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éame" sheetId="1" r:id="rId1"/>
    <sheet name="Diccionario" sheetId="2" r:id="rId2"/>
    <sheet name="Datos" sheetId="3" r:id="rId3"/>
    <sheet name="Chequeo" sheetId="4" state="hidden" r:id="rId4"/>
    <sheet name="Control" sheetId="5" r:id="rId5"/>
  </sheets>
  <definedNames>
    <definedName name="chk_v10">Chequeo!$K$3:$K$1002</definedName>
    <definedName name="chk_v11">Chequeo!$L$3:$L$1002</definedName>
    <definedName name="chk_v12">Chequeo!$M$3:$M$1002</definedName>
    <definedName name="chk_v13">Chequeo!$N$3:$N$1002</definedName>
    <definedName name="chk_v14">Chequeo!$O$3:$O$1002</definedName>
    <definedName name="chk_v15">Chequeo!$P$3:$P$1002</definedName>
    <definedName name="chk_v16">Chequeo!$Q$3:$Q$1002</definedName>
    <definedName name="chk_v17">Chequeo!$R$3:$R$1002</definedName>
    <definedName name="chk_v18">Chequeo!$S$3:$S$1002</definedName>
    <definedName name="chk_v19">Chequeo!$T$3:$T$1002</definedName>
    <definedName name="chk_v1">Chequeo!$B$3:$B$1002</definedName>
    <definedName name="chk_v20">Chequeo!$U$3:$U$1002</definedName>
    <definedName name="chk_v21">Chequeo!$V$3:$V$1002</definedName>
    <definedName name="chk_v22">Chequeo!$W$3:$W$1002</definedName>
    <definedName name="chk_v23">Chequeo!$X$3:$X$1002</definedName>
    <definedName name="chk_v24">Chequeo!$Y$3:$Y$1002</definedName>
    <definedName name="chk_v25">Chequeo!$Z$3:$Z$1002</definedName>
    <definedName name="chk_v26">Chequeo!$AA$3:$AA$1002</definedName>
    <definedName name="chk_v27">Chequeo!$AB$3:$AB$1002</definedName>
    <definedName name="chk_v28">Chequeo!$AC$3:$AC$1002</definedName>
    <definedName name="chk_v29">Chequeo!$AD$3:$AD$1002</definedName>
    <definedName name="chk_v2">Chequeo!$C$3:$C$1002</definedName>
    <definedName name="chk_v30">Chequeo!$AE$3:$AE$1002</definedName>
    <definedName name="chk_v3">Chequeo!$D$3:$D$1002</definedName>
    <definedName name="chk_v4">Chequeo!$E$3:$E$1002</definedName>
    <definedName name="chk_v5">Chequeo!$F$3:$F$1002</definedName>
    <definedName name="chk_v6">Chequeo!$G$3:$G$1002</definedName>
    <definedName name="chk_v7">Chequeo!$H$3:$H$1002</definedName>
    <definedName name="chk_v8">Chequeo!$I$3:$I$1002</definedName>
    <definedName name="chk_v9">Chequeo!$J$3:$J$1002</definedName>
    <definedName name="ctl_cargados_10">'Control'!$D$21</definedName>
    <definedName name="ctl_cargados_11">'Control'!$D$22</definedName>
    <definedName name="ctl_cargados_12">'Control'!$D$23</definedName>
    <definedName name="ctl_cargados_13">'Control'!$D$24</definedName>
    <definedName name="ctl_cargados_14">'Control'!$D$25</definedName>
    <definedName name="ctl_cargados_15">'Control'!$D$26</definedName>
    <definedName name="ctl_cargados_16">'Control'!$D$27</definedName>
    <definedName name="ctl_cargados_17">'Control'!$D$28</definedName>
    <definedName name="ctl_cargados_18">'Control'!$D$29</definedName>
    <definedName name="ctl_cargados_19">'Control'!$D$30</definedName>
    <definedName name="ctl_cargados_1">'Control'!$D$12</definedName>
    <definedName name="ctl_cargados_20">'Control'!$D$31</definedName>
    <definedName name="ctl_cargados_21">'Control'!$D$32</definedName>
    <definedName name="ctl_cargados_22">'Control'!$D$33</definedName>
    <definedName name="ctl_cargados_23">'Control'!$D$34</definedName>
    <definedName name="ctl_cargados_24">'Control'!$D$35</definedName>
    <definedName name="ctl_cargados_25">'Control'!$D$36</definedName>
    <definedName name="ctl_cargados_26">'Control'!$D$37</definedName>
    <definedName name="ctl_cargados_27">'Control'!$D$38</definedName>
    <definedName name="ctl_cargados_28">'Control'!$D$39</definedName>
    <definedName name="ctl_cargados_29">'Control'!$D$40</definedName>
    <definedName name="ctl_cargados_2">'Control'!$D$13</definedName>
    <definedName name="ctl_cargados_30">'Control'!$D$41</definedName>
    <definedName name="ctl_cargados_3">'Control'!$D$14</definedName>
    <definedName name="ctl_cargados_4">'Control'!$D$15</definedName>
    <definedName name="ctl_cargados_5">'Control'!$D$16</definedName>
    <definedName name="ctl_cargados_6">'Control'!$D$17</definedName>
    <definedName name="ctl_cargados_7">'Control'!$D$18</definedName>
    <definedName name="ctl_cargados_8">'Control'!$D$19</definedName>
    <definedName name="ctl_cargados_9">'Control'!$D$20</definedName>
    <definedName name="ctl_estado">'Control'!$E$7</definedName>
    <definedName name="ctl_faltantes">'Control'!$D$8</definedName>
    <definedName name="ctl_faltantes_10">'Control'!$F$21</definedName>
    <definedName name="ctl_faltantes_11">'Control'!$F$22</definedName>
    <definedName name="ctl_faltantes_12">'Control'!$F$23</definedName>
    <definedName name="ctl_faltantes_13">'Control'!$F$24</definedName>
    <definedName name="ctl_faltantes_14">'Control'!$F$25</definedName>
    <definedName name="ctl_faltantes_15">'Control'!$F$26</definedName>
    <definedName name="ctl_faltantes_16">'Control'!$F$27</definedName>
    <definedName name="ctl_faltantes_17">'Control'!$F$28</definedName>
    <definedName name="ctl_faltantes_18">'Control'!$F$29</definedName>
    <definedName name="ctl_faltantes_19">'Control'!$F$30</definedName>
    <definedName name="ctl_faltantes_1">'Control'!$F$12</definedName>
    <definedName name="ctl_faltantes_20">'Control'!$F$31</definedName>
    <definedName name="ctl_faltantes_21">'Control'!$F$32</definedName>
    <definedName name="ctl_faltantes_22">'Control'!$F$33</definedName>
    <definedName name="ctl_faltantes_23">'Control'!$F$34</definedName>
    <definedName name="ctl_faltantes_24">'Control'!$F$35</definedName>
    <definedName name="ctl_faltantes_25">'Control'!$F$36</definedName>
    <definedName name="ctl_faltantes_26">'Control'!$F$37</definedName>
    <definedName name="ctl_faltantes_27">'Control'!$F$38</definedName>
    <definedName name="ctl_faltantes_28">'Control'!$F$39</definedName>
    <definedName name="ctl_faltantes_29">'Control'!$F$40</definedName>
    <definedName name="ctl_faltantes_2">'Control'!$F$13</definedName>
    <definedName name="ctl_faltantes_30">'Control'!$F$41</definedName>
    <definedName name="ctl_faltantes_3">'Control'!$F$14</definedName>
    <definedName name="ctl_faltantes_4">'Control'!$F$15</definedName>
    <definedName name="ctl_faltantes_5">'Control'!$F$16</definedName>
    <definedName name="ctl_faltantes_6">'Control'!$F$17</definedName>
    <definedName name="ctl_faltantes_7">'Control'!$F$18</definedName>
    <definedName name="ctl_faltantes_8">'Control'!$F$19</definedName>
    <definedName name="ctl_faltantes_9">'Control'!$F$20</definedName>
    <definedName name="ctl_filas">'Control'!$D$6</definedName>
    <definedName name="ctl_invalidos">'Control'!$D$7</definedName>
    <definedName name="ctl_invalidos_10">'Control'!$E$21</definedName>
    <definedName name="ctl_invalidos_11">'Control'!$E$22</definedName>
    <definedName name="ctl_invalidos_12">'Control'!$E$23</definedName>
    <definedName name="ctl_invalidos_13">'Control'!$E$24</definedName>
    <definedName name="ctl_invalidos_14">'Control'!$E$25</definedName>
    <definedName name="ctl_invalidos_15">'Control'!$E$26</definedName>
    <definedName name="ctl_invalidos_16">'Control'!$E$27</definedName>
    <definedName name="ctl_invalidos_17">'Control'!$E$28</definedName>
    <definedName name="ctl_invalidos_18">'Control'!$E$29</definedName>
    <definedName name="ctl_invalidos_19">'Control'!$E$30</definedName>
    <definedName name="ctl_invalidos_1">'Control'!$E$12</definedName>
    <definedName name="ctl_invalidos_20">'Control'!$E$31</definedName>
    <definedName name="ctl_invalidos_21">'Control'!$E$32</definedName>
    <definedName name="ctl_invalidos_22">'Control'!$E$33</definedName>
    <definedName name="ctl_invalidos_23">'Control'!$E$34</definedName>
    <definedName name="ctl_invalidos_24">'Control'!$E$35</definedName>
    <definedName name="ctl_invalidos_25">'Control'!$E$36</definedName>
    <definedName name="ctl_invalidos_26">'Control'!$E$37</definedName>
    <definedName name="ctl_invalidos_27">'Control'!$E$38</definedName>
    <definedName name="ctl_invalidos_28">'Control'!$E$39</definedName>
    <definedName name="ctl_invalidos_29">'Control'!$E$40</definedName>
    <definedName name="ctl_invalidos_2">'Control'!$E$13</definedName>
    <definedName name="ctl_invalidos_30">'Control'!$E$41</definedName>
    <definedName name="ctl_invalidos_3">'Control'!$E$14</definedName>
    <definedName name="ctl_invalidos_4">'Control'!$E$15</definedName>
    <definedName name="ctl_invalidos_5">'Control'!$E$16</definedName>
    <definedName name="ctl_invalidos_6">'Control'!$E$17</definedName>
    <definedName name="ctl_invalidos_7">'Control'!$E$18</definedName>
    <definedName name="ctl_invalidos_8">'Control'!$E$19</definedName>
    <definedName name="ctl_invalidos_9">'Control'!$E$20</definedName>
    <definedName name="ctl_nombre_10">'Control'!$B$21</definedName>
    <definedName name="ctl_nombre_11">'Control'!$B$22</definedName>
    <definedName name="ctl_nombre_12">'Control'!$B$23</definedName>
    <definedName name="ctl_nombre_13">'Control'!$B$24</definedName>
    <definedName name="ctl_nombre_14">'Control'!$B$25</definedName>
    <definedName name="ctl_nombre_15">'Control'!$B$26</definedName>
    <definedName name="ctl_nombre_16">'Control'!$B$27</definedName>
    <definedName name="ctl_nombre_17">'Control'!$B$28</definedName>
    <definedName name="ctl_nombre_18">'Control'!$B$29</definedName>
    <definedName name="ctl_nombre_19">'Control'!$B$30</definedName>
    <definedName name="ctl_nombre_1">'Control'!$B$12</definedName>
    <definedName name="ctl_nombre_20">'Control'!$B$31</definedName>
    <definedName name="ctl_nombre_21">'Control'!$B$32</definedName>
    <definedName name="ctl_nombre_22">'Control'!$B$33</definedName>
    <definedName name="ctl_nombre_23">'Control'!$B$34</definedName>
    <definedName name="ctl_nombre_24">'Control'!$B$35</definedName>
    <definedName name="ctl_nombre_25">'Control'!$B$36</definedName>
    <definedName name="ctl_nombre_26">'Control'!$B$37</definedName>
    <definedName name="ctl_nombre_27">'Control'!$B$38</definedName>
    <definedName name="ctl_nombre_28">'Control'!$B$39</definedName>
    <definedName name="ctl_nombre_29">'Control'!$B$40</definedName>
    <definedName name="ctl_nombre_2">'Control'!$B$13</definedName>
    <definedName name="ctl_nombre_30">'Control'!$B$41</definedName>
    <definedName name="ctl_nombre_3">'Control'!$B$14</definedName>
    <definedName name="ctl_nombre_4">'Control'!$B$15</definedName>
    <definedName name="ctl_nombre_5">'Control'!$B$16</definedName>
    <definedName name="ctl_nombre_6">'Control'!$B$17</definedName>
    <definedName name="ctl_nombre_7">'Control'!$B$18</definedName>
    <definedName name="ctl_nombre_8">'Control'!$B$19</definedName>
    <definedName name="ctl_nombre_9">'Control'!$B$20</definedName>
    <definedName name="ctl_primera_10">'Control'!$G$21</definedName>
    <definedName name="ctl_primera_11">'Control'!$G$22</definedName>
    <definedName name="ctl_primera_12">'Control'!$G$23</definedName>
    <definedName name="ctl_primera_13">'Control'!$G$24</definedName>
    <definedName name="ctl_primera_14">'Control'!$G$25</definedName>
    <definedName name="ctl_primera_15">'Control'!$G$26</definedName>
    <definedName name="ctl_primera_16">'Control'!$G$27</definedName>
    <definedName name="ctl_primera_17">'Control'!$G$28</definedName>
    <definedName name="ctl_primera_18">'Control'!$G$29</definedName>
    <definedName name="ctl_primera_19">'Control'!$G$30</definedName>
    <definedName name="ctl_primera_1">'Control'!$G$12</definedName>
    <definedName name="ctl_primera_20">'Control'!$G$31</definedName>
    <definedName name="ctl_primera_21">'Control'!$G$32</definedName>
    <definedName name="ctl_primera_22">'Control'!$G$33</definedName>
    <definedName name="ctl_primera_23">'Control'!$G$34</definedName>
    <definedName name="ctl_primera_24">'Control'!$G$35</definedName>
    <definedName name="ctl_primera_25">'Control'!$G$36</definedName>
    <definedName name="ctl_primera_26">'Control'!$G$37</definedName>
    <definedName name="ctl_primera_27">'Control'!$G$38</definedName>
    <definedName name="ctl_primera_28">'Control'!$G$39</definedName>
    <definedName name="ctl_primera_29">'Control'!$G$40</definedName>
    <definedName name="ctl_primera_2">'Control'!$G$13</definedName>
    <definedName name="ctl_primera_30">'Control'!$G$41</definedName>
    <definedName name="ctl_primera_3">'Control'!$G$14</definedName>
    <definedName name="ctl_primera_4">'Control'!$G$15</definedName>
    <definedName name="ctl_primera_5">'Control'!$G$16</definedName>
    <definedName name="ctl_primera_6">'Control'!$G$17</definedName>
    <definedName name="ctl_primera_7">'Control'!$G$18</definedName>
    <definedName name="ctl_primera_8">'Control'!$G$19</definedName>
    <definedName name="ctl_primera_9">'Control'!$G$20</definedName>
    <definedName name="ctl_repetidos">'Control'!$D$9</definedName>
    <definedName name="ctl_tipo_10">'Control'!$C$21</definedName>
    <definedName name="ctl_tipo_11">'Control'!$C$22</definedName>
    <definedName name="ctl_tipo_12">'Control'!$C$23</definedName>
    <definedName name="ctl_tipo_13">'Control'!$C$24</definedName>
    <definedName name="ctl_tipo_14">'Control'!$C$25</definedName>
    <definedName name="ctl_tipo_15">'Control'!$C$26</definedName>
    <definedName name="ctl_tipo_16">'Control'!$C$27</definedName>
    <definedName name="ctl_tipo_17">'Control'!$C$28</definedName>
    <definedName name="ctl_tipo_18">'Control'!$C$29</definedName>
    <definedName name="ctl_tipo_19">'Control'!$C$30</definedName>
    <definedName name="ctl_tipo_1">'Control'!$C$12</definedName>
    <definedName name="ctl_tipo_20">'Control'!$C$31</definedName>
    <definedName name="ctl_tipo_21">'Control'!$C$32</definedName>
    <definedName name="ctl_tipo_22">'Control'!$C$33</definedName>
    <definedName name="ctl_tipo_23">'Control'!$C$34</definedName>
    <definedName name="ctl_tipo_24">'Control'!$C$35</definedName>
    <definedName name="ctl_tipo_25">'Control'!$C$36</definedName>
    <definedName name="ctl_tipo_26">'Control'!$C$37</definedName>
    <definedName name="ctl_tipo_27">'Control'!$C$38</definedName>
    <definedName name="ctl_tipo_28">'Control'!$C$39</definedName>
    <definedName name="ctl_tipo_29">'Control'!$C$40</definedName>
    <definedName name="ctl_tipo_2">'Control'!$C$13</definedName>
    <definedName name="ctl_tipo_30">'Control'!$C$41</definedName>
    <definedName name="ctl_tipo_3">'Control'!$C$14</definedName>
    <definedName name="ctl_tipo_4">'Control'!$C$15</definedName>
    <definedName name="ctl_tipo_5">'Control'!$C$16</definedName>
    <definedName name="ctl_tipo_6">'Control'!$C$17</definedName>
    <definedName name="ctl_tipo_7">'Control'!$C$18</definedName>
    <definedName name="ctl_tipo_8">'Control'!$C$19</definedName>
    <definedName name="ctl_tipo_9">'Control'!$C$20</definedName>
    <definedName name="ctl_variables">'Control'!$D$5</definedName>
    <definedName name="dat_casos">'Datos'!$A$3:$A$1002</definedName>
    <definedName name="dat_con_datos">'Datos'!$AF$3:$AF$1002</definedName>
    <definedName name="dat_grilla">'Datos'!$B$3:$AE$1002</definedName>
    <definedName name="dat_v10">'Datos'!$K$3:$K$1002</definedName>
    <definedName name="dat_v11">'Datos'!$L$3:$L$1002</definedName>
    <definedName name="dat_v12">'Datos'!$M$3:$M$1002</definedName>
    <definedName name="dat_v13">'Datos'!$N$3:$N$1002</definedName>
    <definedName name="dat_v14">'Datos'!$O$3:$O$1002</definedName>
    <definedName name="dat_v15">'Datos'!$P$3:$P$1002</definedName>
    <definedName name="dat_v16">'Datos'!$Q$3:$Q$1002</definedName>
    <definedName name="dat_v17">'Datos'!$R$3:$R$1002</definedName>
    <definedName name="dat_v18">'Datos'!$S$3:$S$1002</definedName>
    <definedName name="dat_v19">'Datos'!$T$3:$T$1002</definedName>
    <definedName name="dat_v1">'Datos'!$B$3:$B$1002</definedName>
    <definedName name="dat_v20">'Datos'!$U$3:$U$1002</definedName>
    <definedName name="dat_v21">'Datos'!$V$3:$V$1002</definedName>
    <definedName name="dat_v22">'Datos'!$W$3:$W$1002</definedName>
    <definedName name="dat_v23">'Datos'!$X$3:$X$1002</definedName>
    <definedName name="dat_v24">'Datos'!$Y$3:$Y$1002</definedName>
    <definedName name="dat_v25">'Datos'!$Z$3:$Z$1002</definedName>
    <definedName name="dat_v26">'Datos'!$AA$3:$AA$1002</definedName>
    <definedName name="dat_v27">'Datos'!$AB$3:$AB$1002</definedName>
    <definedName name="dat_v28">'Datos'!$AC$3:$AC$1002</definedName>
    <definedName name="dat_v29">'Datos'!$AD$3:$AD$1002</definedName>
    <definedName name="dat_v2">'Datos'!$C$3:$C$1002</definedName>
    <definedName name="dat_v30">'Datos'!$AE$3:$AE$1002</definedName>
    <definedName name="dat_v3">'Datos'!$D$3:$D$1002</definedName>
    <definedName name="dat_v4">'Datos'!$E$3:$E$1002</definedName>
    <definedName name="dat_v5">'Datos'!$F$3:$F$1002</definedName>
    <definedName name="dat_v6">'Datos'!$G$3:$G$1002</definedName>
    <definedName name="dat_v7">'Datos'!$H$3:$H$1002</definedName>
    <definedName name="dat_v8">'Datos'!$I$3:$I$1002</definedName>
    <definedName name="dat_v9">'Datos'!$J$3:$J$1002</definedName>
    <definedName name="dic_codigos">'Diccionario'!$F$6:$F$35</definedName>
    <definedName name="dic_etiqueta">'Diccionario'!$B$6:$B$35</definedName>
    <definedName name="dic_faltante">'Diccionario'!$G$6:$G$35</definedName>
    <definedName name="dic_max">'Diccionario'!$E$6:$E$35</definedName>
    <definedName name="dic_min">'Diccionario'!$D$6:$D$35</definedName>
    <definedName name="dic_nombre">'Diccionario'!$A$6:$A$35</definedName>
    <definedName name="dic_obligatoria">'Diccionario'!$H$6:$H$35</definedName>
    <definedName name="dic_revision">Diccionario!$K$6:$K$35</definedName>
    <definedName name="dic_revision_10">'Diccionario'!$K$15</definedName>
    <definedName name="dic_revision_11">'Diccionario'!$K$16</definedName>
    <definedName name="dic_revision_12">'Diccionario'!$K$17</definedName>
    <definedName name="dic_revision_13">'Diccionario'!$K$18</definedName>
    <definedName name="dic_revision_14">'Diccionario'!$K$19</definedName>
    <definedName name="dic_revision_15">'Diccionario'!$K$20</definedName>
    <definedName name="dic_revision_16">'Diccionario'!$K$21</definedName>
    <definedName name="dic_revision_17">'Diccionario'!$K$22</definedName>
    <definedName name="dic_revision_18">'Diccionario'!$K$23</definedName>
    <definedName name="dic_revision_19">'Diccionario'!$K$24</definedName>
    <definedName name="dic_revision_1">'Diccionario'!$K$6</definedName>
    <definedName name="dic_revision_20">'Diccionario'!$K$25</definedName>
    <definedName name="dic_revision_21">'Diccionario'!$K$26</definedName>
    <definedName name="dic_revision_22">'Diccionario'!$K$27</definedName>
    <definedName name="dic_revision_23">'Diccionario'!$K$28</definedName>
    <definedName name="dic_revision_24">'Diccionario'!$K$29</definedName>
    <definedName name="dic_revision_25">'Diccionario'!$K$30</definedName>
    <definedName name="dic_revision_26">'Diccionario'!$K$31</definedName>
    <definedName name="dic_revision_27">'Diccionario'!$K$32</definedName>
    <definedName name="dic_revision_28">'Diccionario'!$K$33</definedName>
    <definedName name="dic_revision_29">'Diccionario'!$K$34</definedName>
    <definedName name="dic_revision_2">'Diccionario'!$K$7</definedName>
    <definedName name="dic_revision_30">'Diccionario'!$K$35</definedName>
    <definedName name="dic_revision_3">'Diccionario'!$K$8</definedName>
    <definedName name="dic_revision_4">'Diccionario'!$K$9</definedName>
    <definedName name="dic_revision_5">'Diccionario'!$K$10</definedName>
    <definedName name="dic_revision_6">'Diccionario'!$K$11</definedName>
    <definedName name="dic_revision_7">'Diccionario'!$K$12</definedName>
    <definedName name="dic_revision_8">'Diccionario'!$K$13</definedName>
    <definedName name="dic_revision_9">'Diccionario'!$K$14</definedName>
    <definedName name="dic_tipo">'Diccionario'!$C$6:$C$35</definedName>
  </definedNames>
  <calcPr calcId="124519" fullCalcOnLoad="1"/>
</workbook>
</file>

<file path=xl/sharedStrings.xml><?xml version="1.0" encoding="utf-8"?>
<sst xmlns="http://schemas.openxmlformats.org/spreadsheetml/2006/main" count="99" uniqueCount="72">
  <si>
    <t>Planilla de carga con diccionario y controles</t>
  </si>
  <si>
    <t>Plantilla de estadistica.ar</t>
  </si>
  <si>
    <t>Una planilla para cargar los datos de una encuesta, un relevamiento o una base clínica con reglas claras desde el principio. Primero se define cada variable en un diccionario; después, la hoja de datos controla lo que se carga y marca lo que no cumple.</t>
  </si>
  <si>
    <t>Cómo se usa</t>
  </si>
  <si>
    <t>1. En «Diccionario», escribí una fila por variable: nombre corto, etiqueta, tipo, y según el tipo, mínimo y máximo o los códigos permitidos. Podés indicar un código de faltante (por ejemplo, 99 = no sabe) y si la variable es obligatoria.
2. En «Datos», cada columna toma el nombre de una variable del diccionario, en el mismo orden. Cargá un caso por fila, desde la fila 3.
3. Mirá la hoja «Control»: dice cuántos valores inválidos y cuántas obligatorias vacías hay en cada variable, y en qué fila está el primero.</t>
  </si>
  <si>
    <t>Tres controles, porque uno no alcanza</t>
  </si>
  <si>
    <t>Excel valida lo que se tipea, pero no lo que se pega. Por eso, además de rechazar al tipear un valor que no cumple, la hoja «Datos» marca en rojo las celdas inválidas y en naranja las obligatorias vacías, y la hoja «Control» las cuenta. El ejemplo trae tres errores a propósito para que se vea cómo funciona.</t>
  </si>
  <si>
    <t>Detalles</t>
  </si>
  <si>
    <t>Las fechas se cargan como fechas (por ejemplo, 3/3/2026), no como texto.
Las categorías se cargan por su código. La fila 2 de cada columna recuerda los códigos válidos.
Sí/No acepta «Sí», «Si» y «No», con o sin mayúsculas.
Un valor igual al código de faltante nunca se marca como inválido, aunque esté fuera del rango.</t>
  </si>
  <si>
    <t>Cómo está hecha</t>
  </si>
  <si>
    <t>Las reglas están verificadas: un programa carga datos de prueba, recalcula la planilla con Excel y con LibreOffice, y compara los controles con los de una implementación independiente de las mismas reglas.</t>
  </si>
  <si>
    <t>Explicación completa y otras herramientas:</t>
  </si>
  <si>
    <t>https://estadistica.ar/herramientas/plantilla-carga-datos/</t>
  </si>
  <si>
    <t>Licencia CC BY-NC-SA 4.0: podés usarla, modificarla y compartirla citando la fuente, sin fines comerciales y con la misma licencia. Hecha por Mu3Sigma.</t>
  </si>
  <si>
    <t>Diccionario de variables</t>
  </si>
  <si>
    <t>Una fila por variable, en el orden de las columnas de la hoja «Datos». El ejemplo es una encuesta chica: reemplazalo por tus variables (hasta 30).</t>
  </si>
  <si>
    <t>Mínimo y máximo sirven para números y fechas. Los códigos van separados por punto y coma, con o sin etiqueta: «1=Varón; 2=Mujer» o «1; 2; 3».</t>
  </si>
  <si>
    <t>Nombre</t>
  </si>
  <si>
    <t>Etiqueta</t>
  </si>
  <si>
    <t>Tipo</t>
  </si>
  <si>
    <t>Mínimo</t>
  </si>
  <si>
    <t>Máximo</t>
  </si>
  <si>
    <t>Códigos permitidos</t>
  </si>
  <si>
    <t>Código de faltante</t>
  </si>
  <si>
    <t>Obligatoria</t>
  </si>
  <si>
    <t>Nota</t>
  </si>
  <si>
    <t>edad</t>
  </si>
  <si>
    <t>Edad en años cumplidos</t>
  </si>
  <si>
    <t>Número entero</t>
  </si>
  <si>
    <t>Sí</t>
  </si>
  <si>
    <t>999 = no responde</t>
  </si>
  <si>
    <t>sexo</t>
  </si>
  <si>
    <t>Sexo registrado</t>
  </si>
  <si>
    <t>Categoría (código)</t>
  </si>
  <si>
    <t>1=Varón; 2=Mujer; 3=Otro</t>
  </si>
  <si>
    <t>nivel</t>
  </si>
  <si>
    <t>Máximo nivel educativo alcanzado</t>
  </si>
  <si>
    <t>1=Primario; 2=Secundario; 3=Terciario; 4=Universitario</t>
  </si>
  <si>
    <t>No</t>
  </si>
  <si>
    <t>9 = no sabe</t>
  </si>
  <si>
    <t>ingreso</t>
  </si>
  <si>
    <t>Ingreso mensual del hogar</t>
  </si>
  <si>
    <t>Número</t>
  </si>
  <si>
    <t>En pesos</t>
  </si>
  <si>
    <t>fecha</t>
  </si>
  <si>
    <t>Fecha de la entrevista</t>
  </si>
  <si>
    <t>Fecha</t>
  </si>
  <si>
    <t>Solo 2026</t>
  </si>
  <si>
    <t>fuma</t>
  </si>
  <si>
    <t>¿Fuma actualmente?</t>
  </si>
  <si>
    <t>Sí/No</t>
  </si>
  <si>
    <t>comentario</t>
  </si>
  <si>
    <t>Comentario libre</t>
  </si>
  <si>
    <t>Texto</t>
  </si>
  <si>
    <t>Revisión del diccionario</t>
  </si>
  <si>
    <t>Caso</t>
  </si>
  <si>
    <t>Llamar de nuevo</t>
  </si>
  <si>
    <t>No quiso decir la edad</t>
  </si>
  <si>
    <t>con datos</t>
  </si>
  <si>
    <t>1 = el valor de la misma celda de «Datos» no cumple el diccionario. No tocar.</t>
  </si>
  <si>
    <t>Control de la carga</t>
  </si>
  <si>
    <t>Se actualiza solo. En la hoja «Datos», las celdas inválidas están en rojo y las obligatorias que faltan, en naranja.</t>
  </si>
  <si>
    <t>Resumen</t>
  </si>
  <si>
    <t>Variables definidas</t>
  </si>
  <si>
    <t>Filas con datos</t>
  </si>
  <si>
    <t>Celdas con valores inválidos</t>
  </si>
  <si>
    <t>Obligatorias vacías</t>
  </si>
  <si>
    <t>Casos con número repetido</t>
  </si>
  <si>
    <t>Variable</t>
  </si>
  <si>
    <t>Cargados</t>
  </si>
  <si>
    <t>Inválidos</t>
  </si>
  <si>
    <t>Primera fila con error</t>
  </si>
</sst>
</file>

<file path=xl/styles.xml><?xml version="1.0" encoding="utf-8"?>
<styleSheet xmlns="http://schemas.openxmlformats.org/spreadsheetml/2006/main">
  <numFmts count="1">
    <numFmt numFmtId="164" formatCode="dd/mm/yyyy"/>
  </numFmts>
  <fonts count="10">
    <font>
      <sz val="11"/>
      <color theme="1"/>
      <name val="Calibri"/>
      <family val="2"/>
      <scheme val="minor"/>
    </font>
    <font>
      <b/>
      <sz val="16"/>
      <color rgb="FF191C1F"/>
      <name val="Arial"/>
      <family val="2"/>
    </font>
    <font>
      <i/>
      <sz val="10"/>
      <color rgb="FF5B626A"/>
      <name val="Arial"/>
      <family val="2"/>
    </font>
    <font>
      <sz val="10"/>
      <color rgb="FF191C1F"/>
      <name val="Arial"/>
      <family val="2"/>
    </font>
    <font>
      <b/>
      <sz val="10"/>
      <color rgb="FF0E6B60"/>
      <name val="Arial"/>
      <family val="2"/>
    </font>
    <font>
      <sz val="10"/>
      <color rgb="FF5B626A"/>
      <name val="Arial"/>
      <family val="2"/>
    </font>
    <font>
      <u/>
      <sz val="10"/>
      <color rgb="FF0E6B60"/>
      <name val="Arial"/>
      <family val="2"/>
    </font>
    <font>
      <sz val="9"/>
      <color rgb="FF5B626A"/>
      <name val="Arial"/>
      <family val="2"/>
    </font>
    <font>
      <b/>
      <sz val="10"/>
      <color rgb="FF191C1F"/>
      <name val="Arial"/>
      <family val="2"/>
    </font>
    <font>
      <i/>
      <sz val="10"/>
      <color rgb="FF9E382B"/>
      <name val="Arial"/>
      <family val="2"/>
    </font>
  </fonts>
  <fills count="4">
    <fill>
      <patternFill patternType="none"/>
    </fill>
    <fill>
      <patternFill patternType="gray125"/>
    </fill>
    <fill>
      <patternFill patternType="solid">
        <fgColor rgb="FFF4F2EC"/>
        <bgColor indexed="64"/>
      </patternFill>
    </fill>
    <fill>
      <patternFill patternType="solid">
        <fgColor rgb="FFE4F1EE"/>
        <bgColor indexed="64"/>
      </patternFill>
    </fill>
  </fills>
  <borders count="4">
    <border>
      <left/>
      <right/>
      <top/>
      <bottom/>
      <diagonal/>
    </border>
    <border>
      <left/>
      <right/>
      <top/>
      <bottom style="thin">
        <color rgb="FF0E6B60"/>
      </bottom>
      <diagonal/>
    </border>
    <border>
      <left/>
      <right/>
      <top/>
      <bottom style="thin">
        <color rgb="FFCBC5B9"/>
      </bottom>
      <diagonal/>
    </border>
    <border>
      <left style="thin">
        <color rgb="FFCBC5B9"/>
      </left>
      <right style="thin">
        <color rgb="FFCBC5B9"/>
      </right>
      <top style="thin">
        <color rgb="FFCBC5B9"/>
      </top>
      <bottom style="thin">
        <color rgb="FFCBC5B9"/>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1" xfId="0" applyFont="1" applyBorder="1"/>
    <xf numFmtId="0" fontId="5" fillId="0" borderId="0" xfId="0" applyFont="1"/>
    <xf numFmtId="0" fontId="6" fillId="0" borderId="0" xfId="0" applyFont="1"/>
    <xf numFmtId="0" fontId="7" fillId="0" borderId="0" xfId="0" applyFont="1" applyAlignment="1">
      <alignment vertical="top" wrapText="1"/>
    </xf>
    <xf numFmtId="0" fontId="8" fillId="2" borderId="2" xfId="0" applyFont="1" applyFill="1" applyBorder="1" applyAlignment="1">
      <alignment horizontal="center"/>
    </xf>
    <xf numFmtId="0" fontId="3" fillId="3" borderId="3" xfId="0" applyFont="1" applyFill="1" applyBorder="1"/>
    <xf numFmtId="0" fontId="9" fillId="0" borderId="0" xfId="0" applyFont="1" applyAlignment="1">
      <alignment wrapText="1"/>
    </xf>
    <xf numFmtId="164" fontId="3" fillId="3" borderId="3" xfId="0" applyNumberFormat="1" applyFont="1" applyFill="1" applyBorder="1"/>
    <xf numFmtId="1" fontId="3" fillId="0" borderId="0" xfId="0" applyNumberFormat="1" applyFont="1"/>
    <xf numFmtId="0" fontId="4" fillId="0" borderId="0" xfId="0" applyFont="1" applyAlignment="1">
      <alignment vertical="top" wrapText="1"/>
    </xf>
  </cellXfs>
  <cellStyles count="1">
    <cellStyle name="Normal" xfId="0" builtinId="0"/>
  </cellStyles>
  <dxfs count="2">
    <dxf>
      <font>
        <b/>
        <color rgb="FF9E382B"/>
      </font>
      <fill>
        <patternFill>
          <bgColor rgb="FFF6C9C2"/>
        </patternFill>
      </fill>
    </dxf>
    <dxf>
      <fill>
        <patternFill>
          <bgColor rgb="FFFBE3B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stadistica.ar/herramientas/plantilla-carga-datos/" TargetMode="External"/></Relationships>
</file>

<file path=xl/worksheets/sheet1.xml><?xml version="1.0" encoding="utf-8"?>
<worksheet xmlns="http://schemas.openxmlformats.org/spreadsheetml/2006/main" xmlns:r="http://schemas.openxmlformats.org/officeDocument/2006/relationships">
  <dimension ref="B2:B22"/>
  <sheetViews>
    <sheetView showGridLines="0" tabSelected="1" workbookViewId="0"/>
  </sheetViews>
  <sheetFormatPr defaultRowHeight="15"/>
  <cols>
    <col min="1" max="1" width="2.7109375" customWidth="1"/>
    <col min="2" max="2" width="100.7109375" customWidth="1"/>
  </cols>
  <sheetData>
    <row r="2" spans="2:2">
      <c r="B2" s="1" t="s">
        <v>0</v>
      </c>
    </row>
    <row r="3" spans="2:2">
      <c r="B3" s="2" t="s">
        <v>1</v>
      </c>
    </row>
    <row r="5" spans="2:2" ht="45" customHeight="1">
      <c r="B5" s="3" t="s">
        <v>2</v>
      </c>
    </row>
    <row r="7" spans="2:2">
      <c r="B7" s="4" t="s">
        <v>3</v>
      </c>
    </row>
    <row r="8" spans="2:2" ht="120" customHeight="1">
      <c r="B8" s="3" t="s">
        <v>4</v>
      </c>
    </row>
    <row r="10" spans="2:2">
      <c r="B10" s="4" t="s">
        <v>5</v>
      </c>
    </row>
    <row r="11" spans="2:2" ht="60" customHeight="1">
      <c r="B11" s="3" t="s">
        <v>6</v>
      </c>
    </row>
    <row r="13" spans="2:2">
      <c r="B13" s="4" t="s">
        <v>7</v>
      </c>
    </row>
    <row r="14" spans="2:2" ht="105" customHeight="1">
      <c r="B14" s="3" t="s">
        <v>8</v>
      </c>
    </row>
    <row r="16" spans="2:2">
      <c r="B16" s="4" t="s">
        <v>9</v>
      </c>
    </row>
    <row r="17" spans="2:2" ht="45" customHeight="1">
      <c r="B17" s="3" t="s">
        <v>10</v>
      </c>
    </row>
    <row r="19" spans="2:2">
      <c r="B19" s="5" t="s">
        <v>11</v>
      </c>
    </row>
    <row r="20" spans="2:2">
      <c r="B20" s="6" t="s">
        <v>12</v>
      </c>
    </row>
    <row r="22" spans="2:2">
      <c r="B22" s="7" t="s">
        <v>13</v>
      </c>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3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6.7109375" customWidth="1"/>
    <col min="2" max="2" width="34.7109375" customWidth="1"/>
    <col min="3" max="3" width="20.7109375" customWidth="1"/>
    <col min="4" max="5" width="12.7109375" customWidth="1"/>
    <col min="6" max="6" width="40.7109375" customWidth="1"/>
    <col min="7" max="8" width="12.7109375" customWidth="1"/>
    <col min="9" max="9" width="26.7109375" customWidth="1"/>
    <col min="10" max="10" width="3.7109375" customWidth="1"/>
    <col min="11" max="11" width="34.7109375" customWidth="1"/>
  </cols>
  <sheetData>
    <row r="1" spans="1:11">
      <c r="A1" s="1" t="s">
        <v>14</v>
      </c>
    </row>
    <row r="2" spans="1:11">
      <c r="A2" s="2" t="s">
        <v>15</v>
      </c>
    </row>
    <row r="3" spans="1:11">
      <c r="A3" s="7" t="s">
        <v>16</v>
      </c>
    </row>
    <row r="4" spans="1:11">
      <c r="K4" s="4" t="s">
        <v>54</v>
      </c>
    </row>
    <row r="5" spans="1:11">
      <c r="A5" s="8" t="s">
        <v>17</v>
      </c>
      <c r="B5" s="8" t="s">
        <v>18</v>
      </c>
      <c r="C5" s="8" t="s">
        <v>19</v>
      </c>
      <c r="D5" s="8" t="s">
        <v>20</v>
      </c>
      <c r="E5" s="8" t="s">
        <v>21</v>
      </c>
      <c r="F5" s="8" t="s">
        <v>22</v>
      </c>
      <c r="G5" s="8" t="s">
        <v>23</v>
      </c>
      <c r="H5" s="8" t="s">
        <v>24</v>
      </c>
      <c r="I5" s="8" t="s">
        <v>25</v>
      </c>
    </row>
    <row r="6" spans="1:11">
      <c r="A6" s="9" t="s">
        <v>26</v>
      </c>
      <c r="B6" s="9" t="s">
        <v>27</v>
      </c>
      <c r="C6" s="9" t="s">
        <v>28</v>
      </c>
      <c r="D6" s="9">
        <v>15</v>
      </c>
      <c r="E6" s="9">
        <v>99</v>
      </c>
      <c r="F6" s="9"/>
      <c r="G6" s="9">
        <v>999</v>
      </c>
      <c r="H6" s="9" t="s">
        <v>29</v>
      </c>
      <c r="I6" s="9" t="s">
        <v>30</v>
      </c>
      <c r="K6" s="10">
        <f>IF(A6="",IF(C6&lt;&gt;"","Falta el nombre",""),IF(COUNTIF($A$6:$A$35,A6)&gt;1,"Nombre repetido",IF(C6="","Falta el tipo",IF(AND(C6="Categoría (código)",F6=""),"Faltan los códigos",IF(AND(ISNUMBER(D6),ISNUMBER(E6),D6&gt;E6),"El mínimo es mayor que el máximo","")))))</f>
        <v/>
      </c>
    </row>
    <row r="7" spans="1:11">
      <c r="A7" s="9" t="s">
        <v>31</v>
      </c>
      <c r="B7" s="9" t="s">
        <v>32</v>
      </c>
      <c r="C7" s="9" t="s">
        <v>33</v>
      </c>
      <c r="D7" s="9"/>
      <c r="E7" s="9"/>
      <c r="F7" s="9" t="s">
        <v>34</v>
      </c>
      <c r="G7" s="9"/>
      <c r="H7" s="9" t="s">
        <v>29</v>
      </c>
      <c r="I7" s="9"/>
      <c r="K7" s="10">
        <f>IF(A7="",IF(C7&lt;&gt;"","Falta el nombre",""),IF(COUNTIF($A$6:$A$35,A7)&gt;1,"Nombre repetido",IF(C7="","Falta el tipo",IF(AND(C7="Categoría (código)",F7=""),"Faltan los códigos",IF(AND(ISNUMBER(D7),ISNUMBER(E7),D7&gt;E7),"El mínimo es mayor que el máximo","")))))</f>
        <v/>
      </c>
    </row>
    <row r="8" spans="1:11">
      <c r="A8" s="9" t="s">
        <v>35</v>
      </c>
      <c r="B8" s="9" t="s">
        <v>36</v>
      </c>
      <c r="C8" s="9" t="s">
        <v>33</v>
      </c>
      <c r="D8" s="9"/>
      <c r="E8" s="9"/>
      <c r="F8" s="9" t="s">
        <v>37</v>
      </c>
      <c r="G8" s="9">
        <v>9</v>
      </c>
      <c r="H8" s="9" t="s">
        <v>38</v>
      </c>
      <c r="I8" s="9" t="s">
        <v>39</v>
      </c>
      <c r="K8" s="10">
        <f>IF(A8="",IF(C8&lt;&gt;"","Falta el nombre",""),IF(COUNTIF($A$6:$A$35,A8)&gt;1,"Nombre repetido",IF(C8="","Falta el tipo",IF(AND(C8="Categoría (código)",F8=""),"Faltan los códigos",IF(AND(ISNUMBER(D8),ISNUMBER(E8),D8&gt;E8),"El mínimo es mayor que el máximo","")))))</f>
        <v/>
      </c>
    </row>
    <row r="9" spans="1:11">
      <c r="A9" s="9" t="s">
        <v>40</v>
      </c>
      <c r="B9" s="9" t="s">
        <v>41</v>
      </c>
      <c r="C9" s="9" t="s">
        <v>42</v>
      </c>
      <c r="D9" s="9">
        <v>0</v>
      </c>
      <c r="E9" s="9"/>
      <c r="F9" s="9"/>
      <c r="G9" s="9"/>
      <c r="H9" s="9" t="s">
        <v>38</v>
      </c>
      <c r="I9" s="9" t="s">
        <v>43</v>
      </c>
      <c r="K9" s="10">
        <f>IF(A9="",IF(C9&lt;&gt;"","Falta el nombre",""),IF(COUNTIF($A$6:$A$35,A9)&gt;1,"Nombre repetido",IF(C9="","Falta el tipo",IF(AND(C9="Categoría (código)",F9=""),"Faltan los códigos",IF(AND(ISNUMBER(D9),ISNUMBER(E9),D9&gt;E9),"El mínimo es mayor que el máximo","")))))</f>
        <v/>
      </c>
    </row>
    <row r="10" spans="1:11">
      <c r="A10" s="9" t="s">
        <v>44</v>
      </c>
      <c r="B10" s="9" t="s">
        <v>45</v>
      </c>
      <c r="C10" s="9" t="s">
        <v>46</v>
      </c>
      <c r="D10" s="11">
        <v>46023</v>
      </c>
      <c r="E10" s="11">
        <v>46387</v>
      </c>
      <c r="F10" s="9"/>
      <c r="G10" s="9"/>
      <c r="H10" s="9" t="s">
        <v>29</v>
      </c>
      <c r="I10" s="9" t="s">
        <v>47</v>
      </c>
      <c r="K10" s="10">
        <f>IF(A10="",IF(C10&lt;&gt;"","Falta el nombre",""),IF(COUNTIF($A$6:$A$35,A10)&gt;1,"Nombre repetido",IF(C10="","Falta el tipo",IF(AND(C10="Categoría (código)",F10=""),"Faltan los códigos",IF(AND(ISNUMBER(D10),ISNUMBER(E10),D10&gt;E10),"El mínimo es mayor que el máximo","")))))</f>
        <v/>
      </c>
    </row>
    <row r="11" spans="1:11">
      <c r="A11" s="9" t="s">
        <v>48</v>
      </c>
      <c r="B11" s="9" t="s">
        <v>49</v>
      </c>
      <c r="C11" s="9" t="s">
        <v>50</v>
      </c>
      <c r="D11" s="9"/>
      <c r="E11" s="9"/>
      <c r="F11" s="9"/>
      <c r="G11" s="9"/>
      <c r="H11" s="9" t="s">
        <v>38</v>
      </c>
      <c r="I11" s="9"/>
      <c r="K11" s="10">
        <f>IF(A11="",IF(C11&lt;&gt;"","Falta el nombre",""),IF(COUNTIF($A$6:$A$35,A11)&gt;1,"Nombre repetido",IF(C11="","Falta el tipo",IF(AND(C11="Categoría (código)",F11=""),"Faltan los códigos",IF(AND(ISNUMBER(D11),ISNUMBER(E11),D11&gt;E11),"El mínimo es mayor que el máximo","")))))</f>
        <v/>
      </c>
    </row>
    <row r="12" spans="1:11">
      <c r="A12" s="9" t="s">
        <v>51</v>
      </c>
      <c r="B12" s="9" t="s">
        <v>52</v>
      </c>
      <c r="C12" s="9" t="s">
        <v>53</v>
      </c>
      <c r="D12" s="9"/>
      <c r="E12" s="9"/>
      <c r="F12" s="9"/>
      <c r="G12" s="9"/>
      <c r="H12" s="9" t="s">
        <v>38</v>
      </c>
      <c r="I12" s="9"/>
      <c r="K12" s="10">
        <f>IF(A12="",IF(C12&lt;&gt;"","Falta el nombre",""),IF(COUNTIF($A$6:$A$35,A12)&gt;1,"Nombre repetido",IF(C12="","Falta el tipo",IF(AND(C12="Categoría (código)",F12=""),"Faltan los códigos",IF(AND(ISNUMBER(D12),ISNUMBER(E12),D12&gt;E12),"El mínimo es mayor que el máximo","")))))</f>
        <v/>
      </c>
    </row>
    <row r="13" spans="1:11">
      <c r="A13" s="9"/>
      <c r="B13" s="9"/>
      <c r="C13" s="9"/>
      <c r="D13" s="9"/>
      <c r="E13" s="9"/>
      <c r="F13" s="9"/>
      <c r="G13" s="9"/>
      <c r="H13" s="9"/>
      <c r="I13" s="9"/>
      <c r="K13" s="10">
        <f>IF(A13="",IF(C13&lt;&gt;"","Falta el nombre",""),IF(COUNTIF($A$6:$A$35,A13)&gt;1,"Nombre repetido",IF(C13="","Falta el tipo",IF(AND(C13="Categoría (código)",F13=""),"Faltan los códigos",IF(AND(ISNUMBER(D13),ISNUMBER(E13),D13&gt;E13),"El mínimo es mayor que el máximo","")))))</f>
        <v/>
      </c>
    </row>
    <row r="14" spans="1:11">
      <c r="A14" s="9"/>
      <c r="B14" s="9"/>
      <c r="C14" s="9"/>
      <c r="D14" s="9"/>
      <c r="E14" s="9"/>
      <c r="F14" s="9"/>
      <c r="G14" s="9"/>
      <c r="H14" s="9"/>
      <c r="I14" s="9"/>
      <c r="K14" s="10">
        <f>IF(A14="",IF(C14&lt;&gt;"","Falta el nombre",""),IF(COUNTIF($A$6:$A$35,A14)&gt;1,"Nombre repetido",IF(C14="","Falta el tipo",IF(AND(C14="Categoría (código)",F14=""),"Faltan los códigos",IF(AND(ISNUMBER(D14),ISNUMBER(E14),D14&gt;E14),"El mínimo es mayor que el máximo","")))))</f>
        <v/>
      </c>
    </row>
    <row r="15" spans="1:11">
      <c r="A15" s="9"/>
      <c r="B15" s="9"/>
      <c r="C15" s="9"/>
      <c r="D15" s="9"/>
      <c r="E15" s="9"/>
      <c r="F15" s="9"/>
      <c r="G15" s="9"/>
      <c r="H15" s="9"/>
      <c r="I15" s="9"/>
      <c r="K15" s="10">
        <f>IF(A15="",IF(C15&lt;&gt;"","Falta el nombre",""),IF(COUNTIF($A$6:$A$35,A15)&gt;1,"Nombre repetido",IF(C15="","Falta el tipo",IF(AND(C15="Categoría (código)",F15=""),"Faltan los códigos",IF(AND(ISNUMBER(D15),ISNUMBER(E15),D15&gt;E15),"El mínimo es mayor que el máximo","")))))</f>
        <v/>
      </c>
    </row>
    <row r="16" spans="1:11">
      <c r="A16" s="9"/>
      <c r="B16" s="9"/>
      <c r="C16" s="9"/>
      <c r="D16" s="9"/>
      <c r="E16" s="9"/>
      <c r="F16" s="9"/>
      <c r="G16" s="9"/>
      <c r="H16" s="9"/>
      <c r="I16" s="9"/>
      <c r="K16" s="10">
        <f>IF(A16="",IF(C16&lt;&gt;"","Falta el nombre",""),IF(COUNTIF($A$6:$A$35,A16)&gt;1,"Nombre repetido",IF(C16="","Falta el tipo",IF(AND(C16="Categoría (código)",F16=""),"Faltan los códigos",IF(AND(ISNUMBER(D16),ISNUMBER(E16),D16&gt;E16),"El mínimo es mayor que el máximo","")))))</f>
        <v/>
      </c>
    </row>
    <row r="17" spans="1:11">
      <c r="A17" s="9"/>
      <c r="B17" s="9"/>
      <c r="C17" s="9"/>
      <c r="D17" s="9"/>
      <c r="E17" s="9"/>
      <c r="F17" s="9"/>
      <c r="G17" s="9"/>
      <c r="H17" s="9"/>
      <c r="I17" s="9"/>
      <c r="K17" s="10">
        <f>IF(A17="",IF(C17&lt;&gt;"","Falta el nombre",""),IF(COUNTIF($A$6:$A$35,A17)&gt;1,"Nombre repetido",IF(C17="","Falta el tipo",IF(AND(C17="Categoría (código)",F17=""),"Faltan los códigos",IF(AND(ISNUMBER(D17),ISNUMBER(E17),D17&gt;E17),"El mínimo es mayor que el máximo","")))))</f>
        <v/>
      </c>
    </row>
    <row r="18" spans="1:11">
      <c r="A18" s="9"/>
      <c r="B18" s="9"/>
      <c r="C18" s="9"/>
      <c r="D18" s="9"/>
      <c r="E18" s="9"/>
      <c r="F18" s="9"/>
      <c r="G18" s="9"/>
      <c r="H18" s="9"/>
      <c r="I18" s="9"/>
      <c r="K18" s="10">
        <f>IF(A18="",IF(C18&lt;&gt;"","Falta el nombre",""),IF(COUNTIF($A$6:$A$35,A18)&gt;1,"Nombre repetido",IF(C18="","Falta el tipo",IF(AND(C18="Categoría (código)",F18=""),"Faltan los códigos",IF(AND(ISNUMBER(D18),ISNUMBER(E18),D18&gt;E18),"El mínimo es mayor que el máximo","")))))</f>
        <v/>
      </c>
    </row>
    <row r="19" spans="1:11">
      <c r="A19" s="9"/>
      <c r="B19" s="9"/>
      <c r="C19" s="9"/>
      <c r="D19" s="9"/>
      <c r="E19" s="9"/>
      <c r="F19" s="9"/>
      <c r="G19" s="9"/>
      <c r="H19" s="9"/>
      <c r="I19" s="9"/>
      <c r="K19" s="10">
        <f>IF(A19="",IF(C19&lt;&gt;"","Falta el nombre",""),IF(COUNTIF($A$6:$A$35,A19)&gt;1,"Nombre repetido",IF(C19="","Falta el tipo",IF(AND(C19="Categoría (código)",F19=""),"Faltan los códigos",IF(AND(ISNUMBER(D19),ISNUMBER(E19),D19&gt;E19),"El mínimo es mayor que el máximo","")))))</f>
        <v/>
      </c>
    </row>
    <row r="20" spans="1:11">
      <c r="A20" s="9"/>
      <c r="B20" s="9"/>
      <c r="C20" s="9"/>
      <c r="D20" s="9"/>
      <c r="E20" s="9"/>
      <c r="F20" s="9"/>
      <c r="G20" s="9"/>
      <c r="H20" s="9"/>
      <c r="I20" s="9"/>
      <c r="K20" s="10">
        <f>IF(A20="",IF(C20&lt;&gt;"","Falta el nombre",""),IF(COUNTIF($A$6:$A$35,A20)&gt;1,"Nombre repetido",IF(C20="","Falta el tipo",IF(AND(C20="Categoría (código)",F20=""),"Faltan los códigos",IF(AND(ISNUMBER(D20),ISNUMBER(E20),D20&gt;E20),"El mínimo es mayor que el máximo","")))))</f>
        <v/>
      </c>
    </row>
    <row r="21" spans="1:11">
      <c r="A21" s="9"/>
      <c r="B21" s="9"/>
      <c r="C21" s="9"/>
      <c r="D21" s="9"/>
      <c r="E21" s="9"/>
      <c r="F21" s="9"/>
      <c r="G21" s="9"/>
      <c r="H21" s="9"/>
      <c r="I21" s="9"/>
      <c r="K21" s="10">
        <f>IF(A21="",IF(C21&lt;&gt;"","Falta el nombre",""),IF(COUNTIF($A$6:$A$35,A21)&gt;1,"Nombre repetido",IF(C21="","Falta el tipo",IF(AND(C21="Categoría (código)",F21=""),"Faltan los códigos",IF(AND(ISNUMBER(D21),ISNUMBER(E21),D21&gt;E21),"El mínimo es mayor que el máximo","")))))</f>
        <v/>
      </c>
    </row>
    <row r="22" spans="1:11">
      <c r="A22" s="9"/>
      <c r="B22" s="9"/>
      <c r="C22" s="9"/>
      <c r="D22" s="9"/>
      <c r="E22" s="9"/>
      <c r="F22" s="9"/>
      <c r="G22" s="9"/>
      <c r="H22" s="9"/>
      <c r="I22" s="9"/>
      <c r="K22" s="10">
        <f>IF(A22="",IF(C22&lt;&gt;"","Falta el nombre",""),IF(COUNTIF($A$6:$A$35,A22)&gt;1,"Nombre repetido",IF(C22="","Falta el tipo",IF(AND(C22="Categoría (código)",F22=""),"Faltan los códigos",IF(AND(ISNUMBER(D22),ISNUMBER(E22),D22&gt;E22),"El mínimo es mayor que el máximo","")))))</f>
        <v/>
      </c>
    </row>
    <row r="23" spans="1:11">
      <c r="A23" s="9"/>
      <c r="B23" s="9"/>
      <c r="C23" s="9"/>
      <c r="D23" s="9"/>
      <c r="E23" s="9"/>
      <c r="F23" s="9"/>
      <c r="G23" s="9"/>
      <c r="H23" s="9"/>
      <c r="I23" s="9"/>
      <c r="K23" s="10">
        <f>IF(A23="",IF(C23&lt;&gt;"","Falta el nombre",""),IF(COUNTIF($A$6:$A$35,A23)&gt;1,"Nombre repetido",IF(C23="","Falta el tipo",IF(AND(C23="Categoría (código)",F23=""),"Faltan los códigos",IF(AND(ISNUMBER(D23),ISNUMBER(E23),D23&gt;E23),"El mínimo es mayor que el máximo","")))))</f>
        <v/>
      </c>
    </row>
    <row r="24" spans="1:11">
      <c r="A24" s="9"/>
      <c r="B24" s="9"/>
      <c r="C24" s="9"/>
      <c r="D24" s="9"/>
      <c r="E24" s="9"/>
      <c r="F24" s="9"/>
      <c r="G24" s="9"/>
      <c r="H24" s="9"/>
      <c r="I24" s="9"/>
      <c r="K24" s="10">
        <f>IF(A24="",IF(C24&lt;&gt;"","Falta el nombre",""),IF(COUNTIF($A$6:$A$35,A24)&gt;1,"Nombre repetido",IF(C24="","Falta el tipo",IF(AND(C24="Categoría (código)",F24=""),"Faltan los códigos",IF(AND(ISNUMBER(D24),ISNUMBER(E24),D24&gt;E24),"El mínimo es mayor que el máximo","")))))</f>
        <v/>
      </c>
    </row>
    <row r="25" spans="1:11">
      <c r="A25" s="9"/>
      <c r="B25" s="9"/>
      <c r="C25" s="9"/>
      <c r="D25" s="9"/>
      <c r="E25" s="9"/>
      <c r="F25" s="9"/>
      <c r="G25" s="9"/>
      <c r="H25" s="9"/>
      <c r="I25" s="9"/>
      <c r="K25" s="10">
        <f>IF(A25="",IF(C25&lt;&gt;"","Falta el nombre",""),IF(COUNTIF($A$6:$A$35,A25)&gt;1,"Nombre repetido",IF(C25="","Falta el tipo",IF(AND(C25="Categoría (código)",F25=""),"Faltan los códigos",IF(AND(ISNUMBER(D25),ISNUMBER(E25),D25&gt;E25),"El mínimo es mayor que el máximo","")))))</f>
        <v/>
      </c>
    </row>
    <row r="26" spans="1:11">
      <c r="A26" s="9"/>
      <c r="B26" s="9"/>
      <c r="C26" s="9"/>
      <c r="D26" s="9"/>
      <c r="E26" s="9"/>
      <c r="F26" s="9"/>
      <c r="G26" s="9"/>
      <c r="H26" s="9"/>
      <c r="I26" s="9"/>
      <c r="K26" s="10">
        <f>IF(A26="",IF(C26&lt;&gt;"","Falta el nombre",""),IF(COUNTIF($A$6:$A$35,A26)&gt;1,"Nombre repetido",IF(C26="","Falta el tipo",IF(AND(C26="Categoría (código)",F26=""),"Faltan los códigos",IF(AND(ISNUMBER(D26),ISNUMBER(E26),D26&gt;E26),"El mínimo es mayor que el máximo","")))))</f>
        <v/>
      </c>
    </row>
    <row r="27" spans="1:11">
      <c r="A27" s="9"/>
      <c r="B27" s="9"/>
      <c r="C27" s="9"/>
      <c r="D27" s="9"/>
      <c r="E27" s="9"/>
      <c r="F27" s="9"/>
      <c r="G27" s="9"/>
      <c r="H27" s="9"/>
      <c r="I27" s="9"/>
      <c r="K27" s="10">
        <f>IF(A27="",IF(C27&lt;&gt;"","Falta el nombre",""),IF(COUNTIF($A$6:$A$35,A27)&gt;1,"Nombre repetido",IF(C27="","Falta el tipo",IF(AND(C27="Categoría (código)",F27=""),"Faltan los códigos",IF(AND(ISNUMBER(D27),ISNUMBER(E27),D27&gt;E27),"El mínimo es mayor que el máximo","")))))</f>
        <v/>
      </c>
    </row>
    <row r="28" spans="1:11">
      <c r="A28" s="9"/>
      <c r="B28" s="9"/>
      <c r="C28" s="9"/>
      <c r="D28" s="9"/>
      <c r="E28" s="9"/>
      <c r="F28" s="9"/>
      <c r="G28" s="9"/>
      <c r="H28" s="9"/>
      <c r="I28" s="9"/>
      <c r="K28" s="10">
        <f>IF(A28="",IF(C28&lt;&gt;"","Falta el nombre",""),IF(COUNTIF($A$6:$A$35,A28)&gt;1,"Nombre repetido",IF(C28="","Falta el tipo",IF(AND(C28="Categoría (código)",F28=""),"Faltan los códigos",IF(AND(ISNUMBER(D28),ISNUMBER(E28),D28&gt;E28),"El mínimo es mayor que el máximo","")))))</f>
        <v/>
      </c>
    </row>
    <row r="29" spans="1:11">
      <c r="A29" s="9"/>
      <c r="B29" s="9"/>
      <c r="C29" s="9"/>
      <c r="D29" s="9"/>
      <c r="E29" s="9"/>
      <c r="F29" s="9"/>
      <c r="G29" s="9"/>
      <c r="H29" s="9"/>
      <c r="I29" s="9"/>
      <c r="K29" s="10">
        <f>IF(A29="",IF(C29&lt;&gt;"","Falta el nombre",""),IF(COUNTIF($A$6:$A$35,A29)&gt;1,"Nombre repetido",IF(C29="","Falta el tipo",IF(AND(C29="Categoría (código)",F29=""),"Faltan los códigos",IF(AND(ISNUMBER(D29),ISNUMBER(E29),D29&gt;E29),"El mínimo es mayor que el máximo","")))))</f>
        <v/>
      </c>
    </row>
    <row r="30" spans="1:11">
      <c r="A30" s="9"/>
      <c r="B30" s="9"/>
      <c r="C30" s="9"/>
      <c r="D30" s="9"/>
      <c r="E30" s="9"/>
      <c r="F30" s="9"/>
      <c r="G30" s="9"/>
      <c r="H30" s="9"/>
      <c r="I30" s="9"/>
      <c r="K30" s="10">
        <f>IF(A30="",IF(C30&lt;&gt;"","Falta el nombre",""),IF(COUNTIF($A$6:$A$35,A30)&gt;1,"Nombre repetido",IF(C30="","Falta el tipo",IF(AND(C30="Categoría (código)",F30=""),"Faltan los códigos",IF(AND(ISNUMBER(D30),ISNUMBER(E30),D30&gt;E30),"El mínimo es mayor que el máximo","")))))</f>
        <v/>
      </c>
    </row>
    <row r="31" spans="1:11">
      <c r="A31" s="9"/>
      <c r="B31" s="9"/>
      <c r="C31" s="9"/>
      <c r="D31" s="9"/>
      <c r="E31" s="9"/>
      <c r="F31" s="9"/>
      <c r="G31" s="9"/>
      <c r="H31" s="9"/>
      <c r="I31" s="9"/>
      <c r="K31" s="10">
        <f>IF(A31="",IF(C31&lt;&gt;"","Falta el nombre",""),IF(COUNTIF($A$6:$A$35,A31)&gt;1,"Nombre repetido",IF(C31="","Falta el tipo",IF(AND(C31="Categoría (código)",F31=""),"Faltan los códigos",IF(AND(ISNUMBER(D31),ISNUMBER(E31),D31&gt;E31),"El mínimo es mayor que el máximo","")))))</f>
        <v/>
      </c>
    </row>
    <row r="32" spans="1:11">
      <c r="A32" s="9"/>
      <c r="B32" s="9"/>
      <c r="C32" s="9"/>
      <c r="D32" s="9"/>
      <c r="E32" s="9"/>
      <c r="F32" s="9"/>
      <c r="G32" s="9"/>
      <c r="H32" s="9"/>
      <c r="I32" s="9"/>
      <c r="K32" s="10">
        <f>IF(A32="",IF(C32&lt;&gt;"","Falta el nombre",""),IF(COUNTIF($A$6:$A$35,A32)&gt;1,"Nombre repetido",IF(C32="","Falta el tipo",IF(AND(C32="Categoría (código)",F32=""),"Faltan los códigos",IF(AND(ISNUMBER(D32),ISNUMBER(E32),D32&gt;E32),"El mínimo es mayor que el máximo","")))))</f>
        <v/>
      </c>
    </row>
    <row r="33" spans="1:11">
      <c r="A33" s="9"/>
      <c r="B33" s="9"/>
      <c r="C33" s="9"/>
      <c r="D33" s="9"/>
      <c r="E33" s="9"/>
      <c r="F33" s="9"/>
      <c r="G33" s="9"/>
      <c r="H33" s="9"/>
      <c r="I33" s="9"/>
      <c r="K33" s="10">
        <f>IF(A33="",IF(C33&lt;&gt;"","Falta el nombre",""),IF(COUNTIF($A$6:$A$35,A33)&gt;1,"Nombre repetido",IF(C33="","Falta el tipo",IF(AND(C33="Categoría (código)",F33=""),"Faltan los códigos",IF(AND(ISNUMBER(D33),ISNUMBER(E33),D33&gt;E33),"El mínimo es mayor que el máximo","")))))</f>
        <v/>
      </c>
    </row>
    <row r="34" spans="1:11">
      <c r="A34" s="9"/>
      <c r="B34" s="9"/>
      <c r="C34" s="9"/>
      <c r="D34" s="9"/>
      <c r="E34" s="9"/>
      <c r="F34" s="9"/>
      <c r="G34" s="9"/>
      <c r="H34" s="9"/>
      <c r="I34" s="9"/>
      <c r="K34" s="10">
        <f>IF(A34="",IF(C34&lt;&gt;"","Falta el nombre",""),IF(COUNTIF($A$6:$A$35,A34)&gt;1,"Nombre repetido",IF(C34="","Falta el tipo",IF(AND(C34="Categoría (código)",F34=""),"Faltan los códigos",IF(AND(ISNUMBER(D34),ISNUMBER(E34),D34&gt;E34),"El mínimo es mayor que el máximo","")))))</f>
        <v/>
      </c>
    </row>
    <row r="35" spans="1:11">
      <c r="A35" s="9"/>
      <c r="B35" s="9"/>
      <c r="C35" s="9"/>
      <c r="D35" s="9"/>
      <c r="E35" s="9"/>
      <c r="F35" s="9"/>
      <c r="G35" s="9"/>
      <c r="H35" s="9"/>
      <c r="I35" s="9"/>
      <c r="K35" s="10">
        <f>IF(A35="",IF(C35&lt;&gt;"","Falta el nombre",""),IF(COUNTIF($A$6:$A$35,A35)&gt;1,"Nombre repetido",IF(C35="","Falta el tipo",IF(AND(C35="Categoría (código)",F35=""),"Faltan los códigos",IF(AND(ISNUMBER(D35),ISNUMBER(E35),D35&gt;E35),"El mínimo es mayor que el máximo","")))))</f>
        <v/>
      </c>
    </row>
  </sheetData>
  <dataValidations count="2">
    <dataValidation type="list" allowBlank="1" showInputMessage="1" showErrorMessage="1" sqref="C6:C35">
      <formula1>"Número,Número entero,Categoría (código),Sí/No,Fecha,Texto"</formula1>
    </dataValidation>
    <dataValidation type="list" allowBlank="1" showInputMessage="1" showErrorMessage="1" sqref="H6:H35">
      <formula1>"Sí,No"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1002"/>
  <sheetViews>
    <sheetView workbookViewId="0">
      <pane xSplit="1" ySplit="2" topLeftCell="B3" activePane="bottomRight" state="frozen"/>
      <selection pane="topRight" activeCell="B1" sqref="B1"/>
      <selection pane="bottomLeft" activeCell="A3" sqref="A3"/>
      <selection pane="bottomRight"/>
    </sheetView>
  </sheetViews>
  <sheetFormatPr defaultRowHeight="15"/>
  <cols>
    <col min="1" max="1" width="8.7109375" customWidth="1"/>
    <col min="2" max="31" width="14.7109375" customWidth="1"/>
    <col min="32" max="32" width="0" hidden="1" customWidth="1"/>
  </cols>
  <sheetData>
    <row r="1" spans="1:32">
      <c r="A1" s="8" t="s">
        <v>55</v>
      </c>
      <c r="B1" s="8" t="str">
        <f>IF(Diccionario!$A$6="","",Diccionario!$A$6)</f>
        <v>edad</v>
      </c>
      <c r="C1" s="8" t="str">
        <f>IF(Diccionario!$A$7="","",Diccionario!$A$7)</f>
        <v>sexo</v>
      </c>
      <c r="D1" s="8" t="str">
        <f>IF(Diccionario!$A$8="","",Diccionario!$A$8)</f>
        <v>nivel</v>
      </c>
      <c r="E1" s="8" t="str">
        <f>IF(Diccionario!$A$9="","",Diccionario!$A$9)</f>
        <v>ingreso</v>
      </c>
      <c r="F1" s="8" t="str">
        <f>IF(Diccionario!$A$10="","",Diccionario!$A$10)</f>
        <v>fecha</v>
      </c>
      <c r="G1" s="8" t="str">
        <f>IF(Diccionario!$A$11="","",Diccionario!$A$11)</f>
        <v>fuma</v>
      </c>
      <c r="H1" s="8" t="str">
        <f>IF(Diccionario!$A$12="","",Diccionario!$A$12)</f>
        <v>comentario</v>
      </c>
      <c r="I1" s="8">
        <f>IF(Diccionario!$A$13="","",Diccionario!$A$13)</f>
        <v/>
      </c>
      <c r="J1" s="8">
        <f>IF(Diccionario!$A$14="","",Diccionario!$A$14)</f>
        <v/>
      </c>
      <c r="K1" s="8">
        <f>IF(Diccionario!$A$15="","",Diccionario!$A$15)</f>
        <v/>
      </c>
      <c r="L1" s="8">
        <f>IF(Diccionario!$A$16="","",Diccionario!$A$16)</f>
        <v/>
      </c>
      <c r="M1" s="8">
        <f>IF(Diccionario!$A$17="","",Diccionario!$A$17)</f>
        <v/>
      </c>
      <c r="N1" s="8">
        <f>IF(Diccionario!$A$18="","",Diccionario!$A$18)</f>
        <v/>
      </c>
      <c r="O1" s="8">
        <f>IF(Diccionario!$A$19="","",Diccionario!$A$19)</f>
        <v/>
      </c>
      <c r="P1" s="8">
        <f>IF(Diccionario!$A$20="","",Diccionario!$A$20)</f>
        <v/>
      </c>
      <c r="Q1" s="8">
        <f>IF(Diccionario!$A$21="","",Diccionario!$A$21)</f>
        <v/>
      </c>
      <c r="R1" s="8">
        <f>IF(Diccionario!$A$22="","",Diccionario!$A$22)</f>
        <v/>
      </c>
      <c r="S1" s="8">
        <f>IF(Diccionario!$A$23="","",Diccionario!$A$23)</f>
        <v/>
      </c>
      <c r="T1" s="8">
        <f>IF(Diccionario!$A$24="","",Diccionario!$A$24)</f>
        <v/>
      </c>
      <c r="U1" s="8">
        <f>IF(Diccionario!$A$25="","",Diccionario!$A$25)</f>
        <v/>
      </c>
      <c r="V1" s="8">
        <f>IF(Diccionario!$A$26="","",Diccionario!$A$26)</f>
        <v/>
      </c>
      <c r="W1" s="8">
        <f>IF(Diccionario!$A$27="","",Diccionario!$A$27)</f>
        <v/>
      </c>
      <c r="X1" s="8">
        <f>IF(Diccionario!$A$28="","",Diccionario!$A$28)</f>
        <v/>
      </c>
      <c r="Y1" s="8">
        <f>IF(Diccionario!$A$29="","",Diccionario!$A$29)</f>
        <v/>
      </c>
      <c r="Z1" s="8">
        <f>IF(Diccionario!$A$30="","",Diccionario!$A$30)</f>
        <v/>
      </c>
      <c r="AA1" s="8">
        <f>IF(Diccionario!$A$31="","",Diccionario!$A$31)</f>
        <v/>
      </c>
      <c r="AB1" s="8">
        <f>IF(Diccionario!$A$32="","",Diccionario!$A$32)</f>
        <v/>
      </c>
      <c r="AC1" s="8">
        <f>IF(Diccionario!$A$33="","",Diccionario!$A$33)</f>
        <v/>
      </c>
      <c r="AD1" s="8">
        <f>IF(Diccionario!$A$34="","",Diccionario!$A$34)</f>
        <v/>
      </c>
      <c r="AE1" s="8">
        <f>IF(Diccionario!$A$35="","",Diccionario!$A$35)</f>
        <v/>
      </c>
      <c r="AF1" t="s">
        <v>58</v>
      </c>
    </row>
    <row r="2" spans="1:32">
      <c r="A2" s="7"/>
      <c r="B2" s="7" t="str">
        <f>IF(Diccionario!$C$6="","",IF(Diccionario!$C$6="Categoría (código)",Diccionario!$F$6,IF(Diccionario!$C$6="Sí/No","Sí / No",Diccionario!$C$6)))</f>
        <v>Número entero</v>
      </c>
      <c r="C2" s="7" t="str">
        <f>IF(Diccionario!$C$7="","",IF(Diccionario!$C$7="Categoría (código)",Diccionario!$F$7,IF(Diccionario!$C$7="Sí/No","Sí / No",Diccionario!$C$7)))</f>
        <v>1=Varón; 2=Mujer; 3=Otro</v>
      </c>
      <c r="D2" s="7" t="str">
        <f>IF(Diccionario!$C$8="","",IF(Diccionario!$C$8="Categoría (código)",Diccionario!$F$8,IF(Diccionario!$C$8="Sí/No","Sí / No",Diccionario!$C$8)))</f>
        <v>1=Primario; 2=Secundario; 3=Terciario; 4=Universitario</v>
      </c>
      <c r="E2" s="7" t="str">
        <f>IF(Diccionario!$C$9="","",IF(Diccionario!$C$9="Categoría (código)",Diccionario!$F$9,IF(Diccionario!$C$9="Sí/No","Sí / No",Diccionario!$C$9)))</f>
        <v>Número</v>
      </c>
      <c r="F2" s="7" t="str">
        <f>IF(Diccionario!$C$10="","",IF(Diccionario!$C$10="Categoría (código)",Diccionario!$F$10,IF(Diccionario!$C$10="Sí/No","Sí / No",Diccionario!$C$10)))</f>
        <v>Fecha</v>
      </c>
      <c r="G2" s="7" t="str">
        <f>IF(Diccionario!$C$11="","",IF(Diccionario!$C$11="Categoría (código)",Diccionario!$F$11,IF(Diccionario!$C$11="Sí/No","Sí / No",Diccionario!$C$11)))</f>
        <v>Sí / No</v>
      </c>
      <c r="H2" s="7" t="str">
        <f>IF(Diccionario!$C$12="","",IF(Diccionario!$C$12="Categoría (código)",Diccionario!$F$12,IF(Diccionario!$C$12="Sí/No","Sí / No",Diccionario!$C$12)))</f>
        <v>Texto</v>
      </c>
      <c r="I2" s="7">
        <f>IF(Diccionario!$C$13="","",IF(Diccionario!$C$13="Categoría (código)",Diccionario!$F$13,IF(Diccionario!$C$13="Sí/No","Sí / No",Diccionario!$C$13)))</f>
        <v/>
      </c>
      <c r="J2" s="7">
        <f>IF(Diccionario!$C$14="","",IF(Diccionario!$C$14="Categoría (código)",Diccionario!$F$14,IF(Diccionario!$C$14="Sí/No","Sí / No",Diccionario!$C$14)))</f>
        <v/>
      </c>
      <c r="K2" s="7">
        <f>IF(Diccionario!$C$15="","",IF(Diccionario!$C$15="Categoría (código)",Diccionario!$F$15,IF(Diccionario!$C$15="Sí/No","Sí / No",Diccionario!$C$15)))</f>
        <v/>
      </c>
      <c r="L2" s="7">
        <f>IF(Diccionario!$C$16="","",IF(Diccionario!$C$16="Categoría (código)",Diccionario!$F$16,IF(Diccionario!$C$16="Sí/No","Sí / No",Diccionario!$C$16)))</f>
        <v/>
      </c>
      <c r="M2" s="7">
        <f>IF(Diccionario!$C$17="","",IF(Diccionario!$C$17="Categoría (código)",Diccionario!$F$17,IF(Diccionario!$C$17="Sí/No","Sí / No",Diccionario!$C$17)))</f>
        <v/>
      </c>
      <c r="N2" s="7">
        <f>IF(Diccionario!$C$18="","",IF(Diccionario!$C$18="Categoría (código)",Diccionario!$F$18,IF(Diccionario!$C$18="Sí/No","Sí / No",Diccionario!$C$18)))</f>
        <v/>
      </c>
      <c r="O2" s="7">
        <f>IF(Diccionario!$C$19="","",IF(Diccionario!$C$19="Categoría (código)",Diccionario!$F$19,IF(Diccionario!$C$19="Sí/No","Sí / No",Diccionario!$C$19)))</f>
        <v/>
      </c>
      <c r="P2" s="7">
        <f>IF(Diccionario!$C$20="","",IF(Diccionario!$C$20="Categoría (código)",Diccionario!$F$20,IF(Diccionario!$C$20="Sí/No","Sí / No",Diccionario!$C$20)))</f>
        <v/>
      </c>
      <c r="Q2" s="7">
        <f>IF(Diccionario!$C$21="","",IF(Diccionario!$C$21="Categoría (código)",Diccionario!$F$21,IF(Diccionario!$C$21="Sí/No","Sí / No",Diccionario!$C$21)))</f>
        <v/>
      </c>
      <c r="R2" s="7">
        <f>IF(Diccionario!$C$22="","",IF(Diccionario!$C$22="Categoría (código)",Diccionario!$F$22,IF(Diccionario!$C$22="Sí/No","Sí / No",Diccionario!$C$22)))</f>
        <v/>
      </c>
      <c r="S2" s="7">
        <f>IF(Diccionario!$C$23="","",IF(Diccionario!$C$23="Categoría (código)",Diccionario!$F$23,IF(Diccionario!$C$23="Sí/No","Sí / No",Diccionario!$C$23)))</f>
        <v/>
      </c>
      <c r="T2" s="7">
        <f>IF(Diccionario!$C$24="","",IF(Diccionario!$C$24="Categoría (código)",Diccionario!$F$24,IF(Diccionario!$C$24="Sí/No","Sí / No",Diccionario!$C$24)))</f>
        <v/>
      </c>
      <c r="U2" s="7">
        <f>IF(Diccionario!$C$25="","",IF(Diccionario!$C$25="Categoría (código)",Diccionario!$F$25,IF(Diccionario!$C$25="Sí/No","Sí / No",Diccionario!$C$25)))</f>
        <v/>
      </c>
      <c r="V2" s="7">
        <f>IF(Diccionario!$C$26="","",IF(Diccionario!$C$26="Categoría (código)",Diccionario!$F$26,IF(Diccionario!$C$26="Sí/No","Sí / No",Diccionario!$C$26)))</f>
        <v/>
      </c>
      <c r="W2" s="7">
        <f>IF(Diccionario!$C$27="","",IF(Diccionario!$C$27="Categoría (código)",Diccionario!$F$27,IF(Diccionario!$C$27="Sí/No","Sí / No",Diccionario!$C$27)))</f>
        <v/>
      </c>
      <c r="X2" s="7">
        <f>IF(Diccionario!$C$28="","",IF(Diccionario!$C$28="Categoría (código)",Diccionario!$F$28,IF(Diccionario!$C$28="Sí/No","Sí / No",Diccionario!$C$28)))</f>
        <v/>
      </c>
      <c r="Y2" s="7">
        <f>IF(Diccionario!$C$29="","",IF(Diccionario!$C$29="Categoría (código)",Diccionario!$F$29,IF(Diccionario!$C$29="Sí/No","Sí / No",Diccionario!$C$29)))</f>
        <v/>
      </c>
      <c r="Z2" s="7">
        <f>IF(Diccionario!$C$30="","",IF(Diccionario!$C$30="Categoría (código)",Diccionario!$F$30,IF(Diccionario!$C$30="Sí/No","Sí / No",Diccionario!$C$30)))</f>
        <v/>
      </c>
      <c r="AA2" s="7">
        <f>IF(Diccionario!$C$31="","",IF(Diccionario!$C$31="Categoría (código)",Diccionario!$F$31,IF(Diccionario!$C$31="Sí/No","Sí / No",Diccionario!$C$31)))</f>
        <v/>
      </c>
      <c r="AB2" s="7">
        <f>IF(Diccionario!$C$32="","",IF(Diccionario!$C$32="Categoría (código)",Diccionario!$F$32,IF(Diccionario!$C$32="Sí/No","Sí / No",Diccionario!$C$32)))</f>
        <v/>
      </c>
      <c r="AC2" s="7">
        <f>IF(Diccionario!$C$33="","",IF(Diccionario!$C$33="Categoría (código)",Diccionario!$F$33,IF(Diccionario!$C$33="Sí/No","Sí / No",Diccionario!$C$33)))</f>
        <v/>
      </c>
      <c r="AD2" s="7">
        <f>IF(Diccionario!$C$34="","",IF(Diccionario!$C$34="Categoría (código)",Diccionario!$F$34,IF(Diccionario!$C$34="Sí/No","Sí / No",Diccionario!$C$34)))</f>
        <v/>
      </c>
      <c r="AE2" s="7">
        <f>IF(Diccionario!$C$35="","",IF(Diccionario!$C$35="Categoría (código)",Diccionario!$F$35,IF(Diccionario!$C$35="Sí/No","Sí / No",Diccionario!$C$35)))</f>
        <v/>
      </c>
    </row>
    <row r="3" spans="1:32">
      <c r="A3" s="9">
        <v>1</v>
      </c>
      <c r="B3" s="9">
        <v>34</v>
      </c>
      <c r="C3" s="9">
        <v>1</v>
      </c>
      <c r="D3" s="9">
        <v>2</v>
      </c>
      <c r="E3" s="9">
        <v>850000</v>
      </c>
      <c r="F3" s="11">
        <v>46083</v>
      </c>
      <c r="G3" s="9" t="s">
        <v>38</v>
      </c>
      <c r="H3" s="9"/>
      <c r="I3" s="9"/>
      <c r="J3" s="9"/>
      <c r="K3" s="9"/>
      <c r="L3" s="9"/>
      <c r="M3" s="9"/>
      <c r="N3" s="9"/>
      <c r="O3" s="9"/>
      <c r="P3" s="9"/>
      <c r="Q3" s="9"/>
      <c r="R3" s="9"/>
      <c r="S3" s="9"/>
      <c r="T3" s="9"/>
      <c r="U3" s="9"/>
      <c r="V3" s="9"/>
      <c r="W3" s="9"/>
      <c r="X3" s="9"/>
      <c r="Y3" s="9"/>
      <c r="Z3" s="9"/>
      <c r="AA3" s="9"/>
      <c r="AB3" s="9"/>
      <c r="AC3" s="9"/>
      <c r="AD3" s="9"/>
      <c r="AE3" s="9"/>
      <c r="AF3">
        <f>--(COUNTA(B3:AE3)&gt;0)</f>
        <v>1.0</v>
      </c>
    </row>
    <row r="4" spans="1:32">
      <c r="A4" s="9">
        <v>2</v>
      </c>
      <c r="B4" s="9">
        <v>51</v>
      </c>
      <c r="C4" s="9">
        <v>2</v>
      </c>
      <c r="D4" s="9">
        <v>4</v>
      </c>
      <c r="E4" s="9">
        <v>1200000</v>
      </c>
      <c r="F4" s="11">
        <v>46083</v>
      </c>
      <c r="G4" s="9" t="s">
        <v>29</v>
      </c>
      <c r="H4" s="9" t="s">
        <v>56</v>
      </c>
      <c r="I4" s="9"/>
      <c r="J4" s="9"/>
      <c r="K4" s="9"/>
      <c r="L4" s="9"/>
      <c r="M4" s="9"/>
      <c r="N4" s="9"/>
      <c r="O4" s="9"/>
      <c r="P4" s="9"/>
      <c r="Q4" s="9"/>
      <c r="R4" s="9"/>
      <c r="S4" s="9"/>
      <c r="T4" s="9"/>
      <c r="U4" s="9"/>
      <c r="V4" s="9"/>
      <c r="W4" s="9"/>
      <c r="X4" s="9"/>
      <c r="Y4" s="9"/>
      <c r="Z4" s="9"/>
      <c r="AA4" s="9"/>
      <c r="AB4" s="9"/>
      <c r="AC4" s="9"/>
      <c r="AD4" s="9"/>
      <c r="AE4" s="9"/>
      <c r="AF4">
        <f>--(COUNTA(B4:AE4)&gt;0)</f>
        <v>1.0</v>
      </c>
    </row>
    <row r="5" spans="1:32">
      <c r="A5" s="9">
        <v>3</v>
      </c>
      <c r="B5" s="9">
        <v>150</v>
      </c>
      <c r="C5" s="9">
        <v>2</v>
      </c>
      <c r="D5" s="9">
        <v>3</v>
      </c>
      <c r="E5" s="9">
        <v>640000</v>
      </c>
      <c r="F5" s="11">
        <v>46084</v>
      </c>
      <c r="G5" s="9" t="s">
        <v>38</v>
      </c>
      <c r="H5" s="9"/>
      <c r="I5" s="9"/>
      <c r="J5" s="9"/>
      <c r="K5" s="9"/>
      <c r="L5" s="9"/>
      <c r="M5" s="9"/>
      <c r="N5" s="9"/>
      <c r="O5" s="9"/>
      <c r="P5" s="9"/>
      <c r="Q5" s="9"/>
      <c r="R5" s="9"/>
      <c r="S5" s="9"/>
      <c r="T5" s="9"/>
      <c r="U5" s="9"/>
      <c r="V5" s="9"/>
      <c r="W5" s="9"/>
      <c r="X5" s="9"/>
      <c r="Y5" s="9"/>
      <c r="Z5" s="9"/>
      <c r="AA5" s="9"/>
      <c r="AB5" s="9"/>
      <c r="AC5" s="9"/>
      <c r="AD5" s="9"/>
      <c r="AE5" s="9"/>
      <c r="AF5">
        <f>--(COUNTA(B5:AE5)&gt;0)</f>
        <v>1.0</v>
      </c>
    </row>
    <row r="6" spans="1:32">
      <c r="A6" s="9">
        <v>4</v>
      </c>
      <c r="B6" s="9">
        <v>27</v>
      </c>
      <c r="C6" s="9">
        <v>1</v>
      </c>
      <c r="D6" s="9">
        <v>9</v>
      </c>
      <c r="E6" s="9">
        <v>510000</v>
      </c>
      <c r="F6" s="11">
        <v>46084</v>
      </c>
      <c r="G6" s="9" t="s">
        <v>38</v>
      </c>
      <c r="H6" s="9"/>
      <c r="I6" s="9"/>
      <c r="J6" s="9"/>
      <c r="K6" s="9"/>
      <c r="L6" s="9"/>
      <c r="M6" s="9"/>
      <c r="N6" s="9"/>
      <c r="O6" s="9"/>
      <c r="P6" s="9"/>
      <c r="Q6" s="9"/>
      <c r="R6" s="9"/>
      <c r="S6" s="9"/>
      <c r="T6" s="9"/>
      <c r="U6" s="9"/>
      <c r="V6" s="9"/>
      <c r="W6" s="9"/>
      <c r="X6" s="9"/>
      <c r="Y6" s="9"/>
      <c r="Z6" s="9"/>
      <c r="AA6" s="9"/>
      <c r="AB6" s="9"/>
      <c r="AC6" s="9"/>
      <c r="AD6" s="9"/>
      <c r="AE6" s="9"/>
      <c r="AF6">
        <f>--(COUNTA(B6:AE6)&gt;0)</f>
        <v>1.0</v>
      </c>
    </row>
    <row r="7" spans="1:32">
      <c r="A7" s="9">
        <v>5</v>
      </c>
      <c r="B7" s="9">
        <v>999</v>
      </c>
      <c r="C7" s="9">
        <v>2</v>
      </c>
      <c r="D7" s="9">
        <v>2</v>
      </c>
      <c r="E7" s="9"/>
      <c r="F7" s="11">
        <v>46085</v>
      </c>
      <c r="G7" s="9"/>
      <c r="H7" s="9" t="s">
        <v>57</v>
      </c>
      <c r="I7" s="9"/>
      <c r="J7" s="9"/>
      <c r="K7" s="9"/>
      <c r="L7" s="9"/>
      <c r="M7" s="9"/>
      <c r="N7" s="9"/>
      <c r="O7" s="9"/>
      <c r="P7" s="9"/>
      <c r="Q7" s="9"/>
      <c r="R7" s="9"/>
      <c r="S7" s="9"/>
      <c r="T7" s="9"/>
      <c r="U7" s="9"/>
      <c r="V7" s="9"/>
      <c r="W7" s="9"/>
      <c r="X7" s="9"/>
      <c r="Y7" s="9"/>
      <c r="Z7" s="9"/>
      <c r="AA7" s="9"/>
      <c r="AB7" s="9"/>
      <c r="AC7" s="9"/>
      <c r="AD7" s="9"/>
      <c r="AE7" s="9"/>
      <c r="AF7">
        <f>--(COUNTA(B7:AE7)&gt;0)</f>
        <v>1.0</v>
      </c>
    </row>
    <row r="8" spans="1:32">
      <c r="A8" s="9">
        <v>6</v>
      </c>
      <c r="B8" s="9">
        <v>63</v>
      </c>
      <c r="C8" s="9">
        <v>4</v>
      </c>
      <c r="D8" s="9">
        <v>1</v>
      </c>
      <c r="E8" s="9">
        <v>300000</v>
      </c>
      <c r="F8" s="11">
        <v>46085</v>
      </c>
      <c r="G8" s="9" t="s">
        <v>29</v>
      </c>
      <c r="H8" s="9"/>
      <c r="I8" s="9"/>
      <c r="J8" s="9"/>
      <c r="K8" s="9"/>
      <c r="L8" s="9"/>
      <c r="M8" s="9"/>
      <c r="N8" s="9"/>
      <c r="O8" s="9"/>
      <c r="P8" s="9"/>
      <c r="Q8" s="9"/>
      <c r="R8" s="9"/>
      <c r="S8" s="9"/>
      <c r="T8" s="9"/>
      <c r="U8" s="9"/>
      <c r="V8" s="9"/>
      <c r="W8" s="9"/>
      <c r="X8" s="9"/>
      <c r="Y8" s="9"/>
      <c r="Z8" s="9"/>
      <c r="AA8" s="9"/>
      <c r="AB8" s="9"/>
      <c r="AC8" s="9"/>
      <c r="AD8" s="9"/>
      <c r="AE8" s="9"/>
      <c r="AF8">
        <f>--(COUNTA(B8:AE8)&gt;0)</f>
        <v>1.0</v>
      </c>
    </row>
    <row r="9" spans="1:32">
      <c r="A9" s="9">
        <v>7</v>
      </c>
      <c r="B9" s="9">
        <v>45</v>
      </c>
      <c r="C9" s="9">
        <v>2</v>
      </c>
      <c r="D9" s="9">
        <v>3</v>
      </c>
      <c r="E9" s="9">
        <v>980000</v>
      </c>
      <c r="F9" s="11">
        <v>46086</v>
      </c>
      <c r="G9" s="9" t="s">
        <v>38</v>
      </c>
      <c r="H9" s="9"/>
      <c r="I9" s="9"/>
      <c r="J9" s="9"/>
      <c r="K9" s="9"/>
      <c r="L9" s="9"/>
      <c r="M9" s="9"/>
      <c r="N9" s="9"/>
      <c r="O9" s="9"/>
      <c r="P9" s="9"/>
      <c r="Q9" s="9"/>
      <c r="R9" s="9"/>
      <c r="S9" s="9"/>
      <c r="T9" s="9"/>
      <c r="U9" s="9"/>
      <c r="V9" s="9"/>
      <c r="W9" s="9"/>
      <c r="X9" s="9"/>
      <c r="Y9" s="9"/>
      <c r="Z9" s="9"/>
      <c r="AA9" s="9"/>
      <c r="AB9" s="9"/>
      <c r="AC9" s="9"/>
      <c r="AD9" s="9"/>
      <c r="AE9" s="9"/>
      <c r="AF9">
        <f>--(COUNTA(B9:AE9)&gt;0)</f>
        <v>1.0</v>
      </c>
    </row>
    <row r="10" spans="1:32">
      <c r="A10" s="9">
        <v>8</v>
      </c>
      <c r="B10" s="9">
        <v>19</v>
      </c>
      <c r="C10" s="9">
        <v>1</v>
      </c>
      <c r="D10" s="9">
        <v>2</v>
      </c>
      <c r="E10" s="9">
        <v>420000</v>
      </c>
      <c r="F10" s="11">
        <v>46086</v>
      </c>
      <c r="G10" s="9" t="s">
        <v>29</v>
      </c>
      <c r="H10" s="9"/>
      <c r="I10" s="9"/>
      <c r="J10" s="9"/>
      <c r="K10" s="9"/>
      <c r="L10" s="9"/>
      <c r="M10" s="9"/>
      <c r="N10" s="9"/>
      <c r="O10" s="9"/>
      <c r="P10" s="9"/>
      <c r="Q10" s="9"/>
      <c r="R10" s="9"/>
      <c r="S10" s="9"/>
      <c r="T10" s="9"/>
      <c r="U10" s="9"/>
      <c r="V10" s="9"/>
      <c r="W10" s="9"/>
      <c r="X10" s="9"/>
      <c r="Y10" s="9"/>
      <c r="Z10" s="9"/>
      <c r="AA10" s="9"/>
      <c r="AB10" s="9"/>
      <c r="AC10" s="9"/>
      <c r="AD10" s="9"/>
      <c r="AE10" s="9"/>
      <c r="AF10">
        <f>--(COUNTA(B10:AE10)&gt;0)</f>
        <v>1.0</v>
      </c>
    </row>
    <row r="11" spans="1:32">
      <c r="A11" s="9">
        <v>9</v>
      </c>
      <c r="B11" s="9">
        <v>38</v>
      </c>
      <c r="C11" s="9">
        <v>3</v>
      </c>
      <c r="D11" s="9">
        <v>4</v>
      </c>
      <c r="E11" s="9">
        <v>1500000</v>
      </c>
      <c r="F11" s="11">
        <v>45722</v>
      </c>
      <c r="G11" s="9" t="s">
        <v>38</v>
      </c>
      <c r="H11" s="9"/>
      <c r="I11" s="9"/>
      <c r="J11" s="9"/>
      <c r="K11" s="9"/>
      <c r="L11" s="9"/>
      <c r="M11" s="9"/>
      <c r="N11" s="9"/>
      <c r="O11" s="9"/>
      <c r="P11" s="9"/>
      <c r="Q11" s="9"/>
      <c r="R11" s="9"/>
      <c r="S11" s="9"/>
      <c r="T11" s="9"/>
      <c r="U11" s="9"/>
      <c r="V11" s="9"/>
      <c r="W11" s="9"/>
      <c r="X11" s="9"/>
      <c r="Y11" s="9"/>
      <c r="Z11" s="9"/>
      <c r="AA11" s="9"/>
      <c r="AB11" s="9"/>
      <c r="AC11" s="9"/>
      <c r="AD11" s="9"/>
      <c r="AE11" s="9"/>
      <c r="AF11">
        <f>--(COUNTA(B11:AE11)&gt;0)</f>
        <v>1.0</v>
      </c>
    </row>
    <row r="12" spans="1:32">
      <c r="A12" s="9">
        <v>10</v>
      </c>
      <c r="B12" s="9">
        <v>72</v>
      </c>
      <c r="C12" s="9">
        <v>2</v>
      </c>
      <c r="D12" s="9">
        <v>1</v>
      </c>
      <c r="E12" s="9">
        <v>280000</v>
      </c>
      <c r="F12" s="11">
        <v>46087</v>
      </c>
      <c r="G12" s="9" t="s">
        <v>38</v>
      </c>
      <c r="H12" s="9"/>
      <c r="I12" s="9"/>
      <c r="J12" s="9"/>
      <c r="K12" s="9"/>
      <c r="L12" s="9"/>
      <c r="M12" s="9"/>
      <c r="N12" s="9"/>
      <c r="O12" s="9"/>
      <c r="P12" s="9"/>
      <c r="Q12" s="9"/>
      <c r="R12" s="9"/>
      <c r="S12" s="9"/>
      <c r="T12" s="9"/>
      <c r="U12" s="9"/>
      <c r="V12" s="9"/>
      <c r="W12" s="9"/>
      <c r="X12" s="9"/>
      <c r="Y12" s="9"/>
      <c r="Z12" s="9"/>
      <c r="AA12" s="9"/>
      <c r="AB12" s="9"/>
      <c r="AC12" s="9"/>
      <c r="AD12" s="9"/>
      <c r="AE12" s="9"/>
      <c r="AF12">
        <f>--(COUNTA(B12:AE12)&gt;0)</f>
        <v>1.0</v>
      </c>
    </row>
    <row r="13" spans="1:32">
      <c r="A13" s="9">
        <v>11</v>
      </c>
      <c r="B13" s="9">
        <v>29</v>
      </c>
      <c r="C13" s="9">
        <v>1</v>
      </c>
      <c r="D13" s="9">
        <v>4</v>
      </c>
      <c r="E13" s="9">
        <v>760000</v>
      </c>
      <c r="F13" s="11">
        <v>46090</v>
      </c>
      <c r="G13" s="9" t="s">
        <v>38</v>
      </c>
      <c r="H13" s="9"/>
      <c r="I13" s="9"/>
      <c r="J13" s="9"/>
      <c r="K13" s="9"/>
      <c r="L13" s="9"/>
      <c r="M13" s="9"/>
      <c r="N13" s="9"/>
      <c r="O13" s="9"/>
      <c r="P13" s="9"/>
      <c r="Q13" s="9"/>
      <c r="R13" s="9"/>
      <c r="S13" s="9"/>
      <c r="T13" s="9"/>
      <c r="U13" s="9"/>
      <c r="V13" s="9"/>
      <c r="W13" s="9"/>
      <c r="X13" s="9"/>
      <c r="Y13" s="9"/>
      <c r="Z13" s="9"/>
      <c r="AA13" s="9"/>
      <c r="AB13" s="9"/>
      <c r="AC13" s="9"/>
      <c r="AD13" s="9"/>
      <c r="AE13" s="9"/>
      <c r="AF13">
        <f>--(COUNTA(B13:AE13)&gt;0)</f>
        <v>1.0</v>
      </c>
    </row>
    <row r="14" spans="1:32">
      <c r="A14" s="9">
        <v>12</v>
      </c>
      <c r="B14" s="9">
        <v>56</v>
      </c>
      <c r="C14" s="9">
        <v>2</v>
      </c>
      <c r="D14" s="9">
        <v>2</v>
      </c>
      <c r="E14" s="9">
        <v>690000</v>
      </c>
      <c r="F14" s="11">
        <v>46090</v>
      </c>
      <c r="G14" s="9" t="s">
        <v>29</v>
      </c>
      <c r="H14" s="9"/>
      <c r="I14" s="9"/>
      <c r="J14" s="9"/>
      <c r="K14" s="9"/>
      <c r="L14" s="9"/>
      <c r="M14" s="9"/>
      <c r="N14" s="9"/>
      <c r="O14" s="9"/>
      <c r="P14" s="9"/>
      <c r="Q14" s="9"/>
      <c r="R14" s="9"/>
      <c r="S14" s="9"/>
      <c r="T14" s="9"/>
      <c r="U14" s="9"/>
      <c r="V14" s="9"/>
      <c r="W14" s="9"/>
      <c r="X14" s="9"/>
      <c r="Y14" s="9"/>
      <c r="Z14" s="9"/>
      <c r="AA14" s="9"/>
      <c r="AB14" s="9"/>
      <c r="AC14" s="9"/>
      <c r="AD14" s="9"/>
      <c r="AE14" s="9"/>
      <c r="AF14">
        <f>--(COUNTA(B14:AE14)&gt;0)</f>
        <v>1.0</v>
      </c>
    </row>
    <row r="15" spans="1:32">
      <c r="A15" s="9">
        <v>13</v>
      </c>
      <c r="B15" s="9">
        <v>33</v>
      </c>
      <c r="C15" s="9">
        <v>2</v>
      </c>
      <c r="D15" s="9">
        <v>3</v>
      </c>
      <c r="E15" s="9">
        <v>870000</v>
      </c>
      <c r="F15" s="11">
        <v>46091</v>
      </c>
      <c r="G15" s="9" t="s">
        <v>38</v>
      </c>
      <c r="H15" s="9"/>
      <c r="I15" s="9"/>
      <c r="J15" s="9"/>
      <c r="K15" s="9"/>
      <c r="L15" s="9"/>
      <c r="M15" s="9"/>
      <c r="N15" s="9"/>
      <c r="O15" s="9"/>
      <c r="P15" s="9"/>
      <c r="Q15" s="9"/>
      <c r="R15" s="9"/>
      <c r="S15" s="9"/>
      <c r="T15" s="9"/>
      <c r="U15" s="9"/>
      <c r="V15" s="9"/>
      <c r="W15" s="9"/>
      <c r="X15" s="9"/>
      <c r="Y15" s="9"/>
      <c r="Z15" s="9"/>
      <c r="AA15" s="9"/>
      <c r="AB15" s="9"/>
      <c r="AC15" s="9"/>
      <c r="AD15" s="9"/>
      <c r="AE15" s="9"/>
      <c r="AF15">
        <f>--(COUNTA(B15:AE15)&gt;0)</f>
        <v>1.0</v>
      </c>
    </row>
    <row r="16" spans="1:32">
      <c r="A16" s="9">
        <v>14</v>
      </c>
      <c r="B16" s="9">
        <v>41</v>
      </c>
      <c r="C16" s="9">
        <v>1</v>
      </c>
      <c r="D16" s="9">
        <v>2</v>
      </c>
      <c r="E16" s="9">
        <v>540000</v>
      </c>
      <c r="F16" s="11">
        <v>46091</v>
      </c>
      <c r="G16" s="9" t="s">
        <v>38</v>
      </c>
      <c r="H16" s="9"/>
      <c r="I16" s="9"/>
      <c r="J16" s="9"/>
      <c r="K16" s="9"/>
      <c r="L16" s="9"/>
      <c r="M16" s="9"/>
      <c r="N16" s="9"/>
      <c r="O16" s="9"/>
      <c r="P16" s="9"/>
      <c r="Q16" s="9"/>
      <c r="R16" s="9"/>
      <c r="S16" s="9"/>
      <c r="T16" s="9"/>
      <c r="U16" s="9"/>
      <c r="V16" s="9"/>
      <c r="W16" s="9"/>
      <c r="X16" s="9"/>
      <c r="Y16" s="9"/>
      <c r="Z16" s="9"/>
      <c r="AA16" s="9"/>
      <c r="AB16" s="9"/>
      <c r="AC16" s="9"/>
      <c r="AD16" s="9"/>
      <c r="AE16" s="9"/>
      <c r="AF16">
        <f>--(COUNTA(B16:AE16)&gt;0)</f>
        <v>1.0</v>
      </c>
    </row>
    <row r="17" spans="1:32">
      <c r="A17" s="9">
        <v>15</v>
      </c>
      <c r="B17" s="9">
        <v>24</v>
      </c>
      <c r="C17" s="9">
        <v>2</v>
      </c>
      <c r="D17" s="9">
        <v>4</v>
      </c>
      <c r="E17" s="9">
        <v>610000</v>
      </c>
      <c r="F17" s="11">
        <v>46092</v>
      </c>
      <c r="G17" s="9" t="s">
        <v>29</v>
      </c>
      <c r="H17" s="9"/>
      <c r="I17" s="9"/>
      <c r="J17" s="9"/>
      <c r="K17" s="9"/>
      <c r="L17" s="9"/>
      <c r="M17" s="9"/>
      <c r="N17" s="9"/>
      <c r="O17" s="9"/>
      <c r="P17" s="9"/>
      <c r="Q17" s="9"/>
      <c r="R17" s="9"/>
      <c r="S17" s="9"/>
      <c r="T17" s="9"/>
      <c r="U17" s="9"/>
      <c r="V17" s="9"/>
      <c r="W17" s="9"/>
      <c r="X17" s="9"/>
      <c r="Y17" s="9"/>
      <c r="Z17" s="9"/>
      <c r="AA17" s="9"/>
      <c r="AB17" s="9"/>
      <c r="AC17" s="9"/>
      <c r="AD17" s="9"/>
      <c r="AE17" s="9"/>
      <c r="AF17">
        <f>--(COUNTA(B17:AE17)&gt;0)</f>
        <v>1.0</v>
      </c>
    </row>
    <row r="18" spans="1:32">
      <c r="A18" s="9">
        <v>16</v>
      </c>
      <c r="B18" s="9">
        <v>67</v>
      </c>
      <c r="C18" s="9">
        <v>1</v>
      </c>
      <c r="D18" s="9">
        <v>1</v>
      </c>
      <c r="E18" s="9">
        <v>350000</v>
      </c>
      <c r="F18" s="11">
        <v>46092</v>
      </c>
      <c r="G18" s="9" t="s">
        <v>38</v>
      </c>
      <c r="H18" s="9"/>
      <c r="I18" s="9"/>
      <c r="J18" s="9"/>
      <c r="K18" s="9"/>
      <c r="L18" s="9"/>
      <c r="M18" s="9"/>
      <c r="N18" s="9"/>
      <c r="O18" s="9"/>
      <c r="P18" s="9"/>
      <c r="Q18" s="9"/>
      <c r="R18" s="9"/>
      <c r="S18" s="9"/>
      <c r="T18" s="9"/>
      <c r="U18" s="9"/>
      <c r="V18" s="9"/>
      <c r="W18" s="9"/>
      <c r="X18" s="9"/>
      <c r="Y18" s="9"/>
      <c r="Z18" s="9"/>
      <c r="AA18" s="9"/>
      <c r="AB18" s="9"/>
      <c r="AC18" s="9"/>
      <c r="AD18" s="9"/>
      <c r="AE18" s="9"/>
      <c r="AF18">
        <f>--(COUNTA(B18:AE18)&gt;0)</f>
        <v>1.0</v>
      </c>
    </row>
    <row r="19" spans="1:32">
      <c r="A19" s="9">
        <v>17</v>
      </c>
      <c r="B19" s="9">
        <v>48</v>
      </c>
      <c r="C19" s="9">
        <v>2</v>
      </c>
      <c r="D19" s="9">
        <v>3</v>
      </c>
      <c r="E19" s="9">
        <v>1100000</v>
      </c>
      <c r="F19" s="11">
        <v>46093</v>
      </c>
      <c r="G19" s="9" t="s">
        <v>38</v>
      </c>
      <c r="H19" s="9"/>
      <c r="I19" s="9"/>
      <c r="J19" s="9"/>
      <c r="K19" s="9"/>
      <c r="L19" s="9"/>
      <c r="M19" s="9"/>
      <c r="N19" s="9"/>
      <c r="O19" s="9"/>
      <c r="P19" s="9"/>
      <c r="Q19" s="9"/>
      <c r="R19" s="9"/>
      <c r="S19" s="9"/>
      <c r="T19" s="9"/>
      <c r="U19" s="9"/>
      <c r="V19" s="9"/>
      <c r="W19" s="9"/>
      <c r="X19" s="9"/>
      <c r="Y19" s="9"/>
      <c r="Z19" s="9"/>
      <c r="AA19" s="9"/>
      <c r="AB19" s="9"/>
      <c r="AC19" s="9"/>
      <c r="AD19" s="9"/>
      <c r="AE19" s="9"/>
      <c r="AF19">
        <f>--(COUNTA(B19:AE19)&gt;0)</f>
        <v>1.0</v>
      </c>
    </row>
    <row r="20" spans="1:32">
      <c r="A20" s="9">
        <v>18</v>
      </c>
      <c r="B20" s="9">
        <v>36</v>
      </c>
      <c r="C20" s="9">
        <v>1</v>
      </c>
      <c r="D20" s="9">
        <v>2</v>
      </c>
      <c r="E20" s="9">
        <v>720000</v>
      </c>
      <c r="F20" s="11">
        <v>46093</v>
      </c>
      <c r="G20" s="9" t="s">
        <v>29</v>
      </c>
      <c r="H20" s="9"/>
      <c r="I20" s="9"/>
      <c r="J20" s="9"/>
      <c r="K20" s="9"/>
      <c r="L20" s="9"/>
      <c r="M20" s="9"/>
      <c r="N20" s="9"/>
      <c r="O20" s="9"/>
      <c r="P20" s="9"/>
      <c r="Q20" s="9"/>
      <c r="R20" s="9"/>
      <c r="S20" s="9"/>
      <c r="T20" s="9"/>
      <c r="U20" s="9"/>
      <c r="V20" s="9"/>
      <c r="W20" s="9"/>
      <c r="X20" s="9"/>
      <c r="Y20" s="9"/>
      <c r="Z20" s="9"/>
      <c r="AA20" s="9"/>
      <c r="AB20" s="9"/>
      <c r="AC20" s="9"/>
      <c r="AD20" s="9"/>
      <c r="AE20" s="9"/>
      <c r="AF20">
        <f>--(COUNTA(B20:AE20)&gt;0)</f>
        <v>1.0</v>
      </c>
    </row>
    <row r="21" spans="1:32">
      <c r="A21" s="9">
        <v>19</v>
      </c>
      <c r="B21" s="9">
        <v>53</v>
      </c>
      <c r="C21" s="9">
        <v>2</v>
      </c>
      <c r="D21" s="9">
        <v>2</v>
      </c>
      <c r="E21" s="9">
        <v>810000</v>
      </c>
      <c r="F21" s="11">
        <v>46094</v>
      </c>
      <c r="G21" s="9" t="s">
        <v>38</v>
      </c>
      <c r="H21" s="9"/>
      <c r="I21" s="9"/>
      <c r="J21" s="9"/>
      <c r="K21" s="9"/>
      <c r="L21" s="9"/>
      <c r="M21" s="9"/>
      <c r="N21" s="9"/>
      <c r="O21" s="9"/>
      <c r="P21" s="9"/>
      <c r="Q21" s="9"/>
      <c r="R21" s="9"/>
      <c r="S21" s="9"/>
      <c r="T21" s="9"/>
      <c r="U21" s="9"/>
      <c r="V21" s="9"/>
      <c r="W21" s="9"/>
      <c r="X21" s="9"/>
      <c r="Y21" s="9"/>
      <c r="Z21" s="9"/>
      <c r="AA21" s="9"/>
      <c r="AB21" s="9"/>
      <c r="AC21" s="9"/>
      <c r="AD21" s="9"/>
      <c r="AE21" s="9"/>
      <c r="AF21">
        <f>--(COUNTA(B21:AE21)&gt;0)</f>
        <v>1.0</v>
      </c>
    </row>
    <row r="22" spans="1:32">
      <c r="A22" s="9">
        <v>20</v>
      </c>
      <c r="B22" s="9">
        <v>22</v>
      </c>
      <c r="C22" s="9">
        <v>1</v>
      </c>
      <c r="D22" s="9">
        <v>3</v>
      </c>
      <c r="E22" s="9">
        <v>470000</v>
      </c>
      <c r="F22" s="11">
        <v>46094</v>
      </c>
      <c r="G22" s="9" t="s">
        <v>38</v>
      </c>
      <c r="H22" s="9"/>
      <c r="I22" s="9"/>
      <c r="J22" s="9"/>
      <c r="K22" s="9"/>
      <c r="L22" s="9"/>
      <c r="M22" s="9"/>
      <c r="N22" s="9"/>
      <c r="O22" s="9"/>
      <c r="P22" s="9"/>
      <c r="Q22" s="9"/>
      <c r="R22" s="9"/>
      <c r="S22" s="9"/>
      <c r="T22" s="9"/>
      <c r="U22" s="9"/>
      <c r="V22" s="9"/>
      <c r="W22" s="9"/>
      <c r="X22" s="9"/>
      <c r="Y22" s="9"/>
      <c r="Z22" s="9"/>
      <c r="AA22" s="9"/>
      <c r="AB22" s="9"/>
      <c r="AC22" s="9"/>
      <c r="AD22" s="9"/>
      <c r="AE22" s="9"/>
      <c r="AF22">
        <f>--(COUNTA(B22:AE22)&gt;0)</f>
        <v>1.0</v>
      </c>
    </row>
    <row r="23" spans="1:32">
      <c r="A23" s="9"/>
      <c r="B23" s="9"/>
      <c r="C23" s="9"/>
      <c r="D23" s="9"/>
      <c r="E23" s="9"/>
      <c r="F23" s="11"/>
      <c r="G23" s="9"/>
      <c r="H23" s="9"/>
      <c r="I23" s="9"/>
      <c r="J23" s="9"/>
      <c r="K23" s="9"/>
      <c r="L23" s="9"/>
      <c r="M23" s="9"/>
      <c r="N23" s="9"/>
      <c r="O23" s="9"/>
      <c r="P23" s="9"/>
      <c r="Q23" s="9"/>
      <c r="R23" s="9"/>
      <c r="S23" s="9"/>
      <c r="T23" s="9"/>
      <c r="U23" s="9"/>
      <c r="V23" s="9"/>
      <c r="W23" s="9"/>
      <c r="X23" s="9"/>
      <c r="Y23" s="9"/>
      <c r="Z23" s="9"/>
      <c r="AA23" s="9"/>
      <c r="AB23" s="9"/>
      <c r="AC23" s="9"/>
      <c r="AD23" s="9"/>
      <c r="AE23" s="9"/>
      <c r="AF23">
        <f>--(COUNTA(B23:AE23)&gt;0)</f>
        <v>0.0</v>
      </c>
    </row>
    <row r="24" spans="1:32">
      <c r="A24" s="9"/>
      <c r="B24" s="9"/>
      <c r="C24" s="9"/>
      <c r="D24" s="9"/>
      <c r="E24" s="9"/>
      <c r="F24" s="11"/>
      <c r="G24" s="9"/>
      <c r="H24" s="9"/>
      <c r="I24" s="9"/>
      <c r="J24" s="9"/>
      <c r="K24" s="9"/>
      <c r="L24" s="9"/>
      <c r="M24" s="9"/>
      <c r="N24" s="9"/>
      <c r="O24" s="9"/>
      <c r="P24" s="9"/>
      <c r="Q24" s="9"/>
      <c r="R24" s="9"/>
      <c r="S24" s="9"/>
      <c r="T24" s="9"/>
      <c r="U24" s="9"/>
      <c r="V24" s="9"/>
      <c r="W24" s="9"/>
      <c r="X24" s="9"/>
      <c r="Y24" s="9"/>
      <c r="Z24" s="9"/>
      <c r="AA24" s="9"/>
      <c r="AB24" s="9"/>
      <c r="AC24" s="9"/>
      <c r="AD24" s="9"/>
      <c r="AE24" s="9"/>
      <c r="AF24">
        <f>--(COUNTA(B24:AE24)&gt;0)</f>
        <v>0.0</v>
      </c>
    </row>
    <row r="25" spans="1:32">
      <c r="A25" s="9"/>
      <c r="B25" s="9"/>
      <c r="C25" s="9"/>
      <c r="D25" s="9"/>
      <c r="E25" s="9"/>
      <c r="F25" s="11"/>
      <c r="G25" s="9"/>
      <c r="H25" s="9"/>
      <c r="I25" s="9"/>
      <c r="J25" s="9"/>
      <c r="K25" s="9"/>
      <c r="L25" s="9"/>
      <c r="M25" s="9"/>
      <c r="N25" s="9"/>
      <c r="O25" s="9"/>
      <c r="P25" s="9"/>
      <c r="Q25" s="9"/>
      <c r="R25" s="9"/>
      <c r="S25" s="9"/>
      <c r="T25" s="9"/>
      <c r="U25" s="9"/>
      <c r="V25" s="9"/>
      <c r="W25" s="9"/>
      <c r="X25" s="9"/>
      <c r="Y25" s="9"/>
      <c r="Z25" s="9"/>
      <c r="AA25" s="9"/>
      <c r="AB25" s="9"/>
      <c r="AC25" s="9"/>
      <c r="AD25" s="9"/>
      <c r="AE25" s="9"/>
      <c r="AF25">
        <f>--(COUNTA(B25:AE25)&gt;0)</f>
        <v>0.0</v>
      </c>
    </row>
    <row r="26" spans="1:32">
      <c r="A26" s="9"/>
      <c r="B26" s="9"/>
      <c r="C26" s="9"/>
      <c r="D26" s="9"/>
      <c r="E26" s="9"/>
      <c r="F26" s="11"/>
      <c r="G26" s="9"/>
      <c r="H26" s="9"/>
      <c r="I26" s="9"/>
      <c r="J26" s="9"/>
      <c r="K26" s="9"/>
      <c r="L26" s="9"/>
      <c r="M26" s="9"/>
      <c r="N26" s="9"/>
      <c r="O26" s="9"/>
      <c r="P26" s="9"/>
      <c r="Q26" s="9"/>
      <c r="R26" s="9"/>
      <c r="S26" s="9"/>
      <c r="T26" s="9"/>
      <c r="U26" s="9"/>
      <c r="V26" s="9"/>
      <c r="W26" s="9"/>
      <c r="X26" s="9"/>
      <c r="Y26" s="9"/>
      <c r="Z26" s="9"/>
      <c r="AA26" s="9"/>
      <c r="AB26" s="9"/>
      <c r="AC26" s="9"/>
      <c r="AD26" s="9"/>
      <c r="AE26" s="9"/>
      <c r="AF26">
        <f>--(COUNTA(B26:AE26)&gt;0)</f>
        <v>0.0</v>
      </c>
    </row>
    <row r="27" spans="1:32">
      <c r="A27" s="9"/>
      <c r="B27" s="9"/>
      <c r="C27" s="9"/>
      <c r="D27" s="9"/>
      <c r="E27" s="9"/>
      <c r="F27" s="11"/>
      <c r="G27" s="9"/>
      <c r="H27" s="9"/>
      <c r="I27" s="9"/>
      <c r="J27" s="9"/>
      <c r="K27" s="9"/>
      <c r="L27" s="9"/>
      <c r="M27" s="9"/>
      <c r="N27" s="9"/>
      <c r="O27" s="9"/>
      <c r="P27" s="9"/>
      <c r="Q27" s="9"/>
      <c r="R27" s="9"/>
      <c r="S27" s="9"/>
      <c r="T27" s="9"/>
      <c r="U27" s="9"/>
      <c r="V27" s="9"/>
      <c r="W27" s="9"/>
      <c r="X27" s="9"/>
      <c r="Y27" s="9"/>
      <c r="Z27" s="9"/>
      <c r="AA27" s="9"/>
      <c r="AB27" s="9"/>
      <c r="AC27" s="9"/>
      <c r="AD27" s="9"/>
      <c r="AE27" s="9"/>
      <c r="AF27">
        <f>--(COUNTA(B27:AE27)&gt;0)</f>
        <v>0.0</v>
      </c>
    </row>
    <row r="28" spans="1:32">
      <c r="A28" s="9"/>
      <c r="B28" s="9"/>
      <c r="C28" s="9"/>
      <c r="D28" s="9"/>
      <c r="E28" s="9"/>
      <c r="F28" s="11"/>
      <c r="G28" s="9"/>
      <c r="H28" s="9"/>
      <c r="I28" s="9"/>
      <c r="J28" s="9"/>
      <c r="K28" s="9"/>
      <c r="L28" s="9"/>
      <c r="M28" s="9"/>
      <c r="N28" s="9"/>
      <c r="O28" s="9"/>
      <c r="P28" s="9"/>
      <c r="Q28" s="9"/>
      <c r="R28" s="9"/>
      <c r="S28" s="9"/>
      <c r="T28" s="9"/>
      <c r="U28" s="9"/>
      <c r="V28" s="9"/>
      <c r="W28" s="9"/>
      <c r="X28" s="9"/>
      <c r="Y28" s="9"/>
      <c r="Z28" s="9"/>
      <c r="AA28" s="9"/>
      <c r="AB28" s="9"/>
      <c r="AC28" s="9"/>
      <c r="AD28" s="9"/>
      <c r="AE28" s="9"/>
      <c r="AF28">
        <f>--(COUNTA(B28:AE28)&gt;0)</f>
        <v>0.0</v>
      </c>
    </row>
    <row r="29" spans="1:32">
      <c r="A29" s="9"/>
      <c r="B29" s="9"/>
      <c r="C29" s="9"/>
      <c r="D29" s="9"/>
      <c r="E29" s="9"/>
      <c r="F29" s="11"/>
      <c r="G29" s="9"/>
      <c r="H29" s="9"/>
      <c r="I29" s="9"/>
      <c r="J29" s="9"/>
      <c r="K29" s="9"/>
      <c r="L29" s="9"/>
      <c r="M29" s="9"/>
      <c r="N29" s="9"/>
      <c r="O29" s="9"/>
      <c r="P29" s="9"/>
      <c r="Q29" s="9"/>
      <c r="R29" s="9"/>
      <c r="S29" s="9"/>
      <c r="T29" s="9"/>
      <c r="U29" s="9"/>
      <c r="V29" s="9"/>
      <c r="W29" s="9"/>
      <c r="X29" s="9"/>
      <c r="Y29" s="9"/>
      <c r="Z29" s="9"/>
      <c r="AA29" s="9"/>
      <c r="AB29" s="9"/>
      <c r="AC29" s="9"/>
      <c r="AD29" s="9"/>
      <c r="AE29" s="9"/>
      <c r="AF29">
        <f>--(COUNTA(B29:AE29)&gt;0)</f>
        <v>0.0</v>
      </c>
    </row>
    <row r="30" spans="1:32">
      <c r="A30" s="9"/>
      <c r="B30" s="9"/>
      <c r="C30" s="9"/>
      <c r="D30" s="9"/>
      <c r="E30" s="9"/>
      <c r="F30" s="11"/>
      <c r="G30" s="9"/>
      <c r="H30" s="9"/>
      <c r="I30" s="9"/>
      <c r="J30" s="9"/>
      <c r="K30" s="9"/>
      <c r="L30" s="9"/>
      <c r="M30" s="9"/>
      <c r="N30" s="9"/>
      <c r="O30" s="9"/>
      <c r="P30" s="9"/>
      <c r="Q30" s="9"/>
      <c r="R30" s="9"/>
      <c r="S30" s="9"/>
      <c r="T30" s="9"/>
      <c r="U30" s="9"/>
      <c r="V30" s="9"/>
      <c r="W30" s="9"/>
      <c r="X30" s="9"/>
      <c r="Y30" s="9"/>
      <c r="Z30" s="9"/>
      <c r="AA30" s="9"/>
      <c r="AB30" s="9"/>
      <c r="AC30" s="9"/>
      <c r="AD30" s="9"/>
      <c r="AE30" s="9"/>
      <c r="AF30">
        <f>--(COUNTA(B30:AE30)&gt;0)</f>
        <v>0.0</v>
      </c>
    </row>
    <row r="31" spans="1:32">
      <c r="A31" s="9"/>
      <c r="B31" s="9"/>
      <c r="C31" s="9"/>
      <c r="D31" s="9"/>
      <c r="E31" s="9"/>
      <c r="F31" s="11"/>
      <c r="G31" s="9"/>
      <c r="H31" s="9"/>
      <c r="I31" s="9"/>
      <c r="J31" s="9"/>
      <c r="K31" s="9"/>
      <c r="L31" s="9"/>
      <c r="M31" s="9"/>
      <c r="N31" s="9"/>
      <c r="O31" s="9"/>
      <c r="P31" s="9"/>
      <c r="Q31" s="9"/>
      <c r="R31" s="9"/>
      <c r="S31" s="9"/>
      <c r="T31" s="9"/>
      <c r="U31" s="9"/>
      <c r="V31" s="9"/>
      <c r="W31" s="9"/>
      <c r="X31" s="9"/>
      <c r="Y31" s="9"/>
      <c r="Z31" s="9"/>
      <c r="AA31" s="9"/>
      <c r="AB31" s="9"/>
      <c r="AC31" s="9"/>
      <c r="AD31" s="9"/>
      <c r="AE31" s="9"/>
      <c r="AF31">
        <f>--(COUNTA(B31:AE31)&gt;0)</f>
        <v>0.0</v>
      </c>
    </row>
    <row r="32" spans="1:32">
      <c r="A32" s="9"/>
      <c r="B32" s="9"/>
      <c r="C32" s="9"/>
      <c r="D32" s="9"/>
      <c r="E32" s="9"/>
      <c r="F32" s="11"/>
      <c r="G32" s="9"/>
      <c r="H32" s="9"/>
      <c r="I32" s="9"/>
      <c r="J32" s="9"/>
      <c r="K32" s="9"/>
      <c r="L32" s="9"/>
      <c r="M32" s="9"/>
      <c r="N32" s="9"/>
      <c r="O32" s="9"/>
      <c r="P32" s="9"/>
      <c r="Q32" s="9"/>
      <c r="R32" s="9"/>
      <c r="S32" s="9"/>
      <c r="T32" s="9"/>
      <c r="U32" s="9"/>
      <c r="V32" s="9"/>
      <c r="W32" s="9"/>
      <c r="X32" s="9"/>
      <c r="Y32" s="9"/>
      <c r="Z32" s="9"/>
      <c r="AA32" s="9"/>
      <c r="AB32" s="9"/>
      <c r="AC32" s="9"/>
      <c r="AD32" s="9"/>
      <c r="AE32" s="9"/>
      <c r="AF32">
        <f>--(COUNTA(B32:AE32)&gt;0)</f>
        <v>0.0</v>
      </c>
    </row>
    <row r="33" spans="1:32">
      <c r="A33" s="9"/>
      <c r="B33" s="9"/>
      <c r="C33" s="9"/>
      <c r="D33" s="9"/>
      <c r="E33" s="9"/>
      <c r="F33" s="11"/>
      <c r="G33" s="9"/>
      <c r="H33" s="9"/>
      <c r="I33" s="9"/>
      <c r="J33" s="9"/>
      <c r="K33" s="9"/>
      <c r="L33" s="9"/>
      <c r="M33" s="9"/>
      <c r="N33" s="9"/>
      <c r="O33" s="9"/>
      <c r="P33" s="9"/>
      <c r="Q33" s="9"/>
      <c r="R33" s="9"/>
      <c r="S33" s="9"/>
      <c r="T33" s="9"/>
      <c r="U33" s="9"/>
      <c r="V33" s="9"/>
      <c r="W33" s="9"/>
      <c r="X33" s="9"/>
      <c r="Y33" s="9"/>
      <c r="Z33" s="9"/>
      <c r="AA33" s="9"/>
      <c r="AB33" s="9"/>
      <c r="AC33" s="9"/>
      <c r="AD33" s="9"/>
      <c r="AE33" s="9"/>
      <c r="AF33">
        <f>--(COUNTA(B33:AE33)&gt;0)</f>
        <v>0.0</v>
      </c>
    </row>
    <row r="34" spans="1:32">
      <c r="A34" s="9"/>
      <c r="B34" s="9"/>
      <c r="C34" s="9"/>
      <c r="D34" s="9"/>
      <c r="E34" s="9"/>
      <c r="F34" s="11"/>
      <c r="G34" s="9"/>
      <c r="H34" s="9"/>
      <c r="I34" s="9"/>
      <c r="J34" s="9"/>
      <c r="K34" s="9"/>
      <c r="L34" s="9"/>
      <c r="M34" s="9"/>
      <c r="N34" s="9"/>
      <c r="O34" s="9"/>
      <c r="P34" s="9"/>
      <c r="Q34" s="9"/>
      <c r="R34" s="9"/>
      <c r="S34" s="9"/>
      <c r="T34" s="9"/>
      <c r="U34" s="9"/>
      <c r="V34" s="9"/>
      <c r="W34" s="9"/>
      <c r="X34" s="9"/>
      <c r="Y34" s="9"/>
      <c r="Z34" s="9"/>
      <c r="AA34" s="9"/>
      <c r="AB34" s="9"/>
      <c r="AC34" s="9"/>
      <c r="AD34" s="9"/>
      <c r="AE34" s="9"/>
      <c r="AF34">
        <f>--(COUNTA(B34:AE34)&gt;0)</f>
        <v>0.0</v>
      </c>
    </row>
    <row r="35" spans="1:32">
      <c r="A35" s="9"/>
      <c r="B35" s="9"/>
      <c r="C35" s="9"/>
      <c r="D35" s="9"/>
      <c r="E35" s="9"/>
      <c r="F35" s="11"/>
      <c r="G35" s="9"/>
      <c r="H35" s="9"/>
      <c r="I35" s="9"/>
      <c r="J35" s="9"/>
      <c r="K35" s="9"/>
      <c r="L35" s="9"/>
      <c r="M35" s="9"/>
      <c r="N35" s="9"/>
      <c r="O35" s="9"/>
      <c r="P35" s="9"/>
      <c r="Q35" s="9"/>
      <c r="R35" s="9"/>
      <c r="S35" s="9"/>
      <c r="T35" s="9"/>
      <c r="U35" s="9"/>
      <c r="V35" s="9"/>
      <c r="W35" s="9"/>
      <c r="X35" s="9"/>
      <c r="Y35" s="9"/>
      <c r="Z35" s="9"/>
      <c r="AA35" s="9"/>
      <c r="AB35" s="9"/>
      <c r="AC35" s="9"/>
      <c r="AD35" s="9"/>
      <c r="AE35" s="9"/>
      <c r="AF35">
        <f>--(COUNTA(B35:AE35)&gt;0)</f>
        <v>0.0</v>
      </c>
    </row>
    <row r="36" spans="1:32">
      <c r="A36" s="9"/>
      <c r="B36" s="9"/>
      <c r="C36" s="9"/>
      <c r="D36" s="9"/>
      <c r="E36" s="9"/>
      <c r="F36" s="11"/>
      <c r="G36" s="9"/>
      <c r="H36" s="9"/>
      <c r="I36" s="9"/>
      <c r="J36" s="9"/>
      <c r="K36" s="9"/>
      <c r="L36" s="9"/>
      <c r="M36" s="9"/>
      <c r="N36" s="9"/>
      <c r="O36" s="9"/>
      <c r="P36" s="9"/>
      <c r="Q36" s="9"/>
      <c r="R36" s="9"/>
      <c r="S36" s="9"/>
      <c r="T36" s="9"/>
      <c r="U36" s="9"/>
      <c r="V36" s="9"/>
      <c r="W36" s="9"/>
      <c r="X36" s="9"/>
      <c r="Y36" s="9"/>
      <c r="Z36" s="9"/>
      <c r="AA36" s="9"/>
      <c r="AB36" s="9"/>
      <c r="AC36" s="9"/>
      <c r="AD36" s="9"/>
      <c r="AE36" s="9"/>
      <c r="AF36">
        <f>--(COUNTA(B36:AE36)&gt;0)</f>
        <v>0.0</v>
      </c>
    </row>
    <row r="37" spans="1:32">
      <c r="A37" s="9"/>
      <c r="B37" s="9"/>
      <c r="C37" s="9"/>
      <c r="D37" s="9"/>
      <c r="E37" s="9"/>
      <c r="F37" s="11"/>
      <c r="G37" s="9"/>
      <c r="H37" s="9"/>
      <c r="I37" s="9"/>
      <c r="J37" s="9"/>
      <c r="K37" s="9"/>
      <c r="L37" s="9"/>
      <c r="M37" s="9"/>
      <c r="N37" s="9"/>
      <c r="O37" s="9"/>
      <c r="P37" s="9"/>
      <c r="Q37" s="9"/>
      <c r="R37" s="9"/>
      <c r="S37" s="9"/>
      <c r="T37" s="9"/>
      <c r="U37" s="9"/>
      <c r="V37" s="9"/>
      <c r="W37" s="9"/>
      <c r="X37" s="9"/>
      <c r="Y37" s="9"/>
      <c r="Z37" s="9"/>
      <c r="AA37" s="9"/>
      <c r="AB37" s="9"/>
      <c r="AC37" s="9"/>
      <c r="AD37" s="9"/>
      <c r="AE37" s="9"/>
      <c r="AF37">
        <f>--(COUNTA(B37:AE37)&gt;0)</f>
        <v>0.0</v>
      </c>
    </row>
    <row r="38" spans="1:32">
      <c r="A38" s="9"/>
      <c r="B38" s="9"/>
      <c r="C38" s="9"/>
      <c r="D38" s="9"/>
      <c r="E38" s="9"/>
      <c r="F38" s="11"/>
      <c r="G38" s="9"/>
      <c r="H38" s="9"/>
      <c r="I38" s="9"/>
      <c r="J38" s="9"/>
      <c r="K38" s="9"/>
      <c r="L38" s="9"/>
      <c r="M38" s="9"/>
      <c r="N38" s="9"/>
      <c r="O38" s="9"/>
      <c r="P38" s="9"/>
      <c r="Q38" s="9"/>
      <c r="R38" s="9"/>
      <c r="S38" s="9"/>
      <c r="T38" s="9"/>
      <c r="U38" s="9"/>
      <c r="V38" s="9"/>
      <c r="W38" s="9"/>
      <c r="X38" s="9"/>
      <c r="Y38" s="9"/>
      <c r="Z38" s="9"/>
      <c r="AA38" s="9"/>
      <c r="AB38" s="9"/>
      <c r="AC38" s="9"/>
      <c r="AD38" s="9"/>
      <c r="AE38" s="9"/>
      <c r="AF38">
        <f>--(COUNTA(B38:AE38)&gt;0)</f>
        <v>0.0</v>
      </c>
    </row>
    <row r="39" spans="1:32">
      <c r="A39" s="9"/>
      <c r="B39" s="9"/>
      <c r="C39" s="9"/>
      <c r="D39" s="9"/>
      <c r="E39" s="9"/>
      <c r="F39" s="11"/>
      <c r="G39" s="9"/>
      <c r="H39" s="9"/>
      <c r="I39" s="9"/>
      <c r="J39" s="9"/>
      <c r="K39" s="9"/>
      <c r="L39" s="9"/>
      <c r="M39" s="9"/>
      <c r="N39" s="9"/>
      <c r="O39" s="9"/>
      <c r="P39" s="9"/>
      <c r="Q39" s="9"/>
      <c r="R39" s="9"/>
      <c r="S39" s="9"/>
      <c r="T39" s="9"/>
      <c r="U39" s="9"/>
      <c r="V39" s="9"/>
      <c r="W39" s="9"/>
      <c r="X39" s="9"/>
      <c r="Y39" s="9"/>
      <c r="Z39" s="9"/>
      <c r="AA39" s="9"/>
      <c r="AB39" s="9"/>
      <c r="AC39" s="9"/>
      <c r="AD39" s="9"/>
      <c r="AE39" s="9"/>
      <c r="AF39">
        <f>--(COUNTA(B39:AE39)&gt;0)</f>
        <v>0.0</v>
      </c>
    </row>
    <row r="40" spans="1:32">
      <c r="A40" s="9"/>
      <c r="B40" s="9"/>
      <c r="C40" s="9"/>
      <c r="D40" s="9"/>
      <c r="E40" s="9"/>
      <c r="F40" s="11"/>
      <c r="G40" s="9"/>
      <c r="H40" s="9"/>
      <c r="I40" s="9"/>
      <c r="J40" s="9"/>
      <c r="K40" s="9"/>
      <c r="L40" s="9"/>
      <c r="M40" s="9"/>
      <c r="N40" s="9"/>
      <c r="O40" s="9"/>
      <c r="P40" s="9"/>
      <c r="Q40" s="9"/>
      <c r="R40" s="9"/>
      <c r="S40" s="9"/>
      <c r="T40" s="9"/>
      <c r="U40" s="9"/>
      <c r="V40" s="9"/>
      <c r="W40" s="9"/>
      <c r="X40" s="9"/>
      <c r="Y40" s="9"/>
      <c r="Z40" s="9"/>
      <c r="AA40" s="9"/>
      <c r="AB40" s="9"/>
      <c r="AC40" s="9"/>
      <c r="AD40" s="9"/>
      <c r="AE40" s="9"/>
      <c r="AF40">
        <f>--(COUNTA(B40:AE40)&gt;0)</f>
        <v>0.0</v>
      </c>
    </row>
    <row r="41" spans="1:32">
      <c r="A41" s="9"/>
      <c r="B41" s="9"/>
      <c r="C41" s="9"/>
      <c r="D41" s="9"/>
      <c r="E41" s="9"/>
      <c r="F41" s="11"/>
      <c r="G41" s="9"/>
      <c r="H41" s="9"/>
      <c r="I41" s="9"/>
      <c r="J41" s="9"/>
      <c r="K41" s="9"/>
      <c r="L41" s="9"/>
      <c r="M41" s="9"/>
      <c r="N41" s="9"/>
      <c r="O41" s="9"/>
      <c r="P41" s="9"/>
      <c r="Q41" s="9"/>
      <c r="R41" s="9"/>
      <c r="S41" s="9"/>
      <c r="T41" s="9"/>
      <c r="U41" s="9"/>
      <c r="V41" s="9"/>
      <c r="W41" s="9"/>
      <c r="X41" s="9"/>
      <c r="Y41" s="9"/>
      <c r="Z41" s="9"/>
      <c r="AA41" s="9"/>
      <c r="AB41" s="9"/>
      <c r="AC41" s="9"/>
      <c r="AD41" s="9"/>
      <c r="AE41" s="9"/>
      <c r="AF41">
        <f>--(COUNTA(B41:AE41)&gt;0)</f>
        <v>0.0</v>
      </c>
    </row>
    <row r="42" spans="1:32">
      <c r="A42" s="9"/>
      <c r="B42" s="9"/>
      <c r="C42" s="9"/>
      <c r="D42" s="9"/>
      <c r="E42" s="9"/>
      <c r="F42" s="11"/>
      <c r="G42" s="9"/>
      <c r="H42" s="9"/>
      <c r="I42" s="9"/>
      <c r="J42" s="9"/>
      <c r="K42" s="9"/>
      <c r="L42" s="9"/>
      <c r="M42" s="9"/>
      <c r="N42" s="9"/>
      <c r="O42" s="9"/>
      <c r="P42" s="9"/>
      <c r="Q42" s="9"/>
      <c r="R42" s="9"/>
      <c r="S42" s="9"/>
      <c r="T42" s="9"/>
      <c r="U42" s="9"/>
      <c r="V42" s="9"/>
      <c r="W42" s="9"/>
      <c r="X42" s="9"/>
      <c r="Y42" s="9"/>
      <c r="Z42" s="9"/>
      <c r="AA42" s="9"/>
      <c r="AB42" s="9"/>
      <c r="AC42" s="9"/>
      <c r="AD42" s="9"/>
      <c r="AE42" s="9"/>
      <c r="AF42">
        <f>--(COUNTA(B42:AE42)&gt;0)</f>
        <v>0.0</v>
      </c>
    </row>
    <row r="43" spans="1:32">
      <c r="A43" s="9"/>
      <c r="B43" s="9"/>
      <c r="C43" s="9"/>
      <c r="D43" s="9"/>
      <c r="E43" s="9"/>
      <c r="F43" s="11"/>
      <c r="G43" s="9"/>
      <c r="H43" s="9"/>
      <c r="I43" s="9"/>
      <c r="J43" s="9"/>
      <c r="K43" s="9"/>
      <c r="L43" s="9"/>
      <c r="M43" s="9"/>
      <c r="N43" s="9"/>
      <c r="O43" s="9"/>
      <c r="P43" s="9"/>
      <c r="Q43" s="9"/>
      <c r="R43" s="9"/>
      <c r="S43" s="9"/>
      <c r="T43" s="9"/>
      <c r="U43" s="9"/>
      <c r="V43" s="9"/>
      <c r="W43" s="9"/>
      <c r="X43" s="9"/>
      <c r="Y43" s="9"/>
      <c r="Z43" s="9"/>
      <c r="AA43" s="9"/>
      <c r="AB43" s="9"/>
      <c r="AC43" s="9"/>
      <c r="AD43" s="9"/>
      <c r="AE43" s="9"/>
      <c r="AF43">
        <f>--(COUNTA(B43:AE43)&gt;0)</f>
        <v>0.0</v>
      </c>
    </row>
    <row r="44" spans="1:32">
      <c r="A44" s="9"/>
      <c r="B44" s="9"/>
      <c r="C44" s="9"/>
      <c r="D44" s="9"/>
      <c r="E44" s="9"/>
      <c r="F44" s="11"/>
      <c r="G44" s="9"/>
      <c r="H44" s="9"/>
      <c r="I44" s="9"/>
      <c r="J44" s="9"/>
      <c r="K44" s="9"/>
      <c r="L44" s="9"/>
      <c r="M44" s="9"/>
      <c r="N44" s="9"/>
      <c r="O44" s="9"/>
      <c r="P44" s="9"/>
      <c r="Q44" s="9"/>
      <c r="R44" s="9"/>
      <c r="S44" s="9"/>
      <c r="T44" s="9"/>
      <c r="U44" s="9"/>
      <c r="V44" s="9"/>
      <c r="W44" s="9"/>
      <c r="X44" s="9"/>
      <c r="Y44" s="9"/>
      <c r="Z44" s="9"/>
      <c r="AA44" s="9"/>
      <c r="AB44" s="9"/>
      <c r="AC44" s="9"/>
      <c r="AD44" s="9"/>
      <c r="AE44" s="9"/>
      <c r="AF44">
        <f>--(COUNTA(B44:AE44)&gt;0)</f>
        <v>0.0</v>
      </c>
    </row>
    <row r="45" spans="1:32">
      <c r="A45" s="9"/>
      <c r="B45" s="9"/>
      <c r="C45" s="9"/>
      <c r="D45" s="9"/>
      <c r="E45" s="9"/>
      <c r="F45" s="11"/>
      <c r="G45" s="9"/>
      <c r="H45" s="9"/>
      <c r="I45" s="9"/>
      <c r="J45" s="9"/>
      <c r="K45" s="9"/>
      <c r="L45" s="9"/>
      <c r="M45" s="9"/>
      <c r="N45" s="9"/>
      <c r="O45" s="9"/>
      <c r="P45" s="9"/>
      <c r="Q45" s="9"/>
      <c r="R45" s="9"/>
      <c r="S45" s="9"/>
      <c r="T45" s="9"/>
      <c r="U45" s="9"/>
      <c r="V45" s="9"/>
      <c r="W45" s="9"/>
      <c r="X45" s="9"/>
      <c r="Y45" s="9"/>
      <c r="Z45" s="9"/>
      <c r="AA45" s="9"/>
      <c r="AB45" s="9"/>
      <c r="AC45" s="9"/>
      <c r="AD45" s="9"/>
      <c r="AE45" s="9"/>
      <c r="AF45">
        <f>--(COUNTA(B45:AE45)&gt;0)</f>
        <v>0.0</v>
      </c>
    </row>
    <row r="46" spans="1:32">
      <c r="A46" s="9"/>
      <c r="B46" s="9"/>
      <c r="C46" s="9"/>
      <c r="D46" s="9"/>
      <c r="E46" s="9"/>
      <c r="F46" s="11"/>
      <c r="G46" s="9"/>
      <c r="H46" s="9"/>
      <c r="I46" s="9"/>
      <c r="J46" s="9"/>
      <c r="K46" s="9"/>
      <c r="L46" s="9"/>
      <c r="M46" s="9"/>
      <c r="N46" s="9"/>
      <c r="O46" s="9"/>
      <c r="P46" s="9"/>
      <c r="Q46" s="9"/>
      <c r="R46" s="9"/>
      <c r="S46" s="9"/>
      <c r="T46" s="9"/>
      <c r="U46" s="9"/>
      <c r="V46" s="9"/>
      <c r="W46" s="9"/>
      <c r="X46" s="9"/>
      <c r="Y46" s="9"/>
      <c r="Z46" s="9"/>
      <c r="AA46" s="9"/>
      <c r="AB46" s="9"/>
      <c r="AC46" s="9"/>
      <c r="AD46" s="9"/>
      <c r="AE46" s="9"/>
      <c r="AF46">
        <f>--(COUNTA(B46:AE46)&gt;0)</f>
        <v>0.0</v>
      </c>
    </row>
    <row r="47" spans="1:32">
      <c r="A47" s="9"/>
      <c r="B47" s="9"/>
      <c r="C47" s="9"/>
      <c r="D47" s="9"/>
      <c r="E47" s="9"/>
      <c r="F47" s="11"/>
      <c r="G47" s="9"/>
      <c r="H47" s="9"/>
      <c r="I47" s="9"/>
      <c r="J47" s="9"/>
      <c r="K47" s="9"/>
      <c r="L47" s="9"/>
      <c r="M47" s="9"/>
      <c r="N47" s="9"/>
      <c r="O47" s="9"/>
      <c r="P47" s="9"/>
      <c r="Q47" s="9"/>
      <c r="R47" s="9"/>
      <c r="S47" s="9"/>
      <c r="T47" s="9"/>
      <c r="U47" s="9"/>
      <c r="V47" s="9"/>
      <c r="W47" s="9"/>
      <c r="X47" s="9"/>
      <c r="Y47" s="9"/>
      <c r="Z47" s="9"/>
      <c r="AA47" s="9"/>
      <c r="AB47" s="9"/>
      <c r="AC47" s="9"/>
      <c r="AD47" s="9"/>
      <c r="AE47" s="9"/>
      <c r="AF47">
        <f>--(COUNTA(B47:AE47)&gt;0)</f>
        <v>0.0</v>
      </c>
    </row>
    <row r="48" spans="1:32">
      <c r="A48" s="9"/>
      <c r="B48" s="9"/>
      <c r="C48" s="9"/>
      <c r="D48" s="9"/>
      <c r="E48" s="9"/>
      <c r="F48" s="11"/>
      <c r="G48" s="9"/>
      <c r="H48" s="9"/>
      <c r="I48" s="9"/>
      <c r="J48" s="9"/>
      <c r="K48" s="9"/>
      <c r="L48" s="9"/>
      <c r="M48" s="9"/>
      <c r="N48" s="9"/>
      <c r="O48" s="9"/>
      <c r="P48" s="9"/>
      <c r="Q48" s="9"/>
      <c r="R48" s="9"/>
      <c r="S48" s="9"/>
      <c r="T48" s="9"/>
      <c r="U48" s="9"/>
      <c r="V48" s="9"/>
      <c r="W48" s="9"/>
      <c r="X48" s="9"/>
      <c r="Y48" s="9"/>
      <c r="Z48" s="9"/>
      <c r="AA48" s="9"/>
      <c r="AB48" s="9"/>
      <c r="AC48" s="9"/>
      <c r="AD48" s="9"/>
      <c r="AE48" s="9"/>
      <c r="AF48">
        <f>--(COUNTA(B48:AE48)&gt;0)</f>
        <v>0.0</v>
      </c>
    </row>
    <row r="49" spans="1:32">
      <c r="A49" s="9"/>
      <c r="B49" s="9"/>
      <c r="C49" s="9"/>
      <c r="D49" s="9"/>
      <c r="E49" s="9"/>
      <c r="F49" s="11"/>
      <c r="G49" s="9"/>
      <c r="H49" s="9"/>
      <c r="I49" s="9"/>
      <c r="J49" s="9"/>
      <c r="K49" s="9"/>
      <c r="L49" s="9"/>
      <c r="M49" s="9"/>
      <c r="N49" s="9"/>
      <c r="O49" s="9"/>
      <c r="P49" s="9"/>
      <c r="Q49" s="9"/>
      <c r="R49" s="9"/>
      <c r="S49" s="9"/>
      <c r="T49" s="9"/>
      <c r="U49" s="9"/>
      <c r="V49" s="9"/>
      <c r="W49" s="9"/>
      <c r="X49" s="9"/>
      <c r="Y49" s="9"/>
      <c r="Z49" s="9"/>
      <c r="AA49" s="9"/>
      <c r="AB49" s="9"/>
      <c r="AC49" s="9"/>
      <c r="AD49" s="9"/>
      <c r="AE49" s="9"/>
      <c r="AF49">
        <f>--(COUNTA(B49:AE49)&gt;0)</f>
        <v>0.0</v>
      </c>
    </row>
    <row r="50" spans="1:32">
      <c r="A50" s="9"/>
      <c r="B50" s="9"/>
      <c r="C50" s="9"/>
      <c r="D50" s="9"/>
      <c r="E50" s="9"/>
      <c r="F50" s="11"/>
      <c r="G50" s="9"/>
      <c r="H50" s="9"/>
      <c r="I50" s="9"/>
      <c r="J50" s="9"/>
      <c r="K50" s="9"/>
      <c r="L50" s="9"/>
      <c r="M50" s="9"/>
      <c r="N50" s="9"/>
      <c r="O50" s="9"/>
      <c r="P50" s="9"/>
      <c r="Q50" s="9"/>
      <c r="R50" s="9"/>
      <c r="S50" s="9"/>
      <c r="T50" s="9"/>
      <c r="U50" s="9"/>
      <c r="V50" s="9"/>
      <c r="W50" s="9"/>
      <c r="X50" s="9"/>
      <c r="Y50" s="9"/>
      <c r="Z50" s="9"/>
      <c r="AA50" s="9"/>
      <c r="AB50" s="9"/>
      <c r="AC50" s="9"/>
      <c r="AD50" s="9"/>
      <c r="AE50" s="9"/>
      <c r="AF50">
        <f>--(COUNTA(B50:AE50)&gt;0)</f>
        <v>0.0</v>
      </c>
    </row>
    <row r="51" spans="1:32">
      <c r="A51" s="9"/>
      <c r="B51" s="9"/>
      <c r="C51" s="9"/>
      <c r="D51" s="9"/>
      <c r="E51" s="9"/>
      <c r="F51" s="11"/>
      <c r="G51" s="9"/>
      <c r="H51" s="9"/>
      <c r="I51" s="9"/>
      <c r="J51" s="9"/>
      <c r="K51" s="9"/>
      <c r="L51" s="9"/>
      <c r="M51" s="9"/>
      <c r="N51" s="9"/>
      <c r="O51" s="9"/>
      <c r="P51" s="9"/>
      <c r="Q51" s="9"/>
      <c r="R51" s="9"/>
      <c r="S51" s="9"/>
      <c r="T51" s="9"/>
      <c r="U51" s="9"/>
      <c r="V51" s="9"/>
      <c r="W51" s="9"/>
      <c r="X51" s="9"/>
      <c r="Y51" s="9"/>
      <c r="Z51" s="9"/>
      <c r="AA51" s="9"/>
      <c r="AB51" s="9"/>
      <c r="AC51" s="9"/>
      <c r="AD51" s="9"/>
      <c r="AE51" s="9"/>
      <c r="AF51">
        <f>--(COUNTA(B51:AE51)&gt;0)</f>
        <v>0.0</v>
      </c>
    </row>
    <row r="52" spans="1:32">
      <c r="A52" s="9"/>
      <c r="B52" s="9"/>
      <c r="C52" s="9"/>
      <c r="D52" s="9"/>
      <c r="E52" s="9"/>
      <c r="F52" s="11"/>
      <c r="G52" s="9"/>
      <c r="H52" s="9"/>
      <c r="I52" s="9"/>
      <c r="J52" s="9"/>
      <c r="K52" s="9"/>
      <c r="L52" s="9"/>
      <c r="M52" s="9"/>
      <c r="N52" s="9"/>
      <c r="O52" s="9"/>
      <c r="P52" s="9"/>
      <c r="Q52" s="9"/>
      <c r="R52" s="9"/>
      <c r="S52" s="9"/>
      <c r="T52" s="9"/>
      <c r="U52" s="9"/>
      <c r="V52" s="9"/>
      <c r="W52" s="9"/>
      <c r="X52" s="9"/>
      <c r="Y52" s="9"/>
      <c r="Z52" s="9"/>
      <c r="AA52" s="9"/>
      <c r="AB52" s="9"/>
      <c r="AC52" s="9"/>
      <c r="AD52" s="9"/>
      <c r="AE52" s="9"/>
      <c r="AF52">
        <f>--(COUNTA(B52:AE52)&gt;0)</f>
        <v>0.0</v>
      </c>
    </row>
    <row r="53" spans="1:32">
      <c r="A53" s="9"/>
      <c r="B53" s="9"/>
      <c r="C53" s="9"/>
      <c r="D53" s="9"/>
      <c r="E53" s="9"/>
      <c r="F53" s="11"/>
      <c r="G53" s="9"/>
      <c r="H53" s="9"/>
      <c r="I53" s="9"/>
      <c r="J53" s="9"/>
      <c r="K53" s="9"/>
      <c r="L53" s="9"/>
      <c r="M53" s="9"/>
      <c r="N53" s="9"/>
      <c r="O53" s="9"/>
      <c r="P53" s="9"/>
      <c r="Q53" s="9"/>
      <c r="R53" s="9"/>
      <c r="S53" s="9"/>
      <c r="T53" s="9"/>
      <c r="U53" s="9"/>
      <c r="V53" s="9"/>
      <c r="W53" s="9"/>
      <c r="X53" s="9"/>
      <c r="Y53" s="9"/>
      <c r="Z53" s="9"/>
      <c r="AA53" s="9"/>
      <c r="AB53" s="9"/>
      <c r="AC53" s="9"/>
      <c r="AD53" s="9"/>
      <c r="AE53" s="9"/>
      <c r="AF53">
        <f>--(COUNTA(B53:AE53)&gt;0)</f>
        <v>0.0</v>
      </c>
    </row>
    <row r="54" spans="1:32">
      <c r="A54" s="9"/>
      <c r="B54" s="9"/>
      <c r="C54" s="9"/>
      <c r="D54" s="9"/>
      <c r="E54" s="9"/>
      <c r="F54" s="11"/>
      <c r="G54" s="9"/>
      <c r="H54" s="9"/>
      <c r="I54" s="9"/>
      <c r="J54" s="9"/>
      <c r="K54" s="9"/>
      <c r="L54" s="9"/>
      <c r="M54" s="9"/>
      <c r="N54" s="9"/>
      <c r="O54" s="9"/>
      <c r="P54" s="9"/>
      <c r="Q54" s="9"/>
      <c r="R54" s="9"/>
      <c r="S54" s="9"/>
      <c r="T54" s="9"/>
      <c r="U54" s="9"/>
      <c r="V54" s="9"/>
      <c r="W54" s="9"/>
      <c r="X54" s="9"/>
      <c r="Y54" s="9"/>
      <c r="Z54" s="9"/>
      <c r="AA54" s="9"/>
      <c r="AB54" s="9"/>
      <c r="AC54" s="9"/>
      <c r="AD54" s="9"/>
      <c r="AE54" s="9"/>
      <c r="AF54">
        <f>--(COUNTA(B54:AE54)&gt;0)</f>
        <v>0.0</v>
      </c>
    </row>
    <row r="55" spans="1:32">
      <c r="A55" s="9"/>
      <c r="B55" s="9"/>
      <c r="C55" s="9"/>
      <c r="D55" s="9"/>
      <c r="E55" s="9"/>
      <c r="F55" s="11"/>
      <c r="G55" s="9"/>
      <c r="H55" s="9"/>
      <c r="I55" s="9"/>
      <c r="J55" s="9"/>
      <c r="K55" s="9"/>
      <c r="L55" s="9"/>
      <c r="M55" s="9"/>
      <c r="N55" s="9"/>
      <c r="O55" s="9"/>
      <c r="P55" s="9"/>
      <c r="Q55" s="9"/>
      <c r="R55" s="9"/>
      <c r="S55" s="9"/>
      <c r="T55" s="9"/>
      <c r="U55" s="9"/>
      <c r="V55" s="9"/>
      <c r="W55" s="9"/>
      <c r="X55" s="9"/>
      <c r="Y55" s="9"/>
      <c r="Z55" s="9"/>
      <c r="AA55" s="9"/>
      <c r="AB55" s="9"/>
      <c r="AC55" s="9"/>
      <c r="AD55" s="9"/>
      <c r="AE55" s="9"/>
      <c r="AF55">
        <f>--(COUNTA(B55:AE55)&gt;0)</f>
        <v>0.0</v>
      </c>
    </row>
    <row r="56" spans="1:32">
      <c r="A56" s="9"/>
      <c r="B56" s="9"/>
      <c r="C56" s="9"/>
      <c r="D56" s="9"/>
      <c r="E56" s="9"/>
      <c r="F56" s="11"/>
      <c r="G56" s="9"/>
      <c r="H56" s="9"/>
      <c r="I56" s="9"/>
      <c r="J56" s="9"/>
      <c r="K56" s="9"/>
      <c r="L56" s="9"/>
      <c r="M56" s="9"/>
      <c r="N56" s="9"/>
      <c r="O56" s="9"/>
      <c r="P56" s="9"/>
      <c r="Q56" s="9"/>
      <c r="R56" s="9"/>
      <c r="S56" s="9"/>
      <c r="T56" s="9"/>
      <c r="U56" s="9"/>
      <c r="V56" s="9"/>
      <c r="W56" s="9"/>
      <c r="X56" s="9"/>
      <c r="Y56" s="9"/>
      <c r="Z56" s="9"/>
      <c r="AA56" s="9"/>
      <c r="AB56" s="9"/>
      <c r="AC56" s="9"/>
      <c r="AD56" s="9"/>
      <c r="AE56" s="9"/>
      <c r="AF56">
        <f>--(COUNTA(B56:AE56)&gt;0)</f>
        <v>0.0</v>
      </c>
    </row>
    <row r="57" spans="1:32">
      <c r="A57" s="9"/>
      <c r="B57" s="9"/>
      <c r="C57" s="9"/>
      <c r="D57" s="9"/>
      <c r="E57" s="9"/>
      <c r="F57" s="11"/>
      <c r="G57" s="9"/>
      <c r="H57" s="9"/>
      <c r="I57" s="9"/>
      <c r="J57" s="9"/>
      <c r="K57" s="9"/>
      <c r="L57" s="9"/>
      <c r="M57" s="9"/>
      <c r="N57" s="9"/>
      <c r="O57" s="9"/>
      <c r="P57" s="9"/>
      <c r="Q57" s="9"/>
      <c r="R57" s="9"/>
      <c r="S57" s="9"/>
      <c r="T57" s="9"/>
      <c r="U57" s="9"/>
      <c r="V57" s="9"/>
      <c r="W57" s="9"/>
      <c r="X57" s="9"/>
      <c r="Y57" s="9"/>
      <c r="Z57" s="9"/>
      <c r="AA57" s="9"/>
      <c r="AB57" s="9"/>
      <c r="AC57" s="9"/>
      <c r="AD57" s="9"/>
      <c r="AE57" s="9"/>
      <c r="AF57">
        <f>--(COUNTA(B57:AE57)&gt;0)</f>
        <v>0.0</v>
      </c>
    </row>
    <row r="58" spans="1:32">
      <c r="A58" s="9"/>
      <c r="B58" s="9"/>
      <c r="C58" s="9"/>
      <c r="D58" s="9"/>
      <c r="E58" s="9"/>
      <c r="F58" s="11"/>
      <c r="G58" s="9"/>
      <c r="H58" s="9"/>
      <c r="I58" s="9"/>
      <c r="J58" s="9"/>
      <c r="K58" s="9"/>
      <c r="L58" s="9"/>
      <c r="M58" s="9"/>
      <c r="N58" s="9"/>
      <c r="O58" s="9"/>
      <c r="P58" s="9"/>
      <c r="Q58" s="9"/>
      <c r="R58" s="9"/>
      <c r="S58" s="9"/>
      <c r="T58" s="9"/>
      <c r="U58" s="9"/>
      <c r="V58" s="9"/>
      <c r="W58" s="9"/>
      <c r="X58" s="9"/>
      <c r="Y58" s="9"/>
      <c r="Z58" s="9"/>
      <c r="AA58" s="9"/>
      <c r="AB58" s="9"/>
      <c r="AC58" s="9"/>
      <c r="AD58" s="9"/>
      <c r="AE58" s="9"/>
      <c r="AF58">
        <f>--(COUNTA(B58:AE58)&gt;0)</f>
        <v>0.0</v>
      </c>
    </row>
    <row r="59" spans="1:32">
      <c r="A59" s="9"/>
      <c r="B59" s="9"/>
      <c r="C59" s="9"/>
      <c r="D59" s="9"/>
      <c r="E59" s="9"/>
      <c r="F59" s="11"/>
      <c r="G59" s="9"/>
      <c r="H59" s="9"/>
      <c r="I59" s="9"/>
      <c r="J59" s="9"/>
      <c r="K59" s="9"/>
      <c r="L59" s="9"/>
      <c r="M59" s="9"/>
      <c r="N59" s="9"/>
      <c r="O59" s="9"/>
      <c r="P59" s="9"/>
      <c r="Q59" s="9"/>
      <c r="R59" s="9"/>
      <c r="S59" s="9"/>
      <c r="T59" s="9"/>
      <c r="U59" s="9"/>
      <c r="V59" s="9"/>
      <c r="W59" s="9"/>
      <c r="X59" s="9"/>
      <c r="Y59" s="9"/>
      <c r="Z59" s="9"/>
      <c r="AA59" s="9"/>
      <c r="AB59" s="9"/>
      <c r="AC59" s="9"/>
      <c r="AD59" s="9"/>
      <c r="AE59" s="9"/>
      <c r="AF59">
        <f>--(COUNTA(B59:AE59)&gt;0)</f>
        <v>0.0</v>
      </c>
    </row>
    <row r="60" spans="1:32">
      <c r="A60" s="9"/>
      <c r="B60" s="9"/>
      <c r="C60" s="9"/>
      <c r="D60" s="9"/>
      <c r="E60" s="9"/>
      <c r="F60" s="11"/>
      <c r="G60" s="9"/>
      <c r="H60" s="9"/>
      <c r="I60" s="9"/>
      <c r="J60" s="9"/>
      <c r="K60" s="9"/>
      <c r="L60" s="9"/>
      <c r="M60" s="9"/>
      <c r="N60" s="9"/>
      <c r="O60" s="9"/>
      <c r="P60" s="9"/>
      <c r="Q60" s="9"/>
      <c r="R60" s="9"/>
      <c r="S60" s="9"/>
      <c r="T60" s="9"/>
      <c r="U60" s="9"/>
      <c r="V60" s="9"/>
      <c r="W60" s="9"/>
      <c r="X60" s="9"/>
      <c r="Y60" s="9"/>
      <c r="Z60" s="9"/>
      <c r="AA60" s="9"/>
      <c r="AB60" s="9"/>
      <c r="AC60" s="9"/>
      <c r="AD60" s="9"/>
      <c r="AE60" s="9"/>
      <c r="AF60">
        <f>--(COUNTA(B60:AE60)&gt;0)</f>
        <v>0.0</v>
      </c>
    </row>
    <row r="61" spans="1:32">
      <c r="A61" s="9"/>
      <c r="B61" s="9"/>
      <c r="C61" s="9"/>
      <c r="D61" s="9"/>
      <c r="E61" s="9"/>
      <c r="F61" s="11"/>
      <c r="G61" s="9"/>
      <c r="H61" s="9"/>
      <c r="I61" s="9"/>
      <c r="J61" s="9"/>
      <c r="K61" s="9"/>
      <c r="L61" s="9"/>
      <c r="M61" s="9"/>
      <c r="N61" s="9"/>
      <c r="O61" s="9"/>
      <c r="P61" s="9"/>
      <c r="Q61" s="9"/>
      <c r="R61" s="9"/>
      <c r="S61" s="9"/>
      <c r="T61" s="9"/>
      <c r="U61" s="9"/>
      <c r="V61" s="9"/>
      <c r="W61" s="9"/>
      <c r="X61" s="9"/>
      <c r="Y61" s="9"/>
      <c r="Z61" s="9"/>
      <c r="AA61" s="9"/>
      <c r="AB61" s="9"/>
      <c r="AC61" s="9"/>
      <c r="AD61" s="9"/>
      <c r="AE61" s="9"/>
      <c r="AF61">
        <f>--(COUNTA(B61:AE61)&gt;0)</f>
        <v>0.0</v>
      </c>
    </row>
    <row r="62" spans="1:32">
      <c r="A62" s="9"/>
      <c r="B62" s="9"/>
      <c r="C62" s="9"/>
      <c r="D62" s="9"/>
      <c r="E62" s="9"/>
      <c r="F62" s="11"/>
      <c r="G62" s="9"/>
      <c r="H62" s="9"/>
      <c r="I62" s="9"/>
      <c r="J62" s="9"/>
      <c r="K62" s="9"/>
      <c r="L62" s="9"/>
      <c r="M62" s="9"/>
      <c r="N62" s="9"/>
      <c r="O62" s="9"/>
      <c r="P62" s="9"/>
      <c r="Q62" s="9"/>
      <c r="R62" s="9"/>
      <c r="S62" s="9"/>
      <c r="T62" s="9"/>
      <c r="U62" s="9"/>
      <c r="V62" s="9"/>
      <c r="W62" s="9"/>
      <c r="X62" s="9"/>
      <c r="Y62" s="9"/>
      <c r="Z62" s="9"/>
      <c r="AA62" s="9"/>
      <c r="AB62" s="9"/>
      <c r="AC62" s="9"/>
      <c r="AD62" s="9"/>
      <c r="AE62" s="9"/>
      <c r="AF62">
        <f>--(COUNTA(B62:AE62)&gt;0)</f>
        <v>0.0</v>
      </c>
    </row>
    <row r="63" spans="1:32">
      <c r="A63" s="9"/>
      <c r="B63" s="9"/>
      <c r="C63" s="9"/>
      <c r="D63" s="9"/>
      <c r="E63" s="9"/>
      <c r="F63" s="11"/>
      <c r="G63" s="9"/>
      <c r="H63" s="9"/>
      <c r="I63" s="9"/>
      <c r="J63" s="9"/>
      <c r="K63" s="9"/>
      <c r="L63" s="9"/>
      <c r="M63" s="9"/>
      <c r="N63" s="9"/>
      <c r="O63" s="9"/>
      <c r="P63" s="9"/>
      <c r="Q63" s="9"/>
      <c r="R63" s="9"/>
      <c r="S63" s="9"/>
      <c r="T63" s="9"/>
      <c r="U63" s="9"/>
      <c r="V63" s="9"/>
      <c r="W63" s="9"/>
      <c r="X63" s="9"/>
      <c r="Y63" s="9"/>
      <c r="Z63" s="9"/>
      <c r="AA63" s="9"/>
      <c r="AB63" s="9"/>
      <c r="AC63" s="9"/>
      <c r="AD63" s="9"/>
      <c r="AE63" s="9"/>
      <c r="AF63">
        <f>--(COUNTA(B63:AE63)&gt;0)</f>
        <v>0.0</v>
      </c>
    </row>
    <row r="64" spans="1:32">
      <c r="A64" s="9"/>
      <c r="B64" s="9"/>
      <c r="C64" s="9"/>
      <c r="D64" s="9"/>
      <c r="E64" s="9"/>
      <c r="F64" s="11"/>
      <c r="G64" s="9"/>
      <c r="H64" s="9"/>
      <c r="I64" s="9"/>
      <c r="J64" s="9"/>
      <c r="K64" s="9"/>
      <c r="L64" s="9"/>
      <c r="M64" s="9"/>
      <c r="N64" s="9"/>
      <c r="O64" s="9"/>
      <c r="P64" s="9"/>
      <c r="Q64" s="9"/>
      <c r="R64" s="9"/>
      <c r="S64" s="9"/>
      <c r="T64" s="9"/>
      <c r="U64" s="9"/>
      <c r="V64" s="9"/>
      <c r="W64" s="9"/>
      <c r="X64" s="9"/>
      <c r="Y64" s="9"/>
      <c r="Z64" s="9"/>
      <c r="AA64" s="9"/>
      <c r="AB64" s="9"/>
      <c r="AC64" s="9"/>
      <c r="AD64" s="9"/>
      <c r="AE64" s="9"/>
      <c r="AF64">
        <f>--(COUNTA(B64:AE64)&gt;0)</f>
        <v>0.0</v>
      </c>
    </row>
    <row r="65" spans="1:32">
      <c r="A65" s="9"/>
      <c r="B65" s="9"/>
      <c r="C65" s="9"/>
      <c r="D65" s="9"/>
      <c r="E65" s="9"/>
      <c r="F65" s="11"/>
      <c r="G65" s="9"/>
      <c r="H65" s="9"/>
      <c r="I65" s="9"/>
      <c r="J65" s="9"/>
      <c r="K65" s="9"/>
      <c r="L65" s="9"/>
      <c r="M65" s="9"/>
      <c r="N65" s="9"/>
      <c r="O65" s="9"/>
      <c r="P65" s="9"/>
      <c r="Q65" s="9"/>
      <c r="R65" s="9"/>
      <c r="S65" s="9"/>
      <c r="T65" s="9"/>
      <c r="U65" s="9"/>
      <c r="V65" s="9"/>
      <c r="W65" s="9"/>
      <c r="X65" s="9"/>
      <c r="Y65" s="9"/>
      <c r="Z65" s="9"/>
      <c r="AA65" s="9"/>
      <c r="AB65" s="9"/>
      <c r="AC65" s="9"/>
      <c r="AD65" s="9"/>
      <c r="AE65" s="9"/>
      <c r="AF65">
        <f>--(COUNTA(B65:AE65)&gt;0)</f>
        <v>0.0</v>
      </c>
    </row>
    <row r="66" spans="1:32">
      <c r="A66" s="9"/>
      <c r="B66" s="9"/>
      <c r="C66" s="9"/>
      <c r="D66" s="9"/>
      <c r="E66" s="9"/>
      <c r="F66" s="11"/>
      <c r="G66" s="9"/>
      <c r="H66" s="9"/>
      <c r="I66" s="9"/>
      <c r="J66" s="9"/>
      <c r="K66" s="9"/>
      <c r="L66" s="9"/>
      <c r="M66" s="9"/>
      <c r="N66" s="9"/>
      <c r="O66" s="9"/>
      <c r="P66" s="9"/>
      <c r="Q66" s="9"/>
      <c r="R66" s="9"/>
      <c r="S66" s="9"/>
      <c r="T66" s="9"/>
      <c r="U66" s="9"/>
      <c r="V66" s="9"/>
      <c r="W66" s="9"/>
      <c r="X66" s="9"/>
      <c r="Y66" s="9"/>
      <c r="Z66" s="9"/>
      <c r="AA66" s="9"/>
      <c r="AB66" s="9"/>
      <c r="AC66" s="9"/>
      <c r="AD66" s="9"/>
      <c r="AE66" s="9"/>
      <c r="AF66">
        <f>--(COUNTA(B66:AE66)&gt;0)</f>
        <v>0.0</v>
      </c>
    </row>
    <row r="67" spans="1:32">
      <c r="A67" s="9"/>
      <c r="B67" s="9"/>
      <c r="C67" s="9"/>
      <c r="D67" s="9"/>
      <c r="E67" s="9"/>
      <c r="F67" s="11"/>
      <c r="G67" s="9"/>
      <c r="H67" s="9"/>
      <c r="I67" s="9"/>
      <c r="J67" s="9"/>
      <c r="K67" s="9"/>
      <c r="L67" s="9"/>
      <c r="M67" s="9"/>
      <c r="N67" s="9"/>
      <c r="O67" s="9"/>
      <c r="P67" s="9"/>
      <c r="Q67" s="9"/>
      <c r="R67" s="9"/>
      <c r="S67" s="9"/>
      <c r="T67" s="9"/>
      <c r="U67" s="9"/>
      <c r="V67" s="9"/>
      <c r="W67" s="9"/>
      <c r="X67" s="9"/>
      <c r="Y67" s="9"/>
      <c r="Z67" s="9"/>
      <c r="AA67" s="9"/>
      <c r="AB67" s="9"/>
      <c r="AC67" s="9"/>
      <c r="AD67" s="9"/>
      <c r="AE67" s="9"/>
      <c r="AF67">
        <f>--(COUNTA(B67:AE67)&gt;0)</f>
        <v>0.0</v>
      </c>
    </row>
    <row r="68" spans="1:32">
      <c r="A68" s="9"/>
      <c r="B68" s="9"/>
      <c r="C68" s="9"/>
      <c r="D68" s="9"/>
      <c r="E68" s="9"/>
      <c r="F68" s="11"/>
      <c r="G68" s="9"/>
      <c r="H68" s="9"/>
      <c r="I68" s="9"/>
      <c r="J68" s="9"/>
      <c r="K68" s="9"/>
      <c r="L68" s="9"/>
      <c r="M68" s="9"/>
      <c r="N68" s="9"/>
      <c r="O68" s="9"/>
      <c r="P68" s="9"/>
      <c r="Q68" s="9"/>
      <c r="R68" s="9"/>
      <c r="S68" s="9"/>
      <c r="T68" s="9"/>
      <c r="U68" s="9"/>
      <c r="V68" s="9"/>
      <c r="W68" s="9"/>
      <c r="X68" s="9"/>
      <c r="Y68" s="9"/>
      <c r="Z68" s="9"/>
      <c r="AA68" s="9"/>
      <c r="AB68" s="9"/>
      <c r="AC68" s="9"/>
      <c r="AD68" s="9"/>
      <c r="AE68" s="9"/>
      <c r="AF68">
        <f>--(COUNTA(B68:AE68)&gt;0)</f>
        <v>0.0</v>
      </c>
    </row>
    <row r="69" spans="1:32">
      <c r="A69" s="9"/>
      <c r="B69" s="9"/>
      <c r="C69" s="9"/>
      <c r="D69" s="9"/>
      <c r="E69" s="9"/>
      <c r="F69" s="11"/>
      <c r="G69" s="9"/>
      <c r="H69" s="9"/>
      <c r="I69" s="9"/>
      <c r="J69" s="9"/>
      <c r="K69" s="9"/>
      <c r="L69" s="9"/>
      <c r="M69" s="9"/>
      <c r="N69" s="9"/>
      <c r="O69" s="9"/>
      <c r="P69" s="9"/>
      <c r="Q69" s="9"/>
      <c r="R69" s="9"/>
      <c r="S69" s="9"/>
      <c r="T69" s="9"/>
      <c r="U69" s="9"/>
      <c r="V69" s="9"/>
      <c r="W69" s="9"/>
      <c r="X69" s="9"/>
      <c r="Y69" s="9"/>
      <c r="Z69" s="9"/>
      <c r="AA69" s="9"/>
      <c r="AB69" s="9"/>
      <c r="AC69" s="9"/>
      <c r="AD69" s="9"/>
      <c r="AE69" s="9"/>
      <c r="AF69">
        <f>--(COUNTA(B69:AE69)&gt;0)</f>
        <v>0.0</v>
      </c>
    </row>
    <row r="70" spans="1:32">
      <c r="A70" s="9"/>
      <c r="B70" s="9"/>
      <c r="C70" s="9"/>
      <c r="D70" s="9"/>
      <c r="E70" s="9"/>
      <c r="F70" s="11"/>
      <c r="G70" s="9"/>
      <c r="H70" s="9"/>
      <c r="I70" s="9"/>
      <c r="J70" s="9"/>
      <c r="K70" s="9"/>
      <c r="L70" s="9"/>
      <c r="M70" s="9"/>
      <c r="N70" s="9"/>
      <c r="O70" s="9"/>
      <c r="P70" s="9"/>
      <c r="Q70" s="9"/>
      <c r="R70" s="9"/>
      <c r="S70" s="9"/>
      <c r="T70" s="9"/>
      <c r="U70" s="9"/>
      <c r="V70" s="9"/>
      <c r="W70" s="9"/>
      <c r="X70" s="9"/>
      <c r="Y70" s="9"/>
      <c r="Z70" s="9"/>
      <c r="AA70" s="9"/>
      <c r="AB70" s="9"/>
      <c r="AC70" s="9"/>
      <c r="AD70" s="9"/>
      <c r="AE70" s="9"/>
      <c r="AF70">
        <f>--(COUNTA(B70:AE70)&gt;0)</f>
        <v>0.0</v>
      </c>
    </row>
    <row r="71" spans="1:32">
      <c r="A71" s="9"/>
      <c r="B71" s="9"/>
      <c r="C71" s="9"/>
      <c r="D71" s="9"/>
      <c r="E71" s="9"/>
      <c r="F71" s="11"/>
      <c r="G71" s="9"/>
      <c r="H71" s="9"/>
      <c r="I71" s="9"/>
      <c r="J71" s="9"/>
      <c r="K71" s="9"/>
      <c r="L71" s="9"/>
      <c r="M71" s="9"/>
      <c r="N71" s="9"/>
      <c r="O71" s="9"/>
      <c r="P71" s="9"/>
      <c r="Q71" s="9"/>
      <c r="R71" s="9"/>
      <c r="S71" s="9"/>
      <c r="T71" s="9"/>
      <c r="U71" s="9"/>
      <c r="V71" s="9"/>
      <c r="W71" s="9"/>
      <c r="X71" s="9"/>
      <c r="Y71" s="9"/>
      <c r="Z71" s="9"/>
      <c r="AA71" s="9"/>
      <c r="AB71" s="9"/>
      <c r="AC71" s="9"/>
      <c r="AD71" s="9"/>
      <c r="AE71" s="9"/>
      <c r="AF71">
        <f>--(COUNTA(B71:AE71)&gt;0)</f>
        <v>0.0</v>
      </c>
    </row>
    <row r="72" spans="1:32">
      <c r="A72" s="9"/>
      <c r="B72" s="9"/>
      <c r="C72" s="9"/>
      <c r="D72" s="9"/>
      <c r="E72" s="9"/>
      <c r="F72" s="11"/>
      <c r="G72" s="9"/>
      <c r="H72" s="9"/>
      <c r="I72" s="9"/>
      <c r="J72" s="9"/>
      <c r="K72" s="9"/>
      <c r="L72" s="9"/>
      <c r="M72" s="9"/>
      <c r="N72" s="9"/>
      <c r="O72" s="9"/>
      <c r="P72" s="9"/>
      <c r="Q72" s="9"/>
      <c r="R72" s="9"/>
      <c r="S72" s="9"/>
      <c r="T72" s="9"/>
      <c r="U72" s="9"/>
      <c r="V72" s="9"/>
      <c r="W72" s="9"/>
      <c r="X72" s="9"/>
      <c r="Y72" s="9"/>
      <c r="Z72" s="9"/>
      <c r="AA72" s="9"/>
      <c r="AB72" s="9"/>
      <c r="AC72" s="9"/>
      <c r="AD72" s="9"/>
      <c r="AE72" s="9"/>
      <c r="AF72">
        <f>--(COUNTA(B72:AE72)&gt;0)</f>
        <v>0.0</v>
      </c>
    </row>
    <row r="73" spans="1:32">
      <c r="A73" s="9"/>
      <c r="B73" s="9"/>
      <c r="C73" s="9"/>
      <c r="D73" s="9"/>
      <c r="E73" s="9"/>
      <c r="F73" s="11"/>
      <c r="G73" s="9"/>
      <c r="H73" s="9"/>
      <c r="I73" s="9"/>
      <c r="J73" s="9"/>
      <c r="K73" s="9"/>
      <c r="L73" s="9"/>
      <c r="M73" s="9"/>
      <c r="N73" s="9"/>
      <c r="O73" s="9"/>
      <c r="P73" s="9"/>
      <c r="Q73" s="9"/>
      <c r="R73" s="9"/>
      <c r="S73" s="9"/>
      <c r="T73" s="9"/>
      <c r="U73" s="9"/>
      <c r="V73" s="9"/>
      <c r="W73" s="9"/>
      <c r="X73" s="9"/>
      <c r="Y73" s="9"/>
      <c r="Z73" s="9"/>
      <c r="AA73" s="9"/>
      <c r="AB73" s="9"/>
      <c r="AC73" s="9"/>
      <c r="AD73" s="9"/>
      <c r="AE73" s="9"/>
      <c r="AF73">
        <f>--(COUNTA(B73:AE73)&gt;0)</f>
        <v>0.0</v>
      </c>
    </row>
    <row r="74" spans="1:32">
      <c r="A74" s="9"/>
      <c r="B74" s="9"/>
      <c r="C74" s="9"/>
      <c r="D74" s="9"/>
      <c r="E74" s="9"/>
      <c r="F74" s="11"/>
      <c r="G74" s="9"/>
      <c r="H74" s="9"/>
      <c r="I74" s="9"/>
      <c r="J74" s="9"/>
      <c r="K74" s="9"/>
      <c r="L74" s="9"/>
      <c r="M74" s="9"/>
      <c r="N74" s="9"/>
      <c r="O74" s="9"/>
      <c r="P74" s="9"/>
      <c r="Q74" s="9"/>
      <c r="R74" s="9"/>
      <c r="S74" s="9"/>
      <c r="T74" s="9"/>
      <c r="U74" s="9"/>
      <c r="V74" s="9"/>
      <c r="W74" s="9"/>
      <c r="X74" s="9"/>
      <c r="Y74" s="9"/>
      <c r="Z74" s="9"/>
      <c r="AA74" s="9"/>
      <c r="AB74" s="9"/>
      <c r="AC74" s="9"/>
      <c r="AD74" s="9"/>
      <c r="AE74" s="9"/>
      <c r="AF74">
        <f>--(COUNTA(B74:AE74)&gt;0)</f>
        <v>0.0</v>
      </c>
    </row>
    <row r="75" spans="1:32">
      <c r="A75" s="9"/>
      <c r="B75" s="9"/>
      <c r="C75" s="9"/>
      <c r="D75" s="9"/>
      <c r="E75" s="9"/>
      <c r="F75" s="11"/>
      <c r="G75" s="9"/>
      <c r="H75" s="9"/>
      <c r="I75" s="9"/>
      <c r="J75" s="9"/>
      <c r="K75" s="9"/>
      <c r="L75" s="9"/>
      <c r="M75" s="9"/>
      <c r="N75" s="9"/>
      <c r="O75" s="9"/>
      <c r="P75" s="9"/>
      <c r="Q75" s="9"/>
      <c r="R75" s="9"/>
      <c r="S75" s="9"/>
      <c r="T75" s="9"/>
      <c r="U75" s="9"/>
      <c r="V75" s="9"/>
      <c r="W75" s="9"/>
      <c r="X75" s="9"/>
      <c r="Y75" s="9"/>
      <c r="Z75" s="9"/>
      <c r="AA75" s="9"/>
      <c r="AB75" s="9"/>
      <c r="AC75" s="9"/>
      <c r="AD75" s="9"/>
      <c r="AE75" s="9"/>
      <c r="AF75">
        <f>--(COUNTA(B75:AE75)&gt;0)</f>
        <v>0.0</v>
      </c>
    </row>
    <row r="76" spans="1:32">
      <c r="A76" s="9"/>
      <c r="B76" s="9"/>
      <c r="C76" s="9"/>
      <c r="D76" s="9"/>
      <c r="E76" s="9"/>
      <c r="F76" s="11"/>
      <c r="G76" s="9"/>
      <c r="H76" s="9"/>
      <c r="I76" s="9"/>
      <c r="J76" s="9"/>
      <c r="K76" s="9"/>
      <c r="L76" s="9"/>
      <c r="M76" s="9"/>
      <c r="N76" s="9"/>
      <c r="O76" s="9"/>
      <c r="P76" s="9"/>
      <c r="Q76" s="9"/>
      <c r="R76" s="9"/>
      <c r="S76" s="9"/>
      <c r="T76" s="9"/>
      <c r="U76" s="9"/>
      <c r="V76" s="9"/>
      <c r="W76" s="9"/>
      <c r="X76" s="9"/>
      <c r="Y76" s="9"/>
      <c r="Z76" s="9"/>
      <c r="AA76" s="9"/>
      <c r="AB76" s="9"/>
      <c r="AC76" s="9"/>
      <c r="AD76" s="9"/>
      <c r="AE76" s="9"/>
      <c r="AF76">
        <f>--(COUNTA(B76:AE76)&gt;0)</f>
        <v>0.0</v>
      </c>
    </row>
    <row r="77" spans="1:32">
      <c r="A77" s="9"/>
      <c r="B77" s="9"/>
      <c r="C77" s="9"/>
      <c r="D77" s="9"/>
      <c r="E77" s="9"/>
      <c r="F77" s="11"/>
      <c r="G77" s="9"/>
      <c r="H77" s="9"/>
      <c r="I77" s="9"/>
      <c r="J77" s="9"/>
      <c r="K77" s="9"/>
      <c r="L77" s="9"/>
      <c r="M77" s="9"/>
      <c r="N77" s="9"/>
      <c r="O77" s="9"/>
      <c r="P77" s="9"/>
      <c r="Q77" s="9"/>
      <c r="R77" s="9"/>
      <c r="S77" s="9"/>
      <c r="T77" s="9"/>
      <c r="U77" s="9"/>
      <c r="V77" s="9"/>
      <c r="W77" s="9"/>
      <c r="X77" s="9"/>
      <c r="Y77" s="9"/>
      <c r="Z77" s="9"/>
      <c r="AA77" s="9"/>
      <c r="AB77" s="9"/>
      <c r="AC77" s="9"/>
      <c r="AD77" s="9"/>
      <c r="AE77" s="9"/>
      <c r="AF77">
        <f>--(COUNTA(B77:AE77)&gt;0)</f>
        <v>0.0</v>
      </c>
    </row>
    <row r="78" spans="1:32">
      <c r="A78" s="9"/>
      <c r="B78" s="9"/>
      <c r="C78" s="9"/>
      <c r="D78" s="9"/>
      <c r="E78" s="9"/>
      <c r="F78" s="11"/>
      <c r="G78" s="9"/>
      <c r="H78" s="9"/>
      <c r="I78" s="9"/>
      <c r="J78" s="9"/>
      <c r="K78" s="9"/>
      <c r="L78" s="9"/>
      <c r="M78" s="9"/>
      <c r="N78" s="9"/>
      <c r="O78" s="9"/>
      <c r="P78" s="9"/>
      <c r="Q78" s="9"/>
      <c r="R78" s="9"/>
      <c r="S78" s="9"/>
      <c r="T78" s="9"/>
      <c r="U78" s="9"/>
      <c r="V78" s="9"/>
      <c r="W78" s="9"/>
      <c r="X78" s="9"/>
      <c r="Y78" s="9"/>
      <c r="Z78" s="9"/>
      <c r="AA78" s="9"/>
      <c r="AB78" s="9"/>
      <c r="AC78" s="9"/>
      <c r="AD78" s="9"/>
      <c r="AE78" s="9"/>
      <c r="AF78">
        <f>--(COUNTA(B78:AE78)&gt;0)</f>
        <v>0.0</v>
      </c>
    </row>
    <row r="79" spans="1:32">
      <c r="A79" s="9"/>
      <c r="B79" s="9"/>
      <c r="C79" s="9"/>
      <c r="D79" s="9"/>
      <c r="E79" s="9"/>
      <c r="F79" s="11"/>
      <c r="G79" s="9"/>
      <c r="H79" s="9"/>
      <c r="I79" s="9"/>
      <c r="J79" s="9"/>
      <c r="K79" s="9"/>
      <c r="L79" s="9"/>
      <c r="M79" s="9"/>
      <c r="N79" s="9"/>
      <c r="O79" s="9"/>
      <c r="P79" s="9"/>
      <c r="Q79" s="9"/>
      <c r="R79" s="9"/>
      <c r="S79" s="9"/>
      <c r="T79" s="9"/>
      <c r="U79" s="9"/>
      <c r="V79" s="9"/>
      <c r="W79" s="9"/>
      <c r="X79" s="9"/>
      <c r="Y79" s="9"/>
      <c r="Z79" s="9"/>
      <c r="AA79" s="9"/>
      <c r="AB79" s="9"/>
      <c r="AC79" s="9"/>
      <c r="AD79" s="9"/>
      <c r="AE79" s="9"/>
      <c r="AF79">
        <f>--(COUNTA(B79:AE79)&gt;0)</f>
        <v>0.0</v>
      </c>
    </row>
    <row r="80" spans="1:32">
      <c r="A80" s="9"/>
      <c r="B80" s="9"/>
      <c r="C80" s="9"/>
      <c r="D80" s="9"/>
      <c r="E80" s="9"/>
      <c r="F80" s="11"/>
      <c r="G80" s="9"/>
      <c r="H80" s="9"/>
      <c r="I80" s="9"/>
      <c r="J80" s="9"/>
      <c r="K80" s="9"/>
      <c r="L80" s="9"/>
      <c r="M80" s="9"/>
      <c r="N80" s="9"/>
      <c r="O80" s="9"/>
      <c r="P80" s="9"/>
      <c r="Q80" s="9"/>
      <c r="R80" s="9"/>
      <c r="S80" s="9"/>
      <c r="T80" s="9"/>
      <c r="U80" s="9"/>
      <c r="V80" s="9"/>
      <c r="W80" s="9"/>
      <c r="X80" s="9"/>
      <c r="Y80" s="9"/>
      <c r="Z80" s="9"/>
      <c r="AA80" s="9"/>
      <c r="AB80" s="9"/>
      <c r="AC80" s="9"/>
      <c r="AD80" s="9"/>
      <c r="AE80" s="9"/>
      <c r="AF80">
        <f>--(COUNTA(B80:AE80)&gt;0)</f>
        <v>0.0</v>
      </c>
    </row>
    <row r="81" spans="1:32">
      <c r="A81" s="9"/>
      <c r="B81" s="9"/>
      <c r="C81" s="9"/>
      <c r="D81" s="9"/>
      <c r="E81" s="9"/>
      <c r="F81" s="11"/>
      <c r="G81" s="9"/>
      <c r="H81" s="9"/>
      <c r="I81" s="9"/>
      <c r="J81" s="9"/>
      <c r="K81" s="9"/>
      <c r="L81" s="9"/>
      <c r="M81" s="9"/>
      <c r="N81" s="9"/>
      <c r="O81" s="9"/>
      <c r="P81" s="9"/>
      <c r="Q81" s="9"/>
      <c r="R81" s="9"/>
      <c r="S81" s="9"/>
      <c r="T81" s="9"/>
      <c r="U81" s="9"/>
      <c r="V81" s="9"/>
      <c r="W81" s="9"/>
      <c r="X81" s="9"/>
      <c r="Y81" s="9"/>
      <c r="Z81" s="9"/>
      <c r="AA81" s="9"/>
      <c r="AB81" s="9"/>
      <c r="AC81" s="9"/>
      <c r="AD81" s="9"/>
      <c r="AE81" s="9"/>
      <c r="AF81">
        <f>--(COUNTA(B81:AE81)&gt;0)</f>
        <v>0.0</v>
      </c>
    </row>
    <row r="82" spans="1:32">
      <c r="A82" s="9"/>
      <c r="B82" s="9"/>
      <c r="C82" s="9"/>
      <c r="D82" s="9"/>
      <c r="E82" s="9"/>
      <c r="F82" s="11"/>
      <c r="G82" s="9"/>
      <c r="H82" s="9"/>
      <c r="I82" s="9"/>
      <c r="J82" s="9"/>
      <c r="K82" s="9"/>
      <c r="L82" s="9"/>
      <c r="M82" s="9"/>
      <c r="N82" s="9"/>
      <c r="O82" s="9"/>
      <c r="P82" s="9"/>
      <c r="Q82" s="9"/>
      <c r="R82" s="9"/>
      <c r="S82" s="9"/>
      <c r="T82" s="9"/>
      <c r="U82" s="9"/>
      <c r="V82" s="9"/>
      <c r="W82" s="9"/>
      <c r="X82" s="9"/>
      <c r="Y82" s="9"/>
      <c r="Z82" s="9"/>
      <c r="AA82" s="9"/>
      <c r="AB82" s="9"/>
      <c r="AC82" s="9"/>
      <c r="AD82" s="9"/>
      <c r="AE82" s="9"/>
      <c r="AF82">
        <f>--(COUNTA(B82:AE82)&gt;0)</f>
        <v>0.0</v>
      </c>
    </row>
    <row r="83" spans="1:32">
      <c r="A83" s="9"/>
      <c r="B83" s="9"/>
      <c r="C83" s="9"/>
      <c r="D83" s="9"/>
      <c r="E83" s="9"/>
      <c r="F83" s="11"/>
      <c r="G83" s="9"/>
      <c r="H83" s="9"/>
      <c r="I83" s="9"/>
      <c r="J83" s="9"/>
      <c r="K83" s="9"/>
      <c r="L83" s="9"/>
      <c r="M83" s="9"/>
      <c r="N83" s="9"/>
      <c r="O83" s="9"/>
      <c r="P83" s="9"/>
      <c r="Q83" s="9"/>
      <c r="R83" s="9"/>
      <c r="S83" s="9"/>
      <c r="T83" s="9"/>
      <c r="U83" s="9"/>
      <c r="V83" s="9"/>
      <c r="W83" s="9"/>
      <c r="X83" s="9"/>
      <c r="Y83" s="9"/>
      <c r="Z83" s="9"/>
      <c r="AA83" s="9"/>
      <c r="AB83" s="9"/>
      <c r="AC83" s="9"/>
      <c r="AD83" s="9"/>
      <c r="AE83" s="9"/>
      <c r="AF83">
        <f>--(COUNTA(B83:AE83)&gt;0)</f>
        <v>0.0</v>
      </c>
    </row>
    <row r="84" spans="1:32">
      <c r="A84" s="9"/>
      <c r="B84" s="9"/>
      <c r="C84" s="9"/>
      <c r="D84" s="9"/>
      <c r="E84" s="9"/>
      <c r="F84" s="11"/>
      <c r="G84" s="9"/>
      <c r="H84" s="9"/>
      <c r="I84" s="9"/>
      <c r="J84" s="9"/>
      <c r="K84" s="9"/>
      <c r="L84" s="9"/>
      <c r="M84" s="9"/>
      <c r="N84" s="9"/>
      <c r="O84" s="9"/>
      <c r="P84" s="9"/>
      <c r="Q84" s="9"/>
      <c r="R84" s="9"/>
      <c r="S84" s="9"/>
      <c r="T84" s="9"/>
      <c r="U84" s="9"/>
      <c r="V84" s="9"/>
      <c r="W84" s="9"/>
      <c r="X84" s="9"/>
      <c r="Y84" s="9"/>
      <c r="Z84" s="9"/>
      <c r="AA84" s="9"/>
      <c r="AB84" s="9"/>
      <c r="AC84" s="9"/>
      <c r="AD84" s="9"/>
      <c r="AE84" s="9"/>
      <c r="AF84">
        <f>--(COUNTA(B84:AE84)&gt;0)</f>
        <v>0.0</v>
      </c>
    </row>
    <row r="85" spans="1:32">
      <c r="A85" s="9"/>
      <c r="B85" s="9"/>
      <c r="C85" s="9"/>
      <c r="D85" s="9"/>
      <c r="E85" s="9"/>
      <c r="F85" s="11"/>
      <c r="G85" s="9"/>
      <c r="H85" s="9"/>
      <c r="I85" s="9"/>
      <c r="J85" s="9"/>
      <c r="K85" s="9"/>
      <c r="L85" s="9"/>
      <c r="M85" s="9"/>
      <c r="N85" s="9"/>
      <c r="O85" s="9"/>
      <c r="P85" s="9"/>
      <c r="Q85" s="9"/>
      <c r="R85" s="9"/>
      <c r="S85" s="9"/>
      <c r="T85" s="9"/>
      <c r="U85" s="9"/>
      <c r="V85" s="9"/>
      <c r="W85" s="9"/>
      <c r="X85" s="9"/>
      <c r="Y85" s="9"/>
      <c r="Z85" s="9"/>
      <c r="AA85" s="9"/>
      <c r="AB85" s="9"/>
      <c r="AC85" s="9"/>
      <c r="AD85" s="9"/>
      <c r="AE85" s="9"/>
      <c r="AF85">
        <f>--(COUNTA(B85:AE85)&gt;0)</f>
        <v>0.0</v>
      </c>
    </row>
    <row r="86" spans="1:32">
      <c r="A86" s="9"/>
      <c r="B86" s="9"/>
      <c r="C86" s="9"/>
      <c r="D86" s="9"/>
      <c r="E86" s="9"/>
      <c r="F86" s="11"/>
      <c r="G86" s="9"/>
      <c r="H86" s="9"/>
      <c r="I86" s="9"/>
      <c r="J86" s="9"/>
      <c r="K86" s="9"/>
      <c r="L86" s="9"/>
      <c r="M86" s="9"/>
      <c r="N86" s="9"/>
      <c r="O86" s="9"/>
      <c r="P86" s="9"/>
      <c r="Q86" s="9"/>
      <c r="R86" s="9"/>
      <c r="S86" s="9"/>
      <c r="T86" s="9"/>
      <c r="U86" s="9"/>
      <c r="V86" s="9"/>
      <c r="W86" s="9"/>
      <c r="X86" s="9"/>
      <c r="Y86" s="9"/>
      <c r="Z86" s="9"/>
      <c r="AA86" s="9"/>
      <c r="AB86" s="9"/>
      <c r="AC86" s="9"/>
      <c r="AD86" s="9"/>
      <c r="AE86" s="9"/>
      <c r="AF86">
        <f>--(COUNTA(B86:AE86)&gt;0)</f>
        <v>0.0</v>
      </c>
    </row>
    <row r="87" spans="1:32">
      <c r="A87" s="9"/>
      <c r="B87" s="9"/>
      <c r="C87" s="9"/>
      <c r="D87" s="9"/>
      <c r="E87" s="9"/>
      <c r="F87" s="11"/>
      <c r="G87" s="9"/>
      <c r="H87" s="9"/>
      <c r="I87" s="9"/>
      <c r="J87" s="9"/>
      <c r="K87" s="9"/>
      <c r="L87" s="9"/>
      <c r="M87" s="9"/>
      <c r="N87" s="9"/>
      <c r="O87" s="9"/>
      <c r="P87" s="9"/>
      <c r="Q87" s="9"/>
      <c r="R87" s="9"/>
      <c r="S87" s="9"/>
      <c r="T87" s="9"/>
      <c r="U87" s="9"/>
      <c r="V87" s="9"/>
      <c r="W87" s="9"/>
      <c r="X87" s="9"/>
      <c r="Y87" s="9"/>
      <c r="Z87" s="9"/>
      <c r="AA87" s="9"/>
      <c r="AB87" s="9"/>
      <c r="AC87" s="9"/>
      <c r="AD87" s="9"/>
      <c r="AE87" s="9"/>
      <c r="AF87">
        <f>--(COUNTA(B87:AE87)&gt;0)</f>
        <v>0.0</v>
      </c>
    </row>
    <row r="88" spans="1:32">
      <c r="A88" s="9"/>
      <c r="B88" s="9"/>
      <c r="C88" s="9"/>
      <c r="D88" s="9"/>
      <c r="E88" s="9"/>
      <c r="F88" s="11"/>
      <c r="G88" s="9"/>
      <c r="H88" s="9"/>
      <c r="I88" s="9"/>
      <c r="J88" s="9"/>
      <c r="K88" s="9"/>
      <c r="L88" s="9"/>
      <c r="M88" s="9"/>
      <c r="N88" s="9"/>
      <c r="O88" s="9"/>
      <c r="P88" s="9"/>
      <c r="Q88" s="9"/>
      <c r="R88" s="9"/>
      <c r="S88" s="9"/>
      <c r="T88" s="9"/>
      <c r="U88" s="9"/>
      <c r="V88" s="9"/>
      <c r="W88" s="9"/>
      <c r="X88" s="9"/>
      <c r="Y88" s="9"/>
      <c r="Z88" s="9"/>
      <c r="AA88" s="9"/>
      <c r="AB88" s="9"/>
      <c r="AC88" s="9"/>
      <c r="AD88" s="9"/>
      <c r="AE88" s="9"/>
      <c r="AF88">
        <f>--(COUNTA(B88:AE88)&gt;0)</f>
        <v>0.0</v>
      </c>
    </row>
    <row r="89" spans="1:32">
      <c r="A89" s="9"/>
      <c r="B89" s="9"/>
      <c r="C89" s="9"/>
      <c r="D89" s="9"/>
      <c r="E89" s="9"/>
      <c r="F89" s="11"/>
      <c r="G89" s="9"/>
      <c r="H89" s="9"/>
      <c r="I89" s="9"/>
      <c r="J89" s="9"/>
      <c r="K89" s="9"/>
      <c r="L89" s="9"/>
      <c r="M89" s="9"/>
      <c r="N89" s="9"/>
      <c r="O89" s="9"/>
      <c r="P89" s="9"/>
      <c r="Q89" s="9"/>
      <c r="R89" s="9"/>
      <c r="S89" s="9"/>
      <c r="T89" s="9"/>
      <c r="U89" s="9"/>
      <c r="V89" s="9"/>
      <c r="W89" s="9"/>
      <c r="X89" s="9"/>
      <c r="Y89" s="9"/>
      <c r="Z89" s="9"/>
      <c r="AA89" s="9"/>
      <c r="AB89" s="9"/>
      <c r="AC89" s="9"/>
      <c r="AD89" s="9"/>
      <c r="AE89" s="9"/>
      <c r="AF89">
        <f>--(COUNTA(B89:AE89)&gt;0)</f>
        <v>0.0</v>
      </c>
    </row>
    <row r="90" spans="1:32">
      <c r="A90" s="9"/>
      <c r="B90" s="9"/>
      <c r="C90" s="9"/>
      <c r="D90" s="9"/>
      <c r="E90" s="9"/>
      <c r="F90" s="11"/>
      <c r="G90" s="9"/>
      <c r="H90" s="9"/>
      <c r="I90" s="9"/>
      <c r="J90" s="9"/>
      <c r="K90" s="9"/>
      <c r="L90" s="9"/>
      <c r="M90" s="9"/>
      <c r="N90" s="9"/>
      <c r="O90" s="9"/>
      <c r="P90" s="9"/>
      <c r="Q90" s="9"/>
      <c r="R90" s="9"/>
      <c r="S90" s="9"/>
      <c r="T90" s="9"/>
      <c r="U90" s="9"/>
      <c r="V90" s="9"/>
      <c r="W90" s="9"/>
      <c r="X90" s="9"/>
      <c r="Y90" s="9"/>
      <c r="Z90" s="9"/>
      <c r="AA90" s="9"/>
      <c r="AB90" s="9"/>
      <c r="AC90" s="9"/>
      <c r="AD90" s="9"/>
      <c r="AE90" s="9"/>
      <c r="AF90">
        <f>--(COUNTA(B90:AE90)&gt;0)</f>
        <v>0.0</v>
      </c>
    </row>
    <row r="91" spans="1:32">
      <c r="A91" s="9"/>
      <c r="B91" s="9"/>
      <c r="C91" s="9"/>
      <c r="D91" s="9"/>
      <c r="E91" s="9"/>
      <c r="F91" s="11"/>
      <c r="G91" s="9"/>
      <c r="H91" s="9"/>
      <c r="I91" s="9"/>
      <c r="J91" s="9"/>
      <c r="K91" s="9"/>
      <c r="L91" s="9"/>
      <c r="M91" s="9"/>
      <c r="N91" s="9"/>
      <c r="O91" s="9"/>
      <c r="P91" s="9"/>
      <c r="Q91" s="9"/>
      <c r="R91" s="9"/>
      <c r="S91" s="9"/>
      <c r="T91" s="9"/>
      <c r="U91" s="9"/>
      <c r="V91" s="9"/>
      <c r="W91" s="9"/>
      <c r="X91" s="9"/>
      <c r="Y91" s="9"/>
      <c r="Z91" s="9"/>
      <c r="AA91" s="9"/>
      <c r="AB91" s="9"/>
      <c r="AC91" s="9"/>
      <c r="AD91" s="9"/>
      <c r="AE91" s="9"/>
      <c r="AF91">
        <f>--(COUNTA(B91:AE91)&gt;0)</f>
        <v>0.0</v>
      </c>
    </row>
    <row r="92" spans="1:32">
      <c r="A92" s="9"/>
      <c r="B92" s="9"/>
      <c r="C92" s="9"/>
      <c r="D92" s="9"/>
      <c r="E92" s="9"/>
      <c r="F92" s="11"/>
      <c r="G92" s="9"/>
      <c r="H92" s="9"/>
      <c r="I92" s="9"/>
      <c r="J92" s="9"/>
      <c r="K92" s="9"/>
      <c r="L92" s="9"/>
      <c r="M92" s="9"/>
      <c r="N92" s="9"/>
      <c r="O92" s="9"/>
      <c r="P92" s="9"/>
      <c r="Q92" s="9"/>
      <c r="R92" s="9"/>
      <c r="S92" s="9"/>
      <c r="T92" s="9"/>
      <c r="U92" s="9"/>
      <c r="V92" s="9"/>
      <c r="W92" s="9"/>
      <c r="X92" s="9"/>
      <c r="Y92" s="9"/>
      <c r="Z92" s="9"/>
      <c r="AA92" s="9"/>
      <c r="AB92" s="9"/>
      <c r="AC92" s="9"/>
      <c r="AD92" s="9"/>
      <c r="AE92" s="9"/>
      <c r="AF92">
        <f>--(COUNTA(B92:AE92)&gt;0)</f>
        <v>0.0</v>
      </c>
    </row>
    <row r="93" spans="1:32">
      <c r="A93" s="9"/>
      <c r="B93" s="9"/>
      <c r="C93" s="9"/>
      <c r="D93" s="9"/>
      <c r="E93" s="9"/>
      <c r="F93" s="11"/>
      <c r="G93" s="9"/>
      <c r="H93" s="9"/>
      <c r="I93" s="9"/>
      <c r="J93" s="9"/>
      <c r="K93" s="9"/>
      <c r="L93" s="9"/>
      <c r="M93" s="9"/>
      <c r="N93" s="9"/>
      <c r="O93" s="9"/>
      <c r="P93" s="9"/>
      <c r="Q93" s="9"/>
      <c r="R93" s="9"/>
      <c r="S93" s="9"/>
      <c r="T93" s="9"/>
      <c r="U93" s="9"/>
      <c r="V93" s="9"/>
      <c r="W93" s="9"/>
      <c r="X93" s="9"/>
      <c r="Y93" s="9"/>
      <c r="Z93" s="9"/>
      <c r="AA93" s="9"/>
      <c r="AB93" s="9"/>
      <c r="AC93" s="9"/>
      <c r="AD93" s="9"/>
      <c r="AE93" s="9"/>
      <c r="AF93">
        <f>--(COUNTA(B93:AE93)&gt;0)</f>
        <v>0.0</v>
      </c>
    </row>
    <row r="94" spans="1:32">
      <c r="A94" s="9"/>
      <c r="B94" s="9"/>
      <c r="C94" s="9"/>
      <c r="D94" s="9"/>
      <c r="E94" s="9"/>
      <c r="F94" s="11"/>
      <c r="G94" s="9"/>
      <c r="H94" s="9"/>
      <c r="I94" s="9"/>
      <c r="J94" s="9"/>
      <c r="K94" s="9"/>
      <c r="L94" s="9"/>
      <c r="M94" s="9"/>
      <c r="N94" s="9"/>
      <c r="O94" s="9"/>
      <c r="P94" s="9"/>
      <c r="Q94" s="9"/>
      <c r="R94" s="9"/>
      <c r="S94" s="9"/>
      <c r="T94" s="9"/>
      <c r="U94" s="9"/>
      <c r="V94" s="9"/>
      <c r="W94" s="9"/>
      <c r="X94" s="9"/>
      <c r="Y94" s="9"/>
      <c r="Z94" s="9"/>
      <c r="AA94" s="9"/>
      <c r="AB94" s="9"/>
      <c r="AC94" s="9"/>
      <c r="AD94" s="9"/>
      <c r="AE94" s="9"/>
      <c r="AF94">
        <f>--(COUNTA(B94:AE94)&gt;0)</f>
        <v>0.0</v>
      </c>
    </row>
    <row r="95" spans="1:32">
      <c r="A95" s="9"/>
      <c r="B95" s="9"/>
      <c r="C95" s="9"/>
      <c r="D95" s="9"/>
      <c r="E95" s="9"/>
      <c r="F95" s="11"/>
      <c r="G95" s="9"/>
      <c r="H95" s="9"/>
      <c r="I95" s="9"/>
      <c r="J95" s="9"/>
      <c r="K95" s="9"/>
      <c r="L95" s="9"/>
      <c r="M95" s="9"/>
      <c r="N95" s="9"/>
      <c r="O95" s="9"/>
      <c r="P95" s="9"/>
      <c r="Q95" s="9"/>
      <c r="R95" s="9"/>
      <c r="S95" s="9"/>
      <c r="T95" s="9"/>
      <c r="U95" s="9"/>
      <c r="V95" s="9"/>
      <c r="W95" s="9"/>
      <c r="X95" s="9"/>
      <c r="Y95" s="9"/>
      <c r="Z95" s="9"/>
      <c r="AA95" s="9"/>
      <c r="AB95" s="9"/>
      <c r="AC95" s="9"/>
      <c r="AD95" s="9"/>
      <c r="AE95" s="9"/>
      <c r="AF95">
        <f>--(COUNTA(B95:AE95)&gt;0)</f>
        <v>0.0</v>
      </c>
    </row>
    <row r="96" spans="1:32">
      <c r="A96" s="9"/>
      <c r="B96" s="9"/>
      <c r="C96" s="9"/>
      <c r="D96" s="9"/>
      <c r="E96" s="9"/>
      <c r="F96" s="11"/>
      <c r="G96" s="9"/>
      <c r="H96" s="9"/>
      <c r="I96" s="9"/>
      <c r="J96" s="9"/>
      <c r="K96" s="9"/>
      <c r="L96" s="9"/>
      <c r="M96" s="9"/>
      <c r="N96" s="9"/>
      <c r="O96" s="9"/>
      <c r="P96" s="9"/>
      <c r="Q96" s="9"/>
      <c r="R96" s="9"/>
      <c r="S96" s="9"/>
      <c r="T96" s="9"/>
      <c r="U96" s="9"/>
      <c r="V96" s="9"/>
      <c r="W96" s="9"/>
      <c r="X96" s="9"/>
      <c r="Y96" s="9"/>
      <c r="Z96" s="9"/>
      <c r="AA96" s="9"/>
      <c r="AB96" s="9"/>
      <c r="AC96" s="9"/>
      <c r="AD96" s="9"/>
      <c r="AE96" s="9"/>
      <c r="AF96">
        <f>--(COUNTA(B96:AE96)&gt;0)</f>
        <v>0.0</v>
      </c>
    </row>
    <row r="97" spans="1:32">
      <c r="A97" s="9"/>
      <c r="B97" s="9"/>
      <c r="C97" s="9"/>
      <c r="D97" s="9"/>
      <c r="E97" s="9"/>
      <c r="F97" s="11"/>
      <c r="G97" s="9"/>
      <c r="H97" s="9"/>
      <c r="I97" s="9"/>
      <c r="J97" s="9"/>
      <c r="K97" s="9"/>
      <c r="L97" s="9"/>
      <c r="M97" s="9"/>
      <c r="N97" s="9"/>
      <c r="O97" s="9"/>
      <c r="P97" s="9"/>
      <c r="Q97" s="9"/>
      <c r="R97" s="9"/>
      <c r="S97" s="9"/>
      <c r="T97" s="9"/>
      <c r="U97" s="9"/>
      <c r="V97" s="9"/>
      <c r="W97" s="9"/>
      <c r="X97" s="9"/>
      <c r="Y97" s="9"/>
      <c r="Z97" s="9"/>
      <c r="AA97" s="9"/>
      <c r="AB97" s="9"/>
      <c r="AC97" s="9"/>
      <c r="AD97" s="9"/>
      <c r="AE97" s="9"/>
      <c r="AF97">
        <f>--(COUNTA(B97:AE97)&gt;0)</f>
        <v>0.0</v>
      </c>
    </row>
    <row r="98" spans="1:32">
      <c r="A98" s="9"/>
      <c r="B98" s="9"/>
      <c r="C98" s="9"/>
      <c r="D98" s="9"/>
      <c r="E98" s="9"/>
      <c r="F98" s="11"/>
      <c r="G98" s="9"/>
      <c r="H98" s="9"/>
      <c r="I98" s="9"/>
      <c r="J98" s="9"/>
      <c r="K98" s="9"/>
      <c r="L98" s="9"/>
      <c r="M98" s="9"/>
      <c r="N98" s="9"/>
      <c r="O98" s="9"/>
      <c r="P98" s="9"/>
      <c r="Q98" s="9"/>
      <c r="R98" s="9"/>
      <c r="S98" s="9"/>
      <c r="T98" s="9"/>
      <c r="U98" s="9"/>
      <c r="V98" s="9"/>
      <c r="W98" s="9"/>
      <c r="X98" s="9"/>
      <c r="Y98" s="9"/>
      <c r="Z98" s="9"/>
      <c r="AA98" s="9"/>
      <c r="AB98" s="9"/>
      <c r="AC98" s="9"/>
      <c r="AD98" s="9"/>
      <c r="AE98" s="9"/>
      <c r="AF98">
        <f>--(COUNTA(B98:AE98)&gt;0)</f>
        <v>0.0</v>
      </c>
    </row>
    <row r="99" spans="1:32">
      <c r="A99" s="9"/>
      <c r="B99" s="9"/>
      <c r="C99" s="9"/>
      <c r="D99" s="9"/>
      <c r="E99" s="9"/>
      <c r="F99" s="11"/>
      <c r="G99" s="9"/>
      <c r="H99" s="9"/>
      <c r="I99" s="9"/>
      <c r="J99" s="9"/>
      <c r="K99" s="9"/>
      <c r="L99" s="9"/>
      <c r="M99" s="9"/>
      <c r="N99" s="9"/>
      <c r="O99" s="9"/>
      <c r="P99" s="9"/>
      <c r="Q99" s="9"/>
      <c r="R99" s="9"/>
      <c r="S99" s="9"/>
      <c r="T99" s="9"/>
      <c r="U99" s="9"/>
      <c r="V99" s="9"/>
      <c r="W99" s="9"/>
      <c r="X99" s="9"/>
      <c r="Y99" s="9"/>
      <c r="Z99" s="9"/>
      <c r="AA99" s="9"/>
      <c r="AB99" s="9"/>
      <c r="AC99" s="9"/>
      <c r="AD99" s="9"/>
      <c r="AE99" s="9"/>
      <c r="AF99">
        <f>--(COUNTA(B99:AE99)&gt;0)</f>
        <v>0.0</v>
      </c>
    </row>
    <row r="100" spans="1:32">
      <c r="A100" s="9"/>
      <c r="B100" s="9"/>
      <c r="C100" s="9"/>
      <c r="D100" s="9"/>
      <c r="E100" s="9"/>
      <c r="F100" s="11"/>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f>--(COUNTA(B100:AE100)&gt;0)</f>
        <v>0.0</v>
      </c>
    </row>
    <row r="101" spans="1:32">
      <c r="A101" s="9"/>
      <c r="B101" s="9"/>
      <c r="C101" s="9"/>
      <c r="D101" s="9"/>
      <c r="E101" s="9"/>
      <c r="F101" s="11"/>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f>--(COUNTA(B101:AE101)&gt;0)</f>
        <v>0.0</v>
      </c>
    </row>
    <row r="102" spans="1:32">
      <c r="A102" s="9"/>
      <c r="B102" s="9"/>
      <c r="C102" s="9"/>
      <c r="D102" s="9"/>
      <c r="E102" s="9"/>
      <c r="F102" s="11"/>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f>--(COUNTA(B102:AE102)&gt;0)</f>
        <v>0.0</v>
      </c>
    </row>
    <row r="103" spans="1:32">
      <c r="A103" s="9"/>
      <c r="B103" s="9"/>
      <c r="C103" s="9"/>
      <c r="D103" s="9"/>
      <c r="E103" s="9"/>
      <c r="F103" s="11"/>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f>--(COUNTA(B103:AE103)&gt;0)</f>
        <v>0.0</v>
      </c>
    </row>
    <row r="104" spans="1:32">
      <c r="A104" s="9"/>
      <c r="B104" s="9"/>
      <c r="C104" s="9"/>
      <c r="D104" s="9"/>
      <c r="E104" s="9"/>
      <c r="F104" s="11"/>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f>--(COUNTA(B104:AE104)&gt;0)</f>
        <v>0.0</v>
      </c>
    </row>
    <row r="105" spans="1:32">
      <c r="A105" s="9"/>
      <c r="B105" s="9"/>
      <c r="C105" s="9"/>
      <c r="D105" s="9"/>
      <c r="E105" s="9"/>
      <c r="F105" s="11"/>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f>--(COUNTA(B105:AE105)&gt;0)</f>
        <v>0.0</v>
      </c>
    </row>
    <row r="106" spans="1:32">
      <c r="A106" s="9"/>
      <c r="B106" s="9"/>
      <c r="C106" s="9"/>
      <c r="D106" s="9"/>
      <c r="E106" s="9"/>
      <c r="F106" s="11"/>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f>--(COUNTA(B106:AE106)&gt;0)</f>
        <v>0.0</v>
      </c>
    </row>
    <row r="107" spans="1:32">
      <c r="A107" s="9"/>
      <c r="B107" s="9"/>
      <c r="C107" s="9"/>
      <c r="D107" s="9"/>
      <c r="E107" s="9"/>
      <c r="F107" s="11"/>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f>--(COUNTA(B107:AE107)&gt;0)</f>
        <v>0.0</v>
      </c>
    </row>
    <row r="108" spans="1:32">
      <c r="A108" s="9"/>
      <c r="B108" s="9"/>
      <c r="C108" s="9"/>
      <c r="D108" s="9"/>
      <c r="E108" s="9"/>
      <c r="F108" s="11"/>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f>--(COUNTA(B108:AE108)&gt;0)</f>
        <v>0.0</v>
      </c>
    </row>
    <row r="109" spans="1:32">
      <c r="A109" s="9"/>
      <c r="B109" s="9"/>
      <c r="C109" s="9"/>
      <c r="D109" s="9"/>
      <c r="E109" s="9"/>
      <c r="F109" s="11"/>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f>--(COUNTA(B109:AE109)&gt;0)</f>
        <v>0.0</v>
      </c>
    </row>
    <row r="110" spans="1:32">
      <c r="A110" s="9"/>
      <c r="B110" s="9"/>
      <c r="C110" s="9"/>
      <c r="D110" s="9"/>
      <c r="E110" s="9"/>
      <c r="F110" s="11"/>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f>--(COUNTA(B110:AE110)&gt;0)</f>
        <v>0.0</v>
      </c>
    </row>
    <row r="111" spans="1:32">
      <c r="A111" s="9"/>
      <c r="B111" s="9"/>
      <c r="C111" s="9"/>
      <c r="D111" s="9"/>
      <c r="E111" s="9"/>
      <c r="F111" s="11"/>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f>--(COUNTA(B111:AE111)&gt;0)</f>
        <v>0.0</v>
      </c>
    </row>
    <row r="112" spans="1:32">
      <c r="A112" s="9"/>
      <c r="B112" s="9"/>
      <c r="C112" s="9"/>
      <c r="D112" s="9"/>
      <c r="E112" s="9"/>
      <c r="F112" s="11"/>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f>--(COUNTA(B112:AE112)&gt;0)</f>
        <v>0.0</v>
      </c>
    </row>
    <row r="113" spans="1:32">
      <c r="A113" s="9"/>
      <c r="B113" s="9"/>
      <c r="C113" s="9"/>
      <c r="D113" s="9"/>
      <c r="E113" s="9"/>
      <c r="F113" s="11"/>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f>--(COUNTA(B113:AE113)&gt;0)</f>
        <v>0.0</v>
      </c>
    </row>
    <row r="114" spans="1:32">
      <c r="A114" s="9"/>
      <c r="B114" s="9"/>
      <c r="C114" s="9"/>
      <c r="D114" s="9"/>
      <c r="E114" s="9"/>
      <c r="F114" s="11"/>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f>--(COUNTA(B114:AE114)&gt;0)</f>
        <v>0.0</v>
      </c>
    </row>
    <row r="115" spans="1:32">
      <c r="A115" s="9"/>
      <c r="B115" s="9"/>
      <c r="C115" s="9"/>
      <c r="D115" s="9"/>
      <c r="E115" s="9"/>
      <c r="F115" s="11"/>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f>--(COUNTA(B115:AE115)&gt;0)</f>
        <v>0.0</v>
      </c>
    </row>
    <row r="116" spans="1:32">
      <c r="A116" s="9"/>
      <c r="B116" s="9"/>
      <c r="C116" s="9"/>
      <c r="D116" s="9"/>
      <c r="E116" s="9"/>
      <c r="F116" s="11"/>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f>--(COUNTA(B116:AE116)&gt;0)</f>
        <v>0.0</v>
      </c>
    </row>
    <row r="117" spans="1:32">
      <c r="A117" s="9"/>
      <c r="B117" s="9"/>
      <c r="C117" s="9"/>
      <c r="D117" s="9"/>
      <c r="E117" s="9"/>
      <c r="F117" s="11"/>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f>--(COUNTA(B117:AE117)&gt;0)</f>
        <v>0.0</v>
      </c>
    </row>
    <row r="118" spans="1:32">
      <c r="A118" s="9"/>
      <c r="B118" s="9"/>
      <c r="C118" s="9"/>
      <c r="D118" s="9"/>
      <c r="E118" s="9"/>
      <c r="F118" s="11"/>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f>--(COUNTA(B118:AE118)&gt;0)</f>
        <v>0.0</v>
      </c>
    </row>
    <row r="119" spans="1:32">
      <c r="A119" s="9"/>
      <c r="B119" s="9"/>
      <c r="C119" s="9"/>
      <c r="D119" s="9"/>
      <c r="E119" s="9"/>
      <c r="F119" s="11"/>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f>--(COUNTA(B119:AE119)&gt;0)</f>
        <v>0.0</v>
      </c>
    </row>
    <row r="120" spans="1:32">
      <c r="A120" s="9"/>
      <c r="B120" s="9"/>
      <c r="C120" s="9"/>
      <c r="D120" s="9"/>
      <c r="E120" s="9"/>
      <c r="F120" s="11"/>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f>--(COUNTA(B120:AE120)&gt;0)</f>
        <v>0.0</v>
      </c>
    </row>
    <row r="121" spans="1:32">
      <c r="A121" s="9"/>
      <c r="B121" s="9"/>
      <c r="C121" s="9"/>
      <c r="D121" s="9"/>
      <c r="E121" s="9"/>
      <c r="F121" s="11"/>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f>--(COUNTA(B121:AE121)&gt;0)</f>
        <v>0.0</v>
      </c>
    </row>
    <row r="122" spans="1:32">
      <c r="A122" s="9"/>
      <c r="B122" s="9"/>
      <c r="C122" s="9"/>
      <c r="D122" s="9"/>
      <c r="E122" s="9"/>
      <c r="F122" s="11"/>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f>--(COUNTA(B122:AE122)&gt;0)</f>
        <v>0.0</v>
      </c>
    </row>
    <row r="123" spans="1:32">
      <c r="A123" s="9"/>
      <c r="B123" s="9"/>
      <c r="C123" s="9"/>
      <c r="D123" s="9"/>
      <c r="E123" s="9"/>
      <c r="F123" s="11"/>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f>--(COUNTA(B123:AE123)&gt;0)</f>
        <v>0.0</v>
      </c>
    </row>
    <row r="124" spans="1:32">
      <c r="A124" s="9"/>
      <c r="B124" s="9"/>
      <c r="C124" s="9"/>
      <c r="D124" s="9"/>
      <c r="E124" s="9"/>
      <c r="F124" s="11"/>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f>--(COUNTA(B124:AE124)&gt;0)</f>
        <v>0.0</v>
      </c>
    </row>
    <row r="125" spans="1:32">
      <c r="A125" s="9"/>
      <c r="B125" s="9"/>
      <c r="C125" s="9"/>
      <c r="D125" s="9"/>
      <c r="E125" s="9"/>
      <c r="F125" s="11"/>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f>--(COUNTA(B125:AE125)&gt;0)</f>
        <v>0.0</v>
      </c>
    </row>
    <row r="126" spans="1:32">
      <c r="A126" s="9"/>
      <c r="B126" s="9"/>
      <c r="C126" s="9"/>
      <c r="D126" s="9"/>
      <c r="E126" s="9"/>
      <c r="F126" s="11"/>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f>--(COUNTA(B126:AE126)&gt;0)</f>
        <v>0.0</v>
      </c>
    </row>
    <row r="127" spans="1:32">
      <c r="A127" s="9"/>
      <c r="B127" s="9"/>
      <c r="C127" s="9"/>
      <c r="D127" s="9"/>
      <c r="E127" s="9"/>
      <c r="F127" s="11"/>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f>--(COUNTA(B127:AE127)&gt;0)</f>
        <v>0.0</v>
      </c>
    </row>
    <row r="128" spans="1:32">
      <c r="A128" s="9"/>
      <c r="B128" s="9"/>
      <c r="C128" s="9"/>
      <c r="D128" s="9"/>
      <c r="E128" s="9"/>
      <c r="F128" s="11"/>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f>--(COUNTA(B128:AE128)&gt;0)</f>
        <v>0.0</v>
      </c>
    </row>
    <row r="129" spans="1:32">
      <c r="A129" s="9"/>
      <c r="B129" s="9"/>
      <c r="C129" s="9"/>
      <c r="D129" s="9"/>
      <c r="E129" s="9"/>
      <c r="F129" s="11"/>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f>--(COUNTA(B129:AE129)&gt;0)</f>
        <v>0.0</v>
      </c>
    </row>
    <row r="130" spans="1:32">
      <c r="A130" s="9"/>
      <c r="B130" s="9"/>
      <c r="C130" s="9"/>
      <c r="D130" s="9"/>
      <c r="E130" s="9"/>
      <c r="F130" s="11"/>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f>--(COUNTA(B130:AE130)&gt;0)</f>
        <v>0.0</v>
      </c>
    </row>
    <row r="131" spans="1:32">
      <c r="A131" s="9"/>
      <c r="B131" s="9"/>
      <c r="C131" s="9"/>
      <c r="D131" s="9"/>
      <c r="E131" s="9"/>
      <c r="F131" s="11"/>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f>--(COUNTA(B131:AE131)&gt;0)</f>
        <v>0.0</v>
      </c>
    </row>
    <row r="132" spans="1:32">
      <c r="A132" s="9"/>
      <c r="B132" s="9"/>
      <c r="C132" s="9"/>
      <c r="D132" s="9"/>
      <c r="E132" s="9"/>
      <c r="F132" s="11"/>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f>--(COUNTA(B132:AE132)&gt;0)</f>
        <v>0.0</v>
      </c>
    </row>
    <row r="133" spans="1:32">
      <c r="A133" s="9"/>
      <c r="B133" s="9"/>
      <c r="C133" s="9"/>
      <c r="D133" s="9"/>
      <c r="E133" s="9"/>
      <c r="F133" s="11"/>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f>--(COUNTA(B133:AE133)&gt;0)</f>
        <v>0.0</v>
      </c>
    </row>
    <row r="134" spans="1:32">
      <c r="A134" s="9"/>
      <c r="B134" s="9"/>
      <c r="C134" s="9"/>
      <c r="D134" s="9"/>
      <c r="E134" s="9"/>
      <c r="F134" s="11"/>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f>--(COUNTA(B134:AE134)&gt;0)</f>
        <v>0.0</v>
      </c>
    </row>
    <row r="135" spans="1:32">
      <c r="A135" s="9"/>
      <c r="B135" s="9"/>
      <c r="C135" s="9"/>
      <c r="D135" s="9"/>
      <c r="E135" s="9"/>
      <c r="F135" s="11"/>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f>--(COUNTA(B135:AE135)&gt;0)</f>
        <v>0.0</v>
      </c>
    </row>
    <row r="136" spans="1:32">
      <c r="A136" s="9"/>
      <c r="B136" s="9"/>
      <c r="C136" s="9"/>
      <c r="D136" s="9"/>
      <c r="E136" s="9"/>
      <c r="F136" s="11"/>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f>--(COUNTA(B136:AE136)&gt;0)</f>
        <v>0.0</v>
      </c>
    </row>
    <row r="137" spans="1:32">
      <c r="A137" s="9"/>
      <c r="B137" s="9"/>
      <c r="C137" s="9"/>
      <c r="D137" s="9"/>
      <c r="E137" s="9"/>
      <c r="F137" s="11"/>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f>--(COUNTA(B137:AE137)&gt;0)</f>
        <v>0.0</v>
      </c>
    </row>
    <row r="138" spans="1:32">
      <c r="A138" s="9"/>
      <c r="B138" s="9"/>
      <c r="C138" s="9"/>
      <c r="D138" s="9"/>
      <c r="E138" s="9"/>
      <c r="F138" s="11"/>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f>--(COUNTA(B138:AE138)&gt;0)</f>
        <v>0.0</v>
      </c>
    </row>
    <row r="139" spans="1:32">
      <c r="A139" s="9"/>
      <c r="B139" s="9"/>
      <c r="C139" s="9"/>
      <c r="D139" s="9"/>
      <c r="E139" s="9"/>
      <c r="F139" s="11"/>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f>--(COUNTA(B139:AE139)&gt;0)</f>
        <v>0.0</v>
      </c>
    </row>
    <row r="140" spans="1:32">
      <c r="A140" s="9"/>
      <c r="B140" s="9"/>
      <c r="C140" s="9"/>
      <c r="D140" s="9"/>
      <c r="E140" s="9"/>
      <c r="F140" s="11"/>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f>--(COUNTA(B140:AE140)&gt;0)</f>
        <v>0.0</v>
      </c>
    </row>
    <row r="141" spans="1:32">
      <c r="A141" s="9"/>
      <c r="B141" s="9"/>
      <c r="C141" s="9"/>
      <c r="D141" s="9"/>
      <c r="E141" s="9"/>
      <c r="F141" s="11"/>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f>--(COUNTA(B141:AE141)&gt;0)</f>
        <v>0.0</v>
      </c>
    </row>
    <row r="142" spans="1:32">
      <c r="A142" s="9"/>
      <c r="B142" s="9"/>
      <c r="C142" s="9"/>
      <c r="D142" s="9"/>
      <c r="E142" s="9"/>
      <c r="F142" s="11"/>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f>--(COUNTA(B142:AE142)&gt;0)</f>
        <v>0.0</v>
      </c>
    </row>
    <row r="143" spans="1:32">
      <c r="A143" s="9"/>
      <c r="B143" s="9"/>
      <c r="C143" s="9"/>
      <c r="D143" s="9"/>
      <c r="E143" s="9"/>
      <c r="F143" s="11"/>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f>--(COUNTA(B143:AE143)&gt;0)</f>
        <v>0.0</v>
      </c>
    </row>
    <row r="144" spans="1:32">
      <c r="A144" s="9"/>
      <c r="B144" s="9"/>
      <c r="C144" s="9"/>
      <c r="D144" s="9"/>
      <c r="E144" s="9"/>
      <c r="F144" s="11"/>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f>--(COUNTA(B144:AE144)&gt;0)</f>
        <v>0.0</v>
      </c>
    </row>
    <row r="145" spans="1:32">
      <c r="A145" s="9"/>
      <c r="B145" s="9"/>
      <c r="C145" s="9"/>
      <c r="D145" s="9"/>
      <c r="E145" s="9"/>
      <c r="F145" s="11"/>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f>--(COUNTA(B145:AE145)&gt;0)</f>
        <v>0.0</v>
      </c>
    </row>
    <row r="146" spans="1:32">
      <c r="A146" s="9"/>
      <c r="B146" s="9"/>
      <c r="C146" s="9"/>
      <c r="D146" s="9"/>
      <c r="E146" s="9"/>
      <c r="F146" s="11"/>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f>--(COUNTA(B146:AE146)&gt;0)</f>
        <v>0.0</v>
      </c>
    </row>
    <row r="147" spans="1:32">
      <c r="A147" s="9"/>
      <c r="B147" s="9"/>
      <c r="C147" s="9"/>
      <c r="D147" s="9"/>
      <c r="E147" s="9"/>
      <c r="F147" s="11"/>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f>--(COUNTA(B147:AE147)&gt;0)</f>
        <v>0.0</v>
      </c>
    </row>
    <row r="148" spans="1:32">
      <c r="A148" s="9"/>
      <c r="B148" s="9"/>
      <c r="C148" s="9"/>
      <c r="D148" s="9"/>
      <c r="E148" s="9"/>
      <c r="F148" s="11"/>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f>--(COUNTA(B148:AE148)&gt;0)</f>
        <v>0.0</v>
      </c>
    </row>
    <row r="149" spans="1:32">
      <c r="A149" s="9"/>
      <c r="B149" s="9"/>
      <c r="C149" s="9"/>
      <c r="D149" s="9"/>
      <c r="E149" s="9"/>
      <c r="F149" s="11"/>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f>--(COUNTA(B149:AE149)&gt;0)</f>
        <v>0.0</v>
      </c>
    </row>
    <row r="150" spans="1:32">
      <c r="A150" s="9"/>
      <c r="B150" s="9"/>
      <c r="C150" s="9"/>
      <c r="D150" s="9"/>
      <c r="E150" s="9"/>
      <c r="F150" s="11"/>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f>--(COUNTA(B150:AE150)&gt;0)</f>
        <v>0.0</v>
      </c>
    </row>
    <row r="151" spans="1:32">
      <c r="A151" s="9"/>
      <c r="B151" s="9"/>
      <c r="C151" s="9"/>
      <c r="D151" s="9"/>
      <c r="E151" s="9"/>
      <c r="F151" s="11"/>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f>--(COUNTA(B151:AE151)&gt;0)</f>
        <v>0.0</v>
      </c>
    </row>
    <row r="152" spans="1:32">
      <c r="A152" s="9"/>
      <c r="B152" s="9"/>
      <c r="C152" s="9"/>
      <c r="D152" s="9"/>
      <c r="E152" s="9"/>
      <c r="F152" s="11"/>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f>--(COUNTA(B152:AE152)&gt;0)</f>
        <v>0.0</v>
      </c>
    </row>
    <row r="153" spans="1:32">
      <c r="A153" s="9"/>
      <c r="B153" s="9"/>
      <c r="C153" s="9"/>
      <c r="D153" s="9"/>
      <c r="E153" s="9"/>
      <c r="F153" s="11"/>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f>--(COUNTA(B153:AE153)&gt;0)</f>
        <v>0.0</v>
      </c>
    </row>
    <row r="154" spans="1:32">
      <c r="A154" s="9"/>
      <c r="B154" s="9"/>
      <c r="C154" s="9"/>
      <c r="D154" s="9"/>
      <c r="E154" s="9"/>
      <c r="F154" s="11"/>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f>--(COUNTA(B154:AE154)&gt;0)</f>
        <v>0.0</v>
      </c>
    </row>
    <row r="155" spans="1:32">
      <c r="A155" s="9"/>
      <c r="B155" s="9"/>
      <c r="C155" s="9"/>
      <c r="D155" s="9"/>
      <c r="E155" s="9"/>
      <c r="F155" s="11"/>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f>--(COUNTA(B155:AE155)&gt;0)</f>
        <v>0.0</v>
      </c>
    </row>
    <row r="156" spans="1:32">
      <c r="A156" s="9"/>
      <c r="B156" s="9"/>
      <c r="C156" s="9"/>
      <c r="D156" s="9"/>
      <c r="E156" s="9"/>
      <c r="F156" s="11"/>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f>--(COUNTA(B156:AE156)&gt;0)</f>
        <v>0.0</v>
      </c>
    </row>
    <row r="157" spans="1:32">
      <c r="A157" s="9"/>
      <c r="B157" s="9"/>
      <c r="C157" s="9"/>
      <c r="D157" s="9"/>
      <c r="E157" s="9"/>
      <c r="F157" s="11"/>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f>--(COUNTA(B157:AE157)&gt;0)</f>
        <v>0.0</v>
      </c>
    </row>
    <row r="158" spans="1:32">
      <c r="A158" s="9"/>
      <c r="B158" s="9"/>
      <c r="C158" s="9"/>
      <c r="D158" s="9"/>
      <c r="E158" s="9"/>
      <c r="F158" s="11"/>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f>--(COUNTA(B158:AE158)&gt;0)</f>
        <v>0.0</v>
      </c>
    </row>
    <row r="159" spans="1:32">
      <c r="A159" s="9"/>
      <c r="B159" s="9"/>
      <c r="C159" s="9"/>
      <c r="D159" s="9"/>
      <c r="E159" s="9"/>
      <c r="F159" s="11"/>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f>--(COUNTA(B159:AE159)&gt;0)</f>
        <v>0.0</v>
      </c>
    </row>
    <row r="160" spans="1:32">
      <c r="A160" s="9"/>
      <c r="B160" s="9"/>
      <c r="C160" s="9"/>
      <c r="D160" s="9"/>
      <c r="E160" s="9"/>
      <c r="F160" s="11"/>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f>--(COUNTA(B160:AE160)&gt;0)</f>
        <v>0.0</v>
      </c>
    </row>
    <row r="161" spans="1:32">
      <c r="A161" s="9"/>
      <c r="B161" s="9"/>
      <c r="C161" s="9"/>
      <c r="D161" s="9"/>
      <c r="E161" s="9"/>
      <c r="F161" s="11"/>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f>--(COUNTA(B161:AE161)&gt;0)</f>
        <v>0.0</v>
      </c>
    </row>
    <row r="162" spans="1:32">
      <c r="A162" s="9"/>
      <c r="B162" s="9"/>
      <c r="C162" s="9"/>
      <c r="D162" s="9"/>
      <c r="E162" s="9"/>
      <c r="F162" s="11"/>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f>--(COUNTA(B162:AE162)&gt;0)</f>
        <v>0.0</v>
      </c>
    </row>
    <row r="163" spans="1:32">
      <c r="A163" s="9"/>
      <c r="B163" s="9"/>
      <c r="C163" s="9"/>
      <c r="D163" s="9"/>
      <c r="E163" s="9"/>
      <c r="F163" s="11"/>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f>--(COUNTA(B163:AE163)&gt;0)</f>
        <v>0.0</v>
      </c>
    </row>
    <row r="164" spans="1:32">
      <c r="A164" s="9"/>
      <c r="B164" s="9"/>
      <c r="C164" s="9"/>
      <c r="D164" s="9"/>
      <c r="E164" s="9"/>
      <c r="F164" s="11"/>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f>--(COUNTA(B164:AE164)&gt;0)</f>
        <v>0.0</v>
      </c>
    </row>
    <row r="165" spans="1:32">
      <c r="A165" s="9"/>
      <c r="B165" s="9"/>
      <c r="C165" s="9"/>
      <c r="D165" s="9"/>
      <c r="E165" s="9"/>
      <c r="F165" s="11"/>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f>--(COUNTA(B165:AE165)&gt;0)</f>
        <v>0.0</v>
      </c>
    </row>
    <row r="166" spans="1:32">
      <c r="A166" s="9"/>
      <c r="B166" s="9"/>
      <c r="C166" s="9"/>
      <c r="D166" s="9"/>
      <c r="E166" s="9"/>
      <c r="F166" s="11"/>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f>--(COUNTA(B166:AE166)&gt;0)</f>
        <v>0.0</v>
      </c>
    </row>
    <row r="167" spans="1:32">
      <c r="A167" s="9"/>
      <c r="B167" s="9"/>
      <c r="C167" s="9"/>
      <c r="D167" s="9"/>
      <c r="E167" s="9"/>
      <c r="F167" s="11"/>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f>--(COUNTA(B167:AE167)&gt;0)</f>
        <v>0.0</v>
      </c>
    </row>
    <row r="168" spans="1:32">
      <c r="A168" s="9"/>
      <c r="B168" s="9"/>
      <c r="C168" s="9"/>
      <c r="D168" s="9"/>
      <c r="E168" s="9"/>
      <c r="F168" s="11"/>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f>--(COUNTA(B168:AE168)&gt;0)</f>
        <v>0.0</v>
      </c>
    </row>
    <row r="169" spans="1:32">
      <c r="A169" s="9"/>
      <c r="B169" s="9"/>
      <c r="C169" s="9"/>
      <c r="D169" s="9"/>
      <c r="E169" s="9"/>
      <c r="F169" s="11"/>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f>--(COUNTA(B169:AE169)&gt;0)</f>
        <v>0.0</v>
      </c>
    </row>
    <row r="170" spans="1:32">
      <c r="A170" s="9"/>
      <c r="B170" s="9"/>
      <c r="C170" s="9"/>
      <c r="D170" s="9"/>
      <c r="E170" s="9"/>
      <c r="F170" s="11"/>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f>--(COUNTA(B170:AE170)&gt;0)</f>
        <v>0.0</v>
      </c>
    </row>
    <row r="171" spans="1:32">
      <c r="A171" s="9"/>
      <c r="B171" s="9"/>
      <c r="C171" s="9"/>
      <c r="D171" s="9"/>
      <c r="E171" s="9"/>
      <c r="F171" s="11"/>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f>--(COUNTA(B171:AE171)&gt;0)</f>
        <v>0.0</v>
      </c>
    </row>
    <row r="172" spans="1:32">
      <c r="A172" s="9"/>
      <c r="B172" s="9"/>
      <c r="C172" s="9"/>
      <c r="D172" s="9"/>
      <c r="E172" s="9"/>
      <c r="F172" s="11"/>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f>--(COUNTA(B172:AE172)&gt;0)</f>
        <v>0.0</v>
      </c>
    </row>
    <row r="173" spans="1:32">
      <c r="A173" s="9"/>
      <c r="B173" s="9"/>
      <c r="C173" s="9"/>
      <c r="D173" s="9"/>
      <c r="E173" s="9"/>
      <c r="F173" s="11"/>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f>--(COUNTA(B173:AE173)&gt;0)</f>
        <v>0.0</v>
      </c>
    </row>
    <row r="174" spans="1:32">
      <c r="A174" s="9"/>
      <c r="B174" s="9"/>
      <c r="C174" s="9"/>
      <c r="D174" s="9"/>
      <c r="E174" s="9"/>
      <c r="F174" s="11"/>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f>--(COUNTA(B174:AE174)&gt;0)</f>
        <v>0.0</v>
      </c>
    </row>
    <row r="175" spans="1:32">
      <c r="A175" s="9"/>
      <c r="B175" s="9"/>
      <c r="C175" s="9"/>
      <c r="D175" s="9"/>
      <c r="E175" s="9"/>
      <c r="F175" s="11"/>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f>--(COUNTA(B175:AE175)&gt;0)</f>
        <v>0.0</v>
      </c>
    </row>
    <row r="176" spans="1:32">
      <c r="A176" s="9"/>
      <c r="B176" s="9"/>
      <c r="C176" s="9"/>
      <c r="D176" s="9"/>
      <c r="E176" s="9"/>
      <c r="F176" s="11"/>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f>--(COUNTA(B176:AE176)&gt;0)</f>
        <v>0.0</v>
      </c>
    </row>
    <row r="177" spans="1:32">
      <c r="A177" s="9"/>
      <c r="B177" s="9"/>
      <c r="C177" s="9"/>
      <c r="D177" s="9"/>
      <c r="E177" s="9"/>
      <c r="F177" s="11"/>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f>--(COUNTA(B177:AE177)&gt;0)</f>
        <v>0.0</v>
      </c>
    </row>
    <row r="178" spans="1:32">
      <c r="A178" s="9"/>
      <c r="B178" s="9"/>
      <c r="C178" s="9"/>
      <c r="D178" s="9"/>
      <c r="E178" s="9"/>
      <c r="F178" s="11"/>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f>--(COUNTA(B178:AE178)&gt;0)</f>
        <v>0.0</v>
      </c>
    </row>
    <row r="179" spans="1:32">
      <c r="A179" s="9"/>
      <c r="B179" s="9"/>
      <c r="C179" s="9"/>
      <c r="D179" s="9"/>
      <c r="E179" s="9"/>
      <c r="F179" s="11"/>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f>--(COUNTA(B179:AE179)&gt;0)</f>
        <v>0.0</v>
      </c>
    </row>
    <row r="180" spans="1:32">
      <c r="A180" s="9"/>
      <c r="B180" s="9"/>
      <c r="C180" s="9"/>
      <c r="D180" s="9"/>
      <c r="E180" s="9"/>
      <c r="F180" s="11"/>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f>--(COUNTA(B180:AE180)&gt;0)</f>
        <v>0.0</v>
      </c>
    </row>
    <row r="181" spans="1:32">
      <c r="A181" s="9"/>
      <c r="B181" s="9"/>
      <c r="C181" s="9"/>
      <c r="D181" s="9"/>
      <c r="E181" s="9"/>
      <c r="F181" s="11"/>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f>--(COUNTA(B181:AE181)&gt;0)</f>
        <v>0.0</v>
      </c>
    </row>
    <row r="182" spans="1:32">
      <c r="A182" s="9"/>
      <c r="B182" s="9"/>
      <c r="C182" s="9"/>
      <c r="D182" s="9"/>
      <c r="E182" s="9"/>
      <c r="F182" s="11"/>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f>--(COUNTA(B182:AE182)&gt;0)</f>
        <v>0.0</v>
      </c>
    </row>
    <row r="183" spans="1:32">
      <c r="A183" s="9"/>
      <c r="B183" s="9"/>
      <c r="C183" s="9"/>
      <c r="D183" s="9"/>
      <c r="E183" s="9"/>
      <c r="F183" s="11"/>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f>--(COUNTA(B183:AE183)&gt;0)</f>
        <v>0.0</v>
      </c>
    </row>
    <row r="184" spans="1:32">
      <c r="A184" s="9"/>
      <c r="B184" s="9"/>
      <c r="C184" s="9"/>
      <c r="D184" s="9"/>
      <c r="E184" s="9"/>
      <c r="F184" s="11"/>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f>--(COUNTA(B184:AE184)&gt;0)</f>
        <v>0.0</v>
      </c>
    </row>
    <row r="185" spans="1:32">
      <c r="A185" s="9"/>
      <c r="B185" s="9"/>
      <c r="C185" s="9"/>
      <c r="D185" s="9"/>
      <c r="E185" s="9"/>
      <c r="F185" s="11"/>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f>--(COUNTA(B185:AE185)&gt;0)</f>
        <v>0.0</v>
      </c>
    </row>
    <row r="186" spans="1:32">
      <c r="A186" s="9"/>
      <c r="B186" s="9"/>
      <c r="C186" s="9"/>
      <c r="D186" s="9"/>
      <c r="E186" s="9"/>
      <c r="F186" s="11"/>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f>--(COUNTA(B186:AE186)&gt;0)</f>
        <v>0.0</v>
      </c>
    </row>
    <row r="187" spans="1:32">
      <c r="A187" s="9"/>
      <c r="B187" s="9"/>
      <c r="C187" s="9"/>
      <c r="D187" s="9"/>
      <c r="E187" s="9"/>
      <c r="F187" s="11"/>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f>--(COUNTA(B187:AE187)&gt;0)</f>
        <v>0.0</v>
      </c>
    </row>
    <row r="188" spans="1:32">
      <c r="A188" s="9"/>
      <c r="B188" s="9"/>
      <c r="C188" s="9"/>
      <c r="D188" s="9"/>
      <c r="E188" s="9"/>
      <c r="F188" s="11"/>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f>--(COUNTA(B188:AE188)&gt;0)</f>
        <v>0.0</v>
      </c>
    </row>
    <row r="189" spans="1:32">
      <c r="A189" s="9"/>
      <c r="B189" s="9"/>
      <c r="C189" s="9"/>
      <c r="D189" s="9"/>
      <c r="E189" s="9"/>
      <c r="F189" s="11"/>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f>--(COUNTA(B189:AE189)&gt;0)</f>
        <v>0.0</v>
      </c>
    </row>
    <row r="190" spans="1:32">
      <c r="A190" s="9"/>
      <c r="B190" s="9"/>
      <c r="C190" s="9"/>
      <c r="D190" s="9"/>
      <c r="E190" s="9"/>
      <c r="F190" s="11"/>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f>--(COUNTA(B190:AE190)&gt;0)</f>
        <v>0.0</v>
      </c>
    </row>
    <row r="191" spans="1:32">
      <c r="A191" s="9"/>
      <c r="B191" s="9"/>
      <c r="C191" s="9"/>
      <c r="D191" s="9"/>
      <c r="E191" s="9"/>
      <c r="F191" s="11"/>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f>--(COUNTA(B191:AE191)&gt;0)</f>
        <v>0.0</v>
      </c>
    </row>
    <row r="192" spans="1:32">
      <c r="A192" s="9"/>
      <c r="B192" s="9"/>
      <c r="C192" s="9"/>
      <c r="D192" s="9"/>
      <c r="E192" s="9"/>
      <c r="F192" s="11"/>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f>--(COUNTA(B192:AE192)&gt;0)</f>
        <v>0.0</v>
      </c>
    </row>
    <row r="193" spans="1:32">
      <c r="A193" s="9"/>
      <c r="B193" s="9"/>
      <c r="C193" s="9"/>
      <c r="D193" s="9"/>
      <c r="E193" s="9"/>
      <c r="F193" s="11"/>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f>--(COUNTA(B193:AE193)&gt;0)</f>
        <v>0.0</v>
      </c>
    </row>
    <row r="194" spans="1:32">
      <c r="A194" s="9"/>
      <c r="B194" s="9"/>
      <c r="C194" s="9"/>
      <c r="D194" s="9"/>
      <c r="E194" s="9"/>
      <c r="F194" s="11"/>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f>--(COUNTA(B194:AE194)&gt;0)</f>
        <v>0.0</v>
      </c>
    </row>
    <row r="195" spans="1:32">
      <c r="A195" s="9"/>
      <c r="B195" s="9"/>
      <c r="C195" s="9"/>
      <c r="D195" s="9"/>
      <c r="E195" s="9"/>
      <c r="F195" s="11"/>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f>--(COUNTA(B195:AE195)&gt;0)</f>
        <v>0.0</v>
      </c>
    </row>
    <row r="196" spans="1:32">
      <c r="A196" s="9"/>
      <c r="B196" s="9"/>
      <c r="C196" s="9"/>
      <c r="D196" s="9"/>
      <c r="E196" s="9"/>
      <c r="F196" s="11"/>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f>--(COUNTA(B196:AE196)&gt;0)</f>
        <v>0.0</v>
      </c>
    </row>
    <row r="197" spans="1:32">
      <c r="A197" s="9"/>
      <c r="B197" s="9"/>
      <c r="C197" s="9"/>
      <c r="D197" s="9"/>
      <c r="E197" s="9"/>
      <c r="F197" s="11"/>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f>--(COUNTA(B197:AE197)&gt;0)</f>
        <v>0.0</v>
      </c>
    </row>
    <row r="198" spans="1:32">
      <c r="A198" s="9"/>
      <c r="B198" s="9"/>
      <c r="C198" s="9"/>
      <c r="D198" s="9"/>
      <c r="E198" s="9"/>
      <c r="F198" s="11"/>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f>--(COUNTA(B198:AE198)&gt;0)</f>
        <v>0.0</v>
      </c>
    </row>
    <row r="199" spans="1:32">
      <c r="A199" s="9"/>
      <c r="B199" s="9"/>
      <c r="C199" s="9"/>
      <c r="D199" s="9"/>
      <c r="E199" s="9"/>
      <c r="F199" s="11"/>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f>--(COUNTA(B199:AE199)&gt;0)</f>
        <v>0.0</v>
      </c>
    </row>
    <row r="200" spans="1:32">
      <c r="A200" s="9"/>
      <c r="B200" s="9"/>
      <c r="C200" s="9"/>
      <c r="D200" s="9"/>
      <c r="E200" s="9"/>
      <c r="F200" s="11"/>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f>--(COUNTA(B200:AE200)&gt;0)</f>
        <v>0.0</v>
      </c>
    </row>
    <row r="201" spans="1:32">
      <c r="A201" s="9"/>
      <c r="B201" s="9"/>
      <c r="C201" s="9"/>
      <c r="D201" s="9"/>
      <c r="E201" s="9"/>
      <c r="F201" s="11"/>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f>--(COUNTA(B201:AE201)&gt;0)</f>
        <v>0.0</v>
      </c>
    </row>
    <row r="202" spans="1:32">
      <c r="A202" s="9"/>
      <c r="B202" s="9"/>
      <c r="C202" s="9"/>
      <c r="D202" s="9"/>
      <c r="E202" s="9"/>
      <c r="F202" s="11"/>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f>--(COUNTA(B202:AE202)&gt;0)</f>
        <v>0.0</v>
      </c>
    </row>
    <row r="203" spans="1:32">
      <c r="A203" s="9"/>
      <c r="B203" s="9"/>
      <c r="C203" s="9"/>
      <c r="D203" s="9"/>
      <c r="E203" s="9"/>
      <c r="F203" s="11"/>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f>--(COUNTA(B203:AE203)&gt;0)</f>
        <v>0.0</v>
      </c>
    </row>
    <row r="204" spans="1:32">
      <c r="A204" s="9"/>
      <c r="B204" s="9"/>
      <c r="C204" s="9"/>
      <c r="D204" s="9"/>
      <c r="E204" s="9"/>
      <c r="F204" s="11"/>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f>--(COUNTA(B204:AE204)&gt;0)</f>
        <v>0.0</v>
      </c>
    </row>
    <row r="205" spans="1:32">
      <c r="A205" s="9"/>
      <c r="B205" s="9"/>
      <c r="C205" s="9"/>
      <c r="D205" s="9"/>
      <c r="E205" s="9"/>
      <c r="F205" s="11"/>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f>--(COUNTA(B205:AE205)&gt;0)</f>
        <v>0.0</v>
      </c>
    </row>
    <row r="206" spans="1:32">
      <c r="A206" s="9"/>
      <c r="B206" s="9"/>
      <c r="C206" s="9"/>
      <c r="D206" s="9"/>
      <c r="E206" s="9"/>
      <c r="F206" s="11"/>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f>--(COUNTA(B206:AE206)&gt;0)</f>
        <v>0.0</v>
      </c>
    </row>
    <row r="207" spans="1:32">
      <c r="A207" s="9"/>
      <c r="B207" s="9"/>
      <c r="C207" s="9"/>
      <c r="D207" s="9"/>
      <c r="E207" s="9"/>
      <c r="F207" s="11"/>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f>--(COUNTA(B207:AE207)&gt;0)</f>
        <v>0.0</v>
      </c>
    </row>
    <row r="208" spans="1:32">
      <c r="A208" s="9"/>
      <c r="B208" s="9"/>
      <c r="C208" s="9"/>
      <c r="D208" s="9"/>
      <c r="E208" s="9"/>
      <c r="F208" s="11"/>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f>--(COUNTA(B208:AE208)&gt;0)</f>
        <v>0.0</v>
      </c>
    </row>
    <row r="209" spans="1:32">
      <c r="A209" s="9"/>
      <c r="B209" s="9"/>
      <c r="C209" s="9"/>
      <c r="D209" s="9"/>
      <c r="E209" s="9"/>
      <c r="F209" s="11"/>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f>--(COUNTA(B209:AE209)&gt;0)</f>
        <v>0.0</v>
      </c>
    </row>
    <row r="210" spans="1:32">
      <c r="A210" s="9"/>
      <c r="B210" s="9"/>
      <c r="C210" s="9"/>
      <c r="D210" s="9"/>
      <c r="E210" s="9"/>
      <c r="F210" s="11"/>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f>--(COUNTA(B210:AE210)&gt;0)</f>
        <v>0.0</v>
      </c>
    </row>
    <row r="211" spans="1:32">
      <c r="A211" s="9"/>
      <c r="B211" s="9"/>
      <c r="C211" s="9"/>
      <c r="D211" s="9"/>
      <c r="E211" s="9"/>
      <c r="F211" s="11"/>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f>--(COUNTA(B211:AE211)&gt;0)</f>
        <v>0.0</v>
      </c>
    </row>
    <row r="212" spans="1:32">
      <c r="A212" s="9"/>
      <c r="B212" s="9"/>
      <c r="C212" s="9"/>
      <c r="D212" s="9"/>
      <c r="E212" s="9"/>
      <c r="F212" s="11"/>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f>--(COUNTA(B212:AE212)&gt;0)</f>
        <v>0.0</v>
      </c>
    </row>
    <row r="213" spans="1:32">
      <c r="A213" s="9"/>
      <c r="B213" s="9"/>
      <c r="C213" s="9"/>
      <c r="D213" s="9"/>
      <c r="E213" s="9"/>
      <c r="F213" s="11"/>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f>--(COUNTA(B213:AE213)&gt;0)</f>
        <v>0.0</v>
      </c>
    </row>
    <row r="214" spans="1:32">
      <c r="A214" s="9"/>
      <c r="B214" s="9"/>
      <c r="C214" s="9"/>
      <c r="D214" s="9"/>
      <c r="E214" s="9"/>
      <c r="F214" s="11"/>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f>--(COUNTA(B214:AE214)&gt;0)</f>
        <v>0.0</v>
      </c>
    </row>
    <row r="215" spans="1:32">
      <c r="A215" s="9"/>
      <c r="B215" s="9"/>
      <c r="C215" s="9"/>
      <c r="D215" s="9"/>
      <c r="E215" s="9"/>
      <c r="F215" s="11"/>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f>--(COUNTA(B215:AE215)&gt;0)</f>
        <v>0.0</v>
      </c>
    </row>
    <row r="216" spans="1:32">
      <c r="A216" s="9"/>
      <c r="B216" s="9"/>
      <c r="C216" s="9"/>
      <c r="D216" s="9"/>
      <c r="E216" s="9"/>
      <c r="F216" s="11"/>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f>--(COUNTA(B216:AE216)&gt;0)</f>
        <v>0.0</v>
      </c>
    </row>
    <row r="217" spans="1:32">
      <c r="A217" s="9"/>
      <c r="B217" s="9"/>
      <c r="C217" s="9"/>
      <c r="D217" s="9"/>
      <c r="E217" s="9"/>
      <c r="F217" s="11"/>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f>--(COUNTA(B217:AE217)&gt;0)</f>
        <v>0.0</v>
      </c>
    </row>
    <row r="218" spans="1:32">
      <c r="A218" s="9"/>
      <c r="B218" s="9"/>
      <c r="C218" s="9"/>
      <c r="D218" s="9"/>
      <c r="E218" s="9"/>
      <c r="F218" s="11"/>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f>--(COUNTA(B218:AE218)&gt;0)</f>
        <v>0.0</v>
      </c>
    </row>
    <row r="219" spans="1:32">
      <c r="A219" s="9"/>
      <c r="B219" s="9"/>
      <c r="C219" s="9"/>
      <c r="D219" s="9"/>
      <c r="E219" s="9"/>
      <c r="F219" s="11"/>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f>--(COUNTA(B219:AE219)&gt;0)</f>
        <v>0.0</v>
      </c>
    </row>
    <row r="220" spans="1:32">
      <c r="A220" s="9"/>
      <c r="B220" s="9"/>
      <c r="C220" s="9"/>
      <c r="D220" s="9"/>
      <c r="E220" s="9"/>
      <c r="F220" s="11"/>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f>--(COUNTA(B220:AE220)&gt;0)</f>
        <v>0.0</v>
      </c>
    </row>
    <row r="221" spans="1:32">
      <c r="A221" s="9"/>
      <c r="B221" s="9"/>
      <c r="C221" s="9"/>
      <c r="D221" s="9"/>
      <c r="E221" s="9"/>
      <c r="F221" s="11"/>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f>--(COUNTA(B221:AE221)&gt;0)</f>
        <v>0.0</v>
      </c>
    </row>
    <row r="222" spans="1:32">
      <c r="A222" s="9"/>
      <c r="B222" s="9"/>
      <c r="C222" s="9"/>
      <c r="D222" s="9"/>
      <c r="E222" s="9"/>
      <c r="F222" s="11"/>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f>--(COUNTA(B222:AE222)&gt;0)</f>
        <v>0.0</v>
      </c>
    </row>
    <row r="223" spans="1:32">
      <c r="A223" s="9"/>
      <c r="B223" s="9"/>
      <c r="C223" s="9"/>
      <c r="D223" s="9"/>
      <c r="E223" s="9"/>
      <c r="F223" s="11"/>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f>--(COUNTA(B223:AE223)&gt;0)</f>
        <v>0.0</v>
      </c>
    </row>
    <row r="224" spans="1:32">
      <c r="A224" s="9"/>
      <c r="B224" s="9"/>
      <c r="C224" s="9"/>
      <c r="D224" s="9"/>
      <c r="E224" s="9"/>
      <c r="F224" s="11"/>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f>--(COUNTA(B224:AE224)&gt;0)</f>
        <v>0.0</v>
      </c>
    </row>
    <row r="225" spans="1:32">
      <c r="A225" s="9"/>
      <c r="B225" s="9"/>
      <c r="C225" s="9"/>
      <c r="D225" s="9"/>
      <c r="E225" s="9"/>
      <c r="F225" s="11"/>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f>--(COUNTA(B225:AE225)&gt;0)</f>
        <v>0.0</v>
      </c>
    </row>
    <row r="226" spans="1:32">
      <c r="A226" s="9"/>
      <c r="B226" s="9"/>
      <c r="C226" s="9"/>
      <c r="D226" s="9"/>
      <c r="E226" s="9"/>
      <c r="F226" s="11"/>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f>--(COUNTA(B226:AE226)&gt;0)</f>
        <v>0.0</v>
      </c>
    </row>
    <row r="227" spans="1:32">
      <c r="A227" s="9"/>
      <c r="B227" s="9"/>
      <c r="C227" s="9"/>
      <c r="D227" s="9"/>
      <c r="E227" s="9"/>
      <c r="F227" s="11"/>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f>--(COUNTA(B227:AE227)&gt;0)</f>
        <v>0.0</v>
      </c>
    </row>
    <row r="228" spans="1:32">
      <c r="A228" s="9"/>
      <c r="B228" s="9"/>
      <c r="C228" s="9"/>
      <c r="D228" s="9"/>
      <c r="E228" s="9"/>
      <c r="F228" s="11"/>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f>--(COUNTA(B228:AE228)&gt;0)</f>
        <v>0.0</v>
      </c>
    </row>
    <row r="229" spans="1:32">
      <c r="A229" s="9"/>
      <c r="B229" s="9"/>
      <c r="C229" s="9"/>
      <c r="D229" s="9"/>
      <c r="E229" s="9"/>
      <c r="F229" s="11"/>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f>--(COUNTA(B229:AE229)&gt;0)</f>
        <v>0.0</v>
      </c>
    </row>
    <row r="230" spans="1:32">
      <c r="A230" s="9"/>
      <c r="B230" s="9"/>
      <c r="C230" s="9"/>
      <c r="D230" s="9"/>
      <c r="E230" s="9"/>
      <c r="F230" s="11"/>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f>--(COUNTA(B230:AE230)&gt;0)</f>
        <v>0.0</v>
      </c>
    </row>
    <row r="231" spans="1:32">
      <c r="A231" s="9"/>
      <c r="B231" s="9"/>
      <c r="C231" s="9"/>
      <c r="D231" s="9"/>
      <c r="E231" s="9"/>
      <c r="F231" s="11"/>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f>--(COUNTA(B231:AE231)&gt;0)</f>
        <v>0.0</v>
      </c>
    </row>
    <row r="232" spans="1:32">
      <c r="A232" s="9"/>
      <c r="B232" s="9"/>
      <c r="C232" s="9"/>
      <c r="D232" s="9"/>
      <c r="E232" s="9"/>
      <c r="F232" s="11"/>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f>--(COUNTA(B232:AE232)&gt;0)</f>
        <v>0.0</v>
      </c>
    </row>
    <row r="233" spans="1:32">
      <c r="A233" s="9"/>
      <c r="B233" s="9"/>
      <c r="C233" s="9"/>
      <c r="D233" s="9"/>
      <c r="E233" s="9"/>
      <c r="F233" s="11"/>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f>--(COUNTA(B233:AE233)&gt;0)</f>
        <v>0.0</v>
      </c>
    </row>
    <row r="234" spans="1:32">
      <c r="A234" s="9"/>
      <c r="B234" s="9"/>
      <c r="C234" s="9"/>
      <c r="D234" s="9"/>
      <c r="E234" s="9"/>
      <c r="F234" s="11"/>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f>--(COUNTA(B234:AE234)&gt;0)</f>
        <v>0.0</v>
      </c>
    </row>
    <row r="235" spans="1:32">
      <c r="A235" s="9"/>
      <c r="B235" s="9"/>
      <c r="C235" s="9"/>
      <c r="D235" s="9"/>
      <c r="E235" s="9"/>
      <c r="F235" s="11"/>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f>--(COUNTA(B235:AE235)&gt;0)</f>
        <v>0.0</v>
      </c>
    </row>
    <row r="236" spans="1:32">
      <c r="A236" s="9"/>
      <c r="B236" s="9"/>
      <c r="C236" s="9"/>
      <c r="D236" s="9"/>
      <c r="E236" s="9"/>
      <c r="F236" s="11"/>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f>--(COUNTA(B236:AE236)&gt;0)</f>
        <v>0.0</v>
      </c>
    </row>
    <row r="237" spans="1:32">
      <c r="A237" s="9"/>
      <c r="B237" s="9"/>
      <c r="C237" s="9"/>
      <c r="D237" s="9"/>
      <c r="E237" s="9"/>
      <c r="F237" s="11"/>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f>--(COUNTA(B237:AE237)&gt;0)</f>
        <v>0.0</v>
      </c>
    </row>
    <row r="238" spans="1:32">
      <c r="A238" s="9"/>
      <c r="B238" s="9"/>
      <c r="C238" s="9"/>
      <c r="D238" s="9"/>
      <c r="E238" s="9"/>
      <c r="F238" s="11"/>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f>--(COUNTA(B238:AE238)&gt;0)</f>
        <v>0.0</v>
      </c>
    </row>
    <row r="239" spans="1:32">
      <c r="A239" s="9"/>
      <c r="B239" s="9"/>
      <c r="C239" s="9"/>
      <c r="D239" s="9"/>
      <c r="E239" s="9"/>
      <c r="F239" s="11"/>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f>--(COUNTA(B239:AE239)&gt;0)</f>
        <v>0.0</v>
      </c>
    </row>
    <row r="240" spans="1:32">
      <c r="A240" s="9"/>
      <c r="B240" s="9"/>
      <c r="C240" s="9"/>
      <c r="D240" s="9"/>
      <c r="E240" s="9"/>
      <c r="F240" s="11"/>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f>--(COUNTA(B240:AE240)&gt;0)</f>
        <v>0.0</v>
      </c>
    </row>
    <row r="241" spans="1:32">
      <c r="A241" s="9"/>
      <c r="B241" s="9"/>
      <c r="C241" s="9"/>
      <c r="D241" s="9"/>
      <c r="E241" s="9"/>
      <c r="F241" s="11"/>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f>--(COUNTA(B241:AE241)&gt;0)</f>
        <v>0.0</v>
      </c>
    </row>
    <row r="242" spans="1:32">
      <c r="A242" s="9"/>
      <c r="B242" s="9"/>
      <c r="C242" s="9"/>
      <c r="D242" s="9"/>
      <c r="E242" s="9"/>
      <c r="F242" s="11"/>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f>--(COUNTA(B242:AE242)&gt;0)</f>
        <v>0.0</v>
      </c>
    </row>
    <row r="243" spans="1:32">
      <c r="A243" s="9"/>
      <c r="B243" s="9"/>
      <c r="C243" s="9"/>
      <c r="D243" s="9"/>
      <c r="E243" s="9"/>
      <c r="F243" s="11"/>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f>--(COUNTA(B243:AE243)&gt;0)</f>
        <v>0.0</v>
      </c>
    </row>
    <row r="244" spans="1:32">
      <c r="A244" s="9"/>
      <c r="B244" s="9"/>
      <c r="C244" s="9"/>
      <c r="D244" s="9"/>
      <c r="E244" s="9"/>
      <c r="F244" s="11"/>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f>--(COUNTA(B244:AE244)&gt;0)</f>
        <v>0.0</v>
      </c>
    </row>
    <row r="245" spans="1:32">
      <c r="A245" s="9"/>
      <c r="B245" s="9"/>
      <c r="C245" s="9"/>
      <c r="D245" s="9"/>
      <c r="E245" s="9"/>
      <c r="F245" s="11"/>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f>--(COUNTA(B245:AE245)&gt;0)</f>
        <v>0.0</v>
      </c>
    </row>
    <row r="246" spans="1:32">
      <c r="A246" s="9"/>
      <c r="B246" s="9"/>
      <c r="C246" s="9"/>
      <c r="D246" s="9"/>
      <c r="E246" s="9"/>
      <c r="F246" s="11"/>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f>--(COUNTA(B246:AE246)&gt;0)</f>
        <v>0.0</v>
      </c>
    </row>
    <row r="247" spans="1:32">
      <c r="A247" s="9"/>
      <c r="B247" s="9"/>
      <c r="C247" s="9"/>
      <c r="D247" s="9"/>
      <c r="E247" s="9"/>
      <c r="F247" s="11"/>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f>--(COUNTA(B247:AE247)&gt;0)</f>
        <v>0.0</v>
      </c>
    </row>
    <row r="248" spans="1:32">
      <c r="A248" s="9"/>
      <c r="B248" s="9"/>
      <c r="C248" s="9"/>
      <c r="D248" s="9"/>
      <c r="E248" s="9"/>
      <c r="F248" s="11"/>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f>--(COUNTA(B248:AE248)&gt;0)</f>
        <v>0.0</v>
      </c>
    </row>
    <row r="249" spans="1:32">
      <c r="A249" s="9"/>
      <c r="B249" s="9"/>
      <c r="C249" s="9"/>
      <c r="D249" s="9"/>
      <c r="E249" s="9"/>
      <c r="F249" s="11"/>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f>--(COUNTA(B249:AE249)&gt;0)</f>
        <v>0.0</v>
      </c>
    </row>
    <row r="250" spans="1:32">
      <c r="A250" s="9"/>
      <c r="B250" s="9"/>
      <c r="C250" s="9"/>
      <c r="D250" s="9"/>
      <c r="E250" s="9"/>
      <c r="F250" s="11"/>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f>--(COUNTA(B250:AE250)&gt;0)</f>
        <v>0.0</v>
      </c>
    </row>
    <row r="251" spans="1:32">
      <c r="A251" s="9"/>
      <c r="B251" s="9"/>
      <c r="C251" s="9"/>
      <c r="D251" s="9"/>
      <c r="E251" s="9"/>
      <c r="F251" s="11"/>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f>--(COUNTA(B251:AE251)&gt;0)</f>
        <v>0.0</v>
      </c>
    </row>
    <row r="252" spans="1:32">
      <c r="A252" s="9"/>
      <c r="B252" s="9"/>
      <c r="C252" s="9"/>
      <c r="D252" s="9"/>
      <c r="E252" s="9"/>
      <c r="F252" s="11"/>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f>--(COUNTA(B252:AE252)&gt;0)</f>
        <v>0.0</v>
      </c>
    </row>
    <row r="253" spans="1:32">
      <c r="A253" s="9"/>
      <c r="B253" s="9"/>
      <c r="C253" s="9"/>
      <c r="D253" s="9"/>
      <c r="E253" s="9"/>
      <c r="F253" s="11"/>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f>--(COUNTA(B253:AE253)&gt;0)</f>
        <v>0.0</v>
      </c>
    </row>
    <row r="254" spans="1:32">
      <c r="A254" s="9"/>
      <c r="B254" s="9"/>
      <c r="C254" s="9"/>
      <c r="D254" s="9"/>
      <c r="E254" s="9"/>
      <c r="F254" s="11"/>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f>--(COUNTA(B254:AE254)&gt;0)</f>
        <v>0.0</v>
      </c>
    </row>
    <row r="255" spans="1:32">
      <c r="A255" s="9"/>
      <c r="B255" s="9"/>
      <c r="C255" s="9"/>
      <c r="D255" s="9"/>
      <c r="E255" s="9"/>
      <c r="F255" s="11"/>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f>--(COUNTA(B255:AE255)&gt;0)</f>
        <v>0.0</v>
      </c>
    </row>
    <row r="256" spans="1:32">
      <c r="A256" s="9"/>
      <c r="B256" s="9"/>
      <c r="C256" s="9"/>
      <c r="D256" s="9"/>
      <c r="E256" s="9"/>
      <c r="F256" s="11"/>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f>--(COUNTA(B256:AE256)&gt;0)</f>
        <v>0.0</v>
      </c>
    </row>
    <row r="257" spans="1:32">
      <c r="A257" s="9"/>
      <c r="B257" s="9"/>
      <c r="C257" s="9"/>
      <c r="D257" s="9"/>
      <c r="E257" s="9"/>
      <c r="F257" s="11"/>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f>--(COUNTA(B257:AE257)&gt;0)</f>
        <v>0.0</v>
      </c>
    </row>
    <row r="258" spans="1:32">
      <c r="A258" s="9"/>
      <c r="B258" s="9"/>
      <c r="C258" s="9"/>
      <c r="D258" s="9"/>
      <c r="E258" s="9"/>
      <c r="F258" s="11"/>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f>--(COUNTA(B258:AE258)&gt;0)</f>
        <v>0.0</v>
      </c>
    </row>
    <row r="259" spans="1:32">
      <c r="A259" s="9"/>
      <c r="B259" s="9"/>
      <c r="C259" s="9"/>
      <c r="D259" s="9"/>
      <c r="E259" s="9"/>
      <c r="F259" s="11"/>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f>--(COUNTA(B259:AE259)&gt;0)</f>
        <v>0.0</v>
      </c>
    </row>
    <row r="260" spans="1:32">
      <c r="A260" s="9"/>
      <c r="B260" s="9"/>
      <c r="C260" s="9"/>
      <c r="D260" s="9"/>
      <c r="E260" s="9"/>
      <c r="F260" s="11"/>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f>--(COUNTA(B260:AE260)&gt;0)</f>
        <v>0.0</v>
      </c>
    </row>
    <row r="261" spans="1:32">
      <c r="A261" s="9"/>
      <c r="B261" s="9"/>
      <c r="C261" s="9"/>
      <c r="D261" s="9"/>
      <c r="E261" s="9"/>
      <c r="F261" s="11"/>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f>--(COUNTA(B261:AE261)&gt;0)</f>
        <v>0.0</v>
      </c>
    </row>
    <row r="262" spans="1:32">
      <c r="A262" s="9"/>
      <c r="B262" s="9"/>
      <c r="C262" s="9"/>
      <c r="D262" s="9"/>
      <c r="E262" s="9"/>
      <c r="F262" s="11"/>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f>--(COUNTA(B262:AE262)&gt;0)</f>
        <v>0.0</v>
      </c>
    </row>
    <row r="263" spans="1:32">
      <c r="A263" s="9"/>
      <c r="B263" s="9"/>
      <c r="C263" s="9"/>
      <c r="D263" s="9"/>
      <c r="E263" s="9"/>
      <c r="F263" s="11"/>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f>--(COUNTA(B263:AE263)&gt;0)</f>
        <v>0.0</v>
      </c>
    </row>
    <row r="264" spans="1:32">
      <c r="A264" s="9"/>
      <c r="B264" s="9"/>
      <c r="C264" s="9"/>
      <c r="D264" s="9"/>
      <c r="E264" s="9"/>
      <c r="F264" s="11"/>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f>--(COUNTA(B264:AE264)&gt;0)</f>
        <v>0.0</v>
      </c>
    </row>
    <row r="265" spans="1:32">
      <c r="A265" s="9"/>
      <c r="B265" s="9"/>
      <c r="C265" s="9"/>
      <c r="D265" s="9"/>
      <c r="E265" s="9"/>
      <c r="F265" s="11"/>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f>--(COUNTA(B265:AE265)&gt;0)</f>
        <v>0.0</v>
      </c>
    </row>
    <row r="266" spans="1:32">
      <c r="A266" s="9"/>
      <c r="B266" s="9"/>
      <c r="C266" s="9"/>
      <c r="D266" s="9"/>
      <c r="E266" s="9"/>
      <c r="F266" s="11"/>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f>--(COUNTA(B266:AE266)&gt;0)</f>
        <v>0.0</v>
      </c>
    </row>
    <row r="267" spans="1:32">
      <c r="A267" s="9"/>
      <c r="B267" s="9"/>
      <c r="C267" s="9"/>
      <c r="D267" s="9"/>
      <c r="E267" s="9"/>
      <c r="F267" s="11"/>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f>--(COUNTA(B267:AE267)&gt;0)</f>
        <v>0.0</v>
      </c>
    </row>
    <row r="268" spans="1:32">
      <c r="A268" s="9"/>
      <c r="B268" s="9"/>
      <c r="C268" s="9"/>
      <c r="D268" s="9"/>
      <c r="E268" s="9"/>
      <c r="F268" s="11"/>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f>--(COUNTA(B268:AE268)&gt;0)</f>
        <v>0.0</v>
      </c>
    </row>
    <row r="269" spans="1:32">
      <c r="A269" s="9"/>
      <c r="B269" s="9"/>
      <c r="C269" s="9"/>
      <c r="D269" s="9"/>
      <c r="E269" s="9"/>
      <c r="F269" s="11"/>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f>--(COUNTA(B269:AE269)&gt;0)</f>
        <v>0.0</v>
      </c>
    </row>
    <row r="270" spans="1:32">
      <c r="A270" s="9"/>
      <c r="B270" s="9"/>
      <c r="C270" s="9"/>
      <c r="D270" s="9"/>
      <c r="E270" s="9"/>
      <c r="F270" s="11"/>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f>--(COUNTA(B270:AE270)&gt;0)</f>
        <v>0.0</v>
      </c>
    </row>
    <row r="271" spans="1:32">
      <c r="A271" s="9"/>
      <c r="B271" s="9"/>
      <c r="C271" s="9"/>
      <c r="D271" s="9"/>
      <c r="E271" s="9"/>
      <c r="F271" s="11"/>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f>--(COUNTA(B271:AE271)&gt;0)</f>
        <v>0.0</v>
      </c>
    </row>
    <row r="272" spans="1:32">
      <c r="A272" s="9"/>
      <c r="B272" s="9"/>
      <c r="C272" s="9"/>
      <c r="D272" s="9"/>
      <c r="E272" s="9"/>
      <c r="F272" s="11"/>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f>--(COUNTA(B272:AE272)&gt;0)</f>
        <v>0.0</v>
      </c>
    </row>
    <row r="273" spans="1:32">
      <c r="A273" s="9"/>
      <c r="B273" s="9"/>
      <c r="C273" s="9"/>
      <c r="D273" s="9"/>
      <c r="E273" s="9"/>
      <c r="F273" s="11"/>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f>--(COUNTA(B273:AE273)&gt;0)</f>
        <v>0.0</v>
      </c>
    </row>
    <row r="274" spans="1:32">
      <c r="A274" s="9"/>
      <c r="B274" s="9"/>
      <c r="C274" s="9"/>
      <c r="D274" s="9"/>
      <c r="E274" s="9"/>
      <c r="F274" s="11"/>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f>--(COUNTA(B274:AE274)&gt;0)</f>
        <v>0.0</v>
      </c>
    </row>
    <row r="275" spans="1:32">
      <c r="A275" s="9"/>
      <c r="B275" s="9"/>
      <c r="C275" s="9"/>
      <c r="D275" s="9"/>
      <c r="E275" s="9"/>
      <c r="F275" s="11"/>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f>--(COUNTA(B275:AE275)&gt;0)</f>
        <v>0.0</v>
      </c>
    </row>
    <row r="276" spans="1:32">
      <c r="A276" s="9"/>
      <c r="B276" s="9"/>
      <c r="C276" s="9"/>
      <c r="D276" s="9"/>
      <c r="E276" s="9"/>
      <c r="F276" s="11"/>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f>--(COUNTA(B276:AE276)&gt;0)</f>
        <v>0.0</v>
      </c>
    </row>
    <row r="277" spans="1:32">
      <c r="A277" s="9"/>
      <c r="B277" s="9"/>
      <c r="C277" s="9"/>
      <c r="D277" s="9"/>
      <c r="E277" s="9"/>
      <c r="F277" s="11"/>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f>--(COUNTA(B277:AE277)&gt;0)</f>
        <v>0.0</v>
      </c>
    </row>
    <row r="278" spans="1:32">
      <c r="A278" s="9"/>
      <c r="B278" s="9"/>
      <c r="C278" s="9"/>
      <c r="D278" s="9"/>
      <c r="E278" s="9"/>
      <c r="F278" s="11"/>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f>--(COUNTA(B278:AE278)&gt;0)</f>
        <v>0.0</v>
      </c>
    </row>
    <row r="279" spans="1:32">
      <c r="A279" s="9"/>
      <c r="B279" s="9"/>
      <c r="C279" s="9"/>
      <c r="D279" s="9"/>
      <c r="E279" s="9"/>
      <c r="F279" s="11"/>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f>--(COUNTA(B279:AE279)&gt;0)</f>
        <v>0.0</v>
      </c>
    </row>
    <row r="280" spans="1:32">
      <c r="A280" s="9"/>
      <c r="B280" s="9"/>
      <c r="C280" s="9"/>
      <c r="D280" s="9"/>
      <c r="E280" s="9"/>
      <c r="F280" s="11"/>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f>--(COUNTA(B280:AE280)&gt;0)</f>
        <v>0.0</v>
      </c>
    </row>
    <row r="281" spans="1:32">
      <c r="A281" s="9"/>
      <c r="B281" s="9"/>
      <c r="C281" s="9"/>
      <c r="D281" s="9"/>
      <c r="E281" s="9"/>
      <c r="F281" s="11"/>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f>--(COUNTA(B281:AE281)&gt;0)</f>
        <v>0.0</v>
      </c>
    </row>
    <row r="282" spans="1:32">
      <c r="A282" s="9"/>
      <c r="B282" s="9"/>
      <c r="C282" s="9"/>
      <c r="D282" s="9"/>
      <c r="E282" s="9"/>
      <c r="F282" s="11"/>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f>--(COUNTA(B282:AE282)&gt;0)</f>
        <v>0.0</v>
      </c>
    </row>
    <row r="283" spans="1:32">
      <c r="A283" s="9"/>
      <c r="B283" s="9"/>
      <c r="C283" s="9"/>
      <c r="D283" s="9"/>
      <c r="E283" s="9"/>
      <c r="F283" s="11"/>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f>--(COUNTA(B283:AE283)&gt;0)</f>
        <v>0.0</v>
      </c>
    </row>
    <row r="284" spans="1:32">
      <c r="A284" s="9"/>
      <c r="B284" s="9"/>
      <c r="C284" s="9"/>
      <c r="D284" s="9"/>
      <c r="E284" s="9"/>
      <c r="F284" s="11"/>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f>--(COUNTA(B284:AE284)&gt;0)</f>
        <v>0.0</v>
      </c>
    </row>
    <row r="285" spans="1:32">
      <c r="A285" s="9"/>
      <c r="B285" s="9"/>
      <c r="C285" s="9"/>
      <c r="D285" s="9"/>
      <c r="E285" s="9"/>
      <c r="F285" s="11"/>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f>--(COUNTA(B285:AE285)&gt;0)</f>
        <v>0.0</v>
      </c>
    </row>
    <row r="286" spans="1:32">
      <c r="A286" s="9"/>
      <c r="B286" s="9"/>
      <c r="C286" s="9"/>
      <c r="D286" s="9"/>
      <c r="E286" s="9"/>
      <c r="F286" s="11"/>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f>--(COUNTA(B286:AE286)&gt;0)</f>
        <v>0.0</v>
      </c>
    </row>
    <row r="287" spans="1:32">
      <c r="A287" s="9"/>
      <c r="B287" s="9"/>
      <c r="C287" s="9"/>
      <c r="D287" s="9"/>
      <c r="E287" s="9"/>
      <c r="F287" s="11"/>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f>--(COUNTA(B287:AE287)&gt;0)</f>
        <v>0.0</v>
      </c>
    </row>
    <row r="288" spans="1:32">
      <c r="A288" s="9"/>
      <c r="B288" s="9"/>
      <c r="C288" s="9"/>
      <c r="D288" s="9"/>
      <c r="E288" s="9"/>
      <c r="F288" s="11"/>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f>--(COUNTA(B288:AE288)&gt;0)</f>
        <v>0.0</v>
      </c>
    </row>
    <row r="289" spans="1:32">
      <c r="A289" s="9"/>
      <c r="B289" s="9"/>
      <c r="C289" s="9"/>
      <c r="D289" s="9"/>
      <c r="E289" s="9"/>
      <c r="F289" s="11"/>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f>--(COUNTA(B289:AE289)&gt;0)</f>
        <v>0.0</v>
      </c>
    </row>
    <row r="290" spans="1:32">
      <c r="A290" s="9"/>
      <c r="B290" s="9"/>
      <c r="C290" s="9"/>
      <c r="D290" s="9"/>
      <c r="E290" s="9"/>
      <c r="F290" s="11"/>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f>--(COUNTA(B290:AE290)&gt;0)</f>
        <v>0.0</v>
      </c>
    </row>
    <row r="291" spans="1:32">
      <c r="A291" s="9"/>
      <c r="B291" s="9"/>
      <c r="C291" s="9"/>
      <c r="D291" s="9"/>
      <c r="E291" s="9"/>
      <c r="F291" s="11"/>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f>--(COUNTA(B291:AE291)&gt;0)</f>
        <v>0.0</v>
      </c>
    </row>
    <row r="292" spans="1:32">
      <c r="A292" s="9"/>
      <c r="B292" s="9"/>
      <c r="C292" s="9"/>
      <c r="D292" s="9"/>
      <c r="E292" s="9"/>
      <c r="F292" s="11"/>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f>--(COUNTA(B292:AE292)&gt;0)</f>
        <v>0.0</v>
      </c>
    </row>
    <row r="293" spans="1:32">
      <c r="A293" s="9"/>
      <c r="B293" s="9"/>
      <c r="C293" s="9"/>
      <c r="D293" s="9"/>
      <c r="E293" s="9"/>
      <c r="F293" s="11"/>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f>--(COUNTA(B293:AE293)&gt;0)</f>
        <v>0.0</v>
      </c>
    </row>
    <row r="294" spans="1:32">
      <c r="A294" s="9"/>
      <c r="B294" s="9"/>
      <c r="C294" s="9"/>
      <c r="D294" s="9"/>
      <c r="E294" s="9"/>
      <c r="F294" s="11"/>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f>--(COUNTA(B294:AE294)&gt;0)</f>
        <v>0.0</v>
      </c>
    </row>
    <row r="295" spans="1:32">
      <c r="A295" s="9"/>
      <c r="B295" s="9"/>
      <c r="C295" s="9"/>
      <c r="D295" s="9"/>
      <c r="E295" s="9"/>
      <c r="F295" s="11"/>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f>--(COUNTA(B295:AE295)&gt;0)</f>
        <v>0.0</v>
      </c>
    </row>
    <row r="296" spans="1:32">
      <c r="A296" s="9"/>
      <c r="B296" s="9"/>
      <c r="C296" s="9"/>
      <c r="D296" s="9"/>
      <c r="E296" s="9"/>
      <c r="F296" s="11"/>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f>--(COUNTA(B296:AE296)&gt;0)</f>
        <v>0.0</v>
      </c>
    </row>
    <row r="297" spans="1:32">
      <c r="A297" s="9"/>
      <c r="B297" s="9"/>
      <c r="C297" s="9"/>
      <c r="D297" s="9"/>
      <c r="E297" s="9"/>
      <c r="F297" s="11"/>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f>--(COUNTA(B297:AE297)&gt;0)</f>
        <v>0.0</v>
      </c>
    </row>
    <row r="298" spans="1:32">
      <c r="A298" s="9"/>
      <c r="B298" s="9"/>
      <c r="C298" s="9"/>
      <c r="D298" s="9"/>
      <c r="E298" s="9"/>
      <c r="F298" s="11"/>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f>--(COUNTA(B298:AE298)&gt;0)</f>
        <v>0.0</v>
      </c>
    </row>
    <row r="299" spans="1:32">
      <c r="A299" s="9"/>
      <c r="B299" s="9"/>
      <c r="C299" s="9"/>
      <c r="D299" s="9"/>
      <c r="E299" s="9"/>
      <c r="F299" s="11"/>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f>--(COUNTA(B299:AE299)&gt;0)</f>
        <v>0.0</v>
      </c>
    </row>
    <row r="300" spans="1:32">
      <c r="A300" s="9"/>
      <c r="B300" s="9"/>
      <c r="C300" s="9"/>
      <c r="D300" s="9"/>
      <c r="E300" s="9"/>
      <c r="F300" s="11"/>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f>--(COUNTA(B300:AE300)&gt;0)</f>
        <v>0.0</v>
      </c>
    </row>
    <row r="301" spans="1:32">
      <c r="A301" s="9"/>
      <c r="B301" s="9"/>
      <c r="C301" s="9"/>
      <c r="D301" s="9"/>
      <c r="E301" s="9"/>
      <c r="F301" s="11"/>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f>--(COUNTA(B301:AE301)&gt;0)</f>
        <v>0.0</v>
      </c>
    </row>
    <row r="302" spans="1:32">
      <c r="A302" s="9"/>
      <c r="B302" s="9"/>
      <c r="C302" s="9"/>
      <c r="D302" s="9"/>
      <c r="E302" s="9"/>
      <c r="F302" s="11"/>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f>--(COUNTA(B302:AE302)&gt;0)</f>
        <v>0.0</v>
      </c>
    </row>
    <row r="303" spans="1:32">
      <c r="A303" s="9"/>
      <c r="B303" s="9"/>
      <c r="C303" s="9"/>
      <c r="D303" s="9"/>
      <c r="E303" s="9"/>
      <c r="F303" s="11"/>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f>--(COUNTA(B303:AE303)&gt;0)</f>
        <v>0.0</v>
      </c>
    </row>
    <row r="304" spans="1:32">
      <c r="A304" s="9"/>
      <c r="B304" s="9"/>
      <c r="C304" s="9"/>
      <c r="D304" s="9"/>
      <c r="E304" s="9"/>
      <c r="F304" s="11"/>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f>--(COUNTA(B304:AE304)&gt;0)</f>
        <v>0.0</v>
      </c>
    </row>
    <row r="305" spans="1:32">
      <c r="A305" s="9"/>
      <c r="B305" s="9"/>
      <c r="C305" s="9"/>
      <c r="D305" s="9"/>
      <c r="E305" s="9"/>
      <c r="F305" s="11"/>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f>--(COUNTA(B305:AE305)&gt;0)</f>
        <v>0.0</v>
      </c>
    </row>
    <row r="306" spans="1:32">
      <c r="A306" s="9"/>
      <c r="B306" s="9"/>
      <c r="C306" s="9"/>
      <c r="D306" s="9"/>
      <c r="E306" s="9"/>
      <c r="F306" s="11"/>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f>--(COUNTA(B306:AE306)&gt;0)</f>
        <v>0.0</v>
      </c>
    </row>
    <row r="307" spans="1:32">
      <c r="A307" s="9"/>
      <c r="B307" s="9"/>
      <c r="C307" s="9"/>
      <c r="D307" s="9"/>
      <c r="E307" s="9"/>
      <c r="F307" s="11"/>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f>--(COUNTA(B307:AE307)&gt;0)</f>
        <v>0.0</v>
      </c>
    </row>
    <row r="308" spans="1:32">
      <c r="A308" s="9"/>
      <c r="B308" s="9"/>
      <c r="C308" s="9"/>
      <c r="D308" s="9"/>
      <c r="E308" s="9"/>
      <c r="F308" s="11"/>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f>--(COUNTA(B308:AE308)&gt;0)</f>
        <v>0.0</v>
      </c>
    </row>
    <row r="309" spans="1:32">
      <c r="A309" s="9"/>
      <c r="B309" s="9"/>
      <c r="C309" s="9"/>
      <c r="D309" s="9"/>
      <c r="E309" s="9"/>
      <c r="F309" s="11"/>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f>--(COUNTA(B309:AE309)&gt;0)</f>
        <v>0.0</v>
      </c>
    </row>
    <row r="310" spans="1:32">
      <c r="A310" s="9"/>
      <c r="B310" s="9"/>
      <c r="C310" s="9"/>
      <c r="D310" s="9"/>
      <c r="E310" s="9"/>
      <c r="F310" s="11"/>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f>--(COUNTA(B310:AE310)&gt;0)</f>
        <v>0.0</v>
      </c>
    </row>
    <row r="311" spans="1:32">
      <c r="A311" s="9"/>
      <c r="B311" s="9"/>
      <c r="C311" s="9"/>
      <c r="D311" s="9"/>
      <c r="E311" s="9"/>
      <c r="F311" s="11"/>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f>--(COUNTA(B311:AE311)&gt;0)</f>
        <v>0.0</v>
      </c>
    </row>
    <row r="312" spans="1:32">
      <c r="A312" s="9"/>
      <c r="B312" s="9"/>
      <c r="C312" s="9"/>
      <c r="D312" s="9"/>
      <c r="E312" s="9"/>
      <c r="F312" s="11"/>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f>--(COUNTA(B312:AE312)&gt;0)</f>
        <v>0.0</v>
      </c>
    </row>
    <row r="313" spans="1:32">
      <c r="A313" s="9"/>
      <c r="B313" s="9"/>
      <c r="C313" s="9"/>
      <c r="D313" s="9"/>
      <c r="E313" s="9"/>
      <c r="F313" s="11"/>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f>--(COUNTA(B313:AE313)&gt;0)</f>
        <v>0.0</v>
      </c>
    </row>
    <row r="314" spans="1:32">
      <c r="A314" s="9"/>
      <c r="B314" s="9"/>
      <c r="C314" s="9"/>
      <c r="D314" s="9"/>
      <c r="E314" s="9"/>
      <c r="F314" s="11"/>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f>--(COUNTA(B314:AE314)&gt;0)</f>
        <v>0.0</v>
      </c>
    </row>
    <row r="315" spans="1:32">
      <c r="A315" s="9"/>
      <c r="B315" s="9"/>
      <c r="C315" s="9"/>
      <c r="D315" s="9"/>
      <c r="E315" s="9"/>
      <c r="F315" s="11"/>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f>--(COUNTA(B315:AE315)&gt;0)</f>
        <v>0.0</v>
      </c>
    </row>
    <row r="316" spans="1:32">
      <c r="A316" s="9"/>
      <c r="B316" s="9"/>
      <c r="C316" s="9"/>
      <c r="D316" s="9"/>
      <c r="E316" s="9"/>
      <c r="F316" s="11"/>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f>--(COUNTA(B316:AE316)&gt;0)</f>
        <v>0.0</v>
      </c>
    </row>
    <row r="317" spans="1:32">
      <c r="A317" s="9"/>
      <c r="B317" s="9"/>
      <c r="C317" s="9"/>
      <c r="D317" s="9"/>
      <c r="E317" s="9"/>
      <c r="F317" s="11"/>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f>--(COUNTA(B317:AE317)&gt;0)</f>
        <v>0.0</v>
      </c>
    </row>
    <row r="318" spans="1:32">
      <c r="A318" s="9"/>
      <c r="B318" s="9"/>
      <c r="C318" s="9"/>
      <c r="D318" s="9"/>
      <c r="E318" s="9"/>
      <c r="F318" s="11"/>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f>--(COUNTA(B318:AE318)&gt;0)</f>
        <v>0.0</v>
      </c>
    </row>
    <row r="319" spans="1:32">
      <c r="A319" s="9"/>
      <c r="B319" s="9"/>
      <c r="C319" s="9"/>
      <c r="D319" s="9"/>
      <c r="E319" s="9"/>
      <c r="F319" s="11"/>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f>--(COUNTA(B319:AE319)&gt;0)</f>
        <v>0.0</v>
      </c>
    </row>
    <row r="320" spans="1:32">
      <c r="A320" s="9"/>
      <c r="B320" s="9"/>
      <c r="C320" s="9"/>
      <c r="D320" s="9"/>
      <c r="E320" s="9"/>
      <c r="F320" s="11"/>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f>--(COUNTA(B320:AE320)&gt;0)</f>
        <v>0.0</v>
      </c>
    </row>
    <row r="321" spans="1:32">
      <c r="A321" s="9"/>
      <c r="B321" s="9"/>
      <c r="C321" s="9"/>
      <c r="D321" s="9"/>
      <c r="E321" s="9"/>
      <c r="F321" s="11"/>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f>--(COUNTA(B321:AE321)&gt;0)</f>
        <v>0.0</v>
      </c>
    </row>
    <row r="322" spans="1:32">
      <c r="A322" s="9"/>
      <c r="B322" s="9"/>
      <c r="C322" s="9"/>
      <c r="D322" s="9"/>
      <c r="E322" s="9"/>
      <c r="F322" s="11"/>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f>--(COUNTA(B322:AE322)&gt;0)</f>
        <v>0.0</v>
      </c>
    </row>
    <row r="323" spans="1:32">
      <c r="A323" s="9"/>
      <c r="B323" s="9"/>
      <c r="C323" s="9"/>
      <c r="D323" s="9"/>
      <c r="E323" s="9"/>
      <c r="F323" s="11"/>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f>--(COUNTA(B323:AE323)&gt;0)</f>
        <v>0.0</v>
      </c>
    </row>
    <row r="324" spans="1:32">
      <c r="A324" s="9"/>
      <c r="B324" s="9"/>
      <c r="C324" s="9"/>
      <c r="D324" s="9"/>
      <c r="E324" s="9"/>
      <c r="F324" s="11"/>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f>--(COUNTA(B324:AE324)&gt;0)</f>
        <v>0.0</v>
      </c>
    </row>
    <row r="325" spans="1:32">
      <c r="A325" s="9"/>
      <c r="B325" s="9"/>
      <c r="C325" s="9"/>
      <c r="D325" s="9"/>
      <c r="E325" s="9"/>
      <c r="F325" s="11"/>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f>--(COUNTA(B325:AE325)&gt;0)</f>
        <v>0.0</v>
      </c>
    </row>
    <row r="326" spans="1:32">
      <c r="A326" s="9"/>
      <c r="B326" s="9"/>
      <c r="C326" s="9"/>
      <c r="D326" s="9"/>
      <c r="E326" s="9"/>
      <c r="F326" s="11"/>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f>--(COUNTA(B326:AE326)&gt;0)</f>
        <v>0.0</v>
      </c>
    </row>
    <row r="327" spans="1:32">
      <c r="A327" s="9"/>
      <c r="B327" s="9"/>
      <c r="C327" s="9"/>
      <c r="D327" s="9"/>
      <c r="E327" s="9"/>
      <c r="F327" s="11"/>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f>--(COUNTA(B327:AE327)&gt;0)</f>
        <v>0.0</v>
      </c>
    </row>
    <row r="328" spans="1:32">
      <c r="A328" s="9"/>
      <c r="B328" s="9"/>
      <c r="C328" s="9"/>
      <c r="D328" s="9"/>
      <c r="E328" s="9"/>
      <c r="F328" s="11"/>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f>--(COUNTA(B328:AE328)&gt;0)</f>
        <v>0.0</v>
      </c>
    </row>
    <row r="329" spans="1:32">
      <c r="A329" s="9"/>
      <c r="B329" s="9"/>
      <c r="C329" s="9"/>
      <c r="D329" s="9"/>
      <c r="E329" s="9"/>
      <c r="F329" s="11"/>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f>--(COUNTA(B329:AE329)&gt;0)</f>
        <v>0.0</v>
      </c>
    </row>
    <row r="330" spans="1:32">
      <c r="A330" s="9"/>
      <c r="B330" s="9"/>
      <c r="C330" s="9"/>
      <c r="D330" s="9"/>
      <c r="E330" s="9"/>
      <c r="F330" s="11"/>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f>--(COUNTA(B330:AE330)&gt;0)</f>
        <v>0.0</v>
      </c>
    </row>
    <row r="331" spans="1:32">
      <c r="A331" s="9"/>
      <c r="B331" s="9"/>
      <c r="C331" s="9"/>
      <c r="D331" s="9"/>
      <c r="E331" s="9"/>
      <c r="F331" s="11"/>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f>--(COUNTA(B331:AE331)&gt;0)</f>
        <v>0.0</v>
      </c>
    </row>
    <row r="332" spans="1:32">
      <c r="A332" s="9"/>
      <c r="B332" s="9"/>
      <c r="C332" s="9"/>
      <c r="D332" s="9"/>
      <c r="E332" s="9"/>
      <c r="F332" s="11"/>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f>--(COUNTA(B332:AE332)&gt;0)</f>
        <v>0.0</v>
      </c>
    </row>
    <row r="333" spans="1:32">
      <c r="A333" s="9"/>
      <c r="B333" s="9"/>
      <c r="C333" s="9"/>
      <c r="D333" s="9"/>
      <c r="E333" s="9"/>
      <c r="F333" s="11"/>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f>--(COUNTA(B333:AE333)&gt;0)</f>
        <v>0.0</v>
      </c>
    </row>
    <row r="334" spans="1:32">
      <c r="A334" s="9"/>
      <c r="B334" s="9"/>
      <c r="C334" s="9"/>
      <c r="D334" s="9"/>
      <c r="E334" s="9"/>
      <c r="F334" s="11"/>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f>--(COUNTA(B334:AE334)&gt;0)</f>
        <v>0.0</v>
      </c>
    </row>
    <row r="335" spans="1:32">
      <c r="A335" s="9"/>
      <c r="B335" s="9"/>
      <c r="C335" s="9"/>
      <c r="D335" s="9"/>
      <c r="E335" s="9"/>
      <c r="F335" s="11"/>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f>--(COUNTA(B335:AE335)&gt;0)</f>
        <v>0.0</v>
      </c>
    </row>
    <row r="336" spans="1:32">
      <c r="A336" s="9"/>
      <c r="B336" s="9"/>
      <c r="C336" s="9"/>
      <c r="D336" s="9"/>
      <c r="E336" s="9"/>
      <c r="F336" s="11"/>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f>--(COUNTA(B336:AE336)&gt;0)</f>
        <v>0.0</v>
      </c>
    </row>
    <row r="337" spans="1:32">
      <c r="A337" s="9"/>
      <c r="B337" s="9"/>
      <c r="C337" s="9"/>
      <c r="D337" s="9"/>
      <c r="E337" s="9"/>
      <c r="F337" s="11"/>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f>--(COUNTA(B337:AE337)&gt;0)</f>
        <v>0.0</v>
      </c>
    </row>
    <row r="338" spans="1:32">
      <c r="A338" s="9"/>
      <c r="B338" s="9"/>
      <c r="C338" s="9"/>
      <c r="D338" s="9"/>
      <c r="E338" s="9"/>
      <c r="F338" s="11"/>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f>--(COUNTA(B338:AE338)&gt;0)</f>
        <v>0.0</v>
      </c>
    </row>
    <row r="339" spans="1:32">
      <c r="A339" s="9"/>
      <c r="B339" s="9"/>
      <c r="C339" s="9"/>
      <c r="D339" s="9"/>
      <c r="E339" s="9"/>
      <c r="F339" s="11"/>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f>--(COUNTA(B339:AE339)&gt;0)</f>
        <v>0.0</v>
      </c>
    </row>
    <row r="340" spans="1:32">
      <c r="A340" s="9"/>
      <c r="B340" s="9"/>
      <c r="C340" s="9"/>
      <c r="D340" s="9"/>
      <c r="E340" s="9"/>
      <c r="F340" s="11"/>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f>--(COUNTA(B340:AE340)&gt;0)</f>
        <v>0.0</v>
      </c>
    </row>
    <row r="341" spans="1:32">
      <c r="A341" s="9"/>
      <c r="B341" s="9"/>
      <c r="C341" s="9"/>
      <c r="D341" s="9"/>
      <c r="E341" s="9"/>
      <c r="F341" s="11"/>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f>--(COUNTA(B341:AE341)&gt;0)</f>
        <v>0.0</v>
      </c>
    </row>
    <row r="342" spans="1:32">
      <c r="A342" s="9"/>
      <c r="B342" s="9"/>
      <c r="C342" s="9"/>
      <c r="D342" s="9"/>
      <c r="E342" s="9"/>
      <c r="F342" s="11"/>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f>--(COUNTA(B342:AE342)&gt;0)</f>
        <v>0.0</v>
      </c>
    </row>
    <row r="343" spans="1:32">
      <c r="A343" s="9"/>
      <c r="B343" s="9"/>
      <c r="C343" s="9"/>
      <c r="D343" s="9"/>
      <c r="E343" s="9"/>
      <c r="F343" s="11"/>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f>--(COUNTA(B343:AE343)&gt;0)</f>
        <v>0.0</v>
      </c>
    </row>
    <row r="344" spans="1:32">
      <c r="A344" s="9"/>
      <c r="B344" s="9"/>
      <c r="C344" s="9"/>
      <c r="D344" s="9"/>
      <c r="E344" s="9"/>
      <c r="F344" s="11"/>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f>--(COUNTA(B344:AE344)&gt;0)</f>
        <v>0.0</v>
      </c>
    </row>
    <row r="345" spans="1:32">
      <c r="A345" s="9"/>
      <c r="B345" s="9"/>
      <c r="C345" s="9"/>
      <c r="D345" s="9"/>
      <c r="E345" s="9"/>
      <c r="F345" s="11"/>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f>--(COUNTA(B345:AE345)&gt;0)</f>
        <v>0.0</v>
      </c>
    </row>
    <row r="346" spans="1:32">
      <c r="A346" s="9"/>
      <c r="B346" s="9"/>
      <c r="C346" s="9"/>
      <c r="D346" s="9"/>
      <c r="E346" s="9"/>
      <c r="F346" s="11"/>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f>--(COUNTA(B346:AE346)&gt;0)</f>
        <v>0.0</v>
      </c>
    </row>
    <row r="347" spans="1:32">
      <c r="A347" s="9"/>
      <c r="B347" s="9"/>
      <c r="C347" s="9"/>
      <c r="D347" s="9"/>
      <c r="E347" s="9"/>
      <c r="F347" s="11"/>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f>--(COUNTA(B347:AE347)&gt;0)</f>
        <v>0.0</v>
      </c>
    </row>
    <row r="348" spans="1:32">
      <c r="A348" s="9"/>
      <c r="B348" s="9"/>
      <c r="C348" s="9"/>
      <c r="D348" s="9"/>
      <c r="E348" s="9"/>
      <c r="F348" s="11"/>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f>--(COUNTA(B348:AE348)&gt;0)</f>
        <v>0.0</v>
      </c>
    </row>
    <row r="349" spans="1:32">
      <c r="A349" s="9"/>
      <c r="B349" s="9"/>
      <c r="C349" s="9"/>
      <c r="D349" s="9"/>
      <c r="E349" s="9"/>
      <c r="F349" s="11"/>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f>--(COUNTA(B349:AE349)&gt;0)</f>
        <v>0.0</v>
      </c>
    </row>
    <row r="350" spans="1:32">
      <c r="A350" s="9"/>
      <c r="B350" s="9"/>
      <c r="C350" s="9"/>
      <c r="D350" s="9"/>
      <c r="E350" s="9"/>
      <c r="F350" s="11"/>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f>--(COUNTA(B350:AE350)&gt;0)</f>
        <v>0.0</v>
      </c>
    </row>
    <row r="351" spans="1:32">
      <c r="A351" s="9"/>
      <c r="B351" s="9"/>
      <c r="C351" s="9"/>
      <c r="D351" s="9"/>
      <c r="E351" s="9"/>
      <c r="F351" s="11"/>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f>--(COUNTA(B351:AE351)&gt;0)</f>
        <v>0.0</v>
      </c>
    </row>
    <row r="352" spans="1:32">
      <c r="A352" s="9"/>
      <c r="B352" s="9"/>
      <c r="C352" s="9"/>
      <c r="D352" s="9"/>
      <c r="E352" s="9"/>
      <c r="F352" s="11"/>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f>--(COUNTA(B352:AE352)&gt;0)</f>
        <v>0.0</v>
      </c>
    </row>
    <row r="353" spans="1:32">
      <c r="A353" s="9"/>
      <c r="B353" s="9"/>
      <c r="C353" s="9"/>
      <c r="D353" s="9"/>
      <c r="E353" s="9"/>
      <c r="F353" s="11"/>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f>--(COUNTA(B353:AE353)&gt;0)</f>
        <v>0.0</v>
      </c>
    </row>
    <row r="354" spans="1:32">
      <c r="A354" s="9"/>
      <c r="B354" s="9"/>
      <c r="C354" s="9"/>
      <c r="D354" s="9"/>
      <c r="E354" s="9"/>
      <c r="F354" s="11"/>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f>--(COUNTA(B354:AE354)&gt;0)</f>
        <v>0.0</v>
      </c>
    </row>
    <row r="355" spans="1:32">
      <c r="A355" s="9"/>
      <c r="B355" s="9"/>
      <c r="C355" s="9"/>
      <c r="D355" s="9"/>
      <c r="E355" s="9"/>
      <c r="F355" s="11"/>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f>--(COUNTA(B355:AE355)&gt;0)</f>
        <v>0.0</v>
      </c>
    </row>
    <row r="356" spans="1:32">
      <c r="A356" s="9"/>
      <c r="B356" s="9"/>
      <c r="C356" s="9"/>
      <c r="D356" s="9"/>
      <c r="E356" s="9"/>
      <c r="F356" s="11"/>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f>--(COUNTA(B356:AE356)&gt;0)</f>
        <v>0.0</v>
      </c>
    </row>
    <row r="357" spans="1:32">
      <c r="A357" s="9"/>
      <c r="B357" s="9"/>
      <c r="C357" s="9"/>
      <c r="D357" s="9"/>
      <c r="E357" s="9"/>
      <c r="F357" s="11"/>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f>--(COUNTA(B357:AE357)&gt;0)</f>
        <v>0.0</v>
      </c>
    </row>
    <row r="358" spans="1:32">
      <c r="A358" s="9"/>
      <c r="B358" s="9"/>
      <c r="C358" s="9"/>
      <c r="D358" s="9"/>
      <c r="E358" s="9"/>
      <c r="F358" s="11"/>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f>--(COUNTA(B358:AE358)&gt;0)</f>
        <v>0.0</v>
      </c>
    </row>
    <row r="359" spans="1:32">
      <c r="A359" s="9"/>
      <c r="B359" s="9"/>
      <c r="C359" s="9"/>
      <c r="D359" s="9"/>
      <c r="E359" s="9"/>
      <c r="F359" s="11"/>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f>--(COUNTA(B359:AE359)&gt;0)</f>
        <v>0.0</v>
      </c>
    </row>
    <row r="360" spans="1:32">
      <c r="A360" s="9"/>
      <c r="B360" s="9"/>
      <c r="C360" s="9"/>
      <c r="D360" s="9"/>
      <c r="E360" s="9"/>
      <c r="F360" s="11"/>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f>--(COUNTA(B360:AE360)&gt;0)</f>
        <v>0.0</v>
      </c>
    </row>
    <row r="361" spans="1:32">
      <c r="A361" s="9"/>
      <c r="B361" s="9"/>
      <c r="C361" s="9"/>
      <c r="D361" s="9"/>
      <c r="E361" s="9"/>
      <c r="F361" s="11"/>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f>--(COUNTA(B361:AE361)&gt;0)</f>
        <v>0.0</v>
      </c>
    </row>
    <row r="362" spans="1:32">
      <c r="A362" s="9"/>
      <c r="B362" s="9"/>
      <c r="C362" s="9"/>
      <c r="D362" s="9"/>
      <c r="E362" s="9"/>
      <c r="F362" s="11"/>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f>--(COUNTA(B362:AE362)&gt;0)</f>
        <v>0.0</v>
      </c>
    </row>
    <row r="363" spans="1:32">
      <c r="A363" s="9"/>
      <c r="B363" s="9"/>
      <c r="C363" s="9"/>
      <c r="D363" s="9"/>
      <c r="E363" s="9"/>
      <c r="F363" s="11"/>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f>--(COUNTA(B363:AE363)&gt;0)</f>
        <v>0.0</v>
      </c>
    </row>
    <row r="364" spans="1:32">
      <c r="A364" s="9"/>
      <c r="B364" s="9"/>
      <c r="C364" s="9"/>
      <c r="D364" s="9"/>
      <c r="E364" s="9"/>
      <c r="F364" s="11"/>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f>--(COUNTA(B364:AE364)&gt;0)</f>
        <v>0.0</v>
      </c>
    </row>
    <row r="365" spans="1:32">
      <c r="A365" s="9"/>
      <c r="B365" s="9"/>
      <c r="C365" s="9"/>
      <c r="D365" s="9"/>
      <c r="E365" s="9"/>
      <c r="F365" s="11"/>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f>--(COUNTA(B365:AE365)&gt;0)</f>
        <v>0.0</v>
      </c>
    </row>
    <row r="366" spans="1:32">
      <c r="A366" s="9"/>
      <c r="B366" s="9"/>
      <c r="C366" s="9"/>
      <c r="D366" s="9"/>
      <c r="E366" s="9"/>
      <c r="F366" s="11"/>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f>--(COUNTA(B366:AE366)&gt;0)</f>
        <v>0.0</v>
      </c>
    </row>
    <row r="367" spans="1:32">
      <c r="A367" s="9"/>
      <c r="B367" s="9"/>
      <c r="C367" s="9"/>
      <c r="D367" s="9"/>
      <c r="E367" s="9"/>
      <c r="F367" s="11"/>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f>--(COUNTA(B367:AE367)&gt;0)</f>
        <v>0.0</v>
      </c>
    </row>
    <row r="368" spans="1:32">
      <c r="A368" s="9"/>
      <c r="B368" s="9"/>
      <c r="C368" s="9"/>
      <c r="D368" s="9"/>
      <c r="E368" s="9"/>
      <c r="F368" s="11"/>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f>--(COUNTA(B368:AE368)&gt;0)</f>
        <v>0.0</v>
      </c>
    </row>
    <row r="369" spans="1:32">
      <c r="A369" s="9"/>
      <c r="B369" s="9"/>
      <c r="C369" s="9"/>
      <c r="D369" s="9"/>
      <c r="E369" s="9"/>
      <c r="F369" s="11"/>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f>--(COUNTA(B369:AE369)&gt;0)</f>
        <v>0.0</v>
      </c>
    </row>
    <row r="370" spans="1:32">
      <c r="A370" s="9"/>
      <c r="B370" s="9"/>
      <c r="C370" s="9"/>
      <c r="D370" s="9"/>
      <c r="E370" s="9"/>
      <c r="F370" s="11"/>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f>--(COUNTA(B370:AE370)&gt;0)</f>
        <v>0.0</v>
      </c>
    </row>
    <row r="371" spans="1:32">
      <c r="A371" s="9"/>
      <c r="B371" s="9"/>
      <c r="C371" s="9"/>
      <c r="D371" s="9"/>
      <c r="E371" s="9"/>
      <c r="F371" s="11"/>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f>--(COUNTA(B371:AE371)&gt;0)</f>
        <v>0.0</v>
      </c>
    </row>
    <row r="372" spans="1:32">
      <c r="A372" s="9"/>
      <c r="B372" s="9"/>
      <c r="C372" s="9"/>
      <c r="D372" s="9"/>
      <c r="E372" s="9"/>
      <c r="F372" s="11"/>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f>--(COUNTA(B372:AE372)&gt;0)</f>
        <v>0.0</v>
      </c>
    </row>
    <row r="373" spans="1:32">
      <c r="A373" s="9"/>
      <c r="B373" s="9"/>
      <c r="C373" s="9"/>
      <c r="D373" s="9"/>
      <c r="E373" s="9"/>
      <c r="F373" s="11"/>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f>--(COUNTA(B373:AE373)&gt;0)</f>
        <v>0.0</v>
      </c>
    </row>
    <row r="374" spans="1:32">
      <c r="A374" s="9"/>
      <c r="B374" s="9"/>
      <c r="C374" s="9"/>
      <c r="D374" s="9"/>
      <c r="E374" s="9"/>
      <c r="F374" s="11"/>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f>--(COUNTA(B374:AE374)&gt;0)</f>
        <v>0.0</v>
      </c>
    </row>
    <row r="375" spans="1:32">
      <c r="A375" s="9"/>
      <c r="B375" s="9"/>
      <c r="C375" s="9"/>
      <c r="D375" s="9"/>
      <c r="E375" s="9"/>
      <c r="F375" s="11"/>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f>--(COUNTA(B375:AE375)&gt;0)</f>
        <v>0.0</v>
      </c>
    </row>
    <row r="376" spans="1:32">
      <c r="A376" s="9"/>
      <c r="B376" s="9"/>
      <c r="C376" s="9"/>
      <c r="D376" s="9"/>
      <c r="E376" s="9"/>
      <c r="F376" s="11"/>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f>--(COUNTA(B376:AE376)&gt;0)</f>
        <v>0.0</v>
      </c>
    </row>
    <row r="377" spans="1:32">
      <c r="A377" s="9"/>
      <c r="B377" s="9"/>
      <c r="C377" s="9"/>
      <c r="D377" s="9"/>
      <c r="E377" s="9"/>
      <c r="F377" s="11"/>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f>--(COUNTA(B377:AE377)&gt;0)</f>
        <v>0.0</v>
      </c>
    </row>
    <row r="378" spans="1:32">
      <c r="A378" s="9"/>
      <c r="B378" s="9"/>
      <c r="C378" s="9"/>
      <c r="D378" s="9"/>
      <c r="E378" s="9"/>
      <c r="F378" s="11"/>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f>--(COUNTA(B378:AE378)&gt;0)</f>
        <v>0.0</v>
      </c>
    </row>
    <row r="379" spans="1:32">
      <c r="A379" s="9"/>
      <c r="B379" s="9"/>
      <c r="C379" s="9"/>
      <c r="D379" s="9"/>
      <c r="E379" s="9"/>
      <c r="F379" s="11"/>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f>--(COUNTA(B379:AE379)&gt;0)</f>
        <v>0.0</v>
      </c>
    </row>
    <row r="380" spans="1:32">
      <c r="A380" s="9"/>
      <c r="B380" s="9"/>
      <c r="C380" s="9"/>
      <c r="D380" s="9"/>
      <c r="E380" s="9"/>
      <c r="F380" s="11"/>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f>--(COUNTA(B380:AE380)&gt;0)</f>
        <v>0.0</v>
      </c>
    </row>
    <row r="381" spans="1:32">
      <c r="A381" s="9"/>
      <c r="B381" s="9"/>
      <c r="C381" s="9"/>
      <c r="D381" s="9"/>
      <c r="E381" s="9"/>
      <c r="F381" s="11"/>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f>--(COUNTA(B381:AE381)&gt;0)</f>
        <v>0.0</v>
      </c>
    </row>
    <row r="382" spans="1:32">
      <c r="A382" s="9"/>
      <c r="B382" s="9"/>
      <c r="C382" s="9"/>
      <c r="D382" s="9"/>
      <c r="E382" s="9"/>
      <c r="F382" s="11"/>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f>--(COUNTA(B382:AE382)&gt;0)</f>
        <v>0.0</v>
      </c>
    </row>
    <row r="383" spans="1:32">
      <c r="A383" s="9"/>
      <c r="B383" s="9"/>
      <c r="C383" s="9"/>
      <c r="D383" s="9"/>
      <c r="E383" s="9"/>
      <c r="F383" s="11"/>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f>--(COUNTA(B383:AE383)&gt;0)</f>
        <v>0.0</v>
      </c>
    </row>
    <row r="384" spans="1:32">
      <c r="A384" s="9"/>
      <c r="B384" s="9"/>
      <c r="C384" s="9"/>
      <c r="D384" s="9"/>
      <c r="E384" s="9"/>
      <c r="F384" s="11"/>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f>--(COUNTA(B384:AE384)&gt;0)</f>
        <v>0.0</v>
      </c>
    </row>
    <row r="385" spans="1:32">
      <c r="A385" s="9"/>
      <c r="B385" s="9"/>
      <c r="C385" s="9"/>
      <c r="D385" s="9"/>
      <c r="E385" s="9"/>
      <c r="F385" s="11"/>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f>--(COUNTA(B385:AE385)&gt;0)</f>
        <v>0.0</v>
      </c>
    </row>
    <row r="386" spans="1:32">
      <c r="A386" s="9"/>
      <c r="B386" s="9"/>
      <c r="C386" s="9"/>
      <c r="D386" s="9"/>
      <c r="E386" s="9"/>
      <c r="F386" s="11"/>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f>--(COUNTA(B386:AE386)&gt;0)</f>
        <v>0.0</v>
      </c>
    </row>
    <row r="387" spans="1:32">
      <c r="A387" s="9"/>
      <c r="B387" s="9"/>
      <c r="C387" s="9"/>
      <c r="D387" s="9"/>
      <c r="E387" s="9"/>
      <c r="F387" s="11"/>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f>--(COUNTA(B387:AE387)&gt;0)</f>
        <v>0.0</v>
      </c>
    </row>
    <row r="388" spans="1:32">
      <c r="A388" s="9"/>
      <c r="B388" s="9"/>
      <c r="C388" s="9"/>
      <c r="D388" s="9"/>
      <c r="E388" s="9"/>
      <c r="F388" s="11"/>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f>--(COUNTA(B388:AE388)&gt;0)</f>
        <v>0.0</v>
      </c>
    </row>
    <row r="389" spans="1:32">
      <c r="A389" s="9"/>
      <c r="B389" s="9"/>
      <c r="C389" s="9"/>
      <c r="D389" s="9"/>
      <c r="E389" s="9"/>
      <c r="F389" s="11"/>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f>--(COUNTA(B389:AE389)&gt;0)</f>
        <v>0.0</v>
      </c>
    </row>
    <row r="390" spans="1:32">
      <c r="A390" s="9"/>
      <c r="B390" s="9"/>
      <c r="C390" s="9"/>
      <c r="D390" s="9"/>
      <c r="E390" s="9"/>
      <c r="F390" s="11"/>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f>--(COUNTA(B390:AE390)&gt;0)</f>
        <v>0.0</v>
      </c>
    </row>
    <row r="391" spans="1:32">
      <c r="A391" s="9"/>
      <c r="B391" s="9"/>
      <c r="C391" s="9"/>
      <c r="D391" s="9"/>
      <c r="E391" s="9"/>
      <c r="F391" s="11"/>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f>--(COUNTA(B391:AE391)&gt;0)</f>
        <v>0.0</v>
      </c>
    </row>
    <row r="392" spans="1:32">
      <c r="A392" s="9"/>
      <c r="B392" s="9"/>
      <c r="C392" s="9"/>
      <c r="D392" s="9"/>
      <c r="E392" s="9"/>
      <c r="F392" s="11"/>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f>--(COUNTA(B392:AE392)&gt;0)</f>
        <v>0.0</v>
      </c>
    </row>
    <row r="393" spans="1:32">
      <c r="A393" s="9"/>
      <c r="B393" s="9"/>
      <c r="C393" s="9"/>
      <c r="D393" s="9"/>
      <c r="E393" s="9"/>
      <c r="F393" s="11"/>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f>--(COUNTA(B393:AE393)&gt;0)</f>
        <v>0.0</v>
      </c>
    </row>
    <row r="394" spans="1:32">
      <c r="A394" s="9"/>
      <c r="B394" s="9"/>
      <c r="C394" s="9"/>
      <c r="D394" s="9"/>
      <c r="E394" s="9"/>
      <c r="F394" s="11"/>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f>--(COUNTA(B394:AE394)&gt;0)</f>
        <v>0.0</v>
      </c>
    </row>
    <row r="395" spans="1:32">
      <c r="A395" s="9"/>
      <c r="B395" s="9"/>
      <c r="C395" s="9"/>
      <c r="D395" s="9"/>
      <c r="E395" s="9"/>
      <c r="F395" s="11"/>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f>--(COUNTA(B395:AE395)&gt;0)</f>
        <v>0.0</v>
      </c>
    </row>
    <row r="396" spans="1:32">
      <c r="A396" s="9"/>
      <c r="B396" s="9"/>
      <c r="C396" s="9"/>
      <c r="D396" s="9"/>
      <c r="E396" s="9"/>
      <c r="F396" s="11"/>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f>--(COUNTA(B396:AE396)&gt;0)</f>
        <v>0.0</v>
      </c>
    </row>
    <row r="397" spans="1:32">
      <c r="A397" s="9"/>
      <c r="B397" s="9"/>
      <c r="C397" s="9"/>
      <c r="D397" s="9"/>
      <c r="E397" s="9"/>
      <c r="F397" s="11"/>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f>--(COUNTA(B397:AE397)&gt;0)</f>
        <v>0.0</v>
      </c>
    </row>
    <row r="398" spans="1:32">
      <c r="A398" s="9"/>
      <c r="B398" s="9"/>
      <c r="C398" s="9"/>
      <c r="D398" s="9"/>
      <c r="E398" s="9"/>
      <c r="F398" s="11"/>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f>--(COUNTA(B398:AE398)&gt;0)</f>
        <v>0.0</v>
      </c>
    </row>
    <row r="399" spans="1:32">
      <c r="A399" s="9"/>
      <c r="B399" s="9"/>
      <c r="C399" s="9"/>
      <c r="D399" s="9"/>
      <c r="E399" s="9"/>
      <c r="F399" s="11"/>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f>--(COUNTA(B399:AE399)&gt;0)</f>
        <v>0.0</v>
      </c>
    </row>
    <row r="400" spans="1:32">
      <c r="A400" s="9"/>
      <c r="B400" s="9"/>
      <c r="C400" s="9"/>
      <c r="D400" s="9"/>
      <c r="E400" s="9"/>
      <c r="F400" s="11"/>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f>--(COUNTA(B400:AE400)&gt;0)</f>
        <v>0.0</v>
      </c>
    </row>
    <row r="401" spans="1:32">
      <c r="A401" s="9"/>
      <c r="B401" s="9"/>
      <c r="C401" s="9"/>
      <c r="D401" s="9"/>
      <c r="E401" s="9"/>
      <c r="F401" s="11"/>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f>--(COUNTA(B401:AE401)&gt;0)</f>
        <v>0.0</v>
      </c>
    </row>
    <row r="402" spans="1:32">
      <c r="A402" s="9"/>
      <c r="B402" s="9"/>
      <c r="C402" s="9"/>
      <c r="D402" s="9"/>
      <c r="E402" s="9"/>
      <c r="F402" s="11"/>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f>--(COUNTA(B402:AE402)&gt;0)</f>
        <v>0.0</v>
      </c>
    </row>
    <row r="403" spans="1:32">
      <c r="A403" s="9"/>
      <c r="B403" s="9"/>
      <c r="C403" s="9"/>
      <c r="D403" s="9"/>
      <c r="E403" s="9"/>
      <c r="F403" s="11"/>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f>--(COUNTA(B403:AE403)&gt;0)</f>
        <v>0.0</v>
      </c>
    </row>
    <row r="404" spans="1:32">
      <c r="A404" s="9"/>
      <c r="B404" s="9"/>
      <c r="C404" s="9"/>
      <c r="D404" s="9"/>
      <c r="E404" s="9"/>
      <c r="F404" s="11"/>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f>--(COUNTA(B404:AE404)&gt;0)</f>
        <v>0.0</v>
      </c>
    </row>
    <row r="405" spans="1:32">
      <c r="A405" s="9"/>
      <c r="B405" s="9"/>
      <c r="C405" s="9"/>
      <c r="D405" s="9"/>
      <c r="E405" s="9"/>
      <c r="F405" s="11"/>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f>--(COUNTA(B405:AE405)&gt;0)</f>
        <v>0.0</v>
      </c>
    </row>
    <row r="406" spans="1:32">
      <c r="A406" s="9"/>
      <c r="B406" s="9"/>
      <c r="C406" s="9"/>
      <c r="D406" s="9"/>
      <c r="E406" s="9"/>
      <c r="F406" s="11"/>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f>--(COUNTA(B406:AE406)&gt;0)</f>
        <v>0.0</v>
      </c>
    </row>
    <row r="407" spans="1:32">
      <c r="A407" s="9"/>
      <c r="B407" s="9"/>
      <c r="C407" s="9"/>
      <c r="D407" s="9"/>
      <c r="E407" s="9"/>
      <c r="F407" s="11"/>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f>--(COUNTA(B407:AE407)&gt;0)</f>
        <v>0.0</v>
      </c>
    </row>
    <row r="408" spans="1:32">
      <c r="A408" s="9"/>
      <c r="B408" s="9"/>
      <c r="C408" s="9"/>
      <c r="D408" s="9"/>
      <c r="E408" s="9"/>
      <c r="F408" s="11"/>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f>--(COUNTA(B408:AE408)&gt;0)</f>
        <v>0.0</v>
      </c>
    </row>
    <row r="409" spans="1:32">
      <c r="A409" s="9"/>
      <c r="B409" s="9"/>
      <c r="C409" s="9"/>
      <c r="D409" s="9"/>
      <c r="E409" s="9"/>
      <c r="F409" s="11"/>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f>--(COUNTA(B409:AE409)&gt;0)</f>
        <v>0.0</v>
      </c>
    </row>
    <row r="410" spans="1:32">
      <c r="A410" s="9"/>
      <c r="B410" s="9"/>
      <c r="C410" s="9"/>
      <c r="D410" s="9"/>
      <c r="E410" s="9"/>
      <c r="F410" s="11"/>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f>--(COUNTA(B410:AE410)&gt;0)</f>
        <v>0.0</v>
      </c>
    </row>
    <row r="411" spans="1:32">
      <c r="A411" s="9"/>
      <c r="B411" s="9"/>
      <c r="C411" s="9"/>
      <c r="D411" s="9"/>
      <c r="E411" s="9"/>
      <c r="F411" s="11"/>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f>--(COUNTA(B411:AE411)&gt;0)</f>
        <v>0.0</v>
      </c>
    </row>
    <row r="412" spans="1:32">
      <c r="A412" s="9"/>
      <c r="B412" s="9"/>
      <c r="C412" s="9"/>
      <c r="D412" s="9"/>
      <c r="E412" s="9"/>
      <c r="F412" s="11"/>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f>--(COUNTA(B412:AE412)&gt;0)</f>
        <v>0.0</v>
      </c>
    </row>
    <row r="413" spans="1:32">
      <c r="A413" s="9"/>
      <c r="B413" s="9"/>
      <c r="C413" s="9"/>
      <c r="D413" s="9"/>
      <c r="E413" s="9"/>
      <c r="F413" s="11"/>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f>--(COUNTA(B413:AE413)&gt;0)</f>
        <v>0.0</v>
      </c>
    </row>
    <row r="414" spans="1:32">
      <c r="A414" s="9"/>
      <c r="B414" s="9"/>
      <c r="C414" s="9"/>
      <c r="D414" s="9"/>
      <c r="E414" s="9"/>
      <c r="F414" s="11"/>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f>--(COUNTA(B414:AE414)&gt;0)</f>
        <v>0.0</v>
      </c>
    </row>
    <row r="415" spans="1:32">
      <c r="A415" s="9"/>
      <c r="B415" s="9"/>
      <c r="C415" s="9"/>
      <c r="D415" s="9"/>
      <c r="E415" s="9"/>
      <c r="F415" s="11"/>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f>--(COUNTA(B415:AE415)&gt;0)</f>
        <v>0.0</v>
      </c>
    </row>
    <row r="416" spans="1:32">
      <c r="A416" s="9"/>
      <c r="B416" s="9"/>
      <c r="C416" s="9"/>
      <c r="D416" s="9"/>
      <c r="E416" s="9"/>
      <c r="F416" s="11"/>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f>--(COUNTA(B416:AE416)&gt;0)</f>
        <v>0.0</v>
      </c>
    </row>
    <row r="417" spans="1:32">
      <c r="A417" s="9"/>
      <c r="B417" s="9"/>
      <c r="C417" s="9"/>
      <c r="D417" s="9"/>
      <c r="E417" s="9"/>
      <c r="F417" s="11"/>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f>--(COUNTA(B417:AE417)&gt;0)</f>
        <v>0.0</v>
      </c>
    </row>
    <row r="418" spans="1:32">
      <c r="A418" s="9"/>
      <c r="B418" s="9"/>
      <c r="C418" s="9"/>
      <c r="D418" s="9"/>
      <c r="E418" s="9"/>
      <c r="F418" s="11"/>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f>--(COUNTA(B418:AE418)&gt;0)</f>
        <v>0.0</v>
      </c>
    </row>
    <row r="419" spans="1:32">
      <c r="A419" s="9"/>
      <c r="B419" s="9"/>
      <c r="C419" s="9"/>
      <c r="D419" s="9"/>
      <c r="E419" s="9"/>
      <c r="F419" s="11"/>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f>--(COUNTA(B419:AE419)&gt;0)</f>
        <v>0.0</v>
      </c>
    </row>
    <row r="420" spans="1:32">
      <c r="A420" s="9"/>
      <c r="B420" s="9"/>
      <c r="C420" s="9"/>
      <c r="D420" s="9"/>
      <c r="E420" s="9"/>
      <c r="F420" s="11"/>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f>--(COUNTA(B420:AE420)&gt;0)</f>
        <v>0.0</v>
      </c>
    </row>
    <row r="421" spans="1:32">
      <c r="A421" s="9"/>
      <c r="B421" s="9"/>
      <c r="C421" s="9"/>
      <c r="D421" s="9"/>
      <c r="E421" s="9"/>
      <c r="F421" s="11"/>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f>--(COUNTA(B421:AE421)&gt;0)</f>
        <v>0.0</v>
      </c>
    </row>
    <row r="422" spans="1:32">
      <c r="A422" s="9"/>
      <c r="B422" s="9"/>
      <c r="C422" s="9"/>
      <c r="D422" s="9"/>
      <c r="E422" s="9"/>
      <c r="F422" s="11"/>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f>--(COUNTA(B422:AE422)&gt;0)</f>
        <v>0.0</v>
      </c>
    </row>
    <row r="423" spans="1:32">
      <c r="A423" s="9"/>
      <c r="B423" s="9"/>
      <c r="C423" s="9"/>
      <c r="D423" s="9"/>
      <c r="E423" s="9"/>
      <c r="F423" s="11"/>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f>--(COUNTA(B423:AE423)&gt;0)</f>
        <v>0.0</v>
      </c>
    </row>
    <row r="424" spans="1:32">
      <c r="A424" s="9"/>
      <c r="B424" s="9"/>
      <c r="C424" s="9"/>
      <c r="D424" s="9"/>
      <c r="E424" s="9"/>
      <c r="F424" s="11"/>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f>--(COUNTA(B424:AE424)&gt;0)</f>
        <v>0.0</v>
      </c>
    </row>
    <row r="425" spans="1:32">
      <c r="A425" s="9"/>
      <c r="B425" s="9"/>
      <c r="C425" s="9"/>
      <c r="D425" s="9"/>
      <c r="E425" s="9"/>
      <c r="F425" s="11"/>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f>--(COUNTA(B425:AE425)&gt;0)</f>
        <v>0.0</v>
      </c>
    </row>
    <row r="426" spans="1:32">
      <c r="A426" s="9"/>
      <c r="B426" s="9"/>
      <c r="C426" s="9"/>
      <c r="D426" s="9"/>
      <c r="E426" s="9"/>
      <c r="F426" s="11"/>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f>--(COUNTA(B426:AE426)&gt;0)</f>
        <v>0.0</v>
      </c>
    </row>
    <row r="427" spans="1:32">
      <c r="A427" s="9"/>
      <c r="B427" s="9"/>
      <c r="C427" s="9"/>
      <c r="D427" s="9"/>
      <c r="E427" s="9"/>
      <c r="F427" s="11"/>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f>--(COUNTA(B427:AE427)&gt;0)</f>
        <v>0.0</v>
      </c>
    </row>
    <row r="428" spans="1:32">
      <c r="A428" s="9"/>
      <c r="B428" s="9"/>
      <c r="C428" s="9"/>
      <c r="D428" s="9"/>
      <c r="E428" s="9"/>
      <c r="F428" s="11"/>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f>--(COUNTA(B428:AE428)&gt;0)</f>
        <v>0.0</v>
      </c>
    </row>
    <row r="429" spans="1:32">
      <c r="A429" s="9"/>
      <c r="B429" s="9"/>
      <c r="C429" s="9"/>
      <c r="D429" s="9"/>
      <c r="E429" s="9"/>
      <c r="F429" s="11"/>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f>--(COUNTA(B429:AE429)&gt;0)</f>
        <v>0.0</v>
      </c>
    </row>
    <row r="430" spans="1:32">
      <c r="A430" s="9"/>
      <c r="B430" s="9"/>
      <c r="C430" s="9"/>
      <c r="D430" s="9"/>
      <c r="E430" s="9"/>
      <c r="F430" s="11"/>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f>--(COUNTA(B430:AE430)&gt;0)</f>
        <v>0.0</v>
      </c>
    </row>
    <row r="431" spans="1:32">
      <c r="A431" s="9"/>
      <c r="B431" s="9"/>
      <c r="C431" s="9"/>
      <c r="D431" s="9"/>
      <c r="E431" s="9"/>
      <c r="F431" s="11"/>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f>--(COUNTA(B431:AE431)&gt;0)</f>
        <v>0.0</v>
      </c>
    </row>
    <row r="432" spans="1:32">
      <c r="A432" s="9"/>
      <c r="B432" s="9"/>
      <c r="C432" s="9"/>
      <c r="D432" s="9"/>
      <c r="E432" s="9"/>
      <c r="F432" s="11"/>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f>--(COUNTA(B432:AE432)&gt;0)</f>
        <v>0.0</v>
      </c>
    </row>
    <row r="433" spans="1:32">
      <c r="A433" s="9"/>
      <c r="B433" s="9"/>
      <c r="C433" s="9"/>
      <c r="D433" s="9"/>
      <c r="E433" s="9"/>
      <c r="F433" s="11"/>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f>--(COUNTA(B433:AE433)&gt;0)</f>
        <v>0.0</v>
      </c>
    </row>
    <row r="434" spans="1:32">
      <c r="A434" s="9"/>
      <c r="B434" s="9"/>
      <c r="C434" s="9"/>
      <c r="D434" s="9"/>
      <c r="E434" s="9"/>
      <c r="F434" s="11"/>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f>--(COUNTA(B434:AE434)&gt;0)</f>
        <v>0.0</v>
      </c>
    </row>
    <row r="435" spans="1:32">
      <c r="A435" s="9"/>
      <c r="B435" s="9"/>
      <c r="C435" s="9"/>
      <c r="D435" s="9"/>
      <c r="E435" s="9"/>
      <c r="F435" s="11"/>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f>--(COUNTA(B435:AE435)&gt;0)</f>
        <v>0.0</v>
      </c>
    </row>
    <row r="436" spans="1:32">
      <c r="A436" s="9"/>
      <c r="B436" s="9"/>
      <c r="C436" s="9"/>
      <c r="D436" s="9"/>
      <c r="E436" s="9"/>
      <c r="F436" s="11"/>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f>--(COUNTA(B436:AE436)&gt;0)</f>
        <v>0.0</v>
      </c>
    </row>
    <row r="437" spans="1:32">
      <c r="A437" s="9"/>
      <c r="B437" s="9"/>
      <c r="C437" s="9"/>
      <c r="D437" s="9"/>
      <c r="E437" s="9"/>
      <c r="F437" s="11"/>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f>--(COUNTA(B437:AE437)&gt;0)</f>
        <v>0.0</v>
      </c>
    </row>
    <row r="438" spans="1:32">
      <c r="A438" s="9"/>
      <c r="B438" s="9"/>
      <c r="C438" s="9"/>
      <c r="D438" s="9"/>
      <c r="E438" s="9"/>
      <c r="F438" s="11"/>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f>--(COUNTA(B438:AE438)&gt;0)</f>
        <v>0.0</v>
      </c>
    </row>
    <row r="439" spans="1:32">
      <c r="A439" s="9"/>
      <c r="B439" s="9"/>
      <c r="C439" s="9"/>
      <c r="D439" s="9"/>
      <c r="E439" s="9"/>
      <c r="F439" s="11"/>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f>--(COUNTA(B439:AE439)&gt;0)</f>
        <v>0.0</v>
      </c>
    </row>
    <row r="440" spans="1:32">
      <c r="A440" s="9"/>
      <c r="B440" s="9"/>
      <c r="C440" s="9"/>
      <c r="D440" s="9"/>
      <c r="E440" s="9"/>
      <c r="F440" s="11"/>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f>--(COUNTA(B440:AE440)&gt;0)</f>
        <v>0.0</v>
      </c>
    </row>
    <row r="441" spans="1:32">
      <c r="A441" s="9"/>
      <c r="B441" s="9"/>
      <c r="C441" s="9"/>
      <c r="D441" s="9"/>
      <c r="E441" s="9"/>
      <c r="F441" s="11"/>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f>--(COUNTA(B441:AE441)&gt;0)</f>
        <v>0.0</v>
      </c>
    </row>
    <row r="442" spans="1:32">
      <c r="A442" s="9"/>
      <c r="B442" s="9"/>
      <c r="C442" s="9"/>
      <c r="D442" s="9"/>
      <c r="E442" s="9"/>
      <c r="F442" s="11"/>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f>--(COUNTA(B442:AE442)&gt;0)</f>
        <v>0.0</v>
      </c>
    </row>
    <row r="443" spans="1:32">
      <c r="A443" s="9"/>
      <c r="B443" s="9"/>
      <c r="C443" s="9"/>
      <c r="D443" s="9"/>
      <c r="E443" s="9"/>
      <c r="F443" s="11"/>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f>--(COUNTA(B443:AE443)&gt;0)</f>
        <v>0.0</v>
      </c>
    </row>
    <row r="444" spans="1:32">
      <c r="A444" s="9"/>
      <c r="B444" s="9"/>
      <c r="C444" s="9"/>
      <c r="D444" s="9"/>
      <c r="E444" s="9"/>
      <c r="F444" s="11"/>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f>--(COUNTA(B444:AE444)&gt;0)</f>
        <v>0.0</v>
      </c>
    </row>
    <row r="445" spans="1:32">
      <c r="A445" s="9"/>
      <c r="B445" s="9"/>
      <c r="C445" s="9"/>
      <c r="D445" s="9"/>
      <c r="E445" s="9"/>
      <c r="F445" s="11"/>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f>--(COUNTA(B445:AE445)&gt;0)</f>
        <v>0.0</v>
      </c>
    </row>
    <row r="446" spans="1:32">
      <c r="A446" s="9"/>
      <c r="B446" s="9"/>
      <c r="C446" s="9"/>
      <c r="D446" s="9"/>
      <c r="E446" s="9"/>
      <c r="F446" s="11"/>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f>--(COUNTA(B446:AE446)&gt;0)</f>
        <v>0.0</v>
      </c>
    </row>
    <row r="447" spans="1:32">
      <c r="A447" s="9"/>
      <c r="B447" s="9"/>
      <c r="C447" s="9"/>
      <c r="D447" s="9"/>
      <c r="E447" s="9"/>
      <c r="F447" s="11"/>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f>--(COUNTA(B447:AE447)&gt;0)</f>
        <v>0.0</v>
      </c>
    </row>
    <row r="448" spans="1:32">
      <c r="A448" s="9"/>
      <c r="B448" s="9"/>
      <c r="C448" s="9"/>
      <c r="D448" s="9"/>
      <c r="E448" s="9"/>
      <c r="F448" s="11"/>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f>--(COUNTA(B448:AE448)&gt;0)</f>
        <v>0.0</v>
      </c>
    </row>
    <row r="449" spans="1:32">
      <c r="A449" s="9"/>
      <c r="B449" s="9"/>
      <c r="C449" s="9"/>
      <c r="D449" s="9"/>
      <c r="E449" s="9"/>
      <c r="F449" s="11"/>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f>--(COUNTA(B449:AE449)&gt;0)</f>
        <v>0.0</v>
      </c>
    </row>
    <row r="450" spans="1:32">
      <c r="A450" s="9"/>
      <c r="B450" s="9"/>
      <c r="C450" s="9"/>
      <c r="D450" s="9"/>
      <c r="E450" s="9"/>
      <c r="F450" s="11"/>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f>--(COUNTA(B450:AE450)&gt;0)</f>
        <v>0.0</v>
      </c>
    </row>
    <row r="451" spans="1:32">
      <c r="A451" s="9"/>
      <c r="B451" s="9"/>
      <c r="C451" s="9"/>
      <c r="D451" s="9"/>
      <c r="E451" s="9"/>
      <c r="F451" s="11"/>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f>--(COUNTA(B451:AE451)&gt;0)</f>
        <v>0.0</v>
      </c>
    </row>
    <row r="452" spans="1:32">
      <c r="A452" s="9"/>
      <c r="B452" s="9"/>
      <c r="C452" s="9"/>
      <c r="D452" s="9"/>
      <c r="E452" s="9"/>
      <c r="F452" s="11"/>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f>--(COUNTA(B452:AE452)&gt;0)</f>
        <v>0.0</v>
      </c>
    </row>
    <row r="453" spans="1:32">
      <c r="A453" s="9"/>
      <c r="B453" s="9"/>
      <c r="C453" s="9"/>
      <c r="D453" s="9"/>
      <c r="E453" s="9"/>
      <c r="F453" s="11"/>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f>--(COUNTA(B453:AE453)&gt;0)</f>
        <v>0.0</v>
      </c>
    </row>
    <row r="454" spans="1:32">
      <c r="A454" s="9"/>
      <c r="B454" s="9"/>
      <c r="C454" s="9"/>
      <c r="D454" s="9"/>
      <c r="E454" s="9"/>
      <c r="F454" s="11"/>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f>--(COUNTA(B454:AE454)&gt;0)</f>
        <v>0.0</v>
      </c>
    </row>
    <row r="455" spans="1:32">
      <c r="A455" s="9"/>
      <c r="B455" s="9"/>
      <c r="C455" s="9"/>
      <c r="D455" s="9"/>
      <c r="E455" s="9"/>
      <c r="F455" s="11"/>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f>--(COUNTA(B455:AE455)&gt;0)</f>
        <v>0.0</v>
      </c>
    </row>
    <row r="456" spans="1:32">
      <c r="A456" s="9"/>
      <c r="B456" s="9"/>
      <c r="C456" s="9"/>
      <c r="D456" s="9"/>
      <c r="E456" s="9"/>
      <c r="F456" s="11"/>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f>--(COUNTA(B456:AE456)&gt;0)</f>
        <v>0.0</v>
      </c>
    </row>
    <row r="457" spans="1:32">
      <c r="A457" s="9"/>
      <c r="B457" s="9"/>
      <c r="C457" s="9"/>
      <c r="D457" s="9"/>
      <c r="E457" s="9"/>
      <c r="F457" s="11"/>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f>--(COUNTA(B457:AE457)&gt;0)</f>
        <v>0.0</v>
      </c>
    </row>
    <row r="458" spans="1:32">
      <c r="A458" s="9"/>
      <c r="B458" s="9"/>
      <c r="C458" s="9"/>
      <c r="D458" s="9"/>
      <c r="E458" s="9"/>
      <c r="F458" s="11"/>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f>--(COUNTA(B458:AE458)&gt;0)</f>
        <v>0.0</v>
      </c>
    </row>
    <row r="459" spans="1:32">
      <c r="A459" s="9"/>
      <c r="B459" s="9"/>
      <c r="C459" s="9"/>
      <c r="D459" s="9"/>
      <c r="E459" s="9"/>
      <c r="F459" s="11"/>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f>--(COUNTA(B459:AE459)&gt;0)</f>
        <v>0.0</v>
      </c>
    </row>
    <row r="460" spans="1:32">
      <c r="A460" s="9"/>
      <c r="B460" s="9"/>
      <c r="C460" s="9"/>
      <c r="D460" s="9"/>
      <c r="E460" s="9"/>
      <c r="F460" s="11"/>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f>--(COUNTA(B460:AE460)&gt;0)</f>
        <v>0.0</v>
      </c>
    </row>
    <row r="461" spans="1:32">
      <c r="A461" s="9"/>
      <c r="B461" s="9"/>
      <c r="C461" s="9"/>
      <c r="D461" s="9"/>
      <c r="E461" s="9"/>
      <c r="F461" s="11"/>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f>--(COUNTA(B461:AE461)&gt;0)</f>
        <v>0.0</v>
      </c>
    </row>
    <row r="462" spans="1:32">
      <c r="A462" s="9"/>
      <c r="B462" s="9"/>
      <c r="C462" s="9"/>
      <c r="D462" s="9"/>
      <c r="E462" s="9"/>
      <c r="F462" s="11"/>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f>--(COUNTA(B462:AE462)&gt;0)</f>
        <v>0.0</v>
      </c>
    </row>
    <row r="463" spans="1:32">
      <c r="A463" s="9"/>
      <c r="B463" s="9"/>
      <c r="C463" s="9"/>
      <c r="D463" s="9"/>
      <c r="E463" s="9"/>
      <c r="F463" s="11"/>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f>--(COUNTA(B463:AE463)&gt;0)</f>
        <v>0.0</v>
      </c>
    </row>
    <row r="464" spans="1:32">
      <c r="A464" s="9"/>
      <c r="B464" s="9"/>
      <c r="C464" s="9"/>
      <c r="D464" s="9"/>
      <c r="E464" s="9"/>
      <c r="F464" s="11"/>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f>--(COUNTA(B464:AE464)&gt;0)</f>
        <v>0.0</v>
      </c>
    </row>
    <row r="465" spans="1:32">
      <c r="A465" s="9"/>
      <c r="B465" s="9"/>
      <c r="C465" s="9"/>
      <c r="D465" s="9"/>
      <c r="E465" s="9"/>
      <c r="F465" s="11"/>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f>--(COUNTA(B465:AE465)&gt;0)</f>
        <v>0.0</v>
      </c>
    </row>
    <row r="466" spans="1:32">
      <c r="A466" s="9"/>
      <c r="B466" s="9"/>
      <c r="C466" s="9"/>
      <c r="D466" s="9"/>
      <c r="E466" s="9"/>
      <c r="F466" s="11"/>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f>--(COUNTA(B466:AE466)&gt;0)</f>
        <v>0.0</v>
      </c>
    </row>
    <row r="467" spans="1:32">
      <c r="A467" s="9"/>
      <c r="B467" s="9"/>
      <c r="C467" s="9"/>
      <c r="D467" s="9"/>
      <c r="E467" s="9"/>
      <c r="F467" s="11"/>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f>--(COUNTA(B467:AE467)&gt;0)</f>
        <v>0.0</v>
      </c>
    </row>
    <row r="468" spans="1:32">
      <c r="A468" s="9"/>
      <c r="B468" s="9"/>
      <c r="C468" s="9"/>
      <c r="D468" s="9"/>
      <c r="E468" s="9"/>
      <c r="F468" s="11"/>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f>--(COUNTA(B468:AE468)&gt;0)</f>
        <v>0.0</v>
      </c>
    </row>
    <row r="469" spans="1:32">
      <c r="A469" s="9"/>
      <c r="B469" s="9"/>
      <c r="C469" s="9"/>
      <c r="D469" s="9"/>
      <c r="E469" s="9"/>
      <c r="F469" s="11"/>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f>--(COUNTA(B469:AE469)&gt;0)</f>
        <v>0.0</v>
      </c>
    </row>
    <row r="470" spans="1:32">
      <c r="A470" s="9"/>
      <c r="B470" s="9"/>
      <c r="C470" s="9"/>
      <c r="D470" s="9"/>
      <c r="E470" s="9"/>
      <c r="F470" s="11"/>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f>--(COUNTA(B470:AE470)&gt;0)</f>
        <v>0.0</v>
      </c>
    </row>
    <row r="471" spans="1:32">
      <c r="A471" s="9"/>
      <c r="B471" s="9"/>
      <c r="C471" s="9"/>
      <c r="D471" s="9"/>
      <c r="E471" s="9"/>
      <c r="F471" s="11"/>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f>--(COUNTA(B471:AE471)&gt;0)</f>
        <v>0.0</v>
      </c>
    </row>
    <row r="472" spans="1:32">
      <c r="A472" s="9"/>
      <c r="B472" s="9"/>
      <c r="C472" s="9"/>
      <c r="D472" s="9"/>
      <c r="E472" s="9"/>
      <c r="F472" s="11"/>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f>--(COUNTA(B472:AE472)&gt;0)</f>
        <v>0.0</v>
      </c>
    </row>
    <row r="473" spans="1:32">
      <c r="A473" s="9"/>
      <c r="B473" s="9"/>
      <c r="C473" s="9"/>
      <c r="D473" s="9"/>
      <c r="E473" s="9"/>
      <c r="F473" s="11"/>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f>--(COUNTA(B473:AE473)&gt;0)</f>
        <v>0.0</v>
      </c>
    </row>
    <row r="474" spans="1:32">
      <c r="A474" s="9"/>
      <c r="B474" s="9"/>
      <c r="C474" s="9"/>
      <c r="D474" s="9"/>
      <c r="E474" s="9"/>
      <c r="F474" s="11"/>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f>--(COUNTA(B474:AE474)&gt;0)</f>
        <v>0.0</v>
      </c>
    </row>
    <row r="475" spans="1:32">
      <c r="A475" s="9"/>
      <c r="B475" s="9"/>
      <c r="C475" s="9"/>
      <c r="D475" s="9"/>
      <c r="E475" s="9"/>
      <c r="F475" s="11"/>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f>--(COUNTA(B475:AE475)&gt;0)</f>
        <v>0.0</v>
      </c>
    </row>
    <row r="476" spans="1:32">
      <c r="A476" s="9"/>
      <c r="B476" s="9"/>
      <c r="C476" s="9"/>
      <c r="D476" s="9"/>
      <c r="E476" s="9"/>
      <c r="F476" s="11"/>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f>--(COUNTA(B476:AE476)&gt;0)</f>
        <v>0.0</v>
      </c>
    </row>
    <row r="477" spans="1:32">
      <c r="A477" s="9"/>
      <c r="B477" s="9"/>
      <c r="C477" s="9"/>
      <c r="D477" s="9"/>
      <c r="E477" s="9"/>
      <c r="F477" s="11"/>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f>--(COUNTA(B477:AE477)&gt;0)</f>
        <v>0.0</v>
      </c>
    </row>
    <row r="478" spans="1:32">
      <c r="A478" s="9"/>
      <c r="B478" s="9"/>
      <c r="C478" s="9"/>
      <c r="D478" s="9"/>
      <c r="E478" s="9"/>
      <c r="F478" s="11"/>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f>--(COUNTA(B478:AE478)&gt;0)</f>
        <v>0.0</v>
      </c>
    </row>
    <row r="479" spans="1:32">
      <c r="A479" s="9"/>
      <c r="B479" s="9"/>
      <c r="C479" s="9"/>
      <c r="D479" s="9"/>
      <c r="E479" s="9"/>
      <c r="F479" s="11"/>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f>--(COUNTA(B479:AE479)&gt;0)</f>
        <v>0.0</v>
      </c>
    </row>
    <row r="480" spans="1:32">
      <c r="A480" s="9"/>
      <c r="B480" s="9"/>
      <c r="C480" s="9"/>
      <c r="D480" s="9"/>
      <c r="E480" s="9"/>
      <c r="F480" s="11"/>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f>--(COUNTA(B480:AE480)&gt;0)</f>
        <v>0.0</v>
      </c>
    </row>
    <row r="481" spans="1:32">
      <c r="A481" s="9"/>
      <c r="B481" s="9"/>
      <c r="C481" s="9"/>
      <c r="D481" s="9"/>
      <c r="E481" s="9"/>
      <c r="F481" s="11"/>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f>--(COUNTA(B481:AE481)&gt;0)</f>
        <v>0.0</v>
      </c>
    </row>
    <row r="482" spans="1:32">
      <c r="A482" s="9"/>
      <c r="B482" s="9"/>
      <c r="C482" s="9"/>
      <c r="D482" s="9"/>
      <c r="E482" s="9"/>
      <c r="F482" s="11"/>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f>--(COUNTA(B482:AE482)&gt;0)</f>
        <v>0.0</v>
      </c>
    </row>
    <row r="483" spans="1:32">
      <c r="A483" s="9"/>
      <c r="B483" s="9"/>
      <c r="C483" s="9"/>
      <c r="D483" s="9"/>
      <c r="E483" s="9"/>
      <c r="F483" s="11"/>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f>--(COUNTA(B483:AE483)&gt;0)</f>
        <v>0.0</v>
      </c>
    </row>
    <row r="484" spans="1:32">
      <c r="A484" s="9"/>
      <c r="B484" s="9"/>
      <c r="C484" s="9"/>
      <c r="D484" s="9"/>
      <c r="E484" s="9"/>
      <c r="F484" s="11"/>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f>--(COUNTA(B484:AE484)&gt;0)</f>
        <v>0.0</v>
      </c>
    </row>
    <row r="485" spans="1:32">
      <c r="A485" s="9"/>
      <c r="B485" s="9"/>
      <c r="C485" s="9"/>
      <c r="D485" s="9"/>
      <c r="E485" s="9"/>
      <c r="F485" s="11"/>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f>--(COUNTA(B485:AE485)&gt;0)</f>
        <v>0.0</v>
      </c>
    </row>
    <row r="486" spans="1:32">
      <c r="A486" s="9"/>
      <c r="B486" s="9"/>
      <c r="C486" s="9"/>
      <c r="D486" s="9"/>
      <c r="E486" s="9"/>
      <c r="F486" s="11"/>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f>--(COUNTA(B486:AE486)&gt;0)</f>
        <v>0.0</v>
      </c>
    </row>
    <row r="487" spans="1:32">
      <c r="A487" s="9"/>
      <c r="B487" s="9"/>
      <c r="C487" s="9"/>
      <c r="D487" s="9"/>
      <c r="E487" s="9"/>
      <c r="F487" s="11"/>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f>--(COUNTA(B487:AE487)&gt;0)</f>
        <v>0.0</v>
      </c>
    </row>
    <row r="488" spans="1:32">
      <c r="A488" s="9"/>
      <c r="B488" s="9"/>
      <c r="C488" s="9"/>
      <c r="D488" s="9"/>
      <c r="E488" s="9"/>
      <c r="F488" s="11"/>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f>--(COUNTA(B488:AE488)&gt;0)</f>
        <v>0.0</v>
      </c>
    </row>
    <row r="489" spans="1:32">
      <c r="A489" s="9"/>
      <c r="B489" s="9"/>
      <c r="C489" s="9"/>
      <c r="D489" s="9"/>
      <c r="E489" s="9"/>
      <c r="F489" s="11"/>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f>--(COUNTA(B489:AE489)&gt;0)</f>
        <v>0.0</v>
      </c>
    </row>
    <row r="490" spans="1:32">
      <c r="A490" s="9"/>
      <c r="B490" s="9"/>
      <c r="C490" s="9"/>
      <c r="D490" s="9"/>
      <c r="E490" s="9"/>
      <c r="F490" s="11"/>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f>--(COUNTA(B490:AE490)&gt;0)</f>
        <v>0.0</v>
      </c>
    </row>
    <row r="491" spans="1:32">
      <c r="A491" s="9"/>
      <c r="B491" s="9"/>
      <c r="C491" s="9"/>
      <c r="D491" s="9"/>
      <c r="E491" s="9"/>
      <c r="F491" s="11"/>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f>--(COUNTA(B491:AE491)&gt;0)</f>
        <v>0.0</v>
      </c>
    </row>
    <row r="492" spans="1:32">
      <c r="A492" s="9"/>
      <c r="B492" s="9"/>
      <c r="C492" s="9"/>
      <c r="D492" s="9"/>
      <c r="E492" s="9"/>
      <c r="F492" s="11"/>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f>--(COUNTA(B492:AE492)&gt;0)</f>
        <v>0.0</v>
      </c>
    </row>
    <row r="493" spans="1:32">
      <c r="A493" s="9"/>
      <c r="B493" s="9"/>
      <c r="C493" s="9"/>
      <c r="D493" s="9"/>
      <c r="E493" s="9"/>
      <c r="F493" s="11"/>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f>--(COUNTA(B493:AE493)&gt;0)</f>
        <v>0.0</v>
      </c>
    </row>
    <row r="494" spans="1:32">
      <c r="A494" s="9"/>
      <c r="B494" s="9"/>
      <c r="C494" s="9"/>
      <c r="D494" s="9"/>
      <c r="E494" s="9"/>
      <c r="F494" s="11"/>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f>--(COUNTA(B494:AE494)&gt;0)</f>
        <v>0.0</v>
      </c>
    </row>
    <row r="495" spans="1:32">
      <c r="A495" s="9"/>
      <c r="B495" s="9"/>
      <c r="C495" s="9"/>
      <c r="D495" s="9"/>
      <c r="E495" s="9"/>
      <c r="F495" s="11"/>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f>--(COUNTA(B495:AE495)&gt;0)</f>
        <v>0.0</v>
      </c>
    </row>
    <row r="496" spans="1:32">
      <c r="A496" s="9"/>
      <c r="B496" s="9"/>
      <c r="C496" s="9"/>
      <c r="D496" s="9"/>
      <c r="E496" s="9"/>
      <c r="F496" s="11"/>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f>--(COUNTA(B496:AE496)&gt;0)</f>
        <v>0.0</v>
      </c>
    </row>
    <row r="497" spans="1:32">
      <c r="A497" s="9"/>
      <c r="B497" s="9"/>
      <c r="C497" s="9"/>
      <c r="D497" s="9"/>
      <c r="E497" s="9"/>
      <c r="F497" s="11"/>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f>--(COUNTA(B497:AE497)&gt;0)</f>
        <v>0.0</v>
      </c>
    </row>
    <row r="498" spans="1:32">
      <c r="A498" s="9"/>
      <c r="B498" s="9"/>
      <c r="C498" s="9"/>
      <c r="D498" s="9"/>
      <c r="E498" s="9"/>
      <c r="F498" s="11"/>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f>--(COUNTA(B498:AE498)&gt;0)</f>
        <v>0.0</v>
      </c>
    </row>
    <row r="499" spans="1:32">
      <c r="A499" s="9"/>
      <c r="B499" s="9"/>
      <c r="C499" s="9"/>
      <c r="D499" s="9"/>
      <c r="E499" s="9"/>
      <c r="F499" s="11"/>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f>--(COUNTA(B499:AE499)&gt;0)</f>
        <v>0.0</v>
      </c>
    </row>
    <row r="500" spans="1:32">
      <c r="A500" s="9"/>
      <c r="B500" s="9"/>
      <c r="C500" s="9"/>
      <c r="D500" s="9"/>
      <c r="E500" s="9"/>
      <c r="F500" s="11"/>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f>--(COUNTA(B500:AE500)&gt;0)</f>
        <v>0.0</v>
      </c>
    </row>
    <row r="501" spans="1:32">
      <c r="A501" s="9"/>
      <c r="B501" s="9"/>
      <c r="C501" s="9"/>
      <c r="D501" s="9"/>
      <c r="E501" s="9"/>
      <c r="F501" s="11"/>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f>--(COUNTA(B501:AE501)&gt;0)</f>
        <v>0.0</v>
      </c>
    </row>
    <row r="502" spans="1:32">
      <c r="A502" s="9"/>
      <c r="B502" s="9"/>
      <c r="C502" s="9"/>
      <c r="D502" s="9"/>
      <c r="E502" s="9"/>
      <c r="F502" s="11"/>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f>--(COUNTA(B502:AE502)&gt;0)</f>
        <v>0.0</v>
      </c>
    </row>
    <row r="503" spans="1:32">
      <c r="A503" s="9"/>
      <c r="B503" s="9"/>
      <c r="C503" s="9"/>
      <c r="D503" s="9"/>
      <c r="E503" s="9"/>
      <c r="F503" s="11"/>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f>--(COUNTA(B503:AE503)&gt;0)</f>
        <v>0.0</v>
      </c>
    </row>
    <row r="504" spans="1:32">
      <c r="A504" s="9"/>
      <c r="B504" s="9"/>
      <c r="C504" s="9"/>
      <c r="D504" s="9"/>
      <c r="E504" s="9"/>
      <c r="F504" s="11"/>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f>--(COUNTA(B504:AE504)&gt;0)</f>
        <v>0.0</v>
      </c>
    </row>
    <row r="505" spans="1:32">
      <c r="A505" s="9"/>
      <c r="B505" s="9"/>
      <c r="C505" s="9"/>
      <c r="D505" s="9"/>
      <c r="E505" s="9"/>
      <c r="F505" s="11"/>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f>--(COUNTA(B505:AE505)&gt;0)</f>
        <v>0.0</v>
      </c>
    </row>
    <row r="506" spans="1:32">
      <c r="A506" s="9"/>
      <c r="B506" s="9"/>
      <c r="C506" s="9"/>
      <c r="D506" s="9"/>
      <c r="E506" s="9"/>
      <c r="F506" s="11"/>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f>--(COUNTA(B506:AE506)&gt;0)</f>
        <v>0.0</v>
      </c>
    </row>
    <row r="507" spans="1:32">
      <c r="A507" s="9"/>
      <c r="B507" s="9"/>
      <c r="C507" s="9"/>
      <c r="D507" s="9"/>
      <c r="E507" s="9"/>
      <c r="F507" s="11"/>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f>--(COUNTA(B507:AE507)&gt;0)</f>
        <v>0.0</v>
      </c>
    </row>
    <row r="508" spans="1:32">
      <c r="A508" s="9"/>
      <c r="B508" s="9"/>
      <c r="C508" s="9"/>
      <c r="D508" s="9"/>
      <c r="E508" s="9"/>
      <c r="F508" s="11"/>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f>--(COUNTA(B508:AE508)&gt;0)</f>
        <v>0.0</v>
      </c>
    </row>
    <row r="509" spans="1:32">
      <c r="A509" s="9"/>
      <c r="B509" s="9"/>
      <c r="C509" s="9"/>
      <c r="D509" s="9"/>
      <c r="E509" s="9"/>
      <c r="F509" s="11"/>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f>--(COUNTA(B509:AE509)&gt;0)</f>
        <v>0.0</v>
      </c>
    </row>
    <row r="510" spans="1:32">
      <c r="A510" s="9"/>
      <c r="B510" s="9"/>
      <c r="C510" s="9"/>
      <c r="D510" s="9"/>
      <c r="E510" s="9"/>
      <c r="F510" s="11"/>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f>--(COUNTA(B510:AE510)&gt;0)</f>
        <v>0.0</v>
      </c>
    </row>
    <row r="511" spans="1:32">
      <c r="A511" s="9"/>
      <c r="B511" s="9"/>
      <c r="C511" s="9"/>
      <c r="D511" s="9"/>
      <c r="E511" s="9"/>
      <c r="F511" s="11"/>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f>--(COUNTA(B511:AE511)&gt;0)</f>
        <v>0.0</v>
      </c>
    </row>
    <row r="512" spans="1:32">
      <c r="A512" s="9"/>
      <c r="B512" s="9"/>
      <c r="C512" s="9"/>
      <c r="D512" s="9"/>
      <c r="E512" s="9"/>
      <c r="F512" s="11"/>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f>--(COUNTA(B512:AE512)&gt;0)</f>
        <v>0.0</v>
      </c>
    </row>
    <row r="513" spans="1:32">
      <c r="A513" s="9"/>
      <c r="B513" s="9"/>
      <c r="C513" s="9"/>
      <c r="D513" s="9"/>
      <c r="E513" s="9"/>
      <c r="F513" s="11"/>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f>--(COUNTA(B513:AE513)&gt;0)</f>
        <v>0.0</v>
      </c>
    </row>
    <row r="514" spans="1:32">
      <c r="A514" s="9"/>
      <c r="B514" s="9"/>
      <c r="C514" s="9"/>
      <c r="D514" s="9"/>
      <c r="E514" s="9"/>
      <c r="F514" s="11"/>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f>--(COUNTA(B514:AE514)&gt;0)</f>
        <v>0.0</v>
      </c>
    </row>
    <row r="515" spans="1:32">
      <c r="A515" s="9"/>
      <c r="B515" s="9"/>
      <c r="C515" s="9"/>
      <c r="D515" s="9"/>
      <c r="E515" s="9"/>
      <c r="F515" s="11"/>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f>--(COUNTA(B515:AE515)&gt;0)</f>
        <v>0.0</v>
      </c>
    </row>
    <row r="516" spans="1:32">
      <c r="A516" s="9"/>
      <c r="B516" s="9"/>
      <c r="C516" s="9"/>
      <c r="D516" s="9"/>
      <c r="E516" s="9"/>
      <c r="F516" s="11"/>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f>--(COUNTA(B516:AE516)&gt;0)</f>
        <v>0.0</v>
      </c>
    </row>
    <row r="517" spans="1:32">
      <c r="A517" s="9"/>
      <c r="B517" s="9"/>
      <c r="C517" s="9"/>
      <c r="D517" s="9"/>
      <c r="E517" s="9"/>
      <c r="F517" s="11"/>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f>--(COUNTA(B517:AE517)&gt;0)</f>
        <v>0.0</v>
      </c>
    </row>
    <row r="518" spans="1:32">
      <c r="A518" s="9"/>
      <c r="B518" s="9"/>
      <c r="C518" s="9"/>
      <c r="D518" s="9"/>
      <c r="E518" s="9"/>
      <c r="F518" s="11"/>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f>--(COUNTA(B518:AE518)&gt;0)</f>
        <v>0.0</v>
      </c>
    </row>
    <row r="519" spans="1:32">
      <c r="A519" s="9"/>
      <c r="B519" s="9"/>
      <c r="C519" s="9"/>
      <c r="D519" s="9"/>
      <c r="E519" s="9"/>
      <c r="F519" s="11"/>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f>--(COUNTA(B519:AE519)&gt;0)</f>
        <v>0.0</v>
      </c>
    </row>
    <row r="520" spans="1:32">
      <c r="A520" s="9"/>
      <c r="B520" s="9"/>
      <c r="C520" s="9"/>
      <c r="D520" s="9"/>
      <c r="E520" s="9"/>
      <c r="F520" s="11"/>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f>--(COUNTA(B520:AE520)&gt;0)</f>
        <v>0.0</v>
      </c>
    </row>
    <row r="521" spans="1:32">
      <c r="A521" s="9"/>
      <c r="B521" s="9"/>
      <c r="C521" s="9"/>
      <c r="D521" s="9"/>
      <c r="E521" s="9"/>
      <c r="F521" s="11"/>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f>--(COUNTA(B521:AE521)&gt;0)</f>
        <v>0.0</v>
      </c>
    </row>
    <row r="522" spans="1:32">
      <c r="A522" s="9"/>
      <c r="B522" s="9"/>
      <c r="C522" s="9"/>
      <c r="D522" s="9"/>
      <c r="E522" s="9"/>
      <c r="F522" s="11"/>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f>--(COUNTA(B522:AE522)&gt;0)</f>
        <v>0.0</v>
      </c>
    </row>
    <row r="523" spans="1:32">
      <c r="A523" s="9"/>
      <c r="B523" s="9"/>
      <c r="C523" s="9"/>
      <c r="D523" s="9"/>
      <c r="E523" s="9"/>
      <c r="F523" s="11"/>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f>--(COUNTA(B523:AE523)&gt;0)</f>
        <v>0.0</v>
      </c>
    </row>
    <row r="524" spans="1:32">
      <c r="A524" s="9"/>
      <c r="B524" s="9"/>
      <c r="C524" s="9"/>
      <c r="D524" s="9"/>
      <c r="E524" s="9"/>
      <c r="F524" s="11"/>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f>--(COUNTA(B524:AE524)&gt;0)</f>
        <v>0.0</v>
      </c>
    </row>
    <row r="525" spans="1:32">
      <c r="A525" s="9"/>
      <c r="B525" s="9"/>
      <c r="C525" s="9"/>
      <c r="D525" s="9"/>
      <c r="E525" s="9"/>
      <c r="F525" s="11"/>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f>--(COUNTA(B525:AE525)&gt;0)</f>
        <v>0.0</v>
      </c>
    </row>
    <row r="526" spans="1:32">
      <c r="A526" s="9"/>
      <c r="B526" s="9"/>
      <c r="C526" s="9"/>
      <c r="D526" s="9"/>
      <c r="E526" s="9"/>
      <c r="F526" s="11"/>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f>--(COUNTA(B526:AE526)&gt;0)</f>
        <v>0.0</v>
      </c>
    </row>
    <row r="527" spans="1:32">
      <c r="A527" s="9"/>
      <c r="B527" s="9"/>
      <c r="C527" s="9"/>
      <c r="D527" s="9"/>
      <c r="E527" s="9"/>
      <c r="F527" s="11"/>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f>--(COUNTA(B527:AE527)&gt;0)</f>
        <v>0.0</v>
      </c>
    </row>
    <row r="528" spans="1:32">
      <c r="A528" s="9"/>
      <c r="B528" s="9"/>
      <c r="C528" s="9"/>
      <c r="D528" s="9"/>
      <c r="E528" s="9"/>
      <c r="F528" s="11"/>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f>--(COUNTA(B528:AE528)&gt;0)</f>
        <v>0.0</v>
      </c>
    </row>
    <row r="529" spans="1:32">
      <c r="A529" s="9"/>
      <c r="B529" s="9"/>
      <c r="C529" s="9"/>
      <c r="D529" s="9"/>
      <c r="E529" s="9"/>
      <c r="F529" s="11"/>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f>--(COUNTA(B529:AE529)&gt;0)</f>
        <v>0.0</v>
      </c>
    </row>
    <row r="530" spans="1:32">
      <c r="A530" s="9"/>
      <c r="B530" s="9"/>
      <c r="C530" s="9"/>
      <c r="D530" s="9"/>
      <c r="E530" s="9"/>
      <c r="F530" s="11"/>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f>--(COUNTA(B530:AE530)&gt;0)</f>
        <v>0.0</v>
      </c>
    </row>
    <row r="531" spans="1:32">
      <c r="A531" s="9"/>
      <c r="B531" s="9"/>
      <c r="C531" s="9"/>
      <c r="D531" s="9"/>
      <c r="E531" s="9"/>
      <c r="F531" s="11"/>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f>--(COUNTA(B531:AE531)&gt;0)</f>
        <v>0.0</v>
      </c>
    </row>
    <row r="532" spans="1:32">
      <c r="A532" s="9"/>
      <c r="B532" s="9"/>
      <c r="C532" s="9"/>
      <c r="D532" s="9"/>
      <c r="E532" s="9"/>
      <c r="F532" s="11"/>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f>--(COUNTA(B532:AE532)&gt;0)</f>
        <v>0.0</v>
      </c>
    </row>
    <row r="533" spans="1:32">
      <c r="A533" s="9"/>
      <c r="B533" s="9"/>
      <c r="C533" s="9"/>
      <c r="D533" s="9"/>
      <c r="E533" s="9"/>
      <c r="F533" s="11"/>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f>--(COUNTA(B533:AE533)&gt;0)</f>
        <v>0.0</v>
      </c>
    </row>
    <row r="534" spans="1:32">
      <c r="A534" s="9"/>
      <c r="B534" s="9"/>
      <c r="C534" s="9"/>
      <c r="D534" s="9"/>
      <c r="E534" s="9"/>
      <c r="F534" s="11"/>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f>--(COUNTA(B534:AE534)&gt;0)</f>
        <v>0.0</v>
      </c>
    </row>
    <row r="535" spans="1:32">
      <c r="A535" s="9"/>
      <c r="B535" s="9"/>
      <c r="C535" s="9"/>
      <c r="D535" s="9"/>
      <c r="E535" s="9"/>
      <c r="F535" s="11"/>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f>--(COUNTA(B535:AE535)&gt;0)</f>
        <v>0.0</v>
      </c>
    </row>
    <row r="536" spans="1:32">
      <c r="A536" s="9"/>
      <c r="B536" s="9"/>
      <c r="C536" s="9"/>
      <c r="D536" s="9"/>
      <c r="E536" s="9"/>
      <c r="F536" s="11"/>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f>--(COUNTA(B536:AE536)&gt;0)</f>
        <v>0.0</v>
      </c>
    </row>
    <row r="537" spans="1:32">
      <c r="A537" s="9"/>
      <c r="B537" s="9"/>
      <c r="C537" s="9"/>
      <c r="D537" s="9"/>
      <c r="E537" s="9"/>
      <c r="F537" s="11"/>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f>--(COUNTA(B537:AE537)&gt;0)</f>
        <v>0.0</v>
      </c>
    </row>
    <row r="538" spans="1:32">
      <c r="A538" s="9"/>
      <c r="B538" s="9"/>
      <c r="C538" s="9"/>
      <c r="D538" s="9"/>
      <c r="E538" s="9"/>
      <c r="F538" s="11"/>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f>--(COUNTA(B538:AE538)&gt;0)</f>
        <v>0.0</v>
      </c>
    </row>
    <row r="539" spans="1:32">
      <c r="A539" s="9"/>
      <c r="B539" s="9"/>
      <c r="C539" s="9"/>
      <c r="D539" s="9"/>
      <c r="E539" s="9"/>
      <c r="F539" s="11"/>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f>--(COUNTA(B539:AE539)&gt;0)</f>
        <v>0.0</v>
      </c>
    </row>
    <row r="540" spans="1:32">
      <c r="A540" s="9"/>
      <c r="B540" s="9"/>
      <c r="C540" s="9"/>
      <c r="D540" s="9"/>
      <c r="E540" s="9"/>
      <c r="F540" s="11"/>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f>--(COUNTA(B540:AE540)&gt;0)</f>
        <v>0.0</v>
      </c>
    </row>
    <row r="541" spans="1:32">
      <c r="A541" s="9"/>
      <c r="B541" s="9"/>
      <c r="C541" s="9"/>
      <c r="D541" s="9"/>
      <c r="E541" s="9"/>
      <c r="F541" s="11"/>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f>--(COUNTA(B541:AE541)&gt;0)</f>
        <v>0.0</v>
      </c>
    </row>
    <row r="542" spans="1:32">
      <c r="A542" s="9"/>
      <c r="B542" s="9"/>
      <c r="C542" s="9"/>
      <c r="D542" s="9"/>
      <c r="E542" s="9"/>
      <c r="F542" s="11"/>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f>--(COUNTA(B542:AE542)&gt;0)</f>
        <v>0.0</v>
      </c>
    </row>
    <row r="543" spans="1:32">
      <c r="A543" s="9"/>
      <c r="B543" s="9"/>
      <c r="C543" s="9"/>
      <c r="D543" s="9"/>
      <c r="E543" s="9"/>
      <c r="F543" s="11"/>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f>--(COUNTA(B543:AE543)&gt;0)</f>
        <v>0.0</v>
      </c>
    </row>
    <row r="544" spans="1:32">
      <c r="A544" s="9"/>
      <c r="B544" s="9"/>
      <c r="C544" s="9"/>
      <c r="D544" s="9"/>
      <c r="E544" s="9"/>
      <c r="F544" s="11"/>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f>--(COUNTA(B544:AE544)&gt;0)</f>
        <v>0.0</v>
      </c>
    </row>
    <row r="545" spans="1:32">
      <c r="A545" s="9"/>
      <c r="B545" s="9"/>
      <c r="C545" s="9"/>
      <c r="D545" s="9"/>
      <c r="E545" s="9"/>
      <c r="F545" s="11"/>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f>--(COUNTA(B545:AE545)&gt;0)</f>
        <v>0.0</v>
      </c>
    </row>
    <row r="546" spans="1:32">
      <c r="A546" s="9"/>
      <c r="B546" s="9"/>
      <c r="C546" s="9"/>
      <c r="D546" s="9"/>
      <c r="E546" s="9"/>
      <c r="F546" s="11"/>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f>--(COUNTA(B546:AE546)&gt;0)</f>
        <v>0.0</v>
      </c>
    </row>
    <row r="547" spans="1:32">
      <c r="A547" s="9"/>
      <c r="B547" s="9"/>
      <c r="C547" s="9"/>
      <c r="D547" s="9"/>
      <c r="E547" s="9"/>
      <c r="F547" s="11"/>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f>--(COUNTA(B547:AE547)&gt;0)</f>
        <v>0.0</v>
      </c>
    </row>
    <row r="548" spans="1:32">
      <c r="A548" s="9"/>
      <c r="B548" s="9"/>
      <c r="C548" s="9"/>
      <c r="D548" s="9"/>
      <c r="E548" s="9"/>
      <c r="F548" s="11"/>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f>--(COUNTA(B548:AE548)&gt;0)</f>
        <v>0.0</v>
      </c>
    </row>
    <row r="549" spans="1:32">
      <c r="A549" s="9"/>
      <c r="B549" s="9"/>
      <c r="C549" s="9"/>
      <c r="D549" s="9"/>
      <c r="E549" s="9"/>
      <c r="F549" s="11"/>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f>--(COUNTA(B549:AE549)&gt;0)</f>
        <v>0.0</v>
      </c>
    </row>
    <row r="550" spans="1:32">
      <c r="A550" s="9"/>
      <c r="B550" s="9"/>
      <c r="C550" s="9"/>
      <c r="D550" s="9"/>
      <c r="E550" s="9"/>
      <c r="F550" s="11"/>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f>--(COUNTA(B550:AE550)&gt;0)</f>
        <v>0.0</v>
      </c>
    </row>
    <row r="551" spans="1:32">
      <c r="A551" s="9"/>
      <c r="B551" s="9"/>
      <c r="C551" s="9"/>
      <c r="D551" s="9"/>
      <c r="E551" s="9"/>
      <c r="F551" s="11"/>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f>--(COUNTA(B551:AE551)&gt;0)</f>
        <v>0.0</v>
      </c>
    </row>
    <row r="552" spans="1:32">
      <c r="A552" s="9"/>
      <c r="B552" s="9"/>
      <c r="C552" s="9"/>
      <c r="D552" s="9"/>
      <c r="E552" s="9"/>
      <c r="F552" s="11"/>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f>--(COUNTA(B552:AE552)&gt;0)</f>
        <v>0.0</v>
      </c>
    </row>
    <row r="553" spans="1:32">
      <c r="A553" s="9"/>
      <c r="B553" s="9"/>
      <c r="C553" s="9"/>
      <c r="D553" s="9"/>
      <c r="E553" s="9"/>
      <c r="F553" s="11"/>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f>--(COUNTA(B553:AE553)&gt;0)</f>
        <v>0.0</v>
      </c>
    </row>
    <row r="554" spans="1:32">
      <c r="A554" s="9"/>
      <c r="B554" s="9"/>
      <c r="C554" s="9"/>
      <c r="D554" s="9"/>
      <c r="E554" s="9"/>
      <c r="F554" s="11"/>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f>--(COUNTA(B554:AE554)&gt;0)</f>
        <v>0.0</v>
      </c>
    </row>
    <row r="555" spans="1:32">
      <c r="A555" s="9"/>
      <c r="B555" s="9"/>
      <c r="C555" s="9"/>
      <c r="D555" s="9"/>
      <c r="E555" s="9"/>
      <c r="F555" s="11"/>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f>--(COUNTA(B555:AE555)&gt;0)</f>
        <v>0.0</v>
      </c>
    </row>
    <row r="556" spans="1:32">
      <c r="A556" s="9"/>
      <c r="B556" s="9"/>
      <c r="C556" s="9"/>
      <c r="D556" s="9"/>
      <c r="E556" s="9"/>
      <c r="F556" s="11"/>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f>--(COUNTA(B556:AE556)&gt;0)</f>
        <v>0.0</v>
      </c>
    </row>
    <row r="557" spans="1:32">
      <c r="A557" s="9"/>
      <c r="B557" s="9"/>
      <c r="C557" s="9"/>
      <c r="D557" s="9"/>
      <c r="E557" s="9"/>
      <c r="F557" s="11"/>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f>--(COUNTA(B557:AE557)&gt;0)</f>
        <v>0.0</v>
      </c>
    </row>
    <row r="558" spans="1:32">
      <c r="A558" s="9"/>
      <c r="B558" s="9"/>
      <c r="C558" s="9"/>
      <c r="D558" s="9"/>
      <c r="E558" s="9"/>
      <c r="F558" s="11"/>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f>--(COUNTA(B558:AE558)&gt;0)</f>
        <v>0.0</v>
      </c>
    </row>
    <row r="559" spans="1:32">
      <c r="A559" s="9"/>
      <c r="B559" s="9"/>
      <c r="C559" s="9"/>
      <c r="D559" s="9"/>
      <c r="E559" s="9"/>
      <c r="F559" s="11"/>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f>--(COUNTA(B559:AE559)&gt;0)</f>
        <v>0.0</v>
      </c>
    </row>
    <row r="560" spans="1:32">
      <c r="A560" s="9"/>
      <c r="B560" s="9"/>
      <c r="C560" s="9"/>
      <c r="D560" s="9"/>
      <c r="E560" s="9"/>
      <c r="F560" s="11"/>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f>--(COUNTA(B560:AE560)&gt;0)</f>
        <v>0.0</v>
      </c>
    </row>
    <row r="561" spans="1:32">
      <c r="A561" s="9"/>
      <c r="B561" s="9"/>
      <c r="C561" s="9"/>
      <c r="D561" s="9"/>
      <c r="E561" s="9"/>
      <c r="F561" s="11"/>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f>--(COUNTA(B561:AE561)&gt;0)</f>
        <v>0.0</v>
      </c>
    </row>
    <row r="562" spans="1:32">
      <c r="A562" s="9"/>
      <c r="B562" s="9"/>
      <c r="C562" s="9"/>
      <c r="D562" s="9"/>
      <c r="E562" s="9"/>
      <c r="F562" s="11"/>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f>--(COUNTA(B562:AE562)&gt;0)</f>
        <v>0.0</v>
      </c>
    </row>
    <row r="563" spans="1:32">
      <c r="A563" s="9"/>
      <c r="B563" s="9"/>
      <c r="C563" s="9"/>
      <c r="D563" s="9"/>
      <c r="E563" s="9"/>
      <c r="F563" s="11"/>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f>--(COUNTA(B563:AE563)&gt;0)</f>
        <v>0.0</v>
      </c>
    </row>
    <row r="564" spans="1:32">
      <c r="A564" s="9"/>
      <c r="B564" s="9"/>
      <c r="C564" s="9"/>
      <c r="D564" s="9"/>
      <c r="E564" s="9"/>
      <c r="F564" s="11"/>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f>--(COUNTA(B564:AE564)&gt;0)</f>
        <v>0.0</v>
      </c>
    </row>
    <row r="565" spans="1:32">
      <c r="A565" s="9"/>
      <c r="B565" s="9"/>
      <c r="C565" s="9"/>
      <c r="D565" s="9"/>
      <c r="E565" s="9"/>
      <c r="F565" s="11"/>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f>--(COUNTA(B565:AE565)&gt;0)</f>
        <v>0.0</v>
      </c>
    </row>
    <row r="566" spans="1:32">
      <c r="A566" s="9"/>
      <c r="B566" s="9"/>
      <c r="C566" s="9"/>
      <c r="D566" s="9"/>
      <c r="E566" s="9"/>
      <c r="F566" s="11"/>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f>--(COUNTA(B566:AE566)&gt;0)</f>
        <v>0.0</v>
      </c>
    </row>
    <row r="567" spans="1:32">
      <c r="A567" s="9"/>
      <c r="B567" s="9"/>
      <c r="C567" s="9"/>
      <c r="D567" s="9"/>
      <c r="E567" s="9"/>
      <c r="F567" s="11"/>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f>--(COUNTA(B567:AE567)&gt;0)</f>
        <v>0.0</v>
      </c>
    </row>
    <row r="568" spans="1:32">
      <c r="A568" s="9"/>
      <c r="B568" s="9"/>
      <c r="C568" s="9"/>
      <c r="D568" s="9"/>
      <c r="E568" s="9"/>
      <c r="F568" s="11"/>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f>--(COUNTA(B568:AE568)&gt;0)</f>
        <v>0.0</v>
      </c>
    </row>
    <row r="569" spans="1:32">
      <c r="A569" s="9"/>
      <c r="B569" s="9"/>
      <c r="C569" s="9"/>
      <c r="D569" s="9"/>
      <c r="E569" s="9"/>
      <c r="F569" s="11"/>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f>--(COUNTA(B569:AE569)&gt;0)</f>
        <v>0.0</v>
      </c>
    </row>
    <row r="570" spans="1:32">
      <c r="A570" s="9"/>
      <c r="B570" s="9"/>
      <c r="C570" s="9"/>
      <c r="D570" s="9"/>
      <c r="E570" s="9"/>
      <c r="F570" s="11"/>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f>--(COUNTA(B570:AE570)&gt;0)</f>
        <v>0.0</v>
      </c>
    </row>
    <row r="571" spans="1:32">
      <c r="A571" s="9"/>
      <c r="B571" s="9"/>
      <c r="C571" s="9"/>
      <c r="D571" s="9"/>
      <c r="E571" s="9"/>
      <c r="F571" s="11"/>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f>--(COUNTA(B571:AE571)&gt;0)</f>
        <v>0.0</v>
      </c>
    </row>
    <row r="572" spans="1:32">
      <c r="A572" s="9"/>
      <c r="B572" s="9"/>
      <c r="C572" s="9"/>
      <c r="D572" s="9"/>
      <c r="E572" s="9"/>
      <c r="F572" s="11"/>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f>--(COUNTA(B572:AE572)&gt;0)</f>
        <v>0.0</v>
      </c>
    </row>
    <row r="573" spans="1:32">
      <c r="A573" s="9"/>
      <c r="B573" s="9"/>
      <c r="C573" s="9"/>
      <c r="D573" s="9"/>
      <c r="E573" s="9"/>
      <c r="F573" s="11"/>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f>--(COUNTA(B573:AE573)&gt;0)</f>
        <v>0.0</v>
      </c>
    </row>
    <row r="574" spans="1:32">
      <c r="A574" s="9"/>
      <c r="B574" s="9"/>
      <c r="C574" s="9"/>
      <c r="D574" s="9"/>
      <c r="E574" s="9"/>
      <c r="F574" s="11"/>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f>--(COUNTA(B574:AE574)&gt;0)</f>
        <v>0.0</v>
      </c>
    </row>
    <row r="575" spans="1:32">
      <c r="A575" s="9"/>
      <c r="B575" s="9"/>
      <c r="C575" s="9"/>
      <c r="D575" s="9"/>
      <c r="E575" s="9"/>
      <c r="F575" s="11"/>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f>--(COUNTA(B575:AE575)&gt;0)</f>
        <v>0.0</v>
      </c>
    </row>
    <row r="576" spans="1:32">
      <c r="A576" s="9"/>
      <c r="B576" s="9"/>
      <c r="C576" s="9"/>
      <c r="D576" s="9"/>
      <c r="E576" s="9"/>
      <c r="F576" s="11"/>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f>--(COUNTA(B576:AE576)&gt;0)</f>
        <v>0.0</v>
      </c>
    </row>
    <row r="577" spans="1:32">
      <c r="A577" s="9"/>
      <c r="B577" s="9"/>
      <c r="C577" s="9"/>
      <c r="D577" s="9"/>
      <c r="E577" s="9"/>
      <c r="F577" s="11"/>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f>--(COUNTA(B577:AE577)&gt;0)</f>
        <v>0.0</v>
      </c>
    </row>
    <row r="578" spans="1:32">
      <c r="A578" s="9"/>
      <c r="B578" s="9"/>
      <c r="C578" s="9"/>
      <c r="D578" s="9"/>
      <c r="E578" s="9"/>
      <c r="F578" s="11"/>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f>--(COUNTA(B578:AE578)&gt;0)</f>
        <v>0.0</v>
      </c>
    </row>
    <row r="579" spans="1:32">
      <c r="A579" s="9"/>
      <c r="B579" s="9"/>
      <c r="C579" s="9"/>
      <c r="D579" s="9"/>
      <c r="E579" s="9"/>
      <c r="F579" s="11"/>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f>--(COUNTA(B579:AE579)&gt;0)</f>
        <v>0.0</v>
      </c>
    </row>
    <row r="580" spans="1:32">
      <c r="A580" s="9"/>
      <c r="B580" s="9"/>
      <c r="C580" s="9"/>
      <c r="D580" s="9"/>
      <c r="E580" s="9"/>
      <c r="F580" s="11"/>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f>--(COUNTA(B580:AE580)&gt;0)</f>
        <v>0.0</v>
      </c>
    </row>
    <row r="581" spans="1:32">
      <c r="A581" s="9"/>
      <c r="B581" s="9"/>
      <c r="C581" s="9"/>
      <c r="D581" s="9"/>
      <c r="E581" s="9"/>
      <c r="F581" s="11"/>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f>--(COUNTA(B581:AE581)&gt;0)</f>
        <v>0.0</v>
      </c>
    </row>
    <row r="582" spans="1:32">
      <c r="A582" s="9"/>
      <c r="B582" s="9"/>
      <c r="C582" s="9"/>
      <c r="D582" s="9"/>
      <c r="E582" s="9"/>
      <c r="F582" s="11"/>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f>--(COUNTA(B582:AE582)&gt;0)</f>
        <v>0.0</v>
      </c>
    </row>
    <row r="583" spans="1:32">
      <c r="A583" s="9"/>
      <c r="B583" s="9"/>
      <c r="C583" s="9"/>
      <c r="D583" s="9"/>
      <c r="E583" s="9"/>
      <c r="F583" s="11"/>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f>--(COUNTA(B583:AE583)&gt;0)</f>
        <v>0.0</v>
      </c>
    </row>
    <row r="584" spans="1:32">
      <c r="A584" s="9"/>
      <c r="B584" s="9"/>
      <c r="C584" s="9"/>
      <c r="D584" s="9"/>
      <c r="E584" s="9"/>
      <c r="F584" s="11"/>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f>--(COUNTA(B584:AE584)&gt;0)</f>
        <v>0.0</v>
      </c>
    </row>
    <row r="585" spans="1:32">
      <c r="A585" s="9"/>
      <c r="B585" s="9"/>
      <c r="C585" s="9"/>
      <c r="D585" s="9"/>
      <c r="E585" s="9"/>
      <c r="F585" s="11"/>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f>--(COUNTA(B585:AE585)&gt;0)</f>
        <v>0.0</v>
      </c>
    </row>
    <row r="586" spans="1:32">
      <c r="A586" s="9"/>
      <c r="B586" s="9"/>
      <c r="C586" s="9"/>
      <c r="D586" s="9"/>
      <c r="E586" s="9"/>
      <c r="F586" s="11"/>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f>--(COUNTA(B586:AE586)&gt;0)</f>
        <v>0.0</v>
      </c>
    </row>
    <row r="587" spans="1:32">
      <c r="A587" s="9"/>
      <c r="B587" s="9"/>
      <c r="C587" s="9"/>
      <c r="D587" s="9"/>
      <c r="E587" s="9"/>
      <c r="F587" s="11"/>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f>--(COUNTA(B587:AE587)&gt;0)</f>
        <v>0.0</v>
      </c>
    </row>
    <row r="588" spans="1:32">
      <c r="A588" s="9"/>
      <c r="B588" s="9"/>
      <c r="C588" s="9"/>
      <c r="D588" s="9"/>
      <c r="E588" s="9"/>
      <c r="F588" s="11"/>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f>--(COUNTA(B588:AE588)&gt;0)</f>
        <v>0.0</v>
      </c>
    </row>
    <row r="589" spans="1:32">
      <c r="A589" s="9"/>
      <c r="B589" s="9"/>
      <c r="C589" s="9"/>
      <c r="D589" s="9"/>
      <c r="E589" s="9"/>
      <c r="F589" s="11"/>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f>--(COUNTA(B589:AE589)&gt;0)</f>
        <v>0.0</v>
      </c>
    </row>
    <row r="590" spans="1:32">
      <c r="A590" s="9"/>
      <c r="B590" s="9"/>
      <c r="C590" s="9"/>
      <c r="D590" s="9"/>
      <c r="E590" s="9"/>
      <c r="F590" s="11"/>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f>--(COUNTA(B590:AE590)&gt;0)</f>
        <v>0.0</v>
      </c>
    </row>
    <row r="591" spans="1:32">
      <c r="A591" s="9"/>
      <c r="B591" s="9"/>
      <c r="C591" s="9"/>
      <c r="D591" s="9"/>
      <c r="E591" s="9"/>
      <c r="F591" s="11"/>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f>--(COUNTA(B591:AE591)&gt;0)</f>
        <v>0.0</v>
      </c>
    </row>
    <row r="592" spans="1:32">
      <c r="A592" s="9"/>
      <c r="B592" s="9"/>
      <c r="C592" s="9"/>
      <c r="D592" s="9"/>
      <c r="E592" s="9"/>
      <c r="F592" s="11"/>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f>--(COUNTA(B592:AE592)&gt;0)</f>
        <v>0.0</v>
      </c>
    </row>
    <row r="593" spans="1:32">
      <c r="A593" s="9"/>
      <c r="B593" s="9"/>
      <c r="C593" s="9"/>
      <c r="D593" s="9"/>
      <c r="E593" s="9"/>
      <c r="F593" s="11"/>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f>--(COUNTA(B593:AE593)&gt;0)</f>
        <v>0.0</v>
      </c>
    </row>
    <row r="594" spans="1:32">
      <c r="A594" s="9"/>
      <c r="B594" s="9"/>
      <c r="C594" s="9"/>
      <c r="D594" s="9"/>
      <c r="E594" s="9"/>
      <c r="F594" s="11"/>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f>--(COUNTA(B594:AE594)&gt;0)</f>
        <v>0.0</v>
      </c>
    </row>
    <row r="595" spans="1:32">
      <c r="A595" s="9"/>
      <c r="B595" s="9"/>
      <c r="C595" s="9"/>
      <c r="D595" s="9"/>
      <c r="E595" s="9"/>
      <c r="F595" s="11"/>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f>--(COUNTA(B595:AE595)&gt;0)</f>
        <v>0.0</v>
      </c>
    </row>
    <row r="596" spans="1:32">
      <c r="A596" s="9"/>
      <c r="B596" s="9"/>
      <c r="C596" s="9"/>
      <c r="D596" s="9"/>
      <c r="E596" s="9"/>
      <c r="F596" s="11"/>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f>--(COUNTA(B596:AE596)&gt;0)</f>
        <v>0.0</v>
      </c>
    </row>
    <row r="597" spans="1:32">
      <c r="A597" s="9"/>
      <c r="B597" s="9"/>
      <c r="C597" s="9"/>
      <c r="D597" s="9"/>
      <c r="E597" s="9"/>
      <c r="F597" s="11"/>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f>--(COUNTA(B597:AE597)&gt;0)</f>
        <v>0.0</v>
      </c>
    </row>
    <row r="598" spans="1:32">
      <c r="A598" s="9"/>
      <c r="B598" s="9"/>
      <c r="C598" s="9"/>
      <c r="D598" s="9"/>
      <c r="E598" s="9"/>
      <c r="F598" s="11"/>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f>--(COUNTA(B598:AE598)&gt;0)</f>
        <v>0.0</v>
      </c>
    </row>
    <row r="599" spans="1:32">
      <c r="A599" s="9"/>
      <c r="B599" s="9"/>
      <c r="C599" s="9"/>
      <c r="D599" s="9"/>
      <c r="E599" s="9"/>
      <c r="F599" s="11"/>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f>--(COUNTA(B599:AE599)&gt;0)</f>
        <v>0.0</v>
      </c>
    </row>
    <row r="600" spans="1:32">
      <c r="A600" s="9"/>
      <c r="B600" s="9"/>
      <c r="C600" s="9"/>
      <c r="D600" s="9"/>
      <c r="E600" s="9"/>
      <c r="F600" s="11"/>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f>--(COUNTA(B600:AE600)&gt;0)</f>
        <v>0.0</v>
      </c>
    </row>
    <row r="601" spans="1:32">
      <c r="A601" s="9"/>
      <c r="B601" s="9"/>
      <c r="C601" s="9"/>
      <c r="D601" s="9"/>
      <c r="E601" s="9"/>
      <c r="F601" s="11"/>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f>--(COUNTA(B601:AE601)&gt;0)</f>
        <v>0.0</v>
      </c>
    </row>
    <row r="602" spans="1:32">
      <c r="A602" s="9"/>
      <c r="B602" s="9"/>
      <c r="C602" s="9"/>
      <c r="D602" s="9"/>
      <c r="E602" s="9"/>
      <c r="F602" s="11"/>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f>--(COUNTA(B602:AE602)&gt;0)</f>
        <v>0.0</v>
      </c>
    </row>
    <row r="603" spans="1:32">
      <c r="A603" s="9"/>
      <c r="B603" s="9"/>
      <c r="C603" s="9"/>
      <c r="D603" s="9"/>
      <c r="E603" s="9"/>
      <c r="F603" s="11"/>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f>--(COUNTA(B603:AE603)&gt;0)</f>
        <v>0.0</v>
      </c>
    </row>
    <row r="604" spans="1:32">
      <c r="A604" s="9"/>
      <c r="B604" s="9"/>
      <c r="C604" s="9"/>
      <c r="D604" s="9"/>
      <c r="E604" s="9"/>
      <c r="F604" s="11"/>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f>--(COUNTA(B604:AE604)&gt;0)</f>
        <v>0.0</v>
      </c>
    </row>
    <row r="605" spans="1:32">
      <c r="A605" s="9"/>
      <c r="B605" s="9"/>
      <c r="C605" s="9"/>
      <c r="D605" s="9"/>
      <c r="E605" s="9"/>
      <c r="F605" s="11"/>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f>--(COUNTA(B605:AE605)&gt;0)</f>
        <v>0.0</v>
      </c>
    </row>
    <row r="606" spans="1:32">
      <c r="A606" s="9"/>
      <c r="B606" s="9"/>
      <c r="C606" s="9"/>
      <c r="D606" s="9"/>
      <c r="E606" s="9"/>
      <c r="F606" s="11"/>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f>--(COUNTA(B606:AE606)&gt;0)</f>
        <v>0.0</v>
      </c>
    </row>
    <row r="607" spans="1:32">
      <c r="A607" s="9"/>
      <c r="B607" s="9"/>
      <c r="C607" s="9"/>
      <c r="D607" s="9"/>
      <c r="E607" s="9"/>
      <c r="F607" s="11"/>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f>--(COUNTA(B607:AE607)&gt;0)</f>
        <v>0.0</v>
      </c>
    </row>
    <row r="608" spans="1:32">
      <c r="A608" s="9"/>
      <c r="B608" s="9"/>
      <c r="C608" s="9"/>
      <c r="D608" s="9"/>
      <c r="E608" s="9"/>
      <c r="F608" s="11"/>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f>--(COUNTA(B608:AE608)&gt;0)</f>
        <v>0.0</v>
      </c>
    </row>
    <row r="609" spans="1:32">
      <c r="A609" s="9"/>
      <c r="B609" s="9"/>
      <c r="C609" s="9"/>
      <c r="D609" s="9"/>
      <c r="E609" s="9"/>
      <c r="F609" s="11"/>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f>--(COUNTA(B609:AE609)&gt;0)</f>
        <v>0.0</v>
      </c>
    </row>
    <row r="610" spans="1:32">
      <c r="A610" s="9"/>
      <c r="B610" s="9"/>
      <c r="C610" s="9"/>
      <c r="D610" s="9"/>
      <c r="E610" s="9"/>
      <c r="F610" s="11"/>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f>--(COUNTA(B610:AE610)&gt;0)</f>
        <v>0.0</v>
      </c>
    </row>
    <row r="611" spans="1:32">
      <c r="A611" s="9"/>
      <c r="B611" s="9"/>
      <c r="C611" s="9"/>
      <c r="D611" s="9"/>
      <c r="E611" s="9"/>
      <c r="F611" s="11"/>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f>--(COUNTA(B611:AE611)&gt;0)</f>
        <v>0.0</v>
      </c>
    </row>
    <row r="612" spans="1:32">
      <c r="A612" s="9"/>
      <c r="B612" s="9"/>
      <c r="C612" s="9"/>
      <c r="D612" s="9"/>
      <c r="E612" s="9"/>
      <c r="F612" s="11"/>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f>--(COUNTA(B612:AE612)&gt;0)</f>
        <v>0.0</v>
      </c>
    </row>
    <row r="613" spans="1:32">
      <c r="A613" s="9"/>
      <c r="B613" s="9"/>
      <c r="C613" s="9"/>
      <c r="D613" s="9"/>
      <c r="E613" s="9"/>
      <c r="F613" s="11"/>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f>--(COUNTA(B613:AE613)&gt;0)</f>
        <v>0.0</v>
      </c>
    </row>
    <row r="614" spans="1:32">
      <c r="A614" s="9"/>
      <c r="B614" s="9"/>
      <c r="C614" s="9"/>
      <c r="D614" s="9"/>
      <c r="E614" s="9"/>
      <c r="F614" s="11"/>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f>--(COUNTA(B614:AE614)&gt;0)</f>
        <v>0.0</v>
      </c>
    </row>
    <row r="615" spans="1:32">
      <c r="A615" s="9"/>
      <c r="B615" s="9"/>
      <c r="C615" s="9"/>
      <c r="D615" s="9"/>
      <c r="E615" s="9"/>
      <c r="F615" s="11"/>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f>--(COUNTA(B615:AE615)&gt;0)</f>
        <v>0.0</v>
      </c>
    </row>
    <row r="616" spans="1:32">
      <c r="A616" s="9"/>
      <c r="B616" s="9"/>
      <c r="C616" s="9"/>
      <c r="D616" s="9"/>
      <c r="E616" s="9"/>
      <c r="F616" s="11"/>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f>--(COUNTA(B616:AE616)&gt;0)</f>
        <v>0.0</v>
      </c>
    </row>
    <row r="617" spans="1:32">
      <c r="A617" s="9"/>
      <c r="B617" s="9"/>
      <c r="C617" s="9"/>
      <c r="D617" s="9"/>
      <c r="E617" s="9"/>
      <c r="F617" s="11"/>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f>--(COUNTA(B617:AE617)&gt;0)</f>
        <v>0.0</v>
      </c>
    </row>
    <row r="618" spans="1:32">
      <c r="A618" s="9"/>
      <c r="B618" s="9"/>
      <c r="C618" s="9"/>
      <c r="D618" s="9"/>
      <c r="E618" s="9"/>
      <c r="F618" s="11"/>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f>--(COUNTA(B618:AE618)&gt;0)</f>
        <v>0.0</v>
      </c>
    </row>
    <row r="619" spans="1:32">
      <c r="A619" s="9"/>
      <c r="B619" s="9"/>
      <c r="C619" s="9"/>
      <c r="D619" s="9"/>
      <c r="E619" s="9"/>
      <c r="F619" s="11"/>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f>--(COUNTA(B619:AE619)&gt;0)</f>
        <v>0.0</v>
      </c>
    </row>
    <row r="620" spans="1:32">
      <c r="A620" s="9"/>
      <c r="B620" s="9"/>
      <c r="C620" s="9"/>
      <c r="D620" s="9"/>
      <c r="E620" s="9"/>
      <c r="F620" s="11"/>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f>--(COUNTA(B620:AE620)&gt;0)</f>
        <v>0.0</v>
      </c>
    </row>
    <row r="621" spans="1:32">
      <c r="A621" s="9"/>
      <c r="B621" s="9"/>
      <c r="C621" s="9"/>
      <c r="D621" s="9"/>
      <c r="E621" s="9"/>
      <c r="F621" s="11"/>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f>--(COUNTA(B621:AE621)&gt;0)</f>
        <v>0.0</v>
      </c>
    </row>
    <row r="622" spans="1:32">
      <c r="A622" s="9"/>
      <c r="B622" s="9"/>
      <c r="C622" s="9"/>
      <c r="D622" s="9"/>
      <c r="E622" s="9"/>
      <c r="F622" s="11"/>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f>--(COUNTA(B622:AE622)&gt;0)</f>
        <v>0.0</v>
      </c>
    </row>
    <row r="623" spans="1:32">
      <c r="A623" s="9"/>
      <c r="B623" s="9"/>
      <c r="C623" s="9"/>
      <c r="D623" s="9"/>
      <c r="E623" s="9"/>
      <c r="F623" s="11"/>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f>--(COUNTA(B623:AE623)&gt;0)</f>
        <v>0.0</v>
      </c>
    </row>
    <row r="624" spans="1:32">
      <c r="A624" s="9"/>
      <c r="B624" s="9"/>
      <c r="C624" s="9"/>
      <c r="D624" s="9"/>
      <c r="E624" s="9"/>
      <c r="F624" s="11"/>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f>--(COUNTA(B624:AE624)&gt;0)</f>
        <v>0.0</v>
      </c>
    </row>
    <row r="625" spans="1:32">
      <c r="A625" s="9"/>
      <c r="B625" s="9"/>
      <c r="C625" s="9"/>
      <c r="D625" s="9"/>
      <c r="E625" s="9"/>
      <c r="F625" s="11"/>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f>--(COUNTA(B625:AE625)&gt;0)</f>
        <v>0.0</v>
      </c>
    </row>
    <row r="626" spans="1:32">
      <c r="A626" s="9"/>
      <c r="B626" s="9"/>
      <c r="C626" s="9"/>
      <c r="D626" s="9"/>
      <c r="E626" s="9"/>
      <c r="F626" s="11"/>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f>--(COUNTA(B626:AE626)&gt;0)</f>
        <v>0.0</v>
      </c>
    </row>
    <row r="627" spans="1:32">
      <c r="A627" s="9"/>
      <c r="B627" s="9"/>
      <c r="C627" s="9"/>
      <c r="D627" s="9"/>
      <c r="E627" s="9"/>
      <c r="F627" s="11"/>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f>--(COUNTA(B627:AE627)&gt;0)</f>
        <v>0.0</v>
      </c>
    </row>
    <row r="628" spans="1:32">
      <c r="A628" s="9"/>
      <c r="B628" s="9"/>
      <c r="C628" s="9"/>
      <c r="D628" s="9"/>
      <c r="E628" s="9"/>
      <c r="F628" s="11"/>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f>--(COUNTA(B628:AE628)&gt;0)</f>
        <v>0.0</v>
      </c>
    </row>
    <row r="629" spans="1:32">
      <c r="A629" s="9"/>
      <c r="B629" s="9"/>
      <c r="C629" s="9"/>
      <c r="D629" s="9"/>
      <c r="E629" s="9"/>
      <c r="F629" s="11"/>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f>--(COUNTA(B629:AE629)&gt;0)</f>
        <v>0.0</v>
      </c>
    </row>
    <row r="630" spans="1:32">
      <c r="A630" s="9"/>
      <c r="B630" s="9"/>
      <c r="C630" s="9"/>
      <c r="D630" s="9"/>
      <c r="E630" s="9"/>
      <c r="F630" s="11"/>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f>--(COUNTA(B630:AE630)&gt;0)</f>
        <v>0.0</v>
      </c>
    </row>
    <row r="631" spans="1:32">
      <c r="A631" s="9"/>
      <c r="B631" s="9"/>
      <c r="C631" s="9"/>
      <c r="D631" s="9"/>
      <c r="E631" s="9"/>
      <c r="F631" s="11"/>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f>--(COUNTA(B631:AE631)&gt;0)</f>
        <v>0.0</v>
      </c>
    </row>
    <row r="632" spans="1:32">
      <c r="A632" s="9"/>
      <c r="B632" s="9"/>
      <c r="C632" s="9"/>
      <c r="D632" s="9"/>
      <c r="E632" s="9"/>
      <c r="F632" s="11"/>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f>--(COUNTA(B632:AE632)&gt;0)</f>
        <v>0.0</v>
      </c>
    </row>
    <row r="633" spans="1:32">
      <c r="A633" s="9"/>
      <c r="B633" s="9"/>
      <c r="C633" s="9"/>
      <c r="D633" s="9"/>
      <c r="E633" s="9"/>
      <c r="F633" s="11"/>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f>--(COUNTA(B633:AE633)&gt;0)</f>
        <v>0.0</v>
      </c>
    </row>
    <row r="634" spans="1:32">
      <c r="A634" s="9"/>
      <c r="B634" s="9"/>
      <c r="C634" s="9"/>
      <c r="D634" s="9"/>
      <c r="E634" s="9"/>
      <c r="F634" s="11"/>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f>--(COUNTA(B634:AE634)&gt;0)</f>
        <v>0.0</v>
      </c>
    </row>
    <row r="635" spans="1:32">
      <c r="A635" s="9"/>
      <c r="B635" s="9"/>
      <c r="C635" s="9"/>
      <c r="D635" s="9"/>
      <c r="E635" s="9"/>
      <c r="F635" s="11"/>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f>--(COUNTA(B635:AE635)&gt;0)</f>
        <v>0.0</v>
      </c>
    </row>
    <row r="636" spans="1:32">
      <c r="A636" s="9"/>
      <c r="B636" s="9"/>
      <c r="C636" s="9"/>
      <c r="D636" s="9"/>
      <c r="E636" s="9"/>
      <c r="F636" s="11"/>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f>--(COUNTA(B636:AE636)&gt;0)</f>
        <v>0.0</v>
      </c>
    </row>
    <row r="637" spans="1:32">
      <c r="A637" s="9"/>
      <c r="B637" s="9"/>
      <c r="C637" s="9"/>
      <c r="D637" s="9"/>
      <c r="E637" s="9"/>
      <c r="F637" s="11"/>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f>--(COUNTA(B637:AE637)&gt;0)</f>
        <v>0.0</v>
      </c>
    </row>
    <row r="638" spans="1:32">
      <c r="A638" s="9"/>
      <c r="B638" s="9"/>
      <c r="C638" s="9"/>
      <c r="D638" s="9"/>
      <c r="E638" s="9"/>
      <c r="F638" s="11"/>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f>--(COUNTA(B638:AE638)&gt;0)</f>
        <v>0.0</v>
      </c>
    </row>
    <row r="639" spans="1:32">
      <c r="A639" s="9"/>
      <c r="B639" s="9"/>
      <c r="C639" s="9"/>
      <c r="D639" s="9"/>
      <c r="E639" s="9"/>
      <c r="F639" s="11"/>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f>--(COUNTA(B639:AE639)&gt;0)</f>
        <v>0.0</v>
      </c>
    </row>
    <row r="640" spans="1:32">
      <c r="A640" s="9"/>
      <c r="B640" s="9"/>
      <c r="C640" s="9"/>
      <c r="D640" s="9"/>
      <c r="E640" s="9"/>
      <c r="F640" s="11"/>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f>--(COUNTA(B640:AE640)&gt;0)</f>
        <v>0.0</v>
      </c>
    </row>
    <row r="641" spans="1:32">
      <c r="A641" s="9"/>
      <c r="B641" s="9"/>
      <c r="C641" s="9"/>
      <c r="D641" s="9"/>
      <c r="E641" s="9"/>
      <c r="F641" s="11"/>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f>--(COUNTA(B641:AE641)&gt;0)</f>
        <v>0.0</v>
      </c>
    </row>
    <row r="642" spans="1:32">
      <c r="A642" s="9"/>
      <c r="B642" s="9"/>
      <c r="C642" s="9"/>
      <c r="D642" s="9"/>
      <c r="E642" s="9"/>
      <c r="F642" s="11"/>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f>--(COUNTA(B642:AE642)&gt;0)</f>
        <v>0.0</v>
      </c>
    </row>
    <row r="643" spans="1:32">
      <c r="A643" s="9"/>
      <c r="B643" s="9"/>
      <c r="C643" s="9"/>
      <c r="D643" s="9"/>
      <c r="E643" s="9"/>
      <c r="F643" s="11"/>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f>--(COUNTA(B643:AE643)&gt;0)</f>
        <v>0.0</v>
      </c>
    </row>
    <row r="644" spans="1:32">
      <c r="A644" s="9"/>
      <c r="B644" s="9"/>
      <c r="C644" s="9"/>
      <c r="D644" s="9"/>
      <c r="E644" s="9"/>
      <c r="F644" s="11"/>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f>--(COUNTA(B644:AE644)&gt;0)</f>
        <v>0.0</v>
      </c>
    </row>
    <row r="645" spans="1:32">
      <c r="A645" s="9"/>
      <c r="B645" s="9"/>
      <c r="C645" s="9"/>
      <c r="D645" s="9"/>
      <c r="E645" s="9"/>
      <c r="F645" s="11"/>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f>--(COUNTA(B645:AE645)&gt;0)</f>
        <v>0.0</v>
      </c>
    </row>
    <row r="646" spans="1:32">
      <c r="A646" s="9"/>
      <c r="B646" s="9"/>
      <c r="C646" s="9"/>
      <c r="D646" s="9"/>
      <c r="E646" s="9"/>
      <c r="F646" s="11"/>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f>--(COUNTA(B646:AE646)&gt;0)</f>
        <v>0.0</v>
      </c>
    </row>
    <row r="647" spans="1:32">
      <c r="A647" s="9"/>
      <c r="B647" s="9"/>
      <c r="C647" s="9"/>
      <c r="D647" s="9"/>
      <c r="E647" s="9"/>
      <c r="F647" s="11"/>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f>--(COUNTA(B647:AE647)&gt;0)</f>
        <v>0.0</v>
      </c>
    </row>
    <row r="648" spans="1:32">
      <c r="A648" s="9"/>
      <c r="B648" s="9"/>
      <c r="C648" s="9"/>
      <c r="D648" s="9"/>
      <c r="E648" s="9"/>
      <c r="F648" s="11"/>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f>--(COUNTA(B648:AE648)&gt;0)</f>
        <v>0.0</v>
      </c>
    </row>
    <row r="649" spans="1:32">
      <c r="A649" s="9"/>
      <c r="B649" s="9"/>
      <c r="C649" s="9"/>
      <c r="D649" s="9"/>
      <c r="E649" s="9"/>
      <c r="F649" s="11"/>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f>--(COUNTA(B649:AE649)&gt;0)</f>
        <v>0.0</v>
      </c>
    </row>
    <row r="650" spans="1:32">
      <c r="A650" s="9"/>
      <c r="B650" s="9"/>
      <c r="C650" s="9"/>
      <c r="D650" s="9"/>
      <c r="E650" s="9"/>
      <c r="F650" s="11"/>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f>--(COUNTA(B650:AE650)&gt;0)</f>
        <v>0.0</v>
      </c>
    </row>
    <row r="651" spans="1:32">
      <c r="A651" s="9"/>
      <c r="B651" s="9"/>
      <c r="C651" s="9"/>
      <c r="D651" s="9"/>
      <c r="E651" s="9"/>
      <c r="F651" s="11"/>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f>--(COUNTA(B651:AE651)&gt;0)</f>
        <v>0.0</v>
      </c>
    </row>
    <row r="652" spans="1:32">
      <c r="A652" s="9"/>
      <c r="B652" s="9"/>
      <c r="C652" s="9"/>
      <c r="D652" s="9"/>
      <c r="E652" s="9"/>
      <c r="F652" s="11"/>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f>--(COUNTA(B652:AE652)&gt;0)</f>
        <v>0.0</v>
      </c>
    </row>
    <row r="653" spans="1:32">
      <c r="A653" s="9"/>
      <c r="B653" s="9"/>
      <c r="C653" s="9"/>
      <c r="D653" s="9"/>
      <c r="E653" s="9"/>
      <c r="F653" s="11"/>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f>--(COUNTA(B653:AE653)&gt;0)</f>
        <v>0.0</v>
      </c>
    </row>
    <row r="654" spans="1:32">
      <c r="A654" s="9"/>
      <c r="B654" s="9"/>
      <c r="C654" s="9"/>
      <c r="D654" s="9"/>
      <c r="E654" s="9"/>
      <c r="F654" s="11"/>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f>--(COUNTA(B654:AE654)&gt;0)</f>
        <v>0.0</v>
      </c>
    </row>
    <row r="655" spans="1:32">
      <c r="A655" s="9"/>
      <c r="B655" s="9"/>
      <c r="C655" s="9"/>
      <c r="D655" s="9"/>
      <c r="E655" s="9"/>
      <c r="F655" s="11"/>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f>--(COUNTA(B655:AE655)&gt;0)</f>
        <v>0.0</v>
      </c>
    </row>
    <row r="656" spans="1:32">
      <c r="A656" s="9"/>
      <c r="B656" s="9"/>
      <c r="C656" s="9"/>
      <c r="D656" s="9"/>
      <c r="E656" s="9"/>
      <c r="F656" s="11"/>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f>--(COUNTA(B656:AE656)&gt;0)</f>
        <v>0.0</v>
      </c>
    </row>
    <row r="657" spans="1:32">
      <c r="A657" s="9"/>
      <c r="B657" s="9"/>
      <c r="C657" s="9"/>
      <c r="D657" s="9"/>
      <c r="E657" s="9"/>
      <c r="F657" s="11"/>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f>--(COUNTA(B657:AE657)&gt;0)</f>
        <v>0.0</v>
      </c>
    </row>
    <row r="658" spans="1:32">
      <c r="A658" s="9"/>
      <c r="B658" s="9"/>
      <c r="C658" s="9"/>
      <c r="D658" s="9"/>
      <c r="E658" s="9"/>
      <c r="F658" s="11"/>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f>--(COUNTA(B658:AE658)&gt;0)</f>
        <v>0.0</v>
      </c>
    </row>
    <row r="659" spans="1:32">
      <c r="A659" s="9"/>
      <c r="B659" s="9"/>
      <c r="C659" s="9"/>
      <c r="D659" s="9"/>
      <c r="E659" s="9"/>
      <c r="F659" s="11"/>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f>--(COUNTA(B659:AE659)&gt;0)</f>
        <v>0.0</v>
      </c>
    </row>
    <row r="660" spans="1:32">
      <c r="A660" s="9"/>
      <c r="B660" s="9"/>
      <c r="C660" s="9"/>
      <c r="D660" s="9"/>
      <c r="E660" s="9"/>
      <c r="F660" s="11"/>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f>--(COUNTA(B660:AE660)&gt;0)</f>
        <v>0.0</v>
      </c>
    </row>
    <row r="661" spans="1:32">
      <c r="A661" s="9"/>
      <c r="B661" s="9"/>
      <c r="C661" s="9"/>
      <c r="D661" s="9"/>
      <c r="E661" s="9"/>
      <c r="F661" s="11"/>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f>--(COUNTA(B661:AE661)&gt;0)</f>
        <v>0.0</v>
      </c>
    </row>
    <row r="662" spans="1:32">
      <c r="A662" s="9"/>
      <c r="B662" s="9"/>
      <c r="C662" s="9"/>
      <c r="D662" s="9"/>
      <c r="E662" s="9"/>
      <c r="F662" s="11"/>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f>--(COUNTA(B662:AE662)&gt;0)</f>
        <v>0.0</v>
      </c>
    </row>
    <row r="663" spans="1:32">
      <c r="A663" s="9"/>
      <c r="B663" s="9"/>
      <c r="C663" s="9"/>
      <c r="D663" s="9"/>
      <c r="E663" s="9"/>
      <c r="F663" s="11"/>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f>--(COUNTA(B663:AE663)&gt;0)</f>
        <v>0.0</v>
      </c>
    </row>
    <row r="664" spans="1:32">
      <c r="A664" s="9"/>
      <c r="B664" s="9"/>
      <c r="C664" s="9"/>
      <c r="D664" s="9"/>
      <c r="E664" s="9"/>
      <c r="F664" s="11"/>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f>--(COUNTA(B664:AE664)&gt;0)</f>
        <v>0.0</v>
      </c>
    </row>
    <row r="665" spans="1:32">
      <c r="A665" s="9"/>
      <c r="B665" s="9"/>
      <c r="C665" s="9"/>
      <c r="D665" s="9"/>
      <c r="E665" s="9"/>
      <c r="F665" s="11"/>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f>--(COUNTA(B665:AE665)&gt;0)</f>
        <v>0.0</v>
      </c>
    </row>
    <row r="666" spans="1:32">
      <c r="A666" s="9"/>
      <c r="B666" s="9"/>
      <c r="C666" s="9"/>
      <c r="D666" s="9"/>
      <c r="E666" s="9"/>
      <c r="F666" s="11"/>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f>--(COUNTA(B666:AE666)&gt;0)</f>
        <v>0.0</v>
      </c>
    </row>
    <row r="667" spans="1:32">
      <c r="A667" s="9"/>
      <c r="B667" s="9"/>
      <c r="C667" s="9"/>
      <c r="D667" s="9"/>
      <c r="E667" s="9"/>
      <c r="F667" s="11"/>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f>--(COUNTA(B667:AE667)&gt;0)</f>
        <v>0.0</v>
      </c>
    </row>
    <row r="668" spans="1:32">
      <c r="A668" s="9"/>
      <c r="B668" s="9"/>
      <c r="C668" s="9"/>
      <c r="D668" s="9"/>
      <c r="E668" s="9"/>
      <c r="F668" s="11"/>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f>--(COUNTA(B668:AE668)&gt;0)</f>
        <v>0.0</v>
      </c>
    </row>
    <row r="669" spans="1:32">
      <c r="A669" s="9"/>
      <c r="B669" s="9"/>
      <c r="C669" s="9"/>
      <c r="D669" s="9"/>
      <c r="E669" s="9"/>
      <c r="F669" s="11"/>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f>--(COUNTA(B669:AE669)&gt;0)</f>
        <v>0.0</v>
      </c>
    </row>
    <row r="670" spans="1:32">
      <c r="A670" s="9"/>
      <c r="B670" s="9"/>
      <c r="C670" s="9"/>
      <c r="D670" s="9"/>
      <c r="E670" s="9"/>
      <c r="F670" s="11"/>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f>--(COUNTA(B670:AE670)&gt;0)</f>
        <v>0.0</v>
      </c>
    </row>
    <row r="671" spans="1:32">
      <c r="A671" s="9"/>
      <c r="B671" s="9"/>
      <c r="C671" s="9"/>
      <c r="D671" s="9"/>
      <c r="E671" s="9"/>
      <c r="F671" s="11"/>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f>--(COUNTA(B671:AE671)&gt;0)</f>
        <v>0.0</v>
      </c>
    </row>
    <row r="672" spans="1:32">
      <c r="A672" s="9"/>
      <c r="B672" s="9"/>
      <c r="C672" s="9"/>
      <c r="D672" s="9"/>
      <c r="E672" s="9"/>
      <c r="F672" s="11"/>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f>--(COUNTA(B672:AE672)&gt;0)</f>
        <v>0.0</v>
      </c>
    </row>
    <row r="673" spans="1:32">
      <c r="A673" s="9"/>
      <c r="B673" s="9"/>
      <c r="C673" s="9"/>
      <c r="D673" s="9"/>
      <c r="E673" s="9"/>
      <c r="F673" s="11"/>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f>--(COUNTA(B673:AE673)&gt;0)</f>
        <v>0.0</v>
      </c>
    </row>
    <row r="674" spans="1:32">
      <c r="A674" s="9"/>
      <c r="B674" s="9"/>
      <c r="C674" s="9"/>
      <c r="D674" s="9"/>
      <c r="E674" s="9"/>
      <c r="F674" s="11"/>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f>--(COUNTA(B674:AE674)&gt;0)</f>
        <v>0.0</v>
      </c>
    </row>
    <row r="675" spans="1:32">
      <c r="A675" s="9"/>
      <c r="B675" s="9"/>
      <c r="C675" s="9"/>
      <c r="D675" s="9"/>
      <c r="E675" s="9"/>
      <c r="F675" s="11"/>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f>--(COUNTA(B675:AE675)&gt;0)</f>
        <v>0.0</v>
      </c>
    </row>
    <row r="676" spans="1:32">
      <c r="A676" s="9"/>
      <c r="B676" s="9"/>
      <c r="C676" s="9"/>
      <c r="D676" s="9"/>
      <c r="E676" s="9"/>
      <c r="F676" s="11"/>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f>--(COUNTA(B676:AE676)&gt;0)</f>
        <v>0.0</v>
      </c>
    </row>
    <row r="677" spans="1:32">
      <c r="A677" s="9"/>
      <c r="B677" s="9"/>
      <c r="C677" s="9"/>
      <c r="D677" s="9"/>
      <c r="E677" s="9"/>
      <c r="F677" s="11"/>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f>--(COUNTA(B677:AE677)&gt;0)</f>
        <v>0.0</v>
      </c>
    </row>
    <row r="678" spans="1:32">
      <c r="A678" s="9"/>
      <c r="B678" s="9"/>
      <c r="C678" s="9"/>
      <c r="D678" s="9"/>
      <c r="E678" s="9"/>
      <c r="F678" s="11"/>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f>--(COUNTA(B678:AE678)&gt;0)</f>
        <v>0.0</v>
      </c>
    </row>
    <row r="679" spans="1:32">
      <c r="A679" s="9"/>
      <c r="B679" s="9"/>
      <c r="C679" s="9"/>
      <c r="D679" s="9"/>
      <c r="E679" s="9"/>
      <c r="F679" s="11"/>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f>--(COUNTA(B679:AE679)&gt;0)</f>
        <v>0.0</v>
      </c>
    </row>
    <row r="680" spans="1:32">
      <c r="A680" s="9"/>
      <c r="B680" s="9"/>
      <c r="C680" s="9"/>
      <c r="D680" s="9"/>
      <c r="E680" s="9"/>
      <c r="F680" s="11"/>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f>--(COUNTA(B680:AE680)&gt;0)</f>
        <v>0.0</v>
      </c>
    </row>
    <row r="681" spans="1:32">
      <c r="A681" s="9"/>
      <c r="B681" s="9"/>
      <c r="C681" s="9"/>
      <c r="D681" s="9"/>
      <c r="E681" s="9"/>
      <c r="F681" s="11"/>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f>--(COUNTA(B681:AE681)&gt;0)</f>
        <v>0.0</v>
      </c>
    </row>
    <row r="682" spans="1:32">
      <c r="A682" s="9"/>
      <c r="B682" s="9"/>
      <c r="C682" s="9"/>
      <c r="D682" s="9"/>
      <c r="E682" s="9"/>
      <c r="F682" s="11"/>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f>--(COUNTA(B682:AE682)&gt;0)</f>
        <v>0.0</v>
      </c>
    </row>
    <row r="683" spans="1:32">
      <c r="A683" s="9"/>
      <c r="B683" s="9"/>
      <c r="C683" s="9"/>
      <c r="D683" s="9"/>
      <c r="E683" s="9"/>
      <c r="F683" s="11"/>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f>--(COUNTA(B683:AE683)&gt;0)</f>
        <v>0.0</v>
      </c>
    </row>
    <row r="684" spans="1:32">
      <c r="A684" s="9"/>
      <c r="B684" s="9"/>
      <c r="C684" s="9"/>
      <c r="D684" s="9"/>
      <c r="E684" s="9"/>
      <c r="F684" s="11"/>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f>--(COUNTA(B684:AE684)&gt;0)</f>
        <v>0.0</v>
      </c>
    </row>
    <row r="685" spans="1:32">
      <c r="A685" s="9"/>
      <c r="B685" s="9"/>
      <c r="C685" s="9"/>
      <c r="D685" s="9"/>
      <c r="E685" s="9"/>
      <c r="F685" s="11"/>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f>--(COUNTA(B685:AE685)&gt;0)</f>
        <v>0.0</v>
      </c>
    </row>
    <row r="686" spans="1:32">
      <c r="A686" s="9"/>
      <c r="B686" s="9"/>
      <c r="C686" s="9"/>
      <c r="D686" s="9"/>
      <c r="E686" s="9"/>
      <c r="F686" s="11"/>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f>--(COUNTA(B686:AE686)&gt;0)</f>
        <v>0.0</v>
      </c>
    </row>
    <row r="687" spans="1:32">
      <c r="A687" s="9"/>
      <c r="B687" s="9"/>
      <c r="C687" s="9"/>
      <c r="D687" s="9"/>
      <c r="E687" s="9"/>
      <c r="F687" s="11"/>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f>--(COUNTA(B687:AE687)&gt;0)</f>
        <v>0.0</v>
      </c>
    </row>
    <row r="688" spans="1:32">
      <c r="A688" s="9"/>
      <c r="B688" s="9"/>
      <c r="C688" s="9"/>
      <c r="D688" s="9"/>
      <c r="E688" s="9"/>
      <c r="F688" s="11"/>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f>--(COUNTA(B688:AE688)&gt;0)</f>
        <v>0.0</v>
      </c>
    </row>
    <row r="689" spans="1:32">
      <c r="A689" s="9"/>
      <c r="B689" s="9"/>
      <c r="C689" s="9"/>
      <c r="D689" s="9"/>
      <c r="E689" s="9"/>
      <c r="F689" s="11"/>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f>--(COUNTA(B689:AE689)&gt;0)</f>
        <v>0.0</v>
      </c>
    </row>
    <row r="690" spans="1:32">
      <c r="A690" s="9"/>
      <c r="B690" s="9"/>
      <c r="C690" s="9"/>
      <c r="D690" s="9"/>
      <c r="E690" s="9"/>
      <c r="F690" s="11"/>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f>--(COUNTA(B690:AE690)&gt;0)</f>
        <v>0.0</v>
      </c>
    </row>
    <row r="691" spans="1:32">
      <c r="A691" s="9"/>
      <c r="B691" s="9"/>
      <c r="C691" s="9"/>
      <c r="D691" s="9"/>
      <c r="E691" s="9"/>
      <c r="F691" s="11"/>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f>--(COUNTA(B691:AE691)&gt;0)</f>
        <v>0.0</v>
      </c>
    </row>
    <row r="692" spans="1:32">
      <c r="A692" s="9"/>
      <c r="B692" s="9"/>
      <c r="C692" s="9"/>
      <c r="D692" s="9"/>
      <c r="E692" s="9"/>
      <c r="F692" s="11"/>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f>--(COUNTA(B692:AE692)&gt;0)</f>
        <v>0.0</v>
      </c>
    </row>
    <row r="693" spans="1:32">
      <c r="A693" s="9"/>
      <c r="B693" s="9"/>
      <c r="C693" s="9"/>
      <c r="D693" s="9"/>
      <c r="E693" s="9"/>
      <c r="F693" s="11"/>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f>--(COUNTA(B693:AE693)&gt;0)</f>
        <v>0.0</v>
      </c>
    </row>
    <row r="694" spans="1:32">
      <c r="A694" s="9"/>
      <c r="B694" s="9"/>
      <c r="C694" s="9"/>
      <c r="D694" s="9"/>
      <c r="E694" s="9"/>
      <c r="F694" s="11"/>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f>--(COUNTA(B694:AE694)&gt;0)</f>
        <v>0.0</v>
      </c>
    </row>
    <row r="695" spans="1:32">
      <c r="A695" s="9"/>
      <c r="B695" s="9"/>
      <c r="C695" s="9"/>
      <c r="D695" s="9"/>
      <c r="E695" s="9"/>
      <c r="F695" s="11"/>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f>--(COUNTA(B695:AE695)&gt;0)</f>
        <v>0.0</v>
      </c>
    </row>
    <row r="696" spans="1:32">
      <c r="A696" s="9"/>
      <c r="B696" s="9"/>
      <c r="C696" s="9"/>
      <c r="D696" s="9"/>
      <c r="E696" s="9"/>
      <c r="F696" s="11"/>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f>--(COUNTA(B696:AE696)&gt;0)</f>
        <v>0.0</v>
      </c>
    </row>
    <row r="697" spans="1:32">
      <c r="A697" s="9"/>
      <c r="B697" s="9"/>
      <c r="C697" s="9"/>
      <c r="D697" s="9"/>
      <c r="E697" s="9"/>
      <c r="F697" s="11"/>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f>--(COUNTA(B697:AE697)&gt;0)</f>
        <v>0.0</v>
      </c>
    </row>
    <row r="698" spans="1:32">
      <c r="A698" s="9"/>
      <c r="B698" s="9"/>
      <c r="C698" s="9"/>
      <c r="D698" s="9"/>
      <c r="E698" s="9"/>
      <c r="F698" s="11"/>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f>--(COUNTA(B698:AE698)&gt;0)</f>
        <v>0.0</v>
      </c>
    </row>
    <row r="699" spans="1:32">
      <c r="A699" s="9"/>
      <c r="B699" s="9"/>
      <c r="C699" s="9"/>
      <c r="D699" s="9"/>
      <c r="E699" s="9"/>
      <c r="F699" s="11"/>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f>--(COUNTA(B699:AE699)&gt;0)</f>
        <v>0.0</v>
      </c>
    </row>
    <row r="700" spans="1:32">
      <c r="A700" s="9"/>
      <c r="B700" s="9"/>
      <c r="C700" s="9"/>
      <c r="D700" s="9"/>
      <c r="E700" s="9"/>
      <c r="F700" s="11"/>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f>--(COUNTA(B700:AE700)&gt;0)</f>
        <v>0.0</v>
      </c>
    </row>
    <row r="701" spans="1:32">
      <c r="A701" s="9"/>
      <c r="B701" s="9"/>
      <c r="C701" s="9"/>
      <c r="D701" s="9"/>
      <c r="E701" s="9"/>
      <c r="F701" s="11"/>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f>--(COUNTA(B701:AE701)&gt;0)</f>
        <v>0.0</v>
      </c>
    </row>
    <row r="702" spans="1:32">
      <c r="A702" s="9"/>
      <c r="B702" s="9"/>
      <c r="C702" s="9"/>
      <c r="D702" s="9"/>
      <c r="E702" s="9"/>
      <c r="F702" s="11"/>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f>--(COUNTA(B702:AE702)&gt;0)</f>
        <v>0.0</v>
      </c>
    </row>
    <row r="703" spans="1:32">
      <c r="A703" s="9"/>
      <c r="B703" s="9"/>
      <c r="C703" s="9"/>
      <c r="D703" s="9"/>
      <c r="E703" s="9"/>
      <c r="F703" s="11"/>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f>--(COUNTA(B703:AE703)&gt;0)</f>
        <v>0.0</v>
      </c>
    </row>
    <row r="704" spans="1:32">
      <c r="A704" s="9"/>
      <c r="B704" s="9"/>
      <c r="C704" s="9"/>
      <c r="D704" s="9"/>
      <c r="E704" s="9"/>
      <c r="F704" s="11"/>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f>--(COUNTA(B704:AE704)&gt;0)</f>
        <v>0.0</v>
      </c>
    </row>
    <row r="705" spans="1:32">
      <c r="A705" s="9"/>
      <c r="B705" s="9"/>
      <c r="C705" s="9"/>
      <c r="D705" s="9"/>
      <c r="E705" s="9"/>
      <c r="F705" s="11"/>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f>--(COUNTA(B705:AE705)&gt;0)</f>
        <v>0.0</v>
      </c>
    </row>
    <row r="706" spans="1:32">
      <c r="A706" s="9"/>
      <c r="B706" s="9"/>
      <c r="C706" s="9"/>
      <c r="D706" s="9"/>
      <c r="E706" s="9"/>
      <c r="F706" s="11"/>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f>--(COUNTA(B706:AE706)&gt;0)</f>
        <v>0.0</v>
      </c>
    </row>
    <row r="707" spans="1:32">
      <c r="A707" s="9"/>
      <c r="B707" s="9"/>
      <c r="C707" s="9"/>
      <c r="D707" s="9"/>
      <c r="E707" s="9"/>
      <c r="F707" s="11"/>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f>--(COUNTA(B707:AE707)&gt;0)</f>
        <v>0.0</v>
      </c>
    </row>
    <row r="708" spans="1:32">
      <c r="A708" s="9"/>
      <c r="B708" s="9"/>
      <c r="C708" s="9"/>
      <c r="D708" s="9"/>
      <c r="E708" s="9"/>
      <c r="F708" s="11"/>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f>--(COUNTA(B708:AE708)&gt;0)</f>
        <v>0.0</v>
      </c>
    </row>
    <row r="709" spans="1:32">
      <c r="A709" s="9"/>
      <c r="B709" s="9"/>
      <c r="C709" s="9"/>
      <c r="D709" s="9"/>
      <c r="E709" s="9"/>
      <c r="F709" s="11"/>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f>--(COUNTA(B709:AE709)&gt;0)</f>
        <v>0.0</v>
      </c>
    </row>
    <row r="710" spans="1:32">
      <c r="A710" s="9"/>
      <c r="B710" s="9"/>
      <c r="C710" s="9"/>
      <c r="D710" s="9"/>
      <c r="E710" s="9"/>
      <c r="F710" s="11"/>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f>--(COUNTA(B710:AE710)&gt;0)</f>
        <v>0.0</v>
      </c>
    </row>
    <row r="711" spans="1:32">
      <c r="A711" s="9"/>
      <c r="B711" s="9"/>
      <c r="C711" s="9"/>
      <c r="D711" s="9"/>
      <c r="E711" s="9"/>
      <c r="F711" s="11"/>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f>--(COUNTA(B711:AE711)&gt;0)</f>
        <v>0.0</v>
      </c>
    </row>
    <row r="712" spans="1:32">
      <c r="A712" s="9"/>
      <c r="B712" s="9"/>
      <c r="C712" s="9"/>
      <c r="D712" s="9"/>
      <c r="E712" s="9"/>
      <c r="F712" s="11"/>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f>--(COUNTA(B712:AE712)&gt;0)</f>
        <v>0.0</v>
      </c>
    </row>
    <row r="713" spans="1:32">
      <c r="A713" s="9"/>
      <c r="B713" s="9"/>
      <c r="C713" s="9"/>
      <c r="D713" s="9"/>
      <c r="E713" s="9"/>
      <c r="F713" s="11"/>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f>--(COUNTA(B713:AE713)&gt;0)</f>
        <v>0.0</v>
      </c>
    </row>
    <row r="714" spans="1:32">
      <c r="A714" s="9"/>
      <c r="B714" s="9"/>
      <c r="C714" s="9"/>
      <c r="D714" s="9"/>
      <c r="E714" s="9"/>
      <c r="F714" s="11"/>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f>--(COUNTA(B714:AE714)&gt;0)</f>
        <v>0.0</v>
      </c>
    </row>
    <row r="715" spans="1:32">
      <c r="A715" s="9"/>
      <c r="B715" s="9"/>
      <c r="C715" s="9"/>
      <c r="D715" s="9"/>
      <c r="E715" s="9"/>
      <c r="F715" s="11"/>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f>--(COUNTA(B715:AE715)&gt;0)</f>
        <v>0.0</v>
      </c>
    </row>
    <row r="716" spans="1:32">
      <c r="A716" s="9"/>
      <c r="B716" s="9"/>
      <c r="C716" s="9"/>
      <c r="D716" s="9"/>
      <c r="E716" s="9"/>
      <c r="F716" s="11"/>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f>--(COUNTA(B716:AE716)&gt;0)</f>
        <v>0.0</v>
      </c>
    </row>
    <row r="717" spans="1:32">
      <c r="A717" s="9"/>
      <c r="B717" s="9"/>
      <c r="C717" s="9"/>
      <c r="D717" s="9"/>
      <c r="E717" s="9"/>
      <c r="F717" s="11"/>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f>--(COUNTA(B717:AE717)&gt;0)</f>
        <v>0.0</v>
      </c>
    </row>
    <row r="718" spans="1:32">
      <c r="A718" s="9"/>
      <c r="B718" s="9"/>
      <c r="C718" s="9"/>
      <c r="D718" s="9"/>
      <c r="E718" s="9"/>
      <c r="F718" s="11"/>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f>--(COUNTA(B718:AE718)&gt;0)</f>
        <v>0.0</v>
      </c>
    </row>
    <row r="719" spans="1:32">
      <c r="A719" s="9"/>
      <c r="B719" s="9"/>
      <c r="C719" s="9"/>
      <c r="D719" s="9"/>
      <c r="E719" s="9"/>
      <c r="F719" s="11"/>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f>--(COUNTA(B719:AE719)&gt;0)</f>
        <v>0.0</v>
      </c>
    </row>
    <row r="720" spans="1:32">
      <c r="A720" s="9"/>
      <c r="B720" s="9"/>
      <c r="C720" s="9"/>
      <c r="D720" s="9"/>
      <c r="E720" s="9"/>
      <c r="F720" s="11"/>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f>--(COUNTA(B720:AE720)&gt;0)</f>
        <v>0.0</v>
      </c>
    </row>
    <row r="721" spans="1:32">
      <c r="A721" s="9"/>
      <c r="B721" s="9"/>
      <c r="C721" s="9"/>
      <c r="D721" s="9"/>
      <c r="E721" s="9"/>
      <c r="F721" s="11"/>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f>--(COUNTA(B721:AE721)&gt;0)</f>
        <v>0.0</v>
      </c>
    </row>
    <row r="722" spans="1:32">
      <c r="A722" s="9"/>
      <c r="B722" s="9"/>
      <c r="C722" s="9"/>
      <c r="D722" s="9"/>
      <c r="E722" s="9"/>
      <c r="F722" s="11"/>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f>--(COUNTA(B722:AE722)&gt;0)</f>
        <v>0.0</v>
      </c>
    </row>
    <row r="723" spans="1:32">
      <c r="A723" s="9"/>
      <c r="B723" s="9"/>
      <c r="C723" s="9"/>
      <c r="D723" s="9"/>
      <c r="E723" s="9"/>
      <c r="F723" s="11"/>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f>--(COUNTA(B723:AE723)&gt;0)</f>
        <v>0.0</v>
      </c>
    </row>
    <row r="724" spans="1:32">
      <c r="A724" s="9"/>
      <c r="B724" s="9"/>
      <c r="C724" s="9"/>
      <c r="D724" s="9"/>
      <c r="E724" s="9"/>
      <c r="F724" s="11"/>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f>--(COUNTA(B724:AE724)&gt;0)</f>
        <v>0.0</v>
      </c>
    </row>
    <row r="725" spans="1:32">
      <c r="A725" s="9"/>
      <c r="B725" s="9"/>
      <c r="C725" s="9"/>
      <c r="D725" s="9"/>
      <c r="E725" s="9"/>
      <c r="F725" s="11"/>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f>--(COUNTA(B725:AE725)&gt;0)</f>
        <v>0.0</v>
      </c>
    </row>
    <row r="726" spans="1:32">
      <c r="A726" s="9"/>
      <c r="B726" s="9"/>
      <c r="C726" s="9"/>
      <c r="D726" s="9"/>
      <c r="E726" s="9"/>
      <c r="F726" s="11"/>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f>--(COUNTA(B726:AE726)&gt;0)</f>
        <v>0.0</v>
      </c>
    </row>
    <row r="727" spans="1:32">
      <c r="A727" s="9"/>
      <c r="B727" s="9"/>
      <c r="C727" s="9"/>
      <c r="D727" s="9"/>
      <c r="E727" s="9"/>
      <c r="F727" s="11"/>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f>--(COUNTA(B727:AE727)&gt;0)</f>
        <v>0.0</v>
      </c>
    </row>
    <row r="728" spans="1:32">
      <c r="A728" s="9"/>
      <c r="B728" s="9"/>
      <c r="C728" s="9"/>
      <c r="D728" s="9"/>
      <c r="E728" s="9"/>
      <c r="F728" s="11"/>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f>--(COUNTA(B728:AE728)&gt;0)</f>
        <v>0.0</v>
      </c>
    </row>
    <row r="729" spans="1:32">
      <c r="A729" s="9"/>
      <c r="B729" s="9"/>
      <c r="C729" s="9"/>
      <c r="D729" s="9"/>
      <c r="E729" s="9"/>
      <c r="F729" s="11"/>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f>--(COUNTA(B729:AE729)&gt;0)</f>
        <v>0.0</v>
      </c>
    </row>
    <row r="730" spans="1:32">
      <c r="A730" s="9"/>
      <c r="B730" s="9"/>
      <c r="C730" s="9"/>
      <c r="D730" s="9"/>
      <c r="E730" s="9"/>
      <c r="F730" s="11"/>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f>--(COUNTA(B730:AE730)&gt;0)</f>
        <v>0.0</v>
      </c>
    </row>
    <row r="731" spans="1:32">
      <c r="A731" s="9"/>
      <c r="B731" s="9"/>
      <c r="C731" s="9"/>
      <c r="D731" s="9"/>
      <c r="E731" s="9"/>
      <c r="F731" s="11"/>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f>--(COUNTA(B731:AE731)&gt;0)</f>
        <v>0.0</v>
      </c>
    </row>
    <row r="732" spans="1:32">
      <c r="A732" s="9"/>
      <c r="B732" s="9"/>
      <c r="C732" s="9"/>
      <c r="D732" s="9"/>
      <c r="E732" s="9"/>
      <c r="F732" s="11"/>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f>--(COUNTA(B732:AE732)&gt;0)</f>
        <v>0.0</v>
      </c>
    </row>
    <row r="733" spans="1:32">
      <c r="A733" s="9"/>
      <c r="B733" s="9"/>
      <c r="C733" s="9"/>
      <c r="D733" s="9"/>
      <c r="E733" s="9"/>
      <c r="F733" s="11"/>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f>--(COUNTA(B733:AE733)&gt;0)</f>
        <v>0.0</v>
      </c>
    </row>
    <row r="734" spans="1:32">
      <c r="A734" s="9"/>
      <c r="B734" s="9"/>
      <c r="C734" s="9"/>
      <c r="D734" s="9"/>
      <c r="E734" s="9"/>
      <c r="F734" s="11"/>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f>--(COUNTA(B734:AE734)&gt;0)</f>
        <v>0.0</v>
      </c>
    </row>
    <row r="735" spans="1:32">
      <c r="A735" s="9"/>
      <c r="B735" s="9"/>
      <c r="C735" s="9"/>
      <c r="D735" s="9"/>
      <c r="E735" s="9"/>
      <c r="F735" s="11"/>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f>--(COUNTA(B735:AE735)&gt;0)</f>
        <v>0.0</v>
      </c>
    </row>
    <row r="736" spans="1:32">
      <c r="A736" s="9"/>
      <c r="B736" s="9"/>
      <c r="C736" s="9"/>
      <c r="D736" s="9"/>
      <c r="E736" s="9"/>
      <c r="F736" s="11"/>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f>--(COUNTA(B736:AE736)&gt;0)</f>
        <v>0.0</v>
      </c>
    </row>
    <row r="737" spans="1:32">
      <c r="A737" s="9"/>
      <c r="B737" s="9"/>
      <c r="C737" s="9"/>
      <c r="D737" s="9"/>
      <c r="E737" s="9"/>
      <c r="F737" s="11"/>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f>--(COUNTA(B737:AE737)&gt;0)</f>
        <v>0.0</v>
      </c>
    </row>
    <row r="738" spans="1:32">
      <c r="A738" s="9"/>
      <c r="B738" s="9"/>
      <c r="C738" s="9"/>
      <c r="D738" s="9"/>
      <c r="E738" s="9"/>
      <c r="F738" s="11"/>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f>--(COUNTA(B738:AE738)&gt;0)</f>
        <v>0.0</v>
      </c>
    </row>
    <row r="739" spans="1:32">
      <c r="A739" s="9"/>
      <c r="B739" s="9"/>
      <c r="C739" s="9"/>
      <c r="D739" s="9"/>
      <c r="E739" s="9"/>
      <c r="F739" s="11"/>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f>--(COUNTA(B739:AE739)&gt;0)</f>
        <v>0.0</v>
      </c>
    </row>
    <row r="740" spans="1:32">
      <c r="A740" s="9"/>
      <c r="B740" s="9"/>
      <c r="C740" s="9"/>
      <c r="D740" s="9"/>
      <c r="E740" s="9"/>
      <c r="F740" s="11"/>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f>--(COUNTA(B740:AE740)&gt;0)</f>
        <v>0.0</v>
      </c>
    </row>
    <row r="741" spans="1:32">
      <c r="A741" s="9"/>
      <c r="B741" s="9"/>
      <c r="C741" s="9"/>
      <c r="D741" s="9"/>
      <c r="E741" s="9"/>
      <c r="F741" s="11"/>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f>--(COUNTA(B741:AE741)&gt;0)</f>
        <v>0.0</v>
      </c>
    </row>
    <row r="742" spans="1:32">
      <c r="A742" s="9"/>
      <c r="B742" s="9"/>
      <c r="C742" s="9"/>
      <c r="D742" s="9"/>
      <c r="E742" s="9"/>
      <c r="F742" s="11"/>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f>--(COUNTA(B742:AE742)&gt;0)</f>
        <v>0.0</v>
      </c>
    </row>
    <row r="743" spans="1:32">
      <c r="A743" s="9"/>
      <c r="B743" s="9"/>
      <c r="C743" s="9"/>
      <c r="D743" s="9"/>
      <c r="E743" s="9"/>
      <c r="F743" s="11"/>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f>--(COUNTA(B743:AE743)&gt;0)</f>
        <v>0.0</v>
      </c>
    </row>
    <row r="744" spans="1:32">
      <c r="A744" s="9"/>
      <c r="B744" s="9"/>
      <c r="C744" s="9"/>
      <c r="D744" s="9"/>
      <c r="E744" s="9"/>
      <c r="F744" s="11"/>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f>--(COUNTA(B744:AE744)&gt;0)</f>
        <v>0.0</v>
      </c>
    </row>
    <row r="745" spans="1:32">
      <c r="A745" s="9"/>
      <c r="B745" s="9"/>
      <c r="C745" s="9"/>
      <c r="D745" s="9"/>
      <c r="E745" s="9"/>
      <c r="F745" s="11"/>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f>--(COUNTA(B745:AE745)&gt;0)</f>
        <v>0.0</v>
      </c>
    </row>
    <row r="746" spans="1:32">
      <c r="A746" s="9"/>
      <c r="B746" s="9"/>
      <c r="C746" s="9"/>
      <c r="D746" s="9"/>
      <c r="E746" s="9"/>
      <c r="F746" s="11"/>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f>--(COUNTA(B746:AE746)&gt;0)</f>
        <v>0.0</v>
      </c>
    </row>
    <row r="747" spans="1:32">
      <c r="A747" s="9"/>
      <c r="B747" s="9"/>
      <c r="C747" s="9"/>
      <c r="D747" s="9"/>
      <c r="E747" s="9"/>
      <c r="F747" s="11"/>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f>--(COUNTA(B747:AE747)&gt;0)</f>
        <v>0.0</v>
      </c>
    </row>
    <row r="748" spans="1:32">
      <c r="A748" s="9"/>
      <c r="B748" s="9"/>
      <c r="C748" s="9"/>
      <c r="D748" s="9"/>
      <c r="E748" s="9"/>
      <c r="F748" s="11"/>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f>--(COUNTA(B748:AE748)&gt;0)</f>
        <v>0.0</v>
      </c>
    </row>
    <row r="749" spans="1:32">
      <c r="A749" s="9"/>
      <c r="B749" s="9"/>
      <c r="C749" s="9"/>
      <c r="D749" s="9"/>
      <c r="E749" s="9"/>
      <c r="F749" s="11"/>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f>--(COUNTA(B749:AE749)&gt;0)</f>
        <v>0.0</v>
      </c>
    </row>
    <row r="750" spans="1:32">
      <c r="A750" s="9"/>
      <c r="B750" s="9"/>
      <c r="C750" s="9"/>
      <c r="D750" s="9"/>
      <c r="E750" s="9"/>
      <c r="F750" s="11"/>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f>--(COUNTA(B750:AE750)&gt;0)</f>
        <v>0.0</v>
      </c>
    </row>
    <row r="751" spans="1:32">
      <c r="A751" s="9"/>
      <c r="B751" s="9"/>
      <c r="C751" s="9"/>
      <c r="D751" s="9"/>
      <c r="E751" s="9"/>
      <c r="F751" s="11"/>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f>--(COUNTA(B751:AE751)&gt;0)</f>
        <v>0.0</v>
      </c>
    </row>
    <row r="752" spans="1:32">
      <c r="A752" s="9"/>
      <c r="B752" s="9"/>
      <c r="C752" s="9"/>
      <c r="D752" s="9"/>
      <c r="E752" s="9"/>
      <c r="F752" s="11"/>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f>--(COUNTA(B752:AE752)&gt;0)</f>
        <v>0.0</v>
      </c>
    </row>
    <row r="753" spans="1:32">
      <c r="A753" s="9"/>
      <c r="B753" s="9"/>
      <c r="C753" s="9"/>
      <c r="D753" s="9"/>
      <c r="E753" s="9"/>
      <c r="F753" s="11"/>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f>--(COUNTA(B753:AE753)&gt;0)</f>
        <v>0.0</v>
      </c>
    </row>
    <row r="754" spans="1:32">
      <c r="A754" s="9"/>
      <c r="B754" s="9"/>
      <c r="C754" s="9"/>
      <c r="D754" s="9"/>
      <c r="E754" s="9"/>
      <c r="F754" s="11"/>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f>--(COUNTA(B754:AE754)&gt;0)</f>
        <v>0.0</v>
      </c>
    </row>
    <row r="755" spans="1:32">
      <c r="A755" s="9"/>
      <c r="B755" s="9"/>
      <c r="C755" s="9"/>
      <c r="D755" s="9"/>
      <c r="E755" s="9"/>
      <c r="F755" s="11"/>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f>--(COUNTA(B755:AE755)&gt;0)</f>
        <v>0.0</v>
      </c>
    </row>
    <row r="756" spans="1:32">
      <c r="A756" s="9"/>
      <c r="B756" s="9"/>
      <c r="C756" s="9"/>
      <c r="D756" s="9"/>
      <c r="E756" s="9"/>
      <c r="F756" s="11"/>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f>--(COUNTA(B756:AE756)&gt;0)</f>
        <v>0.0</v>
      </c>
    </row>
    <row r="757" spans="1:32">
      <c r="A757" s="9"/>
      <c r="B757" s="9"/>
      <c r="C757" s="9"/>
      <c r="D757" s="9"/>
      <c r="E757" s="9"/>
      <c r="F757" s="11"/>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f>--(COUNTA(B757:AE757)&gt;0)</f>
        <v>0.0</v>
      </c>
    </row>
    <row r="758" spans="1:32">
      <c r="A758" s="9"/>
      <c r="B758" s="9"/>
      <c r="C758" s="9"/>
      <c r="D758" s="9"/>
      <c r="E758" s="9"/>
      <c r="F758" s="11"/>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f>--(COUNTA(B758:AE758)&gt;0)</f>
        <v>0.0</v>
      </c>
    </row>
    <row r="759" spans="1:32">
      <c r="A759" s="9"/>
      <c r="B759" s="9"/>
      <c r="C759" s="9"/>
      <c r="D759" s="9"/>
      <c r="E759" s="9"/>
      <c r="F759" s="11"/>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f>--(COUNTA(B759:AE759)&gt;0)</f>
        <v>0.0</v>
      </c>
    </row>
    <row r="760" spans="1:32">
      <c r="A760" s="9"/>
      <c r="B760" s="9"/>
      <c r="C760" s="9"/>
      <c r="D760" s="9"/>
      <c r="E760" s="9"/>
      <c r="F760" s="11"/>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f>--(COUNTA(B760:AE760)&gt;0)</f>
        <v>0.0</v>
      </c>
    </row>
    <row r="761" spans="1:32">
      <c r="A761" s="9"/>
      <c r="B761" s="9"/>
      <c r="C761" s="9"/>
      <c r="D761" s="9"/>
      <c r="E761" s="9"/>
      <c r="F761" s="11"/>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f>--(COUNTA(B761:AE761)&gt;0)</f>
        <v>0.0</v>
      </c>
    </row>
    <row r="762" spans="1:32">
      <c r="A762" s="9"/>
      <c r="B762" s="9"/>
      <c r="C762" s="9"/>
      <c r="D762" s="9"/>
      <c r="E762" s="9"/>
      <c r="F762" s="11"/>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f>--(COUNTA(B762:AE762)&gt;0)</f>
        <v>0.0</v>
      </c>
    </row>
    <row r="763" spans="1:32">
      <c r="A763" s="9"/>
      <c r="B763" s="9"/>
      <c r="C763" s="9"/>
      <c r="D763" s="9"/>
      <c r="E763" s="9"/>
      <c r="F763" s="11"/>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f>--(COUNTA(B763:AE763)&gt;0)</f>
        <v>0.0</v>
      </c>
    </row>
    <row r="764" spans="1:32">
      <c r="A764" s="9"/>
      <c r="B764" s="9"/>
      <c r="C764" s="9"/>
      <c r="D764" s="9"/>
      <c r="E764" s="9"/>
      <c r="F764" s="11"/>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f>--(COUNTA(B764:AE764)&gt;0)</f>
        <v>0.0</v>
      </c>
    </row>
    <row r="765" spans="1:32">
      <c r="A765" s="9"/>
      <c r="B765" s="9"/>
      <c r="C765" s="9"/>
      <c r="D765" s="9"/>
      <c r="E765" s="9"/>
      <c r="F765" s="11"/>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f>--(COUNTA(B765:AE765)&gt;0)</f>
        <v>0.0</v>
      </c>
    </row>
    <row r="766" spans="1:32">
      <c r="A766" s="9"/>
      <c r="B766" s="9"/>
      <c r="C766" s="9"/>
      <c r="D766" s="9"/>
      <c r="E766" s="9"/>
      <c r="F766" s="11"/>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f>--(COUNTA(B766:AE766)&gt;0)</f>
        <v>0.0</v>
      </c>
    </row>
    <row r="767" spans="1:32">
      <c r="A767" s="9"/>
      <c r="B767" s="9"/>
      <c r="C767" s="9"/>
      <c r="D767" s="9"/>
      <c r="E767" s="9"/>
      <c r="F767" s="11"/>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f>--(COUNTA(B767:AE767)&gt;0)</f>
        <v>0.0</v>
      </c>
    </row>
    <row r="768" spans="1:32">
      <c r="A768" s="9"/>
      <c r="B768" s="9"/>
      <c r="C768" s="9"/>
      <c r="D768" s="9"/>
      <c r="E768" s="9"/>
      <c r="F768" s="11"/>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f>--(COUNTA(B768:AE768)&gt;0)</f>
        <v>0.0</v>
      </c>
    </row>
    <row r="769" spans="1:32">
      <c r="A769" s="9"/>
      <c r="B769" s="9"/>
      <c r="C769" s="9"/>
      <c r="D769" s="9"/>
      <c r="E769" s="9"/>
      <c r="F769" s="11"/>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f>--(COUNTA(B769:AE769)&gt;0)</f>
        <v>0.0</v>
      </c>
    </row>
    <row r="770" spans="1:32">
      <c r="A770" s="9"/>
      <c r="B770" s="9"/>
      <c r="C770" s="9"/>
      <c r="D770" s="9"/>
      <c r="E770" s="9"/>
      <c r="F770" s="11"/>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f>--(COUNTA(B770:AE770)&gt;0)</f>
        <v>0.0</v>
      </c>
    </row>
    <row r="771" spans="1:32">
      <c r="A771" s="9"/>
      <c r="B771" s="9"/>
      <c r="C771" s="9"/>
      <c r="D771" s="9"/>
      <c r="E771" s="9"/>
      <c r="F771" s="11"/>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f>--(COUNTA(B771:AE771)&gt;0)</f>
        <v>0.0</v>
      </c>
    </row>
    <row r="772" spans="1:32">
      <c r="A772" s="9"/>
      <c r="B772" s="9"/>
      <c r="C772" s="9"/>
      <c r="D772" s="9"/>
      <c r="E772" s="9"/>
      <c r="F772" s="11"/>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f>--(COUNTA(B772:AE772)&gt;0)</f>
        <v>0.0</v>
      </c>
    </row>
    <row r="773" spans="1:32">
      <c r="A773" s="9"/>
      <c r="B773" s="9"/>
      <c r="C773" s="9"/>
      <c r="D773" s="9"/>
      <c r="E773" s="9"/>
      <c r="F773" s="11"/>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f>--(COUNTA(B773:AE773)&gt;0)</f>
        <v>0.0</v>
      </c>
    </row>
    <row r="774" spans="1:32">
      <c r="A774" s="9"/>
      <c r="B774" s="9"/>
      <c r="C774" s="9"/>
      <c r="D774" s="9"/>
      <c r="E774" s="9"/>
      <c r="F774" s="11"/>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f>--(COUNTA(B774:AE774)&gt;0)</f>
        <v>0.0</v>
      </c>
    </row>
    <row r="775" spans="1:32">
      <c r="A775" s="9"/>
      <c r="B775" s="9"/>
      <c r="C775" s="9"/>
      <c r="D775" s="9"/>
      <c r="E775" s="9"/>
      <c r="F775" s="11"/>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f>--(COUNTA(B775:AE775)&gt;0)</f>
        <v>0.0</v>
      </c>
    </row>
    <row r="776" spans="1:32">
      <c r="A776" s="9"/>
      <c r="B776" s="9"/>
      <c r="C776" s="9"/>
      <c r="D776" s="9"/>
      <c r="E776" s="9"/>
      <c r="F776" s="11"/>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f>--(COUNTA(B776:AE776)&gt;0)</f>
        <v>0.0</v>
      </c>
    </row>
    <row r="777" spans="1:32">
      <c r="A777" s="9"/>
      <c r="B777" s="9"/>
      <c r="C777" s="9"/>
      <c r="D777" s="9"/>
      <c r="E777" s="9"/>
      <c r="F777" s="11"/>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f>--(COUNTA(B777:AE777)&gt;0)</f>
        <v>0.0</v>
      </c>
    </row>
    <row r="778" spans="1:32">
      <c r="A778" s="9"/>
      <c r="B778" s="9"/>
      <c r="C778" s="9"/>
      <c r="D778" s="9"/>
      <c r="E778" s="9"/>
      <c r="F778" s="11"/>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f>--(COUNTA(B778:AE778)&gt;0)</f>
        <v>0.0</v>
      </c>
    </row>
    <row r="779" spans="1:32">
      <c r="A779" s="9"/>
      <c r="B779" s="9"/>
      <c r="C779" s="9"/>
      <c r="D779" s="9"/>
      <c r="E779" s="9"/>
      <c r="F779" s="11"/>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f>--(COUNTA(B779:AE779)&gt;0)</f>
        <v>0.0</v>
      </c>
    </row>
    <row r="780" spans="1:32">
      <c r="A780" s="9"/>
      <c r="B780" s="9"/>
      <c r="C780" s="9"/>
      <c r="D780" s="9"/>
      <c r="E780" s="9"/>
      <c r="F780" s="11"/>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f>--(COUNTA(B780:AE780)&gt;0)</f>
        <v>0.0</v>
      </c>
    </row>
    <row r="781" spans="1:32">
      <c r="A781" s="9"/>
      <c r="B781" s="9"/>
      <c r="C781" s="9"/>
      <c r="D781" s="9"/>
      <c r="E781" s="9"/>
      <c r="F781" s="11"/>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f>--(COUNTA(B781:AE781)&gt;0)</f>
        <v>0.0</v>
      </c>
    </row>
    <row r="782" spans="1:32">
      <c r="A782" s="9"/>
      <c r="B782" s="9"/>
      <c r="C782" s="9"/>
      <c r="D782" s="9"/>
      <c r="E782" s="9"/>
      <c r="F782" s="11"/>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f>--(COUNTA(B782:AE782)&gt;0)</f>
        <v>0.0</v>
      </c>
    </row>
    <row r="783" spans="1:32">
      <c r="A783" s="9"/>
      <c r="B783" s="9"/>
      <c r="C783" s="9"/>
      <c r="D783" s="9"/>
      <c r="E783" s="9"/>
      <c r="F783" s="11"/>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f>--(COUNTA(B783:AE783)&gt;0)</f>
        <v>0.0</v>
      </c>
    </row>
    <row r="784" spans="1:32">
      <c r="A784" s="9"/>
      <c r="B784" s="9"/>
      <c r="C784" s="9"/>
      <c r="D784" s="9"/>
      <c r="E784" s="9"/>
      <c r="F784" s="11"/>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f>--(COUNTA(B784:AE784)&gt;0)</f>
        <v>0.0</v>
      </c>
    </row>
    <row r="785" spans="1:32">
      <c r="A785" s="9"/>
      <c r="B785" s="9"/>
      <c r="C785" s="9"/>
      <c r="D785" s="9"/>
      <c r="E785" s="9"/>
      <c r="F785" s="11"/>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f>--(COUNTA(B785:AE785)&gt;0)</f>
        <v>0.0</v>
      </c>
    </row>
    <row r="786" spans="1:32">
      <c r="A786" s="9"/>
      <c r="B786" s="9"/>
      <c r="C786" s="9"/>
      <c r="D786" s="9"/>
      <c r="E786" s="9"/>
      <c r="F786" s="11"/>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f>--(COUNTA(B786:AE786)&gt;0)</f>
        <v>0.0</v>
      </c>
    </row>
    <row r="787" spans="1:32">
      <c r="A787" s="9"/>
      <c r="B787" s="9"/>
      <c r="C787" s="9"/>
      <c r="D787" s="9"/>
      <c r="E787" s="9"/>
      <c r="F787" s="11"/>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f>--(COUNTA(B787:AE787)&gt;0)</f>
        <v>0.0</v>
      </c>
    </row>
    <row r="788" spans="1:32">
      <c r="A788" s="9"/>
      <c r="B788" s="9"/>
      <c r="C788" s="9"/>
      <c r="D788" s="9"/>
      <c r="E788" s="9"/>
      <c r="F788" s="11"/>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f>--(COUNTA(B788:AE788)&gt;0)</f>
        <v>0.0</v>
      </c>
    </row>
    <row r="789" spans="1:32">
      <c r="A789" s="9"/>
      <c r="B789" s="9"/>
      <c r="C789" s="9"/>
      <c r="D789" s="9"/>
      <c r="E789" s="9"/>
      <c r="F789" s="11"/>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f>--(COUNTA(B789:AE789)&gt;0)</f>
        <v>0.0</v>
      </c>
    </row>
    <row r="790" spans="1:32">
      <c r="A790" s="9"/>
      <c r="B790" s="9"/>
      <c r="C790" s="9"/>
      <c r="D790" s="9"/>
      <c r="E790" s="9"/>
      <c r="F790" s="11"/>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f>--(COUNTA(B790:AE790)&gt;0)</f>
        <v>0.0</v>
      </c>
    </row>
    <row r="791" spans="1:32">
      <c r="A791" s="9"/>
      <c r="B791" s="9"/>
      <c r="C791" s="9"/>
      <c r="D791" s="9"/>
      <c r="E791" s="9"/>
      <c r="F791" s="11"/>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f>--(COUNTA(B791:AE791)&gt;0)</f>
        <v>0.0</v>
      </c>
    </row>
    <row r="792" spans="1:32">
      <c r="A792" s="9"/>
      <c r="B792" s="9"/>
      <c r="C792" s="9"/>
      <c r="D792" s="9"/>
      <c r="E792" s="9"/>
      <c r="F792" s="11"/>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f>--(COUNTA(B792:AE792)&gt;0)</f>
        <v>0.0</v>
      </c>
    </row>
    <row r="793" spans="1:32">
      <c r="A793" s="9"/>
      <c r="B793" s="9"/>
      <c r="C793" s="9"/>
      <c r="D793" s="9"/>
      <c r="E793" s="9"/>
      <c r="F793" s="11"/>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f>--(COUNTA(B793:AE793)&gt;0)</f>
        <v>0.0</v>
      </c>
    </row>
    <row r="794" spans="1:32">
      <c r="A794" s="9"/>
      <c r="B794" s="9"/>
      <c r="C794" s="9"/>
      <c r="D794" s="9"/>
      <c r="E794" s="9"/>
      <c r="F794" s="11"/>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f>--(COUNTA(B794:AE794)&gt;0)</f>
        <v>0.0</v>
      </c>
    </row>
    <row r="795" spans="1:32">
      <c r="A795" s="9"/>
      <c r="B795" s="9"/>
      <c r="C795" s="9"/>
      <c r="D795" s="9"/>
      <c r="E795" s="9"/>
      <c r="F795" s="11"/>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f>--(COUNTA(B795:AE795)&gt;0)</f>
        <v>0.0</v>
      </c>
    </row>
    <row r="796" spans="1:32">
      <c r="A796" s="9"/>
      <c r="B796" s="9"/>
      <c r="C796" s="9"/>
      <c r="D796" s="9"/>
      <c r="E796" s="9"/>
      <c r="F796" s="11"/>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f>--(COUNTA(B796:AE796)&gt;0)</f>
        <v>0.0</v>
      </c>
    </row>
    <row r="797" spans="1:32">
      <c r="A797" s="9"/>
      <c r="B797" s="9"/>
      <c r="C797" s="9"/>
      <c r="D797" s="9"/>
      <c r="E797" s="9"/>
      <c r="F797" s="11"/>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f>--(COUNTA(B797:AE797)&gt;0)</f>
        <v>0.0</v>
      </c>
    </row>
    <row r="798" spans="1:32">
      <c r="A798" s="9"/>
      <c r="B798" s="9"/>
      <c r="C798" s="9"/>
      <c r="D798" s="9"/>
      <c r="E798" s="9"/>
      <c r="F798" s="11"/>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f>--(COUNTA(B798:AE798)&gt;0)</f>
        <v>0.0</v>
      </c>
    </row>
    <row r="799" spans="1:32">
      <c r="A799" s="9"/>
      <c r="B799" s="9"/>
      <c r="C799" s="9"/>
      <c r="D799" s="9"/>
      <c r="E799" s="9"/>
      <c r="F799" s="11"/>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f>--(COUNTA(B799:AE799)&gt;0)</f>
        <v>0.0</v>
      </c>
    </row>
    <row r="800" spans="1:32">
      <c r="A800" s="9"/>
      <c r="B800" s="9"/>
      <c r="C800" s="9"/>
      <c r="D800" s="9"/>
      <c r="E800" s="9"/>
      <c r="F800" s="11"/>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f>--(COUNTA(B800:AE800)&gt;0)</f>
        <v>0.0</v>
      </c>
    </row>
    <row r="801" spans="1:32">
      <c r="A801" s="9"/>
      <c r="B801" s="9"/>
      <c r="C801" s="9"/>
      <c r="D801" s="9"/>
      <c r="E801" s="9"/>
      <c r="F801" s="11"/>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f>--(COUNTA(B801:AE801)&gt;0)</f>
        <v>0.0</v>
      </c>
    </row>
    <row r="802" spans="1:32">
      <c r="A802" s="9"/>
      <c r="B802" s="9"/>
      <c r="C802" s="9"/>
      <c r="D802" s="9"/>
      <c r="E802" s="9"/>
      <c r="F802" s="11"/>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f>--(COUNTA(B802:AE802)&gt;0)</f>
        <v>0.0</v>
      </c>
    </row>
    <row r="803" spans="1:32">
      <c r="A803" s="9"/>
      <c r="B803" s="9"/>
      <c r="C803" s="9"/>
      <c r="D803" s="9"/>
      <c r="E803" s="9"/>
      <c r="F803" s="11"/>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f>--(COUNTA(B803:AE803)&gt;0)</f>
        <v>0.0</v>
      </c>
    </row>
    <row r="804" spans="1:32">
      <c r="A804" s="9"/>
      <c r="B804" s="9"/>
      <c r="C804" s="9"/>
      <c r="D804" s="9"/>
      <c r="E804" s="9"/>
      <c r="F804" s="11"/>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f>--(COUNTA(B804:AE804)&gt;0)</f>
        <v>0.0</v>
      </c>
    </row>
    <row r="805" spans="1:32">
      <c r="A805" s="9"/>
      <c r="B805" s="9"/>
      <c r="C805" s="9"/>
      <c r="D805" s="9"/>
      <c r="E805" s="9"/>
      <c r="F805" s="11"/>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f>--(COUNTA(B805:AE805)&gt;0)</f>
        <v>0.0</v>
      </c>
    </row>
    <row r="806" spans="1:32">
      <c r="A806" s="9"/>
      <c r="B806" s="9"/>
      <c r="C806" s="9"/>
      <c r="D806" s="9"/>
      <c r="E806" s="9"/>
      <c r="F806" s="11"/>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f>--(COUNTA(B806:AE806)&gt;0)</f>
        <v>0.0</v>
      </c>
    </row>
    <row r="807" spans="1:32">
      <c r="A807" s="9"/>
      <c r="B807" s="9"/>
      <c r="C807" s="9"/>
      <c r="D807" s="9"/>
      <c r="E807" s="9"/>
      <c r="F807" s="11"/>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f>--(COUNTA(B807:AE807)&gt;0)</f>
        <v>0.0</v>
      </c>
    </row>
    <row r="808" spans="1:32">
      <c r="A808" s="9"/>
      <c r="B808" s="9"/>
      <c r="C808" s="9"/>
      <c r="D808" s="9"/>
      <c r="E808" s="9"/>
      <c r="F808" s="11"/>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f>--(COUNTA(B808:AE808)&gt;0)</f>
        <v>0.0</v>
      </c>
    </row>
    <row r="809" spans="1:32">
      <c r="A809" s="9"/>
      <c r="B809" s="9"/>
      <c r="C809" s="9"/>
      <c r="D809" s="9"/>
      <c r="E809" s="9"/>
      <c r="F809" s="11"/>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f>--(COUNTA(B809:AE809)&gt;0)</f>
        <v>0.0</v>
      </c>
    </row>
    <row r="810" spans="1:32">
      <c r="A810" s="9"/>
      <c r="B810" s="9"/>
      <c r="C810" s="9"/>
      <c r="D810" s="9"/>
      <c r="E810" s="9"/>
      <c r="F810" s="11"/>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f>--(COUNTA(B810:AE810)&gt;0)</f>
        <v>0.0</v>
      </c>
    </row>
    <row r="811" spans="1:32">
      <c r="A811" s="9"/>
      <c r="B811" s="9"/>
      <c r="C811" s="9"/>
      <c r="D811" s="9"/>
      <c r="E811" s="9"/>
      <c r="F811" s="11"/>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f>--(COUNTA(B811:AE811)&gt;0)</f>
        <v>0.0</v>
      </c>
    </row>
    <row r="812" spans="1:32">
      <c r="A812" s="9"/>
      <c r="B812" s="9"/>
      <c r="C812" s="9"/>
      <c r="D812" s="9"/>
      <c r="E812" s="9"/>
      <c r="F812" s="11"/>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f>--(COUNTA(B812:AE812)&gt;0)</f>
        <v>0.0</v>
      </c>
    </row>
    <row r="813" spans="1:32">
      <c r="A813" s="9"/>
      <c r="B813" s="9"/>
      <c r="C813" s="9"/>
      <c r="D813" s="9"/>
      <c r="E813" s="9"/>
      <c r="F813" s="11"/>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f>--(COUNTA(B813:AE813)&gt;0)</f>
        <v>0.0</v>
      </c>
    </row>
    <row r="814" spans="1:32">
      <c r="A814" s="9"/>
      <c r="B814" s="9"/>
      <c r="C814" s="9"/>
      <c r="D814" s="9"/>
      <c r="E814" s="9"/>
      <c r="F814" s="11"/>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f>--(COUNTA(B814:AE814)&gt;0)</f>
        <v>0.0</v>
      </c>
    </row>
    <row r="815" spans="1:32">
      <c r="A815" s="9"/>
      <c r="B815" s="9"/>
      <c r="C815" s="9"/>
      <c r="D815" s="9"/>
      <c r="E815" s="9"/>
      <c r="F815" s="11"/>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f>--(COUNTA(B815:AE815)&gt;0)</f>
        <v>0.0</v>
      </c>
    </row>
    <row r="816" spans="1:32">
      <c r="A816" s="9"/>
      <c r="B816" s="9"/>
      <c r="C816" s="9"/>
      <c r="D816" s="9"/>
      <c r="E816" s="9"/>
      <c r="F816" s="11"/>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f>--(COUNTA(B816:AE816)&gt;0)</f>
        <v>0.0</v>
      </c>
    </row>
    <row r="817" spans="1:32">
      <c r="A817" s="9"/>
      <c r="B817" s="9"/>
      <c r="C817" s="9"/>
      <c r="D817" s="9"/>
      <c r="E817" s="9"/>
      <c r="F817" s="11"/>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f>--(COUNTA(B817:AE817)&gt;0)</f>
        <v>0.0</v>
      </c>
    </row>
    <row r="818" spans="1:32">
      <c r="A818" s="9"/>
      <c r="B818" s="9"/>
      <c r="C818" s="9"/>
      <c r="D818" s="9"/>
      <c r="E818" s="9"/>
      <c r="F818" s="11"/>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f>--(COUNTA(B818:AE818)&gt;0)</f>
        <v>0.0</v>
      </c>
    </row>
    <row r="819" spans="1:32">
      <c r="A819" s="9"/>
      <c r="B819" s="9"/>
      <c r="C819" s="9"/>
      <c r="D819" s="9"/>
      <c r="E819" s="9"/>
      <c r="F819" s="11"/>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f>--(COUNTA(B819:AE819)&gt;0)</f>
        <v>0.0</v>
      </c>
    </row>
    <row r="820" spans="1:32">
      <c r="A820" s="9"/>
      <c r="B820" s="9"/>
      <c r="C820" s="9"/>
      <c r="D820" s="9"/>
      <c r="E820" s="9"/>
      <c r="F820" s="11"/>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f>--(COUNTA(B820:AE820)&gt;0)</f>
        <v>0.0</v>
      </c>
    </row>
    <row r="821" spans="1:32">
      <c r="A821" s="9"/>
      <c r="B821" s="9"/>
      <c r="C821" s="9"/>
      <c r="D821" s="9"/>
      <c r="E821" s="9"/>
      <c r="F821" s="11"/>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f>--(COUNTA(B821:AE821)&gt;0)</f>
        <v>0.0</v>
      </c>
    </row>
    <row r="822" spans="1:32">
      <c r="A822" s="9"/>
      <c r="B822" s="9"/>
      <c r="C822" s="9"/>
      <c r="D822" s="9"/>
      <c r="E822" s="9"/>
      <c r="F822" s="11"/>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f>--(COUNTA(B822:AE822)&gt;0)</f>
        <v>0.0</v>
      </c>
    </row>
    <row r="823" spans="1:32">
      <c r="A823" s="9"/>
      <c r="B823" s="9"/>
      <c r="C823" s="9"/>
      <c r="D823" s="9"/>
      <c r="E823" s="9"/>
      <c r="F823" s="11"/>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f>--(COUNTA(B823:AE823)&gt;0)</f>
        <v>0.0</v>
      </c>
    </row>
    <row r="824" spans="1:32">
      <c r="A824" s="9"/>
      <c r="B824" s="9"/>
      <c r="C824" s="9"/>
      <c r="D824" s="9"/>
      <c r="E824" s="9"/>
      <c r="F824" s="11"/>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f>--(COUNTA(B824:AE824)&gt;0)</f>
        <v>0.0</v>
      </c>
    </row>
    <row r="825" spans="1:32">
      <c r="A825" s="9"/>
      <c r="B825" s="9"/>
      <c r="C825" s="9"/>
      <c r="D825" s="9"/>
      <c r="E825" s="9"/>
      <c r="F825" s="11"/>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f>--(COUNTA(B825:AE825)&gt;0)</f>
        <v>0.0</v>
      </c>
    </row>
    <row r="826" spans="1:32">
      <c r="A826" s="9"/>
      <c r="B826" s="9"/>
      <c r="C826" s="9"/>
      <c r="D826" s="9"/>
      <c r="E826" s="9"/>
      <c r="F826" s="11"/>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f>--(COUNTA(B826:AE826)&gt;0)</f>
        <v>0.0</v>
      </c>
    </row>
    <row r="827" spans="1:32">
      <c r="A827" s="9"/>
      <c r="B827" s="9"/>
      <c r="C827" s="9"/>
      <c r="D827" s="9"/>
      <c r="E827" s="9"/>
      <c r="F827" s="11"/>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f>--(COUNTA(B827:AE827)&gt;0)</f>
        <v>0.0</v>
      </c>
    </row>
    <row r="828" spans="1:32">
      <c r="A828" s="9"/>
      <c r="B828" s="9"/>
      <c r="C828" s="9"/>
      <c r="D828" s="9"/>
      <c r="E828" s="9"/>
      <c r="F828" s="11"/>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f>--(COUNTA(B828:AE828)&gt;0)</f>
        <v>0.0</v>
      </c>
    </row>
    <row r="829" spans="1:32">
      <c r="A829" s="9"/>
      <c r="B829" s="9"/>
      <c r="C829" s="9"/>
      <c r="D829" s="9"/>
      <c r="E829" s="9"/>
      <c r="F829" s="11"/>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f>--(COUNTA(B829:AE829)&gt;0)</f>
        <v>0.0</v>
      </c>
    </row>
    <row r="830" spans="1:32">
      <c r="A830" s="9"/>
      <c r="B830" s="9"/>
      <c r="C830" s="9"/>
      <c r="D830" s="9"/>
      <c r="E830" s="9"/>
      <c r="F830" s="11"/>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f>--(COUNTA(B830:AE830)&gt;0)</f>
        <v>0.0</v>
      </c>
    </row>
    <row r="831" spans="1:32">
      <c r="A831" s="9"/>
      <c r="B831" s="9"/>
      <c r="C831" s="9"/>
      <c r="D831" s="9"/>
      <c r="E831" s="9"/>
      <c r="F831" s="11"/>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f>--(COUNTA(B831:AE831)&gt;0)</f>
        <v>0.0</v>
      </c>
    </row>
    <row r="832" spans="1:32">
      <c r="A832" s="9"/>
      <c r="B832" s="9"/>
      <c r="C832" s="9"/>
      <c r="D832" s="9"/>
      <c r="E832" s="9"/>
      <c r="F832" s="11"/>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f>--(COUNTA(B832:AE832)&gt;0)</f>
        <v>0.0</v>
      </c>
    </row>
    <row r="833" spans="1:32">
      <c r="A833" s="9"/>
      <c r="B833" s="9"/>
      <c r="C833" s="9"/>
      <c r="D833" s="9"/>
      <c r="E833" s="9"/>
      <c r="F833" s="11"/>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f>--(COUNTA(B833:AE833)&gt;0)</f>
        <v>0.0</v>
      </c>
    </row>
    <row r="834" spans="1:32">
      <c r="A834" s="9"/>
      <c r="B834" s="9"/>
      <c r="C834" s="9"/>
      <c r="D834" s="9"/>
      <c r="E834" s="9"/>
      <c r="F834" s="11"/>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f>--(COUNTA(B834:AE834)&gt;0)</f>
        <v>0.0</v>
      </c>
    </row>
    <row r="835" spans="1:32">
      <c r="A835" s="9"/>
      <c r="B835" s="9"/>
      <c r="C835" s="9"/>
      <c r="D835" s="9"/>
      <c r="E835" s="9"/>
      <c r="F835" s="11"/>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f>--(COUNTA(B835:AE835)&gt;0)</f>
        <v>0.0</v>
      </c>
    </row>
    <row r="836" spans="1:32">
      <c r="A836" s="9"/>
      <c r="B836" s="9"/>
      <c r="C836" s="9"/>
      <c r="D836" s="9"/>
      <c r="E836" s="9"/>
      <c r="F836" s="11"/>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f>--(COUNTA(B836:AE836)&gt;0)</f>
        <v>0.0</v>
      </c>
    </row>
    <row r="837" spans="1:32">
      <c r="A837" s="9"/>
      <c r="B837" s="9"/>
      <c r="C837" s="9"/>
      <c r="D837" s="9"/>
      <c r="E837" s="9"/>
      <c r="F837" s="11"/>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f>--(COUNTA(B837:AE837)&gt;0)</f>
        <v>0.0</v>
      </c>
    </row>
    <row r="838" spans="1:32">
      <c r="A838" s="9"/>
      <c r="B838" s="9"/>
      <c r="C838" s="9"/>
      <c r="D838" s="9"/>
      <c r="E838" s="9"/>
      <c r="F838" s="11"/>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f>--(COUNTA(B838:AE838)&gt;0)</f>
        <v>0.0</v>
      </c>
    </row>
    <row r="839" spans="1:32">
      <c r="A839" s="9"/>
      <c r="B839" s="9"/>
      <c r="C839" s="9"/>
      <c r="D839" s="9"/>
      <c r="E839" s="9"/>
      <c r="F839" s="11"/>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f>--(COUNTA(B839:AE839)&gt;0)</f>
        <v>0.0</v>
      </c>
    </row>
    <row r="840" spans="1:32">
      <c r="A840" s="9"/>
      <c r="B840" s="9"/>
      <c r="C840" s="9"/>
      <c r="D840" s="9"/>
      <c r="E840" s="9"/>
      <c r="F840" s="11"/>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f>--(COUNTA(B840:AE840)&gt;0)</f>
        <v>0.0</v>
      </c>
    </row>
    <row r="841" spans="1:32">
      <c r="A841" s="9"/>
      <c r="B841" s="9"/>
      <c r="C841" s="9"/>
      <c r="D841" s="9"/>
      <c r="E841" s="9"/>
      <c r="F841" s="11"/>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f>--(COUNTA(B841:AE841)&gt;0)</f>
        <v>0.0</v>
      </c>
    </row>
    <row r="842" spans="1:32">
      <c r="A842" s="9"/>
      <c r="B842" s="9"/>
      <c r="C842" s="9"/>
      <c r="D842" s="9"/>
      <c r="E842" s="9"/>
      <c r="F842" s="11"/>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f>--(COUNTA(B842:AE842)&gt;0)</f>
        <v>0.0</v>
      </c>
    </row>
    <row r="843" spans="1:32">
      <c r="A843" s="9"/>
      <c r="B843" s="9"/>
      <c r="C843" s="9"/>
      <c r="D843" s="9"/>
      <c r="E843" s="9"/>
      <c r="F843" s="11"/>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f>--(COUNTA(B843:AE843)&gt;0)</f>
        <v>0.0</v>
      </c>
    </row>
    <row r="844" spans="1:32">
      <c r="A844" s="9"/>
      <c r="B844" s="9"/>
      <c r="C844" s="9"/>
      <c r="D844" s="9"/>
      <c r="E844" s="9"/>
      <c r="F844" s="11"/>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f>--(COUNTA(B844:AE844)&gt;0)</f>
        <v>0.0</v>
      </c>
    </row>
    <row r="845" spans="1:32">
      <c r="A845" s="9"/>
      <c r="B845" s="9"/>
      <c r="C845" s="9"/>
      <c r="D845" s="9"/>
      <c r="E845" s="9"/>
      <c r="F845" s="11"/>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f>--(COUNTA(B845:AE845)&gt;0)</f>
        <v>0.0</v>
      </c>
    </row>
    <row r="846" spans="1:32">
      <c r="A846" s="9"/>
      <c r="B846" s="9"/>
      <c r="C846" s="9"/>
      <c r="D846" s="9"/>
      <c r="E846" s="9"/>
      <c r="F846" s="11"/>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f>--(COUNTA(B846:AE846)&gt;0)</f>
        <v>0.0</v>
      </c>
    </row>
    <row r="847" spans="1:32">
      <c r="A847" s="9"/>
      <c r="B847" s="9"/>
      <c r="C847" s="9"/>
      <c r="D847" s="9"/>
      <c r="E847" s="9"/>
      <c r="F847" s="11"/>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f>--(COUNTA(B847:AE847)&gt;0)</f>
        <v>0.0</v>
      </c>
    </row>
    <row r="848" spans="1:32">
      <c r="A848" s="9"/>
      <c r="B848" s="9"/>
      <c r="C848" s="9"/>
      <c r="D848" s="9"/>
      <c r="E848" s="9"/>
      <c r="F848" s="11"/>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f>--(COUNTA(B848:AE848)&gt;0)</f>
        <v>0.0</v>
      </c>
    </row>
    <row r="849" spans="1:32">
      <c r="A849" s="9"/>
      <c r="B849" s="9"/>
      <c r="C849" s="9"/>
      <c r="D849" s="9"/>
      <c r="E849" s="9"/>
      <c r="F849" s="11"/>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f>--(COUNTA(B849:AE849)&gt;0)</f>
        <v>0.0</v>
      </c>
    </row>
    <row r="850" spans="1:32">
      <c r="A850" s="9"/>
      <c r="B850" s="9"/>
      <c r="C850" s="9"/>
      <c r="D850" s="9"/>
      <c r="E850" s="9"/>
      <c r="F850" s="11"/>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f>--(COUNTA(B850:AE850)&gt;0)</f>
        <v>0.0</v>
      </c>
    </row>
    <row r="851" spans="1:32">
      <c r="A851" s="9"/>
      <c r="B851" s="9"/>
      <c r="C851" s="9"/>
      <c r="D851" s="9"/>
      <c r="E851" s="9"/>
      <c r="F851" s="11"/>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f>--(COUNTA(B851:AE851)&gt;0)</f>
        <v>0.0</v>
      </c>
    </row>
    <row r="852" spans="1:32">
      <c r="A852" s="9"/>
      <c r="B852" s="9"/>
      <c r="C852" s="9"/>
      <c r="D852" s="9"/>
      <c r="E852" s="9"/>
      <c r="F852" s="11"/>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f>--(COUNTA(B852:AE852)&gt;0)</f>
        <v>0.0</v>
      </c>
    </row>
    <row r="853" spans="1:32">
      <c r="A853" s="9"/>
      <c r="B853" s="9"/>
      <c r="C853" s="9"/>
      <c r="D853" s="9"/>
      <c r="E853" s="9"/>
      <c r="F853" s="11"/>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f>--(COUNTA(B853:AE853)&gt;0)</f>
        <v>0.0</v>
      </c>
    </row>
    <row r="854" spans="1:32">
      <c r="A854" s="9"/>
      <c r="B854" s="9"/>
      <c r="C854" s="9"/>
      <c r="D854" s="9"/>
      <c r="E854" s="9"/>
      <c r="F854" s="11"/>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f>--(COUNTA(B854:AE854)&gt;0)</f>
        <v>0.0</v>
      </c>
    </row>
    <row r="855" spans="1:32">
      <c r="A855" s="9"/>
      <c r="B855" s="9"/>
      <c r="C855" s="9"/>
      <c r="D855" s="9"/>
      <c r="E855" s="9"/>
      <c r="F855" s="11"/>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f>--(COUNTA(B855:AE855)&gt;0)</f>
        <v>0.0</v>
      </c>
    </row>
    <row r="856" spans="1:32">
      <c r="A856" s="9"/>
      <c r="B856" s="9"/>
      <c r="C856" s="9"/>
      <c r="D856" s="9"/>
      <c r="E856" s="9"/>
      <c r="F856" s="11"/>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f>--(COUNTA(B856:AE856)&gt;0)</f>
        <v>0.0</v>
      </c>
    </row>
    <row r="857" spans="1:32">
      <c r="A857" s="9"/>
      <c r="B857" s="9"/>
      <c r="C857" s="9"/>
      <c r="D857" s="9"/>
      <c r="E857" s="9"/>
      <c r="F857" s="11"/>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f>--(COUNTA(B857:AE857)&gt;0)</f>
        <v>0.0</v>
      </c>
    </row>
    <row r="858" spans="1:32">
      <c r="A858" s="9"/>
      <c r="B858" s="9"/>
      <c r="C858" s="9"/>
      <c r="D858" s="9"/>
      <c r="E858" s="9"/>
      <c r="F858" s="11"/>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f>--(COUNTA(B858:AE858)&gt;0)</f>
        <v>0.0</v>
      </c>
    </row>
    <row r="859" spans="1:32">
      <c r="A859" s="9"/>
      <c r="B859" s="9"/>
      <c r="C859" s="9"/>
      <c r="D859" s="9"/>
      <c r="E859" s="9"/>
      <c r="F859" s="11"/>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f>--(COUNTA(B859:AE859)&gt;0)</f>
        <v>0.0</v>
      </c>
    </row>
    <row r="860" spans="1:32">
      <c r="A860" s="9"/>
      <c r="B860" s="9"/>
      <c r="C860" s="9"/>
      <c r="D860" s="9"/>
      <c r="E860" s="9"/>
      <c r="F860" s="11"/>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f>--(COUNTA(B860:AE860)&gt;0)</f>
        <v>0.0</v>
      </c>
    </row>
    <row r="861" spans="1:32">
      <c r="A861" s="9"/>
      <c r="B861" s="9"/>
      <c r="C861" s="9"/>
      <c r="D861" s="9"/>
      <c r="E861" s="9"/>
      <c r="F861" s="11"/>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f>--(COUNTA(B861:AE861)&gt;0)</f>
        <v>0.0</v>
      </c>
    </row>
    <row r="862" spans="1:32">
      <c r="A862" s="9"/>
      <c r="B862" s="9"/>
      <c r="C862" s="9"/>
      <c r="D862" s="9"/>
      <c r="E862" s="9"/>
      <c r="F862" s="11"/>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f>--(COUNTA(B862:AE862)&gt;0)</f>
        <v>0.0</v>
      </c>
    </row>
    <row r="863" spans="1:32">
      <c r="A863" s="9"/>
      <c r="B863" s="9"/>
      <c r="C863" s="9"/>
      <c r="D863" s="9"/>
      <c r="E863" s="9"/>
      <c r="F863" s="11"/>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f>--(COUNTA(B863:AE863)&gt;0)</f>
        <v>0.0</v>
      </c>
    </row>
    <row r="864" spans="1:32">
      <c r="A864" s="9"/>
      <c r="B864" s="9"/>
      <c r="C864" s="9"/>
      <c r="D864" s="9"/>
      <c r="E864" s="9"/>
      <c r="F864" s="11"/>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f>--(COUNTA(B864:AE864)&gt;0)</f>
        <v>0.0</v>
      </c>
    </row>
    <row r="865" spans="1:32">
      <c r="A865" s="9"/>
      <c r="B865" s="9"/>
      <c r="C865" s="9"/>
      <c r="D865" s="9"/>
      <c r="E865" s="9"/>
      <c r="F865" s="11"/>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f>--(COUNTA(B865:AE865)&gt;0)</f>
        <v>0.0</v>
      </c>
    </row>
    <row r="866" spans="1:32">
      <c r="A866" s="9"/>
      <c r="B866" s="9"/>
      <c r="C866" s="9"/>
      <c r="D866" s="9"/>
      <c r="E866" s="9"/>
      <c r="F866" s="11"/>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f>--(COUNTA(B866:AE866)&gt;0)</f>
        <v>0.0</v>
      </c>
    </row>
    <row r="867" spans="1:32">
      <c r="A867" s="9"/>
      <c r="B867" s="9"/>
      <c r="C867" s="9"/>
      <c r="D867" s="9"/>
      <c r="E867" s="9"/>
      <c r="F867" s="11"/>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f>--(COUNTA(B867:AE867)&gt;0)</f>
        <v>0.0</v>
      </c>
    </row>
    <row r="868" spans="1:32">
      <c r="A868" s="9"/>
      <c r="B868" s="9"/>
      <c r="C868" s="9"/>
      <c r="D868" s="9"/>
      <c r="E868" s="9"/>
      <c r="F868" s="11"/>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f>--(COUNTA(B868:AE868)&gt;0)</f>
        <v>0.0</v>
      </c>
    </row>
    <row r="869" spans="1:32">
      <c r="A869" s="9"/>
      <c r="B869" s="9"/>
      <c r="C869" s="9"/>
      <c r="D869" s="9"/>
      <c r="E869" s="9"/>
      <c r="F869" s="11"/>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f>--(COUNTA(B869:AE869)&gt;0)</f>
        <v>0.0</v>
      </c>
    </row>
    <row r="870" spans="1:32">
      <c r="A870" s="9"/>
      <c r="B870" s="9"/>
      <c r="C870" s="9"/>
      <c r="D870" s="9"/>
      <c r="E870" s="9"/>
      <c r="F870" s="11"/>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f>--(COUNTA(B870:AE870)&gt;0)</f>
        <v>0.0</v>
      </c>
    </row>
    <row r="871" spans="1:32">
      <c r="A871" s="9"/>
      <c r="B871" s="9"/>
      <c r="C871" s="9"/>
      <c r="D871" s="9"/>
      <c r="E871" s="9"/>
      <c r="F871" s="11"/>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f>--(COUNTA(B871:AE871)&gt;0)</f>
        <v>0.0</v>
      </c>
    </row>
    <row r="872" spans="1:32">
      <c r="A872" s="9"/>
      <c r="B872" s="9"/>
      <c r="C872" s="9"/>
      <c r="D872" s="9"/>
      <c r="E872" s="9"/>
      <c r="F872" s="11"/>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f>--(COUNTA(B872:AE872)&gt;0)</f>
        <v>0.0</v>
      </c>
    </row>
    <row r="873" spans="1:32">
      <c r="A873" s="9"/>
      <c r="B873" s="9"/>
      <c r="C873" s="9"/>
      <c r="D873" s="9"/>
      <c r="E873" s="9"/>
      <c r="F873" s="11"/>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f>--(COUNTA(B873:AE873)&gt;0)</f>
        <v>0.0</v>
      </c>
    </row>
    <row r="874" spans="1:32">
      <c r="A874" s="9"/>
      <c r="B874" s="9"/>
      <c r="C874" s="9"/>
      <c r="D874" s="9"/>
      <c r="E874" s="9"/>
      <c r="F874" s="11"/>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f>--(COUNTA(B874:AE874)&gt;0)</f>
        <v>0.0</v>
      </c>
    </row>
    <row r="875" spans="1:32">
      <c r="A875" s="9"/>
      <c r="B875" s="9"/>
      <c r="C875" s="9"/>
      <c r="D875" s="9"/>
      <c r="E875" s="9"/>
      <c r="F875" s="11"/>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f>--(COUNTA(B875:AE875)&gt;0)</f>
        <v>0.0</v>
      </c>
    </row>
    <row r="876" spans="1:32">
      <c r="A876" s="9"/>
      <c r="B876" s="9"/>
      <c r="C876" s="9"/>
      <c r="D876" s="9"/>
      <c r="E876" s="9"/>
      <c r="F876" s="11"/>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f>--(COUNTA(B876:AE876)&gt;0)</f>
        <v>0.0</v>
      </c>
    </row>
    <row r="877" spans="1:32">
      <c r="A877" s="9"/>
      <c r="B877" s="9"/>
      <c r="C877" s="9"/>
      <c r="D877" s="9"/>
      <c r="E877" s="9"/>
      <c r="F877" s="11"/>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f>--(COUNTA(B877:AE877)&gt;0)</f>
        <v>0.0</v>
      </c>
    </row>
    <row r="878" spans="1:32">
      <c r="A878" s="9"/>
      <c r="B878" s="9"/>
      <c r="C878" s="9"/>
      <c r="D878" s="9"/>
      <c r="E878" s="9"/>
      <c r="F878" s="11"/>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f>--(COUNTA(B878:AE878)&gt;0)</f>
        <v>0.0</v>
      </c>
    </row>
    <row r="879" spans="1:32">
      <c r="A879" s="9"/>
      <c r="B879" s="9"/>
      <c r="C879" s="9"/>
      <c r="D879" s="9"/>
      <c r="E879" s="9"/>
      <c r="F879" s="11"/>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f>--(COUNTA(B879:AE879)&gt;0)</f>
        <v>0.0</v>
      </c>
    </row>
    <row r="880" spans="1:32">
      <c r="A880" s="9"/>
      <c r="B880" s="9"/>
      <c r="C880" s="9"/>
      <c r="D880" s="9"/>
      <c r="E880" s="9"/>
      <c r="F880" s="11"/>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f>--(COUNTA(B880:AE880)&gt;0)</f>
        <v>0.0</v>
      </c>
    </row>
    <row r="881" spans="1:32">
      <c r="A881" s="9"/>
      <c r="B881" s="9"/>
      <c r="C881" s="9"/>
      <c r="D881" s="9"/>
      <c r="E881" s="9"/>
      <c r="F881" s="11"/>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f>--(COUNTA(B881:AE881)&gt;0)</f>
        <v>0.0</v>
      </c>
    </row>
    <row r="882" spans="1:32">
      <c r="A882" s="9"/>
      <c r="B882" s="9"/>
      <c r="C882" s="9"/>
      <c r="D882" s="9"/>
      <c r="E882" s="9"/>
      <c r="F882" s="11"/>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f>--(COUNTA(B882:AE882)&gt;0)</f>
        <v>0.0</v>
      </c>
    </row>
    <row r="883" spans="1:32">
      <c r="A883" s="9"/>
      <c r="B883" s="9"/>
      <c r="C883" s="9"/>
      <c r="D883" s="9"/>
      <c r="E883" s="9"/>
      <c r="F883" s="11"/>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f>--(COUNTA(B883:AE883)&gt;0)</f>
        <v>0.0</v>
      </c>
    </row>
    <row r="884" spans="1:32">
      <c r="A884" s="9"/>
      <c r="B884" s="9"/>
      <c r="C884" s="9"/>
      <c r="D884" s="9"/>
      <c r="E884" s="9"/>
      <c r="F884" s="11"/>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f>--(COUNTA(B884:AE884)&gt;0)</f>
        <v>0.0</v>
      </c>
    </row>
    <row r="885" spans="1:32">
      <c r="A885" s="9"/>
      <c r="B885" s="9"/>
      <c r="C885" s="9"/>
      <c r="D885" s="9"/>
      <c r="E885" s="9"/>
      <c r="F885" s="11"/>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f>--(COUNTA(B885:AE885)&gt;0)</f>
        <v>0.0</v>
      </c>
    </row>
    <row r="886" spans="1:32">
      <c r="A886" s="9"/>
      <c r="B886" s="9"/>
      <c r="C886" s="9"/>
      <c r="D886" s="9"/>
      <c r="E886" s="9"/>
      <c r="F886" s="11"/>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f>--(COUNTA(B886:AE886)&gt;0)</f>
        <v>0.0</v>
      </c>
    </row>
    <row r="887" spans="1:32">
      <c r="A887" s="9"/>
      <c r="B887" s="9"/>
      <c r="C887" s="9"/>
      <c r="D887" s="9"/>
      <c r="E887" s="9"/>
      <c r="F887" s="11"/>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f>--(COUNTA(B887:AE887)&gt;0)</f>
        <v>0.0</v>
      </c>
    </row>
    <row r="888" spans="1:32">
      <c r="A888" s="9"/>
      <c r="B888" s="9"/>
      <c r="C888" s="9"/>
      <c r="D888" s="9"/>
      <c r="E888" s="9"/>
      <c r="F888" s="11"/>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f>--(COUNTA(B888:AE888)&gt;0)</f>
        <v>0.0</v>
      </c>
    </row>
    <row r="889" spans="1:32">
      <c r="A889" s="9"/>
      <c r="B889" s="9"/>
      <c r="C889" s="9"/>
      <c r="D889" s="9"/>
      <c r="E889" s="9"/>
      <c r="F889" s="11"/>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f>--(COUNTA(B889:AE889)&gt;0)</f>
        <v>0.0</v>
      </c>
    </row>
    <row r="890" spans="1:32">
      <c r="A890" s="9"/>
      <c r="B890" s="9"/>
      <c r="C890" s="9"/>
      <c r="D890" s="9"/>
      <c r="E890" s="9"/>
      <c r="F890" s="11"/>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f>--(COUNTA(B890:AE890)&gt;0)</f>
        <v>0.0</v>
      </c>
    </row>
    <row r="891" spans="1:32">
      <c r="A891" s="9"/>
      <c r="B891" s="9"/>
      <c r="C891" s="9"/>
      <c r="D891" s="9"/>
      <c r="E891" s="9"/>
      <c r="F891" s="11"/>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f>--(COUNTA(B891:AE891)&gt;0)</f>
        <v>0.0</v>
      </c>
    </row>
    <row r="892" spans="1:32">
      <c r="A892" s="9"/>
      <c r="B892" s="9"/>
      <c r="C892" s="9"/>
      <c r="D892" s="9"/>
      <c r="E892" s="9"/>
      <c r="F892" s="11"/>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f>--(COUNTA(B892:AE892)&gt;0)</f>
        <v>0.0</v>
      </c>
    </row>
    <row r="893" spans="1:32">
      <c r="A893" s="9"/>
      <c r="B893" s="9"/>
      <c r="C893" s="9"/>
      <c r="D893" s="9"/>
      <c r="E893" s="9"/>
      <c r="F893" s="11"/>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f>--(COUNTA(B893:AE893)&gt;0)</f>
        <v>0.0</v>
      </c>
    </row>
    <row r="894" spans="1:32">
      <c r="A894" s="9"/>
      <c r="B894" s="9"/>
      <c r="C894" s="9"/>
      <c r="D894" s="9"/>
      <c r="E894" s="9"/>
      <c r="F894" s="11"/>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f>--(COUNTA(B894:AE894)&gt;0)</f>
        <v>0.0</v>
      </c>
    </row>
    <row r="895" spans="1:32">
      <c r="A895" s="9"/>
      <c r="B895" s="9"/>
      <c r="C895" s="9"/>
      <c r="D895" s="9"/>
      <c r="E895" s="9"/>
      <c r="F895" s="11"/>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f>--(COUNTA(B895:AE895)&gt;0)</f>
        <v>0.0</v>
      </c>
    </row>
    <row r="896" spans="1:32">
      <c r="A896" s="9"/>
      <c r="B896" s="9"/>
      <c r="C896" s="9"/>
      <c r="D896" s="9"/>
      <c r="E896" s="9"/>
      <c r="F896" s="11"/>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f>--(COUNTA(B896:AE896)&gt;0)</f>
        <v>0.0</v>
      </c>
    </row>
    <row r="897" spans="1:32">
      <c r="A897" s="9"/>
      <c r="B897" s="9"/>
      <c r="C897" s="9"/>
      <c r="D897" s="9"/>
      <c r="E897" s="9"/>
      <c r="F897" s="11"/>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f>--(COUNTA(B897:AE897)&gt;0)</f>
        <v>0.0</v>
      </c>
    </row>
    <row r="898" spans="1:32">
      <c r="A898" s="9"/>
      <c r="B898" s="9"/>
      <c r="C898" s="9"/>
      <c r="D898" s="9"/>
      <c r="E898" s="9"/>
      <c r="F898" s="11"/>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f>--(COUNTA(B898:AE898)&gt;0)</f>
        <v>0.0</v>
      </c>
    </row>
    <row r="899" spans="1:32">
      <c r="A899" s="9"/>
      <c r="B899" s="9"/>
      <c r="C899" s="9"/>
      <c r="D899" s="9"/>
      <c r="E899" s="9"/>
      <c r="F899" s="11"/>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f>--(COUNTA(B899:AE899)&gt;0)</f>
        <v>0.0</v>
      </c>
    </row>
    <row r="900" spans="1:32">
      <c r="A900" s="9"/>
      <c r="B900" s="9"/>
      <c r="C900" s="9"/>
      <c r="D900" s="9"/>
      <c r="E900" s="9"/>
      <c r="F900" s="11"/>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f>--(COUNTA(B900:AE900)&gt;0)</f>
        <v>0.0</v>
      </c>
    </row>
    <row r="901" spans="1:32">
      <c r="A901" s="9"/>
      <c r="B901" s="9"/>
      <c r="C901" s="9"/>
      <c r="D901" s="9"/>
      <c r="E901" s="9"/>
      <c r="F901" s="11"/>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f>--(COUNTA(B901:AE901)&gt;0)</f>
        <v>0.0</v>
      </c>
    </row>
    <row r="902" spans="1:32">
      <c r="A902" s="9"/>
      <c r="B902" s="9"/>
      <c r="C902" s="9"/>
      <c r="D902" s="9"/>
      <c r="E902" s="9"/>
      <c r="F902" s="11"/>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f>--(COUNTA(B902:AE902)&gt;0)</f>
        <v>0.0</v>
      </c>
    </row>
    <row r="903" spans="1:32">
      <c r="A903" s="9"/>
      <c r="B903" s="9"/>
      <c r="C903" s="9"/>
      <c r="D903" s="9"/>
      <c r="E903" s="9"/>
      <c r="F903" s="11"/>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f>--(COUNTA(B903:AE903)&gt;0)</f>
        <v>0.0</v>
      </c>
    </row>
    <row r="904" spans="1:32">
      <c r="A904" s="9"/>
      <c r="B904" s="9"/>
      <c r="C904" s="9"/>
      <c r="D904" s="9"/>
      <c r="E904" s="9"/>
      <c r="F904" s="11"/>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f>--(COUNTA(B904:AE904)&gt;0)</f>
        <v>0.0</v>
      </c>
    </row>
    <row r="905" spans="1:32">
      <c r="A905" s="9"/>
      <c r="B905" s="9"/>
      <c r="C905" s="9"/>
      <c r="D905" s="9"/>
      <c r="E905" s="9"/>
      <c r="F905" s="11"/>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f>--(COUNTA(B905:AE905)&gt;0)</f>
        <v>0.0</v>
      </c>
    </row>
    <row r="906" spans="1:32">
      <c r="A906" s="9"/>
      <c r="B906" s="9"/>
      <c r="C906" s="9"/>
      <c r="D906" s="9"/>
      <c r="E906" s="9"/>
      <c r="F906" s="11"/>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f>--(COUNTA(B906:AE906)&gt;0)</f>
        <v>0.0</v>
      </c>
    </row>
    <row r="907" spans="1:32">
      <c r="A907" s="9"/>
      <c r="B907" s="9"/>
      <c r="C907" s="9"/>
      <c r="D907" s="9"/>
      <c r="E907" s="9"/>
      <c r="F907" s="11"/>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f>--(COUNTA(B907:AE907)&gt;0)</f>
        <v>0.0</v>
      </c>
    </row>
    <row r="908" spans="1:32">
      <c r="A908" s="9"/>
      <c r="B908" s="9"/>
      <c r="C908" s="9"/>
      <c r="D908" s="9"/>
      <c r="E908" s="9"/>
      <c r="F908" s="11"/>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f>--(COUNTA(B908:AE908)&gt;0)</f>
        <v>0.0</v>
      </c>
    </row>
    <row r="909" spans="1:32">
      <c r="A909" s="9"/>
      <c r="B909" s="9"/>
      <c r="C909" s="9"/>
      <c r="D909" s="9"/>
      <c r="E909" s="9"/>
      <c r="F909" s="11"/>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f>--(COUNTA(B909:AE909)&gt;0)</f>
        <v>0.0</v>
      </c>
    </row>
    <row r="910" spans="1:32">
      <c r="A910" s="9"/>
      <c r="B910" s="9"/>
      <c r="C910" s="9"/>
      <c r="D910" s="9"/>
      <c r="E910" s="9"/>
      <c r="F910" s="11"/>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f>--(COUNTA(B910:AE910)&gt;0)</f>
        <v>0.0</v>
      </c>
    </row>
    <row r="911" spans="1:32">
      <c r="A911" s="9"/>
      <c r="B911" s="9"/>
      <c r="C911" s="9"/>
      <c r="D911" s="9"/>
      <c r="E911" s="9"/>
      <c r="F911" s="11"/>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f>--(COUNTA(B911:AE911)&gt;0)</f>
        <v>0.0</v>
      </c>
    </row>
    <row r="912" spans="1:32">
      <c r="A912" s="9"/>
      <c r="B912" s="9"/>
      <c r="C912" s="9"/>
      <c r="D912" s="9"/>
      <c r="E912" s="9"/>
      <c r="F912" s="11"/>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f>--(COUNTA(B912:AE912)&gt;0)</f>
        <v>0.0</v>
      </c>
    </row>
    <row r="913" spans="1:32">
      <c r="A913" s="9"/>
      <c r="B913" s="9"/>
      <c r="C913" s="9"/>
      <c r="D913" s="9"/>
      <c r="E913" s="9"/>
      <c r="F913" s="11"/>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f>--(COUNTA(B913:AE913)&gt;0)</f>
        <v>0.0</v>
      </c>
    </row>
    <row r="914" spans="1:32">
      <c r="A914" s="9"/>
      <c r="B914" s="9"/>
      <c r="C914" s="9"/>
      <c r="D914" s="9"/>
      <c r="E914" s="9"/>
      <c r="F914" s="11"/>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f>--(COUNTA(B914:AE914)&gt;0)</f>
        <v>0.0</v>
      </c>
    </row>
    <row r="915" spans="1:32">
      <c r="A915" s="9"/>
      <c r="B915" s="9"/>
      <c r="C915" s="9"/>
      <c r="D915" s="9"/>
      <c r="E915" s="9"/>
      <c r="F915" s="11"/>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f>--(COUNTA(B915:AE915)&gt;0)</f>
        <v>0.0</v>
      </c>
    </row>
    <row r="916" spans="1:32">
      <c r="A916" s="9"/>
      <c r="B916" s="9"/>
      <c r="C916" s="9"/>
      <c r="D916" s="9"/>
      <c r="E916" s="9"/>
      <c r="F916" s="11"/>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f>--(COUNTA(B916:AE916)&gt;0)</f>
        <v>0.0</v>
      </c>
    </row>
    <row r="917" spans="1:32">
      <c r="A917" s="9"/>
      <c r="B917" s="9"/>
      <c r="C917" s="9"/>
      <c r="D917" s="9"/>
      <c r="E917" s="9"/>
      <c r="F917" s="11"/>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f>--(COUNTA(B917:AE917)&gt;0)</f>
        <v>0.0</v>
      </c>
    </row>
    <row r="918" spans="1:32">
      <c r="A918" s="9"/>
      <c r="B918" s="9"/>
      <c r="C918" s="9"/>
      <c r="D918" s="9"/>
      <c r="E918" s="9"/>
      <c r="F918" s="11"/>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f>--(COUNTA(B918:AE918)&gt;0)</f>
        <v>0.0</v>
      </c>
    </row>
    <row r="919" spans="1:32">
      <c r="A919" s="9"/>
      <c r="B919" s="9"/>
      <c r="C919" s="9"/>
      <c r="D919" s="9"/>
      <c r="E919" s="9"/>
      <c r="F919" s="11"/>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f>--(COUNTA(B919:AE919)&gt;0)</f>
        <v>0.0</v>
      </c>
    </row>
    <row r="920" spans="1:32">
      <c r="A920" s="9"/>
      <c r="B920" s="9"/>
      <c r="C920" s="9"/>
      <c r="D920" s="9"/>
      <c r="E920" s="9"/>
      <c r="F920" s="11"/>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f>--(COUNTA(B920:AE920)&gt;0)</f>
        <v>0.0</v>
      </c>
    </row>
    <row r="921" spans="1:32">
      <c r="A921" s="9"/>
      <c r="B921" s="9"/>
      <c r="C921" s="9"/>
      <c r="D921" s="9"/>
      <c r="E921" s="9"/>
      <c r="F921" s="11"/>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f>--(COUNTA(B921:AE921)&gt;0)</f>
        <v>0.0</v>
      </c>
    </row>
    <row r="922" spans="1:32">
      <c r="A922" s="9"/>
      <c r="B922" s="9"/>
      <c r="C922" s="9"/>
      <c r="D922" s="9"/>
      <c r="E922" s="9"/>
      <c r="F922" s="11"/>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f>--(COUNTA(B922:AE922)&gt;0)</f>
        <v>0.0</v>
      </c>
    </row>
    <row r="923" spans="1:32">
      <c r="A923" s="9"/>
      <c r="B923" s="9"/>
      <c r="C923" s="9"/>
      <c r="D923" s="9"/>
      <c r="E923" s="9"/>
      <c r="F923" s="11"/>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f>--(COUNTA(B923:AE923)&gt;0)</f>
        <v>0.0</v>
      </c>
    </row>
    <row r="924" spans="1:32">
      <c r="A924" s="9"/>
      <c r="B924" s="9"/>
      <c r="C924" s="9"/>
      <c r="D924" s="9"/>
      <c r="E924" s="9"/>
      <c r="F924" s="11"/>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f>--(COUNTA(B924:AE924)&gt;0)</f>
        <v>0.0</v>
      </c>
    </row>
    <row r="925" spans="1:32">
      <c r="A925" s="9"/>
      <c r="B925" s="9"/>
      <c r="C925" s="9"/>
      <c r="D925" s="9"/>
      <c r="E925" s="9"/>
      <c r="F925" s="11"/>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f>--(COUNTA(B925:AE925)&gt;0)</f>
        <v>0.0</v>
      </c>
    </row>
    <row r="926" spans="1:32">
      <c r="A926" s="9"/>
      <c r="B926" s="9"/>
      <c r="C926" s="9"/>
      <c r="D926" s="9"/>
      <c r="E926" s="9"/>
      <c r="F926" s="11"/>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f>--(COUNTA(B926:AE926)&gt;0)</f>
        <v>0.0</v>
      </c>
    </row>
    <row r="927" spans="1:32">
      <c r="A927" s="9"/>
      <c r="B927" s="9"/>
      <c r="C927" s="9"/>
      <c r="D927" s="9"/>
      <c r="E927" s="9"/>
      <c r="F927" s="11"/>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f>--(COUNTA(B927:AE927)&gt;0)</f>
        <v>0.0</v>
      </c>
    </row>
    <row r="928" spans="1:32">
      <c r="A928" s="9"/>
      <c r="B928" s="9"/>
      <c r="C928" s="9"/>
      <c r="D928" s="9"/>
      <c r="E928" s="9"/>
      <c r="F928" s="11"/>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f>--(COUNTA(B928:AE928)&gt;0)</f>
        <v>0.0</v>
      </c>
    </row>
    <row r="929" spans="1:32">
      <c r="A929" s="9"/>
      <c r="B929" s="9"/>
      <c r="C929" s="9"/>
      <c r="D929" s="9"/>
      <c r="E929" s="9"/>
      <c r="F929" s="11"/>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f>--(COUNTA(B929:AE929)&gt;0)</f>
        <v>0.0</v>
      </c>
    </row>
    <row r="930" spans="1:32">
      <c r="A930" s="9"/>
      <c r="B930" s="9"/>
      <c r="C930" s="9"/>
      <c r="D930" s="9"/>
      <c r="E930" s="9"/>
      <c r="F930" s="11"/>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f>--(COUNTA(B930:AE930)&gt;0)</f>
        <v>0.0</v>
      </c>
    </row>
    <row r="931" spans="1:32">
      <c r="A931" s="9"/>
      <c r="B931" s="9"/>
      <c r="C931" s="9"/>
      <c r="D931" s="9"/>
      <c r="E931" s="9"/>
      <c r="F931" s="11"/>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f>--(COUNTA(B931:AE931)&gt;0)</f>
        <v>0.0</v>
      </c>
    </row>
    <row r="932" spans="1:32">
      <c r="A932" s="9"/>
      <c r="B932" s="9"/>
      <c r="C932" s="9"/>
      <c r="D932" s="9"/>
      <c r="E932" s="9"/>
      <c r="F932" s="11"/>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f>--(COUNTA(B932:AE932)&gt;0)</f>
        <v>0.0</v>
      </c>
    </row>
    <row r="933" spans="1:32">
      <c r="A933" s="9"/>
      <c r="B933" s="9"/>
      <c r="C933" s="9"/>
      <c r="D933" s="9"/>
      <c r="E933" s="9"/>
      <c r="F933" s="11"/>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f>--(COUNTA(B933:AE933)&gt;0)</f>
        <v>0.0</v>
      </c>
    </row>
    <row r="934" spans="1:32">
      <c r="A934" s="9"/>
      <c r="B934" s="9"/>
      <c r="C934" s="9"/>
      <c r="D934" s="9"/>
      <c r="E934" s="9"/>
      <c r="F934" s="11"/>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f>--(COUNTA(B934:AE934)&gt;0)</f>
        <v>0.0</v>
      </c>
    </row>
    <row r="935" spans="1:32">
      <c r="A935" s="9"/>
      <c r="B935" s="9"/>
      <c r="C935" s="9"/>
      <c r="D935" s="9"/>
      <c r="E935" s="9"/>
      <c r="F935" s="11"/>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f>--(COUNTA(B935:AE935)&gt;0)</f>
        <v>0.0</v>
      </c>
    </row>
    <row r="936" spans="1:32">
      <c r="A936" s="9"/>
      <c r="B936" s="9"/>
      <c r="C936" s="9"/>
      <c r="D936" s="9"/>
      <c r="E936" s="9"/>
      <c r="F936" s="11"/>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f>--(COUNTA(B936:AE936)&gt;0)</f>
        <v>0.0</v>
      </c>
    </row>
    <row r="937" spans="1:32">
      <c r="A937" s="9"/>
      <c r="B937" s="9"/>
      <c r="C937" s="9"/>
      <c r="D937" s="9"/>
      <c r="E937" s="9"/>
      <c r="F937" s="11"/>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f>--(COUNTA(B937:AE937)&gt;0)</f>
        <v>0.0</v>
      </c>
    </row>
    <row r="938" spans="1:32">
      <c r="A938" s="9"/>
      <c r="B938" s="9"/>
      <c r="C938" s="9"/>
      <c r="D938" s="9"/>
      <c r="E938" s="9"/>
      <c r="F938" s="11"/>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f>--(COUNTA(B938:AE938)&gt;0)</f>
        <v>0.0</v>
      </c>
    </row>
    <row r="939" spans="1:32">
      <c r="A939" s="9"/>
      <c r="B939" s="9"/>
      <c r="C939" s="9"/>
      <c r="D939" s="9"/>
      <c r="E939" s="9"/>
      <c r="F939" s="11"/>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f>--(COUNTA(B939:AE939)&gt;0)</f>
        <v>0.0</v>
      </c>
    </row>
    <row r="940" spans="1:32">
      <c r="A940" s="9"/>
      <c r="B940" s="9"/>
      <c r="C940" s="9"/>
      <c r="D940" s="9"/>
      <c r="E940" s="9"/>
      <c r="F940" s="11"/>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f>--(COUNTA(B940:AE940)&gt;0)</f>
        <v>0.0</v>
      </c>
    </row>
    <row r="941" spans="1:32">
      <c r="A941" s="9"/>
      <c r="B941" s="9"/>
      <c r="C941" s="9"/>
      <c r="D941" s="9"/>
      <c r="E941" s="9"/>
      <c r="F941" s="11"/>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f>--(COUNTA(B941:AE941)&gt;0)</f>
        <v>0.0</v>
      </c>
    </row>
    <row r="942" spans="1:32">
      <c r="A942" s="9"/>
      <c r="B942" s="9"/>
      <c r="C942" s="9"/>
      <c r="D942" s="9"/>
      <c r="E942" s="9"/>
      <c r="F942" s="11"/>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f>--(COUNTA(B942:AE942)&gt;0)</f>
        <v>0.0</v>
      </c>
    </row>
    <row r="943" spans="1:32">
      <c r="A943" s="9"/>
      <c r="B943" s="9"/>
      <c r="C943" s="9"/>
      <c r="D943" s="9"/>
      <c r="E943" s="9"/>
      <c r="F943" s="11"/>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f>--(COUNTA(B943:AE943)&gt;0)</f>
        <v>0.0</v>
      </c>
    </row>
    <row r="944" spans="1:32">
      <c r="A944" s="9"/>
      <c r="B944" s="9"/>
      <c r="C944" s="9"/>
      <c r="D944" s="9"/>
      <c r="E944" s="9"/>
      <c r="F944" s="11"/>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f>--(COUNTA(B944:AE944)&gt;0)</f>
        <v>0.0</v>
      </c>
    </row>
    <row r="945" spans="1:32">
      <c r="A945" s="9"/>
      <c r="B945" s="9"/>
      <c r="C945" s="9"/>
      <c r="D945" s="9"/>
      <c r="E945" s="9"/>
      <c r="F945" s="11"/>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f>--(COUNTA(B945:AE945)&gt;0)</f>
        <v>0.0</v>
      </c>
    </row>
    <row r="946" spans="1:32">
      <c r="A946" s="9"/>
      <c r="B946" s="9"/>
      <c r="C946" s="9"/>
      <c r="D946" s="9"/>
      <c r="E946" s="9"/>
      <c r="F946" s="11"/>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f>--(COUNTA(B946:AE946)&gt;0)</f>
        <v>0.0</v>
      </c>
    </row>
    <row r="947" spans="1:32">
      <c r="A947" s="9"/>
      <c r="B947" s="9"/>
      <c r="C947" s="9"/>
      <c r="D947" s="9"/>
      <c r="E947" s="9"/>
      <c r="F947" s="11"/>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f>--(COUNTA(B947:AE947)&gt;0)</f>
        <v>0.0</v>
      </c>
    </row>
    <row r="948" spans="1:32">
      <c r="A948" s="9"/>
      <c r="B948" s="9"/>
      <c r="C948" s="9"/>
      <c r="D948" s="9"/>
      <c r="E948" s="9"/>
      <c r="F948" s="11"/>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f>--(COUNTA(B948:AE948)&gt;0)</f>
        <v>0.0</v>
      </c>
    </row>
    <row r="949" spans="1:32">
      <c r="A949" s="9"/>
      <c r="B949" s="9"/>
      <c r="C949" s="9"/>
      <c r="D949" s="9"/>
      <c r="E949" s="9"/>
      <c r="F949" s="11"/>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f>--(COUNTA(B949:AE949)&gt;0)</f>
        <v>0.0</v>
      </c>
    </row>
    <row r="950" spans="1:32">
      <c r="A950" s="9"/>
      <c r="B950" s="9"/>
      <c r="C950" s="9"/>
      <c r="D950" s="9"/>
      <c r="E950" s="9"/>
      <c r="F950" s="11"/>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f>--(COUNTA(B950:AE950)&gt;0)</f>
        <v>0.0</v>
      </c>
    </row>
    <row r="951" spans="1:32">
      <c r="A951" s="9"/>
      <c r="B951" s="9"/>
      <c r="C951" s="9"/>
      <c r="D951" s="9"/>
      <c r="E951" s="9"/>
      <c r="F951" s="11"/>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f>--(COUNTA(B951:AE951)&gt;0)</f>
        <v>0.0</v>
      </c>
    </row>
    <row r="952" spans="1:32">
      <c r="A952" s="9"/>
      <c r="B952" s="9"/>
      <c r="C952" s="9"/>
      <c r="D952" s="9"/>
      <c r="E952" s="9"/>
      <c r="F952" s="11"/>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f>--(COUNTA(B952:AE952)&gt;0)</f>
        <v>0.0</v>
      </c>
    </row>
    <row r="953" spans="1:32">
      <c r="A953" s="9"/>
      <c r="B953" s="9"/>
      <c r="C953" s="9"/>
      <c r="D953" s="9"/>
      <c r="E953" s="9"/>
      <c r="F953" s="11"/>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f>--(COUNTA(B953:AE953)&gt;0)</f>
        <v>0.0</v>
      </c>
    </row>
    <row r="954" spans="1:32">
      <c r="A954" s="9"/>
      <c r="B954" s="9"/>
      <c r="C954" s="9"/>
      <c r="D954" s="9"/>
      <c r="E954" s="9"/>
      <c r="F954" s="11"/>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f>--(COUNTA(B954:AE954)&gt;0)</f>
        <v>0.0</v>
      </c>
    </row>
    <row r="955" spans="1:32">
      <c r="A955" s="9"/>
      <c r="B955" s="9"/>
      <c r="C955" s="9"/>
      <c r="D955" s="9"/>
      <c r="E955" s="9"/>
      <c r="F955" s="11"/>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f>--(COUNTA(B955:AE955)&gt;0)</f>
        <v>0.0</v>
      </c>
    </row>
    <row r="956" spans="1:32">
      <c r="A956" s="9"/>
      <c r="B956" s="9"/>
      <c r="C956" s="9"/>
      <c r="D956" s="9"/>
      <c r="E956" s="9"/>
      <c r="F956" s="11"/>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f>--(COUNTA(B956:AE956)&gt;0)</f>
        <v>0.0</v>
      </c>
    </row>
    <row r="957" spans="1:32">
      <c r="A957" s="9"/>
      <c r="B957" s="9"/>
      <c r="C957" s="9"/>
      <c r="D957" s="9"/>
      <c r="E957" s="9"/>
      <c r="F957" s="11"/>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f>--(COUNTA(B957:AE957)&gt;0)</f>
        <v>0.0</v>
      </c>
    </row>
    <row r="958" spans="1:32">
      <c r="A958" s="9"/>
      <c r="B958" s="9"/>
      <c r="C958" s="9"/>
      <c r="D958" s="9"/>
      <c r="E958" s="9"/>
      <c r="F958" s="11"/>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f>--(COUNTA(B958:AE958)&gt;0)</f>
        <v>0.0</v>
      </c>
    </row>
    <row r="959" spans="1:32">
      <c r="A959" s="9"/>
      <c r="B959" s="9"/>
      <c r="C959" s="9"/>
      <c r="D959" s="9"/>
      <c r="E959" s="9"/>
      <c r="F959" s="11"/>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f>--(COUNTA(B959:AE959)&gt;0)</f>
        <v>0.0</v>
      </c>
    </row>
    <row r="960" spans="1:32">
      <c r="A960" s="9"/>
      <c r="B960" s="9"/>
      <c r="C960" s="9"/>
      <c r="D960" s="9"/>
      <c r="E960" s="9"/>
      <c r="F960" s="11"/>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f>--(COUNTA(B960:AE960)&gt;0)</f>
        <v>0.0</v>
      </c>
    </row>
    <row r="961" spans="1:32">
      <c r="A961" s="9"/>
      <c r="B961" s="9"/>
      <c r="C961" s="9"/>
      <c r="D961" s="9"/>
      <c r="E961" s="9"/>
      <c r="F961" s="11"/>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f>--(COUNTA(B961:AE961)&gt;0)</f>
        <v>0.0</v>
      </c>
    </row>
    <row r="962" spans="1:32">
      <c r="A962" s="9"/>
      <c r="B962" s="9"/>
      <c r="C962" s="9"/>
      <c r="D962" s="9"/>
      <c r="E962" s="9"/>
      <c r="F962" s="11"/>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f>--(COUNTA(B962:AE962)&gt;0)</f>
        <v>0.0</v>
      </c>
    </row>
    <row r="963" spans="1:32">
      <c r="A963" s="9"/>
      <c r="B963" s="9"/>
      <c r="C963" s="9"/>
      <c r="D963" s="9"/>
      <c r="E963" s="9"/>
      <c r="F963" s="11"/>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f>--(COUNTA(B963:AE963)&gt;0)</f>
        <v>0.0</v>
      </c>
    </row>
    <row r="964" spans="1:32">
      <c r="A964" s="9"/>
      <c r="B964" s="9"/>
      <c r="C964" s="9"/>
      <c r="D964" s="9"/>
      <c r="E964" s="9"/>
      <c r="F964" s="11"/>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f>--(COUNTA(B964:AE964)&gt;0)</f>
        <v>0.0</v>
      </c>
    </row>
    <row r="965" spans="1:32">
      <c r="A965" s="9"/>
      <c r="B965" s="9"/>
      <c r="C965" s="9"/>
      <c r="D965" s="9"/>
      <c r="E965" s="9"/>
      <c r="F965" s="11"/>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f>--(COUNTA(B965:AE965)&gt;0)</f>
        <v>0.0</v>
      </c>
    </row>
    <row r="966" spans="1:32">
      <c r="A966" s="9"/>
      <c r="B966" s="9"/>
      <c r="C966" s="9"/>
      <c r="D966" s="9"/>
      <c r="E966" s="9"/>
      <c r="F966" s="11"/>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f>--(COUNTA(B966:AE966)&gt;0)</f>
        <v>0.0</v>
      </c>
    </row>
    <row r="967" spans="1:32">
      <c r="A967" s="9"/>
      <c r="B967" s="9"/>
      <c r="C967" s="9"/>
      <c r="D967" s="9"/>
      <c r="E967" s="9"/>
      <c r="F967" s="11"/>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f>--(COUNTA(B967:AE967)&gt;0)</f>
        <v>0.0</v>
      </c>
    </row>
    <row r="968" spans="1:32">
      <c r="A968" s="9"/>
      <c r="B968" s="9"/>
      <c r="C968" s="9"/>
      <c r="D968" s="9"/>
      <c r="E968" s="9"/>
      <c r="F968" s="11"/>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f>--(COUNTA(B968:AE968)&gt;0)</f>
        <v>0.0</v>
      </c>
    </row>
    <row r="969" spans="1:32">
      <c r="A969" s="9"/>
      <c r="B969" s="9"/>
      <c r="C969" s="9"/>
      <c r="D969" s="9"/>
      <c r="E969" s="9"/>
      <c r="F969" s="11"/>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f>--(COUNTA(B969:AE969)&gt;0)</f>
        <v>0.0</v>
      </c>
    </row>
    <row r="970" spans="1:32">
      <c r="A970" s="9"/>
      <c r="B970" s="9"/>
      <c r="C970" s="9"/>
      <c r="D970" s="9"/>
      <c r="E970" s="9"/>
      <c r="F970" s="11"/>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f>--(COUNTA(B970:AE970)&gt;0)</f>
        <v>0.0</v>
      </c>
    </row>
    <row r="971" spans="1:32">
      <c r="A971" s="9"/>
      <c r="B971" s="9"/>
      <c r="C971" s="9"/>
      <c r="D971" s="9"/>
      <c r="E971" s="9"/>
      <c r="F971" s="11"/>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f>--(COUNTA(B971:AE971)&gt;0)</f>
        <v>0.0</v>
      </c>
    </row>
    <row r="972" spans="1:32">
      <c r="A972" s="9"/>
      <c r="B972" s="9"/>
      <c r="C972" s="9"/>
      <c r="D972" s="9"/>
      <c r="E972" s="9"/>
      <c r="F972" s="11"/>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f>--(COUNTA(B972:AE972)&gt;0)</f>
        <v>0.0</v>
      </c>
    </row>
    <row r="973" spans="1:32">
      <c r="A973" s="9"/>
      <c r="B973" s="9"/>
      <c r="C973" s="9"/>
      <c r="D973" s="9"/>
      <c r="E973" s="9"/>
      <c r="F973" s="11"/>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f>--(COUNTA(B973:AE973)&gt;0)</f>
        <v>0.0</v>
      </c>
    </row>
    <row r="974" spans="1:32">
      <c r="A974" s="9"/>
      <c r="B974" s="9"/>
      <c r="C974" s="9"/>
      <c r="D974" s="9"/>
      <c r="E974" s="9"/>
      <c r="F974" s="11"/>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f>--(COUNTA(B974:AE974)&gt;0)</f>
        <v>0.0</v>
      </c>
    </row>
    <row r="975" spans="1:32">
      <c r="A975" s="9"/>
      <c r="B975" s="9"/>
      <c r="C975" s="9"/>
      <c r="D975" s="9"/>
      <c r="E975" s="9"/>
      <c r="F975" s="11"/>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f>--(COUNTA(B975:AE975)&gt;0)</f>
        <v>0.0</v>
      </c>
    </row>
    <row r="976" spans="1:32">
      <c r="A976" s="9"/>
      <c r="B976" s="9"/>
      <c r="C976" s="9"/>
      <c r="D976" s="9"/>
      <c r="E976" s="9"/>
      <c r="F976" s="11"/>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f>--(COUNTA(B976:AE976)&gt;0)</f>
        <v>0.0</v>
      </c>
    </row>
    <row r="977" spans="1:32">
      <c r="A977" s="9"/>
      <c r="B977" s="9"/>
      <c r="C977" s="9"/>
      <c r="D977" s="9"/>
      <c r="E977" s="9"/>
      <c r="F977" s="11"/>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f>--(COUNTA(B977:AE977)&gt;0)</f>
        <v>0.0</v>
      </c>
    </row>
    <row r="978" spans="1:32">
      <c r="A978" s="9"/>
      <c r="B978" s="9"/>
      <c r="C978" s="9"/>
      <c r="D978" s="9"/>
      <c r="E978" s="9"/>
      <c r="F978" s="11"/>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f>--(COUNTA(B978:AE978)&gt;0)</f>
        <v>0.0</v>
      </c>
    </row>
    <row r="979" spans="1:32">
      <c r="A979" s="9"/>
      <c r="B979" s="9"/>
      <c r="C979" s="9"/>
      <c r="D979" s="9"/>
      <c r="E979" s="9"/>
      <c r="F979" s="11"/>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f>--(COUNTA(B979:AE979)&gt;0)</f>
        <v>0.0</v>
      </c>
    </row>
    <row r="980" spans="1:32">
      <c r="A980" s="9"/>
      <c r="B980" s="9"/>
      <c r="C980" s="9"/>
      <c r="D980" s="9"/>
      <c r="E980" s="9"/>
      <c r="F980" s="11"/>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f>--(COUNTA(B980:AE980)&gt;0)</f>
        <v>0.0</v>
      </c>
    </row>
    <row r="981" spans="1:32">
      <c r="A981" s="9"/>
      <c r="B981" s="9"/>
      <c r="C981" s="9"/>
      <c r="D981" s="9"/>
      <c r="E981" s="9"/>
      <c r="F981" s="11"/>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f>--(COUNTA(B981:AE981)&gt;0)</f>
        <v>0.0</v>
      </c>
    </row>
    <row r="982" spans="1:32">
      <c r="A982" s="9"/>
      <c r="B982" s="9"/>
      <c r="C982" s="9"/>
      <c r="D982" s="9"/>
      <c r="E982" s="9"/>
      <c r="F982" s="11"/>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f>--(COUNTA(B982:AE982)&gt;0)</f>
        <v>0.0</v>
      </c>
    </row>
    <row r="983" spans="1:32">
      <c r="A983" s="9"/>
      <c r="B983" s="9"/>
      <c r="C983" s="9"/>
      <c r="D983" s="9"/>
      <c r="E983" s="9"/>
      <c r="F983" s="11"/>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f>--(COUNTA(B983:AE983)&gt;0)</f>
        <v>0.0</v>
      </c>
    </row>
    <row r="984" spans="1:32">
      <c r="A984" s="9"/>
      <c r="B984" s="9"/>
      <c r="C984" s="9"/>
      <c r="D984" s="9"/>
      <c r="E984" s="9"/>
      <c r="F984" s="11"/>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f>--(COUNTA(B984:AE984)&gt;0)</f>
        <v>0.0</v>
      </c>
    </row>
    <row r="985" spans="1:32">
      <c r="A985" s="9"/>
      <c r="B985" s="9"/>
      <c r="C985" s="9"/>
      <c r="D985" s="9"/>
      <c r="E985" s="9"/>
      <c r="F985" s="11"/>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f>--(COUNTA(B985:AE985)&gt;0)</f>
        <v>0.0</v>
      </c>
    </row>
    <row r="986" spans="1:32">
      <c r="A986" s="9"/>
      <c r="B986" s="9"/>
      <c r="C986" s="9"/>
      <c r="D986" s="9"/>
      <c r="E986" s="9"/>
      <c r="F986" s="11"/>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f>--(COUNTA(B986:AE986)&gt;0)</f>
        <v>0.0</v>
      </c>
    </row>
    <row r="987" spans="1:32">
      <c r="A987" s="9"/>
      <c r="B987" s="9"/>
      <c r="C987" s="9"/>
      <c r="D987" s="9"/>
      <c r="E987" s="9"/>
      <c r="F987" s="11"/>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f>--(COUNTA(B987:AE987)&gt;0)</f>
        <v>0.0</v>
      </c>
    </row>
    <row r="988" spans="1:32">
      <c r="A988" s="9"/>
      <c r="B988" s="9"/>
      <c r="C988" s="9"/>
      <c r="D988" s="9"/>
      <c r="E988" s="9"/>
      <c r="F988" s="11"/>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f>--(COUNTA(B988:AE988)&gt;0)</f>
        <v>0.0</v>
      </c>
    </row>
    <row r="989" spans="1:32">
      <c r="A989" s="9"/>
      <c r="B989" s="9"/>
      <c r="C989" s="9"/>
      <c r="D989" s="9"/>
      <c r="E989" s="9"/>
      <c r="F989" s="11"/>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f>--(COUNTA(B989:AE989)&gt;0)</f>
        <v>0.0</v>
      </c>
    </row>
    <row r="990" spans="1:32">
      <c r="A990" s="9"/>
      <c r="B990" s="9"/>
      <c r="C990" s="9"/>
      <c r="D990" s="9"/>
      <c r="E990" s="9"/>
      <c r="F990" s="11"/>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f>--(COUNTA(B990:AE990)&gt;0)</f>
        <v>0.0</v>
      </c>
    </row>
    <row r="991" spans="1:32">
      <c r="A991" s="9"/>
      <c r="B991" s="9"/>
      <c r="C991" s="9"/>
      <c r="D991" s="9"/>
      <c r="E991" s="9"/>
      <c r="F991" s="11"/>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f>--(COUNTA(B991:AE991)&gt;0)</f>
        <v>0.0</v>
      </c>
    </row>
    <row r="992" spans="1:32">
      <c r="A992" s="9"/>
      <c r="B992" s="9"/>
      <c r="C992" s="9"/>
      <c r="D992" s="9"/>
      <c r="E992" s="9"/>
      <c r="F992" s="11"/>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f>--(COUNTA(B992:AE992)&gt;0)</f>
        <v>0.0</v>
      </c>
    </row>
    <row r="993" spans="1:32">
      <c r="A993" s="9"/>
      <c r="B993" s="9"/>
      <c r="C993" s="9"/>
      <c r="D993" s="9"/>
      <c r="E993" s="9"/>
      <c r="F993" s="11"/>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f>--(COUNTA(B993:AE993)&gt;0)</f>
        <v>0.0</v>
      </c>
    </row>
    <row r="994" spans="1:32">
      <c r="A994" s="9"/>
      <c r="B994" s="9"/>
      <c r="C994" s="9"/>
      <c r="D994" s="9"/>
      <c r="E994" s="9"/>
      <c r="F994" s="11"/>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f>--(COUNTA(B994:AE994)&gt;0)</f>
        <v>0.0</v>
      </c>
    </row>
    <row r="995" spans="1:32">
      <c r="A995" s="9"/>
      <c r="B995" s="9"/>
      <c r="C995" s="9"/>
      <c r="D995" s="9"/>
      <c r="E995" s="9"/>
      <c r="F995" s="11"/>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f>--(COUNTA(B995:AE995)&gt;0)</f>
        <v>0.0</v>
      </c>
    </row>
    <row r="996" spans="1:32">
      <c r="A996" s="9"/>
      <c r="B996" s="9"/>
      <c r="C996" s="9"/>
      <c r="D996" s="9"/>
      <c r="E996" s="9"/>
      <c r="F996" s="11"/>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f>--(COUNTA(B996:AE996)&gt;0)</f>
        <v>0.0</v>
      </c>
    </row>
    <row r="997" spans="1:32">
      <c r="A997" s="9"/>
      <c r="B997" s="9"/>
      <c r="C997" s="9"/>
      <c r="D997" s="9"/>
      <c r="E997" s="9"/>
      <c r="F997" s="11"/>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f>--(COUNTA(B997:AE997)&gt;0)</f>
        <v>0.0</v>
      </c>
    </row>
    <row r="998" spans="1:32">
      <c r="A998" s="9"/>
      <c r="B998" s="9"/>
      <c r="C998" s="9"/>
      <c r="D998" s="9"/>
      <c r="E998" s="9"/>
      <c r="F998" s="11"/>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f>--(COUNTA(B998:AE998)&gt;0)</f>
        <v>0.0</v>
      </c>
    </row>
    <row r="999" spans="1:32">
      <c r="A999" s="9"/>
      <c r="B999" s="9"/>
      <c r="C999" s="9"/>
      <c r="D999" s="9"/>
      <c r="E999" s="9"/>
      <c r="F999" s="11"/>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f>--(COUNTA(B999:AE999)&gt;0)</f>
        <v>0.0</v>
      </c>
    </row>
    <row r="1000" spans="1:32">
      <c r="A1000" s="9"/>
      <c r="B1000" s="9"/>
      <c r="C1000" s="9"/>
      <c r="D1000" s="9"/>
      <c r="E1000" s="9"/>
      <c r="F1000" s="11"/>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f>--(COUNTA(B1000:AE1000)&gt;0)</f>
        <v>0.0</v>
      </c>
    </row>
    <row r="1001" spans="1:32">
      <c r="A1001" s="9"/>
      <c r="B1001" s="9"/>
      <c r="C1001" s="9"/>
      <c r="D1001" s="9"/>
      <c r="E1001" s="9"/>
      <c r="F1001" s="11"/>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f>--(COUNTA(B1001:AE1001)&gt;0)</f>
        <v>0.0</v>
      </c>
    </row>
    <row r="1002" spans="1:32">
      <c r="A1002" s="9"/>
      <c r="B1002" s="9"/>
      <c r="C1002" s="9"/>
      <c r="D1002" s="9"/>
      <c r="E1002" s="9"/>
      <c r="F1002" s="11"/>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f>--(COUNTA(B1002:AE1002)&gt;0)</f>
        <v>0.0</v>
      </c>
    </row>
  </sheetData>
  <conditionalFormatting sqref="AA3:AA1002">
    <cfRule type="expression" dxfId="0" priority="51">
      <formula>Chequeo!AA3=1</formula>
    </cfRule>
    <cfRule type="expression" dxfId="1" priority="52">
      <formula>(AA3="")*(Diccionario!$H$31="Sí")*(Diccionario!$A$31&lt;&gt;"")*(COUNTA($B3:$AE3)&gt;0)</formula>
    </cfRule>
  </conditionalFormatting>
  <conditionalFormatting sqref="AB3:AB1002">
    <cfRule type="expression" dxfId="0" priority="53">
      <formula>Chequeo!AB3=1</formula>
    </cfRule>
    <cfRule type="expression" dxfId="1" priority="54">
      <formula>(AB3="")*(Diccionario!$H$32="Sí")*(Diccionario!$A$32&lt;&gt;"")*(COUNTA($B3:$AE3)&gt;0)</formula>
    </cfRule>
  </conditionalFormatting>
  <conditionalFormatting sqref="AC3:AC1002">
    <cfRule type="expression" dxfId="0" priority="55">
      <formula>Chequeo!AC3=1</formula>
    </cfRule>
    <cfRule type="expression" dxfId="1" priority="56">
      <formula>(AC3="")*(Diccionario!$H$33="Sí")*(Diccionario!$A$33&lt;&gt;"")*(COUNTA($B3:$AE3)&gt;0)</formula>
    </cfRule>
  </conditionalFormatting>
  <conditionalFormatting sqref="AD3:AD1002">
    <cfRule type="expression" dxfId="0" priority="57">
      <formula>Chequeo!AD3=1</formula>
    </cfRule>
    <cfRule type="expression" dxfId="1" priority="58">
      <formula>(AD3="")*(Diccionario!$H$34="Sí")*(Diccionario!$A$34&lt;&gt;"")*(COUNTA($B3:$AE3)&gt;0)</formula>
    </cfRule>
  </conditionalFormatting>
  <conditionalFormatting sqref="AE3:AE1002">
    <cfRule type="expression" dxfId="0" priority="59">
      <formula>Chequeo!AE3=1</formula>
    </cfRule>
    <cfRule type="expression" dxfId="1" priority="60">
      <formula>(AE3="")*(Diccionario!$H$35="Sí")*(Diccionario!$A$35&lt;&gt;"")*(COUNTA($B3:$AE3)&gt;0)</formula>
    </cfRule>
  </conditionalFormatting>
  <conditionalFormatting sqref="B3:B1002">
    <cfRule type="expression" dxfId="0" priority="1">
      <formula>Chequeo!B3=1</formula>
    </cfRule>
    <cfRule type="expression" dxfId="1" priority="2">
      <formula>(B3="")*(Diccionario!$H$6="Sí")*(Diccionario!$A$6&lt;&gt;"")*(COUNTA($B3:$AE3)&gt;0)</formula>
    </cfRule>
  </conditionalFormatting>
  <conditionalFormatting sqref="C3:C1002">
    <cfRule type="expression" dxfId="0" priority="3">
      <formula>Chequeo!C3=1</formula>
    </cfRule>
    <cfRule type="expression" dxfId="1" priority="4">
      <formula>(C3="")*(Diccionario!$H$7="Sí")*(Diccionario!$A$7&lt;&gt;"")*(COUNTA($B3:$AE3)&gt;0)</formula>
    </cfRule>
  </conditionalFormatting>
  <conditionalFormatting sqref="D3:D1002">
    <cfRule type="expression" dxfId="0" priority="5">
      <formula>Chequeo!D3=1</formula>
    </cfRule>
    <cfRule type="expression" dxfId="1" priority="6">
      <formula>(D3="")*(Diccionario!$H$8="Sí")*(Diccionario!$A$8&lt;&gt;"")*(COUNTA($B3:$AE3)&gt;0)</formula>
    </cfRule>
  </conditionalFormatting>
  <conditionalFormatting sqref="E3:E1002">
    <cfRule type="expression" dxfId="0" priority="7">
      <formula>Chequeo!E3=1</formula>
    </cfRule>
    <cfRule type="expression" dxfId="1" priority="8">
      <formula>(E3="")*(Diccionario!$H$9="Sí")*(Diccionario!$A$9&lt;&gt;"")*(COUNTA($B3:$AE3)&gt;0)</formula>
    </cfRule>
  </conditionalFormatting>
  <conditionalFormatting sqref="F3:F1002">
    <cfRule type="expression" dxfId="0" priority="9">
      <formula>Chequeo!F3=1</formula>
    </cfRule>
    <cfRule type="expression" dxfId="1" priority="10">
      <formula>(F3="")*(Diccionario!$H$10="Sí")*(Diccionario!$A$10&lt;&gt;"")*(COUNTA($B3:$AE3)&gt;0)</formula>
    </cfRule>
  </conditionalFormatting>
  <conditionalFormatting sqref="G3:G1002">
    <cfRule type="expression" dxfId="0" priority="11">
      <formula>Chequeo!G3=1</formula>
    </cfRule>
    <cfRule type="expression" dxfId="1" priority="12">
      <formula>(G3="")*(Diccionario!$H$11="Sí")*(Diccionario!$A$11&lt;&gt;"")*(COUNTA($B3:$AE3)&gt;0)</formula>
    </cfRule>
  </conditionalFormatting>
  <conditionalFormatting sqref="H3:H1002">
    <cfRule type="expression" dxfId="0" priority="13">
      <formula>Chequeo!H3=1</formula>
    </cfRule>
    <cfRule type="expression" dxfId="1" priority="14">
      <formula>(H3="")*(Diccionario!$H$12="Sí")*(Diccionario!$A$12&lt;&gt;"")*(COUNTA($B3:$AE3)&gt;0)</formula>
    </cfRule>
  </conditionalFormatting>
  <conditionalFormatting sqref="I3:I1002">
    <cfRule type="expression" dxfId="0" priority="15">
      <formula>Chequeo!I3=1</formula>
    </cfRule>
    <cfRule type="expression" dxfId="1" priority="16">
      <formula>(I3="")*(Diccionario!$H$13="Sí")*(Diccionario!$A$13&lt;&gt;"")*(COUNTA($B3:$AE3)&gt;0)</formula>
    </cfRule>
  </conditionalFormatting>
  <conditionalFormatting sqref="J3:J1002">
    <cfRule type="expression" dxfId="0" priority="17">
      <formula>Chequeo!J3=1</formula>
    </cfRule>
    <cfRule type="expression" dxfId="1" priority="18">
      <formula>(J3="")*(Diccionario!$H$14="Sí")*(Diccionario!$A$14&lt;&gt;"")*(COUNTA($B3:$AE3)&gt;0)</formula>
    </cfRule>
  </conditionalFormatting>
  <conditionalFormatting sqref="K3:K1002">
    <cfRule type="expression" dxfId="0" priority="19">
      <formula>Chequeo!K3=1</formula>
    </cfRule>
    <cfRule type="expression" dxfId="1" priority="20">
      <formula>(K3="")*(Diccionario!$H$15="Sí")*(Diccionario!$A$15&lt;&gt;"")*(COUNTA($B3:$AE3)&gt;0)</formula>
    </cfRule>
  </conditionalFormatting>
  <conditionalFormatting sqref="L3:L1002">
    <cfRule type="expression" dxfId="0" priority="21">
      <formula>Chequeo!L3=1</formula>
    </cfRule>
    <cfRule type="expression" dxfId="1" priority="22">
      <formula>(L3="")*(Diccionario!$H$16="Sí")*(Diccionario!$A$16&lt;&gt;"")*(COUNTA($B3:$AE3)&gt;0)</formula>
    </cfRule>
  </conditionalFormatting>
  <conditionalFormatting sqref="M3:M1002">
    <cfRule type="expression" dxfId="0" priority="23">
      <formula>Chequeo!M3=1</formula>
    </cfRule>
    <cfRule type="expression" dxfId="1" priority="24">
      <formula>(M3="")*(Diccionario!$H$17="Sí")*(Diccionario!$A$17&lt;&gt;"")*(COUNTA($B3:$AE3)&gt;0)</formula>
    </cfRule>
  </conditionalFormatting>
  <conditionalFormatting sqref="N3:N1002">
    <cfRule type="expression" dxfId="0" priority="25">
      <formula>Chequeo!N3=1</formula>
    </cfRule>
    <cfRule type="expression" dxfId="1" priority="26">
      <formula>(N3="")*(Diccionario!$H$18="Sí")*(Diccionario!$A$18&lt;&gt;"")*(COUNTA($B3:$AE3)&gt;0)</formula>
    </cfRule>
  </conditionalFormatting>
  <conditionalFormatting sqref="O3:O1002">
    <cfRule type="expression" dxfId="0" priority="27">
      <formula>Chequeo!O3=1</formula>
    </cfRule>
    <cfRule type="expression" dxfId="1" priority="28">
      <formula>(O3="")*(Diccionario!$H$19="Sí")*(Diccionario!$A$19&lt;&gt;"")*(COUNTA($B3:$AE3)&gt;0)</formula>
    </cfRule>
  </conditionalFormatting>
  <conditionalFormatting sqref="P3:P1002">
    <cfRule type="expression" dxfId="0" priority="29">
      <formula>Chequeo!P3=1</formula>
    </cfRule>
    <cfRule type="expression" dxfId="1" priority="30">
      <formula>(P3="")*(Diccionario!$H$20="Sí")*(Diccionario!$A$20&lt;&gt;"")*(COUNTA($B3:$AE3)&gt;0)</formula>
    </cfRule>
  </conditionalFormatting>
  <conditionalFormatting sqref="Q3:Q1002">
    <cfRule type="expression" dxfId="0" priority="31">
      <formula>Chequeo!Q3=1</formula>
    </cfRule>
    <cfRule type="expression" dxfId="1" priority="32">
      <formula>(Q3="")*(Diccionario!$H$21="Sí")*(Diccionario!$A$21&lt;&gt;"")*(COUNTA($B3:$AE3)&gt;0)</formula>
    </cfRule>
  </conditionalFormatting>
  <conditionalFormatting sqref="R3:R1002">
    <cfRule type="expression" dxfId="0" priority="33">
      <formula>Chequeo!R3=1</formula>
    </cfRule>
    <cfRule type="expression" dxfId="1" priority="34">
      <formula>(R3="")*(Diccionario!$H$22="Sí")*(Diccionario!$A$22&lt;&gt;"")*(COUNTA($B3:$AE3)&gt;0)</formula>
    </cfRule>
  </conditionalFormatting>
  <conditionalFormatting sqref="S3:S1002">
    <cfRule type="expression" dxfId="0" priority="35">
      <formula>Chequeo!S3=1</formula>
    </cfRule>
    <cfRule type="expression" dxfId="1" priority="36">
      <formula>(S3="")*(Diccionario!$H$23="Sí")*(Diccionario!$A$23&lt;&gt;"")*(COUNTA($B3:$AE3)&gt;0)</formula>
    </cfRule>
  </conditionalFormatting>
  <conditionalFormatting sqref="T3:T1002">
    <cfRule type="expression" dxfId="0" priority="37">
      <formula>Chequeo!T3=1</formula>
    </cfRule>
    <cfRule type="expression" dxfId="1" priority="38">
      <formula>(T3="")*(Diccionario!$H$24="Sí")*(Diccionario!$A$24&lt;&gt;"")*(COUNTA($B3:$AE3)&gt;0)</formula>
    </cfRule>
  </conditionalFormatting>
  <conditionalFormatting sqref="U3:U1002">
    <cfRule type="expression" dxfId="0" priority="39">
      <formula>Chequeo!U3=1</formula>
    </cfRule>
    <cfRule type="expression" dxfId="1" priority="40">
      <formula>(U3="")*(Diccionario!$H$25="Sí")*(Diccionario!$A$25&lt;&gt;"")*(COUNTA($B3:$AE3)&gt;0)</formula>
    </cfRule>
  </conditionalFormatting>
  <conditionalFormatting sqref="V3:V1002">
    <cfRule type="expression" dxfId="0" priority="41">
      <formula>Chequeo!V3=1</formula>
    </cfRule>
    <cfRule type="expression" dxfId="1" priority="42">
      <formula>(V3="")*(Diccionario!$H$26="Sí")*(Diccionario!$A$26&lt;&gt;"")*(COUNTA($B3:$AE3)&gt;0)</formula>
    </cfRule>
  </conditionalFormatting>
  <conditionalFormatting sqref="W3:W1002">
    <cfRule type="expression" dxfId="0" priority="43">
      <formula>Chequeo!W3=1</formula>
    </cfRule>
    <cfRule type="expression" dxfId="1" priority="44">
      <formula>(W3="")*(Diccionario!$H$27="Sí")*(Diccionario!$A$27&lt;&gt;"")*(COUNTA($B3:$AE3)&gt;0)</formula>
    </cfRule>
  </conditionalFormatting>
  <conditionalFormatting sqref="X3:X1002">
    <cfRule type="expression" dxfId="0" priority="45">
      <formula>Chequeo!X3=1</formula>
    </cfRule>
    <cfRule type="expression" dxfId="1" priority="46">
      <formula>(X3="")*(Diccionario!$H$28="Sí")*(Diccionario!$A$28&lt;&gt;"")*(COUNTA($B3:$AE3)&gt;0)</formula>
    </cfRule>
  </conditionalFormatting>
  <conditionalFormatting sqref="Y3:Y1002">
    <cfRule type="expression" dxfId="0" priority="47">
      <formula>Chequeo!Y3=1</formula>
    </cfRule>
    <cfRule type="expression" dxfId="1" priority="48">
      <formula>(Y3="")*(Diccionario!$H$29="Sí")*(Diccionario!$A$29&lt;&gt;"")*(COUNTA($B3:$AE3)&gt;0)</formula>
    </cfRule>
  </conditionalFormatting>
  <conditionalFormatting sqref="Z3:Z1002">
    <cfRule type="expression" dxfId="0" priority="49">
      <formula>Chequeo!Z3=1</formula>
    </cfRule>
    <cfRule type="expression" dxfId="1" priority="50">
      <formula>(Z3="")*(Diccionario!$H$30="Sí")*(Diccionario!$A$30&lt;&gt;"")*(COUNTA($B3:$AE3)&gt;0)</formula>
    </cfRule>
  </conditionalFormatting>
  <dataValidations count="30">
    <dataValidation type="custom" allowBlank="1" showInputMessage="1" showErrorMessage="1" errorTitle="Valor fuera del diccionario" error="Este valor no cumple lo que dice el diccionario para esta variable (tipo, mínimo, máximo o códigos). Revisalo en la hoja «Diccionario»." sqref="B3:B1002">
      <formula1>Chequeo!B3=0</formula1>
    </dataValidation>
    <dataValidation type="custom" allowBlank="1" showInputMessage="1" showErrorMessage="1" errorTitle="Valor fuera del diccionario" error="Este valor no cumple lo que dice el diccionario para esta variable (tipo, mínimo, máximo o códigos). Revisalo en la hoja «Diccionario»." sqref="C3:C1002">
      <formula1>Chequeo!C3=0</formula1>
    </dataValidation>
    <dataValidation type="custom" allowBlank="1" showInputMessage="1" showErrorMessage="1" errorTitle="Valor fuera del diccionario" error="Este valor no cumple lo que dice el diccionario para esta variable (tipo, mínimo, máximo o códigos). Revisalo en la hoja «Diccionario»." sqref="D3:D1002">
      <formula1>Chequeo!D3=0</formula1>
    </dataValidation>
    <dataValidation type="custom" allowBlank="1" showInputMessage="1" showErrorMessage="1" errorTitle="Valor fuera del diccionario" error="Este valor no cumple lo que dice el diccionario para esta variable (tipo, mínimo, máximo o códigos). Revisalo en la hoja «Diccionario»." sqref="E3:E1002">
      <formula1>Chequeo!E3=0</formula1>
    </dataValidation>
    <dataValidation type="custom" allowBlank="1" showInputMessage="1" showErrorMessage="1" errorTitle="Valor fuera del diccionario" error="Este valor no cumple lo que dice el diccionario para esta variable (tipo, mínimo, máximo o códigos). Revisalo en la hoja «Diccionario»." sqref="F3:F1002">
      <formula1>Chequeo!F3=0</formula1>
    </dataValidation>
    <dataValidation type="custom" allowBlank="1" showInputMessage="1" showErrorMessage="1" errorTitle="Valor fuera del diccionario" error="Este valor no cumple lo que dice el diccionario para esta variable (tipo, mínimo, máximo o códigos). Revisalo en la hoja «Diccionario»." sqref="G3:G1002">
      <formula1>Chequeo!G3=0</formula1>
    </dataValidation>
    <dataValidation type="custom" allowBlank="1" showInputMessage="1" showErrorMessage="1" errorTitle="Valor fuera del diccionario" error="Este valor no cumple lo que dice el diccionario para esta variable (tipo, mínimo, máximo o códigos). Revisalo en la hoja «Diccionario»." sqref="H3:H1002">
      <formula1>Chequeo!H3=0</formula1>
    </dataValidation>
    <dataValidation type="custom" allowBlank="1" showInputMessage="1" showErrorMessage="1" errorTitle="Valor fuera del diccionario" error="Este valor no cumple lo que dice el diccionario para esta variable (tipo, mínimo, máximo o códigos). Revisalo en la hoja «Diccionario»." sqref="I3:I1002">
      <formula1>Chequeo!I3=0</formula1>
    </dataValidation>
    <dataValidation type="custom" allowBlank="1" showInputMessage="1" showErrorMessage="1" errorTitle="Valor fuera del diccionario" error="Este valor no cumple lo que dice el diccionario para esta variable (tipo, mínimo, máximo o códigos). Revisalo en la hoja «Diccionario»." sqref="J3:J1002">
      <formula1>Chequeo!J3=0</formula1>
    </dataValidation>
    <dataValidation type="custom" allowBlank="1" showInputMessage="1" showErrorMessage="1" errorTitle="Valor fuera del diccionario" error="Este valor no cumple lo que dice el diccionario para esta variable (tipo, mínimo, máximo o códigos). Revisalo en la hoja «Diccionario»." sqref="K3:K1002">
      <formula1>Chequeo!K3=0</formula1>
    </dataValidation>
    <dataValidation type="custom" allowBlank="1" showInputMessage="1" showErrorMessage="1" errorTitle="Valor fuera del diccionario" error="Este valor no cumple lo que dice el diccionario para esta variable (tipo, mínimo, máximo o códigos). Revisalo en la hoja «Diccionario»." sqref="L3:L1002">
      <formula1>Chequeo!L3=0</formula1>
    </dataValidation>
    <dataValidation type="custom" allowBlank="1" showInputMessage="1" showErrorMessage="1" errorTitle="Valor fuera del diccionario" error="Este valor no cumple lo que dice el diccionario para esta variable (tipo, mínimo, máximo o códigos). Revisalo en la hoja «Diccionario»." sqref="M3:M1002">
      <formula1>Chequeo!M3=0</formula1>
    </dataValidation>
    <dataValidation type="custom" allowBlank="1" showInputMessage="1" showErrorMessage="1" errorTitle="Valor fuera del diccionario" error="Este valor no cumple lo que dice el diccionario para esta variable (tipo, mínimo, máximo o códigos). Revisalo en la hoja «Diccionario»." sqref="N3:N1002">
      <formula1>Chequeo!N3=0</formula1>
    </dataValidation>
    <dataValidation type="custom" allowBlank="1" showInputMessage="1" showErrorMessage="1" errorTitle="Valor fuera del diccionario" error="Este valor no cumple lo que dice el diccionario para esta variable (tipo, mínimo, máximo o códigos). Revisalo en la hoja «Diccionario»." sqref="O3:O1002">
      <formula1>Chequeo!O3=0</formula1>
    </dataValidation>
    <dataValidation type="custom" allowBlank="1" showInputMessage="1" showErrorMessage="1" errorTitle="Valor fuera del diccionario" error="Este valor no cumple lo que dice el diccionario para esta variable (tipo, mínimo, máximo o códigos). Revisalo en la hoja «Diccionario»." sqref="P3:P1002">
      <formula1>Chequeo!P3=0</formula1>
    </dataValidation>
    <dataValidation type="custom" allowBlank="1" showInputMessage="1" showErrorMessage="1" errorTitle="Valor fuera del diccionario" error="Este valor no cumple lo que dice el diccionario para esta variable (tipo, mínimo, máximo o códigos). Revisalo en la hoja «Diccionario»." sqref="Q3:Q1002">
      <formula1>Chequeo!Q3=0</formula1>
    </dataValidation>
    <dataValidation type="custom" allowBlank="1" showInputMessage="1" showErrorMessage="1" errorTitle="Valor fuera del diccionario" error="Este valor no cumple lo que dice el diccionario para esta variable (tipo, mínimo, máximo o códigos). Revisalo en la hoja «Diccionario»." sqref="R3:R1002">
      <formula1>Chequeo!R3=0</formula1>
    </dataValidation>
    <dataValidation type="custom" allowBlank="1" showInputMessage="1" showErrorMessage="1" errorTitle="Valor fuera del diccionario" error="Este valor no cumple lo que dice el diccionario para esta variable (tipo, mínimo, máximo o códigos). Revisalo en la hoja «Diccionario»." sqref="S3:S1002">
      <formula1>Chequeo!S3=0</formula1>
    </dataValidation>
    <dataValidation type="custom" allowBlank="1" showInputMessage="1" showErrorMessage="1" errorTitle="Valor fuera del diccionario" error="Este valor no cumple lo que dice el diccionario para esta variable (tipo, mínimo, máximo o códigos). Revisalo en la hoja «Diccionario»." sqref="T3:T1002">
      <formula1>Chequeo!T3=0</formula1>
    </dataValidation>
    <dataValidation type="custom" allowBlank="1" showInputMessage="1" showErrorMessage="1" errorTitle="Valor fuera del diccionario" error="Este valor no cumple lo que dice el diccionario para esta variable (tipo, mínimo, máximo o códigos). Revisalo en la hoja «Diccionario»." sqref="U3:U1002">
      <formula1>Chequeo!U3=0</formula1>
    </dataValidation>
    <dataValidation type="custom" allowBlank="1" showInputMessage="1" showErrorMessage="1" errorTitle="Valor fuera del diccionario" error="Este valor no cumple lo que dice el diccionario para esta variable (tipo, mínimo, máximo o códigos). Revisalo en la hoja «Diccionario»." sqref="V3:V1002">
      <formula1>Chequeo!V3=0</formula1>
    </dataValidation>
    <dataValidation type="custom" allowBlank="1" showInputMessage="1" showErrorMessage="1" errorTitle="Valor fuera del diccionario" error="Este valor no cumple lo que dice el diccionario para esta variable (tipo, mínimo, máximo o códigos). Revisalo en la hoja «Diccionario»." sqref="W3:W1002">
      <formula1>Chequeo!W3=0</formula1>
    </dataValidation>
    <dataValidation type="custom" allowBlank="1" showInputMessage="1" showErrorMessage="1" errorTitle="Valor fuera del diccionario" error="Este valor no cumple lo que dice el diccionario para esta variable (tipo, mínimo, máximo o códigos). Revisalo en la hoja «Diccionario»." sqref="X3:X1002">
      <formula1>Chequeo!X3=0</formula1>
    </dataValidation>
    <dataValidation type="custom" allowBlank="1" showInputMessage="1" showErrorMessage="1" errorTitle="Valor fuera del diccionario" error="Este valor no cumple lo que dice el diccionario para esta variable (tipo, mínimo, máximo o códigos). Revisalo en la hoja «Diccionario»." sqref="Y3:Y1002">
      <formula1>Chequeo!Y3=0</formula1>
    </dataValidation>
    <dataValidation type="custom" allowBlank="1" showInputMessage="1" showErrorMessage="1" errorTitle="Valor fuera del diccionario" error="Este valor no cumple lo que dice el diccionario para esta variable (tipo, mínimo, máximo o códigos). Revisalo en la hoja «Diccionario»." sqref="Z3:Z1002">
      <formula1>Chequeo!Z3=0</formula1>
    </dataValidation>
    <dataValidation type="custom" allowBlank="1" showInputMessage="1" showErrorMessage="1" errorTitle="Valor fuera del diccionario" error="Este valor no cumple lo que dice el diccionario para esta variable (tipo, mínimo, máximo o códigos). Revisalo en la hoja «Diccionario»." sqref="AA3:AA1002">
      <formula1>Chequeo!AA3=0</formula1>
    </dataValidation>
    <dataValidation type="custom" allowBlank="1" showInputMessage="1" showErrorMessage="1" errorTitle="Valor fuera del diccionario" error="Este valor no cumple lo que dice el diccionario para esta variable (tipo, mínimo, máximo o códigos). Revisalo en la hoja «Diccionario»." sqref="AB3:AB1002">
      <formula1>Chequeo!AB3=0</formula1>
    </dataValidation>
    <dataValidation type="custom" allowBlank="1" showInputMessage="1" showErrorMessage="1" errorTitle="Valor fuera del diccionario" error="Este valor no cumple lo que dice el diccionario para esta variable (tipo, mínimo, máximo o códigos). Revisalo en la hoja «Diccionario»." sqref="AC3:AC1002">
      <formula1>Chequeo!AC3=0</formula1>
    </dataValidation>
    <dataValidation type="custom" allowBlank="1" showInputMessage="1" showErrorMessage="1" errorTitle="Valor fuera del diccionario" error="Este valor no cumple lo que dice el diccionario para esta variable (tipo, mínimo, máximo o códigos). Revisalo en la hoja «Diccionario»." sqref="AD3:AD1002">
      <formula1>Chequeo!AD3=0</formula1>
    </dataValidation>
    <dataValidation type="custom" allowBlank="1" showInputMessage="1" showErrorMessage="1" errorTitle="Valor fuera del diccionario" error="Este valor no cumple lo que dice el diccionario para esta variable (tipo, mínimo, máximo o códigos). Revisalo en la hoja «Diccionario»." sqref="AE3:AE1002">
      <formula1>Chequeo!AE3=0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E1008"/>
  <sheetViews>
    <sheetView workbookViewId="0"/>
  </sheetViews>
  <sheetFormatPr defaultRowHeight="15"/>
  <sheetData>
    <row r="1" spans="1:31">
      <c r="A1" t="s">
        <v>59</v>
      </c>
    </row>
    <row r="3" spans="1:31">
      <c r="B3">
        <f>IF(Datos!B3="",0,IF(AND(B$1008&lt;&gt;"",Datos!B3=B$1008),0,IF(B$1004=0,0,1-CHOOSE(B$1004,IF(ISNUMBER(Datos!B3),AND(OR(B$1005="",Datos!B3&gt;=B$1005),OR(B$1006="",Datos!B3&lt;=B$1006)),FALSE),IF(ISNUMBER(Datos!B3),AND(Datos!B3=INT(Datos!B3),AND(OR(B$1005="",Datos!B3&gt;=B$1005),OR(B$1006="",Datos!B3&lt;=B$1006))),FALSE),OR(ISNUMBER(FIND(";"&amp;UPPER(TRIM(Datos!B3&amp;""))&amp;"=",B$1007)),ISNUMBER(FIND(";"&amp;UPPER(TRIM(Datos!B3&amp;""))&amp;";",B$1007))),OR(UPPER(TRIM(Datos!B3&amp;""))="SÍ",UPPER(TRIM(Datos!B3&amp;""))="SI",UPPER(TRIM(Datos!B3&amp;""))="NO"),IF(ISNUMBER(Datos!B3),AND(OR(B$1005="",Datos!B3&gt;=B$1005),OR(B$1006="",Datos!B3&lt;=B$1006)),FALSE),TRUE))))</f>
        <v>0.0</v>
      </c>
      <c r="C3">
        <f>IF(Datos!C3="",0,IF(AND(C$1008&lt;&gt;"",Datos!C3=C$1008),0,IF(C$1004=0,0,1-CHOOSE(C$1004,IF(ISNUMBER(Datos!C3),AND(OR(C$1005="",Datos!C3&gt;=C$1005),OR(C$1006="",Datos!C3&lt;=C$1006)),FALSE),IF(ISNUMBER(Datos!C3),AND(Datos!C3=INT(Datos!C3),AND(OR(C$1005="",Datos!C3&gt;=C$1005),OR(C$1006="",Datos!C3&lt;=C$1006))),FALSE),OR(ISNUMBER(FIND(";"&amp;UPPER(TRIM(Datos!C3&amp;""))&amp;"=",C$1007)),ISNUMBER(FIND(";"&amp;UPPER(TRIM(Datos!C3&amp;""))&amp;";",C$1007))),OR(UPPER(TRIM(Datos!C3&amp;""))="SÍ",UPPER(TRIM(Datos!C3&amp;""))="SI",UPPER(TRIM(Datos!C3&amp;""))="NO"),IF(ISNUMBER(Datos!C3),AND(OR(C$1005="",Datos!C3&gt;=C$1005),OR(C$1006="",Datos!C3&lt;=C$1006)),FALSE),TRUE))))</f>
        <v>0.0</v>
      </c>
      <c r="D3">
        <f>IF(Datos!D3="",0,IF(AND(D$1008&lt;&gt;"",Datos!D3=D$1008),0,IF(D$1004=0,0,1-CHOOSE(D$1004,IF(ISNUMBER(Datos!D3),AND(OR(D$1005="",Datos!D3&gt;=D$1005),OR(D$1006="",Datos!D3&lt;=D$1006)),FALSE),IF(ISNUMBER(Datos!D3),AND(Datos!D3=INT(Datos!D3),AND(OR(D$1005="",Datos!D3&gt;=D$1005),OR(D$1006="",Datos!D3&lt;=D$1006))),FALSE),OR(ISNUMBER(FIND(";"&amp;UPPER(TRIM(Datos!D3&amp;""))&amp;"=",D$1007)),ISNUMBER(FIND(";"&amp;UPPER(TRIM(Datos!D3&amp;""))&amp;";",D$1007))),OR(UPPER(TRIM(Datos!D3&amp;""))="SÍ",UPPER(TRIM(Datos!D3&amp;""))="SI",UPPER(TRIM(Datos!D3&amp;""))="NO"),IF(ISNUMBER(Datos!D3),AND(OR(D$1005="",Datos!D3&gt;=D$1005),OR(D$1006="",Datos!D3&lt;=D$1006)),FALSE),TRUE))))</f>
        <v>0.0</v>
      </c>
      <c r="E3">
        <f>IF(Datos!E3="",0,IF(AND(E$1008&lt;&gt;"",Datos!E3=E$1008),0,IF(E$1004=0,0,1-CHOOSE(E$1004,IF(ISNUMBER(Datos!E3),AND(OR(E$1005="",Datos!E3&gt;=E$1005),OR(E$1006="",Datos!E3&lt;=E$1006)),FALSE),IF(ISNUMBER(Datos!E3),AND(Datos!E3=INT(Datos!E3),AND(OR(E$1005="",Datos!E3&gt;=E$1005),OR(E$1006="",Datos!E3&lt;=E$1006))),FALSE),OR(ISNUMBER(FIND(";"&amp;UPPER(TRIM(Datos!E3&amp;""))&amp;"=",E$1007)),ISNUMBER(FIND(";"&amp;UPPER(TRIM(Datos!E3&amp;""))&amp;";",E$1007))),OR(UPPER(TRIM(Datos!E3&amp;""))="SÍ",UPPER(TRIM(Datos!E3&amp;""))="SI",UPPER(TRIM(Datos!E3&amp;""))="NO"),IF(ISNUMBER(Datos!E3),AND(OR(E$1005="",Datos!E3&gt;=E$1005),OR(E$1006="",Datos!E3&lt;=E$1006)),FALSE),TRUE))))</f>
        <v>0.0</v>
      </c>
      <c r="F3">
        <f>IF(Datos!F3="",0,IF(AND(F$1008&lt;&gt;"",Datos!F3=F$1008),0,IF(F$1004=0,0,1-CHOOSE(F$1004,IF(ISNUMBER(Datos!F3),AND(OR(F$1005="",Datos!F3&gt;=F$1005),OR(F$1006="",Datos!F3&lt;=F$1006)),FALSE),IF(ISNUMBER(Datos!F3),AND(Datos!F3=INT(Datos!F3),AND(OR(F$1005="",Datos!F3&gt;=F$1005),OR(F$1006="",Datos!F3&lt;=F$1006))),FALSE),OR(ISNUMBER(FIND(";"&amp;UPPER(TRIM(Datos!F3&amp;""))&amp;"=",F$1007)),ISNUMBER(FIND(";"&amp;UPPER(TRIM(Datos!F3&amp;""))&amp;";",F$1007))),OR(UPPER(TRIM(Datos!F3&amp;""))="SÍ",UPPER(TRIM(Datos!F3&amp;""))="SI",UPPER(TRIM(Datos!F3&amp;""))="NO"),IF(ISNUMBER(Datos!F3),AND(OR(F$1005="",Datos!F3&gt;=F$1005),OR(F$1006="",Datos!F3&lt;=F$1006)),FALSE),TRUE))))</f>
        <v>0.0</v>
      </c>
      <c r="G3">
        <f>IF(Datos!G3="",0,IF(AND(G$1008&lt;&gt;"",Datos!G3=G$1008),0,IF(G$1004=0,0,1-CHOOSE(G$1004,IF(ISNUMBER(Datos!G3),AND(OR(G$1005="",Datos!G3&gt;=G$1005),OR(G$1006="",Datos!G3&lt;=G$1006)),FALSE),IF(ISNUMBER(Datos!G3),AND(Datos!G3=INT(Datos!G3),AND(OR(G$1005="",Datos!G3&gt;=G$1005),OR(G$1006="",Datos!G3&lt;=G$1006))),FALSE),OR(ISNUMBER(FIND(";"&amp;UPPER(TRIM(Datos!G3&amp;""))&amp;"=",G$1007)),ISNUMBER(FIND(";"&amp;UPPER(TRIM(Datos!G3&amp;""))&amp;";",G$1007))),OR(UPPER(TRIM(Datos!G3&amp;""))="SÍ",UPPER(TRIM(Datos!G3&amp;""))="SI",UPPER(TRIM(Datos!G3&amp;""))="NO"),IF(ISNUMBER(Datos!G3),AND(OR(G$1005="",Datos!G3&gt;=G$1005),OR(G$1006="",Datos!G3&lt;=G$1006)),FALSE),TRUE))))</f>
        <v>0.0</v>
      </c>
      <c r="H3">
        <f>IF(Datos!H3="",0,IF(AND(H$1008&lt;&gt;"",Datos!H3=H$1008),0,IF(H$1004=0,0,1-CHOOSE(H$1004,IF(ISNUMBER(Datos!H3),AND(OR(H$1005="",Datos!H3&gt;=H$1005),OR(H$1006="",Datos!H3&lt;=H$1006)),FALSE),IF(ISNUMBER(Datos!H3),AND(Datos!H3=INT(Datos!H3),AND(OR(H$1005="",Datos!H3&gt;=H$1005),OR(H$1006="",Datos!H3&lt;=H$1006))),FALSE),OR(ISNUMBER(FIND(";"&amp;UPPER(TRIM(Datos!H3&amp;""))&amp;"=",H$1007)),ISNUMBER(FIND(";"&amp;UPPER(TRIM(Datos!H3&amp;""))&amp;";",H$1007))),OR(UPPER(TRIM(Datos!H3&amp;""))="SÍ",UPPER(TRIM(Datos!H3&amp;""))="SI",UPPER(TRIM(Datos!H3&amp;""))="NO"),IF(ISNUMBER(Datos!H3),AND(OR(H$1005="",Datos!H3&gt;=H$1005),OR(H$1006="",Datos!H3&lt;=H$1006)),FALSE),TRUE))))</f>
        <v>0.0</v>
      </c>
      <c r="I3">
        <f>IF(Datos!I3="",0,IF(AND(I$1008&lt;&gt;"",Datos!I3=I$1008),0,IF(I$1004=0,0,1-CHOOSE(I$1004,IF(ISNUMBER(Datos!I3),AND(OR(I$1005="",Datos!I3&gt;=I$1005),OR(I$1006="",Datos!I3&lt;=I$1006)),FALSE),IF(ISNUMBER(Datos!I3),AND(Datos!I3=INT(Datos!I3),AND(OR(I$1005="",Datos!I3&gt;=I$1005),OR(I$1006="",Datos!I3&lt;=I$1006))),FALSE),OR(ISNUMBER(FIND(";"&amp;UPPER(TRIM(Datos!I3&amp;""))&amp;"=",I$1007)),ISNUMBER(FIND(";"&amp;UPPER(TRIM(Datos!I3&amp;""))&amp;";",I$1007))),OR(UPPER(TRIM(Datos!I3&amp;""))="SÍ",UPPER(TRIM(Datos!I3&amp;""))="SI",UPPER(TRIM(Datos!I3&amp;""))="NO"),IF(ISNUMBER(Datos!I3),AND(OR(I$1005="",Datos!I3&gt;=I$1005),OR(I$1006="",Datos!I3&lt;=I$1006)),FALSE),TRUE))))</f>
        <v>0.0</v>
      </c>
      <c r="J3">
        <f>IF(Datos!J3="",0,IF(AND(J$1008&lt;&gt;"",Datos!J3=J$1008),0,IF(J$1004=0,0,1-CHOOSE(J$1004,IF(ISNUMBER(Datos!J3),AND(OR(J$1005="",Datos!J3&gt;=J$1005),OR(J$1006="",Datos!J3&lt;=J$1006)),FALSE),IF(ISNUMBER(Datos!J3),AND(Datos!J3=INT(Datos!J3),AND(OR(J$1005="",Datos!J3&gt;=J$1005),OR(J$1006="",Datos!J3&lt;=J$1006))),FALSE),OR(ISNUMBER(FIND(";"&amp;UPPER(TRIM(Datos!J3&amp;""))&amp;"=",J$1007)),ISNUMBER(FIND(";"&amp;UPPER(TRIM(Datos!J3&amp;""))&amp;";",J$1007))),OR(UPPER(TRIM(Datos!J3&amp;""))="SÍ",UPPER(TRIM(Datos!J3&amp;""))="SI",UPPER(TRIM(Datos!J3&amp;""))="NO"),IF(ISNUMBER(Datos!J3),AND(OR(J$1005="",Datos!J3&gt;=J$1005),OR(J$1006="",Datos!J3&lt;=J$1006)),FALSE),TRUE))))</f>
        <v>0.0</v>
      </c>
      <c r="K3">
        <f>IF(Datos!K3="",0,IF(AND(K$1008&lt;&gt;"",Datos!K3=K$1008),0,IF(K$1004=0,0,1-CHOOSE(K$1004,IF(ISNUMBER(Datos!K3),AND(OR(K$1005="",Datos!K3&gt;=K$1005),OR(K$1006="",Datos!K3&lt;=K$1006)),FALSE),IF(ISNUMBER(Datos!K3),AND(Datos!K3=INT(Datos!K3),AND(OR(K$1005="",Datos!K3&gt;=K$1005),OR(K$1006="",Datos!K3&lt;=K$1006))),FALSE),OR(ISNUMBER(FIND(";"&amp;UPPER(TRIM(Datos!K3&amp;""))&amp;"=",K$1007)),ISNUMBER(FIND(";"&amp;UPPER(TRIM(Datos!K3&amp;""))&amp;";",K$1007))),OR(UPPER(TRIM(Datos!K3&amp;""))="SÍ",UPPER(TRIM(Datos!K3&amp;""))="SI",UPPER(TRIM(Datos!K3&amp;""))="NO"),IF(ISNUMBER(Datos!K3),AND(OR(K$1005="",Datos!K3&gt;=K$1005),OR(K$1006="",Datos!K3&lt;=K$1006)),FALSE),TRUE))))</f>
        <v>0.0</v>
      </c>
      <c r="L3">
        <f>IF(Datos!L3="",0,IF(AND(L$1008&lt;&gt;"",Datos!L3=L$1008),0,IF(L$1004=0,0,1-CHOOSE(L$1004,IF(ISNUMBER(Datos!L3),AND(OR(L$1005="",Datos!L3&gt;=L$1005),OR(L$1006="",Datos!L3&lt;=L$1006)),FALSE),IF(ISNUMBER(Datos!L3),AND(Datos!L3=INT(Datos!L3),AND(OR(L$1005="",Datos!L3&gt;=L$1005),OR(L$1006="",Datos!L3&lt;=L$1006))),FALSE),OR(ISNUMBER(FIND(";"&amp;UPPER(TRIM(Datos!L3&amp;""))&amp;"=",L$1007)),ISNUMBER(FIND(";"&amp;UPPER(TRIM(Datos!L3&amp;""))&amp;";",L$1007))),OR(UPPER(TRIM(Datos!L3&amp;""))="SÍ",UPPER(TRIM(Datos!L3&amp;""))="SI",UPPER(TRIM(Datos!L3&amp;""))="NO"),IF(ISNUMBER(Datos!L3),AND(OR(L$1005="",Datos!L3&gt;=L$1005),OR(L$1006="",Datos!L3&lt;=L$1006)),FALSE),TRUE))))</f>
        <v>0.0</v>
      </c>
      <c r="M3">
        <f>IF(Datos!M3="",0,IF(AND(M$1008&lt;&gt;"",Datos!M3=M$1008),0,IF(M$1004=0,0,1-CHOOSE(M$1004,IF(ISNUMBER(Datos!M3),AND(OR(M$1005="",Datos!M3&gt;=M$1005),OR(M$1006="",Datos!M3&lt;=M$1006)),FALSE),IF(ISNUMBER(Datos!M3),AND(Datos!M3=INT(Datos!M3),AND(OR(M$1005="",Datos!M3&gt;=M$1005),OR(M$1006="",Datos!M3&lt;=M$1006))),FALSE),OR(ISNUMBER(FIND(";"&amp;UPPER(TRIM(Datos!M3&amp;""))&amp;"=",M$1007)),ISNUMBER(FIND(";"&amp;UPPER(TRIM(Datos!M3&amp;""))&amp;";",M$1007))),OR(UPPER(TRIM(Datos!M3&amp;""))="SÍ",UPPER(TRIM(Datos!M3&amp;""))="SI",UPPER(TRIM(Datos!M3&amp;""))="NO"),IF(ISNUMBER(Datos!M3),AND(OR(M$1005="",Datos!M3&gt;=M$1005),OR(M$1006="",Datos!M3&lt;=M$1006)),FALSE),TRUE))))</f>
        <v>0.0</v>
      </c>
      <c r="N3">
        <f>IF(Datos!N3="",0,IF(AND(N$1008&lt;&gt;"",Datos!N3=N$1008),0,IF(N$1004=0,0,1-CHOOSE(N$1004,IF(ISNUMBER(Datos!N3),AND(OR(N$1005="",Datos!N3&gt;=N$1005),OR(N$1006="",Datos!N3&lt;=N$1006)),FALSE),IF(ISNUMBER(Datos!N3),AND(Datos!N3=INT(Datos!N3),AND(OR(N$1005="",Datos!N3&gt;=N$1005),OR(N$1006="",Datos!N3&lt;=N$1006))),FALSE),OR(ISNUMBER(FIND(";"&amp;UPPER(TRIM(Datos!N3&amp;""))&amp;"=",N$1007)),ISNUMBER(FIND(";"&amp;UPPER(TRIM(Datos!N3&amp;""))&amp;";",N$1007))),OR(UPPER(TRIM(Datos!N3&amp;""))="SÍ",UPPER(TRIM(Datos!N3&amp;""))="SI",UPPER(TRIM(Datos!N3&amp;""))="NO"),IF(ISNUMBER(Datos!N3),AND(OR(N$1005="",Datos!N3&gt;=N$1005),OR(N$1006="",Datos!N3&lt;=N$1006)),FALSE),TRUE))))</f>
        <v>0.0</v>
      </c>
      <c r="O3">
        <f>IF(Datos!O3="",0,IF(AND(O$1008&lt;&gt;"",Datos!O3=O$1008),0,IF(O$1004=0,0,1-CHOOSE(O$1004,IF(ISNUMBER(Datos!O3),AND(OR(O$1005="",Datos!O3&gt;=O$1005),OR(O$1006="",Datos!O3&lt;=O$1006)),FALSE),IF(ISNUMBER(Datos!O3),AND(Datos!O3=INT(Datos!O3),AND(OR(O$1005="",Datos!O3&gt;=O$1005),OR(O$1006="",Datos!O3&lt;=O$1006))),FALSE),OR(ISNUMBER(FIND(";"&amp;UPPER(TRIM(Datos!O3&amp;""))&amp;"=",O$1007)),ISNUMBER(FIND(";"&amp;UPPER(TRIM(Datos!O3&amp;""))&amp;";",O$1007))),OR(UPPER(TRIM(Datos!O3&amp;""))="SÍ",UPPER(TRIM(Datos!O3&amp;""))="SI",UPPER(TRIM(Datos!O3&amp;""))="NO"),IF(ISNUMBER(Datos!O3),AND(OR(O$1005="",Datos!O3&gt;=O$1005),OR(O$1006="",Datos!O3&lt;=O$1006)),FALSE),TRUE))))</f>
        <v>0.0</v>
      </c>
      <c r="P3">
        <f>IF(Datos!P3="",0,IF(AND(P$1008&lt;&gt;"",Datos!P3=P$1008),0,IF(P$1004=0,0,1-CHOOSE(P$1004,IF(ISNUMBER(Datos!P3),AND(OR(P$1005="",Datos!P3&gt;=P$1005),OR(P$1006="",Datos!P3&lt;=P$1006)),FALSE),IF(ISNUMBER(Datos!P3),AND(Datos!P3=INT(Datos!P3),AND(OR(P$1005="",Datos!P3&gt;=P$1005),OR(P$1006="",Datos!P3&lt;=P$1006))),FALSE),OR(ISNUMBER(FIND(";"&amp;UPPER(TRIM(Datos!P3&amp;""))&amp;"=",P$1007)),ISNUMBER(FIND(";"&amp;UPPER(TRIM(Datos!P3&amp;""))&amp;";",P$1007))),OR(UPPER(TRIM(Datos!P3&amp;""))="SÍ",UPPER(TRIM(Datos!P3&amp;""))="SI",UPPER(TRIM(Datos!P3&amp;""))="NO"),IF(ISNUMBER(Datos!P3),AND(OR(P$1005="",Datos!P3&gt;=P$1005),OR(P$1006="",Datos!P3&lt;=P$1006)),FALSE),TRUE))))</f>
        <v>0.0</v>
      </c>
      <c r="Q3">
        <f>IF(Datos!Q3="",0,IF(AND(Q$1008&lt;&gt;"",Datos!Q3=Q$1008),0,IF(Q$1004=0,0,1-CHOOSE(Q$1004,IF(ISNUMBER(Datos!Q3),AND(OR(Q$1005="",Datos!Q3&gt;=Q$1005),OR(Q$1006="",Datos!Q3&lt;=Q$1006)),FALSE),IF(ISNUMBER(Datos!Q3),AND(Datos!Q3=INT(Datos!Q3),AND(OR(Q$1005="",Datos!Q3&gt;=Q$1005),OR(Q$1006="",Datos!Q3&lt;=Q$1006))),FALSE),OR(ISNUMBER(FIND(";"&amp;UPPER(TRIM(Datos!Q3&amp;""))&amp;"=",Q$1007)),ISNUMBER(FIND(";"&amp;UPPER(TRIM(Datos!Q3&amp;""))&amp;";",Q$1007))),OR(UPPER(TRIM(Datos!Q3&amp;""))="SÍ",UPPER(TRIM(Datos!Q3&amp;""))="SI",UPPER(TRIM(Datos!Q3&amp;""))="NO"),IF(ISNUMBER(Datos!Q3),AND(OR(Q$1005="",Datos!Q3&gt;=Q$1005),OR(Q$1006="",Datos!Q3&lt;=Q$1006)),FALSE),TRUE))))</f>
        <v>0.0</v>
      </c>
      <c r="R3">
        <f>IF(Datos!R3="",0,IF(AND(R$1008&lt;&gt;"",Datos!R3=R$1008),0,IF(R$1004=0,0,1-CHOOSE(R$1004,IF(ISNUMBER(Datos!R3),AND(OR(R$1005="",Datos!R3&gt;=R$1005),OR(R$1006="",Datos!R3&lt;=R$1006)),FALSE),IF(ISNUMBER(Datos!R3),AND(Datos!R3=INT(Datos!R3),AND(OR(R$1005="",Datos!R3&gt;=R$1005),OR(R$1006="",Datos!R3&lt;=R$1006))),FALSE),OR(ISNUMBER(FIND(";"&amp;UPPER(TRIM(Datos!R3&amp;""))&amp;"=",R$1007)),ISNUMBER(FIND(";"&amp;UPPER(TRIM(Datos!R3&amp;""))&amp;";",R$1007))),OR(UPPER(TRIM(Datos!R3&amp;""))="SÍ",UPPER(TRIM(Datos!R3&amp;""))="SI",UPPER(TRIM(Datos!R3&amp;""))="NO"),IF(ISNUMBER(Datos!R3),AND(OR(R$1005="",Datos!R3&gt;=R$1005),OR(R$1006="",Datos!R3&lt;=R$1006)),FALSE),TRUE))))</f>
        <v>0.0</v>
      </c>
      <c r="S3">
        <f>IF(Datos!S3="",0,IF(AND(S$1008&lt;&gt;"",Datos!S3=S$1008),0,IF(S$1004=0,0,1-CHOOSE(S$1004,IF(ISNUMBER(Datos!S3),AND(OR(S$1005="",Datos!S3&gt;=S$1005),OR(S$1006="",Datos!S3&lt;=S$1006)),FALSE),IF(ISNUMBER(Datos!S3),AND(Datos!S3=INT(Datos!S3),AND(OR(S$1005="",Datos!S3&gt;=S$1005),OR(S$1006="",Datos!S3&lt;=S$1006))),FALSE),OR(ISNUMBER(FIND(";"&amp;UPPER(TRIM(Datos!S3&amp;""))&amp;"=",S$1007)),ISNUMBER(FIND(";"&amp;UPPER(TRIM(Datos!S3&amp;""))&amp;";",S$1007))),OR(UPPER(TRIM(Datos!S3&amp;""))="SÍ",UPPER(TRIM(Datos!S3&amp;""))="SI",UPPER(TRIM(Datos!S3&amp;""))="NO"),IF(ISNUMBER(Datos!S3),AND(OR(S$1005="",Datos!S3&gt;=S$1005),OR(S$1006="",Datos!S3&lt;=S$1006)),FALSE),TRUE))))</f>
        <v>0.0</v>
      </c>
      <c r="T3">
        <f>IF(Datos!T3="",0,IF(AND(T$1008&lt;&gt;"",Datos!T3=T$1008),0,IF(T$1004=0,0,1-CHOOSE(T$1004,IF(ISNUMBER(Datos!T3),AND(OR(T$1005="",Datos!T3&gt;=T$1005),OR(T$1006="",Datos!T3&lt;=T$1006)),FALSE),IF(ISNUMBER(Datos!T3),AND(Datos!T3=INT(Datos!T3),AND(OR(T$1005="",Datos!T3&gt;=T$1005),OR(T$1006="",Datos!T3&lt;=T$1006))),FALSE),OR(ISNUMBER(FIND(";"&amp;UPPER(TRIM(Datos!T3&amp;""))&amp;"=",T$1007)),ISNUMBER(FIND(";"&amp;UPPER(TRIM(Datos!T3&amp;""))&amp;";",T$1007))),OR(UPPER(TRIM(Datos!T3&amp;""))="SÍ",UPPER(TRIM(Datos!T3&amp;""))="SI",UPPER(TRIM(Datos!T3&amp;""))="NO"),IF(ISNUMBER(Datos!T3),AND(OR(T$1005="",Datos!T3&gt;=T$1005),OR(T$1006="",Datos!T3&lt;=T$1006)),FALSE),TRUE))))</f>
        <v>0.0</v>
      </c>
      <c r="U3">
        <f>IF(Datos!U3="",0,IF(AND(U$1008&lt;&gt;"",Datos!U3=U$1008),0,IF(U$1004=0,0,1-CHOOSE(U$1004,IF(ISNUMBER(Datos!U3),AND(OR(U$1005="",Datos!U3&gt;=U$1005),OR(U$1006="",Datos!U3&lt;=U$1006)),FALSE),IF(ISNUMBER(Datos!U3),AND(Datos!U3=INT(Datos!U3),AND(OR(U$1005="",Datos!U3&gt;=U$1005),OR(U$1006="",Datos!U3&lt;=U$1006))),FALSE),OR(ISNUMBER(FIND(";"&amp;UPPER(TRIM(Datos!U3&amp;""))&amp;"=",U$1007)),ISNUMBER(FIND(";"&amp;UPPER(TRIM(Datos!U3&amp;""))&amp;";",U$1007))),OR(UPPER(TRIM(Datos!U3&amp;""))="SÍ",UPPER(TRIM(Datos!U3&amp;""))="SI",UPPER(TRIM(Datos!U3&amp;""))="NO"),IF(ISNUMBER(Datos!U3),AND(OR(U$1005="",Datos!U3&gt;=U$1005),OR(U$1006="",Datos!U3&lt;=U$1006)),FALSE),TRUE))))</f>
        <v>0.0</v>
      </c>
      <c r="V3">
        <f>IF(Datos!V3="",0,IF(AND(V$1008&lt;&gt;"",Datos!V3=V$1008),0,IF(V$1004=0,0,1-CHOOSE(V$1004,IF(ISNUMBER(Datos!V3),AND(OR(V$1005="",Datos!V3&gt;=V$1005),OR(V$1006="",Datos!V3&lt;=V$1006)),FALSE),IF(ISNUMBER(Datos!V3),AND(Datos!V3=INT(Datos!V3),AND(OR(V$1005="",Datos!V3&gt;=V$1005),OR(V$1006="",Datos!V3&lt;=V$1006))),FALSE),OR(ISNUMBER(FIND(";"&amp;UPPER(TRIM(Datos!V3&amp;""))&amp;"=",V$1007)),ISNUMBER(FIND(";"&amp;UPPER(TRIM(Datos!V3&amp;""))&amp;";",V$1007))),OR(UPPER(TRIM(Datos!V3&amp;""))="SÍ",UPPER(TRIM(Datos!V3&amp;""))="SI",UPPER(TRIM(Datos!V3&amp;""))="NO"),IF(ISNUMBER(Datos!V3),AND(OR(V$1005="",Datos!V3&gt;=V$1005),OR(V$1006="",Datos!V3&lt;=V$1006)),FALSE),TRUE))))</f>
        <v>0.0</v>
      </c>
      <c r="W3">
        <f>IF(Datos!W3="",0,IF(AND(W$1008&lt;&gt;"",Datos!W3=W$1008),0,IF(W$1004=0,0,1-CHOOSE(W$1004,IF(ISNUMBER(Datos!W3),AND(OR(W$1005="",Datos!W3&gt;=W$1005),OR(W$1006="",Datos!W3&lt;=W$1006)),FALSE),IF(ISNUMBER(Datos!W3),AND(Datos!W3=INT(Datos!W3),AND(OR(W$1005="",Datos!W3&gt;=W$1005),OR(W$1006="",Datos!W3&lt;=W$1006))),FALSE),OR(ISNUMBER(FIND(";"&amp;UPPER(TRIM(Datos!W3&amp;""))&amp;"=",W$1007)),ISNUMBER(FIND(";"&amp;UPPER(TRIM(Datos!W3&amp;""))&amp;";",W$1007))),OR(UPPER(TRIM(Datos!W3&amp;""))="SÍ",UPPER(TRIM(Datos!W3&amp;""))="SI",UPPER(TRIM(Datos!W3&amp;""))="NO"),IF(ISNUMBER(Datos!W3),AND(OR(W$1005="",Datos!W3&gt;=W$1005),OR(W$1006="",Datos!W3&lt;=W$1006)),FALSE),TRUE))))</f>
        <v>0.0</v>
      </c>
      <c r="X3">
        <f>IF(Datos!X3="",0,IF(AND(X$1008&lt;&gt;"",Datos!X3=X$1008),0,IF(X$1004=0,0,1-CHOOSE(X$1004,IF(ISNUMBER(Datos!X3),AND(OR(X$1005="",Datos!X3&gt;=X$1005),OR(X$1006="",Datos!X3&lt;=X$1006)),FALSE),IF(ISNUMBER(Datos!X3),AND(Datos!X3=INT(Datos!X3),AND(OR(X$1005="",Datos!X3&gt;=X$1005),OR(X$1006="",Datos!X3&lt;=X$1006))),FALSE),OR(ISNUMBER(FIND(";"&amp;UPPER(TRIM(Datos!X3&amp;""))&amp;"=",X$1007)),ISNUMBER(FIND(";"&amp;UPPER(TRIM(Datos!X3&amp;""))&amp;";",X$1007))),OR(UPPER(TRIM(Datos!X3&amp;""))="SÍ",UPPER(TRIM(Datos!X3&amp;""))="SI",UPPER(TRIM(Datos!X3&amp;""))="NO"),IF(ISNUMBER(Datos!X3),AND(OR(X$1005="",Datos!X3&gt;=X$1005),OR(X$1006="",Datos!X3&lt;=X$1006)),FALSE),TRUE))))</f>
        <v>0.0</v>
      </c>
      <c r="Y3">
        <f>IF(Datos!Y3="",0,IF(AND(Y$1008&lt;&gt;"",Datos!Y3=Y$1008),0,IF(Y$1004=0,0,1-CHOOSE(Y$1004,IF(ISNUMBER(Datos!Y3),AND(OR(Y$1005="",Datos!Y3&gt;=Y$1005),OR(Y$1006="",Datos!Y3&lt;=Y$1006)),FALSE),IF(ISNUMBER(Datos!Y3),AND(Datos!Y3=INT(Datos!Y3),AND(OR(Y$1005="",Datos!Y3&gt;=Y$1005),OR(Y$1006="",Datos!Y3&lt;=Y$1006))),FALSE),OR(ISNUMBER(FIND(";"&amp;UPPER(TRIM(Datos!Y3&amp;""))&amp;"=",Y$1007)),ISNUMBER(FIND(";"&amp;UPPER(TRIM(Datos!Y3&amp;""))&amp;";",Y$1007))),OR(UPPER(TRIM(Datos!Y3&amp;""))="SÍ",UPPER(TRIM(Datos!Y3&amp;""))="SI",UPPER(TRIM(Datos!Y3&amp;""))="NO"),IF(ISNUMBER(Datos!Y3),AND(OR(Y$1005="",Datos!Y3&gt;=Y$1005),OR(Y$1006="",Datos!Y3&lt;=Y$1006)),FALSE),TRUE))))</f>
        <v>0.0</v>
      </c>
      <c r="Z3">
        <f>IF(Datos!Z3="",0,IF(AND(Z$1008&lt;&gt;"",Datos!Z3=Z$1008),0,IF(Z$1004=0,0,1-CHOOSE(Z$1004,IF(ISNUMBER(Datos!Z3),AND(OR(Z$1005="",Datos!Z3&gt;=Z$1005),OR(Z$1006="",Datos!Z3&lt;=Z$1006)),FALSE),IF(ISNUMBER(Datos!Z3),AND(Datos!Z3=INT(Datos!Z3),AND(OR(Z$1005="",Datos!Z3&gt;=Z$1005),OR(Z$1006="",Datos!Z3&lt;=Z$1006))),FALSE),OR(ISNUMBER(FIND(";"&amp;UPPER(TRIM(Datos!Z3&amp;""))&amp;"=",Z$1007)),ISNUMBER(FIND(";"&amp;UPPER(TRIM(Datos!Z3&amp;""))&amp;";",Z$1007))),OR(UPPER(TRIM(Datos!Z3&amp;""))="SÍ",UPPER(TRIM(Datos!Z3&amp;""))="SI",UPPER(TRIM(Datos!Z3&amp;""))="NO"),IF(ISNUMBER(Datos!Z3),AND(OR(Z$1005="",Datos!Z3&gt;=Z$1005),OR(Z$1006="",Datos!Z3&lt;=Z$1006)),FALSE),TRUE))))</f>
        <v>0.0</v>
      </c>
      <c r="AA3">
        <f>IF(Datos!AA3="",0,IF(AND(AA$1008&lt;&gt;"",Datos!AA3=AA$1008),0,IF(AA$1004=0,0,1-CHOOSE(AA$1004,IF(ISNUMBER(Datos!AA3),AND(OR(AA$1005="",Datos!AA3&gt;=AA$1005),OR(AA$1006="",Datos!AA3&lt;=AA$1006)),FALSE),IF(ISNUMBER(Datos!AA3),AND(Datos!AA3=INT(Datos!AA3),AND(OR(AA$1005="",Datos!AA3&gt;=AA$1005),OR(AA$1006="",Datos!AA3&lt;=AA$1006))),FALSE),OR(ISNUMBER(FIND(";"&amp;UPPER(TRIM(Datos!AA3&amp;""))&amp;"=",AA$1007)),ISNUMBER(FIND(";"&amp;UPPER(TRIM(Datos!AA3&amp;""))&amp;";",AA$1007))),OR(UPPER(TRIM(Datos!AA3&amp;""))="SÍ",UPPER(TRIM(Datos!AA3&amp;""))="SI",UPPER(TRIM(Datos!AA3&amp;""))="NO"),IF(ISNUMBER(Datos!AA3),AND(OR(AA$1005="",Datos!AA3&gt;=AA$1005),OR(AA$1006="",Datos!AA3&lt;=AA$1006)),FALSE),TRUE))))</f>
        <v>0.0</v>
      </c>
      <c r="AB3">
        <f>IF(Datos!AB3="",0,IF(AND(AB$1008&lt;&gt;"",Datos!AB3=AB$1008),0,IF(AB$1004=0,0,1-CHOOSE(AB$1004,IF(ISNUMBER(Datos!AB3),AND(OR(AB$1005="",Datos!AB3&gt;=AB$1005),OR(AB$1006="",Datos!AB3&lt;=AB$1006)),FALSE),IF(ISNUMBER(Datos!AB3),AND(Datos!AB3=INT(Datos!AB3),AND(OR(AB$1005="",Datos!AB3&gt;=AB$1005),OR(AB$1006="",Datos!AB3&lt;=AB$1006))),FALSE),OR(ISNUMBER(FIND(";"&amp;UPPER(TRIM(Datos!AB3&amp;""))&amp;"=",AB$1007)),ISNUMBER(FIND(";"&amp;UPPER(TRIM(Datos!AB3&amp;""))&amp;";",AB$1007))),OR(UPPER(TRIM(Datos!AB3&amp;""))="SÍ",UPPER(TRIM(Datos!AB3&amp;""))="SI",UPPER(TRIM(Datos!AB3&amp;""))="NO"),IF(ISNUMBER(Datos!AB3),AND(OR(AB$1005="",Datos!AB3&gt;=AB$1005),OR(AB$1006="",Datos!AB3&lt;=AB$1006)),FALSE),TRUE))))</f>
        <v>0.0</v>
      </c>
      <c r="AC3">
        <f>IF(Datos!AC3="",0,IF(AND(AC$1008&lt;&gt;"",Datos!AC3=AC$1008),0,IF(AC$1004=0,0,1-CHOOSE(AC$1004,IF(ISNUMBER(Datos!AC3),AND(OR(AC$1005="",Datos!AC3&gt;=AC$1005),OR(AC$1006="",Datos!AC3&lt;=AC$1006)),FALSE),IF(ISNUMBER(Datos!AC3),AND(Datos!AC3=INT(Datos!AC3),AND(OR(AC$1005="",Datos!AC3&gt;=AC$1005),OR(AC$1006="",Datos!AC3&lt;=AC$1006))),FALSE),OR(ISNUMBER(FIND(";"&amp;UPPER(TRIM(Datos!AC3&amp;""))&amp;"=",AC$1007)),ISNUMBER(FIND(";"&amp;UPPER(TRIM(Datos!AC3&amp;""))&amp;";",AC$1007))),OR(UPPER(TRIM(Datos!AC3&amp;""))="SÍ",UPPER(TRIM(Datos!AC3&amp;""))="SI",UPPER(TRIM(Datos!AC3&amp;""))="NO"),IF(ISNUMBER(Datos!AC3),AND(OR(AC$1005="",Datos!AC3&gt;=AC$1005),OR(AC$1006="",Datos!AC3&lt;=AC$1006)),FALSE),TRUE))))</f>
        <v>0.0</v>
      </c>
      <c r="AD3">
        <f>IF(Datos!AD3="",0,IF(AND(AD$1008&lt;&gt;"",Datos!AD3=AD$1008),0,IF(AD$1004=0,0,1-CHOOSE(AD$1004,IF(ISNUMBER(Datos!AD3),AND(OR(AD$1005="",Datos!AD3&gt;=AD$1005),OR(AD$1006="",Datos!AD3&lt;=AD$1006)),FALSE),IF(ISNUMBER(Datos!AD3),AND(Datos!AD3=INT(Datos!AD3),AND(OR(AD$1005="",Datos!AD3&gt;=AD$1005),OR(AD$1006="",Datos!AD3&lt;=AD$1006))),FALSE),OR(ISNUMBER(FIND(";"&amp;UPPER(TRIM(Datos!AD3&amp;""))&amp;"=",AD$1007)),ISNUMBER(FIND(";"&amp;UPPER(TRIM(Datos!AD3&amp;""))&amp;";",AD$1007))),OR(UPPER(TRIM(Datos!AD3&amp;""))="SÍ",UPPER(TRIM(Datos!AD3&amp;""))="SI",UPPER(TRIM(Datos!AD3&amp;""))="NO"),IF(ISNUMBER(Datos!AD3),AND(OR(AD$1005="",Datos!AD3&gt;=AD$1005),OR(AD$1006="",Datos!AD3&lt;=AD$1006)),FALSE),TRUE))))</f>
        <v>0.0</v>
      </c>
      <c r="AE3">
        <f>IF(Datos!AE3="",0,IF(AND(AE$1008&lt;&gt;"",Datos!AE3=AE$1008),0,IF(AE$1004=0,0,1-CHOOSE(AE$1004,IF(ISNUMBER(Datos!AE3),AND(OR(AE$1005="",Datos!AE3&gt;=AE$1005),OR(AE$1006="",Datos!AE3&lt;=AE$1006)),FALSE),IF(ISNUMBER(Datos!AE3),AND(Datos!AE3=INT(Datos!AE3),AND(OR(AE$1005="",Datos!AE3&gt;=AE$1005),OR(AE$1006="",Datos!AE3&lt;=AE$1006))),FALSE),OR(ISNUMBER(FIND(";"&amp;UPPER(TRIM(Datos!AE3&amp;""))&amp;"=",AE$1007)),ISNUMBER(FIND(";"&amp;UPPER(TRIM(Datos!AE3&amp;""))&amp;";",AE$1007))),OR(UPPER(TRIM(Datos!AE3&amp;""))="SÍ",UPPER(TRIM(Datos!AE3&amp;""))="SI",UPPER(TRIM(Datos!AE3&amp;""))="NO"),IF(ISNUMBER(Datos!AE3),AND(OR(AE$1005="",Datos!AE3&gt;=AE$1005),OR(AE$1006="",Datos!AE3&lt;=AE$1006)),FALSE),TRUE))))</f>
        <v>0.0</v>
      </c>
    </row>
    <row r="4" spans="1:31">
      <c r="B4">
        <f>IF(Datos!B4="",0,IF(AND(B$1008&lt;&gt;"",Datos!B4=B$1008),0,IF(B$1004=0,0,1-CHOOSE(B$1004,IF(ISNUMBER(Datos!B4),AND(OR(B$1005="",Datos!B4&gt;=B$1005),OR(B$1006="",Datos!B4&lt;=B$1006)),FALSE),IF(ISNUMBER(Datos!B4),AND(Datos!B4=INT(Datos!B4),AND(OR(B$1005="",Datos!B4&gt;=B$1005),OR(B$1006="",Datos!B4&lt;=B$1006))),FALSE),OR(ISNUMBER(FIND(";"&amp;UPPER(TRIM(Datos!B4&amp;""))&amp;"=",B$1007)),ISNUMBER(FIND(";"&amp;UPPER(TRIM(Datos!B4&amp;""))&amp;";",B$1007))),OR(UPPER(TRIM(Datos!B4&amp;""))="SÍ",UPPER(TRIM(Datos!B4&amp;""))="SI",UPPER(TRIM(Datos!B4&amp;""))="NO"),IF(ISNUMBER(Datos!B4),AND(OR(B$1005="",Datos!B4&gt;=B$1005),OR(B$1006="",Datos!B4&lt;=B$1006)),FALSE),TRUE))))</f>
        <v>0.0</v>
      </c>
      <c r="C4">
        <f>IF(Datos!C4="",0,IF(AND(C$1008&lt;&gt;"",Datos!C4=C$1008),0,IF(C$1004=0,0,1-CHOOSE(C$1004,IF(ISNUMBER(Datos!C4),AND(OR(C$1005="",Datos!C4&gt;=C$1005),OR(C$1006="",Datos!C4&lt;=C$1006)),FALSE),IF(ISNUMBER(Datos!C4),AND(Datos!C4=INT(Datos!C4),AND(OR(C$1005="",Datos!C4&gt;=C$1005),OR(C$1006="",Datos!C4&lt;=C$1006))),FALSE),OR(ISNUMBER(FIND(";"&amp;UPPER(TRIM(Datos!C4&amp;""))&amp;"=",C$1007)),ISNUMBER(FIND(";"&amp;UPPER(TRIM(Datos!C4&amp;""))&amp;";",C$1007))),OR(UPPER(TRIM(Datos!C4&amp;""))="SÍ",UPPER(TRIM(Datos!C4&amp;""))="SI",UPPER(TRIM(Datos!C4&amp;""))="NO"),IF(ISNUMBER(Datos!C4),AND(OR(C$1005="",Datos!C4&gt;=C$1005),OR(C$1006="",Datos!C4&lt;=C$1006)),FALSE),TRUE))))</f>
        <v>0.0</v>
      </c>
      <c r="D4">
        <f>IF(Datos!D4="",0,IF(AND(D$1008&lt;&gt;"",Datos!D4=D$1008),0,IF(D$1004=0,0,1-CHOOSE(D$1004,IF(ISNUMBER(Datos!D4),AND(OR(D$1005="",Datos!D4&gt;=D$1005),OR(D$1006="",Datos!D4&lt;=D$1006)),FALSE),IF(ISNUMBER(Datos!D4),AND(Datos!D4=INT(Datos!D4),AND(OR(D$1005="",Datos!D4&gt;=D$1005),OR(D$1006="",Datos!D4&lt;=D$1006))),FALSE),OR(ISNUMBER(FIND(";"&amp;UPPER(TRIM(Datos!D4&amp;""))&amp;"=",D$1007)),ISNUMBER(FIND(";"&amp;UPPER(TRIM(Datos!D4&amp;""))&amp;";",D$1007))),OR(UPPER(TRIM(Datos!D4&amp;""))="SÍ",UPPER(TRIM(Datos!D4&amp;""))="SI",UPPER(TRIM(Datos!D4&amp;""))="NO"),IF(ISNUMBER(Datos!D4),AND(OR(D$1005="",Datos!D4&gt;=D$1005),OR(D$1006="",Datos!D4&lt;=D$1006)),FALSE),TRUE))))</f>
        <v>0.0</v>
      </c>
      <c r="E4">
        <f>IF(Datos!E4="",0,IF(AND(E$1008&lt;&gt;"",Datos!E4=E$1008),0,IF(E$1004=0,0,1-CHOOSE(E$1004,IF(ISNUMBER(Datos!E4),AND(OR(E$1005="",Datos!E4&gt;=E$1005),OR(E$1006="",Datos!E4&lt;=E$1006)),FALSE),IF(ISNUMBER(Datos!E4),AND(Datos!E4=INT(Datos!E4),AND(OR(E$1005="",Datos!E4&gt;=E$1005),OR(E$1006="",Datos!E4&lt;=E$1006))),FALSE),OR(ISNUMBER(FIND(";"&amp;UPPER(TRIM(Datos!E4&amp;""))&amp;"=",E$1007)),ISNUMBER(FIND(";"&amp;UPPER(TRIM(Datos!E4&amp;""))&amp;";",E$1007))),OR(UPPER(TRIM(Datos!E4&amp;""))="SÍ",UPPER(TRIM(Datos!E4&amp;""))="SI",UPPER(TRIM(Datos!E4&amp;""))="NO"),IF(ISNUMBER(Datos!E4),AND(OR(E$1005="",Datos!E4&gt;=E$1005),OR(E$1006="",Datos!E4&lt;=E$1006)),FALSE),TRUE))))</f>
        <v>0.0</v>
      </c>
      <c r="F4">
        <f>IF(Datos!F4="",0,IF(AND(F$1008&lt;&gt;"",Datos!F4=F$1008),0,IF(F$1004=0,0,1-CHOOSE(F$1004,IF(ISNUMBER(Datos!F4),AND(OR(F$1005="",Datos!F4&gt;=F$1005),OR(F$1006="",Datos!F4&lt;=F$1006)),FALSE),IF(ISNUMBER(Datos!F4),AND(Datos!F4=INT(Datos!F4),AND(OR(F$1005="",Datos!F4&gt;=F$1005),OR(F$1006="",Datos!F4&lt;=F$1006))),FALSE),OR(ISNUMBER(FIND(";"&amp;UPPER(TRIM(Datos!F4&amp;""))&amp;"=",F$1007)),ISNUMBER(FIND(";"&amp;UPPER(TRIM(Datos!F4&amp;""))&amp;";",F$1007))),OR(UPPER(TRIM(Datos!F4&amp;""))="SÍ",UPPER(TRIM(Datos!F4&amp;""))="SI",UPPER(TRIM(Datos!F4&amp;""))="NO"),IF(ISNUMBER(Datos!F4),AND(OR(F$1005="",Datos!F4&gt;=F$1005),OR(F$1006="",Datos!F4&lt;=F$1006)),FALSE),TRUE))))</f>
        <v>0.0</v>
      </c>
      <c r="G4">
        <f>IF(Datos!G4="",0,IF(AND(G$1008&lt;&gt;"",Datos!G4=G$1008),0,IF(G$1004=0,0,1-CHOOSE(G$1004,IF(ISNUMBER(Datos!G4),AND(OR(G$1005="",Datos!G4&gt;=G$1005),OR(G$1006="",Datos!G4&lt;=G$1006)),FALSE),IF(ISNUMBER(Datos!G4),AND(Datos!G4=INT(Datos!G4),AND(OR(G$1005="",Datos!G4&gt;=G$1005),OR(G$1006="",Datos!G4&lt;=G$1006))),FALSE),OR(ISNUMBER(FIND(";"&amp;UPPER(TRIM(Datos!G4&amp;""))&amp;"=",G$1007)),ISNUMBER(FIND(";"&amp;UPPER(TRIM(Datos!G4&amp;""))&amp;";",G$1007))),OR(UPPER(TRIM(Datos!G4&amp;""))="SÍ",UPPER(TRIM(Datos!G4&amp;""))="SI",UPPER(TRIM(Datos!G4&amp;""))="NO"),IF(ISNUMBER(Datos!G4),AND(OR(G$1005="",Datos!G4&gt;=G$1005),OR(G$1006="",Datos!G4&lt;=G$1006)),FALSE),TRUE))))</f>
        <v>0.0</v>
      </c>
      <c r="H4">
        <f>IF(Datos!H4="",0,IF(AND(H$1008&lt;&gt;"",Datos!H4=H$1008),0,IF(H$1004=0,0,1-CHOOSE(H$1004,IF(ISNUMBER(Datos!H4),AND(OR(H$1005="",Datos!H4&gt;=H$1005),OR(H$1006="",Datos!H4&lt;=H$1006)),FALSE),IF(ISNUMBER(Datos!H4),AND(Datos!H4=INT(Datos!H4),AND(OR(H$1005="",Datos!H4&gt;=H$1005),OR(H$1006="",Datos!H4&lt;=H$1006))),FALSE),OR(ISNUMBER(FIND(";"&amp;UPPER(TRIM(Datos!H4&amp;""))&amp;"=",H$1007)),ISNUMBER(FIND(";"&amp;UPPER(TRIM(Datos!H4&amp;""))&amp;";",H$1007))),OR(UPPER(TRIM(Datos!H4&amp;""))="SÍ",UPPER(TRIM(Datos!H4&amp;""))="SI",UPPER(TRIM(Datos!H4&amp;""))="NO"),IF(ISNUMBER(Datos!H4),AND(OR(H$1005="",Datos!H4&gt;=H$1005),OR(H$1006="",Datos!H4&lt;=H$1006)),FALSE),TRUE))))</f>
        <v>0.0</v>
      </c>
      <c r="I4">
        <f>IF(Datos!I4="",0,IF(AND(I$1008&lt;&gt;"",Datos!I4=I$1008),0,IF(I$1004=0,0,1-CHOOSE(I$1004,IF(ISNUMBER(Datos!I4),AND(OR(I$1005="",Datos!I4&gt;=I$1005),OR(I$1006="",Datos!I4&lt;=I$1006)),FALSE),IF(ISNUMBER(Datos!I4),AND(Datos!I4=INT(Datos!I4),AND(OR(I$1005="",Datos!I4&gt;=I$1005),OR(I$1006="",Datos!I4&lt;=I$1006))),FALSE),OR(ISNUMBER(FIND(";"&amp;UPPER(TRIM(Datos!I4&amp;""))&amp;"=",I$1007)),ISNUMBER(FIND(";"&amp;UPPER(TRIM(Datos!I4&amp;""))&amp;";",I$1007))),OR(UPPER(TRIM(Datos!I4&amp;""))="SÍ",UPPER(TRIM(Datos!I4&amp;""))="SI",UPPER(TRIM(Datos!I4&amp;""))="NO"),IF(ISNUMBER(Datos!I4),AND(OR(I$1005="",Datos!I4&gt;=I$1005),OR(I$1006="",Datos!I4&lt;=I$1006)),FALSE),TRUE))))</f>
        <v>0.0</v>
      </c>
      <c r="J4">
        <f>IF(Datos!J4="",0,IF(AND(J$1008&lt;&gt;"",Datos!J4=J$1008),0,IF(J$1004=0,0,1-CHOOSE(J$1004,IF(ISNUMBER(Datos!J4),AND(OR(J$1005="",Datos!J4&gt;=J$1005),OR(J$1006="",Datos!J4&lt;=J$1006)),FALSE),IF(ISNUMBER(Datos!J4),AND(Datos!J4=INT(Datos!J4),AND(OR(J$1005="",Datos!J4&gt;=J$1005),OR(J$1006="",Datos!J4&lt;=J$1006))),FALSE),OR(ISNUMBER(FIND(";"&amp;UPPER(TRIM(Datos!J4&amp;""))&amp;"=",J$1007)),ISNUMBER(FIND(";"&amp;UPPER(TRIM(Datos!J4&amp;""))&amp;";",J$1007))),OR(UPPER(TRIM(Datos!J4&amp;""))="SÍ",UPPER(TRIM(Datos!J4&amp;""))="SI",UPPER(TRIM(Datos!J4&amp;""))="NO"),IF(ISNUMBER(Datos!J4),AND(OR(J$1005="",Datos!J4&gt;=J$1005),OR(J$1006="",Datos!J4&lt;=J$1006)),FALSE),TRUE))))</f>
        <v>0.0</v>
      </c>
      <c r="K4">
        <f>IF(Datos!K4="",0,IF(AND(K$1008&lt;&gt;"",Datos!K4=K$1008),0,IF(K$1004=0,0,1-CHOOSE(K$1004,IF(ISNUMBER(Datos!K4),AND(OR(K$1005="",Datos!K4&gt;=K$1005),OR(K$1006="",Datos!K4&lt;=K$1006)),FALSE),IF(ISNUMBER(Datos!K4),AND(Datos!K4=INT(Datos!K4),AND(OR(K$1005="",Datos!K4&gt;=K$1005),OR(K$1006="",Datos!K4&lt;=K$1006))),FALSE),OR(ISNUMBER(FIND(";"&amp;UPPER(TRIM(Datos!K4&amp;""))&amp;"=",K$1007)),ISNUMBER(FIND(";"&amp;UPPER(TRIM(Datos!K4&amp;""))&amp;";",K$1007))),OR(UPPER(TRIM(Datos!K4&amp;""))="SÍ",UPPER(TRIM(Datos!K4&amp;""))="SI",UPPER(TRIM(Datos!K4&amp;""))="NO"),IF(ISNUMBER(Datos!K4),AND(OR(K$1005="",Datos!K4&gt;=K$1005),OR(K$1006="",Datos!K4&lt;=K$1006)),FALSE),TRUE))))</f>
        <v>0.0</v>
      </c>
      <c r="L4">
        <f>IF(Datos!L4="",0,IF(AND(L$1008&lt;&gt;"",Datos!L4=L$1008),0,IF(L$1004=0,0,1-CHOOSE(L$1004,IF(ISNUMBER(Datos!L4),AND(OR(L$1005="",Datos!L4&gt;=L$1005),OR(L$1006="",Datos!L4&lt;=L$1006)),FALSE),IF(ISNUMBER(Datos!L4),AND(Datos!L4=INT(Datos!L4),AND(OR(L$1005="",Datos!L4&gt;=L$1005),OR(L$1006="",Datos!L4&lt;=L$1006))),FALSE),OR(ISNUMBER(FIND(";"&amp;UPPER(TRIM(Datos!L4&amp;""))&amp;"=",L$1007)),ISNUMBER(FIND(";"&amp;UPPER(TRIM(Datos!L4&amp;""))&amp;";",L$1007))),OR(UPPER(TRIM(Datos!L4&amp;""))="SÍ",UPPER(TRIM(Datos!L4&amp;""))="SI",UPPER(TRIM(Datos!L4&amp;""))="NO"),IF(ISNUMBER(Datos!L4),AND(OR(L$1005="",Datos!L4&gt;=L$1005),OR(L$1006="",Datos!L4&lt;=L$1006)),FALSE),TRUE))))</f>
        <v>0.0</v>
      </c>
      <c r="M4">
        <f>IF(Datos!M4="",0,IF(AND(M$1008&lt;&gt;"",Datos!M4=M$1008),0,IF(M$1004=0,0,1-CHOOSE(M$1004,IF(ISNUMBER(Datos!M4),AND(OR(M$1005="",Datos!M4&gt;=M$1005),OR(M$1006="",Datos!M4&lt;=M$1006)),FALSE),IF(ISNUMBER(Datos!M4),AND(Datos!M4=INT(Datos!M4),AND(OR(M$1005="",Datos!M4&gt;=M$1005),OR(M$1006="",Datos!M4&lt;=M$1006))),FALSE),OR(ISNUMBER(FIND(";"&amp;UPPER(TRIM(Datos!M4&amp;""))&amp;"=",M$1007)),ISNUMBER(FIND(";"&amp;UPPER(TRIM(Datos!M4&amp;""))&amp;";",M$1007))),OR(UPPER(TRIM(Datos!M4&amp;""))="SÍ",UPPER(TRIM(Datos!M4&amp;""))="SI",UPPER(TRIM(Datos!M4&amp;""))="NO"),IF(ISNUMBER(Datos!M4),AND(OR(M$1005="",Datos!M4&gt;=M$1005),OR(M$1006="",Datos!M4&lt;=M$1006)),FALSE),TRUE))))</f>
        <v>0.0</v>
      </c>
      <c r="N4">
        <f>IF(Datos!N4="",0,IF(AND(N$1008&lt;&gt;"",Datos!N4=N$1008),0,IF(N$1004=0,0,1-CHOOSE(N$1004,IF(ISNUMBER(Datos!N4),AND(OR(N$1005="",Datos!N4&gt;=N$1005),OR(N$1006="",Datos!N4&lt;=N$1006)),FALSE),IF(ISNUMBER(Datos!N4),AND(Datos!N4=INT(Datos!N4),AND(OR(N$1005="",Datos!N4&gt;=N$1005),OR(N$1006="",Datos!N4&lt;=N$1006))),FALSE),OR(ISNUMBER(FIND(";"&amp;UPPER(TRIM(Datos!N4&amp;""))&amp;"=",N$1007)),ISNUMBER(FIND(";"&amp;UPPER(TRIM(Datos!N4&amp;""))&amp;";",N$1007))),OR(UPPER(TRIM(Datos!N4&amp;""))="SÍ",UPPER(TRIM(Datos!N4&amp;""))="SI",UPPER(TRIM(Datos!N4&amp;""))="NO"),IF(ISNUMBER(Datos!N4),AND(OR(N$1005="",Datos!N4&gt;=N$1005),OR(N$1006="",Datos!N4&lt;=N$1006)),FALSE),TRUE))))</f>
        <v>0.0</v>
      </c>
      <c r="O4">
        <f>IF(Datos!O4="",0,IF(AND(O$1008&lt;&gt;"",Datos!O4=O$1008),0,IF(O$1004=0,0,1-CHOOSE(O$1004,IF(ISNUMBER(Datos!O4),AND(OR(O$1005="",Datos!O4&gt;=O$1005),OR(O$1006="",Datos!O4&lt;=O$1006)),FALSE),IF(ISNUMBER(Datos!O4),AND(Datos!O4=INT(Datos!O4),AND(OR(O$1005="",Datos!O4&gt;=O$1005),OR(O$1006="",Datos!O4&lt;=O$1006))),FALSE),OR(ISNUMBER(FIND(";"&amp;UPPER(TRIM(Datos!O4&amp;""))&amp;"=",O$1007)),ISNUMBER(FIND(";"&amp;UPPER(TRIM(Datos!O4&amp;""))&amp;";",O$1007))),OR(UPPER(TRIM(Datos!O4&amp;""))="SÍ",UPPER(TRIM(Datos!O4&amp;""))="SI",UPPER(TRIM(Datos!O4&amp;""))="NO"),IF(ISNUMBER(Datos!O4),AND(OR(O$1005="",Datos!O4&gt;=O$1005),OR(O$1006="",Datos!O4&lt;=O$1006)),FALSE),TRUE))))</f>
        <v>0.0</v>
      </c>
      <c r="P4">
        <f>IF(Datos!P4="",0,IF(AND(P$1008&lt;&gt;"",Datos!P4=P$1008),0,IF(P$1004=0,0,1-CHOOSE(P$1004,IF(ISNUMBER(Datos!P4),AND(OR(P$1005="",Datos!P4&gt;=P$1005),OR(P$1006="",Datos!P4&lt;=P$1006)),FALSE),IF(ISNUMBER(Datos!P4),AND(Datos!P4=INT(Datos!P4),AND(OR(P$1005="",Datos!P4&gt;=P$1005),OR(P$1006="",Datos!P4&lt;=P$1006))),FALSE),OR(ISNUMBER(FIND(";"&amp;UPPER(TRIM(Datos!P4&amp;""))&amp;"=",P$1007)),ISNUMBER(FIND(";"&amp;UPPER(TRIM(Datos!P4&amp;""))&amp;";",P$1007))),OR(UPPER(TRIM(Datos!P4&amp;""))="SÍ",UPPER(TRIM(Datos!P4&amp;""))="SI",UPPER(TRIM(Datos!P4&amp;""))="NO"),IF(ISNUMBER(Datos!P4),AND(OR(P$1005="",Datos!P4&gt;=P$1005),OR(P$1006="",Datos!P4&lt;=P$1006)),FALSE),TRUE))))</f>
        <v>0.0</v>
      </c>
      <c r="Q4">
        <f>IF(Datos!Q4="",0,IF(AND(Q$1008&lt;&gt;"",Datos!Q4=Q$1008),0,IF(Q$1004=0,0,1-CHOOSE(Q$1004,IF(ISNUMBER(Datos!Q4),AND(OR(Q$1005="",Datos!Q4&gt;=Q$1005),OR(Q$1006="",Datos!Q4&lt;=Q$1006)),FALSE),IF(ISNUMBER(Datos!Q4),AND(Datos!Q4=INT(Datos!Q4),AND(OR(Q$1005="",Datos!Q4&gt;=Q$1005),OR(Q$1006="",Datos!Q4&lt;=Q$1006))),FALSE),OR(ISNUMBER(FIND(";"&amp;UPPER(TRIM(Datos!Q4&amp;""))&amp;"=",Q$1007)),ISNUMBER(FIND(";"&amp;UPPER(TRIM(Datos!Q4&amp;""))&amp;";",Q$1007))),OR(UPPER(TRIM(Datos!Q4&amp;""))="SÍ",UPPER(TRIM(Datos!Q4&amp;""))="SI",UPPER(TRIM(Datos!Q4&amp;""))="NO"),IF(ISNUMBER(Datos!Q4),AND(OR(Q$1005="",Datos!Q4&gt;=Q$1005),OR(Q$1006="",Datos!Q4&lt;=Q$1006)),FALSE),TRUE))))</f>
        <v>0.0</v>
      </c>
      <c r="R4">
        <f>IF(Datos!R4="",0,IF(AND(R$1008&lt;&gt;"",Datos!R4=R$1008),0,IF(R$1004=0,0,1-CHOOSE(R$1004,IF(ISNUMBER(Datos!R4),AND(OR(R$1005="",Datos!R4&gt;=R$1005),OR(R$1006="",Datos!R4&lt;=R$1006)),FALSE),IF(ISNUMBER(Datos!R4),AND(Datos!R4=INT(Datos!R4),AND(OR(R$1005="",Datos!R4&gt;=R$1005),OR(R$1006="",Datos!R4&lt;=R$1006))),FALSE),OR(ISNUMBER(FIND(";"&amp;UPPER(TRIM(Datos!R4&amp;""))&amp;"=",R$1007)),ISNUMBER(FIND(";"&amp;UPPER(TRIM(Datos!R4&amp;""))&amp;";",R$1007))),OR(UPPER(TRIM(Datos!R4&amp;""))="SÍ",UPPER(TRIM(Datos!R4&amp;""))="SI",UPPER(TRIM(Datos!R4&amp;""))="NO"),IF(ISNUMBER(Datos!R4),AND(OR(R$1005="",Datos!R4&gt;=R$1005),OR(R$1006="",Datos!R4&lt;=R$1006)),FALSE),TRUE))))</f>
        <v>0.0</v>
      </c>
      <c r="S4">
        <f>IF(Datos!S4="",0,IF(AND(S$1008&lt;&gt;"",Datos!S4=S$1008),0,IF(S$1004=0,0,1-CHOOSE(S$1004,IF(ISNUMBER(Datos!S4),AND(OR(S$1005="",Datos!S4&gt;=S$1005),OR(S$1006="",Datos!S4&lt;=S$1006)),FALSE),IF(ISNUMBER(Datos!S4),AND(Datos!S4=INT(Datos!S4),AND(OR(S$1005="",Datos!S4&gt;=S$1005),OR(S$1006="",Datos!S4&lt;=S$1006))),FALSE),OR(ISNUMBER(FIND(";"&amp;UPPER(TRIM(Datos!S4&amp;""))&amp;"=",S$1007)),ISNUMBER(FIND(";"&amp;UPPER(TRIM(Datos!S4&amp;""))&amp;";",S$1007))),OR(UPPER(TRIM(Datos!S4&amp;""))="SÍ",UPPER(TRIM(Datos!S4&amp;""))="SI",UPPER(TRIM(Datos!S4&amp;""))="NO"),IF(ISNUMBER(Datos!S4),AND(OR(S$1005="",Datos!S4&gt;=S$1005),OR(S$1006="",Datos!S4&lt;=S$1006)),FALSE),TRUE))))</f>
        <v>0.0</v>
      </c>
      <c r="T4">
        <f>IF(Datos!T4="",0,IF(AND(T$1008&lt;&gt;"",Datos!T4=T$1008),0,IF(T$1004=0,0,1-CHOOSE(T$1004,IF(ISNUMBER(Datos!T4),AND(OR(T$1005="",Datos!T4&gt;=T$1005),OR(T$1006="",Datos!T4&lt;=T$1006)),FALSE),IF(ISNUMBER(Datos!T4),AND(Datos!T4=INT(Datos!T4),AND(OR(T$1005="",Datos!T4&gt;=T$1005),OR(T$1006="",Datos!T4&lt;=T$1006))),FALSE),OR(ISNUMBER(FIND(";"&amp;UPPER(TRIM(Datos!T4&amp;""))&amp;"=",T$1007)),ISNUMBER(FIND(";"&amp;UPPER(TRIM(Datos!T4&amp;""))&amp;";",T$1007))),OR(UPPER(TRIM(Datos!T4&amp;""))="SÍ",UPPER(TRIM(Datos!T4&amp;""))="SI",UPPER(TRIM(Datos!T4&amp;""))="NO"),IF(ISNUMBER(Datos!T4),AND(OR(T$1005="",Datos!T4&gt;=T$1005),OR(T$1006="",Datos!T4&lt;=T$1006)),FALSE),TRUE))))</f>
        <v>0.0</v>
      </c>
      <c r="U4">
        <f>IF(Datos!U4="",0,IF(AND(U$1008&lt;&gt;"",Datos!U4=U$1008),0,IF(U$1004=0,0,1-CHOOSE(U$1004,IF(ISNUMBER(Datos!U4),AND(OR(U$1005="",Datos!U4&gt;=U$1005),OR(U$1006="",Datos!U4&lt;=U$1006)),FALSE),IF(ISNUMBER(Datos!U4),AND(Datos!U4=INT(Datos!U4),AND(OR(U$1005="",Datos!U4&gt;=U$1005),OR(U$1006="",Datos!U4&lt;=U$1006))),FALSE),OR(ISNUMBER(FIND(";"&amp;UPPER(TRIM(Datos!U4&amp;""))&amp;"=",U$1007)),ISNUMBER(FIND(";"&amp;UPPER(TRIM(Datos!U4&amp;""))&amp;";",U$1007))),OR(UPPER(TRIM(Datos!U4&amp;""))="SÍ",UPPER(TRIM(Datos!U4&amp;""))="SI",UPPER(TRIM(Datos!U4&amp;""))="NO"),IF(ISNUMBER(Datos!U4),AND(OR(U$1005="",Datos!U4&gt;=U$1005),OR(U$1006="",Datos!U4&lt;=U$1006)),FALSE),TRUE))))</f>
        <v>0.0</v>
      </c>
      <c r="V4">
        <f>IF(Datos!V4="",0,IF(AND(V$1008&lt;&gt;"",Datos!V4=V$1008),0,IF(V$1004=0,0,1-CHOOSE(V$1004,IF(ISNUMBER(Datos!V4),AND(OR(V$1005="",Datos!V4&gt;=V$1005),OR(V$1006="",Datos!V4&lt;=V$1006)),FALSE),IF(ISNUMBER(Datos!V4),AND(Datos!V4=INT(Datos!V4),AND(OR(V$1005="",Datos!V4&gt;=V$1005),OR(V$1006="",Datos!V4&lt;=V$1006))),FALSE),OR(ISNUMBER(FIND(";"&amp;UPPER(TRIM(Datos!V4&amp;""))&amp;"=",V$1007)),ISNUMBER(FIND(";"&amp;UPPER(TRIM(Datos!V4&amp;""))&amp;";",V$1007))),OR(UPPER(TRIM(Datos!V4&amp;""))="SÍ",UPPER(TRIM(Datos!V4&amp;""))="SI",UPPER(TRIM(Datos!V4&amp;""))="NO"),IF(ISNUMBER(Datos!V4),AND(OR(V$1005="",Datos!V4&gt;=V$1005),OR(V$1006="",Datos!V4&lt;=V$1006)),FALSE),TRUE))))</f>
        <v>0.0</v>
      </c>
      <c r="W4">
        <f>IF(Datos!W4="",0,IF(AND(W$1008&lt;&gt;"",Datos!W4=W$1008),0,IF(W$1004=0,0,1-CHOOSE(W$1004,IF(ISNUMBER(Datos!W4),AND(OR(W$1005="",Datos!W4&gt;=W$1005),OR(W$1006="",Datos!W4&lt;=W$1006)),FALSE),IF(ISNUMBER(Datos!W4),AND(Datos!W4=INT(Datos!W4),AND(OR(W$1005="",Datos!W4&gt;=W$1005),OR(W$1006="",Datos!W4&lt;=W$1006))),FALSE),OR(ISNUMBER(FIND(";"&amp;UPPER(TRIM(Datos!W4&amp;""))&amp;"=",W$1007)),ISNUMBER(FIND(";"&amp;UPPER(TRIM(Datos!W4&amp;""))&amp;";",W$1007))),OR(UPPER(TRIM(Datos!W4&amp;""))="SÍ",UPPER(TRIM(Datos!W4&amp;""))="SI",UPPER(TRIM(Datos!W4&amp;""))="NO"),IF(ISNUMBER(Datos!W4),AND(OR(W$1005="",Datos!W4&gt;=W$1005),OR(W$1006="",Datos!W4&lt;=W$1006)),FALSE),TRUE))))</f>
        <v>0.0</v>
      </c>
      <c r="X4">
        <f>IF(Datos!X4="",0,IF(AND(X$1008&lt;&gt;"",Datos!X4=X$1008),0,IF(X$1004=0,0,1-CHOOSE(X$1004,IF(ISNUMBER(Datos!X4),AND(OR(X$1005="",Datos!X4&gt;=X$1005),OR(X$1006="",Datos!X4&lt;=X$1006)),FALSE),IF(ISNUMBER(Datos!X4),AND(Datos!X4=INT(Datos!X4),AND(OR(X$1005="",Datos!X4&gt;=X$1005),OR(X$1006="",Datos!X4&lt;=X$1006))),FALSE),OR(ISNUMBER(FIND(";"&amp;UPPER(TRIM(Datos!X4&amp;""))&amp;"=",X$1007)),ISNUMBER(FIND(";"&amp;UPPER(TRIM(Datos!X4&amp;""))&amp;";",X$1007))),OR(UPPER(TRIM(Datos!X4&amp;""))="SÍ",UPPER(TRIM(Datos!X4&amp;""))="SI",UPPER(TRIM(Datos!X4&amp;""))="NO"),IF(ISNUMBER(Datos!X4),AND(OR(X$1005="",Datos!X4&gt;=X$1005),OR(X$1006="",Datos!X4&lt;=X$1006)),FALSE),TRUE))))</f>
        <v>0.0</v>
      </c>
      <c r="Y4">
        <f>IF(Datos!Y4="",0,IF(AND(Y$1008&lt;&gt;"",Datos!Y4=Y$1008),0,IF(Y$1004=0,0,1-CHOOSE(Y$1004,IF(ISNUMBER(Datos!Y4),AND(OR(Y$1005="",Datos!Y4&gt;=Y$1005),OR(Y$1006="",Datos!Y4&lt;=Y$1006)),FALSE),IF(ISNUMBER(Datos!Y4),AND(Datos!Y4=INT(Datos!Y4),AND(OR(Y$1005="",Datos!Y4&gt;=Y$1005),OR(Y$1006="",Datos!Y4&lt;=Y$1006))),FALSE),OR(ISNUMBER(FIND(";"&amp;UPPER(TRIM(Datos!Y4&amp;""))&amp;"=",Y$1007)),ISNUMBER(FIND(";"&amp;UPPER(TRIM(Datos!Y4&amp;""))&amp;";",Y$1007))),OR(UPPER(TRIM(Datos!Y4&amp;""))="SÍ",UPPER(TRIM(Datos!Y4&amp;""))="SI",UPPER(TRIM(Datos!Y4&amp;""))="NO"),IF(ISNUMBER(Datos!Y4),AND(OR(Y$1005="",Datos!Y4&gt;=Y$1005),OR(Y$1006="",Datos!Y4&lt;=Y$1006)),FALSE),TRUE))))</f>
        <v>0.0</v>
      </c>
      <c r="Z4">
        <f>IF(Datos!Z4="",0,IF(AND(Z$1008&lt;&gt;"",Datos!Z4=Z$1008),0,IF(Z$1004=0,0,1-CHOOSE(Z$1004,IF(ISNUMBER(Datos!Z4),AND(OR(Z$1005="",Datos!Z4&gt;=Z$1005),OR(Z$1006="",Datos!Z4&lt;=Z$1006)),FALSE),IF(ISNUMBER(Datos!Z4),AND(Datos!Z4=INT(Datos!Z4),AND(OR(Z$1005="",Datos!Z4&gt;=Z$1005),OR(Z$1006="",Datos!Z4&lt;=Z$1006))),FALSE),OR(ISNUMBER(FIND(";"&amp;UPPER(TRIM(Datos!Z4&amp;""))&amp;"=",Z$1007)),ISNUMBER(FIND(";"&amp;UPPER(TRIM(Datos!Z4&amp;""))&amp;";",Z$1007))),OR(UPPER(TRIM(Datos!Z4&amp;""))="SÍ",UPPER(TRIM(Datos!Z4&amp;""))="SI",UPPER(TRIM(Datos!Z4&amp;""))="NO"),IF(ISNUMBER(Datos!Z4),AND(OR(Z$1005="",Datos!Z4&gt;=Z$1005),OR(Z$1006="",Datos!Z4&lt;=Z$1006)),FALSE),TRUE))))</f>
        <v>0.0</v>
      </c>
      <c r="AA4">
        <f>IF(Datos!AA4="",0,IF(AND(AA$1008&lt;&gt;"",Datos!AA4=AA$1008),0,IF(AA$1004=0,0,1-CHOOSE(AA$1004,IF(ISNUMBER(Datos!AA4),AND(OR(AA$1005="",Datos!AA4&gt;=AA$1005),OR(AA$1006="",Datos!AA4&lt;=AA$1006)),FALSE),IF(ISNUMBER(Datos!AA4),AND(Datos!AA4=INT(Datos!AA4),AND(OR(AA$1005="",Datos!AA4&gt;=AA$1005),OR(AA$1006="",Datos!AA4&lt;=AA$1006))),FALSE),OR(ISNUMBER(FIND(";"&amp;UPPER(TRIM(Datos!AA4&amp;""))&amp;"=",AA$1007)),ISNUMBER(FIND(";"&amp;UPPER(TRIM(Datos!AA4&amp;""))&amp;";",AA$1007))),OR(UPPER(TRIM(Datos!AA4&amp;""))="SÍ",UPPER(TRIM(Datos!AA4&amp;""))="SI",UPPER(TRIM(Datos!AA4&amp;""))="NO"),IF(ISNUMBER(Datos!AA4),AND(OR(AA$1005="",Datos!AA4&gt;=AA$1005),OR(AA$1006="",Datos!AA4&lt;=AA$1006)),FALSE),TRUE))))</f>
        <v>0.0</v>
      </c>
      <c r="AB4">
        <f>IF(Datos!AB4="",0,IF(AND(AB$1008&lt;&gt;"",Datos!AB4=AB$1008),0,IF(AB$1004=0,0,1-CHOOSE(AB$1004,IF(ISNUMBER(Datos!AB4),AND(OR(AB$1005="",Datos!AB4&gt;=AB$1005),OR(AB$1006="",Datos!AB4&lt;=AB$1006)),FALSE),IF(ISNUMBER(Datos!AB4),AND(Datos!AB4=INT(Datos!AB4),AND(OR(AB$1005="",Datos!AB4&gt;=AB$1005),OR(AB$1006="",Datos!AB4&lt;=AB$1006))),FALSE),OR(ISNUMBER(FIND(";"&amp;UPPER(TRIM(Datos!AB4&amp;""))&amp;"=",AB$1007)),ISNUMBER(FIND(";"&amp;UPPER(TRIM(Datos!AB4&amp;""))&amp;";",AB$1007))),OR(UPPER(TRIM(Datos!AB4&amp;""))="SÍ",UPPER(TRIM(Datos!AB4&amp;""))="SI",UPPER(TRIM(Datos!AB4&amp;""))="NO"),IF(ISNUMBER(Datos!AB4),AND(OR(AB$1005="",Datos!AB4&gt;=AB$1005),OR(AB$1006="",Datos!AB4&lt;=AB$1006)),FALSE),TRUE))))</f>
        <v>0.0</v>
      </c>
      <c r="AC4">
        <f>IF(Datos!AC4="",0,IF(AND(AC$1008&lt;&gt;"",Datos!AC4=AC$1008),0,IF(AC$1004=0,0,1-CHOOSE(AC$1004,IF(ISNUMBER(Datos!AC4),AND(OR(AC$1005="",Datos!AC4&gt;=AC$1005),OR(AC$1006="",Datos!AC4&lt;=AC$1006)),FALSE),IF(ISNUMBER(Datos!AC4),AND(Datos!AC4=INT(Datos!AC4),AND(OR(AC$1005="",Datos!AC4&gt;=AC$1005),OR(AC$1006="",Datos!AC4&lt;=AC$1006))),FALSE),OR(ISNUMBER(FIND(";"&amp;UPPER(TRIM(Datos!AC4&amp;""))&amp;"=",AC$1007)),ISNUMBER(FIND(";"&amp;UPPER(TRIM(Datos!AC4&amp;""))&amp;";",AC$1007))),OR(UPPER(TRIM(Datos!AC4&amp;""))="SÍ",UPPER(TRIM(Datos!AC4&amp;""))="SI",UPPER(TRIM(Datos!AC4&amp;""))="NO"),IF(ISNUMBER(Datos!AC4),AND(OR(AC$1005="",Datos!AC4&gt;=AC$1005),OR(AC$1006="",Datos!AC4&lt;=AC$1006)),FALSE),TRUE))))</f>
        <v>0.0</v>
      </c>
      <c r="AD4">
        <f>IF(Datos!AD4="",0,IF(AND(AD$1008&lt;&gt;"",Datos!AD4=AD$1008),0,IF(AD$1004=0,0,1-CHOOSE(AD$1004,IF(ISNUMBER(Datos!AD4),AND(OR(AD$1005="",Datos!AD4&gt;=AD$1005),OR(AD$1006="",Datos!AD4&lt;=AD$1006)),FALSE),IF(ISNUMBER(Datos!AD4),AND(Datos!AD4=INT(Datos!AD4),AND(OR(AD$1005="",Datos!AD4&gt;=AD$1005),OR(AD$1006="",Datos!AD4&lt;=AD$1006))),FALSE),OR(ISNUMBER(FIND(";"&amp;UPPER(TRIM(Datos!AD4&amp;""))&amp;"=",AD$1007)),ISNUMBER(FIND(";"&amp;UPPER(TRIM(Datos!AD4&amp;""))&amp;";",AD$1007))),OR(UPPER(TRIM(Datos!AD4&amp;""))="SÍ",UPPER(TRIM(Datos!AD4&amp;""))="SI",UPPER(TRIM(Datos!AD4&amp;""))="NO"),IF(ISNUMBER(Datos!AD4),AND(OR(AD$1005="",Datos!AD4&gt;=AD$1005),OR(AD$1006="",Datos!AD4&lt;=AD$1006)),FALSE),TRUE))))</f>
        <v>0.0</v>
      </c>
      <c r="AE4">
        <f>IF(Datos!AE4="",0,IF(AND(AE$1008&lt;&gt;"",Datos!AE4=AE$1008),0,IF(AE$1004=0,0,1-CHOOSE(AE$1004,IF(ISNUMBER(Datos!AE4),AND(OR(AE$1005="",Datos!AE4&gt;=AE$1005),OR(AE$1006="",Datos!AE4&lt;=AE$1006)),FALSE),IF(ISNUMBER(Datos!AE4),AND(Datos!AE4=INT(Datos!AE4),AND(OR(AE$1005="",Datos!AE4&gt;=AE$1005),OR(AE$1006="",Datos!AE4&lt;=AE$1006))),FALSE),OR(ISNUMBER(FIND(";"&amp;UPPER(TRIM(Datos!AE4&amp;""))&amp;"=",AE$1007)),ISNUMBER(FIND(";"&amp;UPPER(TRIM(Datos!AE4&amp;""))&amp;";",AE$1007))),OR(UPPER(TRIM(Datos!AE4&amp;""))="SÍ",UPPER(TRIM(Datos!AE4&amp;""))="SI",UPPER(TRIM(Datos!AE4&amp;""))="NO"),IF(ISNUMBER(Datos!AE4),AND(OR(AE$1005="",Datos!AE4&gt;=AE$1005),OR(AE$1006="",Datos!AE4&lt;=AE$1006)),FALSE),TRUE))))</f>
        <v>0.0</v>
      </c>
    </row>
    <row r="5" spans="1:31">
      <c r="B5">
        <f>IF(Datos!B5="",0,IF(AND(B$1008&lt;&gt;"",Datos!B5=B$1008),0,IF(B$1004=0,0,1-CHOOSE(B$1004,IF(ISNUMBER(Datos!B5),AND(OR(B$1005="",Datos!B5&gt;=B$1005),OR(B$1006="",Datos!B5&lt;=B$1006)),FALSE),IF(ISNUMBER(Datos!B5),AND(Datos!B5=INT(Datos!B5),AND(OR(B$1005="",Datos!B5&gt;=B$1005),OR(B$1006="",Datos!B5&lt;=B$1006))),FALSE),OR(ISNUMBER(FIND(";"&amp;UPPER(TRIM(Datos!B5&amp;""))&amp;"=",B$1007)),ISNUMBER(FIND(";"&amp;UPPER(TRIM(Datos!B5&amp;""))&amp;";",B$1007))),OR(UPPER(TRIM(Datos!B5&amp;""))="SÍ",UPPER(TRIM(Datos!B5&amp;""))="SI",UPPER(TRIM(Datos!B5&amp;""))="NO"),IF(ISNUMBER(Datos!B5),AND(OR(B$1005="",Datos!B5&gt;=B$1005),OR(B$1006="",Datos!B5&lt;=B$1006)),FALSE),TRUE))))</f>
        <v>1.0</v>
      </c>
      <c r="C5">
        <f>IF(Datos!C5="",0,IF(AND(C$1008&lt;&gt;"",Datos!C5=C$1008),0,IF(C$1004=0,0,1-CHOOSE(C$1004,IF(ISNUMBER(Datos!C5),AND(OR(C$1005="",Datos!C5&gt;=C$1005),OR(C$1006="",Datos!C5&lt;=C$1006)),FALSE),IF(ISNUMBER(Datos!C5),AND(Datos!C5=INT(Datos!C5),AND(OR(C$1005="",Datos!C5&gt;=C$1005),OR(C$1006="",Datos!C5&lt;=C$1006))),FALSE),OR(ISNUMBER(FIND(";"&amp;UPPER(TRIM(Datos!C5&amp;""))&amp;"=",C$1007)),ISNUMBER(FIND(";"&amp;UPPER(TRIM(Datos!C5&amp;""))&amp;";",C$1007))),OR(UPPER(TRIM(Datos!C5&amp;""))="SÍ",UPPER(TRIM(Datos!C5&amp;""))="SI",UPPER(TRIM(Datos!C5&amp;""))="NO"),IF(ISNUMBER(Datos!C5),AND(OR(C$1005="",Datos!C5&gt;=C$1005),OR(C$1006="",Datos!C5&lt;=C$1006)),FALSE),TRUE))))</f>
        <v>0.0</v>
      </c>
      <c r="D5">
        <f>IF(Datos!D5="",0,IF(AND(D$1008&lt;&gt;"",Datos!D5=D$1008),0,IF(D$1004=0,0,1-CHOOSE(D$1004,IF(ISNUMBER(Datos!D5),AND(OR(D$1005="",Datos!D5&gt;=D$1005),OR(D$1006="",Datos!D5&lt;=D$1006)),FALSE),IF(ISNUMBER(Datos!D5),AND(Datos!D5=INT(Datos!D5),AND(OR(D$1005="",Datos!D5&gt;=D$1005),OR(D$1006="",Datos!D5&lt;=D$1006))),FALSE),OR(ISNUMBER(FIND(";"&amp;UPPER(TRIM(Datos!D5&amp;""))&amp;"=",D$1007)),ISNUMBER(FIND(";"&amp;UPPER(TRIM(Datos!D5&amp;""))&amp;";",D$1007))),OR(UPPER(TRIM(Datos!D5&amp;""))="SÍ",UPPER(TRIM(Datos!D5&amp;""))="SI",UPPER(TRIM(Datos!D5&amp;""))="NO"),IF(ISNUMBER(Datos!D5),AND(OR(D$1005="",Datos!D5&gt;=D$1005),OR(D$1006="",Datos!D5&lt;=D$1006)),FALSE),TRUE))))</f>
        <v>0.0</v>
      </c>
      <c r="E5">
        <f>IF(Datos!E5="",0,IF(AND(E$1008&lt;&gt;"",Datos!E5=E$1008),0,IF(E$1004=0,0,1-CHOOSE(E$1004,IF(ISNUMBER(Datos!E5),AND(OR(E$1005="",Datos!E5&gt;=E$1005),OR(E$1006="",Datos!E5&lt;=E$1006)),FALSE),IF(ISNUMBER(Datos!E5),AND(Datos!E5=INT(Datos!E5),AND(OR(E$1005="",Datos!E5&gt;=E$1005),OR(E$1006="",Datos!E5&lt;=E$1006))),FALSE),OR(ISNUMBER(FIND(";"&amp;UPPER(TRIM(Datos!E5&amp;""))&amp;"=",E$1007)),ISNUMBER(FIND(";"&amp;UPPER(TRIM(Datos!E5&amp;""))&amp;";",E$1007))),OR(UPPER(TRIM(Datos!E5&amp;""))="SÍ",UPPER(TRIM(Datos!E5&amp;""))="SI",UPPER(TRIM(Datos!E5&amp;""))="NO"),IF(ISNUMBER(Datos!E5),AND(OR(E$1005="",Datos!E5&gt;=E$1005),OR(E$1006="",Datos!E5&lt;=E$1006)),FALSE),TRUE))))</f>
        <v>0.0</v>
      </c>
      <c r="F5">
        <f>IF(Datos!F5="",0,IF(AND(F$1008&lt;&gt;"",Datos!F5=F$1008),0,IF(F$1004=0,0,1-CHOOSE(F$1004,IF(ISNUMBER(Datos!F5),AND(OR(F$1005="",Datos!F5&gt;=F$1005),OR(F$1006="",Datos!F5&lt;=F$1006)),FALSE),IF(ISNUMBER(Datos!F5),AND(Datos!F5=INT(Datos!F5),AND(OR(F$1005="",Datos!F5&gt;=F$1005),OR(F$1006="",Datos!F5&lt;=F$1006))),FALSE),OR(ISNUMBER(FIND(";"&amp;UPPER(TRIM(Datos!F5&amp;""))&amp;"=",F$1007)),ISNUMBER(FIND(";"&amp;UPPER(TRIM(Datos!F5&amp;""))&amp;";",F$1007))),OR(UPPER(TRIM(Datos!F5&amp;""))="SÍ",UPPER(TRIM(Datos!F5&amp;""))="SI",UPPER(TRIM(Datos!F5&amp;""))="NO"),IF(ISNUMBER(Datos!F5),AND(OR(F$1005="",Datos!F5&gt;=F$1005),OR(F$1006="",Datos!F5&lt;=F$1006)),FALSE),TRUE))))</f>
        <v>0.0</v>
      </c>
      <c r="G5">
        <f>IF(Datos!G5="",0,IF(AND(G$1008&lt;&gt;"",Datos!G5=G$1008),0,IF(G$1004=0,0,1-CHOOSE(G$1004,IF(ISNUMBER(Datos!G5),AND(OR(G$1005="",Datos!G5&gt;=G$1005),OR(G$1006="",Datos!G5&lt;=G$1006)),FALSE),IF(ISNUMBER(Datos!G5),AND(Datos!G5=INT(Datos!G5),AND(OR(G$1005="",Datos!G5&gt;=G$1005),OR(G$1006="",Datos!G5&lt;=G$1006))),FALSE),OR(ISNUMBER(FIND(";"&amp;UPPER(TRIM(Datos!G5&amp;""))&amp;"=",G$1007)),ISNUMBER(FIND(";"&amp;UPPER(TRIM(Datos!G5&amp;""))&amp;";",G$1007))),OR(UPPER(TRIM(Datos!G5&amp;""))="SÍ",UPPER(TRIM(Datos!G5&amp;""))="SI",UPPER(TRIM(Datos!G5&amp;""))="NO"),IF(ISNUMBER(Datos!G5),AND(OR(G$1005="",Datos!G5&gt;=G$1005),OR(G$1006="",Datos!G5&lt;=G$1006)),FALSE),TRUE))))</f>
        <v>0.0</v>
      </c>
      <c r="H5">
        <f>IF(Datos!H5="",0,IF(AND(H$1008&lt;&gt;"",Datos!H5=H$1008),0,IF(H$1004=0,0,1-CHOOSE(H$1004,IF(ISNUMBER(Datos!H5),AND(OR(H$1005="",Datos!H5&gt;=H$1005),OR(H$1006="",Datos!H5&lt;=H$1006)),FALSE),IF(ISNUMBER(Datos!H5),AND(Datos!H5=INT(Datos!H5),AND(OR(H$1005="",Datos!H5&gt;=H$1005),OR(H$1006="",Datos!H5&lt;=H$1006))),FALSE),OR(ISNUMBER(FIND(";"&amp;UPPER(TRIM(Datos!H5&amp;""))&amp;"=",H$1007)),ISNUMBER(FIND(";"&amp;UPPER(TRIM(Datos!H5&amp;""))&amp;";",H$1007))),OR(UPPER(TRIM(Datos!H5&amp;""))="SÍ",UPPER(TRIM(Datos!H5&amp;""))="SI",UPPER(TRIM(Datos!H5&amp;""))="NO"),IF(ISNUMBER(Datos!H5),AND(OR(H$1005="",Datos!H5&gt;=H$1005),OR(H$1006="",Datos!H5&lt;=H$1006)),FALSE),TRUE))))</f>
        <v>0.0</v>
      </c>
      <c r="I5">
        <f>IF(Datos!I5="",0,IF(AND(I$1008&lt;&gt;"",Datos!I5=I$1008),0,IF(I$1004=0,0,1-CHOOSE(I$1004,IF(ISNUMBER(Datos!I5),AND(OR(I$1005="",Datos!I5&gt;=I$1005),OR(I$1006="",Datos!I5&lt;=I$1006)),FALSE),IF(ISNUMBER(Datos!I5),AND(Datos!I5=INT(Datos!I5),AND(OR(I$1005="",Datos!I5&gt;=I$1005),OR(I$1006="",Datos!I5&lt;=I$1006))),FALSE),OR(ISNUMBER(FIND(";"&amp;UPPER(TRIM(Datos!I5&amp;""))&amp;"=",I$1007)),ISNUMBER(FIND(";"&amp;UPPER(TRIM(Datos!I5&amp;""))&amp;";",I$1007))),OR(UPPER(TRIM(Datos!I5&amp;""))="SÍ",UPPER(TRIM(Datos!I5&amp;""))="SI",UPPER(TRIM(Datos!I5&amp;""))="NO"),IF(ISNUMBER(Datos!I5),AND(OR(I$1005="",Datos!I5&gt;=I$1005),OR(I$1006="",Datos!I5&lt;=I$1006)),FALSE),TRUE))))</f>
        <v>0.0</v>
      </c>
      <c r="J5">
        <f>IF(Datos!J5="",0,IF(AND(J$1008&lt;&gt;"",Datos!J5=J$1008),0,IF(J$1004=0,0,1-CHOOSE(J$1004,IF(ISNUMBER(Datos!J5),AND(OR(J$1005="",Datos!J5&gt;=J$1005),OR(J$1006="",Datos!J5&lt;=J$1006)),FALSE),IF(ISNUMBER(Datos!J5),AND(Datos!J5=INT(Datos!J5),AND(OR(J$1005="",Datos!J5&gt;=J$1005),OR(J$1006="",Datos!J5&lt;=J$1006))),FALSE),OR(ISNUMBER(FIND(";"&amp;UPPER(TRIM(Datos!J5&amp;""))&amp;"=",J$1007)),ISNUMBER(FIND(";"&amp;UPPER(TRIM(Datos!J5&amp;""))&amp;";",J$1007))),OR(UPPER(TRIM(Datos!J5&amp;""))="SÍ",UPPER(TRIM(Datos!J5&amp;""))="SI",UPPER(TRIM(Datos!J5&amp;""))="NO"),IF(ISNUMBER(Datos!J5),AND(OR(J$1005="",Datos!J5&gt;=J$1005),OR(J$1006="",Datos!J5&lt;=J$1006)),FALSE),TRUE))))</f>
        <v>0.0</v>
      </c>
      <c r="K5">
        <f>IF(Datos!K5="",0,IF(AND(K$1008&lt;&gt;"",Datos!K5=K$1008),0,IF(K$1004=0,0,1-CHOOSE(K$1004,IF(ISNUMBER(Datos!K5),AND(OR(K$1005="",Datos!K5&gt;=K$1005),OR(K$1006="",Datos!K5&lt;=K$1006)),FALSE),IF(ISNUMBER(Datos!K5),AND(Datos!K5=INT(Datos!K5),AND(OR(K$1005="",Datos!K5&gt;=K$1005),OR(K$1006="",Datos!K5&lt;=K$1006))),FALSE),OR(ISNUMBER(FIND(";"&amp;UPPER(TRIM(Datos!K5&amp;""))&amp;"=",K$1007)),ISNUMBER(FIND(";"&amp;UPPER(TRIM(Datos!K5&amp;""))&amp;";",K$1007))),OR(UPPER(TRIM(Datos!K5&amp;""))="SÍ",UPPER(TRIM(Datos!K5&amp;""))="SI",UPPER(TRIM(Datos!K5&amp;""))="NO"),IF(ISNUMBER(Datos!K5),AND(OR(K$1005="",Datos!K5&gt;=K$1005),OR(K$1006="",Datos!K5&lt;=K$1006)),FALSE),TRUE))))</f>
        <v>0.0</v>
      </c>
      <c r="L5">
        <f>IF(Datos!L5="",0,IF(AND(L$1008&lt;&gt;"",Datos!L5=L$1008),0,IF(L$1004=0,0,1-CHOOSE(L$1004,IF(ISNUMBER(Datos!L5),AND(OR(L$1005="",Datos!L5&gt;=L$1005),OR(L$1006="",Datos!L5&lt;=L$1006)),FALSE),IF(ISNUMBER(Datos!L5),AND(Datos!L5=INT(Datos!L5),AND(OR(L$1005="",Datos!L5&gt;=L$1005),OR(L$1006="",Datos!L5&lt;=L$1006))),FALSE),OR(ISNUMBER(FIND(";"&amp;UPPER(TRIM(Datos!L5&amp;""))&amp;"=",L$1007)),ISNUMBER(FIND(";"&amp;UPPER(TRIM(Datos!L5&amp;""))&amp;";",L$1007))),OR(UPPER(TRIM(Datos!L5&amp;""))="SÍ",UPPER(TRIM(Datos!L5&amp;""))="SI",UPPER(TRIM(Datos!L5&amp;""))="NO"),IF(ISNUMBER(Datos!L5),AND(OR(L$1005="",Datos!L5&gt;=L$1005),OR(L$1006="",Datos!L5&lt;=L$1006)),FALSE),TRUE))))</f>
        <v>0.0</v>
      </c>
      <c r="M5">
        <f>IF(Datos!M5="",0,IF(AND(M$1008&lt;&gt;"",Datos!M5=M$1008),0,IF(M$1004=0,0,1-CHOOSE(M$1004,IF(ISNUMBER(Datos!M5),AND(OR(M$1005="",Datos!M5&gt;=M$1005),OR(M$1006="",Datos!M5&lt;=M$1006)),FALSE),IF(ISNUMBER(Datos!M5),AND(Datos!M5=INT(Datos!M5),AND(OR(M$1005="",Datos!M5&gt;=M$1005),OR(M$1006="",Datos!M5&lt;=M$1006))),FALSE),OR(ISNUMBER(FIND(";"&amp;UPPER(TRIM(Datos!M5&amp;""))&amp;"=",M$1007)),ISNUMBER(FIND(";"&amp;UPPER(TRIM(Datos!M5&amp;""))&amp;";",M$1007))),OR(UPPER(TRIM(Datos!M5&amp;""))="SÍ",UPPER(TRIM(Datos!M5&amp;""))="SI",UPPER(TRIM(Datos!M5&amp;""))="NO"),IF(ISNUMBER(Datos!M5),AND(OR(M$1005="",Datos!M5&gt;=M$1005),OR(M$1006="",Datos!M5&lt;=M$1006)),FALSE),TRUE))))</f>
        <v>0.0</v>
      </c>
      <c r="N5">
        <f>IF(Datos!N5="",0,IF(AND(N$1008&lt;&gt;"",Datos!N5=N$1008),0,IF(N$1004=0,0,1-CHOOSE(N$1004,IF(ISNUMBER(Datos!N5),AND(OR(N$1005="",Datos!N5&gt;=N$1005),OR(N$1006="",Datos!N5&lt;=N$1006)),FALSE),IF(ISNUMBER(Datos!N5),AND(Datos!N5=INT(Datos!N5),AND(OR(N$1005="",Datos!N5&gt;=N$1005),OR(N$1006="",Datos!N5&lt;=N$1006))),FALSE),OR(ISNUMBER(FIND(";"&amp;UPPER(TRIM(Datos!N5&amp;""))&amp;"=",N$1007)),ISNUMBER(FIND(";"&amp;UPPER(TRIM(Datos!N5&amp;""))&amp;";",N$1007))),OR(UPPER(TRIM(Datos!N5&amp;""))="SÍ",UPPER(TRIM(Datos!N5&amp;""))="SI",UPPER(TRIM(Datos!N5&amp;""))="NO"),IF(ISNUMBER(Datos!N5),AND(OR(N$1005="",Datos!N5&gt;=N$1005),OR(N$1006="",Datos!N5&lt;=N$1006)),FALSE),TRUE))))</f>
        <v>0.0</v>
      </c>
      <c r="O5">
        <f>IF(Datos!O5="",0,IF(AND(O$1008&lt;&gt;"",Datos!O5=O$1008),0,IF(O$1004=0,0,1-CHOOSE(O$1004,IF(ISNUMBER(Datos!O5),AND(OR(O$1005="",Datos!O5&gt;=O$1005),OR(O$1006="",Datos!O5&lt;=O$1006)),FALSE),IF(ISNUMBER(Datos!O5),AND(Datos!O5=INT(Datos!O5),AND(OR(O$1005="",Datos!O5&gt;=O$1005),OR(O$1006="",Datos!O5&lt;=O$1006))),FALSE),OR(ISNUMBER(FIND(";"&amp;UPPER(TRIM(Datos!O5&amp;""))&amp;"=",O$1007)),ISNUMBER(FIND(";"&amp;UPPER(TRIM(Datos!O5&amp;""))&amp;";",O$1007))),OR(UPPER(TRIM(Datos!O5&amp;""))="SÍ",UPPER(TRIM(Datos!O5&amp;""))="SI",UPPER(TRIM(Datos!O5&amp;""))="NO"),IF(ISNUMBER(Datos!O5),AND(OR(O$1005="",Datos!O5&gt;=O$1005),OR(O$1006="",Datos!O5&lt;=O$1006)),FALSE),TRUE))))</f>
        <v>0.0</v>
      </c>
      <c r="P5">
        <f>IF(Datos!P5="",0,IF(AND(P$1008&lt;&gt;"",Datos!P5=P$1008),0,IF(P$1004=0,0,1-CHOOSE(P$1004,IF(ISNUMBER(Datos!P5),AND(OR(P$1005="",Datos!P5&gt;=P$1005),OR(P$1006="",Datos!P5&lt;=P$1006)),FALSE),IF(ISNUMBER(Datos!P5),AND(Datos!P5=INT(Datos!P5),AND(OR(P$1005="",Datos!P5&gt;=P$1005),OR(P$1006="",Datos!P5&lt;=P$1006))),FALSE),OR(ISNUMBER(FIND(";"&amp;UPPER(TRIM(Datos!P5&amp;""))&amp;"=",P$1007)),ISNUMBER(FIND(";"&amp;UPPER(TRIM(Datos!P5&amp;""))&amp;";",P$1007))),OR(UPPER(TRIM(Datos!P5&amp;""))="SÍ",UPPER(TRIM(Datos!P5&amp;""))="SI",UPPER(TRIM(Datos!P5&amp;""))="NO"),IF(ISNUMBER(Datos!P5),AND(OR(P$1005="",Datos!P5&gt;=P$1005),OR(P$1006="",Datos!P5&lt;=P$1006)),FALSE),TRUE))))</f>
        <v>0.0</v>
      </c>
      <c r="Q5">
        <f>IF(Datos!Q5="",0,IF(AND(Q$1008&lt;&gt;"",Datos!Q5=Q$1008),0,IF(Q$1004=0,0,1-CHOOSE(Q$1004,IF(ISNUMBER(Datos!Q5),AND(OR(Q$1005="",Datos!Q5&gt;=Q$1005),OR(Q$1006="",Datos!Q5&lt;=Q$1006)),FALSE),IF(ISNUMBER(Datos!Q5),AND(Datos!Q5=INT(Datos!Q5),AND(OR(Q$1005="",Datos!Q5&gt;=Q$1005),OR(Q$1006="",Datos!Q5&lt;=Q$1006))),FALSE),OR(ISNUMBER(FIND(";"&amp;UPPER(TRIM(Datos!Q5&amp;""))&amp;"=",Q$1007)),ISNUMBER(FIND(";"&amp;UPPER(TRIM(Datos!Q5&amp;""))&amp;";",Q$1007))),OR(UPPER(TRIM(Datos!Q5&amp;""))="SÍ",UPPER(TRIM(Datos!Q5&amp;""))="SI",UPPER(TRIM(Datos!Q5&amp;""))="NO"),IF(ISNUMBER(Datos!Q5),AND(OR(Q$1005="",Datos!Q5&gt;=Q$1005),OR(Q$1006="",Datos!Q5&lt;=Q$1006)),FALSE),TRUE))))</f>
        <v>0.0</v>
      </c>
      <c r="R5">
        <f>IF(Datos!R5="",0,IF(AND(R$1008&lt;&gt;"",Datos!R5=R$1008),0,IF(R$1004=0,0,1-CHOOSE(R$1004,IF(ISNUMBER(Datos!R5),AND(OR(R$1005="",Datos!R5&gt;=R$1005),OR(R$1006="",Datos!R5&lt;=R$1006)),FALSE),IF(ISNUMBER(Datos!R5),AND(Datos!R5=INT(Datos!R5),AND(OR(R$1005="",Datos!R5&gt;=R$1005),OR(R$1006="",Datos!R5&lt;=R$1006))),FALSE),OR(ISNUMBER(FIND(";"&amp;UPPER(TRIM(Datos!R5&amp;""))&amp;"=",R$1007)),ISNUMBER(FIND(";"&amp;UPPER(TRIM(Datos!R5&amp;""))&amp;";",R$1007))),OR(UPPER(TRIM(Datos!R5&amp;""))="SÍ",UPPER(TRIM(Datos!R5&amp;""))="SI",UPPER(TRIM(Datos!R5&amp;""))="NO"),IF(ISNUMBER(Datos!R5),AND(OR(R$1005="",Datos!R5&gt;=R$1005),OR(R$1006="",Datos!R5&lt;=R$1006)),FALSE),TRUE))))</f>
        <v>0.0</v>
      </c>
      <c r="S5">
        <f>IF(Datos!S5="",0,IF(AND(S$1008&lt;&gt;"",Datos!S5=S$1008),0,IF(S$1004=0,0,1-CHOOSE(S$1004,IF(ISNUMBER(Datos!S5),AND(OR(S$1005="",Datos!S5&gt;=S$1005),OR(S$1006="",Datos!S5&lt;=S$1006)),FALSE),IF(ISNUMBER(Datos!S5),AND(Datos!S5=INT(Datos!S5),AND(OR(S$1005="",Datos!S5&gt;=S$1005),OR(S$1006="",Datos!S5&lt;=S$1006))),FALSE),OR(ISNUMBER(FIND(";"&amp;UPPER(TRIM(Datos!S5&amp;""))&amp;"=",S$1007)),ISNUMBER(FIND(";"&amp;UPPER(TRIM(Datos!S5&amp;""))&amp;";",S$1007))),OR(UPPER(TRIM(Datos!S5&amp;""))="SÍ",UPPER(TRIM(Datos!S5&amp;""))="SI",UPPER(TRIM(Datos!S5&amp;""))="NO"),IF(ISNUMBER(Datos!S5),AND(OR(S$1005="",Datos!S5&gt;=S$1005),OR(S$1006="",Datos!S5&lt;=S$1006)),FALSE),TRUE))))</f>
        <v>0.0</v>
      </c>
      <c r="T5">
        <f>IF(Datos!T5="",0,IF(AND(T$1008&lt;&gt;"",Datos!T5=T$1008),0,IF(T$1004=0,0,1-CHOOSE(T$1004,IF(ISNUMBER(Datos!T5),AND(OR(T$1005="",Datos!T5&gt;=T$1005),OR(T$1006="",Datos!T5&lt;=T$1006)),FALSE),IF(ISNUMBER(Datos!T5),AND(Datos!T5=INT(Datos!T5),AND(OR(T$1005="",Datos!T5&gt;=T$1005),OR(T$1006="",Datos!T5&lt;=T$1006))),FALSE),OR(ISNUMBER(FIND(";"&amp;UPPER(TRIM(Datos!T5&amp;""))&amp;"=",T$1007)),ISNUMBER(FIND(";"&amp;UPPER(TRIM(Datos!T5&amp;""))&amp;";",T$1007))),OR(UPPER(TRIM(Datos!T5&amp;""))="SÍ",UPPER(TRIM(Datos!T5&amp;""))="SI",UPPER(TRIM(Datos!T5&amp;""))="NO"),IF(ISNUMBER(Datos!T5),AND(OR(T$1005="",Datos!T5&gt;=T$1005),OR(T$1006="",Datos!T5&lt;=T$1006)),FALSE),TRUE))))</f>
        <v>0.0</v>
      </c>
      <c r="U5">
        <f>IF(Datos!U5="",0,IF(AND(U$1008&lt;&gt;"",Datos!U5=U$1008),0,IF(U$1004=0,0,1-CHOOSE(U$1004,IF(ISNUMBER(Datos!U5),AND(OR(U$1005="",Datos!U5&gt;=U$1005),OR(U$1006="",Datos!U5&lt;=U$1006)),FALSE),IF(ISNUMBER(Datos!U5),AND(Datos!U5=INT(Datos!U5),AND(OR(U$1005="",Datos!U5&gt;=U$1005),OR(U$1006="",Datos!U5&lt;=U$1006))),FALSE),OR(ISNUMBER(FIND(";"&amp;UPPER(TRIM(Datos!U5&amp;""))&amp;"=",U$1007)),ISNUMBER(FIND(";"&amp;UPPER(TRIM(Datos!U5&amp;""))&amp;";",U$1007))),OR(UPPER(TRIM(Datos!U5&amp;""))="SÍ",UPPER(TRIM(Datos!U5&amp;""))="SI",UPPER(TRIM(Datos!U5&amp;""))="NO"),IF(ISNUMBER(Datos!U5),AND(OR(U$1005="",Datos!U5&gt;=U$1005),OR(U$1006="",Datos!U5&lt;=U$1006)),FALSE),TRUE))))</f>
        <v>0.0</v>
      </c>
      <c r="V5">
        <f>IF(Datos!V5="",0,IF(AND(V$1008&lt;&gt;"",Datos!V5=V$1008),0,IF(V$1004=0,0,1-CHOOSE(V$1004,IF(ISNUMBER(Datos!V5),AND(OR(V$1005="",Datos!V5&gt;=V$1005),OR(V$1006="",Datos!V5&lt;=V$1006)),FALSE),IF(ISNUMBER(Datos!V5),AND(Datos!V5=INT(Datos!V5),AND(OR(V$1005="",Datos!V5&gt;=V$1005),OR(V$1006="",Datos!V5&lt;=V$1006))),FALSE),OR(ISNUMBER(FIND(";"&amp;UPPER(TRIM(Datos!V5&amp;""))&amp;"=",V$1007)),ISNUMBER(FIND(";"&amp;UPPER(TRIM(Datos!V5&amp;""))&amp;";",V$1007))),OR(UPPER(TRIM(Datos!V5&amp;""))="SÍ",UPPER(TRIM(Datos!V5&amp;""))="SI",UPPER(TRIM(Datos!V5&amp;""))="NO"),IF(ISNUMBER(Datos!V5),AND(OR(V$1005="",Datos!V5&gt;=V$1005),OR(V$1006="",Datos!V5&lt;=V$1006)),FALSE),TRUE))))</f>
        <v>0.0</v>
      </c>
      <c r="W5">
        <f>IF(Datos!W5="",0,IF(AND(W$1008&lt;&gt;"",Datos!W5=W$1008),0,IF(W$1004=0,0,1-CHOOSE(W$1004,IF(ISNUMBER(Datos!W5),AND(OR(W$1005="",Datos!W5&gt;=W$1005),OR(W$1006="",Datos!W5&lt;=W$1006)),FALSE),IF(ISNUMBER(Datos!W5),AND(Datos!W5=INT(Datos!W5),AND(OR(W$1005="",Datos!W5&gt;=W$1005),OR(W$1006="",Datos!W5&lt;=W$1006))),FALSE),OR(ISNUMBER(FIND(";"&amp;UPPER(TRIM(Datos!W5&amp;""))&amp;"=",W$1007)),ISNUMBER(FIND(";"&amp;UPPER(TRIM(Datos!W5&amp;""))&amp;";",W$1007))),OR(UPPER(TRIM(Datos!W5&amp;""))="SÍ",UPPER(TRIM(Datos!W5&amp;""))="SI",UPPER(TRIM(Datos!W5&amp;""))="NO"),IF(ISNUMBER(Datos!W5),AND(OR(W$1005="",Datos!W5&gt;=W$1005),OR(W$1006="",Datos!W5&lt;=W$1006)),FALSE),TRUE))))</f>
        <v>0.0</v>
      </c>
      <c r="X5">
        <f>IF(Datos!X5="",0,IF(AND(X$1008&lt;&gt;"",Datos!X5=X$1008),0,IF(X$1004=0,0,1-CHOOSE(X$1004,IF(ISNUMBER(Datos!X5),AND(OR(X$1005="",Datos!X5&gt;=X$1005),OR(X$1006="",Datos!X5&lt;=X$1006)),FALSE),IF(ISNUMBER(Datos!X5),AND(Datos!X5=INT(Datos!X5),AND(OR(X$1005="",Datos!X5&gt;=X$1005),OR(X$1006="",Datos!X5&lt;=X$1006))),FALSE),OR(ISNUMBER(FIND(";"&amp;UPPER(TRIM(Datos!X5&amp;""))&amp;"=",X$1007)),ISNUMBER(FIND(";"&amp;UPPER(TRIM(Datos!X5&amp;""))&amp;";",X$1007))),OR(UPPER(TRIM(Datos!X5&amp;""))="SÍ",UPPER(TRIM(Datos!X5&amp;""))="SI",UPPER(TRIM(Datos!X5&amp;""))="NO"),IF(ISNUMBER(Datos!X5),AND(OR(X$1005="",Datos!X5&gt;=X$1005),OR(X$1006="",Datos!X5&lt;=X$1006)),FALSE),TRUE))))</f>
        <v>0.0</v>
      </c>
      <c r="Y5">
        <f>IF(Datos!Y5="",0,IF(AND(Y$1008&lt;&gt;"",Datos!Y5=Y$1008),0,IF(Y$1004=0,0,1-CHOOSE(Y$1004,IF(ISNUMBER(Datos!Y5),AND(OR(Y$1005="",Datos!Y5&gt;=Y$1005),OR(Y$1006="",Datos!Y5&lt;=Y$1006)),FALSE),IF(ISNUMBER(Datos!Y5),AND(Datos!Y5=INT(Datos!Y5),AND(OR(Y$1005="",Datos!Y5&gt;=Y$1005),OR(Y$1006="",Datos!Y5&lt;=Y$1006))),FALSE),OR(ISNUMBER(FIND(";"&amp;UPPER(TRIM(Datos!Y5&amp;""))&amp;"=",Y$1007)),ISNUMBER(FIND(";"&amp;UPPER(TRIM(Datos!Y5&amp;""))&amp;";",Y$1007))),OR(UPPER(TRIM(Datos!Y5&amp;""))="SÍ",UPPER(TRIM(Datos!Y5&amp;""))="SI",UPPER(TRIM(Datos!Y5&amp;""))="NO"),IF(ISNUMBER(Datos!Y5),AND(OR(Y$1005="",Datos!Y5&gt;=Y$1005),OR(Y$1006="",Datos!Y5&lt;=Y$1006)),FALSE),TRUE))))</f>
        <v>0.0</v>
      </c>
      <c r="Z5">
        <f>IF(Datos!Z5="",0,IF(AND(Z$1008&lt;&gt;"",Datos!Z5=Z$1008),0,IF(Z$1004=0,0,1-CHOOSE(Z$1004,IF(ISNUMBER(Datos!Z5),AND(OR(Z$1005="",Datos!Z5&gt;=Z$1005),OR(Z$1006="",Datos!Z5&lt;=Z$1006)),FALSE),IF(ISNUMBER(Datos!Z5),AND(Datos!Z5=INT(Datos!Z5),AND(OR(Z$1005="",Datos!Z5&gt;=Z$1005),OR(Z$1006="",Datos!Z5&lt;=Z$1006))),FALSE),OR(ISNUMBER(FIND(";"&amp;UPPER(TRIM(Datos!Z5&amp;""))&amp;"=",Z$1007)),ISNUMBER(FIND(";"&amp;UPPER(TRIM(Datos!Z5&amp;""))&amp;";",Z$1007))),OR(UPPER(TRIM(Datos!Z5&amp;""))="SÍ",UPPER(TRIM(Datos!Z5&amp;""))="SI",UPPER(TRIM(Datos!Z5&amp;""))="NO"),IF(ISNUMBER(Datos!Z5),AND(OR(Z$1005="",Datos!Z5&gt;=Z$1005),OR(Z$1006="",Datos!Z5&lt;=Z$1006)),FALSE),TRUE))))</f>
        <v>0.0</v>
      </c>
      <c r="AA5">
        <f>IF(Datos!AA5="",0,IF(AND(AA$1008&lt;&gt;"",Datos!AA5=AA$1008),0,IF(AA$1004=0,0,1-CHOOSE(AA$1004,IF(ISNUMBER(Datos!AA5),AND(OR(AA$1005="",Datos!AA5&gt;=AA$1005),OR(AA$1006="",Datos!AA5&lt;=AA$1006)),FALSE),IF(ISNUMBER(Datos!AA5),AND(Datos!AA5=INT(Datos!AA5),AND(OR(AA$1005="",Datos!AA5&gt;=AA$1005),OR(AA$1006="",Datos!AA5&lt;=AA$1006))),FALSE),OR(ISNUMBER(FIND(";"&amp;UPPER(TRIM(Datos!AA5&amp;""))&amp;"=",AA$1007)),ISNUMBER(FIND(";"&amp;UPPER(TRIM(Datos!AA5&amp;""))&amp;";",AA$1007))),OR(UPPER(TRIM(Datos!AA5&amp;""))="SÍ",UPPER(TRIM(Datos!AA5&amp;""))="SI",UPPER(TRIM(Datos!AA5&amp;""))="NO"),IF(ISNUMBER(Datos!AA5),AND(OR(AA$1005="",Datos!AA5&gt;=AA$1005),OR(AA$1006="",Datos!AA5&lt;=AA$1006)),FALSE),TRUE))))</f>
        <v>0.0</v>
      </c>
      <c r="AB5">
        <f>IF(Datos!AB5="",0,IF(AND(AB$1008&lt;&gt;"",Datos!AB5=AB$1008),0,IF(AB$1004=0,0,1-CHOOSE(AB$1004,IF(ISNUMBER(Datos!AB5),AND(OR(AB$1005="",Datos!AB5&gt;=AB$1005),OR(AB$1006="",Datos!AB5&lt;=AB$1006)),FALSE),IF(ISNUMBER(Datos!AB5),AND(Datos!AB5=INT(Datos!AB5),AND(OR(AB$1005="",Datos!AB5&gt;=AB$1005),OR(AB$1006="",Datos!AB5&lt;=AB$1006))),FALSE),OR(ISNUMBER(FIND(";"&amp;UPPER(TRIM(Datos!AB5&amp;""))&amp;"=",AB$1007)),ISNUMBER(FIND(";"&amp;UPPER(TRIM(Datos!AB5&amp;""))&amp;";",AB$1007))),OR(UPPER(TRIM(Datos!AB5&amp;""))="SÍ",UPPER(TRIM(Datos!AB5&amp;""))="SI",UPPER(TRIM(Datos!AB5&amp;""))="NO"),IF(ISNUMBER(Datos!AB5),AND(OR(AB$1005="",Datos!AB5&gt;=AB$1005),OR(AB$1006="",Datos!AB5&lt;=AB$1006)),FALSE),TRUE))))</f>
        <v>0.0</v>
      </c>
      <c r="AC5">
        <f>IF(Datos!AC5="",0,IF(AND(AC$1008&lt;&gt;"",Datos!AC5=AC$1008),0,IF(AC$1004=0,0,1-CHOOSE(AC$1004,IF(ISNUMBER(Datos!AC5),AND(OR(AC$1005="",Datos!AC5&gt;=AC$1005),OR(AC$1006="",Datos!AC5&lt;=AC$1006)),FALSE),IF(ISNUMBER(Datos!AC5),AND(Datos!AC5=INT(Datos!AC5),AND(OR(AC$1005="",Datos!AC5&gt;=AC$1005),OR(AC$1006="",Datos!AC5&lt;=AC$1006))),FALSE),OR(ISNUMBER(FIND(";"&amp;UPPER(TRIM(Datos!AC5&amp;""))&amp;"=",AC$1007)),ISNUMBER(FIND(";"&amp;UPPER(TRIM(Datos!AC5&amp;""))&amp;";",AC$1007))),OR(UPPER(TRIM(Datos!AC5&amp;""))="SÍ",UPPER(TRIM(Datos!AC5&amp;""))="SI",UPPER(TRIM(Datos!AC5&amp;""))="NO"),IF(ISNUMBER(Datos!AC5),AND(OR(AC$1005="",Datos!AC5&gt;=AC$1005),OR(AC$1006="",Datos!AC5&lt;=AC$1006)),FALSE),TRUE))))</f>
        <v>0.0</v>
      </c>
      <c r="AD5">
        <f>IF(Datos!AD5="",0,IF(AND(AD$1008&lt;&gt;"",Datos!AD5=AD$1008),0,IF(AD$1004=0,0,1-CHOOSE(AD$1004,IF(ISNUMBER(Datos!AD5),AND(OR(AD$1005="",Datos!AD5&gt;=AD$1005),OR(AD$1006="",Datos!AD5&lt;=AD$1006)),FALSE),IF(ISNUMBER(Datos!AD5),AND(Datos!AD5=INT(Datos!AD5),AND(OR(AD$1005="",Datos!AD5&gt;=AD$1005),OR(AD$1006="",Datos!AD5&lt;=AD$1006))),FALSE),OR(ISNUMBER(FIND(";"&amp;UPPER(TRIM(Datos!AD5&amp;""))&amp;"=",AD$1007)),ISNUMBER(FIND(";"&amp;UPPER(TRIM(Datos!AD5&amp;""))&amp;";",AD$1007))),OR(UPPER(TRIM(Datos!AD5&amp;""))="SÍ",UPPER(TRIM(Datos!AD5&amp;""))="SI",UPPER(TRIM(Datos!AD5&amp;""))="NO"),IF(ISNUMBER(Datos!AD5),AND(OR(AD$1005="",Datos!AD5&gt;=AD$1005),OR(AD$1006="",Datos!AD5&lt;=AD$1006)),FALSE),TRUE))))</f>
        <v>0.0</v>
      </c>
      <c r="AE5">
        <f>IF(Datos!AE5="",0,IF(AND(AE$1008&lt;&gt;"",Datos!AE5=AE$1008),0,IF(AE$1004=0,0,1-CHOOSE(AE$1004,IF(ISNUMBER(Datos!AE5),AND(OR(AE$1005="",Datos!AE5&gt;=AE$1005),OR(AE$1006="",Datos!AE5&lt;=AE$1006)),FALSE),IF(ISNUMBER(Datos!AE5),AND(Datos!AE5=INT(Datos!AE5),AND(OR(AE$1005="",Datos!AE5&gt;=AE$1005),OR(AE$1006="",Datos!AE5&lt;=AE$1006))),FALSE),OR(ISNUMBER(FIND(";"&amp;UPPER(TRIM(Datos!AE5&amp;""))&amp;"=",AE$1007)),ISNUMBER(FIND(";"&amp;UPPER(TRIM(Datos!AE5&amp;""))&amp;";",AE$1007))),OR(UPPER(TRIM(Datos!AE5&amp;""))="SÍ",UPPER(TRIM(Datos!AE5&amp;""))="SI",UPPER(TRIM(Datos!AE5&amp;""))="NO"),IF(ISNUMBER(Datos!AE5),AND(OR(AE$1005="",Datos!AE5&gt;=AE$1005),OR(AE$1006="",Datos!AE5&lt;=AE$1006)),FALSE),TRUE))))</f>
        <v>0.0</v>
      </c>
    </row>
    <row r="6" spans="1:31">
      <c r="B6">
        <f>IF(Datos!B6="",0,IF(AND(B$1008&lt;&gt;"",Datos!B6=B$1008),0,IF(B$1004=0,0,1-CHOOSE(B$1004,IF(ISNUMBER(Datos!B6),AND(OR(B$1005="",Datos!B6&gt;=B$1005),OR(B$1006="",Datos!B6&lt;=B$1006)),FALSE),IF(ISNUMBER(Datos!B6),AND(Datos!B6=INT(Datos!B6),AND(OR(B$1005="",Datos!B6&gt;=B$1005),OR(B$1006="",Datos!B6&lt;=B$1006))),FALSE),OR(ISNUMBER(FIND(";"&amp;UPPER(TRIM(Datos!B6&amp;""))&amp;"=",B$1007)),ISNUMBER(FIND(";"&amp;UPPER(TRIM(Datos!B6&amp;""))&amp;";",B$1007))),OR(UPPER(TRIM(Datos!B6&amp;""))="SÍ",UPPER(TRIM(Datos!B6&amp;""))="SI",UPPER(TRIM(Datos!B6&amp;""))="NO"),IF(ISNUMBER(Datos!B6),AND(OR(B$1005="",Datos!B6&gt;=B$1005),OR(B$1006="",Datos!B6&lt;=B$1006)),FALSE),TRUE))))</f>
        <v>0.0</v>
      </c>
      <c r="C6">
        <f>IF(Datos!C6="",0,IF(AND(C$1008&lt;&gt;"",Datos!C6=C$1008),0,IF(C$1004=0,0,1-CHOOSE(C$1004,IF(ISNUMBER(Datos!C6),AND(OR(C$1005="",Datos!C6&gt;=C$1005),OR(C$1006="",Datos!C6&lt;=C$1006)),FALSE),IF(ISNUMBER(Datos!C6),AND(Datos!C6=INT(Datos!C6),AND(OR(C$1005="",Datos!C6&gt;=C$1005),OR(C$1006="",Datos!C6&lt;=C$1006))),FALSE),OR(ISNUMBER(FIND(";"&amp;UPPER(TRIM(Datos!C6&amp;""))&amp;"=",C$1007)),ISNUMBER(FIND(";"&amp;UPPER(TRIM(Datos!C6&amp;""))&amp;";",C$1007))),OR(UPPER(TRIM(Datos!C6&amp;""))="SÍ",UPPER(TRIM(Datos!C6&amp;""))="SI",UPPER(TRIM(Datos!C6&amp;""))="NO"),IF(ISNUMBER(Datos!C6),AND(OR(C$1005="",Datos!C6&gt;=C$1005),OR(C$1006="",Datos!C6&lt;=C$1006)),FALSE),TRUE))))</f>
        <v>0.0</v>
      </c>
      <c r="D6">
        <f>IF(Datos!D6="",0,IF(AND(D$1008&lt;&gt;"",Datos!D6=D$1008),0,IF(D$1004=0,0,1-CHOOSE(D$1004,IF(ISNUMBER(Datos!D6),AND(OR(D$1005="",Datos!D6&gt;=D$1005),OR(D$1006="",Datos!D6&lt;=D$1006)),FALSE),IF(ISNUMBER(Datos!D6),AND(Datos!D6=INT(Datos!D6),AND(OR(D$1005="",Datos!D6&gt;=D$1005),OR(D$1006="",Datos!D6&lt;=D$1006))),FALSE),OR(ISNUMBER(FIND(";"&amp;UPPER(TRIM(Datos!D6&amp;""))&amp;"=",D$1007)),ISNUMBER(FIND(";"&amp;UPPER(TRIM(Datos!D6&amp;""))&amp;";",D$1007))),OR(UPPER(TRIM(Datos!D6&amp;""))="SÍ",UPPER(TRIM(Datos!D6&amp;""))="SI",UPPER(TRIM(Datos!D6&amp;""))="NO"),IF(ISNUMBER(Datos!D6),AND(OR(D$1005="",Datos!D6&gt;=D$1005),OR(D$1006="",Datos!D6&lt;=D$1006)),FALSE),TRUE))))</f>
        <v>0.0</v>
      </c>
      <c r="E6">
        <f>IF(Datos!E6="",0,IF(AND(E$1008&lt;&gt;"",Datos!E6=E$1008),0,IF(E$1004=0,0,1-CHOOSE(E$1004,IF(ISNUMBER(Datos!E6),AND(OR(E$1005="",Datos!E6&gt;=E$1005),OR(E$1006="",Datos!E6&lt;=E$1006)),FALSE),IF(ISNUMBER(Datos!E6),AND(Datos!E6=INT(Datos!E6),AND(OR(E$1005="",Datos!E6&gt;=E$1005),OR(E$1006="",Datos!E6&lt;=E$1006))),FALSE),OR(ISNUMBER(FIND(";"&amp;UPPER(TRIM(Datos!E6&amp;""))&amp;"=",E$1007)),ISNUMBER(FIND(";"&amp;UPPER(TRIM(Datos!E6&amp;""))&amp;";",E$1007))),OR(UPPER(TRIM(Datos!E6&amp;""))="SÍ",UPPER(TRIM(Datos!E6&amp;""))="SI",UPPER(TRIM(Datos!E6&amp;""))="NO"),IF(ISNUMBER(Datos!E6),AND(OR(E$1005="",Datos!E6&gt;=E$1005),OR(E$1006="",Datos!E6&lt;=E$1006)),FALSE),TRUE))))</f>
        <v>0.0</v>
      </c>
      <c r="F6">
        <f>IF(Datos!F6="",0,IF(AND(F$1008&lt;&gt;"",Datos!F6=F$1008),0,IF(F$1004=0,0,1-CHOOSE(F$1004,IF(ISNUMBER(Datos!F6),AND(OR(F$1005="",Datos!F6&gt;=F$1005),OR(F$1006="",Datos!F6&lt;=F$1006)),FALSE),IF(ISNUMBER(Datos!F6),AND(Datos!F6=INT(Datos!F6),AND(OR(F$1005="",Datos!F6&gt;=F$1005),OR(F$1006="",Datos!F6&lt;=F$1006))),FALSE),OR(ISNUMBER(FIND(";"&amp;UPPER(TRIM(Datos!F6&amp;""))&amp;"=",F$1007)),ISNUMBER(FIND(";"&amp;UPPER(TRIM(Datos!F6&amp;""))&amp;";",F$1007))),OR(UPPER(TRIM(Datos!F6&amp;""))="SÍ",UPPER(TRIM(Datos!F6&amp;""))="SI",UPPER(TRIM(Datos!F6&amp;""))="NO"),IF(ISNUMBER(Datos!F6),AND(OR(F$1005="",Datos!F6&gt;=F$1005),OR(F$1006="",Datos!F6&lt;=F$1006)),FALSE),TRUE))))</f>
        <v>0.0</v>
      </c>
      <c r="G6">
        <f>IF(Datos!G6="",0,IF(AND(G$1008&lt;&gt;"",Datos!G6=G$1008),0,IF(G$1004=0,0,1-CHOOSE(G$1004,IF(ISNUMBER(Datos!G6),AND(OR(G$1005="",Datos!G6&gt;=G$1005),OR(G$1006="",Datos!G6&lt;=G$1006)),FALSE),IF(ISNUMBER(Datos!G6),AND(Datos!G6=INT(Datos!G6),AND(OR(G$1005="",Datos!G6&gt;=G$1005),OR(G$1006="",Datos!G6&lt;=G$1006))),FALSE),OR(ISNUMBER(FIND(";"&amp;UPPER(TRIM(Datos!G6&amp;""))&amp;"=",G$1007)),ISNUMBER(FIND(";"&amp;UPPER(TRIM(Datos!G6&amp;""))&amp;";",G$1007))),OR(UPPER(TRIM(Datos!G6&amp;""))="SÍ",UPPER(TRIM(Datos!G6&amp;""))="SI",UPPER(TRIM(Datos!G6&amp;""))="NO"),IF(ISNUMBER(Datos!G6),AND(OR(G$1005="",Datos!G6&gt;=G$1005),OR(G$1006="",Datos!G6&lt;=G$1006)),FALSE),TRUE))))</f>
        <v>0.0</v>
      </c>
      <c r="H6">
        <f>IF(Datos!H6="",0,IF(AND(H$1008&lt;&gt;"",Datos!H6=H$1008),0,IF(H$1004=0,0,1-CHOOSE(H$1004,IF(ISNUMBER(Datos!H6),AND(OR(H$1005="",Datos!H6&gt;=H$1005),OR(H$1006="",Datos!H6&lt;=H$1006)),FALSE),IF(ISNUMBER(Datos!H6),AND(Datos!H6=INT(Datos!H6),AND(OR(H$1005="",Datos!H6&gt;=H$1005),OR(H$1006="",Datos!H6&lt;=H$1006))),FALSE),OR(ISNUMBER(FIND(";"&amp;UPPER(TRIM(Datos!H6&amp;""))&amp;"=",H$1007)),ISNUMBER(FIND(";"&amp;UPPER(TRIM(Datos!H6&amp;""))&amp;";",H$1007))),OR(UPPER(TRIM(Datos!H6&amp;""))="SÍ",UPPER(TRIM(Datos!H6&amp;""))="SI",UPPER(TRIM(Datos!H6&amp;""))="NO"),IF(ISNUMBER(Datos!H6),AND(OR(H$1005="",Datos!H6&gt;=H$1005),OR(H$1006="",Datos!H6&lt;=H$1006)),FALSE),TRUE))))</f>
        <v>0.0</v>
      </c>
      <c r="I6">
        <f>IF(Datos!I6="",0,IF(AND(I$1008&lt;&gt;"",Datos!I6=I$1008),0,IF(I$1004=0,0,1-CHOOSE(I$1004,IF(ISNUMBER(Datos!I6),AND(OR(I$1005="",Datos!I6&gt;=I$1005),OR(I$1006="",Datos!I6&lt;=I$1006)),FALSE),IF(ISNUMBER(Datos!I6),AND(Datos!I6=INT(Datos!I6),AND(OR(I$1005="",Datos!I6&gt;=I$1005),OR(I$1006="",Datos!I6&lt;=I$1006))),FALSE),OR(ISNUMBER(FIND(";"&amp;UPPER(TRIM(Datos!I6&amp;""))&amp;"=",I$1007)),ISNUMBER(FIND(";"&amp;UPPER(TRIM(Datos!I6&amp;""))&amp;";",I$1007))),OR(UPPER(TRIM(Datos!I6&amp;""))="SÍ",UPPER(TRIM(Datos!I6&amp;""))="SI",UPPER(TRIM(Datos!I6&amp;""))="NO"),IF(ISNUMBER(Datos!I6),AND(OR(I$1005="",Datos!I6&gt;=I$1005),OR(I$1006="",Datos!I6&lt;=I$1006)),FALSE),TRUE))))</f>
        <v>0.0</v>
      </c>
      <c r="J6">
        <f>IF(Datos!J6="",0,IF(AND(J$1008&lt;&gt;"",Datos!J6=J$1008),0,IF(J$1004=0,0,1-CHOOSE(J$1004,IF(ISNUMBER(Datos!J6),AND(OR(J$1005="",Datos!J6&gt;=J$1005),OR(J$1006="",Datos!J6&lt;=J$1006)),FALSE),IF(ISNUMBER(Datos!J6),AND(Datos!J6=INT(Datos!J6),AND(OR(J$1005="",Datos!J6&gt;=J$1005),OR(J$1006="",Datos!J6&lt;=J$1006))),FALSE),OR(ISNUMBER(FIND(";"&amp;UPPER(TRIM(Datos!J6&amp;""))&amp;"=",J$1007)),ISNUMBER(FIND(";"&amp;UPPER(TRIM(Datos!J6&amp;""))&amp;";",J$1007))),OR(UPPER(TRIM(Datos!J6&amp;""))="SÍ",UPPER(TRIM(Datos!J6&amp;""))="SI",UPPER(TRIM(Datos!J6&amp;""))="NO"),IF(ISNUMBER(Datos!J6),AND(OR(J$1005="",Datos!J6&gt;=J$1005),OR(J$1006="",Datos!J6&lt;=J$1006)),FALSE),TRUE))))</f>
        <v>0.0</v>
      </c>
      <c r="K6">
        <f>IF(Datos!K6="",0,IF(AND(K$1008&lt;&gt;"",Datos!K6=K$1008),0,IF(K$1004=0,0,1-CHOOSE(K$1004,IF(ISNUMBER(Datos!K6),AND(OR(K$1005="",Datos!K6&gt;=K$1005),OR(K$1006="",Datos!K6&lt;=K$1006)),FALSE),IF(ISNUMBER(Datos!K6),AND(Datos!K6=INT(Datos!K6),AND(OR(K$1005="",Datos!K6&gt;=K$1005),OR(K$1006="",Datos!K6&lt;=K$1006))),FALSE),OR(ISNUMBER(FIND(";"&amp;UPPER(TRIM(Datos!K6&amp;""))&amp;"=",K$1007)),ISNUMBER(FIND(";"&amp;UPPER(TRIM(Datos!K6&amp;""))&amp;";",K$1007))),OR(UPPER(TRIM(Datos!K6&amp;""))="SÍ",UPPER(TRIM(Datos!K6&amp;""))="SI",UPPER(TRIM(Datos!K6&amp;""))="NO"),IF(ISNUMBER(Datos!K6),AND(OR(K$1005="",Datos!K6&gt;=K$1005),OR(K$1006="",Datos!K6&lt;=K$1006)),FALSE),TRUE))))</f>
        <v>0.0</v>
      </c>
      <c r="L6">
        <f>IF(Datos!L6="",0,IF(AND(L$1008&lt;&gt;"",Datos!L6=L$1008),0,IF(L$1004=0,0,1-CHOOSE(L$1004,IF(ISNUMBER(Datos!L6),AND(OR(L$1005="",Datos!L6&gt;=L$1005),OR(L$1006="",Datos!L6&lt;=L$1006)),FALSE),IF(ISNUMBER(Datos!L6),AND(Datos!L6=INT(Datos!L6),AND(OR(L$1005="",Datos!L6&gt;=L$1005),OR(L$1006="",Datos!L6&lt;=L$1006))),FALSE),OR(ISNUMBER(FIND(";"&amp;UPPER(TRIM(Datos!L6&amp;""))&amp;"=",L$1007)),ISNUMBER(FIND(";"&amp;UPPER(TRIM(Datos!L6&amp;""))&amp;";",L$1007))),OR(UPPER(TRIM(Datos!L6&amp;""))="SÍ",UPPER(TRIM(Datos!L6&amp;""))="SI",UPPER(TRIM(Datos!L6&amp;""))="NO"),IF(ISNUMBER(Datos!L6),AND(OR(L$1005="",Datos!L6&gt;=L$1005),OR(L$1006="",Datos!L6&lt;=L$1006)),FALSE),TRUE))))</f>
        <v>0.0</v>
      </c>
      <c r="M6">
        <f>IF(Datos!M6="",0,IF(AND(M$1008&lt;&gt;"",Datos!M6=M$1008),0,IF(M$1004=0,0,1-CHOOSE(M$1004,IF(ISNUMBER(Datos!M6),AND(OR(M$1005="",Datos!M6&gt;=M$1005),OR(M$1006="",Datos!M6&lt;=M$1006)),FALSE),IF(ISNUMBER(Datos!M6),AND(Datos!M6=INT(Datos!M6),AND(OR(M$1005="",Datos!M6&gt;=M$1005),OR(M$1006="",Datos!M6&lt;=M$1006))),FALSE),OR(ISNUMBER(FIND(";"&amp;UPPER(TRIM(Datos!M6&amp;""))&amp;"=",M$1007)),ISNUMBER(FIND(";"&amp;UPPER(TRIM(Datos!M6&amp;""))&amp;";",M$1007))),OR(UPPER(TRIM(Datos!M6&amp;""))="SÍ",UPPER(TRIM(Datos!M6&amp;""))="SI",UPPER(TRIM(Datos!M6&amp;""))="NO"),IF(ISNUMBER(Datos!M6),AND(OR(M$1005="",Datos!M6&gt;=M$1005),OR(M$1006="",Datos!M6&lt;=M$1006)),FALSE),TRUE))))</f>
        <v>0.0</v>
      </c>
      <c r="N6">
        <f>IF(Datos!N6="",0,IF(AND(N$1008&lt;&gt;"",Datos!N6=N$1008),0,IF(N$1004=0,0,1-CHOOSE(N$1004,IF(ISNUMBER(Datos!N6),AND(OR(N$1005="",Datos!N6&gt;=N$1005),OR(N$1006="",Datos!N6&lt;=N$1006)),FALSE),IF(ISNUMBER(Datos!N6),AND(Datos!N6=INT(Datos!N6),AND(OR(N$1005="",Datos!N6&gt;=N$1005),OR(N$1006="",Datos!N6&lt;=N$1006))),FALSE),OR(ISNUMBER(FIND(";"&amp;UPPER(TRIM(Datos!N6&amp;""))&amp;"=",N$1007)),ISNUMBER(FIND(";"&amp;UPPER(TRIM(Datos!N6&amp;""))&amp;";",N$1007))),OR(UPPER(TRIM(Datos!N6&amp;""))="SÍ",UPPER(TRIM(Datos!N6&amp;""))="SI",UPPER(TRIM(Datos!N6&amp;""))="NO"),IF(ISNUMBER(Datos!N6),AND(OR(N$1005="",Datos!N6&gt;=N$1005),OR(N$1006="",Datos!N6&lt;=N$1006)),FALSE),TRUE))))</f>
        <v>0.0</v>
      </c>
      <c r="O6">
        <f>IF(Datos!O6="",0,IF(AND(O$1008&lt;&gt;"",Datos!O6=O$1008),0,IF(O$1004=0,0,1-CHOOSE(O$1004,IF(ISNUMBER(Datos!O6),AND(OR(O$1005="",Datos!O6&gt;=O$1005),OR(O$1006="",Datos!O6&lt;=O$1006)),FALSE),IF(ISNUMBER(Datos!O6),AND(Datos!O6=INT(Datos!O6),AND(OR(O$1005="",Datos!O6&gt;=O$1005),OR(O$1006="",Datos!O6&lt;=O$1006))),FALSE),OR(ISNUMBER(FIND(";"&amp;UPPER(TRIM(Datos!O6&amp;""))&amp;"=",O$1007)),ISNUMBER(FIND(";"&amp;UPPER(TRIM(Datos!O6&amp;""))&amp;";",O$1007))),OR(UPPER(TRIM(Datos!O6&amp;""))="SÍ",UPPER(TRIM(Datos!O6&amp;""))="SI",UPPER(TRIM(Datos!O6&amp;""))="NO"),IF(ISNUMBER(Datos!O6),AND(OR(O$1005="",Datos!O6&gt;=O$1005),OR(O$1006="",Datos!O6&lt;=O$1006)),FALSE),TRUE))))</f>
        <v>0.0</v>
      </c>
      <c r="P6">
        <f>IF(Datos!P6="",0,IF(AND(P$1008&lt;&gt;"",Datos!P6=P$1008),0,IF(P$1004=0,0,1-CHOOSE(P$1004,IF(ISNUMBER(Datos!P6),AND(OR(P$1005="",Datos!P6&gt;=P$1005),OR(P$1006="",Datos!P6&lt;=P$1006)),FALSE),IF(ISNUMBER(Datos!P6),AND(Datos!P6=INT(Datos!P6),AND(OR(P$1005="",Datos!P6&gt;=P$1005),OR(P$1006="",Datos!P6&lt;=P$1006))),FALSE),OR(ISNUMBER(FIND(";"&amp;UPPER(TRIM(Datos!P6&amp;""))&amp;"=",P$1007)),ISNUMBER(FIND(";"&amp;UPPER(TRIM(Datos!P6&amp;""))&amp;";",P$1007))),OR(UPPER(TRIM(Datos!P6&amp;""))="SÍ",UPPER(TRIM(Datos!P6&amp;""))="SI",UPPER(TRIM(Datos!P6&amp;""))="NO"),IF(ISNUMBER(Datos!P6),AND(OR(P$1005="",Datos!P6&gt;=P$1005),OR(P$1006="",Datos!P6&lt;=P$1006)),FALSE),TRUE))))</f>
        <v>0.0</v>
      </c>
      <c r="Q6">
        <f>IF(Datos!Q6="",0,IF(AND(Q$1008&lt;&gt;"",Datos!Q6=Q$1008),0,IF(Q$1004=0,0,1-CHOOSE(Q$1004,IF(ISNUMBER(Datos!Q6),AND(OR(Q$1005="",Datos!Q6&gt;=Q$1005),OR(Q$1006="",Datos!Q6&lt;=Q$1006)),FALSE),IF(ISNUMBER(Datos!Q6),AND(Datos!Q6=INT(Datos!Q6),AND(OR(Q$1005="",Datos!Q6&gt;=Q$1005),OR(Q$1006="",Datos!Q6&lt;=Q$1006))),FALSE),OR(ISNUMBER(FIND(";"&amp;UPPER(TRIM(Datos!Q6&amp;""))&amp;"=",Q$1007)),ISNUMBER(FIND(";"&amp;UPPER(TRIM(Datos!Q6&amp;""))&amp;";",Q$1007))),OR(UPPER(TRIM(Datos!Q6&amp;""))="SÍ",UPPER(TRIM(Datos!Q6&amp;""))="SI",UPPER(TRIM(Datos!Q6&amp;""))="NO"),IF(ISNUMBER(Datos!Q6),AND(OR(Q$1005="",Datos!Q6&gt;=Q$1005),OR(Q$1006="",Datos!Q6&lt;=Q$1006)),FALSE),TRUE))))</f>
        <v>0.0</v>
      </c>
      <c r="R6">
        <f>IF(Datos!R6="",0,IF(AND(R$1008&lt;&gt;"",Datos!R6=R$1008),0,IF(R$1004=0,0,1-CHOOSE(R$1004,IF(ISNUMBER(Datos!R6),AND(OR(R$1005="",Datos!R6&gt;=R$1005),OR(R$1006="",Datos!R6&lt;=R$1006)),FALSE),IF(ISNUMBER(Datos!R6),AND(Datos!R6=INT(Datos!R6),AND(OR(R$1005="",Datos!R6&gt;=R$1005),OR(R$1006="",Datos!R6&lt;=R$1006))),FALSE),OR(ISNUMBER(FIND(";"&amp;UPPER(TRIM(Datos!R6&amp;""))&amp;"=",R$1007)),ISNUMBER(FIND(";"&amp;UPPER(TRIM(Datos!R6&amp;""))&amp;";",R$1007))),OR(UPPER(TRIM(Datos!R6&amp;""))="SÍ",UPPER(TRIM(Datos!R6&amp;""))="SI",UPPER(TRIM(Datos!R6&amp;""))="NO"),IF(ISNUMBER(Datos!R6),AND(OR(R$1005="",Datos!R6&gt;=R$1005),OR(R$1006="",Datos!R6&lt;=R$1006)),FALSE),TRUE))))</f>
        <v>0.0</v>
      </c>
      <c r="S6">
        <f>IF(Datos!S6="",0,IF(AND(S$1008&lt;&gt;"",Datos!S6=S$1008),0,IF(S$1004=0,0,1-CHOOSE(S$1004,IF(ISNUMBER(Datos!S6),AND(OR(S$1005="",Datos!S6&gt;=S$1005),OR(S$1006="",Datos!S6&lt;=S$1006)),FALSE),IF(ISNUMBER(Datos!S6),AND(Datos!S6=INT(Datos!S6),AND(OR(S$1005="",Datos!S6&gt;=S$1005),OR(S$1006="",Datos!S6&lt;=S$1006))),FALSE),OR(ISNUMBER(FIND(";"&amp;UPPER(TRIM(Datos!S6&amp;""))&amp;"=",S$1007)),ISNUMBER(FIND(";"&amp;UPPER(TRIM(Datos!S6&amp;""))&amp;";",S$1007))),OR(UPPER(TRIM(Datos!S6&amp;""))="SÍ",UPPER(TRIM(Datos!S6&amp;""))="SI",UPPER(TRIM(Datos!S6&amp;""))="NO"),IF(ISNUMBER(Datos!S6),AND(OR(S$1005="",Datos!S6&gt;=S$1005),OR(S$1006="",Datos!S6&lt;=S$1006)),FALSE),TRUE))))</f>
        <v>0.0</v>
      </c>
      <c r="T6">
        <f>IF(Datos!T6="",0,IF(AND(T$1008&lt;&gt;"",Datos!T6=T$1008),0,IF(T$1004=0,0,1-CHOOSE(T$1004,IF(ISNUMBER(Datos!T6),AND(OR(T$1005="",Datos!T6&gt;=T$1005),OR(T$1006="",Datos!T6&lt;=T$1006)),FALSE),IF(ISNUMBER(Datos!T6),AND(Datos!T6=INT(Datos!T6),AND(OR(T$1005="",Datos!T6&gt;=T$1005),OR(T$1006="",Datos!T6&lt;=T$1006))),FALSE),OR(ISNUMBER(FIND(";"&amp;UPPER(TRIM(Datos!T6&amp;""))&amp;"=",T$1007)),ISNUMBER(FIND(";"&amp;UPPER(TRIM(Datos!T6&amp;""))&amp;";",T$1007))),OR(UPPER(TRIM(Datos!T6&amp;""))="SÍ",UPPER(TRIM(Datos!T6&amp;""))="SI",UPPER(TRIM(Datos!T6&amp;""))="NO"),IF(ISNUMBER(Datos!T6),AND(OR(T$1005="",Datos!T6&gt;=T$1005),OR(T$1006="",Datos!T6&lt;=T$1006)),FALSE),TRUE))))</f>
        <v>0.0</v>
      </c>
      <c r="U6">
        <f>IF(Datos!U6="",0,IF(AND(U$1008&lt;&gt;"",Datos!U6=U$1008),0,IF(U$1004=0,0,1-CHOOSE(U$1004,IF(ISNUMBER(Datos!U6),AND(OR(U$1005="",Datos!U6&gt;=U$1005),OR(U$1006="",Datos!U6&lt;=U$1006)),FALSE),IF(ISNUMBER(Datos!U6),AND(Datos!U6=INT(Datos!U6),AND(OR(U$1005="",Datos!U6&gt;=U$1005),OR(U$1006="",Datos!U6&lt;=U$1006))),FALSE),OR(ISNUMBER(FIND(";"&amp;UPPER(TRIM(Datos!U6&amp;""))&amp;"=",U$1007)),ISNUMBER(FIND(";"&amp;UPPER(TRIM(Datos!U6&amp;""))&amp;";",U$1007))),OR(UPPER(TRIM(Datos!U6&amp;""))="SÍ",UPPER(TRIM(Datos!U6&amp;""))="SI",UPPER(TRIM(Datos!U6&amp;""))="NO"),IF(ISNUMBER(Datos!U6),AND(OR(U$1005="",Datos!U6&gt;=U$1005),OR(U$1006="",Datos!U6&lt;=U$1006)),FALSE),TRUE))))</f>
        <v>0.0</v>
      </c>
      <c r="V6">
        <f>IF(Datos!V6="",0,IF(AND(V$1008&lt;&gt;"",Datos!V6=V$1008),0,IF(V$1004=0,0,1-CHOOSE(V$1004,IF(ISNUMBER(Datos!V6),AND(OR(V$1005="",Datos!V6&gt;=V$1005),OR(V$1006="",Datos!V6&lt;=V$1006)),FALSE),IF(ISNUMBER(Datos!V6),AND(Datos!V6=INT(Datos!V6),AND(OR(V$1005="",Datos!V6&gt;=V$1005),OR(V$1006="",Datos!V6&lt;=V$1006))),FALSE),OR(ISNUMBER(FIND(";"&amp;UPPER(TRIM(Datos!V6&amp;""))&amp;"=",V$1007)),ISNUMBER(FIND(";"&amp;UPPER(TRIM(Datos!V6&amp;""))&amp;";",V$1007))),OR(UPPER(TRIM(Datos!V6&amp;""))="SÍ",UPPER(TRIM(Datos!V6&amp;""))="SI",UPPER(TRIM(Datos!V6&amp;""))="NO"),IF(ISNUMBER(Datos!V6),AND(OR(V$1005="",Datos!V6&gt;=V$1005),OR(V$1006="",Datos!V6&lt;=V$1006)),FALSE),TRUE))))</f>
        <v>0.0</v>
      </c>
      <c r="W6">
        <f>IF(Datos!W6="",0,IF(AND(W$1008&lt;&gt;"",Datos!W6=W$1008),0,IF(W$1004=0,0,1-CHOOSE(W$1004,IF(ISNUMBER(Datos!W6),AND(OR(W$1005="",Datos!W6&gt;=W$1005),OR(W$1006="",Datos!W6&lt;=W$1006)),FALSE),IF(ISNUMBER(Datos!W6),AND(Datos!W6=INT(Datos!W6),AND(OR(W$1005="",Datos!W6&gt;=W$1005),OR(W$1006="",Datos!W6&lt;=W$1006))),FALSE),OR(ISNUMBER(FIND(";"&amp;UPPER(TRIM(Datos!W6&amp;""))&amp;"=",W$1007)),ISNUMBER(FIND(";"&amp;UPPER(TRIM(Datos!W6&amp;""))&amp;";",W$1007))),OR(UPPER(TRIM(Datos!W6&amp;""))="SÍ",UPPER(TRIM(Datos!W6&amp;""))="SI",UPPER(TRIM(Datos!W6&amp;""))="NO"),IF(ISNUMBER(Datos!W6),AND(OR(W$1005="",Datos!W6&gt;=W$1005),OR(W$1006="",Datos!W6&lt;=W$1006)),FALSE),TRUE))))</f>
        <v>0.0</v>
      </c>
      <c r="X6">
        <f>IF(Datos!X6="",0,IF(AND(X$1008&lt;&gt;"",Datos!X6=X$1008),0,IF(X$1004=0,0,1-CHOOSE(X$1004,IF(ISNUMBER(Datos!X6),AND(OR(X$1005="",Datos!X6&gt;=X$1005),OR(X$1006="",Datos!X6&lt;=X$1006)),FALSE),IF(ISNUMBER(Datos!X6),AND(Datos!X6=INT(Datos!X6),AND(OR(X$1005="",Datos!X6&gt;=X$1005),OR(X$1006="",Datos!X6&lt;=X$1006))),FALSE),OR(ISNUMBER(FIND(";"&amp;UPPER(TRIM(Datos!X6&amp;""))&amp;"=",X$1007)),ISNUMBER(FIND(";"&amp;UPPER(TRIM(Datos!X6&amp;""))&amp;";",X$1007))),OR(UPPER(TRIM(Datos!X6&amp;""))="SÍ",UPPER(TRIM(Datos!X6&amp;""))="SI",UPPER(TRIM(Datos!X6&amp;""))="NO"),IF(ISNUMBER(Datos!X6),AND(OR(X$1005="",Datos!X6&gt;=X$1005),OR(X$1006="",Datos!X6&lt;=X$1006)),FALSE),TRUE))))</f>
        <v>0.0</v>
      </c>
      <c r="Y6">
        <f>IF(Datos!Y6="",0,IF(AND(Y$1008&lt;&gt;"",Datos!Y6=Y$1008),0,IF(Y$1004=0,0,1-CHOOSE(Y$1004,IF(ISNUMBER(Datos!Y6),AND(OR(Y$1005="",Datos!Y6&gt;=Y$1005),OR(Y$1006="",Datos!Y6&lt;=Y$1006)),FALSE),IF(ISNUMBER(Datos!Y6),AND(Datos!Y6=INT(Datos!Y6),AND(OR(Y$1005="",Datos!Y6&gt;=Y$1005),OR(Y$1006="",Datos!Y6&lt;=Y$1006))),FALSE),OR(ISNUMBER(FIND(";"&amp;UPPER(TRIM(Datos!Y6&amp;""))&amp;"=",Y$1007)),ISNUMBER(FIND(";"&amp;UPPER(TRIM(Datos!Y6&amp;""))&amp;";",Y$1007))),OR(UPPER(TRIM(Datos!Y6&amp;""))="SÍ",UPPER(TRIM(Datos!Y6&amp;""))="SI",UPPER(TRIM(Datos!Y6&amp;""))="NO"),IF(ISNUMBER(Datos!Y6),AND(OR(Y$1005="",Datos!Y6&gt;=Y$1005),OR(Y$1006="",Datos!Y6&lt;=Y$1006)),FALSE),TRUE))))</f>
        <v>0.0</v>
      </c>
      <c r="Z6">
        <f>IF(Datos!Z6="",0,IF(AND(Z$1008&lt;&gt;"",Datos!Z6=Z$1008),0,IF(Z$1004=0,0,1-CHOOSE(Z$1004,IF(ISNUMBER(Datos!Z6),AND(OR(Z$1005="",Datos!Z6&gt;=Z$1005),OR(Z$1006="",Datos!Z6&lt;=Z$1006)),FALSE),IF(ISNUMBER(Datos!Z6),AND(Datos!Z6=INT(Datos!Z6),AND(OR(Z$1005="",Datos!Z6&gt;=Z$1005),OR(Z$1006="",Datos!Z6&lt;=Z$1006))),FALSE),OR(ISNUMBER(FIND(";"&amp;UPPER(TRIM(Datos!Z6&amp;""))&amp;"=",Z$1007)),ISNUMBER(FIND(";"&amp;UPPER(TRIM(Datos!Z6&amp;""))&amp;";",Z$1007))),OR(UPPER(TRIM(Datos!Z6&amp;""))="SÍ",UPPER(TRIM(Datos!Z6&amp;""))="SI",UPPER(TRIM(Datos!Z6&amp;""))="NO"),IF(ISNUMBER(Datos!Z6),AND(OR(Z$1005="",Datos!Z6&gt;=Z$1005),OR(Z$1006="",Datos!Z6&lt;=Z$1006)),FALSE),TRUE))))</f>
        <v>0.0</v>
      </c>
      <c r="AA6">
        <f>IF(Datos!AA6="",0,IF(AND(AA$1008&lt;&gt;"",Datos!AA6=AA$1008),0,IF(AA$1004=0,0,1-CHOOSE(AA$1004,IF(ISNUMBER(Datos!AA6),AND(OR(AA$1005="",Datos!AA6&gt;=AA$1005),OR(AA$1006="",Datos!AA6&lt;=AA$1006)),FALSE),IF(ISNUMBER(Datos!AA6),AND(Datos!AA6=INT(Datos!AA6),AND(OR(AA$1005="",Datos!AA6&gt;=AA$1005),OR(AA$1006="",Datos!AA6&lt;=AA$1006))),FALSE),OR(ISNUMBER(FIND(";"&amp;UPPER(TRIM(Datos!AA6&amp;""))&amp;"=",AA$1007)),ISNUMBER(FIND(";"&amp;UPPER(TRIM(Datos!AA6&amp;""))&amp;";",AA$1007))),OR(UPPER(TRIM(Datos!AA6&amp;""))="SÍ",UPPER(TRIM(Datos!AA6&amp;""))="SI",UPPER(TRIM(Datos!AA6&amp;""))="NO"),IF(ISNUMBER(Datos!AA6),AND(OR(AA$1005="",Datos!AA6&gt;=AA$1005),OR(AA$1006="",Datos!AA6&lt;=AA$1006)),FALSE),TRUE))))</f>
        <v>0.0</v>
      </c>
      <c r="AB6">
        <f>IF(Datos!AB6="",0,IF(AND(AB$1008&lt;&gt;"",Datos!AB6=AB$1008),0,IF(AB$1004=0,0,1-CHOOSE(AB$1004,IF(ISNUMBER(Datos!AB6),AND(OR(AB$1005="",Datos!AB6&gt;=AB$1005),OR(AB$1006="",Datos!AB6&lt;=AB$1006)),FALSE),IF(ISNUMBER(Datos!AB6),AND(Datos!AB6=INT(Datos!AB6),AND(OR(AB$1005="",Datos!AB6&gt;=AB$1005),OR(AB$1006="",Datos!AB6&lt;=AB$1006))),FALSE),OR(ISNUMBER(FIND(";"&amp;UPPER(TRIM(Datos!AB6&amp;""))&amp;"=",AB$1007)),ISNUMBER(FIND(";"&amp;UPPER(TRIM(Datos!AB6&amp;""))&amp;";",AB$1007))),OR(UPPER(TRIM(Datos!AB6&amp;""))="SÍ",UPPER(TRIM(Datos!AB6&amp;""))="SI",UPPER(TRIM(Datos!AB6&amp;""))="NO"),IF(ISNUMBER(Datos!AB6),AND(OR(AB$1005="",Datos!AB6&gt;=AB$1005),OR(AB$1006="",Datos!AB6&lt;=AB$1006)),FALSE),TRUE))))</f>
        <v>0.0</v>
      </c>
      <c r="AC6">
        <f>IF(Datos!AC6="",0,IF(AND(AC$1008&lt;&gt;"",Datos!AC6=AC$1008),0,IF(AC$1004=0,0,1-CHOOSE(AC$1004,IF(ISNUMBER(Datos!AC6),AND(OR(AC$1005="",Datos!AC6&gt;=AC$1005),OR(AC$1006="",Datos!AC6&lt;=AC$1006)),FALSE),IF(ISNUMBER(Datos!AC6),AND(Datos!AC6=INT(Datos!AC6),AND(OR(AC$1005="",Datos!AC6&gt;=AC$1005),OR(AC$1006="",Datos!AC6&lt;=AC$1006))),FALSE),OR(ISNUMBER(FIND(";"&amp;UPPER(TRIM(Datos!AC6&amp;""))&amp;"=",AC$1007)),ISNUMBER(FIND(";"&amp;UPPER(TRIM(Datos!AC6&amp;""))&amp;";",AC$1007))),OR(UPPER(TRIM(Datos!AC6&amp;""))="SÍ",UPPER(TRIM(Datos!AC6&amp;""))="SI",UPPER(TRIM(Datos!AC6&amp;""))="NO"),IF(ISNUMBER(Datos!AC6),AND(OR(AC$1005="",Datos!AC6&gt;=AC$1005),OR(AC$1006="",Datos!AC6&lt;=AC$1006)),FALSE),TRUE))))</f>
        <v>0.0</v>
      </c>
      <c r="AD6">
        <f>IF(Datos!AD6="",0,IF(AND(AD$1008&lt;&gt;"",Datos!AD6=AD$1008),0,IF(AD$1004=0,0,1-CHOOSE(AD$1004,IF(ISNUMBER(Datos!AD6),AND(OR(AD$1005="",Datos!AD6&gt;=AD$1005),OR(AD$1006="",Datos!AD6&lt;=AD$1006)),FALSE),IF(ISNUMBER(Datos!AD6),AND(Datos!AD6=INT(Datos!AD6),AND(OR(AD$1005="",Datos!AD6&gt;=AD$1005),OR(AD$1006="",Datos!AD6&lt;=AD$1006))),FALSE),OR(ISNUMBER(FIND(";"&amp;UPPER(TRIM(Datos!AD6&amp;""))&amp;"=",AD$1007)),ISNUMBER(FIND(";"&amp;UPPER(TRIM(Datos!AD6&amp;""))&amp;";",AD$1007))),OR(UPPER(TRIM(Datos!AD6&amp;""))="SÍ",UPPER(TRIM(Datos!AD6&amp;""))="SI",UPPER(TRIM(Datos!AD6&amp;""))="NO"),IF(ISNUMBER(Datos!AD6),AND(OR(AD$1005="",Datos!AD6&gt;=AD$1005),OR(AD$1006="",Datos!AD6&lt;=AD$1006)),FALSE),TRUE))))</f>
        <v>0.0</v>
      </c>
      <c r="AE6">
        <f>IF(Datos!AE6="",0,IF(AND(AE$1008&lt;&gt;"",Datos!AE6=AE$1008),0,IF(AE$1004=0,0,1-CHOOSE(AE$1004,IF(ISNUMBER(Datos!AE6),AND(OR(AE$1005="",Datos!AE6&gt;=AE$1005),OR(AE$1006="",Datos!AE6&lt;=AE$1006)),FALSE),IF(ISNUMBER(Datos!AE6),AND(Datos!AE6=INT(Datos!AE6),AND(OR(AE$1005="",Datos!AE6&gt;=AE$1005),OR(AE$1006="",Datos!AE6&lt;=AE$1006))),FALSE),OR(ISNUMBER(FIND(";"&amp;UPPER(TRIM(Datos!AE6&amp;""))&amp;"=",AE$1007)),ISNUMBER(FIND(";"&amp;UPPER(TRIM(Datos!AE6&amp;""))&amp;";",AE$1007))),OR(UPPER(TRIM(Datos!AE6&amp;""))="SÍ",UPPER(TRIM(Datos!AE6&amp;""))="SI",UPPER(TRIM(Datos!AE6&amp;""))="NO"),IF(ISNUMBER(Datos!AE6),AND(OR(AE$1005="",Datos!AE6&gt;=AE$1005),OR(AE$1006="",Datos!AE6&lt;=AE$1006)),FALSE),TRUE))))</f>
        <v>0.0</v>
      </c>
    </row>
    <row r="7" spans="1:31">
      <c r="B7">
        <f>IF(Datos!B7="",0,IF(AND(B$1008&lt;&gt;"",Datos!B7=B$1008),0,IF(B$1004=0,0,1-CHOOSE(B$1004,IF(ISNUMBER(Datos!B7),AND(OR(B$1005="",Datos!B7&gt;=B$1005),OR(B$1006="",Datos!B7&lt;=B$1006)),FALSE),IF(ISNUMBER(Datos!B7),AND(Datos!B7=INT(Datos!B7),AND(OR(B$1005="",Datos!B7&gt;=B$1005),OR(B$1006="",Datos!B7&lt;=B$1006))),FALSE),OR(ISNUMBER(FIND(";"&amp;UPPER(TRIM(Datos!B7&amp;""))&amp;"=",B$1007)),ISNUMBER(FIND(";"&amp;UPPER(TRIM(Datos!B7&amp;""))&amp;";",B$1007))),OR(UPPER(TRIM(Datos!B7&amp;""))="SÍ",UPPER(TRIM(Datos!B7&amp;""))="SI",UPPER(TRIM(Datos!B7&amp;""))="NO"),IF(ISNUMBER(Datos!B7),AND(OR(B$1005="",Datos!B7&gt;=B$1005),OR(B$1006="",Datos!B7&lt;=B$1006)),FALSE),TRUE))))</f>
        <v>0.0</v>
      </c>
      <c r="C7">
        <f>IF(Datos!C7="",0,IF(AND(C$1008&lt;&gt;"",Datos!C7=C$1008),0,IF(C$1004=0,0,1-CHOOSE(C$1004,IF(ISNUMBER(Datos!C7),AND(OR(C$1005="",Datos!C7&gt;=C$1005),OR(C$1006="",Datos!C7&lt;=C$1006)),FALSE),IF(ISNUMBER(Datos!C7),AND(Datos!C7=INT(Datos!C7),AND(OR(C$1005="",Datos!C7&gt;=C$1005),OR(C$1006="",Datos!C7&lt;=C$1006))),FALSE),OR(ISNUMBER(FIND(";"&amp;UPPER(TRIM(Datos!C7&amp;""))&amp;"=",C$1007)),ISNUMBER(FIND(";"&amp;UPPER(TRIM(Datos!C7&amp;""))&amp;";",C$1007))),OR(UPPER(TRIM(Datos!C7&amp;""))="SÍ",UPPER(TRIM(Datos!C7&amp;""))="SI",UPPER(TRIM(Datos!C7&amp;""))="NO"),IF(ISNUMBER(Datos!C7),AND(OR(C$1005="",Datos!C7&gt;=C$1005),OR(C$1006="",Datos!C7&lt;=C$1006)),FALSE),TRUE))))</f>
        <v>0.0</v>
      </c>
      <c r="D7">
        <f>IF(Datos!D7="",0,IF(AND(D$1008&lt;&gt;"",Datos!D7=D$1008),0,IF(D$1004=0,0,1-CHOOSE(D$1004,IF(ISNUMBER(Datos!D7),AND(OR(D$1005="",Datos!D7&gt;=D$1005),OR(D$1006="",Datos!D7&lt;=D$1006)),FALSE),IF(ISNUMBER(Datos!D7),AND(Datos!D7=INT(Datos!D7),AND(OR(D$1005="",Datos!D7&gt;=D$1005),OR(D$1006="",Datos!D7&lt;=D$1006))),FALSE),OR(ISNUMBER(FIND(";"&amp;UPPER(TRIM(Datos!D7&amp;""))&amp;"=",D$1007)),ISNUMBER(FIND(";"&amp;UPPER(TRIM(Datos!D7&amp;""))&amp;";",D$1007))),OR(UPPER(TRIM(Datos!D7&amp;""))="SÍ",UPPER(TRIM(Datos!D7&amp;""))="SI",UPPER(TRIM(Datos!D7&amp;""))="NO"),IF(ISNUMBER(Datos!D7),AND(OR(D$1005="",Datos!D7&gt;=D$1005),OR(D$1006="",Datos!D7&lt;=D$1006)),FALSE),TRUE))))</f>
        <v>0.0</v>
      </c>
      <c r="E7">
        <f>IF(Datos!E7="",0,IF(AND(E$1008&lt;&gt;"",Datos!E7=E$1008),0,IF(E$1004=0,0,1-CHOOSE(E$1004,IF(ISNUMBER(Datos!E7),AND(OR(E$1005="",Datos!E7&gt;=E$1005),OR(E$1006="",Datos!E7&lt;=E$1006)),FALSE),IF(ISNUMBER(Datos!E7),AND(Datos!E7=INT(Datos!E7),AND(OR(E$1005="",Datos!E7&gt;=E$1005),OR(E$1006="",Datos!E7&lt;=E$1006))),FALSE),OR(ISNUMBER(FIND(";"&amp;UPPER(TRIM(Datos!E7&amp;""))&amp;"=",E$1007)),ISNUMBER(FIND(";"&amp;UPPER(TRIM(Datos!E7&amp;""))&amp;";",E$1007))),OR(UPPER(TRIM(Datos!E7&amp;""))="SÍ",UPPER(TRIM(Datos!E7&amp;""))="SI",UPPER(TRIM(Datos!E7&amp;""))="NO"),IF(ISNUMBER(Datos!E7),AND(OR(E$1005="",Datos!E7&gt;=E$1005),OR(E$1006="",Datos!E7&lt;=E$1006)),FALSE),TRUE))))</f>
        <v>0.0</v>
      </c>
      <c r="F7">
        <f>IF(Datos!F7="",0,IF(AND(F$1008&lt;&gt;"",Datos!F7=F$1008),0,IF(F$1004=0,0,1-CHOOSE(F$1004,IF(ISNUMBER(Datos!F7),AND(OR(F$1005="",Datos!F7&gt;=F$1005),OR(F$1006="",Datos!F7&lt;=F$1006)),FALSE),IF(ISNUMBER(Datos!F7),AND(Datos!F7=INT(Datos!F7),AND(OR(F$1005="",Datos!F7&gt;=F$1005),OR(F$1006="",Datos!F7&lt;=F$1006))),FALSE),OR(ISNUMBER(FIND(";"&amp;UPPER(TRIM(Datos!F7&amp;""))&amp;"=",F$1007)),ISNUMBER(FIND(";"&amp;UPPER(TRIM(Datos!F7&amp;""))&amp;";",F$1007))),OR(UPPER(TRIM(Datos!F7&amp;""))="SÍ",UPPER(TRIM(Datos!F7&amp;""))="SI",UPPER(TRIM(Datos!F7&amp;""))="NO"),IF(ISNUMBER(Datos!F7),AND(OR(F$1005="",Datos!F7&gt;=F$1005),OR(F$1006="",Datos!F7&lt;=F$1006)),FALSE),TRUE))))</f>
        <v>0.0</v>
      </c>
      <c r="G7">
        <f>IF(Datos!G7="",0,IF(AND(G$1008&lt;&gt;"",Datos!G7=G$1008),0,IF(G$1004=0,0,1-CHOOSE(G$1004,IF(ISNUMBER(Datos!G7),AND(OR(G$1005="",Datos!G7&gt;=G$1005),OR(G$1006="",Datos!G7&lt;=G$1006)),FALSE),IF(ISNUMBER(Datos!G7),AND(Datos!G7=INT(Datos!G7),AND(OR(G$1005="",Datos!G7&gt;=G$1005),OR(G$1006="",Datos!G7&lt;=G$1006))),FALSE),OR(ISNUMBER(FIND(";"&amp;UPPER(TRIM(Datos!G7&amp;""))&amp;"=",G$1007)),ISNUMBER(FIND(";"&amp;UPPER(TRIM(Datos!G7&amp;""))&amp;";",G$1007))),OR(UPPER(TRIM(Datos!G7&amp;""))="SÍ",UPPER(TRIM(Datos!G7&amp;""))="SI",UPPER(TRIM(Datos!G7&amp;""))="NO"),IF(ISNUMBER(Datos!G7),AND(OR(G$1005="",Datos!G7&gt;=G$1005),OR(G$1006="",Datos!G7&lt;=G$1006)),FALSE),TRUE))))</f>
        <v>0.0</v>
      </c>
      <c r="H7">
        <f>IF(Datos!H7="",0,IF(AND(H$1008&lt;&gt;"",Datos!H7=H$1008),0,IF(H$1004=0,0,1-CHOOSE(H$1004,IF(ISNUMBER(Datos!H7),AND(OR(H$1005="",Datos!H7&gt;=H$1005),OR(H$1006="",Datos!H7&lt;=H$1006)),FALSE),IF(ISNUMBER(Datos!H7),AND(Datos!H7=INT(Datos!H7),AND(OR(H$1005="",Datos!H7&gt;=H$1005),OR(H$1006="",Datos!H7&lt;=H$1006))),FALSE),OR(ISNUMBER(FIND(";"&amp;UPPER(TRIM(Datos!H7&amp;""))&amp;"=",H$1007)),ISNUMBER(FIND(";"&amp;UPPER(TRIM(Datos!H7&amp;""))&amp;";",H$1007))),OR(UPPER(TRIM(Datos!H7&amp;""))="SÍ",UPPER(TRIM(Datos!H7&amp;""))="SI",UPPER(TRIM(Datos!H7&amp;""))="NO"),IF(ISNUMBER(Datos!H7),AND(OR(H$1005="",Datos!H7&gt;=H$1005),OR(H$1006="",Datos!H7&lt;=H$1006)),FALSE),TRUE))))</f>
        <v>0.0</v>
      </c>
      <c r="I7">
        <f>IF(Datos!I7="",0,IF(AND(I$1008&lt;&gt;"",Datos!I7=I$1008),0,IF(I$1004=0,0,1-CHOOSE(I$1004,IF(ISNUMBER(Datos!I7),AND(OR(I$1005="",Datos!I7&gt;=I$1005),OR(I$1006="",Datos!I7&lt;=I$1006)),FALSE),IF(ISNUMBER(Datos!I7),AND(Datos!I7=INT(Datos!I7),AND(OR(I$1005="",Datos!I7&gt;=I$1005),OR(I$1006="",Datos!I7&lt;=I$1006))),FALSE),OR(ISNUMBER(FIND(";"&amp;UPPER(TRIM(Datos!I7&amp;""))&amp;"=",I$1007)),ISNUMBER(FIND(";"&amp;UPPER(TRIM(Datos!I7&amp;""))&amp;";",I$1007))),OR(UPPER(TRIM(Datos!I7&amp;""))="SÍ",UPPER(TRIM(Datos!I7&amp;""))="SI",UPPER(TRIM(Datos!I7&amp;""))="NO"),IF(ISNUMBER(Datos!I7),AND(OR(I$1005="",Datos!I7&gt;=I$1005),OR(I$1006="",Datos!I7&lt;=I$1006)),FALSE),TRUE))))</f>
        <v>0.0</v>
      </c>
      <c r="J7">
        <f>IF(Datos!J7="",0,IF(AND(J$1008&lt;&gt;"",Datos!J7=J$1008),0,IF(J$1004=0,0,1-CHOOSE(J$1004,IF(ISNUMBER(Datos!J7),AND(OR(J$1005="",Datos!J7&gt;=J$1005),OR(J$1006="",Datos!J7&lt;=J$1006)),FALSE),IF(ISNUMBER(Datos!J7),AND(Datos!J7=INT(Datos!J7),AND(OR(J$1005="",Datos!J7&gt;=J$1005),OR(J$1006="",Datos!J7&lt;=J$1006))),FALSE),OR(ISNUMBER(FIND(";"&amp;UPPER(TRIM(Datos!J7&amp;""))&amp;"=",J$1007)),ISNUMBER(FIND(";"&amp;UPPER(TRIM(Datos!J7&amp;""))&amp;";",J$1007))),OR(UPPER(TRIM(Datos!J7&amp;""))="SÍ",UPPER(TRIM(Datos!J7&amp;""))="SI",UPPER(TRIM(Datos!J7&amp;""))="NO"),IF(ISNUMBER(Datos!J7),AND(OR(J$1005="",Datos!J7&gt;=J$1005),OR(J$1006="",Datos!J7&lt;=J$1006)),FALSE),TRUE))))</f>
        <v>0.0</v>
      </c>
      <c r="K7">
        <f>IF(Datos!K7="",0,IF(AND(K$1008&lt;&gt;"",Datos!K7=K$1008),0,IF(K$1004=0,0,1-CHOOSE(K$1004,IF(ISNUMBER(Datos!K7),AND(OR(K$1005="",Datos!K7&gt;=K$1005),OR(K$1006="",Datos!K7&lt;=K$1006)),FALSE),IF(ISNUMBER(Datos!K7),AND(Datos!K7=INT(Datos!K7),AND(OR(K$1005="",Datos!K7&gt;=K$1005),OR(K$1006="",Datos!K7&lt;=K$1006))),FALSE),OR(ISNUMBER(FIND(";"&amp;UPPER(TRIM(Datos!K7&amp;""))&amp;"=",K$1007)),ISNUMBER(FIND(";"&amp;UPPER(TRIM(Datos!K7&amp;""))&amp;";",K$1007))),OR(UPPER(TRIM(Datos!K7&amp;""))="SÍ",UPPER(TRIM(Datos!K7&amp;""))="SI",UPPER(TRIM(Datos!K7&amp;""))="NO"),IF(ISNUMBER(Datos!K7),AND(OR(K$1005="",Datos!K7&gt;=K$1005),OR(K$1006="",Datos!K7&lt;=K$1006)),FALSE),TRUE))))</f>
        <v>0.0</v>
      </c>
      <c r="L7">
        <f>IF(Datos!L7="",0,IF(AND(L$1008&lt;&gt;"",Datos!L7=L$1008),0,IF(L$1004=0,0,1-CHOOSE(L$1004,IF(ISNUMBER(Datos!L7),AND(OR(L$1005="",Datos!L7&gt;=L$1005),OR(L$1006="",Datos!L7&lt;=L$1006)),FALSE),IF(ISNUMBER(Datos!L7),AND(Datos!L7=INT(Datos!L7),AND(OR(L$1005="",Datos!L7&gt;=L$1005),OR(L$1006="",Datos!L7&lt;=L$1006))),FALSE),OR(ISNUMBER(FIND(";"&amp;UPPER(TRIM(Datos!L7&amp;""))&amp;"=",L$1007)),ISNUMBER(FIND(";"&amp;UPPER(TRIM(Datos!L7&amp;""))&amp;";",L$1007))),OR(UPPER(TRIM(Datos!L7&amp;""))="SÍ",UPPER(TRIM(Datos!L7&amp;""))="SI",UPPER(TRIM(Datos!L7&amp;""))="NO"),IF(ISNUMBER(Datos!L7),AND(OR(L$1005="",Datos!L7&gt;=L$1005),OR(L$1006="",Datos!L7&lt;=L$1006)),FALSE),TRUE))))</f>
        <v>0.0</v>
      </c>
      <c r="M7">
        <f>IF(Datos!M7="",0,IF(AND(M$1008&lt;&gt;"",Datos!M7=M$1008),0,IF(M$1004=0,0,1-CHOOSE(M$1004,IF(ISNUMBER(Datos!M7),AND(OR(M$1005="",Datos!M7&gt;=M$1005),OR(M$1006="",Datos!M7&lt;=M$1006)),FALSE),IF(ISNUMBER(Datos!M7),AND(Datos!M7=INT(Datos!M7),AND(OR(M$1005="",Datos!M7&gt;=M$1005),OR(M$1006="",Datos!M7&lt;=M$1006))),FALSE),OR(ISNUMBER(FIND(";"&amp;UPPER(TRIM(Datos!M7&amp;""))&amp;"=",M$1007)),ISNUMBER(FIND(";"&amp;UPPER(TRIM(Datos!M7&amp;""))&amp;";",M$1007))),OR(UPPER(TRIM(Datos!M7&amp;""))="SÍ",UPPER(TRIM(Datos!M7&amp;""))="SI",UPPER(TRIM(Datos!M7&amp;""))="NO"),IF(ISNUMBER(Datos!M7),AND(OR(M$1005="",Datos!M7&gt;=M$1005),OR(M$1006="",Datos!M7&lt;=M$1006)),FALSE),TRUE))))</f>
        <v>0.0</v>
      </c>
      <c r="N7">
        <f>IF(Datos!N7="",0,IF(AND(N$1008&lt;&gt;"",Datos!N7=N$1008),0,IF(N$1004=0,0,1-CHOOSE(N$1004,IF(ISNUMBER(Datos!N7),AND(OR(N$1005="",Datos!N7&gt;=N$1005),OR(N$1006="",Datos!N7&lt;=N$1006)),FALSE),IF(ISNUMBER(Datos!N7),AND(Datos!N7=INT(Datos!N7),AND(OR(N$1005="",Datos!N7&gt;=N$1005),OR(N$1006="",Datos!N7&lt;=N$1006))),FALSE),OR(ISNUMBER(FIND(";"&amp;UPPER(TRIM(Datos!N7&amp;""))&amp;"=",N$1007)),ISNUMBER(FIND(";"&amp;UPPER(TRIM(Datos!N7&amp;""))&amp;";",N$1007))),OR(UPPER(TRIM(Datos!N7&amp;""))="SÍ",UPPER(TRIM(Datos!N7&amp;""))="SI",UPPER(TRIM(Datos!N7&amp;""))="NO"),IF(ISNUMBER(Datos!N7),AND(OR(N$1005="",Datos!N7&gt;=N$1005),OR(N$1006="",Datos!N7&lt;=N$1006)),FALSE),TRUE))))</f>
        <v>0.0</v>
      </c>
      <c r="O7">
        <f>IF(Datos!O7="",0,IF(AND(O$1008&lt;&gt;"",Datos!O7=O$1008),0,IF(O$1004=0,0,1-CHOOSE(O$1004,IF(ISNUMBER(Datos!O7),AND(OR(O$1005="",Datos!O7&gt;=O$1005),OR(O$1006="",Datos!O7&lt;=O$1006)),FALSE),IF(ISNUMBER(Datos!O7),AND(Datos!O7=INT(Datos!O7),AND(OR(O$1005="",Datos!O7&gt;=O$1005),OR(O$1006="",Datos!O7&lt;=O$1006))),FALSE),OR(ISNUMBER(FIND(";"&amp;UPPER(TRIM(Datos!O7&amp;""))&amp;"=",O$1007)),ISNUMBER(FIND(";"&amp;UPPER(TRIM(Datos!O7&amp;""))&amp;";",O$1007))),OR(UPPER(TRIM(Datos!O7&amp;""))="SÍ",UPPER(TRIM(Datos!O7&amp;""))="SI",UPPER(TRIM(Datos!O7&amp;""))="NO"),IF(ISNUMBER(Datos!O7),AND(OR(O$1005="",Datos!O7&gt;=O$1005),OR(O$1006="",Datos!O7&lt;=O$1006)),FALSE),TRUE))))</f>
        <v>0.0</v>
      </c>
      <c r="P7">
        <f>IF(Datos!P7="",0,IF(AND(P$1008&lt;&gt;"",Datos!P7=P$1008),0,IF(P$1004=0,0,1-CHOOSE(P$1004,IF(ISNUMBER(Datos!P7),AND(OR(P$1005="",Datos!P7&gt;=P$1005),OR(P$1006="",Datos!P7&lt;=P$1006)),FALSE),IF(ISNUMBER(Datos!P7),AND(Datos!P7=INT(Datos!P7),AND(OR(P$1005="",Datos!P7&gt;=P$1005),OR(P$1006="",Datos!P7&lt;=P$1006))),FALSE),OR(ISNUMBER(FIND(";"&amp;UPPER(TRIM(Datos!P7&amp;""))&amp;"=",P$1007)),ISNUMBER(FIND(";"&amp;UPPER(TRIM(Datos!P7&amp;""))&amp;";",P$1007))),OR(UPPER(TRIM(Datos!P7&amp;""))="SÍ",UPPER(TRIM(Datos!P7&amp;""))="SI",UPPER(TRIM(Datos!P7&amp;""))="NO"),IF(ISNUMBER(Datos!P7),AND(OR(P$1005="",Datos!P7&gt;=P$1005),OR(P$1006="",Datos!P7&lt;=P$1006)),FALSE),TRUE))))</f>
        <v>0.0</v>
      </c>
      <c r="Q7">
        <f>IF(Datos!Q7="",0,IF(AND(Q$1008&lt;&gt;"",Datos!Q7=Q$1008),0,IF(Q$1004=0,0,1-CHOOSE(Q$1004,IF(ISNUMBER(Datos!Q7),AND(OR(Q$1005="",Datos!Q7&gt;=Q$1005),OR(Q$1006="",Datos!Q7&lt;=Q$1006)),FALSE),IF(ISNUMBER(Datos!Q7),AND(Datos!Q7=INT(Datos!Q7),AND(OR(Q$1005="",Datos!Q7&gt;=Q$1005),OR(Q$1006="",Datos!Q7&lt;=Q$1006))),FALSE),OR(ISNUMBER(FIND(";"&amp;UPPER(TRIM(Datos!Q7&amp;""))&amp;"=",Q$1007)),ISNUMBER(FIND(";"&amp;UPPER(TRIM(Datos!Q7&amp;""))&amp;";",Q$1007))),OR(UPPER(TRIM(Datos!Q7&amp;""))="SÍ",UPPER(TRIM(Datos!Q7&amp;""))="SI",UPPER(TRIM(Datos!Q7&amp;""))="NO"),IF(ISNUMBER(Datos!Q7),AND(OR(Q$1005="",Datos!Q7&gt;=Q$1005),OR(Q$1006="",Datos!Q7&lt;=Q$1006)),FALSE),TRUE))))</f>
        <v>0.0</v>
      </c>
      <c r="R7">
        <f>IF(Datos!R7="",0,IF(AND(R$1008&lt;&gt;"",Datos!R7=R$1008),0,IF(R$1004=0,0,1-CHOOSE(R$1004,IF(ISNUMBER(Datos!R7),AND(OR(R$1005="",Datos!R7&gt;=R$1005),OR(R$1006="",Datos!R7&lt;=R$1006)),FALSE),IF(ISNUMBER(Datos!R7),AND(Datos!R7=INT(Datos!R7),AND(OR(R$1005="",Datos!R7&gt;=R$1005),OR(R$1006="",Datos!R7&lt;=R$1006))),FALSE),OR(ISNUMBER(FIND(";"&amp;UPPER(TRIM(Datos!R7&amp;""))&amp;"=",R$1007)),ISNUMBER(FIND(";"&amp;UPPER(TRIM(Datos!R7&amp;""))&amp;";",R$1007))),OR(UPPER(TRIM(Datos!R7&amp;""))="SÍ",UPPER(TRIM(Datos!R7&amp;""))="SI",UPPER(TRIM(Datos!R7&amp;""))="NO"),IF(ISNUMBER(Datos!R7),AND(OR(R$1005="",Datos!R7&gt;=R$1005),OR(R$1006="",Datos!R7&lt;=R$1006)),FALSE),TRUE))))</f>
        <v>0.0</v>
      </c>
      <c r="S7">
        <f>IF(Datos!S7="",0,IF(AND(S$1008&lt;&gt;"",Datos!S7=S$1008),0,IF(S$1004=0,0,1-CHOOSE(S$1004,IF(ISNUMBER(Datos!S7),AND(OR(S$1005="",Datos!S7&gt;=S$1005),OR(S$1006="",Datos!S7&lt;=S$1006)),FALSE),IF(ISNUMBER(Datos!S7),AND(Datos!S7=INT(Datos!S7),AND(OR(S$1005="",Datos!S7&gt;=S$1005),OR(S$1006="",Datos!S7&lt;=S$1006))),FALSE),OR(ISNUMBER(FIND(";"&amp;UPPER(TRIM(Datos!S7&amp;""))&amp;"=",S$1007)),ISNUMBER(FIND(";"&amp;UPPER(TRIM(Datos!S7&amp;""))&amp;";",S$1007))),OR(UPPER(TRIM(Datos!S7&amp;""))="SÍ",UPPER(TRIM(Datos!S7&amp;""))="SI",UPPER(TRIM(Datos!S7&amp;""))="NO"),IF(ISNUMBER(Datos!S7),AND(OR(S$1005="",Datos!S7&gt;=S$1005),OR(S$1006="",Datos!S7&lt;=S$1006)),FALSE),TRUE))))</f>
        <v>0.0</v>
      </c>
      <c r="T7">
        <f>IF(Datos!T7="",0,IF(AND(T$1008&lt;&gt;"",Datos!T7=T$1008),0,IF(T$1004=0,0,1-CHOOSE(T$1004,IF(ISNUMBER(Datos!T7),AND(OR(T$1005="",Datos!T7&gt;=T$1005),OR(T$1006="",Datos!T7&lt;=T$1006)),FALSE),IF(ISNUMBER(Datos!T7),AND(Datos!T7=INT(Datos!T7),AND(OR(T$1005="",Datos!T7&gt;=T$1005),OR(T$1006="",Datos!T7&lt;=T$1006))),FALSE),OR(ISNUMBER(FIND(";"&amp;UPPER(TRIM(Datos!T7&amp;""))&amp;"=",T$1007)),ISNUMBER(FIND(";"&amp;UPPER(TRIM(Datos!T7&amp;""))&amp;";",T$1007))),OR(UPPER(TRIM(Datos!T7&amp;""))="SÍ",UPPER(TRIM(Datos!T7&amp;""))="SI",UPPER(TRIM(Datos!T7&amp;""))="NO"),IF(ISNUMBER(Datos!T7),AND(OR(T$1005="",Datos!T7&gt;=T$1005),OR(T$1006="",Datos!T7&lt;=T$1006)),FALSE),TRUE))))</f>
        <v>0.0</v>
      </c>
      <c r="U7">
        <f>IF(Datos!U7="",0,IF(AND(U$1008&lt;&gt;"",Datos!U7=U$1008),0,IF(U$1004=0,0,1-CHOOSE(U$1004,IF(ISNUMBER(Datos!U7),AND(OR(U$1005="",Datos!U7&gt;=U$1005),OR(U$1006="",Datos!U7&lt;=U$1006)),FALSE),IF(ISNUMBER(Datos!U7),AND(Datos!U7=INT(Datos!U7),AND(OR(U$1005="",Datos!U7&gt;=U$1005),OR(U$1006="",Datos!U7&lt;=U$1006))),FALSE),OR(ISNUMBER(FIND(";"&amp;UPPER(TRIM(Datos!U7&amp;""))&amp;"=",U$1007)),ISNUMBER(FIND(";"&amp;UPPER(TRIM(Datos!U7&amp;""))&amp;";",U$1007))),OR(UPPER(TRIM(Datos!U7&amp;""))="SÍ",UPPER(TRIM(Datos!U7&amp;""))="SI",UPPER(TRIM(Datos!U7&amp;""))="NO"),IF(ISNUMBER(Datos!U7),AND(OR(U$1005="",Datos!U7&gt;=U$1005),OR(U$1006="",Datos!U7&lt;=U$1006)),FALSE),TRUE))))</f>
        <v>0.0</v>
      </c>
      <c r="V7">
        <f>IF(Datos!V7="",0,IF(AND(V$1008&lt;&gt;"",Datos!V7=V$1008),0,IF(V$1004=0,0,1-CHOOSE(V$1004,IF(ISNUMBER(Datos!V7),AND(OR(V$1005="",Datos!V7&gt;=V$1005),OR(V$1006="",Datos!V7&lt;=V$1006)),FALSE),IF(ISNUMBER(Datos!V7),AND(Datos!V7=INT(Datos!V7),AND(OR(V$1005="",Datos!V7&gt;=V$1005),OR(V$1006="",Datos!V7&lt;=V$1006))),FALSE),OR(ISNUMBER(FIND(";"&amp;UPPER(TRIM(Datos!V7&amp;""))&amp;"=",V$1007)),ISNUMBER(FIND(";"&amp;UPPER(TRIM(Datos!V7&amp;""))&amp;";",V$1007))),OR(UPPER(TRIM(Datos!V7&amp;""))="SÍ",UPPER(TRIM(Datos!V7&amp;""))="SI",UPPER(TRIM(Datos!V7&amp;""))="NO"),IF(ISNUMBER(Datos!V7),AND(OR(V$1005="",Datos!V7&gt;=V$1005),OR(V$1006="",Datos!V7&lt;=V$1006)),FALSE),TRUE))))</f>
        <v>0.0</v>
      </c>
      <c r="W7">
        <f>IF(Datos!W7="",0,IF(AND(W$1008&lt;&gt;"",Datos!W7=W$1008),0,IF(W$1004=0,0,1-CHOOSE(W$1004,IF(ISNUMBER(Datos!W7),AND(OR(W$1005="",Datos!W7&gt;=W$1005),OR(W$1006="",Datos!W7&lt;=W$1006)),FALSE),IF(ISNUMBER(Datos!W7),AND(Datos!W7=INT(Datos!W7),AND(OR(W$1005="",Datos!W7&gt;=W$1005),OR(W$1006="",Datos!W7&lt;=W$1006))),FALSE),OR(ISNUMBER(FIND(";"&amp;UPPER(TRIM(Datos!W7&amp;""))&amp;"=",W$1007)),ISNUMBER(FIND(";"&amp;UPPER(TRIM(Datos!W7&amp;""))&amp;";",W$1007))),OR(UPPER(TRIM(Datos!W7&amp;""))="SÍ",UPPER(TRIM(Datos!W7&amp;""))="SI",UPPER(TRIM(Datos!W7&amp;""))="NO"),IF(ISNUMBER(Datos!W7),AND(OR(W$1005="",Datos!W7&gt;=W$1005),OR(W$1006="",Datos!W7&lt;=W$1006)),FALSE),TRUE))))</f>
        <v>0.0</v>
      </c>
      <c r="X7">
        <f>IF(Datos!X7="",0,IF(AND(X$1008&lt;&gt;"",Datos!X7=X$1008),0,IF(X$1004=0,0,1-CHOOSE(X$1004,IF(ISNUMBER(Datos!X7),AND(OR(X$1005="",Datos!X7&gt;=X$1005),OR(X$1006="",Datos!X7&lt;=X$1006)),FALSE),IF(ISNUMBER(Datos!X7),AND(Datos!X7=INT(Datos!X7),AND(OR(X$1005="",Datos!X7&gt;=X$1005),OR(X$1006="",Datos!X7&lt;=X$1006))),FALSE),OR(ISNUMBER(FIND(";"&amp;UPPER(TRIM(Datos!X7&amp;""))&amp;"=",X$1007)),ISNUMBER(FIND(";"&amp;UPPER(TRIM(Datos!X7&amp;""))&amp;";",X$1007))),OR(UPPER(TRIM(Datos!X7&amp;""))="SÍ",UPPER(TRIM(Datos!X7&amp;""))="SI",UPPER(TRIM(Datos!X7&amp;""))="NO"),IF(ISNUMBER(Datos!X7),AND(OR(X$1005="",Datos!X7&gt;=X$1005),OR(X$1006="",Datos!X7&lt;=X$1006)),FALSE),TRUE))))</f>
        <v>0.0</v>
      </c>
      <c r="Y7">
        <f>IF(Datos!Y7="",0,IF(AND(Y$1008&lt;&gt;"",Datos!Y7=Y$1008),0,IF(Y$1004=0,0,1-CHOOSE(Y$1004,IF(ISNUMBER(Datos!Y7),AND(OR(Y$1005="",Datos!Y7&gt;=Y$1005),OR(Y$1006="",Datos!Y7&lt;=Y$1006)),FALSE),IF(ISNUMBER(Datos!Y7),AND(Datos!Y7=INT(Datos!Y7),AND(OR(Y$1005="",Datos!Y7&gt;=Y$1005),OR(Y$1006="",Datos!Y7&lt;=Y$1006))),FALSE),OR(ISNUMBER(FIND(";"&amp;UPPER(TRIM(Datos!Y7&amp;""))&amp;"=",Y$1007)),ISNUMBER(FIND(";"&amp;UPPER(TRIM(Datos!Y7&amp;""))&amp;";",Y$1007))),OR(UPPER(TRIM(Datos!Y7&amp;""))="SÍ",UPPER(TRIM(Datos!Y7&amp;""))="SI",UPPER(TRIM(Datos!Y7&amp;""))="NO"),IF(ISNUMBER(Datos!Y7),AND(OR(Y$1005="",Datos!Y7&gt;=Y$1005),OR(Y$1006="",Datos!Y7&lt;=Y$1006)),FALSE),TRUE))))</f>
        <v>0.0</v>
      </c>
      <c r="Z7">
        <f>IF(Datos!Z7="",0,IF(AND(Z$1008&lt;&gt;"",Datos!Z7=Z$1008),0,IF(Z$1004=0,0,1-CHOOSE(Z$1004,IF(ISNUMBER(Datos!Z7),AND(OR(Z$1005="",Datos!Z7&gt;=Z$1005),OR(Z$1006="",Datos!Z7&lt;=Z$1006)),FALSE),IF(ISNUMBER(Datos!Z7),AND(Datos!Z7=INT(Datos!Z7),AND(OR(Z$1005="",Datos!Z7&gt;=Z$1005),OR(Z$1006="",Datos!Z7&lt;=Z$1006))),FALSE),OR(ISNUMBER(FIND(";"&amp;UPPER(TRIM(Datos!Z7&amp;""))&amp;"=",Z$1007)),ISNUMBER(FIND(";"&amp;UPPER(TRIM(Datos!Z7&amp;""))&amp;";",Z$1007))),OR(UPPER(TRIM(Datos!Z7&amp;""))="SÍ",UPPER(TRIM(Datos!Z7&amp;""))="SI",UPPER(TRIM(Datos!Z7&amp;""))="NO"),IF(ISNUMBER(Datos!Z7),AND(OR(Z$1005="",Datos!Z7&gt;=Z$1005),OR(Z$1006="",Datos!Z7&lt;=Z$1006)),FALSE),TRUE))))</f>
        <v>0.0</v>
      </c>
      <c r="AA7">
        <f>IF(Datos!AA7="",0,IF(AND(AA$1008&lt;&gt;"",Datos!AA7=AA$1008),0,IF(AA$1004=0,0,1-CHOOSE(AA$1004,IF(ISNUMBER(Datos!AA7),AND(OR(AA$1005="",Datos!AA7&gt;=AA$1005),OR(AA$1006="",Datos!AA7&lt;=AA$1006)),FALSE),IF(ISNUMBER(Datos!AA7),AND(Datos!AA7=INT(Datos!AA7),AND(OR(AA$1005="",Datos!AA7&gt;=AA$1005),OR(AA$1006="",Datos!AA7&lt;=AA$1006))),FALSE),OR(ISNUMBER(FIND(";"&amp;UPPER(TRIM(Datos!AA7&amp;""))&amp;"=",AA$1007)),ISNUMBER(FIND(";"&amp;UPPER(TRIM(Datos!AA7&amp;""))&amp;";",AA$1007))),OR(UPPER(TRIM(Datos!AA7&amp;""))="SÍ",UPPER(TRIM(Datos!AA7&amp;""))="SI",UPPER(TRIM(Datos!AA7&amp;""))="NO"),IF(ISNUMBER(Datos!AA7),AND(OR(AA$1005="",Datos!AA7&gt;=AA$1005),OR(AA$1006="",Datos!AA7&lt;=AA$1006)),FALSE),TRUE))))</f>
        <v>0.0</v>
      </c>
      <c r="AB7">
        <f>IF(Datos!AB7="",0,IF(AND(AB$1008&lt;&gt;"",Datos!AB7=AB$1008),0,IF(AB$1004=0,0,1-CHOOSE(AB$1004,IF(ISNUMBER(Datos!AB7),AND(OR(AB$1005="",Datos!AB7&gt;=AB$1005),OR(AB$1006="",Datos!AB7&lt;=AB$1006)),FALSE),IF(ISNUMBER(Datos!AB7),AND(Datos!AB7=INT(Datos!AB7),AND(OR(AB$1005="",Datos!AB7&gt;=AB$1005),OR(AB$1006="",Datos!AB7&lt;=AB$1006))),FALSE),OR(ISNUMBER(FIND(";"&amp;UPPER(TRIM(Datos!AB7&amp;""))&amp;"=",AB$1007)),ISNUMBER(FIND(";"&amp;UPPER(TRIM(Datos!AB7&amp;""))&amp;";",AB$1007))),OR(UPPER(TRIM(Datos!AB7&amp;""))="SÍ",UPPER(TRIM(Datos!AB7&amp;""))="SI",UPPER(TRIM(Datos!AB7&amp;""))="NO"),IF(ISNUMBER(Datos!AB7),AND(OR(AB$1005="",Datos!AB7&gt;=AB$1005),OR(AB$1006="",Datos!AB7&lt;=AB$1006)),FALSE),TRUE))))</f>
        <v>0.0</v>
      </c>
      <c r="AC7">
        <f>IF(Datos!AC7="",0,IF(AND(AC$1008&lt;&gt;"",Datos!AC7=AC$1008),0,IF(AC$1004=0,0,1-CHOOSE(AC$1004,IF(ISNUMBER(Datos!AC7),AND(OR(AC$1005="",Datos!AC7&gt;=AC$1005),OR(AC$1006="",Datos!AC7&lt;=AC$1006)),FALSE),IF(ISNUMBER(Datos!AC7),AND(Datos!AC7=INT(Datos!AC7),AND(OR(AC$1005="",Datos!AC7&gt;=AC$1005),OR(AC$1006="",Datos!AC7&lt;=AC$1006))),FALSE),OR(ISNUMBER(FIND(";"&amp;UPPER(TRIM(Datos!AC7&amp;""))&amp;"=",AC$1007)),ISNUMBER(FIND(";"&amp;UPPER(TRIM(Datos!AC7&amp;""))&amp;";",AC$1007))),OR(UPPER(TRIM(Datos!AC7&amp;""))="SÍ",UPPER(TRIM(Datos!AC7&amp;""))="SI",UPPER(TRIM(Datos!AC7&amp;""))="NO"),IF(ISNUMBER(Datos!AC7),AND(OR(AC$1005="",Datos!AC7&gt;=AC$1005),OR(AC$1006="",Datos!AC7&lt;=AC$1006)),FALSE),TRUE))))</f>
        <v>0.0</v>
      </c>
      <c r="AD7">
        <f>IF(Datos!AD7="",0,IF(AND(AD$1008&lt;&gt;"",Datos!AD7=AD$1008),0,IF(AD$1004=0,0,1-CHOOSE(AD$1004,IF(ISNUMBER(Datos!AD7),AND(OR(AD$1005="",Datos!AD7&gt;=AD$1005),OR(AD$1006="",Datos!AD7&lt;=AD$1006)),FALSE),IF(ISNUMBER(Datos!AD7),AND(Datos!AD7=INT(Datos!AD7),AND(OR(AD$1005="",Datos!AD7&gt;=AD$1005),OR(AD$1006="",Datos!AD7&lt;=AD$1006))),FALSE),OR(ISNUMBER(FIND(";"&amp;UPPER(TRIM(Datos!AD7&amp;""))&amp;"=",AD$1007)),ISNUMBER(FIND(";"&amp;UPPER(TRIM(Datos!AD7&amp;""))&amp;";",AD$1007))),OR(UPPER(TRIM(Datos!AD7&amp;""))="SÍ",UPPER(TRIM(Datos!AD7&amp;""))="SI",UPPER(TRIM(Datos!AD7&amp;""))="NO"),IF(ISNUMBER(Datos!AD7),AND(OR(AD$1005="",Datos!AD7&gt;=AD$1005),OR(AD$1006="",Datos!AD7&lt;=AD$1006)),FALSE),TRUE))))</f>
        <v>0.0</v>
      </c>
      <c r="AE7">
        <f>IF(Datos!AE7="",0,IF(AND(AE$1008&lt;&gt;"",Datos!AE7=AE$1008),0,IF(AE$1004=0,0,1-CHOOSE(AE$1004,IF(ISNUMBER(Datos!AE7),AND(OR(AE$1005="",Datos!AE7&gt;=AE$1005),OR(AE$1006="",Datos!AE7&lt;=AE$1006)),FALSE),IF(ISNUMBER(Datos!AE7),AND(Datos!AE7=INT(Datos!AE7),AND(OR(AE$1005="",Datos!AE7&gt;=AE$1005),OR(AE$1006="",Datos!AE7&lt;=AE$1006))),FALSE),OR(ISNUMBER(FIND(";"&amp;UPPER(TRIM(Datos!AE7&amp;""))&amp;"=",AE$1007)),ISNUMBER(FIND(";"&amp;UPPER(TRIM(Datos!AE7&amp;""))&amp;";",AE$1007))),OR(UPPER(TRIM(Datos!AE7&amp;""))="SÍ",UPPER(TRIM(Datos!AE7&amp;""))="SI",UPPER(TRIM(Datos!AE7&amp;""))="NO"),IF(ISNUMBER(Datos!AE7),AND(OR(AE$1005="",Datos!AE7&gt;=AE$1005),OR(AE$1006="",Datos!AE7&lt;=AE$1006)),FALSE),TRUE))))</f>
        <v>0.0</v>
      </c>
    </row>
    <row r="8" spans="1:31">
      <c r="B8">
        <f>IF(Datos!B8="",0,IF(AND(B$1008&lt;&gt;"",Datos!B8=B$1008),0,IF(B$1004=0,0,1-CHOOSE(B$1004,IF(ISNUMBER(Datos!B8),AND(OR(B$1005="",Datos!B8&gt;=B$1005),OR(B$1006="",Datos!B8&lt;=B$1006)),FALSE),IF(ISNUMBER(Datos!B8),AND(Datos!B8=INT(Datos!B8),AND(OR(B$1005="",Datos!B8&gt;=B$1005),OR(B$1006="",Datos!B8&lt;=B$1006))),FALSE),OR(ISNUMBER(FIND(";"&amp;UPPER(TRIM(Datos!B8&amp;""))&amp;"=",B$1007)),ISNUMBER(FIND(";"&amp;UPPER(TRIM(Datos!B8&amp;""))&amp;";",B$1007))),OR(UPPER(TRIM(Datos!B8&amp;""))="SÍ",UPPER(TRIM(Datos!B8&amp;""))="SI",UPPER(TRIM(Datos!B8&amp;""))="NO"),IF(ISNUMBER(Datos!B8),AND(OR(B$1005="",Datos!B8&gt;=B$1005),OR(B$1006="",Datos!B8&lt;=B$1006)),FALSE),TRUE))))</f>
        <v>0.0</v>
      </c>
      <c r="C8">
        <f>IF(Datos!C8="",0,IF(AND(C$1008&lt;&gt;"",Datos!C8=C$1008),0,IF(C$1004=0,0,1-CHOOSE(C$1004,IF(ISNUMBER(Datos!C8),AND(OR(C$1005="",Datos!C8&gt;=C$1005),OR(C$1006="",Datos!C8&lt;=C$1006)),FALSE),IF(ISNUMBER(Datos!C8),AND(Datos!C8=INT(Datos!C8),AND(OR(C$1005="",Datos!C8&gt;=C$1005),OR(C$1006="",Datos!C8&lt;=C$1006))),FALSE),OR(ISNUMBER(FIND(";"&amp;UPPER(TRIM(Datos!C8&amp;""))&amp;"=",C$1007)),ISNUMBER(FIND(";"&amp;UPPER(TRIM(Datos!C8&amp;""))&amp;";",C$1007))),OR(UPPER(TRIM(Datos!C8&amp;""))="SÍ",UPPER(TRIM(Datos!C8&amp;""))="SI",UPPER(TRIM(Datos!C8&amp;""))="NO"),IF(ISNUMBER(Datos!C8),AND(OR(C$1005="",Datos!C8&gt;=C$1005),OR(C$1006="",Datos!C8&lt;=C$1006)),FALSE),TRUE))))</f>
        <v>1.0</v>
      </c>
      <c r="D8">
        <f>IF(Datos!D8="",0,IF(AND(D$1008&lt;&gt;"",Datos!D8=D$1008),0,IF(D$1004=0,0,1-CHOOSE(D$1004,IF(ISNUMBER(Datos!D8),AND(OR(D$1005="",Datos!D8&gt;=D$1005),OR(D$1006="",Datos!D8&lt;=D$1006)),FALSE),IF(ISNUMBER(Datos!D8),AND(Datos!D8=INT(Datos!D8),AND(OR(D$1005="",Datos!D8&gt;=D$1005),OR(D$1006="",Datos!D8&lt;=D$1006))),FALSE),OR(ISNUMBER(FIND(";"&amp;UPPER(TRIM(Datos!D8&amp;""))&amp;"=",D$1007)),ISNUMBER(FIND(";"&amp;UPPER(TRIM(Datos!D8&amp;""))&amp;";",D$1007))),OR(UPPER(TRIM(Datos!D8&amp;""))="SÍ",UPPER(TRIM(Datos!D8&amp;""))="SI",UPPER(TRIM(Datos!D8&amp;""))="NO"),IF(ISNUMBER(Datos!D8),AND(OR(D$1005="",Datos!D8&gt;=D$1005),OR(D$1006="",Datos!D8&lt;=D$1006)),FALSE),TRUE))))</f>
        <v>0.0</v>
      </c>
      <c r="E8">
        <f>IF(Datos!E8="",0,IF(AND(E$1008&lt;&gt;"",Datos!E8=E$1008),0,IF(E$1004=0,0,1-CHOOSE(E$1004,IF(ISNUMBER(Datos!E8),AND(OR(E$1005="",Datos!E8&gt;=E$1005),OR(E$1006="",Datos!E8&lt;=E$1006)),FALSE),IF(ISNUMBER(Datos!E8),AND(Datos!E8=INT(Datos!E8),AND(OR(E$1005="",Datos!E8&gt;=E$1005),OR(E$1006="",Datos!E8&lt;=E$1006))),FALSE),OR(ISNUMBER(FIND(";"&amp;UPPER(TRIM(Datos!E8&amp;""))&amp;"=",E$1007)),ISNUMBER(FIND(";"&amp;UPPER(TRIM(Datos!E8&amp;""))&amp;";",E$1007))),OR(UPPER(TRIM(Datos!E8&amp;""))="SÍ",UPPER(TRIM(Datos!E8&amp;""))="SI",UPPER(TRIM(Datos!E8&amp;""))="NO"),IF(ISNUMBER(Datos!E8),AND(OR(E$1005="",Datos!E8&gt;=E$1005),OR(E$1006="",Datos!E8&lt;=E$1006)),FALSE),TRUE))))</f>
        <v>0.0</v>
      </c>
      <c r="F8">
        <f>IF(Datos!F8="",0,IF(AND(F$1008&lt;&gt;"",Datos!F8=F$1008),0,IF(F$1004=0,0,1-CHOOSE(F$1004,IF(ISNUMBER(Datos!F8),AND(OR(F$1005="",Datos!F8&gt;=F$1005),OR(F$1006="",Datos!F8&lt;=F$1006)),FALSE),IF(ISNUMBER(Datos!F8),AND(Datos!F8=INT(Datos!F8),AND(OR(F$1005="",Datos!F8&gt;=F$1005),OR(F$1006="",Datos!F8&lt;=F$1006))),FALSE),OR(ISNUMBER(FIND(";"&amp;UPPER(TRIM(Datos!F8&amp;""))&amp;"=",F$1007)),ISNUMBER(FIND(";"&amp;UPPER(TRIM(Datos!F8&amp;""))&amp;";",F$1007))),OR(UPPER(TRIM(Datos!F8&amp;""))="SÍ",UPPER(TRIM(Datos!F8&amp;""))="SI",UPPER(TRIM(Datos!F8&amp;""))="NO"),IF(ISNUMBER(Datos!F8),AND(OR(F$1005="",Datos!F8&gt;=F$1005),OR(F$1006="",Datos!F8&lt;=F$1006)),FALSE),TRUE))))</f>
        <v>0.0</v>
      </c>
      <c r="G8">
        <f>IF(Datos!G8="",0,IF(AND(G$1008&lt;&gt;"",Datos!G8=G$1008),0,IF(G$1004=0,0,1-CHOOSE(G$1004,IF(ISNUMBER(Datos!G8),AND(OR(G$1005="",Datos!G8&gt;=G$1005),OR(G$1006="",Datos!G8&lt;=G$1006)),FALSE),IF(ISNUMBER(Datos!G8),AND(Datos!G8=INT(Datos!G8),AND(OR(G$1005="",Datos!G8&gt;=G$1005),OR(G$1006="",Datos!G8&lt;=G$1006))),FALSE),OR(ISNUMBER(FIND(";"&amp;UPPER(TRIM(Datos!G8&amp;""))&amp;"=",G$1007)),ISNUMBER(FIND(";"&amp;UPPER(TRIM(Datos!G8&amp;""))&amp;";",G$1007))),OR(UPPER(TRIM(Datos!G8&amp;""))="SÍ",UPPER(TRIM(Datos!G8&amp;""))="SI",UPPER(TRIM(Datos!G8&amp;""))="NO"),IF(ISNUMBER(Datos!G8),AND(OR(G$1005="",Datos!G8&gt;=G$1005),OR(G$1006="",Datos!G8&lt;=G$1006)),FALSE),TRUE))))</f>
        <v>0.0</v>
      </c>
      <c r="H8">
        <f>IF(Datos!H8="",0,IF(AND(H$1008&lt;&gt;"",Datos!H8=H$1008),0,IF(H$1004=0,0,1-CHOOSE(H$1004,IF(ISNUMBER(Datos!H8),AND(OR(H$1005="",Datos!H8&gt;=H$1005),OR(H$1006="",Datos!H8&lt;=H$1006)),FALSE),IF(ISNUMBER(Datos!H8),AND(Datos!H8=INT(Datos!H8),AND(OR(H$1005="",Datos!H8&gt;=H$1005),OR(H$1006="",Datos!H8&lt;=H$1006))),FALSE),OR(ISNUMBER(FIND(";"&amp;UPPER(TRIM(Datos!H8&amp;""))&amp;"=",H$1007)),ISNUMBER(FIND(";"&amp;UPPER(TRIM(Datos!H8&amp;""))&amp;";",H$1007))),OR(UPPER(TRIM(Datos!H8&amp;""))="SÍ",UPPER(TRIM(Datos!H8&amp;""))="SI",UPPER(TRIM(Datos!H8&amp;""))="NO"),IF(ISNUMBER(Datos!H8),AND(OR(H$1005="",Datos!H8&gt;=H$1005),OR(H$1006="",Datos!H8&lt;=H$1006)),FALSE),TRUE))))</f>
        <v>0.0</v>
      </c>
      <c r="I8">
        <f>IF(Datos!I8="",0,IF(AND(I$1008&lt;&gt;"",Datos!I8=I$1008),0,IF(I$1004=0,0,1-CHOOSE(I$1004,IF(ISNUMBER(Datos!I8),AND(OR(I$1005="",Datos!I8&gt;=I$1005),OR(I$1006="",Datos!I8&lt;=I$1006)),FALSE),IF(ISNUMBER(Datos!I8),AND(Datos!I8=INT(Datos!I8),AND(OR(I$1005="",Datos!I8&gt;=I$1005),OR(I$1006="",Datos!I8&lt;=I$1006))),FALSE),OR(ISNUMBER(FIND(";"&amp;UPPER(TRIM(Datos!I8&amp;""))&amp;"=",I$1007)),ISNUMBER(FIND(";"&amp;UPPER(TRIM(Datos!I8&amp;""))&amp;";",I$1007))),OR(UPPER(TRIM(Datos!I8&amp;""))="SÍ",UPPER(TRIM(Datos!I8&amp;""))="SI",UPPER(TRIM(Datos!I8&amp;""))="NO"),IF(ISNUMBER(Datos!I8),AND(OR(I$1005="",Datos!I8&gt;=I$1005),OR(I$1006="",Datos!I8&lt;=I$1006)),FALSE),TRUE))))</f>
        <v>0.0</v>
      </c>
      <c r="J8">
        <f>IF(Datos!J8="",0,IF(AND(J$1008&lt;&gt;"",Datos!J8=J$1008),0,IF(J$1004=0,0,1-CHOOSE(J$1004,IF(ISNUMBER(Datos!J8),AND(OR(J$1005="",Datos!J8&gt;=J$1005),OR(J$1006="",Datos!J8&lt;=J$1006)),FALSE),IF(ISNUMBER(Datos!J8),AND(Datos!J8=INT(Datos!J8),AND(OR(J$1005="",Datos!J8&gt;=J$1005),OR(J$1006="",Datos!J8&lt;=J$1006))),FALSE),OR(ISNUMBER(FIND(";"&amp;UPPER(TRIM(Datos!J8&amp;""))&amp;"=",J$1007)),ISNUMBER(FIND(";"&amp;UPPER(TRIM(Datos!J8&amp;""))&amp;";",J$1007))),OR(UPPER(TRIM(Datos!J8&amp;""))="SÍ",UPPER(TRIM(Datos!J8&amp;""))="SI",UPPER(TRIM(Datos!J8&amp;""))="NO"),IF(ISNUMBER(Datos!J8),AND(OR(J$1005="",Datos!J8&gt;=J$1005),OR(J$1006="",Datos!J8&lt;=J$1006)),FALSE),TRUE))))</f>
        <v>0.0</v>
      </c>
      <c r="K8">
        <f>IF(Datos!K8="",0,IF(AND(K$1008&lt;&gt;"",Datos!K8=K$1008),0,IF(K$1004=0,0,1-CHOOSE(K$1004,IF(ISNUMBER(Datos!K8),AND(OR(K$1005="",Datos!K8&gt;=K$1005),OR(K$1006="",Datos!K8&lt;=K$1006)),FALSE),IF(ISNUMBER(Datos!K8),AND(Datos!K8=INT(Datos!K8),AND(OR(K$1005="",Datos!K8&gt;=K$1005),OR(K$1006="",Datos!K8&lt;=K$1006))),FALSE),OR(ISNUMBER(FIND(";"&amp;UPPER(TRIM(Datos!K8&amp;""))&amp;"=",K$1007)),ISNUMBER(FIND(";"&amp;UPPER(TRIM(Datos!K8&amp;""))&amp;";",K$1007))),OR(UPPER(TRIM(Datos!K8&amp;""))="SÍ",UPPER(TRIM(Datos!K8&amp;""))="SI",UPPER(TRIM(Datos!K8&amp;""))="NO"),IF(ISNUMBER(Datos!K8),AND(OR(K$1005="",Datos!K8&gt;=K$1005),OR(K$1006="",Datos!K8&lt;=K$1006)),FALSE),TRUE))))</f>
        <v>0.0</v>
      </c>
      <c r="L8">
        <f>IF(Datos!L8="",0,IF(AND(L$1008&lt;&gt;"",Datos!L8=L$1008),0,IF(L$1004=0,0,1-CHOOSE(L$1004,IF(ISNUMBER(Datos!L8),AND(OR(L$1005="",Datos!L8&gt;=L$1005),OR(L$1006="",Datos!L8&lt;=L$1006)),FALSE),IF(ISNUMBER(Datos!L8),AND(Datos!L8=INT(Datos!L8),AND(OR(L$1005="",Datos!L8&gt;=L$1005),OR(L$1006="",Datos!L8&lt;=L$1006))),FALSE),OR(ISNUMBER(FIND(";"&amp;UPPER(TRIM(Datos!L8&amp;""))&amp;"=",L$1007)),ISNUMBER(FIND(";"&amp;UPPER(TRIM(Datos!L8&amp;""))&amp;";",L$1007))),OR(UPPER(TRIM(Datos!L8&amp;""))="SÍ",UPPER(TRIM(Datos!L8&amp;""))="SI",UPPER(TRIM(Datos!L8&amp;""))="NO"),IF(ISNUMBER(Datos!L8),AND(OR(L$1005="",Datos!L8&gt;=L$1005),OR(L$1006="",Datos!L8&lt;=L$1006)),FALSE),TRUE))))</f>
        <v>0.0</v>
      </c>
      <c r="M8">
        <f>IF(Datos!M8="",0,IF(AND(M$1008&lt;&gt;"",Datos!M8=M$1008),0,IF(M$1004=0,0,1-CHOOSE(M$1004,IF(ISNUMBER(Datos!M8),AND(OR(M$1005="",Datos!M8&gt;=M$1005),OR(M$1006="",Datos!M8&lt;=M$1006)),FALSE),IF(ISNUMBER(Datos!M8),AND(Datos!M8=INT(Datos!M8),AND(OR(M$1005="",Datos!M8&gt;=M$1005),OR(M$1006="",Datos!M8&lt;=M$1006))),FALSE),OR(ISNUMBER(FIND(";"&amp;UPPER(TRIM(Datos!M8&amp;""))&amp;"=",M$1007)),ISNUMBER(FIND(";"&amp;UPPER(TRIM(Datos!M8&amp;""))&amp;";",M$1007))),OR(UPPER(TRIM(Datos!M8&amp;""))="SÍ",UPPER(TRIM(Datos!M8&amp;""))="SI",UPPER(TRIM(Datos!M8&amp;""))="NO"),IF(ISNUMBER(Datos!M8),AND(OR(M$1005="",Datos!M8&gt;=M$1005),OR(M$1006="",Datos!M8&lt;=M$1006)),FALSE),TRUE))))</f>
        <v>0.0</v>
      </c>
      <c r="N8">
        <f>IF(Datos!N8="",0,IF(AND(N$1008&lt;&gt;"",Datos!N8=N$1008),0,IF(N$1004=0,0,1-CHOOSE(N$1004,IF(ISNUMBER(Datos!N8),AND(OR(N$1005="",Datos!N8&gt;=N$1005),OR(N$1006="",Datos!N8&lt;=N$1006)),FALSE),IF(ISNUMBER(Datos!N8),AND(Datos!N8=INT(Datos!N8),AND(OR(N$1005="",Datos!N8&gt;=N$1005),OR(N$1006="",Datos!N8&lt;=N$1006))),FALSE),OR(ISNUMBER(FIND(";"&amp;UPPER(TRIM(Datos!N8&amp;""))&amp;"=",N$1007)),ISNUMBER(FIND(";"&amp;UPPER(TRIM(Datos!N8&amp;""))&amp;";",N$1007))),OR(UPPER(TRIM(Datos!N8&amp;""))="SÍ",UPPER(TRIM(Datos!N8&amp;""))="SI",UPPER(TRIM(Datos!N8&amp;""))="NO"),IF(ISNUMBER(Datos!N8),AND(OR(N$1005="",Datos!N8&gt;=N$1005),OR(N$1006="",Datos!N8&lt;=N$1006)),FALSE),TRUE))))</f>
        <v>0.0</v>
      </c>
      <c r="O8">
        <f>IF(Datos!O8="",0,IF(AND(O$1008&lt;&gt;"",Datos!O8=O$1008),0,IF(O$1004=0,0,1-CHOOSE(O$1004,IF(ISNUMBER(Datos!O8),AND(OR(O$1005="",Datos!O8&gt;=O$1005),OR(O$1006="",Datos!O8&lt;=O$1006)),FALSE),IF(ISNUMBER(Datos!O8),AND(Datos!O8=INT(Datos!O8),AND(OR(O$1005="",Datos!O8&gt;=O$1005),OR(O$1006="",Datos!O8&lt;=O$1006))),FALSE),OR(ISNUMBER(FIND(";"&amp;UPPER(TRIM(Datos!O8&amp;""))&amp;"=",O$1007)),ISNUMBER(FIND(";"&amp;UPPER(TRIM(Datos!O8&amp;""))&amp;";",O$1007))),OR(UPPER(TRIM(Datos!O8&amp;""))="SÍ",UPPER(TRIM(Datos!O8&amp;""))="SI",UPPER(TRIM(Datos!O8&amp;""))="NO"),IF(ISNUMBER(Datos!O8),AND(OR(O$1005="",Datos!O8&gt;=O$1005),OR(O$1006="",Datos!O8&lt;=O$1006)),FALSE),TRUE))))</f>
        <v>0.0</v>
      </c>
      <c r="P8">
        <f>IF(Datos!P8="",0,IF(AND(P$1008&lt;&gt;"",Datos!P8=P$1008),0,IF(P$1004=0,0,1-CHOOSE(P$1004,IF(ISNUMBER(Datos!P8),AND(OR(P$1005="",Datos!P8&gt;=P$1005),OR(P$1006="",Datos!P8&lt;=P$1006)),FALSE),IF(ISNUMBER(Datos!P8),AND(Datos!P8=INT(Datos!P8),AND(OR(P$1005="",Datos!P8&gt;=P$1005),OR(P$1006="",Datos!P8&lt;=P$1006))),FALSE),OR(ISNUMBER(FIND(";"&amp;UPPER(TRIM(Datos!P8&amp;""))&amp;"=",P$1007)),ISNUMBER(FIND(";"&amp;UPPER(TRIM(Datos!P8&amp;""))&amp;";",P$1007))),OR(UPPER(TRIM(Datos!P8&amp;""))="SÍ",UPPER(TRIM(Datos!P8&amp;""))="SI",UPPER(TRIM(Datos!P8&amp;""))="NO"),IF(ISNUMBER(Datos!P8),AND(OR(P$1005="",Datos!P8&gt;=P$1005),OR(P$1006="",Datos!P8&lt;=P$1006)),FALSE),TRUE))))</f>
        <v>0.0</v>
      </c>
      <c r="Q8">
        <f>IF(Datos!Q8="",0,IF(AND(Q$1008&lt;&gt;"",Datos!Q8=Q$1008),0,IF(Q$1004=0,0,1-CHOOSE(Q$1004,IF(ISNUMBER(Datos!Q8),AND(OR(Q$1005="",Datos!Q8&gt;=Q$1005),OR(Q$1006="",Datos!Q8&lt;=Q$1006)),FALSE),IF(ISNUMBER(Datos!Q8),AND(Datos!Q8=INT(Datos!Q8),AND(OR(Q$1005="",Datos!Q8&gt;=Q$1005),OR(Q$1006="",Datos!Q8&lt;=Q$1006))),FALSE),OR(ISNUMBER(FIND(";"&amp;UPPER(TRIM(Datos!Q8&amp;""))&amp;"=",Q$1007)),ISNUMBER(FIND(";"&amp;UPPER(TRIM(Datos!Q8&amp;""))&amp;";",Q$1007))),OR(UPPER(TRIM(Datos!Q8&amp;""))="SÍ",UPPER(TRIM(Datos!Q8&amp;""))="SI",UPPER(TRIM(Datos!Q8&amp;""))="NO"),IF(ISNUMBER(Datos!Q8),AND(OR(Q$1005="",Datos!Q8&gt;=Q$1005),OR(Q$1006="",Datos!Q8&lt;=Q$1006)),FALSE),TRUE))))</f>
        <v>0.0</v>
      </c>
      <c r="R8">
        <f>IF(Datos!R8="",0,IF(AND(R$1008&lt;&gt;"",Datos!R8=R$1008),0,IF(R$1004=0,0,1-CHOOSE(R$1004,IF(ISNUMBER(Datos!R8),AND(OR(R$1005="",Datos!R8&gt;=R$1005),OR(R$1006="",Datos!R8&lt;=R$1006)),FALSE),IF(ISNUMBER(Datos!R8),AND(Datos!R8=INT(Datos!R8),AND(OR(R$1005="",Datos!R8&gt;=R$1005),OR(R$1006="",Datos!R8&lt;=R$1006))),FALSE),OR(ISNUMBER(FIND(";"&amp;UPPER(TRIM(Datos!R8&amp;""))&amp;"=",R$1007)),ISNUMBER(FIND(";"&amp;UPPER(TRIM(Datos!R8&amp;""))&amp;";",R$1007))),OR(UPPER(TRIM(Datos!R8&amp;""))="SÍ",UPPER(TRIM(Datos!R8&amp;""))="SI",UPPER(TRIM(Datos!R8&amp;""))="NO"),IF(ISNUMBER(Datos!R8),AND(OR(R$1005="",Datos!R8&gt;=R$1005),OR(R$1006="",Datos!R8&lt;=R$1006)),FALSE),TRUE))))</f>
        <v>0.0</v>
      </c>
      <c r="S8">
        <f>IF(Datos!S8="",0,IF(AND(S$1008&lt;&gt;"",Datos!S8=S$1008),0,IF(S$1004=0,0,1-CHOOSE(S$1004,IF(ISNUMBER(Datos!S8),AND(OR(S$1005="",Datos!S8&gt;=S$1005),OR(S$1006="",Datos!S8&lt;=S$1006)),FALSE),IF(ISNUMBER(Datos!S8),AND(Datos!S8=INT(Datos!S8),AND(OR(S$1005="",Datos!S8&gt;=S$1005),OR(S$1006="",Datos!S8&lt;=S$1006))),FALSE),OR(ISNUMBER(FIND(";"&amp;UPPER(TRIM(Datos!S8&amp;""))&amp;"=",S$1007)),ISNUMBER(FIND(";"&amp;UPPER(TRIM(Datos!S8&amp;""))&amp;";",S$1007))),OR(UPPER(TRIM(Datos!S8&amp;""))="SÍ",UPPER(TRIM(Datos!S8&amp;""))="SI",UPPER(TRIM(Datos!S8&amp;""))="NO"),IF(ISNUMBER(Datos!S8),AND(OR(S$1005="",Datos!S8&gt;=S$1005),OR(S$1006="",Datos!S8&lt;=S$1006)),FALSE),TRUE))))</f>
        <v>0.0</v>
      </c>
      <c r="T8">
        <f>IF(Datos!T8="",0,IF(AND(T$1008&lt;&gt;"",Datos!T8=T$1008),0,IF(T$1004=0,0,1-CHOOSE(T$1004,IF(ISNUMBER(Datos!T8),AND(OR(T$1005="",Datos!T8&gt;=T$1005),OR(T$1006="",Datos!T8&lt;=T$1006)),FALSE),IF(ISNUMBER(Datos!T8),AND(Datos!T8=INT(Datos!T8),AND(OR(T$1005="",Datos!T8&gt;=T$1005),OR(T$1006="",Datos!T8&lt;=T$1006))),FALSE),OR(ISNUMBER(FIND(";"&amp;UPPER(TRIM(Datos!T8&amp;""))&amp;"=",T$1007)),ISNUMBER(FIND(";"&amp;UPPER(TRIM(Datos!T8&amp;""))&amp;";",T$1007))),OR(UPPER(TRIM(Datos!T8&amp;""))="SÍ",UPPER(TRIM(Datos!T8&amp;""))="SI",UPPER(TRIM(Datos!T8&amp;""))="NO"),IF(ISNUMBER(Datos!T8),AND(OR(T$1005="",Datos!T8&gt;=T$1005),OR(T$1006="",Datos!T8&lt;=T$1006)),FALSE),TRUE))))</f>
        <v>0.0</v>
      </c>
      <c r="U8">
        <f>IF(Datos!U8="",0,IF(AND(U$1008&lt;&gt;"",Datos!U8=U$1008),0,IF(U$1004=0,0,1-CHOOSE(U$1004,IF(ISNUMBER(Datos!U8),AND(OR(U$1005="",Datos!U8&gt;=U$1005),OR(U$1006="",Datos!U8&lt;=U$1006)),FALSE),IF(ISNUMBER(Datos!U8),AND(Datos!U8=INT(Datos!U8),AND(OR(U$1005="",Datos!U8&gt;=U$1005),OR(U$1006="",Datos!U8&lt;=U$1006))),FALSE),OR(ISNUMBER(FIND(";"&amp;UPPER(TRIM(Datos!U8&amp;""))&amp;"=",U$1007)),ISNUMBER(FIND(";"&amp;UPPER(TRIM(Datos!U8&amp;""))&amp;";",U$1007))),OR(UPPER(TRIM(Datos!U8&amp;""))="SÍ",UPPER(TRIM(Datos!U8&amp;""))="SI",UPPER(TRIM(Datos!U8&amp;""))="NO"),IF(ISNUMBER(Datos!U8),AND(OR(U$1005="",Datos!U8&gt;=U$1005),OR(U$1006="",Datos!U8&lt;=U$1006)),FALSE),TRUE))))</f>
        <v>0.0</v>
      </c>
      <c r="V8">
        <f>IF(Datos!V8="",0,IF(AND(V$1008&lt;&gt;"",Datos!V8=V$1008),0,IF(V$1004=0,0,1-CHOOSE(V$1004,IF(ISNUMBER(Datos!V8),AND(OR(V$1005="",Datos!V8&gt;=V$1005),OR(V$1006="",Datos!V8&lt;=V$1006)),FALSE),IF(ISNUMBER(Datos!V8),AND(Datos!V8=INT(Datos!V8),AND(OR(V$1005="",Datos!V8&gt;=V$1005),OR(V$1006="",Datos!V8&lt;=V$1006))),FALSE),OR(ISNUMBER(FIND(";"&amp;UPPER(TRIM(Datos!V8&amp;""))&amp;"=",V$1007)),ISNUMBER(FIND(";"&amp;UPPER(TRIM(Datos!V8&amp;""))&amp;";",V$1007))),OR(UPPER(TRIM(Datos!V8&amp;""))="SÍ",UPPER(TRIM(Datos!V8&amp;""))="SI",UPPER(TRIM(Datos!V8&amp;""))="NO"),IF(ISNUMBER(Datos!V8),AND(OR(V$1005="",Datos!V8&gt;=V$1005),OR(V$1006="",Datos!V8&lt;=V$1006)),FALSE),TRUE))))</f>
        <v>0.0</v>
      </c>
      <c r="W8">
        <f>IF(Datos!W8="",0,IF(AND(W$1008&lt;&gt;"",Datos!W8=W$1008),0,IF(W$1004=0,0,1-CHOOSE(W$1004,IF(ISNUMBER(Datos!W8),AND(OR(W$1005="",Datos!W8&gt;=W$1005),OR(W$1006="",Datos!W8&lt;=W$1006)),FALSE),IF(ISNUMBER(Datos!W8),AND(Datos!W8=INT(Datos!W8),AND(OR(W$1005="",Datos!W8&gt;=W$1005),OR(W$1006="",Datos!W8&lt;=W$1006))),FALSE),OR(ISNUMBER(FIND(";"&amp;UPPER(TRIM(Datos!W8&amp;""))&amp;"=",W$1007)),ISNUMBER(FIND(";"&amp;UPPER(TRIM(Datos!W8&amp;""))&amp;";",W$1007))),OR(UPPER(TRIM(Datos!W8&amp;""))="SÍ",UPPER(TRIM(Datos!W8&amp;""))="SI",UPPER(TRIM(Datos!W8&amp;""))="NO"),IF(ISNUMBER(Datos!W8),AND(OR(W$1005="",Datos!W8&gt;=W$1005),OR(W$1006="",Datos!W8&lt;=W$1006)),FALSE),TRUE))))</f>
        <v>0.0</v>
      </c>
      <c r="X8">
        <f>IF(Datos!X8="",0,IF(AND(X$1008&lt;&gt;"",Datos!X8=X$1008),0,IF(X$1004=0,0,1-CHOOSE(X$1004,IF(ISNUMBER(Datos!X8),AND(OR(X$1005="",Datos!X8&gt;=X$1005),OR(X$1006="",Datos!X8&lt;=X$1006)),FALSE),IF(ISNUMBER(Datos!X8),AND(Datos!X8=INT(Datos!X8),AND(OR(X$1005="",Datos!X8&gt;=X$1005),OR(X$1006="",Datos!X8&lt;=X$1006))),FALSE),OR(ISNUMBER(FIND(";"&amp;UPPER(TRIM(Datos!X8&amp;""))&amp;"=",X$1007)),ISNUMBER(FIND(";"&amp;UPPER(TRIM(Datos!X8&amp;""))&amp;";",X$1007))),OR(UPPER(TRIM(Datos!X8&amp;""))="SÍ",UPPER(TRIM(Datos!X8&amp;""))="SI",UPPER(TRIM(Datos!X8&amp;""))="NO"),IF(ISNUMBER(Datos!X8),AND(OR(X$1005="",Datos!X8&gt;=X$1005),OR(X$1006="",Datos!X8&lt;=X$1006)),FALSE),TRUE))))</f>
        <v>0.0</v>
      </c>
      <c r="Y8">
        <f>IF(Datos!Y8="",0,IF(AND(Y$1008&lt;&gt;"",Datos!Y8=Y$1008),0,IF(Y$1004=0,0,1-CHOOSE(Y$1004,IF(ISNUMBER(Datos!Y8),AND(OR(Y$1005="",Datos!Y8&gt;=Y$1005),OR(Y$1006="",Datos!Y8&lt;=Y$1006)),FALSE),IF(ISNUMBER(Datos!Y8),AND(Datos!Y8=INT(Datos!Y8),AND(OR(Y$1005="",Datos!Y8&gt;=Y$1005),OR(Y$1006="",Datos!Y8&lt;=Y$1006))),FALSE),OR(ISNUMBER(FIND(";"&amp;UPPER(TRIM(Datos!Y8&amp;""))&amp;"=",Y$1007)),ISNUMBER(FIND(";"&amp;UPPER(TRIM(Datos!Y8&amp;""))&amp;";",Y$1007))),OR(UPPER(TRIM(Datos!Y8&amp;""))="SÍ",UPPER(TRIM(Datos!Y8&amp;""))="SI",UPPER(TRIM(Datos!Y8&amp;""))="NO"),IF(ISNUMBER(Datos!Y8),AND(OR(Y$1005="",Datos!Y8&gt;=Y$1005),OR(Y$1006="",Datos!Y8&lt;=Y$1006)),FALSE),TRUE))))</f>
        <v>0.0</v>
      </c>
      <c r="Z8">
        <f>IF(Datos!Z8="",0,IF(AND(Z$1008&lt;&gt;"",Datos!Z8=Z$1008),0,IF(Z$1004=0,0,1-CHOOSE(Z$1004,IF(ISNUMBER(Datos!Z8),AND(OR(Z$1005="",Datos!Z8&gt;=Z$1005),OR(Z$1006="",Datos!Z8&lt;=Z$1006)),FALSE),IF(ISNUMBER(Datos!Z8),AND(Datos!Z8=INT(Datos!Z8),AND(OR(Z$1005="",Datos!Z8&gt;=Z$1005),OR(Z$1006="",Datos!Z8&lt;=Z$1006))),FALSE),OR(ISNUMBER(FIND(";"&amp;UPPER(TRIM(Datos!Z8&amp;""))&amp;"=",Z$1007)),ISNUMBER(FIND(";"&amp;UPPER(TRIM(Datos!Z8&amp;""))&amp;";",Z$1007))),OR(UPPER(TRIM(Datos!Z8&amp;""))="SÍ",UPPER(TRIM(Datos!Z8&amp;""))="SI",UPPER(TRIM(Datos!Z8&amp;""))="NO"),IF(ISNUMBER(Datos!Z8),AND(OR(Z$1005="",Datos!Z8&gt;=Z$1005),OR(Z$1006="",Datos!Z8&lt;=Z$1006)),FALSE),TRUE))))</f>
        <v>0.0</v>
      </c>
      <c r="AA8">
        <f>IF(Datos!AA8="",0,IF(AND(AA$1008&lt;&gt;"",Datos!AA8=AA$1008),0,IF(AA$1004=0,0,1-CHOOSE(AA$1004,IF(ISNUMBER(Datos!AA8),AND(OR(AA$1005="",Datos!AA8&gt;=AA$1005),OR(AA$1006="",Datos!AA8&lt;=AA$1006)),FALSE),IF(ISNUMBER(Datos!AA8),AND(Datos!AA8=INT(Datos!AA8),AND(OR(AA$1005="",Datos!AA8&gt;=AA$1005),OR(AA$1006="",Datos!AA8&lt;=AA$1006))),FALSE),OR(ISNUMBER(FIND(";"&amp;UPPER(TRIM(Datos!AA8&amp;""))&amp;"=",AA$1007)),ISNUMBER(FIND(";"&amp;UPPER(TRIM(Datos!AA8&amp;""))&amp;";",AA$1007))),OR(UPPER(TRIM(Datos!AA8&amp;""))="SÍ",UPPER(TRIM(Datos!AA8&amp;""))="SI",UPPER(TRIM(Datos!AA8&amp;""))="NO"),IF(ISNUMBER(Datos!AA8),AND(OR(AA$1005="",Datos!AA8&gt;=AA$1005),OR(AA$1006="",Datos!AA8&lt;=AA$1006)),FALSE),TRUE))))</f>
        <v>0.0</v>
      </c>
      <c r="AB8">
        <f>IF(Datos!AB8="",0,IF(AND(AB$1008&lt;&gt;"",Datos!AB8=AB$1008),0,IF(AB$1004=0,0,1-CHOOSE(AB$1004,IF(ISNUMBER(Datos!AB8),AND(OR(AB$1005="",Datos!AB8&gt;=AB$1005),OR(AB$1006="",Datos!AB8&lt;=AB$1006)),FALSE),IF(ISNUMBER(Datos!AB8),AND(Datos!AB8=INT(Datos!AB8),AND(OR(AB$1005="",Datos!AB8&gt;=AB$1005),OR(AB$1006="",Datos!AB8&lt;=AB$1006))),FALSE),OR(ISNUMBER(FIND(";"&amp;UPPER(TRIM(Datos!AB8&amp;""))&amp;"=",AB$1007)),ISNUMBER(FIND(";"&amp;UPPER(TRIM(Datos!AB8&amp;""))&amp;";",AB$1007))),OR(UPPER(TRIM(Datos!AB8&amp;""))="SÍ",UPPER(TRIM(Datos!AB8&amp;""))="SI",UPPER(TRIM(Datos!AB8&amp;""))="NO"),IF(ISNUMBER(Datos!AB8),AND(OR(AB$1005="",Datos!AB8&gt;=AB$1005),OR(AB$1006="",Datos!AB8&lt;=AB$1006)),FALSE),TRUE))))</f>
        <v>0.0</v>
      </c>
      <c r="AC8">
        <f>IF(Datos!AC8="",0,IF(AND(AC$1008&lt;&gt;"",Datos!AC8=AC$1008),0,IF(AC$1004=0,0,1-CHOOSE(AC$1004,IF(ISNUMBER(Datos!AC8),AND(OR(AC$1005="",Datos!AC8&gt;=AC$1005),OR(AC$1006="",Datos!AC8&lt;=AC$1006)),FALSE),IF(ISNUMBER(Datos!AC8),AND(Datos!AC8=INT(Datos!AC8),AND(OR(AC$1005="",Datos!AC8&gt;=AC$1005),OR(AC$1006="",Datos!AC8&lt;=AC$1006))),FALSE),OR(ISNUMBER(FIND(";"&amp;UPPER(TRIM(Datos!AC8&amp;""))&amp;"=",AC$1007)),ISNUMBER(FIND(";"&amp;UPPER(TRIM(Datos!AC8&amp;""))&amp;";",AC$1007))),OR(UPPER(TRIM(Datos!AC8&amp;""))="SÍ",UPPER(TRIM(Datos!AC8&amp;""))="SI",UPPER(TRIM(Datos!AC8&amp;""))="NO"),IF(ISNUMBER(Datos!AC8),AND(OR(AC$1005="",Datos!AC8&gt;=AC$1005),OR(AC$1006="",Datos!AC8&lt;=AC$1006)),FALSE),TRUE))))</f>
        <v>0.0</v>
      </c>
      <c r="AD8">
        <f>IF(Datos!AD8="",0,IF(AND(AD$1008&lt;&gt;"",Datos!AD8=AD$1008),0,IF(AD$1004=0,0,1-CHOOSE(AD$1004,IF(ISNUMBER(Datos!AD8),AND(OR(AD$1005="",Datos!AD8&gt;=AD$1005),OR(AD$1006="",Datos!AD8&lt;=AD$1006)),FALSE),IF(ISNUMBER(Datos!AD8),AND(Datos!AD8=INT(Datos!AD8),AND(OR(AD$1005="",Datos!AD8&gt;=AD$1005),OR(AD$1006="",Datos!AD8&lt;=AD$1006))),FALSE),OR(ISNUMBER(FIND(";"&amp;UPPER(TRIM(Datos!AD8&amp;""))&amp;"=",AD$1007)),ISNUMBER(FIND(";"&amp;UPPER(TRIM(Datos!AD8&amp;""))&amp;";",AD$1007))),OR(UPPER(TRIM(Datos!AD8&amp;""))="SÍ",UPPER(TRIM(Datos!AD8&amp;""))="SI",UPPER(TRIM(Datos!AD8&amp;""))="NO"),IF(ISNUMBER(Datos!AD8),AND(OR(AD$1005="",Datos!AD8&gt;=AD$1005),OR(AD$1006="",Datos!AD8&lt;=AD$1006)),FALSE),TRUE))))</f>
        <v>0.0</v>
      </c>
      <c r="AE8">
        <f>IF(Datos!AE8="",0,IF(AND(AE$1008&lt;&gt;"",Datos!AE8=AE$1008),0,IF(AE$1004=0,0,1-CHOOSE(AE$1004,IF(ISNUMBER(Datos!AE8),AND(OR(AE$1005="",Datos!AE8&gt;=AE$1005),OR(AE$1006="",Datos!AE8&lt;=AE$1006)),FALSE),IF(ISNUMBER(Datos!AE8),AND(Datos!AE8=INT(Datos!AE8),AND(OR(AE$1005="",Datos!AE8&gt;=AE$1005),OR(AE$1006="",Datos!AE8&lt;=AE$1006))),FALSE),OR(ISNUMBER(FIND(";"&amp;UPPER(TRIM(Datos!AE8&amp;""))&amp;"=",AE$1007)),ISNUMBER(FIND(";"&amp;UPPER(TRIM(Datos!AE8&amp;""))&amp;";",AE$1007))),OR(UPPER(TRIM(Datos!AE8&amp;""))="SÍ",UPPER(TRIM(Datos!AE8&amp;""))="SI",UPPER(TRIM(Datos!AE8&amp;""))="NO"),IF(ISNUMBER(Datos!AE8),AND(OR(AE$1005="",Datos!AE8&gt;=AE$1005),OR(AE$1006="",Datos!AE8&lt;=AE$1006)),FALSE),TRUE))))</f>
        <v>0.0</v>
      </c>
    </row>
    <row r="9" spans="1:31">
      <c r="B9">
        <f>IF(Datos!B9="",0,IF(AND(B$1008&lt;&gt;"",Datos!B9=B$1008),0,IF(B$1004=0,0,1-CHOOSE(B$1004,IF(ISNUMBER(Datos!B9),AND(OR(B$1005="",Datos!B9&gt;=B$1005),OR(B$1006="",Datos!B9&lt;=B$1006)),FALSE),IF(ISNUMBER(Datos!B9),AND(Datos!B9=INT(Datos!B9),AND(OR(B$1005="",Datos!B9&gt;=B$1005),OR(B$1006="",Datos!B9&lt;=B$1006))),FALSE),OR(ISNUMBER(FIND(";"&amp;UPPER(TRIM(Datos!B9&amp;""))&amp;"=",B$1007)),ISNUMBER(FIND(";"&amp;UPPER(TRIM(Datos!B9&amp;""))&amp;";",B$1007))),OR(UPPER(TRIM(Datos!B9&amp;""))="SÍ",UPPER(TRIM(Datos!B9&amp;""))="SI",UPPER(TRIM(Datos!B9&amp;""))="NO"),IF(ISNUMBER(Datos!B9),AND(OR(B$1005="",Datos!B9&gt;=B$1005),OR(B$1006="",Datos!B9&lt;=B$1006)),FALSE),TRUE))))</f>
        <v>0.0</v>
      </c>
      <c r="C9">
        <f>IF(Datos!C9="",0,IF(AND(C$1008&lt;&gt;"",Datos!C9=C$1008),0,IF(C$1004=0,0,1-CHOOSE(C$1004,IF(ISNUMBER(Datos!C9),AND(OR(C$1005="",Datos!C9&gt;=C$1005),OR(C$1006="",Datos!C9&lt;=C$1006)),FALSE),IF(ISNUMBER(Datos!C9),AND(Datos!C9=INT(Datos!C9),AND(OR(C$1005="",Datos!C9&gt;=C$1005),OR(C$1006="",Datos!C9&lt;=C$1006))),FALSE),OR(ISNUMBER(FIND(";"&amp;UPPER(TRIM(Datos!C9&amp;""))&amp;"=",C$1007)),ISNUMBER(FIND(";"&amp;UPPER(TRIM(Datos!C9&amp;""))&amp;";",C$1007))),OR(UPPER(TRIM(Datos!C9&amp;""))="SÍ",UPPER(TRIM(Datos!C9&amp;""))="SI",UPPER(TRIM(Datos!C9&amp;""))="NO"),IF(ISNUMBER(Datos!C9),AND(OR(C$1005="",Datos!C9&gt;=C$1005),OR(C$1006="",Datos!C9&lt;=C$1006)),FALSE),TRUE))))</f>
        <v>0.0</v>
      </c>
      <c r="D9">
        <f>IF(Datos!D9="",0,IF(AND(D$1008&lt;&gt;"",Datos!D9=D$1008),0,IF(D$1004=0,0,1-CHOOSE(D$1004,IF(ISNUMBER(Datos!D9),AND(OR(D$1005="",Datos!D9&gt;=D$1005),OR(D$1006="",Datos!D9&lt;=D$1006)),FALSE),IF(ISNUMBER(Datos!D9),AND(Datos!D9=INT(Datos!D9),AND(OR(D$1005="",Datos!D9&gt;=D$1005),OR(D$1006="",Datos!D9&lt;=D$1006))),FALSE),OR(ISNUMBER(FIND(";"&amp;UPPER(TRIM(Datos!D9&amp;""))&amp;"=",D$1007)),ISNUMBER(FIND(";"&amp;UPPER(TRIM(Datos!D9&amp;""))&amp;";",D$1007))),OR(UPPER(TRIM(Datos!D9&amp;""))="SÍ",UPPER(TRIM(Datos!D9&amp;""))="SI",UPPER(TRIM(Datos!D9&amp;""))="NO"),IF(ISNUMBER(Datos!D9),AND(OR(D$1005="",Datos!D9&gt;=D$1005),OR(D$1006="",Datos!D9&lt;=D$1006)),FALSE),TRUE))))</f>
        <v>0.0</v>
      </c>
      <c r="E9">
        <f>IF(Datos!E9="",0,IF(AND(E$1008&lt;&gt;"",Datos!E9=E$1008),0,IF(E$1004=0,0,1-CHOOSE(E$1004,IF(ISNUMBER(Datos!E9),AND(OR(E$1005="",Datos!E9&gt;=E$1005),OR(E$1006="",Datos!E9&lt;=E$1006)),FALSE),IF(ISNUMBER(Datos!E9),AND(Datos!E9=INT(Datos!E9),AND(OR(E$1005="",Datos!E9&gt;=E$1005),OR(E$1006="",Datos!E9&lt;=E$1006))),FALSE),OR(ISNUMBER(FIND(";"&amp;UPPER(TRIM(Datos!E9&amp;""))&amp;"=",E$1007)),ISNUMBER(FIND(";"&amp;UPPER(TRIM(Datos!E9&amp;""))&amp;";",E$1007))),OR(UPPER(TRIM(Datos!E9&amp;""))="SÍ",UPPER(TRIM(Datos!E9&amp;""))="SI",UPPER(TRIM(Datos!E9&amp;""))="NO"),IF(ISNUMBER(Datos!E9),AND(OR(E$1005="",Datos!E9&gt;=E$1005),OR(E$1006="",Datos!E9&lt;=E$1006)),FALSE),TRUE))))</f>
        <v>0.0</v>
      </c>
      <c r="F9">
        <f>IF(Datos!F9="",0,IF(AND(F$1008&lt;&gt;"",Datos!F9=F$1008),0,IF(F$1004=0,0,1-CHOOSE(F$1004,IF(ISNUMBER(Datos!F9),AND(OR(F$1005="",Datos!F9&gt;=F$1005),OR(F$1006="",Datos!F9&lt;=F$1006)),FALSE),IF(ISNUMBER(Datos!F9),AND(Datos!F9=INT(Datos!F9),AND(OR(F$1005="",Datos!F9&gt;=F$1005),OR(F$1006="",Datos!F9&lt;=F$1006))),FALSE),OR(ISNUMBER(FIND(";"&amp;UPPER(TRIM(Datos!F9&amp;""))&amp;"=",F$1007)),ISNUMBER(FIND(";"&amp;UPPER(TRIM(Datos!F9&amp;""))&amp;";",F$1007))),OR(UPPER(TRIM(Datos!F9&amp;""))="SÍ",UPPER(TRIM(Datos!F9&amp;""))="SI",UPPER(TRIM(Datos!F9&amp;""))="NO"),IF(ISNUMBER(Datos!F9),AND(OR(F$1005="",Datos!F9&gt;=F$1005),OR(F$1006="",Datos!F9&lt;=F$1006)),FALSE),TRUE))))</f>
        <v>0.0</v>
      </c>
      <c r="G9">
        <f>IF(Datos!G9="",0,IF(AND(G$1008&lt;&gt;"",Datos!G9=G$1008),0,IF(G$1004=0,0,1-CHOOSE(G$1004,IF(ISNUMBER(Datos!G9),AND(OR(G$1005="",Datos!G9&gt;=G$1005),OR(G$1006="",Datos!G9&lt;=G$1006)),FALSE),IF(ISNUMBER(Datos!G9),AND(Datos!G9=INT(Datos!G9),AND(OR(G$1005="",Datos!G9&gt;=G$1005),OR(G$1006="",Datos!G9&lt;=G$1006))),FALSE),OR(ISNUMBER(FIND(";"&amp;UPPER(TRIM(Datos!G9&amp;""))&amp;"=",G$1007)),ISNUMBER(FIND(";"&amp;UPPER(TRIM(Datos!G9&amp;""))&amp;";",G$1007))),OR(UPPER(TRIM(Datos!G9&amp;""))="SÍ",UPPER(TRIM(Datos!G9&amp;""))="SI",UPPER(TRIM(Datos!G9&amp;""))="NO"),IF(ISNUMBER(Datos!G9),AND(OR(G$1005="",Datos!G9&gt;=G$1005),OR(G$1006="",Datos!G9&lt;=G$1006)),FALSE),TRUE))))</f>
        <v>0.0</v>
      </c>
      <c r="H9">
        <f>IF(Datos!H9="",0,IF(AND(H$1008&lt;&gt;"",Datos!H9=H$1008),0,IF(H$1004=0,0,1-CHOOSE(H$1004,IF(ISNUMBER(Datos!H9),AND(OR(H$1005="",Datos!H9&gt;=H$1005),OR(H$1006="",Datos!H9&lt;=H$1006)),FALSE),IF(ISNUMBER(Datos!H9),AND(Datos!H9=INT(Datos!H9),AND(OR(H$1005="",Datos!H9&gt;=H$1005),OR(H$1006="",Datos!H9&lt;=H$1006))),FALSE),OR(ISNUMBER(FIND(";"&amp;UPPER(TRIM(Datos!H9&amp;""))&amp;"=",H$1007)),ISNUMBER(FIND(";"&amp;UPPER(TRIM(Datos!H9&amp;""))&amp;";",H$1007))),OR(UPPER(TRIM(Datos!H9&amp;""))="SÍ",UPPER(TRIM(Datos!H9&amp;""))="SI",UPPER(TRIM(Datos!H9&amp;""))="NO"),IF(ISNUMBER(Datos!H9),AND(OR(H$1005="",Datos!H9&gt;=H$1005),OR(H$1006="",Datos!H9&lt;=H$1006)),FALSE),TRUE))))</f>
        <v>0.0</v>
      </c>
      <c r="I9">
        <f>IF(Datos!I9="",0,IF(AND(I$1008&lt;&gt;"",Datos!I9=I$1008),0,IF(I$1004=0,0,1-CHOOSE(I$1004,IF(ISNUMBER(Datos!I9),AND(OR(I$1005="",Datos!I9&gt;=I$1005),OR(I$1006="",Datos!I9&lt;=I$1006)),FALSE),IF(ISNUMBER(Datos!I9),AND(Datos!I9=INT(Datos!I9),AND(OR(I$1005="",Datos!I9&gt;=I$1005),OR(I$1006="",Datos!I9&lt;=I$1006))),FALSE),OR(ISNUMBER(FIND(";"&amp;UPPER(TRIM(Datos!I9&amp;""))&amp;"=",I$1007)),ISNUMBER(FIND(";"&amp;UPPER(TRIM(Datos!I9&amp;""))&amp;";",I$1007))),OR(UPPER(TRIM(Datos!I9&amp;""))="SÍ",UPPER(TRIM(Datos!I9&amp;""))="SI",UPPER(TRIM(Datos!I9&amp;""))="NO"),IF(ISNUMBER(Datos!I9),AND(OR(I$1005="",Datos!I9&gt;=I$1005),OR(I$1006="",Datos!I9&lt;=I$1006)),FALSE),TRUE))))</f>
        <v>0.0</v>
      </c>
      <c r="J9">
        <f>IF(Datos!J9="",0,IF(AND(J$1008&lt;&gt;"",Datos!J9=J$1008),0,IF(J$1004=0,0,1-CHOOSE(J$1004,IF(ISNUMBER(Datos!J9),AND(OR(J$1005="",Datos!J9&gt;=J$1005),OR(J$1006="",Datos!J9&lt;=J$1006)),FALSE),IF(ISNUMBER(Datos!J9),AND(Datos!J9=INT(Datos!J9),AND(OR(J$1005="",Datos!J9&gt;=J$1005),OR(J$1006="",Datos!J9&lt;=J$1006))),FALSE),OR(ISNUMBER(FIND(";"&amp;UPPER(TRIM(Datos!J9&amp;""))&amp;"=",J$1007)),ISNUMBER(FIND(";"&amp;UPPER(TRIM(Datos!J9&amp;""))&amp;";",J$1007))),OR(UPPER(TRIM(Datos!J9&amp;""))="SÍ",UPPER(TRIM(Datos!J9&amp;""))="SI",UPPER(TRIM(Datos!J9&amp;""))="NO"),IF(ISNUMBER(Datos!J9),AND(OR(J$1005="",Datos!J9&gt;=J$1005),OR(J$1006="",Datos!J9&lt;=J$1006)),FALSE),TRUE))))</f>
        <v>0.0</v>
      </c>
      <c r="K9">
        <f>IF(Datos!K9="",0,IF(AND(K$1008&lt;&gt;"",Datos!K9=K$1008),0,IF(K$1004=0,0,1-CHOOSE(K$1004,IF(ISNUMBER(Datos!K9),AND(OR(K$1005="",Datos!K9&gt;=K$1005),OR(K$1006="",Datos!K9&lt;=K$1006)),FALSE),IF(ISNUMBER(Datos!K9),AND(Datos!K9=INT(Datos!K9),AND(OR(K$1005="",Datos!K9&gt;=K$1005),OR(K$1006="",Datos!K9&lt;=K$1006))),FALSE),OR(ISNUMBER(FIND(";"&amp;UPPER(TRIM(Datos!K9&amp;""))&amp;"=",K$1007)),ISNUMBER(FIND(";"&amp;UPPER(TRIM(Datos!K9&amp;""))&amp;";",K$1007))),OR(UPPER(TRIM(Datos!K9&amp;""))="SÍ",UPPER(TRIM(Datos!K9&amp;""))="SI",UPPER(TRIM(Datos!K9&amp;""))="NO"),IF(ISNUMBER(Datos!K9),AND(OR(K$1005="",Datos!K9&gt;=K$1005),OR(K$1006="",Datos!K9&lt;=K$1006)),FALSE),TRUE))))</f>
        <v>0.0</v>
      </c>
      <c r="L9">
        <f>IF(Datos!L9="",0,IF(AND(L$1008&lt;&gt;"",Datos!L9=L$1008),0,IF(L$1004=0,0,1-CHOOSE(L$1004,IF(ISNUMBER(Datos!L9),AND(OR(L$1005="",Datos!L9&gt;=L$1005),OR(L$1006="",Datos!L9&lt;=L$1006)),FALSE),IF(ISNUMBER(Datos!L9),AND(Datos!L9=INT(Datos!L9),AND(OR(L$1005="",Datos!L9&gt;=L$1005),OR(L$1006="",Datos!L9&lt;=L$1006))),FALSE),OR(ISNUMBER(FIND(";"&amp;UPPER(TRIM(Datos!L9&amp;""))&amp;"=",L$1007)),ISNUMBER(FIND(";"&amp;UPPER(TRIM(Datos!L9&amp;""))&amp;";",L$1007))),OR(UPPER(TRIM(Datos!L9&amp;""))="SÍ",UPPER(TRIM(Datos!L9&amp;""))="SI",UPPER(TRIM(Datos!L9&amp;""))="NO"),IF(ISNUMBER(Datos!L9),AND(OR(L$1005="",Datos!L9&gt;=L$1005),OR(L$1006="",Datos!L9&lt;=L$1006)),FALSE),TRUE))))</f>
        <v>0.0</v>
      </c>
      <c r="M9">
        <f>IF(Datos!M9="",0,IF(AND(M$1008&lt;&gt;"",Datos!M9=M$1008),0,IF(M$1004=0,0,1-CHOOSE(M$1004,IF(ISNUMBER(Datos!M9),AND(OR(M$1005="",Datos!M9&gt;=M$1005),OR(M$1006="",Datos!M9&lt;=M$1006)),FALSE),IF(ISNUMBER(Datos!M9),AND(Datos!M9=INT(Datos!M9),AND(OR(M$1005="",Datos!M9&gt;=M$1005),OR(M$1006="",Datos!M9&lt;=M$1006))),FALSE),OR(ISNUMBER(FIND(";"&amp;UPPER(TRIM(Datos!M9&amp;""))&amp;"=",M$1007)),ISNUMBER(FIND(";"&amp;UPPER(TRIM(Datos!M9&amp;""))&amp;";",M$1007))),OR(UPPER(TRIM(Datos!M9&amp;""))="SÍ",UPPER(TRIM(Datos!M9&amp;""))="SI",UPPER(TRIM(Datos!M9&amp;""))="NO"),IF(ISNUMBER(Datos!M9),AND(OR(M$1005="",Datos!M9&gt;=M$1005),OR(M$1006="",Datos!M9&lt;=M$1006)),FALSE),TRUE))))</f>
        <v>0.0</v>
      </c>
      <c r="N9">
        <f>IF(Datos!N9="",0,IF(AND(N$1008&lt;&gt;"",Datos!N9=N$1008),0,IF(N$1004=0,0,1-CHOOSE(N$1004,IF(ISNUMBER(Datos!N9),AND(OR(N$1005="",Datos!N9&gt;=N$1005),OR(N$1006="",Datos!N9&lt;=N$1006)),FALSE),IF(ISNUMBER(Datos!N9),AND(Datos!N9=INT(Datos!N9),AND(OR(N$1005="",Datos!N9&gt;=N$1005),OR(N$1006="",Datos!N9&lt;=N$1006))),FALSE),OR(ISNUMBER(FIND(";"&amp;UPPER(TRIM(Datos!N9&amp;""))&amp;"=",N$1007)),ISNUMBER(FIND(";"&amp;UPPER(TRIM(Datos!N9&amp;""))&amp;";",N$1007))),OR(UPPER(TRIM(Datos!N9&amp;""))="SÍ",UPPER(TRIM(Datos!N9&amp;""))="SI",UPPER(TRIM(Datos!N9&amp;""))="NO"),IF(ISNUMBER(Datos!N9),AND(OR(N$1005="",Datos!N9&gt;=N$1005),OR(N$1006="",Datos!N9&lt;=N$1006)),FALSE),TRUE))))</f>
        <v>0.0</v>
      </c>
      <c r="O9">
        <f>IF(Datos!O9="",0,IF(AND(O$1008&lt;&gt;"",Datos!O9=O$1008),0,IF(O$1004=0,0,1-CHOOSE(O$1004,IF(ISNUMBER(Datos!O9),AND(OR(O$1005="",Datos!O9&gt;=O$1005),OR(O$1006="",Datos!O9&lt;=O$1006)),FALSE),IF(ISNUMBER(Datos!O9),AND(Datos!O9=INT(Datos!O9),AND(OR(O$1005="",Datos!O9&gt;=O$1005),OR(O$1006="",Datos!O9&lt;=O$1006))),FALSE),OR(ISNUMBER(FIND(";"&amp;UPPER(TRIM(Datos!O9&amp;""))&amp;"=",O$1007)),ISNUMBER(FIND(";"&amp;UPPER(TRIM(Datos!O9&amp;""))&amp;";",O$1007))),OR(UPPER(TRIM(Datos!O9&amp;""))="SÍ",UPPER(TRIM(Datos!O9&amp;""))="SI",UPPER(TRIM(Datos!O9&amp;""))="NO"),IF(ISNUMBER(Datos!O9),AND(OR(O$1005="",Datos!O9&gt;=O$1005),OR(O$1006="",Datos!O9&lt;=O$1006)),FALSE),TRUE))))</f>
        <v>0.0</v>
      </c>
      <c r="P9">
        <f>IF(Datos!P9="",0,IF(AND(P$1008&lt;&gt;"",Datos!P9=P$1008),0,IF(P$1004=0,0,1-CHOOSE(P$1004,IF(ISNUMBER(Datos!P9),AND(OR(P$1005="",Datos!P9&gt;=P$1005),OR(P$1006="",Datos!P9&lt;=P$1006)),FALSE),IF(ISNUMBER(Datos!P9),AND(Datos!P9=INT(Datos!P9),AND(OR(P$1005="",Datos!P9&gt;=P$1005),OR(P$1006="",Datos!P9&lt;=P$1006))),FALSE),OR(ISNUMBER(FIND(";"&amp;UPPER(TRIM(Datos!P9&amp;""))&amp;"=",P$1007)),ISNUMBER(FIND(";"&amp;UPPER(TRIM(Datos!P9&amp;""))&amp;";",P$1007))),OR(UPPER(TRIM(Datos!P9&amp;""))="SÍ",UPPER(TRIM(Datos!P9&amp;""))="SI",UPPER(TRIM(Datos!P9&amp;""))="NO"),IF(ISNUMBER(Datos!P9),AND(OR(P$1005="",Datos!P9&gt;=P$1005),OR(P$1006="",Datos!P9&lt;=P$1006)),FALSE),TRUE))))</f>
        <v>0.0</v>
      </c>
      <c r="Q9">
        <f>IF(Datos!Q9="",0,IF(AND(Q$1008&lt;&gt;"",Datos!Q9=Q$1008),0,IF(Q$1004=0,0,1-CHOOSE(Q$1004,IF(ISNUMBER(Datos!Q9),AND(OR(Q$1005="",Datos!Q9&gt;=Q$1005),OR(Q$1006="",Datos!Q9&lt;=Q$1006)),FALSE),IF(ISNUMBER(Datos!Q9),AND(Datos!Q9=INT(Datos!Q9),AND(OR(Q$1005="",Datos!Q9&gt;=Q$1005),OR(Q$1006="",Datos!Q9&lt;=Q$1006))),FALSE),OR(ISNUMBER(FIND(";"&amp;UPPER(TRIM(Datos!Q9&amp;""))&amp;"=",Q$1007)),ISNUMBER(FIND(";"&amp;UPPER(TRIM(Datos!Q9&amp;""))&amp;";",Q$1007))),OR(UPPER(TRIM(Datos!Q9&amp;""))="SÍ",UPPER(TRIM(Datos!Q9&amp;""))="SI",UPPER(TRIM(Datos!Q9&amp;""))="NO"),IF(ISNUMBER(Datos!Q9),AND(OR(Q$1005="",Datos!Q9&gt;=Q$1005),OR(Q$1006="",Datos!Q9&lt;=Q$1006)),FALSE),TRUE))))</f>
        <v>0.0</v>
      </c>
      <c r="R9">
        <f>IF(Datos!R9="",0,IF(AND(R$1008&lt;&gt;"",Datos!R9=R$1008),0,IF(R$1004=0,0,1-CHOOSE(R$1004,IF(ISNUMBER(Datos!R9),AND(OR(R$1005="",Datos!R9&gt;=R$1005),OR(R$1006="",Datos!R9&lt;=R$1006)),FALSE),IF(ISNUMBER(Datos!R9),AND(Datos!R9=INT(Datos!R9),AND(OR(R$1005="",Datos!R9&gt;=R$1005),OR(R$1006="",Datos!R9&lt;=R$1006))),FALSE),OR(ISNUMBER(FIND(";"&amp;UPPER(TRIM(Datos!R9&amp;""))&amp;"=",R$1007)),ISNUMBER(FIND(";"&amp;UPPER(TRIM(Datos!R9&amp;""))&amp;";",R$1007))),OR(UPPER(TRIM(Datos!R9&amp;""))="SÍ",UPPER(TRIM(Datos!R9&amp;""))="SI",UPPER(TRIM(Datos!R9&amp;""))="NO"),IF(ISNUMBER(Datos!R9),AND(OR(R$1005="",Datos!R9&gt;=R$1005),OR(R$1006="",Datos!R9&lt;=R$1006)),FALSE),TRUE))))</f>
        <v>0.0</v>
      </c>
      <c r="S9">
        <f>IF(Datos!S9="",0,IF(AND(S$1008&lt;&gt;"",Datos!S9=S$1008),0,IF(S$1004=0,0,1-CHOOSE(S$1004,IF(ISNUMBER(Datos!S9),AND(OR(S$1005="",Datos!S9&gt;=S$1005),OR(S$1006="",Datos!S9&lt;=S$1006)),FALSE),IF(ISNUMBER(Datos!S9),AND(Datos!S9=INT(Datos!S9),AND(OR(S$1005="",Datos!S9&gt;=S$1005),OR(S$1006="",Datos!S9&lt;=S$1006))),FALSE),OR(ISNUMBER(FIND(";"&amp;UPPER(TRIM(Datos!S9&amp;""))&amp;"=",S$1007)),ISNUMBER(FIND(";"&amp;UPPER(TRIM(Datos!S9&amp;""))&amp;";",S$1007))),OR(UPPER(TRIM(Datos!S9&amp;""))="SÍ",UPPER(TRIM(Datos!S9&amp;""))="SI",UPPER(TRIM(Datos!S9&amp;""))="NO"),IF(ISNUMBER(Datos!S9),AND(OR(S$1005="",Datos!S9&gt;=S$1005),OR(S$1006="",Datos!S9&lt;=S$1006)),FALSE),TRUE))))</f>
        <v>0.0</v>
      </c>
      <c r="T9">
        <f>IF(Datos!T9="",0,IF(AND(T$1008&lt;&gt;"",Datos!T9=T$1008),0,IF(T$1004=0,0,1-CHOOSE(T$1004,IF(ISNUMBER(Datos!T9),AND(OR(T$1005="",Datos!T9&gt;=T$1005),OR(T$1006="",Datos!T9&lt;=T$1006)),FALSE),IF(ISNUMBER(Datos!T9),AND(Datos!T9=INT(Datos!T9),AND(OR(T$1005="",Datos!T9&gt;=T$1005),OR(T$1006="",Datos!T9&lt;=T$1006))),FALSE),OR(ISNUMBER(FIND(";"&amp;UPPER(TRIM(Datos!T9&amp;""))&amp;"=",T$1007)),ISNUMBER(FIND(";"&amp;UPPER(TRIM(Datos!T9&amp;""))&amp;";",T$1007))),OR(UPPER(TRIM(Datos!T9&amp;""))="SÍ",UPPER(TRIM(Datos!T9&amp;""))="SI",UPPER(TRIM(Datos!T9&amp;""))="NO"),IF(ISNUMBER(Datos!T9),AND(OR(T$1005="",Datos!T9&gt;=T$1005),OR(T$1006="",Datos!T9&lt;=T$1006)),FALSE),TRUE))))</f>
        <v>0.0</v>
      </c>
      <c r="U9">
        <f>IF(Datos!U9="",0,IF(AND(U$1008&lt;&gt;"",Datos!U9=U$1008),0,IF(U$1004=0,0,1-CHOOSE(U$1004,IF(ISNUMBER(Datos!U9),AND(OR(U$1005="",Datos!U9&gt;=U$1005),OR(U$1006="",Datos!U9&lt;=U$1006)),FALSE),IF(ISNUMBER(Datos!U9),AND(Datos!U9=INT(Datos!U9),AND(OR(U$1005="",Datos!U9&gt;=U$1005),OR(U$1006="",Datos!U9&lt;=U$1006))),FALSE),OR(ISNUMBER(FIND(";"&amp;UPPER(TRIM(Datos!U9&amp;""))&amp;"=",U$1007)),ISNUMBER(FIND(";"&amp;UPPER(TRIM(Datos!U9&amp;""))&amp;";",U$1007))),OR(UPPER(TRIM(Datos!U9&amp;""))="SÍ",UPPER(TRIM(Datos!U9&amp;""))="SI",UPPER(TRIM(Datos!U9&amp;""))="NO"),IF(ISNUMBER(Datos!U9),AND(OR(U$1005="",Datos!U9&gt;=U$1005),OR(U$1006="",Datos!U9&lt;=U$1006)),FALSE),TRUE))))</f>
        <v>0.0</v>
      </c>
      <c r="V9">
        <f>IF(Datos!V9="",0,IF(AND(V$1008&lt;&gt;"",Datos!V9=V$1008),0,IF(V$1004=0,0,1-CHOOSE(V$1004,IF(ISNUMBER(Datos!V9),AND(OR(V$1005="",Datos!V9&gt;=V$1005),OR(V$1006="",Datos!V9&lt;=V$1006)),FALSE),IF(ISNUMBER(Datos!V9),AND(Datos!V9=INT(Datos!V9),AND(OR(V$1005="",Datos!V9&gt;=V$1005),OR(V$1006="",Datos!V9&lt;=V$1006))),FALSE),OR(ISNUMBER(FIND(";"&amp;UPPER(TRIM(Datos!V9&amp;""))&amp;"=",V$1007)),ISNUMBER(FIND(";"&amp;UPPER(TRIM(Datos!V9&amp;""))&amp;";",V$1007))),OR(UPPER(TRIM(Datos!V9&amp;""))="SÍ",UPPER(TRIM(Datos!V9&amp;""))="SI",UPPER(TRIM(Datos!V9&amp;""))="NO"),IF(ISNUMBER(Datos!V9),AND(OR(V$1005="",Datos!V9&gt;=V$1005),OR(V$1006="",Datos!V9&lt;=V$1006)),FALSE),TRUE))))</f>
        <v>0.0</v>
      </c>
      <c r="W9">
        <f>IF(Datos!W9="",0,IF(AND(W$1008&lt;&gt;"",Datos!W9=W$1008),0,IF(W$1004=0,0,1-CHOOSE(W$1004,IF(ISNUMBER(Datos!W9),AND(OR(W$1005="",Datos!W9&gt;=W$1005),OR(W$1006="",Datos!W9&lt;=W$1006)),FALSE),IF(ISNUMBER(Datos!W9),AND(Datos!W9=INT(Datos!W9),AND(OR(W$1005="",Datos!W9&gt;=W$1005),OR(W$1006="",Datos!W9&lt;=W$1006))),FALSE),OR(ISNUMBER(FIND(";"&amp;UPPER(TRIM(Datos!W9&amp;""))&amp;"=",W$1007)),ISNUMBER(FIND(";"&amp;UPPER(TRIM(Datos!W9&amp;""))&amp;";",W$1007))),OR(UPPER(TRIM(Datos!W9&amp;""))="SÍ",UPPER(TRIM(Datos!W9&amp;""))="SI",UPPER(TRIM(Datos!W9&amp;""))="NO"),IF(ISNUMBER(Datos!W9),AND(OR(W$1005="",Datos!W9&gt;=W$1005),OR(W$1006="",Datos!W9&lt;=W$1006)),FALSE),TRUE))))</f>
        <v>0.0</v>
      </c>
      <c r="X9">
        <f>IF(Datos!X9="",0,IF(AND(X$1008&lt;&gt;"",Datos!X9=X$1008),0,IF(X$1004=0,0,1-CHOOSE(X$1004,IF(ISNUMBER(Datos!X9),AND(OR(X$1005="",Datos!X9&gt;=X$1005),OR(X$1006="",Datos!X9&lt;=X$1006)),FALSE),IF(ISNUMBER(Datos!X9),AND(Datos!X9=INT(Datos!X9),AND(OR(X$1005="",Datos!X9&gt;=X$1005),OR(X$1006="",Datos!X9&lt;=X$1006))),FALSE),OR(ISNUMBER(FIND(";"&amp;UPPER(TRIM(Datos!X9&amp;""))&amp;"=",X$1007)),ISNUMBER(FIND(";"&amp;UPPER(TRIM(Datos!X9&amp;""))&amp;";",X$1007))),OR(UPPER(TRIM(Datos!X9&amp;""))="SÍ",UPPER(TRIM(Datos!X9&amp;""))="SI",UPPER(TRIM(Datos!X9&amp;""))="NO"),IF(ISNUMBER(Datos!X9),AND(OR(X$1005="",Datos!X9&gt;=X$1005),OR(X$1006="",Datos!X9&lt;=X$1006)),FALSE),TRUE))))</f>
        <v>0.0</v>
      </c>
      <c r="Y9">
        <f>IF(Datos!Y9="",0,IF(AND(Y$1008&lt;&gt;"",Datos!Y9=Y$1008),0,IF(Y$1004=0,0,1-CHOOSE(Y$1004,IF(ISNUMBER(Datos!Y9),AND(OR(Y$1005="",Datos!Y9&gt;=Y$1005),OR(Y$1006="",Datos!Y9&lt;=Y$1006)),FALSE),IF(ISNUMBER(Datos!Y9),AND(Datos!Y9=INT(Datos!Y9),AND(OR(Y$1005="",Datos!Y9&gt;=Y$1005),OR(Y$1006="",Datos!Y9&lt;=Y$1006))),FALSE),OR(ISNUMBER(FIND(";"&amp;UPPER(TRIM(Datos!Y9&amp;""))&amp;"=",Y$1007)),ISNUMBER(FIND(";"&amp;UPPER(TRIM(Datos!Y9&amp;""))&amp;";",Y$1007))),OR(UPPER(TRIM(Datos!Y9&amp;""))="SÍ",UPPER(TRIM(Datos!Y9&amp;""))="SI",UPPER(TRIM(Datos!Y9&amp;""))="NO"),IF(ISNUMBER(Datos!Y9),AND(OR(Y$1005="",Datos!Y9&gt;=Y$1005),OR(Y$1006="",Datos!Y9&lt;=Y$1006)),FALSE),TRUE))))</f>
        <v>0.0</v>
      </c>
      <c r="Z9">
        <f>IF(Datos!Z9="",0,IF(AND(Z$1008&lt;&gt;"",Datos!Z9=Z$1008),0,IF(Z$1004=0,0,1-CHOOSE(Z$1004,IF(ISNUMBER(Datos!Z9),AND(OR(Z$1005="",Datos!Z9&gt;=Z$1005),OR(Z$1006="",Datos!Z9&lt;=Z$1006)),FALSE),IF(ISNUMBER(Datos!Z9),AND(Datos!Z9=INT(Datos!Z9),AND(OR(Z$1005="",Datos!Z9&gt;=Z$1005),OR(Z$1006="",Datos!Z9&lt;=Z$1006))),FALSE),OR(ISNUMBER(FIND(";"&amp;UPPER(TRIM(Datos!Z9&amp;""))&amp;"=",Z$1007)),ISNUMBER(FIND(";"&amp;UPPER(TRIM(Datos!Z9&amp;""))&amp;";",Z$1007))),OR(UPPER(TRIM(Datos!Z9&amp;""))="SÍ",UPPER(TRIM(Datos!Z9&amp;""))="SI",UPPER(TRIM(Datos!Z9&amp;""))="NO"),IF(ISNUMBER(Datos!Z9),AND(OR(Z$1005="",Datos!Z9&gt;=Z$1005),OR(Z$1006="",Datos!Z9&lt;=Z$1006)),FALSE),TRUE))))</f>
        <v>0.0</v>
      </c>
      <c r="AA9">
        <f>IF(Datos!AA9="",0,IF(AND(AA$1008&lt;&gt;"",Datos!AA9=AA$1008),0,IF(AA$1004=0,0,1-CHOOSE(AA$1004,IF(ISNUMBER(Datos!AA9),AND(OR(AA$1005="",Datos!AA9&gt;=AA$1005),OR(AA$1006="",Datos!AA9&lt;=AA$1006)),FALSE),IF(ISNUMBER(Datos!AA9),AND(Datos!AA9=INT(Datos!AA9),AND(OR(AA$1005="",Datos!AA9&gt;=AA$1005),OR(AA$1006="",Datos!AA9&lt;=AA$1006))),FALSE),OR(ISNUMBER(FIND(";"&amp;UPPER(TRIM(Datos!AA9&amp;""))&amp;"=",AA$1007)),ISNUMBER(FIND(";"&amp;UPPER(TRIM(Datos!AA9&amp;""))&amp;";",AA$1007))),OR(UPPER(TRIM(Datos!AA9&amp;""))="SÍ",UPPER(TRIM(Datos!AA9&amp;""))="SI",UPPER(TRIM(Datos!AA9&amp;""))="NO"),IF(ISNUMBER(Datos!AA9),AND(OR(AA$1005="",Datos!AA9&gt;=AA$1005),OR(AA$1006="",Datos!AA9&lt;=AA$1006)),FALSE),TRUE))))</f>
        <v>0.0</v>
      </c>
      <c r="AB9">
        <f>IF(Datos!AB9="",0,IF(AND(AB$1008&lt;&gt;"",Datos!AB9=AB$1008),0,IF(AB$1004=0,0,1-CHOOSE(AB$1004,IF(ISNUMBER(Datos!AB9),AND(OR(AB$1005="",Datos!AB9&gt;=AB$1005),OR(AB$1006="",Datos!AB9&lt;=AB$1006)),FALSE),IF(ISNUMBER(Datos!AB9),AND(Datos!AB9=INT(Datos!AB9),AND(OR(AB$1005="",Datos!AB9&gt;=AB$1005),OR(AB$1006="",Datos!AB9&lt;=AB$1006))),FALSE),OR(ISNUMBER(FIND(";"&amp;UPPER(TRIM(Datos!AB9&amp;""))&amp;"=",AB$1007)),ISNUMBER(FIND(";"&amp;UPPER(TRIM(Datos!AB9&amp;""))&amp;";",AB$1007))),OR(UPPER(TRIM(Datos!AB9&amp;""))="SÍ",UPPER(TRIM(Datos!AB9&amp;""))="SI",UPPER(TRIM(Datos!AB9&amp;""))="NO"),IF(ISNUMBER(Datos!AB9),AND(OR(AB$1005="",Datos!AB9&gt;=AB$1005),OR(AB$1006="",Datos!AB9&lt;=AB$1006)),FALSE),TRUE))))</f>
        <v>0.0</v>
      </c>
      <c r="AC9">
        <f>IF(Datos!AC9="",0,IF(AND(AC$1008&lt;&gt;"",Datos!AC9=AC$1008),0,IF(AC$1004=0,0,1-CHOOSE(AC$1004,IF(ISNUMBER(Datos!AC9),AND(OR(AC$1005="",Datos!AC9&gt;=AC$1005),OR(AC$1006="",Datos!AC9&lt;=AC$1006)),FALSE),IF(ISNUMBER(Datos!AC9),AND(Datos!AC9=INT(Datos!AC9),AND(OR(AC$1005="",Datos!AC9&gt;=AC$1005),OR(AC$1006="",Datos!AC9&lt;=AC$1006))),FALSE),OR(ISNUMBER(FIND(";"&amp;UPPER(TRIM(Datos!AC9&amp;""))&amp;"=",AC$1007)),ISNUMBER(FIND(";"&amp;UPPER(TRIM(Datos!AC9&amp;""))&amp;";",AC$1007))),OR(UPPER(TRIM(Datos!AC9&amp;""))="SÍ",UPPER(TRIM(Datos!AC9&amp;""))="SI",UPPER(TRIM(Datos!AC9&amp;""))="NO"),IF(ISNUMBER(Datos!AC9),AND(OR(AC$1005="",Datos!AC9&gt;=AC$1005),OR(AC$1006="",Datos!AC9&lt;=AC$1006)),FALSE),TRUE))))</f>
        <v>0.0</v>
      </c>
      <c r="AD9">
        <f>IF(Datos!AD9="",0,IF(AND(AD$1008&lt;&gt;"",Datos!AD9=AD$1008),0,IF(AD$1004=0,0,1-CHOOSE(AD$1004,IF(ISNUMBER(Datos!AD9),AND(OR(AD$1005="",Datos!AD9&gt;=AD$1005),OR(AD$1006="",Datos!AD9&lt;=AD$1006)),FALSE),IF(ISNUMBER(Datos!AD9),AND(Datos!AD9=INT(Datos!AD9),AND(OR(AD$1005="",Datos!AD9&gt;=AD$1005),OR(AD$1006="",Datos!AD9&lt;=AD$1006))),FALSE),OR(ISNUMBER(FIND(";"&amp;UPPER(TRIM(Datos!AD9&amp;""))&amp;"=",AD$1007)),ISNUMBER(FIND(";"&amp;UPPER(TRIM(Datos!AD9&amp;""))&amp;";",AD$1007))),OR(UPPER(TRIM(Datos!AD9&amp;""))="SÍ",UPPER(TRIM(Datos!AD9&amp;""))="SI",UPPER(TRIM(Datos!AD9&amp;""))="NO"),IF(ISNUMBER(Datos!AD9),AND(OR(AD$1005="",Datos!AD9&gt;=AD$1005),OR(AD$1006="",Datos!AD9&lt;=AD$1006)),FALSE),TRUE))))</f>
        <v>0.0</v>
      </c>
      <c r="AE9">
        <f>IF(Datos!AE9="",0,IF(AND(AE$1008&lt;&gt;"",Datos!AE9=AE$1008),0,IF(AE$1004=0,0,1-CHOOSE(AE$1004,IF(ISNUMBER(Datos!AE9),AND(OR(AE$1005="",Datos!AE9&gt;=AE$1005),OR(AE$1006="",Datos!AE9&lt;=AE$1006)),FALSE),IF(ISNUMBER(Datos!AE9),AND(Datos!AE9=INT(Datos!AE9),AND(OR(AE$1005="",Datos!AE9&gt;=AE$1005),OR(AE$1006="",Datos!AE9&lt;=AE$1006))),FALSE),OR(ISNUMBER(FIND(";"&amp;UPPER(TRIM(Datos!AE9&amp;""))&amp;"=",AE$1007)),ISNUMBER(FIND(";"&amp;UPPER(TRIM(Datos!AE9&amp;""))&amp;";",AE$1007))),OR(UPPER(TRIM(Datos!AE9&amp;""))="SÍ",UPPER(TRIM(Datos!AE9&amp;""))="SI",UPPER(TRIM(Datos!AE9&amp;""))="NO"),IF(ISNUMBER(Datos!AE9),AND(OR(AE$1005="",Datos!AE9&gt;=AE$1005),OR(AE$1006="",Datos!AE9&lt;=AE$1006)),FALSE),TRUE))))</f>
        <v>0.0</v>
      </c>
    </row>
    <row r="10" spans="1:31">
      <c r="B10">
        <f>IF(Datos!B10="",0,IF(AND(B$1008&lt;&gt;"",Datos!B10=B$1008),0,IF(B$1004=0,0,1-CHOOSE(B$1004,IF(ISNUMBER(Datos!B10),AND(OR(B$1005="",Datos!B10&gt;=B$1005),OR(B$1006="",Datos!B10&lt;=B$1006)),FALSE),IF(ISNUMBER(Datos!B10),AND(Datos!B10=INT(Datos!B10),AND(OR(B$1005="",Datos!B10&gt;=B$1005),OR(B$1006="",Datos!B10&lt;=B$1006))),FALSE),OR(ISNUMBER(FIND(";"&amp;UPPER(TRIM(Datos!B10&amp;""))&amp;"=",B$1007)),ISNUMBER(FIND(";"&amp;UPPER(TRIM(Datos!B10&amp;""))&amp;";",B$1007))),OR(UPPER(TRIM(Datos!B10&amp;""))="SÍ",UPPER(TRIM(Datos!B10&amp;""))="SI",UPPER(TRIM(Datos!B10&amp;""))="NO"),IF(ISNUMBER(Datos!B10),AND(OR(B$1005="",Datos!B10&gt;=B$1005),OR(B$1006="",Datos!B10&lt;=B$1006)),FALSE),TRUE))))</f>
        <v>0.0</v>
      </c>
      <c r="C10">
        <f>IF(Datos!C10="",0,IF(AND(C$1008&lt;&gt;"",Datos!C10=C$1008),0,IF(C$1004=0,0,1-CHOOSE(C$1004,IF(ISNUMBER(Datos!C10),AND(OR(C$1005="",Datos!C10&gt;=C$1005),OR(C$1006="",Datos!C10&lt;=C$1006)),FALSE),IF(ISNUMBER(Datos!C10),AND(Datos!C10=INT(Datos!C10),AND(OR(C$1005="",Datos!C10&gt;=C$1005),OR(C$1006="",Datos!C10&lt;=C$1006))),FALSE),OR(ISNUMBER(FIND(";"&amp;UPPER(TRIM(Datos!C10&amp;""))&amp;"=",C$1007)),ISNUMBER(FIND(";"&amp;UPPER(TRIM(Datos!C10&amp;""))&amp;";",C$1007))),OR(UPPER(TRIM(Datos!C10&amp;""))="SÍ",UPPER(TRIM(Datos!C10&amp;""))="SI",UPPER(TRIM(Datos!C10&amp;""))="NO"),IF(ISNUMBER(Datos!C10),AND(OR(C$1005="",Datos!C10&gt;=C$1005),OR(C$1006="",Datos!C10&lt;=C$1006)),FALSE),TRUE))))</f>
        <v>0.0</v>
      </c>
      <c r="D10">
        <f>IF(Datos!D10="",0,IF(AND(D$1008&lt;&gt;"",Datos!D10=D$1008),0,IF(D$1004=0,0,1-CHOOSE(D$1004,IF(ISNUMBER(Datos!D10),AND(OR(D$1005="",Datos!D10&gt;=D$1005),OR(D$1006="",Datos!D10&lt;=D$1006)),FALSE),IF(ISNUMBER(Datos!D10),AND(Datos!D10=INT(Datos!D10),AND(OR(D$1005="",Datos!D10&gt;=D$1005),OR(D$1006="",Datos!D10&lt;=D$1006))),FALSE),OR(ISNUMBER(FIND(";"&amp;UPPER(TRIM(Datos!D10&amp;""))&amp;"=",D$1007)),ISNUMBER(FIND(";"&amp;UPPER(TRIM(Datos!D10&amp;""))&amp;";",D$1007))),OR(UPPER(TRIM(Datos!D10&amp;""))="SÍ",UPPER(TRIM(Datos!D10&amp;""))="SI",UPPER(TRIM(Datos!D10&amp;""))="NO"),IF(ISNUMBER(Datos!D10),AND(OR(D$1005="",Datos!D10&gt;=D$1005),OR(D$1006="",Datos!D10&lt;=D$1006)),FALSE),TRUE))))</f>
        <v>0.0</v>
      </c>
      <c r="E10">
        <f>IF(Datos!E10="",0,IF(AND(E$1008&lt;&gt;"",Datos!E10=E$1008),0,IF(E$1004=0,0,1-CHOOSE(E$1004,IF(ISNUMBER(Datos!E10),AND(OR(E$1005="",Datos!E10&gt;=E$1005),OR(E$1006="",Datos!E10&lt;=E$1006)),FALSE),IF(ISNUMBER(Datos!E10),AND(Datos!E10=INT(Datos!E10),AND(OR(E$1005="",Datos!E10&gt;=E$1005),OR(E$1006="",Datos!E10&lt;=E$1006))),FALSE),OR(ISNUMBER(FIND(";"&amp;UPPER(TRIM(Datos!E10&amp;""))&amp;"=",E$1007)),ISNUMBER(FIND(";"&amp;UPPER(TRIM(Datos!E10&amp;""))&amp;";",E$1007))),OR(UPPER(TRIM(Datos!E10&amp;""))="SÍ",UPPER(TRIM(Datos!E10&amp;""))="SI",UPPER(TRIM(Datos!E10&amp;""))="NO"),IF(ISNUMBER(Datos!E10),AND(OR(E$1005="",Datos!E10&gt;=E$1005),OR(E$1006="",Datos!E10&lt;=E$1006)),FALSE),TRUE))))</f>
        <v>0.0</v>
      </c>
      <c r="F10">
        <f>IF(Datos!F10="",0,IF(AND(F$1008&lt;&gt;"",Datos!F10=F$1008),0,IF(F$1004=0,0,1-CHOOSE(F$1004,IF(ISNUMBER(Datos!F10),AND(OR(F$1005="",Datos!F10&gt;=F$1005),OR(F$1006="",Datos!F10&lt;=F$1006)),FALSE),IF(ISNUMBER(Datos!F10),AND(Datos!F10=INT(Datos!F10),AND(OR(F$1005="",Datos!F10&gt;=F$1005),OR(F$1006="",Datos!F10&lt;=F$1006))),FALSE),OR(ISNUMBER(FIND(";"&amp;UPPER(TRIM(Datos!F10&amp;""))&amp;"=",F$1007)),ISNUMBER(FIND(";"&amp;UPPER(TRIM(Datos!F10&amp;""))&amp;";",F$1007))),OR(UPPER(TRIM(Datos!F10&amp;""))="SÍ",UPPER(TRIM(Datos!F10&amp;""))="SI",UPPER(TRIM(Datos!F10&amp;""))="NO"),IF(ISNUMBER(Datos!F10),AND(OR(F$1005="",Datos!F10&gt;=F$1005),OR(F$1006="",Datos!F10&lt;=F$1006)),FALSE),TRUE))))</f>
        <v>0.0</v>
      </c>
      <c r="G10">
        <f>IF(Datos!G10="",0,IF(AND(G$1008&lt;&gt;"",Datos!G10=G$1008),0,IF(G$1004=0,0,1-CHOOSE(G$1004,IF(ISNUMBER(Datos!G10),AND(OR(G$1005="",Datos!G10&gt;=G$1005),OR(G$1006="",Datos!G10&lt;=G$1006)),FALSE),IF(ISNUMBER(Datos!G10),AND(Datos!G10=INT(Datos!G10),AND(OR(G$1005="",Datos!G10&gt;=G$1005),OR(G$1006="",Datos!G10&lt;=G$1006))),FALSE),OR(ISNUMBER(FIND(";"&amp;UPPER(TRIM(Datos!G10&amp;""))&amp;"=",G$1007)),ISNUMBER(FIND(";"&amp;UPPER(TRIM(Datos!G10&amp;""))&amp;";",G$1007))),OR(UPPER(TRIM(Datos!G10&amp;""))="SÍ",UPPER(TRIM(Datos!G10&amp;""))="SI",UPPER(TRIM(Datos!G10&amp;""))="NO"),IF(ISNUMBER(Datos!G10),AND(OR(G$1005="",Datos!G10&gt;=G$1005),OR(G$1006="",Datos!G10&lt;=G$1006)),FALSE),TRUE))))</f>
        <v>0.0</v>
      </c>
      <c r="H10">
        <f>IF(Datos!H10="",0,IF(AND(H$1008&lt;&gt;"",Datos!H10=H$1008),0,IF(H$1004=0,0,1-CHOOSE(H$1004,IF(ISNUMBER(Datos!H10),AND(OR(H$1005="",Datos!H10&gt;=H$1005),OR(H$1006="",Datos!H10&lt;=H$1006)),FALSE),IF(ISNUMBER(Datos!H10),AND(Datos!H10=INT(Datos!H10),AND(OR(H$1005="",Datos!H10&gt;=H$1005),OR(H$1006="",Datos!H10&lt;=H$1006))),FALSE),OR(ISNUMBER(FIND(";"&amp;UPPER(TRIM(Datos!H10&amp;""))&amp;"=",H$1007)),ISNUMBER(FIND(";"&amp;UPPER(TRIM(Datos!H10&amp;""))&amp;";",H$1007))),OR(UPPER(TRIM(Datos!H10&amp;""))="SÍ",UPPER(TRIM(Datos!H10&amp;""))="SI",UPPER(TRIM(Datos!H10&amp;""))="NO"),IF(ISNUMBER(Datos!H10),AND(OR(H$1005="",Datos!H10&gt;=H$1005),OR(H$1006="",Datos!H10&lt;=H$1006)),FALSE),TRUE))))</f>
        <v>0.0</v>
      </c>
      <c r="I10">
        <f>IF(Datos!I10="",0,IF(AND(I$1008&lt;&gt;"",Datos!I10=I$1008),0,IF(I$1004=0,0,1-CHOOSE(I$1004,IF(ISNUMBER(Datos!I10),AND(OR(I$1005="",Datos!I10&gt;=I$1005),OR(I$1006="",Datos!I10&lt;=I$1006)),FALSE),IF(ISNUMBER(Datos!I10),AND(Datos!I10=INT(Datos!I10),AND(OR(I$1005="",Datos!I10&gt;=I$1005),OR(I$1006="",Datos!I10&lt;=I$1006))),FALSE),OR(ISNUMBER(FIND(";"&amp;UPPER(TRIM(Datos!I10&amp;""))&amp;"=",I$1007)),ISNUMBER(FIND(";"&amp;UPPER(TRIM(Datos!I10&amp;""))&amp;";",I$1007))),OR(UPPER(TRIM(Datos!I10&amp;""))="SÍ",UPPER(TRIM(Datos!I10&amp;""))="SI",UPPER(TRIM(Datos!I10&amp;""))="NO"),IF(ISNUMBER(Datos!I10),AND(OR(I$1005="",Datos!I10&gt;=I$1005),OR(I$1006="",Datos!I10&lt;=I$1006)),FALSE),TRUE))))</f>
        <v>0.0</v>
      </c>
      <c r="J10">
        <f>IF(Datos!J10="",0,IF(AND(J$1008&lt;&gt;"",Datos!J10=J$1008),0,IF(J$1004=0,0,1-CHOOSE(J$1004,IF(ISNUMBER(Datos!J10),AND(OR(J$1005="",Datos!J10&gt;=J$1005),OR(J$1006="",Datos!J10&lt;=J$1006)),FALSE),IF(ISNUMBER(Datos!J10),AND(Datos!J10=INT(Datos!J10),AND(OR(J$1005="",Datos!J10&gt;=J$1005),OR(J$1006="",Datos!J10&lt;=J$1006))),FALSE),OR(ISNUMBER(FIND(";"&amp;UPPER(TRIM(Datos!J10&amp;""))&amp;"=",J$1007)),ISNUMBER(FIND(";"&amp;UPPER(TRIM(Datos!J10&amp;""))&amp;";",J$1007))),OR(UPPER(TRIM(Datos!J10&amp;""))="SÍ",UPPER(TRIM(Datos!J10&amp;""))="SI",UPPER(TRIM(Datos!J10&amp;""))="NO"),IF(ISNUMBER(Datos!J10),AND(OR(J$1005="",Datos!J10&gt;=J$1005),OR(J$1006="",Datos!J10&lt;=J$1006)),FALSE),TRUE))))</f>
        <v>0.0</v>
      </c>
      <c r="K10">
        <f>IF(Datos!K10="",0,IF(AND(K$1008&lt;&gt;"",Datos!K10=K$1008),0,IF(K$1004=0,0,1-CHOOSE(K$1004,IF(ISNUMBER(Datos!K10),AND(OR(K$1005="",Datos!K10&gt;=K$1005),OR(K$1006="",Datos!K10&lt;=K$1006)),FALSE),IF(ISNUMBER(Datos!K10),AND(Datos!K10=INT(Datos!K10),AND(OR(K$1005="",Datos!K10&gt;=K$1005),OR(K$1006="",Datos!K10&lt;=K$1006))),FALSE),OR(ISNUMBER(FIND(";"&amp;UPPER(TRIM(Datos!K10&amp;""))&amp;"=",K$1007)),ISNUMBER(FIND(";"&amp;UPPER(TRIM(Datos!K10&amp;""))&amp;";",K$1007))),OR(UPPER(TRIM(Datos!K10&amp;""))="SÍ",UPPER(TRIM(Datos!K10&amp;""))="SI",UPPER(TRIM(Datos!K10&amp;""))="NO"),IF(ISNUMBER(Datos!K10),AND(OR(K$1005="",Datos!K10&gt;=K$1005),OR(K$1006="",Datos!K10&lt;=K$1006)),FALSE),TRUE))))</f>
        <v>0.0</v>
      </c>
      <c r="L10">
        <f>IF(Datos!L10="",0,IF(AND(L$1008&lt;&gt;"",Datos!L10=L$1008),0,IF(L$1004=0,0,1-CHOOSE(L$1004,IF(ISNUMBER(Datos!L10),AND(OR(L$1005="",Datos!L10&gt;=L$1005),OR(L$1006="",Datos!L10&lt;=L$1006)),FALSE),IF(ISNUMBER(Datos!L10),AND(Datos!L10=INT(Datos!L10),AND(OR(L$1005="",Datos!L10&gt;=L$1005),OR(L$1006="",Datos!L10&lt;=L$1006))),FALSE),OR(ISNUMBER(FIND(";"&amp;UPPER(TRIM(Datos!L10&amp;""))&amp;"=",L$1007)),ISNUMBER(FIND(";"&amp;UPPER(TRIM(Datos!L10&amp;""))&amp;";",L$1007))),OR(UPPER(TRIM(Datos!L10&amp;""))="SÍ",UPPER(TRIM(Datos!L10&amp;""))="SI",UPPER(TRIM(Datos!L10&amp;""))="NO"),IF(ISNUMBER(Datos!L10),AND(OR(L$1005="",Datos!L10&gt;=L$1005),OR(L$1006="",Datos!L10&lt;=L$1006)),FALSE),TRUE))))</f>
        <v>0.0</v>
      </c>
      <c r="M10">
        <f>IF(Datos!M10="",0,IF(AND(M$1008&lt;&gt;"",Datos!M10=M$1008),0,IF(M$1004=0,0,1-CHOOSE(M$1004,IF(ISNUMBER(Datos!M10),AND(OR(M$1005="",Datos!M10&gt;=M$1005),OR(M$1006="",Datos!M10&lt;=M$1006)),FALSE),IF(ISNUMBER(Datos!M10),AND(Datos!M10=INT(Datos!M10),AND(OR(M$1005="",Datos!M10&gt;=M$1005),OR(M$1006="",Datos!M10&lt;=M$1006))),FALSE),OR(ISNUMBER(FIND(";"&amp;UPPER(TRIM(Datos!M10&amp;""))&amp;"=",M$1007)),ISNUMBER(FIND(";"&amp;UPPER(TRIM(Datos!M10&amp;""))&amp;";",M$1007))),OR(UPPER(TRIM(Datos!M10&amp;""))="SÍ",UPPER(TRIM(Datos!M10&amp;""))="SI",UPPER(TRIM(Datos!M10&amp;""))="NO"),IF(ISNUMBER(Datos!M10),AND(OR(M$1005="",Datos!M10&gt;=M$1005),OR(M$1006="",Datos!M10&lt;=M$1006)),FALSE),TRUE))))</f>
        <v>0.0</v>
      </c>
      <c r="N10">
        <f>IF(Datos!N10="",0,IF(AND(N$1008&lt;&gt;"",Datos!N10=N$1008),0,IF(N$1004=0,0,1-CHOOSE(N$1004,IF(ISNUMBER(Datos!N10),AND(OR(N$1005="",Datos!N10&gt;=N$1005),OR(N$1006="",Datos!N10&lt;=N$1006)),FALSE),IF(ISNUMBER(Datos!N10),AND(Datos!N10=INT(Datos!N10),AND(OR(N$1005="",Datos!N10&gt;=N$1005),OR(N$1006="",Datos!N10&lt;=N$1006))),FALSE),OR(ISNUMBER(FIND(";"&amp;UPPER(TRIM(Datos!N10&amp;""))&amp;"=",N$1007)),ISNUMBER(FIND(";"&amp;UPPER(TRIM(Datos!N10&amp;""))&amp;";",N$1007))),OR(UPPER(TRIM(Datos!N10&amp;""))="SÍ",UPPER(TRIM(Datos!N10&amp;""))="SI",UPPER(TRIM(Datos!N10&amp;""))="NO"),IF(ISNUMBER(Datos!N10),AND(OR(N$1005="",Datos!N10&gt;=N$1005),OR(N$1006="",Datos!N10&lt;=N$1006)),FALSE),TRUE))))</f>
        <v>0.0</v>
      </c>
      <c r="O10">
        <f>IF(Datos!O10="",0,IF(AND(O$1008&lt;&gt;"",Datos!O10=O$1008),0,IF(O$1004=0,0,1-CHOOSE(O$1004,IF(ISNUMBER(Datos!O10),AND(OR(O$1005="",Datos!O10&gt;=O$1005),OR(O$1006="",Datos!O10&lt;=O$1006)),FALSE),IF(ISNUMBER(Datos!O10),AND(Datos!O10=INT(Datos!O10),AND(OR(O$1005="",Datos!O10&gt;=O$1005),OR(O$1006="",Datos!O10&lt;=O$1006))),FALSE),OR(ISNUMBER(FIND(";"&amp;UPPER(TRIM(Datos!O10&amp;""))&amp;"=",O$1007)),ISNUMBER(FIND(";"&amp;UPPER(TRIM(Datos!O10&amp;""))&amp;";",O$1007))),OR(UPPER(TRIM(Datos!O10&amp;""))="SÍ",UPPER(TRIM(Datos!O10&amp;""))="SI",UPPER(TRIM(Datos!O10&amp;""))="NO"),IF(ISNUMBER(Datos!O10),AND(OR(O$1005="",Datos!O10&gt;=O$1005),OR(O$1006="",Datos!O10&lt;=O$1006)),FALSE),TRUE))))</f>
        <v>0.0</v>
      </c>
      <c r="P10">
        <f>IF(Datos!P10="",0,IF(AND(P$1008&lt;&gt;"",Datos!P10=P$1008),0,IF(P$1004=0,0,1-CHOOSE(P$1004,IF(ISNUMBER(Datos!P10),AND(OR(P$1005="",Datos!P10&gt;=P$1005),OR(P$1006="",Datos!P10&lt;=P$1006)),FALSE),IF(ISNUMBER(Datos!P10),AND(Datos!P10=INT(Datos!P10),AND(OR(P$1005="",Datos!P10&gt;=P$1005),OR(P$1006="",Datos!P10&lt;=P$1006))),FALSE),OR(ISNUMBER(FIND(";"&amp;UPPER(TRIM(Datos!P10&amp;""))&amp;"=",P$1007)),ISNUMBER(FIND(";"&amp;UPPER(TRIM(Datos!P10&amp;""))&amp;";",P$1007))),OR(UPPER(TRIM(Datos!P10&amp;""))="SÍ",UPPER(TRIM(Datos!P10&amp;""))="SI",UPPER(TRIM(Datos!P10&amp;""))="NO"),IF(ISNUMBER(Datos!P10),AND(OR(P$1005="",Datos!P10&gt;=P$1005),OR(P$1006="",Datos!P10&lt;=P$1006)),FALSE),TRUE))))</f>
        <v>0.0</v>
      </c>
      <c r="Q10">
        <f>IF(Datos!Q10="",0,IF(AND(Q$1008&lt;&gt;"",Datos!Q10=Q$1008),0,IF(Q$1004=0,0,1-CHOOSE(Q$1004,IF(ISNUMBER(Datos!Q10),AND(OR(Q$1005="",Datos!Q10&gt;=Q$1005),OR(Q$1006="",Datos!Q10&lt;=Q$1006)),FALSE),IF(ISNUMBER(Datos!Q10),AND(Datos!Q10=INT(Datos!Q10),AND(OR(Q$1005="",Datos!Q10&gt;=Q$1005),OR(Q$1006="",Datos!Q10&lt;=Q$1006))),FALSE),OR(ISNUMBER(FIND(";"&amp;UPPER(TRIM(Datos!Q10&amp;""))&amp;"=",Q$1007)),ISNUMBER(FIND(";"&amp;UPPER(TRIM(Datos!Q10&amp;""))&amp;";",Q$1007))),OR(UPPER(TRIM(Datos!Q10&amp;""))="SÍ",UPPER(TRIM(Datos!Q10&amp;""))="SI",UPPER(TRIM(Datos!Q10&amp;""))="NO"),IF(ISNUMBER(Datos!Q10),AND(OR(Q$1005="",Datos!Q10&gt;=Q$1005),OR(Q$1006="",Datos!Q10&lt;=Q$1006)),FALSE),TRUE))))</f>
        <v>0.0</v>
      </c>
      <c r="R10">
        <f>IF(Datos!R10="",0,IF(AND(R$1008&lt;&gt;"",Datos!R10=R$1008),0,IF(R$1004=0,0,1-CHOOSE(R$1004,IF(ISNUMBER(Datos!R10),AND(OR(R$1005="",Datos!R10&gt;=R$1005),OR(R$1006="",Datos!R10&lt;=R$1006)),FALSE),IF(ISNUMBER(Datos!R10),AND(Datos!R10=INT(Datos!R10),AND(OR(R$1005="",Datos!R10&gt;=R$1005),OR(R$1006="",Datos!R10&lt;=R$1006))),FALSE),OR(ISNUMBER(FIND(";"&amp;UPPER(TRIM(Datos!R10&amp;""))&amp;"=",R$1007)),ISNUMBER(FIND(";"&amp;UPPER(TRIM(Datos!R10&amp;""))&amp;";",R$1007))),OR(UPPER(TRIM(Datos!R10&amp;""))="SÍ",UPPER(TRIM(Datos!R10&amp;""))="SI",UPPER(TRIM(Datos!R10&amp;""))="NO"),IF(ISNUMBER(Datos!R10),AND(OR(R$1005="",Datos!R10&gt;=R$1005),OR(R$1006="",Datos!R10&lt;=R$1006)),FALSE),TRUE))))</f>
        <v>0.0</v>
      </c>
      <c r="S10">
        <f>IF(Datos!S10="",0,IF(AND(S$1008&lt;&gt;"",Datos!S10=S$1008),0,IF(S$1004=0,0,1-CHOOSE(S$1004,IF(ISNUMBER(Datos!S10),AND(OR(S$1005="",Datos!S10&gt;=S$1005),OR(S$1006="",Datos!S10&lt;=S$1006)),FALSE),IF(ISNUMBER(Datos!S10),AND(Datos!S10=INT(Datos!S10),AND(OR(S$1005="",Datos!S10&gt;=S$1005),OR(S$1006="",Datos!S10&lt;=S$1006))),FALSE),OR(ISNUMBER(FIND(";"&amp;UPPER(TRIM(Datos!S10&amp;""))&amp;"=",S$1007)),ISNUMBER(FIND(";"&amp;UPPER(TRIM(Datos!S10&amp;""))&amp;";",S$1007))),OR(UPPER(TRIM(Datos!S10&amp;""))="SÍ",UPPER(TRIM(Datos!S10&amp;""))="SI",UPPER(TRIM(Datos!S10&amp;""))="NO"),IF(ISNUMBER(Datos!S10),AND(OR(S$1005="",Datos!S10&gt;=S$1005),OR(S$1006="",Datos!S10&lt;=S$1006)),FALSE),TRUE))))</f>
        <v>0.0</v>
      </c>
      <c r="T10">
        <f>IF(Datos!T10="",0,IF(AND(T$1008&lt;&gt;"",Datos!T10=T$1008),0,IF(T$1004=0,0,1-CHOOSE(T$1004,IF(ISNUMBER(Datos!T10),AND(OR(T$1005="",Datos!T10&gt;=T$1005),OR(T$1006="",Datos!T10&lt;=T$1006)),FALSE),IF(ISNUMBER(Datos!T10),AND(Datos!T10=INT(Datos!T10),AND(OR(T$1005="",Datos!T10&gt;=T$1005),OR(T$1006="",Datos!T10&lt;=T$1006))),FALSE),OR(ISNUMBER(FIND(";"&amp;UPPER(TRIM(Datos!T10&amp;""))&amp;"=",T$1007)),ISNUMBER(FIND(";"&amp;UPPER(TRIM(Datos!T10&amp;""))&amp;";",T$1007))),OR(UPPER(TRIM(Datos!T10&amp;""))="SÍ",UPPER(TRIM(Datos!T10&amp;""))="SI",UPPER(TRIM(Datos!T10&amp;""))="NO"),IF(ISNUMBER(Datos!T10),AND(OR(T$1005="",Datos!T10&gt;=T$1005),OR(T$1006="",Datos!T10&lt;=T$1006)),FALSE),TRUE))))</f>
        <v>0.0</v>
      </c>
      <c r="U10">
        <f>IF(Datos!U10="",0,IF(AND(U$1008&lt;&gt;"",Datos!U10=U$1008),0,IF(U$1004=0,0,1-CHOOSE(U$1004,IF(ISNUMBER(Datos!U10),AND(OR(U$1005="",Datos!U10&gt;=U$1005),OR(U$1006="",Datos!U10&lt;=U$1006)),FALSE),IF(ISNUMBER(Datos!U10),AND(Datos!U10=INT(Datos!U10),AND(OR(U$1005="",Datos!U10&gt;=U$1005),OR(U$1006="",Datos!U10&lt;=U$1006))),FALSE),OR(ISNUMBER(FIND(";"&amp;UPPER(TRIM(Datos!U10&amp;""))&amp;"=",U$1007)),ISNUMBER(FIND(";"&amp;UPPER(TRIM(Datos!U10&amp;""))&amp;";",U$1007))),OR(UPPER(TRIM(Datos!U10&amp;""))="SÍ",UPPER(TRIM(Datos!U10&amp;""))="SI",UPPER(TRIM(Datos!U10&amp;""))="NO"),IF(ISNUMBER(Datos!U10),AND(OR(U$1005="",Datos!U10&gt;=U$1005),OR(U$1006="",Datos!U10&lt;=U$1006)),FALSE),TRUE))))</f>
        <v>0.0</v>
      </c>
      <c r="V10">
        <f>IF(Datos!V10="",0,IF(AND(V$1008&lt;&gt;"",Datos!V10=V$1008),0,IF(V$1004=0,0,1-CHOOSE(V$1004,IF(ISNUMBER(Datos!V10),AND(OR(V$1005="",Datos!V10&gt;=V$1005),OR(V$1006="",Datos!V10&lt;=V$1006)),FALSE),IF(ISNUMBER(Datos!V10),AND(Datos!V10=INT(Datos!V10),AND(OR(V$1005="",Datos!V10&gt;=V$1005),OR(V$1006="",Datos!V10&lt;=V$1006))),FALSE),OR(ISNUMBER(FIND(";"&amp;UPPER(TRIM(Datos!V10&amp;""))&amp;"=",V$1007)),ISNUMBER(FIND(";"&amp;UPPER(TRIM(Datos!V10&amp;""))&amp;";",V$1007))),OR(UPPER(TRIM(Datos!V10&amp;""))="SÍ",UPPER(TRIM(Datos!V10&amp;""))="SI",UPPER(TRIM(Datos!V10&amp;""))="NO"),IF(ISNUMBER(Datos!V10),AND(OR(V$1005="",Datos!V10&gt;=V$1005),OR(V$1006="",Datos!V10&lt;=V$1006)),FALSE),TRUE))))</f>
        <v>0.0</v>
      </c>
      <c r="W10">
        <f>IF(Datos!W10="",0,IF(AND(W$1008&lt;&gt;"",Datos!W10=W$1008),0,IF(W$1004=0,0,1-CHOOSE(W$1004,IF(ISNUMBER(Datos!W10),AND(OR(W$1005="",Datos!W10&gt;=W$1005),OR(W$1006="",Datos!W10&lt;=W$1006)),FALSE),IF(ISNUMBER(Datos!W10),AND(Datos!W10=INT(Datos!W10),AND(OR(W$1005="",Datos!W10&gt;=W$1005),OR(W$1006="",Datos!W10&lt;=W$1006))),FALSE),OR(ISNUMBER(FIND(";"&amp;UPPER(TRIM(Datos!W10&amp;""))&amp;"=",W$1007)),ISNUMBER(FIND(";"&amp;UPPER(TRIM(Datos!W10&amp;""))&amp;";",W$1007))),OR(UPPER(TRIM(Datos!W10&amp;""))="SÍ",UPPER(TRIM(Datos!W10&amp;""))="SI",UPPER(TRIM(Datos!W10&amp;""))="NO"),IF(ISNUMBER(Datos!W10),AND(OR(W$1005="",Datos!W10&gt;=W$1005),OR(W$1006="",Datos!W10&lt;=W$1006)),FALSE),TRUE))))</f>
        <v>0.0</v>
      </c>
      <c r="X10">
        <f>IF(Datos!X10="",0,IF(AND(X$1008&lt;&gt;"",Datos!X10=X$1008),0,IF(X$1004=0,0,1-CHOOSE(X$1004,IF(ISNUMBER(Datos!X10),AND(OR(X$1005="",Datos!X10&gt;=X$1005),OR(X$1006="",Datos!X10&lt;=X$1006)),FALSE),IF(ISNUMBER(Datos!X10),AND(Datos!X10=INT(Datos!X10),AND(OR(X$1005="",Datos!X10&gt;=X$1005),OR(X$1006="",Datos!X10&lt;=X$1006))),FALSE),OR(ISNUMBER(FIND(";"&amp;UPPER(TRIM(Datos!X10&amp;""))&amp;"=",X$1007)),ISNUMBER(FIND(";"&amp;UPPER(TRIM(Datos!X10&amp;""))&amp;";",X$1007))),OR(UPPER(TRIM(Datos!X10&amp;""))="SÍ",UPPER(TRIM(Datos!X10&amp;""))="SI",UPPER(TRIM(Datos!X10&amp;""))="NO"),IF(ISNUMBER(Datos!X10),AND(OR(X$1005="",Datos!X10&gt;=X$1005),OR(X$1006="",Datos!X10&lt;=X$1006)),FALSE),TRUE))))</f>
        <v>0.0</v>
      </c>
      <c r="Y10">
        <f>IF(Datos!Y10="",0,IF(AND(Y$1008&lt;&gt;"",Datos!Y10=Y$1008),0,IF(Y$1004=0,0,1-CHOOSE(Y$1004,IF(ISNUMBER(Datos!Y10),AND(OR(Y$1005="",Datos!Y10&gt;=Y$1005),OR(Y$1006="",Datos!Y10&lt;=Y$1006)),FALSE),IF(ISNUMBER(Datos!Y10),AND(Datos!Y10=INT(Datos!Y10),AND(OR(Y$1005="",Datos!Y10&gt;=Y$1005),OR(Y$1006="",Datos!Y10&lt;=Y$1006))),FALSE),OR(ISNUMBER(FIND(";"&amp;UPPER(TRIM(Datos!Y10&amp;""))&amp;"=",Y$1007)),ISNUMBER(FIND(";"&amp;UPPER(TRIM(Datos!Y10&amp;""))&amp;";",Y$1007))),OR(UPPER(TRIM(Datos!Y10&amp;""))="SÍ",UPPER(TRIM(Datos!Y10&amp;""))="SI",UPPER(TRIM(Datos!Y10&amp;""))="NO"),IF(ISNUMBER(Datos!Y10),AND(OR(Y$1005="",Datos!Y10&gt;=Y$1005),OR(Y$1006="",Datos!Y10&lt;=Y$1006)),FALSE),TRUE))))</f>
        <v>0.0</v>
      </c>
      <c r="Z10">
        <f>IF(Datos!Z10="",0,IF(AND(Z$1008&lt;&gt;"",Datos!Z10=Z$1008),0,IF(Z$1004=0,0,1-CHOOSE(Z$1004,IF(ISNUMBER(Datos!Z10),AND(OR(Z$1005="",Datos!Z10&gt;=Z$1005),OR(Z$1006="",Datos!Z10&lt;=Z$1006)),FALSE),IF(ISNUMBER(Datos!Z10),AND(Datos!Z10=INT(Datos!Z10),AND(OR(Z$1005="",Datos!Z10&gt;=Z$1005),OR(Z$1006="",Datos!Z10&lt;=Z$1006))),FALSE),OR(ISNUMBER(FIND(";"&amp;UPPER(TRIM(Datos!Z10&amp;""))&amp;"=",Z$1007)),ISNUMBER(FIND(";"&amp;UPPER(TRIM(Datos!Z10&amp;""))&amp;";",Z$1007))),OR(UPPER(TRIM(Datos!Z10&amp;""))="SÍ",UPPER(TRIM(Datos!Z10&amp;""))="SI",UPPER(TRIM(Datos!Z10&amp;""))="NO"),IF(ISNUMBER(Datos!Z10),AND(OR(Z$1005="",Datos!Z10&gt;=Z$1005),OR(Z$1006="",Datos!Z10&lt;=Z$1006)),FALSE),TRUE))))</f>
        <v>0.0</v>
      </c>
      <c r="AA10">
        <f>IF(Datos!AA10="",0,IF(AND(AA$1008&lt;&gt;"",Datos!AA10=AA$1008),0,IF(AA$1004=0,0,1-CHOOSE(AA$1004,IF(ISNUMBER(Datos!AA10),AND(OR(AA$1005="",Datos!AA10&gt;=AA$1005),OR(AA$1006="",Datos!AA10&lt;=AA$1006)),FALSE),IF(ISNUMBER(Datos!AA10),AND(Datos!AA10=INT(Datos!AA10),AND(OR(AA$1005="",Datos!AA10&gt;=AA$1005),OR(AA$1006="",Datos!AA10&lt;=AA$1006))),FALSE),OR(ISNUMBER(FIND(";"&amp;UPPER(TRIM(Datos!AA10&amp;""))&amp;"=",AA$1007)),ISNUMBER(FIND(";"&amp;UPPER(TRIM(Datos!AA10&amp;""))&amp;";",AA$1007))),OR(UPPER(TRIM(Datos!AA10&amp;""))="SÍ",UPPER(TRIM(Datos!AA10&amp;""))="SI",UPPER(TRIM(Datos!AA10&amp;""))="NO"),IF(ISNUMBER(Datos!AA10),AND(OR(AA$1005="",Datos!AA10&gt;=AA$1005),OR(AA$1006="",Datos!AA10&lt;=AA$1006)),FALSE),TRUE))))</f>
        <v>0.0</v>
      </c>
      <c r="AB10">
        <f>IF(Datos!AB10="",0,IF(AND(AB$1008&lt;&gt;"",Datos!AB10=AB$1008),0,IF(AB$1004=0,0,1-CHOOSE(AB$1004,IF(ISNUMBER(Datos!AB10),AND(OR(AB$1005="",Datos!AB10&gt;=AB$1005),OR(AB$1006="",Datos!AB10&lt;=AB$1006)),FALSE),IF(ISNUMBER(Datos!AB10),AND(Datos!AB10=INT(Datos!AB10),AND(OR(AB$1005="",Datos!AB10&gt;=AB$1005),OR(AB$1006="",Datos!AB10&lt;=AB$1006))),FALSE),OR(ISNUMBER(FIND(";"&amp;UPPER(TRIM(Datos!AB10&amp;""))&amp;"=",AB$1007)),ISNUMBER(FIND(";"&amp;UPPER(TRIM(Datos!AB10&amp;""))&amp;";",AB$1007))),OR(UPPER(TRIM(Datos!AB10&amp;""))="SÍ",UPPER(TRIM(Datos!AB10&amp;""))="SI",UPPER(TRIM(Datos!AB10&amp;""))="NO"),IF(ISNUMBER(Datos!AB10),AND(OR(AB$1005="",Datos!AB10&gt;=AB$1005),OR(AB$1006="",Datos!AB10&lt;=AB$1006)),FALSE),TRUE))))</f>
        <v>0.0</v>
      </c>
      <c r="AC10">
        <f>IF(Datos!AC10="",0,IF(AND(AC$1008&lt;&gt;"",Datos!AC10=AC$1008),0,IF(AC$1004=0,0,1-CHOOSE(AC$1004,IF(ISNUMBER(Datos!AC10),AND(OR(AC$1005="",Datos!AC10&gt;=AC$1005),OR(AC$1006="",Datos!AC10&lt;=AC$1006)),FALSE),IF(ISNUMBER(Datos!AC10),AND(Datos!AC10=INT(Datos!AC10),AND(OR(AC$1005="",Datos!AC10&gt;=AC$1005),OR(AC$1006="",Datos!AC10&lt;=AC$1006))),FALSE),OR(ISNUMBER(FIND(";"&amp;UPPER(TRIM(Datos!AC10&amp;""))&amp;"=",AC$1007)),ISNUMBER(FIND(";"&amp;UPPER(TRIM(Datos!AC10&amp;""))&amp;";",AC$1007))),OR(UPPER(TRIM(Datos!AC10&amp;""))="SÍ",UPPER(TRIM(Datos!AC10&amp;""))="SI",UPPER(TRIM(Datos!AC10&amp;""))="NO"),IF(ISNUMBER(Datos!AC10),AND(OR(AC$1005="",Datos!AC10&gt;=AC$1005),OR(AC$1006="",Datos!AC10&lt;=AC$1006)),FALSE),TRUE))))</f>
        <v>0.0</v>
      </c>
      <c r="AD10">
        <f>IF(Datos!AD10="",0,IF(AND(AD$1008&lt;&gt;"",Datos!AD10=AD$1008),0,IF(AD$1004=0,0,1-CHOOSE(AD$1004,IF(ISNUMBER(Datos!AD10),AND(OR(AD$1005="",Datos!AD10&gt;=AD$1005),OR(AD$1006="",Datos!AD10&lt;=AD$1006)),FALSE),IF(ISNUMBER(Datos!AD10),AND(Datos!AD10=INT(Datos!AD10),AND(OR(AD$1005="",Datos!AD10&gt;=AD$1005),OR(AD$1006="",Datos!AD10&lt;=AD$1006))),FALSE),OR(ISNUMBER(FIND(";"&amp;UPPER(TRIM(Datos!AD10&amp;""))&amp;"=",AD$1007)),ISNUMBER(FIND(";"&amp;UPPER(TRIM(Datos!AD10&amp;""))&amp;";",AD$1007))),OR(UPPER(TRIM(Datos!AD10&amp;""))="SÍ",UPPER(TRIM(Datos!AD10&amp;""))="SI",UPPER(TRIM(Datos!AD10&amp;""))="NO"),IF(ISNUMBER(Datos!AD10),AND(OR(AD$1005="",Datos!AD10&gt;=AD$1005),OR(AD$1006="",Datos!AD10&lt;=AD$1006)),FALSE),TRUE))))</f>
        <v>0.0</v>
      </c>
      <c r="AE10">
        <f>IF(Datos!AE10="",0,IF(AND(AE$1008&lt;&gt;"",Datos!AE10=AE$1008),0,IF(AE$1004=0,0,1-CHOOSE(AE$1004,IF(ISNUMBER(Datos!AE10),AND(OR(AE$1005="",Datos!AE10&gt;=AE$1005),OR(AE$1006="",Datos!AE10&lt;=AE$1006)),FALSE),IF(ISNUMBER(Datos!AE10),AND(Datos!AE10=INT(Datos!AE10),AND(OR(AE$1005="",Datos!AE10&gt;=AE$1005),OR(AE$1006="",Datos!AE10&lt;=AE$1006))),FALSE),OR(ISNUMBER(FIND(";"&amp;UPPER(TRIM(Datos!AE10&amp;""))&amp;"=",AE$1007)),ISNUMBER(FIND(";"&amp;UPPER(TRIM(Datos!AE10&amp;""))&amp;";",AE$1007))),OR(UPPER(TRIM(Datos!AE10&amp;""))="SÍ",UPPER(TRIM(Datos!AE10&amp;""))="SI",UPPER(TRIM(Datos!AE10&amp;""))="NO"),IF(ISNUMBER(Datos!AE10),AND(OR(AE$1005="",Datos!AE10&gt;=AE$1005),OR(AE$1006="",Datos!AE10&lt;=AE$1006)),FALSE),TRUE))))</f>
        <v>0.0</v>
      </c>
    </row>
    <row r="11" spans="1:31">
      <c r="B11">
        <f>IF(Datos!B11="",0,IF(AND(B$1008&lt;&gt;"",Datos!B11=B$1008),0,IF(B$1004=0,0,1-CHOOSE(B$1004,IF(ISNUMBER(Datos!B11),AND(OR(B$1005="",Datos!B11&gt;=B$1005),OR(B$1006="",Datos!B11&lt;=B$1006)),FALSE),IF(ISNUMBER(Datos!B11),AND(Datos!B11=INT(Datos!B11),AND(OR(B$1005="",Datos!B11&gt;=B$1005),OR(B$1006="",Datos!B11&lt;=B$1006))),FALSE),OR(ISNUMBER(FIND(";"&amp;UPPER(TRIM(Datos!B11&amp;""))&amp;"=",B$1007)),ISNUMBER(FIND(";"&amp;UPPER(TRIM(Datos!B11&amp;""))&amp;";",B$1007))),OR(UPPER(TRIM(Datos!B11&amp;""))="SÍ",UPPER(TRIM(Datos!B11&amp;""))="SI",UPPER(TRIM(Datos!B11&amp;""))="NO"),IF(ISNUMBER(Datos!B11),AND(OR(B$1005="",Datos!B11&gt;=B$1005),OR(B$1006="",Datos!B11&lt;=B$1006)),FALSE),TRUE))))</f>
        <v>0.0</v>
      </c>
      <c r="C11">
        <f>IF(Datos!C11="",0,IF(AND(C$1008&lt;&gt;"",Datos!C11=C$1008),0,IF(C$1004=0,0,1-CHOOSE(C$1004,IF(ISNUMBER(Datos!C11),AND(OR(C$1005="",Datos!C11&gt;=C$1005),OR(C$1006="",Datos!C11&lt;=C$1006)),FALSE),IF(ISNUMBER(Datos!C11),AND(Datos!C11=INT(Datos!C11),AND(OR(C$1005="",Datos!C11&gt;=C$1005),OR(C$1006="",Datos!C11&lt;=C$1006))),FALSE),OR(ISNUMBER(FIND(";"&amp;UPPER(TRIM(Datos!C11&amp;""))&amp;"=",C$1007)),ISNUMBER(FIND(";"&amp;UPPER(TRIM(Datos!C11&amp;""))&amp;";",C$1007))),OR(UPPER(TRIM(Datos!C11&amp;""))="SÍ",UPPER(TRIM(Datos!C11&amp;""))="SI",UPPER(TRIM(Datos!C11&amp;""))="NO"),IF(ISNUMBER(Datos!C11),AND(OR(C$1005="",Datos!C11&gt;=C$1005),OR(C$1006="",Datos!C11&lt;=C$1006)),FALSE),TRUE))))</f>
        <v>0.0</v>
      </c>
      <c r="D11">
        <f>IF(Datos!D11="",0,IF(AND(D$1008&lt;&gt;"",Datos!D11=D$1008),0,IF(D$1004=0,0,1-CHOOSE(D$1004,IF(ISNUMBER(Datos!D11),AND(OR(D$1005="",Datos!D11&gt;=D$1005),OR(D$1006="",Datos!D11&lt;=D$1006)),FALSE),IF(ISNUMBER(Datos!D11),AND(Datos!D11=INT(Datos!D11),AND(OR(D$1005="",Datos!D11&gt;=D$1005),OR(D$1006="",Datos!D11&lt;=D$1006))),FALSE),OR(ISNUMBER(FIND(";"&amp;UPPER(TRIM(Datos!D11&amp;""))&amp;"=",D$1007)),ISNUMBER(FIND(";"&amp;UPPER(TRIM(Datos!D11&amp;""))&amp;";",D$1007))),OR(UPPER(TRIM(Datos!D11&amp;""))="SÍ",UPPER(TRIM(Datos!D11&amp;""))="SI",UPPER(TRIM(Datos!D11&amp;""))="NO"),IF(ISNUMBER(Datos!D11),AND(OR(D$1005="",Datos!D11&gt;=D$1005),OR(D$1006="",Datos!D11&lt;=D$1006)),FALSE),TRUE))))</f>
        <v>0.0</v>
      </c>
      <c r="E11">
        <f>IF(Datos!E11="",0,IF(AND(E$1008&lt;&gt;"",Datos!E11=E$1008),0,IF(E$1004=0,0,1-CHOOSE(E$1004,IF(ISNUMBER(Datos!E11),AND(OR(E$1005="",Datos!E11&gt;=E$1005),OR(E$1006="",Datos!E11&lt;=E$1006)),FALSE),IF(ISNUMBER(Datos!E11),AND(Datos!E11=INT(Datos!E11),AND(OR(E$1005="",Datos!E11&gt;=E$1005),OR(E$1006="",Datos!E11&lt;=E$1006))),FALSE),OR(ISNUMBER(FIND(";"&amp;UPPER(TRIM(Datos!E11&amp;""))&amp;"=",E$1007)),ISNUMBER(FIND(";"&amp;UPPER(TRIM(Datos!E11&amp;""))&amp;";",E$1007))),OR(UPPER(TRIM(Datos!E11&amp;""))="SÍ",UPPER(TRIM(Datos!E11&amp;""))="SI",UPPER(TRIM(Datos!E11&amp;""))="NO"),IF(ISNUMBER(Datos!E11),AND(OR(E$1005="",Datos!E11&gt;=E$1005),OR(E$1006="",Datos!E11&lt;=E$1006)),FALSE),TRUE))))</f>
        <v>0.0</v>
      </c>
      <c r="F11">
        <f>IF(Datos!F11="",0,IF(AND(F$1008&lt;&gt;"",Datos!F11=F$1008),0,IF(F$1004=0,0,1-CHOOSE(F$1004,IF(ISNUMBER(Datos!F11),AND(OR(F$1005="",Datos!F11&gt;=F$1005),OR(F$1006="",Datos!F11&lt;=F$1006)),FALSE),IF(ISNUMBER(Datos!F11),AND(Datos!F11=INT(Datos!F11),AND(OR(F$1005="",Datos!F11&gt;=F$1005),OR(F$1006="",Datos!F11&lt;=F$1006))),FALSE),OR(ISNUMBER(FIND(";"&amp;UPPER(TRIM(Datos!F11&amp;""))&amp;"=",F$1007)),ISNUMBER(FIND(";"&amp;UPPER(TRIM(Datos!F11&amp;""))&amp;";",F$1007))),OR(UPPER(TRIM(Datos!F11&amp;""))="SÍ",UPPER(TRIM(Datos!F11&amp;""))="SI",UPPER(TRIM(Datos!F11&amp;""))="NO"),IF(ISNUMBER(Datos!F11),AND(OR(F$1005="",Datos!F11&gt;=F$1005),OR(F$1006="",Datos!F11&lt;=F$1006)),FALSE),TRUE))))</f>
        <v>1.0</v>
      </c>
      <c r="G11">
        <f>IF(Datos!G11="",0,IF(AND(G$1008&lt;&gt;"",Datos!G11=G$1008),0,IF(G$1004=0,0,1-CHOOSE(G$1004,IF(ISNUMBER(Datos!G11),AND(OR(G$1005="",Datos!G11&gt;=G$1005),OR(G$1006="",Datos!G11&lt;=G$1006)),FALSE),IF(ISNUMBER(Datos!G11),AND(Datos!G11=INT(Datos!G11),AND(OR(G$1005="",Datos!G11&gt;=G$1005),OR(G$1006="",Datos!G11&lt;=G$1006))),FALSE),OR(ISNUMBER(FIND(";"&amp;UPPER(TRIM(Datos!G11&amp;""))&amp;"=",G$1007)),ISNUMBER(FIND(";"&amp;UPPER(TRIM(Datos!G11&amp;""))&amp;";",G$1007))),OR(UPPER(TRIM(Datos!G11&amp;""))="SÍ",UPPER(TRIM(Datos!G11&amp;""))="SI",UPPER(TRIM(Datos!G11&amp;""))="NO"),IF(ISNUMBER(Datos!G11),AND(OR(G$1005="",Datos!G11&gt;=G$1005),OR(G$1006="",Datos!G11&lt;=G$1006)),FALSE),TRUE))))</f>
        <v>0.0</v>
      </c>
      <c r="H11">
        <f>IF(Datos!H11="",0,IF(AND(H$1008&lt;&gt;"",Datos!H11=H$1008),0,IF(H$1004=0,0,1-CHOOSE(H$1004,IF(ISNUMBER(Datos!H11),AND(OR(H$1005="",Datos!H11&gt;=H$1005),OR(H$1006="",Datos!H11&lt;=H$1006)),FALSE),IF(ISNUMBER(Datos!H11),AND(Datos!H11=INT(Datos!H11),AND(OR(H$1005="",Datos!H11&gt;=H$1005),OR(H$1006="",Datos!H11&lt;=H$1006))),FALSE),OR(ISNUMBER(FIND(";"&amp;UPPER(TRIM(Datos!H11&amp;""))&amp;"=",H$1007)),ISNUMBER(FIND(";"&amp;UPPER(TRIM(Datos!H11&amp;""))&amp;";",H$1007))),OR(UPPER(TRIM(Datos!H11&amp;""))="SÍ",UPPER(TRIM(Datos!H11&amp;""))="SI",UPPER(TRIM(Datos!H11&amp;""))="NO"),IF(ISNUMBER(Datos!H11),AND(OR(H$1005="",Datos!H11&gt;=H$1005),OR(H$1006="",Datos!H11&lt;=H$1006)),FALSE),TRUE))))</f>
        <v>0.0</v>
      </c>
      <c r="I11">
        <f>IF(Datos!I11="",0,IF(AND(I$1008&lt;&gt;"",Datos!I11=I$1008),0,IF(I$1004=0,0,1-CHOOSE(I$1004,IF(ISNUMBER(Datos!I11),AND(OR(I$1005="",Datos!I11&gt;=I$1005),OR(I$1006="",Datos!I11&lt;=I$1006)),FALSE),IF(ISNUMBER(Datos!I11),AND(Datos!I11=INT(Datos!I11),AND(OR(I$1005="",Datos!I11&gt;=I$1005),OR(I$1006="",Datos!I11&lt;=I$1006))),FALSE),OR(ISNUMBER(FIND(";"&amp;UPPER(TRIM(Datos!I11&amp;""))&amp;"=",I$1007)),ISNUMBER(FIND(";"&amp;UPPER(TRIM(Datos!I11&amp;""))&amp;";",I$1007))),OR(UPPER(TRIM(Datos!I11&amp;""))="SÍ",UPPER(TRIM(Datos!I11&amp;""))="SI",UPPER(TRIM(Datos!I11&amp;""))="NO"),IF(ISNUMBER(Datos!I11),AND(OR(I$1005="",Datos!I11&gt;=I$1005),OR(I$1006="",Datos!I11&lt;=I$1006)),FALSE),TRUE))))</f>
        <v>0.0</v>
      </c>
      <c r="J11">
        <f>IF(Datos!J11="",0,IF(AND(J$1008&lt;&gt;"",Datos!J11=J$1008),0,IF(J$1004=0,0,1-CHOOSE(J$1004,IF(ISNUMBER(Datos!J11),AND(OR(J$1005="",Datos!J11&gt;=J$1005),OR(J$1006="",Datos!J11&lt;=J$1006)),FALSE),IF(ISNUMBER(Datos!J11),AND(Datos!J11=INT(Datos!J11),AND(OR(J$1005="",Datos!J11&gt;=J$1005),OR(J$1006="",Datos!J11&lt;=J$1006))),FALSE),OR(ISNUMBER(FIND(";"&amp;UPPER(TRIM(Datos!J11&amp;""))&amp;"=",J$1007)),ISNUMBER(FIND(";"&amp;UPPER(TRIM(Datos!J11&amp;""))&amp;";",J$1007))),OR(UPPER(TRIM(Datos!J11&amp;""))="SÍ",UPPER(TRIM(Datos!J11&amp;""))="SI",UPPER(TRIM(Datos!J11&amp;""))="NO"),IF(ISNUMBER(Datos!J11),AND(OR(J$1005="",Datos!J11&gt;=J$1005),OR(J$1006="",Datos!J11&lt;=J$1006)),FALSE),TRUE))))</f>
        <v>0.0</v>
      </c>
      <c r="K11">
        <f>IF(Datos!K11="",0,IF(AND(K$1008&lt;&gt;"",Datos!K11=K$1008),0,IF(K$1004=0,0,1-CHOOSE(K$1004,IF(ISNUMBER(Datos!K11),AND(OR(K$1005="",Datos!K11&gt;=K$1005),OR(K$1006="",Datos!K11&lt;=K$1006)),FALSE),IF(ISNUMBER(Datos!K11),AND(Datos!K11=INT(Datos!K11),AND(OR(K$1005="",Datos!K11&gt;=K$1005),OR(K$1006="",Datos!K11&lt;=K$1006))),FALSE),OR(ISNUMBER(FIND(";"&amp;UPPER(TRIM(Datos!K11&amp;""))&amp;"=",K$1007)),ISNUMBER(FIND(";"&amp;UPPER(TRIM(Datos!K11&amp;""))&amp;";",K$1007))),OR(UPPER(TRIM(Datos!K11&amp;""))="SÍ",UPPER(TRIM(Datos!K11&amp;""))="SI",UPPER(TRIM(Datos!K11&amp;""))="NO"),IF(ISNUMBER(Datos!K11),AND(OR(K$1005="",Datos!K11&gt;=K$1005),OR(K$1006="",Datos!K11&lt;=K$1006)),FALSE),TRUE))))</f>
        <v>0.0</v>
      </c>
      <c r="L11">
        <f>IF(Datos!L11="",0,IF(AND(L$1008&lt;&gt;"",Datos!L11=L$1008),0,IF(L$1004=0,0,1-CHOOSE(L$1004,IF(ISNUMBER(Datos!L11),AND(OR(L$1005="",Datos!L11&gt;=L$1005),OR(L$1006="",Datos!L11&lt;=L$1006)),FALSE),IF(ISNUMBER(Datos!L11),AND(Datos!L11=INT(Datos!L11),AND(OR(L$1005="",Datos!L11&gt;=L$1005),OR(L$1006="",Datos!L11&lt;=L$1006))),FALSE),OR(ISNUMBER(FIND(";"&amp;UPPER(TRIM(Datos!L11&amp;""))&amp;"=",L$1007)),ISNUMBER(FIND(";"&amp;UPPER(TRIM(Datos!L11&amp;""))&amp;";",L$1007))),OR(UPPER(TRIM(Datos!L11&amp;""))="SÍ",UPPER(TRIM(Datos!L11&amp;""))="SI",UPPER(TRIM(Datos!L11&amp;""))="NO"),IF(ISNUMBER(Datos!L11),AND(OR(L$1005="",Datos!L11&gt;=L$1005),OR(L$1006="",Datos!L11&lt;=L$1006)),FALSE),TRUE))))</f>
        <v>0.0</v>
      </c>
      <c r="M11">
        <f>IF(Datos!M11="",0,IF(AND(M$1008&lt;&gt;"",Datos!M11=M$1008),0,IF(M$1004=0,0,1-CHOOSE(M$1004,IF(ISNUMBER(Datos!M11),AND(OR(M$1005="",Datos!M11&gt;=M$1005),OR(M$1006="",Datos!M11&lt;=M$1006)),FALSE),IF(ISNUMBER(Datos!M11),AND(Datos!M11=INT(Datos!M11),AND(OR(M$1005="",Datos!M11&gt;=M$1005),OR(M$1006="",Datos!M11&lt;=M$1006))),FALSE),OR(ISNUMBER(FIND(";"&amp;UPPER(TRIM(Datos!M11&amp;""))&amp;"=",M$1007)),ISNUMBER(FIND(";"&amp;UPPER(TRIM(Datos!M11&amp;""))&amp;";",M$1007))),OR(UPPER(TRIM(Datos!M11&amp;""))="SÍ",UPPER(TRIM(Datos!M11&amp;""))="SI",UPPER(TRIM(Datos!M11&amp;""))="NO"),IF(ISNUMBER(Datos!M11),AND(OR(M$1005="",Datos!M11&gt;=M$1005),OR(M$1006="",Datos!M11&lt;=M$1006)),FALSE),TRUE))))</f>
        <v>0.0</v>
      </c>
      <c r="N11">
        <f>IF(Datos!N11="",0,IF(AND(N$1008&lt;&gt;"",Datos!N11=N$1008),0,IF(N$1004=0,0,1-CHOOSE(N$1004,IF(ISNUMBER(Datos!N11),AND(OR(N$1005="",Datos!N11&gt;=N$1005),OR(N$1006="",Datos!N11&lt;=N$1006)),FALSE),IF(ISNUMBER(Datos!N11),AND(Datos!N11=INT(Datos!N11),AND(OR(N$1005="",Datos!N11&gt;=N$1005),OR(N$1006="",Datos!N11&lt;=N$1006))),FALSE),OR(ISNUMBER(FIND(";"&amp;UPPER(TRIM(Datos!N11&amp;""))&amp;"=",N$1007)),ISNUMBER(FIND(";"&amp;UPPER(TRIM(Datos!N11&amp;""))&amp;";",N$1007))),OR(UPPER(TRIM(Datos!N11&amp;""))="SÍ",UPPER(TRIM(Datos!N11&amp;""))="SI",UPPER(TRIM(Datos!N11&amp;""))="NO"),IF(ISNUMBER(Datos!N11),AND(OR(N$1005="",Datos!N11&gt;=N$1005),OR(N$1006="",Datos!N11&lt;=N$1006)),FALSE),TRUE))))</f>
        <v>0.0</v>
      </c>
      <c r="O11">
        <f>IF(Datos!O11="",0,IF(AND(O$1008&lt;&gt;"",Datos!O11=O$1008),0,IF(O$1004=0,0,1-CHOOSE(O$1004,IF(ISNUMBER(Datos!O11),AND(OR(O$1005="",Datos!O11&gt;=O$1005),OR(O$1006="",Datos!O11&lt;=O$1006)),FALSE),IF(ISNUMBER(Datos!O11),AND(Datos!O11=INT(Datos!O11),AND(OR(O$1005="",Datos!O11&gt;=O$1005),OR(O$1006="",Datos!O11&lt;=O$1006))),FALSE),OR(ISNUMBER(FIND(";"&amp;UPPER(TRIM(Datos!O11&amp;""))&amp;"=",O$1007)),ISNUMBER(FIND(";"&amp;UPPER(TRIM(Datos!O11&amp;""))&amp;";",O$1007))),OR(UPPER(TRIM(Datos!O11&amp;""))="SÍ",UPPER(TRIM(Datos!O11&amp;""))="SI",UPPER(TRIM(Datos!O11&amp;""))="NO"),IF(ISNUMBER(Datos!O11),AND(OR(O$1005="",Datos!O11&gt;=O$1005),OR(O$1006="",Datos!O11&lt;=O$1006)),FALSE),TRUE))))</f>
        <v>0.0</v>
      </c>
      <c r="P11">
        <f>IF(Datos!P11="",0,IF(AND(P$1008&lt;&gt;"",Datos!P11=P$1008),0,IF(P$1004=0,0,1-CHOOSE(P$1004,IF(ISNUMBER(Datos!P11),AND(OR(P$1005="",Datos!P11&gt;=P$1005),OR(P$1006="",Datos!P11&lt;=P$1006)),FALSE),IF(ISNUMBER(Datos!P11),AND(Datos!P11=INT(Datos!P11),AND(OR(P$1005="",Datos!P11&gt;=P$1005),OR(P$1006="",Datos!P11&lt;=P$1006))),FALSE),OR(ISNUMBER(FIND(";"&amp;UPPER(TRIM(Datos!P11&amp;""))&amp;"=",P$1007)),ISNUMBER(FIND(";"&amp;UPPER(TRIM(Datos!P11&amp;""))&amp;";",P$1007))),OR(UPPER(TRIM(Datos!P11&amp;""))="SÍ",UPPER(TRIM(Datos!P11&amp;""))="SI",UPPER(TRIM(Datos!P11&amp;""))="NO"),IF(ISNUMBER(Datos!P11),AND(OR(P$1005="",Datos!P11&gt;=P$1005),OR(P$1006="",Datos!P11&lt;=P$1006)),FALSE),TRUE))))</f>
        <v>0.0</v>
      </c>
      <c r="Q11">
        <f>IF(Datos!Q11="",0,IF(AND(Q$1008&lt;&gt;"",Datos!Q11=Q$1008),0,IF(Q$1004=0,0,1-CHOOSE(Q$1004,IF(ISNUMBER(Datos!Q11),AND(OR(Q$1005="",Datos!Q11&gt;=Q$1005),OR(Q$1006="",Datos!Q11&lt;=Q$1006)),FALSE),IF(ISNUMBER(Datos!Q11),AND(Datos!Q11=INT(Datos!Q11),AND(OR(Q$1005="",Datos!Q11&gt;=Q$1005),OR(Q$1006="",Datos!Q11&lt;=Q$1006))),FALSE),OR(ISNUMBER(FIND(";"&amp;UPPER(TRIM(Datos!Q11&amp;""))&amp;"=",Q$1007)),ISNUMBER(FIND(";"&amp;UPPER(TRIM(Datos!Q11&amp;""))&amp;";",Q$1007))),OR(UPPER(TRIM(Datos!Q11&amp;""))="SÍ",UPPER(TRIM(Datos!Q11&amp;""))="SI",UPPER(TRIM(Datos!Q11&amp;""))="NO"),IF(ISNUMBER(Datos!Q11),AND(OR(Q$1005="",Datos!Q11&gt;=Q$1005),OR(Q$1006="",Datos!Q11&lt;=Q$1006)),FALSE),TRUE))))</f>
        <v>0.0</v>
      </c>
      <c r="R11">
        <f>IF(Datos!R11="",0,IF(AND(R$1008&lt;&gt;"",Datos!R11=R$1008),0,IF(R$1004=0,0,1-CHOOSE(R$1004,IF(ISNUMBER(Datos!R11),AND(OR(R$1005="",Datos!R11&gt;=R$1005),OR(R$1006="",Datos!R11&lt;=R$1006)),FALSE),IF(ISNUMBER(Datos!R11),AND(Datos!R11=INT(Datos!R11),AND(OR(R$1005="",Datos!R11&gt;=R$1005),OR(R$1006="",Datos!R11&lt;=R$1006))),FALSE),OR(ISNUMBER(FIND(";"&amp;UPPER(TRIM(Datos!R11&amp;""))&amp;"=",R$1007)),ISNUMBER(FIND(";"&amp;UPPER(TRIM(Datos!R11&amp;""))&amp;";",R$1007))),OR(UPPER(TRIM(Datos!R11&amp;""))="SÍ",UPPER(TRIM(Datos!R11&amp;""))="SI",UPPER(TRIM(Datos!R11&amp;""))="NO"),IF(ISNUMBER(Datos!R11),AND(OR(R$1005="",Datos!R11&gt;=R$1005),OR(R$1006="",Datos!R11&lt;=R$1006)),FALSE),TRUE))))</f>
        <v>0.0</v>
      </c>
      <c r="S11">
        <f>IF(Datos!S11="",0,IF(AND(S$1008&lt;&gt;"",Datos!S11=S$1008),0,IF(S$1004=0,0,1-CHOOSE(S$1004,IF(ISNUMBER(Datos!S11),AND(OR(S$1005="",Datos!S11&gt;=S$1005),OR(S$1006="",Datos!S11&lt;=S$1006)),FALSE),IF(ISNUMBER(Datos!S11),AND(Datos!S11=INT(Datos!S11),AND(OR(S$1005="",Datos!S11&gt;=S$1005),OR(S$1006="",Datos!S11&lt;=S$1006))),FALSE),OR(ISNUMBER(FIND(";"&amp;UPPER(TRIM(Datos!S11&amp;""))&amp;"=",S$1007)),ISNUMBER(FIND(";"&amp;UPPER(TRIM(Datos!S11&amp;""))&amp;";",S$1007))),OR(UPPER(TRIM(Datos!S11&amp;""))="SÍ",UPPER(TRIM(Datos!S11&amp;""))="SI",UPPER(TRIM(Datos!S11&amp;""))="NO"),IF(ISNUMBER(Datos!S11),AND(OR(S$1005="",Datos!S11&gt;=S$1005),OR(S$1006="",Datos!S11&lt;=S$1006)),FALSE),TRUE))))</f>
        <v>0.0</v>
      </c>
      <c r="T11">
        <f>IF(Datos!T11="",0,IF(AND(T$1008&lt;&gt;"",Datos!T11=T$1008),0,IF(T$1004=0,0,1-CHOOSE(T$1004,IF(ISNUMBER(Datos!T11),AND(OR(T$1005="",Datos!T11&gt;=T$1005),OR(T$1006="",Datos!T11&lt;=T$1006)),FALSE),IF(ISNUMBER(Datos!T11),AND(Datos!T11=INT(Datos!T11),AND(OR(T$1005="",Datos!T11&gt;=T$1005),OR(T$1006="",Datos!T11&lt;=T$1006))),FALSE),OR(ISNUMBER(FIND(";"&amp;UPPER(TRIM(Datos!T11&amp;""))&amp;"=",T$1007)),ISNUMBER(FIND(";"&amp;UPPER(TRIM(Datos!T11&amp;""))&amp;";",T$1007))),OR(UPPER(TRIM(Datos!T11&amp;""))="SÍ",UPPER(TRIM(Datos!T11&amp;""))="SI",UPPER(TRIM(Datos!T11&amp;""))="NO"),IF(ISNUMBER(Datos!T11),AND(OR(T$1005="",Datos!T11&gt;=T$1005),OR(T$1006="",Datos!T11&lt;=T$1006)),FALSE),TRUE))))</f>
        <v>0.0</v>
      </c>
      <c r="U11">
        <f>IF(Datos!U11="",0,IF(AND(U$1008&lt;&gt;"",Datos!U11=U$1008),0,IF(U$1004=0,0,1-CHOOSE(U$1004,IF(ISNUMBER(Datos!U11),AND(OR(U$1005="",Datos!U11&gt;=U$1005),OR(U$1006="",Datos!U11&lt;=U$1006)),FALSE),IF(ISNUMBER(Datos!U11),AND(Datos!U11=INT(Datos!U11),AND(OR(U$1005="",Datos!U11&gt;=U$1005),OR(U$1006="",Datos!U11&lt;=U$1006))),FALSE),OR(ISNUMBER(FIND(";"&amp;UPPER(TRIM(Datos!U11&amp;""))&amp;"=",U$1007)),ISNUMBER(FIND(";"&amp;UPPER(TRIM(Datos!U11&amp;""))&amp;";",U$1007))),OR(UPPER(TRIM(Datos!U11&amp;""))="SÍ",UPPER(TRIM(Datos!U11&amp;""))="SI",UPPER(TRIM(Datos!U11&amp;""))="NO"),IF(ISNUMBER(Datos!U11),AND(OR(U$1005="",Datos!U11&gt;=U$1005),OR(U$1006="",Datos!U11&lt;=U$1006)),FALSE),TRUE))))</f>
        <v>0.0</v>
      </c>
      <c r="V11">
        <f>IF(Datos!V11="",0,IF(AND(V$1008&lt;&gt;"",Datos!V11=V$1008),0,IF(V$1004=0,0,1-CHOOSE(V$1004,IF(ISNUMBER(Datos!V11),AND(OR(V$1005="",Datos!V11&gt;=V$1005),OR(V$1006="",Datos!V11&lt;=V$1006)),FALSE),IF(ISNUMBER(Datos!V11),AND(Datos!V11=INT(Datos!V11),AND(OR(V$1005="",Datos!V11&gt;=V$1005),OR(V$1006="",Datos!V11&lt;=V$1006))),FALSE),OR(ISNUMBER(FIND(";"&amp;UPPER(TRIM(Datos!V11&amp;""))&amp;"=",V$1007)),ISNUMBER(FIND(";"&amp;UPPER(TRIM(Datos!V11&amp;""))&amp;";",V$1007))),OR(UPPER(TRIM(Datos!V11&amp;""))="SÍ",UPPER(TRIM(Datos!V11&amp;""))="SI",UPPER(TRIM(Datos!V11&amp;""))="NO"),IF(ISNUMBER(Datos!V11),AND(OR(V$1005="",Datos!V11&gt;=V$1005),OR(V$1006="",Datos!V11&lt;=V$1006)),FALSE),TRUE))))</f>
        <v>0.0</v>
      </c>
      <c r="W11">
        <f>IF(Datos!W11="",0,IF(AND(W$1008&lt;&gt;"",Datos!W11=W$1008),0,IF(W$1004=0,0,1-CHOOSE(W$1004,IF(ISNUMBER(Datos!W11),AND(OR(W$1005="",Datos!W11&gt;=W$1005),OR(W$1006="",Datos!W11&lt;=W$1006)),FALSE),IF(ISNUMBER(Datos!W11),AND(Datos!W11=INT(Datos!W11),AND(OR(W$1005="",Datos!W11&gt;=W$1005),OR(W$1006="",Datos!W11&lt;=W$1006))),FALSE),OR(ISNUMBER(FIND(";"&amp;UPPER(TRIM(Datos!W11&amp;""))&amp;"=",W$1007)),ISNUMBER(FIND(";"&amp;UPPER(TRIM(Datos!W11&amp;""))&amp;";",W$1007))),OR(UPPER(TRIM(Datos!W11&amp;""))="SÍ",UPPER(TRIM(Datos!W11&amp;""))="SI",UPPER(TRIM(Datos!W11&amp;""))="NO"),IF(ISNUMBER(Datos!W11),AND(OR(W$1005="",Datos!W11&gt;=W$1005),OR(W$1006="",Datos!W11&lt;=W$1006)),FALSE),TRUE))))</f>
        <v>0.0</v>
      </c>
      <c r="X11">
        <f>IF(Datos!X11="",0,IF(AND(X$1008&lt;&gt;"",Datos!X11=X$1008),0,IF(X$1004=0,0,1-CHOOSE(X$1004,IF(ISNUMBER(Datos!X11),AND(OR(X$1005="",Datos!X11&gt;=X$1005),OR(X$1006="",Datos!X11&lt;=X$1006)),FALSE),IF(ISNUMBER(Datos!X11),AND(Datos!X11=INT(Datos!X11),AND(OR(X$1005="",Datos!X11&gt;=X$1005),OR(X$1006="",Datos!X11&lt;=X$1006))),FALSE),OR(ISNUMBER(FIND(";"&amp;UPPER(TRIM(Datos!X11&amp;""))&amp;"=",X$1007)),ISNUMBER(FIND(";"&amp;UPPER(TRIM(Datos!X11&amp;""))&amp;";",X$1007))),OR(UPPER(TRIM(Datos!X11&amp;""))="SÍ",UPPER(TRIM(Datos!X11&amp;""))="SI",UPPER(TRIM(Datos!X11&amp;""))="NO"),IF(ISNUMBER(Datos!X11),AND(OR(X$1005="",Datos!X11&gt;=X$1005),OR(X$1006="",Datos!X11&lt;=X$1006)),FALSE),TRUE))))</f>
        <v>0.0</v>
      </c>
      <c r="Y11">
        <f>IF(Datos!Y11="",0,IF(AND(Y$1008&lt;&gt;"",Datos!Y11=Y$1008),0,IF(Y$1004=0,0,1-CHOOSE(Y$1004,IF(ISNUMBER(Datos!Y11),AND(OR(Y$1005="",Datos!Y11&gt;=Y$1005),OR(Y$1006="",Datos!Y11&lt;=Y$1006)),FALSE),IF(ISNUMBER(Datos!Y11),AND(Datos!Y11=INT(Datos!Y11),AND(OR(Y$1005="",Datos!Y11&gt;=Y$1005),OR(Y$1006="",Datos!Y11&lt;=Y$1006))),FALSE),OR(ISNUMBER(FIND(";"&amp;UPPER(TRIM(Datos!Y11&amp;""))&amp;"=",Y$1007)),ISNUMBER(FIND(";"&amp;UPPER(TRIM(Datos!Y11&amp;""))&amp;";",Y$1007))),OR(UPPER(TRIM(Datos!Y11&amp;""))="SÍ",UPPER(TRIM(Datos!Y11&amp;""))="SI",UPPER(TRIM(Datos!Y11&amp;""))="NO"),IF(ISNUMBER(Datos!Y11),AND(OR(Y$1005="",Datos!Y11&gt;=Y$1005),OR(Y$1006="",Datos!Y11&lt;=Y$1006)),FALSE),TRUE))))</f>
        <v>0.0</v>
      </c>
      <c r="Z11">
        <f>IF(Datos!Z11="",0,IF(AND(Z$1008&lt;&gt;"",Datos!Z11=Z$1008),0,IF(Z$1004=0,0,1-CHOOSE(Z$1004,IF(ISNUMBER(Datos!Z11),AND(OR(Z$1005="",Datos!Z11&gt;=Z$1005),OR(Z$1006="",Datos!Z11&lt;=Z$1006)),FALSE),IF(ISNUMBER(Datos!Z11),AND(Datos!Z11=INT(Datos!Z11),AND(OR(Z$1005="",Datos!Z11&gt;=Z$1005),OR(Z$1006="",Datos!Z11&lt;=Z$1006))),FALSE),OR(ISNUMBER(FIND(";"&amp;UPPER(TRIM(Datos!Z11&amp;""))&amp;"=",Z$1007)),ISNUMBER(FIND(";"&amp;UPPER(TRIM(Datos!Z11&amp;""))&amp;";",Z$1007))),OR(UPPER(TRIM(Datos!Z11&amp;""))="SÍ",UPPER(TRIM(Datos!Z11&amp;""))="SI",UPPER(TRIM(Datos!Z11&amp;""))="NO"),IF(ISNUMBER(Datos!Z11),AND(OR(Z$1005="",Datos!Z11&gt;=Z$1005),OR(Z$1006="",Datos!Z11&lt;=Z$1006)),FALSE),TRUE))))</f>
        <v>0.0</v>
      </c>
      <c r="AA11">
        <f>IF(Datos!AA11="",0,IF(AND(AA$1008&lt;&gt;"",Datos!AA11=AA$1008),0,IF(AA$1004=0,0,1-CHOOSE(AA$1004,IF(ISNUMBER(Datos!AA11),AND(OR(AA$1005="",Datos!AA11&gt;=AA$1005),OR(AA$1006="",Datos!AA11&lt;=AA$1006)),FALSE),IF(ISNUMBER(Datos!AA11),AND(Datos!AA11=INT(Datos!AA11),AND(OR(AA$1005="",Datos!AA11&gt;=AA$1005),OR(AA$1006="",Datos!AA11&lt;=AA$1006))),FALSE),OR(ISNUMBER(FIND(";"&amp;UPPER(TRIM(Datos!AA11&amp;""))&amp;"=",AA$1007)),ISNUMBER(FIND(";"&amp;UPPER(TRIM(Datos!AA11&amp;""))&amp;";",AA$1007))),OR(UPPER(TRIM(Datos!AA11&amp;""))="SÍ",UPPER(TRIM(Datos!AA11&amp;""))="SI",UPPER(TRIM(Datos!AA11&amp;""))="NO"),IF(ISNUMBER(Datos!AA11),AND(OR(AA$1005="",Datos!AA11&gt;=AA$1005),OR(AA$1006="",Datos!AA11&lt;=AA$1006)),FALSE),TRUE))))</f>
        <v>0.0</v>
      </c>
      <c r="AB11">
        <f>IF(Datos!AB11="",0,IF(AND(AB$1008&lt;&gt;"",Datos!AB11=AB$1008),0,IF(AB$1004=0,0,1-CHOOSE(AB$1004,IF(ISNUMBER(Datos!AB11),AND(OR(AB$1005="",Datos!AB11&gt;=AB$1005),OR(AB$1006="",Datos!AB11&lt;=AB$1006)),FALSE),IF(ISNUMBER(Datos!AB11),AND(Datos!AB11=INT(Datos!AB11),AND(OR(AB$1005="",Datos!AB11&gt;=AB$1005),OR(AB$1006="",Datos!AB11&lt;=AB$1006))),FALSE),OR(ISNUMBER(FIND(";"&amp;UPPER(TRIM(Datos!AB11&amp;""))&amp;"=",AB$1007)),ISNUMBER(FIND(";"&amp;UPPER(TRIM(Datos!AB11&amp;""))&amp;";",AB$1007))),OR(UPPER(TRIM(Datos!AB11&amp;""))="SÍ",UPPER(TRIM(Datos!AB11&amp;""))="SI",UPPER(TRIM(Datos!AB11&amp;""))="NO"),IF(ISNUMBER(Datos!AB11),AND(OR(AB$1005="",Datos!AB11&gt;=AB$1005),OR(AB$1006="",Datos!AB11&lt;=AB$1006)),FALSE),TRUE))))</f>
        <v>0.0</v>
      </c>
      <c r="AC11">
        <f>IF(Datos!AC11="",0,IF(AND(AC$1008&lt;&gt;"",Datos!AC11=AC$1008),0,IF(AC$1004=0,0,1-CHOOSE(AC$1004,IF(ISNUMBER(Datos!AC11),AND(OR(AC$1005="",Datos!AC11&gt;=AC$1005),OR(AC$1006="",Datos!AC11&lt;=AC$1006)),FALSE),IF(ISNUMBER(Datos!AC11),AND(Datos!AC11=INT(Datos!AC11),AND(OR(AC$1005="",Datos!AC11&gt;=AC$1005),OR(AC$1006="",Datos!AC11&lt;=AC$1006))),FALSE),OR(ISNUMBER(FIND(";"&amp;UPPER(TRIM(Datos!AC11&amp;""))&amp;"=",AC$1007)),ISNUMBER(FIND(";"&amp;UPPER(TRIM(Datos!AC11&amp;""))&amp;";",AC$1007))),OR(UPPER(TRIM(Datos!AC11&amp;""))="SÍ",UPPER(TRIM(Datos!AC11&amp;""))="SI",UPPER(TRIM(Datos!AC11&amp;""))="NO"),IF(ISNUMBER(Datos!AC11),AND(OR(AC$1005="",Datos!AC11&gt;=AC$1005),OR(AC$1006="",Datos!AC11&lt;=AC$1006)),FALSE),TRUE))))</f>
        <v>0.0</v>
      </c>
      <c r="AD11">
        <f>IF(Datos!AD11="",0,IF(AND(AD$1008&lt;&gt;"",Datos!AD11=AD$1008),0,IF(AD$1004=0,0,1-CHOOSE(AD$1004,IF(ISNUMBER(Datos!AD11),AND(OR(AD$1005="",Datos!AD11&gt;=AD$1005),OR(AD$1006="",Datos!AD11&lt;=AD$1006)),FALSE),IF(ISNUMBER(Datos!AD11),AND(Datos!AD11=INT(Datos!AD11),AND(OR(AD$1005="",Datos!AD11&gt;=AD$1005),OR(AD$1006="",Datos!AD11&lt;=AD$1006))),FALSE),OR(ISNUMBER(FIND(";"&amp;UPPER(TRIM(Datos!AD11&amp;""))&amp;"=",AD$1007)),ISNUMBER(FIND(";"&amp;UPPER(TRIM(Datos!AD11&amp;""))&amp;";",AD$1007))),OR(UPPER(TRIM(Datos!AD11&amp;""))="SÍ",UPPER(TRIM(Datos!AD11&amp;""))="SI",UPPER(TRIM(Datos!AD11&amp;""))="NO"),IF(ISNUMBER(Datos!AD11),AND(OR(AD$1005="",Datos!AD11&gt;=AD$1005),OR(AD$1006="",Datos!AD11&lt;=AD$1006)),FALSE),TRUE))))</f>
        <v>0.0</v>
      </c>
      <c r="AE11">
        <f>IF(Datos!AE11="",0,IF(AND(AE$1008&lt;&gt;"",Datos!AE11=AE$1008),0,IF(AE$1004=0,0,1-CHOOSE(AE$1004,IF(ISNUMBER(Datos!AE11),AND(OR(AE$1005="",Datos!AE11&gt;=AE$1005),OR(AE$1006="",Datos!AE11&lt;=AE$1006)),FALSE),IF(ISNUMBER(Datos!AE11),AND(Datos!AE11=INT(Datos!AE11),AND(OR(AE$1005="",Datos!AE11&gt;=AE$1005),OR(AE$1006="",Datos!AE11&lt;=AE$1006))),FALSE),OR(ISNUMBER(FIND(";"&amp;UPPER(TRIM(Datos!AE11&amp;""))&amp;"=",AE$1007)),ISNUMBER(FIND(";"&amp;UPPER(TRIM(Datos!AE11&amp;""))&amp;";",AE$1007))),OR(UPPER(TRIM(Datos!AE11&amp;""))="SÍ",UPPER(TRIM(Datos!AE11&amp;""))="SI",UPPER(TRIM(Datos!AE11&amp;""))="NO"),IF(ISNUMBER(Datos!AE11),AND(OR(AE$1005="",Datos!AE11&gt;=AE$1005),OR(AE$1006="",Datos!AE11&lt;=AE$1006)),FALSE),TRUE))))</f>
        <v>0.0</v>
      </c>
    </row>
    <row r="12" spans="1:31">
      <c r="B12">
        <f>IF(Datos!B12="",0,IF(AND(B$1008&lt;&gt;"",Datos!B12=B$1008),0,IF(B$1004=0,0,1-CHOOSE(B$1004,IF(ISNUMBER(Datos!B12),AND(OR(B$1005="",Datos!B12&gt;=B$1005),OR(B$1006="",Datos!B12&lt;=B$1006)),FALSE),IF(ISNUMBER(Datos!B12),AND(Datos!B12=INT(Datos!B12),AND(OR(B$1005="",Datos!B12&gt;=B$1005),OR(B$1006="",Datos!B12&lt;=B$1006))),FALSE),OR(ISNUMBER(FIND(";"&amp;UPPER(TRIM(Datos!B12&amp;""))&amp;"=",B$1007)),ISNUMBER(FIND(";"&amp;UPPER(TRIM(Datos!B12&amp;""))&amp;";",B$1007))),OR(UPPER(TRIM(Datos!B12&amp;""))="SÍ",UPPER(TRIM(Datos!B12&amp;""))="SI",UPPER(TRIM(Datos!B12&amp;""))="NO"),IF(ISNUMBER(Datos!B12),AND(OR(B$1005="",Datos!B12&gt;=B$1005),OR(B$1006="",Datos!B12&lt;=B$1006)),FALSE),TRUE))))</f>
        <v>0.0</v>
      </c>
      <c r="C12">
        <f>IF(Datos!C12="",0,IF(AND(C$1008&lt;&gt;"",Datos!C12=C$1008),0,IF(C$1004=0,0,1-CHOOSE(C$1004,IF(ISNUMBER(Datos!C12),AND(OR(C$1005="",Datos!C12&gt;=C$1005),OR(C$1006="",Datos!C12&lt;=C$1006)),FALSE),IF(ISNUMBER(Datos!C12),AND(Datos!C12=INT(Datos!C12),AND(OR(C$1005="",Datos!C12&gt;=C$1005),OR(C$1006="",Datos!C12&lt;=C$1006))),FALSE),OR(ISNUMBER(FIND(";"&amp;UPPER(TRIM(Datos!C12&amp;""))&amp;"=",C$1007)),ISNUMBER(FIND(";"&amp;UPPER(TRIM(Datos!C12&amp;""))&amp;";",C$1007))),OR(UPPER(TRIM(Datos!C12&amp;""))="SÍ",UPPER(TRIM(Datos!C12&amp;""))="SI",UPPER(TRIM(Datos!C12&amp;""))="NO"),IF(ISNUMBER(Datos!C12),AND(OR(C$1005="",Datos!C12&gt;=C$1005),OR(C$1006="",Datos!C12&lt;=C$1006)),FALSE),TRUE))))</f>
        <v>0.0</v>
      </c>
      <c r="D12">
        <f>IF(Datos!D12="",0,IF(AND(D$1008&lt;&gt;"",Datos!D12=D$1008),0,IF(D$1004=0,0,1-CHOOSE(D$1004,IF(ISNUMBER(Datos!D12),AND(OR(D$1005="",Datos!D12&gt;=D$1005),OR(D$1006="",Datos!D12&lt;=D$1006)),FALSE),IF(ISNUMBER(Datos!D12),AND(Datos!D12=INT(Datos!D12),AND(OR(D$1005="",Datos!D12&gt;=D$1005),OR(D$1006="",Datos!D12&lt;=D$1006))),FALSE),OR(ISNUMBER(FIND(";"&amp;UPPER(TRIM(Datos!D12&amp;""))&amp;"=",D$1007)),ISNUMBER(FIND(";"&amp;UPPER(TRIM(Datos!D12&amp;""))&amp;";",D$1007))),OR(UPPER(TRIM(Datos!D12&amp;""))="SÍ",UPPER(TRIM(Datos!D12&amp;""))="SI",UPPER(TRIM(Datos!D12&amp;""))="NO"),IF(ISNUMBER(Datos!D12),AND(OR(D$1005="",Datos!D12&gt;=D$1005),OR(D$1006="",Datos!D12&lt;=D$1006)),FALSE),TRUE))))</f>
        <v>0.0</v>
      </c>
      <c r="E12">
        <f>IF(Datos!E12="",0,IF(AND(E$1008&lt;&gt;"",Datos!E12=E$1008),0,IF(E$1004=0,0,1-CHOOSE(E$1004,IF(ISNUMBER(Datos!E12),AND(OR(E$1005="",Datos!E12&gt;=E$1005),OR(E$1006="",Datos!E12&lt;=E$1006)),FALSE),IF(ISNUMBER(Datos!E12),AND(Datos!E12=INT(Datos!E12),AND(OR(E$1005="",Datos!E12&gt;=E$1005),OR(E$1006="",Datos!E12&lt;=E$1006))),FALSE),OR(ISNUMBER(FIND(";"&amp;UPPER(TRIM(Datos!E12&amp;""))&amp;"=",E$1007)),ISNUMBER(FIND(";"&amp;UPPER(TRIM(Datos!E12&amp;""))&amp;";",E$1007))),OR(UPPER(TRIM(Datos!E12&amp;""))="SÍ",UPPER(TRIM(Datos!E12&amp;""))="SI",UPPER(TRIM(Datos!E12&amp;""))="NO"),IF(ISNUMBER(Datos!E12),AND(OR(E$1005="",Datos!E12&gt;=E$1005),OR(E$1006="",Datos!E12&lt;=E$1006)),FALSE),TRUE))))</f>
        <v>0.0</v>
      </c>
      <c r="F12">
        <f>IF(Datos!F12="",0,IF(AND(F$1008&lt;&gt;"",Datos!F12=F$1008),0,IF(F$1004=0,0,1-CHOOSE(F$1004,IF(ISNUMBER(Datos!F12),AND(OR(F$1005="",Datos!F12&gt;=F$1005),OR(F$1006="",Datos!F12&lt;=F$1006)),FALSE),IF(ISNUMBER(Datos!F12),AND(Datos!F12=INT(Datos!F12),AND(OR(F$1005="",Datos!F12&gt;=F$1005),OR(F$1006="",Datos!F12&lt;=F$1006))),FALSE),OR(ISNUMBER(FIND(";"&amp;UPPER(TRIM(Datos!F12&amp;""))&amp;"=",F$1007)),ISNUMBER(FIND(";"&amp;UPPER(TRIM(Datos!F12&amp;""))&amp;";",F$1007))),OR(UPPER(TRIM(Datos!F12&amp;""))="SÍ",UPPER(TRIM(Datos!F12&amp;""))="SI",UPPER(TRIM(Datos!F12&amp;""))="NO"),IF(ISNUMBER(Datos!F12),AND(OR(F$1005="",Datos!F12&gt;=F$1005),OR(F$1006="",Datos!F12&lt;=F$1006)),FALSE),TRUE))))</f>
        <v>0.0</v>
      </c>
      <c r="G12">
        <f>IF(Datos!G12="",0,IF(AND(G$1008&lt;&gt;"",Datos!G12=G$1008),0,IF(G$1004=0,0,1-CHOOSE(G$1004,IF(ISNUMBER(Datos!G12),AND(OR(G$1005="",Datos!G12&gt;=G$1005),OR(G$1006="",Datos!G12&lt;=G$1006)),FALSE),IF(ISNUMBER(Datos!G12),AND(Datos!G12=INT(Datos!G12),AND(OR(G$1005="",Datos!G12&gt;=G$1005),OR(G$1006="",Datos!G12&lt;=G$1006))),FALSE),OR(ISNUMBER(FIND(";"&amp;UPPER(TRIM(Datos!G12&amp;""))&amp;"=",G$1007)),ISNUMBER(FIND(";"&amp;UPPER(TRIM(Datos!G12&amp;""))&amp;";",G$1007))),OR(UPPER(TRIM(Datos!G12&amp;""))="SÍ",UPPER(TRIM(Datos!G12&amp;""))="SI",UPPER(TRIM(Datos!G12&amp;""))="NO"),IF(ISNUMBER(Datos!G12),AND(OR(G$1005="",Datos!G12&gt;=G$1005),OR(G$1006="",Datos!G12&lt;=G$1006)),FALSE),TRUE))))</f>
        <v>0.0</v>
      </c>
      <c r="H12">
        <f>IF(Datos!H12="",0,IF(AND(H$1008&lt;&gt;"",Datos!H12=H$1008),0,IF(H$1004=0,0,1-CHOOSE(H$1004,IF(ISNUMBER(Datos!H12),AND(OR(H$1005="",Datos!H12&gt;=H$1005),OR(H$1006="",Datos!H12&lt;=H$1006)),FALSE),IF(ISNUMBER(Datos!H12),AND(Datos!H12=INT(Datos!H12),AND(OR(H$1005="",Datos!H12&gt;=H$1005),OR(H$1006="",Datos!H12&lt;=H$1006))),FALSE),OR(ISNUMBER(FIND(";"&amp;UPPER(TRIM(Datos!H12&amp;""))&amp;"=",H$1007)),ISNUMBER(FIND(";"&amp;UPPER(TRIM(Datos!H12&amp;""))&amp;";",H$1007))),OR(UPPER(TRIM(Datos!H12&amp;""))="SÍ",UPPER(TRIM(Datos!H12&amp;""))="SI",UPPER(TRIM(Datos!H12&amp;""))="NO"),IF(ISNUMBER(Datos!H12),AND(OR(H$1005="",Datos!H12&gt;=H$1005),OR(H$1006="",Datos!H12&lt;=H$1006)),FALSE),TRUE))))</f>
        <v>0.0</v>
      </c>
      <c r="I12">
        <f>IF(Datos!I12="",0,IF(AND(I$1008&lt;&gt;"",Datos!I12=I$1008),0,IF(I$1004=0,0,1-CHOOSE(I$1004,IF(ISNUMBER(Datos!I12),AND(OR(I$1005="",Datos!I12&gt;=I$1005),OR(I$1006="",Datos!I12&lt;=I$1006)),FALSE),IF(ISNUMBER(Datos!I12),AND(Datos!I12=INT(Datos!I12),AND(OR(I$1005="",Datos!I12&gt;=I$1005),OR(I$1006="",Datos!I12&lt;=I$1006))),FALSE),OR(ISNUMBER(FIND(";"&amp;UPPER(TRIM(Datos!I12&amp;""))&amp;"=",I$1007)),ISNUMBER(FIND(";"&amp;UPPER(TRIM(Datos!I12&amp;""))&amp;";",I$1007))),OR(UPPER(TRIM(Datos!I12&amp;""))="SÍ",UPPER(TRIM(Datos!I12&amp;""))="SI",UPPER(TRIM(Datos!I12&amp;""))="NO"),IF(ISNUMBER(Datos!I12),AND(OR(I$1005="",Datos!I12&gt;=I$1005),OR(I$1006="",Datos!I12&lt;=I$1006)),FALSE),TRUE))))</f>
        <v>0.0</v>
      </c>
      <c r="J12">
        <f>IF(Datos!J12="",0,IF(AND(J$1008&lt;&gt;"",Datos!J12=J$1008),0,IF(J$1004=0,0,1-CHOOSE(J$1004,IF(ISNUMBER(Datos!J12),AND(OR(J$1005="",Datos!J12&gt;=J$1005),OR(J$1006="",Datos!J12&lt;=J$1006)),FALSE),IF(ISNUMBER(Datos!J12),AND(Datos!J12=INT(Datos!J12),AND(OR(J$1005="",Datos!J12&gt;=J$1005),OR(J$1006="",Datos!J12&lt;=J$1006))),FALSE),OR(ISNUMBER(FIND(";"&amp;UPPER(TRIM(Datos!J12&amp;""))&amp;"=",J$1007)),ISNUMBER(FIND(";"&amp;UPPER(TRIM(Datos!J12&amp;""))&amp;";",J$1007))),OR(UPPER(TRIM(Datos!J12&amp;""))="SÍ",UPPER(TRIM(Datos!J12&amp;""))="SI",UPPER(TRIM(Datos!J12&amp;""))="NO"),IF(ISNUMBER(Datos!J12),AND(OR(J$1005="",Datos!J12&gt;=J$1005),OR(J$1006="",Datos!J12&lt;=J$1006)),FALSE),TRUE))))</f>
        <v>0.0</v>
      </c>
      <c r="K12">
        <f>IF(Datos!K12="",0,IF(AND(K$1008&lt;&gt;"",Datos!K12=K$1008),0,IF(K$1004=0,0,1-CHOOSE(K$1004,IF(ISNUMBER(Datos!K12),AND(OR(K$1005="",Datos!K12&gt;=K$1005),OR(K$1006="",Datos!K12&lt;=K$1006)),FALSE),IF(ISNUMBER(Datos!K12),AND(Datos!K12=INT(Datos!K12),AND(OR(K$1005="",Datos!K12&gt;=K$1005),OR(K$1006="",Datos!K12&lt;=K$1006))),FALSE),OR(ISNUMBER(FIND(";"&amp;UPPER(TRIM(Datos!K12&amp;""))&amp;"=",K$1007)),ISNUMBER(FIND(";"&amp;UPPER(TRIM(Datos!K12&amp;""))&amp;";",K$1007))),OR(UPPER(TRIM(Datos!K12&amp;""))="SÍ",UPPER(TRIM(Datos!K12&amp;""))="SI",UPPER(TRIM(Datos!K12&amp;""))="NO"),IF(ISNUMBER(Datos!K12),AND(OR(K$1005="",Datos!K12&gt;=K$1005),OR(K$1006="",Datos!K12&lt;=K$1006)),FALSE),TRUE))))</f>
        <v>0.0</v>
      </c>
      <c r="L12">
        <f>IF(Datos!L12="",0,IF(AND(L$1008&lt;&gt;"",Datos!L12=L$1008),0,IF(L$1004=0,0,1-CHOOSE(L$1004,IF(ISNUMBER(Datos!L12),AND(OR(L$1005="",Datos!L12&gt;=L$1005),OR(L$1006="",Datos!L12&lt;=L$1006)),FALSE),IF(ISNUMBER(Datos!L12),AND(Datos!L12=INT(Datos!L12),AND(OR(L$1005="",Datos!L12&gt;=L$1005),OR(L$1006="",Datos!L12&lt;=L$1006))),FALSE),OR(ISNUMBER(FIND(";"&amp;UPPER(TRIM(Datos!L12&amp;""))&amp;"=",L$1007)),ISNUMBER(FIND(";"&amp;UPPER(TRIM(Datos!L12&amp;""))&amp;";",L$1007))),OR(UPPER(TRIM(Datos!L12&amp;""))="SÍ",UPPER(TRIM(Datos!L12&amp;""))="SI",UPPER(TRIM(Datos!L12&amp;""))="NO"),IF(ISNUMBER(Datos!L12),AND(OR(L$1005="",Datos!L12&gt;=L$1005),OR(L$1006="",Datos!L12&lt;=L$1006)),FALSE),TRUE))))</f>
        <v>0.0</v>
      </c>
      <c r="M12">
        <f>IF(Datos!M12="",0,IF(AND(M$1008&lt;&gt;"",Datos!M12=M$1008),0,IF(M$1004=0,0,1-CHOOSE(M$1004,IF(ISNUMBER(Datos!M12),AND(OR(M$1005="",Datos!M12&gt;=M$1005),OR(M$1006="",Datos!M12&lt;=M$1006)),FALSE),IF(ISNUMBER(Datos!M12),AND(Datos!M12=INT(Datos!M12),AND(OR(M$1005="",Datos!M12&gt;=M$1005),OR(M$1006="",Datos!M12&lt;=M$1006))),FALSE),OR(ISNUMBER(FIND(";"&amp;UPPER(TRIM(Datos!M12&amp;""))&amp;"=",M$1007)),ISNUMBER(FIND(";"&amp;UPPER(TRIM(Datos!M12&amp;""))&amp;";",M$1007))),OR(UPPER(TRIM(Datos!M12&amp;""))="SÍ",UPPER(TRIM(Datos!M12&amp;""))="SI",UPPER(TRIM(Datos!M12&amp;""))="NO"),IF(ISNUMBER(Datos!M12),AND(OR(M$1005="",Datos!M12&gt;=M$1005),OR(M$1006="",Datos!M12&lt;=M$1006)),FALSE),TRUE))))</f>
        <v>0.0</v>
      </c>
      <c r="N12">
        <f>IF(Datos!N12="",0,IF(AND(N$1008&lt;&gt;"",Datos!N12=N$1008),0,IF(N$1004=0,0,1-CHOOSE(N$1004,IF(ISNUMBER(Datos!N12),AND(OR(N$1005="",Datos!N12&gt;=N$1005),OR(N$1006="",Datos!N12&lt;=N$1006)),FALSE),IF(ISNUMBER(Datos!N12),AND(Datos!N12=INT(Datos!N12),AND(OR(N$1005="",Datos!N12&gt;=N$1005),OR(N$1006="",Datos!N12&lt;=N$1006))),FALSE),OR(ISNUMBER(FIND(";"&amp;UPPER(TRIM(Datos!N12&amp;""))&amp;"=",N$1007)),ISNUMBER(FIND(";"&amp;UPPER(TRIM(Datos!N12&amp;""))&amp;";",N$1007))),OR(UPPER(TRIM(Datos!N12&amp;""))="SÍ",UPPER(TRIM(Datos!N12&amp;""))="SI",UPPER(TRIM(Datos!N12&amp;""))="NO"),IF(ISNUMBER(Datos!N12),AND(OR(N$1005="",Datos!N12&gt;=N$1005),OR(N$1006="",Datos!N12&lt;=N$1006)),FALSE),TRUE))))</f>
        <v>0.0</v>
      </c>
      <c r="O12">
        <f>IF(Datos!O12="",0,IF(AND(O$1008&lt;&gt;"",Datos!O12=O$1008),0,IF(O$1004=0,0,1-CHOOSE(O$1004,IF(ISNUMBER(Datos!O12),AND(OR(O$1005="",Datos!O12&gt;=O$1005),OR(O$1006="",Datos!O12&lt;=O$1006)),FALSE),IF(ISNUMBER(Datos!O12),AND(Datos!O12=INT(Datos!O12),AND(OR(O$1005="",Datos!O12&gt;=O$1005),OR(O$1006="",Datos!O12&lt;=O$1006))),FALSE),OR(ISNUMBER(FIND(";"&amp;UPPER(TRIM(Datos!O12&amp;""))&amp;"=",O$1007)),ISNUMBER(FIND(";"&amp;UPPER(TRIM(Datos!O12&amp;""))&amp;";",O$1007))),OR(UPPER(TRIM(Datos!O12&amp;""))="SÍ",UPPER(TRIM(Datos!O12&amp;""))="SI",UPPER(TRIM(Datos!O12&amp;""))="NO"),IF(ISNUMBER(Datos!O12),AND(OR(O$1005="",Datos!O12&gt;=O$1005),OR(O$1006="",Datos!O12&lt;=O$1006)),FALSE),TRUE))))</f>
        <v>0.0</v>
      </c>
      <c r="P12">
        <f>IF(Datos!P12="",0,IF(AND(P$1008&lt;&gt;"",Datos!P12=P$1008),0,IF(P$1004=0,0,1-CHOOSE(P$1004,IF(ISNUMBER(Datos!P12),AND(OR(P$1005="",Datos!P12&gt;=P$1005),OR(P$1006="",Datos!P12&lt;=P$1006)),FALSE),IF(ISNUMBER(Datos!P12),AND(Datos!P12=INT(Datos!P12),AND(OR(P$1005="",Datos!P12&gt;=P$1005),OR(P$1006="",Datos!P12&lt;=P$1006))),FALSE),OR(ISNUMBER(FIND(";"&amp;UPPER(TRIM(Datos!P12&amp;""))&amp;"=",P$1007)),ISNUMBER(FIND(";"&amp;UPPER(TRIM(Datos!P12&amp;""))&amp;";",P$1007))),OR(UPPER(TRIM(Datos!P12&amp;""))="SÍ",UPPER(TRIM(Datos!P12&amp;""))="SI",UPPER(TRIM(Datos!P12&amp;""))="NO"),IF(ISNUMBER(Datos!P12),AND(OR(P$1005="",Datos!P12&gt;=P$1005),OR(P$1006="",Datos!P12&lt;=P$1006)),FALSE),TRUE))))</f>
        <v>0.0</v>
      </c>
      <c r="Q12">
        <f>IF(Datos!Q12="",0,IF(AND(Q$1008&lt;&gt;"",Datos!Q12=Q$1008),0,IF(Q$1004=0,0,1-CHOOSE(Q$1004,IF(ISNUMBER(Datos!Q12),AND(OR(Q$1005="",Datos!Q12&gt;=Q$1005),OR(Q$1006="",Datos!Q12&lt;=Q$1006)),FALSE),IF(ISNUMBER(Datos!Q12),AND(Datos!Q12=INT(Datos!Q12),AND(OR(Q$1005="",Datos!Q12&gt;=Q$1005),OR(Q$1006="",Datos!Q12&lt;=Q$1006))),FALSE),OR(ISNUMBER(FIND(";"&amp;UPPER(TRIM(Datos!Q12&amp;""))&amp;"=",Q$1007)),ISNUMBER(FIND(";"&amp;UPPER(TRIM(Datos!Q12&amp;""))&amp;";",Q$1007))),OR(UPPER(TRIM(Datos!Q12&amp;""))="SÍ",UPPER(TRIM(Datos!Q12&amp;""))="SI",UPPER(TRIM(Datos!Q12&amp;""))="NO"),IF(ISNUMBER(Datos!Q12),AND(OR(Q$1005="",Datos!Q12&gt;=Q$1005),OR(Q$1006="",Datos!Q12&lt;=Q$1006)),FALSE),TRUE))))</f>
        <v>0.0</v>
      </c>
      <c r="R12">
        <f>IF(Datos!R12="",0,IF(AND(R$1008&lt;&gt;"",Datos!R12=R$1008),0,IF(R$1004=0,0,1-CHOOSE(R$1004,IF(ISNUMBER(Datos!R12),AND(OR(R$1005="",Datos!R12&gt;=R$1005),OR(R$1006="",Datos!R12&lt;=R$1006)),FALSE),IF(ISNUMBER(Datos!R12),AND(Datos!R12=INT(Datos!R12),AND(OR(R$1005="",Datos!R12&gt;=R$1005),OR(R$1006="",Datos!R12&lt;=R$1006))),FALSE),OR(ISNUMBER(FIND(";"&amp;UPPER(TRIM(Datos!R12&amp;""))&amp;"=",R$1007)),ISNUMBER(FIND(";"&amp;UPPER(TRIM(Datos!R12&amp;""))&amp;";",R$1007))),OR(UPPER(TRIM(Datos!R12&amp;""))="SÍ",UPPER(TRIM(Datos!R12&amp;""))="SI",UPPER(TRIM(Datos!R12&amp;""))="NO"),IF(ISNUMBER(Datos!R12),AND(OR(R$1005="",Datos!R12&gt;=R$1005),OR(R$1006="",Datos!R12&lt;=R$1006)),FALSE),TRUE))))</f>
        <v>0.0</v>
      </c>
      <c r="S12">
        <f>IF(Datos!S12="",0,IF(AND(S$1008&lt;&gt;"",Datos!S12=S$1008),0,IF(S$1004=0,0,1-CHOOSE(S$1004,IF(ISNUMBER(Datos!S12),AND(OR(S$1005="",Datos!S12&gt;=S$1005),OR(S$1006="",Datos!S12&lt;=S$1006)),FALSE),IF(ISNUMBER(Datos!S12),AND(Datos!S12=INT(Datos!S12),AND(OR(S$1005="",Datos!S12&gt;=S$1005),OR(S$1006="",Datos!S12&lt;=S$1006))),FALSE),OR(ISNUMBER(FIND(";"&amp;UPPER(TRIM(Datos!S12&amp;""))&amp;"=",S$1007)),ISNUMBER(FIND(";"&amp;UPPER(TRIM(Datos!S12&amp;""))&amp;";",S$1007))),OR(UPPER(TRIM(Datos!S12&amp;""))="SÍ",UPPER(TRIM(Datos!S12&amp;""))="SI",UPPER(TRIM(Datos!S12&amp;""))="NO"),IF(ISNUMBER(Datos!S12),AND(OR(S$1005="",Datos!S12&gt;=S$1005),OR(S$1006="",Datos!S12&lt;=S$1006)),FALSE),TRUE))))</f>
        <v>0.0</v>
      </c>
      <c r="T12">
        <f>IF(Datos!T12="",0,IF(AND(T$1008&lt;&gt;"",Datos!T12=T$1008),0,IF(T$1004=0,0,1-CHOOSE(T$1004,IF(ISNUMBER(Datos!T12),AND(OR(T$1005="",Datos!T12&gt;=T$1005),OR(T$1006="",Datos!T12&lt;=T$1006)),FALSE),IF(ISNUMBER(Datos!T12),AND(Datos!T12=INT(Datos!T12),AND(OR(T$1005="",Datos!T12&gt;=T$1005),OR(T$1006="",Datos!T12&lt;=T$1006))),FALSE),OR(ISNUMBER(FIND(";"&amp;UPPER(TRIM(Datos!T12&amp;""))&amp;"=",T$1007)),ISNUMBER(FIND(";"&amp;UPPER(TRIM(Datos!T12&amp;""))&amp;";",T$1007))),OR(UPPER(TRIM(Datos!T12&amp;""))="SÍ",UPPER(TRIM(Datos!T12&amp;""))="SI",UPPER(TRIM(Datos!T12&amp;""))="NO"),IF(ISNUMBER(Datos!T12),AND(OR(T$1005="",Datos!T12&gt;=T$1005),OR(T$1006="",Datos!T12&lt;=T$1006)),FALSE),TRUE))))</f>
        <v>0.0</v>
      </c>
      <c r="U12">
        <f>IF(Datos!U12="",0,IF(AND(U$1008&lt;&gt;"",Datos!U12=U$1008),0,IF(U$1004=0,0,1-CHOOSE(U$1004,IF(ISNUMBER(Datos!U12),AND(OR(U$1005="",Datos!U12&gt;=U$1005),OR(U$1006="",Datos!U12&lt;=U$1006)),FALSE),IF(ISNUMBER(Datos!U12),AND(Datos!U12=INT(Datos!U12),AND(OR(U$1005="",Datos!U12&gt;=U$1005),OR(U$1006="",Datos!U12&lt;=U$1006))),FALSE),OR(ISNUMBER(FIND(";"&amp;UPPER(TRIM(Datos!U12&amp;""))&amp;"=",U$1007)),ISNUMBER(FIND(";"&amp;UPPER(TRIM(Datos!U12&amp;""))&amp;";",U$1007))),OR(UPPER(TRIM(Datos!U12&amp;""))="SÍ",UPPER(TRIM(Datos!U12&amp;""))="SI",UPPER(TRIM(Datos!U12&amp;""))="NO"),IF(ISNUMBER(Datos!U12),AND(OR(U$1005="",Datos!U12&gt;=U$1005),OR(U$1006="",Datos!U12&lt;=U$1006)),FALSE),TRUE))))</f>
        <v>0.0</v>
      </c>
      <c r="V12">
        <f>IF(Datos!V12="",0,IF(AND(V$1008&lt;&gt;"",Datos!V12=V$1008),0,IF(V$1004=0,0,1-CHOOSE(V$1004,IF(ISNUMBER(Datos!V12),AND(OR(V$1005="",Datos!V12&gt;=V$1005),OR(V$1006="",Datos!V12&lt;=V$1006)),FALSE),IF(ISNUMBER(Datos!V12),AND(Datos!V12=INT(Datos!V12),AND(OR(V$1005="",Datos!V12&gt;=V$1005),OR(V$1006="",Datos!V12&lt;=V$1006))),FALSE),OR(ISNUMBER(FIND(";"&amp;UPPER(TRIM(Datos!V12&amp;""))&amp;"=",V$1007)),ISNUMBER(FIND(";"&amp;UPPER(TRIM(Datos!V12&amp;""))&amp;";",V$1007))),OR(UPPER(TRIM(Datos!V12&amp;""))="SÍ",UPPER(TRIM(Datos!V12&amp;""))="SI",UPPER(TRIM(Datos!V12&amp;""))="NO"),IF(ISNUMBER(Datos!V12),AND(OR(V$1005="",Datos!V12&gt;=V$1005),OR(V$1006="",Datos!V12&lt;=V$1006)),FALSE),TRUE))))</f>
        <v>0.0</v>
      </c>
      <c r="W12">
        <f>IF(Datos!W12="",0,IF(AND(W$1008&lt;&gt;"",Datos!W12=W$1008),0,IF(W$1004=0,0,1-CHOOSE(W$1004,IF(ISNUMBER(Datos!W12),AND(OR(W$1005="",Datos!W12&gt;=W$1005),OR(W$1006="",Datos!W12&lt;=W$1006)),FALSE),IF(ISNUMBER(Datos!W12),AND(Datos!W12=INT(Datos!W12),AND(OR(W$1005="",Datos!W12&gt;=W$1005),OR(W$1006="",Datos!W12&lt;=W$1006))),FALSE),OR(ISNUMBER(FIND(";"&amp;UPPER(TRIM(Datos!W12&amp;""))&amp;"=",W$1007)),ISNUMBER(FIND(";"&amp;UPPER(TRIM(Datos!W12&amp;""))&amp;";",W$1007))),OR(UPPER(TRIM(Datos!W12&amp;""))="SÍ",UPPER(TRIM(Datos!W12&amp;""))="SI",UPPER(TRIM(Datos!W12&amp;""))="NO"),IF(ISNUMBER(Datos!W12),AND(OR(W$1005="",Datos!W12&gt;=W$1005),OR(W$1006="",Datos!W12&lt;=W$1006)),FALSE),TRUE))))</f>
        <v>0.0</v>
      </c>
      <c r="X12">
        <f>IF(Datos!X12="",0,IF(AND(X$1008&lt;&gt;"",Datos!X12=X$1008),0,IF(X$1004=0,0,1-CHOOSE(X$1004,IF(ISNUMBER(Datos!X12),AND(OR(X$1005="",Datos!X12&gt;=X$1005),OR(X$1006="",Datos!X12&lt;=X$1006)),FALSE),IF(ISNUMBER(Datos!X12),AND(Datos!X12=INT(Datos!X12),AND(OR(X$1005="",Datos!X12&gt;=X$1005),OR(X$1006="",Datos!X12&lt;=X$1006))),FALSE),OR(ISNUMBER(FIND(";"&amp;UPPER(TRIM(Datos!X12&amp;""))&amp;"=",X$1007)),ISNUMBER(FIND(";"&amp;UPPER(TRIM(Datos!X12&amp;""))&amp;";",X$1007))),OR(UPPER(TRIM(Datos!X12&amp;""))="SÍ",UPPER(TRIM(Datos!X12&amp;""))="SI",UPPER(TRIM(Datos!X12&amp;""))="NO"),IF(ISNUMBER(Datos!X12),AND(OR(X$1005="",Datos!X12&gt;=X$1005),OR(X$1006="",Datos!X12&lt;=X$1006)),FALSE),TRUE))))</f>
        <v>0.0</v>
      </c>
      <c r="Y12">
        <f>IF(Datos!Y12="",0,IF(AND(Y$1008&lt;&gt;"",Datos!Y12=Y$1008),0,IF(Y$1004=0,0,1-CHOOSE(Y$1004,IF(ISNUMBER(Datos!Y12),AND(OR(Y$1005="",Datos!Y12&gt;=Y$1005),OR(Y$1006="",Datos!Y12&lt;=Y$1006)),FALSE),IF(ISNUMBER(Datos!Y12),AND(Datos!Y12=INT(Datos!Y12),AND(OR(Y$1005="",Datos!Y12&gt;=Y$1005),OR(Y$1006="",Datos!Y12&lt;=Y$1006))),FALSE),OR(ISNUMBER(FIND(";"&amp;UPPER(TRIM(Datos!Y12&amp;""))&amp;"=",Y$1007)),ISNUMBER(FIND(";"&amp;UPPER(TRIM(Datos!Y12&amp;""))&amp;";",Y$1007))),OR(UPPER(TRIM(Datos!Y12&amp;""))="SÍ",UPPER(TRIM(Datos!Y12&amp;""))="SI",UPPER(TRIM(Datos!Y12&amp;""))="NO"),IF(ISNUMBER(Datos!Y12),AND(OR(Y$1005="",Datos!Y12&gt;=Y$1005),OR(Y$1006="",Datos!Y12&lt;=Y$1006)),FALSE),TRUE))))</f>
        <v>0.0</v>
      </c>
      <c r="Z12">
        <f>IF(Datos!Z12="",0,IF(AND(Z$1008&lt;&gt;"",Datos!Z12=Z$1008),0,IF(Z$1004=0,0,1-CHOOSE(Z$1004,IF(ISNUMBER(Datos!Z12),AND(OR(Z$1005="",Datos!Z12&gt;=Z$1005),OR(Z$1006="",Datos!Z12&lt;=Z$1006)),FALSE),IF(ISNUMBER(Datos!Z12),AND(Datos!Z12=INT(Datos!Z12),AND(OR(Z$1005="",Datos!Z12&gt;=Z$1005),OR(Z$1006="",Datos!Z12&lt;=Z$1006))),FALSE),OR(ISNUMBER(FIND(";"&amp;UPPER(TRIM(Datos!Z12&amp;""))&amp;"=",Z$1007)),ISNUMBER(FIND(";"&amp;UPPER(TRIM(Datos!Z12&amp;""))&amp;";",Z$1007))),OR(UPPER(TRIM(Datos!Z12&amp;""))="SÍ",UPPER(TRIM(Datos!Z12&amp;""))="SI",UPPER(TRIM(Datos!Z12&amp;""))="NO"),IF(ISNUMBER(Datos!Z12),AND(OR(Z$1005="",Datos!Z12&gt;=Z$1005),OR(Z$1006="",Datos!Z12&lt;=Z$1006)),FALSE),TRUE))))</f>
        <v>0.0</v>
      </c>
      <c r="AA12">
        <f>IF(Datos!AA12="",0,IF(AND(AA$1008&lt;&gt;"",Datos!AA12=AA$1008),0,IF(AA$1004=0,0,1-CHOOSE(AA$1004,IF(ISNUMBER(Datos!AA12),AND(OR(AA$1005="",Datos!AA12&gt;=AA$1005),OR(AA$1006="",Datos!AA12&lt;=AA$1006)),FALSE),IF(ISNUMBER(Datos!AA12),AND(Datos!AA12=INT(Datos!AA12),AND(OR(AA$1005="",Datos!AA12&gt;=AA$1005),OR(AA$1006="",Datos!AA12&lt;=AA$1006))),FALSE),OR(ISNUMBER(FIND(";"&amp;UPPER(TRIM(Datos!AA12&amp;""))&amp;"=",AA$1007)),ISNUMBER(FIND(";"&amp;UPPER(TRIM(Datos!AA12&amp;""))&amp;";",AA$1007))),OR(UPPER(TRIM(Datos!AA12&amp;""))="SÍ",UPPER(TRIM(Datos!AA12&amp;""))="SI",UPPER(TRIM(Datos!AA12&amp;""))="NO"),IF(ISNUMBER(Datos!AA12),AND(OR(AA$1005="",Datos!AA12&gt;=AA$1005),OR(AA$1006="",Datos!AA12&lt;=AA$1006)),FALSE),TRUE))))</f>
        <v>0.0</v>
      </c>
      <c r="AB12">
        <f>IF(Datos!AB12="",0,IF(AND(AB$1008&lt;&gt;"",Datos!AB12=AB$1008),0,IF(AB$1004=0,0,1-CHOOSE(AB$1004,IF(ISNUMBER(Datos!AB12),AND(OR(AB$1005="",Datos!AB12&gt;=AB$1005),OR(AB$1006="",Datos!AB12&lt;=AB$1006)),FALSE),IF(ISNUMBER(Datos!AB12),AND(Datos!AB12=INT(Datos!AB12),AND(OR(AB$1005="",Datos!AB12&gt;=AB$1005),OR(AB$1006="",Datos!AB12&lt;=AB$1006))),FALSE),OR(ISNUMBER(FIND(";"&amp;UPPER(TRIM(Datos!AB12&amp;""))&amp;"=",AB$1007)),ISNUMBER(FIND(";"&amp;UPPER(TRIM(Datos!AB12&amp;""))&amp;";",AB$1007))),OR(UPPER(TRIM(Datos!AB12&amp;""))="SÍ",UPPER(TRIM(Datos!AB12&amp;""))="SI",UPPER(TRIM(Datos!AB12&amp;""))="NO"),IF(ISNUMBER(Datos!AB12),AND(OR(AB$1005="",Datos!AB12&gt;=AB$1005),OR(AB$1006="",Datos!AB12&lt;=AB$1006)),FALSE),TRUE))))</f>
        <v>0.0</v>
      </c>
      <c r="AC12">
        <f>IF(Datos!AC12="",0,IF(AND(AC$1008&lt;&gt;"",Datos!AC12=AC$1008),0,IF(AC$1004=0,0,1-CHOOSE(AC$1004,IF(ISNUMBER(Datos!AC12),AND(OR(AC$1005="",Datos!AC12&gt;=AC$1005),OR(AC$1006="",Datos!AC12&lt;=AC$1006)),FALSE),IF(ISNUMBER(Datos!AC12),AND(Datos!AC12=INT(Datos!AC12),AND(OR(AC$1005="",Datos!AC12&gt;=AC$1005),OR(AC$1006="",Datos!AC12&lt;=AC$1006))),FALSE),OR(ISNUMBER(FIND(";"&amp;UPPER(TRIM(Datos!AC12&amp;""))&amp;"=",AC$1007)),ISNUMBER(FIND(";"&amp;UPPER(TRIM(Datos!AC12&amp;""))&amp;";",AC$1007))),OR(UPPER(TRIM(Datos!AC12&amp;""))="SÍ",UPPER(TRIM(Datos!AC12&amp;""))="SI",UPPER(TRIM(Datos!AC12&amp;""))="NO"),IF(ISNUMBER(Datos!AC12),AND(OR(AC$1005="",Datos!AC12&gt;=AC$1005),OR(AC$1006="",Datos!AC12&lt;=AC$1006)),FALSE),TRUE))))</f>
        <v>0.0</v>
      </c>
      <c r="AD12">
        <f>IF(Datos!AD12="",0,IF(AND(AD$1008&lt;&gt;"",Datos!AD12=AD$1008),0,IF(AD$1004=0,0,1-CHOOSE(AD$1004,IF(ISNUMBER(Datos!AD12),AND(OR(AD$1005="",Datos!AD12&gt;=AD$1005),OR(AD$1006="",Datos!AD12&lt;=AD$1006)),FALSE),IF(ISNUMBER(Datos!AD12),AND(Datos!AD12=INT(Datos!AD12),AND(OR(AD$1005="",Datos!AD12&gt;=AD$1005),OR(AD$1006="",Datos!AD12&lt;=AD$1006))),FALSE),OR(ISNUMBER(FIND(";"&amp;UPPER(TRIM(Datos!AD12&amp;""))&amp;"=",AD$1007)),ISNUMBER(FIND(";"&amp;UPPER(TRIM(Datos!AD12&amp;""))&amp;";",AD$1007))),OR(UPPER(TRIM(Datos!AD12&amp;""))="SÍ",UPPER(TRIM(Datos!AD12&amp;""))="SI",UPPER(TRIM(Datos!AD12&amp;""))="NO"),IF(ISNUMBER(Datos!AD12),AND(OR(AD$1005="",Datos!AD12&gt;=AD$1005),OR(AD$1006="",Datos!AD12&lt;=AD$1006)),FALSE),TRUE))))</f>
        <v>0.0</v>
      </c>
      <c r="AE12">
        <f>IF(Datos!AE12="",0,IF(AND(AE$1008&lt;&gt;"",Datos!AE12=AE$1008),0,IF(AE$1004=0,0,1-CHOOSE(AE$1004,IF(ISNUMBER(Datos!AE12),AND(OR(AE$1005="",Datos!AE12&gt;=AE$1005),OR(AE$1006="",Datos!AE12&lt;=AE$1006)),FALSE),IF(ISNUMBER(Datos!AE12),AND(Datos!AE12=INT(Datos!AE12),AND(OR(AE$1005="",Datos!AE12&gt;=AE$1005),OR(AE$1006="",Datos!AE12&lt;=AE$1006))),FALSE),OR(ISNUMBER(FIND(";"&amp;UPPER(TRIM(Datos!AE12&amp;""))&amp;"=",AE$1007)),ISNUMBER(FIND(";"&amp;UPPER(TRIM(Datos!AE12&amp;""))&amp;";",AE$1007))),OR(UPPER(TRIM(Datos!AE12&amp;""))="SÍ",UPPER(TRIM(Datos!AE12&amp;""))="SI",UPPER(TRIM(Datos!AE12&amp;""))="NO"),IF(ISNUMBER(Datos!AE12),AND(OR(AE$1005="",Datos!AE12&gt;=AE$1005),OR(AE$1006="",Datos!AE12&lt;=AE$1006)),FALSE),TRUE))))</f>
        <v>0.0</v>
      </c>
    </row>
    <row r="13" spans="1:31">
      <c r="B13">
        <f>IF(Datos!B13="",0,IF(AND(B$1008&lt;&gt;"",Datos!B13=B$1008),0,IF(B$1004=0,0,1-CHOOSE(B$1004,IF(ISNUMBER(Datos!B13),AND(OR(B$1005="",Datos!B13&gt;=B$1005),OR(B$1006="",Datos!B13&lt;=B$1006)),FALSE),IF(ISNUMBER(Datos!B13),AND(Datos!B13=INT(Datos!B13),AND(OR(B$1005="",Datos!B13&gt;=B$1005),OR(B$1006="",Datos!B13&lt;=B$1006))),FALSE),OR(ISNUMBER(FIND(";"&amp;UPPER(TRIM(Datos!B13&amp;""))&amp;"=",B$1007)),ISNUMBER(FIND(";"&amp;UPPER(TRIM(Datos!B13&amp;""))&amp;";",B$1007))),OR(UPPER(TRIM(Datos!B13&amp;""))="SÍ",UPPER(TRIM(Datos!B13&amp;""))="SI",UPPER(TRIM(Datos!B13&amp;""))="NO"),IF(ISNUMBER(Datos!B13),AND(OR(B$1005="",Datos!B13&gt;=B$1005),OR(B$1006="",Datos!B13&lt;=B$1006)),FALSE),TRUE))))</f>
        <v>0.0</v>
      </c>
      <c r="C13">
        <f>IF(Datos!C13="",0,IF(AND(C$1008&lt;&gt;"",Datos!C13=C$1008),0,IF(C$1004=0,0,1-CHOOSE(C$1004,IF(ISNUMBER(Datos!C13),AND(OR(C$1005="",Datos!C13&gt;=C$1005),OR(C$1006="",Datos!C13&lt;=C$1006)),FALSE),IF(ISNUMBER(Datos!C13),AND(Datos!C13=INT(Datos!C13),AND(OR(C$1005="",Datos!C13&gt;=C$1005),OR(C$1006="",Datos!C13&lt;=C$1006))),FALSE),OR(ISNUMBER(FIND(";"&amp;UPPER(TRIM(Datos!C13&amp;""))&amp;"=",C$1007)),ISNUMBER(FIND(";"&amp;UPPER(TRIM(Datos!C13&amp;""))&amp;";",C$1007))),OR(UPPER(TRIM(Datos!C13&amp;""))="SÍ",UPPER(TRIM(Datos!C13&amp;""))="SI",UPPER(TRIM(Datos!C13&amp;""))="NO"),IF(ISNUMBER(Datos!C13),AND(OR(C$1005="",Datos!C13&gt;=C$1005),OR(C$1006="",Datos!C13&lt;=C$1006)),FALSE),TRUE))))</f>
        <v>0.0</v>
      </c>
      <c r="D13">
        <f>IF(Datos!D13="",0,IF(AND(D$1008&lt;&gt;"",Datos!D13=D$1008),0,IF(D$1004=0,0,1-CHOOSE(D$1004,IF(ISNUMBER(Datos!D13),AND(OR(D$1005="",Datos!D13&gt;=D$1005),OR(D$1006="",Datos!D13&lt;=D$1006)),FALSE),IF(ISNUMBER(Datos!D13),AND(Datos!D13=INT(Datos!D13),AND(OR(D$1005="",Datos!D13&gt;=D$1005),OR(D$1006="",Datos!D13&lt;=D$1006))),FALSE),OR(ISNUMBER(FIND(";"&amp;UPPER(TRIM(Datos!D13&amp;""))&amp;"=",D$1007)),ISNUMBER(FIND(";"&amp;UPPER(TRIM(Datos!D13&amp;""))&amp;";",D$1007))),OR(UPPER(TRIM(Datos!D13&amp;""))="SÍ",UPPER(TRIM(Datos!D13&amp;""))="SI",UPPER(TRIM(Datos!D13&amp;""))="NO"),IF(ISNUMBER(Datos!D13),AND(OR(D$1005="",Datos!D13&gt;=D$1005),OR(D$1006="",Datos!D13&lt;=D$1006)),FALSE),TRUE))))</f>
        <v>0.0</v>
      </c>
      <c r="E13">
        <f>IF(Datos!E13="",0,IF(AND(E$1008&lt;&gt;"",Datos!E13=E$1008),0,IF(E$1004=0,0,1-CHOOSE(E$1004,IF(ISNUMBER(Datos!E13),AND(OR(E$1005="",Datos!E13&gt;=E$1005),OR(E$1006="",Datos!E13&lt;=E$1006)),FALSE),IF(ISNUMBER(Datos!E13),AND(Datos!E13=INT(Datos!E13),AND(OR(E$1005="",Datos!E13&gt;=E$1005),OR(E$1006="",Datos!E13&lt;=E$1006))),FALSE),OR(ISNUMBER(FIND(";"&amp;UPPER(TRIM(Datos!E13&amp;""))&amp;"=",E$1007)),ISNUMBER(FIND(";"&amp;UPPER(TRIM(Datos!E13&amp;""))&amp;";",E$1007))),OR(UPPER(TRIM(Datos!E13&amp;""))="SÍ",UPPER(TRIM(Datos!E13&amp;""))="SI",UPPER(TRIM(Datos!E13&amp;""))="NO"),IF(ISNUMBER(Datos!E13),AND(OR(E$1005="",Datos!E13&gt;=E$1005),OR(E$1006="",Datos!E13&lt;=E$1006)),FALSE),TRUE))))</f>
        <v>0.0</v>
      </c>
      <c r="F13">
        <f>IF(Datos!F13="",0,IF(AND(F$1008&lt;&gt;"",Datos!F13=F$1008),0,IF(F$1004=0,0,1-CHOOSE(F$1004,IF(ISNUMBER(Datos!F13),AND(OR(F$1005="",Datos!F13&gt;=F$1005),OR(F$1006="",Datos!F13&lt;=F$1006)),FALSE),IF(ISNUMBER(Datos!F13),AND(Datos!F13=INT(Datos!F13),AND(OR(F$1005="",Datos!F13&gt;=F$1005),OR(F$1006="",Datos!F13&lt;=F$1006))),FALSE),OR(ISNUMBER(FIND(";"&amp;UPPER(TRIM(Datos!F13&amp;""))&amp;"=",F$1007)),ISNUMBER(FIND(";"&amp;UPPER(TRIM(Datos!F13&amp;""))&amp;";",F$1007))),OR(UPPER(TRIM(Datos!F13&amp;""))="SÍ",UPPER(TRIM(Datos!F13&amp;""))="SI",UPPER(TRIM(Datos!F13&amp;""))="NO"),IF(ISNUMBER(Datos!F13),AND(OR(F$1005="",Datos!F13&gt;=F$1005),OR(F$1006="",Datos!F13&lt;=F$1006)),FALSE),TRUE))))</f>
        <v>0.0</v>
      </c>
      <c r="G13">
        <f>IF(Datos!G13="",0,IF(AND(G$1008&lt;&gt;"",Datos!G13=G$1008),0,IF(G$1004=0,0,1-CHOOSE(G$1004,IF(ISNUMBER(Datos!G13),AND(OR(G$1005="",Datos!G13&gt;=G$1005),OR(G$1006="",Datos!G13&lt;=G$1006)),FALSE),IF(ISNUMBER(Datos!G13),AND(Datos!G13=INT(Datos!G13),AND(OR(G$1005="",Datos!G13&gt;=G$1005),OR(G$1006="",Datos!G13&lt;=G$1006))),FALSE),OR(ISNUMBER(FIND(";"&amp;UPPER(TRIM(Datos!G13&amp;""))&amp;"=",G$1007)),ISNUMBER(FIND(";"&amp;UPPER(TRIM(Datos!G13&amp;""))&amp;";",G$1007))),OR(UPPER(TRIM(Datos!G13&amp;""))="SÍ",UPPER(TRIM(Datos!G13&amp;""))="SI",UPPER(TRIM(Datos!G13&amp;""))="NO"),IF(ISNUMBER(Datos!G13),AND(OR(G$1005="",Datos!G13&gt;=G$1005),OR(G$1006="",Datos!G13&lt;=G$1006)),FALSE),TRUE))))</f>
        <v>0.0</v>
      </c>
      <c r="H13">
        <f>IF(Datos!H13="",0,IF(AND(H$1008&lt;&gt;"",Datos!H13=H$1008),0,IF(H$1004=0,0,1-CHOOSE(H$1004,IF(ISNUMBER(Datos!H13),AND(OR(H$1005="",Datos!H13&gt;=H$1005),OR(H$1006="",Datos!H13&lt;=H$1006)),FALSE),IF(ISNUMBER(Datos!H13),AND(Datos!H13=INT(Datos!H13),AND(OR(H$1005="",Datos!H13&gt;=H$1005),OR(H$1006="",Datos!H13&lt;=H$1006))),FALSE),OR(ISNUMBER(FIND(";"&amp;UPPER(TRIM(Datos!H13&amp;""))&amp;"=",H$1007)),ISNUMBER(FIND(";"&amp;UPPER(TRIM(Datos!H13&amp;""))&amp;";",H$1007))),OR(UPPER(TRIM(Datos!H13&amp;""))="SÍ",UPPER(TRIM(Datos!H13&amp;""))="SI",UPPER(TRIM(Datos!H13&amp;""))="NO"),IF(ISNUMBER(Datos!H13),AND(OR(H$1005="",Datos!H13&gt;=H$1005),OR(H$1006="",Datos!H13&lt;=H$1006)),FALSE),TRUE))))</f>
        <v>0.0</v>
      </c>
      <c r="I13">
        <f>IF(Datos!I13="",0,IF(AND(I$1008&lt;&gt;"",Datos!I13=I$1008),0,IF(I$1004=0,0,1-CHOOSE(I$1004,IF(ISNUMBER(Datos!I13),AND(OR(I$1005="",Datos!I13&gt;=I$1005),OR(I$1006="",Datos!I13&lt;=I$1006)),FALSE),IF(ISNUMBER(Datos!I13),AND(Datos!I13=INT(Datos!I13),AND(OR(I$1005="",Datos!I13&gt;=I$1005),OR(I$1006="",Datos!I13&lt;=I$1006))),FALSE),OR(ISNUMBER(FIND(";"&amp;UPPER(TRIM(Datos!I13&amp;""))&amp;"=",I$1007)),ISNUMBER(FIND(";"&amp;UPPER(TRIM(Datos!I13&amp;""))&amp;";",I$1007))),OR(UPPER(TRIM(Datos!I13&amp;""))="SÍ",UPPER(TRIM(Datos!I13&amp;""))="SI",UPPER(TRIM(Datos!I13&amp;""))="NO"),IF(ISNUMBER(Datos!I13),AND(OR(I$1005="",Datos!I13&gt;=I$1005),OR(I$1006="",Datos!I13&lt;=I$1006)),FALSE),TRUE))))</f>
        <v>0.0</v>
      </c>
      <c r="J13">
        <f>IF(Datos!J13="",0,IF(AND(J$1008&lt;&gt;"",Datos!J13=J$1008),0,IF(J$1004=0,0,1-CHOOSE(J$1004,IF(ISNUMBER(Datos!J13),AND(OR(J$1005="",Datos!J13&gt;=J$1005),OR(J$1006="",Datos!J13&lt;=J$1006)),FALSE),IF(ISNUMBER(Datos!J13),AND(Datos!J13=INT(Datos!J13),AND(OR(J$1005="",Datos!J13&gt;=J$1005),OR(J$1006="",Datos!J13&lt;=J$1006))),FALSE),OR(ISNUMBER(FIND(";"&amp;UPPER(TRIM(Datos!J13&amp;""))&amp;"=",J$1007)),ISNUMBER(FIND(";"&amp;UPPER(TRIM(Datos!J13&amp;""))&amp;";",J$1007))),OR(UPPER(TRIM(Datos!J13&amp;""))="SÍ",UPPER(TRIM(Datos!J13&amp;""))="SI",UPPER(TRIM(Datos!J13&amp;""))="NO"),IF(ISNUMBER(Datos!J13),AND(OR(J$1005="",Datos!J13&gt;=J$1005),OR(J$1006="",Datos!J13&lt;=J$1006)),FALSE),TRUE))))</f>
        <v>0.0</v>
      </c>
      <c r="K13">
        <f>IF(Datos!K13="",0,IF(AND(K$1008&lt;&gt;"",Datos!K13=K$1008),0,IF(K$1004=0,0,1-CHOOSE(K$1004,IF(ISNUMBER(Datos!K13),AND(OR(K$1005="",Datos!K13&gt;=K$1005),OR(K$1006="",Datos!K13&lt;=K$1006)),FALSE),IF(ISNUMBER(Datos!K13),AND(Datos!K13=INT(Datos!K13),AND(OR(K$1005="",Datos!K13&gt;=K$1005),OR(K$1006="",Datos!K13&lt;=K$1006))),FALSE),OR(ISNUMBER(FIND(";"&amp;UPPER(TRIM(Datos!K13&amp;""))&amp;"=",K$1007)),ISNUMBER(FIND(";"&amp;UPPER(TRIM(Datos!K13&amp;""))&amp;";",K$1007))),OR(UPPER(TRIM(Datos!K13&amp;""))="SÍ",UPPER(TRIM(Datos!K13&amp;""))="SI",UPPER(TRIM(Datos!K13&amp;""))="NO"),IF(ISNUMBER(Datos!K13),AND(OR(K$1005="",Datos!K13&gt;=K$1005),OR(K$1006="",Datos!K13&lt;=K$1006)),FALSE),TRUE))))</f>
        <v>0.0</v>
      </c>
      <c r="L13">
        <f>IF(Datos!L13="",0,IF(AND(L$1008&lt;&gt;"",Datos!L13=L$1008),0,IF(L$1004=0,0,1-CHOOSE(L$1004,IF(ISNUMBER(Datos!L13),AND(OR(L$1005="",Datos!L13&gt;=L$1005),OR(L$1006="",Datos!L13&lt;=L$1006)),FALSE),IF(ISNUMBER(Datos!L13),AND(Datos!L13=INT(Datos!L13),AND(OR(L$1005="",Datos!L13&gt;=L$1005),OR(L$1006="",Datos!L13&lt;=L$1006))),FALSE),OR(ISNUMBER(FIND(";"&amp;UPPER(TRIM(Datos!L13&amp;""))&amp;"=",L$1007)),ISNUMBER(FIND(";"&amp;UPPER(TRIM(Datos!L13&amp;""))&amp;";",L$1007))),OR(UPPER(TRIM(Datos!L13&amp;""))="SÍ",UPPER(TRIM(Datos!L13&amp;""))="SI",UPPER(TRIM(Datos!L13&amp;""))="NO"),IF(ISNUMBER(Datos!L13),AND(OR(L$1005="",Datos!L13&gt;=L$1005),OR(L$1006="",Datos!L13&lt;=L$1006)),FALSE),TRUE))))</f>
        <v>0.0</v>
      </c>
      <c r="M13">
        <f>IF(Datos!M13="",0,IF(AND(M$1008&lt;&gt;"",Datos!M13=M$1008),0,IF(M$1004=0,0,1-CHOOSE(M$1004,IF(ISNUMBER(Datos!M13),AND(OR(M$1005="",Datos!M13&gt;=M$1005),OR(M$1006="",Datos!M13&lt;=M$1006)),FALSE),IF(ISNUMBER(Datos!M13),AND(Datos!M13=INT(Datos!M13),AND(OR(M$1005="",Datos!M13&gt;=M$1005),OR(M$1006="",Datos!M13&lt;=M$1006))),FALSE),OR(ISNUMBER(FIND(";"&amp;UPPER(TRIM(Datos!M13&amp;""))&amp;"=",M$1007)),ISNUMBER(FIND(";"&amp;UPPER(TRIM(Datos!M13&amp;""))&amp;";",M$1007))),OR(UPPER(TRIM(Datos!M13&amp;""))="SÍ",UPPER(TRIM(Datos!M13&amp;""))="SI",UPPER(TRIM(Datos!M13&amp;""))="NO"),IF(ISNUMBER(Datos!M13),AND(OR(M$1005="",Datos!M13&gt;=M$1005),OR(M$1006="",Datos!M13&lt;=M$1006)),FALSE),TRUE))))</f>
        <v>0.0</v>
      </c>
      <c r="N13">
        <f>IF(Datos!N13="",0,IF(AND(N$1008&lt;&gt;"",Datos!N13=N$1008),0,IF(N$1004=0,0,1-CHOOSE(N$1004,IF(ISNUMBER(Datos!N13),AND(OR(N$1005="",Datos!N13&gt;=N$1005),OR(N$1006="",Datos!N13&lt;=N$1006)),FALSE),IF(ISNUMBER(Datos!N13),AND(Datos!N13=INT(Datos!N13),AND(OR(N$1005="",Datos!N13&gt;=N$1005),OR(N$1006="",Datos!N13&lt;=N$1006))),FALSE),OR(ISNUMBER(FIND(";"&amp;UPPER(TRIM(Datos!N13&amp;""))&amp;"=",N$1007)),ISNUMBER(FIND(";"&amp;UPPER(TRIM(Datos!N13&amp;""))&amp;";",N$1007))),OR(UPPER(TRIM(Datos!N13&amp;""))="SÍ",UPPER(TRIM(Datos!N13&amp;""))="SI",UPPER(TRIM(Datos!N13&amp;""))="NO"),IF(ISNUMBER(Datos!N13),AND(OR(N$1005="",Datos!N13&gt;=N$1005),OR(N$1006="",Datos!N13&lt;=N$1006)),FALSE),TRUE))))</f>
        <v>0.0</v>
      </c>
      <c r="O13">
        <f>IF(Datos!O13="",0,IF(AND(O$1008&lt;&gt;"",Datos!O13=O$1008),0,IF(O$1004=0,0,1-CHOOSE(O$1004,IF(ISNUMBER(Datos!O13),AND(OR(O$1005="",Datos!O13&gt;=O$1005),OR(O$1006="",Datos!O13&lt;=O$1006)),FALSE),IF(ISNUMBER(Datos!O13),AND(Datos!O13=INT(Datos!O13),AND(OR(O$1005="",Datos!O13&gt;=O$1005),OR(O$1006="",Datos!O13&lt;=O$1006))),FALSE),OR(ISNUMBER(FIND(";"&amp;UPPER(TRIM(Datos!O13&amp;""))&amp;"=",O$1007)),ISNUMBER(FIND(";"&amp;UPPER(TRIM(Datos!O13&amp;""))&amp;";",O$1007))),OR(UPPER(TRIM(Datos!O13&amp;""))="SÍ",UPPER(TRIM(Datos!O13&amp;""))="SI",UPPER(TRIM(Datos!O13&amp;""))="NO"),IF(ISNUMBER(Datos!O13),AND(OR(O$1005="",Datos!O13&gt;=O$1005),OR(O$1006="",Datos!O13&lt;=O$1006)),FALSE),TRUE))))</f>
        <v>0.0</v>
      </c>
      <c r="P13">
        <f>IF(Datos!P13="",0,IF(AND(P$1008&lt;&gt;"",Datos!P13=P$1008),0,IF(P$1004=0,0,1-CHOOSE(P$1004,IF(ISNUMBER(Datos!P13),AND(OR(P$1005="",Datos!P13&gt;=P$1005),OR(P$1006="",Datos!P13&lt;=P$1006)),FALSE),IF(ISNUMBER(Datos!P13),AND(Datos!P13=INT(Datos!P13),AND(OR(P$1005="",Datos!P13&gt;=P$1005),OR(P$1006="",Datos!P13&lt;=P$1006))),FALSE),OR(ISNUMBER(FIND(";"&amp;UPPER(TRIM(Datos!P13&amp;""))&amp;"=",P$1007)),ISNUMBER(FIND(";"&amp;UPPER(TRIM(Datos!P13&amp;""))&amp;";",P$1007))),OR(UPPER(TRIM(Datos!P13&amp;""))="SÍ",UPPER(TRIM(Datos!P13&amp;""))="SI",UPPER(TRIM(Datos!P13&amp;""))="NO"),IF(ISNUMBER(Datos!P13),AND(OR(P$1005="",Datos!P13&gt;=P$1005),OR(P$1006="",Datos!P13&lt;=P$1006)),FALSE),TRUE))))</f>
        <v>0.0</v>
      </c>
      <c r="Q13">
        <f>IF(Datos!Q13="",0,IF(AND(Q$1008&lt;&gt;"",Datos!Q13=Q$1008),0,IF(Q$1004=0,0,1-CHOOSE(Q$1004,IF(ISNUMBER(Datos!Q13),AND(OR(Q$1005="",Datos!Q13&gt;=Q$1005),OR(Q$1006="",Datos!Q13&lt;=Q$1006)),FALSE),IF(ISNUMBER(Datos!Q13),AND(Datos!Q13=INT(Datos!Q13),AND(OR(Q$1005="",Datos!Q13&gt;=Q$1005),OR(Q$1006="",Datos!Q13&lt;=Q$1006))),FALSE),OR(ISNUMBER(FIND(";"&amp;UPPER(TRIM(Datos!Q13&amp;""))&amp;"=",Q$1007)),ISNUMBER(FIND(";"&amp;UPPER(TRIM(Datos!Q13&amp;""))&amp;";",Q$1007))),OR(UPPER(TRIM(Datos!Q13&amp;""))="SÍ",UPPER(TRIM(Datos!Q13&amp;""))="SI",UPPER(TRIM(Datos!Q13&amp;""))="NO"),IF(ISNUMBER(Datos!Q13),AND(OR(Q$1005="",Datos!Q13&gt;=Q$1005),OR(Q$1006="",Datos!Q13&lt;=Q$1006)),FALSE),TRUE))))</f>
        <v>0.0</v>
      </c>
      <c r="R13">
        <f>IF(Datos!R13="",0,IF(AND(R$1008&lt;&gt;"",Datos!R13=R$1008),0,IF(R$1004=0,0,1-CHOOSE(R$1004,IF(ISNUMBER(Datos!R13),AND(OR(R$1005="",Datos!R13&gt;=R$1005),OR(R$1006="",Datos!R13&lt;=R$1006)),FALSE),IF(ISNUMBER(Datos!R13),AND(Datos!R13=INT(Datos!R13),AND(OR(R$1005="",Datos!R13&gt;=R$1005),OR(R$1006="",Datos!R13&lt;=R$1006))),FALSE),OR(ISNUMBER(FIND(";"&amp;UPPER(TRIM(Datos!R13&amp;""))&amp;"=",R$1007)),ISNUMBER(FIND(";"&amp;UPPER(TRIM(Datos!R13&amp;""))&amp;";",R$1007))),OR(UPPER(TRIM(Datos!R13&amp;""))="SÍ",UPPER(TRIM(Datos!R13&amp;""))="SI",UPPER(TRIM(Datos!R13&amp;""))="NO"),IF(ISNUMBER(Datos!R13),AND(OR(R$1005="",Datos!R13&gt;=R$1005),OR(R$1006="",Datos!R13&lt;=R$1006)),FALSE),TRUE))))</f>
        <v>0.0</v>
      </c>
      <c r="S13">
        <f>IF(Datos!S13="",0,IF(AND(S$1008&lt;&gt;"",Datos!S13=S$1008),0,IF(S$1004=0,0,1-CHOOSE(S$1004,IF(ISNUMBER(Datos!S13),AND(OR(S$1005="",Datos!S13&gt;=S$1005),OR(S$1006="",Datos!S13&lt;=S$1006)),FALSE),IF(ISNUMBER(Datos!S13),AND(Datos!S13=INT(Datos!S13),AND(OR(S$1005="",Datos!S13&gt;=S$1005),OR(S$1006="",Datos!S13&lt;=S$1006))),FALSE),OR(ISNUMBER(FIND(";"&amp;UPPER(TRIM(Datos!S13&amp;""))&amp;"=",S$1007)),ISNUMBER(FIND(";"&amp;UPPER(TRIM(Datos!S13&amp;""))&amp;";",S$1007))),OR(UPPER(TRIM(Datos!S13&amp;""))="SÍ",UPPER(TRIM(Datos!S13&amp;""))="SI",UPPER(TRIM(Datos!S13&amp;""))="NO"),IF(ISNUMBER(Datos!S13),AND(OR(S$1005="",Datos!S13&gt;=S$1005),OR(S$1006="",Datos!S13&lt;=S$1006)),FALSE),TRUE))))</f>
        <v>0.0</v>
      </c>
      <c r="T13">
        <f>IF(Datos!T13="",0,IF(AND(T$1008&lt;&gt;"",Datos!T13=T$1008),0,IF(T$1004=0,0,1-CHOOSE(T$1004,IF(ISNUMBER(Datos!T13),AND(OR(T$1005="",Datos!T13&gt;=T$1005),OR(T$1006="",Datos!T13&lt;=T$1006)),FALSE),IF(ISNUMBER(Datos!T13),AND(Datos!T13=INT(Datos!T13),AND(OR(T$1005="",Datos!T13&gt;=T$1005),OR(T$1006="",Datos!T13&lt;=T$1006))),FALSE),OR(ISNUMBER(FIND(";"&amp;UPPER(TRIM(Datos!T13&amp;""))&amp;"=",T$1007)),ISNUMBER(FIND(";"&amp;UPPER(TRIM(Datos!T13&amp;""))&amp;";",T$1007))),OR(UPPER(TRIM(Datos!T13&amp;""))="SÍ",UPPER(TRIM(Datos!T13&amp;""))="SI",UPPER(TRIM(Datos!T13&amp;""))="NO"),IF(ISNUMBER(Datos!T13),AND(OR(T$1005="",Datos!T13&gt;=T$1005),OR(T$1006="",Datos!T13&lt;=T$1006)),FALSE),TRUE))))</f>
        <v>0.0</v>
      </c>
      <c r="U13">
        <f>IF(Datos!U13="",0,IF(AND(U$1008&lt;&gt;"",Datos!U13=U$1008),0,IF(U$1004=0,0,1-CHOOSE(U$1004,IF(ISNUMBER(Datos!U13),AND(OR(U$1005="",Datos!U13&gt;=U$1005),OR(U$1006="",Datos!U13&lt;=U$1006)),FALSE),IF(ISNUMBER(Datos!U13),AND(Datos!U13=INT(Datos!U13),AND(OR(U$1005="",Datos!U13&gt;=U$1005),OR(U$1006="",Datos!U13&lt;=U$1006))),FALSE),OR(ISNUMBER(FIND(";"&amp;UPPER(TRIM(Datos!U13&amp;""))&amp;"=",U$1007)),ISNUMBER(FIND(";"&amp;UPPER(TRIM(Datos!U13&amp;""))&amp;";",U$1007))),OR(UPPER(TRIM(Datos!U13&amp;""))="SÍ",UPPER(TRIM(Datos!U13&amp;""))="SI",UPPER(TRIM(Datos!U13&amp;""))="NO"),IF(ISNUMBER(Datos!U13),AND(OR(U$1005="",Datos!U13&gt;=U$1005),OR(U$1006="",Datos!U13&lt;=U$1006)),FALSE),TRUE))))</f>
        <v>0.0</v>
      </c>
      <c r="V13">
        <f>IF(Datos!V13="",0,IF(AND(V$1008&lt;&gt;"",Datos!V13=V$1008),0,IF(V$1004=0,0,1-CHOOSE(V$1004,IF(ISNUMBER(Datos!V13),AND(OR(V$1005="",Datos!V13&gt;=V$1005),OR(V$1006="",Datos!V13&lt;=V$1006)),FALSE),IF(ISNUMBER(Datos!V13),AND(Datos!V13=INT(Datos!V13),AND(OR(V$1005="",Datos!V13&gt;=V$1005),OR(V$1006="",Datos!V13&lt;=V$1006))),FALSE),OR(ISNUMBER(FIND(";"&amp;UPPER(TRIM(Datos!V13&amp;""))&amp;"=",V$1007)),ISNUMBER(FIND(";"&amp;UPPER(TRIM(Datos!V13&amp;""))&amp;";",V$1007))),OR(UPPER(TRIM(Datos!V13&amp;""))="SÍ",UPPER(TRIM(Datos!V13&amp;""))="SI",UPPER(TRIM(Datos!V13&amp;""))="NO"),IF(ISNUMBER(Datos!V13),AND(OR(V$1005="",Datos!V13&gt;=V$1005),OR(V$1006="",Datos!V13&lt;=V$1006)),FALSE),TRUE))))</f>
        <v>0.0</v>
      </c>
      <c r="W13">
        <f>IF(Datos!W13="",0,IF(AND(W$1008&lt;&gt;"",Datos!W13=W$1008),0,IF(W$1004=0,0,1-CHOOSE(W$1004,IF(ISNUMBER(Datos!W13),AND(OR(W$1005="",Datos!W13&gt;=W$1005),OR(W$1006="",Datos!W13&lt;=W$1006)),FALSE),IF(ISNUMBER(Datos!W13),AND(Datos!W13=INT(Datos!W13),AND(OR(W$1005="",Datos!W13&gt;=W$1005),OR(W$1006="",Datos!W13&lt;=W$1006))),FALSE),OR(ISNUMBER(FIND(";"&amp;UPPER(TRIM(Datos!W13&amp;""))&amp;"=",W$1007)),ISNUMBER(FIND(";"&amp;UPPER(TRIM(Datos!W13&amp;""))&amp;";",W$1007))),OR(UPPER(TRIM(Datos!W13&amp;""))="SÍ",UPPER(TRIM(Datos!W13&amp;""))="SI",UPPER(TRIM(Datos!W13&amp;""))="NO"),IF(ISNUMBER(Datos!W13),AND(OR(W$1005="",Datos!W13&gt;=W$1005),OR(W$1006="",Datos!W13&lt;=W$1006)),FALSE),TRUE))))</f>
        <v>0.0</v>
      </c>
      <c r="X13">
        <f>IF(Datos!X13="",0,IF(AND(X$1008&lt;&gt;"",Datos!X13=X$1008),0,IF(X$1004=0,0,1-CHOOSE(X$1004,IF(ISNUMBER(Datos!X13),AND(OR(X$1005="",Datos!X13&gt;=X$1005),OR(X$1006="",Datos!X13&lt;=X$1006)),FALSE),IF(ISNUMBER(Datos!X13),AND(Datos!X13=INT(Datos!X13),AND(OR(X$1005="",Datos!X13&gt;=X$1005),OR(X$1006="",Datos!X13&lt;=X$1006))),FALSE),OR(ISNUMBER(FIND(";"&amp;UPPER(TRIM(Datos!X13&amp;""))&amp;"=",X$1007)),ISNUMBER(FIND(";"&amp;UPPER(TRIM(Datos!X13&amp;""))&amp;";",X$1007))),OR(UPPER(TRIM(Datos!X13&amp;""))="SÍ",UPPER(TRIM(Datos!X13&amp;""))="SI",UPPER(TRIM(Datos!X13&amp;""))="NO"),IF(ISNUMBER(Datos!X13),AND(OR(X$1005="",Datos!X13&gt;=X$1005),OR(X$1006="",Datos!X13&lt;=X$1006)),FALSE),TRUE))))</f>
        <v>0.0</v>
      </c>
      <c r="Y13">
        <f>IF(Datos!Y13="",0,IF(AND(Y$1008&lt;&gt;"",Datos!Y13=Y$1008),0,IF(Y$1004=0,0,1-CHOOSE(Y$1004,IF(ISNUMBER(Datos!Y13),AND(OR(Y$1005="",Datos!Y13&gt;=Y$1005),OR(Y$1006="",Datos!Y13&lt;=Y$1006)),FALSE),IF(ISNUMBER(Datos!Y13),AND(Datos!Y13=INT(Datos!Y13),AND(OR(Y$1005="",Datos!Y13&gt;=Y$1005),OR(Y$1006="",Datos!Y13&lt;=Y$1006))),FALSE),OR(ISNUMBER(FIND(";"&amp;UPPER(TRIM(Datos!Y13&amp;""))&amp;"=",Y$1007)),ISNUMBER(FIND(";"&amp;UPPER(TRIM(Datos!Y13&amp;""))&amp;";",Y$1007))),OR(UPPER(TRIM(Datos!Y13&amp;""))="SÍ",UPPER(TRIM(Datos!Y13&amp;""))="SI",UPPER(TRIM(Datos!Y13&amp;""))="NO"),IF(ISNUMBER(Datos!Y13),AND(OR(Y$1005="",Datos!Y13&gt;=Y$1005),OR(Y$1006="",Datos!Y13&lt;=Y$1006)),FALSE),TRUE))))</f>
        <v>0.0</v>
      </c>
      <c r="Z13">
        <f>IF(Datos!Z13="",0,IF(AND(Z$1008&lt;&gt;"",Datos!Z13=Z$1008),0,IF(Z$1004=0,0,1-CHOOSE(Z$1004,IF(ISNUMBER(Datos!Z13),AND(OR(Z$1005="",Datos!Z13&gt;=Z$1005),OR(Z$1006="",Datos!Z13&lt;=Z$1006)),FALSE),IF(ISNUMBER(Datos!Z13),AND(Datos!Z13=INT(Datos!Z13),AND(OR(Z$1005="",Datos!Z13&gt;=Z$1005),OR(Z$1006="",Datos!Z13&lt;=Z$1006))),FALSE),OR(ISNUMBER(FIND(";"&amp;UPPER(TRIM(Datos!Z13&amp;""))&amp;"=",Z$1007)),ISNUMBER(FIND(";"&amp;UPPER(TRIM(Datos!Z13&amp;""))&amp;";",Z$1007))),OR(UPPER(TRIM(Datos!Z13&amp;""))="SÍ",UPPER(TRIM(Datos!Z13&amp;""))="SI",UPPER(TRIM(Datos!Z13&amp;""))="NO"),IF(ISNUMBER(Datos!Z13),AND(OR(Z$1005="",Datos!Z13&gt;=Z$1005),OR(Z$1006="",Datos!Z13&lt;=Z$1006)),FALSE),TRUE))))</f>
        <v>0.0</v>
      </c>
      <c r="AA13">
        <f>IF(Datos!AA13="",0,IF(AND(AA$1008&lt;&gt;"",Datos!AA13=AA$1008),0,IF(AA$1004=0,0,1-CHOOSE(AA$1004,IF(ISNUMBER(Datos!AA13),AND(OR(AA$1005="",Datos!AA13&gt;=AA$1005),OR(AA$1006="",Datos!AA13&lt;=AA$1006)),FALSE),IF(ISNUMBER(Datos!AA13),AND(Datos!AA13=INT(Datos!AA13),AND(OR(AA$1005="",Datos!AA13&gt;=AA$1005),OR(AA$1006="",Datos!AA13&lt;=AA$1006))),FALSE),OR(ISNUMBER(FIND(";"&amp;UPPER(TRIM(Datos!AA13&amp;""))&amp;"=",AA$1007)),ISNUMBER(FIND(";"&amp;UPPER(TRIM(Datos!AA13&amp;""))&amp;";",AA$1007))),OR(UPPER(TRIM(Datos!AA13&amp;""))="SÍ",UPPER(TRIM(Datos!AA13&amp;""))="SI",UPPER(TRIM(Datos!AA13&amp;""))="NO"),IF(ISNUMBER(Datos!AA13),AND(OR(AA$1005="",Datos!AA13&gt;=AA$1005),OR(AA$1006="",Datos!AA13&lt;=AA$1006)),FALSE),TRUE))))</f>
        <v>0.0</v>
      </c>
      <c r="AB13">
        <f>IF(Datos!AB13="",0,IF(AND(AB$1008&lt;&gt;"",Datos!AB13=AB$1008),0,IF(AB$1004=0,0,1-CHOOSE(AB$1004,IF(ISNUMBER(Datos!AB13),AND(OR(AB$1005="",Datos!AB13&gt;=AB$1005),OR(AB$1006="",Datos!AB13&lt;=AB$1006)),FALSE),IF(ISNUMBER(Datos!AB13),AND(Datos!AB13=INT(Datos!AB13),AND(OR(AB$1005="",Datos!AB13&gt;=AB$1005),OR(AB$1006="",Datos!AB13&lt;=AB$1006))),FALSE),OR(ISNUMBER(FIND(";"&amp;UPPER(TRIM(Datos!AB13&amp;""))&amp;"=",AB$1007)),ISNUMBER(FIND(";"&amp;UPPER(TRIM(Datos!AB13&amp;""))&amp;";",AB$1007))),OR(UPPER(TRIM(Datos!AB13&amp;""))="SÍ",UPPER(TRIM(Datos!AB13&amp;""))="SI",UPPER(TRIM(Datos!AB13&amp;""))="NO"),IF(ISNUMBER(Datos!AB13),AND(OR(AB$1005="",Datos!AB13&gt;=AB$1005),OR(AB$1006="",Datos!AB13&lt;=AB$1006)),FALSE),TRUE))))</f>
        <v>0.0</v>
      </c>
      <c r="AC13">
        <f>IF(Datos!AC13="",0,IF(AND(AC$1008&lt;&gt;"",Datos!AC13=AC$1008),0,IF(AC$1004=0,0,1-CHOOSE(AC$1004,IF(ISNUMBER(Datos!AC13),AND(OR(AC$1005="",Datos!AC13&gt;=AC$1005),OR(AC$1006="",Datos!AC13&lt;=AC$1006)),FALSE),IF(ISNUMBER(Datos!AC13),AND(Datos!AC13=INT(Datos!AC13),AND(OR(AC$1005="",Datos!AC13&gt;=AC$1005),OR(AC$1006="",Datos!AC13&lt;=AC$1006))),FALSE),OR(ISNUMBER(FIND(";"&amp;UPPER(TRIM(Datos!AC13&amp;""))&amp;"=",AC$1007)),ISNUMBER(FIND(";"&amp;UPPER(TRIM(Datos!AC13&amp;""))&amp;";",AC$1007))),OR(UPPER(TRIM(Datos!AC13&amp;""))="SÍ",UPPER(TRIM(Datos!AC13&amp;""))="SI",UPPER(TRIM(Datos!AC13&amp;""))="NO"),IF(ISNUMBER(Datos!AC13),AND(OR(AC$1005="",Datos!AC13&gt;=AC$1005),OR(AC$1006="",Datos!AC13&lt;=AC$1006)),FALSE),TRUE))))</f>
        <v>0.0</v>
      </c>
      <c r="AD13">
        <f>IF(Datos!AD13="",0,IF(AND(AD$1008&lt;&gt;"",Datos!AD13=AD$1008),0,IF(AD$1004=0,0,1-CHOOSE(AD$1004,IF(ISNUMBER(Datos!AD13),AND(OR(AD$1005="",Datos!AD13&gt;=AD$1005),OR(AD$1006="",Datos!AD13&lt;=AD$1006)),FALSE),IF(ISNUMBER(Datos!AD13),AND(Datos!AD13=INT(Datos!AD13),AND(OR(AD$1005="",Datos!AD13&gt;=AD$1005),OR(AD$1006="",Datos!AD13&lt;=AD$1006))),FALSE),OR(ISNUMBER(FIND(";"&amp;UPPER(TRIM(Datos!AD13&amp;""))&amp;"=",AD$1007)),ISNUMBER(FIND(";"&amp;UPPER(TRIM(Datos!AD13&amp;""))&amp;";",AD$1007))),OR(UPPER(TRIM(Datos!AD13&amp;""))="SÍ",UPPER(TRIM(Datos!AD13&amp;""))="SI",UPPER(TRIM(Datos!AD13&amp;""))="NO"),IF(ISNUMBER(Datos!AD13),AND(OR(AD$1005="",Datos!AD13&gt;=AD$1005),OR(AD$1006="",Datos!AD13&lt;=AD$1006)),FALSE),TRUE))))</f>
        <v>0.0</v>
      </c>
      <c r="AE13">
        <f>IF(Datos!AE13="",0,IF(AND(AE$1008&lt;&gt;"",Datos!AE13=AE$1008),0,IF(AE$1004=0,0,1-CHOOSE(AE$1004,IF(ISNUMBER(Datos!AE13),AND(OR(AE$1005="",Datos!AE13&gt;=AE$1005),OR(AE$1006="",Datos!AE13&lt;=AE$1006)),FALSE),IF(ISNUMBER(Datos!AE13),AND(Datos!AE13=INT(Datos!AE13),AND(OR(AE$1005="",Datos!AE13&gt;=AE$1005),OR(AE$1006="",Datos!AE13&lt;=AE$1006))),FALSE),OR(ISNUMBER(FIND(";"&amp;UPPER(TRIM(Datos!AE13&amp;""))&amp;"=",AE$1007)),ISNUMBER(FIND(";"&amp;UPPER(TRIM(Datos!AE13&amp;""))&amp;";",AE$1007))),OR(UPPER(TRIM(Datos!AE13&amp;""))="SÍ",UPPER(TRIM(Datos!AE13&amp;""))="SI",UPPER(TRIM(Datos!AE13&amp;""))="NO"),IF(ISNUMBER(Datos!AE13),AND(OR(AE$1005="",Datos!AE13&gt;=AE$1005),OR(AE$1006="",Datos!AE13&lt;=AE$1006)),FALSE),TRUE))))</f>
        <v>0.0</v>
      </c>
    </row>
    <row r="14" spans="1:31">
      <c r="B14">
        <f>IF(Datos!B14="",0,IF(AND(B$1008&lt;&gt;"",Datos!B14=B$1008),0,IF(B$1004=0,0,1-CHOOSE(B$1004,IF(ISNUMBER(Datos!B14),AND(OR(B$1005="",Datos!B14&gt;=B$1005),OR(B$1006="",Datos!B14&lt;=B$1006)),FALSE),IF(ISNUMBER(Datos!B14),AND(Datos!B14=INT(Datos!B14),AND(OR(B$1005="",Datos!B14&gt;=B$1005),OR(B$1006="",Datos!B14&lt;=B$1006))),FALSE),OR(ISNUMBER(FIND(";"&amp;UPPER(TRIM(Datos!B14&amp;""))&amp;"=",B$1007)),ISNUMBER(FIND(";"&amp;UPPER(TRIM(Datos!B14&amp;""))&amp;";",B$1007))),OR(UPPER(TRIM(Datos!B14&amp;""))="SÍ",UPPER(TRIM(Datos!B14&amp;""))="SI",UPPER(TRIM(Datos!B14&amp;""))="NO"),IF(ISNUMBER(Datos!B14),AND(OR(B$1005="",Datos!B14&gt;=B$1005),OR(B$1006="",Datos!B14&lt;=B$1006)),FALSE),TRUE))))</f>
        <v>0.0</v>
      </c>
      <c r="C14">
        <f>IF(Datos!C14="",0,IF(AND(C$1008&lt;&gt;"",Datos!C14=C$1008),0,IF(C$1004=0,0,1-CHOOSE(C$1004,IF(ISNUMBER(Datos!C14),AND(OR(C$1005="",Datos!C14&gt;=C$1005),OR(C$1006="",Datos!C14&lt;=C$1006)),FALSE),IF(ISNUMBER(Datos!C14),AND(Datos!C14=INT(Datos!C14),AND(OR(C$1005="",Datos!C14&gt;=C$1005),OR(C$1006="",Datos!C14&lt;=C$1006))),FALSE),OR(ISNUMBER(FIND(";"&amp;UPPER(TRIM(Datos!C14&amp;""))&amp;"=",C$1007)),ISNUMBER(FIND(";"&amp;UPPER(TRIM(Datos!C14&amp;""))&amp;";",C$1007))),OR(UPPER(TRIM(Datos!C14&amp;""))="SÍ",UPPER(TRIM(Datos!C14&amp;""))="SI",UPPER(TRIM(Datos!C14&amp;""))="NO"),IF(ISNUMBER(Datos!C14),AND(OR(C$1005="",Datos!C14&gt;=C$1005),OR(C$1006="",Datos!C14&lt;=C$1006)),FALSE),TRUE))))</f>
        <v>0.0</v>
      </c>
      <c r="D14">
        <f>IF(Datos!D14="",0,IF(AND(D$1008&lt;&gt;"",Datos!D14=D$1008),0,IF(D$1004=0,0,1-CHOOSE(D$1004,IF(ISNUMBER(Datos!D14),AND(OR(D$1005="",Datos!D14&gt;=D$1005),OR(D$1006="",Datos!D14&lt;=D$1006)),FALSE),IF(ISNUMBER(Datos!D14),AND(Datos!D14=INT(Datos!D14),AND(OR(D$1005="",Datos!D14&gt;=D$1005),OR(D$1006="",Datos!D14&lt;=D$1006))),FALSE),OR(ISNUMBER(FIND(";"&amp;UPPER(TRIM(Datos!D14&amp;""))&amp;"=",D$1007)),ISNUMBER(FIND(";"&amp;UPPER(TRIM(Datos!D14&amp;""))&amp;";",D$1007))),OR(UPPER(TRIM(Datos!D14&amp;""))="SÍ",UPPER(TRIM(Datos!D14&amp;""))="SI",UPPER(TRIM(Datos!D14&amp;""))="NO"),IF(ISNUMBER(Datos!D14),AND(OR(D$1005="",Datos!D14&gt;=D$1005),OR(D$1006="",Datos!D14&lt;=D$1006)),FALSE),TRUE))))</f>
        <v>0.0</v>
      </c>
      <c r="E14">
        <f>IF(Datos!E14="",0,IF(AND(E$1008&lt;&gt;"",Datos!E14=E$1008),0,IF(E$1004=0,0,1-CHOOSE(E$1004,IF(ISNUMBER(Datos!E14),AND(OR(E$1005="",Datos!E14&gt;=E$1005),OR(E$1006="",Datos!E14&lt;=E$1006)),FALSE),IF(ISNUMBER(Datos!E14),AND(Datos!E14=INT(Datos!E14),AND(OR(E$1005="",Datos!E14&gt;=E$1005),OR(E$1006="",Datos!E14&lt;=E$1006))),FALSE),OR(ISNUMBER(FIND(";"&amp;UPPER(TRIM(Datos!E14&amp;""))&amp;"=",E$1007)),ISNUMBER(FIND(";"&amp;UPPER(TRIM(Datos!E14&amp;""))&amp;";",E$1007))),OR(UPPER(TRIM(Datos!E14&amp;""))="SÍ",UPPER(TRIM(Datos!E14&amp;""))="SI",UPPER(TRIM(Datos!E14&amp;""))="NO"),IF(ISNUMBER(Datos!E14),AND(OR(E$1005="",Datos!E14&gt;=E$1005),OR(E$1006="",Datos!E14&lt;=E$1006)),FALSE),TRUE))))</f>
        <v>0.0</v>
      </c>
      <c r="F14">
        <f>IF(Datos!F14="",0,IF(AND(F$1008&lt;&gt;"",Datos!F14=F$1008),0,IF(F$1004=0,0,1-CHOOSE(F$1004,IF(ISNUMBER(Datos!F14),AND(OR(F$1005="",Datos!F14&gt;=F$1005),OR(F$1006="",Datos!F14&lt;=F$1006)),FALSE),IF(ISNUMBER(Datos!F14),AND(Datos!F14=INT(Datos!F14),AND(OR(F$1005="",Datos!F14&gt;=F$1005),OR(F$1006="",Datos!F14&lt;=F$1006))),FALSE),OR(ISNUMBER(FIND(";"&amp;UPPER(TRIM(Datos!F14&amp;""))&amp;"=",F$1007)),ISNUMBER(FIND(";"&amp;UPPER(TRIM(Datos!F14&amp;""))&amp;";",F$1007))),OR(UPPER(TRIM(Datos!F14&amp;""))="SÍ",UPPER(TRIM(Datos!F14&amp;""))="SI",UPPER(TRIM(Datos!F14&amp;""))="NO"),IF(ISNUMBER(Datos!F14),AND(OR(F$1005="",Datos!F14&gt;=F$1005),OR(F$1006="",Datos!F14&lt;=F$1006)),FALSE),TRUE))))</f>
        <v>0.0</v>
      </c>
      <c r="G14">
        <f>IF(Datos!G14="",0,IF(AND(G$1008&lt;&gt;"",Datos!G14=G$1008),0,IF(G$1004=0,0,1-CHOOSE(G$1004,IF(ISNUMBER(Datos!G14),AND(OR(G$1005="",Datos!G14&gt;=G$1005),OR(G$1006="",Datos!G14&lt;=G$1006)),FALSE),IF(ISNUMBER(Datos!G14),AND(Datos!G14=INT(Datos!G14),AND(OR(G$1005="",Datos!G14&gt;=G$1005),OR(G$1006="",Datos!G14&lt;=G$1006))),FALSE),OR(ISNUMBER(FIND(";"&amp;UPPER(TRIM(Datos!G14&amp;""))&amp;"=",G$1007)),ISNUMBER(FIND(";"&amp;UPPER(TRIM(Datos!G14&amp;""))&amp;";",G$1007))),OR(UPPER(TRIM(Datos!G14&amp;""))="SÍ",UPPER(TRIM(Datos!G14&amp;""))="SI",UPPER(TRIM(Datos!G14&amp;""))="NO"),IF(ISNUMBER(Datos!G14),AND(OR(G$1005="",Datos!G14&gt;=G$1005),OR(G$1006="",Datos!G14&lt;=G$1006)),FALSE),TRUE))))</f>
        <v>0.0</v>
      </c>
      <c r="H14">
        <f>IF(Datos!H14="",0,IF(AND(H$1008&lt;&gt;"",Datos!H14=H$1008),0,IF(H$1004=0,0,1-CHOOSE(H$1004,IF(ISNUMBER(Datos!H14),AND(OR(H$1005="",Datos!H14&gt;=H$1005),OR(H$1006="",Datos!H14&lt;=H$1006)),FALSE),IF(ISNUMBER(Datos!H14),AND(Datos!H14=INT(Datos!H14),AND(OR(H$1005="",Datos!H14&gt;=H$1005),OR(H$1006="",Datos!H14&lt;=H$1006))),FALSE),OR(ISNUMBER(FIND(";"&amp;UPPER(TRIM(Datos!H14&amp;""))&amp;"=",H$1007)),ISNUMBER(FIND(";"&amp;UPPER(TRIM(Datos!H14&amp;""))&amp;";",H$1007))),OR(UPPER(TRIM(Datos!H14&amp;""))="SÍ",UPPER(TRIM(Datos!H14&amp;""))="SI",UPPER(TRIM(Datos!H14&amp;""))="NO"),IF(ISNUMBER(Datos!H14),AND(OR(H$1005="",Datos!H14&gt;=H$1005),OR(H$1006="",Datos!H14&lt;=H$1006)),FALSE),TRUE))))</f>
        <v>0.0</v>
      </c>
      <c r="I14">
        <f>IF(Datos!I14="",0,IF(AND(I$1008&lt;&gt;"",Datos!I14=I$1008),0,IF(I$1004=0,0,1-CHOOSE(I$1004,IF(ISNUMBER(Datos!I14),AND(OR(I$1005="",Datos!I14&gt;=I$1005),OR(I$1006="",Datos!I14&lt;=I$1006)),FALSE),IF(ISNUMBER(Datos!I14),AND(Datos!I14=INT(Datos!I14),AND(OR(I$1005="",Datos!I14&gt;=I$1005),OR(I$1006="",Datos!I14&lt;=I$1006))),FALSE),OR(ISNUMBER(FIND(";"&amp;UPPER(TRIM(Datos!I14&amp;""))&amp;"=",I$1007)),ISNUMBER(FIND(";"&amp;UPPER(TRIM(Datos!I14&amp;""))&amp;";",I$1007))),OR(UPPER(TRIM(Datos!I14&amp;""))="SÍ",UPPER(TRIM(Datos!I14&amp;""))="SI",UPPER(TRIM(Datos!I14&amp;""))="NO"),IF(ISNUMBER(Datos!I14),AND(OR(I$1005="",Datos!I14&gt;=I$1005),OR(I$1006="",Datos!I14&lt;=I$1006)),FALSE),TRUE))))</f>
        <v>0.0</v>
      </c>
      <c r="J14">
        <f>IF(Datos!J14="",0,IF(AND(J$1008&lt;&gt;"",Datos!J14=J$1008),0,IF(J$1004=0,0,1-CHOOSE(J$1004,IF(ISNUMBER(Datos!J14),AND(OR(J$1005="",Datos!J14&gt;=J$1005),OR(J$1006="",Datos!J14&lt;=J$1006)),FALSE),IF(ISNUMBER(Datos!J14),AND(Datos!J14=INT(Datos!J14),AND(OR(J$1005="",Datos!J14&gt;=J$1005),OR(J$1006="",Datos!J14&lt;=J$1006))),FALSE),OR(ISNUMBER(FIND(";"&amp;UPPER(TRIM(Datos!J14&amp;""))&amp;"=",J$1007)),ISNUMBER(FIND(";"&amp;UPPER(TRIM(Datos!J14&amp;""))&amp;";",J$1007))),OR(UPPER(TRIM(Datos!J14&amp;""))="SÍ",UPPER(TRIM(Datos!J14&amp;""))="SI",UPPER(TRIM(Datos!J14&amp;""))="NO"),IF(ISNUMBER(Datos!J14),AND(OR(J$1005="",Datos!J14&gt;=J$1005),OR(J$1006="",Datos!J14&lt;=J$1006)),FALSE),TRUE))))</f>
        <v>0.0</v>
      </c>
      <c r="K14">
        <f>IF(Datos!K14="",0,IF(AND(K$1008&lt;&gt;"",Datos!K14=K$1008),0,IF(K$1004=0,0,1-CHOOSE(K$1004,IF(ISNUMBER(Datos!K14),AND(OR(K$1005="",Datos!K14&gt;=K$1005),OR(K$1006="",Datos!K14&lt;=K$1006)),FALSE),IF(ISNUMBER(Datos!K14),AND(Datos!K14=INT(Datos!K14),AND(OR(K$1005="",Datos!K14&gt;=K$1005),OR(K$1006="",Datos!K14&lt;=K$1006))),FALSE),OR(ISNUMBER(FIND(";"&amp;UPPER(TRIM(Datos!K14&amp;""))&amp;"=",K$1007)),ISNUMBER(FIND(";"&amp;UPPER(TRIM(Datos!K14&amp;""))&amp;";",K$1007))),OR(UPPER(TRIM(Datos!K14&amp;""))="SÍ",UPPER(TRIM(Datos!K14&amp;""))="SI",UPPER(TRIM(Datos!K14&amp;""))="NO"),IF(ISNUMBER(Datos!K14),AND(OR(K$1005="",Datos!K14&gt;=K$1005),OR(K$1006="",Datos!K14&lt;=K$1006)),FALSE),TRUE))))</f>
        <v>0.0</v>
      </c>
      <c r="L14">
        <f>IF(Datos!L14="",0,IF(AND(L$1008&lt;&gt;"",Datos!L14=L$1008),0,IF(L$1004=0,0,1-CHOOSE(L$1004,IF(ISNUMBER(Datos!L14),AND(OR(L$1005="",Datos!L14&gt;=L$1005),OR(L$1006="",Datos!L14&lt;=L$1006)),FALSE),IF(ISNUMBER(Datos!L14),AND(Datos!L14=INT(Datos!L14),AND(OR(L$1005="",Datos!L14&gt;=L$1005),OR(L$1006="",Datos!L14&lt;=L$1006))),FALSE),OR(ISNUMBER(FIND(";"&amp;UPPER(TRIM(Datos!L14&amp;""))&amp;"=",L$1007)),ISNUMBER(FIND(";"&amp;UPPER(TRIM(Datos!L14&amp;""))&amp;";",L$1007))),OR(UPPER(TRIM(Datos!L14&amp;""))="SÍ",UPPER(TRIM(Datos!L14&amp;""))="SI",UPPER(TRIM(Datos!L14&amp;""))="NO"),IF(ISNUMBER(Datos!L14),AND(OR(L$1005="",Datos!L14&gt;=L$1005),OR(L$1006="",Datos!L14&lt;=L$1006)),FALSE),TRUE))))</f>
        <v>0.0</v>
      </c>
      <c r="M14">
        <f>IF(Datos!M14="",0,IF(AND(M$1008&lt;&gt;"",Datos!M14=M$1008),0,IF(M$1004=0,0,1-CHOOSE(M$1004,IF(ISNUMBER(Datos!M14),AND(OR(M$1005="",Datos!M14&gt;=M$1005),OR(M$1006="",Datos!M14&lt;=M$1006)),FALSE),IF(ISNUMBER(Datos!M14),AND(Datos!M14=INT(Datos!M14),AND(OR(M$1005="",Datos!M14&gt;=M$1005),OR(M$1006="",Datos!M14&lt;=M$1006))),FALSE),OR(ISNUMBER(FIND(";"&amp;UPPER(TRIM(Datos!M14&amp;""))&amp;"=",M$1007)),ISNUMBER(FIND(";"&amp;UPPER(TRIM(Datos!M14&amp;""))&amp;";",M$1007))),OR(UPPER(TRIM(Datos!M14&amp;""))="SÍ",UPPER(TRIM(Datos!M14&amp;""))="SI",UPPER(TRIM(Datos!M14&amp;""))="NO"),IF(ISNUMBER(Datos!M14),AND(OR(M$1005="",Datos!M14&gt;=M$1005),OR(M$1006="",Datos!M14&lt;=M$1006)),FALSE),TRUE))))</f>
        <v>0.0</v>
      </c>
      <c r="N14">
        <f>IF(Datos!N14="",0,IF(AND(N$1008&lt;&gt;"",Datos!N14=N$1008),0,IF(N$1004=0,0,1-CHOOSE(N$1004,IF(ISNUMBER(Datos!N14),AND(OR(N$1005="",Datos!N14&gt;=N$1005),OR(N$1006="",Datos!N14&lt;=N$1006)),FALSE),IF(ISNUMBER(Datos!N14),AND(Datos!N14=INT(Datos!N14),AND(OR(N$1005="",Datos!N14&gt;=N$1005),OR(N$1006="",Datos!N14&lt;=N$1006))),FALSE),OR(ISNUMBER(FIND(";"&amp;UPPER(TRIM(Datos!N14&amp;""))&amp;"=",N$1007)),ISNUMBER(FIND(";"&amp;UPPER(TRIM(Datos!N14&amp;""))&amp;";",N$1007))),OR(UPPER(TRIM(Datos!N14&amp;""))="SÍ",UPPER(TRIM(Datos!N14&amp;""))="SI",UPPER(TRIM(Datos!N14&amp;""))="NO"),IF(ISNUMBER(Datos!N14),AND(OR(N$1005="",Datos!N14&gt;=N$1005),OR(N$1006="",Datos!N14&lt;=N$1006)),FALSE),TRUE))))</f>
        <v>0.0</v>
      </c>
      <c r="O14">
        <f>IF(Datos!O14="",0,IF(AND(O$1008&lt;&gt;"",Datos!O14=O$1008),0,IF(O$1004=0,0,1-CHOOSE(O$1004,IF(ISNUMBER(Datos!O14),AND(OR(O$1005="",Datos!O14&gt;=O$1005),OR(O$1006="",Datos!O14&lt;=O$1006)),FALSE),IF(ISNUMBER(Datos!O14),AND(Datos!O14=INT(Datos!O14),AND(OR(O$1005="",Datos!O14&gt;=O$1005),OR(O$1006="",Datos!O14&lt;=O$1006))),FALSE),OR(ISNUMBER(FIND(";"&amp;UPPER(TRIM(Datos!O14&amp;""))&amp;"=",O$1007)),ISNUMBER(FIND(";"&amp;UPPER(TRIM(Datos!O14&amp;""))&amp;";",O$1007))),OR(UPPER(TRIM(Datos!O14&amp;""))="SÍ",UPPER(TRIM(Datos!O14&amp;""))="SI",UPPER(TRIM(Datos!O14&amp;""))="NO"),IF(ISNUMBER(Datos!O14),AND(OR(O$1005="",Datos!O14&gt;=O$1005),OR(O$1006="",Datos!O14&lt;=O$1006)),FALSE),TRUE))))</f>
        <v>0.0</v>
      </c>
      <c r="P14">
        <f>IF(Datos!P14="",0,IF(AND(P$1008&lt;&gt;"",Datos!P14=P$1008),0,IF(P$1004=0,0,1-CHOOSE(P$1004,IF(ISNUMBER(Datos!P14),AND(OR(P$1005="",Datos!P14&gt;=P$1005),OR(P$1006="",Datos!P14&lt;=P$1006)),FALSE),IF(ISNUMBER(Datos!P14),AND(Datos!P14=INT(Datos!P14),AND(OR(P$1005="",Datos!P14&gt;=P$1005),OR(P$1006="",Datos!P14&lt;=P$1006))),FALSE),OR(ISNUMBER(FIND(";"&amp;UPPER(TRIM(Datos!P14&amp;""))&amp;"=",P$1007)),ISNUMBER(FIND(";"&amp;UPPER(TRIM(Datos!P14&amp;""))&amp;";",P$1007))),OR(UPPER(TRIM(Datos!P14&amp;""))="SÍ",UPPER(TRIM(Datos!P14&amp;""))="SI",UPPER(TRIM(Datos!P14&amp;""))="NO"),IF(ISNUMBER(Datos!P14),AND(OR(P$1005="",Datos!P14&gt;=P$1005),OR(P$1006="",Datos!P14&lt;=P$1006)),FALSE),TRUE))))</f>
        <v>0.0</v>
      </c>
      <c r="Q14">
        <f>IF(Datos!Q14="",0,IF(AND(Q$1008&lt;&gt;"",Datos!Q14=Q$1008),0,IF(Q$1004=0,0,1-CHOOSE(Q$1004,IF(ISNUMBER(Datos!Q14),AND(OR(Q$1005="",Datos!Q14&gt;=Q$1005),OR(Q$1006="",Datos!Q14&lt;=Q$1006)),FALSE),IF(ISNUMBER(Datos!Q14),AND(Datos!Q14=INT(Datos!Q14),AND(OR(Q$1005="",Datos!Q14&gt;=Q$1005),OR(Q$1006="",Datos!Q14&lt;=Q$1006))),FALSE),OR(ISNUMBER(FIND(";"&amp;UPPER(TRIM(Datos!Q14&amp;""))&amp;"=",Q$1007)),ISNUMBER(FIND(";"&amp;UPPER(TRIM(Datos!Q14&amp;""))&amp;";",Q$1007))),OR(UPPER(TRIM(Datos!Q14&amp;""))="SÍ",UPPER(TRIM(Datos!Q14&amp;""))="SI",UPPER(TRIM(Datos!Q14&amp;""))="NO"),IF(ISNUMBER(Datos!Q14),AND(OR(Q$1005="",Datos!Q14&gt;=Q$1005),OR(Q$1006="",Datos!Q14&lt;=Q$1006)),FALSE),TRUE))))</f>
        <v>0.0</v>
      </c>
      <c r="R14">
        <f>IF(Datos!R14="",0,IF(AND(R$1008&lt;&gt;"",Datos!R14=R$1008),0,IF(R$1004=0,0,1-CHOOSE(R$1004,IF(ISNUMBER(Datos!R14),AND(OR(R$1005="",Datos!R14&gt;=R$1005),OR(R$1006="",Datos!R14&lt;=R$1006)),FALSE),IF(ISNUMBER(Datos!R14),AND(Datos!R14=INT(Datos!R14),AND(OR(R$1005="",Datos!R14&gt;=R$1005),OR(R$1006="",Datos!R14&lt;=R$1006))),FALSE),OR(ISNUMBER(FIND(";"&amp;UPPER(TRIM(Datos!R14&amp;""))&amp;"=",R$1007)),ISNUMBER(FIND(";"&amp;UPPER(TRIM(Datos!R14&amp;""))&amp;";",R$1007))),OR(UPPER(TRIM(Datos!R14&amp;""))="SÍ",UPPER(TRIM(Datos!R14&amp;""))="SI",UPPER(TRIM(Datos!R14&amp;""))="NO"),IF(ISNUMBER(Datos!R14),AND(OR(R$1005="",Datos!R14&gt;=R$1005),OR(R$1006="",Datos!R14&lt;=R$1006)),FALSE),TRUE))))</f>
        <v>0.0</v>
      </c>
      <c r="S14">
        <f>IF(Datos!S14="",0,IF(AND(S$1008&lt;&gt;"",Datos!S14=S$1008),0,IF(S$1004=0,0,1-CHOOSE(S$1004,IF(ISNUMBER(Datos!S14),AND(OR(S$1005="",Datos!S14&gt;=S$1005),OR(S$1006="",Datos!S14&lt;=S$1006)),FALSE),IF(ISNUMBER(Datos!S14),AND(Datos!S14=INT(Datos!S14),AND(OR(S$1005="",Datos!S14&gt;=S$1005),OR(S$1006="",Datos!S14&lt;=S$1006))),FALSE),OR(ISNUMBER(FIND(";"&amp;UPPER(TRIM(Datos!S14&amp;""))&amp;"=",S$1007)),ISNUMBER(FIND(";"&amp;UPPER(TRIM(Datos!S14&amp;""))&amp;";",S$1007))),OR(UPPER(TRIM(Datos!S14&amp;""))="SÍ",UPPER(TRIM(Datos!S14&amp;""))="SI",UPPER(TRIM(Datos!S14&amp;""))="NO"),IF(ISNUMBER(Datos!S14),AND(OR(S$1005="",Datos!S14&gt;=S$1005),OR(S$1006="",Datos!S14&lt;=S$1006)),FALSE),TRUE))))</f>
        <v>0.0</v>
      </c>
      <c r="T14">
        <f>IF(Datos!T14="",0,IF(AND(T$1008&lt;&gt;"",Datos!T14=T$1008),0,IF(T$1004=0,0,1-CHOOSE(T$1004,IF(ISNUMBER(Datos!T14),AND(OR(T$1005="",Datos!T14&gt;=T$1005),OR(T$1006="",Datos!T14&lt;=T$1006)),FALSE),IF(ISNUMBER(Datos!T14),AND(Datos!T14=INT(Datos!T14),AND(OR(T$1005="",Datos!T14&gt;=T$1005),OR(T$1006="",Datos!T14&lt;=T$1006))),FALSE),OR(ISNUMBER(FIND(";"&amp;UPPER(TRIM(Datos!T14&amp;""))&amp;"=",T$1007)),ISNUMBER(FIND(";"&amp;UPPER(TRIM(Datos!T14&amp;""))&amp;";",T$1007))),OR(UPPER(TRIM(Datos!T14&amp;""))="SÍ",UPPER(TRIM(Datos!T14&amp;""))="SI",UPPER(TRIM(Datos!T14&amp;""))="NO"),IF(ISNUMBER(Datos!T14),AND(OR(T$1005="",Datos!T14&gt;=T$1005),OR(T$1006="",Datos!T14&lt;=T$1006)),FALSE),TRUE))))</f>
        <v>0.0</v>
      </c>
      <c r="U14">
        <f>IF(Datos!U14="",0,IF(AND(U$1008&lt;&gt;"",Datos!U14=U$1008),0,IF(U$1004=0,0,1-CHOOSE(U$1004,IF(ISNUMBER(Datos!U14),AND(OR(U$1005="",Datos!U14&gt;=U$1005),OR(U$1006="",Datos!U14&lt;=U$1006)),FALSE),IF(ISNUMBER(Datos!U14),AND(Datos!U14=INT(Datos!U14),AND(OR(U$1005="",Datos!U14&gt;=U$1005),OR(U$1006="",Datos!U14&lt;=U$1006))),FALSE),OR(ISNUMBER(FIND(";"&amp;UPPER(TRIM(Datos!U14&amp;""))&amp;"=",U$1007)),ISNUMBER(FIND(";"&amp;UPPER(TRIM(Datos!U14&amp;""))&amp;";",U$1007))),OR(UPPER(TRIM(Datos!U14&amp;""))="SÍ",UPPER(TRIM(Datos!U14&amp;""))="SI",UPPER(TRIM(Datos!U14&amp;""))="NO"),IF(ISNUMBER(Datos!U14),AND(OR(U$1005="",Datos!U14&gt;=U$1005),OR(U$1006="",Datos!U14&lt;=U$1006)),FALSE),TRUE))))</f>
        <v>0.0</v>
      </c>
      <c r="V14">
        <f>IF(Datos!V14="",0,IF(AND(V$1008&lt;&gt;"",Datos!V14=V$1008),0,IF(V$1004=0,0,1-CHOOSE(V$1004,IF(ISNUMBER(Datos!V14),AND(OR(V$1005="",Datos!V14&gt;=V$1005),OR(V$1006="",Datos!V14&lt;=V$1006)),FALSE),IF(ISNUMBER(Datos!V14),AND(Datos!V14=INT(Datos!V14),AND(OR(V$1005="",Datos!V14&gt;=V$1005),OR(V$1006="",Datos!V14&lt;=V$1006))),FALSE),OR(ISNUMBER(FIND(";"&amp;UPPER(TRIM(Datos!V14&amp;""))&amp;"=",V$1007)),ISNUMBER(FIND(";"&amp;UPPER(TRIM(Datos!V14&amp;""))&amp;";",V$1007))),OR(UPPER(TRIM(Datos!V14&amp;""))="SÍ",UPPER(TRIM(Datos!V14&amp;""))="SI",UPPER(TRIM(Datos!V14&amp;""))="NO"),IF(ISNUMBER(Datos!V14),AND(OR(V$1005="",Datos!V14&gt;=V$1005),OR(V$1006="",Datos!V14&lt;=V$1006)),FALSE),TRUE))))</f>
        <v>0.0</v>
      </c>
      <c r="W14">
        <f>IF(Datos!W14="",0,IF(AND(W$1008&lt;&gt;"",Datos!W14=W$1008),0,IF(W$1004=0,0,1-CHOOSE(W$1004,IF(ISNUMBER(Datos!W14),AND(OR(W$1005="",Datos!W14&gt;=W$1005),OR(W$1006="",Datos!W14&lt;=W$1006)),FALSE),IF(ISNUMBER(Datos!W14),AND(Datos!W14=INT(Datos!W14),AND(OR(W$1005="",Datos!W14&gt;=W$1005),OR(W$1006="",Datos!W14&lt;=W$1006))),FALSE),OR(ISNUMBER(FIND(";"&amp;UPPER(TRIM(Datos!W14&amp;""))&amp;"=",W$1007)),ISNUMBER(FIND(";"&amp;UPPER(TRIM(Datos!W14&amp;""))&amp;";",W$1007))),OR(UPPER(TRIM(Datos!W14&amp;""))="SÍ",UPPER(TRIM(Datos!W14&amp;""))="SI",UPPER(TRIM(Datos!W14&amp;""))="NO"),IF(ISNUMBER(Datos!W14),AND(OR(W$1005="",Datos!W14&gt;=W$1005),OR(W$1006="",Datos!W14&lt;=W$1006)),FALSE),TRUE))))</f>
        <v>0.0</v>
      </c>
      <c r="X14">
        <f>IF(Datos!X14="",0,IF(AND(X$1008&lt;&gt;"",Datos!X14=X$1008),0,IF(X$1004=0,0,1-CHOOSE(X$1004,IF(ISNUMBER(Datos!X14),AND(OR(X$1005="",Datos!X14&gt;=X$1005),OR(X$1006="",Datos!X14&lt;=X$1006)),FALSE),IF(ISNUMBER(Datos!X14),AND(Datos!X14=INT(Datos!X14),AND(OR(X$1005="",Datos!X14&gt;=X$1005),OR(X$1006="",Datos!X14&lt;=X$1006))),FALSE),OR(ISNUMBER(FIND(";"&amp;UPPER(TRIM(Datos!X14&amp;""))&amp;"=",X$1007)),ISNUMBER(FIND(";"&amp;UPPER(TRIM(Datos!X14&amp;""))&amp;";",X$1007))),OR(UPPER(TRIM(Datos!X14&amp;""))="SÍ",UPPER(TRIM(Datos!X14&amp;""))="SI",UPPER(TRIM(Datos!X14&amp;""))="NO"),IF(ISNUMBER(Datos!X14),AND(OR(X$1005="",Datos!X14&gt;=X$1005),OR(X$1006="",Datos!X14&lt;=X$1006)),FALSE),TRUE))))</f>
        <v>0.0</v>
      </c>
      <c r="Y14">
        <f>IF(Datos!Y14="",0,IF(AND(Y$1008&lt;&gt;"",Datos!Y14=Y$1008),0,IF(Y$1004=0,0,1-CHOOSE(Y$1004,IF(ISNUMBER(Datos!Y14),AND(OR(Y$1005="",Datos!Y14&gt;=Y$1005),OR(Y$1006="",Datos!Y14&lt;=Y$1006)),FALSE),IF(ISNUMBER(Datos!Y14),AND(Datos!Y14=INT(Datos!Y14),AND(OR(Y$1005="",Datos!Y14&gt;=Y$1005),OR(Y$1006="",Datos!Y14&lt;=Y$1006))),FALSE),OR(ISNUMBER(FIND(";"&amp;UPPER(TRIM(Datos!Y14&amp;""))&amp;"=",Y$1007)),ISNUMBER(FIND(";"&amp;UPPER(TRIM(Datos!Y14&amp;""))&amp;";",Y$1007))),OR(UPPER(TRIM(Datos!Y14&amp;""))="SÍ",UPPER(TRIM(Datos!Y14&amp;""))="SI",UPPER(TRIM(Datos!Y14&amp;""))="NO"),IF(ISNUMBER(Datos!Y14),AND(OR(Y$1005="",Datos!Y14&gt;=Y$1005),OR(Y$1006="",Datos!Y14&lt;=Y$1006)),FALSE),TRUE))))</f>
        <v>0.0</v>
      </c>
      <c r="Z14">
        <f>IF(Datos!Z14="",0,IF(AND(Z$1008&lt;&gt;"",Datos!Z14=Z$1008),0,IF(Z$1004=0,0,1-CHOOSE(Z$1004,IF(ISNUMBER(Datos!Z14),AND(OR(Z$1005="",Datos!Z14&gt;=Z$1005),OR(Z$1006="",Datos!Z14&lt;=Z$1006)),FALSE),IF(ISNUMBER(Datos!Z14),AND(Datos!Z14=INT(Datos!Z14),AND(OR(Z$1005="",Datos!Z14&gt;=Z$1005),OR(Z$1006="",Datos!Z14&lt;=Z$1006))),FALSE),OR(ISNUMBER(FIND(";"&amp;UPPER(TRIM(Datos!Z14&amp;""))&amp;"=",Z$1007)),ISNUMBER(FIND(";"&amp;UPPER(TRIM(Datos!Z14&amp;""))&amp;";",Z$1007))),OR(UPPER(TRIM(Datos!Z14&amp;""))="SÍ",UPPER(TRIM(Datos!Z14&amp;""))="SI",UPPER(TRIM(Datos!Z14&amp;""))="NO"),IF(ISNUMBER(Datos!Z14),AND(OR(Z$1005="",Datos!Z14&gt;=Z$1005),OR(Z$1006="",Datos!Z14&lt;=Z$1006)),FALSE),TRUE))))</f>
        <v>0.0</v>
      </c>
      <c r="AA14">
        <f>IF(Datos!AA14="",0,IF(AND(AA$1008&lt;&gt;"",Datos!AA14=AA$1008),0,IF(AA$1004=0,0,1-CHOOSE(AA$1004,IF(ISNUMBER(Datos!AA14),AND(OR(AA$1005="",Datos!AA14&gt;=AA$1005),OR(AA$1006="",Datos!AA14&lt;=AA$1006)),FALSE),IF(ISNUMBER(Datos!AA14),AND(Datos!AA14=INT(Datos!AA14),AND(OR(AA$1005="",Datos!AA14&gt;=AA$1005),OR(AA$1006="",Datos!AA14&lt;=AA$1006))),FALSE),OR(ISNUMBER(FIND(";"&amp;UPPER(TRIM(Datos!AA14&amp;""))&amp;"=",AA$1007)),ISNUMBER(FIND(";"&amp;UPPER(TRIM(Datos!AA14&amp;""))&amp;";",AA$1007))),OR(UPPER(TRIM(Datos!AA14&amp;""))="SÍ",UPPER(TRIM(Datos!AA14&amp;""))="SI",UPPER(TRIM(Datos!AA14&amp;""))="NO"),IF(ISNUMBER(Datos!AA14),AND(OR(AA$1005="",Datos!AA14&gt;=AA$1005),OR(AA$1006="",Datos!AA14&lt;=AA$1006)),FALSE),TRUE))))</f>
        <v>0.0</v>
      </c>
      <c r="AB14">
        <f>IF(Datos!AB14="",0,IF(AND(AB$1008&lt;&gt;"",Datos!AB14=AB$1008),0,IF(AB$1004=0,0,1-CHOOSE(AB$1004,IF(ISNUMBER(Datos!AB14),AND(OR(AB$1005="",Datos!AB14&gt;=AB$1005),OR(AB$1006="",Datos!AB14&lt;=AB$1006)),FALSE),IF(ISNUMBER(Datos!AB14),AND(Datos!AB14=INT(Datos!AB14),AND(OR(AB$1005="",Datos!AB14&gt;=AB$1005),OR(AB$1006="",Datos!AB14&lt;=AB$1006))),FALSE),OR(ISNUMBER(FIND(";"&amp;UPPER(TRIM(Datos!AB14&amp;""))&amp;"=",AB$1007)),ISNUMBER(FIND(";"&amp;UPPER(TRIM(Datos!AB14&amp;""))&amp;";",AB$1007))),OR(UPPER(TRIM(Datos!AB14&amp;""))="SÍ",UPPER(TRIM(Datos!AB14&amp;""))="SI",UPPER(TRIM(Datos!AB14&amp;""))="NO"),IF(ISNUMBER(Datos!AB14),AND(OR(AB$1005="",Datos!AB14&gt;=AB$1005),OR(AB$1006="",Datos!AB14&lt;=AB$1006)),FALSE),TRUE))))</f>
        <v>0.0</v>
      </c>
      <c r="AC14">
        <f>IF(Datos!AC14="",0,IF(AND(AC$1008&lt;&gt;"",Datos!AC14=AC$1008),0,IF(AC$1004=0,0,1-CHOOSE(AC$1004,IF(ISNUMBER(Datos!AC14),AND(OR(AC$1005="",Datos!AC14&gt;=AC$1005),OR(AC$1006="",Datos!AC14&lt;=AC$1006)),FALSE),IF(ISNUMBER(Datos!AC14),AND(Datos!AC14=INT(Datos!AC14),AND(OR(AC$1005="",Datos!AC14&gt;=AC$1005),OR(AC$1006="",Datos!AC14&lt;=AC$1006))),FALSE),OR(ISNUMBER(FIND(";"&amp;UPPER(TRIM(Datos!AC14&amp;""))&amp;"=",AC$1007)),ISNUMBER(FIND(";"&amp;UPPER(TRIM(Datos!AC14&amp;""))&amp;";",AC$1007))),OR(UPPER(TRIM(Datos!AC14&amp;""))="SÍ",UPPER(TRIM(Datos!AC14&amp;""))="SI",UPPER(TRIM(Datos!AC14&amp;""))="NO"),IF(ISNUMBER(Datos!AC14),AND(OR(AC$1005="",Datos!AC14&gt;=AC$1005),OR(AC$1006="",Datos!AC14&lt;=AC$1006)),FALSE),TRUE))))</f>
        <v>0.0</v>
      </c>
      <c r="AD14">
        <f>IF(Datos!AD14="",0,IF(AND(AD$1008&lt;&gt;"",Datos!AD14=AD$1008),0,IF(AD$1004=0,0,1-CHOOSE(AD$1004,IF(ISNUMBER(Datos!AD14),AND(OR(AD$1005="",Datos!AD14&gt;=AD$1005),OR(AD$1006="",Datos!AD14&lt;=AD$1006)),FALSE),IF(ISNUMBER(Datos!AD14),AND(Datos!AD14=INT(Datos!AD14),AND(OR(AD$1005="",Datos!AD14&gt;=AD$1005),OR(AD$1006="",Datos!AD14&lt;=AD$1006))),FALSE),OR(ISNUMBER(FIND(";"&amp;UPPER(TRIM(Datos!AD14&amp;""))&amp;"=",AD$1007)),ISNUMBER(FIND(";"&amp;UPPER(TRIM(Datos!AD14&amp;""))&amp;";",AD$1007))),OR(UPPER(TRIM(Datos!AD14&amp;""))="SÍ",UPPER(TRIM(Datos!AD14&amp;""))="SI",UPPER(TRIM(Datos!AD14&amp;""))="NO"),IF(ISNUMBER(Datos!AD14),AND(OR(AD$1005="",Datos!AD14&gt;=AD$1005),OR(AD$1006="",Datos!AD14&lt;=AD$1006)),FALSE),TRUE))))</f>
        <v>0.0</v>
      </c>
      <c r="AE14">
        <f>IF(Datos!AE14="",0,IF(AND(AE$1008&lt;&gt;"",Datos!AE14=AE$1008),0,IF(AE$1004=0,0,1-CHOOSE(AE$1004,IF(ISNUMBER(Datos!AE14),AND(OR(AE$1005="",Datos!AE14&gt;=AE$1005),OR(AE$1006="",Datos!AE14&lt;=AE$1006)),FALSE),IF(ISNUMBER(Datos!AE14),AND(Datos!AE14=INT(Datos!AE14),AND(OR(AE$1005="",Datos!AE14&gt;=AE$1005),OR(AE$1006="",Datos!AE14&lt;=AE$1006))),FALSE),OR(ISNUMBER(FIND(";"&amp;UPPER(TRIM(Datos!AE14&amp;""))&amp;"=",AE$1007)),ISNUMBER(FIND(";"&amp;UPPER(TRIM(Datos!AE14&amp;""))&amp;";",AE$1007))),OR(UPPER(TRIM(Datos!AE14&amp;""))="SÍ",UPPER(TRIM(Datos!AE14&amp;""))="SI",UPPER(TRIM(Datos!AE14&amp;""))="NO"),IF(ISNUMBER(Datos!AE14),AND(OR(AE$1005="",Datos!AE14&gt;=AE$1005),OR(AE$1006="",Datos!AE14&lt;=AE$1006)),FALSE),TRUE))))</f>
        <v>0.0</v>
      </c>
    </row>
    <row r="15" spans="1:31">
      <c r="B15">
        <f>IF(Datos!B15="",0,IF(AND(B$1008&lt;&gt;"",Datos!B15=B$1008),0,IF(B$1004=0,0,1-CHOOSE(B$1004,IF(ISNUMBER(Datos!B15),AND(OR(B$1005="",Datos!B15&gt;=B$1005),OR(B$1006="",Datos!B15&lt;=B$1006)),FALSE),IF(ISNUMBER(Datos!B15),AND(Datos!B15=INT(Datos!B15),AND(OR(B$1005="",Datos!B15&gt;=B$1005),OR(B$1006="",Datos!B15&lt;=B$1006))),FALSE),OR(ISNUMBER(FIND(";"&amp;UPPER(TRIM(Datos!B15&amp;""))&amp;"=",B$1007)),ISNUMBER(FIND(";"&amp;UPPER(TRIM(Datos!B15&amp;""))&amp;";",B$1007))),OR(UPPER(TRIM(Datos!B15&amp;""))="SÍ",UPPER(TRIM(Datos!B15&amp;""))="SI",UPPER(TRIM(Datos!B15&amp;""))="NO"),IF(ISNUMBER(Datos!B15),AND(OR(B$1005="",Datos!B15&gt;=B$1005),OR(B$1006="",Datos!B15&lt;=B$1006)),FALSE),TRUE))))</f>
        <v>0.0</v>
      </c>
      <c r="C15">
        <f>IF(Datos!C15="",0,IF(AND(C$1008&lt;&gt;"",Datos!C15=C$1008),0,IF(C$1004=0,0,1-CHOOSE(C$1004,IF(ISNUMBER(Datos!C15),AND(OR(C$1005="",Datos!C15&gt;=C$1005),OR(C$1006="",Datos!C15&lt;=C$1006)),FALSE),IF(ISNUMBER(Datos!C15),AND(Datos!C15=INT(Datos!C15),AND(OR(C$1005="",Datos!C15&gt;=C$1005),OR(C$1006="",Datos!C15&lt;=C$1006))),FALSE),OR(ISNUMBER(FIND(";"&amp;UPPER(TRIM(Datos!C15&amp;""))&amp;"=",C$1007)),ISNUMBER(FIND(";"&amp;UPPER(TRIM(Datos!C15&amp;""))&amp;";",C$1007))),OR(UPPER(TRIM(Datos!C15&amp;""))="SÍ",UPPER(TRIM(Datos!C15&amp;""))="SI",UPPER(TRIM(Datos!C15&amp;""))="NO"),IF(ISNUMBER(Datos!C15),AND(OR(C$1005="",Datos!C15&gt;=C$1005),OR(C$1006="",Datos!C15&lt;=C$1006)),FALSE),TRUE))))</f>
        <v>0.0</v>
      </c>
      <c r="D15">
        <f>IF(Datos!D15="",0,IF(AND(D$1008&lt;&gt;"",Datos!D15=D$1008),0,IF(D$1004=0,0,1-CHOOSE(D$1004,IF(ISNUMBER(Datos!D15),AND(OR(D$1005="",Datos!D15&gt;=D$1005),OR(D$1006="",Datos!D15&lt;=D$1006)),FALSE),IF(ISNUMBER(Datos!D15),AND(Datos!D15=INT(Datos!D15),AND(OR(D$1005="",Datos!D15&gt;=D$1005),OR(D$1006="",Datos!D15&lt;=D$1006))),FALSE),OR(ISNUMBER(FIND(";"&amp;UPPER(TRIM(Datos!D15&amp;""))&amp;"=",D$1007)),ISNUMBER(FIND(";"&amp;UPPER(TRIM(Datos!D15&amp;""))&amp;";",D$1007))),OR(UPPER(TRIM(Datos!D15&amp;""))="SÍ",UPPER(TRIM(Datos!D15&amp;""))="SI",UPPER(TRIM(Datos!D15&amp;""))="NO"),IF(ISNUMBER(Datos!D15),AND(OR(D$1005="",Datos!D15&gt;=D$1005),OR(D$1006="",Datos!D15&lt;=D$1006)),FALSE),TRUE))))</f>
        <v>0.0</v>
      </c>
      <c r="E15">
        <f>IF(Datos!E15="",0,IF(AND(E$1008&lt;&gt;"",Datos!E15=E$1008),0,IF(E$1004=0,0,1-CHOOSE(E$1004,IF(ISNUMBER(Datos!E15),AND(OR(E$1005="",Datos!E15&gt;=E$1005),OR(E$1006="",Datos!E15&lt;=E$1006)),FALSE),IF(ISNUMBER(Datos!E15),AND(Datos!E15=INT(Datos!E15),AND(OR(E$1005="",Datos!E15&gt;=E$1005),OR(E$1006="",Datos!E15&lt;=E$1006))),FALSE),OR(ISNUMBER(FIND(";"&amp;UPPER(TRIM(Datos!E15&amp;""))&amp;"=",E$1007)),ISNUMBER(FIND(";"&amp;UPPER(TRIM(Datos!E15&amp;""))&amp;";",E$1007))),OR(UPPER(TRIM(Datos!E15&amp;""))="SÍ",UPPER(TRIM(Datos!E15&amp;""))="SI",UPPER(TRIM(Datos!E15&amp;""))="NO"),IF(ISNUMBER(Datos!E15),AND(OR(E$1005="",Datos!E15&gt;=E$1005),OR(E$1006="",Datos!E15&lt;=E$1006)),FALSE),TRUE))))</f>
        <v>0.0</v>
      </c>
      <c r="F15">
        <f>IF(Datos!F15="",0,IF(AND(F$1008&lt;&gt;"",Datos!F15=F$1008),0,IF(F$1004=0,0,1-CHOOSE(F$1004,IF(ISNUMBER(Datos!F15),AND(OR(F$1005="",Datos!F15&gt;=F$1005),OR(F$1006="",Datos!F15&lt;=F$1006)),FALSE),IF(ISNUMBER(Datos!F15),AND(Datos!F15=INT(Datos!F15),AND(OR(F$1005="",Datos!F15&gt;=F$1005),OR(F$1006="",Datos!F15&lt;=F$1006))),FALSE),OR(ISNUMBER(FIND(";"&amp;UPPER(TRIM(Datos!F15&amp;""))&amp;"=",F$1007)),ISNUMBER(FIND(";"&amp;UPPER(TRIM(Datos!F15&amp;""))&amp;";",F$1007))),OR(UPPER(TRIM(Datos!F15&amp;""))="SÍ",UPPER(TRIM(Datos!F15&amp;""))="SI",UPPER(TRIM(Datos!F15&amp;""))="NO"),IF(ISNUMBER(Datos!F15),AND(OR(F$1005="",Datos!F15&gt;=F$1005),OR(F$1006="",Datos!F15&lt;=F$1006)),FALSE),TRUE))))</f>
        <v>0.0</v>
      </c>
      <c r="G15">
        <f>IF(Datos!G15="",0,IF(AND(G$1008&lt;&gt;"",Datos!G15=G$1008),0,IF(G$1004=0,0,1-CHOOSE(G$1004,IF(ISNUMBER(Datos!G15),AND(OR(G$1005="",Datos!G15&gt;=G$1005),OR(G$1006="",Datos!G15&lt;=G$1006)),FALSE),IF(ISNUMBER(Datos!G15),AND(Datos!G15=INT(Datos!G15),AND(OR(G$1005="",Datos!G15&gt;=G$1005),OR(G$1006="",Datos!G15&lt;=G$1006))),FALSE),OR(ISNUMBER(FIND(";"&amp;UPPER(TRIM(Datos!G15&amp;""))&amp;"=",G$1007)),ISNUMBER(FIND(";"&amp;UPPER(TRIM(Datos!G15&amp;""))&amp;";",G$1007))),OR(UPPER(TRIM(Datos!G15&amp;""))="SÍ",UPPER(TRIM(Datos!G15&amp;""))="SI",UPPER(TRIM(Datos!G15&amp;""))="NO"),IF(ISNUMBER(Datos!G15),AND(OR(G$1005="",Datos!G15&gt;=G$1005),OR(G$1006="",Datos!G15&lt;=G$1006)),FALSE),TRUE))))</f>
        <v>0.0</v>
      </c>
      <c r="H15">
        <f>IF(Datos!H15="",0,IF(AND(H$1008&lt;&gt;"",Datos!H15=H$1008),0,IF(H$1004=0,0,1-CHOOSE(H$1004,IF(ISNUMBER(Datos!H15),AND(OR(H$1005="",Datos!H15&gt;=H$1005),OR(H$1006="",Datos!H15&lt;=H$1006)),FALSE),IF(ISNUMBER(Datos!H15),AND(Datos!H15=INT(Datos!H15),AND(OR(H$1005="",Datos!H15&gt;=H$1005),OR(H$1006="",Datos!H15&lt;=H$1006))),FALSE),OR(ISNUMBER(FIND(";"&amp;UPPER(TRIM(Datos!H15&amp;""))&amp;"=",H$1007)),ISNUMBER(FIND(";"&amp;UPPER(TRIM(Datos!H15&amp;""))&amp;";",H$1007))),OR(UPPER(TRIM(Datos!H15&amp;""))="SÍ",UPPER(TRIM(Datos!H15&amp;""))="SI",UPPER(TRIM(Datos!H15&amp;""))="NO"),IF(ISNUMBER(Datos!H15),AND(OR(H$1005="",Datos!H15&gt;=H$1005),OR(H$1006="",Datos!H15&lt;=H$1006)),FALSE),TRUE))))</f>
        <v>0.0</v>
      </c>
      <c r="I15">
        <f>IF(Datos!I15="",0,IF(AND(I$1008&lt;&gt;"",Datos!I15=I$1008),0,IF(I$1004=0,0,1-CHOOSE(I$1004,IF(ISNUMBER(Datos!I15),AND(OR(I$1005="",Datos!I15&gt;=I$1005),OR(I$1006="",Datos!I15&lt;=I$1006)),FALSE),IF(ISNUMBER(Datos!I15),AND(Datos!I15=INT(Datos!I15),AND(OR(I$1005="",Datos!I15&gt;=I$1005),OR(I$1006="",Datos!I15&lt;=I$1006))),FALSE),OR(ISNUMBER(FIND(";"&amp;UPPER(TRIM(Datos!I15&amp;""))&amp;"=",I$1007)),ISNUMBER(FIND(";"&amp;UPPER(TRIM(Datos!I15&amp;""))&amp;";",I$1007))),OR(UPPER(TRIM(Datos!I15&amp;""))="SÍ",UPPER(TRIM(Datos!I15&amp;""))="SI",UPPER(TRIM(Datos!I15&amp;""))="NO"),IF(ISNUMBER(Datos!I15),AND(OR(I$1005="",Datos!I15&gt;=I$1005),OR(I$1006="",Datos!I15&lt;=I$1006)),FALSE),TRUE))))</f>
        <v>0.0</v>
      </c>
      <c r="J15">
        <f>IF(Datos!J15="",0,IF(AND(J$1008&lt;&gt;"",Datos!J15=J$1008),0,IF(J$1004=0,0,1-CHOOSE(J$1004,IF(ISNUMBER(Datos!J15),AND(OR(J$1005="",Datos!J15&gt;=J$1005),OR(J$1006="",Datos!J15&lt;=J$1006)),FALSE),IF(ISNUMBER(Datos!J15),AND(Datos!J15=INT(Datos!J15),AND(OR(J$1005="",Datos!J15&gt;=J$1005),OR(J$1006="",Datos!J15&lt;=J$1006))),FALSE),OR(ISNUMBER(FIND(";"&amp;UPPER(TRIM(Datos!J15&amp;""))&amp;"=",J$1007)),ISNUMBER(FIND(";"&amp;UPPER(TRIM(Datos!J15&amp;""))&amp;";",J$1007))),OR(UPPER(TRIM(Datos!J15&amp;""))="SÍ",UPPER(TRIM(Datos!J15&amp;""))="SI",UPPER(TRIM(Datos!J15&amp;""))="NO"),IF(ISNUMBER(Datos!J15),AND(OR(J$1005="",Datos!J15&gt;=J$1005),OR(J$1006="",Datos!J15&lt;=J$1006)),FALSE),TRUE))))</f>
        <v>0.0</v>
      </c>
      <c r="K15">
        <f>IF(Datos!K15="",0,IF(AND(K$1008&lt;&gt;"",Datos!K15=K$1008),0,IF(K$1004=0,0,1-CHOOSE(K$1004,IF(ISNUMBER(Datos!K15),AND(OR(K$1005="",Datos!K15&gt;=K$1005),OR(K$1006="",Datos!K15&lt;=K$1006)),FALSE),IF(ISNUMBER(Datos!K15),AND(Datos!K15=INT(Datos!K15),AND(OR(K$1005="",Datos!K15&gt;=K$1005),OR(K$1006="",Datos!K15&lt;=K$1006))),FALSE),OR(ISNUMBER(FIND(";"&amp;UPPER(TRIM(Datos!K15&amp;""))&amp;"=",K$1007)),ISNUMBER(FIND(";"&amp;UPPER(TRIM(Datos!K15&amp;""))&amp;";",K$1007))),OR(UPPER(TRIM(Datos!K15&amp;""))="SÍ",UPPER(TRIM(Datos!K15&amp;""))="SI",UPPER(TRIM(Datos!K15&amp;""))="NO"),IF(ISNUMBER(Datos!K15),AND(OR(K$1005="",Datos!K15&gt;=K$1005),OR(K$1006="",Datos!K15&lt;=K$1006)),FALSE),TRUE))))</f>
        <v>0.0</v>
      </c>
      <c r="L15">
        <f>IF(Datos!L15="",0,IF(AND(L$1008&lt;&gt;"",Datos!L15=L$1008),0,IF(L$1004=0,0,1-CHOOSE(L$1004,IF(ISNUMBER(Datos!L15),AND(OR(L$1005="",Datos!L15&gt;=L$1005),OR(L$1006="",Datos!L15&lt;=L$1006)),FALSE),IF(ISNUMBER(Datos!L15),AND(Datos!L15=INT(Datos!L15),AND(OR(L$1005="",Datos!L15&gt;=L$1005),OR(L$1006="",Datos!L15&lt;=L$1006))),FALSE),OR(ISNUMBER(FIND(";"&amp;UPPER(TRIM(Datos!L15&amp;""))&amp;"=",L$1007)),ISNUMBER(FIND(";"&amp;UPPER(TRIM(Datos!L15&amp;""))&amp;";",L$1007))),OR(UPPER(TRIM(Datos!L15&amp;""))="SÍ",UPPER(TRIM(Datos!L15&amp;""))="SI",UPPER(TRIM(Datos!L15&amp;""))="NO"),IF(ISNUMBER(Datos!L15),AND(OR(L$1005="",Datos!L15&gt;=L$1005),OR(L$1006="",Datos!L15&lt;=L$1006)),FALSE),TRUE))))</f>
        <v>0.0</v>
      </c>
      <c r="M15">
        <f>IF(Datos!M15="",0,IF(AND(M$1008&lt;&gt;"",Datos!M15=M$1008),0,IF(M$1004=0,0,1-CHOOSE(M$1004,IF(ISNUMBER(Datos!M15),AND(OR(M$1005="",Datos!M15&gt;=M$1005),OR(M$1006="",Datos!M15&lt;=M$1006)),FALSE),IF(ISNUMBER(Datos!M15),AND(Datos!M15=INT(Datos!M15),AND(OR(M$1005="",Datos!M15&gt;=M$1005),OR(M$1006="",Datos!M15&lt;=M$1006))),FALSE),OR(ISNUMBER(FIND(";"&amp;UPPER(TRIM(Datos!M15&amp;""))&amp;"=",M$1007)),ISNUMBER(FIND(";"&amp;UPPER(TRIM(Datos!M15&amp;""))&amp;";",M$1007))),OR(UPPER(TRIM(Datos!M15&amp;""))="SÍ",UPPER(TRIM(Datos!M15&amp;""))="SI",UPPER(TRIM(Datos!M15&amp;""))="NO"),IF(ISNUMBER(Datos!M15),AND(OR(M$1005="",Datos!M15&gt;=M$1005),OR(M$1006="",Datos!M15&lt;=M$1006)),FALSE),TRUE))))</f>
        <v>0.0</v>
      </c>
      <c r="N15">
        <f>IF(Datos!N15="",0,IF(AND(N$1008&lt;&gt;"",Datos!N15=N$1008),0,IF(N$1004=0,0,1-CHOOSE(N$1004,IF(ISNUMBER(Datos!N15),AND(OR(N$1005="",Datos!N15&gt;=N$1005),OR(N$1006="",Datos!N15&lt;=N$1006)),FALSE),IF(ISNUMBER(Datos!N15),AND(Datos!N15=INT(Datos!N15),AND(OR(N$1005="",Datos!N15&gt;=N$1005),OR(N$1006="",Datos!N15&lt;=N$1006))),FALSE),OR(ISNUMBER(FIND(";"&amp;UPPER(TRIM(Datos!N15&amp;""))&amp;"=",N$1007)),ISNUMBER(FIND(";"&amp;UPPER(TRIM(Datos!N15&amp;""))&amp;";",N$1007))),OR(UPPER(TRIM(Datos!N15&amp;""))="SÍ",UPPER(TRIM(Datos!N15&amp;""))="SI",UPPER(TRIM(Datos!N15&amp;""))="NO"),IF(ISNUMBER(Datos!N15),AND(OR(N$1005="",Datos!N15&gt;=N$1005),OR(N$1006="",Datos!N15&lt;=N$1006)),FALSE),TRUE))))</f>
        <v>0.0</v>
      </c>
      <c r="O15">
        <f>IF(Datos!O15="",0,IF(AND(O$1008&lt;&gt;"",Datos!O15=O$1008),0,IF(O$1004=0,0,1-CHOOSE(O$1004,IF(ISNUMBER(Datos!O15),AND(OR(O$1005="",Datos!O15&gt;=O$1005),OR(O$1006="",Datos!O15&lt;=O$1006)),FALSE),IF(ISNUMBER(Datos!O15),AND(Datos!O15=INT(Datos!O15),AND(OR(O$1005="",Datos!O15&gt;=O$1005),OR(O$1006="",Datos!O15&lt;=O$1006))),FALSE),OR(ISNUMBER(FIND(";"&amp;UPPER(TRIM(Datos!O15&amp;""))&amp;"=",O$1007)),ISNUMBER(FIND(";"&amp;UPPER(TRIM(Datos!O15&amp;""))&amp;";",O$1007))),OR(UPPER(TRIM(Datos!O15&amp;""))="SÍ",UPPER(TRIM(Datos!O15&amp;""))="SI",UPPER(TRIM(Datos!O15&amp;""))="NO"),IF(ISNUMBER(Datos!O15),AND(OR(O$1005="",Datos!O15&gt;=O$1005),OR(O$1006="",Datos!O15&lt;=O$1006)),FALSE),TRUE))))</f>
        <v>0.0</v>
      </c>
      <c r="P15">
        <f>IF(Datos!P15="",0,IF(AND(P$1008&lt;&gt;"",Datos!P15=P$1008),0,IF(P$1004=0,0,1-CHOOSE(P$1004,IF(ISNUMBER(Datos!P15),AND(OR(P$1005="",Datos!P15&gt;=P$1005),OR(P$1006="",Datos!P15&lt;=P$1006)),FALSE),IF(ISNUMBER(Datos!P15),AND(Datos!P15=INT(Datos!P15),AND(OR(P$1005="",Datos!P15&gt;=P$1005),OR(P$1006="",Datos!P15&lt;=P$1006))),FALSE),OR(ISNUMBER(FIND(";"&amp;UPPER(TRIM(Datos!P15&amp;""))&amp;"=",P$1007)),ISNUMBER(FIND(";"&amp;UPPER(TRIM(Datos!P15&amp;""))&amp;";",P$1007))),OR(UPPER(TRIM(Datos!P15&amp;""))="SÍ",UPPER(TRIM(Datos!P15&amp;""))="SI",UPPER(TRIM(Datos!P15&amp;""))="NO"),IF(ISNUMBER(Datos!P15),AND(OR(P$1005="",Datos!P15&gt;=P$1005),OR(P$1006="",Datos!P15&lt;=P$1006)),FALSE),TRUE))))</f>
        <v>0.0</v>
      </c>
      <c r="Q15">
        <f>IF(Datos!Q15="",0,IF(AND(Q$1008&lt;&gt;"",Datos!Q15=Q$1008),0,IF(Q$1004=0,0,1-CHOOSE(Q$1004,IF(ISNUMBER(Datos!Q15),AND(OR(Q$1005="",Datos!Q15&gt;=Q$1005),OR(Q$1006="",Datos!Q15&lt;=Q$1006)),FALSE),IF(ISNUMBER(Datos!Q15),AND(Datos!Q15=INT(Datos!Q15),AND(OR(Q$1005="",Datos!Q15&gt;=Q$1005),OR(Q$1006="",Datos!Q15&lt;=Q$1006))),FALSE),OR(ISNUMBER(FIND(";"&amp;UPPER(TRIM(Datos!Q15&amp;""))&amp;"=",Q$1007)),ISNUMBER(FIND(";"&amp;UPPER(TRIM(Datos!Q15&amp;""))&amp;";",Q$1007))),OR(UPPER(TRIM(Datos!Q15&amp;""))="SÍ",UPPER(TRIM(Datos!Q15&amp;""))="SI",UPPER(TRIM(Datos!Q15&amp;""))="NO"),IF(ISNUMBER(Datos!Q15),AND(OR(Q$1005="",Datos!Q15&gt;=Q$1005),OR(Q$1006="",Datos!Q15&lt;=Q$1006)),FALSE),TRUE))))</f>
        <v>0.0</v>
      </c>
      <c r="R15">
        <f>IF(Datos!R15="",0,IF(AND(R$1008&lt;&gt;"",Datos!R15=R$1008),0,IF(R$1004=0,0,1-CHOOSE(R$1004,IF(ISNUMBER(Datos!R15),AND(OR(R$1005="",Datos!R15&gt;=R$1005),OR(R$1006="",Datos!R15&lt;=R$1006)),FALSE),IF(ISNUMBER(Datos!R15),AND(Datos!R15=INT(Datos!R15),AND(OR(R$1005="",Datos!R15&gt;=R$1005),OR(R$1006="",Datos!R15&lt;=R$1006))),FALSE),OR(ISNUMBER(FIND(";"&amp;UPPER(TRIM(Datos!R15&amp;""))&amp;"=",R$1007)),ISNUMBER(FIND(";"&amp;UPPER(TRIM(Datos!R15&amp;""))&amp;";",R$1007))),OR(UPPER(TRIM(Datos!R15&amp;""))="SÍ",UPPER(TRIM(Datos!R15&amp;""))="SI",UPPER(TRIM(Datos!R15&amp;""))="NO"),IF(ISNUMBER(Datos!R15),AND(OR(R$1005="",Datos!R15&gt;=R$1005),OR(R$1006="",Datos!R15&lt;=R$1006)),FALSE),TRUE))))</f>
        <v>0.0</v>
      </c>
      <c r="S15">
        <f>IF(Datos!S15="",0,IF(AND(S$1008&lt;&gt;"",Datos!S15=S$1008),0,IF(S$1004=0,0,1-CHOOSE(S$1004,IF(ISNUMBER(Datos!S15),AND(OR(S$1005="",Datos!S15&gt;=S$1005),OR(S$1006="",Datos!S15&lt;=S$1006)),FALSE),IF(ISNUMBER(Datos!S15),AND(Datos!S15=INT(Datos!S15),AND(OR(S$1005="",Datos!S15&gt;=S$1005),OR(S$1006="",Datos!S15&lt;=S$1006))),FALSE),OR(ISNUMBER(FIND(";"&amp;UPPER(TRIM(Datos!S15&amp;""))&amp;"=",S$1007)),ISNUMBER(FIND(";"&amp;UPPER(TRIM(Datos!S15&amp;""))&amp;";",S$1007))),OR(UPPER(TRIM(Datos!S15&amp;""))="SÍ",UPPER(TRIM(Datos!S15&amp;""))="SI",UPPER(TRIM(Datos!S15&amp;""))="NO"),IF(ISNUMBER(Datos!S15),AND(OR(S$1005="",Datos!S15&gt;=S$1005),OR(S$1006="",Datos!S15&lt;=S$1006)),FALSE),TRUE))))</f>
        <v>0.0</v>
      </c>
      <c r="T15">
        <f>IF(Datos!T15="",0,IF(AND(T$1008&lt;&gt;"",Datos!T15=T$1008),0,IF(T$1004=0,0,1-CHOOSE(T$1004,IF(ISNUMBER(Datos!T15),AND(OR(T$1005="",Datos!T15&gt;=T$1005),OR(T$1006="",Datos!T15&lt;=T$1006)),FALSE),IF(ISNUMBER(Datos!T15),AND(Datos!T15=INT(Datos!T15),AND(OR(T$1005="",Datos!T15&gt;=T$1005),OR(T$1006="",Datos!T15&lt;=T$1006))),FALSE),OR(ISNUMBER(FIND(";"&amp;UPPER(TRIM(Datos!T15&amp;""))&amp;"=",T$1007)),ISNUMBER(FIND(";"&amp;UPPER(TRIM(Datos!T15&amp;""))&amp;";",T$1007))),OR(UPPER(TRIM(Datos!T15&amp;""))="SÍ",UPPER(TRIM(Datos!T15&amp;""))="SI",UPPER(TRIM(Datos!T15&amp;""))="NO"),IF(ISNUMBER(Datos!T15),AND(OR(T$1005="",Datos!T15&gt;=T$1005),OR(T$1006="",Datos!T15&lt;=T$1006)),FALSE),TRUE))))</f>
        <v>0.0</v>
      </c>
      <c r="U15">
        <f>IF(Datos!U15="",0,IF(AND(U$1008&lt;&gt;"",Datos!U15=U$1008),0,IF(U$1004=0,0,1-CHOOSE(U$1004,IF(ISNUMBER(Datos!U15),AND(OR(U$1005="",Datos!U15&gt;=U$1005),OR(U$1006="",Datos!U15&lt;=U$1006)),FALSE),IF(ISNUMBER(Datos!U15),AND(Datos!U15=INT(Datos!U15),AND(OR(U$1005="",Datos!U15&gt;=U$1005),OR(U$1006="",Datos!U15&lt;=U$1006))),FALSE),OR(ISNUMBER(FIND(";"&amp;UPPER(TRIM(Datos!U15&amp;""))&amp;"=",U$1007)),ISNUMBER(FIND(";"&amp;UPPER(TRIM(Datos!U15&amp;""))&amp;";",U$1007))),OR(UPPER(TRIM(Datos!U15&amp;""))="SÍ",UPPER(TRIM(Datos!U15&amp;""))="SI",UPPER(TRIM(Datos!U15&amp;""))="NO"),IF(ISNUMBER(Datos!U15),AND(OR(U$1005="",Datos!U15&gt;=U$1005),OR(U$1006="",Datos!U15&lt;=U$1006)),FALSE),TRUE))))</f>
        <v>0.0</v>
      </c>
      <c r="V15">
        <f>IF(Datos!V15="",0,IF(AND(V$1008&lt;&gt;"",Datos!V15=V$1008),0,IF(V$1004=0,0,1-CHOOSE(V$1004,IF(ISNUMBER(Datos!V15),AND(OR(V$1005="",Datos!V15&gt;=V$1005),OR(V$1006="",Datos!V15&lt;=V$1006)),FALSE),IF(ISNUMBER(Datos!V15),AND(Datos!V15=INT(Datos!V15),AND(OR(V$1005="",Datos!V15&gt;=V$1005),OR(V$1006="",Datos!V15&lt;=V$1006))),FALSE),OR(ISNUMBER(FIND(";"&amp;UPPER(TRIM(Datos!V15&amp;""))&amp;"=",V$1007)),ISNUMBER(FIND(";"&amp;UPPER(TRIM(Datos!V15&amp;""))&amp;";",V$1007))),OR(UPPER(TRIM(Datos!V15&amp;""))="SÍ",UPPER(TRIM(Datos!V15&amp;""))="SI",UPPER(TRIM(Datos!V15&amp;""))="NO"),IF(ISNUMBER(Datos!V15),AND(OR(V$1005="",Datos!V15&gt;=V$1005),OR(V$1006="",Datos!V15&lt;=V$1006)),FALSE),TRUE))))</f>
        <v>0.0</v>
      </c>
      <c r="W15">
        <f>IF(Datos!W15="",0,IF(AND(W$1008&lt;&gt;"",Datos!W15=W$1008),0,IF(W$1004=0,0,1-CHOOSE(W$1004,IF(ISNUMBER(Datos!W15),AND(OR(W$1005="",Datos!W15&gt;=W$1005),OR(W$1006="",Datos!W15&lt;=W$1006)),FALSE),IF(ISNUMBER(Datos!W15),AND(Datos!W15=INT(Datos!W15),AND(OR(W$1005="",Datos!W15&gt;=W$1005),OR(W$1006="",Datos!W15&lt;=W$1006))),FALSE),OR(ISNUMBER(FIND(";"&amp;UPPER(TRIM(Datos!W15&amp;""))&amp;"=",W$1007)),ISNUMBER(FIND(";"&amp;UPPER(TRIM(Datos!W15&amp;""))&amp;";",W$1007))),OR(UPPER(TRIM(Datos!W15&amp;""))="SÍ",UPPER(TRIM(Datos!W15&amp;""))="SI",UPPER(TRIM(Datos!W15&amp;""))="NO"),IF(ISNUMBER(Datos!W15),AND(OR(W$1005="",Datos!W15&gt;=W$1005),OR(W$1006="",Datos!W15&lt;=W$1006)),FALSE),TRUE))))</f>
        <v>0.0</v>
      </c>
      <c r="X15">
        <f>IF(Datos!X15="",0,IF(AND(X$1008&lt;&gt;"",Datos!X15=X$1008),0,IF(X$1004=0,0,1-CHOOSE(X$1004,IF(ISNUMBER(Datos!X15),AND(OR(X$1005="",Datos!X15&gt;=X$1005),OR(X$1006="",Datos!X15&lt;=X$1006)),FALSE),IF(ISNUMBER(Datos!X15),AND(Datos!X15=INT(Datos!X15),AND(OR(X$1005="",Datos!X15&gt;=X$1005),OR(X$1006="",Datos!X15&lt;=X$1006))),FALSE),OR(ISNUMBER(FIND(";"&amp;UPPER(TRIM(Datos!X15&amp;""))&amp;"=",X$1007)),ISNUMBER(FIND(";"&amp;UPPER(TRIM(Datos!X15&amp;""))&amp;";",X$1007))),OR(UPPER(TRIM(Datos!X15&amp;""))="SÍ",UPPER(TRIM(Datos!X15&amp;""))="SI",UPPER(TRIM(Datos!X15&amp;""))="NO"),IF(ISNUMBER(Datos!X15),AND(OR(X$1005="",Datos!X15&gt;=X$1005),OR(X$1006="",Datos!X15&lt;=X$1006)),FALSE),TRUE))))</f>
        <v>0.0</v>
      </c>
      <c r="Y15">
        <f>IF(Datos!Y15="",0,IF(AND(Y$1008&lt;&gt;"",Datos!Y15=Y$1008),0,IF(Y$1004=0,0,1-CHOOSE(Y$1004,IF(ISNUMBER(Datos!Y15),AND(OR(Y$1005="",Datos!Y15&gt;=Y$1005),OR(Y$1006="",Datos!Y15&lt;=Y$1006)),FALSE),IF(ISNUMBER(Datos!Y15),AND(Datos!Y15=INT(Datos!Y15),AND(OR(Y$1005="",Datos!Y15&gt;=Y$1005),OR(Y$1006="",Datos!Y15&lt;=Y$1006))),FALSE),OR(ISNUMBER(FIND(";"&amp;UPPER(TRIM(Datos!Y15&amp;""))&amp;"=",Y$1007)),ISNUMBER(FIND(";"&amp;UPPER(TRIM(Datos!Y15&amp;""))&amp;";",Y$1007))),OR(UPPER(TRIM(Datos!Y15&amp;""))="SÍ",UPPER(TRIM(Datos!Y15&amp;""))="SI",UPPER(TRIM(Datos!Y15&amp;""))="NO"),IF(ISNUMBER(Datos!Y15),AND(OR(Y$1005="",Datos!Y15&gt;=Y$1005),OR(Y$1006="",Datos!Y15&lt;=Y$1006)),FALSE),TRUE))))</f>
        <v>0.0</v>
      </c>
      <c r="Z15">
        <f>IF(Datos!Z15="",0,IF(AND(Z$1008&lt;&gt;"",Datos!Z15=Z$1008),0,IF(Z$1004=0,0,1-CHOOSE(Z$1004,IF(ISNUMBER(Datos!Z15),AND(OR(Z$1005="",Datos!Z15&gt;=Z$1005),OR(Z$1006="",Datos!Z15&lt;=Z$1006)),FALSE),IF(ISNUMBER(Datos!Z15),AND(Datos!Z15=INT(Datos!Z15),AND(OR(Z$1005="",Datos!Z15&gt;=Z$1005),OR(Z$1006="",Datos!Z15&lt;=Z$1006))),FALSE),OR(ISNUMBER(FIND(";"&amp;UPPER(TRIM(Datos!Z15&amp;""))&amp;"=",Z$1007)),ISNUMBER(FIND(";"&amp;UPPER(TRIM(Datos!Z15&amp;""))&amp;";",Z$1007))),OR(UPPER(TRIM(Datos!Z15&amp;""))="SÍ",UPPER(TRIM(Datos!Z15&amp;""))="SI",UPPER(TRIM(Datos!Z15&amp;""))="NO"),IF(ISNUMBER(Datos!Z15),AND(OR(Z$1005="",Datos!Z15&gt;=Z$1005),OR(Z$1006="",Datos!Z15&lt;=Z$1006)),FALSE),TRUE))))</f>
        <v>0.0</v>
      </c>
      <c r="AA15">
        <f>IF(Datos!AA15="",0,IF(AND(AA$1008&lt;&gt;"",Datos!AA15=AA$1008),0,IF(AA$1004=0,0,1-CHOOSE(AA$1004,IF(ISNUMBER(Datos!AA15),AND(OR(AA$1005="",Datos!AA15&gt;=AA$1005),OR(AA$1006="",Datos!AA15&lt;=AA$1006)),FALSE),IF(ISNUMBER(Datos!AA15),AND(Datos!AA15=INT(Datos!AA15),AND(OR(AA$1005="",Datos!AA15&gt;=AA$1005),OR(AA$1006="",Datos!AA15&lt;=AA$1006))),FALSE),OR(ISNUMBER(FIND(";"&amp;UPPER(TRIM(Datos!AA15&amp;""))&amp;"=",AA$1007)),ISNUMBER(FIND(";"&amp;UPPER(TRIM(Datos!AA15&amp;""))&amp;";",AA$1007))),OR(UPPER(TRIM(Datos!AA15&amp;""))="SÍ",UPPER(TRIM(Datos!AA15&amp;""))="SI",UPPER(TRIM(Datos!AA15&amp;""))="NO"),IF(ISNUMBER(Datos!AA15),AND(OR(AA$1005="",Datos!AA15&gt;=AA$1005),OR(AA$1006="",Datos!AA15&lt;=AA$1006)),FALSE),TRUE))))</f>
        <v>0.0</v>
      </c>
      <c r="AB15">
        <f>IF(Datos!AB15="",0,IF(AND(AB$1008&lt;&gt;"",Datos!AB15=AB$1008),0,IF(AB$1004=0,0,1-CHOOSE(AB$1004,IF(ISNUMBER(Datos!AB15),AND(OR(AB$1005="",Datos!AB15&gt;=AB$1005),OR(AB$1006="",Datos!AB15&lt;=AB$1006)),FALSE),IF(ISNUMBER(Datos!AB15),AND(Datos!AB15=INT(Datos!AB15),AND(OR(AB$1005="",Datos!AB15&gt;=AB$1005),OR(AB$1006="",Datos!AB15&lt;=AB$1006))),FALSE),OR(ISNUMBER(FIND(";"&amp;UPPER(TRIM(Datos!AB15&amp;""))&amp;"=",AB$1007)),ISNUMBER(FIND(";"&amp;UPPER(TRIM(Datos!AB15&amp;""))&amp;";",AB$1007))),OR(UPPER(TRIM(Datos!AB15&amp;""))="SÍ",UPPER(TRIM(Datos!AB15&amp;""))="SI",UPPER(TRIM(Datos!AB15&amp;""))="NO"),IF(ISNUMBER(Datos!AB15),AND(OR(AB$1005="",Datos!AB15&gt;=AB$1005),OR(AB$1006="",Datos!AB15&lt;=AB$1006)),FALSE),TRUE))))</f>
        <v>0.0</v>
      </c>
      <c r="AC15">
        <f>IF(Datos!AC15="",0,IF(AND(AC$1008&lt;&gt;"",Datos!AC15=AC$1008),0,IF(AC$1004=0,0,1-CHOOSE(AC$1004,IF(ISNUMBER(Datos!AC15),AND(OR(AC$1005="",Datos!AC15&gt;=AC$1005),OR(AC$1006="",Datos!AC15&lt;=AC$1006)),FALSE),IF(ISNUMBER(Datos!AC15),AND(Datos!AC15=INT(Datos!AC15),AND(OR(AC$1005="",Datos!AC15&gt;=AC$1005),OR(AC$1006="",Datos!AC15&lt;=AC$1006))),FALSE),OR(ISNUMBER(FIND(";"&amp;UPPER(TRIM(Datos!AC15&amp;""))&amp;"=",AC$1007)),ISNUMBER(FIND(";"&amp;UPPER(TRIM(Datos!AC15&amp;""))&amp;";",AC$1007))),OR(UPPER(TRIM(Datos!AC15&amp;""))="SÍ",UPPER(TRIM(Datos!AC15&amp;""))="SI",UPPER(TRIM(Datos!AC15&amp;""))="NO"),IF(ISNUMBER(Datos!AC15),AND(OR(AC$1005="",Datos!AC15&gt;=AC$1005),OR(AC$1006="",Datos!AC15&lt;=AC$1006)),FALSE),TRUE))))</f>
        <v>0.0</v>
      </c>
      <c r="AD15">
        <f>IF(Datos!AD15="",0,IF(AND(AD$1008&lt;&gt;"",Datos!AD15=AD$1008),0,IF(AD$1004=0,0,1-CHOOSE(AD$1004,IF(ISNUMBER(Datos!AD15),AND(OR(AD$1005="",Datos!AD15&gt;=AD$1005),OR(AD$1006="",Datos!AD15&lt;=AD$1006)),FALSE),IF(ISNUMBER(Datos!AD15),AND(Datos!AD15=INT(Datos!AD15),AND(OR(AD$1005="",Datos!AD15&gt;=AD$1005),OR(AD$1006="",Datos!AD15&lt;=AD$1006))),FALSE),OR(ISNUMBER(FIND(";"&amp;UPPER(TRIM(Datos!AD15&amp;""))&amp;"=",AD$1007)),ISNUMBER(FIND(";"&amp;UPPER(TRIM(Datos!AD15&amp;""))&amp;";",AD$1007))),OR(UPPER(TRIM(Datos!AD15&amp;""))="SÍ",UPPER(TRIM(Datos!AD15&amp;""))="SI",UPPER(TRIM(Datos!AD15&amp;""))="NO"),IF(ISNUMBER(Datos!AD15),AND(OR(AD$1005="",Datos!AD15&gt;=AD$1005),OR(AD$1006="",Datos!AD15&lt;=AD$1006)),FALSE),TRUE))))</f>
        <v>0.0</v>
      </c>
      <c r="AE15">
        <f>IF(Datos!AE15="",0,IF(AND(AE$1008&lt;&gt;"",Datos!AE15=AE$1008),0,IF(AE$1004=0,0,1-CHOOSE(AE$1004,IF(ISNUMBER(Datos!AE15),AND(OR(AE$1005="",Datos!AE15&gt;=AE$1005),OR(AE$1006="",Datos!AE15&lt;=AE$1006)),FALSE),IF(ISNUMBER(Datos!AE15),AND(Datos!AE15=INT(Datos!AE15),AND(OR(AE$1005="",Datos!AE15&gt;=AE$1005),OR(AE$1006="",Datos!AE15&lt;=AE$1006))),FALSE),OR(ISNUMBER(FIND(";"&amp;UPPER(TRIM(Datos!AE15&amp;""))&amp;"=",AE$1007)),ISNUMBER(FIND(";"&amp;UPPER(TRIM(Datos!AE15&amp;""))&amp;";",AE$1007))),OR(UPPER(TRIM(Datos!AE15&amp;""))="SÍ",UPPER(TRIM(Datos!AE15&amp;""))="SI",UPPER(TRIM(Datos!AE15&amp;""))="NO"),IF(ISNUMBER(Datos!AE15),AND(OR(AE$1005="",Datos!AE15&gt;=AE$1005),OR(AE$1006="",Datos!AE15&lt;=AE$1006)),FALSE),TRUE))))</f>
        <v>0.0</v>
      </c>
    </row>
    <row r="16" spans="1:31">
      <c r="B16">
        <f>IF(Datos!B16="",0,IF(AND(B$1008&lt;&gt;"",Datos!B16=B$1008),0,IF(B$1004=0,0,1-CHOOSE(B$1004,IF(ISNUMBER(Datos!B16),AND(OR(B$1005="",Datos!B16&gt;=B$1005),OR(B$1006="",Datos!B16&lt;=B$1006)),FALSE),IF(ISNUMBER(Datos!B16),AND(Datos!B16=INT(Datos!B16),AND(OR(B$1005="",Datos!B16&gt;=B$1005),OR(B$1006="",Datos!B16&lt;=B$1006))),FALSE),OR(ISNUMBER(FIND(";"&amp;UPPER(TRIM(Datos!B16&amp;""))&amp;"=",B$1007)),ISNUMBER(FIND(";"&amp;UPPER(TRIM(Datos!B16&amp;""))&amp;";",B$1007))),OR(UPPER(TRIM(Datos!B16&amp;""))="SÍ",UPPER(TRIM(Datos!B16&amp;""))="SI",UPPER(TRIM(Datos!B16&amp;""))="NO"),IF(ISNUMBER(Datos!B16),AND(OR(B$1005="",Datos!B16&gt;=B$1005),OR(B$1006="",Datos!B16&lt;=B$1006)),FALSE),TRUE))))</f>
        <v>0.0</v>
      </c>
      <c r="C16">
        <f>IF(Datos!C16="",0,IF(AND(C$1008&lt;&gt;"",Datos!C16=C$1008),0,IF(C$1004=0,0,1-CHOOSE(C$1004,IF(ISNUMBER(Datos!C16),AND(OR(C$1005="",Datos!C16&gt;=C$1005),OR(C$1006="",Datos!C16&lt;=C$1006)),FALSE),IF(ISNUMBER(Datos!C16),AND(Datos!C16=INT(Datos!C16),AND(OR(C$1005="",Datos!C16&gt;=C$1005),OR(C$1006="",Datos!C16&lt;=C$1006))),FALSE),OR(ISNUMBER(FIND(";"&amp;UPPER(TRIM(Datos!C16&amp;""))&amp;"=",C$1007)),ISNUMBER(FIND(";"&amp;UPPER(TRIM(Datos!C16&amp;""))&amp;";",C$1007))),OR(UPPER(TRIM(Datos!C16&amp;""))="SÍ",UPPER(TRIM(Datos!C16&amp;""))="SI",UPPER(TRIM(Datos!C16&amp;""))="NO"),IF(ISNUMBER(Datos!C16),AND(OR(C$1005="",Datos!C16&gt;=C$1005),OR(C$1006="",Datos!C16&lt;=C$1006)),FALSE),TRUE))))</f>
        <v>0.0</v>
      </c>
      <c r="D16">
        <f>IF(Datos!D16="",0,IF(AND(D$1008&lt;&gt;"",Datos!D16=D$1008),0,IF(D$1004=0,0,1-CHOOSE(D$1004,IF(ISNUMBER(Datos!D16),AND(OR(D$1005="",Datos!D16&gt;=D$1005),OR(D$1006="",Datos!D16&lt;=D$1006)),FALSE),IF(ISNUMBER(Datos!D16),AND(Datos!D16=INT(Datos!D16),AND(OR(D$1005="",Datos!D16&gt;=D$1005),OR(D$1006="",Datos!D16&lt;=D$1006))),FALSE),OR(ISNUMBER(FIND(";"&amp;UPPER(TRIM(Datos!D16&amp;""))&amp;"=",D$1007)),ISNUMBER(FIND(";"&amp;UPPER(TRIM(Datos!D16&amp;""))&amp;";",D$1007))),OR(UPPER(TRIM(Datos!D16&amp;""))="SÍ",UPPER(TRIM(Datos!D16&amp;""))="SI",UPPER(TRIM(Datos!D16&amp;""))="NO"),IF(ISNUMBER(Datos!D16),AND(OR(D$1005="",Datos!D16&gt;=D$1005),OR(D$1006="",Datos!D16&lt;=D$1006)),FALSE),TRUE))))</f>
        <v>0.0</v>
      </c>
      <c r="E16">
        <f>IF(Datos!E16="",0,IF(AND(E$1008&lt;&gt;"",Datos!E16=E$1008),0,IF(E$1004=0,0,1-CHOOSE(E$1004,IF(ISNUMBER(Datos!E16),AND(OR(E$1005="",Datos!E16&gt;=E$1005),OR(E$1006="",Datos!E16&lt;=E$1006)),FALSE),IF(ISNUMBER(Datos!E16),AND(Datos!E16=INT(Datos!E16),AND(OR(E$1005="",Datos!E16&gt;=E$1005),OR(E$1006="",Datos!E16&lt;=E$1006))),FALSE),OR(ISNUMBER(FIND(";"&amp;UPPER(TRIM(Datos!E16&amp;""))&amp;"=",E$1007)),ISNUMBER(FIND(";"&amp;UPPER(TRIM(Datos!E16&amp;""))&amp;";",E$1007))),OR(UPPER(TRIM(Datos!E16&amp;""))="SÍ",UPPER(TRIM(Datos!E16&amp;""))="SI",UPPER(TRIM(Datos!E16&amp;""))="NO"),IF(ISNUMBER(Datos!E16),AND(OR(E$1005="",Datos!E16&gt;=E$1005),OR(E$1006="",Datos!E16&lt;=E$1006)),FALSE),TRUE))))</f>
        <v>0.0</v>
      </c>
      <c r="F16">
        <f>IF(Datos!F16="",0,IF(AND(F$1008&lt;&gt;"",Datos!F16=F$1008),0,IF(F$1004=0,0,1-CHOOSE(F$1004,IF(ISNUMBER(Datos!F16),AND(OR(F$1005="",Datos!F16&gt;=F$1005),OR(F$1006="",Datos!F16&lt;=F$1006)),FALSE),IF(ISNUMBER(Datos!F16),AND(Datos!F16=INT(Datos!F16),AND(OR(F$1005="",Datos!F16&gt;=F$1005),OR(F$1006="",Datos!F16&lt;=F$1006))),FALSE),OR(ISNUMBER(FIND(";"&amp;UPPER(TRIM(Datos!F16&amp;""))&amp;"=",F$1007)),ISNUMBER(FIND(";"&amp;UPPER(TRIM(Datos!F16&amp;""))&amp;";",F$1007))),OR(UPPER(TRIM(Datos!F16&amp;""))="SÍ",UPPER(TRIM(Datos!F16&amp;""))="SI",UPPER(TRIM(Datos!F16&amp;""))="NO"),IF(ISNUMBER(Datos!F16),AND(OR(F$1005="",Datos!F16&gt;=F$1005),OR(F$1006="",Datos!F16&lt;=F$1006)),FALSE),TRUE))))</f>
        <v>0.0</v>
      </c>
      <c r="G16">
        <f>IF(Datos!G16="",0,IF(AND(G$1008&lt;&gt;"",Datos!G16=G$1008),0,IF(G$1004=0,0,1-CHOOSE(G$1004,IF(ISNUMBER(Datos!G16),AND(OR(G$1005="",Datos!G16&gt;=G$1005),OR(G$1006="",Datos!G16&lt;=G$1006)),FALSE),IF(ISNUMBER(Datos!G16),AND(Datos!G16=INT(Datos!G16),AND(OR(G$1005="",Datos!G16&gt;=G$1005),OR(G$1006="",Datos!G16&lt;=G$1006))),FALSE),OR(ISNUMBER(FIND(";"&amp;UPPER(TRIM(Datos!G16&amp;""))&amp;"=",G$1007)),ISNUMBER(FIND(";"&amp;UPPER(TRIM(Datos!G16&amp;""))&amp;";",G$1007))),OR(UPPER(TRIM(Datos!G16&amp;""))="SÍ",UPPER(TRIM(Datos!G16&amp;""))="SI",UPPER(TRIM(Datos!G16&amp;""))="NO"),IF(ISNUMBER(Datos!G16),AND(OR(G$1005="",Datos!G16&gt;=G$1005),OR(G$1006="",Datos!G16&lt;=G$1006)),FALSE),TRUE))))</f>
        <v>0.0</v>
      </c>
      <c r="H16">
        <f>IF(Datos!H16="",0,IF(AND(H$1008&lt;&gt;"",Datos!H16=H$1008),0,IF(H$1004=0,0,1-CHOOSE(H$1004,IF(ISNUMBER(Datos!H16),AND(OR(H$1005="",Datos!H16&gt;=H$1005),OR(H$1006="",Datos!H16&lt;=H$1006)),FALSE),IF(ISNUMBER(Datos!H16),AND(Datos!H16=INT(Datos!H16),AND(OR(H$1005="",Datos!H16&gt;=H$1005),OR(H$1006="",Datos!H16&lt;=H$1006))),FALSE),OR(ISNUMBER(FIND(";"&amp;UPPER(TRIM(Datos!H16&amp;""))&amp;"=",H$1007)),ISNUMBER(FIND(";"&amp;UPPER(TRIM(Datos!H16&amp;""))&amp;";",H$1007))),OR(UPPER(TRIM(Datos!H16&amp;""))="SÍ",UPPER(TRIM(Datos!H16&amp;""))="SI",UPPER(TRIM(Datos!H16&amp;""))="NO"),IF(ISNUMBER(Datos!H16),AND(OR(H$1005="",Datos!H16&gt;=H$1005),OR(H$1006="",Datos!H16&lt;=H$1006)),FALSE),TRUE))))</f>
        <v>0.0</v>
      </c>
      <c r="I16">
        <f>IF(Datos!I16="",0,IF(AND(I$1008&lt;&gt;"",Datos!I16=I$1008),0,IF(I$1004=0,0,1-CHOOSE(I$1004,IF(ISNUMBER(Datos!I16),AND(OR(I$1005="",Datos!I16&gt;=I$1005),OR(I$1006="",Datos!I16&lt;=I$1006)),FALSE),IF(ISNUMBER(Datos!I16),AND(Datos!I16=INT(Datos!I16),AND(OR(I$1005="",Datos!I16&gt;=I$1005),OR(I$1006="",Datos!I16&lt;=I$1006))),FALSE),OR(ISNUMBER(FIND(";"&amp;UPPER(TRIM(Datos!I16&amp;""))&amp;"=",I$1007)),ISNUMBER(FIND(";"&amp;UPPER(TRIM(Datos!I16&amp;""))&amp;";",I$1007))),OR(UPPER(TRIM(Datos!I16&amp;""))="SÍ",UPPER(TRIM(Datos!I16&amp;""))="SI",UPPER(TRIM(Datos!I16&amp;""))="NO"),IF(ISNUMBER(Datos!I16),AND(OR(I$1005="",Datos!I16&gt;=I$1005),OR(I$1006="",Datos!I16&lt;=I$1006)),FALSE),TRUE))))</f>
        <v>0.0</v>
      </c>
      <c r="J16">
        <f>IF(Datos!J16="",0,IF(AND(J$1008&lt;&gt;"",Datos!J16=J$1008),0,IF(J$1004=0,0,1-CHOOSE(J$1004,IF(ISNUMBER(Datos!J16),AND(OR(J$1005="",Datos!J16&gt;=J$1005),OR(J$1006="",Datos!J16&lt;=J$1006)),FALSE),IF(ISNUMBER(Datos!J16),AND(Datos!J16=INT(Datos!J16),AND(OR(J$1005="",Datos!J16&gt;=J$1005),OR(J$1006="",Datos!J16&lt;=J$1006))),FALSE),OR(ISNUMBER(FIND(";"&amp;UPPER(TRIM(Datos!J16&amp;""))&amp;"=",J$1007)),ISNUMBER(FIND(";"&amp;UPPER(TRIM(Datos!J16&amp;""))&amp;";",J$1007))),OR(UPPER(TRIM(Datos!J16&amp;""))="SÍ",UPPER(TRIM(Datos!J16&amp;""))="SI",UPPER(TRIM(Datos!J16&amp;""))="NO"),IF(ISNUMBER(Datos!J16),AND(OR(J$1005="",Datos!J16&gt;=J$1005),OR(J$1006="",Datos!J16&lt;=J$1006)),FALSE),TRUE))))</f>
        <v>0.0</v>
      </c>
      <c r="K16">
        <f>IF(Datos!K16="",0,IF(AND(K$1008&lt;&gt;"",Datos!K16=K$1008),0,IF(K$1004=0,0,1-CHOOSE(K$1004,IF(ISNUMBER(Datos!K16),AND(OR(K$1005="",Datos!K16&gt;=K$1005),OR(K$1006="",Datos!K16&lt;=K$1006)),FALSE),IF(ISNUMBER(Datos!K16),AND(Datos!K16=INT(Datos!K16),AND(OR(K$1005="",Datos!K16&gt;=K$1005),OR(K$1006="",Datos!K16&lt;=K$1006))),FALSE),OR(ISNUMBER(FIND(";"&amp;UPPER(TRIM(Datos!K16&amp;""))&amp;"=",K$1007)),ISNUMBER(FIND(";"&amp;UPPER(TRIM(Datos!K16&amp;""))&amp;";",K$1007))),OR(UPPER(TRIM(Datos!K16&amp;""))="SÍ",UPPER(TRIM(Datos!K16&amp;""))="SI",UPPER(TRIM(Datos!K16&amp;""))="NO"),IF(ISNUMBER(Datos!K16),AND(OR(K$1005="",Datos!K16&gt;=K$1005),OR(K$1006="",Datos!K16&lt;=K$1006)),FALSE),TRUE))))</f>
        <v>0.0</v>
      </c>
      <c r="L16">
        <f>IF(Datos!L16="",0,IF(AND(L$1008&lt;&gt;"",Datos!L16=L$1008),0,IF(L$1004=0,0,1-CHOOSE(L$1004,IF(ISNUMBER(Datos!L16),AND(OR(L$1005="",Datos!L16&gt;=L$1005),OR(L$1006="",Datos!L16&lt;=L$1006)),FALSE),IF(ISNUMBER(Datos!L16),AND(Datos!L16=INT(Datos!L16),AND(OR(L$1005="",Datos!L16&gt;=L$1005),OR(L$1006="",Datos!L16&lt;=L$1006))),FALSE),OR(ISNUMBER(FIND(";"&amp;UPPER(TRIM(Datos!L16&amp;""))&amp;"=",L$1007)),ISNUMBER(FIND(";"&amp;UPPER(TRIM(Datos!L16&amp;""))&amp;";",L$1007))),OR(UPPER(TRIM(Datos!L16&amp;""))="SÍ",UPPER(TRIM(Datos!L16&amp;""))="SI",UPPER(TRIM(Datos!L16&amp;""))="NO"),IF(ISNUMBER(Datos!L16),AND(OR(L$1005="",Datos!L16&gt;=L$1005),OR(L$1006="",Datos!L16&lt;=L$1006)),FALSE),TRUE))))</f>
        <v>0.0</v>
      </c>
      <c r="M16">
        <f>IF(Datos!M16="",0,IF(AND(M$1008&lt;&gt;"",Datos!M16=M$1008),0,IF(M$1004=0,0,1-CHOOSE(M$1004,IF(ISNUMBER(Datos!M16),AND(OR(M$1005="",Datos!M16&gt;=M$1005),OR(M$1006="",Datos!M16&lt;=M$1006)),FALSE),IF(ISNUMBER(Datos!M16),AND(Datos!M16=INT(Datos!M16),AND(OR(M$1005="",Datos!M16&gt;=M$1005),OR(M$1006="",Datos!M16&lt;=M$1006))),FALSE),OR(ISNUMBER(FIND(";"&amp;UPPER(TRIM(Datos!M16&amp;""))&amp;"=",M$1007)),ISNUMBER(FIND(";"&amp;UPPER(TRIM(Datos!M16&amp;""))&amp;";",M$1007))),OR(UPPER(TRIM(Datos!M16&amp;""))="SÍ",UPPER(TRIM(Datos!M16&amp;""))="SI",UPPER(TRIM(Datos!M16&amp;""))="NO"),IF(ISNUMBER(Datos!M16),AND(OR(M$1005="",Datos!M16&gt;=M$1005),OR(M$1006="",Datos!M16&lt;=M$1006)),FALSE),TRUE))))</f>
        <v>0.0</v>
      </c>
      <c r="N16">
        <f>IF(Datos!N16="",0,IF(AND(N$1008&lt;&gt;"",Datos!N16=N$1008),0,IF(N$1004=0,0,1-CHOOSE(N$1004,IF(ISNUMBER(Datos!N16),AND(OR(N$1005="",Datos!N16&gt;=N$1005),OR(N$1006="",Datos!N16&lt;=N$1006)),FALSE),IF(ISNUMBER(Datos!N16),AND(Datos!N16=INT(Datos!N16),AND(OR(N$1005="",Datos!N16&gt;=N$1005),OR(N$1006="",Datos!N16&lt;=N$1006))),FALSE),OR(ISNUMBER(FIND(";"&amp;UPPER(TRIM(Datos!N16&amp;""))&amp;"=",N$1007)),ISNUMBER(FIND(";"&amp;UPPER(TRIM(Datos!N16&amp;""))&amp;";",N$1007))),OR(UPPER(TRIM(Datos!N16&amp;""))="SÍ",UPPER(TRIM(Datos!N16&amp;""))="SI",UPPER(TRIM(Datos!N16&amp;""))="NO"),IF(ISNUMBER(Datos!N16),AND(OR(N$1005="",Datos!N16&gt;=N$1005),OR(N$1006="",Datos!N16&lt;=N$1006)),FALSE),TRUE))))</f>
        <v>0.0</v>
      </c>
      <c r="O16">
        <f>IF(Datos!O16="",0,IF(AND(O$1008&lt;&gt;"",Datos!O16=O$1008),0,IF(O$1004=0,0,1-CHOOSE(O$1004,IF(ISNUMBER(Datos!O16),AND(OR(O$1005="",Datos!O16&gt;=O$1005),OR(O$1006="",Datos!O16&lt;=O$1006)),FALSE),IF(ISNUMBER(Datos!O16),AND(Datos!O16=INT(Datos!O16),AND(OR(O$1005="",Datos!O16&gt;=O$1005),OR(O$1006="",Datos!O16&lt;=O$1006))),FALSE),OR(ISNUMBER(FIND(";"&amp;UPPER(TRIM(Datos!O16&amp;""))&amp;"=",O$1007)),ISNUMBER(FIND(";"&amp;UPPER(TRIM(Datos!O16&amp;""))&amp;";",O$1007))),OR(UPPER(TRIM(Datos!O16&amp;""))="SÍ",UPPER(TRIM(Datos!O16&amp;""))="SI",UPPER(TRIM(Datos!O16&amp;""))="NO"),IF(ISNUMBER(Datos!O16),AND(OR(O$1005="",Datos!O16&gt;=O$1005),OR(O$1006="",Datos!O16&lt;=O$1006)),FALSE),TRUE))))</f>
        <v>0.0</v>
      </c>
      <c r="P16">
        <f>IF(Datos!P16="",0,IF(AND(P$1008&lt;&gt;"",Datos!P16=P$1008),0,IF(P$1004=0,0,1-CHOOSE(P$1004,IF(ISNUMBER(Datos!P16),AND(OR(P$1005="",Datos!P16&gt;=P$1005),OR(P$1006="",Datos!P16&lt;=P$1006)),FALSE),IF(ISNUMBER(Datos!P16),AND(Datos!P16=INT(Datos!P16),AND(OR(P$1005="",Datos!P16&gt;=P$1005),OR(P$1006="",Datos!P16&lt;=P$1006))),FALSE),OR(ISNUMBER(FIND(";"&amp;UPPER(TRIM(Datos!P16&amp;""))&amp;"=",P$1007)),ISNUMBER(FIND(";"&amp;UPPER(TRIM(Datos!P16&amp;""))&amp;";",P$1007))),OR(UPPER(TRIM(Datos!P16&amp;""))="SÍ",UPPER(TRIM(Datos!P16&amp;""))="SI",UPPER(TRIM(Datos!P16&amp;""))="NO"),IF(ISNUMBER(Datos!P16),AND(OR(P$1005="",Datos!P16&gt;=P$1005),OR(P$1006="",Datos!P16&lt;=P$1006)),FALSE),TRUE))))</f>
        <v>0.0</v>
      </c>
      <c r="Q16">
        <f>IF(Datos!Q16="",0,IF(AND(Q$1008&lt;&gt;"",Datos!Q16=Q$1008),0,IF(Q$1004=0,0,1-CHOOSE(Q$1004,IF(ISNUMBER(Datos!Q16),AND(OR(Q$1005="",Datos!Q16&gt;=Q$1005),OR(Q$1006="",Datos!Q16&lt;=Q$1006)),FALSE),IF(ISNUMBER(Datos!Q16),AND(Datos!Q16=INT(Datos!Q16),AND(OR(Q$1005="",Datos!Q16&gt;=Q$1005),OR(Q$1006="",Datos!Q16&lt;=Q$1006))),FALSE),OR(ISNUMBER(FIND(";"&amp;UPPER(TRIM(Datos!Q16&amp;""))&amp;"=",Q$1007)),ISNUMBER(FIND(";"&amp;UPPER(TRIM(Datos!Q16&amp;""))&amp;";",Q$1007))),OR(UPPER(TRIM(Datos!Q16&amp;""))="SÍ",UPPER(TRIM(Datos!Q16&amp;""))="SI",UPPER(TRIM(Datos!Q16&amp;""))="NO"),IF(ISNUMBER(Datos!Q16),AND(OR(Q$1005="",Datos!Q16&gt;=Q$1005),OR(Q$1006="",Datos!Q16&lt;=Q$1006)),FALSE),TRUE))))</f>
        <v>0.0</v>
      </c>
      <c r="R16">
        <f>IF(Datos!R16="",0,IF(AND(R$1008&lt;&gt;"",Datos!R16=R$1008),0,IF(R$1004=0,0,1-CHOOSE(R$1004,IF(ISNUMBER(Datos!R16),AND(OR(R$1005="",Datos!R16&gt;=R$1005),OR(R$1006="",Datos!R16&lt;=R$1006)),FALSE),IF(ISNUMBER(Datos!R16),AND(Datos!R16=INT(Datos!R16),AND(OR(R$1005="",Datos!R16&gt;=R$1005),OR(R$1006="",Datos!R16&lt;=R$1006))),FALSE),OR(ISNUMBER(FIND(";"&amp;UPPER(TRIM(Datos!R16&amp;""))&amp;"=",R$1007)),ISNUMBER(FIND(";"&amp;UPPER(TRIM(Datos!R16&amp;""))&amp;";",R$1007))),OR(UPPER(TRIM(Datos!R16&amp;""))="SÍ",UPPER(TRIM(Datos!R16&amp;""))="SI",UPPER(TRIM(Datos!R16&amp;""))="NO"),IF(ISNUMBER(Datos!R16),AND(OR(R$1005="",Datos!R16&gt;=R$1005),OR(R$1006="",Datos!R16&lt;=R$1006)),FALSE),TRUE))))</f>
        <v>0.0</v>
      </c>
      <c r="S16">
        <f>IF(Datos!S16="",0,IF(AND(S$1008&lt;&gt;"",Datos!S16=S$1008),0,IF(S$1004=0,0,1-CHOOSE(S$1004,IF(ISNUMBER(Datos!S16),AND(OR(S$1005="",Datos!S16&gt;=S$1005),OR(S$1006="",Datos!S16&lt;=S$1006)),FALSE),IF(ISNUMBER(Datos!S16),AND(Datos!S16=INT(Datos!S16),AND(OR(S$1005="",Datos!S16&gt;=S$1005),OR(S$1006="",Datos!S16&lt;=S$1006))),FALSE),OR(ISNUMBER(FIND(";"&amp;UPPER(TRIM(Datos!S16&amp;""))&amp;"=",S$1007)),ISNUMBER(FIND(";"&amp;UPPER(TRIM(Datos!S16&amp;""))&amp;";",S$1007))),OR(UPPER(TRIM(Datos!S16&amp;""))="SÍ",UPPER(TRIM(Datos!S16&amp;""))="SI",UPPER(TRIM(Datos!S16&amp;""))="NO"),IF(ISNUMBER(Datos!S16),AND(OR(S$1005="",Datos!S16&gt;=S$1005),OR(S$1006="",Datos!S16&lt;=S$1006)),FALSE),TRUE))))</f>
        <v>0.0</v>
      </c>
      <c r="T16">
        <f>IF(Datos!T16="",0,IF(AND(T$1008&lt;&gt;"",Datos!T16=T$1008),0,IF(T$1004=0,0,1-CHOOSE(T$1004,IF(ISNUMBER(Datos!T16),AND(OR(T$1005="",Datos!T16&gt;=T$1005),OR(T$1006="",Datos!T16&lt;=T$1006)),FALSE),IF(ISNUMBER(Datos!T16),AND(Datos!T16=INT(Datos!T16),AND(OR(T$1005="",Datos!T16&gt;=T$1005),OR(T$1006="",Datos!T16&lt;=T$1006))),FALSE),OR(ISNUMBER(FIND(";"&amp;UPPER(TRIM(Datos!T16&amp;""))&amp;"=",T$1007)),ISNUMBER(FIND(";"&amp;UPPER(TRIM(Datos!T16&amp;""))&amp;";",T$1007))),OR(UPPER(TRIM(Datos!T16&amp;""))="SÍ",UPPER(TRIM(Datos!T16&amp;""))="SI",UPPER(TRIM(Datos!T16&amp;""))="NO"),IF(ISNUMBER(Datos!T16),AND(OR(T$1005="",Datos!T16&gt;=T$1005),OR(T$1006="",Datos!T16&lt;=T$1006)),FALSE),TRUE))))</f>
        <v>0.0</v>
      </c>
      <c r="U16">
        <f>IF(Datos!U16="",0,IF(AND(U$1008&lt;&gt;"",Datos!U16=U$1008),0,IF(U$1004=0,0,1-CHOOSE(U$1004,IF(ISNUMBER(Datos!U16),AND(OR(U$1005="",Datos!U16&gt;=U$1005),OR(U$1006="",Datos!U16&lt;=U$1006)),FALSE),IF(ISNUMBER(Datos!U16),AND(Datos!U16=INT(Datos!U16),AND(OR(U$1005="",Datos!U16&gt;=U$1005),OR(U$1006="",Datos!U16&lt;=U$1006))),FALSE),OR(ISNUMBER(FIND(";"&amp;UPPER(TRIM(Datos!U16&amp;""))&amp;"=",U$1007)),ISNUMBER(FIND(";"&amp;UPPER(TRIM(Datos!U16&amp;""))&amp;";",U$1007))),OR(UPPER(TRIM(Datos!U16&amp;""))="SÍ",UPPER(TRIM(Datos!U16&amp;""))="SI",UPPER(TRIM(Datos!U16&amp;""))="NO"),IF(ISNUMBER(Datos!U16),AND(OR(U$1005="",Datos!U16&gt;=U$1005),OR(U$1006="",Datos!U16&lt;=U$1006)),FALSE),TRUE))))</f>
        <v>0.0</v>
      </c>
      <c r="V16">
        <f>IF(Datos!V16="",0,IF(AND(V$1008&lt;&gt;"",Datos!V16=V$1008),0,IF(V$1004=0,0,1-CHOOSE(V$1004,IF(ISNUMBER(Datos!V16),AND(OR(V$1005="",Datos!V16&gt;=V$1005),OR(V$1006="",Datos!V16&lt;=V$1006)),FALSE),IF(ISNUMBER(Datos!V16),AND(Datos!V16=INT(Datos!V16),AND(OR(V$1005="",Datos!V16&gt;=V$1005),OR(V$1006="",Datos!V16&lt;=V$1006))),FALSE),OR(ISNUMBER(FIND(";"&amp;UPPER(TRIM(Datos!V16&amp;""))&amp;"=",V$1007)),ISNUMBER(FIND(";"&amp;UPPER(TRIM(Datos!V16&amp;""))&amp;";",V$1007))),OR(UPPER(TRIM(Datos!V16&amp;""))="SÍ",UPPER(TRIM(Datos!V16&amp;""))="SI",UPPER(TRIM(Datos!V16&amp;""))="NO"),IF(ISNUMBER(Datos!V16),AND(OR(V$1005="",Datos!V16&gt;=V$1005),OR(V$1006="",Datos!V16&lt;=V$1006)),FALSE),TRUE))))</f>
        <v>0.0</v>
      </c>
      <c r="W16">
        <f>IF(Datos!W16="",0,IF(AND(W$1008&lt;&gt;"",Datos!W16=W$1008),0,IF(W$1004=0,0,1-CHOOSE(W$1004,IF(ISNUMBER(Datos!W16),AND(OR(W$1005="",Datos!W16&gt;=W$1005),OR(W$1006="",Datos!W16&lt;=W$1006)),FALSE),IF(ISNUMBER(Datos!W16),AND(Datos!W16=INT(Datos!W16),AND(OR(W$1005="",Datos!W16&gt;=W$1005),OR(W$1006="",Datos!W16&lt;=W$1006))),FALSE),OR(ISNUMBER(FIND(";"&amp;UPPER(TRIM(Datos!W16&amp;""))&amp;"=",W$1007)),ISNUMBER(FIND(";"&amp;UPPER(TRIM(Datos!W16&amp;""))&amp;";",W$1007))),OR(UPPER(TRIM(Datos!W16&amp;""))="SÍ",UPPER(TRIM(Datos!W16&amp;""))="SI",UPPER(TRIM(Datos!W16&amp;""))="NO"),IF(ISNUMBER(Datos!W16),AND(OR(W$1005="",Datos!W16&gt;=W$1005),OR(W$1006="",Datos!W16&lt;=W$1006)),FALSE),TRUE))))</f>
        <v>0.0</v>
      </c>
      <c r="X16">
        <f>IF(Datos!X16="",0,IF(AND(X$1008&lt;&gt;"",Datos!X16=X$1008),0,IF(X$1004=0,0,1-CHOOSE(X$1004,IF(ISNUMBER(Datos!X16),AND(OR(X$1005="",Datos!X16&gt;=X$1005),OR(X$1006="",Datos!X16&lt;=X$1006)),FALSE),IF(ISNUMBER(Datos!X16),AND(Datos!X16=INT(Datos!X16),AND(OR(X$1005="",Datos!X16&gt;=X$1005),OR(X$1006="",Datos!X16&lt;=X$1006))),FALSE),OR(ISNUMBER(FIND(";"&amp;UPPER(TRIM(Datos!X16&amp;""))&amp;"=",X$1007)),ISNUMBER(FIND(";"&amp;UPPER(TRIM(Datos!X16&amp;""))&amp;";",X$1007))),OR(UPPER(TRIM(Datos!X16&amp;""))="SÍ",UPPER(TRIM(Datos!X16&amp;""))="SI",UPPER(TRIM(Datos!X16&amp;""))="NO"),IF(ISNUMBER(Datos!X16),AND(OR(X$1005="",Datos!X16&gt;=X$1005),OR(X$1006="",Datos!X16&lt;=X$1006)),FALSE),TRUE))))</f>
        <v>0.0</v>
      </c>
      <c r="Y16">
        <f>IF(Datos!Y16="",0,IF(AND(Y$1008&lt;&gt;"",Datos!Y16=Y$1008),0,IF(Y$1004=0,0,1-CHOOSE(Y$1004,IF(ISNUMBER(Datos!Y16),AND(OR(Y$1005="",Datos!Y16&gt;=Y$1005),OR(Y$1006="",Datos!Y16&lt;=Y$1006)),FALSE),IF(ISNUMBER(Datos!Y16),AND(Datos!Y16=INT(Datos!Y16),AND(OR(Y$1005="",Datos!Y16&gt;=Y$1005),OR(Y$1006="",Datos!Y16&lt;=Y$1006))),FALSE),OR(ISNUMBER(FIND(";"&amp;UPPER(TRIM(Datos!Y16&amp;""))&amp;"=",Y$1007)),ISNUMBER(FIND(";"&amp;UPPER(TRIM(Datos!Y16&amp;""))&amp;";",Y$1007))),OR(UPPER(TRIM(Datos!Y16&amp;""))="SÍ",UPPER(TRIM(Datos!Y16&amp;""))="SI",UPPER(TRIM(Datos!Y16&amp;""))="NO"),IF(ISNUMBER(Datos!Y16),AND(OR(Y$1005="",Datos!Y16&gt;=Y$1005),OR(Y$1006="",Datos!Y16&lt;=Y$1006)),FALSE),TRUE))))</f>
        <v>0.0</v>
      </c>
      <c r="Z16">
        <f>IF(Datos!Z16="",0,IF(AND(Z$1008&lt;&gt;"",Datos!Z16=Z$1008),0,IF(Z$1004=0,0,1-CHOOSE(Z$1004,IF(ISNUMBER(Datos!Z16),AND(OR(Z$1005="",Datos!Z16&gt;=Z$1005),OR(Z$1006="",Datos!Z16&lt;=Z$1006)),FALSE),IF(ISNUMBER(Datos!Z16),AND(Datos!Z16=INT(Datos!Z16),AND(OR(Z$1005="",Datos!Z16&gt;=Z$1005),OR(Z$1006="",Datos!Z16&lt;=Z$1006))),FALSE),OR(ISNUMBER(FIND(";"&amp;UPPER(TRIM(Datos!Z16&amp;""))&amp;"=",Z$1007)),ISNUMBER(FIND(";"&amp;UPPER(TRIM(Datos!Z16&amp;""))&amp;";",Z$1007))),OR(UPPER(TRIM(Datos!Z16&amp;""))="SÍ",UPPER(TRIM(Datos!Z16&amp;""))="SI",UPPER(TRIM(Datos!Z16&amp;""))="NO"),IF(ISNUMBER(Datos!Z16),AND(OR(Z$1005="",Datos!Z16&gt;=Z$1005),OR(Z$1006="",Datos!Z16&lt;=Z$1006)),FALSE),TRUE))))</f>
        <v>0.0</v>
      </c>
      <c r="AA16">
        <f>IF(Datos!AA16="",0,IF(AND(AA$1008&lt;&gt;"",Datos!AA16=AA$1008),0,IF(AA$1004=0,0,1-CHOOSE(AA$1004,IF(ISNUMBER(Datos!AA16),AND(OR(AA$1005="",Datos!AA16&gt;=AA$1005),OR(AA$1006="",Datos!AA16&lt;=AA$1006)),FALSE),IF(ISNUMBER(Datos!AA16),AND(Datos!AA16=INT(Datos!AA16),AND(OR(AA$1005="",Datos!AA16&gt;=AA$1005),OR(AA$1006="",Datos!AA16&lt;=AA$1006))),FALSE),OR(ISNUMBER(FIND(";"&amp;UPPER(TRIM(Datos!AA16&amp;""))&amp;"=",AA$1007)),ISNUMBER(FIND(";"&amp;UPPER(TRIM(Datos!AA16&amp;""))&amp;";",AA$1007))),OR(UPPER(TRIM(Datos!AA16&amp;""))="SÍ",UPPER(TRIM(Datos!AA16&amp;""))="SI",UPPER(TRIM(Datos!AA16&amp;""))="NO"),IF(ISNUMBER(Datos!AA16),AND(OR(AA$1005="",Datos!AA16&gt;=AA$1005),OR(AA$1006="",Datos!AA16&lt;=AA$1006)),FALSE),TRUE))))</f>
        <v>0.0</v>
      </c>
      <c r="AB16">
        <f>IF(Datos!AB16="",0,IF(AND(AB$1008&lt;&gt;"",Datos!AB16=AB$1008),0,IF(AB$1004=0,0,1-CHOOSE(AB$1004,IF(ISNUMBER(Datos!AB16),AND(OR(AB$1005="",Datos!AB16&gt;=AB$1005),OR(AB$1006="",Datos!AB16&lt;=AB$1006)),FALSE),IF(ISNUMBER(Datos!AB16),AND(Datos!AB16=INT(Datos!AB16),AND(OR(AB$1005="",Datos!AB16&gt;=AB$1005),OR(AB$1006="",Datos!AB16&lt;=AB$1006))),FALSE),OR(ISNUMBER(FIND(";"&amp;UPPER(TRIM(Datos!AB16&amp;""))&amp;"=",AB$1007)),ISNUMBER(FIND(";"&amp;UPPER(TRIM(Datos!AB16&amp;""))&amp;";",AB$1007))),OR(UPPER(TRIM(Datos!AB16&amp;""))="SÍ",UPPER(TRIM(Datos!AB16&amp;""))="SI",UPPER(TRIM(Datos!AB16&amp;""))="NO"),IF(ISNUMBER(Datos!AB16),AND(OR(AB$1005="",Datos!AB16&gt;=AB$1005),OR(AB$1006="",Datos!AB16&lt;=AB$1006)),FALSE),TRUE))))</f>
        <v>0.0</v>
      </c>
      <c r="AC16">
        <f>IF(Datos!AC16="",0,IF(AND(AC$1008&lt;&gt;"",Datos!AC16=AC$1008),0,IF(AC$1004=0,0,1-CHOOSE(AC$1004,IF(ISNUMBER(Datos!AC16),AND(OR(AC$1005="",Datos!AC16&gt;=AC$1005),OR(AC$1006="",Datos!AC16&lt;=AC$1006)),FALSE),IF(ISNUMBER(Datos!AC16),AND(Datos!AC16=INT(Datos!AC16),AND(OR(AC$1005="",Datos!AC16&gt;=AC$1005),OR(AC$1006="",Datos!AC16&lt;=AC$1006))),FALSE),OR(ISNUMBER(FIND(";"&amp;UPPER(TRIM(Datos!AC16&amp;""))&amp;"=",AC$1007)),ISNUMBER(FIND(";"&amp;UPPER(TRIM(Datos!AC16&amp;""))&amp;";",AC$1007))),OR(UPPER(TRIM(Datos!AC16&amp;""))="SÍ",UPPER(TRIM(Datos!AC16&amp;""))="SI",UPPER(TRIM(Datos!AC16&amp;""))="NO"),IF(ISNUMBER(Datos!AC16),AND(OR(AC$1005="",Datos!AC16&gt;=AC$1005),OR(AC$1006="",Datos!AC16&lt;=AC$1006)),FALSE),TRUE))))</f>
        <v>0.0</v>
      </c>
      <c r="AD16">
        <f>IF(Datos!AD16="",0,IF(AND(AD$1008&lt;&gt;"",Datos!AD16=AD$1008),0,IF(AD$1004=0,0,1-CHOOSE(AD$1004,IF(ISNUMBER(Datos!AD16),AND(OR(AD$1005="",Datos!AD16&gt;=AD$1005),OR(AD$1006="",Datos!AD16&lt;=AD$1006)),FALSE),IF(ISNUMBER(Datos!AD16),AND(Datos!AD16=INT(Datos!AD16),AND(OR(AD$1005="",Datos!AD16&gt;=AD$1005),OR(AD$1006="",Datos!AD16&lt;=AD$1006))),FALSE),OR(ISNUMBER(FIND(";"&amp;UPPER(TRIM(Datos!AD16&amp;""))&amp;"=",AD$1007)),ISNUMBER(FIND(";"&amp;UPPER(TRIM(Datos!AD16&amp;""))&amp;";",AD$1007))),OR(UPPER(TRIM(Datos!AD16&amp;""))="SÍ",UPPER(TRIM(Datos!AD16&amp;""))="SI",UPPER(TRIM(Datos!AD16&amp;""))="NO"),IF(ISNUMBER(Datos!AD16),AND(OR(AD$1005="",Datos!AD16&gt;=AD$1005),OR(AD$1006="",Datos!AD16&lt;=AD$1006)),FALSE),TRUE))))</f>
        <v>0.0</v>
      </c>
      <c r="AE16">
        <f>IF(Datos!AE16="",0,IF(AND(AE$1008&lt;&gt;"",Datos!AE16=AE$1008),0,IF(AE$1004=0,0,1-CHOOSE(AE$1004,IF(ISNUMBER(Datos!AE16),AND(OR(AE$1005="",Datos!AE16&gt;=AE$1005),OR(AE$1006="",Datos!AE16&lt;=AE$1006)),FALSE),IF(ISNUMBER(Datos!AE16),AND(Datos!AE16=INT(Datos!AE16),AND(OR(AE$1005="",Datos!AE16&gt;=AE$1005),OR(AE$1006="",Datos!AE16&lt;=AE$1006))),FALSE),OR(ISNUMBER(FIND(";"&amp;UPPER(TRIM(Datos!AE16&amp;""))&amp;"=",AE$1007)),ISNUMBER(FIND(";"&amp;UPPER(TRIM(Datos!AE16&amp;""))&amp;";",AE$1007))),OR(UPPER(TRIM(Datos!AE16&amp;""))="SÍ",UPPER(TRIM(Datos!AE16&amp;""))="SI",UPPER(TRIM(Datos!AE16&amp;""))="NO"),IF(ISNUMBER(Datos!AE16),AND(OR(AE$1005="",Datos!AE16&gt;=AE$1005),OR(AE$1006="",Datos!AE16&lt;=AE$1006)),FALSE),TRUE))))</f>
        <v>0.0</v>
      </c>
    </row>
    <row r="17" spans="2:31">
      <c r="B17">
        <f>IF(Datos!B17="",0,IF(AND(B$1008&lt;&gt;"",Datos!B17=B$1008),0,IF(B$1004=0,0,1-CHOOSE(B$1004,IF(ISNUMBER(Datos!B17),AND(OR(B$1005="",Datos!B17&gt;=B$1005),OR(B$1006="",Datos!B17&lt;=B$1006)),FALSE),IF(ISNUMBER(Datos!B17),AND(Datos!B17=INT(Datos!B17),AND(OR(B$1005="",Datos!B17&gt;=B$1005),OR(B$1006="",Datos!B17&lt;=B$1006))),FALSE),OR(ISNUMBER(FIND(";"&amp;UPPER(TRIM(Datos!B17&amp;""))&amp;"=",B$1007)),ISNUMBER(FIND(";"&amp;UPPER(TRIM(Datos!B17&amp;""))&amp;";",B$1007))),OR(UPPER(TRIM(Datos!B17&amp;""))="SÍ",UPPER(TRIM(Datos!B17&amp;""))="SI",UPPER(TRIM(Datos!B17&amp;""))="NO"),IF(ISNUMBER(Datos!B17),AND(OR(B$1005="",Datos!B17&gt;=B$1005),OR(B$1006="",Datos!B17&lt;=B$1006)),FALSE),TRUE))))</f>
        <v>0.0</v>
      </c>
      <c r="C17">
        <f>IF(Datos!C17="",0,IF(AND(C$1008&lt;&gt;"",Datos!C17=C$1008),0,IF(C$1004=0,0,1-CHOOSE(C$1004,IF(ISNUMBER(Datos!C17),AND(OR(C$1005="",Datos!C17&gt;=C$1005),OR(C$1006="",Datos!C17&lt;=C$1006)),FALSE),IF(ISNUMBER(Datos!C17),AND(Datos!C17=INT(Datos!C17),AND(OR(C$1005="",Datos!C17&gt;=C$1005),OR(C$1006="",Datos!C17&lt;=C$1006))),FALSE),OR(ISNUMBER(FIND(";"&amp;UPPER(TRIM(Datos!C17&amp;""))&amp;"=",C$1007)),ISNUMBER(FIND(";"&amp;UPPER(TRIM(Datos!C17&amp;""))&amp;";",C$1007))),OR(UPPER(TRIM(Datos!C17&amp;""))="SÍ",UPPER(TRIM(Datos!C17&amp;""))="SI",UPPER(TRIM(Datos!C17&amp;""))="NO"),IF(ISNUMBER(Datos!C17),AND(OR(C$1005="",Datos!C17&gt;=C$1005),OR(C$1006="",Datos!C17&lt;=C$1006)),FALSE),TRUE))))</f>
        <v>0.0</v>
      </c>
      <c r="D17">
        <f>IF(Datos!D17="",0,IF(AND(D$1008&lt;&gt;"",Datos!D17=D$1008),0,IF(D$1004=0,0,1-CHOOSE(D$1004,IF(ISNUMBER(Datos!D17),AND(OR(D$1005="",Datos!D17&gt;=D$1005),OR(D$1006="",Datos!D17&lt;=D$1006)),FALSE),IF(ISNUMBER(Datos!D17),AND(Datos!D17=INT(Datos!D17),AND(OR(D$1005="",Datos!D17&gt;=D$1005),OR(D$1006="",Datos!D17&lt;=D$1006))),FALSE),OR(ISNUMBER(FIND(";"&amp;UPPER(TRIM(Datos!D17&amp;""))&amp;"=",D$1007)),ISNUMBER(FIND(";"&amp;UPPER(TRIM(Datos!D17&amp;""))&amp;";",D$1007))),OR(UPPER(TRIM(Datos!D17&amp;""))="SÍ",UPPER(TRIM(Datos!D17&amp;""))="SI",UPPER(TRIM(Datos!D17&amp;""))="NO"),IF(ISNUMBER(Datos!D17),AND(OR(D$1005="",Datos!D17&gt;=D$1005),OR(D$1006="",Datos!D17&lt;=D$1006)),FALSE),TRUE))))</f>
        <v>0.0</v>
      </c>
      <c r="E17">
        <f>IF(Datos!E17="",0,IF(AND(E$1008&lt;&gt;"",Datos!E17=E$1008),0,IF(E$1004=0,0,1-CHOOSE(E$1004,IF(ISNUMBER(Datos!E17),AND(OR(E$1005="",Datos!E17&gt;=E$1005),OR(E$1006="",Datos!E17&lt;=E$1006)),FALSE),IF(ISNUMBER(Datos!E17),AND(Datos!E17=INT(Datos!E17),AND(OR(E$1005="",Datos!E17&gt;=E$1005),OR(E$1006="",Datos!E17&lt;=E$1006))),FALSE),OR(ISNUMBER(FIND(";"&amp;UPPER(TRIM(Datos!E17&amp;""))&amp;"=",E$1007)),ISNUMBER(FIND(";"&amp;UPPER(TRIM(Datos!E17&amp;""))&amp;";",E$1007))),OR(UPPER(TRIM(Datos!E17&amp;""))="SÍ",UPPER(TRIM(Datos!E17&amp;""))="SI",UPPER(TRIM(Datos!E17&amp;""))="NO"),IF(ISNUMBER(Datos!E17),AND(OR(E$1005="",Datos!E17&gt;=E$1005),OR(E$1006="",Datos!E17&lt;=E$1006)),FALSE),TRUE))))</f>
        <v>0.0</v>
      </c>
      <c r="F17">
        <f>IF(Datos!F17="",0,IF(AND(F$1008&lt;&gt;"",Datos!F17=F$1008),0,IF(F$1004=0,0,1-CHOOSE(F$1004,IF(ISNUMBER(Datos!F17),AND(OR(F$1005="",Datos!F17&gt;=F$1005),OR(F$1006="",Datos!F17&lt;=F$1006)),FALSE),IF(ISNUMBER(Datos!F17),AND(Datos!F17=INT(Datos!F17),AND(OR(F$1005="",Datos!F17&gt;=F$1005),OR(F$1006="",Datos!F17&lt;=F$1006))),FALSE),OR(ISNUMBER(FIND(";"&amp;UPPER(TRIM(Datos!F17&amp;""))&amp;"=",F$1007)),ISNUMBER(FIND(";"&amp;UPPER(TRIM(Datos!F17&amp;""))&amp;";",F$1007))),OR(UPPER(TRIM(Datos!F17&amp;""))="SÍ",UPPER(TRIM(Datos!F17&amp;""))="SI",UPPER(TRIM(Datos!F17&amp;""))="NO"),IF(ISNUMBER(Datos!F17),AND(OR(F$1005="",Datos!F17&gt;=F$1005),OR(F$1006="",Datos!F17&lt;=F$1006)),FALSE),TRUE))))</f>
        <v>0.0</v>
      </c>
      <c r="G17">
        <f>IF(Datos!G17="",0,IF(AND(G$1008&lt;&gt;"",Datos!G17=G$1008),0,IF(G$1004=0,0,1-CHOOSE(G$1004,IF(ISNUMBER(Datos!G17),AND(OR(G$1005="",Datos!G17&gt;=G$1005),OR(G$1006="",Datos!G17&lt;=G$1006)),FALSE),IF(ISNUMBER(Datos!G17),AND(Datos!G17=INT(Datos!G17),AND(OR(G$1005="",Datos!G17&gt;=G$1005),OR(G$1006="",Datos!G17&lt;=G$1006))),FALSE),OR(ISNUMBER(FIND(";"&amp;UPPER(TRIM(Datos!G17&amp;""))&amp;"=",G$1007)),ISNUMBER(FIND(";"&amp;UPPER(TRIM(Datos!G17&amp;""))&amp;";",G$1007))),OR(UPPER(TRIM(Datos!G17&amp;""))="SÍ",UPPER(TRIM(Datos!G17&amp;""))="SI",UPPER(TRIM(Datos!G17&amp;""))="NO"),IF(ISNUMBER(Datos!G17),AND(OR(G$1005="",Datos!G17&gt;=G$1005),OR(G$1006="",Datos!G17&lt;=G$1006)),FALSE),TRUE))))</f>
        <v>0.0</v>
      </c>
      <c r="H17">
        <f>IF(Datos!H17="",0,IF(AND(H$1008&lt;&gt;"",Datos!H17=H$1008),0,IF(H$1004=0,0,1-CHOOSE(H$1004,IF(ISNUMBER(Datos!H17),AND(OR(H$1005="",Datos!H17&gt;=H$1005),OR(H$1006="",Datos!H17&lt;=H$1006)),FALSE),IF(ISNUMBER(Datos!H17),AND(Datos!H17=INT(Datos!H17),AND(OR(H$1005="",Datos!H17&gt;=H$1005),OR(H$1006="",Datos!H17&lt;=H$1006))),FALSE),OR(ISNUMBER(FIND(";"&amp;UPPER(TRIM(Datos!H17&amp;""))&amp;"=",H$1007)),ISNUMBER(FIND(";"&amp;UPPER(TRIM(Datos!H17&amp;""))&amp;";",H$1007))),OR(UPPER(TRIM(Datos!H17&amp;""))="SÍ",UPPER(TRIM(Datos!H17&amp;""))="SI",UPPER(TRIM(Datos!H17&amp;""))="NO"),IF(ISNUMBER(Datos!H17),AND(OR(H$1005="",Datos!H17&gt;=H$1005),OR(H$1006="",Datos!H17&lt;=H$1006)),FALSE),TRUE))))</f>
        <v>0.0</v>
      </c>
      <c r="I17">
        <f>IF(Datos!I17="",0,IF(AND(I$1008&lt;&gt;"",Datos!I17=I$1008),0,IF(I$1004=0,0,1-CHOOSE(I$1004,IF(ISNUMBER(Datos!I17),AND(OR(I$1005="",Datos!I17&gt;=I$1005),OR(I$1006="",Datos!I17&lt;=I$1006)),FALSE),IF(ISNUMBER(Datos!I17),AND(Datos!I17=INT(Datos!I17),AND(OR(I$1005="",Datos!I17&gt;=I$1005),OR(I$1006="",Datos!I17&lt;=I$1006))),FALSE),OR(ISNUMBER(FIND(";"&amp;UPPER(TRIM(Datos!I17&amp;""))&amp;"=",I$1007)),ISNUMBER(FIND(";"&amp;UPPER(TRIM(Datos!I17&amp;""))&amp;";",I$1007))),OR(UPPER(TRIM(Datos!I17&amp;""))="SÍ",UPPER(TRIM(Datos!I17&amp;""))="SI",UPPER(TRIM(Datos!I17&amp;""))="NO"),IF(ISNUMBER(Datos!I17),AND(OR(I$1005="",Datos!I17&gt;=I$1005),OR(I$1006="",Datos!I17&lt;=I$1006)),FALSE),TRUE))))</f>
        <v>0.0</v>
      </c>
      <c r="J17">
        <f>IF(Datos!J17="",0,IF(AND(J$1008&lt;&gt;"",Datos!J17=J$1008),0,IF(J$1004=0,0,1-CHOOSE(J$1004,IF(ISNUMBER(Datos!J17),AND(OR(J$1005="",Datos!J17&gt;=J$1005),OR(J$1006="",Datos!J17&lt;=J$1006)),FALSE),IF(ISNUMBER(Datos!J17),AND(Datos!J17=INT(Datos!J17),AND(OR(J$1005="",Datos!J17&gt;=J$1005),OR(J$1006="",Datos!J17&lt;=J$1006))),FALSE),OR(ISNUMBER(FIND(";"&amp;UPPER(TRIM(Datos!J17&amp;""))&amp;"=",J$1007)),ISNUMBER(FIND(";"&amp;UPPER(TRIM(Datos!J17&amp;""))&amp;";",J$1007))),OR(UPPER(TRIM(Datos!J17&amp;""))="SÍ",UPPER(TRIM(Datos!J17&amp;""))="SI",UPPER(TRIM(Datos!J17&amp;""))="NO"),IF(ISNUMBER(Datos!J17),AND(OR(J$1005="",Datos!J17&gt;=J$1005),OR(J$1006="",Datos!J17&lt;=J$1006)),FALSE),TRUE))))</f>
        <v>0.0</v>
      </c>
      <c r="K17">
        <f>IF(Datos!K17="",0,IF(AND(K$1008&lt;&gt;"",Datos!K17=K$1008),0,IF(K$1004=0,0,1-CHOOSE(K$1004,IF(ISNUMBER(Datos!K17),AND(OR(K$1005="",Datos!K17&gt;=K$1005),OR(K$1006="",Datos!K17&lt;=K$1006)),FALSE),IF(ISNUMBER(Datos!K17),AND(Datos!K17=INT(Datos!K17),AND(OR(K$1005="",Datos!K17&gt;=K$1005),OR(K$1006="",Datos!K17&lt;=K$1006))),FALSE),OR(ISNUMBER(FIND(";"&amp;UPPER(TRIM(Datos!K17&amp;""))&amp;"=",K$1007)),ISNUMBER(FIND(";"&amp;UPPER(TRIM(Datos!K17&amp;""))&amp;";",K$1007))),OR(UPPER(TRIM(Datos!K17&amp;""))="SÍ",UPPER(TRIM(Datos!K17&amp;""))="SI",UPPER(TRIM(Datos!K17&amp;""))="NO"),IF(ISNUMBER(Datos!K17),AND(OR(K$1005="",Datos!K17&gt;=K$1005),OR(K$1006="",Datos!K17&lt;=K$1006)),FALSE),TRUE))))</f>
        <v>0.0</v>
      </c>
      <c r="L17">
        <f>IF(Datos!L17="",0,IF(AND(L$1008&lt;&gt;"",Datos!L17=L$1008),0,IF(L$1004=0,0,1-CHOOSE(L$1004,IF(ISNUMBER(Datos!L17),AND(OR(L$1005="",Datos!L17&gt;=L$1005),OR(L$1006="",Datos!L17&lt;=L$1006)),FALSE),IF(ISNUMBER(Datos!L17),AND(Datos!L17=INT(Datos!L17),AND(OR(L$1005="",Datos!L17&gt;=L$1005),OR(L$1006="",Datos!L17&lt;=L$1006))),FALSE),OR(ISNUMBER(FIND(";"&amp;UPPER(TRIM(Datos!L17&amp;""))&amp;"=",L$1007)),ISNUMBER(FIND(";"&amp;UPPER(TRIM(Datos!L17&amp;""))&amp;";",L$1007))),OR(UPPER(TRIM(Datos!L17&amp;""))="SÍ",UPPER(TRIM(Datos!L17&amp;""))="SI",UPPER(TRIM(Datos!L17&amp;""))="NO"),IF(ISNUMBER(Datos!L17),AND(OR(L$1005="",Datos!L17&gt;=L$1005),OR(L$1006="",Datos!L17&lt;=L$1006)),FALSE),TRUE))))</f>
        <v>0.0</v>
      </c>
      <c r="M17">
        <f>IF(Datos!M17="",0,IF(AND(M$1008&lt;&gt;"",Datos!M17=M$1008),0,IF(M$1004=0,0,1-CHOOSE(M$1004,IF(ISNUMBER(Datos!M17),AND(OR(M$1005="",Datos!M17&gt;=M$1005),OR(M$1006="",Datos!M17&lt;=M$1006)),FALSE),IF(ISNUMBER(Datos!M17),AND(Datos!M17=INT(Datos!M17),AND(OR(M$1005="",Datos!M17&gt;=M$1005),OR(M$1006="",Datos!M17&lt;=M$1006))),FALSE),OR(ISNUMBER(FIND(";"&amp;UPPER(TRIM(Datos!M17&amp;""))&amp;"=",M$1007)),ISNUMBER(FIND(";"&amp;UPPER(TRIM(Datos!M17&amp;""))&amp;";",M$1007))),OR(UPPER(TRIM(Datos!M17&amp;""))="SÍ",UPPER(TRIM(Datos!M17&amp;""))="SI",UPPER(TRIM(Datos!M17&amp;""))="NO"),IF(ISNUMBER(Datos!M17),AND(OR(M$1005="",Datos!M17&gt;=M$1005),OR(M$1006="",Datos!M17&lt;=M$1006)),FALSE),TRUE))))</f>
        <v>0.0</v>
      </c>
      <c r="N17">
        <f>IF(Datos!N17="",0,IF(AND(N$1008&lt;&gt;"",Datos!N17=N$1008),0,IF(N$1004=0,0,1-CHOOSE(N$1004,IF(ISNUMBER(Datos!N17),AND(OR(N$1005="",Datos!N17&gt;=N$1005),OR(N$1006="",Datos!N17&lt;=N$1006)),FALSE),IF(ISNUMBER(Datos!N17),AND(Datos!N17=INT(Datos!N17),AND(OR(N$1005="",Datos!N17&gt;=N$1005),OR(N$1006="",Datos!N17&lt;=N$1006))),FALSE),OR(ISNUMBER(FIND(";"&amp;UPPER(TRIM(Datos!N17&amp;""))&amp;"=",N$1007)),ISNUMBER(FIND(";"&amp;UPPER(TRIM(Datos!N17&amp;""))&amp;";",N$1007))),OR(UPPER(TRIM(Datos!N17&amp;""))="SÍ",UPPER(TRIM(Datos!N17&amp;""))="SI",UPPER(TRIM(Datos!N17&amp;""))="NO"),IF(ISNUMBER(Datos!N17),AND(OR(N$1005="",Datos!N17&gt;=N$1005),OR(N$1006="",Datos!N17&lt;=N$1006)),FALSE),TRUE))))</f>
        <v>0.0</v>
      </c>
      <c r="O17">
        <f>IF(Datos!O17="",0,IF(AND(O$1008&lt;&gt;"",Datos!O17=O$1008),0,IF(O$1004=0,0,1-CHOOSE(O$1004,IF(ISNUMBER(Datos!O17),AND(OR(O$1005="",Datos!O17&gt;=O$1005),OR(O$1006="",Datos!O17&lt;=O$1006)),FALSE),IF(ISNUMBER(Datos!O17),AND(Datos!O17=INT(Datos!O17),AND(OR(O$1005="",Datos!O17&gt;=O$1005),OR(O$1006="",Datos!O17&lt;=O$1006))),FALSE),OR(ISNUMBER(FIND(";"&amp;UPPER(TRIM(Datos!O17&amp;""))&amp;"=",O$1007)),ISNUMBER(FIND(";"&amp;UPPER(TRIM(Datos!O17&amp;""))&amp;";",O$1007))),OR(UPPER(TRIM(Datos!O17&amp;""))="SÍ",UPPER(TRIM(Datos!O17&amp;""))="SI",UPPER(TRIM(Datos!O17&amp;""))="NO"),IF(ISNUMBER(Datos!O17),AND(OR(O$1005="",Datos!O17&gt;=O$1005),OR(O$1006="",Datos!O17&lt;=O$1006)),FALSE),TRUE))))</f>
        <v>0.0</v>
      </c>
      <c r="P17">
        <f>IF(Datos!P17="",0,IF(AND(P$1008&lt;&gt;"",Datos!P17=P$1008),0,IF(P$1004=0,0,1-CHOOSE(P$1004,IF(ISNUMBER(Datos!P17),AND(OR(P$1005="",Datos!P17&gt;=P$1005),OR(P$1006="",Datos!P17&lt;=P$1006)),FALSE),IF(ISNUMBER(Datos!P17),AND(Datos!P17=INT(Datos!P17),AND(OR(P$1005="",Datos!P17&gt;=P$1005),OR(P$1006="",Datos!P17&lt;=P$1006))),FALSE),OR(ISNUMBER(FIND(";"&amp;UPPER(TRIM(Datos!P17&amp;""))&amp;"=",P$1007)),ISNUMBER(FIND(";"&amp;UPPER(TRIM(Datos!P17&amp;""))&amp;";",P$1007))),OR(UPPER(TRIM(Datos!P17&amp;""))="SÍ",UPPER(TRIM(Datos!P17&amp;""))="SI",UPPER(TRIM(Datos!P17&amp;""))="NO"),IF(ISNUMBER(Datos!P17),AND(OR(P$1005="",Datos!P17&gt;=P$1005),OR(P$1006="",Datos!P17&lt;=P$1006)),FALSE),TRUE))))</f>
        <v>0.0</v>
      </c>
      <c r="Q17">
        <f>IF(Datos!Q17="",0,IF(AND(Q$1008&lt;&gt;"",Datos!Q17=Q$1008),0,IF(Q$1004=0,0,1-CHOOSE(Q$1004,IF(ISNUMBER(Datos!Q17),AND(OR(Q$1005="",Datos!Q17&gt;=Q$1005),OR(Q$1006="",Datos!Q17&lt;=Q$1006)),FALSE),IF(ISNUMBER(Datos!Q17),AND(Datos!Q17=INT(Datos!Q17),AND(OR(Q$1005="",Datos!Q17&gt;=Q$1005),OR(Q$1006="",Datos!Q17&lt;=Q$1006))),FALSE),OR(ISNUMBER(FIND(";"&amp;UPPER(TRIM(Datos!Q17&amp;""))&amp;"=",Q$1007)),ISNUMBER(FIND(";"&amp;UPPER(TRIM(Datos!Q17&amp;""))&amp;";",Q$1007))),OR(UPPER(TRIM(Datos!Q17&amp;""))="SÍ",UPPER(TRIM(Datos!Q17&amp;""))="SI",UPPER(TRIM(Datos!Q17&amp;""))="NO"),IF(ISNUMBER(Datos!Q17),AND(OR(Q$1005="",Datos!Q17&gt;=Q$1005),OR(Q$1006="",Datos!Q17&lt;=Q$1006)),FALSE),TRUE))))</f>
        <v>0.0</v>
      </c>
      <c r="R17">
        <f>IF(Datos!R17="",0,IF(AND(R$1008&lt;&gt;"",Datos!R17=R$1008),0,IF(R$1004=0,0,1-CHOOSE(R$1004,IF(ISNUMBER(Datos!R17),AND(OR(R$1005="",Datos!R17&gt;=R$1005),OR(R$1006="",Datos!R17&lt;=R$1006)),FALSE),IF(ISNUMBER(Datos!R17),AND(Datos!R17=INT(Datos!R17),AND(OR(R$1005="",Datos!R17&gt;=R$1005),OR(R$1006="",Datos!R17&lt;=R$1006))),FALSE),OR(ISNUMBER(FIND(";"&amp;UPPER(TRIM(Datos!R17&amp;""))&amp;"=",R$1007)),ISNUMBER(FIND(";"&amp;UPPER(TRIM(Datos!R17&amp;""))&amp;";",R$1007))),OR(UPPER(TRIM(Datos!R17&amp;""))="SÍ",UPPER(TRIM(Datos!R17&amp;""))="SI",UPPER(TRIM(Datos!R17&amp;""))="NO"),IF(ISNUMBER(Datos!R17),AND(OR(R$1005="",Datos!R17&gt;=R$1005),OR(R$1006="",Datos!R17&lt;=R$1006)),FALSE),TRUE))))</f>
        <v>0.0</v>
      </c>
      <c r="S17">
        <f>IF(Datos!S17="",0,IF(AND(S$1008&lt;&gt;"",Datos!S17=S$1008),0,IF(S$1004=0,0,1-CHOOSE(S$1004,IF(ISNUMBER(Datos!S17),AND(OR(S$1005="",Datos!S17&gt;=S$1005),OR(S$1006="",Datos!S17&lt;=S$1006)),FALSE),IF(ISNUMBER(Datos!S17),AND(Datos!S17=INT(Datos!S17),AND(OR(S$1005="",Datos!S17&gt;=S$1005),OR(S$1006="",Datos!S17&lt;=S$1006))),FALSE),OR(ISNUMBER(FIND(";"&amp;UPPER(TRIM(Datos!S17&amp;""))&amp;"=",S$1007)),ISNUMBER(FIND(";"&amp;UPPER(TRIM(Datos!S17&amp;""))&amp;";",S$1007))),OR(UPPER(TRIM(Datos!S17&amp;""))="SÍ",UPPER(TRIM(Datos!S17&amp;""))="SI",UPPER(TRIM(Datos!S17&amp;""))="NO"),IF(ISNUMBER(Datos!S17),AND(OR(S$1005="",Datos!S17&gt;=S$1005),OR(S$1006="",Datos!S17&lt;=S$1006)),FALSE),TRUE))))</f>
        <v>0.0</v>
      </c>
      <c r="T17">
        <f>IF(Datos!T17="",0,IF(AND(T$1008&lt;&gt;"",Datos!T17=T$1008),0,IF(T$1004=0,0,1-CHOOSE(T$1004,IF(ISNUMBER(Datos!T17),AND(OR(T$1005="",Datos!T17&gt;=T$1005),OR(T$1006="",Datos!T17&lt;=T$1006)),FALSE),IF(ISNUMBER(Datos!T17),AND(Datos!T17=INT(Datos!T17),AND(OR(T$1005="",Datos!T17&gt;=T$1005),OR(T$1006="",Datos!T17&lt;=T$1006))),FALSE),OR(ISNUMBER(FIND(";"&amp;UPPER(TRIM(Datos!T17&amp;""))&amp;"=",T$1007)),ISNUMBER(FIND(";"&amp;UPPER(TRIM(Datos!T17&amp;""))&amp;";",T$1007))),OR(UPPER(TRIM(Datos!T17&amp;""))="SÍ",UPPER(TRIM(Datos!T17&amp;""))="SI",UPPER(TRIM(Datos!T17&amp;""))="NO"),IF(ISNUMBER(Datos!T17),AND(OR(T$1005="",Datos!T17&gt;=T$1005),OR(T$1006="",Datos!T17&lt;=T$1006)),FALSE),TRUE))))</f>
        <v>0.0</v>
      </c>
      <c r="U17">
        <f>IF(Datos!U17="",0,IF(AND(U$1008&lt;&gt;"",Datos!U17=U$1008),0,IF(U$1004=0,0,1-CHOOSE(U$1004,IF(ISNUMBER(Datos!U17),AND(OR(U$1005="",Datos!U17&gt;=U$1005),OR(U$1006="",Datos!U17&lt;=U$1006)),FALSE),IF(ISNUMBER(Datos!U17),AND(Datos!U17=INT(Datos!U17),AND(OR(U$1005="",Datos!U17&gt;=U$1005),OR(U$1006="",Datos!U17&lt;=U$1006))),FALSE),OR(ISNUMBER(FIND(";"&amp;UPPER(TRIM(Datos!U17&amp;""))&amp;"=",U$1007)),ISNUMBER(FIND(";"&amp;UPPER(TRIM(Datos!U17&amp;""))&amp;";",U$1007))),OR(UPPER(TRIM(Datos!U17&amp;""))="SÍ",UPPER(TRIM(Datos!U17&amp;""))="SI",UPPER(TRIM(Datos!U17&amp;""))="NO"),IF(ISNUMBER(Datos!U17),AND(OR(U$1005="",Datos!U17&gt;=U$1005),OR(U$1006="",Datos!U17&lt;=U$1006)),FALSE),TRUE))))</f>
        <v>0.0</v>
      </c>
      <c r="V17">
        <f>IF(Datos!V17="",0,IF(AND(V$1008&lt;&gt;"",Datos!V17=V$1008),0,IF(V$1004=0,0,1-CHOOSE(V$1004,IF(ISNUMBER(Datos!V17),AND(OR(V$1005="",Datos!V17&gt;=V$1005),OR(V$1006="",Datos!V17&lt;=V$1006)),FALSE),IF(ISNUMBER(Datos!V17),AND(Datos!V17=INT(Datos!V17),AND(OR(V$1005="",Datos!V17&gt;=V$1005),OR(V$1006="",Datos!V17&lt;=V$1006))),FALSE),OR(ISNUMBER(FIND(";"&amp;UPPER(TRIM(Datos!V17&amp;""))&amp;"=",V$1007)),ISNUMBER(FIND(";"&amp;UPPER(TRIM(Datos!V17&amp;""))&amp;";",V$1007))),OR(UPPER(TRIM(Datos!V17&amp;""))="SÍ",UPPER(TRIM(Datos!V17&amp;""))="SI",UPPER(TRIM(Datos!V17&amp;""))="NO"),IF(ISNUMBER(Datos!V17),AND(OR(V$1005="",Datos!V17&gt;=V$1005),OR(V$1006="",Datos!V17&lt;=V$1006)),FALSE),TRUE))))</f>
        <v>0.0</v>
      </c>
      <c r="W17">
        <f>IF(Datos!W17="",0,IF(AND(W$1008&lt;&gt;"",Datos!W17=W$1008),0,IF(W$1004=0,0,1-CHOOSE(W$1004,IF(ISNUMBER(Datos!W17),AND(OR(W$1005="",Datos!W17&gt;=W$1005),OR(W$1006="",Datos!W17&lt;=W$1006)),FALSE),IF(ISNUMBER(Datos!W17),AND(Datos!W17=INT(Datos!W17),AND(OR(W$1005="",Datos!W17&gt;=W$1005),OR(W$1006="",Datos!W17&lt;=W$1006))),FALSE),OR(ISNUMBER(FIND(";"&amp;UPPER(TRIM(Datos!W17&amp;""))&amp;"=",W$1007)),ISNUMBER(FIND(";"&amp;UPPER(TRIM(Datos!W17&amp;""))&amp;";",W$1007))),OR(UPPER(TRIM(Datos!W17&amp;""))="SÍ",UPPER(TRIM(Datos!W17&amp;""))="SI",UPPER(TRIM(Datos!W17&amp;""))="NO"),IF(ISNUMBER(Datos!W17),AND(OR(W$1005="",Datos!W17&gt;=W$1005),OR(W$1006="",Datos!W17&lt;=W$1006)),FALSE),TRUE))))</f>
        <v>0.0</v>
      </c>
      <c r="X17">
        <f>IF(Datos!X17="",0,IF(AND(X$1008&lt;&gt;"",Datos!X17=X$1008),0,IF(X$1004=0,0,1-CHOOSE(X$1004,IF(ISNUMBER(Datos!X17),AND(OR(X$1005="",Datos!X17&gt;=X$1005),OR(X$1006="",Datos!X17&lt;=X$1006)),FALSE),IF(ISNUMBER(Datos!X17),AND(Datos!X17=INT(Datos!X17),AND(OR(X$1005="",Datos!X17&gt;=X$1005),OR(X$1006="",Datos!X17&lt;=X$1006))),FALSE),OR(ISNUMBER(FIND(";"&amp;UPPER(TRIM(Datos!X17&amp;""))&amp;"=",X$1007)),ISNUMBER(FIND(";"&amp;UPPER(TRIM(Datos!X17&amp;""))&amp;";",X$1007))),OR(UPPER(TRIM(Datos!X17&amp;""))="SÍ",UPPER(TRIM(Datos!X17&amp;""))="SI",UPPER(TRIM(Datos!X17&amp;""))="NO"),IF(ISNUMBER(Datos!X17),AND(OR(X$1005="",Datos!X17&gt;=X$1005),OR(X$1006="",Datos!X17&lt;=X$1006)),FALSE),TRUE))))</f>
        <v>0.0</v>
      </c>
      <c r="Y17">
        <f>IF(Datos!Y17="",0,IF(AND(Y$1008&lt;&gt;"",Datos!Y17=Y$1008),0,IF(Y$1004=0,0,1-CHOOSE(Y$1004,IF(ISNUMBER(Datos!Y17),AND(OR(Y$1005="",Datos!Y17&gt;=Y$1005),OR(Y$1006="",Datos!Y17&lt;=Y$1006)),FALSE),IF(ISNUMBER(Datos!Y17),AND(Datos!Y17=INT(Datos!Y17),AND(OR(Y$1005="",Datos!Y17&gt;=Y$1005),OR(Y$1006="",Datos!Y17&lt;=Y$1006))),FALSE),OR(ISNUMBER(FIND(";"&amp;UPPER(TRIM(Datos!Y17&amp;""))&amp;"=",Y$1007)),ISNUMBER(FIND(";"&amp;UPPER(TRIM(Datos!Y17&amp;""))&amp;";",Y$1007))),OR(UPPER(TRIM(Datos!Y17&amp;""))="SÍ",UPPER(TRIM(Datos!Y17&amp;""))="SI",UPPER(TRIM(Datos!Y17&amp;""))="NO"),IF(ISNUMBER(Datos!Y17),AND(OR(Y$1005="",Datos!Y17&gt;=Y$1005),OR(Y$1006="",Datos!Y17&lt;=Y$1006)),FALSE),TRUE))))</f>
        <v>0.0</v>
      </c>
      <c r="Z17">
        <f>IF(Datos!Z17="",0,IF(AND(Z$1008&lt;&gt;"",Datos!Z17=Z$1008),0,IF(Z$1004=0,0,1-CHOOSE(Z$1004,IF(ISNUMBER(Datos!Z17),AND(OR(Z$1005="",Datos!Z17&gt;=Z$1005),OR(Z$1006="",Datos!Z17&lt;=Z$1006)),FALSE),IF(ISNUMBER(Datos!Z17),AND(Datos!Z17=INT(Datos!Z17),AND(OR(Z$1005="",Datos!Z17&gt;=Z$1005),OR(Z$1006="",Datos!Z17&lt;=Z$1006))),FALSE),OR(ISNUMBER(FIND(";"&amp;UPPER(TRIM(Datos!Z17&amp;""))&amp;"=",Z$1007)),ISNUMBER(FIND(";"&amp;UPPER(TRIM(Datos!Z17&amp;""))&amp;";",Z$1007))),OR(UPPER(TRIM(Datos!Z17&amp;""))="SÍ",UPPER(TRIM(Datos!Z17&amp;""))="SI",UPPER(TRIM(Datos!Z17&amp;""))="NO"),IF(ISNUMBER(Datos!Z17),AND(OR(Z$1005="",Datos!Z17&gt;=Z$1005),OR(Z$1006="",Datos!Z17&lt;=Z$1006)),FALSE),TRUE))))</f>
        <v>0.0</v>
      </c>
      <c r="AA17">
        <f>IF(Datos!AA17="",0,IF(AND(AA$1008&lt;&gt;"",Datos!AA17=AA$1008),0,IF(AA$1004=0,0,1-CHOOSE(AA$1004,IF(ISNUMBER(Datos!AA17),AND(OR(AA$1005="",Datos!AA17&gt;=AA$1005),OR(AA$1006="",Datos!AA17&lt;=AA$1006)),FALSE),IF(ISNUMBER(Datos!AA17),AND(Datos!AA17=INT(Datos!AA17),AND(OR(AA$1005="",Datos!AA17&gt;=AA$1005),OR(AA$1006="",Datos!AA17&lt;=AA$1006))),FALSE),OR(ISNUMBER(FIND(";"&amp;UPPER(TRIM(Datos!AA17&amp;""))&amp;"=",AA$1007)),ISNUMBER(FIND(";"&amp;UPPER(TRIM(Datos!AA17&amp;""))&amp;";",AA$1007))),OR(UPPER(TRIM(Datos!AA17&amp;""))="SÍ",UPPER(TRIM(Datos!AA17&amp;""))="SI",UPPER(TRIM(Datos!AA17&amp;""))="NO"),IF(ISNUMBER(Datos!AA17),AND(OR(AA$1005="",Datos!AA17&gt;=AA$1005),OR(AA$1006="",Datos!AA17&lt;=AA$1006)),FALSE),TRUE))))</f>
        <v>0.0</v>
      </c>
      <c r="AB17">
        <f>IF(Datos!AB17="",0,IF(AND(AB$1008&lt;&gt;"",Datos!AB17=AB$1008),0,IF(AB$1004=0,0,1-CHOOSE(AB$1004,IF(ISNUMBER(Datos!AB17),AND(OR(AB$1005="",Datos!AB17&gt;=AB$1005),OR(AB$1006="",Datos!AB17&lt;=AB$1006)),FALSE),IF(ISNUMBER(Datos!AB17),AND(Datos!AB17=INT(Datos!AB17),AND(OR(AB$1005="",Datos!AB17&gt;=AB$1005),OR(AB$1006="",Datos!AB17&lt;=AB$1006))),FALSE),OR(ISNUMBER(FIND(";"&amp;UPPER(TRIM(Datos!AB17&amp;""))&amp;"=",AB$1007)),ISNUMBER(FIND(";"&amp;UPPER(TRIM(Datos!AB17&amp;""))&amp;";",AB$1007))),OR(UPPER(TRIM(Datos!AB17&amp;""))="SÍ",UPPER(TRIM(Datos!AB17&amp;""))="SI",UPPER(TRIM(Datos!AB17&amp;""))="NO"),IF(ISNUMBER(Datos!AB17),AND(OR(AB$1005="",Datos!AB17&gt;=AB$1005),OR(AB$1006="",Datos!AB17&lt;=AB$1006)),FALSE),TRUE))))</f>
        <v>0.0</v>
      </c>
      <c r="AC17">
        <f>IF(Datos!AC17="",0,IF(AND(AC$1008&lt;&gt;"",Datos!AC17=AC$1008),0,IF(AC$1004=0,0,1-CHOOSE(AC$1004,IF(ISNUMBER(Datos!AC17),AND(OR(AC$1005="",Datos!AC17&gt;=AC$1005),OR(AC$1006="",Datos!AC17&lt;=AC$1006)),FALSE),IF(ISNUMBER(Datos!AC17),AND(Datos!AC17=INT(Datos!AC17),AND(OR(AC$1005="",Datos!AC17&gt;=AC$1005),OR(AC$1006="",Datos!AC17&lt;=AC$1006))),FALSE),OR(ISNUMBER(FIND(";"&amp;UPPER(TRIM(Datos!AC17&amp;""))&amp;"=",AC$1007)),ISNUMBER(FIND(";"&amp;UPPER(TRIM(Datos!AC17&amp;""))&amp;";",AC$1007))),OR(UPPER(TRIM(Datos!AC17&amp;""))="SÍ",UPPER(TRIM(Datos!AC17&amp;""))="SI",UPPER(TRIM(Datos!AC17&amp;""))="NO"),IF(ISNUMBER(Datos!AC17),AND(OR(AC$1005="",Datos!AC17&gt;=AC$1005),OR(AC$1006="",Datos!AC17&lt;=AC$1006)),FALSE),TRUE))))</f>
        <v>0.0</v>
      </c>
      <c r="AD17">
        <f>IF(Datos!AD17="",0,IF(AND(AD$1008&lt;&gt;"",Datos!AD17=AD$1008),0,IF(AD$1004=0,0,1-CHOOSE(AD$1004,IF(ISNUMBER(Datos!AD17),AND(OR(AD$1005="",Datos!AD17&gt;=AD$1005),OR(AD$1006="",Datos!AD17&lt;=AD$1006)),FALSE),IF(ISNUMBER(Datos!AD17),AND(Datos!AD17=INT(Datos!AD17),AND(OR(AD$1005="",Datos!AD17&gt;=AD$1005),OR(AD$1006="",Datos!AD17&lt;=AD$1006))),FALSE),OR(ISNUMBER(FIND(";"&amp;UPPER(TRIM(Datos!AD17&amp;""))&amp;"=",AD$1007)),ISNUMBER(FIND(";"&amp;UPPER(TRIM(Datos!AD17&amp;""))&amp;";",AD$1007))),OR(UPPER(TRIM(Datos!AD17&amp;""))="SÍ",UPPER(TRIM(Datos!AD17&amp;""))="SI",UPPER(TRIM(Datos!AD17&amp;""))="NO"),IF(ISNUMBER(Datos!AD17),AND(OR(AD$1005="",Datos!AD17&gt;=AD$1005),OR(AD$1006="",Datos!AD17&lt;=AD$1006)),FALSE),TRUE))))</f>
        <v>0.0</v>
      </c>
      <c r="AE17">
        <f>IF(Datos!AE17="",0,IF(AND(AE$1008&lt;&gt;"",Datos!AE17=AE$1008),0,IF(AE$1004=0,0,1-CHOOSE(AE$1004,IF(ISNUMBER(Datos!AE17),AND(OR(AE$1005="",Datos!AE17&gt;=AE$1005),OR(AE$1006="",Datos!AE17&lt;=AE$1006)),FALSE),IF(ISNUMBER(Datos!AE17),AND(Datos!AE17=INT(Datos!AE17),AND(OR(AE$1005="",Datos!AE17&gt;=AE$1005),OR(AE$1006="",Datos!AE17&lt;=AE$1006))),FALSE),OR(ISNUMBER(FIND(";"&amp;UPPER(TRIM(Datos!AE17&amp;""))&amp;"=",AE$1007)),ISNUMBER(FIND(";"&amp;UPPER(TRIM(Datos!AE17&amp;""))&amp;";",AE$1007))),OR(UPPER(TRIM(Datos!AE17&amp;""))="SÍ",UPPER(TRIM(Datos!AE17&amp;""))="SI",UPPER(TRIM(Datos!AE17&amp;""))="NO"),IF(ISNUMBER(Datos!AE17),AND(OR(AE$1005="",Datos!AE17&gt;=AE$1005),OR(AE$1006="",Datos!AE17&lt;=AE$1006)),FALSE),TRUE))))</f>
        <v>0.0</v>
      </c>
    </row>
    <row r="18" spans="2:31">
      <c r="B18">
        <f>IF(Datos!B18="",0,IF(AND(B$1008&lt;&gt;"",Datos!B18=B$1008),0,IF(B$1004=0,0,1-CHOOSE(B$1004,IF(ISNUMBER(Datos!B18),AND(OR(B$1005="",Datos!B18&gt;=B$1005),OR(B$1006="",Datos!B18&lt;=B$1006)),FALSE),IF(ISNUMBER(Datos!B18),AND(Datos!B18=INT(Datos!B18),AND(OR(B$1005="",Datos!B18&gt;=B$1005),OR(B$1006="",Datos!B18&lt;=B$1006))),FALSE),OR(ISNUMBER(FIND(";"&amp;UPPER(TRIM(Datos!B18&amp;""))&amp;"=",B$1007)),ISNUMBER(FIND(";"&amp;UPPER(TRIM(Datos!B18&amp;""))&amp;";",B$1007))),OR(UPPER(TRIM(Datos!B18&amp;""))="SÍ",UPPER(TRIM(Datos!B18&amp;""))="SI",UPPER(TRIM(Datos!B18&amp;""))="NO"),IF(ISNUMBER(Datos!B18),AND(OR(B$1005="",Datos!B18&gt;=B$1005),OR(B$1006="",Datos!B18&lt;=B$1006)),FALSE),TRUE))))</f>
        <v>0.0</v>
      </c>
      <c r="C18">
        <f>IF(Datos!C18="",0,IF(AND(C$1008&lt;&gt;"",Datos!C18=C$1008),0,IF(C$1004=0,0,1-CHOOSE(C$1004,IF(ISNUMBER(Datos!C18),AND(OR(C$1005="",Datos!C18&gt;=C$1005),OR(C$1006="",Datos!C18&lt;=C$1006)),FALSE),IF(ISNUMBER(Datos!C18),AND(Datos!C18=INT(Datos!C18),AND(OR(C$1005="",Datos!C18&gt;=C$1005),OR(C$1006="",Datos!C18&lt;=C$1006))),FALSE),OR(ISNUMBER(FIND(";"&amp;UPPER(TRIM(Datos!C18&amp;""))&amp;"=",C$1007)),ISNUMBER(FIND(";"&amp;UPPER(TRIM(Datos!C18&amp;""))&amp;";",C$1007))),OR(UPPER(TRIM(Datos!C18&amp;""))="SÍ",UPPER(TRIM(Datos!C18&amp;""))="SI",UPPER(TRIM(Datos!C18&amp;""))="NO"),IF(ISNUMBER(Datos!C18),AND(OR(C$1005="",Datos!C18&gt;=C$1005),OR(C$1006="",Datos!C18&lt;=C$1006)),FALSE),TRUE))))</f>
        <v>0.0</v>
      </c>
      <c r="D18">
        <f>IF(Datos!D18="",0,IF(AND(D$1008&lt;&gt;"",Datos!D18=D$1008),0,IF(D$1004=0,0,1-CHOOSE(D$1004,IF(ISNUMBER(Datos!D18),AND(OR(D$1005="",Datos!D18&gt;=D$1005),OR(D$1006="",Datos!D18&lt;=D$1006)),FALSE),IF(ISNUMBER(Datos!D18),AND(Datos!D18=INT(Datos!D18),AND(OR(D$1005="",Datos!D18&gt;=D$1005),OR(D$1006="",Datos!D18&lt;=D$1006))),FALSE),OR(ISNUMBER(FIND(";"&amp;UPPER(TRIM(Datos!D18&amp;""))&amp;"=",D$1007)),ISNUMBER(FIND(";"&amp;UPPER(TRIM(Datos!D18&amp;""))&amp;";",D$1007))),OR(UPPER(TRIM(Datos!D18&amp;""))="SÍ",UPPER(TRIM(Datos!D18&amp;""))="SI",UPPER(TRIM(Datos!D18&amp;""))="NO"),IF(ISNUMBER(Datos!D18),AND(OR(D$1005="",Datos!D18&gt;=D$1005),OR(D$1006="",Datos!D18&lt;=D$1006)),FALSE),TRUE))))</f>
        <v>0.0</v>
      </c>
      <c r="E18">
        <f>IF(Datos!E18="",0,IF(AND(E$1008&lt;&gt;"",Datos!E18=E$1008),0,IF(E$1004=0,0,1-CHOOSE(E$1004,IF(ISNUMBER(Datos!E18),AND(OR(E$1005="",Datos!E18&gt;=E$1005),OR(E$1006="",Datos!E18&lt;=E$1006)),FALSE),IF(ISNUMBER(Datos!E18),AND(Datos!E18=INT(Datos!E18),AND(OR(E$1005="",Datos!E18&gt;=E$1005),OR(E$1006="",Datos!E18&lt;=E$1006))),FALSE),OR(ISNUMBER(FIND(";"&amp;UPPER(TRIM(Datos!E18&amp;""))&amp;"=",E$1007)),ISNUMBER(FIND(";"&amp;UPPER(TRIM(Datos!E18&amp;""))&amp;";",E$1007))),OR(UPPER(TRIM(Datos!E18&amp;""))="SÍ",UPPER(TRIM(Datos!E18&amp;""))="SI",UPPER(TRIM(Datos!E18&amp;""))="NO"),IF(ISNUMBER(Datos!E18),AND(OR(E$1005="",Datos!E18&gt;=E$1005),OR(E$1006="",Datos!E18&lt;=E$1006)),FALSE),TRUE))))</f>
        <v>0.0</v>
      </c>
      <c r="F18">
        <f>IF(Datos!F18="",0,IF(AND(F$1008&lt;&gt;"",Datos!F18=F$1008),0,IF(F$1004=0,0,1-CHOOSE(F$1004,IF(ISNUMBER(Datos!F18),AND(OR(F$1005="",Datos!F18&gt;=F$1005),OR(F$1006="",Datos!F18&lt;=F$1006)),FALSE),IF(ISNUMBER(Datos!F18),AND(Datos!F18=INT(Datos!F18),AND(OR(F$1005="",Datos!F18&gt;=F$1005),OR(F$1006="",Datos!F18&lt;=F$1006))),FALSE),OR(ISNUMBER(FIND(";"&amp;UPPER(TRIM(Datos!F18&amp;""))&amp;"=",F$1007)),ISNUMBER(FIND(";"&amp;UPPER(TRIM(Datos!F18&amp;""))&amp;";",F$1007))),OR(UPPER(TRIM(Datos!F18&amp;""))="SÍ",UPPER(TRIM(Datos!F18&amp;""))="SI",UPPER(TRIM(Datos!F18&amp;""))="NO"),IF(ISNUMBER(Datos!F18),AND(OR(F$1005="",Datos!F18&gt;=F$1005),OR(F$1006="",Datos!F18&lt;=F$1006)),FALSE),TRUE))))</f>
        <v>0.0</v>
      </c>
      <c r="G18">
        <f>IF(Datos!G18="",0,IF(AND(G$1008&lt;&gt;"",Datos!G18=G$1008),0,IF(G$1004=0,0,1-CHOOSE(G$1004,IF(ISNUMBER(Datos!G18),AND(OR(G$1005="",Datos!G18&gt;=G$1005),OR(G$1006="",Datos!G18&lt;=G$1006)),FALSE),IF(ISNUMBER(Datos!G18),AND(Datos!G18=INT(Datos!G18),AND(OR(G$1005="",Datos!G18&gt;=G$1005),OR(G$1006="",Datos!G18&lt;=G$1006))),FALSE),OR(ISNUMBER(FIND(";"&amp;UPPER(TRIM(Datos!G18&amp;""))&amp;"=",G$1007)),ISNUMBER(FIND(";"&amp;UPPER(TRIM(Datos!G18&amp;""))&amp;";",G$1007))),OR(UPPER(TRIM(Datos!G18&amp;""))="SÍ",UPPER(TRIM(Datos!G18&amp;""))="SI",UPPER(TRIM(Datos!G18&amp;""))="NO"),IF(ISNUMBER(Datos!G18),AND(OR(G$1005="",Datos!G18&gt;=G$1005),OR(G$1006="",Datos!G18&lt;=G$1006)),FALSE),TRUE))))</f>
        <v>0.0</v>
      </c>
      <c r="H18">
        <f>IF(Datos!H18="",0,IF(AND(H$1008&lt;&gt;"",Datos!H18=H$1008),0,IF(H$1004=0,0,1-CHOOSE(H$1004,IF(ISNUMBER(Datos!H18),AND(OR(H$1005="",Datos!H18&gt;=H$1005),OR(H$1006="",Datos!H18&lt;=H$1006)),FALSE),IF(ISNUMBER(Datos!H18),AND(Datos!H18=INT(Datos!H18),AND(OR(H$1005="",Datos!H18&gt;=H$1005),OR(H$1006="",Datos!H18&lt;=H$1006))),FALSE),OR(ISNUMBER(FIND(";"&amp;UPPER(TRIM(Datos!H18&amp;""))&amp;"=",H$1007)),ISNUMBER(FIND(";"&amp;UPPER(TRIM(Datos!H18&amp;""))&amp;";",H$1007))),OR(UPPER(TRIM(Datos!H18&amp;""))="SÍ",UPPER(TRIM(Datos!H18&amp;""))="SI",UPPER(TRIM(Datos!H18&amp;""))="NO"),IF(ISNUMBER(Datos!H18),AND(OR(H$1005="",Datos!H18&gt;=H$1005),OR(H$1006="",Datos!H18&lt;=H$1006)),FALSE),TRUE))))</f>
        <v>0.0</v>
      </c>
      <c r="I18">
        <f>IF(Datos!I18="",0,IF(AND(I$1008&lt;&gt;"",Datos!I18=I$1008),0,IF(I$1004=0,0,1-CHOOSE(I$1004,IF(ISNUMBER(Datos!I18),AND(OR(I$1005="",Datos!I18&gt;=I$1005),OR(I$1006="",Datos!I18&lt;=I$1006)),FALSE),IF(ISNUMBER(Datos!I18),AND(Datos!I18=INT(Datos!I18),AND(OR(I$1005="",Datos!I18&gt;=I$1005),OR(I$1006="",Datos!I18&lt;=I$1006))),FALSE),OR(ISNUMBER(FIND(";"&amp;UPPER(TRIM(Datos!I18&amp;""))&amp;"=",I$1007)),ISNUMBER(FIND(";"&amp;UPPER(TRIM(Datos!I18&amp;""))&amp;";",I$1007))),OR(UPPER(TRIM(Datos!I18&amp;""))="SÍ",UPPER(TRIM(Datos!I18&amp;""))="SI",UPPER(TRIM(Datos!I18&amp;""))="NO"),IF(ISNUMBER(Datos!I18),AND(OR(I$1005="",Datos!I18&gt;=I$1005),OR(I$1006="",Datos!I18&lt;=I$1006)),FALSE),TRUE))))</f>
        <v>0.0</v>
      </c>
      <c r="J18">
        <f>IF(Datos!J18="",0,IF(AND(J$1008&lt;&gt;"",Datos!J18=J$1008),0,IF(J$1004=0,0,1-CHOOSE(J$1004,IF(ISNUMBER(Datos!J18),AND(OR(J$1005="",Datos!J18&gt;=J$1005),OR(J$1006="",Datos!J18&lt;=J$1006)),FALSE),IF(ISNUMBER(Datos!J18),AND(Datos!J18=INT(Datos!J18),AND(OR(J$1005="",Datos!J18&gt;=J$1005),OR(J$1006="",Datos!J18&lt;=J$1006))),FALSE),OR(ISNUMBER(FIND(";"&amp;UPPER(TRIM(Datos!J18&amp;""))&amp;"=",J$1007)),ISNUMBER(FIND(";"&amp;UPPER(TRIM(Datos!J18&amp;""))&amp;";",J$1007))),OR(UPPER(TRIM(Datos!J18&amp;""))="SÍ",UPPER(TRIM(Datos!J18&amp;""))="SI",UPPER(TRIM(Datos!J18&amp;""))="NO"),IF(ISNUMBER(Datos!J18),AND(OR(J$1005="",Datos!J18&gt;=J$1005),OR(J$1006="",Datos!J18&lt;=J$1006)),FALSE),TRUE))))</f>
        <v>0.0</v>
      </c>
      <c r="K18">
        <f>IF(Datos!K18="",0,IF(AND(K$1008&lt;&gt;"",Datos!K18=K$1008),0,IF(K$1004=0,0,1-CHOOSE(K$1004,IF(ISNUMBER(Datos!K18),AND(OR(K$1005="",Datos!K18&gt;=K$1005),OR(K$1006="",Datos!K18&lt;=K$1006)),FALSE),IF(ISNUMBER(Datos!K18),AND(Datos!K18=INT(Datos!K18),AND(OR(K$1005="",Datos!K18&gt;=K$1005),OR(K$1006="",Datos!K18&lt;=K$1006))),FALSE),OR(ISNUMBER(FIND(";"&amp;UPPER(TRIM(Datos!K18&amp;""))&amp;"=",K$1007)),ISNUMBER(FIND(";"&amp;UPPER(TRIM(Datos!K18&amp;""))&amp;";",K$1007))),OR(UPPER(TRIM(Datos!K18&amp;""))="SÍ",UPPER(TRIM(Datos!K18&amp;""))="SI",UPPER(TRIM(Datos!K18&amp;""))="NO"),IF(ISNUMBER(Datos!K18),AND(OR(K$1005="",Datos!K18&gt;=K$1005),OR(K$1006="",Datos!K18&lt;=K$1006)),FALSE),TRUE))))</f>
        <v>0.0</v>
      </c>
      <c r="L18">
        <f>IF(Datos!L18="",0,IF(AND(L$1008&lt;&gt;"",Datos!L18=L$1008),0,IF(L$1004=0,0,1-CHOOSE(L$1004,IF(ISNUMBER(Datos!L18),AND(OR(L$1005="",Datos!L18&gt;=L$1005),OR(L$1006="",Datos!L18&lt;=L$1006)),FALSE),IF(ISNUMBER(Datos!L18),AND(Datos!L18=INT(Datos!L18),AND(OR(L$1005="",Datos!L18&gt;=L$1005),OR(L$1006="",Datos!L18&lt;=L$1006))),FALSE),OR(ISNUMBER(FIND(";"&amp;UPPER(TRIM(Datos!L18&amp;""))&amp;"=",L$1007)),ISNUMBER(FIND(";"&amp;UPPER(TRIM(Datos!L18&amp;""))&amp;";",L$1007))),OR(UPPER(TRIM(Datos!L18&amp;""))="SÍ",UPPER(TRIM(Datos!L18&amp;""))="SI",UPPER(TRIM(Datos!L18&amp;""))="NO"),IF(ISNUMBER(Datos!L18),AND(OR(L$1005="",Datos!L18&gt;=L$1005),OR(L$1006="",Datos!L18&lt;=L$1006)),FALSE),TRUE))))</f>
        <v>0.0</v>
      </c>
      <c r="M18">
        <f>IF(Datos!M18="",0,IF(AND(M$1008&lt;&gt;"",Datos!M18=M$1008),0,IF(M$1004=0,0,1-CHOOSE(M$1004,IF(ISNUMBER(Datos!M18),AND(OR(M$1005="",Datos!M18&gt;=M$1005),OR(M$1006="",Datos!M18&lt;=M$1006)),FALSE),IF(ISNUMBER(Datos!M18),AND(Datos!M18=INT(Datos!M18),AND(OR(M$1005="",Datos!M18&gt;=M$1005),OR(M$1006="",Datos!M18&lt;=M$1006))),FALSE),OR(ISNUMBER(FIND(";"&amp;UPPER(TRIM(Datos!M18&amp;""))&amp;"=",M$1007)),ISNUMBER(FIND(";"&amp;UPPER(TRIM(Datos!M18&amp;""))&amp;";",M$1007))),OR(UPPER(TRIM(Datos!M18&amp;""))="SÍ",UPPER(TRIM(Datos!M18&amp;""))="SI",UPPER(TRIM(Datos!M18&amp;""))="NO"),IF(ISNUMBER(Datos!M18),AND(OR(M$1005="",Datos!M18&gt;=M$1005),OR(M$1006="",Datos!M18&lt;=M$1006)),FALSE),TRUE))))</f>
        <v>0.0</v>
      </c>
      <c r="N18">
        <f>IF(Datos!N18="",0,IF(AND(N$1008&lt;&gt;"",Datos!N18=N$1008),0,IF(N$1004=0,0,1-CHOOSE(N$1004,IF(ISNUMBER(Datos!N18),AND(OR(N$1005="",Datos!N18&gt;=N$1005),OR(N$1006="",Datos!N18&lt;=N$1006)),FALSE),IF(ISNUMBER(Datos!N18),AND(Datos!N18=INT(Datos!N18),AND(OR(N$1005="",Datos!N18&gt;=N$1005),OR(N$1006="",Datos!N18&lt;=N$1006))),FALSE),OR(ISNUMBER(FIND(";"&amp;UPPER(TRIM(Datos!N18&amp;""))&amp;"=",N$1007)),ISNUMBER(FIND(";"&amp;UPPER(TRIM(Datos!N18&amp;""))&amp;";",N$1007))),OR(UPPER(TRIM(Datos!N18&amp;""))="SÍ",UPPER(TRIM(Datos!N18&amp;""))="SI",UPPER(TRIM(Datos!N18&amp;""))="NO"),IF(ISNUMBER(Datos!N18),AND(OR(N$1005="",Datos!N18&gt;=N$1005),OR(N$1006="",Datos!N18&lt;=N$1006)),FALSE),TRUE))))</f>
        <v>0.0</v>
      </c>
      <c r="O18">
        <f>IF(Datos!O18="",0,IF(AND(O$1008&lt;&gt;"",Datos!O18=O$1008),0,IF(O$1004=0,0,1-CHOOSE(O$1004,IF(ISNUMBER(Datos!O18),AND(OR(O$1005="",Datos!O18&gt;=O$1005),OR(O$1006="",Datos!O18&lt;=O$1006)),FALSE),IF(ISNUMBER(Datos!O18),AND(Datos!O18=INT(Datos!O18),AND(OR(O$1005="",Datos!O18&gt;=O$1005),OR(O$1006="",Datos!O18&lt;=O$1006))),FALSE),OR(ISNUMBER(FIND(";"&amp;UPPER(TRIM(Datos!O18&amp;""))&amp;"=",O$1007)),ISNUMBER(FIND(";"&amp;UPPER(TRIM(Datos!O18&amp;""))&amp;";",O$1007))),OR(UPPER(TRIM(Datos!O18&amp;""))="SÍ",UPPER(TRIM(Datos!O18&amp;""))="SI",UPPER(TRIM(Datos!O18&amp;""))="NO"),IF(ISNUMBER(Datos!O18),AND(OR(O$1005="",Datos!O18&gt;=O$1005),OR(O$1006="",Datos!O18&lt;=O$1006)),FALSE),TRUE))))</f>
        <v>0.0</v>
      </c>
      <c r="P18">
        <f>IF(Datos!P18="",0,IF(AND(P$1008&lt;&gt;"",Datos!P18=P$1008),0,IF(P$1004=0,0,1-CHOOSE(P$1004,IF(ISNUMBER(Datos!P18),AND(OR(P$1005="",Datos!P18&gt;=P$1005),OR(P$1006="",Datos!P18&lt;=P$1006)),FALSE),IF(ISNUMBER(Datos!P18),AND(Datos!P18=INT(Datos!P18),AND(OR(P$1005="",Datos!P18&gt;=P$1005),OR(P$1006="",Datos!P18&lt;=P$1006))),FALSE),OR(ISNUMBER(FIND(";"&amp;UPPER(TRIM(Datos!P18&amp;""))&amp;"=",P$1007)),ISNUMBER(FIND(";"&amp;UPPER(TRIM(Datos!P18&amp;""))&amp;";",P$1007))),OR(UPPER(TRIM(Datos!P18&amp;""))="SÍ",UPPER(TRIM(Datos!P18&amp;""))="SI",UPPER(TRIM(Datos!P18&amp;""))="NO"),IF(ISNUMBER(Datos!P18),AND(OR(P$1005="",Datos!P18&gt;=P$1005),OR(P$1006="",Datos!P18&lt;=P$1006)),FALSE),TRUE))))</f>
        <v>0.0</v>
      </c>
      <c r="Q18">
        <f>IF(Datos!Q18="",0,IF(AND(Q$1008&lt;&gt;"",Datos!Q18=Q$1008),0,IF(Q$1004=0,0,1-CHOOSE(Q$1004,IF(ISNUMBER(Datos!Q18),AND(OR(Q$1005="",Datos!Q18&gt;=Q$1005),OR(Q$1006="",Datos!Q18&lt;=Q$1006)),FALSE),IF(ISNUMBER(Datos!Q18),AND(Datos!Q18=INT(Datos!Q18),AND(OR(Q$1005="",Datos!Q18&gt;=Q$1005),OR(Q$1006="",Datos!Q18&lt;=Q$1006))),FALSE),OR(ISNUMBER(FIND(";"&amp;UPPER(TRIM(Datos!Q18&amp;""))&amp;"=",Q$1007)),ISNUMBER(FIND(";"&amp;UPPER(TRIM(Datos!Q18&amp;""))&amp;";",Q$1007))),OR(UPPER(TRIM(Datos!Q18&amp;""))="SÍ",UPPER(TRIM(Datos!Q18&amp;""))="SI",UPPER(TRIM(Datos!Q18&amp;""))="NO"),IF(ISNUMBER(Datos!Q18),AND(OR(Q$1005="",Datos!Q18&gt;=Q$1005),OR(Q$1006="",Datos!Q18&lt;=Q$1006)),FALSE),TRUE))))</f>
        <v>0.0</v>
      </c>
      <c r="R18">
        <f>IF(Datos!R18="",0,IF(AND(R$1008&lt;&gt;"",Datos!R18=R$1008),0,IF(R$1004=0,0,1-CHOOSE(R$1004,IF(ISNUMBER(Datos!R18),AND(OR(R$1005="",Datos!R18&gt;=R$1005),OR(R$1006="",Datos!R18&lt;=R$1006)),FALSE),IF(ISNUMBER(Datos!R18),AND(Datos!R18=INT(Datos!R18),AND(OR(R$1005="",Datos!R18&gt;=R$1005),OR(R$1006="",Datos!R18&lt;=R$1006))),FALSE),OR(ISNUMBER(FIND(";"&amp;UPPER(TRIM(Datos!R18&amp;""))&amp;"=",R$1007)),ISNUMBER(FIND(";"&amp;UPPER(TRIM(Datos!R18&amp;""))&amp;";",R$1007))),OR(UPPER(TRIM(Datos!R18&amp;""))="SÍ",UPPER(TRIM(Datos!R18&amp;""))="SI",UPPER(TRIM(Datos!R18&amp;""))="NO"),IF(ISNUMBER(Datos!R18),AND(OR(R$1005="",Datos!R18&gt;=R$1005),OR(R$1006="",Datos!R18&lt;=R$1006)),FALSE),TRUE))))</f>
        <v>0.0</v>
      </c>
      <c r="S18">
        <f>IF(Datos!S18="",0,IF(AND(S$1008&lt;&gt;"",Datos!S18=S$1008),0,IF(S$1004=0,0,1-CHOOSE(S$1004,IF(ISNUMBER(Datos!S18),AND(OR(S$1005="",Datos!S18&gt;=S$1005),OR(S$1006="",Datos!S18&lt;=S$1006)),FALSE),IF(ISNUMBER(Datos!S18),AND(Datos!S18=INT(Datos!S18),AND(OR(S$1005="",Datos!S18&gt;=S$1005),OR(S$1006="",Datos!S18&lt;=S$1006))),FALSE),OR(ISNUMBER(FIND(";"&amp;UPPER(TRIM(Datos!S18&amp;""))&amp;"=",S$1007)),ISNUMBER(FIND(";"&amp;UPPER(TRIM(Datos!S18&amp;""))&amp;";",S$1007))),OR(UPPER(TRIM(Datos!S18&amp;""))="SÍ",UPPER(TRIM(Datos!S18&amp;""))="SI",UPPER(TRIM(Datos!S18&amp;""))="NO"),IF(ISNUMBER(Datos!S18),AND(OR(S$1005="",Datos!S18&gt;=S$1005),OR(S$1006="",Datos!S18&lt;=S$1006)),FALSE),TRUE))))</f>
        <v>0.0</v>
      </c>
      <c r="T18">
        <f>IF(Datos!T18="",0,IF(AND(T$1008&lt;&gt;"",Datos!T18=T$1008),0,IF(T$1004=0,0,1-CHOOSE(T$1004,IF(ISNUMBER(Datos!T18),AND(OR(T$1005="",Datos!T18&gt;=T$1005),OR(T$1006="",Datos!T18&lt;=T$1006)),FALSE),IF(ISNUMBER(Datos!T18),AND(Datos!T18=INT(Datos!T18),AND(OR(T$1005="",Datos!T18&gt;=T$1005),OR(T$1006="",Datos!T18&lt;=T$1006))),FALSE),OR(ISNUMBER(FIND(";"&amp;UPPER(TRIM(Datos!T18&amp;""))&amp;"=",T$1007)),ISNUMBER(FIND(";"&amp;UPPER(TRIM(Datos!T18&amp;""))&amp;";",T$1007))),OR(UPPER(TRIM(Datos!T18&amp;""))="SÍ",UPPER(TRIM(Datos!T18&amp;""))="SI",UPPER(TRIM(Datos!T18&amp;""))="NO"),IF(ISNUMBER(Datos!T18),AND(OR(T$1005="",Datos!T18&gt;=T$1005),OR(T$1006="",Datos!T18&lt;=T$1006)),FALSE),TRUE))))</f>
        <v>0.0</v>
      </c>
      <c r="U18">
        <f>IF(Datos!U18="",0,IF(AND(U$1008&lt;&gt;"",Datos!U18=U$1008),0,IF(U$1004=0,0,1-CHOOSE(U$1004,IF(ISNUMBER(Datos!U18),AND(OR(U$1005="",Datos!U18&gt;=U$1005),OR(U$1006="",Datos!U18&lt;=U$1006)),FALSE),IF(ISNUMBER(Datos!U18),AND(Datos!U18=INT(Datos!U18),AND(OR(U$1005="",Datos!U18&gt;=U$1005),OR(U$1006="",Datos!U18&lt;=U$1006))),FALSE),OR(ISNUMBER(FIND(";"&amp;UPPER(TRIM(Datos!U18&amp;""))&amp;"=",U$1007)),ISNUMBER(FIND(";"&amp;UPPER(TRIM(Datos!U18&amp;""))&amp;";",U$1007))),OR(UPPER(TRIM(Datos!U18&amp;""))="SÍ",UPPER(TRIM(Datos!U18&amp;""))="SI",UPPER(TRIM(Datos!U18&amp;""))="NO"),IF(ISNUMBER(Datos!U18),AND(OR(U$1005="",Datos!U18&gt;=U$1005),OR(U$1006="",Datos!U18&lt;=U$1006)),FALSE),TRUE))))</f>
        <v>0.0</v>
      </c>
      <c r="V18">
        <f>IF(Datos!V18="",0,IF(AND(V$1008&lt;&gt;"",Datos!V18=V$1008),0,IF(V$1004=0,0,1-CHOOSE(V$1004,IF(ISNUMBER(Datos!V18),AND(OR(V$1005="",Datos!V18&gt;=V$1005),OR(V$1006="",Datos!V18&lt;=V$1006)),FALSE),IF(ISNUMBER(Datos!V18),AND(Datos!V18=INT(Datos!V18),AND(OR(V$1005="",Datos!V18&gt;=V$1005),OR(V$1006="",Datos!V18&lt;=V$1006))),FALSE),OR(ISNUMBER(FIND(";"&amp;UPPER(TRIM(Datos!V18&amp;""))&amp;"=",V$1007)),ISNUMBER(FIND(";"&amp;UPPER(TRIM(Datos!V18&amp;""))&amp;";",V$1007))),OR(UPPER(TRIM(Datos!V18&amp;""))="SÍ",UPPER(TRIM(Datos!V18&amp;""))="SI",UPPER(TRIM(Datos!V18&amp;""))="NO"),IF(ISNUMBER(Datos!V18),AND(OR(V$1005="",Datos!V18&gt;=V$1005),OR(V$1006="",Datos!V18&lt;=V$1006)),FALSE),TRUE))))</f>
        <v>0.0</v>
      </c>
      <c r="W18">
        <f>IF(Datos!W18="",0,IF(AND(W$1008&lt;&gt;"",Datos!W18=W$1008),0,IF(W$1004=0,0,1-CHOOSE(W$1004,IF(ISNUMBER(Datos!W18),AND(OR(W$1005="",Datos!W18&gt;=W$1005),OR(W$1006="",Datos!W18&lt;=W$1006)),FALSE),IF(ISNUMBER(Datos!W18),AND(Datos!W18=INT(Datos!W18),AND(OR(W$1005="",Datos!W18&gt;=W$1005),OR(W$1006="",Datos!W18&lt;=W$1006))),FALSE),OR(ISNUMBER(FIND(";"&amp;UPPER(TRIM(Datos!W18&amp;""))&amp;"=",W$1007)),ISNUMBER(FIND(";"&amp;UPPER(TRIM(Datos!W18&amp;""))&amp;";",W$1007))),OR(UPPER(TRIM(Datos!W18&amp;""))="SÍ",UPPER(TRIM(Datos!W18&amp;""))="SI",UPPER(TRIM(Datos!W18&amp;""))="NO"),IF(ISNUMBER(Datos!W18),AND(OR(W$1005="",Datos!W18&gt;=W$1005),OR(W$1006="",Datos!W18&lt;=W$1006)),FALSE),TRUE))))</f>
        <v>0.0</v>
      </c>
      <c r="X18">
        <f>IF(Datos!X18="",0,IF(AND(X$1008&lt;&gt;"",Datos!X18=X$1008),0,IF(X$1004=0,0,1-CHOOSE(X$1004,IF(ISNUMBER(Datos!X18),AND(OR(X$1005="",Datos!X18&gt;=X$1005),OR(X$1006="",Datos!X18&lt;=X$1006)),FALSE),IF(ISNUMBER(Datos!X18),AND(Datos!X18=INT(Datos!X18),AND(OR(X$1005="",Datos!X18&gt;=X$1005),OR(X$1006="",Datos!X18&lt;=X$1006))),FALSE),OR(ISNUMBER(FIND(";"&amp;UPPER(TRIM(Datos!X18&amp;""))&amp;"=",X$1007)),ISNUMBER(FIND(";"&amp;UPPER(TRIM(Datos!X18&amp;""))&amp;";",X$1007))),OR(UPPER(TRIM(Datos!X18&amp;""))="SÍ",UPPER(TRIM(Datos!X18&amp;""))="SI",UPPER(TRIM(Datos!X18&amp;""))="NO"),IF(ISNUMBER(Datos!X18),AND(OR(X$1005="",Datos!X18&gt;=X$1005),OR(X$1006="",Datos!X18&lt;=X$1006)),FALSE),TRUE))))</f>
        <v>0.0</v>
      </c>
      <c r="Y18">
        <f>IF(Datos!Y18="",0,IF(AND(Y$1008&lt;&gt;"",Datos!Y18=Y$1008),0,IF(Y$1004=0,0,1-CHOOSE(Y$1004,IF(ISNUMBER(Datos!Y18),AND(OR(Y$1005="",Datos!Y18&gt;=Y$1005),OR(Y$1006="",Datos!Y18&lt;=Y$1006)),FALSE),IF(ISNUMBER(Datos!Y18),AND(Datos!Y18=INT(Datos!Y18),AND(OR(Y$1005="",Datos!Y18&gt;=Y$1005),OR(Y$1006="",Datos!Y18&lt;=Y$1006))),FALSE),OR(ISNUMBER(FIND(";"&amp;UPPER(TRIM(Datos!Y18&amp;""))&amp;"=",Y$1007)),ISNUMBER(FIND(";"&amp;UPPER(TRIM(Datos!Y18&amp;""))&amp;";",Y$1007))),OR(UPPER(TRIM(Datos!Y18&amp;""))="SÍ",UPPER(TRIM(Datos!Y18&amp;""))="SI",UPPER(TRIM(Datos!Y18&amp;""))="NO"),IF(ISNUMBER(Datos!Y18),AND(OR(Y$1005="",Datos!Y18&gt;=Y$1005),OR(Y$1006="",Datos!Y18&lt;=Y$1006)),FALSE),TRUE))))</f>
        <v>0.0</v>
      </c>
      <c r="Z18">
        <f>IF(Datos!Z18="",0,IF(AND(Z$1008&lt;&gt;"",Datos!Z18=Z$1008),0,IF(Z$1004=0,0,1-CHOOSE(Z$1004,IF(ISNUMBER(Datos!Z18),AND(OR(Z$1005="",Datos!Z18&gt;=Z$1005),OR(Z$1006="",Datos!Z18&lt;=Z$1006)),FALSE),IF(ISNUMBER(Datos!Z18),AND(Datos!Z18=INT(Datos!Z18),AND(OR(Z$1005="",Datos!Z18&gt;=Z$1005),OR(Z$1006="",Datos!Z18&lt;=Z$1006))),FALSE),OR(ISNUMBER(FIND(";"&amp;UPPER(TRIM(Datos!Z18&amp;""))&amp;"=",Z$1007)),ISNUMBER(FIND(";"&amp;UPPER(TRIM(Datos!Z18&amp;""))&amp;";",Z$1007))),OR(UPPER(TRIM(Datos!Z18&amp;""))="SÍ",UPPER(TRIM(Datos!Z18&amp;""))="SI",UPPER(TRIM(Datos!Z18&amp;""))="NO"),IF(ISNUMBER(Datos!Z18),AND(OR(Z$1005="",Datos!Z18&gt;=Z$1005),OR(Z$1006="",Datos!Z18&lt;=Z$1006)),FALSE),TRUE))))</f>
        <v>0.0</v>
      </c>
      <c r="AA18">
        <f>IF(Datos!AA18="",0,IF(AND(AA$1008&lt;&gt;"",Datos!AA18=AA$1008),0,IF(AA$1004=0,0,1-CHOOSE(AA$1004,IF(ISNUMBER(Datos!AA18),AND(OR(AA$1005="",Datos!AA18&gt;=AA$1005),OR(AA$1006="",Datos!AA18&lt;=AA$1006)),FALSE),IF(ISNUMBER(Datos!AA18),AND(Datos!AA18=INT(Datos!AA18),AND(OR(AA$1005="",Datos!AA18&gt;=AA$1005),OR(AA$1006="",Datos!AA18&lt;=AA$1006))),FALSE),OR(ISNUMBER(FIND(";"&amp;UPPER(TRIM(Datos!AA18&amp;""))&amp;"=",AA$1007)),ISNUMBER(FIND(";"&amp;UPPER(TRIM(Datos!AA18&amp;""))&amp;";",AA$1007))),OR(UPPER(TRIM(Datos!AA18&amp;""))="SÍ",UPPER(TRIM(Datos!AA18&amp;""))="SI",UPPER(TRIM(Datos!AA18&amp;""))="NO"),IF(ISNUMBER(Datos!AA18),AND(OR(AA$1005="",Datos!AA18&gt;=AA$1005),OR(AA$1006="",Datos!AA18&lt;=AA$1006)),FALSE),TRUE))))</f>
        <v>0.0</v>
      </c>
      <c r="AB18">
        <f>IF(Datos!AB18="",0,IF(AND(AB$1008&lt;&gt;"",Datos!AB18=AB$1008),0,IF(AB$1004=0,0,1-CHOOSE(AB$1004,IF(ISNUMBER(Datos!AB18),AND(OR(AB$1005="",Datos!AB18&gt;=AB$1005),OR(AB$1006="",Datos!AB18&lt;=AB$1006)),FALSE),IF(ISNUMBER(Datos!AB18),AND(Datos!AB18=INT(Datos!AB18),AND(OR(AB$1005="",Datos!AB18&gt;=AB$1005),OR(AB$1006="",Datos!AB18&lt;=AB$1006))),FALSE),OR(ISNUMBER(FIND(";"&amp;UPPER(TRIM(Datos!AB18&amp;""))&amp;"=",AB$1007)),ISNUMBER(FIND(";"&amp;UPPER(TRIM(Datos!AB18&amp;""))&amp;";",AB$1007))),OR(UPPER(TRIM(Datos!AB18&amp;""))="SÍ",UPPER(TRIM(Datos!AB18&amp;""))="SI",UPPER(TRIM(Datos!AB18&amp;""))="NO"),IF(ISNUMBER(Datos!AB18),AND(OR(AB$1005="",Datos!AB18&gt;=AB$1005),OR(AB$1006="",Datos!AB18&lt;=AB$1006)),FALSE),TRUE))))</f>
        <v>0.0</v>
      </c>
      <c r="AC18">
        <f>IF(Datos!AC18="",0,IF(AND(AC$1008&lt;&gt;"",Datos!AC18=AC$1008),0,IF(AC$1004=0,0,1-CHOOSE(AC$1004,IF(ISNUMBER(Datos!AC18),AND(OR(AC$1005="",Datos!AC18&gt;=AC$1005),OR(AC$1006="",Datos!AC18&lt;=AC$1006)),FALSE),IF(ISNUMBER(Datos!AC18),AND(Datos!AC18=INT(Datos!AC18),AND(OR(AC$1005="",Datos!AC18&gt;=AC$1005),OR(AC$1006="",Datos!AC18&lt;=AC$1006))),FALSE),OR(ISNUMBER(FIND(";"&amp;UPPER(TRIM(Datos!AC18&amp;""))&amp;"=",AC$1007)),ISNUMBER(FIND(";"&amp;UPPER(TRIM(Datos!AC18&amp;""))&amp;";",AC$1007))),OR(UPPER(TRIM(Datos!AC18&amp;""))="SÍ",UPPER(TRIM(Datos!AC18&amp;""))="SI",UPPER(TRIM(Datos!AC18&amp;""))="NO"),IF(ISNUMBER(Datos!AC18),AND(OR(AC$1005="",Datos!AC18&gt;=AC$1005),OR(AC$1006="",Datos!AC18&lt;=AC$1006)),FALSE),TRUE))))</f>
        <v>0.0</v>
      </c>
      <c r="AD18">
        <f>IF(Datos!AD18="",0,IF(AND(AD$1008&lt;&gt;"",Datos!AD18=AD$1008),0,IF(AD$1004=0,0,1-CHOOSE(AD$1004,IF(ISNUMBER(Datos!AD18),AND(OR(AD$1005="",Datos!AD18&gt;=AD$1005),OR(AD$1006="",Datos!AD18&lt;=AD$1006)),FALSE),IF(ISNUMBER(Datos!AD18),AND(Datos!AD18=INT(Datos!AD18),AND(OR(AD$1005="",Datos!AD18&gt;=AD$1005),OR(AD$1006="",Datos!AD18&lt;=AD$1006))),FALSE),OR(ISNUMBER(FIND(";"&amp;UPPER(TRIM(Datos!AD18&amp;""))&amp;"=",AD$1007)),ISNUMBER(FIND(";"&amp;UPPER(TRIM(Datos!AD18&amp;""))&amp;";",AD$1007))),OR(UPPER(TRIM(Datos!AD18&amp;""))="SÍ",UPPER(TRIM(Datos!AD18&amp;""))="SI",UPPER(TRIM(Datos!AD18&amp;""))="NO"),IF(ISNUMBER(Datos!AD18),AND(OR(AD$1005="",Datos!AD18&gt;=AD$1005),OR(AD$1006="",Datos!AD18&lt;=AD$1006)),FALSE),TRUE))))</f>
        <v>0.0</v>
      </c>
      <c r="AE18">
        <f>IF(Datos!AE18="",0,IF(AND(AE$1008&lt;&gt;"",Datos!AE18=AE$1008),0,IF(AE$1004=0,0,1-CHOOSE(AE$1004,IF(ISNUMBER(Datos!AE18),AND(OR(AE$1005="",Datos!AE18&gt;=AE$1005),OR(AE$1006="",Datos!AE18&lt;=AE$1006)),FALSE),IF(ISNUMBER(Datos!AE18),AND(Datos!AE18=INT(Datos!AE18),AND(OR(AE$1005="",Datos!AE18&gt;=AE$1005),OR(AE$1006="",Datos!AE18&lt;=AE$1006))),FALSE),OR(ISNUMBER(FIND(";"&amp;UPPER(TRIM(Datos!AE18&amp;""))&amp;"=",AE$1007)),ISNUMBER(FIND(";"&amp;UPPER(TRIM(Datos!AE18&amp;""))&amp;";",AE$1007))),OR(UPPER(TRIM(Datos!AE18&amp;""))="SÍ",UPPER(TRIM(Datos!AE18&amp;""))="SI",UPPER(TRIM(Datos!AE18&amp;""))="NO"),IF(ISNUMBER(Datos!AE18),AND(OR(AE$1005="",Datos!AE18&gt;=AE$1005),OR(AE$1006="",Datos!AE18&lt;=AE$1006)),FALSE),TRUE))))</f>
        <v>0.0</v>
      </c>
    </row>
    <row r="19" spans="2:31">
      <c r="B19">
        <f>IF(Datos!B19="",0,IF(AND(B$1008&lt;&gt;"",Datos!B19=B$1008),0,IF(B$1004=0,0,1-CHOOSE(B$1004,IF(ISNUMBER(Datos!B19),AND(OR(B$1005="",Datos!B19&gt;=B$1005),OR(B$1006="",Datos!B19&lt;=B$1006)),FALSE),IF(ISNUMBER(Datos!B19),AND(Datos!B19=INT(Datos!B19),AND(OR(B$1005="",Datos!B19&gt;=B$1005),OR(B$1006="",Datos!B19&lt;=B$1006))),FALSE),OR(ISNUMBER(FIND(";"&amp;UPPER(TRIM(Datos!B19&amp;""))&amp;"=",B$1007)),ISNUMBER(FIND(";"&amp;UPPER(TRIM(Datos!B19&amp;""))&amp;";",B$1007))),OR(UPPER(TRIM(Datos!B19&amp;""))="SÍ",UPPER(TRIM(Datos!B19&amp;""))="SI",UPPER(TRIM(Datos!B19&amp;""))="NO"),IF(ISNUMBER(Datos!B19),AND(OR(B$1005="",Datos!B19&gt;=B$1005),OR(B$1006="",Datos!B19&lt;=B$1006)),FALSE),TRUE))))</f>
        <v>0.0</v>
      </c>
      <c r="C19">
        <f>IF(Datos!C19="",0,IF(AND(C$1008&lt;&gt;"",Datos!C19=C$1008),0,IF(C$1004=0,0,1-CHOOSE(C$1004,IF(ISNUMBER(Datos!C19),AND(OR(C$1005="",Datos!C19&gt;=C$1005),OR(C$1006="",Datos!C19&lt;=C$1006)),FALSE),IF(ISNUMBER(Datos!C19),AND(Datos!C19=INT(Datos!C19),AND(OR(C$1005="",Datos!C19&gt;=C$1005),OR(C$1006="",Datos!C19&lt;=C$1006))),FALSE),OR(ISNUMBER(FIND(";"&amp;UPPER(TRIM(Datos!C19&amp;""))&amp;"=",C$1007)),ISNUMBER(FIND(";"&amp;UPPER(TRIM(Datos!C19&amp;""))&amp;";",C$1007))),OR(UPPER(TRIM(Datos!C19&amp;""))="SÍ",UPPER(TRIM(Datos!C19&amp;""))="SI",UPPER(TRIM(Datos!C19&amp;""))="NO"),IF(ISNUMBER(Datos!C19),AND(OR(C$1005="",Datos!C19&gt;=C$1005),OR(C$1006="",Datos!C19&lt;=C$1006)),FALSE),TRUE))))</f>
        <v>0.0</v>
      </c>
      <c r="D19">
        <f>IF(Datos!D19="",0,IF(AND(D$1008&lt;&gt;"",Datos!D19=D$1008),0,IF(D$1004=0,0,1-CHOOSE(D$1004,IF(ISNUMBER(Datos!D19),AND(OR(D$1005="",Datos!D19&gt;=D$1005),OR(D$1006="",Datos!D19&lt;=D$1006)),FALSE),IF(ISNUMBER(Datos!D19),AND(Datos!D19=INT(Datos!D19),AND(OR(D$1005="",Datos!D19&gt;=D$1005),OR(D$1006="",Datos!D19&lt;=D$1006))),FALSE),OR(ISNUMBER(FIND(";"&amp;UPPER(TRIM(Datos!D19&amp;""))&amp;"=",D$1007)),ISNUMBER(FIND(";"&amp;UPPER(TRIM(Datos!D19&amp;""))&amp;";",D$1007))),OR(UPPER(TRIM(Datos!D19&amp;""))="SÍ",UPPER(TRIM(Datos!D19&amp;""))="SI",UPPER(TRIM(Datos!D19&amp;""))="NO"),IF(ISNUMBER(Datos!D19),AND(OR(D$1005="",Datos!D19&gt;=D$1005),OR(D$1006="",Datos!D19&lt;=D$1006)),FALSE),TRUE))))</f>
        <v>0.0</v>
      </c>
      <c r="E19">
        <f>IF(Datos!E19="",0,IF(AND(E$1008&lt;&gt;"",Datos!E19=E$1008),0,IF(E$1004=0,0,1-CHOOSE(E$1004,IF(ISNUMBER(Datos!E19),AND(OR(E$1005="",Datos!E19&gt;=E$1005),OR(E$1006="",Datos!E19&lt;=E$1006)),FALSE),IF(ISNUMBER(Datos!E19),AND(Datos!E19=INT(Datos!E19),AND(OR(E$1005="",Datos!E19&gt;=E$1005),OR(E$1006="",Datos!E19&lt;=E$1006))),FALSE),OR(ISNUMBER(FIND(";"&amp;UPPER(TRIM(Datos!E19&amp;""))&amp;"=",E$1007)),ISNUMBER(FIND(";"&amp;UPPER(TRIM(Datos!E19&amp;""))&amp;";",E$1007))),OR(UPPER(TRIM(Datos!E19&amp;""))="SÍ",UPPER(TRIM(Datos!E19&amp;""))="SI",UPPER(TRIM(Datos!E19&amp;""))="NO"),IF(ISNUMBER(Datos!E19),AND(OR(E$1005="",Datos!E19&gt;=E$1005),OR(E$1006="",Datos!E19&lt;=E$1006)),FALSE),TRUE))))</f>
        <v>0.0</v>
      </c>
      <c r="F19">
        <f>IF(Datos!F19="",0,IF(AND(F$1008&lt;&gt;"",Datos!F19=F$1008),0,IF(F$1004=0,0,1-CHOOSE(F$1004,IF(ISNUMBER(Datos!F19),AND(OR(F$1005="",Datos!F19&gt;=F$1005),OR(F$1006="",Datos!F19&lt;=F$1006)),FALSE),IF(ISNUMBER(Datos!F19),AND(Datos!F19=INT(Datos!F19),AND(OR(F$1005="",Datos!F19&gt;=F$1005),OR(F$1006="",Datos!F19&lt;=F$1006))),FALSE),OR(ISNUMBER(FIND(";"&amp;UPPER(TRIM(Datos!F19&amp;""))&amp;"=",F$1007)),ISNUMBER(FIND(";"&amp;UPPER(TRIM(Datos!F19&amp;""))&amp;";",F$1007))),OR(UPPER(TRIM(Datos!F19&amp;""))="SÍ",UPPER(TRIM(Datos!F19&amp;""))="SI",UPPER(TRIM(Datos!F19&amp;""))="NO"),IF(ISNUMBER(Datos!F19),AND(OR(F$1005="",Datos!F19&gt;=F$1005),OR(F$1006="",Datos!F19&lt;=F$1006)),FALSE),TRUE))))</f>
        <v>0.0</v>
      </c>
      <c r="G19">
        <f>IF(Datos!G19="",0,IF(AND(G$1008&lt;&gt;"",Datos!G19=G$1008),0,IF(G$1004=0,0,1-CHOOSE(G$1004,IF(ISNUMBER(Datos!G19),AND(OR(G$1005="",Datos!G19&gt;=G$1005),OR(G$1006="",Datos!G19&lt;=G$1006)),FALSE),IF(ISNUMBER(Datos!G19),AND(Datos!G19=INT(Datos!G19),AND(OR(G$1005="",Datos!G19&gt;=G$1005),OR(G$1006="",Datos!G19&lt;=G$1006))),FALSE),OR(ISNUMBER(FIND(";"&amp;UPPER(TRIM(Datos!G19&amp;""))&amp;"=",G$1007)),ISNUMBER(FIND(";"&amp;UPPER(TRIM(Datos!G19&amp;""))&amp;";",G$1007))),OR(UPPER(TRIM(Datos!G19&amp;""))="SÍ",UPPER(TRIM(Datos!G19&amp;""))="SI",UPPER(TRIM(Datos!G19&amp;""))="NO"),IF(ISNUMBER(Datos!G19),AND(OR(G$1005="",Datos!G19&gt;=G$1005),OR(G$1006="",Datos!G19&lt;=G$1006)),FALSE),TRUE))))</f>
        <v>0.0</v>
      </c>
      <c r="H19">
        <f>IF(Datos!H19="",0,IF(AND(H$1008&lt;&gt;"",Datos!H19=H$1008),0,IF(H$1004=0,0,1-CHOOSE(H$1004,IF(ISNUMBER(Datos!H19),AND(OR(H$1005="",Datos!H19&gt;=H$1005),OR(H$1006="",Datos!H19&lt;=H$1006)),FALSE),IF(ISNUMBER(Datos!H19),AND(Datos!H19=INT(Datos!H19),AND(OR(H$1005="",Datos!H19&gt;=H$1005),OR(H$1006="",Datos!H19&lt;=H$1006))),FALSE),OR(ISNUMBER(FIND(";"&amp;UPPER(TRIM(Datos!H19&amp;""))&amp;"=",H$1007)),ISNUMBER(FIND(";"&amp;UPPER(TRIM(Datos!H19&amp;""))&amp;";",H$1007))),OR(UPPER(TRIM(Datos!H19&amp;""))="SÍ",UPPER(TRIM(Datos!H19&amp;""))="SI",UPPER(TRIM(Datos!H19&amp;""))="NO"),IF(ISNUMBER(Datos!H19),AND(OR(H$1005="",Datos!H19&gt;=H$1005),OR(H$1006="",Datos!H19&lt;=H$1006)),FALSE),TRUE))))</f>
        <v>0.0</v>
      </c>
      <c r="I19">
        <f>IF(Datos!I19="",0,IF(AND(I$1008&lt;&gt;"",Datos!I19=I$1008),0,IF(I$1004=0,0,1-CHOOSE(I$1004,IF(ISNUMBER(Datos!I19),AND(OR(I$1005="",Datos!I19&gt;=I$1005),OR(I$1006="",Datos!I19&lt;=I$1006)),FALSE),IF(ISNUMBER(Datos!I19),AND(Datos!I19=INT(Datos!I19),AND(OR(I$1005="",Datos!I19&gt;=I$1005),OR(I$1006="",Datos!I19&lt;=I$1006))),FALSE),OR(ISNUMBER(FIND(";"&amp;UPPER(TRIM(Datos!I19&amp;""))&amp;"=",I$1007)),ISNUMBER(FIND(";"&amp;UPPER(TRIM(Datos!I19&amp;""))&amp;";",I$1007))),OR(UPPER(TRIM(Datos!I19&amp;""))="SÍ",UPPER(TRIM(Datos!I19&amp;""))="SI",UPPER(TRIM(Datos!I19&amp;""))="NO"),IF(ISNUMBER(Datos!I19),AND(OR(I$1005="",Datos!I19&gt;=I$1005),OR(I$1006="",Datos!I19&lt;=I$1006)),FALSE),TRUE))))</f>
        <v>0.0</v>
      </c>
      <c r="J19">
        <f>IF(Datos!J19="",0,IF(AND(J$1008&lt;&gt;"",Datos!J19=J$1008),0,IF(J$1004=0,0,1-CHOOSE(J$1004,IF(ISNUMBER(Datos!J19),AND(OR(J$1005="",Datos!J19&gt;=J$1005),OR(J$1006="",Datos!J19&lt;=J$1006)),FALSE),IF(ISNUMBER(Datos!J19),AND(Datos!J19=INT(Datos!J19),AND(OR(J$1005="",Datos!J19&gt;=J$1005),OR(J$1006="",Datos!J19&lt;=J$1006))),FALSE),OR(ISNUMBER(FIND(";"&amp;UPPER(TRIM(Datos!J19&amp;""))&amp;"=",J$1007)),ISNUMBER(FIND(";"&amp;UPPER(TRIM(Datos!J19&amp;""))&amp;";",J$1007))),OR(UPPER(TRIM(Datos!J19&amp;""))="SÍ",UPPER(TRIM(Datos!J19&amp;""))="SI",UPPER(TRIM(Datos!J19&amp;""))="NO"),IF(ISNUMBER(Datos!J19),AND(OR(J$1005="",Datos!J19&gt;=J$1005),OR(J$1006="",Datos!J19&lt;=J$1006)),FALSE),TRUE))))</f>
        <v>0.0</v>
      </c>
      <c r="K19">
        <f>IF(Datos!K19="",0,IF(AND(K$1008&lt;&gt;"",Datos!K19=K$1008),0,IF(K$1004=0,0,1-CHOOSE(K$1004,IF(ISNUMBER(Datos!K19),AND(OR(K$1005="",Datos!K19&gt;=K$1005),OR(K$1006="",Datos!K19&lt;=K$1006)),FALSE),IF(ISNUMBER(Datos!K19),AND(Datos!K19=INT(Datos!K19),AND(OR(K$1005="",Datos!K19&gt;=K$1005),OR(K$1006="",Datos!K19&lt;=K$1006))),FALSE),OR(ISNUMBER(FIND(";"&amp;UPPER(TRIM(Datos!K19&amp;""))&amp;"=",K$1007)),ISNUMBER(FIND(";"&amp;UPPER(TRIM(Datos!K19&amp;""))&amp;";",K$1007))),OR(UPPER(TRIM(Datos!K19&amp;""))="SÍ",UPPER(TRIM(Datos!K19&amp;""))="SI",UPPER(TRIM(Datos!K19&amp;""))="NO"),IF(ISNUMBER(Datos!K19),AND(OR(K$1005="",Datos!K19&gt;=K$1005),OR(K$1006="",Datos!K19&lt;=K$1006)),FALSE),TRUE))))</f>
        <v>0.0</v>
      </c>
      <c r="L19">
        <f>IF(Datos!L19="",0,IF(AND(L$1008&lt;&gt;"",Datos!L19=L$1008),0,IF(L$1004=0,0,1-CHOOSE(L$1004,IF(ISNUMBER(Datos!L19),AND(OR(L$1005="",Datos!L19&gt;=L$1005),OR(L$1006="",Datos!L19&lt;=L$1006)),FALSE),IF(ISNUMBER(Datos!L19),AND(Datos!L19=INT(Datos!L19),AND(OR(L$1005="",Datos!L19&gt;=L$1005),OR(L$1006="",Datos!L19&lt;=L$1006))),FALSE),OR(ISNUMBER(FIND(";"&amp;UPPER(TRIM(Datos!L19&amp;""))&amp;"=",L$1007)),ISNUMBER(FIND(";"&amp;UPPER(TRIM(Datos!L19&amp;""))&amp;";",L$1007))),OR(UPPER(TRIM(Datos!L19&amp;""))="SÍ",UPPER(TRIM(Datos!L19&amp;""))="SI",UPPER(TRIM(Datos!L19&amp;""))="NO"),IF(ISNUMBER(Datos!L19),AND(OR(L$1005="",Datos!L19&gt;=L$1005),OR(L$1006="",Datos!L19&lt;=L$1006)),FALSE),TRUE))))</f>
        <v>0.0</v>
      </c>
      <c r="M19">
        <f>IF(Datos!M19="",0,IF(AND(M$1008&lt;&gt;"",Datos!M19=M$1008),0,IF(M$1004=0,0,1-CHOOSE(M$1004,IF(ISNUMBER(Datos!M19),AND(OR(M$1005="",Datos!M19&gt;=M$1005),OR(M$1006="",Datos!M19&lt;=M$1006)),FALSE),IF(ISNUMBER(Datos!M19),AND(Datos!M19=INT(Datos!M19),AND(OR(M$1005="",Datos!M19&gt;=M$1005),OR(M$1006="",Datos!M19&lt;=M$1006))),FALSE),OR(ISNUMBER(FIND(";"&amp;UPPER(TRIM(Datos!M19&amp;""))&amp;"=",M$1007)),ISNUMBER(FIND(";"&amp;UPPER(TRIM(Datos!M19&amp;""))&amp;";",M$1007))),OR(UPPER(TRIM(Datos!M19&amp;""))="SÍ",UPPER(TRIM(Datos!M19&amp;""))="SI",UPPER(TRIM(Datos!M19&amp;""))="NO"),IF(ISNUMBER(Datos!M19),AND(OR(M$1005="",Datos!M19&gt;=M$1005),OR(M$1006="",Datos!M19&lt;=M$1006)),FALSE),TRUE))))</f>
        <v>0.0</v>
      </c>
      <c r="N19">
        <f>IF(Datos!N19="",0,IF(AND(N$1008&lt;&gt;"",Datos!N19=N$1008),0,IF(N$1004=0,0,1-CHOOSE(N$1004,IF(ISNUMBER(Datos!N19),AND(OR(N$1005="",Datos!N19&gt;=N$1005),OR(N$1006="",Datos!N19&lt;=N$1006)),FALSE),IF(ISNUMBER(Datos!N19),AND(Datos!N19=INT(Datos!N19),AND(OR(N$1005="",Datos!N19&gt;=N$1005),OR(N$1006="",Datos!N19&lt;=N$1006))),FALSE),OR(ISNUMBER(FIND(";"&amp;UPPER(TRIM(Datos!N19&amp;""))&amp;"=",N$1007)),ISNUMBER(FIND(";"&amp;UPPER(TRIM(Datos!N19&amp;""))&amp;";",N$1007))),OR(UPPER(TRIM(Datos!N19&amp;""))="SÍ",UPPER(TRIM(Datos!N19&amp;""))="SI",UPPER(TRIM(Datos!N19&amp;""))="NO"),IF(ISNUMBER(Datos!N19),AND(OR(N$1005="",Datos!N19&gt;=N$1005),OR(N$1006="",Datos!N19&lt;=N$1006)),FALSE),TRUE))))</f>
        <v>0.0</v>
      </c>
      <c r="O19">
        <f>IF(Datos!O19="",0,IF(AND(O$1008&lt;&gt;"",Datos!O19=O$1008),0,IF(O$1004=0,0,1-CHOOSE(O$1004,IF(ISNUMBER(Datos!O19),AND(OR(O$1005="",Datos!O19&gt;=O$1005),OR(O$1006="",Datos!O19&lt;=O$1006)),FALSE),IF(ISNUMBER(Datos!O19),AND(Datos!O19=INT(Datos!O19),AND(OR(O$1005="",Datos!O19&gt;=O$1005),OR(O$1006="",Datos!O19&lt;=O$1006))),FALSE),OR(ISNUMBER(FIND(";"&amp;UPPER(TRIM(Datos!O19&amp;""))&amp;"=",O$1007)),ISNUMBER(FIND(";"&amp;UPPER(TRIM(Datos!O19&amp;""))&amp;";",O$1007))),OR(UPPER(TRIM(Datos!O19&amp;""))="SÍ",UPPER(TRIM(Datos!O19&amp;""))="SI",UPPER(TRIM(Datos!O19&amp;""))="NO"),IF(ISNUMBER(Datos!O19),AND(OR(O$1005="",Datos!O19&gt;=O$1005),OR(O$1006="",Datos!O19&lt;=O$1006)),FALSE),TRUE))))</f>
        <v>0.0</v>
      </c>
      <c r="P19">
        <f>IF(Datos!P19="",0,IF(AND(P$1008&lt;&gt;"",Datos!P19=P$1008),0,IF(P$1004=0,0,1-CHOOSE(P$1004,IF(ISNUMBER(Datos!P19),AND(OR(P$1005="",Datos!P19&gt;=P$1005),OR(P$1006="",Datos!P19&lt;=P$1006)),FALSE),IF(ISNUMBER(Datos!P19),AND(Datos!P19=INT(Datos!P19),AND(OR(P$1005="",Datos!P19&gt;=P$1005),OR(P$1006="",Datos!P19&lt;=P$1006))),FALSE),OR(ISNUMBER(FIND(";"&amp;UPPER(TRIM(Datos!P19&amp;""))&amp;"=",P$1007)),ISNUMBER(FIND(";"&amp;UPPER(TRIM(Datos!P19&amp;""))&amp;";",P$1007))),OR(UPPER(TRIM(Datos!P19&amp;""))="SÍ",UPPER(TRIM(Datos!P19&amp;""))="SI",UPPER(TRIM(Datos!P19&amp;""))="NO"),IF(ISNUMBER(Datos!P19),AND(OR(P$1005="",Datos!P19&gt;=P$1005),OR(P$1006="",Datos!P19&lt;=P$1006)),FALSE),TRUE))))</f>
        <v>0.0</v>
      </c>
      <c r="Q19">
        <f>IF(Datos!Q19="",0,IF(AND(Q$1008&lt;&gt;"",Datos!Q19=Q$1008),0,IF(Q$1004=0,0,1-CHOOSE(Q$1004,IF(ISNUMBER(Datos!Q19),AND(OR(Q$1005="",Datos!Q19&gt;=Q$1005),OR(Q$1006="",Datos!Q19&lt;=Q$1006)),FALSE),IF(ISNUMBER(Datos!Q19),AND(Datos!Q19=INT(Datos!Q19),AND(OR(Q$1005="",Datos!Q19&gt;=Q$1005),OR(Q$1006="",Datos!Q19&lt;=Q$1006))),FALSE),OR(ISNUMBER(FIND(";"&amp;UPPER(TRIM(Datos!Q19&amp;""))&amp;"=",Q$1007)),ISNUMBER(FIND(";"&amp;UPPER(TRIM(Datos!Q19&amp;""))&amp;";",Q$1007))),OR(UPPER(TRIM(Datos!Q19&amp;""))="SÍ",UPPER(TRIM(Datos!Q19&amp;""))="SI",UPPER(TRIM(Datos!Q19&amp;""))="NO"),IF(ISNUMBER(Datos!Q19),AND(OR(Q$1005="",Datos!Q19&gt;=Q$1005),OR(Q$1006="",Datos!Q19&lt;=Q$1006)),FALSE),TRUE))))</f>
        <v>0.0</v>
      </c>
      <c r="R19">
        <f>IF(Datos!R19="",0,IF(AND(R$1008&lt;&gt;"",Datos!R19=R$1008),0,IF(R$1004=0,0,1-CHOOSE(R$1004,IF(ISNUMBER(Datos!R19),AND(OR(R$1005="",Datos!R19&gt;=R$1005),OR(R$1006="",Datos!R19&lt;=R$1006)),FALSE),IF(ISNUMBER(Datos!R19),AND(Datos!R19=INT(Datos!R19),AND(OR(R$1005="",Datos!R19&gt;=R$1005),OR(R$1006="",Datos!R19&lt;=R$1006))),FALSE),OR(ISNUMBER(FIND(";"&amp;UPPER(TRIM(Datos!R19&amp;""))&amp;"=",R$1007)),ISNUMBER(FIND(";"&amp;UPPER(TRIM(Datos!R19&amp;""))&amp;";",R$1007))),OR(UPPER(TRIM(Datos!R19&amp;""))="SÍ",UPPER(TRIM(Datos!R19&amp;""))="SI",UPPER(TRIM(Datos!R19&amp;""))="NO"),IF(ISNUMBER(Datos!R19),AND(OR(R$1005="",Datos!R19&gt;=R$1005),OR(R$1006="",Datos!R19&lt;=R$1006)),FALSE),TRUE))))</f>
        <v>0.0</v>
      </c>
      <c r="S19">
        <f>IF(Datos!S19="",0,IF(AND(S$1008&lt;&gt;"",Datos!S19=S$1008),0,IF(S$1004=0,0,1-CHOOSE(S$1004,IF(ISNUMBER(Datos!S19),AND(OR(S$1005="",Datos!S19&gt;=S$1005),OR(S$1006="",Datos!S19&lt;=S$1006)),FALSE),IF(ISNUMBER(Datos!S19),AND(Datos!S19=INT(Datos!S19),AND(OR(S$1005="",Datos!S19&gt;=S$1005),OR(S$1006="",Datos!S19&lt;=S$1006))),FALSE),OR(ISNUMBER(FIND(";"&amp;UPPER(TRIM(Datos!S19&amp;""))&amp;"=",S$1007)),ISNUMBER(FIND(";"&amp;UPPER(TRIM(Datos!S19&amp;""))&amp;";",S$1007))),OR(UPPER(TRIM(Datos!S19&amp;""))="SÍ",UPPER(TRIM(Datos!S19&amp;""))="SI",UPPER(TRIM(Datos!S19&amp;""))="NO"),IF(ISNUMBER(Datos!S19),AND(OR(S$1005="",Datos!S19&gt;=S$1005),OR(S$1006="",Datos!S19&lt;=S$1006)),FALSE),TRUE))))</f>
        <v>0.0</v>
      </c>
      <c r="T19">
        <f>IF(Datos!T19="",0,IF(AND(T$1008&lt;&gt;"",Datos!T19=T$1008),0,IF(T$1004=0,0,1-CHOOSE(T$1004,IF(ISNUMBER(Datos!T19),AND(OR(T$1005="",Datos!T19&gt;=T$1005),OR(T$1006="",Datos!T19&lt;=T$1006)),FALSE),IF(ISNUMBER(Datos!T19),AND(Datos!T19=INT(Datos!T19),AND(OR(T$1005="",Datos!T19&gt;=T$1005),OR(T$1006="",Datos!T19&lt;=T$1006))),FALSE),OR(ISNUMBER(FIND(";"&amp;UPPER(TRIM(Datos!T19&amp;""))&amp;"=",T$1007)),ISNUMBER(FIND(";"&amp;UPPER(TRIM(Datos!T19&amp;""))&amp;";",T$1007))),OR(UPPER(TRIM(Datos!T19&amp;""))="SÍ",UPPER(TRIM(Datos!T19&amp;""))="SI",UPPER(TRIM(Datos!T19&amp;""))="NO"),IF(ISNUMBER(Datos!T19),AND(OR(T$1005="",Datos!T19&gt;=T$1005),OR(T$1006="",Datos!T19&lt;=T$1006)),FALSE),TRUE))))</f>
        <v>0.0</v>
      </c>
      <c r="U19">
        <f>IF(Datos!U19="",0,IF(AND(U$1008&lt;&gt;"",Datos!U19=U$1008),0,IF(U$1004=0,0,1-CHOOSE(U$1004,IF(ISNUMBER(Datos!U19),AND(OR(U$1005="",Datos!U19&gt;=U$1005),OR(U$1006="",Datos!U19&lt;=U$1006)),FALSE),IF(ISNUMBER(Datos!U19),AND(Datos!U19=INT(Datos!U19),AND(OR(U$1005="",Datos!U19&gt;=U$1005),OR(U$1006="",Datos!U19&lt;=U$1006))),FALSE),OR(ISNUMBER(FIND(";"&amp;UPPER(TRIM(Datos!U19&amp;""))&amp;"=",U$1007)),ISNUMBER(FIND(";"&amp;UPPER(TRIM(Datos!U19&amp;""))&amp;";",U$1007))),OR(UPPER(TRIM(Datos!U19&amp;""))="SÍ",UPPER(TRIM(Datos!U19&amp;""))="SI",UPPER(TRIM(Datos!U19&amp;""))="NO"),IF(ISNUMBER(Datos!U19),AND(OR(U$1005="",Datos!U19&gt;=U$1005),OR(U$1006="",Datos!U19&lt;=U$1006)),FALSE),TRUE))))</f>
        <v>0.0</v>
      </c>
      <c r="V19">
        <f>IF(Datos!V19="",0,IF(AND(V$1008&lt;&gt;"",Datos!V19=V$1008),0,IF(V$1004=0,0,1-CHOOSE(V$1004,IF(ISNUMBER(Datos!V19),AND(OR(V$1005="",Datos!V19&gt;=V$1005),OR(V$1006="",Datos!V19&lt;=V$1006)),FALSE),IF(ISNUMBER(Datos!V19),AND(Datos!V19=INT(Datos!V19),AND(OR(V$1005="",Datos!V19&gt;=V$1005),OR(V$1006="",Datos!V19&lt;=V$1006))),FALSE),OR(ISNUMBER(FIND(";"&amp;UPPER(TRIM(Datos!V19&amp;""))&amp;"=",V$1007)),ISNUMBER(FIND(";"&amp;UPPER(TRIM(Datos!V19&amp;""))&amp;";",V$1007))),OR(UPPER(TRIM(Datos!V19&amp;""))="SÍ",UPPER(TRIM(Datos!V19&amp;""))="SI",UPPER(TRIM(Datos!V19&amp;""))="NO"),IF(ISNUMBER(Datos!V19),AND(OR(V$1005="",Datos!V19&gt;=V$1005),OR(V$1006="",Datos!V19&lt;=V$1006)),FALSE),TRUE))))</f>
        <v>0.0</v>
      </c>
      <c r="W19">
        <f>IF(Datos!W19="",0,IF(AND(W$1008&lt;&gt;"",Datos!W19=W$1008),0,IF(W$1004=0,0,1-CHOOSE(W$1004,IF(ISNUMBER(Datos!W19),AND(OR(W$1005="",Datos!W19&gt;=W$1005),OR(W$1006="",Datos!W19&lt;=W$1006)),FALSE),IF(ISNUMBER(Datos!W19),AND(Datos!W19=INT(Datos!W19),AND(OR(W$1005="",Datos!W19&gt;=W$1005),OR(W$1006="",Datos!W19&lt;=W$1006))),FALSE),OR(ISNUMBER(FIND(";"&amp;UPPER(TRIM(Datos!W19&amp;""))&amp;"=",W$1007)),ISNUMBER(FIND(";"&amp;UPPER(TRIM(Datos!W19&amp;""))&amp;";",W$1007))),OR(UPPER(TRIM(Datos!W19&amp;""))="SÍ",UPPER(TRIM(Datos!W19&amp;""))="SI",UPPER(TRIM(Datos!W19&amp;""))="NO"),IF(ISNUMBER(Datos!W19),AND(OR(W$1005="",Datos!W19&gt;=W$1005),OR(W$1006="",Datos!W19&lt;=W$1006)),FALSE),TRUE))))</f>
        <v>0.0</v>
      </c>
      <c r="X19">
        <f>IF(Datos!X19="",0,IF(AND(X$1008&lt;&gt;"",Datos!X19=X$1008),0,IF(X$1004=0,0,1-CHOOSE(X$1004,IF(ISNUMBER(Datos!X19),AND(OR(X$1005="",Datos!X19&gt;=X$1005),OR(X$1006="",Datos!X19&lt;=X$1006)),FALSE),IF(ISNUMBER(Datos!X19),AND(Datos!X19=INT(Datos!X19),AND(OR(X$1005="",Datos!X19&gt;=X$1005),OR(X$1006="",Datos!X19&lt;=X$1006))),FALSE),OR(ISNUMBER(FIND(";"&amp;UPPER(TRIM(Datos!X19&amp;""))&amp;"=",X$1007)),ISNUMBER(FIND(";"&amp;UPPER(TRIM(Datos!X19&amp;""))&amp;";",X$1007))),OR(UPPER(TRIM(Datos!X19&amp;""))="SÍ",UPPER(TRIM(Datos!X19&amp;""))="SI",UPPER(TRIM(Datos!X19&amp;""))="NO"),IF(ISNUMBER(Datos!X19),AND(OR(X$1005="",Datos!X19&gt;=X$1005),OR(X$1006="",Datos!X19&lt;=X$1006)),FALSE),TRUE))))</f>
        <v>0.0</v>
      </c>
      <c r="Y19">
        <f>IF(Datos!Y19="",0,IF(AND(Y$1008&lt;&gt;"",Datos!Y19=Y$1008),0,IF(Y$1004=0,0,1-CHOOSE(Y$1004,IF(ISNUMBER(Datos!Y19),AND(OR(Y$1005="",Datos!Y19&gt;=Y$1005),OR(Y$1006="",Datos!Y19&lt;=Y$1006)),FALSE),IF(ISNUMBER(Datos!Y19),AND(Datos!Y19=INT(Datos!Y19),AND(OR(Y$1005="",Datos!Y19&gt;=Y$1005),OR(Y$1006="",Datos!Y19&lt;=Y$1006))),FALSE),OR(ISNUMBER(FIND(";"&amp;UPPER(TRIM(Datos!Y19&amp;""))&amp;"=",Y$1007)),ISNUMBER(FIND(";"&amp;UPPER(TRIM(Datos!Y19&amp;""))&amp;";",Y$1007))),OR(UPPER(TRIM(Datos!Y19&amp;""))="SÍ",UPPER(TRIM(Datos!Y19&amp;""))="SI",UPPER(TRIM(Datos!Y19&amp;""))="NO"),IF(ISNUMBER(Datos!Y19),AND(OR(Y$1005="",Datos!Y19&gt;=Y$1005),OR(Y$1006="",Datos!Y19&lt;=Y$1006)),FALSE),TRUE))))</f>
        <v>0.0</v>
      </c>
      <c r="Z19">
        <f>IF(Datos!Z19="",0,IF(AND(Z$1008&lt;&gt;"",Datos!Z19=Z$1008),0,IF(Z$1004=0,0,1-CHOOSE(Z$1004,IF(ISNUMBER(Datos!Z19),AND(OR(Z$1005="",Datos!Z19&gt;=Z$1005),OR(Z$1006="",Datos!Z19&lt;=Z$1006)),FALSE),IF(ISNUMBER(Datos!Z19),AND(Datos!Z19=INT(Datos!Z19),AND(OR(Z$1005="",Datos!Z19&gt;=Z$1005),OR(Z$1006="",Datos!Z19&lt;=Z$1006))),FALSE),OR(ISNUMBER(FIND(";"&amp;UPPER(TRIM(Datos!Z19&amp;""))&amp;"=",Z$1007)),ISNUMBER(FIND(";"&amp;UPPER(TRIM(Datos!Z19&amp;""))&amp;";",Z$1007))),OR(UPPER(TRIM(Datos!Z19&amp;""))="SÍ",UPPER(TRIM(Datos!Z19&amp;""))="SI",UPPER(TRIM(Datos!Z19&amp;""))="NO"),IF(ISNUMBER(Datos!Z19),AND(OR(Z$1005="",Datos!Z19&gt;=Z$1005),OR(Z$1006="",Datos!Z19&lt;=Z$1006)),FALSE),TRUE))))</f>
        <v>0.0</v>
      </c>
      <c r="AA19">
        <f>IF(Datos!AA19="",0,IF(AND(AA$1008&lt;&gt;"",Datos!AA19=AA$1008),0,IF(AA$1004=0,0,1-CHOOSE(AA$1004,IF(ISNUMBER(Datos!AA19),AND(OR(AA$1005="",Datos!AA19&gt;=AA$1005),OR(AA$1006="",Datos!AA19&lt;=AA$1006)),FALSE),IF(ISNUMBER(Datos!AA19),AND(Datos!AA19=INT(Datos!AA19),AND(OR(AA$1005="",Datos!AA19&gt;=AA$1005),OR(AA$1006="",Datos!AA19&lt;=AA$1006))),FALSE),OR(ISNUMBER(FIND(";"&amp;UPPER(TRIM(Datos!AA19&amp;""))&amp;"=",AA$1007)),ISNUMBER(FIND(";"&amp;UPPER(TRIM(Datos!AA19&amp;""))&amp;";",AA$1007))),OR(UPPER(TRIM(Datos!AA19&amp;""))="SÍ",UPPER(TRIM(Datos!AA19&amp;""))="SI",UPPER(TRIM(Datos!AA19&amp;""))="NO"),IF(ISNUMBER(Datos!AA19),AND(OR(AA$1005="",Datos!AA19&gt;=AA$1005),OR(AA$1006="",Datos!AA19&lt;=AA$1006)),FALSE),TRUE))))</f>
        <v>0.0</v>
      </c>
      <c r="AB19">
        <f>IF(Datos!AB19="",0,IF(AND(AB$1008&lt;&gt;"",Datos!AB19=AB$1008),0,IF(AB$1004=0,0,1-CHOOSE(AB$1004,IF(ISNUMBER(Datos!AB19),AND(OR(AB$1005="",Datos!AB19&gt;=AB$1005),OR(AB$1006="",Datos!AB19&lt;=AB$1006)),FALSE),IF(ISNUMBER(Datos!AB19),AND(Datos!AB19=INT(Datos!AB19),AND(OR(AB$1005="",Datos!AB19&gt;=AB$1005),OR(AB$1006="",Datos!AB19&lt;=AB$1006))),FALSE),OR(ISNUMBER(FIND(";"&amp;UPPER(TRIM(Datos!AB19&amp;""))&amp;"=",AB$1007)),ISNUMBER(FIND(";"&amp;UPPER(TRIM(Datos!AB19&amp;""))&amp;";",AB$1007))),OR(UPPER(TRIM(Datos!AB19&amp;""))="SÍ",UPPER(TRIM(Datos!AB19&amp;""))="SI",UPPER(TRIM(Datos!AB19&amp;""))="NO"),IF(ISNUMBER(Datos!AB19),AND(OR(AB$1005="",Datos!AB19&gt;=AB$1005),OR(AB$1006="",Datos!AB19&lt;=AB$1006)),FALSE),TRUE))))</f>
        <v>0.0</v>
      </c>
      <c r="AC19">
        <f>IF(Datos!AC19="",0,IF(AND(AC$1008&lt;&gt;"",Datos!AC19=AC$1008),0,IF(AC$1004=0,0,1-CHOOSE(AC$1004,IF(ISNUMBER(Datos!AC19),AND(OR(AC$1005="",Datos!AC19&gt;=AC$1005),OR(AC$1006="",Datos!AC19&lt;=AC$1006)),FALSE),IF(ISNUMBER(Datos!AC19),AND(Datos!AC19=INT(Datos!AC19),AND(OR(AC$1005="",Datos!AC19&gt;=AC$1005),OR(AC$1006="",Datos!AC19&lt;=AC$1006))),FALSE),OR(ISNUMBER(FIND(";"&amp;UPPER(TRIM(Datos!AC19&amp;""))&amp;"=",AC$1007)),ISNUMBER(FIND(";"&amp;UPPER(TRIM(Datos!AC19&amp;""))&amp;";",AC$1007))),OR(UPPER(TRIM(Datos!AC19&amp;""))="SÍ",UPPER(TRIM(Datos!AC19&amp;""))="SI",UPPER(TRIM(Datos!AC19&amp;""))="NO"),IF(ISNUMBER(Datos!AC19),AND(OR(AC$1005="",Datos!AC19&gt;=AC$1005),OR(AC$1006="",Datos!AC19&lt;=AC$1006)),FALSE),TRUE))))</f>
        <v>0.0</v>
      </c>
      <c r="AD19">
        <f>IF(Datos!AD19="",0,IF(AND(AD$1008&lt;&gt;"",Datos!AD19=AD$1008),0,IF(AD$1004=0,0,1-CHOOSE(AD$1004,IF(ISNUMBER(Datos!AD19),AND(OR(AD$1005="",Datos!AD19&gt;=AD$1005),OR(AD$1006="",Datos!AD19&lt;=AD$1006)),FALSE),IF(ISNUMBER(Datos!AD19),AND(Datos!AD19=INT(Datos!AD19),AND(OR(AD$1005="",Datos!AD19&gt;=AD$1005),OR(AD$1006="",Datos!AD19&lt;=AD$1006))),FALSE),OR(ISNUMBER(FIND(";"&amp;UPPER(TRIM(Datos!AD19&amp;""))&amp;"=",AD$1007)),ISNUMBER(FIND(";"&amp;UPPER(TRIM(Datos!AD19&amp;""))&amp;";",AD$1007))),OR(UPPER(TRIM(Datos!AD19&amp;""))="SÍ",UPPER(TRIM(Datos!AD19&amp;""))="SI",UPPER(TRIM(Datos!AD19&amp;""))="NO"),IF(ISNUMBER(Datos!AD19),AND(OR(AD$1005="",Datos!AD19&gt;=AD$1005),OR(AD$1006="",Datos!AD19&lt;=AD$1006)),FALSE),TRUE))))</f>
        <v>0.0</v>
      </c>
      <c r="AE19">
        <f>IF(Datos!AE19="",0,IF(AND(AE$1008&lt;&gt;"",Datos!AE19=AE$1008),0,IF(AE$1004=0,0,1-CHOOSE(AE$1004,IF(ISNUMBER(Datos!AE19),AND(OR(AE$1005="",Datos!AE19&gt;=AE$1005),OR(AE$1006="",Datos!AE19&lt;=AE$1006)),FALSE),IF(ISNUMBER(Datos!AE19),AND(Datos!AE19=INT(Datos!AE19),AND(OR(AE$1005="",Datos!AE19&gt;=AE$1005),OR(AE$1006="",Datos!AE19&lt;=AE$1006))),FALSE),OR(ISNUMBER(FIND(";"&amp;UPPER(TRIM(Datos!AE19&amp;""))&amp;"=",AE$1007)),ISNUMBER(FIND(";"&amp;UPPER(TRIM(Datos!AE19&amp;""))&amp;";",AE$1007))),OR(UPPER(TRIM(Datos!AE19&amp;""))="SÍ",UPPER(TRIM(Datos!AE19&amp;""))="SI",UPPER(TRIM(Datos!AE19&amp;""))="NO"),IF(ISNUMBER(Datos!AE19),AND(OR(AE$1005="",Datos!AE19&gt;=AE$1005),OR(AE$1006="",Datos!AE19&lt;=AE$1006)),FALSE),TRUE))))</f>
        <v>0.0</v>
      </c>
    </row>
    <row r="20" spans="2:31">
      <c r="B20">
        <f>IF(Datos!B20="",0,IF(AND(B$1008&lt;&gt;"",Datos!B20=B$1008),0,IF(B$1004=0,0,1-CHOOSE(B$1004,IF(ISNUMBER(Datos!B20),AND(OR(B$1005="",Datos!B20&gt;=B$1005),OR(B$1006="",Datos!B20&lt;=B$1006)),FALSE),IF(ISNUMBER(Datos!B20),AND(Datos!B20=INT(Datos!B20),AND(OR(B$1005="",Datos!B20&gt;=B$1005),OR(B$1006="",Datos!B20&lt;=B$1006))),FALSE),OR(ISNUMBER(FIND(";"&amp;UPPER(TRIM(Datos!B20&amp;""))&amp;"=",B$1007)),ISNUMBER(FIND(";"&amp;UPPER(TRIM(Datos!B20&amp;""))&amp;";",B$1007))),OR(UPPER(TRIM(Datos!B20&amp;""))="SÍ",UPPER(TRIM(Datos!B20&amp;""))="SI",UPPER(TRIM(Datos!B20&amp;""))="NO"),IF(ISNUMBER(Datos!B20),AND(OR(B$1005="",Datos!B20&gt;=B$1005),OR(B$1006="",Datos!B20&lt;=B$1006)),FALSE),TRUE))))</f>
        <v>0.0</v>
      </c>
      <c r="C20">
        <f>IF(Datos!C20="",0,IF(AND(C$1008&lt;&gt;"",Datos!C20=C$1008),0,IF(C$1004=0,0,1-CHOOSE(C$1004,IF(ISNUMBER(Datos!C20),AND(OR(C$1005="",Datos!C20&gt;=C$1005),OR(C$1006="",Datos!C20&lt;=C$1006)),FALSE),IF(ISNUMBER(Datos!C20),AND(Datos!C20=INT(Datos!C20),AND(OR(C$1005="",Datos!C20&gt;=C$1005),OR(C$1006="",Datos!C20&lt;=C$1006))),FALSE),OR(ISNUMBER(FIND(";"&amp;UPPER(TRIM(Datos!C20&amp;""))&amp;"=",C$1007)),ISNUMBER(FIND(";"&amp;UPPER(TRIM(Datos!C20&amp;""))&amp;";",C$1007))),OR(UPPER(TRIM(Datos!C20&amp;""))="SÍ",UPPER(TRIM(Datos!C20&amp;""))="SI",UPPER(TRIM(Datos!C20&amp;""))="NO"),IF(ISNUMBER(Datos!C20),AND(OR(C$1005="",Datos!C20&gt;=C$1005),OR(C$1006="",Datos!C20&lt;=C$1006)),FALSE),TRUE))))</f>
        <v>0.0</v>
      </c>
      <c r="D20">
        <f>IF(Datos!D20="",0,IF(AND(D$1008&lt;&gt;"",Datos!D20=D$1008),0,IF(D$1004=0,0,1-CHOOSE(D$1004,IF(ISNUMBER(Datos!D20),AND(OR(D$1005="",Datos!D20&gt;=D$1005),OR(D$1006="",Datos!D20&lt;=D$1006)),FALSE),IF(ISNUMBER(Datos!D20),AND(Datos!D20=INT(Datos!D20),AND(OR(D$1005="",Datos!D20&gt;=D$1005),OR(D$1006="",Datos!D20&lt;=D$1006))),FALSE),OR(ISNUMBER(FIND(";"&amp;UPPER(TRIM(Datos!D20&amp;""))&amp;"=",D$1007)),ISNUMBER(FIND(";"&amp;UPPER(TRIM(Datos!D20&amp;""))&amp;";",D$1007))),OR(UPPER(TRIM(Datos!D20&amp;""))="SÍ",UPPER(TRIM(Datos!D20&amp;""))="SI",UPPER(TRIM(Datos!D20&amp;""))="NO"),IF(ISNUMBER(Datos!D20),AND(OR(D$1005="",Datos!D20&gt;=D$1005),OR(D$1006="",Datos!D20&lt;=D$1006)),FALSE),TRUE))))</f>
        <v>0.0</v>
      </c>
      <c r="E20">
        <f>IF(Datos!E20="",0,IF(AND(E$1008&lt;&gt;"",Datos!E20=E$1008),0,IF(E$1004=0,0,1-CHOOSE(E$1004,IF(ISNUMBER(Datos!E20),AND(OR(E$1005="",Datos!E20&gt;=E$1005),OR(E$1006="",Datos!E20&lt;=E$1006)),FALSE),IF(ISNUMBER(Datos!E20),AND(Datos!E20=INT(Datos!E20),AND(OR(E$1005="",Datos!E20&gt;=E$1005),OR(E$1006="",Datos!E20&lt;=E$1006))),FALSE),OR(ISNUMBER(FIND(";"&amp;UPPER(TRIM(Datos!E20&amp;""))&amp;"=",E$1007)),ISNUMBER(FIND(";"&amp;UPPER(TRIM(Datos!E20&amp;""))&amp;";",E$1007))),OR(UPPER(TRIM(Datos!E20&amp;""))="SÍ",UPPER(TRIM(Datos!E20&amp;""))="SI",UPPER(TRIM(Datos!E20&amp;""))="NO"),IF(ISNUMBER(Datos!E20),AND(OR(E$1005="",Datos!E20&gt;=E$1005),OR(E$1006="",Datos!E20&lt;=E$1006)),FALSE),TRUE))))</f>
        <v>0.0</v>
      </c>
      <c r="F20">
        <f>IF(Datos!F20="",0,IF(AND(F$1008&lt;&gt;"",Datos!F20=F$1008),0,IF(F$1004=0,0,1-CHOOSE(F$1004,IF(ISNUMBER(Datos!F20),AND(OR(F$1005="",Datos!F20&gt;=F$1005),OR(F$1006="",Datos!F20&lt;=F$1006)),FALSE),IF(ISNUMBER(Datos!F20),AND(Datos!F20=INT(Datos!F20),AND(OR(F$1005="",Datos!F20&gt;=F$1005),OR(F$1006="",Datos!F20&lt;=F$1006))),FALSE),OR(ISNUMBER(FIND(";"&amp;UPPER(TRIM(Datos!F20&amp;""))&amp;"=",F$1007)),ISNUMBER(FIND(";"&amp;UPPER(TRIM(Datos!F20&amp;""))&amp;";",F$1007))),OR(UPPER(TRIM(Datos!F20&amp;""))="SÍ",UPPER(TRIM(Datos!F20&amp;""))="SI",UPPER(TRIM(Datos!F20&amp;""))="NO"),IF(ISNUMBER(Datos!F20),AND(OR(F$1005="",Datos!F20&gt;=F$1005),OR(F$1006="",Datos!F20&lt;=F$1006)),FALSE),TRUE))))</f>
        <v>0.0</v>
      </c>
      <c r="G20">
        <f>IF(Datos!G20="",0,IF(AND(G$1008&lt;&gt;"",Datos!G20=G$1008),0,IF(G$1004=0,0,1-CHOOSE(G$1004,IF(ISNUMBER(Datos!G20),AND(OR(G$1005="",Datos!G20&gt;=G$1005),OR(G$1006="",Datos!G20&lt;=G$1006)),FALSE),IF(ISNUMBER(Datos!G20),AND(Datos!G20=INT(Datos!G20),AND(OR(G$1005="",Datos!G20&gt;=G$1005),OR(G$1006="",Datos!G20&lt;=G$1006))),FALSE),OR(ISNUMBER(FIND(";"&amp;UPPER(TRIM(Datos!G20&amp;""))&amp;"=",G$1007)),ISNUMBER(FIND(";"&amp;UPPER(TRIM(Datos!G20&amp;""))&amp;";",G$1007))),OR(UPPER(TRIM(Datos!G20&amp;""))="SÍ",UPPER(TRIM(Datos!G20&amp;""))="SI",UPPER(TRIM(Datos!G20&amp;""))="NO"),IF(ISNUMBER(Datos!G20),AND(OR(G$1005="",Datos!G20&gt;=G$1005),OR(G$1006="",Datos!G20&lt;=G$1006)),FALSE),TRUE))))</f>
        <v>0.0</v>
      </c>
      <c r="H20">
        <f>IF(Datos!H20="",0,IF(AND(H$1008&lt;&gt;"",Datos!H20=H$1008),0,IF(H$1004=0,0,1-CHOOSE(H$1004,IF(ISNUMBER(Datos!H20),AND(OR(H$1005="",Datos!H20&gt;=H$1005),OR(H$1006="",Datos!H20&lt;=H$1006)),FALSE),IF(ISNUMBER(Datos!H20),AND(Datos!H20=INT(Datos!H20),AND(OR(H$1005="",Datos!H20&gt;=H$1005),OR(H$1006="",Datos!H20&lt;=H$1006))),FALSE),OR(ISNUMBER(FIND(";"&amp;UPPER(TRIM(Datos!H20&amp;""))&amp;"=",H$1007)),ISNUMBER(FIND(";"&amp;UPPER(TRIM(Datos!H20&amp;""))&amp;";",H$1007))),OR(UPPER(TRIM(Datos!H20&amp;""))="SÍ",UPPER(TRIM(Datos!H20&amp;""))="SI",UPPER(TRIM(Datos!H20&amp;""))="NO"),IF(ISNUMBER(Datos!H20),AND(OR(H$1005="",Datos!H20&gt;=H$1005),OR(H$1006="",Datos!H20&lt;=H$1006)),FALSE),TRUE))))</f>
        <v>0.0</v>
      </c>
      <c r="I20">
        <f>IF(Datos!I20="",0,IF(AND(I$1008&lt;&gt;"",Datos!I20=I$1008),0,IF(I$1004=0,0,1-CHOOSE(I$1004,IF(ISNUMBER(Datos!I20),AND(OR(I$1005="",Datos!I20&gt;=I$1005),OR(I$1006="",Datos!I20&lt;=I$1006)),FALSE),IF(ISNUMBER(Datos!I20),AND(Datos!I20=INT(Datos!I20),AND(OR(I$1005="",Datos!I20&gt;=I$1005),OR(I$1006="",Datos!I20&lt;=I$1006))),FALSE),OR(ISNUMBER(FIND(";"&amp;UPPER(TRIM(Datos!I20&amp;""))&amp;"=",I$1007)),ISNUMBER(FIND(";"&amp;UPPER(TRIM(Datos!I20&amp;""))&amp;";",I$1007))),OR(UPPER(TRIM(Datos!I20&amp;""))="SÍ",UPPER(TRIM(Datos!I20&amp;""))="SI",UPPER(TRIM(Datos!I20&amp;""))="NO"),IF(ISNUMBER(Datos!I20),AND(OR(I$1005="",Datos!I20&gt;=I$1005),OR(I$1006="",Datos!I20&lt;=I$1006)),FALSE),TRUE))))</f>
        <v>0.0</v>
      </c>
      <c r="J20">
        <f>IF(Datos!J20="",0,IF(AND(J$1008&lt;&gt;"",Datos!J20=J$1008),0,IF(J$1004=0,0,1-CHOOSE(J$1004,IF(ISNUMBER(Datos!J20),AND(OR(J$1005="",Datos!J20&gt;=J$1005),OR(J$1006="",Datos!J20&lt;=J$1006)),FALSE),IF(ISNUMBER(Datos!J20),AND(Datos!J20=INT(Datos!J20),AND(OR(J$1005="",Datos!J20&gt;=J$1005),OR(J$1006="",Datos!J20&lt;=J$1006))),FALSE),OR(ISNUMBER(FIND(";"&amp;UPPER(TRIM(Datos!J20&amp;""))&amp;"=",J$1007)),ISNUMBER(FIND(";"&amp;UPPER(TRIM(Datos!J20&amp;""))&amp;";",J$1007))),OR(UPPER(TRIM(Datos!J20&amp;""))="SÍ",UPPER(TRIM(Datos!J20&amp;""))="SI",UPPER(TRIM(Datos!J20&amp;""))="NO"),IF(ISNUMBER(Datos!J20),AND(OR(J$1005="",Datos!J20&gt;=J$1005),OR(J$1006="",Datos!J20&lt;=J$1006)),FALSE),TRUE))))</f>
        <v>0.0</v>
      </c>
      <c r="K20">
        <f>IF(Datos!K20="",0,IF(AND(K$1008&lt;&gt;"",Datos!K20=K$1008),0,IF(K$1004=0,0,1-CHOOSE(K$1004,IF(ISNUMBER(Datos!K20),AND(OR(K$1005="",Datos!K20&gt;=K$1005),OR(K$1006="",Datos!K20&lt;=K$1006)),FALSE),IF(ISNUMBER(Datos!K20),AND(Datos!K20=INT(Datos!K20),AND(OR(K$1005="",Datos!K20&gt;=K$1005),OR(K$1006="",Datos!K20&lt;=K$1006))),FALSE),OR(ISNUMBER(FIND(";"&amp;UPPER(TRIM(Datos!K20&amp;""))&amp;"=",K$1007)),ISNUMBER(FIND(";"&amp;UPPER(TRIM(Datos!K20&amp;""))&amp;";",K$1007))),OR(UPPER(TRIM(Datos!K20&amp;""))="SÍ",UPPER(TRIM(Datos!K20&amp;""))="SI",UPPER(TRIM(Datos!K20&amp;""))="NO"),IF(ISNUMBER(Datos!K20),AND(OR(K$1005="",Datos!K20&gt;=K$1005),OR(K$1006="",Datos!K20&lt;=K$1006)),FALSE),TRUE))))</f>
        <v>0.0</v>
      </c>
      <c r="L20">
        <f>IF(Datos!L20="",0,IF(AND(L$1008&lt;&gt;"",Datos!L20=L$1008),0,IF(L$1004=0,0,1-CHOOSE(L$1004,IF(ISNUMBER(Datos!L20),AND(OR(L$1005="",Datos!L20&gt;=L$1005),OR(L$1006="",Datos!L20&lt;=L$1006)),FALSE),IF(ISNUMBER(Datos!L20),AND(Datos!L20=INT(Datos!L20),AND(OR(L$1005="",Datos!L20&gt;=L$1005),OR(L$1006="",Datos!L20&lt;=L$1006))),FALSE),OR(ISNUMBER(FIND(";"&amp;UPPER(TRIM(Datos!L20&amp;""))&amp;"=",L$1007)),ISNUMBER(FIND(";"&amp;UPPER(TRIM(Datos!L20&amp;""))&amp;";",L$1007))),OR(UPPER(TRIM(Datos!L20&amp;""))="SÍ",UPPER(TRIM(Datos!L20&amp;""))="SI",UPPER(TRIM(Datos!L20&amp;""))="NO"),IF(ISNUMBER(Datos!L20),AND(OR(L$1005="",Datos!L20&gt;=L$1005),OR(L$1006="",Datos!L20&lt;=L$1006)),FALSE),TRUE))))</f>
        <v>0.0</v>
      </c>
      <c r="M20">
        <f>IF(Datos!M20="",0,IF(AND(M$1008&lt;&gt;"",Datos!M20=M$1008),0,IF(M$1004=0,0,1-CHOOSE(M$1004,IF(ISNUMBER(Datos!M20),AND(OR(M$1005="",Datos!M20&gt;=M$1005),OR(M$1006="",Datos!M20&lt;=M$1006)),FALSE),IF(ISNUMBER(Datos!M20),AND(Datos!M20=INT(Datos!M20),AND(OR(M$1005="",Datos!M20&gt;=M$1005),OR(M$1006="",Datos!M20&lt;=M$1006))),FALSE),OR(ISNUMBER(FIND(";"&amp;UPPER(TRIM(Datos!M20&amp;""))&amp;"=",M$1007)),ISNUMBER(FIND(";"&amp;UPPER(TRIM(Datos!M20&amp;""))&amp;";",M$1007))),OR(UPPER(TRIM(Datos!M20&amp;""))="SÍ",UPPER(TRIM(Datos!M20&amp;""))="SI",UPPER(TRIM(Datos!M20&amp;""))="NO"),IF(ISNUMBER(Datos!M20),AND(OR(M$1005="",Datos!M20&gt;=M$1005),OR(M$1006="",Datos!M20&lt;=M$1006)),FALSE),TRUE))))</f>
        <v>0.0</v>
      </c>
      <c r="N20">
        <f>IF(Datos!N20="",0,IF(AND(N$1008&lt;&gt;"",Datos!N20=N$1008),0,IF(N$1004=0,0,1-CHOOSE(N$1004,IF(ISNUMBER(Datos!N20),AND(OR(N$1005="",Datos!N20&gt;=N$1005),OR(N$1006="",Datos!N20&lt;=N$1006)),FALSE),IF(ISNUMBER(Datos!N20),AND(Datos!N20=INT(Datos!N20),AND(OR(N$1005="",Datos!N20&gt;=N$1005),OR(N$1006="",Datos!N20&lt;=N$1006))),FALSE),OR(ISNUMBER(FIND(";"&amp;UPPER(TRIM(Datos!N20&amp;""))&amp;"=",N$1007)),ISNUMBER(FIND(";"&amp;UPPER(TRIM(Datos!N20&amp;""))&amp;";",N$1007))),OR(UPPER(TRIM(Datos!N20&amp;""))="SÍ",UPPER(TRIM(Datos!N20&amp;""))="SI",UPPER(TRIM(Datos!N20&amp;""))="NO"),IF(ISNUMBER(Datos!N20),AND(OR(N$1005="",Datos!N20&gt;=N$1005),OR(N$1006="",Datos!N20&lt;=N$1006)),FALSE),TRUE))))</f>
        <v>0.0</v>
      </c>
      <c r="O20">
        <f>IF(Datos!O20="",0,IF(AND(O$1008&lt;&gt;"",Datos!O20=O$1008),0,IF(O$1004=0,0,1-CHOOSE(O$1004,IF(ISNUMBER(Datos!O20),AND(OR(O$1005="",Datos!O20&gt;=O$1005),OR(O$1006="",Datos!O20&lt;=O$1006)),FALSE),IF(ISNUMBER(Datos!O20),AND(Datos!O20=INT(Datos!O20),AND(OR(O$1005="",Datos!O20&gt;=O$1005),OR(O$1006="",Datos!O20&lt;=O$1006))),FALSE),OR(ISNUMBER(FIND(";"&amp;UPPER(TRIM(Datos!O20&amp;""))&amp;"=",O$1007)),ISNUMBER(FIND(";"&amp;UPPER(TRIM(Datos!O20&amp;""))&amp;";",O$1007))),OR(UPPER(TRIM(Datos!O20&amp;""))="SÍ",UPPER(TRIM(Datos!O20&amp;""))="SI",UPPER(TRIM(Datos!O20&amp;""))="NO"),IF(ISNUMBER(Datos!O20),AND(OR(O$1005="",Datos!O20&gt;=O$1005),OR(O$1006="",Datos!O20&lt;=O$1006)),FALSE),TRUE))))</f>
        <v>0.0</v>
      </c>
      <c r="P20">
        <f>IF(Datos!P20="",0,IF(AND(P$1008&lt;&gt;"",Datos!P20=P$1008),0,IF(P$1004=0,0,1-CHOOSE(P$1004,IF(ISNUMBER(Datos!P20),AND(OR(P$1005="",Datos!P20&gt;=P$1005),OR(P$1006="",Datos!P20&lt;=P$1006)),FALSE),IF(ISNUMBER(Datos!P20),AND(Datos!P20=INT(Datos!P20),AND(OR(P$1005="",Datos!P20&gt;=P$1005),OR(P$1006="",Datos!P20&lt;=P$1006))),FALSE),OR(ISNUMBER(FIND(";"&amp;UPPER(TRIM(Datos!P20&amp;""))&amp;"=",P$1007)),ISNUMBER(FIND(";"&amp;UPPER(TRIM(Datos!P20&amp;""))&amp;";",P$1007))),OR(UPPER(TRIM(Datos!P20&amp;""))="SÍ",UPPER(TRIM(Datos!P20&amp;""))="SI",UPPER(TRIM(Datos!P20&amp;""))="NO"),IF(ISNUMBER(Datos!P20),AND(OR(P$1005="",Datos!P20&gt;=P$1005),OR(P$1006="",Datos!P20&lt;=P$1006)),FALSE),TRUE))))</f>
        <v>0.0</v>
      </c>
      <c r="Q20">
        <f>IF(Datos!Q20="",0,IF(AND(Q$1008&lt;&gt;"",Datos!Q20=Q$1008),0,IF(Q$1004=0,0,1-CHOOSE(Q$1004,IF(ISNUMBER(Datos!Q20),AND(OR(Q$1005="",Datos!Q20&gt;=Q$1005),OR(Q$1006="",Datos!Q20&lt;=Q$1006)),FALSE),IF(ISNUMBER(Datos!Q20),AND(Datos!Q20=INT(Datos!Q20),AND(OR(Q$1005="",Datos!Q20&gt;=Q$1005),OR(Q$1006="",Datos!Q20&lt;=Q$1006))),FALSE),OR(ISNUMBER(FIND(";"&amp;UPPER(TRIM(Datos!Q20&amp;""))&amp;"=",Q$1007)),ISNUMBER(FIND(";"&amp;UPPER(TRIM(Datos!Q20&amp;""))&amp;";",Q$1007))),OR(UPPER(TRIM(Datos!Q20&amp;""))="SÍ",UPPER(TRIM(Datos!Q20&amp;""))="SI",UPPER(TRIM(Datos!Q20&amp;""))="NO"),IF(ISNUMBER(Datos!Q20),AND(OR(Q$1005="",Datos!Q20&gt;=Q$1005),OR(Q$1006="",Datos!Q20&lt;=Q$1006)),FALSE),TRUE))))</f>
        <v>0.0</v>
      </c>
      <c r="R20">
        <f>IF(Datos!R20="",0,IF(AND(R$1008&lt;&gt;"",Datos!R20=R$1008),0,IF(R$1004=0,0,1-CHOOSE(R$1004,IF(ISNUMBER(Datos!R20),AND(OR(R$1005="",Datos!R20&gt;=R$1005),OR(R$1006="",Datos!R20&lt;=R$1006)),FALSE),IF(ISNUMBER(Datos!R20),AND(Datos!R20=INT(Datos!R20),AND(OR(R$1005="",Datos!R20&gt;=R$1005),OR(R$1006="",Datos!R20&lt;=R$1006))),FALSE),OR(ISNUMBER(FIND(";"&amp;UPPER(TRIM(Datos!R20&amp;""))&amp;"=",R$1007)),ISNUMBER(FIND(";"&amp;UPPER(TRIM(Datos!R20&amp;""))&amp;";",R$1007))),OR(UPPER(TRIM(Datos!R20&amp;""))="SÍ",UPPER(TRIM(Datos!R20&amp;""))="SI",UPPER(TRIM(Datos!R20&amp;""))="NO"),IF(ISNUMBER(Datos!R20),AND(OR(R$1005="",Datos!R20&gt;=R$1005),OR(R$1006="",Datos!R20&lt;=R$1006)),FALSE),TRUE))))</f>
        <v>0.0</v>
      </c>
      <c r="S20">
        <f>IF(Datos!S20="",0,IF(AND(S$1008&lt;&gt;"",Datos!S20=S$1008),0,IF(S$1004=0,0,1-CHOOSE(S$1004,IF(ISNUMBER(Datos!S20),AND(OR(S$1005="",Datos!S20&gt;=S$1005),OR(S$1006="",Datos!S20&lt;=S$1006)),FALSE),IF(ISNUMBER(Datos!S20),AND(Datos!S20=INT(Datos!S20),AND(OR(S$1005="",Datos!S20&gt;=S$1005),OR(S$1006="",Datos!S20&lt;=S$1006))),FALSE),OR(ISNUMBER(FIND(";"&amp;UPPER(TRIM(Datos!S20&amp;""))&amp;"=",S$1007)),ISNUMBER(FIND(";"&amp;UPPER(TRIM(Datos!S20&amp;""))&amp;";",S$1007))),OR(UPPER(TRIM(Datos!S20&amp;""))="SÍ",UPPER(TRIM(Datos!S20&amp;""))="SI",UPPER(TRIM(Datos!S20&amp;""))="NO"),IF(ISNUMBER(Datos!S20),AND(OR(S$1005="",Datos!S20&gt;=S$1005),OR(S$1006="",Datos!S20&lt;=S$1006)),FALSE),TRUE))))</f>
        <v>0.0</v>
      </c>
      <c r="T20">
        <f>IF(Datos!T20="",0,IF(AND(T$1008&lt;&gt;"",Datos!T20=T$1008),0,IF(T$1004=0,0,1-CHOOSE(T$1004,IF(ISNUMBER(Datos!T20),AND(OR(T$1005="",Datos!T20&gt;=T$1005),OR(T$1006="",Datos!T20&lt;=T$1006)),FALSE),IF(ISNUMBER(Datos!T20),AND(Datos!T20=INT(Datos!T20),AND(OR(T$1005="",Datos!T20&gt;=T$1005),OR(T$1006="",Datos!T20&lt;=T$1006))),FALSE),OR(ISNUMBER(FIND(";"&amp;UPPER(TRIM(Datos!T20&amp;""))&amp;"=",T$1007)),ISNUMBER(FIND(";"&amp;UPPER(TRIM(Datos!T20&amp;""))&amp;";",T$1007))),OR(UPPER(TRIM(Datos!T20&amp;""))="SÍ",UPPER(TRIM(Datos!T20&amp;""))="SI",UPPER(TRIM(Datos!T20&amp;""))="NO"),IF(ISNUMBER(Datos!T20),AND(OR(T$1005="",Datos!T20&gt;=T$1005),OR(T$1006="",Datos!T20&lt;=T$1006)),FALSE),TRUE))))</f>
        <v>0.0</v>
      </c>
      <c r="U20">
        <f>IF(Datos!U20="",0,IF(AND(U$1008&lt;&gt;"",Datos!U20=U$1008),0,IF(U$1004=0,0,1-CHOOSE(U$1004,IF(ISNUMBER(Datos!U20),AND(OR(U$1005="",Datos!U20&gt;=U$1005),OR(U$1006="",Datos!U20&lt;=U$1006)),FALSE),IF(ISNUMBER(Datos!U20),AND(Datos!U20=INT(Datos!U20),AND(OR(U$1005="",Datos!U20&gt;=U$1005),OR(U$1006="",Datos!U20&lt;=U$1006))),FALSE),OR(ISNUMBER(FIND(";"&amp;UPPER(TRIM(Datos!U20&amp;""))&amp;"=",U$1007)),ISNUMBER(FIND(";"&amp;UPPER(TRIM(Datos!U20&amp;""))&amp;";",U$1007))),OR(UPPER(TRIM(Datos!U20&amp;""))="SÍ",UPPER(TRIM(Datos!U20&amp;""))="SI",UPPER(TRIM(Datos!U20&amp;""))="NO"),IF(ISNUMBER(Datos!U20),AND(OR(U$1005="",Datos!U20&gt;=U$1005),OR(U$1006="",Datos!U20&lt;=U$1006)),FALSE),TRUE))))</f>
        <v>0.0</v>
      </c>
      <c r="V20">
        <f>IF(Datos!V20="",0,IF(AND(V$1008&lt;&gt;"",Datos!V20=V$1008),0,IF(V$1004=0,0,1-CHOOSE(V$1004,IF(ISNUMBER(Datos!V20),AND(OR(V$1005="",Datos!V20&gt;=V$1005),OR(V$1006="",Datos!V20&lt;=V$1006)),FALSE),IF(ISNUMBER(Datos!V20),AND(Datos!V20=INT(Datos!V20),AND(OR(V$1005="",Datos!V20&gt;=V$1005),OR(V$1006="",Datos!V20&lt;=V$1006))),FALSE),OR(ISNUMBER(FIND(";"&amp;UPPER(TRIM(Datos!V20&amp;""))&amp;"=",V$1007)),ISNUMBER(FIND(";"&amp;UPPER(TRIM(Datos!V20&amp;""))&amp;";",V$1007))),OR(UPPER(TRIM(Datos!V20&amp;""))="SÍ",UPPER(TRIM(Datos!V20&amp;""))="SI",UPPER(TRIM(Datos!V20&amp;""))="NO"),IF(ISNUMBER(Datos!V20),AND(OR(V$1005="",Datos!V20&gt;=V$1005),OR(V$1006="",Datos!V20&lt;=V$1006)),FALSE),TRUE))))</f>
        <v>0.0</v>
      </c>
      <c r="W20">
        <f>IF(Datos!W20="",0,IF(AND(W$1008&lt;&gt;"",Datos!W20=W$1008),0,IF(W$1004=0,0,1-CHOOSE(W$1004,IF(ISNUMBER(Datos!W20),AND(OR(W$1005="",Datos!W20&gt;=W$1005),OR(W$1006="",Datos!W20&lt;=W$1006)),FALSE),IF(ISNUMBER(Datos!W20),AND(Datos!W20=INT(Datos!W20),AND(OR(W$1005="",Datos!W20&gt;=W$1005),OR(W$1006="",Datos!W20&lt;=W$1006))),FALSE),OR(ISNUMBER(FIND(";"&amp;UPPER(TRIM(Datos!W20&amp;""))&amp;"=",W$1007)),ISNUMBER(FIND(";"&amp;UPPER(TRIM(Datos!W20&amp;""))&amp;";",W$1007))),OR(UPPER(TRIM(Datos!W20&amp;""))="SÍ",UPPER(TRIM(Datos!W20&amp;""))="SI",UPPER(TRIM(Datos!W20&amp;""))="NO"),IF(ISNUMBER(Datos!W20),AND(OR(W$1005="",Datos!W20&gt;=W$1005),OR(W$1006="",Datos!W20&lt;=W$1006)),FALSE),TRUE))))</f>
        <v>0.0</v>
      </c>
      <c r="X20">
        <f>IF(Datos!X20="",0,IF(AND(X$1008&lt;&gt;"",Datos!X20=X$1008),0,IF(X$1004=0,0,1-CHOOSE(X$1004,IF(ISNUMBER(Datos!X20),AND(OR(X$1005="",Datos!X20&gt;=X$1005),OR(X$1006="",Datos!X20&lt;=X$1006)),FALSE),IF(ISNUMBER(Datos!X20),AND(Datos!X20=INT(Datos!X20),AND(OR(X$1005="",Datos!X20&gt;=X$1005),OR(X$1006="",Datos!X20&lt;=X$1006))),FALSE),OR(ISNUMBER(FIND(";"&amp;UPPER(TRIM(Datos!X20&amp;""))&amp;"=",X$1007)),ISNUMBER(FIND(";"&amp;UPPER(TRIM(Datos!X20&amp;""))&amp;";",X$1007))),OR(UPPER(TRIM(Datos!X20&amp;""))="SÍ",UPPER(TRIM(Datos!X20&amp;""))="SI",UPPER(TRIM(Datos!X20&amp;""))="NO"),IF(ISNUMBER(Datos!X20),AND(OR(X$1005="",Datos!X20&gt;=X$1005),OR(X$1006="",Datos!X20&lt;=X$1006)),FALSE),TRUE))))</f>
        <v>0.0</v>
      </c>
      <c r="Y20">
        <f>IF(Datos!Y20="",0,IF(AND(Y$1008&lt;&gt;"",Datos!Y20=Y$1008),0,IF(Y$1004=0,0,1-CHOOSE(Y$1004,IF(ISNUMBER(Datos!Y20),AND(OR(Y$1005="",Datos!Y20&gt;=Y$1005),OR(Y$1006="",Datos!Y20&lt;=Y$1006)),FALSE),IF(ISNUMBER(Datos!Y20),AND(Datos!Y20=INT(Datos!Y20),AND(OR(Y$1005="",Datos!Y20&gt;=Y$1005),OR(Y$1006="",Datos!Y20&lt;=Y$1006))),FALSE),OR(ISNUMBER(FIND(";"&amp;UPPER(TRIM(Datos!Y20&amp;""))&amp;"=",Y$1007)),ISNUMBER(FIND(";"&amp;UPPER(TRIM(Datos!Y20&amp;""))&amp;";",Y$1007))),OR(UPPER(TRIM(Datos!Y20&amp;""))="SÍ",UPPER(TRIM(Datos!Y20&amp;""))="SI",UPPER(TRIM(Datos!Y20&amp;""))="NO"),IF(ISNUMBER(Datos!Y20),AND(OR(Y$1005="",Datos!Y20&gt;=Y$1005),OR(Y$1006="",Datos!Y20&lt;=Y$1006)),FALSE),TRUE))))</f>
        <v>0.0</v>
      </c>
      <c r="Z20">
        <f>IF(Datos!Z20="",0,IF(AND(Z$1008&lt;&gt;"",Datos!Z20=Z$1008),0,IF(Z$1004=0,0,1-CHOOSE(Z$1004,IF(ISNUMBER(Datos!Z20),AND(OR(Z$1005="",Datos!Z20&gt;=Z$1005),OR(Z$1006="",Datos!Z20&lt;=Z$1006)),FALSE),IF(ISNUMBER(Datos!Z20),AND(Datos!Z20=INT(Datos!Z20),AND(OR(Z$1005="",Datos!Z20&gt;=Z$1005),OR(Z$1006="",Datos!Z20&lt;=Z$1006))),FALSE),OR(ISNUMBER(FIND(";"&amp;UPPER(TRIM(Datos!Z20&amp;""))&amp;"=",Z$1007)),ISNUMBER(FIND(";"&amp;UPPER(TRIM(Datos!Z20&amp;""))&amp;";",Z$1007))),OR(UPPER(TRIM(Datos!Z20&amp;""))="SÍ",UPPER(TRIM(Datos!Z20&amp;""))="SI",UPPER(TRIM(Datos!Z20&amp;""))="NO"),IF(ISNUMBER(Datos!Z20),AND(OR(Z$1005="",Datos!Z20&gt;=Z$1005),OR(Z$1006="",Datos!Z20&lt;=Z$1006)),FALSE),TRUE))))</f>
        <v>0.0</v>
      </c>
      <c r="AA20">
        <f>IF(Datos!AA20="",0,IF(AND(AA$1008&lt;&gt;"",Datos!AA20=AA$1008),0,IF(AA$1004=0,0,1-CHOOSE(AA$1004,IF(ISNUMBER(Datos!AA20),AND(OR(AA$1005="",Datos!AA20&gt;=AA$1005),OR(AA$1006="",Datos!AA20&lt;=AA$1006)),FALSE),IF(ISNUMBER(Datos!AA20),AND(Datos!AA20=INT(Datos!AA20),AND(OR(AA$1005="",Datos!AA20&gt;=AA$1005),OR(AA$1006="",Datos!AA20&lt;=AA$1006))),FALSE),OR(ISNUMBER(FIND(";"&amp;UPPER(TRIM(Datos!AA20&amp;""))&amp;"=",AA$1007)),ISNUMBER(FIND(";"&amp;UPPER(TRIM(Datos!AA20&amp;""))&amp;";",AA$1007))),OR(UPPER(TRIM(Datos!AA20&amp;""))="SÍ",UPPER(TRIM(Datos!AA20&amp;""))="SI",UPPER(TRIM(Datos!AA20&amp;""))="NO"),IF(ISNUMBER(Datos!AA20),AND(OR(AA$1005="",Datos!AA20&gt;=AA$1005),OR(AA$1006="",Datos!AA20&lt;=AA$1006)),FALSE),TRUE))))</f>
        <v>0.0</v>
      </c>
      <c r="AB20">
        <f>IF(Datos!AB20="",0,IF(AND(AB$1008&lt;&gt;"",Datos!AB20=AB$1008),0,IF(AB$1004=0,0,1-CHOOSE(AB$1004,IF(ISNUMBER(Datos!AB20),AND(OR(AB$1005="",Datos!AB20&gt;=AB$1005),OR(AB$1006="",Datos!AB20&lt;=AB$1006)),FALSE),IF(ISNUMBER(Datos!AB20),AND(Datos!AB20=INT(Datos!AB20),AND(OR(AB$1005="",Datos!AB20&gt;=AB$1005),OR(AB$1006="",Datos!AB20&lt;=AB$1006))),FALSE),OR(ISNUMBER(FIND(";"&amp;UPPER(TRIM(Datos!AB20&amp;""))&amp;"=",AB$1007)),ISNUMBER(FIND(";"&amp;UPPER(TRIM(Datos!AB20&amp;""))&amp;";",AB$1007))),OR(UPPER(TRIM(Datos!AB20&amp;""))="SÍ",UPPER(TRIM(Datos!AB20&amp;""))="SI",UPPER(TRIM(Datos!AB20&amp;""))="NO"),IF(ISNUMBER(Datos!AB20),AND(OR(AB$1005="",Datos!AB20&gt;=AB$1005),OR(AB$1006="",Datos!AB20&lt;=AB$1006)),FALSE),TRUE))))</f>
        <v>0.0</v>
      </c>
      <c r="AC20">
        <f>IF(Datos!AC20="",0,IF(AND(AC$1008&lt;&gt;"",Datos!AC20=AC$1008),0,IF(AC$1004=0,0,1-CHOOSE(AC$1004,IF(ISNUMBER(Datos!AC20),AND(OR(AC$1005="",Datos!AC20&gt;=AC$1005),OR(AC$1006="",Datos!AC20&lt;=AC$1006)),FALSE),IF(ISNUMBER(Datos!AC20),AND(Datos!AC20=INT(Datos!AC20),AND(OR(AC$1005="",Datos!AC20&gt;=AC$1005),OR(AC$1006="",Datos!AC20&lt;=AC$1006))),FALSE),OR(ISNUMBER(FIND(";"&amp;UPPER(TRIM(Datos!AC20&amp;""))&amp;"=",AC$1007)),ISNUMBER(FIND(";"&amp;UPPER(TRIM(Datos!AC20&amp;""))&amp;";",AC$1007))),OR(UPPER(TRIM(Datos!AC20&amp;""))="SÍ",UPPER(TRIM(Datos!AC20&amp;""))="SI",UPPER(TRIM(Datos!AC20&amp;""))="NO"),IF(ISNUMBER(Datos!AC20),AND(OR(AC$1005="",Datos!AC20&gt;=AC$1005),OR(AC$1006="",Datos!AC20&lt;=AC$1006)),FALSE),TRUE))))</f>
        <v>0.0</v>
      </c>
      <c r="AD20">
        <f>IF(Datos!AD20="",0,IF(AND(AD$1008&lt;&gt;"",Datos!AD20=AD$1008),0,IF(AD$1004=0,0,1-CHOOSE(AD$1004,IF(ISNUMBER(Datos!AD20),AND(OR(AD$1005="",Datos!AD20&gt;=AD$1005),OR(AD$1006="",Datos!AD20&lt;=AD$1006)),FALSE),IF(ISNUMBER(Datos!AD20),AND(Datos!AD20=INT(Datos!AD20),AND(OR(AD$1005="",Datos!AD20&gt;=AD$1005),OR(AD$1006="",Datos!AD20&lt;=AD$1006))),FALSE),OR(ISNUMBER(FIND(";"&amp;UPPER(TRIM(Datos!AD20&amp;""))&amp;"=",AD$1007)),ISNUMBER(FIND(";"&amp;UPPER(TRIM(Datos!AD20&amp;""))&amp;";",AD$1007))),OR(UPPER(TRIM(Datos!AD20&amp;""))="SÍ",UPPER(TRIM(Datos!AD20&amp;""))="SI",UPPER(TRIM(Datos!AD20&amp;""))="NO"),IF(ISNUMBER(Datos!AD20),AND(OR(AD$1005="",Datos!AD20&gt;=AD$1005),OR(AD$1006="",Datos!AD20&lt;=AD$1006)),FALSE),TRUE))))</f>
        <v>0.0</v>
      </c>
      <c r="AE20">
        <f>IF(Datos!AE20="",0,IF(AND(AE$1008&lt;&gt;"",Datos!AE20=AE$1008),0,IF(AE$1004=0,0,1-CHOOSE(AE$1004,IF(ISNUMBER(Datos!AE20),AND(OR(AE$1005="",Datos!AE20&gt;=AE$1005),OR(AE$1006="",Datos!AE20&lt;=AE$1006)),FALSE),IF(ISNUMBER(Datos!AE20),AND(Datos!AE20=INT(Datos!AE20),AND(OR(AE$1005="",Datos!AE20&gt;=AE$1005),OR(AE$1006="",Datos!AE20&lt;=AE$1006))),FALSE),OR(ISNUMBER(FIND(";"&amp;UPPER(TRIM(Datos!AE20&amp;""))&amp;"=",AE$1007)),ISNUMBER(FIND(";"&amp;UPPER(TRIM(Datos!AE20&amp;""))&amp;";",AE$1007))),OR(UPPER(TRIM(Datos!AE20&amp;""))="SÍ",UPPER(TRIM(Datos!AE20&amp;""))="SI",UPPER(TRIM(Datos!AE20&amp;""))="NO"),IF(ISNUMBER(Datos!AE20),AND(OR(AE$1005="",Datos!AE20&gt;=AE$1005),OR(AE$1006="",Datos!AE20&lt;=AE$1006)),FALSE),TRUE))))</f>
        <v>0.0</v>
      </c>
    </row>
    <row r="21" spans="2:31">
      <c r="B21">
        <f>IF(Datos!B21="",0,IF(AND(B$1008&lt;&gt;"",Datos!B21=B$1008),0,IF(B$1004=0,0,1-CHOOSE(B$1004,IF(ISNUMBER(Datos!B21),AND(OR(B$1005="",Datos!B21&gt;=B$1005),OR(B$1006="",Datos!B21&lt;=B$1006)),FALSE),IF(ISNUMBER(Datos!B21),AND(Datos!B21=INT(Datos!B21),AND(OR(B$1005="",Datos!B21&gt;=B$1005),OR(B$1006="",Datos!B21&lt;=B$1006))),FALSE),OR(ISNUMBER(FIND(";"&amp;UPPER(TRIM(Datos!B21&amp;""))&amp;"=",B$1007)),ISNUMBER(FIND(";"&amp;UPPER(TRIM(Datos!B21&amp;""))&amp;";",B$1007))),OR(UPPER(TRIM(Datos!B21&amp;""))="SÍ",UPPER(TRIM(Datos!B21&amp;""))="SI",UPPER(TRIM(Datos!B21&amp;""))="NO"),IF(ISNUMBER(Datos!B21),AND(OR(B$1005="",Datos!B21&gt;=B$1005),OR(B$1006="",Datos!B21&lt;=B$1006)),FALSE),TRUE))))</f>
        <v>0.0</v>
      </c>
      <c r="C21">
        <f>IF(Datos!C21="",0,IF(AND(C$1008&lt;&gt;"",Datos!C21=C$1008),0,IF(C$1004=0,0,1-CHOOSE(C$1004,IF(ISNUMBER(Datos!C21),AND(OR(C$1005="",Datos!C21&gt;=C$1005),OR(C$1006="",Datos!C21&lt;=C$1006)),FALSE),IF(ISNUMBER(Datos!C21),AND(Datos!C21=INT(Datos!C21),AND(OR(C$1005="",Datos!C21&gt;=C$1005),OR(C$1006="",Datos!C21&lt;=C$1006))),FALSE),OR(ISNUMBER(FIND(";"&amp;UPPER(TRIM(Datos!C21&amp;""))&amp;"=",C$1007)),ISNUMBER(FIND(";"&amp;UPPER(TRIM(Datos!C21&amp;""))&amp;";",C$1007))),OR(UPPER(TRIM(Datos!C21&amp;""))="SÍ",UPPER(TRIM(Datos!C21&amp;""))="SI",UPPER(TRIM(Datos!C21&amp;""))="NO"),IF(ISNUMBER(Datos!C21),AND(OR(C$1005="",Datos!C21&gt;=C$1005),OR(C$1006="",Datos!C21&lt;=C$1006)),FALSE),TRUE))))</f>
        <v>0.0</v>
      </c>
      <c r="D21">
        <f>IF(Datos!D21="",0,IF(AND(D$1008&lt;&gt;"",Datos!D21=D$1008),0,IF(D$1004=0,0,1-CHOOSE(D$1004,IF(ISNUMBER(Datos!D21),AND(OR(D$1005="",Datos!D21&gt;=D$1005),OR(D$1006="",Datos!D21&lt;=D$1006)),FALSE),IF(ISNUMBER(Datos!D21),AND(Datos!D21=INT(Datos!D21),AND(OR(D$1005="",Datos!D21&gt;=D$1005),OR(D$1006="",Datos!D21&lt;=D$1006))),FALSE),OR(ISNUMBER(FIND(";"&amp;UPPER(TRIM(Datos!D21&amp;""))&amp;"=",D$1007)),ISNUMBER(FIND(";"&amp;UPPER(TRIM(Datos!D21&amp;""))&amp;";",D$1007))),OR(UPPER(TRIM(Datos!D21&amp;""))="SÍ",UPPER(TRIM(Datos!D21&amp;""))="SI",UPPER(TRIM(Datos!D21&amp;""))="NO"),IF(ISNUMBER(Datos!D21),AND(OR(D$1005="",Datos!D21&gt;=D$1005),OR(D$1006="",Datos!D21&lt;=D$1006)),FALSE),TRUE))))</f>
        <v>0.0</v>
      </c>
      <c r="E21">
        <f>IF(Datos!E21="",0,IF(AND(E$1008&lt;&gt;"",Datos!E21=E$1008),0,IF(E$1004=0,0,1-CHOOSE(E$1004,IF(ISNUMBER(Datos!E21),AND(OR(E$1005="",Datos!E21&gt;=E$1005),OR(E$1006="",Datos!E21&lt;=E$1006)),FALSE),IF(ISNUMBER(Datos!E21),AND(Datos!E21=INT(Datos!E21),AND(OR(E$1005="",Datos!E21&gt;=E$1005),OR(E$1006="",Datos!E21&lt;=E$1006))),FALSE),OR(ISNUMBER(FIND(";"&amp;UPPER(TRIM(Datos!E21&amp;""))&amp;"=",E$1007)),ISNUMBER(FIND(";"&amp;UPPER(TRIM(Datos!E21&amp;""))&amp;";",E$1007))),OR(UPPER(TRIM(Datos!E21&amp;""))="SÍ",UPPER(TRIM(Datos!E21&amp;""))="SI",UPPER(TRIM(Datos!E21&amp;""))="NO"),IF(ISNUMBER(Datos!E21),AND(OR(E$1005="",Datos!E21&gt;=E$1005),OR(E$1006="",Datos!E21&lt;=E$1006)),FALSE),TRUE))))</f>
        <v>0.0</v>
      </c>
      <c r="F21">
        <f>IF(Datos!F21="",0,IF(AND(F$1008&lt;&gt;"",Datos!F21=F$1008),0,IF(F$1004=0,0,1-CHOOSE(F$1004,IF(ISNUMBER(Datos!F21),AND(OR(F$1005="",Datos!F21&gt;=F$1005),OR(F$1006="",Datos!F21&lt;=F$1006)),FALSE),IF(ISNUMBER(Datos!F21),AND(Datos!F21=INT(Datos!F21),AND(OR(F$1005="",Datos!F21&gt;=F$1005),OR(F$1006="",Datos!F21&lt;=F$1006))),FALSE),OR(ISNUMBER(FIND(";"&amp;UPPER(TRIM(Datos!F21&amp;""))&amp;"=",F$1007)),ISNUMBER(FIND(";"&amp;UPPER(TRIM(Datos!F21&amp;""))&amp;";",F$1007))),OR(UPPER(TRIM(Datos!F21&amp;""))="SÍ",UPPER(TRIM(Datos!F21&amp;""))="SI",UPPER(TRIM(Datos!F21&amp;""))="NO"),IF(ISNUMBER(Datos!F21),AND(OR(F$1005="",Datos!F21&gt;=F$1005),OR(F$1006="",Datos!F21&lt;=F$1006)),FALSE),TRUE))))</f>
        <v>0.0</v>
      </c>
      <c r="G21">
        <f>IF(Datos!G21="",0,IF(AND(G$1008&lt;&gt;"",Datos!G21=G$1008),0,IF(G$1004=0,0,1-CHOOSE(G$1004,IF(ISNUMBER(Datos!G21),AND(OR(G$1005="",Datos!G21&gt;=G$1005),OR(G$1006="",Datos!G21&lt;=G$1006)),FALSE),IF(ISNUMBER(Datos!G21),AND(Datos!G21=INT(Datos!G21),AND(OR(G$1005="",Datos!G21&gt;=G$1005),OR(G$1006="",Datos!G21&lt;=G$1006))),FALSE),OR(ISNUMBER(FIND(";"&amp;UPPER(TRIM(Datos!G21&amp;""))&amp;"=",G$1007)),ISNUMBER(FIND(";"&amp;UPPER(TRIM(Datos!G21&amp;""))&amp;";",G$1007))),OR(UPPER(TRIM(Datos!G21&amp;""))="SÍ",UPPER(TRIM(Datos!G21&amp;""))="SI",UPPER(TRIM(Datos!G21&amp;""))="NO"),IF(ISNUMBER(Datos!G21),AND(OR(G$1005="",Datos!G21&gt;=G$1005),OR(G$1006="",Datos!G21&lt;=G$1006)),FALSE),TRUE))))</f>
        <v>0.0</v>
      </c>
      <c r="H21">
        <f>IF(Datos!H21="",0,IF(AND(H$1008&lt;&gt;"",Datos!H21=H$1008),0,IF(H$1004=0,0,1-CHOOSE(H$1004,IF(ISNUMBER(Datos!H21),AND(OR(H$1005="",Datos!H21&gt;=H$1005),OR(H$1006="",Datos!H21&lt;=H$1006)),FALSE),IF(ISNUMBER(Datos!H21),AND(Datos!H21=INT(Datos!H21),AND(OR(H$1005="",Datos!H21&gt;=H$1005),OR(H$1006="",Datos!H21&lt;=H$1006))),FALSE),OR(ISNUMBER(FIND(";"&amp;UPPER(TRIM(Datos!H21&amp;""))&amp;"=",H$1007)),ISNUMBER(FIND(";"&amp;UPPER(TRIM(Datos!H21&amp;""))&amp;";",H$1007))),OR(UPPER(TRIM(Datos!H21&amp;""))="SÍ",UPPER(TRIM(Datos!H21&amp;""))="SI",UPPER(TRIM(Datos!H21&amp;""))="NO"),IF(ISNUMBER(Datos!H21),AND(OR(H$1005="",Datos!H21&gt;=H$1005),OR(H$1006="",Datos!H21&lt;=H$1006)),FALSE),TRUE))))</f>
        <v>0.0</v>
      </c>
      <c r="I21">
        <f>IF(Datos!I21="",0,IF(AND(I$1008&lt;&gt;"",Datos!I21=I$1008),0,IF(I$1004=0,0,1-CHOOSE(I$1004,IF(ISNUMBER(Datos!I21),AND(OR(I$1005="",Datos!I21&gt;=I$1005),OR(I$1006="",Datos!I21&lt;=I$1006)),FALSE),IF(ISNUMBER(Datos!I21),AND(Datos!I21=INT(Datos!I21),AND(OR(I$1005="",Datos!I21&gt;=I$1005),OR(I$1006="",Datos!I21&lt;=I$1006))),FALSE),OR(ISNUMBER(FIND(";"&amp;UPPER(TRIM(Datos!I21&amp;""))&amp;"=",I$1007)),ISNUMBER(FIND(";"&amp;UPPER(TRIM(Datos!I21&amp;""))&amp;";",I$1007))),OR(UPPER(TRIM(Datos!I21&amp;""))="SÍ",UPPER(TRIM(Datos!I21&amp;""))="SI",UPPER(TRIM(Datos!I21&amp;""))="NO"),IF(ISNUMBER(Datos!I21),AND(OR(I$1005="",Datos!I21&gt;=I$1005),OR(I$1006="",Datos!I21&lt;=I$1006)),FALSE),TRUE))))</f>
        <v>0.0</v>
      </c>
      <c r="J21">
        <f>IF(Datos!J21="",0,IF(AND(J$1008&lt;&gt;"",Datos!J21=J$1008),0,IF(J$1004=0,0,1-CHOOSE(J$1004,IF(ISNUMBER(Datos!J21),AND(OR(J$1005="",Datos!J21&gt;=J$1005),OR(J$1006="",Datos!J21&lt;=J$1006)),FALSE),IF(ISNUMBER(Datos!J21),AND(Datos!J21=INT(Datos!J21),AND(OR(J$1005="",Datos!J21&gt;=J$1005),OR(J$1006="",Datos!J21&lt;=J$1006))),FALSE),OR(ISNUMBER(FIND(";"&amp;UPPER(TRIM(Datos!J21&amp;""))&amp;"=",J$1007)),ISNUMBER(FIND(";"&amp;UPPER(TRIM(Datos!J21&amp;""))&amp;";",J$1007))),OR(UPPER(TRIM(Datos!J21&amp;""))="SÍ",UPPER(TRIM(Datos!J21&amp;""))="SI",UPPER(TRIM(Datos!J21&amp;""))="NO"),IF(ISNUMBER(Datos!J21),AND(OR(J$1005="",Datos!J21&gt;=J$1005),OR(J$1006="",Datos!J21&lt;=J$1006)),FALSE),TRUE))))</f>
        <v>0.0</v>
      </c>
      <c r="K21">
        <f>IF(Datos!K21="",0,IF(AND(K$1008&lt;&gt;"",Datos!K21=K$1008),0,IF(K$1004=0,0,1-CHOOSE(K$1004,IF(ISNUMBER(Datos!K21),AND(OR(K$1005="",Datos!K21&gt;=K$1005),OR(K$1006="",Datos!K21&lt;=K$1006)),FALSE),IF(ISNUMBER(Datos!K21),AND(Datos!K21=INT(Datos!K21),AND(OR(K$1005="",Datos!K21&gt;=K$1005),OR(K$1006="",Datos!K21&lt;=K$1006))),FALSE),OR(ISNUMBER(FIND(";"&amp;UPPER(TRIM(Datos!K21&amp;""))&amp;"=",K$1007)),ISNUMBER(FIND(";"&amp;UPPER(TRIM(Datos!K21&amp;""))&amp;";",K$1007))),OR(UPPER(TRIM(Datos!K21&amp;""))="SÍ",UPPER(TRIM(Datos!K21&amp;""))="SI",UPPER(TRIM(Datos!K21&amp;""))="NO"),IF(ISNUMBER(Datos!K21),AND(OR(K$1005="",Datos!K21&gt;=K$1005),OR(K$1006="",Datos!K21&lt;=K$1006)),FALSE),TRUE))))</f>
        <v>0.0</v>
      </c>
      <c r="L21">
        <f>IF(Datos!L21="",0,IF(AND(L$1008&lt;&gt;"",Datos!L21=L$1008),0,IF(L$1004=0,0,1-CHOOSE(L$1004,IF(ISNUMBER(Datos!L21),AND(OR(L$1005="",Datos!L21&gt;=L$1005),OR(L$1006="",Datos!L21&lt;=L$1006)),FALSE),IF(ISNUMBER(Datos!L21),AND(Datos!L21=INT(Datos!L21),AND(OR(L$1005="",Datos!L21&gt;=L$1005),OR(L$1006="",Datos!L21&lt;=L$1006))),FALSE),OR(ISNUMBER(FIND(";"&amp;UPPER(TRIM(Datos!L21&amp;""))&amp;"=",L$1007)),ISNUMBER(FIND(";"&amp;UPPER(TRIM(Datos!L21&amp;""))&amp;";",L$1007))),OR(UPPER(TRIM(Datos!L21&amp;""))="SÍ",UPPER(TRIM(Datos!L21&amp;""))="SI",UPPER(TRIM(Datos!L21&amp;""))="NO"),IF(ISNUMBER(Datos!L21),AND(OR(L$1005="",Datos!L21&gt;=L$1005),OR(L$1006="",Datos!L21&lt;=L$1006)),FALSE),TRUE))))</f>
        <v>0.0</v>
      </c>
      <c r="M21">
        <f>IF(Datos!M21="",0,IF(AND(M$1008&lt;&gt;"",Datos!M21=M$1008),0,IF(M$1004=0,0,1-CHOOSE(M$1004,IF(ISNUMBER(Datos!M21),AND(OR(M$1005="",Datos!M21&gt;=M$1005),OR(M$1006="",Datos!M21&lt;=M$1006)),FALSE),IF(ISNUMBER(Datos!M21),AND(Datos!M21=INT(Datos!M21),AND(OR(M$1005="",Datos!M21&gt;=M$1005),OR(M$1006="",Datos!M21&lt;=M$1006))),FALSE),OR(ISNUMBER(FIND(";"&amp;UPPER(TRIM(Datos!M21&amp;""))&amp;"=",M$1007)),ISNUMBER(FIND(";"&amp;UPPER(TRIM(Datos!M21&amp;""))&amp;";",M$1007))),OR(UPPER(TRIM(Datos!M21&amp;""))="SÍ",UPPER(TRIM(Datos!M21&amp;""))="SI",UPPER(TRIM(Datos!M21&amp;""))="NO"),IF(ISNUMBER(Datos!M21),AND(OR(M$1005="",Datos!M21&gt;=M$1005),OR(M$1006="",Datos!M21&lt;=M$1006)),FALSE),TRUE))))</f>
        <v>0.0</v>
      </c>
      <c r="N21">
        <f>IF(Datos!N21="",0,IF(AND(N$1008&lt;&gt;"",Datos!N21=N$1008),0,IF(N$1004=0,0,1-CHOOSE(N$1004,IF(ISNUMBER(Datos!N21),AND(OR(N$1005="",Datos!N21&gt;=N$1005),OR(N$1006="",Datos!N21&lt;=N$1006)),FALSE),IF(ISNUMBER(Datos!N21),AND(Datos!N21=INT(Datos!N21),AND(OR(N$1005="",Datos!N21&gt;=N$1005),OR(N$1006="",Datos!N21&lt;=N$1006))),FALSE),OR(ISNUMBER(FIND(";"&amp;UPPER(TRIM(Datos!N21&amp;""))&amp;"=",N$1007)),ISNUMBER(FIND(";"&amp;UPPER(TRIM(Datos!N21&amp;""))&amp;";",N$1007))),OR(UPPER(TRIM(Datos!N21&amp;""))="SÍ",UPPER(TRIM(Datos!N21&amp;""))="SI",UPPER(TRIM(Datos!N21&amp;""))="NO"),IF(ISNUMBER(Datos!N21),AND(OR(N$1005="",Datos!N21&gt;=N$1005),OR(N$1006="",Datos!N21&lt;=N$1006)),FALSE),TRUE))))</f>
        <v>0.0</v>
      </c>
      <c r="O21">
        <f>IF(Datos!O21="",0,IF(AND(O$1008&lt;&gt;"",Datos!O21=O$1008),0,IF(O$1004=0,0,1-CHOOSE(O$1004,IF(ISNUMBER(Datos!O21),AND(OR(O$1005="",Datos!O21&gt;=O$1005),OR(O$1006="",Datos!O21&lt;=O$1006)),FALSE),IF(ISNUMBER(Datos!O21),AND(Datos!O21=INT(Datos!O21),AND(OR(O$1005="",Datos!O21&gt;=O$1005),OR(O$1006="",Datos!O21&lt;=O$1006))),FALSE),OR(ISNUMBER(FIND(";"&amp;UPPER(TRIM(Datos!O21&amp;""))&amp;"=",O$1007)),ISNUMBER(FIND(";"&amp;UPPER(TRIM(Datos!O21&amp;""))&amp;";",O$1007))),OR(UPPER(TRIM(Datos!O21&amp;""))="SÍ",UPPER(TRIM(Datos!O21&amp;""))="SI",UPPER(TRIM(Datos!O21&amp;""))="NO"),IF(ISNUMBER(Datos!O21),AND(OR(O$1005="",Datos!O21&gt;=O$1005),OR(O$1006="",Datos!O21&lt;=O$1006)),FALSE),TRUE))))</f>
        <v>0.0</v>
      </c>
      <c r="P21">
        <f>IF(Datos!P21="",0,IF(AND(P$1008&lt;&gt;"",Datos!P21=P$1008),0,IF(P$1004=0,0,1-CHOOSE(P$1004,IF(ISNUMBER(Datos!P21),AND(OR(P$1005="",Datos!P21&gt;=P$1005),OR(P$1006="",Datos!P21&lt;=P$1006)),FALSE),IF(ISNUMBER(Datos!P21),AND(Datos!P21=INT(Datos!P21),AND(OR(P$1005="",Datos!P21&gt;=P$1005),OR(P$1006="",Datos!P21&lt;=P$1006))),FALSE),OR(ISNUMBER(FIND(";"&amp;UPPER(TRIM(Datos!P21&amp;""))&amp;"=",P$1007)),ISNUMBER(FIND(";"&amp;UPPER(TRIM(Datos!P21&amp;""))&amp;";",P$1007))),OR(UPPER(TRIM(Datos!P21&amp;""))="SÍ",UPPER(TRIM(Datos!P21&amp;""))="SI",UPPER(TRIM(Datos!P21&amp;""))="NO"),IF(ISNUMBER(Datos!P21),AND(OR(P$1005="",Datos!P21&gt;=P$1005),OR(P$1006="",Datos!P21&lt;=P$1006)),FALSE),TRUE))))</f>
        <v>0.0</v>
      </c>
      <c r="Q21">
        <f>IF(Datos!Q21="",0,IF(AND(Q$1008&lt;&gt;"",Datos!Q21=Q$1008),0,IF(Q$1004=0,0,1-CHOOSE(Q$1004,IF(ISNUMBER(Datos!Q21),AND(OR(Q$1005="",Datos!Q21&gt;=Q$1005),OR(Q$1006="",Datos!Q21&lt;=Q$1006)),FALSE),IF(ISNUMBER(Datos!Q21),AND(Datos!Q21=INT(Datos!Q21),AND(OR(Q$1005="",Datos!Q21&gt;=Q$1005),OR(Q$1006="",Datos!Q21&lt;=Q$1006))),FALSE),OR(ISNUMBER(FIND(";"&amp;UPPER(TRIM(Datos!Q21&amp;""))&amp;"=",Q$1007)),ISNUMBER(FIND(";"&amp;UPPER(TRIM(Datos!Q21&amp;""))&amp;";",Q$1007))),OR(UPPER(TRIM(Datos!Q21&amp;""))="SÍ",UPPER(TRIM(Datos!Q21&amp;""))="SI",UPPER(TRIM(Datos!Q21&amp;""))="NO"),IF(ISNUMBER(Datos!Q21),AND(OR(Q$1005="",Datos!Q21&gt;=Q$1005),OR(Q$1006="",Datos!Q21&lt;=Q$1006)),FALSE),TRUE))))</f>
        <v>0.0</v>
      </c>
      <c r="R21">
        <f>IF(Datos!R21="",0,IF(AND(R$1008&lt;&gt;"",Datos!R21=R$1008),0,IF(R$1004=0,0,1-CHOOSE(R$1004,IF(ISNUMBER(Datos!R21),AND(OR(R$1005="",Datos!R21&gt;=R$1005),OR(R$1006="",Datos!R21&lt;=R$1006)),FALSE),IF(ISNUMBER(Datos!R21),AND(Datos!R21=INT(Datos!R21),AND(OR(R$1005="",Datos!R21&gt;=R$1005),OR(R$1006="",Datos!R21&lt;=R$1006))),FALSE),OR(ISNUMBER(FIND(";"&amp;UPPER(TRIM(Datos!R21&amp;""))&amp;"=",R$1007)),ISNUMBER(FIND(";"&amp;UPPER(TRIM(Datos!R21&amp;""))&amp;";",R$1007))),OR(UPPER(TRIM(Datos!R21&amp;""))="SÍ",UPPER(TRIM(Datos!R21&amp;""))="SI",UPPER(TRIM(Datos!R21&amp;""))="NO"),IF(ISNUMBER(Datos!R21),AND(OR(R$1005="",Datos!R21&gt;=R$1005),OR(R$1006="",Datos!R21&lt;=R$1006)),FALSE),TRUE))))</f>
        <v>0.0</v>
      </c>
      <c r="S21">
        <f>IF(Datos!S21="",0,IF(AND(S$1008&lt;&gt;"",Datos!S21=S$1008),0,IF(S$1004=0,0,1-CHOOSE(S$1004,IF(ISNUMBER(Datos!S21),AND(OR(S$1005="",Datos!S21&gt;=S$1005),OR(S$1006="",Datos!S21&lt;=S$1006)),FALSE),IF(ISNUMBER(Datos!S21),AND(Datos!S21=INT(Datos!S21),AND(OR(S$1005="",Datos!S21&gt;=S$1005),OR(S$1006="",Datos!S21&lt;=S$1006))),FALSE),OR(ISNUMBER(FIND(";"&amp;UPPER(TRIM(Datos!S21&amp;""))&amp;"=",S$1007)),ISNUMBER(FIND(";"&amp;UPPER(TRIM(Datos!S21&amp;""))&amp;";",S$1007))),OR(UPPER(TRIM(Datos!S21&amp;""))="SÍ",UPPER(TRIM(Datos!S21&amp;""))="SI",UPPER(TRIM(Datos!S21&amp;""))="NO"),IF(ISNUMBER(Datos!S21),AND(OR(S$1005="",Datos!S21&gt;=S$1005),OR(S$1006="",Datos!S21&lt;=S$1006)),FALSE),TRUE))))</f>
        <v>0.0</v>
      </c>
      <c r="T21">
        <f>IF(Datos!T21="",0,IF(AND(T$1008&lt;&gt;"",Datos!T21=T$1008),0,IF(T$1004=0,0,1-CHOOSE(T$1004,IF(ISNUMBER(Datos!T21),AND(OR(T$1005="",Datos!T21&gt;=T$1005),OR(T$1006="",Datos!T21&lt;=T$1006)),FALSE),IF(ISNUMBER(Datos!T21),AND(Datos!T21=INT(Datos!T21),AND(OR(T$1005="",Datos!T21&gt;=T$1005),OR(T$1006="",Datos!T21&lt;=T$1006))),FALSE),OR(ISNUMBER(FIND(";"&amp;UPPER(TRIM(Datos!T21&amp;""))&amp;"=",T$1007)),ISNUMBER(FIND(";"&amp;UPPER(TRIM(Datos!T21&amp;""))&amp;";",T$1007))),OR(UPPER(TRIM(Datos!T21&amp;""))="SÍ",UPPER(TRIM(Datos!T21&amp;""))="SI",UPPER(TRIM(Datos!T21&amp;""))="NO"),IF(ISNUMBER(Datos!T21),AND(OR(T$1005="",Datos!T21&gt;=T$1005),OR(T$1006="",Datos!T21&lt;=T$1006)),FALSE),TRUE))))</f>
        <v>0.0</v>
      </c>
      <c r="U21">
        <f>IF(Datos!U21="",0,IF(AND(U$1008&lt;&gt;"",Datos!U21=U$1008),0,IF(U$1004=0,0,1-CHOOSE(U$1004,IF(ISNUMBER(Datos!U21),AND(OR(U$1005="",Datos!U21&gt;=U$1005),OR(U$1006="",Datos!U21&lt;=U$1006)),FALSE),IF(ISNUMBER(Datos!U21),AND(Datos!U21=INT(Datos!U21),AND(OR(U$1005="",Datos!U21&gt;=U$1005),OR(U$1006="",Datos!U21&lt;=U$1006))),FALSE),OR(ISNUMBER(FIND(";"&amp;UPPER(TRIM(Datos!U21&amp;""))&amp;"=",U$1007)),ISNUMBER(FIND(";"&amp;UPPER(TRIM(Datos!U21&amp;""))&amp;";",U$1007))),OR(UPPER(TRIM(Datos!U21&amp;""))="SÍ",UPPER(TRIM(Datos!U21&amp;""))="SI",UPPER(TRIM(Datos!U21&amp;""))="NO"),IF(ISNUMBER(Datos!U21),AND(OR(U$1005="",Datos!U21&gt;=U$1005),OR(U$1006="",Datos!U21&lt;=U$1006)),FALSE),TRUE))))</f>
        <v>0.0</v>
      </c>
      <c r="V21">
        <f>IF(Datos!V21="",0,IF(AND(V$1008&lt;&gt;"",Datos!V21=V$1008),0,IF(V$1004=0,0,1-CHOOSE(V$1004,IF(ISNUMBER(Datos!V21),AND(OR(V$1005="",Datos!V21&gt;=V$1005),OR(V$1006="",Datos!V21&lt;=V$1006)),FALSE),IF(ISNUMBER(Datos!V21),AND(Datos!V21=INT(Datos!V21),AND(OR(V$1005="",Datos!V21&gt;=V$1005),OR(V$1006="",Datos!V21&lt;=V$1006))),FALSE),OR(ISNUMBER(FIND(";"&amp;UPPER(TRIM(Datos!V21&amp;""))&amp;"=",V$1007)),ISNUMBER(FIND(";"&amp;UPPER(TRIM(Datos!V21&amp;""))&amp;";",V$1007))),OR(UPPER(TRIM(Datos!V21&amp;""))="SÍ",UPPER(TRIM(Datos!V21&amp;""))="SI",UPPER(TRIM(Datos!V21&amp;""))="NO"),IF(ISNUMBER(Datos!V21),AND(OR(V$1005="",Datos!V21&gt;=V$1005),OR(V$1006="",Datos!V21&lt;=V$1006)),FALSE),TRUE))))</f>
        <v>0.0</v>
      </c>
      <c r="W21">
        <f>IF(Datos!W21="",0,IF(AND(W$1008&lt;&gt;"",Datos!W21=W$1008),0,IF(W$1004=0,0,1-CHOOSE(W$1004,IF(ISNUMBER(Datos!W21),AND(OR(W$1005="",Datos!W21&gt;=W$1005),OR(W$1006="",Datos!W21&lt;=W$1006)),FALSE),IF(ISNUMBER(Datos!W21),AND(Datos!W21=INT(Datos!W21),AND(OR(W$1005="",Datos!W21&gt;=W$1005),OR(W$1006="",Datos!W21&lt;=W$1006))),FALSE),OR(ISNUMBER(FIND(";"&amp;UPPER(TRIM(Datos!W21&amp;""))&amp;"=",W$1007)),ISNUMBER(FIND(";"&amp;UPPER(TRIM(Datos!W21&amp;""))&amp;";",W$1007))),OR(UPPER(TRIM(Datos!W21&amp;""))="SÍ",UPPER(TRIM(Datos!W21&amp;""))="SI",UPPER(TRIM(Datos!W21&amp;""))="NO"),IF(ISNUMBER(Datos!W21),AND(OR(W$1005="",Datos!W21&gt;=W$1005),OR(W$1006="",Datos!W21&lt;=W$1006)),FALSE),TRUE))))</f>
        <v>0.0</v>
      </c>
      <c r="X21">
        <f>IF(Datos!X21="",0,IF(AND(X$1008&lt;&gt;"",Datos!X21=X$1008),0,IF(X$1004=0,0,1-CHOOSE(X$1004,IF(ISNUMBER(Datos!X21),AND(OR(X$1005="",Datos!X21&gt;=X$1005),OR(X$1006="",Datos!X21&lt;=X$1006)),FALSE),IF(ISNUMBER(Datos!X21),AND(Datos!X21=INT(Datos!X21),AND(OR(X$1005="",Datos!X21&gt;=X$1005),OR(X$1006="",Datos!X21&lt;=X$1006))),FALSE),OR(ISNUMBER(FIND(";"&amp;UPPER(TRIM(Datos!X21&amp;""))&amp;"=",X$1007)),ISNUMBER(FIND(";"&amp;UPPER(TRIM(Datos!X21&amp;""))&amp;";",X$1007))),OR(UPPER(TRIM(Datos!X21&amp;""))="SÍ",UPPER(TRIM(Datos!X21&amp;""))="SI",UPPER(TRIM(Datos!X21&amp;""))="NO"),IF(ISNUMBER(Datos!X21),AND(OR(X$1005="",Datos!X21&gt;=X$1005),OR(X$1006="",Datos!X21&lt;=X$1006)),FALSE),TRUE))))</f>
        <v>0.0</v>
      </c>
      <c r="Y21">
        <f>IF(Datos!Y21="",0,IF(AND(Y$1008&lt;&gt;"",Datos!Y21=Y$1008),0,IF(Y$1004=0,0,1-CHOOSE(Y$1004,IF(ISNUMBER(Datos!Y21),AND(OR(Y$1005="",Datos!Y21&gt;=Y$1005),OR(Y$1006="",Datos!Y21&lt;=Y$1006)),FALSE),IF(ISNUMBER(Datos!Y21),AND(Datos!Y21=INT(Datos!Y21),AND(OR(Y$1005="",Datos!Y21&gt;=Y$1005),OR(Y$1006="",Datos!Y21&lt;=Y$1006))),FALSE),OR(ISNUMBER(FIND(";"&amp;UPPER(TRIM(Datos!Y21&amp;""))&amp;"=",Y$1007)),ISNUMBER(FIND(";"&amp;UPPER(TRIM(Datos!Y21&amp;""))&amp;";",Y$1007))),OR(UPPER(TRIM(Datos!Y21&amp;""))="SÍ",UPPER(TRIM(Datos!Y21&amp;""))="SI",UPPER(TRIM(Datos!Y21&amp;""))="NO"),IF(ISNUMBER(Datos!Y21),AND(OR(Y$1005="",Datos!Y21&gt;=Y$1005),OR(Y$1006="",Datos!Y21&lt;=Y$1006)),FALSE),TRUE))))</f>
        <v>0.0</v>
      </c>
      <c r="Z21">
        <f>IF(Datos!Z21="",0,IF(AND(Z$1008&lt;&gt;"",Datos!Z21=Z$1008),0,IF(Z$1004=0,0,1-CHOOSE(Z$1004,IF(ISNUMBER(Datos!Z21),AND(OR(Z$1005="",Datos!Z21&gt;=Z$1005),OR(Z$1006="",Datos!Z21&lt;=Z$1006)),FALSE),IF(ISNUMBER(Datos!Z21),AND(Datos!Z21=INT(Datos!Z21),AND(OR(Z$1005="",Datos!Z21&gt;=Z$1005),OR(Z$1006="",Datos!Z21&lt;=Z$1006))),FALSE),OR(ISNUMBER(FIND(";"&amp;UPPER(TRIM(Datos!Z21&amp;""))&amp;"=",Z$1007)),ISNUMBER(FIND(";"&amp;UPPER(TRIM(Datos!Z21&amp;""))&amp;";",Z$1007))),OR(UPPER(TRIM(Datos!Z21&amp;""))="SÍ",UPPER(TRIM(Datos!Z21&amp;""))="SI",UPPER(TRIM(Datos!Z21&amp;""))="NO"),IF(ISNUMBER(Datos!Z21),AND(OR(Z$1005="",Datos!Z21&gt;=Z$1005),OR(Z$1006="",Datos!Z21&lt;=Z$1006)),FALSE),TRUE))))</f>
        <v>0.0</v>
      </c>
      <c r="AA21">
        <f>IF(Datos!AA21="",0,IF(AND(AA$1008&lt;&gt;"",Datos!AA21=AA$1008),0,IF(AA$1004=0,0,1-CHOOSE(AA$1004,IF(ISNUMBER(Datos!AA21),AND(OR(AA$1005="",Datos!AA21&gt;=AA$1005),OR(AA$1006="",Datos!AA21&lt;=AA$1006)),FALSE),IF(ISNUMBER(Datos!AA21),AND(Datos!AA21=INT(Datos!AA21),AND(OR(AA$1005="",Datos!AA21&gt;=AA$1005),OR(AA$1006="",Datos!AA21&lt;=AA$1006))),FALSE),OR(ISNUMBER(FIND(";"&amp;UPPER(TRIM(Datos!AA21&amp;""))&amp;"=",AA$1007)),ISNUMBER(FIND(";"&amp;UPPER(TRIM(Datos!AA21&amp;""))&amp;";",AA$1007))),OR(UPPER(TRIM(Datos!AA21&amp;""))="SÍ",UPPER(TRIM(Datos!AA21&amp;""))="SI",UPPER(TRIM(Datos!AA21&amp;""))="NO"),IF(ISNUMBER(Datos!AA21),AND(OR(AA$1005="",Datos!AA21&gt;=AA$1005),OR(AA$1006="",Datos!AA21&lt;=AA$1006)),FALSE),TRUE))))</f>
        <v>0.0</v>
      </c>
      <c r="AB21">
        <f>IF(Datos!AB21="",0,IF(AND(AB$1008&lt;&gt;"",Datos!AB21=AB$1008),0,IF(AB$1004=0,0,1-CHOOSE(AB$1004,IF(ISNUMBER(Datos!AB21),AND(OR(AB$1005="",Datos!AB21&gt;=AB$1005),OR(AB$1006="",Datos!AB21&lt;=AB$1006)),FALSE),IF(ISNUMBER(Datos!AB21),AND(Datos!AB21=INT(Datos!AB21),AND(OR(AB$1005="",Datos!AB21&gt;=AB$1005),OR(AB$1006="",Datos!AB21&lt;=AB$1006))),FALSE),OR(ISNUMBER(FIND(";"&amp;UPPER(TRIM(Datos!AB21&amp;""))&amp;"=",AB$1007)),ISNUMBER(FIND(";"&amp;UPPER(TRIM(Datos!AB21&amp;""))&amp;";",AB$1007))),OR(UPPER(TRIM(Datos!AB21&amp;""))="SÍ",UPPER(TRIM(Datos!AB21&amp;""))="SI",UPPER(TRIM(Datos!AB21&amp;""))="NO"),IF(ISNUMBER(Datos!AB21),AND(OR(AB$1005="",Datos!AB21&gt;=AB$1005),OR(AB$1006="",Datos!AB21&lt;=AB$1006)),FALSE),TRUE))))</f>
        <v>0.0</v>
      </c>
      <c r="AC21">
        <f>IF(Datos!AC21="",0,IF(AND(AC$1008&lt;&gt;"",Datos!AC21=AC$1008),0,IF(AC$1004=0,0,1-CHOOSE(AC$1004,IF(ISNUMBER(Datos!AC21),AND(OR(AC$1005="",Datos!AC21&gt;=AC$1005),OR(AC$1006="",Datos!AC21&lt;=AC$1006)),FALSE),IF(ISNUMBER(Datos!AC21),AND(Datos!AC21=INT(Datos!AC21),AND(OR(AC$1005="",Datos!AC21&gt;=AC$1005),OR(AC$1006="",Datos!AC21&lt;=AC$1006))),FALSE),OR(ISNUMBER(FIND(";"&amp;UPPER(TRIM(Datos!AC21&amp;""))&amp;"=",AC$1007)),ISNUMBER(FIND(";"&amp;UPPER(TRIM(Datos!AC21&amp;""))&amp;";",AC$1007))),OR(UPPER(TRIM(Datos!AC21&amp;""))="SÍ",UPPER(TRIM(Datos!AC21&amp;""))="SI",UPPER(TRIM(Datos!AC21&amp;""))="NO"),IF(ISNUMBER(Datos!AC21),AND(OR(AC$1005="",Datos!AC21&gt;=AC$1005),OR(AC$1006="",Datos!AC21&lt;=AC$1006)),FALSE),TRUE))))</f>
        <v>0.0</v>
      </c>
      <c r="AD21">
        <f>IF(Datos!AD21="",0,IF(AND(AD$1008&lt;&gt;"",Datos!AD21=AD$1008),0,IF(AD$1004=0,0,1-CHOOSE(AD$1004,IF(ISNUMBER(Datos!AD21),AND(OR(AD$1005="",Datos!AD21&gt;=AD$1005),OR(AD$1006="",Datos!AD21&lt;=AD$1006)),FALSE),IF(ISNUMBER(Datos!AD21),AND(Datos!AD21=INT(Datos!AD21),AND(OR(AD$1005="",Datos!AD21&gt;=AD$1005),OR(AD$1006="",Datos!AD21&lt;=AD$1006))),FALSE),OR(ISNUMBER(FIND(";"&amp;UPPER(TRIM(Datos!AD21&amp;""))&amp;"=",AD$1007)),ISNUMBER(FIND(";"&amp;UPPER(TRIM(Datos!AD21&amp;""))&amp;";",AD$1007))),OR(UPPER(TRIM(Datos!AD21&amp;""))="SÍ",UPPER(TRIM(Datos!AD21&amp;""))="SI",UPPER(TRIM(Datos!AD21&amp;""))="NO"),IF(ISNUMBER(Datos!AD21),AND(OR(AD$1005="",Datos!AD21&gt;=AD$1005),OR(AD$1006="",Datos!AD21&lt;=AD$1006)),FALSE),TRUE))))</f>
        <v>0.0</v>
      </c>
      <c r="AE21">
        <f>IF(Datos!AE21="",0,IF(AND(AE$1008&lt;&gt;"",Datos!AE21=AE$1008),0,IF(AE$1004=0,0,1-CHOOSE(AE$1004,IF(ISNUMBER(Datos!AE21),AND(OR(AE$1005="",Datos!AE21&gt;=AE$1005),OR(AE$1006="",Datos!AE21&lt;=AE$1006)),FALSE),IF(ISNUMBER(Datos!AE21),AND(Datos!AE21=INT(Datos!AE21),AND(OR(AE$1005="",Datos!AE21&gt;=AE$1005),OR(AE$1006="",Datos!AE21&lt;=AE$1006))),FALSE),OR(ISNUMBER(FIND(";"&amp;UPPER(TRIM(Datos!AE21&amp;""))&amp;"=",AE$1007)),ISNUMBER(FIND(";"&amp;UPPER(TRIM(Datos!AE21&amp;""))&amp;";",AE$1007))),OR(UPPER(TRIM(Datos!AE21&amp;""))="SÍ",UPPER(TRIM(Datos!AE21&amp;""))="SI",UPPER(TRIM(Datos!AE21&amp;""))="NO"),IF(ISNUMBER(Datos!AE21),AND(OR(AE$1005="",Datos!AE21&gt;=AE$1005),OR(AE$1006="",Datos!AE21&lt;=AE$1006)),FALSE),TRUE))))</f>
        <v>0.0</v>
      </c>
    </row>
    <row r="22" spans="2:31">
      <c r="B22">
        <f>IF(Datos!B22="",0,IF(AND(B$1008&lt;&gt;"",Datos!B22=B$1008),0,IF(B$1004=0,0,1-CHOOSE(B$1004,IF(ISNUMBER(Datos!B22),AND(OR(B$1005="",Datos!B22&gt;=B$1005),OR(B$1006="",Datos!B22&lt;=B$1006)),FALSE),IF(ISNUMBER(Datos!B22),AND(Datos!B22=INT(Datos!B22),AND(OR(B$1005="",Datos!B22&gt;=B$1005),OR(B$1006="",Datos!B22&lt;=B$1006))),FALSE),OR(ISNUMBER(FIND(";"&amp;UPPER(TRIM(Datos!B22&amp;""))&amp;"=",B$1007)),ISNUMBER(FIND(";"&amp;UPPER(TRIM(Datos!B22&amp;""))&amp;";",B$1007))),OR(UPPER(TRIM(Datos!B22&amp;""))="SÍ",UPPER(TRIM(Datos!B22&amp;""))="SI",UPPER(TRIM(Datos!B22&amp;""))="NO"),IF(ISNUMBER(Datos!B22),AND(OR(B$1005="",Datos!B22&gt;=B$1005),OR(B$1006="",Datos!B22&lt;=B$1006)),FALSE),TRUE))))</f>
        <v>0.0</v>
      </c>
      <c r="C22">
        <f>IF(Datos!C22="",0,IF(AND(C$1008&lt;&gt;"",Datos!C22=C$1008),0,IF(C$1004=0,0,1-CHOOSE(C$1004,IF(ISNUMBER(Datos!C22),AND(OR(C$1005="",Datos!C22&gt;=C$1005),OR(C$1006="",Datos!C22&lt;=C$1006)),FALSE),IF(ISNUMBER(Datos!C22),AND(Datos!C22=INT(Datos!C22),AND(OR(C$1005="",Datos!C22&gt;=C$1005),OR(C$1006="",Datos!C22&lt;=C$1006))),FALSE),OR(ISNUMBER(FIND(";"&amp;UPPER(TRIM(Datos!C22&amp;""))&amp;"=",C$1007)),ISNUMBER(FIND(";"&amp;UPPER(TRIM(Datos!C22&amp;""))&amp;";",C$1007))),OR(UPPER(TRIM(Datos!C22&amp;""))="SÍ",UPPER(TRIM(Datos!C22&amp;""))="SI",UPPER(TRIM(Datos!C22&amp;""))="NO"),IF(ISNUMBER(Datos!C22),AND(OR(C$1005="",Datos!C22&gt;=C$1005),OR(C$1006="",Datos!C22&lt;=C$1006)),FALSE),TRUE))))</f>
        <v>0.0</v>
      </c>
      <c r="D22">
        <f>IF(Datos!D22="",0,IF(AND(D$1008&lt;&gt;"",Datos!D22=D$1008),0,IF(D$1004=0,0,1-CHOOSE(D$1004,IF(ISNUMBER(Datos!D22),AND(OR(D$1005="",Datos!D22&gt;=D$1005),OR(D$1006="",Datos!D22&lt;=D$1006)),FALSE),IF(ISNUMBER(Datos!D22),AND(Datos!D22=INT(Datos!D22),AND(OR(D$1005="",Datos!D22&gt;=D$1005),OR(D$1006="",Datos!D22&lt;=D$1006))),FALSE),OR(ISNUMBER(FIND(";"&amp;UPPER(TRIM(Datos!D22&amp;""))&amp;"=",D$1007)),ISNUMBER(FIND(";"&amp;UPPER(TRIM(Datos!D22&amp;""))&amp;";",D$1007))),OR(UPPER(TRIM(Datos!D22&amp;""))="SÍ",UPPER(TRIM(Datos!D22&amp;""))="SI",UPPER(TRIM(Datos!D22&amp;""))="NO"),IF(ISNUMBER(Datos!D22),AND(OR(D$1005="",Datos!D22&gt;=D$1005),OR(D$1006="",Datos!D22&lt;=D$1006)),FALSE),TRUE))))</f>
        <v>0.0</v>
      </c>
      <c r="E22">
        <f>IF(Datos!E22="",0,IF(AND(E$1008&lt;&gt;"",Datos!E22=E$1008),0,IF(E$1004=0,0,1-CHOOSE(E$1004,IF(ISNUMBER(Datos!E22),AND(OR(E$1005="",Datos!E22&gt;=E$1005),OR(E$1006="",Datos!E22&lt;=E$1006)),FALSE),IF(ISNUMBER(Datos!E22),AND(Datos!E22=INT(Datos!E22),AND(OR(E$1005="",Datos!E22&gt;=E$1005),OR(E$1006="",Datos!E22&lt;=E$1006))),FALSE),OR(ISNUMBER(FIND(";"&amp;UPPER(TRIM(Datos!E22&amp;""))&amp;"=",E$1007)),ISNUMBER(FIND(";"&amp;UPPER(TRIM(Datos!E22&amp;""))&amp;";",E$1007))),OR(UPPER(TRIM(Datos!E22&amp;""))="SÍ",UPPER(TRIM(Datos!E22&amp;""))="SI",UPPER(TRIM(Datos!E22&amp;""))="NO"),IF(ISNUMBER(Datos!E22),AND(OR(E$1005="",Datos!E22&gt;=E$1005),OR(E$1006="",Datos!E22&lt;=E$1006)),FALSE),TRUE))))</f>
        <v>0.0</v>
      </c>
      <c r="F22">
        <f>IF(Datos!F22="",0,IF(AND(F$1008&lt;&gt;"",Datos!F22=F$1008),0,IF(F$1004=0,0,1-CHOOSE(F$1004,IF(ISNUMBER(Datos!F22),AND(OR(F$1005="",Datos!F22&gt;=F$1005),OR(F$1006="",Datos!F22&lt;=F$1006)),FALSE),IF(ISNUMBER(Datos!F22),AND(Datos!F22=INT(Datos!F22),AND(OR(F$1005="",Datos!F22&gt;=F$1005),OR(F$1006="",Datos!F22&lt;=F$1006))),FALSE),OR(ISNUMBER(FIND(";"&amp;UPPER(TRIM(Datos!F22&amp;""))&amp;"=",F$1007)),ISNUMBER(FIND(";"&amp;UPPER(TRIM(Datos!F22&amp;""))&amp;";",F$1007))),OR(UPPER(TRIM(Datos!F22&amp;""))="SÍ",UPPER(TRIM(Datos!F22&amp;""))="SI",UPPER(TRIM(Datos!F22&amp;""))="NO"),IF(ISNUMBER(Datos!F22),AND(OR(F$1005="",Datos!F22&gt;=F$1005),OR(F$1006="",Datos!F22&lt;=F$1006)),FALSE),TRUE))))</f>
        <v>0.0</v>
      </c>
      <c r="G22">
        <f>IF(Datos!G22="",0,IF(AND(G$1008&lt;&gt;"",Datos!G22=G$1008),0,IF(G$1004=0,0,1-CHOOSE(G$1004,IF(ISNUMBER(Datos!G22),AND(OR(G$1005="",Datos!G22&gt;=G$1005),OR(G$1006="",Datos!G22&lt;=G$1006)),FALSE),IF(ISNUMBER(Datos!G22),AND(Datos!G22=INT(Datos!G22),AND(OR(G$1005="",Datos!G22&gt;=G$1005),OR(G$1006="",Datos!G22&lt;=G$1006))),FALSE),OR(ISNUMBER(FIND(";"&amp;UPPER(TRIM(Datos!G22&amp;""))&amp;"=",G$1007)),ISNUMBER(FIND(";"&amp;UPPER(TRIM(Datos!G22&amp;""))&amp;";",G$1007))),OR(UPPER(TRIM(Datos!G22&amp;""))="SÍ",UPPER(TRIM(Datos!G22&amp;""))="SI",UPPER(TRIM(Datos!G22&amp;""))="NO"),IF(ISNUMBER(Datos!G22),AND(OR(G$1005="",Datos!G22&gt;=G$1005),OR(G$1006="",Datos!G22&lt;=G$1006)),FALSE),TRUE))))</f>
        <v>0.0</v>
      </c>
      <c r="H22">
        <f>IF(Datos!H22="",0,IF(AND(H$1008&lt;&gt;"",Datos!H22=H$1008),0,IF(H$1004=0,0,1-CHOOSE(H$1004,IF(ISNUMBER(Datos!H22),AND(OR(H$1005="",Datos!H22&gt;=H$1005),OR(H$1006="",Datos!H22&lt;=H$1006)),FALSE),IF(ISNUMBER(Datos!H22),AND(Datos!H22=INT(Datos!H22),AND(OR(H$1005="",Datos!H22&gt;=H$1005),OR(H$1006="",Datos!H22&lt;=H$1006))),FALSE),OR(ISNUMBER(FIND(";"&amp;UPPER(TRIM(Datos!H22&amp;""))&amp;"=",H$1007)),ISNUMBER(FIND(";"&amp;UPPER(TRIM(Datos!H22&amp;""))&amp;";",H$1007))),OR(UPPER(TRIM(Datos!H22&amp;""))="SÍ",UPPER(TRIM(Datos!H22&amp;""))="SI",UPPER(TRIM(Datos!H22&amp;""))="NO"),IF(ISNUMBER(Datos!H22),AND(OR(H$1005="",Datos!H22&gt;=H$1005),OR(H$1006="",Datos!H22&lt;=H$1006)),FALSE),TRUE))))</f>
        <v>0.0</v>
      </c>
      <c r="I22">
        <f>IF(Datos!I22="",0,IF(AND(I$1008&lt;&gt;"",Datos!I22=I$1008),0,IF(I$1004=0,0,1-CHOOSE(I$1004,IF(ISNUMBER(Datos!I22),AND(OR(I$1005="",Datos!I22&gt;=I$1005),OR(I$1006="",Datos!I22&lt;=I$1006)),FALSE),IF(ISNUMBER(Datos!I22),AND(Datos!I22=INT(Datos!I22),AND(OR(I$1005="",Datos!I22&gt;=I$1005),OR(I$1006="",Datos!I22&lt;=I$1006))),FALSE),OR(ISNUMBER(FIND(";"&amp;UPPER(TRIM(Datos!I22&amp;""))&amp;"=",I$1007)),ISNUMBER(FIND(";"&amp;UPPER(TRIM(Datos!I22&amp;""))&amp;";",I$1007))),OR(UPPER(TRIM(Datos!I22&amp;""))="SÍ",UPPER(TRIM(Datos!I22&amp;""))="SI",UPPER(TRIM(Datos!I22&amp;""))="NO"),IF(ISNUMBER(Datos!I22),AND(OR(I$1005="",Datos!I22&gt;=I$1005),OR(I$1006="",Datos!I22&lt;=I$1006)),FALSE),TRUE))))</f>
        <v>0.0</v>
      </c>
      <c r="J22">
        <f>IF(Datos!J22="",0,IF(AND(J$1008&lt;&gt;"",Datos!J22=J$1008),0,IF(J$1004=0,0,1-CHOOSE(J$1004,IF(ISNUMBER(Datos!J22),AND(OR(J$1005="",Datos!J22&gt;=J$1005),OR(J$1006="",Datos!J22&lt;=J$1006)),FALSE),IF(ISNUMBER(Datos!J22),AND(Datos!J22=INT(Datos!J22),AND(OR(J$1005="",Datos!J22&gt;=J$1005),OR(J$1006="",Datos!J22&lt;=J$1006))),FALSE),OR(ISNUMBER(FIND(";"&amp;UPPER(TRIM(Datos!J22&amp;""))&amp;"=",J$1007)),ISNUMBER(FIND(";"&amp;UPPER(TRIM(Datos!J22&amp;""))&amp;";",J$1007))),OR(UPPER(TRIM(Datos!J22&amp;""))="SÍ",UPPER(TRIM(Datos!J22&amp;""))="SI",UPPER(TRIM(Datos!J22&amp;""))="NO"),IF(ISNUMBER(Datos!J22),AND(OR(J$1005="",Datos!J22&gt;=J$1005),OR(J$1006="",Datos!J22&lt;=J$1006)),FALSE),TRUE))))</f>
        <v>0.0</v>
      </c>
      <c r="K22">
        <f>IF(Datos!K22="",0,IF(AND(K$1008&lt;&gt;"",Datos!K22=K$1008),0,IF(K$1004=0,0,1-CHOOSE(K$1004,IF(ISNUMBER(Datos!K22),AND(OR(K$1005="",Datos!K22&gt;=K$1005),OR(K$1006="",Datos!K22&lt;=K$1006)),FALSE),IF(ISNUMBER(Datos!K22),AND(Datos!K22=INT(Datos!K22),AND(OR(K$1005="",Datos!K22&gt;=K$1005),OR(K$1006="",Datos!K22&lt;=K$1006))),FALSE),OR(ISNUMBER(FIND(";"&amp;UPPER(TRIM(Datos!K22&amp;""))&amp;"=",K$1007)),ISNUMBER(FIND(";"&amp;UPPER(TRIM(Datos!K22&amp;""))&amp;";",K$1007))),OR(UPPER(TRIM(Datos!K22&amp;""))="SÍ",UPPER(TRIM(Datos!K22&amp;""))="SI",UPPER(TRIM(Datos!K22&amp;""))="NO"),IF(ISNUMBER(Datos!K22),AND(OR(K$1005="",Datos!K22&gt;=K$1005),OR(K$1006="",Datos!K22&lt;=K$1006)),FALSE),TRUE))))</f>
        <v>0.0</v>
      </c>
      <c r="L22">
        <f>IF(Datos!L22="",0,IF(AND(L$1008&lt;&gt;"",Datos!L22=L$1008),0,IF(L$1004=0,0,1-CHOOSE(L$1004,IF(ISNUMBER(Datos!L22),AND(OR(L$1005="",Datos!L22&gt;=L$1005),OR(L$1006="",Datos!L22&lt;=L$1006)),FALSE),IF(ISNUMBER(Datos!L22),AND(Datos!L22=INT(Datos!L22),AND(OR(L$1005="",Datos!L22&gt;=L$1005),OR(L$1006="",Datos!L22&lt;=L$1006))),FALSE),OR(ISNUMBER(FIND(";"&amp;UPPER(TRIM(Datos!L22&amp;""))&amp;"=",L$1007)),ISNUMBER(FIND(";"&amp;UPPER(TRIM(Datos!L22&amp;""))&amp;";",L$1007))),OR(UPPER(TRIM(Datos!L22&amp;""))="SÍ",UPPER(TRIM(Datos!L22&amp;""))="SI",UPPER(TRIM(Datos!L22&amp;""))="NO"),IF(ISNUMBER(Datos!L22),AND(OR(L$1005="",Datos!L22&gt;=L$1005),OR(L$1006="",Datos!L22&lt;=L$1006)),FALSE),TRUE))))</f>
        <v>0.0</v>
      </c>
      <c r="M22">
        <f>IF(Datos!M22="",0,IF(AND(M$1008&lt;&gt;"",Datos!M22=M$1008),0,IF(M$1004=0,0,1-CHOOSE(M$1004,IF(ISNUMBER(Datos!M22),AND(OR(M$1005="",Datos!M22&gt;=M$1005),OR(M$1006="",Datos!M22&lt;=M$1006)),FALSE),IF(ISNUMBER(Datos!M22),AND(Datos!M22=INT(Datos!M22),AND(OR(M$1005="",Datos!M22&gt;=M$1005),OR(M$1006="",Datos!M22&lt;=M$1006))),FALSE),OR(ISNUMBER(FIND(";"&amp;UPPER(TRIM(Datos!M22&amp;""))&amp;"=",M$1007)),ISNUMBER(FIND(";"&amp;UPPER(TRIM(Datos!M22&amp;""))&amp;";",M$1007))),OR(UPPER(TRIM(Datos!M22&amp;""))="SÍ",UPPER(TRIM(Datos!M22&amp;""))="SI",UPPER(TRIM(Datos!M22&amp;""))="NO"),IF(ISNUMBER(Datos!M22),AND(OR(M$1005="",Datos!M22&gt;=M$1005),OR(M$1006="",Datos!M22&lt;=M$1006)),FALSE),TRUE))))</f>
        <v>0.0</v>
      </c>
      <c r="N22">
        <f>IF(Datos!N22="",0,IF(AND(N$1008&lt;&gt;"",Datos!N22=N$1008),0,IF(N$1004=0,0,1-CHOOSE(N$1004,IF(ISNUMBER(Datos!N22),AND(OR(N$1005="",Datos!N22&gt;=N$1005),OR(N$1006="",Datos!N22&lt;=N$1006)),FALSE),IF(ISNUMBER(Datos!N22),AND(Datos!N22=INT(Datos!N22),AND(OR(N$1005="",Datos!N22&gt;=N$1005),OR(N$1006="",Datos!N22&lt;=N$1006))),FALSE),OR(ISNUMBER(FIND(";"&amp;UPPER(TRIM(Datos!N22&amp;""))&amp;"=",N$1007)),ISNUMBER(FIND(";"&amp;UPPER(TRIM(Datos!N22&amp;""))&amp;";",N$1007))),OR(UPPER(TRIM(Datos!N22&amp;""))="SÍ",UPPER(TRIM(Datos!N22&amp;""))="SI",UPPER(TRIM(Datos!N22&amp;""))="NO"),IF(ISNUMBER(Datos!N22),AND(OR(N$1005="",Datos!N22&gt;=N$1005),OR(N$1006="",Datos!N22&lt;=N$1006)),FALSE),TRUE))))</f>
        <v>0.0</v>
      </c>
      <c r="O22">
        <f>IF(Datos!O22="",0,IF(AND(O$1008&lt;&gt;"",Datos!O22=O$1008),0,IF(O$1004=0,0,1-CHOOSE(O$1004,IF(ISNUMBER(Datos!O22),AND(OR(O$1005="",Datos!O22&gt;=O$1005),OR(O$1006="",Datos!O22&lt;=O$1006)),FALSE),IF(ISNUMBER(Datos!O22),AND(Datos!O22=INT(Datos!O22),AND(OR(O$1005="",Datos!O22&gt;=O$1005),OR(O$1006="",Datos!O22&lt;=O$1006))),FALSE),OR(ISNUMBER(FIND(";"&amp;UPPER(TRIM(Datos!O22&amp;""))&amp;"=",O$1007)),ISNUMBER(FIND(";"&amp;UPPER(TRIM(Datos!O22&amp;""))&amp;";",O$1007))),OR(UPPER(TRIM(Datos!O22&amp;""))="SÍ",UPPER(TRIM(Datos!O22&amp;""))="SI",UPPER(TRIM(Datos!O22&amp;""))="NO"),IF(ISNUMBER(Datos!O22),AND(OR(O$1005="",Datos!O22&gt;=O$1005),OR(O$1006="",Datos!O22&lt;=O$1006)),FALSE),TRUE))))</f>
        <v>0.0</v>
      </c>
      <c r="P22">
        <f>IF(Datos!P22="",0,IF(AND(P$1008&lt;&gt;"",Datos!P22=P$1008),0,IF(P$1004=0,0,1-CHOOSE(P$1004,IF(ISNUMBER(Datos!P22),AND(OR(P$1005="",Datos!P22&gt;=P$1005),OR(P$1006="",Datos!P22&lt;=P$1006)),FALSE),IF(ISNUMBER(Datos!P22),AND(Datos!P22=INT(Datos!P22),AND(OR(P$1005="",Datos!P22&gt;=P$1005),OR(P$1006="",Datos!P22&lt;=P$1006))),FALSE),OR(ISNUMBER(FIND(";"&amp;UPPER(TRIM(Datos!P22&amp;""))&amp;"=",P$1007)),ISNUMBER(FIND(";"&amp;UPPER(TRIM(Datos!P22&amp;""))&amp;";",P$1007))),OR(UPPER(TRIM(Datos!P22&amp;""))="SÍ",UPPER(TRIM(Datos!P22&amp;""))="SI",UPPER(TRIM(Datos!P22&amp;""))="NO"),IF(ISNUMBER(Datos!P22),AND(OR(P$1005="",Datos!P22&gt;=P$1005),OR(P$1006="",Datos!P22&lt;=P$1006)),FALSE),TRUE))))</f>
        <v>0.0</v>
      </c>
      <c r="Q22">
        <f>IF(Datos!Q22="",0,IF(AND(Q$1008&lt;&gt;"",Datos!Q22=Q$1008),0,IF(Q$1004=0,0,1-CHOOSE(Q$1004,IF(ISNUMBER(Datos!Q22),AND(OR(Q$1005="",Datos!Q22&gt;=Q$1005),OR(Q$1006="",Datos!Q22&lt;=Q$1006)),FALSE),IF(ISNUMBER(Datos!Q22),AND(Datos!Q22=INT(Datos!Q22),AND(OR(Q$1005="",Datos!Q22&gt;=Q$1005),OR(Q$1006="",Datos!Q22&lt;=Q$1006))),FALSE),OR(ISNUMBER(FIND(";"&amp;UPPER(TRIM(Datos!Q22&amp;""))&amp;"=",Q$1007)),ISNUMBER(FIND(";"&amp;UPPER(TRIM(Datos!Q22&amp;""))&amp;";",Q$1007))),OR(UPPER(TRIM(Datos!Q22&amp;""))="SÍ",UPPER(TRIM(Datos!Q22&amp;""))="SI",UPPER(TRIM(Datos!Q22&amp;""))="NO"),IF(ISNUMBER(Datos!Q22),AND(OR(Q$1005="",Datos!Q22&gt;=Q$1005),OR(Q$1006="",Datos!Q22&lt;=Q$1006)),FALSE),TRUE))))</f>
        <v>0.0</v>
      </c>
      <c r="R22">
        <f>IF(Datos!R22="",0,IF(AND(R$1008&lt;&gt;"",Datos!R22=R$1008),0,IF(R$1004=0,0,1-CHOOSE(R$1004,IF(ISNUMBER(Datos!R22),AND(OR(R$1005="",Datos!R22&gt;=R$1005),OR(R$1006="",Datos!R22&lt;=R$1006)),FALSE),IF(ISNUMBER(Datos!R22),AND(Datos!R22=INT(Datos!R22),AND(OR(R$1005="",Datos!R22&gt;=R$1005),OR(R$1006="",Datos!R22&lt;=R$1006))),FALSE),OR(ISNUMBER(FIND(";"&amp;UPPER(TRIM(Datos!R22&amp;""))&amp;"=",R$1007)),ISNUMBER(FIND(";"&amp;UPPER(TRIM(Datos!R22&amp;""))&amp;";",R$1007))),OR(UPPER(TRIM(Datos!R22&amp;""))="SÍ",UPPER(TRIM(Datos!R22&amp;""))="SI",UPPER(TRIM(Datos!R22&amp;""))="NO"),IF(ISNUMBER(Datos!R22),AND(OR(R$1005="",Datos!R22&gt;=R$1005),OR(R$1006="",Datos!R22&lt;=R$1006)),FALSE),TRUE))))</f>
        <v>0.0</v>
      </c>
      <c r="S22">
        <f>IF(Datos!S22="",0,IF(AND(S$1008&lt;&gt;"",Datos!S22=S$1008),0,IF(S$1004=0,0,1-CHOOSE(S$1004,IF(ISNUMBER(Datos!S22),AND(OR(S$1005="",Datos!S22&gt;=S$1005),OR(S$1006="",Datos!S22&lt;=S$1006)),FALSE),IF(ISNUMBER(Datos!S22),AND(Datos!S22=INT(Datos!S22),AND(OR(S$1005="",Datos!S22&gt;=S$1005),OR(S$1006="",Datos!S22&lt;=S$1006))),FALSE),OR(ISNUMBER(FIND(";"&amp;UPPER(TRIM(Datos!S22&amp;""))&amp;"=",S$1007)),ISNUMBER(FIND(";"&amp;UPPER(TRIM(Datos!S22&amp;""))&amp;";",S$1007))),OR(UPPER(TRIM(Datos!S22&amp;""))="SÍ",UPPER(TRIM(Datos!S22&amp;""))="SI",UPPER(TRIM(Datos!S22&amp;""))="NO"),IF(ISNUMBER(Datos!S22),AND(OR(S$1005="",Datos!S22&gt;=S$1005),OR(S$1006="",Datos!S22&lt;=S$1006)),FALSE),TRUE))))</f>
        <v>0.0</v>
      </c>
      <c r="T22">
        <f>IF(Datos!T22="",0,IF(AND(T$1008&lt;&gt;"",Datos!T22=T$1008),0,IF(T$1004=0,0,1-CHOOSE(T$1004,IF(ISNUMBER(Datos!T22),AND(OR(T$1005="",Datos!T22&gt;=T$1005),OR(T$1006="",Datos!T22&lt;=T$1006)),FALSE),IF(ISNUMBER(Datos!T22),AND(Datos!T22=INT(Datos!T22),AND(OR(T$1005="",Datos!T22&gt;=T$1005),OR(T$1006="",Datos!T22&lt;=T$1006))),FALSE),OR(ISNUMBER(FIND(";"&amp;UPPER(TRIM(Datos!T22&amp;""))&amp;"=",T$1007)),ISNUMBER(FIND(";"&amp;UPPER(TRIM(Datos!T22&amp;""))&amp;";",T$1007))),OR(UPPER(TRIM(Datos!T22&amp;""))="SÍ",UPPER(TRIM(Datos!T22&amp;""))="SI",UPPER(TRIM(Datos!T22&amp;""))="NO"),IF(ISNUMBER(Datos!T22),AND(OR(T$1005="",Datos!T22&gt;=T$1005),OR(T$1006="",Datos!T22&lt;=T$1006)),FALSE),TRUE))))</f>
        <v>0.0</v>
      </c>
      <c r="U22">
        <f>IF(Datos!U22="",0,IF(AND(U$1008&lt;&gt;"",Datos!U22=U$1008),0,IF(U$1004=0,0,1-CHOOSE(U$1004,IF(ISNUMBER(Datos!U22),AND(OR(U$1005="",Datos!U22&gt;=U$1005),OR(U$1006="",Datos!U22&lt;=U$1006)),FALSE),IF(ISNUMBER(Datos!U22),AND(Datos!U22=INT(Datos!U22),AND(OR(U$1005="",Datos!U22&gt;=U$1005),OR(U$1006="",Datos!U22&lt;=U$1006))),FALSE),OR(ISNUMBER(FIND(";"&amp;UPPER(TRIM(Datos!U22&amp;""))&amp;"=",U$1007)),ISNUMBER(FIND(";"&amp;UPPER(TRIM(Datos!U22&amp;""))&amp;";",U$1007))),OR(UPPER(TRIM(Datos!U22&amp;""))="SÍ",UPPER(TRIM(Datos!U22&amp;""))="SI",UPPER(TRIM(Datos!U22&amp;""))="NO"),IF(ISNUMBER(Datos!U22),AND(OR(U$1005="",Datos!U22&gt;=U$1005),OR(U$1006="",Datos!U22&lt;=U$1006)),FALSE),TRUE))))</f>
        <v>0.0</v>
      </c>
      <c r="V22">
        <f>IF(Datos!V22="",0,IF(AND(V$1008&lt;&gt;"",Datos!V22=V$1008),0,IF(V$1004=0,0,1-CHOOSE(V$1004,IF(ISNUMBER(Datos!V22),AND(OR(V$1005="",Datos!V22&gt;=V$1005),OR(V$1006="",Datos!V22&lt;=V$1006)),FALSE),IF(ISNUMBER(Datos!V22),AND(Datos!V22=INT(Datos!V22),AND(OR(V$1005="",Datos!V22&gt;=V$1005),OR(V$1006="",Datos!V22&lt;=V$1006))),FALSE),OR(ISNUMBER(FIND(";"&amp;UPPER(TRIM(Datos!V22&amp;""))&amp;"=",V$1007)),ISNUMBER(FIND(";"&amp;UPPER(TRIM(Datos!V22&amp;""))&amp;";",V$1007))),OR(UPPER(TRIM(Datos!V22&amp;""))="SÍ",UPPER(TRIM(Datos!V22&amp;""))="SI",UPPER(TRIM(Datos!V22&amp;""))="NO"),IF(ISNUMBER(Datos!V22),AND(OR(V$1005="",Datos!V22&gt;=V$1005),OR(V$1006="",Datos!V22&lt;=V$1006)),FALSE),TRUE))))</f>
        <v>0.0</v>
      </c>
      <c r="W22">
        <f>IF(Datos!W22="",0,IF(AND(W$1008&lt;&gt;"",Datos!W22=W$1008),0,IF(W$1004=0,0,1-CHOOSE(W$1004,IF(ISNUMBER(Datos!W22),AND(OR(W$1005="",Datos!W22&gt;=W$1005),OR(W$1006="",Datos!W22&lt;=W$1006)),FALSE),IF(ISNUMBER(Datos!W22),AND(Datos!W22=INT(Datos!W22),AND(OR(W$1005="",Datos!W22&gt;=W$1005),OR(W$1006="",Datos!W22&lt;=W$1006))),FALSE),OR(ISNUMBER(FIND(";"&amp;UPPER(TRIM(Datos!W22&amp;""))&amp;"=",W$1007)),ISNUMBER(FIND(";"&amp;UPPER(TRIM(Datos!W22&amp;""))&amp;";",W$1007))),OR(UPPER(TRIM(Datos!W22&amp;""))="SÍ",UPPER(TRIM(Datos!W22&amp;""))="SI",UPPER(TRIM(Datos!W22&amp;""))="NO"),IF(ISNUMBER(Datos!W22),AND(OR(W$1005="",Datos!W22&gt;=W$1005),OR(W$1006="",Datos!W22&lt;=W$1006)),FALSE),TRUE))))</f>
        <v>0.0</v>
      </c>
      <c r="X22">
        <f>IF(Datos!X22="",0,IF(AND(X$1008&lt;&gt;"",Datos!X22=X$1008),0,IF(X$1004=0,0,1-CHOOSE(X$1004,IF(ISNUMBER(Datos!X22),AND(OR(X$1005="",Datos!X22&gt;=X$1005),OR(X$1006="",Datos!X22&lt;=X$1006)),FALSE),IF(ISNUMBER(Datos!X22),AND(Datos!X22=INT(Datos!X22),AND(OR(X$1005="",Datos!X22&gt;=X$1005),OR(X$1006="",Datos!X22&lt;=X$1006))),FALSE),OR(ISNUMBER(FIND(";"&amp;UPPER(TRIM(Datos!X22&amp;""))&amp;"=",X$1007)),ISNUMBER(FIND(";"&amp;UPPER(TRIM(Datos!X22&amp;""))&amp;";",X$1007))),OR(UPPER(TRIM(Datos!X22&amp;""))="SÍ",UPPER(TRIM(Datos!X22&amp;""))="SI",UPPER(TRIM(Datos!X22&amp;""))="NO"),IF(ISNUMBER(Datos!X22),AND(OR(X$1005="",Datos!X22&gt;=X$1005),OR(X$1006="",Datos!X22&lt;=X$1006)),FALSE),TRUE))))</f>
        <v>0.0</v>
      </c>
      <c r="Y22">
        <f>IF(Datos!Y22="",0,IF(AND(Y$1008&lt;&gt;"",Datos!Y22=Y$1008),0,IF(Y$1004=0,0,1-CHOOSE(Y$1004,IF(ISNUMBER(Datos!Y22),AND(OR(Y$1005="",Datos!Y22&gt;=Y$1005),OR(Y$1006="",Datos!Y22&lt;=Y$1006)),FALSE),IF(ISNUMBER(Datos!Y22),AND(Datos!Y22=INT(Datos!Y22),AND(OR(Y$1005="",Datos!Y22&gt;=Y$1005),OR(Y$1006="",Datos!Y22&lt;=Y$1006))),FALSE),OR(ISNUMBER(FIND(";"&amp;UPPER(TRIM(Datos!Y22&amp;""))&amp;"=",Y$1007)),ISNUMBER(FIND(";"&amp;UPPER(TRIM(Datos!Y22&amp;""))&amp;";",Y$1007))),OR(UPPER(TRIM(Datos!Y22&amp;""))="SÍ",UPPER(TRIM(Datos!Y22&amp;""))="SI",UPPER(TRIM(Datos!Y22&amp;""))="NO"),IF(ISNUMBER(Datos!Y22),AND(OR(Y$1005="",Datos!Y22&gt;=Y$1005),OR(Y$1006="",Datos!Y22&lt;=Y$1006)),FALSE),TRUE))))</f>
        <v>0.0</v>
      </c>
      <c r="Z22">
        <f>IF(Datos!Z22="",0,IF(AND(Z$1008&lt;&gt;"",Datos!Z22=Z$1008),0,IF(Z$1004=0,0,1-CHOOSE(Z$1004,IF(ISNUMBER(Datos!Z22),AND(OR(Z$1005="",Datos!Z22&gt;=Z$1005),OR(Z$1006="",Datos!Z22&lt;=Z$1006)),FALSE),IF(ISNUMBER(Datos!Z22),AND(Datos!Z22=INT(Datos!Z22),AND(OR(Z$1005="",Datos!Z22&gt;=Z$1005),OR(Z$1006="",Datos!Z22&lt;=Z$1006))),FALSE),OR(ISNUMBER(FIND(";"&amp;UPPER(TRIM(Datos!Z22&amp;""))&amp;"=",Z$1007)),ISNUMBER(FIND(";"&amp;UPPER(TRIM(Datos!Z22&amp;""))&amp;";",Z$1007))),OR(UPPER(TRIM(Datos!Z22&amp;""))="SÍ",UPPER(TRIM(Datos!Z22&amp;""))="SI",UPPER(TRIM(Datos!Z22&amp;""))="NO"),IF(ISNUMBER(Datos!Z22),AND(OR(Z$1005="",Datos!Z22&gt;=Z$1005),OR(Z$1006="",Datos!Z22&lt;=Z$1006)),FALSE),TRUE))))</f>
        <v>0.0</v>
      </c>
      <c r="AA22">
        <f>IF(Datos!AA22="",0,IF(AND(AA$1008&lt;&gt;"",Datos!AA22=AA$1008),0,IF(AA$1004=0,0,1-CHOOSE(AA$1004,IF(ISNUMBER(Datos!AA22),AND(OR(AA$1005="",Datos!AA22&gt;=AA$1005),OR(AA$1006="",Datos!AA22&lt;=AA$1006)),FALSE),IF(ISNUMBER(Datos!AA22),AND(Datos!AA22=INT(Datos!AA22),AND(OR(AA$1005="",Datos!AA22&gt;=AA$1005),OR(AA$1006="",Datos!AA22&lt;=AA$1006))),FALSE),OR(ISNUMBER(FIND(";"&amp;UPPER(TRIM(Datos!AA22&amp;""))&amp;"=",AA$1007)),ISNUMBER(FIND(";"&amp;UPPER(TRIM(Datos!AA22&amp;""))&amp;";",AA$1007))),OR(UPPER(TRIM(Datos!AA22&amp;""))="SÍ",UPPER(TRIM(Datos!AA22&amp;""))="SI",UPPER(TRIM(Datos!AA22&amp;""))="NO"),IF(ISNUMBER(Datos!AA22),AND(OR(AA$1005="",Datos!AA22&gt;=AA$1005),OR(AA$1006="",Datos!AA22&lt;=AA$1006)),FALSE),TRUE))))</f>
        <v>0.0</v>
      </c>
      <c r="AB22">
        <f>IF(Datos!AB22="",0,IF(AND(AB$1008&lt;&gt;"",Datos!AB22=AB$1008),0,IF(AB$1004=0,0,1-CHOOSE(AB$1004,IF(ISNUMBER(Datos!AB22),AND(OR(AB$1005="",Datos!AB22&gt;=AB$1005),OR(AB$1006="",Datos!AB22&lt;=AB$1006)),FALSE),IF(ISNUMBER(Datos!AB22),AND(Datos!AB22=INT(Datos!AB22),AND(OR(AB$1005="",Datos!AB22&gt;=AB$1005),OR(AB$1006="",Datos!AB22&lt;=AB$1006))),FALSE),OR(ISNUMBER(FIND(";"&amp;UPPER(TRIM(Datos!AB22&amp;""))&amp;"=",AB$1007)),ISNUMBER(FIND(";"&amp;UPPER(TRIM(Datos!AB22&amp;""))&amp;";",AB$1007))),OR(UPPER(TRIM(Datos!AB22&amp;""))="SÍ",UPPER(TRIM(Datos!AB22&amp;""))="SI",UPPER(TRIM(Datos!AB22&amp;""))="NO"),IF(ISNUMBER(Datos!AB22),AND(OR(AB$1005="",Datos!AB22&gt;=AB$1005),OR(AB$1006="",Datos!AB22&lt;=AB$1006)),FALSE),TRUE))))</f>
        <v>0.0</v>
      </c>
      <c r="AC22">
        <f>IF(Datos!AC22="",0,IF(AND(AC$1008&lt;&gt;"",Datos!AC22=AC$1008),0,IF(AC$1004=0,0,1-CHOOSE(AC$1004,IF(ISNUMBER(Datos!AC22),AND(OR(AC$1005="",Datos!AC22&gt;=AC$1005),OR(AC$1006="",Datos!AC22&lt;=AC$1006)),FALSE),IF(ISNUMBER(Datos!AC22),AND(Datos!AC22=INT(Datos!AC22),AND(OR(AC$1005="",Datos!AC22&gt;=AC$1005),OR(AC$1006="",Datos!AC22&lt;=AC$1006))),FALSE),OR(ISNUMBER(FIND(";"&amp;UPPER(TRIM(Datos!AC22&amp;""))&amp;"=",AC$1007)),ISNUMBER(FIND(";"&amp;UPPER(TRIM(Datos!AC22&amp;""))&amp;";",AC$1007))),OR(UPPER(TRIM(Datos!AC22&amp;""))="SÍ",UPPER(TRIM(Datos!AC22&amp;""))="SI",UPPER(TRIM(Datos!AC22&amp;""))="NO"),IF(ISNUMBER(Datos!AC22),AND(OR(AC$1005="",Datos!AC22&gt;=AC$1005),OR(AC$1006="",Datos!AC22&lt;=AC$1006)),FALSE),TRUE))))</f>
        <v>0.0</v>
      </c>
      <c r="AD22">
        <f>IF(Datos!AD22="",0,IF(AND(AD$1008&lt;&gt;"",Datos!AD22=AD$1008),0,IF(AD$1004=0,0,1-CHOOSE(AD$1004,IF(ISNUMBER(Datos!AD22),AND(OR(AD$1005="",Datos!AD22&gt;=AD$1005),OR(AD$1006="",Datos!AD22&lt;=AD$1006)),FALSE),IF(ISNUMBER(Datos!AD22),AND(Datos!AD22=INT(Datos!AD22),AND(OR(AD$1005="",Datos!AD22&gt;=AD$1005),OR(AD$1006="",Datos!AD22&lt;=AD$1006))),FALSE),OR(ISNUMBER(FIND(";"&amp;UPPER(TRIM(Datos!AD22&amp;""))&amp;"=",AD$1007)),ISNUMBER(FIND(";"&amp;UPPER(TRIM(Datos!AD22&amp;""))&amp;";",AD$1007))),OR(UPPER(TRIM(Datos!AD22&amp;""))="SÍ",UPPER(TRIM(Datos!AD22&amp;""))="SI",UPPER(TRIM(Datos!AD22&amp;""))="NO"),IF(ISNUMBER(Datos!AD22),AND(OR(AD$1005="",Datos!AD22&gt;=AD$1005),OR(AD$1006="",Datos!AD22&lt;=AD$1006)),FALSE),TRUE))))</f>
        <v>0.0</v>
      </c>
      <c r="AE22">
        <f>IF(Datos!AE22="",0,IF(AND(AE$1008&lt;&gt;"",Datos!AE22=AE$1008),0,IF(AE$1004=0,0,1-CHOOSE(AE$1004,IF(ISNUMBER(Datos!AE22),AND(OR(AE$1005="",Datos!AE22&gt;=AE$1005),OR(AE$1006="",Datos!AE22&lt;=AE$1006)),FALSE),IF(ISNUMBER(Datos!AE22),AND(Datos!AE22=INT(Datos!AE22),AND(OR(AE$1005="",Datos!AE22&gt;=AE$1005),OR(AE$1006="",Datos!AE22&lt;=AE$1006))),FALSE),OR(ISNUMBER(FIND(";"&amp;UPPER(TRIM(Datos!AE22&amp;""))&amp;"=",AE$1007)),ISNUMBER(FIND(";"&amp;UPPER(TRIM(Datos!AE22&amp;""))&amp;";",AE$1007))),OR(UPPER(TRIM(Datos!AE22&amp;""))="SÍ",UPPER(TRIM(Datos!AE22&amp;""))="SI",UPPER(TRIM(Datos!AE22&amp;""))="NO"),IF(ISNUMBER(Datos!AE22),AND(OR(AE$1005="",Datos!AE22&gt;=AE$1005),OR(AE$1006="",Datos!AE22&lt;=AE$1006)),FALSE),TRUE))))</f>
        <v>0.0</v>
      </c>
    </row>
    <row r="23" spans="2:31">
      <c r="B23">
        <f>IF(Datos!B23="",0,IF(AND(B$1008&lt;&gt;"",Datos!B23=B$1008),0,IF(B$1004=0,0,1-CHOOSE(B$1004,IF(ISNUMBER(Datos!B23),AND(OR(B$1005="",Datos!B23&gt;=B$1005),OR(B$1006="",Datos!B23&lt;=B$1006)),FALSE),IF(ISNUMBER(Datos!B23),AND(Datos!B23=INT(Datos!B23),AND(OR(B$1005="",Datos!B23&gt;=B$1005),OR(B$1006="",Datos!B23&lt;=B$1006))),FALSE),OR(ISNUMBER(FIND(";"&amp;UPPER(TRIM(Datos!B23&amp;""))&amp;"=",B$1007)),ISNUMBER(FIND(";"&amp;UPPER(TRIM(Datos!B23&amp;""))&amp;";",B$1007))),OR(UPPER(TRIM(Datos!B23&amp;""))="SÍ",UPPER(TRIM(Datos!B23&amp;""))="SI",UPPER(TRIM(Datos!B23&amp;""))="NO"),IF(ISNUMBER(Datos!B23),AND(OR(B$1005="",Datos!B23&gt;=B$1005),OR(B$1006="",Datos!B23&lt;=B$1006)),FALSE),TRUE))))</f>
        <v>0.0</v>
      </c>
      <c r="C23">
        <f>IF(Datos!C23="",0,IF(AND(C$1008&lt;&gt;"",Datos!C23=C$1008),0,IF(C$1004=0,0,1-CHOOSE(C$1004,IF(ISNUMBER(Datos!C23),AND(OR(C$1005="",Datos!C23&gt;=C$1005),OR(C$1006="",Datos!C23&lt;=C$1006)),FALSE),IF(ISNUMBER(Datos!C23),AND(Datos!C23=INT(Datos!C23),AND(OR(C$1005="",Datos!C23&gt;=C$1005),OR(C$1006="",Datos!C23&lt;=C$1006))),FALSE),OR(ISNUMBER(FIND(";"&amp;UPPER(TRIM(Datos!C23&amp;""))&amp;"=",C$1007)),ISNUMBER(FIND(";"&amp;UPPER(TRIM(Datos!C23&amp;""))&amp;";",C$1007))),OR(UPPER(TRIM(Datos!C23&amp;""))="SÍ",UPPER(TRIM(Datos!C23&amp;""))="SI",UPPER(TRIM(Datos!C23&amp;""))="NO"),IF(ISNUMBER(Datos!C23),AND(OR(C$1005="",Datos!C23&gt;=C$1005),OR(C$1006="",Datos!C23&lt;=C$1006)),FALSE),TRUE))))</f>
        <v>0.0</v>
      </c>
      <c r="D23">
        <f>IF(Datos!D23="",0,IF(AND(D$1008&lt;&gt;"",Datos!D23=D$1008),0,IF(D$1004=0,0,1-CHOOSE(D$1004,IF(ISNUMBER(Datos!D23),AND(OR(D$1005="",Datos!D23&gt;=D$1005),OR(D$1006="",Datos!D23&lt;=D$1006)),FALSE),IF(ISNUMBER(Datos!D23),AND(Datos!D23=INT(Datos!D23),AND(OR(D$1005="",Datos!D23&gt;=D$1005),OR(D$1006="",Datos!D23&lt;=D$1006))),FALSE),OR(ISNUMBER(FIND(";"&amp;UPPER(TRIM(Datos!D23&amp;""))&amp;"=",D$1007)),ISNUMBER(FIND(";"&amp;UPPER(TRIM(Datos!D23&amp;""))&amp;";",D$1007))),OR(UPPER(TRIM(Datos!D23&amp;""))="SÍ",UPPER(TRIM(Datos!D23&amp;""))="SI",UPPER(TRIM(Datos!D23&amp;""))="NO"),IF(ISNUMBER(Datos!D23),AND(OR(D$1005="",Datos!D23&gt;=D$1005),OR(D$1006="",Datos!D23&lt;=D$1006)),FALSE),TRUE))))</f>
        <v>0.0</v>
      </c>
      <c r="E23">
        <f>IF(Datos!E23="",0,IF(AND(E$1008&lt;&gt;"",Datos!E23=E$1008),0,IF(E$1004=0,0,1-CHOOSE(E$1004,IF(ISNUMBER(Datos!E23),AND(OR(E$1005="",Datos!E23&gt;=E$1005),OR(E$1006="",Datos!E23&lt;=E$1006)),FALSE),IF(ISNUMBER(Datos!E23),AND(Datos!E23=INT(Datos!E23),AND(OR(E$1005="",Datos!E23&gt;=E$1005),OR(E$1006="",Datos!E23&lt;=E$1006))),FALSE),OR(ISNUMBER(FIND(";"&amp;UPPER(TRIM(Datos!E23&amp;""))&amp;"=",E$1007)),ISNUMBER(FIND(";"&amp;UPPER(TRIM(Datos!E23&amp;""))&amp;";",E$1007))),OR(UPPER(TRIM(Datos!E23&amp;""))="SÍ",UPPER(TRIM(Datos!E23&amp;""))="SI",UPPER(TRIM(Datos!E23&amp;""))="NO"),IF(ISNUMBER(Datos!E23),AND(OR(E$1005="",Datos!E23&gt;=E$1005),OR(E$1006="",Datos!E23&lt;=E$1006)),FALSE),TRUE))))</f>
        <v>0.0</v>
      </c>
      <c r="F23">
        <f>IF(Datos!F23="",0,IF(AND(F$1008&lt;&gt;"",Datos!F23=F$1008),0,IF(F$1004=0,0,1-CHOOSE(F$1004,IF(ISNUMBER(Datos!F23),AND(OR(F$1005="",Datos!F23&gt;=F$1005),OR(F$1006="",Datos!F23&lt;=F$1006)),FALSE),IF(ISNUMBER(Datos!F23),AND(Datos!F23=INT(Datos!F23),AND(OR(F$1005="",Datos!F23&gt;=F$1005),OR(F$1006="",Datos!F23&lt;=F$1006))),FALSE),OR(ISNUMBER(FIND(";"&amp;UPPER(TRIM(Datos!F23&amp;""))&amp;"=",F$1007)),ISNUMBER(FIND(";"&amp;UPPER(TRIM(Datos!F23&amp;""))&amp;";",F$1007))),OR(UPPER(TRIM(Datos!F23&amp;""))="SÍ",UPPER(TRIM(Datos!F23&amp;""))="SI",UPPER(TRIM(Datos!F23&amp;""))="NO"),IF(ISNUMBER(Datos!F23),AND(OR(F$1005="",Datos!F23&gt;=F$1005),OR(F$1006="",Datos!F23&lt;=F$1006)),FALSE),TRUE))))</f>
        <v>0.0</v>
      </c>
      <c r="G23">
        <f>IF(Datos!G23="",0,IF(AND(G$1008&lt;&gt;"",Datos!G23=G$1008),0,IF(G$1004=0,0,1-CHOOSE(G$1004,IF(ISNUMBER(Datos!G23),AND(OR(G$1005="",Datos!G23&gt;=G$1005),OR(G$1006="",Datos!G23&lt;=G$1006)),FALSE),IF(ISNUMBER(Datos!G23),AND(Datos!G23=INT(Datos!G23),AND(OR(G$1005="",Datos!G23&gt;=G$1005),OR(G$1006="",Datos!G23&lt;=G$1006))),FALSE),OR(ISNUMBER(FIND(";"&amp;UPPER(TRIM(Datos!G23&amp;""))&amp;"=",G$1007)),ISNUMBER(FIND(";"&amp;UPPER(TRIM(Datos!G23&amp;""))&amp;";",G$1007))),OR(UPPER(TRIM(Datos!G23&amp;""))="SÍ",UPPER(TRIM(Datos!G23&amp;""))="SI",UPPER(TRIM(Datos!G23&amp;""))="NO"),IF(ISNUMBER(Datos!G23),AND(OR(G$1005="",Datos!G23&gt;=G$1005),OR(G$1006="",Datos!G23&lt;=G$1006)),FALSE),TRUE))))</f>
        <v>0.0</v>
      </c>
      <c r="H23">
        <f>IF(Datos!H23="",0,IF(AND(H$1008&lt;&gt;"",Datos!H23=H$1008),0,IF(H$1004=0,0,1-CHOOSE(H$1004,IF(ISNUMBER(Datos!H23),AND(OR(H$1005="",Datos!H23&gt;=H$1005),OR(H$1006="",Datos!H23&lt;=H$1006)),FALSE),IF(ISNUMBER(Datos!H23),AND(Datos!H23=INT(Datos!H23),AND(OR(H$1005="",Datos!H23&gt;=H$1005),OR(H$1006="",Datos!H23&lt;=H$1006))),FALSE),OR(ISNUMBER(FIND(";"&amp;UPPER(TRIM(Datos!H23&amp;""))&amp;"=",H$1007)),ISNUMBER(FIND(";"&amp;UPPER(TRIM(Datos!H23&amp;""))&amp;";",H$1007))),OR(UPPER(TRIM(Datos!H23&amp;""))="SÍ",UPPER(TRIM(Datos!H23&amp;""))="SI",UPPER(TRIM(Datos!H23&amp;""))="NO"),IF(ISNUMBER(Datos!H23),AND(OR(H$1005="",Datos!H23&gt;=H$1005),OR(H$1006="",Datos!H23&lt;=H$1006)),FALSE),TRUE))))</f>
        <v>0.0</v>
      </c>
      <c r="I23">
        <f>IF(Datos!I23="",0,IF(AND(I$1008&lt;&gt;"",Datos!I23=I$1008),0,IF(I$1004=0,0,1-CHOOSE(I$1004,IF(ISNUMBER(Datos!I23),AND(OR(I$1005="",Datos!I23&gt;=I$1005),OR(I$1006="",Datos!I23&lt;=I$1006)),FALSE),IF(ISNUMBER(Datos!I23),AND(Datos!I23=INT(Datos!I23),AND(OR(I$1005="",Datos!I23&gt;=I$1005),OR(I$1006="",Datos!I23&lt;=I$1006))),FALSE),OR(ISNUMBER(FIND(";"&amp;UPPER(TRIM(Datos!I23&amp;""))&amp;"=",I$1007)),ISNUMBER(FIND(";"&amp;UPPER(TRIM(Datos!I23&amp;""))&amp;";",I$1007))),OR(UPPER(TRIM(Datos!I23&amp;""))="SÍ",UPPER(TRIM(Datos!I23&amp;""))="SI",UPPER(TRIM(Datos!I23&amp;""))="NO"),IF(ISNUMBER(Datos!I23),AND(OR(I$1005="",Datos!I23&gt;=I$1005),OR(I$1006="",Datos!I23&lt;=I$1006)),FALSE),TRUE))))</f>
        <v>0.0</v>
      </c>
      <c r="J23">
        <f>IF(Datos!J23="",0,IF(AND(J$1008&lt;&gt;"",Datos!J23=J$1008),0,IF(J$1004=0,0,1-CHOOSE(J$1004,IF(ISNUMBER(Datos!J23),AND(OR(J$1005="",Datos!J23&gt;=J$1005),OR(J$1006="",Datos!J23&lt;=J$1006)),FALSE),IF(ISNUMBER(Datos!J23),AND(Datos!J23=INT(Datos!J23),AND(OR(J$1005="",Datos!J23&gt;=J$1005),OR(J$1006="",Datos!J23&lt;=J$1006))),FALSE),OR(ISNUMBER(FIND(";"&amp;UPPER(TRIM(Datos!J23&amp;""))&amp;"=",J$1007)),ISNUMBER(FIND(";"&amp;UPPER(TRIM(Datos!J23&amp;""))&amp;";",J$1007))),OR(UPPER(TRIM(Datos!J23&amp;""))="SÍ",UPPER(TRIM(Datos!J23&amp;""))="SI",UPPER(TRIM(Datos!J23&amp;""))="NO"),IF(ISNUMBER(Datos!J23),AND(OR(J$1005="",Datos!J23&gt;=J$1005),OR(J$1006="",Datos!J23&lt;=J$1006)),FALSE),TRUE))))</f>
        <v>0.0</v>
      </c>
      <c r="K23">
        <f>IF(Datos!K23="",0,IF(AND(K$1008&lt;&gt;"",Datos!K23=K$1008),0,IF(K$1004=0,0,1-CHOOSE(K$1004,IF(ISNUMBER(Datos!K23),AND(OR(K$1005="",Datos!K23&gt;=K$1005),OR(K$1006="",Datos!K23&lt;=K$1006)),FALSE),IF(ISNUMBER(Datos!K23),AND(Datos!K23=INT(Datos!K23),AND(OR(K$1005="",Datos!K23&gt;=K$1005),OR(K$1006="",Datos!K23&lt;=K$1006))),FALSE),OR(ISNUMBER(FIND(";"&amp;UPPER(TRIM(Datos!K23&amp;""))&amp;"=",K$1007)),ISNUMBER(FIND(";"&amp;UPPER(TRIM(Datos!K23&amp;""))&amp;";",K$1007))),OR(UPPER(TRIM(Datos!K23&amp;""))="SÍ",UPPER(TRIM(Datos!K23&amp;""))="SI",UPPER(TRIM(Datos!K23&amp;""))="NO"),IF(ISNUMBER(Datos!K23),AND(OR(K$1005="",Datos!K23&gt;=K$1005),OR(K$1006="",Datos!K23&lt;=K$1006)),FALSE),TRUE))))</f>
        <v>0.0</v>
      </c>
      <c r="L23">
        <f>IF(Datos!L23="",0,IF(AND(L$1008&lt;&gt;"",Datos!L23=L$1008),0,IF(L$1004=0,0,1-CHOOSE(L$1004,IF(ISNUMBER(Datos!L23),AND(OR(L$1005="",Datos!L23&gt;=L$1005),OR(L$1006="",Datos!L23&lt;=L$1006)),FALSE),IF(ISNUMBER(Datos!L23),AND(Datos!L23=INT(Datos!L23),AND(OR(L$1005="",Datos!L23&gt;=L$1005),OR(L$1006="",Datos!L23&lt;=L$1006))),FALSE),OR(ISNUMBER(FIND(";"&amp;UPPER(TRIM(Datos!L23&amp;""))&amp;"=",L$1007)),ISNUMBER(FIND(";"&amp;UPPER(TRIM(Datos!L23&amp;""))&amp;";",L$1007))),OR(UPPER(TRIM(Datos!L23&amp;""))="SÍ",UPPER(TRIM(Datos!L23&amp;""))="SI",UPPER(TRIM(Datos!L23&amp;""))="NO"),IF(ISNUMBER(Datos!L23),AND(OR(L$1005="",Datos!L23&gt;=L$1005),OR(L$1006="",Datos!L23&lt;=L$1006)),FALSE),TRUE))))</f>
        <v>0.0</v>
      </c>
      <c r="M23">
        <f>IF(Datos!M23="",0,IF(AND(M$1008&lt;&gt;"",Datos!M23=M$1008),0,IF(M$1004=0,0,1-CHOOSE(M$1004,IF(ISNUMBER(Datos!M23),AND(OR(M$1005="",Datos!M23&gt;=M$1005),OR(M$1006="",Datos!M23&lt;=M$1006)),FALSE),IF(ISNUMBER(Datos!M23),AND(Datos!M23=INT(Datos!M23),AND(OR(M$1005="",Datos!M23&gt;=M$1005),OR(M$1006="",Datos!M23&lt;=M$1006))),FALSE),OR(ISNUMBER(FIND(";"&amp;UPPER(TRIM(Datos!M23&amp;""))&amp;"=",M$1007)),ISNUMBER(FIND(";"&amp;UPPER(TRIM(Datos!M23&amp;""))&amp;";",M$1007))),OR(UPPER(TRIM(Datos!M23&amp;""))="SÍ",UPPER(TRIM(Datos!M23&amp;""))="SI",UPPER(TRIM(Datos!M23&amp;""))="NO"),IF(ISNUMBER(Datos!M23),AND(OR(M$1005="",Datos!M23&gt;=M$1005),OR(M$1006="",Datos!M23&lt;=M$1006)),FALSE),TRUE))))</f>
        <v>0.0</v>
      </c>
      <c r="N23">
        <f>IF(Datos!N23="",0,IF(AND(N$1008&lt;&gt;"",Datos!N23=N$1008),0,IF(N$1004=0,0,1-CHOOSE(N$1004,IF(ISNUMBER(Datos!N23),AND(OR(N$1005="",Datos!N23&gt;=N$1005),OR(N$1006="",Datos!N23&lt;=N$1006)),FALSE),IF(ISNUMBER(Datos!N23),AND(Datos!N23=INT(Datos!N23),AND(OR(N$1005="",Datos!N23&gt;=N$1005),OR(N$1006="",Datos!N23&lt;=N$1006))),FALSE),OR(ISNUMBER(FIND(";"&amp;UPPER(TRIM(Datos!N23&amp;""))&amp;"=",N$1007)),ISNUMBER(FIND(";"&amp;UPPER(TRIM(Datos!N23&amp;""))&amp;";",N$1007))),OR(UPPER(TRIM(Datos!N23&amp;""))="SÍ",UPPER(TRIM(Datos!N23&amp;""))="SI",UPPER(TRIM(Datos!N23&amp;""))="NO"),IF(ISNUMBER(Datos!N23),AND(OR(N$1005="",Datos!N23&gt;=N$1005),OR(N$1006="",Datos!N23&lt;=N$1006)),FALSE),TRUE))))</f>
        <v>0.0</v>
      </c>
      <c r="O23">
        <f>IF(Datos!O23="",0,IF(AND(O$1008&lt;&gt;"",Datos!O23=O$1008),0,IF(O$1004=0,0,1-CHOOSE(O$1004,IF(ISNUMBER(Datos!O23),AND(OR(O$1005="",Datos!O23&gt;=O$1005),OR(O$1006="",Datos!O23&lt;=O$1006)),FALSE),IF(ISNUMBER(Datos!O23),AND(Datos!O23=INT(Datos!O23),AND(OR(O$1005="",Datos!O23&gt;=O$1005),OR(O$1006="",Datos!O23&lt;=O$1006))),FALSE),OR(ISNUMBER(FIND(";"&amp;UPPER(TRIM(Datos!O23&amp;""))&amp;"=",O$1007)),ISNUMBER(FIND(";"&amp;UPPER(TRIM(Datos!O23&amp;""))&amp;";",O$1007))),OR(UPPER(TRIM(Datos!O23&amp;""))="SÍ",UPPER(TRIM(Datos!O23&amp;""))="SI",UPPER(TRIM(Datos!O23&amp;""))="NO"),IF(ISNUMBER(Datos!O23),AND(OR(O$1005="",Datos!O23&gt;=O$1005),OR(O$1006="",Datos!O23&lt;=O$1006)),FALSE),TRUE))))</f>
        <v>0.0</v>
      </c>
      <c r="P23">
        <f>IF(Datos!P23="",0,IF(AND(P$1008&lt;&gt;"",Datos!P23=P$1008),0,IF(P$1004=0,0,1-CHOOSE(P$1004,IF(ISNUMBER(Datos!P23),AND(OR(P$1005="",Datos!P23&gt;=P$1005),OR(P$1006="",Datos!P23&lt;=P$1006)),FALSE),IF(ISNUMBER(Datos!P23),AND(Datos!P23=INT(Datos!P23),AND(OR(P$1005="",Datos!P23&gt;=P$1005),OR(P$1006="",Datos!P23&lt;=P$1006))),FALSE),OR(ISNUMBER(FIND(";"&amp;UPPER(TRIM(Datos!P23&amp;""))&amp;"=",P$1007)),ISNUMBER(FIND(";"&amp;UPPER(TRIM(Datos!P23&amp;""))&amp;";",P$1007))),OR(UPPER(TRIM(Datos!P23&amp;""))="SÍ",UPPER(TRIM(Datos!P23&amp;""))="SI",UPPER(TRIM(Datos!P23&amp;""))="NO"),IF(ISNUMBER(Datos!P23),AND(OR(P$1005="",Datos!P23&gt;=P$1005),OR(P$1006="",Datos!P23&lt;=P$1006)),FALSE),TRUE))))</f>
        <v>0.0</v>
      </c>
      <c r="Q23">
        <f>IF(Datos!Q23="",0,IF(AND(Q$1008&lt;&gt;"",Datos!Q23=Q$1008),0,IF(Q$1004=0,0,1-CHOOSE(Q$1004,IF(ISNUMBER(Datos!Q23),AND(OR(Q$1005="",Datos!Q23&gt;=Q$1005),OR(Q$1006="",Datos!Q23&lt;=Q$1006)),FALSE),IF(ISNUMBER(Datos!Q23),AND(Datos!Q23=INT(Datos!Q23),AND(OR(Q$1005="",Datos!Q23&gt;=Q$1005),OR(Q$1006="",Datos!Q23&lt;=Q$1006))),FALSE),OR(ISNUMBER(FIND(";"&amp;UPPER(TRIM(Datos!Q23&amp;""))&amp;"=",Q$1007)),ISNUMBER(FIND(";"&amp;UPPER(TRIM(Datos!Q23&amp;""))&amp;";",Q$1007))),OR(UPPER(TRIM(Datos!Q23&amp;""))="SÍ",UPPER(TRIM(Datos!Q23&amp;""))="SI",UPPER(TRIM(Datos!Q23&amp;""))="NO"),IF(ISNUMBER(Datos!Q23),AND(OR(Q$1005="",Datos!Q23&gt;=Q$1005),OR(Q$1006="",Datos!Q23&lt;=Q$1006)),FALSE),TRUE))))</f>
        <v>0.0</v>
      </c>
      <c r="R23">
        <f>IF(Datos!R23="",0,IF(AND(R$1008&lt;&gt;"",Datos!R23=R$1008),0,IF(R$1004=0,0,1-CHOOSE(R$1004,IF(ISNUMBER(Datos!R23),AND(OR(R$1005="",Datos!R23&gt;=R$1005),OR(R$1006="",Datos!R23&lt;=R$1006)),FALSE),IF(ISNUMBER(Datos!R23),AND(Datos!R23=INT(Datos!R23),AND(OR(R$1005="",Datos!R23&gt;=R$1005),OR(R$1006="",Datos!R23&lt;=R$1006))),FALSE),OR(ISNUMBER(FIND(";"&amp;UPPER(TRIM(Datos!R23&amp;""))&amp;"=",R$1007)),ISNUMBER(FIND(";"&amp;UPPER(TRIM(Datos!R23&amp;""))&amp;";",R$1007))),OR(UPPER(TRIM(Datos!R23&amp;""))="SÍ",UPPER(TRIM(Datos!R23&amp;""))="SI",UPPER(TRIM(Datos!R23&amp;""))="NO"),IF(ISNUMBER(Datos!R23),AND(OR(R$1005="",Datos!R23&gt;=R$1005),OR(R$1006="",Datos!R23&lt;=R$1006)),FALSE),TRUE))))</f>
        <v>0.0</v>
      </c>
      <c r="S23">
        <f>IF(Datos!S23="",0,IF(AND(S$1008&lt;&gt;"",Datos!S23=S$1008),0,IF(S$1004=0,0,1-CHOOSE(S$1004,IF(ISNUMBER(Datos!S23),AND(OR(S$1005="",Datos!S23&gt;=S$1005),OR(S$1006="",Datos!S23&lt;=S$1006)),FALSE),IF(ISNUMBER(Datos!S23),AND(Datos!S23=INT(Datos!S23),AND(OR(S$1005="",Datos!S23&gt;=S$1005),OR(S$1006="",Datos!S23&lt;=S$1006))),FALSE),OR(ISNUMBER(FIND(";"&amp;UPPER(TRIM(Datos!S23&amp;""))&amp;"=",S$1007)),ISNUMBER(FIND(";"&amp;UPPER(TRIM(Datos!S23&amp;""))&amp;";",S$1007))),OR(UPPER(TRIM(Datos!S23&amp;""))="SÍ",UPPER(TRIM(Datos!S23&amp;""))="SI",UPPER(TRIM(Datos!S23&amp;""))="NO"),IF(ISNUMBER(Datos!S23),AND(OR(S$1005="",Datos!S23&gt;=S$1005),OR(S$1006="",Datos!S23&lt;=S$1006)),FALSE),TRUE))))</f>
        <v>0.0</v>
      </c>
      <c r="T23">
        <f>IF(Datos!T23="",0,IF(AND(T$1008&lt;&gt;"",Datos!T23=T$1008),0,IF(T$1004=0,0,1-CHOOSE(T$1004,IF(ISNUMBER(Datos!T23),AND(OR(T$1005="",Datos!T23&gt;=T$1005),OR(T$1006="",Datos!T23&lt;=T$1006)),FALSE),IF(ISNUMBER(Datos!T23),AND(Datos!T23=INT(Datos!T23),AND(OR(T$1005="",Datos!T23&gt;=T$1005),OR(T$1006="",Datos!T23&lt;=T$1006))),FALSE),OR(ISNUMBER(FIND(";"&amp;UPPER(TRIM(Datos!T23&amp;""))&amp;"=",T$1007)),ISNUMBER(FIND(";"&amp;UPPER(TRIM(Datos!T23&amp;""))&amp;";",T$1007))),OR(UPPER(TRIM(Datos!T23&amp;""))="SÍ",UPPER(TRIM(Datos!T23&amp;""))="SI",UPPER(TRIM(Datos!T23&amp;""))="NO"),IF(ISNUMBER(Datos!T23),AND(OR(T$1005="",Datos!T23&gt;=T$1005),OR(T$1006="",Datos!T23&lt;=T$1006)),FALSE),TRUE))))</f>
        <v>0.0</v>
      </c>
      <c r="U23">
        <f>IF(Datos!U23="",0,IF(AND(U$1008&lt;&gt;"",Datos!U23=U$1008),0,IF(U$1004=0,0,1-CHOOSE(U$1004,IF(ISNUMBER(Datos!U23),AND(OR(U$1005="",Datos!U23&gt;=U$1005),OR(U$1006="",Datos!U23&lt;=U$1006)),FALSE),IF(ISNUMBER(Datos!U23),AND(Datos!U23=INT(Datos!U23),AND(OR(U$1005="",Datos!U23&gt;=U$1005),OR(U$1006="",Datos!U23&lt;=U$1006))),FALSE),OR(ISNUMBER(FIND(";"&amp;UPPER(TRIM(Datos!U23&amp;""))&amp;"=",U$1007)),ISNUMBER(FIND(";"&amp;UPPER(TRIM(Datos!U23&amp;""))&amp;";",U$1007))),OR(UPPER(TRIM(Datos!U23&amp;""))="SÍ",UPPER(TRIM(Datos!U23&amp;""))="SI",UPPER(TRIM(Datos!U23&amp;""))="NO"),IF(ISNUMBER(Datos!U23),AND(OR(U$1005="",Datos!U23&gt;=U$1005),OR(U$1006="",Datos!U23&lt;=U$1006)),FALSE),TRUE))))</f>
        <v>0.0</v>
      </c>
      <c r="V23">
        <f>IF(Datos!V23="",0,IF(AND(V$1008&lt;&gt;"",Datos!V23=V$1008),0,IF(V$1004=0,0,1-CHOOSE(V$1004,IF(ISNUMBER(Datos!V23),AND(OR(V$1005="",Datos!V23&gt;=V$1005),OR(V$1006="",Datos!V23&lt;=V$1006)),FALSE),IF(ISNUMBER(Datos!V23),AND(Datos!V23=INT(Datos!V23),AND(OR(V$1005="",Datos!V23&gt;=V$1005),OR(V$1006="",Datos!V23&lt;=V$1006))),FALSE),OR(ISNUMBER(FIND(";"&amp;UPPER(TRIM(Datos!V23&amp;""))&amp;"=",V$1007)),ISNUMBER(FIND(";"&amp;UPPER(TRIM(Datos!V23&amp;""))&amp;";",V$1007))),OR(UPPER(TRIM(Datos!V23&amp;""))="SÍ",UPPER(TRIM(Datos!V23&amp;""))="SI",UPPER(TRIM(Datos!V23&amp;""))="NO"),IF(ISNUMBER(Datos!V23),AND(OR(V$1005="",Datos!V23&gt;=V$1005),OR(V$1006="",Datos!V23&lt;=V$1006)),FALSE),TRUE))))</f>
        <v>0.0</v>
      </c>
      <c r="W23">
        <f>IF(Datos!W23="",0,IF(AND(W$1008&lt;&gt;"",Datos!W23=W$1008),0,IF(W$1004=0,0,1-CHOOSE(W$1004,IF(ISNUMBER(Datos!W23),AND(OR(W$1005="",Datos!W23&gt;=W$1005),OR(W$1006="",Datos!W23&lt;=W$1006)),FALSE),IF(ISNUMBER(Datos!W23),AND(Datos!W23=INT(Datos!W23),AND(OR(W$1005="",Datos!W23&gt;=W$1005),OR(W$1006="",Datos!W23&lt;=W$1006))),FALSE),OR(ISNUMBER(FIND(";"&amp;UPPER(TRIM(Datos!W23&amp;""))&amp;"=",W$1007)),ISNUMBER(FIND(";"&amp;UPPER(TRIM(Datos!W23&amp;""))&amp;";",W$1007))),OR(UPPER(TRIM(Datos!W23&amp;""))="SÍ",UPPER(TRIM(Datos!W23&amp;""))="SI",UPPER(TRIM(Datos!W23&amp;""))="NO"),IF(ISNUMBER(Datos!W23),AND(OR(W$1005="",Datos!W23&gt;=W$1005),OR(W$1006="",Datos!W23&lt;=W$1006)),FALSE),TRUE))))</f>
        <v>0.0</v>
      </c>
      <c r="X23">
        <f>IF(Datos!X23="",0,IF(AND(X$1008&lt;&gt;"",Datos!X23=X$1008),0,IF(X$1004=0,0,1-CHOOSE(X$1004,IF(ISNUMBER(Datos!X23),AND(OR(X$1005="",Datos!X23&gt;=X$1005),OR(X$1006="",Datos!X23&lt;=X$1006)),FALSE),IF(ISNUMBER(Datos!X23),AND(Datos!X23=INT(Datos!X23),AND(OR(X$1005="",Datos!X23&gt;=X$1005),OR(X$1006="",Datos!X23&lt;=X$1006))),FALSE),OR(ISNUMBER(FIND(";"&amp;UPPER(TRIM(Datos!X23&amp;""))&amp;"=",X$1007)),ISNUMBER(FIND(";"&amp;UPPER(TRIM(Datos!X23&amp;""))&amp;";",X$1007))),OR(UPPER(TRIM(Datos!X23&amp;""))="SÍ",UPPER(TRIM(Datos!X23&amp;""))="SI",UPPER(TRIM(Datos!X23&amp;""))="NO"),IF(ISNUMBER(Datos!X23),AND(OR(X$1005="",Datos!X23&gt;=X$1005),OR(X$1006="",Datos!X23&lt;=X$1006)),FALSE),TRUE))))</f>
        <v>0.0</v>
      </c>
      <c r="Y23">
        <f>IF(Datos!Y23="",0,IF(AND(Y$1008&lt;&gt;"",Datos!Y23=Y$1008),0,IF(Y$1004=0,0,1-CHOOSE(Y$1004,IF(ISNUMBER(Datos!Y23),AND(OR(Y$1005="",Datos!Y23&gt;=Y$1005),OR(Y$1006="",Datos!Y23&lt;=Y$1006)),FALSE),IF(ISNUMBER(Datos!Y23),AND(Datos!Y23=INT(Datos!Y23),AND(OR(Y$1005="",Datos!Y23&gt;=Y$1005),OR(Y$1006="",Datos!Y23&lt;=Y$1006))),FALSE),OR(ISNUMBER(FIND(";"&amp;UPPER(TRIM(Datos!Y23&amp;""))&amp;"=",Y$1007)),ISNUMBER(FIND(";"&amp;UPPER(TRIM(Datos!Y23&amp;""))&amp;";",Y$1007))),OR(UPPER(TRIM(Datos!Y23&amp;""))="SÍ",UPPER(TRIM(Datos!Y23&amp;""))="SI",UPPER(TRIM(Datos!Y23&amp;""))="NO"),IF(ISNUMBER(Datos!Y23),AND(OR(Y$1005="",Datos!Y23&gt;=Y$1005),OR(Y$1006="",Datos!Y23&lt;=Y$1006)),FALSE),TRUE))))</f>
        <v>0.0</v>
      </c>
      <c r="Z23">
        <f>IF(Datos!Z23="",0,IF(AND(Z$1008&lt;&gt;"",Datos!Z23=Z$1008),0,IF(Z$1004=0,0,1-CHOOSE(Z$1004,IF(ISNUMBER(Datos!Z23),AND(OR(Z$1005="",Datos!Z23&gt;=Z$1005),OR(Z$1006="",Datos!Z23&lt;=Z$1006)),FALSE),IF(ISNUMBER(Datos!Z23),AND(Datos!Z23=INT(Datos!Z23),AND(OR(Z$1005="",Datos!Z23&gt;=Z$1005),OR(Z$1006="",Datos!Z23&lt;=Z$1006))),FALSE),OR(ISNUMBER(FIND(";"&amp;UPPER(TRIM(Datos!Z23&amp;""))&amp;"=",Z$1007)),ISNUMBER(FIND(";"&amp;UPPER(TRIM(Datos!Z23&amp;""))&amp;";",Z$1007))),OR(UPPER(TRIM(Datos!Z23&amp;""))="SÍ",UPPER(TRIM(Datos!Z23&amp;""))="SI",UPPER(TRIM(Datos!Z23&amp;""))="NO"),IF(ISNUMBER(Datos!Z23),AND(OR(Z$1005="",Datos!Z23&gt;=Z$1005),OR(Z$1006="",Datos!Z23&lt;=Z$1006)),FALSE),TRUE))))</f>
        <v>0.0</v>
      </c>
      <c r="AA23">
        <f>IF(Datos!AA23="",0,IF(AND(AA$1008&lt;&gt;"",Datos!AA23=AA$1008),0,IF(AA$1004=0,0,1-CHOOSE(AA$1004,IF(ISNUMBER(Datos!AA23),AND(OR(AA$1005="",Datos!AA23&gt;=AA$1005),OR(AA$1006="",Datos!AA23&lt;=AA$1006)),FALSE),IF(ISNUMBER(Datos!AA23),AND(Datos!AA23=INT(Datos!AA23),AND(OR(AA$1005="",Datos!AA23&gt;=AA$1005),OR(AA$1006="",Datos!AA23&lt;=AA$1006))),FALSE),OR(ISNUMBER(FIND(";"&amp;UPPER(TRIM(Datos!AA23&amp;""))&amp;"=",AA$1007)),ISNUMBER(FIND(";"&amp;UPPER(TRIM(Datos!AA23&amp;""))&amp;";",AA$1007))),OR(UPPER(TRIM(Datos!AA23&amp;""))="SÍ",UPPER(TRIM(Datos!AA23&amp;""))="SI",UPPER(TRIM(Datos!AA23&amp;""))="NO"),IF(ISNUMBER(Datos!AA23),AND(OR(AA$1005="",Datos!AA23&gt;=AA$1005),OR(AA$1006="",Datos!AA23&lt;=AA$1006)),FALSE),TRUE))))</f>
        <v>0.0</v>
      </c>
      <c r="AB23">
        <f>IF(Datos!AB23="",0,IF(AND(AB$1008&lt;&gt;"",Datos!AB23=AB$1008),0,IF(AB$1004=0,0,1-CHOOSE(AB$1004,IF(ISNUMBER(Datos!AB23),AND(OR(AB$1005="",Datos!AB23&gt;=AB$1005),OR(AB$1006="",Datos!AB23&lt;=AB$1006)),FALSE),IF(ISNUMBER(Datos!AB23),AND(Datos!AB23=INT(Datos!AB23),AND(OR(AB$1005="",Datos!AB23&gt;=AB$1005),OR(AB$1006="",Datos!AB23&lt;=AB$1006))),FALSE),OR(ISNUMBER(FIND(";"&amp;UPPER(TRIM(Datos!AB23&amp;""))&amp;"=",AB$1007)),ISNUMBER(FIND(";"&amp;UPPER(TRIM(Datos!AB23&amp;""))&amp;";",AB$1007))),OR(UPPER(TRIM(Datos!AB23&amp;""))="SÍ",UPPER(TRIM(Datos!AB23&amp;""))="SI",UPPER(TRIM(Datos!AB23&amp;""))="NO"),IF(ISNUMBER(Datos!AB23),AND(OR(AB$1005="",Datos!AB23&gt;=AB$1005),OR(AB$1006="",Datos!AB23&lt;=AB$1006)),FALSE),TRUE))))</f>
        <v>0.0</v>
      </c>
      <c r="AC23">
        <f>IF(Datos!AC23="",0,IF(AND(AC$1008&lt;&gt;"",Datos!AC23=AC$1008),0,IF(AC$1004=0,0,1-CHOOSE(AC$1004,IF(ISNUMBER(Datos!AC23),AND(OR(AC$1005="",Datos!AC23&gt;=AC$1005),OR(AC$1006="",Datos!AC23&lt;=AC$1006)),FALSE),IF(ISNUMBER(Datos!AC23),AND(Datos!AC23=INT(Datos!AC23),AND(OR(AC$1005="",Datos!AC23&gt;=AC$1005),OR(AC$1006="",Datos!AC23&lt;=AC$1006))),FALSE),OR(ISNUMBER(FIND(";"&amp;UPPER(TRIM(Datos!AC23&amp;""))&amp;"=",AC$1007)),ISNUMBER(FIND(";"&amp;UPPER(TRIM(Datos!AC23&amp;""))&amp;";",AC$1007))),OR(UPPER(TRIM(Datos!AC23&amp;""))="SÍ",UPPER(TRIM(Datos!AC23&amp;""))="SI",UPPER(TRIM(Datos!AC23&amp;""))="NO"),IF(ISNUMBER(Datos!AC23),AND(OR(AC$1005="",Datos!AC23&gt;=AC$1005),OR(AC$1006="",Datos!AC23&lt;=AC$1006)),FALSE),TRUE))))</f>
        <v>0.0</v>
      </c>
      <c r="AD23">
        <f>IF(Datos!AD23="",0,IF(AND(AD$1008&lt;&gt;"",Datos!AD23=AD$1008),0,IF(AD$1004=0,0,1-CHOOSE(AD$1004,IF(ISNUMBER(Datos!AD23),AND(OR(AD$1005="",Datos!AD23&gt;=AD$1005),OR(AD$1006="",Datos!AD23&lt;=AD$1006)),FALSE),IF(ISNUMBER(Datos!AD23),AND(Datos!AD23=INT(Datos!AD23),AND(OR(AD$1005="",Datos!AD23&gt;=AD$1005),OR(AD$1006="",Datos!AD23&lt;=AD$1006))),FALSE),OR(ISNUMBER(FIND(";"&amp;UPPER(TRIM(Datos!AD23&amp;""))&amp;"=",AD$1007)),ISNUMBER(FIND(";"&amp;UPPER(TRIM(Datos!AD23&amp;""))&amp;";",AD$1007))),OR(UPPER(TRIM(Datos!AD23&amp;""))="SÍ",UPPER(TRIM(Datos!AD23&amp;""))="SI",UPPER(TRIM(Datos!AD23&amp;""))="NO"),IF(ISNUMBER(Datos!AD23),AND(OR(AD$1005="",Datos!AD23&gt;=AD$1005),OR(AD$1006="",Datos!AD23&lt;=AD$1006)),FALSE),TRUE))))</f>
        <v>0.0</v>
      </c>
      <c r="AE23">
        <f>IF(Datos!AE23="",0,IF(AND(AE$1008&lt;&gt;"",Datos!AE23=AE$1008),0,IF(AE$1004=0,0,1-CHOOSE(AE$1004,IF(ISNUMBER(Datos!AE23),AND(OR(AE$1005="",Datos!AE23&gt;=AE$1005),OR(AE$1006="",Datos!AE23&lt;=AE$1006)),FALSE),IF(ISNUMBER(Datos!AE23),AND(Datos!AE23=INT(Datos!AE23),AND(OR(AE$1005="",Datos!AE23&gt;=AE$1005),OR(AE$1006="",Datos!AE23&lt;=AE$1006))),FALSE),OR(ISNUMBER(FIND(";"&amp;UPPER(TRIM(Datos!AE23&amp;""))&amp;"=",AE$1007)),ISNUMBER(FIND(";"&amp;UPPER(TRIM(Datos!AE23&amp;""))&amp;";",AE$1007))),OR(UPPER(TRIM(Datos!AE23&amp;""))="SÍ",UPPER(TRIM(Datos!AE23&amp;""))="SI",UPPER(TRIM(Datos!AE23&amp;""))="NO"),IF(ISNUMBER(Datos!AE23),AND(OR(AE$1005="",Datos!AE23&gt;=AE$1005),OR(AE$1006="",Datos!AE23&lt;=AE$1006)),FALSE),TRUE))))</f>
        <v>0.0</v>
      </c>
    </row>
    <row r="24" spans="2:31">
      <c r="B24">
        <f>IF(Datos!B24="",0,IF(AND(B$1008&lt;&gt;"",Datos!B24=B$1008),0,IF(B$1004=0,0,1-CHOOSE(B$1004,IF(ISNUMBER(Datos!B24),AND(OR(B$1005="",Datos!B24&gt;=B$1005),OR(B$1006="",Datos!B24&lt;=B$1006)),FALSE),IF(ISNUMBER(Datos!B24),AND(Datos!B24=INT(Datos!B24),AND(OR(B$1005="",Datos!B24&gt;=B$1005),OR(B$1006="",Datos!B24&lt;=B$1006))),FALSE),OR(ISNUMBER(FIND(";"&amp;UPPER(TRIM(Datos!B24&amp;""))&amp;"=",B$1007)),ISNUMBER(FIND(";"&amp;UPPER(TRIM(Datos!B24&amp;""))&amp;";",B$1007))),OR(UPPER(TRIM(Datos!B24&amp;""))="SÍ",UPPER(TRIM(Datos!B24&amp;""))="SI",UPPER(TRIM(Datos!B24&amp;""))="NO"),IF(ISNUMBER(Datos!B24),AND(OR(B$1005="",Datos!B24&gt;=B$1005),OR(B$1006="",Datos!B24&lt;=B$1006)),FALSE),TRUE))))</f>
        <v>0.0</v>
      </c>
      <c r="C24">
        <f>IF(Datos!C24="",0,IF(AND(C$1008&lt;&gt;"",Datos!C24=C$1008),0,IF(C$1004=0,0,1-CHOOSE(C$1004,IF(ISNUMBER(Datos!C24),AND(OR(C$1005="",Datos!C24&gt;=C$1005),OR(C$1006="",Datos!C24&lt;=C$1006)),FALSE),IF(ISNUMBER(Datos!C24),AND(Datos!C24=INT(Datos!C24),AND(OR(C$1005="",Datos!C24&gt;=C$1005),OR(C$1006="",Datos!C24&lt;=C$1006))),FALSE),OR(ISNUMBER(FIND(";"&amp;UPPER(TRIM(Datos!C24&amp;""))&amp;"=",C$1007)),ISNUMBER(FIND(";"&amp;UPPER(TRIM(Datos!C24&amp;""))&amp;";",C$1007))),OR(UPPER(TRIM(Datos!C24&amp;""))="SÍ",UPPER(TRIM(Datos!C24&amp;""))="SI",UPPER(TRIM(Datos!C24&amp;""))="NO"),IF(ISNUMBER(Datos!C24),AND(OR(C$1005="",Datos!C24&gt;=C$1005),OR(C$1006="",Datos!C24&lt;=C$1006)),FALSE),TRUE))))</f>
        <v>0.0</v>
      </c>
      <c r="D24">
        <f>IF(Datos!D24="",0,IF(AND(D$1008&lt;&gt;"",Datos!D24=D$1008),0,IF(D$1004=0,0,1-CHOOSE(D$1004,IF(ISNUMBER(Datos!D24),AND(OR(D$1005="",Datos!D24&gt;=D$1005),OR(D$1006="",Datos!D24&lt;=D$1006)),FALSE),IF(ISNUMBER(Datos!D24),AND(Datos!D24=INT(Datos!D24),AND(OR(D$1005="",Datos!D24&gt;=D$1005),OR(D$1006="",Datos!D24&lt;=D$1006))),FALSE),OR(ISNUMBER(FIND(";"&amp;UPPER(TRIM(Datos!D24&amp;""))&amp;"=",D$1007)),ISNUMBER(FIND(";"&amp;UPPER(TRIM(Datos!D24&amp;""))&amp;";",D$1007))),OR(UPPER(TRIM(Datos!D24&amp;""))="SÍ",UPPER(TRIM(Datos!D24&amp;""))="SI",UPPER(TRIM(Datos!D24&amp;""))="NO"),IF(ISNUMBER(Datos!D24),AND(OR(D$1005="",Datos!D24&gt;=D$1005),OR(D$1006="",Datos!D24&lt;=D$1006)),FALSE),TRUE))))</f>
        <v>0.0</v>
      </c>
      <c r="E24">
        <f>IF(Datos!E24="",0,IF(AND(E$1008&lt;&gt;"",Datos!E24=E$1008),0,IF(E$1004=0,0,1-CHOOSE(E$1004,IF(ISNUMBER(Datos!E24),AND(OR(E$1005="",Datos!E24&gt;=E$1005),OR(E$1006="",Datos!E24&lt;=E$1006)),FALSE),IF(ISNUMBER(Datos!E24),AND(Datos!E24=INT(Datos!E24),AND(OR(E$1005="",Datos!E24&gt;=E$1005),OR(E$1006="",Datos!E24&lt;=E$1006))),FALSE),OR(ISNUMBER(FIND(";"&amp;UPPER(TRIM(Datos!E24&amp;""))&amp;"=",E$1007)),ISNUMBER(FIND(";"&amp;UPPER(TRIM(Datos!E24&amp;""))&amp;";",E$1007))),OR(UPPER(TRIM(Datos!E24&amp;""))="SÍ",UPPER(TRIM(Datos!E24&amp;""))="SI",UPPER(TRIM(Datos!E24&amp;""))="NO"),IF(ISNUMBER(Datos!E24),AND(OR(E$1005="",Datos!E24&gt;=E$1005),OR(E$1006="",Datos!E24&lt;=E$1006)),FALSE),TRUE))))</f>
        <v>0.0</v>
      </c>
      <c r="F24">
        <f>IF(Datos!F24="",0,IF(AND(F$1008&lt;&gt;"",Datos!F24=F$1008),0,IF(F$1004=0,0,1-CHOOSE(F$1004,IF(ISNUMBER(Datos!F24),AND(OR(F$1005="",Datos!F24&gt;=F$1005),OR(F$1006="",Datos!F24&lt;=F$1006)),FALSE),IF(ISNUMBER(Datos!F24),AND(Datos!F24=INT(Datos!F24),AND(OR(F$1005="",Datos!F24&gt;=F$1005),OR(F$1006="",Datos!F24&lt;=F$1006))),FALSE),OR(ISNUMBER(FIND(";"&amp;UPPER(TRIM(Datos!F24&amp;""))&amp;"=",F$1007)),ISNUMBER(FIND(";"&amp;UPPER(TRIM(Datos!F24&amp;""))&amp;";",F$1007))),OR(UPPER(TRIM(Datos!F24&amp;""))="SÍ",UPPER(TRIM(Datos!F24&amp;""))="SI",UPPER(TRIM(Datos!F24&amp;""))="NO"),IF(ISNUMBER(Datos!F24),AND(OR(F$1005="",Datos!F24&gt;=F$1005),OR(F$1006="",Datos!F24&lt;=F$1006)),FALSE),TRUE))))</f>
        <v>0.0</v>
      </c>
      <c r="G24">
        <f>IF(Datos!G24="",0,IF(AND(G$1008&lt;&gt;"",Datos!G24=G$1008),0,IF(G$1004=0,0,1-CHOOSE(G$1004,IF(ISNUMBER(Datos!G24),AND(OR(G$1005="",Datos!G24&gt;=G$1005),OR(G$1006="",Datos!G24&lt;=G$1006)),FALSE),IF(ISNUMBER(Datos!G24),AND(Datos!G24=INT(Datos!G24),AND(OR(G$1005="",Datos!G24&gt;=G$1005),OR(G$1006="",Datos!G24&lt;=G$1006))),FALSE),OR(ISNUMBER(FIND(";"&amp;UPPER(TRIM(Datos!G24&amp;""))&amp;"=",G$1007)),ISNUMBER(FIND(";"&amp;UPPER(TRIM(Datos!G24&amp;""))&amp;";",G$1007))),OR(UPPER(TRIM(Datos!G24&amp;""))="SÍ",UPPER(TRIM(Datos!G24&amp;""))="SI",UPPER(TRIM(Datos!G24&amp;""))="NO"),IF(ISNUMBER(Datos!G24),AND(OR(G$1005="",Datos!G24&gt;=G$1005),OR(G$1006="",Datos!G24&lt;=G$1006)),FALSE),TRUE))))</f>
        <v>0.0</v>
      </c>
      <c r="H24">
        <f>IF(Datos!H24="",0,IF(AND(H$1008&lt;&gt;"",Datos!H24=H$1008),0,IF(H$1004=0,0,1-CHOOSE(H$1004,IF(ISNUMBER(Datos!H24),AND(OR(H$1005="",Datos!H24&gt;=H$1005),OR(H$1006="",Datos!H24&lt;=H$1006)),FALSE),IF(ISNUMBER(Datos!H24),AND(Datos!H24=INT(Datos!H24),AND(OR(H$1005="",Datos!H24&gt;=H$1005),OR(H$1006="",Datos!H24&lt;=H$1006))),FALSE),OR(ISNUMBER(FIND(";"&amp;UPPER(TRIM(Datos!H24&amp;""))&amp;"=",H$1007)),ISNUMBER(FIND(";"&amp;UPPER(TRIM(Datos!H24&amp;""))&amp;";",H$1007))),OR(UPPER(TRIM(Datos!H24&amp;""))="SÍ",UPPER(TRIM(Datos!H24&amp;""))="SI",UPPER(TRIM(Datos!H24&amp;""))="NO"),IF(ISNUMBER(Datos!H24),AND(OR(H$1005="",Datos!H24&gt;=H$1005),OR(H$1006="",Datos!H24&lt;=H$1006)),FALSE),TRUE))))</f>
        <v>0.0</v>
      </c>
      <c r="I24">
        <f>IF(Datos!I24="",0,IF(AND(I$1008&lt;&gt;"",Datos!I24=I$1008),0,IF(I$1004=0,0,1-CHOOSE(I$1004,IF(ISNUMBER(Datos!I24),AND(OR(I$1005="",Datos!I24&gt;=I$1005),OR(I$1006="",Datos!I24&lt;=I$1006)),FALSE),IF(ISNUMBER(Datos!I24),AND(Datos!I24=INT(Datos!I24),AND(OR(I$1005="",Datos!I24&gt;=I$1005),OR(I$1006="",Datos!I24&lt;=I$1006))),FALSE),OR(ISNUMBER(FIND(";"&amp;UPPER(TRIM(Datos!I24&amp;""))&amp;"=",I$1007)),ISNUMBER(FIND(";"&amp;UPPER(TRIM(Datos!I24&amp;""))&amp;";",I$1007))),OR(UPPER(TRIM(Datos!I24&amp;""))="SÍ",UPPER(TRIM(Datos!I24&amp;""))="SI",UPPER(TRIM(Datos!I24&amp;""))="NO"),IF(ISNUMBER(Datos!I24),AND(OR(I$1005="",Datos!I24&gt;=I$1005),OR(I$1006="",Datos!I24&lt;=I$1006)),FALSE),TRUE))))</f>
        <v>0.0</v>
      </c>
      <c r="J24">
        <f>IF(Datos!J24="",0,IF(AND(J$1008&lt;&gt;"",Datos!J24=J$1008),0,IF(J$1004=0,0,1-CHOOSE(J$1004,IF(ISNUMBER(Datos!J24),AND(OR(J$1005="",Datos!J24&gt;=J$1005),OR(J$1006="",Datos!J24&lt;=J$1006)),FALSE),IF(ISNUMBER(Datos!J24),AND(Datos!J24=INT(Datos!J24),AND(OR(J$1005="",Datos!J24&gt;=J$1005),OR(J$1006="",Datos!J24&lt;=J$1006))),FALSE),OR(ISNUMBER(FIND(";"&amp;UPPER(TRIM(Datos!J24&amp;""))&amp;"=",J$1007)),ISNUMBER(FIND(";"&amp;UPPER(TRIM(Datos!J24&amp;""))&amp;";",J$1007))),OR(UPPER(TRIM(Datos!J24&amp;""))="SÍ",UPPER(TRIM(Datos!J24&amp;""))="SI",UPPER(TRIM(Datos!J24&amp;""))="NO"),IF(ISNUMBER(Datos!J24),AND(OR(J$1005="",Datos!J24&gt;=J$1005),OR(J$1006="",Datos!J24&lt;=J$1006)),FALSE),TRUE))))</f>
        <v>0.0</v>
      </c>
      <c r="K24">
        <f>IF(Datos!K24="",0,IF(AND(K$1008&lt;&gt;"",Datos!K24=K$1008),0,IF(K$1004=0,0,1-CHOOSE(K$1004,IF(ISNUMBER(Datos!K24),AND(OR(K$1005="",Datos!K24&gt;=K$1005),OR(K$1006="",Datos!K24&lt;=K$1006)),FALSE),IF(ISNUMBER(Datos!K24),AND(Datos!K24=INT(Datos!K24),AND(OR(K$1005="",Datos!K24&gt;=K$1005),OR(K$1006="",Datos!K24&lt;=K$1006))),FALSE),OR(ISNUMBER(FIND(";"&amp;UPPER(TRIM(Datos!K24&amp;""))&amp;"=",K$1007)),ISNUMBER(FIND(";"&amp;UPPER(TRIM(Datos!K24&amp;""))&amp;";",K$1007))),OR(UPPER(TRIM(Datos!K24&amp;""))="SÍ",UPPER(TRIM(Datos!K24&amp;""))="SI",UPPER(TRIM(Datos!K24&amp;""))="NO"),IF(ISNUMBER(Datos!K24),AND(OR(K$1005="",Datos!K24&gt;=K$1005),OR(K$1006="",Datos!K24&lt;=K$1006)),FALSE),TRUE))))</f>
        <v>0.0</v>
      </c>
      <c r="L24">
        <f>IF(Datos!L24="",0,IF(AND(L$1008&lt;&gt;"",Datos!L24=L$1008),0,IF(L$1004=0,0,1-CHOOSE(L$1004,IF(ISNUMBER(Datos!L24),AND(OR(L$1005="",Datos!L24&gt;=L$1005),OR(L$1006="",Datos!L24&lt;=L$1006)),FALSE),IF(ISNUMBER(Datos!L24),AND(Datos!L24=INT(Datos!L24),AND(OR(L$1005="",Datos!L24&gt;=L$1005),OR(L$1006="",Datos!L24&lt;=L$1006))),FALSE),OR(ISNUMBER(FIND(";"&amp;UPPER(TRIM(Datos!L24&amp;""))&amp;"=",L$1007)),ISNUMBER(FIND(";"&amp;UPPER(TRIM(Datos!L24&amp;""))&amp;";",L$1007))),OR(UPPER(TRIM(Datos!L24&amp;""))="SÍ",UPPER(TRIM(Datos!L24&amp;""))="SI",UPPER(TRIM(Datos!L24&amp;""))="NO"),IF(ISNUMBER(Datos!L24),AND(OR(L$1005="",Datos!L24&gt;=L$1005),OR(L$1006="",Datos!L24&lt;=L$1006)),FALSE),TRUE))))</f>
        <v>0.0</v>
      </c>
      <c r="M24">
        <f>IF(Datos!M24="",0,IF(AND(M$1008&lt;&gt;"",Datos!M24=M$1008),0,IF(M$1004=0,0,1-CHOOSE(M$1004,IF(ISNUMBER(Datos!M24),AND(OR(M$1005="",Datos!M24&gt;=M$1005),OR(M$1006="",Datos!M24&lt;=M$1006)),FALSE),IF(ISNUMBER(Datos!M24),AND(Datos!M24=INT(Datos!M24),AND(OR(M$1005="",Datos!M24&gt;=M$1005),OR(M$1006="",Datos!M24&lt;=M$1006))),FALSE),OR(ISNUMBER(FIND(";"&amp;UPPER(TRIM(Datos!M24&amp;""))&amp;"=",M$1007)),ISNUMBER(FIND(";"&amp;UPPER(TRIM(Datos!M24&amp;""))&amp;";",M$1007))),OR(UPPER(TRIM(Datos!M24&amp;""))="SÍ",UPPER(TRIM(Datos!M24&amp;""))="SI",UPPER(TRIM(Datos!M24&amp;""))="NO"),IF(ISNUMBER(Datos!M24),AND(OR(M$1005="",Datos!M24&gt;=M$1005),OR(M$1006="",Datos!M24&lt;=M$1006)),FALSE),TRUE))))</f>
        <v>0.0</v>
      </c>
      <c r="N24">
        <f>IF(Datos!N24="",0,IF(AND(N$1008&lt;&gt;"",Datos!N24=N$1008),0,IF(N$1004=0,0,1-CHOOSE(N$1004,IF(ISNUMBER(Datos!N24),AND(OR(N$1005="",Datos!N24&gt;=N$1005),OR(N$1006="",Datos!N24&lt;=N$1006)),FALSE),IF(ISNUMBER(Datos!N24),AND(Datos!N24=INT(Datos!N24),AND(OR(N$1005="",Datos!N24&gt;=N$1005),OR(N$1006="",Datos!N24&lt;=N$1006))),FALSE),OR(ISNUMBER(FIND(";"&amp;UPPER(TRIM(Datos!N24&amp;""))&amp;"=",N$1007)),ISNUMBER(FIND(";"&amp;UPPER(TRIM(Datos!N24&amp;""))&amp;";",N$1007))),OR(UPPER(TRIM(Datos!N24&amp;""))="SÍ",UPPER(TRIM(Datos!N24&amp;""))="SI",UPPER(TRIM(Datos!N24&amp;""))="NO"),IF(ISNUMBER(Datos!N24),AND(OR(N$1005="",Datos!N24&gt;=N$1005),OR(N$1006="",Datos!N24&lt;=N$1006)),FALSE),TRUE))))</f>
        <v>0.0</v>
      </c>
      <c r="O24">
        <f>IF(Datos!O24="",0,IF(AND(O$1008&lt;&gt;"",Datos!O24=O$1008),0,IF(O$1004=0,0,1-CHOOSE(O$1004,IF(ISNUMBER(Datos!O24),AND(OR(O$1005="",Datos!O24&gt;=O$1005),OR(O$1006="",Datos!O24&lt;=O$1006)),FALSE),IF(ISNUMBER(Datos!O24),AND(Datos!O24=INT(Datos!O24),AND(OR(O$1005="",Datos!O24&gt;=O$1005),OR(O$1006="",Datos!O24&lt;=O$1006))),FALSE),OR(ISNUMBER(FIND(";"&amp;UPPER(TRIM(Datos!O24&amp;""))&amp;"=",O$1007)),ISNUMBER(FIND(";"&amp;UPPER(TRIM(Datos!O24&amp;""))&amp;";",O$1007))),OR(UPPER(TRIM(Datos!O24&amp;""))="SÍ",UPPER(TRIM(Datos!O24&amp;""))="SI",UPPER(TRIM(Datos!O24&amp;""))="NO"),IF(ISNUMBER(Datos!O24),AND(OR(O$1005="",Datos!O24&gt;=O$1005),OR(O$1006="",Datos!O24&lt;=O$1006)),FALSE),TRUE))))</f>
        <v>0.0</v>
      </c>
      <c r="P24">
        <f>IF(Datos!P24="",0,IF(AND(P$1008&lt;&gt;"",Datos!P24=P$1008),0,IF(P$1004=0,0,1-CHOOSE(P$1004,IF(ISNUMBER(Datos!P24),AND(OR(P$1005="",Datos!P24&gt;=P$1005),OR(P$1006="",Datos!P24&lt;=P$1006)),FALSE),IF(ISNUMBER(Datos!P24),AND(Datos!P24=INT(Datos!P24),AND(OR(P$1005="",Datos!P24&gt;=P$1005),OR(P$1006="",Datos!P24&lt;=P$1006))),FALSE),OR(ISNUMBER(FIND(";"&amp;UPPER(TRIM(Datos!P24&amp;""))&amp;"=",P$1007)),ISNUMBER(FIND(";"&amp;UPPER(TRIM(Datos!P24&amp;""))&amp;";",P$1007))),OR(UPPER(TRIM(Datos!P24&amp;""))="SÍ",UPPER(TRIM(Datos!P24&amp;""))="SI",UPPER(TRIM(Datos!P24&amp;""))="NO"),IF(ISNUMBER(Datos!P24),AND(OR(P$1005="",Datos!P24&gt;=P$1005),OR(P$1006="",Datos!P24&lt;=P$1006)),FALSE),TRUE))))</f>
        <v>0.0</v>
      </c>
      <c r="Q24">
        <f>IF(Datos!Q24="",0,IF(AND(Q$1008&lt;&gt;"",Datos!Q24=Q$1008),0,IF(Q$1004=0,0,1-CHOOSE(Q$1004,IF(ISNUMBER(Datos!Q24),AND(OR(Q$1005="",Datos!Q24&gt;=Q$1005),OR(Q$1006="",Datos!Q24&lt;=Q$1006)),FALSE),IF(ISNUMBER(Datos!Q24),AND(Datos!Q24=INT(Datos!Q24),AND(OR(Q$1005="",Datos!Q24&gt;=Q$1005),OR(Q$1006="",Datos!Q24&lt;=Q$1006))),FALSE),OR(ISNUMBER(FIND(";"&amp;UPPER(TRIM(Datos!Q24&amp;""))&amp;"=",Q$1007)),ISNUMBER(FIND(";"&amp;UPPER(TRIM(Datos!Q24&amp;""))&amp;";",Q$1007))),OR(UPPER(TRIM(Datos!Q24&amp;""))="SÍ",UPPER(TRIM(Datos!Q24&amp;""))="SI",UPPER(TRIM(Datos!Q24&amp;""))="NO"),IF(ISNUMBER(Datos!Q24),AND(OR(Q$1005="",Datos!Q24&gt;=Q$1005),OR(Q$1006="",Datos!Q24&lt;=Q$1006)),FALSE),TRUE))))</f>
        <v>0.0</v>
      </c>
      <c r="R24">
        <f>IF(Datos!R24="",0,IF(AND(R$1008&lt;&gt;"",Datos!R24=R$1008),0,IF(R$1004=0,0,1-CHOOSE(R$1004,IF(ISNUMBER(Datos!R24),AND(OR(R$1005="",Datos!R24&gt;=R$1005),OR(R$1006="",Datos!R24&lt;=R$1006)),FALSE),IF(ISNUMBER(Datos!R24),AND(Datos!R24=INT(Datos!R24),AND(OR(R$1005="",Datos!R24&gt;=R$1005),OR(R$1006="",Datos!R24&lt;=R$1006))),FALSE),OR(ISNUMBER(FIND(";"&amp;UPPER(TRIM(Datos!R24&amp;""))&amp;"=",R$1007)),ISNUMBER(FIND(";"&amp;UPPER(TRIM(Datos!R24&amp;""))&amp;";",R$1007))),OR(UPPER(TRIM(Datos!R24&amp;""))="SÍ",UPPER(TRIM(Datos!R24&amp;""))="SI",UPPER(TRIM(Datos!R24&amp;""))="NO"),IF(ISNUMBER(Datos!R24),AND(OR(R$1005="",Datos!R24&gt;=R$1005),OR(R$1006="",Datos!R24&lt;=R$1006)),FALSE),TRUE))))</f>
        <v>0.0</v>
      </c>
      <c r="S24">
        <f>IF(Datos!S24="",0,IF(AND(S$1008&lt;&gt;"",Datos!S24=S$1008),0,IF(S$1004=0,0,1-CHOOSE(S$1004,IF(ISNUMBER(Datos!S24),AND(OR(S$1005="",Datos!S24&gt;=S$1005),OR(S$1006="",Datos!S24&lt;=S$1006)),FALSE),IF(ISNUMBER(Datos!S24),AND(Datos!S24=INT(Datos!S24),AND(OR(S$1005="",Datos!S24&gt;=S$1005),OR(S$1006="",Datos!S24&lt;=S$1006))),FALSE),OR(ISNUMBER(FIND(";"&amp;UPPER(TRIM(Datos!S24&amp;""))&amp;"=",S$1007)),ISNUMBER(FIND(";"&amp;UPPER(TRIM(Datos!S24&amp;""))&amp;";",S$1007))),OR(UPPER(TRIM(Datos!S24&amp;""))="SÍ",UPPER(TRIM(Datos!S24&amp;""))="SI",UPPER(TRIM(Datos!S24&amp;""))="NO"),IF(ISNUMBER(Datos!S24),AND(OR(S$1005="",Datos!S24&gt;=S$1005),OR(S$1006="",Datos!S24&lt;=S$1006)),FALSE),TRUE))))</f>
        <v>0.0</v>
      </c>
      <c r="T24">
        <f>IF(Datos!T24="",0,IF(AND(T$1008&lt;&gt;"",Datos!T24=T$1008),0,IF(T$1004=0,0,1-CHOOSE(T$1004,IF(ISNUMBER(Datos!T24),AND(OR(T$1005="",Datos!T24&gt;=T$1005),OR(T$1006="",Datos!T24&lt;=T$1006)),FALSE),IF(ISNUMBER(Datos!T24),AND(Datos!T24=INT(Datos!T24),AND(OR(T$1005="",Datos!T24&gt;=T$1005),OR(T$1006="",Datos!T24&lt;=T$1006))),FALSE),OR(ISNUMBER(FIND(";"&amp;UPPER(TRIM(Datos!T24&amp;""))&amp;"=",T$1007)),ISNUMBER(FIND(";"&amp;UPPER(TRIM(Datos!T24&amp;""))&amp;";",T$1007))),OR(UPPER(TRIM(Datos!T24&amp;""))="SÍ",UPPER(TRIM(Datos!T24&amp;""))="SI",UPPER(TRIM(Datos!T24&amp;""))="NO"),IF(ISNUMBER(Datos!T24),AND(OR(T$1005="",Datos!T24&gt;=T$1005),OR(T$1006="",Datos!T24&lt;=T$1006)),FALSE),TRUE))))</f>
        <v>0.0</v>
      </c>
      <c r="U24">
        <f>IF(Datos!U24="",0,IF(AND(U$1008&lt;&gt;"",Datos!U24=U$1008),0,IF(U$1004=0,0,1-CHOOSE(U$1004,IF(ISNUMBER(Datos!U24),AND(OR(U$1005="",Datos!U24&gt;=U$1005),OR(U$1006="",Datos!U24&lt;=U$1006)),FALSE),IF(ISNUMBER(Datos!U24),AND(Datos!U24=INT(Datos!U24),AND(OR(U$1005="",Datos!U24&gt;=U$1005),OR(U$1006="",Datos!U24&lt;=U$1006))),FALSE),OR(ISNUMBER(FIND(";"&amp;UPPER(TRIM(Datos!U24&amp;""))&amp;"=",U$1007)),ISNUMBER(FIND(";"&amp;UPPER(TRIM(Datos!U24&amp;""))&amp;";",U$1007))),OR(UPPER(TRIM(Datos!U24&amp;""))="SÍ",UPPER(TRIM(Datos!U24&amp;""))="SI",UPPER(TRIM(Datos!U24&amp;""))="NO"),IF(ISNUMBER(Datos!U24),AND(OR(U$1005="",Datos!U24&gt;=U$1005),OR(U$1006="",Datos!U24&lt;=U$1006)),FALSE),TRUE))))</f>
        <v>0.0</v>
      </c>
      <c r="V24">
        <f>IF(Datos!V24="",0,IF(AND(V$1008&lt;&gt;"",Datos!V24=V$1008),0,IF(V$1004=0,0,1-CHOOSE(V$1004,IF(ISNUMBER(Datos!V24),AND(OR(V$1005="",Datos!V24&gt;=V$1005),OR(V$1006="",Datos!V24&lt;=V$1006)),FALSE),IF(ISNUMBER(Datos!V24),AND(Datos!V24=INT(Datos!V24),AND(OR(V$1005="",Datos!V24&gt;=V$1005),OR(V$1006="",Datos!V24&lt;=V$1006))),FALSE),OR(ISNUMBER(FIND(";"&amp;UPPER(TRIM(Datos!V24&amp;""))&amp;"=",V$1007)),ISNUMBER(FIND(";"&amp;UPPER(TRIM(Datos!V24&amp;""))&amp;";",V$1007))),OR(UPPER(TRIM(Datos!V24&amp;""))="SÍ",UPPER(TRIM(Datos!V24&amp;""))="SI",UPPER(TRIM(Datos!V24&amp;""))="NO"),IF(ISNUMBER(Datos!V24),AND(OR(V$1005="",Datos!V24&gt;=V$1005),OR(V$1006="",Datos!V24&lt;=V$1006)),FALSE),TRUE))))</f>
        <v>0.0</v>
      </c>
      <c r="W24">
        <f>IF(Datos!W24="",0,IF(AND(W$1008&lt;&gt;"",Datos!W24=W$1008),0,IF(W$1004=0,0,1-CHOOSE(W$1004,IF(ISNUMBER(Datos!W24),AND(OR(W$1005="",Datos!W24&gt;=W$1005),OR(W$1006="",Datos!W24&lt;=W$1006)),FALSE),IF(ISNUMBER(Datos!W24),AND(Datos!W24=INT(Datos!W24),AND(OR(W$1005="",Datos!W24&gt;=W$1005),OR(W$1006="",Datos!W24&lt;=W$1006))),FALSE),OR(ISNUMBER(FIND(";"&amp;UPPER(TRIM(Datos!W24&amp;""))&amp;"=",W$1007)),ISNUMBER(FIND(";"&amp;UPPER(TRIM(Datos!W24&amp;""))&amp;";",W$1007))),OR(UPPER(TRIM(Datos!W24&amp;""))="SÍ",UPPER(TRIM(Datos!W24&amp;""))="SI",UPPER(TRIM(Datos!W24&amp;""))="NO"),IF(ISNUMBER(Datos!W24),AND(OR(W$1005="",Datos!W24&gt;=W$1005),OR(W$1006="",Datos!W24&lt;=W$1006)),FALSE),TRUE))))</f>
        <v>0.0</v>
      </c>
      <c r="X24">
        <f>IF(Datos!X24="",0,IF(AND(X$1008&lt;&gt;"",Datos!X24=X$1008),0,IF(X$1004=0,0,1-CHOOSE(X$1004,IF(ISNUMBER(Datos!X24),AND(OR(X$1005="",Datos!X24&gt;=X$1005),OR(X$1006="",Datos!X24&lt;=X$1006)),FALSE),IF(ISNUMBER(Datos!X24),AND(Datos!X24=INT(Datos!X24),AND(OR(X$1005="",Datos!X24&gt;=X$1005),OR(X$1006="",Datos!X24&lt;=X$1006))),FALSE),OR(ISNUMBER(FIND(";"&amp;UPPER(TRIM(Datos!X24&amp;""))&amp;"=",X$1007)),ISNUMBER(FIND(";"&amp;UPPER(TRIM(Datos!X24&amp;""))&amp;";",X$1007))),OR(UPPER(TRIM(Datos!X24&amp;""))="SÍ",UPPER(TRIM(Datos!X24&amp;""))="SI",UPPER(TRIM(Datos!X24&amp;""))="NO"),IF(ISNUMBER(Datos!X24),AND(OR(X$1005="",Datos!X24&gt;=X$1005),OR(X$1006="",Datos!X24&lt;=X$1006)),FALSE),TRUE))))</f>
        <v>0.0</v>
      </c>
      <c r="Y24">
        <f>IF(Datos!Y24="",0,IF(AND(Y$1008&lt;&gt;"",Datos!Y24=Y$1008),0,IF(Y$1004=0,0,1-CHOOSE(Y$1004,IF(ISNUMBER(Datos!Y24),AND(OR(Y$1005="",Datos!Y24&gt;=Y$1005),OR(Y$1006="",Datos!Y24&lt;=Y$1006)),FALSE),IF(ISNUMBER(Datos!Y24),AND(Datos!Y24=INT(Datos!Y24),AND(OR(Y$1005="",Datos!Y24&gt;=Y$1005),OR(Y$1006="",Datos!Y24&lt;=Y$1006))),FALSE),OR(ISNUMBER(FIND(";"&amp;UPPER(TRIM(Datos!Y24&amp;""))&amp;"=",Y$1007)),ISNUMBER(FIND(";"&amp;UPPER(TRIM(Datos!Y24&amp;""))&amp;";",Y$1007))),OR(UPPER(TRIM(Datos!Y24&amp;""))="SÍ",UPPER(TRIM(Datos!Y24&amp;""))="SI",UPPER(TRIM(Datos!Y24&amp;""))="NO"),IF(ISNUMBER(Datos!Y24),AND(OR(Y$1005="",Datos!Y24&gt;=Y$1005),OR(Y$1006="",Datos!Y24&lt;=Y$1006)),FALSE),TRUE))))</f>
        <v>0.0</v>
      </c>
      <c r="Z24">
        <f>IF(Datos!Z24="",0,IF(AND(Z$1008&lt;&gt;"",Datos!Z24=Z$1008),0,IF(Z$1004=0,0,1-CHOOSE(Z$1004,IF(ISNUMBER(Datos!Z24),AND(OR(Z$1005="",Datos!Z24&gt;=Z$1005),OR(Z$1006="",Datos!Z24&lt;=Z$1006)),FALSE),IF(ISNUMBER(Datos!Z24),AND(Datos!Z24=INT(Datos!Z24),AND(OR(Z$1005="",Datos!Z24&gt;=Z$1005),OR(Z$1006="",Datos!Z24&lt;=Z$1006))),FALSE),OR(ISNUMBER(FIND(";"&amp;UPPER(TRIM(Datos!Z24&amp;""))&amp;"=",Z$1007)),ISNUMBER(FIND(";"&amp;UPPER(TRIM(Datos!Z24&amp;""))&amp;";",Z$1007))),OR(UPPER(TRIM(Datos!Z24&amp;""))="SÍ",UPPER(TRIM(Datos!Z24&amp;""))="SI",UPPER(TRIM(Datos!Z24&amp;""))="NO"),IF(ISNUMBER(Datos!Z24),AND(OR(Z$1005="",Datos!Z24&gt;=Z$1005),OR(Z$1006="",Datos!Z24&lt;=Z$1006)),FALSE),TRUE))))</f>
        <v>0.0</v>
      </c>
      <c r="AA24">
        <f>IF(Datos!AA24="",0,IF(AND(AA$1008&lt;&gt;"",Datos!AA24=AA$1008),0,IF(AA$1004=0,0,1-CHOOSE(AA$1004,IF(ISNUMBER(Datos!AA24),AND(OR(AA$1005="",Datos!AA24&gt;=AA$1005),OR(AA$1006="",Datos!AA24&lt;=AA$1006)),FALSE),IF(ISNUMBER(Datos!AA24),AND(Datos!AA24=INT(Datos!AA24),AND(OR(AA$1005="",Datos!AA24&gt;=AA$1005),OR(AA$1006="",Datos!AA24&lt;=AA$1006))),FALSE),OR(ISNUMBER(FIND(";"&amp;UPPER(TRIM(Datos!AA24&amp;""))&amp;"=",AA$1007)),ISNUMBER(FIND(";"&amp;UPPER(TRIM(Datos!AA24&amp;""))&amp;";",AA$1007))),OR(UPPER(TRIM(Datos!AA24&amp;""))="SÍ",UPPER(TRIM(Datos!AA24&amp;""))="SI",UPPER(TRIM(Datos!AA24&amp;""))="NO"),IF(ISNUMBER(Datos!AA24),AND(OR(AA$1005="",Datos!AA24&gt;=AA$1005),OR(AA$1006="",Datos!AA24&lt;=AA$1006)),FALSE),TRUE))))</f>
        <v>0.0</v>
      </c>
      <c r="AB24">
        <f>IF(Datos!AB24="",0,IF(AND(AB$1008&lt;&gt;"",Datos!AB24=AB$1008),0,IF(AB$1004=0,0,1-CHOOSE(AB$1004,IF(ISNUMBER(Datos!AB24),AND(OR(AB$1005="",Datos!AB24&gt;=AB$1005),OR(AB$1006="",Datos!AB24&lt;=AB$1006)),FALSE),IF(ISNUMBER(Datos!AB24),AND(Datos!AB24=INT(Datos!AB24),AND(OR(AB$1005="",Datos!AB24&gt;=AB$1005),OR(AB$1006="",Datos!AB24&lt;=AB$1006))),FALSE),OR(ISNUMBER(FIND(";"&amp;UPPER(TRIM(Datos!AB24&amp;""))&amp;"=",AB$1007)),ISNUMBER(FIND(";"&amp;UPPER(TRIM(Datos!AB24&amp;""))&amp;";",AB$1007))),OR(UPPER(TRIM(Datos!AB24&amp;""))="SÍ",UPPER(TRIM(Datos!AB24&amp;""))="SI",UPPER(TRIM(Datos!AB24&amp;""))="NO"),IF(ISNUMBER(Datos!AB24),AND(OR(AB$1005="",Datos!AB24&gt;=AB$1005),OR(AB$1006="",Datos!AB24&lt;=AB$1006)),FALSE),TRUE))))</f>
        <v>0.0</v>
      </c>
      <c r="AC24">
        <f>IF(Datos!AC24="",0,IF(AND(AC$1008&lt;&gt;"",Datos!AC24=AC$1008),0,IF(AC$1004=0,0,1-CHOOSE(AC$1004,IF(ISNUMBER(Datos!AC24),AND(OR(AC$1005="",Datos!AC24&gt;=AC$1005),OR(AC$1006="",Datos!AC24&lt;=AC$1006)),FALSE),IF(ISNUMBER(Datos!AC24),AND(Datos!AC24=INT(Datos!AC24),AND(OR(AC$1005="",Datos!AC24&gt;=AC$1005),OR(AC$1006="",Datos!AC24&lt;=AC$1006))),FALSE),OR(ISNUMBER(FIND(";"&amp;UPPER(TRIM(Datos!AC24&amp;""))&amp;"=",AC$1007)),ISNUMBER(FIND(";"&amp;UPPER(TRIM(Datos!AC24&amp;""))&amp;";",AC$1007))),OR(UPPER(TRIM(Datos!AC24&amp;""))="SÍ",UPPER(TRIM(Datos!AC24&amp;""))="SI",UPPER(TRIM(Datos!AC24&amp;""))="NO"),IF(ISNUMBER(Datos!AC24),AND(OR(AC$1005="",Datos!AC24&gt;=AC$1005),OR(AC$1006="",Datos!AC24&lt;=AC$1006)),FALSE),TRUE))))</f>
        <v>0.0</v>
      </c>
      <c r="AD24">
        <f>IF(Datos!AD24="",0,IF(AND(AD$1008&lt;&gt;"",Datos!AD24=AD$1008),0,IF(AD$1004=0,0,1-CHOOSE(AD$1004,IF(ISNUMBER(Datos!AD24),AND(OR(AD$1005="",Datos!AD24&gt;=AD$1005),OR(AD$1006="",Datos!AD24&lt;=AD$1006)),FALSE),IF(ISNUMBER(Datos!AD24),AND(Datos!AD24=INT(Datos!AD24),AND(OR(AD$1005="",Datos!AD24&gt;=AD$1005),OR(AD$1006="",Datos!AD24&lt;=AD$1006))),FALSE),OR(ISNUMBER(FIND(";"&amp;UPPER(TRIM(Datos!AD24&amp;""))&amp;"=",AD$1007)),ISNUMBER(FIND(";"&amp;UPPER(TRIM(Datos!AD24&amp;""))&amp;";",AD$1007))),OR(UPPER(TRIM(Datos!AD24&amp;""))="SÍ",UPPER(TRIM(Datos!AD24&amp;""))="SI",UPPER(TRIM(Datos!AD24&amp;""))="NO"),IF(ISNUMBER(Datos!AD24),AND(OR(AD$1005="",Datos!AD24&gt;=AD$1005),OR(AD$1006="",Datos!AD24&lt;=AD$1006)),FALSE),TRUE))))</f>
        <v>0.0</v>
      </c>
      <c r="AE24">
        <f>IF(Datos!AE24="",0,IF(AND(AE$1008&lt;&gt;"",Datos!AE24=AE$1008),0,IF(AE$1004=0,0,1-CHOOSE(AE$1004,IF(ISNUMBER(Datos!AE24),AND(OR(AE$1005="",Datos!AE24&gt;=AE$1005),OR(AE$1006="",Datos!AE24&lt;=AE$1006)),FALSE),IF(ISNUMBER(Datos!AE24),AND(Datos!AE24=INT(Datos!AE24),AND(OR(AE$1005="",Datos!AE24&gt;=AE$1005),OR(AE$1006="",Datos!AE24&lt;=AE$1006))),FALSE),OR(ISNUMBER(FIND(";"&amp;UPPER(TRIM(Datos!AE24&amp;""))&amp;"=",AE$1007)),ISNUMBER(FIND(";"&amp;UPPER(TRIM(Datos!AE24&amp;""))&amp;";",AE$1007))),OR(UPPER(TRIM(Datos!AE24&amp;""))="SÍ",UPPER(TRIM(Datos!AE24&amp;""))="SI",UPPER(TRIM(Datos!AE24&amp;""))="NO"),IF(ISNUMBER(Datos!AE24),AND(OR(AE$1005="",Datos!AE24&gt;=AE$1005),OR(AE$1006="",Datos!AE24&lt;=AE$1006)),FALSE),TRUE))))</f>
        <v>0.0</v>
      </c>
    </row>
    <row r="25" spans="2:31">
      <c r="B25">
        <f>IF(Datos!B25="",0,IF(AND(B$1008&lt;&gt;"",Datos!B25=B$1008),0,IF(B$1004=0,0,1-CHOOSE(B$1004,IF(ISNUMBER(Datos!B25),AND(OR(B$1005="",Datos!B25&gt;=B$1005),OR(B$1006="",Datos!B25&lt;=B$1006)),FALSE),IF(ISNUMBER(Datos!B25),AND(Datos!B25=INT(Datos!B25),AND(OR(B$1005="",Datos!B25&gt;=B$1005),OR(B$1006="",Datos!B25&lt;=B$1006))),FALSE),OR(ISNUMBER(FIND(";"&amp;UPPER(TRIM(Datos!B25&amp;""))&amp;"=",B$1007)),ISNUMBER(FIND(";"&amp;UPPER(TRIM(Datos!B25&amp;""))&amp;";",B$1007))),OR(UPPER(TRIM(Datos!B25&amp;""))="SÍ",UPPER(TRIM(Datos!B25&amp;""))="SI",UPPER(TRIM(Datos!B25&amp;""))="NO"),IF(ISNUMBER(Datos!B25),AND(OR(B$1005="",Datos!B25&gt;=B$1005),OR(B$1006="",Datos!B25&lt;=B$1006)),FALSE),TRUE))))</f>
        <v>0.0</v>
      </c>
      <c r="C25">
        <f>IF(Datos!C25="",0,IF(AND(C$1008&lt;&gt;"",Datos!C25=C$1008),0,IF(C$1004=0,0,1-CHOOSE(C$1004,IF(ISNUMBER(Datos!C25),AND(OR(C$1005="",Datos!C25&gt;=C$1005),OR(C$1006="",Datos!C25&lt;=C$1006)),FALSE),IF(ISNUMBER(Datos!C25),AND(Datos!C25=INT(Datos!C25),AND(OR(C$1005="",Datos!C25&gt;=C$1005),OR(C$1006="",Datos!C25&lt;=C$1006))),FALSE),OR(ISNUMBER(FIND(";"&amp;UPPER(TRIM(Datos!C25&amp;""))&amp;"=",C$1007)),ISNUMBER(FIND(";"&amp;UPPER(TRIM(Datos!C25&amp;""))&amp;";",C$1007))),OR(UPPER(TRIM(Datos!C25&amp;""))="SÍ",UPPER(TRIM(Datos!C25&amp;""))="SI",UPPER(TRIM(Datos!C25&amp;""))="NO"),IF(ISNUMBER(Datos!C25),AND(OR(C$1005="",Datos!C25&gt;=C$1005),OR(C$1006="",Datos!C25&lt;=C$1006)),FALSE),TRUE))))</f>
        <v>0.0</v>
      </c>
      <c r="D25">
        <f>IF(Datos!D25="",0,IF(AND(D$1008&lt;&gt;"",Datos!D25=D$1008),0,IF(D$1004=0,0,1-CHOOSE(D$1004,IF(ISNUMBER(Datos!D25),AND(OR(D$1005="",Datos!D25&gt;=D$1005),OR(D$1006="",Datos!D25&lt;=D$1006)),FALSE),IF(ISNUMBER(Datos!D25),AND(Datos!D25=INT(Datos!D25),AND(OR(D$1005="",Datos!D25&gt;=D$1005),OR(D$1006="",Datos!D25&lt;=D$1006))),FALSE),OR(ISNUMBER(FIND(";"&amp;UPPER(TRIM(Datos!D25&amp;""))&amp;"=",D$1007)),ISNUMBER(FIND(";"&amp;UPPER(TRIM(Datos!D25&amp;""))&amp;";",D$1007))),OR(UPPER(TRIM(Datos!D25&amp;""))="SÍ",UPPER(TRIM(Datos!D25&amp;""))="SI",UPPER(TRIM(Datos!D25&amp;""))="NO"),IF(ISNUMBER(Datos!D25),AND(OR(D$1005="",Datos!D25&gt;=D$1005),OR(D$1006="",Datos!D25&lt;=D$1006)),FALSE),TRUE))))</f>
        <v>0.0</v>
      </c>
      <c r="E25">
        <f>IF(Datos!E25="",0,IF(AND(E$1008&lt;&gt;"",Datos!E25=E$1008),0,IF(E$1004=0,0,1-CHOOSE(E$1004,IF(ISNUMBER(Datos!E25),AND(OR(E$1005="",Datos!E25&gt;=E$1005),OR(E$1006="",Datos!E25&lt;=E$1006)),FALSE),IF(ISNUMBER(Datos!E25),AND(Datos!E25=INT(Datos!E25),AND(OR(E$1005="",Datos!E25&gt;=E$1005),OR(E$1006="",Datos!E25&lt;=E$1006))),FALSE),OR(ISNUMBER(FIND(";"&amp;UPPER(TRIM(Datos!E25&amp;""))&amp;"=",E$1007)),ISNUMBER(FIND(";"&amp;UPPER(TRIM(Datos!E25&amp;""))&amp;";",E$1007))),OR(UPPER(TRIM(Datos!E25&amp;""))="SÍ",UPPER(TRIM(Datos!E25&amp;""))="SI",UPPER(TRIM(Datos!E25&amp;""))="NO"),IF(ISNUMBER(Datos!E25),AND(OR(E$1005="",Datos!E25&gt;=E$1005),OR(E$1006="",Datos!E25&lt;=E$1006)),FALSE),TRUE))))</f>
        <v>0.0</v>
      </c>
      <c r="F25">
        <f>IF(Datos!F25="",0,IF(AND(F$1008&lt;&gt;"",Datos!F25=F$1008),0,IF(F$1004=0,0,1-CHOOSE(F$1004,IF(ISNUMBER(Datos!F25),AND(OR(F$1005="",Datos!F25&gt;=F$1005),OR(F$1006="",Datos!F25&lt;=F$1006)),FALSE),IF(ISNUMBER(Datos!F25),AND(Datos!F25=INT(Datos!F25),AND(OR(F$1005="",Datos!F25&gt;=F$1005),OR(F$1006="",Datos!F25&lt;=F$1006))),FALSE),OR(ISNUMBER(FIND(";"&amp;UPPER(TRIM(Datos!F25&amp;""))&amp;"=",F$1007)),ISNUMBER(FIND(";"&amp;UPPER(TRIM(Datos!F25&amp;""))&amp;";",F$1007))),OR(UPPER(TRIM(Datos!F25&amp;""))="SÍ",UPPER(TRIM(Datos!F25&amp;""))="SI",UPPER(TRIM(Datos!F25&amp;""))="NO"),IF(ISNUMBER(Datos!F25),AND(OR(F$1005="",Datos!F25&gt;=F$1005),OR(F$1006="",Datos!F25&lt;=F$1006)),FALSE),TRUE))))</f>
        <v>0.0</v>
      </c>
      <c r="G25">
        <f>IF(Datos!G25="",0,IF(AND(G$1008&lt;&gt;"",Datos!G25=G$1008),0,IF(G$1004=0,0,1-CHOOSE(G$1004,IF(ISNUMBER(Datos!G25),AND(OR(G$1005="",Datos!G25&gt;=G$1005),OR(G$1006="",Datos!G25&lt;=G$1006)),FALSE),IF(ISNUMBER(Datos!G25),AND(Datos!G25=INT(Datos!G25),AND(OR(G$1005="",Datos!G25&gt;=G$1005),OR(G$1006="",Datos!G25&lt;=G$1006))),FALSE),OR(ISNUMBER(FIND(";"&amp;UPPER(TRIM(Datos!G25&amp;""))&amp;"=",G$1007)),ISNUMBER(FIND(";"&amp;UPPER(TRIM(Datos!G25&amp;""))&amp;";",G$1007))),OR(UPPER(TRIM(Datos!G25&amp;""))="SÍ",UPPER(TRIM(Datos!G25&amp;""))="SI",UPPER(TRIM(Datos!G25&amp;""))="NO"),IF(ISNUMBER(Datos!G25),AND(OR(G$1005="",Datos!G25&gt;=G$1005),OR(G$1006="",Datos!G25&lt;=G$1006)),FALSE),TRUE))))</f>
        <v>0.0</v>
      </c>
      <c r="H25">
        <f>IF(Datos!H25="",0,IF(AND(H$1008&lt;&gt;"",Datos!H25=H$1008),0,IF(H$1004=0,0,1-CHOOSE(H$1004,IF(ISNUMBER(Datos!H25),AND(OR(H$1005="",Datos!H25&gt;=H$1005),OR(H$1006="",Datos!H25&lt;=H$1006)),FALSE),IF(ISNUMBER(Datos!H25),AND(Datos!H25=INT(Datos!H25),AND(OR(H$1005="",Datos!H25&gt;=H$1005),OR(H$1006="",Datos!H25&lt;=H$1006))),FALSE),OR(ISNUMBER(FIND(";"&amp;UPPER(TRIM(Datos!H25&amp;""))&amp;"=",H$1007)),ISNUMBER(FIND(";"&amp;UPPER(TRIM(Datos!H25&amp;""))&amp;";",H$1007))),OR(UPPER(TRIM(Datos!H25&amp;""))="SÍ",UPPER(TRIM(Datos!H25&amp;""))="SI",UPPER(TRIM(Datos!H25&amp;""))="NO"),IF(ISNUMBER(Datos!H25),AND(OR(H$1005="",Datos!H25&gt;=H$1005),OR(H$1006="",Datos!H25&lt;=H$1006)),FALSE),TRUE))))</f>
        <v>0.0</v>
      </c>
      <c r="I25">
        <f>IF(Datos!I25="",0,IF(AND(I$1008&lt;&gt;"",Datos!I25=I$1008),0,IF(I$1004=0,0,1-CHOOSE(I$1004,IF(ISNUMBER(Datos!I25),AND(OR(I$1005="",Datos!I25&gt;=I$1005),OR(I$1006="",Datos!I25&lt;=I$1006)),FALSE),IF(ISNUMBER(Datos!I25),AND(Datos!I25=INT(Datos!I25),AND(OR(I$1005="",Datos!I25&gt;=I$1005),OR(I$1006="",Datos!I25&lt;=I$1006))),FALSE),OR(ISNUMBER(FIND(";"&amp;UPPER(TRIM(Datos!I25&amp;""))&amp;"=",I$1007)),ISNUMBER(FIND(";"&amp;UPPER(TRIM(Datos!I25&amp;""))&amp;";",I$1007))),OR(UPPER(TRIM(Datos!I25&amp;""))="SÍ",UPPER(TRIM(Datos!I25&amp;""))="SI",UPPER(TRIM(Datos!I25&amp;""))="NO"),IF(ISNUMBER(Datos!I25),AND(OR(I$1005="",Datos!I25&gt;=I$1005),OR(I$1006="",Datos!I25&lt;=I$1006)),FALSE),TRUE))))</f>
        <v>0.0</v>
      </c>
      <c r="J25">
        <f>IF(Datos!J25="",0,IF(AND(J$1008&lt;&gt;"",Datos!J25=J$1008),0,IF(J$1004=0,0,1-CHOOSE(J$1004,IF(ISNUMBER(Datos!J25),AND(OR(J$1005="",Datos!J25&gt;=J$1005),OR(J$1006="",Datos!J25&lt;=J$1006)),FALSE),IF(ISNUMBER(Datos!J25),AND(Datos!J25=INT(Datos!J25),AND(OR(J$1005="",Datos!J25&gt;=J$1005),OR(J$1006="",Datos!J25&lt;=J$1006))),FALSE),OR(ISNUMBER(FIND(";"&amp;UPPER(TRIM(Datos!J25&amp;""))&amp;"=",J$1007)),ISNUMBER(FIND(";"&amp;UPPER(TRIM(Datos!J25&amp;""))&amp;";",J$1007))),OR(UPPER(TRIM(Datos!J25&amp;""))="SÍ",UPPER(TRIM(Datos!J25&amp;""))="SI",UPPER(TRIM(Datos!J25&amp;""))="NO"),IF(ISNUMBER(Datos!J25),AND(OR(J$1005="",Datos!J25&gt;=J$1005),OR(J$1006="",Datos!J25&lt;=J$1006)),FALSE),TRUE))))</f>
        <v>0.0</v>
      </c>
      <c r="K25">
        <f>IF(Datos!K25="",0,IF(AND(K$1008&lt;&gt;"",Datos!K25=K$1008),0,IF(K$1004=0,0,1-CHOOSE(K$1004,IF(ISNUMBER(Datos!K25),AND(OR(K$1005="",Datos!K25&gt;=K$1005),OR(K$1006="",Datos!K25&lt;=K$1006)),FALSE),IF(ISNUMBER(Datos!K25),AND(Datos!K25=INT(Datos!K25),AND(OR(K$1005="",Datos!K25&gt;=K$1005),OR(K$1006="",Datos!K25&lt;=K$1006))),FALSE),OR(ISNUMBER(FIND(";"&amp;UPPER(TRIM(Datos!K25&amp;""))&amp;"=",K$1007)),ISNUMBER(FIND(";"&amp;UPPER(TRIM(Datos!K25&amp;""))&amp;";",K$1007))),OR(UPPER(TRIM(Datos!K25&amp;""))="SÍ",UPPER(TRIM(Datos!K25&amp;""))="SI",UPPER(TRIM(Datos!K25&amp;""))="NO"),IF(ISNUMBER(Datos!K25),AND(OR(K$1005="",Datos!K25&gt;=K$1005),OR(K$1006="",Datos!K25&lt;=K$1006)),FALSE),TRUE))))</f>
        <v>0.0</v>
      </c>
      <c r="L25">
        <f>IF(Datos!L25="",0,IF(AND(L$1008&lt;&gt;"",Datos!L25=L$1008),0,IF(L$1004=0,0,1-CHOOSE(L$1004,IF(ISNUMBER(Datos!L25),AND(OR(L$1005="",Datos!L25&gt;=L$1005),OR(L$1006="",Datos!L25&lt;=L$1006)),FALSE),IF(ISNUMBER(Datos!L25),AND(Datos!L25=INT(Datos!L25),AND(OR(L$1005="",Datos!L25&gt;=L$1005),OR(L$1006="",Datos!L25&lt;=L$1006))),FALSE),OR(ISNUMBER(FIND(";"&amp;UPPER(TRIM(Datos!L25&amp;""))&amp;"=",L$1007)),ISNUMBER(FIND(";"&amp;UPPER(TRIM(Datos!L25&amp;""))&amp;";",L$1007))),OR(UPPER(TRIM(Datos!L25&amp;""))="SÍ",UPPER(TRIM(Datos!L25&amp;""))="SI",UPPER(TRIM(Datos!L25&amp;""))="NO"),IF(ISNUMBER(Datos!L25),AND(OR(L$1005="",Datos!L25&gt;=L$1005),OR(L$1006="",Datos!L25&lt;=L$1006)),FALSE),TRUE))))</f>
        <v>0.0</v>
      </c>
      <c r="M25">
        <f>IF(Datos!M25="",0,IF(AND(M$1008&lt;&gt;"",Datos!M25=M$1008),0,IF(M$1004=0,0,1-CHOOSE(M$1004,IF(ISNUMBER(Datos!M25),AND(OR(M$1005="",Datos!M25&gt;=M$1005),OR(M$1006="",Datos!M25&lt;=M$1006)),FALSE),IF(ISNUMBER(Datos!M25),AND(Datos!M25=INT(Datos!M25),AND(OR(M$1005="",Datos!M25&gt;=M$1005),OR(M$1006="",Datos!M25&lt;=M$1006))),FALSE),OR(ISNUMBER(FIND(";"&amp;UPPER(TRIM(Datos!M25&amp;""))&amp;"=",M$1007)),ISNUMBER(FIND(";"&amp;UPPER(TRIM(Datos!M25&amp;""))&amp;";",M$1007))),OR(UPPER(TRIM(Datos!M25&amp;""))="SÍ",UPPER(TRIM(Datos!M25&amp;""))="SI",UPPER(TRIM(Datos!M25&amp;""))="NO"),IF(ISNUMBER(Datos!M25),AND(OR(M$1005="",Datos!M25&gt;=M$1005),OR(M$1006="",Datos!M25&lt;=M$1006)),FALSE),TRUE))))</f>
        <v>0.0</v>
      </c>
      <c r="N25">
        <f>IF(Datos!N25="",0,IF(AND(N$1008&lt;&gt;"",Datos!N25=N$1008),0,IF(N$1004=0,0,1-CHOOSE(N$1004,IF(ISNUMBER(Datos!N25),AND(OR(N$1005="",Datos!N25&gt;=N$1005),OR(N$1006="",Datos!N25&lt;=N$1006)),FALSE),IF(ISNUMBER(Datos!N25),AND(Datos!N25=INT(Datos!N25),AND(OR(N$1005="",Datos!N25&gt;=N$1005),OR(N$1006="",Datos!N25&lt;=N$1006))),FALSE),OR(ISNUMBER(FIND(";"&amp;UPPER(TRIM(Datos!N25&amp;""))&amp;"=",N$1007)),ISNUMBER(FIND(";"&amp;UPPER(TRIM(Datos!N25&amp;""))&amp;";",N$1007))),OR(UPPER(TRIM(Datos!N25&amp;""))="SÍ",UPPER(TRIM(Datos!N25&amp;""))="SI",UPPER(TRIM(Datos!N25&amp;""))="NO"),IF(ISNUMBER(Datos!N25),AND(OR(N$1005="",Datos!N25&gt;=N$1005),OR(N$1006="",Datos!N25&lt;=N$1006)),FALSE),TRUE))))</f>
        <v>0.0</v>
      </c>
      <c r="O25">
        <f>IF(Datos!O25="",0,IF(AND(O$1008&lt;&gt;"",Datos!O25=O$1008),0,IF(O$1004=0,0,1-CHOOSE(O$1004,IF(ISNUMBER(Datos!O25),AND(OR(O$1005="",Datos!O25&gt;=O$1005),OR(O$1006="",Datos!O25&lt;=O$1006)),FALSE),IF(ISNUMBER(Datos!O25),AND(Datos!O25=INT(Datos!O25),AND(OR(O$1005="",Datos!O25&gt;=O$1005),OR(O$1006="",Datos!O25&lt;=O$1006))),FALSE),OR(ISNUMBER(FIND(";"&amp;UPPER(TRIM(Datos!O25&amp;""))&amp;"=",O$1007)),ISNUMBER(FIND(";"&amp;UPPER(TRIM(Datos!O25&amp;""))&amp;";",O$1007))),OR(UPPER(TRIM(Datos!O25&amp;""))="SÍ",UPPER(TRIM(Datos!O25&amp;""))="SI",UPPER(TRIM(Datos!O25&amp;""))="NO"),IF(ISNUMBER(Datos!O25),AND(OR(O$1005="",Datos!O25&gt;=O$1005),OR(O$1006="",Datos!O25&lt;=O$1006)),FALSE),TRUE))))</f>
        <v>0.0</v>
      </c>
      <c r="P25">
        <f>IF(Datos!P25="",0,IF(AND(P$1008&lt;&gt;"",Datos!P25=P$1008),0,IF(P$1004=0,0,1-CHOOSE(P$1004,IF(ISNUMBER(Datos!P25),AND(OR(P$1005="",Datos!P25&gt;=P$1005),OR(P$1006="",Datos!P25&lt;=P$1006)),FALSE),IF(ISNUMBER(Datos!P25),AND(Datos!P25=INT(Datos!P25),AND(OR(P$1005="",Datos!P25&gt;=P$1005),OR(P$1006="",Datos!P25&lt;=P$1006))),FALSE),OR(ISNUMBER(FIND(";"&amp;UPPER(TRIM(Datos!P25&amp;""))&amp;"=",P$1007)),ISNUMBER(FIND(";"&amp;UPPER(TRIM(Datos!P25&amp;""))&amp;";",P$1007))),OR(UPPER(TRIM(Datos!P25&amp;""))="SÍ",UPPER(TRIM(Datos!P25&amp;""))="SI",UPPER(TRIM(Datos!P25&amp;""))="NO"),IF(ISNUMBER(Datos!P25),AND(OR(P$1005="",Datos!P25&gt;=P$1005),OR(P$1006="",Datos!P25&lt;=P$1006)),FALSE),TRUE))))</f>
        <v>0.0</v>
      </c>
      <c r="Q25">
        <f>IF(Datos!Q25="",0,IF(AND(Q$1008&lt;&gt;"",Datos!Q25=Q$1008),0,IF(Q$1004=0,0,1-CHOOSE(Q$1004,IF(ISNUMBER(Datos!Q25),AND(OR(Q$1005="",Datos!Q25&gt;=Q$1005),OR(Q$1006="",Datos!Q25&lt;=Q$1006)),FALSE),IF(ISNUMBER(Datos!Q25),AND(Datos!Q25=INT(Datos!Q25),AND(OR(Q$1005="",Datos!Q25&gt;=Q$1005),OR(Q$1006="",Datos!Q25&lt;=Q$1006))),FALSE),OR(ISNUMBER(FIND(";"&amp;UPPER(TRIM(Datos!Q25&amp;""))&amp;"=",Q$1007)),ISNUMBER(FIND(";"&amp;UPPER(TRIM(Datos!Q25&amp;""))&amp;";",Q$1007))),OR(UPPER(TRIM(Datos!Q25&amp;""))="SÍ",UPPER(TRIM(Datos!Q25&amp;""))="SI",UPPER(TRIM(Datos!Q25&amp;""))="NO"),IF(ISNUMBER(Datos!Q25),AND(OR(Q$1005="",Datos!Q25&gt;=Q$1005),OR(Q$1006="",Datos!Q25&lt;=Q$1006)),FALSE),TRUE))))</f>
        <v>0.0</v>
      </c>
      <c r="R25">
        <f>IF(Datos!R25="",0,IF(AND(R$1008&lt;&gt;"",Datos!R25=R$1008),0,IF(R$1004=0,0,1-CHOOSE(R$1004,IF(ISNUMBER(Datos!R25),AND(OR(R$1005="",Datos!R25&gt;=R$1005),OR(R$1006="",Datos!R25&lt;=R$1006)),FALSE),IF(ISNUMBER(Datos!R25),AND(Datos!R25=INT(Datos!R25),AND(OR(R$1005="",Datos!R25&gt;=R$1005),OR(R$1006="",Datos!R25&lt;=R$1006))),FALSE),OR(ISNUMBER(FIND(";"&amp;UPPER(TRIM(Datos!R25&amp;""))&amp;"=",R$1007)),ISNUMBER(FIND(";"&amp;UPPER(TRIM(Datos!R25&amp;""))&amp;";",R$1007))),OR(UPPER(TRIM(Datos!R25&amp;""))="SÍ",UPPER(TRIM(Datos!R25&amp;""))="SI",UPPER(TRIM(Datos!R25&amp;""))="NO"),IF(ISNUMBER(Datos!R25),AND(OR(R$1005="",Datos!R25&gt;=R$1005),OR(R$1006="",Datos!R25&lt;=R$1006)),FALSE),TRUE))))</f>
        <v>0.0</v>
      </c>
      <c r="S25">
        <f>IF(Datos!S25="",0,IF(AND(S$1008&lt;&gt;"",Datos!S25=S$1008),0,IF(S$1004=0,0,1-CHOOSE(S$1004,IF(ISNUMBER(Datos!S25),AND(OR(S$1005="",Datos!S25&gt;=S$1005),OR(S$1006="",Datos!S25&lt;=S$1006)),FALSE),IF(ISNUMBER(Datos!S25),AND(Datos!S25=INT(Datos!S25),AND(OR(S$1005="",Datos!S25&gt;=S$1005),OR(S$1006="",Datos!S25&lt;=S$1006))),FALSE),OR(ISNUMBER(FIND(";"&amp;UPPER(TRIM(Datos!S25&amp;""))&amp;"=",S$1007)),ISNUMBER(FIND(";"&amp;UPPER(TRIM(Datos!S25&amp;""))&amp;";",S$1007))),OR(UPPER(TRIM(Datos!S25&amp;""))="SÍ",UPPER(TRIM(Datos!S25&amp;""))="SI",UPPER(TRIM(Datos!S25&amp;""))="NO"),IF(ISNUMBER(Datos!S25),AND(OR(S$1005="",Datos!S25&gt;=S$1005),OR(S$1006="",Datos!S25&lt;=S$1006)),FALSE),TRUE))))</f>
        <v>0.0</v>
      </c>
      <c r="T25">
        <f>IF(Datos!T25="",0,IF(AND(T$1008&lt;&gt;"",Datos!T25=T$1008),0,IF(T$1004=0,0,1-CHOOSE(T$1004,IF(ISNUMBER(Datos!T25),AND(OR(T$1005="",Datos!T25&gt;=T$1005),OR(T$1006="",Datos!T25&lt;=T$1006)),FALSE),IF(ISNUMBER(Datos!T25),AND(Datos!T25=INT(Datos!T25),AND(OR(T$1005="",Datos!T25&gt;=T$1005),OR(T$1006="",Datos!T25&lt;=T$1006))),FALSE),OR(ISNUMBER(FIND(";"&amp;UPPER(TRIM(Datos!T25&amp;""))&amp;"=",T$1007)),ISNUMBER(FIND(";"&amp;UPPER(TRIM(Datos!T25&amp;""))&amp;";",T$1007))),OR(UPPER(TRIM(Datos!T25&amp;""))="SÍ",UPPER(TRIM(Datos!T25&amp;""))="SI",UPPER(TRIM(Datos!T25&amp;""))="NO"),IF(ISNUMBER(Datos!T25),AND(OR(T$1005="",Datos!T25&gt;=T$1005),OR(T$1006="",Datos!T25&lt;=T$1006)),FALSE),TRUE))))</f>
        <v>0.0</v>
      </c>
      <c r="U25">
        <f>IF(Datos!U25="",0,IF(AND(U$1008&lt;&gt;"",Datos!U25=U$1008),0,IF(U$1004=0,0,1-CHOOSE(U$1004,IF(ISNUMBER(Datos!U25),AND(OR(U$1005="",Datos!U25&gt;=U$1005),OR(U$1006="",Datos!U25&lt;=U$1006)),FALSE),IF(ISNUMBER(Datos!U25),AND(Datos!U25=INT(Datos!U25),AND(OR(U$1005="",Datos!U25&gt;=U$1005),OR(U$1006="",Datos!U25&lt;=U$1006))),FALSE),OR(ISNUMBER(FIND(";"&amp;UPPER(TRIM(Datos!U25&amp;""))&amp;"=",U$1007)),ISNUMBER(FIND(";"&amp;UPPER(TRIM(Datos!U25&amp;""))&amp;";",U$1007))),OR(UPPER(TRIM(Datos!U25&amp;""))="SÍ",UPPER(TRIM(Datos!U25&amp;""))="SI",UPPER(TRIM(Datos!U25&amp;""))="NO"),IF(ISNUMBER(Datos!U25),AND(OR(U$1005="",Datos!U25&gt;=U$1005),OR(U$1006="",Datos!U25&lt;=U$1006)),FALSE),TRUE))))</f>
        <v>0.0</v>
      </c>
      <c r="V25">
        <f>IF(Datos!V25="",0,IF(AND(V$1008&lt;&gt;"",Datos!V25=V$1008),0,IF(V$1004=0,0,1-CHOOSE(V$1004,IF(ISNUMBER(Datos!V25),AND(OR(V$1005="",Datos!V25&gt;=V$1005),OR(V$1006="",Datos!V25&lt;=V$1006)),FALSE),IF(ISNUMBER(Datos!V25),AND(Datos!V25=INT(Datos!V25),AND(OR(V$1005="",Datos!V25&gt;=V$1005),OR(V$1006="",Datos!V25&lt;=V$1006))),FALSE),OR(ISNUMBER(FIND(";"&amp;UPPER(TRIM(Datos!V25&amp;""))&amp;"=",V$1007)),ISNUMBER(FIND(";"&amp;UPPER(TRIM(Datos!V25&amp;""))&amp;";",V$1007))),OR(UPPER(TRIM(Datos!V25&amp;""))="SÍ",UPPER(TRIM(Datos!V25&amp;""))="SI",UPPER(TRIM(Datos!V25&amp;""))="NO"),IF(ISNUMBER(Datos!V25),AND(OR(V$1005="",Datos!V25&gt;=V$1005),OR(V$1006="",Datos!V25&lt;=V$1006)),FALSE),TRUE))))</f>
        <v>0.0</v>
      </c>
      <c r="W25">
        <f>IF(Datos!W25="",0,IF(AND(W$1008&lt;&gt;"",Datos!W25=W$1008),0,IF(W$1004=0,0,1-CHOOSE(W$1004,IF(ISNUMBER(Datos!W25),AND(OR(W$1005="",Datos!W25&gt;=W$1005),OR(W$1006="",Datos!W25&lt;=W$1006)),FALSE),IF(ISNUMBER(Datos!W25),AND(Datos!W25=INT(Datos!W25),AND(OR(W$1005="",Datos!W25&gt;=W$1005),OR(W$1006="",Datos!W25&lt;=W$1006))),FALSE),OR(ISNUMBER(FIND(";"&amp;UPPER(TRIM(Datos!W25&amp;""))&amp;"=",W$1007)),ISNUMBER(FIND(";"&amp;UPPER(TRIM(Datos!W25&amp;""))&amp;";",W$1007))),OR(UPPER(TRIM(Datos!W25&amp;""))="SÍ",UPPER(TRIM(Datos!W25&amp;""))="SI",UPPER(TRIM(Datos!W25&amp;""))="NO"),IF(ISNUMBER(Datos!W25),AND(OR(W$1005="",Datos!W25&gt;=W$1005),OR(W$1006="",Datos!W25&lt;=W$1006)),FALSE),TRUE))))</f>
        <v>0.0</v>
      </c>
      <c r="X25">
        <f>IF(Datos!X25="",0,IF(AND(X$1008&lt;&gt;"",Datos!X25=X$1008),0,IF(X$1004=0,0,1-CHOOSE(X$1004,IF(ISNUMBER(Datos!X25),AND(OR(X$1005="",Datos!X25&gt;=X$1005),OR(X$1006="",Datos!X25&lt;=X$1006)),FALSE),IF(ISNUMBER(Datos!X25),AND(Datos!X25=INT(Datos!X25),AND(OR(X$1005="",Datos!X25&gt;=X$1005),OR(X$1006="",Datos!X25&lt;=X$1006))),FALSE),OR(ISNUMBER(FIND(";"&amp;UPPER(TRIM(Datos!X25&amp;""))&amp;"=",X$1007)),ISNUMBER(FIND(";"&amp;UPPER(TRIM(Datos!X25&amp;""))&amp;";",X$1007))),OR(UPPER(TRIM(Datos!X25&amp;""))="SÍ",UPPER(TRIM(Datos!X25&amp;""))="SI",UPPER(TRIM(Datos!X25&amp;""))="NO"),IF(ISNUMBER(Datos!X25),AND(OR(X$1005="",Datos!X25&gt;=X$1005),OR(X$1006="",Datos!X25&lt;=X$1006)),FALSE),TRUE))))</f>
        <v>0.0</v>
      </c>
      <c r="Y25">
        <f>IF(Datos!Y25="",0,IF(AND(Y$1008&lt;&gt;"",Datos!Y25=Y$1008),0,IF(Y$1004=0,0,1-CHOOSE(Y$1004,IF(ISNUMBER(Datos!Y25),AND(OR(Y$1005="",Datos!Y25&gt;=Y$1005),OR(Y$1006="",Datos!Y25&lt;=Y$1006)),FALSE),IF(ISNUMBER(Datos!Y25),AND(Datos!Y25=INT(Datos!Y25),AND(OR(Y$1005="",Datos!Y25&gt;=Y$1005),OR(Y$1006="",Datos!Y25&lt;=Y$1006))),FALSE),OR(ISNUMBER(FIND(";"&amp;UPPER(TRIM(Datos!Y25&amp;""))&amp;"=",Y$1007)),ISNUMBER(FIND(";"&amp;UPPER(TRIM(Datos!Y25&amp;""))&amp;";",Y$1007))),OR(UPPER(TRIM(Datos!Y25&amp;""))="SÍ",UPPER(TRIM(Datos!Y25&amp;""))="SI",UPPER(TRIM(Datos!Y25&amp;""))="NO"),IF(ISNUMBER(Datos!Y25),AND(OR(Y$1005="",Datos!Y25&gt;=Y$1005),OR(Y$1006="",Datos!Y25&lt;=Y$1006)),FALSE),TRUE))))</f>
        <v>0.0</v>
      </c>
      <c r="Z25">
        <f>IF(Datos!Z25="",0,IF(AND(Z$1008&lt;&gt;"",Datos!Z25=Z$1008),0,IF(Z$1004=0,0,1-CHOOSE(Z$1004,IF(ISNUMBER(Datos!Z25),AND(OR(Z$1005="",Datos!Z25&gt;=Z$1005),OR(Z$1006="",Datos!Z25&lt;=Z$1006)),FALSE),IF(ISNUMBER(Datos!Z25),AND(Datos!Z25=INT(Datos!Z25),AND(OR(Z$1005="",Datos!Z25&gt;=Z$1005),OR(Z$1006="",Datos!Z25&lt;=Z$1006))),FALSE),OR(ISNUMBER(FIND(";"&amp;UPPER(TRIM(Datos!Z25&amp;""))&amp;"=",Z$1007)),ISNUMBER(FIND(";"&amp;UPPER(TRIM(Datos!Z25&amp;""))&amp;";",Z$1007))),OR(UPPER(TRIM(Datos!Z25&amp;""))="SÍ",UPPER(TRIM(Datos!Z25&amp;""))="SI",UPPER(TRIM(Datos!Z25&amp;""))="NO"),IF(ISNUMBER(Datos!Z25),AND(OR(Z$1005="",Datos!Z25&gt;=Z$1005),OR(Z$1006="",Datos!Z25&lt;=Z$1006)),FALSE),TRUE))))</f>
        <v>0.0</v>
      </c>
      <c r="AA25">
        <f>IF(Datos!AA25="",0,IF(AND(AA$1008&lt;&gt;"",Datos!AA25=AA$1008),0,IF(AA$1004=0,0,1-CHOOSE(AA$1004,IF(ISNUMBER(Datos!AA25),AND(OR(AA$1005="",Datos!AA25&gt;=AA$1005),OR(AA$1006="",Datos!AA25&lt;=AA$1006)),FALSE),IF(ISNUMBER(Datos!AA25),AND(Datos!AA25=INT(Datos!AA25),AND(OR(AA$1005="",Datos!AA25&gt;=AA$1005),OR(AA$1006="",Datos!AA25&lt;=AA$1006))),FALSE),OR(ISNUMBER(FIND(";"&amp;UPPER(TRIM(Datos!AA25&amp;""))&amp;"=",AA$1007)),ISNUMBER(FIND(";"&amp;UPPER(TRIM(Datos!AA25&amp;""))&amp;";",AA$1007))),OR(UPPER(TRIM(Datos!AA25&amp;""))="SÍ",UPPER(TRIM(Datos!AA25&amp;""))="SI",UPPER(TRIM(Datos!AA25&amp;""))="NO"),IF(ISNUMBER(Datos!AA25),AND(OR(AA$1005="",Datos!AA25&gt;=AA$1005),OR(AA$1006="",Datos!AA25&lt;=AA$1006)),FALSE),TRUE))))</f>
        <v>0.0</v>
      </c>
      <c r="AB25">
        <f>IF(Datos!AB25="",0,IF(AND(AB$1008&lt;&gt;"",Datos!AB25=AB$1008),0,IF(AB$1004=0,0,1-CHOOSE(AB$1004,IF(ISNUMBER(Datos!AB25),AND(OR(AB$1005="",Datos!AB25&gt;=AB$1005),OR(AB$1006="",Datos!AB25&lt;=AB$1006)),FALSE),IF(ISNUMBER(Datos!AB25),AND(Datos!AB25=INT(Datos!AB25),AND(OR(AB$1005="",Datos!AB25&gt;=AB$1005),OR(AB$1006="",Datos!AB25&lt;=AB$1006))),FALSE),OR(ISNUMBER(FIND(";"&amp;UPPER(TRIM(Datos!AB25&amp;""))&amp;"=",AB$1007)),ISNUMBER(FIND(";"&amp;UPPER(TRIM(Datos!AB25&amp;""))&amp;";",AB$1007))),OR(UPPER(TRIM(Datos!AB25&amp;""))="SÍ",UPPER(TRIM(Datos!AB25&amp;""))="SI",UPPER(TRIM(Datos!AB25&amp;""))="NO"),IF(ISNUMBER(Datos!AB25),AND(OR(AB$1005="",Datos!AB25&gt;=AB$1005),OR(AB$1006="",Datos!AB25&lt;=AB$1006)),FALSE),TRUE))))</f>
        <v>0.0</v>
      </c>
      <c r="AC25">
        <f>IF(Datos!AC25="",0,IF(AND(AC$1008&lt;&gt;"",Datos!AC25=AC$1008),0,IF(AC$1004=0,0,1-CHOOSE(AC$1004,IF(ISNUMBER(Datos!AC25),AND(OR(AC$1005="",Datos!AC25&gt;=AC$1005),OR(AC$1006="",Datos!AC25&lt;=AC$1006)),FALSE),IF(ISNUMBER(Datos!AC25),AND(Datos!AC25=INT(Datos!AC25),AND(OR(AC$1005="",Datos!AC25&gt;=AC$1005),OR(AC$1006="",Datos!AC25&lt;=AC$1006))),FALSE),OR(ISNUMBER(FIND(";"&amp;UPPER(TRIM(Datos!AC25&amp;""))&amp;"=",AC$1007)),ISNUMBER(FIND(";"&amp;UPPER(TRIM(Datos!AC25&amp;""))&amp;";",AC$1007))),OR(UPPER(TRIM(Datos!AC25&amp;""))="SÍ",UPPER(TRIM(Datos!AC25&amp;""))="SI",UPPER(TRIM(Datos!AC25&amp;""))="NO"),IF(ISNUMBER(Datos!AC25),AND(OR(AC$1005="",Datos!AC25&gt;=AC$1005),OR(AC$1006="",Datos!AC25&lt;=AC$1006)),FALSE),TRUE))))</f>
        <v>0.0</v>
      </c>
      <c r="AD25">
        <f>IF(Datos!AD25="",0,IF(AND(AD$1008&lt;&gt;"",Datos!AD25=AD$1008),0,IF(AD$1004=0,0,1-CHOOSE(AD$1004,IF(ISNUMBER(Datos!AD25),AND(OR(AD$1005="",Datos!AD25&gt;=AD$1005),OR(AD$1006="",Datos!AD25&lt;=AD$1006)),FALSE),IF(ISNUMBER(Datos!AD25),AND(Datos!AD25=INT(Datos!AD25),AND(OR(AD$1005="",Datos!AD25&gt;=AD$1005),OR(AD$1006="",Datos!AD25&lt;=AD$1006))),FALSE),OR(ISNUMBER(FIND(";"&amp;UPPER(TRIM(Datos!AD25&amp;""))&amp;"=",AD$1007)),ISNUMBER(FIND(";"&amp;UPPER(TRIM(Datos!AD25&amp;""))&amp;";",AD$1007))),OR(UPPER(TRIM(Datos!AD25&amp;""))="SÍ",UPPER(TRIM(Datos!AD25&amp;""))="SI",UPPER(TRIM(Datos!AD25&amp;""))="NO"),IF(ISNUMBER(Datos!AD25),AND(OR(AD$1005="",Datos!AD25&gt;=AD$1005),OR(AD$1006="",Datos!AD25&lt;=AD$1006)),FALSE),TRUE))))</f>
        <v>0.0</v>
      </c>
      <c r="AE25">
        <f>IF(Datos!AE25="",0,IF(AND(AE$1008&lt;&gt;"",Datos!AE25=AE$1008),0,IF(AE$1004=0,0,1-CHOOSE(AE$1004,IF(ISNUMBER(Datos!AE25),AND(OR(AE$1005="",Datos!AE25&gt;=AE$1005),OR(AE$1006="",Datos!AE25&lt;=AE$1006)),FALSE),IF(ISNUMBER(Datos!AE25),AND(Datos!AE25=INT(Datos!AE25),AND(OR(AE$1005="",Datos!AE25&gt;=AE$1005),OR(AE$1006="",Datos!AE25&lt;=AE$1006))),FALSE),OR(ISNUMBER(FIND(";"&amp;UPPER(TRIM(Datos!AE25&amp;""))&amp;"=",AE$1007)),ISNUMBER(FIND(";"&amp;UPPER(TRIM(Datos!AE25&amp;""))&amp;";",AE$1007))),OR(UPPER(TRIM(Datos!AE25&amp;""))="SÍ",UPPER(TRIM(Datos!AE25&amp;""))="SI",UPPER(TRIM(Datos!AE25&amp;""))="NO"),IF(ISNUMBER(Datos!AE25),AND(OR(AE$1005="",Datos!AE25&gt;=AE$1005),OR(AE$1006="",Datos!AE25&lt;=AE$1006)),FALSE),TRUE))))</f>
        <v>0.0</v>
      </c>
    </row>
    <row r="26" spans="2:31">
      <c r="B26">
        <f>IF(Datos!B26="",0,IF(AND(B$1008&lt;&gt;"",Datos!B26=B$1008),0,IF(B$1004=0,0,1-CHOOSE(B$1004,IF(ISNUMBER(Datos!B26),AND(OR(B$1005="",Datos!B26&gt;=B$1005),OR(B$1006="",Datos!B26&lt;=B$1006)),FALSE),IF(ISNUMBER(Datos!B26),AND(Datos!B26=INT(Datos!B26),AND(OR(B$1005="",Datos!B26&gt;=B$1005),OR(B$1006="",Datos!B26&lt;=B$1006))),FALSE),OR(ISNUMBER(FIND(";"&amp;UPPER(TRIM(Datos!B26&amp;""))&amp;"=",B$1007)),ISNUMBER(FIND(";"&amp;UPPER(TRIM(Datos!B26&amp;""))&amp;";",B$1007))),OR(UPPER(TRIM(Datos!B26&amp;""))="SÍ",UPPER(TRIM(Datos!B26&amp;""))="SI",UPPER(TRIM(Datos!B26&amp;""))="NO"),IF(ISNUMBER(Datos!B26),AND(OR(B$1005="",Datos!B26&gt;=B$1005),OR(B$1006="",Datos!B26&lt;=B$1006)),FALSE),TRUE))))</f>
        <v>0.0</v>
      </c>
      <c r="C26">
        <f>IF(Datos!C26="",0,IF(AND(C$1008&lt;&gt;"",Datos!C26=C$1008),0,IF(C$1004=0,0,1-CHOOSE(C$1004,IF(ISNUMBER(Datos!C26),AND(OR(C$1005="",Datos!C26&gt;=C$1005),OR(C$1006="",Datos!C26&lt;=C$1006)),FALSE),IF(ISNUMBER(Datos!C26),AND(Datos!C26=INT(Datos!C26),AND(OR(C$1005="",Datos!C26&gt;=C$1005),OR(C$1006="",Datos!C26&lt;=C$1006))),FALSE),OR(ISNUMBER(FIND(";"&amp;UPPER(TRIM(Datos!C26&amp;""))&amp;"=",C$1007)),ISNUMBER(FIND(";"&amp;UPPER(TRIM(Datos!C26&amp;""))&amp;";",C$1007))),OR(UPPER(TRIM(Datos!C26&amp;""))="SÍ",UPPER(TRIM(Datos!C26&amp;""))="SI",UPPER(TRIM(Datos!C26&amp;""))="NO"),IF(ISNUMBER(Datos!C26),AND(OR(C$1005="",Datos!C26&gt;=C$1005),OR(C$1006="",Datos!C26&lt;=C$1006)),FALSE),TRUE))))</f>
        <v>0.0</v>
      </c>
      <c r="D26">
        <f>IF(Datos!D26="",0,IF(AND(D$1008&lt;&gt;"",Datos!D26=D$1008),0,IF(D$1004=0,0,1-CHOOSE(D$1004,IF(ISNUMBER(Datos!D26),AND(OR(D$1005="",Datos!D26&gt;=D$1005),OR(D$1006="",Datos!D26&lt;=D$1006)),FALSE),IF(ISNUMBER(Datos!D26),AND(Datos!D26=INT(Datos!D26),AND(OR(D$1005="",Datos!D26&gt;=D$1005),OR(D$1006="",Datos!D26&lt;=D$1006))),FALSE),OR(ISNUMBER(FIND(";"&amp;UPPER(TRIM(Datos!D26&amp;""))&amp;"=",D$1007)),ISNUMBER(FIND(";"&amp;UPPER(TRIM(Datos!D26&amp;""))&amp;";",D$1007))),OR(UPPER(TRIM(Datos!D26&amp;""))="SÍ",UPPER(TRIM(Datos!D26&amp;""))="SI",UPPER(TRIM(Datos!D26&amp;""))="NO"),IF(ISNUMBER(Datos!D26),AND(OR(D$1005="",Datos!D26&gt;=D$1005),OR(D$1006="",Datos!D26&lt;=D$1006)),FALSE),TRUE))))</f>
        <v>0.0</v>
      </c>
      <c r="E26">
        <f>IF(Datos!E26="",0,IF(AND(E$1008&lt;&gt;"",Datos!E26=E$1008),0,IF(E$1004=0,0,1-CHOOSE(E$1004,IF(ISNUMBER(Datos!E26),AND(OR(E$1005="",Datos!E26&gt;=E$1005),OR(E$1006="",Datos!E26&lt;=E$1006)),FALSE),IF(ISNUMBER(Datos!E26),AND(Datos!E26=INT(Datos!E26),AND(OR(E$1005="",Datos!E26&gt;=E$1005),OR(E$1006="",Datos!E26&lt;=E$1006))),FALSE),OR(ISNUMBER(FIND(";"&amp;UPPER(TRIM(Datos!E26&amp;""))&amp;"=",E$1007)),ISNUMBER(FIND(";"&amp;UPPER(TRIM(Datos!E26&amp;""))&amp;";",E$1007))),OR(UPPER(TRIM(Datos!E26&amp;""))="SÍ",UPPER(TRIM(Datos!E26&amp;""))="SI",UPPER(TRIM(Datos!E26&amp;""))="NO"),IF(ISNUMBER(Datos!E26),AND(OR(E$1005="",Datos!E26&gt;=E$1005),OR(E$1006="",Datos!E26&lt;=E$1006)),FALSE),TRUE))))</f>
        <v>0.0</v>
      </c>
      <c r="F26">
        <f>IF(Datos!F26="",0,IF(AND(F$1008&lt;&gt;"",Datos!F26=F$1008),0,IF(F$1004=0,0,1-CHOOSE(F$1004,IF(ISNUMBER(Datos!F26),AND(OR(F$1005="",Datos!F26&gt;=F$1005),OR(F$1006="",Datos!F26&lt;=F$1006)),FALSE),IF(ISNUMBER(Datos!F26),AND(Datos!F26=INT(Datos!F26),AND(OR(F$1005="",Datos!F26&gt;=F$1005),OR(F$1006="",Datos!F26&lt;=F$1006))),FALSE),OR(ISNUMBER(FIND(";"&amp;UPPER(TRIM(Datos!F26&amp;""))&amp;"=",F$1007)),ISNUMBER(FIND(";"&amp;UPPER(TRIM(Datos!F26&amp;""))&amp;";",F$1007))),OR(UPPER(TRIM(Datos!F26&amp;""))="SÍ",UPPER(TRIM(Datos!F26&amp;""))="SI",UPPER(TRIM(Datos!F26&amp;""))="NO"),IF(ISNUMBER(Datos!F26),AND(OR(F$1005="",Datos!F26&gt;=F$1005),OR(F$1006="",Datos!F26&lt;=F$1006)),FALSE),TRUE))))</f>
        <v>0.0</v>
      </c>
      <c r="G26">
        <f>IF(Datos!G26="",0,IF(AND(G$1008&lt;&gt;"",Datos!G26=G$1008),0,IF(G$1004=0,0,1-CHOOSE(G$1004,IF(ISNUMBER(Datos!G26),AND(OR(G$1005="",Datos!G26&gt;=G$1005),OR(G$1006="",Datos!G26&lt;=G$1006)),FALSE),IF(ISNUMBER(Datos!G26),AND(Datos!G26=INT(Datos!G26),AND(OR(G$1005="",Datos!G26&gt;=G$1005),OR(G$1006="",Datos!G26&lt;=G$1006))),FALSE),OR(ISNUMBER(FIND(";"&amp;UPPER(TRIM(Datos!G26&amp;""))&amp;"=",G$1007)),ISNUMBER(FIND(";"&amp;UPPER(TRIM(Datos!G26&amp;""))&amp;";",G$1007))),OR(UPPER(TRIM(Datos!G26&amp;""))="SÍ",UPPER(TRIM(Datos!G26&amp;""))="SI",UPPER(TRIM(Datos!G26&amp;""))="NO"),IF(ISNUMBER(Datos!G26),AND(OR(G$1005="",Datos!G26&gt;=G$1005),OR(G$1006="",Datos!G26&lt;=G$1006)),FALSE),TRUE))))</f>
        <v>0.0</v>
      </c>
      <c r="H26">
        <f>IF(Datos!H26="",0,IF(AND(H$1008&lt;&gt;"",Datos!H26=H$1008),0,IF(H$1004=0,0,1-CHOOSE(H$1004,IF(ISNUMBER(Datos!H26),AND(OR(H$1005="",Datos!H26&gt;=H$1005),OR(H$1006="",Datos!H26&lt;=H$1006)),FALSE),IF(ISNUMBER(Datos!H26),AND(Datos!H26=INT(Datos!H26),AND(OR(H$1005="",Datos!H26&gt;=H$1005),OR(H$1006="",Datos!H26&lt;=H$1006))),FALSE),OR(ISNUMBER(FIND(";"&amp;UPPER(TRIM(Datos!H26&amp;""))&amp;"=",H$1007)),ISNUMBER(FIND(";"&amp;UPPER(TRIM(Datos!H26&amp;""))&amp;";",H$1007))),OR(UPPER(TRIM(Datos!H26&amp;""))="SÍ",UPPER(TRIM(Datos!H26&amp;""))="SI",UPPER(TRIM(Datos!H26&amp;""))="NO"),IF(ISNUMBER(Datos!H26),AND(OR(H$1005="",Datos!H26&gt;=H$1005),OR(H$1006="",Datos!H26&lt;=H$1006)),FALSE),TRUE))))</f>
        <v>0.0</v>
      </c>
      <c r="I26">
        <f>IF(Datos!I26="",0,IF(AND(I$1008&lt;&gt;"",Datos!I26=I$1008),0,IF(I$1004=0,0,1-CHOOSE(I$1004,IF(ISNUMBER(Datos!I26),AND(OR(I$1005="",Datos!I26&gt;=I$1005),OR(I$1006="",Datos!I26&lt;=I$1006)),FALSE),IF(ISNUMBER(Datos!I26),AND(Datos!I26=INT(Datos!I26),AND(OR(I$1005="",Datos!I26&gt;=I$1005),OR(I$1006="",Datos!I26&lt;=I$1006))),FALSE),OR(ISNUMBER(FIND(";"&amp;UPPER(TRIM(Datos!I26&amp;""))&amp;"=",I$1007)),ISNUMBER(FIND(";"&amp;UPPER(TRIM(Datos!I26&amp;""))&amp;";",I$1007))),OR(UPPER(TRIM(Datos!I26&amp;""))="SÍ",UPPER(TRIM(Datos!I26&amp;""))="SI",UPPER(TRIM(Datos!I26&amp;""))="NO"),IF(ISNUMBER(Datos!I26),AND(OR(I$1005="",Datos!I26&gt;=I$1005),OR(I$1006="",Datos!I26&lt;=I$1006)),FALSE),TRUE))))</f>
        <v>0.0</v>
      </c>
      <c r="J26">
        <f>IF(Datos!J26="",0,IF(AND(J$1008&lt;&gt;"",Datos!J26=J$1008),0,IF(J$1004=0,0,1-CHOOSE(J$1004,IF(ISNUMBER(Datos!J26),AND(OR(J$1005="",Datos!J26&gt;=J$1005),OR(J$1006="",Datos!J26&lt;=J$1006)),FALSE),IF(ISNUMBER(Datos!J26),AND(Datos!J26=INT(Datos!J26),AND(OR(J$1005="",Datos!J26&gt;=J$1005),OR(J$1006="",Datos!J26&lt;=J$1006))),FALSE),OR(ISNUMBER(FIND(";"&amp;UPPER(TRIM(Datos!J26&amp;""))&amp;"=",J$1007)),ISNUMBER(FIND(";"&amp;UPPER(TRIM(Datos!J26&amp;""))&amp;";",J$1007))),OR(UPPER(TRIM(Datos!J26&amp;""))="SÍ",UPPER(TRIM(Datos!J26&amp;""))="SI",UPPER(TRIM(Datos!J26&amp;""))="NO"),IF(ISNUMBER(Datos!J26),AND(OR(J$1005="",Datos!J26&gt;=J$1005),OR(J$1006="",Datos!J26&lt;=J$1006)),FALSE),TRUE))))</f>
        <v>0.0</v>
      </c>
      <c r="K26">
        <f>IF(Datos!K26="",0,IF(AND(K$1008&lt;&gt;"",Datos!K26=K$1008),0,IF(K$1004=0,0,1-CHOOSE(K$1004,IF(ISNUMBER(Datos!K26),AND(OR(K$1005="",Datos!K26&gt;=K$1005),OR(K$1006="",Datos!K26&lt;=K$1006)),FALSE),IF(ISNUMBER(Datos!K26),AND(Datos!K26=INT(Datos!K26),AND(OR(K$1005="",Datos!K26&gt;=K$1005),OR(K$1006="",Datos!K26&lt;=K$1006))),FALSE),OR(ISNUMBER(FIND(";"&amp;UPPER(TRIM(Datos!K26&amp;""))&amp;"=",K$1007)),ISNUMBER(FIND(";"&amp;UPPER(TRIM(Datos!K26&amp;""))&amp;";",K$1007))),OR(UPPER(TRIM(Datos!K26&amp;""))="SÍ",UPPER(TRIM(Datos!K26&amp;""))="SI",UPPER(TRIM(Datos!K26&amp;""))="NO"),IF(ISNUMBER(Datos!K26),AND(OR(K$1005="",Datos!K26&gt;=K$1005),OR(K$1006="",Datos!K26&lt;=K$1006)),FALSE),TRUE))))</f>
        <v>0.0</v>
      </c>
      <c r="L26">
        <f>IF(Datos!L26="",0,IF(AND(L$1008&lt;&gt;"",Datos!L26=L$1008),0,IF(L$1004=0,0,1-CHOOSE(L$1004,IF(ISNUMBER(Datos!L26),AND(OR(L$1005="",Datos!L26&gt;=L$1005),OR(L$1006="",Datos!L26&lt;=L$1006)),FALSE),IF(ISNUMBER(Datos!L26),AND(Datos!L26=INT(Datos!L26),AND(OR(L$1005="",Datos!L26&gt;=L$1005),OR(L$1006="",Datos!L26&lt;=L$1006))),FALSE),OR(ISNUMBER(FIND(";"&amp;UPPER(TRIM(Datos!L26&amp;""))&amp;"=",L$1007)),ISNUMBER(FIND(";"&amp;UPPER(TRIM(Datos!L26&amp;""))&amp;";",L$1007))),OR(UPPER(TRIM(Datos!L26&amp;""))="SÍ",UPPER(TRIM(Datos!L26&amp;""))="SI",UPPER(TRIM(Datos!L26&amp;""))="NO"),IF(ISNUMBER(Datos!L26),AND(OR(L$1005="",Datos!L26&gt;=L$1005),OR(L$1006="",Datos!L26&lt;=L$1006)),FALSE),TRUE))))</f>
        <v>0.0</v>
      </c>
      <c r="M26">
        <f>IF(Datos!M26="",0,IF(AND(M$1008&lt;&gt;"",Datos!M26=M$1008),0,IF(M$1004=0,0,1-CHOOSE(M$1004,IF(ISNUMBER(Datos!M26),AND(OR(M$1005="",Datos!M26&gt;=M$1005),OR(M$1006="",Datos!M26&lt;=M$1006)),FALSE),IF(ISNUMBER(Datos!M26),AND(Datos!M26=INT(Datos!M26),AND(OR(M$1005="",Datos!M26&gt;=M$1005),OR(M$1006="",Datos!M26&lt;=M$1006))),FALSE),OR(ISNUMBER(FIND(";"&amp;UPPER(TRIM(Datos!M26&amp;""))&amp;"=",M$1007)),ISNUMBER(FIND(";"&amp;UPPER(TRIM(Datos!M26&amp;""))&amp;";",M$1007))),OR(UPPER(TRIM(Datos!M26&amp;""))="SÍ",UPPER(TRIM(Datos!M26&amp;""))="SI",UPPER(TRIM(Datos!M26&amp;""))="NO"),IF(ISNUMBER(Datos!M26),AND(OR(M$1005="",Datos!M26&gt;=M$1005),OR(M$1006="",Datos!M26&lt;=M$1006)),FALSE),TRUE))))</f>
        <v>0.0</v>
      </c>
      <c r="N26">
        <f>IF(Datos!N26="",0,IF(AND(N$1008&lt;&gt;"",Datos!N26=N$1008),0,IF(N$1004=0,0,1-CHOOSE(N$1004,IF(ISNUMBER(Datos!N26),AND(OR(N$1005="",Datos!N26&gt;=N$1005),OR(N$1006="",Datos!N26&lt;=N$1006)),FALSE),IF(ISNUMBER(Datos!N26),AND(Datos!N26=INT(Datos!N26),AND(OR(N$1005="",Datos!N26&gt;=N$1005),OR(N$1006="",Datos!N26&lt;=N$1006))),FALSE),OR(ISNUMBER(FIND(";"&amp;UPPER(TRIM(Datos!N26&amp;""))&amp;"=",N$1007)),ISNUMBER(FIND(";"&amp;UPPER(TRIM(Datos!N26&amp;""))&amp;";",N$1007))),OR(UPPER(TRIM(Datos!N26&amp;""))="SÍ",UPPER(TRIM(Datos!N26&amp;""))="SI",UPPER(TRIM(Datos!N26&amp;""))="NO"),IF(ISNUMBER(Datos!N26),AND(OR(N$1005="",Datos!N26&gt;=N$1005),OR(N$1006="",Datos!N26&lt;=N$1006)),FALSE),TRUE))))</f>
        <v>0.0</v>
      </c>
      <c r="O26">
        <f>IF(Datos!O26="",0,IF(AND(O$1008&lt;&gt;"",Datos!O26=O$1008),0,IF(O$1004=0,0,1-CHOOSE(O$1004,IF(ISNUMBER(Datos!O26),AND(OR(O$1005="",Datos!O26&gt;=O$1005),OR(O$1006="",Datos!O26&lt;=O$1006)),FALSE),IF(ISNUMBER(Datos!O26),AND(Datos!O26=INT(Datos!O26),AND(OR(O$1005="",Datos!O26&gt;=O$1005),OR(O$1006="",Datos!O26&lt;=O$1006))),FALSE),OR(ISNUMBER(FIND(";"&amp;UPPER(TRIM(Datos!O26&amp;""))&amp;"=",O$1007)),ISNUMBER(FIND(";"&amp;UPPER(TRIM(Datos!O26&amp;""))&amp;";",O$1007))),OR(UPPER(TRIM(Datos!O26&amp;""))="SÍ",UPPER(TRIM(Datos!O26&amp;""))="SI",UPPER(TRIM(Datos!O26&amp;""))="NO"),IF(ISNUMBER(Datos!O26),AND(OR(O$1005="",Datos!O26&gt;=O$1005),OR(O$1006="",Datos!O26&lt;=O$1006)),FALSE),TRUE))))</f>
        <v>0.0</v>
      </c>
      <c r="P26">
        <f>IF(Datos!P26="",0,IF(AND(P$1008&lt;&gt;"",Datos!P26=P$1008),0,IF(P$1004=0,0,1-CHOOSE(P$1004,IF(ISNUMBER(Datos!P26),AND(OR(P$1005="",Datos!P26&gt;=P$1005),OR(P$1006="",Datos!P26&lt;=P$1006)),FALSE),IF(ISNUMBER(Datos!P26),AND(Datos!P26=INT(Datos!P26),AND(OR(P$1005="",Datos!P26&gt;=P$1005),OR(P$1006="",Datos!P26&lt;=P$1006))),FALSE),OR(ISNUMBER(FIND(";"&amp;UPPER(TRIM(Datos!P26&amp;""))&amp;"=",P$1007)),ISNUMBER(FIND(";"&amp;UPPER(TRIM(Datos!P26&amp;""))&amp;";",P$1007))),OR(UPPER(TRIM(Datos!P26&amp;""))="SÍ",UPPER(TRIM(Datos!P26&amp;""))="SI",UPPER(TRIM(Datos!P26&amp;""))="NO"),IF(ISNUMBER(Datos!P26),AND(OR(P$1005="",Datos!P26&gt;=P$1005),OR(P$1006="",Datos!P26&lt;=P$1006)),FALSE),TRUE))))</f>
        <v>0.0</v>
      </c>
      <c r="Q26">
        <f>IF(Datos!Q26="",0,IF(AND(Q$1008&lt;&gt;"",Datos!Q26=Q$1008),0,IF(Q$1004=0,0,1-CHOOSE(Q$1004,IF(ISNUMBER(Datos!Q26),AND(OR(Q$1005="",Datos!Q26&gt;=Q$1005),OR(Q$1006="",Datos!Q26&lt;=Q$1006)),FALSE),IF(ISNUMBER(Datos!Q26),AND(Datos!Q26=INT(Datos!Q26),AND(OR(Q$1005="",Datos!Q26&gt;=Q$1005),OR(Q$1006="",Datos!Q26&lt;=Q$1006))),FALSE),OR(ISNUMBER(FIND(";"&amp;UPPER(TRIM(Datos!Q26&amp;""))&amp;"=",Q$1007)),ISNUMBER(FIND(";"&amp;UPPER(TRIM(Datos!Q26&amp;""))&amp;";",Q$1007))),OR(UPPER(TRIM(Datos!Q26&amp;""))="SÍ",UPPER(TRIM(Datos!Q26&amp;""))="SI",UPPER(TRIM(Datos!Q26&amp;""))="NO"),IF(ISNUMBER(Datos!Q26),AND(OR(Q$1005="",Datos!Q26&gt;=Q$1005),OR(Q$1006="",Datos!Q26&lt;=Q$1006)),FALSE),TRUE))))</f>
        <v>0.0</v>
      </c>
      <c r="R26">
        <f>IF(Datos!R26="",0,IF(AND(R$1008&lt;&gt;"",Datos!R26=R$1008),0,IF(R$1004=0,0,1-CHOOSE(R$1004,IF(ISNUMBER(Datos!R26),AND(OR(R$1005="",Datos!R26&gt;=R$1005),OR(R$1006="",Datos!R26&lt;=R$1006)),FALSE),IF(ISNUMBER(Datos!R26),AND(Datos!R26=INT(Datos!R26),AND(OR(R$1005="",Datos!R26&gt;=R$1005),OR(R$1006="",Datos!R26&lt;=R$1006))),FALSE),OR(ISNUMBER(FIND(";"&amp;UPPER(TRIM(Datos!R26&amp;""))&amp;"=",R$1007)),ISNUMBER(FIND(";"&amp;UPPER(TRIM(Datos!R26&amp;""))&amp;";",R$1007))),OR(UPPER(TRIM(Datos!R26&amp;""))="SÍ",UPPER(TRIM(Datos!R26&amp;""))="SI",UPPER(TRIM(Datos!R26&amp;""))="NO"),IF(ISNUMBER(Datos!R26),AND(OR(R$1005="",Datos!R26&gt;=R$1005),OR(R$1006="",Datos!R26&lt;=R$1006)),FALSE),TRUE))))</f>
        <v>0.0</v>
      </c>
      <c r="S26">
        <f>IF(Datos!S26="",0,IF(AND(S$1008&lt;&gt;"",Datos!S26=S$1008),0,IF(S$1004=0,0,1-CHOOSE(S$1004,IF(ISNUMBER(Datos!S26),AND(OR(S$1005="",Datos!S26&gt;=S$1005),OR(S$1006="",Datos!S26&lt;=S$1006)),FALSE),IF(ISNUMBER(Datos!S26),AND(Datos!S26=INT(Datos!S26),AND(OR(S$1005="",Datos!S26&gt;=S$1005),OR(S$1006="",Datos!S26&lt;=S$1006))),FALSE),OR(ISNUMBER(FIND(";"&amp;UPPER(TRIM(Datos!S26&amp;""))&amp;"=",S$1007)),ISNUMBER(FIND(";"&amp;UPPER(TRIM(Datos!S26&amp;""))&amp;";",S$1007))),OR(UPPER(TRIM(Datos!S26&amp;""))="SÍ",UPPER(TRIM(Datos!S26&amp;""))="SI",UPPER(TRIM(Datos!S26&amp;""))="NO"),IF(ISNUMBER(Datos!S26),AND(OR(S$1005="",Datos!S26&gt;=S$1005),OR(S$1006="",Datos!S26&lt;=S$1006)),FALSE),TRUE))))</f>
        <v>0.0</v>
      </c>
      <c r="T26">
        <f>IF(Datos!T26="",0,IF(AND(T$1008&lt;&gt;"",Datos!T26=T$1008),0,IF(T$1004=0,0,1-CHOOSE(T$1004,IF(ISNUMBER(Datos!T26),AND(OR(T$1005="",Datos!T26&gt;=T$1005),OR(T$1006="",Datos!T26&lt;=T$1006)),FALSE),IF(ISNUMBER(Datos!T26),AND(Datos!T26=INT(Datos!T26),AND(OR(T$1005="",Datos!T26&gt;=T$1005),OR(T$1006="",Datos!T26&lt;=T$1006))),FALSE),OR(ISNUMBER(FIND(";"&amp;UPPER(TRIM(Datos!T26&amp;""))&amp;"=",T$1007)),ISNUMBER(FIND(";"&amp;UPPER(TRIM(Datos!T26&amp;""))&amp;";",T$1007))),OR(UPPER(TRIM(Datos!T26&amp;""))="SÍ",UPPER(TRIM(Datos!T26&amp;""))="SI",UPPER(TRIM(Datos!T26&amp;""))="NO"),IF(ISNUMBER(Datos!T26),AND(OR(T$1005="",Datos!T26&gt;=T$1005),OR(T$1006="",Datos!T26&lt;=T$1006)),FALSE),TRUE))))</f>
        <v>0.0</v>
      </c>
      <c r="U26">
        <f>IF(Datos!U26="",0,IF(AND(U$1008&lt;&gt;"",Datos!U26=U$1008),0,IF(U$1004=0,0,1-CHOOSE(U$1004,IF(ISNUMBER(Datos!U26),AND(OR(U$1005="",Datos!U26&gt;=U$1005),OR(U$1006="",Datos!U26&lt;=U$1006)),FALSE),IF(ISNUMBER(Datos!U26),AND(Datos!U26=INT(Datos!U26),AND(OR(U$1005="",Datos!U26&gt;=U$1005),OR(U$1006="",Datos!U26&lt;=U$1006))),FALSE),OR(ISNUMBER(FIND(";"&amp;UPPER(TRIM(Datos!U26&amp;""))&amp;"=",U$1007)),ISNUMBER(FIND(";"&amp;UPPER(TRIM(Datos!U26&amp;""))&amp;";",U$1007))),OR(UPPER(TRIM(Datos!U26&amp;""))="SÍ",UPPER(TRIM(Datos!U26&amp;""))="SI",UPPER(TRIM(Datos!U26&amp;""))="NO"),IF(ISNUMBER(Datos!U26),AND(OR(U$1005="",Datos!U26&gt;=U$1005),OR(U$1006="",Datos!U26&lt;=U$1006)),FALSE),TRUE))))</f>
        <v>0.0</v>
      </c>
      <c r="V26">
        <f>IF(Datos!V26="",0,IF(AND(V$1008&lt;&gt;"",Datos!V26=V$1008),0,IF(V$1004=0,0,1-CHOOSE(V$1004,IF(ISNUMBER(Datos!V26),AND(OR(V$1005="",Datos!V26&gt;=V$1005),OR(V$1006="",Datos!V26&lt;=V$1006)),FALSE),IF(ISNUMBER(Datos!V26),AND(Datos!V26=INT(Datos!V26),AND(OR(V$1005="",Datos!V26&gt;=V$1005),OR(V$1006="",Datos!V26&lt;=V$1006))),FALSE),OR(ISNUMBER(FIND(";"&amp;UPPER(TRIM(Datos!V26&amp;""))&amp;"=",V$1007)),ISNUMBER(FIND(";"&amp;UPPER(TRIM(Datos!V26&amp;""))&amp;";",V$1007))),OR(UPPER(TRIM(Datos!V26&amp;""))="SÍ",UPPER(TRIM(Datos!V26&amp;""))="SI",UPPER(TRIM(Datos!V26&amp;""))="NO"),IF(ISNUMBER(Datos!V26),AND(OR(V$1005="",Datos!V26&gt;=V$1005),OR(V$1006="",Datos!V26&lt;=V$1006)),FALSE),TRUE))))</f>
        <v>0.0</v>
      </c>
      <c r="W26">
        <f>IF(Datos!W26="",0,IF(AND(W$1008&lt;&gt;"",Datos!W26=W$1008),0,IF(W$1004=0,0,1-CHOOSE(W$1004,IF(ISNUMBER(Datos!W26),AND(OR(W$1005="",Datos!W26&gt;=W$1005),OR(W$1006="",Datos!W26&lt;=W$1006)),FALSE),IF(ISNUMBER(Datos!W26),AND(Datos!W26=INT(Datos!W26),AND(OR(W$1005="",Datos!W26&gt;=W$1005),OR(W$1006="",Datos!W26&lt;=W$1006))),FALSE),OR(ISNUMBER(FIND(";"&amp;UPPER(TRIM(Datos!W26&amp;""))&amp;"=",W$1007)),ISNUMBER(FIND(";"&amp;UPPER(TRIM(Datos!W26&amp;""))&amp;";",W$1007))),OR(UPPER(TRIM(Datos!W26&amp;""))="SÍ",UPPER(TRIM(Datos!W26&amp;""))="SI",UPPER(TRIM(Datos!W26&amp;""))="NO"),IF(ISNUMBER(Datos!W26),AND(OR(W$1005="",Datos!W26&gt;=W$1005),OR(W$1006="",Datos!W26&lt;=W$1006)),FALSE),TRUE))))</f>
        <v>0.0</v>
      </c>
      <c r="X26">
        <f>IF(Datos!X26="",0,IF(AND(X$1008&lt;&gt;"",Datos!X26=X$1008),0,IF(X$1004=0,0,1-CHOOSE(X$1004,IF(ISNUMBER(Datos!X26),AND(OR(X$1005="",Datos!X26&gt;=X$1005),OR(X$1006="",Datos!X26&lt;=X$1006)),FALSE),IF(ISNUMBER(Datos!X26),AND(Datos!X26=INT(Datos!X26),AND(OR(X$1005="",Datos!X26&gt;=X$1005),OR(X$1006="",Datos!X26&lt;=X$1006))),FALSE),OR(ISNUMBER(FIND(";"&amp;UPPER(TRIM(Datos!X26&amp;""))&amp;"=",X$1007)),ISNUMBER(FIND(";"&amp;UPPER(TRIM(Datos!X26&amp;""))&amp;";",X$1007))),OR(UPPER(TRIM(Datos!X26&amp;""))="SÍ",UPPER(TRIM(Datos!X26&amp;""))="SI",UPPER(TRIM(Datos!X26&amp;""))="NO"),IF(ISNUMBER(Datos!X26),AND(OR(X$1005="",Datos!X26&gt;=X$1005),OR(X$1006="",Datos!X26&lt;=X$1006)),FALSE),TRUE))))</f>
        <v>0.0</v>
      </c>
      <c r="Y26">
        <f>IF(Datos!Y26="",0,IF(AND(Y$1008&lt;&gt;"",Datos!Y26=Y$1008),0,IF(Y$1004=0,0,1-CHOOSE(Y$1004,IF(ISNUMBER(Datos!Y26),AND(OR(Y$1005="",Datos!Y26&gt;=Y$1005),OR(Y$1006="",Datos!Y26&lt;=Y$1006)),FALSE),IF(ISNUMBER(Datos!Y26),AND(Datos!Y26=INT(Datos!Y26),AND(OR(Y$1005="",Datos!Y26&gt;=Y$1005),OR(Y$1006="",Datos!Y26&lt;=Y$1006))),FALSE),OR(ISNUMBER(FIND(";"&amp;UPPER(TRIM(Datos!Y26&amp;""))&amp;"=",Y$1007)),ISNUMBER(FIND(";"&amp;UPPER(TRIM(Datos!Y26&amp;""))&amp;";",Y$1007))),OR(UPPER(TRIM(Datos!Y26&amp;""))="SÍ",UPPER(TRIM(Datos!Y26&amp;""))="SI",UPPER(TRIM(Datos!Y26&amp;""))="NO"),IF(ISNUMBER(Datos!Y26),AND(OR(Y$1005="",Datos!Y26&gt;=Y$1005),OR(Y$1006="",Datos!Y26&lt;=Y$1006)),FALSE),TRUE))))</f>
        <v>0.0</v>
      </c>
      <c r="Z26">
        <f>IF(Datos!Z26="",0,IF(AND(Z$1008&lt;&gt;"",Datos!Z26=Z$1008),0,IF(Z$1004=0,0,1-CHOOSE(Z$1004,IF(ISNUMBER(Datos!Z26),AND(OR(Z$1005="",Datos!Z26&gt;=Z$1005),OR(Z$1006="",Datos!Z26&lt;=Z$1006)),FALSE),IF(ISNUMBER(Datos!Z26),AND(Datos!Z26=INT(Datos!Z26),AND(OR(Z$1005="",Datos!Z26&gt;=Z$1005),OR(Z$1006="",Datos!Z26&lt;=Z$1006))),FALSE),OR(ISNUMBER(FIND(";"&amp;UPPER(TRIM(Datos!Z26&amp;""))&amp;"=",Z$1007)),ISNUMBER(FIND(";"&amp;UPPER(TRIM(Datos!Z26&amp;""))&amp;";",Z$1007))),OR(UPPER(TRIM(Datos!Z26&amp;""))="SÍ",UPPER(TRIM(Datos!Z26&amp;""))="SI",UPPER(TRIM(Datos!Z26&amp;""))="NO"),IF(ISNUMBER(Datos!Z26),AND(OR(Z$1005="",Datos!Z26&gt;=Z$1005),OR(Z$1006="",Datos!Z26&lt;=Z$1006)),FALSE),TRUE))))</f>
        <v>0.0</v>
      </c>
      <c r="AA26">
        <f>IF(Datos!AA26="",0,IF(AND(AA$1008&lt;&gt;"",Datos!AA26=AA$1008),0,IF(AA$1004=0,0,1-CHOOSE(AA$1004,IF(ISNUMBER(Datos!AA26),AND(OR(AA$1005="",Datos!AA26&gt;=AA$1005),OR(AA$1006="",Datos!AA26&lt;=AA$1006)),FALSE),IF(ISNUMBER(Datos!AA26),AND(Datos!AA26=INT(Datos!AA26),AND(OR(AA$1005="",Datos!AA26&gt;=AA$1005),OR(AA$1006="",Datos!AA26&lt;=AA$1006))),FALSE),OR(ISNUMBER(FIND(";"&amp;UPPER(TRIM(Datos!AA26&amp;""))&amp;"=",AA$1007)),ISNUMBER(FIND(";"&amp;UPPER(TRIM(Datos!AA26&amp;""))&amp;";",AA$1007))),OR(UPPER(TRIM(Datos!AA26&amp;""))="SÍ",UPPER(TRIM(Datos!AA26&amp;""))="SI",UPPER(TRIM(Datos!AA26&amp;""))="NO"),IF(ISNUMBER(Datos!AA26),AND(OR(AA$1005="",Datos!AA26&gt;=AA$1005),OR(AA$1006="",Datos!AA26&lt;=AA$1006)),FALSE),TRUE))))</f>
        <v>0.0</v>
      </c>
      <c r="AB26">
        <f>IF(Datos!AB26="",0,IF(AND(AB$1008&lt;&gt;"",Datos!AB26=AB$1008),0,IF(AB$1004=0,0,1-CHOOSE(AB$1004,IF(ISNUMBER(Datos!AB26),AND(OR(AB$1005="",Datos!AB26&gt;=AB$1005),OR(AB$1006="",Datos!AB26&lt;=AB$1006)),FALSE),IF(ISNUMBER(Datos!AB26),AND(Datos!AB26=INT(Datos!AB26),AND(OR(AB$1005="",Datos!AB26&gt;=AB$1005),OR(AB$1006="",Datos!AB26&lt;=AB$1006))),FALSE),OR(ISNUMBER(FIND(";"&amp;UPPER(TRIM(Datos!AB26&amp;""))&amp;"=",AB$1007)),ISNUMBER(FIND(";"&amp;UPPER(TRIM(Datos!AB26&amp;""))&amp;";",AB$1007))),OR(UPPER(TRIM(Datos!AB26&amp;""))="SÍ",UPPER(TRIM(Datos!AB26&amp;""))="SI",UPPER(TRIM(Datos!AB26&amp;""))="NO"),IF(ISNUMBER(Datos!AB26),AND(OR(AB$1005="",Datos!AB26&gt;=AB$1005),OR(AB$1006="",Datos!AB26&lt;=AB$1006)),FALSE),TRUE))))</f>
        <v>0.0</v>
      </c>
      <c r="AC26">
        <f>IF(Datos!AC26="",0,IF(AND(AC$1008&lt;&gt;"",Datos!AC26=AC$1008),0,IF(AC$1004=0,0,1-CHOOSE(AC$1004,IF(ISNUMBER(Datos!AC26),AND(OR(AC$1005="",Datos!AC26&gt;=AC$1005),OR(AC$1006="",Datos!AC26&lt;=AC$1006)),FALSE),IF(ISNUMBER(Datos!AC26),AND(Datos!AC26=INT(Datos!AC26),AND(OR(AC$1005="",Datos!AC26&gt;=AC$1005),OR(AC$1006="",Datos!AC26&lt;=AC$1006))),FALSE),OR(ISNUMBER(FIND(";"&amp;UPPER(TRIM(Datos!AC26&amp;""))&amp;"=",AC$1007)),ISNUMBER(FIND(";"&amp;UPPER(TRIM(Datos!AC26&amp;""))&amp;";",AC$1007))),OR(UPPER(TRIM(Datos!AC26&amp;""))="SÍ",UPPER(TRIM(Datos!AC26&amp;""))="SI",UPPER(TRIM(Datos!AC26&amp;""))="NO"),IF(ISNUMBER(Datos!AC26),AND(OR(AC$1005="",Datos!AC26&gt;=AC$1005),OR(AC$1006="",Datos!AC26&lt;=AC$1006)),FALSE),TRUE))))</f>
        <v>0.0</v>
      </c>
      <c r="AD26">
        <f>IF(Datos!AD26="",0,IF(AND(AD$1008&lt;&gt;"",Datos!AD26=AD$1008),0,IF(AD$1004=0,0,1-CHOOSE(AD$1004,IF(ISNUMBER(Datos!AD26),AND(OR(AD$1005="",Datos!AD26&gt;=AD$1005),OR(AD$1006="",Datos!AD26&lt;=AD$1006)),FALSE),IF(ISNUMBER(Datos!AD26),AND(Datos!AD26=INT(Datos!AD26),AND(OR(AD$1005="",Datos!AD26&gt;=AD$1005),OR(AD$1006="",Datos!AD26&lt;=AD$1006))),FALSE),OR(ISNUMBER(FIND(";"&amp;UPPER(TRIM(Datos!AD26&amp;""))&amp;"=",AD$1007)),ISNUMBER(FIND(";"&amp;UPPER(TRIM(Datos!AD26&amp;""))&amp;";",AD$1007))),OR(UPPER(TRIM(Datos!AD26&amp;""))="SÍ",UPPER(TRIM(Datos!AD26&amp;""))="SI",UPPER(TRIM(Datos!AD26&amp;""))="NO"),IF(ISNUMBER(Datos!AD26),AND(OR(AD$1005="",Datos!AD26&gt;=AD$1005),OR(AD$1006="",Datos!AD26&lt;=AD$1006)),FALSE),TRUE))))</f>
        <v>0.0</v>
      </c>
      <c r="AE26">
        <f>IF(Datos!AE26="",0,IF(AND(AE$1008&lt;&gt;"",Datos!AE26=AE$1008),0,IF(AE$1004=0,0,1-CHOOSE(AE$1004,IF(ISNUMBER(Datos!AE26),AND(OR(AE$1005="",Datos!AE26&gt;=AE$1005),OR(AE$1006="",Datos!AE26&lt;=AE$1006)),FALSE),IF(ISNUMBER(Datos!AE26),AND(Datos!AE26=INT(Datos!AE26),AND(OR(AE$1005="",Datos!AE26&gt;=AE$1005),OR(AE$1006="",Datos!AE26&lt;=AE$1006))),FALSE),OR(ISNUMBER(FIND(";"&amp;UPPER(TRIM(Datos!AE26&amp;""))&amp;"=",AE$1007)),ISNUMBER(FIND(";"&amp;UPPER(TRIM(Datos!AE26&amp;""))&amp;";",AE$1007))),OR(UPPER(TRIM(Datos!AE26&amp;""))="SÍ",UPPER(TRIM(Datos!AE26&amp;""))="SI",UPPER(TRIM(Datos!AE26&amp;""))="NO"),IF(ISNUMBER(Datos!AE26),AND(OR(AE$1005="",Datos!AE26&gt;=AE$1005),OR(AE$1006="",Datos!AE26&lt;=AE$1006)),FALSE),TRUE))))</f>
        <v>0.0</v>
      </c>
    </row>
    <row r="27" spans="2:31">
      <c r="B27">
        <f>IF(Datos!B27="",0,IF(AND(B$1008&lt;&gt;"",Datos!B27=B$1008),0,IF(B$1004=0,0,1-CHOOSE(B$1004,IF(ISNUMBER(Datos!B27),AND(OR(B$1005="",Datos!B27&gt;=B$1005),OR(B$1006="",Datos!B27&lt;=B$1006)),FALSE),IF(ISNUMBER(Datos!B27),AND(Datos!B27=INT(Datos!B27),AND(OR(B$1005="",Datos!B27&gt;=B$1005),OR(B$1006="",Datos!B27&lt;=B$1006))),FALSE),OR(ISNUMBER(FIND(";"&amp;UPPER(TRIM(Datos!B27&amp;""))&amp;"=",B$1007)),ISNUMBER(FIND(";"&amp;UPPER(TRIM(Datos!B27&amp;""))&amp;";",B$1007))),OR(UPPER(TRIM(Datos!B27&amp;""))="SÍ",UPPER(TRIM(Datos!B27&amp;""))="SI",UPPER(TRIM(Datos!B27&amp;""))="NO"),IF(ISNUMBER(Datos!B27),AND(OR(B$1005="",Datos!B27&gt;=B$1005),OR(B$1006="",Datos!B27&lt;=B$1006)),FALSE),TRUE))))</f>
        <v>0.0</v>
      </c>
      <c r="C27">
        <f>IF(Datos!C27="",0,IF(AND(C$1008&lt;&gt;"",Datos!C27=C$1008),0,IF(C$1004=0,0,1-CHOOSE(C$1004,IF(ISNUMBER(Datos!C27),AND(OR(C$1005="",Datos!C27&gt;=C$1005),OR(C$1006="",Datos!C27&lt;=C$1006)),FALSE),IF(ISNUMBER(Datos!C27),AND(Datos!C27=INT(Datos!C27),AND(OR(C$1005="",Datos!C27&gt;=C$1005),OR(C$1006="",Datos!C27&lt;=C$1006))),FALSE),OR(ISNUMBER(FIND(";"&amp;UPPER(TRIM(Datos!C27&amp;""))&amp;"=",C$1007)),ISNUMBER(FIND(";"&amp;UPPER(TRIM(Datos!C27&amp;""))&amp;";",C$1007))),OR(UPPER(TRIM(Datos!C27&amp;""))="SÍ",UPPER(TRIM(Datos!C27&amp;""))="SI",UPPER(TRIM(Datos!C27&amp;""))="NO"),IF(ISNUMBER(Datos!C27),AND(OR(C$1005="",Datos!C27&gt;=C$1005),OR(C$1006="",Datos!C27&lt;=C$1006)),FALSE),TRUE))))</f>
        <v>0.0</v>
      </c>
      <c r="D27">
        <f>IF(Datos!D27="",0,IF(AND(D$1008&lt;&gt;"",Datos!D27=D$1008),0,IF(D$1004=0,0,1-CHOOSE(D$1004,IF(ISNUMBER(Datos!D27),AND(OR(D$1005="",Datos!D27&gt;=D$1005),OR(D$1006="",Datos!D27&lt;=D$1006)),FALSE),IF(ISNUMBER(Datos!D27),AND(Datos!D27=INT(Datos!D27),AND(OR(D$1005="",Datos!D27&gt;=D$1005),OR(D$1006="",Datos!D27&lt;=D$1006))),FALSE),OR(ISNUMBER(FIND(";"&amp;UPPER(TRIM(Datos!D27&amp;""))&amp;"=",D$1007)),ISNUMBER(FIND(";"&amp;UPPER(TRIM(Datos!D27&amp;""))&amp;";",D$1007))),OR(UPPER(TRIM(Datos!D27&amp;""))="SÍ",UPPER(TRIM(Datos!D27&amp;""))="SI",UPPER(TRIM(Datos!D27&amp;""))="NO"),IF(ISNUMBER(Datos!D27),AND(OR(D$1005="",Datos!D27&gt;=D$1005),OR(D$1006="",Datos!D27&lt;=D$1006)),FALSE),TRUE))))</f>
        <v>0.0</v>
      </c>
      <c r="E27">
        <f>IF(Datos!E27="",0,IF(AND(E$1008&lt;&gt;"",Datos!E27=E$1008),0,IF(E$1004=0,0,1-CHOOSE(E$1004,IF(ISNUMBER(Datos!E27),AND(OR(E$1005="",Datos!E27&gt;=E$1005),OR(E$1006="",Datos!E27&lt;=E$1006)),FALSE),IF(ISNUMBER(Datos!E27),AND(Datos!E27=INT(Datos!E27),AND(OR(E$1005="",Datos!E27&gt;=E$1005),OR(E$1006="",Datos!E27&lt;=E$1006))),FALSE),OR(ISNUMBER(FIND(";"&amp;UPPER(TRIM(Datos!E27&amp;""))&amp;"=",E$1007)),ISNUMBER(FIND(";"&amp;UPPER(TRIM(Datos!E27&amp;""))&amp;";",E$1007))),OR(UPPER(TRIM(Datos!E27&amp;""))="SÍ",UPPER(TRIM(Datos!E27&amp;""))="SI",UPPER(TRIM(Datos!E27&amp;""))="NO"),IF(ISNUMBER(Datos!E27),AND(OR(E$1005="",Datos!E27&gt;=E$1005),OR(E$1006="",Datos!E27&lt;=E$1006)),FALSE),TRUE))))</f>
        <v>0.0</v>
      </c>
      <c r="F27">
        <f>IF(Datos!F27="",0,IF(AND(F$1008&lt;&gt;"",Datos!F27=F$1008),0,IF(F$1004=0,0,1-CHOOSE(F$1004,IF(ISNUMBER(Datos!F27),AND(OR(F$1005="",Datos!F27&gt;=F$1005),OR(F$1006="",Datos!F27&lt;=F$1006)),FALSE),IF(ISNUMBER(Datos!F27),AND(Datos!F27=INT(Datos!F27),AND(OR(F$1005="",Datos!F27&gt;=F$1005),OR(F$1006="",Datos!F27&lt;=F$1006))),FALSE),OR(ISNUMBER(FIND(";"&amp;UPPER(TRIM(Datos!F27&amp;""))&amp;"=",F$1007)),ISNUMBER(FIND(";"&amp;UPPER(TRIM(Datos!F27&amp;""))&amp;";",F$1007))),OR(UPPER(TRIM(Datos!F27&amp;""))="SÍ",UPPER(TRIM(Datos!F27&amp;""))="SI",UPPER(TRIM(Datos!F27&amp;""))="NO"),IF(ISNUMBER(Datos!F27),AND(OR(F$1005="",Datos!F27&gt;=F$1005),OR(F$1006="",Datos!F27&lt;=F$1006)),FALSE),TRUE))))</f>
        <v>0.0</v>
      </c>
      <c r="G27">
        <f>IF(Datos!G27="",0,IF(AND(G$1008&lt;&gt;"",Datos!G27=G$1008),0,IF(G$1004=0,0,1-CHOOSE(G$1004,IF(ISNUMBER(Datos!G27),AND(OR(G$1005="",Datos!G27&gt;=G$1005),OR(G$1006="",Datos!G27&lt;=G$1006)),FALSE),IF(ISNUMBER(Datos!G27),AND(Datos!G27=INT(Datos!G27),AND(OR(G$1005="",Datos!G27&gt;=G$1005),OR(G$1006="",Datos!G27&lt;=G$1006))),FALSE),OR(ISNUMBER(FIND(";"&amp;UPPER(TRIM(Datos!G27&amp;""))&amp;"=",G$1007)),ISNUMBER(FIND(";"&amp;UPPER(TRIM(Datos!G27&amp;""))&amp;";",G$1007))),OR(UPPER(TRIM(Datos!G27&amp;""))="SÍ",UPPER(TRIM(Datos!G27&amp;""))="SI",UPPER(TRIM(Datos!G27&amp;""))="NO"),IF(ISNUMBER(Datos!G27),AND(OR(G$1005="",Datos!G27&gt;=G$1005),OR(G$1006="",Datos!G27&lt;=G$1006)),FALSE),TRUE))))</f>
        <v>0.0</v>
      </c>
      <c r="H27">
        <f>IF(Datos!H27="",0,IF(AND(H$1008&lt;&gt;"",Datos!H27=H$1008),0,IF(H$1004=0,0,1-CHOOSE(H$1004,IF(ISNUMBER(Datos!H27),AND(OR(H$1005="",Datos!H27&gt;=H$1005),OR(H$1006="",Datos!H27&lt;=H$1006)),FALSE),IF(ISNUMBER(Datos!H27),AND(Datos!H27=INT(Datos!H27),AND(OR(H$1005="",Datos!H27&gt;=H$1005),OR(H$1006="",Datos!H27&lt;=H$1006))),FALSE),OR(ISNUMBER(FIND(";"&amp;UPPER(TRIM(Datos!H27&amp;""))&amp;"=",H$1007)),ISNUMBER(FIND(";"&amp;UPPER(TRIM(Datos!H27&amp;""))&amp;";",H$1007))),OR(UPPER(TRIM(Datos!H27&amp;""))="SÍ",UPPER(TRIM(Datos!H27&amp;""))="SI",UPPER(TRIM(Datos!H27&amp;""))="NO"),IF(ISNUMBER(Datos!H27),AND(OR(H$1005="",Datos!H27&gt;=H$1005),OR(H$1006="",Datos!H27&lt;=H$1006)),FALSE),TRUE))))</f>
        <v>0.0</v>
      </c>
      <c r="I27">
        <f>IF(Datos!I27="",0,IF(AND(I$1008&lt;&gt;"",Datos!I27=I$1008),0,IF(I$1004=0,0,1-CHOOSE(I$1004,IF(ISNUMBER(Datos!I27),AND(OR(I$1005="",Datos!I27&gt;=I$1005),OR(I$1006="",Datos!I27&lt;=I$1006)),FALSE),IF(ISNUMBER(Datos!I27),AND(Datos!I27=INT(Datos!I27),AND(OR(I$1005="",Datos!I27&gt;=I$1005),OR(I$1006="",Datos!I27&lt;=I$1006))),FALSE),OR(ISNUMBER(FIND(";"&amp;UPPER(TRIM(Datos!I27&amp;""))&amp;"=",I$1007)),ISNUMBER(FIND(";"&amp;UPPER(TRIM(Datos!I27&amp;""))&amp;";",I$1007))),OR(UPPER(TRIM(Datos!I27&amp;""))="SÍ",UPPER(TRIM(Datos!I27&amp;""))="SI",UPPER(TRIM(Datos!I27&amp;""))="NO"),IF(ISNUMBER(Datos!I27),AND(OR(I$1005="",Datos!I27&gt;=I$1005),OR(I$1006="",Datos!I27&lt;=I$1006)),FALSE),TRUE))))</f>
        <v>0.0</v>
      </c>
      <c r="J27">
        <f>IF(Datos!J27="",0,IF(AND(J$1008&lt;&gt;"",Datos!J27=J$1008),0,IF(J$1004=0,0,1-CHOOSE(J$1004,IF(ISNUMBER(Datos!J27),AND(OR(J$1005="",Datos!J27&gt;=J$1005),OR(J$1006="",Datos!J27&lt;=J$1006)),FALSE),IF(ISNUMBER(Datos!J27),AND(Datos!J27=INT(Datos!J27),AND(OR(J$1005="",Datos!J27&gt;=J$1005),OR(J$1006="",Datos!J27&lt;=J$1006))),FALSE),OR(ISNUMBER(FIND(";"&amp;UPPER(TRIM(Datos!J27&amp;""))&amp;"=",J$1007)),ISNUMBER(FIND(";"&amp;UPPER(TRIM(Datos!J27&amp;""))&amp;";",J$1007))),OR(UPPER(TRIM(Datos!J27&amp;""))="SÍ",UPPER(TRIM(Datos!J27&amp;""))="SI",UPPER(TRIM(Datos!J27&amp;""))="NO"),IF(ISNUMBER(Datos!J27),AND(OR(J$1005="",Datos!J27&gt;=J$1005),OR(J$1006="",Datos!J27&lt;=J$1006)),FALSE),TRUE))))</f>
        <v>0.0</v>
      </c>
      <c r="K27">
        <f>IF(Datos!K27="",0,IF(AND(K$1008&lt;&gt;"",Datos!K27=K$1008),0,IF(K$1004=0,0,1-CHOOSE(K$1004,IF(ISNUMBER(Datos!K27),AND(OR(K$1005="",Datos!K27&gt;=K$1005),OR(K$1006="",Datos!K27&lt;=K$1006)),FALSE),IF(ISNUMBER(Datos!K27),AND(Datos!K27=INT(Datos!K27),AND(OR(K$1005="",Datos!K27&gt;=K$1005),OR(K$1006="",Datos!K27&lt;=K$1006))),FALSE),OR(ISNUMBER(FIND(";"&amp;UPPER(TRIM(Datos!K27&amp;""))&amp;"=",K$1007)),ISNUMBER(FIND(";"&amp;UPPER(TRIM(Datos!K27&amp;""))&amp;";",K$1007))),OR(UPPER(TRIM(Datos!K27&amp;""))="SÍ",UPPER(TRIM(Datos!K27&amp;""))="SI",UPPER(TRIM(Datos!K27&amp;""))="NO"),IF(ISNUMBER(Datos!K27),AND(OR(K$1005="",Datos!K27&gt;=K$1005),OR(K$1006="",Datos!K27&lt;=K$1006)),FALSE),TRUE))))</f>
        <v>0.0</v>
      </c>
      <c r="L27">
        <f>IF(Datos!L27="",0,IF(AND(L$1008&lt;&gt;"",Datos!L27=L$1008),0,IF(L$1004=0,0,1-CHOOSE(L$1004,IF(ISNUMBER(Datos!L27),AND(OR(L$1005="",Datos!L27&gt;=L$1005),OR(L$1006="",Datos!L27&lt;=L$1006)),FALSE),IF(ISNUMBER(Datos!L27),AND(Datos!L27=INT(Datos!L27),AND(OR(L$1005="",Datos!L27&gt;=L$1005),OR(L$1006="",Datos!L27&lt;=L$1006))),FALSE),OR(ISNUMBER(FIND(";"&amp;UPPER(TRIM(Datos!L27&amp;""))&amp;"=",L$1007)),ISNUMBER(FIND(";"&amp;UPPER(TRIM(Datos!L27&amp;""))&amp;";",L$1007))),OR(UPPER(TRIM(Datos!L27&amp;""))="SÍ",UPPER(TRIM(Datos!L27&amp;""))="SI",UPPER(TRIM(Datos!L27&amp;""))="NO"),IF(ISNUMBER(Datos!L27),AND(OR(L$1005="",Datos!L27&gt;=L$1005),OR(L$1006="",Datos!L27&lt;=L$1006)),FALSE),TRUE))))</f>
        <v>0.0</v>
      </c>
      <c r="M27">
        <f>IF(Datos!M27="",0,IF(AND(M$1008&lt;&gt;"",Datos!M27=M$1008),0,IF(M$1004=0,0,1-CHOOSE(M$1004,IF(ISNUMBER(Datos!M27),AND(OR(M$1005="",Datos!M27&gt;=M$1005),OR(M$1006="",Datos!M27&lt;=M$1006)),FALSE),IF(ISNUMBER(Datos!M27),AND(Datos!M27=INT(Datos!M27),AND(OR(M$1005="",Datos!M27&gt;=M$1005),OR(M$1006="",Datos!M27&lt;=M$1006))),FALSE),OR(ISNUMBER(FIND(";"&amp;UPPER(TRIM(Datos!M27&amp;""))&amp;"=",M$1007)),ISNUMBER(FIND(";"&amp;UPPER(TRIM(Datos!M27&amp;""))&amp;";",M$1007))),OR(UPPER(TRIM(Datos!M27&amp;""))="SÍ",UPPER(TRIM(Datos!M27&amp;""))="SI",UPPER(TRIM(Datos!M27&amp;""))="NO"),IF(ISNUMBER(Datos!M27),AND(OR(M$1005="",Datos!M27&gt;=M$1005),OR(M$1006="",Datos!M27&lt;=M$1006)),FALSE),TRUE))))</f>
        <v>0.0</v>
      </c>
      <c r="N27">
        <f>IF(Datos!N27="",0,IF(AND(N$1008&lt;&gt;"",Datos!N27=N$1008),0,IF(N$1004=0,0,1-CHOOSE(N$1004,IF(ISNUMBER(Datos!N27),AND(OR(N$1005="",Datos!N27&gt;=N$1005),OR(N$1006="",Datos!N27&lt;=N$1006)),FALSE),IF(ISNUMBER(Datos!N27),AND(Datos!N27=INT(Datos!N27),AND(OR(N$1005="",Datos!N27&gt;=N$1005),OR(N$1006="",Datos!N27&lt;=N$1006))),FALSE),OR(ISNUMBER(FIND(";"&amp;UPPER(TRIM(Datos!N27&amp;""))&amp;"=",N$1007)),ISNUMBER(FIND(";"&amp;UPPER(TRIM(Datos!N27&amp;""))&amp;";",N$1007))),OR(UPPER(TRIM(Datos!N27&amp;""))="SÍ",UPPER(TRIM(Datos!N27&amp;""))="SI",UPPER(TRIM(Datos!N27&amp;""))="NO"),IF(ISNUMBER(Datos!N27),AND(OR(N$1005="",Datos!N27&gt;=N$1005),OR(N$1006="",Datos!N27&lt;=N$1006)),FALSE),TRUE))))</f>
        <v>0.0</v>
      </c>
      <c r="O27">
        <f>IF(Datos!O27="",0,IF(AND(O$1008&lt;&gt;"",Datos!O27=O$1008),0,IF(O$1004=0,0,1-CHOOSE(O$1004,IF(ISNUMBER(Datos!O27),AND(OR(O$1005="",Datos!O27&gt;=O$1005),OR(O$1006="",Datos!O27&lt;=O$1006)),FALSE),IF(ISNUMBER(Datos!O27),AND(Datos!O27=INT(Datos!O27),AND(OR(O$1005="",Datos!O27&gt;=O$1005),OR(O$1006="",Datos!O27&lt;=O$1006))),FALSE),OR(ISNUMBER(FIND(";"&amp;UPPER(TRIM(Datos!O27&amp;""))&amp;"=",O$1007)),ISNUMBER(FIND(";"&amp;UPPER(TRIM(Datos!O27&amp;""))&amp;";",O$1007))),OR(UPPER(TRIM(Datos!O27&amp;""))="SÍ",UPPER(TRIM(Datos!O27&amp;""))="SI",UPPER(TRIM(Datos!O27&amp;""))="NO"),IF(ISNUMBER(Datos!O27),AND(OR(O$1005="",Datos!O27&gt;=O$1005),OR(O$1006="",Datos!O27&lt;=O$1006)),FALSE),TRUE))))</f>
        <v>0.0</v>
      </c>
      <c r="P27">
        <f>IF(Datos!P27="",0,IF(AND(P$1008&lt;&gt;"",Datos!P27=P$1008),0,IF(P$1004=0,0,1-CHOOSE(P$1004,IF(ISNUMBER(Datos!P27),AND(OR(P$1005="",Datos!P27&gt;=P$1005),OR(P$1006="",Datos!P27&lt;=P$1006)),FALSE),IF(ISNUMBER(Datos!P27),AND(Datos!P27=INT(Datos!P27),AND(OR(P$1005="",Datos!P27&gt;=P$1005),OR(P$1006="",Datos!P27&lt;=P$1006))),FALSE),OR(ISNUMBER(FIND(";"&amp;UPPER(TRIM(Datos!P27&amp;""))&amp;"=",P$1007)),ISNUMBER(FIND(";"&amp;UPPER(TRIM(Datos!P27&amp;""))&amp;";",P$1007))),OR(UPPER(TRIM(Datos!P27&amp;""))="SÍ",UPPER(TRIM(Datos!P27&amp;""))="SI",UPPER(TRIM(Datos!P27&amp;""))="NO"),IF(ISNUMBER(Datos!P27),AND(OR(P$1005="",Datos!P27&gt;=P$1005),OR(P$1006="",Datos!P27&lt;=P$1006)),FALSE),TRUE))))</f>
        <v>0.0</v>
      </c>
      <c r="Q27">
        <f>IF(Datos!Q27="",0,IF(AND(Q$1008&lt;&gt;"",Datos!Q27=Q$1008),0,IF(Q$1004=0,0,1-CHOOSE(Q$1004,IF(ISNUMBER(Datos!Q27),AND(OR(Q$1005="",Datos!Q27&gt;=Q$1005),OR(Q$1006="",Datos!Q27&lt;=Q$1006)),FALSE),IF(ISNUMBER(Datos!Q27),AND(Datos!Q27=INT(Datos!Q27),AND(OR(Q$1005="",Datos!Q27&gt;=Q$1005),OR(Q$1006="",Datos!Q27&lt;=Q$1006))),FALSE),OR(ISNUMBER(FIND(";"&amp;UPPER(TRIM(Datos!Q27&amp;""))&amp;"=",Q$1007)),ISNUMBER(FIND(";"&amp;UPPER(TRIM(Datos!Q27&amp;""))&amp;";",Q$1007))),OR(UPPER(TRIM(Datos!Q27&amp;""))="SÍ",UPPER(TRIM(Datos!Q27&amp;""))="SI",UPPER(TRIM(Datos!Q27&amp;""))="NO"),IF(ISNUMBER(Datos!Q27),AND(OR(Q$1005="",Datos!Q27&gt;=Q$1005),OR(Q$1006="",Datos!Q27&lt;=Q$1006)),FALSE),TRUE))))</f>
        <v>0.0</v>
      </c>
      <c r="R27">
        <f>IF(Datos!R27="",0,IF(AND(R$1008&lt;&gt;"",Datos!R27=R$1008),0,IF(R$1004=0,0,1-CHOOSE(R$1004,IF(ISNUMBER(Datos!R27),AND(OR(R$1005="",Datos!R27&gt;=R$1005),OR(R$1006="",Datos!R27&lt;=R$1006)),FALSE),IF(ISNUMBER(Datos!R27),AND(Datos!R27=INT(Datos!R27),AND(OR(R$1005="",Datos!R27&gt;=R$1005),OR(R$1006="",Datos!R27&lt;=R$1006))),FALSE),OR(ISNUMBER(FIND(";"&amp;UPPER(TRIM(Datos!R27&amp;""))&amp;"=",R$1007)),ISNUMBER(FIND(";"&amp;UPPER(TRIM(Datos!R27&amp;""))&amp;";",R$1007))),OR(UPPER(TRIM(Datos!R27&amp;""))="SÍ",UPPER(TRIM(Datos!R27&amp;""))="SI",UPPER(TRIM(Datos!R27&amp;""))="NO"),IF(ISNUMBER(Datos!R27),AND(OR(R$1005="",Datos!R27&gt;=R$1005),OR(R$1006="",Datos!R27&lt;=R$1006)),FALSE),TRUE))))</f>
        <v>0.0</v>
      </c>
      <c r="S27">
        <f>IF(Datos!S27="",0,IF(AND(S$1008&lt;&gt;"",Datos!S27=S$1008),0,IF(S$1004=0,0,1-CHOOSE(S$1004,IF(ISNUMBER(Datos!S27),AND(OR(S$1005="",Datos!S27&gt;=S$1005),OR(S$1006="",Datos!S27&lt;=S$1006)),FALSE),IF(ISNUMBER(Datos!S27),AND(Datos!S27=INT(Datos!S27),AND(OR(S$1005="",Datos!S27&gt;=S$1005),OR(S$1006="",Datos!S27&lt;=S$1006))),FALSE),OR(ISNUMBER(FIND(";"&amp;UPPER(TRIM(Datos!S27&amp;""))&amp;"=",S$1007)),ISNUMBER(FIND(";"&amp;UPPER(TRIM(Datos!S27&amp;""))&amp;";",S$1007))),OR(UPPER(TRIM(Datos!S27&amp;""))="SÍ",UPPER(TRIM(Datos!S27&amp;""))="SI",UPPER(TRIM(Datos!S27&amp;""))="NO"),IF(ISNUMBER(Datos!S27),AND(OR(S$1005="",Datos!S27&gt;=S$1005),OR(S$1006="",Datos!S27&lt;=S$1006)),FALSE),TRUE))))</f>
        <v>0.0</v>
      </c>
      <c r="T27">
        <f>IF(Datos!T27="",0,IF(AND(T$1008&lt;&gt;"",Datos!T27=T$1008),0,IF(T$1004=0,0,1-CHOOSE(T$1004,IF(ISNUMBER(Datos!T27),AND(OR(T$1005="",Datos!T27&gt;=T$1005),OR(T$1006="",Datos!T27&lt;=T$1006)),FALSE),IF(ISNUMBER(Datos!T27),AND(Datos!T27=INT(Datos!T27),AND(OR(T$1005="",Datos!T27&gt;=T$1005),OR(T$1006="",Datos!T27&lt;=T$1006))),FALSE),OR(ISNUMBER(FIND(";"&amp;UPPER(TRIM(Datos!T27&amp;""))&amp;"=",T$1007)),ISNUMBER(FIND(";"&amp;UPPER(TRIM(Datos!T27&amp;""))&amp;";",T$1007))),OR(UPPER(TRIM(Datos!T27&amp;""))="SÍ",UPPER(TRIM(Datos!T27&amp;""))="SI",UPPER(TRIM(Datos!T27&amp;""))="NO"),IF(ISNUMBER(Datos!T27),AND(OR(T$1005="",Datos!T27&gt;=T$1005),OR(T$1006="",Datos!T27&lt;=T$1006)),FALSE),TRUE))))</f>
        <v>0.0</v>
      </c>
      <c r="U27">
        <f>IF(Datos!U27="",0,IF(AND(U$1008&lt;&gt;"",Datos!U27=U$1008),0,IF(U$1004=0,0,1-CHOOSE(U$1004,IF(ISNUMBER(Datos!U27),AND(OR(U$1005="",Datos!U27&gt;=U$1005),OR(U$1006="",Datos!U27&lt;=U$1006)),FALSE),IF(ISNUMBER(Datos!U27),AND(Datos!U27=INT(Datos!U27),AND(OR(U$1005="",Datos!U27&gt;=U$1005),OR(U$1006="",Datos!U27&lt;=U$1006))),FALSE),OR(ISNUMBER(FIND(";"&amp;UPPER(TRIM(Datos!U27&amp;""))&amp;"=",U$1007)),ISNUMBER(FIND(";"&amp;UPPER(TRIM(Datos!U27&amp;""))&amp;";",U$1007))),OR(UPPER(TRIM(Datos!U27&amp;""))="SÍ",UPPER(TRIM(Datos!U27&amp;""))="SI",UPPER(TRIM(Datos!U27&amp;""))="NO"),IF(ISNUMBER(Datos!U27),AND(OR(U$1005="",Datos!U27&gt;=U$1005),OR(U$1006="",Datos!U27&lt;=U$1006)),FALSE),TRUE))))</f>
        <v>0.0</v>
      </c>
      <c r="V27">
        <f>IF(Datos!V27="",0,IF(AND(V$1008&lt;&gt;"",Datos!V27=V$1008),0,IF(V$1004=0,0,1-CHOOSE(V$1004,IF(ISNUMBER(Datos!V27),AND(OR(V$1005="",Datos!V27&gt;=V$1005),OR(V$1006="",Datos!V27&lt;=V$1006)),FALSE),IF(ISNUMBER(Datos!V27),AND(Datos!V27=INT(Datos!V27),AND(OR(V$1005="",Datos!V27&gt;=V$1005),OR(V$1006="",Datos!V27&lt;=V$1006))),FALSE),OR(ISNUMBER(FIND(";"&amp;UPPER(TRIM(Datos!V27&amp;""))&amp;"=",V$1007)),ISNUMBER(FIND(";"&amp;UPPER(TRIM(Datos!V27&amp;""))&amp;";",V$1007))),OR(UPPER(TRIM(Datos!V27&amp;""))="SÍ",UPPER(TRIM(Datos!V27&amp;""))="SI",UPPER(TRIM(Datos!V27&amp;""))="NO"),IF(ISNUMBER(Datos!V27),AND(OR(V$1005="",Datos!V27&gt;=V$1005),OR(V$1006="",Datos!V27&lt;=V$1006)),FALSE),TRUE))))</f>
        <v>0.0</v>
      </c>
      <c r="W27">
        <f>IF(Datos!W27="",0,IF(AND(W$1008&lt;&gt;"",Datos!W27=W$1008),0,IF(W$1004=0,0,1-CHOOSE(W$1004,IF(ISNUMBER(Datos!W27),AND(OR(W$1005="",Datos!W27&gt;=W$1005),OR(W$1006="",Datos!W27&lt;=W$1006)),FALSE),IF(ISNUMBER(Datos!W27),AND(Datos!W27=INT(Datos!W27),AND(OR(W$1005="",Datos!W27&gt;=W$1005),OR(W$1006="",Datos!W27&lt;=W$1006))),FALSE),OR(ISNUMBER(FIND(";"&amp;UPPER(TRIM(Datos!W27&amp;""))&amp;"=",W$1007)),ISNUMBER(FIND(";"&amp;UPPER(TRIM(Datos!W27&amp;""))&amp;";",W$1007))),OR(UPPER(TRIM(Datos!W27&amp;""))="SÍ",UPPER(TRIM(Datos!W27&amp;""))="SI",UPPER(TRIM(Datos!W27&amp;""))="NO"),IF(ISNUMBER(Datos!W27),AND(OR(W$1005="",Datos!W27&gt;=W$1005),OR(W$1006="",Datos!W27&lt;=W$1006)),FALSE),TRUE))))</f>
        <v>0.0</v>
      </c>
      <c r="X27">
        <f>IF(Datos!X27="",0,IF(AND(X$1008&lt;&gt;"",Datos!X27=X$1008),0,IF(X$1004=0,0,1-CHOOSE(X$1004,IF(ISNUMBER(Datos!X27),AND(OR(X$1005="",Datos!X27&gt;=X$1005),OR(X$1006="",Datos!X27&lt;=X$1006)),FALSE),IF(ISNUMBER(Datos!X27),AND(Datos!X27=INT(Datos!X27),AND(OR(X$1005="",Datos!X27&gt;=X$1005),OR(X$1006="",Datos!X27&lt;=X$1006))),FALSE),OR(ISNUMBER(FIND(";"&amp;UPPER(TRIM(Datos!X27&amp;""))&amp;"=",X$1007)),ISNUMBER(FIND(";"&amp;UPPER(TRIM(Datos!X27&amp;""))&amp;";",X$1007))),OR(UPPER(TRIM(Datos!X27&amp;""))="SÍ",UPPER(TRIM(Datos!X27&amp;""))="SI",UPPER(TRIM(Datos!X27&amp;""))="NO"),IF(ISNUMBER(Datos!X27),AND(OR(X$1005="",Datos!X27&gt;=X$1005),OR(X$1006="",Datos!X27&lt;=X$1006)),FALSE),TRUE))))</f>
        <v>0.0</v>
      </c>
      <c r="Y27">
        <f>IF(Datos!Y27="",0,IF(AND(Y$1008&lt;&gt;"",Datos!Y27=Y$1008),0,IF(Y$1004=0,0,1-CHOOSE(Y$1004,IF(ISNUMBER(Datos!Y27),AND(OR(Y$1005="",Datos!Y27&gt;=Y$1005),OR(Y$1006="",Datos!Y27&lt;=Y$1006)),FALSE),IF(ISNUMBER(Datos!Y27),AND(Datos!Y27=INT(Datos!Y27),AND(OR(Y$1005="",Datos!Y27&gt;=Y$1005),OR(Y$1006="",Datos!Y27&lt;=Y$1006))),FALSE),OR(ISNUMBER(FIND(";"&amp;UPPER(TRIM(Datos!Y27&amp;""))&amp;"=",Y$1007)),ISNUMBER(FIND(";"&amp;UPPER(TRIM(Datos!Y27&amp;""))&amp;";",Y$1007))),OR(UPPER(TRIM(Datos!Y27&amp;""))="SÍ",UPPER(TRIM(Datos!Y27&amp;""))="SI",UPPER(TRIM(Datos!Y27&amp;""))="NO"),IF(ISNUMBER(Datos!Y27),AND(OR(Y$1005="",Datos!Y27&gt;=Y$1005),OR(Y$1006="",Datos!Y27&lt;=Y$1006)),FALSE),TRUE))))</f>
        <v>0.0</v>
      </c>
      <c r="Z27">
        <f>IF(Datos!Z27="",0,IF(AND(Z$1008&lt;&gt;"",Datos!Z27=Z$1008),0,IF(Z$1004=0,0,1-CHOOSE(Z$1004,IF(ISNUMBER(Datos!Z27),AND(OR(Z$1005="",Datos!Z27&gt;=Z$1005),OR(Z$1006="",Datos!Z27&lt;=Z$1006)),FALSE),IF(ISNUMBER(Datos!Z27),AND(Datos!Z27=INT(Datos!Z27),AND(OR(Z$1005="",Datos!Z27&gt;=Z$1005),OR(Z$1006="",Datos!Z27&lt;=Z$1006))),FALSE),OR(ISNUMBER(FIND(";"&amp;UPPER(TRIM(Datos!Z27&amp;""))&amp;"=",Z$1007)),ISNUMBER(FIND(";"&amp;UPPER(TRIM(Datos!Z27&amp;""))&amp;";",Z$1007))),OR(UPPER(TRIM(Datos!Z27&amp;""))="SÍ",UPPER(TRIM(Datos!Z27&amp;""))="SI",UPPER(TRIM(Datos!Z27&amp;""))="NO"),IF(ISNUMBER(Datos!Z27),AND(OR(Z$1005="",Datos!Z27&gt;=Z$1005),OR(Z$1006="",Datos!Z27&lt;=Z$1006)),FALSE),TRUE))))</f>
        <v>0.0</v>
      </c>
      <c r="AA27">
        <f>IF(Datos!AA27="",0,IF(AND(AA$1008&lt;&gt;"",Datos!AA27=AA$1008),0,IF(AA$1004=0,0,1-CHOOSE(AA$1004,IF(ISNUMBER(Datos!AA27),AND(OR(AA$1005="",Datos!AA27&gt;=AA$1005),OR(AA$1006="",Datos!AA27&lt;=AA$1006)),FALSE),IF(ISNUMBER(Datos!AA27),AND(Datos!AA27=INT(Datos!AA27),AND(OR(AA$1005="",Datos!AA27&gt;=AA$1005),OR(AA$1006="",Datos!AA27&lt;=AA$1006))),FALSE),OR(ISNUMBER(FIND(";"&amp;UPPER(TRIM(Datos!AA27&amp;""))&amp;"=",AA$1007)),ISNUMBER(FIND(";"&amp;UPPER(TRIM(Datos!AA27&amp;""))&amp;";",AA$1007))),OR(UPPER(TRIM(Datos!AA27&amp;""))="SÍ",UPPER(TRIM(Datos!AA27&amp;""))="SI",UPPER(TRIM(Datos!AA27&amp;""))="NO"),IF(ISNUMBER(Datos!AA27),AND(OR(AA$1005="",Datos!AA27&gt;=AA$1005),OR(AA$1006="",Datos!AA27&lt;=AA$1006)),FALSE),TRUE))))</f>
        <v>0.0</v>
      </c>
      <c r="AB27">
        <f>IF(Datos!AB27="",0,IF(AND(AB$1008&lt;&gt;"",Datos!AB27=AB$1008),0,IF(AB$1004=0,0,1-CHOOSE(AB$1004,IF(ISNUMBER(Datos!AB27),AND(OR(AB$1005="",Datos!AB27&gt;=AB$1005),OR(AB$1006="",Datos!AB27&lt;=AB$1006)),FALSE),IF(ISNUMBER(Datos!AB27),AND(Datos!AB27=INT(Datos!AB27),AND(OR(AB$1005="",Datos!AB27&gt;=AB$1005),OR(AB$1006="",Datos!AB27&lt;=AB$1006))),FALSE),OR(ISNUMBER(FIND(";"&amp;UPPER(TRIM(Datos!AB27&amp;""))&amp;"=",AB$1007)),ISNUMBER(FIND(";"&amp;UPPER(TRIM(Datos!AB27&amp;""))&amp;";",AB$1007))),OR(UPPER(TRIM(Datos!AB27&amp;""))="SÍ",UPPER(TRIM(Datos!AB27&amp;""))="SI",UPPER(TRIM(Datos!AB27&amp;""))="NO"),IF(ISNUMBER(Datos!AB27),AND(OR(AB$1005="",Datos!AB27&gt;=AB$1005),OR(AB$1006="",Datos!AB27&lt;=AB$1006)),FALSE),TRUE))))</f>
        <v>0.0</v>
      </c>
      <c r="AC27">
        <f>IF(Datos!AC27="",0,IF(AND(AC$1008&lt;&gt;"",Datos!AC27=AC$1008),0,IF(AC$1004=0,0,1-CHOOSE(AC$1004,IF(ISNUMBER(Datos!AC27),AND(OR(AC$1005="",Datos!AC27&gt;=AC$1005),OR(AC$1006="",Datos!AC27&lt;=AC$1006)),FALSE),IF(ISNUMBER(Datos!AC27),AND(Datos!AC27=INT(Datos!AC27),AND(OR(AC$1005="",Datos!AC27&gt;=AC$1005),OR(AC$1006="",Datos!AC27&lt;=AC$1006))),FALSE),OR(ISNUMBER(FIND(";"&amp;UPPER(TRIM(Datos!AC27&amp;""))&amp;"=",AC$1007)),ISNUMBER(FIND(";"&amp;UPPER(TRIM(Datos!AC27&amp;""))&amp;";",AC$1007))),OR(UPPER(TRIM(Datos!AC27&amp;""))="SÍ",UPPER(TRIM(Datos!AC27&amp;""))="SI",UPPER(TRIM(Datos!AC27&amp;""))="NO"),IF(ISNUMBER(Datos!AC27),AND(OR(AC$1005="",Datos!AC27&gt;=AC$1005),OR(AC$1006="",Datos!AC27&lt;=AC$1006)),FALSE),TRUE))))</f>
        <v>0.0</v>
      </c>
      <c r="AD27">
        <f>IF(Datos!AD27="",0,IF(AND(AD$1008&lt;&gt;"",Datos!AD27=AD$1008),0,IF(AD$1004=0,0,1-CHOOSE(AD$1004,IF(ISNUMBER(Datos!AD27),AND(OR(AD$1005="",Datos!AD27&gt;=AD$1005),OR(AD$1006="",Datos!AD27&lt;=AD$1006)),FALSE),IF(ISNUMBER(Datos!AD27),AND(Datos!AD27=INT(Datos!AD27),AND(OR(AD$1005="",Datos!AD27&gt;=AD$1005),OR(AD$1006="",Datos!AD27&lt;=AD$1006))),FALSE),OR(ISNUMBER(FIND(";"&amp;UPPER(TRIM(Datos!AD27&amp;""))&amp;"=",AD$1007)),ISNUMBER(FIND(";"&amp;UPPER(TRIM(Datos!AD27&amp;""))&amp;";",AD$1007))),OR(UPPER(TRIM(Datos!AD27&amp;""))="SÍ",UPPER(TRIM(Datos!AD27&amp;""))="SI",UPPER(TRIM(Datos!AD27&amp;""))="NO"),IF(ISNUMBER(Datos!AD27),AND(OR(AD$1005="",Datos!AD27&gt;=AD$1005),OR(AD$1006="",Datos!AD27&lt;=AD$1006)),FALSE),TRUE))))</f>
        <v>0.0</v>
      </c>
      <c r="AE27">
        <f>IF(Datos!AE27="",0,IF(AND(AE$1008&lt;&gt;"",Datos!AE27=AE$1008),0,IF(AE$1004=0,0,1-CHOOSE(AE$1004,IF(ISNUMBER(Datos!AE27),AND(OR(AE$1005="",Datos!AE27&gt;=AE$1005),OR(AE$1006="",Datos!AE27&lt;=AE$1006)),FALSE),IF(ISNUMBER(Datos!AE27),AND(Datos!AE27=INT(Datos!AE27),AND(OR(AE$1005="",Datos!AE27&gt;=AE$1005),OR(AE$1006="",Datos!AE27&lt;=AE$1006))),FALSE),OR(ISNUMBER(FIND(";"&amp;UPPER(TRIM(Datos!AE27&amp;""))&amp;"=",AE$1007)),ISNUMBER(FIND(";"&amp;UPPER(TRIM(Datos!AE27&amp;""))&amp;";",AE$1007))),OR(UPPER(TRIM(Datos!AE27&amp;""))="SÍ",UPPER(TRIM(Datos!AE27&amp;""))="SI",UPPER(TRIM(Datos!AE27&amp;""))="NO"),IF(ISNUMBER(Datos!AE27),AND(OR(AE$1005="",Datos!AE27&gt;=AE$1005),OR(AE$1006="",Datos!AE27&lt;=AE$1006)),FALSE),TRUE))))</f>
        <v>0.0</v>
      </c>
    </row>
    <row r="28" spans="2:31">
      <c r="B28">
        <f>IF(Datos!B28="",0,IF(AND(B$1008&lt;&gt;"",Datos!B28=B$1008),0,IF(B$1004=0,0,1-CHOOSE(B$1004,IF(ISNUMBER(Datos!B28),AND(OR(B$1005="",Datos!B28&gt;=B$1005),OR(B$1006="",Datos!B28&lt;=B$1006)),FALSE),IF(ISNUMBER(Datos!B28),AND(Datos!B28=INT(Datos!B28),AND(OR(B$1005="",Datos!B28&gt;=B$1005),OR(B$1006="",Datos!B28&lt;=B$1006))),FALSE),OR(ISNUMBER(FIND(";"&amp;UPPER(TRIM(Datos!B28&amp;""))&amp;"=",B$1007)),ISNUMBER(FIND(";"&amp;UPPER(TRIM(Datos!B28&amp;""))&amp;";",B$1007))),OR(UPPER(TRIM(Datos!B28&amp;""))="SÍ",UPPER(TRIM(Datos!B28&amp;""))="SI",UPPER(TRIM(Datos!B28&amp;""))="NO"),IF(ISNUMBER(Datos!B28),AND(OR(B$1005="",Datos!B28&gt;=B$1005),OR(B$1006="",Datos!B28&lt;=B$1006)),FALSE),TRUE))))</f>
        <v>0.0</v>
      </c>
      <c r="C28">
        <f>IF(Datos!C28="",0,IF(AND(C$1008&lt;&gt;"",Datos!C28=C$1008),0,IF(C$1004=0,0,1-CHOOSE(C$1004,IF(ISNUMBER(Datos!C28),AND(OR(C$1005="",Datos!C28&gt;=C$1005),OR(C$1006="",Datos!C28&lt;=C$1006)),FALSE),IF(ISNUMBER(Datos!C28),AND(Datos!C28=INT(Datos!C28),AND(OR(C$1005="",Datos!C28&gt;=C$1005),OR(C$1006="",Datos!C28&lt;=C$1006))),FALSE),OR(ISNUMBER(FIND(";"&amp;UPPER(TRIM(Datos!C28&amp;""))&amp;"=",C$1007)),ISNUMBER(FIND(";"&amp;UPPER(TRIM(Datos!C28&amp;""))&amp;";",C$1007))),OR(UPPER(TRIM(Datos!C28&amp;""))="SÍ",UPPER(TRIM(Datos!C28&amp;""))="SI",UPPER(TRIM(Datos!C28&amp;""))="NO"),IF(ISNUMBER(Datos!C28),AND(OR(C$1005="",Datos!C28&gt;=C$1005),OR(C$1006="",Datos!C28&lt;=C$1006)),FALSE),TRUE))))</f>
        <v>0.0</v>
      </c>
      <c r="D28">
        <f>IF(Datos!D28="",0,IF(AND(D$1008&lt;&gt;"",Datos!D28=D$1008),0,IF(D$1004=0,0,1-CHOOSE(D$1004,IF(ISNUMBER(Datos!D28),AND(OR(D$1005="",Datos!D28&gt;=D$1005),OR(D$1006="",Datos!D28&lt;=D$1006)),FALSE),IF(ISNUMBER(Datos!D28),AND(Datos!D28=INT(Datos!D28),AND(OR(D$1005="",Datos!D28&gt;=D$1005),OR(D$1006="",Datos!D28&lt;=D$1006))),FALSE),OR(ISNUMBER(FIND(";"&amp;UPPER(TRIM(Datos!D28&amp;""))&amp;"=",D$1007)),ISNUMBER(FIND(";"&amp;UPPER(TRIM(Datos!D28&amp;""))&amp;";",D$1007))),OR(UPPER(TRIM(Datos!D28&amp;""))="SÍ",UPPER(TRIM(Datos!D28&amp;""))="SI",UPPER(TRIM(Datos!D28&amp;""))="NO"),IF(ISNUMBER(Datos!D28),AND(OR(D$1005="",Datos!D28&gt;=D$1005),OR(D$1006="",Datos!D28&lt;=D$1006)),FALSE),TRUE))))</f>
        <v>0.0</v>
      </c>
      <c r="E28">
        <f>IF(Datos!E28="",0,IF(AND(E$1008&lt;&gt;"",Datos!E28=E$1008),0,IF(E$1004=0,0,1-CHOOSE(E$1004,IF(ISNUMBER(Datos!E28),AND(OR(E$1005="",Datos!E28&gt;=E$1005),OR(E$1006="",Datos!E28&lt;=E$1006)),FALSE),IF(ISNUMBER(Datos!E28),AND(Datos!E28=INT(Datos!E28),AND(OR(E$1005="",Datos!E28&gt;=E$1005),OR(E$1006="",Datos!E28&lt;=E$1006))),FALSE),OR(ISNUMBER(FIND(";"&amp;UPPER(TRIM(Datos!E28&amp;""))&amp;"=",E$1007)),ISNUMBER(FIND(";"&amp;UPPER(TRIM(Datos!E28&amp;""))&amp;";",E$1007))),OR(UPPER(TRIM(Datos!E28&amp;""))="SÍ",UPPER(TRIM(Datos!E28&amp;""))="SI",UPPER(TRIM(Datos!E28&amp;""))="NO"),IF(ISNUMBER(Datos!E28),AND(OR(E$1005="",Datos!E28&gt;=E$1005),OR(E$1006="",Datos!E28&lt;=E$1006)),FALSE),TRUE))))</f>
        <v>0.0</v>
      </c>
      <c r="F28">
        <f>IF(Datos!F28="",0,IF(AND(F$1008&lt;&gt;"",Datos!F28=F$1008),0,IF(F$1004=0,0,1-CHOOSE(F$1004,IF(ISNUMBER(Datos!F28),AND(OR(F$1005="",Datos!F28&gt;=F$1005),OR(F$1006="",Datos!F28&lt;=F$1006)),FALSE),IF(ISNUMBER(Datos!F28),AND(Datos!F28=INT(Datos!F28),AND(OR(F$1005="",Datos!F28&gt;=F$1005),OR(F$1006="",Datos!F28&lt;=F$1006))),FALSE),OR(ISNUMBER(FIND(";"&amp;UPPER(TRIM(Datos!F28&amp;""))&amp;"=",F$1007)),ISNUMBER(FIND(";"&amp;UPPER(TRIM(Datos!F28&amp;""))&amp;";",F$1007))),OR(UPPER(TRIM(Datos!F28&amp;""))="SÍ",UPPER(TRIM(Datos!F28&amp;""))="SI",UPPER(TRIM(Datos!F28&amp;""))="NO"),IF(ISNUMBER(Datos!F28),AND(OR(F$1005="",Datos!F28&gt;=F$1005),OR(F$1006="",Datos!F28&lt;=F$1006)),FALSE),TRUE))))</f>
        <v>0.0</v>
      </c>
      <c r="G28">
        <f>IF(Datos!G28="",0,IF(AND(G$1008&lt;&gt;"",Datos!G28=G$1008),0,IF(G$1004=0,0,1-CHOOSE(G$1004,IF(ISNUMBER(Datos!G28),AND(OR(G$1005="",Datos!G28&gt;=G$1005),OR(G$1006="",Datos!G28&lt;=G$1006)),FALSE),IF(ISNUMBER(Datos!G28),AND(Datos!G28=INT(Datos!G28),AND(OR(G$1005="",Datos!G28&gt;=G$1005),OR(G$1006="",Datos!G28&lt;=G$1006))),FALSE),OR(ISNUMBER(FIND(";"&amp;UPPER(TRIM(Datos!G28&amp;""))&amp;"=",G$1007)),ISNUMBER(FIND(";"&amp;UPPER(TRIM(Datos!G28&amp;""))&amp;";",G$1007))),OR(UPPER(TRIM(Datos!G28&amp;""))="SÍ",UPPER(TRIM(Datos!G28&amp;""))="SI",UPPER(TRIM(Datos!G28&amp;""))="NO"),IF(ISNUMBER(Datos!G28),AND(OR(G$1005="",Datos!G28&gt;=G$1005),OR(G$1006="",Datos!G28&lt;=G$1006)),FALSE),TRUE))))</f>
        <v>0.0</v>
      </c>
      <c r="H28">
        <f>IF(Datos!H28="",0,IF(AND(H$1008&lt;&gt;"",Datos!H28=H$1008),0,IF(H$1004=0,0,1-CHOOSE(H$1004,IF(ISNUMBER(Datos!H28),AND(OR(H$1005="",Datos!H28&gt;=H$1005),OR(H$1006="",Datos!H28&lt;=H$1006)),FALSE),IF(ISNUMBER(Datos!H28),AND(Datos!H28=INT(Datos!H28),AND(OR(H$1005="",Datos!H28&gt;=H$1005),OR(H$1006="",Datos!H28&lt;=H$1006))),FALSE),OR(ISNUMBER(FIND(";"&amp;UPPER(TRIM(Datos!H28&amp;""))&amp;"=",H$1007)),ISNUMBER(FIND(";"&amp;UPPER(TRIM(Datos!H28&amp;""))&amp;";",H$1007))),OR(UPPER(TRIM(Datos!H28&amp;""))="SÍ",UPPER(TRIM(Datos!H28&amp;""))="SI",UPPER(TRIM(Datos!H28&amp;""))="NO"),IF(ISNUMBER(Datos!H28),AND(OR(H$1005="",Datos!H28&gt;=H$1005),OR(H$1006="",Datos!H28&lt;=H$1006)),FALSE),TRUE))))</f>
        <v>0.0</v>
      </c>
      <c r="I28">
        <f>IF(Datos!I28="",0,IF(AND(I$1008&lt;&gt;"",Datos!I28=I$1008),0,IF(I$1004=0,0,1-CHOOSE(I$1004,IF(ISNUMBER(Datos!I28),AND(OR(I$1005="",Datos!I28&gt;=I$1005),OR(I$1006="",Datos!I28&lt;=I$1006)),FALSE),IF(ISNUMBER(Datos!I28),AND(Datos!I28=INT(Datos!I28),AND(OR(I$1005="",Datos!I28&gt;=I$1005),OR(I$1006="",Datos!I28&lt;=I$1006))),FALSE),OR(ISNUMBER(FIND(";"&amp;UPPER(TRIM(Datos!I28&amp;""))&amp;"=",I$1007)),ISNUMBER(FIND(";"&amp;UPPER(TRIM(Datos!I28&amp;""))&amp;";",I$1007))),OR(UPPER(TRIM(Datos!I28&amp;""))="SÍ",UPPER(TRIM(Datos!I28&amp;""))="SI",UPPER(TRIM(Datos!I28&amp;""))="NO"),IF(ISNUMBER(Datos!I28),AND(OR(I$1005="",Datos!I28&gt;=I$1005),OR(I$1006="",Datos!I28&lt;=I$1006)),FALSE),TRUE))))</f>
        <v>0.0</v>
      </c>
      <c r="J28">
        <f>IF(Datos!J28="",0,IF(AND(J$1008&lt;&gt;"",Datos!J28=J$1008),0,IF(J$1004=0,0,1-CHOOSE(J$1004,IF(ISNUMBER(Datos!J28),AND(OR(J$1005="",Datos!J28&gt;=J$1005),OR(J$1006="",Datos!J28&lt;=J$1006)),FALSE),IF(ISNUMBER(Datos!J28),AND(Datos!J28=INT(Datos!J28),AND(OR(J$1005="",Datos!J28&gt;=J$1005),OR(J$1006="",Datos!J28&lt;=J$1006))),FALSE),OR(ISNUMBER(FIND(";"&amp;UPPER(TRIM(Datos!J28&amp;""))&amp;"=",J$1007)),ISNUMBER(FIND(";"&amp;UPPER(TRIM(Datos!J28&amp;""))&amp;";",J$1007))),OR(UPPER(TRIM(Datos!J28&amp;""))="SÍ",UPPER(TRIM(Datos!J28&amp;""))="SI",UPPER(TRIM(Datos!J28&amp;""))="NO"),IF(ISNUMBER(Datos!J28),AND(OR(J$1005="",Datos!J28&gt;=J$1005),OR(J$1006="",Datos!J28&lt;=J$1006)),FALSE),TRUE))))</f>
        <v>0.0</v>
      </c>
      <c r="K28">
        <f>IF(Datos!K28="",0,IF(AND(K$1008&lt;&gt;"",Datos!K28=K$1008),0,IF(K$1004=0,0,1-CHOOSE(K$1004,IF(ISNUMBER(Datos!K28),AND(OR(K$1005="",Datos!K28&gt;=K$1005),OR(K$1006="",Datos!K28&lt;=K$1006)),FALSE),IF(ISNUMBER(Datos!K28),AND(Datos!K28=INT(Datos!K28),AND(OR(K$1005="",Datos!K28&gt;=K$1005),OR(K$1006="",Datos!K28&lt;=K$1006))),FALSE),OR(ISNUMBER(FIND(";"&amp;UPPER(TRIM(Datos!K28&amp;""))&amp;"=",K$1007)),ISNUMBER(FIND(";"&amp;UPPER(TRIM(Datos!K28&amp;""))&amp;";",K$1007))),OR(UPPER(TRIM(Datos!K28&amp;""))="SÍ",UPPER(TRIM(Datos!K28&amp;""))="SI",UPPER(TRIM(Datos!K28&amp;""))="NO"),IF(ISNUMBER(Datos!K28),AND(OR(K$1005="",Datos!K28&gt;=K$1005),OR(K$1006="",Datos!K28&lt;=K$1006)),FALSE),TRUE))))</f>
        <v>0.0</v>
      </c>
      <c r="L28">
        <f>IF(Datos!L28="",0,IF(AND(L$1008&lt;&gt;"",Datos!L28=L$1008),0,IF(L$1004=0,0,1-CHOOSE(L$1004,IF(ISNUMBER(Datos!L28),AND(OR(L$1005="",Datos!L28&gt;=L$1005),OR(L$1006="",Datos!L28&lt;=L$1006)),FALSE),IF(ISNUMBER(Datos!L28),AND(Datos!L28=INT(Datos!L28),AND(OR(L$1005="",Datos!L28&gt;=L$1005),OR(L$1006="",Datos!L28&lt;=L$1006))),FALSE),OR(ISNUMBER(FIND(";"&amp;UPPER(TRIM(Datos!L28&amp;""))&amp;"=",L$1007)),ISNUMBER(FIND(";"&amp;UPPER(TRIM(Datos!L28&amp;""))&amp;";",L$1007))),OR(UPPER(TRIM(Datos!L28&amp;""))="SÍ",UPPER(TRIM(Datos!L28&amp;""))="SI",UPPER(TRIM(Datos!L28&amp;""))="NO"),IF(ISNUMBER(Datos!L28),AND(OR(L$1005="",Datos!L28&gt;=L$1005),OR(L$1006="",Datos!L28&lt;=L$1006)),FALSE),TRUE))))</f>
        <v>0.0</v>
      </c>
      <c r="M28">
        <f>IF(Datos!M28="",0,IF(AND(M$1008&lt;&gt;"",Datos!M28=M$1008),0,IF(M$1004=0,0,1-CHOOSE(M$1004,IF(ISNUMBER(Datos!M28),AND(OR(M$1005="",Datos!M28&gt;=M$1005),OR(M$1006="",Datos!M28&lt;=M$1006)),FALSE),IF(ISNUMBER(Datos!M28),AND(Datos!M28=INT(Datos!M28),AND(OR(M$1005="",Datos!M28&gt;=M$1005),OR(M$1006="",Datos!M28&lt;=M$1006))),FALSE),OR(ISNUMBER(FIND(";"&amp;UPPER(TRIM(Datos!M28&amp;""))&amp;"=",M$1007)),ISNUMBER(FIND(";"&amp;UPPER(TRIM(Datos!M28&amp;""))&amp;";",M$1007))),OR(UPPER(TRIM(Datos!M28&amp;""))="SÍ",UPPER(TRIM(Datos!M28&amp;""))="SI",UPPER(TRIM(Datos!M28&amp;""))="NO"),IF(ISNUMBER(Datos!M28),AND(OR(M$1005="",Datos!M28&gt;=M$1005),OR(M$1006="",Datos!M28&lt;=M$1006)),FALSE),TRUE))))</f>
        <v>0.0</v>
      </c>
      <c r="N28">
        <f>IF(Datos!N28="",0,IF(AND(N$1008&lt;&gt;"",Datos!N28=N$1008),0,IF(N$1004=0,0,1-CHOOSE(N$1004,IF(ISNUMBER(Datos!N28),AND(OR(N$1005="",Datos!N28&gt;=N$1005),OR(N$1006="",Datos!N28&lt;=N$1006)),FALSE),IF(ISNUMBER(Datos!N28),AND(Datos!N28=INT(Datos!N28),AND(OR(N$1005="",Datos!N28&gt;=N$1005),OR(N$1006="",Datos!N28&lt;=N$1006))),FALSE),OR(ISNUMBER(FIND(";"&amp;UPPER(TRIM(Datos!N28&amp;""))&amp;"=",N$1007)),ISNUMBER(FIND(";"&amp;UPPER(TRIM(Datos!N28&amp;""))&amp;";",N$1007))),OR(UPPER(TRIM(Datos!N28&amp;""))="SÍ",UPPER(TRIM(Datos!N28&amp;""))="SI",UPPER(TRIM(Datos!N28&amp;""))="NO"),IF(ISNUMBER(Datos!N28),AND(OR(N$1005="",Datos!N28&gt;=N$1005),OR(N$1006="",Datos!N28&lt;=N$1006)),FALSE),TRUE))))</f>
        <v>0.0</v>
      </c>
      <c r="O28">
        <f>IF(Datos!O28="",0,IF(AND(O$1008&lt;&gt;"",Datos!O28=O$1008),0,IF(O$1004=0,0,1-CHOOSE(O$1004,IF(ISNUMBER(Datos!O28),AND(OR(O$1005="",Datos!O28&gt;=O$1005),OR(O$1006="",Datos!O28&lt;=O$1006)),FALSE),IF(ISNUMBER(Datos!O28),AND(Datos!O28=INT(Datos!O28),AND(OR(O$1005="",Datos!O28&gt;=O$1005),OR(O$1006="",Datos!O28&lt;=O$1006))),FALSE),OR(ISNUMBER(FIND(";"&amp;UPPER(TRIM(Datos!O28&amp;""))&amp;"=",O$1007)),ISNUMBER(FIND(";"&amp;UPPER(TRIM(Datos!O28&amp;""))&amp;";",O$1007))),OR(UPPER(TRIM(Datos!O28&amp;""))="SÍ",UPPER(TRIM(Datos!O28&amp;""))="SI",UPPER(TRIM(Datos!O28&amp;""))="NO"),IF(ISNUMBER(Datos!O28),AND(OR(O$1005="",Datos!O28&gt;=O$1005),OR(O$1006="",Datos!O28&lt;=O$1006)),FALSE),TRUE))))</f>
        <v>0.0</v>
      </c>
      <c r="P28">
        <f>IF(Datos!P28="",0,IF(AND(P$1008&lt;&gt;"",Datos!P28=P$1008),0,IF(P$1004=0,0,1-CHOOSE(P$1004,IF(ISNUMBER(Datos!P28),AND(OR(P$1005="",Datos!P28&gt;=P$1005),OR(P$1006="",Datos!P28&lt;=P$1006)),FALSE),IF(ISNUMBER(Datos!P28),AND(Datos!P28=INT(Datos!P28),AND(OR(P$1005="",Datos!P28&gt;=P$1005),OR(P$1006="",Datos!P28&lt;=P$1006))),FALSE),OR(ISNUMBER(FIND(";"&amp;UPPER(TRIM(Datos!P28&amp;""))&amp;"=",P$1007)),ISNUMBER(FIND(";"&amp;UPPER(TRIM(Datos!P28&amp;""))&amp;";",P$1007))),OR(UPPER(TRIM(Datos!P28&amp;""))="SÍ",UPPER(TRIM(Datos!P28&amp;""))="SI",UPPER(TRIM(Datos!P28&amp;""))="NO"),IF(ISNUMBER(Datos!P28),AND(OR(P$1005="",Datos!P28&gt;=P$1005),OR(P$1006="",Datos!P28&lt;=P$1006)),FALSE),TRUE))))</f>
        <v>0.0</v>
      </c>
      <c r="Q28">
        <f>IF(Datos!Q28="",0,IF(AND(Q$1008&lt;&gt;"",Datos!Q28=Q$1008),0,IF(Q$1004=0,0,1-CHOOSE(Q$1004,IF(ISNUMBER(Datos!Q28),AND(OR(Q$1005="",Datos!Q28&gt;=Q$1005),OR(Q$1006="",Datos!Q28&lt;=Q$1006)),FALSE),IF(ISNUMBER(Datos!Q28),AND(Datos!Q28=INT(Datos!Q28),AND(OR(Q$1005="",Datos!Q28&gt;=Q$1005),OR(Q$1006="",Datos!Q28&lt;=Q$1006))),FALSE),OR(ISNUMBER(FIND(";"&amp;UPPER(TRIM(Datos!Q28&amp;""))&amp;"=",Q$1007)),ISNUMBER(FIND(";"&amp;UPPER(TRIM(Datos!Q28&amp;""))&amp;";",Q$1007))),OR(UPPER(TRIM(Datos!Q28&amp;""))="SÍ",UPPER(TRIM(Datos!Q28&amp;""))="SI",UPPER(TRIM(Datos!Q28&amp;""))="NO"),IF(ISNUMBER(Datos!Q28),AND(OR(Q$1005="",Datos!Q28&gt;=Q$1005),OR(Q$1006="",Datos!Q28&lt;=Q$1006)),FALSE),TRUE))))</f>
        <v>0.0</v>
      </c>
      <c r="R28">
        <f>IF(Datos!R28="",0,IF(AND(R$1008&lt;&gt;"",Datos!R28=R$1008),0,IF(R$1004=0,0,1-CHOOSE(R$1004,IF(ISNUMBER(Datos!R28),AND(OR(R$1005="",Datos!R28&gt;=R$1005),OR(R$1006="",Datos!R28&lt;=R$1006)),FALSE),IF(ISNUMBER(Datos!R28),AND(Datos!R28=INT(Datos!R28),AND(OR(R$1005="",Datos!R28&gt;=R$1005),OR(R$1006="",Datos!R28&lt;=R$1006))),FALSE),OR(ISNUMBER(FIND(";"&amp;UPPER(TRIM(Datos!R28&amp;""))&amp;"=",R$1007)),ISNUMBER(FIND(";"&amp;UPPER(TRIM(Datos!R28&amp;""))&amp;";",R$1007))),OR(UPPER(TRIM(Datos!R28&amp;""))="SÍ",UPPER(TRIM(Datos!R28&amp;""))="SI",UPPER(TRIM(Datos!R28&amp;""))="NO"),IF(ISNUMBER(Datos!R28),AND(OR(R$1005="",Datos!R28&gt;=R$1005),OR(R$1006="",Datos!R28&lt;=R$1006)),FALSE),TRUE))))</f>
        <v>0.0</v>
      </c>
      <c r="S28">
        <f>IF(Datos!S28="",0,IF(AND(S$1008&lt;&gt;"",Datos!S28=S$1008),0,IF(S$1004=0,0,1-CHOOSE(S$1004,IF(ISNUMBER(Datos!S28),AND(OR(S$1005="",Datos!S28&gt;=S$1005),OR(S$1006="",Datos!S28&lt;=S$1006)),FALSE),IF(ISNUMBER(Datos!S28),AND(Datos!S28=INT(Datos!S28),AND(OR(S$1005="",Datos!S28&gt;=S$1005),OR(S$1006="",Datos!S28&lt;=S$1006))),FALSE),OR(ISNUMBER(FIND(";"&amp;UPPER(TRIM(Datos!S28&amp;""))&amp;"=",S$1007)),ISNUMBER(FIND(";"&amp;UPPER(TRIM(Datos!S28&amp;""))&amp;";",S$1007))),OR(UPPER(TRIM(Datos!S28&amp;""))="SÍ",UPPER(TRIM(Datos!S28&amp;""))="SI",UPPER(TRIM(Datos!S28&amp;""))="NO"),IF(ISNUMBER(Datos!S28),AND(OR(S$1005="",Datos!S28&gt;=S$1005),OR(S$1006="",Datos!S28&lt;=S$1006)),FALSE),TRUE))))</f>
        <v>0.0</v>
      </c>
      <c r="T28">
        <f>IF(Datos!T28="",0,IF(AND(T$1008&lt;&gt;"",Datos!T28=T$1008),0,IF(T$1004=0,0,1-CHOOSE(T$1004,IF(ISNUMBER(Datos!T28),AND(OR(T$1005="",Datos!T28&gt;=T$1005),OR(T$1006="",Datos!T28&lt;=T$1006)),FALSE),IF(ISNUMBER(Datos!T28),AND(Datos!T28=INT(Datos!T28),AND(OR(T$1005="",Datos!T28&gt;=T$1005),OR(T$1006="",Datos!T28&lt;=T$1006))),FALSE),OR(ISNUMBER(FIND(";"&amp;UPPER(TRIM(Datos!T28&amp;""))&amp;"=",T$1007)),ISNUMBER(FIND(";"&amp;UPPER(TRIM(Datos!T28&amp;""))&amp;";",T$1007))),OR(UPPER(TRIM(Datos!T28&amp;""))="SÍ",UPPER(TRIM(Datos!T28&amp;""))="SI",UPPER(TRIM(Datos!T28&amp;""))="NO"),IF(ISNUMBER(Datos!T28),AND(OR(T$1005="",Datos!T28&gt;=T$1005),OR(T$1006="",Datos!T28&lt;=T$1006)),FALSE),TRUE))))</f>
        <v>0.0</v>
      </c>
      <c r="U28">
        <f>IF(Datos!U28="",0,IF(AND(U$1008&lt;&gt;"",Datos!U28=U$1008),0,IF(U$1004=0,0,1-CHOOSE(U$1004,IF(ISNUMBER(Datos!U28),AND(OR(U$1005="",Datos!U28&gt;=U$1005),OR(U$1006="",Datos!U28&lt;=U$1006)),FALSE),IF(ISNUMBER(Datos!U28),AND(Datos!U28=INT(Datos!U28),AND(OR(U$1005="",Datos!U28&gt;=U$1005),OR(U$1006="",Datos!U28&lt;=U$1006))),FALSE),OR(ISNUMBER(FIND(";"&amp;UPPER(TRIM(Datos!U28&amp;""))&amp;"=",U$1007)),ISNUMBER(FIND(";"&amp;UPPER(TRIM(Datos!U28&amp;""))&amp;";",U$1007))),OR(UPPER(TRIM(Datos!U28&amp;""))="SÍ",UPPER(TRIM(Datos!U28&amp;""))="SI",UPPER(TRIM(Datos!U28&amp;""))="NO"),IF(ISNUMBER(Datos!U28),AND(OR(U$1005="",Datos!U28&gt;=U$1005),OR(U$1006="",Datos!U28&lt;=U$1006)),FALSE),TRUE))))</f>
        <v>0.0</v>
      </c>
      <c r="V28">
        <f>IF(Datos!V28="",0,IF(AND(V$1008&lt;&gt;"",Datos!V28=V$1008),0,IF(V$1004=0,0,1-CHOOSE(V$1004,IF(ISNUMBER(Datos!V28),AND(OR(V$1005="",Datos!V28&gt;=V$1005),OR(V$1006="",Datos!V28&lt;=V$1006)),FALSE),IF(ISNUMBER(Datos!V28),AND(Datos!V28=INT(Datos!V28),AND(OR(V$1005="",Datos!V28&gt;=V$1005),OR(V$1006="",Datos!V28&lt;=V$1006))),FALSE),OR(ISNUMBER(FIND(";"&amp;UPPER(TRIM(Datos!V28&amp;""))&amp;"=",V$1007)),ISNUMBER(FIND(";"&amp;UPPER(TRIM(Datos!V28&amp;""))&amp;";",V$1007))),OR(UPPER(TRIM(Datos!V28&amp;""))="SÍ",UPPER(TRIM(Datos!V28&amp;""))="SI",UPPER(TRIM(Datos!V28&amp;""))="NO"),IF(ISNUMBER(Datos!V28),AND(OR(V$1005="",Datos!V28&gt;=V$1005),OR(V$1006="",Datos!V28&lt;=V$1006)),FALSE),TRUE))))</f>
        <v>0.0</v>
      </c>
      <c r="W28">
        <f>IF(Datos!W28="",0,IF(AND(W$1008&lt;&gt;"",Datos!W28=W$1008),0,IF(W$1004=0,0,1-CHOOSE(W$1004,IF(ISNUMBER(Datos!W28),AND(OR(W$1005="",Datos!W28&gt;=W$1005),OR(W$1006="",Datos!W28&lt;=W$1006)),FALSE),IF(ISNUMBER(Datos!W28),AND(Datos!W28=INT(Datos!W28),AND(OR(W$1005="",Datos!W28&gt;=W$1005),OR(W$1006="",Datos!W28&lt;=W$1006))),FALSE),OR(ISNUMBER(FIND(";"&amp;UPPER(TRIM(Datos!W28&amp;""))&amp;"=",W$1007)),ISNUMBER(FIND(";"&amp;UPPER(TRIM(Datos!W28&amp;""))&amp;";",W$1007))),OR(UPPER(TRIM(Datos!W28&amp;""))="SÍ",UPPER(TRIM(Datos!W28&amp;""))="SI",UPPER(TRIM(Datos!W28&amp;""))="NO"),IF(ISNUMBER(Datos!W28),AND(OR(W$1005="",Datos!W28&gt;=W$1005),OR(W$1006="",Datos!W28&lt;=W$1006)),FALSE),TRUE))))</f>
        <v>0.0</v>
      </c>
      <c r="X28">
        <f>IF(Datos!X28="",0,IF(AND(X$1008&lt;&gt;"",Datos!X28=X$1008),0,IF(X$1004=0,0,1-CHOOSE(X$1004,IF(ISNUMBER(Datos!X28),AND(OR(X$1005="",Datos!X28&gt;=X$1005),OR(X$1006="",Datos!X28&lt;=X$1006)),FALSE),IF(ISNUMBER(Datos!X28),AND(Datos!X28=INT(Datos!X28),AND(OR(X$1005="",Datos!X28&gt;=X$1005),OR(X$1006="",Datos!X28&lt;=X$1006))),FALSE),OR(ISNUMBER(FIND(";"&amp;UPPER(TRIM(Datos!X28&amp;""))&amp;"=",X$1007)),ISNUMBER(FIND(";"&amp;UPPER(TRIM(Datos!X28&amp;""))&amp;";",X$1007))),OR(UPPER(TRIM(Datos!X28&amp;""))="SÍ",UPPER(TRIM(Datos!X28&amp;""))="SI",UPPER(TRIM(Datos!X28&amp;""))="NO"),IF(ISNUMBER(Datos!X28),AND(OR(X$1005="",Datos!X28&gt;=X$1005),OR(X$1006="",Datos!X28&lt;=X$1006)),FALSE),TRUE))))</f>
        <v>0.0</v>
      </c>
      <c r="Y28">
        <f>IF(Datos!Y28="",0,IF(AND(Y$1008&lt;&gt;"",Datos!Y28=Y$1008),0,IF(Y$1004=0,0,1-CHOOSE(Y$1004,IF(ISNUMBER(Datos!Y28),AND(OR(Y$1005="",Datos!Y28&gt;=Y$1005),OR(Y$1006="",Datos!Y28&lt;=Y$1006)),FALSE),IF(ISNUMBER(Datos!Y28),AND(Datos!Y28=INT(Datos!Y28),AND(OR(Y$1005="",Datos!Y28&gt;=Y$1005),OR(Y$1006="",Datos!Y28&lt;=Y$1006))),FALSE),OR(ISNUMBER(FIND(";"&amp;UPPER(TRIM(Datos!Y28&amp;""))&amp;"=",Y$1007)),ISNUMBER(FIND(";"&amp;UPPER(TRIM(Datos!Y28&amp;""))&amp;";",Y$1007))),OR(UPPER(TRIM(Datos!Y28&amp;""))="SÍ",UPPER(TRIM(Datos!Y28&amp;""))="SI",UPPER(TRIM(Datos!Y28&amp;""))="NO"),IF(ISNUMBER(Datos!Y28),AND(OR(Y$1005="",Datos!Y28&gt;=Y$1005),OR(Y$1006="",Datos!Y28&lt;=Y$1006)),FALSE),TRUE))))</f>
        <v>0.0</v>
      </c>
      <c r="Z28">
        <f>IF(Datos!Z28="",0,IF(AND(Z$1008&lt;&gt;"",Datos!Z28=Z$1008),0,IF(Z$1004=0,0,1-CHOOSE(Z$1004,IF(ISNUMBER(Datos!Z28),AND(OR(Z$1005="",Datos!Z28&gt;=Z$1005),OR(Z$1006="",Datos!Z28&lt;=Z$1006)),FALSE),IF(ISNUMBER(Datos!Z28),AND(Datos!Z28=INT(Datos!Z28),AND(OR(Z$1005="",Datos!Z28&gt;=Z$1005),OR(Z$1006="",Datos!Z28&lt;=Z$1006))),FALSE),OR(ISNUMBER(FIND(";"&amp;UPPER(TRIM(Datos!Z28&amp;""))&amp;"=",Z$1007)),ISNUMBER(FIND(";"&amp;UPPER(TRIM(Datos!Z28&amp;""))&amp;";",Z$1007))),OR(UPPER(TRIM(Datos!Z28&amp;""))="SÍ",UPPER(TRIM(Datos!Z28&amp;""))="SI",UPPER(TRIM(Datos!Z28&amp;""))="NO"),IF(ISNUMBER(Datos!Z28),AND(OR(Z$1005="",Datos!Z28&gt;=Z$1005),OR(Z$1006="",Datos!Z28&lt;=Z$1006)),FALSE),TRUE))))</f>
        <v>0.0</v>
      </c>
      <c r="AA28">
        <f>IF(Datos!AA28="",0,IF(AND(AA$1008&lt;&gt;"",Datos!AA28=AA$1008),0,IF(AA$1004=0,0,1-CHOOSE(AA$1004,IF(ISNUMBER(Datos!AA28),AND(OR(AA$1005="",Datos!AA28&gt;=AA$1005),OR(AA$1006="",Datos!AA28&lt;=AA$1006)),FALSE),IF(ISNUMBER(Datos!AA28),AND(Datos!AA28=INT(Datos!AA28),AND(OR(AA$1005="",Datos!AA28&gt;=AA$1005),OR(AA$1006="",Datos!AA28&lt;=AA$1006))),FALSE),OR(ISNUMBER(FIND(";"&amp;UPPER(TRIM(Datos!AA28&amp;""))&amp;"=",AA$1007)),ISNUMBER(FIND(";"&amp;UPPER(TRIM(Datos!AA28&amp;""))&amp;";",AA$1007))),OR(UPPER(TRIM(Datos!AA28&amp;""))="SÍ",UPPER(TRIM(Datos!AA28&amp;""))="SI",UPPER(TRIM(Datos!AA28&amp;""))="NO"),IF(ISNUMBER(Datos!AA28),AND(OR(AA$1005="",Datos!AA28&gt;=AA$1005),OR(AA$1006="",Datos!AA28&lt;=AA$1006)),FALSE),TRUE))))</f>
        <v>0.0</v>
      </c>
      <c r="AB28">
        <f>IF(Datos!AB28="",0,IF(AND(AB$1008&lt;&gt;"",Datos!AB28=AB$1008),0,IF(AB$1004=0,0,1-CHOOSE(AB$1004,IF(ISNUMBER(Datos!AB28),AND(OR(AB$1005="",Datos!AB28&gt;=AB$1005),OR(AB$1006="",Datos!AB28&lt;=AB$1006)),FALSE),IF(ISNUMBER(Datos!AB28),AND(Datos!AB28=INT(Datos!AB28),AND(OR(AB$1005="",Datos!AB28&gt;=AB$1005),OR(AB$1006="",Datos!AB28&lt;=AB$1006))),FALSE),OR(ISNUMBER(FIND(";"&amp;UPPER(TRIM(Datos!AB28&amp;""))&amp;"=",AB$1007)),ISNUMBER(FIND(";"&amp;UPPER(TRIM(Datos!AB28&amp;""))&amp;";",AB$1007))),OR(UPPER(TRIM(Datos!AB28&amp;""))="SÍ",UPPER(TRIM(Datos!AB28&amp;""))="SI",UPPER(TRIM(Datos!AB28&amp;""))="NO"),IF(ISNUMBER(Datos!AB28),AND(OR(AB$1005="",Datos!AB28&gt;=AB$1005),OR(AB$1006="",Datos!AB28&lt;=AB$1006)),FALSE),TRUE))))</f>
        <v>0.0</v>
      </c>
      <c r="AC28">
        <f>IF(Datos!AC28="",0,IF(AND(AC$1008&lt;&gt;"",Datos!AC28=AC$1008),0,IF(AC$1004=0,0,1-CHOOSE(AC$1004,IF(ISNUMBER(Datos!AC28),AND(OR(AC$1005="",Datos!AC28&gt;=AC$1005),OR(AC$1006="",Datos!AC28&lt;=AC$1006)),FALSE),IF(ISNUMBER(Datos!AC28),AND(Datos!AC28=INT(Datos!AC28),AND(OR(AC$1005="",Datos!AC28&gt;=AC$1005),OR(AC$1006="",Datos!AC28&lt;=AC$1006))),FALSE),OR(ISNUMBER(FIND(";"&amp;UPPER(TRIM(Datos!AC28&amp;""))&amp;"=",AC$1007)),ISNUMBER(FIND(";"&amp;UPPER(TRIM(Datos!AC28&amp;""))&amp;";",AC$1007))),OR(UPPER(TRIM(Datos!AC28&amp;""))="SÍ",UPPER(TRIM(Datos!AC28&amp;""))="SI",UPPER(TRIM(Datos!AC28&amp;""))="NO"),IF(ISNUMBER(Datos!AC28),AND(OR(AC$1005="",Datos!AC28&gt;=AC$1005),OR(AC$1006="",Datos!AC28&lt;=AC$1006)),FALSE),TRUE))))</f>
        <v>0.0</v>
      </c>
      <c r="AD28">
        <f>IF(Datos!AD28="",0,IF(AND(AD$1008&lt;&gt;"",Datos!AD28=AD$1008),0,IF(AD$1004=0,0,1-CHOOSE(AD$1004,IF(ISNUMBER(Datos!AD28),AND(OR(AD$1005="",Datos!AD28&gt;=AD$1005),OR(AD$1006="",Datos!AD28&lt;=AD$1006)),FALSE),IF(ISNUMBER(Datos!AD28),AND(Datos!AD28=INT(Datos!AD28),AND(OR(AD$1005="",Datos!AD28&gt;=AD$1005),OR(AD$1006="",Datos!AD28&lt;=AD$1006))),FALSE),OR(ISNUMBER(FIND(";"&amp;UPPER(TRIM(Datos!AD28&amp;""))&amp;"=",AD$1007)),ISNUMBER(FIND(";"&amp;UPPER(TRIM(Datos!AD28&amp;""))&amp;";",AD$1007))),OR(UPPER(TRIM(Datos!AD28&amp;""))="SÍ",UPPER(TRIM(Datos!AD28&amp;""))="SI",UPPER(TRIM(Datos!AD28&amp;""))="NO"),IF(ISNUMBER(Datos!AD28),AND(OR(AD$1005="",Datos!AD28&gt;=AD$1005),OR(AD$1006="",Datos!AD28&lt;=AD$1006)),FALSE),TRUE))))</f>
        <v>0.0</v>
      </c>
      <c r="AE28">
        <f>IF(Datos!AE28="",0,IF(AND(AE$1008&lt;&gt;"",Datos!AE28=AE$1008),0,IF(AE$1004=0,0,1-CHOOSE(AE$1004,IF(ISNUMBER(Datos!AE28),AND(OR(AE$1005="",Datos!AE28&gt;=AE$1005),OR(AE$1006="",Datos!AE28&lt;=AE$1006)),FALSE),IF(ISNUMBER(Datos!AE28),AND(Datos!AE28=INT(Datos!AE28),AND(OR(AE$1005="",Datos!AE28&gt;=AE$1005),OR(AE$1006="",Datos!AE28&lt;=AE$1006))),FALSE),OR(ISNUMBER(FIND(";"&amp;UPPER(TRIM(Datos!AE28&amp;""))&amp;"=",AE$1007)),ISNUMBER(FIND(";"&amp;UPPER(TRIM(Datos!AE28&amp;""))&amp;";",AE$1007))),OR(UPPER(TRIM(Datos!AE28&amp;""))="SÍ",UPPER(TRIM(Datos!AE28&amp;""))="SI",UPPER(TRIM(Datos!AE28&amp;""))="NO"),IF(ISNUMBER(Datos!AE28),AND(OR(AE$1005="",Datos!AE28&gt;=AE$1005),OR(AE$1006="",Datos!AE28&lt;=AE$1006)),FALSE),TRUE))))</f>
        <v>0.0</v>
      </c>
    </row>
    <row r="29" spans="2:31">
      <c r="B29">
        <f>IF(Datos!B29="",0,IF(AND(B$1008&lt;&gt;"",Datos!B29=B$1008),0,IF(B$1004=0,0,1-CHOOSE(B$1004,IF(ISNUMBER(Datos!B29),AND(OR(B$1005="",Datos!B29&gt;=B$1005),OR(B$1006="",Datos!B29&lt;=B$1006)),FALSE),IF(ISNUMBER(Datos!B29),AND(Datos!B29=INT(Datos!B29),AND(OR(B$1005="",Datos!B29&gt;=B$1005),OR(B$1006="",Datos!B29&lt;=B$1006))),FALSE),OR(ISNUMBER(FIND(";"&amp;UPPER(TRIM(Datos!B29&amp;""))&amp;"=",B$1007)),ISNUMBER(FIND(";"&amp;UPPER(TRIM(Datos!B29&amp;""))&amp;";",B$1007))),OR(UPPER(TRIM(Datos!B29&amp;""))="SÍ",UPPER(TRIM(Datos!B29&amp;""))="SI",UPPER(TRIM(Datos!B29&amp;""))="NO"),IF(ISNUMBER(Datos!B29),AND(OR(B$1005="",Datos!B29&gt;=B$1005),OR(B$1006="",Datos!B29&lt;=B$1006)),FALSE),TRUE))))</f>
        <v>0.0</v>
      </c>
      <c r="C29">
        <f>IF(Datos!C29="",0,IF(AND(C$1008&lt;&gt;"",Datos!C29=C$1008),0,IF(C$1004=0,0,1-CHOOSE(C$1004,IF(ISNUMBER(Datos!C29),AND(OR(C$1005="",Datos!C29&gt;=C$1005),OR(C$1006="",Datos!C29&lt;=C$1006)),FALSE),IF(ISNUMBER(Datos!C29),AND(Datos!C29=INT(Datos!C29),AND(OR(C$1005="",Datos!C29&gt;=C$1005),OR(C$1006="",Datos!C29&lt;=C$1006))),FALSE),OR(ISNUMBER(FIND(";"&amp;UPPER(TRIM(Datos!C29&amp;""))&amp;"=",C$1007)),ISNUMBER(FIND(";"&amp;UPPER(TRIM(Datos!C29&amp;""))&amp;";",C$1007))),OR(UPPER(TRIM(Datos!C29&amp;""))="SÍ",UPPER(TRIM(Datos!C29&amp;""))="SI",UPPER(TRIM(Datos!C29&amp;""))="NO"),IF(ISNUMBER(Datos!C29),AND(OR(C$1005="",Datos!C29&gt;=C$1005),OR(C$1006="",Datos!C29&lt;=C$1006)),FALSE),TRUE))))</f>
        <v>0.0</v>
      </c>
      <c r="D29">
        <f>IF(Datos!D29="",0,IF(AND(D$1008&lt;&gt;"",Datos!D29=D$1008),0,IF(D$1004=0,0,1-CHOOSE(D$1004,IF(ISNUMBER(Datos!D29),AND(OR(D$1005="",Datos!D29&gt;=D$1005),OR(D$1006="",Datos!D29&lt;=D$1006)),FALSE),IF(ISNUMBER(Datos!D29),AND(Datos!D29=INT(Datos!D29),AND(OR(D$1005="",Datos!D29&gt;=D$1005),OR(D$1006="",Datos!D29&lt;=D$1006))),FALSE),OR(ISNUMBER(FIND(";"&amp;UPPER(TRIM(Datos!D29&amp;""))&amp;"=",D$1007)),ISNUMBER(FIND(";"&amp;UPPER(TRIM(Datos!D29&amp;""))&amp;";",D$1007))),OR(UPPER(TRIM(Datos!D29&amp;""))="SÍ",UPPER(TRIM(Datos!D29&amp;""))="SI",UPPER(TRIM(Datos!D29&amp;""))="NO"),IF(ISNUMBER(Datos!D29),AND(OR(D$1005="",Datos!D29&gt;=D$1005),OR(D$1006="",Datos!D29&lt;=D$1006)),FALSE),TRUE))))</f>
        <v>0.0</v>
      </c>
      <c r="E29">
        <f>IF(Datos!E29="",0,IF(AND(E$1008&lt;&gt;"",Datos!E29=E$1008),0,IF(E$1004=0,0,1-CHOOSE(E$1004,IF(ISNUMBER(Datos!E29),AND(OR(E$1005="",Datos!E29&gt;=E$1005),OR(E$1006="",Datos!E29&lt;=E$1006)),FALSE),IF(ISNUMBER(Datos!E29),AND(Datos!E29=INT(Datos!E29),AND(OR(E$1005="",Datos!E29&gt;=E$1005),OR(E$1006="",Datos!E29&lt;=E$1006))),FALSE),OR(ISNUMBER(FIND(";"&amp;UPPER(TRIM(Datos!E29&amp;""))&amp;"=",E$1007)),ISNUMBER(FIND(";"&amp;UPPER(TRIM(Datos!E29&amp;""))&amp;";",E$1007))),OR(UPPER(TRIM(Datos!E29&amp;""))="SÍ",UPPER(TRIM(Datos!E29&amp;""))="SI",UPPER(TRIM(Datos!E29&amp;""))="NO"),IF(ISNUMBER(Datos!E29),AND(OR(E$1005="",Datos!E29&gt;=E$1005),OR(E$1006="",Datos!E29&lt;=E$1006)),FALSE),TRUE))))</f>
        <v>0.0</v>
      </c>
      <c r="F29">
        <f>IF(Datos!F29="",0,IF(AND(F$1008&lt;&gt;"",Datos!F29=F$1008),0,IF(F$1004=0,0,1-CHOOSE(F$1004,IF(ISNUMBER(Datos!F29),AND(OR(F$1005="",Datos!F29&gt;=F$1005),OR(F$1006="",Datos!F29&lt;=F$1006)),FALSE),IF(ISNUMBER(Datos!F29),AND(Datos!F29=INT(Datos!F29),AND(OR(F$1005="",Datos!F29&gt;=F$1005),OR(F$1006="",Datos!F29&lt;=F$1006))),FALSE),OR(ISNUMBER(FIND(";"&amp;UPPER(TRIM(Datos!F29&amp;""))&amp;"=",F$1007)),ISNUMBER(FIND(";"&amp;UPPER(TRIM(Datos!F29&amp;""))&amp;";",F$1007))),OR(UPPER(TRIM(Datos!F29&amp;""))="SÍ",UPPER(TRIM(Datos!F29&amp;""))="SI",UPPER(TRIM(Datos!F29&amp;""))="NO"),IF(ISNUMBER(Datos!F29),AND(OR(F$1005="",Datos!F29&gt;=F$1005),OR(F$1006="",Datos!F29&lt;=F$1006)),FALSE),TRUE))))</f>
        <v>0.0</v>
      </c>
      <c r="G29">
        <f>IF(Datos!G29="",0,IF(AND(G$1008&lt;&gt;"",Datos!G29=G$1008),0,IF(G$1004=0,0,1-CHOOSE(G$1004,IF(ISNUMBER(Datos!G29),AND(OR(G$1005="",Datos!G29&gt;=G$1005),OR(G$1006="",Datos!G29&lt;=G$1006)),FALSE),IF(ISNUMBER(Datos!G29),AND(Datos!G29=INT(Datos!G29),AND(OR(G$1005="",Datos!G29&gt;=G$1005),OR(G$1006="",Datos!G29&lt;=G$1006))),FALSE),OR(ISNUMBER(FIND(";"&amp;UPPER(TRIM(Datos!G29&amp;""))&amp;"=",G$1007)),ISNUMBER(FIND(";"&amp;UPPER(TRIM(Datos!G29&amp;""))&amp;";",G$1007))),OR(UPPER(TRIM(Datos!G29&amp;""))="SÍ",UPPER(TRIM(Datos!G29&amp;""))="SI",UPPER(TRIM(Datos!G29&amp;""))="NO"),IF(ISNUMBER(Datos!G29),AND(OR(G$1005="",Datos!G29&gt;=G$1005),OR(G$1006="",Datos!G29&lt;=G$1006)),FALSE),TRUE))))</f>
        <v>0.0</v>
      </c>
      <c r="H29">
        <f>IF(Datos!H29="",0,IF(AND(H$1008&lt;&gt;"",Datos!H29=H$1008),0,IF(H$1004=0,0,1-CHOOSE(H$1004,IF(ISNUMBER(Datos!H29),AND(OR(H$1005="",Datos!H29&gt;=H$1005),OR(H$1006="",Datos!H29&lt;=H$1006)),FALSE),IF(ISNUMBER(Datos!H29),AND(Datos!H29=INT(Datos!H29),AND(OR(H$1005="",Datos!H29&gt;=H$1005),OR(H$1006="",Datos!H29&lt;=H$1006))),FALSE),OR(ISNUMBER(FIND(";"&amp;UPPER(TRIM(Datos!H29&amp;""))&amp;"=",H$1007)),ISNUMBER(FIND(";"&amp;UPPER(TRIM(Datos!H29&amp;""))&amp;";",H$1007))),OR(UPPER(TRIM(Datos!H29&amp;""))="SÍ",UPPER(TRIM(Datos!H29&amp;""))="SI",UPPER(TRIM(Datos!H29&amp;""))="NO"),IF(ISNUMBER(Datos!H29),AND(OR(H$1005="",Datos!H29&gt;=H$1005),OR(H$1006="",Datos!H29&lt;=H$1006)),FALSE),TRUE))))</f>
        <v>0.0</v>
      </c>
      <c r="I29">
        <f>IF(Datos!I29="",0,IF(AND(I$1008&lt;&gt;"",Datos!I29=I$1008),0,IF(I$1004=0,0,1-CHOOSE(I$1004,IF(ISNUMBER(Datos!I29),AND(OR(I$1005="",Datos!I29&gt;=I$1005),OR(I$1006="",Datos!I29&lt;=I$1006)),FALSE),IF(ISNUMBER(Datos!I29),AND(Datos!I29=INT(Datos!I29),AND(OR(I$1005="",Datos!I29&gt;=I$1005),OR(I$1006="",Datos!I29&lt;=I$1006))),FALSE),OR(ISNUMBER(FIND(";"&amp;UPPER(TRIM(Datos!I29&amp;""))&amp;"=",I$1007)),ISNUMBER(FIND(";"&amp;UPPER(TRIM(Datos!I29&amp;""))&amp;";",I$1007))),OR(UPPER(TRIM(Datos!I29&amp;""))="SÍ",UPPER(TRIM(Datos!I29&amp;""))="SI",UPPER(TRIM(Datos!I29&amp;""))="NO"),IF(ISNUMBER(Datos!I29),AND(OR(I$1005="",Datos!I29&gt;=I$1005),OR(I$1006="",Datos!I29&lt;=I$1006)),FALSE),TRUE))))</f>
        <v>0.0</v>
      </c>
      <c r="J29">
        <f>IF(Datos!J29="",0,IF(AND(J$1008&lt;&gt;"",Datos!J29=J$1008),0,IF(J$1004=0,0,1-CHOOSE(J$1004,IF(ISNUMBER(Datos!J29),AND(OR(J$1005="",Datos!J29&gt;=J$1005),OR(J$1006="",Datos!J29&lt;=J$1006)),FALSE),IF(ISNUMBER(Datos!J29),AND(Datos!J29=INT(Datos!J29),AND(OR(J$1005="",Datos!J29&gt;=J$1005),OR(J$1006="",Datos!J29&lt;=J$1006))),FALSE),OR(ISNUMBER(FIND(";"&amp;UPPER(TRIM(Datos!J29&amp;""))&amp;"=",J$1007)),ISNUMBER(FIND(";"&amp;UPPER(TRIM(Datos!J29&amp;""))&amp;";",J$1007))),OR(UPPER(TRIM(Datos!J29&amp;""))="SÍ",UPPER(TRIM(Datos!J29&amp;""))="SI",UPPER(TRIM(Datos!J29&amp;""))="NO"),IF(ISNUMBER(Datos!J29),AND(OR(J$1005="",Datos!J29&gt;=J$1005),OR(J$1006="",Datos!J29&lt;=J$1006)),FALSE),TRUE))))</f>
        <v>0.0</v>
      </c>
      <c r="K29">
        <f>IF(Datos!K29="",0,IF(AND(K$1008&lt;&gt;"",Datos!K29=K$1008),0,IF(K$1004=0,0,1-CHOOSE(K$1004,IF(ISNUMBER(Datos!K29),AND(OR(K$1005="",Datos!K29&gt;=K$1005),OR(K$1006="",Datos!K29&lt;=K$1006)),FALSE),IF(ISNUMBER(Datos!K29),AND(Datos!K29=INT(Datos!K29),AND(OR(K$1005="",Datos!K29&gt;=K$1005),OR(K$1006="",Datos!K29&lt;=K$1006))),FALSE),OR(ISNUMBER(FIND(";"&amp;UPPER(TRIM(Datos!K29&amp;""))&amp;"=",K$1007)),ISNUMBER(FIND(";"&amp;UPPER(TRIM(Datos!K29&amp;""))&amp;";",K$1007))),OR(UPPER(TRIM(Datos!K29&amp;""))="SÍ",UPPER(TRIM(Datos!K29&amp;""))="SI",UPPER(TRIM(Datos!K29&amp;""))="NO"),IF(ISNUMBER(Datos!K29),AND(OR(K$1005="",Datos!K29&gt;=K$1005),OR(K$1006="",Datos!K29&lt;=K$1006)),FALSE),TRUE))))</f>
        <v>0.0</v>
      </c>
      <c r="L29">
        <f>IF(Datos!L29="",0,IF(AND(L$1008&lt;&gt;"",Datos!L29=L$1008),0,IF(L$1004=0,0,1-CHOOSE(L$1004,IF(ISNUMBER(Datos!L29),AND(OR(L$1005="",Datos!L29&gt;=L$1005),OR(L$1006="",Datos!L29&lt;=L$1006)),FALSE),IF(ISNUMBER(Datos!L29),AND(Datos!L29=INT(Datos!L29),AND(OR(L$1005="",Datos!L29&gt;=L$1005),OR(L$1006="",Datos!L29&lt;=L$1006))),FALSE),OR(ISNUMBER(FIND(";"&amp;UPPER(TRIM(Datos!L29&amp;""))&amp;"=",L$1007)),ISNUMBER(FIND(";"&amp;UPPER(TRIM(Datos!L29&amp;""))&amp;";",L$1007))),OR(UPPER(TRIM(Datos!L29&amp;""))="SÍ",UPPER(TRIM(Datos!L29&amp;""))="SI",UPPER(TRIM(Datos!L29&amp;""))="NO"),IF(ISNUMBER(Datos!L29),AND(OR(L$1005="",Datos!L29&gt;=L$1005),OR(L$1006="",Datos!L29&lt;=L$1006)),FALSE),TRUE))))</f>
        <v>0.0</v>
      </c>
      <c r="M29">
        <f>IF(Datos!M29="",0,IF(AND(M$1008&lt;&gt;"",Datos!M29=M$1008),0,IF(M$1004=0,0,1-CHOOSE(M$1004,IF(ISNUMBER(Datos!M29),AND(OR(M$1005="",Datos!M29&gt;=M$1005),OR(M$1006="",Datos!M29&lt;=M$1006)),FALSE),IF(ISNUMBER(Datos!M29),AND(Datos!M29=INT(Datos!M29),AND(OR(M$1005="",Datos!M29&gt;=M$1005),OR(M$1006="",Datos!M29&lt;=M$1006))),FALSE),OR(ISNUMBER(FIND(";"&amp;UPPER(TRIM(Datos!M29&amp;""))&amp;"=",M$1007)),ISNUMBER(FIND(";"&amp;UPPER(TRIM(Datos!M29&amp;""))&amp;";",M$1007))),OR(UPPER(TRIM(Datos!M29&amp;""))="SÍ",UPPER(TRIM(Datos!M29&amp;""))="SI",UPPER(TRIM(Datos!M29&amp;""))="NO"),IF(ISNUMBER(Datos!M29),AND(OR(M$1005="",Datos!M29&gt;=M$1005),OR(M$1006="",Datos!M29&lt;=M$1006)),FALSE),TRUE))))</f>
        <v>0.0</v>
      </c>
      <c r="N29">
        <f>IF(Datos!N29="",0,IF(AND(N$1008&lt;&gt;"",Datos!N29=N$1008),0,IF(N$1004=0,0,1-CHOOSE(N$1004,IF(ISNUMBER(Datos!N29),AND(OR(N$1005="",Datos!N29&gt;=N$1005),OR(N$1006="",Datos!N29&lt;=N$1006)),FALSE),IF(ISNUMBER(Datos!N29),AND(Datos!N29=INT(Datos!N29),AND(OR(N$1005="",Datos!N29&gt;=N$1005),OR(N$1006="",Datos!N29&lt;=N$1006))),FALSE),OR(ISNUMBER(FIND(";"&amp;UPPER(TRIM(Datos!N29&amp;""))&amp;"=",N$1007)),ISNUMBER(FIND(";"&amp;UPPER(TRIM(Datos!N29&amp;""))&amp;";",N$1007))),OR(UPPER(TRIM(Datos!N29&amp;""))="SÍ",UPPER(TRIM(Datos!N29&amp;""))="SI",UPPER(TRIM(Datos!N29&amp;""))="NO"),IF(ISNUMBER(Datos!N29),AND(OR(N$1005="",Datos!N29&gt;=N$1005),OR(N$1006="",Datos!N29&lt;=N$1006)),FALSE),TRUE))))</f>
        <v>0.0</v>
      </c>
      <c r="O29">
        <f>IF(Datos!O29="",0,IF(AND(O$1008&lt;&gt;"",Datos!O29=O$1008),0,IF(O$1004=0,0,1-CHOOSE(O$1004,IF(ISNUMBER(Datos!O29),AND(OR(O$1005="",Datos!O29&gt;=O$1005),OR(O$1006="",Datos!O29&lt;=O$1006)),FALSE),IF(ISNUMBER(Datos!O29),AND(Datos!O29=INT(Datos!O29),AND(OR(O$1005="",Datos!O29&gt;=O$1005),OR(O$1006="",Datos!O29&lt;=O$1006))),FALSE),OR(ISNUMBER(FIND(";"&amp;UPPER(TRIM(Datos!O29&amp;""))&amp;"=",O$1007)),ISNUMBER(FIND(";"&amp;UPPER(TRIM(Datos!O29&amp;""))&amp;";",O$1007))),OR(UPPER(TRIM(Datos!O29&amp;""))="SÍ",UPPER(TRIM(Datos!O29&amp;""))="SI",UPPER(TRIM(Datos!O29&amp;""))="NO"),IF(ISNUMBER(Datos!O29),AND(OR(O$1005="",Datos!O29&gt;=O$1005),OR(O$1006="",Datos!O29&lt;=O$1006)),FALSE),TRUE))))</f>
        <v>0.0</v>
      </c>
      <c r="P29">
        <f>IF(Datos!P29="",0,IF(AND(P$1008&lt;&gt;"",Datos!P29=P$1008),0,IF(P$1004=0,0,1-CHOOSE(P$1004,IF(ISNUMBER(Datos!P29),AND(OR(P$1005="",Datos!P29&gt;=P$1005),OR(P$1006="",Datos!P29&lt;=P$1006)),FALSE),IF(ISNUMBER(Datos!P29),AND(Datos!P29=INT(Datos!P29),AND(OR(P$1005="",Datos!P29&gt;=P$1005),OR(P$1006="",Datos!P29&lt;=P$1006))),FALSE),OR(ISNUMBER(FIND(";"&amp;UPPER(TRIM(Datos!P29&amp;""))&amp;"=",P$1007)),ISNUMBER(FIND(";"&amp;UPPER(TRIM(Datos!P29&amp;""))&amp;";",P$1007))),OR(UPPER(TRIM(Datos!P29&amp;""))="SÍ",UPPER(TRIM(Datos!P29&amp;""))="SI",UPPER(TRIM(Datos!P29&amp;""))="NO"),IF(ISNUMBER(Datos!P29),AND(OR(P$1005="",Datos!P29&gt;=P$1005),OR(P$1006="",Datos!P29&lt;=P$1006)),FALSE),TRUE))))</f>
        <v>0.0</v>
      </c>
      <c r="Q29">
        <f>IF(Datos!Q29="",0,IF(AND(Q$1008&lt;&gt;"",Datos!Q29=Q$1008),0,IF(Q$1004=0,0,1-CHOOSE(Q$1004,IF(ISNUMBER(Datos!Q29),AND(OR(Q$1005="",Datos!Q29&gt;=Q$1005),OR(Q$1006="",Datos!Q29&lt;=Q$1006)),FALSE),IF(ISNUMBER(Datos!Q29),AND(Datos!Q29=INT(Datos!Q29),AND(OR(Q$1005="",Datos!Q29&gt;=Q$1005),OR(Q$1006="",Datos!Q29&lt;=Q$1006))),FALSE),OR(ISNUMBER(FIND(";"&amp;UPPER(TRIM(Datos!Q29&amp;""))&amp;"=",Q$1007)),ISNUMBER(FIND(";"&amp;UPPER(TRIM(Datos!Q29&amp;""))&amp;";",Q$1007))),OR(UPPER(TRIM(Datos!Q29&amp;""))="SÍ",UPPER(TRIM(Datos!Q29&amp;""))="SI",UPPER(TRIM(Datos!Q29&amp;""))="NO"),IF(ISNUMBER(Datos!Q29),AND(OR(Q$1005="",Datos!Q29&gt;=Q$1005),OR(Q$1006="",Datos!Q29&lt;=Q$1006)),FALSE),TRUE))))</f>
        <v>0.0</v>
      </c>
      <c r="R29">
        <f>IF(Datos!R29="",0,IF(AND(R$1008&lt;&gt;"",Datos!R29=R$1008),0,IF(R$1004=0,0,1-CHOOSE(R$1004,IF(ISNUMBER(Datos!R29),AND(OR(R$1005="",Datos!R29&gt;=R$1005),OR(R$1006="",Datos!R29&lt;=R$1006)),FALSE),IF(ISNUMBER(Datos!R29),AND(Datos!R29=INT(Datos!R29),AND(OR(R$1005="",Datos!R29&gt;=R$1005),OR(R$1006="",Datos!R29&lt;=R$1006))),FALSE),OR(ISNUMBER(FIND(";"&amp;UPPER(TRIM(Datos!R29&amp;""))&amp;"=",R$1007)),ISNUMBER(FIND(";"&amp;UPPER(TRIM(Datos!R29&amp;""))&amp;";",R$1007))),OR(UPPER(TRIM(Datos!R29&amp;""))="SÍ",UPPER(TRIM(Datos!R29&amp;""))="SI",UPPER(TRIM(Datos!R29&amp;""))="NO"),IF(ISNUMBER(Datos!R29),AND(OR(R$1005="",Datos!R29&gt;=R$1005),OR(R$1006="",Datos!R29&lt;=R$1006)),FALSE),TRUE))))</f>
        <v>0.0</v>
      </c>
      <c r="S29">
        <f>IF(Datos!S29="",0,IF(AND(S$1008&lt;&gt;"",Datos!S29=S$1008),0,IF(S$1004=0,0,1-CHOOSE(S$1004,IF(ISNUMBER(Datos!S29),AND(OR(S$1005="",Datos!S29&gt;=S$1005),OR(S$1006="",Datos!S29&lt;=S$1006)),FALSE),IF(ISNUMBER(Datos!S29),AND(Datos!S29=INT(Datos!S29),AND(OR(S$1005="",Datos!S29&gt;=S$1005),OR(S$1006="",Datos!S29&lt;=S$1006))),FALSE),OR(ISNUMBER(FIND(";"&amp;UPPER(TRIM(Datos!S29&amp;""))&amp;"=",S$1007)),ISNUMBER(FIND(";"&amp;UPPER(TRIM(Datos!S29&amp;""))&amp;";",S$1007))),OR(UPPER(TRIM(Datos!S29&amp;""))="SÍ",UPPER(TRIM(Datos!S29&amp;""))="SI",UPPER(TRIM(Datos!S29&amp;""))="NO"),IF(ISNUMBER(Datos!S29),AND(OR(S$1005="",Datos!S29&gt;=S$1005),OR(S$1006="",Datos!S29&lt;=S$1006)),FALSE),TRUE))))</f>
        <v>0.0</v>
      </c>
      <c r="T29">
        <f>IF(Datos!T29="",0,IF(AND(T$1008&lt;&gt;"",Datos!T29=T$1008),0,IF(T$1004=0,0,1-CHOOSE(T$1004,IF(ISNUMBER(Datos!T29),AND(OR(T$1005="",Datos!T29&gt;=T$1005),OR(T$1006="",Datos!T29&lt;=T$1006)),FALSE),IF(ISNUMBER(Datos!T29),AND(Datos!T29=INT(Datos!T29),AND(OR(T$1005="",Datos!T29&gt;=T$1005),OR(T$1006="",Datos!T29&lt;=T$1006))),FALSE),OR(ISNUMBER(FIND(";"&amp;UPPER(TRIM(Datos!T29&amp;""))&amp;"=",T$1007)),ISNUMBER(FIND(";"&amp;UPPER(TRIM(Datos!T29&amp;""))&amp;";",T$1007))),OR(UPPER(TRIM(Datos!T29&amp;""))="SÍ",UPPER(TRIM(Datos!T29&amp;""))="SI",UPPER(TRIM(Datos!T29&amp;""))="NO"),IF(ISNUMBER(Datos!T29),AND(OR(T$1005="",Datos!T29&gt;=T$1005),OR(T$1006="",Datos!T29&lt;=T$1006)),FALSE),TRUE))))</f>
        <v>0.0</v>
      </c>
      <c r="U29">
        <f>IF(Datos!U29="",0,IF(AND(U$1008&lt;&gt;"",Datos!U29=U$1008),0,IF(U$1004=0,0,1-CHOOSE(U$1004,IF(ISNUMBER(Datos!U29),AND(OR(U$1005="",Datos!U29&gt;=U$1005),OR(U$1006="",Datos!U29&lt;=U$1006)),FALSE),IF(ISNUMBER(Datos!U29),AND(Datos!U29=INT(Datos!U29),AND(OR(U$1005="",Datos!U29&gt;=U$1005),OR(U$1006="",Datos!U29&lt;=U$1006))),FALSE),OR(ISNUMBER(FIND(";"&amp;UPPER(TRIM(Datos!U29&amp;""))&amp;"=",U$1007)),ISNUMBER(FIND(";"&amp;UPPER(TRIM(Datos!U29&amp;""))&amp;";",U$1007))),OR(UPPER(TRIM(Datos!U29&amp;""))="SÍ",UPPER(TRIM(Datos!U29&amp;""))="SI",UPPER(TRIM(Datos!U29&amp;""))="NO"),IF(ISNUMBER(Datos!U29),AND(OR(U$1005="",Datos!U29&gt;=U$1005),OR(U$1006="",Datos!U29&lt;=U$1006)),FALSE),TRUE))))</f>
        <v>0.0</v>
      </c>
      <c r="V29">
        <f>IF(Datos!V29="",0,IF(AND(V$1008&lt;&gt;"",Datos!V29=V$1008),0,IF(V$1004=0,0,1-CHOOSE(V$1004,IF(ISNUMBER(Datos!V29),AND(OR(V$1005="",Datos!V29&gt;=V$1005),OR(V$1006="",Datos!V29&lt;=V$1006)),FALSE),IF(ISNUMBER(Datos!V29),AND(Datos!V29=INT(Datos!V29),AND(OR(V$1005="",Datos!V29&gt;=V$1005),OR(V$1006="",Datos!V29&lt;=V$1006))),FALSE),OR(ISNUMBER(FIND(";"&amp;UPPER(TRIM(Datos!V29&amp;""))&amp;"=",V$1007)),ISNUMBER(FIND(";"&amp;UPPER(TRIM(Datos!V29&amp;""))&amp;";",V$1007))),OR(UPPER(TRIM(Datos!V29&amp;""))="SÍ",UPPER(TRIM(Datos!V29&amp;""))="SI",UPPER(TRIM(Datos!V29&amp;""))="NO"),IF(ISNUMBER(Datos!V29),AND(OR(V$1005="",Datos!V29&gt;=V$1005),OR(V$1006="",Datos!V29&lt;=V$1006)),FALSE),TRUE))))</f>
        <v>0.0</v>
      </c>
      <c r="W29">
        <f>IF(Datos!W29="",0,IF(AND(W$1008&lt;&gt;"",Datos!W29=W$1008),0,IF(W$1004=0,0,1-CHOOSE(W$1004,IF(ISNUMBER(Datos!W29),AND(OR(W$1005="",Datos!W29&gt;=W$1005),OR(W$1006="",Datos!W29&lt;=W$1006)),FALSE),IF(ISNUMBER(Datos!W29),AND(Datos!W29=INT(Datos!W29),AND(OR(W$1005="",Datos!W29&gt;=W$1005),OR(W$1006="",Datos!W29&lt;=W$1006))),FALSE),OR(ISNUMBER(FIND(";"&amp;UPPER(TRIM(Datos!W29&amp;""))&amp;"=",W$1007)),ISNUMBER(FIND(";"&amp;UPPER(TRIM(Datos!W29&amp;""))&amp;";",W$1007))),OR(UPPER(TRIM(Datos!W29&amp;""))="SÍ",UPPER(TRIM(Datos!W29&amp;""))="SI",UPPER(TRIM(Datos!W29&amp;""))="NO"),IF(ISNUMBER(Datos!W29),AND(OR(W$1005="",Datos!W29&gt;=W$1005),OR(W$1006="",Datos!W29&lt;=W$1006)),FALSE),TRUE))))</f>
        <v>0.0</v>
      </c>
      <c r="X29">
        <f>IF(Datos!X29="",0,IF(AND(X$1008&lt;&gt;"",Datos!X29=X$1008),0,IF(X$1004=0,0,1-CHOOSE(X$1004,IF(ISNUMBER(Datos!X29),AND(OR(X$1005="",Datos!X29&gt;=X$1005),OR(X$1006="",Datos!X29&lt;=X$1006)),FALSE),IF(ISNUMBER(Datos!X29),AND(Datos!X29=INT(Datos!X29),AND(OR(X$1005="",Datos!X29&gt;=X$1005),OR(X$1006="",Datos!X29&lt;=X$1006))),FALSE),OR(ISNUMBER(FIND(";"&amp;UPPER(TRIM(Datos!X29&amp;""))&amp;"=",X$1007)),ISNUMBER(FIND(";"&amp;UPPER(TRIM(Datos!X29&amp;""))&amp;";",X$1007))),OR(UPPER(TRIM(Datos!X29&amp;""))="SÍ",UPPER(TRIM(Datos!X29&amp;""))="SI",UPPER(TRIM(Datos!X29&amp;""))="NO"),IF(ISNUMBER(Datos!X29),AND(OR(X$1005="",Datos!X29&gt;=X$1005),OR(X$1006="",Datos!X29&lt;=X$1006)),FALSE),TRUE))))</f>
        <v>0.0</v>
      </c>
      <c r="Y29">
        <f>IF(Datos!Y29="",0,IF(AND(Y$1008&lt;&gt;"",Datos!Y29=Y$1008),0,IF(Y$1004=0,0,1-CHOOSE(Y$1004,IF(ISNUMBER(Datos!Y29),AND(OR(Y$1005="",Datos!Y29&gt;=Y$1005),OR(Y$1006="",Datos!Y29&lt;=Y$1006)),FALSE),IF(ISNUMBER(Datos!Y29),AND(Datos!Y29=INT(Datos!Y29),AND(OR(Y$1005="",Datos!Y29&gt;=Y$1005),OR(Y$1006="",Datos!Y29&lt;=Y$1006))),FALSE),OR(ISNUMBER(FIND(";"&amp;UPPER(TRIM(Datos!Y29&amp;""))&amp;"=",Y$1007)),ISNUMBER(FIND(";"&amp;UPPER(TRIM(Datos!Y29&amp;""))&amp;";",Y$1007))),OR(UPPER(TRIM(Datos!Y29&amp;""))="SÍ",UPPER(TRIM(Datos!Y29&amp;""))="SI",UPPER(TRIM(Datos!Y29&amp;""))="NO"),IF(ISNUMBER(Datos!Y29),AND(OR(Y$1005="",Datos!Y29&gt;=Y$1005),OR(Y$1006="",Datos!Y29&lt;=Y$1006)),FALSE),TRUE))))</f>
        <v>0.0</v>
      </c>
      <c r="Z29">
        <f>IF(Datos!Z29="",0,IF(AND(Z$1008&lt;&gt;"",Datos!Z29=Z$1008),0,IF(Z$1004=0,0,1-CHOOSE(Z$1004,IF(ISNUMBER(Datos!Z29),AND(OR(Z$1005="",Datos!Z29&gt;=Z$1005),OR(Z$1006="",Datos!Z29&lt;=Z$1006)),FALSE),IF(ISNUMBER(Datos!Z29),AND(Datos!Z29=INT(Datos!Z29),AND(OR(Z$1005="",Datos!Z29&gt;=Z$1005),OR(Z$1006="",Datos!Z29&lt;=Z$1006))),FALSE),OR(ISNUMBER(FIND(";"&amp;UPPER(TRIM(Datos!Z29&amp;""))&amp;"=",Z$1007)),ISNUMBER(FIND(";"&amp;UPPER(TRIM(Datos!Z29&amp;""))&amp;";",Z$1007))),OR(UPPER(TRIM(Datos!Z29&amp;""))="SÍ",UPPER(TRIM(Datos!Z29&amp;""))="SI",UPPER(TRIM(Datos!Z29&amp;""))="NO"),IF(ISNUMBER(Datos!Z29),AND(OR(Z$1005="",Datos!Z29&gt;=Z$1005),OR(Z$1006="",Datos!Z29&lt;=Z$1006)),FALSE),TRUE))))</f>
        <v>0.0</v>
      </c>
      <c r="AA29">
        <f>IF(Datos!AA29="",0,IF(AND(AA$1008&lt;&gt;"",Datos!AA29=AA$1008),0,IF(AA$1004=0,0,1-CHOOSE(AA$1004,IF(ISNUMBER(Datos!AA29),AND(OR(AA$1005="",Datos!AA29&gt;=AA$1005),OR(AA$1006="",Datos!AA29&lt;=AA$1006)),FALSE),IF(ISNUMBER(Datos!AA29),AND(Datos!AA29=INT(Datos!AA29),AND(OR(AA$1005="",Datos!AA29&gt;=AA$1005),OR(AA$1006="",Datos!AA29&lt;=AA$1006))),FALSE),OR(ISNUMBER(FIND(";"&amp;UPPER(TRIM(Datos!AA29&amp;""))&amp;"=",AA$1007)),ISNUMBER(FIND(";"&amp;UPPER(TRIM(Datos!AA29&amp;""))&amp;";",AA$1007))),OR(UPPER(TRIM(Datos!AA29&amp;""))="SÍ",UPPER(TRIM(Datos!AA29&amp;""))="SI",UPPER(TRIM(Datos!AA29&amp;""))="NO"),IF(ISNUMBER(Datos!AA29),AND(OR(AA$1005="",Datos!AA29&gt;=AA$1005),OR(AA$1006="",Datos!AA29&lt;=AA$1006)),FALSE),TRUE))))</f>
        <v>0.0</v>
      </c>
      <c r="AB29">
        <f>IF(Datos!AB29="",0,IF(AND(AB$1008&lt;&gt;"",Datos!AB29=AB$1008),0,IF(AB$1004=0,0,1-CHOOSE(AB$1004,IF(ISNUMBER(Datos!AB29),AND(OR(AB$1005="",Datos!AB29&gt;=AB$1005),OR(AB$1006="",Datos!AB29&lt;=AB$1006)),FALSE),IF(ISNUMBER(Datos!AB29),AND(Datos!AB29=INT(Datos!AB29),AND(OR(AB$1005="",Datos!AB29&gt;=AB$1005),OR(AB$1006="",Datos!AB29&lt;=AB$1006))),FALSE),OR(ISNUMBER(FIND(";"&amp;UPPER(TRIM(Datos!AB29&amp;""))&amp;"=",AB$1007)),ISNUMBER(FIND(";"&amp;UPPER(TRIM(Datos!AB29&amp;""))&amp;";",AB$1007))),OR(UPPER(TRIM(Datos!AB29&amp;""))="SÍ",UPPER(TRIM(Datos!AB29&amp;""))="SI",UPPER(TRIM(Datos!AB29&amp;""))="NO"),IF(ISNUMBER(Datos!AB29),AND(OR(AB$1005="",Datos!AB29&gt;=AB$1005),OR(AB$1006="",Datos!AB29&lt;=AB$1006)),FALSE),TRUE))))</f>
        <v>0.0</v>
      </c>
      <c r="AC29">
        <f>IF(Datos!AC29="",0,IF(AND(AC$1008&lt;&gt;"",Datos!AC29=AC$1008),0,IF(AC$1004=0,0,1-CHOOSE(AC$1004,IF(ISNUMBER(Datos!AC29),AND(OR(AC$1005="",Datos!AC29&gt;=AC$1005),OR(AC$1006="",Datos!AC29&lt;=AC$1006)),FALSE),IF(ISNUMBER(Datos!AC29),AND(Datos!AC29=INT(Datos!AC29),AND(OR(AC$1005="",Datos!AC29&gt;=AC$1005),OR(AC$1006="",Datos!AC29&lt;=AC$1006))),FALSE),OR(ISNUMBER(FIND(";"&amp;UPPER(TRIM(Datos!AC29&amp;""))&amp;"=",AC$1007)),ISNUMBER(FIND(";"&amp;UPPER(TRIM(Datos!AC29&amp;""))&amp;";",AC$1007))),OR(UPPER(TRIM(Datos!AC29&amp;""))="SÍ",UPPER(TRIM(Datos!AC29&amp;""))="SI",UPPER(TRIM(Datos!AC29&amp;""))="NO"),IF(ISNUMBER(Datos!AC29),AND(OR(AC$1005="",Datos!AC29&gt;=AC$1005),OR(AC$1006="",Datos!AC29&lt;=AC$1006)),FALSE),TRUE))))</f>
        <v>0.0</v>
      </c>
      <c r="AD29">
        <f>IF(Datos!AD29="",0,IF(AND(AD$1008&lt;&gt;"",Datos!AD29=AD$1008),0,IF(AD$1004=0,0,1-CHOOSE(AD$1004,IF(ISNUMBER(Datos!AD29),AND(OR(AD$1005="",Datos!AD29&gt;=AD$1005),OR(AD$1006="",Datos!AD29&lt;=AD$1006)),FALSE),IF(ISNUMBER(Datos!AD29),AND(Datos!AD29=INT(Datos!AD29),AND(OR(AD$1005="",Datos!AD29&gt;=AD$1005),OR(AD$1006="",Datos!AD29&lt;=AD$1006))),FALSE),OR(ISNUMBER(FIND(";"&amp;UPPER(TRIM(Datos!AD29&amp;""))&amp;"=",AD$1007)),ISNUMBER(FIND(";"&amp;UPPER(TRIM(Datos!AD29&amp;""))&amp;";",AD$1007))),OR(UPPER(TRIM(Datos!AD29&amp;""))="SÍ",UPPER(TRIM(Datos!AD29&amp;""))="SI",UPPER(TRIM(Datos!AD29&amp;""))="NO"),IF(ISNUMBER(Datos!AD29),AND(OR(AD$1005="",Datos!AD29&gt;=AD$1005),OR(AD$1006="",Datos!AD29&lt;=AD$1006)),FALSE),TRUE))))</f>
        <v>0.0</v>
      </c>
      <c r="AE29">
        <f>IF(Datos!AE29="",0,IF(AND(AE$1008&lt;&gt;"",Datos!AE29=AE$1008),0,IF(AE$1004=0,0,1-CHOOSE(AE$1004,IF(ISNUMBER(Datos!AE29),AND(OR(AE$1005="",Datos!AE29&gt;=AE$1005),OR(AE$1006="",Datos!AE29&lt;=AE$1006)),FALSE),IF(ISNUMBER(Datos!AE29),AND(Datos!AE29=INT(Datos!AE29),AND(OR(AE$1005="",Datos!AE29&gt;=AE$1005),OR(AE$1006="",Datos!AE29&lt;=AE$1006))),FALSE),OR(ISNUMBER(FIND(";"&amp;UPPER(TRIM(Datos!AE29&amp;""))&amp;"=",AE$1007)),ISNUMBER(FIND(";"&amp;UPPER(TRIM(Datos!AE29&amp;""))&amp;";",AE$1007))),OR(UPPER(TRIM(Datos!AE29&amp;""))="SÍ",UPPER(TRIM(Datos!AE29&amp;""))="SI",UPPER(TRIM(Datos!AE29&amp;""))="NO"),IF(ISNUMBER(Datos!AE29),AND(OR(AE$1005="",Datos!AE29&gt;=AE$1005),OR(AE$1006="",Datos!AE29&lt;=AE$1006)),FALSE),TRUE))))</f>
        <v>0.0</v>
      </c>
    </row>
    <row r="30" spans="2:31">
      <c r="B30">
        <f>IF(Datos!B30="",0,IF(AND(B$1008&lt;&gt;"",Datos!B30=B$1008),0,IF(B$1004=0,0,1-CHOOSE(B$1004,IF(ISNUMBER(Datos!B30),AND(OR(B$1005="",Datos!B30&gt;=B$1005),OR(B$1006="",Datos!B30&lt;=B$1006)),FALSE),IF(ISNUMBER(Datos!B30),AND(Datos!B30=INT(Datos!B30),AND(OR(B$1005="",Datos!B30&gt;=B$1005),OR(B$1006="",Datos!B30&lt;=B$1006))),FALSE),OR(ISNUMBER(FIND(";"&amp;UPPER(TRIM(Datos!B30&amp;""))&amp;"=",B$1007)),ISNUMBER(FIND(";"&amp;UPPER(TRIM(Datos!B30&amp;""))&amp;";",B$1007))),OR(UPPER(TRIM(Datos!B30&amp;""))="SÍ",UPPER(TRIM(Datos!B30&amp;""))="SI",UPPER(TRIM(Datos!B30&amp;""))="NO"),IF(ISNUMBER(Datos!B30),AND(OR(B$1005="",Datos!B30&gt;=B$1005),OR(B$1006="",Datos!B30&lt;=B$1006)),FALSE),TRUE))))</f>
        <v>0.0</v>
      </c>
      <c r="C30">
        <f>IF(Datos!C30="",0,IF(AND(C$1008&lt;&gt;"",Datos!C30=C$1008),0,IF(C$1004=0,0,1-CHOOSE(C$1004,IF(ISNUMBER(Datos!C30),AND(OR(C$1005="",Datos!C30&gt;=C$1005),OR(C$1006="",Datos!C30&lt;=C$1006)),FALSE),IF(ISNUMBER(Datos!C30),AND(Datos!C30=INT(Datos!C30),AND(OR(C$1005="",Datos!C30&gt;=C$1005),OR(C$1006="",Datos!C30&lt;=C$1006))),FALSE),OR(ISNUMBER(FIND(";"&amp;UPPER(TRIM(Datos!C30&amp;""))&amp;"=",C$1007)),ISNUMBER(FIND(";"&amp;UPPER(TRIM(Datos!C30&amp;""))&amp;";",C$1007))),OR(UPPER(TRIM(Datos!C30&amp;""))="SÍ",UPPER(TRIM(Datos!C30&amp;""))="SI",UPPER(TRIM(Datos!C30&amp;""))="NO"),IF(ISNUMBER(Datos!C30),AND(OR(C$1005="",Datos!C30&gt;=C$1005),OR(C$1006="",Datos!C30&lt;=C$1006)),FALSE),TRUE))))</f>
        <v>0.0</v>
      </c>
      <c r="D30">
        <f>IF(Datos!D30="",0,IF(AND(D$1008&lt;&gt;"",Datos!D30=D$1008),0,IF(D$1004=0,0,1-CHOOSE(D$1004,IF(ISNUMBER(Datos!D30),AND(OR(D$1005="",Datos!D30&gt;=D$1005),OR(D$1006="",Datos!D30&lt;=D$1006)),FALSE),IF(ISNUMBER(Datos!D30),AND(Datos!D30=INT(Datos!D30),AND(OR(D$1005="",Datos!D30&gt;=D$1005),OR(D$1006="",Datos!D30&lt;=D$1006))),FALSE),OR(ISNUMBER(FIND(";"&amp;UPPER(TRIM(Datos!D30&amp;""))&amp;"=",D$1007)),ISNUMBER(FIND(";"&amp;UPPER(TRIM(Datos!D30&amp;""))&amp;";",D$1007))),OR(UPPER(TRIM(Datos!D30&amp;""))="SÍ",UPPER(TRIM(Datos!D30&amp;""))="SI",UPPER(TRIM(Datos!D30&amp;""))="NO"),IF(ISNUMBER(Datos!D30),AND(OR(D$1005="",Datos!D30&gt;=D$1005),OR(D$1006="",Datos!D30&lt;=D$1006)),FALSE),TRUE))))</f>
        <v>0.0</v>
      </c>
      <c r="E30">
        <f>IF(Datos!E30="",0,IF(AND(E$1008&lt;&gt;"",Datos!E30=E$1008),0,IF(E$1004=0,0,1-CHOOSE(E$1004,IF(ISNUMBER(Datos!E30),AND(OR(E$1005="",Datos!E30&gt;=E$1005),OR(E$1006="",Datos!E30&lt;=E$1006)),FALSE),IF(ISNUMBER(Datos!E30),AND(Datos!E30=INT(Datos!E30),AND(OR(E$1005="",Datos!E30&gt;=E$1005),OR(E$1006="",Datos!E30&lt;=E$1006))),FALSE),OR(ISNUMBER(FIND(";"&amp;UPPER(TRIM(Datos!E30&amp;""))&amp;"=",E$1007)),ISNUMBER(FIND(";"&amp;UPPER(TRIM(Datos!E30&amp;""))&amp;";",E$1007))),OR(UPPER(TRIM(Datos!E30&amp;""))="SÍ",UPPER(TRIM(Datos!E30&amp;""))="SI",UPPER(TRIM(Datos!E30&amp;""))="NO"),IF(ISNUMBER(Datos!E30),AND(OR(E$1005="",Datos!E30&gt;=E$1005),OR(E$1006="",Datos!E30&lt;=E$1006)),FALSE),TRUE))))</f>
        <v>0.0</v>
      </c>
      <c r="F30">
        <f>IF(Datos!F30="",0,IF(AND(F$1008&lt;&gt;"",Datos!F30=F$1008),0,IF(F$1004=0,0,1-CHOOSE(F$1004,IF(ISNUMBER(Datos!F30),AND(OR(F$1005="",Datos!F30&gt;=F$1005),OR(F$1006="",Datos!F30&lt;=F$1006)),FALSE),IF(ISNUMBER(Datos!F30),AND(Datos!F30=INT(Datos!F30),AND(OR(F$1005="",Datos!F30&gt;=F$1005),OR(F$1006="",Datos!F30&lt;=F$1006))),FALSE),OR(ISNUMBER(FIND(";"&amp;UPPER(TRIM(Datos!F30&amp;""))&amp;"=",F$1007)),ISNUMBER(FIND(";"&amp;UPPER(TRIM(Datos!F30&amp;""))&amp;";",F$1007))),OR(UPPER(TRIM(Datos!F30&amp;""))="SÍ",UPPER(TRIM(Datos!F30&amp;""))="SI",UPPER(TRIM(Datos!F30&amp;""))="NO"),IF(ISNUMBER(Datos!F30),AND(OR(F$1005="",Datos!F30&gt;=F$1005),OR(F$1006="",Datos!F30&lt;=F$1006)),FALSE),TRUE))))</f>
        <v>0.0</v>
      </c>
      <c r="G30">
        <f>IF(Datos!G30="",0,IF(AND(G$1008&lt;&gt;"",Datos!G30=G$1008),0,IF(G$1004=0,0,1-CHOOSE(G$1004,IF(ISNUMBER(Datos!G30),AND(OR(G$1005="",Datos!G30&gt;=G$1005),OR(G$1006="",Datos!G30&lt;=G$1006)),FALSE),IF(ISNUMBER(Datos!G30),AND(Datos!G30=INT(Datos!G30),AND(OR(G$1005="",Datos!G30&gt;=G$1005),OR(G$1006="",Datos!G30&lt;=G$1006))),FALSE),OR(ISNUMBER(FIND(";"&amp;UPPER(TRIM(Datos!G30&amp;""))&amp;"=",G$1007)),ISNUMBER(FIND(";"&amp;UPPER(TRIM(Datos!G30&amp;""))&amp;";",G$1007))),OR(UPPER(TRIM(Datos!G30&amp;""))="SÍ",UPPER(TRIM(Datos!G30&amp;""))="SI",UPPER(TRIM(Datos!G30&amp;""))="NO"),IF(ISNUMBER(Datos!G30),AND(OR(G$1005="",Datos!G30&gt;=G$1005),OR(G$1006="",Datos!G30&lt;=G$1006)),FALSE),TRUE))))</f>
        <v>0.0</v>
      </c>
      <c r="H30">
        <f>IF(Datos!H30="",0,IF(AND(H$1008&lt;&gt;"",Datos!H30=H$1008),0,IF(H$1004=0,0,1-CHOOSE(H$1004,IF(ISNUMBER(Datos!H30),AND(OR(H$1005="",Datos!H30&gt;=H$1005),OR(H$1006="",Datos!H30&lt;=H$1006)),FALSE),IF(ISNUMBER(Datos!H30),AND(Datos!H30=INT(Datos!H30),AND(OR(H$1005="",Datos!H30&gt;=H$1005),OR(H$1006="",Datos!H30&lt;=H$1006))),FALSE),OR(ISNUMBER(FIND(";"&amp;UPPER(TRIM(Datos!H30&amp;""))&amp;"=",H$1007)),ISNUMBER(FIND(";"&amp;UPPER(TRIM(Datos!H30&amp;""))&amp;";",H$1007))),OR(UPPER(TRIM(Datos!H30&amp;""))="SÍ",UPPER(TRIM(Datos!H30&amp;""))="SI",UPPER(TRIM(Datos!H30&amp;""))="NO"),IF(ISNUMBER(Datos!H30),AND(OR(H$1005="",Datos!H30&gt;=H$1005),OR(H$1006="",Datos!H30&lt;=H$1006)),FALSE),TRUE))))</f>
        <v>0.0</v>
      </c>
      <c r="I30">
        <f>IF(Datos!I30="",0,IF(AND(I$1008&lt;&gt;"",Datos!I30=I$1008),0,IF(I$1004=0,0,1-CHOOSE(I$1004,IF(ISNUMBER(Datos!I30),AND(OR(I$1005="",Datos!I30&gt;=I$1005),OR(I$1006="",Datos!I30&lt;=I$1006)),FALSE),IF(ISNUMBER(Datos!I30),AND(Datos!I30=INT(Datos!I30),AND(OR(I$1005="",Datos!I30&gt;=I$1005),OR(I$1006="",Datos!I30&lt;=I$1006))),FALSE),OR(ISNUMBER(FIND(";"&amp;UPPER(TRIM(Datos!I30&amp;""))&amp;"=",I$1007)),ISNUMBER(FIND(";"&amp;UPPER(TRIM(Datos!I30&amp;""))&amp;";",I$1007))),OR(UPPER(TRIM(Datos!I30&amp;""))="SÍ",UPPER(TRIM(Datos!I30&amp;""))="SI",UPPER(TRIM(Datos!I30&amp;""))="NO"),IF(ISNUMBER(Datos!I30),AND(OR(I$1005="",Datos!I30&gt;=I$1005),OR(I$1006="",Datos!I30&lt;=I$1006)),FALSE),TRUE))))</f>
        <v>0.0</v>
      </c>
      <c r="J30">
        <f>IF(Datos!J30="",0,IF(AND(J$1008&lt;&gt;"",Datos!J30=J$1008),0,IF(J$1004=0,0,1-CHOOSE(J$1004,IF(ISNUMBER(Datos!J30),AND(OR(J$1005="",Datos!J30&gt;=J$1005),OR(J$1006="",Datos!J30&lt;=J$1006)),FALSE),IF(ISNUMBER(Datos!J30),AND(Datos!J30=INT(Datos!J30),AND(OR(J$1005="",Datos!J30&gt;=J$1005),OR(J$1006="",Datos!J30&lt;=J$1006))),FALSE),OR(ISNUMBER(FIND(";"&amp;UPPER(TRIM(Datos!J30&amp;""))&amp;"=",J$1007)),ISNUMBER(FIND(";"&amp;UPPER(TRIM(Datos!J30&amp;""))&amp;";",J$1007))),OR(UPPER(TRIM(Datos!J30&amp;""))="SÍ",UPPER(TRIM(Datos!J30&amp;""))="SI",UPPER(TRIM(Datos!J30&amp;""))="NO"),IF(ISNUMBER(Datos!J30),AND(OR(J$1005="",Datos!J30&gt;=J$1005),OR(J$1006="",Datos!J30&lt;=J$1006)),FALSE),TRUE))))</f>
        <v>0.0</v>
      </c>
      <c r="K30">
        <f>IF(Datos!K30="",0,IF(AND(K$1008&lt;&gt;"",Datos!K30=K$1008),0,IF(K$1004=0,0,1-CHOOSE(K$1004,IF(ISNUMBER(Datos!K30),AND(OR(K$1005="",Datos!K30&gt;=K$1005),OR(K$1006="",Datos!K30&lt;=K$1006)),FALSE),IF(ISNUMBER(Datos!K30),AND(Datos!K30=INT(Datos!K30),AND(OR(K$1005="",Datos!K30&gt;=K$1005),OR(K$1006="",Datos!K30&lt;=K$1006))),FALSE),OR(ISNUMBER(FIND(";"&amp;UPPER(TRIM(Datos!K30&amp;""))&amp;"=",K$1007)),ISNUMBER(FIND(";"&amp;UPPER(TRIM(Datos!K30&amp;""))&amp;";",K$1007))),OR(UPPER(TRIM(Datos!K30&amp;""))="SÍ",UPPER(TRIM(Datos!K30&amp;""))="SI",UPPER(TRIM(Datos!K30&amp;""))="NO"),IF(ISNUMBER(Datos!K30),AND(OR(K$1005="",Datos!K30&gt;=K$1005),OR(K$1006="",Datos!K30&lt;=K$1006)),FALSE),TRUE))))</f>
        <v>0.0</v>
      </c>
      <c r="L30">
        <f>IF(Datos!L30="",0,IF(AND(L$1008&lt;&gt;"",Datos!L30=L$1008),0,IF(L$1004=0,0,1-CHOOSE(L$1004,IF(ISNUMBER(Datos!L30),AND(OR(L$1005="",Datos!L30&gt;=L$1005),OR(L$1006="",Datos!L30&lt;=L$1006)),FALSE),IF(ISNUMBER(Datos!L30),AND(Datos!L30=INT(Datos!L30),AND(OR(L$1005="",Datos!L30&gt;=L$1005),OR(L$1006="",Datos!L30&lt;=L$1006))),FALSE),OR(ISNUMBER(FIND(";"&amp;UPPER(TRIM(Datos!L30&amp;""))&amp;"=",L$1007)),ISNUMBER(FIND(";"&amp;UPPER(TRIM(Datos!L30&amp;""))&amp;";",L$1007))),OR(UPPER(TRIM(Datos!L30&amp;""))="SÍ",UPPER(TRIM(Datos!L30&amp;""))="SI",UPPER(TRIM(Datos!L30&amp;""))="NO"),IF(ISNUMBER(Datos!L30),AND(OR(L$1005="",Datos!L30&gt;=L$1005),OR(L$1006="",Datos!L30&lt;=L$1006)),FALSE),TRUE))))</f>
        <v>0.0</v>
      </c>
      <c r="M30">
        <f>IF(Datos!M30="",0,IF(AND(M$1008&lt;&gt;"",Datos!M30=M$1008),0,IF(M$1004=0,0,1-CHOOSE(M$1004,IF(ISNUMBER(Datos!M30),AND(OR(M$1005="",Datos!M30&gt;=M$1005),OR(M$1006="",Datos!M30&lt;=M$1006)),FALSE),IF(ISNUMBER(Datos!M30),AND(Datos!M30=INT(Datos!M30),AND(OR(M$1005="",Datos!M30&gt;=M$1005),OR(M$1006="",Datos!M30&lt;=M$1006))),FALSE),OR(ISNUMBER(FIND(";"&amp;UPPER(TRIM(Datos!M30&amp;""))&amp;"=",M$1007)),ISNUMBER(FIND(";"&amp;UPPER(TRIM(Datos!M30&amp;""))&amp;";",M$1007))),OR(UPPER(TRIM(Datos!M30&amp;""))="SÍ",UPPER(TRIM(Datos!M30&amp;""))="SI",UPPER(TRIM(Datos!M30&amp;""))="NO"),IF(ISNUMBER(Datos!M30),AND(OR(M$1005="",Datos!M30&gt;=M$1005),OR(M$1006="",Datos!M30&lt;=M$1006)),FALSE),TRUE))))</f>
        <v>0.0</v>
      </c>
      <c r="N30">
        <f>IF(Datos!N30="",0,IF(AND(N$1008&lt;&gt;"",Datos!N30=N$1008),0,IF(N$1004=0,0,1-CHOOSE(N$1004,IF(ISNUMBER(Datos!N30),AND(OR(N$1005="",Datos!N30&gt;=N$1005),OR(N$1006="",Datos!N30&lt;=N$1006)),FALSE),IF(ISNUMBER(Datos!N30),AND(Datos!N30=INT(Datos!N30),AND(OR(N$1005="",Datos!N30&gt;=N$1005),OR(N$1006="",Datos!N30&lt;=N$1006))),FALSE),OR(ISNUMBER(FIND(";"&amp;UPPER(TRIM(Datos!N30&amp;""))&amp;"=",N$1007)),ISNUMBER(FIND(";"&amp;UPPER(TRIM(Datos!N30&amp;""))&amp;";",N$1007))),OR(UPPER(TRIM(Datos!N30&amp;""))="SÍ",UPPER(TRIM(Datos!N30&amp;""))="SI",UPPER(TRIM(Datos!N30&amp;""))="NO"),IF(ISNUMBER(Datos!N30),AND(OR(N$1005="",Datos!N30&gt;=N$1005),OR(N$1006="",Datos!N30&lt;=N$1006)),FALSE),TRUE))))</f>
        <v>0.0</v>
      </c>
      <c r="O30">
        <f>IF(Datos!O30="",0,IF(AND(O$1008&lt;&gt;"",Datos!O30=O$1008),0,IF(O$1004=0,0,1-CHOOSE(O$1004,IF(ISNUMBER(Datos!O30),AND(OR(O$1005="",Datos!O30&gt;=O$1005),OR(O$1006="",Datos!O30&lt;=O$1006)),FALSE),IF(ISNUMBER(Datos!O30),AND(Datos!O30=INT(Datos!O30),AND(OR(O$1005="",Datos!O30&gt;=O$1005),OR(O$1006="",Datos!O30&lt;=O$1006))),FALSE),OR(ISNUMBER(FIND(";"&amp;UPPER(TRIM(Datos!O30&amp;""))&amp;"=",O$1007)),ISNUMBER(FIND(";"&amp;UPPER(TRIM(Datos!O30&amp;""))&amp;";",O$1007))),OR(UPPER(TRIM(Datos!O30&amp;""))="SÍ",UPPER(TRIM(Datos!O30&amp;""))="SI",UPPER(TRIM(Datos!O30&amp;""))="NO"),IF(ISNUMBER(Datos!O30),AND(OR(O$1005="",Datos!O30&gt;=O$1005),OR(O$1006="",Datos!O30&lt;=O$1006)),FALSE),TRUE))))</f>
        <v>0.0</v>
      </c>
      <c r="P30">
        <f>IF(Datos!P30="",0,IF(AND(P$1008&lt;&gt;"",Datos!P30=P$1008),0,IF(P$1004=0,0,1-CHOOSE(P$1004,IF(ISNUMBER(Datos!P30),AND(OR(P$1005="",Datos!P30&gt;=P$1005),OR(P$1006="",Datos!P30&lt;=P$1006)),FALSE),IF(ISNUMBER(Datos!P30),AND(Datos!P30=INT(Datos!P30),AND(OR(P$1005="",Datos!P30&gt;=P$1005),OR(P$1006="",Datos!P30&lt;=P$1006))),FALSE),OR(ISNUMBER(FIND(";"&amp;UPPER(TRIM(Datos!P30&amp;""))&amp;"=",P$1007)),ISNUMBER(FIND(";"&amp;UPPER(TRIM(Datos!P30&amp;""))&amp;";",P$1007))),OR(UPPER(TRIM(Datos!P30&amp;""))="SÍ",UPPER(TRIM(Datos!P30&amp;""))="SI",UPPER(TRIM(Datos!P30&amp;""))="NO"),IF(ISNUMBER(Datos!P30),AND(OR(P$1005="",Datos!P30&gt;=P$1005),OR(P$1006="",Datos!P30&lt;=P$1006)),FALSE),TRUE))))</f>
        <v>0.0</v>
      </c>
      <c r="Q30">
        <f>IF(Datos!Q30="",0,IF(AND(Q$1008&lt;&gt;"",Datos!Q30=Q$1008),0,IF(Q$1004=0,0,1-CHOOSE(Q$1004,IF(ISNUMBER(Datos!Q30),AND(OR(Q$1005="",Datos!Q30&gt;=Q$1005),OR(Q$1006="",Datos!Q30&lt;=Q$1006)),FALSE),IF(ISNUMBER(Datos!Q30),AND(Datos!Q30=INT(Datos!Q30),AND(OR(Q$1005="",Datos!Q30&gt;=Q$1005),OR(Q$1006="",Datos!Q30&lt;=Q$1006))),FALSE),OR(ISNUMBER(FIND(";"&amp;UPPER(TRIM(Datos!Q30&amp;""))&amp;"=",Q$1007)),ISNUMBER(FIND(";"&amp;UPPER(TRIM(Datos!Q30&amp;""))&amp;";",Q$1007))),OR(UPPER(TRIM(Datos!Q30&amp;""))="SÍ",UPPER(TRIM(Datos!Q30&amp;""))="SI",UPPER(TRIM(Datos!Q30&amp;""))="NO"),IF(ISNUMBER(Datos!Q30),AND(OR(Q$1005="",Datos!Q30&gt;=Q$1005),OR(Q$1006="",Datos!Q30&lt;=Q$1006)),FALSE),TRUE))))</f>
        <v>0.0</v>
      </c>
      <c r="R30">
        <f>IF(Datos!R30="",0,IF(AND(R$1008&lt;&gt;"",Datos!R30=R$1008),0,IF(R$1004=0,0,1-CHOOSE(R$1004,IF(ISNUMBER(Datos!R30),AND(OR(R$1005="",Datos!R30&gt;=R$1005),OR(R$1006="",Datos!R30&lt;=R$1006)),FALSE),IF(ISNUMBER(Datos!R30),AND(Datos!R30=INT(Datos!R30),AND(OR(R$1005="",Datos!R30&gt;=R$1005),OR(R$1006="",Datos!R30&lt;=R$1006))),FALSE),OR(ISNUMBER(FIND(";"&amp;UPPER(TRIM(Datos!R30&amp;""))&amp;"=",R$1007)),ISNUMBER(FIND(";"&amp;UPPER(TRIM(Datos!R30&amp;""))&amp;";",R$1007))),OR(UPPER(TRIM(Datos!R30&amp;""))="SÍ",UPPER(TRIM(Datos!R30&amp;""))="SI",UPPER(TRIM(Datos!R30&amp;""))="NO"),IF(ISNUMBER(Datos!R30),AND(OR(R$1005="",Datos!R30&gt;=R$1005),OR(R$1006="",Datos!R30&lt;=R$1006)),FALSE),TRUE))))</f>
        <v>0.0</v>
      </c>
      <c r="S30">
        <f>IF(Datos!S30="",0,IF(AND(S$1008&lt;&gt;"",Datos!S30=S$1008),0,IF(S$1004=0,0,1-CHOOSE(S$1004,IF(ISNUMBER(Datos!S30),AND(OR(S$1005="",Datos!S30&gt;=S$1005),OR(S$1006="",Datos!S30&lt;=S$1006)),FALSE),IF(ISNUMBER(Datos!S30),AND(Datos!S30=INT(Datos!S30),AND(OR(S$1005="",Datos!S30&gt;=S$1005),OR(S$1006="",Datos!S30&lt;=S$1006))),FALSE),OR(ISNUMBER(FIND(";"&amp;UPPER(TRIM(Datos!S30&amp;""))&amp;"=",S$1007)),ISNUMBER(FIND(";"&amp;UPPER(TRIM(Datos!S30&amp;""))&amp;";",S$1007))),OR(UPPER(TRIM(Datos!S30&amp;""))="SÍ",UPPER(TRIM(Datos!S30&amp;""))="SI",UPPER(TRIM(Datos!S30&amp;""))="NO"),IF(ISNUMBER(Datos!S30),AND(OR(S$1005="",Datos!S30&gt;=S$1005),OR(S$1006="",Datos!S30&lt;=S$1006)),FALSE),TRUE))))</f>
        <v>0.0</v>
      </c>
      <c r="T30">
        <f>IF(Datos!T30="",0,IF(AND(T$1008&lt;&gt;"",Datos!T30=T$1008),0,IF(T$1004=0,0,1-CHOOSE(T$1004,IF(ISNUMBER(Datos!T30),AND(OR(T$1005="",Datos!T30&gt;=T$1005),OR(T$1006="",Datos!T30&lt;=T$1006)),FALSE),IF(ISNUMBER(Datos!T30),AND(Datos!T30=INT(Datos!T30),AND(OR(T$1005="",Datos!T30&gt;=T$1005),OR(T$1006="",Datos!T30&lt;=T$1006))),FALSE),OR(ISNUMBER(FIND(";"&amp;UPPER(TRIM(Datos!T30&amp;""))&amp;"=",T$1007)),ISNUMBER(FIND(";"&amp;UPPER(TRIM(Datos!T30&amp;""))&amp;";",T$1007))),OR(UPPER(TRIM(Datos!T30&amp;""))="SÍ",UPPER(TRIM(Datos!T30&amp;""))="SI",UPPER(TRIM(Datos!T30&amp;""))="NO"),IF(ISNUMBER(Datos!T30),AND(OR(T$1005="",Datos!T30&gt;=T$1005),OR(T$1006="",Datos!T30&lt;=T$1006)),FALSE),TRUE))))</f>
        <v>0.0</v>
      </c>
      <c r="U30">
        <f>IF(Datos!U30="",0,IF(AND(U$1008&lt;&gt;"",Datos!U30=U$1008),0,IF(U$1004=0,0,1-CHOOSE(U$1004,IF(ISNUMBER(Datos!U30),AND(OR(U$1005="",Datos!U30&gt;=U$1005),OR(U$1006="",Datos!U30&lt;=U$1006)),FALSE),IF(ISNUMBER(Datos!U30),AND(Datos!U30=INT(Datos!U30),AND(OR(U$1005="",Datos!U30&gt;=U$1005),OR(U$1006="",Datos!U30&lt;=U$1006))),FALSE),OR(ISNUMBER(FIND(";"&amp;UPPER(TRIM(Datos!U30&amp;""))&amp;"=",U$1007)),ISNUMBER(FIND(";"&amp;UPPER(TRIM(Datos!U30&amp;""))&amp;";",U$1007))),OR(UPPER(TRIM(Datos!U30&amp;""))="SÍ",UPPER(TRIM(Datos!U30&amp;""))="SI",UPPER(TRIM(Datos!U30&amp;""))="NO"),IF(ISNUMBER(Datos!U30),AND(OR(U$1005="",Datos!U30&gt;=U$1005),OR(U$1006="",Datos!U30&lt;=U$1006)),FALSE),TRUE))))</f>
        <v>0.0</v>
      </c>
      <c r="V30">
        <f>IF(Datos!V30="",0,IF(AND(V$1008&lt;&gt;"",Datos!V30=V$1008),0,IF(V$1004=0,0,1-CHOOSE(V$1004,IF(ISNUMBER(Datos!V30),AND(OR(V$1005="",Datos!V30&gt;=V$1005),OR(V$1006="",Datos!V30&lt;=V$1006)),FALSE),IF(ISNUMBER(Datos!V30),AND(Datos!V30=INT(Datos!V30),AND(OR(V$1005="",Datos!V30&gt;=V$1005),OR(V$1006="",Datos!V30&lt;=V$1006))),FALSE),OR(ISNUMBER(FIND(";"&amp;UPPER(TRIM(Datos!V30&amp;""))&amp;"=",V$1007)),ISNUMBER(FIND(";"&amp;UPPER(TRIM(Datos!V30&amp;""))&amp;";",V$1007))),OR(UPPER(TRIM(Datos!V30&amp;""))="SÍ",UPPER(TRIM(Datos!V30&amp;""))="SI",UPPER(TRIM(Datos!V30&amp;""))="NO"),IF(ISNUMBER(Datos!V30),AND(OR(V$1005="",Datos!V30&gt;=V$1005),OR(V$1006="",Datos!V30&lt;=V$1006)),FALSE),TRUE))))</f>
        <v>0.0</v>
      </c>
      <c r="W30">
        <f>IF(Datos!W30="",0,IF(AND(W$1008&lt;&gt;"",Datos!W30=W$1008),0,IF(W$1004=0,0,1-CHOOSE(W$1004,IF(ISNUMBER(Datos!W30),AND(OR(W$1005="",Datos!W30&gt;=W$1005),OR(W$1006="",Datos!W30&lt;=W$1006)),FALSE),IF(ISNUMBER(Datos!W30),AND(Datos!W30=INT(Datos!W30),AND(OR(W$1005="",Datos!W30&gt;=W$1005),OR(W$1006="",Datos!W30&lt;=W$1006))),FALSE),OR(ISNUMBER(FIND(";"&amp;UPPER(TRIM(Datos!W30&amp;""))&amp;"=",W$1007)),ISNUMBER(FIND(";"&amp;UPPER(TRIM(Datos!W30&amp;""))&amp;";",W$1007))),OR(UPPER(TRIM(Datos!W30&amp;""))="SÍ",UPPER(TRIM(Datos!W30&amp;""))="SI",UPPER(TRIM(Datos!W30&amp;""))="NO"),IF(ISNUMBER(Datos!W30),AND(OR(W$1005="",Datos!W30&gt;=W$1005),OR(W$1006="",Datos!W30&lt;=W$1006)),FALSE),TRUE))))</f>
        <v>0.0</v>
      </c>
      <c r="X30">
        <f>IF(Datos!X30="",0,IF(AND(X$1008&lt;&gt;"",Datos!X30=X$1008),0,IF(X$1004=0,0,1-CHOOSE(X$1004,IF(ISNUMBER(Datos!X30),AND(OR(X$1005="",Datos!X30&gt;=X$1005),OR(X$1006="",Datos!X30&lt;=X$1006)),FALSE),IF(ISNUMBER(Datos!X30),AND(Datos!X30=INT(Datos!X30),AND(OR(X$1005="",Datos!X30&gt;=X$1005),OR(X$1006="",Datos!X30&lt;=X$1006))),FALSE),OR(ISNUMBER(FIND(";"&amp;UPPER(TRIM(Datos!X30&amp;""))&amp;"=",X$1007)),ISNUMBER(FIND(";"&amp;UPPER(TRIM(Datos!X30&amp;""))&amp;";",X$1007))),OR(UPPER(TRIM(Datos!X30&amp;""))="SÍ",UPPER(TRIM(Datos!X30&amp;""))="SI",UPPER(TRIM(Datos!X30&amp;""))="NO"),IF(ISNUMBER(Datos!X30),AND(OR(X$1005="",Datos!X30&gt;=X$1005),OR(X$1006="",Datos!X30&lt;=X$1006)),FALSE),TRUE))))</f>
        <v>0.0</v>
      </c>
      <c r="Y30">
        <f>IF(Datos!Y30="",0,IF(AND(Y$1008&lt;&gt;"",Datos!Y30=Y$1008),0,IF(Y$1004=0,0,1-CHOOSE(Y$1004,IF(ISNUMBER(Datos!Y30),AND(OR(Y$1005="",Datos!Y30&gt;=Y$1005),OR(Y$1006="",Datos!Y30&lt;=Y$1006)),FALSE),IF(ISNUMBER(Datos!Y30),AND(Datos!Y30=INT(Datos!Y30),AND(OR(Y$1005="",Datos!Y30&gt;=Y$1005),OR(Y$1006="",Datos!Y30&lt;=Y$1006))),FALSE),OR(ISNUMBER(FIND(";"&amp;UPPER(TRIM(Datos!Y30&amp;""))&amp;"=",Y$1007)),ISNUMBER(FIND(";"&amp;UPPER(TRIM(Datos!Y30&amp;""))&amp;";",Y$1007))),OR(UPPER(TRIM(Datos!Y30&amp;""))="SÍ",UPPER(TRIM(Datos!Y30&amp;""))="SI",UPPER(TRIM(Datos!Y30&amp;""))="NO"),IF(ISNUMBER(Datos!Y30),AND(OR(Y$1005="",Datos!Y30&gt;=Y$1005),OR(Y$1006="",Datos!Y30&lt;=Y$1006)),FALSE),TRUE))))</f>
        <v>0.0</v>
      </c>
      <c r="Z30">
        <f>IF(Datos!Z30="",0,IF(AND(Z$1008&lt;&gt;"",Datos!Z30=Z$1008),0,IF(Z$1004=0,0,1-CHOOSE(Z$1004,IF(ISNUMBER(Datos!Z30),AND(OR(Z$1005="",Datos!Z30&gt;=Z$1005),OR(Z$1006="",Datos!Z30&lt;=Z$1006)),FALSE),IF(ISNUMBER(Datos!Z30),AND(Datos!Z30=INT(Datos!Z30),AND(OR(Z$1005="",Datos!Z30&gt;=Z$1005),OR(Z$1006="",Datos!Z30&lt;=Z$1006))),FALSE),OR(ISNUMBER(FIND(";"&amp;UPPER(TRIM(Datos!Z30&amp;""))&amp;"=",Z$1007)),ISNUMBER(FIND(";"&amp;UPPER(TRIM(Datos!Z30&amp;""))&amp;";",Z$1007))),OR(UPPER(TRIM(Datos!Z30&amp;""))="SÍ",UPPER(TRIM(Datos!Z30&amp;""))="SI",UPPER(TRIM(Datos!Z30&amp;""))="NO"),IF(ISNUMBER(Datos!Z30),AND(OR(Z$1005="",Datos!Z30&gt;=Z$1005),OR(Z$1006="",Datos!Z30&lt;=Z$1006)),FALSE),TRUE))))</f>
        <v>0.0</v>
      </c>
      <c r="AA30">
        <f>IF(Datos!AA30="",0,IF(AND(AA$1008&lt;&gt;"",Datos!AA30=AA$1008),0,IF(AA$1004=0,0,1-CHOOSE(AA$1004,IF(ISNUMBER(Datos!AA30),AND(OR(AA$1005="",Datos!AA30&gt;=AA$1005),OR(AA$1006="",Datos!AA30&lt;=AA$1006)),FALSE),IF(ISNUMBER(Datos!AA30),AND(Datos!AA30=INT(Datos!AA30),AND(OR(AA$1005="",Datos!AA30&gt;=AA$1005),OR(AA$1006="",Datos!AA30&lt;=AA$1006))),FALSE),OR(ISNUMBER(FIND(";"&amp;UPPER(TRIM(Datos!AA30&amp;""))&amp;"=",AA$1007)),ISNUMBER(FIND(";"&amp;UPPER(TRIM(Datos!AA30&amp;""))&amp;";",AA$1007))),OR(UPPER(TRIM(Datos!AA30&amp;""))="SÍ",UPPER(TRIM(Datos!AA30&amp;""))="SI",UPPER(TRIM(Datos!AA30&amp;""))="NO"),IF(ISNUMBER(Datos!AA30),AND(OR(AA$1005="",Datos!AA30&gt;=AA$1005),OR(AA$1006="",Datos!AA30&lt;=AA$1006)),FALSE),TRUE))))</f>
        <v>0.0</v>
      </c>
      <c r="AB30">
        <f>IF(Datos!AB30="",0,IF(AND(AB$1008&lt;&gt;"",Datos!AB30=AB$1008),0,IF(AB$1004=0,0,1-CHOOSE(AB$1004,IF(ISNUMBER(Datos!AB30),AND(OR(AB$1005="",Datos!AB30&gt;=AB$1005),OR(AB$1006="",Datos!AB30&lt;=AB$1006)),FALSE),IF(ISNUMBER(Datos!AB30),AND(Datos!AB30=INT(Datos!AB30),AND(OR(AB$1005="",Datos!AB30&gt;=AB$1005),OR(AB$1006="",Datos!AB30&lt;=AB$1006))),FALSE),OR(ISNUMBER(FIND(";"&amp;UPPER(TRIM(Datos!AB30&amp;""))&amp;"=",AB$1007)),ISNUMBER(FIND(";"&amp;UPPER(TRIM(Datos!AB30&amp;""))&amp;";",AB$1007))),OR(UPPER(TRIM(Datos!AB30&amp;""))="SÍ",UPPER(TRIM(Datos!AB30&amp;""))="SI",UPPER(TRIM(Datos!AB30&amp;""))="NO"),IF(ISNUMBER(Datos!AB30),AND(OR(AB$1005="",Datos!AB30&gt;=AB$1005),OR(AB$1006="",Datos!AB30&lt;=AB$1006)),FALSE),TRUE))))</f>
        <v>0.0</v>
      </c>
      <c r="AC30">
        <f>IF(Datos!AC30="",0,IF(AND(AC$1008&lt;&gt;"",Datos!AC30=AC$1008),0,IF(AC$1004=0,0,1-CHOOSE(AC$1004,IF(ISNUMBER(Datos!AC30),AND(OR(AC$1005="",Datos!AC30&gt;=AC$1005),OR(AC$1006="",Datos!AC30&lt;=AC$1006)),FALSE),IF(ISNUMBER(Datos!AC30),AND(Datos!AC30=INT(Datos!AC30),AND(OR(AC$1005="",Datos!AC30&gt;=AC$1005),OR(AC$1006="",Datos!AC30&lt;=AC$1006))),FALSE),OR(ISNUMBER(FIND(";"&amp;UPPER(TRIM(Datos!AC30&amp;""))&amp;"=",AC$1007)),ISNUMBER(FIND(";"&amp;UPPER(TRIM(Datos!AC30&amp;""))&amp;";",AC$1007))),OR(UPPER(TRIM(Datos!AC30&amp;""))="SÍ",UPPER(TRIM(Datos!AC30&amp;""))="SI",UPPER(TRIM(Datos!AC30&amp;""))="NO"),IF(ISNUMBER(Datos!AC30),AND(OR(AC$1005="",Datos!AC30&gt;=AC$1005),OR(AC$1006="",Datos!AC30&lt;=AC$1006)),FALSE),TRUE))))</f>
        <v>0.0</v>
      </c>
      <c r="AD30">
        <f>IF(Datos!AD30="",0,IF(AND(AD$1008&lt;&gt;"",Datos!AD30=AD$1008),0,IF(AD$1004=0,0,1-CHOOSE(AD$1004,IF(ISNUMBER(Datos!AD30),AND(OR(AD$1005="",Datos!AD30&gt;=AD$1005),OR(AD$1006="",Datos!AD30&lt;=AD$1006)),FALSE),IF(ISNUMBER(Datos!AD30),AND(Datos!AD30=INT(Datos!AD30),AND(OR(AD$1005="",Datos!AD30&gt;=AD$1005),OR(AD$1006="",Datos!AD30&lt;=AD$1006))),FALSE),OR(ISNUMBER(FIND(";"&amp;UPPER(TRIM(Datos!AD30&amp;""))&amp;"=",AD$1007)),ISNUMBER(FIND(";"&amp;UPPER(TRIM(Datos!AD30&amp;""))&amp;";",AD$1007))),OR(UPPER(TRIM(Datos!AD30&amp;""))="SÍ",UPPER(TRIM(Datos!AD30&amp;""))="SI",UPPER(TRIM(Datos!AD30&amp;""))="NO"),IF(ISNUMBER(Datos!AD30),AND(OR(AD$1005="",Datos!AD30&gt;=AD$1005),OR(AD$1006="",Datos!AD30&lt;=AD$1006)),FALSE),TRUE))))</f>
        <v>0.0</v>
      </c>
      <c r="AE30">
        <f>IF(Datos!AE30="",0,IF(AND(AE$1008&lt;&gt;"",Datos!AE30=AE$1008),0,IF(AE$1004=0,0,1-CHOOSE(AE$1004,IF(ISNUMBER(Datos!AE30),AND(OR(AE$1005="",Datos!AE30&gt;=AE$1005),OR(AE$1006="",Datos!AE30&lt;=AE$1006)),FALSE),IF(ISNUMBER(Datos!AE30),AND(Datos!AE30=INT(Datos!AE30),AND(OR(AE$1005="",Datos!AE30&gt;=AE$1005),OR(AE$1006="",Datos!AE30&lt;=AE$1006))),FALSE),OR(ISNUMBER(FIND(";"&amp;UPPER(TRIM(Datos!AE30&amp;""))&amp;"=",AE$1007)),ISNUMBER(FIND(";"&amp;UPPER(TRIM(Datos!AE30&amp;""))&amp;";",AE$1007))),OR(UPPER(TRIM(Datos!AE30&amp;""))="SÍ",UPPER(TRIM(Datos!AE30&amp;""))="SI",UPPER(TRIM(Datos!AE30&amp;""))="NO"),IF(ISNUMBER(Datos!AE30),AND(OR(AE$1005="",Datos!AE30&gt;=AE$1005),OR(AE$1006="",Datos!AE30&lt;=AE$1006)),FALSE),TRUE))))</f>
        <v>0.0</v>
      </c>
    </row>
    <row r="31" spans="2:31">
      <c r="B31">
        <f>IF(Datos!B31="",0,IF(AND(B$1008&lt;&gt;"",Datos!B31=B$1008),0,IF(B$1004=0,0,1-CHOOSE(B$1004,IF(ISNUMBER(Datos!B31),AND(OR(B$1005="",Datos!B31&gt;=B$1005),OR(B$1006="",Datos!B31&lt;=B$1006)),FALSE),IF(ISNUMBER(Datos!B31),AND(Datos!B31=INT(Datos!B31),AND(OR(B$1005="",Datos!B31&gt;=B$1005),OR(B$1006="",Datos!B31&lt;=B$1006))),FALSE),OR(ISNUMBER(FIND(";"&amp;UPPER(TRIM(Datos!B31&amp;""))&amp;"=",B$1007)),ISNUMBER(FIND(";"&amp;UPPER(TRIM(Datos!B31&amp;""))&amp;";",B$1007))),OR(UPPER(TRIM(Datos!B31&amp;""))="SÍ",UPPER(TRIM(Datos!B31&amp;""))="SI",UPPER(TRIM(Datos!B31&amp;""))="NO"),IF(ISNUMBER(Datos!B31),AND(OR(B$1005="",Datos!B31&gt;=B$1005),OR(B$1006="",Datos!B31&lt;=B$1006)),FALSE),TRUE))))</f>
        <v>0.0</v>
      </c>
      <c r="C31">
        <f>IF(Datos!C31="",0,IF(AND(C$1008&lt;&gt;"",Datos!C31=C$1008),0,IF(C$1004=0,0,1-CHOOSE(C$1004,IF(ISNUMBER(Datos!C31),AND(OR(C$1005="",Datos!C31&gt;=C$1005),OR(C$1006="",Datos!C31&lt;=C$1006)),FALSE),IF(ISNUMBER(Datos!C31),AND(Datos!C31=INT(Datos!C31),AND(OR(C$1005="",Datos!C31&gt;=C$1005),OR(C$1006="",Datos!C31&lt;=C$1006))),FALSE),OR(ISNUMBER(FIND(";"&amp;UPPER(TRIM(Datos!C31&amp;""))&amp;"=",C$1007)),ISNUMBER(FIND(";"&amp;UPPER(TRIM(Datos!C31&amp;""))&amp;";",C$1007))),OR(UPPER(TRIM(Datos!C31&amp;""))="SÍ",UPPER(TRIM(Datos!C31&amp;""))="SI",UPPER(TRIM(Datos!C31&amp;""))="NO"),IF(ISNUMBER(Datos!C31),AND(OR(C$1005="",Datos!C31&gt;=C$1005),OR(C$1006="",Datos!C31&lt;=C$1006)),FALSE),TRUE))))</f>
        <v>0.0</v>
      </c>
      <c r="D31">
        <f>IF(Datos!D31="",0,IF(AND(D$1008&lt;&gt;"",Datos!D31=D$1008),0,IF(D$1004=0,0,1-CHOOSE(D$1004,IF(ISNUMBER(Datos!D31),AND(OR(D$1005="",Datos!D31&gt;=D$1005),OR(D$1006="",Datos!D31&lt;=D$1006)),FALSE),IF(ISNUMBER(Datos!D31),AND(Datos!D31=INT(Datos!D31),AND(OR(D$1005="",Datos!D31&gt;=D$1005),OR(D$1006="",Datos!D31&lt;=D$1006))),FALSE),OR(ISNUMBER(FIND(";"&amp;UPPER(TRIM(Datos!D31&amp;""))&amp;"=",D$1007)),ISNUMBER(FIND(";"&amp;UPPER(TRIM(Datos!D31&amp;""))&amp;";",D$1007))),OR(UPPER(TRIM(Datos!D31&amp;""))="SÍ",UPPER(TRIM(Datos!D31&amp;""))="SI",UPPER(TRIM(Datos!D31&amp;""))="NO"),IF(ISNUMBER(Datos!D31),AND(OR(D$1005="",Datos!D31&gt;=D$1005),OR(D$1006="",Datos!D31&lt;=D$1006)),FALSE),TRUE))))</f>
        <v>0.0</v>
      </c>
      <c r="E31">
        <f>IF(Datos!E31="",0,IF(AND(E$1008&lt;&gt;"",Datos!E31=E$1008),0,IF(E$1004=0,0,1-CHOOSE(E$1004,IF(ISNUMBER(Datos!E31),AND(OR(E$1005="",Datos!E31&gt;=E$1005),OR(E$1006="",Datos!E31&lt;=E$1006)),FALSE),IF(ISNUMBER(Datos!E31),AND(Datos!E31=INT(Datos!E31),AND(OR(E$1005="",Datos!E31&gt;=E$1005),OR(E$1006="",Datos!E31&lt;=E$1006))),FALSE),OR(ISNUMBER(FIND(";"&amp;UPPER(TRIM(Datos!E31&amp;""))&amp;"=",E$1007)),ISNUMBER(FIND(";"&amp;UPPER(TRIM(Datos!E31&amp;""))&amp;";",E$1007))),OR(UPPER(TRIM(Datos!E31&amp;""))="SÍ",UPPER(TRIM(Datos!E31&amp;""))="SI",UPPER(TRIM(Datos!E31&amp;""))="NO"),IF(ISNUMBER(Datos!E31),AND(OR(E$1005="",Datos!E31&gt;=E$1005),OR(E$1006="",Datos!E31&lt;=E$1006)),FALSE),TRUE))))</f>
        <v>0.0</v>
      </c>
      <c r="F31">
        <f>IF(Datos!F31="",0,IF(AND(F$1008&lt;&gt;"",Datos!F31=F$1008),0,IF(F$1004=0,0,1-CHOOSE(F$1004,IF(ISNUMBER(Datos!F31),AND(OR(F$1005="",Datos!F31&gt;=F$1005),OR(F$1006="",Datos!F31&lt;=F$1006)),FALSE),IF(ISNUMBER(Datos!F31),AND(Datos!F31=INT(Datos!F31),AND(OR(F$1005="",Datos!F31&gt;=F$1005),OR(F$1006="",Datos!F31&lt;=F$1006))),FALSE),OR(ISNUMBER(FIND(";"&amp;UPPER(TRIM(Datos!F31&amp;""))&amp;"=",F$1007)),ISNUMBER(FIND(";"&amp;UPPER(TRIM(Datos!F31&amp;""))&amp;";",F$1007))),OR(UPPER(TRIM(Datos!F31&amp;""))="SÍ",UPPER(TRIM(Datos!F31&amp;""))="SI",UPPER(TRIM(Datos!F31&amp;""))="NO"),IF(ISNUMBER(Datos!F31),AND(OR(F$1005="",Datos!F31&gt;=F$1005),OR(F$1006="",Datos!F31&lt;=F$1006)),FALSE),TRUE))))</f>
        <v>0.0</v>
      </c>
      <c r="G31">
        <f>IF(Datos!G31="",0,IF(AND(G$1008&lt;&gt;"",Datos!G31=G$1008),0,IF(G$1004=0,0,1-CHOOSE(G$1004,IF(ISNUMBER(Datos!G31),AND(OR(G$1005="",Datos!G31&gt;=G$1005),OR(G$1006="",Datos!G31&lt;=G$1006)),FALSE),IF(ISNUMBER(Datos!G31),AND(Datos!G31=INT(Datos!G31),AND(OR(G$1005="",Datos!G31&gt;=G$1005),OR(G$1006="",Datos!G31&lt;=G$1006))),FALSE),OR(ISNUMBER(FIND(";"&amp;UPPER(TRIM(Datos!G31&amp;""))&amp;"=",G$1007)),ISNUMBER(FIND(";"&amp;UPPER(TRIM(Datos!G31&amp;""))&amp;";",G$1007))),OR(UPPER(TRIM(Datos!G31&amp;""))="SÍ",UPPER(TRIM(Datos!G31&amp;""))="SI",UPPER(TRIM(Datos!G31&amp;""))="NO"),IF(ISNUMBER(Datos!G31),AND(OR(G$1005="",Datos!G31&gt;=G$1005),OR(G$1006="",Datos!G31&lt;=G$1006)),FALSE),TRUE))))</f>
        <v>0.0</v>
      </c>
      <c r="H31">
        <f>IF(Datos!H31="",0,IF(AND(H$1008&lt;&gt;"",Datos!H31=H$1008),0,IF(H$1004=0,0,1-CHOOSE(H$1004,IF(ISNUMBER(Datos!H31),AND(OR(H$1005="",Datos!H31&gt;=H$1005),OR(H$1006="",Datos!H31&lt;=H$1006)),FALSE),IF(ISNUMBER(Datos!H31),AND(Datos!H31=INT(Datos!H31),AND(OR(H$1005="",Datos!H31&gt;=H$1005),OR(H$1006="",Datos!H31&lt;=H$1006))),FALSE),OR(ISNUMBER(FIND(";"&amp;UPPER(TRIM(Datos!H31&amp;""))&amp;"=",H$1007)),ISNUMBER(FIND(";"&amp;UPPER(TRIM(Datos!H31&amp;""))&amp;";",H$1007))),OR(UPPER(TRIM(Datos!H31&amp;""))="SÍ",UPPER(TRIM(Datos!H31&amp;""))="SI",UPPER(TRIM(Datos!H31&amp;""))="NO"),IF(ISNUMBER(Datos!H31),AND(OR(H$1005="",Datos!H31&gt;=H$1005),OR(H$1006="",Datos!H31&lt;=H$1006)),FALSE),TRUE))))</f>
        <v>0.0</v>
      </c>
      <c r="I31">
        <f>IF(Datos!I31="",0,IF(AND(I$1008&lt;&gt;"",Datos!I31=I$1008),0,IF(I$1004=0,0,1-CHOOSE(I$1004,IF(ISNUMBER(Datos!I31),AND(OR(I$1005="",Datos!I31&gt;=I$1005),OR(I$1006="",Datos!I31&lt;=I$1006)),FALSE),IF(ISNUMBER(Datos!I31),AND(Datos!I31=INT(Datos!I31),AND(OR(I$1005="",Datos!I31&gt;=I$1005),OR(I$1006="",Datos!I31&lt;=I$1006))),FALSE),OR(ISNUMBER(FIND(";"&amp;UPPER(TRIM(Datos!I31&amp;""))&amp;"=",I$1007)),ISNUMBER(FIND(";"&amp;UPPER(TRIM(Datos!I31&amp;""))&amp;";",I$1007))),OR(UPPER(TRIM(Datos!I31&amp;""))="SÍ",UPPER(TRIM(Datos!I31&amp;""))="SI",UPPER(TRIM(Datos!I31&amp;""))="NO"),IF(ISNUMBER(Datos!I31),AND(OR(I$1005="",Datos!I31&gt;=I$1005),OR(I$1006="",Datos!I31&lt;=I$1006)),FALSE),TRUE))))</f>
        <v>0.0</v>
      </c>
      <c r="J31">
        <f>IF(Datos!J31="",0,IF(AND(J$1008&lt;&gt;"",Datos!J31=J$1008),0,IF(J$1004=0,0,1-CHOOSE(J$1004,IF(ISNUMBER(Datos!J31),AND(OR(J$1005="",Datos!J31&gt;=J$1005),OR(J$1006="",Datos!J31&lt;=J$1006)),FALSE),IF(ISNUMBER(Datos!J31),AND(Datos!J31=INT(Datos!J31),AND(OR(J$1005="",Datos!J31&gt;=J$1005),OR(J$1006="",Datos!J31&lt;=J$1006))),FALSE),OR(ISNUMBER(FIND(";"&amp;UPPER(TRIM(Datos!J31&amp;""))&amp;"=",J$1007)),ISNUMBER(FIND(";"&amp;UPPER(TRIM(Datos!J31&amp;""))&amp;";",J$1007))),OR(UPPER(TRIM(Datos!J31&amp;""))="SÍ",UPPER(TRIM(Datos!J31&amp;""))="SI",UPPER(TRIM(Datos!J31&amp;""))="NO"),IF(ISNUMBER(Datos!J31),AND(OR(J$1005="",Datos!J31&gt;=J$1005),OR(J$1006="",Datos!J31&lt;=J$1006)),FALSE),TRUE))))</f>
        <v>0.0</v>
      </c>
      <c r="K31">
        <f>IF(Datos!K31="",0,IF(AND(K$1008&lt;&gt;"",Datos!K31=K$1008),0,IF(K$1004=0,0,1-CHOOSE(K$1004,IF(ISNUMBER(Datos!K31),AND(OR(K$1005="",Datos!K31&gt;=K$1005),OR(K$1006="",Datos!K31&lt;=K$1006)),FALSE),IF(ISNUMBER(Datos!K31),AND(Datos!K31=INT(Datos!K31),AND(OR(K$1005="",Datos!K31&gt;=K$1005),OR(K$1006="",Datos!K31&lt;=K$1006))),FALSE),OR(ISNUMBER(FIND(";"&amp;UPPER(TRIM(Datos!K31&amp;""))&amp;"=",K$1007)),ISNUMBER(FIND(";"&amp;UPPER(TRIM(Datos!K31&amp;""))&amp;";",K$1007))),OR(UPPER(TRIM(Datos!K31&amp;""))="SÍ",UPPER(TRIM(Datos!K31&amp;""))="SI",UPPER(TRIM(Datos!K31&amp;""))="NO"),IF(ISNUMBER(Datos!K31),AND(OR(K$1005="",Datos!K31&gt;=K$1005),OR(K$1006="",Datos!K31&lt;=K$1006)),FALSE),TRUE))))</f>
        <v>0.0</v>
      </c>
      <c r="L31">
        <f>IF(Datos!L31="",0,IF(AND(L$1008&lt;&gt;"",Datos!L31=L$1008),0,IF(L$1004=0,0,1-CHOOSE(L$1004,IF(ISNUMBER(Datos!L31),AND(OR(L$1005="",Datos!L31&gt;=L$1005),OR(L$1006="",Datos!L31&lt;=L$1006)),FALSE),IF(ISNUMBER(Datos!L31),AND(Datos!L31=INT(Datos!L31),AND(OR(L$1005="",Datos!L31&gt;=L$1005),OR(L$1006="",Datos!L31&lt;=L$1006))),FALSE),OR(ISNUMBER(FIND(";"&amp;UPPER(TRIM(Datos!L31&amp;""))&amp;"=",L$1007)),ISNUMBER(FIND(";"&amp;UPPER(TRIM(Datos!L31&amp;""))&amp;";",L$1007))),OR(UPPER(TRIM(Datos!L31&amp;""))="SÍ",UPPER(TRIM(Datos!L31&amp;""))="SI",UPPER(TRIM(Datos!L31&amp;""))="NO"),IF(ISNUMBER(Datos!L31),AND(OR(L$1005="",Datos!L31&gt;=L$1005),OR(L$1006="",Datos!L31&lt;=L$1006)),FALSE),TRUE))))</f>
        <v>0.0</v>
      </c>
      <c r="M31">
        <f>IF(Datos!M31="",0,IF(AND(M$1008&lt;&gt;"",Datos!M31=M$1008),0,IF(M$1004=0,0,1-CHOOSE(M$1004,IF(ISNUMBER(Datos!M31),AND(OR(M$1005="",Datos!M31&gt;=M$1005),OR(M$1006="",Datos!M31&lt;=M$1006)),FALSE),IF(ISNUMBER(Datos!M31),AND(Datos!M31=INT(Datos!M31),AND(OR(M$1005="",Datos!M31&gt;=M$1005),OR(M$1006="",Datos!M31&lt;=M$1006))),FALSE),OR(ISNUMBER(FIND(";"&amp;UPPER(TRIM(Datos!M31&amp;""))&amp;"=",M$1007)),ISNUMBER(FIND(";"&amp;UPPER(TRIM(Datos!M31&amp;""))&amp;";",M$1007))),OR(UPPER(TRIM(Datos!M31&amp;""))="SÍ",UPPER(TRIM(Datos!M31&amp;""))="SI",UPPER(TRIM(Datos!M31&amp;""))="NO"),IF(ISNUMBER(Datos!M31),AND(OR(M$1005="",Datos!M31&gt;=M$1005),OR(M$1006="",Datos!M31&lt;=M$1006)),FALSE),TRUE))))</f>
        <v>0.0</v>
      </c>
      <c r="N31">
        <f>IF(Datos!N31="",0,IF(AND(N$1008&lt;&gt;"",Datos!N31=N$1008),0,IF(N$1004=0,0,1-CHOOSE(N$1004,IF(ISNUMBER(Datos!N31),AND(OR(N$1005="",Datos!N31&gt;=N$1005),OR(N$1006="",Datos!N31&lt;=N$1006)),FALSE),IF(ISNUMBER(Datos!N31),AND(Datos!N31=INT(Datos!N31),AND(OR(N$1005="",Datos!N31&gt;=N$1005),OR(N$1006="",Datos!N31&lt;=N$1006))),FALSE),OR(ISNUMBER(FIND(";"&amp;UPPER(TRIM(Datos!N31&amp;""))&amp;"=",N$1007)),ISNUMBER(FIND(";"&amp;UPPER(TRIM(Datos!N31&amp;""))&amp;";",N$1007))),OR(UPPER(TRIM(Datos!N31&amp;""))="SÍ",UPPER(TRIM(Datos!N31&amp;""))="SI",UPPER(TRIM(Datos!N31&amp;""))="NO"),IF(ISNUMBER(Datos!N31),AND(OR(N$1005="",Datos!N31&gt;=N$1005),OR(N$1006="",Datos!N31&lt;=N$1006)),FALSE),TRUE))))</f>
        <v>0.0</v>
      </c>
      <c r="O31">
        <f>IF(Datos!O31="",0,IF(AND(O$1008&lt;&gt;"",Datos!O31=O$1008),0,IF(O$1004=0,0,1-CHOOSE(O$1004,IF(ISNUMBER(Datos!O31),AND(OR(O$1005="",Datos!O31&gt;=O$1005),OR(O$1006="",Datos!O31&lt;=O$1006)),FALSE),IF(ISNUMBER(Datos!O31),AND(Datos!O31=INT(Datos!O31),AND(OR(O$1005="",Datos!O31&gt;=O$1005),OR(O$1006="",Datos!O31&lt;=O$1006))),FALSE),OR(ISNUMBER(FIND(";"&amp;UPPER(TRIM(Datos!O31&amp;""))&amp;"=",O$1007)),ISNUMBER(FIND(";"&amp;UPPER(TRIM(Datos!O31&amp;""))&amp;";",O$1007))),OR(UPPER(TRIM(Datos!O31&amp;""))="SÍ",UPPER(TRIM(Datos!O31&amp;""))="SI",UPPER(TRIM(Datos!O31&amp;""))="NO"),IF(ISNUMBER(Datos!O31),AND(OR(O$1005="",Datos!O31&gt;=O$1005),OR(O$1006="",Datos!O31&lt;=O$1006)),FALSE),TRUE))))</f>
        <v>0.0</v>
      </c>
      <c r="P31">
        <f>IF(Datos!P31="",0,IF(AND(P$1008&lt;&gt;"",Datos!P31=P$1008),0,IF(P$1004=0,0,1-CHOOSE(P$1004,IF(ISNUMBER(Datos!P31),AND(OR(P$1005="",Datos!P31&gt;=P$1005),OR(P$1006="",Datos!P31&lt;=P$1006)),FALSE),IF(ISNUMBER(Datos!P31),AND(Datos!P31=INT(Datos!P31),AND(OR(P$1005="",Datos!P31&gt;=P$1005),OR(P$1006="",Datos!P31&lt;=P$1006))),FALSE),OR(ISNUMBER(FIND(";"&amp;UPPER(TRIM(Datos!P31&amp;""))&amp;"=",P$1007)),ISNUMBER(FIND(";"&amp;UPPER(TRIM(Datos!P31&amp;""))&amp;";",P$1007))),OR(UPPER(TRIM(Datos!P31&amp;""))="SÍ",UPPER(TRIM(Datos!P31&amp;""))="SI",UPPER(TRIM(Datos!P31&amp;""))="NO"),IF(ISNUMBER(Datos!P31),AND(OR(P$1005="",Datos!P31&gt;=P$1005),OR(P$1006="",Datos!P31&lt;=P$1006)),FALSE),TRUE))))</f>
        <v>0.0</v>
      </c>
      <c r="Q31">
        <f>IF(Datos!Q31="",0,IF(AND(Q$1008&lt;&gt;"",Datos!Q31=Q$1008),0,IF(Q$1004=0,0,1-CHOOSE(Q$1004,IF(ISNUMBER(Datos!Q31),AND(OR(Q$1005="",Datos!Q31&gt;=Q$1005),OR(Q$1006="",Datos!Q31&lt;=Q$1006)),FALSE),IF(ISNUMBER(Datos!Q31),AND(Datos!Q31=INT(Datos!Q31),AND(OR(Q$1005="",Datos!Q31&gt;=Q$1005),OR(Q$1006="",Datos!Q31&lt;=Q$1006))),FALSE),OR(ISNUMBER(FIND(";"&amp;UPPER(TRIM(Datos!Q31&amp;""))&amp;"=",Q$1007)),ISNUMBER(FIND(";"&amp;UPPER(TRIM(Datos!Q31&amp;""))&amp;";",Q$1007))),OR(UPPER(TRIM(Datos!Q31&amp;""))="SÍ",UPPER(TRIM(Datos!Q31&amp;""))="SI",UPPER(TRIM(Datos!Q31&amp;""))="NO"),IF(ISNUMBER(Datos!Q31),AND(OR(Q$1005="",Datos!Q31&gt;=Q$1005),OR(Q$1006="",Datos!Q31&lt;=Q$1006)),FALSE),TRUE))))</f>
        <v>0.0</v>
      </c>
      <c r="R31">
        <f>IF(Datos!R31="",0,IF(AND(R$1008&lt;&gt;"",Datos!R31=R$1008),0,IF(R$1004=0,0,1-CHOOSE(R$1004,IF(ISNUMBER(Datos!R31),AND(OR(R$1005="",Datos!R31&gt;=R$1005),OR(R$1006="",Datos!R31&lt;=R$1006)),FALSE),IF(ISNUMBER(Datos!R31),AND(Datos!R31=INT(Datos!R31),AND(OR(R$1005="",Datos!R31&gt;=R$1005),OR(R$1006="",Datos!R31&lt;=R$1006))),FALSE),OR(ISNUMBER(FIND(";"&amp;UPPER(TRIM(Datos!R31&amp;""))&amp;"=",R$1007)),ISNUMBER(FIND(";"&amp;UPPER(TRIM(Datos!R31&amp;""))&amp;";",R$1007))),OR(UPPER(TRIM(Datos!R31&amp;""))="SÍ",UPPER(TRIM(Datos!R31&amp;""))="SI",UPPER(TRIM(Datos!R31&amp;""))="NO"),IF(ISNUMBER(Datos!R31),AND(OR(R$1005="",Datos!R31&gt;=R$1005),OR(R$1006="",Datos!R31&lt;=R$1006)),FALSE),TRUE))))</f>
        <v>0.0</v>
      </c>
      <c r="S31">
        <f>IF(Datos!S31="",0,IF(AND(S$1008&lt;&gt;"",Datos!S31=S$1008),0,IF(S$1004=0,0,1-CHOOSE(S$1004,IF(ISNUMBER(Datos!S31),AND(OR(S$1005="",Datos!S31&gt;=S$1005),OR(S$1006="",Datos!S31&lt;=S$1006)),FALSE),IF(ISNUMBER(Datos!S31),AND(Datos!S31=INT(Datos!S31),AND(OR(S$1005="",Datos!S31&gt;=S$1005),OR(S$1006="",Datos!S31&lt;=S$1006))),FALSE),OR(ISNUMBER(FIND(";"&amp;UPPER(TRIM(Datos!S31&amp;""))&amp;"=",S$1007)),ISNUMBER(FIND(";"&amp;UPPER(TRIM(Datos!S31&amp;""))&amp;";",S$1007))),OR(UPPER(TRIM(Datos!S31&amp;""))="SÍ",UPPER(TRIM(Datos!S31&amp;""))="SI",UPPER(TRIM(Datos!S31&amp;""))="NO"),IF(ISNUMBER(Datos!S31),AND(OR(S$1005="",Datos!S31&gt;=S$1005),OR(S$1006="",Datos!S31&lt;=S$1006)),FALSE),TRUE))))</f>
        <v>0.0</v>
      </c>
      <c r="T31">
        <f>IF(Datos!T31="",0,IF(AND(T$1008&lt;&gt;"",Datos!T31=T$1008),0,IF(T$1004=0,0,1-CHOOSE(T$1004,IF(ISNUMBER(Datos!T31),AND(OR(T$1005="",Datos!T31&gt;=T$1005),OR(T$1006="",Datos!T31&lt;=T$1006)),FALSE),IF(ISNUMBER(Datos!T31),AND(Datos!T31=INT(Datos!T31),AND(OR(T$1005="",Datos!T31&gt;=T$1005),OR(T$1006="",Datos!T31&lt;=T$1006))),FALSE),OR(ISNUMBER(FIND(";"&amp;UPPER(TRIM(Datos!T31&amp;""))&amp;"=",T$1007)),ISNUMBER(FIND(";"&amp;UPPER(TRIM(Datos!T31&amp;""))&amp;";",T$1007))),OR(UPPER(TRIM(Datos!T31&amp;""))="SÍ",UPPER(TRIM(Datos!T31&amp;""))="SI",UPPER(TRIM(Datos!T31&amp;""))="NO"),IF(ISNUMBER(Datos!T31),AND(OR(T$1005="",Datos!T31&gt;=T$1005),OR(T$1006="",Datos!T31&lt;=T$1006)),FALSE),TRUE))))</f>
        <v>0.0</v>
      </c>
      <c r="U31">
        <f>IF(Datos!U31="",0,IF(AND(U$1008&lt;&gt;"",Datos!U31=U$1008),0,IF(U$1004=0,0,1-CHOOSE(U$1004,IF(ISNUMBER(Datos!U31),AND(OR(U$1005="",Datos!U31&gt;=U$1005),OR(U$1006="",Datos!U31&lt;=U$1006)),FALSE),IF(ISNUMBER(Datos!U31),AND(Datos!U31=INT(Datos!U31),AND(OR(U$1005="",Datos!U31&gt;=U$1005),OR(U$1006="",Datos!U31&lt;=U$1006))),FALSE),OR(ISNUMBER(FIND(";"&amp;UPPER(TRIM(Datos!U31&amp;""))&amp;"=",U$1007)),ISNUMBER(FIND(";"&amp;UPPER(TRIM(Datos!U31&amp;""))&amp;";",U$1007))),OR(UPPER(TRIM(Datos!U31&amp;""))="SÍ",UPPER(TRIM(Datos!U31&amp;""))="SI",UPPER(TRIM(Datos!U31&amp;""))="NO"),IF(ISNUMBER(Datos!U31),AND(OR(U$1005="",Datos!U31&gt;=U$1005),OR(U$1006="",Datos!U31&lt;=U$1006)),FALSE),TRUE))))</f>
        <v>0.0</v>
      </c>
      <c r="V31">
        <f>IF(Datos!V31="",0,IF(AND(V$1008&lt;&gt;"",Datos!V31=V$1008),0,IF(V$1004=0,0,1-CHOOSE(V$1004,IF(ISNUMBER(Datos!V31),AND(OR(V$1005="",Datos!V31&gt;=V$1005),OR(V$1006="",Datos!V31&lt;=V$1006)),FALSE),IF(ISNUMBER(Datos!V31),AND(Datos!V31=INT(Datos!V31),AND(OR(V$1005="",Datos!V31&gt;=V$1005),OR(V$1006="",Datos!V31&lt;=V$1006))),FALSE),OR(ISNUMBER(FIND(";"&amp;UPPER(TRIM(Datos!V31&amp;""))&amp;"=",V$1007)),ISNUMBER(FIND(";"&amp;UPPER(TRIM(Datos!V31&amp;""))&amp;";",V$1007))),OR(UPPER(TRIM(Datos!V31&amp;""))="SÍ",UPPER(TRIM(Datos!V31&amp;""))="SI",UPPER(TRIM(Datos!V31&amp;""))="NO"),IF(ISNUMBER(Datos!V31),AND(OR(V$1005="",Datos!V31&gt;=V$1005),OR(V$1006="",Datos!V31&lt;=V$1006)),FALSE),TRUE))))</f>
        <v>0.0</v>
      </c>
      <c r="W31">
        <f>IF(Datos!W31="",0,IF(AND(W$1008&lt;&gt;"",Datos!W31=W$1008),0,IF(W$1004=0,0,1-CHOOSE(W$1004,IF(ISNUMBER(Datos!W31),AND(OR(W$1005="",Datos!W31&gt;=W$1005),OR(W$1006="",Datos!W31&lt;=W$1006)),FALSE),IF(ISNUMBER(Datos!W31),AND(Datos!W31=INT(Datos!W31),AND(OR(W$1005="",Datos!W31&gt;=W$1005),OR(W$1006="",Datos!W31&lt;=W$1006))),FALSE),OR(ISNUMBER(FIND(";"&amp;UPPER(TRIM(Datos!W31&amp;""))&amp;"=",W$1007)),ISNUMBER(FIND(";"&amp;UPPER(TRIM(Datos!W31&amp;""))&amp;";",W$1007))),OR(UPPER(TRIM(Datos!W31&amp;""))="SÍ",UPPER(TRIM(Datos!W31&amp;""))="SI",UPPER(TRIM(Datos!W31&amp;""))="NO"),IF(ISNUMBER(Datos!W31),AND(OR(W$1005="",Datos!W31&gt;=W$1005),OR(W$1006="",Datos!W31&lt;=W$1006)),FALSE),TRUE))))</f>
        <v>0.0</v>
      </c>
      <c r="X31">
        <f>IF(Datos!X31="",0,IF(AND(X$1008&lt;&gt;"",Datos!X31=X$1008),0,IF(X$1004=0,0,1-CHOOSE(X$1004,IF(ISNUMBER(Datos!X31),AND(OR(X$1005="",Datos!X31&gt;=X$1005),OR(X$1006="",Datos!X31&lt;=X$1006)),FALSE),IF(ISNUMBER(Datos!X31),AND(Datos!X31=INT(Datos!X31),AND(OR(X$1005="",Datos!X31&gt;=X$1005),OR(X$1006="",Datos!X31&lt;=X$1006))),FALSE),OR(ISNUMBER(FIND(";"&amp;UPPER(TRIM(Datos!X31&amp;""))&amp;"=",X$1007)),ISNUMBER(FIND(";"&amp;UPPER(TRIM(Datos!X31&amp;""))&amp;";",X$1007))),OR(UPPER(TRIM(Datos!X31&amp;""))="SÍ",UPPER(TRIM(Datos!X31&amp;""))="SI",UPPER(TRIM(Datos!X31&amp;""))="NO"),IF(ISNUMBER(Datos!X31),AND(OR(X$1005="",Datos!X31&gt;=X$1005),OR(X$1006="",Datos!X31&lt;=X$1006)),FALSE),TRUE))))</f>
        <v>0.0</v>
      </c>
      <c r="Y31">
        <f>IF(Datos!Y31="",0,IF(AND(Y$1008&lt;&gt;"",Datos!Y31=Y$1008),0,IF(Y$1004=0,0,1-CHOOSE(Y$1004,IF(ISNUMBER(Datos!Y31),AND(OR(Y$1005="",Datos!Y31&gt;=Y$1005),OR(Y$1006="",Datos!Y31&lt;=Y$1006)),FALSE),IF(ISNUMBER(Datos!Y31),AND(Datos!Y31=INT(Datos!Y31),AND(OR(Y$1005="",Datos!Y31&gt;=Y$1005),OR(Y$1006="",Datos!Y31&lt;=Y$1006))),FALSE),OR(ISNUMBER(FIND(";"&amp;UPPER(TRIM(Datos!Y31&amp;""))&amp;"=",Y$1007)),ISNUMBER(FIND(";"&amp;UPPER(TRIM(Datos!Y31&amp;""))&amp;";",Y$1007))),OR(UPPER(TRIM(Datos!Y31&amp;""))="SÍ",UPPER(TRIM(Datos!Y31&amp;""))="SI",UPPER(TRIM(Datos!Y31&amp;""))="NO"),IF(ISNUMBER(Datos!Y31),AND(OR(Y$1005="",Datos!Y31&gt;=Y$1005),OR(Y$1006="",Datos!Y31&lt;=Y$1006)),FALSE),TRUE))))</f>
        <v>0.0</v>
      </c>
      <c r="Z31">
        <f>IF(Datos!Z31="",0,IF(AND(Z$1008&lt;&gt;"",Datos!Z31=Z$1008),0,IF(Z$1004=0,0,1-CHOOSE(Z$1004,IF(ISNUMBER(Datos!Z31),AND(OR(Z$1005="",Datos!Z31&gt;=Z$1005),OR(Z$1006="",Datos!Z31&lt;=Z$1006)),FALSE),IF(ISNUMBER(Datos!Z31),AND(Datos!Z31=INT(Datos!Z31),AND(OR(Z$1005="",Datos!Z31&gt;=Z$1005),OR(Z$1006="",Datos!Z31&lt;=Z$1006))),FALSE),OR(ISNUMBER(FIND(";"&amp;UPPER(TRIM(Datos!Z31&amp;""))&amp;"=",Z$1007)),ISNUMBER(FIND(";"&amp;UPPER(TRIM(Datos!Z31&amp;""))&amp;";",Z$1007))),OR(UPPER(TRIM(Datos!Z31&amp;""))="SÍ",UPPER(TRIM(Datos!Z31&amp;""))="SI",UPPER(TRIM(Datos!Z31&amp;""))="NO"),IF(ISNUMBER(Datos!Z31),AND(OR(Z$1005="",Datos!Z31&gt;=Z$1005),OR(Z$1006="",Datos!Z31&lt;=Z$1006)),FALSE),TRUE))))</f>
        <v>0.0</v>
      </c>
      <c r="AA31">
        <f>IF(Datos!AA31="",0,IF(AND(AA$1008&lt;&gt;"",Datos!AA31=AA$1008),0,IF(AA$1004=0,0,1-CHOOSE(AA$1004,IF(ISNUMBER(Datos!AA31),AND(OR(AA$1005="",Datos!AA31&gt;=AA$1005),OR(AA$1006="",Datos!AA31&lt;=AA$1006)),FALSE),IF(ISNUMBER(Datos!AA31),AND(Datos!AA31=INT(Datos!AA31),AND(OR(AA$1005="",Datos!AA31&gt;=AA$1005),OR(AA$1006="",Datos!AA31&lt;=AA$1006))),FALSE),OR(ISNUMBER(FIND(";"&amp;UPPER(TRIM(Datos!AA31&amp;""))&amp;"=",AA$1007)),ISNUMBER(FIND(";"&amp;UPPER(TRIM(Datos!AA31&amp;""))&amp;";",AA$1007))),OR(UPPER(TRIM(Datos!AA31&amp;""))="SÍ",UPPER(TRIM(Datos!AA31&amp;""))="SI",UPPER(TRIM(Datos!AA31&amp;""))="NO"),IF(ISNUMBER(Datos!AA31),AND(OR(AA$1005="",Datos!AA31&gt;=AA$1005),OR(AA$1006="",Datos!AA31&lt;=AA$1006)),FALSE),TRUE))))</f>
        <v>0.0</v>
      </c>
      <c r="AB31">
        <f>IF(Datos!AB31="",0,IF(AND(AB$1008&lt;&gt;"",Datos!AB31=AB$1008),0,IF(AB$1004=0,0,1-CHOOSE(AB$1004,IF(ISNUMBER(Datos!AB31),AND(OR(AB$1005="",Datos!AB31&gt;=AB$1005),OR(AB$1006="",Datos!AB31&lt;=AB$1006)),FALSE),IF(ISNUMBER(Datos!AB31),AND(Datos!AB31=INT(Datos!AB31),AND(OR(AB$1005="",Datos!AB31&gt;=AB$1005),OR(AB$1006="",Datos!AB31&lt;=AB$1006))),FALSE),OR(ISNUMBER(FIND(";"&amp;UPPER(TRIM(Datos!AB31&amp;""))&amp;"=",AB$1007)),ISNUMBER(FIND(";"&amp;UPPER(TRIM(Datos!AB31&amp;""))&amp;";",AB$1007))),OR(UPPER(TRIM(Datos!AB31&amp;""))="SÍ",UPPER(TRIM(Datos!AB31&amp;""))="SI",UPPER(TRIM(Datos!AB31&amp;""))="NO"),IF(ISNUMBER(Datos!AB31),AND(OR(AB$1005="",Datos!AB31&gt;=AB$1005),OR(AB$1006="",Datos!AB31&lt;=AB$1006)),FALSE),TRUE))))</f>
        <v>0.0</v>
      </c>
      <c r="AC31">
        <f>IF(Datos!AC31="",0,IF(AND(AC$1008&lt;&gt;"",Datos!AC31=AC$1008),0,IF(AC$1004=0,0,1-CHOOSE(AC$1004,IF(ISNUMBER(Datos!AC31),AND(OR(AC$1005="",Datos!AC31&gt;=AC$1005),OR(AC$1006="",Datos!AC31&lt;=AC$1006)),FALSE),IF(ISNUMBER(Datos!AC31),AND(Datos!AC31=INT(Datos!AC31),AND(OR(AC$1005="",Datos!AC31&gt;=AC$1005),OR(AC$1006="",Datos!AC31&lt;=AC$1006))),FALSE),OR(ISNUMBER(FIND(";"&amp;UPPER(TRIM(Datos!AC31&amp;""))&amp;"=",AC$1007)),ISNUMBER(FIND(";"&amp;UPPER(TRIM(Datos!AC31&amp;""))&amp;";",AC$1007))),OR(UPPER(TRIM(Datos!AC31&amp;""))="SÍ",UPPER(TRIM(Datos!AC31&amp;""))="SI",UPPER(TRIM(Datos!AC31&amp;""))="NO"),IF(ISNUMBER(Datos!AC31),AND(OR(AC$1005="",Datos!AC31&gt;=AC$1005),OR(AC$1006="",Datos!AC31&lt;=AC$1006)),FALSE),TRUE))))</f>
        <v>0.0</v>
      </c>
      <c r="AD31">
        <f>IF(Datos!AD31="",0,IF(AND(AD$1008&lt;&gt;"",Datos!AD31=AD$1008),0,IF(AD$1004=0,0,1-CHOOSE(AD$1004,IF(ISNUMBER(Datos!AD31),AND(OR(AD$1005="",Datos!AD31&gt;=AD$1005),OR(AD$1006="",Datos!AD31&lt;=AD$1006)),FALSE),IF(ISNUMBER(Datos!AD31),AND(Datos!AD31=INT(Datos!AD31),AND(OR(AD$1005="",Datos!AD31&gt;=AD$1005),OR(AD$1006="",Datos!AD31&lt;=AD$1006))),FALSE),OR(ISNUMBER(FIND(";"&amp;UPPER(TRIM(Datos!AD31&amp;""))&amp;"=",AD$1007)),ISNUMBER(FIND(";"&amp;UPPER(TRIM(Datos!AD31&amp;""))&amp;";",AD$1007))),OR(UPPER(TRIM(Datos!AD31&amp;""))="SÍ",UPPER(TRIM(Datos!AD31&amp;""))="SI",UPPER(TRIM(Datos!AD31&amp;""))="NO"),IF(ISNUMBER(Datos!AD31),AND(OR(AD$1005="",Datos!AD31&gt;=AD$1005),OR(AD$1006="",Datos!AD31&lt;=AD$1006)),FALSE),TRUE))))</f>
        <v>0.0</v>
      </c>
      <c r="AE31">
        <f>IF(Datos!AE31="",0,IF(AND(AE$1008&lt;&gt;"",Datos!AE31=AE$1008),0,IF(AE$1004=0,0,1-CHOOSE(AE$1004,IF(ISNUMBER(Datos!AE31),AND(OR(AE$1005="",Datos!AE31&gt;=AE$1005),OR(AE$1006="",Datos!AE31&lt;=AE$1006)),FALSE),IF(ISNUMBER(Datos!AE31),AND(Datos!AE31=INT(Datos!AE31),AND(OR(AE$1005="",Datos!AE31&gt;=AE$1005),OR(AE$1006="",Datos!AE31&lt;=AE$1006))),FALSE),OR(ISNUMBER(FIND(";"&amp;UPPER(TRIM(Datos!AE31&amp;""))&amp;"=",AE$1007)),ISNUMBER(FIND(";"&amp;UPPER(TRIM(Datos!AE31&amp;""))&amp;";",AE$1007))),OR(UPPER(TRIM(Datos!AE31&amp;""))="SÍ",UPPER(TRIM(Datos!AE31&amp;""))="SI",UPPER(TRIM(Datos!AE31&amp;""))="NO"),IF(ISNUMBER(Datos!AE31),AND(OR(AE$1005="",Datos!AE31&gt;=AE$1005),OR(AE$1006="",Datos!AE31&lt;=AE$1006)),FALSE),TRUE))))</f>
        <v>0.0</v>
      </c>
    </row>
    <row r="32" spans="2:31">
      <c r="B32">
        <f>IF(Datos!B32="",0,IF(AND(B$1008&lt;&gt;"",Datos!B32=B$1008),0,IF(B$1004=0,0,1-CHOOSE(B$1004,IF(ISNUMBER(Datos!B32),AND(OR(B$1005="",Datos!B32&gt;=B$1005),OR(B$1006="",Datos!B32&lt;=B$1006)),FALSE),IF(ISNUMBER(Datos!B32),AND(Datos!B32=INT(Datos!B32),AND(OR(B$1005="",Datos!B32&gt;=B$1005),OR(B$1006="",Datos!B32&lt;=B$1006))),FALSE),OR(ISNUMBER(FIND(";"&amp;UPPER(TRIM(Datos!B32&amp;""))&amp;"=",B$1007)),ISNUMBER(FIND(";"&amp;UPPER(TRIM(Datos!B32&amp;""))&amp;";",B$1007))),OR(UPPER(TRIM(Datos!B32&amp;""))="SÍ",UPPER(TRIM(Datos!B32&amp;""))="SI",UPPER(TRIM(Datos!B32&amp;""))="NO"),IF(ISNUMBER(Datos!B32),AND(OR(B$1005="",Datos!B32&gt;=B$1005),OR(B$1006="",Datos!B32&lt;=B$1006)),FALSE),TRUE))))</f>
        <v>0.0</v>
      </c>
      <c r="C32">
        <f>IF(Datos!C32="",0,IF(AND(C$1008&lt;&gt;"",Datos!C32=C$1008),0,IF(C$1004=0,0,1-CHOOSE(C$1004,IF(ISNUMBER(Datos!C32),AND(OR(C$1005="",Datos!C32&gt;=C$1005),OR(C$1006="",Datos!C32&lt;=C$1006)),FALSE),IF(ISNUMBER(Datos!C32),AND(Datos!C32=INT(Datos!C32),AND(OR(C$1005="",Datos!C32&gt;=C$1005),OR(C$1006="",Datos!C32&lt;=C$1006))),FALSE),OR(ISNUMBER(FIND(";"&amp;UPPER(TRIM(Datos!C32&amp;""))&amp;"=",C$1007)),ISNUMBER(FIND(";"&amp;UPPER(TRIM(Datos!C32&amp;""))&amp;";",C$1007))),OR(UPPER(TRIM(Datos!C32&amp;""))="SÍ",UPPER(TRIM(Datos!C32&amp;""))="SI",UPPER(TRIM(Datos!C32&amp;""))="NO"),IF(ISNUMBER(Datos!C32),AND(OR(C$1005="",Datos!C32&gt;=C$1005),OR(C$1006="",Datos!C32&lt;=C$1006)),FALSE),TRUE))))</f>
        <v>0.0</v>
      </c>
      <c r="D32">
        <f>IF(Datos!D32="",0,IF(AND(D$1008&lt;&gt;"",Datos!D32=D$1008),0,IF(D$1004=0,0,1-CHOOSE(D$1004,IF(ISNUMBER(Datos!D32),AND(OR(D$1005="",Datos!D32&gt;=D$1005),OR(D$1006="",Datos!D32&lt;=D$1006)),FALSE),IF(ISNUMBER(Datos!D32),AND(Datos!D32=INT(Datos!D32),AND(OR(D$1005="",Datos!D32&gt;=D$1005),OR(D$1006="",Datos!D32&lt;=D$1006))),FALSE),OR(ISNUMBER(FIND(";"&amp;UPPER(TRIM(Datos!D32&amp;""))&amp;"=",D$1007)),ISNUMBER(FIND(";"&amp;UPPER(TRIM(Datos!D32&amp;""))&amp;";",D$1007))),OR(UPPER(TRIM(Datos!D32&amp;""))="SÍ",UPPER(TRIM(Datos!D32&amp;""))="SI",UPPER(TRIM(Datos!D32&amp;""))="NO"),IF(ISNUMBER(Datos!D32),AND(OR(D$1005="",Datos!D32&gt;=D$1005),OR(D$1006="",Datos!D32&lt;=D$1006)),FALSE),TRUE))))</f>
        <v>0.0</v>
      </c>
      <c r="E32">
        <f>IF(Datos!E32="",0,IF(AND(E$1008&lt;&gt;"",Datos!E32=E$1008),0,IF(E$1004=0,0,1-CHOOSE(E$1004,IF(ISNUMBER(Datos!E32),AND(OR(E$1005="",Datos!E32&gt;=E$1005),OR(E$1006="",Datos!E32&lt;=E$1006)),FALSE),IF(ISNUMBER(Datos!E32),AND(Datos!E32=INT(Datos!E32),AND(OR(E$1005="",Datos!E32&gt;=E$1005),OR(E$1006="",Datos!E32&lt;=E$1006))),FALSE),OR(ISNUMBER(FIND(";"&amp;UPPER(TRIM(Datos!E32&amp;""))&amp;"=",E$1007)),ISNUMBER(FIND(";"&amp;UPPER(TRIM(Datos!E32&amp;""))&amp;";",E$1007))),OR(UPPER(TRIM(Datos!E32&amp;""))="SÍ",UPPER(TRIM(Datos!E32&amp;""))="SI",UPPER(TRIM(Datos!E32&amp;""))="NO"),IF(ISNUMBER(Datos!E32),AND(OR(E$1005="",Datos!E32&gt;=E$1005),OR(E$1006="",Datos!E32&lt;=E$1006)),FALSE),TRUE))))</f>
        <v>0.0</v>
      </c>
      <c r="F32">
        <f>IF(Datos!F32="",0,IF(AND(F$1008&lt;&gt;"",Datos!F32=F$1008),0,IF(F$1004=0,0,1-CHOOSE(F$1004,IF(ISNUMBER(Datos!F32),AND(OR(F$1005="",Datos!F32&gt;=F$1005),OR(F$1006="",Datos!F32&lt;=F$1006)),FALSE),IF(ISNUMBER(Datos!F32),AND(Datos!F32=INT(Datos!F32),AND(OR(F$1005="",Datos!F32&gt;=F$1005),OR(F$1006="",Datos!F32&lt;=F$1006))),FALSE),OR(ISNUMBER(FIND(";"&amp;UPPER(TRIM(Datos!F32&amp;""))&amp;"=",F$1007)),ISNUMBER(FIND(";"&amp;UPPER(TRIM(Datos!F32&amp;""))&amp;";",F$1007))),OR(UPPER(TRIM(Datos!F32&amp;""))="SÍ",UPPER(TRIM(Datos!F32&amp;""))="SI",UPPER(TRIM(Datos!F32&amp;""))="NO"),IF(ISNUMBER(Datos!F32),AND(OR(F$1005="",Datos!F32&gt;=F$1005),OR(F$1006="",Datos!F32&lt;=F$1006)),FALSE),TRUE))))</f>
        <v>0.0</v>
      </c>
      <c r="G32">
        <f>IF(Datos!G32="",0,IF(AND(G$1008&lt;&gt;"",Datos!G32=G$1008),0,IF(G$1004=0,0,1-CHOOSE(G$1004,IF(ISNUMBER(Datos!G32),AND(OR(G$1005="",Datos!G32&gt;=G$1005),OR(G$1006="",Datos!G32&lt;=G$1006)),FALSE),IF(ISNUMBER(Datos!G32),AND(Datos!G32=INT(Datos!G32),AND(OR(G$1005="",Datos!G32&gt;=G$1005),OR(G$1006="",Datos!G32&lt;=G$1006))),FALSE),OR(ISNUMBER(FIND(";"&amp;UPPER(TRIM(Datos!G32&amp;""))&amp;"=",G$1007)),ISNUMBER(FIND(";"&amp;UPPER(TRIM(Datos!G32&amp;""))&amp;";",G$1007))),OR(UPPER(TRIM(Datos!G32&amp;""))="SÍ",UPPER(TRIM(Datos!G32&amp;""))="SI",UPPER(TRIM(Datos!G32&amp;""))="NO"),IF(ISNUMBER(Datos!G32),AND(OR(G$1005="",Datos!G32&gt;=G$1005),OR(G$1006="",Datos!G32&lt;=G$1006)),FALSE),TRUE))))</f>
        <v>0.0</v>
      </c>
      <c r="H32">
        <f>IF(Datos!H32="",0,IF(AND(H$1008&lt;&gt;"",Datos!H32=H$1008),0,IF(H$1004=0,0,1-CHOOSE(H$1004,IF(ISNUMBER(Datos!H32),AND(OR(H$1005="",Datos!H32&gt;=H$1005),OR(H$1006="",Datos!H32&lt;=H$1006)),FALSE),IF(ISNUMBER(Datos!H32),AND(Datos!H32=INT(Datos!H32),AND(OR(H$1005="",Datos!H32&gt;=H$1005),OR(H$1006="",Datos!H32&lt;=H$1006))),FALSE),OR(ISNUMBER(FIND(";"&amp;UPPER(TRIM(Datos!H32&amp;""))&amp;"=",H$1007)),ISNUMBER(FIND(";"&amp;UPPER(TRIM(Datos!H32&amp;""))&amp;";",H$1007))),OR(UPPER(TRIM(Datos!H32&amp;""))="SÍ",UPPER(TRIM(Datos!H32&amp;""))="SI",UPPER(TRIM(Datos!H32&amp;""))="NO"),IF(ISNUMBER(Datos!H32),AND(OR(H$1005="",Datos!H32&gt;=H$1005),OR(H$1006="",Datos!H32&lt;=H$1006)),FALSE),TRUE))))</f>
        <v>0.0</v>
      </c>
      <c r="I32">
        <f>IF(Datos!I32="",0,IF(AND(I$1008&lt;&gt;"",Datos!I32=I$1008),0,IF(I$1004=0,0,1-CHOOSE(I$1004,IF(ISNUMBER(Datos!I32),AND(OR(I$1005="",Datos!I32&gt;=I$1005),OR(I$1006="",Datos!I32&lt;=I$1006)),FALSE),IF(ISNUMBER(Datos!I32),AND(Datos!I32=INT(Datos!I32),AND(OR(I$1005="",Datos!I32&gt;=I$1005),OR(I$1006="",Datos!I32&lt;=I$1006))),FALSE),OR(ISNUMBER(FIND(";"&amp;UPPER(TRIM(Datos!I32&amp;""))&amp;"=",I$1007)),ISNUMBER(FIND(";"&amp;UPPER(TRIM(Datos!I32&amp;""))&amp;";",I$1007))),OR(UPPER(TRIM(Datos!I32&amp;""))="SÍ",UPPER(TRIM(Datos!I32&amp;""))="SI",UPPER(TRIM(Datos!I32&amp;""))="NO"),IF(ISNUMBER(Datos!I32),AND(OR(I$1005="",Datos!I32&gt;=I$1005),OR(I$1006="",Datos!I32&lt;=I$1006)),FALSE),TRUE))))</f>
        <v>0.0</v>
      </c>
      <c r="J32">
        <f>IF(Datos!J32="",0,IF(AND(J$1008&lt;&gt;"",Datos!J32=J$1008),0,IF(J$1004=0,0,1-CHOOSE(J$1004,IF(ISNUMBER(Datos!J32),AND(OR(J$1005="",Datos!J32&gt;=J$1005),OR(J$1006="",Datos!J32&lt;=J$1006)),FALSE),IF(ISNUMBER(Datos!J32),AND(Datos!J32=INT(Datos!J32),AND(OR(J$1005="",Datos!J32&gt;=J$1005),OR(J$1006="",Datos!J32&lt;=J$1006))),FALSE),OR(ISNUMBER(FIND(";"&amp;UPPER(TRIM(Datos!J32&amp;""))&amp;"=",J$1007)),ISNUMBER(FIND(";"&amp;UPPER(TRIM(Datos!J32&amp;""))&amp;";",J$1007))),OR(UPPER(TRIM(Datos!J32&amp;""))="SÍ",UPPER(TRIM(Datos!J32&amp;""))="SI",UPPER(TRIM(Datos!J32&amp;""))="NO"),IF(ISNUMBER(Datos!J32),AND(OR(J$1005="",Datos!J32&gt;=J$1005),OR(J$1006="",Datos!J32&lt;=J$1006)),FALSE),TRUE))))</f>
        <v>0.0</v>
      </c>
      <c r="K32">
        <f>IF(Datos!K32="",0,IF(AND(K$1008&lt;&gt;"",Datos!K32=K$1008),0,IF(K$1004=0,0,1-CHOOSE(K$1004,IF(ISNUMBER(Datos!K32),AND(OR(K$1005="",Datos!K32&gt;=K$1005),OR(K$1006="",Datos!K32&lt;=K$1006)),FALSE),IF(ISNUMBER(Datos!K32),AND(Datos!K32=INT(Datos!K32),AND(OR(K$1005="",Datos!K32&gt;=K$1005),OR(K$1006="",Datos!K32&lt;=K$1006))),FALSE),OR(ISNUMBER(FIND(";"&amp;UPPER(TRIM(Datos!K32&amp;""))&amp;"=",K$1007)),ISNUMBER(FIND(";"&amp;UPPER(TRIM(Datos!K32&amp;""))&amp;";",K$1007))),OR(UPPER(TRIM(Datos!K32&amp;""))="SÍ",UPPER(TRIM(Datos!K32&amp;""))="SI",UPPER(TRIM(Datos!K32&amp;""))="NO"),IF(ISNUMBER(Datos!K32),AND(OR(K$1005="",Datos!K32&gt;=K$1005),OR(K$1006="",Datos!K32&lt;=K$1006)),FALSE),TRUE))))</f>
        <v>0.0</v>
      </c>
      <c r="L32">
        <f>IF(Datos!L32="",0,IF(AND(L$1008&lt;&gt;"",Datos!L32=L$1008),0,IF(L$1004=0,0,1-CHOOSE(L$1004,IF(ISNUMBER(Datos!L32),AND(OR(L$1005="",Datos!L32&gt;=L$1005),OR(L$1006="",Datos!L32&lt;=L$1006)),FALSE),IF(ISNUMBER(Datos!L32),AND(Datos!L32=INT(Datos!L32),AND(OR(L$1005="",Datos!L32&gt;=L$1005),OR(L$1006="",Datos!L32&lt;=L$1006))),FALSE),OR(ISNUMBER(FIND(";"&amp;UPPER(TRIM(Datos!L32&amp;""))&amp;"=",L$1007)),ISNUMBER(FIND(";"&amp;UPPER(TRIM(Datos!L32&amp;""))&amp;";",L$1007))),OR(UPPER(TRIM(Datos!L32&amp;""))="SÍ",UPPER(TRIM(Datos!L32&amp;""))="SI",UPPER(TRIM(Datos!L32&amp;""))="NO"),IF(ISNUMBER(Datos!L32),AND(OR(L$1005="",Datos!L32&gt;=L$1005),OR(L$1006="",Datos!L32&lt;=L$1006)),FALSE),TRUE))))</f>
        <v>0.0</v>
      </c>
      <c r="M32">
        <f>IF(Datos!M32="",0,IF(AND(M$1008&lt;&gt;"",Datos!M32=M$1008),0,IF(M$1004=0,0,1-CHOOSE(M$1004,IF(ISNUMBER(Datos!M32),AND(OR(M$1005="",Datos!M32&gt;=M$1005),OR(M$1006="",Datos!M32&lt;=M$1006)),FALSE),IF(ISNUMBER(Datos!M32),AND(Datos!M32=INT(Datos!M32),AND(OR(M$1005="",Datos!M32&gt;=M$1005),OR(M$1006="",Datos!M32&lt;=M$1006))),FALSE),OR(ISNUMBER(FIND(";"&amp;UPPER(TRIM(Datos!M32&amp;""))&amp;"=",M$1007)),ISNUMBER(FIND(";"&amp;UPPER(TRIM(Datos!M32&amp;""))&amp;";",M$1007))),OR(UPPER(TRIM(Datos!M32&amp;""))="SÍ",UPPER(TRIM(Datos!M32&amp;""))="SI",UPPER(TRIM(Datos!M32&amp;""))="NO"),IF(ISNUMBER(Datos!M32),AND(OR(M$1005="",Datos!M32&gt;=M$1005),OR(M$1006="",Datos!M32&lt;=M$1006)),FALSE),TRUE))))</f>
        <v>0.0</v>
      </c>
      <c r="N32">
        <f>IF(Datos!N32="",0,IF(AND(N$1008&lt;&gt;"",Datos!N32=N$1008),0,IF(N$1004=0,0,1-CHOOSE(N$1004,IF(ISNUMBER(Datos!N32),AND(OR(N$1005="",Datos!N32&gt;=N$1005),OR(N$1006="",Datos!N32&lt;=N$1006)),FALSE),IF(ISNUMBER(Datos!N32),AND(Datos!N32=INT(Datos!N32),AND(OR(N$1005="",Datos!N32&gt;=N$1005),OR(N$1006="",Datos!N32&lt;=N$1006))),FALSE),OR(ISNUMBER(FIND(";"&amp;UPPER(TRIM(Datos!N32&amp;""))&amp;"=",N$1007)),ISNUMBER(FIND(";"&amp;UPPER(TRIM(Datos!N32&amp;""))&amp;";",N$1007))),OR(UPPER(TRIM(Datos!N32&amp;""))="SÍ",UPPER(TRIM(Datos!N32&amp;""))="SI",UPPER(TRIM(Datos!N32&amp;""))="NO"),IF(ISNUMBER(Datos!N32),AND(OR(N$1005="",Datos!N32&gt;=N$1005),OR(N$1006="",Datos!N32&lt;=N$1006)),FALSE),TRUE))))</f>
        <v>0.0</v>
      </c>
      <c r="O32">
        <f>IF(Datos!O32="",0,IF(AND(O$1008&lt;&gt;"",Datos!O32=O$1008),0,IF(O$1004=0,0,1-CHOOSE(O$1004,IF(ISNUMBER(Datos!O32),AND(OR(O$1005="",Datos!O32&gt;=O$1005),OR(O$1006="",Datos!O32&lt;=O$1006)),FALSE),IF(ISNUMBER(Datos!O32),AND(Datos!O32=INT(Datos!O32),AND(OR(O$1005="",Datos!O32&gt;=O$1005),OR(O$1006="",Datos!O32&lt;=O$1006))),FALSE),OR(ISNUMBER(FIND(";"&amp;UPPER(TRIM(Datos!O32&amp;""))&amp;"=",O$1007)),ISNUMBER(FIND(";"&amp;UPPER(TRIM(Datos!O32&amp;""))&amp;";",O$1007))),OR(UPPER(TRIM(Datos!O32&amp;""))="SÍ",UPPER(TRIM(Datos!O32&amp;""))="SI",UPPER(TRIM(Datos!O32&amp;""))="NO"),IF(ISNUMBER(Datos!O32),AND(OR(O$1005="",Datos!O32&gt;=O$1005),OR(O$1006="",Datos!O32&lt;=O$1006)),FALSE),TRUE))))</f>
        <v>0.0</v>
      </c>
      <c r="P32">
        <f>IF(Datos!P32="",0,IF(AND(P$1008&lt;&gt;"",Datos!P32=P$1008),0,IF(P$1004=0,0,1-CHOOSE(P$1004,IF(ISNUMBER(Datos!P32),AND(OR(P$1005="",Datos!P32&gt;=P$1005),OR(P$1006="",Datos!P32&lt;=P$1006)),FALSE),IF(ISNUMBER(Datos!P32),AND(Datos!P32=INT(Datos!P32),AND(OR(P$1005="",Datos!P32&gt;=P$1005),OR(P$1006="",Datos!P32&lt;=P$1006))),FALSE),OR(ISNUMBER(FIND(";"&amp;UPPER(TRIM(Datos!P32&amp;""))&amp;"=",P$1007)),ISNUMBER(FIND(";"&amp;UPPER(TRIM(Datos!P32&amp;""))&amp;";",P$1007))),OR(UPPER(TRIM(Datos!P32&amp;""))="SÍ",UPPER(TRIM(Datos!P32&amp;""))="SI",UPPER(TRIM(Datos!P32&amp;""))="NO"),IF(ISNUMBER(Datos!P32),AND(OR(P$1005="",Datos!P32&gt;=P$1005),OR(P$1006="",Datos!P32&lt;=P$1006)),FALSE),TRUE))))</f>
        <v>0.0</v>
      </c>
      <c r="Q32">
        <f>IF(Datos!Q32="",0,IF(AND(Q$1008&lt;&gt;"",Datos!Q32=Q$1008),0,IF(Q$1004=0,0,1-CHOOSE(Q$1004,IF(ISNUMBER(Datos!Q32),AND(OR(Q$1005="",Datos!Q32&gt;=Q$1005),OR(Q$1006="",Datos!Q32&lt;=Q$1006)),FALSE),IF(ISNUMBER(Datos!Q32),AND(Datos!Q32=INT(Datos!Q32),AND(OR(Q$1005="",Datos!Q32&gt;=Q$1005),OR(Q$1006="",Datos!Q32&lt;=Q$1006))),FALSE),OR(ISNUMBER(FIND(";"&amp;UPPER(TRIM(Datos!Q32&amp;""))&amp;"=",Q$1007)),ISNUMBER(FIND(";"&amp;UPPER(TRIM(Datos!Q32&amp;""))&amp;";",Q$1007))),OR(UPPER(TRIM(Datos!Q32&amp;""))="SÍ",UPPER(TRIM(Datos!Q32&amp;""))="SI",UPPER(TRIM(Datos!Q32&amp;""))="NO"),IF(ISNUMBER(Datos!Q32),AND(OR(Q$1005="",Datos!Q32&gt;=Q$1005),OR(Q$1006="",Datos!Q32&lt;=Q$1006)),FALSE),TRUE))))</f>
        <v>0.0</v>
      </c>
      <c r="R32">
        <f>IF(Datos!R32="",0,IF(AND(R$1008&lt;&gt;"",Datos!R32=R$1008),0,IF(R$1004=0,0,1-CHOOSE(R$1004,IF(ISNUMBER(Datos!R32),AND(OR(R$1005="",Datos!R32&gt;=R$1005),OR(R$1006="",Datos!R32&lt;=R$1006)),FALSE),IF(ISNUMBER(Datos!R32),AND(Datos!R32=INT(Datos!R32),AND(OR(R$1005="",Datos!R32&gt;=R$1005),OR(R$1006="",Datos!R32&lt;=R$1006))),FALSE),OR(ISNUMBER(FIND(";"&amp;UPPER(TRIM(Datos!R32&amp;""))&amp;"=",R$1007)),ISNUMBER(FIND(";"&amp;UPPER(TRIM(Datos!R32&amp;""))&amp;";",R$1007))),OR(UPPER(TRIM(Datos!R32&amp;""))="SÍ",UPPER(TRIM(Datos!R32&amp;""))="SI",UPPER(TRIM(Datos!R32&amp;""))="NO"),IF(ISNUMBER(Datos!R32),AND(OR(R$1005="",Datos!R32&gt;=R$1005),OR(R$1006="",Datos!R32&lt;=R$1006)),FALSE),TRUE))))</f>
        <v>0.0</v>
      </c>
      <c r="S32">
        <f>IF(Datos!S32="",0,IF(AND(S$1008&lt;&gt;"",Datos!S32=S$1008),0,IF(S$1004=0,0,1-CHOOSE(S$1004,IF(ISNUMBER(Datos!S32),AND(OR(S$1005="",Datos!S32&gt;=S$1005),OR(S$1006="",Datos!S32&lt;=S$1006)),FALSE),IF(ISNUMBER(Datos!S32),AND(Datos!S32=INT(Datos!S32),AND(OR(S$1005="",Datos!S32&gt;=S$1005),OR(S$1006="",Datos!S32&lt;=S$1006))),FALSE),OR(ISNUMBER(FIND(";"&amp;UPPER(TRIM(Datos!S32&amp;""))&amp;"=",S$1007)),ISNUMBER(FIND(";"&amp;UPPER(TRIM(Datos!S32&amp;""))&amp;";",S$1007))),OR(UPPER(TRIM(Datos!S32&amp;""))="SÍ",UPPER(TRIM(Datos!S32&amp;""))="SI",UPPER(TRIM(Datos!S32&amp;""))="NO"),IF(ISNUMBER(Datos!S32),AND(OR(S$1005="",Datos!S32&gt;=S$1005),OR(S$1006="",Datos!S32&lt;=S$1006)),FALSE),TRUE))))</f>
        <v>0.0</v>
      </c>
      <c r="T32">
        <f>IF(Datos!T32="",0,IF(AND(T$1008&lt;&gt;"",Datos!T32=T$1008),0,IF(T$1004=0,0,1-CHOOSE(T$1004,IF(ISNUMBER(Datos!T32),AND(OR(T$1005="",Datos!T32&gt;=T$1005),OR(T$1006="",Datos!T32&lt;=T$1006)),FALSE),IF(ISNUMBER(Datos!T32),AND(Datos!T32=INT(Datos!T32),AND(OR(T$1005="",Datos!T32&gt;=T$1005),OR(T$1006="",Datos!T32&lt;=T$1006))),FALSE),OR(ISNUMBER(FIND(";"&amp;UPPER(TRIM(Datos!T32&amp;""))&amp;"=",T$1007)),ISNUMBER(FIND(";"&amp;UPPER(TRIM(Datos!T32&amp;""))&amp;";",T$1007))),OR(UPPER(TRIM(Datos!T32&amp;""))="SÍ",UPPER(TRIM(Datos!T32&amp;""))="SI",UPPER(TRIM(Datos!T32&amp;""))="NO"),IF(ISNUMBER(Datos!T32),AND(OR(T$1005="",Datos!T32&gt;=T$1005),OR(T$1006="",Datos!T32&lt;=T$1006)),FALSE),TRUE))))</f>
        <v>0.0</v>
      </c>
      <c r="U32">
        <f>IF(Datos!U32="",0,IF(AND(U$1008&lt;&gt;"",Datos!U32=U$1008),0,IF(U$1004=0,0,1-CHOOSE(U$1004,IF(ISNUMBER(Datos!U32),AND(OR(U$1005="",Datos!U32&gt;=U$1005),OR(U$1006="",Datos!U32&lt;=U$1006)),FALSE),IF(ISNUMBER(Datos!U32),AND(Datos!U32=INT(Datos!U32),AND(OR(U$1005="",Datos!U32&gt;=U$1005),OR(U$1006="",Datos!U32&lt;=U$1006))),FALSE),OR(ISNUMBER(FIND(";"&amp;UPPER(TRIM(Datos!U32&amp;""))&amp;"=",U$1007)),ISNUMBER(FIND(";"&amp;UPPER(TRIM(Datos!U32&amp;""))&amp;";",U$1007))),OR(UPPER(TRIM(Datos!U32&amp;""))="SÍ",UPPER(TRIM(Datos!U32&amp;""))="SI",UPPER(TRIM(Datos!U32&amp;""))="NO"),IF(ISNUMBER(Datos!U32),AND(OR(U$1005="",Datos!U32&gt;=U$1005),OR(U$1006="",Datos!U32&lt;=U$1006)),FALSE),TRUE))))</f>
        <v>0.0</v>
      </c>
      <c r="V32">
        <f>IF(Datos!V32="",0,IF(AND(V$1008&lt;&gt;"",Datos!V32=V$1008),0,IF(V$1004=0,0,1-CHOOSE(V$1004,IF(ISNUMBER(Datos!V32),AND(OR(V$1005="",Datos!V32&gt;=V$1005),OR(V$1006="",Datos!V32&lt;=V$1006)),FALSE),IF(ISNUMBER(Datos!V32),AND(Datos!V32=INT(Datos!V32),AND(OR(V$1005="",Datos!V32&gt;=V$1005),OR(V$1006="",Datos!V32&lt;=V$1006))),FALSE),OR(ISNUMBER(FIND(";"&amp;UPPER(TRIM(Datos!V32&amp;""))&amp;"=",V$1007)),ISNUMBER(FIND(";"&amp;UPPER(TRIM(Datos!V32&amp;""))&amp;";",V$1007))),OR(UPPER(TRIM(Datos!V32&amp;""))="SÍ",UPPER(TRIM(Datos!V32&amp;""))="SI",UPPER(TRIM(Datos!V32&amp;""))="NO"),IF(ISNUMBER(Datos!V32),AND(OR(V$1005="",Datos!V32&gt;=V$1005),OR(V$1006="",Datos!V32&lt;=V$1006)),FALSE),TRUE))))</f>
        <v>0.0</v>
      </c>
      <c r="W32">
        <f>IF(Datos!W32="",0,IF(AND(W$1008&lt;&gt;"",Datos!W32=W$1008),0,IF(W$1004=0,0,1-CHOOSE(W$1004,IF(ISNUMBER(Datos!W32),AND(OR(W$1005="",Datos!W32&gt;=W$1005),OR(W$1006="",Datos!W32&lt;=W$1006)),FALSE),IF(ISNUMBER(Datos!W32),AND(Datos!W32=INT(Datos!W32),AND(OR(W$1005="",Datos!W32&gt;=W$1005),OR(W$1006="",Datos!W32&lt;=W$1006))),FALSE),OR(ISNUMBER(FIND(";"&amp;UPPER(TRIM(Datos!W32&amp;""))&amp;"=",W$1007)),ISNUMBER(FIND(";"&amp;UPPER(TRIM(Datos!W32&amp;""))&amp;";",W$1007))),OR(UPPER(TRIM(Datos!W32&amp;""))="SÍ",UPPER(TRIM(Datos!W32&amp;""))="SI",UPPER(TRIM(Datos!W32&amp;""))="NO"),IF(ISNUMBER(Datos!W32),AND(OR(W$1005="",Datos!W32&gt;=W$1005),OR(W$1006="",Datos!W32&lt;=W$1006)),FALSE),TRUE))))</f>
        <v>0.0</v>
      </c>
      <c r="X32">
        <f>IF(Datos!X32="",0,IF(AND(X$1008&lt;&gt;"",Datos!X32=X$1008),0,IF(X$1004=0,0,1-CHOOSE(X$1004,IF(ISNUMBER(Datos!X32),AND(OR(X$1005="",Datos!X32&gt;=X$1005),OR(X$1006="",Datos!X32&lt;=X$1006)),FALSE),IF(ISNUMBER(Datos!X32),AND(Datos!X32=INT(Datos!X32),AND(OR(X$1005="",Datos!X32&gt;=X$1005),OR(X$1006="",Datos!X32&lt;=X$1006))),FALSE),OR(ISNUMBER(FIND(";"&amp;UPPER(TRIM(Datos!X32&amp;""))&amp;"=",X$1007)),ISNUMBER(FIND(";"&amp;UPPER(TRIM(Datos!X32&amp;""))&amp;";",X$1007))),OR(UPPER(TRIM(Datos!X32&amp;""))="SÍ",UPPER(TRIM(Datos!X32&amp;""))="SI",UPPER(TRIM(Datos!X32&amp;""))="NO"),IF(ISNUMBER(Datos!X32),AND(OR(X$1005="",Datos!X32&gt;=X$1005),OR(X$1006="",Datos!X32&lt;=X$1006)),FALSE),TRUE))))</f>
        <v>0.0</v>
      </c>
      <c r="Y32">
        <f>IF(Datos!Y32="",0,IF(AND(Y$1008&lt;&gt;"",Datos!Y32=Y$1008),0,IF(Y$1004=0,0,1-CHOOSE(Y$1004,IF(ISNUMBER(Datos!Y32),AND(OR(Y$1005="",Datos!Y32&gt;=Y$1005),OR(Y$1006="",Datos!Y32&lt;=Y$1006)),FALSE),IF(ISNUMBER(Datos!Y32),AND(Datos!Y32=INT(Datos!Y32),AND(OR(Y$1005="",Datos!Y32&gt;=Y$1005),OR(Y$1006="",Datos!Y32&lt;=Y$1006))),FALSE),OR(ISNUMBER(FIND(";"&amp;UPPER(TRIM(Datos!Y32&amp;""))&amp;"=",Y$1007)),ISNUMBER(FIND(";"&amp;UPPER(TRIM(Datos!Y32&amp;""))&amp;";",Y$1007))),OR(UPPER(TRIM(Datos!Y32&amp;""))="SÍ",UPPER(TRIM(Datos!Y32&amp;""))="SI",UPPER(TRIM(Datos!Y32&amp;""))="NO"),IF(ISNUMBER(Datos!Y32),AND(OR(Y$1005="",Datos!Y32&gt;=Y$1005),OR(Y$1006="",Datos!Y32&lt;=Y$1006)),FALSE),TRUE))))</f>
        <v>0.0</v>
      </c>
      <c r="Z32">
        <f>IF(Datos!Z32="",0,IF(AND(Z$1008&lt;&gt;"",Datos!Z32=Z$1008),0,IF(Z$1004=0,0,1-CHOOSE(Z$1004,IF(ISNUMBER(Datos!Z32),AND(OR(Z$1005="",Datos!Z32&gt;=Z$1005),OR(Z$1006="",Datos!Z32&lt;=Z$1006)),FALSE),IF(ISNUMBER(Datos!Z32),AND(Datos!Z32=INT(Datos!Z32),AND(OR(Z$1005="",Datos!Z32&gt;=Z$1005),OR(Z$1006="",Datos!Z32&lt;=Z$1006))),FALSE),OR(ISNUMBER(FIND(";"&amp;UPPER(TRIM(Datos!Z32&amp;""))&amp;"=",Z$1007)),ISNUMBER(FIND(";"&amp;UPPER(TRIM(Datos!Z32&amp;""))&amp;";",Z$1007))),OR(UPPER(TRIM(Datos!Z32&amp;""))="SÍ",UPPER(TRIM(Datos!Z32&amp;""))="SI",UPPER(TRIM(Datos!Z32&amp;""))="NO"),IF(ISNUMBER(Datos!Z32),AND(OR(Z$1005="",Datos!Z32&gt;=Z$1005),OR(Z$1006="",Datos!Z32&lt;=Z$1006)),FALSE),TRUE))))</f>
        <v>0.0</v>
      </c>
      <c r="AA32">
        <f>IF(Datos!AA32="",0,IF(AND(AA$1008&lt;&gt;"",Datos!AA32=AA$1008),0,IF(AA$1004=0,0,1-CHOOSE(AA$1004,IF(ISNUMBER(Datos!AA32),AND(OR(AA$1005="",Datos!AA32&gt;=AA$1005),OR(AA$1006="",Datos!AA32&lt;=AA$1006)),FALSE),IF(ISNUMBER(Datos!AA32),AND(Datos!AA32=INT(Datos!AA32),AND(OR(AA$1005="",Datos!AA32&gt;=AA$1005),OR(AA$1006="",Datos!AA32&lt;=AA$1006))),FALSE),OR(ISNUMBER(FIND(";"&amp;UPPER(TRIM(Datos!AA32&amp;""))&amp;"=",AA$1007)),ISNUMBER(FIND(";"&amp;UPPER(TRIM(Datos!AA32&amp;""))&amp;";",AA$1007))),OR(UPPER(TRIM(Datos!AA32&amp;""))="SÍ",UPPER(TRIM(Datos!AA32&amp;""))="SI",UPPER(TRIM(Datos!AA32&amp;""))="NO"),IF(ISNUMBER(Datos!AA32),AND(OR(AA$1005="",Datos!AA32&gt;=AA$1005),OR(AA$1006="",Datos!AA32&lt;=AA$1006)),FALSE),TRUE))))</f>
        <v>0.0</v>
      </c>
      <c r="AB32">
        <f>IF(Datos!AB32="",0,IF(AND(AB$1008&lt;&gt;"",Datos!AB32=AB$1008),0,IF(AB$1004=0,0,1-CHOOSE(AB$1004,IF(ISNUMBER(Datos!AB32),AND(OR(AB$1005="",Datos!AB32&gt;=AB$1005),OR(AB$1006="",Datos!AB32&lt;=AB$1006)),FALSE),IF(ISNUMBER(Datos!AB32),AND(Datos!AB32=INT(Datos!AB32),AND(OR(AB$1005="",Datos!AB32&gt;=AB$1005),OR(AB$1006="",Datos!AB32&lt;=AB$1006))),FALSE),OR(ISNUMBER(FIND(";"&amp;UPPER(TRIM(Datos!AB32&amp;""))&amp;"=",AB$1007)),ISNUMBER(FIND(";"&amp;UPPER(TRIM(Datos!AB32&amp;""))&amp;";",AB$1007))),OR(UPPER(TRIM(Datos!AB32&amp;""))="SÍ",UPPER(TRIM(Datos!AB32&amp;""))="SI",UPPER(TRIM(Datos!AB32&amp;""))="NO"),IF(ISNUMBER(Datos!AB32),AND(OR(AB$1005="",Datos!AB32&gt;=AB$1005),OR(AB$1006="",Datos!AB32&lt;=AB$1006)),FALSE),TRUE))))</f>
        <v>0.0</v>
      </c>
      <c r="AC32">
        <f>IF(Datos!AC32="",0,IF(AND(AC$1008&lt;&gt;"",Datos!AC32=AC$1008),0,IF(AC$1004=0,0,1-CHOOSE(AC$1004,IF(ISNUMBER(Datos!AC32),AND(OR(AC$1005="",Datos!AC32&gt;=AC$1005),OR(AC$1006="",Datos!AC32&lt;=AC$1006)),FALSE),IF(ISNUMBER(Datos!AC32),AND(Datos!AC32=INT(Datos!AC32),AND(OR(AC$1005="",Datos!AC32&gt;=AC$1005),OR(AC$1006="",Datos!AC32&lt;=AC$1006))),FALSE),OR(ISNUMBER(FIND(";"&amp;UPPER(TRIM(Datos!AC32&amp;""))&amp;"=",AC$1007)),ISNUMBER(FIND(";"&amp;UPPER(TRIM(Datos!AC32&amp;""))&amp;";",AC$1007))),OR(UPPER(TRIM(Datos!AC32&amp;""))="SÍ",UPPER(TRIM(Datos!AC32&amp;""))="SI",UPPER(TRIM(Datos!AC32&amp;""))="NO"),IF(ISNUMBER(Datos!AC32),AND(OR(AC$1005="",Datos!AC32&gt;=AC$1005),OR(AC$1006="",Datos!AC32&lt;=AC$1006)),FALSE),TRUE))))</f>
        <v>0.0</v>
      </c>
      <c r="AD32">
        <f>IF(Datos!AD32="",0,IF(AND(AD$1008&lt;&gt;"",Datos!AD32=AD$1008),0,IF(AD$1004=0,0,1-CHOOSE(AD$1004,IF(ISNUMBER(Datos!AD32),AND(OR(AD$1005="",Datos!AD32&gt;=AD$1005),OR(AD$1006="",Datos!AD32&lt;=AD$1006)),FALSE),IF(ISNUMBER(Datos!AD32),AND(Datos!AD32=INT(Datos!AD32),AND(OR(AD$1005="",Datos!AD32&gt;=AD$1005),OR(AD$1006="",Datos!AD32&lt;=AD$1006))),FALSE),OR(ISNUMBER(FIND(";"&amp;UPPER(TRIM(Datos!AD32&amp;""))&amp;"=",AD$1007)),ISNUMBER(FIND(";"&amp;UPPER(TRIM(Datos!AD32&amp;""))&amp;";",AD$1007))),OR(UPPER(TRIM(Datos!AD32&amp;""))="SÍ",UPPER(TRIM(Datos!AD32&amp;""))="SI",UPPER(TRIM(Datos!AD32&amp;""))="NO"),IF(ISNUMBER(Datos!AD32),AND(OR(AD$1005="",Datos!AD32&gt;=AD$1005),OR(AD$1006="",Datos!AD32&lt;=AD$1006)),FALSE),TRUE))))</f>
        <v>0.0</v>
      </c>
      <c r="AE32">
        <f>IF(Datos!AE32="",0,IF(AND(AE$1008&lt;&gt;"",Datos!AE32=AE$1008),0,IF(AE$1004=0,0,1-CHOOSE(AE$1004,IF(ISNUMBER(Datos!AE32),AND(OR(AE$1005="",Datos!AE32&gt;=AE$1005),OR(AE$1006="",Datos!AE32&lt;=AE$1006)),FALSE),IF(ISNUMBER(Datos!AE32),AND(Datos!AE32=INT(Datos!AE32),AND(OR(AE$1005="",Datos!AE32&gt;=AE$1005),OR(AE$1006="",Datos!AE32&lt;=AE$1006))),FALSE),OR(ISNUMBER(FIND(";"&amp;UPPER(TRIM(Datos!AE32&amp;""))&amp;"=",AE$1007)),ISNUMBER(FIND(";"&amp;UPPER(TRIM(Datos!AE32&amp;""))&amp;";",AE$1007))),OR(UPPER(TRIM(Datos!AE32&amp;""))="SÍ",UPPER(TRIM(Datos!AE32&amp;""))="SI",UPPER(TRIM(Datos!AE32&amp;""))="NO"),IF(ISNUMBER(Datos!AE32),AND(OR(AE$1005="",Datos!AE32&gt;=AE$1005),OR(AE$1006="",Datos!AE32&lt;=AE$1006)),FALSE),TRUE))))</f>
        <v>0.0</v>
      </c>
    </row>
    <row r="33" spans="2:31">
      <c r="B33">
        <f>IF(Datos!B33="",0,IF(AND(B$1008&lt;&gt;"",Datos!B33=B$1008),0,IF(B$1004=0,0,1-CHOOSE(B$1004,IF(ISNUMBER(Datos!B33),AND(OR(B$1005="",Datos!B33&gt;=B$1005),OR(B$1006="",Datos!B33&lt;=B$1006)),FALSE),IF(ISNUMBER(Datos!B33),AND(Datos!B33=INT(Datos!B33),AND(OR(B$1005="",Datos!B33&gt;=B$1005),OR(B$1006="",Datos!B33&lt;=B$1006))),FALSE),OR(ISNUMBER(FIND(";"&amp;UPPER(TRIM(Datos!B33&amp;""))&amp;"=",B$1007)),ISNUMBER(FIND(";"&amp;UPPER(TRIM(Datos!B33&amp;""))&amp;";",B$1007))),OR(UPPER(TRIM(Datos!B33&amp;""))="SÍ",UPPER(TRIM(Datos!B33&amp;""))="SI",UPPER(TRIM(Datos!B33&amp;""))="NO"),IF(ISNUMBER(Datos!B33),AND(OR(B$1005="",Datos!B33&gt;=B$1005),OR(B$1006="",Datos!B33&lt;=B$1006)),FALSE),TRUE))))</f>
        <v>0.0</v>
      </c>
      <c r="C33">
        <f>IF(Datos!C33="",0,IF(AND(C$1008&lt;&gt;"",Datos!C33=C$1008),0,IF(C$1004=0,0,1-CHOOSE(C$1004,IF(ISNUMBER(Datos!C33),AND(OR(C$1005="",Datos!C33&gt;=C$1005),OR(C$1006="",Datos!C33&lt;=C$1006)),FALSE),IF(ISNUMBER(Datos!C33),AND(Datos!C33=INT(Datos!C33),AND(OR(C$1005="",Datos!C33&gt;=C$1005),OR(C$1006="",Datos!C33&lt;=C$1006))),FALSE),OR(ISNUMBER(FIND(";"&amp;UPPER(TRIM(Datos!C33&amp;""))&amp;"=",C$1007)),ISNUMBER(FIND(";"&amp;UPPER(TRIM(Datos!C33&amp;""))&amp;";",C$1007))),OR(UPPER(TRIM(Datos!C33&amp;""))="SÍ",UPPER(TRIM(Datos!C33&amp;""))="SI",UPPER(TRIM(Datos!C33&amp;""))="NO"),IF(ISNUMBER(Datos!C33),AND(OR(C$1005="",Datos!C33&gt;=C$1005),OR(C$1006="",Datos!C33&lt;=C$1006)),FALSE),TRUE))))</f>
        <v>0.0</v>
      </c>
      <c r="D33">
        <f>IF(Datos!D33="",0,IF(AND(D$1008&lt;&gt;"",Datos!D33=D$1008),0,IF(D$1004=0,0,1-CHOOSE(D$1004,IF(ISNUMBER(Datos!D33),AND(OR(D$1005="",Datos!D33&gt;=D$1005),OR(D$1006="",Datos!D33&lt;=D$1006)),FALSE),IF(ISNUMBER(Datos!D33),AND(Datos!D33=INT(Datos!D33),AND(OR(D$1005="",Datos!D33&gt;=D$1005),OR(D$1006="",Datos!D33&lt;=D$1006))),FALSE),OR(ISNUMBER(FIND(";"&amp;UPPER(TRIM(Datos!D33&amp;""))&amp;"=",D$1007)),ISNUMBER(FIND(";"&amp;UPPER(TRIM(Datos!D33&amp;""))&amp;";",D$1007))),OR(UPPER(TRIM(Datos!D33&amp;""))="SÍ",UPPER(TRIM(Datos!D33&amp;""))="SI",UPPER(TRIM(Datos!D33&amp;""))="NO"),IF(ISNUMBER(Datos!D33),AND(OR(D$1005="",Datos!D33&gt;=D$1005),OR(D$1006="",Datos!D33&lt;=D$1006)),FALSE),TRUE))))</f>
        <v>0.0</v>
      </c>
      <c r="E33">
        <f>IF(Datos!E33="",0,IF(AND(E$1008&lt;&gt;"",Datos!E33=E$1008),0,IF(E$1004=0,0,1-CHOOSE(E$1004,IF(ISNUMBER(Datos!E33),AND(OR(E$1005="",Datos!E33&gt;=E$1005),OR(E$1006="",Datos!E33&lt;=E$1006)),FALSE),IF(ISNUMBER(Datos!E33),AND(Datos!E33=INT(Datos!E33),AND(OR(E$1005="",Datos!E33&gt;=E$1005),OR(E$1006="",Datos!E33&lt;=E$1006))),FALSE),OR(ISNUMBER(FIND(";"&amp;UPPER(TRIM(Datos!E33&amp;""))&amp;"=",E$1007)),ISNUMBER(FIND(";"&amp;UPPER(TRIM(Datos!E33&amp;""))&amp;";",E$1007))),OR(UPPER(TRIM(Datos!E33&amp;""))="SÍ",UPPER(TRIM(Datos!E33&amp;""))="SI",UPPER(TRIM(Datos!E33&amp;""))="NO"),IF(ISNUMBER(Datos!E33),AND(OR(E$1005="",Datos!E33&gt;=E$1005),OR(E$1006="",Datos!E33&lt;=E$1006)),FALSE),TRUE))))</f>
        <v>0.0</v>
      </c>
      <c r="F33">
        <f>IF(Datos!F33="",0,IF(AND(F$1008&lt;&gt;"",Datos!F33=F$1008),0,IF(F$1004=0,0,1-CHOOSE(F$1004,IF(ISNUMBER(Datos!F33),AND(OR(F$1005="",Datos!F33&gt;=F$1005),OR(F$1006="",Datos!F33&lt;=F$1006)),FALSE),IF(ISNUMBER(Datos!F33),AND(Datos!F33=INT(Datos!F33),AND(OR(F$1005="",Datos!F33&gt;=F$1005),OR(F$1006="",Datos!F33&lt;=F$1006))),FALSE),OR(ISNUMBER(FIND(";"&amp;UPPER(TRIM(Datos!F33&amp;""))&amp;"=",F$1007)),ISNUMBER(FIND(";"&amp;UPPER(TRIM(Datos!F33&amp;""))&amp;";",F$1007))),OR(UPPER(TRIM(Datos!F33&amp;""))="SÍ",UPPER(TRIM(Datos!F33&amp;""))="SI",UPPER(TRIM(Datos!F33&amp;""))="NO"),IF(ISNUMBER(Datos!F33),AND(OR(F$1005="",Datos!F33&gt;=F$1005),OR(F$1006="",Datos!F33&lt;=F$1006)),FALSE),TRUE))))</f>
        <v>0.0</v>
      </c>
      <c r="G33">
        <f>IF(Datos!G33="",0,IF(AND(G$1008&lt;&gt;"",Datos!G33=G$1008),0,IF(G$1004=0,0,1-CHOOSE(G$1004,IF(ISNUMBER(Datos!G33),AND(OR(G$1005="",Datos!G33&gt;=G$1005),OR(G$1006="",Datos!G33&lt;=G$1006)),FALSE),IF(ISNUMBER(Datos!G33),AND(Datos!G33=INT(Datos!G33),AND(OR(G$1005="",Datos!G33&gt;=G$1005),OR(G$1006="",Datos!G33&lt;=G$1006))),FALSE),OR(ISNUMBER(FIND(";"&amp;UPPER(TRIM(Datos!G33&amp;""))&amp;"=",G$1007)),ISNUMBER(FIND(";"&amp;UPPER(TRIM(Datos!G33&amp;""))&amp;";",G$1007))),OR(UPPER(TRIM(Datos!G33&amp;""))="SÍ",UPPER(TRIM(Datos!G33&amp;""))="SI",UPPER(TRIM(Datos!G33&amp;""))="NO"),IF(ISNUMBER(Datos!G33),AND(OR(G$1005="",Datos!G33&gt;=G$1005),OR(G$1006="",Datos!G33&lt;=G$1006)),FALSE),TRUE))))</f>
        <v>0.0</v>
      </c>
      <c r="H33">
        <f>IF(Datos!H33="",0,IF(AND(H$1008&lt;&gt;"",Datos!H33=H$1008),0,IF(H$1004=0,0,1-CHOOSE(H$1004,IF(ISNUMBER(Datos!H33),AND(OR(H$1005="",Datos!H33&gt;=H$1005),OR(H$1006="",Datos!H33&lt;=H$1006)),FALSE),IF(ISNUMBER(Datos!H33),AND(Datos!H33=INT(Datos!H33),AND(OR(H$1005="",Datos!H33&gt;=H$1005),OR(H$1006="",Datos!H33&lt;=H$1006))),FALSE),OR(ISNUMBER(FIND(";"&amp;UPPER(TRIM(Datos!H33&amp;""))&amp;"=",H$1007)),ISNUMBER(FIND(";"&amp;UPPER(TRIM(Datos!H33&amp;""))&amp;";",H$1007))),OR(UPPER(TRIM(Datos!H33&amp;""))="SÍ",UPPER(TRIM(Datos!H33&amp;""))="SI",UPPER(TRIM(Datos!H33&amp;""))="NO"),IF(ISNUMBER(Datos!H33),AND(OR(H$1005="",Datos!H33&gt;=H$1005),OR(H$1006="",Datos!H33&lt;=H$1006)),FALSE),TRUE))))</f>
        <v>0.0</v>
      </c>
      <c r="I33">
        <f>IF(Datos!I33="",0,IF(AND(I$1008&lt;&gt;"",Datos!I33=I$1008),0,IF(I$1004=0,0,1-CHOOSE(I$1004,IF(ISNUMBER(Datos!I33),AND(OR(I$1005="",Datos!I33&gt;=I$1005),OR(I$1006="",Datos!I33&lt;=I$1006)),FALSE),IF(ISNUMBER(Datos!I33),AND(Datos!I33=INT(Datos!I33),AND(OR(I$1005="",Datos!I33&gt;=I$1005),OR(I$1006="",Datos!I33&lt;=I$1006))),FALSE),OR(ISNUMBER(FIND(";"&amp;UPPER(TRIM(Datos!I33&amp;""))&amp;"=",I$1007)),ISNUMBER(FIND(";"&amp;UPPER(TRIM(Datos!I33&amp;""))&amp;";",I$1007))),OR(UPPER(TRIM(Datos!I33&amp;""))="SÍ",UPPER(TRIM(Datos!I33&amp;""))="SI",UPPER(TRIM(Datos!I33&amp;""))="NO"),IF(ISNUMBER(Datos!I33),AND(OR(I$1005="",Datos!I33&gt;=I$1005),OR(I$1006="",Datos!I33&lt;=I$1006)),FALSE),TRUE))))</f>
        <v>0.0</v>
      </c>
      <c r="J33">
        <f>IF(Datos!J33="",0,IF(AND(J$1008&lt;&gt;"",Datos!J33=J$1008),0,IF(J$1004=0,0,1-CHOOSE(J$1004,IF(ISNUMBER(Datos!J33),AND(OR(J$1005="",Datos!J33&gt;=J$1005),OR(J$1006="",Datos!J33&lt;=J$1006)),FALSE),IF(ISNUMBER(Datos!J33),AND(Datos!J33=INT(Datos!J33),AND(OR(J$1005="",Datos!J33&gt;=J$1005),OR(J$1006="",Datos!J33&lt;=J$1006))),FALSE),OR(ISNUMBER(FIND(";"&amp;UPPER(TRIM(Datos!J33&amp;""))&amp;"=",J$1007)),ISNUMBER(FIND(";"&amp;UPPER(TRIM(Datos!J33&amp;""))&amp;";",J$1007))),OR(UPPER(TRIM(Datos!J33&amp;""))="SÍ",UPPER(TRIM(Datos!J33&amp;""))="SI",UPPER(TRIM(Datos!J33&amp;""))="NO"),IF(ISNUMBER(Datos!J33),AND(OR(J$1005="",Datos!J33&gt;=J$1005),OR(J$1006="",Datos!J33&lt;=J$1006)),FALSE),TRUE))))</f>
        <v>0.0</v>
      </c>
      <c r="K33">
        <f>IF(Datos!K33="",0,IF(AND(K$1008&lt;&gt;"",Datos!K33=K$1008),0,IF(K$1004=0,0,1-CHOOSE(K$1004,IF(ISNUMBER(Datos!K33),AND(OR(K$1005="",Datos!K33&gt;=K$1005),OR(K$1006="",Datos!K33&lt;=K$1006)),FALSE),IF(ISNUMBER(Datos!K33),AND(Datos!K33=INT(Datos!K33),AND(OR(K$1005="",Datos!K33&gt;=K$1005),OR(K$1006="",Datos!K33&lt;=K$1006))),FALSE),OR(ISNUMBER(FIND(";"&amp;UPPER(TRIM(Datos!K33&amp;""))&amp;"=",K$1007)),ISNUMBER(FIND(";"&amp;UPPER(TRIM(Datos!K33&amp;""))&amp;";",K$1007))),OR(UPPER(TRIM(Datos!K33&amp;""))="SÍ",UPPER(TRIM(Datos!K33&amp;""))="SI",UPPER(TRIM(Datos!K33&amp;""))="NO"),IF(ISNUMBER(Datos!K33),AND(OR(K$1005="",Datos!K33&gt;=K$1005),OR(K$1006="",Datos!K33&lt;=K$1006)),FALSE),TRUE))))</f>
        <v>0.0</v>
      </c>
      <c r="L33">
        <f>IF(Datos!L33="",0,IF(AND(L$1008&lt;&gt;"",Datos!L33=L$1008),0,IF(L$1004=0,0,1-CHOOSE(L$1004,IF(ISNUMBER(Datos!L33),AND(OR(L$1005="",Datos!L33&gt;=L$1005),OR(L$1006="",Datos!L33&lt;=L$1006)),FALSE),IF(ISNUMBER(Datos!L33),AND(Datos!L33=INT(Datos!L33),AND(OR(L$1005="",Datos!L33&gt;=L$1005),OR(L$1006="",Datos!L33&lt;=L$1006))),FALSE),OR(ISNUMBER(FIND(";"&amp;UPPER(TRIM(Datos!L33&amp;""))&amp;"=",L$1007)),ISNUMBER(FIND(";"&amp;UPPER(TRIM(Datos!L33&amp;""))&amp;";",L$1007))),OR(UPPER(TRIM(Datos!L33&amp;""))="SÍ",UPPER(TRIM(Datos!L33&amp;""))="SI",UPPER(TRIM(Datos!L33&amp;""))="NO"),IF(ISNUMBER(Datos!L33),AND(OR(L$1005="",Datos!L33&gt;=L$1005),OR(L$1006="",Datos!L33&lt;=L$1006)),FALSE),TRUE))))</f>
        <v>0.0</v>
      </c>
      <c r="M33">
        <f>IF(Datos!M33="",0,IF(AND(M$1008&lt;&gt;"",Datos!M33=M$1008),0,IF(M$1004=0,0,1-CHOOSE(M$1004,IF(ISNUMBER(Datos!M33),AND(OR(M$1005="",Datos!M33&gt;=M$1005),OR(M$1006="",Datos!M33&lt;=M$1006)),FALSE),IF(ISNUMBER(Datos!M33),AND(Datos!M33=INT(Datos!M33),AND(OR(M$1005="",Datos!M33&gt;=M$1005),OR(M$1006="",Datos!M33&lt;=M$1006))),FALSE),OR(ISNUMBER(FIND(";"&amp;UPPER(TRIM(Datos!M33&amp;""))&amp;"=",M$1007)),ISNUMBER(FIND(";"&amp;UPPER(TRIM(Datos!M33&amp;""))&amp;";",M$1007))),OR(UPPER(TRIM(Datos!M33&amp;""))="SÍ",UPPER(TRIM(Datos!M33&amp;""))="SI",UPPER(TRIM(Datos!M33&amp;""))="NO"),IF(ISNUMBER(Datos!M33),AND(OR(M$1005="",Datos!M33&gt;=M$1005),OR(M$1006="",Datos!M33&lt;=M$1006)),FALSE),TRUE))))</f>
        <v>0.0</v>
      </c>
      <c r="N33">
        <f>IF(Datos!N33="",0,IF(AND(N$1008&lt;&gt;"",Datos!N33=N$1008),0,IF(N$1004=0,0,1-CHOOSE(N$1004,IF(ISNUMBER(Datos!N33),AND(OR(N$1005="",Datos!N33&gt;=N$1005),OR(N$1006="",Datos!N33&lt;=N$1006)),FALSE),IF(ISNUMBER(Datos!N33),AND(Datos!N33=INT(Datos!N33),AND(OR(N$1005="",Datos!N33&gt;=N$1005),OR(N$1006="",Datos!N33&lt;=N$1006))),FALSE),OR(ISNUMBER(FIND(";"&amp;UPPER(TRIM(Datos!N33&amp;""))&amp;"=",N$1007)),ISNUMBER(FIND(";"&amp;UPPER(TRIM(Datos!N33&amp;""))&amp;";",N$1007))),OR(UPPER(TRIM(Datos!N33&amp;""))="SÍ",UPPER(TRIM(Datos!N33&amp;""))="SI",UPPER(TRIM(Datos!N33&amp;""))="NO"),IF(ISNUMBER(Datos!N33),AND(OR(N$1005="",Datos!N33&gt;=N$1005),OR(N$1006="",Datos!N33&lt;=N$1006)),FALSE),TRUE))))</f>
        <v>0.0</v>
      </c>
      <c r="O33">
        <f>IF(Datos!O33="",0,IF(AND(O$1008&lt;&gt;"",Datos!O33=O$1008),0,IF(O$1004=0,0,1-CHOOSE(O$1004,IF(ISNUMBER(Datos!O33),AND(OR(O$1005="",Datos!O33&gt;=O$1005),OR(O$1006="",Datos!O33&lt;=O$1006)),FALSE),IF(ISNUMBER(Datos!O33),AND(Datos!O33=INT(Datos!O33),AND(OR(O$1005="",Datos!O33&gt;=O$1005),OR(O$1006="",Datos!O33&lt;=O$1006))),FALSE),OR(ISNUMBER(FIND(";"&amp;UPPER(TRIM(Datos!O33&amp;""))&amp;"=",O$1007)),ISNUMBER(FIND(";"&amp;UPPER(TRIM(Datos!O33&amp;""))&amp;";",O$1007))),OR(UPPER(TRIM(Datos!O33&amp;""))="SÍ",UPPER(TRIM(Datos!O33&amp;""))="SI",UPPER(TRIM(Datos!O33&amp;""))="NO"),IF(ISNUMBER(Datos!O33),AND(OR(O$1005="",Datos!O33&gt;=O$1005),OR(O$1006="",Datos!O33&lt;=O$1006)),FALSE),TRUE))))</f>
        <v>0.0</v>
      </c>
      <c r="P33">
        <f>IF(Datos!P33="",0,IF(AND(P$1008&lt;&gt;"",Datos!P33=P$1008),0,IF(P$1004=0,0,1-CHOOSE(P$1004,IF(ISNUMBER(Datos!P33),AND(OR(P$1005="",Datos!P33&gt;=P$1005),OR(P$1006="",Datos!P33&lt;=P$1006)),FALSE),IF(ISNUMBER(Datos!P33),AND(Datos!P33=INT(Datos!P33),AND(OR(P$1005="",Datos!P33&gt;=P$1005),OR(P$1006="",Datos!P33&lt;=P$1006))),FALSE),OR(ISNUMBER(FIND(";"&amp;UPPER(TRIM(Datos!P33&amp;""))&amp;"=",P$1007)),ISNUMBER(FIND(";"&amp;UPPER(TRIM(Datos!P33&amp;""))&amp;";",P$1007))),OR(UPPER(TRIM(Datos!P33&amp;""))="SÍ",UPPER(TRIM(Datos!P33&amp;""))="SI",UPPER(TRIM(Datos!P33&amp;""))="NO"),IF(ISNUMBER(Datos!P33),AND(OR(P$1005="",Datos!P33&gt;=P$1005),OR(P$1006="",Datos!P33&lt;=P$1006)),FALSE),TRUE))))</f>
        <v>0.0</v>
      </c>
      <c r="Q33">
        <f>IF(Datos!Q33="",0,IF(AND(Q$1008&lt;&gt;"",Datos!Q33=Q$1008),0,IF(Q$1004=0,0,1-CHOOSE(Q$1004,IF(ISNUMBER(Datos!Q33),AND(OR(Q$1005="",Datos!Q33&gt;=Q$1005),OR(Q$1006="",Datos!Q33&lt;=Q$1006)),FALSE),IF(ISNUMBER(Datos!Q33),AND(Datos!Q33=INT(Datos!Q33),AND(OR(Q$1005="",Datos!Q33&gt;=Q$1005),OR(Q$1006="",Datos!Q33&lt;=Q$1006))),FALSE),OR(ISNUMBER(FIND(";"&amp;UPPER(TRIM(Datos!Q33&amp;""))&amp;"=",Q$1007)),ISNUMBER(FIND(";"&amp;UPPER(TRIM(Datos!Q33&amp;""))&amp;";",Q$1007))),OR(UPPER(TRIM(Datos!Q33&amp;""))="SÍ",UPPER(TRIM(Datos!Q33&amp;""))="SI",UPPER(TRIM(Datos!Q33&amp;""))="NO"),IF(ISNUMBER(Datos!Q33),AND(OR(Q$1005="",Datos!Q33&gt;=Q$1005),OR(Q$1006="",Datos!Q33&lt;=Q$1006)),FALSE),TRUE))))</f>
        <v>0.0</v>
      </c>
      <c r="R33">
        <f>IF(Datos!R33="",0,IF(AND(R$1008&lt;&gt;"",Datos!R33=R$1008),0,IF(R$1004=0,0,1-CHOOSE(R$1004,IF(ISNUMBER(Datos!R33),AND(OR(R$1005="",Datos!R33&gt;=R$1005),OR(R$1006="",Datos!R33&lt;=R$1006)),FALSE),IF(ISNUMBER(Datos!R33),AND(Datos!R33=INT(Datos!R33),AND(OR(R$1005="",Datos!R33&gt;=R$1005),OR(R$1006="",Datos!R33&lt;=R$1006))),FALSE),OR(ISNUMBER(FIND(";"&amp;UPPER(TRIM(Datos!R33&amp;""))&amp;"=",R$1007)),ISNUMBER(FIND(";"&amp;UPPER(TRIM(Datos!R33&amp;""))&amp;";",R$1007))),OR(UPPER(TRIM(Datos!R33&amp;""))="SÍ",UPPER(TRIM(Datos!R33&amp;""))="SI",UPPER(TRIM(Datos!R33&amp;""))="NO"),IF(ISNUMBER(Datos!R33),AND(OR(R$1005="",Datos!R33&gt;=R$1005),OR(R$1006="",Datos!R33&lt;=R$1006)),FALSE),TRUE))))</f>
        <v>0.0</v>
      </c>
      <c r="S33">
        <f>IF(Datos!S33="",0,IF(AND(S$1008&lt;&gt;"",Datos!S33=S$1008),0,IF(S$1004=0,0,1-CHOOSE(S$1004,IF(ISNUMBER(Datos!S33),AND(OR(S$1005="",Datos!S33&gt;=S$1005),OR(S$1006="",Datos!S33&lt;=S$1006)),FALSE),IF(ISNUMBER(Datos!S33),AND(Datos!S33=INT(Datos!S33),AND(OR(S$1005="",Datos!S33&gt;=S$1005),OR(S$1006="",Datos!S33&lt;=S$1006))),FALSE),OR(ISNUMBER(FIND(";"&amp;UPPER(TRIM(Datos!S33&amp;""))&amp;"=",S$1007)),ISNUMBER(FIND(";"&amp;UPPER(TRIM(Datos!S33&amp;""))&amp;";",S$1007))),OR(UPPER(TRIM(Datos!S33&amp;""))="SÍ",UPPER(TRIM(Datos!S33&amp;""))="SI",UPPER(TRIM(Datos!S33&amp;""))="NO"),IF(ISNUMBER(Datos!S33),AND(OR(S$1005="",Datos!S33&gt;=S$1005),OR(S$1006="",Datos!S33&lt;=S$1006)),FALSE),TRUE))))</f>
        <v>0.0</v>
      </c>
      <c r="T33">
        <f>IF(Datos!T33="",0,IF(AND(T$1008&lt;&gt;"",Datos!T33=T$1008),0,IF(T$1004=0,0,1-CHOOSE(T$1004,IF(ISNUMBER(Datos!T33),AND(OR(T$1005="",Datos!T33&gt;=T$1005),OR(T$1006="",Datos!T33&lt;=T$1006)),FALSE),IF(ISNUMBER(Datos!T33),AND(Datos!T33=INT(Datos!T33),AND(OR(T$1005="",Datos!T33&gt;=T$1005),OR(T$1006="",Datos!T33&lt;=T$1006))),FALSE),OR(ISNUMBER(FIND(";"&amp;UPPER(TRIM(Datos!T33&amp;""))&amp;"=",T$1007)),ISNUMBER(FIND(";"&amp;UPPER(TRIM(Datos!T33&amp;""))&amp;";",T$1007))),OR(UPPER(TRIM(Datos!T33&amp;""))="SÍ",UPPER(TRIM(Datos!T33&amp;""))="SI",UPPER(TRIM(Datos!T33&amp;""))="NO"),IF(ISNUMBER(Datos!T33),AND(OR(T$1005="",Datos!T33&gt;=T$1005),OR(T$1006="",Datos!T33&lt;=T$1006)),FALSE),TRUE))))</f>
        <v>0.0</v>
      </c>
      <c r="U33">
        <f>IF(Datos!U33="",0,IF(AND(U$1008&lt;&gt;"",Datos!U33=U$1008),0,IF(U$1004=0,0,1-CHOOSE(U$1004,IF(ISNUMBER(Datos!U33),AND(OR(U$1005="",Datos!U33&gt;=U$1005),OR(U$1006="",Datos!U33&lt;=U$1006)),FALSE),IF(ISNUMBER(Datos!U33),AND(Datos!U33=INT(Datos!U33),AND(OR(U$1005="",Datos!U33&gt;=U$1005),OR(U$1006="",Datos!U33&lt;=U$1006))),FALSE),OR(ISNUMBER(FIND(";"&amp;UPPER(TRIM(Datos!U33&amp;""))&amp;"=",U$1007)),ISNUMBER(FIND(";"&amp;UPPER(TRIM(Datos!U33&amp;""))&amp;";",U$1007))),OR(UPPER(TRIM(Datos!U33&amp;""))="SÍ",UPPER(TRIM(Datos!U33&amp;""))="SI",UPPER(TRIM(Datos!U33&amp;""))="NO"),IF(ISNUMBER(Datos!U33),AND(OR(U$1005="",Datos!U33&gt;=U$1005),OR(U$1006="",Datos!U33&lt;=U$1006)),FALSE),TRUE))))</f>
        <v>0.0</v>
      </c>
      <c r="V33">
        <f>IF(Datos!V33="",0,IF(AND(V$1008&lt;&gt;"",Datos!V33=V$1008),0,IF(V$1004=0,0,1-CHOOSE(V$1004,IF(ISNUMBER(Datos!V33),AND(OR(V$1005="",Datos!V33&gt;=V$1005),OR(V$1006="",Datos!V33&lt;=V$1006)),FALSE),IF(ISNUMBER(Datos!V33),AND(Datos!V33=INT(Datos!V33),AND(OR(V$1005="",Datos!V33&gt;=V$1005),OR(V$1006="",Datos!V33&lt;=V$1006))),FALSE),OR(ISNUMBER(FIND(";"&amp;UPPER(TRIM(Datos!V33&amp;""))&amp;"=",V$1007)),ISNUMBER(FIND(";"&amp;UPPER(TRIM(Datos!V33&amp;""))&amp;";",V$1007))),OR(UPPER(TRIM(Datos!V33&amp;""))="SÍ",UPPER(TRIM(Datos!V33&amp;""))="SI",UPPER(TRIM(Datos!V33&amp;""))="NO"),IF(ISNUMBER(Datos!V33),AND(OR(V$1005="",Datos!V33&gt;=V$1005),OR(V$1006="",Datos!V33&lt;=V$1006)),FALSE),TRUE))))</f>
        <v>0.0</v>
      </c>
      <c r="W33">
        <f>IF(Datos!W33="",0,IF(AND(W$1008&lt;&gt;"",Datos!W33=W$1008),0,IF(W$1004=0,0,1-CHOOSE(W$1004,IF(ISNUMBER(Datos!W33),AND(OR(W$1005="",Datos!W33&gt;=W$1005),OR(W$1006="",Datos!W33&lt;=W$1006)),FALSE),IF(ISNUMBER(Datos!W33),AND(Datos!W33=INT(Datos!W33),AND(OR(W$1005="",Datos!W33&gt;=W$1005),OR(W$1006="",Datos!W33&lt;=W$1006))),FALSE),OR(ISNUMBER(FIND(";"&amp;UPPER(TRIM(Datos!W33&amp;""))&amp;"=",W$1007)),ISNUMBER(FIND(";"&amp;UPPER(TRIM(Datos!W33&amp;""))&amp;";",W$1007))),OR(UPPER(TRIM(Datos!W33&amp;""))="SÍ",UPPER(TRIM(Datos!W33&amp;""))="SI",UPPER(TRIM(Datos!W33&amp;""))="NO"),IF(ISNUMBER(Datos!W33),AND(OR(W$1005="",Datos!W33&gt;=W$1005),OR(W$1006="",Datos!W33&lt;=W$1006)),FALSE),TRUE))))</f>
        <v>0.0</v>
      </c>
      <c r="X33">
        <f>IF(Datos!X33="",0,IF(AND(X$1008&lt;&gt;"",Datos!X33=X$1008),0,IF(X$1004=0,0,1-CHOOSE(X$1004,IF(ISNUMBER(Datos!X33),AND(OR(X$1005="",Datos!X33&gt;=X$1005),OR(X$1006="",Datos!X33&lt;=X$1006)),FALSE),IF(ISNUMBER(Datos!X33),AND(Datos!X33=INT(Datos!X33),AND(OR(X$1005="",Datos!X33&gt;=X$1005),OR(X$1006="",Datos!X33&lt;=X$1006))),FALSE),OR(ISNUMBER(FIND(";"&amp;UPPER(TRIM(Datos!X33&amp;""))&amp;"=",X$1007)),ISNUMBER(FIND(";"&amp;UPPER(TRIM(Datos!X33&amp;""))&amp;";",X$1007))),OR(UPPER(TRIM(Datos!X33&amp;""))="SÍ",UPPER(TRIM(Datos!X33&amp;""))="SI",UPPER(TRIM(Datos!X33&amp;""))="NO"),IF(ISNUMBER(Datos!X33),AND(OR(X$1005="",Datos!X33&gt;=X$1005),OR(X$1006="",Datos!X33&lt;=X$1006)),FALSE),TRUE))))</f>
        <v>0.0</v>
      </c>
      <c r="Y33">
        <f>IF(Datos!Y33="",0,IF(AND(Y$1008&lt;&gt;"",Datos!Y33=Y$1008),0,IF(Y$1004=0,0,1-CHOOSE(Y$1004,IF(ISNUMBER(Datos!Y33),AND(OR(Y$1005="",Datos!Y33&gt;=Y$1005),OR(Y$1006="",Datos!Y33&lt;=Y$1006)),FALSE),IF(ISNUMBER(Datos!Y33),AND(Datos!Y33=INT(Datos!Y33),AND(OR(Y$1005="",Datos!Y33&gt;=Y$1005),OR(Y$1006="",Datos!Y33&lt;=Y$1006))),FALSE),OR(ISNUMBER(FIND(";"&amp;UPPER(TRIM(Datos!Y33&amp;""))&amp;"=",Y$1007)),ISNUMBER(FIND(";"&amp;UPPER(TRIM(Datos!Y33&amp;""))&amp;";",Y$1007))),OR(UPPER(TRIM(Datos!Y33&amp;""))="SÍ",UPPER(TRIM(Datos!Y33&amp;""))="SI",UPPER(TRIM(Datos!Y33&amp;""))="NO"),IF(ISNUMBER(Datos!Y33),AND(OR(Y$1005="",Datos!Y33&gt;=Y$1005),OR(Y$1006="",Datos!Y33&lt;=Y$1006)),FALSE),TRUE))))</f>
        <v>0.0</v>
      </c>
      <c r="Z33">
        <f>IF(Datos!Z33="",0,IF(AND(Z$1008&lt;&gt;"",Datos!Z33=Z$1008),0,IF(Z$1004=0,0,1-CHOOSE(Z$1004,IF(ISNUMBER(Datos!Z33),AND(OR(Z$1005="",Datos!Z33&gt;=Z$1005),OR(Z$1006="",Datos!Z33&lt;=Z$1006)),FALSE),IF(ISNUMBER(Datos!Z33),AND(Datos!Z33=INT(Datos!Z33),AND(OR(Z$1005="",Datos!Z33&gt;=Z$1005),OR(Z$1006="",Datos!Z33&lt;=Z$1006))),FALSE),OR(ISNUMBER(FIND(";"&amp;UPPER(TRIM(Datos!Z33&amp;""))&amp;"=",Z$1007)),ISNUMBER(FIND(";"&amp;UPPER(TRIM(Datos!Z33&amp;""))&amp;";",Z$1007))),OR(UPPER(TRIM(Datos!Z33&amp;""))="SÍ",UPPER(TRIM(Datos!Z33&amp;""))="SI",UPPER(TRIM(Datos!Z33&amp;""))="NO"),IF(ISNUMBER(Datos!Z33),AND(OR(Z$1005="",Datos!Z33&gt;=Z$1005),OR(Z$1006="",Datos!Z33&lt;=Z$1006)),FALSE),TRUE))))</f>
        <v>0.0</v>
      </c>
      <c r="AA33">
        <f>IF(Datos!AA33="",0,IF(AND(AA$1008&lt;&gt;"",Datos!AA33=AA$1008),0,IF(AA$1004=0,0,1-CHOOSE(AA$1004,IF(ISNUMBER(Datos!AA33),AND(OR(AA$1005="",Datos!AA33&gt;=AA$1005),OR(AA$1006="",Datos!AA33&lt;=AA$1006)),FALSE),IF(ISNUMBER(Datos!AA33),AND(Datos!AA33=INT(Datos!AA33),AND(OR(AA$1005="",Datos!AA33&gt;=AA$1005),OR(AA$1006="",Datos!AA33&lt;=AA$1006))),FALSE),OR(ISNUMBER(FIND(";"&amp;UPPER(TRIM(Datos!AA33&amp;""))&amp;"=",AA$1007)),ISNUMBER(FIND(";"&amp;UPPER(TRIM(Datos!AA33&amp;""))&amp;";",AA$1007))),OR(UPPER(TRIM(Datos!AA33&amp;""))="SÍ",UPPER(TRIM(Datos!AA33&amp;""))="SI",UPPER(TRIM(Datos!AA33&amp;""))="NO"),IF(ISNUMBER(Datos!AA33),AND(OR(AA$1005="",Datos!AA33&gt;=AA$1005),OR(AA$1006="",Datos!AA33&lt;=AA$1006)),FALSE),TRUE))))</f>
        <v>0.0</v>
      </c>
      <c r="AB33">
        <f>IF(Datos!AB33="",0,IF(AND(AB$1008&lt;&gt;"",Datos!AB33=AB$1008),0,IF(AB$1004=0,0,1-CHOOSE(AB$1004,IF(ISNUMBER(Datos!AB33),AND(OR(AB$1005="",Datos!AB33&gt;=AB$1005),OR(AB$1006="",Datos!AB33&lt;=AB$1006)),FALSE),IF(ISNUMBER(Datos!AB33),AND(Datos!AB33=INT(Datos!AB33),AND(OR(AB$1005="",Datos!AB33&gt;=AB$1005),OR(AB$1006="",Datos!AB33&lt;=AB$1006))),FALSE),OR(ISNUMBER(FIND(";"&amp;UPPER(TRIM(Datos!AB33&amp;""))&amp;"=",AB$1007)),ISNUMBER(FIND(";"&amp;UPPER(TRIM(Datos!AB33&amp;""))&amp;";",AB$1007))),OR(UPPER(TRIM(Datos!AB33&amp;""))="SÍ",UPPER(TRIM(Datos!AB33&amp;""))="SI",UPPER(TRIM(Datos!AB33&amp;""))="NO"),IF(ISNUMBER(Datos!AB33),AND(OR(AB$1005="",Datos!AB33&gt;=AB$1005),OR(AB$1006="",Datos!AB33&lt;=AB$1006)),FALSE),TRUE))))</f>
        <v>0.0</v>
      </c>
      <c r="AC33">
        <f>IF(Datos!AC33="",0,IF(AND(AC$1008&lt;&gt;"",Datos!AC33=AC$1008),0,IF(AC$1004=0,0,1-CHOOSE(AC$1004,IF(ISNUMBER(Datos!AC33),AND(OR(AC$1005="",Datos!AC33&gt;=AC$1005),OR(AC$1006="",Datos!AC33&lt;=AC$1006)),FALSE),IF(ISNUMBER(Datos!AC33),AND(Datos!AC33=INT(Datos!AC33),AND(OR(AC$1005="",Datos!AC33&gt;=AC$1005),OR(AC$1006="",Datos!AC33&lt;=AC$1006))),FALSE),OR(ISNUMBER(FIND(";"&amp;UPPER(TRIM(Datos!AC33&amp;""))&amp;"=",AC$1007)),ISNUMBER(FIND(";"&amp;UPPER(TRIM(Datos!AC33&amp;""))&amp;";",AC$1007))),OR(UPPER(TRIM(Datos!AC33&amp;""))="SÍ",UPPER(TRIM(Datos!AC33&amp;""))="SI",UPPER(TRIM(Datos!AC33&amp;""))="NO"),IF(ISNUMBER(Datos!AC33),AND(OR(AC$1005="",Datos!AC33&gt;=AC$1005),OR(AC$1006="",Datos!AC33&lt;=AC$1006)),FALSE),TRUE))))</f>
        <v>0.0</v>
      </c>
      <c r="AD33">
        <f>IF(Datos!AD33="",0,IF(AND(AD$1008&lt;&gt;"",Datos!AD33=AD$1008),0,IF(AD$1004=0,0,1-CHOOSE(AD$1004,IF(ISNUMBER(Datos!AD33),AND(OR(AD$1005="",Datos!AD33&gt;=AD$1005),OR(AD$1006="",Datos!AD33&lt;=AD$1006)),FALSE),IF(ISNUMBER(Datos!AD33),AND(Datos!AD33=INT(Datos!AD33),AND(OR(AD$1005="",Datos!AD33&gt;=AD$1005),OR(AD$1006="",Datos!AD33&lt;=AD$1006))),FALSE),OR(ISNUMBER(FIND(";"&amp;UPPER(TRIM(Datos!AD33&amp;""))&amp;"=",AD$1007)),ISNUMBER(FIND(";"&amp;UPPER(TRIM(Datos!AD33&amp;""))&amp;";",AD$1007))),OR(UPPER(TRIM(Datos!AD33&amp;""))="SÍ",UPPER(TRIM(Datos!AD33&amp;""))="SI",UPPER(TRIM(Datos!AD33&amp;""))="NO"),IF(ISNUMBER(Datos!AD33),AND(OR(AD$1005="",Datos!AD33&gt;=AD$1005),OR(AD$1006="",Datos!AD33&lt;=AD$1006)),FALSE),TRUE))))</f>
        <v>0.0</v>
      </c>
      <c r="AE33">
        <f>IF(Datos!AE33="",0,IF(AND(AE$1008&lt;&gt;"",Datos!AE33=AE$1008),0,IF(AE$1004=0,0,1-CHOOSE(AE$1004,IF(ISNUMBER(Datos!AE33),AND(OR(AE$1005="",Datos!AE33&gt;=AE$1005),OR(AE$1006="",Datos!AE33&lt;=AE$1006)),FALSE),IF(ISNUMBER(Datos!AE33),AND(Datos!AE33=INT(Datos!AE33),AND(OR(AE$1005="",Datos!AE33&gt;=AE$1005),OR(AE$1006="",Datos!AE33&lt;=AE$1006))),FALSE),OR(ISNUMBER(FIND(";"&amp;UPPER(TRIM(Datos!AE33&amp;""))&amp;"=",AE$1007)),ISNUMBER(FIND(";"&amp;UPPER(TRIM(Datos!AE33&amp;""))&amp;";",AE$1007))),OR(UPPER(TRIM(Datos!AE33&amp;""))="SÍ",UPPER(TRIM(Datos!AE33&amp;""))="SI",UPPER(TRIM(Datos!AE33&amp;""))="NO"),IF(ISNUMBER(Datos!AE33),AND(OR(AE$1005="",Datos!AE33&gt;=AE$1005),OR(AE$1006="",Datos!AE33&lt;=AE$1006)),FALSE),TRUE))))</f>
        <v>0.0</v>
      </c>
    </row>
    <row r="34" spans="2:31">
      <c r="B34">
        <f>IF(Datos!B34="",0,IF(AND(B$1008&lt;&gt;"",Datos!B34=B$1008),0,IF(B$1004=0,0,1-CHOOSE(B$1004,IF(ISNUMBER(Datos!B34),AND(OR(B$1005="",Datos!B34&gt;=B$1005),OR(B$1006="",Datos!B34&lt;=B$1006)),FALSE),IF(ISNUMBER(Datos!B34),AND(Datos!B34=INT(Datos!B34),AND(OR(B$1005="",Datos!B34&gt;=B$1005),OR(B$1006="",Datos!B34&lt;=B$1006))),FALSE),OR(ISNUMBER(FIND(";"&amp;UPPER(TRIM(Datos!B34&amp;""))&amp;"=",B$1007)),ISNUMBER(FIND(";"&amp;UPPER(TRIM(Datos!B34&amp;""))&amp;";",B$1007))),OR(UPPER(TRIM(Datos!B34&amp;""))="SÍ",UPPER(TRIM(Datos!B34&amp;""))="SI",UPPER(TRIM(Datos!B34&amp;""))="NO"),IF(ISNUMBER(Datos!B34),AND(OR(B$1005="",Datos!B34&gt;=B$1005),OR(B$1006="",Datos!B34&lt;=B$1006)),FALSE),TRUE))))</f>
        <v>0.0</v>
      </c>
      <c r="C34">
        <f>IF(Datos!C34="",0,IF(AND(C$1008&lt;&gt;"",Datos!C34=C$1008),0,IF(C$1004=0,0,1-CHOOSE(C$1004,IF(ISNUMBER(Datos!C34),AND(OR(C$1005="",Datos!C34&gt;=C$1005),OR(C$1006="",Datos!C34&lt;=C$1006)),FALSE),IF(ISNUMBER(Datos!C34),AND(Datos!C34=INT(Datos!C34),AND(OR(C$1005="",Datos!C34&gt;=C$1005),OR(C$1006="",Datos!C34&lt;=C$1006))),FALSE),OR(ISNUMBER(FIND(";"&amp;UPPER(TRIM(Datos!C34&amp;""))&amp;"=",C$1007)),ISNUMBER(FIND(";"&amp;UPPER(TRIM(Datos!C34&amp;""))&amp;";",C$1007))),OR(UPPER(TRIM(Datos!C34&amp;""))="SÍ",UPPER(TRIM(Datos!C34&amp;""))="SI",UPPER(TRIM(Datos!C34&amp;""))="NO"),IF(ISNUMBER(Datos!C34),AND(OR(C$1005="",Datos!C34&gt;=C$1005),OR(C$1006="",Datos!C34&lt;=C$1006)),FALSE),TRUE))))</f>
        <v>0.0</v>
      </c>
      <c r="D34">
        <f>IF(Datos!D34="",0,IF(AND(D$1008&lt;&gt;"",Datos!D34=D$1008),0,IF(D$1004=0,0,1-CHOOSE(D$1004,IF(ISNUMBER(Datos!D34),AND(OR(D$1005="",Datos!D34&gt;=D$1005),OR(D$1006="",Datos!D34&lt;=D$1006)),FALSE),IF(ISNUMBER(Datos!D34),AND(Datos!D34=INT(Datos!D34),AND(OR(D$1005="",Datos!D34&gt;=D$1005),OR(D$1006="",Datos!D34&lt;=D$1006))),FALSE),OR(ISNUMBER(FIND(";"&amp;UPPER(TRIM(Datos!D34&amp;""))&amp;"=",D$1007)),ISNUMBER(FIND(";"&amp;UPPER(TRIM(Datos!D34&amp;""))&amp;";",D$1007))),OR(UPPER(TRIM(Datos!D34&amp;""))="SÍ",UPPER(TRIM(Datos!D34&amp;""))="SI",UPPER(TRIM(Datos!D34&amp;""))="NO"),IF(ISNUMBER(Datos!D34),AND(OR(D$1005="",Datos!D34&gt;=D$1005),OR(D$1006="",Datos!D34&lt;=D$1006)),FALSE),TRUE))))</f>
        <v>0.0</v>
      </c>
      <c r="E34">
        <f>IF(Datos!E34="",0,IF(AND(E$1008&lt;&gt;"",Datos!E34=E$1008),0,IF(E$1004=0,0,1-CHOOSE(E$1004,IF(ISNUMBER(Datos!E34),AND(OR(E$1005="",Datos!E34&gt;=E$1005),OR(E$1006="",Datos!E34&lt;=E$1006)),FALSE),IF(ISNUMBER(Datos!E34),AND(Datos!E34=INT(Datos!E34),AND(OR(E$1005="",Datos!E34&gt;=E$1005),OR(E$1006="",Datos!E34&lt;=E$1006))),FALSE),OR(ISNUMBER(FIND(";"&amp;UPPER(TRIM(Datos!E34&amp;""))&amp;"=",E$1007)),ISNUMBER(FIND(";"&amp;UPPER(TRIM(Datos!E34&amp;""))&amp;";",E$1007))),OR(UPPER(TRIM(Datos!E34&amp;""))="SÍ",UPPER(TRIM(Datos!E34&amp;""))="SI",UPPER(TRIM(Datos!E34&amp;""))="NO"),IF(ISNUMBER(Datos!E34),AND(OR(E$1005="",Datos!E34&gt;=E$1005),OR(E$1006="",Datos!E34&lt;=E$1006)),FALSE),TRUE))))</f>
        <v>0.0</v>
      </c>
      <c r="F34">
        <f>IF(Datos!F34="",0,IF(AND(F$1008&lt;&gt;"",Datos!F34=F$1008),0,IF(F$1004=0,0,1-CHOOSE(F$1004,IF(ISNUMBER(Datos!F34),AND(OR(F$1005="",Datos!F34&gt;=F$1005),OR(F$1006="",Datos!F34&lt;=F$1006)),FALSE),IF(ISNUMBER(Datos!F34),AND(Datos!F34=INT(Datos!F34),AND(OR(F$1005="",Datos!F34&gt;=F$1005),OR(F$1006="",Datos!F34&lt;=F$1006))),FALSE),OR(ISNUMBER(FIND(";"&amp;UPPER(TRIM(Datos!F34&amp;""))&amp;"=",F$1007)),ISNUMBER(FIND(";"&amp;UPPER(TRIM(Datos!F34&amp;""))&amp;";",F$1007))),OR(UPPER(TRIM(Datos!F34&amp;""))="SÍ",UPPER(TRIM(Datos!F34&amp;""))="SI",UPPER(TRIM(Datos!F34&amp;""))="NO"),IF(ISNUMBER(Datos!F34),AND(OR(F$1005="",Datos!F34&gt;=F$1005),OR(F$1006="",Datos!F34&lt;=F$1006)),FALSE),TRUE))))</f>
        <v>0.0</v>
      </c>
      <c r="G34">
        <f>IF(Datos!G34="",0,IF(AND(G$1008&lt;&gt;"",Datos!G34=G$1008),0,IF(G$1004=0,0,1-CHOOSE(G$1004,IF(ISNUMBER(Datos!G34),AND(OR(G$1005="",Datos!G34&gt;=G$1005),OR(G$1006="",Datos!G34&lt;=G$1006)),FALSE),IF(ISNUMBER(Datos!G34),AND(Datos!G34=INT(Datos!G34),AND(OR(G$1005="",Datos!G34&gt;=G$1005),OR(G$1006="",Datos!G34&lt;=G$1006))),FALSE),OR(ISNUMBER(FIND(";"&amp;UPPER(TRIM(Datos!G34&amp;""))&amp;"=",G$1007)),ISNUMBER(FIND(";"&amp;UPPER(TRIM(Datos!G34&amp;""))&amp;";",G$1007))),OR(UPPER(TRIM(Datos!G34&amp;""))="SÍ",UPPER(TRIM(Datos!G34&amp;""))="SI",UPPER(TRIM(Datos!G34&amp;""))="NO"),IF(ISNUMBER(Datos!G34),AND(OR(G$1005="",Datos!G34&gt;=G$1005),OR(G$1006="",Datos!G34&lt;=G$1006)),FALSE),TRUE))))</f>
        <v>0.0</v>
      </c>
      <c r="H34">
        <f>IF(Datos!H34="",0,IF(AND(H$1008&lt;&gt;"",Datos!H34=H$1008),0,IF(H$1004=0,0,1-CHOOSE(H$1004,IF(ISNUMBER(Datos!H34),AND(OR(H$1005="",Datos!H34&gt;=H$1005),OR(H$1006="",Datos!H34&lt;=H$1006)),FALSE),IF(ISNUMBER(Datos!H34),AND(Datos!H34=INT(Datos!H34),AND(OR(H$1005="",Datos!H34&gt;=H$1005),OR(H$1006="",Datos!H34&lt;=H$1006))),FALSE),OR(ISNUMBER(FIND(";"&amp;UPPER(TRIM(Datos!H34&amp;""))&amp;"=",H$1007)),ISNUMBER(FIND(";"&amp;UPPER(TRIM(Datos!H34&amp;""))&amp;";",H$1007))),OR(UPPER(TRIM(Datos!H34&amp;""))="SÍ",UPPER(TRIM(Datos!H34&amp;""))="SI",UPPER(TRIM(Datos!H34&amp;""))="NO"),IF(ISNUMBER(Datos!H34),AND(OR(H$1005="",Datos!H34&gt;=H$1005),OR(H$1006="",Datos!H34&lt;=H$1006)),FALSE),TRUE))))</f>
        <v>0.0</v>
      </c>
      <c r="I34">
        <f>IF(Datos!I34="",0,IF(AND(I$1008&lt;&gt;"",Datos!I34=I$1008),0,IF(I$1004=0,0,1-CHOOSE(I$1004,IF(ISNUMBER(Datos!I34),AND(OR(I$1005="",Datos!I34&gt;=I$1005),OR(I$1006="",Datos!I34&lt;=I$1006)),FALSE),IF(ISNUMBER(Datos!I34),AND(Datos!I34=INT(Datos!I34),AND(OR(I$1005="",Datos!I34&gt;=I$1005),OR(I$1006="",Datos!I34&lt;=I$1006))),FALSE),OR(ISNUMBER(FIND(";"&amp;UPPER(TRIM(Datos!I34&amp;""))&amp;"=",I$1007)),ISNUMBER(FIND(";"&amp;UPPER(TRIM(Datos!I34&amp;""))&amp;";",I$1007))),OR(UPPER(TRIM(Datos!I34&amp;""))="SÍ",UPPER(TRIM(Datos!I34&amp;""))="SI",UPPER(TRIM(Datos!I34&amp;""))="NO"),IF(ISNUMBER(Datos!I34),AND(OR(I$1005="",Datos!I34&gt;=I$1005),OR(I$1006="",Datos!I34&lt;=I$1006)),FALSE),TRUE))))</f>
        <v>0.0</v>
      </c>
      <c r="J34">
        <f>IF(Datos!J34="",0,IF(AND(J$1008&lt;&gt;"",Datos!J34=J$1008),0,IF(J$1004=0,0,1-CHOOSE(J$1004,IF(ISNUMBER(Datos!J34),AND(OR(J$1005="",Datos!J34&gt;=J$1005),OR(J$1006="",Datos!J34&lt;=J$1006)),FALSE),IF(ISNUMBER(Datos!J34),AND(Datos!J34=INT(Datos!J34),AND(OR(J$1005="",Datos!J34&gt;=J$1005),OR(J$1006="",Datos!J34&lt;=J$1006))),FALSE),OR(ISNUMBER(FIND(";"&amp;UPPER(TRIM(Datos!J34&amp;""))&amp;"=",J$1007)),ISNUMBER(FIND(";"&amp;UPPER(TRIM(Datos!J34&amp;""))&amp;";",J$1007))),OR(UPPER(TRIM(Datos!J34&amp;""))="SÍ",UPPER(TRIM(Datos!J34&amp;""))="SI",UPPER(TRIM(Datos!J34&amp;""))="NO"),IF(ISNUMBER(Datos!J34),AND(OR(J$1005="",Datos!J34&gt;=J$1005),OR(J$1006="",Datos!J34&lt;=J$1006)),FALSE),TRUE))))</f>
        <v>0.0</v>
      </c>
      <c r="K34">
        <f>IF(Datos!K34="",0,IF(AND(K$1008&lt;&gt;"",Datos!K34=K$1008),0,IF(K$1004=0,0,1-CHOOSE(K$1004,IF(ISNUMBER(Datos!K34),AND(OR(K$1005="",Datos!K34&gt;=K$1005),OR(K$1006="",Datos!K34&lt;=K$1006)),FALSE),IF(ISNUMBER(Datos!K34),AND(Datos!K34=INT(Datos!K34),AND(OR(K$1005="",Datos!K34&gt;=K$1005),OR(K$1006="",Datos!K34&lt;=K$1006))),FALSE),OR(ISNUMBER(FIND(";"&amp;UPPER(TRIM(Datos!K34&amp;""))&amp;"=",K$1007)),ISNUMBER(FIND(";"&amp;UPPER(TRIM(Datos!K34&amp;""))&amp;";",K$1007))),OR(UPPER(TRIM(Datos!K34&amp;""))="SÍ",UPPER(TRIM(Datos!K34&amp;""))="SI",UPPER(TRIM(Datos!K34&amp;""))="NO"),IF(ISNUMBER(Datos!K34),AND(OR(K$1005="",Datos!K34&gt;=K$1005),OR(K$1006="",Datos!K34&lt;=K$1006)),FALSE),TRUE))))</f>
        <v>0.0</v>
      </c>
      <c r="L34">
        <f>IF(Datos!L34="",0,IF(AND(L$1008&lt;&gt;"",Datos!L34=L$1008),0,IF(L$1004=0,0,1-CHOOSE(L$1004,IF(ISNUMBER(Datos!L34),AND(OR(L$1005="",Datos!L34&gt;=L$1005),OR(L$1006="",Datos!L34&lt;=L$1006)),FALSE),IF(ISNUMBER(Datos!L34),AND(Datos!L34=INT(Datos!L34),AND(OR(L$1005="",Datos!L34&gt;=L$1005),OR(L$1006="",Datos!L34&lt;=L$1006))),FALSE),OR(ISNUMBER(FIND(";"&amp;UPPER(TRIM(Datos!L34&amp;""))&amp;"=",L$1007)),ISNUMBER(FIND(";"&amp;UPPER(TRIM(Datos!L34&amp;""))&amp;";",L$1007))),OR(UPPER(TRIM(Datos!L34&amp;""))="SÍ",UPPER(TRIM(Datos!L34&amp;""))="SI",UPPER(TRIM(Datos!L34&amp;""))="NO"),IF(ISNUMBER(Datos!L34),AND(OR(L$1005="",Datos!L34&gt;=L$1005),OR(L$1006="",Datos!L34&lt;=L$1006)),FALSE),TRUE))))</f>
        <v>0.0</v>
      </c>
      <c r="M34">
        <f>IF(Datos!M34="",0,IF(AND(M$1008&lt;&gt;"",Datos!M34=M$1008),0,IF(M$1004=0,0,1-CHOOSE(M$1004,IF(ISNUMBER(Datos!M34),AND(OR(M$1005="",Datos!M34&gt;=M$1005),OR(M$1006="",Datos!M34&lt;=M$1006)),FALSE),IF(ISNUMBER(Datos!M34),AND(Datos!M34=INT(Datos!M34),AND(OR(M$1005="",Datos!M34&gt;=M$1005),OR(M$1006="",Datos!M34&lt;=M$1006))),FALSE),OR(ISNUMBER(FIND(";"&amp;UPPER(TRIM(Datos!M34&amp;""))&amp;"=",M$1007)),ISNUMBER(FIND(";"&amp;UPPER(TRIM(Datos!M34&amp;""))&amp;";",M$1007))),OR(UPPER(TRIM(Datos!M34&amp;""))="SÍ",UPPER(TRIM(Datos!M34&amp;""))="SI",UPPER(TRIM(Datos!M34&amp;""))="NO"),IF(ISNUMBER(Datos!M34),AND(OR(M$1005="",Datos!M34&gt;=M$1005),OR(M$1006="",Datos!M34&lt;=M$1006)),FALSE),TRUE))))</f>
        <v>0.0</v>
      </c>
      <c r="N34">
        <f>IF(Datos!N34="",0,IF(AND(N$1008&lt;&gt;"",Datos!N34=N$1008),0,IF(N$1004=0,0,1-CHOOSE(N$1004,IF(ISNUMBER(Datos!N34),AND(OR(N$1005="",Datos!N34&gt;=N$1005),OR(N$1006="",Datos!N34&lt;=N$1006)),FALSE),IF(ISNUMBER(Datos!N34),AND(Datos!N34=INT(Datos!N34),AND(OR(N$1005="",Datos!N34&gt;=N$1005),OR(N$1006="",Datos!N34&lt;=N$1006))),FALSE),OR(ISNUMBER(FIND(";"&amp;UPPER(TRIM(Datos!N34&amp;""))&amp;"=",N$1007)),ISNUMBER(FIND(";"&amp;UPPER(TRIM(Datos!N34&amp;""))&amp;";",N$1007))),OR(UPPER(TRIM(Datos!N34&amp;""))="SÍ",UPPER(TRIM(Datos!N34&amp;""))="SI",UPPER(TRIM(Datos!N34&amp;""))="NO"),IF(ISNUMBER(Datos!N34),AND(OR(N$1005="",Datos!N34&gt;=N$1005),OR(N$1006="",Datos!N34&lt;=N$1006)),FALSE),TRUE))))</f>
        <v>0.0</v>
      </c>
      <c r="O34">
        <f>IF(Datos!O34="",0,IF(AND(O$1008&lt;&gt;"",Datos!O34=O$1008),0,IF(O$1004=0,0,1-CHOOSE(O$1004,IF(ISNUMBER(Datos!O34),AND(OR(O$1005="",Datos!O34&gt;=O$1005),OR(O$1006="",Datos!O34&lt;=O$1006)),FALSE),IF(ISNUMBER(Datos!O34),AND(Datos!O34=INT(Datos!O34),AND(OR(O$1005="",Datos!O34&gt;=O$1005),OR(O$1006="",Datos!O34&lt;=O$1006))),FALSE),OR(ISNUMBER(FIND(";"&amp;UPPER(TRIM(Datos!O34&amp;""))&amp;"=",O$1007)),ISNUMBER(FIND(";"&amp;UPPER(TRIM(Datos!O34&amp;""))&amp;";",O$1007))),OR(UPPER(TRIM(Datos!O34&amp;""))="SÍ",UPPER(TRIM(Datos!O34&amp;""))="SI",UPPER(TRIM(Datos!O34&amp;""))="NO"),IF(ISNUMBER(Datos!O34),AND(OR(O$1005="",Datos!O34&gt;=O$1005),OR(O$1006="",Datos!O34&lt;=O$1006)),FALSE),TRUE))))</f>
        <v>0.0</v>
      </c>
      <c r="P34">
        <f>IF(Datos!P34="",0,IF(AND(P$1008&lt;&gt;"",Datos!P34=P$1008),0,IF(P$1004=0,0,1-CHOOSE(P$1004,IF(ISNUMBER(Datos!P34),AND(OR(P$1005="",Datos!P34&gt;=P$1005),OR(P$1006="",Datos!P34&lt;=P$1006)),FALSE),IF(ISNUMBER(Datos!P34),AND(Datos!P34=INT(Datos!P34),AND(OR(P$1005="",Datos!P34&gt;=P$1005),OR(P$1006="",Datos!P34&lt;=P$1006))),FALSE),OR(ISNUMBER(FIND(";"&amp;UPPER(TRIM(Datos!P34&amp;""))&amp;"=",P$1007)),ISNUMBER(FIND(";"&amp;UPPER(TRIM(Datos!P34&amp;""))&amp;";",P$1007))),OR(UPPER(TRIM(Datos!P34&amp;""))="SÍ",UPPER(TRIM(Datos!P34&amp;""))="SI",UPPER(TRIM(Datos!P34&amp;""))="NO"),IF(ISNUMBER(Datos!P34),AND(OR(P$1005="",Datos!P34&gt;=P$1005),OR(P$1006="",Datos!P34&lt;=P$1006)),FALSE),TRUE))))</f>
        <v>0.0</v>
      </c>
      <c r="Q34">
        <f>IF(Datos!Q34="",0,IF(AND(Q$1008&lt;&gt;"",Datos!Q34=Q$1008),0,IF(Q$1004=0,0,1-CHOOSE(Q$1004,IF(ISNUMBER(Datos!Q34),AND(OR(Q$1005="",Datos!Q34&gt;=Q$1005),OR(Q$1006="",Datos!Q34&lt;=Q$1006)),FALSE),IF(ISNUMBER(Datos!Q34),AND(Datos!Q34=INT(Datos!Q34),AND(OR(Q$1005="",Datos!Q34&gt;=Q$1005),OR(Q$1006="",Datos!Q34&lt;=Q$1006))),FALSE),OR(ISNUMBER(FIND(";"&amp;UPPER(TRIM(Datos!Q34&amp;""))&amp;"=",Q$1007)),ISNUMBER(FIND(";"&amp;UPPER(TRIM(Datos!Q34&amp;""))&amp;";",Q$1007))),OR(UPPER(TRIM(Datos!Q34&amp;""))="SÍ",UPPER(TRIM(Datos!Q34&amp;""))="SI",UPPER(TRIM(Datos!Q34&amp;""))="NO"),IF(ISNUMBER(Datos!Q34),AND(OR(Q$1005="",Datos!Q34&gt;=Q$1005),OR(Q$1006="",Datos!Q34&lt;=Q$1006)),FALSE),TRUE))))</f>
        <v>0.0</v>
      </c>
      <c r="R34">
        <f>IF(Datos!R34="",0,IF(AND(R$1008&lt;&gt;"",Datos!R34=R$1008),0,IF(R$1004=0,0,1-CHOOSE(R$1004,IF(ISNUMBER(Datos!R34),AND(OR(R$1005="",Datos!R34&gt;=R$1005),OR(R$1006="",Datos!R34&lt;=R$1006)),FALSE),IF(ISNUMBER(Datos!R34),AND(Datos!R34=INT(Datos!R34),AND(OR(R$1005="",Datos!R34&gt;=R$1005),OR(R$1006="",Datos!R34&lt;=R$1006))),FALSE),OR(ISNUMBER(FIND(";"&amp;UPPER(TRIM(Datos!R34&amp;""))&amp;"=",R$1007)),ISNUMBER(FIND(";"&amp;UPPER(TRIM(Datos!R34&amp;""))&amp;";",R$1007))),OR(UPPER(TRIM(Datos!R34&amp;""))="SÍ",UPPER(TRIM(Datos!R34&amp;""))="SI",UPPER(TRIM(Datos!R34&amp;""))="NO"),IF(ISNUMBER(Datos!R34),AND(OR(R$1005="",Datos!R34&gt;=R$1005),OR(R$1006="",Datos!R34&lt;=R$1006)),FALSE),TRUE))))</f>
        <v>0.0</v>
      </c>
      <c r="S34">
        <f>IF(Datos!S34="",0,IF(AND(S$1008&lt;&gt;"",Datos!S34=S$1008),0,IF(S$1004=0,0,1-CHOOSE(S$1004,IF(ISNUMBER(Datos!S34),AND(OR(S$1005="",Datos!S34&gt;=S$1005),OR(S$1006="",Datos!S34&lt;=S$1006)),FALSE),IF(ISNUMBER(Datos!S34),AND(Datos!S34=INT(Datos!S34),AND(OR(S$1005="",Datos!S34&gt;=S$1005),OR(S$1006="",Datos!S34&lt;=S$1006))),FALSE),OR(ISNUMBER(FIND(";"&amp;UPPER(TRIM(Datos!S34&amp;""))&amp;"=",S$1007)),ISNUMBER(FIND(";"&amp;UPPER(TRIM(Datos!S34&amp;""))&amp;";",S$1007))),OR(UPPER(TRIM(Datos!S34&amp;""))="SÍ",UPPER(TRIM(Datos!S34&amp;""))="SI",UPPER(TRIM(Datos!S34&amp;""))="NO"),IF(ISNUMBER(Datos!S34),AND(OR(S$1005="",Datos!S34&gt;=S$1005),OR(S$1006="",Datos!S34&lt;=S$1006)),FALSE),TRUE))))</f>
        <v>0.0</v>
      </c>
      <c r="T34">
        <f>IF(Datos!T34="",0,IF(AND(T$1008&lt;&gt;"",Datos!T34=T$1008),0,IF(T$1004=0,0,1-CHOOSE(T$1004,IF(ISNUMBER(Datos!T34),AND(OR(T$1005="",Datos!T34&gt;=T$1005),OR(T$1006="",Datos!T34&lt;=T$1006)),FALSE),IF(ISNUMBER(Datos!T34),AND(Datos!T34=INT(Datos!T34),AND(OR(T$1005="",Datos!T34&gt;=T$1005),OR(T$1006="",Datos!T34&lt;=T$1006))),FALSE),OR(ISNUMBER(FIND(";"&amp;UPPER(TRIM(Datos!T34&amp;""))&amp;"=",T$1007)),ISNUMBER(FIND(";"&amp;UPPER(TRIM(Datos!T34&amp;""))&amp;";",T$1007))),OR(UPPER(TRIM(Datos!T34&amp;""))="SÍ",UPPER(TRIM(Datos!T34&amp;""))="SI",UPPER(TRIM(Datos!T34&amp;""))="NO"),IF(ISNUMBER(Datos!T34),AND(OR(T$1005="",Datos!T34&gt;=T$1005),OR(T$1006="",Datos!T34&lt;=T$1006)),FALSE),TRUE))))</f>
        <v>0.0</v>
      </c>
      <c r="U34">
        <f>IF(Datos!U34="",0,IF(AND(U$1008&lt;&gt;"",Datos!U34=U$1008),0,IF(U$1004=0,0,1-CHOOSE(U$1004,IF(ISNUMBER(Datos!U34),AND(OR(U$1005="",Datos!U34&gt;=U$1005),OR(U$1006="",Datos!U34&lt;=U$1006)),FALSE),IF(ISNUMBER(Datos!U34),AND(Datos!U34=INT(Datos!U34),AND(OR(U$1005="",Datos!U34&gt;=U$1005),OR(U$1006="",Datos!U34&lt;=U$1006))),FALSE),OR(ISNUMBER(FIND(";"&amp;UPPER(TRIM(Datos!U34&amp;""))&amp;"=",U$1007)),ISNUMBER(FIND(";"&amp;UPPER(TRIM(Datos!U34&amp;""))&amp;";",U$1007))),OR(UPPER(TRIM(Datos!U34&amp;""))="SÍ",UPPER(TRIM(Datos!U34&amp;""))="SI",UPPER(TRIM(Datos!U34&amp;""))="NO"),IF(ISNUMBER(Datos!U34),AND(OR(U$1005="",Datos!U34&gt;=U$1005),OR(U$1006="",Datos!U34&lt;=U$1006)),FALSE),TRUE))))</f>
        <v>0.0</v>
      </c>
      <c r="V34">
        <f>IF(Datos!V34="",0,IF(AND(V$1008&lt;&gt;"",Datos!V34=V$1008),0,IF(V$1004=0,0,1-CHOOSE(V$1004,IF(ISNUMBER(Datos!V34),AND(OR(V$1005="",Datos!V34&gt;=V$1005),OR(V$1006="",Datos!V34&lt;=V$1006)),FALSE),IF(ISNUMBER(Datos!V34),AND(Datos!V34=INT(Datos!V34),AND(OR(V$1005="",Datos!V34&gt;=V$1005),OR(V$1006="",Datos!V34&lt;=V$1006))),FALSE),OR(ISNUMBER(FIND(";"&amp;UPPER(TRIM(Datos!V34&amp;""))&amp;"=",V$1007)),ISNUMBER(FIND(";"&amp;UPPER(TRIM(Datos!V34&amp;""))&amp;";",V$1007))),OR(UPPER(TRIM(Datos!V34&amp;""))="SÍ",UPPER(TRIM(Datos!V34&amp;""))="SI",UPPER(TRIM(Datos!V34&amp;""))="NO"),IF(ISNUMBER(Datos!V34),AND(OR(V$1005="",Datos!V34&gt;=V$1005),OR(V$1006="",Datos!V34&lt;=V$1006)),FALSE),TRUE))))</f>
        <v>0.0</v>
      </c>
      <c r="W34">
        <f>IF(Datos!W34="",0,IF(AND(W$1008&lt;&gt;"",Datos!W34=W$1008),0,IF(W$1004=0,0,1-CHOOSE(W$1004,IF(ISNUMBER(Datos!W34),AND(OR(W$1005="",Datos!W34&gt;=W$1005),OR(W$1006="",Datos!W34&lt;=W$1006)),FALSE),IF(ISNUMBER(Datos!W34),AND(Datos!W34=INT(Datos!W34),AND(OR(W$1005="",Datos!W34&gt;=W$1005),OR(W$1006="",Datos!W34&lt;=W$1006))),FALSE),OR(ISNUMBER(FIND(";"&amp;UPPER(TRIM(Datos!W34&amp;""))&amp;"=",W$1007)),ISNUMBER(FIND(";"&amp;UPPER(TRIM(Datos!W34&amp;""))&amp;";",W$1007))),OR(UPPER(TRIM(Datos!W34&amp;""))="SÍ",UPPER(TRIM(Datos!W34&amp;""))="SI",UPPER(TRIM(Datos!W34&amp;""))="NO"),IF(ISNUMBER(Datos!W34),AND(OR(W$1005="",Datos!W34&gt;=W$1005),OR(W$1006="",Datos!W34&lt;=W$1006)),FALSE),TRUE))))</f>
        <v>0.0</v>
      </c>
      <c r="X34">
        <f>IF(Datos!X34="",0,IF(AND(X$1008&lt;&gt;"",Datos!X34=X$1008),0,IF(X$1004=0,0,1-CHOOSE(X$1004,IF(ISNUMBER(Datos!X34),AND(OR(X$1005="",Datos!X34&gt;=X$1005),OR(X$1006="",Datos!X34&lt;=X$1006)),FALSE),IF(ISNUMBER(Datos!X34),AND(Datos!X34=INT(Datos!X34),AND(OR(X$1005="",Datos!X34&gt;=X$1005),OR(X$1006="",Datos!X34&lt;=X$1006))),FALSE),OR(ISNUMBER(FIND(";"&amp;UPPER(TRIM(Datos!X34&amp;""))&amp;"=",X$1007)),ISNUMBER(FIND(";"&amp;UPPER(TRIM(Datos!X34&amp;""))&amp;";",X$1007))),OR(UPPER(TRIM(Datos!X34&amp;""))="SÍ",UPPER(TRIM(Datos!X34&amp;""))="SI",UPPER(TRIM(Datos!X34&amp;""))="NO"),IF(ISNUMBER(Datos!X34),AND(OR(X$1005="",Datos!X34&gt;=X$1005),OR(X$1006="",Datos!X34&lt;=X$1006)),FALSE),TRUE))))</f>
        <v>0.0</v>
      </c>
      <c r="Y34">
        <f>IF(Datos!Y34="",0,IF(AND(Y$1008&lt;&gt;"",Datos!Y34=Y$1008),0,IF(Y$1004=0,0,1-CHOOSE(Y$1004,IF(ISNUMBER(Datos!Y34),AND(OR(Y$1005="",Datos!Y34&gt;=Y$1005),OR(Y$1006="",Datos!Y34&lt;=Y$1006)),FALSE),IF(ISNUMBER(Datos!Y34),AND(Datos!Y34=INT(Datos!Y34),AND(OR(Y$1005="",Datos!Y34&gt;=Y$1005),OR(Y$1006="",Datos!Y34&lt;=Y$1006))),FALSE),OR(ISNUMBER(FIND(";"&amp;UPPER(TRIM(Datos!Y34&amp;""))&amp;"=",Y$1007)),ISNUMBER(FIND(";"&amp;UPPER(TRIM(Datos!Y34&amp;""))&amp;";",Y$1007))),OR(UPPER(TRIM(Datos!Y34&amp;""))="SÍ",UPPER(TRIM(Datos!Y34&amp;""))="SI",UPPER(TRIM(Datos!Y34&amp;""))="NO"),IF(ISNUMBER(Datos!Y34),AND(OR(Y$1005="",Datos!Y34&gt;=Y$1005),OR(Y$1006="",Datos!Y34&lt;=Y$1006)),FALSE),TRUE))))</f>
        <v>0.0</v>
      </c>
      <c r="Z34">
        <f>IF(Datos!Z34="",0,IF(AND(Z$1008&lt;&gt;"",Datos!Z34=Z$1008),0,IF(Z$1004=0,0,1-CHOOSE(Z$1004,IF(ISNUMBER(Datos!Z34),AND(OR(Z$1005="",Datos!Z34&gt;=Z$1005),OR(Z$1006="",Datos!Z34&lt;=Z$1006)),FALSE),IF(ISNUMBER(Datos!Z34),AND(Datos!Z34=INT(Datos!Z34),AND(OR(Z$1005="",Datos!Z34&gt;=Z$1005),OR(Z$1006="",Datos!Z34&lt;=Z$1006))),FALSE),OR(ISNUMBER(FIND(";"&amp;UPPER(TRIM(Datos!Z34&amp;""))&amp;"=",Z$1007)),ISNUMBER(FIND(";"&amp;UPPER(TRIM(Datos!Z34&amp;""))&amp;";",Z$1007))),OR(UPPER(TRIM(Datos!Z34&amp;""))="SÍ",UPPER(TRIM(Datos!Z34&amp;""))="SI",UPPER(TRIM(Datos!Z34&amp;""))="NO"),IF(ISNUMBER(Datos!Z34),AND(OR(Z$1005="",Datos!Z34&gt;=Z$1005),OR(Z$1006="",Datos!Z34&lt;=Z$1006)),FALSE),TRUE))))</f>
        <v>0.0</v>
      </c>
      <c r="AA34">
        <f>IF(Datos!AA34="",0,IF(AND(AA$1008&lt;&gt;"",Datos!AA34=AA$1008),0,IF(AA$1004=0,0,1-CHOOSE(AA$1004,IF(ISNUMBER(Datos!AA34),AND(OR(AA$1005="",Datos!AA34&gt;=AA$1005),OR(AA$1006="",Datos!AA34&lt;=AA$1006)),FALSE),IF(ISNUMBER(Datos!AA34),AND(Datos!AA34=INT(Datos!AA34),AND(OR(AA$1005="",Datos!AA34&gt;=AA$1005),OR(AA$1006="",Datos!AA34&lt;=AA$1006))),FALSE),OR(ISNUMBER(FIND(";"&amp;UPPER(TRIM(Datos!AA34&amp;""))&amp;"=",AA$1007)),ISNUMBER(FIND(";"&amp;UPPER(TRIM(Datos!AA34&amp;""))&amp;";",AA$1007))),OR(UPPER(TRIM(Datos!AA34&amp;""))="SÍ",UPPER(TRIM(Datos!AA34&amp;""))="SI",UPPER(TRIM(Datos!AA34&amp;""))="NO"),IF(ISNUMBER(Datos!AA34),AND(OR(AA$1005="",Datos!AA34&gt;=AA$1005),OR(AA$1006="",Datos!AA34&lt;=AA$1006)),FALSE),TRUE))))</f>
        <v>0.0</v>
      </c>
      <c r="AB34">
        <f>IF(Datos!AB34="",0,IF(AND(AB$1008&lt;&gt;"",Datos!AB34=AB$1008),0,IF(AB$1004=0,0,1-CHOOSE(AB$1004,IF(ISNUMBER(Datos!AB34),AND(OR(AB$1005="",Datos!AB34&gt;=AB$1005),OR(AB$1006="",Datos!AB34&lt;=AB$1006)),FALSE),IF(ISNUMBER(Datos!AB34),AND(Datos!AB34=INT(Datos!AB34),AND(OR(AB$1005="",Datos!AB34&gt;=AB$1005),OR(AB$1006="",Datos!AB34&lt;=AB$1006))),FALSE),OR(ISNUMBER(FIND(";"&amp;UPPER(TRIM(Datos!AB34&amp;""))&amp;"=",AB$1007)),ISNUMBER(FIND(";"&amp;UPPER(TRIM(Datos!AB34&amp;""))&amp;";",AB$1007))),OR(UPPER(TRIM(Datos!AB34&amp;""))="SÍ",UPPER(TRIM(Datos!AB34&amp;""))="SI",UPPER(TRIM(Datos!AB34&amp;""))="NO"),IF(ISNUMBER(Datos!AB34),AND(OR(AB$1005="",Datos!AB34&gt;=AB$1005),OR(AB$1006="",Datos!AB34&lt;=AB$1006)),FALSE),TRUE))))</f>
        <v>0.0</v>
      </c>
      <c r="AC34">
        <f>IF(Datos!AC34="",0,IF(AND(AC$1008&lt;&gt;"",Datos!AC34=AC$1008),0,IF(AC$1004=0,0,1-CHOOSE(AC$1004,IF(ISNUMBER(Datos!AC34),AND(OR(AC$1005="",Datos!AC34&gt;=AC$1005),OR(AC$1006="",Datos!AC34&lt;=AC$1006)),FALSE),IF(ISNUMBER(Datos!AC34),AND(Datos!AC34=INT(Datos!AC34),AND(OR(AC$1005="",Datos!AC34&gt;=AC$1005),OR(AC$1006="",Datos!AC34&lt;=AC$1006))),FALSE),OR(ISNUMBER(FIND(";"&amp;UPPER(TRIM(Datos!AC34&amp;""))&amp;"=",AC$1007)),ISNUMBER(FIND(";"&amp;UPPER(TRIM(Datos!AC34&amp;""))&amp;";",AC$1007))),OR(UPPER(TRIM(Datos!AC34&amp;""))="SÍ",UPPER(TRIM(Datos!AC34&amp;""))="SI",UPPER(TRIM(Datos!AC34&amp;""))="NO"),IF(ISNUMBER(Datos!AC34),AND(OR(AC$1005="",Datos!AC34&gt;=AC$1005),OR(AC$1006="",Datos!AC34&lt;=AC$1006)),FALSE),TRUE))))</f>
        <v>0.0</v>
      </c>
      <c r="AD34">
        <f>IF(Datos!AD34="",0,IF(AND(AD$1008&lt;&gt;"",Datos!AD34=AD$1008),0,IF(AD$1004=0,0,1-CHOOSE(AD$1004,IF(ISNUMBER(Datos!AD34),AND(OR(AD$1005="",Datos!AD34&gt;=AD$1005),OR(AD$1006="",Datos!AD34&lt;=AD$1006)),FALSE),IF(ISNUMBER(Datos!AD34),AND(Datos!AD34=INT(Datos!AD34),AND(OR(AD$1005="",Datos!AD34&gt;=AD$1005),OR(AD$1006="",Datos!AD34&lt;=AD$1006))),FALSE),OR(ISNUMBER(FIND(";"&amp;UPPER(TRIM(Datos!AD34&amp;""))&amp;"=",AD$1007)),ISNUMBER(FIND(";"&amp;UPPER(TRIM(Datos!AD34&amp;""))&amp;";",AD$1007))),OR(UPPER(TRIM(Datos!AD34&amp;""))="SÍ",UPPER(TRIM(Datos!AD34&amp;""))="SI",UPPER(TRIM(Datos!AD34&amp;""))="NO"),IF(ISNUMBER(Datos!AD34),AND(OR(AD$1005="",Datos!AD34&gt;=AD$1005),OR(AD$1006="",Datos!AD34&lt;=AD$1006)),FALSE),TRUE))))</f>
        <v>0.0</v>
      </c>
      <c r="AE34">
        <f>IF(Datos!AE34="",0,IF(AND(AE$1008&lt;&gt;"",Datos!AE34=AE$1008),0,IF(AE$1004=0,0,1-CHOOSE(AE$1004,IF(ISNUMBER(Datos!AE34),AND(OR(AE$1005="",Datos!AE34&gt;=AE$1005),OR(AE$1006="",Datos!AE34&lt;=AE$1006)),FALSE),IF(ISNUMBER(Datos!AE34),AND(Datos!AE34=INT(Datos!AE34),AND(OR(AE$1005="",Datos!AE34&gt;=AE$1005),OR(AE$1006="",Datos!AE34&lt;=AE$1006))),FALSE),OR(ISNUMBER(FIND(";"&amp;UPPER(TRIM(Datos!AE34&amp;""))&amp;"=",AE$1007)),ISNUMBER(FIND(";"&amp;UPPER(TRIM(Datos!AE34&amp;""))&amp;";",AE$1007))),OR(UPPER(TRIM(Datos!AE34&amp;""))="SÍ",UPPER(TRIM(Datos!AE34&amp;""))="SI",UPPER(TRIM(Datos!AE34&amp;""))="NO"),IF(ISNUMBER(Datos!AE34),AND(OR(AE$1005="",Datos!AE34&gt;=AE$1005),OR(AE$1006="",Datos!AE34&lt;=AE$1006)),FALSE),TRUE))))</f>
        <v>0.0</v>
      </c>
    </row>
    <row r="35" spans="2:31">
      <c r="B35">
        <f>IF(Datos!B35="",0,IF(AND(B$1008&lt;&gt;"",Datos!B35=B$1008),0,IF(B$1004=0,0,1-CHOOSE(B$1004,IF(ISNUMBER(Datos!B35),AND(OR(B$1005="",Datos!B35&gt;=B$1005),OR(B$1006="",Datos!B35&lt;=B$1006)),FALSE),IF(ISNUMBER(Datos!B35),AND(Datos!B35=INT(Datos!B35),AND(OR(B$1005="",Datos!B35&gt;=B$1005),OR(B$1006="",Datos!B35&lt;=B$1006))),FALSE),OR(ISNUMBER(FIND(";"&amp;UPPER(TRIM(Datos!B35&amp;""))&amp;"=",B$1007)),ISNUMBER(FIND(";"&amp;UPPER(TRIM(Datos!B35&amp;""))&amp;";",B$1007))),OR(UPPER(TRIM(Datos!B35&amp;""))="SÍ",UPPER(TRIM(Datos!B35&amp;""))="SI",UPPER(TRIM(Datos!B35&amp;""))="NO"),IF(ISNUMBER(Datos!B35),AND(OR(B$1005="",Datos!B35&gt;=B$1005),OR(B$1006="",Datos!B35&lt;=B$1006)),FALSE),TRUE))))</f>
        <v>0.0</v>
      </c>
      <c r="C35">
        <f>IF(Datos!C35="",0,IF(AND(C$1008&lt;&gt;"",Datos!C35=C$1008),0,IF(C$1004=0,0,1-CHOOSE(C$1004,IF(ISNUMBER(Datos!C35),AND(OR(C$1005="",Datos!C35&gt;=C$1005),OR(C$1006="",Datos!C35&lt;=C$1006)),FALSE),IF(ISNUMBER(Datos!C35),AND(Datos!C35=INT(Datos!C35),AND(OR(C$1005="",Datos!C35&gt;=C$1005),OR(C$1006="",Datos!C35&lt;=C$1006))),FALSE),OR(ISNUMBER(FIND(";"&amp;UPPER(TRIM(Datos!C35&amp;""))&amp;"=",C$1007)),ISNUMBER(FIND(";"&amp;UPPER(TRIM(Datos!C35&amp;""))&amp;";",C$1007))),OR(UPPER(TRIM(Datos!C35&amp;""))="SÍ",UPPER(TRIM(Datos!C35&amp;""))="SI",UPPER(TRIM(Datos!C35&amp;""))="NO"),IF(ISNUMBER(Datos!C35),AND(OR(C$1005="",Datos!C35&gt;=C$1005),OR(C$1006="",Datos!C35&lt;=C$1006)),FALSE),TRUE))))</f>
        <v>0.0</v>
      </c>
      <c r="D35">
        <f>IF(Datos!D35="",0,IF(AND(D$1008&lt;&gt;"",Datos!D35=D$1008),0,IF(D$1004=0,0,1-CHOOSE(D$1004,IF(ISNUMBER(Datos!D35),AND(OR(D$1005="",Datos!D35&gt;=D$1005),OR(D$1006="",Datos!D35&lt;=D$1006)),FALSE),IF(ISNUMBER(Datos!D35),AND(Datos!D35=INT(Datos!D35),AND(OR(D$1005="",Datos!D35&gt;=D$1005),OR(D$1006="",Datos!D35&lt;=D$1006))),FALSE),OR(ISNUMBER(FIND(";"&amp;UPPER(TRIM(Datos!D35&amp;""))&amp;"=",D$1007)),ISNUMBER(FIND(";"&amp;UPPER(TRIM(Datos!D35&amp;""))&amp;";",D$1007))),OR(UPPER(TRIM(Datos!D35&amp;""))="SÍ",UPPER(TRIM(Datos!D35&amp;""))="SI",UPPER(TRIM(Datos!D35&amp;""))="NO"),IF(ISNUMBER(Datos!D35),AND(OR(D$1005="",Datos!D35&gt;=D$1005),OR(D$1006="",Datos!D35&lt;=D$1006)),FALSE),TRUE))))</f>
        <v>0.0</v>
      </c>
      <c r="E35">
        <f>IF(Datos!E35="",0,IF(AND(E$1008&lt;&gt;"",Datos!E35=E$1008),0,IF(E$1004=0,0,1-CHOOSE(E$1004,IF(ISNUMBER(Datos!E35),AND(OR(E$1005="",Datos!E35&gt;=E$1005),OR(E$1006="",Datos!E35&lt;=E$1006)),FALSE),IF(ISNUMBER(Datos!E35),AND(Datos!E35=INT(Datos!E35),AND(OR(E$1005="",Datos!E35&gt;=E$1005),OR(E$1006="",Datos!E35&lt;=E$1006))),FALSE),OR(ISNUMBER(FIND(";"&amp;UPPER(TRIM(Datos!E35&amp;""))&amp;"=",E$1007)),ISNUMBER(FIND(";"&amp;UPPER(TRIM(Datos!E35&amp;""))&amp;";",E$1007))),OR(UPPER(TRIM(Datos!E35&amp;""))="SÍ",UPPER(TRIM(Datos!E35&amp;""))="SI",UPPER(TRIM(Datos!E35&amp;""))="NO"),IF(ISNUMBER(Datos!E35),AND(OR(E$1005="",Datos!E35&gt;=E$1005),OR(E$1006="",Datos!E35&lt;=E$1006)),FALSE),TRUE))))</f>
        <v>0.0</v>
      </c>
      <c r="F35">
        <f>IF(Datos!F35="",0,IF(AND(F$1008&lt;&gt;"",Datos!F35=F$1008),0,IF(F$1004=0,0,1-CHOOSE(F$1004,IF(ISNUMBER(Datos!F35),AND(OR(F$1005="",Datos!F35&gt;=F$1005),OR(F$1006="",Datos!F35&lt;=F$1006)),FALSE),IF(ISNUMBER(Datos!F35),AND(Datos!F35=INT(Datos!F35),AND(OR(F$1005="",Datos!F35&gt;=F$1005),OR(F$1006="",Datos!F35&lt;=F$1006))),FALSE),OR(ISNUMBER(FIND(";"&amp;UPPER(TRIM(Datos!F35&amp;""))&amp;"=",F$1007)),ISNUMBER(FIND(";"&amp;UPPER(TRIM(Datos!F35&amp;""))&amp;";",F$1007))),OR(UPPER(TRIM(Datos!F35&amp;""))="SÍ",UPPER(TRIM(Datos!F35&amp;""))="SI",UPPER(TRIM(Datos!F35&amp;""))="NO"),IF(ISNUMBER(Datos!F35),AND(OR(F$1005="",Datos!F35&gt;=F$1005),OR(F$1006="",Datos!F35&lt;=F$1006)),FALSE),TRUE))))</f>
        <v>0.0</v>
      </c>
      <c r="G35">
        <f>IF(Datos!G35="",0,IF(AND(G$1008&lt;&gt;"",Datos!G35=G$1008),0,IF(G$1004=0,0,1-CHOOSE(G$1004,IF(ISNUMBER(Datos!G35),AND(OR(G$1005="",Datos!G35&gt;=G$1005),OR(G$1006="",Datos!G35&lt;=G$1006)),FALSE),IF(ISNUMBER(Datos!G35),AND(Datos!G35=INT(Datos!G35),AND(OR(G$1005="",Datos!G35&gt;=G$1005),OR(G$1006="",Datos!G35&lt;=G$1006))),FALSE),OR(ISNUMBER(FIND(";"&amp;UPPER(TRIM(Datos!G35&amp;""))&amp;"=",G$1007)),ISNUMBER(FIND(";"&amp;UPPER(TRIM(Datos!G35&amp;""))&amp;";",G$1007))),OR(UPPER(TRIM(Datos!G35&amp;""))="SÍ",UPPER(TRIM(Datos!G35&amp;""))="SI",UPPER(TRIM(Datos!G35&amp;""))="NO"),IF(ISNUMBER(Datos!G35),AND(OR(G$1005="",Datos!G35&gt;=G$1005),OR(G$1006="",Datos!G35&lt;=G$1006)),FALSE),TRUE))))</f>
        <v>0.0</v>
      </c>
      <c r="H35">
        <f>IF(Datos!H35="",0,IF(AND(H$1008&lt;&gt;"",Datos!H35=H$1008),0,IF(H$1004=0,0,1-CHOOSE(H$1004,IF(ISNUMBER(Datos!H35),AND(OR(H$1005="",Datos!H35&gt;=H$1005),OR(H$1006="",Datos!H35&lt;=H$1006)),FALSE),IF(ISNUMBER(Datos!H35),AND(Datos!H35=INT(Datos!H35),AND(OR(H$1005="",Datos!H35&gt;=H$1005),OR(H$1006="",Datos!H35&lt;=H$1006))),FALSE),OR(ISNUMBER(FIND(";"&amp;UPPER(TRIM(Datos!H35&amp;""))&amp;"=",H$1007)),ISNUMBER(FIND(";"&amp;UPPER(TRIM(Datos!H35&amp;""))&amp;";",H$1007))),OR(UPPER(TRIM(Datos!H35&amp;""))="SÍ",UPPER(TRIM(Datos!H35&amp;""))="SI",UPPER(TRIM(Datos!H35&amp;""))="NO"),IF(ISNUMBER(Datos!H35),AND(OR(H$1005="",Datos!H35&gt;=H$1005),OR(H$1006="",Datos!H35&lt;=H$1006)),FALSE),TRUE))))</f>
        <v>0.0</v>
      </c>
      <c r="I35">
        <f>IF(Datos!I35="",0,IF(AND(I$1008&lt;&gt;"",Datos!I35=I$1008),0,IF(I$1004=0,0,1-CHOOSE(I$1004,IF(ISNUMBER(Datos!I35),AND(OR(I$1005="",Datos!I35&gt;=I$1005),OR(I$1006="",Datos!I35&lt;=I$1006)),FALSE),IF(ISNUMBER(Datos!I35),AND(Datos!I35=INT(Datos!I35),AND(OR(I$1005="",Datos!I35&gt;=I$1005),OR(I$1006="",Datos!I35&lt;=I$1006))),FALSE),OR(ISNUMBER(FIND(";"&amp;UPPER(TRIM(Datos!I35&amp;""))&amp;"=",I$1007)),ISNUMBER(FIND(";"&amp;UPPER(TRIM(Datos!I35&amp;""))&amp;";",I$1007))),OR(UPPER(TRIM(Datos!I35&amp;""))="SÍ",UPPER(TRIM(Datos!I35&amp;""))="SI",UPPER(TRIM(Datos!I35&amp;""))="NO"),IF(ISNUMBER(Datos!I35),AND(OR(I$1005="",Datos!I35&gt;=I$1005),OR(I$1006="",Datos!I35&lt;=I$1006)),FALSE),TRUE))))</f>
        <v>0.0</v>
      </c>
      <c r="J35">
        <f>IF(Datos!J35="",0,IF(AND(J$1008&lt;&gt;"",Datos!J35=J$1008),0,IF(J$1004=0,0,1-CHOOSE(J$1004,IF(ISNUMBER(Datos!J35),AND(OR(J$1005="",Datos!J35&gt;=J$1005),OR(J$1006="",Datos!J35&lt;=J$1006)),FALSE),IF(ISNUMBER(Datos!J35),AND(Datos!J35=INT(Datos!J35),AND(OR(J$1005="",Datos!J35&gt;=J$1005),OR(J$1006="",Datos!J35&lt;=J$1006))),FALSE),OR(ISNUMBER(FIND(";"&amp;UPPER(TRIM(Datos!J35&amp;""))&amp;"=",J$1007)),ISNUMBER(FIND(";"&amp;UPPER(TRIM(Datos!J35&amp;""))&amp;";",J$1007))),OR(UPPER(TRIM(Datos!J35&amp;""))="SÍ",UPPER(TRIM(Datos!J35&amp;""))="SI",UPPER(TRIM(Datos!J35&amp;""))="NO"),IF(ISNUMBER(Datos!J35),AND(OR(J$1005="",Datos!J35&gt;=J$1005),OR(J$1006="",Datos!J35&lt;=J$1006)),FALSE),TRUE))))</f>
        <v>0.0</v>
      </c>
      <c r="K35">
        <f>IF(Datos!K35="",0,IF(AND(K$1008&lt;&gt;"",Datos!K35=K$1008),0,IF(K$1004=0,0,1-CHOOSE(K$1004,IF(ISNUMBER(Datos!K35),AND(OR(K$1005="",Datos!K35&gt;=K$1005),OR(K$1006="",Datos!K35&lt;=K$1006)),FALSE),IF(ISNUMBER(Datos!K35),AND(Datos!K35=INT(Datos!K35),AND(OR(K$1005="",Datos!K35&gt;=K$1005),OR(K$1006="",Datos!K35&lt;=K$1006))),FALSE),OR(ISNUMBER(FIND(";"&amp;UPPER(TRIM(Datos!K35&amp;""))&amp;"=",K$1007)),ISNUMBER(FIND(";"&amp;UPPER(TRIM(Datos!K35&amp;""))&amp;";",K$1007))),OR(UPPER(TRIM(Datos!K35&amp;""))="SÍ",UPPER(TRIM(Datos!K35&amp;""))="SI",UPPER(TRIM(Datos!K35&amp;""))="NO"),IF(ISNUMBER(Datos!K35),AND(OR(K$1005="",Datos!K35&gt;=K$1005),OR(K$1006="",Datos!K35&lt;=K$1006)),FALSE),TRUE))))</f>
        <v>0.0</v>
      </c>
      <c r="L35">
        <f>IF(Datos!L35="",0,IF(AND(L$1008&lt;&gt;"",Datos!L35=L$1008),0,IF(L$1004=0,0,1-CHOOSE(L$1004,IF(ISNUMBER(Datos!L35),AND(OR(L$1005="",Datos!L35&gt;=L$1005),OR(L$1006="",Datos!L35&lt;=L$1006)),FALSE),IF(ISNUMBER(Datos!L35),AND(Datos!L35=INT(Datos!L35),AND(OR(L$1005="",Datos!L35&gt;=L$1005),OR(L$1006="",Datos!L35&lt;=L$1006))),FALSE),OR(ISNUMBER(FIND(";"&amp;UPPER(TRIM(Datos!L35&amp;""))&amp;"=",L$1007)),ISNUMBER(FIND(";"&amp;UPPER(TRIM(Datos!L35&amp;""))&amp;";",L$1007))),OR(UPPER(TRIM(Datos!L35&amp;""))="SÍ",UPPER(TRIM(Datos!L35&amp;""))="SI",UPPER(TRIM(Datos!L35&amp;""))="NO"),IF(ISNUMBER(Datos!L35),AND(OR(L$1005="",Datos!L35&gt;=L$1005),OR(L$1006="",Datos!L35&lt;=L$1006)),FALSE),TRUE))))</f>
        <v>0.0</v>
      </c>
      <c r="M35">
        <f>IF(Datos!M35="",0,IF(AND(M$1008&lt;&gt;"",Datos!M35=M$1008),0,IF(M$1004=0,0,1-CHOOSE(M$1004,IF(ISNUMBER(Datos!M35),AND(OR(M$1005="",Datos!M35&gt;=M$1005),OR(M$1006="",Datos!M35&lt;=M$1006)),FALSE),IF(ISNUMBER(Datos!M35),AND(Datos!M35=INT(Datos!M35),AND(OR(M$1005="",Datos!M35&gt;=M$1005),OR(M$1006="",Datos!M35&lt;=M$1006))),FALSE),OR(ISNUMBER(FIND(";"&amp;UPPER(TRIM(Datos!M35&amp;""))&amp;"=",M$1007)),ISNUMBER(FIND(";"&amp;UPPER(TRIM(Datos!M35&amp;""))&amp;";",M$1007))),OR(UPPER(TRIM(Datos!M35&amp;""))="SÍ",UPPER(TRIM(Datos!M35&amp;""))="SI",UPPER(TRIM(Datos!M35&amp;""))="NO"),IF(ISNUMBER(Datos!M35),AND(OR(M$1005="",Datos!M35&gt;=M$1005),OR(M$1006="",Datos!M35&lt;=M$1006)),FALSE),TRUE))))</f>
        <v>0.0</v>
      </c>
      <c r="N35">
        <f>IF(Datos!N35="",0,IF(AND(N$1008&lt;&gt;"",Datos!N35=N$1008),0,IF(N$1004=0,0,1-CHOOSE(N$1004,IF(ISNUMBER(Datos!N35),AND(OR(N$1005="",Datos!N35&gt;=N$1005),OR(N$1006="",Datos!N35&lt;=N$1006)),FALSE),IF(ISNUMBER(Datos!N35),AND(Datos!N35=INT(Datos!N35),AND(OR(N$1005="",Datos!N35&gt;=N$1005),OR(N$1006="",Datos!N35&lt;=N$1006))),FALSE),OR(ISNUMBER(FIND(";"&amp;UPPER(TRIM(Datos!N35&amp;""))&amp;"=",N$1007)),ISNUMBER(FIND(";"&amp;UPPER(TRIM(Datos!N35&amp;""))&amp;";",N$1007))),OR(UPPER(TRIM(Datos!N35&amp;""))="SÍ",UPPER(TRIM(Datos!N35&amp;""))="SI",UPPER(TRIM(Datos!N35&amp;""))="NO"),IF(ISNUMBER(Datos!N35),AND(OR(N$1005="",Datos!N35&gt;=N$1005),OR(N$1006="",Datos!N35&lt;=N$1006)),FALSE),TRUE))))</f>
        <v>0.0</v>
      </c>
      <c r="O35">
        <f>IF(Datos!O35="",0,IF(AND(O$1008&lt;&gt;"",Datos!O35=O$1008),0,IF(O$1004=0,0,1-CHOOSE(O$1004,IF(ISNUMBER(Datos!O35),AND(OR(O$1005="",Datos!O35&gt;=O$1005),OR(O$1006="",Datos!O35&lt;=O$1006)),FALSE),IF(ISNUMBER(Datos!O35),AND(Datos!O35=INT(Datos!O35),AND(OR(O$1005="",Datos!O35&gt;=O$1005),OR(O$1006="",Datos!O35&lt;=O$1006))),FALSE),OR(ISNUMBER(FIND(";"&amp;UPPER(TRIM(Datos!O35&amp;""))&amp;"=",O$1007)),ISNUMBER(FIND(";"&amp;UPPER(TRIM(Datos!O35&amp;""))&amp;";",O$1007))),OR(UPPER(TRIM(Datos!O35&amp;""))="SÍ",UPPER(TRIM(Datos!O35&amp;""))="SI",UPPER(TRIM(Datos!O35&amp;""))="NO"),IF(ISNUMBER(Datos!O35),AND(OR(O$1005="",Datos!O35&gt;=O$1005),OR(O$1006="",Datos!O35&lt;=O$1006)),FALSE),TRUE))))</f>
        <v>0.0</v>
      </c>
      <c r="P35">
        <f>IF(Datos!P35="",0,IF(AND(P$1008&lt;&gt;"",Datos!P35=P$1008),0,IF(P$1004=0,0,1-CHOOSE(P$1004,IF(ISNUMBER(Datos!P35),AND(OR(P$1005="",Datos!P35&gt;=P$1005),OR(P$1006="",Datos!P35&lt;=P$1006)),FALSE),IF(ISNUMBER(Datos!P35),AND(Datos!P35=INT(Datos!P35),AND(OR(P$1005="",Datos!P35&gt;=P$1005),OR(P$1006="",Datos!P35&lt;=P$1006))),FALSE),OR(ISNUMBER(FIND(";"&amp;UPPER(TRIM(Datos!P35&amp;""))&amp;"=",P$1007)),ISNUMBER(FIND(";"&amp;UPPER(TRIM(Datos!P35&amp;""))&amp;";",P$1007))),OR(UPPER(TRIM(Datos!P35&amp;""))="SÍ",UPPER(TRIM(Datos!P35&amp;""))="SI",UPPER(TRIM(Datos!P35&amp;""))="NO"),IF(ISNUMBER(Datos!P35),AND(OR(P$1005="",Datos!P35&gt;=P$1005),OR(P$1006="",Datos!P35&lt;=P$1006)),FALSE),TRUE))))</f>
        <v>0.0</v>
      </c>
      <c r="Q35">
        <f>IF(Datos!Q35="",0,IF(AND(Q$1008&lt;&gt;"",Datos!Q35=Q$1008),0,IF(Q$1004=0,0,1-CHOOSE(Q$1004,IF(ISNUMBER(Datos!Q35),AND(OR(Q$1005="",Datos!Q35&gt;=Q$1005),OR(Q$1006="",Datos!Q35&lt;=Q$1006)),FALSE),IF(ISNUMBER(Datos!Q35),AND(Datos!Q35=INT(Datos!Q35),AND(OR(Q$1005="",Datos!Q35&gt;=Q$1005),OR(Q$1006="",Datos!Q35&lt;=Q$1006))),FALSE),OR(ISNUMBER(FIND(";"&amp;UPPER(TRIM(Datos!Q35&amp;""))&amp;"=",Q$1007)),ISNUMBER(FIND(";"&amp;UPPER(TRIM(Datos!Q35&amp;""))&amp;";",Q$1007))),OR(UPPER(TRIM(Datos!Q35&amp;""))="SÍ",UPPER(TRIM(Datos!Q35&amp;""))="SI",UPPER(TRIM(Datos!Q35&amp;""))="NO"),IF(ISNUMBER(Datos!Q35),AND(OR(Q$1005="",Datos!Q35&gt;=Q$1005),OR(Q$1006="",Datos!Q35&lt;=Q$1006)),FALSE),TRUE))))</f>
        <v>0.0</v>
      </c>
      <c r="R35">
        <f>IF(Datos!R35="",0,IF(AND(R$1008&lt;&gt;"",Datos!R35=R$1008),0,IF(R$1004=0,0,1-CHOOSE(R$1004,IF(ISNUMBER(Datos!R35),AND(OR(R$1005="",Datos!R35&gt;=R$1005),OR(R$1006="",Datos!R35&lt;=R$1006)),FALSE),IF(ISNUMBER(Datos!R35),AND(Datos!R35=INT(Datos!R35),AND(OR(R$1005="",Datos!R35&gt;=R$1005),OR(R$1006="",Datos!R35&lt;=R$1006))),FALSE),OR(ISNUMBER(FIND(";"&amp;UPPER(TRIM(Datos!R35&amp;""))&amp;"=",R$1007)),ISNUMBER(FIND(";"&amp;UPPER(TRIM(Datos!R35&amp;""))&amp;";",R$1007))),OR(UPPER(TRIM(Datos!R35&amp;""))="SÍ",UPPER(TRIM(Datos!R35&amp;""))="SI",UPPER(TRIM(Datos!R35&amp;""))="NO"),IF(ISNUMBER(Datos!R35),AND(OR(R$1005="",Datos!R35&gt;=R$1005),OR(R$1006="",Datos!R35&lt;=R$1006)),FALSE),TRUE))))</f>
        <v>0.0</v>
      </c>
      <c r="S35">
        <f>IF(Datos!S35="",0,IF(AND(S$1008&lt;&gt;"",Datos!S35=S$1008),0,IF(S$1004=0,0,1-CHOOSE(S$1004,IF(ISNUMBER(Datos!S35),AND(OR(S$1005="",Datos!S35&gt;=S$1005),OR(S$1006="",Datos!S35&lt;=S$1006)),FALSE),IF(ISNUMBER(Datos!S35),AND(Datos!S35=INT(Datos!S35),AND(OR(S$1005="",Datos!S35&gt;=S$1005),OR(S$1006="",Datos!S35&lt;=S$1006))),FALSE),OR(ISNUMBER(FIND(";"&amp;UPPER(TRIM(Datos!S35&amp;""))&amp;"=",S$1007)),ISNUMBER(FIND(";"&amp;UPPER(TRIM(Datos!S35&amp;""))&amp;";",S$1007))),OR(UPPER(TRIM(Datos!S35&amp;""))="SÍ",UPPER(TRIM(Datos!S35&amp;""))="SI",UPPER(TRIM(Datos!S35&amp;""))="NO"),IF(ISNUMBER(Datos!S35),AND(OR(S$1005="",Datos!S35&gt;=S$1005),OR(S$1006="",Datos!S35&lt;=S$1006)),FALSE),TRUE))))</f>
        <v>0.0</v>
      </c>
      <c r="T35">
        <f>IF(Datos!T35="",0,IF(AND(T$1008&lt;&gt;"",Datos!T35=T$1008),0,IF(T$1004=0,0,1-CHOOSE(T$1004,IF(ISNUMBER(Datos!T35),AND(OR(T$1005="",Datos!T35&gt;=T$1005),OR(T$1006="",Datos!T35&lt;=T$1006)),FALSE),IF(ISNUMBER(Datos!T35),AND(Datos!T35=INT(Datos!T35),AND(OR(T$1005="",Datos!T35&gt;=T$1005),OR(T$1006="",Datos!T35&lt;=T$1006))),FALSE),OR(ISNUMBER(FIND(";"&amp;UPPER(TRIM(Datos!T35&amp;""))&amp;"=",T$1007)),ISNUMBER(FIND(";"&amp;UPPER(TRIM(Datos!T35&amp;""))&amp;";",T$1007))),OR(UPPER(TRIM(Datos!T35&amp;""))="SÍ",UPPER(TRIM(Datos!T35&amp;""))="SI",UPPER(TRIM(Datos!T35&amp;""))="NO"),IF(ISNUMBER(Datos!T35),AND(OR(T$1005="",Datos!T35&gt;=T$1005),OR(T$1006="",Datos!T35&lt;=T$1006)),FALSE),TRUE))))</f>
        <v>0.0</v>
      </c>
      <c r="U35">
        <f>IF(Datos!U35="",0,IF(AND(U$1008&lt;&gt;"",Datos!U35=U$1008),0,IF(U$1004=0,0,1-CHOOSE(U$1004,IF(ISNUMBER(Datos!U35),AND(OR(U$1005="",Datos!U35&gt;=U$1005),OR(U$1006="",Datos!U35&lt;=U$1006)),FALSE),IF(ISNUMBER(Datos!U35),AND(Datos!U35=INT(Datos!U35),AND(OR(U$1005="",Datos!U35&gt;=U$1005),OR(U$1006="",Datos!U35&lt;=U$1006))),FALSE),OR(ISNUMBER(FIND(";"&amp;UPPER(TRIM(Datos!U35&amp;""))&amp;"=",U$1007)),ISNUMBER(FIND(";"&amp;UPPER(TRIM(Datos!U35&amp;""))&amp;";",U$1007))),OR(UPPER(TRIM(Datos!U35&amp;""))="SÍ",UPPER(TRIM(Datos!U35&amp;""))="SI",UPPER(TRIM(Datos!U35&amp;""))="NO"),IF(ISNUMBER(Datos!U35),AND(OR(U$1005="",Datos!U35&gt;=U$1005),OR(U$1006="",Datos!U35&lt;=U$1006)),FALSE),TRUE))))</f>
        <v>0.0</v>
      </c>
      <c r="V35">
        <f>IF(Datos!V35="",0,IF(AND(V$1008&lt;&gt;"",Datos!V35=V$1008),0,IF(V$1004=0,0,1-CHOOSE(V$1004,IF(ISNUMBER(Datos!V35),AND(OR(V$1005="",Datos!V35&gt;=V$1005),OR(V$1006="",Datos!V35&lt;=V$1006)),FALSE),IF(ISNUMBER(Datos!V35),AND(Datos!V35=INT(Datos!V35),AND(OR(V$1005="",Datos!V35&gt;=V$1005),OR(V$1006="",Datos!V35&lt;=V$1006))),FALSE),OR(ISNUMBER(FIND(";"&amp;UPPER(TRIM(Datos!V35&amp;""))&amp;"=",V$1007)),ISNUMBER(FIND(";"&amp;UPPER(TRIM(Datos!V35&amp;""))&amp;";",V$1007))),OR(UPPER(TRIM(Datos!V35&amp;""))="SÍ",UPPER(TRIM(Datos!V35&amp;""))="SI",UPPER(TRIM(Datos!V35&amp;""))="NO"),IF(ISNUMBER(Datos!V35),AND(OR(V$1005="",Datos!V35&gt;=V$1005),OR(V$1006="",Datos!V35&lt;=V$1006)),FALSE),TRUE))))</f>
        <v>0.0</v>
      </c>
      <c r="W35">
        <f>IF(Datos!W35="",0,IF(AND(W$1008&lt;&gt;"",Datos!W35=W$1008),0,IF(W$1004=0,0,1-CHOOSE(W$1004,IF(ISNUMBER(Datos!W35),AND(OR(W$1005="",Datos!W35&gt;=W$1005),OR(W$1006="",Datos!W35&lt;=W$1006)),FALSE),IF(ISNUMBER(Datos!W35),AND(Datos!W35=INT(Datos!W35),AND(OR(W$1005="",Datos!W35&gt;=W$1005),OR(W$1006="",Datos!W35&lt;=W$1006))),FALSE),OR(ISNUMBER(FIND(";"&amp;UPPER(TRIM(Datos!W35&amp;""))&amp;"=",W$1007)),ISNUMBER(FIND(";"&amp;UPPER(TRIM(Datos!W35&amp;""))&amp;";",W$1007))),OR(UPPER(TRIM(Datos!W35&amp;""))="SÍ",UPPER(TRIM(Datos!W35&amp;""))="SI",UPPER(TRIM(Datos!W35&amp;""))="NO"),IF(ISNUMBER(Datos!W35),AND(OR(W$1005="",Datos!W35&gt;=W$1005),OR(W$1006="",Datos!W35&lt;=W$1006)),FALSE),TRUE))))</f>
        <v>0.0</v>
      </c>
      <c r="X35">
        <f>IF(Datos!X35="",0,IF(AND(X$1008&lt;&gt;"",Datos!X35=X$1008),0,IF(X$1004=0,0,1-CHOOSE(X$1004,IF(ISNUMBER(Datos!X35),AND(OR(X$1005="",Datos!X35&gt;=X$1005),OR(X$1006="",Datos!X35&lt;=X$1006)),FALSE),IF(ISNUMBER(Datos!X35),AND(Datos!X35=INT(Datos!X35),AND(OR(X$1005="",Datos!X35&gt;=X$1005),OR(X$1006="",Datos!X35&lt;=X$1006))),FALSE),OR(ISNUMBER(FIND(";"&amp;UPPER(TRIM(Datos!X35&amp;""))&amp;"=",X$1007)),ISNUMBER(FIND(";"&amp;UPPER(TRIM(Datos!X35&amp;""))&amp;";",X$1007))),OR(UPPER(TRIM(Datos!X35&amp;""))="SÍ",UPPER(TRIM(Datos!X35&amp;""))="SI",UPPER(TRIM(Datos!X35&amp;""))="NO"),IF(ISNUMBER(Datos!X35),AND(OR(X$1005="",Datos!X35&gt;=X$1005),OR(X$1006="",Datos!X35&lt;=X$1006)),FALSE),TRUE))))</f>
        <v>0.0</v>
      </c>
      <c r="Y35">
        <f>IF(Datos!Y35="",0,IF(AND(Y$1008&lt;&gt;"",Datos!Y35=Y$1008),0,IF(Y$1004=0,0,1-CHOOSE(Y$1004,IF(ISNUMBER(Datos!Y35),AND(OR(Y$1005="",Datos!Y35&gt;=Y$1005),OR(Y$1006="",Datos!Y35&lt;=Y$1006)),FALSE),IF(ISNUMBER(Datos!Y35),AND(Datos!Y35=INT(Datos!Y35),AND(OR(Y$1005="",Datos!Y35&gt;=Y$1005),OR(Y$1006="",Datos!Y35&lt;=Y$1006))),FALSE),OR(ISNUMBER(FIND(";"&amp;UPPER(TRIM(Datos!Y35&amp;""))&amp;"=",Y$1007)),ISNUMBER(FIND(";"&amp;UPPER(TRIM(Datos!Y35&amp;""))&amp;";",Y$1007))),OR(UPPER(TRIM(Datos!Y35&amp;""))="SÍ",UPPER(TRIM(Datos!Y35&amp;""))="SI",UPPER(TRIM(Datos!Y35&amp;""))="NO"),IF(ISNUMBER(Datos!Y35),AND(OR(Y$1005="",Datos!Y35&gt;=Y$1005),OR(Y$1006="",Datos!Y35&lt;=Y$1006)),FALSE),TRUE))))</f>
        <v>0.0</v>
      </c>
      <c r="Z35">
        <f>IF(Datos!Z35="",0,IF(AND(Z$1008&lt;&gt;"",Datos!Z35=Z$1008),0,IF(Z$1004=0,0,1-CHOOSE(Z$1004,IF(ISNUMBER(Datos!Z35),AND(OR(Z$1005="",Datos!Z35&gt;=Z$1005),OR(Z$1006="",Datos!Z35&lt;=Z$1006)),FALSE),IF(ISNUMBER(Datos!Z35),AND(Datos!Z35=INT(Datos!Z35),AND(OR(Z$1005="",Datos!Z35&gt;=Z$1005),OR(Z$1006="",Datos!Z35&lt;=Z$1006))),FALSE),OR(ISNUMBER(FIND(";"&amp;UPPER(TRIM(Datos!Z35&amp;""))&amp;"=",Z$1007)),ISNUMBER(FIND(";"&amp;UPPER(TRIM(Datos!Z35&amp;""))&amp;";",Z$1007))),OR(UPPER(TRIM(Datos!Z35&amp;""))="SÍ",UPPER(TRIM(Datos!Z35&amp;""))="SI",UPPER(TRIM(Datos!Z35&amp;""))="NO"),IF(ISNUMBER(Datos!Z35),AND(OR(Z$1005="",Datos!Z35&gt;=Z$1005),OR(Z$1006="",Datos!Z35&lt;=Z$1006)),FALSE),TRUE))))</f>
        <v>0.0</v>
      </c>
      <c r="AA35">
        <f>IF(Datos!AA35="",0,IF(AND(AA$1008&lt;&gt;"",Datos!AA35=AA$1008),0,IF(AA$1004=0,0,1-CHOOSE(AA$1004,IF(ISNUMBER(Datos!AA35),AND(OR(AA$1005="",Datos!AA35&gt;=AA$1005),OR(AA$1006="",Datos!AA35&lt;=AA$1006)),FALSE),IF(ISNUMBER(Datos!AA35),AND(Datos!AA35=INT(Datos!AA35),AND(OR(AA$1005="",Datos!AA35&gt;=AA$1005),OR(AA$1006="",Datos!AA35&lt;=AA$1006))),FALSE),OR(ISNUMBER(FIND(";"&amp;UPPER(TRIM(Datos!AA35&amp;""))&amp;"=",AA$1007)),ISNUMBER(FIND(";"&amp;UPPER(TRIM(Datos!AA35&amp;""))&amp;";",AA$1007))),OR(UPPER(TRIM(Datos!AA35&amp;""))="SÍ",UPPER(TRIM(Datos!AA35&amp;""))="SI",UPPER(TRIM(Datos!AA35&amp;""))="NO"),IF(ISNUMBER(Datos!AA35),AND(OR(AA$1005="",Datos!AA35&gt;=AA$1005),OR(AA$1006="",Datos!AA35&lt;=AA$1006)),FALSE),TRUE))))</f>
        <v>0.0</v>
      </c>
      <c r="AB35">
        <f>IF(Datos!AB35="",0,IF(AND(AB$1008&lt;&gt;"",Datos!AB35=AB$1008),0,IF(AB$1004=0,0,1-CHOOSE(AB$1004,IF(ISNUMBER(Datos!AB35),AND(OR(AB$1005="",Datos!AB35&gt;=AB$1005),OR(AB$1006="",Datos!AB35&lt;=AB$1006)),FALSE),IF(ISNUMBER(Datos!AB35),AND(Datos!AB35=INT(Datos!AB35),AND(OR(AB$1005="",Datos!AB35&gt;=AB$1005),OR(AB$1006="",Datos!AB35&lt;=AB$1006))),FALSE),OR(ISNUMBER(FIND(";"&amp;UPPER(TRIM(Datos!AB35&amp;""))&amp;"=",AB$1007)),ISNUMBER(FIND(";"&amp;UPPER(TRIM(Datos!AB35&amp;""))&amp;";",AB$1007))),OR(UPPER(TRIM(Datos!AB35&amp;""))="SÍ",UPPER(TRIM(Datos!AB35&amp;""))="SI",UPPER(TRIM(Datos!AB35&amp;""))="NO"),IF(ISNUMBER(Datos!AB35),AND(OR(AB$1005="",Datos!AB35&gt;=AB$1005),OR(AB$1006="",Datos!AB35&lt;=AB$1006)),FALSE),TRUE))))</f>
        <v>0.0</v>
      </c>
      <c r="AC35">
        <f>IF(Datos!AC35="",0,IF(AND(AC$1008&lt;&gt;"",Datos!AC35=AC$1008),0,IF(AC$1004=0,0,1-CHOOSE(AC$1004,IF(ISNUMBER(Datos!AC35),AND(OR(AC$1005="",Datos!AC35&gt;=AC$1005),OR(AC$1006="",Datos!AC35&lt;=AC$1006)),FALSE),IF(ISNUMBER(Datos!AC35),AND(Datos!AC35=INT(Datos!AC35),AND(OR(AC$1005="",Datos!AC35&gt;=AC$1005),OR(AC$1006="",Datos!AC35&lt;=AC$1006))),FALSE),OR(ISNUMBER(FIND(";"&amp;UPPER(TRIM(Datos!AC35&amp;""))&amp;"=",AC$1007)),ISNUMBER(FIND(";"&amp;UPPER(TRIM(Datos!AC35&amp;""))&amp;";",AC$1007))),OR(UPPER(TRIM(Datos!AC35&amp;""))="SÍ",UPPER(TRIM(Datos!AC35&amp;""))="SI",UPPER(TRIM(Datos!AC35&amp;""))="NO"),IF(ISNUMBER(Datos!AC35),AND(OR(AC$1005="",Datos!AC35&gt;=AC$1005),OR(AC$1006="",Datos!AC35&lt;=AC$1006)),FALSE),TRUE))))</f>
        <v>0.0</v>
      </c>
      <c r="AD35">
        <f>IF(Datos!AD35="",0,IF(AND(AD$1008&lt;&gt;"",Datos!AD35=AD$1008),0,IF(AD$1004=0,0,1-CHOOSE(AD$1004,IF(ISNUMBER(Datos!AD35),AND(OR(AD$1005="",Datos!AD35&gt;=AD$1005),OR(AD$1006="",Datos!AD35&lt;=AD$1006)),FALSE),IF(ISNUMBER(Datos!AD35),AND(Datos!AD35=INT(Datos!AD35),AND(OR(AD$1005="",Datos!AD35&gt;=AD$1005),OR(AD$1006="",Datos!AD35&lt;=AD$1006))),FALSE),OR(ISNUMBER(FIND(";"&amp;UPPER(TRIM(Datos!AD35&amp;""))&amp;"=",AD$1007)),ISNUMBER(FIND(";"&amp;UPPER(TRIM(Datos!AD35&amp;""))&amp;";",AD$1007))),OR(UPPER(TRIM(Datos!AD35&amp;""))="SÍ",UPPER(TRIM(Datos!AD35&amp;""))="SI",UPPER(TRIM(Datos!AD35&amp;""))="NO"),IF(ISNUMBER(Datos!AD35),AND(OR(AD$1005="",Datos!AD35&gt;=AD$1005),OR(AD$1006="",Datos!AD35&lt;=AD$1006)),FALSE),TRUE))))</f>
        <v>0.0</v>
      </c>
      <c r="AE35">
        <f>IF(Datos!AE35="",0,IF(AND(AE$1008&lt;&gt;"",Datos!AE35=AE$1008),0,IF(AE$1004=0,0,1-CHOOSE(AE$1004,IF(ISNUMBER(Datos!AE35),AND(OR(AE$1005="",Datos!AE35&gt;=AE$1005),OR(AE$1006="",Datos!AE35&lt;=AE$1006)),FALSE),IF(ISNUMBER(Datos!AE35),AND(Datos!AE35=INT(Datos!AE35),AND(OR(AE$1005="",Datos!AE35&gt;=AE$1005),OR(AE$1006="",Datos!AE35&lt;=AE$1006))),FALSE),OR(ISNUMBER(FIND(";"&amp;UPPER(TRIM(Datos!AE35&amp;""))&amp;"=",AE$1007)),ISNUMBER(FIND(";"&amp;UPPER(TRIM(Datos!AE35&amp;""))&amp;";",AE$1007))),OR(UPPER(TRIM(Datos!AE35&amp;""))="SÍ",UPPER(TRIM(Datos!AE35&amp;""))="SI",UPPER(TRIM(Datos!AE35&amp;""))="NO"),IF(ISNUMBER(Datos!AE35),AND(OR(AE$1005="",Datos!AE35&gt;=AE$1005),OR(AE$1006="",Datos!AE35&lt;=AE$1006)),FALSE),TRUE))))</f>
        <v>0.0</v>
      </c>
    </row>
    <row r="36" spans="2:31">
      <c r="B36">
        <f>IF(Datos!B36="",0,IF(AND(B$1008&lt;&gt;"",Datos!B36=B$1008),0,IF(B$1004=0,0,1-CHOOSE(B$1004,IF(ISNUMBER(Datos!B36),AND(OR(B$1005="",Datos!B36&gt;=B$1005),OR(B$1006="",Datos!B36&lt;=B$1006)),FALSE),IF(ISNUMBER(Datos!B36),AND(Datos!B36=INT(Datos!B36),AND(OR(B$1005="",Datos!B36&gt;=B$1005),OR(B$1006="",Datos!B36&lt;=B$1006))),FALSE),OR(ISNUMBER(FIND(";"&amp;UPPER(TRIM(Datos!B36&amp;""))&amp;"=",B$1007)),ISNUMBER(FIND(";"&amp;UPPER(TRIM(Datos!B36&amp;""))&amp;";",B$1007))),OR(UPPER(TRIM(Datos!B36&amp;""))="SÍ",UPPER(TRIM(Datos!B36&amp;""))="SI",UPPER(TRIM(Datos!B36&amp;""))="NO"),IF(ISNUMBER(Datos!B36),AND(OR(B$1005="",Datos!B36&gt;=B$1005),OR(B$1006="",Datos!B36&lt;=B$1006)),FALSE),TRUE))))</f>
        <v>0.0</v>
      </c>
      <c r="C36">
        <f>IF(Datos!C36="",0,IF(AND(C$1008&lt;&gt;"",Datos!C36=C$1008),0,IF(C$1004=0,0,1-CHOOSE(C$1004,IF(ISNUMBER(Datos!C36),AND(OR(C$1005="",Datos!C36&gt;=C$1005),OR(C$1006="",Datos!C36&lt;=C$1006)),FALSE),IF(ISNUMBER(Datos!C36),AND(Datos!C36=INT(Datos!C36),AND(OR(C$1005="",Datos!C36&gt;=C$1005),OR(C$1006="",Datos!C36&lt;=C$1006))),FALSE),OR(ISNUMBER(FIND(";"&amp;UPPER(TRIM(Datos!C36&amp;""))&amp;"=",C$1007)),ISNUMBER(FIND(";"&amp;UPPER(TRIM(Datos!C36&amp;""))&amp;";",C$1007))),OR(UPPER(TRIM(Datos!C36&amp;""))="SÍ",UPPER(TRIM(Datos!C36&amp;""))="SI",UPPER(TRIM(Datos!C36&amp;""))="NO"),IF(ISNUMBER(Datos!C36),AND(OR(C$1005="",Datos!C36&gt;=C$1005),OR(C$1006="",Datos!C36&lt;=C$1006)),FALSE),TRUE))))</f>
        <v>0.0</v>
      </c>
      <c r="D36">
        <f>IF(Datos!D36="",0,IF(AND(D$1008&lt;&gt;"",Datos!D36=D$1008),0,IF(D$1004=0,0,1-CHOOSE(D$1004,IF(ISNUMBER(Datos!D36),AND(OR(D$1005="",Datos!D36&gt;=D$1005),OR(D$1006="",Datos!D36&lt;=D$1006)),FALSE),IF(ISNUMBER(Datos!D36),AND(Datos!D36=INT(Datos!D36),AND(OR(D$1005="",Datos!D36&gt;=D$1005),OR(D$1006="",Datos!D36&lt;=D$1006))),FALSE),OR(ISNUMBER(FIND(";"&amp;UPPER(TRIM(Datos!D36&amp;""))&amp;"=",D$1007)),ISNUMBER(FIND(";"&amp;UPPER(TRIM(Datos!D36&amp;""))&amp;";",D$1007))),OR(UPPER(TRIM(Datos!D36&amp;""))="SÍ",UPPER(TRIM(Datos!D36&amp;""))="SI",UPPER(TRIM(Datos!D36&amp;""))="NO"),IF(ISNUMBER(Datos!D36),AND(OR(D$1005="",Datos!D36&gt;=D$1005),OR(D$1006="",Datos!D36&lt;=D$1006)),FALSE),TRUE))))</f>
        <v>0.0</v>
      </c>
      <c r="E36">
        <f>IF(Datos!E36="",0,IF(AND(E$1008&lt;&gt;"",Datos!E36=E$1008),0,IF(E$1004=0,0,1-CHOOSE(E$1004,IF(ISNUMBER(Datos!E36),AND(OR(E$1005="",Datos!E36&gt;=E$1005),OR(E$1006="",Datos!E36&lt;=E$1006)),FALSE),IF(ISNUMBER(Datos!E36),AND(Datos!E36=INT(Datos!E36),AND(OR(E$1005="",Datos!E36&gt;=E$1005),OR(E$1006="",Datos!E36&lt;=E$1006))),FALSE),OR(ISNUMBER(FIND(";"&amp;UPPER(TRIM(Datos!E36&amp;""))&amp;"=",E$1007)),ISNUMBER(FIND(";"&amp;UPPER(TRIM(Datos!E36&amp;""))&amp;";",E$1007))),OR(UPPER(TRIM(Datos!E36&amp;""))="SÍ",UPPER(TRIM(Datos!E36&amp;""))="SI",UPPER(TRIM(Datos!E36&amp;""))="NO"),IF(ISNUMBER(Datos!E36),AND(OR(E$1005="",Datos!E36&gt;=E$1005),OR(E$1006="",Datos!E36&lt;=E$1006)),FALSE),TRUE))))</f>
        <v>0.0</v>
      </c>
      <c r="F36">
        <f>IF(Datos!F36="",0,IF(AND(F$1008&lt;&gt;"",Datos!F36=F$1008),0,IF(F$1004=0,0,1-CHOOSE(F$1004,IF(ISNUMBER(Datos!F36),AND(OR(F$1005="",Datos!F36&gt;=F$1005),OR(F$1006="",Datos!F36&lt;=F$1006)),FALSE),IF(ISNUMBER(Datos!F36),AND(Datos!F36=INT(Datos!F36),AND(OR(F$1005="",Datos!F36&gt;=F$1005),OR(F$1006="",Datos!F36&lt;=F$1006))),FALSE),OR(ISNUMBER(FIND(";"&amp;UPPER(TRIM(Datos!F36&amp;""))&amp;"=",F$1007)),ISNUMBER(FIND(";"&amp;UPPER(TRIM(Datos!F36&amp;""))&amp;";",F$1007))),OR(UPPER(TRIM(Datos!F36&amp;""))="SÍ",UPPER(TRIM(Datos!F36&amp;""))="SI",UPPER(TRIM(Datos!F36&amp;""))="NO"),IF(ISNUMBER(Datos!F36),AND(OR(F$1005="",Datos!F36&gt;=F$1005),OR(F$1006="",Datos!F36&lt;=F$1006)),FALSE),TRUE))))</f>
        <v>0.0</v>
      </c>
      <c r="G36">
        <f>IF(Datos!G36="",0,IF(AND(G$1008&lt;&gt;"",Datos!G36=G$1008),0,IF(G$1004=0,0,1-CHOOSE(G$1004,IF(ISNUMBER(Datos!G36),AND(OR(G$1005="",Datos!G36&gt;=G$1005),OR(G$1006="",Datos!G36&lt;=G$1006)),FALSE),IF(ISNUMBER(Datos!G36),AND(Datos!G36=INT(Datos!G36),AND(OR(G$1005="",Datos!G36&gt;=G$1005),OR(G$1006="",Datos!G36&lt;=G$1006))),FALSE),OR(ISNUMBER(FIND(";"&amp;UPPER(TRIM(Datos!G36&amp;""))&amp;"=",G$1007)),ISNUMBER(FIND(";"&amp;UPPER(TRIM(Datos!G36&amp;""))&amp;";",G$1007))),OR(UPPER(TRIM(Datos!G36&amp;""))="SÍ",UPPER(TRIM(Datos!G36&amp;""))="SI",UPPER(TRIM(Datos!G36&amp;""))="NO"),IF(ISNUMBER(Datos!G36),AND(OR(G$1005="",Datos!G36&gt;=G$1005),OR(G$1006="",Datos!G36&lt;=G$1006)),FALSE),TRUE))))</f>
        <v>0.0</v>
      </c>
      <c r="H36">
        <f>IF(Datos!H36="",0,IF(AND(H$1008&lt;&gt;"",Datos!H36=H$1008),0,IF(H$1004=0,0,1-CHOOSE(H$1004,IF(ISNUMBER(Datos!H36),AND(OR(H$1005="",Datos!H36&gt;=H$1005),OR(H$1006="",Datos!H36&lt;=H$1006)),FALSE),IF(ISNUMBER(Datos!H36),AND(Datos!H36=INT(Datos!H36),AND(OR(H$1005="",Datos!H36&gt;=H$1005),OR(H$1006="",Datos!H36&lt;=H$1006))),FALSE),OR(ISNUMBER(FIND(";"&amp;UPPER(TRIM(Datos!H36&amp;""))&amp;"=",H$1007)),ISNUMBER(FIND(";"&amp;UPPER(TRIM(Datos!H36&amp;""))&amp;";",H$1007))),OR(UPPER(TRIM(Datos!H36&amp;""))="SÍ",UPPER(TRIM(Datos!H36&amp;""))="SI",UPPER(TRIM(Datos!H36&amp;""))="NO"),IF(ISNUMBER(Datos!H36),AND(OR(H$1005="",Datos!H36&gt;=H$1005),OR(H$1006="",Datos!H36&lt;=H$1006)),FALSE),TRUE))))</f>
        <v>0.0</v>
      </c>
      <c r="I36">
        <f>IF(Datos!I36="",0,IF(AND(I$1008&lt;&gt;"",Datos!I36=I$1008),0,IF(I$1004=0,0,1-CHOOSE(I$1004,IF(ISNUMBER(Datos!I36),AND(OR(I$1005="",Datos!I36&gt;=I$1005),OR(I$1006="",Datos!I36&lt;=I$1006)),FALSE),IF(ISNUMBER(Datos!I36),AND(Datos!I36=INT(Datos!I36),AND(OR(I$1005="",Datos!I36&gt;=I$1005),OR(I$1006="",Datos!I36&lt;=I$1006))),FALSE),OR(ISNUMBER(FIND(";"&amp;UPPER(TRIM(Datos!I36&amp;""))&amp;"=",I$1007)),ISNUMBER(FIND(";"&amp;UPPER(TRIM(Datos!I36&amp;""))&amp;";",I$1007))),OR(UPPER(TRIM(Datos!I36&amp;""))="SÍ",UPPER(TRIM(Datos!I36&amp;""))="SI",UPPER(TRIM(Datos!I36&amp;""))="NO"),IF(ISNUMBER(Datos!I36),AND(OR(I$1005="",Datos!I36&gt;=I$1005),OR(I$1006="",Datos!I36&lt;=I$1006)),FALSE),TRUE))))</f>
        <v>0.0</v>
      </c>
      <c r="J36">
        <f>IF(Datos!J36="",0,IF(AND(J$1008&lt;&gt;"",Datos!J36=J$1008),0,IF(J$1004=0,0,1-CHOOSE(J$1004,IF(ISNUMBER(Datos!J36),AND(OR(J$1005="",Datos!J36&gt;=J$1005),OR(J$1006="",Datos!J36&lt;=J$1006)),FALSE),IF(ISNUMBER(Datos!J36),AND(Datos!J36=INT(Datos!J36),AND(OR(J$1005="",Datos!J36&gt;=J$1005),OR(J$1006="",Datos!J36&lt;=J$1006))),FALSE),OR(ISNUMBER(FIND(";"&amp;UPPER(TRIM(Datos!J36&amp;""))&amp;"=",J$1007)),ISNUMBER(FIND(";"&amp;UPPER(TRIM(Datos!J36&amp;""))&amp;";",J$1007))),OR(UPPER(TRIM(Datos!J36&amp;""))="SÍ",UPPER(TRIM(Datos!J36&amp;""))="SI",UPPER(TRIM(Datos!J36&amp;""))="NO"),IF(ISNUMBER(Datos!J36),AND(OR(J$1005="",Datos!J36&gt;=J$1005),OR(J$1006="",Datos!J36&lt;=J$1006)),FALSE),TRUE))))</f>
        <v>0.0</v>
      </c>
      <c r="K36">
        <f>IF(Datos!K36="",0,IF(AND(K$1008&lt;&gt;"",Datos!K36=K$1008),0,IF(K$1004=0,0,1-CHOOSE(K$1004,IF(ISNUMBER(Datos!K36),AND(OR(K$1005="",Datos!K36&gt;=K$1005),OR(K$1006="",Datos!K36&lt;=K$1006)),FALSE),IF(ISNUMBER(Datos!K36),AND(Datos!K36=INT(Datos!K36),AND(OR(K$1005="",Datos!K36&gt;=K$1005),OR(K$1006="",Datos!K36&lt;=K$1006))),FALSE),OR(ISNUMBER(FIND(";"&amp;UPPER(TRIM(Datos!K36&amp;""))&amp;"=",K$1007)),ISNUMBER(FIND(";"&amp;UPPER(TRIM(Datos!K36&amp;""))&amp;";",K$1007))),OR(UPPER(TRIM(Datos!K36&amp;""))="SÍ",UPPER(TRIM(Datos!K36&amp;""))="SI",UPPER(TRIM(Datos!K36&amp;""))="NO"),IF(ISNUMBER(Datos!K36),AND(OR(K$1005="",Datos!K36&gt;=K$1005),OR(K$1006="",Datos!K36&lt;=K$1006)),FALSE),TRUE))))</f>
        <v>0.0</v>
      </c>
      <c r="L36">
        <f>IF(Datos!L36="",0,IF(AND(L$1008&lt;&gt;"",Datos!L36=L$1008),0,IF(L$1004=0,0,1-CHOOSE(L$1004,IF(ISNUMBER(Datos!L36),AND(OR(L$1005="",Datos!L36&gt;=L$1005),OR(L$1006="",Datos!L36&lt;=L$1006)),FALSE),IF(ISNUMBER(Datos!L36),AND(Datos!L36=INT(Datos!L36),AND(OR(L$1005="",Datos!L36&gt;=L$1005),OR(L$1006="",Datos!L36&lt;=L$1006))),FALSE),OR(ISNUMBER(FIND(";"&amp;UPPER(TRIM(Datos!L36&amp;""))&amp;"=",L$1007)),ISNUMBER(FIND(";"&amp;UPPER(TRIM(Datos!L36&amp;""))&amp;";",L$1007))),OR(UPPER(TRIM(Datos!L36&amp;""))="SÍ",UPPER(TRIM(Datos!L36&amp;""))="SI",UPPER(TRIM(Datos!L36&amp;""))="NO"),IF(ISNUMBER(Datos!L36),AND(OR(L$1005="",Datos!L36&gt;=L$1005),OR(L$1006="",Datos!L36&lt;=L$1006)),FALSE),TRUE))))</f>
        <v>0.0</v>
      </c>
      <c r="M36">
        <f>IF(Datos!M36="",0,IF(AND(M$1008&lt;&gt;"",Datos!M36=M$1008),0,IF(M$1004=0,0,1-CHOOSE(M$1004,IF(ISNUMBER(Datos!M36),AND(OR(M$1005="",Datos!M36&gt;=M$1005),OR(M$1006="",Datos!M36&lt;=M$1006)),FALSE),IF(ISNUMBER(Datos!M36),AND(Datos!M36=INT(Datos!M36),AND(OR(M$1005="",Datos!M36&gt;=M$1005),OR(M$1006="",Datos!M36&lt;=M$1006))),FALSE),OR(ISNUMBER(FIND(";"&amp;UPPER(TRIM(Datos!M36&amp;""))&amp;"=",M$1007)),ISNUMBER(FIND(";"&amp;UPPER(TRIM(Datos!M36&amp;""))&amp;";",M$1007))),OR(UPPER(TRIM(Datos!M36&amp;""))="SÍ",UPPER(TRIM(Datos!M36&amp;""))="SI",UPPER(TRIM(Datos!M36&amp;""))="NO"),IF(ISNUMBER(Datos!M36),AND(OR(M$1005="",Datos!M36&gt;=M$1005),OR(M$1006="",Datos!M36&lt;=M$1006)),FALSE),TRUE))))</f>
        <v>0.0</v>
      </c>
      <c r="N36">
        <f>IF(Datos!N36="",0,IF(AND(N$1008&lt;&gt;"",Datos!N36=N$1008),0,IF(N$1004=0,0,1-CHOOSE(N$1004,IF(ISNUMBER(Datos!N36),AND(OR(N$1005="",Datos!N36&gt;=N$1005),OR(N$1006="",Datos!N36&lt;=N$1006)),FALSE),IF(ISNUMBER(Datos!N36),AND(Datos!N36=INT(Datos!N36),AND(OR(N$1005="",Datos!N36&gt;=N$1005),OR(N$1006="",Datos!N36&lt;=N$1006))),FALSE),OR(ISNUMBER(FIND(";"&amp;UPPER(TRIM(Datos!N36&amp;""))&amp;"=",N$1007)),ISNUMBER(FIND(";"&amp;UPPER(TRIM(Datos!N36&amp;""))&amp;";",N$1007))),OR(UPPER(TRIM(Datos!N36&amp;""))="SÍ",UPPER(TRIM(Datos!N36&amp;""))="SI",UPPER(TRIM(Datos!N36&amp;""))="NO"),IF(ISNUMBER(Datos!N36),AND(OR(N$1005="",Datos!N36&gt;=N$1005),OR(N$1006="",Datos!N36&lt;=N$1006)),FALSE),TRUE))))</f>
        <v>0.0</v>
      </c>
      <c r="O36">
        <f>IF(Datos!O36="",0,IF(AND(O$1008&lt;&gt;"",Datos!O36=O$1008),0,IF(O$1004=0,0,1-CHOOSE(O$1004,IF(ISNUMBER(Datos!O36),AND(OR(O$1005="",Datos!O36&gt;=O$1005),OR(O$1006="",Datos!O36&lt;=O$1006)),FALSE),IF(ISNUMBER(Datos!O36),AND(Datos!O36=INT(Datos!O36),AND(OR(O$1005="",Datos!O36&gt;=O$1005),OR(O$1006="",Datos!O36&lt;=O$1006))),FALSE),OR(ISNUMBER(FIND(";"&amp;UPPER(TRIM(Datos!O36&amp;""))&amp;"=",O$1007)),ISNUMBER(FIND(";"&amp;UPPER(TRIM(Datos!O36&amp;""))&amp;";",O$1007))),OR(UPPER(TRIM(Datos!O36&amp;""))="SÍ",UPPER(TRIM(Datos!O36&amp;""))="SI",UPPER(TRIM(Datos!O36&amp;""))="NO"),IF(ISNUMBER(Datos!O36),AND(OR(O$1005="",Datos!O36&gt;=O$1005),OR(O$1006="",Datos!O36&lt;=O$1006)),FALSE),TRUE))))</f>
        <v>0.0</v>
      </c>
      <c r="P36">
        <f>IF(Datos!P36="",0,IF(AND(P$1008&lt;&gt;"",Datos!P36=P$1008),0,IF(P$1004=0,0,1-CHOOSE(P$1004,IF(ISNUMBER(Datos!P36),AND(OR(P$1005="",Datos!P36&gt;=P$1005),OR(P$1006="",Datos!P36&lt;=P$1006)),FALSE),IF(ISNUMBER(Datos!P36),AND(Datos!P36=INT(Datos!P36),AND(OR(P$1005="",Datos!P36&gt;=P$1005),OR(P$1006="",Datos!P36&lt;=P$1006))),FALSE),OR(ISNUMBER(FIND(";"&amp;UPPER(TRIM(Datos!P36&amp;""))&amp;"=",P$1007)),ISNUMBER(FIND(";"&amp;UPPER(TRIM(Datos!P36&amp;""))&amp;";",P$1007))),OR(UPPER(TRIM(Datos!P36&amp;""))="SÍ",UPPER(TRIM(Datos!P36&amp;""))="SI",UPPER(TRIM(Datos!P36&amp;""))="NO"),IF(ISNUMBER(Datos!P36),AND(OR(P$1005="",Datos!P36&gt;=P$1005),OR(P$1006="",Datos!P36&lt;=P$1006)),FALSE),TRUE))))</f>
        <v>0.0</v>
      </c>
      <c r="Q36">
        <f>IF(Datos!Q36="",0,IF(AND(Q$1008&lt;&gt;"",Datos!Q36=Q$1008),0,IF(Q$1004=0,0,1-CHOOSE(Q$1004,IF(ISNUMBER(Datos!Q36),AND(OR(Q$1005="",Datos!Q36&gt;=Q$1005),OR(Q$1006="",Datos!Q36&lt;=Q$1006)),FALSE),IF(ISNUMBER(Datos!Q36),AND(Datos!Q36=INT(Datos!Q36),AND(OR(Q$1005="",Datos!Q36&gt;=Q$1005),OR(Q$1006="",Datos!Q36&lt;=Q$1006))),FALSE),OR(ISNUMBER(FIND(";"&amp;UPPER(TRIM(Datos!Q36&amp;""))&amp;"=",Q$1007)),ISNUMBER(FIND(";"&amp;UPPER(TRIM(Datos!Q36&amp;""))&amp;";",Q$1007))),OR(UPPER(TRIM(Datos!Q36&amp;""))="SÍ",UPPER(TRIM(Datos!Q36&amp;""))="SI",UPPER(TRIM(Datos!Q36&amp;""))="NO"),IF(ISNUMBER(Datos!Q36),AND(OR(Q$1005="",Datos!Q36&gt;=Q$1005),OR(Q$1006="",Datos!Q36&lt;=Q$1006)),FALSE),TRUE))))</f>
        <v>0.0</v>
      </c>
      <c r="R36">
        <f>IF(Datos!R36="",0,IF(AND(R$1008&lt;&gt;"",Datos!R36=R$1008),0,IF(R$1004=0,0,1-CHOOSE(R$1004,IF(ISNUMBER(Datos!R36),AND(OR(R$1005="",Datos!R36&gt;=R$1005),OR(R$1006="",Datos!R36&lt;=R$1006)),FALSE),IF(ISNUMBER(Datos!R36),AND(Datos!R36=INT(Datos!R36),AND(OR(R$1005="",Datos!R36&gt;=R$1005),OR(R$1006="",Datos!R36&lt;=R$1006))),FALSE),OR(ISNUMBER(FIND(";"&amp;UPPER(TRIM(Datos!R36&amp;""))&amp;"=",R$1007)),ISNUMBER(FIND(";"&amp;UPPER(TRIM(Datos!R36&amp;""))&amp;";",R$1007))),OR(UPPER(TRIM(Datos!R36&amp;""))="SÍ",UPPER(TRIM(Datos!R36&amp;""))="SI",UPPER(TRIM(Datos!R36&amp;""))="NO"),IF(ISNUMBER(Datos!R36),AND(OR(R$1005="",Datos!R36&gt;=R$1005),OR(R$1006="",Datos!R36&lt;=R$1006)),FALSE),TRUE))))</f>
        <v>0.0</v>
      </c>
      <c r="S36">
        <f>IF(Datos!S36="",0,IF(AND(S$1008&lt;&gt;"",Datos!S36=S$1008),0,IF(S$1004=0,0,1-CHOOSE(S$1004,IF(ISNUMBER(Datos!S36),AND(OR(S$1005="",Datos!S36&gt;=S$1005),OR(S$1006="",Datos!S36&lt;=S$1006)),FALSE),IF(ISNUMBER(Datos!S36),AND(Datos!S36=INT(Datos!S36),AND(OR(S$1005="",Datos!S36&gt;=S$1005),OR(S$1006="",Datos!S36&lt;=S$1006))),FALSE),OR(ISNUMBER(FIND(";"&amp;UPPER(TRIM(Datos!S36&amp;""))&amp;"=",S$1007)),ISNUMBER(FIND(";"&amp;UPPER(TRIM(Datos!S36&amp;""))&amp;";",S$1007))),OR(UPPER(TRIM(Datos!S36&amp;""))="SÍ",UPPER(TRIM(Datos!S36&amp;""))="SI",UPPER(TRIM(Datos!S36&amp;""))="NO"),IF(ISNUMBER(Datos!S36),AND(OR(S$1005="",Datos!S36&gt;=S$1005),OR(S$1006="",Datos!S36&lt;=S$1006)),FALSE),TRUE))))</f>
        <v>0.0</v>
      </c>
      <c r="T36">
        <f>IF(Datos!T36="",0,IF(AND(T$1008&lt;&gt;"",Datos!T36=T$1008),0,IF(T$1004=0,0,1-CHOOSE(T$1004,IF(ISNUMBER(Datos!T36),AND(OR(T$1005="",Datos!T36&gt;=T$1005),OR(T$1006="",Datos!T36&lt;=T$1006)),FALSE),IF(ISNUMBER(Datos!T36),AND(Datos!T36=INT(Datos!T36),AND(OR(T$1005="",Datos!T36&gt;=T$1005),OR(T$1006="",Datos!T36&lt;=T$1006))),FALSE),OR(ISNUMBER(FIND(";"&amp;UPPER(TRIM(Datos!T36&amp;""))&amp;"=",T$1007)),ISNUMBER(FIND(";"&amp;UPPER(TRIM(Datos!T36&amp;""))&amp;";",T$1007))),OR(UPPER(TRIM(Datos!T36&amp;""))="SÍ",UPPER(TRIM(Datos!T36&amp;""))="SI",UPPER(TRIM(Datos!T36&amp;""))="NO"),IF(ISNUMBER(Datos!T36),AND(OR(T$1005="",Datos!T36&gt;=T$1005),OR(T$1006="",Datos!T36&lt;=T$1006)),FALSE),TRUE))))</f>
        <v>0.0</v>
      </c>
      <c r="U36">
        <f>IF(Datos!U36="",0,IF(AND(U$1008&lt;&gt;"",Datos!U36=U$1008),0,IF(U$1004=0,0,1-CHOOSE(U$1004,IF(ISNUMBER(Datos!U36),AND(OR(U$1005="",Datos!U36&gt;=U$1005),OR(U$1006="",Datos!U36&lt;=U$1006)),FALSE),IF(ISNUMBER(Datos!U36),AND(Datos!U36=INT(Datos!U36),AND(OR(U$1005="",Datos!U36&gt;=U$1005),OR(U$1006="",Datos!U36&lt;=U$1006))),FALSE),OR(ISNUMBER(FIND(";"&amp;UPPER(TRIM(Datos!U36&amp;""))&amp;"=",U$1007)),ISNUMBER(FIND(";"&amp;UPPER(TRIM(Datos!U36&amp;""))&amp;";",U$1007))),OR(UPPER(TRIM(Datos!U36&amp;""))="SÍ",UPPER(TRIM(Datos!U36&amp;""))="SI",UPPER(TRIM(Datos!U36&amp;""))="NO"),IF(ISNUMBER(Datos!U36),AND(OR(U$1005="",Datos!U36&gt;=U$1005),OR(U$1006="",Datos!U36&lt;=U$1006)),FALSE),TRUE))))</f>
        <v>0.0</v>
      </c>
      <c r="V36">
        <f>IF(Datos!V36="",0,IF(AND(V$1008&lt;&gt;"",Datos!V36=V$1008),0,IF(V$1004=0,0,1-CHOOSE(V$1004,IF(ISNUMBER(Datos!V36),AND(OR(V$1005="",Datos!V36&gt;=V$1005),OR(V$1006="",Datos!V36&lt;=V$1006)),FALSE),IF(ISNUMBER(Datos!V36),AND(Datos!V36=INT(Datos!V36),AND(OR(V$1005="",Datos!V36&gt;=V$1005),OR(V$1006="",Datos!V36&lt;=V$1006))),FALSE),OR(ISNUMBER(FIND(";"&amp;UPPER(TRIM(Datos!V36&amp;""))&amp;"=",V$1007)),ISNUMBER(FIND(";"&amp;UPPER(TRIM(Datos!V36&amp;""))&amp;";",V$1007))),OR(UPPER(TRIM(Datos!V36&amp;""))="SÍ",UPPER(TRIM(Datos!V36&amp;""))="SI",UPPER(TRIM(Datos!V36&amp;""))="NO"),IF(ISNUMBER(Datos!V36),AND(OR(V$1005="",Datos!V36&gt;=V$1005),OR(V$1006="",Datos!V36&lt;=V$1006)),FALSE),TRUE))))</f>
        <v>0.0</v>
      </c>
      <c r="W36">
        <f>IF(Datos!W36="",0,IF(AND(W$1008&lt;&gt;"",Datos!W36=W$1008),0,IF(W$1004=0,0,1-CHOOSE(W$1004,IF(ISNUMBER(Datos!W36),AND(OR(W$1005="",Datos!W36&gt;=W$1005),OR(W$1006="",Datos!W36&lt;=W$1006)),FALSE),IF(ISNUMBER(Datos!W36),AND(Datos!W36=INT(Datos!W36),AND(OR(W$1005="",Datos!W36&gt;=W$1005),OR(W$1006="",Datos!W36&lt;=W$1006))),FALSE),OR(ISNUMBER(FIND(";"&amp;UPPER(TRIM(Datos!W36&amp;""))&amp;"=",W$1007)),ISNUMBER(FIND(";"&amp;UPPER(TRIM(Datos!W36&amp;""))&amp;";",W$1007))),OR(UPPER(TRIM(Datos!W36&amp;""))="SÍ",UPPER(TRIM(Datos!W36&amp;""))="SI",UPPER(TRIM(Datos!W36&amp;""))="NO"),IF(ISNUMBER(Datos!W36),AND(OR(W$1005="",Datos!W36&gt;=W$1005),OR(W$1006="",Datos!W36&lt;=W$1006)),FALSE),TRUE))))</f>
        <v>0.0</v>
      </c>
      <c r="X36">
        <f>IF(Datos!X36="",0,IF(AND(X$1008&lt;&gt;"",Datos!X36=X$1008),0,IF(X$1004=0,0,1-CHOOSE(X$1004,IF(ISNUMBER(Datos!X36),AND(OR(X$1005="",Datos!X36&gt;=X$1005),OR(X$1006="",Datos!X36&lt;=X$1006)),FALSE),IF(ISNUMBER(Datos!X36),AND(Datos!X36=INT(Datos!X36),AND(OR(X$1005="",Datos!X36&gt;=X$1005),OR(X$1006="",Datos!X36&lt;=X$1006))),FALSE),OR(ISNUMBER(FIND(";"&amp;UPPER(TRIM(Datos!X36&amp;""))&amp;"=",X$1007)),ISNUMBER(FIND(";"&amp;UPPER(TRIM(Datos!X36&amp;""))&amp;";",X$1007))),OR(UPPER(TRIM(Datos!X36&amp;""))="SÍ",UPPER(TRIM(Datos!X36&amp;""))="SI",UPPER(TRIM(Datos!X36&amp;""))="NO"),IF(ISNUMBER(Datos!X36),AND(OR(X$1005="",Datos!X36&gt;=X$1005),OR(X$1006="",Datos!X36&lt;=X$1006)),FALSE),TRUE))))</f>
        <v>0.0</v>
      </c>
      <c r="Y36">
        <f>IF(Datos!Y36="",0,IF(AND(Y$1008&lt;&gt;"",Datos!Y36=Y$1008),0,IF(Y$1004=0,0,1-CHOOSE(Y$1004,IF(ISNUMBER(Datos!Y36),AND(OR(Y$1005="",Datos!Y36&gt;=Y$1005),OR(Y$1006="",Datos!Y36&lt;=Y$1006)),FALSE),IF(ISNUMBER(Datos!Y36),AND(Datos!Y36=INT(Datos!Y36),AND(OR(Y$1005="",Datos!Y36&gt;=Y$1005),OR(Y$1006="",Datos!Y36&lt;=Y$1006))),FALSE),OR(ISNUMBER(FIND(";"&amp;UPPER(TRIM(Datos!Y36&amp;""))&amp;"=",Y$1007)),ISNUMBER(FIND(";"&amp;UPPER(TRIM(Datos!Y36&amp;""))&amp;";",Y$1007))),OR(UPPER(TRIM(Datos!Y36&amp;""))="SÍ",UPPER(TRIM(Datos!Y36&amp;""))="SI",UPPER(TRIM(Datos!Y36&amp;""))="NO"),IF(ISNUMBER(Datos!Y36),AND(OR(Y$1005="",Datos!Y36&gt;=Y$1005),OR(Y$1006="",Datos!Y36&lt;=Y$1006)),FALSE),TRUE))))</f>
        <v>0.0</v>
      </c>
      <c r="Z36">
        <f>IF(Datos!Z36="",0,IF(AND(Z$1008&lt;&gt;"",Datos!Z36=Z$1008),0,IF(Z$1004=0,0,1-CHOOSE(Z$1004,IF(ISNUMBER(Datos!Z36),AND(OR(Z$1005="",Datos!Z36&gt;=Z$1005),OR(Z$1006="",Datos!Z36&lt;=Z$1006)),FALSE),IF(ISNUMBER(Datos!Z36),AND(Datos!Z36=INT(Datos!Z36),AND(OR(Z$1005="",Datos!Z36&gt;=Z$1005),OR(Z$1006="",Datos!Z36&lt;=Z$1006))),FALSE),OR(ISNUMBER(FIND(";"&amp;UPPER(TRIM(Datos!Z36&amp;""))&amp;"=",Z$1007)),ISNUMBER(FIND(";"&amp;UPPER(TRIM(Datos!Z36&amp;""))&amp;";",Z$1007))),OR(UPPER(TRIM(Datos!Z36&amp;""))="SÍ",UPPER(TRIM(Datos!Z36&amp;""))="SI",UPPER(TRIM(Datos!Z36&amp;""))="NO"),IF(ISNUMBER(Datos!Z36),AND(OR(Z$1005="",Datos!Z36&gt;=Z$1005),OR(Z$1006="",Datos!Z36&lt;=Z$1006)),FALSE),TRUE))))</f>
        <v>0.0</v>
      </c>
      <c r="AA36">
        <f>IF(Datos!AA36="",0,IF(AND(AA$1008&lt;&gt;"",Datos!AA36=AA$1008),0,IF(AA$1004=0,0,1-CHOOSE(AA$1004,IF(ISNUMBER(Datos!AA36),AND(OR(AA$1005="",Datos!AA36&gt;=AA$1005),OR(AA$1006="",Datos!AA36&lt;=AA$1006)),FALSE),IF(ISNUMBER(Datos!AA36),AND(Datos!AA36=INT(Datos!AA36),AND(OR(AA$1005="",Datos!AA36&gt;=AA$1005),OR(AA$1006="",Datos!AA36&lt;=AA$1006))),FALSE),OR(ISNUMBER(FIND(";"&amp;UPPER(TRIM(Datos!AA36&amp;""))&amp;"=",AA$1007)),ISNUMBER(FIND(";"&amp;UPPER(TRIM(Datos!AA36&amp;""))&amp;";",AA$1007))),OR(UPPER(TRIM(Datos!AA36&amp;""))="SÍ",UPPER(TRIM(Datos!AA36&amp;""))="SI",UPPER(TRIM(Datos!AA36&amp;""))="NO"),IF(ISNUMBER(Datos!AA36),AND(OR(AA$1005="",Datos!AA36&gt;=AA$1005),OR(AA$1006="",Datos!AA36&lt;=AA$1006)),FALSE),TRUE))))</f>
        <v>0.0</v>
      </c>
      <c r="AB36">
        <f>IF(Datos!AB36="",0,IF(AND(AB$1008&lt;&gt;"",Datos!AB36=AB$1008),0,IF(AB$1004=0,0,1-CHOOSE(AB$1004,IF(ISNUMBER(Datos!AB36),AND(OR(AB$1005="",Datos!AB36&gt;=AB$1005),OR(AB$1006="",Datos!AB36&lt;=AB$1006)),FALSE),IF(ISNUMBER(Datos!AB36),AND(Datos!AB36=INT(Datos!AB36),AND(OR(AB$1005="",Datos!AB36&gt;=AB$1005),OR(AB$1006="",Datos!AB36&lt;=AB$1006))),FALSE),OR(ISNUMBER(FIND(";"&amp;UPPER(TRIM(Datos!AB36&amp;""))&amp;"=",AB$1007)),ISNUMBER(FIND(";"&amp;UPPER(TRIM(Datos!AB36&amp;""))&amp;";",AB$1007))),OR(UPPER(TRIM(Datos!AB36&amp;""))="SÍ",UPPER(TRIM(Datos!AB36&amp;""))="SI",UPPER(TRIM(Datos!AB36&amp;""))="NO"),IF(ISNUMBER(Datos!AB36),AND(OR(AB$1005="",Datos!AB36&gt;=AB$1005),OR(AB$1006="",Datos!AB36&lt;=AB$1006)),FALSE),TRUE))))</f>
        <v>0.0</v>
      </c>
      <c r="AC36">
        <f>IF(Datos!AC36="",0,IF(AND(AC$1008&lt;&gt;"",Datos!AC36=AC$1008),0,IF(AC$1004=0,0,1-CHOOSE(AC$1004,IF(ISNUMBER(Datos!AC36),AND(OR(AC$1005="",Datos!AC36&gt;=AC$1005),OR(AC$1006="",Datos!AC36&lt;=AC$1006)),FALSE),IF(ISNUMBER(Datos!AC36),AND(Datos!AC36=INT(Datos!AC36),AND(OR(AC$1005="",Datos!AC36&gt;=AC$1005),OR(AC$1006="",Datos!AC36&lt;=AC$1006))),FALSE),OR(ISNUMBER(FIND(";"&amp;UPPER(TRIM(Datos!AC36&amp;""))&amp;"=",AC$1007)),ISNUMBER(FIND(";"&amp;UPPER(TRIM(Datos!AC36&amp;""))&amp;";",AC$1007))),OR(UPPER(TRIM(Datos!AC36&amp;""))="SÍ",UPPER(TRIM(Datos!AC36&amp;""))="SI",UPPER(TRIM(Datos!AC36&amp;""))="NO"),IF(ISNUMBER(Datos!AC36),AND(OR(AC$1005="",Datos!AC36&gt;=AC$1005),OR(AC$1006="",Datos!AC36&lt;=AC$1006)),FALSE),TRUE))))</f>
        <v>0.0</v>
      </c>
      <c r="AD36">
        <f>IF(Datos!AD36="",0,IF(AND(AD$1008&lt;&gt;"",Datos!AD36=AD$1008),0,IF(AD$1004=0,0,1-CHOOSE(AD$1004,IF(ISNUMBER(Datos!AD36),AND(OR(AD$1005="",Datos!AD36&gt;=AD$1005),OR(AD$1006="",Datos!AD36&lt;=AD$1006)),FALSE),IF(ISNUMBER(Datos!AD36),AND(Datos!AD36=INT(Datos!AD36),AND(OR(AD$1005="",Datos!AD36&gt;=AD$1005),OR(AD$1006="",Datos!AD36&lt;=AD$1006))),FALSE),OR(ISNUMBER(FIND(";"&amp;UPPER(TRIM(Datos!AD36&amp;""))&amp;"=",AD$1007)),ISNUMBER(FIND(";"&amp;UPPER(TRIM(Datos!AD36&amp;""))&amp;";",AD$1007))),OR(UPPER(TRIM(Datos!AD36&amp;""))="SÍ",UPPER(TRIM(Datos!AD36&amp;""))="SI",UPPER(TRIM(Datos!AD36&amp;""))="NO"),IF(ISNUMBER(Datos!AD36),AND(OR(AD$1005="",Datos!AD36&gt;=AD$1005),OR(AD$1006="",Datos!AD36&lt;=AD$1006)),FALSE),TRUE))))</f>
        <v>0.0</v>
      </c>
      <c r="AE36">
        <f>IF(Datos!AE36="",0,IF(AND(AE$1008&lt;&gt;"",Datos!AE36=AE$1008),0,IF(AE$1004=0,0,1-CHOOSE(AE$1004,IF(ISNUMBER(Datos!AE36),AND(OR(AE$1005="",Datos!AE36&gt;=AE$1005),OR(AE$1006="",Datos!AE36&lt;=AE$1006)),FALSE),IF(ISNUMBER(Datos!AE36),AND(Datos!AE36=INT(Datos!AE36),AND(OR(AE$1005="",Datos!AE36&gt;=AE$1005),OR(AE$1006="",Datos!AE36&lt;=AE$1006))),FALSE),OR(ISNUMBER(FIND(";"&amp;UPPER(TRIM(Datos!AE36&amp;""))&amp;"=",AE$1007)),ISNUMBER(FIND(";"&amp;UPPER(TRIM(Datos!AE36&amp;""))&amp;";",AE$1007))),OR(UPPER(TRIM(Datos!AE36&amp;""))="SÍ",UPPER(TRIM(Datos!AE36&amp;""))="SI",UPPER(TRIM(Datos!AE36&amp;""))="NO"),IF(ISNUMBER(Datos!AE36),AND(OR(AE$1005="",Datos!AE36&gt;=AE$1005),OR(AE$1006="",Datos!AE36&lt;=AE$1006)),FALSE),TRUE))))</f>
        <v>0.0</v>
      </c>
    </row>
    <row r="37" spans="2:31">
      <c r="B37">
        <f>IF(Datos!B37="",0,IF(AND(B$1008&lt;&gt;"",Datos!B37=B$1008),0,IF(B$1004=0,0,1-CHOOSE(B$1004,IF(ISNUMBER(Datos!B37),AND(OR(B$1005="",Datos!B37&gt;=B$1005),OR(B$1006="",Datos!B37&lt;=B$1006)),FALSE),IF(ISNUMBER(Datos!B37),AND(Datos!B37=INT(Datos!B37),AND(OR(B$1005="",Datos!B37&gt;=B$1005),OR(B$1006="",Datos!B37&lt;=B$1006))),FALSE),OR(ISNUMBER(FIND(";"&amp;UPPER(TRIM(Datos!B37&amp;""))&amp;"=",B$1007)),ISNUMBER(FIND(";"&amp;UPPER(TRIM(Datos!B37&amp;""))&amp;";",B$1007))),OR(UPPER(TRIM(Datos!B37&amp;""))="SÍ",UPPER(TRIM(Datos!B37&amp;""))="SI",UPPER(TRIM(Datos!B37&amp;""))="NO"),IF(ISNUMBER(Datos!B37),AND(OR(B$1005="",Datos!B37&gt;=B$1005),OR(B$1006="",Datos!B37&lt;=B$1006)),FALSE),TRUE))))</f>
        <v>0.0</v>
      </c>
      <c r="C37">
        <f>IF(Datos!C37="",0,IF(AND(C$1008&lt;&gt;"",Datos!C37=C$1008),0,IF(C$1004=0,0,1-CHOOSE(C$1004,IF(ISNUMBER(Datos!C37),AND(OR(C$1005="",Datos!C37&gt;=C$1005),OR(C$1006="",Datos!C37&lt;=C$1006)),FALSE),IF(ISNUMBER(Datos!C37),AND(Datos!C37=INT(Datos!C37),AND(OR(C$1005="",Datos!C37&gt;=C$1005),OR(C$1006="",Datos!C37&lt;=C$1006))),FALSE),OR(ISNUMBER(FIND(";"&amp;UPPER(TRIM(Datos!C37&amp;""))&amp;"=",C$1007)),ISNUMBER(FIND(";"&amp;UPPER(TRIM(Datos!C37&amp;""))&amp;";",C$1007))),OR(UPPER(TRIM(Datos!C37&amp;""))="SÍ",UPPER(TRIM(Datos!C37&amp;""))="SI",UPPER(TRIM(Datos!C37&amp;""))="NO"),IF(ISNUMBER(Datos!C37),AND(OR(C$1005="",Datos!C37&gt;=C$1005),OR(C$1006="",Datos!C37&lt;=C$1006)),FALSE),TRUE))))</f>
        <v>0.0</v>
      </c>
      <c r="D37">
        <f>IF(Datos!D37="",0,IF(AND(D$1008&lt;&gt;"",Datos!D37=D$1008),0,IF(D$1004=0,0,1-CHOOSE(D$1004,IF(ISNUMBER(Datos!D37),AND(OR(D$1005="",Datos!D37&gt;=D$1005),OR(D$1006="",Datos!D37&lt;=D$1006)),FALSE),IF(ISNUMBER(Datos!D37),AND(Datos!D37=INT(Datos!D37),AND(OR(D$1005="",Datos!D37&gt;=D$1005),OR(D$1006="",Datos!D37&lt;=D$1006))),FALSE),OR(ISNUMBER(FIND(";"&amp;UPPER(TRIM(Datos!D37&amp;""))&amp;"=",D$1007)),ISNUMBER(FIND(";"&amp;UPPER(TRIM(Datos!D37&amp;""))&amp;";",D$1007))),OR(UPPER(TRIM(Datos!D37&amp;""))="SÍ",UPPER(TRIM(Datos!D37&amp;""))="SI",UPPER(TRIM(Datos!D37&amp;""))="NO"),IF(ISNUMBER(Datos!D37),AND(OR(D$1005="",Datos!D37&gt;=D$1005),OR(D$1006="",Datos!D37&lt;=D$1006)),FALSE),TRUE))))</f>
        <v>0.0</v>
      </c>
      <c r="E37">
        <f>IF(Datos!E37="",0,IF(AND(E$1008&lt;&gt;"",Datos!E37=E$1008),0,IF(E$1004=0,0,1-CHOOSE(E$1004,IF(ISNUMBER(Datos!E37),AND(OR(E$1005="",Datos!E37&gt;=E$1005),OR(E$1006="",Datos!E37&lt;=E$1006)),FALSE),IF(ISNUMBER(Datos!E37),AND(Datos!E37=INT(Datos!E37),AND(OR(E$1005="",Datos!E37&gt;=E$1005),OR(E$1006="",Datos!E37&lt;=E$1006))),FALSE),OR(ISNUMBER(FIND(";"&amp;UPPER(TRIM(Datos!E37&amp;""))&amp;"=",E$1007)),ISNUMBER(FIND(";"&amp;UPPER(TRIM(Datos!E37&amp;""))&amp;";",E$1007))),OR(UPPER(TRIM(Datos!E37&amp;""))="SÍ",UPPER(TRIM(Datos!E37&amp;""))="SI",UPPER(TRIM(Datos!E37&amp;""))="NO"),IF(ISNUMBER(Datos!E37),AND(OR(E$1005="",Datos!E37&gt;=E$1005),OR(E$1006="",Datos!E37&lt;=E$1006)),FALSE),TRUE))))</f>
        <v>0.0</v>
      </c>
      <c r="F37">
        <f>IF(Datos!F37="",0,IF(AND(F$1008&lt;&gt;"",Datos!F37=F$1008),0,IF(F$1004=0,0,1-CHOOSE(F$1004,IF(ISNUMBER(Datos!F37),AND(OR(F$1005="",Datos!F37&gt;=F$1005),OR(F$1006="",Datos!F37&lt;=F$1006)),FALSE),IF(ISNUMBER(Datos!F37),AND(Datos!F37=INT(Datos!F37),AND(OR(F$1005="",Datos!F37&gt;=F$1005),OR(F$1006="",Datos!F37&lt;=F$1006))),FALSE),OR(ISNUMBER(FIND(";"&amp;UPPER(TRIM(Datos!F37&amp;""))&amp;"=",F$1007)),ISNUMBER(FIND(";"&amp;UPPER(TRIM(Datos!F37&amp;""))&amp;";",F$1007))),OR(UPPER(TRIM(Datos!F37&amp;""))="SÍ",UPPER(TRIM(Datos!F37&amp;""))="SI",UPPER(TRIM(Datos!F37&amp;""))="NO"),IF(ISNUMBER(Datos!F37),AND(OR(F$1005="",Datos!F37&gt;=F$1005),OR(F$1006="",Datos!F37&lt;=F$1006)),FALSE),TRUE))))</f>
        <v>0.0</v>
      </c>
      <c r="G37">
        <f>IF(Datos!G37="",0,IF(AND(G$1008&lt;&gt;"",Datos!G37=G$1008),0,IF(G$1004=0,0,1-CHOOSE(G$1004,IF(ISNUMBER(Datos!G37),AND(OR(G$1005="",Datos!G37&gt;=G$1005),OR(G$1006="",Datos!G37&lt;=G$1006)),FALSE),IF(ISNUMBER(Datos!G37),AND(Datos!G37=INT(Datos!G37),AND(OR(G$1005="",Datos!G37&gt;=G$1005),OR(G$1006="",Datos!G37&lt;=G$1006))),FALSE),OR(ISNUMBER(FIND(";"&amp;UPPER(TRIM(Datos!G37&amp;""))&amp;"=",G$1007)),ISNUMBER(FIND(";"&amp;UPPER(TRIM(Datos!G37&amp;""))&amp;";",G$1007))),OR(UPPER(TRIM(Datos!G37&amp;""))="SÍ",UPPER(TRIM(Datos!G37&amp;""))="SI",UPPER(TRIM(Datos!G37&amp;""))="NO"),IF(ISNUMBER(Datos!G37),AND(OR(G$1005="",Datos!G37&gt;=G$1005),OR(G$1006="",Datos!G37&lt;=G$1006)),FALSE),TRUE))))</f>
        <v>0.0</v>
      </c>
      <c r="H37">
        <f>IF(Datos!H37="",0,IF(AND(H$1008&lt;&gt;"",Datos!H37=H$1008),0,IF(H$1004=0,0,1-CHOOSE(H$1004,IF(ISNUMBER(Datos!H37),AND(OR(H$1005="",Datos!H37&gt;=H$1005),OR(H$1006="",Datos!H37&lt;=H$1006)),FALSE),IF(ISNUMBER(Datos!H37),AND(Datos!H37=INT(Datos!H37),AND(OR(H$1005="",Datos!H37&gt;=H$1005),OR(H$1006="",Datos!H37&lt;=H$1006))),FALSE),OR(ISNUMBER(FIND(";"&amp;UPPER(TRIM(Datos!H37&amp;""))&amp;"=",H$1007)),ISNUMBER(FIND(";"&amp;UPPER(TRIM(Datos!H37&amp;""))&amp;";",H$1007))),OR(UPPER(TRIM(Datos!H37&amp;""))="SÍ",UPPER(TRIM(Datos!H37&amp;""))="SI",UPPER(TRIM(Datos!H37&amp;""))="NO"),IF(ISNUMBER(Datos!H37),AND(OR(H$1005="",Datos!H37&gt;=H$1005),OR(H$1006="",Datos!H37&lt;=H$1006)),FALSE),TRUE))))</f>
        <v>0.0</v>
      </c>
      <c r="I37">
        <f>IF(Datos!I37="",0,IF(AND(I$1008&lt;&gt;"",Datos!I37=I$1008),0,IF(I$1004=0,0,1-CHOOSE(I$1004,IF(ISNUMBER(Datos!I37),AND(OR(I$1005="",Datos!I37&gt;=I$1005),OR(I$1006="",Datos!I37&lt;=I$1006)),FALSE),IF(ISNUMBER(Datos!I37),AND(Datos!I37=INT(Datos!I37),AND(OR(I$1005="",Datos!I37&gt;=I$1005),OR(I$1006="",Datos!I37&lt;=I$1006))),FALSE),OR(ISNUMBER(FIND(";"&amp;UPPER(TRIM(Datos!I37&amp;""))&amp;"=",I$1007)),ISNUMBER(FIND(";"&amp;UPPER(TRIM(Datos!I37&amp;""))&amp;";",I$1007))),OR(UPPER(TRIM(Datos!I37&amp;""))="SÍ",UPPER(TRIM(Datos!I37&amp;""))="SI",UPPER(TRIM(Datos!I37&amp;""))="NO"),IF(ISNUMBER(Datos!I37),AND(OR(I$1005="",Datos!I37&gt;=I$1005),OR(I$1006="",Datos!I37&lt;=I$1006)),FALSE),TRUE))))</f>
        <v>0.0</v>
      </c>
      <c r="J37">
        <f>IF(Datos!J37="",0,IF(AND(J$1008&lt;&gt;"",Datos!J37=J$1008),0,IF(J$1004=0,0,1-CHOOSE(J$1004,IF(ISNUMBER(Datos!J37),AND(OR(J$1005="",Datos!J37&gt;=J$1005),OR(J$1006="",Datos!J37&lt;=J$1006)),FALSE),IF(ISNUMBER(Datos!J37),AND(Datos!J37=INT(Datos!J37),AND(OR(J$1005="",Datos!J37&gt;=J$1005),OR(J$1006="",Datos!J37&lt;=J$1006))),FALSE),OR(ISNUMBER(FIND(";"&amp;UPPER(TRIM(Datos!J37&amp;""))&amp;"=",J$1007)),ISNUMBER(FIND(";"&amp;UPPER(TRIM(Datos!J37&amp;""))&amp;";",J$1007))),OR(UPPER(TRIM(Datos!J37&amp;""))="SÍ",UPPER(TRIM(Datos!J37&amp;""))="SI",UPPER(TRIM(Datos!J37&amp;""))="NO"),IF(ISNUMBER(Datos!J37),AND(OR(J$1005="",Datos!J37&gt;=J$1005),OR(J$1006="",Datos!J37&lt;=J$1006)),FALSE),TRUE))))</f>
        <v>0.0</v>
      </c>
      <c r="K37">
        <f>IF(Datos!K37="",0,IF(AND(K$1008&lt;&gt;"",Datos!K37=K$1008),0,IF(K$1004=0,0,1-CHOOSE(K$1004,IF(ISNUMBER(Datos!K37),AND(OR(K$1005="",Datos!K37&gt;=K$1005),OR(K$1006="",Datos!K37&lt;=K$1006)),FALSE),IF(ISNUMBER(Datos!K37),AND(Datos!K37=INT(Datos!K37),AND(OR(K$1005="",Datos!K37&gt;=K$1005),OR(K$1006="",Datos!K37&lt;=K$1006))),FALSE),OR(ISNUMBER(FIND(";"&amp;UPPER(TRIM(Datos!K37&amp;""))&amp;"=",K$1007)),ISNUMBER(FIND(";"&amp;UPPER(TRIM(Datos!K37&amp;""))&amp;";",K$1007))),OR(UPPER(TRIM(Datos!K37&amp;""))="SÍ",UPPER(TRIM(Datos!K37&amp;""))="SI",UPPER(TRIM(Datos!K37&amp;""))="NO"),IF(ISNUMBER(Datos!K37),AND(OR(K$1005="",Datos!K37&gt;=K$1005),OR(K$1006="",Datos!K37&lt;=K$1006)),FALSE),TRUE))))</f>
        <v>0.0</v>
      </c>
      <c r="L37">
        <f>IF(Datos!L37="",0,IF(AND(L$1008&lt;&gt;"",Datos!L37=L$1008),0,IF(L$1004=0,0,1-CHOOSE(L$1004,IF(ISNUMBER(Datos!L37),AND(OR(L$1005="",Datos!L37&gt;=L$1005),OR(L$1006="",Datos!L37&lt;=L$1006)),FALSE),IF(ISNUMBER(Datos!L37),AND(Datos!L37=INT(Datos!L37),AND(OR(L$1005="",Datos!L37&gt;=L$1005),OR(L$1006="",Datos!L37&lt;=L$1006))),FALSE),OR(ISNUMBER(FIND(";"&amp;UPPER(TRIM(Datos!L37&amp;""))&amp;"=",L$1007)),ISNUMBER(FIND(";"&amp;UPPER(TRIM(Datos!L37&amp;""))&amp;";",L$1007))),OR(UPPER(TRIM(Datos!L37&amp;""))="SÍ",UPPER(TRIM(Datos!L37&amp;""))="SI",UPPER(TRIM(Datos!L37&amp;""))="NO"),IF(ISNUMBER(Datos!L37),AND(OR(L$1005="",Datos!L37&gt;=L$1005),OR(L$1006="",Datos!L37&lt;=L$1006)),FALSE),TRUE))))</f>
        <v>0.0</v>
      </c>
      <c r="M37">
        <f>IF(Datos!M37="",0,IF(AND(M$1008&lt;&gt;"",Datos!M37=M$1008),0,IF(M$1004=0,0,1-CHOOSE(M$1004,IF(ISNUMBER(Datos!M37),AND(OR(M$1005="",Datos!M37&gt;=M$1005),OR(M$1006="",Datos!M37&lt;=M$1006)),FALSE),IF(ISNUMBER(Datos!M37),AND(Datos!M37=INT(Datos!M37),AND(OR(M$1005="",Datos!M37&gt;=M$1005),OR(M$1006="",Datos!M37&lt;=M$1006))),FALSE),OR(ISNUMBER(FIND(";"&amp;UPPER(TRIM(Datos!M37&amp;""))&amp;"=",M$1007)),ISNUMBER(FIND(";"&amp;UPPER(TRIM(Datos!M37&amp;""))&amp;";",M$1007))),OR(UPPER(TRIM(Datos!M37&amp;""))="SÍ",UPPER(TRIM(Datos!M37&amp;""))="SI",UPPER(TRIM(Datos!M37&amp;""))="NO"),IF(ISNUMBER(Datos!M37),AND(OR(M$1005="",Datos!M37&gt;=M$1005),OR(M$1006="",Datos!M37&lt;=M$1006)),FALSE),TRUE))))</f>
        <v>0.0</v>
      </c>
      <c r="N37">
        <f>IF(Datos!N37="",0,IF(AND(N$1008&lt;&gt;"",Datos!N37=N$1008),0,IF(N$1004=0,0,1-CHOOSE(N$1004,IF(ISNUMBER(Datos!N37),AND(OR(N$1005="",Datos!N37&gt;=N$1005),OR(N$1006="",Datos!N37&lt;=N$1006)),FALSE),IF(ISNUMBER(Datos!N37),AND(Datos!N37=INT(Datos!N37),AND(OR(N$1005="",Datos!N37&gt;=N$1005),OR(N$1006="",Datos!N37&lt;=N$1006))),FALSE),OR(ISNUMBER(FIND(";"&amp;UPPER(TRIM(Datos!N37&amp;""))&amp;"=",N$1007)),ISNUMBER(FIND(";"&amp;UPPER(TRIM(Datos!N37&amp;""))&amp;";",N$1007))),OR(UPPER(TRIM(Datos!N37&amp;""))="SÍ",UPPER(TRIM(Datos!N37&amp;""))="SI",UPPER(TRIM(Datos!N37&amp;""))="NO"),IF(ISNUMBER(Datos!N37),AND(OR(N$1005="",Datos!N37&gt;=N$1005),OR(N$1006="",Datos!N37&lt;=N$1006)),FALSE),TRUE))))</f>
        <v>0.0</v>
      </c>
      <c r="O37">
        <f>IF(Datos!O37="",0,IF(AND(O$1008&lt;&gt;"",Datos!O37=O$1008),0,IF(O$1004=0,0,1-CHOOSE(O$1004,IF(ISNUMBER(Datos!O37),AND(OR(O$1005="",Datos!O37&gt;=O$1005),OR(O$1006="",Datos!O37&lt;=O$1006)),FALSE),IF(ISNUMBER(Datos!O37),AND(Datos!O37=INT(Datos!O37),AND(OR(O$1005="",Datos!O37&gt;=O$1005),OR(O$1006="",Datos!O37&lt;=O$1006))),FALSE),OR(ISNUMBER(FIND(";"&amp;UPPER(TRIM(Datos!O37&amp;""))&amp;"=",O$1007)),ISNUMBER(FIND(";"&amp;UPPER(TRIM(Datos!O37&amp;""))&amp;";",O$1007))),OR(UPPER(TRIM(Datos!O37&amp;""))="SÍ",UPPER(TRIM(Datos!O37&amp;""))="SI",UPPER(TRIM(Datos!O37&amp;""))="NO"),IF(ISNUMBER(Datos!O37),AND(OR(O$1005="",Datos!O37&gt;=O$1005),OR(O$1006="",Datos!O37&lt;=O$1006)),FALSE),TRUE))))</f>
        <v>0.0</v>
      </c>
      <c r="P37">
        <f>IF(Datos!P37="",0,IF(AND(P$1008&lt;&gt;"",Datos!P37=P$1008),0,IF(P$1004=0,0,1-CHOOSE(P$1004,IF(ISNUMBER(Datos!P37),AND(OR(P$1005="",Datos!P37&gt;=P$1005),OR(P$1006="",Datos!P37&lt;=P$1006)),FALSE),IF(ISNUMBER(Datos!P37),AND(Datos!P37=INT(Datos!P37),AND(OR(P$1005="",Datos!P37&gt;=P$1005),OR(P$1006="",Datos!P37&lt;=P$1006))),FALSE),OR(ISNUMBER(FIND(";"&amp;UPPER(TRIM(Datos!P37&amp;""))&amp;"=",P$1007)),ISNUMBER(FIND(";"&amp;UPPER(TRIM(Datos!P37&amp;""))&amp;";",P$1007))),OR(UPPER(TRIM(Datos!P37&amp;""))="SÍ",UPPER(TRIM(Datos!P37&amp;""))="SI",UPPER(TRIM(Datos!P37&amp;""))="NO"),IF(ISNUMBER(Datos!P37),AND(OR(P$1005="",Datos!P37&gt;=P$1005),OR(P$1006="",Datos!P37&lt;=P$1006)),FALSE),TRUE))))</f>
        <v>0.0</v>
      </c>
      <c r="Q37">
        <f>IF(Datos!Q37="",0,IF(AND(Q$1008&lt;&gt;"",Datos!Q37=Q$1008),0,IF(Q$1004=0,0,1-CHOOSE(Q$1004,IF(ISNUMBER(Datos!Q37),AND(OR(Q$1005="",Datos!Q37&gt;=Q$1005),OR(Q$1006="",Datos!Q37&lt;=Q$1006)),FALSE),IF(ISNUMBER(Datos!Q37),AND(Datos!Q37=INT(Datos!Q37),AND(OR(Q$1005="",Datos!Q37&gt;=Q$1005),OR(Q$1006="",Datos!Q37&lt;=Q$1006))),FALSE),OR(ISNUMBER(FIND(";"&amp;UPPER(TRIM(Datos!Q37&amp;""))&amp;"=",Q$1007)),ISNUMBER(FIND(";"&amp;UPPER(TRIM(Datos!Q37&amp;""))&amp;";",Q$1007))),OR(UPPER(TRIM(Datos!Q37&amp;""))="SÍ",UPPER(TRIM(Datos!Q37&amp;""))="SI",UPPER(TRIM(Datos!Q37&amp;""))="NO"),IF(ISNUMBER(Datos!Q37),AND(OR(Q$1005="",Datos!Q37&gt;=Q$1005),OR(Q$1006="",Datos!Q37&lt;=Q$1006)),FALSE),TRUE))))</f>
        <v>0.0</v>
      </c>
      <c r="R37">
        <f>IF(Datos!R37="",0,IF(AND(R$1008&lt;&gt;"",Datos!R37=R$1008),0,IF(R$1004=0,0,1-CHOOSE(R$1004,IF(ISNUMBER(Datos!R37),AND(OR(R$1005="",Datos!R37&gt;=R$1005),OR(R$1006="",Datos!R37&lt;=R$1006)),FALSE),IF(ISNUMBER(Datos!R37),AND(Datos!R37=INT(Datos!R37),AND(OR(R$1005="",Datos!R37&gt;=R$1005),OR(R$1006="",Datos!R37&lt;=R$1006))),FALSE),OR(ISNUMBER(FIND(";"&amp;UPPER(TRIM(Datos!R37&amp;""))&amp;"=",R$1007)),ISNUMBER(FIND(";"&amp;UPPER(TRIM(Datos!R37&amp;""))&amp;";",R$1007))),OR(UPPER(TRIM(Datos!R37&amp;""))="SÍ",UPPER(TRIM(Datos!R37&amp;""))="SI",UPPER(TRIM(Datos!R37&amp;""))="NO"),IF(ISNUMBER(Datos!R37),AND(OR(R$1005="",Datos!R37&gt;=R$1005),OR(R$1006="",Datos!R37&lt;=R$1006)),FALSE),TRUE))))</f>
        <v>0.0</v>
      </c>
      <c r="S37">
        <f>IF(Datos!S37="",0,IF(AND(S$1008&lt;&gt;"",Datos!S37=S$1008),0,IF(S$1004=0,0,1-CHOOSE(S$1004,IF(ISNUMBER(Datos!S37),AND(OR(S$1005="",Datos!S37&gt;=S$1005),OR(S$1006="",Datos!S37&lt;=S$1006)),FALSE),IF(ISNUMBER(Datos!S37),AND(Datos!S37=INT(Datos!S37),AND(OR(S$1005="",Datos!S37&gt;=S$1005),OR(S$1006="",Datos!S37&lt;=S$1006))),FALSE),OR(ISNUMBER(FIND(";"&amp;UPPER(TRIM(Datos!S37&amp;""))&amp;"=",S$1007)),ISNUMBER(FIND(";"&amp;UPPER(TRIM(Datos!S37&amp;""))&amp;";",S$1007))),OR(UPPER(TRIM(Datos!S37&amp;""))="SÍ",UPPER(TRIM(Datos!S37&amp;""))="SI",UPPER(TRIM(Datos!S37&amp;""))="NO"),IF(ISNUMBER(Datos!S37),AND(OR(S$1005="",Datos!S37&gt;=S$1005),OR(S$1006="",Datos!S37&lt;=S$1006)),FALSE),TRUE))))</f>
        <v>0.0</v>
      </c>
      <c r="T37">
        <f>IF(Datos!T37="",0,IF(AND(T$1008&lt;&gt;"",Datos!T37=T$1008),0,IF(T$1004=0,0,1-CHOOSE(T$1004,IF(ISNUMBER(Datos!T37),AND(OR(T$1005="",Datos!T37&gt;=T$1005),OR(T$1006="",Datos!T37&lt;=T$1006)),FALSE),IF(ISNUMBER(Datos!T37),AND(Datos!T37=INT(Datos!T37),AND(OR(T$1005="",Datos!T37&gt;=T$1005),OR(T$1006="",Datos!T37&lt;=T$1006))),FALSE),OR(ISNUMBER(FIND(";"&amp;UPPER(TRIM(Datos!T37&amp;""))&amp;"=",T$1007)),ISNUMBER(FIND(";"&amp;UPPER(TRIM(Datos!T37&amp;""))&amp;";",T$1007))),OR(UPPER(TRIM(Datos!T37&amp;""))="SÍ",UPPER(TRIM(Datos!T37&amp;""))="SI",UPPER(TRIM(Datos!T37&amp;""))="NO"),IF(ISNUMBER(Datos!T37),AND(OR(T$1005="",Datos!T37&gt;=T$1005),OR(T$1006="",Datos!T37&lt;=T$1006)),FALSE),TRUE))))</f>
        <v>0.0</v>
      </c>
      <c r="U37">
        <f>IF(Datos!U37="",0,IF(AND(U$1008&lt;&gt;"",Datos!U37=U$1008),0,IF(U$1004=0,0,1-CHOOSE(U$1004,IF(ISNUMBER(Datos!U37),AND(OR(U$1005="",Datos!U37&gt;=U$1005),OR(U$1006="",Datos!U37&lt;=U$1006)),FALSE),IF(ISNUMBER(Datos!U37),AND(Datos!U37=INT(Datos!U37),AND(OR(U$1005="",Datos!U37&gt;=U$1005),OR(U$1006="",Datos!U37&lt;=U$1006))),FALSE),OR(ISNUMBER(FIND(";"&amp;UPPER(TRIM(Datos!U37&amp;""))&amp;"=",U$1007)),ISNUMBER(FIND(";"&amp;UPPER(TRIM(Datos!U37&amp;""))&amp;";",U$1007))),OR(UPPER(TRIM(Datos!U37&amp;""))="SÍ",UPPER(TRIM(Datos!U37&amp;""))="SI",UPPER(TRIM(Datos!U37&amp;""))="NO"),IF(ISNUMBER(Datos!U37),AND(OR(U$1005="",Datos!U37&gt;=U$1005),OR(U$1006="",Datos!U37&lt;=U$1006)),FALSE),TRUE))))</f>
        <v>0.0</v>
      </c>
      <c r="V37">
        <f>IF(Datos!V37="",0,IF(AND(V$1008&lt;&gt;"",Datos!V37=V$1008),0,IF(V$1004=0,0,1-CHOOSE(V$1004,IF(ISNUMBER(Datos!V37),AND(OR(V$1005="",Datos!V37&gt;=V$1005),OR(V$1006="",Datos!V37&lt;=V$1006)),FALSE),IF(ISNUMBER(Datos!V37),AND(Datos!V37=INT(Datos!V37),AND(OR(V$1005="",Datos!V37&gt;=V$1005),OR(V$1006="",Datos!V37&lt;=V$1006))),FALSE),OR(ISNUMBER(FIND(";"&amp;UPPER(TRIM(Datos!V37&amp;""))&amp;"=",V$1007)),ISNUMBER(FIND(";"&amp;UPPER(TRIM(Datos!V37&amp;""))&amp;";",V$1007))),OR(UPPER(TRIM(Datos!V37&amp;""))="SÍ",UPPER(TRIM(Datos!V37&amp;""))="SI",UPPER(TRIM(Datos!V37&amp;""))="NO"),IF(ISNUMBER(Datos!V37),AND(OR(V$1005="",Datos!V37&gt;=V$1005),OR(V$1006="",Datos!V37&lt;=V$1006)),FALSE),TRUE))))</f>
        <v>0.0</v>
      </c>
      <c r="W37">
        <f>IF(Datos!W37="",0,IF(AND(W$1008&lt;&gt;"",Datos!W37=W$1008),0,IF(W$1004=0,0,1-CHOOSE(W$1004,IF(ISNUMBER(Datos!W37),AND(OR(W$1005="",Datos!W37&gt;=W$1005),OR(W$1006="",Datos!W37&lt;=W$1006)),FALSE),IF(ISNUMBER(Datos!W37),AND(Datos!W37=INT(Datos!W37),AND(OR(W$1005="",Datos!W37&gt;=W$1005),OR(W$1006="",Datos!W37&lt;=W$1006))),FALSE),OR(ISNUMBER(FIND(";"&amp;UPPER(TRIM(Datos!W37&amp;""))&amp;"=",W$1007)),ISNUMBER(FIND(";"&amp;UPPER(TRIM(Datos!W37&amp;""))&amp;";",W$1007))),OR(UPPER(TRIM(Datos!W37&amp;""))="SÍ",UPPER(TRIM(Datos!W37&amp;""))="SI",UPPER(TRIM(Datos!W37&amp;""))="NO"),IF(ISNUMBER(Datos!W37),AND(OR(W$1005="",Datos!W37&gt;=W$1005),OR(W$1006="",Datos!W37&lt;=W$1006)),FALSE),TRUE))))</f>
        <v>0.0</v>
      </c>
      <c r="X37">
        <f>IF(Datos!X37="",0,IF(AND(X$1008&lt;&gt;"",Datos!X37=X$1008),0,IF(X$1004=0,0,1-CHOOSE(X$1004,IF(ISNUMBER(Datos!X37),AND(OR(X$1005="",Datos!X37&gt;=X$1005),OR(X$1006="",Datos!X37&lt;=X$1006)),FALSE),IF(ISNUMBER(Datos!X37),AND(Datos!X37=INT(Datos!X37),AND(OR(X$1005="",Datos!X37&gt;=X$1005),OR(X$1006="",Datos!X37&lt;=X$1006))),FALSE),OR(ISNUMBER(FIND(";"&amp;UPPER(TRIM(Datos!X37&amp;""))&amp;"=",X$1007)),ISNUMBER(FIND(";"&amp;UPPER(TRIM(Datos!X37&amp;""))&amp;";",X$1007))),OR(UPPER(TRIM(Datos!X37&amp;""))="SÍ",UPPER(TRIM(Datos!X37&amp;""))="SI",UPPER(TRIM(Datos!X37&amp;""))="NO"),IF(ISNUMBER(Datos!X37),AND(OR(X$1005="",Datos!X37&gt;=X$1005),OR(X$1006="",Datos!X37&lt;=X$1006)),FALSE),TRUE))))</f>
        <v>0.0</v>
      </c>
      <c r="Y37">
        <f>IF(Datos!Y37="",0,IF(AND(Y$1008&lt;&gt;"",Datos!Y37=Y$1008),0,IF(Y$1004=0,0,1-CHOOSE(Y$1004,IF(ISNUMBER(Datos!Y37),AND(OR(Y$1005="",Datos!Y37&gt;=Y$1005),OR(Y$1006="",Datos!Y37&lt;=Y$1006)),FALSE),IF(ISNUMBER(Datos!Y37),AND(Datos!Y37=INT(Datos!Y37),AND(OR(Y$1005="",Datos!Y37&gt;=Y$1005),OR(Y$1006="",Datos!Y37&lt;=Y$1006))),FALSE),OR(ISNUMBER(FIND(";"&amp;UPPER(TRIM(Datos!Y37&amp;""))&amp;"=",Y$1007)),ISNUMBER(FIND(";"&amp;UPPER(TRIM(Datos!Y37&amp;""))&amp;";",Y$1007))),OR(UPPER(TRIM(Datos!Y37&amp;""))="SÍ",UPPER(TRIM(Datos!Y37&amp;""))="SI",UPPER(TRIM(Datos!Y37&amp;""))="NO"),IF(ISNUMBER(Datos!Y37),AND(OR(Y$1005="",Datos!Y37&gt;=Y$1005),OR(Y$1006="",Datos!Y37&lt;=Y$1006)),FALSE),TRUE))))</f>
        <v>0.0</v>
      </c>
      <c r="Z37">
        <f>IF(Datos!Z37="",0,IF(AND(Z$1008&lt;&gt;"",Datos!Z37=Z$1008),0,IF(Z$1004=0,0,1-CHOOSE(Z$1004,IF(ISNUMBER(Datos!Z37),AND(OR(Z$1005="",Datos!Z37&gt;=Z$1005),OR(Z$1006="",Datos!Z37&lt;=Z$1006)),FALSE),IF(ISNUMBER(Datos!Z37),AND(Datos!Z37=INT(Datos!Z37),AND(OR(Z$1005="",Datos!Z37&gt;=Z$1005),OR(Z$1006="",Datos!Z37&lt;=Z$1006))),FALSE),OR(ISNUMBER(FIND(";"&amp;UPPER(TRIM(Datos!Z37&amp;""))&amp;"=",Z$1007)),ISNUMBER(FIND(";"&amp;UPPER(TRIM(Datos!Z37&amp;""))&amp;";",Z$1007))),OR(UPPER(TRIM(Datos!Z37&amp;""))="SÍ",UPPER(TRIM(Datos!Z37&amp;""))="SI",UPPER(TRIM(Datos!Z37&amp;""))="NO"),IF(ISNUMBER(Datos!Z37),AND(OR(Z$1005="",Datos!Z37&gt;=Z$1005),OR(Z$1006="",Datos!Z37&lt;=Z$1006)),FALSE),TRUE))))</f>
        <v>0.0</v>
      </c>
      <c r="AA37">
        <f>IF(Datos!AA37="",0,IF(AND(AA$1008&lt;&gt;"",Datos!AA37=AA$1008),0,IF(AA$1004=0,0,1-CHOOSE(AA$1004,IF(ISNUMBER(Datos!AA37),AND(OR(AA$1005="",Datos!AA37&gt;=AA$1005),OR(AA$1006="",Datos!AA37&lt;=AA$1006)),FALSE),IF(ISNUMBER(Datos!AA37),AND(Datos!AA37=INT(Datos!AA37),AND(OR(AA$1005="",Datos!AA37&gt;=AA$1005),OR(AA$1006="",Datos!AA37&lt;=AA$1006))),FALSE),OR(ISNUMBER(FIND(";"&amp;UPPER(TRIM(Datos!AA37&amp;""))&amp;"=",AA$1007)),ISNUMBER(FIND(";"&amp;UPPER(TRIM(Datos!AA37&amp;""))&amp;";",AA$1007))),OR(UPPER(TRIM(Datos!AA37&amp;""))="SÍ",UPPER(TRIM(Datos!AA37&amp;""))="SI",UPPER(TRIM(Datos!AA37&amp;""))="NO"),IF(ISNUMBER(Datos!AA37),AND(OR(AA$1005="",Datos!AA37&gt;=AA$1005),OR(AA$1006="",Datos!AA37&lt;=AA$1006)),FALSE),TRUE))))</f>
        <v>0.0</v>
      </c>
      <c r="AB37">
        <f>IF(Datos!AB37="",0,IF(AND(AB$1008&lt;&gt;"",Datos!AB37=AB$1008),0,IF(AB$1004=0,0,1-CHOOSE(AB$1004,IF(ISNUMBER(Datos!AB37),AND(OR(AB$1005="",Datos!AB37&gt;=AB$1005),OR(AB$1006="",Datos!AB37&lt;=AB$1006)),FALSE),IF(ISNUMBER(Datos!AB37),AND(Datos!AB37=INT(Datos!AB37),AND(OR(AB$1005="",Datos!AB37&gt;=AB$1005),OR(AB$1006="",Datos!AB37&lt;=AB$1006))),FALSE),OR(ISNUMBER(FIND(";"&amp;UPPER(TRIM(Datos!AB37&amp;""))&amp;"=",AB$1007)),ISNUMBER(FIND(";"&amp;UPPER(TRIM(Datos!AB37&amp;""))&amp;";",AB$1007))),OR(UPPER(TRIM(Datos!AB37&amp;""))="SÍ",UPPER(TRIM(Datos!AB37&amp;""))="SI",UPPER(TRIM(Datos!AB37&amp;""))="NO"),IF(ISNUMBER(Datos!AB37),AND(OR(AB$1005="",Datos!AB37&gt;=AB$1005),OR(AB$1006="",Datos!AB37&lt;=AB$1006)),FALSE),TRUE))))</f>
        <v>0.0</v>
      </c>
      <c r="AC37">
        <f>IF(Datos!AC37="",0,IF(AND(AC$1008&lt;&gt;"",Datos!AC37=AC$1008),0,IF(AC$1004=0,0,1-CHOOSE(AC$1004,IF(ISNUMBER(Datos!AC37),AND(OR(AC$1005="",Datos!AC37&gt;=AC$1005),OR(AC$1006="",Datos!AC37&lt;=AC$1006)),FALSE),IF(ISNUMBER(Datos!AC37),AND(Datos!AC37=INT(Datos!AC37),AND(OR(AC$1005="",Datos!AC37&gt;=AC$1005),OR(AC$1006="",Datos!AC37&lt;=AC$1006))),FALSE),OR(ISNUMBER(FIND(";"&amp;UPPER(TRIM(Datos!AC37&amp;""))&amp;"=",AC$1007)),ISNUMBER(FIND(";"&amp;UPPER(TRIM(Datos!AC37&amp;""))&amp;";",AC$1007))),OR(UPPER(TRIM(Datos!AC37&amp;""))="SÍ",UPPER(TRIM(Datos!AC37&amp;""))="SI",UPPER(TRIM(Datos!AC37&amp;""))="NO"),IF(ISNUMBER(Datos!AC37),AND(OR(AC$1005="",Datos!AC37&gt;=AC$1005),OR(AC$1006="",Datos!AC37&lt;=AC$1006)),FALSE),TRUE))))</f>
        <v>0.0</v>
      </c>
      <c r="AD37">
        <f>IF(Datos!AD37="",0,IF(AND(AD$1008&lt;&gt;"",Datos!AD37=AD$1008),0,IF(AD$1004=0,0,1-CHOOSE(AD$1004,IF(ISNUMBER(Datos!AD37),AND(OR(AD$1005="",Datos!AD37&gt;=AD$1005),OR(AD$1006="",Datos!AD37&lt;=AD$1006)),FALSE),IF(ISNUMBER(Datos!AD37),AND(Datos!AD37=INT(Datos!AD37),AND(OR(AD$1005="",Datos!AD37&gt;=AD$1005),OR(AD$1006="",Datos!AD37&lt;=AD$1006))),FALSE),OR(ISNUMBER(FIND(";"&amp;UPPER(TRIM(Datos!AD37&amp;""))&amp;"=",AD$1007)),ISNUMBER(FIND(";"&amp;UPPER(TRIM(Datos!AD37&amp;""))&amp;";",AD$1007))),OR(UPPER(TRIM(Datos!AD37&amp;""))="SÍ",UPPER(TRIM(Datos!AD37&amp;""))="SI",UPPER(TRIM(Datos!AD37&amp;""))="NO"),IF(ISNUMBER(Datos!AD37),AND(OR(AD$1005="",Datos!AD37&gt;=AD$1005),OR(AD$1006="",Datos!AD37&lt;=AD$1006)),FALSE),TRUE))))</f>
        <v>0.0</v>
      </c>
      <c r="AE37">
        <f>IF(Datos!AE37="",0,IF(AND(AE$1008&lt;&gt;"",Datos!AE37=AE$1008),0,IF(AE$1004=0,0,1-CHOOSE(AE$1004,IF(ISNUMBER(Datos!AE37),AND(OR(AE$1005="",Datos!AE37&gt;=AE$1005),OR(AE$1006="",Datos!AE37&lt;=AE$1006)),FALSE),IF(ISNUMBER(Datos!AE37),AND(Datos!AE37=INT(Datos!AE37),AND(OR(AE$1005="",Datos!AE37&gt;=AE$1005),OR(AE$1006="",Datos!AE37&lt;=AE$1006))),FALSE),OR(ISNUMBER(FIND(";"&amp;UPPER(TRIM(Datos!AE37&amp;""))&amp;"=",AE$1007)),ISNUMBER(FIND(";"&amp;UPPER(TRIM(Datos!AE37&amp;""))&amp;";",AE$1007))),OR(UPPER(TRIM(Datos!AE37&amp;""))="SÍ",UPPER(TRIM(Datos!AE37&amp;""))="SI",UPPER(TRIM(Datos!AE37&amp;""))="NO"),IF(ISNUMBER(Datos!AE37),AND(OR(AE$1005="",Datos!AE37&gt;=AE$1005),OR(AE$1006="",Datos!AE37&lt;=AE$1006)),FALSE),TRUE))))</f>
        <v>0.0</v>
      </c>
    </row>
    <row r="38" spans="2:31">
      <c r="B38">
        <f>IF(Datos!B38="",0,IF(AND(B$1008&lt;&gt;"",Datos!B38=B$1008),0,IF(B$1004=0,0,1-CHOOSE(B$1004,IF(ISNUMBER(Datos!B38),AND(OR(B$1005="",Datos!B38&gt;=B$1005),OR(B$1006="",Datos!B38&lt;=B$1006)),FALSE),IF(ISNUMBER(Datos!B38),AND(Datos!B38=INT(Datos!B38),AND(OR(B$1005="",Datos!B38&gt;=B$1005),OR(B$1006="",Datos!B38&lt;=B$1006))),FALSE),OR(ISNUMBER(FIND(";"&amp;UPPER(TRIM(Datos!B38&amp;""))&amp;"=",B$1007)),ISNUMBER(FIND(";"&amp;UPPER(TRIM(Datos!B38&amp;""))&amp;";",B$1007))),OR(UPPER(TRIM(Datos!B38&amp;""))="SÍ",UPPER(TRIM(Datos!B38&amp;""))="SI",UPPER(TRIM(Datos!B38&amp;""))="NO"),IF(ISNUMBER(Datos!B38),AND(OR(B$1005="",Datos!B38&gt;=B$1005),OR(B$1006="",Datos!B38&lt;=B$1006)),FALSE),TRUE))))</f>
        <v>0.0</v>
      </c>
      <c r="C38">
        <f>IF(Datos!C38="",0,IF(AND(C$1008&lt;&gt;"",Datos!C38=C$1008),0,IF(C$1004=0,0,1-CHOOSE(C$1004,IF(ISNUMBER(Datos!C38),AND(OR(C$1005="",Datos!C38&gt;=C$1005),OR(C$1006="",Datos!C38&lt;=C$1006)),FALSE),IF(ISNUMBER(Datos!C38),AND(Datos!C38=INT(Datos!C38),AND(OR(C$1005="",Datos!C38&gt;=C$1005),OR(C$1006="",Datos!C38&lt;=C$1006))),FALSE),OR(ISNUMBER(FIND(";"&amp;UPPER(TRIM(Datos!C38&amp;""))&amp;"=",C$1007)),ISNUMBER(FIND(";"&amp;UPPER(TRIM(Datos!C38&amp;""))&amp;";",C$1007))),OR(UPPER(TRIM(Datos!C38&amp;""))="SÍ",UPPER(TRIM(Datos!C38&amp;""))="SI",UPPER(TRIM(Datos!C38&amp;""))="NO"),IF(ISNUMBER(Datos!C38),AND(OR(C$1005="",Datos!C38&gt;=C$1005),OR(C$1006="",Datos!C38&lt;=C$1006)),FALSE),TRUE))))</f>
        <v>0.0</v>
      </c>
      <c r="D38">
        <f>IF(Datos!D38="",0,IF(AND(D$1008&lt;&gt;"",Datos!D38=D$1008),0,IF(D$1004=0,0,1-CHOOSE(D$1004,IF(ISNUMBER(Datos!D38),AND(OR(D$1005="",Datos!D38&gt;=D$1005),OR(D$1006="",Datos!D38&lt;=D$1006)),FALSE),IF(ISNUMBER(Datos!D38),AND(Datos!D38=INT(Datos!D38),AND(OR(D$1005="",Datos!D38&gt;=D$1005),OR(D$1006="",Datos!D38&lt;=D$1006))),FALSE),OR(ISNUMBER(FIND(";"&amp;UPPER(TRIM(Datos!D38&amp;""))&amp;"=",D$1007)),ISNUMBER(FIND(";"&amp;UPPER(TRIM(Datos!D38&amp;""))&amp;";",D$1007))),OR(UPPER(TRIM(Datos!D38&amp;""))="SÍ",UPPER(TRIM(Datos!D38&amp;""))="SI",UPPER(TRIM(Datos!D38&amp;""))="NO"),IF(ISNUMBER(Datos!D38),AND(OR(D$1005="",Datos!D38&gt;=D$1005),OR(D$1006="",Datos!D38&lt;=D$1006)),FALSE),TRUE))))</f>
        <v>0.0</v>
      </c>
      <c r="E38">
        <f>IF(Datos!E38="",0,IF(AND(E$1008&lt;&gt;"",Datos!E38=E$1008),0,IF(E$1004=0,0,1-CHOOSE(E$1004,IF(ISNUMBER(Datos!E38),AND(OR(E$1005="",Datos!E38&gt;=E$1005),OR(E$1006="",Datos!E38&lt;=E$1006)),FALSE),IF(ISNUMBER(Datos!E38),AND(Datos!E38=INT(Datos!E38),AND(OR(E$1005="",Datos!E38&gt;=E$1005),OR(E$1006="",Datos!E38&lt;=E$1006))),FALSE),OR(ISNUMBER(FIND(";"&amp;UPPER(TRIM(Datos!E38&amp;""))&amp;"=",E$1007)),ISNUMBER(FIND(";"&amp;UPPER(TRIM(Datos!E38&amp;""))&amp;";",E$1007))),OR(UPPER(TRIM(Datos!E38&amp;""))="SÍ",UPPER(TRIM(Datos!E38&amp;""))="SI",UPPER(TRIM(Datos!E38&amp;""))="NO"),IF(ISNUMBER(Datos!E38),AND(OR(E$1005="",Datos!E38&gt;=E$1005),OR(E$1006="",Datos!E38&lt;=E$1006)),FALSE),TRUE))))</f>
        <v>0.0</v>
      </c>
      <c r="F38">
        <f>IF(Datos!F38="",0,IF(AND(F$1008&lt;&gt;"",Datos!F38=F$1008),0,IF(F$1004=0,0,1-CHOOSE(F$1004,IF(ISNUMBER(Datos!F38),AND(OR(F$1005="",Datos!F38&gt;=F$1005),OR(F$1006="",Datos!F38&lt;=F$1006)),FALSE),IF(ISNUMBER(Datos!F38),AND(Datos!F38=INT(Datos!F38),AND(OR(F$1005="",Datos!F38&gt;=F$1005),OR(F$1006="",Datos!F38&lt;=F$1006))),FALSE),OR(ISNUMBER(FIND(";"&amp;UPPER(TRIM(Datos!F38&amp;""))&amp;"=",F$1007)),ISNUMBER(FIND(";"&amp;UPPER(TRIM(Datos!F38&amp;""))&amp;";",F$1007))),OR(UPPER(TRIM(Datos!F38&amp;""))="SÍ",UPPER(TRIM(Datos!F38&amp;""))="SI",UPPER(TRIM(Datos!F38&amp;""))="NO"),IF(ISNUMBER(Datos!F38),AND(OR(F$1005="",Datos!F38&gt;=F$1005),OR(F$1006="",Datos!F38&lt;=F$1006)),FALSE),TRUE))))</f>
        <v>0.0</v>
      </c>
      <c r="G38">
        <f>IF(Datos!G38="",0,IF(AND(G$1008&lt;&gt;"",Datos!G38=G$1008),0,IF(G$1004=0,0,1-CHOOSE(G$1004,IF(ISNUMBER(Datos!G38),AND(OR(G$1005="",Datos!G38&gt;=G$1005),OR(G$1006="",Datos!G38&lt;=G$1006)),FALSE),IF(ISNUMBER(Datos!G38),AND(Datos!G38=INT(Datos!G38),AND(OR(G$1005="",Datos!G38&gt;=G$1005),OR(G$1006="",Datos!G38&lt;=G$1006))),FALSE),OR(ISNUMBER(FIND(";"&amp;UPPER(TRIM(Datos!G38&amp;""))&amp;"=",G$1007)),ISNUMBER(FIND(";"&amp;UPPER(TRIM(Datos!G38&amp;""))&amp;";",G$1007))),OR(UPPER(TRIM(Datos!G38&amp;""))="SÍ",UPPER(TRIM(Datos!G38&amp;""))="SI",UPPER(TRIM(Datos!G38&amp;""))="NO"),IF(ISNUMBER(Datos!G38),AND(OR(G$1005="",Datos!G38&gt;=G$1005),OR(G$1006="",Datos!G38&lt;=G$1006)),FALSE),TRUE))))</f>
        <v>0.0</v>
      </c>
      <c r="H38">
        <f>IF(Datos!H38="",0,IF(AND(H$1008&lt;&gt;"",Datos!H38=H$1008),0,IF(H$1004=0,0,1-CHOOSE(H$1004,IF(ISNUMBER(Datos!H38),AND(OR(H$1005="",Datos!H38&gt;=H$1005),OR(H$1006="",Datos!H38&lt;=H$1006)),FALSE),IF(ISNUMBER(Datos!H38),AND(Datos!H38=INT(Datos!H38),AND(OR(H$1005="",Datos!H38&gt;=H$1005),OR(H$1006="",Datos!H38&lt;=H$1006))),FALSE),OR(ISNUMBER(FIND(";"&amp;UPPER(TRIM(Datos!H38&amp;""))&amp;"=",H$1007)),ISNUMBER(FIND(";"&amp;UPPER(TRIM(Datos!H38&amp;""))&amp;";",H$1007))),OR(UPPER(TRIM(Datos!H38&amp;""))="SÍ",UPPER(TRIM(Datos!H38&amp;""))="SI",UPPER(TRIM(Datos!H38&amp;""))="NO"),IF(ISNUMBER(Datos!H38),AND(OR(H$1005="",Datos!H38&gt;=H$1005),OR(H$1006="",Datos!H38&lt;=H$1006)),FALSE),TRUE))))</f>
        <v>0.0</v>
      </c>
      <c r="I38">
        <f>IF(Datos!I38="",0,IF(AND(I$1008&lt;&gt;"",Datos!I38=I$1008),0,IF(I$1004=0,0,1-CHOOSE(I$1004,IF(ISNUMBER(Datos!I38),AND(OR(I$1005="",Datos!I38&gt;=I$1005),OR(I$1006="",Datos!I38&lt;=I$1006)),FALSE),IF(ISNUMBER(Datos!I38),AND(Datos!I38=INT(Datos!I38),AND(OR(I$1005="",Datos!I38&gt;=I$1005),OR(I$1006="",Datos!I38&lt;=I$1006))),FALSE),OR(ISNUMBER(FIND(";"&amp;UPPER(TRIM(Datos!I38&amp;""))&amp;"=",I$1007)),ISNUMBER(FIND(";"&amp;UPPER(TRIM(Datos!I38&amp;""))&amp;";",I$1007))),OR(UPPER(TRIM(Datos!I38&amp;""))="SÍ",UPPER(TRIM(Datos!I38&amp;""))="SI",UPPER(TRIM(Datos!I38&amp;""))="NO"),IF(ISNUMBER(Datos!I38),AND(OR(I$1005="",Datos!I38&gt;=I$1005),OR(I$1006="",Datos!I38&lt;=I$1006)),FALSE),TRUE))))</f>
        <v>0.0</v>
      </c>
      <c r="J38">
        <f>IF(Datos!J38="",0,IF(AND(J$1008&lt;&gt;"",Datos!J38=J$1008),0,IF(J$1004=0,0,1-CHOOSE(J$1004,IF(ISNUMBER(Datos!J38),AND(OR(J$1005="",Datos!J38&gt;=J$1005),OR(J$1006="",Datos!J38&lt;=J$1006)),FALSE),IF(ISNUMBER(Datos!J38),AND(Datos!J38=INT(Datos!J38),AND(OR(J$1005="",Datos!J38&gt;=J$1005),OR(J$1006="",Datos!J38&lt;=J$1006))),FALSE),OR(ISNUMBER(FIND(";"&amp;UPPER(TRIM(Datos!J38&amp;""))&amp;"=",J$1007)),ISNUMBER(FIND(";"&amp;UPPER(TRIM(Datos!J38&amp;""))&amp;";",J$1007))),OR(UPPER(TRIM(Datos!J38&amp;""))="SÍ",UPPER(TRIM(Datos!J38&amp;""))="SI",UPPER(TRIM(Datos!J38&amp;""))="NO"),IF(ISNUMBER(Datos!J38),AND(OR(J$1005="",Datos!J38&gt;=J$1005),OR(J$1006="",Datos!J38&lt;=J$1006)),FALSE),TRUE))))</f>
        <v>0.0</v>
      </c>
      <c r="K38">
        <f>IF(Datos!K38="",0,IF(AND(K$1008&lt;&gt;"",Datos!K38=K$1008),0,IF(K$1004=0,0,1-CHOOSE(K$1004,IF(ISNUMBER(Datos!K38),AND(OR(K$1005="",Datos!K38&gt;=K$1005),OR(K$1006="",Datos!K38&lt;=K$1006)),FALSE),IF(ISNUMBER(Datos!K38),AND(Datos!K38=INT(Datos!K38),AND(OR(K$1005="",Datos!K38&gt;=K$1005),OR(K$1006="",Datos!K38&lt;=K$1006))),FALSE),OR(ISNUMBER(FIND(";"&amp;UPPER(TRIM(Datos!K38&amp;""))&amp;"=",K$1007)),ISNUMBER(FIND(";"&amp;UPPER(TRIM(Datos!K38&amp;""))&amp;";",K$1007))),OR(UPPER(TRIM(Datos!K38&amp;""))="SÍ",UPPER(TRIM(Datos!K38&amp;""))="SI",UPPER(TRIM(Datos!K38&amp;""))="NO"),IF(ISNUMBER(Datos!K38),AND(OR(K$1005="",Datos!K38&gt;=K$1005),OR(K$1006="",Datos!K38&lt;=K$1006)),FALSE),TRUE))))</f>
        <v>0.0</v>
      </c>
      <c r="L38">
        <f>IF(Datos!L38="",0,IF(AND(L$1008&lt;&gt;"",Datos!L38=L$1008),0,IF(L$1004=0,0,1-CHOOSE(L$1004,IF(ISNUMBER(Datos!L38),AND(OR(L$1005="",Datos!L38&gt;=L$1005),OR(L$1006="",Datos!L38&lt;=L$1006)),FALSE),IF(ISNUMBER(Datos!L38),AND(Datos!L38=INT(Datos!L38),AND(OR(L$1005="",Datos!L38&gt;=L$1005),OR(L$1006="",Datos!L38&lt;=L$1006))),FALSE),OR(ISNUMBER(FIND(";"&amp;UPPER(TRIM(Datos!L38&amp;""))&amp;"=",L$1007)),ISNUMBER(FIND(";"&amp;UPPER(TRIM(Datos!L38&amp;""))&amp;";",L$1007))),OR(UPPER(TRIM(Datos!L38&amp;""))="SÍ",UPPER(TRIM(Datos!L38&amp;""))="SI",UPPER(TRIM(Datos!L38&amp;""))="NO"),IF(ISNUMBER(Datos!L38),AND(OR(L$1005="",Datos!L38&gt;=L$1005),OR(L$1006="",Datos!L38&lt;=L$1006)),FALSE),TRUE))))</f>
        <v>0.0</v>
      </c>
      <c r="M38">
        <f>IF(Datos!M38="",0,IF(AND(M$1008&lt;&gt;"",Datos!M38=M$1008),0,IF(M$1004=0,0,1-CHOOSE(M$1004,IF(ISNUMBER(Datos!M38),AND(OR(M$1005="",Datos!M38&gt;=M$1005),OR(M$1006="",Datos!M38&lt;=M$1006)),FALSE),IF(ISNUMBER(Datos!M38),AND(Datos!M38=INT(Datos!M38),AND(OR(M$1005="",Datos!M38&gt;=M$1005),OR(M$1006="",Datos!M38&lt;=M$1006))),FALSE),OR(ISNUMBER(FIND(";"&amp;UPPER(TRIM(Datos!M38&amp;""))&amp;"=",M$1007)),ISNUMBER(FIND(";"&amp;UPPER(TRIM(Datos!M38&amp;""))&amp;";",M$1007))),OR(UPPER(TRIM(Datos!M38&amp;""))="SÍ",UPPER(TRIM(Datos!M38&amp;""))="SI",UPPER(TRIM(Datos!M38&amp;""))="NO"),IF(ISNUMBER(Datos!M38),AND(OR(M$1005="",Datos!M38&gt;=M$1005),OR(M$1006="",Datos!M38&lt;=M$1006)),FALSE),TRUE))))</f>
        <v>0.0</v>
      </c>
      <c r="N38">
        <f>IF(Datos!N38="",0,IF(AND(N$1008&lt;&gt;"",Datos!N38=N$1008),0,IF(N$1004=0,0,1-CHOOSE(N$1004,IF(ISNUMBER(Datos!N38),AND(OR(N$1005="",Datos!N38&gt;=N$1005),OR(N$1006="",Datos!N38&lt;=N$1006)),FALSE),IF(ISNUMBER(Datos!N38),AND(Datos!N38=INT(Datos!N38),AND(OR(N$1005="",Datos!N38&gt;=N$1005),OR(N$1006="",Datos!N38&lt;=N$1006))),FALSE),OR(ISNUMBER(FIND(";"&amp;UPPER(TRIM(Datos!N38&amp;""))&amp;"=",N$1007)),ISNUMBER(FIND(";"&amp;UPPER(TRIM(Datos!N38&amp;""))&amp;";",N$1007))),OR(UPPER(TRIM(Datos!N38&amp;""))="SÍ",UPPER(TRIM(Datos!N38&amp;""))="SI",UPPER(TRIM(Datos!N38&amp;""))="NO"),IF(ISNUMBER(Datos!N38),AND(OR(N$1005="",Datos!N38&gt;=N$1005),OR(N$1006="",Datos!N38&lt;=N$1006)),FALSE),TRUE))))</f>
        <v>0.0</v>
      </c>
      <c r="O38">
        <f>IF(Datos!O38="",0,IF(AND(O$1008&lt;&gt;"",Datos!O38=O$1008),0,IF(O$1004=0,0,1-CHOOSE(O$1004,IF(ISNUMBER(Datos!O38),AND(OR(O$1005="",Datos!O38&gt;=O$1005),OR(O$1006="",Datos!O38&lt;=O$1006)),FALSE),IF(ISNUMBER(Datos!O38),AND(Datos!O38=INT(Datos!O38),AND(OR(O$1005="",Datos!O38&gt;=O$1005),OR(O$1006="",Datos!O38&lt;=O$1006))),FALSE),OR(ISNUMBER(FIND(";"&amp;UPPER(TRIM(Datos!O38&amp;""))&amp;"=",O$1007)),ISNUMBER(FIND(";"&amp;UPPER(TRIM(Datos!O38&amp;""))&amp;";",O$1007))),OR(UPPER(TRIM(Datos!O38&amp;""))="SÍ",UPPER(TRIM(Datos!O38&amp;""))="SI",UPPER(TRIM(Datos!O38&amp;""))="NO"),IF(ISNUMBER(Datos!O38),AND(OR(O$1005="",Datos!O38&gt;=O$1005),OR(O$1006="",Datos!O38&lt;=O$1006)),FALSE),TRUE))))</f>
        <v>0.0</v>
      </c>
      <c r="P38">
        <f>IF(Datos!P38="",0,IF(AND(P$1008&lt;&gt;"",Datos!P38=P$1008),0,IF(P$1004=0,0,1-CHOOSE(P$1004,IF(ISNUMBER(Datos!P38),AND(OR(P$1005="",Datos!P38&gt;=P$1005),OR(P$1006="",Datos!P38&lt;=P$1006)),FALSE),IF(ISNUMBER(Datos!P38),AND(Datos!P38=INT(Datos!P38),AND(OR(P$1005="",Datos!P38&gt;=P$1005),OR(P$1006="",Datos!P38&lt;=P$1006))),FALSE),OR(ISNUMBER(FIND(";"&amp;UPPER(TRIM(Datos!P38&amp;""))&amp;"=",P$1007)),ISNUMBER(FIND(";"&amp;UPPER(TRIM(Datos!P38&amp;""))&amp;";",P$1007))),OR(UPPER(TRIM(Datos!P38&amp;""))="SÍ",UPPER(TRIM(Datos!P38&amp;""))="SI",UPPER(TRIM(Datos!P38&amp;""))="NO"),IF(ISNUMBER(Datos!P38),AND(OR(P$1005="",Datos!P38&gt;=P$1005),OR(P$1006="",Datos!P38&lt;=P$1006)),FALSE),TRUE))))</f>
        <v>0.0</v>
      </c>
      <c r="Q38">
        <f>IF(Datos!Q38="",0,IF(AND(Q$1008&lt;&gt;"",Datos!Q38=Q$1008),0,IF(Q$1004=0,0,1-CHOOSE(Q$1004,IF(ISNUMBER(Datos!Q38),AND(OR(Q$1005="",Datos!Q38&gt;=Q$1005),OR(Q$1006="",Datos!Q38&lt;=Q$1006)),FALSE),IF(ISNUMBER(Datos!Q38),AND(Datos!Q38=INT(Datos!Q38),AND(OR(Q$1005="",Datos!Q38&gt;=Q$1005),OR(Q$1006="",Datos!Q38&lt;=Q$1006))),FALSE),OR(ISNUMBER(FIND(";"&amp;UPPER(TRIM(Datos!Q38&amp;""))&amp;"=",Q$1007)),ISNUMBER(FIND(";"&amp;UPPER(TRIM(Datos!Q38&amp;""))&amp;";",Q$1007))),OR(UPPER(TRIM(Datos!Q38&amp;""))="SÍ",UPPER(TRIM(Datos!Q38&amp;""))="SI",UPPER(TRIM(Datos!Q38&amp;""))="NO"),IF(ISNUMBER(Datos!Q38),AND(OR(Q$1005="",Datos!Q38&gt;=Q$1005),OR(Q$1006="",Datos!Q38&lt;=Q$1006)),FALSE),TRUE))))</f>
        <v>0.0</v>
      </c>
      <c r="R38">
        <f>IF(Datos!R38="",0,IF(AND(R$1008&lt;&gt;"",Datos!R38=R$1008),0,IF(R$1004=0,0,1-CHOOSE(R$1004,IF(ISNUMBER(Datos!R38),AND(OR(R$1005="",Datos!R38&gt;=R$1005),OR(R$1006="",Datos!R38&lt;=R$1006)),FALSE),IF(ISNUMBER(Datos!R38),AND(Datos!R38=INT(Datos!R38),AND(OR(R$1005="",Datos!R38&gt;=R$1005),OR(R$1006="",Datos!R38&lt;=R$1006))),FALSE),OR(ISNUMBER(FIND(";"&amp;UPPER(TRIM(Datos!R38&amp;""))&amp;"=",R$1007)),ISNUMBER(FIND(";"&amp;UPPER(TRIM(Datos!R38&amp;""))&amp;";",R$1007))),OR(UPPER(TRIM(Datos!R38&amp;""))="SÍ",UPPER(TRIM(Datos!R38&amp;""))="SI",UPPER(TRIM(Datos!R38&amp;""))="NO"),IF(ISNUMBER(Datos!R38),AND(OR(R$1005="",Datos!R38&gt;=R$1005),OR(R$1006="",Datos!R38&lt;=R$1006)),FALSE),TRUE))))</f>
        <v>0.0</v>
      </c>
      <c r="S38">
        <f>IF(Datos!S38="",0,IF(AND(S$1008&lt;&gt;"",Datos!S38=S$1008),0,IF(S$1004=0,0,1-CHOOSE(S$1004,IF(ISNUMBER(Datos!S38),AND(OR(S$1005="",Datos!S38&gt;=S$1005),OR(S$1006="",Datos!S38&lt;=S$1006)),FALSE),IF(ISNUMBER(Datos!S38),AND(Datos!S38=INT(Datos!S38),AND(OR(S$1005="",Datos!S38&gt;=S$1005),OR(S$1006="",Datos!S38&lt;=S$1006))),FALSE),OR(ISNUMBER(FIND(";"&amp;UPPER(TRIM(Datos!S38&amp;""))&amp;"=",S$1007)),ISNUMBER(FIND(";"&amp;UPPER(TRIM(Datos!S38&amp;""))&amp;";",S$1007))),OR(UPPER(TRIM(Datos!S38&amp;""))="SÍ",UPPER(TRIM(Datos!S38&amp;""))="SI",UPPER(TRIM(Datos!S38&amp;""))="NO"),IF(ISNUMBER(Datos!S38),AND(OR(S$1005="",Datos!S38&gt;=S$1005),OR(S$1006="",Datos!S38&lt;=S$1006)),FALSE),TRUE))))</f>
        <v>0.0</v>
      </c>
      <c r="T38">
        <f>IF(Datos!T38="",0,IF(AND(T$1008&lt;&gt;"",Datos!T38=T$1008),0,IF(T$1004=0,0,1-CHOOSE(T$1004,IF(ISNUMBER(Datos!T38),AND(OR(T$1005="",Datos!T38&gt;=T$1005),OR(T$1006="",Datos!T38&lt;=T$1006)),FALSE),IF(ISNUMBER(Datos!T38),AND(Datos!T38=INT(Datos!T38),AND(OR(T$1005="",Datos!T38&gt;=T$1005),OR(T$1006="",Datos!T38&lt;=T$1006))),FALSE),OR(ISNUMBER(FIND(";"&amp;UPPER(TRIM(Datos!T38&amp;""))&amp;"=",T$1007)),ISNUMBER(FIND(";"&amp;UPPER(TRIM(Datos!T38&amp;""))&amp;";",T$1007))),OR(UPPER(TRIM(Datos!T38&amp;""))="SÍ",UPPER(TRIM(Datos!T38&amp;""))="SI",UPPER(TRIM(Datos!T38&amp;""))="NO"),IF(ISNUMBER(Datos!T38),AND(OR(T$1005="",Datos!T38&gt;=T$1005),OR(T$1006="",Datos!T38&lt;=T$1006)),FALSE),TRUE))))</f>
        <v>0.0</v>
      </c>
      <c r="U38">
        <f>IF(Datos!U38="",0,IF(AND(U$1008&lt;&gt;"",Datos!U38=U$1008),0,IF(U$1004=0,0,1-CHOOSE(U$1004,IF(ISNUMBER(Datos!U38),AND(OR(U$1005="",Datos!U38&gt;=U$1005),OR(U$1006="",Datos!U38&lt;=U$1006)),FALSE),IF(ISNUMBER(Datos!U38),AND(Datos!U38=INT(Datos!U38),AND(OR(U$1005="",Datos!U38&gt;=U$1005),OR(U$1006="",Datos!U38&lt;=U$1006))),FALSE),OR(ISNUMBER(FIND(";"&amp;UPPER(TRIM(Datos!U38&amp;""))&amp;"=",U$1007)),ISNUMBER(FIND(";"&amp;UPPER(TRIM(Datos!U38&amp;""))&amp;";",U$1007))),OR(UPPER(TRIM(Datos!U38&amp;""))="SÍ",UPPER(TRIM(Datos!U38&amp;""))="SI",UPPER(TRIM(Datos!U38&amp;""))="NO"),IF(ISNUMBER(Datos!U38),AND(OR(U$1005="",Datos!U38&gt;=U$1005),OR(U$1006="",Datos!U38&lt;=U$1006)),FALSE),TRUE))))</f>
        <v>0.0</v>
      </c>
      <c r="V38">
        <f>IF(Datos!V38="",0,IF(AND(V$1008&lt;&gt;"",Datos!V38=V$1008),0,IF(V$1004=0,0,1-CHOOSE(V$1004,IF(ISNUMBER(Datos!V38),AND(OR(V$1005="",Datos!V38&gt;=V$1005),OR(V$1006="",Datos!V38&lt;=V$1006)),FALSE),IF(ISNUMBER(Datos!V38),AND(Datos!V38=INT(Datos!V38),AND(OR(V$1005="",Datos!V38&gt;=V$1005),OR(V$1006="",Datos!V38&lt;=V$1006))),FALSE),OR(ISNUMBER(FIND(";"&amp;UPPER(TRIM(Datos!V38&amp;""))&amp;"=",V$1007)),ISNUMBER(FIND(";"&amp;UPPER(TRIM(Datos!V38&amp;""))&amp;";",V$1007))),OR(UPPER(TRIM(Datos!V38&amp;""))="SÍ",UPPER(TRIM(Datos!V38&amp;""))="SI",UPPER(TRIM(Datos!V38&amp;""))="NO"),IF(ISNUMBER(Datos!V38),AND(OR(V$1005="",Datos!V38&gt;=V$1005),OR(V$1006="",Datos!V38&lt;=V$1006)),FALSE),TRUE))))</f>
        <v>0.0</v>
      </c>
      <c r="W38">
        <f>IF(Datos!W38="",0,IF(AND(W$1008&lt;&gt;"",Datos!W38=W$1008),0,IF(W$1004=0,0,1-CHOOSE(W$1004,IF(ISNUMBER(Datos!W38),AND(OR(W$1005="",Datos!W38&gt;=W$1005),OR(W$1006="",Datos!W38&lt;=W$1006)),FALSE),IF(ISNUMBER(Datos!W38),AND(Datos!W38=INT(Datos!W38),AND(OR(W$1005="",Datos!W38&gt;=W$1005),OR(W$1006="",Datos!W38&lt;=W$1006))),FALSE),OR(ISNUMBER(FIND(";"&amp;UPPER(TRIM(Datos!W38&amp;""))&amp;"=",W$1007)),ISNUMBER(FIND(";"&amp;UPPER(TRIM(Datos!W38&amp;""))&amp;";",W$1007))),OR(UPPER(TRIM(Datos!W38&amp;""))="SÍ",UPPER(TRIM(Datos!W38&amp;""))="SI",UPPER(TRIM(Datos!W38&amp;""))="NO"),IF(ISNUMBER(Datos!W38),AND(OR(W$1005="",Datos!W38&gt;=W$1005),OR(W$1006="",Datos!W38&lt;=W$1006)),FALSE),TRUE))))</f>
        <v>0.0</v>
      </c>
      <c r="X38">
        <f>IF(Datos!X38="",0,IF(AND(X$1008&lt;&gt;"",Datos!X38=X$1008),0,IF(X$1004=0,0,1-CHOOSE(X$1004,IF(ISNUMBER(Datos!X38),AND(OR(X$1005="",Datos!X38&gt;=X$1005),OR(X$1006="",Datos!X38&lt;=X$1006)),FALSE),IF(ISNUMBER(Datos!X38),AND(Datos!X38=INT(Datos!X38),AND(OR(X$1005="",Datos!X38&gt;=X$1005),OR(X$1006="",Datos!X38&lt;=X$1006))),FALSE),OR(ISNUMBER(FIND(";"&amp;UPPER(TRIM(Datos!X38&amp;""))&amp;"=",X$1007)),ISNUMBER(FIND(";"&amp;UPPER(TRIM(Datos!X38&amp;""))&amp;";",X$1007))),OR(UPPER(TRIM(Datos!X38&amp;""))="SÍ",UPPER(TRIM(Datos!X38&amp;""))="SI",UPPER(TRIM(Datos!X38&amp;""))="NO"),IF(ISNUMBER(Datos!X38),AND(OR(X$1005="",Datos!X38&gt;=X$1005),OR(X$1006="",Datos!X38&lt;=X$1006)),FALSE),TRUE))))</f>
        <v>0.0</v>
      </c>
      <c r="Y38">
        <f>IF(Datos!Y38="",0,IF(AND(Y$1008&lt;&gt;"",Datos!Y38=Y$1008),0,IF(Y$1004=0,0,1-CHOOSE(Y$1004,IF(ISNUMBER(Datos!Y38),AND(OR(Y$1005="",Datos!Y38&gt;=Y$1005),OR(Y$1006="",Datos!Y38&lt;=Y$1006)),FALSE),IF(ISNUMBER(Datos!Y38),AND(Datos!Y38=INT(Datos!Y38),AND(OR(Y$1005="",Datos!Y38&gt;=Y$1005),OR(Y$1006="",Datos!Y38&lt;=Y$1006))),FALSE),OR(ISNUMBER(FIND(";"&amp;UPPER(TRIM(Datos!Y38&amp;""))&amp;"=",Y$1007)),ISNUMBER(FIND(";"&amp;UPPER(TRIM(Datos!Y38&amp;""))&amp;";",Y$1007))),OR(UPPER(TRIM(Datos!Y38&amp;""))="SÍ",UPPER(TRIM(Datos!Y38&amp;""))="SI",UPPER(TRIM(Datos!Y38&amp;""))="NO"),IF(ISNUMBER(Datos!Y38),AND(OR(Y$1005="",Datos!Y38&gt;=Y$1005),OR(Y$1006="",Datos!Y38&lt;=Y$1006)),FALSE),TRUE))))</f>
        <v>0.0</v>
      </c>
      <c r="Z38">
        <f>IF(Datos!Z38="",0,IF(AND(Z$1008&lt;&gt;"",Datos!Z38=Z$1008),0,IF(Z$1004=0,0,1-CHOOSE(Z$1004,IF(ISNUMBER(Datos!Z38),AND(OR(Z$1005="",Datos!Z38&gt;=Z$1005),OR(Z$1006="",Datos!Z38&lt;=Z$1006)),FALSE),IF(ISNUMBER(Datos!Z38),AND(Datos!Z38=INT(Datos!Z38),AND(OR(Z$1005="",Datos!Z38&gt;=Z$1005),OR(Z$1006="",Datos!Z38&lt;=Z$1006))),FALSE),OR(ISNUMBER(FIND(";"&amp;UPPER(TRIM(Datos!Z38&amp;""))&amp;"=",Z$1007)),ISNUMBER(FIND(";"&amp;UPPER(TRIM(Datos!Z38&amp;""))&amp;";",Z$1007))),OR(UPPER(TRIM(Datos!Z38&amp;""))="SÍ",UPPER(TRIM(Datos!Z38&amp;""))="SI",UPPER(TRIM(Datos!Z38&amp;""))="NO"),IF(ISNUMBER(Datos!Z38),AND(OR(Z$1005="",Datos!Z38&gt;=Z$1005),OR(Z$1006="",Datos!Z38&lt;=Z$1006)),FALSE),TRUE))))</f>
        <v>0.0</v>
      </c>
      <c r="AA38">
        <f>IF(Datos!AA38="",0,IF(AND(AA$1008&lt;&gt;"",Datos!AA38=AA$1008),0,IF(AA$1004=0,0,1-CHOOSE(AA$1004,IF(ISNUMBER(Datos!AA38),AND(OR(AA$1005="",Datos!AA38&gt;=AA$1005),OR(AA$1006="",Datos!AA38&lt;=AA$1006)),FALSE),IF(ISNUMBER(Datos!AA38),AND(Datos!AA38=INT(Datos!AA38),AND(OR(AA$1005="",Datos!AA38&gt;=AA$1005),OR(AA$1006="",Datos!AA38&lt;=AA$1006))),FALSE),OR(ISNUMBER(FIND(";"&amp;UPPER(TRIM(Datos!AA38&amp;""))&amp;"=",AA$1007)),ISNUMBER(FIND(";"&amp;UPPER(TRIM(Datos!AA38&amp;""))&amp;";",AA$1007))),OR(UPPER(TRIM(Datos!AA38&amp;""))="SÍ",UPPER(TRIM(Datos!AA38&amp;""))="SI",UPPER(TRIM(Datos!AA38&amp;""))="NO"),IF(ISNUMBER(Datos!AA38),AND(OR(AA$1005="",Datos!AA38&gt;=AA$1005),OR(AA$1006="",Datos!AA38&lt;=AA$1006)),FALSE),TRUE))))</f>
        <v>0.0</v>
      </c>
      <c r="AB38">
        <f>IF(Datos!AB38="",0,IF(AND(AB$1008&lt;&gt;"",Datos!AB38=AB$1008),0,IF(AB$1004=0,0,1-CHOOSE(AB$1004,IF(ISNUMBER(Datos!AB38),AND(OR(AB$1005="",Datos!AB38&gt;=AB$1005),OR(AB$1006="",Datos!AB38&lt;=AB$1006)),FALSE),IF(ISNUMBER(Datos!AB38),AND(Datos!AB38=INT(Datos!AB38),AND(OR(AB$1005="",Datos!AB38&gt;=AB$1005),OR(AB$1006="",Datos!AB38&lt;=AB$1006))),FALSE),OR(ISNUMBER(FIND(";"&amp;UPPER(TRIM(Datos!AB38&amp;""))&amp;"=",AB$1007)),ISNUMBER(FIND(";"&amp;UPPER(TRIM(Datos!AB38&amp;""))&amp;";",AB$1007))),OR(UPPER(TRIM(Datos!AB38&amp;""))="SÍ",UPPER(TRIM(Datos!AB38&amp;""))="SI",UPPER(TRIM(Datos!AB38&amp;""))="NO"),IF(ISNUMBER(Datos!AB38),AND(OR(AB$1005="",Datos!AB38&gt;=AB$1005),OR(AB$1006="",Datos!AB38&lt;=AB$1006)),FALSE),TRUE))))</f>
        <v>0.0</v>
      </c>
      <c r="AC38">
        <f>IF(Datos!AC38="",0,IF(AND(AC$1008&lt;&gt;"",Datos!AC38=AC$1008),0,IF(AC$1004=0,0,1-CHOOSE(AC$1004,IF(ISNUMBER(Datos!AC38),AND(OR(AC$1005="",Datos!AC38&gt;=AC$1005),OR(AC$1006="",Datos!AC38&lt;=AC$1006)),FALSE),IF(ISNUMBER(Datos!AC38),AND(Datos!AC38=INT(Datos!AC38),AND(OR(AC$1005="",Datos!AC38&gt;=AC$1005),OR(AC$1006="",Datos!AC38&lt;=AC$1006))),FALSE),OR(ISNUMBER(FIND(";"&amp;UPPER(TRIM(Datos!AC38&amp;""))&amp;"=",AC$1007)),ISNUMBER(FIND(";"&amp;UPPER(TRIM(Datos!AC38&amp;""))&amp;";",AC$1007))),OR(UPPER(TRIM(Datos!AC38&amp;""))="SÍ",UPPER(TRIM(Datos!AC38&amp;""))="SI",UPPER(TRIM(Datos!AC38&amp;""))="NO"),IF(ISNUMBER(Datos!AC38),AND(OR(AC$1005="",Datos!AC38&gt;=AC$1005),OR(AC$1006="",Datos!AC38&lt;=AC$1006)),FALSE),TRUE))))</f>
        <v>0.0</v>
      </c>
      <c r="AD38">
        <f>IF(Datos!AD38="",0,IF(AND(AD$1008&lt;&gt;"",Datos!AD38=AD$1008),0,IF(AD$1004=0,0,1-CHOOSE(AD$1004,IF(ISNUMBER(Datos!AD38),AND(OR(AD$1005="",Datos!AD38&gt;=AD$1005),OR(AD$1006="",Datos!AD38&lt;=AD$1006)),FALSE),IF(ISNUMBER(Datos!AD38),AND(Datos!AD38=INT(Datos!AD38),AND(OR(AD$1005="",Datos!AD38&gt;=AD$1005),OR(AD$1006="",Datos!AD38&lt;=AD$1006))),FALSE),OR(ISNUMBER(FIND(";"&amp;UPPER(TRIM(Datos!AD38&amp;""))&amp;"=",AD$1007)),ISNUMBER(FIND(";"&amp;UPPER(TRIM(Datos!AD38&amp;""))&amp;";",AD$1007))),OR(UPPER(TRIM(Datos!AD38&amp;""))="SÍ",UPPER(TRIM(Datos!AD38&amp;""))="SI",UPPER(TRIM(Datos!AD38&amp;""))="NO"),IF(ISNUMBER(Datos!AD38),AND(OR(AD$1005="",Datos!AD38&gt;=AD$1005),OR(AD$1006="",Datos!AD38&lt;=AD$1006)),FALSE),TRUE))))</f>
        <v>0.0</v>
      </c>
      <c r="AE38">
        <f>IF(Datos!AE38="",0,IF(AND(AE$1008&lt;&gt;"",Datos!AE38=AE$1008),0,IF(AE$1004=0,0,1-CHOOSE(AE$1004,IF(ISNUMBER(Datos!AE38),AND(OR(AE$1005="",Datos!AE38&gt;=AE$1005),OR(AE$1006="",Datos!AE38&lt;=AE$1006)),FALSE),IF(ISNUMBER(Datos!AE38),AND(Datos!AE38=INT(Datos!AE38),AND(OR(AE$1005="",Datos!AE38&gt;=AE$1005),OR(AE$1006="",Datos!AE38&lt;=AE$1006))),FALSE),OR(ISNUMBER(FIND(";"&amp;UPPER(TRIM(Datos!AE38&amp;""))&amp;"=",AE$1007)),ISNUMBER(FIND(";"&amp;UPPER(TRIM(Datos!AE38&amp;""))&amp;";",AE$1007))),OR(UPPER(TRIM(Datos!AE38&amp;""))="SÍ",UPPER(TRIM(Datos!AE38&amp;""))="SI",UPPER(TRIM(Datos!AE38&amp;""))="NO"),IF(ISNUMBER(Datos!AE38),AND(OR(AE$1005="",Datos!AE38&gt;=AE$1005),OR(AE$1006="",Datos!AE38&lt;=AE$1006)),FALSE),TRUE))))</f>
        <v>0.0</v>
      </c>
    </row>
    <row r="39" spans="2:31">
      <c r="B39">
        <f>IF(Datos!B39="",0,IF(AND(B$1008&lt;&gt;"",Datos!B39=B$1008),0,IF(B$1004=0,0,1-CHOOSE(B$1004,IF(ISNUMBER(Datos!B39),AND(OR(B$1005="",Datos!B39&gt;=B$1005),OR(B$1006="",Datos!B39&lt;=B$1006)),FALSE),IF(ISNUMBER(Datos!B39),AND(Datos!B39=INT(Datos!B39),AND(OR(B$1005="",Datos!B39&gt;=B$1005),OR(B$1006="",Datos!B39&lt;=B$1006))),FALSE),OR(ISNUMBER(FIND(";"&amp;UPPER(TRIM(Datos!B39&amp;""))&amp;"=",B$1007)),ISNUMBER(FIND(";"&amp;UPPER(TRIM(Datos!B39&amp;""))&amp;";",B$1007))),OR(UPPER(TRIM(Datos!B39&amp;""))="SÍ",UPPER(TRIM(Datos!B39&amp;""))="SI",UPPER(TRIM(Datos!B39&amp;""))="NO"),IF(ISNUMBER(Datos!B39),AND(OR(B$1005="",Datos!B39&gt;=B$1005),OR(B$1006="",Datos!B39&lt;=B$1006)),FALSE),TRUE))))</f>
        <v>0.0</v>
      </c>
      <c r="C39">
        <f>IF(Datos!C39="",0,IF(AND(C$1008&lt;&gt;"",Datos!C39=C$1008),0,IF(C$1004=0,0,1-CHOOSE(C$1004,IF(ISNUMBER(Datos!C39),AND(OR(C$1005="",Datos!C39&gt;=C$1005),OR(C$1006="",Datos!C39&lt;=C$1006)),FALSE),IF(ISNUMBER(Datos!C39),AND(Datos!C39=INT(Datos!C39),AND(OR(C$1005="",Datos!C39&gt;=C$1005),OR(C$1006="",Datos!C39&lt;=C$1006))),FALSE),OR(ISNUMBER(FIND(";"&amp;UPPER(TRIM(Datos!C39&amp;""))&amp;"=",C$1007)),ISNUMBER(FIND(";"&amp;UPPER(TRIM(Datos!C39&amp;""))&amp;";",C$1007))),OR(UPPER(TRIM(Datos!C39&amp;""))="SÍ",UPPER(TRIM(Datos!C39&amp;""))="SI",UPPER(TRIM(Datos!C39&amp;""))="NO"),IF(ISNUMBER(Datos!C39),AND(OR(C$1005="",Datos!C39&gt;=C$1005),OR(C$1006="",Datos!C39&lt;=C$1006)),FALSE),TRUE))))</f>
        <v>0.0</v>
      </c>
      <c r="D39">
        <f>IF(Datos!D39="",0,IF(AND(D$1008&lt;&gt;"",Datos!D39=D$1008),0,IF(D$1004=0,0,1-CHOOSE(D$1004,IF(ISNUMBER(Datos!D39),AND(OR(D$1005="",Datos!D39&gt;=D$1005),OR(D$1006="",Datos!D39&lt;=D$1006)),FALSE),IF(ISNUMBER(Datos!D39),AND(Datos!D39=INT(Datos!D39),AND(OR(D$1005="",Datos!D39&gt;=D$1005),OR(D$1006="",Datos!D39&lt;=D$1006))),FALSE),OR(ISNUMBER(FIND(";"&amp;UPPER(TRIM(Datos!D39&amp;""))&amp;"=",D$1007)),ISNUMBER(FIND(";"&amp;UPPER(TRIM(Datos!D39&amp;""))&amp;";",D$1007))),OR(UPPER(TRIM(Datos!D39&amp;""))="SÍ",UPPER(TRIM(Datos!D39&amp;""))="SI",UPPER(TRIM(Datos!D39&amp;""))="NO"),IF(ISNUMBER(Datos!D39),AND(OR(D$1005="",Datos!D39&gt;=D$1005),OR(D$1006="",Datos!D39&lt;=D$1006)),FALSE),TRUE))))</f>
        <v>0.0</v>
      </c>
      <c r="E39">
        <f>IF(Datos!E39="",0,IF(AND(E$1008&lt;&gt;"",Datos!E39=E$1008),0,IF(E$1004=0,0,1-CHOOSE(E$1004,IF(ISNUMBER(Datos!E39),AND(OR(E$1005="",Datos!E39&gt;=E$1005),OR(E$1006="",Datos!E39&lt;=E$1006)),FALSE),IF(ISNUMBER(Datos!E39),AND(Datos!E39=INT(Datos!E39),AND(OR(E$1005="",Datos!E39&gt;=E$1005),OR(E$1006="",Datos!E39&lt;=E$1006))),FALSE),OR(ISNUMBER(FIND(";"&amp;UPPER(TRIM(Datos!E39&amp;""))&amp;"=",E$1007)),ISNUMBER(FIND(";"&amp;UPPER(TRIM(Datos!E39&amp;""))&amp;";",E$1007))),OR(UPPER(TRIM(Datos!E39&amp;""))="SÍ",UPPER(TRIM(Datos!E39&amp;""))="SI",UPPER(TRIM(Datos!E39&amp;""))="NO"),IF(ISNUMBER(Datos!E39),AND(OR(E$1005="",Datos!E39&gt;=E$1005),OR(E$1006="",Datos!E39&lt;=E$1006)),FALSE),TRUE))))</f>
        <v>0.0</v>
      </c>
      <c r="F39">
        <f>IF(Datos!F39="",0,IF(AND(F$1008&lt;&gt;"",Datos!F39=F$1008),0,IF(F$1004=0,0,1-CHOOSE(F$1004,IF(ISNUMBER(Datos!F39),AND(OR(F$1005="",Datos!F39&gt;=F$1005),OR(F$1006="",Datos!F39&lt;=F$1006)),FALSE),IF(ISNUMBER(Datos!F39),AND(Datos!F39=INT(Datos!F39),AND(OR(F$1005="",Datos!F39&gt;=F$1005),OR(F$1006="",Datos!F39&lt;=F$1006))),FALSE),OR(ISNUMBER(FIND(";"&amp;UPPER(TRIM(Datos!F39&amp;""))&amp;"=",F$1007)),ISNUMBER(FIND(";"&amp;UPPER(TRIM(Datos!F39&amp;""))&amp;";",F$1007))),OR(UPPER(TRIM(Datos!F39&amp;""))="SÍ",UPPER(TRIM(Datos!F39&amp;""))="SI",UPPER(TRIM(Datos!F39&amp;""))="NO"),IF(ISNUMBER(Datos!F39),AND(OR(F$1005="",Datos!F39&gt;=F$1005),OR(F$1006="",Datos!F39&lt;=F$1006)),FALSE),TRUE))))</f>
        <v>0.0</v>
      </c>
      <c r="G39">
        <f>IF(Datos!G39="",0,IF(AND(G$1008&lt;&gt;"",Datos!G39=G$1008),0,IF(G$1004=0,0,1-CHOOSE(G$1004,IF(ISNUMBER(Datos!G39),AND(OR(G$1005="",Datos!G39&gt;=G$1005),OR(G$1006="",Datos!G39&lt;=G$1006)),FALSE),IF(ISNUMBER(Datos!G39),AND(Datos!G39=INT(Datos!G39),AND(OR(G$1005="",Datos!G39&gt;=G$1005),OR(G$1006="",Datos!G39&lt;=G$1006))),FALSE),OR(ISNUMBER(FIND(";"&amp;UPPER(TRIM(Datos!G39&amp;""))&amp;"=",G$1007)),ISNUMBER(FIND(";"&amp;UPPER(TRIM(Datos!G39&amp;""))&amp;";",G$1007))),OR(UPPER(TRIM(Datos!G39&amp;""))="SÍ",UPPER(TRIM(Datos!G39&amp;""))="SI",UPPER(TRIM(Datos!G39&amp;""))="NO"),IF(ISNUMBER(Datos!G39),AND(OR(G$1005="",Datos!G39&gt;=G$1005),OR(G$1006="",Datos!G39&lt;=G$1006)),FALSE),TRUE))))</f>
        <v>0.0</v>
      </c>
      <c r="H39">
        <f>IF(Datos!H39="",0,IF(AND(H$1008&lt;&gt;"",Datos!H39=H$1008),0,IF(H$1004=0,0,1-CHOOSE(H$1004,IF(ISNUMBER(Datos!H39),AND(OR(H$1005="",Datos!H39&gt;=H$1005),OR(H$1006="",Datos!H39&lt;=H$1006)),FALSE),IF(ISNUMBER(Datos!H39),AND(Datos!H39=INT(Datos!H39),AND(OR(H$1005="",Datos!H39&gt;=H$1005),OR(H$1006="",Datos!H39&lt;=H$1006))),FALSE),OR(ISNUMBER(FIND(";"&amp;UPPER(TRIM(Datos!H39&amp;""))&amp;"=",H$1007)),ISNUMBER(FIND(";"&amp;UPPER(TRIM(Datos!H39&amp;""))&amp;";",H$1007))),OR(UPPER(TRIM(Datos!H39&amp;""))="SÍ",UPPER(TRIM(Datos!H39&amp;""))="SI",UPPER(TRIM(Datos!H39&amp;""))="NO"),IF(ISNUMBER(Datos!H39),AND(OR(H$1005="",Datos!H39&gt;=H$1005),OR(H$1006="",Datos!H39&lt;=H$1006)),FALSE),TRUE))))</f>
        <v>0.0</v>
      </c>
      <c r="I39">
        <f>IF(Datos!I39="",0,IF(AND(I$1008&lt;&gt;"",Datos!I39=I$1008),0,IF(I$1004=0,0,1-CHOOSE(I$1004,IF(ISNUMBER(Datos!I39),AND(OR(I$1005="",Datos!I39&gt;=I$1005),OR(I$1006="",Datos!I39&lt;=I$1006)),FALSE),IF(ISNUMBER(Datos!I39),AND(Datos!I39=INT(Datos!I39),AND(OR(I$1005="",Datos!I39&gt;=I$1005),OR(I$1006="",Datos!I39&lt;=I$1006))),FALSE),OR(ISNUMBER(FIND(";"&amp;UPPER(TRIM(Datos!I39&amp;""))&amp;"=",I$1007)),ISNUMBER(FIND(";"&amp;UPPER(TRIM(Datos!I39&amp;""))&amp;";",I$1007))),OR(UPPER(TRIM(Datos!I39&amp;""))="SÍ",UPPER(TRIM(Datos!I39&amp;""))="SI",UPPER(TRIM(Datos!I39&amp;""))="NO"),IF(ISNUMBER(Datos!I39),AND(OR(I$1005="",Datos!I39&gt;=I$1005),OR(I$1006="",Datos!I39&lt;=I$1006)),FALSE),TRUE))))</f>
        <v>0.0</v>
      </c>
      <c r="J39">
        <f>IF(Datos!J39="",0,IF(AND(J$1008&lt;&gt;"",Datos!J39=J$1008),0,IF(J$1004=0,0,1-CHOOSE(J$1004,IF(ISNUMBER(Datos!J39),AND(OR(J$1005="",Datos!J39&gt;=J$1005),OR(J$1006="",Datos!J39&lt;=J$1006)),FALSE),IF(ISNUMBER(Datos!J39),AND(Datos!J39=INT(Datos!J39),AND(OR(J$1005="",Datos!J39&gt;=J$1005),OR(J$1006="",Datos!J39&lt;=J$1006))),FALSE),OR(ISNUMBER(FIND(";"&amp;UPPER(TRIM(Datos!J39&amp;""))&amp;"=",J$1007)),ISNUMBER(FIND(";"&amp;UPPER(TRIM(Datos!J39&amp;""))&amp;";",J$1007))),OR(UPPER(TRIM(Datos!J39&amp;""))="SÍ",UPPER(TRIM(Datos!J39&amp;""))="SI",UPPER(TRIM(Datos!J39&amp;""))="NO"),IF(ISNUMBER(Datos!J39),AND(OR(J$1005="",Datos!J39&gt;=J$1005),OR(J$1006="",Datos!J39&lt;=J$1006)),FALSE),TRUE))))</f>
        <v>0.0</v>
      </c>
      <c r="K39">
        <f>IF(Datos!K39="",0,IF(AND(K$1008&lt;&gt;"",Datos!K39=K$1008),0,IF(K$1004=0,0,1-CHOOSE(K$1004,IF(ISNUMBER(Datos!K39),AND(OR(K$1005="",Datos!K39&gt;=K$1005),OR(K$1006="",Datos!K39&lt;=K$1006)),FALSE),IF(ISNUMBER(Datos!K39),AND(Datos!K39=INT(Datos!K39),AND(OR(K$1005="",Datos!K39&gt;=K$1005),OR(K$1006="",Datos!K39&lt;=K$1006))),FALSE),OR(ISNUMBER(FIND(";"&amp;UPPER(TRIM(Datos!K39&amp;""))&amp;"=",K$1007)),ISNUMBER(FIND(";"&amp;UPPER(TRIM(Datos!K39&amp;""))&amp;";",K$1007))),OR(UPPER(TRIM(Datos!K39&amp;""))="SÍ",UPPER(TRIM(Datos!K39&amp;""))="SI",UPPER(TRIM(Datos!K39&amp;""))="NO"),IF(ISNUMBER(Datos!K39),AND(OR(K$1005="",Datos!K39&gt;=K$1005),OR(K$1006="",Datos!K39&lt;=K$1006)),FALSE),TRUE))))</f>
        <v>0.0</v>
      </c>
      <c r="L39">
        <f>IF(Datos!L39="",0,IF(AND(L$1008&lt;&gt;"",Datos!L39=L$1008),0,IF(L$1004=0,0,1-CHOOSE(L$1004,IF(ISNUMBER(Datos!L39),AND(OR(L$1005="",Datos!L39&gt;=L$1005),OR(L$1006="",Datos!L39&lt;=L$1006)),FALSE),IF(ISNUMBER(Datos!L39),AND(Datos!L39=INT(Datos!L39),AND(OR(L$1005="",Datos!L39&gt;=L$1005),OR(L$1006="",Datos!L39&lt;=L$1006))),FALSE),OR(ISNUMBER(FIND(";"&amp;UPPER(TRIM(Datos!L39&amp;""))&amp;"=",L$1007)),ISNUMBER(FIND(";"&amp;UPPER(TRIM(Datos!L39&amp;""))&amp;";",L$1007))),OR(UPPER(TRIM(Datos!L39&amp;""))="SÍ",UPPER(TRIM(Datos!L39&amp;""))="SI",UPPER(TRIM(Datos!L39&amp;""))="NO"),IF(ISNUMBER(Datos!L39),AND(OR(L$1005="",Datos!L39&gt;=L$1005),OR(L$1006="",Datos!L39&lt;=L$1006)),FALSE),TRUE))))</f>
        <v>0.0</v>
      </c>
      <c r="M39">
        <f>IF(Datos!M39="",0,IF(AND(M$1008&lt;&gt;"",Datos!M39=M$1008),0,IF(M$1004=0,0,1-CHOOSE(M$1004,IF(ISNUMBER(Datos!M39),AND(OR(M$1005="",Datos!M39&gt;=M$1005),OR(M$1006="",Datos!M39&lt;=M$1006)),FALSE),IF(ISNUMBER(Datos!M39),AND(Datos!M39=INT(Datos!M39),AND(OR(M$1005="",Datos!M39&gt;=M$1005),OR(M$1006="",Datos!M39&lt;=M$1006))),FALSE),OR(ISNUMBER(FIND(";"&amp;UPPER(TRIM(Datos!M39&amp;""))&amp;"=",M$1007)),ISNUMBER(FIND(";"&amp;UPPER(TRIM(Datos!M39&amp;""))&amp;";",M$1007))),OR(UPPER(TRIM(Datos!M39&amp;""))="SÍ",UPPER(TRIM(Datos!M39&amp;""))="SI",UPPER(TRIM(Datos!M39&amp;""))="NO"),IF(ISNUMBER(Datos!M39),AND(OR(M$1005="",Datos!M39&gt;=M$1005),OR(M$1006="",Datos!M39&lt;=M$1006)),FALSE),TRUE))))</f>
        <v>0.0</v>
      </c>
      <c r="N39">
        <f>IF(Datos!N39="",0,IF(AND(N$1008&lt;&gt;"",Datos!N39=N$1008),0,IF(N$1004=0,0,1-CHOOSE(N$1004,IF(ISNUMBER(Datos!N39),AND(OR(N$1005="",Datos!N39&gt;=N$1005),OR(N$1006="",Datos!N39&lt;=N$1006)),FALSE),IF(ISNUMBER(Datos!N39),AND(Datos!N39=INT(Datos!N39),AND(OR(N$1005="",Datos!N39&gt;=N$1005),OR(N$1006="",Datos!N39&lt;=N$1006))),FALSE),OR(ISNUMBER(FIND(";"&amp;UPPER(TRIM(Datos!N39&amp;""))&amp;"=",N$1007)),ISNUMBER(FIND(";"&amp;UPPER(TRIM(Datos!N39&amp;""))&amp;";",N$1007))),OR(UPPER(TRIM(Datos!N39&amp;""))="SÍ",UPPER(TRIM(Datos!N39&amp;""))="SI",UPPER(TRIM(Datos!N39&amp;""))="NO"),IF(ISNUMBER(Datos!N39),AND(OR(N$1005="",Datos!N39&gt;=N$1005),OR(N$1006="",Datos!N39&lt;=N$1006)),FALSE),TRUE))))</f>
        <v>0.0</v>
      </c>
      <c r="O39">
        <f>IF(Datos!O39="",0,IF(AND(O$1008&lt;&gt;"",Datos!O39=O$1008),0,IF(O$1004=0,0,1-CHOOSE(O$1004,IF(ISNUMBER(Datos!O39),AND(OR(O$1005="",Datos!O39&gt;=O$1005),OR(O$1006="",Datos!O39&lt;=O$1006)),FALSE),IF(ISNUMBER(Datos!O39),AND(Datos!O39=INT(Datos!O39),AND(OR(O$1005="",Datos!O39&gt;=O$1005),OR(O$1006="",Datos!O39&lt;=O$1006))),FALSE),OR(ISNUMBER(FIND(";"&amp;UPPER(TRIM(Datos!O39&amp;""))&amp;"=",O$1007)),ISNUMBER(FIND(";"&amp;UPPER(TRIM(Datos!O39&amp;""))&amp;";",O$1007))),OR(UPPER(TRIM(Datos!O39&amp;""))="SÍ",UPPER(TRIM(Datos!O39&amp;""))="SI",UPPER(TRIM(Datos!O39&amp;""))="NO"),IF(ISNUMBER(Datos!O39),AND(OR(O$1005="",Datos!O39&gt;=O$1005),OR(O$1006="",Datos!O39&lt;=O$1006)),FALSE),TRUE))))</f>
        <v>0.0</v>
      </c>
      <c r="P39">
        <f>IF(Datos!P39="",0,IF(AND(P$1008&lt;&gt;"",Datos!P39=P$1008),0,IF(P$1004=0,0,1-CHOOSE(P$1004,IF(ISNUMBER(Datos!P39),AND(OR(P$1005="",Datos!P39&gt;=P$1005),OR(P$1006="",Datos!P39&lt;=P$1006)),FALSE),IF(ISNUMBER(Datos!P39),AND(Datos!P39=INT(Datos!P39),AND(OR(P$1005="",Datos!P39&gt;=P$1005),OR(P$1006="",Datos!P39&lt;=P$1006))),FALSE),OR(ISNUMBER(FIND(";"&amp;UPPER(TRIM(Datos!P39&amp;""))&amp;"=",P$1007)),ISNUMBER(FIND(";"&amp;UPPER(TRIM(Datos!P39&amp;""))&amp;";",P$1007))),OR(UPPER(TRIM(Datos!P39&amp;""))="SÍ",UPPER(TRIM(Datos!P39&amp;""))="SI",UPPER(TRIM(Datos!P39&amp;""))="NO"),IF(ISNUMBER(Datos!P39),AND(OR(P$1005="",Datos!P39&gt;=P$1005),OR(P$1006="",Datos!P39&lt;=P$1006)),FALSE),TRUE))))</f>
        <v>0.0</v>
      </c>
      <c r="Q39">
        <f>IF(Datos!Q39="",0,IF(AND(Q$1008&lt;&gt;"",Datos!Q39=Q$1008),0,IF(Q$1004=0,0,1-CHOOSE(Q$1004,IF(ISNUMBER(Datos!Q39),AND(OR(Q$1005="",Datos!Q39&gt;=Q$1005),OR(Q$1006="",Datos!Q39&lt;=Q$1006)),FALSE),IF(ISNUMBER(Datos!Q39),AND(Datos!Q39=INT(Datos!Q39),AND(OR(Q$1005="",Datos!Q39&gt;=Q$1005),OR(Q$1006="",Datos!Q39&lt;=Q$1006))),FALSE),OR(ISNUMBER(FIND(";"&amp;UPPER(TRIM(Datos!Q39&amp;""))&amp;"=",Q$1007)),ISNUMBER(FIND(";"&amp;UPPER(TRIM(Datos!Q39&amp;""))&amp;";",Q$1007))),OR(UPPER(TRIM(Datos!Q39&amp;""))="SÍ",UPPER(TRIM(Datos!Q39&amp;""))="SI",UPPER(TRIM(Datos!Q39&amp;""))="NO"),IF(ISNUMBER(Datos!Q39),AND(OR(Q$1005="",Datos!Q39&gt;=Q$1005),OR(Q$1006="",Datos!Q39&lt;=Q$1006)),FALSE),TRUE))))</f>
        <v>0.0</v>
      </c>
      <c r="R39">
        <f>IF(Datos!R39="",0,IF(AND(R$1008&lt;&gt;"",Datos!R39=R$1008),0,IF(R$1004=0,0,1-CHOOSE(R$1004,IF(ISNUMBER(Datos!R39),AND(OR(R$1005="",Datos!R39&gt;=R$1005),OR(R$1006="",Datos!R39&lt;=R$1006)),FALSE),IF(ISNUMBER(Datos!R39),AND(Datos!R39=INT(Datos!R39),AND(OR(R$1005="",Datos!R39&gt;=R$1005),OR(R$1006="",Datos!R39&lt;=R$1006))),FALSE),OR(ISNUMBER(FIND(";"&amp;UPPER(TRIM(Datos!R39&amp;""))&amp;"=",R$1007)),ISNUMBER(FIND(";"&amp;UPPER(TRIM(Datos!R39&amp;""))&amp;";",R$1007))),OR(UPPER(TRIM(Datos!R39&amp;""))="SÍ",UPPER(TRIM(Datos!R39&amp;""))="SI",UPPER(TRIM(Datos!R39&amp;""))="NO"),IF(ISNUMBER(Datos!R39),AND(OR(R$1005="",Datos!R39&gt;=R$1005),OR(R$1006="",Datos!R39&lt;=R$1006)),FALSE),TRUE))))</f>
        <v>0.0</v>
      </c>
      <c r="S39">
        <f>IF(Datos!S39="",0,IF(AND(S$1008&lt;&gt;"",Datos!S39=S$1008),0,IF(S$1004=0,0,1-CHOOSE(S$1004,IF(ISNUMBER(Datos!S39),AND(OR(S$1005="",Datos!S39&gt;=S$1005),OR(S$1006="",Datos!S39&lt;=S$1006)),FALSE),IF(ISNUMBER(Datos!S39),AND(Datos!S39=INT(Datos!S39),AND(OR(S$1005="",Datos!S39&gt;=S$1005),OR(S$1006="",Datos!S39&lt;=S$1006))),FALSE),OR(ISNUMBER(FIND(";"&amp;UPPER(TRIM(Datos!S39&amp;""))&amp;"=",S$1007)),ISNUMBER(FIND(";"&amp;UPPER(TRIM(Datos!S39&amp;""))&amp;";",S$1007))),OR(UPPER(TRIM(Datos!S39&amp;""))="SÍ",UPPER(TRIM(Datos!S39&amp;""))="SI",UPPER(TRIM(Datos!S39&amp;""))="NO"),IF(ISNUMBER(Datos!S39),AND(OR(S$1005="",Datos!S39&gt;=S$1005),OR(S$1006="",Datos!S39&lt;=S$1006)),FALSE),TRUE))))</f>
        <v>0.0</v>
      </c>
      <c r="T39">
        <f>IF(Datos!T39="",0,IF(AND(T$1008&lt;&gt;"",Datos!T39=T$1008),0,IF(T$1004=0,0,1-CHOOSE(T$1004,IF(ISNUMBER(Datos!T39),AND(OR(T$1005="",Datos!T39&gt;=T$1005),OR(T$1006="",Datos!T39&lt;=T$1006)),FALSE),IF(ISNUMBER(Datos!T39),AND(Datos!T39=INT(Datos!T39),AND(OR(T$1005="",Datos!T39&gt;=T$1005),OR(T$1006="",Datos!T39&lt;=T$1006))),FALSE),OR(ISNUMBER(FIND(";"&amp;UPPER(TRIM(Datos!T39&amp;""))&amp;"=",T$1007)),ISNUMBER(FIND(";"&amp;UPPER(TRIM(Datos!T39&amp;""))&amp;";",T$1007))),OR(UPPER(TRIM(Datos!T39&amp;""))="SÍ",UPPER(TRIM(Datos!T39&amp;""))="SI",UPPER(TRIM(Datos!T39&amp;""))="NO"),IF(ISNUMBER(Datos!T39),AND(OR(T$1005="",Datos!T39&gt;=T$1005),OR(T$1006="",Datos!T39&lt;=T$1006)),FALSE),TRUE))))</f>
        <v>0.0</v>
      </c>
      <c r="U39">
        <f>IF(Datos!U39="",0,IF(AND(U$1008&lt;&gt;"",Datos!U39=U$1008),0,IF(U$1004=0,0,1-CHOOSE(U$1004,IF(ISNUMBER(Datos!U39),AND(OR(U$1005="",Datos!U39&gt;=U$1005),OR(U$1006="",Datos!U39&lt;=U$1006)),FALSE),IF(ISNUMBER(Datos!U39),AND(Datos!U39=INT(Datos!U39),AND(OR(U$1005="",Datos!U39&gt;=U$1005),OR(U$1006="",Datos!U39&lt;=U$1006))),FALSE),OR(ISNUMBER(FIND(";"&amp;UPPER(TRIM(Datos!U39&amp;""))&amp;"=",U$1007)),ISNUMBER(FIND(";"&amp;UPPER(TRIM(Datos!U39&amp;""))&amp;";",U$1007))),OR(UPPER(TRIM(Datos!U39&amp;""))="SÍ",UPPER(TRIM(Datos!U39&amp;""))="SI",UPPER(TRIM(Datos!U39&amp;""))="NO"),IF(ISNUMBER(Datos!U39),AND(OR(U$1005="",Datos!U39&gt;=U$1005),OR(U$1006="",Datos!U39&lt;=U$1006)),FALSE),TRUE))))</f>
        <v>0.0</v>
      </c>
      <c r="V39">
        <f>IF(Datos!V39="",0,IF(AND(V$1008&lt;&gt;"",Datos!V39=V$1008),0,IF(V$1004=0,0,1-CHOOSE(V$1004,IF(ISNUMBER(Datos!V39),AND(OR(V$1005="",Datos!V39&gt;=V$1005),OR(V$1006="",Datos!V39&lt;=V$1006)),FALSE),IF(ISNUMBER(Datos!V39),AND(Datos!V39=INT(Datos!V39),AND(OR(V$1005="",Datos!V39&gt;=V$1005),OR(V$1006="",Datos!V39&lt;=V$1006))),FALSE),OR(ISNUMBER(FIND(";"&amp;UPPER(TRIM(Datos!V39&amp;""))&amp;"=",V$1007)),ISNUMBER(FIND(";"&amp;UPPER(TRIM(Datos!V39&amp;""))&amp;";",V$1007))),OR(UPPER(TRIM(Datos!V39&amp;""))="SÍ",UPPER(TRIM(Datos!V39&amp;""))="SI",UPPER(TRIM(Datos!V39&amp;""))="NO"),IF(ISNUMBER(Datos!V39),AND(OR(V$1005="",Datos!V39&gt;=V$1005),OR(V$1006="",Datos!V39&lt;=V$1006)),FALSE),TRUE))))</f>
        <v>0.0</v>
      </c>
      <c r="W39">
        <f>IF(Datos!W39="",0,IF(AND(W$1008&lt;&gt;"",Datos!W39=W$1008),0,IF(W$1004=0,0,1-CHOOSE(W$1004,IF(ISNUMBER(Datos!W39),AND(OR(W$1005="",Datos!W39&gt;=W$1005),OR(W$1006="",Datos!W39&lt;=W$1006)),FALSE),IF(ISNUMBER(Datos!W39),AND(Datos!W39=INT(Datos!W39),AND(OR(W$1005="",Datos!W39&gt;=W$1005),OR(W$1006="",Datos!W39&lt;=W$1006))),FALSE),OR(ISNUMBER(FIND(";"&amp;UPPER(TRIM(Datos!W39&amp;""))&amp;"=",W$1007)),ISNUMBER(FIND(";"&amp;UPPER(TRIM(Datos!W39&amp;""))&amp;";",W$1007))),OR(UPPER(TRIM(Datos!W39&amp;""))="SÍ",UPPER(TRIM(Datos!W39&amp;""))="SI",UPPER(TRIM(Datos!W39&amp;""))="NO"),IF(ISNUMBER(Datos!W39),AND(OR(W$1005="",Datos!W39&gt;=W$1005),OR(W$1006="",Datos!W39&lt;=W$1006)),FALSE),TRUE))))</f>
        <v>0.0</v>
      </c>
      <c r="X39">
        <f>IF(Datos!X39="",0,IF(AND(X$1008&lt;&gt;"",Datos!X39=X$1008),0,IF(X$1004=0,0,1-CHOOSE(X$1004,IF(ISNUMBER(Datos!X39),AND(OR(X$1005="",Datos!X39&gt;=X$1005),OR(X$1006="",Datos!X39&lt;=X$1006)),FALSE),IF(ISNUMBER(Datos!X39),AND(Datos!X39=INT(Datos!X39),AND(OR(X$1005="",Datos!X39&gt;=X$1005),OR(X$1006="",Datos!X39&lt;=X$1006))),FALSE),OR(ISNUMBER(FIND(";"&amp;UPPER(TRIM(Datos!X39&amp;""))&amp;"=",X$1007)),ISNUMBER(FIND(";"&amp;UPPER(TRIM(Datos!X39&amp;""))&amp;";",X$1007))),OR(UPPER(TRIM(Datos!X39&amp;""))="SÍ",UPPER(TRIM(Datos!X39&amp;""))="SI",UPPER(TRIM(Datos!X39&amp;""))="NO"),IF(ISNUMBER(Datos!X39),AND(OR(X$1005="",Datos!X39&gt;=X$1005),OR(X$1006="",Datos!X39&lt;=X$1006)),FALSE),TRUE))))</f>
        <v>0.0</v>
      </c>
      <c r="Y39">
        <f>IF(Datos!Y39="",0,IF(AND(Y$1008&lt;&gt;"",Datos!Y39=Y$1008),0,IF(Y$1004=0,0,1-CHOOSE(Y$1004,IF(ISNUMBER(Datos!Y39),AND(OR(Y$1005="",Datos!Y39&gt;=Y$1005),OR(Y$1006="",Datos!Y39&lt;=Y$1006)),FALSE),IF(ISNUMBER(Datos!Y39),AND(Datos!Y39=INT(Datos!Y39),AND(OR(Y$1005="",Datos!Y39&gt;=Y$1005),OR(Y$1006="",Datos!Y39&lt;=Y$1006))),FALSE),OR(ISNUMBER(FIND(";"&amp;UPPER(TRIM(Datos!Y39&amp;""))&amp;"=",Y$1007)),ISNUMBER(FIND(";"&amp;UPPER(TRIM(Datos!Y39&amp;""))&amp;";",Y$1007))),OR(UPPER(TRIM(Datos!Y39&amp;""))="SÍ",UPPER(TRIM(Datos!Y39&amp;""))="SI",UPPER(TRIM(Datos!Y39&amp;""))="NO"),IF(ISNUMBER(Datos!Y39),AND(OR(Y$1005="",Datos!Y39&gt;=Y$1005),OR(Y$1006="",Datos!Y39&lt;=Y$1006)),FALSE),TRUE))))</f>
        <v>0.0</v>
      </c>
      <c r="Z39">
        <f>IF(Datos!Z39="",0,IF(AND(Z$1008&lt;&gt;"",Datos!Z39=Z$1008),0,IF(Z$1004=0,0,1-CHOOSE(Z$1004,IF(ISNUMBER(Datos!Z39),AND(OR(Z$1005="",Datos!Z39&gt;=Z$1005),OR(Z$1006="",Datos!Z39&lt;=Z$1006)),FALSE),IF(ISNUMBER(Datos!Z39),AND(Datos!Z39=INT(Datos!Z39),AND(OR(Z$1005="",Datos!Z39&gt;=Z$1005),OR(Z$1006="",Datos!Z39&lt;=Z$1006))),FALSE),OR(ISNUMBER(FIND(";"&amp;UPPER(TRIM(Datos!Z39&amp;""))&amp;"=",Z$1007)),ISNUMBER(FIND(";"&amp;UPPER(TRIM(Datos!Z39&amp;""))&amp;";",Z$1007))),OR(UPPER(TRIM(Datos!Z39&amp;""))="SÍ",UPPER(TRIM(Datos!Z39&amp;""))="SI",UPPER(TRIM(Datos!Z39&amp;""))="NO"),IF(ISNUMBER(Datos!Z39),AND(OR(Z$1005="",Datos!Z39&gt;=Z$1005),OR(Z$1006="",Datos!Z39&lt;=Z$1006)),FALSE),TRUE))))</f>
        <v>0.0</v>
      </c>
      <c r="AA39">
        <f>IF(Datos!AA39="",0,IF(AND(AA$1008&lt;&gt;"",Datos!AA39=AA$1008),0,IF(AA$1004=0,0,1-CHOOSE(AA$1004,IF(ISNUMBER(Datos!AA39),AND(OR(AA$1005="",Datos!AA39&gt;=AA$1005),OR(AA$1006="",Datos!AA39&lt;=AA$1006)),FALSE),IF(ISNUMBER(Datos!AA39),AND(Datos!AA39=INT(Datos!AA39),AND(OR(AA$1005="",Datos!AA39&gt;=AA$1005),OR(AA$1006="",Datos!AA39&lt;=AA$1006))),FALSE),OR(ISNUMBER(FIND(";"&amp;UPPER(TRIM(Datos!AA39&amp;""))&amp;"=",AA$1007)),ISNUMBER(FIND(";"&amp;UPPER(TRIM(Datos!AA39&amp;""))&amp;";",AA$1007))),OR(UPPER(TRIM(Datos!AA39&amp;""))="SÍ",UPPER(TRIM(Datos!AA39&amp;""))="SI",UPPER(TRIM(Datos!AA39&amp;""))="NO"),IF(ISNUMBER(Datos!AA39),AND(OR(AA$1005="",Datos!AA39&gt;=AA$1005),OR(AA$1006="",Datos!AA39&lt;=AA$1006)),FALSE),TRUE))))</f>
        <v>0.0</v>
      </c>
      <c r="AB39">
        <f>IF(Datos!AB39="",0,IF(AND(AB$1008&lt;&gt;"",Datos!AB39=AB$1008),0,IF(AB$1004=0,0,1-CHOOSE(AB$1004,IF(ISNUMBER(Datos!AB39),AND(OR(AB$1005="",Datos!AB39&gt;=AB$1005),OR(AB$1006="",Datos!AB39&lt;=AB$1006)),FALSE),IF(ISNUMBER(Datos!AB39),AND(Datos!AB39=INT(Datos!AB39),AND(OR(AB$1005="",Datos!AB39&gt;=AB$1005),OR(AB$1006="",Datos!AB39&lt;=AB$1006))),FALSE),OR(ISNUMBER(FIND(";"&amp;UPPER(TRIM(Datos!AB39&amp;""))&amp;"=",AB$1007)),ISNUMBER(FIND(";"&amp;UPPER(TRIM(Datos!AB39&amp;""))&amp;";",AB$1007))),OR(UPPER(TRIM(Datos!AB39&amp;""))="SÍ",UPPER(TRIM(Datos!AB39&amp;""))="SI",UPPER(TRIM(Datos!AB39&amp;""))="NO"),IF(ISNUMBER(Datos!AB39),AND(OR(AB$1005="",Datos!AB39&gt;=AB$1005),OR(AB$1006="",Datos!AB39&lt;=AB$1006)),FALSE),TRUE))))</f>
        <v>0.0</v>
      </c>
      <c r="AC39">
        <f>IF(Datos!AC39="",0,IF(AND(AC$1008&lt;&gt;"",Datos!AC39=AC$1008),0,IF(AC$1004=0,0,1-CHOOSE(AC$1004,IF(ISNUMBER(Datos!AC39),AND(OR(AC$1005="",Datos!AC39&gt;=AC$1005),OR(AC$1006="",Datos!AC39&lt;=AC$1006)),FALSE),IF(ISNUMBER(Datos!AC39),AND(Datos!AC39=INT(Datos!AC39),AND(OR(AC$1005="",Datos!AC39&gt;=AC$1005),OR(AC$1006="",Datos!AC39&lt;=AC$1006))),FALSE),OR(ISNUMBER(FIND(";"&amp;UPPER(TRIM(Datos!AC39&amp;""))&amp;"=",AC$1007)),ISNUMBER(FIND(";"&amp;UPPER(TRIM(Datos!AC39&amp;""))&amp;";",AC$1007))),OR(UPPER(TRIM(Datos!AC39&amp;""))="SÍ",UPPER(TRIM(Datos!AC39&amp;""))="SI",UPPER(TRIM(Datos!AC39&amp;""))="NO"),IF(ISNUMBER(Datos!AC39),AND(OR(AC$1005="",Datos!AC39&gt;=AC$1005),OR(AC$1006="",Datos!AC39&lt;=AC$1006)),FALSE),TRUE))))</f>
        <v>0.0</v>
      </c>
      <c r="AD39">
        <f>IF(Datos!AD39="",0,IF(AND(AD$1008&lt;&gt;"",Datos!AD39=AD$1008),0,IF(AD$1004=0,0,1-CHOOSE(AD$1004,IF(ISNUMBER(Datos!AD39),AND(OR(AD$1005="",Datos!AD39&gt;=AD$1005),OR(AD$1006="",Datos!AD39&lt;=AD$1006)),FALSE),IF(ISNUMBER(Datos!AD39),AND(Datos!AD39=INT(Datos!AD39),AND(OR(AD$1005="",Datos!AD39&gt;=AD$1005),OR(AD$1006="",Datos!AD39&lt;=AD$1006))),FALSE),OR(ISNUMBER(FIND(";"&amp;UPPER(TRIM(Datos!AD39&amp;""))&amp;"=",AD$1007)),ISNUMBER(FIND(";"&amp;UPPER(TRIM(Datos!AD39&amp;""))&amp;";",AD$1007))),OR(UPPER(TRIM(Datos!AD39&amp;""))="SÍ",UPPER(TRIM(Datos!AD39&amp;""))="SI",UPPER(TRIM(Datos!AD39&amp;""))="NO"),IF(ISNUMBER(Datos!AD39),AND(OR(AD$1005="",Datos!AD39&gt;=AD$1005),OR(AD$1006="",Datos!AD39&lt;=AD$1006)),FALSE),TRUE))))</f>
        <v>0.0</v>
      </c>
      <c r="AE39">
        <f>IF(Datos!AE39="",0,IF(AND(AE$1008&lt;&gt;"",Datos!AE39=AE$1008),0,IF(AE$1004=0,0,1-CHOOSE(AE$1004,IF(ISNUMBER(Datos!AE39),AND(OR(AE$1005="",Datos!AE39&gt;=AE$1005),OR(AE$1006="",Datos!AE39&lt;=AE$1006)),FALSE),IF(ISNUMBER(Datos!AE39),AND(Datos!AE39=INT(Datos!AE39),AND(OR(AE$1005="",Datos!AE39&gt;=AE$1005),OR(AE$1006="",Datos!AE39&lt;=AE$1006))),FALSE),OR(ISNUMBER(FIND(";"&amp;UPPER(TRIM(Datos!AE39&amp;""))&amp;"=",AE$1007)),ISNUMBER(FIND(";"&amp;UPPER(TRIM(Datos!AE39&amp;""))&amp;";",AE$1007))),OR(UPPER(TRIM(Datos!AE39&amp;""))="SÍ",UPPER(TRIM(Datos!AE39&amp;""))="SI",UPPER(TRIM(Datos!AE39&amp;""))="NO"),IF(ISNUMBER(Datos!AE39),AND(OR(AE$1005="",Datos!AE39&gt;=AE$1005),OR(AE$1006="",Datos!AE39&lt;=AE$1006)),FALSE),TRUE))))</f>
        <v>0.0</v>
      </c>
    </row>
    <row r="40" spans="2:31">
      <c r="B40">
        <f>IF(Datos!B40="",0,IF(AND(B$1008&lt;&gt;"",Datos!B40=B$1008),0,IF(B$1004=0,0,1-CHOOSE(B$1004,IF(ISNUMBER(Datos!B40),AND(OR(B$1005="",Datos!B40&gt;=B$1005),OR(B$1006="",Datos!B40&lt;=B$1006)),FALSE),IF(ISNUMBER(Datos!B40),AND(Datos!B40=INT(Datos!B40),AND(OR(B$1005="",Datos!B40&gt;=B$1005),OR(B$1006="",Datos!B40&lt;=B$1006))),FALSE),OR(ISNUMBER(FIND(";"&amp;UPPER(TRIM(Datos!B40&amp;""))&amp;"=",B$1007)),ISNUMBER(FIND(";"&amp;UPPER(TRIM(Datos!B40&amp;""))&amp;";",B$1007))),OR(UPPER(TRIM(Datos!B40&amp;""))="SÍ",UPPER(TRIM(Datos!B40&amp;""))="SI",UPPER(TRIM(Datos!B40&amp;""))="NO"),IF(ISNUMBER(Datos!B40),AND(OR(B$1005="",Datos!B40&gt;=B$1005),OR(B$1006="",Datos!B40&lt;=B$1006)),FALSE),TRUE))))</f>
        <v>0.0</v>
      </c>
      <c r="C40">
        <f>IF(Datos!C40="",0,IF(AND(C$1008&lt;&gt;"",Datos!C40=C$1008),0,IF(C$1004=0,0,1-CHOOSE(C$1004,IF(ISNUMBER(Datos!C40),AND(OR(C$1005="",Datos!C40&gt;=C$1005),OR(C$1006="",Datos!C40&lt;=C$1006)),FALSE),IF(ISNUMBER(Datos!C40),AND(Datos!C40=INT(Datos!C40),AND(OR(C$1005="",Datos!C40&gt;=C$1005),OR(C$1006="",Datos!C40&lt;=C$1006))),FALSE),OR(ISNUMBER(FIND(";"&amp;UPPER(TRIM(Datos!C40&amp;""))&amp;"=",C$1007)),ISNUMBER(FIND(";"&amp;UPPER(TRIM(Datos!C40&amp;""))&amp;";",C$1007))),OR(UPPER(TRIM(Datos!C40&amp;""))="SÍ",UPPER(TRIM(Datos!C40&amp;""))="SI",UPPER(TRIM(Datos!C40&amp;""))="NO"),IF(ISNUMBER(Datos!C40),AND(OR(C$1005="",Datos!C40&gt;=C$1005),OR(C$1006="",Datos!C40&lt;=C$1006)),FALSE),TRUE))))</f>
        <v>0.0</v>
      </c>
      <c r="D40">
        <f>IF(Datos!D40="",0,IF(AND(D$1008&lt;&gt;"",Datos!D40=D$1008),0,IF(D$1004=0,0,1-CHOOSE(D$1004,IF(ISNUMBER(Datos!D40),AND(OR(D$1005="",Datos!D40&gt;=D$1005),OR(D$1006="",Datos!D40&lt;=D$1006)),FALSE),IF(ISNUMBER(Datos!D40),AND(Datos!D40=INT(Datos!D40),AND(OR(D$1005="",Datos!D40&gt;=D$1005),OR(D$1006="",Datos!D40&lt;=D$1006))),FALSE),OR(ISNUMBER(FIND(";"&amp;UPPER(TRIM(Datos!D40&amp;""))&amp;"=",D$1007)),ISNUMBER(FIND(";"&amp;UPPER(TRIM(Datos!D40&amp;""))&amp;";",D$1007))),OR(UPPER(TRIM(Datos!D40&amp;""))="SÍ",UPPER(TRIM(Datos!D40&amp;""))="SI",UPPER(TRIM(Datos!D40&amp;""))="NO"),IF(ISNUMBER(Datos!D40),AND(OR(D$1005="",Datos!D40&gt;=D$1005),OR(D$1006="",Datos!D40&lt;=D$1006)),FALSE),TRUE))))</f>
        <v>0.0</v>
      </c>
      <c r="E40">
        <f>IF(Datos!E40="",0,IF(AND(E$1008&lt;&gt;"",Datos!E40=E$1008),0,IF(E$1004=0,0,1-CHOOSE(E$1004,IF(ISNUMBER(Datos!E40),AND(OR(E$1005="",Datos!E40&gt;=E$1005),OR(E$1006="",Datos!E40&lt;=E$1006)),FALSE),IF(ISNUMBER(Datos!E40),AND(Datos!E40=INT(Datos!E40),AND(OR(E$1005="",Datos!E40&gt;=E$1005),OR(E$1006="",Datos!E40&lt;=E$1006))),FALSE),OR(ISNUMBER(FIND(";"&amp;UPPER(TRIM(Datos!E40&amp;""))&amp;"=",E$1007)),ISNUMBER(FIND(";"&amp;UPPER(TRIM(Datos!E40&amp;""))&amp;";",E$1007))),OR(UPPER(TRIM(Datos!E40&amp;""))="SÍ",UPPER(TRIM(Datos!E40&amp;""))="SI",UPPER(TRIM(Datos!E40&amp;""))="NO"),IF(ISNUMBER(Datos!E40),AND(OR(E$1005="",Datos!E40&gt;=E$1005),OR(E$1006="",Datos!E40&lt;=E$1006)),FALSE),TRUE))))</f>
        <v>0.0</v>
      </c>
      <c r="F40">
        <f>IF(Datos!F40="",0,IF(AND(F$1008&lt;&gt;"",Datos!F40=F$1008),0,IF(F$1004=0,0,1-CHOOSE(F$1004,IF(ISNUMBER(Datos!F40),AND(OR(F$1005="",Datos!F40&gt;=F$1005),OR(F$1006="",Datos!F40&lt;=F$1006)),FALSE),IF(ISNUMBER(Datos!F40),AND(Datos!F40=INT(Datos!F40),AND(OR(F$1005="",Datos!F40&gt;=F$1005),OR(F$1006="",Datos!F40&lt;=F$1006))),FALSE),OR(ISNUMBER(FIND(";"&amp;UPPER(TRIM(Datos!F40&amp;""))&amp;"=",F$1007)),ISNUMBER(FIND(";"&amp;UPPER(TRIM(Datos!F40&amp;""))&amp;";",F$1007))),OR(UPPER(TRIM(Datos!F40&amp;""))="SÍ",UPPER(TRIM(Datos!F40&amp;""))="SI",UPPER(TRIM(Datos!F40&amp;""))="NO"),IF(ISNUMBER(Datos!F40),AND(OR(F$1005="",Datos!F40&gt;=F$1005),OR(F$1006="",Datos!F40&lt;=F$1006)),FALSE),TRUE))))</f>
        <v>0.0</v>
      </c>
      <c r="G40">
        <f>IF(Datos!G40="",0,IF(AND(G$1008&lt;&gt;"",Datos!G40=G$1008),0,IF(G$1004=0,0,1-CHOOSE(G$1004,IF(ISNUMBER(Datos!G40),AND(OR(G$1005="",Datos!G40&gt;=G$1005),OR(G$1006="",Datos!G40&lt;=G$1006)),FALSE),IF(ISNUMBER(Datos!G40),AND(Datos!G40=INT(Datos!G40),AND(OR(G$1005="",Datos!G40&gt;=G$1005),OR(G$1006="",Datos!G40&lt;=G$1006))),FALSE),OR(ISNUMBER(FIND(";"&amp;UPPER(TRIM(Datos!G40&amp;""))&amp;"=",G$1007)),ISNUMBER(FIND(";"&amp;UPPER(TRIM(Datos!G40&amp;""))&amp;";",G$1007))),OR(UPPER(TRIM(Datos!G40&amp;""))="SÍ",UPPER(TRIM(Datos!G40&amp;""))="SI",UPPER(TRIM(Datos!G40&amp;""))="NO"),IF(ISNUMBER(Datos!G40),AND(OR(G$1005="",Datos!G40&gt;=G$1005),OR(G$1006="",Datos!G40&lt;=G$1006)),FALSE),TRUE))))</f>
        <v>0.0</v>
      </c>
      <c r="H40">
        <f>IF(Datos!H40="",0,IF(AND(H$1008&lt;&gt;"",Datos!H40=H$1008),0,IF(H$1004=0,0,1-CHOOSE(H$1004,IF(ISNUMBER(Datos!H40),AND(OR(H$1005="",Datos!H40&gt;=H$1005),OR(H$1006="",Datos!H40&lt;=H$1006)),FALSE),IF(ISNUMBER(Datos!H40),AND(Datos!H40=INT(Datos!H40),AND(OR(H$1005="",Datos!H40&gt;=H$1005),OR(H$1006="",Datos!H40&lt;=H$1006))),FALSE),OR(ISNUMBER(FIND(";"&amp;UPPER(TRIM(Datos!H40&amp;""))&amp;"=",H$1007)),ISNUMBER(FIND(";"&amp;UPPER(TRIM(Datos!H40&amp;""))&amp;";",H$1007))),OR(UPPER(TRIM(Datos!H40&amp;""))="SÍ",UPPER(TRIM(Datos!H40&amp;""))="SI",UPPER(TRIM(Datos!H40&amp;""))="NO"),IF(ISNUMBER(Datos!H40),AND(OR(H$1005="",Datos!H40&gt;=H$1005),OR(H$1006="",Datos!H40&lt;=H$1006)),FALSE),TRUE))))</f>
        <v>0.0</v>
      </c>
      <c r="I40">
        <f>IF(Datos!I40="",0,IF(AND(I$1008&lt;&gt;"",Datos!I40=I$1008),0,IF(I$1004=0,0,1-CHOOSE(I$1004,IF(ISNUMBER(Datos!I40),AND(OR(I$1005="",Datos!I40&gt;=I$1005),OR(I$1006="",Datos!I40&lt;=I$1006)),FALSE),IF(ISNUMBER(Datos!I40),AND(Datos!I40=INT(Datos!I40),AND(OR(I$1005="",Datos!I40&gt;=I$1005),OR(I$1006="",Datos!I40&lt;=I$1006))),FALSE),OR(ISNUMBER(FIND(";"&amp;UPPER(TRIM(Datos!I40&amp;""))&amp;"=",I$1007)),ISNUMBER(FIND(";"&amp;UPPER(TRIM(Datos!I40&amp;""))&amp;";",I$1007))),OR(UPPER(TRIM(Datos!I40&amp;""))="SÍ",UPPER(TRIM(Datos!I40&amp;""))="SI",UPPER(TRIM(Datos!I40&amp;""))="NO"),IF(ISNUMBER(Datos!I40),AND(OR(I$1005="",Datos!I40&gt;=I$1005),OR(I$1006="",Datos!I40&lt;=I$1006)),FALSE),TRUE))))</f>
        <v>0.0</v>
      </c>
      <c r="J40">
        <f>IF(Datos!J40="",0,IF(AND(J$1008&lt;&gt;"",Datos!J40=J$1008),0,IF(J$1004=0,0,1-CHOOSE(J$1004,IF(ISNUMBER(Datos!J40),AND(OR(J$1005="",Datos!J40&gt;=J$1005),OR(J$1006="",Datos!J40&lt;=J$1006)),FALSE),IF(ISNUMBER(Datos!J40),AND(Datos!J40=INT(Datos!J40),AND(OR(J$1005="",Datos!J40&gt;=J$1005),OR(J$1006="",Datos!J40&lt;=J$1006))),FALSE),OR(ISNUMBER(FIND(";"&amp;UPPER(TRIM(Datos!J40&amp;""))&amp;"=",J$1007)),ISNUMBER(FIND(";"&amp;UPPER(TRIM(Datos!J40&amp;""))&amp;";",J$1007))),OR(UPPER(TRIM(Datos!J40&amp;""))="SÍ",UPPER(TRIM(Datos!J40&amp;""))="SI",UPPER(TRIM(Datos!J40&amp;""))="NO"),IF(ISNUMBER(Datos!J40),AND(OR(J$1005="",Datos!J40&gt;=J$1005),OR(J$1006="",Datos!J40&lt;=J$1006)),FALSE),TRUE))))</f>
        <v>0.0</v>
      </c>
      <c r="K40">
        <f>IF(Datos!K40="",0,IF(AND(K$1008&lt;&gt;"",Datos!K40=K$1008),0,IF(K$1004=0,0,1-CHOOSE(K$1004,IF(ISNUMBER(Datos!K40),AND(OR(K$1005="",Datos!K40&gt;=K$1005),OR(K$1006="",Datos!K40&lt;=K$1006)),FALSE),IF(ISNUMBER(Datos!K40),AND(Datos!K40=INT(Datos!K40),AND(OR(K$1005="",Datos!K40&gt;=K$1005),OR(K$1006="",Datos!K40&lt;=K$1006))),FALSE),OR(ISNUMBER(FIND(";"&amp;UPPER(TRIM(Datos!K40&amp;""))&amp;"=",K$1007)),ISNUMBER(FIND(";"&amp;UPPER(TRIM(Datos!K40&amp;""))&amp;";",K$1007))),OR(UPPER(TRIM(Datos!K40&amp;""))="SÍ",UPPER(TRIM(Datos!K40&amp;""))="SI",UPPER(TRIM(Datos!K40&amp;""))="NO"),IF(ISNUMBER(Datos!K40),AND(OR(K$1005="",Datos!K40&gt;=K$1005),OR(K$1006="",Datos!K40&lt;=K$1006)),FALSE),TRUE))))</f>
        <v>0.0</v>
      </c>
      <c r="L40">
        <f>IF(Datos!L40="",0,IF(AND(L$1008&lt;&gt;"",Datos!L40=L$1008),0,IF(L$1004=0,0,1-CHOOSE(L$1004,IF(ISNUMBER(Datos!L40),AND(OR(L$1005="",Datos!L40&gt;=L$1005),OR(L$1006="",Datos!L40&lt;=L$1006)),FALSE),IF(ISNUMBER(Datos!L40),AND(Datos!L40=INT(Datos!L40),AND(OR(L$1005="",Datos!L40&gt;=L$1005),OR(L$1006="",Datos!L40&lt;=L$1006))),FALSE),OR(ISNUMBER(FIND(";"&amp;UPPER(TRIM(Datos!L40&amp;""))&amp;"=",L$1007)),ISNUMBER(FIND(";"&amp;UPPER(TRIM(Datos!L40&amp;""))&amp;";",L$1007))),OR(UPPER(TRIM(Datos!L40&amp;""))="SÍ",UPPER(TRIM(Datos!L40&amp;""))="SI",UPPER(TRIM(Datos!L40&amp;""))="NO"),IF(ISNUMBER(Datos!L40),AND(OR(L$1005="",Datos!L40&gt;=L$1005),OR(L$1006="",Datos!L40&lt;=L$1006)),FALSE),TRUE))))</f>
        <v>0.0</v>
      </c>
      <c r="M40">
        <f>IF(Datos!M40="",0,IF(AND(M$1008&lt;&gt;"",Datos!M40=M$1008),0,IF(M$1004=0,0,1-CHOOSE(M$1004,IF(ISNUMBER(Datos!M40),AND(OR(M$1005="",Datos!M40&gt;=M$1005),OR(M$1006="",Datos!M40&lt;=M$1006)),FALSE),IF(ISNUMBER(Datos!M40),AND(Datos!M40=INT(Datos!M40),AND(OR(M$1005="",Datos!M40&gt;=M$1005),OR(M$1006="",Datos!M40&lt;=M$1006))),FALSE),OR(ISNUMBER(FIND(";"&amp;UPPER(TRIM(Datos!M40&amp;""))&amp;"=",M$1007)),ISNUMBER(FIND(";"&amp;UPPER(TRIM(Datos!M40&amp;""))&amp;";",M$1007))),OR(UPPER(TRIM(Datos!M40&amp;""))="SÍ",UPPER(TRIM(Datos!M40&amp;""))="SI",UPPER(TRIM(Datos!M40&amp;""))="NO"),IF(ISNUMBER(Datos!M40),AND(OR(M$1005="",Datos!M40&gt;=M$1005),OR(M$1006="",Datos!M40&lt;=M$1006)),FALSE),TRUE))))</f>
        <v>0.0</v>
      </c>
      <c r="N40">
        <f>IF(Datos!N40="",0,IF(AND(N$1008&lt;&gt;"",Datos!N40=N$1008),0,IF(N$1004=0,0,1-CHOOSE(N$1004,IF(ISNUMBER(Datos!N40),AND(OR(N$1005="",Datos!N40&gt;=N$1005),OR(N$1006="",Datos!N40&lt;=N$1006)),FALSE),IF(ISNUMBER(Datos!N40),AND(Datos!N40=INT(Datos!N40),AND(OR(N$1005="",Datos!N40&gt;=N$1005),OR(N$1006="",Datos!N40&lt;=N$1006))),FALSE),OR(ISNUMBER(FIND(";"&amp;UPPER(TRIM(Datos!N40&amp;""))&amp;"=",N$1007)),ISNUMBER(FIND(";"&amp;UPPER(TRIM(Datos!N40&amp;""))&amp;";",N$1007))),OR(UPPER(TRIM(Datos!N40&amp;""))="SÍ",UPPER(TRIM(Datos!N40&amp;""))="SI",UPPER(TRIM(Datos!N40&amp;""))="NO"),IF(ISNUMBER(Datos!N40),AND(OR(N$1005="",Datos!N40&gt;=N$1005),OR(N$1006="",Datos!N40&lt;=N$1006)),FALSE),TRUE))))</f>
        <v>0.0</v>
      </c>
      <c r="O40">
        <f>IF(Datos!O40="",0,IF(AND(O$1008&lt;&gt;"",Datos!O40=O$1008),0,IF(O$1004=0,0,1-CHOOSE(O$1004,IF(ISNUMBER(Datos!O40),AND(OR(O$1005="",Datos!O40&gt;=O$1005),OR(O$1006="",Datos!O40&lt;=O$1006)),FALSE),IF(ISNUMBER(Datos!O40),AND(Datos!O40=INT(Datos!O40),AND(OR(O$1005="",Datos!O40&gt;=O$1005),OR(O$1006="",Datos!O40&lt;=O$1006))),FALSE),OR(ISNUMBER(FIND(";"&amp;UPPER(TRIM(Datos!O40&amp;""))&amp;"=",O$1007)),ISNUMBER(FIND(";"&amp;UPPER(TRIM(Datos!O40&amp;""))&amp;";",O$1007))),OR(UPPER(TRIM(Datos!O40&amp;""))="SÍ",UPPER(TRIM(Datos!O40&amp;""))="SI",UPPER(TRIM(Datos!O40&amp;""))="NO"),IF(ISNUMBER(Datos!O40),AND(OR(O$1005="",Datos!O40&gt;=O$1005),OR(O$1006="",Datos!O40&lt;=O$1006)),FALSE),TRUE))))</f>
        <v>0.0</v>
      </c>
      <c r="P40">
        <f>IF(Datos!P40="",0,IF(AND(P$1008&lt;&gt;"",Datos!P40=P$1008),0,IF(P$1004=0,0,1-CHOOSE(P$1004,IF(ISNUMBER(Datos!P40),AND(OR(P$1005="",Datos!P40&gt;=P$1005),OR(P$1006="",Datos!P40&lt;=P$1006)),FALSE),IF(ISNUMBER(Datos!P40),AND(Datos!P40=INT(Datos!P40),AND(OR(P$1005="",Datos!P40&gt;=P$1005),OR(P$1006="",Datos!P40&lt;=P$1006))),FALSE),OR(ISNUMBER(FIND(";"&amp;UPPER(TRIM(Datos!P40&amp;""))&amp;"=",P$1007)),ISNUMBER(FIND(";"&amp;UPPER(TRIM(Datos!P40&amp;""))&amp;";",P$1007))),OR(UPPER(TRIM(Datos!P40&amp;""))="SÍ",UPPER(TRIM(Datos!P40&amp;""))="SI",UPPER(TRIM(Datos!P40&amp;""))="NO"),IF(ISNUMBER(Datos!P40),AND(OR(P$1005="",Datos!P40&gt;=P$1005),OR(P$1006="",Datos!P40&lt;=P$1006)),FALSE),TRUE))))</f>
        <v>0.0</v>
      </c>
      <c r="Q40">
        <f>IF(Datos!Q40="",0,IF(AND(Q$1008&lt;&gt;"",Datos!Q40=Q$1008),0,IF(Q$1004=0,0,1-CHOOSE(Q$1004,IF(ISNUMBER(Datos!Q40),AND(OR(Q$1005="",Datos!Q40&gt;=Q$1005),OR(Q$1006="",Datos!Q40&lt;=Q$1006)),FALSE),IF(ISNUMBER(Datos!Q40),AND(Datos!Q40=INT(Datos!Q40),AND(OR(Q$1005="",Datos!Q40&gt;=Q$1005),OR(Q$1006="",Datos!Q40&lt;=Q$1006))),FALSE),OR(ISNUMBER(FIND(";"&amp;UPPER(TRIM(Datos!Q40&amp;""))&amp;"=",Q$1007)),ISNUMBER(FIND(";"&amp;UPPER(TRIM(Datos!Q40&amp;""))&amp;";",Q$1007))),OR(UPPER(TRIM(Datos!Q40&amp;""))="SÍ",UPPER(TRIM(Datos!Q40&amp;""))="SI",UPPER(TRIM(Datos!Q40&amp;""))="NO"),IF(ISNUMBER(Datos!Q40),AND(OR(Q$1005="",Datos!Q40&gt;=Q$1005),OR(Q$1006="",Datos!Q40&lt;=Q$1006)),FALSE),TRUE))))</f>
        <v>0.0</v>
      </c>
      <c r="R40">
        <f>IF(Datos!R40="",0,IF(AND(R$1008&lt;&gt;"",Datos!R40=R$1008),0,IF(R$1004=0,0,1-CHOOSE(R$1004,IF(ISNUMBER(Datos!R40),AND(OR(R$1005="",Datos!R40&gt;=R$1005),OR(R$1006="",Datos!R40&lt;=R$1006)),FALSE),IF(ISNUMBER(Datos!R40),AND(Datos!R40=INT(Datos!R40),AND(OR(R$1005="",Datos!R40&gt;=R$1005),OR(R$1006="",Datos!R40&lt;=R$1006))),FALSE),OR(ISNUMBER(FIND(";"&amp;UPPER(TRIM(Datos!R40&amp;""))&amp;"=",R$1007)),ISNUMBER(FIND(";"&amp;UPPER(TRIM(Datos!R40&amp;""))&amp;";",R$1007))),OR(UPPER(TRIM(Datos!R40&amp;""))="SÍ",UPPER(TRIM(Datos!R40&amp;""))="SI",UPPER(TRIM(Datos!R40&amp;""))="NO"),IF(ISNUMBER(Datos!R40),AND(OR(R$1005="",Datos!R40&gt;=R$1005),OR(R$1006="",Datos!R40&lt;=R$1006)),FALSE),TRUE))))</f>
        <v>0.0</v>
      </c>
      <c r="S40">
        <f>IF(Datos!S40="",0,IF(AND(S$1008&lt;&gt;"",Datos!S40=S$1008),0,IF(S$1004=0,0,1-CHOOSE(S$1004,IF(ISNUMBER(Datos!S40),AND(OR(S$1005="",Datos!S40&gt;=S$1005),OR(S$1006="",Datos!S40&lt;=S$1006)),FALSE),IF(ISNUMBER(Datos!S40),AND(Datos!S40=INT(Datos!S40),AND(OR(S$1005="",Datos!S40&gt;=S$1005),OR(S$1006="",Datos!S40&lt;=S$1006))),FALSE),OR(ISNUMBER(FIND(";"&amp;UPPER(TRIM(Datos!S40&amp;""))&amp;"=",S$1007)),ISNUMBER(FIND(";"&amp;UPPER(TRIM(Datos!S40&amp;""))&amp;";",S$1007))),OR(UPPER(TRIM(Datos!S40&amp;""))="SÍ",UPPER(TRIM(Datos!S40&amp;""))="SI",UPPER(TRIM(Datos!S40&amp;""))="NO"),IF(ISNUMBER(Datos!S40),AND(OR(S$1005="",Datos!S40&gt;=S$1005),OR(S$1006="",Datos!S40&lt;=S$1006)),FALSE),TRUE))))</f>
        <v>0.0</v>
      </c>
      <c r="T40">
        <f>IF(Datos!T40="",0,IF(AND(T$1008&lt;&gt;"",Datos!T40=T$1008),0,IF(T$1004=0,0,1-CHOOSE(T$1004,IF(ISNUMBER(Datos!T40),AND(OR(T$1005="",Datos!T40&gt;=T$1005),OR(T$1006="",Datos!T40&lt;=T$1006)),FALSE),IF(ISNUMBER(Datos!T40),AND(Datos!T40=INT(Datos!T40),AND(OR(T$1005="",Datos!T40&gt;=T$1005),OR(T$1006="",Datos!T40&lt;=T$1006))),FALSE),OR(ISNUMBER(FIND(";"&amp;UPPER(TRIM(Datos!T40&amp;""))&amp;"=",T$1007)),ISNUMBER(FIND(";"&amp;UPPER(TRIM(Datos!T40&amp;""))&amp;";",T$1007))),OR(UPPER(TRIM(Datos!T40&amp;""))="SÍ",UPPER(TRIM(Datos!T40&amp;""))="SI",UPPER(TRIM(Datos!T40&amp;""))="NO"),IF(ISNUMBER(Datos!T40),AND(OR(T$1005="",Datos!T40&gt;=T$1005),OR(T$1006="",Datos!T40&lt;=T$1006)),FALSE),TRUE))))</f>
        <v>0.0</v>
      </c>
      <c r="U40">
        <f>IF(Datos!U40="",0,IF(AND(U$1008&lt;&gt;"",Datos!U40=U$1008),0,IF(U$1004=0,0,1-CHOOSE(U$1004,IF(ISNUMBER(Datos!U40),AND(OR(U$1005="",Datos!U40&gt;=U$1005),OR(U$1006="",Datos!U40&lt;=U$1006)),FALSE),IF(ISNUMBER(Datos!U40),AND(Datos!U40=INT(Datos!U40),AND(OR(U$1005="",Datos!U40&gt;=U$1005),OR(U$1006="",Datos!U40&lt;=U$1006))),FALSE),OR(ISNUMBER(FIND(";"&amp;UPPER(TRIM(Datos!U40&amp;""))&amp;"=",U$1007)),ISNUMBER(FIND(";"&amp;UPPER(TRIM(Datos!U40&amp;""))&amp;";",U$1007))),OR(UPPER(TRIM(Datos!U40&amp;""))="SÍ",UPPER(TRIM(Datos!U40&amp;""))="SI",UPPER(TRIM(Datos!U40&amp;""))="NO"),IF(ISNUMBER(Datos!U40),AND(OR(U$1005="",Datos!U40&gt;=U$1005),OR(U$1006="",Datos!U40&lt;=U$1006)),FALSE),TRUE))))</f>
        <v>0.0</v>
      </c>
      <c r="V40">
        <f>IF(Datos!V40="",0,IF(AND(V$1008&lt;&gt;"",Datos!V40=V$1008),0,IF(V$1004=0,0,1-CHOOSE(V$1004,IF(ISNUMBER(Datos!V40),AND(OR(V$1005="",Datos!V40&gt;=V$1005),OR(V$1006="",Datos!V40&lt;=V$1006)),FALSE),IF(ISNUMBER(Datos!V40),AND(Datos!V40=INT(Datos!V40),AND(OR(V$1005="",Datos!V40&gt;=V$1005),OR(V$1006="",Datos!V40&lt;=V$1006))),FALSE),OR(ISNUMBER(FIND(";"&amp;UPPER(TRIM(Datos!V40&amp;""))&amp;"=",V$1007)),ISNUMBER(FIND(";"&amp;UPPER(TRIM(Datos!V40&amp;""))&amp;";",V$1007))),OR(UPPER(TRIM(Datos!V40&amp;""))="SÍ",UPPER(TRIM(Datos!V40&amp;""))="SI",UPPER(TRIM(Datos!V40&amp;""))="NO"),IF(ISNUMBER(Datos!V40),AND(OR(V$1005="",Datos!V40&gt;=V$1005),OR(V$1006="",Datos!V40&lt;=V$1006)),FALSE),TRUE))))</f>
        <v>0.0</v>
      </c>
      <c r="W40">
        <f>IF(Datos!W40="",0,IF(AND(W$1008&lt;&gt;"",Datos!W40=W$1008),0,IF(W$1004=0,0,1-CHOOSE(W$1004,IF(ISNUMBER(Datos!W40),AND(OR(W$1005="",Datos!W40&gt;=W$1005),OR(W$1006="",Datos!W40&lt;=W$1006)),FALSE),IF(ISNUMBER(Datos!W40),AND(Datos!W40=INT(Datos!W40),AND(OR(W$1005="",Datos!W40&gt;=W$1005),OR(W$1006="",Datos!W40&lt;=W$1006))),FALSE),OR(ISNUMBER(FIND(";"&amp;UPPER(TRIM(Datos!W40&amp;""))&amp;"=",W$1007)),ISNUMBER(FIND(";"&amp;UPPER(TRIM(Datos!W40&amp;""))&amp;";",W$1007))),OR(UPPER(TRIM(Datos!W40&amp;""))="SÍ",UPPER(TRIM(Datos!W40&amp;""))="SI",UPPER(TRIM(Datos!W40&amp;""))="NO"),IF(ISNUMBER(Datos!W40),AND(OR(W$1005="",Datos!W40&gt;=W$1005),OR(W$1006="",Datos!W40&lt;=W$1006)),FALSE),TRUE))))</f>
        <v>0.0</v>
      </c>
      <c r="X40">
        <f>IF(Datos!X40="",0,IF(AND(X$1008&lt;&gt;"",Datos!X40=X$1008),0,IF(X$1004=0,0,1-CHOOSE(X$1004,IF(ISNUMBER(Datos!X40),AND(OR(X$1005="",Datos!X40&gt;=X$1005),OR(X$1006="",Datos!X40&lt;=X$1006)),FALSE),IF(ISNUMBER(Datos!X40),AND(Datos!X40=INT(Datos!X40),AND(OR(X$1005="",Datos!X40&gt;=X$1005),OR(X$1006="",Datos!X40&lt;=X$1006))),FALSE),OR(ISNUMBER(FIND(";"&amp;UPPER(TRIM(Datos!X40&amp;""))&amp;"=",X$1007)),ISNUMBER(FIND(";"&amp;UPPER(TRIM(Datos!X40&amp;""))&amp;";",X$1007))),OR(UPPER(TRIM(Datos!X40&amp;""))="SÍ",UPPER(TRIM(Datos!X40&amp;""))="SI",UPPER(TRIM(Datos!X40&amp;""))="NO"),IF(ISNUMBER(Datos!X40),AND(OR(X$1005="",Datos!X40&gt;=X$1005),OR(X$1006="",Datos!X40&lt;=X$1006)),FALSE),TRUE))))</f>
        <v>0.0</v>
      </c>
      <c r="Y40">
        <f>IF(Datos!Y40="",0,IF(AND(Y$1008&lt;&gt;"",Datos!Y40=Y$1008),0,IF(Y$1004=0,0,1-CHOOSE(Y$1004,IF(ISNUMBER(Datos!Y40),AND(OR(Y$1005="",Datos!Y40&gt;=Y$1005),OR(Y$1006="",Datos!Y40&lt;=Y$1006)),FALSE),IF(ISNUMBER(Datos!Y40),AND(Datos!Y40=INT(Datos!Y40),AND(OR(Y$1005="",Datos!Y40&gt;=Y$1005),OR(Y$1006="",Datos!Y40&lt;=Y$1006))),FALSE),OR(ISNUMBER(FIND(";"&amp;UPPER(TRIM(Datos!Y40&amp;""))&amp;"=",Y$1007)),ISNUMBER(FIND(";"&amp;UPPER(TRIM(Datos!Y40&amp;""))&amp;";",Y$1007))),OR(UPPER(TRIM(Datos!Y40&amp;""))="SÍ",UPPER(TRIM(Datos!Y40&amp;""))="SI",UPPER(TRIM(Datos!Y40&amp;""))="NO"),IF(ISNUMBER(Datos!Y40),AND(OR(Y$1005="",Datos!Y40&gt;=Y$1005),OR(Y$1006="",Datos!Y40&lt;=Y$1006)),FALSE),TRUE))))</f>
        <v>0.0</v>
      </c>
      <c r="Z40">
        <f>IF(Datos!Z40="",0,IF(AND(Z$1008&lt;&gt;"",Datos!Z40=Z$1008),0,IF(Z$1004=0,0,1-CHOOSE(Z$1004,IF(ISNUMBER(Datos!Z40),AND(OR(Z$1005="",Datos!Z40&gt;=Z$1005),OR(Z$1006="",Datos!Z40&lt;=Z$1006)),FALSE),IF(ISNUMBER(Datos!Z40),AND(Datos!Z40=INT(Datos!Z40),AND(OR(Z$1005="",Datos!Z40&gt;=Z$1005),OR(Z$1006="",Datos!Z40&lt;=Z$1006))),FALSE),OR(ISNUMBER(FIND(";"&amp;UPPER(TRIM(Datos!Z40&amp;""))&amp;"=",Z$1007)),ISNUMBER(FIND(";"&amp;UPPER(TRIM(Datos!Z40&amp;""))&amp;";",Z$1007))),OR(UPPER(TRIM(Datos!Z40&amp;""))="SÍ",UPPER(TRIM(Datos!Z40&amp;""))="SI",UPPER(TRIM(Datos!Z40&amp;""))="NO"),IF(ISNUMBER(Datos!Z40),AND(OR(Z$1005="",Datos!Z40&gt;=Z$1005),OR(Z$1006="",Datos!Z40&lt;=Z$1006)),FALSE),TRUE))))</f>
        <v>0.0</v>
      </c>
      <c r="AA40">
        <f>IF(Datos!AA40="",0,IF(AND(AA$1008&lt;&gt;"",Datos!AA40=AA$1008),0,IF(AA$1004=0,0,1-CHOOSE(AA$1004,IF(ISNUMBER(Datos!AA40),AND(OR(AA$1005="",Datos!AA40&gt;=AA$1005),OR(AA$1006="",Datos!AA40&lt;=AA$1006)),FALSE),IF(ISNUMBER(Datos!AA40),AND(Datos!AA40=INT(Datos!AA40),AND(OR(AA$1005="",Datos!AA40&gt;=AA$1005),OR(AA$1006="",Datos!AA40&lt;=AA$1006))),FALSE),OR(ISNUMBER(FIND(";"&amp;UPPER(TRIM(Datos!AA40&amp;""))&amp;"=",AA$1007)),ISNUMBER(FIND(";"&amp;UPPER(TRIM(Datos!AA40&amp;""))&amp;";",AA$1007))),OR(UPPER(TRIM(Datos!AA40&amp;""))="SÍ",UPPER(TRIM(Datos!AA40&amp;""))="SI",UPPER(TRIM(Datos!AA40&amp;""))="NO"),IF(ISNUMBER(Datos!AA40),AND(OR(AA$1005="",Datos!AA40&gt;=AA$1005),OR(AA$1006="",Datos!AA40&lt;=AA$1006)),FALSE),TRUE))))</f>
        <v>0.0</v>
      </c>
      <c r="AB40">
        <f>IF(Datos!AB40="",0,IF(AND(AB$1008&lt;&gt;"",Datos!AB40=AB$1008),0,IF(AB$1004=0,0,1-CHOOSE(AB$1004,IF(ISNUMBER(Datos!AB40),AND(OR(AB$1005="",Datos!AB40&gt;=AB$1005),OR(AB$1006="",Datos!AB40&lt;=AB$1006)),FALSE),IF(ISNUMBER(Datos!AB40),AND(Datos!AB40=INT(Datos!AB40),AND(OR(AB$1005="",Datos!AB40&gt;=AB$1005),OR(AB$1006="",Datos!AB40&lt;=AB$1006))),FALSE),OR(ISNUMBER(FIND(";"&amp;UPPER(TRIM(Datos!AB40&amp;""))&amp;"=",AB$1007)),ISNUMBER(FIND(";"&amp;UPPER(TRIM(Datos!AB40&amp;""))&amp;";",AB$1007))),OR(UPPER(TRIM(Datos!AB40&amp;""))="SÍ",UPPER(TRIM(Datos!AB40&amp;""))="SI",UPPER(TRIM(Datos!AB40&amp;""))="NO"),IF(ISNUMBER(Datos!AB40),AND(OR(AB$1005="",Datos!AB40&gt;=AB$1005),OR(AB$1006="",Datos!AB40&lt;=AB$1006)),FALSE),TRUE))))</f>
        <v>0.0</v>
      </c>
      <c r="AC40">
        <f>IF(Datos!AC40="",0,IF(AND(AC$1008&lt;&gt;"",Datos!AC40=AC$1008),0,IF(AC$1004=0,0,1-CHOOSE(AC$1004,IF(ISNUMBER(Datos!AC40),AND(OR(AC$1005="",Datos!AC40&gt;=AC$1005),OR(AC$1006="",Datos!AC40&lt;=AC$1006)),FALSE),IF(ISNUMBER(Datos!AC40),AND(Datos!AC40=INT(Datos!AC40),AND(OR(AC$1005="",Datos!AC40&gt;=AC$1005),OR(AC$1006="",Datos!AC40&lt;=AC$1006))),FALSE),OR(ISNUMBER(FIND(";"&amp;UPPER(TRIM(Datos!AC40&amp;""))&amp;"=",AC$1007)),ISNUMBER(FIND(";"&amp;UPPER(TRIM(Datos!AC40&amp;""))&amp;";",AC$1007))),OR(UPPER(TRIM(Datos!AC40&amp;""))="SÍ",UPPER(TRIM(Datos!AC40&amp;""))="SI",UPPER(TRIM(Datos!AC40&amp;""))="NO"),IF(ISNUMBER(Datos!AC40),AND(OR(AC$1005="",Datos!AC40&gt;=AC$1005),OR(AC$1006="",Datos!AC40&lt;=AC$1006)),FALSE),TRUE))))</f>
        <v>0.0</v>
      </c>
      <c r="AD40">
        <f>IF(Datos!AD40="",0,IF(AND(AD$1008&lt;&gt;"",Datos!AD40=AD$1008),0,IF(AD$1004=0,0,1-CHOOSE(AD$1004,IF(ISNUMBER(Datos!AD40),AND(OR(AD$1005="",Datos!AD40&gt;=AD$1005),OR(AD$1006="",Datos!AD40&lt;=AD$1006)),FALSE),IF(ISNUMBER(Datos!AD40),AND(Datos!AD40=INT(Datos!AD40),AND(OR(AD$1005="",Datos!AD40&gt;=AD$1005),OR(AD$1006="",Datos!AD40&lt;=AD$1006))),FALSE),OR(ISNUMBER(FIND(";"&amp;UPPER(TRIM(Datos!AD40&amp;""))&amp;"=",AD$1007)),ISNUMBER(FIND(";"&amp;UPPER(TRIM(Datos!AD40&amp;""))&amp;";",AD$1007))),OR(UPPER(TRIM(Datos!AD40&amp;""))="SÍ",UPPER(TRIM(Datos!AD40&amp;""))="SI",UPPER(TRIM(Datos!AD40&amp;""))="NO"),IF(ISNUMBER(Datos!AD40),AND(OR(AD$1005="",Datos!AD40&gt;=AD$1005),OR(AD$1006="",Datos!AD40&lt;=AD$1006)),FALSE),TRUE))))</f>
        <v>0.0</v>
      </c>
      <c r="AE40">
        <f>IF(Datos!AE40="",0,IF(AND(AE$1008&lt;&gt;"",Datos!AE40=AE$1008),0,IF(AE$1004=0,0,1-CHOOSE(AE$1004,IF(ISNUMBER(Datos!AE40),AND(OR(AE$1005="",Datos!AE40&gt;=AE$1005),OR(AE$1006="",Datos!AE40&lt;=AE$1006)),FALSE),IF(ISNUMBER(Datos!AE40),AND(Datos!AE40=INT(Datos!AE40),AND(OR(AE$1005="",Datos!AE40&gt;=AE$1005),OR(AE$1006="",Datos!AE40&lt;=AE$1006))),FALSE),OR(ISNUMBER(FIND(";"&amp;UPPER(TRIM(Datos!AE40&amp;""))&amp;"=",AE$1007)),ISNUMBER(FIND(";"&amp;UPPER(TRIM(Datos!AE40&amp;""))&amp;";",AE$1007))),OR(UPPER(TRIM(Datos!AE40&amp;""))="SÍ",UPPER(TRIM(Datos!AE40&amp;""))="SI",UPPER(TRIM(Datos!AE40&amp;""))="NO"),IF(ISNUMBER(Datos!AE40),AND(OR(AE$1005="",Datos!AE40&gt;=AE$1005),OR(AE$1006="",Datos!AE40&lt;=AE$1006)),FALSE),TRUE))))</f>
        <v>0.0</v>
      </c>
    </row>
    <row r="41" spans="2:31">
      <c r="B41">
        <f>IF(Datos!B41="",0,IF(AND(B$1008&lt;&gt;"",Datos!B41=B$1008),0,IF(B$1004=0,0,1-CHOOSE(B$1004,IF(ISNUMBER(Datos!B41),AND(OR(B$1005="",Datos!B41&gt;=B$1005),OR(B$1006="",Datos!B41&lt;=B$1006)),FALSE),IF(ISNUMBER(Datos!B41),AND(Datos!B41=INT(Datos!B41),AND(OR(B$1005="",Datos!B41&gt;=B$1005),OR(B$1006="",Datos!B41&lt;=B$1006))),FALSE),OR(ISNUMBER(FIND(";"&amp;UPPER(TRIM(Datos!B41&amp;""))&amp;"=",B$1007)),ISNUMBER(FIND(";"&amp;UPPER(TRIM(Datos!B41&amp;""))&amp;";",B$1007))),OR(UPPER(TRIM(Datos!B41&amp;""))="SÍ",UPPER(TRIM(Datos!B41&amp;""))="SI",UPPER(TRIM(Datos!B41&amp;""))="NO"),IF(ISNUMBER(Datos!B41),AND(OR(B$1005="",Datos!B41&gt;=B$1005),OR(B$1006="",Datos!B41&lt;=B$1006)),FALSE),TRUE))))</f>
        <v>0.0</v>
      </c>
      <c r="C41">
        <f>IF(Datos!C41="",0,IF(AND(C$1008&lt;&gt;"",Datos!C41=C$1008),0,IF(C$1004=0,0,1-CHOOSE(C$1004,IF(ISNUMBER(Datos!C41),AND(OR(C$1005="",Datos!C41&gt;=C$1005),OR(C$1006="",Datos!C41&lt;=C$1006)),FALSE),IF(ISNUMBER(Datos!C41),AND(Datos!C41=INT(Datos!C41),AND(OR(C$1005="",Datos!C41&gt;=C$1005),OR(C$1006="",Datos!C41&lt;=C$1006))),FALSE),OR(ISNUMBER(FIND(";"&amp;UPPER(TRIM(Datos!C41&amp;""))&amp;"=",C$1007)),ISNUMBER(FIND(";"&amp;UPPER(TRIM(Datos!C41&amp;""))&amp;";",C$1007))),OR(UPPER(TRIM(Datos!C41&amp;""))="SÍ",UPPER(TRIM(Datos!C41&amp;""))="SI",UPPER(TRIM(Datos!C41&amp;""))="NO"),IF(ISNUMBER(Datos!C41),AND(OR(C$1005="",Datos!C41&gt;=C$1005),OR(C$1006="",Datos!C41&lt;=C$1006)),FALSE),TRUE))))</f>
        <v>0.0</v>
      </c>
      <c r="D41">
        <f>IF(Datos!D41="",0,IF(AND(D$1008&lt;&gt;"",Datos!D41=D$1008),0,IF(D$1004=0,0,1-CHOOSE(D$1004,IF(ISNUMBER(Datos!D41),AND(OR(D$1005="",Datos!D41&gt;=D$1005),OR(D$1006="",Datos!D41&lt;=D$1006)),FALSE),IF(ISNUMBER(Datos!D41),AND(Datos!D41=INT(Datos!D41),AND(OR(D$1005="",Datos!D41&gt;=D$1005),OR(D$1006="",Datos!D41&lt;=D$1006))),FALSE),OR(ISNUMBER(FIND(";"&amp;UPPER(TRIM(Datos!D41&amp;""))&amp;"=",D$1007)),ISNUMBER(FIND(";"&amp;UPPER(TRIM(Datos!D41&amp;""))&amp;";",D$1007))),OR(UPPER(TRIM(Datos!D41&amp;""))="SÍ",UPPER(TRIM(Datos!D41&amp;""))="SI",UPPER(TRIM(Datos!D41&amp;""))="NO"),IF(ISNUMBER(Datos!D41),AND(OR(D$1005="",Datos!D41&gt;=D$1005),OR(D$1006="",Datos!D41&lt;=D$1006)),FALSE),TRUE))))</f>
        <v>0.0</v>
      </c>
      <c r="E41">
        <f>IF(Datos!E41="",0,IF(AND(E$1008&lt;&gt;"",Datos!E41=E$1008),0,IF(E$1004=0,0,1-CHOOSE(E$1004,IF(ISNUMBER(Datos!E41),AND(OR(E$1005="",Datos!E41&gt;=E$1005),OR(E$1006="",Datos!E41&lt;=E$1006)),FALSE),IF(ISNUMBER(Datos!E41),AND(Datos!E41=INT(Datos!E41),AND(OR(E$1005="",Datos!E41&gt;=E$1005),OR(E$1006="",Datos!E41&lt;=E$1006))),FALSE),OR(ISNUMBER(FIND(";"&amp;UPPER(TRIM(Datos!E41&amp;""))&amp;"=",E$1007)),ISNUMBER(FIND(";"&amp;UPPER(TRIM(Datos!E41&amp;""))&amp;";",E$1007))),OR(UPPER(TRIM(Datos!E41&amp;""))="SÍ",UPPER(TRIM(Datos!E41&amp;""))="SI",UPPER(TRIM(Datos!E41&amp;""))="NO"),IF(ISNUMBER(Datos!E41),AND(OR(E$1005="",Datos!E41&gt;=E$1005),OR(E$1006="",Datos!E41&lt;=E$1006)),FALSE),TRUE))))</f>
        <v>0.0</v>
      </c>
      <c r="F41">
        <f>IF(Datos!F41="",0,IF(AND(F$1008&lt;&gt;"",Datos!F41=F$1008),0,IF(F$1004=0,0,1-CHOOSE(F$1004,IF(ISNUMBER(Datos!F41),AND(OR(F$1005="",Datos!F41&gt;=F$1005),OR(F$1006="",Datos!F41&lt;=F$1006)),FALSE),IF(ISNUMBER(Datos!F41),AND(Datos!F41=INT(Datos!F41),AND(OR(F$1005="",Datos!F41&gt;=F$1005),OR(F$1006="",Datos!F41&lt;=F$1006))),FALSE),OR(ISNUMBER(FIND(";"&amp;UPPER(TRIM(Datos!F41&amp;""))&amp;"=",F$1007)),ISNUMBER(FIND(";"&amp;UPPER(TRIM(Datos!F41&amp;""))&amp;";",F$1007))),OR(UPPER(TRIM(Datos!F41&amp;""))="SÍ",UPPER(TRIM(Datos!F41&amp;""))="SI",UPPER(TRIM(Datos!F41&amp;""))="NO"),IF(ISNUMBER(Datos!F41),AND(OR(F$1005="",Datos!F41&gt;=F$1005),OR(F$1006="",Datos!F41&lt;=F$1006)),FALSE),TRUE))))</f>
        <v>0.0</v>
      </c>
      <c r="G41">
        <f>IF(Datos!G41="",0,IF(AND(G$1008&lt;&gt;"",Datos!G41=G$1008),0,IF(G$1004=0,0,1-CHOOSE(G$1004,IF(ISNUMBER(Datos!G41),AND(OR(G$1005="",Datos!G41&gt;=G$1005),OR(G$1006="",Datos!G41&lt;=G$1006)),FALSE),IF(ISNUMBER(Datos!G41),AND(Datos!G41=INT(Datos!G41),AND(OR(G$1005="",Datos!G41&gt;=G$1005),OR(G$1006="",Datos!G41&lt;=G$1006))),FALSE),OR(ISNUMBER(FIND(";"&amp;UPPER(TRIM(Datos!G41&amp;""))&amp;"=",G$1007)),ISNUMBER(FIND(";"&amp;UPPER(TRIM(Datos!G41&amp;""))&amp;";",G$1007))),OR(UPPER(TRIM(Datos!G41&amp;""))="SÍ",UPPER(TRIM(Datos!G41&amp;""))="SI",UPPER(TRIM(Datos!G41&amp;""))="NO"),IF(ISNUMBER(Datos!G41),AND(OR(G$1005="",Datos!G41&gt;=G$1005),OR(G$1006="",Datos!G41&lt;=G$1006)),FALSE),TRUE))))</f>
        <v>0.0</v>
      </c>
      <c r="H41">
        <f>IF(Datos!H41="",0,IF(AND(H$1008&lt;&gt;"",Datos!H41=H$1008),0,IF(H$1004=0,0,1-CHOOSE(H$1004,IF(ISNUMBER(Datos!H41),AND(OR(H$1005="",Datos!H41&gt;=H$1005),OR(H$1006="",Datos!H41&lt;=H$1006)),FALSE),IF(ISNUMBER(Datos!H41),AND(Datos!H41=INT(Datos!H41),AND(OR(H$1005="",Datos!H41&gt;=H$1005),OR(H$1006="",Datos!H41&lt;=H$1006))),FALSE),OR(ISNUMBER(FIND(";"&amp;UPPER(TRIM(Datos!H41&amp;""))&amp;"=",H$1007)),ISNUMBER(FIND(";"&amp;UPPER(TRIM(Datos!H41&amp;""))&amp;";",H$1007))),OR(UPPER(TRIM(Datos!H41&amp;""))="SÍ",UPPER(TRIM(Datos!H41&amp;""))="SI",UPPER(TRIM(Datos!H41&amp;""))="NO"),IF(ISNUMBER(Datos!H41),AND(OR(H$1005="",Datos!H41&gt;=H$1005),OR(H$1006="",Datos!H41&lt;=H$1006)),FALSE),TRUE))))</f>
        <v>0.0</v>
      </c>
      <c r="I41">
        <f>IF(Datos!I41="",0,IF(AND(I$1008&lt;&gt;"",Datos!I41=I$1008),0,IF(I$1004=0,0,1-CHOOSE(I$1004,IF(ISNUMBER(Datos!I41),AND(OR(I$1005="",Datos!I41&gt;=I$1005),OR(I$1006="",Datos!I41&lt;=I$1006)),FALSE),IF(ISNUMBER(Datos!I41),AND(Datos!I41=INT(Datos!I41),AND(OR(I$1005="",Datos!I41&gt;=I$1005),OR(I$1006="",Datos!I41&lt;=I$1006))),FALSE),OR(ISNUMBER(FIND(";"&amp;UPPER(TRIM(Datos!I41&amp;""))&amp;"=",I$1007)),ISNUMBER(FIND(";"&amp;UPPER(TRIM(Datos!I41&amp;""))&amp;";",I$1007))),OR(UPPER(TRIM(Datos!I41&amp;""))="SÍ",UPPER(TRIM(Datos!I41&amp;""))="SI",UPPER(TRIM(Datos!I41&amp;""))="NO"),IF(ISNUMBER(Datos!I41),AND(OR(I$1005="",Datos!I41&gt;=I$1005),OR(I$1006="",Datos!I41&lt;=I$1006)),FALSE),TRUE))))</f>
        <v>0.0</v>
      </c>
      <c r="J41">
        <f>IF(Datos!J41="",0,IF(AND(J$1008&lt;&gt;"",Datos!J41=J$1008),0,IF(J$1004=0,0,1-CHOOSE(J$1004,IF(ISNUMBER(Datos!J41),AND(OR(J$1005="",Datos!J41&gt;=J$1005),OR(J$1006="",Datos!J41&lt;=J$1006)),FALSE),IF(ISNUMBER(Datos!J41),AND(Datos!J41=INT(Datos!J41),AND(OR(J$1005="",Datos!J41&gt;=J$1005),OR(J$1006="",Datos!J41&lt;=J$1006))),FALSE),OR(ISNUMBER(FIND(";"&amp;UPPER(TRIM(Datos!J41&amp;""))&amp;"=",J$1007)),ISNUMBER(FIND(";"&amp;UPPER(TRIM(Datos!J41&amp;""))&amp;";",J$1007))),OR(UPPER(TRIM(Datos!J41&amp;""))="SÍ",UPPER(TRIM(Datos!J41&amp;""))="SI",UPPER(TRIM(Datos!J41&amp;""))="NO"),IF(ISNUMBER(Datos!J41),AND(OR(J$1005="",Datos!J41&gt;=J$1005),OR(J$1006="",Datos!J41&lt;=J$1006)),FALSE),TRUE))))</f>
        <v>0.0</v>
      </c>
      <c r="K41">
        <f>IF(Datos!K41="",0,IF(AND(K$1008&lt;&gt;"",Datos!K41=K$1008),0,IF(K$1004=0,0,1-CHOOSE(K$1004,IF(ISNUMBER(Datos!K41),AND(OR(K$1005="",Datos!K41&gt;=K$1005),OR(K$1006="",Datos!K41&lt;=K$1006)),FALSE),IF(ISNUMBER(Datos!K41),AND(Datos!K41=INT(Datos!K41),AND(OR(K$1005="",Datos!K41&gt;=K$1005),OR(K$1006="",Datos!K41&lt;=K$1006))),FALSE),OR(ISNUMBER(FIND(";"&amp;UPPER(TRIM(Datos!K41&amp;""))&amp;"=",K$1007)),ISNUMBER(FIND(";"&amp;UPPER(TRIM(Datos!K41&amp;""))&amp;";",K$1007))),OR(UPPER(TRIM(Datos!K41&amp;""))="SÍ",UPPER(TRIM(Datos!K41&amp;""))="SI",UPPER(TRIM(Datos!K41&amp;""))="NO"),IF(ISNUMBER(Datos!K41),AND(OR(K$1005="",Datos!K41&gt;=K$1005),OR(K$1006="",Datos!K41&lt;=K$1006)),FALSE),TRUE))))</f>
        <v>0.0</v>
      </c>
      <c r="L41">
        <f>IF(Datos!L41="",0,IF(AND(L$1008&lt;&gt;"",Datos!L41=L$1008),0,IF(L$1004=0,0,1-CHOOSE(L$1004,IF(ISNUMBER(Datos!L41),AND(OR(L$1005="",Datos!L41&gt;=L$1005),OR(L$1006="",Datos!L41&lt;=L$1006)),FALSE),IF(ISNUMBER(Datos!L41),AND(Datos!L41=INT(Datos!L41),AND(OR(L$1005="",Datos!L41&gt;=L$1005),OR(L$1006="",Datos!L41&lt;=L$1006))),FALSE),OR(ISNUMBER(FIND(";"&amp;UPPER(TRIM(Datos!L41&amp;""))&amp;"=",L$1007)),ISNUMBER(FIND(";"&amp;UPPER(TRIM(Datos!L41&amp;""))&amp;";",L$1007))),OR(UPPER(TRIM(Datos!L41&amp;""))="SÍ",UPPER(TRIM(Datos!L41&amp;""))="SI",UPPER(TRIM(Datos!L41&amp;""))="NO"),IF(ISNUMBER(Datos!L41),AND(OR(L$1005="",Datos!L41&gt;=L$1005),OR(L$1006="",Datos!L41&lt;=L$1006)),FALSE),TRUE))))</f>
        <v>0.0</v>
      </c>
      <c r="M41">
        <f>IF(Datos!M41="",0,IF(AND(M$1008&lt;&gt;"",Datos!M41=M$1008),0,IF(M$1004=0,0,1-CHOOSE(M$1004,IF(ISNUMBER(Datos!M41),AND(OR(M$1005="",Datos!M41&gt;=M$1005),OR(M$1006="",Datos!M41&lt;=M$1006)),FALSE),IF(ISNUMBER(Datos!M41),AND(Datos!M41=INT(Datos!M41),AND(OR(M$1005="",Datos!M41&gt;=M$1005),OR(M$1006="",Datos!M41&lt;=M$1006))),FALSE),OR(ISNUMBER(FIND(";"&amp;UPPER(TRIM(Datos!M41&amp;""))&amp;"=",M$1007)),ISNUMBER(FIND(";"&amp;UPPER(TRIM(Datos!M41&amp;""))&amp;";",M$1007))),OR(UPPER(TRIM(Datos!M41&amp;""))="SÍ",UPPER(TRIM(Datos!M41&amp;""))="SI",UPPER(TRIM(Datos!M41&amp;""))="NO"),IF(ISNUMBER(Datos!M41),AND(OR(M$1005="",Datos!M41&gt;=M$1005),OR(M$1006="",Datos!M41&lt;=M$1006)),FALSE),TRUE))))</f>
        <v>0.0</v>
      </c>
      <c r="N41">
        <f>IF(Datos!N41="",0,IF(AND(N$1008&lt;&gt;"",Datos!N41=N$1008),0,IF(N$1004=0,0,1-CHOOSE(N$1004,IF(ISNUMBER(Datos!N41),AND(OR(N$1005="",Datos!N41&gt;=N$1005),OR(N$1006="",Datos!N41&lt;=N$1006)),FALSE),IF(ISNUMBER(Datos!N41),AND(Datos!N41=INT(Datos!N41),AND(OR(N$1005="",Datos!N41&gt;=N$1005),OR(N$1006="",Datos!N41&lt;=N$1006))),FALSE),OR(ISNUMBER(FIND(";"&amp;UPPER(TRIM(Datos!N41&amp;""))&amp;"=",N$1007)),ISNUMBER(FIND(";"&amp;UPPER(TRIM(Datos!N41&amp;""))&amp;";",N$1007))),OR(UPPER(TRIM(Datos!N41&amp;""))="SÍ",UPPER(TRIM(Datos!N41&amp;""))="SI",UPPER(TRIM(Datos!N41&amp;""))="NO"),IF(ISNUMBER(Datos!N41),AND(OR(N$1005="",Datos!N41&gt;=N$1005),OR(N$1006="",Datos!N41&lt;=N$1006)),FALSE),TRUE))))</f>
        <v>0.0</v>
      </c>
      <c r="O41">
        <f>IF(Datos!O41="",0,IF(AND(O$1008&lt;&gt;"",Datos!O41=O$1008),0,IF(O$1004=0,0,1-CHOOSE(O$1004,IF(ISNUMBER(Datos!O41),AND(OR(O$1005="",Datos!O41&gt;=O$1005),OR(O$1006="",Datos!O41&lt;=O$1006)),FALSE),IF(ISNUMBER(Datos!O41),AND(Datos!O41=INT(Datos!O41),AND(OR(O$1005="",Datos!O41&gt;=O$1005),OR(O$1006="",Datos!O41&lt;=O$1006))),FALSE),OR(ISNUMBER(FIND(";"&amp;UPPER(TRIM(Datos!O41&amp;""))&amp;"=",O$1007)),ISNUMBER(FIND(";"&amp;UPPER(TRIM(Datos!O41&amp;""))&amp;";",O$1007))),OR(UPPER(TRIM(Datos!O41&amp;""))="SÍ",UPPER(TRIM(Datos!O41&amp;""))="SI",UPPER(TRIM(Datos!O41&amp;""))="NO"),IF(ISNUMBER(Datos!O41),AND(OR(O$1005="",Datos!O41&gt;=O$1005),OR(O$1006="",Datos!O41&lt;=O$1006)),FALSE),TRUE))))</f>
        <v>0.0</v>
      </c>
      <c r="P41">
        <f>IF(Datos!P41="",0,IF(AND(P$1008&lt;&gt;"",Datos!P41=P$1008),0,IF(P$1004=0,0,1-CHOOSE(P$1004,IF(ISNUMBER(Datos!P41),AND(OR(P$1005="",Datos!P41&gt;=P$1005),OR(P$1006="",Datos!P41&lt;=P$1006)),FALSE),IF(ISNUMBER(Datos!P41),AND(Datos!P41=INT(Datos!P41),AND(OR(P$1005="",Datos!P41&gt;=P$1005),OR(P$1006="",Datos!P41&lt;=P$1006))),FALSE),OR(ISNUMBER(FIND(";"&amp;UPPER(TRIM(Datos!P41&amp;""))&amp;"=",P$1007)),ISNUMBER(FIND(";"&amp;UPPER(TRIM(Datos!P41&amp;""))&amp;";",P$1007))),OR(UPPER(TRIM(Datos!P41&amp;""))="SÍ",UPPER(TRIM(Datos!P41&amp;""))="SI",UPPER(TRIM(Datos!P41&amp;""))="NO"),IF(ISNUMBER(Datos!P41),AND(OR(P$1005="",Datos!P41&gt;=P$1005),OR(P$1006="",Datos!P41&lt;=P$1006)),FALSE),TRUE))))</f>
        <v>0.0</v>
      </c>
      <c r="Q41">
        <f>IF(Datos!Q41="",0,IF(AND(Q$1008&lt;&gt;"",Datos!Q41=Q$1008),0,IF(Q$1004=0,0,1-CHOOSE(Q$1004,IF(ISNUMBER(Datos!Q41),AND(OR(Q$1005="",Datos!Q41&gt;=Q$1005),OR(Q$1006="",Datos!Q41&lt;=Q$1006)),FALSE),IF(ISNUMBER(Datos!Q41),AND(Datos!Q41=INT(Datos!Q41),AND(OR(Q$1005="",Datos!Q41&gt;=Q$1005),OR(Q$1006="",Datos!Q41&lt;=Q$1006))),FALSE),OR(ISNUMBER(FIND(";"&amp;UPPER(TRIM(Datos!Q41&amp;""))&amp;"=",Q$1007)),ISNUMBER(FIND(";"&amp;UPPER(TRIM(Datos!Q41&amp;""))&amp;";",Q$1007))),OR(UPPER(TRIM(Datos!Q41&amp;""))="SÍ",UPPER(TRIM(Datos!Q41&amp;""))="SI",UPPER(TRIM(Datos!Q41&amp;""))="NO"),IF(ISNUMBER(Datos!Q41),AND(OR(Q$1005="",Datos!Q41&gt;=Q$1005),OR(Q$1006="",Datos!Q41&lt;=Q$1006)),FALSE),TRUE))))</f>
        <v>0.0</v>
      </c>
      <c r="R41">
        <f>IF(Datos!R41="",0,IF(AND(R$1008&lt;&gt;"",Datos!R41=R$1008),0,IF(R$1004=0,0,1-CHOOSE(R$1004,IF(ISNUMBER(Datos!R41),AND(OR(R$1005="",Datos!R41&gt;=R$1005),OR(R$1006="",Datos!R41&lt;=R$1006)),FALSE),IF(ISNUMBER(Datos!R41),AND(Datos!R41=INT(Datos!R41),AND(OR(R$1005="",Datos!R41&gt;=R$1005),OR(R$1006="",Datos!R41&lt;=R$1006))),FALSE),OR(ISNUMBER(FIND(";"&amp;UPPER(TRIM(Datos!R41&amp;""))&amp;"=",R$1007)),ISNUMBER(FIND(";"&amp;UPPER(TRIM(Datos!R41&amp;""))&amp;";",R$1007))),OR(UPPER(TRIM(Datos!R41&amp;""))="SÍ",UPPER(TRIM(Datos!R41&amp;""))="SI",UPPER(TRIM(Datos!R41&amp;""))="NO"),IF(ISNUMBER(Datos!R41),AND(OR(R$1005="",Datos!R41&gt;=R$1005),OR(R$1006="",Datos!R41&lt;=R$1006)),FALSE),TRUE))))</f>
        <v>0.0</v>
      </c>
      <c r="S41">
        <f>IF(Datos!S41="",0,IF(AND(S$1008&lt;&gt;"",Datos!S41=S$1008),0,IF(S$1004=0,0,1-CHOOSE(S$1004,IF(ISNUMBER(Datos!S41),AND(OR(S$1005="",Datos!S41&gt;=S$1005),OR(S$1006="",Datos!S41&lt;=S$1006)),FALSE),IF(ISNUMBER(Datos!S41),AND(Datos!S41=INT(Datos!S41),AND(OR(S$1005="",Datos!S41&gt;=S$1005),OR(S$1006="",Datos!S41&lt;=S$1006))),FALSE),OR(ISNUMBER(FIND(";"&amp;UPPER(TRIM(Datos!S41&amp;""))&amp;"=",S$1007)),ISNUMBER(FIND(";"&amp;UPPER(TRIM(Datos!S41&amp;""))&amp;";",S$1007))),OR(UPPER(TRIM(Datos!S41&amp;""))="SÍ",UPPER(TRIM(Datos!S41&amp;""))="SI",UPPER(TRIM(Datos!S41&amp;""))="NO"),IF(ISNUMBER(Datos!S41),AND(OR(S$1005="",Datos!S41&gt;=S$1005),OR(S$1006="",Datos!S41&lt;=S$1006)),FALSE),TRUE))))</f>
        <v>0.0</v>
      </c>
      <c r="T41">
        <f>IF(Datos!T41="",0,IF(AND(T$1008&lt;&gt;"",Datos!T41=T$1008),0,IF(T$1004=0,0,1-CHOOSE(T$1004,IF(ISNUMBER(Datos!T41),AND(OR(T$1005="",Datos!T41&gt;=T$1005),OR(T$1006="",Datos!T41&lt;=T$1006)),FALSE),IF(ISNUMBER(Datos!T41),AND(Datos!T41=INT(Datos!T41),AND(OR(T$1005="",Datos!T41&gt;=T$1005),OR(T$1006="",Datos!T41&lt;=T$1006))),FALSE),OR(ISNUMBER(FIND(";"&amp;UPPER(TRIM(Datos!T41&amp;""))&amp;"=",T$1007)),ISNUMBER(FIND(";"&amp;UPPER(TRIM(Datos!T41&amp;""))&amp;";",T$1007))),OR(UPPER(TRIM(Datos!T41&amp;""))="SÍ",UPPER(TRIM(Datos!T41&amp;""))="SI",UPPER(TRIM(Datos!T41&amp;""))="NO"),IF(ISNUMBER(Datos!T41),AND(OR(T$1005="",Datos!T41&gt;=T$1005),OR(T$1006="",Datos!T41&lt;=T$1006)),FALSE),TRUE))))</f>
        <v>0.0</v>
      </c>
      <c r="U41">
        <f>IF(Datos!U41="",0,IF(AND(U$1008&lt;&gt;"",Datos!U41=U$1008),0,IF(U$1004=0,0,1-CHOOSE(U$1004,IF(ISNUMBER(Datos!U41),AND(OR(U$1005="",Datos!U41&gt;=U$1005),OR(U$1006="",Datos!U41&lt;=U$1006)),FALSE),IF(ISNUMBER(Datos!U41),AND(Datos!U41=INT(Datos!U41),AND(OR(U$1005="",Datos!U41&gt;=U$1005),OR(U$1006="",Datos!U41&lt;=U$1006))),FALSE),OR(ISNUMBER(FIND(";"&amp;UPPER(TRIM(Datos!U41&amp;""))&amp;"=",U$1007)),ISNUMBER(FIND(";"&amp;UPPER(TRIM(Datos!U41&amp;""))&amp;";",U$1007))),OR(UPPER(TRIM(Datos!U41&amp;""))="SÍ",UPPER(TRIM(Datos!U41&amp;""))="SI",UPPER(TRIM(Datos!U41&amp;""))="NO"),IF(ISNUMBER(Datos!U41),AND(OR(U$1005="",Datos!U41&gt;=U$1005),OR(U$1006="",Datos!U41&lt;=U$1006)),FALSE),TRUE))))</f>
        <v>0.0</v>
      </c>
      <c r="V41">
        <f>IF(Datos!V41="",0,IF(AND(V$1008&lt;&gt;"",Datos!V41=V$1008),0,IF(V$1004=0,0,1-CHOOSE(V$1004,IF(ISNUMBER(Datos!V41),AND(OR(V$1005="",Datos!V41&gt;=V$1005),OR(V$1006="",Datos!V41&lt;=V$1006)),FALSE),IF(ISNUMBER(Datos!V41),AND(Datos!V41=INT(Datos!V41),AND(OR(V$1005="",Datos!V41&gt;=V$1005),OR(V$1006="",Datos!V41&lt;=V$1006))),FALSE),OR(ISNUMBER(FIND(";"&amp;UPPER(TRIM(Datos!V41&amp;""))&amp;"=",V$1007)),ISNUMBER(FIND(";"&amp;UPPER(TRIM(Datos!V41&amp;""))&amp;";",V$1007))),OR(UPPER(TRIM(Datos!V41&amp;""))="SÍ",UPPER(TRIM(Datos!V41&amp;""))="SI",UPPER(TRIM(Datos!V41&amp;""))="NO"),IF(ISNUMBER(Datos!V41),AND(OR(V$1005="",Datos!V41&gt;=V$1005),OR(V$1006="",Datos!V41&lt;=V$1006)),FALSE),TRUE))))</f>
        <v>0.0</v>
      </c>
      <c r="W41">
        <f>IF(Datos!W41="",0,IF(AND(W$1008&lt;&gt;"",Datos!W41=W$1008),0,IF(W$1004=0,0,1-CHOOSE(W$1004,IF(ISNUMBER(Datos!W41),AND(OR(W$1005="",Datos!W41&gt;=W$1005),OR(W$1006="",Datos!W41&lt;=W$1006)),FALSE),IF(ISNUMBER(Datos!W41),AND(Datos!W41=INT(Datos!W41),AND(OR(W$1005="",Datos!W41&gt;=W$1005),OR(W$1006="",Datos!W41&lt;=W$1006))),FALSE),OR(ISNUMBER(FIND(";"&amp;UPPER(TRIM(Datos!W41&amp;""))&amp;"=",W$1007)),ISNUMBER(FIND(";"&amp;UPPER(TRIM(Datos!W41&amp;""))&amp;";",W$1007))),OR(UPPER(TRIM(Datos!W41&amp;""))="SÍ",UPPER(TRIM(Datos!W41&amp;""))="SI",UPPER(TRIM(Datos!W41&amp;""))="NO"),IF(ISNUMBER(Datos!W41),AND(OR(W$1005="",Datos!W41&gt;=W$1005),OR(W$1006="",Datos!W41&lt;=W$1006)),FALSE),TRUE))))</f>
        <v>0.0</v>
      </c>
      <c r="X41">
        <f>IF(Datos!X41="",0,IF(AND(X$1008&lt;&gt;"",Datos!X41=X$1008),0,IF(X$1004=0,0,1-CHOOSE(X$1004,IF(ISNUMBER(Datos!X41),AND(OR(X$1005="",Datos!X41&gt;=X$1005),OR(X$1006="",Datos!X41&lt;=X$1006)),FALSE),IF(ISNUMBER(Datos!X41),AND(Datos!X41=INT(Datos!X41),AND(OR(X$1005="",Datos!X41&gt;=X$1005),OR(X$1006="",Datos!X41&lt;=X$1006))),FALSE),OR(ISNUMBER(FIND(";"&amp;UPPER(TRIM(Datos!X41&amp;""))&amp;"=",X$1007)),ISNUMBER(FIND(";"&amp;UPPER(TRIM(Datos!X41&amp;""))&amp;";",X$1007))),OR(UPPER(TRIM(Datos!X41&amp;""))="SÍ",UPPER(TRIM(Datos!X41&amp;""))="SI",UPPER(TRIM(Datos!X41&amp;""))="NO"),IF(ISNUMBER(Datos!X41),AND(OR(X$1005="",Datos!X41&gt;=X$1005),OR(X$1006="",Datos!X41&lt;=X$1006)),FALSE),TRUE))))</f>
        <v>0.0</v>
      </c>
      <c r="Y41">
        <f>IF(Datos!Y41="",0,IF(AND(Y$1008&lt;&gt;"",Datos!Y41=Y$1008),0,IF(Y$1004=0,0,1-CHOOSE(Y$1004,IF(ISNUMBER(Datos!Y41),AND(OR(Y$1005="",Datos!Y41&gt;=Y$1005),OR(Y$1006="",Datos!Y41&lt;=Y$1006)),FALSE),IF(ISNUMBER(Datos!Y41),AND(Datos!Y41=INT(Datos!Y41),AND(OR(Y$1005="",Datos!Y41&gt;=Y$1005),OR(Y$1006="",Datos!Y41&lt;=Y$1006))),FALSE),OR(ISNUMBER(FIND(";"&amp;UPPER(TRIM(Datos!Y41&amp;""))&amp;"=",Y$1007)),ISNUMBER(FIND(";"&amp;UPPER(TRIM(Datos!Y41&amp;""))&amp;";",Y$1007))),OR(UPPER(TRIM(Datos!Y41&amp;""))="SÍ",UPPER(TRIM(Datos!Y41&amp;""))="SI",UPPER(TRIM(Datos!Y41&amp;""))="NO"),IF(ISNUMBER(Datos!Y41),AND(OR(Y$1005="",Datos!Y41&gt;=Y$1005),OR(Y$1006="",Datos!Y41&lt;=Y$1006)),FALSE),TRUE))))</f>
        <v>0.0</v>
      </c>
      <c r="Z41">
        <f>IF(Datos!Z41="",0,IF(AND(Z$1008&lt;&gt;"",Datos!Z41=Z$1008),0,IF(Z$1004=0,0,1-CHOOSE(Z$1004,IF(ISNUMBER(Datos!Z41),AND(OR(Z$1005="",Datos!Z41&gt;=Z$1005),OR(Z$1006="",Datos!Z41&lt;=Z$1006)),FALSE),IF(ISNUMBER(Datos!Z41),AND(Datos!Z41=INT(Datos!Z41),AND(OR(Z$1005="",Datos!Z41&gt;=Z$1005),OR(Z$1006="",Datos!Z41&lt;=Z$1006))),FALSE),OR(ISNUMBER(FIND(";"&amp;UPPER(TRIM(Datos!Z41&amp;""))&amp;"=",Z$1007)),ISNUMBER(FIND(";"&amp;UPPER(TRIM(Datos!Z41&amp;""))&amp;";",Z$1007))),OR(UPPER(TRIM(Datos!Z41&amp;""))="SÍ",UPPER(TRIM(Datos!Z41&amp;""))="SI",UPPER(TRIM(Datos!Z41&amp;""))="NO"),IF(ISNUMBER(Datos!Z41),AND(OR(Z$1005="",Datos!Z41&gt;=Z$1005),OR(Z$1006="",Datos!Z41&lt;=Z$1006)),FALSE),TRUE))))</f>
        <v>0.0</v>
      </c>
      <c r="AA41">
        <f>IF(Datos!AA41="",0,IF(AND(AA$1008&lt;&gt;"",Datos!AA41=AA$1008),0,IF(AA$1004=0,0,1-CHOOSE(AA$1004,IF(ISNUMBER(Datos!AA41),AND(OR(AA$1005="",Datos!AA41&gt;=AA$1005),OR(AA$1006="",Datos!AA41&lt;=AA$1006)),FALSE),IF(ISNUMBER(Datos!AA41),AND(Datos!AA41=INT(Datos!AA41),AND(OR(AA$1005="",Datos!AA41&gt;=AA$1005),OR(AA$1006="",Datos!AA41&lt;=AA$1006))),FALSE),OR(ISNUMBER(FIND(";"&amp;UPPER(TRIM(Datos!AA41&amp;""))&amp;"=",AA$1007)),ISNUMBER(FIND(";"&amp;UPPER(TRIM(Datos!AA41&amp;""))&amp;";",AA$1007))),OR(UPPER(TRIM(Datos!AA41&amp;""))="SÍ",UPPER(TRIM(Datos!AA41&amp;""))="SI",UPPER(TRIM(Datos!AA41&amp;""))="NO"),IF(ISNUMBER(Datos!AA41),AND(OR(AA$1005="",Datos!AA41&gt;=AA$1005),OR(AA$1006="",Datos!AA41&lt;=AA$1006)),FALSE),TRUE))))</f>
        <v>0.0</v>
      </c>
      <c r="AB41">
        <f>IF(Datos!AB41="",0,IF(AND(AB$1008&lt;&gt;"",Datos!AB41=AB$1008),0,IF(AB$1004=0,0,1-CHOOSE(AB$1004,IF(ISNUMBER(Datos!AB41),AND(OR(AB$1005="",Datos!AB41&gt;=AB$1005),OR(AB$1006="",Datos!AB41&lt;=AB$1006)),FALSE),IF(ISNUMBER(Datos!AB41),AND(Datos!AB41=INT(Datos!AB41),AND(OR(AB$1005="",Datos!AB41&gt;=AB$1005),OR(AB$1006="",Datos!AB41&lt;=AB$1006))),FALSE),OR(ISNUMBER(FIND(";"&amp;UPPER(TRIM(Datos!AB41&amp;""))&amp;"=",AB$1007)),ISNUMBER(FIND(";"&amp;UPPER(TRIM(Datos!AB41&amp;""))&amp;";",AB$1007))),OR(UPPER(TRIM(Datos!AB41&amp;""))="SÍ",UPPER(TRIM(Datos!AB41&amp;""))="SI",UPPER(TRIM(Datos!AB41&amp;""))="NO"),IF(ISNUMBER(Datos!AB41),AND(OR(AB$1005="",Datos!AB41&gt;=AB$1005),OR(AB$1006="",Datos!AB41&lt;=AB$1006)),FALSE),TRUE))))</f>
        <v>0.0</v>
      </c>
      <c r="AC41">
        <f>IF(Datos!AC41="",0,IF(AND(AC$1008&lt;&gt;"",Datos!AC41=AC$1008),0,IF(AC$1004=0,0,1-CHOOSE(AC$1004,IF(ISNUMBER(Datos!AC41),AND(OR(AC$1005="",Datos!AC41&gt;=AC$1005),OR(AC$1006="",Datos!AC41&lt;=AC$1006)),FALSE),IF(ISNUMBER(Datos!AC41),AND(Datos!AC41=INT(Datos!AC41),AND(OR(AC$1005="",Datos!AC41&gt;=AC$1005),OR(AC$1006="",Datos!AC41&lt;=AC$1006))),FALSE),OR(ISNUMBER(FIND(";"&amp;UPPER(TRIM(Datos!AC41&amp;""))&amp;"=",AC$1007)),ISNUMBER(FIND(";"&amp;UPPER(TRIM(Datos!AC41&amp;""))&amp;";",AC$1007))),OR(UPPER(TRIM(Datos!AC41&amp;""))="SÍ",UPPER(TRIM(Datos!AC41&amp;""))="SI",UPPER(TRIM(Datos!AC41&amp;""))="NO"),IF(ISNUMBER(Datos!AC41),AND(OR(AC$1005="",Datos!AC41&gt;=AC$1005),OR(AC$1006="",Datos!AC41&lt;=AC$1006)),FALSE),TRUE))))</f>
        <v>0.0</v>
      </c>
      <c r="AD41">
        <f>IF(Datos!AD41="",0,IF(AND(AD$1008&lt;&gt;"",Datos!AD41=AD$1008),0,IF(AD$1004=0,0,1-CHOOSE(AD$1004,IF(ISNUMBER(Datos!AD41),AND(OR(AD$1005="",Datos!AD41&gt;=AD$1005),OR(AD$1006="",Datos!AD41&lt;=AD$1006)),FALSE),IF(ISNUMBER(Datos!AD41),AND(Datos!AD41=INT(Datos!AD41),AND(OR(AD$1005="",Datos!AD41&gt;=AD$1005),OR(AD$1006="",Datos!AD41&lt;=AD$1006))),FALSE),OR(ISNUMBER(FIND(";"&amp;UPPER(TRIM(Datos!AD41&amp;""))&amp;"=",AD$1007)),ISNUMBER(FIND(";"&amp;UPPER(TRIM(Datos!AD41&amp;""))&amp;";",AD$1007))),OR(UPPER(TRIM(Datos!AD41&amp;""))="SÍ",UPPER(TRIM(Datos!AD41&amp;""))="SI",UPPER(TRIM(Datos!AD41&amp;""))="NO"),IF(ISNUMBER(Datos!AD41),AND(OR(AD$1005="",Datos!AD41&gt;=AD$1005),OR(AD$1006="",Datos!AD41&lt;=AD$1006)),FALSE),TRUE))))</f>
        <v>0.0</v>
      </c>
      <c r="AE41">
        <f>IF(Datos!AE41="",0,IF(AND(AE$1008&lt;&gt;"",Datos!AE41=AE$1008),0,IF(AE$1004=0,0,1-CHOOSE(AE$1004,IF(ISNUMBER(Datos!AE41),AND(OR(AE$1005="",Datos!AE41&gt;=AE$1005),OR(AE$1006="",Datos!AE41&lt;=AE$1006)),FALSE),IF(ISNUMBER(Datos!AE41),AND(Datos!AE41=INT(Datos!AE41),AND(OR(AE$1005="",Datos!AE41&gt;=AE$1005),OR(AE$1006="",Datos!AE41&lt;=AE$1006))),FALSE),OR(ISNUMBER(FIND(";"&amp;UPPER(TRIM(Datos!AE41&amp;""))&amp;"=",AE$1007)),ISNUMBER(FIND(";"&amp;UPPER(TRIM(Datos!AE41&amp;""))&amp;";",AE$1007))),OR(UPPER(TRIM(Datos!AE41&amp;""))="SÍ",UPPER(TRIM(Datos!AE41&amp;""))="SI",UPPER(TRIM(Datos!AE41&amp;""))="NO"),IF(ISNUMBER(Datos!AE41),AND(OR(AE$1005="",Datos!AE41&gt;=AE$1005),OR(AE$1006="",Datos!AE41&lt;=AE$1006)),FALSE),TRUE))))</f>
        <v>0.0</v>
      </c>
    </row>
    <row r="42" spans="2:31">
      <c r="B42">
        <f>IF(Datos!B42="",0,IF(AND(B$1008&lt;&gt;"",Datos!B42=B$1008),0,IF(B$1004=0,0,1-CHOOSE(B$1004,IF(ISNUMBER(Datos!B42),AND(OR(B$1005="",Datos!B42&gt;=B$1005),OR(B$1006="",Datos!B42&lt;=B$1006)),FALSE),IF(ISNUMBER(Datos!B42),AND(Datos!B42=INT(Datos!B42),AND(OR(B$1005="",Datos!B42&gt;=B$1005),OR(B$1006="",Datos!B42&lt;=B$1006))),FALSE),OR(ISNUMBER(FIND(";"&amp;UPPER(TRIM(Datos!B42&amp;""))&amp;"=",B$1007)),ISNUMBER(FIND(";"&amp;UPPER(TRIM(Datos!B42&amp;""))&amp;";",B$1007))),OR(UPPER(TRIM(Datos!B42&amp;""))="SÍ",UPPER(TRIM(Datos!B42&amp;""))="SI",UPPER(TRIM(Datos!B42&amp;""))="NO"),IF(ISNUMBER(Datos!B42),AND(OR(B$1005="",Datos!B42&gt;=B$1005),OR(B$1006="",Datos!B42&lt;=B$1006)),FALSE),TRUE))))</f>
        <v>0.0</v>
      </c>
      <c r="C42">
        <f>IF(Datos!C42="",0,IF(AND(C$1008&lt;&gt;"",Datos!C42=C$1008),0,IF(C$1004=0,0,1-CHOOSE(C$1004,IF(ISNUMBER(Datos!C42),AND(OR(C$1005="",Datos!C42&gt;=C$1005),OR(C$1006="",Datos!C42&lt;=C$1006)),FALSE),IF(ISNUMBER(Datos!C42),AND(Datos!C42=INT(Datos!C42),AND(OR(C$1005="",Datos!C42&gt;=C$1005),OR(C$1006="",Datos!C42&lt;=C$1006))),FALSE),OR(ISNUMBER(FIND(";"&amp;UPPER(TRIM(Datos!C42&amp;""))&amp;"=",C$1007)),ISNUMBER(FIND(";"&amp;UPPER(TRIM(Datos!C42&amp;""))&amp;";",C$1007))),OR(UPPER(TRIM(Datos!C42&amp;""))="SÍ",UPPER(TRIM(Datos!C42&amp;""))="SI",UPPER(TRIM(Datos!C42&amp;""))="NO"),IF(ISNUMBER(Datos!C42),AND(OR(C$1005="",Datos!C42&gt;=C$1005),OR(C$1006="",Datos!C42&lt;=C$1006)),FALSE),TRUE))))</f>
        <v>0.0</v>
      </c>
      <c r="D42">
        <f>IF(Datos!D42="",0,IF(AND(D$1008&lt;&gt;"",Datos!D42=D$1008),0,IF(D$1004=0,0,1-CHOOSE(D$1004,IF(ISNUMBER(Datos!D42),AND(OR(D$1005="",Datos!D42&gt;=D$1005),OR(D$1006="",Datos!D42&lt;=D$1006)),FALSE),IF(ISNUMBER(Datos!D42),AND(Datos!D42=INT(Datos!D42),AND(OR(D$1005="",Datos!D42&gt;=D$1005),OR(D$1006="",Datos!D42&lt;=D$1006))),FALSE),OR(ISNUMBER(FIND(";"&amp;UPPER(TRIM(Datos!D42&amp;""))&amp;"=",D$1007)),ISNUMBER(FIND(";"&amp;UPPER(TRIM(Datos!D42&amp;""))&amp;";",D$1007))),OR(UPPER(TRIM(Datos!D42&amp;""))="SÍ",UPPER(TRIM(Datos!D42&amp;""))="SI",UPPER(TRIM(Datos!D42&amp;""))="NO"),IF(ISNUMBER(Datos!D42),AND(OR(D$1005="",Datos!D42&gt;=D$1005),OR(D$1006="",Datos!D42&lt;=D$1006)),FALSE),TRUE))))</f>
        <v>0.0</v>
      </c>
      <c r="E42">
        <f>IF(Datos!E42="",0,IF(AND(E$1008&lt;&gt;"",Datos!E42=E$1008),0,IF(E$1004=0,0,1-CHOOSE(E$1004,IF(ISNUMBER(Datos!E42),AND(OR(E$1005="",Datos!E42&gt;=E$1005),OR(E$1006="",Datos!E42&lt;=E$1006)),FALSE),IF(ISNUMBER(Datos!E42),AND(Datos!E42=INT(Datos!E42),AND(OR(E$1005="",Datos!E42&gt;=E$1005),OR(E$1006="",Datos!E42&lt;=E$1006))),FALSE),OR(ISNUMBER(FIND(";"&amp;UPPER(TRIM(Datos!E42&amp;""))&amp;"=",E$1007)),ISNUMBER(FIND(";"&amp;UPPER(TRIM(Datos!E42&amp;""))&amp;";",E$1007))),OR(UPPER(TRIM(Datos!E42&amp;""))="SÍ",UPPER(TRIM(Datos!E42&amp;""))="SI",UPPER(TRIM(Datos!E42&amp;""))="NO"),IF(ISNUMBER(Datos!E42),AND(OR(E$1005="",Datos!E42&gt;=E$1005),OR(E$1006="",Datos!E42&lt;=E$1006)),FALSE),TRUE))))</f>
        <v>0.0</v>
      </c>
      <c r="F42">
        <f>IF(Datos!F42="",0,IF(AND(F$1008&lt;&gt;"",Datos!F42=F$1008),0,IF(F$1004=0,0,1-CHOOSE(F$1004,IF(ISNUMBER(Datos!F42),AND(OR(F$1005="",Datos!F42&gt;=F$1005),OR(F$1006="",Datos!F42&lt;=F$1006)),FALSE),IF(ISNUMBER(Datos!F42),AND(Datos!F42=INT(Datos!F42),AND(OR(F$1005="",Datos!F42&gt;=F$1005),OR(F$1006="",Datos!F42&lt;=F$1006))),FALSE),OR(ISNUMBER(FIND(";"&amp;UPPER(TRIM(Datos!F42&amp;""))&amp;"=",F$1007)),ISNUMBER(FIND(";"&amp;UPPER(TRIM(Datos!F42&amp;""))&amp;";",F$1007))),OR(UPPER(TRIM(Datos!F42&amp;""))="SÍ",UPPER(TRIM(Datos!F42&amp;""))="SI",UPPER(TRIM(Datos!F42&amp;""))="NO"),IF(ISNUMBER(Datos!F42),AND(OR(F$1005="",Datos!F42&gt;=F$1005),OR(F$1006="",Datos!F42&lt;=F$1006)),FALSE),TRUE))))</f>
        <v>0.0</v>
      </c>
      <c r="G42">
        <f>IF(Datos!G42="",0,IF(AND(G$1008&lt;&gt;"",Datos!G42=G$1008),0,IF(G$1004=0,0,1-CHOOSE(G$1004,IF(ISNUMBER(Datos!G42),AND(OR(G$1005="",Datos!G42&gt;=G$1005),OR(G$1006="",Datos!G42&lt;=G$1006)),FALSE),IF(ISNUMBER(Datos!G42),AND(Datos!G42=INT(Datos!G42),AND(OR(G$1005="",Datos!G42&gt;=G$1005),OR(G$1006="",Datos!G42&lt;=G$1006))),FALSE),OR(ISNUMBER(FIND(";"&amp;UPPER(TRIM(Datos!G42&amp;""))&amp;"=",G$1007)),ISNUMBER(FIND(";"&amp;UPPER(TRIM(Datos!G42&amp;""))&amp;";",G$1007))),OR(UPPER(TRIM(Datos!G42&amp;""))="SÍ",UPPER(TRIM(Datos!G42&amp;""))="SI",UPPER(TRIM(Datos!G42&amp;""))="NO"),IF(ISNUMBER(Datos!G42),AND(OR(G$1005="",Datos!G42&gt;=G$1005),OR(G$1006="",Datos!G42&lt;=G$1006)),FALSE),TRUE))))</f>
        <v>0.0</v>
      </c>
      <c r="H42">
        <f>IF(Datos!H42="",0,IF(AND(H$1008&lt;&gt;"",Datos!H42=H$1008),0,IF(H$1004=0,0,1-CHOOSE(H$1004,IF(ISNUMBER(Datos!H42),AND(OR(H$1005="",Datos!H42&gt;=H$1005),OR(H$1006="",Datos!H42&lt;=H$1006)),FALSE),IF(ISNUMBER(Datos!H42),AND(Datos!H42=INT(Datos!H42),AND(OR(H$1005="",Datos!H42&gt;=H$1005),OR(H$1006="",Datos!H42&lt;=H$1006))),FALSE),OR(ISNUMBER(FIND(";"&amp;UPPER(TRIM(Datos!H42&amp;""))&amp;"=",H$1007)),ISNUMBER(FIND(";"&amp;UPPER(TRIM(Datos!H42&amp;""))&amp;";",H$1007))),OR(UPPER(TRIM(Datos!H42&amp;""))="SÍ",UPPER(TRIM(Datos!H42&amp;""))="SI",UPPER(TRIM(Datos!H42&amp;""))="NO"),IF(ISNUMBER(Datos!H42),AND(OR(H$1005="",Datos!H42&gt;=H$1005),OR(H$1006="",Datos!H42&lt;=H$1006)),FALSE),TRUE))))</f>
        <v>0.0</v>
      </c>
      <c r="I42">
        <f>IF(Datos!I42="",0,IF(AND(I$1008&lt;&gt;"",Datos!I42=I$1008),0,IF(I$1004=0,0,1-CHOOSE(I$1004,IF(ISNUMBER(Datos!I42),AND(OR(I$1005="",Datos!I42&gt;=I$1005),OR(I$1006="",Datos!I42&lt;=I$1006)),FALSE),IF(ISNUMBER(Datos!I42),AND(Datos!I42=INT(Datos!I42),AND(OR(I$1005="",Datos!I42&gt;=I$1005),OR(I$1006="",Datos!I42&lt;=I$1006))),FALSE),OR(ISNUMBER(FIND(";"&amp;UPPER(TRIM(Datos!I42&amp;""))&amp;"=",I$1007)),ISNUMBER(FIND(";"&amp;UPPER(TRIM(Datos!I42&amp;""))&amp;";",I$1007))),OR(UPPER(TRIM(Datos!I42&amp;""))="SÍ",UPPER(TRIM(Datos!I42&amp;""))="SI",UPPER(TRIM(Datos!I42&amp;""))="NO"),IF(ISNUMBER(Datos!I42),AND(OR(I$1005="",Datos!I42&gt;=I$1005),OR(I$1006="",Datos!I42&lt;=I$1006)),FALSE),TRUE))))</f>
        <v>0.0</v>
      </c>
      <c r="J42">
        <f>IF(Datos!J42="",0,IF(AND(J$1008&lt;&gt;"",Datos!J42=J$1008),0,IF(J$1004=0,0,1-CHOOSE(J$1004,IF(ISNUMBER(Datos!J42),AND(OR(J$1005="",Datos!J42&gt;=J$1005),OR(J$1006="",Datos!J42&lt;=J$1006)),FALSE),IF(ISNUMBER(Datos!J42),AND(Datos!J42=INT(Datos!J42),AND(OR(J$1005="",Datos!J42&gt;=J$1005),OR(J$1006="",Datos!J42&lt;=J$1006))),FALSE),OR(ISNUMBER(FIND(";"&amp;UPPER(TRIM(Datos!J42&amp;""))&amp;"=",J$1007)),ISNUMBER(FIND(";"&amp;UPPER(TRIM(Datos!J42&amp;""))&amp;";",J$1007))),OR(UPPER(TRIM(Datos!J42&amp;""))="SÍ",UPPER(TRIM(Datos!J42&amp;""))="SI",UPPER(TRIM(Datos!J42&amp;""))="NO"),IF(ISNUMBER(Datos!J42),AND(OR(J$1005="",Datos!J42&gt;=J$1005),OR(J$1006="",Datos!J42&lt;=J$1006)),FALSE),TRUE))))</f>
        <v>0.0</v>
      </c>
      <c r="K42">
        <f>IF(Datos!K42="",0,IF(AND(K$1008&lt;&gt;"",Datos!K42=K$1008),0,IF(K$1004=0,0,1-CHOOSE(K$1004,IF(ISNUMBER(Datos!K42),AND(OR(K$1005="",Datos!K42&gt;=K$1005),OR(K$1006="",Datos!K42&lt;=K$1006)),FALSE),IF(ISNUMBER(Datos!K42),AND(Datos!K42=INT(Datos!K42),AND(OR(K$1005="",Datos!K42&gt;=K$1005),OR(K$1006="",Datos!K42&lt;=K$1006))),FALSE),OR(ISNUMBER(FIND(";"&amp;UPPER(TRIM(Datos!K42&amp;""))&amp;"=",K$1007)),ISNUMBER(FIND(";"&amp;UPPER(TRIM(Datos!K42&amp;""))&amp;";",K$1007))),OR(UPPER(TRIM(Datos!K42&amp;""))="SÍ",UPPER(TRIM(Datos!K42&amp;""))="SI",UPPER(TRIM(Datos!K42&amp;""))="NO"),IF(ISNUMBER(Datos!K42),AND(OR(K$1005="",Datos!K42&gt;=K$1005),OR(K$1006="",Datos!K42&lt;=K$1006)),FALSE),TRUE))))</f>
        <v>0.0</v>
      </c>
      <c r="L42">
        <f>IF(Datos!L42="",0,IF(AND(L$1008&lt;&gt;"",Datos!L42=L$1008),0,IF(L$1004=0,0,1-CHOOSE(L$1004,IF(ISNUMBER(Datos!L42),AND(OR(L$1005="",Datos!L42&gt;=L$1005),OR(L$1006="",Datos!L42&lt;=L$1006)),FALSE),IF(ISNUMBER(Datos!L42),AND(Datos!L42=INT(Datos!L42),AND(OR(L$1005="",Datos!L42&gt;=L$1005),OR(L$1006="",Datos!L42&lt;=L$1006))),FALSE),OR(ISNUMBER(FIND(";"&amp;UPPER(TRIM(Datos!L42&amp;""))&amp;"=",L$1007)),ISNUMBER(FIND(";"&amp;UPPER(TRIM(Datos!L42&amp;""))&amp;";",L$1007))),OR(UPPER(TRIM(Datos!L42&amp;""))="SÍ",UPPER(TRIM(Datos!L42&amp;""))="SI",UPPER(TRIM(Datos!L42&amp;""))="NO"),IF(ISNUMBER(Datos!L42),AND(OR(L$1005="",Datos!L42&gt;=L$1005),OR(L$1006="",Datos!L42&lt;=L$1006)),FALSE),TRUE))))</f>
        <v>0.0</v>
      </c>
      <c r="M42">
        <f>IF(Datos!M42="",0,IF(AND(M$1008&lt;&gt;"",Datos!M42=M$1008),0,IF(M$1004=0,0,1-CHOOSE(M$1004,IF(ISNUMBER(Datos!M42),AND(OR(M$1005="",Datos!M42&gt;=M$1005),OR(M$1006="",Datos!M42&lt;=M$1006)),FALSE),IF(ISNUMBER(Datos!M42),AND(Datos!M42=INT(Datos!M42),AND(OR(M$1005="",Datos!M42&gt;=M$1005),OR(M$1006="",Datos!M42&lt;=M$1006))),FALSE),OR(ISNUMBER(FIND(";"&amp;UPPER(TRIM(Datos!M42&amp;""))&amp;"=",M$1007)),ISNUMBER(FIND(";"&amp;UPPER(TRIM(Datos!M42&amp;""))&amp;";",M$1007))),OR(UPPER(TRIM(Datos!M42&amp;""))="SÍ",UPPER(TRIM(Datos!M42&amp;""))="SI",UPPER(TRIM(Datos!M42&amp;""))="NO"),IF(ISNUMBER(Datos!M42),AND(OR(M$1005="",Datos!M42&gt;=M$1005),OR(M$1006="",Datos!M42&lt;=M$1006)),FALSE),TRUE))))</f>
        <v>0.0</v>
      </c>
      <c r="N42">
        <f>IF(Datos!N42="",0,IF(AND(N$1008&lt;&gt;"",Datos!N42=N$1008),0,IF(N$1004=0,0,1-CHOOSE(N$1004,IF(ISNUMBER(Datos!N42),AND(OR(N$1005="",Datos!N42&gt;=N$1005),OR(N$1006="",Datos!N42&lt;=N$1006)),FALSE),IF(ISNUMBER(Datos!N42),AND(Datos!N42=INT(Datos!N42),AND(OR(N$1005="",Datos!N42&gt;=N$1005),OR(N$1006="",Datos!N42&lt;=N$1006))),FALSE),OR(ISNUMBER(FIND(";"&amp;UPPER(TRIM(Datos!N42&amp;""))&amp;"=",N$1007)),ISNUMBER(FIND(";"&amp;UPPER(TRIM(Datos!N42&amp;""))&amp;";",N$1007))),OR(UPPER(TRIM(Datos!N42&amp;""))="SÍ",UPPER(TRIM(Datos!N42&amp;""))="SI",UPPER(TRIM(Datos!N42&amp;""))="NO"),IF(ISNUMBER(Datos!N42),AND(OR(N$1005="",Datos!N42&gt;=N$1005),OR(N$1006="",Datos!N42&lt;=N$1006)),FALSE),TRUE))))</f>
        <v>0.0</v>
      </c>
      <c r="O42">
        <f>IF(Datos!O42="",0,IF(AND(O$1008&lt;&gt;"",Datos!O42=O$1008),0,IF(O$1004=0,0,1-CHOOSE(O$1004,IF(ISNUMBER(Datos!O42),AND(OR(O$1005="",Datos!O42&gt;=O$1005),OR(O$1006="",Datos!O42&lt;=O$1006)),FALSE),IF(ISNUMBER(Datos!O42),AND(Datos!O42=INT(Datos!O42),AND(OR(O$1005="",Datos!O42&gt;=O$1005),OR(O$1006="",Datos!O42&lt;=O$1006))),FALSE),OR(ISNUMBER(FIND(";"&amp;UPPER(TRIM(Datos!O42&amp;""))&amp;"=",O$1007)),ISNUMBER(FIND(";"&amp;UPPER(TRIM(Datos!O42&amp;""))&amp;";",O$1007))),OR(UPPER(TRIM(Datos!O42&amp;""))="SÍ",UPPER(TRIM(Datos!O42&amp;""))="SI",UPPER(TRIM(Datos!O42&amp;""))="NO"),IF(ISNUMBER(Datos!O42),AND(OR(O$1005="",Datos!O42&gt;=O$1005),OR(O$1006="",Datos!O42&lt;=O$1006)),FALSE),TRUE))))</f>
        <v>0.0</v>
      </c>
      <c r="P42">
        <f>IF(Datos!P42="",0,IF(AND(P$1008&lt;&gt;"",Datos!P42=P$1008),0,IF(P$1004=0,0,1-CHOOSE(P$1004,IF(ISNUMBER(Datos!P42),AND(OR(P$1005="",Datos!P42&gt;=P$1005),OR(P$1006="",Datos!P42&lt;=P$1006)),FALSE),IF(ISNUMBER(Datos!P42),AND(Datos!P42=INT(Datos!P42),AND(OR(P$1005="",Datos!P42&gt;=P$1005),OR(P$1006="",Datos!P42&lt;=P$1006))),FALSE),OR(ISNUMBER(FIND(";"&amp;UPPER(TRIM(Datos!P42&amp;""))&amp;"=",P$1007)),ISNUMBER(FIND(";"&amp;UPPER(TRIM(Datos!P42&amp;""))&amp;";",P$1007))),OR(UPPER(TRIM(Datos!P42&amp;""))="SÍ",UPPER(TRIM(Datos!P42&amp;""))="SI",UPPER(TRIM(Datos!P42&amp;""))="NO"),IF(ISNUMBER(Datos!P42),AND(OR(P$1005="",Datos!P42&gt;=P$1005),OR(P$1006="",Datos!P42&lt;=P$1006)),FALSE),TRUE))))</f>
        <v>0.0</v>
      </c>
      <c r="Q42">
        <f>IF(Datos!Q42="",0,IF(AND(Q$1008&lt;&gt;"",Datos!Q42=Q$1008),0,IF(Q$1004=0,0,1-CHOOSE(Q$1004,IF(ISNUMBER(Datos!Q42),AND(OR(Q$1005="",Datos!Q42&gt;=Q$1005),OR(Q$1006="",Datos!Q42&lt;=Q$1006)),FALSE),IF(ISNUMBER(Datos!Q42),AND(Datos!Q42=INT(Datos!Q42),AND(OR(Q$1005="",Datos!Q42&gt;=Q$1005),OR(Q$1006="",Datos!Q42&lt;=Q$1006))),FALSE),OR(ISNUMBER(FIND(";"&amp;UPPER(TRIM(Datos!Q42&amp;""))&amp;"=",Q$1007)),ISNUMBER(FIND(";"&amp;UPPER(TRIM(Datos!Q42&amp;""))&amp;";",Q$1007))),OR(UPPER(TRIM(Datos!Q42&amp;""))="SÍ",UPPER(TRIM(Datos!Q42&amp;""))="SI",UPPER(TRIM(Datos!Q42&amp;""))="NO"),IF(ISNUMBER(Datos!Q42),AND(OR(Q$1005="",Datos!Q42&gt;=Q$1005),OR(Q$1006="",Datos!Q42&lt;=Q$1006)),FALSE),TRUE))))</f>
        <v>0.0</v>
      </c>
      <c r="R42">
        <f>IF(Datos!R42="",0,IF(AND(R$1008&lt;&gt;"",Datos!R42=R$1008),0,IF(R$1004=0,0,1-CHOOSE(R$1004,IF(ISNUMBER(Datos!R42),AND(OR(R$1005="",Datos!R42&gt;=R$1005),OR(R$1006="",Datos!R42&lt;=R$1006)),FALSE),IF(ISNUMBER(Datos!R42),AND(Datos!R42=INT(Datos!R42),AND(OR(R$1005="",Datos!R42&gt;=R$1005),OR(R$1006="",Datos!R42&lt;=R$1006))),FALSE),OR(ISNUMBER(FIND(";"&amp;UPPER(TRIM(Datos!R42&amp;""))&amp;"=",R$1007)),ISNUMBER(FIND(";"&amp;UPPER(TRIM(Datos!R42&amp;""))&amp;";",R$1007))),OR(UPPER(TRIM(Datos!R42&amp;""))="SÍ",UPPER(TRIM(Datos!R42&amp;""))="SI",UPPER(TRIM(Datos!R42&amp;""))="NO"),IF(ISNUMBER(Datos!R42),AND(OR(R$1005="",Datos!R42&gt;=R$1005),OR(R$1006="",Datos!R42&lt;=R$1006)),FALSE),TRUE))))</f>
        <v>0.0</v>
      </c>
      <c r="S42">
        <f>IF(Datos!S42="",0,IF(AND(S$1008&lt;&gt;"",Datos!S42=S$1008),0,IF(S$1004=0,0,1-CHOOSE(S$1004,IF(ISNUMBER(Datos!S42),AND(OR(S$1005="",Datos!S42&gt;=S$1005),OR(S$1006="",Datos!S42&lt;=S$1006)),FALSE),IF(ISNUMBER(Datos!S42),AND(Datos!S42=INT(Datos!S42),AND(OR(S$1005="",Datos!S42&gt;=S$1005),OR(S$1006="",Datos!S42&lt;=S$1006))),FALSE),OR(ISNUMBER(FIND(";"&amp;UPPER(TRIM(Datos!S42&amp;""))&amp;"=",S$1007)),ISNUMBER(FIND(";"&amp;UPPER(TRIM(Datos!S42&amp;""))&amp;";",S$1007))),OR(UPPER(TRIM(Datos!S42&amp;""))="SÍ",UPPER(TRIM(Datos!S42&amp;""))="SI",UPPER(TRIM(Datos!S42&amp;""))="NO"),IF(ISNUMBER(Datos!S42),AND(OR(S$1005="",Datos!S42&gt;=S$1005),OR(S$1006="",Datos!S42&lt;=S$1006)),FALSE),TRUE))))</f>
        <v>0.0</v>
      </c>
      <c r="T42">
        <f>IF(Datos!T42="",0,IF(AND(T$1008&lt;&gt;"",Datos!T42=T$1008),0,IF(T$1004=0,0,1-CHOOSE(T$1004,IF(ISNUMBER(Datos!T42),AND(OR(T$1005="",Datos!T42&gt;=T$1005),OR(T$1006="",Datos!T42&lt;=T$1006)),FALSE),IF(ISNUMBER(Datos!T42),AND(Datos!T42=INT(Datos!T42),AND(OR(T$1005="",Datos!T42&gt;=T$1005),OR(T$1006="",Datos!T42&lt;=T$1006))),FALSE),OR(ISNUMBER(FIND(";"&amp;UPPER(TRIM(Datos!T42&amp;""))&amp;"=",T$1007)),ISNUMBER(FIND(";"&amp;UPPER(TRIM(Datos!T42&amp;""))&amp;";",T$1007))),OR(UPPER(TRIM(Datos!T42&amp;""))="SÍ",UPPER(TRIM(Datos!T42&amp;""))="SI",UPPER(TRIM(Datos!T42&amp;""))="NO"),IF(ISNUMBER(Datos!T42),AND(OR(T$1005="",Datos!T42&gt;=T$1005),OR(T$1006="",Datos!T42&lt;=T$1006)),FALSE),TRUE))))</f>
        <v>0.0</v>
      </c>
      <c r="U42">
        <f>IF(Datos!U42="",0,IF(AND(U$1008&lt;&gt;"",Datos!U42=U$1008),0,IF(U$1004=0,0,1-CHOOSE(U$1004,IF(ISNUMBER(Datos!U42),AND(OR(U$1005="",Datos!U42&gt;=U$1005),OR(U$1006="",Datos!U42&lt;=U$1006)),FALSE),IF(ISNUMBER(Datos!U42),AND(Datos!U42=INT(Datos!U42),AND(OR(U$1005="",Datos!U42&gt;=U$1005),OR(U$1006="",Datos!U42&lt;=U$1006))),FALSE),OR(ISNUMBER(FIND(";"&amp;UPPER(TRIM(Datos!U42&amp;""))&amp;"=",U$1007)),ISNUMBER(FIND(";"&amp;UPPER(TRIM(Datos!U42&amp;""))&amp;";",U$1007))),OR(UPPER(TRIM(Datos!U42&amp;""))="SÍ",UPPER(TRIM(Datos!U42&amp;""))="SI",UPPER(TRIM(Datos!U42&amp;""))="NO"),IF(ISNUMBER(Datos!U42),AND(OR(U$1005="",Datos!U42&gt;=U$1005),OR(U$1006="",Datos!U42&lt;=U$1006)),FALSE),TRUE))))</f>
        <v>0.0</v>
      </c>
      <c r="V42">
        <f>IF(Datos!V42="",0,IF(AND(V$1008&lt;&gt;"",Datos!V42=V$1008),0,IF(V$1004=0,0,1-CHOOSE(V$1004,IF(ISNUMBER(Datos!V42),AND(OR(V$1005="",Datos!V42&gt;=V$1005),OR(V$1006="",Datos!V42&lt;=V$1006)),FALSE),IF(ISNUMBER(Datos!V42),AND(Datos!V42=INT(Datos!V42),AND(OR(V$1005="",Datos!V42&gt;=V$1005),OR(V$1006="",Datos!V42&lt;=V$1006))),FALSE),OR(ISNUMBER(FIND(";"&amp;UPPER(TRIM(Datos!V42&amp;""))&amp;"=",V$1007)),ISNUMBER(FIND(";"&amp;UPPER(TRIM(Datos!V42&amp;""))&amp;";",V$1007))),OR(UPPER(TRIM(Datos!V42&amp;""))="SÍ",UPPER(TRIM(Datos!V42&amp;""))="SI",UPPER(TRIM(Datos!V42&amp;""))="NO"),IF(ISNUMBER(Datos!V42),AND(OR(V$1005="",Datos!V42&gt;=V$1005),OR(V$1006="",Datos!V42&lt;=V$1006)),FALSE),TRUE))))</f>
        <v>0.0</v>
      </c>
      <c r="W42">
        <f>IF(Datos!W42="",0,IF(AND(W$1008&lt;&gt;"",Datos!W42=W$1008),0,IF(W$1004=0,0,1-CHOOSE(W$1004,IF(ISNUMBER(Datos!W42),AND(OR(W$1005="",Datos!W42&gt;=W$1005),OR(W$1006="",Datos!W42&lt;=W$1006)),FALSE),IF(ISNUMBER(Datos!W42),AND(Datos!W42=INT(Datos!W42),AND(OR(W$1005="",Datos!W42&gt;=W$1005),OR(W$1006="",Datos!W42&lt;=W$1006))),FALSE),OR(ISNUMBER(FIND(";"&amp;UPPER(TRIM(Datos!W42&amp;""))&amp;"=",W$1007)),ISNUMBER(FIND(";"&amp;UPPER(TRIM(Datos!W42&amp;""))&amp;";",W$1007))),OR(UPPER(TRIM(Datos!W42&amp;""))="SÍ",UPPER(TRIM(Datos!W42&amp;""))="SI",UPPER(TRIM(Datos!W42&amp;""))="NO"),IF(ISNUMBER(Datos!W42),AND(OR(W$1005="",Datos!W42&gt;=W$1005),OR(W$1006="",Datos!W42&lt;=W$1006)),FALSE),TRUE))))</f>
        <v>0.0</v>
      </c>
      <c r="X42">
        <f>IF(Datos!X42="",0,IF(AND(X$1008&lt;&gt;"",Datos!X42=X$1008),0,IF(X$1004=0,0,1-CHOOSE(X$1004,IF(ISNUMBER(Datos!X42),AND(OR(X$1005="",Datos!X42&gt;=X$1005),OR(X$1006="",Datos!X42&lt;=X$1006)),FALSE),IF(ISNUMBER(Datos!X42),AND(Datos!X42=INT(Datos!X42),AND(OR(X$1005="",Datos!X42&gt;=X$1005),OR(X$1006="",Datos!X42&lt;=X$1006))),FALSE),OR(ISNUMBER(FIND(";"&amp;UPPER(TRIM(Datos!X42&amp;""))&amp;"=",X$1007)),ISNUMBER(FIND(";"&amp;UPPER(TRIM(Datos!X42&amp;""))&amp;";",X$1007))),OR(UPPER(TRIM(Datos!X42&amp;""))="SÍ",UPPER(TRIM(Datos!X42&amp;""))="SI",UPPER(TRIM(Datos!X42&amp;""))="NO"),IF(ISNUMBER(Datos!X42),AND(OR(X$1005="",Datos!X42&gt;=X$1005),OR(X$1006="",Datos!X42&lt;=X$1006)),FALSE),TRUE))))</f>
        <v>0.0</v>
      </c>
      <c r="Y42">
        <f>IF(Datos!Y42="",0,IF(AND(Y$1008&lt;&gt;"",Datos!Y42=Y$1008),0,IF(Y$1004=0,0,1-CHOOSE(Y$1004,IF(ISNUMBER(Datos!Y42),AND(OR(Y$1005="",Datos!Y42&gt;=Y$1005),OR(Y$1006="",Datos!Y42&lt;=Y$1006)),FALSE),IF(ISNUMBER(Datos!Y42),AND(Datos!Y42=INT(Datos!Y42),AND(OR(Y$1005="",Datos!Y42&gt;=Y$1005),OR(Y$1006="",Datos!Y42&lt;=Y$1006))),FALSE),OR(ISNUMBER(FIND(";"&amp;UPPER(TRIM(Datos!Y42&amp;""))&amp;"=",Y$1007)),ISNUMBER(FIND(";"&amp;UPPER(TRIM(Datos!Y42&amp;""))&amp;";",Y$1007))),OR(UPPER(TRIM(Datos!Y42&amp;""))="SÍ",UPPER(TRIM(Datos!Y42&amp;""))="SI",UPPER(TRIM(Datos!Y42&amp;""))="NO"),IF(ISNUMBER(Datos!Y42),AND(OR(Y$1005="",Datos!Y42&gt;=Y$1005),OR(Y$1006="",Datos!Y42&lt;=Y$1006)),FALSE),TRUE))))</f>
        <v>0.0</v>
      </c>
      <c r="Z42">
        <f>IF(Datos!Z42="",0,IF(AND(Z$1008&lt;&gt;"",Datos!Z42=Z$1008),0,IF(Z$1004=0,0,1-CHOOSE(Z$1004,IF(ISNUMBER(Datos!Z42),AND(OR(Z$1005="",Datos!Z42&gt;=Z$1005),OR(Z$1006="",Datos!Z42&lt;=Z$1006)),FALSE),IF(ISNUMBER(Datos!Z42),AND(Datos!Z42=INT(Datos!Z42),AND(OR(Z$1005="",Datos!Z42&gt;=Z$1005),OR(Z$1006="",Datos!Z42&lt;=Z$1006))),FALSE),OR(ISNUMBER(FIND(";"&amp;UPPER(TRIM(Datos!Z42&amp;""))&amp;"=",Z$1007)),ISNUMBER(FIND(";"&amp;UPPER(TRIM(Datos!Z42&amp;""))&amp;";",Z$1007))),OR(UPPER(TRIM(Datos!Z42&amp;""))="SÍ",UPPER(TRIM(Datos!Z42&amp;""))="SI",UPPER(TRIM(Datos!Z42&amp;""))="NO"),IF(ISNUMBER(Datos!Z42),AND(OR(Z$1005="",Datos!Z42&gt;=Z$1005),OR(Z$1006="",Datos!Z42&lt;=Z$1006)),FALSE),TRUE))))</f>
        <v>0.0</v>
      </c>
      <c r="AA42">
        <f>IF(Datos!AA42="",0,IF(AND(AA$1008&lt;&gt;"",Datos!AA42=AA$1008),0,IF(AA$1004=0,0,1-CHOOSE(AA$1004,IF(ISNUMBER(Datos!AA42),AND(OR(AA$1005="",Datos!AA42&gt;=AA$1005),OR(AA$1006="",Datos!AA42&lt;=AA$1006)),FALSE),IF(ISNUMBER(Datos!AA42),AND(Datos!AA42=INT(Datos!AA42),AND(OR(AA$1005="",Datos!AA42&gt;=AA$1005),OR(AA$1006="",Datos!AA42&lt;=AA$1006))),FALSE),OR(ISNUMBER(FIND(";"&amp;UPPER(TRIM(Datos!AA42&amp;""))&amp;"=",AA$1007)),ISNUMBER(FIND(";"&amp;UPPER(TRIM(Datos!AA42&amp;""))&amp;";",AA$1007))),OR(UPPER(TRIM(Datos!AA42&amp;""))="SÍ",UPPER(TRIM(Datos!AA42&amp;""))="SI",UPPER(TRIM(Datos!AA42&amp;""))="NO"),IF(ISNUMBER(Datos!AA42),AND(OR(AA$1005="",Datos!AA42&gt;=AA$1005),OR(AA$1006="",Datos!AA42&lt;=AA$1006)),FALSE),TRUE))))</f>
        <v>0.0</v>
      </c>
      <c r="AB42">
        <f>IF(Datos!AB42="",0,IF(AND(AB$1008&lt;&gt;"",Datos!AB42=AB$1008),0,IF(AB$1004=0,0,1-CHOOSE(AB$1004,IF(ISNUMBER(Datos!AB42),AND(OR(AB$1005="",Datos!AB42&gt;=AB$1005),OR(AB$1006="",Datos!AB42&lt;=AB$1006)),FALSE),IF(ISNUMBER(Datos!AB42),AND(Datos!AB42=INT(Datos!AB42),AND(OR(AB$1005="",Datos!AB42&gt;=AB$1005),OR(AB$1006="",Datos!AB42&lt;=AB$1006))),FALSE),OR(ISNUMBER(FIND(";"&amp;UPPER(TRIM(Datos!AB42&amp;""))&amp;"=",AB$1007)),ISNUMBER(FIND(";"&amp;UPPER(TRIM(Datos!AB42&amp;""))&amp;";",AB$1007))),OR(UPPER(TRIM(Datos!AB42&amp;""))="SÍ",UPPER(TRIM(Datos!AB42&amp;""))="SI",UPPER(TRIM(Datos!AB42&amp;""))="NO"),IF(ISNUMBER(Datos!AB42),AND(OR(AB$1005="",Datos!AB42&gt;=AB$1005),OR(AB$1006="",Datos!AB42&lt;=AB$1006)),FALSE),TRUE))))</f>
        <v>0.0</v>
      </c>
      <c r="AC42">
        <f>IF(Datos!AC42="",0,IF(AND(AC$1008&lt;&gt;"",Datos!AC42=AC$1008),0,IF(AC$1004=0,0,1-CHOOSE(AC$1004,IF(ISNUMBER(Datos!AC42),AND(OR(AC$1005="",Datos!AC42&gt;=AC$1005),OR(AC$1006="",Datos!AC42&lt;=AC$1006)),FALSE),IF(ISNUMBER(Datos!AC42),AND(Datos!AC42=INT(Datos!AC42),AND(OR(AC$1005="",Datos!AC42&gt;=AC$1005),OR(AC$1006="",Datos!AC42&lt;=AC$1006))),FALSE),OR(ISNUMBER(FIND(";"&amp;UPPER(TRIM(Datos!AC42&amp;""))&amp;"=",AC$1007)),ISNUMBER(FIND(";"&amp;UPPER(TRIM(Datos!AC42&amp;""))&amp;";",AC$1007))),OR(UPPER(TRIM(Datos!AC42&amp;""))="SÍ",UPPER(TRIM(Datos!AC42&amp;""))="SI",UPPER(TRIM(Datos!AC42&amp;""))="NO"),IF(ISNUMBER(Datos!AC42),AND(OR(AC$1005="",Datos!AC42&gt;=AC$1005),OR(AC$1006="",Datos!AC42&lt;=AC$1006)),FALSE),TRUE))))</f>
        <v>0.0</v>
      </c>
      <c r="AD42">
        <f>IF(Datos!AD42="",0,IF(AND(AD$1008&lt;&gt;"",Datos!AD42=AD$1008),0,IF(AD$1004=0,0,1-CHOOSE(AD$1004,IF(ISNUMBER(Datos!AD42),AND(OR(AD$1005="",Datos!AD42&gt;=AD$1005),OR(AD$1006="",Datos!AD42&lt;=AD$1006)),FALSE),IF(ISNUMBER(Datos!AD42),AND(Datos!AD42=INT(Datos!AD42),AND(OR(AD$1005="",Datos!AD42&gt;=AD$1005),OR(AD$1006="",Datos!AD42&lt;=AD$1006))),FALSE),OR(ISNUMBER(FIND(";"&amp;UPPER(TRIM(Datos!AD42&amp;""))&amp;"=",AD$1007)),ISNUMBER(FIND(";"&amp;UPPER(TRIM(Datos!AD42&amp;""))&amp;";",AD$1007))),OR(UPPER(TRIM(Datos!AD42&amp;""))="SÍ",UPPER(TRIM(Datos!AD42&amp;""))="SI",UPPER(TRIM(Datos!AD42&amp;""))="NO"),IF(ISNUMBER(Datos!AD42),AND(OR(AD$1005="",Datos!AD42&gt;=AD$1005),OR(AD$1006="",Datos!AD42&lt;=AD$1006)),FALSE),TRUE))))</f>
        <v>0.0</v>
      </c>
      <c r="AE42">
        <f>IF(Datos!AE42="",0,IF(AND(AE$1008&lt;&gt;"",Datos!AE42=AE$1008),0,IF(AE$1004=0,0,1-CHOOSE(AE$1004,IF(ISNUMBER(Datos!AE42),AND(OR(AE$1005="",Datos!AE42&gt;=AE$1005),OR(AE$1006="",Datos!AE42&lt;=AE$1006)),FALSE),IF(ISNUMBER(Datos!AE42),AND(Datos!AE42=INT(Datos!AE42),AND(OR(AE$1005="",Datos!AE42&gt;=AE$1005),OR(AE$1006="",Datos!AE42&lt;=AE$1006))),FALSE),OR(ISNUMBER(FIND(";"&amp;UPPER(TRIM(Datos!AE42&amp;""))&amp;"=",AE$1007)),ISNUMBER(FIND(";"&amp;UPPER(TRIM(Datos!AE42&amp;""))&amp;";",AE$1007))),OR(UPPER(TRIM(Datos!AE42&amp;""))="SÍ",UPPER(TRIM(Datos!AE42&amp;""))="SI",UPPER(TRIM(Datos!AE42&amp;""))="NO"),IF(ISNUMBER(Datos!AE42),AND(OR(AE$1005="",Datos!AE42&gt;=AE$1005),OR(AE$1006="",Datos!AE42&lt;=AE$1006)),FALSE),TRUE))))</f>
        <v>0.0</v>
      </c>
    </row>
    <row r="43" spans="2:31">
      <c r="B43">
        <f>IF(Datos!B43="",0,IF(AND(B$1008&lt;&gt;"",Datos!B43=B$1008),0,IF(B$1004=0,0,1-CHOOSE(B$1004,IF(ISNUMBER(Datos!B43),AND(OR(B$1005="",Datos!B43&gt;=B$1005),OR(B$1006="",Datos!B43&lt;=B$1006)),FALSE),IF(ISNUMBER(Datos!B43),AND(Datos!B43=INT(Datos!B43),AND(OR(B$1005="",Datos!B43&gt;=B$1005),OR(B$1006="",Datos!B43&lt;=B$1006))),FALSE),OR(ISNUMBER(FIND(";"&amp;UPPER(TRIM(Datos!B43&amp;""))&amp;"=",B$1007)),ISNUMBER(FIND(";"&amp;UPPER(TRIM(Datos!B43&amp;""))&amp;";",B$1007))),OR(UPPER(TRIM(Datos!B43&amp;""))="SÍ",UPPER(TRIM(Datos!B43&amp;""))="SI",UPPER(TRIM(Datos!B43&amp;""))="NO"),IF(ISNUMBER(Datos!B43),AND(OR(B$1005="",Datos!B43&gt;=B$1005),OR(B$1006="",Datos!B43&lt;=B$1006)),FALSE),TRUE))))</f>
        <v>0.0</v>
      </c>
      <c r="C43">
        <f>IF(Datos!C43="",0,IF(AND(C$1008&lt;&gt;"",Datos!C43=C$1008),0,IF(C$1004=0,0,1-CHOOSE(C$1004,IF(ISNUMBER(Datos!C43),AND(OR(C$1005="",Datos!C43&gt;=C$1005),OR(C$1006="",Datos!C43&lt;=C$1006)),FALSE),IF(ISNUMBER(Datos!C43),AND(Datos!C43=INT(Datos!C43),AND(OR(C$1005="",Datos!C43&gt;=C$1005),OR(C$1006="",Datos!C43&lt;=C$1006))),FALSE),OR(ISNUMBER(FIND(";"&amp;UPPER(TRIM(Datos!C43&amp;""))&amp;"=",C$1007)),ISNUMBER(FIND(";"&amp;UPPER(TRIM(Datos!C43&amp;""))&amp;";",C$1007))),OR(UPPER(TRIM(Datos!C43&amp;""))="SÍ",UPPER(TRIM(Datos!C43&amp;""))="SI",UPPER(TRIM(Datos!C43&amp;""))="NO"),IF(ISNUMBER(Datos!C43),AND(OR(C$1005="",Datos!C43&gt;=C$1005),OR(C$1006="",Datos!C43&lt;=C$1006)),FALSE),TRUE))))</f>
        <v>0.0</v>
      </c>
      <c r="D43">
        <f>IF(Datos!D43="",0,IF(AND(D$1008&lt;&gt;"",Datos!D43=D$1008),0,IF(D$1004=0,0,1-CHOOSE(D$1004,IF(ISNUMBER(Datos!D43),AND(OR(D$1005="",Datos!D43&gt;=D$1005),OR(D$1006="",Datos!D43&lt;=D$1006)),FALSE),IF(ISNUMBER(Datos!D43),AND(Datos!D43=INT(Datos!D43),AND(OR(D$1005="",Datos!D43&gt;=D$1005),OR(D$1006="",Datos!D43&lt;=D$1006))),FALSE),OR(ISNUMBER(FIND(";"&amp;UPPER(TRIM(Datos!D43&amp;""))&amp;"=",D$1007)),ISNUMBER(FIND(";"&amp;UPPER(TRIM(Datos!D43&amp;""))&amp;";",D$1007))),OR(UPPER(TRIM(Datos!D43&amp;""))="SÍ",UPPER(TRIM(Datos!D43&amp;""))="SI",UPPER(TRIM(Datos!D43&amp;""))="NO"),IF(ISNUMBER(Datos!D43),AND(OR(D$1005="",Datos!D43&gt;=D$1005),OR(D$1006="",Datos!D43&lt;=D$1006)),FALSE),TRUE))))</f>
        <v>0.0</v>
      </c>
      <c r="E43">
        <f>IF(Datos!E43="",0,IF(AND(E$1008&lt;&gt;"",Datos!E43=E$1008),0,IF(E$1004=0,0,1-CHOOSE(E$1004,IF(ISNUMBER(Datos!E43),AND(OR(E$1005="",Datos!E43&gt;=E$1005),OR(E$1006="",Datos!E43&lt;=E$1006)),FALSE),IF(ISNUMBER(Datos!E43),AND(Datos!E43=INT(Datos!E43),AND(OR(E$1005="",Datos!E43&gt;=E$1005),OR(E$1006="",Datos!E43&lt;=E$1006))),FALSE),OR(ISNUMBER(FIND(";"&amp;UPPER(TRIM(Datos!E43&amp;""))&amp;"=",E$1007)),ISNUMBER(FIND(";"&amp;UPPER(TRIM(Datos!E43&amp;""))&amp;";",E$1007))),OR(UPPER(TRIM(Datos!E43&amp;""))="SÍ",UPPER(TRIM(Datos!E43&amp;""))="SI",UPPER(TRIM(Datos!E43&amp;""))="NO"),IF(ISNUMBER(Datos!E43),AND(OR(E$1005="",Datos!E43&gt;=E$1005),OR(E$1006="",Datos!E43&lt;=E$1006)),FALSE),TRUE))))</f>
        <v>0.0</v>
      </c>
      <c r="F43">
        <f>IF(Datos!F43="",0,IF(AND(F$1008&lt;&gt;"",Datos!F43=F$1008),0,IF(F$1004=0,0,1-CHOOSE(F$1004,IF(ISNUMBER(Datos!F43),AND(OR(F$1005="",Datos!F43&gt;=F$1005),OR(F$1006="",Datos!F43&lt;=F$1006)),FALSE),IF(ISNUMBER(Datos!F43),AND(Datos!F43=INT(Datos!F43),AND(OR(F$1005="",Datos!F43&gt;=F$1005),OR(F$1006="",Datos!F43&lt;=F$1006))),FALSE),OR(ISNUMBER(FIND(";"&amp;UPPER(TRIM(Datos!F43&amp;""))&amp;"=",F$1007)),ISNUMBER(FIND(";"&amp;UPPER(TRIM(Datos!F43&amp;""))&amp;";",F$1007))),OR(UPPER(TRIM(Datos!F43&amp;""))="SÍ",UPPER(TRIM(Datos!F43&amp;""))="SI",UPPER(TRIM(Datos!F43&amp;""))="NO"),IF(ISNUMBER(Datos!F43),AND(OR(F$1005="",Datos!F43&gt;=F$1005),OR(F$1006="",Datos!F43&lt;=F$1006)),FALSE),TRUE))))</f>
        <v>0.0</v>
      </c>
      <c r="G43">
        <f>IF(Datos!G43="",0,IF(AND(G$1008&lt;&gt;"",Datos!G43=G$1008),0,IF(G$1004=0,0,1-CHOOSE(G$1004,IF(ISNUMBER(Datos!G43),AND(OR(G$1005="",Datos!G43&gt;=G$1005),OR(G$1006="",Datos!G43&lt;=G$1006)),FALSE),IF(ISNUMBER(Datos!G43),AND(Datos!G43=INT(Datos!G43),AND(OR(G$1005="",Datos!G43&gt;=G$1005),OR(G$1006="",Datos!G43&lt;=G$1006))),FALSE),OR(ISNUMBER(FIND(";"&amp;UPPER(TRIM(Datos!G43&amp;""))&amp;"=",G$1007)),ISNUMBER(FIND(";"&amp;UPPER(TRIM(Datos!G43&amp;""))&amp;";",G$1007))),OR(UPPER(TRIM(Datos!G43&amp;""))="SÍ",UPPER(TRIM(Datos!G43&amp;""))="SI",UPPER(TRIM(Datos!G43&amp;""))="NO"),IF(ISNUMBER(Datos!G43),AND(OR(G$1005="",Datos!G43&gt;=G$1005),OR(G$1006="",Datos!G43&lt;=G$1006)),FALSE),TRUE))))</f>
        <v>0.0</v>
      </c>
      <c r="H43">
        <f>IF(Datos!H43="",0,IF(AND(H$1008&lt;&gt;"",Datos!H43=H$1008),0,IF(H$1004=0,0,1-CHOOSE(H$1004,IF(ISNUMBER(Datos!H43),AND(OR(H$1005="",Datos!H43&gt;=H$1005),OR(H$1006="",Datos!H43&lt;=H$1006)),FALSE),IF(ISNUMBER(Datos!H43),AND(Datos!H43=INT(Datos!H43),AND(OR(H$1005="",Datos!H43&gt;=H$1005),OR(H$1006="",Datos!H43&lt;=H$1006))),FALSE),OR(ISNUMBER(FIND(";"&amp;UPPER(TRIM(Datos!H43&amp;""))&amp;"=",H$1007)),ISNUMBER(FIND(";"&amp;UPPER(TRIM(Datos!H43&amp;""))&amp;";",H$1007))),OR(UPPER(TRIM(Datos!H43&amp;""))="SÍ",UPPER(TRIM(Datos!H43&amp;""))="SI",UPPER(TRIM(Datos!H43&amp;""))="NO"),IF(ISNUMBER(Datos!H43),AND(OR(H$1005="",Datos!H43&gt;=H$1005),OR(H$1006="",Datos!H43&lt;=H$1006)),FALSE),TRUE))))</f>
        <v>0.0</v>
      </c>
      <c r="I43">
        <f>IF(Datos!I43="",0,IF(AND(I$1008&lt;&gt;"",Datos!I43=I$1008),0,IF(I$1004=0,0,1-CHOOSE(I$1004,IF(ISNUMBER(Datos!I43),AND(OR(I$1005="",Datos!I43&gt;=I$1005),OR(I$1006="",Datos!I43&lt;=I$1006)),FALSE),IF(ISNUMBER(Datos!I43),AND(Datos!I43=INT(Datos!I43),AND(OR(I$1005="",Datos!I43&gt;=I$1005),OR(I$1006="",Datos!I43&lt;=I$1006))),FALSE),OR(ISNUMBER(FIND(";"&amp;UPPER(TRIM(Datos!I43&amp;""))&amp;"=",I$1007)),ISNUMBER(FIND(";"&amp;UPPER(TRIM(Datos!I43&amp;""))&amp;";",I$1007))),OR(UPPER(TRIM(Datos!I43&amp;""))="SÍ",UPPER(TRIM(Datos!I43&amp;""))="SI",UPPER(TRIM(Datos!I43&amp;""))="NO"),IF(ISNUMBER(Datos!I43),AND(OR(I$1005="",Datos!I43&gt;=I$1005),OR(I$1006="",Datos!I43&lt;=I$1006)),FALSE),TRUE))))</f>
        <v>0.0</v>
      </c>
      <c r="J43">
        <f>IF(Datos!J43="",0,IF(AND(J$1008&lt;&gt;"",Datos!J43=J$1008),0,IF(J$1004=0,0,1-CHOOSE(J$1004,IF(ISNUMBER(Datos!J43),AND(OR(J$1005="",Datos!J43&gt;=J$1005),OR(J$1006="",Datos!J43&lt;=J$1006)),FALSE),IF(ISNUMBER(Datos!J43),AND(Datos!J43=INT(Datos!J43),AND(OR(J$1005="",Datos!J43&gt;=J$1005),OR(J$1006="",Datos!J43&lt;=J$1006))),FALSE),OR(ISNUMBER(FIND(";"&amp;UPPER(TRIM(Datos!J43&amp;""))&amp;"=",J$1007)),ISNUMBER(FIND(";"&amp;UPPER(TRIM(Datos!J43&amp;""))&amp;";",J$1007))),OR(UPPER(TRIM(Datos!J43&amp;""))="SÍ",UPPER(TRIM(Datos!J43&amp;""))="SI",UPPER(TRIM(Datos!J43&amp;""))="NO"),IF(ISNUMBER(Datos!J43),AND(OR(J$1005="",Datos!J43&gt;=J$1005),OR(J$1006="",Datos!J43&lt;=J$1006)),FALSE),TRUE))))</f>
        <v>0.0</v>
      </c>
      <c r="K43">
        <f>IF(Datos!K43="",0,IF(AND(K$1008&lt;&gt;"",Datos!K43=K$1008),0,IF(K$1004=0,0,1-CHOOSE(K$1004,IF(ISNUMBER(Datos!K43),AND(OR(K$1005="",Datos!K43&gt;=K$1005),OR(K$1006="",Datos!K43&lt;=K$1006)),FALSE),IF(ISNUMBER(Datos!K43),AND(Datos!K43=INT(Datos!K43),AND(OR(K$1005="",Datos!K43&gt;=K$1005),OR(K$1006="",Datos!K43&lt;=K$1006))),FALSE),OR(ISNUMBER(FIND(";"&amp;UPPER(TRIM(Datos!K43&amp;""))&amp;"=",K$1007)),ISNUMBER(FIND(";"&amp;UPPER(TRIM(Datos!K43&amp;""))&amp;";",K$1007))),OR(UPPER(TRIM(Datos!K43&amp;""))="SÍ",UPPER(TRIM(Datos!K43&amp;""))="SI",UPPER(TRIM(Datos!K43&amp;""))="NO"),IF(ISNUMBER(Datos!K43),AND(OR(K$1005="",Datos!K43&gt;=K$1005),OR(K$1006="",Datos!K43&lt;=K$1006)),FALSE),TRUE))))</f>
        <v>0.0</v>
      </c>
      <c r="L43">
        <f>IF(Datos!L43="",0,IF(AND(L$1008&lt;&gt;"",Datos!L43=L$1008),0,IF(L$1004=0,0,1-CHOOSE(L$1004,IF(ISNUMBER(Datos!L43),AND(OR(L$1005="",Datos!L43&gt;=L$1005),OR(L$1006="",Datos!L43&lt;=L$1006)),FALSE),IF(ISNUMBER(Datos!L43),AND(Datos!L43=INT(Datos!L43),AND(OR(L$1005="",Datos!L43&gt;=L$1005),OR(L$1006="",Datos!L43&lt;=L$1006))),FALSE),OR(ISNUMBER(FIND(";"&amp;UPPER(TRIM(Datos!L43&amp;""))&amp;"=",L$1007)),ISNUMBER(FIND(";"&amp;UPPER(TRIM(Datos!L43&amp;""))&amp;";",L$1007))),OR(UPPER(TRIM(Datos!L43&amp;""))="SÍ",UPPER(TRIM(Datos!L43&amp;""))="SI",UPPER(TRIM(Datos!L43&amp;""))="NO"),IF(ISNUMBER(Datos!L43),AND(OR(L$1005="",Datos!L43&gt;=L$1005),OR(L$1006="",Datos!L43&lt;=L$1006)),FALSE),TRUE))))</f>
        <v>0.0</v>
      </c>
      <c r="M43">
        <f>IF(Datos!M43="",0,IF(AND(M$1008&lt;&gt;"",Datos!M43=M$1008),0,IF(M$1004=0,0,1-CHOOSE(M$1004,IF(ISNUMBER(Datos!M43),AND(OR(M$1005="",Datos!M43&gt;=M$1005),OR(M$1006="",Datos!M43&lt;=M$1006)),FALSE),IF(ISNUMBER(Datos!M43),AND(Datos!M43=INT(Datos!M43),AND(OR(M$1005="",Datos!M43&gt;=M$1005),OR(M$1006="",Datos!M43&lt;=M$1006))),FALSE),OR(ISNUMBER(FIND(";"&amp;UPPER(TRIM(Datos!M43&amp;""))&amp;"=",M$1007)),ISNUMBER(FIND(";"&amp;UPPER(TRIM(Datos!M43&amp;""))&amp;";",M$1007))),OR(UPPER(TRIM(Datos!M43&amp;""))="SÍ",UPPER(TRIM(Datos!M43&amp;""))="SI",UPPER(TRIM(Datos!M43&amp;""))="NO"),IF(ISNUMBER(Datos!M43),AND(OR(M$1005="",Datos!M43&gt;=M$1005),OR(M$1006="",Datos!M43&lt;=M$1006)),FALSE),TRUE))))</f>
        <v>0.0</v>
      </c>
      <c r="N43">
        <f>IF(Datos!N43="",0,IF(AND(N$1008&lt;&gt;"",Datos!N43=N$1008),0,IF(N$1004=0,0,1-CHOOSE(N$1004,IF(ISNUMBER(Datos!N43),AND(OR(N$1005="",Datos!N43&gt;=N$1005),OR(N$1006="",Datos!N43&lt;=N$1006)),FALSE),IF(ISNUMBER(Datos!N43),AND(Datos!N43=INT(Datos!N43),AND(OR(N$1005="",Datos!N43&gt;=N$1005),OR(N$1006="",Datos!N43&lt;=N$1006))),FALSE),OR(ISNUMBER(FIND(";"&amp;UPPER(TRIM(Datos!N43&amp;""))&amp;"=",N$1007)),ISNUMBER(FIND(";"&amp;UPPER(TRIM(Datos!N43&amp;""))&amp;";",N$1007))),OR(UPPER(TRIM(Datos!N43&amp;""))="SÍ",UPPER(TRIM(Datos!N43&amp;""))="SI",UPPER(TRIM(Datos!N43&amp;""))="NO"),IF(ISNUMBER(Datos!N43),AND(OR(N$1005="",Datos!N43&gt;=N$1005),OR(N$1006="",Datos!N43&lt;=N$1006)),FALSE),TRUE))))</f>
        <v>0.0</v>
      </c>
      <c r="O43">
        <f>IF(Datos!O43="",0,IF(AND(O$1008&lt;&gt;"",Datos!O43=O$1008),0,IF(O$1004=0,0,1-CHOOSE(O$1004,IF(ISNUMBER(Datos!O43),AND(OR(O$1005="",Datos!O43&gt;=O$1005),OR(O$1006="",Datos!O43&lt;=O$1006)),FALSE),IF(ISNUMBER(Datos!O43),AND(Datos!O43=INT(Datos!O43),AND(OR(O$1005="",Datos!O43&gt;=O$1005),OR(O$1006="",Datos!O43&lt;=O$1006))),FALSE),OR(ISNUMBER(FIND(";"&amp;UPPER(TRIM(Datos!O43&amp;""))&amp;"=",O$1007)),ISNUMBER(FIND(";"&amp;UPPER(TRIM(Datos!O43&amp;""))&amp;";",O$1007))),OR(UPPER(TRIM(Datos!O43&amp;""))="SÍ",UPPER(TRIM(Datos!O43&amp;""))="SI",UPPER(TRIM(Datos!O43&amp;""))="NO"),IF(ISNUMBER(Datos!O43),AND(OR(O$1005="",Datos!O43&gt;=O$1005),OR(O$1006="",Datos!O43&lt;=O$1006)),FALSE),TRUE))))</f>
        <v>0.0</v>
      </c>
      <c r="P43">
        <f>IF(Datos!P43="",0,IF(AND(P$1008&lt;&gt;"",Datos!P43=P$1008),0,IF(P$1004=0,0,1-CHOOSE(P$1004,IF(ISNUMBER(Datos!P43),AND(OR(P$1005="",Datos!P43&gt;=P$1005),OR(P$1006="",Datos!P43&lt;=P$1006)),FALSE),IF(ISNUMBER(Datos!P43),AND(Datos!P43=INT(Datos!P43),AND(OR(P$1005="",Datos!P43&gt;=P$1005),OR(P$1006="",Datos!P43&lt;=P$1006))),FALSE),OR(ISNUMBER(FIND(";"&amp;UPPER(TRIM(Datos!P43&amp;""))&amp;"=",P$1007)),ISNUMBER(FIND(";"&amp;UPPER(TRIM(Datos!P43&amp;""))&amp;";",P$1007))),OR(UPPER(TRIM(Datos!P43&amp;""))="SÍ",UPPER(TRIM(Datos!P43&amp;""))="SI",UPPER(TRIM(Datos!P43&amp;""))="NO"),IF(ISNUMBER(Datos!P43),AND(OR(P$1005="",Datos!P43&gt;=P$1005),OR(P$1006="",Datos!P43&lt;=P$1006)),FALSE),TRUE))))</f>
        <v>0.0</v>
      </c>
      <c r="Q43">
        <f>IF(Datos!Q43="",0,IF(AND(Q$1008&lt;&gt;"",Datos!Q43=Q$1008),0,IF(Q$1004=0,0,1-CHOOSE(Q$1004,IF(ISNUMBER(Datos!Q43),AND(OR(Q$1005="",Datos!Q43&gt;=Q$1005),OR(Q$1006="",Datos!Q43&lt;=Q$1006)),FALSE),IF(ISNUMBER(Datos!Q43),AND(Datos!Q43=INT(Datos!Q43),AND(OR(Q$1005="",Datos!Q43&gt;=Q$1005),OR(Q$1006="",Datos!Q43&lt;=Q$1006))),FALSE),OR(ISNUMBER(FIND(";"&amp;UPPER(TRIM(Datos!Q43&amp;""))&amp;"=",Q$1007)),ISNUMBER(FIND(";"&amp;UPPER(TRIM(Datos!Q43&amp;""))&amp;";",Q$1007))),OR(UPPER(TRIM(Datos!Q43&amp;""))="SÍ",UPPER(TRIM(Datos!Q43&amp;""))="SI",UPPER(TRIM(Datos!Q43&amp;""))="NO"),IF(ISNUMBER(Datos!Q43),AND(OR(Q$1005="",Datos!Q43&gt;=Q$1005),OR(Q$1006="",Datos!Q43&lt;=Q$1006)),FALSE),TRUE))))</f>
        <v>0.0</v>
      </c>
      <c r="R43">
        <f>IF(Datos!R43="",0,IF(AND(R$1008&lt;&gt;"",Datos!R43=R$1008),0,IF(R$1004=0,0,1-CHOOSE(R$1004,IF(ISNUMBER(Datos!R43),AND(OR(R$1005="",Datos!R43&gt;=R$1005),OR(R$1006="",Datos!R43&lt;=R$1006)),FALSE),IF(ISNUMBER(Datos!R43),AND(Datos!R43=INT(Datos!R43),AND(OR(R$1005="",Datos!R43&gt;=R$1005),OR(R$1006="",Datos!R43&lt;=R$1006))),FALSE),OR(ISNUMBER(FIND(";"&amp;UPPER(TRIM(Datos!R43&amp;""))&amp;"=",R$1007)),ISNUMBER(FIND(";"&amp;UPPER(TRIM(Datos!R43&amp;""))&amp;";",R$1007))),OR(UPPER(TRIM(Datos!R43&amp;""))="SÍ",UPPER(TRIM(Datos!R43&amp;""))="SI",UPPER(TRIM(Datos!R43&amp;""))="NO"),IF(ISNUMBER(Datos!R43),AND(OR(R$1005="",Datos!R43&gt;=R$1005),OR(R$1006="",Datos!R43&lt;=R$1006)),FALSE),TRUE))))</f>
        <v>0.0</v>
      </c>
      <c r="S43">
        <f>IF(Datos!S43="",0,IF(AND(S$1008&lt;&gt;"",Datos!S43=S$1008),0,IF(S$1004=0,0,1-CHOOSE(S$1004,IF(ISNUMBER(Datos!S43),AND(OR(S$1005="",Datos!S43&gt;=S$1005),OR(S$1006="",Datos!S43&lt;=S$1006)),FALSE),IF(ISNUMBER(Datos!S43),AND(Datos!S43=INT(Datos!S43),AND(OR(S$1005="",Datos!S43&gt;=S$1005),OR(S$1006="",Datos!S43&lt;=S$1006))),FALSE),OR(ISNUMBER(FIND(";"&amp;UPPER(TRIM(Datos!S43&amp;""))&amp;"=",S$1007)),ISNUMBER(FIND(";"&amp;UPPER(TRIM(Datos!S43&amp;""))&amp;";",S$1007))),OR(UPPER(TRIM(Datos!S43&amp;""))="SÍ",UPPER(TRIM(Datos!S43&amp;""))="SI",UPPER(TRIM(Datos!S43&amp;""))="NO"),IF(ISNUMBER(Datos!S43),AND(OR(S$1005="",Datos!S43&gt;=S$1005),OR(S$1006="",Datos!S43&lt;=S$1006)),FALSE),TRUE))))</f>
        <v>0.0</v>
      </c>
      <c r="T43">
        <f>IF(Datos!T43="",0,IF(AND(T$1008&lt;&gt;"",Datos!T43=T$1008),0,IF(T$1004=0,0,1-CHOOSE(T$1004,IF(ISNUMBER(Datos!T43),AND(OR(T$1005="",Datos!T43&gt;=T$1005),OR(T$1006="",Datos!T43&lt;=T$1006)),FALSE),IF(ISNUMBER(Datos!T43),AND(Datos!T43=INT(Datos!T43),AND(OR(T$1005="",Datos!T43&gt;=T$1005),OR(T$1006="",Datos!T43&lt;=T$1006))),FALSE),OR(ISNUMBER(FIND(";"&amp;UPPER(TRIM(Datos!T43&amp;""))&amp;"=",T$1007)),ISNUMBER(FIND(";"&amp;UPPER(TRIM(Datos!T43&amp;""))&amp;";",T$1007))),OR(UPPER(TRIM(Datos!T43&amp;""))="SÍ",UPPER(TRIM(Datos!T43&amp;""))="SI",UPPER(TRIM(Datos!T43&amp;""))="NO"),IF(ISNUMBER(Datos!T43),AND(OR(T$1005="",Datos!T43&gt;=T$1005),OR(T$1006="",Datos!T43&lt;=T$1006)),FALSE),TRUE))))</f>
        <v>0.0</v>
      </c>
      <c r="U43">
        <f>IF(Datos!U43="",0,IF(AND(U$1008&lt;&gt;"",Datos!U43=U$1008),0,IF(U$1004=0,0,1-CHOOSE(U$1004,IF(ISNUMBER(Datos!U43),AND(OR(U$1005="",Datos!U43&gt;=U$1005),OR(U$1006="",Datos!U43&lt;=U$1006)),FALSE),IF(ISNUMBER(Datos!U43),AND(Datos!U43=INT(Datos!U43),AND(OR(U$1005="",Datos!U43&gt;=U$1005),OR(U$1006="",Datos!U43&lt;=U$1006))),FALSE),OR(ISNUMBER(FIND(";"&amp;UPPER(TRIM(Datos!U43&amp;""))&amp;"=",U$1007)),ISNUMBER(FIND(";"&amp;UPPER(TRIM(Datos!U43&amp;""))&amp;";",U$1007))),OR(UPPER(TRIM(Datos!U43&amp;""))="SÍ",UPPER(TRIM(Datos!U43&amp;""))="SI",UPPER(TRIM(Datos!U43&amp;""))="NO"),IF(ISNUMBER(Datos!U43),AND(OR(U$1005="",Datos!U43&gt;=U$1005),OR(U$1006="",Datos!U43&lt;=U$1006)),FALSE),TRUE))))</f>
        <v>0.0</v>
      </c>
      <c r="V43">
        <f>IF(Datos!V43="",0,IF(AND(V$1008&lt;&gt;"",Datos!V43=V$1008),0,IF(V$1004=0,0,1-CHOOSE(V$1004,IF(ISNUMBER(Datos!V43),AND(OR(V$1005="",Datos!V43&gt;=V$1005),OR(V$1006="",Datos!V43&lt;=V$1006)),FALSE),IF(ISNUMBER(Datos!V43),AND(Datos!V43=INT(Datos!V43),AND(OR(V$1005="",Datos!V43&gt;=V$1005),OR(V$1006="",Datos!V43&lt;=V$1006))),FALSE),OR(ISNUMBER(FIND(";"&amp;UPPER(TRIM(Datos!V43&amp;""))&amp;"=",V$1007)),ISNUMBER(FIND(";"&amp;UPPER(TRIM(Datos!V43&amp;""))&amp;";",V$1007))),OR(UPPER(TRIM(Datos!V43&amp;""))="SÍ",UPPER(TRIM(Datos!V43&amp;""))="SI",UPPER(TRIM(Datos!V43&amp;""))="NO"),IF(ISNUMBER(Datos!V43),AND(OR(V$1005="",Datos!V43&gt;=V$1005),OR(V$1006="",Datos!V43&lt;=V$1006)),FALSE),TRUE))))</f>
        <v>0.0</v>
      </c>
      <c r="W43">
        <f>IF(Datos!W43="",0,IF(AND(W$1008&lt;&gt;"",Datos!W43=W$1008),0,IF(W$1004=0,0,1-CHOOSE(W$1004,IF(ISNUMBER(Datos!W43),AND(OR(W$1005="",Datos!W43&gt;=W$1005),OR(W$1006="",Datos!W43&lt;=W$1006)),FALSE),IF(ISNUMBER(Datos!W43),AND(Datos!W43=INT(Datos!W43),AND(OR(W$1005="",Datos!W43&gt;=W$1005),OR(W$1006="",Datos!W43&lt;=W$1006))),FALSE),OR(ISNUMBER(FIND(";"&amp;UPPER(TRIM(Datos!W43&amp;""))&amp;"=",W$1007)),ISNUMBER(FIND(";"&amp;UPPER(TRIM(Datos!W43&amp;""))&amp;";",W$1007))),OR(UPPER(TRIM(Datos!W43&amp;""))="SÍ",UPPER(TRIM(Datos!W43&amp;""))="SI",UPPER(TRIM(Datos!W43&amp;""))="NO"),IF(ISNUMBER(Datos!W43),AND(OR(W$1005="",Datos!W43&gt;=W$1005),OR(W$1006="",Datos!W43&lt;=W$1006)),FALSE),TRUE))))</f>
        <v>0.0</v>
      </c>
      <c r="X43">
        <f>IF(Datos!X43="",0,IF(AND(X$1008&lt;&gt;"",Datos!X43=X$1008),0,IF(X$1004=0,0,1-CHOOSE(X$1004,IF(ISNUMBER(Datos!X43),AND(OR(X$1005="",Datos!X43&gt;=X$1005),OR(X$1006="",Datos!X43&lt;=X$1006)),FALSE),IF(ISNUMBER(Datos!X43),AND(Datos!X43=INT(Datos!X43),AND(OR(X$1005="",Datos!X43&gt;=X$1005),OR(X$1006="",Datos!X43&lt;=X$1006))),FALSE),OR(ISNUMBER(FIND(";"&amp;UPPER(TRIM(Datos!X43&amp;""))&amp;"=",X$1007)),ISNUMBER(FIND(";"&amp;UPPER(TRIM(Datos!X43&amp;""))&amp;";",X$1007))),OR(UPPER(TRIM(Datos!X43&amp;""))="SÍ",UPPER(TRIM(Datos!X43&amp;""))="SI",UPPER(TRIM(Datos!X43&amp;""))="NO"),IF(ISNUMBER(Datos!X43),AND(OR(X$1005="",Datos!X43&gt;=X$1005),OR(X$1006="",Datos!X43&lt;=X$1006)),FALSE),TRUE))))</f>
        <v>0.0</v>
      </c>
      <c r="Y43">
        <f>IF(Datos!Y43="",0,IF(AND(Y$1008&lt;&gt;"",Datos!Y43=Y$1008),0,IF(Y$1004=0,0,1-CHOOSE(Y$1004,IF(ISNUMBER(Datos!Y43),AND(OR(Y$1005="",Datos!Y43&gt;=Y$1005),OR(Y$1006="",Datos!Y43&lt;=Y$1006)),FALSE),IF(ISNUMBER(Datos!Y43),AND(Datos!Y43=INT(Datos!Y43),AND(OR(Y$1005="",Datos!Y43&gt;=Y$1005),OR(Y$1006="",Datos!Y43&lt;=Y$1006))),FALSE),OR(ISNUMBER(FIND(";"&amp;UPPER(TRIM(Datos!Y43&amp;""))&amp;"=",Y$1007)),ISNUMBER(FIND(";"&amp;UPPER(TRIM(Datos!Y43&amp;""))&amp;";",Y$1007))),OR(UPPER(TRIM(Datos!Y43&amp;""))="SÍ",UPPER(TRIM(Datos!Y43&amp;""))="SI",UPPER(TRIM(Datos!Y43&amp;""))="NO"),IF(ISNUMBER(Datos!Y43),AND(OR(Y$1005="",Datos!Y43&gt;=Y$1005),OR(Y$1006="",Datos!Y43&lt;=Y$1006)),FALSE),TRUE))))</f>
        <v>0.0</v>
      </c>
      <c r="Z43">
        <f>IF(Datos!Z43="",0,IF(AND(Z$1008&lt;&gt;"",Datos!Z43=Z$1008),0,IF(Z$1004=0,0,1-CHOOSE(Z$1004,IF(ISNUMBER(Datos!Z43),AND(OR(Z$1005="",Datos!Z43&gt;=Z$1005),OR(Z$1006="",Datos!Z43&lt;=Z$1006)),FALSE),IF(ISNUMBER(Datos!Z43),AND(Datos!Z43=INT(Datos!Z43),AND(OR(Z$1005="",Datos!Z43&gt;=Z$1005),OR(Z$1006="",Datos!Z43&lt;=Z$1006))),FALSE),OR(ISNUMBER(FIND(";"&amp;UPPER(TRIM(Datos!Z43&amp;""))&amp;"=",Z$1007)),ISNUMBER(FIND(";"&amp;UPPER(TRIM(Datos!Z43&amp;""))&amp;";",Z$1007))),OR(UPPER(TRIM(Datos!Z43&amp;""))="SÍ",UPPER(TRIM(Datos!Z43&amp;""))="SI",UPPER(TRIM(Datos!Z43&amp;""))="NO"),IF(ISNUMBER(Datos!Z43),AND(OR(Z$1005="",Datos!Z43&gt;=Z$1005),OR(Z$1006="",Datos!Z43&lt;=Z$1006)),FALSE),TRUE))))</f>
        <v>0.0</v>
      </c>
      <c r="AA43">
        <f>IF(Datos!AA43="",0,IF(AND(AA$1008&lt;&gt;"",Datos!AA43=AA$1008),0,IF(AA$1004=0,0,1-CHOOSE(AA$1004,IF(ISNUMBER(Datos!AA43),AND(OR(AA$1005="",Datos!AA43&gt;=AA$1005),OR(AA$1006="",Datos!AA43&lt;=AA$1006)),FALSE),IF(ISNUMBER(Datos!AA43),AND(Datos!AA43=INT(Datos!AA43),AND(OR(AA$1005="",Datos!AA43&gt;=AA$1005),OR(AA$1006="",Datos!AA43&lt;=AA$1006))),FALSE),OR(ISNUMBER(FIND(";"&amp;UPPER(TRIM(Datos!AA43&amp;""))&amp;"=",AA$1007)),ISNUMBER(FIND(";"&amp;UPPER(TRIM(Datos!AA43&amp;""))&amp;";",AA$1007))),OR(UPPER(TRIM(Datos!AA43&amp;""))="SÍ",UPPER(TRIM(Datos!AA43&amp;""))="SI",UPPER(TRIM(Datos!AA43&amp;""))="NO"),IF(ISNUMBER(Datos!AA43),AND(OR(AA$1005="",Datos!AA43&gt;=AA$1005),OR(AA$1006="",Datos!AA43&lt;=AA$1006)),FALSE),TRUE))))</f>
        <v>0.0</v>
      </c>
      <c r="AB43">
        <f>IF(Datos!AB43="",0,IF(AND(AB$1008&lt;&gt;"",Datos!AB43=AB$1008),0,IF(AB$1004=0,0,1-CHOOSE(AB$1004,IF(ISNUMBER(Datos!AB43),AND(OR(AB$1005="",Datos!AB43&gt;=AB$1005),OR(AB$1006="",Datos!AB43&lt;=AB$1006)),FALSE),IF(ISNUMBER(Datos!AB43),AND(Datos!AB43=INT(Datos!AB43),AND(OR(AB$1005="",Datos!AB43&gt;=AB$1005),OR(AB$1006="",Datos!AB43&lt;=AB$1006))),FALSE),OR(ISNUMBER(FIND(";"&amp;UPPER(TRIM(Datos!AB43&amp;""))&amp;"=",AB$1007)),ISNUMBER(FIND(";"&amp;UPPER(TRIM(Datos!AB43&amp;""))&amp;";",AB$1007))),OR(UPPER(TRIM(Datos!AB43&amp;""))="SÍ",UPPER(TRIM(Datos!AB43&amp;""))="SI",UPPER(TRIM(Datos!AB43&amp;""))="NO"),IF(ISNUMBER(Datos!AB43),AND(OR(AB$1005="",Datos!AB43&gt;=AB$1005),OR(AB$1006="",Datos!AB43&lt;=AB$1006)),FALSE),TRUE))))</f>
        <v>0.0</v>
      </c>
      <c r="AC43">
        <f>IF(Datos!AC43="",0,IF(AND(AC$1008&lt;&gt;"",Datos!AC43=AC$1008),0,IF(AC$1004=0,0,1-CHOOSE(AC$1004,IF(ISNUMBER(Datos!AC43),AND(OR(AC$1005="",Datos!AC43&gt;=AC$1005),OR(AC$1006="",Datos!AC43&lt;=AC$1006)),FALSE),IF(ISNUMBER(Datos!AC43),AND(Datos!AC43=INT(Datos!AC43),AND(OR(AC$1005="",Datos!AC43&gt;=AC$1005),OR(AC$1006="",Datos!AC43&lt;=AC$1006))),FALSE),OR(ISNUMBER(FIND(";"&amp;UPPER(TRIM(Datos!AC43&amp;""))&amp;"=",AC$1007)),ISNUMBER(FIND(";"&amp;UPPER(TRIM(Datos!AC43&amp;""))&amp;";",AC$1007))),OR(UPPER(TRIM(Datos!AC43&amp;""))="SÍ",UPPER(TRIM(Datos!AC43&amp;""))="SI",UPPER(TRIM(Datos!AC43&amp;""))="NO"),IF(ISNUMBER(Datos!AC43),AND(OR(AC$1005="",Datos!AC43&gt;=AC$1005),OR(AC$1006="",Datos!AC43&lt;=AC$1006)),FALSE),TRUE))))</f>
        <v>0.0</v>
      </c>
      <c r="AD43">
        <f>IF(Datos!AD43="",0,IF(AND(AD$1008&lt;&gt;"",Datos!AD43=AD$1008),0,IF(AD$1004=0,0,1-CHOOSE(AD$1004,IF(ISNUMBER(Datos!AD43),AND(OR(AD$1005="",Datos!AD43&gt;=AD$1005),OR(AD$1006="",Datos!AD43&lt;=AD$1006)),FALSE),IF(ISNUMBER(Datos!AD43),AND(Datos!AD43=INT(Datos!AD43),AND(OR(AD$1005="",Datos!AD43&gt;=AD$1005),OR(AD$1006="",Datos!AD43&lt;=AD$1006))),FALSE),OR(ISNUMBER(FIND(";"&amp;UPPER(TRIM(Datos!AD43&amp;""))&amp;"=",AD$1007)),ISNUMBER(FIND(";"&amp;UPPER(TRIM(Datos!AD43&amp;""))&amp;";",AD$1007))),OR(UPPER(TRIM(Datos!AD43&amp;""))="SÍ",UPPER(TRIM(Datos!AD43&amp;""))="SI",UPPER(TRIM(Datos!AD43&amp;""))="NO"),IF(ISNUMBER(Datos!AD43),AND(OR(AD$1005="",Datos!AD43&gt;=AD$1005),OR(AD$1006="",Datos!AD43&lt;=AD$1006)),FALSE),TRUE))))</f>
        <v>0.0</v>
      </c>
      <c r="AE43">
        <f>IF(Datos!AE43="",0,IF(AND(AE$1008&lt;&gt;"",Datos!AE43=AE$1008),0,IF(AE$1004=0,0,1-CHOOSE(AE$1004,IF(ISNUMBER(Datos!AE43),AND(OR(AE$1005="",Datos!AE43&gt;=AE$1005),OR(AE$1006="",Datos!AE43&lt;=AE$1006)),FALSE),IF(ISNUMBER(Datos!AE43),AND(Datos!AE43=INT(Datos!AE43),AND(OR(AE$1005="",Datos!AE43&gt;=AE$1005),OR(AE$1006="",Datos!AE43&lt;=AE$1006))),FALSE),OR(ISNUMBER(FIND(";"&amp;UPPER(TRIM(Datos!AE43&amp;""))&amp;"=",AE$1007)),ISNUMBER(FIND(";"&amp;UPPER(TRIM(Datos!AE43&amp;""))&amp;";",AE$1007))),OR(UPPER(TRIM(Datos!AE43&amp;""))="SÍ",UPPER(TRIM(Datos!AE43&amp;""))="SI",UPPER(TRIM(Datos!AE43&amp;""))="NO"),IF(ISNUMBER(Datos!AE43),AND(OR(AE$1005="",Datos!AE43&gt;=AE$1005),OR(AE$1006="",Datos!AE43&lt;=AE$1006)),FALSE),TRUE))))</f>
        <v>0.0</v>
      </c>
    </row>
    <row r="44" spans="2:31">
      <c r="B44">
        <f>IF(Datos!B44="",0,IF(AND(B$1008&lt;&gt;"",Datos!B44=B$1008),0,IF(B$1004=0,0,1-CHOOSE(B$1004,IF(ISNUMBER(Datos!B44),AND(OR(B$1005="",Datos!B44&gt;=B$1005),OR(B$1006="",Datos!B44&lt;=B$1006)),FALSE),IF(ISNUMBER(Datos!B44),AND(Datos!B44=INT(Datos!B44),AND(OR(B$1005="",Datos!B44&gt;=B$1005),OR(B$1006="",Datos!B44&lt;=B$1006))),FALSE),OR(ISNUMBER(FIND(";"&amp;UPPER(TRIM(Datos!B44&amp;""))&amp;"=",B$1007)),ISNUMBER(FIND(";"&amp;UPPER(TRIM(Datos!B44&amp;""))&amp;";",B$1007))),OR(UPPER(TRIM(Datos!B44&amp;""))="SÍ",UPPER(TRIM(Datos!B44&amp;""))="SI",UPPER(TRIM(Datos!B44&amp;""))="NO"),IF(ISNUMBER(Datos!B44),AND(OR(B$1005="",Datos!B44&gt;=B$1005),OR(B$1006="",Datos!B44&lt;=B$1006)),FALSE),TRUE))))</f>
        <v>0.0</v>
      </c>
      <c r="C44">
        <f>IF(Datos!C44="",0,IF(AND(C$1008&lt;&gt;"",Datos!C44=C$1008),0,IF(C$1004=0,0,1-CHOOSE(C$1004,IF(ISNUMBER(Datos!C44),AND(OR(C$1005="",Datos!C44&gt;=C$1005),OR(C$1006="",Datos!C44&lt;=C$1006)),FALSE),IF(ISNUMBER(Datos!C44),AND(Datos!C44=INT(Datos!C44),AND(OR(C$1005="",Datos!C44&gt;=C$1005),OR(C$1006="",Datos!C44&lt;=C$1006))),FALSE),OR(ISNUMBER(FIND(";"&amp;UPPER(TRIM(Datos!C44&amp;""))&amp;"=",C$1007)),ISNUMBER(FIND(";"&amp;UPPER(TRIM(Datos!C44&amp;""))&amp;";",C$1007))),OR(UPPER(TRIM(Datos!C44&amp;""))="SÍ",UPPER(TRIM(Datos!C44&amp;""))="SI",UPPER(TRIM(Datos!C44&amp;""))="NO"),IF(ISNUMBER(Datos!C44),AND(OR(C$1005="",Datos!C44&gt;=C$1005),OR(C$1006="",Datos!C44&lt;=C$1006)),FALSE),TRUE))))</f>
        <v>0.0</v>
      </c>
      <c r="D44">
        <f>IF(Datos!D44="",0,IF(AND(D$1008&lt;&gt;"",Datos!D44=D$1008),0,IF(D$1004=0,0,1-CHOOSE(D$1004,IF(ISNUMBER(Datos!D44),AND(OR(D$1005="",Datos!D44&gt;=D$1005),OR(D$1006="",Datos!D44&lt;=D$1006)),FALSE),IF(ISNUMBER(Datos!D44),AND(Datos!D44=INT(Datos!D44),AND(OR(D$1005="",Datos!D44&gt;=D$1005),OR(D$1006="",Datos!D44&lt;=D$1006))),FALSE),OR(ISNUMBER(FIND(";"&amp;UPPER(TRIM(Datos!D44&amp;""))&amp;"=",D$1007)),ISNUMBER(FIND(";"&amp;UPPER(TRIM(Datos!D44&amp;""))&amp;";",D$1007))),OR(UPPER(TRIM(Datos!D44&amp;""))="SÍ",UPPER(TRIM(Datos!D44&amp;""))="SI",UPPER(TRIM(Datos!D44&amp;""))="NO"),IF(ISNUMBER(Datos!D44),AND(OR(D$1005="",Datos!D44&gt;=D$1005),OR(D$1006="",Datos!D44&lt;=D$1006)),FALSE),TRUE))))</f>
        <v>0.0</v>
      </c>
      <c r="E44">
        <f>IF(Datos!E44="",0,IF(AND(E$1008&lt;&gt;"",Datos!E44=E$1008),0,IF(E$1004=0,0,1-CHOOSE(E$1004,IF(ISNUMBER(Datos!E44),AND(OR(E$1005="",Datos!E44&gt;=E$1005),OR(E$1006="",Datos!E44&lt;=E$1006)),FALSE),IF(ISNUMBER(Datos!E44),AND(Datos!E44=INT(Datos!E44),AND(OR(E$1005="",Datos!E44&gt;=E$1005),OR(E$1006="",Datos!E44&lt;=E$1006))),FALSE),OR(ISNUMBER(FIND(";"&amp;UPPER(TRIM(Datos!E44&amp;""))&amp;"=",E$1007)),ISNUMBER(FIND(";"&amp;UPPER(TRIM(Datos!E44&amp;""))&amp;";",E$1007))),OR(UPPER(TRIM(Datos!E44&amp;""))="SÍ",UPPER(TRIM(Datos!E44&amp;""))="SI",UPPER(TRIM(Datos!E44&amp;""))="NO"),IF(ISNUMBER(Datos!E44),AND(OR(E$1005="",Datos!E44&gt;=E$1005),OR(E$1006="",Datos!E44&lt;=E$1006)),FALSE),TRUE))))</f>
        <v>0.0</v>
      </c>
      <c r="F44">
        <f>IF(Datos!F44="",0,IF(AND(F$1008&lt;&gt;"",Datos!F44=F$1008),0,IF(F$1004=0,0,1-CHOOSE(F$1004,IF(ISNUMBER(Datos!F44),AND(OR(F$1005="",Datos!F44&gt;=F$1005),OR(F$1006="",Datos!F44&lt;=F$1006)),FALSE),IF(ISNUMBER(Datos!F44),AND(Datos!F44=INT(Datos!F44),AND(OR(F$1005="",Datos!F44&gt;=F$1005),OR(F$1006="",Datos!F44&lt;=F$1006))),FALSE),OR(ISNUMBER(FIND(";"&amp;UPPER(TRIM(Datos!F44&amp;""))&amp;"=",F$1007)),ISNUMBER(FIND(";"&amp;UPPER(TRIM(Datos!F44&amp;""))&amp;";",F$1007))),OR(UPPER(TRIM(Datos!F44&amp;""))="SÍ",UPPER(TRIM(Datos!F44&amp;""))="SI",UPPER(TRIM(Datos!F44&amp;""))="NO"),IF(ISNUMBER(Datos!F44),AND(OR(F$1005="",Datos!F44&gt;=F$1005),OR(F$1006="",Datos!F44&lt;=F$1006)),FALSE),TRUE))))</f>
        <v>0.0</v>
      </c>
      <c r="G44">
        <f>IF(Datos!G44="",0,IF(AND(G$1008&lt;&gt;"",Datos!G44=G$1008),0,IF(G$1004=0,0,1-CHOOSE(G$1004,IF(ISNUMBER(Datos!G44),AND(OR(G$1005="",Datos!G44&gt;=G$1005),OR(G$1006="",Datos!G44&lt;=G$1006)),FALSE),IF(ISNUMBER(Datos!G44),AND(Datos!G44=INT(Datos!G44),AND(OR(G$1005="",Datos!G44&gt;=G$1005),OR(G$1006="",Datos!G44&lt;=G$1006))),FALSE),OR(ISNUMBER(FIND(";"&amp;UPPER(TRIM(Datos!G44&amp;""))&amp;"=",G$1007)),ISNUMBER(FIND(";"&amp;UPPER(TRIM(Datos!G44&amp;""))&amp;";",G$1007))),OR(UPPER(TRIM(Datos!G44&amp;""))="SÍ",UPPER(TRIM(Datos!G44&amp;""))="SI",UPPER(TRIM(Datos!G44&amp;""))="NO"),IF(ISNUMBER(Datos!G44),AND(OR(G$1005="",Datos!G44&gt;=G$1005),OR(G$1006="",Datos!G44&lt;=G$1006)),FALSE),TRUE))))</f>
        <v>0.0</v>
      </c>
      <c r="H44">
        <f>IF(Datos!H44="",0,IF(AND(H$1008&lt;&gt;"",Datos!H44=H$1008),0,IF(H$1004=0,0,1-CHOOSE(H$1004,IF(ISNUMBER(Datos!H44),AND(OR(H$1005="",Datos!H44&gt;=H$1005),OR(H$1006="",Datos!H44&lt;=H$1006)),FALSE),IF(ISNUMBER(Datos!H44),AND(Datos!H44=INT(Datos!H44),AND(OR(H$1005="",Datos!H44&gt;=H$1005),OR(H$1006="",Datos!H44&lt;=H$1006))),FALSE),OR(ISNUMBER(FIND(";"&amp;UPPER(TRIM(Datos!H44&amp;""))&amp;"=",H$1007)),ISNUMBER(FIND(";"&amp;UPPER(TRIM(Datos!H44&amp;""))&amp;";",H$1007))),OR(UPPER(TRIM(Datos!H44&amp;""))="SÍ",UPPER(TRIM(Datos!H44&amp;""))="SI",UPPER(TRIM(Datos!H44&amp;""))="NO"),IF(ISNUMBER(Datos!H44),AND(OR(H$1005="",Datos!H44&gt;=H$1005),OR(H$1006="",Datos!H44&lt;=H$1006)),FALSE),TRUE))))</f>
        <v>0.0</v>
      </c>
      <c r="I44">
        <f>IF(Datos!I44="",0,IF(AND(I$1008&lt;&gt;"",Datos!I44=I$1008),0,IF(I$1004=0,0,1-CHOOSE(I$1004,IF(ISNUMBER(Datos!I44),AND(OR(I$1005="",Datos!I44&gt;=I$1005),OR(I$1006="",Datos!I44&lt;=I$1006)),FALSE),IF(ISNUMBER(Datos!I44),AND(Datos!I44=INT(Datos!I44),AND(OR(I$1005="",Datos!I44&gt;=I$1005),OR(I$1006="",Datos!I44&lt;=I$1006))),FALSE),OR(ISNUMBER(FIND(";"&amp;UPPER(TRIM(Datos!I44&amp;""))&amp;"=",I$1007)),ISNUMBER(FIND(";"&amp;UPPER(TRIM(Datos!I44&amp;""))&amp;";",I$1007))),OR(UPPER(TRIM(Datos!I44&amp;""))="SÍ",UPPER(TRIM(Datos!I44&amp;""))="SI",UPPER(TRIM(Datos!I44&amp;""))="NO"),IF(ISNUMBER(Datos!I44),AND(OR(I$1005="",Datos!I44&gt;=I$1005),OR(I$1006="",Datos!I44&lt;=I$1006)),FALSE),TRUE))))</f>
        <v>0.0</v>
      </c>
      <c r="J44">
        <f>IF(Datos!J44="",0,IF(AND(J$1008&lt;&gt;"",Datos!J44=J$1008),0,IF(J$1004=0,0,1-CHOOSE(J$1004,IF(ISNUMBER(Datos!J44),AND(OR(J$1005="",Datos!J44&gt;=J$1005),OR(J$1006="",Datos!J44&lt;=J$1006)),FALSE),IF(ISNUMBER(Datos!J44),AND(Datos!J44=INT(Datos!J44),AND(OR(J$1005="",Datos!J44&gt;=J$1005),OR(J$1006="",Datos!J44&lt;=J$1006))),FALSE),OR(ISNUMBER(FIND(";"&amp;UPPER(TRIM(Datos!J44&amp;""))&amp;"=",J$1007)),ISNUMBER(FIND(";"&amp;UPPER(TRIM(Datos!J44&amp;""))&amp;";",J$1007))),OR(UPPER(TRIM(Datos!J44&amp;""))="SÍ",UPPER(TRIM(Datos!J44&amp;""))="SI",UPPER(TRIM(Datos!J44&amp;""))="NO"),IF(ISNUMBER(Datos!J44),AND(OR(J$1005="",Datos!J44&gt;=J$1005),OR(J$1006="",Datos!J44&lt;=J$1006)),FALSE),TRUE))))</f>
        <v>0.0</v>
      </c>
      <c r="K44">
        <f>IF(Datos!K44="",0,IF(AND(K$1008&lt;&gt;"",Datos!K44=K$1008),0,IF(K$1004=0,0,1-CHOOSE(K$1004,IF(ISNUMBER(Datos!K44),AND(OR(K$1005="",Datos!K44&gt;=K$1005),OR(K$1006="",Datos!K44&lt;=K$1006)),FALSE),IF(ISNUMBER(Datos!K44),AND(Datos!K44=INT(Datos!K44),AND(OR(K$1005="",Datos!K44&gt;=K$1005),OR(K$1006="",Datos!K44&lt;=K$1006))),FALSE),OR(ISNUMBER(FIND(";"&amp;UPPER(TRIM(Datos!K44&amp;""))&amp;"=",K$1007)),ISNUMBER(FIND(";"&amp;UPPER(TRIM(Datos!K44&amp;""))&amp;";",K$1007))),OR(UPPER(TRIM(Datos!K44&amp;""))="SÍ",UPPER(TRIM(Datos!K44&amp;""))="SI",UPPER(TRIM(Datos!K44&amp;""))="NO"),IF(ISNUMBER(Datos!K44),AND(OR(K$1005="",Datos!K44&gt;=K$1005),OR(K$1006="",Datos!K44&lt;=K$1006)),FALSE),TRUE))))</f>
        <v>0.0</v>
      </c>
      <c r="L44">
        <f>IF(Datos!L44="",0,IF(AND(L$1008&lt;&gt;"",Datos!L44=L$1008),0,IF(L$1004=0,0,1-CHOOSE(L$1004,IF(ISNUMBER(Datos!L44),AND(OR(L$1005="",Datos!L44&gt;=L$1005),OR(L$1006="",Datos!L44&lt;=L$1006)),FALSE),IF(ISNUMBER(Datos!L44),AND(Datos!L44=INT(Datos!L44),AND(OR(L$1005="",Datos!L44&gt;=L$1005),OR(L$1006="",Datos!L44&lt;=L$1006))),FALSE),OR(ISNUMBER(FIND(";"&amp;UPPER(TRIM(Datos!L44&amp;""))&amp;"=",L$1007)),ISNUMBER(FIND(";"&amp;UPPER(TRIM(Datos!L44&amp;""))&amp;";",L$1007))),OR(UPPER(TRIM(Datos!L44&amp;""))="SÍ",UPPER(TRIM(Datos!L44&amp;""))="SI",UPPER(TRIM(Datos!L44&amp;""))="NO"),IF(ISNUMBER(Datos!L44),AND(OR(L$1005="",Datos!L44&gt;=L$1005),OR(L$1006="",Datos!L44&lt;=L$1006)),FALSE),TRUE))))</f>
        <v>0.0</v>
      </c>
      <c r="M44">
        <f>IF(Datos!M44="",0,IF(AND(M$1008&lt;&gt;"",Datos!M44=M$1008),0,IF(M$1004=0,0,1-CHOOSE(M$1004,IF(ISNUMBER(Datos!M44),AND(OR(M$1005="",Datos!M44&gt;=M$1005),OR(M$1006="",Datos!M44&lt;=M$1006)),FALSE),IF(ISNUMBER(Datos!M44),AND(Datos!M44=INT(Datos!M44),AND(OR(M$1005="",Datos!M44&gt;=M$1005),OR(M$1006="",Datos!M44&lt;=M$1006))),FALSE),OR(ISNUMBER(FIND(";"&amp;UPPER(TRIM(Datos!M44&amp;""))&amp;"=",M$1007)),ISNUMBER(FIND(";"&amp;UPPER(TRIM(Datos!M44&amp;""))&amp;";",M$1007))),OR(UPPER(TRIM(Datos!M44&amp;""))="SÍ",UPPER(TRIM(Datos!M44&amp;""))="SI",UPPER(TRIM(Datos!M44&amp;""))="NO"),IF(ISNUMBER(Datos!M44),AND(OR(M$1005="",Datos!M44&gt;=M$1005),OR(M$1006="",Datos!M44&lt;=M$1006)),FALSE),TRUE))))</f>
        <v>0.0</v>
      </c>
      <c r="N44">
        <f>IF(Datos!N44="",0,IF(AND(N$1008&lt;&gt;"",Datos!N44=N$1008),0,IF(N$1004=0,0,1-CHOOSE(N$1004,IF(ISNUMBER(Datos!N44),AND(OR(N$1005="",Datos!N44&gt;=N$1005),OR(N$1006="",Datos!N44&lt;=N$1006)),FALSE),IF(ISNUMBER(Datos!N44),AND(Datos!N44=INT(Datos!N44),AND(OR(N$1005="",Datos!N44&gt;=N$1005),OR(N$1006="",Datos!N44&lt;=N$1006))),FALSE),OR(ISNUMBER(FIND(";"&amp;UPPER(TRIM(Datos!N44&amp;""))&amp;"=",N$1007)),ISNUMBER(FIND(";"&amp;UPPER(TRIM(Datos!N44&amp;""))&amp;";",N$1007))),OR(UPPER(TRIM(Datos!N44&amp;""))="SÍ",UPPER(TRIM(Datos!N44&amp;""))="SI",UPPER(TRIM(Datos!N44&amp;""))="NO"),IF(ISNUMBER(Datos!N44),AND(OR(N$1005="",Datos!N44&gt;=N$1005),OR(N$1006="",Datos!N44&lt;=N$1006)),FALSE),TRUE))))</f>
        <v>0.0</v>
      </c>
      <c r="O44">
        <f>IF(Datos!O44="",0,IF(AND(O$1008&lt;&gt;"",Datos!O44=O$1008),0,IF(O$1004=0,0,1-CHOOSE(O$1004,IF(ISNUMBER(Datos!O44),AND(OR(O$1005="",Datos!O44&gt;=O$1005),OR(O$1006="",Datos!O44&lt;=O$1006)),FALSE),IF(ISNUMBER(Datos!O44),AND(Datos!O44=INT(Datos!O44),AND(OR(O$1005="",Datos!O44&gt;=O$1005),OR(O$1006="",Datos!O44&lt;=O$1006))),FALSE),OR(ISNUMBER(FIND(";"&amp;UPPER(TRIM(Datos!O44&amp;""))&amp;"=",O$1007)),ISNUMBER(FIND(";"&amp;UPPER(TRIM(Datos!O44&amp;""))&amp;";",O$1007))),OR(UPPER(TRIM(Datos!O44&amp;""))="SÍ",UPPER(TRIM(Datos!O44&amp;""))="SI",UPPER(TRIM(Datos!O44&amp;""))="NO"),IF(ISNUMBER(Datos!O44),AND(OR(O$1005="",Datos!O44&gt;=O$1005),OR(O$1006="",Datos!O44&lt;=O$1006)),FALSE),TRUE))))</f>
        <v>0.0</v>
      </c>
      <c r="P44">
        <f>IF(Datos!P44="",0,IF(AND(P$1008&lt;&gt;"",Datos!P44=P$1008),0,IF(P$1004=0,0,1-CHOOSE(P$1004,IF(ISNUMBER(Datos!P44),AND(OR(P$1005="",Datos!P44&gt;=P$1005),OR(P$1006="",Datos!P44&lt;=P$1006)),FALSE),IF(ISNUMBER(Datos!P44),AND(Datos!P44=INT(Datos!P44),AND(OR(P$1005="",Datos!P44&gt;=P$1005),OR(P$1006="",Datos!P44&lt;=P$1006))),FALSE),OR(ISNUMBER(FIND(";"&amp;UPPER(TRIM(Datos!P44&amp;""))&amp;"=",P$1007)),ISNUMBER(FIND(";"&amp;UPPER(TRIM(Datos!P44&amp;""))&amp;";",P$1007))),OR(UPPER(TRIM(Datos!P44&amp;""))="SÍ",UPPER(TRIM(Datos!P44&amp;""))="SI",UPPER(TRIM(Datos!P44&amp;""))="NO"),IF(ISNUMBER(Datos!P44),AND(OR(P$1005="",Datos!P44&gt;=P$1005),OR(P$1006="",Datos!P44&lt;=P$1006)),FALSE),TRUE))))</f>
        <v>0.0</v>
      </c>
      <c r="Q44">
        <f>IF(Datos!Q44="",0,IF(AND(Q$1008&lt;&gt;"",Datos!Q44=Q$1008),0,IF(Q$1004=0,0,1-CHOOSE(Q$1004,IF(ISNUMBER(Datos!Q44),AND(OR(Q$1005="",Datos!Q44&gt;=Q$1005),OR(Q$1006="",Datos!Q44&lt;=Q$1006)),FALSE),IF(ISNUMBER(Datos!Q44),AND(Datos!Q44=INT(Datos!Q44),AND(OR(Q$1005="",Datos!Q44&gt;=Q$1005),OR(Q$1006="",Datos!Q44&lt;=Q$1006))),FALSE),OR(ISNUMBER(FIND(";"&amp;UPPER(TRIM(Datos!Q44&amp;""))&amp;"=",Q$1007)),ISNUMBER(FIND(";"&amp;UPPER(TRIM(Datos!Q44&amp;""))&amp;";",Q$1007))),OR(UPPER(TRIM(Datos!Q44&amp;""))="SÍ",UPPER(TRIM(Datos!Q44&amp;""))="SI",UPPER(TRIM(Datos!Q44&amp;""))="NO"),IF(ISNUMBER(Datos!Q44),AND(OR(Q$1005="",Datos!Q44&gt;=Q$1005),OR(Q$1006="",Datos!Q44&lt;=Q$1006)),FALSE),TRUE))))</f>
        <v>0.0</v>
      </c>
      <c r="R44">
        <f>IF(Datos!R44="",0,IF(AND(R$1008&lt;&gt;"",Datos!R44=R$1008),0,IF(R$1004=0,0,1-CHOOSE(R$1004,IF(ISNUMBER(Datos!R44),AND(OR(R$1005="",Datos!R44&gt;=R$1005),OR(R$1006="",Datos!R44&lt;=R$1006)),FALSE),IF(ISNUMBER(Datos!R44),AND(Datos!R44=INT(Datos!R44),AND(OR(R$1005="",Datos!R44&gt;=R$1005),OR(R$1006="",Datos!R44&lt;=R$1006))),FALSE),OR(ISNUMBER(FIND(";"&amp;UPPER(TRIM(Datos!R44&amp;""))&amp;"=",R$1007)),ISNUMBER(FIND(";"&amp;UPPER(TRIM(Datos!R44&amp;""))&amp;";",R$1007))),OR(UPPER(TRIM(Datos!R44&amp;""))="SÍ",UPPER(TRIM(Datos!R44&amp;""))="SI",UPPER(TRIM(Datos!R44&amp;""))="NO"),IF(ISNUMBER(Datos!R44),AND(OR(R$1005="",Datos!R44&gt;=R$1005),OR(R$1006="",Datos!R44&lt;=R$1006)),FALSE),TRUE))))</f>
        <v>0.0</v>
      </c>
      <c r="S44">
        <f>IF(Datos!S44="",0,IF(AND(S$1008&lt;&gt;"",Datos!S44=S$1008),0,IF(S$1004=0,0,1-CHOOSE(S$1004,IF(ISNUMBER(Datos!S44),AND(OR(S$1005="",Datos!S44&gt;=S$1005),OR(S$1006="",Datos!S44&lt;=S$1006)),FALSE),IF(ISNUMBER(Datos!S44),AND(Datos!S44=INT(Datos!S44),AND(OR(S$1005="",Datos!S44&gt;=S$1005),OR(S$1006="",Datos!S44&lt;=S$1006))),FALSE),OR(ISNUMBER(FIND(";"&amp;UPPER(TRIM(Datos!S44&amp;""))&amp;"=",S$1007)),ISNUMBER(FIND(";"&amp;UPPER(TRIM(Datos!S44&amp;""))&amp;";",S$1007))),OR(UPPER(TRIM(Datos!S44&amp;""))="SÍ",UPPER(TRIM(Datos!S44&amp;""))="SI",UPPER(TRIM(Datos!S44&amp;""))="NO"),IF(ISNUMBER(Datos!S44),AND(OR(S$1005="",Datos!S44&gt;=S$1005),OR(S$1006="",Datos!S44&lt;=S$1006)),FALSE),TRUE))))</f>
        <v>0.0</v>
      </c>
      <c r="T44">
        <f>IF(Datos!T44="",0,IF(AND(T$1008&lt;&gt;"",Datos!T44=T$1008),0,IF(T$1004=0,0,1-CHOOSE(T$1004,IF(ISNUMBER(Datos!T44),AND(OR(T$1005="",Datos!T44&gt;=T$1005),OR(T$1006="",Datos!T44&lt;=T$1006)),FALSE),IF(ISNUMBER(Datos!T44),AND(Datos!T44=INT(Datos!T44),AND(OR(T$1005="",Datos!T44&gt;=T$1005),OR(T$1006="",Datos!T44&lt;=T$1006))),FALSE),OR(ISNUMBER(FIND(";"&amp;UPPER(TRIM(Datos!T44&amp;""))&amp;"=",T$1007)),ISNUMBER(FIND(";"&amp;UPPER(TRIM(Datos!T44&amp;""))&amp;";",T$1007))),OR(UPPER(TRIM(Datos!T44&amp;""))="SÍ",UPPER(TRIM(Datos!T44&amp;""))="SI",UPPER(TRIM(Datos!T44&amp;""))="NO"),IF(ISNUMBER(Datos!T44),AND(OR(T$1005="",Datos!T44&gt;=T$1005),OR(T$1006="",Datos!T44&lt;=T$1006)),FALSE),TRUE))))</f>
        <v>0.0</v>
      </c>
      <c r="U44">
        <f>IF(Datos!U44="",0,IF(AND(U$1008&lt;&gt;"",Datos!U44=U$1008),0,IF(U$1004=0,0,1-CHOOSE(U$1004,IF(ISNUMBER(Datos!U44),AND(OR(U$1005="",Datos!U44&gt;=U$1005),OR(U$1006="",Datos!U44&lt;=U$1006)),FALSE),IF(ISNUMBER(Datos!U44),AND(Datos!U44=INT(Datos!U44),AND(OR(U$1005="",Datos!U44&gt;=U$1005),OR(U$1006="",Datos!U44&lt;=U$1006))),FALSE),OR(ISNUMBER(FIND(";"&amp;UPPER(TRIM(Datos!U44&amp;""))&amp;"=",U$1007)),ISNUMBER(FIND(";"&amp;UPPER(TRIM(Datos!U44&amp;""))&amp;";",U$1007))),OR(UPPER(TRIM(Datos!U44&amp;""))="SÍ",UPPER(TRIM(Datos!U44&amp;""))="SI",UPPER(TRIM(Datos!U44&amp;""))="NO"),IF(ISNUMBER(Datos!U44),AND(OR(U$1005="",Datos!U44&gt;=U$1005),OR(U$1006="",Datos!U44&lt;=U$1006)),FALSE),TRUE))))</f>
        <v>0.0</v>
      </c>
      <c r="V44">
        <f>IF(Datos!V44="",0,IF(AND(V$1008&lt;&gt;"",Datos!V44=V$1008),0,IF(V$1004=0,0,1-CHOOSE(V$1004,IF(ISNUMBER(Datos!V44),AND(OR(V$1005="",Datos!V44&gt;=V$1005),OR(V$1006="",Datos!V44&lt;=V$1006)),FALSE),IF(ISNUMBER(Datos!V44),AND(Datos!V44=INT(Datos!V44),AND(OR(V$1005="",Datos!V44&gt;=V$1005),OR(V$1006="",Datos!V44&lt;=V$1006))),FALSE),OR(ISNUMBER(FIND(";"&amp;UPPER(TRIM(Datos!V44&amp;""))&amp;"=",V$1007)),ISNUMBER(FIND(";"&amp;UPPER(TRIM(Datos!V44&amp;""))&amp;";",V$1007))),OR(UPPER(TRIM(Datos!V44&amp;""))="SÍ",UPPER(TRIM(Datos!V44&amp;""))="SI",UPPER(TRIM(Datos!V44&amp;""))="NO"),IF(ISNUMBER(Datos!V44),AND(OR(V$1005="",Datos!V44&gt;=V$1005),OR(V$1006="",Datos!V44&lt;=V$1006)),FALSE),TRUE))))</f>
        <v>0.0</v>
      </c>
      <c r="W44">
        <f>IF(Datos!W44="",0,IF(AND(W$1008&lt;&gt;"",Datos!W44=W$1008),0,IF(W$1004=0,0,1-CHOOSE(W$1004,IF(ISNUMBER(Datos!W44),AND(OR(W$1005="",Datos!W44&gt;=W$1005),OR(W$1006="",Datos!W44&lt;=W$1006)),FALSE),IF(ISNUMBER(Datos!W44),AND(Datos!W44=INT(Datos!W44),AND(OR(W$1005="",Datos!W44&gt;=W$1005),OR(W$1006="",Datos!W44&lt;=W$1006))),FALSE),OR(ISNUMBER(FIND(";"&amp;UPPER(TRIM(Datos!W44&amp;""))&amp;"=",W$1007)),ISNUMBER(FIND(";"&amp;UPPER(TRIM(Datos!W44&amp;""))&amp;";",W$1007))),OR(UPPER(TRIM(Datos!W44&amp;""))="SÍ",UPPER(TRIM(Datos!W44&amp;""))="SI",UPPER(TRIM(Datos!W44&amp;""))="NO"),IF(ISNUMBER(Datos!W44),AND(OR(W$1005="",Datos!W44&gt;=W$1005),OR(W$1006="",Datos!W44&lt;=W$1006)),FALSE),TRUE))))</f>
        <v>0.0</v>
      </c>
      <c r="X44">
        <f>IF(Datos!X44="",0,IF(AND(X$1008&lt;&gt;"",Datos!X44=X$1008),0,IF(X$1004=0,0,1-CHOOSE(X$1004,IF(ISNUMBER(Datos!X44),AND(OR(X$1005="",Datos!X44&gt;=X$1005),OR(X$1006="",Datos!X44&lt;=X$1006)),FALSE),IF(ISNUMBER(Datos!X44),AND(Datos!X44=INT(Datos!X44),AND(OR(X$1005="",Datos!X44&gt;=X$1005),OR(X$1006="",Datos!X44&lt;=X$1006))),FALSE),OR(ISNUMBER(FIND(";"&amp;UPPER(TRIM(Datos!X44&amp;""))&amp;"=",X$1007)),ISNUMBER(FIND(";"&amp;UPPER(TRIM(Datos!X44&amp;""))&amp;";",X$1007))),OR(UPPER(TRIM(Datos!X44&amp;""))="SÍ",UPPER(TRIM(Datos!X44&amp;""))="SI",UPPER(TRIM(Datos!X44&amp;""))="NO"),IF(ISNUMBER(Datos!X44),AND(OR(X$1005="",Datos!X44&gt;=X$1005),OR(X$1006="",Datos!X44&lt;=X$1006)),FALSE),TRUE))))</f>
        <v>0.0</v>
      </c>
      <c r="Y44">
        <f>IF(Datos!Y44="",0,IF(AND(Y$1008&lt;&gt;"",Datos!Y44=Y$1008),0,IF(Y$1004=0,0,1-CHOOSE(Y$1004,IF(ISNUMBER(Datos!Y44),AND(OR(Y$1005="",Datos!Y44&gt;=Y$1005),OR(Y$1006="",Datos!Y44&lt;=Y$1006)),FALSE),IF(ISNUMBER(Datos!Y44),AND(Datos!Y44=INT(Datos!Y44),AND(OR(Y$1005="",Datos!Y44&gt;=Y$1005),OR(Y$1006="",Datos!Y44&lt;=Y$1006))),FALSE),OR(ISNUMBER(FIND(";"&amp;UPPER(TRIM(Datos!Y44&amp;""))&amp;"=",Y$1007)),ISNUMBER(FIND(";"&amp;UPPER(TRIM(Datos!Y44&amp;""))&amp;";",Y$1007))),OR(UPPER(TRIM(Datos!Y44&amp;""))="SÍ",UPPER(TRIM(Datos!Y44&amp;""))="SI",UPPER(TRIM(Datos!Y44&amp;""))="NO"),IF(ISNUMBER(Datos!Y44),AND(OR(Y$1005="",Datos!Y44&gt;=Y$1005),OR(Y$1006="",Datos!Y44&lt;=Y$1006)),FALSE),TRUE))))</f>
        <v>0.0</v>
      </c>
      <c r="Z44">
        <f>IF(Datos!Z44="",0,IF(AND(Z$1008&lt;&gt;"",Datos!Z44=Z$1008),0,IF(Z$1004=0,0,1-CHOOSE(Z$1004,IF(ISNUMBER(Datos!Z44),AND(OR(Z$1005="",Datos!Z44&gt;=Z$1005),OR(Z$1006="",Datos!Z44&lt;=Z$1006)),FALSE),IF(ISNUMBER(Datos!Z44),AND(Datos!Z44=INT(Datos!Z44),AND(OR(Z$1005="",Datos!Z44&gt;=Z$1005),OR(Z$1006="",Datos!Z44&lt;=Z$1006))),FALSE),OR(ISNUMBER(FIND(";"&amp;UPPER(TRIM(Datos!Z44&amp;""))&amp;"=",Z$1007)),ISNUMBER(FIND(";"&amp;UPPER(TRIM(Datos!Z44&amp;""))&amp;";",Z$1007))),OR(UPPER(TRIM(Datos!Z44&amp;""))="SÍ",UPPER(TRIM(Datos!Z44&amp;""))="SI",UPPER(TRIM(Datos!Z44&amp;""))="NO"),IF(ISNUMBER(Datos!Z44),AND(OR(Z$1005="",Datos!Z44&gt;=Z$1005),OR(Z$1006="",Datos!Z44&lt;=Z$1006)),FALSE),TRUE))))</f>
        <v>0.0</v>
      </c>
      <c r="AA44">
        <f>IF(Datos!AA44="",0,IF(AND(AA$1008&lt;&gt;"",Datos!AA44=AA$1008),0,IF(AA$1004=0,0,1-CHOOSE(AA$1004,IF(ISNUMBER(Datos!AA44),AND(OR(AA$1005="",Datos!AA44&gt;=AA$1005),OR(AA$1006="",Datos!AA44&lt;=AA$1006)),FALSE),IF(ISNUMBER(Datos!AA44),AND(Datos!AA44=INT(Datos!AA44),AND(OR(AA$1005="",Datos!AA44&gt;=AA$1005),OR(AA$1006="",Datos!AA44&lt;=AA$1006))),FALSE),OR(ISNUMBER(FIND(";"&amp;UPPER(TRIM(Datos!AA44&amp;""))&amp;"=",AA$1007)),ISNUMBER(FIND(";"&amp;UPPER(TRIM(Datos!AA44&amp;""))&amp;";",AA$1007))),OR(UPPER(TRIM(Datos!AA44&amp;""))="SÍ",UPPER(TRIM(Datos!AA44&amp;""))="SI",UPPER(TRIM(Datos!AA44&amp;""))="NO"),IF(ISNUMBER(Datos!AA44),AND(OR(AA$1005="",Datos!AA44&gt;=AA$1005),OR(AA$1006="",Datos!AA44&lt;=AA$1006)),FALSE),TRUE))))</f>
        <v>0.0</v>
      </c>
      <c r="AB44">
        <f>IF(Datos!AB44="",0,IF(AND(AB$1008&lt;&gt;"",Datos!AB44=AB$1008),0,IF(AB$1004=0,0,1-CHOOSE(AB$1004,IF(ISNUMBER(Datos!AB44),AND(OR(AB$1005="",Datos!AB44&gt;=AB$1005),OR(AB$1006="",Datos!AB44&lt;=AB$1006)),FALSE),IF(ISNUMBER(Datos!AB44),AND(Datos!AB44=INT(Datos!AB44),AND(OR(AB$1005="",Datos!AB44&gt;=AB$1005),OR(AB$1006="",Datos!AB44&lt;=AB$1006))),FALSE),OR(ISNUMBER(FIND(";"&amp;UPPER(TRIM(Datos!AB44&amp;""))&amp;"=",AB$1007)),ISNUMBER(FIND(";"&amp;UPPER(TRIM(Datos!AB44&amp;""))&amp;";",AB$1007))),OR(UPPER(TRIM(Datos!AB44&amp;""))="SÍ",UPPER(TRIM(Datos!AB44&amp;""))="SI",UPPER(TRIM(Datos!AB44&amp;""))="NO"),IF(ISNUMBER(Datos!AB44),AND(OR(AB$1005="",Datos!AB44&gt;=AB$1005),OR(AB$1006="",Datos!AB44&lt;=AB$1006)),FALSE),TRUE))))</f>
        <v>0.0</v>
      </c>
      <c r="AC44">
        <f>IF(Datos!AC44="",0,IF(AND(AC$1008&lt;&gt;"",Datos!AC44=AC$1008),0,IF(AC$1004=0,0,1-CHOOSE(AC$1004,IF(ISNUMBER(Datos!AC44),AND(OR(AC$1005="",Datos!AC44&gt;=AC$1005),OR(AC$1006="",Datos!AC44&lt;=AC$1006)),FALSE),IF(ISNUMBER(Datos!AC44),AND(Datos!AC44=INT(Datos!AC44),AND(OR(AC$1005="",Datos!AC44&gt;=AC$1005),OR(AC$1006="",Datos!AC44&lt;=AC$1006))),FALSE),OR(ISNUMBER(FIND(";"&amp;UPPER(TRIM(Datos!AC44&amp;""))&amp;"=",AC$1007)),ISNUMBER(FIND(";"&amp;UPPER(TRIM(Datos!AC44&amp;""))&amp;";",AC$1007))),OR(UPPER(TRIM(Datos!AC44&amp;""))="SÍ",UPPER(TRIM(Datos!AC44&amp;""))="SI",UPPER(TRIM(Datos!AC44&amp;""))="NO"),IF(ISNUMBER(Datos!AC44),AND(OR(AC$1005="",Datos!AC44&gt;=AC$1005),OR(AC$1006="",Datos!AC44&lt;=AC$1006)),FALSE),TRUE))))</f>
        <v>0.0</v>
      </c>
      <c r="AD44">
        <f>IF(Datos!AD44="",0,IF(AND(AD$1008&lt;&gt;"",Datos!AD44=AD$1008),0,IF(AD$1004=0,0,1-CHOOSE(AD$1004,IF(ISNUMBER(Datos!AD44),AND(OR(AD$1005="",Datos!AD44&gt;=AD$1005),OR(AD$1006="",Datos!AD44&lt;=AD$1006)),FALSE),IF(ISNUMBER(Datos!AD44),AND(Datos!AD44=INT(Datos!AD44),AND(OR(AD$1005="",Datos!AD44&gt;=AD$1005),OR(AD$1006="",Datos!AD44&lt;=AD$1006))),FALSE),OR(ISNUMBER(FIND(";"&amp;UPPER(TRIM(Datos!AD44&amp;""))&amp;"=",AD$1007)),ISNUMBER(FIND(";"&amp;UPPER(TRIM(Datos!AD44&amp;""))&amp;";",AD$1007))),OR(UPPER(TRIM(Datos!AD44&amp;""))="SÍ",UPPER(TRIM(Datos!AD44&amp;""))="SI",UPPER(TRIM(Datos!AD44&amp;""))="NO"),IF(ISNUMBER(Datos!AD44),AND(OR(AD$1005="",Datos!AD44&gt;=AD$1005),OR(AD$1006="",Datos!AD44&lt;=AD$1006)),FALSE),TRUE))))</f>
        <v>0.0</v>
      </c>
      <c r="AE44">
        <f>IF(Datos!AE44="",0,IF(AND(AE$1008&lt;&gt;"",Datos!AE44=AE$1008),0,IF(AE$1004=0,0,1-CHOOSE(AE$1004,IF(ISNUMBER(Datos!AE44),AND(OR(AE$1005="",Datos!AE44&gt;=AE$1005),OR(AE$1006="",Datos!AE44&lt;=AE$1006)),FALSE),IF(ISNUMBER(Datos!AE44),AND(Datos!AE44=INT(Datos!AE44),AND(OR(AE$1005="",Datos!AE44&gt;=AE$1005),OR(AE$1006="",Datos!AE44&lt;=AE$1006))),FALSE),OR(ISNUMBER(FIND(";"&amp;UPPER(TRIM(Datos!AE44&amp;""))&amp;"=",AE$1007)),ISNUMBER(FIND(";"&amp;UPPER(TRIM(Datos!AE44&amp;""))&amp;";",AE$1007))),OR(UPPER(TRIM(Datos!AE44&amp;""))="SÍ",UPPER(TRIM(Datos!AE44&amp;""))="SI",UPPER(TRIM(Datos!AE44&amp;""))="NO"),IF(ISNUMBER(Datos!AE44),AND(OR(AE$1005="",Datos!AE44&gt;=AE$1005),OR(AE$1006="",Datos!AE44&lt;=AE$1006)),FALSE),TRUE))))</f>
        <v>0.0</v>
      </c>
    </row>
    <row r="45" spans="2:31">
      <c r="B45">
        <f>IF(Datos!B45="",0,IF(AND(B$1008&lt;&gt;"",Datos!B45=B$1008),0,IF(B$1004=0,0,1-CHOOSE(B$1004,IF(ISNUMBER(Datos!B45),AND(OR(B$1005="",Datos!B45&gt;=B$1005),OR(B$1006="",Datos!B45&lt;=B$1006)),FALSE),IF(ISNUMBER(Datos!B45),AND(Datos!B45=INT(Datos!B45),AND(OR(B$1005="",Datos!B45&gt;=B$1005),OR(B$1006="",Datos!B45&lt;=B$1006))),FALSE),OR(ISNUMBER(FIND(";"&amp;UPPER(TRIM(Datos!B45&amp;""))&amp;"=",B$1007)),ISNUMBER(FIND(";"&amp;UPPER(TRIM(Datos!B45&amp;""))&amp;";",B$1007))),OR(UPPER(TRIM(Datos!B45&amp;""))="SÍ",UPPER(TRIM(Datos!B45&amp;""))="SI",UPPER(TRIM(Datos!B45&amp;""))="NO"),IF(ISNUMBER(Datos!B45),AND(OR(B$1005="",Datos!B45&gt;=B$1005),OR(B$1006="",Datos!B45&lt;=B$1006)),FALSE),TRUE))))</f>
        <v>0.0</v>
      </c>
      <c r="C45">
        <f>IF(Datos!C45="",0,IF(AND(C$1008&lt;&gt;"",Datos!C45=C$1008),0,IF(C$1004=0,0,1-CHOOSE(C$1004,IF(ISNUMBER(Datos!C45),AND(OR(C$1005="",Datos!C45&gt;=C$1005),OR(C$1006="",Datos!C45&lt;=C$1006)),FALSE),IF(ISNUMBER(Datos!C45),AND(Datos!C45=INT(Datos!C45),AND(OR(C$1005="",Datos!C45&gt;=C$1005),OR(C$1006="",Datos!C45&lt;=C$1006))),FALSE),OR(ISNUMBER(FIND(";"&amp;UPPER(TRIM(Datos!C45&amp;""))&amp;"=",C$1007)),ISNUMBER(FIND(";"&amp;UPPER(TRIM(Datos!C45&amp;""))&amp;";",C$1007))),OR(UPPER(TRIM(Datos!C45&amp;""))="SÍ",UPPER(TRIM(Datos!C45&amp;""))="SI",UPPER(TRIM(Datos!C45&amp;""))="NO"),IF(ISNUMBER(Datos!C45),AND(OR(C$1005="",Datos!C45&gt;=C$1005),OR(C$1006="",Datos!C45&lt;=C$1006)),FALSE),TRUE))))</f>
        <v>0.0</v>
      </c>
      <c r="D45">
        <f>IF(Datos!D45="",0,IF(AND(D$1008&lt;&gt;"",Datos!D45=D$1008),0,IF(D$1004=0,0,1-CHOOSE(D$1004,IF(ISNUMBER(Datos!D45),AND(OR(D$1005="",Datos!D45&gt;=D$1005),OR(D$1006="",Datos!D45&lt;=D$1006)),FALSE),IF(ISNUMBER(Datos!D45),AND(Datos!D45=INT(Datos!D45),AND(OR(D$1005="",Datos!D45&gt;=D$1005),OR(D$1006="",Datos!D45&lt;=D$1006))),FALSE),OR(ISNUMBER(FIND(";"&amp;UPPER(TRIM(Datos!D45&amp;""))&amp;"=",D$1007)),ISNUMBER(FIND(";"&amp;UPPER(TRIM(Datos!D45&amp;""))&amp;";",D$1007))),OR(UPPER(TRIM(Datos!D45&amp;""))="SÍ",UPPER(TRIM(Datos!D45&amp;""))="SI",UPPER(TRIM(Datos!D45&amp;""))="NO"),IF(ISNUMBER(Datos!D45),AND(OR(D$1005="",Datos!D45&gt;=D$1005),OR(D$1006="",Datos!D45&lt;=D$1006)),FALSE),TRUE))))</f>
        <v>0.0</v>
      </c>
      <c r="E45">
        <f>IF(Datos!E45="",0,IF(AND(E$1008&lt;&gt;"",Datos!E45=E$1008),0,IF(E$1004=0,0,1-CHOOSE(E$1004,IF(ISNUMBER(Datos!E45),AND(OR(E$1005="",Datos!E45&gt;=E$1005),OR(E$1006="",Datos!E45&lt;=E$1006)),FALSE),IF(ISNUMBER(Datos!E45),AND(Datos!E45=INT(Datos!E45),AND(OR(E$1005="",Datos!E45&gt;=E$1005),OR(E$1006="",Datos!E45&lt;=E$1006))),FALSE),OR(ISNUMBER(FIND(";"&amp;UPPER(TRIM(Datos!E45&amp;""))&amp;"=",E$1007)),ISNUMBER(FIND(";"&amp;UPPER(TRIM(Datos!E45&amp;""))&amp;";",E$1007))),OR(UPPER(TRIM(Datos!E45&amp;""))="SÍ",UPPER(TRIM(Datos!E45&amp;""))="SI",UPPER(TRIM(Datos!E45&amp;""))="NO"),IF(ISNUMBER(Datos!E45),AND(OR(E$1005="",Datos!E45&gt;=E$1005),OR(E$1006="",Datos!E45&lt;=E$1006)),FALSE),TRUE))))</f>
        <v>0.0</v>
      </c>
      <c r="F45">
        <f>IF(Datos!F45="",0,IF(AND(F$1008&lt;&gt;"",Datos!F45=F$1008),0,IF(F$1004=0,0,1-CHOOSE(F$1004,IF(ISNUMBER(Datos!F45),AND(OR(F$1005="",Datos!F45&gt;=F$1005),OR(F$1006="",Datos!F45&lt;=F$1006)),FALSE),IF(ISNUMBER(Datos!F45),AND(Datos!F45=INT(Datos!F45),AND(OR(F$1005="",Datos!F45&gt;=F$1005),OR(F$1006="",Datos!F45&lt;=F$1006))),FALSE),OR(ISNUMBER(FIND(";"&amp;UPPER(TRIM(Datos!F45&amp;""))&amp;"=",F$1007)),ISNUMBER(FIND(";"&amp;UPPER(TRIM(Datos!F45&amp;""))&amp;";",F$1007))),OR(UPPER(TRIM(Datos!F45&amp;""))="SÍ",UPPER(TRIM(Datos!F45&amp;""))="SI",UPPER(TRIM(Datos!F45&amp;""))="NO"),IF(ISNUMBER(Datos!F45),AND(OR(F$1005="",Datos!F45&gt;=F$1005),OR(F$1006="",Datos!F45&lt;=F$1006)),FALSE),TRUE))))</f>
        <v>0.0</v>
      </c>
      <c r="G45">
        <f>IF(Datos!G45="",0,IF(AND(G$1008&lt;&gt;"",Datos!G45=G$1008),0,IF(G$1004=0,0,1-CHOOSE(G$1004,IF(ISNUMBER(Datos!G45),AND(OR(G$1005="",Datos!G45&gt;=G$1005),OR(G$1006="",Datos!G45&lt;=G$1006)),FALSE),IF(ISNUMBER(Datos!G45),AND(Datos!G45=INT(Datos!G45),AND(OR(G$1005="",Datos!G45&gt;=G$1005),OR(G$1006="",Datos!G45&lt;=G$1006))),FALSE),OR(ISNUMBER(FIND(";"&amp;UPPER(TRIM(Datos!G45&amp;""))&amp;"=",G$1007)),ISNUMBER(FIND(";"&amp;UPPER(TRIM(Datos!G45&amp;""))&amp;";",G$1007))),OR(UPPER(TRIM(Datos!G45&amp;""))="SÍ",UPPER(TRIM(Datos!G45&amp;""))="SI",UPPER(TRIM(Datos!G45&amp;""))="NO"),IF(ISNUMBER(Datos!G45),AND(OR(G$1005="",Datos!G45&gt;=G$1005),OR(G$1006="",Datos!G45&lt;=G$1006)),FALSE),TRUE))))</f>
        <v>0.0</v>
      </c>
      <c r="H45">
        <f>IF(Datos!H45="",0,IF(AND(H$1008&lt;&gt;"",Datos!H45=H$1008),0,IF(H$1004=0,0,1-CHOOSE(H$1004,IF(ISNUMBER(Datos!H45),AND(OR(H$1005="",Datos!H45&gt;=H$1005),OR(H$1006="",Datos!H45&lt;=H$1006)),FALSE),IF(ISNUMBER(Datos!H45),AND(Datos!H45=INT(Datos!H45),AND(OR(H$1005="",Datos!H45&gt;=H$1005),OR(H$1006="",Datos!H45&lt;=H$1006))),FALSE),OR(ISNUMBER(FIND(";"&amp;UPPER(TRIM(Datos!H45&amp;""))&amp;"=",H$1007)),ISNUMBER(FIND(";"&amp;UPPER(TRIM(Datos!H45&amp;""))&amp;";",H$1007))),OR(UPPER(TRIM(Datos!H45&amp;""))="SÍ",UPPER(TRIM(Datos!H45&amp;""))="SI",UPPER(TRIM(Datos!H45&amp;""))="NO"),IF(ISNUMBER(Datos!H45),AND(OR(H$1005="",Datos!H45&gt;=H$1005),OR(H$1006="",Datos!H45&lt;=H$1006)),FALSE),TRUE))))</f>
        <v>0.0</v>
      </c>
      <c r="I45">
        <f>IF(Datos!I45="",0,IF(AND(I$1008&lt;&gt;"",Datos!I45=I$1008),0,IF(I$1004=0,0,1-CHOOSE(I$1004,IF(ISNUMBER(Datos!I45),AND(OR(I$1005="",Datos!I45&gt;=I$1005),OR(I$1006="",Datos!I45&lt;=I$1006)),FALSE),IF(ISNUMBER(Datos!I45),AND(Datos!I45=INT(Datos!I45),AND(OR(I$1005="",Datos!I45&gt;=I$1005),OR(I$1006="",Datos!I45&lt;=I$1006))),FALSE),OR(ISNUMBER(FIND(";"&amp;UPPER(TRIM(Datos!I45&amp;""))&amp;"=",I$1007)),ISNUMBER(FIND(";"&amp;UPPER(TRIM(Datos!I45&amp;""))&amp;";",I$1007))),OR(UPPER(TRIM(Datos!I45&amp;""))="SÍ",UPPER(TRIM(Datos!I45&amp;""))="SI",UPPER(TRIM(Datos!I45&amp;""))="NO"),IF(ISNUMBER(Datos!I45),AND(OR(I$1005="",Datos!I45&gt;=I$1005),OR(I$1006="",Datos!I45&lt;=I$1006)),FALSE),TRUE))))</f>
        <v>0.0</v>
      </c>
      <c r="J45">
        <f>IF(Datos!J45="",0,IF(AND(J$1008&lt;&gt;"",Datos!J45=J$1008),0,IF(J$1004=0,0,1-CHOOSE(J$1004,IF(ISNUMBER(Datos!J45),AND(OR(J$1005="",Datos!J45&gt;=J$1005),OR(J$1006="",Datos!J45&lt;=J$1006)),FALSE),IF(ISNUMBER(Datos!J45),AND(Datos!J45=INT(Datos!J45),AND(OR(J$1005="",Datos!J45&gt;=J$1005),OR(J$1006="",Datos!J45&lt;=J$1006))),FALSE),OR(ISNUMBER(FIND(";"&amp;UPPER(TRIM(Datos!J45&amp;""))&amp;"=",J$1007)),ISNUMBER(FIND(";"&amp;UPPER(TRIM(Datos!J45&amp;""))&amp;";",J$1007))),OR(UPPER(TRIM(Datos!J45&amp;""))="SÍ",UPPER(TRIM(Datos!J45&amp;""))="SI",UPPER(TRIM(Datos!J45&amp;""))="NO"),IF(ISNUMBER(Datos!J45),AND(OR(J$1005="",Datos!J45&gt;=J$1005),OR(J$1006="",Datos!J45&lt;=J$1006)),FALSE),TRUE))))</f>
        <v>0.0</v>
      </c>
      <c r="K45">
        <f>IF(Datos!K45="",0,IF(AND(K$1008&lt;&gt;"",Datos!K45=K$1008),0,IF(K$1004=0,0,1-CHOOSE(K$1004,IF(ISNUMBER(Datos!K45),AND(OR(K$1005="",Datos!K45&gt;=K$1005),OR(K$1006="",Datos!K45&lt;=K$1006)),FALSE),IF(ISNUMBER(Datos!K45),AND(Datos!K45=INT(Datos!K45),AND(OR(K$1005="",Datos!K45&gt;=K$1005),OR(K$1006="",Datos!K45&lt;=K$1006))),FALSE),OR(ISNUMBER(FIND(";"&amp;UPPER(TRIM(Datos!K45&amp;""))&amp;"=",K$1007)),ISNUMBER(FIND(";"&amp;UPPER(TRIM(Datos!K45&amp;""))&amp;";",K$1007))),OR(UPPER(TRIM(Datos!K45&amp;""))="SÍ",UPPER(TRIM(Datos!K45&amp;""))="SI",UPPER(TRIM(Datos!K45&amp;""))="NO"),IF(ISNUMBER(Datos!K45),AND(OR(K$1005="",Datos!K45&gt;=K$1005),OR(K$1006="",Datos!K45&lt;=K$1006)),FALSE),TRUE))))</f>
        <v>0.0</v>
      </c>
      <c r="L45">
        <f>IF(Datos!L45="",0,IF(AND(L$1008&lt;&gt;"",Datos!L45=L$1008),0,IF(L$1004=0,0,1-CHOOSE(L$1004,IF(ISNUMBER(Datos!L45),AND(OR(L$1005="",Datos!L45&gt;=L$1005),OR(L$1006="",Datos!L45&lt;=L$1006)),FALSE),IF(ISNUMBER(Datos!L45),AND(Datos!L45=INT(Datos!L45),AND(OR(L$1005="",Datos!L45&gt;=L$1005),OR(L$1006="",Datos!L45&lt;=L$1006))),FALSE),OR(ISNUMBER(FIND(";"&amp;UPPER(TRIM(Datos!L45&amp;""))&amp;"=",L$1007)),ISNUMBER(FIND(";"&amp;UPPER(TRIM(Datos!L45&amp;""))&amp;";",L$1007))),OR(UPPER(TRIM(Datos!L45&amp;""))="SÍ",UPPER(TRIM(Datos!L45&amp;""))="SI",UPPER(TRIM(Datos!L45&amp;""))="NO"),IF(ISNUMBER(Datos!L45),AND(OR(L$1005="",Datos!L45&gt;=L$1005),OR(L$1006="",Datos!L45&lt;=L$1006)),FALSE),TRUE))))</f>
        <v>0.0</v>
      </c>
      <c r="M45">
        <f>IF(Datos!M45="",0,IF(AND(M$1008&lt;&gt;"",Datos!M45=M$1008),0,IF(M$1004=0,0,1-CHOOSE(M$1004,IF(ISNUMBER(Datos!M45),AND(OR(M$1005="",Datos!M45&gt;=M$1005),OR(M$1006="",Datos!M45&lt;=M$1006)),FALSE),IF(ISNUMBER(Datos!M45),AND(Datos!M45=INT(Datos!M45),AND(OR(M$1005="",Datos!M45&gt;=M$1005),OR(M$1006="",Datos!M45&lt;=M$1006))),FALSE),OR(ISNUMBER(FIND(";"&amp;UPPER(TRIM(Datos!M45&amp;""))&amp;"=",M$1007)),ISNUMBER(FIND(";"&amp;UPPER(TRIM(Datos!M45&amp;""))&amp;";",M$1007))),OR(UPPER(TRIM(Datos!M45&amp;""))="SÍ",UPPER(TRIM(Datos!M45&amp;""))="SI",UPPER(TRIM(Datos!M45&amp;""))="NO"),IF(ISNUMBER(Datos!M45),AND(OR(M$1005="",Datos!M45&gt;=M$1005),OR(M$1006="",Datos!M45&lt;=M$1006)),FALSE),TRUE))))</f>
        <v>0.0</v>
      </c>
      <c r="N45">
        <f>IF(Datos!N45="",0,IF(AND(N$1008&lt;&gt;"",Datos!N45=N$1008),0,IF(N$1004=0,0,1-CHOOSE(N$1004,IF(ISNUMBER(Datos!N45),AND(OR(N$1005="",Datos!N45&gt;=N$1005),OR(N$1006="",Datos!N45&lt;=N$1006)),FALSE),IF(ISNUMBER(Datos!N45),AND(Datos!N45=INT(Datos!N45),AND(OR(N$1005="",Datos!N45&gt;=N$1005),OR(N$1006="",Datos!N45&lt;=N$1006))),FALSE),OR(ISNUMBER(FIND(";"&amp;UPPER(TRIM(Datos!N45&amp;""))&amp;"=",N$1007)),ISNUMBER(FIND(";"&amp;UPPER(TRIM(Datos!N45&amp;""))&amp;";",N$1007))),OR(UPPER(TRIM(Datos!N45&amp;""))="SÍ",UPPER(TRIM(Datos!N45&amp;""))="SI",UPPER(TRIM(Datos!N45&amp;""))="NO"),IF(ISNUMBER(Datos!N45),AND(OR(N$1005="",Datos!N45&gt;=N$1005),OR(N$1006="",Datos!N45&lt;=N$1006)),FALSE),TRUE))))</f>
        <v>0.0</v>
      </c>
      <c r="O45">
        <f>IF(Datos!O45="",0,IF(AND(O$1008&lt;&gt;"",Datos!O45=O$1008),0,IF(O$1004=0,0,1-CHOOSE(O$1004,IF(ISNUMBER(Datos!O45),AND(OR(O$1005="",Datos!O45&gt;=O$1005),OR(O$1006="",Datos!O45&lt;=O$1006)),FALSE),IF(ISNUMBER(Datos!O45),AND(Datos!O45=INT(Datos!O45),AND(OR(O$1005="",Datos!O45&gt;=O$1005),OR(O$1006="",Datos!O45&lt;=O$1006))),FALSE),OR(ISNUMBER(FIND(";"&amp;UPPER(TRIM(Datos!O45&amp;""))&amp;"=",O$1007)),ISNUMBER(FIND(";"&amp;UPPER(TRIM(Datos!O45&amp;""))&amp;";",O$1007))),OR(UPPER(TRIM(Datos!O45&amp;""))="SÍ",UPPER(TRIM(Datos!O45&amp;""))="SI",UPPER(TRIM(Datos!O45&amp;""))="NO"),IF(ISNUMBER(Datos!O45),AND(OR(O$1005="",Datos!O45&gt;=O$1005),OR(O$1006="",Datos!O45&lt;=O$1006)),FALSE),TRUE))))</f>
        <v>0.0</v>
      </c>
      <c r="P45">
        <f>IF(Datos!P45="",0,IF(AND(P$1008&lt;&gt;"",Datos!P45=P$1008),0,IF(P$1004=0,0,1-CHOOSE(P$1004,IF(ISNUMBER(Datos!P45),AND(OR(P$1005="",Datos!P45&gt;=P$1005),OR(P$1006="",Datos!P45&lt;=P$1006)),FALSE),IF(ISNUMBER(Datos!P45),AND(Datos!P45=INT(Datos!P45),AND(OR(P$1005="",Datos!P45&gt;=P$1005),OR(P$1006="",Datos!P45&lt;=P$1006))),FALSE),OR(ISNUMBER(FIND(";"&amp;UPPER(TRIM(Datos!P45&amp;""))&amp;"=",P$1007)),ISNUMBER(FIND(";"&amp;UPPER(TRIM(Datos!P45&amp;""))&amp;";",P$1007))),OR(UPPER(TRIM(Datos!P45&amp;""))="SÍ",UPPER(TRIM(Datos!P45&amp;""))="SI",UPPER(TRIM(Datos!P45&amp;""))="NO"),IF(ISNUMBER(Datos!P45),AND(OR(P$1005="",Datos!P45&gt;=P$1005),OR(P$1006="",Datos!P45&lt;=P$1006)),FALSE),TRUE))))</f>
        <v>0.0</v>
      </c>
      <c r="Q45">
        <f>IF(Datos!Q45="",0,IF(AND(Q$1008&lt;&gt;"",Datos!Q45=Q$1008),0,IF(Q$1004=0,0,1-CHOOSE(Q$1004,IF(ISNUMBER(Datos!Q45),AND(OR(Q$1005="",Datos!Q45&gt;=Q$1005),OR(Q$1006="",Datos!Q45&lt;=Q$1006)),FALSE),IF(ISNUMBER(Datos!Q45),AND(Datos!Q45=INT(Datos!Q45),AND(OR(Q$1005="",Datos!Q45&gt;=Q$1005),OR(Q$1006="",Datos!Q45&lt;=Q$1006))),FALSE),OR(ISNUMBER(FIND(";"&amp;UPPER(TRIM(Datos!Q45&amp;""))&amp;"=",Q$1007)),ISNUMBER(FIND(";"&amp;UPPER(TRIM(Datos!Q45&amp;""))&amp;";",Q$1007))),OR(UPPER(TRIM(Datos!Q45&amp;""))="SÍ",UPPER(TRIM(Datos!Q45&amp;""))="SI",UPPER(TRIM(Datos!Q45&amp;""))="NO"),IF(ISNUMBER(Datos!Q45),AND(OR(Q$1005="",Datos!Q45&gt;=Q$1005),OR(Q$1006="",Datos!Q45&lt;=Q$1006)),FALSE),TRUE))))</f>
        <v>0.0</v>
      </c>
      <c r="R45">
        <f>IF(Datos!R45="",0,IF(AND(R$1008&lt;&gt;"",Datos!R45=R$1008),0,IF(R$1004=0,0,1-CHOOSE(R$1004,IF(ISNUMBER(Datos!R45),AND(OR(R$1005="",Datos!R45&gt;=R$1005),OR(R$1006="",Datos!R45&lt;=R$1006)),FALSE),IF(ISNUMBER(Datos!R45),AND(Datos!R45=INT(Datos!R45),AND(OR(R$1005="",Datos!R45&gt;=R$1005),OR(R$1006="",Datos!R45&lt;=R$1006))),FALSE),OR(ISNUMBER(FIND(";"&amp;UPPER(TRIM(Datos!R45&amp;""))&amp;"=",R$1007)),ISNUMBER(FIND(";"&amp;UPPER(TRIM(Datos!R45&amp;""))&amp;";",R$1007))),OR(UPPER(TRIM(Datos!R45&amp;""))="SÍ",UPPER(TRIM(Datos!R45&amp;""))="SI",UPPER(TRIM(Datos!R45&amp;""))="NO"),IF(ISNUMBER(Datos!R45),AND(OR(R$1005="",Datos!R45&gt;=R$1005),OR(R$1006="",Datos!R45&lt;=R$1006)),FALSE),TRUE))))</f>
        <v>0.0</v>
      </c>
      <c r="S45">
        <f>IF(Datos!S45="",0,IF(AND(S$1008&lt;&gt;"",Datos!S45=S$1008),0,IF(S$1004=0,0,1-CHOOSE(S$1004,IF(ISNUMBER(Datos!S45),AND(OR(S$1005="",Datos!S45&gt;=S$1005),OR(S$1006="",Datos!S45&lt;=S$1006)),FALSE),IF(ISNUMBER(Datos!S45),AND(Datos!S45=INT(Datos!S45),AND(OR(S$1005="",Datos!S45&gt;=S$1005),OR(S$1006="",Datos!S45&lt;=S$1006))),FALSE),OR(ISNUMBER(FIND(";"&amp;UPPER(TRIM(Datos!S45&amp;""))&amp;"=",S$1007)),ISNUMBER(FIND(";"&amp;UPPER(TRIM(Datos!S45&amp;""))&amp;";",S$1007))),OR(UPPER(TRIM(Datos!S45&amp;""))="SÍ",UPPER(TRIM(Datos!S45&amp;""))="SI",UPPER(TRIM(Datos!S45&amp;""))="NO"),IF(ISNUMBER(Datos!S45),AND(OR(S$1005="",Datos!S45&gt;=S$1005),OR(S$1006="",Datos!S45&lt;=S$1006)),FALSE),TRUE))))</f>
        <v>0.0</v>
      </c>
      <c r="T45">
        <f>IF(Datos!T45="",0,IF(AND(T$1008&lt;&gt;"",Datos!T45=T$1008),0,IF(T$1004=0,0,1-CHOOSE(T$1004,IF(ISNUMBER(Datos!T45),AND(OR(T$1005="",Datos!T45&gt;=T$1005),OR(T$1006="",Datos!T45&lt;=T$1006)),FALSE),IF(ISNUMBER(Datos!T45),AND(Datos!T45=INT(Datos!T45),AND(OR(T$1005="",Datos!T45&gt;=T$1005),OR(T$1006="",Datos!T45&lt;=T$1006))),FALSE),OR(ISNUMBER(FIND(";"&amp;UPPER(TRIM(Datos!T45&amp;""))&amp;"=",T$1007)),ISNUMBER(FIND(";"&amp;UPPER(TRIM(Datos!T45&amp;""))&amp;";",T$1007))),OR(UPPER(TRIM(Datos!T45&amp;""))="SÍ",UPPER(TRIM(Datos!T45&amp;""))="SI",UPPER(TRIM(Datos!T45&amp;""))="NO"),IF(ISNUMBER(Datos!T45),AND(OR(T$1005="",Datos!T45&gt;=T$1005),OR(T$1006="",Datos!T45&lt;=T$1006)),FALSE),TRUE))))</f>
        <v>0.0</v>
      </c>
      <c r="U45">
        <f>IF(Datos!U45="",0,IF(AND(U$1008&lt;&gt;"",Datos!U45=U$1008),0,IF(U$1004=0,0,1-CHOOSE(U$1004,IF(ISNUMBER(Datos!U45),AND(OR(U$1005="",Datos!U45&gt;=U$1005),OR(U$1006="",Datos!U45&lt;=U$1006)),FALSE),IF(ISNUMBER(Datos!U45),AND(Datos!U45=INT(Datos!U45),AND(OR(U$1005="",Datos!U45&gt;=U$1005),OR(U$1006="",Datos!U45&lt;=U$1006))),FALSE),OR(ISNUMBER(FIND(";"&amp;UPPER(TRIM(Datos!U45&amp;""))&amp;"=",U$1007)),ISNUMBER(FIND(";"&amp;UPPER(TRIM(Datos!U45&amp;""))&amp;";",U$1007))),OR(UPPER(TRIM(Datos!U45&amp;""))="SÍ",UPPER(TRIM(Datos!U45&amp;""))="SI",UPPER(TRIM(Datos!U45&amp;""))="NO"),IF(ISNUMBER(Datos!U45),AND(OR(U$1005="",Datos!U45&gt;=U$1005),OR(U$1006="",Datos!U45&lt;=U$1006)),FALSE),TRUE))))</f>
        <v>0.0</v>
      </c>
      <c r="V45">
        <f>IF(Datos!V45="",0,IF(AND(V$1008&lt;&gt;"",Datos!V45=V$1008),0,IF(V$1004=0,0,1-CHOOSE(V$1004,IF(ISNUMBER(Datos!V45),AND(OR(V$1005="",Datos!V45&gt;=V$1005),OR(V$1006="",Datos!V45&lt;=V$1006)),FALSE),IF(ISNUMBER(Datos!V45),AND(Datos!V45=INT(Datos!V45),AND(OR(V$1005="",Datos!V45&gt;=V$1005),OR(V$1006="",Datos!V45&lt;=V$1006))),FALSE),OR(ISNUMBER(FIND(";"&amp;UPPER(TRIM(Datos!V45&amp;""))&amp;"=",V$1007)),ISNUMBER(FIND(";"&amp;UPPER(TRIM(Datos!V45&amp;""))&amp;";",V$1007))),OR(UPPER(TRIM(Datos!V45&amp;""))="SÍ",UPPER(TRIM(Datos!V45&amp;""))="SI",UPPER(TRIM(Datos!V45&amp;""))="NO"),IF(ISNUMBER(Datos!V45),AND(OR(V$1005="",Datos!V45&gt;=V$1005),OR(V$1006="",Datos!V45&lt;=V$1006)),FALSE),TRUE))))</f>
        <v>0.0</v>
      </c>
      <c r="W45">
        <f>IF(Datos!W45="",0,IF(AND(W$1008&lt;&gt;"",Datos!W45=W$1008),0,IF(W$1004=0,0,1-CHOOSE(W$1004,IF(ISNUMBER(Datos!W45),AND(OR(W$1005="",Datos!W45&gt;=W$1005),OR(W$1006="",Datos!W45&lt;=W$1006)),FALSE),IF(ISNUMBER(Datos!W45),AND(Datos!W45=INT(Datos!W45),AND(OR(W$1005="",Datos!W45&gt;=W$1005),OR(W$1006="",Datos!W45&lt;=W$1006))),FALSE),OR(ISNUMBER(FIND(";"&amp;UPPER(TRIM(Datos!W45&amp;""))&amp;"=",W$1007)),ISNUMBER(FIND(";"&amp;UPPER(TRIM(Datos!W45&amp;""))&amp;";",W$1007))),OR(UPPER(TRIM(Datos!W45&amp;""))="SÍ",UPPER(TRIM(Datos!W45&amp;""))="SI",UPPER(TRIM(Datos!W45&amp;""))="NO"),IF(ISNUMBER(Datos!W45),AND(OR(W$1005="",Datos!W45&gt;=W$1005),OR(W$1006="",Datos!W45&lt;=W$1006)),FALSE),TRUE))))</f>
        <v>0.0</v>
      </c>
      <c r="X45">
        <f>IF(Datos!X45="",0,IF(AND(X$1008&lt;&gt;"",Datos!X45=X$1008),0,IF(X$1004=0,0,1-CHOOSE(X$1004,IF(ISNUMBER(Datos!X45),AND(OR(X$1005="",Datos!X45&gt;=X$1005),OR(X$1006="",Datos!X45&lt;=X$1006)),FALSE),IF(ISNUMBER(Datos!X45),AND(Datos!X45=INT(Datos!X45),AND(OR(X$1005="",Datos!X45&gt;=X$1005),OR(X$1006="",Datos!X45&lt;=X$1006))),FALSE),OR(ISNUMBER(FIND(";"&amp;UPPER(TRIM(Datos!X45&amp;""))&amp;"=",X$1007)),ISNUMBER(FIND(";"&amp;UPPER(TRIM(Datos!X45&amp;""))&amp;";",X$1007))),OR(UPPER(TRIM(Datos!X45&amp;""))="SÍ",UPPER(TRIM(Datos!X45&amp;""))="SI",UPPER(TRIM(Datos!X45&amp;""))="NO"),IF(ISNUMBER(Datos!X45),AND(OR(X$1005="",Datos!X45&gt;=X$1005),OR(X$1006="",Datos!X45&lt;=X$1006)),FALSE),TRUE))))</f>
        <v>0.0</v>
      </c>
      <c r="Y45">
        <f>IF(Datos!Y45="",0,IF(AND(Y$1008&lt;&gt;"",Datos!Y45=Y$1008),0,IF(Y$1004=0,0,1-CHOOSE(Y$1004,IF(ISNUMBER(Datos!Y45),AND(OR(Y$1005="",Datos!Y45&gt;=Y$1005),OR(Y$1006="",Datos!Y45&lt;=Y$1006)),FALSE),IF(ISNUMBER(Datos!Y45),AND(Datos!Y45=INT(Datos!Y45),AND(OR(Y$1005="",Datos!Y45&gt;=Y$1005),OR(Y$1006="",Datos!Y45&lt;=Y$1006))),FALSE),OR(ISNUMBER(FIND(";"&amp;UPPER(TRIM(Datos!Y45&amp;""))&amp;"=",Y$1007)),ISNUMBER(FIND(";"&amp;UPPER(TRIM(Datos!Y45&amp;""))&amp;";",Y$1007))),OR(UPPER(TRIM(Datos!Y45&amp;""))="SÍ",UPPER(TRIM(Datos!Y45&amp;""))="SI",UPPER(TRIM(Datos!Y45&amp;""))="NO"),IF(ISNUMBER(Datos!Y45),AND(OR(Y$1005="",Datos!Y45&gt;=Y$1005),OR(Y$1006="",Datos!Y45&lt;=Y$1006)),FALSE),TRUE))))</f>
        <v>0.0</v>
      </c>
      <c r="Z45">
        <f>IF(Datos!Z45="",0,IF(AND(Z$1008&lt;&gt;"",Datos!Z45=Z$1008),0,IF(Z$1004=0,0,1-CHOOSE(Z$1004,IF(ISNUMBER(Datos!Z45),AND(OR(Z$1005="",Datos!Z45&gt;=Z$1005),OR(Z$1006="",Datos!Z45&lt;=Z$1006)),FALSE),IF(ISNUMBER(Datos!Z45),AND(Datos!Z45=INT(Datos!Z45),AND(OR(Z$1005="",Datos!Z45&gt;=Z$1005),OR(Z$1006="",Datos!Z45&lt;=Z$1006))),FALSE),OR(ISNUMBER(FIND(";"&amp;UPPER(TRIM(Datos!Z45&amp;""))&amp;"=",Z$1007)),ISNUMBER(FIND(";"&amp;UPPER(TRIM(Datos!Z45&amp;""))&amp;";",Z$1007))),OR(UPPER(TRIM(Datos!Z45&amp;""))="SÍ",UPPER(TRIM(Datos!Z45&amp;""))="SI",UPPER(TRIM(Datos!Z45&amp;""))="NO"),IF(ISNUMBER(Datos!Z45),AND(OR(Z$1005="",Datos!Z45&gt;=Z$1005),OR(Z$1006="",Datos!Z45&lt;=Z$1006)),FALSE),TRUE))))</f>
        <v>0.0</v>
      </c>
      <c r="AA45">
        <f>IF(Datos!AA45="",0,IF(AND(AA$1008&lt;&gt;"",Datos!AA45=AA$1008),0,IF(AA$1004=0,0,1-CHOOSE(AA$1004,IF(ISNUMBER(Datos!AA45),AND(OR(AA$1005="",Datos!AA45&gt;=AA$1005),OR(AA$1006="",Datos!AA45&lt;=AA$1006)),FALSE),IF(ISNUMBER(Datos!AA45),AND(Datos!AA45=INT(Datos!AA45),AND(OR(AA$1005="",Datos!AA45&gt;=AA$1005),OR(AA$1006="",Datos!AA45&lt;=AA$1006))),FALSE),OR(ISNUMBER(FIND(";"&amp;UPPER(TRIM(Datos!AA45&amp;""))&amp;"=",AA$1007)),ISNUMBER(FIND(";"&amp;UPPER(TRIM(Datos!AA45&amp;""))&amp;";",AA$1007))),OR(UPPER(TRIM(Datos!AA45&amp;""))="SÍ",UPPER(TRIM(Datos!AA45&amp;""))="SI",UPPER(TRIM(Datos!AA45&amp;""))="NO"),IF(ISNUMBER(Datos!AA45),AND(OR(AA$1005="",Datos!AA45&gt;=AA$1005),OR(AA$1006="",Datos!AA45&lt;=AA$1006)),FALSE),TRUE))))</f>
        <v>0.0</v>
      </c>
      <c r="AB45">
        <f>IF(Datos!AB45="",0,IF(AND(AB$1008&lt;&gt;"",Datos!AB45=AB$1008),0,IF(AB$1004=0,0,1-CHOOSE(AB$1004,IF(ISNUMBER(Datos!AB45),AND(OR(AB$1005="",Datos!AB45&gt;=AB$1005),OR(AB$1006="",Datos!AB45&lt;=AB$1006)),FALSE),IF(ISNUMBER(Datos!AB45),AND(Datos!AB45=INT(Datos!AB45),AND(OR(AB$1005="",Datos!AB45&gt;=AB$1005),OR(AB$1006="",Datos!AB45&lt;=AB$1006))),FALSE),OR(ISNUMBER(FIND(";"&amp;UPPER(TRIM(Datos!AB45&amp;""))&amp;"=",AB$1007)),ISNUMBER(FIND(";"&amp;UPPER(TRIM(Datos!AB45&amp;""))&amp;";",AB$1007))),OR(UPPER(TRIM(Datos!AB45&amp;""))="SÍ",UPPER(TRIM(Datos!AB45&amp;""))="SI",UPPER(TRIM(Datos!AB45&amp;""))="NO"),IF(ISNUMBER(Datos!AB45),AND(OR(AB$1005="",Datos!AB45&gt;=AB$1005),OR(AB$1006="",Datos!AB45&lt;=AB$1006)),FALSE),TRUE))))</f>
        <v>0.0</v>
      </c>
      <c r="AC45">
        <f>IF(Datos!AC45="",0,IF(AND(AC$1008&lt;&gt;"",Datos!AC45=AC$1008),0,IF(AC$1004=0,0,1-CHOOSE(AC$1004,IF(ISNUMBER(Datos!AC45),AND(OR(AC$1005="",Datos!AC45&gt;=AC$1005),OR(AC$1006="",Datos!AC45&lt;=AC$1006)),FALSE),IF(ISNUMBER(Datos!AC45),AND(Datos!AC45=INT(Datos!AC45),AND(OR(AC$1005="",Datos!AC45&gt;=AC$1005),OR(AC$1006="",Datos!AC45&lt;=AC$1006))),FALSE),OR(ISNUMBER(FIND(";"&amp;UPPER(TRIM(Datos!AC45&amp;""))&amp;"=",AC$1007)),ISNUMBER(FIND(";"&amp;UPPER(TRIM(Datos!AC45&amp;""))&amp;";",AC$1007))),OR(UPPER(TRIM(Datos!AC45&amp;""))="SÍ",UPPER(TRIM(Datos!AC45&amp;""))="SI",UPPER(TRIM(Datos!AC45&amp;""))="NO"),IF(ISNUMBER(Datos!AC45),AND(OR(AC$1005="",Datos!AC45&gt;=AC$1005),OR(AC$1006="",Datos!AC45&lt;=AC$1006)),FALSE),TRUE))))</f>
        <v>0.0</v>
      </c>
      <c r="AD45">
        <f>IF(Datos!AD45="",0,IF(AND(AD$1008&lt;&gt;"",Datos!AD45=AD$1008),0,IF(AD$1004=0,0,1-CHOOSE(AD$1004,IF(ISNUMBER(Datos!AD45),AND(OR(AD$1005="",Datos!AD45&gt;=AD$1005),OR(AD$1006="",Datos!AD45&lt;=AD$1006)),FALSE),IF(ISNUMBER(Datos!AD45),AND(Datos!AD45=INT(Datos!AD45),AND(OR(AD$1005="",Datos!AD45&gt;=AD$1005),OR(AD$1006="",Datos!AD45&lt;=AD$1006))),FALSE),OR(ISNUMBER(FIND(";"&amp;UPPER(TRIM(Datos!AD45&amp;""))&amp;"=",AD$1007)),ISNUMBER(FIND(";"&amp;UPPER(TRIM(Datos!AD45&amp;""))&amp;";",AD$1007))),OR(UPPER(TRIM(Datos!AD45&amp;""))="SÍ",UPPER(TRIM(Datos!AD45&amp;""))="SI",UPPER(TRIM(Datos!AD45&amp;""))="NO"),IF(ISNUMBER(Datos!AD45),AND(OR(AD$1005="",Datos!AD45&gt;=AD$1005),OR(AD$1006="",Datos!AD45&lt;=AD$1006)),FALSE),TRUE))))</f>
        <v>0.0</v>
      </c>
      <c r="AE45">
        <f>IF(Datos!AE45="",0,IF(AND(AE$1008&lt;&gt;"",Datos!AE45=AE$1008),0,IF(AE$1004=0,0,1-CHOOSE(AE$1004,IF(ISNUMBER(Datos!AE45),AND(OR(AE$1005="",Datos!AE45&gt;=AE$1005),OR(AE$1006="",Datos!AE45&lt;=AE$1006)),FALSE),IF(ISNUMBER(Datos!AE45),AND(Datos!AE45=INT(Datos!AE45),AND(OR(AE$1005="",Datos!AE45&gt;=AE$1005),OR(AE$1006="",Datos!AE45&lt;=AE$1006))),FALSE),OR(ISNUMBER(FIND(";"&amp;UPPER(TRIM(Datos!AE45&amp;""))&amp;"=",AE$1007)),ISNUMBER(FIND(";"&amp;UPPER(TRIM(Datos!AE45&amp;""))&amp;";",AE$1007))),OR(UPPER(TRIM(Datos!AE45&amp;""))="SÍ",UPPER(TRIM(Datos!AE45&amp;""))="SI",UPPER(TRIM(Datos!AE45&amp;""))="NO"),IF(ISNUMBER(Datos!AE45),AND(OR(AE$1005="",Datos!AE45&gt;=AE$1005),OR(AE$1006="",Datos!AE45&lt;=AE$1006)),FALSE),TRUE))))</f>
        <v>0.0</v>
      </c>
    </row>
    <row r="46" spans="2:31">
      <c r="B46">
        <f>IF(Datos!B46="",0,IF(AND(B$1008&lt;&gt;"",Datos!B46=B$1008),0,IF(B$1004=0,0,1-CHOOSE(B$1004,IF(ISNUMBER(Datos!B46),AND(OR(B$1005="",Datos!B46&gt;=B$1005),OR(B$1006="",Datos!B46&lt;=B$1006)),FALSE),IF(ISNUMBER(Datos!B46),AND(Datos!B46=INT(Datos!B46),AND(OR(B$1005="",Datos!B46&gt;=B$1005),OR(B$1006="",Datos!B46&lt;=B$1006))),FALSE),OR(ISNUMBER(FIND(";"&amp;UPPER(TRIM(Datos!B46&amp;""))&amp;"=",B$1007)),ISNUMBER(FIND(";"&amp;UPPER(TRIM(Datos!B46&amp;""))&amp;";",B$1007))),OR(UPPER(TRIM(Datos!B46&amp;""))="SÍ",UPPER(TRIM(Datos!B46&amp;""))="SI",UPPER(TRIM(Datos!B46&amp;""))="NO"),IF(ISNUMBER(Datos!B46),AND(OR(B$1005="",Datos!B46&gt;=B$1005),OR(B$1006="",Datos!B46&lt;=B$1006)),FALSE),TRUE))))</f>
        <v>0.0</v>
      </c>
      <c r="C46">
        <f>IF(Datos!C46="",0,IF(AND(C$1008&lt;&gt;"",Datos!C46=C$1008),0,IF(C$1004=0,0,1-CHOOSE(C$1004,IF(ISNUMBER(Datos!C46),AND(OR(C$1005="",Datos!C46&gt;=C$1005),OR(C$1006="",Datos!C46&lt;=C$1006)),FALSE),IF(ISNUMBER(Datos!C46),AND(Datos!C46=INT(Datos!C46),AND(OR(C$1005="",Datos!C46&gt;=C$1005),OR(C$1006="",Datos!C46&lt;=C$1006))),FALSE),OR(ISNUMBER(FIND(";"&amp;UPPER(TRIM(Datos!C46&amp;""))&amp;"=",C$1007)),ISNUMBER(FIND(";"&amp;UPPER(TRIM(Datos!C46&amp;""))&amp;";",C$1007))),OR(UPPER(TRIM(Datos!C46&amp;""))="SÍ",UPPER(TRIM(Datos!C46&amp;""))="SI",UPPER(TRIM(Datos!C46&amp;""))="NO"),IF(ISNUMBER(Datos!C46),AND(OR(C$1005="",Datos!C46&gt;=C$1005),OR(C$1006="",Datos!C46&lt;=C$1006)),FALSE),TRUE))))</f>
        <v>0.0</v>
      </c>
      <c r="D46">
        <f>IF(Datos!D46="",0,IF(AND(D$1008&lt;&gt;"",Datos!D46=D$1008),0,IF(D$1004=0,0,1-CHOOSE(D$1004,IF(ISNUMBER(Datos!D46),AND(OR(D$1005="",Datos!D46&gt;=D$1005),OR(D$1006="",Datos!D46&lt;=D$1006)),FALSE),IF(ISNUMBER(Datos!D46),AND(Datos!D46=INT(Datos!D46),AND(OR(D$1005="",Datos!D46&gt;=D$1005),OR(D$1006="",Datos!D46&lt;=D$1006))),FALSE),OR(ISNUMBER(FIND(";"&amp;UPPER(TRIM(Datos!D46&amp;""))&amp;"=",D$1007)),ISNUMBER(FIND(";"&amp;UPPER(TRIM(Datos!D46&amp;""))&amp;";",D$1007))),OR(UPPER(TRIM(Datos!D46&amp;""))="SÍ",UPPER(TRIM(Datos!D46&amp;""))="SI",UPPER(TRIM(Datos!D46&amp;""))="NO"),IF(ISNUMBER(Datos!D46),AND(OR(D$1005="",Datos!D46&gt;=D$1005),OR(D$1006="",Datos!D46&lt;=D$1006)),FALSE),TRUE))))</f>
        <v>0.0</v>
      </c>
      <c r="E46">
        <f>IF(Datos!E46="",0,IF(AND(E$1008&lt;&gt;"",Datos!E46=E$1008),0,IF(E$1004=0,0,1-CHOOSE(E$1004,IF(ISNUMBER(Datos!E46),AND(OR(E$1005="",Datos!E46&gt;=E$1005),OR(E$1006="",Datos!E46&lt;=E$1006)),FALSE),IF(ISNUMBER(Datos!E46),AND(Datos!E46=INT(Datos!E46),AND(OR(E$1005="",Datos!E46&gt;=E$1005),OR(E$1006="",Datos!E46&lt;=E$1006))),FALSE),OR(ISNUMBER(FIND(";"&amp;UPPER(TRIM(Datos!E46&amp;""))&amp;"=",E$1007)),ISNUMBER(FIND(";"&amp;UPPER(TRIM(Datos!E46&amp;""))&amp;";",E$1007))),OR(UPPER(TRIM(Datos!E46&amp;""))="SÍ",UPPER(TRIM(Datos!E46&amp;""))="SI",UPPER(TRIM(Datos!E46&amp;""))="NO"),IF(ISNUMBER(Datos!E46),AND(OR(E$1005="",Datos!E46&gt;=E$1005),OR(E$1006="",Datos!E46&lt;=E$1006)),FALSE),TRUE))))</f>
        <v>0.0</v>
      </c>
      <c r="F46">
        <f>IF(Datos!F46="",0,IF(AND(F$1008&lt;&gt;"",Datos!F46=F$1008),0,IF(F$1004=0,0,1-CHOOSE(F$1004,IF(ISNUMBER(Datos!F46),AND(OR(F$1005="",Datos!F46&gt;=F$1005),OR(F$1006="",Datos!F46&lt;=F$1006)),FALSE),IF(ISNUMBER(Datos!F46),AND(Datos!F46=INT(Datos!F46),AND(OR(F$1005="",Datos!F46&gt;=F$1005),OR(F$1006="",Datos!F46&lt;=F$1006))),FALSE),OR(ISNUMBER(FIND(";"&amp;UPPER(TRIM(Datos!F46&amp;""))&amp;"=",F$1007)),ISNUMBER(FIND(";"&amp;UPPER(TRIM(Datos!F46&amp;""))&amp;";",F$1007))),OR(UPPER(TRIM(Datos!F46&amp;""))="SÍ",UPPER(TRIM(Datos!F46&amp;""))="SI",UPPER(TRIM(Datos!F46&amp;""))="NO"),IF(ISNUMBER(Datos!F46),AND(OR(F$1005="",Datos!F46&gt;=F$1005),OR(F$1006="",Datos!F46&lt;=F$1006)),FALSE),TRUE))))</f>
        <v>0.0</v>
      </c>
      <c r="G46">
        <f>IF(Datos!G46="",0,IF(AND(G$1008&lt;&gt;"",Datos!G46=G$1008),0,IF(G$1004=0,0,1-CHOOSE(G$1004,IF(ISNUMBER(Datos!G46),AND(OR(G$1005="",Datos!G46&gt;=G$1005),OR(G$1006="",Datos!G46&lt;=G$1006)),FALSE),IF(ISNUMBER(Datos!G46),AND(Datos!G46=INT(Datos!G46),AND(OR(G$1005="",Datos!G46&gt;=G$1005),OR(G$1006="",Datos!G46&lt;=G$1006))),FALSE),OR(ISNUMBER(FIND(";"&amp;UPPER(TRIM(Datos!G46&amp;""))&amp;"=",G$1007)),ISNUMBER(FIND(";"&amp;UPPER(TRIM(Datos!G46&amp;""))&amp;";",G$1007))),OR(UPPER(TRIM(Datos!G46&amp;""))="SÍ",UPPER(TRIM(Datos!G46&amp;""))="SI",UPPER(TRIM(Datos!G46&amp;""))="NO"),IF(ISNUMBER(Datos!G46),AND(OR(G$1005="",Datos!G46&gt;=G$1005),OR(G$1006="",Datos!G46&lt;=G$1006)),FALSE),TRUE))))</f>
        <v>0.0</v>
      </c>
      <c r="H46">
        <f>IF(Datos!H46="",0,IF(AND(H$1008&lt;&gt;"",Datos!H46=H$1008),0,IF(H$1004=0,0,1-CHOOSE(H$1004,IF(ISNUMBER(Datos!H46),AND(OR(H$1005="",Datos!H46&gt;=H$1005),OR(H$1006="",Datos!H46&lt;=H$1006)),FALSE),IF(ISNUMBER(Datos!H46),AND(Datos!H46=INT(Datos!H46),AND(OR(H$1005="",Datos!H46&gt;=H$1005),OR(H$1006="",Datos!H46&lt;=H$1006))),FALSE),OR(ISNUMBER(FIND(";"&amp;UPPER(TRIM(Datos!H46&amp;""))&amp;"=",H$1007)),ISNUMBER(FIND(";"&amp;UPPER(TRIM(Datos!H46&amp;""))&amp;";",H$1007))),OR(UPPER(TRIM(Datos!H46&amp;""))="SÍ",UPPER(TRIM(Datos!H46&amp;""))="SI",UPPER(TRIM(Datos!H46&amp;""))="NO"),IF(ISNUMBER(Datos!H46),AND(OR(H$1005="",Datos!H46&gt;=H$1005),OR(H$1006="",Datos!H46&lt;=H$1006)),FALSE),TRUE))))</f>
        <v>0.0</v>
      </c>
      <c r="I46">
        <f>IF(Datos!I46="",0,IF(AND(I$1008&lt;&gt;"",Datos!I46=I$1008),0,IF(I$1004=0,0,1-CHOOSE(I$1004,IF(ISNUMBER(Datos!I46),AND(OR(I$1005="",Datos!I46&gt;=I$1005),OR(I$1006="",Datos!I46&lt;=I$1006)),FALSE),IF(ISNUMBER(Datos!I46),AND(Datos!I46=INT(Datos!I46),AND(OR(I$1005="",Datos!I46&gt;=I$1005),OR(I$1006="",Datos!I46&lt;=I$1006))),FALSE),OR(ISNUMBER(FIND(";"&amp;UPPER(TRIM(Datos!I46&amp;""))&amp;"=",I$1007)),ISNUMBER(FIND(";"&amp;UPPER(TRIM(Datos!I46&amp;""))&amp;";",I$1007))),OR(UPPER(TRIM(Datos!I46&amp;""))="SÍ",UPPER(TRIM(Datos!I46&amp;""))="SI",UPPER(TRIM(Datos!I46&amp;""))="NO"),IF(ISNUMBER(Datos!I46),AND(OR(I$1005="",Datos!I46&gt;=I$1005),OR(I$1006="",Datos!I46&lt;=I$1006)),FALSE),TRUE))))</f>
        <v>0.0</v>
      </c>
      <c r="J46">
        <f>IF(Datos!J46="",0,IF(AND(J$1008&lt;&gt;"",Datos!J46=J$1008),0,IF(J$1004=0,0,1-CHOOSE(J$1004,IF(ISNUMBER(Datos!J46),AND(OR(J$1005="",Datos!J46&gt;=J$1005),OR(J$1006="",Datos!J46&lt;=J$1006)),FALSE),IF(ISNUMBER(Datos!J46),AND(Datos!J46=INT(Datos!J46),AND(OR(J$1005="",Datos!J46&gt;=J$1005),OR(J$1006="",Datos!J46&lt;=J$1006))),FALSE),OR(ISNUMBER(FIND(";"&amp;UPPER(TRIM(Datos!J46&amp;""))&amp;"=",J$1007)),ISNUMBER(FIND(";"&amp;UPPER(TRIM(Datos!J46&amp;""))&amp;";",J$1007))),OR(UPPER(TRIM(Datos!J46&amp;""))="SÍ",UPPER(TRIM(Datos!J46&amp;""))="SI",UPPER(TRIM(Datos!J46&amp;""))="NO"),IF(ISNUMBER(Datos!J46),AND(OR(J$1005="",Datos!J46&gt;=J$1005),OR(J$1006="",Datos!J46&lt;=J$1006)),FALSE),TRUE))))</f>
        <v>0.0</v>
      </c>
      <c r="K46">
        <f>IF(Datos!K46="",0,IF(AND(K$1008&lt;&gt;"",Datos!K46=K$1008),0,IF(K$1004=0,0,1-CHOOSE(K$1004,IF(ISNUMBER(Datos!K46),AND(OR(K$1005="",Datos!K46&gt;=K$1005),OR(K$1006="",Datos!K46&lt;=K$1006)),FALSE),IF(ISNUMBER(Datos!K46),AND(Datos!K46=INT(Datos!K46),AND(OR(K$1005="",Datos!K46&gt;=K$1005),OR(K$1006="",Datos!K46&lt;=K$1006))),FALSE),OR(ISNUMBER(FIND(";"&amp;UPPER(TRIM(Datos!K46&amp;""))&amp;"=",K$1007)),ISNUMBER(FIND(";"&amp;UPPER(TRIM(Datos!K46&amp;""))&amp;";",K$1007))),OR(UPPER(TRIM(Datos!K46&amp;""))="SÍ",UPPER(TRIM(Datos!K46&amp;""))="SI",UPPER(TRIM(Datos!K46&amp;""))="NO"),IF(ISNUMBER(Datos!K46),AND(OR(K$1005="",Datos!K46&gt;=K$1005),OR(K$1006="",Datos!K46&lt;=K$1006)),FALSE),TRUE))))</f>
        <v>0.0</v>
      </c>
      <c r="L46">
        <f>IF(Datos!L46="",0,IF(AND(L$1008&lt;&gt;"",Datos!L46=L$1008),0,IF(L$1004=0,0,1-CHOOSE(L$1004,IF(ISNUMBER(Datos!L46),AND(OR(L$1005="",Datos!L46&gt;=L$1005),OR(L$1006="",Datos!L46&lt;=L$1006)),FALSE),IF(ISNUMBER(Datos!L46),AND(Datos!L46=INT(Datos!L46),AND(OR(L$1005="",Datos!L46&gt;=L$1005),OR(L$1006="",Datos!L46&lt;=L$1006))),FALSE),OR(ISNUMBER(FIND(";"&amp;UPPER(TRIM(Datos!L46&amp;""))&amp;"=",L$1007)),ISNUMBER(FIND(";"&amp;UPPER(TRIM(Datos!L46&amp;""))&amp;";",L$1007))),OR(UPPER(TRIM(Datos!L46&amp;""))="SÍ",UPPER(TRIM(Datos!L46&amp;""))="SI",UPPER(TRIM(Datos!L46&amp;""))="NO"),IF(ISNUMBER(Datos!L46),AND(OR(L$1005="",Datos!L46&gt;=L$1005),OR(L$1006="",Datos!L46&lt;=L$1006)),FALSE),TRUE))))</f>
        <v>0.0</v>
      </c>
      <c r="M46">
        <f>IF(Datos!M46="",0,IF(AND(M$1008&lt;&gt;"",Datos!M46=M$1008),0,IF(M$1004=0,0,1-CHOOSE(M$1004,IF(ISNUMBER(Datos!M46),AND(OR(M$1005="",Datos!M46&gt;=M$1005),OR(M$1006="",Datos!M46&lt;=M$1006)),FALSE),IF(ISNUMBER(Datos!M46),AND(Datos!M46=INT(Datos!M46),AND(OR(M$1005="",Datos!M46&gt;=M$1005),OR(M$1006="",Datos!M46&lt;=M$1006))),FALSE),OR(ISNUMBER(FIND(";"&amp;UPPER(TRIM(Datos!M46&amp;""))&amp;"=",M$1007)),ISNUMBER(FIND(";"&amp;UPPER(TRIM(Datos!M46&amp;""))&amp;";",M$1007))),OR(UPPER(TRIM(Datos!M46&amp;""))="SÍ",UPPER(TRIM(Datos!M46&amp;""))="SI",UPPER(TRIM(Datos!M46&amp;""))="NO"),IF(ISNUMBER(Datos!M46),AND(OR(M$1005="",Datos!M46&gt;=M$1005),OR(M$1006="",Datos!M46&lt;=M$1006)),FALSE),TRUE))))</f>
        <v>0.0</v>
      </c>
      <c r="N46">
        <f>IF(Datos!N46="",0,IF(AND(N$1008&lt;&gt;"",Datos!N46=N$1008),0,IF(N$1004=0,0,1-CHOOSE(N$1004,IF(ISNUMBER(Datos!N46),AND(OR(N$1005="",Datos!N46&gt;=N$1005),OR(N$1006="",Datos!N46&lt;=N$1006)),FALSE),IF(ISNUMBER(Datos!N46),AND(Datos!N46=INT(Datos!N46),AND(OR(N$1005="",Datos!N46&gt;=N$1005),OR(N$1006="",Datos!N46&lt;=N$1006))),FALSE),OR(ISNUMBER(FIND(";"&amp;UPPER(TRIM(Datos!N46&amp;""))&amp;"=",N$1007)),ISNUMBER(FIND(";"&amp;UPPER(TRIM(Datos!N46&amp;""))&amp;";",N$1007))),OR(UPPER(TRIM(Datos!N46&amp;""))="SÍ",UPPER(TRIM(Datos!N46&amp;""))="SI",UPPER(TRIM(Datos!N46&amp;""))="NO"),IF(ISNUMBER(Datos!N46),AND(OR(N$1005="",Datos!N46&gt;=N$1005),OR(N$1006="",Datos!N46&lt;=N$1006)),FALSE),TRUE))))</f>
        <v>0.0</v>
      </c>
      <c r="O46">
        <f>IF(Datos!O46="",0,IF(AND(O$1008&lt;&gt;"",Datos!O46=O$1008),0,IF(O$1004=0,0,1-CHOOSE(O$1004,IF(ISNUMBER(Datos!O46),AND(OR(O$1005="",Datos!O46&gt;=O$1005),OR(O$1006="",Datos!O46&lt;=O$1006)),FALSE),IF(ISNUMBER(Datos!O46),AND(Datos!O46=INT(Datos!O46),AND(OR(O$1005="",Datos!O46&gt;=O$1005),OR(O$1006="",Datos!O46&lt;=O$1006))),FALSE),OR(ISNUMBER(FIND(";"&amp;UPPER(TRIM(Datos!O46&amp;""))&amp;"=",O$1007)),ISNUMBER(FIND(";"&amp;UPPER(TRIM(Datos!O46&amp;""))&amp;";",O$1007))),OR(UPPER(TRIM(Datos!O46&amp;""))="SÍ",UPPER(TRIM(Datos!O46&amp;""))="SI",UPPER(TRIM(Datos!O46&amp;""))="NO"),IF(ISNUMBER(Datos!O46),AND(OR(O$1005="",Datos!O46&gt;=O$1005),OR(O$1006="",Datos!O46&lt;=O$1006)),FALSE),TRUE))))</f>
        <v>0.0</v>
      </c>
      <c r="P46">
        <f>IF(Datos!P46="",0,IF(AND(P$1008&lt;&gt;"",Datos!P46=P$1008),0,IF(P$1004=0,0,1-CHOOSE(P$1004,IF(ISNUMBER(Datos!P46),AND(OR(P$1005="",Datos!P46&gt;=P$1005),OR(P$1006="",Datos!P46&lt;=P$1006)),FALSE),IF(ISNUMBER(Datos!P46),AND(Datos!P46=INT(Datos!P46),AND(OR(P$1005="",Datos!P46&gt;=P$1005),OR(P$1006="",Datos!P46&lt;=P$1006))),FALSE),OR(ISNUMBER(FIND(";"&amp;UPPER(TRIM(Datos!P46&amp;""))&amp;"=",P$1007)),ISNUMBER(FIND(";"&amp;UPPER(TRIM(Datos!P46&amp;""))&amp;";",P$1007))),OR(UPPER(TRIM(Datos!P46&amp;""))="SÍ",UPPER(TRIM(Datos!P46&amp;""))="SI",UPPER(TRIM(Datos!P46&amp;""))="NO"),IF(ISNUMBER(Datos!P46),AND(OR(P$1005="",Datos!P46&gt;=P$1005),OR(P$1006="",Datos!P46&lt;=P$1006)),FALSE),TRUE))))</f>
        <v>0.0</v>
      </c>
      <c r="Q46">
        <f>IF(Datos!Q46="",0,IF(AND(Q$1008&lt;&gt;"",Datos!Q46=Q$1008),0,IF(Q$1004=0,0,1-CHOOSE(Q$1004,IF(ISNUMBER(Datos!Q46),AND(OR(Q$1005="",Datos!Q46&gt;=Q$1005),OR(Q$1006="",Datos!Q46&lt;=Q$1006)),FALSE),IF(ISNUMBER(Datos!Q46),AND(Datos!Q46=INT(Datos!Q46),AND(OR(Q$1005="",Datos!Q46&gt;=Q$1005),OR(Q$1006="",Datos!Q46&lt;=Q$1006))),FALSE),OR(ISNUMBER(FIND(";"&amp;UPPER(TRIM(Datos!Q46&amp;""))&amp;"=",Q$1007)),ISNUMBER(FIND(";"&amp;UPPER(TRIM(Datos!Q46&amp;""))&amp;";",Q$1007))),OR(UPPER(TRIM(Datos!Q46&amp;""))="SÍ",UPPER(TRIM(Datos!Q46&amp;""))="SI",UPPER(TRIM(Datos!Q46&amp;""))="NO"),IF(ISNUMBER(Datos!Q46),AND(OR(Q$1005="",Datos!Q46&gt;=Q$1005),OR(Q$1006="",Datos!Q46&lt;=Q$1006)),FALSE),TRUE))))</f>
        <v>0.0</v>
      </c>
      <c r="R46">
        <f>IF(Datos!R46="",0,IF(AND(R$1008&lt;&gt;"",Datos!R46=R$1008),0,IF(R$1004=0,0,1-CHOOSE(R$1004,IF(ISNUMBER(Datos!R46),AND(OR(R$1005="",Datos!R46&gt;=R$1005),OR(R$1006="",Datos!R46&lt;=R$1006)),FALSE),IF(ISNUMBER(Datos!R46),AND(Datos!R46=INT(Datos!R46),AND(OR(R$1005="",Datos!R46&gt;=R$1005),OR(R$1006="",Datos!R46&lt;=R$1006))),FALSE),OR(ISNUMBER(FIND(";"&amp;UPPER(TRIM(Datos!R46&amp;""))&amp;"=",R$1007)),ISNUMBER(FIND(";"&amp;UPPER(TRIM(Datos!R46&amp;""))&amp;";",R$1007))),OR(UPPER(TRIM(Datos!R46&amp;""))="SÍ",UPPER(TRIM(Datos!R46&amp;""))="SI",UPPER(TRIM(Datos!R46&amp;""))="NO"),IF(ISNUMBER(Datos!R46),AND(OR(R$1005="",Datos!R46&gt;=R$1005),OR(R$1006="",Datos!R46&lt;=R$1006)),FALSE),TRUE))))</f>
        <v>0.0</v>
      </c>
      <c r="S46">
        <f>IF(Datos!S46="",0,IF(AND(S$1008&lt;&gt;"",Datos!S46=S$1008),0,IF(S$1004=0,0,1-CHOOSE(S$1004,IF(ISNUMBER(Datos!S46),AND(OR(S$1005="",Datos!S46&gt;=S$1005),OR(S$1006="",Datos!S46&lt;=S$1006)),FALSE),IF(ISNUMBER(Datos!S46),AND(Datos!S46=INT(Datos!S46),AND(OR(S$1005="",Datos!S46&gt;=S$1005),OR(S$1006="",Datos!S46&lt;=S$1006))),FALSE),OR(ISNUMBER(FIND(";"&amp;UPPER(TRIM(Datos!S46&amp;""))&amp;"=",S$1007)),ISNUMBER(FIND(";"&amp;UPPER(TRIM(Datos!S46&amp;""))&amp;";",S$1007))),OR(UPPER(TRIM(Datos!S46&amp;""))="SÍ",UPPER(TRIM(Datos!S46&amp;""))="SI",UPPER(TRIM(Datos!S46&amp;""))="NO"),IF(ISNUMBER(Datos!S46),AND(OR(S$1005="",Datos!S46&gt;=S$1005),OR(S$1006="",Datos!S46&lt;=S$1006)),FALSE),TRUE))))</f>
        <v>0.0</v>
      </c>
      <c r="T46">
        <f>IF(Datos!T46="",0,IF(AND(T$1008&lt;&gt;"",Datos!T46=T$1008),0,IF(T$1004=0,0,1-CHOOSE(T$1004,IF(ISNUMBER(Datos!T46),AND(OR(T$1005="",Datos!T46&gt;=T$1005),OR(T$1006="",Datos!T46&lt;=T$1006)),FALSE),IF(ISNUMBER(Datos!T46),AND(Datos!T46=INT(Datos!T46),AND(OR(T$1005="",Datos!T46&gt;=T$1005),OR(T$1006="",Datos!T46&lt;=T$1006))),FALSE),OR(ISNUMBER(FIND(";"&amp;UPPER(TRIM(Datos!T46&amp;""))&amp;"=",T$1007)),ISNUMBER(FIND(";"&amp;UPPER(TRIM(Datos!T46&amp;""))&amp;";",T$1007))),OR(UPPER(TRIM(Datos!T46&amp;""))="SÍ",UPPER(TRIM(Datos!T46&amp;""))="SI",UPPER(TRIM(Datos!T46&amp;""))="NO"),IF(ISNUMBER(Datos!T46),AND(OR(T$1005="",Datos!T46&gt;=T$1005),OR(T$1006="",Datos!T46&lt;=T$1006)),FALSE),TRUE))))</f>
        <v>0.0</v>
      </c>
      <c r="U46">
        <f>IF(Datos!U46="",0,IF(AND(U$1008&lt;&gt;"",Datos!U46=U$1008),0,IF(U$1004=0,0,1-CHOOSE(U$1004,IF(ISNUMBER(Datos!U46),AND(OR(U$1005="",Datos!U46&gt;=U$1005),OR(U$1006="",Datos!U46&lt;=U$1006)),FALSE),IF(ISNUMBER(Datos!U46),AND(Datos!U46=INT(Datos!U46),AND(OR(U$1005="",Datos!U46&gt;=U$1005),OR(U$1006="",Datos!U46&lt;=U$1006))),FALSE),OR(ISNUMBER(FIND(";"&amp;UPPER(TRIM(Datos!U46&amp;""))&amp;"=",U$1007)),ISNUMBER(FIND(";"&amp;UPPER(TRIM(Datos!U46&amp;""))&amp;";",U$1007))),OR(UPPER(TRIM(Datos!U46&amp;""))="SÍ",UPPER(TRIM(Datos!U46&amp;""))="SI",UPPER(TRIM(Datos!U46&amp;""))="NO"),IF(ISNUMBER(Datos!U46),AND(OR(U$1005="",Datos!U46&gt;=U$1005),OR(U$1006="",Datos!U46&lt;=U$1006)),FALSE),TRUE))))</f>
        <v>0.0</v>
      </c>
      <c r="V46">
        <f>IF(Datos!V46="",0,IF(AND(V$1008&lt;&gt;"",Datos!V46=V$1008),0,IF(V$1004=0,0,1-CHOOSE(V$1004,IF(ISNUMBER(Datos!V46),AND(OR(V$1005="",Datos!V46&gt;=V$1005),OR(V$1006="",Datos!V46&lt;=V$1006)),FALSE),IF(ISNUMBER(Datos!V46),AND(Datos!V46=INT(Datos!V46),AND(OR(V$1005="",Datos!V46&gt;=V$1005),OR(V$1006="",Datos!V46&lt;=V$1006))),FALSE),OR(ISNUMBER(FIND(";"&amp;UPPER(TRIM(Datos!V46&amp;""))&amp;"=",V$1007)),ISNUMBER(FIND(";"&amp;UPPER(TRIM(Datos!V46&amp;""))&amp;";",V$1007))),OR(UPPER(TRIM(Datos!V46&amp;""))="SÍ",UPPER(TRIM(Datos!V46&amp;""))="SI",UPPER(TRIM(Datos!V46&amp;""))="NO"),IF(ISNUMBER(Datos!V46),AND(OR(V$1005="",Datos!V46&gt;=V$1005),OR(V$1006="",Datos!V46&lt;=V$1006)),FALSE),TRUE))))</f>
        <v>0.0</v>
      </c>
      <c r="W46">
        <f>IF(Datos!W46="",0,IF(AND(W$1008&lt;&gt;"",Datos!W46=W$1008),0,IF(W$1004=0,0,1-CHOOSE(W$1004,IF(ISNUMBER(Datos!W46),AND(OR(W$1005="",Datos!W46&gt;=W$1005),OR(W$1006="",Datos!W46&lt;=W$1006)),FALSE),IF(ISNUMBER(Datos!W46),AND(Datos!W46=INT(Datos!W46),AND(OR(W$1005="",Datos!W46&gt;=W$1005),OR(W$1006="",Datos!W46&lt;=W$1006))),FALSE),OR(ISNUMBER(FIND(";"&amp;UPPER(TRIM(Datos!W46&amp;""))&amp;"=",W$1007)),ISNUMBER(FIND(";"&amp;UPPER(TRIM(Datos!W46&amp;""))&amp;";",W$1007))),OR(UPPER(TRIM(Datos!W46&amp;""))="SÍ",UPPER(TRIM(Datos!W46&amp;""))="SI",UPPER(TRIM(Datos!W46&amp;""))="NO"),IF(ISNUMBER(Datos!W46),AND(OR(W$1005="",Datos!W46&gt;=W$1005),OR(W$1006="",Datos!W46&lt;=W$1006)),FALSE),TRUE))))</f>
        <v>0.0</v>
      </c>
      <c r="X46">
        <f>IF(Datos!X46="",0,IF(AND(X$1008&lt;&gt;"",Datos!X46=X$1008),0,IF(X$1004=0,0,1-CHOOSE(X$1004,IF(ISNUMBER(Datos!X46),AND(OR(X$1005="",Datos!X46&gt;=X$1005),OR(X$1006="",Datos!X46&lt;=X$1006)),FALSE),IF(ISNUMBER(Datos!X46),AND(Datos!X46=INT(Datos!X46),AND(OR(X$1005="",Datos!X46&gt;=X$1005),OR(X$1006="",Datos!X46&lt;=X$1006))),FALSE),OR(ISNUMBER(FIND(";"&amp;UPPER(TRIM(Datos!X46&amp;""))&amp;"=",X$1007)),ISNUMBER(FIND(";"&amp;UPPER(TRIM(Datos!X46&amp;""))&amp;";",X$1007))),OR(UPPER(TRIM(Datos!X46&amp;""))="SÍ",UPPER(TRIM(Datos!X46&amp;""))="SI",UPPER(TRIM(Datos!X46&amp;""))="NO"),IF(ISNUMBER(Datos!X46),AND(OR(X$1005="",Datos!X46&gt;=X$1005),OR(X$1006="",Datos!X46&lt;=X$1006)),FALSE),TRUE))))</f>
        <v>0.0</v>
      </c>
      <c r="Y46">
        <f>IF(Datos!Y46="",0,IF(AND(Y$1008&lt;&gt;"",Datos!Y46=Y$1008),0,IF(Y$1004=0,0,1-CHOOSE(Y$1004,IF(ISNUMBER(Datos!Y46),AND(OR(Y$1005="",Datos!Y46&gt;=Y$1005),OR(Y$1006="",Datos!Y46&lt;=Y$1006)),FALSE),IF(ISNUMBER(Datos!Y46),AND(Datos!Y46=INT(Datos!Y46),AND(OR(Y$1005="",Datos!Y46&gt;=Y$1005),OR(Y$1006="",Datos!Y46&lt;=Y$1006))),FALSE),OR(ISNUMBER(FIND(";"&amp;UPPER(TRIM(Datos!Y46&amp;""))&amp;"=",Y$1007)),ISNUMBER(FIND(";"&amp;UPPER(TRIM(Datos!Y46&amp;""))&amp;";",Y$1007))),OR(UPPER(TRIM(Datos!Y46&amp;""))="SÍ",UPPER(TRIM(Datos!Y46&amp;""))="SI",UPPER(TRIM(Datos!Y46&amp;""))="NO"),IF(ISNUMBER(Datos!Y46),AND(OR(Y$1005="",Datos!Y46&gt;=Y$1005),OR(Y$1006="",Datos!Y46&lt;=Y$1006)),FALSE),TRUE))))</f>
        <v>0.0</v>
      </c>
      <c r="Z46">
        <f>IF(Datos!Z46="",0,IF(AND(Z$1008&lt;&gt;"",Datos!Z46=Z$1008),0,IF(Z$1004=0,0,1-CHOOSE(Z$1004,IF(ISNUMBER(Datos!Z46),AND(OR(Z$1005="",Datos!Z46&gt;=Z$1005),OR(Z$1006="",Datos!Z46&lt;=Z$1006)),FALSE),IF(ISNUMBER(Datos!Z46),AND(Datos!Z46=INT(Datos!Z46),AND(OR(Z$1005="",Datos!Z46&gt;=Z$1005),OR(Z$1006="",Datos!Z46&lt;=Z$1006))),FALSE),OR(ISNUMBER(FIND(";"&amp;UPPER(TRIM(Datos!Z46&amp;""))&amp;"=",Z$1007)),ISNUMBER(FIND(";"&amp;UPPER(TRIM(Datos!Z46&amp;""))&amp;";",Z$1007))),OR(UPPER(TRIM(Datos!Z46&amp;""))="SÍ",UPPER(TRIM(Datos!Z46&amp;""))="SI",UPPER(TRIM(Datos!Z46&amp;""))="NO"),IF(ISNUMBER(Datos!Z46),AND(OR(Z$1005="",Datos!Z46&gt;=Z$1005),OR(Z$1006="",Datos!Z46&lt;=Z$1006)),FALSE),TRUE))))</f>
        <v>0.0</v>
      </c>
      <c r="AA46">
        <f>IF(Datos!AA46="",0,IF(AND(AA$1008&lt;&gt;"",Datos!AA46=AA$1008),0,IF(AA$1004=0,0,1-CHOOSE(AA$1004,IF(ISNUMBER(Datos!AA46),AND(OR(AA$1005="",Datos!AA46&gt;=AA$1005),OR(AA$1006="",Datos!AA46&lt;=AA$1006)),FALSE),IF(ISNUMBER(Datos!AA46),AND(Datos!AA46=INT(Datos!AA46),AND(OR(AA$1005="",Datos!AA46&gt;=AA$1005),OR(AA$1006="",Datos!AA46&lt;=AA$1006))),FALSE),OR(ISNUMBER(FIND(";"&amp;UPPER(TRIM(Datos!AA46&amp;""))&amp;"=",AA$1007)),ISNUMBER(FIND(";"&amp;UPPER(TRIM(Datos!AA46&amp;""))&amp;";",AA$1007))),OR(UPPER(TRIM(Datos!AA46&amp;""))="SÍ",UPPER(TRIM(Datos!AA46&amp;""))="SI",UPPER(TRIM(Datos!AA46&amp;""))="NO"),IF(ISNUMBER(Datos!AA46),AND(OR(AA$1005="",Datos!AA46&gt;=AA$1005),OR(AA$1006="",Datos!AA46&lt;=AA$1006)),FALSE),TRUE))))</f>
        <v>0.0</v>
      </c>
      <c r="AB46">
        <f>IF(Datos!AB46="",0,IF(AND(AB$1008&lt;&gt;"",Datos!AB46=AB$1008),0,IF(AB$1004=0,0,1-CHOOSE(AB$1004,IF(ISNUMBER(Datos!AB46),AND(OR(AB$1005="",Datos!AB46&gt;=AB$1005),OR(AB$1006="",Datos!AB46&lt;=AB$1006)),FALSE),IF(ISNUMBER(Datos!AB46),AND(Datos!AB46=INT(Datos!AB46),AND(OR(AB$1005="",Datos!AB46&gt;=AB$1005),OR(AB$1006="",Datos!AB46&lt;=AB$1006))),FALSE),OR(ISNUMBER(FIND(";"&amp;UPPER(TRIM(Datos!AB46&amp;""))&amp;"=",AB$1007)),ISNUMBER(FIND(";"&amp;UPPER(TRIM(Datos!AB46&amp;""))&amp;";",AB$1007))),OR(UPPER(TRIM(Datos!AB46&amp;""))="SÍ",UPPER(TRIM(Datos!AB46&amp;""))="SI",UPPER(TRIM(Datos!AB46&amp;""))="NO"),IF(ISNUMBER(Datos!AB46),AND(OR(AB$1005="",Datos!AB46&gt;=AB$1005),OR(AB$1006="",Datos!AB46&lt;=AB$1006)),FALSE),TRUE))))</f>
        <v>0.0</v>
      </c>
      <c r="AC46">
        <f>IF(Datos!AC46="",0,IF(AND(AC$1008&lt;&gt;"",Datos!AC46=AC$1008),0,IF(AC$1004=0,0,1-CHOOSE(AC$1004,IF(ISNUMBER(Datos!AC46),AND(OR(AC$1005="",Datos!AC46&gt;=AC$1005),OR(AC$1006="",Datos!AC46&lt;=AC$1006)),FALSE),IF(ISNUMBER(Datos!AC46),AND(Datos!AC46=INT(Datos!AC46),AND(OR(AC$1005="",Datos!AC46&gt;=AC$1005),OR(AC$1006="",Datos!AC46&lt;=AC$1006))),FALSE),OR(ISNUMBER(FIND(";"&amp;UPPER(TRIM(Datos!AC46&amp;""))&amp;"=",AC$1007)),ISNUMBER(FIND(";"&amp;UPPER(TRIM(Datos!AC46&amp;""))&amp;";",AC$1007))),OR(UPPER(TRIM(Datos!AC46&amp;""))="SÍ",UPPER(TRIM(Datos!AC46&amp;""))="SI",UPPER(TRIM(Datos!AC46&amp;""))="NO"),IF(ISNUMBER(Datos!AC46),AND(OR(AC$1005="",Datos!AC46&gt;=AC$1005),OR(AC$1006="",Datos!AC46&lt;=AC$1006)),FALSE),TRUE))))</f>
        <v>0.0</v>
      </c>
      <c r="AD46">
        <f>IF(Datos!AD46="",0,IF(AND(AD$1008&lt;&gt;"",Datos!AD46=AD$1008),0,IF(AD$1004=0,0,1-CHOOSE(AD$1004,IF(ISNUMBER(Datos!AD46),AND(OR(AD$1005="",Datos!AD46&gt;=AD$1005),OR(AD$1006="",Datos!AD46&lt;=AD$1006)),FALSE),IF(ISNUMBER(Datos!AD46),AND(Datos!AD46=INT(Datos!AD46),AND(OR(AD$1005="",Datos!AD46&gt;=AD$1005),OR(AD$1006="",Datos!AD46&lt;=AD$1006))),FALSE),OR(ISNUMBER(FIND(";"&amp;UPPER(TRIM(Datos!AD46&amp;""))&amp;"=",AD$1007)),ISNUMBER(FIND(";"&amp;UPPER(TRIM(Datos!AD46&amp;""))&amp;";",AD$1007))),OR(UPPER(TRIM(Datos!AD46&amp;""))="SÍ",UPPER(TRIM(Datos!AD46&amp;""))="SI",UPPER(TRIM(Datos!AD46&amp;""))="NO"),IF(ISNUMBER(Datos!AD46),AND(OR(AD$1005="",Datos!AD46&gt;=AD$1005),OR(AD$1006="",Datos!AD46&lt;=AD$1006)),FALSE),TRUE))))</f>
        <v>0.0</v>
      </c>
      <c r="AE46">
        <f>IF(Datos!AE46="",0,IF(AND(AE$1008&lt;&gt;"",Datos!AE46=AE$1008),0,IF(AE$1004=0,0,1-CHOOSE(AE$1004,IF(ISNUMBER(Datos!AE46),AND(OR(AE$1005="",Datos!AE46&gt;=AE$1005),OR(AE$1006="",Datos!AE46&lt;=AE$1006)),FALSE),IF(ISNUMBER(Datos!AE46),AND(Datos!AE46=INT(Datos!AE46),AND(OR(AE$1005="",Datos!AE46&gt;=AE$1005),OR(AE$1006="",Datos!AE46&lt;=AE$1006))),FALSE),OR(ISNUMBER(FIND(";"&amp;UPPER(TRIM(Datos!AE46&amp;""))&amp;"=",AE$1007)),ISNUMBER(FIND(";"&amp;UPPER(TRIM(Datos!AE46&amp;""))&amp;";",AE$1007))),OR(UPPER(TRIM(Datos!AE46&amp;""))="SÍ",UPPER(TRIM(Datos!AE46&amp;""))="SI",UPPER(TRIM(Datos!AE46&amp;""))="NO"),IF(ISNUMBER(Datos!AE46),AND(OR(AE$1005="",Datos!AE46&gt;=AE$1005),OR(AE$1006="",Datos!AE46&lt;=AE$1006)),FALSE),TRUE))))</f>
        <v>0.0</v>
      </c>
    </row>
    <row r="47" spans="2:31">
      <c r="B47">
        <f>IF(Datos!B47="",0,IF(AND(B$1008&lt;&gt;"",Datos!B47=B$1008),0,IF(B$1004=0,0,1-CHOOSE(B$1004,IF(ISNUMBER(Datos!B47),AND(OR(B$1005="",Datos!B47&gt;=B$1005),OR(B$1006="",Datos!B47&lt;=B$1006)),FALSE),IF(ISNUMBER(Datos!B47),AND(Datos!B47=INT(Datos!B47),AND(OR(B$1005="",Datos!B47&gt;=B$1005),OR(B$1006="",Datos!B47&lt;=B$1006))),FALSE),OR(ISNUMBER(FIND(";"&amp;UPPER(TRIM(Datos!B47&amp;""))&amp;"=",B$1007)),ISNUMBER(FIND(";"&amp;UPPER(TRIM(Datos!B47&amp;""))&amp;";",B$1007))),OR(UPPER(TRIM(Datos!B47&amp;""))="SÍ",UPPER(TRIM(Datos!B47&amp;""))="SI",UPPER(TRIM(Datos!B47&amp;""))="NO"),IF(ISNUMBER(Datos!B47),AND(OR(B$1005="",Datos!B47&gt;=B$1005),OR(B$1006="",Datos!B47&lt;=B$1006)),FALSE),TRUE))))</f>
        <v>0.0</v>
      </c>
      <c r="C47">
        <f>IF(Datos!C47="",0,IF(AND(C$1008&lt;&gt;"",Datos!C47=C$1008),0,IF(C$1004=0,0,1-CHOOSE(C$1004,IF(ISNUMBER(Datos!C47),AND(OR(C$1005="",Datos!C47&gt;=C$1005),OR(C$1006="",Datos!C47&lt;=C$1006)),FALSE),IF(ISNUMBER(Datos!C47),AND(Datos!C47=INT(Datos!C47),AND(OR(C$1005="",Datos!C47&gt;=C$1005),OR(C$1006="",Datos!C47&lt;=C$1006))),FALSE),OR(ISNUMBER(FIND(";"&amp;UPPER(TRIM(Datos!C47&amp;""))&amp;"=",C$1007)),ISNUMBER(FIND(";"&amp;UPPER(TRIM(Datos!C47&amp;""))&amp;";",C$1007))),OR(UPPER(TRIM(Datos!C47&amp;""))="SÍ",UPPER(TRIM(Datos!C47&amp;""))="SI",UPPER(TRIM(Datos!C47&amp;""))="NO"),IF(ISNUMBER(Datos!C47),AND(OR(C$1005="",Datos!C47&gt;=C$1005),OR(C$1006="",Datos!C47&lt;=C$1006)),FALSE),TRUE))))</f>
        <v>0.0</v>
      </c>
      <c r="D47">
        <f>IF(Datos!D47="",0,IF(AND(D$1008&lt;&gt;"",Datos!D47=D$1008),0,IF(D$1004=0,0,1-CHOOSE(D$1004,IF(ISNUMBER(Datos!D47),AND(OR(D$1005="",Datos!D47&gt;=D$1005),OR(D$1006="",Datos!D47&lt;=D$1006)),FALSE),IF(ISNUMBER(Datos!D47),AND(Datos!D47=INT(Datos!D47),AND(OR(D$1005="",Datos!D47&gt;=D$1005),OR(D$1006="",Datos!D47&lt;=D$1006))),FALSE),OR(ISNUMBER(FIND(";"&amp;UPPER(TRIM(Datos!D47&amp;""))&amp;"=",D$1007)),ISNUMBER(FIND(";"&amp;UPPER(TRIM(Datos!D47&amp;""))&amp;";",D$1007))),OR(UPPER(TRIM(Datos!D47&amp;""))="SÍ",UPPER(TRIM(Datos!D47&amp;""))="SI",UPPER(TRIM(Datos!D47&amp;""))="NO"),IF(ISNUMBER(Datos!D47),AND(OR(D$1005="",Datos!D47&gt;=D$1005),OR(D$1006="",Datos!D47&lt;=D$1006)),FALSE),TRUE))))</f>
        <v>0.0</v>
      </c>
      <c r="E47">
        <f>IF(Datos!E47="",0,IF(AND(E$1008&lt;&gt;"",Datos!E47=E$1008),0,IF(E$1004=0,0,1-CHOOSE(E$1004,IF(ISNUMBER(Datos!E47),AND(OR(E$1005="",Datos!E47&gt;=E$1005),OR(E$1006="",Datos!E47&lt;=E$1006)),FALSE),IF(ISNUMBER(Datos!E47),AND(Datos!E47=INT(Datos!E47),AND(OR(E$1005="",Datos!E47&gt;=E$1005),OR(E$1006="",Datos!E47&lt;=E$1006))),FALSE),OR(ISNUMBER(FIND(";"&amp;UPPER(TRIM(Datos!E47&amp;""))&amp;"=",E$1007)),ISNUMBER(FIND(";"&amp;UPPER(TRIM(Datos!E47&amp;""))&amp;";",E$1007))),OR(UPPER(TRIM(Datos!E47&amp;""))="SÍ",UPPER(TRIM(Datos!E47&amp;""))="SI",UPPER(TRIM(Datos!E47&amp;""))="NO"),IF(ISNUMBER(Datos!E47),AND(OR(E$1005="",Datos!E47&gt;=E$1005),OR(E$1006="",Datos!E47&lt;=E$1006)),FALSE),TRUE))))</f>
        <v>0.0</v>
      </c>
      <c r="F47">
        <f>IF(Datos!F47="",0,IF(AND(F$1008&lt;&gt;"",Datos!F47=F$1008),0,IF(F$1004=0,0,1-CHOOSE(F$1004,IF(ISNUMBER(Datos!F47),AND(OR(F$1005="",Datos!F47&gt;=F$1005),OR(F$1006="",Datos!F47&lt;=F$1006)),FALSE),IF(ISNUMBER(Datos!F47),AND(Datos!F47=INT(Datos!F47),AND(OR(F$1005="",Datos!F47&gt;=F$1005),OR(F$1006="",Datos!F47&lt;=F$1006))),FALSE),OR(ISNUMBER(FIND(";"&amp;UPPER(TRIM(Datos!F47&amp;""))&amp;"=",F$1007)),ISNUMBER(FIND(";"&amp;UPPER(TRIM(Datos!F47&amp;""))&amp;";",F$1007))),OR(UPPER(TRIM(Datos!F47&amp;""))="SÍ",UPPER(TRIM(Datos!F47&amp;""))="SI",UPPER(TRIM(Datos!F47&amp;""))="NO"),IF(ISNUMBER(Datos!F47),AND(OR(F$1005="",Datos!F47&gt;=F$1005),OR(F$1006="",Datos!F47&lt;=F$1006)),FALSE),TRUE))))</f>
        <v>0.0</v>
      </c>
      <c r="G47">
        <f>IF(Datos!G47="",0,IF(AND(G$1008&lt;&gt;"",Datos!G47=G$1008),0,IF(G$1004=0,0,1-CHOOSE(G$1004,IF(ISNUMBER(Datos!G47),AND(OR(G$1005="",Datos!G47&gt;=G$1005),OR(G$1006="",Datos!G47&lt;=G$1006)),FALSE),IF(ISNUMBER(Datos!G47),AND(Datos!G47=INT(Datos!G47),AND(OR(G$1005="",Datos!G47&gt;=G$1005),OR(G$1006="",Datos!G47&lt;=G$1006))),FALSE),OR(ISNUMBER(FIND(";"&amp;UPPER(TRIM(Datos!G47&amp;""))&amp;"=",G$1007)),ISNUMBER(FIND(";"&amp;UPPER(TRIM(Datos!G47&amp;""))&amp;";",G$1007))),OR(UPPER(TRIM(Datos!G47&amp;""))="SÍ",UPPER(TRIM(Datos!G47&amp;""))="SI",UPPER(TRIM(Datos!G47&amp;""))="NO"),IF(ISNUMBER(Datos!G47),AND(OR(G$1005="",Datos!G47&gt;=G$1005),OR(G$1006="",Datos!G47&lt;=G$1006)),FALSE),TRUE))))</f>
        <v>0.0</v>
      </c>
      <c r="H47">
        <f>IF(Datos!H47="",0,IF(AND(H$1008&lt;&gt;"",Datos!H47=H$1008),0,IF(H$1004=0,0,1-CHOOSE(H$1004,IF(ISNUMBER(Datos!H47),AND(OR(H$1005="",Datos!H47&gt;=H$1005),OR(H$1006="",Datos!H47&lt;=H$1006)),FALSE),IF(ISNUMBER(Datos!H47),AND(Datos!H47=INT(Datos!H47),AND(OR(H$1005="",Datos!H47&gt;=H$1005),OR(H$1006="",Datos!H47&lt;=H$1006))),FALSE),OR(ISNUMBER(FIND(";"&amp;UPPER(TRIM(Datos!H47&amp;""))&amp;"=",H$1007)),ISNUMBER(FIND(";"&amp;UPPER(TRIM(Datos!H47&amp;""))&amp;";",H$1007))),OR(UPPER(TRIM(Datos!H47&amp;""))="SÍ",UPPER(TRIM(Datos!H47&amp;""))="SI",UPPER(TRIM(Datos!H47&amp;""))="NO"),IF(ISNUMBER(Datos!H47),AND(OR(H$1005="",Datos!H47&gt;=H$1005),OR(H$1006="",Datos!H47&lt;=H$1006)),FALSE),TRUE))))</f>
        <v>0.0</v>
      </c>
      <c r="I47">
        <f>IF(Datos!I47="",0,IF(AND(I$1008&lt;&gt;"",Datos!I47=I$1008),0,IF(I$1004=0,0,1-CHOOSE(I$1004,IF(ISNUMBER(Datos!I47),AND(OR(I$1005="",Datos!I47&gt;=I$1005),OR(I$1006="",Datos!I47&lt;=I$1006)),FALSE),IF(ISNUMBER(Datos!I47),AND(Datos!I47=INT(Datos!I47),AND(OR(I$1005="",Datos!I47&gt;=I$1005),OR(I$1006="",Datos!I47&lt;=I$1006))),FALSE),OR(ISNUMBER(FIND(";"&amp;UPPER(TRIM(Datos!I47&amp;""))&amp;"=",I$1007)),ISNUMBER(FIND(";"&amp;UPPER(TRIM(Datos!I47&amp;""))&amp;";",I$1007))),OR(UPPER(TRIM(Datos!I47&amp;""))="SÍ",UPPER(TRIM(Datos!I47&amp;""))="SI",UPPER(TRIM(Datos!I47&amp;""))="NO"),IF(ISNUMBER(Datos!I47),AND(OR(I$1005="",Datos!I47&gt;=I$1005),OR(I$1006="",Datos!I47&lt;=I$1006)),FALSE),TRUE))))</f>
        <v>0.0</v>
      </c>
      <c r="J47">
        <f>IF(Datos!J47="",0,IF(AND(J$1008&lt;&gt;"",Datos!J47=J$1008),0,IF(J$1004=0,0,1-CHOOSE(J$1004,IF(ISNUMBER(Datos!J47),AND(OR(J$1005="",Datos!J47&gt;=J$1005),OR(J$1006="",Datos!J47&lt;=J$1006)),FALSE),IF(ISNUMBER(Datos!J47),AND(Datos!J47=INT(Datos!J47),AND(OR(J$1005="",Datos!J47&gt;=J$1005),OR(J$1006="",Datos!J47&lt;=J$1006))),FALSE),OR(ISNUMBER(FIND(";"&amp;UPPER(TRIM(Datos!J47&amp;""))&amp;"=",J$1007)),ISNUMBER(FIND(";"&amp;UPPER(TRIM(Datos!J47&amp;""))&amp;";",J$1007))),OR(UPPER(TRIM(Datos!J47&amp;""))="SÍ",UPPER(TRIM(Datos!J47&amp;""))="SI",UPPER(TRIM(Datos!J47&amp;""))="NO"),IF(ISNUMBER(Datos!J47),AND(OR(J$1005="",Datos!J47&gt;=J$1005),OR(J$1006="",Datos!J47&lt;=J$1006)),FALSE),TRUE))))</f>
        <v>0.0</v>
      </c>
      <c r="K47">
        <f>IF(Datos!K47="",0,IF(AND(K$1008&lt;&gt;"",Datos!K47=K$1008),0,IF(K$1004=0,0,1-CHOOSE(K$1004,IF(ISNUMBER(Datos!K47),AND(OR(K$1005="",Datos!K47&gt;=K$1005),OR(K$1006="",Datos!K47&lt;=K$1006)),FALSE),IF(ISNUMBER(Datos!K47),AND(Datos!K47=INT(Datos!K47),AND(OR(K$1005="",Datos!K47&gt;=K$1005),OR(K$1006="",Datos!K47&lt;=K$1006))),FALSE),OR(ISNUMBER(FIND(";"&amp;UPPER(TRIM(Datos!K47&amp;""))&amp;"=",K$1007)),ISNUMBER(FIND(";"&amp;UPPER(TRIM(Datos!K47&amp;""))&amp;";",K$1007))),OR(UPPER(TRIM(Datos!K47&amp;""))="SÍ",UPPER(TRIM(Datos!K47&amp;""))="SI",UPPER(TRIM(Datos!K47&amp;""))="NO"),IF(ISNUMBER(Datos!K47),AND(OR(K$1005="",Datos!K47&gt;=K$1005),OR(K$1006="",Datos!K47&lt;=K$1006)),FALSE),TRUE))))</f>
        <v>0.0</v>
      </c>
      <c r="L47">
        <f>IF(Datos!L47="",0,IF(AND(L$1008&lt;&gt;"",Datos!L47=L$1008),0,IF(L$1004=0,0,1-CHOOSE(L$1004,IF(ISNUMBER(Datos!L47),AND(OR(L$1005="",Datos!L47&gt;=L$1005),OR(L$1006="",Datos!L47&lt;=L$1006)),FALSE),IF(ISNUMBER(Datos!L47),AND(Datos!L47=INT(Datos!L47),AND(OR(L$1005="",Datos!L47&gt;=L$1005),OR(L$1006="",Datos!L47&lt;=L$1006))),FALSE),OR(ISNUMBER(FIND(";"&amp;UPPER(TRIM(Datos!L47&amp;""))&amp;"=",L$1007)),ISNUMBER(FIND(";"&amp;UPPER(TRIM(Datos!L47&amp;""))&amp;";",L$1007))),OR(UPPER(TRIM(Datos!L47&amp;""))="SÍ",UPPER(TRIM(Datos!L47&amp;""))="SI",UPPER(TRIM(Datos!L47&amp;""))="NO"),IF(ISNUMBER(Datos!L47),AND(OR(L$1005="",Datos!L47&gt;=L$1005),OR(L$1006="",Datos!L47&lt;=L$1006)),FALSE),TRUE))))</f>
        <v>0.0</v>
      </c>
      <c r="M47">
        <f>IF(Datos!M47="",0,IF(AND(M$1008&lt;&gt;"",Datos!M47=M$1008),0,IF(M$1004=0,0,1-CHOOSE(M$1004,IF(ISNUMBER(Datos!M47),AND(OR(M$1005="",Datos!M47&gt;=M$1005),OR(M$1006="",Datos!M47&lt;=M$1006)),FALSE),IF(ISNUMBER(Datos!M47),AND(Datos!M47=INT(Datos!M47),AND(OR(M$1005="",Datos!M47&gt;=M$1005),OR(M$1006="",Datos!M47&lt;=M$1006))),FALSE),OR(ISNUMBER(FIND(";"&amp;UPPER(TRIM(Datos!M47&amp;""))&amp;"=",M$1007)),ISNUMBER(FIND(";"&amp;UPPER(TRIM(Datos!M47&amp;""))&amp;";",M$1007))),OR(UPPER(TRIM(Datos!M47&amp;""))="SÍ",UPPER(TRIM(Datos!M47&amp;""))="SI",UPPER(TRIM(Datos!M47&amp;""))="NO"),IF(ISNUMBER(Datos!M47),AND(OR(M$1005="",Datos!M47&gt;=M$1005),OR(M$1006="",Datos!M47&lt;=M$1006)),FALSE),TRUE))))</f>
        <v>0.0</v>
      </c>
      <c r="N47">
        <f>IF(Datos!N47="",0,IF(AND(N$1008&lt;&gt;"",Datos!N47=N$1008),0,IF(N$1004=0,0,1-CHOOSE(N$1004,IF(ISNUMBER(Datos!N47),AND(OR(N$1005="",Datos!N47&gt;=N$1005),OR(N$1006="",Datos!N47&lt;=N$1006)),FALSE),IF(ISNUMBER(Datos!N47),AND(Datos!N47=INT(Datos!N47),AND(OR(N$1005="",Datos!N47&gt;=N$1005),OR(N$1006="",Datos!N47&lt;=N$1006))),FALSE),OR(ISNUMBER(FIND(";"&amp;UPPER(TRIM(Datos!N47&amp;""))&amp;"=",N$1007)),ISNUMBER(FIND(";"&amp;UPPER(TRIM(Datos!N47&amp;""))&amp;";",N$1007))),OR(UPPER(TRIM(Datos!N47&amp;""))="SÍ",UPPER(TRIM(Datos!N47&amp;""))="SI",UPPER(TRIM(Datos!N47&amp;""))="NO"),IF(ISNUMBER(Datos!N47),AND(OR(N$1005="",Datos!N47&gt;=N$1005),OR(N$1006="",Datos!N47&lt;=N$1006)),FALSE),TRUE))))</f>
        <v>0.0</v>
      </c>
      <c r="O47">
        <f>IF(Datos!O47="",0,IF(AND(O$1008&lt;&gt;"",Datos!O47=O$1008),0,IF(O$1004=0,0,1-CHOOSE(O$1004,IF(ISNUMBER(Datos!O47),AND(OR(O$1005="",Datos!O47&gt;=O$1005),OR(O$1006="",Datos!O47&lt;=O$1006)),FALSE),IF(ISNUMBER(Datos!O47),AND(Datos!O47=INT(Datos!O47),AND(OR(O$1005="",Datos!O47&gt;=O$1005),OR(O$1006="",Datos!O47&lt;=O$1006))),FALSE),OR(ISNUMBER(FIND(";"&amp;UPPER(TRIM(Datos!O47&amp;""))&amp;"=",O$1007)),ISNUMBER(FIND(";"&amp;UPPER(TRIM(Datos!O47&amp;""))&amp;";",O$1007))),OR(UPPER(TRIM(Datos!O47&amp;""))="SÍ",UPPER(TRIM(Datos!O47&amp;""))="SI",UPPER(TRIM(Datos!O47&amp;""))="NO"),IF(ISNUMBER(Datos!O47),AND(OR(O$1005="",Datos!O47&gt;=O$1005),OR(O$1006="",Datos!O47&lt;=O$1006)),FALSE),TRUE))))</f>
        <v>0.0</v>
      </c>
      <c r="P47">
        <f>IF(Datos!P47="",0,IF(AND(P$1008&lt;&gt;"",Datos!P47=P$1008),0,IF(P$1004=0,0,1-CHOOSE(P$1004,IF(ISNUMBER(Datos!P47),AND(OR(P$1005="",Datos!P47&gt;=P$1005),OR(P$1006="",Datos!P47&lt;=P$1006)),FALSE),IF(ISNUMBER(Datos!P47),AND(Datos!P47=INT(Datos!P47),AND(OR(P$1005="",Datos!P47&gt;=P$1005),OR(P$1006="",Datos!P47&lt;=P$1006))),FALSE),OR(ISNUMBER(FIND(";"&amp;UPPER(TRIM(Datos!P47&amp;""))&amp;"=",P$1007)),ISNUMBER(FIND(";"&amp;UPPER(TRIM(Datos!P47&amp;""))&amp;";",P$1007))),OR(UPPER(TRIM(Datos!P47&amp;""))="SÍ",UPPER(TRIM(Datos!P47&amp;""))="SI",UPPER(TRIM(Datos!P47&amp;""))="NO"),IF(ISNUMBER(Datos!P47),AND(OR(P$1005="",Datos!P47&gt;=P$1005),OR(P$1006="",Datos!P47&lt;=P$1006)),FALSE),TRUE))))</f>
        <v>0.0</v>
      </c>
      <c r="Q47">
        <f>IF(Datos!Q47="",0,IF(AND(Q$1008&lt;&gt;"",Datos!Q47=Q$1008),0,IF(Q$1004=0,0,1-CHOOSE(Q$1004,IF(ISNUMBER(Datos!Q47),AND(OR(Q$1005="",Datos!Q47&gt;=Q$1005),OR(Q$1006="",Datos!Q47&lt;=Q$1006)),FALSE),IF(ISNUMBER(Datos!Q47),AND(Datos!Q47=INT(Datos!Q47),AND(OR(Q$1005="",Datos!Q47&gt;=Q$1005),OR(Q$1006="",Datos!Q47&lt;=Q$1006))),FALSE),OR(ISNUMBER(FIND(";"&amp;UPPER(TRIM(Datos!Q47&amp;""))&amp;"=",Q$1007)),ISNUMBER(FIND(";"&amp;UPPER(TRIM(Datos!Q47&amp;""))&amp;";",Q$1007))),OR(UPPER(TRIM(Datos!Q47&amp;""))="SÍ",UPPER(TRIM(Datos!Q47&amp;""))="SI",UPPER(TRIM(Datos!Q47&amp;""))="NO"),IF(ISNUMBER(Datos!Q47),AND(OR(Q$1005="",Datos!Q47&gt;=Q$1005),OR(Q$1006="",Datos!Q47&lt;=Q$1006)),FALSE),TRUE))))</f>
        <v>0.0</v>
      </c>
      <c r="R47">
        <f>IF(Datos!R47="",0,IF(AND(R$1008&lt;&gt;"",Datos!R47=R$1008),0,IF(R$1004=0,0,1-CHOOSE(R$1004,IF(ISNUMBER(Datos!R47),AND(OR(R$1005="",Datos!R47&gt;=R$1005),OR(R$1006="",Datos!R47&lt;=R$1006)),FALSE),IF(ISNUMBER(Datos!R47),AND(Datos!R47=INT(Datos!R47),AND(OR(R$1005="",Datos!R47&gt;=R$1005),OR(R$1006="",Datos!R47&lt;=R$1006))),FALSE),OR(ISNUMBER(FIND(";"&amp;UPPER(TRIM(Datos!R47&amp;""))&amp;"=",R$1007)),ISNUMBER(FIND(";"&amp;UPPER(TRIM(Datos!R47&amp;""))&amp;";",R$1007))),OR(UPPER(TRIM(Datos!R47&amp;""))="SÍ",UPPER(TRIM(Datos!R47&amp;""))="SI",UPPER(TRIM(Datos!R47&amp;""))="NO"),IF(ISNUMBER(Datos!R47),AND(OR(R$1005="",Datos!R47&gt;=R$1005),OR(R$1006="",Datos!R47&lt;=R$1006)),FALSE),TRUE))))</f>
        <v>0.0</v>
      </c>
      <c r="S47">
        <f>IF(Datos!S47="",0,IF(AND(S$1008&lt;&gt;"",Datos!S47=S$1008),0,IF(S$1004=0,0,1-CHOOSE(S$1004,IF(ISNUMBER(Datos!S47),AND(OR(S$1005="",Datos!S47&gt;=S$1005),OR(S$1006="",Datos!S47&lt;=S$1006)),FALSE),IF(ISNUMBER(Datos!S47),AND(Datos!S47=INT(Datos!S47),AND(OR(S$1005="",Datos!S47&gt;=S$1005),OR(S$1006="",Datos!S47&lt;=S$1006))),FALSE),OR(ISNUMBER(FIND(";"&amp;UPPER(TRIM(Datos!S47&amp;""))&amp;"=",S$1007)),ISNUMBER(FIND(";"&amp;UPPER(TRIM(Datos!S47&amp;""))&amp;";",S$1007))),OR(UPPER(TRIM(Datos!S47&amp;""))="SÍ",UPPER(TRIM(Datos!S47&amp;""))="SI",UPPER(TRIM(Datos!S47&amp;""))="NO"),IF(ISNUMBER(Datos!S47),AND(OR(S$1005="",Datos!S47&gt;=S$1005),OR(S$1006="",Datos!S47&lt;=S$1006)),FALSE),TRUE))))</f>
        <v>0.0</v>
      </c>
      <c r="T47">
        <f>IF(Datos!T47="",0,IF(AND(T$1008&lt;&gt;"",Datos!T47=T$1008),0,IF(T$1004=0,0,1-CHOOSE(T$1004,IF(ISNUMBER(Datos!T47),AND(OR(T$1005="",Datos!T47&gt;=T$1005),OR(T$1006="",Datos!T47&lt;=T$1006)),FALSE),IF(ISNUMBER(Datos!T47),AND(Datos!T47=INT(Datos!T47),AND(OR(T$1005="",Datos!T47&gt;=T$1005),OR(T$1006="",Datos!T47&lt;=T$1006))),FALSE),OR(ISNUMBER(FIND(";"&amp;UPPER(TRIM(Datos!T47&amp;""))&amp;"=",T$1007)),ISNUMBER(FIND(";"&amp;UPPER(TRIM(Datos!T47&amp;""))&amp;";",T$1007))),OR(UPPER(TRIM(Datos!T47&amp;""))="SÍ",UPPER(TRIM(Datos!T47&amp;""))="SI",UPPER(TRIM(Datos!T47&amp;""))="NO"),IF(ISNUMBER(Datos!T47),AND(OR(T$1005="",Datos!T47&gt;=T$1005),OR(T$1006="",Datos!T47&lt;=T$1006)),FALSE),TRUE))))</f>
        <v>0.0</v>
      </c>
      <c r="U47">
        <f>IF(Datos!U47="",0,IF(AND(U$1008&lt;&gt;"",Datos!U47=U$1008),0,IF(U$1004=0,0,1-CHOOSE(U$1004,IF(ISNUMBER(Datos!U47),AND(OR(U$1005="",Datos!U47&gt;=U$1005),OR(U$1006="",Datos!U47&lt;=U$1006)),FALSE),IF(ISNUMBER(Datos!U47),AND(Datos!U47=INT(Datos!U47),AND(OR(U$1005="",Datos!U47&gt;=U$1005),OR(U$1006="",Datos!U47&lt;=U$1006))),FALSE),OR(ISNUMBER(FIND(";"&amp;UPPER(TRIM(Datos!U47&amp;""))&amp;"=",U$1007)),ISNUMBER(FIND(";"&amp;UPPER(TRIM(Datos!U47&amp;""))&amp;";",U$1007))),OR(UPPER(TRIM(Datos!U47&amp;""))="SÍ",UPPER(TRIM(Datos!U47&amp;""))="SI",UPPER(TRIM(Datos!U47&amp;""))="NO"),IF(ISNUMBER(Datos!U47),AND(OR(U$1005="",Datos!U47&gt;=U$1005),OR(U$1006="",Datos!U47&lt;=U$1006)),FALSE),TRUE))))</f>
        <v>0.0</v>
      </c>
      <c r="V47">
        <f>IF(Datos!V47="",0,IF(AND(V$1008&lt;&gt;"",Datos!V47=V$1008),0,IF(V$1004=0,0,1-CHOOSE(V$1004,IF(ISNUMBER(Datos!V47),AND(OR(V$1005="",Datos!V47&gt;=V$1005),OR(V$1006="",Datos!V47&lt;=V$1006)),FALSE),IF(ISNUMBER(Datos!V47),AND(Datos!V47=INT(Datos!V47),AND(OR(V$1005="",Datos!V47&gt;=V$1005),OR(V$1006="",Datos!V47&lt;=V$1006))),FALSE),OR(ISNUMBER(FIND(";"&amp;UPPER(TRIM(Datos!V47&amp;""))&amp;"=",V$1007)),ISNUMBER(FIND(";"&amp;UPPER(TRIM(Datos!V47&amp;""))&amp;";",V$1007))),OR(UPPER(TRIM(Datos!V47&amp;""))="SÍ",UPPER(TRIM(Datos!V47&amp;""))="SI",UPPER(TRIM(Datos!V47&amp;""))="NO"),IF(ISNUMBER(Datos!V47),AND(OR(V$1005="",Datos!V47&gt;=V$1005),OR(V$1006="",Datos!V47&lt;=V$1006)),FALSE),TRUE))))</f>
        <v>0.0</v>
      </c>
      <c r="W47">
        <f>IF(Datos!W47="",0,IF(AND(W$1008&lt;&gt;"",Datos!W47=W$1008),0,IF(W$1004=0,0,1-CHOOSE(W$1004,IF(ISNUMBER(Datos!W47),AND(OR(W$1005="",Datos!W47&gt;=W$1005),OR(W$1006="",Datos!W47&lt;=W$1006)),FALSE),IF(ISNUMBER(Datos!W47),AND(Datos!W47=INT(Datos!W47),AND(OR(W$1005="",Datos!W47&gt;=W$1005),OR(W$1006="",Datos!W47&lt;=W$1006))),FALSE),OR(ISNUMBER(FIND(";"&amp;UPPER(TRIM(Datos!W47&amp;""))&amp;"=",W$1007)),ISNUMBER(FIND(";"&amp;UPPER(TRIM(Datos!W47&amp;""))&amp;";",W$1007))),OR(UPPER(TRIM(Datos!W47&amp;""))="SÍ",UPPER(TRIM(Datos!W47&amp;""))="SI",UPPER(TRIM(Datos!W47&amp;""))="NO"),IF(ISNUMBER(Datos!W47),AND(OR(W$1005="",Datos!W47&gt;=W$1005),OR(W$1006="",Datos!W47&lt;=W$1006)),FALSE),TRUE))))</f>
        <v>0.0</v>
      </c>
      <c r="X47">
        <f>IF(Datos!X47="",0,IF(AND(X$1008&lt;&gt;"",Datos!X47=X$1008),0,IF(X$1004=0,0,1-CHOOSE(X$1004,IF(ISNUMBER(Datos!X47),AND(OR(X$1005="",Datos!X47&gt;=X$1005),OR(X$1006="",Datos!X47&lt;=X$1006)),FALSE),IF(ISNUMBER(Datos!X47),AND(Datos!X47=INT(Datos!X47),AND(OR(X$1005="",Datos!X47&gt;=X$1005),OR(X$1006="",Datos!X47&lt;=X$1006))),FALSE),OR(ISNUMBER(FIND(";"&amp;UPPER(TRIM(Datos!X47&amp;""))&amp;"=",X$1007)),ISNUMBER(FIND(";"&amp;UPPER(TRIM(Datos!X47&amp;""))&amp;";",X$1007))),OR(UPPER(TRIM(Datos!X47&amp;""))="SÍ",UPPER(TRIM(Datos!X47&amp;""))="SI",UPPER(TRIM(Datos!X47&amp;""))="NO"),IF(ISNUMBER(Datos!X47),AND(OR(X$1005="",Datos!X47&gt;=X$1005),OR(X$1006="",Datos!X47&lt;=X$1006)),FALSE),TRUE))))</f>
        <v>0.0</v>
      </c>
      <c r="Y47">
        <f>IF(Datos!Y47="",0,IF(AND(Y$1008&lt;&gt;"",Datos!Y47=Y$1008),0,IF(Y$1004=0,0,1-CHOOSE(Y$1004,IF(ISNUMBER(Datos!Y47),AND(OR(Y$1005="",Datos!Y47&gt;=Y$1005),OR(Y$1006="",Datos!Y47&lt;=Y$1006)),FALSE),IF(ISNUMBER(Datos!Y47),AND(Datos!Y47=INT(Datos!Y47),AND(OR(Y$1005="",Datos!Y47&gt;=Y$1005),OR(Y$1006="",Datos!Y47&lt;=Y$1006))),FALSE),OR(ISNUMBER(FIND(";"&amp;UPPER(TRIM(Datos!Y47&amp;""))&amp;"=",Y$1007)),ISNUMBER(FIND(";"&amp;UPPER(TRIM(Datos!Y47&amp;""))&amp;";",Y$1007))),OR(UPPER(TRIM(Datos!Y47&amp;""))="SÍ",UPPER(TRIM(Datos!Y47&amp;""))="SI",UPPER(TRIM(Datos!Y47&amp;""))="NO"),IF(ISNUMBER(Datos!Y47),AND(OR(Y$1005="",Datos!Y47&gt;=Y$1005),OR(Y$1006="",Datos!Y47&lt;=Y$1006)),FALSE),TRUE))))</f>
        <v>0.0</v>
      </c>
      <c r="Z47">
        <f>IF(Datos!Z47="",0,IF(AND(Z$1008&lt;&gt;"",Datos!Z47=Z$1008),0,IF(Z$1004=0,0,1-CHOOSE(Z$1004,IF(ISNUMBER(Datos!Z47),AND(OR(Z$1005="",Datos!Z47&gt;=Z$1005),OR(Z$1006="",Datos!Z47&lt;=Z$1006)),FALSE),IF(ISNUMBER(Datos!Z47),AND(Datos!Z47=INT(Datos!Z47),AND(OR(Z$1005="",Datos!Z47&gt;=Z$1005),OR(Z$1006="",Datos!Z47&lt;=Z$1006))),FALSE),OR(ISNUMBER(FIND(";"&amp;UPPER(TRIM(Datos!Z47&amp;""))&amp;"=",Z$1007)),ISNUMBER(FIND(";"&amp;UPPER(TRIM(Datos!Z47&amp;""))&amp;";",Z$1007))),OR(UPPER(TRIM(Datos!Z47&amp;""))="SÍ",UPPER(TRIM(Datos!Z47&amp;""))="SI",UPPER(TRIM(Datos!Z47&amp;""))="NO"),IF(ISNUMBER(Datos!Z47),AND(OR(Z$1005="",Datos!Z47&gt;=Z$1005),OR(Z$1006="",Datos!Z47&lt;=Z$1006)),FALSE),TRUE))))</f>
        <v>0.0</v>
      </c>
      <c r="AA47">
        <f>IF(Datos!AA47="",0,IF(AND(AA$1008&lt;&gt;"",Datos!AA47=AA$1008),0,IF(AA$1004=0,0,1-CHOOSE(AA$1004,IF(ISNUMBER(Datos!AA47),AND(OR(AA$1005="",Datos!AA47&gt;=AA$1005),OR(AA$1006="",Datos!AA47&lt;=AA$1006)),FALSE),IF(ISNUMBER(Datos!AA47),AND(Datos!AA47=INT(Datos!AA47),AND(OR(AA$1005="",Datos!AA47&gt;=AA$1005),OR(AA$1006="",Datos!AA47&lt;=AA$1006))),FALSE),OR(ISNUMBER(FIND(";"&amp;UPPER(TRIM(Datos!AA47&amp;""))&amp;"=",AA$1007)),ISNUMBER(FIND(";"&amp;UPPER(TRIM(Datos!AA47&amp;""))&amp;";",AA$1007))),OR(UPPER(TRIM(Datos!AA47&amp;""))="SÍ",UPPER(TRIM(Datos!AA47&amp;""))="SI",UPPER(TRIM(Datos!AA47&amp;""))="NO"),IF(ISNUMBER(Datos!AA47),AND(OR(AA$1005="",Datos!AA47&gt;=AA$1005),OR(AA$1006="",Datos!AA47&lt;=AA$1006)),FALSE),TRUE))))</f>
        <v>0.0</v>
      </c>
      <c r="AB47">
        <f>IF(Datos!AB47="",0,IF(AND(AB$1008&lt;&gt;"",Datos!AB47=AB$1008),0,IF(AB$1004=0,0,1-CHOOSE(AB$1004,IF(ISNUMBER(Datos!AB47),AND(OR(AB$1005="",Datos!AB47&gt;=AB$1005),OR(AB$1006="",Datos!AB47&lt;=AB$1006)),FALSE),IF(ISNUMBER(Datos!AB47),AND(Datos!AB47=INT(Datos!AB47),AND(OR(AB$1005="",Datos!AB47&gt;=AB$1005),OR(AB$1006="",Datos!AB47&lt;=AB$1006))),FALSE),OR(ISNUMBER(FIND(";"&amp;UPPER(TRIM(Datos!AB47&amp;""))&amp;"=",AB$1007)),ISNUMBER(FIND(";"&amp;UPPER(TRIM(Datos!AB47&amp;""))&amp;";",AB$1007))),OR(UPPER(TRIM(Datos!AB47&amp;""))="SÍ",UPPER(TRIM(Datos!AB47&amp;""))="SI",UPPER(TRIM(Datos!AB47&amp;""))="NO"),IF(ISNUMBER(Datos!AB47),AND(OR(AB$1005="",Datos!AB47&gt;=AB$1005),OR(AB$1006="",Datos!AB47&lt;=AB$1006)),FALSE),TRUE))))</f>
        <v>0.0</v>
      </c>
      <c r="AC47">
        <f>IF(Datos!AC47="",0,IF(AND(AC$1008&lt;&gt;"",Datos!AC47=AC$1008),0,IF(AC$1004=0,0,1-CHOOSE(AC$1004,IF(ISNUMBER(Datos!AC47),AND(OR(AC$1005="",Datos!AC47&gt;=AC$1005),OR(AC$1006="",Datos!AC47&lt;=AC$1006)),FALSE),IF(ISNUMBER(Datos!AC47),AND(Datos!AC47=INT(Datos!AC47),AND(OR(AC$1005="",Datos!AC47&gt;=AC$1005),OR(AC$1006="",Datos!AC47&lt;=AC$1006))),FALSE),OR(ISNUMBER(FIND(";"&amp;UPPER(TRIM(Datos!AC47&amp;""))&amp;"=",AC$1007)),ISNUMBER(FIND(";"&amp;UPPER(TRIM(Datos!AC47&amp;""))&amp;";",AC$1007))),OR(UPPER(TRIM(Datos!AC47&amp;""))="SÍ",UPPER(TRIM(Datos!AC47&amp;""))="SI",UPPER(TRIM(Datos!AC47&amp;""))="NO"),IF(ISNUMBER(Datos!AC47),AND(OR(AC$1005="",Datos!AC47&gt;=AC$1005),OR(AC$1006="",Datos!AC47&lt;=AC$1006)),FALSE),TRUE))))</f>
        <v>0.0</v>
      </c>
      <c r="AD47">
        <f>IF(Datos!AD47="",0,IF(AND(AD$1008&lt;&gt;"",Datos!AD47=AD$1008),0,IF(AD$1004=0,0,1-CHOOSE(AD$1004,IF(ISNUMBER(Datos!AD47),AND(OR(AD$1005="",Datos!AD47&gt;=AD$1005),OR(AD$1006="",Datos!AD47&lt;=AD$1006)),FALSE),IF(ISNUMBER(Datos!AD47),AND(Datos!AD47=INT(Datos!AD47),AND(OR(AD$1005="",Datos!AD47&gt;=AD$1005),OR(AD$1006="",Datos!AD47&lt;=AD$1006))),FALSE),OR(ISNUMBER(FIND(";"&amp;UPPER(TRIM(Datos!AD47&amp;""))&amp;"=",AD$1007)),ISNUMBER(FIND(";"&amp;UPPER(TRIM(Datos!AD47&amp;""))&amp;";",AD$1007))),OR(UPPER(TRIM(Datos!AD47&amp;""))="SÍ",UPPER(TRIM(Datos!AD47&amp;""))="SI",UPPER(TRIM(Datos!AD47&amp;""))="NO"),IF(ISNUMBER(Datos!AD47),AND(OR(AD$1005="",Datos!AD47&gt;=AD$1005),OR(AD$1006="",Datos!AD47&lt;=AD$1006)),FALSE),TRUE))))</f>
        <v>0.0</v>
      </c>
      <c r="AE47">
        <f>IF(Datos!AE47="",0,IF(AND(AE$1008&lt;&gt;"",Datos!AE47=AE$1008),0,IF(AE$1004=0,0,1-CHOOSE(AE$1004,IF(ISNUMBER(Datos!AE47),AND(OR(AE$1005="",Datos!AE47&gt;=AE$1005),OR(AE$1006="",Datos!AE47&lt;=AE$1006)),FALSE),IF(ISNUMBER(Datos!AE47),AND(Datos!AE47=INT(Datos!AE47),AND(OR(AE$1005="",Datos!AE47&gt;=AE$1005),OR(AE$1006="",Datos!AE47&lt;=AE$1006))),FALSE),OR(ISNUMBER(FIND(";"&amp;UPPER(TRIM(Datos!AE47&amp;""))&amp;"=",AE$1007)),ISNUMBER(FIND(";"&amp;UPPER(TRIM(Datos!AE47&amp;""))&amp;";",AE$1007))),OR(UPPER(TRIM(Datos!AE47&amp;""))="SÍ",UPPER(TRIM(Datos!AE47&amp;""))="SI",UPPER(TRIM(Datos!AE47&amp;""))="NO"),IF(ISNUMBER(Datos!AE47),AND(OR(AE$1005="",Datos!AE47&gt;=AE$1005),OR(AE$1006="",Datos!AE47&lt;=AE$1006)),FALSE),TRUE))))</f>
        <v>0.0</v>
      </c>
    </row>
    <row r="48" spans="2:31">
      <c r="B48">
        <f>IF(Datos!B48="",0,IF(AND(B$1008&lt;&gt;"",Datos!B48=B$1008),0,IF(B$1004=0,0,1-CHOOSE(B$1004,IF(ISNUMBER(Datos!B48),AND(OR(B$1005="",Datos!B48&gt;=B$1005),OR(B$1006="",Datos!B48&lt;=B$1006)),FALSE),IF(ISNUMBER(Datos!B48),AND(Datos!B48=INT(Datos!B48),AND(OR(B$1005="",Datos!B48&gt;=B$1005),OR(B$1006="",Datos!B48&lt;=B$1006))),FALSE),OR(ISNUMBER(FIND(";"&amp;UPPER(TRIM(Datos!B48&amp;""))&amp;"=",B$1007)),ISNUMBER(FIND(";"&amp;UPPER(TRIM(Datos!B48&amp;""))&amp;";",B$1007))),OR(UPPER(TRIM(Datos!B48&amp;""))="SÍ",UPPER(TRIM(Datos!B48&amp;""))="SI",UPPER(TRIM(Datos!B48&amp;""))="NO"),IF(ISNUMBER(Datos!B48),AND(OR(B$1005="",Datos!B48&gt;=B$1005),OR(B$1006="",Datos!B48&lt;=B$1006)),FALSE),TRUE))))</f>
        <v>0.0</v>
      </c>
      <c r="C48">
        <f>IF(Datos!C48="",0,IF(AND(C$1008&lt;&gt;"",Datos!C48=C$1008),0,IF(C$1004=0,0,1-CHOOSE(C$1004,IF(ISNUMBER(Datos!C48),AND(OR(C$1005="",Datos!C48&gt;=C$1005),OR(C$1006="",Datos!C48&lt;=C$1006)),FALSE),IF(ISNUMBER(Datos!C48),AND(Datos!C48=INT(Datos!C48),AND(OR(C$1005="",Datos!C48&gt;=C$1005),OR(C$1006="",Datos!C48&lt;=C$1006))),FALSE),OR(ISNUMBER(FIND(";"&amp;UPPER(TRIM(Datos!C48&amp;""))&amp;"=",C$1007)),ISNUMBER(FIND(";"&amp;UPPER(TRIM(Datos!C48&amp;""))&amp;";",C$1007))),OR(UPPER(TRIM(Datos!C48&amp;""))="SÍ",UPPER(TRIM(Datos!C48&amp;""))="SI",UPPER(TRIM(Datos!C48&amp;""))="NO"),IF(ISNUMBER(Datos!C48),AND(OR(C$1005="",Datos!C48&gt;=C$1005),OR(C$1006="",Datos!C48&lt;=C$1006)),FALSE),TRUE))))</f>
        <v>0.0</v>
      </c>
      <c r="D48">
        <f>IF(Datos!D48="",0,IF(AND(D$1008&lt;&gt;"",Datos!D48=D$1008),0,IF(D$1004=0,0,1-CHOOSE(D$1004,IF(ISNUMBER(Datos!D48),AND(OR(D$1005="",Datos!D48&gt;=D$1005),OR(D$1006="",Datos!D48&lt;=D$1006)),FALSE),IF(ISNUMBER(Datos!D48),AND(Datos!D48=INT(Datos!D48),AND(OR(D$1005="",Datos!D48&gt;=D$1005),OR(D$1006="",Datos!D48&lt;=D$1006))),FALSE),OR(ISNUMBER(FIND(";"&amp;UPPER(TRIM(Datos!D48&amp;""))&amp;"=",D$1007)),ISNUMBER(FIND(";"&amp;UPPER(TRIM(Datos!D48&amp;""))&amp;";",D$1007))),OR(UPPER(TRIM(Datos!D48&amp;""))="SÍ",UPPER(TRIM(Datos!D48&amp;""))="SI",UPPER(TRIM(Datos!D48&amp;""))="NO"),IF(ISNUMBER(Datos!D48),AND(OR(D$1005="",Datos!D48&gt;=D$1005),OR(D$1006="",Datos!D48&lt;=D$1006)),FALSE),TRUE))))</f>
        <v>0.0</v>
      </c>
      <c r="E48">
        <f>IF(Datos!E48="",0,IF(AND(E$1008&lt;&gt;"",Datos!E48=E$1008),0,IF(E$1004=0,0,1-CHOOSE(E$1004,IF(ISNUMBER(Datos!E48),AND(OR(E$1005="",Datos!E48&gt;=E$1005),OR(E$1006="",Datos!E48&lt;=E$1006)),FALSE),IF(ISNUMBER(Datos!E48),AND(Datos!E48=INT(Datos!E48),AND(OR(E$1005="",Datos!E48&gt;=E$1005),OR(E$1006="",Datos!E48&lt;=E$1006))),FALSE),OR(ISNUMBER(FIND(";"&amp;UPPER(TRIM(Datos!E48&amp;""))&amp;"=",E$1007)),ISNUMBER(FIND(";"&amp;UPPER(TRIM(Datos!E48&amp;""))&amp;";",E$1007))),OR(UPPER(TRIM(Datos!E48&amp;""))="SÍ",UPPER(TRIM(Datos!E48&amp;""))="SI",UPPER(TRIM(Datos!E48&amp;""))="NO"),IF(ISNUMBER(Datos!E48),AND(OR(E$1005="",Datos!E48&gt;=E$1005),OR(E$1006="",Datos!E48&lt;=E$1006)),FALSE),TRUE))))</f>
        <v>0.0</v>
      </c>
      <c r="F48">
        <f>IF(Datos!F48="",0,IF(AND(F$1008&lt;&gt;"",Datos!F48=F$1008),0,IF(F$1004=0,0,1-CHOOSE(F$1004,IF(ISNUMBER(Datos!F48),AND(OR(F$1005="",Datos!F48&gt;=F$1005),OR(F$1006="",Datos!F48&lt;=F$1006)),FALSE),IF(ISNUMBER(Datos!F48),AND(Datos!F48=INT(Datos!F48),AND(OR(F$1005="",Datos!F48&gt;=F$1005),OR(F$1006="",Datos!F48&lt;=F$1006))),FALSE),OR(ISNUMBER(FIND(";"&amp;UPPER(TRIM(Datos!F48&amp;""))&amp;"=",F$1007)),ISNUMBER(FIND(";"&amp;UPPER(TRIM(Datos!F48&amp;""))&amp;";",F$1007))),OR(UPPER(TRIM(Datos!F48&amp;""))="SÍ",UPPER(TRIM(Datos!F48&amp;""))="SI",UPPER(TRIM(Datos!F48&amp;""))="NO"),IF(ISNUMBER(Datos!F48),AND(OR(F$1005="",Datos!F48&gt;=F$1005),OR(F$1006="",Datos!F48&lt;=F$1006)),FALSE),TRUE))))</f>
        <v>0.0</v>
      </c>
      <c r="G48">
        <f>IF(Datos!G48="",0,IF(AND(G$1008&lt;&gt;"",Datos!G48=G$1008),0,IF(G$1004=0,0,1-CHOOSE(G$1004,IF(ISNUMBER(Datos!G48),AND(OR(G$1005="",Datos!G48&gt;=G$1005),OR(G$1006="",Datos!G48&lt;=G$1006)),FALSE),IF(ISNUMBER(Datos!G48),AND(Datos!G48=INT(Datos!G48),AND(OR(G$1005="",Datos!G48&gt;=G$1005),OR(G$1006="",Datos!G48&lt;=G$1006))),FALSE),OR(ISNUMBER(FIND(";"&amp;UPPER(TRIM(Datos!G48&amp;""))&amp;"=",G$1007)),ISNUMBER(FIND(";"&amp;UPPER(TRIM(Datos!G48&amp;""))&amp;";",G$1007))),OR(UPPER(TRIM(Datos!G48&amp;""))="SÍ",UPPER(TRIM(Datos!G48&amp;""))="SI",UPPER(TRIM(Datos!G48&amp;""))="NO"),IF(ISNUMBER(Datos!G48),AND(OR(G$1005="",Datos!G48&gt;=G$1005),OR(G$1006="",Datos!G48&lt;=G$1006)),FALSE),TRUE))))</f>
        <v>0.0</v>
      </c>
      <c r="H48">
        <f>IF(Datos!H48="",0,IF(AND(H$1008&lt;&gt;"",Datos!H48=H$1008),0,IF(H$1004=0,0,1-CHOOSE(H$1004,IF(ISNUMBER(Datos!H48),AND(OR(H$1005="",Datos!H48&gt;=H$1005),OR(H$1006="",Datos!H48&lt;=H$1006)),FALSE),IF(ISNUMBER(Datos!H48),AND(Datos!H48=INT(Datos!H48),AND(OR(H$1005="",Datos!H48&gt;=H$1005),OR(H$1006="",Datos!H48&lt;=H$1006))),FALSE),OR(ISNUMBER(FIND(";"&amp;UPPER(TRIM(Datos!H48&amp;""))&amp;"=",H$1007)),ISNUMBER(FIND(";"&amp;UPPER(TRIM(Datos!H48&amp;""))&amp;";",H$1007))),OR(UPPER(TRIM(Datos!H48&amp;""))="SÍ",UPPER(TRIM(Datos!H48&amp;""))="SI",UPPER(TRIM(Datos!H48&amp;""))="NO"),IF(ISNUMBER(Datos!H48),AND(OR(H$1005="",Datos!H48&gt;=H$1005),OR(H$1006="",Datos!H48&lt;=H$1006)),FALSE),TRUE))))</f>
        <v>0.0</v>
      </c>
      <c r="I48">
        <f>IF(Datos!I48="",0,IF(AND(I$1008&lt;&gt;"",Datos!I48=I$1008),0,IF(I$1004=0,0,1-CHOOSE(I$1004,IF(ISNUMBER(Datos!I48),AND(OR(I$1005="",Datos!I48&gt;=I$1005),OR(I$1006="",Datos!I48&lt;=I$1006)),FALSE),IF(ISNUMBER(Datos!I48),AND(Datos!I48=INT(Datos!I48),AND(OR(I$1005="",Datos!I48&gt;=I$1005),OR(I$1006="",Datos!I48&lt;=I$1006))),FALSE),OR(ISNUMBER(FIND(";"&amp;UPPER(TRIM(Datos!I48&amp;""))&amp;"=",I$1007)),ISNUMBER(FIND(";"&amp;UPPER(TRIM(Datos!I48&amp;""))&amp;";",I$1007))),OR(UPPER(TRIM(Datos!I48&amp;""))="SÍ",UPPER(TRIM(Datos!I48&amp;""))="SI",UPPER(TRIM(Datos!I48&amp;""))="NO"),IF(ISNUMBER(Datos!I48),AND(OR(I$1005="",Datos!I48&gt;=I$1005),OR(I$1006="",Datos!I48&lt;=I$1006)),FALSE),TRUE))))</f>
        <v>0.0</v>
      </c>
      <c r="J48">
        <f>IF(Datos!J48="",0,IF(AND(J$1008&lt;&gt;"",Datos!J48=J$1008),0,IF(J$1004=0,0,1-CHOOSE(J$1004,IF(ISNUMBER(Datos!J48),AND(OR(J$1005="",Datos!J48&gt;=J$1005),OR(J$1006="",Datos!J48&lt;=J$1006)),FALSE),IF(ISNUMBER(Datos!J48),AND(Datos!J48=INT(Datos!J48),AND(OR(J$1005="",Datos!J48&gt;=J$1005),OR(J$1006="",Datos!J48&lt;=J$1006))),FALSE),OR(ISNUMBER(FIND(";"&amp;UPPER(TRIM(Datos!J48&amp;""))&amp;"=",J$1007)),ISNUMBER(FIND(";"&amp;UPPER(TRIM(Datos!J48&amp;""))&amp;";",J$1007))),OR(UPPER(TRIM(Datos!J48&amp;""))="SÍ",UPPER(TRIM(Datos!J48&amp;""))="SI",UPPER(TRIM(Datos!J48&amp;""))="NO"),IF(ISNUMBER(Datos!J48),AND(OR(J$1005="",Datos!J48&gt;=J$1005),OR(J$1006="",Datos!J48&lt;=J$1006)),FALSE),TRUE))))</f>
        <v>0.0</v>
      </c>
      <c r="K48">
        <f>IF(Datos!K48="",0,IF(AND(K$1008&lt;&gt;"",Datos!K48=K$1008),0,IF(K$1004=0,0,1-CHOOSE(K$1004,IF(ISNUMBER(Datos!K48),AND(OR(K$1005="",Datos!K48&gt;=K$1005),OR(K$1006="",Datos!K48&lt;=K$1006)),FALSE),IF(ISNUMBER(Datos!K48),AND(Datos!K48=INT(Datos!K48),AND(OR(K$1005="",Datos!K48&gt;=K$1005),OR(K$1006="",Datos!K48&lt;=K$1006))),FALSE),OR(ISNUMBER(FIND(";"&amp;UPPER(TRIM(Datos!K48&amp;""))&amp;"=",K$1007)),ISNUMBER(FIND(";"&amp;UPPER(TRIM(Datos!K48&amp;""))&amp;";",K$1007))),OR(UPPER(TRIM(Datos!K48&amp;""))="SÍ",UPPER(TRIM(Datos!K48&amp;""))="SI",UPPER(TRIM(Datos!K48&amp;""))="NO"),IF(ISNUMBER(Datos!K48),AND(OR(K$1005="",Datos!K48&gt;=K$1005),OR(K$1006="",Datos!K48&lt;=K$1006)),FALSE),TRUE))))</f>
        <v>0.0</v>
      </c>
      <c r="L48">
        <f>IF(Datos!L48="",0,IF(AND(L$1008&lt;&gt;"",Datos!L48=L$1008),0,IF(L$1004=0,0,1-CHOOSE(L$1004,IF(ISNUMBER(Datos!L48),AND(OR(L$1005="",Datos!L48&gt;=L$1005),OR(L$1006="",Datos!L48&lt;=L$1006)),FALSE),IF(ISNUMBER(Datos!L48),AND(Datos!L48=INT(Datos!L48),AND(OR(L$1005="",Datos!L48&gt;=L$1005),OR(L$1006="",Datos!L48&lt;=L$1006))),FALSE),OR(ISNUMBER(FIND(";"&amp;UPPER(TRIM(Datos!L48&amp;""))&amp;"=",L$1007)),ISNUMBER(FIND(";"&amp;UPPER(TRIM(Datos!L48&amp;""))&amp;";",L$1007))),OR(UPPER(TRIM(Datos!L48&amp;""))="SÍ",UPPER(TRIM(Datos!L48&amp;""))="SI",UPPER(TRIM(Datos!L48&amp;""))="NO"),IF(ISNUMBER(Datos!L48),AND(OR(L$1005="",Datos!L48&gt;=L$1005),OR(L$1006="",Datos!L48&lt;=L$1006)),FALSE),TRUE))))</f>
        <v>0.0</v>
      </c>
      <c r="M48">
        <f>IF(Datos!M48="",0,IF(AND(M$1008&lt;&gt;"",Datos!M48=M$1008),0,IF(M$1004=0,0,1-CHOOSE(M$1004,IF(ISNUMBER(Datos!M48),AND(OR(M$1005="",Datos!M48&gt;=M$1005),OR(M$1006="",Datos!M48&lt;=M$1006)),FALSE),IF(ISNUMBER(Datos!M48),AND(Datos!M48=INT(Datos!M48),AND(OR(M$1005="",Datos!M48&gt;=M$1005),OR(M$1006="",Datos!M48&lt;=M$1006))),FALSE),OR(ISNUMBER(FIND(";"&amp;UPPER(TRIM(Datos!M48&amp;""))&amp;"=",M$1007)),ISNUMBER(FIND(";"&amp;UPPER(TRIM(Datos!M48&amp;""))&amp;";",M$1007))),OR(UPPER(TRIM(Datos!M48&amp;""))="SÍ",UPPER(TRIM(Datos!M48&amp;""))="SI",UPPER(TRIM(Datos!M48&amp;""))="NO"),IF(ISNUMBER(Datos!M48),AND(OR(M$1005="",Datos!M48&gt;=M$1005),OR(M$1006="",Datos!M48&lt;=M$1006)),FALSE),TRUE))))</f>
        <v>0.0</v>
      </c>
      <c r="N48">
        <f>IF(Datos!N48="",0,IF(AND(N$1008&lt;&gt;"",Datos!N48=N$1008),0,IF(N$1004=0,0,1-CHOOSE(N$1004,IF(ISNUMBER(Datos!N48),AND(OR(N$1005="",Datos!N48&gt;=N$1005),OR(N$1006="",Datos!N48&lt;=N$1006)),FALSE),IF(ISNUMBER(Datos!N48),AND(Datos!N48=INT(Datos!N48),AND(OR(N$1005="",Datos!N48&gt;=N$1005),OR(N$1006="",Datos!N48&lt;=N$1006))),FALSE),OR(ISNUMBER(FIND(";"&amp;UPPER(TRIM(Datos!N48&amp;""))&amp;"=",N$1007)),ISNUMBER(FIND(";"&amp;UPPER(TRIM(Datos!N48&amp;""))&amp;";",N$1007))),OR(UPPER(TRIM(Datos!N48&amp;""))="SÍ",UPPER(TRIM(Datos!N48&amp;""))="SI",UPPER(TRIM(Datos!N48&amp;""))="NO"),IF(ISNUMBER(Datos!N48),AND(OR(N$1005="",Datos!N48&gt;=N$1005),OR(N$1006="",Datos!N48&lt;=N$1006)),FALSE),TRUE))))</f>
        <v>0.0</v>
      </c>
      <c r="O48">
        <f>IF(Datos!O48="",0,IF(AND(O$1008&lt;&gt;"",Datos!O48=O$1008),0,IF(O$1004=0,0,1-CHOOSE(O$1004,IF(ISNUMBER(Datos!O48),AND(OR(O$1005="",Datos!O48&gt;=O$1005),OR(O$1006="",Datos!O48&lt;=O$1006)),FALSE),IF(ISNUMBER(Datos!O48),AND(Datos!O48=INT(Datos!O48),AND(OR(O$1005="",Datos!O48&gt;=O$1005),OR(O$1006="",Datos!O48&lt;=O$1006))),FALSE),OR(ISNUMBER(FIND(";"&amp;UPPER(TRIM(Datos!O48&amp;""))&amp;"=",O$1007)),ISNUMBER(FIND(";"&amp;UPPER(TRIM(Datos!O48&amp;""))&amp;";",O$1007))),OR(UPPER(TRIM(Datos!O48&amp;""))="SÍ",UPPER(TRIM(Datos!O48&amp;""))="SI",UPPER(TRIM(Datos!O48&amp;""))="NO"),IF(ISNUMBER(Datos!O48),AND(OR(O$1005="",Datos!O48&gt;=O$1005),OR(O$1006="",Datos!O48&lt;=O$1006)),FALSE),TRUE))))</f>
        <v>0.0</v>
      </c>
      <c r="P48">
        <f>IF(Datos!P48="",0,IF(AND(P$1008&lt;&gt;"",Datos!P48=P$1008),0,IF(P$1004=0,0,1-CHOOSE(P$1004,IF(ISNUMBER(Datos!P48),AND(OR(P$1005="",Datos!P48&gt;=P$1005),OR(P$1006="",Datos!P48&lt;=P$1006)),FALSE),IF(ISNUMBER(Datos!P48),AND(Datos!P48=INT(Datos!P48),AND(OR(P$1005="",Datos!P48&gt;=P$1005),OR(P$1006="",Datos!P48&lt;=P$1006))),FALSE),OR(ISNUMBER(FIND(";"&amp;UPPER(TRIM(Datos!P48&amp;""))&amp;"=",P$1007)),ISNUMBER(FIND(";"&amp;UPPER(TRIM(Datos!P48&amp;""))&amp;";",P$1007))),OR(UPPER(TRIM(Datos!P48&amp;""))="SÍ",UPPER(TRIM(Datos!P48&amp;""))="SI",UPPER(TRIM(Datos!P48&amp;""))="NO"),IF(ISNUMBER(Datos!P48),AND(OR(P$1005="",Datos!P48&gt;=P$1005),OR(P$1006="",Datos!P48&lt;=P$1006)),FALSE),TRUE))))</f>
        <v>0.0</v>
      </c>
      <c r="Q48">
        <f>IF(Datos!Q48="",0,IF(AND(Q$1008&lt;&gt;"",Datos!Q48=Q$1008),0,IF(Q$1004=0,0,1-CHOOSE(Q$1004,IF(ISNUMBER(Datos!Q48),AND(OR(Q$1005="",Datos!Q48&gt;=Q$1005),OR(Q$1006="",Datos!Q48&lt;=Q$1006)),FALSE),IF(ISNUMBER(Datos!Q48),AND(Datos!Q48=INT(Datos!Q48),AND(OR(Q$1005="",Datos!Q48&gt;=Q$1005),OR(Q$1006="",Datos!Q48&lt;=Q$1006))),FALSE),OR(ISNUMBER(FIND(";"&amp;UPPER(TRIM(Datos!Q48&amp;""))&amp;"=",Q$1007)),ISNUMBER(FIND(";"&amp;UPPER(TRIM(Datos!Q48&amp;""))&amp;";",Q$1007))),OR(UPPER(TRIM(Datos!Q48&amp;""))="SÍ",UPPER(TRIM(Datos!Q48&amp;""))="SI",UPPER(TRIM(Datos!Q48&amp;""))="NO"),IF(ISNUMBER(Datos!Q48),AND(OR(Q$1005="",Datos!Q48&gt;=Q$1005),OR(Q$1006="",Datos!Q48&lt;=Q$1006)),FALSE),TRUE))))</f>
        <v>0.0</v>
      </c>
      <c r="R48">
        <f>IF(Datos!R48="",0,IF(AND(R$1008&lt;&gt;"",Datos!R48=R$1008),0,IF(R$1004=0,0,1-CHOOSE(R$1004,IF(ISNUMBER(Datos!R48),AND(OR(R$1005="",Datos!R48&gt;=R$1005),OR(R$1006="",Datos!R48&lt;=R$1006)),FALSE),IF(ISNUMBER(Datos!R48),AND(Datos!R48=INT(Datos!R48),AND(OR(R$1005="",Datos!R48&gt;=R$1005),OR(R$1006="",Datos!R48&lt;=R$1006))),FALSE),OR(ISNUMBER(FIND(";"&amp;UPPER(TRIM(Datos!R48&amp;""))&amp;"=",R$1007)),ISNUMBER(FIND(";"&amp;UPPER(TRIM(Datos!R48&amp;""))&amp;";",R$1007))),OR(UPPER(TRIM(Datos!R48&amp;""))="SÍ",UPPER(TRIM(Datos!R48&amp;""))="SI",UPPER(TRIM(Datos!R48&amp;""))="NO"),IF(ISNUMBER(Datos!R48),AND(OR(R$1005="",Datos!R48&gt;=R$1005),OR(R$1006="",Datos!R48&lt;=R$1006)),FALSE),TRUE))))</f>
        <v>0.0</v>
      </c>
      <c r="S48">
        <f>IF(Datos!S48="",0,IF(AND(S$1008&lt;&gt;"",Datos!S48=S$1008),0,IF(S$1004=0,0,1-CHOOSE(S$1004,IF(ISNUMBER(Datos!S48),AND(OR(S$1005="",Datos!S48&gt;=S$1005),OR(S$1006="",Datos!S48&lt;=S$1006)),FALSE),IF(ISNUMBER(Datos!S48),AND(Datos!S48=INT(Datos!S48),AND(OR(S$1005="",Datos!S48&gt;=S$1005),OR(S$1006="",Datos!S48&lt;=S$1006))),FALSE),OR(ISNUMBER(FIND(";"&amp;UPPER(TRIM(Datos!S48&amp;""))&amp;"=",S$1007)),ISNUMBER(FIND(";"&amp;UPPER(TRIM(Datos!S48&amp;""))&amp;";",S$1007))),OR(UPPER(TRIM(Datos!S48&amp;""))="SÍ",UPPER(TRIM(Datos!S48&amp;""))="SI",UPPER(TRIM(Datos!S48&amp;""))="NO"),IF(ISNUMBER(Datos!S48),AND(OR(S$1005="",Datos!S48&gt;=S$1005),OR(S$1006="",Datos!S48&lt;=S$1006)),FALSE),TRUE))))</f>
        <v>0.0</v>
      </c>
      <c r="T48">
        <f>IF(Datos!T48="",0,IF(AND(T$1008&lt;&gt;"",Datos!T48=T$1008),0,IF(T$1004=0,0,1-CHOOSE(T$1004,IF(ISNUMBER(Datos!T48),AND(OR(T$1005="",Datos!T48&gt;=T$1005),OR(T$1006="",Datos!T48&lt;=T$1006)),FALSE),IF(ISNUMBER(Datos!T48),AND(Datos!T48=INT(Datos!T48),AND(OR(T$1005="",Datos!T48&gt;=T$1005),OR(T$1006="",Datos!T48&lt;=T$1006))),FALSE),OR(ISNUMBER(FIND(";"&amp;UPPER(TRIM(Datos!T48&amp;""))&amp;"=",T$1007)),ISNUMBER(FIND(";"&amp;UPPER(TRIM(Datos!T48&amp;""))&amp;";",T$1007))),OR(UPPER(TRIM(Datos!T48&amp;""))="SÍ",UPPER(TRIM(Datos!T48&amp;""))="SI",UPPER(TRIM(Datos!T48&amp;""))="NO"),IF(ISNUMBER(Datos!T48),AND(OR(T$1005="",Datos!T48&gt;=T$1005),OR(T$1006="",Datos!T48&lt;=T$1006)),FALSE),TRUE))))</f>
        <v>0.0</v>
      </c>
      <c r="U48">
        <f>IF(Datos!U48="",0,IF(AND(U$1008&lt;&gt;"",Datos!U48=U$1008),0,IF(U$1004=0,0,1-CHOOSE(U$1004,IF(ISNUMBER(Datos!U48),AND(OR(U$1005="",Datos!U48&gt;=U$1005),OR(U$1006="",Datos!U48&lt;=U$1006)),FALSE),IF(ISNUMBER(Datos!U48),AND(Datos!U48=INT(Datos!U48),AND(OR(U$1005="",Datos!U48&gt;=U$1005),OR(U$1006="",Datos!U48&lt;=U$1006))),FALSE),OR(ISNUMBER(FIND(";"&amp;UPPER(TRIM(Datos!U48&amp;""))&amp;"=",U$1007)),ISNUMBER(FIND(";"&amp;UPPER(TRIM(Datos!U48&amp;""))&amp;";",U$1007))),OR(UPPER(TRIM(Datos!U48&amp;""))="SÍ",UPPER(TRIM(Datos!U48&amp;""))="SI",UPPER(TRIM(Datos!U48&amp;""))="NO"),IF(ISNUMBER(Datos!U48),AND(OR(U$1005="",Datos!U48&gt;=U$1005),OR(U$1006="",Datos!U48&lt;=U$1006)),FALSE),TRUE))))</f>
        <v>0.0</v>
      </c>
      <c r="V48">
        <f>IF(Datos!V48="",0,IF(AND(V$1008&lt;&gt;"",Datos!V48=V$1008),0,IF(V$1004=0,0,1-CHOOSE(V$1004,IF(ISNUMBER(Datos!V48),AND(OR(V$1005="",Datos!V48&gt;=V$1005),OR(V$1006="",Datos!V48&lt;=V$1006)),FALSE),IF(ISNUMBER(Datos!V48),AND(Datos!V48=INT(Datos!V48),AND(OR(V$1005="",Datos!V48&gt;=V$1005),OR(V$1006="",Datos!V48&lt;=V$1006))),FALSE),OR(ISNUMBER(FIND(";"&amp;UPPER(TRIM(Datos!V48&amp;""))&amp;"=",V$1007)),ISNUMBER(FIND(";"&amp;UPPER(TRIM(Datos!V48&amp;""))&amp;";",V$1007))),OR(UPPER(TRIM(Datos!V48&amp;""))="SÍ",UPPER(TRIM(Datos!V48&amp;""))="SI",UPPER(TRIM(Datos!V48&amp;""))="NO"),IF(ISNUMBER(Datos!V48),AND(OR(V$1005="",Datos!V48&gt;=V$1005),OR(V$1006="",Datos!V48&lt;=V$1006)),FALSE),TRUE))))</f>
        <v>0.0</v>
      </c>
      <c r="W48">
        <f>IF(Datos!W48="",0,IF(AND(W$1008&lt;&gt;"",Datos!W48=W$1008),0,IF(W$1004=0,0,1-CHOOSE(W$1004,IF(ISNUMBER(Datos!W48),AND(OR(W$1005="",Datos!W48&gt;=W$1005),OR(W$1006="",Datos!W48&lt;=W$1006)),FALSE),IF(ISNUMBER(Datos!W48),AND(Datos!W48=INT(Datos!W48),AND(OR(W$1005="",Datos!W48&gt;=W$1005),OR(W$1006="",Datos!W48&lt;=W$1006))),FALSE),OR(ISNUMBER(FIND(";"&amp;UPPER(TRIM(Datos!W48&amp;""))&amp;"=",W$1007)),ISNUMBER(FIND(";"&amp;UPPER(TRIM(Datos!W48&amp;""))&amp;";",W$1007))),OR(UPPER(TRIM(Datos!W48&amp;""))="SÍ",UPPER(TRIM(Datos!W48&amp;""))="SI",UPPER(TRIM(Datos!W48&amp;""))="NO"),IF(ISNUMBER(Datos!W48),AND(OR(W$1005="",Datos!W48&gt;=W$1005),OR(W$1006="",Datos!W48&lt;=W$1006)),FALSE),TRUE))))</f>
        <v>0.0</v>
      </c>
      <c r="X48">
        <f>IF(Datos!X48="",0,IF(AND(X$1008&lt;&gt;"",Datos!X48=X$1008),0,IF(X$1004=0,0,1-CHOOSE(X$1004,IF(ISNUMBER(Datos!X48),AND(OR(X$1005="",Datos!X48&gt;=X$1005),OR(X$1006="",Datos!X48&lt;=X$1006)),FALSE),IF(ISNUMBER(Datos!X48),AND(Datos!X48=INT(Datos!X48),AND(OR(X$1005="",Datos!X48&gt;=X$1005),OR(X$1006="",Datos!X48&lt;=X$1006))),FALSE),OR(ISNUMBER(FIND(";"&amp;UPPER(TRIM(Datos!X48&amp;""))&amp;"=",X$1007)),ISNUMBER(FIND(";"&amp;UPPER(TRIM(Datos!X48&amp;""))&amp;";",X$1007))),OR(UPPER(TRIM(Datos!X48&amp;""))="SÍ",UPPER(TRIM(Datos!X48&amp;""))="SI",UPPER(TRIM(Datos!X48&amp;""))="NO"),IF(ISNUMBER(Datos!X48),AND(OR(X$1005="",Datos!X48&gt;=X$1005),OR(X$1006="",Datos!X48&lt;=X$1006)),FALSE),TRUE))))</f>
        <v>0.0</v>
      </c>
      <c r="Y48">
        <f>IF(Datos!Y48="",0,IF(AND(Y$1008&lt;&gt;"",Datos!Y48=Y$1008),0,IF(Y$1004=0,0,1-CHOOSE(Y$1004,IF(ISNUMBER(Datos!Y48),AND(OR(Y$1005="",Datos!Y48&gt;=Y$1005),OR(Y$1006="",Datos!Y48&lt;=Y$1006)),FALSE),IF(ISNUMBER(Datos!Y48),AND(Datos!Y48=INT(Datos!Y48),AND(OR(Y$1005="",Datos!Y48&gt;=Y$1005),OR(Y$1006="",Datos!Y48&lt;=Y$1006))),FALSE),OR(ISNUMBER(FIND(";"&amp;UPPER(TRIM(Datos!Y48&amp;""))&amp;"=",Y$1007)),ISNUMBER(FIND(";"&amp;UPPER(TRIM(Datos!Y48&amp;""))&amp;";",Y$1007))),OR(UPPER(TRIM(Datos!Y48&amp;""))="SÍ",UPPER(TRIM(Datos!Y48&amp;""))="SI",UPPER(TRIM(Datos!Y48&amp;""))="NO"),IF(ISNUMBER(Datos!Y48),AND(OR(Y$1005="",Datos!Y48&gt;=Y$1005),OR(Y$1006="",Datos!Y48&lt;=Y$1006)),FALSE),TRUE))))</f>
        <v>0.0</v>
      </c>
      <c r="Z48">
        <f>IF(Datos!Z48="",0,IF(AND(Z$1008&lt;&gt;"",Datos!Z48=Z$1008),0,IF(Z$1004=0,0,1-CHOOSE(Z$1004,IF(ISNUMBER(Datos!Z48),AND(OR(Z$1005="",Datos!Z48&gt;=Z$1005),OR(Z$1006="",Datos!Z48&lt;=Z$1006)),FALSE),IF(ISNUMBER(Datos!Z48),AND(Datos!Z48=INT(Datos!Z48),AND(OR(Z$1005="",Datos!Z48&gt;=Z$1005),OR(Z$1006="",Datos!Z48&lt;=Z$1006))),FALSE),OR(ISNUMBER(FIND(";"&amp;UPPER(TRIM(Datos!Z48&amp;""))&amp;"=",Z$1007)),ISNUMBER(FIND(";"&amp;UPPER(TRIM(Datos!Z48&amp;""))&amp;";",Z$1007))),OR(UPPER(TRIM(Datos!Z48&amp;""))="SÍ",UPPER(TRIM(Datos!Z48&amp;""))="SI",UPPER(TRIM(Datos!Z48&amp;""))="NO"),IF(ISNUMBER(Datos!Z48),AND(OR(Z$1005="",Datos!Z48&gt;=Z$1005),OR(Z$1006="",Datos!Z48&lt;=Z$1006)),FALSE),TRUE))))</f>
        <v>0.0</v>
      </c>
      <c r="AA48">
        <f>IF(Datos!AA48="",0,IF(AND(AA$1008&lt;&gt;"",Datos!AA48=AA$1008),0,IF(AA$1004=0,0,1-CHOOSE(AA$1004,IF(ISNUMBER(Datos!AA48),AND(OR(AA$1005="",Datos!AA48&gt;=AA$1005),OR(AA$1006="",Datos!AA48&lt;=AA$1006)),FALSE),IF(ISNUMBER(Datos!AA48),AND(Datos!AA48=INT(Datos!AA48),AND(OR(AA$1005="",Datos!AA48&gt;=AA$1005),OR(AA$1006="",Datos!AA48&lt;=AA$1006))),FALSE),OR(ISNUMBER(FIND(";"&amp;UPPER(TRIM(Datos!AA48&amp;""))&amp;"=",AA$1007)),ISNUMBER(FIND(";"&amp;UPPER(TRIM(Datos!AA48&amp;""))&amp;";",AA$1007))),OR(UPPER(TRIM(Datos!AA48&amp;""))="SÍ",UPPER(TRIM(Datos!AA48&amp;""))="SI",UPPER(TRIM(Datos!AA48&amp;""))="NO"),IF(ISNUMBER(Datos!AA48),AND(OR(AA$1005="",Datos!AA48&gt;=AA$1005),OR(AA$1006="",Datos!AA48&lt;=AA$1006)),FALSE),TRUE))))</f>
        <v>0.0</v>
      </c>
      <c r="AB48">
        <f>IF(Datos!AB48="",0,IF(AND(AB$1008&lt;&gt;"",Datos!AB48=AB$1008),0,IF(AB$1004=0,0,1-CHOOSE(AB$1004,IF(ISNUMBER(Datos!AB48),AND(OR(AB$1005="",Datos!AB48&gt;=AB$1005),OR(AB$1006="",Datos!AB48&lt;=AB$1006)),FALSE),IF(ISNUMBER(Datos!AB48),AND(Datos!AB48=INT(Datos!AB48),AND(OR(AB$1005="",Datos!AB48&gt;=AB$1005),OR(AB$1006="",Datos!AB48&lt;=AB$1006))),FALSE),OR(ISNUMBER(FIND(";"&amp;UPPER(TRIM(Datos!AB48&amp;""))&amp;"=",AB$1007)),ISNUMBER(FIND(";"&amp;UPPER(TRIM(Datos!AB48&amp;""))&amp;";",AB$1007))),OR(UPPER(TRIM(Datos!AB48&amp;""))="SÍ",UPPER(TRIM(Datos!AB48&amp;""))="SI",UPPER(TRIM(Datos!AB48&amp;""))="NO"),IF(ISNUMBER(Datos!AB48),AND(OR(AB$1005="",Datos!AB48&gt;=AB$1005),OR(AB$1006="",Datos!AB48&lt;=AB$1006)),FALSE),TRUE))))</f>
        <v>0.0</v>
      </c>
      <c r="AC48">
        <f>IF(Datos!AC48="",0,IF(AND(AC$1008&lt;&gt;"",Datos!AC48=AC$1008),0,IF(AC$1004=0,0,1-CHOOSE(AC$1004,IF(ISNUMBER(Datos!AC48),AND(OR(AC$1005="",Datos!AC48&gt;=AC$1005),OR(AC$1006="",Datos!AC48&lt;=AC$1006)),FALSE),IF(ISNUMBER(Datos!AC48),AND(Datos!AC48=INT(Datos!AC48),AND(OR(AC$1005="",Datos!AC48&gt;=AC$1005),OR(AC$1006="",Datos!AC48&lt;=AC$1006))),FALSE),OR(ISNUMBER(FIND(";"&amp;UPPER(TRIM(Datos!AC48&amp;""))&amp;"=",AC$1007)),ISNUMBER(FIND(";"&amp;UPPER(TRIM(Datos!AC48&amp;""))&amp;";",AC$1007))),OR(UPPER(TRIM(Datos!AC48&amp;""))="SÍ",UPPER(TRIM(Datos!AC48&amp;""))="SI",UPPER(TRIM(Datos!AC48&amp;""))="NO"),IF(ISNUMBER(Datos!AC48),AND(OR(AC$1005="",Datos!AC48&gt;=AC$1005),OR(AC$1006="",Datos!AC48&lt;=AC$1006)),FALSE),TRUE))))</f>
        <v>0.0</v>
      </c>
      <c r="AD48">
        <f>IF(Datos!AD48="",0,IF(AND(AD$1008&lt;&gt;"",Datos!AD48=AD$1008),0,IF(AD$1004=0,0,1-CHOOSE(AD$1004,IF(ISNUMBER(Datos!AD48),AND(OR(AD$1005="",Datos!AD48&gt;=AD$1005),OR(AD$1006="",Datos!AD48&lt;=AD$1006)),FALSE),IF(ISNUMBER(Datos!AD48),AND(Datos!AD48=INT(Datos!AD48),AND(OR(AD$1005="",Datos!AD48&gt;=AD$1005),OR(AD$1006="",Datos!AD48&lt;=AD$1006))),FALSE),OR(ISNUMBER(FIND(";"&amp;UPPER(TRIM(Datos!AD48&amp;""))&amp;"=",AD$1007)),ISNUMBER(FIND(";"&amp;UPPER(TRIM(Datos!AD48&amp;""))&amp;";",AD$1007))),OR(UPPER(TRIM(Datos!AD48&amp;""))="SÍ",UPPER(TRIM(Datos!AD48&amp;""))="SI",UPPER(TRIM(Datos!AD48&amp;""))="NO"),IF(ISNUMBER(Datos!AD48),AND(OR(AD$1005="",Datos!AD48&gt;=AD$1005),OR(AD$1006="",Datos!AD48&lt;=AD$1006)),FALSE),TRUE))))</f>
        <v>0.0</v>
      </c>
      <c r="AE48">
        <f>IF(Datos!AE48="",0,IF(AND(AE$1008&lt;&gt;"",Datos!AE48=AE$1008),0,IF(AE$1004=0,0,1-CHOOSE(AE$1004,IF(ISNUMBER(Datos!AE48),AND(OR(AE$1005="",Datos!AE48&gt;=AE$1005),OR(AE$1006="",Datos!AE48&lt;=AE$1006)),FALSE),IF(ISNUMBER(Datos!AE48),AND(Datos!AE48=INT(Datos!AE48),AND(OR(AE$1005="",Datos!AE48&gt;=AE$1005),OR(AE$1006="",Datos!AE48&lt;=AE$1006))),FALSE),OR(ISNUMBER(FIND(";"&amp;UPPER(TRIM(Datos!AE48&amp;""))&amp;"=",AE$1007)),ISNUMBER(FIND(";"&amp;UPPER(TRIM(Datos!AE48&amp;""))&amp;";",AE$1007))),OR(UPPER(TRIM(Datos!AE48&amp;""))="SÍ",UPPER(TRIM(Datos!AE48&amp;""))="SI",UPPER(TRIM(Datos!AE48&amp;""))="NO"),IF(ISNUMBER(Datos!AE48),AND(OR(AE$1005="",Datos!AE48&gt;=AE$1005),OR(AE$1006="",Datos!AE48&lt;=AE$1006)),FALSE),TRUE))))</f>
        <v>0.0</v>
      </c>
    </row>
    <row r="49" spans="2:31">
      <c r="B49">
        <f>IF(Datos!B49="",0,IF(AND(B$1008&lt;&gt;"",Datos!B49=B$1008),0,IF(B$1004=0,0,1-CHOOSE(B$1004,IF(ISNUMBER(Datos!B49),AND(OR(B$1005="",Datos!B49&gt;=B$1005),OR(B$1006="",Datos!B49&lt;=B$1006)),FALSE),IF(ISNUMBER(Datos!B49),AND(Datos!B49=INT(Datos!B49),AND(OR(B$1005="",Datos!B49&gt;=B$1005),OR(B$1006="",Datos!B49&lt;=B$1006))),FALSE),OR(ISNUMBER(FIND(";"&amp;UPPER(TRIM(Datos!B49&amp;""))&amp;"=",B$1007)),ISNUMBER(FIND(";"&amp;UPPER(TRIM(Datos!B49&amp;""))&amp;";",B$1007))),OR(UPPER(TRIM(Datos!B49&amp;""))="SÍ",UPPER(TRIM(Datos!B49&amp;""))="SI",UPPER(TRIM(Datos!B49&amp;""))="NO"),IF(ISNUMBER(Datos!B49),AND(OR(B$1005="",Datos!B49&gt;=B$1005),OR(B$1006="",Datos!B49&lt;=B$1006)),FALSE),TRUE))))</f>
        <v>0.0</v>
      </c>
      <c r="C49">
        <f>IF(Datos!C49="",0,IF(AND(C$1008&lt;&gt;"",Datos!C49=C$1008),0,IF(C$1004=0,0,1-CHOOSE(C$1004,IF(ISNUMBER(Datos!C49),AND(OR(C$1005="",Datos!C49&gt;=C$1005),OR(C$1006="",Datos!C49&lt;=C$1006)),FALSE),IF(ISNUMBER(Datos!C49),AND(Datos!C49=INT(Datos!C49),AND(OR(C$1005="",Datos!C49&gt;=C$1005),OR(C$1006="",Datos!C49&lt;=C$1006))),FALSE),OR(ISNUMBER(FIND(";"&amp;UPPER(TRIM(Datos!C49&amp;""))&amp;"=",C$1007)),ISNUMBER(FIND(";"&amp;UPPER(TRIM(Datos!C49&amp;""))&amp;";",C$1007))),OR(UPPER(TRIM(Datos!C49&amp;""))="SÍ",UPPER(TRIM(Datos!C49&amp;""))="SI",UPPER(TRIM(Datos!C49&amp;""))="NO"),IF(ISNUMBER(Datos!C49),AND(OR(C$1005="",Datos!C49&gt;=C$1005),OR(C$1006="",Datos!C49&lt;=C$1006)),FALSE),TRUE))))</f>
        <v>0.0</v>
      </c>
      <c r="D49">
        <f>IF(Datos!D49="",0,IF(AND(D$1008&lt;&gt;"",Datos!D49=D$1008),0,IF(D$1004=0,0,1-CHOOSE(D$1004,IF(ISNUMBER(Datos!D49),AND(OR(D$1005="",Datos!D49&gt;=D$1005),OR(D$1006="",Datos!D49&lt;=D$1006)),FALSE),IF(ISNUMBER(Datos!D49),AND(Datos!D49=INT(Datos!D49),AND(OR(D$1005="",Datos!D49&gt;=D$1005),OR(D$1006="",Datos!D49&lt;=D$1006))),FALSE),OR(ISNUMBER(FIND(";"&amp;UPPER(TRIM(Datos!D49&amp;""))&amp;"=",D$1007)),ISNUMBER(FIND(";"&amp;UPPER(TRIM(Datos!D49&amp;""))&amp;";",D$1007))),OR(UPPER(TRIM(Datos!D49&amp;""))="SÍ",UPPER(TRIM(Datos!D49&amp;""))="SI",UPPER(TRIM(Datos!D49&amp;""))="NO"),IF(ISNUMBER(Datos!D49),AND(OR(D$1005="",Datos!D49&gt;=D$1005),OR(D$1006="",Datos!D49&lt;=D$1006)),FALSE),TRUE))))</f>
        <v>0.0</v>
      </c>
      <c r="E49">
        <f>IF(Datos!E49="",0,IF(AND(E$1008&lt;&gt;"",Datos!E49=E$1008),0,IF(E$1004=0,0,1-CHOOSE(E$1004,IF(ISNUMBER(Datos!E49),AND(OR(E$1005="",Datos!E49&gt;=E$1005),OR(E$1006="",Datos!E49&lt;=E$1006)),FALSE),IF(ISNUMBER(Datos!E49),AND(Datos!E49=INT(Datos!E49),AND(OR(E$1005="",Datos!E49&gt;=E$1005),OR(E$1006="",Datos!E49&lt;=E$1006))),FALSE),OR(ISNUMBER(FIND(";"&amp;UPPER(TRIM(Datos!E49&amp;""))&amp;"=",E$1007)),ISNUMBER(FIND(";"&amp;UPPER(TRIM(Datos!E49&amp;""))&amp;";",E$1007))),OR(UPPER(TRIM(Datos!E49&amp;""))="SÍ",UPPER(TRIM(Datos!E49&amp;""))="SI",UPPER(TRIM(Datos!E49&amp;""))="NO"),IF(ISNUMBER(Datos!E49),AND(OR(E$1005="",Datos!E49&gt;=E$1005),OR(E$1006="",Datos!E49&lt;=E$1006)),FALSE),TRUE))))</f>
        <v>0.0</v>
      </c>
      <c r="F49">
        <f>IF(Datos!F49="",0,IF(AND(F$1008&lt;&gt;"",Datos!F49=F$1008),0,IF(F$1004=0,0,1-CHOOSE(F$1004,IF(ISNUMBER(Datos!F49),AND(OR(F$1005="",Datos!F49&gt;=F$1005),OR(F$1006="",Datos!F49&lt;=F$1006)),FALSE),IF(ISNUMBER(Datos!F49),AND(Datos!F49=INT(Datos!F49),AND(OR(F$1005="",Datos!F49&gt;=F$1005),OR(F$1006="",Datos!F49&lt;=F$1006))),FALSE),OR(ISNUMBER(FIND(";"&amp;UPPER(TRIM(Datos!F49&amp;""))&amp;"=",F$1007)),ISNUMBER(FIND(";"&amp;UPPER(TRIM(Datos!F49&amp;""))&amp;";",F$1007))),OR(UPPER(TRIM(Datos!F49&amp;""))="SÍ",UPPER(TRIM(Datos!F49&amp;""))="SI",UPPER(TRIM(Datos!F49&amp;""))="NO"),IF(ISNUMBER(Datos!F49),AND(OR(F$1005="",Datos!F49&gt;=F$1005),OR(F$1006="",Datos!F49&lt;=F$1006)),FALSE),TRUE))))</f>
        <v>0.0</v>
      </c>
      <c r="G49">
        <f>IF(Datos!G49="",0,IF(AND(G$1008&lt;&gt;"",Datos!G49=G$1008),0,IF(G$1004=0,0,1-CHOOSE(G$1004,IF(ISNUMBER(Datos!G49),AND(OR(G$1005="",Datos!G49&gt;=G$1005),OR(G$1006="",Datos!G49&lt;=G$1006)),FALSE),IF(ISNUMBER(Datos!G49),AND(Datos!G49=INT(Datos!G49),AND(OR(G$1005="",Datos!G49&gt;=G$1005),OR(G$1006="",Datos!G49&lt;=G$1006))),FALSE),OR(ISNUMBER(FIND(";"&amp;UPPER(TRIM(Datos!G49&amp;""))&amp;"=",G$1007)),ISNUMBER(FIND(";"&amp;UPPER(TRIM(Datos!G49&amp;""))&amp;";",G$1007))),OR(UPPER(TRIM(Datos!G49&amp;""))="SÍ",UPPER(TRIM(Datos!G49&amp;""))="SI",UPPER(TRIM(Datos!G49&amp;""))="NO"),IF(ISNUMBER(Datos!G49),AND(OR(G$1005="",Datos!G49&gt;=G$1005),OR(G$1006="",Datos!G49&lt;=G$1006)),FALSE),TRUE))))</f>
        <v>0.0</v>
      </c>
      <c r="H49">
        <f>IF(Datos!H49="",0,IF(AND(H$1008&lt;&gt;"",Datos!H49=H$1008),0,IF(H$1004=0,0,1-CHOOSE(H$1004,IF(ISNUMBER(Datos!H49),AND(OR(H$1005="",Datos!H49&gt;=H$1005),OR(H$1006="",Datos!H49&lt;=H$1006)),FALSE),IF(ISNUMBER(Datos!H49),AND(Datos!H49=INT(Datos!H49),AND(OR(H$1005="",Datos!H49&gt;=H$1005),OR(H$1006="",Datos!H49&lt;=H$1006))),FALSE),OR(ISNUMBER(FIND(";"&amp;UPPER(TRIM(Datos!H49&amp;""))&amp;"=",H$1007)),ISNUMBER(FIND(";"&amp;UPPER(TRIM(Datos!H49&amp;""))&amp;";",H$1007))),OR(UPPER(TRIM(Datos!H49&amp;""))="SÍ",UPPER(TRIM(Datos!H49&amp;""))="SI",UPPER(TRIM(Datos!H49&amp;""))="NO"),IF(ISNUMBER(Datos!H49),AND(OR(H$1005="",Datos!H49&gt;=H$1005),OR(H$1006="",Datos!H49&lt;=H$1006)),FALSE),TRUE))))</f>
        <v>0.0</v>
      </c>
      <c r="I49">
        <f>IF(Datos!I49="",0,IF(AND(I$1008&lt;&gt;"",Datos!I49=I$1008),0,IF(I$1004=0,0,1-CHOOSE(I$1004,IF(ISNUMBER(Datos!I49),AND(OR(I$1005="",Datos!I49&gt;=I$1005),OR(I$1006="",Datos!I49&lt;=I$1006)),FALSE),IF(ISNUMBER(Datos!I49),AND(Datos!I49=INT(Datos!I49),AND(OR(I$1005="",Datos!I49&gt;=I$1005),OR(I$1006="",Datos!I49&lt;=I$1006))),FALSE),OR(ISNUMBER(FIND(";"&amp;UPPER(TRIM(Datos!I49&amp;""))&amp;"=",I$1007)),ISNUMBER(FIND(";"&amp;UPPER(TRIM(Datos!I49&amp;""))&amp;";",I$1007))),OR(UPPER(TRIM(Datos!I49&amp;""))="SÍ",UPPER(TRIM(Datos!I49&amp;""))="SI",UPPER(TRIM(Datos!I49&amp;""))="NO"),IF(ISNUMBER(Datos!I49),AND(OR(I$1005="",Datos!I49&gt;=I$1005),OR(I$1006="",Datos!I49&lt;=I$1006)),FALSE),TRUE))))</f>
        <v>0.0</v>
      </c>
      <c r="J49">
        <f>IF(Datos!J49="",0,IF(AND(J$1008&lt;&gt;"",Datos!J49=J$1008),0,IF(J$1004=0,0,1-CHOOSE(J$1004,IF(ISNUMBER(Datos!J49),AND(OR(J$1005="",Datos!J49&gt;=J$1005),OR(J$1006="",Datos!J49&lt;=J$1006)),FALSE),IF(ISNUMBER(Datos!J49),AND(Datos!J49=INT(Datos!J49),AND(OR(J$1005="",Datos!J49&gt;=J$1005),OR(J$1006="",Datos!J49&lt;=J$1006))),FALSE),OR(ISNUMBER(FIND(";"&amp;UPPER(TRIM(Datos!J49&amp;""))&amp;"=",J$1007)),ISNUMBER(FIND(";"&amp;UPPER(TRIM(Datos!J49&amp;""))&amp;";",J$1007))),OR(UPPER(TRIM(Datos!J49&amp;""))="SÍ",UPPER(TRIM(Datos!J49&amp;""))="SI",UPPER(TRIM(Datos!J49&amp;""))="NO"),IF(ISNUMBER(Datos!J49),AND(OR(J$1005="",Datos!J49&gt;=J$1005),OR(J$1006="",Datos!J49&lt;=J$1006)),FALSE),TRUE))))</f>
        <v>0.0</v>
      </c>
      <c r="K49">
        <f>IF(Datos!K49="",0,IF(AND(K$1008&lt;&gt;"",Datos!K49=K$1008),0,IF(K$1004=0,0,1-CHOOSE(K$1004,IF(ISNUMBER(Datos!K49),AND(OR(K$1005="",Datos!K49&gt;=K$1005),OR(K$1006="",Datos!K49&lt;=K$1006)),FALSE),IF(ISNUMBER(Datos!K49),AND(Datos!K49=INT(Datos!K49),AND(OR(K$1005="",Datos!K49&gt;=K$1005),OR(K$1006="",Datos!K49&lt;=K$1006))),FALSE),OR(ISNUMBER(FIND(";"&amp;UPPER(TRIM(Datos!K49&amp;""))&amp;"=",K$1007)),ISNUMBER(FIND(";"&amp;UPPER(TRIM(Datos!K49&amp;""))&amp;";",K$1007))),OR(UPPER(TRIM(Datos!K49&amp;""))="SÍ",UPPER(TRIM(Datos!K49&amp;""))="SI",UPPER(TRIM(Datos!K49&amp;""))="NO"),IF(ISNUMBER(Datos!K49),AND(OR(K$1005="",Datos!K49&gt;=K$1005),OR(K$1006="",Datos!K49&lt;=K$1006)),FALSE),TRUE))))</f>
        <v>0.0</v>
      </c>
      <c r="L49">
        <f>IF(Datos!L49="",0,IF(AND(L$1008&lt;&gt;"",Datos!L49=L$1008),0,IF(L$1004=0,0,1-CHOOSE(L$1004,IF(ISNUMBER(Datos!L49),AND(OR(L$1005="",Datos!L49&gt;=L$1005),OR(L$1006="",Datos!L49&lt;=L$1006)),FALSE),IF(ISNUMBER(Datos!L49),AND(Datos!L49=INT(Datos!L49),AND(OR(L$1005="",Datos!L49&gt;=L$1005),OR(L$1006="",Datos!L49&lt;=L$1006))),FALSE),OR(ISNUMBER(FIND(";"&amp;UPPER(TRIM(Datos!L49&amp;""))&amp;"=",L$1007)),ISNUMBER(FIND(";"&amp;UPPER(TRIM(Datos!L49&amp;""))&amp;";",L$1007))),OR(UPPER(TRIM(Datos!L49&amp;""))="SÍ",UPPER(TRIM(Datos!L49&amp;""))="SI",UPPER(TRIM(Datos!L49&amp;""))="NO"),IF(ISNUMBER(Datos!L49),AND(OR(L$1005="",Datos!L49&gt;=L$1005),OR(L$1006="",Datos!L49&lt;=L$1006)),FALSE),TRUE))))</f>
        <v>0.0</v>
      </c>
      <c r="M49">
        <f>IF(Datos!M49="",0,IF(AND(M$1008&lt;&gt;"",Datos!M49=M$1008),0,IF(M$1004=0,0,1-CHOOSE(M$1004,IF(ISNUMBER(Datos!M49),AND(OR(M$1005="",Datos!M49&gt;=M$1005),OR(M$1006="",Datos!M49&lt;=M$1006)),FALSE),IF(ISNUMBER(Datos!M49),AND(Datos!M49=INT(Datos!M49),AND(OR(M$1005="",Datos!M49&gt;=M$1005),OR(M$1006="",Datos!M49&lt;=M$1006))),FALSE),OR(ISNUMBER(FIND(";"&amp;UPPER(TRIM(Datos!M49&amp;""))&amp;"=",M$1007)),ISNUMBER(FIND(";"&amp;UPPER(TRIM(Datos!M49&amp;""))&amp;";",M$1007))),OR(UPPER(TRIM(Datos!M49&amp;""))="SÍ",UPPER(TRIM(Datos!M49&amp;""))="SI",UPPER(TRIM(Datos!M49&amp;""))="NO"),IF(ISNUMBER(Datos!M49),AND(OR(M$1005="",Datos!M49&gt;=M$1005),OR(M$1006="",Datos!M49&lt;=M$1006)),FALSE),TRUE))))</f>
        <v>0.0</v>
      </c>
      <c r="N49">
        <f>IF(Datos!N49="",0,IF(AND(N$1008&lt;&gt;"",Datos!N49=N$1008),0,IF(N$1004=0,0,1-CHOOSE(N$1004,IF(ISNUMBER(Datos!N49),AND(OR(N$1005="",Datos!N49&gt;=N$1005),OR(N$1006="",Datos!N49&lt;=N$1006)),FALSE),IF(ISNUMBER(Datos!N49),AND(Datos!N49=INT(Datos!N49),AND(OR(N$1005="",Datos!N49&gt;=N$1005),OR(N$1006="",Datos!N49&lt;=N$1006))),FALSE),OR(ISNUMBER(FIND(";"&amp;UPPER(TRIM(Datos!N49&amp;""))&amp;"=",N$1007)),ISNUMBER(FIND(";"&amp;UPPER(TRIM(Datos!N49&amp;""))&amp;";",N$1007))),OR(UPPER(TRIM(Datos!N49&amp;""))="SÍ",UPPER(TRIM(Datos!N49&amp;""))="SI",UPPER(TRIM(Datos!N49&amp;""))="NO"),IF(ISNUMBER(Datos!N49),AND(OR(N$1005="",Datos!N49&gt;=N$1005),OR(N$1006="",Datos!N49&lt;=N$1006)),FALSE),TRUE))))</f>
        <v>0.0</v>
      </c>
      <c r="O49">
        <f>IF(Datos!O49="",0,IF(AND(O$1008&lt;&gt;"",Datos!O49=O$1008),0,IF(O$1004=0,0,1-CHOOSE(O$1004,IF(ISNUMBER(Datos!O49),AND(OR(O$1005="",Datos!O49&gt;=O$1005),OR(O$1006="",Datos!O49&lt;=O$1006)),FALSE),IF(ISNUMBER(Datos!O49),AND(Datos!O49=INT(Datos!O49),AND(OR(O$1005="",Datos!O49&gt;=O$1005),OR(O$1006="",Datos!O49&lt;=O$1006))),FALSE),OR(ISNUMBER(FIND(";"&amp;UPPER(TRIM(Datos!O49&amp;""))&amp;"=",O$1007)),ISNUMBER(FIND(";"&amp;UPPER(TRIM(Datos!O49&amp;""))&amp;";",O$1007))),OR(UPPER(TRIM(Datos!O49&amp;""))="SÍ",UPPER(TRIM(Datos!O49&amp;""))="SI",UPPER(TRIM(Datos!O49&amp;""))="NO"),IF(ISNUMBER(Datos!O49),AND(OR(O$1005="",Datos!O49&gt;=O$1005),OR(O$1006="",Datos!O49&lt;=O$1006)),FALSE),TRUE))))</f>
        <v>0.0</v>
      </c>
      <c r="P49">
        <f>IF(Datos!P49="",0,IF(AND(P$1008&lt;&gt;"",Datos!P49=P$1008),0,IF(P$1004=0,0,1-CHOOSE(P$1004,IF(ISNUMBER(Datos!P49),AND(OR(P$1005="",Datos!P49&gt;=P$1005),OR(P$1006="",Datos!P49&lt;=P$1006)),FALSE),IF(ISNUMBER(Datos!P49),AND(Datos!P49=INT(Datos!P49),AND(OR(P$1005="",Datos!P49&gt;=P$1005),OR(P$1006="",Datos!P49&lt;=P$1006))),FALSE),OR(ISNUMBER(FIND(";"&amp;UPPER(TRIM(Datos!P49&amp;""))&amp;"=",P$1007)),ISNUMBER(FIND(";"&amp;UPPER(TRIM(Datos!P49&amp;""))&amp;";",P$1007))),OR(UPPER(TRIM(Datos!P49&amp;""))="SÍ",UPPER(TRIM(Datos!P49&amp;""))="SI",UPPER(TRIM(Datos!P49&amp;""))="NO"),IF(ISNUMBER(Datos!P49),AND(OR(P$1005="",Datos!P49&gt;=P$1005),OR(P$1006="",Datos!P49&lt;=P$1006)),FALSE),TRUE))))</f>
        <v>0.0</v>
      </c>
      <c r="Q49">
        <f>IF(Datos!Q49="",0,IF(AND(Q$1008&lt;&gt;"",Datos!Q49=Q$1008),0,IF(Q$1004=0,0,1-CHOOSE(Q$1004,IF(ISNUMBER(Datos!Q49),AND(OR(Q$1005="",Datos!Q49&gt;=Q$1005),OR(Q$1006="",Datos!Q49&lt;=Q$1006)),FALSE),IF(ISNUMBER(Datos!Q49),AND(Datos!Q49=INT(Datos!Q49),AND(OR(Q$1005="",Datos!Q49&gt;=Q$1005),OR(Q$1006="",Datos!Q49&lt;=Q$1006))),FALSE),OR(ISNUMBER(FIND(";"&amp;UPPER(TRIM(Datos!Q49&amp;""))&amp;"=",Q$1007)),ISNUMBER(FIND(";"&amp;UPPER(TRIM(Datos!Q49&amp;""))&amp;";",Q$1007))),OR(UPPER(TRIM(Datos!Q49&amp;""))="SÍ",UPPER(TRIM(Datos!Q49&amp;""))="SI",UPPER(TRIM(Datos!Q49&amp;""))="NO"),IF(ISNUMBER(Datos!Q49),AND(OR(Q$1005="",Datos!Q49&gt;=Q$1005),OR(Q$1006="",Datos!Q49&lt;=Q$1006)),FALSE),TRUE))))</f>
        <v>0.0</v>
      </c>
      <c r="R49">
        <f>IF(Datos!R49="",0,IF(AND(R$1008&lt;&gt;"",Datos!R49=R$1008),0,IF(R$1004=0,0,1-CHOOSE(R$1004,IF(ISNUMBER(Datos!R49),AND(OR(R$1005="",Datos!R49&gt;=R$1005),OR(R$1006="",Datos!R49&lt;=R$1006)),FALSE),IF(ISNUMBER(Datos!R49),AND(Datos!R49=INT(Datos!R49),AND(OR(R$1005="",Datos!R49&gt;=R$1005),OR(R$1006="",Datos!R49&lt;=R$1006))),FALSE),OR(ISNUMBER(FIND(";"&amp;UPPER(TRIM(Datos!R49&amp;""))&amp;"=",R$1007)),ISNUMBER(FIND(";"&amp;UPPER(TRIM(Datos!R49&amp;""))&amp;";",R$1007))),OR(UPPER(TRIM(Datos!R49&amp;""))="SÍ",UPPER(TRIM(Datos!R49&amp;""))="SI",UPPER(TRIM(Datos!R49&amp;""))="NO"),IF(ISNUMBER(Datos!R49),AND(OR(R$1005="",Datos!R49&gt;=R$1005),OR(R$1006="",Datos!R49&lt;=R$1006)),FALSE),TRUE))))</f>
        <v>0.0</v>
      </c>
      <c r="S49">
        <f>IF(Datos!S49="",0,IF(AND(S$1008&lt;&gt;"",Datos!S49=S$1008),0,IF(S$1004=0,0,1-CHOOSE(S$1004,IF(ISNUMBER(Datos!S49),AND(OR(S$1005="",Datos!S49&gt;=S$1005),OR(S$1006="",Datos!S49&lt;=S$1006)),FALSE),IF(ISNUMBER(Datos!S49),AND(Datos!S49=INT(Datos!S49),AND(OR(S$1005="",Datos!S49&gt;=S$1005),OR(S$1006="",Datos!S49&lt;=S$1006))),FALSE),OR(ISNUMBER(FIND(";"&amp;UPPER(TRIM(Datos!S49&amp;""))&amp;"=",S$1007)),ISNUMBER(FIND(";"&amp;UPPER(TRIM(Datos!S49&amp;""))&amp;";",S$1007))),OR(UPPER(TRIM(Datos!S49&amp;""))="SÍ",UPPER(TRIM(Datos!S49&amp;""))="SI",UPPER(TRIM(Datos!S49&amp;""))="NO"),IF(ISNUMBER(Datos!S49),AND(OR(S$1005="",Datos!S49&gt;=S$1005),OR(S$1006="",Datos!S49&lt;=S$1006)),FALSE),TRUE))))</f>
        <v>0.0</v>
      </c>
      <c r="T49">
        <f>IF(Datos!T49="",0,IF(AND(T$1008&lt;&gt;"",Datos!T49=T$1008),0,IF(T$1004=0,0,1-CHOOSE(T$1004,IF(ISNUMBER(Datos!T49),AND(OR(T$1005="",Datos!T49&gt;=T$1005),OR(T$1006="",Datos!T49&lt;=T$1006)),FALSE),IF(ISNUMBER(Datos!T49),AND(Datos!T49=INT(Datos!T49),AND(OR(T$1005="",Datos!T49&gt;=T$1005),OR(T$1006="",Datos!T49&lt;=T$1006))),FALSE),OR(ISNUMBER(FIND(";"&amp;UPPER(TRIM(Datos!T49&amp;""))&amp;"=",T$1007)),ISNUMBER(FIND(";"&amp;UPPER(TRIM(Datos!T49&amp;""))&amp;";",T$1007))),OR(UPPER(TRIM(Datos!T49&amp;""))="SÍ",UPPER(TRIM(Datos!T49&amp;""))="SI",UPPER(TRIM(Datos!T49&amp;""))="NO"),IF(ISNUMBER(Datos!T49),AND(OR(T$1005="",Datos!T49&gt;=T$1005),OR(T$1006="",Datos!T49&lt;=T$1006)),FALSE),TRUE))))</f>
        <v>0.0</v>
      </c>
      <c r="U49">
        <f>IF(Datos!U49="",0,IF(AND(U$1008&lt;&gt;"",Datos!U49=U$1008),0,IF(U$1004=0,0,1-CHOOSE(U$1004,IF(ISNUMBER(Datos!U49),AND(OR(U$1005="",Datos!U49&gt;=U$1005),OR(U$1006="",Datos!U49&lt;=U$1006)),FALSE),IF(ISNUMBER(Datos!U49),AND(Datos!U49=INT(Datos!U49),AND(OR(U$1005="",Datos!U49&gt;=U$1005),OR(U$1006="",Datos!U49&lt;=U$1006))),FALSE),OR(ISNUMBER(FIND(";"&amp;UPPER(TRIM(Datos!U49&amp;""))&amp;"=",U$1007)),ISNUMBER(FIND(";"&amp;UPPER(TRIM(Datos!U49&amp;""))&amp;";",U$1007))),OR(UPPER(TRIM(Datos!U49&amp;""))="SÍ",UPPER(TRIM(Datos!U49&amp;""))="SI",UPPER(TRIM(Datos!U49&amp;""))="NO"),IF(ISNUMBER(Datos!U49),AND(OR(U$1005="",Datos!U49&gt;=U$1005),OR(U$1006="",Datos!U49&lt;=U$1006)),FALSE),TRUE))))</f>
        <v>0.0</v>
      </c>
      <c r="V49">
        <f>IF(Datos!V49="",0,IF(AND(V$1008&lt;&gt;"",Datos!V49=V$1008),0,IF(V$1004=0,0,1-CHOOSE(V$1004,IF(ISNUMBER(Datos!V49),AND(OR(V$1005="",Datos!V49&gt;=V$1005),OR(V$1006="",Datos!V49&lt;=V$1006)),FALSE),IF(ISNUMBER(Datos!V49),AND(Datos!V49=INT(Datos!V49),AND(OR(V$1005="",Datos!V49&gt;=V$1005),OR(V$1006="",Datos!V49&lt;=V$1006))),FALSE),OR(ISNUMBER(FIND(";"&amp;UPPER(TRIM(Datos!V49&amp;""))&amp;"=",V$1007)),ISNUMBER(FIND(";"&amp;UPPER(TRIM(Datos!V49&amp;""))&amp;";",V$1007))),OR(UPPER(TRIM(Datos!V49&amp;""))="SÍ",UPPER(TRIM(Datos!V49&amp;""))="SI",UPPER(TRIM(Datos!V49&amp;""))="NO"),IF(ISNUMBER(Datos!V49),AND(OR(V$1005="",Datos!V49&gt;=V$1005),OR(V$1006="",Datos!V49&lt;=V$1006)),FALSE),TRUE))))</f>
        <v>0.0</v>
      </c>
      <c r="W49">
        <f>IF(Datos!W49="",0,IF(AND(W$1008&lt;&gt;"",Datos!W49=W$1008),0,IF(W$1004=0,0,1-CHOOSE(W$1004,IF(ISNUMBER(Datos!W49),AND(OR(W$1005="",Datos!W49&gt;=W$1005),OR(W$1006="",Datos!W49&lt;=W$1006)),FALSE),IF(ISNUMBER(Datos!W49),AND(Datos!W49=INT(Datos!W49),AND(OR(W$1005="",Datos!W49&gt;=W$1005),OR(W$1006="",Datos!W49&lt;=W$1006))),FALSE),OR(ISNUMBER(FIND(";"&amp;UPPER(TRIM(Datos!W49&amp;""))&amp;"=",W$1007)),ISNUMBER(FIND(";"&amp;UPPER(TRIM(Datos!W49&amp;""))&amp;";",W$1007))),OR(UPPER(TRIM(Datos!W49&amp;""))="SÍ",UPPER(TRIM(Datos!W49&amp;""))="SI",UPPER(TRIM(Datos!W49&amp;""))="NO"),IF(ISNUMBER(Datos!W49),AND(OR(W$1005="",Datos!W49&gt;=W$1005),OR(W$1006="",Datos!W49&lt;=W$1006)),FALSE),TRUE))))</f>
        <v>0.0</v>
      </c>
      <c r="X49">
        <f>IF(Datos!X49="",0,IF(AND(X$1008&lt;&gt;"",Datos!X49=X$1008),0,IF(X$1004=0,0,1-CHOOSE(X$1004,IF(ISNUMBER(Datos!X49),AND(OR(X$1005="",Datos!X49&gt;=X$1005),OR(X$1006="",Datos!X49&lt;=X$1006)),FALSE),IF(ISNUMBER(Datos!X49),AND(Datos!X49=INT(Datos!X49),AND(OR(X$1005="",Datos!X49&gt;=X$1005),OR(X$1006="",Datos!X49&lt;=X$1006))),FALSE),OR(ISNUMBER(FIND(";"&amp;UPPER(TRIM(Datos!X49&amp;""))&amp;"=",X$1007)),ISNUMBER(FIND(";"&amp;UPPER(TRIM(Datos!X49&amp;""))&amp;";",X$1007))),OR(UPPER(TRIM(Datos!X49&amp;""))="SÍ",UPPER(TRIM(Datos!X49&amp;""))="SI",UPPER(TRIM(Datos!X49&amp;""))="NO"),IF(ISNUMBER(Datos!X49),AND(OR(X$1005="",Datos!X49&gt;=X$1005),OR(X$1006="",Datos!X49&lt;=X$1006)),FALSE),TRUE))))</f>
        <v>0.0</v>
      </c>
      <c r="Y49">
        <f>IF(Datos!Y49="",0,IF(AND(Y$1008&lt;&gt;"",Datos!Y49=Y$1008),0,IF(Y$1004=0,0,1-CHOOSE(Y$1004,IF(ISNUMBER(Datos!Y49),AND(OR(Y$1005="",Datos!Y49&gt;=Y$1005),OR(Y$1006="",Datos!Y49&lt;=Y$1006)),FALSE),IF(ISNUMBER(Datos!Y49),AND(Datos!Y49=INT(Datos!Y49),AND(OR(Y$1005="",Datos!Y49&gt;=Y$1005),OR(Y$1006="",Datos!Y49&lt;=Y$1006))),FALSE),OR(ISNUMBER(FIND(";"&amp;UPPER(TRIM(Datos!Y49&amp;""))&amp;"=",Y$1007)),ISNUMBER(FIND(";"&amp;UPPER(TRIM(Datos!Y49&amp;""))&amp;";",Y$1007))),OR(UPPER(TRIM(Datos!Y49&amp;""))="SÍ",UPPER(TRIM(Datos!Y49&amp;""))="SI",UPPER(TRIM(Datos!Y49&amp;""))="NO"),IF(ISNUMBER(Datos!Y49),AND(OR(Y$1005="",Datos!Y49&gt;=Y$1005),OR(Y$1006="",Datos!Y49&lt;=Y$1006)),FALSE),TRUE))))</f>
        <v>0.0</v>
      </c>
      <c r="Z49">
        <f>IF(Datos!Z49="",0,IF(AND(Z$1008&lt;&gt;"",Datos!Z49=Z$1008),0,IF(Z$1004=0,0,1-CHOOSE(Z$1004,IF(ISNUMBER(Datos!Z49),AND(OR(Z$1005="",Datos!Z49&gt;=Z$1005),OR(Z$1006="",Datos!Z49&lt;=Z$1006)),FALSE),IF(ISNUMBER(Datos!Z49),AND(Datos!Z49=INT(Datos!Z49),AND(OR(Z$1005="",Datos!Z49&gt;=Z$1005),OR(Z$1006="",Datos!Z49&lt;=Z$1006))),FALSE),OR(ISNUMBER(FIND(";"&amp;UPPER(TRIM(Datos!Z49&amp;""))&amp;"=",Z$1007)),ISNUMBER(FIND(";"&amp;UPPER(TRIM(Datos!Z49&amp;""))&amp;";",Z$1007))),OR(UPPER(TRIM(Datos!Z49&amp;""))="SÍ",UPPER(TRIM(Datos!Z49&amp;""))="SI",UPPER(TRIM(Datos!Z49&amp;""))="NO"),IF(ISNUMBER(Datos!Z49),AND(OR(Z$1005="",Datos!Z49&gt;=Z$1005),OR(Z$1006="",Datos!Z49&lt;=Z$1006)),FALSE),TRUE))))</f>
        <v>0.0</v>
      </c>
      <c r="AA49">
        <f>IF(Datos!AA49="",0,IF(AND(AA$1008&lt;&gt;"",Datos!AA49=AA$1008),0,IF(AA$1004=0,0,1-CHOOSE(AA$1004,IF(ISNUMBER(Datos!AA49),AND(OR(AA$1005="",Datos!AA49&gt;=AA$1005),OR(AA$1006="",Datos!AA49&lt;=AA$1006)),FALSE),IF(ISNUMBER(Datos!AA49),AND(Datos!AA49=INT(Datos!AA49),AND(OR(AA$1005="",Datos!AA49&gt;=AA$1005),OR(AA$1006="",Datos!AA49&lt;=AA$1006))),FALSE),OR(ISNUMBER(FIND(";"&amp;UPPER(TRIM(Datos!AA49&amp;""))&amp;"=",AA$1007)),ISNUMBER(FIND(";"&amp;UPPER(TRIM(Datos!AA49&amp;""))&amp;";",AA$1007))),OR(UPPER(TRIM(Datos!AA49&amp;""))="SÍ",UPPER(TRIM(Datos!AA49&amp;""))="SI",UPPER(TRIM(Datos!AA49&amp;""))="NO"),IF(ISNUMBER(Datos!AA49),AND(OR(AA$1005="",Datos!AA49&gt;=AA$1005),OR(AA$1006="",Datos!AA49&lt;=AA$1006)),FALSE),TRUE))))</f>
        <v>0.0</v>
      </c>
      <c r="AB49">
        <f>IF(Datos!AB49="",0,IF(AND(AB$1008&lt;&gt;"",Datos!AB49=AB$1008),0,IF(AB$1004=0,0,1-CHOOSE(AB$1004,IF(ISNUMBER(Datos!AB49),AND(OR(AB$1005="",Datos!AB49&gt;=AB$1005),OR(AB$1006="",Datos!AB49&lt;=AB$1006)),FALSE),IF(ISNUMBER(Datos!AB49),AND(Datos!AB49=INT(Datos!AB49),AND(OR(AB$1005="",Datos!AB49&gt;=AB$1005),OR(AB$1006="",Datos!AB49&lt;=AB$1006))),FALSE),OR(ISNUMBER(FIND(";"&amp;UPPER(TRIM(Datos!AB49&amp;""))&amp;"=",AB$1007)),ISNUMBER(FIND(";"&amp;UPPER(TRIM(Datos!AB49&amp;""))&amp;";",AB$1007))),OR(UPPER(TRIM(Datos!AB49&amp;""))="SÍ",UPPER(TRIM(Datos!AB49&amp;""))="SI",UPPER(TRIM(Datos!AB49&amp;""))="NO"),IF(ISNUMBER(Datos!AB49),AND(OR(AB$1005="",Datos!AB49&gt;=AB$1005),OR(AB$1006="",Datos!AB49&lt;=AB$1006)),FALSE),TRUE))))</f>
        <v>0.0</v>
      </c>
      <c r="AC49">
        <f>IF(Datos!AC49="",0,IF(AND(AC$1008&lt;&gt;"",Datos!AC49=AC$1008),0,IF(AC$1004=0,0,1-CHOOSE(AC$1004,IF(ISNUMBER(Datos!AC49),AND(OR(AC$1005="",Datos!AC49&gt;=AC$1005),OR(AC$1006="",Datos!AC49&lt;=AC$1006)),FALSE),IF(ISNUMBER(Datos!AC49),AND(Datos!AC49=INT(Datos!AC49),AND(OR(AC$1005="",Datos!AC49&gt;=AC$1005),OR(AC$1006="",Datos!AC49&lt;=AC$1006))),FALSE),OR(ISNUMBER(FIND(";"&amp;UPPER(TRIM(Datos!AC49&amp;""))&amp;"=",AC$1007)),ISNUMBER(FIND(";"&amp;UPPER(TRIM(Datos!AC49&amp;""))&amp;";",AC$1007))),OR(UPPER(TRIM(Datos!AC49&amp;""))="SÍ",UPPER(TRIM(Datos!AC49&amp;""))="SI",UPPER(TRIM(Datos!AC49&amp;""))="NO"),IF(ISNUMBER(Datos!AC49),AND(OR(AC$1005="",Datos!AC49&gt;=AC$1005),OR(AC$1006="",Datos!AC49&lt;=AC$1006)),FALSE),TRUE))))</f>
        <v>0.0</v>
      </c>
      <c r="AD49">
        <f>IF(Datos!AD49="",0,IF(AND(AD$1008&lt;&gt;"",Datos!AD49=AD$1008),0,IF(AD$1004=0,0,1-CHOOSE(AD$1004,IF(ISNUMBER(Datos!AD49),AND(OR(AD$1005="",Datos!AD49&gt;=AD$1005),OR(AD$1006="",Datos!AD49&lt;=AD$1006)),FALSE),IF(ISNUMBER(Datos!AD49),AND(Datos!AD49=INT(Datos!AD49),AND(OR(AD$1005="",Datos!AD49&gt;=AD$1005),OR(AD$1006="",Datos!AD49&lt;=AD$1006))),FALSE),OR(ISNUMBER(FIND(";"&amp;UPPER(TRIM(Datos!AD49&amp;""))&amp;"=",AD$1007)),ISNUMBER(FIND(";"&amp;UPPER(TRIM(Datos!AD49&amp;""))&amp;";",AD$1007))),OR(UPPER(TRIM(Datos!AD49&amp;""))="SÍ",UPPER(TRIM(Datos!AD49&amp;""))="SI",UPPER(TRIM(Datos!AD49&amp;""))="NO"),IF(ISNUMBER(Datos!AD49),AND(OR(AD$1005="",Datos!AD49&gt;=AD$1005),OR(AD$1006="",Datos!AD49&lt;=AD$1006)),FALSE),TRUE))))</f>
        <v>0.0</v>
      </c>
      <c r="AE49">
        <f>IF(Datos!AE49="",0,IF(AND(AE$1008&lt;&gt;"",Datos!AE49=AE$1008),0,IF(AE$1004=0,0,1-CHOOSE(AE$1004,IF(ISNUMBER(Datos!AE49),AND(OR(AE$1005="",Datos!AE49&gt;=AE$1005),OR(AE$1006="",Datos!AE49&lt;=AE$1006)),FALSE),IF(ISNUMBER(Datos!AE49),AND(Datos!AE49=INT(Datos!AE49),AND(OR(AE$1005="",Datos!AE49&gt;=AE$1005),OR(AE$1006="",Datos!AE49&lt;=AE$1006))),FALSE),OR(ISNUMBER(FIND(";"&amp;UPPER(TRIM(Datos!AE49&amp;""))&amp;"=",AE$1007)),ISNUMBER(FIND(";"&amp;UPPER(TRIM(Datos!AE49&amp;""))&amp;";",AE$1007))),OR(UPPER(TRIM(Datos!AE49&amp;""))="SÍ",UPPER(TRIM(Datos!AE49&amp;""))="SI",UPPER(TRIM(Datos!AE49&amp;""))="NO"),IF(ISNUMBER(Datos!AE49),AND(OR(AE$1005="",Datos!AE49&gt;=AE$1005),OR(AE$1006="",Datos!AE49&lt;=AE$1006)),FALSE),TRUE))))</f>
        <v>0.0</v>
      </c>
    </row>
    <row r="50" spans="2:31">
      <c r="B50">
        <f>IF(Datos!B50="",0,IF(AND(B$1008&lt;&gt;"",Datos!B50=B$1008),0,IF(B$1004=0,0,1-CHOOSE(B$1004,IF(ISNUMBER(Datos!B50),AND(OR(B$1005="",Datos!B50&gt;=B$1005),OR(B$1006="",Datos!B50&lt;=B$1006)),FALSE),IF(ISNUMBER(Datos!B50),AND(Datos!B50=INT(Datos!B50),AND(OR(B$1005="",Datos!B50&gt;=B$1005),OR(B$1006="",Datos!B50&lt;=B$1006))),FALSE),OR(ISNUMBER(FIND(";"&amp;UPPER(TRIM(Datos!B50&amp;""))&amp;"=",B$1007)),ISNUMBER(FIND(";"&amp;UPPER(TRIM(Datos!B50&amp;""))&amp;";",B$1007))),OR(UPPER(TRIM(Datos!B50&amp;""))="SÍ",UPPER(TRIM(Datos!B50&amp;""))="SI",UPPER(TRIM(Datos!B50&amp;""))="NO"),IF(ISNUMBER(Datos!B50),AND(OR(B$1005="",Datos!B50&gt;=B$1005),OR(B$1006="",Datos!B50&lt;=B$1006)),FALSE),TRUE))))</f>
        <v>0.0</v>
      </c>
      <c r="C50">
        <f>IF(Datos!C50="",0,IF(AND(C$1008&lt;&gt;"",Datos!C50=C$1008),0,IF(C$1004=0,0,1-CHOOSE(C$1004,IF(ISNUMBER(Datos!C50),AND(OR(C$1005="",Datos!C50&gt;=C$1005),OR(C$1006="",Datos!C50&lt;=C$1006)),FALSE),IF(ISNUMBER(Datos!C50),AND(Datos!C50=INT(Datos!C50),AND(OR(C$1005="",Datos!C50&gt;=C$1005),OR(C$1006="",Datos!C50&lt;=C$1006))),FALSE),OR(ISNUMBER(FIND(";"&amp;UPPER(TRIM(Datos!C50&amp;""))&amp;"=",C$1007)),ISNUMBER(FIND(";"&amp;UPPER(TRIM(Datos!C50&amp;""))&amp;";",C$1007))),OR(UPPER(TRIM(Datos!C50&amp;""))="SÍ",UPPER(TRIM(Datos!C50&amp;""))="SI",UPPER(TRIM(Datos!C50&amp;""))="NO"),IF(ISNUMBER(Datos!C50),AND(OR(C$1005="",Datos!C50&gt;=C$1005),OR(C$1006="",Datos!C50&lt;=C$1006)),FALSE),TRUE))))</f>
        <v>0.0</v>
      </c>
      <c r="D50">
        <f>IF(Datos!D50="",0,IF(AND(D$1008&lt;&gt;"",Datos!D50=D$1008),0,IF(D$1004=0,0,1-CHOOSE(D$1004,IF(ISNUMBER(Datos!D50),AND(OR(D$1005="",Datos!D50&gt;=D$1005),OR(D$1006="",Datos!D50&lt;=D$1006)),FALSE),IF(ISNUMBER(Datos!D50),AND(Datos!D50=INT(Datos!D50),AND(OR(D$1005="",Datos!D50&gt;=D$1005),OR(D$1006="",Datos!D50&lt;=D$1006))),FALSE),OR(ISNUMBER(FIND(";"&amp;UPPER(TRIM(Datos!D50&amp;""))&amp;"=",D$1007)),ISNUMBER(FIND(";"&amp;UPPER(TRIM(Datos!D50&amp;""))&amp;";",D$1007))),OR(UPPER(TRIM(Datos!D50&amp;""))="SÍ",UPPER(TRIM(Datos!D50&amp;""))="SI",UPPER(TRIM(Datos!D50&amp;""))="NO"),IF(ISNUMBER(Datos!D50),AND(OR(D$1005="",Datos!D50&gt;=D$1005),OR(D$1006="",Datos!D50&lt;=D$1006)),FALSE),TRUE))))</f>
        <v>0.0</v>
      </c>
      <c r="E50">
        <f>IF(Datos!E50="",0,IF(AND(E$1008&lt;&gt;"",Datos!E50=E$1008),0,IF(E$1004=0,0,1-CHOOSE(E$1004,IF(ISNUMBER(Datos!E50),AND(OR(E$1005="",Datos!E50&gt;=E$1005),OR(E$1006="",Datos!E50&lt;=E$1006)),FALSE),IF(ISNUMBER(Datos!E50),AND(Datos!E50=INT(Datos!E50),AND(OR(E$1005="",Datos!E50&gt;=E$1005),OR(E$1006="",Datos!E50&lt;=E$1006))),FALSE),OR(ISNUMBER(FIND(";"&amp;UPPER(TRIM(Datos!E50&amp;""))&amp;"=",E$1007)),ISNUMBER(FIND(";"&amp;UPPER(TRIM(Datos!E50&amp;""))&amp;";",E$1007))),OR(UPPER(TRIM(Datos!E50&amp;""))="SÍ",UPPER(TRIM(Datos!E50&amp;""))="SI",UPPER(TRIM(Datos!E50&amp;""))="NO"),IF(ISNUMBER(Datos!E50),AND(OR(E$1005="",Datos!E50&gt;=E$1005),OR(E$1006="",Datos!E50&lt;=E$1006)),FALSE),TRUE))))</f>
        <v>0.0</v>
      </c>
      <c r="F50">
        <f>IF(Datos!F50="",0,IF(AND(F$1008&lt;&gt;"",Datos!F50=F$1008),0,IF(F$1004=0,0,1-CHOOSE(F$1004,IF(ISNUMBER(Datos!F50),AND(OR(F$1005="",Datos!F50&gt;=F$1005),OR(F$1006="",Datos!F50&lt;=F$1006)),FALSE),IF(ISNUMBER(Datos!F50),AND(Datos!F50=INT(Datos!F50),AND(OR(F$1005="",Datos!F50&gt;=F$1005),OR(F$1006="",Datos!F50&lt;=F$1006))),FALSE),OR(ISNUMBER(FIND(";"&amp;UPPER(TRIM(Datos!F50&amp;""))&amp;"=",F$1007)),ISNUMBER(FIND(";"&amp;UPPER(TRIM(Datos!F50&amp;""))&amp;";",F$1007))),OR(UPPER(TRIM(Datos!F50&amp;""))="SÍ",UPPER(TRIM(Datos!F50&amp;""))="SI",UPPER(TRIM(Datos!F50&amp;""))="NO"),IF(ISNUMBER(Datos!F50),AND(OR(F$1005="",Datos!F50&gt;=F$1005),OR(F$1006="",Datos!F50&lt;=F$1006)),FALSE),TRUE))))</f>
        <v>0.0</v>
      </c>
      <c r="G50">
        <f>IF(Datos!G50="",0,IF(AND(G$1008&lt;&gt;"",Datos!G50=G$1008),0,IF(G$1004=0,0,1-CHOOSE(G$1004,IF(ISNUMBER(Datos!G50),AND(OR(G$1005="",Datos!G50&gt;=G$1005),OR(G$1006="",Datos!G50&lt;=G$1006)),FALSE),IF(ISNUMBER(Datos!G50),AND(Datos!G50=INT(Datos!G50),AND(OR(G$1005="",Datos!G50&gt;=G$1005),OR(G$1006="",Datos!G50&lt;=G$1006))),FALSE),OR(ISNUMBER(FIND(";"&amp;UPPER(TRIM(Datos!G50&amp;""))&amp;"=",G$1007)),ISNUMBER(FIND(";"&amp;UPPER(TRIM(Datos!G50&amp;""))&amp;";",G$1007))),OR(UPPER(TRIM(Datos!G50&amp;""))="SÍ",UPPER(TRIM(Datos!G50&amp;""))="SI",UPPER(TRIM(Datos!G50&amp;""))="NO"),IF(ISNUMBER(Datos!G50),AND(OR(G$1005="",Datos!G50&gt;=G$1005),OR(G$1006="",Datos!G50&lt;=G$1006)),FALSE),TRUE))))</f>
        <v>0.0</v>
      </c>
      <c r="H50">
        <f>IF(Datos!H50="",0,IF(AND(H$1008&lt;&gt;"",Datos!H50=H$1008),0,IF(H$1004=0,0,1-CHOOSE(H$1004,IF(ISNUMBER(Datos!H50),AND(OR(H$1005="",Datos!H50&gt;=H$1005),OR(H$1006="",Datos!H50&lt;=H$1006)),FALSE),IF(ISNUMBER(Datos!H50),AND(Datos!H50=INT(Datos!H50),AND(OR(H$1005="",Datos!H50&gt;=H$1005),OR(H$1006="",Datos!H50&lt;=H$1006))),FALSE),OR(ISNUMBER(FIND(";"&amp;UPPER(TRIM(Datos!H50&amp;""))&amp;"=",H$1007)),ISNUMBER(FIND(";"&amp;UPPER(TRIM(Datos!H50&amp;""))&amp;";",H$1007))),OR(UPPER(TRIM(Datos!H50&amp;""))="SÍ",UPPER(TRIM(Datos!H50&amp;""))="SI",UPPER(TRIM(Datos!H50&amp;""))="NO"),IF(ISNUMBER(Datos!H50),AND(OR(H$1005="",Datos!H50&gt;=H$1005),OR(H$1006="",Datos!H50&lt;=H$1006)),FALSE),TRUE))))</f>
        <v>0.0</v>
      </c>
      <c r="I50">
        <f>IF(Datos!I50="",0,IF(AND(I$1008&lt;&gt;"",Datos!I50=I$1008),0,IF(I$1004=0,0,1-CHOOSE(I$1004,IF(ISNUMBER(Datos!I50),AND(OR(I$1005="",Datos!I50&gt;=I$1005),OR(I$1006="",Datos!I50&lt;=I$1006)),FALSE),IF(ISNUMBER(Datos!I50),AND(Datos!I50=INT(Datos!I50),AND(OR(I$1005="",Datos!I50&gt;=I$1005),OR(I$1006="",Datos!I50&lt;=I$1006))),FALSE),OR(ISNUMBER(FIND(";"&amp;UPPER(TRIM(Datos!I50&amp;""))&amp;"=",I$1007)),ISNUMBER(FIND(";"&amp;UPPER(TRIM(Datos!I50&amp;""))&amp;";",I$1007))),OR(UPPER(TRIM(Datos!I50&amp;""))="SÍ",UPPER(TRIM(Datos!I50&amp;""))="SI",UPPER(TRIM(Datos!I50&amp;""))="NO"),IF(ISNUMBER(Datos!I50),AND(OR(I$1005="",Datos!I50&gt;=I$1005),OR(I$1006="",Datos!I50&lt;=I$1006)),FALSE),TRUE))))</f>
        <v>0.0</v>
      </c>
      <c r="J50">
        <f>IF(Datos!J50="",0,IF(AND(J$1008&lt;&gt;"",Datos!J50=J$1008),0,IF(J$1004=0,0,1-CHOOSE(J$1004,IF(ISNUMBER(Datos!J50),AND(OR(J$1005="",Datos!J50&gt;=J$1005),OR(J$1006="",Datos!J50&lt;=J$1006)),FALSE),IF(ISNUMBER(Datos!J50),AND(Datos!J50=INT(Datos!J50),AND(OR(J$1005="",Datos!J50&gt;=J$1005),OR(J$1006="",Datos!J50&lt;=J$1006))),FALSE),OR(ISNUMBER(FIND(";"&amp;UPPER(TRIM(Datos!J50&amp;""))&amp;"=",J$1007)),ISNUMBER(FIND(";"&amp;UPPER(TRIM(Datos!J50&amp;""))&amp;";",J$1007))),OR(UPPER(TRIM(Datos!J50&amp;""))="SÍ",UPPER(TRIM(Datos!J50&amp;""))="SI",UPPER(TRIM(Datos!J50&amp;""))="NO"),IF(ISNUMBER(Datos!J50),AND(OR(J$1005="",Datos!J50&gt;=J$1005),OR(J$1006="",Datos!J50&lt;=J$1006)),FALSE),TRUE))))</f>
        <v>0.0</v>
      </c>
      <c r="K50">
        <f>IF(Datos!K50="",0,IF(AND(K$1008&lt;&gt;"",Datos!K50=K$1008),0,IF(K$1004=0,0,1-CHOOSE(K$1004,IF(ISNUMBER(Datos!K50),AND(OR(K$1005="",Datos!K50&gt;=K$1005),OR(K$1006="",Datos!K50&lt;=K$1006)),FALSE),IF(ISNUMBER(Datos!K50),AND(Datos!K50=INT(Datos!K50),AND(OR(K$1005="",Datos!K50&gt;=K$1005),OR(K$1006="",Datos!K50&lt;=K$1006))),FALSE),OR(ISNUMBER(FIND(";"&amp;UPPER(TRIM(Datos!K50&amp;""))&amp;"=",K$1007)),ISNUMBER(FIND(";"&amp;UPPER(TRIM(Datos!K50&amp;""))&amp;";",K$1007))),OR(UPPER(TRIM(Datos!K50&amp;""))="SÍ",UPPER(TRIM(Datos!K50&amp;""))="SI",UPPER(TRIM(Datos!K50&amp;""))="NO"),IF(ISNUMBER(Datos!K50),AND(OR(K$1005="",Datos!K50&gt;=K$1005),OR(K$1006="",Datos!K50&lt;=K$1006)),FALSE),TRUE))))</f>
        <v>0.0</v>
      </c>
      <c r="L50">
        <f>IF(Datos!L50="",0,IF(AND(L$1008&lt;&gt;"",Datos!L50=L$1008),0,IF(L$1004=0,0,1-CHOOSE(L$1004,IF(ISNUMBER(Datos!L50),AND(OR(L$1005="",Datos!L50&gt;=L$1005),OR(L$1006="",Datos!L50&lt;=L$1006)),FALSE),IF(ISNUMBER(Datos!L50),AND(Datos!L50=INT(Datos!L50),AND(OR(L$1005="",Datos!L50&gt;=L$1005),OR(L$1006="",Datos!L50&lt;=L$1006))),FALSE),OR(ISNUMBER(FIND(";"&amp;UPPER(TRIM(Datos!L50&amp;""))&amp;"=",L$1007)),ISNUMBER(FIND(";"&amp;UPPER(TRIM(Datos!L50&amp;""))&amp;";",L$1007))),OR(UPPER(TRIM(Datos!L50&amp;""))="SÍ",UPPER(TRIM(Datos!L50&amp;""))="SI",UPPER(TRIM(Datos!L50&amp;""))="NO"),IF(ISNUMBER(Datos!L50),AND(OR(L$1005="",Datos!L50&gt;=L$1005),OR(L$1006="",Datos!L50&lt;=L$1006)),FALSE),TRUE))))</f>
        <v>0.0</v>
      </c>
      <c r="M50">
        <f>IF(Datos!M50="",0,IF(AND(M$1008&lt;&gt;"",Datos!M50=M$1008),0,IF(M$1004=0,0,1-CHOOSE(M$1004,IF(ISNUMBER(Datos!M50),AND(OR(M$1005="",Datos!M50&gt;=M$1005),OR(M$1006="",Datos!M50&lt;=M$1006)),FALSE),IF(ISNUMBER(Datos!M50),AND(Datos!M50=INT(Datos!M50),AND(OR(M$1005="",Datos!M50&gt;=M$1005),OR(M$1006="",Datos!M50&lt;=M$1006))),FALSE),OR(ISNUMBER(FIND(";"&amp;UPPER(TRIM(Datos!M50&amp;""))&amp;"=",M$1007)),ISNUMBER(FIND(";"&amp;UPPER(TRIM(Datos!M50&amp;""))&amp;";",M$1007))),OR(UPPER(TRIM(Datos!M50&amp;""))="SÍ",UPPER(TRIM(Datos!M50&amp;""))="SI",UPPER(TRIM(Datos!M50&amp;""))="NO"),IF(ISNUMBER(Datos!M50),AND(OR(M$1005="",Datos!M50&gt;=M$1005),OR(M$1006="",Datos!M50&lt;=M$1006)),FALSE),TRUE))))</f>
        <v>0.0</v>
      </c>
      <c r="N50">
        <f>IF(Datos!N50="",0,IF(AND(N$1008&lt;&gt;"",Datos!N50=N$1008),0,IF(N$1004=0,0,1-CHOOSE(N$1004,IF(ISNUMBER(Datos!N50),AND(OR(N$1005="",Datos!N50&gt;=N$1005),OR(N$1006="",Datos!N50&lt;=N$1006)),FALSE),IF(ISNUMBER(Datos!N50),AND(Datos!N50=INT(Datos!N50),AND(OR(N$1005="",Datos!N50&gt;=N$1005),OR(N$1006="",Datos!N50&lt;=N$1006))),FALSE),OR(ISNUMBER(FIND(";"&amp;UPPER(TRIM(Datos!N50&amp;""))&amp;"=",N$1007)),ISNUMBER(FIND(";"&amp;UPPER(TRIM(Datos!N50&amp;""))&amp;";",N$1007))),OR(UPPER(TRIM(Datos!N50&amp;""))="SÍ",UPPER(TRIM(Datos!N50&amp;""))="SI",UPPER(TRIM(Datos!N50&amp;""))="NO"),IF(ISNUMBER(Datos!N50),AND(OR(N$1005="",Datos!N50&gt;=N$1005),OR(N$1006="",Datos!N50&lt;=N$1006)),FALSE),TRUE))))</f>
        <v>0.0</v>
      </c>
      <c r="O50">
        <f>IF(Datos!O50="",0,IF(AND(O$1008&lt;&gt;"",Datos!O50=O$1008),0,IF(O$1004=0,0,1-CHOOSE(O$1004,IF(ISNUMBER(Datos!O50),AND(OR(O$1005="",Datos!O50&gt;=O$1005),OR(O$1006="",Datos!O50&lt;=O$1006)),FALSE),IF(ISNUMBER(Datos!O50),AND(Datos!O50=INT(Datos!O50),AND(OR(O$1005="",Datos!O50&gt;=O$1005),OR(O$1006="",Datos!O50&lt;=O$1006))),FALSE),OR(ISNUMBER(FIND(";"&amp;UPPER(TRIM(Datos!O50&amp;""))&amp;"=",O$1007)),ISNUMBER(FIND(";"&amp;UPPER(TRIM(Datos!O50&amp;""))&amp;";",O$1007))),OR(UPPER(TRIM(Datos!O50&amp;""))="SÍ",UPPER(TRIM(Datos!O50&amp;""))="SI",UPPER(TRIM(Datos!O50&amp;""))="NO"),IF(ISNUMBER(Datos!O50),AND(OR(O$1005="",Datos!O50&gt;=O$1005),OR(O$1006="",Datos!O50&lt;=O$1006)),FALSE),TRUE))))</f>
        <v>0.0</v>
      </c>
      <c r="P50">
        <f>IF(Datos!P50="",0,IF(AND(P$1008&lt;&gt;"",Datos!P50=P$1008),0,IF(P$1004=0,0,1-CHOOSE(P$1004,IF(ISNUMBER(Datos!P50),AND(OR(P$1005="",Datos!P50&gt;=P$1005),OR(P$1006="",Datos!P50&lt;=P$1006)),FALSE),IF(ISNUMBER(Datos!P50),AND(Datos!P50=INT(Datos!P50),AND(OR(P$1005="",Datos!P50&gt;=P$1005),OR(P$1006="",Datos!P50&lt;=P$1006))),FALSE),OR(ISNUMBER(FIND(";"&amp;UPPER(TRIM(Datos!P50&amp;""))&amp;"=",P$1007)),ISNUMBER(FIND(";"&amp;UPPER(TRIM(Datos!P50&amp;""))&amp;";",P$1007))),OR(UPPER(TRIM(Datos!P50&amp;""))="SÍ",UPPER(TRIM(Datos!P50&amp;""))="SI",UPPER(TRIM(Datos!P50&amp;""))="NO"),IF(ISNUMBER(Datos!P50),AND(OR(P$1005="",Datos!P50&gt;=P$1005),OR(P$1006="",Datos!P50&lt;=P$1006)),FALSE),TRUE))))</f>
        <v>0.0</v>
      </c>
      <c r="Q50">
        <f>IF(Datos!Q50="",0,IF(AND(Q$1008&lt;&gt;"",Datos!Q50=Q$1008),0,IF(Q$1004=0,0,1-CHOOSE(Q$1004,IF(ISNUMBER(Datos!Q50),AND(OR(Q$1005="",Datos!Q50&gt;=Q$1005),OR(Q$1006="",Datos!Q50&lt;=Q$1006)),FALSE),IF(ISNUMBER(Datos!Q50),AND(Datos!Q50=INT(Datos!Q50),AND(OR(Q$1005="",Datos!Q50&gt;=Q$1005),OR(Q$1006="",Datos!Q50&lt;=Q$1006))),FALSE),OR(ISNUMBER(FIND(";"&amp;UPPER(TRIM(Datos!Q50&amp;""))&amp;"=",Q$1007)),ISNUMBER(FIND(";"&amp;UPPER(TRIM(Datos!Q50&amp;""))&amp;";",Q$1007))),OR(UPPER(TRIM(Datos!Q50&amp;""))="SÍ",UPPER(TRIM(Datos!Q50&amp;""))="SI",UPPER(TRIM(Datos!Q50&amp;""))="NO"),IF(ISNUMBER(Datos!Q50),AND(OR(Q$1005="",Datos!Q50&gt;=Q$1005),OR(Q$1006="",Datos!Q50&lt;=Q$1006)),FALSE),TRUE))))</f>
        <v>0.0</v>
      </c>
      <c r="R50">
        <f>IF(Datos!R50="",0,IF(AND(R$1008&lt;&gt;"",Datos!R50=R$1008),0,IF(R$1004=0,0,1-CHOOSE(R$1004,IF(ISNUMBER(Datos!R50),AND(OR(R$1005="",Datos!R50&gt;=R$1005),OR(R$1006="",Datos!R50&lt;=R$1006)),FALSE),IF(ISNUMBER(Datos!R50),AND(Datos!R50=INT(Datos!R50),AND(OR(R$1005="",Datos!R50&gt;=R$1005),OR(R$1006="",Datos!R50&lt;=R$1006))),FALSE),OR(ISNUMBER(FIND(";"&amp;UPPER(TRIM(Datos!R50&amp;""))&amp;"=",R$1007)),ISNUMBER(FIND(";"&amp;UPPER(TRIM(Datos!R50&amp;""))&amp;";",R$1007))),OR(UPPER(TRIM(Datos!R50&amp;""))="SÍ",UPPER(TRIM(Datos!R50&amp;""))="SI",UPPER(TRIM(Datos!R50&amp;""))="NO"),IF(ISNUMBER(Datos!R50),AND(OR(R$1005="",Datos!R50&gt;=R$1005),OR(R$1006="",Datos!R50&lt;=R$1006)),FALSE),TRUE))))</f>
        <v>0.0</v>
      </c>
      <c r="S50">
        <f>IF(Datos!S50="",0,IF(AND(S$1008&lt;&gt;"",Datos!S50=S$1008),0,IF(S$1004=0,0,1-CHOOSE(S$1004,IF(ISNUMBER(Datos!S50),AND(OR(S$1005="",Datos!S50&gt;=S$1005),OR(S$1006="",Datos!S50&lt;=S$1006)),FALSE),IF(ISNUMBER(Datos!S50),AND(Datos!S50=INT(Datos!S50),AND(OR(S$1005="",Datos!S50&gt;=S$1005),OR(S$1006="",Datos!S50&lt;=S$1006))),FALSE),OR(ISNUMBER(FIND(";"&amp;UPPER(TRIM(Datos!S50&amp;""))&amp;"=",S$1007)),ISNUMBER(FIND(";"&amp;UPPER(TRIM(Datos!S50&amp;""))&amp;";",S$1007))),OR(UPPER(TRIM(Datos!S50&amp;""))="SÍ",UPPER(TRIM(Datos!S50&amp;""))="SI",UPPER(TRIM(Datos!S50&amp;""))="NO"),IF(ISNUMBER(Datos!S50),AND(OR(S$1005="",Datos!S50&gt;=S$1005),OR(S$1006="",Datos!S50&lt;=S$1006)),FALSE),TRUE))))</f>
        <v>0.0</v>
      </c>
      <c r="T50">
        <f>IF(Datos!T50="",0,IF(AND(T$1008&lt;&gt;"",Datos!T50=T$1008),0,IF(T$1004=0,0,1-CHOOSE(T$1004,IF(ISNUMBER(Datos!T50),AND(OR(T$1005="",Datos!T50&gt;=T$1005),OR(T$1006="",Datos!T50&lt;=T$1006)),FALSE),IF(ISNUMBER(Datos!T50),AND(Datos!T50=INT(Datos!T50),AND(OR(T$1005="",Datos!T50&gt;=T$1005),OR(T$1006="",Datos!T50&lt;=T$1006))),FALSE),OR(ISNUMBER(FIND(";"&amp;UPPER(TRIM(Datos!T50&amp;""))&amp;"=",T$1007)),ISNUMBER(FIND(";"&amp;UPPER(TRIM(Datos!T50&amp;""))&amp;";",T$1007))),OR(UPPER(TRIM(Datos!T50&amp;""))="SÍ",UPPER(TRIM(Datos!T50&amp;""))="SI",UPPER(TRIM(Datos!T50&amp;""))="NO"),IF(ISNUMBER(Datos!T50),AND(OR(T$1005="",Datos!T50&gt;=T$1005),OR(T$1006="",Datos!T50&lt;=T$1006)),FALSE),TRUE))))</f>
        <v>0.0</v>
      </c>
      <c r="U50">
        <f>IF(Datos!U50="",0,IF(AND(U$1008&lt;&gt;"",Datos!U50=U$1008),0,IF(U$1004=0,0,1-CHOOSE(U$1004,IF(ISNUMBER(Datos!U50),AND(OR(U$1005="",Datos!U50&gt;=U$1005),OR(U$1006="",Datos!U50&lt;=U$1006)),FALSE),IF(ISNUMBER(Datos!U50),AND(Datos!U50=INT(Datos!U50),AND(OR(U$1005="",Datos!U50&gt;=U$1005),OR(U$1006="",Datos!U50&lt;=U$1006))),FALSE),OR(ISNUMBER(FIND(";"&amp;UPPER(TRIM(Datos!U50&amp;""))&amp;"=",U$1007)),ISNUMBER(FIND(";"&amp;UPPER(TRIM(Datos!U50&amp;""))&amp;";",U$1007))),OR(UPPER(TRIM(Datos!U50&amp;""))="SÍ",UPPER(TRIM(Datos!U50&amp;""))="SI",UPPER(TRIM(Datos!U50&amp;""))="NO"),IF(ISNUMBER(Datos!U50),AND(OR(U$1005="",Datos!U50&gt;=U$1005),OR(U$1006="",Datos!U50&lt;=U$1006)),FALSE),TRUE))))</f>
        <v>0.0</v>
      </c>
      <c r="V50">
        <f>IF(Datos!V50="",0,IF(AND(V$1008&lt;&gt;"",Datos!V50=V$1008),0,IF(V$1004=0,0,1-CHOOSE(V$1004,IF(ISNUMBER(Datos!V50),AND(OR(V$1005="",Datos!V50&gt;=V$1005),OR(V$1006="",Datos!V50&lt;=V$1006)),FALSE),IF(ISNUMBER(Datos!V50),AND(Datos!V50=INT(Datos!V50),AND(OR(V$1005="",Datos!V50&gt;=V$1005),OR(V$1006="",Datos!V50&lt;=V$1006))),FALSE),OR(ISNUMBER(FIND(";"&amp;UPPER(TRIM(Datos!V50&amp;""))&amp;"=",V$1007)),ISNUMBER(FIND(";"&amp;UPPER(TRIM(Datos!V50&amp;""))&amp;";",V$1007))),OR(UPPER(TRIM(Datos!V50&amp;""))="SÍ",UPPER(TRIM(Datos!V50&amp;""))="SI",UPPER(TRIM(Datos!V50&amp;""))="NO"),IF(ISNUMBER(Datos!V50),AND(OR(V$1005="",Datos!V50&gt;=V$1005),OR(V$1006="",Datos!V50&lt;=V$1006)),FALSE),TRUE))))</f>
        <v>0.0</v>
      </c>
      <c r="W50">
        <f>IF(Datos!W50="",0,IF(AND(W$1008&lt;&gt;"",Datos!W50=W$1008),0,IF(W$1004=0,0,1-CHOOSE(W$1004,IF(ISNUMBER(Datos!W50),AND(OR(W$1005="",Datos!W50&gt;=W$1005),OR(W$1006="",Datos!W50&lt;=W$1006)),FALSE),IF(ISNUMBER(Datos!W50),AND(Datos!W50=INT(Datos!W50),AND(OR(W$1005="",Datos!W50&gt;=W$1005),OR(W$1006="",Datos!W50&lt;=W$1006))),FALSE),OR(ISNUMBER(FIND(";"&amp;UPPER(TRIM(Datos!W50&amp;""))&amp;"=",W$1007)),ISNUMBER(FIND(";"&amp;UPPER(TRIM(Datos!W50&amp;""))&amp;";",W$1007))),OR(UPPER(TRIM(Datos!W50&amp;""))="SÍ",UPPER(TRIM(Datos!W50&amp;""))="SI",UPPER(TRIM(Datos!W50&amp;""))="NO"),IF(ISNUMBER(Datos!W50),AND(OR(W$1005="",Datos!W50&gt;=W$1005),OR(W$1006="",Datos!W50&lt;=W$1006)),FALSE),TRUE))))</f>
        <v>0.0</v>
      </c>
      <c r="X50">
        <f>IF(Datos!X50="",0,IF(AND(X$1008&lt;&gt;"",Datos!X50=X$1008),0,IF(X$1004=0,0,1-CHOOSE(X$1004,IF(ISNUMBER(Datos!X50),AND(OR(X$1005="",Datos!X50&gt;=X$1005),OR(X$1006="",Datos!X50&lt;=X$1006)),FALSE),IF(ISNUMBER(Datos!X50),AND(Datos!X50=INT(Datos!X50),AND(OR(X$1005="",Datos!X50&gt;=X$1005),OR(X$1006="",Datos!X50&lt;=X$1006))),FALSE),OR(ISNUMBER(FIND(";"&amp;UPPER(TRIM(Datos!X50&amp;""))&amp;"=",X$1007)),ISNUMBER(FIND(";"&amp;UPPER(TRIM(Datos!X50&amp;""))&amp;";",X$1007))),OR(UPPER(TRIM(Datos!X50&amp;""))="SÍ",UPPER(TRIM(Datos!X50&amp;""))="SI",UPPER(TRIM(Datos!X50&amp;""))="NO"),IF(ISNUMBER(Datos!X50),AND(OR(X$1005="",Datos!X50&gt;=X$1005),OR(X$1006="",Datos!X50&lt;=X$1006)),FALSE),TRUE))))</f>
        <v>0.0</v>
      </c>
      <c r="Y50">
        <f>IF(Datos!Y50="",0,IF(AND(Y$1008&lt;&gt;"",Datos!Y50=Y$1008),0,IF(Y$1004=0,0,1-CHOOSE(Y$1004,IF(ISNUMBER(Datos!Y50),AND(OR(Y$1005="",Datos!Y50&gt;=Y$1005),OR(Y$1006="",Datos!Y50&lt;=Y$1006)),FALSE),IF(ISNUMBER(Datos!Y50),AND(Datos!Y50=INT(Datos!Y50),AND(OR(Y$1005="",Datos!Y50&gt;=Y$1005),OR(Y$1006="",Datos!Y50&lt;=Y$1006))),FALSE),OR(ISNUMBER(FIND(";"&amp;UPPER(TRIM(Datos!Y50&amp;""))&amp;"=",Y$1007)),ISNUMBER(FIND(";"&amp;UPPER(TRIM(Datos!Y50&amp;""))&amp;";",Y$1007))),OR(UPPER(TRIM(Datos!Y50&amp;""))="SÍ",UPPER(TRIM(Datos!Y50&amp;""))="SI",UPPER(TRIM(Datos!Y50&amp;""))="NO"),IF(ISNUMBER(Datos!Y50),AND(OR(Y$1005="",Datos!Y50&gt;=Y$1005),OR(Y$1006="",Datos!Y50&lt;=Y$1006)),FALSE),TRUE))))</f>
        <v>0.0</v>
      </c>
      <c r="Z50">
        <f>IF(Datos!Z50="",0,IF(AND(Z$1008&lt;&gt;"",Datos!Z50=Z$1008),0,IF(Z$1004=0,0,1-CHOOSE(Z$1004,IF(ISNUMBER(Datos!Z50),AND(OR(Z$1005="",Datos!Z50&gt;=Z$1005),OR(Z$1006="",Datos!Z50&lt;=Z$1006)),FALSE),IF(ISNUMBER(Datos!Z50),AND(Datos!Z50=INT(Datos!Z50),AND(OR(Z$1005="",Datos!Z50&gt;=Z$1005),OR(Z$1006="",Datos!Z50&lt;=Z$1006))),FALSE),OR(ISNUMBER(FIND(";"&amp;UPPER(TRIM(Datos!Z50&amp;""))&amp;"=",Z$1007)),ISNUMBER(FIND(";"&amp;UPPER(TRIM(Datos!Z50&amp;""))&amp;";",Z$1007))),OR(UPPER(TRIM(Datos!Z50&amp;""))="SÍ",UPPER(TRIM(Datos!Z50&amp;""))="SI",UPPER(TRIM(Datos!Z50&amp;""))="NO"),IF(ISNUMBER(Datos!Z50),AND(OR(Z$1005="",Datos!Z50&gt;=Z$1005),OR(Z$1006="",Datos!Z50&lt;=Z$1006)),FALSE),TRUE))))</f>
        <v>0.0</v>
      </c>
      <c r="AA50">
        <f>IF(Datos!AA50="",0,IF(AND(AA$1008&lt;&gt;"",Datos!AA50=AA$1008),0,IF(AA$1004=0,0,1-CHOOSE(AA$1004,IF(ISNUMBER(Datos!AA50),AND(OR(AA$1005="",Datos!AA50&gt;=AA$1005),OR(AA$1006="",Datos!AA50&lt;=AA$1006)),FALSE),IF(ISNUMBER(Datos!AA50),AND(Datos!AA50=INT(Datos!AA50),AND(OR(AA$1005="",Datos!AA50&gt;=AA$1005),OR(AA$1006="",Datos!AA50&lt;=AA$1006))),FALSE),OR(ISNUMBER(FIND(";"&amp;UPPER(TRIM(Datos!AA50&amp;""))&amp;"=",AA$1007)),ISNUMBER(FIND(";"&amp;UPPER(TRIM(Datos!AA50&amp;""))&amp;";",AA$1007))),OR(UPPER(TRIM(Datos!AA50&amp;""))="SÍ",UPPER(TRIM(Datos!AA50&amp;""))="SI",UPPER(TRIM(Datos!AA50&amp;""))="NO"),IF(ISNUMBER(Datos!AA50),AND(OR(AA$1005="",Datos!AA50&gt;=AA$1005),OR(AA$1006="",Datos!AA50&lt;=AA$1006)),FALSE),TRUE))))</f>
        <v>0.0</v>
      </c>
      <c r="AB50">
        <f>IF(Datos!AB50="",0,IF(AND(AB$1008&lt;&gt;"",Datos!AB50=AB$1008),0,IF(AB$1004=0,0,1-CHOOSE(AB$1004,IF(ISNUMBER(Datos!AB50),AND(OR(AB$1005="",Datos!AB50&gt;=AB$1005),OR(AB$1006="",Datos!AB50&lt;=AB$1006)),FALSE),IF(ISNUMBER(Datos!AB50),AND(Datos!AB50=INT(Datos!AB50),AND(OR(AB$1005="",Datos!AB50&gt;=AB$1005),OR(AB$1006="",Datos!AB50&lt;=AB$1006))),FALSE),OR(ISNUMBER(FIND(";"&amp;UPPER(TRIM(Datos!AB50&amp;""))&amp;"=",AB$1007)),ISNUMBER(FIND(";"&amp;UPPER(TRIM(Datos!AB50&amp;""))&amp;";",AB$1007))),OR(UPPER(TRIM(Datos!AB50&amp;""))="SÍ",UPPER(TRIM(Datos!AB50&amp;""))="SI",UPPER(TRIM(Datos!AB50&amp;""))="NO"),IF(ISNUMBER(Datos!AB50),AND(OR(AB$1005="",Datos!AB50&gt;=AB$1005),OR(AB$1006="",Datos!AB50&lt;=AB$1006)),FALSE),TRUE))))</f>
        <v>0.0</v>
      </c>
      <c r="AC50">
        <f>IF(Datos!AC50="",0,IF(AND(AC$1008&lt;&gt;"",Datos!AC50=AC$1008),0,IF(AC$1004=0,0,1-CHOOSE(AC$1004,IF(ISNUMBER(Datos!AC50),AND(OR(AC$1005="",Datos!AC50&gt;=AC$1005),OR(AC$1006="",Datos!AC50&lt;=AC$1006)),FALSE),IF(ISNUMBER(Datos!AC50),AND(Datos!AC50=INT(Datos!AC50),AND(OR(AC$1005="",Datos!AC50&gt;=AC$1005),OR(AC$1006="",Datos!AC50&lt;=AC$1006))),FALSE),OR(ISNUMBER(FIND(";"&amp;UPPER(TRIM(Datos!AC50&amp;""))&amp;"=",AC$1007)),ISNUMBER(FIND(";"&amp;UPPER(TRIM(Datos!AC50&amp;""))&amp;";",AC$1007))),OR(UPPER(TRIM(Datos!AC50&amp;""))="SÍ",UPPER(TRIM(Datos!AC50&amp;""))="SI",UPPER(TRIM(Datos!AC50&amp;""))="NO"),IF(ISNUMBER(Datos!AC50),AND(OR(AC$1005="",Datos!AC50&gt;=AC$1005),OR(AC$1006="",Datos!AC50&lt;=AC$1006)),FALSE),TRUE))))</f>
        <v>0.0</v>
      </c>
      <c r="AD50">
        <f>IF(Datos!AD50="",0,IF(AND(AD$1008&lt;&gt;"",Datos!AD50=AD$1008),0,IF(AD$1004=0,0,1-CHOOSE(AD$1004,IF(ISNUMBER(Datos!AD50),AND(OR(AD$1005="",Datos!AD50&gt;=AD$1005),OR(AD$1006="",Datos!AD50&lt;=AD$1006)),FALSE),IF(ISNUMBER(Datos!AD50),AND(Datos!AD50=INT(Datos!AD50),AND(OR(AD$1005="",Datos!AD50&gt;=AD$1005),OR(AD$1006="",Datos!AD50&lt;=AD$1006))),FALSE),OR(ISNUMBER(FIND(";"&amp;UPPER(TRIM(Datos!AD50&amp;""))&amp;"=",AD$1007)),ISNUMBER(FIND(";"&amp;UPPER(TRIM(Datos!AD50&amp;""))&amp;";",AD$1007))),OR(UPPER(TRIM(Datos!AD50&amp;""))="SÍ",UPPER(TRIM(Datos!AD50&amp;""))="SI",UPPER(TRIM(Datos!AD50&amp;""))="NO"),IF(ISNUMBER(Datos!AD50),AND(OR(AD$1005="",Datos!AD50&gt;=AD$1005),OR(AD$1006="",Datos!AD50&lt;=AD$1006)),FALSE),TRUE))))</f>
        <v>0.0</v>
      </c>
      <c r="AE50">
        <f>IF(Datos!AE50="",0,IF(AND(AE$1008&lt;&gt;"",Datos!AE50=AE$1008),0,IF(AE$1004=0,0,1-CHOOSE(AE$1004,IF(ISNUMBER(Datos!AE50),AND(OR(AE$1005="",Datos!AE50&gt;=AE$1005),OR(AE$1006="",Datos!AE50&lt;=AE$1006)),FALSE),IF(ISNUMBER(Datos!AE50),AND(Datos!AE50=INT(Datos!AE50),AND(OR(AE$1005="",Datos!AE50&gt;=AE$1005),OR(AE$1006="",Datos!AE50&lt;=AE$1006))),FALSE),OR(ISNUMBER(FIND(";"&amp;UPPER(TRIM(Datos!AE50&amp;""))&amp;"=",AE$1007)),ISNUMBER(FIND(";"&amp;UPPER(TRIM(Datos!AE50&amp;""))&amp;";",AE$1007))),OR(UPPER(TRIM(Datos!AE50&amp;""))="SÍ",UPPER(TRIM(Datos!AE50&amp;""))="SI",UPPER(TRIM(Datos!AE50&amp;""))="NO"),IF(ISNUMBER(Datos!AE50),AND(OR(AE$1005="",Datos!AE50&gt;=AE$1005),OR(AE$1006="",Datos!AE50&lt;=AE$1006)),FALSE),TRUE))))</f>
        <v>0.0</v>
      </c>
    </row>
    <row r="51" spans="2:31">
      <c r="B51">
        <f>IF(Datos!B51="",0,IF(AND(B$1008&lt;&gt;"",Datos!B51=B$1008),0,IF(B$1004=0,0,1-CHOOSE(B$1004,IF(ISNUMBER(Datos!B51),AND(OR(B$1005="",Datos!B51&gt;=B$1005),OR(B$1006="",Datos!B51&lt;=B$1006)),FALSE),IF(ISNUMBER(Datos!B51),AND(Datos!B51=INT(Datos!B51),AND(OR(B$1005="",Datos!B51&gt;=B$1005),OR(B$1006="",Datos!B51&lt;=B$1006))),FALSE),OR(ISNUMBER(FIND(";"&amp;UPPER(TRIM(Datos!B51&amp;""))&amp;"=",B$1007)),ISNUMBER(FIND(";"&amp;UPPER(TRIM(Datos!B51&amp;""))&amp;";",B$1007))),OR(UPPER(TRIM(Datos!B51&amp;""))="SÍ",UPPER(TRIM(Datos!B51&amp;""))="SI",UPPER(TRIM(Datos!B51&amp;""))="NO"),IF(ISNUMBER(Datos!B51),AND(OR(B$1005="",Datos!B51&gt;=B$1005),OR(B$1006="",Datos!B51&lt;=B$1006)),FALSE),TRUE))))</f>
        <v>0.0</v>
      </c>
      <c r="C51">
        <f>IF(Datos!C51="",0,IF(AND(C$1008&lt;&gt;"",Datos!C51=C$1008),0,IF(C$1004=0,0,1-CHOOSE(C$1004,IF(ISNUMBER(Datos!C51),AND(OR(C$1005="",Datos!C51&gt;=C$1005),OR(C$1006="",Datos!C51&lt;=C$1006)),FALSE),IF(ISNUMBER(Datos!C51),AND(Datos!C51=INT(Datos!C51),AND(OR(C$1005="",Datos!C51&gt;=C$1005),OR(C$1006="",Datos!C51&lt;=C$1006))),FALSE),OR(ISNUMBER(FIND(";"&amp;UPPER(TRIM(Datos!C51&amp;""))&amp;"=",C$1007)),ISNUMBER(FIND(";"&amp;UPPER(TRIM(Datos!C51&amp;""))&amp;";",C$1007))),OR(UPPER(TRIM(Datos!C51&amp;""))="SÍ",UPPER(TRIM(Datos!C51&amp;""))="SI",UPPER(TRIM(Datos!C51&amp;""))="NO"),IF(ISNUMBER(Datos!C51),AND(OR(C$1005="",Datos!C51&gt;=C$1005),OR(C$1006="",Datos!C51&lt;=C$1006)),FALSE),TRUE))))</f>
        <v>0.0</v>
      </c>
      <c r="D51">
        <f>IF(Datos!D51="",0,IF(AND(D$1008&lt;&gt;"",Datos!D51=D$1008),0,IF(D$1004=0,0,1-CHOOSE(D$1004,IF(ISNUMBER(Datos!D51),AND(OR(D$1005="",Datos!D51&gt;=D$1005),OR(D$1006="",Datos!D51&lt;=D$1006)),FALSE),IF(ISNUMBER(Datos!D51),AND(Datos!D51=INT(Datos!D51),AND(OR(D$1005="",Datos!D51&gt;=D$1005),OR(D$1006="",Datos!D51&lt;=D$1006))),FALSE),OR(ISNUMBER(FIND(";"&amp;UPPER(TRIM(Datos!D51&amp;""))&amp;"=",D$1007)),ISNUMBER(FIND(";"&amp;UPPER(TRIM(Datos!D51&amp;""))&amp;";",D$1007))),OR(UPPER(TRIM(Datos!D51&amp;""))="SÍ",UPPER(TRIM(Datos!D51&amp;""))="SI",UPPER(TRIM(Datos!D51&amp;""))="NO"),IF(ISNUMBER(Datos!D51),AND(OR(D$1005="",Datos!D51&gt;=D$1005),OR(D$1006="",Datos!D51&lt;=D$1006)),FALSE),TRUE))))</f>
        <v>0.0</v>
      </c>
      <c r="E51">
        <f>IF(Datos!E51="",0,IF(AND(E$1008&lt;&gt;"",Datos!E51=E$1008),0,IF(E$1004=0,0,1-CHOOSE(E$1004,IF(ISNUMBER(Datos!E51),AND(OR(E$1005="",Datos!E51&gt;=E$1005),OR(E$1006="",Datos!E51&lt;=E$1006)),FALSE),IF(ISNUMBER(Datos!E51),AND(Datos!E51=INT(Datos!E51),AND(OR(E$1005="",Datos!E51&gt;=E$1005),OR(E$1006="",Datos!E51&lt;=E$1006))),FALSE),OR(ISNUMBER(FIND(";"&amp;UPPER(TRIM(Datos!E51&amp;""))&amp;"=",E$1007)),ISNUMBER(FIND(";"&amp;UPPER(TRIM(Datos!E51&amp;""))&amp;";",E$1007))),OR(UPPER(TRIM(Datos!E51&amp;""))="SÍ",UPPER(TRIM(Datos!E51&amp;""))="SI",UPPER(TRIM(Datos!E51&amp;""))="NO"),IF(ISNUMBER(Datos!E51),AND(OR(E$1005="",Datos!E51&gt;=E$1005),OR(E$1006="",Datos!E51&lt;=E$1006)),FALSE),TRUE))))</f>
        <v>0.0</v>
      </c>
      <c r="F51">
        <f>IF(Datos!F51="",0,IF(AND(F$1008&lt;&gt;"",Datos!F51=F$1008),0,IF(F$1004=0,0,1-CHOOSE(F$1004,IF(ISNUMBER(Datos!F51),AND(OR(F$1005="",Datos!F51&gt;=F$1005),OR(F$1006="",Datos!F51&lt;=F$1006)),FALSE),IF(ISNUMBER(Datos!F51),AND(Datos!F51=INT(Datos!F51),AND(OR(F$1005="",Datos!F51&gt;=F$1005),OR(F$1006="",Datos!F51&lt;=F$1006))),FALSE),OR(ISNUMBER(FIND(";"&amp;UPPER(TRIM(Datos!F51&amp;""))&amp;"=",F$1007)),ISNUMBER(FIND(";"&amp;UPPER(TRIM(Datos!F51&amp;""))&amp;";",F$1007))),OR(UPPER(TRIM(Datos!F51&amp;""))="SÍ",UPPER(TRIM(Datos!F51&amp;""))="SI",UPPER(TRIM(Datos!F51&amp;""))="NO"),IF(ISNUMBER(Datos!F51),AND(OR(F$1005="",Datos!F51&gt;=F$1005),OR(F$1006="",Datos!F51&lt;=F$1006)),FALSE),TRUE))))</f>
        <v>0.0</v>
      </c>
      <c r="G51">
        <f>IF(Datos!G51="",0,IF(AND(G$1008&lt;&gt;"",Datos!G51=G$1008),0,IF(G$1004=0,0,1-CHOOSE(G$1004,IF(ISNUMBER(Datos!G51),AND(OR(G$1005="",Datos!G51&gt;=G$1005),OR(G$1006="",Datos!G51&lt;=G$1006)),FALSE),IF(ISNUMBER(Datos!G51),AND(Datos!G51=INT(Datos!G51),AND(OR(G$1005="",Datos!G51&gt;=G$1005),OR(G$1006="",Datos!G51&lt;=G$1006))),FALSE),OR(ISNUMBER(FIND(";"&amp;UPPER(TRIM(Datos!G51&amp;""))&amp;"=",G$1007)),ISNUMBER(FIND(";"&amp;UPPER(TRIM(Datos!G51&amp;""))&amp;";",G$1007))),OR(UPPER(TRIM(Datos!G51&amp;""))="SÍ",UPPER(TRIM(Datos!G51&amp;""))="SI",UPPER(TRIM(Datos!G51&amp;""))="NO"),IF(ISNUMBER(Datos!G51),AND(OR(G$1005="",Datos!G51&gt;=G$1005),OR(G$1006="",Datos!G51&lt;=G$1006)),FALSE),TRUE))))</f>
        <v>0.0</v>
      </c>
      <c r="H51">
        <f>IF(Datos!H51="",0,IF(AND(H$1008&lt;&gt;"",Datos!H51=H$1008),0,IF(H$1004=0,0,1-CHOOSE(H$1004,IF(ISNUMBER(Datos!H51),AND(OR(H$1005="",Datos!H51&gt;=H$1005),OR(H$1006="",Datos!H51&lt;=H$1006)),FALSE),IF(ISNUMBER(Datos!H51),AND(Datos!H51=INT(Datos!H51),AND(OR(H$1005="",Datos!H51&gt;=H$1005),OR(H$1006="",Datos!H51&lt;=H$1006))),FALSE),OR(ISNUMBER(FIND(";"&amp;UPPER(TRIM(Datos!H51&amp;""))&amp;"=",H$1007)),ISNUMBER(FIND(";"&amp;UPPER(TRIM(Datos!H51&amp;""))&amp;";",H$1007))),OR(UPPER(TRIM(Datos!H51&amp;""))="SÍ",UPPER(TRIM(Datos!H51&amp;""))="SI",UPPER(TRIM(Datos!H51&amp;""))="NO"),IF(ISNUMBER(Datos!H51),AND(OR(H$1005="",Datos!H51&gt;=H$1005),OR(H$1006="",Datos!H51&lt;=H$1006)),FALSE),TRUE))))</f>
        <v>0.0</v>
      </c>
      <c r="I51">
        <f>IF(Datos!I51="",0,IF(AND(I$1008&lt;&gt;"",Datos!I51=I$1008),0,IF(I$1004=0,0,1-CHOOSE(I$1004,IF(ISNUMBER(Datos!I51),AND(OR(I$1005="",Datos!I51&gt;=I$1005),OR(I$1006="",Datos!I51&lt;=I$1006)),FALSE),IF(ISNUMBER(Datos!I51),AND(Datos!I51=INT(Datos!I51),AND(OR(I$1005="",Datos!I51&gt;=I$1005),OR(I$1006="",Datos!I51&lt;=I$1006))),FALSE),OR(ISNUMBER(FIND(";"&amp;UPPER(TRIM(Datos!I51&amp;""))&amp;"=",I$1007)),ISNUMBER(FIND(";"&amp;UPPER(TRIM(Datos!I51&amp;""))&amp;";",I$1007))),OR(UPPER(TRIM(Datos!I51&amp;""))="SÍ",UPPER(TRIM(Datos!I51&amp;""))="SI",UPPER(TRIM(Datos!I51&amp;""))="NO"),IF(ISNUMBER(Datos!I51),AND(OR(I$1005="",Datos!I51&gt;=I$1005),OR(I$1006="",Datos!I51&lt;=I$1006)),FALSE),TRUE))))</f>
        <v>0.0</v>
      </c>
      <c r="J51">
        <f>IF(Datos!J51="",0,IF(AND(J$1008&lt;&gt;"",Datos!J51=J$1008),0,IF(J$1004=0,0,1-CHOOSE(J$1004,IF(ISNUMBER(Datos!J51),AND(OR(J$1005="",Datos!J51&gt;=J$1005),OR(J$1006="",Datos!J51&lt;=J$1006)),FALSE),IF(ISNUMBER(Datos!J51),AND(Datos!J51=INT(Datos!J51),AND(OR(J$1005="",Datos!J51&gt;=J$1005),OR(J$1006="",Datos!J51&lt;=J$1006))),FALSE),OR(ISNUMBER(FIND(";"&amp;UPPER(TRIM(Datos!J51&amp;""))&amp;"=",J$1007)),ISNUMBER(FIND(";"&amp;UPPER(TRIM(Datos!J51&amp;""))&amp;";",J$1007))),OR(UPPER(TRIM(Datos!J51&amp;""))="SÍ",UPPER(TRIM(Datos!J51&amp;""))="SI",UPPER(TRIM(Datos!J51&amp;""))="NO"),IF(ISNUMBER(Datos!J51),AND(OR(J$1005="",Datos!J51&gt;=J$1005),OR(J$1006="",Datos!J51&lt;=J$1006)),FALSE),TRUE))))</f>
        <v>0.0</v>
      </c>
      <c r="K51">
        <f>IF(Datos!K51="",0,IF(AND(K$1008&lt;&gt;"",Datos!K51=K$1008),0,IF(K$1004=0,0,1-CHOOSE(K$1004,IF(ISNUMBER(Datos!K51),AND(OR(K$1005="",Datos!K51&gt;=K$1005),OR(K$1006="",Datos!K51&lt;=K$1006)),FALSE),IF(ISNUMBER(Datos!K51),AND(Datos!K51=INT(Datos!K51),AND(OR(K$1005="",Datos!K51&gt;=K$1005),OR(K$1006="",Datos!K51&lt;=K$1006))),FALSE),OR(ISNUMBER(FIND(";"&amp;UPPER(TRIM(Datos!K51&amp;""))&amp;"=",K$1007)),ISNUMBER(FIND(";"&amp;UPPER(TRIM(Datos!K51&amp;""))&amp;";",K$1007))),OR(UPPER(TRIM(Datos!K51&amp;""))="SÍ",UPPER(TRIM(Datos!K51&amp;""))="SI",UPPER(TRIM(Datos!K51&amp;""))="NO"),IF(ISNUMBER(Datos!K51),AND(OR(K$1005="",Datos!K51&gt;=K$1005),OR(K$1006="",Datos!K51&lt;=K$1006)),FALSE),TRUE))))</f>
        <v>0.0</v>
      </c>
      <c r="L51">
        <f>IF(Datos!L51="",0,IF(AND(L$1008&lt;&gt;"",Datos!L51=L$1008),0,IF(L$1004=0,0,1-CHOOSE(L$1004,IF(ISNUMBER(Datos!L51),AND(OR(L$1005="",Datos!L51&gt;=L$1005),OR(L$1006="",Datos!L51&lt;=L$1006)),FALSE),IF(ISNUMBER(Datos!L51),AND(Datos!L51=INT(Datos!L51),AND(OR(L$1005="",Datos!L51&gt;=L$1005),OR(L$1006="",Datos!L51&lt;=L$1006))),FALSE),OR(ISNUMBER(FIND(";"&amp;UPPER(TRIM(Datos!L51&amp;""))&amp;"=",L$1007)),ISNUMBER(FIND(";"&amp;UPPER(TRIM(Datos!L51&amp;""))&amp;";",L$1007))),OR(UPPER(TRIM(Datos!L51&amp;""))="SÍ",UPPER(TRIM(Datos!L51&amp;""))="SI",UPPER(TRIM(Datos!L51&amp;""))="NO"),IF(ISNUMBER(Datos!L51),AND(OR(L$1005="",Datos!L51&gt;=L$1005),OR(L$1006="",Datos!L51&lt;=L$1006)),FALSE),TRUE))))</f>
        <v>0.0</v>
      </c>
      <c r="M51">
        <f>IF(Datos!M51="",0,IF(AND(M$1008&lt;&gt;"",Datos!M51=M$1008),0,IF(M$1004=0,0,1-CHOOSE(M$1004,IF(ISNUMBER(Datos!M51),AND(OR(M$1005="",Datos!M51&gt;=M$1005),OR(M$1006="",Datos!M51&lt;=M$1006)),FALSE),IF(ISNUMBER(Datos!M51),AND(Datos!M51=INT(Datos!M51),AND(OR(M$1005="",Datos!M51&gt;=M$1005),OR(M$1006="",Datos!M51&lt;=M$1006))),FALSE),OR(ISNUMBER(FIND(";"&amp;UPPER(TRIM(Datos!M51&amp;""))&amp;"=",M$1007)),ISNUMBER(FIND(";"&amp;UPPER(TRIM(Datos!M51&amp;""))&amp;";",M$1007))),OR(UPPER(TRIM(Datos!M51&amp;""))="SÍ",UPPER(TRIM(Datos!M51&amp;""))="SI",UPPER(TRIM(Datos!M51&amp;""))="NO"),IF(ISNUMBER(Datos!M51),AND(OR(M$1005="",Datos!M51&gt;=M$1005),OR(M$1006="",Datos!M51&lt;=M$1006)),FALSE),TRUE))))</f>
        <v>0.0</v>
      </c>
      <c r="N51">
        <f>IF(Datos!N51="",0,IF(AND(N$1008&lt;&gt;"",Datos!N51=N$1008),0,IF(N$1004=0,0,1-CHOOSE(N$1004,IF(ISNUMBER(Datos!N51),AND(OR(N$1005="",Datos!N51&gt;=N$1005),OR(N$1006="",Datos!N51&lt;=N$1006)),FALSE),IF(ISNUMBER(Datos!N51),AND(Datos!N51=INT(Datos!N51),AND(OR(N$1005="",Datos!N51&gt;=N$1005),OR(N$1006="",Datos!N51&lt;=N$1006))),FALSE),OR(ISNUMBER(FIND(";"&amp;UPPER(TRIM(Datos!N51&amp;""))&amp;"=",N$1007)),ISNUMBER(FIND(";"&amp;UPPER(TRIM(Datos!N51&amp;""))&amp;";",N$1007))),OR(UPPER(TRIM(Datos!N51&amp;""))="SÍ",UPPER(TRIM(Datos!N51&amp;""))="SI",UPPER(TRIM(Datos!N51&amp;""))="NO"),IF(ISNUMBER(Datos!N51),AND(OR(N$1005="",Datos!N51&gt;=N$1005),OR(N$1006="",Datos!N51&lt;=N$1006)),FALSE),TRUE))))</f>
        <v>0.0</v>
      </c>
      <c r="O51">
        <f>IF(Datos!O51="",0,IF(AND(O$1008&lt;&gt;"",Datos!O51=O$1008),0,IF(O$1004=0,0,1-CHOOSE(O$1004,IF(ISNUMBER(Datos!O51),AND(OR(O$1005="",Datos!O51&gt;=O$1005),OR(O$1006="",Datos!O51&lt;=O$1006)),FALSE),IF(ISNUMBER(Datos!O51),AND(Datos!O51=INT(Datos!O51),AND(OR(O$1005="",Datos!O51&gt;=O$1005),OR(O$1006="",Datos!O51&lt;=O$1006))),FALSE),OR(ISNUMBER(FIND(";"&amp;UPPER(TRIM(Datos!O51&amp;""))&amp;"=",O$1007)),ISNUMBER(FIND(";"&amp;UPPER(TRIM(Datos!O51&amp;""))&amp;";",O$1007))),OR(UPPER(TRIM(Datos!O51&amp;""))="SÍ",UPPER(TRIM(Datos!O51&amp;""))="SI",UPPER(TRIM(Datos!O51&amp;""))="NO"),IF(ISNUMBER(Datos!O51),AND(OR(O$1005="",Datos!O51&gt;=O$1005),OR(O$1006="",Datos!O51&lt;=O$1006)),FALSE),TRUE))))</f>
        <v>0.0</v>
      </c>
      <c r="P51">
        <f>IF(Datos!P51="",0,IF(AND(P$1008&lt;&gt;"",Datos!P51=P$1008),0,IF(P$1004=0,0,1-CHOOSE(P$1004,IF(ISNUMBER(Datos!P51),AND(OR(P$1005="",Datos!P51&gt;=P$1005),OR(P$1006="",Datos!P51&lt;=P$1006)),FALSE),IF(ISNUMBER(Datos!P51),AND(Datos!P51=INT(Datos!P51),AND(OR(P$1005="",Datos!P51&gt;=P$1005),OR(P$1006="",Datos!P51&lt;=P$1006))),FALSE),OR(ISNUMBER(FIND(";"&amp;UPPER(TRIM(Datos!P51&amp;""))&amp;"=",P$1007)),ISNUMBER(FIND(";"&amp;UPPER(TRIM(Datos!P51&amp;""))&amp;";",P$1007))),OR(UPPER(TRIM(Datos!P51&amp;""))="SÍ",UPPER(TRIM(Datos!P51&amp;""))="SI",UPPER(TRIM(Datos!P51&amp;""))="NO"),IF(ISNUMBER(Datos!P51),AND(OR(P$1005="",Datos!P51&gt;=P$1005),OR(P$1006="",Datos!P51&lt;=P$1006)),FALSE),TRUE))))</f>
        <v>0.0</v>
      </c>
      <c r="Q51">
        <f>IF(Datos!Q51="",0,IF(AND(Q$1008&lt;&gt;"",Datos!Q51=Q$1008),0,IF(Q$1004=0,0,1-CHOOSE(Q$1004,IF(ISNUMBER(Datos!Q51),AND(OR(Q$1005="",Datos!Q51&gt;=Q$1005),OR(Q$1006="",Datos!Q51&lt;=Q$1006)),FALSE),IF(ISNUMBER(Datos!Q51),AND(Datos!Q51=INT(Datos!Q51),AND(OR(Q$1005="",Datos!Q51&gt;=Q$1005),OR(Q$1006="",Datos!Q51&lt;=Q$1006))),FALSE),OR(ISNUMBER(FIND(";"&amp;UPPER(TRIM(Datos!Q51&amp;""))&amp;"=",Q$1007)),ISNUMBER(FIND(";"&amp;UPPER(TRIM(Datos!Q51&amp;""))&amp;";",Q$1007))),OR(UPPER(TRIM(Datos!Q51&amp;""))="SÍ",UPPER(TRIM(Datos!Q51&amp;""))="SI",UPPER(TRIM(Datos!Q51&amp;""))="NO"),IF(ISNUMBER(Datos!Q51),AND(OR(Q$1005="",Datos!Q51&gt;=Q$1005),OR(Q$1006="",Datos!Q51&lt;=Q$1006)),FALSE),TRUE))))</f>
        <v>0.0</v>
      </c>
      <c r="R51">
        <f>IF(Datos!R51="",0,IF(AND(R$1008&lt;&gt;"",Datos!R51=R$1008),0,IF(R$1004=0,0,1-CHOOSE(R$1004,IF(ISNUMBER(Datos!R51),AND(OR(R$1005="",Datos!R51&gt;=R$1005),OR(R$1006="",Datos!R51&lt;=R$1006)),FALSE),IF(ISNUMBER(Datos!R51),AND(Datos!R51=INT(Datos!R51),AND(OR(R$1005="",Datos!R51&gt;=R$1005),OR(R$1006="",Datos!R51&lt;=R$1006))),FALSE),OR(ISNUMBER(FIND(";"&amp;UPPER(TRIM(Datos!R51&amp;""))&amp;"=",R$1007)),ISNUMBER(FIND(";"&amp;UPPER(TRIM(Datos!R51&amp;""))&amp;";",R$1007))),OR(UPPER(TRIM(Datos!R51&amp;""))="SÍ",UPPER(TRIM(Datos!R51&amp;""))="SI",UPPER(TRIM(Datos!R51&amp;""))="NO"),IF(ISNUMBER(Datos!R51),AND(OR(R$1005="",Datos!R51&gt;=R$1005),OR(R$1006="",Datos!R51&lt;=R$1006)),FALSE),TRUE))))</f>
        <v>0.0</v>
      </c>
      <c r="S51">
        <f>IF(Datos!S51="",0,IF(AND(S$1008&lt;&gt;"",Datos!S51=S$1008),0,IF(S$1004=0,0,1-CHOOSE(S$1004,IF(ISNUMBER(Datos!S51),AND(OR(S$1005="",Datos!S51&gt;=S$1005),OR(S$1006="",Datos!S51&lt;=S$1006)),FALSE),IF(ISNUMBER(Datos!S51),AND(Datos!S51=INT(Datos!S51),AND(OR(S$1005="",Datos!S51&gt;=S$1005),OR(S$1006="",Datos!S51&lt;=S$1006))),FALSE),OR(ISNUMBER(FIND(";"&amp;UPPER(TRIM(Datos!S51&amp;""))&amp;"=",S$1007)),ISNUMBER(FIND(";"&amp;UPPER(TRIM(Datos!S51&amp;""))&amp;";",S$1007))),OR(UPPER(TRIM(Datos!S51&amp;""))="SÍ",UPPER(TRIM(Datos!S51&amp;""))="SI",UPPER(TRIM(Datos!S51&amp;""))="NO"),IF(ISNUMBER(Datos!S51),AND(OR(S$1005="",Datos!S51&gt;=S$1005),OR(S$1006="",Datos!S51&lt;=S$1006)),FALSE),TRUE))))</f>
        <v>0.0</v>
      </c>
      <c r="T51">
        <f>IF(Datos!T51="",0,IF(AND(T$1008&lt;&gt;"",Datos!T51=T$1008),0,IF(T$1004=0,0,1-CHOOSE(T$1004,IF(ISNUMBER(Datos!T51),AND(OR(T$1005="",Datos!T51&gt;=T$1005),OR(T$1006="",Datos!T51&lt;=T$1006)),FALSE),IF(ISNUMBER(Datos!T51),AND(Datos!T51=INT(Datos!T51),AND(OR(T$1005="",Datos!T51&gt;=T$1005),OR(T$1006="",Datos!T51&lt;=T$1006))),FALSE),OR(ISNUMBER(FIND(";"&amp;UPPER(TRIM(Datos!T51&amp;""))&amp;"=",T$1007)),ISNUMBER(FIND(";"&amp;UPPER(TRIM(Datos!T51&amp;""))&amp;";",T$1007))),OR(UPPER(TRIM(Datos!T51&amp;""))="SÍ",UPPER(TRIM(Datos!T51&amp;""))="SI",UPPER(TRIM(Datos!T51&amp;""))="NO"),IF(ISNUMBER(Datos!T51),AND(OR(T$1005="",Datos!T51&gt;=T$1005),OR(T$1006="",Datos!T51&lt;=T$1006)),FALSE),TRUE))))</f>
        <v>0.0</v>
      </c>
      <c r="U51">
        <f>IF(Datos!U51="",0,IF(AND(U$1008&lt;&gt;"",Datos!U51=U$1008),0,IF(U$1004=0,0,1-CHOOSE(U$1004,IF(ISNUMBER(Datos!U51),AND(OR(U$1005="",Datos!U51&gt;=U$1005),OR(U$1006="",Datos!U51&lt;=U$1006)),FALSE),IF(ISNUMBER(Datos!U51),AND(Datos!U51=INT(Datos!U51),AND(OR(U$1005="",Datos!U51&gt;=U$1005),OR(U$1006="",Datos!U51&lt;=U$1006))),FALSE),OR(ISNUMBER(FIND(";"&amp;UPPER(TRIM(Datos!U51&amp;""))&amp;"=",U$1007)),ISNUMBER(FIND(";"&amp;UPPER(TRIM(Datos!U51&amp;""))&amp;";",U$1007))),OR(UPPER(TRIM(Datos!U51&amp;""))="SÍ",UPPER(TRIM(Datos!U51&amp;""))="SI",UPPER(TRIM(Datos!U51&amp;""))="NO"),IF(ISNUMBER(Datos!U51),AND(OR(U$1005="",Datos!U51&gt;=U$1005),OR(U$1006="",Datos!U51&lt;=U$1006)),FALSE),TRUE))))</f>
        <v>0.0</v>
      </c>
      <c r="V51">
        <f>IF(Datos!V51="",0,IF(AND(V$1008&lt;&gt;"",Datos!V51=V$1008),0,IF(V$1004=0,0,1-CHOOSE(V$1004,IF(ISNUMBER(Datos!V51),AND(OR(V$1005="",Datos!V51&gt;=V$1005),OR(V$1006="",Datos!V51&lt;=V$1006)),FALSE),IF(ISNUMBER(Datos!V51),AND(Datos!V51=INT(Datos!V51),AND(OR(V$1005="",Datos!V51&gt;=V$1005),OR(V$1006="",Datos!V51&lt;=V$1006))),FALSE),OR(ISNUMBER(FIND(";"&amp;UPPER(TRIM(Datos!V51&amp;""))&amp;"=",V$1007)),ISNUMBER(FIND(";"&amp;UPPER(TRIM(Datos!V51&amp;""))&amp;";",V$1007))),OR(UPPER(TRIM(Datos!V51&amp;""))="SÍ",UPPER(TRIM(Datos!V51&amp;""))="SI",UPPER(TRIM(Datos!V51&amp;""))="NO"),IF(ISNUMBER(Datos!V51),AND(OR(V$1005="",Datos!V51&gt;=V$1005),OR(V$1006="",Datos!V51&lt;=V$1006)),FALSE),TRUE))))</f>
        <v>0.0</v>
      </c>
      <c r="W51">
        <f>IF(Datos!W51="",0,IF(AND(W$1008&lt;&gt;"",Datos!W51=W$1008),0,IF(W$1004=0,0,1-CHOOSE(W$1004,IF(ISNUMBER(Datos!W51),AND(OR(W$1005="",Datos!W51&gt;=W$1005),OR(W$1006="",Datos!W51&lt;=W$1006)),FALSE),IF(ISNUMBER(Datos!W51),AND(Datos!W51=INT(Datos!W51),AND(OR(W$1005="",Datos!W51&gt;=W$1005),OR(W$1006="",Datos!W51&lt;=W$1006))),FALSE),OR(ISNUMBER(FIND(";"&amp;UPPER(TRIM(Datos!W51&amp;""))&amp;"=",W$1007)),ISNUMBER(FIND(";"&amp;UPPER(TRIM(Datos!W51&amp;""))&amp;";",W$1007))),OR(UPPER(TRIM(Datos!W51&amp;""))="SÍ",UPPER(TRIM(Datos!W51&amp;""))="SI",UPPER(TRIM(Datos!W51&amp;""))="NO"),IF(ISNUMBER(Datos!W51),AND(OR(W$1005="",Datos!W51&gt;=W$1005),OR(W$1006="",Datos!W51&lt;=W$1006)),FALSE),TRUE))))</f>
        <v>0.0</v>
      </c>
      <c r="X51">
        <f>IF(Datos!X51="",0,IF(AND(X$1008&lt;&gt;"",Datos!X51=X$1008),0,IF(X$1004=0,0,1-CHOOSE(X$1004,IF(ISNUMBER(Datos!X51),AND(OR(X$1005="",Datos!X51&gt;=X$1005),OR(X$1006="",Datos!X51&lt;=X$1006)),FALSE),IF(ISNUMBER(Datos!X51),AND(Datos!X51=INT(Datos!X51),AND(OR(X$1005="",Datos!X51&gt;=X$1005),OR(X$1006="",Datos!X51&lt;=X$1006))),FALSE),OR(ISNUMBER(FIND(";"&amp;UPPER(TRIM(Datos!X51&amp;""))&amp;"=",X$1007)),ISNUMBER(FIND(";"&amp;UPPER(TRIM(Datos!X51&amp;""))&amp;";",X$1007))),OR(UPPER(TRIM(Datos!X51&amp;""))="SÍ",UPPER(TRIM(Datos!X51&amp;""))="SI",UPPER(TRIM(Datos!X51&amp;""))="NO"),IF(ISNUMBER(Datos!X51),AND(OR(X$1005="",Datos!X51&gt;=X$1005),OR(X$1006="",Datos!X51&lt;=X$1006)),FALSE),TRUE))))</f>
        <v>0.0</v>
      </c>
      <c r="Y51">
        <f>IF(Datos!Y51="",0,IF(AND(Y$1008&lt;&gt;"",Datos!Y51=Y$1008),0,IF(Y$1004=0,0,1-CHOOSE(Y$1004,IF(ISNUMBER(Datos!Y51),AND(OR(Y$1005="",Datos!Y51&gt;=Y$1005),OR(Y$1006="",Datos!Y51&lt;=Y$1006)),FALSE),IF(ISNUMBER(Datos!Y51),AND(Datos!Y51=INT(Datos!Y51),AND(OR(Y$1005="",Datos!Y51&gt;=Y$1005),OR(Y$1006="",Datos!Y51&lt;=Y$1006))),FALSE),OR(ISNUMBER(FIND(";"&amp;UPPER(TRIM(Datos!Y51&amp;""))&amp;"=",Y$1007)),ISNUMBER(FIND(";"&amp;UPPER(TRIM(Datos!Y51&amp;""))&amp;";",Y$1007))),OR(UPPER(TRIM(Datos!Y51&amp;""))="SÍ",UPPER(TRIM(Datos!Y51&amp;""))="SI",UPPER(TRIM(Datos!Y51&amp;""))="NO"),IF(ISNUMBER(Datos!Y51),AND(OR(Y$1005="",Datos!Y51&gt;=Y$1005),OR(Y$1006="",Datos!Y51&lt;=Y$1006)),FALSE),TRUE))))</f>
        <v>0.0</v>
      </c>
      <c r="Z51">
        <f>IF(Datos!Z51="",0,IF(AND(Z$1008&lt;&gt;"",Datos!Z51=Z$1008),0,IF(Z$1004=0,0,1-CHOOSE(Z$1004,IF(ISNUMBER(Datos!Z51),AND(OR(Z$1005="",Datos!Z51&gt;=Z$1005),OR(Z$1006="",Datos!Z51&lt;=Z$1006)),FALSE),IF(ISNUMBER(Datos!Z51),AND(Datos!Z51=INT(Datos!Z51),AND(OR(Z$1005="",Datos!Z51&gt;=Z$1005),OR(Z$1006="",Datos!Z51&lt;=Z$1006))),FALSE),OR(ISNUMBER(FIND(";"&amp;UPPER(TRIM(Datos!Z51&amp;""))&amp;"=",Z$1007)),ISNUMBER(FIND(";"&amp;UPPER(TRIM(Datos!Z51&amp;""))&amp;";",Z$1007))),OR(UPPER(TRIM(Datos!Z51&amp;""))="SÍ",UPPER(TRIM(Datos!Z51&amp;""))="SI",UPPER(TRIM(Datos!Z51&amp;""))="NO"),IF(ISNUMBER(Datos!Z51),AND(OR(Z$1005="",Datos!Z51&gt;=Z$1005),OR(Z$1006="",Datos!Z51&lt;=Z$1006)),FALSE),TRUE))))</f>
        <v>0.0</v>
      </c>
      <c r="AA51">
        <f>IF(Datos!AA51="",0,IF(AND(AA$1008&lt;&gt;"",Datos!AA51=AA$1008),0,IF(AA$1004=0,0,1-CHOOSE(AA$1004,IF(ISNUMBER(Datos!AA51),AND(OR(AA$1005="",Datos!AA51&gt;=AA$1005),OR(AA$1006="",Datos!AA51&lt;=AA$1006)),FALSE),IF(ISNUMBER(Datos!AA51),AND(Datos!AA51=INT(Datos!AA51),AND(OR(AA$1005="",Datos!AA51&gt;=AA$1005),OR(AA$1006="",Datos!AA51&lt;=AA$1006))),FALSE),OR(ISNUMBER(FIND(";"&amp;UPPER(TRIM(Datos!AA51&amp;""))&amp;"=",AA$1007)),ISNUMBER(FIND(";"&amp;UPPER(TRIM(Datos!AA51&amp;""))&amp;";",AA$1007))),OR(UPPER(TRIM(Datos!AA51&amp;""))="SÍ",UPPER(TRIM(Datos!AA51&amp;""))="SI",UPPER(TRIM(Datos!AA51&amp;""))="NO"),IF(ISNUMBER(Datos!AA51),AND(OR(AA$1005="",Datos!AA51&gt;=AA$1005),OR(AA$1006="",Datos!AA51&lt;=AA$1006)),FALSE),TRUE))))</f>
        <v>0.0</v>
      </c>
      <c r="AB51">
        <f>IF(Datos!AB51="",0,IF(AND(AB$1008&lt;&gt;"",Datos!AB51=AB$1008),0,IF(AB$1004=0,0,1-CHOOSE(AB$1004,IF(ISNUMBER(Datos!AB51),AND(OR(AB$1005="",Datos!AB51&gt;=AB$1005),OR(AB$1006="",Datos!AB51&lt;=AB$1006)),FALSE),IF(ISNUMBER(Datos!AB51),AND(Datos!AB51=INT(Datos!AB51),AND(OR(AB$1005="",Datos!AB51&gt;=AB$1005),OR(AB$1006="",Datos!AB51&lt;=AB$1006))),FALSE),OR(ISNUMBER(FIND(";"&amp;UPPER(TRIM(Datos!AB51&amp;""))&amp;"=",AB$1007)),ISNUMBER(FIND(";"&amp;UPPER(TRIM(Datos!AB51&amp;""))&amp;";",AB$1007))),OR(UPPER(TRIM(Datos!AB51&amp;""))="SÍ",UPPER(TRIM(Datos!AB51&amp;""))="SI",UPPER(TRIM(Datos!AB51&amp;""))="NO"),IF(ISNUMBER(Datos!AB51),AND(OR(AB$1005="",Datos!AB51&gt;=AB$1005),OR(AB$1006="",Datos!AB51&lt;=AB$1006)),FALSE),TRUE))))</f>
        <v>0.0</v>
      </c>
      <c r="AC51">
        <f>IF(Datos!AC51="",0,IF(AND(AC$1008&lt;&gt;"",Datos!AC51=AC$1008),0,IF(AC$1004=0,0,1-CHOOSE(AC$1004,IF(ISNUMBER(Datos!AC51),AND(OR(AC$1005="",Datos!AC51&gt;=AC$1005),OR(AC$1006="",Datos!AC51&lt;=AC$1006)),FALSE),IF(ISNUMBER(Datos!AC51),AND(Datos!AC51=INT(Datos!AC51),AND(OR(AC$1005="",Datos!AC51&gt;=AC$1005),OR(AC$1006="",Datos!AC51&lt;=AC$1006))),FALSE),OR(ISNUMBER(FIND(";"&amp;UPPER(TRIM(Datos!AC51&amp;""))&amp;"=",AC$1007)),ISNUMBER(FIND(";"&amp;UPPER(TRIM(Datos!AC51&amp;""))&amp;";",AC$1007))),OR(UPPER(TRIM(Datos!AC51&amp;""))="SÍ",UPPER(TRIM(Datos!AC51&amp;""))="SI",UPPER(TRIM(Datos!AC51&amp;""))="NO"),IF(ISNUMBER(Datos!AC51),AND(OR(AC$1005="",Datos!AC51&gt;=AC$1005),OR(AC$1006="",Datos!AC51&lt;=AC$1006)),FALSE),TRUE))))</f>
        <v>0.0</v>
      </c>
      <c r="AD51">
        <f>IF(Datos!AD51="",0,IF(AND(AD$1008&lt;&gt;"",Datos!AD51=AD$1008),0,IF(AD$1004=0,0,1-CHOOSE(AD$1004,IF(ISNUMBER(Datos!AD51),AND(OR(AD$1005="",Datos!AD51&gt;=AD$1005),OR(AD$1006="",Datos!AD51&lt;=AD$1006)),FALSE),IF(ISNUMBER(Datos!AD51),AND(Datos!AD51=INT(Datos!AD51),AND(OR(AD$1005="",Datos!AD51&gt;=AD$1005),OR(AD$1006="",Datos!AD51&lt;=AD$1006))),FALSE),OR(ISNUMBER(FIND(";"&amp;UPPER(TRIM(Datos!AD51&amp;""))&amp;"=",AD$1007)),ISNUMBER(FIND(";"&amp;UPPER(TRIM(Datos!AD51&amp;""))&amp;";",AD$1007))),OR(UPPER(TRIM(Datos!AD51&amp;""))="SÍ",UPPER(TRIM(Datos!AD51&amp;""))="SI",UPPER(TRIM(Datos!AD51&amp;""))="NO"),IF(ISNUMBER(Datos!AD51),AND(OR(AD$1005="",Datos!AD51&gt;=AD$1005),OR(AD$1006="",Datos!AD51&lt;=AD$1006)),FALSE),TRUE))))</f>
        <v>0.0</v>
      </c>
      <c r="AE51">
        <f>IF(Datos!AE51="",0,IF(AND(AE$1008&lt;&gt;"",Datos!AE51=AE$1008),0,IF(AE$1004=0,0,1-CHOOSE(AE$1004,IF(ISNUMBER(Datos!AE51),AND(OR(AE$1005="",Datos!AE51&gt;=AE$1005),OR(AE$1006="",Datos!AE51&lt;=AE$1006)),FALSE),IF(ISNUMBER(Datos!AE51),AND(Datos!AE51=INT(Datos!AE51),AND(OR(AE$1005="",Datos!AE51&gt;=AE$1005),OR(AE$1006="",Datos!AE51&lt;=AE$1006))),FALSE),OR(ISNUMBER(FIND(";"&amp;UPPER(TRIM(Datos!AE51&amp;""))&amp;"=",AE$1007)),ISNUMBER(FIND(";"&amp;UPPER(TRIM(Datos!AE51&amp;""))&amp;";",AE$1007))),OR(UPPER(TRIM(Datos!AE51&amp;""))="SÍ",UPPER(TRIM(Datos!AE51&amp;""))="SI",UPPER(TRIM(Datos!AE51&amp;""))="NO"),IF(ISNUMBER(Datos!AE51),AND(OR(AE$1005="",Datos!AE51&gt;=AE$1005),OR(AE$1006="",Datos!AE51&lt;=AE$1006)),FALSE),TRUE))))</f>
        <v>0.0</v>
      </c>
    </row>
    <row r="52" spans="2:31">
      <c r="B52">
        <f>IF(Datos!B52="",0,IF(AND(B$1008&lt;&gt;"",Datos!B52=B$1008),0,IF(B$1004=0,0,1-CHOOSE(B$1004,IF(ISNUMBER(Datos!B52),AND(OR(B$1005="",Datos!B52&gt;=B$1005),OR(B$1006="",Datos!B52&lt;=B$1006)),FALSE),IF(ISNUMBER(Datos!B52),AND(Datos!B52=INT(Datos!B52),AND(OR(B$1005="",Datos!B52&gt;=B$1005),OR(B$1006="",Datos!B52&lt;=B$1006))),FALSE),OR(ISNUMBER(FIND(";"&amp;UPPER(TRIM(Datos!B52&amp;""))&amp;"=",B$1007)),ISNUMBER(FIND(";"&amp;UPPER(TRIM(Datos!B52&amp;""))&amp;";",B$1007))),OR(UPPER(TRIM(Datos!B52&amp;""))="SÍ",UPPER(TRIM(Datos!B52&amp;""))="SI",UPPER(TRIM(Datos!B52&amp;""))="NO"),IF(ISNUMBER(Datos!B52),AND(OR(B$1005="",Datos!B52&gt;=B$1005),OR(B$1006="",Datos!B52&lt;=B$1006)),FALSE),TRUE))))</f>
        <v>0.0</v>
      </c>
      <c r="C52">
        <f>IF(Datos!C52="",0,IF(AND(C$1008&lt;&gt;"",Datos!C52=C$1008),0,IF(C$1004=0,0,1-CHOOSE(C$1004,IF(ISNUMBER(Datos!C52),AND(OR(C$1005="",Datos!C52&gt;=C$1005),OR(C$1006="",Datos!C52&lt;=C$1006)),FALSE),IF(ISNUMBER(Datos!C52),AND(Datos!C52=INT(Datos!C52),AND(OR(C$1005="",Datos!C52&gt;=C$1005),OR(C$1006="",Datos!C52&lt;=C$1006))),FALSE),OR(ISNUMBER(FIND(";"&amp;UPPER(TRIM(Datos!C52&amp;""))&amp;"=",C$1007)),ISNUMBER(FIND(";"&amp;UPPER(TRIM(Datos!C52&amp;""))&amp;";",C$1007))),OR(UPPER(TRIM(Datos!C52&amp;""))="SÍ",UPPER(TRIM(Datos!C52&amp;""))="SI",UPPER(TRIM(Datos!C52&amp;""))="NO"),IF(ISNUMBER(Datos!C52),AND(OR(C$1005="",Datos!C52&gt;=C$1005),OR(C$1006="",Datos!C52&lt;=C$1006)),FALSE),TRUE))))</f>
        <v>0.0</v>
      </c>
      <c r="D52">
        <f>IF(Datos!D52="",0,IF(AND(D$1008&lt;&gt;"",Datos!D52=D$1008),0,IF(D$1004=0,0,1-CHOOSE(D$1004,IF(ISNUMBER(Datos!D52),AND(OR(D$1005="",Datos!D52&gt;=D$1005),OR(D$1006="",Datos!D52&lt;=D$1006)),FALSE),IF(ISNUMBER(Datos!D52),AND(Datos!D52=INT(Datos!D52),AND(OR(D$1005="",Datos!D52&gt;=D$1005),OR(D$1006="",Datos!D52&lt;=D$1006))),FALSE),OR(ISNUMBER(FIND(";"&amp;UPPER(TRIM(Datos!D52&amp;""))&amp;"=",D$1007)),ISNUMBER(FIND(";"&amp;UPPER(TRIM(Datos!D52&amp;""))&amp;";",D$1007))),OR(UPPER(TRIM(Datos!D52&amp;""))="SÍ",UPPER(TRIM(Datos!D52&amp;""))="SI",UPPER(TRIM(Datos!D52&amp;""))="NO"),IF(ISNUMBER(Datos!D52),AND(OR(D$1005="",Datos!D52&gt;=D$1005),OR(D$1006="",Datos!D52&lt;=D$1006)),FALSE),TRUE))))</f>
        <v>0.0</v>
      </c>
      <c r="E52">
        <f>IF(Datos!E52="",0,IF(AND(E$1008&lt;&gt;"",Datos!E52=E$1008),0,IF(E$1004=0,0,1-CHOOSE(E$1004,IF(ISNUMBER(Datos!E52),AND(OR(E$1005="",Datos!E52&gt;=E$1005),OR(E$1006="",Datos!E52&lt;=E$1006)),FALSE),IF(ISNUMBER(Datos!E52),AND(Datos!E52=INT(Datos!E52),AND(OR(E$1005="",Datos!E52&gt;=E$1005),OR(E$1006="",Datos!E52&lt;=E$1006))),FALSE),OR(ISNUMBER(FIND(";"&amp;UPPER(TRIM(Datos!E52&amp;""))&amp;"=",E$1007)),ISNUMBER(FIND(";"&amp;UPPER(TRIM(Datos!E52&amp;""))&amp;";",E$1007))),OR(UPPER(TRIM(Datos!E52&amp;""))="SÍ",UPPER(TRIM(Datos!E52&amp;""))="SI",UPPER(TRIM(Datos!E52&amp;""))="NO"),IF(ISNUMBER(Datos!E52),AND(OR(E$1005="",Datos!E52&gt;=E$1005),OR(E$1006="",Datos!E52&lt;=E$1006)),FALSE),TRUE))))</f>
        <v>0.0</v>
      </c>
      <c r="F52">
        <f>IF(Datos!F52="",0,IF(AND(F$1008&lt;&gt;"",Datos!F52=F$1008),0,IF(F$1004=0,0,1-CHOOSE(F$1004,IF(ISNUMBER(Datos!F52),AND(OR(F$1005="",Datos!F52&gt;=F$1005),OR(F$1006="",Datos!F52&lt;=F$1006)),FALSE),IF(ISNUMBER(Datos!F52),AND(Datos!F52=INT(Datos!F52),AND(OR(F$1005="",Datos!F52&gt;=F$1005),OR(F$1006="",Datos!F52&lt;=F$1006))),FALSE),OR(ISNUMBER(FIND(";"&amp;UPPER(TRIM(Datos!F52&amp;""))&amp;"=",F$1007)),ISNUMBER(FIND(";"&amp;UPPER(TRIM(Datos!F52&amp;""))&amp;";",F$1007))),OR(UPPER(TRIM(Datos!F52&amp;""))="SÍ",UPPER(TRIM(Datos!F52&amp;""))="SI",UPPER(TRIM(Datos!F52&amp;""))="NO"),IF(ISNUMBER(Datos!F52),AND(OR(F$1005="",Datos!F52&gt;=F$1005),OR(F$1006="",Datos!F52&lt;=F$1006)),FALSE),TRUE))))</f>
        <v>0.0</v>
      </c>
      <c r="G52">
        <f>IF(Datos!G52="",0,IF(AND(G$1008&lt;&gt;"",Datos!G52=G$1008),0,IF(G$1004=0,0,1-CHOOSE(G$1004,IF(ISNUMBER(Datos!G52),AND(OR(G$1005="",Datos!G52&gt;=G$1005),OR(G$1006="",Datos!G52&lt;=G$1006)),FALSE),IF(ISNUMBER(Datos!G52),AND(Datos!G52=INT(Datos!G52),AND(OR(G$1005="",Datos!G52&gt;=G$1005),OR(G$1006="",Datos!G52&lt;=G$1006))),FALSE),OR(ISNUMBER(FIND(";"&amp;UPPER(TRIM(Datos!G52&amp;""))&amp;"=",G$1007)),ISNUMBER(FIND(";"&amp;UPPER(TRIM(Datos!G52&amp;""))&amp;";",G$1007))),OR(UPPER(TRIM(Datos!G52&amp;""))="SÍ",UPPER(TRIM(Datos!G52&amp;""))="SI",UPPER(TRIM(Datos!G52&amp;""))="NO"),IF(ISNUMBER(Datos!G52),AND(OR(G$1005="",Datos!G52&gt;=G$1005),OR(G$1006="",Datos!G52&lt;=G$1006)),FALSE),TRUE))))</f>
        <v>0.0</v>
      </c>
      <c r="H52">
        <f>IF(Datos!H52="",0,IF(AND(H$1008&lt;&gt;"",Datos!H52=H$1008),0,IF(H$1004=0,0,1-CHOOSE(H$1004,IF(ISNUMBER(Datos!H52),AND(OR(H$1005="",Datos!H52&gt;=H$1005),OR(H$1006="",Datos!H52&lt;=H$1006)),FALSE),IF(ISNUMBER(Datos!H52),AND(Datos!H52=INT(Datos!H52),AND(OR(H$1005="",Datos!H52&gt;=H$1005),OR(H$1006="",Datos!H52&lt;=H$1006))),FALSE),OR(ISNUMBER(FIND(";"&amp;UPPER(TRIM(Datos!H52&amp;""))&amp;"=",H$1007)),ISNUMBER(FIND(";"&amp;UPPER(TRIM(Datos!H52&amp;""))&amp;";",H$1007))),OR(UPPER(TRIM(Datos!H52&amp;""))="SÍ",UPPER(TRIM(Datos!H52&amp;""))="SI",UPPER(TRIM(Datos!H52&amp;""))="NO"),IF(ISNUMBER(Datos!H52),AND(OR(H$1005="",Datos!H52&gt;=H$1005),OR(H$1006="",Datos!H52&lt;=H$1006)),FALSE),TRUE))))</f>
        <v>0.0</v>
      </c>
      <c r="I52">
        <f>IF(Datos!I52="",0,IF(AND(I$1008&lt;&gt;"",Datos!I52=I$1008),0,IF(I$1004=0,0,1-CHOOSE(I$1004,IF(ISNUMBER(Datos!I52),AND(OR(I$1005="",Datos!I52&gt;=I$1005),OR(I$1006="",Datos!I52&lt;=I$1006)),FALSE),IF(ISNUMBER(Datos!I52),AND(Datos!I52=INT(Datos!I52),AND(OR(I$1005="",Datos!I52&gt;=I$1005),OR(I$1006="",Datos!I52&lt;=I$1006))),FALSE),OR(ISNUMBER(FIND(";"&amp;UPPER(TRIM(Datos!I52&amp;""))&amp;"=",I$1007)),ISNUMBER(FIND(";"&amp;UPPER(TRIM(Datos!I52&amp;""))&amp;";",I$1007))),OR(UPPER(TRIM(Datos!I52&amp;""))="SÍ",UPPER(TRIM(Datos!I52&amp;""))="SI",UPPER(TRIM(Datos!I52&amp;""))="NO"),IF(ISNUMBER(Datos!I52),AND(OR(I$1005="",Datos!I52&gt;=I$1005),OR(I$1006="",Datos!I52&lt;=I$1006)),FALSE),TRUE))))</f>
        <v>0.0</v>
      </c>
      <c r="J52">
        <f>IF(Datos!J52="",0,IF(AND(J$1008&lt;&gt;"",Datos!J52=J$1008),0,IF(J$1004=0,0,1-CHOOSE(J$1004,IF(ISNUMBER(Datos!J52),AND(OR(J$1005="",Datos!J52&gt;=J$1005),OR(J$1006="",Datos!J52&lt;=J$1006)),FALSE),IF(ISNUMBER(Datos!J52),AND(Datos!J52=INT(Datos!J52),AND(OR(J$1005="",Datos!J52&gt;=J$1005),OR(J$1006="",Datos!J52&lt;=J$1006))),FALSE),OR(ISNUMBER(FIND(";"&amp;UPPER(TRIM(Datos!J52&amp;""))&amp;"=",J$1007)),ISNUMBER(FIND(";"&amp;UPPER(TRIM(Datos!J52&amp;""))&amp;";",J$1007))),OR(UPPER(TRIM(Datos!J52&amp;""))="SÍ",UPPER(TRIM(Datos!J52&amp;""))="SI",UPPER(TRIM(Datos!J52&amp;""))="NO"),IF(ISNUMBER(Datos!J52),AND(OR(J$1005="",Datos!J52&gt;=J$1005),OR(J$1006="",Datos!J52&lt;=J$1006)),FALSE),TRUE))))</f>
        <v>0.0</v>
      </c>
      <c r="K52">
        <f>IF(Datos!K52="",0,IF(AND(K$1008&lt;&gt;"",Datos!K52=K$1008),0,IF(K$1004=0,0,1-CHOOSE(K$1004,IF(ISNUMBER(Datos!K52),AND(OR(K$1005="",Datos!K52&gt;=K$1005),OR(K$1006="",Datos!K52&lt;=K$1006)),FALSE),IF(ISNUMBER(Datos!K52),AND(Datos!K52=INT(Datos!K52),AND(OR(K$1005="",Datos!K52&gt;=K$1005),OR(K$1006="",Datos!K52&lt;=K$1006))),FALSE),OR(ISNUMBER(FIND(";"&amp;UPPER(TRIM(Datos!K52&amp;""))&amp;"=",K$1007)),ISNUMBER(FIND(";"&amp;UPPER(TRIM(Datos!K52&amp;""))&amp;";",K$1007))),OR(UPPER(TRIM(Datos!K52&amp;""))="SÍ",UPPER(TRIM(Datos!K52&amp;""))="SI",UPPER(TRIM(Datos!K52&amp;""))="NO"),IF(ISNUMBER(Datos!K52),AND(OR(K$1005="",Datos!K52&gt;=K$1005),OR(K$1006="",Datos!K52&lt;=K$1006)),FALSE),TRUE))))</f>
        <v>0.0</v>
      </c>
      <c r="L52">
        <f>IF(Datos!L52="",0,IF(AND(L$1008&lt;&gt;"",Datos!L52=L$1008),0,IF(L$1004=0,0,1-CHOOSE(L$1004,IF(ISNUMBER(Datos!L52),AND(OR(L$1005="",Datos!L52&gt;=L$1005),OR(L$1006="",Datos!L52&lt;=L$1006)),FALSE),IF(ISNUMBER(Datos!L52),AND(Datos!L52=INT(Datos!L52),AND(OR(L$1005="",Datos!L52&gt;=L$1005),OR(L$1006="",Datos!L52&lt;=L$1006))),FALSE),OR(ISNUMBER(FIND(";"&amp;UPPER(TRIM(Datos!L52&amp;""))&amp;"=",L$1007)),ISNUMBER(FIND(";"&amp;UPPER(TRIM(Datos!L52&amp;""))&amp;";",L$1007))),OR(UPPER(TRIM(Datos!L52&amp;""))="SÍ",UPPER(TRIM(Datos!L52&amp;""))="SI",UPPER(TRIM(Datos!L52&amp;""))="NO"),IF(ISNUMBER(Datos!L52),AND(OR(L$1005="",Datos!L52&gt;=L$1005),OR(L$1006="",Datos!L52&lt;=L$1006)),FALSE),TRUE))))</f>
        <v>0.0</v>
      </c>
      <c r="M52">
        <f>IF(Datos!M52="",0,IF(AND(M$1008&lt;&gt;"",Datos!M52=M$1008),0,IF(M$1004=0,0,1-CHOOSE(M$1004,IF(ISNUMBER(Datos!M52),AND(OR(M$1005="",Datos!M52&gt;=M$1005),OR(M$1006="",Datos!M52&lt;=M$1006)),FALSE),IF(ISNUMBER(Datos!M52),AND(Datos!M52=INT(Datos!M52),AND(OR(M$1005="",Datos!M52&gt;=M$1005),OR(M$1006="",Datos!M52&lt;=M$1006))),FALSE),OR(ISNUMBER(FIND(";"&amp;UPPER(TRIM(Datos!M52&amp;""))&amp;"=",M$1007)),ISNUMBER(FIND(";"&amp;UPPER(TRIM(Datos!M52&amp;""))&amp;";",M$1007))),OR(UPPER(TRIM(Datos!M52&amp;""))="SÍ",UPPER(TRIM(Datos!M52&amp;""))="SI",UPPER(TRIM(Datos!M52&amp;""))="NO"),IF(ISNUMBER(Datos!M52),AND(OR(M$1005="",Datos!M52&gt;=M$1005),OR(M$1006="",Datos!M52&lt;=M$1006)),FALSE),TRUE))))</f>
        <v>0.0</v>
      </c>
      <c r="N52">
        <f>IF(Datos!N52="",0,IF(AND(N$1008&lt;&gt;"",Datos!N52=N$1008),0,IF(N$1004=0,0,1-CHOOSE(N$1004,IF(ISNUMBER(Datos!N52),AND(OR(N$1005="",Datos!N52&gt;=N$1005),OR(N$1006="",Datos!N52&lt;=N$1006)),FALSE),IF(ISNUMBER(Datos!N52),AND(Datos!N52=INT(Datos!N52),AND(OR(N$1005="",Datos!N52&gt;=N$1005),OR(N$1006="",Datos!N52&lt;=N$1006))),FALSE),OR(ISNUMBER(FIND(";"&amp;UPPER(TRIM(Datos!N52&amp;""))&amp;"=",N$1007)),ISNUMBER(FIND(";"&amp;UPPER(TRIM(Datos!N52&amp;""))&amp;";",N$1007))),OR(UPPER(TRIM(Datos!N52&amp;""))="SÍ",UPPER(TRIM(Datos!N52&amp;""))="SI",UPPER(TRIM(Datos!N52&amp;""))="NO"),IF(ISNUMBER(Datos!N52),AND(OR(N$1005="",Datos!N52&gt;=N$1005),OR(N$1006="",Datos!N52&lt;=N$1006)),FALSE),TRUE))))</f>
        <v>0.0</v>
      </c>
      <c r="O52">
        <f>IF(Datos!O52="",0,IF(AND(O$1008&lt;&gt;"",Datos!O52=O$1008),0,IF(O$1004=0,0,1-CHOOSE(O$1004,IF(ISNUMBER(Datos!O52),AND(OR(O$1005="",Datos!O52&gt;=O$1005),OR(O$1006="",Datos!O52&lt;=O$1006)),FALSE),IF(ISNUMBER(Datos!O52),AND(Datos!O52=INT(Datos!O52),AND(OR(O$1005="",Datos!O52&gt;=O$1005),OR(O$1006="",Datos!O52&lt;=O$1006))),FALSE),OR(ISNUMBER(FIND(";"&amp;UPPER(TRIM(Datos!O52&amp;""))&amp;"=",O$1007)),ISNUMBER(FIND(";"&amp;UPPER(TRIM(Datos!O52&amp;""))&amp;";",O$1007))),OR(UPPER(TRIM(Datos!O52&amp;""))="SÍ",UPPER(TRIM(Datos!O52&amp;""))="SI",UPPER(TRIM(Datos!O52&amp;""))="NO"),IF(ISNUMBER(Datos!O52),AND(OR(O$1005="",Datos!O52&gt;=O$1005),OR(O$1006="",Datos!O52&lt;=O$1006)),FALSE),TRUE))))</f>
        <v>0.0</v>
      </c>
      <c r="P52">
        <f>IF(Datos!P52="",0,IF(AND(P$1008&lt;&gt;"",Datos!P52=P$1008),0,IF(P$1004=0,0,1-CHOOSE(P$1004,IF(ISNUMBER(Datos!P52),AND(OR(P$1005="",Datos!P52&gt;=P$1005),OR(P$1006="",Datos!P52&lt;=P$1006)),FALSE),IF(ISNUMBER(Datos!P52),AND(Datos!P52=INT(Datos!P52),AND(OR(P$1005="",Datos!P52&gt;=P$1005),OR(P$1006="",Datos!P52&lt;=P$1006))),FALSE),OR(ISNUMBER(FIND(";"&amp;UPPER(TRIM(Datos!P52&amp;""))&amp;"=",P$1007)),ISNUMBER(FIND(";"&amp;UPPER(TRIM(Datos!P52&amp;""))&amp;";",P$1007))),OR(UPPER(TRIM(Datos!P52&amp;""))="SÍ",UPPER(TRIM(Datos!P52&amp;""))="SI",UPPER(TRIM(Datos!P52&amp;""))="NO"),IF(ISNUMBER(Datos!P52),AND(OR(P$1005="",Datos!P52&gt;=P$1005),OR(P$1006="",Datos!P52&lt;=P$1006)),FALSE),TRUE))))</f>
        <v>0.0</v>
      </c>
      <c r="Q52">
        <f>IF(Datos!Q52="",0,IF(AND(Q$1008&lt;&gt;"",Datos!Q52=Q$1008),0,IF(Q$1004=0,0,1-CHOOSE(Q$1004,IF(ISNUMBER(Datos!Q52),AND(OR(Q$1005="",Datos!Q52&gt;=Q$1005),OR(Q$1006="",Datos!Q52&lt;=Q$1006)),FALSE),IF(ISNUMBER(Datos!Q52),AND(Datos!Q52=INT(Datos!Q52),AND(OR(Q$1005="",Datos!Q52&gt;=Q$1005),OR(Q$1006="",Datos!Q52&lt;=Q$1006))),FALSE),OR(ISNUMBER(FIND(";"&amp;UPPER(TRIM(Datos!Q52&amp;""))&amp;"=",Q$1007)),ISNUMBER(FIND(";"&amp;UPPER(TRIM(Datos!Q52&amp;""))&amp;";",Q$1007))),OR(UPPER(TRIM(Datos!Q52&amp;""))="SÍ",UPPER(TRIM(Datos!Q52&amp;""))="SI",UPPER(TRIM(Datos!Q52&amp;""))="NO"),IF(ISNUMBER(Datos!Q52),AND(OR(Q$1005="",Datos!Q52&gt;=Q$1005),OR(Q$1006="",Datos!Q52&lt;=Q$1006)),FALSE),TRUE))))</f>
        <v>0.0</v>
      </c>
      <c r="R52">
        <f>IF(Datos!R52="",0,IF(AND(R$1008&lt;&gt;"",Datos!R52=R$1008),0,IF(R$1004=0,0,1-CHOOSE(R$1004,IF(ISNUMBER(Datos!R52),AND(OR(R$1005="",Datos!R52&gt;=R$1005),OR(R$1006="",Datos!R52&lt;=R$1006)),FALSE),IF(ISNUMBER(Datos!R52),AND(Datos!R52=INT(Datos!R52),AND(OR(R$1005="",Datos!R52&gt;=R$1005),OR(R$1006="",Datos!R52&lt;=R$1006))),FALSE),OR(ISNUMBER(FIND(";"&amp;UPPER(TRIM(Datos!R52&amp;""))&amp;"=",R$1007)),ISNUMBER(FIND(";"&amp;UPPER(TRIM(Datos!R52&amp;""))&amp;";",R$1007))),OR(UPPER(TRIM(Datos!R52&amp;""))="SÍ",UPPER(TRIM(Datos!R52&amp;""))="SI",UPPER(TRIM(Datos!R52&amp;""))="NO"),IF(ISNUMBER(Datos!R52),AND(OR(R$1005="",Datos!R52&gt;=R$1005),OR(R$1006="",Datos!R52&lt;=R$1006)),FALSE),TRUE))))</f>
        <v>0.0</v>
      </c>
      <c r="S52">
        <f>IF(Datos!S52="",0,IF(AND(S$1008&lt;&gt;"",Datos!S52=S$1008),0,IF(S$1004=0,0,1-CHOOSE(S$1004,IF(ISNUMBER(Datos!S52),AND(OR(S$1005="",Datos!S52&gt;=S$1005),OR(S$1006="",Datos!S52&lt;=S$1006)),FALSE),IF(ISNUMBER(Datos!S52),AND(Datos!S52=INT(Datos!S52),AND(OR(S$1005="",Datos!S52&gt;=S$1005),OR(S$1006="",Datos!S52&lt;=S$1006))),FALSE),OR(ISNUMBER(FIND(";"&amp;UPPER(TRIM(Datos!S52&amp;""))&amp;"=",S$1007)),ISNUMBER(FIND(";"&amp;UPPER(TRIM(Datos!S52&amp;""))&amp;";",S$1007))),OR(UPPER(TRIM(Datos!S52&amp;""))="SÍ",UPPER(TRIM(Datos!S52&amp;""))="SI",UPPER(TRIM(Datos!S52&amp;""))="NO"),IF(ISNUMBER(Datos!S52),AND(OR(S$1005="",Datos!S52&gt;=S$1005),OR(S$1006="",Datos!S52&lt;=S$1006)),FALSE),TRUE))))</f>
        <v>0.0</v>
      </c>
      <c r="T52">
        <f>IF(Datos!T52="",0,IF(AND(T$1008&lt;&gt;"",Datos!T52=T$1008),0,IF(T$1004=0,0,1-CHOOSE(T$1004,IF(ISNUMBER(Datos!T52),AND(OR(T$1005="",Datos!T52&gt;=T$1005),OR(T$1006="",Datos!T52&lt;=T$1006)),FALSE),IF(ISNUMBER(Datos!T52),AND(Datos!T52=INT(Datos!T52),AND(OR(T$1005="",Datos!T52&gt;=T$1005),OR(T$1006="",Datos!T52&lt;=T$1006))),FALSE),OR(ISNUMBER(FIND(";"&amp;UPPER(TRIM(Datos!T52&amp;""))&amp;"=",T$1007)),ISNUMBER(FIND(";"&amp;UPPER(TRIM(Datos!T52&amp;""))&amp;";",T$1007))),OR(UPPER(TRIM(Datos!T52&amp;""))="SÍ",UPPER(TRIM(Datos!T52&amp;""))="SI",UPPER(TRIM(Datos!T52&amp;""))="NO"),IF(ISNUMBER(Datos!T52),AND(OR(T$1005="",Datos!T52&gt;=T$1005),OR(T$1006="",Datos!T52&lt;=T$1006)),FALSE),TRUE))))</f>
        <v>0.0</v>
      </c>
      <c r="U52">
        <f>IF(Datos!U52="",0,IF(AND(U$1008&lt;&gt;"",Datos!U52=U$1008),0,IF(U$1004=0,0,1-CHOOSE(U$1004,IF(ISNUMBER(Datos!U52),AND(OR(U$1005="",Datos!U52&gt;=U$1005),OR(U$1006="",Datos!U52&lt;=U$1006)),FALSE),IF(ISNUMBER(Datos!U52),AND(Datos!U52=INT(Datos!U52),AND(OR(U$1005="",Datos!U52&gt;=U$1005),OR(U$1006="",Datos!U52&lt;=U$1006))),FALSE),OR(ISNUMBER(FIND(";"&amp;UPPER(TRIM(Datos!U52&amp;""))&amp;"=",U$1007)),ISNUMBER(FIND(";"&amp;UPPER(TRIM(Datos!U52&amp;""))&amp;";",U$1007))),OR(UPPER(TRIM(Datos!U52&amp;""))="SÍ",UPPER(TRIM(Datos!U52&amp;""))="SI",UPPER(TRIM(Datos!U52&amp;""))="NO"),IF(ISNUMBER(Datos!U52),AND(OR(U$1005="",Datos!U52&gt;=U$1005),OR(U$1006="",Datos!U52&lt;=U$1006)),FALSE),TRUE))))</f>
        <v>0.0</v>
      </c>
      <c r="V52">
        <f>IF(Datos!V52="",0,IF(AND(V$1008&lt;&gt;"",Datos!V52=V$1008),0,IF(V$1004=0,0,1-CHOOSE(V$1004,IF(ISNUMBER(Datos!V52),AND(OR(V$1005="",Datos!V52&gt;=V$1005),OR(V$1006="",Datos!V52&lt;=V$1006)),FALSE),IF(ISNUMBER(Datos!V52),AND(Datos!V52=INT(Datos!V52),AND(OR(V$1005="",Datos!V52&gt;=V$1005),OR(V$1006="",Datos!V52&lt;=V$1006))),FALSE),OR(ISNUMBER(FIND(";"&amp;UPPER(TRIM(Datos!V52&amp;""))&amp;"=",V$1007)),ISNUMBER(FIND(";"&amp;UPPER(TRIM(Datos!V52&amp;""))&amp;";",V$1007))),OR(UPPER(TRIM(Datos!V52&amp;""))="SÍ",UPPER(TRIM(Datos!V52&amp;""))="SI",UPPER(TRIM(Datos!V52&amp;""))="NO"),IF(ISNUMBER(Datos!V52),AND(OR(V$1005="",Datos!V52&gt;=V$1005),OR(V$1006="",Datos!V52&lt;=V$1006)),FALSE),TRUE))))</f>
        <v>0.0</v>
      </c>
      <c r="W52">
        <f>IF(Datos!W52="",0,IF(AND(W$1008&lt;&gt;"",Datos!W52=W$1008),0,IF(W$1004=0,0,1-CHOOSE(W$1004,IF(ISNUMBER(Datos!W52),AND(OR(W$1005="",Datos!W52&gt;=W$1005),OR(W$1006="",Datos!W52&lt;=W$1006)),FALSE),IF(ISNUMBER(Datos!W52),AND(Datos!W52=INT(Datos!W52),AND(OR(W$1005="",Datos!W52&gt;=W$1005),OR(W$1006="",Datos!W52&lt;=W$1006))),FALSE),OR(ISNUMBER(FIND(";"&amp;UPPER(TRIM(Datos!W52&amp;""))&amp;"=",W$1007)),ISNUMBER(FIND(";"&amp;UPPER(TRIM(Datos!W52&amp;""))&amp;";",W$1007))),OR(UPPER(TRIM(Datos!W52&amp;""))="SÍ",UPPER(TRIM(Datos!W52&amp;""))="SI",UPPER(TRIM(Datos!W52&amp;""))="NO"),IF(ISNUMBER(Datos!W52),AND(OR(W$1005="",Datos!W52&gt;=W$1005),OR(W$1006="",Datos!W52&lt;=W$1006)),FALSE),TRUE))))</f>
        <v>0.0</v>
      </c>
      <c r="X52">
        <f>IF(Datos!X52="",0,IF(AND(X$1008&lt;&gt;"",Datos!X52=X$1008),0,IF(X$1004=0,0,1-CHOOSE(X$1004,IF(ISNUMBER(Datos!X52),AND(OR(X$1005="",Datos!X52&gt;=X$1005),OR(X$1006="",Datos!X52&lt;=X$1006)),FALSE),IF(ISNUMBER(Datos!X52),AND(Datos!X52=INT(Datos!X52),AND(OR(X$1005="",Datos!X52&gt;=X$1005),OR(X$1006="",Datos!X52&lt;=X$1006))),FALSE),OR(ISNUMBER(FIND(";"&amp;UPPER(TRIM(Datos!X52&amp;""))&amp;"=",X$1007)),ISNUMBER(FIND(";"&amp;UPPER(TRIM(Datos!X52&amp;""))&amp;";",X$1007))),OR(UPPER(TRIM(Datos!X52&amp;""))="SÍ",UPPER(TRIM(Datos!X52&amp;""))="SI",UPPER(TRIM(Datos!X52&amp;""))="NO"),IF(ISNUMBER(Datos!X52),AND(OR(X$1005="",Datos!X52&gt;=X$1005),OR(X$1006="",Datos!X52&lt;=X$1006)),FALSE),TRUE))))</f>
        <v>0.0</v>
      </c>
      <c r="Y52">
        <f>IF(Datos!Y52="",0,IF(AND(Y$1008&lt;&gt;"",Datos!Y52=Y$1008),0,IF(Y$1004=0,0,1-CHOOSE(Y$1004,IF(ISNUMBER(Datos!Y52),AND(OR(Y$1005="",Datos!Y52&gt;=Y$1005),OR(Y$1006="",Datos!Y52&lt;=Y$1006)),FALSE),IF(ISNUMBER(Datos!Y52),AND(Datos!Y52=INT(Datos!Y52),AND(OR(Y$1005="",Datos!Y52&gt;=Y$1005),OR(Y$1006="",Datos!Y52&lt;=Y$1006))),FALSE),OR(ISNUMBER(FIND(";"&amp;UPPER(TRIM(Datos!Y52&amp;""))&amp;"=",Y$1007)),ISNUMBER(FIND(";"&amp;UPPER(TRIM(Datos!Y52&amp;""))&amp;";",Y$1007))),OR(UPPER(TRIM(Datos!Y52&amp;""))="SÍ",UPPER(TRIM(Datos!Y52&amp;""))="SI",UPPER(TRIM(Datos!Y52&amp;""))="NO"),IF(ISNUMBER(Datos!Y52),AND(OR(Y$1005="",Datos!Y52&gt;=Y$1005),OR(Y$1006="",Datos!Y52&lt;=Y$1006)),FALSE),TRUE))))</f>
        <v>0.0</v>
      </c>
      <c r="Z52">
        <f>IF(Datos!Z52="",0,IF(AND(Z$1008&lt;&gt;"",Datos!Z52=Z$1008),0,IF(Z$1004=0,0,1-CHOOSE(Z$1004,IF(ISNUMBER(Datos!Z52),AND(OR(Z$1005="",Datos!Z52&gt;=Z$1005),OR(Z$1006="",Datos!Z52&lt;=Z$1006)),FALSE),IF(ISNUMBER(Datos!Z52),AND(Datos!Z52=INT(Datos!Z52),AND(OR(Z$1005="",Datos!Z52&gt;=Z$1005),OR(Z$1006="",Datos!Z52&lt;=Z$1006))),FALSE),OR(ISNUMBER(FIND(";"&amp;UPPER(TRIM(Datos!Z52&amp;""))&amp;"=",Z$1007)),ISNUMBER(FIND(";"&amp;UPPER(TRIM(Datos!Z52&amp;""))&amp;";",Z$1007))),OR(UPPER(TRIM(Datos!Z52&amp;""))="SÍ",UPPER(TRIM(Datos!Z52&amp;""))="SI",UPPER(TRIM(Datos!Z52&amp;""))="NO"),IF(ISNUMBER(Datos!Z52),AND(OR(Z$1005="",Datos!Z52&gt;=Z$1005),OR(Z$1006="",Datos!Z52&lt;=Z$1006)),FALSE),TRUE))))</f>
        <v>0.0</v>
      </c>
      <c r="AA52">
        <f>IF(Datos!AA52="",0,IF(AND(AA$1008&lt;&gt;"",Datos!AA52=AA$1008),0,IF(AA$1004=0,0,1-CHOOSE(AA$1004,IF(ISNUMBER(Datos!AA52),AND(OR(AA$1005="",Datos!AA52&gt;=AA$1005),OR(AA$1006="",Datos!AA52&lt;=AA$1006)),FALSE),IF(ISNUMBER(Datos!AA52),AND(Datos!AA52=INT(Datos!AA52),AND(OR(AA$1005="",Datos!AA52&gt;=AA$1005),OR(AA$1006="",Datos!AA52&lt;=AA$1006))),FALSE),OR(ISNUMBER(FIND(";"&amp;UPPER(TRIM(Datos!AA52&amp;""))&amp;"=",AA$1007)),ISNUMBER(FIND(";"&amp;UPPER(TRIM(Datos!AA52&amp;""))&amp;";",AA$1007))),OR(UPPER(TRIM(Datos!AA52&amp;""))="SÍ",UPPER(TRIM(Datos!AA52&amp;""))="SI",UPPER(TRIM(Datos!AA52&amp;""))="NO"),IF(ISNUMBER(Datos!AA52),AND(OR(AA$1005="",Datos!AA52&gt;=AA$1005),OR(AA$1006="",Datos!AA52&lt;=AA$1006)),FALSE),TRUE))))</f>
        <v>0.0</v>
      </c>
      <c r="AB52">
        <f>IF(Datos!AB52="",0,IF(AND(AB$1008&lt;&gt;"",Datos!AB52=AB$1008),0,IF(AB$1004=0,0,1-CHOOSE(AB$1004,IF(ISNUMBER(Datos!AB52),AND(OR(AB$1005="",Datos!AB52&gt;=AB$1005),OR(AB$1006="",Datos!AB52&lt;=AB$1006)),FALSE),IF(ISNUMBER(Datos!AB52),AND(Datos!AB52=INT(Datos!AB52),AND(OR(AB$1005="",Datos!AB52&gt;=AB$1005),OR(AB$1006="",Datos!AB52&lt;=AB$1006))),FALSE),OR(ISNUMBER(FIND(";"&amp;UPPER(TRIM(Datos!AB52&amp;""))&amp;"=",AB$1007)),ISNUMBER(FIND(";"&amp;UPPER(TRIM(Datos!AB52&amp;""))&amp;";",AB$1007))),OR(UPPER(TRIM(Datos!AB52&amp;""))="SÍ",UPPER(TRIM(Datos!AB52&amp;""))="SI",UPPER(TRIM(Datos!AB52&amp;""))="NO"),IF(ISNUMBER(Datos!AB52),AND(OR(AB$1005="",Datos!AB52&gt;=AB$1005),OR(AB$1006="",Datos!AB52&lt;=AB$1006)),FALSE),TRUE))))</f>
        <v>0.0</v>
      </c>
      <c r="AC52">
        <f>IF(Datos!AC52="",0,IF(AND(AC$1008&lt;&gt;"",Datos!AC52=AC$1008),0,IF(AC$1004=0,0,1-CHOOSE(AC$1004,IF(ISNUMBER(Datos!AC52),AND(OR(AC$1005="",Datos!AC52&gt;=AC$1005),OR(AC$1006="",Datos!AC52&lt;=AC$1006)),FALSE),IF(ISNUMBER(Datos!AC52),AND(Datos!AC52=INT(Datos!AC52),AND(OR(AC$1005="",Datos!AC52&gt;=AC$1005),OR(AC$1006="",Datos!AC52&lt;=AC$1006))),FALSE),OR(ISNUMBER(FIND(";"&amp;UPPER(TRIM(Datos!AC52&amp;""))&amp;"=",AC$1007)),ISNUMBER(FIND(";"&amp;UPPER(TRIM(Datos!AC52&amp;""))&amp;";",AC$1007))),OR(UPPER(TRIM(Datos!AC52&amp;""))="SÍ",UPPER(TRIM(Datos!AC52&amp;""))="SI",UPPER(TRIM(Datos!AC52&amp;""))="NO"),IF(ISNUMBER(Datos!AC52),AND(OR(AC$1005="",Datos!AC52&gt;=AC$1005),OR(AC$1006="",Datos!AC52&lt;=AC$1006)),FALSE),TRUE))))</f>
        <v>0.0</v>
      </c>
      <c r="AD52">
        <f>IF(Datos!AD52="",0,IF(AND(AD$1008&lt;&gt;"",Datos!AD52=AD$1008),0,IF(AD$1004=0,0,1-CHOOSE(AD$1004,IF(ISNUMBER(Datos!AD52),AND(OR(AD$1005="",Datos!AD52&gt;=AD$1005),OR(AD$1006="",Datos!AD52&lt;=AD$1006)),FALSE),IF(ISNUMBER(Datos!AD52),AND(Datos!AD52=INT(Datos!AD52),AND(OR(AD$1005="",Datos!AD52&gt;=AD$1005),OR(AD$1006="",Datos!AD52&lt;=AD$1006))),FALSE),OR(ISNUMBER(FIND(";"&amp;UPPER(TRIM(Datos!AD52&amp;""))&amp;"=",AD$1007)),ISNUMBER(FIND(";"&amp;UPPER(TRIM(Datos!AD52&amp;""))&amp;";",AD$1007))),OR(UPPER(TRIM(Datos!AD52&amp;""))="SÍ",UPPER(TRIM(Datos!AD52&amp;""))="SI",UPPER(TRIM(Datos!AD52&amp;""))="NO"),IF(ISNUMBER(Datos!AD52),AND(OR(AD$1005="",Datos!AD52&gt;=AD$1005),OR(AD$1006="",Datos!AD52&lt;=AD$1006)),FALSE),TRUE))))</f>
        <v>0.0</v>
      </c>
      <c r="AE52">
        <f>IF(Datos!AE52="",0,IF(AND(AE$1008&lt;&gt;"",Datos!AE52=AE$1008),0,IF(AE$1004=0,0,1-CHOOSE(AE$1004,IF(ISNUMBER(Datos!AE52),AND(OR(AE$1005="",Datos!AE52&gt;=AE$1005),OR(AE$1006="",Datos!AE52&lt;=AE$1006)),FALSE),IF(ISNUMBER(Datos!AE52),AND(Datos!AE52=INT(Datos!AE52),AND(OR(AE$1005="",Datos!AE52&gt;=AE$1005),OR(AE$1006="",Datos!AE52&lt;=AE$1006))),FALSE),OR(ISNUMBER(FIND(";"&amp;UPPER(TRIM(Datos!AE52&amp;""))&amp;"=",AE$1007)),ISNUMBER(FIND(";"&amp;UPPER(TRIM(Datos!AE52&amp;""))&amp;";",AE$1007))),OR(UPPER(TRIM(Datos!AE52&amp;""))="SÍ",UPPER(TRIM(Datos!AE52&amp;""))="SI",UPPER(TRIM(Datos!AE52&amp;""))="NO"),IF(ISNUMBER(Datos!AE52),AND(OR(AE$1005="",Datos!AE52&gt;=AE$1005),OR(AE$1006="",Datos!AE52&lt;=AE$1006)),FALSE),TRUE))))</f>
        <v>0.0</v>
      </c>
    </row>
    <row r="53" spans="2:31">
      <c r="B53">
        <f>IF(Datos!B53="",0,IF(AND(B$1008&lt;&gt;"",Datos!B53=B$1008),0,IF(B$1004=0,0,1-CHOOSE(B$1004,IF(ISNUMBER(Datos!B53),AND(OR(B$1005="",Datos!B53&gt;=B$1005),OR(B$1006="",Datos!B53&lt;=B$1006)),FALSE),IF(ISNUMBER(Datos!B53),AND(Datos!B53=INT(Datos!B53),AND(OR(B$1005="",Datos!B53&gt;=B$1005),OR(B$1006="",Datos!B53&lt;=B$1006))),FALSE),OR(ISNUMBER(FIND(";"&amp;UPPER(TRIM(Datos!B53&amp;""))&amp;"=",B$1007)),ISNUMBER(FIND(";"&amp;UPPER(TRIM(Datos!B53&amp;""))&amp;";",B$1007))),OR(UPPER(TRIM(Datos!B53&amp;""))="SÍ",UPPER(TRIM(Datos!B53&amp;""))="SI",UPPER(TRIM(Datos!B53&amp;""))="NO"),IF(ISNUMBER(Datos!B53),AND(OR(B$1005="",Datos!B53&gt;=B$1005),OR(B$1006="",Datos!B53&lt;=B$1006)),FALSE),TRUE))))</f>
        <v>0.0</v>
      </c>
      <c r="C53">
        <f>IF(Datos!C53="",0,IF(AND(C$1008&lt;&gt;"",Datos!C53=C$1008),0,IF(C$1004=0,0,1-CHOOSE(C$1004,IF(ISNUMBER(Datos!C53),AND(OR(C$1005="",Datos!C53&gt;=C$1005),OR(C$1006="",Datos!C53&lt;=C$1006)),FALSE),IF(ISNUMBER(Datos!C53),AND(Datos!C53=INT(Datos!C53),AND(OR(C$1005="",Datos!C53&gt;=C$1005),OR(C$1006="",Datos!C53&lt;=C$1006))),FALSE),OR(ISNUMBER(FIND(";"&amp;UPPER(TRIM(Datos!C53&amp;""))&amp;"=",C$1007)),ISNUMBER(FIND(";"&amp;UPPER(TRIM(Datos!C53&amp;""))&amp;";",C$1007))),OR(UPPER(TRIM(Datos!C53&amp;""))="SÍ",UPPER(TRIM(Datos!C53&amp;""))="SI",UPPER(TRIM(Datos!C53&amp;""))="NO"),IF(ISNUMBER(Datos!C53),AND(OR(C$1005="",Datos!C53&gt;=C$1005),OR(C$1006="",Datos!C53&lt;=C$1006)),FALSE),TRUE))))</f>
        <v>0.0</v>
      </c>
      <c r="D53">
        <f>IF(Datos!D53="",0,IF(AND(D$1008&lt;&gt;"",Datos!D53=D$1008),0,IF(D$1004=0,0,1-CHOOSE(D$1004,IF(ISNUMBER(Datos!D53),AND(OR(D$1005="",Datos!D53&gt;=D$1005),OR(D$1006="",Datos!D53&lt;=D$1006)),FALSE),IF(ISNUMBER(Datos!D53),AND(Datos!D53=INT(Datos!D53),AND(OR(D$1005="",Datos!D53&gt;=D$1005),OR(D$1006="",Datos!D53&lt;=D$1006))),FALSE),OR(ISNUMBER(FIND(";"&amp;UPPER(TRIM(Datos!D53&amp;""))&amp;"=",D$1007)),ISNUMBER(FIND(";"&amp;UPPER(TRIM(Datos!D53&amp;""))&amp;";",D$1007))),OR(UPPER(TRIM(Datos!D53&amp;""))="SÍ",UPPER(TRIM(Datos!D53&amp;""))="SI",UPPER(TRIM(Datos!D53&amp;""))="NO"),IF(ISNUMBER(Datos!D53),AND(OR(D$1005="",Datos!D53&gt;=D$1005),OR(D$1006="",Datos!D53&lt;=D$1006)),FALSE),TRUE))))</f>
        <v>0.0</v>
      </c>
      <c r="E53">
        <f>IF(Datos!E53="",0,IF(AND(E$1008&lt;&gt;"",Datos!E53=E$1008),0,IF(E$1004=0,0,1-CHOOSE(E$1004,IF(ISNUMBER(Datos!E53),AND(OR(E$1005="",Datos!E53&gt;=E$1005),OR(E$1006="",Datos!E53&lt;=E$1006)),FALSE),IF(ISNUMBER(Datos!E53),AND(Datos!E53=INT(Datos!E53),AND(OR(E$1005="",Datos!E53&gt;=E$1005),OR(E$1006="",Datos!E53&lt;=E$1006))),FALSE),OR(ISNUMBER(FIND(";"&amp;UPPER(TRIM(Datos!E53&amp;""))&amp;"=",E$1007)),ISNUMBER(FIND(";"&amp;UPPER(TRIM(Datos!E53&amp;""))&amp;";",E$1007))),OR(UPPER(TRIM(Datos!E53&amp;""))="SÍ",UPPER(TRIM(Datos!E53&amp;""))="SI",UPPER(TRIM(Datos!E53&amp;""))="NO"),IF(ISNUMBER(Datos!E53),AND(OR(E$1005="",Datos!E53&gt;=E$1005),OR(E$1006="",Datos!E53&lt;=E$1006)),FALSE),TRUE))))</f>
        <v>0.0</v>
      </c>
      <c r="F53">
        <f>IF(Datos!F53="",0,IF(AND(F$1008&lt;&gt;"",Datos!F53=F$1008),0,IF(F$1004=0,0,1-CHOOSE(F$1004,IF(ISNUMBER(Datos!F53),AND(OR(F$1005="",Datos!F53&gt;=F$1005),OR(F$1006="",Datos!F53&lt;=F$1006)),FALSE),IF(ISNUMBER(Datos!F53),AND(Datos!F53=INT(Datos!F53),AND(OR(F$1005="",Datos!F53&gt;=F$1005),OR(F$1006="",Datos!F53&lt;=F$1006))),FALSE),OR(ISNUMBER(FIND(";"&amp;UPPER(TRIM(Datos!F53&amp;""))&amp;"=",F$1007)),ISNUMBER(FIND(";"&amp;UPPER(TRIM(Datos!F53&amp;""))&amp;";",F$1007))),OR(UPPER(TRIM(Datos!F53&amp;""))="SÍ",UPPER(TRIM(Datos!F53&amp;""))="SI",UPPER(TRIM(Datos!F53&amp;""))="NO"),IF(ISNUMBER(Datos!F53),AND(OR(F$1005="",Datos!F53&gt;=F$1005),OR(F$1006="",Datos!F53&lt;=F$1006)),FALSE),TRUE))))</f>
        <v>0.0</v>
      </c>
      <c r="G53">
        <f>IF(Datos!G53="",0,IF(AND(G$1008&lt;&gt;"",Datos!G53=G$1008),0,IF(G$1004=0,0,1-CHOOSE(G$1004,IF(ISNUMBER(Datos!G53),AND(OR(G$1005="",Datos!G53&gt;=G$1005),OR(G$1006="",Datos!G53&lt;=G$1006)),FALSE),IF(ISNUMBER(Datos!G53),AND(Datos!G53=INT(Datos!G53),AND(OR(G$1005="",Datos!G53&gt;=G$1005),OR(G$1006="",Datos!G53&lt;=G$1006))),FALSE),OR(ISNUMBER(FIND(";"&amp;UPPER(TRIM(Datos!G53&amp;""))&amp;"=",G$1007)),ISNUMBER(FIND(";"&amp;UPPER(TRIM(Datos!G53&amp;""))&amp;";",G$1007))),OR(UPPER(TRIM(Datos!G53&amp;""))="SÍ",UPPER(TRIM(Datos!G53&amp;""))="SI",UPPER(TRIM(Datos!G53&amp;""))="NO"),IF(ISNUMBER(Datos!G53),AND(OR(G$1005="",Datos!G53&gt;=G$1005),OR(G$1006="",Datos!G53&lt;=G$1006)),FALSE),TRUE))))</f>
        <v>0.0</v>
      </c>
      <c r="H53">
        <f>IF(Datos!H53="",0,IF(AND(H$1008&lt;&gt;"",Datos!H53=H$1008),0,IF(H$1004=0,0,1-CHOOSE(H$1004,IF(ISNUMBER(Datos!H53),AND(OR(H$1005="",Datos!H53&gt;=H$1005),OR(H$1006="",Datos!H53&lt;=H$1006)),FALSE),IF(ISNUMBER(Datos!H53),AND(Datos!H53=INT(Datos!H53),AND(OR(H$1005="",Datos!H53&gt;=H$1005),OR(H$1006="",Datos!H53&lt;=H$1006))),FALSE),OR(ISNUMBER(FIND(";"&amp;UPPER(TRIM(Datos!H53&amp;""))&amp;"=",H$1007)),ISNUMBER(FIND(";"&amp;UPPER(TRIM(Datos!H53&amp;""))&amp;";",H$1007))),OR(UPPER(TRIM(Datos!H53&amp;""))="SÍ",UPPER(TRIM(Datos!H53&amp;""))="SI",UPPER(TRIM(Datos!H53&amp;""))="NO"),IF(ISNUMBER(Datos!H53),AND(OR(H$1005="",Datos!H53&gt;=H$1005),OR(H$1006="",Datos!H53&lt;=H$1006)),FALSE),TRUE))))</f>
        <v>0.0</v>
      </c>
      <c r="I53">
        <f>IF(Datos!I53="",0,IF(AND(I$1008&lt;&gt;"",Datos!I53=I$1008),0,IF(I$1004=0,0,1-CHOOSE(I$1004,IF(ISNUMBER(Datos!I53),AND(OR(I$1005="",Datos!I53&gt;=I$1005),OR(I$1006="",Datos!I53&lt;=I$1006)),FALSE),IF(ISNUMBER(Datos!I53),AND(Datos!I53=INT(Datos!I53),AND(OR(I$1005="",Datos!I53&gt;=I$1005),OR(I$1006="",Datos!I53&lt;=I$1006))),FALSE),OR(ISNUMBER(FIND(";"&amp;UPPER(TRIM(Datos!I53&amp;""))&amp;"=",I$1007)),ISNUMBER(FIND(";"&amp;UPPER(TRIM(Datos!I53&amp;""))&amp;";",I$1007))),OR(UPPER(TRIM(Datos!I53&amp;""))="SÍ",UPPER(TRIM(Datos!I53&amp;""))="SI",UPPER(TRIM(Datos!I53&amp;""))="NO"),IF(ISNUMBER(Datos!I53),AND(OR(I$1005="",Datos!I53&gt;=I$1005),OR(I$1006="",Datos!I53&lt;=I$1006)),FALSE),TRUE))))</f>
        <v>0.0</v>
      </c>
      <c r="J53">
        <f>IF(Datos!J53="",0,IF(AND(J$1008&lt;&gt;"",Datos!J53=J$1008),0,IF(J$1004=0,0,1-CHOOSE(J$1004,IF(ISNUMBER(Datos!J53),AND(OR(J$1005="",Datos!J53&gt;=J$1005),OR(J$1006="",Datos!J53&lt;=J$1006)),FALSE),IF(ISNUMBER(Datos!J53),AND(Datos!J53=INT(Datos!J53),AND(OR(J$1005="",Datos!J53&gt;=J$1005),OR(J$1006="",Datos!J53&lt;=J$1006))),FALSE),OR(ISNUMBER(FIND(";"&amp;UPPER(TRIM(Datos!J53&amp;""))&amp;"=",J$1007)),ISNUMBER(FIND(";"&amp;UPPER(TRIM(Datos!J53&amp;""))&amp;";",J$1007))),OR(UPPER(TRIM(Datos!J53&amp;""))="SÍ",UPPER(TRIM(Datos!J53&amp;""))="SI",UPPER(TRIM(Datos!J53&amp;""))="NO"),IF(ISNUMBER(Datos!J53),AND(OR(J$1005="",Datos!J53&gt;=J$1005),OR(J$1006="",Datos!J53&lt;=J$1006)),FALSE),TRUE))))</f>
        <v>0.0</v>
      </c>
      <c r="K53">
        <f>IF(Datos!K53="",0,IF(AND(K$1008&lt;&gt;"",Datos!K53=K$1008),0,IF(K$1004=0,0,1-CHOOSE(K$1004,IF(ISNUMBER(Datos!K53),AND(OR(K$1005="",Datos!K53&gt;=K$1005),OR(K$1006="",Datos!K53&lt;=K$1006)),FALSE),IF(ISNUMBER(Datos!K53),AND(Datos!K53=INT(Datos!K53),AND(OR(K$1005="",Datos!K53&gt;=K$1005),OR(K$1006="",Datos!K53&lt;=K$1006))),FALSE),OR(ISNUMBER(FIND(";"&amp;UPPER(TRIM(Datos!K53&amp;""))&amp;"=",K$1007)),ISNUMBER(FIND(";"&amp;UPPER(TRIM(Datos!K53&amp;""))&amp;";",K$1007))),OR(UPPER(TRIM(Datos!K53&amp;""))="SÍ",UPPER(TRIM(Datos!K53&amp;""))="SI",UPPER(TRIM(Datos!K53&amp;""))="NO"),IF(ISNUMBER(Datos!K53),AND(OR(K$1005="",Datos!K53&gt;=K$1005),OR(K$1006="",Datos!K53&lt;=K$1006)),FALSE),TRUE))))</f>
        <v>0.0</v>
      </c>
      <c r="L53">
        <f>IF(Datos!L53="",0,IF(AND(L$1008&lt;&gt;"",Datos!L53=L$1008),0,IF(L$1004=0,0,1-CHOOSE(L$1004,IF(ISNUMBER(Datos!L53),AND(OR(L$1005="",Datos!L53&gt;=L$1005),OR(L$1006="",Datos!L53&lt;=L$1006)),FALSE),IF(ISNUMBER(Datos!L53),AND(Datos!L53=INT(Datos!L53),AND(OR(L$1005="",Datos!L53&gt;=L$1005),OR(L$1006="",Datos!L53&lt;=L$1006))),FALSE),OR(ISNUMBER(FIND(";"&amp;UPPER(TRIM(Datos!L53&amp;""))&amp;"=",L$1007)),ISNUMBER(FIND(";"&amp;UPPER(TRIM(Datos!L53&amp;""))&amp;";",L$1007))),OR(UPPER(TRIM(Datos!L53&amp;""))="SÍ",UPPER(TRIM(Datos!L53&amp;""))="SI",UPPER(TRIM(Datos!L53&amp;""))="NO"),IF(ISNUMBER(Datos!L53),AND(OR(L$1005="",Datos!L53&gt;=L$1005),OR(L$1006="",Datos!L53&lt;=L$1006)),FALSE),TRUE))))</f>
        <v>0.0</v>
      </c>
      <c r="M53">
        <f>IF(Datos!M53="",0,IF(AND(M$1008&lt;&gt;"",Datos!M53=M$1008),0,IF(M$1004=0,0,1-CHOOSE(M$1004,IF(ISNUMBER(Datos!M53),AND(OR(M$1005="",Datos!M53&gt;=M$1005),OR(M$1006="",Datos!M53&lt;=M$1006)),FALSE),IF(ISNUMBER(Datos!M53),AND(Datos!M53=INT(Datos!M53),AND(OR(M$1005="",Datos!M53&gt;=M$1005),OR(M$1006="",Datos!M53&lt;=M$1006))),FALSE),OR(ISNUMBER(FIND(";"&amp;UPPER(TRIM(Datos!M53&amp;""))&amp;"=",M$1007)),ISNUMBER(FIND(";"&amp;UPPER(TRIM(Datos!M53&amp;""))&amp;";",M$1007))),OR(UPPER(TRIM(Datos!M53&amp;""))="SÍ",UPPER(TRIM(Datos!M53&amp;""))="SI",UPPER(TRIM(Datos!M53&amp;""))="NO"),IF(ISNUMBER(Datos!M53),AND(OR(M$1005="",Datos!M53&gt;=M$1005),OR(M$1006="",Datos!M53&lt;=M$1006)),FALSE),TRUE))))</f>
        <v>0.0</v>
      </c>
      <c r="N53">
        <f>IF(Datos!N53="",0,IF(AND(N$1008&lt;&gt;"",Datos!N53=N$1008),0,IF(N$1004=0,0,1-CHOOSE(N$1004,IF(ISNUMBER(Datos!N53),AND(OR(N$1005="",Datos!N53&gt;=N$1005),OR(N$1006="",Datos!N53&lt;=N$1006)),FALSE),IF(ISNUMBER(Datos!N53),AND(Datos!N53=INT(Datos!N53),AND(OR(N$1005="",Datos!N53&gt;=N$1005),OR(N$1006="",Datos!N53&lt;=N$1006))),FALSE),OR(ISNUMBER(FIND(";"&amp;UPPER(TRIM(Datos!N53&amp;""))&amp;"=",N$1007)),ISNUMBER(FIND(";"&amp;UPPER(TRIM(Datos!N53&amp;""))&amp;";",N$1007))),OR(UPPER(TRIM(Datos!N53&amp;""))="SÍ",UPPER(TRIM(Datos!N53&amp;""))="SI",UPPER(TRIM(Datos!N53&amp;""))="NO"),IF(ISNUMBER(Datos!N53),AND(OR(N$1005="",Datos!N53&gt;=N$1005),OR(N$1006="",Datos!N53&lt;=N$1006)),FALSE),TRUE))))</f>
        <v>0.0</v>
      </c>
      <c r="O53">
        <f>IF(Datos!O53="",0,IF(AND(O$1008&lt;&gt;"",Datos!O53=O$1008),0,IF(O$1004=0,0,1-CHOOSE(O$1004,IF(ISNUMBER(Datos!O53),AND(OR(O$1005="",Datos!O53&gt;=O$1005),OR(O$1006="",Datos!O53&lt;=O$1006)),FALSE),IF(ISNUMBER(Datos!O53),AND(Datos!O53=INT(Datos!O53),AND(OR(O$1005="",Datos!O53&gt;=O$1005),OR(O$1006="",Datos!O53&lt;=O$1006))),FALSE),OR(ISNUMBER(FIND(";"&amp;UPPER(TRIM(Datos!O53&amp;""))&amp;"=",O$1007)),ISNUMBER(FIND(";"&amp;UPPER(TRIM(Datos!O53&amp;""))&amp;";",O$1007))),OR(UPPER(TRIM(Datos!O53&amp;""))="SÍ",UPPER(TRIM(Datos!O53&amp;""))="SI",UPPER(TRIM(Datos!O53&amp;""))="NO"),IF(ISNUMBER(Datos!O53),AND(OR(O$1005="",Datos!O53&gt;=O$1005),OR(O$1006="",Datos!O53&lt;=O$1006)),FALSE),TRUE))))</f>
        <v>0.0</v>
      </c>
      <c r="P53">
        <f>IF(Datos!P53="",0,IF(AND(P$1008&lt;&gt;"",Datos!P53=P$1008),0,IF(P$1004=0,0,1-CHOOSE(P$1004,IF(ISNUMBER(Datos!P53),AND(OR(P$1005="",Datos!P53&gt;=P$1005),OR(P$1006="",Datos!P53&lt;=P$1006)),FALSE),IF(ISNUMBER(Datos!P53),AND(Datos!P53=INT(Datos!P53),AND(OR(P$1005="",Datos!P53&gt;=P$1005),OR(P$1006="",Datos!P53&lt;=P$1006))),FALSE),OR(ISNUMBER(FIND(";"&amp;UPPER(TRIM(Datos!P53&amp;""))&amp;"=",P$1007)),ISNUMBER(FIND(";"&amp;UPPER(TRIM(Datos!P53&amp;""))&amp;";",P$1007))),OR(UPPER(TRIM(Datos!P53&amp;""))="SÍ",UPPER(TRIM(Datos!P53&amp;""))="SI",UPPER(TRIM(Datos!P53&amp;""))="NO"),IF(ISNUMBER(Datos!P53),AND(OR(P$1005="",Datos!P53&gt;=P$1005),OR(P$1006="",Datos!P53&lt;=P$1006)),FALSE),TRUE))))</f>
        <v>0.0</v>
      </c>
      <c r="Q53">
        <f>IF(Datos!Q53="",0,IF(AND(Q$1008&lt;&gt;"",Datos!Q53=Q$1008),0,IF(Q$1004=0,0,1-CHOOSE(Q$1004,IF(ISNUMBER(Datos!Q53),AND(OR(Q$1005="",Datos!Q53&gt;=Q$1005),OR(Q$1006="",Datos!Q53&lt;=Q$1006)),FALSE),IF(ISNUMBER(Datos!Q53),AND(Datos!Q53=INT(Datos!Q53),AND(OR(Q$1005="",Datos!Q53&gt;=Q$1005),OR(Q$1006="",Datos!Q53&lt;=Q$1006))),FALSE),OR(ISNUMBER(FIND(";"&amp;UPPER(TRIM(Datos!Q53&amp;""))&amp;"=",Q$1007)),ISNUMBER(FIND(";"&amp;UPPER(TRIM(Datos!Q53&amp;""))&amp;";",Q$1007))),OR(UPPER(TRIM(Datos!Q53&amp;""))="SÍ",UPPER(TRIM(Datos!Q53&amp;""))="SI",UPPER(TRIM(Datos!Q53&amp;""))="NO"),IF(ISNUMBER(Datos!Q53),AND(OR(Q$1005="",Datos!Q53&gt;=Q$1005),OR(Q$1006="",Datos!Q53&lt;=Q$1006)),FALSE),TRUE))))</f>
        <v>0.0</v>
      </c>
      <c r="R53">
        <f>IF(Datos!R53="",0,IF(AND(R$1008&lt;&gt;"",Datos!R53=R$1008),0,IF(R$1004=0,0,1-CHOOSE(R$1004,IF(ISNUMBER(Datos!R53),AND(OR(R$1005="",Datos!R53&gt;=R$1005),OR(R$1006="",Datos!R53&lt;=R$1006)),FALSE),IF(ISNUMBER(Datos!R53),AND(Datos!R53=INT(Datos!R53),AND(OR(R$1005="",Datos!R53&gt;=R$1005),OR(R$1006="",Datos!R53&lt;=R$1006))),FALSE),OR(ISNUMBER(FIND(";"&amp;UPPER(TRIM(Datos!R53&amp;""))&amp;"=",R$1007)),ISNUMBER(FIND(";"&amp;UPPER(TRIM(Datos!R53&amp;""))&amp;";",R$1007))),OR(UPPER(TRIM(Datos!R53&amp;""))="SÍ",UPPER(TRIM(Datos!R53&amp;""))="SI",UPPER(TRIM(Datos!R53&amp;""))="NO"),IF(ISNUMBER(Datos!R53),AND(OR(R$1005="",Datos!R53&gt;=R$1005),OR(R$1006="",Datos!R53&lt;=R$1006)),FALSE),TRUE))))</f>
        <v>0.0</v>
      </c>
      <c r="S53">
        <f>IF(Datos!S53="",0,IF(AND(S$1008&lt;&gt;"",Datos!S53=S$1008),0,IF(S$1004=0,0,1-CHOOSE(S$1004,IF(ISNUMBER(Datos!S53),AND(OR(S$1005="",Datos!S53&gt;=S$1005),OR(S$1006="",Datos!S53&lt;=S$1006)),FALSE),IF(ISNUMBER(Datos!S53),AND(Datos!S53=INT(Datos!S53),AND(OR(S$1005="",Datos!S53&gt;=S$1005),OR(S$1006="",Datos!S53&lt;=S$1006))),FALSE),OR(ISNUMBER(FIND(";"&amp;UPPER(TRIM(Datos!S53&amp;""))&amp;"=",S$1007)),ISNUMBER(FIND(";"&amp;UPPER(TRIM(Datos!S53&amp;""))&amp;";",S$1007))),OR(UPPER(TRIM(Datos!S53&amp;""))="SÍ",UPPER(TRIM(Datos!S53&amp;""))="SI",UPPER(TRIM(Datos!S53&amp;""))="NO"),IF(ISNUMBER(Datos!S53),AND(OR(S$1005="",Datos!S53&gt;=S$1005),OR(S$1006="",Datos!S53&lt;=S$1006)),FALSE),TRUE))))</f>
        <v>0.0</v>
      </c>
      <c r="T53">
        <f>IF(Datos!T53="",0,IF(AND(T$1008&lt;&gt;"",Datos!T53=T$1008),0,IF(T$1004=0,0,1-CHOOSE(T$1004,IF(ISNUMBER(Datos!T53),AND(OR(T$1005="",Datos!T53&gt;=T$1005),OR(T$1006="",Datos!T53&lt;=T$1006)),FALSE),IF(ISNUMBER(Datos!T53),AND(Datos!T53=INT(Datos!T53),AND(OR(T$1005="",Datos!T53&gt;=T$1005),OR(T$1006="",Datos!T53&lt;=T$1006))),FALSE),OR(ISNUMBER(FIND(";"&amp;UPPER(TRIM(Datos!T53&amp;""))&amp;"=",T$1007)),ISNUMBER(FIND(";"&amp;UPPER(TRIM(Datos!T53&amp;""))&amp;";",T$1007))),OR(UPPER(TRIM(Datos!T53&amp;""))="SÍ",UPPER(TRIM(Datos!T53&amp;""))="SI",UPPER(TRIM(Datos!T53&amp;""))="NO"),IF(ISNUMBER(Datos!T53),AND(OR(T$1005="",Datos!T53&gt;=T$1005),OR(T$1006="",Datos!T53&lt;=T$1006)),FALSE),TRUE))))</f>
        <v>0.0</v>
      </c>
      <c r="U53">
        <f>IF(Datos!U53="",0,IF(AND(U$1008&lt;&gt;"",Datos!U53=U$1008),0,IF(U$1004=0,0,1-CHOOSE(U$1004,IF(ISNUMBER(Datos!U53),AND(OR(U$1005="",Datos!U53&gt;=U$1005),OR(U$1006="",Datos!U53&lt;=U$1006)),FALSE),IF(ISNUMBER(Datos!U53),AND(Datos!U53=INT(Datos!U53),AND(OR(U$1005="",Datos!U53&gt;=U$1005),OR(U$1006="",Datos!U53&lt;=U$1006))),FALSE),OR(ISNUMBER(FIND(";"&amp;UPPER(TRIM(Datos!U53&amp;""))&amp;"=",U$1007)),ISNUMBER(FIND(";"&amp;UPPER(TRIM(Datos!U53&amp;""))&amp;";",U$1007))),OR(UPPER(TRIM(Datos!U53&amp;""))="SÍ",UPPER(TRIM(Datos!U53&amp;""))="SI",UPPER(TRIM(Datos!U53&amp;""))="NO"),IF(ISNUMBER(Datos!U53),AND(OR(U$1005="",Datos!U53&gt;=U$1005),OR(U$1006="",Datos!U53&lt;=U$1006)),FALSE),TRUE))))</f>
        <v>0.0</v>
      </c>
      <c r="V53">
        <f>IF(Datos!V53="",0,IF(AND(V$1008&lt;&gt;"",Datos!V53=V$1008),0,IF(V$1004=0,0,1-CHOOSE(V$1004,IF(ISNUMBER(Datos!V53),AND(OR(V$1005="",Datos!V53&gt;=V$1005),OR(V$1006="",Datos!V53&lt;=V$1006)),FALSE),IF(ISNUMBER(Datos!V53),AND(Datos!V53=INT(Datos!V53),AND(OR(V$1005="",Datos!V53&gt;=V$1005),OR(V$1006="",Datos!V53&lt;=V$1006))),FALSE),OR(ISNUMBER(FIND(";"&amp;UPPER(TRIM(Datos!V53&amp;""))&amp;"=",V$1007)),ISNUMBER(FIND(";"&amp;UPPER(TRIM(Datos!V53&amp;""))&amp;";",V$1007))),OR(UPPER(TRIM(Datos!V53&amp;""))="SÍ",UPPER(TRIM(Datos!V53&amp;""))="SI",UPPER(TRIM(Datos!V53&amp;""))="NO"),IF(ISNUMBER(Datos!V53),AND(OR(V$1005="",Datos!V53&gt;=V$1005),OR(V$1006="",Datos!V53&lt;=V$1006)),FALSE),TRUE))))</f>
        <v>0.0</v>
      </c>
      <c r="W53">
        <f>IF(Datos!W53="",0,IF(AND(W$1008&lt;&gt;"",Datos!W53=W$1008),0,IF(W$1004=0,0,1-CHOOSE(W$1004,IF(ISNUMBER(Datos!W53),AND(OR(W$1005="",Datos!W53&gt;=W$1005),OR(W$1006="",Datos!W53&lt;=W$1006)),FALSE),IF(ISNUMBER(Datos!W53),AND(Datos!W53=INT(Datos!W53),AND(OR(W$1005="",Datos!W53&gt;=W$1005),OR(W$1006="",Datos!W53&lt;=W$1006))),FALSE),OR(ISNUMBER(FIND(";"&amp;UPPER(TRIM(Datos!W53&amp;""))&amp;"=",W$1007)),ISNUMBER(FIND(";"&amp;UPPER(TRIM(Datos!W53&amp;""))&amp;";",W$1007))),OR(UPPER(TRIM(Datos!W53&amp;""))="SÍ",UPPER(TRIM(Datos!W53&amp;""))="SI",UPPER(TRIM(Datos!W53&amp;""))="NO"),IF(ISNUMBER(Datos!W53),AND(OR(W$1005="",Datos!W53&gt;=W$1005),OR(W$1006="",Datos!W53&lt;=W$1006)),FALSE),TRUE))))</f>
        <v>0.0</v>
      </c>
      <c r="X53">
        <f>IF(Datos!X53="",0,IF(AND(X$1008&lt;&gt;"",Datos!X53=X$1008),0,IF(X$1004=0,0,1-CHOOSE(X$1004,IF(ISNUMBER(Datos!X53),AND(OR(X$1005="",Datos!X53&gt;=X$1005),OR(X$1006="",Datos!X53&lt;=X$1006)),FALSE),IF(ISNUMBER(Datos!X53),AND(Datos!X53=INT(Datos!X53),AND(OR(X$1005="",Datos!X53&gt;=X$1005),OR(X$1006="",Datos!X53&lt;=X$1006))),FALSE),OR(ISNUMBER(FIND(";"&amp;UPPER(TRIM(Datos!X53&amp;""))&amp;"=",X$1007)),ISNUMBER(FIND(";"&amp;UPPER(TRIM(Datos!X53&amp;""))&amp;";",X$1007))),OR(UPPER(TRIM(Datos!X53&amp;""))="SÍ",UPPER(TRIM(Datos!X53&amp;""))="SI",UPPER(TRIM(Datos!X53&amp;""))="NO"),IF(ISNUMBER(Datos!X53),AND(OR(X$1005="",Datos!X53&gt;=X$1005),OR(X$1006="",Datos!X53&lt;=X$1006)),FALSE),TRUE))))</f>
        <v>0.0</v>
      </c>
      <c r="Y53">
        <f>IF(Datos!Y53="",0,IF(AND(Y$1008&lt;&gt;"",Datos!Y53=Y$1008),0,IF(Y$1004=0,0,1-CHOOSE(Y$1004,IF(ISNUMBER(Datos!Y53),AND(OR(Y$1005="",Datos!Y53&gt;=Y$1005),OR(Y$1006="",Datos!Y53&lt;=Y$1006)),FALSE),IF(ISNUMBER(Datos!Y53),AND(Datos!Y53=INT(Datos!Y53),AND(OR(Y$1005="",Datos!Y53&gt;=Y$1005),OR(Y$1006="",Datos!Y53&lt;=Y$1006))),FALSE),OR(ISNUMBER(FIND(";"&amp;UPPER(TRIM(Datos!Y53&amp;""))&amp;"=",Y$1007)),ISNUMBER(FIND(";"&amp;UPPER(TRIM(Datos!Y53&amp;""))&amp;";",Y$1007))),OR(UPPER(TRIM(Datos!Y53&amp;""))="SÍ",UPPER(TRIM(Datos!Y53&amp;""))="SI",UPPER(TRIM(Datos!Y53&amp;""))="NO"),IF(ISNUMBER(Datos!Y53),AND(OR(Y$1005="",Datos!Y53&gt;=Y$1005),OR(Y$1006="",Datos!Y53&lt;=Y$1006)),FALSE),TRUE))))</f>
        <v>0.0</v>
      </c>
      <c r="Z53">
        <f>IF(Datos!Z53="",0,IF(AND(Z$1008&lt;&gt;"",Datos!Z53=Z$1008),0,IF(Z$1004=0,0,1-CHOOSE(Z$1004,IF(ISNUMBER(Datos!Z53),AND(OR(Z$1005="",Datos!Z53&gt;=Z$1005),OR(Z$1006="",Datos!Z53&lt;=Z$1006)),FALSE),IF(ISNUMBER(Datos!Z53),AND(Datos!Z53=INT(Datos!Z53),AND(OR(Z$1005="",Datos!Z53&gt;=Z$1005),OR(Z$1006="",Datos!Z53&lt;=Z$1006))),FALSE),OR(ISNUMBER(FIND(";"&amp;UPPER(TRIM(Datos!Z53&amp;""))&amp;"=",Z$1007)),ISNUMBER(FIND(";"&amp;UPPER(TRIM(Datos!Z53&amp;""))&amp;";",Z$1007))),OR(UPPER(TRIM(Datos!Z53&amp;""))="SÍ",UPPER(TRIM(Datos!Z53&amp;""))="SI",UPPER(TRIM(Datos!Z53&amp;""))="NO"),IF(ISNUMBER(Datos!Z53),AND(OR(Z$1005="",Datos!Z53&gt;=Z$1005),OR(Z$1006="",Datos!Z53&lt;=Z$1006)),FALSE),TRUE))))</f>
        <v>0.0</v>
      </c>
      <c r="AA53">
        <f>IF(Datos!AA53="",0,IF(AND(AA$1008&lt;&gt;"",Datos!AA53=AA$1008),0,IF(AA$1004=0,0,1-CHOOSE(AA$1004,IF(ISNUMBER(Datos!AA53),AND(OR(AA$1005="",Datos!AA53&gt;=AA$1005),OR(AA$1006="",Datos!AA53&lt;=AA$1006)),FALSE),IF(ISNUMBER(Datos!AA53),AND(Datos!AA53=INT(Datos!AA53),AND(OR(AA$1005="",Datos!AA53&gt;=AA$1005),OR(AA$1006="",Datos!AA53&lt;=AA$1006))),FALSE),OR(ISNUMBER(FIND(";"&amp;UPPER(TRIM(Datos!AA53&amp;""))&amp;"=",AA$1007)),ISNUMBER(FIND(";"&amp;UPPER(TRIM(Datos!AA53&amp;""))&amp;";",AA$1007))),OR(UPPER(TRIM(Datos!AA53&amp;""))="SÍ",UPPER(TRIM(Datos!AA53&amp;""))="SI",UPPER(TRIM(Datos!AA53&amp;""))="NO"),IF(ISNUMBER(Datos!AA53),AND(OR(AA$1005="",Datos!AA53&gt;=AA$1005),OR(AA$1006="",Datos!AA53&lt;=AA$1006)),FALSE),TRUE))))</f>
        <v>0.0</v>
      </c>
      <c r="AB53">
        <f>IF(Datos!AB53="",0,IF(AND(AB$1008&lt;&gt;"",Datos!AB53=AB$1008),0,IF(AB$1004=0,0,1-CHOOSE(AB$1004,IF(ISNUMBER(Datos!AB53),AND(OR(AB$1005="",Datos!AB53&gt;=AB$1005),OR(AB$1006="",Datos!AB53&lt;=AB$1006)),FALSE),IF(ISNUMBER(Datos!AB53),AND(Datos!AB53=INT(Datos!AB53),AND(OR(AB$1005="",Datos!AB53&gt;=AB$1005),OR(AB$1006="",Datos!AB53&lt;=AB$1006))),FALSE),OR(ISNUMBER(FIND(";"&amp;UPPER(TRIM(Datos!AB53&amp;""))&amp;"=",AB$1007)),ISNUMBER(FIND(";"&amp;UPPER(TRIM(Datos!AB53&amp;""))&amp;";",AB$1007))),OR(UPPER(TRIM(Datos!AB53&amp;""))="SÍ",UPPER(TRIM(Datos!AB53&amp;""))="SI",UPPER(TRIM(Datos!AB53&amp;""))="NO"),IF(ISNUMBER(Datos!AB53),AND(OR(AB$1005="",Datos!AB53&gt;=AB$1005),OR(AB$1006="",Datos!AB53&lt;=AB$1006)),FALSE),TRUE))))</f>
        <v>0.0</v>
      </c>
      <c r="AC53">
        <f>IF(Datos!AC53="",0,IF(AND(AC$1008&lt;&gt;"",Datos!AC53=AC$1008),0,IF(AC$1004=0,0,1-CHOOSE(AC$1004,IF(ISNUMBER(Datos!AC53),AND(OR(AC$1005="",Datos!AC53&gt;=AC$1005),OR(AC$1006="",Datos!AC53&lt;=AC$1006)),FALSE),IF(ISNUMBER(Datos!AC53),AND(Datos!AC53=INT(Datos!AC53),AND(OR(AC$1005="",Datos!AC53&gt;=AC$1005),OR(AC$1006="",Datos!AC53&lt;=AC$1006))),FALSE),OR(ISNUMBER(FIND(";"&amp;UPPER(TRIM(Datos!AC53&amp;""))&amp;"=",AC$1007)),ISNUMBER(FIND(";"&amp;UPPER(TRIM(Datos!AC53&amp;""))&amp;";",AC$1007))),OR(UPPER(TRIM(Datos!AC53&amp;""))="SÍ",UPPER(TRIM(Datos!AC53&amp;""))="SI",UPPER(TRIM(Datos!AC53&amp;""))="NO"),IF(ISNUMBER(Datos!AC53),AND(OR(AC$1005="",Datos!AC53&gt;=AC$1005),OR(AC$1006="",Datos!AC53&lt;=AC$1006)),FALSE),TRUE))))</f>
        <v>0.0</v>
      </c>
      <c r="AD53">
        <f>IF(Datos!AD53="",0,IF(AND(AD$1008&lt;&gt;"",Datos!AD53=AD$1008),0,IF(AD$1004=0,0,1-CHOOSE(AD$1004,IF(ISNUMBER(Datos!AD53),AND(OR(AD$1005="",Datos!AD53&gt;=AD$1005),OR(AD$1006="",Datos!AD53&lt;=AD$1006)),FALSE),IF(ISNUMBER(Datos!AD53),AND(Datos!AD53=INT(Datos!AD53),AND(OR(AD$1005="",Datos!AD53&gt;=AD$1005),OR(AD$1006="",Datos!AD53&lt;=AD$1006))),FALSE),OR(ISNUMBER(FIND(";"&amp;UPPER(TRIM(Datos!AD53&amp;""))&amp;"=",AD$1007)),ISNUMBER(FIND(";"&amp;UPPER(TRIM(Datos!AD53&amp;""))&amp;";",AD$1007))),OR(UPPER(TRIM(Datos!AD53&amp;""))="SÍ",UPPER(TRIM(Datos!AD53&amp;""))="SI",UPPER(TRIM(Datos!AD53&amp;""))="NO"),IF(ISNUMBER(Datos!AD53),AND(OR(AD$1005="",Datos!AD53&gt;=AD$1005),OR(AD$1006="",Datos!AD53&lt;=AD$1006)),FALSE),TRUE))))</f>
        <v>0.0</v>
      </c>
      <c r="AE53">
        <f>IF(Datos!AE53="",0,IF(AND(AE$1008&lt;&gt;"",Datos!AE53=AE$1008),0,IF(AE$1004=0,0,1-CHOOSE(AE$1004,IF(ISNUMBER(Datos!AE53),AND(OR(AE$1005="",Datos!AE53&gt;=AE$1005),OR(AE$1006="",Datos!AE53&lt;=AE$1006)),FALSE),IF(ISNUMBER(Datos!AE53),AND(Datos!AE53=INT(Datos!AE53),AND(OR(AE$1005="",Datos!AE53&gt;=AE$1005),OR(AE$1006="",Datos!AE53&lt;=AE$1006))),FALSE),OR(ISNUMBER(FIND(";"&amp;UPPER(TRIM(Datos!AE53&amp;""))&amp;"=",AE$1007)),ISNUMBER(FIND(";"&amp;UPPER(TRIM(Datos!AE53&amp;""))&amp;";",AE$1007))),OR(UPPER(TRIM(Datos!AE53&amp;""))="SÍ",UPPER(TRIM(Datos!AE53&amp;""))="SI",UPPER(TRIM(Datos!AE53&amp;""))="NO"),IF(ISNUMBER(Datos!AE53),AND(OR(AE$1005="",Datos!AE53&gt;=AE$1005),OR(AE$1006="",Datos!AE53&lt;=AE$1006)),FALSE),TRUE))))</f>
        <v>0.0</v>
      </c>
    </row>
    <row r="54" spans="2:31">
      <c r="B54">
        <f>IF(Datos!B54="",0,IF(AND(B$1008&lt;&gt;"",Datos!B54=B$1008),0,IF(B$1004=0,0,1-CHOOSE(B$1004,IF(ISNUMBER(Datos!B54),AND(OR(B$1005="",Datos!B54&gt;=B$1005),OR(B$1006="",Datos!B54&lt;=B$1006)),FALSE),IF(ISNUMBER(Datos!B54),AND(Datos!B54=INT(Datos!B54),AND(OR(B$1005="",Datos!B54&gt;=B$1005),OR(B$1006="",Datos!B54&lt;=B$1006))),FALSE),OR(ISNUMBER(FIND(";"&amp;UPPER(TRIM(Datos!B54&amp;""))&amp;"=",B$1007)),ISNUMBER(FIND(";"&amp;UPPER(TRIM(Datos!B54&amp;""))&amp;";",B$1007))),OR(UPPER(TRIM(Datos!B54&amp;""))="SÍ",UPPER(TRIM(Datos!B54&amp;""))="SI",UPPER(TRIM(Datos!B54&amp;""))="NO"),IF(ISNUMBER(Datos!B54),AND(OR(B$1005="",Datos!B54&gt;=B$1005),OR(B$1006="",Datos!B54&lt;=B$1006)),FALSE),TRUE))))</f>
        <v>0.0</v>
      </c>
      <c r="C54">
        <f>IF(Datos!C54="",0,IF(AND(C$1008&lt;&gt;"",Datos!C54=C$1008),0,IF(C$1004=0,0,1-CHOOSE(C$1004,IF(ISNUMBER(Datos!C54),AND(OR(C$1005="",Datos!C54&gt;=C$1005),OR(C$1006="",Datos!C54&lt;=C$1006)),FALSE),IF(ISNUMBER(Datos!C54),AND(Datos!C54=INT(Datos!C54),AND(OR(C$1005="",Datos!C54&gt;=C$1005),OR(C$1006="",Datos!C54&lt;=C$1006))),FALSE),OR(ISNUMBER(FIND(";"&amp;UPPER(TRIM(Datos!C54&amp;""))&amp;"=",C$1007)),ISNUMBER(FIND(";"&amp;UPPER(TRIM(Datos!C54&amp;""))&amp;";",C$1007))),OR(UPPER(TRIM(Datos!C54&amp;""))="SÍ",UPPER(TRIM(Datos!C54&amp;""))="SI",UPPER(TRIM(Datos!C54&amp;""))="NO"),IF(ISNUMBER(Datos!C54),AND(OR(C$1005="",Datos!C54&gt;=C$1005),OR(C$1006="",Datos!C54&lt;=C$1006)),FALSE),TRUE))))</f>
        <v>0.0</v>
      </c>
      <c r="D54">
        <f>IF(Datos!D54="",0,IF(AND(D$1008&lt;&gt;"",Datos!D54=D$1008),0,IF(D$1004=0,0,1-CHOOSE(D$1004,IF(ISNUMBER(Datos!D54),AND(OR(D$1005="",Datos!D54&gt;=D$1005),OR(D$1006="",Datos!D54&lt;=D$1006)),FALSE),IF(ISNUMBER(Datos!D54),AND(Datos!D54=INT(Datos!D54),AND(OR(D$1005="",Datos!D54&gt;=D$1005),OR(D$1006="",Datos!D54&lt;=D$1006))),FALSE),OR(ISNUMBER(FIND(";"&amp;UPPER(TRIM(Datos!D54&amp;""))&amp;"=",D$1007)),ISNUMBER(FIND(";"&amp;UPPER(TRIM(Datos!D54&amp;""))&amp;";",D$1007))),OR(UPPER(TRIM(Datos!D54&amp;""))="SÍ",UPPER(TRIM(Datos!D54&amp;""))="SI",UPPER(TRIM(Datos!D54&amp;""))="NO"),IF(ISNUMBER(Datos!D54),AND(OR(D$1005="",Datos!D54&gt;=D$1005),OR(D$1006="",Datos!D54&lt;=D$1006)),FALSE),TRUE))))</f>
        <v>0.0</v>
      </c>
      <c r="E54">
        <f>IF(Datos!E54="",0,IF(AND(E$1008&lt;&gt;"",Datos!E54=E$1008),0,IF(E$1004=0,0,1-CHOOSE(E$1004,IF(ISNUMBER(Datos!E54),AND(OR(E$1005="",Datos!E54&gt;=E$1005),OR(E$1006="",Datos!E54&lt;=E$1006)),FALSE),IF(ISNUMBER(Datos!E54),AND(Datos!E54=INT(Datos!E54),AND(OR(E$1005="",Datos!E54&gt;=E$1005),OR(E$1006="",Datos!E54&lt;=E$1006))),FALSE),OR(ISNUMBER(FIND(";"&amp;UPPER(TRIM(Datos!E54&amp;""))&amp;"=",E$1007)),ISNUMBER(FIND(";"&amp;UPPER(TRIM(Datos!E54&amp;""))&amp;";",E$1007))),OR(UPPER(TRIM(Datos!E54&amp;""))="SÍ",UPPER(TRIM(Datos!E54&amp;""))="SI",UPPER(TRIM(Datos!E54&amp;""))="NO"),IF(ISNUMBER(Datos!E54),AND(OR(E$1005="",Datos!E54&gt;=E$1005),OR(E$1006="",Datos!E54&lt;=E$1006)),FALSE),TRUE))))</f>
        <v>0.0</v>
      </c>
      <c r="F54">
        <f>IF(Datos!F54="",0,IF(AND(F$1008&lt;&gt;"",Datos!F54=F$1008),0,IF(F$1004=0,0,1-CHOOSE(F$1004,IF(ISNUMBER(Datos!F54),AND(OR(F$1005="",Datos!F54&gt;=F$1005),OR(F$1006="",Datos!F54&lt;=F$1006)),FALSE),IF(ISNUMBER(Datos!F54),AND(Datos!F54=INT(Datos!F54),AND(OR(F$1005="",Datos!F54&gt;=F$1005),OR(F$1006="",Datos!F54&lt;=F$1006))),FALSE),OR(ISNUMBER(FIND(";"&amp;UPPER(TRIM(Datos!F54&amp;""))&amp;"=",F$1007)),ISNUMBER(FIND(";"&amp;UPPER(TRIM(Datos!F54&amp;""))&amp;";",F$1007))),OR(UPPER(TRIM(Datos!F54&amp;""))="SÍ",UPPER(TRIM(Datos!F54&amp;""))="SI",UPPER(TRIM(Datos!F54&amp;""))="NO"),IF(ISNUMBER(Datos!F54),AND(OR(F$1005="",Datos!F54&gt;=F$1005),OR(F$1006="",Datos!F54&lt;=F$1006)),FALSE),TRUE))))</f>
        <v>0.0</v>
      </c>
      <c r="G54">
        <f>IF(Datos!G54="",0,IF(AND(G$1008&lt;&gt;"",Datos!G54=G$1008),0,IF(G$1004=0,0,1-CHOOSE(G$1004,IF(ISNUMBER(Datos!G54),AND(OR(G$1005="",Datos!G54&gt;=G$1005),OR(G$1006="",Datos!G54&lt;=G$1006)),FALSE),IF(ISNUMBER(Datos!G54),AND(Datos!G54=INT(Datos!G54),AND(OR(G$1005="",Datos!G54&gt;=G$1005),OR(G$1006="",Datos!G54&lt;=G$1006))),FALSE),OR(ISNUMBER(FIND(";"&amp;UPPER(TRIM(Datos!G54&amp;""))&amp;"=",G$1007)),ISNUMBER(FIND(";"&amp;UPPER(TRIM(Datos!G54&amp;""))&amp;";",G$1007))),OR(UPPER(TRIM(Datos!G54&amp;""))="SÍ",UPPER(TRIM(Datos!G54&amp;""))="SI",UPPER(TRIM(Datos!G54&amp;""))="NO"),IF(ISNUMBER(Datos!G54),AND(OR(G$1005="",Datos!G54&gt;=G$1005),OR(G$1006="",Datos!G54&lt;=G$1006)),FALSE),TRUE))))</f>
        <v>0.0</v>
      </c>
      <c r="H54">
        <f>IF(Datos!H54="",0,IF(AND(H$1008&lt;&gt;"",Datos!H54=H$1008),0,IF(H$1004=0,0,1-CHOOSE(H$1004,IF(ISNUMBER(Datos!H54),AND(OR(H$1005="",Datos!H54&gt;=H$1005),OR(H$1006="",Datos!H54&lt;=H$1006)),FALSE),IF(ISNUMBER(Datos!H54),AND(Datos!H54=INT(Datos!H54),AND(OR(H$1005="",Datos!H54&gt;=H$1005),OR(H$1006="",Datos!H54&lt;=H$1006))),FALSE),OR(ISNUMBER(FIND(";"&amp;UPPER(TRIM(Datos!H54&amp;""))&amp;"=",H$1007)),ISNUMBER(FIND(";"&amp;UPPER(TRIM(Datos!H54&amp;""))&amp;";",H$1007))),OR(UPPER(TRIM(Datos!H54&amp;""))="SÍ",UPPER(TRIM(Datos!H54&amp;""))="SI",UPPER(TRIM(Datos!H54&amp;""))="NO"),IF(ISNUMBER(Datos!H54),AND(OR(H$1005="",Datos!H54&gt;=H$1005),OR(H$1006="",Datos!H54&lt;=H$1006)),FALSE),TRUE))))</f>
        <v>0.0</v>
      </c>
      <c r="I54">
        <f>IF(Datos!I54="",0,IF(AND(I$1008&lt;&gt;"",Datos!I54=I$1008),0,IF(I$1004=0,0,1-CHOOSE(I$1004,IF(ISNUMBER(Datos!I54),AND(OR(I$1005="",Datos!I54&gt;=I$1005),OR(I$1006="",Datos!I54&lt;=I$1006)),FALSE),IF(ISNUMBER(Datos!I54),AND(Datos!I54=INT(Datos!I54),AND(OR(I$1005="",Datos!I54&gt;=I$1005),OR(I$1006="",Datos!I54&lt;=I$1006))),FALSE),OR(ISNUMBER(FIND(";"&amp;UPPER(TRIM(Datos!I54&amp;""))&amp;"=",I$1007)),ISNUMBER(FIND(";"&amp;UPPER(TRIM(Datos!I54&amp;""))&amp;";",I$1007))),OR(UPPER(TRIM(Datos!I54&amp;""))="SÍ",UPPER(TRIM(Datos!I54&amp;""))="SI",UPPER(TRIM(Datos!I54&amp;""))="NO"),IF(ISNUMBER(Datos!I54),AND(OR(I$1005="",Datos!I54&gt;=I$1005),OR(I$1006="",Datos!I54&lt;=I$1006)),FALSE),TRUE))))</f>
        <v>0.0</v>
      </c>
      <c r="J54">
        <f>IF(Datos!J54="",0,IF(AND(J$1008&lt;&gt;"",Datos!J54=J$1008),0,IF(J$1004=0,0,1-CHOOSE(J$1004,IF(ISNUMBER(Datos!J54),AND(OR(J$1005="",Datos!J54&gt;=J$1005),OR(J$1006="",Datos!J54&lt;=J$1006)),FALSE),IF(ISNUMBER(Datos!J54),AND(Datos!J54=INT(Datos!J54),AND(OR(J$1005="",Datos!J54&gt;=J$1005),OR(J$1006="",Datos!J54&lt;=J$1006))),FALSE),OR(ISNUMBER(FIND(";"&amp;UPPER(TRIM(Datos!J54&amp;""))&amp;"=",J$1007)),ISNUMBER(FIND(";"&amp;UPPER(TRIM(Datos!J54&amp;""))&amp;";",J$1007))),OR(UPPER(TRIM(Datos!J54&amp;""))="SÍ",UPPER(TRIM(Datos!J54&amp;""))="SI",UPPER(TRIM(Datos!J54&amp;""))="NO"),IF(ISNUMBER(Datos!J54),AND(OR(J$1005="",Datos!J54&gt;=J$1005),OR(J$1006="",Datos!J54&lt;=J$1006)),FALSE),TRUE))))</f>
        <v>0.0</v>
      </c>
      <c r="K54">
        <f>IF(Datos!K54="",0,IF(AND(K$1008&lt;&gt;"",Datos!K54=K$1008),0,IF(K$1004=0,0,1-CHOOSE(K$1004,IF(ISNUMBER(Datos!K54),AND(OR(K$1005="",Datos!K54&gt;=K$1005),OR(K$1006="",Datos!K54&lt;=K$1006)),FALSE),IF(ISNUMBER(Datos!K54),AND(Datos!K54=INT(Datos!K54),AND(OR(K$1005="",Datos!K54&gt;=K$1005),OR(K$1006="",Datos!K54&lt;=K$1006))),FALSE),OR(ISNUMBER(FIND(";"&amp;UPPER(TRIM(Datos!K54&amp;""))&amp;"=",K$1007)),ISNUMBER(FIND(";"&amp;UPPER(TRIM(Datos!K54&amp;""))&amp;";",K$1007))),OR(UPPER(TRIM(Datos!K54&amp;""))="SÍ",UPPER(TRIM(Datos!K54&amp;""))="SI",UPPER(TRIM(Datos!K54&amp;""))="NO"),IF(ISNUMBER(Datos!K54),AND(OR(K$1005="",Datos!K54&gt;=K$1005),OR(K$1006="",Datos!K54&lt;=K$1006)),FALSE),TRUE))))</f>
        <v>0.0</v>
      </c>
      <c r="L54">
        <f>IF(Datos!L54="",0,IF(AND(L$1008&lt;&gt;"",Datos!L54=L$1008),0,IF(L$1004=0,0,1-CHOOSE(L$1004,IF(ISNUMBER(Datos!L54),AND(OR(L$1005="",Datos!L54&gt;=L$1005),OR(L$1006="",Datos!L54&lt;=L$1006)),FALSE),IF(ISNUMBER(Datos!L54),AND(Datos!L54=INT(Datos!L54),AND(OR(L$1005="",Datos!L54&gt;=L$1005),OR(L$1006="",Datos!L54&lt;=L$1006))),FALSE),OR(ISNUMBER(FIND(";"&amp;UPPER(TRIM(Datos!L54&amp;""))&amp;"=",L$1007)),ISNUMBER(FIND(";"&amp;UPPER(TRIM(Datos!L54&amp;""))&amp;";",L$1007))),OR(UPPER(TRIM(Datos!L54&amp;""))="SÍ",UPPER(TRIM(Datos!L54&amp;""))="SI",UPPER(TRIM(Datos!L54&amp;""))="NO"),IF(ISNUMBER(Datos!L54),AND(OR(L$1005="",Datos!L54&gt;=L$1005),OR(L$1006="",Datos!L54&lt;=L$1006)),FALSE),TRUE))))</f>
        <v>0.0</v>
      </c>
      <c r="M54">
        <f>IF(Datos!M54="",0,IF(AND(M$1008&lt;&gt;"",Datos!M54=M$1008),0,IF(M$1004=0,0,1-CHOOSE(M$1004,IF(ISNUMBER(Datos!M54),AND(OR(M$1005="",Datos!M54&gt;=M$1005),OR(M$1006="",Datos!M54&lt;=M$1006)),FALSE),IF(ISNUMBER(Datos!M54),AND(Datos!M54=INT(Datos!M54),AND(OR(M$1005="",Datos!M54&gt;=M$1005),OR(M$1006="",Datos!M54&lt;=M$1006))),FALSE),OR(ISNUMBER(FIND(";"&amp;UPPER(TRIM(Datos!M54&amp;""))&amp;"=",M$1007)),ISNUMBER(FIND(";"&amp;UPPER(TRIM(Datos!M54&amp;""))&amp;";",M$1007))),OR(UPPER(TRIM(Datos!M54&amp;""))="SÍ",UPPER(TRIM(Datos!M54&amp;""))="SI",UPPER(TRIM(Datos!M54&amp;""))="NO"),IF(ISNUMBER(Datos!M54),AND(OR(M$1005="",Datos!M54&gt;=M$1005),OR(M$1006="",Datos!M54&lt;=M$1006)),FALSE),TRUE))))</f>
        <v>0.0</v>
      </c>
      <c r="N54">
        <f>IF(Datos!N54="",0,IF(AND(N$1008&lt;&gt;"",Datos!N54=N$1008),0,IF(N$1004=0,0,1-CHOOSE(N$1004,IF(ISNUMBER(Datos!N54),AND(OR(N$1005="",Datos!N54&gt;=N$1005),OR(N$1006="",Datos!N54&lt;=N$1006)),FALSE),IF(ISNUMBER(Datos!N54),AND(Datos!N54=INT(Datos!N54),AND(OR(N$1005="",Datos!N54&gt;=N$1005),OR(N$1006="",Datos!N54&lt;=N$1006))),FALSE),OR(ISNUMBER(FIND(";"&amp;UPPER(TRIM(Datos!N54&amp;""))&amp;"=",N$1007)),ISNUMBER(FIND(";"&amp;UPPER(TRIM(Datos!N54&amp;""))&amp;";",N$1007))),OR(UPPER(TRIM(Datos!N54&amp;""))="SÍ",UPPER(TRIM(Datos!N54&amp;""))="SI",UPPER(TRIM(Datos!N54&amp;""))="NO"),IF(ISNUMBER(Datos!N54),AND(OR(N$1005="",Datos!N54&gt;=N$1005),OR(N$1006="",Datos!N54&lt;=N$1006)),FALSE),TRUE))))</f>
        <v>0.0</v>
      </c>
      <c r="O54">
        <f>IF(Datos!O54="",0,IF(AND(O$1008&lt;&gt;"",Datos!O54=O$1008),0,IF(O$1004=0,0,1-CHOOSE(O$1004,IF(ISNUMBER(Datos!O54),AND(OR(O$1005="",Datos!O54&gt;=O$1005),OR(O$1006="",Datos!O54&lt;=O$1006)),FALSE),IF(ISNUMBER(Datos!O54),AND(Datos!O54=INT(Datos!O54),AND(OR(O$1005="",Datos!O54&gt;=O$1005),OR(O$1006="",Datos!O54&lt;=O$1006))),FALSE),OR(ISNUMBER(FIND(";"&amp;UPPER(TRIM(Datos!O54&amp;""))&amp;"=",O$1007)),ISNUMBER(FIND(";"&amp;UPPER(TRIM(Datos!O54&amp;""))&amp;";",O$1007))),OR(UPPER(TRIM(Datos!O54&amp;""))="SÍ",UPPER(TRIM(Datos!O54&amp;""))="SI",UPPER(TRIM(Datos!O54&amp;""))="NO"),IF(ISNUMBER(Datos!O54),AND(OR(O$1005="",Datos!O54&gt;=O$1005),OR(O$1006="",Datos!O54&lt;=O$1006)),FALSE),TRUE))))</f>
        <v>0.0</v>
      </c>
      <c r="P54">
        <f>IF(Datos!P54="",0,IF(AND(P$1008&lt;&gt;"",Datos!P54=P$1008),0,IF(P$1004=0,0,1-CHOOSE(P$1004,IF(ISNUMBER(Datos!P54),AND(OR(P$1005="",Datos!P54&gt;=P$1005),OR(P$1006="",Datos!P54&lt;=P$1006)),FALSE),IF(ISNUMBER(Datos!P54),AND(Datos!P54=INT(Datos!P54),AND(OR(P$1005="",Datos!P54&gt;=P$1005),OR(P$1006="",Datos!P54&lt;=P$1006))),FALSE),OR(ISNUMBER(FIND(";"&amp;UPPER(TRIM(Datos!P54&amp;""))&amp;"=",P$1007)),ISNUMBER(FIND(";"&amp;UPPER(TRIM(Datos!P54&amp;""))&amp;";",P$1007))),OR(UPPER(TRIM(Datos!P54&amp;""))="SÍ",UPPER(TRIM(Datos!P54&amp;""))="SI",UPPER(TRIM(Datos!P54&amp;""))="NO"),IF(ISNUMBER(Datos!P54),AND(OR(P$1005="",Datos!P54&gt;=P$1005),OR(P$1006="",Datos!P54&lt;=P$1006)),FALSE),TRUE))))</f>
        <v>0.0</v>
      </c>
      <c r="Q54">
        <f>IF(Datos!Q54="",0,IF(AND(Q$1008&lt;&gt;"",Datos!Q54=Q$1008),0,IF(Q$1004=0,0,1-CHOOSE(Q$1004,IF(ISNUMBER(Datos!Q54),AND(OR(Q$1005="",Datos!Q54&gt;=Q$1005),OR(Q$1006="",Datos!Q54&lt;=Q$1006)),FALSE),IF(ISNUMBER(Datos!Q54),AND(Datos!Q54=INT(Datos!Q54),AND(OR(Q$1005="",Datos!Q54&gt;=Q$1005),OR(Q$1006="",Datos!Q54&lt;=Q$1006))),FALSE),OR(ISNUMBER(FIND(";"&amp;UPPER(TRIM(Datos!Q54&amp;""))&amp;"=",Q$1007)),ISNUMBER(FIND(";"&amp;UPPER(TRIM(Datos!Q54&amp;""))&amp;";",Q$1007))),OR(UPPER(TRIM(Datos!Q54&amp;""))="SÍ",UPPER(TRIM(Datos!Q54&amp;""))="SI",UPPER(TRIM(Datos!Q54&amp;""))="NO"),IF(ISNUMBER(Datos!Q54),AND(OR(Q$1005="",Datos!Q54&gt;=Q$1005),OR(Q$1006="",Datos!Q54&lt;=Q$1006)),FALSE),TRUE))))</f>
        <v>0.0</v>
      </c>
      <c r="R54">
        <f>IF(Datos!R54="",0,IF(AND(R$1008&lt;&gt;"",Datos!R54=R$1008),0,IF(R$1004=0,0,1-CHOOSE(R$1004,IF(ISNUMBER(Datos!R54),AND(OR(R$1005="",Datos!R54&gt;=R$1005),OR(R$1006="",Datos!R54&lt;=R$1006)),FALSE),IF(ISNUMBER(Datos!R54),AND(Datos!R54=INT(Datos!R54),AND(OR(R$1005="",Datos!R54&gt;=R$1005),OR(R$1006="",Datos!R54&lt;=R$1006))),FALSE),OR(ISNUMBER(FIND(";"&amp;UPPER(TRIM(Datos!R54&amp;""))&amp;"=",R$1007)),ISNUMBER(FIND(";"&amp;UPPER(TRIM(Datos!R54&amp;""))&amp;";",R$1007))),OR(UPPER(TRIM(Datos!R54&amp;""))="SÍ",UPPER(TRIM(Datos!R54&amp;""))="SI",UPPER(TRIM(Datos!R54&amp;""))="NO"),IF(ISNUMBER(Datos!R54),AND(OR(R$1005="",Datos!R54&gt;=R$1005),OR(R$1006="",Datos!R54&lt;=R$1006)),FALSE),TRUE))))</f>
        <v>0.0</v>
      </c>
      <c r="S54">
        <f>IF(Datos!S54="",0,IF(AND(S$1008&lt;&gt;"",Datos!S54=S$1008),0,IF(S$1004=0,0,1-CHOOSE(S$1004,IF(ISNUMBER(Datos!S54),AND(OR(S$1005="",Datos!S54&gt;=S$1005),OR(S$1006="",Datos!S54&lt;=S$1006)),FALSE),IF(ISNUMBER(Datos!S54),AND(Datos!S54=INT(Datos!S54),AND(OR(S$1005="",Datos!S54&gt;=S$1005),OR(S$1006="",Datos!S54&lt;=S$1006))),FALSE),OR(ISNUMBER(FIND(";"&amp;UPPER(TRIM(Datos!S54&amp;""))&amp;"=",S$1007)),ISNUMBER(FIND(";"&amp;UPPER(TRIM(Datos!S54&amp;""))&amp;";",S$1007))),OR(UPPER(TRIM(Datos!S54&amp;""))="SÍ",UPPER(TRIM(Datos!S54&amp;""))="SI",UPPER(TRIM(Datos!S54&amp;""))="NO"),IF(ISNUMBER(Datos!S54),AND(OR(S$1005="",Datos!S54&gt;=S$1005),OR(S$1006="",Datos!S54&lt;=S$1006)),FALSE),TRUE))))</f>
        <v>0.0</v>
      </c>
      <c r="T54">
        <f>IF(Datos!T54="",0,IF(AND(T$1008&lt;&gt;"",Datos!T54=T$1008),0,IF(T$1004=0,0,1-CHOOSE(T$1004,IF(ISNUMBER(Datos!T54),AND(OR(T$1005="",Datos!T54&gt;=T$1005),OR(T$1006="",Datos!T54&lt;=T$1006)),FALSE),IF(ISNUMBER(Datos!T54),AND(Datos!T54=INT(Datos!T54),AND(OR(T$1005="",Datos!T54&gt;=T$1005),OR(T$1006="",Datos!T54&lt;=T$1006))),FALSE),OR(ISNUMBER(FIND(";"&amp;UPPER(TRIM(Datos!T54&amp;""))&amp;"=",T$1007)),ISNUMBER(FIND(";"&amp;UPPER(TRIM(Datos!T54&amp;""))&amp;";",T$1007))),OR(UPPER(TRIM(Datos!T54&amp;""))="SÍ",UPPER(TRIM(Datos!T54&amp;""))="SI",UPPER(TRIM(Datos!T54&amp;""))="NO"),IF(ISNUMBER(Datos!T54),AND(OR(T$1005="",Datos!T54&gt;=T$1005),OR(T$1006="",Datos!T54&lt;=T$1006)),FALSE),TRUE))))</f>
        <v>0.0</v>
      </c>
      <c r="U54">
        <f>IF(Datos!U54="",0,IF(AND(U$1008&lt;&gt;"",Datos!U54=U$1008),0,IF(U$1004=0,0,1-CHOOSE(U$1004,IF(ISNUMBER(Datos!U54),AND(OR(U$1005="",Datos!U54&gt;=U$1005),OR(U$1006="",Datos!U54&lt;=U$1006)),FALSE),IF(ISNUMBER(Datos!U54),AND(Datos!U54=INT(Datos!U54),AND(OR(U$1005="",Datos!U54&gt;=U$1005),OR(U$1006="",Datos!U54&lt;=U$1006))),FALSE),OR(ISNUMBER(FIND(";"&amp;UPPER(TRIM(Datos!U54&amp;""))&amp;"=",U$1007)),ISNUMBER(FIND(";"&amp;UPPER(TRIM(Datos!U54&amp;""))&amp;";",U$1007))),OR(UPPER(TRIM(Datos!U54&amp;""))="SÍ",UPPER(TRIM(Datos!U54&amp;""))="SI",UPPER(TRIM(Datos!U54&amp;""))="NO"),IF(ISNUMBER(Datos!U54),AND(OR(U$1005="",Datos!U54&gt;=U$1005),OR(U$1006="",Datos!U54&lt;=U$1006)),FALSE),TRUE))))</f>
        <v>0.0</v>
      </c>
      <c r="V54">
        <f>IF(Datos!V54="",0,IF(AND(V$1008&lt;&gt;"",Datos!V54=V$1008),0,IF(V$1004=0,0,1-CHOOSE(V$1004,IF(ISNUMBER(Datos!V54),AND(OR(V$1005="",Datos!V54&gt;=V$1005),OR(V$1006="",Datos!V54&lt;=V$1006)),FALSE),IF(ISNUMBER(Datos!V54),AND(Datos!V54=INT(Datos!V54),AND(OR(V$1005="",Datos!V54&gt;=V$1005),OR(V$1006="",Datos!V54&lt;=V$1006))),FALSE),OR(ISNUMBER(FIND(";"&amp;UPPER(TRIM(Datos!V54&amp;""))&amp;"=",V$1007)),ISNUMBER(FIND(";"&amp;UPPER(TRIM(Datos!V54&amp;""))&amp;";",V$1007))),OR(UPPER(TRIM(Datos!V54&amp;""))="SÍ",UPPER(TRIM(Datos!V54&amp;""))="SI",UPPER(TRIM(Datos!V54&amp;""))="NO"),IF(ISNUMBER(Datos!V54),AND(OR(V$1005="",Datos!V54&gt;=V$1005),OR(V$1006="",Datos!V54&lt;=V$1006)),FALSE),TRUE))))</f>
        <v>0.0</v>
      </c>
      <c r="W54">
        <f>IF(Datos!W54="",0,IF(AND(W$1008&lt;&gt;"",Datos!W54=W$1008),0,IF(W$1004=0,0,1-CHOOSE(W$1004,IF(ISNUMBER(Datos!W54),AND(OR(W$1005="",Datos!W54&gt;=W$1005),OR(W$1006="",Datos!W54&lt;=W$1006)),FALSE),IF(ISNUMBER(Datos!W54),AND(Datos!W54=INT(Datos!W54),AND(OR(W$1005="",Datos!W54&gt;=W$1005),OR(W$1006="",Datos!W54&lt;=W$1006))),FALSE),OR(ISNUMBER(FIND(";"&amp;UPPER(TRIM(Datos!W54&amp;""))&amp;"=",W$1007)),ISNUMBER(FIND(";"&amp;UPPER(TRIM(Datos!W54&amp;""))&amp;";",W$1007))),OR(UPPER(TRIM(Datos!W54&amp;""))="SÍ",UPPER(TRIM(Datos!W54&amp;""))="SI",UPPER(TRIM(Datos!W54&amp;""))="NO"),IF(ISNUMBER(Datos!W54),AND(OR(W$1005="",Datos!W54&gt;=W$1005),OR(W$1006="",Datos!W54&lt;=W$1006)),FALSE),TRUE))))</f>
        <v>0.0</v>
      </c>
      <c r="X54">
        <f>IF(Datos!X54="",0,IF(AND(X$1008&lt;&gt;"",Datos!X54=X$1008),0,IF(X$1004=0,0,1-CHOOSE(X$1004,IF(ISNUMBER(Datos!X54),AND(OR(X$1005="",Datos!X54&gt;=X$1005),OR(X$1006="",Datos!X54&lt;=X$1006)),FALSE),IF(ISNUMBER(Datos!X54),AND(Datos!X54=INT(Datos!X54),AND(OR(X$1005="",Datos!X54&gt;=X$1005),OR(X$1006="",Datos!X54&lt;=X$1006))),FALSE),OR(ISNUMBER(FIND(";"&amp;UPPER(TRIM(Datos!X54&amp;""))&amp;"=",X$1007)),ISNUMBER(FIND(";"&amp;UPPER(TRIM(Datos!X54&amp;""))&amp;";",X$1007))),OR(UPPER(TRIM(Datos!X54&amp;""))="SÍ",UPPER(TRIM(Datos!X54&amp;""))="SI",UPPER(TRIM(Datos!X54&amp;""))="NO"),IF(ISNUMBER(Datos!X54),AND(OR(X$1005="",Datos!X54&gt;=X$1005),OR(X$1006="",Datos!X54&lt;=X$1006)),FALSE),TRUE))))</f>
        <v>0.0</v>
      </c>
      <c r="Y54">
        <f>IF(Datos!Y54="",0,IF(AND(Y$1008&lt;&gt;"",Datos!Y54=Y$1008),0,IF(Y$1004=0,0,1-CHOOSE(Y$1004,IF(ISNUMBER(Datos!Y54),AND(OR(Y$1005="",Datos!Y54&gt;=Y$1005),OR(Y$1006="",Datos!Y54&lt;=Y$1006)),FALSE),IF(ISNUMBER(Datos!Y54),AND(Datos!Y54=INT(Datos!Y54),AND(OR(Y$1005="",Datos!Y54&gt;=Y$1005),OR(Y$1006="",Datos!Y54&lt;=Y$1006))),FALSE),OR(ISNUMBER(FIND(";"&amp;UPPER(TRIM(Datos!Y54&amp;""))&amp;"=",Y$1007)),ISNUMBER(FIND(";"&amp;UPPER(TRIM(Datos!Y54&amp;""))&amp;";",Y$1007))),OR(UPPER(TRIM(Datos!Y54&amp;""))="SÍ",UPPER(TRIM(Datos!Y54&amp;""))="SI",UPPER(TRIM(Datos!Y54&amp;""))="NO"),IF(ISNUMBER(Datos!Y54),AND(OR(Y$1005="",Datos!Y54&gt;=Y$1005),OR(Y$1006="",Datos!Y54&lt;=Y$1006)),FALSE),TRUE))))</f>
        <v>0.0</v>
      </c>
      <c r="Z54">
        <f>IF(Datos!Z54="",0,IF(AND(Z$1008&lt;&gt;"",Datos!Z54=Z$1008),0,IF(Z$1004=0,0,1-CHOOSE(Z$1004,IF(ISNUMBER(Datos!Z54),AND(OR(Z$1005="",Datos!Z54&gt;=Z$1005),OR(Z$1006="",Datos!Z54&lt;=Z$1006)),FALSE),IF(ISNUMBER(Datos!Z54),AND(Datos!Z54=INT(Datos!Z54),AND(OR(Z$1005="",Datos!Z54&gt;=Z$1005),OR(Z$1006="",Datos!Z54&lt;=Z$1006))),FALSE),OR(ISNUMBER(FIND(";"&amp;UPPER(TRIM(Datos!Z54&amp;""))&amp;"=",Z$1007)),ISNUMBER(FIND(";"&amp;UPPER(TRIM(Datos!Z54&amp;""))&amp;";",Z$1007))),OR(UPPER(TRIM(Datos!Z54&amp;""))="SÍ",UPPER(TRIM(Datos!Z54&amp;""))="SI",UPPER(TRIM(Datos!Z54&amp;""))="NO"),IF(ISNUMBER(Datos!Z54),AND(OR(Z$1005="",Datos!Z54&gt;=Z$1005),OR(Z$1006="",Datos!Z54&lt;=Z$1006)),FALSE),TRUE))))</f>
        <v>0.0</v>
      </c>
      <c r="AA54">
        <f>IF(Datos!AA54="",0,IF(AND(AA$1008&lt;&gt;"",Datos!AA54=AA$1008),0,IF(AA$1004=0,0,1-CHOOSE(AA$1004,IF(ISNUMBER(Datos!AA54),AND(OR(AA$1005="",Datos!AA54&gt;=AA$1005),OR(AA$1006="",Datos!AA54&lt;=AA$1006)),FALSE),IF(ISNUMBER(Datos!AA54),AND(Datos!AA54=INT(Datos!AA54),AND(OR(AA$1005="",Datos!AA54&gt;=AA$1005),OR(AA$1006="",Datos!AA54&lt;=AA$1006))),FALSE),OR(ISNUMBER(FIND(";"&amp;UPPER(TRIM(Datos!AA54&amp;""))&amp;"=",AA$1007)),ISNUMBER(FIND(";"&amp;UPPER(TRIM(Datos!AA54&amp;""))&amp;";",AA$1007))),OR(UPPER(TRIM(Datos!AA54&amp;""))="SÍ",UPPER(TRIM(Datos!AA54&amp;""))="SI",UPPER(TRIM(Datos!AA54&amp;""))="NO"),IF(ISNUMBER(Datos!AA54),AND(OR(AA$1005="",Datos!AA54&gt;=AA$1005),OR(AA$1006="",Datos!AA54&lt;=AA$1006)),FALSE),TRUE))))</f>
        <v>0.0</v>
      </c>
      <c r="AB54">
        <f>IF(Datos!AB54="",0,IF(AND(AB$1008&lt;&gt;"",Datos!AB54=AB$1008),0,IF(AB$1004=0,0,1-CHOOSE(AB$1004,IF(ISNUMBER(Datos!AB54),AND(OR(AB$1005="",Datos!AB54&gt;=AB$1005),OR(AB$1006="",Datos!AB54&lt;=AB$1006)),FALSE),IF(ISNUMBER(Datos!AB54),AND(Datos!AB54=INT(Datos!AB54),AND(OR(AB$1005="",Datos!AB54&gt;=AB$1005),OR(AB$1006="",Datos!AB54&lt;=AB$1006))),FALSE),OR(ISNUMBER(FIND(";"&amp;UPPER(TRIM(Datos!AB54&amp;""))&amp;"=",AB$1007)),ISNUMBER(FIND(";"&amp;UPPER(TRIM(Datos!AB54&amp;""))&amp;";",AB$1007))),OR(UPPER(TRIM(Datos!AB54&amp;""))="SÍ",UPPER(TRIM(Datos!AB54&amp;""))="SI",UPPER(TRIM(Datos!AB54&amp;""))="NO"),IF(ISNUMBER(Datos!AB54),AND(OR(AB$1005="",Datos!AB54&gt;=AB$1005),OR(AB$1006="",Datos!AB54&lt;=AB$1006)),FALSE),TRUE))))</f>
        <v>0.0</v>
      </c>
      <c r="AC54">
        <f>IF(Datos!AC54="",0,IF(AND(AC$1008&lt;&gt;"",Datos!AC54=AC$1008),0,IF(AC$1004=0,0,1-CHOOSE(AC$1004,IF(ISNUMBER(Datos!AC54),AND(OR(AC$1005="",Datos!AC54&gt;=AC$1005),OR(AC$1006="",Datos!AC54&lt;=AC$1006)),FALSE),IF(ISNUMBER(Datos!AC54),AND(Datos!AC54=INT(Datos!AC54),AND(OR(AC$1005="",Datos!AC54&gt;=AC$1005),OR(AC$1006="",Datos!AC54&lt;=AC$1006))),FALSE),OR(ISNUMBER(FIND(";"&amp;UPPER(TRIM(Datos!AC54&amp;""))&amp;"=",AC$1007)),ISNUMBER(FIND(";"&amp;UPPER(TRIM(Datos!AC54&amp;""))&amp;";",AC$1007))),OR(UPPER(TRIM(Datos!AC54&amp;""))="SÍ",UPPER(TRIM(Datos!AC54&amp;""))="SI",UPPER(TRIM(Datos!AC54&amp;""))="NO"),IF(ISNUMBER(Datos!AC54),AND(OR(AC$1005="",Datos!AC54&gt;=AC$1005),OR(AC$1006="",Datos!AC54&lt;=AC$1006)),FALSE),TRUE))))</f>
        <v>0.0</v>
      </c>
      <c r="AD54">
        <f>IF(Datos!AD54="",0,IF(AND(AD$1008&lt;&gt;"",Datos!AD54=AD$1008),0,IF(AD$1004=0,0,1-CHOOSE(AD$1004,IF(ISNUMBER(Datos!AD54),AND(OR(AD$1005="",Datos!AD54&gt;=AD$1005),OR(AD$1006="",Datos!AD54&lt;=AD$1006)),FALSE),IF(ISNUMBER(Datos!AD54),AND(Datos!AD54=INT(Datos!AD54),AND(OR(AD$1005="",Datos!AD54&gt;=AD$1005),OR(AD$1006="",Datos!AD54&lt;=AD$1006))),FALSE),OR(ISNUMBER(FIND(";"&amp;UPPER(TRIM(Datos!AD54&amp;""))&amp;"=",AD$1007)),ISNUMBER(FIND(";"&amp;UPPER(TRIM(Datos!AD54&amp;""))&amp;";",AD$1007))),OR(UPPER(TRIM(Datos!AD54&amp;""))="SÍ",UPPER(TRIM(Datos!AD54&amp;""))="SI",UPPER(TRIM(Datos!AD54&amp;""))="NO"),IF(ISNUMBER(Datos!AD54),AND(OR(AD$1005="",Datos!AD54&gt;=AD$1005),OR(AD$1006="",Datos!AD54&lt;=AD$1006)),FALSE),TRUE))))</f>
        <v>0.0</v>
      </c>
      <c r="AE54">
        <f>IF(Datos!AE54="",0,IF(AND(AE$1008&lt;&gt;"",Datos!AE54=AE$1008),0,IF(AE$1004=0,0,1-CHOOSE(AE$1004,IF(ISNUMBER(Datos!AE54),AND(OR(AE$1005="",Datos!AE54&gt;=AE$1005),OR(AE$1006="",Datos!AE54&lt;=AE$1006)),FALSE),IF(ISNUMBER(Datos!AE54),AND(Datos!AE54=INT(Datos!AE54),AND(OR(AE$1005="",Datos!AE54&gt;=AE$1005),OR(AE$1006="",Datos!AE54&lt;=AE$1006))),FALSE),OR(ISNUMBER(FIND(";"&amp;UPPER(TRIM(Datos!AE54&amp;""))&amp;"=",AE$1007)),ISNUMBER(FIND(";"&amp;UPPER(TRIM(Datos!AE54&amp;""))&amp;";",AE$1007))),OR(UPPER(TRIM(Datos!AE54&amp;""))="SÍ",UPPER(TRIM(Datos!AE54&amp;""))="SI",UPPER(TRIM(Datos!AE54&amp;""))="NO"),IF(ISNUMBER(Datos!AE54),AND(OR(AE$1005="",Datos!AE54&gt;=AE$1005),OR(AE$1006="",Datos!AE54&lt;=AE$1006)),FALSE),TRUE))))</f>
        <v>0.0</v>
      </c>
    </row>
    <row r="55" spans="2:31">
      <c r="B55">
        <f>IF(Datos!B55="",0,IF(AND(B$1008&lt;&gt;"",Datos!B55=B$1008),0,IF(B$1004=0,0,1-CHOOSE(B$1004,IF(ISNUMBER(Datos!B55),AND(OR(B$1005="",Datos!B55&gt;=B$1005),OR(B$1006="",Datos!B55&lt;=B$1006)),FALSE),IF(ISNUMBER(Datos!B55),AND(Datos!B55=INT(Datos!B55),AND(OR(B$1005="",Datos!B55&gt;=B$1005),OR(B$1006="",Datos!B55&lt;=B$1006))),FALSE),OR(ISNUMBER(FIND(";"&amp;UPPER(TRIM(Datos!B55&amp;""))&amp;"=",B$1007)),ISNUMBER(FIND(";"&amp;UPPER(TRIM(Datos!B55&amp;""))&amp;";",B$1007))),OR(UPPER(TRIM(Datos!B55&amp;""))="SÍ",UPPER(TRIM(Datos!B55&amp;""))="SI",UPPER(TRIM(Datos!B55&amp;""))="NO"),IF(ISNUMBER(Datos!B55),AND(OR(B$1005="",Datos!B55&gt;=B$1005),OR(B$1006="",Datos!B55&lt;=B$1006)),FALSE),TRUE))))</f>
        <v>0.0</v>
      </c>
      <c r="C55">
        <f>IF(Datos!C55="",0,IF(AND(C$1008&lt;&gt;"",Datos!C55=C$1008),0,IF(C$1004=0,0,1-CHOOSE(C$1004,IF(ISNUMBER(Datos!C55),AND(OR(C$1005="",Datos!C55&gt;=C$1005),OR(C$1006="",Datos!C55&lt;=C$1006)),FALSE),IF(ISNUMBER(Datos!C55),AND(Datos!C55=INT(Datos!C55),AND(OR(C$1005="",Datos!C55&gt;=C$1005),OR(C$1006="",Datos!C55&lt;=C$1006))),FALSE),OR(ISNUMBER(FIND(";"&amp;UPPER(TRIM(Datos!C55&amp;""))&amp;"=",C$1007)),ISNUMBER(FIND(";"&amp;UPPER(TRIM(Datos!C55&amp;""))&amp;";",C$1007))),OR(UPPER(TRIM(Datos!C55&amp;""))="SÍ",UPPER(TRIM(Datos!C55&amp;""))="SI",UPPER(TRIM(Datos!C55&amp;""))="NO"),IF(ISNUMBER(Datos!C55),AND(OR(C$1005="",Datos!C55&gt;=C$1005),OR(C$1006="",Datos!C55&lt;=C$1006)),FALSE),TRUE))))</f>
        <v>0.0</v>
      </c>
      <c r="D55">
        <f>IF(Datos!D55="",0,IF(AND(D$1008&lt;&gt;"",Datos!D55=D$1008),0,IF(D$1004=0,0,1-CHOOSE(D$1004,IF(ISNUMBER(Datos!D55),AND(OR(D$1005="",Datos!D55&gt;=D$1005),OR(D$1006="",Datos!D55&lt;=D$1006)),FALSE),IF(ISNUMBER(Datos!D55),AND(Datos!D55=INT(Datos!D55),AND(OR(D$1005="",Datos!D55&gt;=D$1005),OR(D$1006="",Datos!D55&lt;=D$1006))),FALSE),OR(ISNUMBER(FIND(";"&amp;UPPER(TRIM(Datos!D55&amp;""))&amp;"=",D$1007)),ISNUMBER(FIND(";"&amp;UPPER(TRIM(Datos!D55&amp;""))&amp;";",D$1007))),OR(UPPER(TRIM(Datos!D55&amp;""))="SÍ",UPPER(TRIM(Datos!D55&amp;""))="SI",UPPER(TRIM(Datos!D55&amp;""))="NO"),IF(ISNUMBER(Datos!D55),AND(OR(D$1005="",Datos!D55&gt;=D$1005),OR(D$1006="",Datos!D55&lt;=D$1006)),FALSE),TRUE))))</f>
        <v>0.0</v>
      </c>
      <c r="E55">
        <f>IF(Datos!E55="",0,IF(AND(E$1008&lt;&gt;"",Datos!E55=E$1008),0,IF(E$1004=0,0,1-CHOOSE(E$1004,IF(ISNUMBER(Datos!E55),AND(OR(E$1005="",Datos!E55&gt;=E$1005),OR(E$1006="",Datos!E55&lt;=E$1006)),FALSE),IF(ISNUMBER(Datos!E55),AND(Datos!E55=INT(Datos!E55),AND(OR(E$1005="",Datos!E55&gt;=E$1005),OR(E$1006="",Datos!E55&lt;=E$1006))),FALSE),OR(ISNUMBER(FIND(";"&amp;UPPER(TRIM(Datos!E55&amp;""))&amp;"=",E$1007)),ISNUMBER(FIND(";"&amp;UPPER(TRIM(Datos!E55&amp;""))&amp;";",E$1007))),OR(UPPER(TRIM(Datos!E55&amp;""))="SÍ",UPPER(TRIM(Datos!E55&amp;""))="SI",UPPER(TRIM(Datos!E55&amp;""))="NO"),IF(ISNUMBER(Datos!E55),AND(OR(E$1005="",Datos!E55&gt;=E$1005),OR(E$1006="",Datos!E55&lt;=E$1006)),FALSE),TRUE))))</f>
        <v>0.0</v>
      </c>
      <c r="F55">
        <f>IF(Datos!F55="",0,IF(AND(F$1008&lt;&gt;"",Datos!F55=F$1008),0,IF(F$1004=0,0,1-CHOOSE(F$1004,IF(ISNUMBER(Datos!F55),AND(OR(F$1005="",Datos!F55&gt;=F$1005),OR(F$1006="",Datos!F55&lt;=F$1006)),FALSE),IF(ISNUMBER(Datos!F55),AND(Datos!F55=INT(Datos!F55),AND(OR(F$1005="",Datos!F55&gt;=F$1005),OR(F$1006="",Datos!F55&lt;=F$1006))),FALSE),OR(ISNUMBER(FIND(";"&amp;UPPER(TRIM(Datos!F55&amp;""))&amp;"=",F$1007)),ISNUMBER(FIND(";"&amp;UPPER(TRIM(Datos!F55&amp;""))&amp;";",F$1007))),OR(UPPER(TRIM(Datos!F55&amp;""))="SÍ",UPPER(TRIM(Datos!F55&amp;""))="SI",UPPER(TRIM(Datos!F55&amp;""))="NO"),IF(ISNUMBER(Datos!F55),AND(OR(F$1005="",Datos!F55&gt;=F$1005),OR(F$1006="",Datos!F55&lt;=F$1006)),FALSE),TRUE))))</f>
        <v>0.0</v>
      </c>
      <c r="G55">
        <f>IF(Datos!G55="",0,IF(AND(G$1008&lt;&gt;"",Datos!G55=G$1008),0,IF(G$1004=0,0,1-CHOOSE(G$1004,IF(ISNUMBER(Datos!G55),AND(OR(G$1005="",Datos!G55&gt;=G$1005),OR(G$1006="",Datos!G55&lt;=G$1006)),FALSE),IF(ISNUMBER(Datos!G55),AND(Datos!G55=INT(Datos!G55),AND(OR(G$1005="",Datos!G55&gt;=G$1005),OR(G$1006="",Datos!G55&lt;=G$1006))),FALSE),OR(ISNUMBER(FIND(";"&amp;UPPER(TRIM(Datos!G55&amp;""))&amp;"=",G$1007)),ISNUMBER(FIND(";"&amp;UPPER(TRIM(Datos!G55&amp;""))&amp;";",G$1007))),OR(UPPER(TRIM(Datos!G55&amp;""))="SÍ",UPPER(TRIM(Datos!G55&amp;""))="SI",UPPER(TRIM(Datos!G55&amp;""))="NO"),IF(ISNUMBER(Datos!G55),AND(OR(G$1005="",Datos!G55&gt;=G$1005),OR(G$1006="",Datos!G55&lt;=G$1006)),FALSE),TRUE))))</f>
        <v>0.0</v>
      </c>
      <c r="H55">
        <f>IF(Datos!H55="",0,IF(AND(H$1008&lt;&gt;"",Datos!H55=H$1008),0,IF(H$1004=0,0,1-CHOOSE(H$1004,IF(ISNUMBER(Datos!H55),AND(OR(H$1005="",Datos!H55&gt;=H$1005),OR(H$1006="",Datos!H55&lt;=H$1006)),FALSE),IF(ISNUMBER(Datos!H55),AND(Datos!H55=INT(Datos!H55),AND(OR(H$1005="",Datos!H55&gt;=H$1005),OR(H$1006="",Datos!H55&lt;=H$1006))),FALSE),OR(ISNUMBER(FIND(";"&amp;UPPER(TRIM(Datos!H55&amp;""))&amp;"=",H$1007)),ISNUMBER(FIND(";"&amp;UPPER(TRIM(Datos!H55&amp;""))&amp;";",H$1007))),OR(UPPER(TRIM(Datos!H55&amp;""))="SÍ",UPPER(TRIM(Datos!H55&amp;""))="SI",UPPER(TRIM(Datos!H55&amp;""))="NO"),IF(ISNUMBER(Datos!H55),AND(OR(H$1005="",Datos!H55&gt;=H$1005),OR(H$1006="",Datos!H55&lt;=H$1006)),FALSE),TRUE))))</f>
        <v>0.0</v>
      </c>
      <c r="I55">
        <f>IF(Datos!I55="",0,IF(AND(I$1008&lt;&gt;"",Datos!I55=I$1008),0,IF(I$1004=0,0,1-CHOOSE(I$1004,IF(ISNUMBER(Datos!I55),AND(OR(I$1005="",Datos!I55&gt;=I$1005),OR(I$1006="",Datos!I55&lt;=I$1006)),FALSE),IF(ISNUMBER(Datos!I55),AND(Datos!I55=INT(Datos!I55),AND(OR(I$1005="",Datos!I55&gt;=I$1005),OR(I$1006="",Datos!I55&lt;=I$1006))),FALSE),OR(ISNUMBER(FIND(";"&amp;UPPER(TRIM(Datos!I55&amp;""))&amp;"=",I$1007)),ISNUMBER(FIND(";"&amp;UPPER(TRIM(Datos!I55&amp;""))&amp;";",I$1007))),OR(UPPER(TRIM(Datos!I55&amp;""))="SÍ",UPPER(TRIM(Datos!I55&amp;""))="SI",UPPER(TRIM(Datos!I55&amp;""))="NO"),IF(ISNUMBER(Datos!I55),AND(OR(I$1005="",Datos!I55&gt;=I$1005),OR(I$1006="",Datos!I55&lt;=I$1006)),FALSE),TRUE))))</f>
        <v>0.0</v>
      </c>
      <c r="J55">
        <f>IF(Datos!J55="",0,IF(AND(J$1008&lt;&gt;"",Datos!J55=J$1008),0,IF(J$1004=0,0,1-CHOOSE(J$1004,IF(ISNUMBER(Datos!J55),AND(OR(J$1005="",Datos!J55&gt;=J$1005),OR(J$1006="",Datos!J55&lt;=J$1006)),FALSE),IF(ISNUMBER(Datos!J55),AND(Datos!J55=INT(Datos!J55),AND(OR(J$1005="",Datos!J55&gt;=J$1005),OR(J$1006="",Datos!J55&lt;=J$1006))),FALSE),OR(ISNUMBER(FIND(";"&amp;UPPER(TRIM(Datos!J55&amp;""))&amp;"=",J$1007)),ISNUMBER(FIND(";"&amp;UPPER(TRIM(Datos!J55&amp;""))&amp;";",J$1007))),OR(UPPER(TRIM(Datos!J55&amp;""))="SÍ",UPPER(TRIM(Datos!J55&amp;""))="SI",UPPER(TRIM(Datos!J55&amp;""))="NO"),IF(ISNUMBER(Datos!J55),AND(OR(J$1005="",Datos!J55&gt;=J$1005),OR(J$1006="",Datos!J55&lt;=J$1006)),FALSE),TRUE))))</f>
        <v>0.0</v>
      </c>
      <c r="K55">
        <f>IF(Datos!K55="",0,IF(AND(K$1008&lt;&gt;"",Datos!K55=K$1008),0,IF(K$1004=0,0,1-CHOOSE(K$1004,IF(ISNUMBER(Datos!K55),AND(OR(K$1005="",Datos!K55&gt;=K$1005),OR(K$1006="",Datos!K55&lt;=K$1006)),FALSE),IF(ISNUMBER(Datos!K55),AND(Datos!K55=INT(Datos!K55),AND(OR(K$1005="",Datos!K55&gt;=K$1005),OR(K$1006="",Datos!K55&lt;=K$1006))),FALSE),OR(ISNUMBER(FIND(";"&amp;UPPER(TRIM(Datos!K55&amp;""))&amp;"=",K$1007)),ISNUMBER(FIND(";"&amp;UPPER(TRIM(Datos!K55&amp;""))&amp;";",K$1007))),OR(UPPER(TRIM(Datos!K55&amp;""))="SÍ",UPPER(TRIM(Datos!K55&amp;""))="SI",UPPER(TRIM(Datos!K55&amp;""))="NO"),IF(ISNUMBER(Datos!K55),AND(OR(K$1005="",Datos!K55&gt;=K$1005),OR(K$1006="",Datos!K55&lt;=K$1006)),FALSE),TRUE))))</f>
        <v>0.0</v>
      </c>
      <c r="L55">
        <f>IF(Datos!L55="",0,IF(AND(L$1008&lt;&gt;"",Datos!L55=L$1008),0,IF(L$1004=0,0,1-CHOOSE(L$1004,IF(ISNUMBER(Datos!L55),AND(OR(L$1005="",Datos!L55&gt;=L$1005),OR(L$1006="",Datos!L55&lt;=L$1006)),FALSE),IF(ISNUMBER(Datos!L55),AND(Datos!L55=INT(Datos!L55),AND(OR(L$1005="",Datos!L55&gt;=L$1005),OR(L$1006="",Datos!L55&lt;=L$1006))),FALSE),OR(ISNUMBER(FIND(";"&amp;UPPER(TRIM(Datos!L55&amp;""))&amp;"=",L$1007)),ISNUMBER(FIND(";"&amp;UPPER(TRIM(Datos!L55&amp;""))&amp;";",L$1007))),OR(UPPER(TRIM(Datos!L55&amp;""))="SÍ",UPPER(TRIM(Datos!L55&amp;""))="SI",UPPER(TRIM(Datos!L55&amp;""))="NO"),IF(ISNUMBER(Datos!L55),AND(OR(L$1005="",Datos!L55&gt;=L$1005),OR(L$1006="",Datos!L55&lt;=L$1006)),FALSE),TRUE))))</f>
        <v>0.0</v>
      </c>
      <c r="M55">
        <f>IF(Datos!M55="",0,IF(AND(M$1008&lt;&gt;"",Datos!M55=M$1008),0,IF(M$1004=0,0,1-CHOOSE(M$1004,IF(ISNUMBER(Datos!M55),AND(OR(M$1005="",Datos!M55&gt;=M$1005),OR(M$1006="",Datos!M55&lt;=M$1006)),FALSE),IF(ISNUMBER(Datos!M55),AND(Datos!M55=INT(Datos!M55),AND(OR(M$1005="",Datos!M55&gt;=M$1005),OR(M$1006="",Datos!M55&lt;=M$1006))),FALSE),OR(ISNUMBER(FIND(";"&amp;UPPER(TRIM(Datos!M55&amp;""))&amp;"=",M$1007)),ISNUMBER(FIND(";"&amp;UPPER(TRIM(Datos!M55&amp;""))&amp;";",M$1007))),OR(UPPER(TRIM(Datos!M55&amp;""))="SÍ",UPPER(TRIM(Datos!M55&amp;""))="SI",UPPER(TRIM(Datos!M55&amp;""))="NO"),IF(ISNUMBER(Datos!M55),AND(OR(M$1005="",Datos!M55&gt;=M$1005),OR(M$1006="",Datos!M55&lt;=M$1006)),FALSE),TRUE))))</f>
        <v>0.0</v>
      </c>
      <c r="N55">
        <f>IF(Datos!N55="",0,IF(AND(N$1008&lt;&gt;"",Datos!N55=N$1008),0,IF(N$1004=0,0,1-CHOOSE(N$1004,IF(ISNUMBER(Datos!N55),AND(OR(N$1005="",Datos!N55&gt;=N$1005),OR(N$1006="",Datos!N55&lt;=N$1006)),FALSE),IF(ISNUMBER(Datos!N55),AND(Datos!N55=INT(Datos!N55),AND(OR(N$1005="",Datos!N55&gt;=N$1005),OR(N$1006="",Datos!N55&lt;=N$1006))),FALSE),OR(ISNUMBER(FIND(";"&amp;UPPER(TRIM(Datos!N55&amp;""))&amp;"=",N$1007)),ISNUMBER(FIND(";"&amp;UPPER(TRIM(Datos!N55&amp;""))&amp;";",N$1007))),OR(UPPER(TRIM(Datos!N55&amp;""))="SÍ",UPPER(TRIM(Datos!N55&amp;""))="SI",UPPER(TRIM(Datos!N55&amp;""))="NO"),IF(ISNUMBER(Datos!N55),AND(OR(N$1005="",Datos!N55&gt;=N$1005),OR(N$1006="",Datos!N55&lt;=N$1006)),FALSE),TRUE))))</f>
        <v>0.0</v>
      </c>
      <c r="O55">
        <f>IF(Datos!O55="",0,IF(AND(O$1008&lt;&gt;"",Datos!O55=O$1008),0,IF(O$1004=0,0,1-CHOOSE(O$1004,IF(ISNUMBER(Datos!O55),AND(OR(O$1005="",Datos!O55&gt;=O$1005),OR(O$1006="",Datos!O55&lt;=O$1006)),FALSE),IF(ISNUMBER(Datos!O55),AND(Datos!O55=INT(Datos!O55),AND(OR(O$1005="",Datos!O55&gt;=O$1005),OR(O$1006="",Datos!O55&lt;=O$1006))),FALSE),OR(ISNUMBER(FIND(";"&amp;UPPER(TRIM(Datos!O55&amp;""))&amp;"=",O$1007)),ISNUMBER(FIND(";"&amp;UPPER(TRIM(Datos!O55&amp;""))&amp;";",O$1007))),OR(UPPER(TRIM(Datos!O55&amp;""))="SÍ",UPPER(TRIM(Datos!O55&amp;""))="SI",UPPER(TRIM(Datos!O55&amp;""))="NO"),IF(ISNUMBER(Datos!O55),AND(OR(O$1005="",Datos!O55&gt;=O$1005),OR(O$1006="",Datos!O55&lt;=O$1006)),FALSE),TRUE))))</f>
        <v>0.0</v>
      </c>
      <c r="P55">
        <f>IF(Datos!P55="",0,IF(AND(P$1008&lt;&gt;"",Datos!P55=P$1008),0,IF(P$1004=0,0,1-CHOOSE(P$1004,IF(ISNUMBER(Datos!P55),AND(OR(P$1005="",Datos!P55&gt;=P$1005),OR(P$1006="",Datos!P55&lt;=P$1006)),FALSE),IF(ISNUMBER(Datos!P55),AND(Datos!P55=INT(Datos!P55),AND(OR(P$1005="",Datos!P55&gt;=P$1005),OR(P$1006="",Datos!P55&lt;=P$1006))),FALSE),OR(ISNUMBER(FIND(";"&amp;UPPER(TRIM(Datos!P55&amp;""))&amp;"=",P$1007)),ISNUMBER(FIND(";"&amp;UPPER(TRIM(Datos!P55&amp;""))&amp;";",P$1007))),OR(UPPER(TRIM(Datos!P55&amp;""))="SÍ",UPPER(TRIM(Datos!P55&amp;""))="SI",UPPER(TRIM(Datos!P55&amp;""))="NO"),IF(ISNUMBER(Datos!P55),AND(OR(P$1005="",Datos!P55&gt;=P$1005),OR(P$1006="",Datos!P55&lt;=P$1006)),FALSE),TRUE))))</f>
        <v>0.0</v>
      </c>
      <c r="Q55">
        <f>IF(Datos!Q55="",0,IF(AND(Q$1008&lt;&gt;"",Datos!Q55=Q$1008),0,IF(Q$1004=0,0,1-CHOOSE(Q$1004,IF(ISNUMBER(Datos!Q55),AND(OR(Q$1005="",Datos!Q55&gt;=Q$1005),OR(Q$1006="",Datos!Q55&lt;=Q$1006)),FALSE),IF(ISNUMBER(Datos!Q55),AND(Datos!Q55=INT(Datos!Q55),AND(OR(Q$1005="",Datos!Q55&gt;=Q$1005),OR(Q$1006="",Datos!Q55&lt;=Q$1006))),FALSE),OR(ISNUMBER(FIND(";"&amp;UPPER(TRIM(Datos!Q55&amp;""))&amp;"=",Q$1007)),ISNUMBER(FIND(";"&amp;UPPER(TRIM(Datos!Q55&amp;""))&amp;";",Q$1007))),OR(UPPER(TRIM(Datos!Q55&amp;""))="SÍ",UPPER(TRIM(Datos!Q55&amp;""))="SI",UPPER(TRIM(Datos!Q55&amp;""))="NO"),IF(ISNUMBER(Datos!Q55),AND(OR(Q$1005="",Datos!Q55&gt;=Q$1005),OR(Q$1006="",Datos!Q55&lt;=Q$1006)),FALSE),TRUE))))</f>
        <v>0.0</v>
      </c>
      <c r="R55">
        <f>IF(Datos!R55="",0,IF(AND(R$1008&lt;&gt;"",Datos!R55=R$1008),0,IF(R$1004=0,0,1-CHOOSE(R$1004,IF(ISNUMBER(Datos!R55),AND(OR(R$1005="",Datos!R55&gt;=R$1005),OR(R$1006="",Datos!R55&lt;=R$1006)),FALSE),IF(ISNUMBER(Datos!R55),AND(Datos!R55=INT(Datos!R55),AND(OR(R$1005="",Datos!R55&gt;=R$1005),OR(R$1006="",Datos!R55&lt;=R$1006))),FALSE),OR(ISNUMBER(FIND(";"&amp;UPPER(TRIM(Datos!R55&amp;""))&amp;"=",R$1007)),ISNUMBER(FIND(";"&amp;UPPER(TRIM(Datos!R55&amp;""))&amp;";",R$1007))),OR(UPPER(TRIM(Datos!R55&amp;""))="SÍ",UPPER(TRIM(Datos!R55&amp;""))="SI",UPPER(TRIM(Datos!R55&amp;""))="NO"),IF(ISNUMBER(Datos!R55),AND(OR(R$1005="",Datos!R55&gt;=R$1005),OR(R$1006="",Datos!R55&lt;=R$1006)),FALSE),TRUE))))</f>
        <v>0.0</v>
      </c>
      <c r="S55">
        <f>IF(Datos!S55="",0,IF(AND(S$1008&lt;&gt;"",Datos!S55=S$1008),0,IF(S$1004=0,0,1-CHOOSE(S$1004,IF(ISNUMBER(Datos!S55),AND(OR(S$1005="",Datos!S55&gt;=S$1005),OR(S$1006="",Datos!S55&lt;=S$1006)),FALSE),IF(ISNUMBER(Datos!S55),AND(Datos!S55=INT(Datos!S55),AND(OR(S$1005="",Datos!S55&gt;=S$1005),OR(S$1006="",Datos!S55&lt;=S$1006))),FALSE),OR(ISNUMBER(FIND(";"&amp;UPPER(TRIM(Datos!S55&amp;""))&amp;"=",S$1007)),ISNUMBER(FIND(";"&amp;UPPER(TRIM(Datos!S55&amp;""))&amp;";",S$1007))),OR(UPPER(TRIM(Datos!S55&amp;""))="SÍ",UPPER(TRIM(Datos!S55&amp;""))="SI",UPPER(TRIM(Datos!S55&amp;""))="NO"),IF(ISNUMBER(Datos!S55),AND(OR(S$1005="",Datos!S55&gt;=S$1005),OR(S$1006="",Datos!S55&lt;=S$1006)),FALSE),TRUE))))</f>
        <v>0.0</v>
      </c>
      <c r="T55">
        <f>IF(Datos!T55="",0,IF(AND(T$1008&lt;&gt;"",Datos!T55=T$1008),0,IF(T$1004=0,0,1-CHOOSE(T$1004,IF(ISNUMBER(Datos!T55),AND(OR(T$1005="",Datos!T55&gt;=T$1005),OR(T$1006="",Datos!T55&lt;=T$1006)),FALSE),IF(ISNUMBER(Datos!T55),AND(Datos!T55=INT(Datos!T55),AND(OR(T$1005="",Datos!T55&gt;=T$1005),OR(T$1006="",Datos!T55&lt;=T$1006))),FALSE),OR(ISNUMBER(FIND(";"&amp;UPPER(TRIM(Datos!T55&amp;""))&amp;"=",T$1007)),ISNUMBER(FIND(";"&amp;UPPER(TRIM(Datos!T55&amp;""))&amp;";",T$1007))),OR(UPPER(TRIM(Datos!T55&amp;""))="SÍ",UPPER(TRIM(Datos!T55&amp;""))="SI",UPPER(TRIM(Datos!T55&amp;""))="NO"),IF(ISNUMBER(Datos!T55),AND(OR(T$1005="",Datos!T55&gt;=T$1005),OR(T$1006="",Datos!T55&lt;=T$1006)),FALSE),TRUE))))</f>
        <v>0.0</v>
      </c>
      <c r="U55">
        <f>IF(Datos!U55="",0,IF(AND(U$1008&lt;&gt;"",Datos!U55=U$1008),0,IF(U$1004=0,0,1-CHOOSE(U$1004,IF(ISNUMBER(Datos!U55),AND(OR(U$1005="",Datos!U55&gt;=U$1005),OR(U$1006="",Datos!U55&lt;=U$1006)),FALSE),IF(ISNUMBER(Datos!U55),AND(Datos!U55=INT(Datos!U55),AND(OR(U$1005="",Datos!U55&gt;=U$1005),OR(U$1006="",Datos!U55&lt;=U$1006))),FALSE),OR(ISNUMBER(FIND(";"&amp;UPPER(TRIM(Datos!U55&amp;""))&amp;"=",U$1007)),ISNUMBER(FIND(";"&amp;UPPER(TRIM(Datos!U55&amp;""))&amp;";",U$1007))),OR(UPPER(TRIM(Datos!U55&amp;""))="SÍ",UPPER(TRIM(Datos!U55&amp;""))="SI",UPPER(TRIM(Datos!U55&amp;""))="NO"),IF(ISNUMBER(Datos!U55),AND(OR(U$1005="",Datos!U55&gt;=U$1005),OR(U$1006="",Datos!U55&lt;=U$1006)),FALSE),TRUE))))</f>
        <v>0.0</v>
      </c>
      <c r="V55">
        <f>IF(Datos!V55="",0,IF(AND(V$1008&lt;&gt;"",Datos!V55=V$1008),0,IF(V$1004=0,0,1-CHOOSE(V$1004,IF(ISNUMBER(Datos!V55),AND(OR(V$1005="",Datos!V55&gt;=V$1005),OR(V$1006="",Datos!V55&lt;=V$1006)),FALSE),IF(ISNUMBER(Datos!V55),AND(Datos!V55=INT(Datos!V55),AND(OR(V$1005="",Datos!V55&gt;=V$1005),OR(V$1006="",Datos!V55&lt;=V$1006))),FALSE),OR(ISNUMBER(FIND(";"&amp;UPPER(TRIM(Datos!V55&amp;""))&amp;"=",V$1007)),ISNUMBER(FIND(";"&amp;UPPER(TRIM(Datos!V55&amp;""))&amp;";",V$1007))),OR(UPPER(TRIM(Datos!V55&amp;""))="SÍ",UPPER(TRIM(Datos!V55&amp;""))="SI",UPPER(TRIM(Datos!V55&amp;""))="NO"),IF(ISNUMBER(Datos!V55),AND(OR(V$1005="",Datos!V55&gt;=V$1005),OR(V$1006="",Datos!V55&lt;=V$1006)),FALSE),TRUE))))</f>
        <v>0.0</v>
      </c>
      <c r="W55">
        <f>IF(Datos!W55="",0,IF(AND(W$1008&lt;&gt;"",Datos!W55=W$1008),0,IF(W$1004=0,0,1-CHOOSE(W$1004,IF(ISNUMBER(Datos!W55),AND(OR(W$1005="",Datos!W55&gt;=W$1005),OR(W$1006="",Datos!W55&lt;=W$1006)),FALSE),IF(ISNUMBER(Datos!W55),AND(Datos!W55=INT(Datos!W55),AND(OR(W$1005="",Datos!W55&gt;=W$1005),OR(W$1006="",Datos!W55&lt;=W$1006))),FALSE),OR(ISNUMBER(FIND(";"&amp;UPPER(TRIM(Datos!W55&amp;""))&amp;"=",W$1007)),ISNUMBER(FIND(";"&amp;UPPER(TRIM(Datos!W55&amp;""))&amp;";",W$1007))),OR(UPPER(TRIM(Datos!W55&amp;""))="SÍ",UPPER(TRIM(Datos!W55&amp;""))="SI",UPPER(TRIM(Datos!W55&amp;""))="NO"),IF(ISNUMBER(Datos!W55),AND(OR(W$1005="",Datos!W55&gt;=W$1005),OR(W$1006="",Datos!W55&lt;=W$1006)),FALSE),TRUE))))</f>
        <v>0.0</v>
      </c>
      <c r="X55">
        <f>IF(Datos!X55="",0,IF(AND(X$1008&lt;&gt;"",Datos!X55=X$1008),0,IF(X$1004=0,0,1-CHOOSE(X$1004,IF(ISNUMBER(Datos!X55),AND(OR(X$1005="",Datos!X55&gt;=X$1005),OR(X$1006="",Datos!X55&lt;=X$1006)),FALSE),IF(ISNUMBER(Datos!X55),AND(Datos!X55=INT(Datos!X55),AND(OR(X$1005="",Datos!X55&gt;=X$1005),OR(X$1006="",Datos!X55&lt;=X$1006))),FALSE),OR(ISNUMBER(FIND(";"&amp;UPPER(TRIM(Datos!X55&amp;""))&amp;"=",X$1007)),ISNUMBER(FIND(";"&amp;UPPER(TRIM(Datos!X55&amp;""))&amp;";",X$1007))),OR(UPPER(TRIM(Datos!X55&amp;""))="SÍ",UPPER(TRIM(Datos!X55&amp;""))="SI",UPPER(TRIM(Datos!X55&amp;""))="NO"),IF(ISNUMBER(Datos!X55),AND(OR(X$1005="",Datos!X55&gt;=X$1005),OR(X$1006="",Datos!X55&lt;=X$1006)),FALSE),TRUE))))</f>
        <v>0.0</v>
      </c>
      <c r="Y55">
        <f>IF(Datos!Y55="",0,IF(AND(Y$1008&lt;&gt;"",Datos!Y55=Y$1008),0,IF(Y$1004=0,0,1-CHOOSE(Y$1004,IF(ISNUMBER(Datos!Y55),AND(OR(Y$1005="",Datos!Y55&gt;=Y$1005),OR(Y$1006="",Datos!Y55&lt;=Y$1006)),FALSE),IF(ISNUMBER(Datos!Y55),AND(Datos!Y55=INT(Datos!Y55),AND(OR(Y$1005="",Datos!Y55&gt;=Y$1005),OR(Y$1006="",Datos!Y55&lt;=Y$1006))),FALSE),OR(ISNUMBER(FIND(";"&amp;UPPER(TRIM(Datos!Y55&amp;""))&amp;"=",Y$1007)),ISNUMBER(FIND(";"&amp;UPPER(TRIM(Datos!Y55&amp;""))&amp;";",Y$1007))),OR(UPPER(TRIM(Datos!Y55&amp;""))="SÍ",UPPER(TRIM(Datos!Y55&amp;""))="SI",UPPER(TRIM(Datos!Y55&amp;""))="NO"),IF(ISNUMBER(Datos!Y55),AND(OR(Y$1005="",Datos!Y55&gt;=Y$1005),OR(Y$1006="",Datos!Y55&lt;=Y$1006)),FALSE),TRUE))))</f>
        <v>0.0</v>
      </c>
      <c r="Z55">
        <f>IF(Datos!Z55="",0,IF(AND(Z$1008&lt;&gt;"",Datos!Z55=Z$1008),0,IF(Z$1004=0,0,1-CHOOSE(Z$1004,IF(ISNUMBER(Datos!Z55),AND(OR(Z$1005="",Datos!Z55&gt;=Z$1005),OR(Z$1006="",Datos!Z55&lt;=Z$1006)),FALSE),IF(ISNUMBER(Datos!Z55),AND(Datos!Z55=INT(Datos!Z55),AND(OR(Z$1005="",Datos!Z55&gt;=Z$1005),OR(Z$1006="",Datos!Z55&lt;=Z$1006))),FALSE),OR(ISNUMBER(FIND(";"&amp;UPPER(TRIM(Datos!Z55&amp;""))&amp;"=",Z$1007)),ISNUMBER(FIND(";"&amp;UPPER(TRIM(Datos!Z55&amp;""))&amp;";",Z$1007))),OR(UPPER(TRIM(Datos!Z55&amp;""))="SÍ",UPPER(TRIM(Datos!Z55&amp;""))="SI",UPPER(TRIM(Datos!Z55&amp;""))="NO"),IF(ISNUMBER(Datos!Z55),AND(OR(Z$1005="",Datos!Z55&gt;=Z$1005),OR(Z$1006="",Datos!Z55&lt;=Z$1006)),FALSE),TRUE))))</f>
        <v>0.0</v>
      </c>
      <c r="AA55">
        <f>IF(Datos!AA55="",0,IF(AND(AA$1008&lt;&gt;"",Datos!AA55=AA$1008),0,IF(AA$1004=0,0,1-CHOOSE(AA$1004,IF(ISNUMBER(Datos!AA55),AND(OR(AA$1005="",Datos!AA55&gt;=AA$1005),OR(AA$1006="",Datos!AA55&lt;=AA$1006)),FALSE),IF(ISNUMBER(Datos!AA55),AND(Datos!AA55=INT(Datos!AA55),AND(OR(AA$1005="",Datos!AA55&gt;=AA$1005),OR(AA$1006="",Datos!AA55&lt;=AA$1006))),FALSE),OR(ISNUMBER(FIND(";"&amp;UPPER(TRIM(Datos!AA55&amp;""))&amp;"=",AA$1007)),ISNUMBER(FIND(";"&amp;UPPER(TRIM(Datos!AA55&amp;""))&amp;";",AA$1007))),OR(UPPER(TRIM(Datos!AA55&amp;""))="SÍ",UPPER(TRIM(Datos!AA55&amp;""))="SI",UPPER(TRIM(Datos!AA55&amp;""))="NO"),IF(ISNUMBER(Datos!AA55),AND(OR(AA$1005="",Datos!AA55&gt;=AA$1005),OR(AA$1006="",Datos!AA55&lt;=AA$1006)),FALSE),TRUE))))</f>
        <v>0.0</v>
      </c>
      <c r="AB55">
        <f>IF(Datos!AB55="",0,IF(AND(AB$1008&lt;&gt;"",Datos!AB55=AB$1008),0,IF(AB$1004=0,0,1-CHOOSE(AB$1004,IF(ISNUMBER(Datos!AB55),AND(OR(AB$1005="",Datos!AB55&gt;=AB$1005),OR(AB$1006="",Datos!AB55&lt;=AB$1006)),FALSE),IF(ISNUMBER(Datos!AB55),AND(Datos!AB55=INT(Datos!AB55),AND(OR(AB$1005="",Datos!AB55&gt;=AB$1005),OR(AB$1006="",Datos!AB55&lt;=AB$1006))),FALSE),OR(ISNUMBER(FIND(";"&amp;UPPER(TRIM(Datos!AB55&amp;""))&amp;"=",AB$1007)),ISNUMBER(FIND(";"&amp;UPPER(TRIM(Datos!AB55&amp;""))&amp;";",AB$1007))),OR(UPPER(TRIM(Datos!AB55&amp;""))="SÍ",UPPER(TRIM(Datos!AB55&amp;""))="SI",UPPER(TRIM(Datos!AB55&amp;""))="NO"),IF(ISNUMBER(Datos!AB55),AND(OR(AB$1005="",Datos!AB55&gt;=AB$1005),OR(AB$1006="",Datos!AB55&lt;=AB$1006)),FALSE),TRUE))))</f>
        <v>0.0</v>
      </c>
      <c r="AC55">
        <f>IF(Datos!AC55="",0,IF(AND(AC$1008&lt;&gt;"",Datos!AC55=AC$1008),0,IF(AC$1004=0,0,1-CHOOSE(AC$1004,IF(ISNUMBER(Datos!AC55),AND(OR(AC$1005="",Datos!AC55&gt;=AC$1005),OR(AC$1006="",Datos!AC55&lt;=AC$1006)),FALSE),IF(ISNUMBER(Datos!AC55),AND(Datos!AC55=INT(Datos!AC55),AND(OR(AC$1005="",Datos!AC55&gt;=AC$1005),OR(AC$1006="",Datos!AC55&lt;=AC$1006))),FALSE),OR(ISNUMBER(FIND(";"&amp;UPPER(TRIM(Datos!AC55&amp;""))&amp;"=",AC$1007)),ISNUMBER(FIND(";"&amp;UPPER(TRIM(Datos!AC55&amp;""))&amp;";",AC$1007))),OR(UPPER(TRIM(Datos!AC55&amp;""))="SÍ",UPPER(TRIM(Datos!AC55&amp;""))="SI",UPPER(TRIM(Datos!AC55&amp;""))="NO"),IF(ISNUMBER(Datos!AC55),AND(OR(AC$1005="",Datos!AC55&gt;=AC$1005),OR(AC$1006="",Datos!AC55&lt;=AC$1006)),FALSE),TRUE))))</f>
        <v>0.0</v>
      </c>
      <c r="AD55">
        <f>IF(Datos!AD55="",0,IF(AND(AD$1008&lt;&gt;"",Datos!AD55=AD$1008),0,IF(AD$1004=0,0,1-CHOOSE(AD$1004,IF(ISNUMBER(Datos!AD55),AND(OR(AD$1005="",Datos!AD55&gt;=AD$1005),OR(AD$1006="",Datos!AD55&lt;=AD$1006)),FALSE),IF(ISNUMBER(Datos!AD55),AND(Datos!AD55=INT(Datos!AD55),AND(OR(AD$1005="",Datos!AD55&gt;=AD$1005),OR(AD$1006="",Datos!AD55&lt;=AD$1006))),FALSE),OR(ISNUMBER(FIND(";"&amp;UPPER(TRIM(Datos!AD55&amp;""))&amp;"=",AD$1007)),ISNUMBER(FIND(";"&amp;UPPER(TRIM(Datos!AD55&amp;""))&amp;";",AD$1007))),OR(UPPER(TRIM(Datos!AD55&amp;""))="SÍ",UPPER(TRIM(Datos!AD55&amp;""))="SI",UPPER(TRIM(Datos!AD55&amp;""))="NO"),IF(ISNUMBER(Datos!AD55),AND(OR(AD$1005="",Datos!AD55&gt;=AD$1005),OR(AD$1006="",Datos!AD55&lt;=AD$1006)),FALSE),TRUE))))</f>
        <v>0.0</v>
      </c>
      <c r="AE55">
        <f>IF(Datos!AE55="",0,IF(AND(AE$1008&lt;&gt;"",Datos!AE55=AE$1008),0,IF(AE$1004=0,0,1-CHOOSE(AE$1004,IF(ISNUMBER(Datos!AE55),AND(OR(AE$1005="",Datos!AE55&gt;=AE$1005),OR(AE$1006="",Datos!AE55&lt;=AE$1006)),FALSE),IF(ISNUMBER(Datos!AE55),AND(Datos!AE55=INT(Datos!AE55),AND(OR(AE$1005="",Datos!AE55&gt;=AE$1005),OR(AE$1006="",Datos!AE55&lt;=AE$1006))),FALSE),OR(ISNUMBER(FIND(";"&amp;UPPER(TRIM(Datos!AE55&amp;""))&amp;"=",AE$1007)),ISNUMBER(FIND(";"&amp;UPPER(TRIM(Datos!AE55&amp;""))&amp;";",AE$1007))),OR(UPPER(TRIM(Datos!AE55&amp;""))="SÍ",UPPER(TRIM(Datos!AE55&amp;""))="SI",UPPER(TRIM(Datos!AE55&amp;""))="NO"),IF(ISNUMBER(Datos!AE55),AND(OR(AE$1005="",Datos!AE55&gt;=AE$1005),OR(AE$1006="",Datos!AE55&lt;=AE$1006)),FALSE),TRUE))))</f>
        <v>0.0</v>
      </c>
    </row>
    <row r="56" spans="2:31">
      <c r="B56">
        <f>IF(Datos!B56="",0,IF(AND(B$1008&lt;&gt;"",Datos!B56=B$1008),0,IF(B$1004=0,0,1-CHOOSE(B$1004,IF(ISNUMBER(Datos!B56),AND(OR(B$1005="",Datos!B56&gt;=B$1005),OR(B$1006="",Datos!B56&lt;=B$1006)),FALSE),IF(ISNUMBER(Datos!B56),AND(Datos!B56=INT(Datos!B56),AND(OR(B$1005="",Datos!B56&gt;=B$1005),OR(B$1006="",Datos!B56&lt;=B$1006))),FALSE),OR(ISNUMBER(FIND(";"&amp;UPPER(TRIM(Datos!B56&amp;""))&amp;"=",B$1007)),ISNUMBER(FIND(";"&amp;UPPER(TRIM(Datos!B56&amp;""))&amp;";",B$1007))),OR(UPPER(TRIM(Datos!B56&amp;""))="SÍ",UPPER(TRIM(Datos!B56&amp;""))="SI",UPPER(TRIM(Datos!B56&amp;""))="NO"),IF(ISNUMBER(Datos!B56),AND(OR(B$1005="",Datos!B56&gt;=B$1005),OR(B$1006="",Datos!B56&lt;=B$1006)),FALSE),TRUE))))</f>
        <v>0.0</v>
      </c>
      <c r="C56">
        <f>IF(Datos!C56="",0,IF(AND(C$1008&lt;&gt;"",Datos!C56=C$1008),0,IF(C$1004=0,0,1-CHOOSE(C$1004,IF(ISNUMBER(Datos!C56),AND(OR(C$1005="",Datos!C56&gt;=C$1005),OR(C$1006="",Datos!C56&lt;=C$1006)),FALSE),IF(ISNUMBER(Datos!C56),AND(Datos!C56=INT(Datos!C56),AND(OR(C$1005="",Datos!C56&gt;=C$1005),OR(C$1006="",Datos!C56&lt;=C$1006))),FALSE),OR(ISNUMBER(FIND(";"&amp;UPPER(TRIM(Datos!C56&amp;""))&amp;"=",C$1007)),ISNUMBER(FIND(";"&amp;UPPER(TRIM(Datos!C56&amp;""))&amp;";",C$1007))),OR(UPPER(TRIM(Datos!C56&amp;""))="SÍ",UPPER(TRIM(Datos!C56&amp;""))="SI",UPPER(TRIM(Datos!C56&amp;""))="NO"),IF(ISNUMBER(Datos!C56),AND(OR(C$1005="",Datos!C56&gt;=C$1005),OR(C$1006="",Datos!C56&lt;=C$1006)),FALSE),TRUE))))</f>
        <v>0.0</v>
      </c>
      <c r="D56">
        <f>IF(Datos!D56="",0,IF(AND(D$1008&lt;&gt;"",Datos!D56=D$1008),0,IF(D$1004=0,0,1-CHOOSE(D$1004,IF(ISNUMBER(Datos!D56),AND(OR(D$1005="",Datos!D56&gt;=D$1005),OR(D$1006="",Datos!D56&lt;=D$1006)),FALSE),IF(ISNUMBER(Datos!D56),AND(Datos!D56=INT(Datos!D56),AND(OR(D$1005="",Datos!D56&gt;=D$1005),OR(D$1006="",Datos!D56&lt;=D$1006))),FALSE),OR(ISNUMBER(FIND(";"&amp;UPPER(TRIM(Datos!D56&amp;""))&amp;"=",D$1007)),ISNUMBER(FIND(";"&amp;UPPER(TRIM(Datos!D56&amp;""))&amp;";",D$1007))),OR(UPPER(TRIM(Datos!D56&amp;""))="SÍ",UPPER(TRIM(Datos!D56&amp;""))="SI",UPPER(TRIM(Datos!D56&amp;""))="NO"),IF(ISNUMBER(Datos!D56),AND(OR(D$1005="",Datos!D56&gt;=D$1005),OR(D$1006="",Datos!D56&lt;=D$1006)),FALSE),TRUE))))</f>
        <v>0.0</v>
      </c>
      <c r="E56">
        <f>IF(Datos!E56="",0,IF(AND(E$1008&lt;&gt;"",Datos!E56=E$1008),0,IF(E$1004=0,0,1-CHOOSE(E$1004,IF(ISNUMBER(Datos!E56),AND(OR(E$1005="",Datos!E56&gt;=E$1005),OR(E$1006="",Datos!E56&lt;=E$1006)),FALSE),IF(ISNUMBER(Datos!E56),AND(Datos!E56=INT(Datos!E56),AND(OR(E$1005="",Datos!E56&gt;=E$1005),OR(E$1006="",Datos!E56&lt;=E$1006))),FALSE),OR(ISNUMBER(FIND(";"&amp;UPPER(TRIM(Datos!E56&amp;""))&amp;"=",E$1007)),ISNUMBER(FIND(";"&amp;UPPER(TRIM(Datos!E56&amp;""))&amp;";",E$1007))),OR(UPPER(TRIM(Datos!E56&amp;""))="SÍ",UPPER(TRIM(Datos!E56&amp;""))="SI",UPPER(TRIM(Datos!E56&amp;""))="NO"),IF(ISNUMBER(Datos!E56),AND(OR(E$1005="",Datos!E56&gt;=E$1005),OR(E$1006="",Datos!E56&lt;=E$1006)),FALSE),TRUE))))</f>
        <v>0.0</v>
      </c>
      <c r="F56">
        <f>IF(Datos!F56="",0,IF(AND(F$1008&lt;&gt;"",Datos!F56=F$1008),0,IF(F$1004=0,0,1-CHOOSE(F$1004,IF(ISNUMBER(Datos!F56),AND(OR(F$1005="",Datos!F56&gt;=F$1005),OR(F$1006="",Datos!F56&lt;=F$1006)),FALSE),IF(ISNUMBER(Datos!F56),AND(Datos!F56=INT(Datos!F56),AND(OR(F$1005="",Datos!F56&gt;=F$1005),OR(F$1006="",Datos!F56&lt;=F$1006))),FALSE),OR(ISNUMBER(FIND(";"&amp;UPPER(TRIM(Datos!F56&amp;""))&amp;"=",F$1007)),ISNUMBER(FIND(";"&amp;UPPER(TRIM(Datos!F56&amp;""))&amp;";",F$1007))),OR(UPPER(TRIM(Datos!F56&amp;""))="SÍ",UPPER(TRIM(Datos!F56&amp;""))="SI",UPPER(TRIM(Datos!F56&amp;""))="NO"),IF(ISNUMBER(Datos!F56),AND(OR(F$1005="",Datos!F56&gt;=F$1005),OR(F$1006="",Datos!F56&lt;=F$1006)),FALSE),TRUE))))</f>
        <v>0.0</v>
      </c>
      <c r="G56">
        <f>IF(Datos!G56="",0,IF(AND(G$1008&lt;&gt;"",Datos!G56=G$1008),0,IF(G$1004=0,0,1-CHOOSE(G$1004,IF(ISNUMBER(Datos!G56),AND(OR(G$1005="",Datos!G56&gt;=G$1005),OR(G$1006="",Datos!G56&lt;=G$1006)),FALSE),IF(ISNUMBER(Datos!G56),AND(Datos!G56=INT(Datos!G56),AND(OR(G$1005="",Datos!G56&gt;=G$1005),OR(G$1006="",Datos!G56&lt;=G$1006))),FALSE),OR(ISNUMBER(FIND(";"&amp;UPPER(TRIM(Datos!G56&amp;""))&amp;"=",G$1007)),ISNUMBER(FIND(";"&amp;UPPER(TRIM(Datos!G56&amp;""))&amp;";",G$1007))),OR(UPPER(TRIM(Datos!G56&amp;""))="SÍ",UPPER(TRIM(Datos!G56&amp;""))="SI",UPPER(TRIM(Datos!G56&amp;""))="NO"),IF(ISNUMBER(Datos!G56),AND(OR(G$1005="",Datos!G56&gt;=G$1005),OR(G$1006="",Datos!G56&lt;=G$1006)),FALSE),TRUE))))</f>
        <v>0.0</v>
      </c>
      <c r="H56">
        <f>IF(Datos!H56="",0,IF(AND(H$1008&lt;&gt;"",Datos!H56=H$1008),0,IF(H$1004=0,0,1-CHOOSE(H$1004,IF(ISNUMBER(Datos!H56),AND(OR(H$1005="",Datos!H56&gt;=H$1005),OR(H$1006="",Datos!H56&lt;=H$1006)),FALSE),IF(ISNUMBER(Datos!H56),AND(Datos!H56=INT(Datos!H56),AND(OR(H$1005="",Datos!H56&gt;=H$1005),OR(H$1006="",Datos!H56&lt;=H$1006))),FALSE),OR(ISNUMBER(FIND(";"&amp;UPPER(TRIM(Datos!H56&amp;""))&amp;"=",H$1007)),ISNUMBER(FIND(";"&amp;UPPER(TRIM(Datos!H56&amp;""))&amp;";",H$1007))),OR(UPPER(TRIM(Datos!H56&amp;""))="SÍ",UPPER(TRIM(Datos!H56&amp;""))="SI",UPPER(TRIM(Datos!H56&amp;""))="NO"),IF(ISNUMBER(Datos!H56),AND(OR(H$1005="",Datos!H56&gt;=H$1005),OR(H$1006="",Datos!H56&lt;=H$1006)),FALSE),TRUE))))</f>
        <v>0.0</v>
      </c>
      <c r="I56">
        <f>IF(Datos!I56="",0,IF(AND(I$1008&lt;&gt;"",Datos!I56=I$1008),0,IF(I$1004=0,0,1-CHOOSE(I$1004,IF(ISNUMBER(Datos!I56),AND(OR(I$1005="",Datos!I56&gt;=I$1005),OR(I$1006="",Datos!I56&lt;=I$1006)),FALSE),IF(ISNUMBER(Datos!I56),AND(Datos!I56=INT(Datos!I56),AND(OR(I$1005="",Datos!I56&gt;=I$1005),OR(I$1006="",Datos!I56&lt;=I$1006))),FALSE),OR(ISNUMBER(FIND(";"&amp;UPPER(TRIM(Datos!I56&amp;""))&amp;"=",I$1007)),ISNUMBER(FIND(";"&amp;UPPER(TRIM(Datos!I56&amp;""))&amp;";",I$1007))),OR(UPPER(TRIM(Datos!I56&amp;""))="SÍ",UPPER(TRIM(Datos!I56&amp;""))="SI",UPPER(TRIM(Datos!I56&amp;""))="NO"),IF(ISNUMBER(Datos!I56),AND(OR(I$1005="",Datos!I56&gt;=I$1005),OR(I$1006="",Datos!I56&lt;=I$1006)),FALSE),TRUE))))</f>
        <v>0.0</v>
      </c>
      <c r="J56">
        <f>IF(Datos!J56="",0,IF(AND(J$1008&lt;&gt;"",Datos!J56=J$1008),0,IF(J$1004=0,0,1-CHOOSE(J$1004,IF(ISNUMBER(Datos!J56),AND(OR(J$1005="",Datos!J56&gt;=J$1005),OR(J$1006="",Datos!J56&lt;=J$1006)),FALSE),IF(ISNUMBER(Datos!J56),AND(Datos!J56=INT(Datos!J56),AND(OR(J$1005="",Datos!J56&gt;=J$1005),OR(J$1006="",Datos!J56&lt;=J$1006))),FALSE),OR(ISNUMBER(FIND(";"&amp;UPPER(TRIM(Datos!J56&amp;""))&amp;"=",J$1007)),ISNUMBER(FIND(";"&amp;UPPER(TRIM(Datos!J56&amp;""))&amp;";",J$1007))),OR(UPPER(TRIM(Datos!J56&amp;""))="SÍ",UPPER(TRIM(Datos!J56&amp;""))="SI",UPPER(TRIM(Datos!J56&amp;""))="NO"),IF(ISNUMBER(Datos!J56),AND(OR(J$1005="",Datos!J56&gt;=J$1005),OR(J$1006="",Datos!J56&lt;=J$1006)),FALSE),TRUE))))</f>
        <v>0.0</v>
      </c>
      <c r="K56">
        <f>IF(Datos!K56="",0,IF(AND(K$1008&lt;&gt;"",Datos!K56=K$1008),0,IF(K$1004=0,0,1-CHOOSE(K$1004,IF(ISNUMBER(Datos!K56),AND(OR(K$1005="",Datos!K56&gt;=K$1005),OR(K$1006="",Datos!K56&lt;=K$1006)),FALSE),IF(ISNUMBER(Datos!K56),AND(Datos!K56=INT(Datos!K56),AND(OR(K$1005="",Datos!K56&gt;=K$1005),OR(K$1006="",Datos!K56&lt;=K$1006))),FALSE),OR(ISNUMBER(FIND(";"&amp;UPPER(TRIM(Datos!K56&amp;""))&amp;"=",K$1007)),ISNUMBER(FIND(";"&amp;UPPER(TRIM(Datos!K56&amp;""))&amp;";",K$1007))),OR(UPPER(TRIM(Datos!K56&amp;""))="SÍ",UPPER(TRIM(Datos!K56&amp;""))="SI",UPPER(TRIM(Datos!K56&amp;""))="NO"),IF(ISNUMBER(Datos!K56),AND(OR(K$1005="",Datos!K56&gt;=K$1005),OR(K$1006="",Datos!K56&lt;=K$1006)),FALSE),TRUE))))</f>
        <v>0.0</v>
      </c>
      <c r="L56">
        <f>IF(Datos!L56="",0,IF(AND(L$1008&lt;&gt;"",Datos!L56=L$1008),0,IF(L$1004=0,0,1-CHOOSE(L$1004,IF(ISNUMBER(Datos!L56),AND(OR(L$1005="",Datos!L56&gt;=L$1005),OR(L$1006="",Datos!L56&lt;=L$1006)),FALSE),IF(ISNUMBER(Datos!L56),AND(Datos!L56=INT(Datos!L56),AND(OR(L$1005="",Datos!L56&gt;=L$1005),OR(L$1006="",Datos!L56&lt;=L$1006))),FALSE),OR(ISNUMBER(FIND(";"&amp;UPPER(TRIM(Datos!L56&amp;""))&amp;"=",L$1007)),ISNUMBER(FIND(";"&amp;UPPER(TRIM(Datos!L56&amp;""))&amp;";",L$1007))),OR(UPPER(TRIM(Datos!L56&amp;""))="SÍ",UPPER(TRIM(Datos!L56&amp;""))="SI",UPPER(TRIM(Datos!L56&amp;""))="NO"),IF(ISNUMBER(Datos!L56),AND(OR(L$1005="",Datos!L56&gt;=L$1005),OR(L$1006="",Datos!L56&lt;=L$1006)),FALSE),TRUE))))</f>
        <v>0.0</v>
      </c>
      <c r="M56">
        <f>IF(Datos!M56="",0,IF(AND(M$1008&lt;&gt;"",Datos!M56=M$1008),0,IF(M$1004=0,0,1-CHOOSE(M$1004,IF(ISNUMBER(Datos!M56),AND(OR(M$1005="",Datos!M56&gt;=M$1005),OR(M$1006="",Datos!M56&lt;=M$1006)),FALSE),IF(ISNUMBER(Datos!M56),AND(Datos!M56=INT(Datos!M56),AND(OR(M$1005="",Datos!M56&gt;=M$1005),OR(M$1006="",Datos!M56&lt;=M$1006))),FALSE),OR(ISNUMBER(FIND(";"&amp;UPPER(TRIM(Datos!M56&amp;""))&amp;"=",M$1007)),ISNUMBER(FIND(";"&amp;UPPER(TRIM(Datos!M56&amp;""))&amp;";",M$1007))),OR(UPPER(TRIM(Datos!M56&amp;""))="SÍ",UPPER(TRIM(Datos!M56&amp;""))="SI",UPPER(TRIM(Datos!M56&amp;""))="NO"),IF(ISNUMBER(Datos!M56),AND(OR(M$1005="",Datos!M56&gt;=M$1005),OR(M$1006="",Datos!M56&lt;=M$1006)),FALSE),TRUE))))</f>
        <v>0.0</v>
      </c>
      <c r="N56">
        <f>IF(Datos!N56="",0,IF(AND(N$1008&lt;&gt;"",Datos!N56=N$1008),0,IF(N$1004=0,0,1-CHOOSE(N$1004,IF(ISNUMBER(Datos!N56),AND(OR(N$1005="",Datos!N56&gt;=N$1005),OR(N$1006="",Datos!N56&lt;=N$1006)),FALSE),IF(ISNUMBER(Datos!N56),AND(Datos!N56=INT(Datos!N56),AND(OR(N$1005="",Datos!N56&gt;=N$1005),OR(N$1006="",Datos!N56&lt;=N$1006))),FALSE),OR(ISNUMBER(FIND(";"&amp;UPPER(TRIM(Datos!N56&amp;""))&amp;"=",N$1007)),ISNUMBER(FIND(";"&amp;UPPER(TRIM(Datos!N56&amp;""))&amp;";",N$1007))),OR(UPPER(TRIM(Datos!N56&amp;""))="SÍ",UPPER(TRIM(Datos!N56&amp;""))="SI",UPPER(TRIM(Datos!N56&amp;""))="NO"),IF(ISNUMBER(Datos!N56),AND(OR(N$1005="",Datos!N56&gt;=N$1005),OR(N$1006="",Datos!N56&lt;=N$1006)),FALSE),TRUE))))</f>
        <v>0.0</v>
      </c>
      <c r="O56">
        <f>IF(Datos!O56="",0,IF(AND(O$1008&lt;&gt;"",Datos!O56=O$1008),0,IF(O$1004=0,0,1-CHOOSE(O$1004,IF(ISNUMBER(Datos!O56),AND(OR(O$1005="",Datos!O56&gt;=O$1005),OR(O$1006="",Datos!O56&lt;=O$1006)),FALSE),IF(ISNUMBER(Datos!O56),AND(Datos!O56=INT(Datos!O56),AND(OR(O$1005="",Datos!O56&gt;=O$1005),OR(O$1006="",Datos!O56&lt;=O$1006))),FALSE),OR(ISNUMBER(FIND(";"&amp;UPPER(TRIM(Datos!O56&amp;""))&amp;"=",O$1007)),ISNUMBER(FIND(";"&amp;UPPER(TRIM(Datos!O56&amp;""))&amp;";",O$1007))),OR(UPPER(TRIM(Datos!O56&amp;""))="SÍ",UPPER(TRIM(Datos!O56&amp;""))="SI",UPPER(TRIM(Datos!O56&amp;""))="NO"),IF(ISNUMBER(Datos!O56),AND(OR(O$1005="",Datos!O56&gt;=O$1005),OR(O$1006="",Datos!O56&lt;=O$1006)),FALSE),TRUE))))</f>
        <v>0.0</v>
      </c>
      <c r="P56">
        <f>IF(Datos!P56="",0,IF(AND(P$1008&lt;&gt;"",Datos!P56=P$1008),0,IF(P$1004=0,0,1-CHOOSE(P$1004,IF(ISNUMBER(Datos!P56),AND(OR(P$1005="",Datos!P56&gt;=P$1005),OR(P$1006="",Datos!P56&lt;=P$1006)),FALSE),IF(ISNUMBER(Datos!P56),AND(Datos!P56=INT(Datos!P56),AND(OR(P$1005="",Datos!P56&gt;=P$1005),OR(P$1006="",Datos!P56&lt;=P$1006))),FALSE),OR(ISNUMBER(FIND(";"&amp;UPPER(TRIM(Datos!P56&amp;""))&amp;"=",P$1007)),ISNUMBER(FIND(";"&amp;UPPER(TRIM(Datos!P56&amp;""))&amp;";",P$1007))),OR(UPPER(TRIM(Datos!P56&amp;""))="SÍ",UPPER(TRIM(Datos!P56&amp;""))="SI",UPPER(TRIM(Datos!P56&amp;""))="NO"),IF(ISNUMBER(Datos!P56),AND(OR(P$1005="",Datos!P56&gt;=P$1005),OR(P$1006="",Datos!P56&lt;=P$1006)),FALSE),TRUE))))</f>
        <v>0.0</v>
      </c>
      <c r="Q56">
        <f>IF(Datos!Q56="",0,IF(AND(Q$1008&lt;&gt;"",Datos!Q56=Q$1008),0,IF(Q$1004=0,0,1-CHOOSE(Q$1004,IF(ISNUMBER(Datos!Q56),AND(OR(Q$1005="",Datos!Q56&gt;=Q$1005),OR(Q$1006="",Datos!Q56&lt;=Q$1006)),FALSE),IF(ISNUMBER(Datos!Q56),AND(Datos!Q56=INT(Datos!Q56),AND(OR(Q$1005="",Datos!Q56&gt;=Q$1005),OR(Q$1006="",Datos!Q56&lt;=Q$1006))),FALSE),OR(ISNUMBER(FIND(";"&amp;UPPER(TRIM(Datos!Q56&amp;""))&amp;"=",Q$1007)),ISNUMBER(FIND(";"&amp;UPPER(TRIM(Datos!Q56&amp;""))&amp;";",Q$1007))),OR(UPPER(TRIM(Datos!Q56&amp;""))="SÍ",UPPER(TRIM(Datos!Q56&amp;""))="SI",UPPER(TRIM(Datos!Q56&amp;""))="NO"),IF(ISNUMBER(Datos!Q56),AND(OR(Q$1005="",Datos!Q56&gt;=Q$1005),OR(Q$1006="",Datos!Q56&lt;=Q$1006)),FALSE),TRUE))))</f>
        <v>0.0</v>
      </c>
      <c r="R56">
        <f>IF(Datos!R56="",0,IF(AND(R$1008&lt;&gt;"",Datos!R56=R$1008),0,IF(R$1004=0,0,1-CHOOSE(R$1004,IF(ISNUMBER(Datos!R56),AND(OR(R$1005="",Datos!R56&gt;=R$1005),OR(R$1006="",Datos!R56&lt;=R$1006)),FALSE),IF(ISNUMBER(Datos!R56),AND(Datos!R56=INT(Datos!R56),AND(OR(R$1005="",Datos!R56&gt;=R$1005),OR(R$1006="",Datos!R56&lt;=R$1006))),FALSE),OR(ISNUMBER(FIND(";"&amp;UPPER(TRIM(Datos!R56&amp;""))&amp;"=",R$1007)),ISNUMBER(FIND(";"&amp;UPPER(TRIM(Datos!R56&amp;""))&amp;";",R$1007))),OR(UPPER(TRIM(Datos!R56&amp;""))="SÍ",UPPER(TRIM(Datos!R56&amp;""))="SI",UPPER(TRIM(Datos!R56&amp;""))="NO"),IF(ISNUMBER(Datos!R56),AND(OR(R$1005="",Datos!R56&gt;=R$1005),OR(R$1006="",Datos!R56&lt;=R$1006)),FALSE),TRUE))))</f>
        <v>0.0</v>
      </c>
      <c r="S56">
        <f>IF(Datos!S56="",0,IF(AND(S$1008&lt;&gt;"",Datos!S56=S$1008),0,IF(S$1004=0,0,1-CHOOSE(S$1004,IF(ISNUMBER(Datos!S56),AND(OR(S$1005="",Datos!S56&gt;=S$1005),OR(S$1006="",Datos!S56&lt;=S$1006)),FALSE),IF(ISNUMBER(Datos!S56),AND(Datos!S56=INT(Datos!S56),AND(OR(S$1005="",Datos!S56&gt;=S$1005),OR(S$1006="",Datos!S56&lt;=S$1006))),FALSE),OR(ISNUMBER(FIND(";"&amp;UPPER(TRIM(Datos!S56&amp;""))&amp;"=",S$1007)),ISNUMBER(FIND(";"&amp;UPPER(TRIM(Datos!S56&amp;""))&amp;";",S$1007))),OR(UPPER(TRIM(Datos!S56&amp;""))="SÍ",UPPER(TRIM(Datos!S56&amp;""))="SI",UPPER(TRIM(Datos!S56&amp;""))="NO"),IF(ISNUMBER(Datos!S56),AND(OR(S$1005="",Datos!S56&gt;=S$1005),OR(S$1006="",Datos!S56&lt;=S$1006)),FALSE),TRUE))))</f>
        <v>0.0</v>
      </c>
      <c r="T56">
        <f>IF(Datos!T56="",0,IF(AND(T$1008&lt;&gt;"",Datos!T56=T$1008),0,IF(T$1004=0,0,1-CHOOSE(T$1004,IF(ISNUMBER(Datos!T56),AND(OR(T$1005="",Datos!T56&gt;=T$1005),OR(T$1006="",Datos!T56&lt;=T$1006)),FALSE),IF(ISNUMBER(Datos!T56),AND(Datos!T56=INT(Datos!T56),AND(OR(T$1005="",Datos!T56&gt;=T$1005),OR(T$1006="",Datos!T56&lt;=T$1006))),FALSE),OR(ISNUMBER(FIND(";"&amp;UPPER(TRIM(Datos!T56&amp;""))&amp;"=",T$1007)),ISNUMBER(FIND(";"&amp;UPPER(TRIM(Datos!T56&amp;""))&amp;";",T$1007))),OR(UPPER(TRIM(Datos!T56&amp;""))="SÍ",UPPER(TRIM(Datos!T56&amp;""))="SI",UPPER(TRIM(Datos!T56&amp;""))="NO"),IF(ISNUMBER(Datos!T56),AND(OR(T$1005="",Datos!T56&gt;=T$1005),OR(T$1006="",Datos!T56&lt;=T$1006)),FALSE),TRUE))))</f>
        <v>0.0</v>
      </c>
      <c r="U56">
        <f>IF(Datos!U56="",0,IF(AND(U$1008&lt;&gt;"",Datos!U56=U$1008),0,IF(U$1004=0,0,1-CHOOSE(U$1004,IF(ISNUMBER(Datos!U56),AND(OR(U$1005="",Datos!U56&gt;=U$1005),OR(U$1006="",Datos!U56&lt;=U$1006)),FALSE),IF(ISNUMBER(Datos!U56),AND(Datos!U56=INT(Datos!U56),AND(OR(U$1005="",Datos!U56&gt;=U$1005),OR(U$1006="",Datos!U56&lt;=U$1006))),FALSE),OR(ISNUMBER(FIND(";"&amp;UPPER(TRIM(Datos!U56&amp;""))&amp;"=",U$1007)),ISNUMBER(FIND(";"&amp;UPPER(TRIM(Datos!U56&amp;""))&amp;";",U$1007))),OR(UPPER(TRIM(Datos!U56&amp;""))="SÍ",UPPER(TRIM(Datos!U56&amp;""))="SI",UPPER(TRIM(Datos!U56&amp;""))="NO"),IF(ISNUMBER(Datos!U56),AND(OR(U$1005="",Datos!U56&gt;=U$1005),OR(U$1006="",Datos!U56&lt;=U$1006)),FALSE),TRUE))))</f>
        <v>0.0</v>
      </c>
      <c r="V56">
        <f>IF(Datos!V56="",0,IF(AND(V$1008&lt;&gt;"",Datos!V56=V$1008),0,IF(V$1004=0,0,1-CHOOSE(V$1004,IF(ISNUMBER(Datos!V56),AND(OR(V$1005="",Datos!V56&gt;=V$1005),OR(V$1006="",Datos!V56&lt;=V$1006)),FALSE),IF(ISNUMBER(Datos!V56),AND(Datos!V56=INT(Datos!V56),AND(OR(V$1005="",Datos!V56&gt;=V$1005),OR(V$1006="",Datos!V56&lt;=V$1006))),FALSE),OR(ISNUMBER(FIND(";"&amp;UPPER(TRIM(Datos!V56&amp;""))&amp;"=",V$1007)),ISNUMBER(FIND(";"&amp;UPPER(TRIM(Datos!V56&amp;""))&amp;";",V$1007))),OR(UPPER(TRIM(Datos!V56&amp;""))="SÍ",UPPER(TRIM(Datos!V56&amp;""))="SI",UPPER(TRIM(Datos!V56&amp;""))="NO"),IF(ISNUMBER(Datos!V56),AND(OR(V$1005="",Datos!V56&gt;=V$1005),OR(V$1006="",Datos!V56&lt;=V$1006)),FALSE),TRUE))))</f>
        <v>0.0</v>
      </c>
      <c r="W56">
        <f>IF(Datos!W56="",0,IF(AND(W$1008&lt;&gt;"",Datos!W56=W$1008),0,IF(W$1004=0,0,1-CHOOSE(W$1004,IF(ISNUMBER(Datos!W56),AND(OR(W$1005="",Datos!W56&gt;=W$1005),OR(W$1006="",Datos!W56&lt;=W$1006)),FALSE),IF(ISNUMBER(Datos!W56),AND(Datos!W56=INT(Datos!W56),AND(OR(W$1005="",Datos!W56&gt;=W$1005),OR(W$1006="",Datos!W56&lt;=W$1006))),FALSE),OR(ISNUMBER(FIND(";"&amp;UPPER(TRIM(Datos!W56&amp;""))&amp;"=",W$1007)),ISNUMBER(FIND(";"&amp;UPPER(TRIM(Datos!W56&amp;""))&amp;";",W$1007))),OR(UPPER(TRIM(Datos!W56&amp;""))="SÍ",UPPER(TRIM(Datos!W56&amp;""))="SI",UPPER(TRIM(Datos!W56&amp;""))="NO"),IF(ISNUMBER(Datos!W56),AND(OR(W$1005="",Datos!W56&gt;=W$1005),OR(W$1006="",Datos!W56&lt;=W$1006)),FALSE),TRUE))))</f>
        <v>0.0</v>
      </c>
      <c r="X56">
        <f>IF(Datos!X56="",0,IF(AND(X$1008&lt;&gt;"",Datos!X56=X$1008),0,IF(X$1004=0,0,1-CHOOSE(X$1004,IF(ISNUMBER(Datos!X56),AND(OR(X$1005="",Datos!X56&gt;=X$1005),OR(X$1006="",Datos!X56&lt;=X$1006)),FALSE),IF(ISNUMBER(Datos!X56),AND(Datos!X56=INT(Datos!X56),AND(OR(X$1005="",Datos!X56&gt;=X$1005),OR(X$1006="",Datos!X56&lt;=X$1006))),FALSE),OR(ISNUMBER(FIND(";"&amp;UPPER(TRIM(Datos!X56&amp;""))&amp;"=",X$1007)),ISNUMBER(FIND(";"&amp;UPPER(TRIM(Datos!X56&amp;""))&amp;";",X$1007))),OR(UPPER(TRIM(Datos!X56&amp;""))="SÍ",UPPER(TRIM(Datos!X56&amp;""))="SI",UPPER(TRIM(Datos!X56&amp;""))="NO"),IF(ISNUMBER(Datos!X56),AND(OR(X$1005="",Datos!X56&gt;=X$1005),OR(X$1006="",Datos!X56&lt;=X$1006)),FALSE),TRUE))))</f>
        <v>0.0</v>
      </c>
      <c r="Y56">
        <f>IF(Datos!Y56="",0,IF(AND(Y$1008&lt;&gt;"",Datos!Y56=Y$1008),0,IF(Y$1004=0,0,1-CHOOSE(Y$1004,IF(ISNUMBER(Datos!Y56),AND(OR(Y$1005="",Datos!Y56&gt;=Y$1005),OR(Y$1006="",Datos!Y56&lt;=Y$1006)),FALSE),IF(ISNUMBER(Datos!Y56),AND(Datos!Y56=INT(Datos!Y56),AND(OR(Y$1005="",Datos!Y56&gt;=Y$1005),OR(Y$1006="",Datos!Y56&lt;=Y$1006))),FALSE),OR(ISNUMBER(FIND(";"&amp;UPPER(TRIM(Datos!Y56&amp;""))&amp;"=",Y$1007)),ISNUMBER(FIND(";"&amp;UPPER(TRIM(Datos!Y56&amp;""))&amp;";",Y$1007))),OR(UPPER(TRIM(Datos!Y56&amp;""))="SÍ",UPPER(TRIM(Datos!Y56&amp;""))="SI",UPPER(TRIM(Datos!Y56&amp;""))="NO"),IF(ISNUMBER(Datos!Y56),AND(OR(Y$1005="",Datos!Y56&gt;=Y$1005),OR(Y$1006="",Datos!Y56&lt;=Y$1006)),FALSE),TRUE))))</f>
        <v>0.0</v>
      </c>
      <c r="Z56">
        <f>IF(Datos!Z56="",0,IF(AND(Z$1008&lt;&gt;"",Datos!Z56=Z$1008),0,IF(Z$1004=0,0,1-CHOOSE(Z$1004,IF(ISNUMBER(Datos!Z56),AND(OR(Z$1005="",Datos!Z56&gt;=Z$1005),OR(Z$1006="",Datos!Z56&lt;=Z$1006)),FALSE),IF(ISNUMBER(Datos!Z56),AND(Datos!Z56=INT(Datos!Z56),AND(OR(Z$1005="",Datos!Z56&gt;=Z$1005),OR(Z$1006="",Datos!Z56&lt;=Z$1006))),FALSE),OR(ISNUMBER(FIND(";"&amp;UPPER(TRIM(Datos!Z56&amp;""))&amp;"=",Z$1007)),ISNUMBER(FIND(";"&amp;UPPER(TRIM(Datos!Z56&amp;""))&amp;";",Z$1007))),OR(UPPER(TRIM(Datos!Z56&amp;""))="SÍ",UPPER(TRIM(Datos!Z56&amp;""))="SI",UPPER(TRIM(Datos!Z56&amp;""))="NO"),IF(ISNUMBER(Datos!Z56),AND(OR(Z$1005="",Datos!Z56&gt;=Z$1005),OR(Z$1006="",Datos!Z56&lt;=Z$1006)),FALSE),TRUE))))</f>
        <v>0.0</v>
      </c>
      <c r="AA56">
        <f>IF(Datos!AA56="",0,IF(AND(AA$1008&lt;&gt;"",Datos!AA56=AA$1008),0,IF(AA$1004=0,0,1-CHOOSE(AA$1004,IF(ISNUMBER(Datos!AA56),AND(OR(AA$1005="",Datos!AA56&gt;=AA$1005),OR(AA$1006="",Datos!AA56&lt;=AA$1006)),FALSE),IF(ISNUMBER(Datos!AA56),AND(Datos!AA56=INT(Datos!AA56),AND(OR(AA$1005="",Datos!AA56&gt;=AA$1005),OR(AA$1006="",Datos!AA56&lt;=AA$1006))),FALSE),OR(ISNUMBER(FIND(";"&amp;UPPER(TRIM(Datos!AA56&amp;""))&amp;"=",AA$1007)),ISNUMBER(FIND(";"&amp;UPPER(TRIM(Datos!AA56&amp;""))&amp;";",AA$1007))),OR(UPPER(TRIM(Datos!AA56&amp;""))="SÍ",UPPER(TRIM(Datos!AA56&amp;""))="SI",UPPER(TRIM(Datos!AA56&amp;""))="NO"),IF(ISNUMBER(Datos!AA56),AND(OR(AA$1005="",Datos!AA56&gt;=AA$1005),OR(AA$1006="",Datos!AA56&lt;=AA$1006)),FALSE),TRUE))))</f>
        <v>0.0</v>
      </c>
      <c r="AB56">
        <f>IF(Datos!AB56="",0,IF(AND(AB$1008&lt;&gt;"",Datos!AB56=AB$1008),0,IF(AB$1004=0,0,1-CHOOSE(AB$1004,IF(ISNUMBER(Datos!AB56),AND(OR(AB$1005="",Datos!AB56&gt;=AB$1005),OR(AB$1006="",Datos!AB56&lt;=AB$1006)),FALSE),IF(ISNUMBER(Datos!AB56),AND(Datos!AB56=INT(Datos!AB56),AND(OR(AB$1005="",Datos!AB56&gt;=AB$1005),OR(AB$1006="",Datos!AB56&lt;=AB$1006))),FALSE),OR(ISNUMBER(FIND(";"&amp;UPPER(TRIM(Datos!AB56&amp;""))&amp;"=",AB$1007)),ISNUMBER(FIND(";"&amp;UPPER(TRIM(Datos!AB56&amp;""))&amp;";",AB$1007))),OR(UPPER(TRIM(Datos!AB56&amp;""))="SÍ",UPPER(TRIM(Datos!AB56&amp;""))="SI",UPPER(TRIM(Datos!AB56&amp;""))="NO"),IF(ISNUMBER(Datos!AB56),AND(OR(AB$1005="",Datos!AB56&gt;=AB$1005),OR(AB$1006="",Datos!AB56&lt;=AB$1006)),FALSE),TRUE))))</f>
        <v>0.0</v>
      </c>
      <c r="AC56">
        <f>IF(Datos!AC56="",0,IF(AND(AC$1008&lt;&gt;"",Datos!AC56=AC$1008),0,IF(AC$1004=0,0,1-CHOOSE(AC$1004,IF(ISNUMBER(Datos!AC56),AND(OR(AC$1005="",Datos!AC56&gt;=AC$1005),OR(AC$1006="",Datos!AC56&lt;=AC$1006)),FALSE),IF(ISNUMBER(Datos!AC56),AND(Datos!AC56=INT(Datos!AC56),AND(OR(AC$1005="",Datos!AC56&gt;=AC$1005),OR(AC$1006="",Datos!AC56&lt;=AC$1006))),FALSE),OR(ISNUMBER(FIND(";"&amp;UPPER(TRIM(Datos!AC56&amp;""))&amp;"=",AC$1007)),ISNUMBER(FIND(";"&amp;UPPER(TRIM(Datos!AC56&amp;""))&amp;";",AC$1007))),OR(UPPER(TRIM(Datos!AC56&amp;""))="SÍ",UPPER(TRIM(Datos!AC56&amp;""))="SI",UPPER(TRIM(Datos!AC56&amp;""))="NO"),IF(ISNUMBER(Datos!AC56),AND(OR(AC$1005="",Datos!AC56&gt;=AC$1005),OR(AC$1006="",Datos!AC56&lt;=AC$1006)),FALSE),TRUE))))</f>
        <v>0.0</v>
      </c>
      <c r="AD56">
        <f>IF(Datos!AD56="",0,IF(AND(AD$1008&lt;&gt;"",Datos!AD56=AD$1008),0,IF(AD$1004=0,0,1-CHOOSE(AD$1004,IF(ISNUMBER(Datos!AD56),AND(OR(AD$1005="",Datos!AD56&gt;=AD$1005),OR(AD$1006="",Datos!AD56&lt;=AD$1006)),FALSE),IF(ISNUMBER(Datos!AD56),AND(Datos!AD56=INT(Datos!AD56),AND(OR(AD$1005="",Datos!AD56&gt;=AD$1005),OR(AD$1006="",Datos!AD56&lt;=AD$1006))),FALSE),OR(ISNUMBER(FIND(";"&amp;UPPER(TRIM(Datos!AD56&amp;""))&amp;"=",AD$1007)),ISNUMBER(FIND(";"&amp;UPPER(TRIM(Datos!AD56&amp;""))&amp;";",AD$1007))),OR(UPPER(TRIM(Datos!AD56&amp;""))="SÍ",UPPER(TRIM(Datos!AD56&amp;""))="SI",UPPER(TRIM(Datos!AD56&amp;""))="NO"),IF(ISNUMBER(Datos!AD56),AND(OR(AD$1005="",Datos!AD56&gt;=AD$1005),OR(AD$1006="",Datos!AD56&lt;=AD$1006)),FALSE),TRUE))))</f>
        <v>0.0</v>
      </c>
      <c r="AE56">
        <f>IF(Datos!AE56="",0,IF(AND(AE$1008&lt;&gt;"",Datos!AE56=AE$1008),0,IF(AE$1004=0,0,1-CHOOSE(AE$1004,IF(ISNUMBER(Datos!AE56),AND(OR(AE$1005="",Datos!AE56&gt;=AE$1005),OR(AE$1006="",Datos!AE56&lt;=AE$1006)),FALSE),IF(ISNUMBER(Datos!AE56),AND(Datos!AE56=INT(Datos!AE56),AND(OR(AE$1005="",Datos!AE56&gt;=AE$1005),OR(AE$1006="",Datos!AE56&lt;=AE$1006))),FALSE),OR(ISNUMBER(FIND(";"&amp;UPPER(TRIM(Datos!AE56&amp;""))&amp;"=",AE$1007)),ISNUMBER(FIND(";"&amp;UPPER(TRIM(Datos!AE56&amp;""))&amp;";",AE$1007))),OR(UPPER(TRIM(Datos!AE56&amp;""))="SÍ",UPPER(TRIM(Datos!AE56&amp;""))="SI",UPPER(TRIM(Datos!AE56&amp;""))="NO"),IF(ISNUMBER(Datos!AE56),AND(OR(AE$1005="",Datos!AE56&gt;=AE$1005),OR(AE$1006="",Datos!AE56&lt;=AE$1006)),FALSE),TRUE))))</f>
        <v>0.0</v>
      </c>
    </row>
    <row r="57" spans="2:31">
      <c r="B57">
        <f>IF(Datos!B57="",0,IF(AND(B$1008&lt;&gt;"",Datos!B57=B$1008),0,IF(B$1004=0,0,1-CHOOSE(B$1004,IF(ISNUMBER(Datos!B57),AND(OR(B$1005="",Datos!B57&gt;=B$1005),OR(B$1006="",Datos!B57&lt;=B$1006)),FALSE),IF(ISNUMBER(Datos!B57),AND(Datos!B57=INT(Datos!B57),AND(OR(B$1005="",Datos!B57&gt;=B$1005),OR(B$1006="",Datos!B57&lt;=B$1006))),FALSE),OR(ISNUMBER(FIND(";"&amp;UPPER(TRIM(Datos!B57&amp;""))&amp;"=",B$1007)),ISNUMBER(FIND(";"&amp;UPPER(TRIM(Datos!B57&amp;""))&amp;";",B$1007))),OR(UPPER(TRIM(Datos!B57&amp;""))="SÍ",UPPER(TRIM(Datos!B57&amp;""))="SI",UPPER(TRIM(Datos!B57&amp;""))="NO"),IF(ISNUMBER(Datos!B57),AND(OR(B$1005="",Datos!B57&gt;=B$1005),OR(B$1006="",Datos!B57&lt;=B$1006)),FALSE),TRUE))))</f>
        <v>0.0</v>
      </c>
      <c r="C57">
        <f>IF(Datos!C57="",0,IF(AND(C$1008&lt;&gt;"",Datos!C57=C$1008),0,IF(C$1004=0,0,1-CHOOSE(C$1004,IF(ISNUMBER(Datos!C57),AND(OR(C$1005="",Datos!C57&gt;=C$1005),OR(C$1006="",Datos!C57&lt;=C$1006)),FALSE),IF(ISNUMBER(Datos!C57),AND(Datos!C57=INT(Datos!C57),AND(OR(C$1005="",Datos!C57&gt;=C$1005),OR(C$1006="",Datos!C57&lt;=C$1006))),FALSE),OR(ISNUMBER(FIND(";"&amp;UPPER(TRIM(Datos!C57&amp;""))&amp;"=",C$1007)),ISNUMBER(FIND(";"&amp;UPPER(TRIM(Datos!C57&amp;""))&amp;";",C$1007))),OR(UPPER(TRIM(Datos!C57&amp;""))="SÍ",UPPER(TRIM(Datos!C57&amp;""))="SI",UPPER(TRIM(Datos!C57&amp;""))="NO"),IF(ISNUMBER(Datos!C57),AND(OR(C$1005="",Datos!C57&gt;=C$1005),OR(C$1006="",Datos!C57&lt;=C$1006)),FALSE),TRUE))))</f>
        <v>0.0</v>
      </c>
      <c r="D57">
        <f>IF(Datos!D57="",0,IF(AND(D$1008&lt;&gt;"",Datos!D57=D$1008),0,IF(D$1004=0,0,1-CHOOSE(D$1004,IF(ISNUMBER(Datos!D57),AND(OR(D$1005="",Datos!D57&gt;=D$1005),OR(D$1006="",Datos!D57&lt;=D$1006)),FALSE),IF(ISNUMBER(Datos!D57),AND(Datos!D57=INT(Datos!D57),AND(OR(D$1005="",Datos!D57&gt;=D$1005),OR(D$1006="",Datos!D57&lt;=D$1006))),FALSE),OR(ISNUMBER(FIND(";"&amp;UPPER(TRIM(Datos!D57&amp;""))&amp;"=",D$1007)),ISNUMBER(FIND(";"&amp;UPPER(TRIM(Datos!D57&amp;""))&amp;";",D$1007))),OR(UPPER(TRIM(Datos!D57&amp;""))="SÍ",UPPER(TRIM(Datos!D57&amp;""))="SI",UPPER(TRIM(Datos!D57&amp;""))="NO"),IF(ISNUMBER(Datos!D57),AND(OR(D$1005="",Datos!D57&gt;=D$1005),OR(D$1006="",Datos!D57&lt;=D$1006)),FALSE),TRUE))))</f>
        <v>0.0</v>
      </c>
      <c r="E57">
        <f>IF(Datos!E57="",0,IF(AND(E$1008&lt;&gt;"",Datos!E57=E$1008),0,IF(E$1004=0,0,1-CHOOSE(E$1004,IF(ISNUMBER(Datos!E57),AND(OR(E$1005="",Datos!E57&gt;=E$1005),OR(E$1006="",Datos!E57&lt;=E$1006)),FALSE),IF(ISNUMBER(Datos!E57),AND(Datos!E57=INT(Datos!E57),AND(OR(E$1005="",Datos!E57&gt;=E$1005),OR(E$1006="",Datos!E57&lt;=E$1006))),FALSE),OR(ISNUMBER(FIND(";"&amp;UPPER(TRIM(Datos!E57&amp;""))&amp;"=",E$1007)),ISNUMBER(FIND(";"&amp;UPPER(TRIM(Datos!E57&amp;""))&amp;";",E$1007))),OR(UPPER(TRIM(Datos!E57&amp;""))="SÍ",UPPER(TRIM(Datos!E57&amp;""))="SI",UPPER(TRIM(Datos!E57&amp;""))="NO"),IF(ISNUMBER(Datos!E57),AND(OR(E$1005="",Datos!E57&gt;=E$1005),OR(E$1006="",Datos!E57&lt;=E$1006)),FALSE),TRUE))))</f>
        <v>0.0</v>
      </c>
      <c r="F57">
        <f>IF(Datos!F57="",0,IF(AND(F$1008&lt;&gt;"",Datos!F57=F$1008),0,IF(F$1004=0,0,1-CHOOSE(F$1004,IF(ISNUMBER(Datos!F57),AND(OR(F$1005="",Datos!F57&gt;=F$1005),OR(F$1006="",Datos!F57&lt;=F$1006)),FALSE),IF(ISNUMBER(Datos!F57),AND(Datos!F57=INT(Datos!F57),AND(OR(F$1005="",Datos!F57&gt;=F$1005),OR(F$1006="",Datos!F57&lt;=F$1006))),FALSE),OR(ISNUMBER(FIND(";"&amp;UPPER(TRIM(Datos!F57&amp;""))&amp;"=",F$1007)),ISNUMBER(FIND(";"&amp;UPPER(TRIM(Datos!F57&amp;""))&amp;";",F$1007))),OR(UPPER(TRIM(Datos!F57&amp;""))="SÍ",UPPER(TRIM(Datos!F57&amp;""))="SI",UPPER(TRIM(Datos!F57&amp;""))="NO"),IF(ISNUMBER(Datos!F57),AND(OR(F$1005="",Datos!F57&gt;=F$1005),OR(F$1006="",Datos!F57&lt;=F$1006)),FALSE),TRUE))))</f>
        <v>0.0</v>
      </c>
      <c r="G57">
        <f>IF(Datos!G57="",0,IF(AND(G$1008&lt;&gt;"",Datos!G57=G$1008),0,IF(G$1004=0,0,1-CHOOSE(G$1004,IF(ISNUMBER(Datos!G57),AND(OR(G$1005="",Datos!G57&gt;=G$1005),OR(G$1006="",Datos!G57&lt;=G$1006)),FALSE),IF(ISNUMBER(Datos!G57),AND(Datos!G57=INT(Datos!G57),AND(OR(G$1005="",Datos!G57&gt;=G$1005),OR(G$1006="",Datos!G57&lt;=G$1006))),FALSE),OR(ISNUMBER(FIND(";"&amp;UPPER(TRIM(Datos!G57&amp;""))&amp;"=",G$1007)),ISNUMBER(FIND(";"&amp;UPPER(TRIM(Datos!G57&amp;""))&amp;";",G$1007))),OR(UPPER(TRIM(Datos!G57&amp;""))="SÍ",UPPER(TRIM(Datos!G57&amp;""))="SI",UPPER(TRIM(Datos!G57&amp;""))="NO"),IF(ISNUMBER(Datos!G57),AND(OR(G$1005="",Datos!G57&gt;=G$1005),OR(G$1006="",Datos!G57&lt;=G$1006)),FALSE),TRUE))))</f>
        <v>0.0</v>
      </c>
      <c r="H57">
        <f>IF(Datos!H57="",0,IF(AND(H$1008&lt;&gt;"",Datos!H57=H$1008),0,IF(H$1004=0,0,1-CHOOSE(H$1004,IF(ISNUMBER(Datos!H57),AND(OR(H$1005="",Datos!H57&gt;=H$1005),OR(H$1006="",Datos!H57&lt;=H$1006)),FALSE),IF(ISNUMBER(Datos!H57),AND(Datos!H57=INT(Datos!H57),AND(OR(H$1005="",Datos!H57&gt;=H$1005),OR(H$1006="",Datos!H57&lt;=H$1006))),FALSE),OR(ISNUMBER(FIND(";"&amp;UPPER(TRIM(Datos!H57&amp;""))&amp;"=",H$1007)),ISNUMBER(FIND(";"&amp;UPPER(TRIM(Datos!H57&amp;""))&amp;";",H$1007))),OR(UPPER(TRIM(Datos!H57&amp;""))="SÍ",UPPER(TRIM(Datos!H57&amp;""))="SI",UPPER(TRIM(Datos!H57&amp;""))="NO"),IF(ISNUMBER(Datos!H57),AND(OR(H$1005="",Datos!H57&gt;=H$1005),OR(H$1006="",Datos!H57&lt;=H$1006)),FALSE),TRUE))))</f>
        <v>0.0</v>
      </c>
      <c r="I57">
        <f>IF(Datos!I57="",0,IF(AND(I$1008&lt;&gt;"",Datos!I57=I$1008),0,IF(I$1004=0,0,1-CHOOSE(I$1004,IF(ISNUMBER(Datos!I57),AND(OR(I$1005="",Datos!I57&gt;=I$1005),OR(I$1006="",Datos!I57&lt;=I$1006)),FALSE),IF(ISNUMBER(Datos!I57),AND(Datos!I57=INT(Datos!I57),AND(OR(I$1005="",Datos!I57&gt;=I$1005),OR(I$1006="",Datos!I57&lt;=I$1006))),FALSE),OR(ISNUMBER(FIND(";"&amp;UPPER(TRIM(Datos!I57&amp;""))&amp;"=",I$1007)),ISNUMBER(FIND(";"&amp;UPPER(TRIM(Datos!I57&amp;""))&amp;";",I$1007))),OR(UPPER(TRIM(Datos!I57&amp;""))="SÍ",UPPER(TRIM(Datos!I57&amp;""))="SI",UPPER(TRIM(Datos!I57&amp;""))="NO"),IF(ISNUMBER(Datos!I57),AND(OR(I$1005="",Datos!I57&gt;=I$1005),OR(I$1006="",Datos!I57&lt;=I$1006)),FALSE),TRUE))))</f>
        <v>0.0</v>
      </c>
      <c r="J57">
        <f>IF(Datos!J57="",0,IF(AND(J$1008&lt;&gt;"",Datos!J57=J$1008),0,IF(J$1004=0,0,1-CHOOSE(J$1004,IF(ISNUMBER(Datos!J57),AND(OR(J$1005="",Datos!J57&gt;=J$1005),OR(J$1006="",Datos!J57&lt;=J$1006)),FALSE),IF(ISNUMBER(Datos!J57),AND(Datos!J57=INT(Datos!J57),AND(OR(J$1005="",Datos!J57&gt;=J$1005),OR(J$1006="",Datos!J57&lt;=J$1006))),FALSE),OR(ISNUMBER(FIND(";"&amp;UPPER(TRIM(Datos!J57&amp;""))&amp;"=",J$1007)),ISNUMBER(FIND(";"&amp;UPPER(TRIM(Datos!J57&amp;""))&amp;";",J$1007))),OR(UPPER(TRIM(Datos!J57&amp;""))="SÍ",UPPER(TRIM(Datos!J57&amp;""))="SI",UPPER(TRIM(Datos!J57&amp;""))="NO"),IF(ISNUMBER(Datos!J57),AND(OR(J$1005="",Datos!J57&gt;=J$1005),OR(J$1006="",Datos!J57&lt;=J$1006)),FALSE),TRUE))))</f>
        <v>0.0</v>
      </c>
      <c r="K57">
        <f>IF(Datos!K57="",0,IF(AND(K$1008&lt;&gt;"",Datos!K57=K$1008),0,IF(K$1004=0,0,1-CHOOSE(K$1004,IF(ISNUMBER(Datos!K57),AND(OR(K$1005="",Datos!K57&gt;=K$1005),OR(K$1006="",Datos!K57&lt;=K$1006)),FALSE),IF(ISNUMBER(Datos!K57),AND(Datos!K57=INT(Datos!K57),AND(OR(K$1005="",Datos!K57&gt;=K$1005),OR(K$1006="",Datos!K57&lt;=K$1006))),FALSE),OR(ISNUMBER(FIND(";"&amp;UPPER(TRIM(Datos!K57&amp;""))&amp;"=",K$1007)),ISNUMBER(FIND(";"&amp;UPPER(TRIM(Datos!K57&amp;""))&amp;";",K$1007))),OR(UPPER(TRIM(Datos!K57&amp;""))="SÍ",UPPER(TRIM(Datos!K57&amp;""))="SI",UPPER(TRIM(Datos!K57&amp;""))="NO"),IF(ISNUMBER(Datos!K57),AND(OR(K$1005="",Datos!K57&gt;=K$1005),OR(K$1006="",Datos!K57&lt;=K$1006)),FALSE),TRUE))))</f>
        <v>0.0</v>
      </c>
      <c r="L57">
        <f>IF(Datos!L57="",0,IF(AND(L$1008&lt;&gt;"",Datos!L57=L$1008),0,IF(L$1004=0,0,1-CHOOSE(L$1004,IF(ISNUMBER(Datos!L57),AND(OR(L$1005="",Datos!L57&gt;=L$1005),OR(L$1006="",Datos!L57&lt;=L$1006)),FALSE),IF(ISNUMBER(Datos!L57),AND(Datos!L57=INT(Datos!L57),AND(OR(L$1005="",Datos!L57&gt;=L$1005),OR(L$1006="",Datos!L57&lt;=L$1006))),FALSE),OR(ISNUMBER(FIND(";"&amp;UPPER(TRIM(Datos!L57&amp;""))&amp;"=",L$1007)),ISNUMBER(FIND(";"&amp;UPPER(TRIM(Datos!L57&amp;""))&amp;";",L$1007))),OR(UPPER(TRIM(Datos!L57&amp;""))="SÍ",UPPER(TRIM(Datos!L57&amp;""))="SI",UPPER(TRIM(Datos!L57&amp;""))="NO"),IF(ISNUMBER(Datos!L57),AND(OR(L$1005="",Datos!L57&gt;=L$1005),OR(L$1006="",Datos!L57&lt;=L$1006)),FALSE),TRUE))))</f>
        <v>0.0</v>
      </c>
      <c r="M57">
        <f>IF(Datos!M57="",0,IF(AND(M$1008&lt;&gt;"",Datos!M57=M$1008),0,IF(M$1004=0,0,1-CHOOSE(M$1004,IF(ISNUMBER(Datos!M57),AND(OR(M$1005="",Datos!M57&gt;=M$1005),OR(M$1006="",Datos!M57&lt;=M$1006)),FALSE),IF(ISNUMBER(Datos!M57),AND(Datos!M57=INT(Datos!M57),AND(OR(M$1005="",Datos!M57&gt;=M$1005),OR(M$1006="",Datos!M57&lt;=M$1006))),FALSE),OR(ISNUMBER(FIND(";"&amp;UPPER(TRIM(Datos!M57&amp;""))&amp;"=",M$1007)),ISNUMBER(FIND(";"&amp;UPPER(TRIM(Datos!M57&amp;""))&amp;";",M$1007))),OR(UPPER(TRIM(Datos!M57&amp;""))="SÍ",UPPER(TRIM(Datos!M57&amp;""))="SI",UPPER(TRIM(Datos!M57&amp;""))="NO"),IF(ISNUMBER(Datos!M57),AND(OR(M$1005="",Datos!M57&gt;=M$1005),OR(M$1006="",Datos!M57&lt;=M$1006)),FALSE),TRUE))))</f>
        <v>0.0</v>
      </c>
      <c r="N57">
        <f>IF(Datos!N57="",0,IF(AND(N$1008&lt;&gt;"",Datos!N57=N$1008),0,IF(N$1004=0,0,1-CHOOSE(N$1004,IF(ISNUMBER(Datos!N57),AND(OR(N$1005="",Datos!N57&gt;=N$1005),OR(N$1006="",Datos!N57&lt;=N$1006)),FALSE),IF(ISNUMBER(Datos!N57),AND(Datos!N57=INT(Datos!N57),AND(OR(N$1005="",Datos!N57&gt;=N$1005),OR(N$1006="",Datos!N57&lt;=N$1006))),FALSE),OR(ISNUMBER(FIND(";"&amp;UPPER(TRIM(Datos!N57&amp;""))&amp;"=",N$1007)),ISNUMBER(FIND(";"&amp;UPPER(TRIM(Datos!N57&amp;""))&amp;";",N$1007))),OR(UPPER(TRIM(Datos!N57&amp;""))="SÍ",UPPER(TRIM(Datos!N57&amp;""))="SI",UPPER(TRIM(Datos!N57&amp;""))="NO"),IF(ISNUMBER(Datos!N57),AND(OR(N$1005="",Datos!N57&gt;=N$1005),OR(N$1006="",Datos!N57&lt;=N$1006)),FALSE),TRUE))))</f>
        <v>0.0</v>
      </c>
      <c r="O57">
        <f>IF(Datos!O57="",0,IF(AND(O$1008&lt;&gt;"",Datos!O57=O$1008),0,IF(O$1004=0,0,1-CHOOSE(O$1004,IF(ISNUMBER(Datos!O57),AND(OR(O$1005="",Datos!O57&gt;=O$1005),OR(O$1006="",Datos!O57&lt;=O$1006)),FALSE),IF(ISNUMBER(Datos!O57),AND(Datos!O57=INT(Datos!O57),AND(OR(O$1005="",Datos!O57&gt;=O$1005),OR(O$1006="",Datos!O57&lt;=O$1006))),FALSE),OR(ISNUMBER(FIND(";"&amp;UPPER(TRIM(Datos!O57&amp;""))&amp;"=",O$1007)),ISNUMBER(FIND(";"&amp;UPPER(TRIM(Datos!O57&amp;""))&amp;";",O$1007))),OR(UPPER(TRIM(Datos!O57&amp;""))="SÍ",UPPER(TRIM(Datos!O57&amp;""))="SI",UPPER(TRIM(Datos!O57&amp;""))="NO"),IF(ISNUMBER(Datos!O57),AND(OR(O$1005="",Datos!O57&gt;=O$1005),OR(O$1006="",Datos!O57&lt;=O$1006)),FALSE),TRUE))))</f>
        <v>0.0</v>
      </c>
      <c r="P57">
        <f>IF(Datos!P57="",0,IF(AND(P$1008&lt;&gt;"",Datos!P57=P$1008),0,IF(P$1004=0,0,1-CHOOSE(P$1004,IF(ISNUMBER(Datos!P57),AND(OR(P$1005="",Datos!P57&gt;=P$1005),OR(P$1006="",Datos!P57&lt;=P$1006)),FALSE),IF(ISNUMBER(Datos!P57),AND(Datos!P57=INT(Datos!P57),AND(OR(P$1005="",Datos!P57&gt;=P$1005),OR(P$1006="",Datos!P57&lt;=P$1006))),FALSE),OR(ISNUMBER(FIND(";"&amp;UPPER(TRIM(Datos!P57&amp;""))&amp;"=",P$1007)),ISNUMBER(FIND(";"&amp;UPPER(TRIM(Datos!P57&amp;""))&amp;";",P$1007))),OR(UPPER(TRIM(Datos!P57&amp;""))="SÍ",UPPER(TRIM(Datos!P57&amp;""))="SI",UPPER(TRIM(Datos!P57&amp;""))="NO"),IF(ISNUMBER(Datos!P57),AND(OR(P$1005="",Datos!P57&gt;=P$1005),OR(P$1006="",Datos!P57&lt;=P$1006)),FALSE),TRUE))))</f>
        <v>0.0</v>
      </c>
      <c r="Q57">
        <f>IF(Datos!Q57="",0,IF(AND(Q$1008&lt;&gt;"",Datos!Q57=Q$1008),0,IF(Q$1004=0,0,1-CHOOSE(Q$1004,IF(ISNUMBER(Datos!Q57),AND(OR(Q$1005="",Datos!Q57&gt;=Q$1005),OR(Q$1006="",Datos!Q57&lt;=Q$1006)),FALSE),IF(ISNUMBER(Datos!Q57),AND(Datos!Q57=INT(Datos!Q57),AND(OR(Q$1005="",Datos!Q57&gt;=Q$1005),OR(Q$1006="",Datos!Q57&lt;=Q$1006))),FALSE),OR(ISNUMBER(FIND(";"&amp;UPPER(TRIM(Datos!Q57&amp;""))&amp;"=",Q$1007)),ISNUMBER(FIND(";"&amp;UPPER(TRIM(Datos!Q57&amp;""))&amp;";",Q$1007))),OR(UPPER(TRIM(Datos!Q57&amp;""))="SÍ",UPPER(TRIM(Datos!Q57&amp;""))="SI",UPPER(TRIM(Datos!Q57&amp;""))="NO"),IF(ISNUMBER(Datos!Q57),AND(OR(Q$1005="",Datos!Q57&gt;=Q$1005),OR(Q$1006="",Datos!Q57&lt;=Q$1006)),FALSE),TRUE))))</f>
        <v>0.0</v>
      </c>
      <c r="R57">
        <f>IF(Datos!R57="",0,IF(AND(R$1008&lt;&gt;"",Datos!R57=R$1008),0,IF(R$1004=0,0,1-CHOOSE(R$1004,IF(ISNUMBER(Datos!R57),AND(OR(R$1005="",Datos!R57&gt;=R$1005),OR(R$1006="",Datos!R57&lt;=R$1006)),FALSE),IF(ISNUMBER(Datos!R57),AND(Datos!R57=INT(Datos!R57),AND(OR(R$1005="",Datos!R57&gt;=R$1005),OR(R$1006="",Datos!R57&lt;=R$1006))),FALSE),OR(ISNUMBER(FIND(";"&amp;UPPER(TRIM(Datos!R57&amp;""))&amp;"=",R$1007)),ISNUMBER(FIND(";"&amp;UPPER(TRIM(Datos!R57&amp;""))&amp;";",R$1007))),OR(UPPER(TRIM(Datos!R57&amp;""))="SÍ",UPPER(TRIM(Datos!R57&amp;""))="SI",UPPER(TRIM(Datos!R57&amp;""))="NO"),IF(ISNUMBER(Datos!R57),AND(OR(R$1005="",Datos!R57&gt;=R$1005),OR(R$1006="",Datos!R57&lt;=R$1006)),FALSE),TRUE))))</f>
        <v>0.0</v>
      </c>
      <c r="S57">
        <f>IF(Datos!S57="",0,IF(AND(S$1008&lt;&gt;"",Datos!S57=S$1008),0,IF(S$1004=0,0,1-CHOOSE(S$1004,IF(ISNUMBER(Datos!S57),AND(OR(S$1005="",Datos!S57&gt;=S$1005),OR(S$1006="",Datos!S57&lt;=S$1006)),FALSE),IF(ISNUMBER(Datos!S57),AND(Datos!S57=INT(Datos!S57),AND(OR(S$1005="",Datos!S57&gt;=S$1005),OR(S$1006="",Datos!S57&lt;=S$1006))),FALSE),OR(ISNUMBER(FIND(";"&amp;UPPER(TRIM(Datos!S57&amp;""))&amp;"=",S$1007)),ISNUMBER(FIND(";"&amp;UPPER(TRIM(Datos!S57&amp;""))&amp;";",S$1007))),OR(UPPER(TRIM(Datos!S57&amp;""))="SÍ",UPPER(TRIM(Datos!S57&amp;""))="SI",UPPER(TRIM(Datos!S57&amp;""))="NO"),IF(ISNUMBER(Datos!S57),AND(OR(S$1005="",Datos!S57&gt;=S$1005),OR(S$1006="",Datos!S57&lt;=S$1006)),FALSE),TRUE))))</f>
        <v>0.0</v>
      </c>
      <c r="T57">
        <f>IF(Datos!T57="",0,IF(AND(T$1008&lt;&gt;"",Datos!T57=T$1008),0,IF(T$1004=0,0,1-CHOOSE(T$1004,IF(ISNUMBER(Datos!T57),AND(OR(T$1005="",Datos!T57&gt;=T$1005),OR(T$1006="",Datos!T57&lt;=T$1006)),FALSE),IF(ISNUMBER(Datos!T57),AND(Datos!T57=INT(Datos!T57),AND(OR(T$1005="",Datos!T57&gt;=T$1005),OR(T$1006="",Datos!T57&lt;=T$1006))),FALSE),OR(ISNUMBER(FIND(";"&amp;UPPER(TRIM(Datos!T57&amp;""))&amp;"=",T$1007)),ISNUMBER(FIND(";"&amp;UPPER(TRIM(Datos!T57&amp;""))&amp;";",T$1007))),OR(UPPER(TRIM(Datos!T57&amp;""))="SÍ",UPPER(TRIM(Datos!T57&amp;""))="SI",UPPER(TRIM(Datos!T57&amp;""))="NO"),IF(ISNUMBER(Datos!T57),AND(OR(T$1005="",Datos!T57&gt;=T$1005),OR(T$1006="",Datos!T57&lt;=T$1006)),FALSE),TRUE))))</f>
        <v>0.0</v>
      </c>
      <c r="U57">
        <f>IF(Datos!U57="",0,IF(AND(U$1008&lt;&gt;"",Datos!U57=U$1008),0,IF(U$1004=0,0,1-CHOOSE(U$1004,IF(ISNUMBER(Datos!U57),AND(OR(U$1005="",Datos!U57&gt;=U$1005),OR(U$1006="",Datos!U57&lt;=U$1006)),FALSE),IF(ISNUMBER(Datos!U57),AND(Datos!U57=INT(Datos!U57),AND(OR(U$1005="",Datos!U57&gt;=U$1005),OR(U$1006="",Datos!U57&lt;=U$1006))),FALSE),OR(ISNUMBER(FIND(";"&amp;UPPER(TRIM(Datos!U57&amp;""))&amp;"=",U$1007)),ISNUMBER(FIND(";"&amp;UPPER(TRIM(Datos!U57&amp;""))&amp;";",U$1007))),OR(UPPER(TRIM(Datos!U57&amp;""))="SÍ",UPPER(TRIM(Datos!U57&amp;""))="SI",UPPER(TRIM(Datos!U57&amp;""))="NO"),IF(ISNUMBER(Datos!U57),AND(OR(U$1005="",Datos!U57&gt;=U$1005),OR(U$1006="",Datos!U57&lt;=U$1006)),FALSE),TRUE))))</f>
        <v>0.0</v>
      </c>
      <c r="V57">
        <f>IF(Datos!V57="",0,IF(AND(V$1008&lt;&gt;"",Datos!V57=V$1008),0,IF(V$1004=0,0,1-CHOOSE(V$1004,IF(ISNUMBER(Datos!V57),AND(OR(V$1005="",Datos!V57&gt;=V$1005),OR(V$1006="",Datos!V57&lt;=V$1006)),FALSE),IF(ISNUMBER(Datos!V57),AND(Datos!V57=INT(Datos!V57),AND(OR(V$1005="",Datos!V57&gt;=V$1005),OR(V$1006="",Datos!V57&lt;=V$1006))),FALSE),OR(ISNUMBER(FIND(";"&amp;UPPER(TRIM(Datos!V57&amp;""))&amp;"=",V$1007)),ISNUMBER(FIND(";"&amp;UPPER(TRIM(Datos!V57&amp;""))&amp;";",V$1007))),OR(UPPER(TRIM(Datos!V57&amp;""))="SÍ",UPPER(TRIM(Datos!V57&amp;""))="SI",UPPER(TRIM(Datos!V57&amp;""))="NO"),IF(ISNUMBER(Datos!V57),AND(OR(V$1005="",Datos!V57&gt;=V$1005),OR(V$1006="",Datos!V57&lt;=V$1006)),FALSE),TRUE))))</f>
        <v>0.0</v>
      </c>
      <c r="W57">
        <f>IF(Datos!W57="",0,IF(AND(W$1008&lt;&gt;"",Datos!W57=W$1008),0,IF(W$1004=0,0,1-CHOOSE(W$1004,IF(ISNUMBER(Datos!W57),AND(OR(W$1005="",Datos!W57&gt;=W$1005),OR(W$1006="",Datos!W57&lt;=W$1006)),FALSE),IF(ISNUMBER(Datos!W57),AND(Datos!W57=INT(Datos!W57),AND(OR(W$1005="",Datos!W57&gt;=W$1005),OR(W$1006="",Datos!W57&lt;=W$1006))),FALSE),OR(ISNUMBER(FIND(";"&amp;UPPER(TRIM(Datos!W57&amp;""))&amp;"=",W$1007)),ISNUMBER(FIND(";"&amp;UPPER(TRIM(Datos!W57&amp;""))&amp;";",W$1007))),OR(UPPER(TRIM(Datos!W57&amp;""))="SÍ",UPPER(TRIM(Datos!W57&amp;""))="SI",UPPER(TRIM(Datos!W57&amp;""))="NO"),IF(ISNUMBER(Datos!W57),AND(OR(W$1005="",Datos!W57&gt;=W$1005),OR(W$1006="",Datos!W57&lt;=W$1006)),FALSE),TRUE))))</f>
        <v>0.0</v>
      </c>
      <c r="X57">
        <f>IF(Datos!X57="",0,IF(AND(X$1008&lt;&gt;"",Datos!X57=X$1008),0,IF(X$1004=0,0,1-CHOOSE(X$1004,IF(ISNUMBER(Datos!X57),AND(OR(X$1005="",Datos!X57&gt;=X$1005),OR(X$1006="",Datos!X57&lt;=X$1006)),FALSE),IF(ISNUMBER(Datos!X57),AND(Datos!X57=INT(Datos!X57),AND(OR(X$1005="",Datos!X57&gt;=X$1005),OR(X$1006="",Datos!X57&lt;=X$1006))),FALSE),OR(ISNUMBER(FIND(";"&amp;UPPER(TRIM(Datos!X57&amp;""))&amp;"=",X$1007)),ISNUMBER(FIND(";"&amp;UPPER(TRIM(Datos!X57&amp;""))&amp;";",X$1007))),OR(UPPER(TRIM(Datos!X57&amp;""))="SÍ",UPPER(TRIM(Datos!X57&amp;""))="SI",UPPER(TRIM(Datos!X57&amp;""))="NO"),IF(ISNUMBER(Datos!X57),AND(OR(X$1005="",Datos!X57&gt;=X$1005),OR(X$1006="",Datos!X57&lt;=X$1006)),FALSE),TRUE))))</f>
        <v>0.0</v>
      </c>
      <c r="Y57">
        <f>IF(Datos!Y57="",0,IF(AND(Y$1008&lt;&gt;"",Datos!Y57=Y$1008),0,IF(Y$1004=0,0,1-CHOOSE(Y$1004,IF(ISNUMBER(Datos!Y57),AND(OR(Y$1005="",Datos!Y57&gt;=Y$1005),OR(Y$1006="",Datos!Y57&lt;=Y$1006)),FALSE),IF(ISNUMBER(Datos!Y57),AND(Datos!Y57=INT(Datos!Y57),AND(OR(Y$1005="",Datos!Y57&gt;=Y$1005),OR(Y$1006="",Datos!Y57&lt;=Y$1006))),FALSE),OR(ISNUMBER(FIND(";"&amp;UPPER(TRIM(Datos!Y57&amp;""))&amp;"=",Y$1007)),ISNUMBER(FIND(";"&amp;UPPER(TRIM(Datos!Y57&amp;""))&amp;";",Y$1007))),OR(UPPER(TRIM(Datos!Y57&amp;""))="SÍ",UPPER(TRIM(Datos!Y57&amp;""))="SI",UPPER(TRIM(Datos!Y57&amp;""))="NO"),IF(ISNUMBER(Datos!Y57),AND(OR(Y$1005="",Datos!Y57&gt;=Y$1005),OR(Y$1006="",Datos!Y57&lt;=Y$1006)),FALSE),TRUE))))</f>
        <v>0.0</v>
      </c>
      <c r="Z57">
        <f>IF(Datos!Z57="",0,IF(AND(Z$1008&lt;&gt;"",Datos!Z57=Z$1008),0,IF(Z$1004=0,0,1-CHOOSE(Z$1004,IF(ISNUMBER(Datos!Z57),AND(OR(Z$1005="",Datos!Z57&gt;=Z$1005),OR(Z$1006="",Datos!Z57&lt;=Z$1006)),FALSE),IF(ISNUMBER(Datos!Z57),AND(Datos!Z57=INT(Datos!Z57),AND(OR(Z$1005="",Datos!Z57&gt;=Z$1005),OR(Z$1006="",Datos!Z57&lt;=Z$1006))),FALSE),OR(ISNUMBER(FIND(";"&amp;UPPER(TRIM(Datos!Z57&amp;""))&amp;"=",Z$1007)),ISNUMBER(FIND(";"&amp;UPPER(TRIM(Datos!Z57&amp;""))&amp;";",Z$1007))),OR(UPPER(TRIM(Datos!Z57&amp;""))="SÍ",UPPER(TRIM(Datos!Z57&amp;""))="SI",UPPER(TRIM(Datos!Z57&amp;""))="NO"),IF(ISNUMBER(Datos!Z57),AND(OR(Z$1005="",Datos!Z57&gt;=Z$1005),OR(Z$1006="",Datos!Z57&lt;=Z$1006)),FALSE),TRUE))))</f>
        <v>0.0</v>
      </c>
      <c r="AA57">
        <f>IF(Datos!AA57="",0,IF(AND(AA$1008&lt;&gt;"",Datos!AA57=AA$1008),0,IF(AA$1004=0,0,1-CHOOSE(AA$1004,IF(ISNUMBER(Datos!AA57),AND(OR(AA$1005="",Datos!AA57&gt;=AA$1005),OR(AA$1006="",Datos!AA57&lt;=AA$1006)),FALSE),IF(ISNUMBER(Datos!AA57),AND(Datos!AA57=INT(Datos!AA57),AND(OR(AA$1005="",Datos!AA57&gt;=AA$1005),OR(AA$1006="",Datos!AA57&lt;=AA$1006))),FALSE),OR(ISNUMBER(FIND(";"&amp;UPPER(TRIM(Datos!AA57&amp;""))&amp;"=",AA$1007)),ISNUMBER(FIND(";"&amp;UPPER(TRIM(Datos!AA57&amp;""))&amp;";",AA$1007))),OR(UPPER(TRIM(Datos!AA57&amp;""))="SÍ",UPPER(TRIM(Datos!AA57&amp;""))="SI",UPPER(TRIM(Datos!AA57&amp;""))="NO"),IF(ISNUMBER(Datos!AA57),AND(OR(AA$1005="",Datos!AA57&gt;=AA$1005),OR(AA$1006="",Datos!AA57&lt;=AA$1006)),FALSE),TRUE))))</f>
        <v>0.0</v>
      </c>
      <c r="AB57">
        <f>IF(Datos!AB57="",0,IF(AND(AB$1008&lt;&gt;"",Datos!AB57=AB$1008),0,IF(AB$1004=0,0,1-CHOOSE(AB$1004,IF(ISNUMBER(Datos!AB57),AND(OR(AB$1005="",Datos!AB57&gt;=AB$1005),OR(AB$1006="",Datos!AB57&lt;=AB$1006)),FALSE),IF(ISNUMBER(Datos!AB57),AND(Datos!AB57=INT(Datos!AB57),AND(OR(AB$1005="",Datos!AB57&gt;=AB$1005),OR(AB$1006="",Datos!AB57&lt;=AB$1006))),FALSE),OR(ISNUMBER(FIND(";"&amp;UPPER(TRIM(Datos!AB57&amp;""))&amp;"=",AB$1007)),ISNUMBER(FIND(";"&amp;UPPER(TRIM(Datos!AB57&amp;""))&amp;";",AB$1007))),OR(UPPER(TRIM(Datos!AB57&amp;""))="SÍ",UPPER(TRIM(Datos!AB57&amp;""))="SI",UPPER(TRIM(Datos!AB57&amp;""))="NO"),IF(ISNUMBER(Datos!AB57),AND(OR(AB$1005="",Datos!AB57&gt;=AB$1005),OR(AB$1006="",Datos!AB57&lt;=AB$1006)),FALSE),TRUE))))</f>
        <v>0.0</v>
      </c>
      <c r="AC57">
        <f>IF(Datos!AC57="",0,IF(AND(AC$1008&lt;&gt;"",Datos!AC57=AC$1008),0,IF(AC$1004=0,0,1-CHOOSE(AC$1004,IF(ISNUMBER(Datos!AC57),AND(OR(AC$1005="",Datos!AC57&gt;=AC$1005),OR(AC$1006="",Datos!AC57&lt;=AC$1006)),FALSE),IF(ISNUMBER(Datos!AC57),AND(Datos!AC57=INT(Datos!AC57),AND(OR(AC$1005="",Datos!AC57&gt;=AC$1005),OR(AC$1006="",Datos!AC57&lt;=AC$1006))),FALSE),OR(ISNUMBER(FIND(";"&amp;UPPER(TRIM(Datos!AC57&amp;""))&amp;"=",AC$1007)),ISNUMBER(FIND(";"&amp;UPPER(TRIM(Datos!AC57&amp;""))&amp;";",AC$1007))),OR(UPPER(TRIM(Datos!AC57&amp;""))="SÍ",UPPER(TRIM(Datos!AC57&amp;""))="SI",UPPER(TRIM(Datos!AC57&amp;""))="NO"),IF(ISNUMBER(Datos!AC57),AND(OR(AC$1005="",Datos!AC57&gt;=AC$1005),OR(AC$1006="",Datos!AC57&lt;=AC$1006)),FALSE),TRUE))))</f>
        <v>0.0</v>
      </c>
      <c r="AD57">
        <f>IF(Datos!AD57="",0,IF(AND(AD$1008&lt;&gt;"",Datos!AD57=AD$1008),0,IF(AD$1004=0,0,1-CHOOSE(AD$1004,IF(ISNUMBER(Datos!AD57),AND(OR(AD$1005="",Datos!AD57&gt;=AD$1005),OR(AD$1006="",Datos!AD57&lt;=AD$1006)),FALSE),IF(ISNUMBER(Datos!AD57),AND(Datos!AD57=INT(Datos!AD57),AND(OR(AD$1005="",Datos!AD57&gt;=AD$1005),OR(AD$1006="",Datos!AD57&lt;=AD$1006))),FALSE),OR(ISNUMBER(FIND(";"&amp;UPPER(TRIM(Datos!AD57&amp;""))&amp;"=",AD$1007)),ISNUMBER(FIND(";"&amp;UPPER(TRIM(Datos!AD57&amp;""))&amp;";",AD$1007))),OR(UPPER(TRIM(Datos!AD57&amp;""))="SÍ",UPPER(TRIM(Datos!AD57&amp;""))="SI",UPPER(TRIM(Datos!AD57&amp;""))="NO"),IF(ISNUMBER(Datos!AD57),AND(OR(AD$1005="",Datos!AD57&gt;=AD$1005),OR(AD$1006="",Datos!AD57&lt;=AD$1006)),FALSE),TRUE))))</f>
        <v>0.0</v>
      </c>
      <c r="AE57">
        <f>IF(Datos!AE57="",0,IF(AND(AE$1008&lt;&gt;"",Datos!AE57=AE$1008),0,IF(AE$1004=0,0,1-CHOOSE(AE$1004,IF(ISNUMBER(Datos!AE57),AND(OR(AE$1005="",Datos!AE57&gt;=AE$1005),OR(AE$1006="",Datos!AE57&lt;=AE$1006)),FALSE),IF(ISNUMBER(Datos!AE57),AND(Datos!AE57=INT(Datos!AE57),AND(OR(AE$1005="",Datos!AE57&gt;=AE$1005),OR(AE$1006="",Datos!AE57&lt;=AE$1006))),FALSE),OR(ISNUMBER(FIND(";"&amp;UPPER(TRIM(Datos!AE57&amp;""))&amp;"=",AE$1007)),ISNUMBER(FIND(";"&amp;UPPER(TRIM(Datos!AE57&amp;""))&amp;";",AE$1007))),OR(UPPER(TRIM(Datos!AE57&amp;""))="SÍ",UPPER(TRIM(Datos!AE57&amp;""))="SI",UPPER(TRIM(Datos!AE57&amp;""))="NO"),IF(ISNUMBER(Datos!AE57),AND(OR(AE$1005="",Datos!AE57&gt;=AE$1005),OR(AE$1006="",Datos!AE57&lt;=AE$1006)),FALSE),TRUE))))</f>
        <v>0.0</v>
      </c>
    </row>
    <row r="58" spans="2:31">
      <c r="B58">
        <f>IF(Datos!B58="",0,IF(AND(B$1008&lt;&gt;"",Datos!B58=B$1008),0,IF(B$1004=0,0,1-CHOOSE(B$1004,IF(ISNUMBER(Datos!B58),AND(OR(B$1005="",Datos!B58&gt;=B$1005),OR(B$1006="",Datos!B58&lt;=B$1006)),FALSE),IF(ISNUMBER(Datos!B58),AND(Datos!B58=INT(Datos!B58),AND(OR(B$1005="",Datos!B58&gt;=B$1005),OR(B$1006="",Datos!B58&lt;=B$1006))),FALSE),OR(ISNUMBER(FIND(";"&amp;UPPER(TRIM(Datos!B58&amp;""))&amp;"=",B$1007)),ISNUMBER(FIND(";"&amp;UPPER(TRIM(Datos!B58&amp;""))&amp;";",B$1007))),OR(UPPER(TRIM(Datos!B58&amp;""))="SÍ",UPPER(TRIM(Datos!B58&amp;""))="SI",UPPER(TRIM(Datos!B58&amp;""))="NO"),IF(ISNUMBER(Datos!B58),AND(OR(B$1005="",Datos!B58&gt;=B$1005),OR(B$1006="",Datos!B58&lt;=B$1006)),FALSE),TRUE))))</f>
        <v>0.0</v>
      </c>
      <c r="C58">
        <f>IF(Datos!C58="",0,IF(AND(C$1008&lt;&gt;"",Datos!C58=C$1008),0,IF(C$1004=0,0,1-CHOOSE(C$1004,IF(ISNUMBER(Datos!C58),AND(OR(C$1005="",Datos!C58&gt;=C$1005),OR(C$1006="",Datos!C58&lt;=C$1006)),FALSE),IF(ISNUMBER(Datos!C58),AND(Datos!C58=INT(Datos!C58),AND(OR(C$1005="",Datos!C58&gt;=C$1005),OR(C$1006="",Datos!C58&lt;=C$1006))),FALSE),OR(ISNUMBER(FIND(";"&amp;UPPER(TRIM(Datos!C58&amp;""))&amp;"=",C$1007)),ISNUMBER(FIND(";"&amp;UPPER(TRIM(Datos!C58&amp;""))&amp;";",C$1007))),OR(UPPER(TRIM(Datos!C58&amp;""))="SÍ",UPPER(TRIM(Datos!C58&amp;""))="SI",UPPER(TRIM(Datos!C58&amp;""))="NO"),IF(ISNUMBER(Datos!C58),AND(OR(C$1005="",Datos!C58&gt;=C$1005),OR(C$1006="",Datos!C58&lt;=C$1006)),FALSE),TRUE))))</f>
        <v>0.0</v>
      </c>
      <c r="D58">
        <f>IF(Datos!D58="",0,IF(AND(D$1008&lt;&gt;"",Datos!D58=D$1008),0,IF(D$1004=0,0,1-CHOOSE(D$1004,IF(ISNUMBER(Datos!D58),AND(OR(D$1005="",Datos!D58&gt;=D$1005),OR(D$1006="",Datos!D58&lt;=D$1006)),FALSE),IF(ISNUMBER(Datos!D58),AND(Datos!D58=INT(Datos!D58),AND(OR(D$1005="",Datos!D58&gt;=D$1005),OR(D$1006="",Datos!D58&lt;=D$1006))),FALSE),OR(ISNUMBER(FIND(";"&amp;UPPER(TRIM(Datos!D58&amp;""))&amp;"=",D$1007)),ISNUMBER(FIND(";"&amp;UPPER(TRIM(Datos!D58&amp;""))&amp;";",D$1007))),OR(UPPER(TRIM(Datos!D58&amp;""))="SÍ",UPPER(TRIM(Datos!D58&amp;""))="SI",UPPER(TRIM(Datos!D58&amp;""))="NO"),IF(ISNUMBER(Datos!D58),AND(OR(D$1005="",Datos!D58&gt;=D$1005),OR(D$1006="",Datos!D58&lt;=D$1006)),FALSE),TRUE))))</f>
        <v>0.0</v>
      </c>
      <c r="E58">
        <f>IF(Datos!E58="",0,IF(AND(E$1008&lt;&gt;"",Datos!E58=E$1008),0,IF(E$1004=0,0,1-CHOOSE(E$1004,IF(ISNUMBER(Datos!E58),AND(OR(E$1005="",Datos!E58&gt;=E$1005),OR(E$1006="",Datos!E58&lt;=E$1006)),FALSE),IF(ISNUMBER(Datos!E58),AND(Datos!E58=INT(Datos!E58),AND(OR(E$1005="",Datos!E58&gt;=E$1005),OR(E$1006="",Datos!E58&lt;=E$1006))),FALSE),OR(ISNUMBER(FIND(";"&amp;UPPER(TRIM(Datos!E58&amp;""))&amp;"=",E$1007)),ISNUMBER(FIND(";"&amp;UPPER(TRIM(Datos!E58&amp;""))&amp;";",E$1007))),OR(UPPER(TRIM(Datos!E58&amp;""))="SÍ",UPPER(TRIM(Datos!E58&amp;""))="SI",UPPER(TRIM(Datos!E58&amp;""))="NO"),IF(ISNUMBER(Datos!E58),AND(OR(E$1005="",Datos!E58&gt;=E$1005),OR(E$1006="",Datos!E58&lt;=E$1006)),FALSE),TRUE))))</f>
        <v>0.0</v>
      </c>
      <c r="F58">
        <f>IF(Datos!F58="",0,IF(AND(F$1008&lt;&gt;"",Datos!F58=F$1008),0,IF(F$1004=0,0,1-CHOOSE(F$1004,IF(ISNUMBER(Datos!F58),AND(OR(F$1005="",Datos!F58&gt;=F$1005),OR(F$1006="",Datos!F58&lt;=F$1006)),FALSE),IF(ISNUMBER(Datos!F58),AND(Datos!F58=INT(Datos!F58),AND(OR(F$1005="",Datos!F58&gt;=F$1005),OR(F$1006="",Datos!F58&lt;=F$1006))),FALSE),OR(ISNUMBER(FIND(";"&amp;UPPER(TRIM(Datos!F58&amp;""))&amp;"=",F$1007)),ISNUMBER(FIND(";"&amp;UPPER(TRIM(Datos!F58&amp;""))&amp;";",F$1007))),OR(UPPER(TRIM(Datos!F58&amp;""))="SÍ",UPPER(TRIM(Datos!F58&amp;""))="SI",UPPER(TRIM(Datos!F58&amp;""))="NO"),IF(ISNUMBER(Datos!F58),AND(OR(F$1005="",Datos!F58&gt;=F$1005),OR(F$1006="",Datos!F58&lt;=F$1006)),FALSE),TRUE))))</f>
        <v>0.0</v>
      </c>
      <c r="G58">
        <f>IF(Datos!G58="",0,IF(AND(G$1008&lt;&gt;"",Datos!G58=G$1008),0,IF(G$1004=0,0,1-CHOOSE(G$1004,IF(ISNUMBER(Datos!G58),AND(OR(G$1005="",Datos!G58&gt;=G$1005),OR(G$1006="",Datos!G58&lt;=G$1006)),FALSE),IF(ISNUMBER(Datos!G58),AND(Datos!G58=INT(Datos!G58),AND(OR(G$1005="",Datos!G58&gt;=G$1005),OR(G$1006="",Datos!G58&lt;=G$1006))),FALSE),OR(ISNUMBER(FIND(";"&amp;UPPER(TRIM(Datos!G58&amp;""))&amp;"=",G$1007)),ISNUMBER(FIND(";"&amp;UPPER(TRIM(Datos!G58&amp;""))&amp;";",G$1007))),OR(UPPER(TRIM(Datos!G58&amp;""))="SÍ",UPPER(TRIM(Datos!G58&amp;""))="SI",UPPER(TRIM(Datos!G58&amp;""))="NO"),IF(ISNUMBER(Datos!G58),AND(OR(G$1005="",Datos!G58&gt;=G$1005),OR(G$1006="",Datos!G58&lt;=G$1006)),FALSE),TRUE))))</f>
        <v>0.0</v>
      </c>
      <c r="H58">
        <f>IF(Datos!H58="",0,IF(AND(H$1008&lt;&gt;"",Datos!H58=H$1008),0,IF(H$1004=0,0,1-CHOOSE(H$1004,IF(ISNUMBER(Datos!H58),AND(OR(H$1005="",Datos!H58&gt;=H$1005),OR(H$1006="",Datos!H58&lt;=H$1006)),FALSE),IF(ISNUMBER(Datos!H58),AND(Datos!H58=INT(Datos!H58),AND(OR(H$1005="",Datos!H58&gt;=H$1005),OR(H$1006="",Datos!H58&lt;=H$1006))),FALSE),OR(ISNUMBER(FIND(";"&amp;UPPER(TRIM(Datos!H58&amp;""))&amp;"=",H$1007)),ISNUMBER(FIND(";"&amp;UPPER(TRIM(Datos!H58&amp;""))&amp;";",H$1007))),OR(UPPER(TRIM(Datos!H58&amp;""))="SÍ",UPPER(TRIM(Datos!H58&amp;""))="SI",UPPER(TRIM(Datos!H58&amp;""))="NO"),IF(ISNUMBER(Datos!H58),AND(OR(H$1005="",Datos!H58&gt;=H$1005),OR(H$1006="",Datos!H58&lt;=H$1006)),FALSE),TRUE))))</f>
        <v>0.0</v>
      </c>
      <c r="I58">
        <f>IF(Datos!I58="",0,IF(AND(I$1008&lt;&gt;"",Datos!I58=I$1008),0,IF(I$1004=0,0,1-CHOOSE(I$1004,IF(ISNUMBER(Datos!I58),AND(OR(I$1005="",Datos!I58&gt;=I$1005),OR(I$1006="",Datos!I58&lt;=I$1006)),FALSE),IF(ISNUMBER(Datos!I58),AND(Datos!I58=INT(Datos!I58),AND(OR(I$1005="",Datos!I58&gt;=I$1005),OR(I$1006="",Datos!I58&lt;=I$1006))),FALSE),OR(ISNUMBER(FIND(";"&amp;UPPER(TRIM(Datos!I58&amp;""))&amp;"=",I$1007)),ISNUMBER(FIND(";"&amp;UPPER(TRIM(Datos!I58&amp;""))&amp;";",I$1007))),OR(UPPER(TRIM(Datos!I58&amp;""))="SÍ",UPPER(TRIM(Datos!I58&amp;""))="SI",UPPER(TRIM(Datos!I58&amp;""))="NO"),IF(ISNUMBER(Datos!I58),AND(OR(I$1005="",Datos!I58&gt;=I$1005),OR(I$1006="",Datos!I58&lt;=I$1006)),FALSE),TRUE))))</f>
        <v>0.0</v>
      </c>
      <c r="J58">
        <f>IF(Datos!J58="",0,IF(AND(J$1008&lt;&gt;"",Datos!J58=J$1008),0,IF(J$1004=0,0,1-CHOOSE(J$1004,IF(ISNUMBER(Datos!J58),AND(OR(J$1005="",Datos!J58&gt;=J$1005),OR(J$1006="",Datos!J58&lt;=J$1006)),FALSE),IF(ISNUMBER(Datos!J58),AND(Datos!J58=INT(Datos!J58),AND(OR(J$1005="",Datos!J58&gt;=J$1005),OR(J$1006="",Datos!J58&lt;=J$1006))),FALSE),OR(ISNUMBER(FIND(";"&amp;UPPER(TRIM(Datos!J58&amp;""))&amp;"=",J$1007)),ISNUMBER(FIND(";"&amp;UPPER(TRIM(Datos!J58&amp;""))&amp;";",J$1007))),OR(UPPER(TRIM(Datos!J58&amp;""))="SÍ",UPPER(TRIM(Datos!J58&amp;""))="SI",UPPER(TRIM(Datos!J58&amp;""))="NO"),IF(ISNUMBER(Datos!J58),AND(OR(J$1005="",Datos!J58&gt;=J$1005),OR(J$1006="",Datos!J58&lt;=J$1006)),FALSE),TRUE))))</f>
        <v>0.0</v>
      </c>
      <c r="K58">
        <f>IF(Datos!K58="",0,IF(AND(K$1008&lt;&gt;"",Datos!K58=K$1008),0,IF(K$1004=0,0,1-CHOOSE(K$1004,IF(ISNUMBER(Datos!K58),AND(OR(K$1005="",Datos!K58&gt;=K$1005),OR(K$1006="",Datos!K58&lt;=K$1006)),FALSE),IF(ISNUMBER(Datos!K58),AND(Datos!K58=INT(Datos!K58),AND(OR(K$1005="",Datos!K58&gt;=K$1005),OR(K$1006="",Datos!K58&lt;=K$1006))),FALSE),OR(ISNUMBER(FIND(";"&amp;UPPER(TRIM(Datos!K58&amp;""))&amp;"=",K$1007)),ISNUMBER(FIND(";"&amp;UPPER(TRIM(Datos!K58&amp;""))&amp;";",K$1007))),OR(UPPER(TRIM(Datos!K58&amp;""))="SÍ",UPPER(TRIM(Datos!K58&amp;""))="SI",UPPER(TRIM(Datos!K58&amp;""))="NO"),IF(ISNUMBER(Datos!K58),AND(OR(K$1005="",Datos!K58&gt;=K$1005),OR(K$1006="",Datos!K58&lt;=K$1006)),FALSE),TRUE))))</f>
        <v>0.0</v>
      </c>
      <c r="L58">
        <f>IF(Datos!L58="",0,IF(AND(L$1008&lt;&gt;"",Datos!L58=L$1008),0,IF(L$1004=0,0,1-CHOOSE(L$1004,IF(ISNUMBER(Datos!L58),AND(OR(L$1005="",Datos!L58&gt;=L$1005),OR(L$1006="",Datos!L58&lt;=L$1006)),FALSE),IF(ISNUMBER(Datos!L58),AND(Datos!L58=INT(Datos!L58),AND(OR(L$1005="",Datos!L58&gt;=L$1005),OR(L$1006="",Datos!L58&lt;=L$1006))),FALSE),OR(ISNUMBER(FIND(";"&amp;UPPER(TRIM(Datos!L58&amp;""))&amp;"=",L$1007)),ISNUMBER(FIND(";"&amp;UPPER(TRIM(Datos!L58&amp;""))&amp;";",L$1007))),OR(UPPER(TRIM(Datos!L58&amp;""))="SÍ",UPPER(TRIM(Datos!L58&amp;""))="SI",UPPER(TRIM(Datos!L58&amp;""))="NO"),IF(ISNUMBER(Datos!L58),AND(OR(L$1005="",Datos!L58&gt;=L$1005),OR(L$1006="",Datos!L58&lt;=L$1006)),FALSE),TRUE))))</f>
        <v>0.0</v>
      </c>
      <c r="M58">
        <f>IF(Datos!M58="",0,IF(AND(M$1008&lt;&gt;"",Datos!M58=M$1008),0,IF(M$1004=0,0,1-CHOOSE(M$1004,IF(ISNUMBER(Datos!M58),AND(OR(M$1005="",Datos!M58&gt;=M$1005),OR(M$1006="",Datos!M58&lt;=M$1006)),FALSE),IF(ISNUMBER(Datos!M58),AND(Datos!M58=INT(Datos!M58),AND(OR(M$1005="",Datos!M58&gt;=M$1005),OR(M$1006="",Datos!M58&lt;=M$1006))),FALSE),OR(ISNUMBER(FIND(";"&amp;UPPER(TRIM(Datos!M58&amp;""))&amp;"=",M$1007)),ISNUMBER(FIND(";"&amp;UPPER(TRIM(Datos!M58&amp;""))&amp;";",M$1007))),OR(UPPER(TRIM(Datos!M58&amp;""))="SÍ",UPPER(TRIM(Datos!M58&amp;""))="SI",UPPER(TRIM(Datos!M58&amp;""))="NO"),IF(ISNUMBER(Datos!M58),AND(OR(M$1005="",Datos!M58&gt;=M$1005),OR(M$1006="",Datos!M58&lt;=M$1006)),FALSE),TRUE))))</f>
        <v>0.0</v>
      </c>
      <c r="N58">
        <f>IF(Datos!N58="",0,IF(AND(N$1008&lt;&gt;"",Datos!N58=N$1008),0,IF(N$1004=0,0,1-CHOOSE(N$1004,IF(ISNUMBER(Datos!N58),AND(OR(N$1005="",Datos!N58&gt;=N$1005),OR(N$1006="",Datos!N58&lt;=N$1006)),FALSE),IF(ISNUMBER(Datos!N58),AND(Datos!N58=INT(Datos!N58),AND(OR(N$1005="",Datos!N58&gt;=N$1005),OR(N$1006="",Datos!N58&lt;=N$1006))),FALSE),OR(ISNUMBER(FIND(";"&amp;UPPER(TRIM(Datos!N58&amp;""))&amp;"=",N$1007)),ISNUMBER(FIND(";"&amp;UPPER(TRIM(Datos!N58&amp;""))&amp;";",N$1007))),OR(UPPER(TRIM(Datos!N58&amp;""))="SÍ",UPPER(TRIM(Datos!N58&amp;""))="SI",UPPER(TRIM(Datos!N58&amp;""))="NO"),IF(ISNUMBER(Datos!N58),AND(OR(N$1005="",Datos!N58&gt;=N$1005),OR(N$1006="",Datos!N58&lt;=N$1006)),FALSE),TRUE))))</f>
        <v>0.0</v>
      </c>
      <c r="O58">
        <f>IF(Datos!O58="",0,IF(AND(O$1008&lt;&gt;"",Datos!O58=O$1008),0,IF(O$1004=0,0,1-CHOOSE(O$1004,IF(ISNUMBER(Datos!O58),AND(OR(O$1005="",Datos!O58&gt;=O$1005),OR(O$1006="",Datos!O58&lt;=O$1006)),FALSE),IF(ISNUMBER(Datos!O58),AND(Datos!O58=INT(Datos!O58),AND(OR(O$1005="",Datos!O58&gt;=O$1005),OR(O$1006="",Datos!O58&lt;=O$1006))),FALSE),OR(ISNUMBER(FIND(";"&amp;UPPER(TRIM(Datos!O58&amp;""))&amp;"=",O$1007)),ISNUMBER(FIND(";"&amp;UPPER(TRIM(Datos!O58&amp;""))&amp;";",O$1007))),OR(UPPER(TRIM(Datos!O58&amp;""))="SÍ",UPPER(TRIM(Datos!O58&amp;""))="SI",UPPER(TRIM(Datos!O58&amp;""))="NO"),IF(ISNUMBER(Datos!O58),AND(OR(O$1005="",Datos!O58&gt;=O$1005),OR(O$1006="",Datos!O58&lt;=O$1006)),FALSE),TRUE))))</f>
        <v>0.0</v>
      </c>
      <c r="P58">
        <f>IF(Datos!P58="",0,IF(AND(P$1008&lt;&gt;"",Datos!P58=P$1008),0,IF(P$1004=0,0,1-CHOOSE(P$1004,IF(ISNUMBER(Datos!P58),AND(OR(P$1005="",Datos!P58&gt;=P$1005),OR(P$1006="",Datos!P58&lt;=P$1006)),FALSE),IF(ISNUMBER(Datos!P58),AND(Datos!P58=INT(Datos!P58),AND(OR(P$1005="",Datos!P58&gt;=P$1005),OR(P$1006="",Datos!P58&lt;=P$1006))),FALSE),OR(ISNUMBER(FIND(";"&amp;UPPER(TRIM(Datos!P58&amp;""))&amp;"=",P$1007)),ISNUMBER(FIND(";"&amp;UPPER(TRIM(Datos!P58&amp;""))&amp;";",P$1007))),OR(UPPER(TRIM(Datos!P58&amp;""))="SÍ",UPPER(TRIM(Datos!P58&amp;""))="SI",UPPER(TRIM(Datos!P58&amp;""))="NO"),IF(ISNUMBER(Datos!P58),AND(OR(P$1005="",Datos!P58&gt;=P$1005),OR(P$1006="",Datos!P58&lt;=P$1006)),FALSE),TRUE))))</f>
        <v>0.0</v>
      </c>
      <c r="Q58">
        <f>IF(Datos!Q58="",0,IF(AND(Q$1008&lt;&gt;"",Datos!Q58=Q$1008),0,IF(Q$1004=0,0,1-CHOOSE(Q$1004,IF(ISNUMBER(Datos!Q58),AND(OR(Q$1005="",Datos!Q58&gt;=Q$1005),OR(Q$1006="",Datos!Q58&lt;=Q$1006)),FALSE),IF(ISNUMBER(Datos!Q58),AND(Datos!Q58=INT(Datos!Q58),AND(OR(Q$1005="",Datos!Q58&gt;=Q$1005),OR(Q$1006="",Datos!Q58&lt;=Q$1006))),FALSE),OR(ISNUMBER(FIND(";"&amp;UPPER(TRIM(Datos!Q58&amp;""))&amp;"=",Q$1007)),ISNUMBER(FIND(";"&amp;UPPER(TRIM(Datos!Q58&amp;""))&amp;";",Q$1007))),OR(UPPER(TRIM(Datos!Q58&amp;""))="SÍ",UPPER(TRIM(Datos!Q58&amp;""))="SI",UPPER(TRIM(Datos!Q58&amp;""))="NO"),IF(ISNUMBER(Datos!Q58),AND(OR(Q$1005="",Datos!Q58&gt;=Q$1005),OR(Q$1006="",Datos!Q58&lt;=Q$1006)),FALSE),TRUE))))</f>
        <v>0.0</v>
      </c>
      <c r="R58">
        <f>IF(Datos!R58="",0,IF(AND(R$1008&lt;&gt;"",Datos!R58=R$1008),0,IF(R$1004=0,0,1-CHOOSE(R$1004,IF(ISNUMBER(Datos!R58),AND(OR(R$1005="",Datos!R58&gt;=R$1005),OR(R$1006="",Datos!R58&lt;=R$1006)),FALSE),IF(ISNUMBER(Datos!R58),AND(Datos!R58=INT(Datos!R58),AND(OR(R$1005="",Datos!R58&gt;=R$1005),OR(R$1006="",Datos!R58&lt;=R$1006))),FALSE),OR(ISNUMBER(FIND(";"&amp;UPPER(TRIM(Datos!R58&amp;""))&amp;"=",R$1007)),ISNUMBER(FIND(";"&amp;UPPER(TRIM(Datos!R58&amp;""))&amp;";",R$1007))),OR(UPPER(TRIM(Datos!R58&amp;""))="SÍ",UPPER(TRIM(Datos!R58&amp;""))="SI",UPPER(TRIM(Datos!R58&amp;""))="NO"),IF(ISNUMBER(Datos!R58),AND(OR(R$1005="",Datos!R58&gt;=R$1005),OR(R$1006="",Datos!R58&lt;=R$1006)),FALSE),TRUE))))</f>
        <v>0.0</v>
      </c>
      <c r="S58">
        <f>IF(Datos!S58="",0,IF(AND(S$1008&lt;&gt;"",Datos!S58=S$1008),0,IF(S$1004=0,0,1-CHOOSE(S$1004,IF(ISNUMBER(Datos!S58),AND(OR(S$1005="",Datos!S58&gt;=S$1005),OR(S$1006="",Datos!S58&lt;=S$1006)),FALSE),IF(ISNUMBER(Datos!S58),AND(Datos!S58=INT(Datos!S58),AND(OR(S$1005="",Datos!S58&gt;=S$1005),OR(S$1006="",Datos!S58&lt;=S$1006))),FALSE),OR(ISNUMBER(FIND(";"&amp;UPPER(TRIM(Datos!S58&amp;""))&amp;"=",S$1007)),ISNUMBER(FIND(";"&amp;UPPER(TRIM(Datos!S58&amp;""))&amp;";",S$1007))),OR(UPPER(TRIM(Datos!S58&amp;""))="SÍ",UPPER(TRIM(Datos!S58&amp;""))="SI",UPPER(TRIM(Datos!S58&amp;""))="NO"),IF(ISNUMBER(Datos!S58),AND(OR(S$1005="",Datos!S58&gt;=S$1005),OR(S$1006="",Datos!S58&lt;=S$1006)),FALSE),TRUE))))</f>
        <v>0.0</v>
      </c>
      <c r="T58">
        <f>IF(Datos!T58="",0,IF(AND(T$1008&lt;&gt;"",Datos!T58=T$1008),0,IF(T$1004=0,0,1-CHOOSE(T$1004,IF(ISNUMBER(Datos!T58),AND(OR(T$1005="",Datos!T58&gt;=T$1005),OR(T$1006="",Datos!T58&lt;=T$1006)),FALSE),IF(ISNUMBER(Datos!T58),AND(Datos!T58=INT(Datos!T58),AND(OR(T$1005="",Datos!T58&gt;=T$1005),OR(T$1006="",Datos!T58&lt;=T$1006))),FALSE),OR(ISNUMBER(FIND(";"&amp;UPPER(TRIM(Datos!T58&amp;""))&amp;"=",T$1007)),ISNUMBER(FIND(";"&amp;UPPER(TRIM(Datos!T58&amp;""))&amp;";",T$1007))),OR(UPPER(TRIM(Datos!T58&amp;""))="SÍ",UPPER(TRIM(Datos!T58&amp;""))="SI",UPPER(TRIM(Datos!T58&amp;""))="NO"),IF(ISNUMBER(Datos!T58),AND(OR(T$1005="",Datos!T58&gt;=T$1005),OR(T$1006="",Datos!T58&lt;=T$1006)),FALSE),TRUE))))</f>
        <v>0.0</v>
      </c>
      <c r="U58">
        <f>IF(Datos!U58="",0,IF(AND(U$1008&lt;&gt;"",Datos!U58=U$1008),0,IF(U$1004=0,0,1-CHOOSE(U$1004,IF(ISNUMBER(Datos!U58),AND(OR(U$1005="",Datos!U58&gt;=U$1005),OR(U$1006="",Datos!U58&lt;=U$1006)),FALSE),IF(ISNUMBER(Datos!U58),AND(Datos!U58=INT(Datos!U58),AND(OR(U$1005="",Datos!U58&gt;=U$1005),OR(U$1006="",Datos!U58&lt;=U$1006))),FALSE),OR(ISNUMBER(FIND(";"&amp;UPPER(TRIM(Datos!U58&amp;""))&amp;"=",U$1007)),ISNUMBER(FIND(";"&amp;UPPER(TRIM(Datos!U58&amp;""))&amp;";",U$1007))),OR(UPPER(TRIM(Datos!U58&amp;""))="SÍ",UPPER(TRIM(Datos!U58&amp;""))="SI",UPPER(TRIM(Datos!U58&amp;""))="NO"),IF(ISNUMBER(Datos!U58),AND(OR(U$1005="",Datos!U58&gt;=U$1005),OR(U$1006="",Datos!U58&lt;=U$1006)),FALSE),TRUE))))</f>
        <v>0.0</v>
      </c>
      <c r="V58">
        <f>IF(Datos!V58="",0,IF(AND(V$1008&lt;&gt;"",Datos!V58=V$1008),0,IF(V$1004=0,0,1-CHOOSE(V$1004,IF(ISNUMBER(Datos!V58),AND(OR(V$1005="",Datos!V58&gt;=V$1005),OR(V$1006="",Datos!V58&lt;=V$1006)),FALSE),IF(ISNUMBER(Datos!V58),AND(Datos!V58=INT(Datos!V58),AND(OR(V$1005="",Datos!V58&gt;=V$1005),OR(V$1006="",Datos!V58&lt;=V$1006))),FALSE),OR(ISNUMBER(FIND(";"&amp;UPPER(TRIM(Datos!V58&amp;""))&amp;"=",V$1007)),ISNUMBER(FIND(";"&amp;UPPER(TRIM(Datos!V58&amp;""))&amp;";",V$1007))),OR(UPPER(TRIM(Datos!V58&amp;""))="SÍ",UPPER(TRIM(Datos!V58&amp;""))="SI",UPPER(TRIM(Datos!V58&amp;""))="NO"),IF(ISNUMBER(Datos!V58),AND(OR(V$1005="",Datos!V58&gt;=V$1005),OR(V$1006="",Datos!V58&lt;=V$1006)),FALSE),TRUE))))</f>
        <v>0.0</v>
      </c>
      <c r="W58">
        <f>IF(Datos!W58="",0,IF(AND(W$1008&lt;&gt;"",Datos!W58=W$1008),0,IF(W$1004=0,0,1-CHOOSE(W$1004,IF(ISNUMBER(Datos!W58),AND(OR(W$1005="",Datos!W58&gt;=W$1005),OR(W$1006="",Datos!W58&lt;=W$1006)),FALSE),IF(ISNUMBER(Datos!W58),AND(Datos!W58=INT(Datos!W58),AND(OR(W$1005="",Datos!W58&gt;=W$1005),OR(W$1006="",Datos!W58&lt;=W$1006))),FALSE),OR(ISNUMBER(FIND(";"&amp;UPPER(TRIM(Datos!W58&amp;""))&amp;"=",W$1007)),ISNUMBER(FIND(";"&amp;UPPER(TRIM(Datos!W58&amp;""))&amp;";",W$1007))),OR(UPPER(TRIM(Datos!W58&amp;""))="SÍ",UPPER(TRIM(Datos!W58&amp;""))="SI",UPPER(TRIM(Datos!W58&amp;""))="NO"),IF(ISNUMBER(Datos!W58),AND(OR(W$1005="",Datos!W58&gt;=W$1005),OR(W$1006="",Datos!W58&lt;=W$1006)),FALSE),TRUE))))</f>
        <v>0.0</v>
      </c>
      <c r="X58">
        <f>IF(Datos!X58="",0,IF(AND(X$1008&lt;&gt;"",Datos!X58=X$1008),0,IF(X$1004=0,0,1-CHOOSE(X$1004,IF(ISNUMBER(Datos!X58),AND(OR(X$1005="",Datos!X58&gt;=X$1005),OR(X$1006="",Datos!X58&lt;=X$1006)),FALSE),IF(ISNUMBER(Datos!X58),AND(Datos!X58=INT(Datos!X58),AND(OR(X$1005="",Datos!X58&gt;=X$1005),OR(X$1006="",Datos!X58&lt;=X$1006))),FALSE),OR(ISNUMBER(FIND(";"&amp;UPPER(TRIM(Datos!X58&amp;""))&amp;"=",X$1007)),ISNUMBER(FIND(";"&amp;UPPER(TRIM(Datos!X58&amp;""))&amp;";",X$1007))),OR(UPPER(TRIM(Datos!X58&amp;""))="SÍ",UPPER(TRIM(Datos!X58&amp;""))="SI",UPPER(TRIM(Datos!X58&amp;""))="NO"),IF(ISNUMBER(Datos!X58),AND(OR(X$1005="",Datos!X58&gt;=X$1005),OR(X$1006="",Datos!X58&lt;=X$1006)),FALSE),TRUE))))</f>
        <v>0.0</v>
      </c>
      <c r="Y58">
        <f>IF(Datos!Y58="",0,IF(AND(Y$1008&lt;&gt;"",Datos!Y58=Y$1008),0,IF(Y$1004=0,0,1-CHOOSE(Y$1004,IF(ISNUMBER(Datos!Y58),AND(OR(Y$1005="",Datos!Y58&gt;=Y$1005),OR(Y$1006="",Datos!Y58&lt;=Y$1006)),FALSE),IF(ISNUMBER(Datos!Y58),AND(Datos!Y58=INT(Datos!Y58),AND(OR(Y$1005="",Datos!Y58&gt;=Y$1005),OR(Y$1006="",Datos!Y58&lt;=Y$1006))),FALSE),OR(ISNUMBER(FIND(";"&amp;UPPER(TRIM(Datos!Y58&amp;""))&amp;"=",Y$1007)),ISNUMBER(FIND(";"&amp;UPPER(TRIM(Datos!Y58&amp;""))&amp;";",Y$1007))),OR(UPPER(TRIM(Datos!Y58&amp;""))="SÍ",UPPER(TRIM(Datos!Y58&amp;""))="SI",UPPER(TRIM(Datos!Y58&amp;""))="NO"),IF(ISNUMBER(Datos!Y58),AND(OR(Y$1005="",Datos!Y58&gt;=Y$1005),OR(Y$1006="",Datos!Y58&lt;=Y$1006)),FALSE),TRUE))))</f>
        <v>0.0</v>
      </c>
      <c r="Z58">
        <f>IF(Datos!Z58="",0,IF(AND(Z$1008&lt;&gt;"",Datos!Z58=Z$1008),0,IF(Z$1004=0,0,1-CHOOSE(Z$1004,IF(ISNUMBER(Datos!Z58),AND(OR(Z$1005="",Datos!Z58&gt;=Z$1005),OR(Z$1006="",Datos!Z58&lt;=Z$1006)),FALSE),IF(ISNUMBER(Datos!Z58),AND(Datos!Z58=INT(Datos!Z58),AND(OR(Z$1005="",Datos!Z58&gt;=Z$1005),OR(Z$1006="",Datos!Z58&lt;=Z$1006))),FALSE),OR(ISNUMBER(FIND(";"&amp;UPPER(TRIM(Datos!Z58&amp;""))&amp;"=",Z$1007)),ISNUMBER(FIND(";"&amp;UPPER(TRIM(Datos!Z58&amp;""))&amp;";",Z$1007))),OR(UPPER(TRIM(Datos!Z58&amp;""))="SÍ",UPPER(TRIM(Datos!Z58&amp;""))="SI",UPPER(TRIM(Datos!Z58&amp;""))="NO"),IF(ISNUMBER(Datos!Z58),AND(OR(Z$1005="",Datos!Z58&gt;=Z$1005),OR(Z$1006="",Datos!Z58&lt;=Z$1006)),FALSE),TRUE))))</f>
        <v>0.0</v>
      </c>
      <c r="AA58">
        <f>IF(Datos!AA58="",0,IF(AND(AA$1008&lt;&gt;"",Datos!AA58=AA$1008),0,IF(AA$1004=0,0,1-CHOOSE(AA$1004,IF(ISNUMBER(Datos!AA58),AND(OR(AA$1005="",Datos!AA58&gt;=AA$1005),OR(AA$1006="",Datos!AA58&lt;=AA$1006)),FALSE),IF(ISNUMBER(Datos!AA58),AND(Datos!AA58=INT(Datos!AA58),AND(OR(AA$1005="",Datos!AA58&gt;=AA$1005),OR(AA$1006="",Datos!AA58&lt;=AA$1006))),FALSE),OR(ISNUMBER(FIND(";"&amp;UPPER(TRIM(Datos!AA58&amp;""))&amp;"=",AA$1007)),ISNUMBER(FIND(";"&amp;UPPER(TRIM(Datos!AA58&amp;""))&amp;";",AA$1007))),OR(UPPER(TRIM(Datos!AA58&amp;""))="SÍ",UPPER(TRIM(Datos!AA58&amp;""))="SI",UPPER(TRIM(Datos!AA58&amp;""))="NO"),IF(ISNUMBER(Datos!AA58),AND(OR(AA$1005="",Datos!AA58&gt;=AA$1005),OR(AA$1006="",Datos!AA58&lt;=AA$1006)),FALSE),TRUE))))</f>
        <v>0.0</v>
      </c>
      <c r="AB58">
        <f>IF(Datos!AB58="",0,IF(AND(AB$1008&lt;&gt;"",Datos!AB58=AB$1008),0,IF(AB$1004=0,0,1-CHOOSE(AB$1004,IF(ISNUMBER(Datos!AB58),AND(OR(AB$1005="",Datos!AB58&gt;=AB$1005),OR(AB$1006="",Datos!AB58&lt;=AB$1006)),FALSE),IF(ISNUMBER(Datos!AB58),AND(Datos!AB58=INT(Datos!AB58),AND(OR(AB$1005="",Datos!AB58&gt;=AB$1005),OR(AB$1006="",Datos!AB58&lt;=AB$1006))),FALSE),OR(ISNUMBER(FIND(";"&amp;UPPER(TRIM(Datos!AB58&amp;""))&amp;"=",AB$1007)),ISNUMBER(FIND(";"&amp;UPPER(TRIM(Datos!AB58&amp;""))&amp;";",AB$1007))),OR(UPPER(TRIM(Datos!AB58&amp;""))="SÍ",UPPER(TRIM(Datos!AB58&amp;""))="SI",UPPER(TRIM(Datos!AB58&amp;""))="NO"),IF(ISNUMBER(Datos!AB58),AND(OR(AB$1005="",Datos!AB58&gt;=AB$1005),OR(AB$1006="",Datos!AB58&lt;=AB$1006)),FALSE),TRUE))))</f>
        <v>0.0</v>
      </c>
      <c r="AC58">
        <f>IF(Datos!AC58="",0,IF(AND(AC$1008&lt;&gt;"",Datos!AC58=AC$1008),0,IF(AC$1004=0,0,1-CHOOSE(AC$1004,IF(ISNUMBER(Datos!AC58),AND(OR(AC$1005="",Datos!AC58&gt;=AC$1005),OR(AC$1006="",Datos!AC58&lt;=AC$1006)),FALSE),IF(ISNUMBER(Datos!AC58),AND(Datos!AC58=INT(Datos!AC58),AND(OR(AC$1005="",Datos!AC58&gt;=AC$1005),OR(AC$1006="",Datos!AC58&lt;=AC$1006))),FALSE),OR(ISNUMBER(FIND(";"&amp;UPPER(TRIM(Datos!AC58&amp;""))&amp;"=",AC$1007)),ISNUMBER(FIND(";"&amp;UPPER(TRIM(Datos!AC58&amp;""))&amp;";",AC$1007))),OR(UPPER(TRIM(Datos!AC58&amp;""))="SÍ",UPPER(TRIM(Datos!AC58&amp;""))="SI",UPPER(TRIM(Datos!AC58&amp;""))="NO"),IF(ISNUMBER(Datos!AC58),AND(OR(AC$1005="",Datos!AC58&gt;=AC$1005),OR(AC$1006="",Datos!AC58&lt;=AC$1006)),FALSE),TRUE))))</f>
        <v>0.0</v>
      </c>
      <c r="AD58">
        <f>IF(Datos!AD58="",0,IF(AND(AD$1008&lt;&gt;"",Datos!AD58=AD$1008),0,IF(AD$1004=0,0,1-CHOOSE(AD$1004,IF(ISNUMBER(Datos!AD58),AND(OR(AD$1005="",Datos!AD58&gt;=AD$1005),OR(AD$1006="",Datos!AD58&lt;=AD$1006)),FALSE),IF(ISNUMBER(Datos!AD58),AND(Datos!AD58=INT(Datos!AD58),AND(OR(AD$1005="",Datos!AD58&gt;=AD$1005),OR(AD$1006="",Datos!AD58&lt;=AD$1006))),FALSE),OR(ISNUMBER(FIND(";"&amp;UPPER(TRIM(Datos!AD58&amp;""))&amp;"=",AD$1007)),ISNUMBER(FIND(";"&amp;UPPER(TRIM(Datos!AD58&amp;""))&amp;";",AD$1007))),OR(UPPER(TRIM(Datos!AD58&amp;""))="SÍ",UPPER(TRIM(Datos!AD58&amp;""))="SI",UPPER(TRIM(Datos!AD58&amp;""))="NO"),IF(ISNUMBER(Datos!AD58),AND(OR(AD$1005="",Datos!AD58&gt;=AD$1005),OR(AD$1006="",Datos!AD58&lt;=AD$1006)),FALSE),TRUE))))</f>
        <v>0.0</v>
      </c>
      <c r="AE58">
        <f>IF(Datos!AE58="",0,IF(AND(AE$1008&lt;&gt;"",Datos!AE58=AE$1008),0,IF(AE$1004=0,0,1-CHOOSE(AE$1004,IF(ISNUMBER(Datos!AE58),AND(OR(AE$1005="",Datos!AE58&gt;=AE$1005),OR(AE$1006="",Datos!AE58&lt;=AE$1006)),FALSE),IF(ISNUMBER(Datos!AE58),AND(Datos!AE58=INT(Datos!AE58),AND(OR(AE$1005="",Datos!AE58&gt;=AE$1005),OR(AE$1006="",Datos!AE58&lt;=AE$1006))),FALSE),OR(ISNUMBER(FIND(";"&amp;UPPER(TRIM(Datos!AE58&amp;""))&amp;"=",AE$1007)),ISNUMBER(FIND(";"&amp;UPPER(TRIM(Datos!AE58&amp;""))&amp;";",AE$1007))),OR(UPPER(TRIM(Datos!AE58&amp;""))="SÍ",UPPER(TRIM(Datos!AE58&amp;""))="SI",UPPER(TRIM(Datos!AE58&amp;""))="NO"),IF(ISNUMBER(Datos!AE58),AND(OR(AE$1005="",Datos!AE58&gt;=AE$1005),OR(AE$1006="",Datos!AE58&lt;=AE$1006)),FALSE),TRUE))))</f>
        <v>0.0</v>
      </c>
    </row>
    <row r="59" spans="2:31">
      <c r="B59">
        <f>IF(Datos!B59="",0,IF(AND(B$1008&lt;&gt;"",Datos!B59=B$1008),0,IF(B$1004=0,0,1-CHOOSE(B$1004,IF(ISNUMBER(Datos!B59),AND(OR(B$1005="",Datos!B59&gt;=B$1005),OR(B$1006="",Datos!B59&lt;=B$1006)),FALSE),IF(ISNUMBER(Datos!B59),AND(Datos!B59=INT(Datos!B59),AND(OR(B$1005="",Datos!B59&gt;=B$1005),OR(B$1006="",Datos!B59&lt;=B$1006))),FALSE),OR(ISNUMBER(FIND(";"&amp;UPPER(TRIM(Datos!B59&amp;""))&amp;"=",B$1007)),ISNUMBER(FIND(";"&amp;UPPER(TRIM(Datos!B59&amp;""))&amp;";",B$1007))),OR(UPPER(TRIM(Datos!B59&amp;""))="SÍ",UPPER(TRIM(Datos!B59&amp;""))="SI",UPPER(TRIM(Datos!B59&amp;""))="NO"),IF(ISNUMBER(Datos!B59),AND(OR(B$1005="",Datos!B59&gt;=B$1005),OR(B$1006="",Datos!B59&lt;=B$1006)),FALSE),TRUE))))</f>
        <v>0.0</v>
      </c>
      <c r="C59">
        <f>IF(Datos!C59="",0,IF(AND(C$1008&lt;&gt;"",Datos!C59=C$1008),0,IF(C$1004=0,0,1-CHOOSE(C$1004,IF(ISNUMBER(Datos!C59),AND(OR(C$1005="",Datos!C59&gt;=C$1005),OR(C$1006="",Datos!C59&lt;=C$1006)),FALSE),IF(ISNUMBER(Datos!C59),AND(Datos!C59=INT(Datos!C59),AND(OR(C$1005="",Datos!C59&gt;=C$1005),OR(C$1006="",Datos!C59&lt;=C$1006))),FALSE),OR(ISNUMBER(FIND(";"&amp;UPPER(TRIM(Datos!C59&amp;""))&amp;"=",C$1007)),ISNUMBER(FIND(";"&amp;UPPER(TRIM(Datos!C59&amp;""))&amp;";",C$1007))),OR(UPPER(TRIM(Datos!C59&amp;""))="SÍ",UPPER(TRIM(Datos!C59&amp;""))="SI",UPPER(TRIM(Datos!C59&amp;""))="NO"),IF(ISNUMBER(Datos!C59),AND(OR(C$1005="",Datos!C59&gt;=C$1005),OR(C$1006="",Datos!C59&lt;=C$1006)),FALSE),TRUE))))</f>
        <v>0.0</v>
      </c>
      <c r="D59">
        <f>IF(Datos!D59="",0,IF(AND(D$1008&lt;&gt;"",Datos!D59=D$1008),0,IF(D$1004=0,0,1-CHOOSE(D$1004,IF(ISNUMBER(Datos!D59),AND(OR(D$1005="",Datos!D59&gt;=D$1005),OR(D$1006="",Datos!D59&lt;=D$1006)),FALSE),IF(ISNUMBER(Datos!D59),AND(Datos!D59=INT(Datos!D59),AND(OR(D$1005="",Datos!D59&gt;=D$1005),OR(D$1006="",Datos!D59&lt;=D$1006))),FALSE),OR(ISNUMBER(FIND(";"&amp;UPPER(TRIM(Datos!D59&amp;""))&amp;"=",D$1007)),ISNUMBER(FIND(";"&amp;UPPER(TRIM(Datos!D59&amp;""))&amp;";",D$1007))),OR(UPPER(TRIM(Datos!D59&amp;""))="SÍ",UPPER(TRIM(Datos!D59&amp;""))="SI",UPPER(TRIM(Datos!D59&amp;""))="NO"),IF(ISNUMBER(Datos!D59),AND(OR(D$1005="",Datos!D59&gt;=D$1005),OR(D$1006="",Datos!D59&lt;=D$1006)),FALSE),TRUE))))</f>
        <v>0.0</v>
      </c>
      <c r="E59">
        <f>IF(Datos!E59="",0,IF(AND(E$1008&lt;&gt;"",Datos!E59=E$1008),0,IF(E$1004=0,0,1-CHOOSE(E$1004,IF(ISNUMBER(Datos!E59),AND(OR(E$1005="",Datos!E59&gt;=E$1005),OR(E$1006="",Datos!E59&lt;=E$1006)),FALSE),IF(ISNUMBER(Datos!E59),AND(Datos!E59=INT(Datos!E59),AND(OR(E$1005="",Datos!E59&gt;=E$1005),OR(E$1006="",Datos!E59&lt;=E$1006))),FALSE),OR(ISNUMBER(FIND(";"&amp;UPPER(TRIM(Datos!E59&amp;""))&amp;"=",E$1007)),ISNUMBER(FIND(";"&amp;UPPER(TRIM(Datos!E59&amp;""))&amp;";",E$1007))),OR(UPPER(TRIM(Datos!E59&amp;""))="SÍ",UPPER(TRIM(Datos!E59&amp;""))="SI",UPPER(TRIM(Datos!E59&amp;""))="NO"),IF(ISNUMBER(Datos!E59),AND(OR(E$1005="",Datos!E59&gt;=E$1005),OR(E$1006="",Datos!E59&lt;=E$1006)),FALSE),TRUE))))</f>
        <v>0.0</v>
      </c>
      <c r="F59">
        <f>IF(Datos!F59="",0,IF(AND(F$1008&lt;&gt;"",Datos!F59=F$1008),0,IF(F$1004=0,0,1-CHOOSE(F$1004,IF(ISNUMBER(Datos!F59),AND(OR(F$1005="",Datos!F59&gt;=F$1005),OR(F$1006="",Datos!F59&lt;=F$1006)),FALSE),IF(ISNUMBER(Datos!F59),AND(Datos!F59=INT(Datos!F59),AND(OR(F$1005="",Datos!F59&gt;=F$1005),OR(F$1006="",Datos!F59&lt;=F$1006))),FALSE),OR(ISNUMBER(FIND(";"&amp;UPPER(TRIM(Datos!F59&amp;""))&amp;"=",F$1007)),ISNUMBER(FIND(";"&amp;UPPER(TRIM(Datos!F59&amp;""))&amp;";",F$1007))),OR(UPPER(TRIM(Datos!F59&amp;""))="SÍ",UPPER(TRIM(Datos!F59&amp;""))="SI",UPPER(TRIM(Datos!F59&amp;""))="NO"),IF(ISNUMBER(Datos!F59),AND(OR(F$1005="",Datos!F59&gt;=F$1005),OR(F$1006="",Datos!F59&lt;=F$1006)),FALSE),TRUE))))</f>
        <v>0.0</v>
      </c>
      <c r="G59">
        <f>IF(Datos!G59="",0,IF(AND(G$1008&lt;&gt;"",Datos!G59=G$1008),0,IF(G$1004=0,0,1-CHOOSE(G$1004,IF(ISNUMBER(Datos!G59),AND(OR(G$1005="",Datos!G59&gt;=G$1005),OR(G$1006="",Datos!G59&lt;=G$1006)),FALSE),IF(ISNUMBER(Datos!G59),AND(Datos!G59=INT(Datos!G59),AND(OR(G$1005="",Datos!G59&gt;=G$1005),OR(G$1006="",Datos!G59&lt;=G$1006))),FALSE),OR(ISNUMBER(FIND(";"&amp;UPPER(TRIM(Datos!G59&amp;""))&amp;"=",G$1007)),ISNUMBER(FIND(";"&amp;UPPER(TRIM(Datos!G59&amp;""))&amp;";",G$1007))),OR(UPPER(TRIM(Datos!G59&amp;""))="SÍ",UPPER(TRIM(Datos!G59&amp;""))="SI",UPPER(TRIM(Datos!G59&amp;""))="NO"),IF(ISNUMBER(Datos!G59),AND(OR(G$1005="",Datos!G59&gt;=G$1005),OR(G$1006="",Datos!G59&lt;=G$1006)),FALSE),TRUE))))</f>
        <v>0.0</v>
      </c>
      <c r="H59">
        <f>IF(Datos!H59="",0,IF(AND(H$1008&lt;&gt;"",Datos!H59=H$1008),0,IF(H$1004=0,0,1-CHOOSE(H$1004,IF(ISNUMBER(Datos!H59),AND(OR(H$1005="",Datos!H59&gt;=H$1005),OR(H$1006="",Datos!H59&lt;=H$1006)),FALSE),IF(ISNUMBER(Datos!H59),AND(Datos!H59=INT(Datos!H59),AND(OR(H$1005="",Datos!H59&gt;=H$1005),OR(H$1006="",Datos!H59&lt;=H$1006))),FALSE),OR(ISNUMBER(FIND(";"&amp;UPPER(TRIM(Datos!H59&amp;""))&amp;"=",H$1007)),ISNUMBER(FIND(";"&amp;UPPER(TRIM(Datos!H59&amp;""))&amp;";",H$1007))),OR(UPPER(TRIM(Datos!H59&amp;""))="SÍ",UPPER(TRIM(Datos!H59&amp;""))="SI",UPPER(TRIM(Datos!H59&amp;""))="NO"),IF(ISNUMBER(Datos!H59),AND(OR(H$1005="",Datos!H59&gt;=H$1005),OR(H$1006="",Datos!H59&lt;=H$1006)),FALSE),TRUE))))</f>
        <v>0.0</v>
      </c>
      <c r="I59">
        <f>IF(Datos!I59="",0,IF(AND(I$1008&lt;&gt;"",Datos!I59=I$1008),0,IF(I$1004=0,0,1-CHOOSE(I$1004,IF(ISNUMBER(Datos!I59),AND(OR(I$1005="",Datos!I59&gt;=I$1005),OR(I$1006="",Datos!I59&lt;=I$1006)),FALSE),IF(ISNUMBER(Datos!I59),AND(Datos!I59=INT(Datos!I59),AND(OR(I$1005="",Datos!I59&gt;=I$1005),OR(I$1006="",Datos!I59&lt;=I$1006))),FALSE),OR(ISNUMBER(FIND(";"&amp;UPPER(TRIM(Datos!I59&amp;""))&amp;"=",I$1007)),ISNUMBER(FIND(";"&amp;UPPER(TRIM(Datos!I59&amp;""))&amp;";",I$1007))),OR(UPPER(TRIM(Datos!I59&amp;""))="SÍ",UPPER(TRIM(Datos!I59&amp;""))="SI",UPPER(TRIM(Datos!I59&amp;""))="NO"),IF(ISNUMBER(Datos!I59),AND(OR(I$1005="",Datos!I59&gt;=I$1005),OR(I$1006="",Datos!I59&lt;=I$1006)),FALSE),TRUE))))</f>
        <v>0.0</v>
      </c>
      <c r="J59">
        <f>IF(Datos!J59="",0,IF(AND(J$1008&lt;&gt;"",Datos!J59=J$1008),0,IF(J$1004=0,0,1-CHOOSE(J$1004,IF(ISNUMBER(Datos!J59),AND(OR(J$1005="",Datos!J59&gt;=J$1005),OR(J$1006="",Datos!J59&lt;=J$1006)),FALSE),IF(ISNUMBER(Datos!J59),AND(Datos!J59=INT(Datos!J59),AND(OR(J$1005="",Datos!J59&gt;=J$1005),OR(J$1006="",Datos!J59&lt;=J$1006))),FALSE),OR(ISNUMBER(FIND(";"&amp;UPPER(TRIM(Datos!J59&amp;""))&amp;"=",J$1007)),ISNUMBER(FIND(";"&amp;UPPER(TRIM(Datos!J59&amp;""))&amp;";",J$1007))),OR(UPPER(TRIM(Datos!J59&amp;""))="SÍ",UPPER(TRIM(Datos!J59&amp;""))="SI",UPPER(TRIM(Datos!J59&amp;""))="NO"),IF(ISNUMBER(Datos!J59),AND(OR(J$1005="",Datos!J59&gt;=J$1005),OR(J$1006="",Datos!J59&lt;=J$1006)),FALSE),TRUE))))</f>
        <v>0.0</v>
      </c>
      <c r="K59">
        <f>IF(Datos!K59="",0,IF(AND(K$1008&lt;&gt;"",Datos!K59=K$1008),0,IF(K$1004=0,0,1-CHOOSE(K$1004,IF(ISNUMBER(Datos!K59),AND(OR(K$1005="",Datos!K59&gt;=K$1005),OR(K$1006="",Datos!K59&lt;=K$1006)),FALSE),IF(ISNUMBER(Datos!K59),AND(Datos!K59=INT(Datos!K59),AND(OR(K$1005="",Datos!K59&gt;=K$1005),OR(K$1006="",Datos!K59&lt;=K$1006))),FALSE),OR(ISNUMBER(FIND(";"&amp;UPPER(TRIM(Datos!K59&amp;""))&amp;"=",K$1007)),ISNUMBER(FIND(";"&amp;UPPER(TRIM(Datos!K59&amp;""))&amp;";",K$1007))),OR(UPPER(TRIM(Datos!K59&amp;""))="SÍ",UPPER(TRIM(Datos!K59&amp;""))="SI",UPPER(TRIM(Datos!K59&amp;""))="NO"),IF(ISNUMBER(Datos!K59),AND(OR(K$1005="",Datos!K59&gt;=K$1005),OR(K$1006="",Datos!K59&lt;=K$1006)),FALSE),TRUE))))</f>
        <v>0.0</v>
      </c>
      <c r="L59">
        <f>IF(Datos!L59="",0,IF(AND(L$1008&lt;&gt;"",Datos!L59=L$1008),0,IF(L$1004=0,0,1-CHOOSE(L$1004,IF(ISNUMBER(Datos!L59),AND(OR(L$1005="",Datos!L59&gt;=L$1005),OR(L$1006="",Datos!L59&lt;=L$1006)),FALSE),IF(ISNUMBER(Datos!L59),AND(Datos!L59=INT(Datos!L59),AND(OR(L$1005="",Datos!L59&gt;=L$1005),OR(L$1006="",Datos!L59&lt;=L$1006))),FALSE),OR(ISNUMBER(FIND(";"&amp;UPPER(TRIM(Datos!L59&amp;""))&amp;"=",L$1007)),ISNUMBER(FIND(";"&amp;UPPER(TRIM(Datos!L59&amp;""))&amp;";",L$1007))),OR(UPPER(TRIM(Datos!L59&amp;""))="SÍ",UPPER(TRIM(Datos!L59&amp;""))="SI",UPPER(TRIM(Datos!L59&amp;""))="NO"),IF(ISNUMBER(Datos!L59),AND(OR(L$1005="",Datos!L59&gt;=L$1005),OR(L$1006="",Datos!L59&lt;=L$1006)),FALSE),TRUE))))</f>
        <v>0.0</v>
      </c>
      <c r="M59">
        <f>IF(Datos!M59="",0,IF(AND(M$1008&lt;&gt;"",Datos!M59=M$1008),0,IF(M$1004=0,0,1-CHOOSE(M$1004,IF(ISNUMBER(Datos!M59),AND(OR(M$1005="",Datos!M59&gt;=M$1005),OR(M$1006="",Datos!M59&lt;=M$1006)),FALSE),IF(ISNUMBER(Datos!M59),AND(Datos!M59=INT(Datos!M59),AND(OR(M$1005="",Datos!M59&gt;=M$1005),OR(M$1006="",Datos!M59&lt;=M$1006))),FALSE),OR(ISNUMBER(FIND(";"&amp;UPPER(TRIM(Datos!M59&amp;""))&amp;"=",M$1007)),ISNUMBER(FIND(";"&amp;UPPER(TRIM(Datos!M59&amp;""))&amp;";",M$1007))),OR(UPPER(TRIM(Datos!M59&amp;""))="SÍ",UPPER(TRIM(Datos!M59&amp;""))="SI",UPPER(TRIM(Datos!M59&amp;""))="NO"),IF(ISNUMBER(Datos!M59),AND(OR(M$1005="",Datos!M59&gt;=M$1005),OR(M$1006="",Datos!M59&lt;=M$1006)),FALSE),TRUE))))</f>
        <v>0.0</v>
      </c>
      <c r="N59">
        <f>IF(Datos!N59="",0,IF(AND(N$1008&lt;&gt;"",Datos!N59=N$1008),0,IF(N$1004=0,0,1-CHOOSE(N$1004,IF(ISNUMBER(Datos!N59),AND(OR(N$1005="",Datos!N59&gt;=N$1005),OR(N$1006="",Datos!N59&lt;=N$1006)),FALSE),IF(ISNUMBER(Datos!N59),AND(Datos!N59=INT(Datos!N59),AND(OR(N$1005="",Datos!N59&gt;=N$1005),OR(N$1006="",Datos!N59&lt;=N$1006))),FALSE),OR(ISNUMBER(FIND(";"&amp;UPPER(TRIM(Datos!N59&amp;""))&amp;"=",N$1007)),ISNUMBER(FIND(";"&amp;UPPER(TRIM(Datos!N59&amp;""))&amp;";",N$1007))),OR(UPPER(TRIM(Datos!N59&amp;""))="SÍ",UPPER(TRIM(Datos!N59&amp;""))="SI",UPPER(TRIM(Datos!N59&amp;""))="NO"),IF(ISNUMBER(Datos!N59),AND(OR(N$1005="",Datos!N59&gt;=N$1005),OR(N$1006="",Datos!N59&lt;=N$1006)),FALSE),TRUE))))</f>
        <v>0.0</v>
      </c>
      <c r="O59">
        <f>IF(Datos!O59="",0,IF(AND(O$1008&lt;&gt;"",Datos!O59=O$1008),0,IF(O$1004=0,0,1-CHOOSE(O$1004,IF(ISNUMBER(Datos!O59),AND(OR(O$1005="",Datos!O59&gt;=O$1005),OR(O$1006="",Datos!O59&lt;=O$1006)),FALSE),IF(ISNUMBER(Datos!O59),AND(Datos!O59=INT(Datos!O59),AND(OR(O$1005="",Datos!O59&gt;=O$1005),OR(O$1006="",Datos!O59&lt;=O$1006))),FALSE),OR(ISNUMBER(FIND(";"&amp;UPPER(TRIM(Datos!O59&amp;""))&amp;"=",O$1007)),ISNUMBER(FIND(";"&amp;UPPER(TRIM(Datos!O59&amp;""))&amp;";",O$1007))),OR(UPPER(TRIM(Datos!O59&amp;""))="SÍ",UPPER(TRIM(Datos!O59&amp;""))="SI",UPPER(TRIM(Datos!O59&amp;""))="NO"),IF(ISNUMBER(Datos!O59),AND(OR(O$1005="",Datos!O59&gt;=O$1005),OR(O$1006="",Datos!O59&lt;=O$1006)),FALSE),TRUE))))</f>
        <v>0.0</v>
      </c>
      <c r="P59">
        <f>IF(Datos!P59="",0,IF(AND(P$1008&lt;&gt;"",Datos!P59=P$1008),0,IF(P$1004=0,0,1-CHOOSE(P$1004,IF(ISNUMBER(Datos!P59),AND(OR(P$1005="",Datos!P59&gt;=P$1005),OR(P$1006="",Datos!P59&lt;=P$1006)),FALSE),IF(ISNUMBER(Datos!P59),AND(Datos!P59=INT(Datos!P59),AND(OR(P$1005="",Datos!P59&gt;=P$1005),OR(P$1006="",Datos!P59&lt;=P$1006))),FALSE),OR(ISNUMBER(FIND(";"&amp;UPPER(TRIM(Datos!P59&amp;""))&amp;"=",P$1007)),ISNUMBER(FIND(";"&amp;UPPER(TRIM(Datos!P59&amp;""))&amp;";",P$1007))),OR(UPPER(TRIM(Datos!P59&amp;""))="SÍ",UPPER(TRIM(Datos!P59&amp;""))="SI",UPPER(TRIM(Datos!P59&amp;""))="NO"),IF(ISNUMBER(Datos!P59),AND(OR(P$1005="",Datos!P59&gt;=P$1005),OR(P$1006="",Datos!P59&lt;=P$1006)),FALSE),TRUE))))</f>
        <v>0.0</v>
      </c>
      <c r="Q59">
        <f>IF(Datos!Q59="",0,IF(AND(Q$1008&lt;&gt;"",Datos!Q59=Q$1008),0,IF(Q$1004=0,0,1-CHOOSE(Q$1004,IF(ISNUMBER(Datos!Q59),AND(OR(Q$1005="",Datos!Q59&gt;=Q$1005),OR(Q$1006="",Datos!Q59&lt;=Q$1006)),FALSE),IF(ISNUMBER(Datos!Q59),AND(Datos!Q59=INT(Datos!Q59),AND(OR(Q$1005="",Datos!Q59&gt;=Q$1005),OR(Q$1006="",Datos!Q59&lt;=Q$1006))),FALSE),OR(ISNUMBER(FIND(";"&amp;UPPER(TRIM(Datos!Q59&amp;""))&amp;"=",Q$1007)),ISNUMBER(FIND(";"&amp;UPPER(TRIM(Datos!Q59&amp;""))&amp;";",Q$1007))),OR(UPPER(TRIM(Datos!Q59&amp;""))="SÍ",UPPER(TRIM(Datos!Q59&amp;""))="SI",UPPER(TRIM(Datos!Q59&amp;""))="NO"),IF(ISNUMBER(Datos!Q59),AND(OR(Q$1005="",Datos!Q59&gt;=Q$1005),OR(Q$1006="",Datos!Q59&lt;=Q$1006)),FALSE),TRUE))))</f>
        <v>0.0</v>
      </c>
      <c r="R59">
        <f>IF(Datos!R59="",0,IF(AND(R$1008&lt;&gt;"",Datos!R59=R$1008),0,IF(R$1004=0,0,1-CHOOSE(R$1004,IF(ISNUMBER(Datos!R59),AND(OR(R$1005="",Datos!R59&gt;=R$1005),OR(R$1006="",Datos!R59&lt;=R$1006)),FALSE),IF(ISNUMBER(Datos!R59),AND(Datos!R59=INT(Datos!R59),AND(OR(R$1005="",Datos!R59&gt;=R$1005),OR(R$1006="",Datos!R59&lt;=R$1006))),FALSE),OR(ISNUMBER(FIND(";"&amp;UPPER(TRIM(Datos!R59&amp;""))&amp;"=",R$1007)),ISNUMBER(FIND(";"&amp;UPPER(TRIM(Datos!R59&amp;""))&amp;";",R$1007))),OR(UPPER(TRIM(Datos!R59&amp;""))="SÍ",UPPER(TRIM(Datos!R59&amp;""))="SI",UPPER(TRIM(Datos!R59&amp;""))="NO"),IF(ISNUMBER(Datos!R59),AND(OR(R$1005="",Datos!R59&gt;=R$1005),OR(R$1006="",Datos!R59&lt;=R$1006)),FALSE),TRUE))))</f>
        <v>0.0</v>
      </c>
      <c r="S59">
        <f>IF(Datos!S59="",0,IF(AND(S$1008&lt;&gt;"",Datos!S59=S$1008),0,IF(S$1004=0,0,1-CHOOSE(S$1004,IF(ISNUMBER(Datos!S59),AND(OR(S$1005="",Datos!S59&gt;=S$1005),OR(S$1006="",Datos!S59&lt;=S$1006)),FALSE),IF(ISNUMBER(Datos!S59),AND(Datos!S59=INT(Datos!S59),AND(OR(S$1005="",Datos!S59&gt;=S$1005),OR(S$1006="",Datos!S59&lt;=S$1006))),FALSE),OR(ISNUMBER(FIND(";"&amp;UPPER(TRIM(Datos!S59&amp;""))&amp;"=",S$1007)),ISNUMBER(FIND(";"&amp;UPPER(TRIM(Datos!S59&amp;""))&amp;";",S$1007))),OR(UPPER(TRIM(Datos!S59&amp;""))="SÍ",UPPER(TRIM(Datos!S59&amp;""))="SI",UPPER(TRIM(Datos!S59&amp;""))="NO"),IF(ISNUMBER(Datos!S59),AND(OR(S$1005="",Datos!S59&gt;=S$1005),OR(S$1006="",Datos!S59&lt;=S$1006)),FALSE),TRUE))))</f>
        <v>0.0</v>
      </c>
      <c r="T59">
        <f>IF(Datos!T59="",0,IF(AND(T$1008&lt;&gt;"",Datos!T59=T$1008),0,IF(T$1004=0,0,1-CHOOSE(T$1004,IF(ISNUMBER(Datos!T59),AND(OR(T$1005="",Datos!T59&gt;=T$1005),OR(T$1006="",Datos!T59&lt;=T$1006)),FALSE),IF(ISNUMBER(Datos!T59),AND(Datos!T59=INT(Datos!T59),AND(OR(T$1005="",Datos!T59&gt;=T$1005),OR(T$1006="",Datos!T59&lt;=T$1006))),FALSE),OR(ISNUMBER(FIND(";"&amp;UPPER(TRIM(Datos!T59&amp;""))&amp;"=",T$1007)),ISNUMBER(FIND(";"&amp;UPPER(TRIM(Datos!T59&amp;""))&amp;";",T$1007))),OR(UPPER(TRIM(Datos!T59&amp;""))="SÍ",UPPER(TRIM(Datos!T59&amp;""))="SI",UPPER(TRIM(Datos!T59&amp;""))="NO"),IF(ISNUMBER(Datos!T59),AND(OR(T$1005="",Datos!T59&gt;=T$1005),OR(T$1006="",Datos!T59&lt;=T$1006)),FALSE),TRUE))))</f>
        <v>0.0</v>
      </c>
      <c r="U59">
        <f>IF(Datos!U59="",0,IF(AND(U$1008&lt;&gt;"",Datos!U59=U$1008),0,IF(U$1004=0,0,1-CHOOSE(U$1004,IF(ISNUMBER(Datos!U59),AND(OR(U$1005="",Datos!U59&gt;=U$1005),OR(U$1006="",Datos!U59&lt;=U$1006)),FALSE),IF(ISNUMBER(Datos!U59),AND(Datos!U59=INT(Datos!U59),AND(OR(U$1005="",Datos!U59&gt;=U$1005),OR(U$1006="",Datos!U59&lt;=U$1006))),FALSE),OR(ISNUMBER(FIND(";"&amp;UPPER(TRIM(Datos!U59&amp;""))&amp;"=",U$1007)),ISNUMBER(FIND(";"&amp;UPPER(TRIM(Datos!U59&amp;""))&amp;";",U$1007))),OR(UPPER(TRIM(Datos!U59&amp;""))="SÍ",UPPER(TRIM(Datos!U59&amp;""))="SI",UPPER(TRIM(Datos!U59&amp;""))="NO"),IF(ISNUMBER(Datos!U59),AND(OR(U$1005="",Datos!U59&gt;=U$1005),OR(U$1006="",Datos!U59&lt;=U$1006)),FALSE),TRUE))))</f>
        <v>0.0</v>
      </c>
      <c r="V59">
        <f>IF(Datos!V59="",0,IF(AND(V$1008&lt;&gt;"",Datos!V59=V$1008),0,IF(V$1004=0,0,1-CHOOSE(V$1004,IF(ISNUMBER(Datos!V59),AND(OR(V$1005="",Datos!V59&gt;=V$1005),OR(V$1006="",Datos!V59&lt;=V$1006)),FALSE),IF(ISNUMBER(Datos!V59),AND(Datos!V59=INT(Datos!V59),AND(OR(V$1005="",Datos!V59&gt;=V$1005),OR(V$1006="",Datos!V59&lt;=V$1006))),FALSE),OR(ISNUMBER(FIND(";"&amp;UPPER(TRIM(Datos!V59&amp;""))&amp;"=",V$1007)),ISNUMBER(FIND(";"&amp;UPPER(TRIM(Datos!V59&amp;""))&amp;";",V$1007))),OR(UPPER(TRIM(Datos!V59&amp;""))="SÍ",UPPER(TRIM(Datos!V59&amp;""))="SI",UPPER(TRIM(Datos!V59&amp;""))="NO"),IF(ISNUMBER(Datos!V59),AND(OR(V$1005="",Datos!V59&gt;=V$1005),OR(V$1006="",Datos!V59&lt;=V$1006)),FALSE),TRUE))))</f>
        <v>0.0</v>
      </c>
      <c r="W59">
        <f>IF(Datos!W59="",0,IF(AND(W$1008&lt;&gt;"",Datos!W59=W$1008),0,IF(W$1004=0,0,1-CHOOSE(W$1004,IF(ISNUMBER(Datos!W59),AND(OR(W$1005="",Datos!W59&gt;=W$1005),OR(W$1006="",Datos!W59&lt;=W$1006)),FALSE),IF(ISNUMBER(Datos!W59),AND(Datos!W59=INT(Datos!W59),AND(OR(W$1005="",Datos!W59&gt;=W$1005),OR(W$1006="",Datos!W59&lt;=W$1006))),FALSE),OR(ISNUMBER(FIND(";"&amp;UPPER(TRIM(Datos!W59&amp;""))&amp;"=",W$1007)),ISNUMBER(FIND(";"&amp;UPPER(TRIM(Datos!W59&amp;""))&amp;";",W$1007))),OR(UPPER(TRIM(Datos!W59&amp;""))="SÍ",UPPER(TRIM(Datos!W59&amp;""))="SI",UPPER(TRIM(Datos!W59&amp;""))="NO"),IF(ISNUMBER(Datos!W59),AND(OR(W$1005="",Datos!W59&gt;=W$1005),OR(W$1006="",Datos!W59&lt;=W$1006)),FALSE),TRUE))))</f>
        <v>0.0</v>
      </c>
      <c r="X59">
        <f>IF(Datos!X59="",0,IF(AND(X$1008&lt;&gt;"",Datos!X59=X$1008),0,IF(X$1004=0,0,1-CHOOSE(X$1004,IF(ISNUMBER(Datos!X59),AND(OR(X$1005="",Datos!X59&gt;=X$1005),OR(X$1006="",Datos!X59&lt;=X$1006)),FALSE),IF(ISNUMBER(Datos!X59),AND(Datos!X59=INT(Datos!X59),AND(OR(X$1005="",Datos!X59&gt;=X$1005),OR(X$1006="",Datos!X59&lt;=X$1006))),FALSE),OR(ISNUMBER(FIND(";"&amp;UPPER(TRIM(Datos!X59&amp;""))&amp;"=",X$1007)),ISNUMBER(FIND(";"&amp;UPPER(TRIM(Datos!X59&amp;""))&amp;";",X$1007))),OR(UPPER(TRIM(Datos!X59&amp;""))="SÍ",UPPER(TRIM(Datos!X59&amp;""))="SI",UPPER(TRIM(Datos!X59&amp;""))="NO"),IF(ISNUMBER(Datos!X59),AND(OR(X$1005="",Datos!X59&gt;=X$1005),OR(X$1006="",Datos!X59&lt;=X$1006)),FALSE),TRUE))))</f>
        <v>0.0</v>
      </c>
      <c r="Y59">
        <f>IF(Datos!Y59="",0,IF(AND(Y$1008&lt;&gt;"",Datos!Y59=Y$1008),0,IF(Y$1004=0,0,1-CHOOSE(Y$1004,IF(ISNUMBER(Datos!Y59),AND(OR(Y$1005="",Datos!Y59&gt;=Y$1005),OR(Y$1006="",Datos!Y59&lt;=Y$1006)),FALSE),IF(ISNUMBER(Datos!Y59),AND(Datos!Y59=INT(Datos!Y59),AND(OR(Y$1005="",Datos!Y59&gt;=Y$1005),OR(Y$1006="",Datos!Y59&lt;=Y$1006))),FALSE),OR(ISNUMBER(FIND(";"&amp;UPPER(TRIM(Datos!Y59&amp;""))&amp;"=",Y$1007)),ISNUMBER(FIND(";"&amp;UPPER(TRIM(Datos!Y59&amp;""))&amp;";",Y$1007))),OR(UPPER(TRIM(Datos!Y59&amp;""))="SÍ",UPPER(TRIM(Datos!Y59&amp;""))="SI",UPPER(TRIM(Datos!Y59&amp;""))="NO"),IF(ISNUMBER(Datos!Y59),AND(OR(Y$1005="",Datos!Y59&gt;=Y$1005),OR(Y$1006="",Datos!Y59&lt;=Y$1006)),FALSE),TRUE))))</f>
        <v>0.0</v>
      </c>
      <c r="Z59">
        <f>IF(Datos!Z59="",0,IF(AND(Z$1008&lt;&gt;"",Datos!Z59=Z$1008),0,IF(Z$1004=0,0,1-CHOOSE(Z$1004,IF(ISNUMBER(Datos!Z59),AND(OR(Z$1005="",Datos!Z59&gt;=Z$1005),OR(Z$1006="",Datos!Z59&lt;=Z$1006)),FALSE),IF(ISNUMBER(Datos!Z59),AND(Datos!Z59=INT(Datos!Z59),AND(OR(Z$1005="",Datos!Z59&gt;=Z$1005),OR(Z$1006="",Datos!Z59&lt;=Z$1006))),FALSE),OR(ISNUMBER(FIND(";"&amp;UPPER(TRIM(Datos!Z59&amp;""))&amp;"=",Z$1007)),ISNUMBER(FIND(";"&amp;UPPER(TRIM(Datos!Z59&amp;""))&amp;";",Z$1007))),OR(UPPER(TRIM(Datos!Z59&amp;""))="SÍ",UPPER(TRIM(Datos!Z59&amp;""))="SI",UPPER(TRIM(Datos!Z59&amp;""))="NO"),IF(ISNUMBER(Datos!Z59),AND(OR(Z$1005="",Datos!Z59&gt;=Z$1005),OR(Z$1006="",Datos!Z59&lt;=Z$1006)),FALSE),TRUE))))</f>
        <v>0.0</v>
      </c>
      <c r="AA59">
        <f>IF(Datos!AA59="",0,IF(AND(AA$1008&lt;&gt;"",Datos!AA59=AA$1008),0,IF(AA$1004=0,0,1-CHOOSE(AA$1004,IF(ISNUMBER(Datos!AA59),AND(OR(AA$1005="",Datos!AA59&gt;=AA$1005),OR(AA$1006="",Datos!AA59&lt;=AA$1006)),FALSE),IF(ISNUMBER(Datos!AA59),AND(Datos!AA59=INT(Datos!AA59),AND(OR(AA$1005="",Datos!AA59&gt;=AA$1005),OR(AA$1006="",Datos!AA59&lt;=AA$1006))),FALSE),OR(ISNUMBER(FIND(";"&amp;UPPER(TRIM(Datos!AA59&amp;""))&amp;"=",AA$1007)),ISNUMBER(FIND(";"&amp;UPPER(TRIM(Datos!AA59&amp;""))&amp;";",AA$1007))),OR(UPPER(TRIM(Datos!AA59&amp;""))="SÍ",UPPER(TRIM(Datos!AA59&amp;""))="SI",UPPER(TRIM(Datos!AA59&amp;""))="NO"),IF(ISNUMBER(Datos!AA59),AND(OR(AA$1005="",Datos!AA59&gt;=AA$1005),OR(AA$1006="",Datos!AA59&lt;=AA$1006)),FALSE),TRUE))))</f>
        <v>0.0</v>
      </c>
      <c r="AB59">
        <f>IF(Datos!AB59="",0,IF(AND(AB$1008&lt;&gt;"",Datos!AB59=AB$1008),0,IF(AB$1004=0,0,1-CHOOSE(AB$1004,IF(ISNUMBER(Datos!AB59),AND(OR(AB$1005="",Datos!AB59&gt;=AB$1005),OR(AB$1006="",Datos!AB59&lt;=AB$1006)),FALSE),IF(ISNUMBER(Datos!AB59),AND(Datos!AB59=INT(Datos!AB59),AND(OR(AB$1005="",Datos!AB59&gt;=AB$1005),OR(AB$1006="",Datos!AB59&lt;=AB$1006))),FALSE),OR(ISNUMBER(FIND(";"&amp;UPPER(TRIM(Datos!AB59&amp;""))&amp;"=",AB$1007)),ISNUMBER(FIND(";"&amp;UPPER(TRIM(Datos!AB59&amp;""))&amp;";",AB$1007))),OR(UPPER(TRIM(Datos!AB59&amp;""))="SÍ",UPPER(TRIM(Datos!AB59&amp;""))="SI",UPPER(TRIM(Datos!AB59&amp;""))="NO"),IF(ISNUMBER(Datos!AB59),AND(OR(AB$1005="",Datos!AB59&gt;=AB$1005),OR(AB$1006="",Datos!AB59&lt;=AB$1006)),FALSE),TRUE))))</f>
        <v>0.0</v>
      </c>
      <c r="AC59">
        <f>IF(Datos!AC59="",0,IF(AND(AC$1008&lt;&gt;"",Datos!AC59=AC$1008),0,IF(AC$1004=0,0,1-CHOOSE(AC$1004,IF(ISNUMBER(Datos!AC59),AND(OR(AC$1005="",Datos!AC59&gt;=AC$1005),OR(AC$1006="",Datos!AC59&lt;=AC$1006)),FALSE),IF(ISNUMBER(Datos!AC59),AND(Datos!AC59=INT(Datos!AC59),AND(OR(AC$1005="",Datos!AC59&gt;=AC$1005),OR(AC$1006="",Datos!AC59&lt;=AC$1006))),FALSE),OR(ISNUMBER(FIND(";"&amp;UPPER(TRIM(Datos!AC59&amp;""))&amp;"=",AC$1007)),ISNUMBER(FIND(";"&amp;UPPER(TRIM(Datos!AC59&amp;""))&amp;";",AC$1007))),OR(UPPER(TRIM(Datos!AC59&amp;""))="SÍ",UPPER(TRIM(Datos!AC59&amp;""))="SI",UPPER(TRIM(Datos!AC59&amp;""))="NO"),IF(ISNUMBER(Datos!AC59),AND(OR(AC$1005="",Datos!AC59&gt;=AC$1005),OR(AC$1006="",Datos!AC59&lt;=AC$1006)),FALSE),TRUE))))</f>
        <v>0.0</v>
      </c>
      <c r="AD59">
        <f>IF(Datos!AD59="",0,IF(AND(AD$1008&lt;&gt;"",Datos!AD59=AD$1008),0,IF(AD$1004=0,0,1-CHOOSE(AD$1004,IF(ISNUMBER(Datos!AD59),AND(OR(AD$1005="",Datos!AD59&gt;=AD$1005),OR(AD$1006="",Datos!AD59&lt;=AD$1006)),FALSE),IF(ISNUMBER(Datos!AD59),AND(Datos!AD59=INT(Datos!AD59),AND(OR(AD$1005="",Datos!AD59&gt;=AD$1005),OR(AD$1006="",Datos!AD59&lt;=AD$1006))),FALSE),OR(ISNUMBER(FIND(";"&amp;UPPER(TRIM(Datos!AD59&amp;""))&amp;"=",AD$1007)),ISNUMBER(FIND(";"&amp;UPPER(TRIM(Datos!AD59&amp;""))&amp;";",AD$1007))),OR(UPPER(TRIM(Datos!AD59&amp;""))="SÍ",UPPER(TRIM(Datos!AD59&amp;""))="SI",UPPER(TRIM(Datos!AD59&amp;""))="NO"),IF(ISNUMBER(Datos!AD59),AND(OR(AD$1005="",Datos!AD59&gt;=AD$1005),OR(AD$1006="",Datos!AD59&lt;=AD$1006)),FALSE),TRUE))))</f>
        <v>0.0</v>
      </c>
      <c r="AE59">
        <f>IF(Datos!AE59="",0,IF(AND(AE$1008&lt;&gt;"",Datos!AE59=AE$1008),0,IF(AE$1004=0,0,1-CHOOSE(AE$1004,IF(ISNUMBER(Datos!AE59),AND(OR(AE$1005="",Datos!AE59&gt;=AE$1005),OR(AE$1006="",Datos!AE59&lt;=AE$1006)),FALSE),IF(ISNUMBER(Datos!AE59),AND(Datos!AE59=INT(Datos!AE59),AND(OR(AE$1005="",Datos!AE59&gt;=AE$1005),OR(AE$1006="",Datos!AE59&lt;=AE$1006))),FALSE),OR(ISNUMBER(FIND(";"&amp;UPPER(TRIM(Datos!AE59&amp;""))&amp;"=",AE$1007)),ISNUMBER(FIND(";"&amp;UPPER(TRIM(Datos!AE59&amp;""))&amp;";",AE$1007))),OR(UPPER(TRIM(Datos!AE59&amp;""))="SÍ",UPPER(TRIM(Datos!AE59&amp;""))="SI",UPPER(TRIM(Datos!AE59&amp;""))="NO"),IF(ISNUMBER(Datos!AE59),AND(OR(AE$1005="",Datos!AE59&gt;=AE$1005),OR(AE$1006="",Datos!AE59&lt;=AE$1006)),FALSE),TRUE))))</f>
        <v>0.0</v>
      </c>
    </row>
    <row r="60" spans="2:31">
      <c r="B60">
        <f>IF(Datos!B60="",0,IF(AND(B$1008&lt;&gt;"",Datos!B60=B$1008),0,IF(B$1004=0,0,1-CHOOSE(B$1004,IF(ISNUMBER(Datos!B60),AND(OR(B$1005="",Datos!B60&gt;=B$1005),OR(B$1006="",Datos!B60&lt;=B$1006)),FALSE),IF(ISNUMBER(Datos!B60),AND(Datos!B60=INT(Datos!B60),AND(OR(B$1005="",Datos!B60&gt;=B$1005),OR(B$1006="",Datos!B60&lt;=B$1006))),FALSE),OR(ISNUMBER(FIND(";"&amp;UPPER(TRIM(Datos!B60&amp;""))&amp;"=",B$1007)),ISNUMBER(FIND(";"&amp;UPPER(TRIM(Datos!B60&amp;""))&amp;";",B$1007))),OR(UPPER(TRIM(Datos!B60&amp;""))="SÍ",UPPER(TRIM(Datos!B60&amp;""))="SI",UPPER(TRIM(Datos!B60&amp;""))="NO"),IF(ISNUMBER(Datos!B60),AND(OR(B$1005="",Datos!B60&gt;=B$1005),OR(B$1006="",Datos!B60&lt;=B$1006)),FALSE),TRUE))))</f>
        <v>0.0</v>
      </c>
      <c r="C60">
        <f>IF(Datos!C60="",0,IF(AND(C$1008&lt;&gt;"",Datos!C60=C$1008),0,IF(C$1004=0,0,1-CHOOSE(C$1004,IF(ISNUMBER(Datos!C60),AND(OR(C$1005="",Datos!C60&gt;=C$1005),OR(C$1006="",Datos!C60&lt;=C$1006)),FALSE),IF(ISNUMBER(Datos!C60),AND(Datos!C60=INT(Datos!C60),AND(OR(C$1005="",Datos!C60&gt;=C$1005),OR(C$1006="",Datos!C60&lt;=C$1006))),FALSE),OR(ISNUMBER(FIND(";"&amp;UPPER(TRIM(Datos!C60&amp;""))&amp;"=",C$1007)),ISNUMBER(FIND(";"&amp;UPPER(TRIM(Datos!C60&amp;""))&amp;";",C$1007))),OR(UPPER(TRIM(Datos!C60&amp;""))="SÍ",UPPER(TRIM(Datos!C60&amp;""))="SI",UPPER(TRIM(Datos!C60&amp;""))="NO"),IF(ISNUMBER(Datos!C60),AND(OR(C$1005="",Datos!C60&gt;=C$1005),OR(C$1006="",Datos!C60&lt;=C$1006)),FALSE),TRUE))))</f>
        <v>0.0</v>
      </c>
      <c r="D60">
        <f>IF(Datos!D60="",0,IF(AND(D$1008&lt;&gt;"",Datos!D60=D$1008),0,IF(D$1004=0,0,1-CHOOSE(D$1004,IF(ISNUMBER(Datos!D60),AND(OR(D$1005="",Datos!D60&gt;=D$1005),OR(D$1006="",Datos!D60&lt;=D$1006)),FALSE),IF(ISNUMBER(Datos!D60),AND(Datos!D60=INT(Datos!D60),AND(OR(D$1005="",Datos!D60&gt;=D$1005),OR(D$1006="",Datos!D60&lt;=D$1006))),FALSE),OR(ISNUMBER(FIND(";"&amp;UPPER(TRIM(Datos!D60&amp;""))&amp;"=",D$1007)),ISNUMBER(FIND(";"&amp;UPPER(TRIM(Datos!D60&amp;""))&amp;";",D$1007))),OR(UPPER(TRIM(Datos!D60&amp;""))="SÍ",UPPER(TRIM(Datos!D60&amp;""))="SI",UPPER(TRIM(Datos!D60&amp;""))="NO"),IF(ISNUMBER(Datos!D60),AND(OR(D$1005="",Datos!D60&gt;=D$1005),OR(D$1006="",Datos!D60&lt;=D$1006)),FALSE),TRUE))))</f>
        <v>0.0</v>
      </c>
      <c r="E60">
        <f>IF(Datos!E60="",0,IF(AND(E$1008&lt;&gt;"",Datos!E60=E$1008),0,IF(E$1004=0,0,1-CHOOSE(E$1004,IF(ISNUMBER(Datos!E60),AND(OR(E$1005="",Datos!E60&gt;=E$1005),OR(E$1006="",Datos!E60&lt;=E$1006)),FALSE),IF(ISNUMBER(Datos!E60),AND(Datos!E60=INT(Datos!E60),AND(OR(E$1005="",Datos!E60&gt;=E$1005),OR(E$1006="",Datos!E60&lt;=E$1006))),FALSE),OR(ISNUMBER(FIND(";"&amp;UPPER(TRIM(Datos!E60&amp;""))&amp;"=",E$1007)),ISNUMBER(FIND(";"&amp;UPPER(TRIM(Datos!E60&amp;""))&amp;";",E$1007))),OR(UPPER(TRIM(Datos!E60&amp;""))="SÍ",UPPER(TRIM(Datos!E60&amp;""))="SI",UPPER(TRIM(Datos!E60&amp;""))="NO"),IF(ISNUMBER(Datos!E60),AND(OR(E$1005="",Datos!E60&gt;=E$1005),OR(E$1006="",Datos!E60&lt;=E$1006)),FALSE),TRUE))))</f>
        <v>0.0</v>
      </c>
      <c r="F60">
        <f>IF(Datos!F60="",0,IF(AND(F$1008&lt;&gt;"",Datos!F60=F$1008),0,IF(F$1004=0,0,1-CHOOSE(F$1004,IF(ISNUMBER(Datos!F60),AND(OR(F$1005="",Datos!F60&gt;=F$1005),OR(F$1006="",Datos!F60&lt;=F$1006)),FALSE),IF(ISNUMBER(Datos!F60),AND(Datos!F60=INT(Datos!F60),AND(OR(F$1005="",Datos!F60&gt;=F$1005),OR(F$1006="",Datos!F60&lt;=F$1006))),FALSE),OR(ISNUMBER(FIND(";"&amp;UPPER(TRIM(Datos!F60&amp;""))&amp;"=",F$1007)),ISNUMBER(FIND(";"&amp;UPPER(TRIM(Datos!F60&amp;""))&amp;";",F$1007))),OR(UPPER(TRIM(Datos!F60&amp;""))="SÍ",UPPER(TRIM(Datos!F60&amp;""))="SI",UPPER(TRIM(Datos!F60&amp;""))="NO"),IF(ISNUMBER(Datos!F60),AND(OR(F$1005="",Datos!F60&gt;=F$1005),OR(F$1006="",Datos!F60&lt;=F$1006)),FALSE),TRUE))))</f>
        <v>0.0</v>
      </c>
      <c r="G60">
        <f>IF(Datos!G60="",0,IF(AND(G$1008&lt;&gt;"",Datos!G60=G$1008),0,IF(G$1004=0,0,1-CHOOSE(G$1004,IF(ISNUMBER(Datos!G60),AND(OR(G$1005="",Datos!G60&gt;=G$1005),OR(G$1006="",Datos!G60&lt;=G$1006)),FALSE),IF(ISNUMBER(Datos!G60),AND(Datos!G60=INT(Datos!G60),AND(OR(G$1005="",Datos!G60&gt;=G$1005),OR(G$1006="",Datos!G60&lt;=G$1006))),FALSE),OR(ISNUMBER(FIND(";"&amp;UPPER(TRIM(Datos!G60&amp;""))&amp;"=",G$1007)),ISNUMBER(FIND(";"&amp;UPPER(TRIM(Datos!G60&amp;""))&amp;";",G$1007))),OR(UPPER(TRIM(Datos!G60&amp;""))="SÍ",UPPER(TRIM(Datos!G60&amp;""))="SI",UPPER(TRIM(Datos!G60&amp;""))="NO"),IF(ISNUMBER(Datos!G60),AND(OR(G$1005="",Datos!G60&gt;=G$1005),OR(G$1006="",Datos!G60&lt;=G$1006)),FALSE),TRUE))))</f>
        <v>0.0</v>
      </c>
      <c r="H60">
        <f>IF(Datos!H60="",0,IF(AND(H$1008&lt;&gt;"",Datos!H60=H$1008),0,IF(H$1004=0,0,1-CHOOSE(H$1004,IF(ISNUMBER(Datos!H60),AND(OR(H$1005="",Datos!H60&gt;=H$1005),OR(H$1006="",Datos!H60&lt;=H$1006)),FALSE),IF(ISNUMBER(Datos!H60),AND(Datos!H60=INT(Datos!H60),AND(OR(H$1005="",Datos!H60&gt;=H$1005),OR(H$1006="",Datos!H60&lt;=H$1006))),FALSE),OR(ISNUMBER(FIND(";"&amp;UPPER(TRIM(Datos!H60&amp;""))&amp;"=",H$1007)),ISNUMBER(FIND(";"&amp;UPPER(TRIM(Datos!H60&amp;""))&amp;";",H$1007))),OR(UPPER(TRIM(Datos!H60&amp;""))="SÍ",UPPER(TRIM(Datos!H60&amp;""))="SI",UPPER(TRIM(Datos!H60&amp;""))="NO"),IF(ISNUMBER(Datos!H60),AND(OR(H$1005="",Datos!H60&gt;=H$1005),OR(H$1006="",Datos!H60&lt;=H$1006)),FALSE),TRUE))))</f>
        <v>0.0</v>
      </c>
      <c r="I60">
        <f>IF(Datos!I60="",0,IF(AND(I$1008&lt;&gt;"",Datos!I60=I$1008),0,IF(I$1004=0,0,1-CHOOSE(I$1004,IF(ISNUMBER(Datos!I60),AND(OR(I$1005="",Datos!I60&gt;=I$1005),OR(I$1006="",Datos!I60&lt;=I$1006)),FALSE),IF(ISNUMBER(Datos!I60),AND(Datos!I60=INT(Datos!I60),AND(OR(I$1005="",Datos!I60&gt;=I$1005),OR(I$1006="",Datos!I60&lt;=I$1006))),FALSE),OR(ISNUMBER(FIND(";"&amp;UPPER(TRIM(Datos!I60&amp;""))&amp;"=",I$1007)),ISNUMBER(FIND(";"&amp;UPPER(TRIM(Datos!I60&amp;""))&amp;";",I$1007))),OR(UPPER(TRIM(Datos!I60&amp;""))="SÍ",UPPER(TRIM(Datos!I60&amp;""))="SI",UPPER(TRIM(Datos!I60&amp;""))="NO"),IF(ISNUMBER(Datos!I60),AND(OR(I$1005="",Datos!I60&gt;=I$1005),OR(I$1006="",Datos!I60&lt;=I$1006)),FALSE),TRUE))))</f>
        <v>0.0</v>
      </c>
      <c r="J60">
        <f>IF(Datos!J60="",0,IF(AND(J$1008&lt;&gt;"",Datos!J60=J$1008),0,IF(J$1004=0,0,1-CHOOSE(J$1004,IF(ISNUMBER(Datos!J60),AND(OR(J$1005="",Datos!J60&gt;=J$1005),OR(J$1006="",Datos!J60&lt;=J$1006)),FALSE),IF(ISNUMBER(Datos!J60),AND(Datos!J60=INT(Datos!J60),AND(OR(J$1005="",Datos!J60&gt;=J$1005),OR(J$1006="",Datos!J60&lt;=J$1006))),FALSE),OR(ISNUMBER(FIND(";"&amp;UPPER(TRIM(Datos!J60&amp;""))&amp;"=",J$1007)),ISNUMBER(FIND(";"&amp;UPPER(TRIM(Datos!J60&amp;""))&amp;";",J$1007))),OR(UPPER(TRIM(Datos!J60&amp;""))="SÍ",UPPER(TRIM(Datos!J60&amp;""))="SI",UPPER(TRIM(Datos!J60&amp;""))="NO"),IF(ISNUMBER(Datos!J60),AND(OR(J$1005="",Datos!J60&gt;=J$1005),OR(J$1006="",Datos!J60&lt;=J$1006)),FALSE),TRUE))))</f>
        <v>0.0</v>
      </c>
      <c r="K60">
        <f>IF(Datos!K60="",0,IF(AND(K$1008&lt;&gt;"",Datos!K60=K$1008),0,IF(K$1004=0,0,1-CHOOSE(K$1004,IF(ISNUMBER(Datos!K60),AND(OR(K$1005="",Datos!K60&gt;=K$1005),OR(K$1006="",Datos!K60&lt;=K$1006)),FALSE),IF(ISNUMBER(Datos!K60),AND(Datos!K60=INT(Datos!K60),AND(OR(K$1005="",Datos!K60&gt;=K$1005),OR(K$1006="",Datos!K60&lt;=K$1006))),FALSE),OR(ISNUMBER(FIND(";"&amp;UPPER(TRIM(Datos!K60&amp;""))&amp;"=",K$1007)),ISNUMBER(FIND(";"&amp;UPPER(TRIM(Datos!K60&amp;""))&amp;";",K$1007))),OR(UPPER(TRIM(Datos!K60&amp;""))="SÍ",UPPER(TRIM(Datos!K60&amp;""))="SI",UPPER(TRIM(Datos!K60&amp;""))="NO"),IF(ISNUMBER(Datos!K60),AND(OR(K$1005="",Datos!K60&gt;=K$1005),OR(K$1006="",Datos!K60&lt;=K$1006)),FALSE),TRUE))))</f>
        <v>0.0</v>
      </c>
      <c r="L60">
        <f>IF(Datos!L60="",0,IF(AND(L$1008&lt;&gt;"",Datos!L60=L$1008),0,IF(L$1004=0,0,1-CHOOSE(L$1004,IF(ISNUMBER(Datos!L60),AND(OR(L$1005="",Datos!L60&gt;=L$1005),OR(L$1006="",Datos!L60&lt;=L$1006)),FALSE),IF(ISNUMBER(Datos!L60),AND(Datos!L60=INT(Datos!L60),AND(OR(L$1005="",Datos!L60&gt;=L$1005),OR(L$1006="",Datos!L60&lt;=L$1006))),FALSE),OR(ISNUMBER(FIND(";"&amp;UPPER(TRIM(Datos!L60&amp;""))&amp;"=",L$1007)),ISNUMBER(FIND(";"&amp;UPPER(TRIM(Datos!L60&amp;""))&amp;";",L$1007))),OR(UPPER(TRIM(Datos!L60&amp;""))="SÍ",UPPER(TRIM(Datos!L60&amp;""))="SI",UPPER(TRIM(Datos!L60&amp;""))="NO"),IF(ISNUMBER(Datos!L60),AND(OR(L$1005="",Datos!L60&gt;=L$1005),OR(L$1006="",Datos!L60&lt;=L$1006)),FALSE),TRUE))))</f>
        <v>0.0</v>
      </c>
      <c r="M60">
        <f>IF(Datos!M60="",0,IF(AND(M$1008&lt;&gt;"",Datos!M60=M$1008),0,IF(M$1004=0,0,1-CHOOSE(M$1004,IF(ISNUMBER(Datos!M60),AND(OR(M$1005="",Datos!M60&gt;=M$1005),OR(M$1006="",Datos!M60&lt;=M$1006)),FALSE),IF(ISNUMBER(Datos!M60),AND(Datos!M60=INT(Datos!M60),AND(OR(M$1005="",Datos!M60&gt;=M$1005),OR(M$1006="",Datos!M60&lt;=M$1006))),FALSE),OR(ISNUMBER(FIND(";"&amp;UPPER(TRIM(Datos!M60&amp;""))&amp;"=",M$1007)),ISNUMBER(FIND(";"&amp;UPPER(TRIM(Datos!M60&amp;""))&amp;";",M$1007))),OR(UPPER(TRIM(Datos!M60&amp;""))="SÍ",UPPER(TRIM(Datos!M60&amp;""))="SI",UPPER(TRIM(Datos!M60&amp;""))="NO"),IF(ISNUMBER(Datos!M60),AND(OR(M$1005="",Datos!M60&gt;=M$1005),OR(M$1006="",Datos!M60&lt;=M$1006)),FALSE),TRUE))))</f>
        <v>0.0</v>
      </c>
      <c r="N60">
        <f>IF(Datos!N60="",0,IF(AND(N$1008&lt;&gt;"",Datos!N60=N$1008),0,IF(N$1004=0,0,1-CHOOSE(N$1004,IF(ISNUMBER(Datos!N60),AND(OR(N$1005="",Datos!N60&gt;=N$1005),OR(N$1006="",Datos!N60&lt;=N$1006)),FALSE),IF(ISNUMBER(Datos!N60),AND(Datos!N60=INT(Datos!N60),AND(OR(N$1005="",Datos!N60&gt;=N$1005),OR(N$1006="",Datos!N60&lt;=N$1006))),FALSE),OR(ISNUMBER(FIND(";"&amp;UPPER(TRIM(Datos!N60&amp;""))&amp;"=",N$1007)),ISNUMBER(FIND(";"&amp;UPPER(TRIM(Datos!N60&amp;""))&amp;";",N$1007))),OR(UPPER(TRIM(Datos!N60&amp;""))="SÍ",UPPER(TRIM(Datos!N60&amp;""))="SI",UPPER(TRIM(Datos!N60&amp;""))="NO"),IF(ISNUMBER(Datos!N60),AND(OR(N$1005="",Datos!N60&gt;=N$1005),OR(N$1006="",Datos!N60&lt;=N$1006)),FALSE),TRUE))))</f>
        <v>0.0</v>
      </c>
      <c r="O60">
        <f>IF(Datos!O60="",0,IF(AND(O$1008&lt;&gt;"",Datos!O60=O$1008),0,IF(O$1004=0,0,1-CHOOSE(O$1004,IF(ISNUMBER(Datos!O60),AND(OR(O$1005="",Datos!O60&gt;=O$1005),OR(O$1006="",Datos!O60&lt;=O$1006)),FALSE),IF(ISNUMBER(Datos!O60),AND(Datos!O60=INT(Datos!O60),AND(OR(O$1005="",Datos!O60&gt;=O$1005),OR(O$1006="",Datos!O60&lt;=O$1006))),FALSE),OR(ISNUMBER(FIND(";"&amp;UPPER(TRIM(Datos!O60&amp;""))&amp;"=",O$1007)),ISNUMBER(FIND(";"&amp;UPPER(TRIM(Datos!O60&amp;""))&amp;";",O$1007))),OR(UPPER(TRIM(Datos!O60&amp;""))="SÍ",UPPER(TRIM(Datos!O60&amp;""))="SI",UPPER(TRIM(Datos!O60&amp;""))="NO"),IF(ISNUMBER(Datos!O60),AND(OR(O$1005="",Datos!O60&gt;=O$1005),OR(O$1006="",Datos!O60&lt;=O$1006)),FALSE),TRUE))))</f>
        <v>0.0</v>
      </c>
      <c r="P60">
        <f>IF(Datos!P60="",0,IF(AND(P$1008&lt;&gt;"",Datos!P60=P$1008),0,IF(P$1004=0,0,1-CHOOSE(P$1004,IF(ISNUMBER(Datos!P60),AND(OR(P$1005="",Datos!P60&gt;=P$1005),OR(P$1006="",Datos!P60&lt;=P$1006)),FALSE),IF(ISNUMBER(Datos!P60),AND(Datos!P60=INT(Datos!P60),AND(OR(P$1005="",Datos!P60&gt;=P$1005),OR(P$1006="",Datos!P60&lt;=P$1006))),FALSE),OR(ISNUMBER(FIND(";"&amp;UPPER(TRIM(Datos!P60&amp;""))&amp;"=",P$1007)),ISNUMBER(FIND(";"&amp;UPPER(TRIM(Datos!P60&amp;""))&amp;";",P$1007))),OR(UPPER(TRIM(Datos!P60&amp;""))="SÍ",UPPER(TRIM(Datos!P60&amp;""))="SI",UPPER(TRIM(Datos!P60&amp;""))="NO"),IF(ISNUMBER(Datos!P60),AND(OR(P$1005="",Datos!P60&gt;=P$1005),OR(P$1006="",Datos!P60&lt;=P$1006)),FALSE),TRUE))))</f>
        <v>0.0</v>
      </c>
      <c r="Q60">
        <f>IF(Datos!Q60="",0,IF(AND(Q$1008&lt;&gt;"",Datos!Q60=Q$1008),0,IF(Q$1004=0,0,1-CHOOSE(Q$1004,IF(ISNUMBER(Datos!Q60),AND(OR(Q$1005="",Datos!Q60&gt;=Q$1005),OR(Q$1006="",Datos!Q60&lt;=Q$1006)),FALSE),IF(ISNUMBER(Datos!Q60),AND(Datos!Q60=INT(Datos!Q60),AND(OR(Q$1005="",Datos!Q60&gt;=Q$1005),OR(Q$1006="",Datos!Q60&lt;=Q$1006))),FALSE),OR(ISNUMBER(FIND(";"&amp;UPPER(TRIM(Datos!Q60&amp;""))&amp;"=",Q$1007)),ISNUMBER(FIND(";"&amp;UPPER(TRIM(Datos!Q60&amp;""))&amp;";",Q$1007))),OR(UPPER(TRIM(Datos!Q60&amp;""))="SÍ",UPPER(TRIM(Datos!Q60&amp;""))="SI",UPPER(TRIM(Datos!Q60&amp;""))="NO"),IF(ISNUMBER(Datos!Q60),AND(OR(Q$1005="",Datos!Q60&gt;=Q$1005),OR(Q$1006="",Datos!Q60&lt;=Q$1006)),FALSE),TRUE))))</f>
        <v>0.0</v>
      </c>
      <c r="R60">
        <f>IF(Datos!R60="",0,IF(AND(R$1008&lt;&gt;"",Datos!R60=R$1008),0,IF(R$1004=0,0,1-CHOOSE(R$1004,IF(ISNUMBER(Datos!R60),AND(OR(R$1005="",Datos!R60&gt;=R$1005),OR(R$1006="",Datos!R60&lt;=R$1006)),FALSE),IF(ISNUMBER(Datos!R60),AND(Datos!R60=INT(Datos!R60),AND(OR(R$1005="",Datos!R60&gt;=R$1005),OR(R$1006="",Datos!R60&lt;=R$1006))),FALSE),OR(ISNUMBER(FIND(";"&amp;UPPER(TRIM(Datos!R60&amp;""))&amp;"=",R$1007)),ISNUMBER(FIND(";"&amp;UPPER(TRIM(Datos!R60&amp;""))&amp;";",R$1007))),OR(UPPER(TRIM(Datos!R60&amp;""))="SÍ",UPPER(TRIM(Datos!R60&amp;""))="SI",UPPER(TRIM(Datos!R60&amp;""))="NO"),IF(ISNUMBER(Datos!R60),AND(OR(R$1005="",Datos!R60&gt;=R$1005),OR(R$1006="",Datos!R60&lt;=R$1006)),FALSE),TRUE))))</f>
        <v>0.0</v>
      </c>
      <c r="S60">
        <f>IF(Datos!S60="",0,IF(AND(S$1008&lt;&gt;"",Datos!S60=S$1008),0,IF(S$1004=0,0,1-CHOOSE(S$1004,IF(ISNUMBER(Datos!S60),AND(OR(S$1005="",Datos!S60&gt;=S$1005),OR(S$1006="",Datos!S60&lt;=S$1006)),FALSE),IF(ISNUMBER(Datos!S60),AND(Datos!S60=INT(Datos!S60),AND(OR(S$1005="",Datos!S60&gt;=S$1005),OR(S$1006="",Datos!S60&lt;=S$1006))),FALSE),OR(ISNUMBER(FIND(";"&amp;UPPER(TRIM(Datos!S60&amp;""))&amp;"=",S$1007)),ISNUMBER(FIND(";"&amp;UPPER(TRIM(Datos!S60&amp;""))&amp;";",S$1007))),OR(UPPER(TRIM(Datos!S60&amp;""))="SÍ",UPPER(TRIM(Datos!S60&amp;""))="SI",UPPER(TRIM(Datos!S60&amp;""))="NO"),IF(ISNUMBER(Datos!S60),AND(OR(S$1005="",Datos!S60&gt;=S$1005),OR(S$1006="",Datos!S60&lt;=S$1006)),FALSE),TRUE))))</f>
        <v>0.0</v>
      </c>
      <c r="T60">
        <f>IF(Datos!T60="",0,IF(AND(T$1008&lt;&gt;"",Datos!T60=T$1008),0,IF(T$1004=0,0,1-CHOOSE(T$1004,IF(ISNUMBER(Datos!T60),AND(OR(T$1005="",Datos!T60&gt;=T$1005),OR(T$1006="",Datos!T60&lt;=T$1006)),FALSE),IF(ISNUMBER(Datos!T60),AND(Datos!T60=INT(Datos!T60),AND(OR(T$1005="",Datos!T60&gt;=T$1005),OR(T$1006="",Datos!T60&lt;=T$1006))),FALSE),OR(ISNUMBER(FIND(";"&amp;UPPER(TRIM(Datos!T60&amp;""))&amp;"=",T$1007)),ISNUMBER(FIND(";"&amp;UPPER(TRIM(Datos!T60&amp;""))&amp;";",T$1007))),OR(UPPER(TRIM(Datos!T60&amp;""))="SÍ",UPPER(TRIM(Datos!T60&amp;""))="SI",UPPER(TRIM(Datos!T60&amp;""))="NO"),IF(ISNUMBER(Datos!T60),AND(OR(T$1005="",Datos!T60&gt;=T$1005),OR(T$1006="",Datos!T60&lt;=T$1006)),FALSE),TRUE))))</f>
        <v>0.0</v>
      </c>
      <c r="U60">
        <f>IF(Datos!U60="",0,IF(AND(U$1008&lt;&gt;"",Datos!U60=U$1008),0,IF(U$1004=0,0,1-CHOOSE(U$1004,IF(ISNUMBER(Datos!U60),AND(OR(U$1005="",Datos!U60&gt;=U$1005),OR(U$1006="",Datos!U60&lt;=U$1006)),FALSE),IF(ISNUMBER(Datos!U60),AND(Datos!U60=INT(Datos!U60),AND(OR(U$1005="",Datos!U60&gt;=U$1005),OR(U$1006="",Datos!U60&lt;=U$1006))),FALSE),OR(ISNUMBER(FIND(";"&amp;UPPER(TRIM(Datos!U60&amp;""))&amp;"=",U$1007)),ISNUMBER(FIND(";"&amp;UPPER(TRIM(Datos!U60&amp;""))&amp;";",U$1007))),OR(UPPER(TRIM(Datos!U60&amp;""))="SÍ",UPPER(TRIM(Datos!U60&amp;""))="SI",UPPER(TRIM(Datos!U60&amp;""))="NO"),IF(ISNUMBER(Datos!U60),AND(OR(U$1005="",Datos!U60&gt;=U$1005),OR(U$1006="",Datos!U60&lt;=U$1006)),FALSE),TRUE))))</f>
        <v>0.0</v>
      </c>
      <c r="V60">
        <f>IF(Datos!V60="",0,IF(AND(V$1008&lt;&gt;"",Datos!V60=V$1008),0,IF(V$1004=0,0,1-CHOOSE(V$1004,IF(ISNUMBER(Datos!V60),AND(OR(V$1005="",Datos!V60&gt;=V$1005),OR(V$1006="",Datos!V60&lt;=V$1006)),FALSE),IF(ISNUMBER(Datos!V60),AND(Datos!V60=INT(Datos!V60),AND(OR(V$1005="",Datos!V60&gt;=V$1005),OR(V$1006="",Datos!V60&lt;=V$1006))),FALSE),OR(ISNUMBER(FIND(";"&amp;UPPER(TRIM(Datos!V60&amp;""))&amp;"=",V$1007)),ISNUMBER(FIND(";"&amp;UPPER(TRIM(Datos!V60&amp;""))&amp;";",V$1007))),OR(UPPER(TRIM(Datos!V60&amp;""))="SÍ",UPPER(TRIM(Datos!V60&amp;""))="SI",UPPER(TRIM(Datos!V60&amp;""))="NO"),IF(ISNUMBER(Datos!V60),AND(OR(V$1005="",Datos!V60&gt;=V$1005),OR(V$1006="",Datos!V60&lt;=V$1006)),FALSE),TRUE))))</f>
        <v>0.0</v>
      </c>
      <c r="W60">
        <f>IF(Datos!W60="",0,IF(AND(W$1008&lt;&gt;"",Datos!W60=W$1008),0,IF(W$1004=0,0,1-CHOOSE(W$1004,IF(ISNUMBER(Datos!W60),AND(OR(W$1005="",Datos!W60&gt;=W$1005),OR(W$1006="",Datos!W60&lt;=W$1006)),FALSE),IF(ISNUMBER(Datos!W60),AND(Datos!W60=INT(Datos!W60),AND(OR(W$1005="",Datos!W60&gt;=W$1005),OR(W$1006="",Datos!W60&lt;=W$1006))),FALSE),OR(ISNUMBER(FIND(";"&amp;UPPER(TRIM(Datos!W60&amp;""))&amp;"=",W$1007)),ISNUMBER(FIND(";"&amp;UPPER(TRIM(Datos!W60&amp;""))&amp;";",W$1007))),OR(UPPER(TRIM(Datos!W60&amp;""))="SÍ",UPPER(TRIM(Datos!W60&amp;""))="SI",UPPER(TRIM(Datos!W60&amp;""))="NO"),IF(ISNUMBER(Datos!W60),AND(OR(W$1005="",Datos!W60&gt;=W$1005),OR(W$1006="",Datos!W60&lt;=W$1006)),FALSE),TRUE))))</f>
        <v>0.0</v>
      </c>
      <c r="X60">
        <f>IF(Datos!X60="",0,IF(AND(X$1008&lt;&gt;"",Datos!X60=X$1008),0,IF(X$1004=0,0,1-CHOOSE(X$1004,IF(ISNUMBER(Datos!X60),AND(OR(X$1005="",Datos!X60&gt;=X$1005),OR(X$1006="",Datos!X60&lt;=X$1006)),FALSE),IF(ISNUMBER(Datos!X60),AND(Datos!X60=INT(Datos!X60),AND(OR(X$1005="",Datos!X60&gt;=X$1005),OR(X$1006="",Datos!X60&lt;=X$1006))),FALSE),OR(ISNUMBER(FIND(";"&amp;UPPER(TRIM(Datos!X60&amp;""))&amp;"=",X$1007)),ISNUMBER(FIND(";"&amp;UPPER(TRIM(Datos!X60&amp;""))&amp;";",X$1007))),OR(UPPER(TRIM(Datos!X60&amp;""))="SÍ",UPPER(TRIM(Datos!X60&amp;""))="SI",UPPER(TRIM(Datos!X60&amp;""))="NO"),IF(ISNUMBER(Datos!X60),AND(OR(X$1005="",Datos!X60&gt;=X$1005),OR(X$1006="",Datos!X60&lt;=X$1006)),FALSE),TRUE))))</f>
        <v>0.0</v>
      </c>
      <c r="Y60">
        <f>IF(Datos!Y60="",0,IF(AND(Y$1008&lt;&gt;"",Datos!Y60=Y$1008),0,IF(Y$1004=0,0,1-CHOOSE(Y$1004,IF(ISNUMBER(Datos!Y60),AND(OR(Y$1005="",Datos!Y60&gt;=Y$1005),OR(Y$1006="",Datos!Y60&lt;=Y$1006)),FALSE),IF(ISNUMBER(Datos!Y60),AND(Datos!Y60=INT(Datos!Y60),AND(OR(Y$1005="",Datos!Y60&gt;=Y$1005),OR(Y$1006="",Datos!Y60&lt;=Y$1006))),FALSE),OR(ISNUMBER(FIND(";"&amp;UPPER(TRIM(Datos!Y60&amp;""))&amp;"=",Y$1007)),ISNUMBER(FIND(";"&amp;UPPER(TRIM(Datos!Y60&amp;""))&amp;";",Y$1007))),OR(UPPER(TRIM(Datos!Y60&amp;""))="SÍ",UPPER(TRIM(Datos!Y60&amp;""))="SI",UPPER(TRIM(Datos!Y60&amp;""))="NO"),IF(ISNUMBER(Datos!Y60),AND(OR(Y$1005="",Datos!Y60&gt;=Y$1005),OR(Y$1006="",Datos!Y60&lt;=Y$1006)),FALSE),TRUE))))</f>
        <v>0.0</v>
      </c>
      <c r="Z60">
        <f>IF(Datos!Z60="",0,IF(AND(Z$1008&lt;&gt;"",Datos!Z60=Z$1008),0,IF(Z$1004=0,0,1-CHOOSE(Z$1004,IF(ISNUMBER(Datos!Z60),AND(OR(Z$1005="",Datos!Z60&gt;=Z$1005),OR(Z$1006="",Datos!Z60&lt;=Z$1006)),FALSE),IF(ISNUMBER(Datos!Z60),AND(Datos!Z60=INT(Datos!Z60),AND(OR(Z$1005="",Datos!Z60&gt;=Z$1005),OR(Z$1006="",Datos!Z60&lt;=Z$1006))),FALSE),OR(ISNUMBER(FIND(";"&amp;UPPER(TRIM(Datos!Z60&amp;""))&amp;"=",Z$1007)),ISNUMBER(FIND(";"&amp;UPPER(TRIM(Datos!Z60&amp;""))&amp;";",Z$1007))),OR(UPPER(TRIM(Datos!Z60&amp;""))="SÍ",UPPER(TRIM(Datos!Z60&amp;""))="SI",UPPER(TRIM(Datos!Z60&amp;""))="NO"),IF(ISNUMBER(Datos!Z60),AND(OR(Z$1005="",Datos!Z60&gt;=Z$1005),OR(Z$1006="",Datos!Z60&lt;=Z$1006)),FALSE),TRUE))))</f>
        <v>0.0</v>
      </c>
      <c r="AA60">
        <f>IF(Datos!AA60="",0,IF(AND(AA$1008&lt;&gt;"",Datos!AA60=AA$1008),0,IF(AA$1004=0,0,1-CHOOSE(AA$1004,IF(ISNUMBER(Datos!AA60),AND(OR(AA$1005="",Datos!AA60&gt;=AA$1005),OR(AA$1006="",Datos!AA60&lt;=AA$1006)),FALSE),IF(ISNUMBER(Datos!AA60),AND(Datos!AA60=INT(Datos!AA60),AND(OR(AA$1005="",Datos!AA60&gt;=AA$1005),OR(AA$1006="",Datos!AA60&lt;=AA$1006))),FALSE),OR(ISNUMBER(FIND(";"&amp;UPPER(TRIM(Datos!AA60&amp;""))&amp;"=",AA$1007)),ISNUMBER(FIND(";"&amp;UPPER(TRIM(Datos!AA60&amp;""))&amp;";",AA$1007))),OR(UPPER(TRIM(Datos!AA60&amp;""))="SÍ",UPPER(TRIM(Datos!AA60&amp;""))="SI",UPPER(TRIM(Datos!AA60&amp;""))="NO"),IF(ISNUMBER(Datos!AA60),AND(OR(AA$1005="",Datos!AA60&gt;=AA$1005),OR(AA$1006="",Datos!AA60&lt;=AA$1006)),FALSE),TRUE))))</f>
        <v>0.0</v>
      </c>
      <c r="AB60">
        <f>IF(Datos!AB60="",0,IF(AND(AB$1008&lt;&gt;"",Datos!AB60=AB$1008),0,IF(AB$1004=0,0,1-CHOOSE(AB$1004,IF(ISNUMBER(Datos!AB60),AND(OR(AB$1005="",Datos!AB60&gt;=AB$1005),OR(AB$1006="",Datos!AB60&lt;=AB$1006)),FALSE),IF(ISNUMBER(Datos!AB60),AND(Datos!AB60=INT(Datos!AB60),AND(OR(AB$1005="",Datos!AB60&gt;=AB$1005),OR(AB$1006="",Datos!AB60&lt;=AB$1006))),FALSE),OR(ISNUMBER(FIND(";"&amp;UPPER(TRIM(Datos!AB60&amp;""))&amp;"=",AB$1007)),ISNUMBER(FIND(";"&amp;UPPER(TRIM(Datos!AB60&amp;""))&amp;";",AB$1007))),OR(UPPER(TRIM(Datos!AB60&amp;""))="SÍ",UPPER(TRIM(Datos!AB60&amp;""))="SI",UPPER(TRIM(Datos!AB60&amp;""))="NO"),IF(ISNUMBER(Datos!AB60),AND(OR(AB$1005="",Datos!AB60&gt;=AB$1005),OR(AB$1006="",Datos!AB60&lt;=AB$1006)),FALSE),TRUE))))</f>
        <v>0.0</v>
      </c>
      <c r="AC60">
        <f>IF(Datos!AC60="",0,IF(AND(AC$1008&lt;&gt;"",Datos!AC60=AC$1008),0,IF(AC$1004=0,0,1-CHOOSE(AC$1004,IF(ISNUMBER(Datos!AC60),AND(OR(AC$1005="",Datos!AC60&gt;=AC$1005),OR(AC$1006="",Datos!AC60&lt;=AC$1006)),FALSE),IF(ISNUMBER(Datos!AC60),AND(Datos!AC60=INT(Datos!AC60),AND(OR(AC$1005="",Datos!AC60&gt;=AC$1005),OR(AC$1006="",Datos!AC60&lt;=AC$1006))),FALSE),OR(ISNUMBER(FIND(";"&amp;UPPER(TRIM(Datos!AC60&amp;""))&amp;"=",AC$1007)),ISNUMBER(FIND(";"&amp;UPPER(TRIM(Datos!AC60&amp;""))&amp;";",AC$1007))),OR(UPPER(TRIM(Datos!AC60&amp;""))="SÍ",UPPER(TRIM(Datos!AC60&amp;""))="SI",UPPER(TRIM(Datos!AC60&amp;""))="NO"),IF(ISNUMBER(Datos!AC60),AND(OR(AC$1005="",Datos!AC60&gt;=AC$1005),OR(AC$1006="",Datos!AC60&lt;=AC$1006)),FALSE),TRUE))))</f>
        <v>0.0</v>
      </c>
      <c r="AD60">
        <f>IF(Datos!AD60="",0,IF(AND(AD$1008&lt;&gt;"",Datos!AD60=AD$1008),0,IF(AD$1004=0,0,1-CHOOSE(AD$1004,IF(ISNUMBER(Datos!AD60),AND(OR(AD$1005="",Datos!AD60&gt;=AD$1005),OR(AD$1006="",Datos!AD60&lt;=AD$1006)),FALSE),IF(ISNUMBER(Datos!AD60),AND(Datos!AD60=INT(Datos!AD60),AND(OR(AD$1005="",Datos!AD60&gt;=AD$1005),OR(AD$1006="",Datos!AD60&lt;=AD$1006))),FALSE),OR(ISNUMBER(FIND(";"&amp;UPPER(TRIM(Datos!AD60&amp;""))&amp;"=",AD$1007)),ISNUMBER(FIND(";"&amp;UPPER(TRIM(Datos!AD60&amp;""))&amp;";",AD$1007))),OR(UPPER(TRIM(Datos!AD60&amp;""))="SÍ",UPPER(TRIM(Datos!AD60&amp;""))="SI",UPPER(TRIM(Datos!AD60&amp;""))="NO"),IF(ISNUMBER(Datos!AD60),AND(OR(AD$1005="",Datos!AD60&gt;=AD$1005),OR(AD$1006="",Datos!AD60&lt;=AD$1006)),FALSE),TRUE))))</f>
        <v>0.0</v>
      </c>
      <c r="AE60">
        <f>IF(Datos!AE60="",0,IF(AND(AE$1008&lt;&gt;"",Datos!AE60=AE$1008),0,IF(AE$1004=0,0,1-CHOOSE(AE$1004,IF(ISNUMBER(Datos!AE60),AND(OR(AE$1005="",Datos!AE60&gt;=AE$1005),OR(AE$1006="",Datos!AE60&lt;=AE$1006)),FALSE),IF(ISNUMBER(Datos!AE60),AND(Datos!AE60=INT(Datos!AE60),AND(OR(AE$1005="",Datos!AE60&gt;=AE$1005),OR(AE$1006="",Datos!AE60&lt;=AE$1006))),FALSE),OR(ISNUMBER(FIND(";"&amp;UPPER(TRIM(Datos!AE60&amp;""))&amp;"=",AE$1007)),ISNUMBER(FIND(";"&amp;UPPER(TRIM(Datos!AE60&amp;""))&amp;";",AE$1007))),OR(UPPER(TRIM(Datos!AE60&amp;""))="SÍ",UPPER(TRIM(Datos!AE60&amp;""))="SI",UPPER(TRIM(Datos!AE60&amp;""))="NO"),IF(ISNUMBER(Datos!AE60),AND(OR(AE$1005="",Datos!AE60&gt;=AE$1005),OR(AE$1006="",Datos!AE60&lt;=AE$1006)),FALSE),TRUE))))</f>
        <v>0.0</v>
      </c>
    </row>
    <row r="61" spans="2:31">
      <c r="B61">
        <f>IF(Datos!B61="",0,IF(AND(B$1008&lt;&gt;"",Datos!B61=B$1008),0,IF(B$1004=0,0,1-CHOOSE(B$1004,IF(ISNUMBER(Datos!B61),AND(OR(B$1005="",Datos!B61&gt;=B$1005),OR(B$1006="",Datos!B61&lt;=B$1006)),FALSE),IF(ISNUMBER(Datos!B61),AND(Datos!B61=INT(Datos!B61),AND(OR(B$1005="",Datos!B61&gt;=B$1005),OR(B$1006="",Datos!B61&lt;=B$1006))),FALSE),OR(ISNUMBER(FIND(";"&amp;UPPER(TRIM(Datos!B61&amp;""))&amp;"=",B$1007)),ISNUMBER(FIND(";"&amp;UPPER(TRIM(Datos!B61&amp;""))&amp;";",B$1007))),OR(UPPER(TRIM(Datos!B61&amp;""))="SÍ",UPPER(TRIM(Datos!B61&amp;""))="SI",UPPER(TRIM(Datos!B61&amp;""))="NO"),IF(ISNUMBER(Datos!B61),AND(OR(B$1005="",Datos!B61&gt;=B$1005),OR(B$1006="",Datos!B61&lt;=B$1006)),FALSE),TRUE))))</f>
        <v>0.0</v>
      </c>
      <c r="C61">
        <f>IF(Datos!C61="",0,IF(AND(C$1008&lt;&gt;"",Datos!C61=C$1008),0,IF(C$1004=0,0,1-CHOOSE(C$1004,IF(ISNUMBER(Datos!C61),AND(OR(C$1005="",Datos!C61&gt;=C$1005),OR(C$1006="",Datos!C61&lt;=C$1006)),FALSE),IF(ISNUMBER(Datos!C61),AND(Datos!C61=INT(Datos!C61),AND(OR(C$1005="",Datos!C61&gt;=C$1005),OR(C$1006="",Datos!C61&lt;=C$1006))),FALSE),OR(ISNUMBER(FIND(";"&amp;UPPER(TRIM(Datos!C61&amp;""))&amp;"=",C$1007)),ISNUMBER(FIND(";"&amp;UPPER(TRIM(Datos!C61&amp;""))&amp;";",C$1007))),OR(UPPER(TRIM(Datos!C61&amp;""))="SÍ",UPPER(TRIM(Datos!C61&amp;""))="SI",UPPER(TRIM(Datos!C61&amp;""))="NO"),IF(ISNUMBER(Datos!C61),AND(OR(C$1005="",Datos!C61&gt;=C$1005),OR(C$1006="",Datos!C61&lt;=C$1006)),FALSE),TRUE))))</f>
        <v>0.0</v>
      </c>
      <c r="D61">
        <f>IF(Datos!D61="",0,IF(AND(D$1008&lt;&gt;"",Datos!D61=D$1008),0,IF(D$1004=0,0,1-CHOOSE(D$1004,IF(ISNUMBER(Datos!D61),AND(OR(D$1005="",Datos!D61&gt;=D$1005),OR(D$1006="",Datos!D61&lt;=D$1006)),FALSE),IF(ISNUMBER(Datos!D61),AND(Datos!D61=INT(Datos!D61),AND(OR(D$1005="",Datos!D61&gt;=D$1005),OR(D$1006="",Datos!D61&lt;=D$1006))),FALSE),OR(ISNUMBER(FIND(";"&amp;UPPER(TRIM(Datos!D61&amp;""))&amp;"=",D$1007)),ISNUMBER(FIND(";"&amp;UPPER(TRIM(Datos!D61&amp;""))&amp;";",D$1007))),OR(UPPER(TRIM(Datos!D61&amp;""))="SÍ",UPPER(TRIM(Datos!D61&amp;""))="SI",UPPER(TRIM(Datos!D61&amp;""))="NO"),IF(ISNUMBER(Datos!D61),AND(OR(D$1005="",Datos!D61&gt;=D$1005),OR(D$1006="",Datos!D61&lt;=D$1006)),FALSE),TRUE))))</f>
        <v>0.0</v>
      </c>
      <c r="E61">
        <f>IF(Datos!E61="",0,IF(AND(E$1008&lt;&gt;"",Datos!E61=E$1008),0,IF(E$1004=0,0,1-CHOOSE(E$1004,IF(ISNUMBER(Datos!E61),AND(OR(E$1005="",Datos!E61&gt;=E$1005),OR(E$1006="",Datos!E61&lt;=E$1006)),FALSE),IF(ISNUMBER(Datos!E61),AND(Datos!E61=INT(Datos!E61),AND(OR(E$1005="",Datos!E61&gt;=E$1005),OR(E$1006="",Datos!E61&lt;=E$1006))),FALSE),OR(ISNUMBER(FIND(";"&amp;UPPER(TRIM(Datos!E61&amp;""))&amp;"=",E$1007)),ISNUMBER(FIND(";"&amp;UPPER(TRIM(Datos!E61&amp;""))&amp;";",E$1007))),OR(UPPER(TRIM(Datos!E61&amp;""))="SÍ",UPPER(TRIM(Datos!E61&amp;""))="SI",UPPER(TRIM(Datos!E61&amp;""))="NO"),IF(ISNUMBER(Datos!E61),AND(OR(E$1005="",Datos!E61&gt;=E$1005),OR(E$1006="",Datos!E61&lt;=E$1006)),FALSE),TRUE))))</f>
        <v>0.0</v>
      </c>
      <c r="F61">
        <f>IF(Datos!F61="",0,IF(AND(F$1008&lt;&gt;"",Datos!F61=F$1008),0,IF(F$1004=0,0,1-CHOOSE(F$1004,IF(ISNUMBER(Datos!F61),AND(OR(F$1005="",Datos!F61&gt;=F$1005),OR(F$1006="",Datos!F61&lt;=F$1006)),FALSE),IF(ISNUMBER(Datos!F61),AND(Datos!F61=INT(Datos!F61),AND(OR(F$1005="",Datos!F61&gt;=F$1005),OR(F$1006="",Datos!F61&lt;=F$1006))),FALSE),OR(ISNUMBER(FIND(";"&amp;UPPER(TRIM(Datos!F61&amp;""))&amp;"=",F$1007)),ISNUMBER(FIND(";"&amp;UPPER(TRIM(Datos!F61&amp;""))&amp;";",F$1007))),OR(UPPER(TRIM(Datos!F61&amp;""))="SÍ",UPPER(TRIM(Datos!F61&amp;""))="SI",UPPER(TRIM(Datos!F61&amp;""))="NO"),IF(ISNUMBER(Datos!F61),AND(OR(F$1005="",Datos!F61&gt;=F$1005),OR(F$1006="",Datos!F61&lt;=F$1006)),FALSE),TRUE))))</f>
        <v>0.0</v>
      </c>
      <c r="G61">
        <f>IF(Datos!G61="",0,IF(AND(G$1008&lt;&gt;"",Datos!G61=G$1008),0,IF(G$1004=0,0,1-CHOOSE(G$1004,IF(ISNUMBER(Datos!G61),AND(OR(G$1005="",Datos!G61&gt;=G$1005),OR(G$1006="",Datos!G61&lt;=G$1006)),FALSE),IF(ISNUMBER(Datos!G61),AND(Datos!G61=INT(Datos!G61),AND(OR(G$1005="",Datos!G61&gt;=G$1005),OR(G$1006="",Datos!G61&lt;=G$1006))),FALSE),OR(ISNUMBER(FIND(";"&amp;UPPER(TRIM(Datos!G61&amp;""))&amp;"=",G$1007)),ISNUMBER(FIND(";"&amp;UPPER(TRIM(Datos!G61&amp;""))&amp;";",G$1007))),OR(UPPER(TRIM(Datos!G61&amp;""))="SÍ",UPPER(TRIM(Datos!G61&amp;""))="SI",UPPER(TRIM(Datos!G61&amp;""))="NO"),IF(ISNUMBER(Datos!G61),AND(OR(G$1005="",Datos!G61&gt;=G$1005),OR(G$1006="",Datos!G61&lt;=G$1006)),FALSE),TRUE))))</f>
        <v>0.0</v>
      </c>
      <c r="H61">
        <f>IF(Datos!H61="",0,IF(AND(H$1008&lt;&gt;"",Datos!H61=H$1008),0,IF(H$1004=0,0,1-CHOOSE(H$1004,IF(ISNUMBER(Datos!H61),AND(OR(H$1005="",Datos!H61&gt;=H$1005),OR(H$1006="",Datos!H61&lt;=H$1006)),FALSE),IF(ISNUMBER(Datos!H61),AND(Datos!H61=INT(Datos!H61),AND(OR(H$1005="",Datos!H61&gt;=H$1005),OR(H$1006="",Datos!H61&lt;=H$1006))),FALSE),OR(ISNUMBER(FIND(";"&amp;UPPER(TRIM(Datos!H61&amp;""))&amp;"=",H$1007)),ISNUMBER(FIND(";"&amp;UPPER(TRIM(Datos!H61&amp;""))&amp;";",H$1007))),OR(UPPER(TRIM(Datos!H61&amp;""))="SÍ",UPPER(TRIM(Datos!H61&amp;""))="SI",UPPER(TRIM(Datos!H61&amp;""))="NO"),IF(ISNUMBER(Datos!H61),AND(OR(H$1005="",Datos!H61&gt;=H$1005),OR(H$1006="",Datos!H61&lt;=H$1006)),FALSE),TRUE))))</f>
        <v>0.0</v>
      </c>
      <c r="I61">
        <f>IF(Datos!I61="",0,IF(AND(I$1008&lt;&gt;"",Datos!I61=I$1008),0,IF(I$1004=0,0,1-CHOOSE(I$1004,IF(ISNUMBER(Datos!I61),AND(OR(I$1005="",Datos!I61&gt;=I$1005),OR(I$1006="",Datos!I61&lt;=I$1006)),FALSE),IF(ISNUMBER(Datos!I61),AND(Datos!I61=INT(Datos!I61),AND(OR(I$1005="",Datos!I61&gt;=I$1005),OR(I$1006="",Datos!I61&lt;=I$1006))),FALSE),OR(ISNUMBER(FIND(";"&amp;UPPER(TRIM(Datos!I61&amp;""))&amp;"=",I$1007)),ISNUMBER(FIND(";"&amp;UPPER(TRIM(Datos!I61&amp;""))&amp;";",I$1007))),OR(UPPER(TRIM(Datos!I61&amp;""))="SÍ",UPPER(TRIM(Datos!I61&amp;""))="SI",UPPER(TRIM(Datos!I61&amp;""))="NO"),IF(ISNUMBER(Datos!I61),AND(OR(I$1005="",Datos!I61&gt;=I$1005),OR(I$1006="",Datos!I61&lt;=I$1006)),FALSE),TRUE))))</f>
        <v>0.0</v>
      </c>
      <c r="J61">
        <f>IF(Datos!J61="",0,IF(AND(J$1008&lt;&gt;"",Datos!J61=J$1008),0,IF(J$1004=0,0,1-CHOOSE(J$1004,IF(ISNUMBER(Datos!J61),AND(OR(J$1005="",Datos!J61&gt;=J$1005),OR(J$1006="",Datos!J61&lt;=J$1006)),FALSE),IF(ISNUMBER(Datos!J61),AND(Datos!J61=INT(Datos!J61),AND(OR(J$1005="",Datos!J61&gt;=J$1005),OR(J$1006="",Datos!J61&lt;=J$1006))),FALSE),OR(ISNUMBER(FIND(";"&amp;UPPER(TRIM(Datos!J61&amp;""))&amp;"=",J$1007)),ISNUMBER(FIND(";"&amp;UPPER(TRIM(Datos!J61&amp;""))&amp;";",J$1007))),OR(UPPER(TRIM(Datos!J61&amp;""))="SÍ",UPPER(TRIM(Datos!J61&amp;""))="SI",UPPER(TRIM(Datos!J61&amp;""))="NO"),IF(ISNUMBER(Datos!J61),AND(OR(J$1005="",Datos!J61&gt;=J$1005),OR(J$1006="",Datos!J61&lt;=J$1006)),FALSE),TRUE))))</f>
        <v>0.0</v>
      </c>
      <c r="K61">
        <f>IF(Datos!K61="",0,IF(AND(K$1008&lt;&gt;"",Datos!K61=K$1008),0,IF(K$1004=0,0,1-CHOOSE(K$1004,IF(ISNUMBER(Datos!K61),AND(OR(K$1005="",Datos!K61&gt;=K$1005),OR(K$1006="",Datos!K61&lt;=K$1006)),FALSE),IF(ISNUMBER(Datos!K61),AND(Datos!K61=INT(Datos!K61),AND(OR(K$1005="",Datos!K61&gt;=K$1005),OR(K$1006="",Datos!K61&lt;=K$1006))),FALSE),OR(ISNUMBER(FIND(";"&amp;UPPER(TRIM(Datos!K61&amp;""))&amp;"=",K$1007)),ISNUMBER(FIND(";"&amp;UPPER(TRIM(Datos!K61&amp;""))&amp;";",K$1007))),OR(UPPER(TRIM(Datos!K61&amp;""))="SÍ",UPPER(TRIM(Datos!K61&amp;""))="SI",UPPER(TRIM(Datos!K61&amp;""))="NO"),IF(ISNUMBER(Datos!K61),AND(OR(K$1005="",Datos!K61&gt;=K$1005),OR(K$1006="",Datos!K61&lt;=K$1006)),FALSE),TRUE))))</f>
        <v>0.0</v>
      </c>
      <c r="L61">
        <f>IF(Datos!L61="",0,IF(AND(L$1008&lt;&gt;"",Datos!L61=L$1008),0,IF(L$1004=0,0,1-CHOOSE(L$1004,IF(ISNUMBER(Datos!L61),AND(OR(L$1005="",Datos!L61&gt;=L$1005),OR(L$1006="",Datos!L61&lt;=L$1006)),FALSE),IF(ISNUMBER(Datos!L61),AND(Datos!L61=INT(Datos!L61),AND(OR(L$1005="",Datos!L61&gt;=L$1005),OR(L$1006="",Datos!L61&lt;=L$1006))),FALSE),OR(ISNUMBER(FIND(";"&amp;UPPER(TRIM(Datos!L61&amp;""))&amp;"=",L$1007)),ISNUMBER(FIND(";"&amp;UPPER(TRIM(Datos!L61&amp;""))&amp;";",L$1007))),OR(UPPER(TRIM(Datos!L61&amp;""))="SÍ",UPPER(TRIM(Datos!L61&amp;""))="SI",UPPER(TRIM(Datos!L61&amp;""))="NO"),IF(ISNUMBER(Datos!L61),AND(OR(L$1005="",Datos!L61&gt;=L$1005),OR(L$1006="",Datos!L61&lt;=L$1006)),FALSE),TRUE))))</f>
        <v>0.0</v>
      </c>
      <c r="M61">
        <f>IF(Datos!M61="",0,IF(AND(M$1008&lt;&gt;"",Datos!M61=M$1008),0,IF(M$1004=0,0,1-CHOOSE(M$1004,IF(ISNUMBER(Datos!M61),AND(OR(M$1005="",Datos!M61&gt;=M$1005),OR(M$1006="",Datos!M61&lt;=M$1006)),FALSE),IF(ISNUMBER(Datos!M61),AND(Datos!M61=INT(Datos!M61),AND(OR(M$1005="",Datos!M61&gt;=M$1005),OR(M$1006="",Datos!M61&lt;=M$1006))),FALSE),OR(ISNUMBER(FIND(";"&amp;UPPER(TRIM(Datos!M61&amp;""))&amp;"=",M$1007)),ISNUMBER(FIND(";"&amp;UPPER(TRIM(Datos!M61&amp;""))&amp;";",M$1007))),OR(UPPER(TRIM(Datos!M61&amp;""))="SÍ",UPPER(TRIM(Datos!M61&amp;""))="SI",UPPER(TRIM(Datos!M61&amp;""))="NO"),IF(ISNUMBER(Datos!M61),AND(OR(M$1005="",Datos!M61&gt;=M$1005),OR(M$1006="",Datos!M61&lt;=M$1006)),FALSE),TRUE))))</f>
        <v>0.0</v>
      </c>
      <c r="N61">
        <f>IF(Datos!N61="",0,IF(AND(N$1008&lt;&gt;"",Datos!N61=N$1008),0,IF(N$1004=0,0,1-CHOOSE(N$1004,IF(ISNUMBER(Datos!N61),AND(OR(N$1005="",Datos!N61&gt;=N$1005),OR(N$1006="",Datos!N61&lt;=N$1006)),FALSE),IF(ISNUMBER(Datos!N61),AND(Datos!N61=INT(Datos!N61),AND(OR(N$1005="",Datos!N61&gt;=N$1005),OR(N$1006="",Datos!N61&lt;=N$1006))),FALSE),OR(ISNUMBER(FIND(";"&amp;UPPER(TRIM(Datos!N61&amp;""))&amp;"=",N$1007)),ISNUMBER(FIND(";"&amp;UPPER(TRIM(Datos!N61&amp;""))&amp;";",N$1007))),OR(UPPER(TRIM(Datos!N61&amp;""))="SÍ",UPPER(TRIM(Datos!N61&amp;""))="SI",UPPER(TRIM(Datos!N61&amp;""))="NO"),IF(ISNUMBER(Datos!N61),AND(OR(N$1005="",Datos!N61&gt;=N$1005),OR(N$1006="",Datos!N61&lt;=N$1006)),FALSE),TRUE))))</f>
        <v>0.0</v>
      </c>
      <c r="O61">
        <f>IF(Datos!O61="",0,IF(AND(O$1008&lt;&gt;"",Datos!O61=O$1008),0,IF(O$1004=0,0,1-CHOOSE(O$1004,IF(ISNUMBER(Datos!O61),AND(OR(O$1005="",Datos!O61&gt;=O$1005),OR(O$1006="",Datos!O61&lt;=O$1006)),FALSE),IF(ISNUMBER(Datos!O61),AND(Datos!O61=INT(Datos!O61),AND(OR(O$1005="",Datos!O61&gt;=O$1005),OR(O$1006="",Datos!O61&lt;=O$1006))),FALSE),OR(ISNUMBER(FIND(";"&amp;UPPER(TRIM(Datos!O61&amp;""))&amp;"=",O$1007)),ISNUMBER(FIND(";"&amp;UPPER(TRIM(Datos!O61&amp;""))&amp;";",O$1007))),OR(UPPER(TRIM(Datos!O61&amp;""))="SÍ",UPPER(TRIM(Datos!O61&amp;""))="SI",UPPER(TRIM(Datos!O61&amp;""))="NO"),IF(ISNUMBER(Datos!O61),AND(OR(O$1005="",Datos!O61&gt;=O$1005),OR(O$1006="",Datos!O61&lt;=O$1006)),FALSE),TRUE))))</f>
        <v>0.0</v>
      </c>
      <c r="P61">
        <f>IF(Datos!P61="",0,IF(AND(P$1008&lt;&gt;"",Datos!P61=P$1008),0,IF(P$1004=0,0,1-CHOOSE(P$1004,IF(ISNUMBER(Datos!P61),AND(OR(P$1005="",Datos!P61&gt;=P$1005),OR(P$1006="",Datos!P61&lt;=P$1006)),FALSE),IF(ISNUMBER(Datos!P61),AND(Datos!P61=INT(Datos!P61),AND(OR(P$1005="",Datos!P61&gt;=P$1005),OR(P$1006="",Datos!P61&lt;=P$1006))),FALSE),OR(ISNUMBER(FIND(";"&amp;UPPER(TRIM(Datos!P61&amp;""))&amp;"=",P$1007)),ISNUMBER(FIND(";"&amp;UPPER(TRIM(Datos!P61&amp;""))&amp;";",P$1007))),OR(UPPER(TRIM(Datos!P61&amp;""))="SÍ",UPPER(TRIM(Datos!P61&amp;""))="SI",UPPER(TRIM(Datos!P61&amp;""))="NO"),IF(ISNUMBER(Datos!P61),AND(OR(P$1005="",Datos!P61&gt;=P$1005),OR(P$1006="",Datos!P61&lt;=P$1006)),FALSE),TRUE))))</f>
        <v>0.0</v>
      </c>
      <c r="Q61">
        <f>IF(Datos!Q61="",0,IF(AND(Q$1008&lt;&gt;"",Datos!Q61=Q$1008),0,IF(Q$1004=0,0,1-CHOOSE(Q$1004,IF(ISNUMBER(Datos!Q61),AND(OR(Q$1005="",Datos!Q61&gt;=Q$1005),OR(Q$1006="",Datos!Q61&lt;=Q$1006)),FALSE),IF(ISNUMBER(Datos!Q61),AND(Datos!Q61=INT(Datos!Q61),AND(OR(Q$1005="",Datos!Q61&gt;=Q$1005),OR(Q$1006="",Datos!Q61&lt;=Q$1006))),FALSE),OR(ISNUMBER(FIND(";"&amp;UPPER(TRIM(Datos!Q61&amp;""))&amp;"=",Q$1007)),ISNUMBER(FIND(";"&amp;UPPER(TRIM(Datos!Q61&amp;""))&amp;";",Q$1007))),OR(UPPER(TRIM(Datos!Q61&amp;""))="SÍ",UPPER(TRIM(Datos!Q61&amp;""))="SI",UPPER(TRIM(Datos!Q61&amp;""))="NO"),IF(ISNUMBER(Datos!Q61),AND(OR(Q$1005="",Datos!Q61&gt;=Q$1005),OR(Q$1006="",Datos!Q61&lt;=Q$1006)),FALSE),TRUE))))</f>
        <v>0.0</v>
      </c>
      <c r="R61">
        <f>IF(Datos!R61="",0,IF(AND(R$1008&lt;&gt;"",Datos!R61=R$1008),0,IF(R$1004=0,0,1-CHOOSE(R$1004,IF(ISNUMBER(Datos!R61),AND(OR(R$1005="",Datos!R61&gt;=R$1005),OR(R$1006="",Datos!R61&lt;=R$1006)),FALSE),IF(ISNUMBER(Datos!R61),AND(Datos!R61=INT(Datos!R61),AND(OR(R$1005="",Datos!R61&gt;=R$1005),OR(R$1006="",Datos!R61&lt;=R$1006))),FALSE),OR(ISNUMBER(FIND(";"&amp;UPPER(TRIM(Datos!R61&amp;""))&amp;"=",R$1007)),ISNUMBER(FIND(";"&amp;UPPER(TRIM(Datos!R61&amp;""))&amp;";",R$1007))),OR(UPPER(TRIM(Datos!R61&amp;""))="SÍ",UPPER(TRIM(Datos!R61&amp;""))="SI",UPPER(TRIM(Datos!R61&amp;""))="NO"),IF(ISNUMBER(Datos!R61),AND(OR(R$1005="",Datos!R61&gt;=R$1005),OR(R$1006="",Datos!R61&lt;=R$1006)),FALSE),TRUE))))</f>
        <v>0.0</v>
      </c>
      <c r="S61">
        <f>IF(Datos!S61="",0,IF(AND(S$1008&lt;&gt;"",Datos!S61=S$1008),0,IF(S$1004=0,0,1-CHOOSE(S$1004,IF(ISNUMBER(Datos!S61),AND(OR(S$1005="",Datos!S61&gt;=S$1005),OR(S$1006="",Datos!S61&lt;=S$1006)),FALSE),IF(ISNUMBER(Datos!S61),AND(Datos!S61=INT(Datos!S61),AND(OR(S$1005="",Datos!S61&gt;=S$1005),OR(S$1006="",Datos!S61&lt;=S$1006))),FALSE),OR(ISNUMBER(FIND(";"&amp;UPPER(TRIM(Datos!S61&amp;""))&amp;"=",S$1007)),ISNUMBER(FIND(";"&amp;UPPER(TRIM(Datos!S61&amp;""))&amp;";",S$1007))),OR(UPPER(TRIM(Datos!S61&amp;""))="SÍ",UPPER(TRIM(Datos!S61&amp;""))="SI",UPPER(TRIM(Datos!S61&amp;""))="NO"),IF(ISNUMBER(Datos!S61),AND(OR(S$1005="",Datos!S61&gt;=S$1005),OR(S$1006="",Datos!S61&lt;=S$1006)),FALSE),TRUE))))</f>
        <v>0.0</v>
      </c>
      <c r="T61">
        <f>IF(Datos!T61="",0,IF(AND(T$1008&lt;&gt;"",Datos!T61=T$1008),0,IF(T$1004=0,0,1-CHOOSE(T$1004,IF(ISNUMBER(Datos!T61),AND(OR(T$1005="",Datos!T61&gt;=T$1005),OR(T$1006="",Datos!T61&lt;=T$1006)),FALSE),IF(ISNUMBER(Datos!T61),AND(Datos!T61=INT(Datos!T61),AND(OR(T$1005="",Datos!T61&gt;=T$1005),OR(T$1006="",Datos!T61&lt;=T$1006))),FALSE),OR(ISNUMBER(FIND(";"&amp;UPPER(TRIM(Datos!T61&amp;""))&amp;"=",T$1007)),ISNUMBER(FIND(";"&amp;UPPER(TRIM(Datos!T61&amp;""))&amp;";",T$1007))),OR(UPPER(TRIM(Datos!T61&amp;""))="SÍ",UPPER(TRIM(Datos!T61&amp;""))="SI",UPPER(TRIM(Datos!T61&amp;""))="NO"),IF(ISNUMBER(Datos!T61),AND(OR(T$1005="",Datos!T61&gt;=T$1005),OR(T$1006="",Datos!T61&lt;=T$1006)),FALSE),TRUE))))</f>
        <v>0.0</v>
      </c>
      <c r="U61">
        <f>IF(Datos!U61="",0,IF(AND(U$1008&lt;&gt;"",Datos!U61=U$1008),0,IF(U$1004=0,0,1-CHOOSE(U$1004,IF(ISNUMBER(Datos!U61),AND(OR(U$1005="",Datos!U61&gt;=U$1005),OR(U$1006="",Datos!U61&lt;=U$1006)),FALSE),IF(ISNUMBER(Datos!U61),AND(Datos!U61=INT(Datos!U61),AND(OR(U$1005="",Datos!U61&gt;=U$1005),OR(U$1006="",Datos!U61&lt;=U$1006))),FALSE),OR(ISNUMBER(FIND(";"&amp;UPPER(TRIM(Datos!U61&amp;""))&amp;"=",U$1007)),ISNUMBER(FIND(";"&amp;UPPER(TRIM(Datos!U61&amp;""))&amp;";",U$1007))),OR(UPPER(TRIM(Datos!U61&amp;""))="SÍ",UPPER(TRIM(Datos!U61&amp;""))="SI",UPPER(TRIM(Datos!U61&amp;""))="NO"),IF(ISNUMBER(Datos!U61),AND(OR(U$1005="",Datos!U61&gt;=U$1005),OR(U$1006="",Datos!U61&lt;=U$1006)),FALSE),TRUE))))</f>
        <v>0.0</v>
      </c>
      <c r="V61">
        <f>IF(Datos!V61="",0,IF(AND(V$1008&lt;&gt;"",Datos!V61=V$1008),0,IF(V$1004=0,0,1-CHOOSE(V$1004,IF(ISNUMBER(Datos!V61),AND(OR(V$1005="",Datos!V61&gt;=V$1005),OR(V$1006="",Datos!V61&lt;=V$1006)),FALSE),IF(ISNUMBER(Datos!V61),AND(Datos!V61=INT(Datos!V61),AND(OR(V$1005="",Datos!V61&gt;=V$1005),OR(V$1006="",Datos!V61&lt;=V$1006))),FALSE),OR(ISNUMBER(FIND(";"&amp;UPPER(TRIM(Datos!V61&amp;""))&amp;"=",V$1007)),ISNUMBER(FIND(";"&amp;UPPER(TRIM(Datos!V61&amp;""))&amp;";",V$1007))),OR(UPPER(TRIM(Datos!V61&amp;""))="SÍ",UPPER(TRIM(Datos!V61&amp;""))="SI",UPPER(TRIM(Datos!V61&amp;""))="NO"),IF(ISNUMBER(Datos!V61),AND(OR(V$1005="",Datos!V61&gt;=V$1005),OR(V$1006="",Datos!V61&lt;=V$1006)),FALSE),TRUE))))</f>
        <v>0.0</v>
      </c>
      <c r="W61">
        <f>IF(Datos!W61="",0,IF(AND(W$1008&lt;&gt;"",Datos!W61=W$1008),0,IF(W$1004=0,0,1-CHOOSE(W$1004,IF(ISNUMBER(Datos!W61),AND(OR(W$1005="",Datos!W61&gt;=W$1005),OR(W$1006="",Datos!W61&lt;=W$1006)),FALSE),IF(ISNUMBER(Datos!W61),AND(Datos!W61=INT(Datos!W61),AND(OR(W$1005="",Datos!W61&gt;=W$1005),OR(W$1006="",Datos!W61&lt;=W$1006))),FALSE),OR(ISNUMBER(FIND(";"&amp;UPPER(TRIM(Datos!W61&amp;""))&amp;"=",W$1007)),ISNUMBER(FIND(";"&amp;UPPER(TRIM(Datos!W61&amp;""))&amp;";",W$1007))),OR(UPPER(TRIM(Datos!W61&amp;""))="SÍ",UPPER(TRIM(Datos!W61&amp;""))="SI",UPPER(TRIM(Datos!W61&amp;""))="NO"),IF(ISNUMBER(Datos!W61),AND(OR(W$1005="",Datos!W61&gt;=W$1005),OR(W$1006="",Datos!W61&lt;=W$1006)),FALSE),TRUE))))</f>
        <v>0.0</v>
      </c>
      <c r="X61">
        <f>IF(Datos!X61="",0,IF(AND(X$1008&lt;&gt;"",Datos!X61=X$1008),0,IF(X$1004=0,0,1-CHOOSE(X$1004,IF(ISNUMBER(Datos!X61),AND(OR(X$1005="",Datos!X61&gt;=X$1005),OR(X$1006="",Datos!X61&lt;=X$1006)),FALSE),IF(ISNUMBER(Datos!X61),AND(Datos!X61=INT(Datos!X61),AND(OR(X$1005="",Datos!X61&gt;=X$1005),OR(X$1006="",Datos!X61&lt;=X$1006))),FALSE),OR(ISNUMBER(FIND(";"&amp;UPPER(TRIM(Datos!X61&amp;""))&amp;"=",X$1007)),ISNUMBER(FIND(";"&amp;UPPER(TRIM(Datos!X61&amp;""))&amp;";",X$1007))),OR(UPPER(TRIM(Datos!X61&amp;""))="SÍ",UPPER(TRIM(Datos!X61&amp;""))="SI",UPPER(TRIM(Datos!X61&amp;""))="NO"),IF(ISNUMBER(Datos!X61),AND(OR(X$1005="",Datos!X61&gt;=X$1005),OR(X$1006="",Datos!X61&lt;=X$1006)),FALSE),TRUE))))</f>
        <v>0.0</v>
      </c>
      <c r="Y61">
        <f>IF(Datos!Y61="",0,IF(AND(Y$1008&lt;&gt;"",Datos!Y61=Y$1008),0,IF(Y$1004=0,0,1-CHOOSE(Y$1004,IF(ISNUMBER(Datos!Y61),AND(OR(Y$1005="",Datos!Y61&gt;=Y$1005),OR(Y$1006="",Datos!Y61&lt;=Y$1006)),FALSE),IF(ISNUMBER(Datos!Y61),AND(Datos!Y61=INT(Datos!Y61),AND(OR(Y$1005="",Datos!Y61&gt;=Y$1005),OR(Y$1006="",Datos!Y61&lt;=Y$1006))),FALSE),OR(ISNUMBER(FIND(";"&amp;UPPER(TRIM(Datos!Y61&amp;""))&amp;"=",Y$1007)),ISNUMBER(FIND(";"&amp;UPPER(TRIM(Datos!Y61&amp;""))&amp;";",Y$1007))),OR(UPPER(TRIM(Datos!Y61&amp;""))="SÍ",UPPER(TRIM(Datos!Y61&amp;""))="SI",UPPER(TRIM(Datos!Y61&amp;""))="NO"),IF(ISNUMBER(Datos!Y61),AND(OR(Y$1005="",Datos!Y61&gt;=Y$1005),OR(Y$1006="",Datos!Y61&lt;=Y$1006)),FALSE),TRUE))))</f>
        <v>0.0</v>
      </c>
      <c r="Z61">
        <f>IF(Datos!Z61="",0,IF(AND(Z$1008&lt;&gt;"",Datos!Z61=Z$1008),0,IF(Z$1004=0,0,1-CHOOSE(Z$1004,IF(ISNUMBER(Datos!Z61),AND(OR(Z$1005="",Datos!Z61&gt;=Z$1005),OR(Z$1006="",Datos!Z61&lt;=Z$1006)),FALSE),IF(ISNUMBER(Datos!Z61),AND(Datos!Z61=INT(Datos!Z61),AND(OR(Z$1005="",Datos!Z61&gt;=Z$1005),OR(Z$1006="",Datos!Z61&lt;=Z$1006))),FALSE),OR(ISNUMBER(FIND(";"&amp;UPPER(TRIM(Datos!Z61&amp;""))&amp;"=",Z$1007)),ISNUMBER(FIND(";"&amp;UPPER(TRIM(Datos!Z61&amp;""))&amp;";",Z$1007))),OR(UPPER(TRIM(Datos!Z61&amp;""))="SÍ",UPPER(TRIM(Datos!Z61&amp;""))="SI",UPPER(TRIM(Datos!Z61&amp;""))="NO"),IF(ISNUMBER(Datos!Z61),AND(OR(Z$1005="",Datos!Z61&gt;=Z$1005),OR(Z$1006="",Datos!Z61&lt;=Z$1006)),FALSE),TRUE))))</f>
        <v>0.0</v>
      </c>
      <c r="AA61">
        <f>IF(Datos!AA61="",0,IF(AND(AA$1008&lt;&gt;"",Datos!AA61=AA$1008),0,IF(AA$1004=0,0,1-CHOOSE(AA$1004,IF(ISNUMBER(Datos!AA61),AND(OR(AA$1005="",Datos!AA61&gt;=AA$1005),OR(AA$1006="",Datos!AA61&lt;=AA$1006)),FALSE),IF(ISNUMBER(Datos!AA61),AND(Datos!AA61=INT(Datos!AA61),AND(OR(AA$1005="",Datos!AA61&gt;=AA$1005),OR(AA$1006="",Datos!AA61&lt;=AA$1006))),FALSE),OR(ISNUMBER(FIND(";"&amp;UPPER(TRIM(Datos!AA61&amp;""))&amp;"=",AA$1007)),ISNUMBER(FIND(";"&amp;UPPER(TRIM(Datos!AA61&amp;""))&amp;";",AA$1007))),OR(UPPER(TRIM(Datos!AA61&amp;""))="SÍ",UPPER(TRIM(Datos!AA61&amp;""))="SI",UPPER(TRIM(Datos!AA61&amp;""))="NO"),IF(ISNUMBER(Datos!AA61),AND(OR(AA$1005="",Datos!AA61&gt;=AA$1005),OR(AA$1006="",Datos!AA61&lt;=AA$1006)),FALSE),TRUE))))</f>
        <v>0.0</v>
      </c>
      <c r="AB61">
        <f>IF(Datos!AB61="",0,IF(AND(AB$1008&lt;&gt;"",Datos!AB61=AB$1008),0,IF(AB$1004=0,0,1-CHOOSE(AB$1004,IF(ISNUMBER(Datos!AB61),AND(OR(AB$1005="",Datos!AB61&gt;=AB$1005),OR(AB$1006="",Datos!AB61&lt;=AB$1006)),FALSE),IF(ISNUMBER(Datos!AB61),AND(Datos!AB61=INT(Datos!AB61),AND(OR(AB$1005="",Datos!AB61&gt;=AB$1005),OR(AB$1006="",Datos!AB61&lt;=AB$1006))),FALSE),OR(ISNUMBER(FIND(";"&amp;UPPER(TRIM(Datos!AB61&amp;""))&amp;"=",AB$1007)),ISNUMBER(FIND(";"&amp;UPPER(TRIM(Datos!AB61&amp;""))&amp;";",AB$1007))),OR(UPPER(TRIM(Datos!AB61&amp;""))="SÍ",UPPER(TRIM(Datos!AB61&amp;""))="SI",UPPER(TRIM(Datos!AB61&amp;""))="NO"),IF(ISNUMBER(Datos!AB61),AND(OR(AB$1005="",Datos!AB61&gt;=AB$1005),OR(AB$1006="",Datos!AB61&lt;=AB$1006)),FALSE),TRUE))))</f>
        <v>0.0</v>
      </c>
      <c r="AC61">
        <f>IF(Datos!AC61="",0,IF(AND(AC$1008&lt;&gt;"",Datos!AC61=AC$1008),0,IF(AC$1004=0,0,1-CHOOSE(AC$1004,IF(ISNUMBER(Datos!AC61),AND(OR(AC$1005="",Datos!AC61&gt;=AC$1005),OR(AC$1006="",Datos!AC61&lt;=AC$1006)),FALSE),IF(ISNUMBER(Datos!AC61),AND(Datos!AC61=INT(Datos!AC61),AND(OR(AC$1005="",Datos!AC61&gt;=AC$1005),OR(AC$1006="",Datos!AC61&lt;=AC$1006))),FALSE),OR(ISNUMBER(FIND(";"&amp;UPPER(TRIM(Datos!AC61&amp;""))&amp;"=",AC$1007)),ISNUMBER(FIND(";"&amp;UPPER(TRIM(Datos!AC61&amp;""))&amp;";",AC$1007))),OR(UPPER(TRIM(Datos!AC61&amp;""))="SÍ",UPPER(TRIM(Datos!AC61&amp;""))="SI",UPPER(TRIM(Datos!AC61&amp;""))="NO"),IF(ISNUMBER(Datos!AC61),AND(OR(AC$1005="",Datos!AC61&gt;=AC$1005),OR(AC$1006="",Datos!AC61&lt;=AC$1006)),FALSE),TRUE))))</f>
        <v>0.0</v>
      </c>
      <c r="AD61">
        <f>IF(Datos!AD61="",0,IF(AND(AD$1008&lt;&gt;"",Datos!AD61=AD$1008),0,IF(AD$1004=0,0,1-CHOOSE(AD$1004,IF(ISNUMBER(Datos!AD61),AND(OR(AD$1005="",Datos!AD61&gt;=AD$1005),OR(AD$1006="",Datos!AD61&lt;=AD$1006)),FALSE),IF(ISNUMBER(Datos!AD61),AND(Datos!AD61=INT(Datos!AD61),AND(OR(AD$1005="",Datos!AD61&gt;=AD$1005),OR(AD$1006="",Datos!AD61&lt;=AD$1006))),FALSE),OR(ISNUMBER(FIND(";"&amp;UPPER(TRIM(Datos!AD61&amp;""))&amp;"=",AD$1007)),ISNUMBER(FIND(";"&amp;UPPER(TRIM(Datos!AD61&amp;""))&amp;";",AD$1007))),OR(UPPER(TRIM(Datos!AD61&amp;""))="SÍ",UPPER(TRIM(Datos!AD61&amp;""))="SI",UPPER(TRIM(Datos!AD61&amp;""))="NO"),IF(ISNUMBER(Datos!AD61),AND(OR(AD$1005="",Datos!AD61&gt;=AD$1005),OR(AD$1006="",Datos!AD61&lt;=AD$1006)),FALSE),TRUE))))</f>
        <v>0.0</v>
      </c>
      <c r="AE61">
        <f>IF(Datos!AE61="",0,IF(AND(AE$1008&lt;&gt;"",Datos!AE61=AE$1008),0,IF(AE$1004=0,0,1-CHOOSE(AE$1004,IF(ISNUMBER(Datos!AE61),AND(OR(AE$1005="",Datos!AE61&gt;=AE$1005),OR(AE$1006="",Datos!AE61&lt;=AE$1006)),FALSE),IF(ISNUMBER(Datos!AE61),AND(Datos!AE61=INT(Datos!AE61),AND(OR(AE$1005="",Datos!AE61&gt;=AE$1005),OR(AE$1006="",Datos!AE61&lt;=AE$1006))),FALSE),OR(ISNUMBER(FIND(";"&amp;UPPER(TRIM(Datos!AE61&amp;""))&amp;"=",AE$1007)),ISNUMBER(FIND(";"&amp;UPPER(TRIM(Datos!AE61&amp;""))&amp;";",AE$1007))),OR(UPPER(TRIM(Datos!AE61&amp;""))="SÍ",UPPER(TRIM(Datos!AE61&amp;""))="SI",UPPER(TRIM(Datos!AE61&amp;""))="NO"),IF(ISNUMBER(Datos!AE61),AND(OR(AE$1005="",Datos!AE61&gt;=AE$1005),OR(AE$1006="",Datos!AE61&lt;=AE$1006)),FALSE),TRUE))))</f>
        <v>0.0</v>
      </c>
    </row>
    <row r="62" spans="2:31">
      <c r="B62">
        <f>IF(Datos!B62="",0,IF(AND(B$1008&lt;&gt;"",Datos!B62=B$1008),0,IF(B$1004=0,0,1-CHOOSE(B$1004,IF(ISNUMBER(Datos!B62),AND(OR(B$1005="",Datos!B62&gt;=B$1005),OR(B$1006="",Datos!B62&lt;=B$1006)),FALSE),IF(ISNUMBER(Datos!B62),AND(Datos!B62=INT(Datos!B62),AND(OR(B$1005="",Datos!B62&gt;=B$1005),OR(B$1006="",Datos!B62&lt;=B$1006))),FALSE),OR(ISNUMBER(FIND(";"&amp;UPPER(TRIM(Datos!B62&amp;""))&amp;"=",B$1007)),ISNUMBER(FIND(";"&amp;UPPER(TRIM(Datos!B62&amp;""))&amp;";",B$1007))),OR(UPPER(TRIM(Datos!B62&amp;""))="SÍ",UPPER(TRIM(Datos!B62&amp;""))="SI",UPPER(TRIM(Datos!B62&amp;""))="NO"),IF(ISNUMBER(Datos!B62),AND(OR(B$1005="",Datos!B62&gt;=B$1005),OR(B$1006="",Datos!B62&lt;=B$1006)),FALSE),TRUE))))</f>
        <v>0.0</v>
      </c>
      <c r="C62">
        <f>IF(Datos!C62="",0,IF(AND(C$1008&lt;&gt;"",Datos!C62=C$1008),0,IF(C$1004=0,0,1-CHOOSE(C$1004,IF(ISNUMBER(Datos!C62),AND(OR(C$1005="",Datos!C62&gt;=C$1005),OR(C$1006="",Datos!C62&lt;=C$1006)),FALSE),IF(ISNUMBER(Datos!C62),AND(Datos!C62=INT(Datos!C62),AND(OR(C$1005="",Datos!C62&gt;=C$1005),OR(C$1006="",Datos!C62&lt;=C$1006))),FALSE),OR(ISNUMBER(FIND(";"&amp;UPPER(TRIM(Datos!C62&amp;""))&amp;"=",C$1007)),ISNUMBER(FIND(";"&amp;UPPER(TRIM(Datos!C62&amp;""))&amp;";",C$1007))),OR(UPPER(TRIM(Datos!C62&amp;""))="SÍ",UPPER(TRIM(Datos!C62&amp;""))="SI",UPPER(TRIM(Datos!C62&amp;""))="NO"),IF(ISNUMBER(Datos!C62),AND(OR(C$1005="",Datos!C62&gt;=C$1005),OR(C$1006="",Datos!C62&lt;=C$1006)),FALSE),TRUE))))</f>
        <v>0.0</v>
      </c>
      <c r="D62">
        <f>IF(Datos!D62="",0,IF(AND(D$1008&lt;&gt;"",Datos!D62=D$1008),0,IF(D$1004=0,0,1-CHOOSE(D$1004,IF(ISNUMBER(Datos!D62),AND(OR(D$1005="",Datos!D62&gt;=D$1005),OR(D$1006="",Datos!D62&lt;=D$1006)),FALSE),IF(ISNUMBER(Datos!D62),AND(Datos!D62=INT(Datos!D62),AND(OR(D$1005="",Datos!D62&gt;=D$1005),OR(D$1006="",Datos!D62&lt;=D$1006))),FALSE),OR(ISNUMBER(FIND(";"&amp;UPPER(TRIM(Datos!D62&amp;""))&amp;"=",D$1007)),ISNUMBER(FIND(";"&amp;UPPER(TRIM(Datos!D62&amp;""))&amp;";",D$1007))),OR(UPPER(TRIM(Datos!D62&amp;""))="SÍ",UPPER(TRIM(Datos!D62&amp;""))="SI",UPPER(TRIM(Datos!D62&amp;""))="NO"),IF(ISNUMBER(Datos!D62),AND(OR(D$1005="",Datos!D62&gt;=D$1005),OR(D$1006="",Datos!D62&lt;=D$1006)),FALSE),TRUE))))</f>
        <v>0.0</v>
      </c>
      <c r="E62">
        <f>IF(Datos!E62="",0,IF(AND(E$1008&lt;&gt;"",Datos!E62=E$1008),0,IF(E$1004=0,0,1-CHOOSE(E$1004,IF(ISNUMBER(Datos!E62),AND(OR(E$1005="",Datos!E62&gt;=E$1005),OR(E$1006="",Datos!E62&lt;=E$1006)),FALSE),IF(ISNUMBER(Datos!E62),AND(Datos!E62=INT(Datos!E62),AND(OR(E$1005="",Datos!E62&gt;=E$1005),OR(E$1006="",Datos!E62&lt;=E$1006))),FALSE),OR(ISNUMBER(FIND(";"&amp;UPPER(TRIM(Datos!E62&amp;""))&amp;"=",E$1007)),ISNUMBER(FIND(";"&amp;UPPER(TRIM(Datos!E62&amp;""))&amp;";",E$1007))),OR(UPPER(TRIM(Datos!E62&amp;""))="SÍ",UPPER(TRIM(Datos!E62&amp;""))="SI",UPPER(TRIM(Datos!E62&amp;""))="NO"),IF(ISNUMBER(Datos!E62),AND(OR(E$1005="",Datos!E62&gt;=E$1005),OR(E$1006="",Datos!E62&lt;=E$1006)),FALSE),TRUE))))</f>
        <v>0.0</v>
      </c>
      <c r="F62">
        <f>IF(Datos!F62="",0,IF(AND(F$1008&lt;&gt;"",Datos!F62=F$1008),0,IF(F$1004=0,0,1-CHOOSE(F$1004,IF(ISNUMBER(Datos!F62),AND(OR(F$1005="",Datos!F62&gt;=F$1005),OR(F$1006="",Datos!F62&lt;=F$1006)),FALSE),IF(ISNUMBER(Datos!F62),AND(Datos!F62=INT(Datos!F62),AND(OR(F$1005="",Datos!F62&gt;=F$1005),OR(F$1006="",Datos!F62&lt;=F$1006))),FALSE),OR(ISNUMBER(FIND(";"&amp;UPPER(TRIM(Datos!F62&amp;""))&amp;"=",F$1007)),ISNUMBER(FIND(";"&amp;UPPER(TRIM(Datos!F62&amp;""))&amp;";",F$1007))),OR(UPPER(TRIM(Datos!F62&amp;""))="SÍ",UPPER(TRIM(Datos!F62&amp;""))="SI",UPPER(TRIM(Datos!F62&amp;""))="NO"),IF(ISNUMBER(Datos!F62),AND(OR(F$1005="",Datos!F62&gt;=F$1005),OR(F$1006="",Datos!F62&lt;=F$1006)),FALSE),TRUE))))</f>
        <v>0.0</v>
      </c>
      <c r="G62">
        <f>IF(Datos!G62="",0,IF(AND(G$1008&lt;&gt;"",Datos!G62=G$1008),0,IF(G$1004=0,0,1-CHOOSE(G$1004,IF(ISNUMBER(Datos!G62),AND(OR(G$1005="",Datos!G62&gt;=G$1005),OR(G$1006="",Datos!G62&lt;=G$1006)),FALSE),IF(ISNUMBER(Datos!G62),AND(Datos!G62=INT(Datos!G62),AND(OR(G$1005="",Datos!G62&gt;=G$1005),OR(G$1006="",Datos!G62&lt;=G$1006))),FALSE),OR(ISNUMBER(FIND(";"&amp;UPPER(TRIM(Datos!G62&amp;""))&amp;"=",G$1007)),ISNUMBER(FIND(";"&amp;UPPER(TRIM(Datos!G62&amp;""))&amp;";",G$1007))),OR(UPPER(TRIM(Datos!G62&amp;""))="SÍ",UPPER(TRIM(Datos!G62&amp;""))="SI",UPPER(TRIM(Datos!G62&amp;""))="NO"),IF(ISNUMBER(Datos!G62),AND(OR(G$1005="",Datos!G62&gt;=G$1005),OR(G$1006="",Datos!G62&lt;=G$1006)),FALSE),TRUE))))</f>
        <v>0.0</v>
      </c>
      <c r="H62">
        <f>IF(Datos!H62="",0,IF(AND(H$1008&lt;&gt;"",Datos!H62=H$1008),0,IF(H$1004=0,0,1-CHOOSE(H$1004,IF(ISNUMBER(Datos!H62),AND(OR(H$1005="",Datos!H62&gt;=H$1005),OR(H$1006="",Datos!H62&lt;=H$1006)),FALSE),IF(ISNUMBER(Datos!H62),AND(Datos!H62=INT(Datos!H62),AND(OR(H$1005="",Datos!H62&gt;=H$1005),OR(H$1006="",Datos!H62&lt;=H$1006))),FALSE),OR(ISNUMBER(FIND(";"&amp;UPPER(TRIM(Datos!H62&amp;""))&amp;"=",H$1007)),ISNUMBER(FIND(";"&amp;UPPER(TRIM(Datos!H62&amp;""))&amp;";",H$1007))),OR(UPPER(TRIM(Datos!H62&amp;""))="SÍ",UPPER(TRIM(Datos!H62&amp;""))="SI",UPPER(TRIM(Datos!H62&amp;""))="NO"),IF(ISNUMBER(Datos!H62),AND(OR(H$1005="",Datos!H62&gt;=H$1005),OR(H$1006="",Datos!H62&lt;=H$1006)),FALSE),TRUE))))</f>
        <v>0.0</v>
      </c>
      <c r="I62">
        <f>IF(Datos!I62="",0,IF(AND(I$1008&lt;&gt;"",Datos!I62=I$1008),0,IF(I$1004=0,0,1-CHOOSE(I$1004,IF(ISNUMBER(Datos!I62),AND(OR(I$1005="",Datos!I62&gt;=I$1005),OR(I$1006="",Datos!I62&lt;=I$1006)),FALSE),IF(ISNUMBER(Datos!I62),AND(Datos!I62=INT(Datos!I62),AND(OR(I$1005="",Datos!I62&gt;=I$1005),OR(I$1006="",Datos!I62&lt;=I$1006))),FALSE),OR(ISNUMBER(FIND(";"&amp;UPPER(TRIM(Datos!I62&amp;""))&amp;"=",I$1007)),ISNUMBER(FIND(";"&amp;UPPER(TRIM(Datos!I62&amp;""))&amp;";",I$1007))),OR(UPPER(TRIM(Datos!I62&amp;""))="SÍ",UPPER(TRIM(Datos!I62&amp;""))="SI",UPPER(TRIM(Datos!I62&amp;""))="NO"),IF(ISNUMBER(Datos!I62),AND(OR(I$1005="",Datos!I62&gt;=I$1005),OR(I$1006="",Datos!I62&lt;=I$1006)),FALSE),TRUE))))</f>
        <v>0.0</v>
      </c>
      <c r="J62">
        <f>IF(Datos!J62="",0,IF(AND(J$1008&lt;&gt;"",Datos!J62=J$1008),0,IF(J$1004=0,0,1-CHOOSE(J$1004,IF(ISNUMBER(Datos!J62),AND(OR(J$1005="",Datos!J62&gt;=J$1005),OR(J$1006="",Datos!J62&lt;=J$1006)),FALSE),IF(ISNUMBER(Datos!J62),AND(Datos!J62=INT(Datos!J62),AND(OR(J$1005="",Datos!J62&gt;=J$1005),OR(J$1006="",Datos!J62&lt;=J$1006))),FALSE),OR(ISNUMBER(FIND(";"&amp;UPPER(TRIM(Datos!J62&amp;""))&amp;"=",J$1007)),ISNUMBER(FIND(";"&amp;UPPER(TRIM(Datos!J62&amp;""))&amp;";",J$1007))),OR(UPPER(TRIM(Datos!J62&amp;""))="SÍ",UPPER(TRIM(Datos!J62&amp;""))="SI",UPPER(TRIM(Datos!J62&amp;""))="NO"),IF(ISNUMBER(Datos!J62),AND(OR(J$1005="",Datos!J62&gt;=J$1005),OR(J$1006="",Datos!J62&lt;=J$1006)),FALSE),TRUE))))</f>
        <v>0.0</v>
      </c>
      <c r="K62">
        <f>IF(Datos!K62="",0,IF(AND(K$1008&lt;&gt;"",Datos!K62=K$1008),0,IF(K$1004=0,0,1-CHOOSE(K$1004,IF(ISNUMBER(Datos!K62),AND(OR(K$1005="",Datos!K62&gt;=K$1005),OR(K$1006="",Datos!K62&lt;=K$1006)),FALSE),IF(ISNUMBER(Datos!K62),AND(Datos!K62=INT(Datos!K62),AND(OR(K$1005="",Datos!K62&gt;=K$1005),OR(K$1006="",Datos!K62&lt;=K$1006))),FALSE),OR(ISNUMBER(FIND(";"&amp;UPPER(TRIM(Datos!K62&amp;""))&amp;"=",K$1007)),ISNUMBER(FIND(";"&amp;UPPER(TRIM(Datos!K62&amp;""))&amp;";",K$1007))),OR(UPPER(TRIM(Datos!K62&amp;""))="SÍ",UPPER(TRIM(Datos!K62&amp;""))="SI",UPPER(TRIM(Datos!K62&amp;""))="NO"),IF(ISNUMBER(Datos!K62),AND(OR(K$1005="",Datos!K62&gt;=K$1005),OR(K$1006="",Datos!K62&lt;=K$1006)),FALSE),TRUE))))</f>
        <v>0.0</v>
      </c>
      <c r="L62">
        <f>IF(Datos!L62="",0,IF(AND(L$1008&lt;&gt;"",Datos!L62=L$1008),0,IF(L$1004=0,0,1-CHOOSE(L$1004,IF(ISNUMBER(Datos!L62),AND(OR(L$1005="",Datos!L62&gt;=L$1005),OR(L$1006="",Datos!L62&lt;=L$1006)),FALSE),IF(ISNUMBER(Datos!L62),AND(Datos!L62=INT(Datos!L62),AND(OR(L$1005="",Datos!L62&gt;=L$1005),OR(L$1006="",Datos!L62&lt;=L$1006))),FALSE),OR(ISNUMBER(FIND(";"&amp;UPPER(TRIM(Datos!L62&amp;""))&amp;"=",L$1007)),ISNUMBER(FIND(";"&amp;UPPER(TRIM(Datos!L62&amp;""))&amp;";",L$1007))),OR(UPPER(TRIM(Datos!L62&amp;""))="SÍ",UPPER(TRIM(Datos!L62&amp;""))="SI",UPPER(TRIM(Datos!L62&amp;""))="NO"),IF(ISNUMBER(Datos!L62),AND(OR(L$1005="",Datos!L62&gt;=L$1005),OR(L$1006="",Datos!L62&lt;=L$1006)),FALSE),TRUE))))</f>
        <v>0.0</v>
      </c>
      <c r="M62">
        <f>IF(Datos!M62="",0,IF(AND(M$1008&lt;&gt;"",Datos!M62=M$1008),0,IF(M$1004=0,0,1-CHOOSE(M$1004,IF(ISNUMBER(Datos!M62),AND(OR(M$1005="",Datos!M62&gt;=M$1005),OR(M$1006="",Datos!M62&lt;=M$1006)),FALSE),IF(ISNUMBER(Datos!M62),AND(Datos!M62=INT(Datos!M62),AND(OR(M$1005="",Datos!M62&gt;=M$1005),OR(M$1006="",Datos!M62&lt;=M$1006))),FALSE),OR(ISNUMBER(FIND(";"&amp;UPPER(TRIM(Datos!M62&amp;""))&amp;"=",M$1007)),ISNUMBER(FIND(";"&amp;UPPER(TRIM(Datos!M62&amp;""))&amp;";",M$1007))),OR(UPPER(TRIM(Datos!M62&amp;""))="SÍ",UPPER(TRIM(Datos!M62&amp;""))="SI",UPPER(TRIM(Datos!M62&amp;""))="NO"),IF(ISNUMBER(Datos!M62),AND(OR(M$1005="",Datos!M62&gt;=M$1005),OR(M$1006="",Datos!M62&lt;=M$1006)),FALSE),TRUE))))</f>
        <v>0.0</v>
      </c>
      <c r="N62">
        <f>IF(Datos!N62="",0,IF(AND(N$1008&lt;&gt;"",Datos!N62=N$1008),0,IF(N$1004=0,0,1-CHOOSE(N$1004,IF(ISNUMBER(Datos!N62),AND(OR(N$1005="",Datos!N62&gt;=N$1005),OR(N$1006="",Datos!N62&lt;=N$1006)),FALSE),IF(ISNUMBER(Datos!N62),AND(Datos!N62=INT(Datos!N62),AND(OR(N$1005="",Datos!N62&gt;=N$1005),OR(N$1006="",Datos!N62&lt;=N$1006))),FALSE),OR(ISNUMBER(FIND(";"&amp;UPPER(TRIM(Datos!N62&amp;""))&amp;"=",N$1007)),ISNUMBER(FIND(";"&amp;UPPER(TRIM(Datos!N62&amp;""))&amp;";",N$1007))),OR(UPPER(TRIM(Datos!N62&amp;""))="SÍ",UPPER(TRIM(Datos!N62&amp;""))="SI",UPPER(TRIM(Datos!N62&amp;""))="NO"),IF(ISNUMBER(Datos!N62),AND(OR(N$1005="",Datos!N62&gt;=N$1005),OR(N$1006="",Datos!N62&lt;=N$1006)),FALSE),TRUE))))</f>
        <v>0.0</v>
      </c>
      <c r="O62">
        <f>IF(Datos!O62="",0,IF(AND(O$1008&lt;&gt;"",Datos!O62=O$1008),0,IF(O$1004=0,0,1-CHOOSE(O$1004,IF(ISNUMBER(Datos!O62),AND(OR(O$1005="",Datos!O62&gt;=O$1005),OR(O$1006="",Datos!O62&lt;=O$1006)),FALSE),IF(ISNUMBER(Datos!O62),AND(Datos!O62=INT(Datos!O62),AND(OR(O$1005="",Datos!O62&gt;=O$1005),OR(O$1006="",Datos!O62&lt;=O$1006))),FALSE),OR(ISNUMBER(FIND(";"&amp;UPPER(TRIM(Datos!O62&amp;""))&amp;"=",O$1007)),ISNUMBER(FIND(";"&amp;UPPER(TRIM(Datos!O62&amp;""))&amp;";",O$1007))),OR(UPPER(TRIM(Datos!O62&amp;""))="SÍ",UPPER(TRIM(Datos!O62&amp;""))="SI",UPPER(TRIM(Datos!O62&amp;""))="NO"),IF(ISNUMBER(Datos!O62),AND(OR(O$1005="",Datos!O62&gt;=O$1005),OR(O$1006="",Datos!O62&lt;=O$1006)),FALSE),TRUE))))</f>
        <v>0.0</v>
      </c>
      <c r="P62">
        <f>IF(Datos!P62="",0,IF(AND(P$1008&lt;&gt;"",Datos!P62=P$1008),0,IF(P$1004=0,0,1-CHOOSE(P$1004,IF(ISNUMBER(Datos!P62),AND(OR(P$1005="",Datos!P62&gt;=P$1005),OR(P$1006="",Datos!P62&lt;=P$1006)),FALSE),IF(ISNUMBER(Datos!P62),AND(Datos!P62=INT(Datos!P62),AND(OR(P$1005="",Datos!P62&gt;=P$1005),OR(P$1006="",Datos!P62&lt;=P$1006))),FALSE),OR(ISNUMBER(FIND(";"&amp;UPPER(TRIM(Datos!P62&amp;""))&amp;"=",P$1007)),ISNUMBER(FIND(";"&amp;UPPER(TRIM(Datos!P62&amp;""))&amp;";",P$1007))),OR(UPPER(TRIM(Datos!P62&amp;""))="SÍ",UPPER(TRIM(Datos!P62&amp;""))="SI",UPPER(TRIM(Datos!P62&amp;""))="NO"),IF(ISNUMBER(Datos!P62),AND(OR(P$1005="",Datos!P62&gt;=P$1005),OR(P$1006="",Datos!P62&lt;=P$1006)),FALSE),TRUE))))</f>
        <v>0.0</v>
      </c>
      <c r="Q62">
        <f>IF(Datos!Q62="",0,IF(AND(Q$1008&lt;&gt;"",Datos!Q62=Q$1008),0,IF(Q$1004=0,0,1-CHOOSE(Q$1004,IF(ISNUMBER(Datos!Q62),AND(OR(Q$1005="",Datos!Q62&gt;=Q$1005),OR(Q$1006="",Datos!Q62&lt;=Q$1006)),FALSE),IF(ISNUMBER(Datos!Q62),AND(Datos!Q62=INT(Datos!Q62),AND(OR(Q$1005="",Datos!Q62&gt;=Q$1005),OR(Q$1006="",Datos!Q62&lt;=Q$1006))),FALSE),OR(ISNUMBER(FIND(";"&amp;UPPER(TRIM(Datos!Q62&amp;""))&amp;"=",Q$1007)),ISNUMBER(FIND(";"&amp;UPPER(TRIM(Datos!Q62&amp;""))&amp;";",Q$1007))),OR(UPPER(TRIM(Datos!Q62&amp;""))="SÍ",UPPER(TRIM(Datos!Q62&amp;""))="SI",UPPER(TRIM(Datos!Q62&amp;""))="NO"),IF(ISNUMBER(Datos!Q62),AND(OR(Q$1005="",Datos!Q62&gt;=Q$1005),OR(Q$1006="",Datos!Q62&lt;=Q$1006)),FALSE),TRUE))))</f>
        <v>0.0</v>
      </c>
      <c r="R62">
        <f>IF(Datos!R62="",0,IF(AND(R$1008&lt;&gt;"",Datos!R62=R$1008),0,IF(R$1004=0,0,1-CHOOSE(R$1004,IF(ISNUMBER(Datos!R62),AND(OR(R$1005="",Datos!R62&gt;=R$1005),OR(R$1006="",Datos!R62&lt;=R$1006)),FALSE),IF(ISNUMBER(Datos!R62),AND(Datos!R62=INT(Datos!R62),AND(OR(R$1005="",Datos!R62&gt;=R$1005),OR(R$1006="",Datos!R62&lt;=R$1006))),FALSE),OR(ISNUMBER(FIND(";"&amp;UPPER(TRIM(Datos!R62&amp;""))&amp;"=",R$1007)),ISNUMBER(FIND(";"&amp;UPPER(TRIM(Datos!R62&amp;""))&amp;";",R$1007))),OR(UPPER(TRIM(Datos!R62&amp;""))="SÍ",UPPER(TRIM(Datos!R62&amp;""))="SI",UPPER(TRIM(Datos!R62&amp;""))="NO"),IF(ISNUMBER(Datos!R62),AND(OR(R$1005="",Datos!R62&gt;=R$1005),OR(R$1006="",Datos!R62&lt;=R$1006)),FALSE),TRUE))))</f>
        <v>0.0</v>
      </c>
      <c r="S62">
        <f>IF(Datos!S62="",0,IF(AND(S$1008&lt;&gt;"",Datos!S62=S$1008),0,IF(S$1004=0,0,1-CHOOSE(S$1004,IF(ISNUMBER(Datos!S62),AND(OR(S$1005="",Datos!S62&gt;=S$1005),OR(S$1006="",Datos!S62&lt;=S$1006)),FALSE),IF(ISNUMBER(Datos!S62),AND(Datos!S62=INT(Datos!S62),AND(OR(S$1005="",Datos!S62&gt;=S$1005),OR(S$1006="",Datos!S62&lt;=S$1006))),FALSE),OR(ISNUMBER(FIND(";"&amp;UPPER(TRIM(Datos!S62&amp;""))&amp;"=",S$1007)),ISNUMBER(FIND(";"&amp;UPPER(TRIM(Datos!S62&amp;""))&amp;";",S$1007))),OR(UPPER(TRIM(Datos!S62&amp;""))="SÍ",UPPER(TRIM(Datos!S62&amp;""))="SI",UPPER(TRIM(Datos!S62&amp;""))="NO"),IF(ISNUMBER(Datos!S62),AND(OR(S$1005="",Datos!S62&gt;=S$1005),OR(S$1006="",Datos!S62&lt;=S$1006)),FALSE),TRUE))))</f>
        <v>0.0</v>
      </c>
      <c r="T62">
        <f>IF(Datos!T62="",0,IF(AND(T$1008&lt;&gt;"",Datos!T62=T$1008),0,IF(T$1004=0,0,1-CHOOSE(T$1004,IF(ISNUMBER(Datos!T62),AND(OR(T$1005="",Datos!T62&gt;=T$1005),OR(T$1006="",Datos!T62&lt;=T$1006)),FALSE),IF(ISNUMBER(Datos!T62),AND(Datos!T62=INT(Datos!T62),AND(OR(T$1005="",Datos!T62&gt;=T$1005),OR(T$1006="",Datos!T62&lt;=T$1006))),FALSE),OR(ISNUMBER(FIND(";"&amp;UPPER(TRIM(Datos!T62&amp;""))&amp;"=",T$1007)),ISNUMBER(FIND(";"&amp;UPPER(TRIM(Datos!T62&amp;""))&amp;";",T$1007))),OR(UPPER(TRIM(Datos!T62&amp;""))="SÍ",UPPER(TRIM(Datos!T62&amp;""))="SI",UPPER(TRIM(Datos!T62&amp;""))="NO"),IF(ISNUMBER(Datos!T62),AND(OR(T$1005="",Datos!T62&gt;=T$1005),OR(T$1006="",Datos!T62&lt;=T$1006)),FALSE),TRUE))))</f>
        <v>0.0</v>
      </c>
      <c r="U62">
        <f>IF(Datos!U62="",0,IF(AND(U$1008&lt;&gt;"",Datos!U62=U$1008),0,IF(U$1004=0,0,1-CHOOSE(U$1004,IF(ISNUMBER(Datos!U62),AND(OR(U$1005="",Datos!U62&gt;=U$1005),OR(U$1006="",Datos!U62&lt;=U$1006)),FALSE),IF(ISNUMBER(Datos!U62),AND(Datos!U62=INT(Datos!U62),AND(OR(U$1005="",Datos!U62&gt;=U$1005),OR(U$1006="",Datos!U62&lt;=U$1006))),FALSE),OR(ISNUMBER(FIND(";"&amp;UPPER(TRIM(Datos!U62&amp;""))&amp;"=",U$1007)),ISNUMBER(FIND(";"&amp;UPPER(TRIM(Datos!U62&amp;""))&amp;";",U$1007))),OR(UPPER(TRIM(Datos!U62&amp;""))="SÍ",UPPER(TRIM(Datos!U62&amp;""))="SI",UPPER(TRIM(Datos!U62&amp;""))="NO"),IF(ISNUMBER(Datos!U62),AND(OR(U$1005="",Datos!U62&gt;=U$1005),OR(U$1006="",Datos!U62&lt;=U$1006)),FALSE),TRUE))))</f>
        <v>0.0</v>
      </c>
      <c r="V62">
        <f>IF(Datos!V62="",0,IF(AND(V$1008&lt;&gt;"",Datos!V62=V$1008),0,IF(V$1004=0,0,1-CHOOSE(V$1004,IF(ISNUMBER(Datos!V62),AND(OR(V$1005="",Datos!V62&gt;=V$1005),OR(V$1006="",Datos!V62&lt;=V$1006)),FALSE),IF(ISNUMBER(Datos!V62),AND(Datos!V62=INT(Datos!V62),AND(OR(V$1005="",Datos!V62&gt;=V$1005),OR(V$1006="",Datos!V62&lt;=V$1006))),FALSE),OR(ISNUMBER(FIND(";"&amp;UPPER(TRIM(Datos!V62&amp;""))&amp;"=",V$1007)),ISNUMBER(FIND(";"&amp;UPPER(TRIM(Datos!V62&amp;""))&amp;";",V$1007))),OR(UPPER(TRIM(Datos!V62&amp;""))="SÍ",UPPER(TRIM(Datos!V62&amp;""))="SI",UPPER(TRIM(Datos!V62&amp;""))="NO"),IF(ISNUMBER(Datos!V62),AND(OR(V$1005="",Datos!V62&gt;=V$1005),OR(V$1006="",Datos!V62&lt;=V$1006)),FALSE),TRUE))))</f>
        <v>0.0</v>
      </c>
      <c r="W62">
        <f>IF(Datos!W62="",0,IF(AND(W$1008&lt;&gt;"",Datos!W62=W$1008),0,IF(W$1004=0,0,1-CHOOSE(W$1004,IF(ISNUMBER(Datos!W62),AND(OR(W$1005="",Datos!W62&gt;=W$1005),OR(W$1006="",Datos!W62&lt;=W$1006)),FALSE),IF(ISNUMBER(Datos!W62),AND(Datos!W62=INT(Datos!W62),AND(OR(W$1005="",Datos!W62&gt;=W$1005),OR(W$1006="",Datos!W62&lt;=W$1006))),FALSE),OR(ISNUMBER(FIND(";"&amp;UPPER(TRIM(Datos!W62&amp;""))&amp;"=",W$1007)),ISNUMBER(FIND(";"&amp;UPPER(TRIM(Datos!W62&amp;""))&amp;";",W$1007))),OR(UPPER(TRIM(Datos!W62&amp;""))="SÍ",UPPER(TRIM(Datos!W62&amp;""))="SI",UPPER(TRIM(Datos!W62&amp;""))="NO"),IF(ISNUMBER(Datos!W62),AND(OR(W$1005="",Datos!W62&gt;=W$1005),OR(W$1006="",Datos!W62&lt;=W$1006)),FALSE),TRUE))))</f>
        <v>0.0</v>
      </c>
      <c r="X62">
        <f>IF(Datos!X62="",0,IF(AND(X$1008&lt;&gt;"",Datos!X62=X$1008),0,IF(X$1004=0,0,1-CHOOSE(X$1004,IF(ISNUMBER(Datos!X62),AND(OR(X$1005="",Datos!X62&gt;=X$1005),OR(X$1006="",Datos!X62&lt;=X$1006)),FALSE),IF(ISNUMBER(Datos!X62),AND(Datos!X62=INT(Datos!X62),AND(OR(X$1005="",Datos!X62&gt;=X$1005),OR(X$1006="",Datos!X62&lt;=X$1006))),FALSE),OR(ISNUMBER(FIND(";"&amp;UPPER(TRIM(Datos!X62&amp;""))&amp;"=",X$1007)),ISNUMBER(FIND(";"&amp;UPPER(TRIM(Datos!X62&amp;""))&amp;";",X$1007))),OR(UPPER(TRIM(Datos!X62&amp;""))="SÍ",UPPER(TRIM(Datos!X62&amp;""))="SI",UPPER(TRIM(Datos!X62&amp;""))="NO"),IF(ISNUMBER(Datos!X62),AND(OR(X$1005="",Datos!X62&gt;=X$1005),OR(X$1006="",Datos!X62&lt;=X$1006)),FALSE),TRUE))))</f>
        <v>0.0</v>
      </c>
      <c r="Y62">
        <f>IF(Datos!Y62="",0,IF(AND(Y$1008&lt;&gt;"",Datos!Y62=Y$1008),0,IF(Y$1004=0,0,1-CHOOSE(Y$1004,IF(ISNUMBER(Datos!Y62),AND(OR(Y$1005="",Datos!Y62&gt;=Y$1005),OR(Y$1006="",Datos!Y62&lt;=Y$1006)),FALSE),IF(ISNUMBER(Datos!Y62),AND(Datos!Y62=INT(Datos!Y62),AND(OR(Y$1005="",Datos!Y62&gt;=Y$1005),OR(Y$1006="",Datos!Y62&lt;=Y$1006))),FALSE),OR(ISNUMBER(FIND(";"&amp;UPPER(TRIM(Datos!Y62&amp;""))&amp;"=",Y$1007)),ISNUMBER(FIND(";"&amp;UPPER(TRIM(Datos!Y62&amp;""))&amp;";",Y$1007))),OR(UPPER(TRIM(Datos!Y62&amp;""))="SÍ",UPPER(TRIM(Datos!Y62&amp;""))="SI",UPPER(TRIM(Datos!Y62&amp;""))="NO"),IF(ISNUMBER(Datos!Y62),AND(OR(Y$1005="",Datos!Y62&gt;=Y$1005),OR(Y$1006="",Datos!Y62&lt;=Y$1006)),FALSE),TRUE))))</f>
        <v>0.0</v>
      </c>
      <c r="Z62">
        <f>IF(Datos!Z62="",0,IF(AND(Z$1008&lt;&gt;"",Datos!Z62=Z$1008),0,IF(Z$1004=0,0,1-CHOOSE(Z$1004,IF(ISNUMBER(Datos!Z62),AND(OR(Z$1005="",Datos!Z62&gt;=Z$1005),OR(Z$1006="",Datos!Z62&lt;=Z$1006)),FALSE),IF(ISNUMBER(Datos!Z62),AND(Datos!Z62=INT(Datos!Z62),AND(OR(Z$1005="",Datos!Z62&gt;=Z$1005),OR(Z$1006="",Datos!Z62&lt;=Z$1006))),FALSE),OR(ISNUMBER(FIND(";"&amp;UPPER(TRIM(Datos!Z62&amp;""))&amp;"=",Z$1007)),ISNUMBER(FIND(";"&amp;UPPER(TRIM(Datos!Z62&amp;""))&amp;";",Z$1007))),OR(UPPER(TRIM(Datos!Z62&amp;""))="SÍ",UPPER(TRIM(Datos!Z62&amp;""))="SI",UPPER(TRIM(Datos!Z62&amp;""))="NO"),IF(ISNUMBER(Datos!Z62),AND(OR(Z$1005="",Datos!Z62&gt;=Z$1005),OR(Z$1006="",Datos!Z62&lt;=Z$1006)),FALSE),TRUE))))</f>
        <v>0.0</v>
      </c>
      <c r="AA62">
        <f>IF(Datos!AA62="",0,IF(AND(AA$1008&lt;&gt;"",Datos!AA62=AA$1008),0,IF(AA$1004=0,0,1-CHOOSE(AA$1004,IF(ISNUMBER(Datos!AA62),AND(OR(AA$1005="",Datos!AA62&gt;=AA$1005),OR(AA$1006="",Datos!AA62&lt;=AA$1006)),FALSE),IF(ISNUMBER(Datos!AA62),AND(Datos!AA62=INT(Datos!AA62),AND(OR(AA$1005="",Datos!AA62&gt;=AA$1005),OR(AA$1006="",Datos!AA62&lt;=AA$1006))),FALSE),OR(ISNUMBER(FIND(";"&amp;UPPER(TRIM(Datos!AA62&amp;""))&amp;"=",AA$1007)),ISNUMBER(FIND(";"&amp;UPPER(TRIM(Datos!AA62&amp;""))&amp;";",AA$1007))),OR(UPPER(TRIM(Datos!AA62&amp;""))="SÍ",UPPER(TRIM(Datos!AA62&amp;""))="SI",UPPER(TRIM(Datos!AA62&amp;""))="NO"),IF(ISNUMBER(Datos!AA62),AND(OR(AA$1005="",Datos!AA62&gt;=AA$1005),OR(AA$1006="",Datos!AA62&lt;=AA$1006)),FALSE),TRUE))))</f>
        <v>0.0</v>
      </c>
      <c r="AB62">
        <f>IF(Datos!AB62="",0,IF(AND(AB$1008&lt;&gt;"",Datos!AB62=AB$1008),0,IF(AB$1004=0,0,1-CHOOSE(AB$1004,IF(ISNUMBER(Datos!AB62),AND(OR(AB$1005="",Datos!AB62&gt;=AB$1005),OR(AB$1006="",Datos!AB62&lt;=AB$1006)),FALSE),IF(ISNUMBER(Datos!AB62),AND(Datos!AB62=INT(Datos!AB62),AND(OR(AB$1005="",Datos!AB62&gt;=AB$1005),OR(AB$1006="",Datos!AB62&lt;=AB$1006))),FALSE),OR(ISNUMBER(FIND(";"&amp;UPPER(TRIM(Datos!AB62&amp;""))&amp;"=",AB$1007)),ISNUMBER(FIND(";"&amp;UPPER(TRIM(Datos!AB62&amp;""))&amp;";",AB$1007))),OR(UPPER(TRIM(Datos!AB62&amp;""))="SÍ",UPPER(TRIM(Datos!AB62&amp;""))="SI",UPPER(TRIM(Datos!AB62&amp;""))="NO"),IF(ISNUMBER(Datos!AB62),AND(OR(AB$1005="",Datos!AB62&gt;=AB$1005),OR(AB$1006="",Datos!AB62&lt;=AB$1006)),FALSE),TRUE))))</f>
        <v>0.0</v>
      </c>
      <c r="AC62">
        <f>IF(Datos!AC62="",0,IF(AND(AC$1008&lt;&gt;"",Datos!AC62=AC$1008),0,IF(AC$1004=0,0,1-CHOOSE(AC$1004,IF(ISNUMBER(Datos!AC62),AND(OR(AC$1005="",Datos!AC62&gt;=AC$1005),OR(AC$1006="",Datos!AC62&lt;=AC$1006)),FALSE),IF(ISNUMBER(Datos!AC62),AND(Datos!AC62=INT(Datos!AC62),AND(OR(AC$1005="",Datos!AC62&gt;=AC$1005),OR(AC$1006="",Datos!AC62&lt;=AC$1006))),FALSE),OR(ISNUMBER(FIND(";"&amp;UPPER(TRIM(Datos!AC62&amp;""))&amp;"=",AC$1007)),ISNUMBER(FIND(";"&amp;UPPER(TRIM(Datos!AC62&amp;""))&amp;";",AC$1007))),OR(UPPER(TRIM(Datos!AC62&amp;""))="SÍ",UPPER(TRIM(Datos!AC62&amp;""))="SI",UPPER(TRIM(Datos!AC62&amp;""))="NO"),IF(ISNUMBER(Datos!AC62),AND(OR(AC$1005="",Datos!AC62&gt;=AC$1005),OR(AC$1006="",Datos!AC62&lt;=AC$1006)),FALSE),TRUE))))</f>
        <v>0.0</v>
      </c>
      <c r="AD62">
        <f>IF(Datos!AD62="",0,IF(AND(AD$1008&lt;&gt;"",Datos!AD62=AD$1008),0,IF(AD$1004=0,0,1-CHOOSE(AD$1004,IF(ISNUMBER(Datos!AD62),AND(OR(AD$1005="",Datos!AD62&gt;=AD$1005),OR(AD$1006="",Datos!AD62&lt;=AD$1006)),FALSE),IF(ISNUMBER(Datos!AD62),AND(Datos!AD62=INT(Datos!AD62),AND(OR(AD$1005="",Datos!AD62&gt;=AD$1005),OR(AD$1006="",Datos!AD62&lt;=AD$1006))),FALSE),OR(ISNUMBER(FIND(";"&amp;UPPER(TRIM(Datos!AD62&amp;""))&amp;"=",AD$1007)),ISNUMBER(FIND(";"&amp;UPPER(TRIM(Datos!AD62&amp;""))&amp;";",AD$1007))),OR(UPPER(TRIM(Datos!AD62&amp;""))="SÍ",UPPER(TRIM(Datos!AD62&amp;""))="SI",UPPER(TRIM(Datos!AD62&amp;""))="NO"),IF(ISNUMBER(Datos!AD62),AND(OR(AD$1005="",Datos!AD62&gt;=AD$1005),OR(AD$1006="",Datos!AD62&lt;=AD$1006)),FALSE),TRUE))))</f>
        <v>0.0</v>
      </c>
      <c r="AE62">
        <f>IF(Datos!AE62="",0,IF(AND(AE$1008&lt;&gt;"",Datos!AE62=AE$1008),0,IF(AE$1004=0,0,1-CHOOSE(AE$1004,IF(ISNUMBER(Datos!AE62),AND(OR(AE$1005="",Datos!AE62&gt;=AE$1005),OR(AE$1006="",Datos!AE62&lt;=AE$1006)),FALSE),IF(ISNUMBER(Datos!AE62),AND(Datos!AE62=INT(Datos!AE62),AND(OR(AE$1005="",Datos!AE62&gt;=AE$1005),OR(AE$1006="",Datos!AE62&lt;=AE$1006))),FALSE),OR(ISNUMBER(FIND(";"&amp;UPPER(TRIM(Datos!AE62&amp;""))&amp;"=",AE$1007)),ISNUMBER(FIND(";"&amp;UPPER(TRIM(Datos!AE62&amp;""))&amp;";",AE$1007))),OR(UPPER(TRIM(Datos!AE62&amp;""))="SÍ",UPPER(TRIM(Datos!AE62&amp;""))="SI",UPPER(TRIM(Datos!AE62&amp;""))="NO"),IF(ISNUMBER(Datos!AE62),AND(OR(AE$1005="",Datos!AE62&gt;=AE$1005),OR(AE$1006="",Datos!AE62&lt;=AE$1006)),FALSE),TRUE))))</f>
        <v>0.0</v>
      </c>
    </row>
    <row r="63" spans="2:31">
      <c r="B63">
        <f>IF(Datos!B63="",0,IF(AND(B$1008&lt;&gt;"",Datos!B63=B$1008),0,IF(B$1004=0,0,1-CHOOSE(B$1004,IF(ISNUMBER(Datos!B63),AND(OR(B$1005="",Datos!B63&gt;=B$1005),OR(B$1006="",Datos!B63&lt;=B$1006)),FALSE),IF(ISNUMBER(Datos!B63),AND(Datos!B63=INT(Datos!B63),AND(OR(B$1005="",Datos!B63&gt;=B$1005),OR(B$1006="",Datos!B63&lt;=B$1006))),FALSE),OR(ISNUMBER(FIND(";"&amp;UPPER(TRIM(Datos!B63&amp;""))&amp;"=",B$1007)),ISNUMBER(FIND(";"&amp;UPPER(TRIM(Datos!B63&amp;""))&amp;";",B$1007))),OR(UPPER(TRIM(Datos!B63&amp;""))="SÍ",UPPER(TRIM(Datos!B63&amp;""))="SI",UPPER(TRIM(Datos!B63&amp;""))="NO"),IF(ISNUMBER(Datos!B63),AND(OR(B$1005="",Datos!B63&gt;=B$1005),OR(B$1006="",Datos!B63&lt;=B$1006)),FALSE),TRUE))))</f>
        <v>0.0</v>
      </c>
      <c r="C63">
        <f>IF(Datos!C63="",0,IF(AND(C$1008&lt;&gt;"",Datos!C63=C$1008),0,IF(C$1004=0,0,1-CHOOSE(C$1004,IF(ISNUMBER(Datos!C63),AND(OR(C$1005="",Datos!C63&gt;=C$1005),OR(C$1006="",Datos!C63&lt;=C$1006)),FALSE),IF(ISNUMBER(Datos!C63),AND(Datos!C63=INT(Datos!C63),AND(OR(C$1005="",Datos!C63&gt;=C$1005),OR(C$1006="",Datos!C63&lt;=C$1006))),FALSE),OR(ISNUMBER(FIND(";"&amp;UPPER(TRIM(Datos!C63&amp;""))&amp;"=",C$1007)),ISNUMBER(FIND(";"&amp;UPPER(TRIM(Datos!C63&amp;""))&amp;";",C$1007))),OR(UPPER(TRIM(Datos!C63&amp;""))="SÍ",UPPER(TRIM(Datos!C63&amp;""))="SI",UPPER(TRIM(Datos!C63&amp;""))="NO"),IF(ISNUMBER(Datos!C63),AND(OR(C$1005="",Datos!C63&gt;=C$1005),OR(C$1006="",Datos!C63&lt;=C$1006)),FALSE),TRUE))))</f>
        <v>0.0</v>
      </c>
      <c r="D63">
        <f>IF(Datos!D63="",0,IF(AND(D$1008&lt;&gt;"",Datos!D63=D$1008),0,IF(D$1004=0,0,1-CHOOSE(D$1004,IF(ISNUMBER(Datos!D63),AND(OR(D$1005="",Datos!D63&gt;=D$1005),OR(D$1006="",Datos!D63&lt;=D$1006)),FALSE),IF(ISNUMBER(Datos!D63),AND(Datos!D63=INT(Datos!D63),AND(OR(D$1005="",Datos!D63&gt;=D$1005),OR(D$1006="",Datos!D63&lt;=D$1006))),FALSE),OR(ISNUMBER(FIND(";"&amp;UPPER(TRIM(Datos!D63&amp;""))&amp;"=",D$1007)),ISNUMBER(FIND(";"&amp;UPPER(TRIM(Datos!D63&amp;""))&amp;";",D$1007))),OR(UPPER(TRIM(Datos!D63&amp;""))="SÍ",UPPER(TRIM(Datos!D63&amp;""))="SI",UPPER(TRIM(Datos!D63&amp;""))="NO"),IF(ISNUMBER(Datos!D63),AND(OR(D$1005="",Datos!D63&gt;=D$1005),OR(D$1006="",Datos!D63&lt;=D$1006)),FALSE),TRUE))))</f>
        <v>0.0</v>
      </c>
      <c r="E63">
        <f>IF(Datos!E63="",0,IF(AND(E$1008&lt;&gt;"",Datos!E63=E$1008),0,IF(E$1004=0,0,1-CHOOSE(E$1004,IF(ISNUMBER(Datos!E63),AND(OR(E$1005="",Datos!E63&gt;=E$1005),OR(E$1006="",Datos!E63&lt;=E$1006)),FALSE),IF(ISNUMBER(Datos!E63),AND(Datos!E63=INT(Datos!E63),AND(OR(E$1005="",Datos!E63&gt;=E$1005),OR(E$1006="",Datos!E63&lt;=E$1006))),FALSE),OR(ISNUMBER(FIND(";"&amp;UPPER(TRIM(Datos!E63&amp;""))&amp;"=",E$1007)),ISNUMBER(FIND(";"&amp;UPPER(TRIM(Datos!E63&amp;""))&amp;";",E$1007))),OR(UPPER(TRIM(Datos!E63&amp;""))="SÍ",UPPER(TRIM(Datos!E63&amp;""))="SI",UPPER(TRIM(Datos!E63&amp;""))="NO"),IF(ISNUMBER(Datos!E63),AND(OR(E$1005="",Datos!E63&gt;=E$1005),OR(E$1006="",Datos!E63&lt;=E$1006)),FALSE),TRUE))))</f>
        <v>0.0</v>
      </c>
      <c r="F63">
        <f>IF(Datos!F63="",0,IF(AND(F$1008&lt;&gt;"",Datos!F63=F$1008),0,IF(F$1004=0,0,1-CHOOSE(F$1004,IF(ISNUMBER(Datos!F63),AND(OR(F$1005="",Datos!F63&gt;=F$1005),OR(F$1006="",Datos!F63&lt;=F$1006)),FALSE),IF(ISNUMBER(Datos!F63),AND(Datos!F63=INT(Datos!F63),AND(OR(F$1005="",Datos!F63&gt;=F$1005),OR(F$1006="",Datos!F63&lt;=F$1006))),FALSE),OR(ISNUMBER(FIND(";"&amp;UPPER(TRIM(Datos!F63&amp;""))&amp;"=",F$1007)),ISNUMBER(FIND(";"&amp;UPPER(TRIM(Datos!F63&amp;""))&amp;";",F$1007))),OR(UPPER(TRIM(Datos!F63&amp;""))="SÍ",UPPER(TRIM(Datos!F63&amp;""))="SI",UPPER(TRIM(Datos!F63&amp;""))="NO"),IF(ISNUMBER(Datos!F63),AND(OR(F$1005="",Datos!F63&gt;=F$1005),OR(F$1006="",Datos!F63&lt;=F$1006)),FALSE),TRUE))))</f>
        <v>0.0</v>
      </c>
      <c r="G63">
        <f>IF(Datos!G63="",0,IF(AND(G$1008&lt;&gt;"",Datos!G63=G$1008),0,IF(G$1004=0,0,1-CHOOSE(G$1004,IF(ISNUMBER(Datos!G63),AND(OR(G$1005="",Datos!G63&gt;=G$1005),OR(G$1006="",Datos!G63&lt;=G$1006)),FALSE),IF(ISNUMBER(Datos!G63),AND(Datos!G63=INT(Datos!G63),AND(OR(G$1005="",Datos!G63&gt;=G$1005),OR(G$1006="",Datos!G63&lt;=G$1006))),FALSE),OR(ISNUMBER(FIND(";"&amp;UPPER(TRIM(Datos!G63&amp;""))&amp;"=",G$1007)),ISNUMBER(FIND(";"&amp;UPPER(TRIM(Datos!G63&amp;""))&amp;";",G$1007))),OR(UPPER(TRIM(Datos!G63&amp;""))="SÍ",UPPER(TRIM(Datos!G63&amp;""))="SI",UPPER(TRIM(Datos!G63&amp;""))="NO"),IF(ISNUMBER(Datos!G63),AND(OR(G$1005="",Datos!G63&gt;=G$1005),OR(G$1006="",Datos!G63&lt;=G$1006)),FALSE),TRUE))))</f>
        <v>0.0</v>
      </c>
      <c r="H63">
        <f>IF(Datos!H63="",0,IF(AND(H$1008&lt;&gt;"",Datos!H63=H$1008),0,IF(H$1004=0,0,1-CHOOSE(H$1004,IF(ISNUMBER(Datos!H63),AND(OR(H$1005="",Datos!H63&gt;=H$1005),OR(H$1006="",Datos!H63&lt;=H$1006)),FALSE),IF(ISNUMBER(Datos!H63),AND(Datos!H63=INT(Datos!H63),AND(OR(H$1005="",Datos!H63&gt;=H$1005),OR(H$1006="",Datos!H63&lt;=H$1006))),FALSE),OR(ISNUMBER(FIND(";"&amp;UPPER(TRIM(Datos!H63&amp;""))&amp;"=",H$1007)),ISNUMBER(FIND(";"&amp;UPPER(TRIM(Datos!H63&amp;""))&amp;";",H$1007))),OR(UPPER(TRIM(Datos!H63&amp;""))="SÍ",UPPER(TRIM(Datos!H63&amp;""))="SI",UPPER(TRIM(Datos!H63&amp;""))="NO"),IF(ISNUMBER(Datos!H63),AND(OR(H$1005="",Datos!H63&gt;=H$1005),OR(H$1006="",Datos!H63&lt;=H$1006)),FALSE),TRUE))))</f>
        <v>0.0</v>
      </c>
      <c r="I63">
        <f>IF(Datos!I63="",0,IF(AND(I$1008&lt;&gt;"",Datos!I63=I$1008),0,IF(I$1004=0,0,1-CHOOSE(I$1004,IF(ISNUMBER(Datos!I63),AND(OR(I$1005="",Datos!I63&gt;=I$1005),OR(I$1006="",Datos!I63&lt;=I$1006)),FALSE),IF(ISNUMBER(Datos!I63),AND(Datos!I63=INT(Datos!I63),AND(OR(I$1005="",Datos!I63&gt;=I$1005),OR(I$1006="",Datos!I63&lt;=I$1006))),FALSE),OR(ISNUMBER(FIND(";"&amp;UPPER(TRIM(Datos!I63&amp;""))&amp;"=",I$1007)),ISNUMBER(FIND(";"&amp;UPPER(TRIM(Datos!I63&amp;""))&amp;";",I$1007))),OR(UPPER(TRIM(Datos!I63&amp;""))="SÍ",UPPER(TRIM(Datos!I63&amp;""))="SI",UPPER(TRIM(Datos!I63&amp;""))="NO"),IF(ISNUMBER(Datos!I63),AND(OR(I$1005="",Datos!I63&gt;=I$1005),OR(I$1006="",Datos!I63&lt;=I$1006)),FALSE),TRUE))))</f>
        <v>0.0</v>
      </c>
      <c r="J63">
        <f>IF(Datos!J63="",0,IF(AND(J$1008&lt;&gt;"",Datos!J63=J$1008),0,IF(J$1004=0,0,1-CHOOSE(J$1004,IF(ISNUMBER(Datos!J63),AND(OR(J$1005="",Datos!J63&gt;=J$1005),OR(J$1006="",Datos!J63&lt;=J$1006)),FALSE),IF(ISNUMBER(Datos!J63),AND(Datos!J63=INT(Datos!J63),AND(OR(J$1005="",Datos!J63&gt;=J$1005),OR(J$1006="",Datos!J63&lt;=J$1006))),FALSE),OR(ISNUMBER(FIND(";"&amp;UPPER(TRIM(Datos!J63&amp;""))&amp;"=",J$1007)),ISNUMBER(FIND(";"&amp;UPPER(TRIM(Datos!J63&amp;""))&amp;";",J$1007))),OR(UPPER(TRIM(Datos!J63&amp;""))="SÍ",UPPER(TRIM(Datos!J63&amp;""))="SI",UPPER(TRIM(Datos!J63&amp;""))="NO"),IF(ISNUMBER(Datos!J63),AND(OR(J$1005="",Datos!J63&gt;=J$1005),OR(J$1006="",Datos!J63&lt;=J$1006)),FALSE),TRUE))))</f>
        <v>0.0</v>
      </c>
      <c r="K63">
        <f>IF(Datos!K63="",0,IF(AND(K$1008&lt;&gt;"",Datos!K63=K$1008),0,IF(K$1004=0,0,1-CHOOSE(K$1004,IF(ISNUMBER(Datos!K63),AND(OR(K$1005="",Datos!K63&gt;=K$1005),OR(K$1006="",Datos!K63&lt;=K$1006)),FALSE),IF(ISNUMBER(Datos!K63),AND(Datos!K63=INT(Datos!K63),AND(OR(K$1005="",Datos!K63&gt;=K$1005),OR(K$1006="",Datos!K63&lt;=K$1006))),FALSE),OR(ISNUMBER(FIND(";"&amp;UPPER(TRIM(Datos!K63&amp;""))&amp;"=",K$1007)),ISNUMBER(FIND(";"&amp;UPPER(TRIM(Datos!K63&amp;""))&amp;";",K$1007))),OR(UPPER(TRIM(Datos!K63&amp;""))="SÍ",UPPER(TRIM(Datos!K63&amp;""))="SI",UPPER(TRIM(Datos!K63&amp;""))="NO"),IF(ISNUMBER(Datos!K63),AND(OR(K$1005="",Datos!K63&gt;=K$1005),OR(K$1006="",Datos!K63&lt;=K$1006)),FALSE),TRUE))))</f>
        <v>0.0</v>
      </c>
      <c r="L63">
        <f>IF(Datos!L63="",0,IF(AND(L$1008&lt;&gt;"",Datos!L63=L$1008),0,IF(L$1004=0,0,1-CHOOSE(L$1004,IF(ISNUMBER(Datos!L63),AND(OR(L$1005="",Datos!L63&gt;=L$1005),OR(L$1006="",Datos!L63&lt;=L$1006)),FALSE),IF(ISNUMBER(Datos!L63),AND(Datos!L63=INT(Datos!L63),AND(OR(L$1005="",Datos!L63&gt;=L$1005),OR(L$1006="",Datos!L63&lt;=L$1006))),FALSE),OR(ISNUMBER(FIND(";"&amp;UPPER(TRIM(Datos!L63&amp;""))&amp;"=",L$1007)),ISNUMBER(FIND(";"&amp;UPPER(TRIM(Datos!L63&amp;""))&amp;";",L$1007))),OR(UPPER(TRIM(Datos!L63&amp;""))="SÍ",UPPER(TRIM(Datos!L63&amp;""))="SI",UPPER(TRIM(Datos!L63&amp;""))="NO"),IF(ISNUMBER(Datos!L63),AND(OR(L$1005="",Datos!L63&gt;=L$1005),OR(L$1006="",Datos!L63&lt;=L$1006)),FALSE),TRUE))))</f>
        <v>0.0</v>
      </c>
      <c r="M63">
        <f>IF(Datos!M63="",0,IF(AND(M$1008&lt;&gt;"",Datos!M63=M$1008),0,IF(M$1004=0,0,1-CHOOSE(M$1004,IF(ISNUMBER(Datos!M63),AND(OR(M$1005="",Datos!M63&gt;=M$1005),OR(M$1006="",Datos!M63&lt;=M$1006)),FALSE),IF(ISNUMBER(Datos!M63),AND(Datos!M63=INT(Datos!M63),AND(OR(M$1005="",Datos!M63&gt;=M$1005),OR(M$1006="",Datos!M63&lt;=M$1006))),FALSE),OR(ISNUMBER(FIND(";"&amp;UPPER(TRIM(Datos!M63&amp;""))&amp;"=",M$1007)),ISNUMBER(FIND(";"&amp;UPPER(TRIM(Datos!M63&amp;""))&amp;";",M$1007))),OR(UPPER(TRIM(Datos!M63&amp;""))="SÍ",UPPER(TRIM(Datos!M63&amp;""))="SI",UPPER(TRIM(Datos!M63&amp;""))="NO"),IF(ISNUMBER(Datos!M63),AND(OR(M$1005="",Datos!M63&gt;=M$1005),OR(M$1006="",Datos!M63&lt;=M$1006)),FALSE),TRUE))))</f>
        <v>0.0</v>
      </c>
      <c r="N63">
        <f>IF(Datos!N63="",0,IF(AND(N$1008&lt;&gt;"",Datos!N63=N$1008),0,IF(N$1004=0,0,1-CHOOSE(N$1004,IF(ISNUMBER(Datos!N63),AND(OR(N$1005="",Datos!N63&gt;=N$1005),OR(N$1006="",Datos!N63&lt;=N$1006)),FALSE),IF(ISNUMBER(Datos!N63),AND(Datos!N63=INT(Datos!N63),AND(OR(N$1005="",Datos!N63&gt;=N$1005),OR(N$1006="",Datos!N63&lt;=N$1006))),FALSE),OR(ISNUMBER(FIND(";"&amp;UPPER(TRIM(Datos!N63&amp;""))&amp;"=",N$1007)),ISNUMBER(FIND(";"&amp;UPPER(TRIM(Datos!N63&amp;""))&amp;";",N$1007))),OR(UPPER(TRIM(Datos!N63&amp;""))="SÍ",UPPER(TRIM(Datos!N63&amp;""))="SI",UPPER(TRIM(Datos!N63&amp;""))="NO"),IF(ISNUMBER(Datos!N63),AND(OR(N$1005="",Datos!N63&gt;=N$1005),OR(N$1006="",Datos!N63&lt;=N$1006)),FALSE),TRUE))))</f>
        <v>0.0</v>
      </c>
      <c r="O63">
        <f>IF(Datos!O63="",0,IF(AND(O$1008&lt;&gt;"",Datos!O63=O$1008),0,IF(O$1004=0,0,1-CHOOSE(O$1004,IF(ISNUMBER(Datos!O63),AND(OR(O$1005="",Datos!O63&gt;=O$1005),OR(O$1006="",Datos!O63&lt;=O$1006)),FALSE),IF(ISNUMBER(Datos!O63),AND(Datos!O63=INT(Datos!O63),AND(OR(O$1005="",Datos!O63&gt;=O$1005),OR(O$1006="",Datos!O63&lt;=O$1006))),FALSE),OR(ISNUMBER(FIND(";"&amp;UPPER(TRIM(Datos!O63&amp;""))&amp;"=",O$1007)),ISNUMBER(FIND(";"&amp;UPPER(TRIM(Datos!O63&amp;""))&amp;";",O$1007))),OR(UPPER(TRIM(Datos!O63&amp;""))="SÍ",UPPER(TRIM(Datos!O63&amp;""))="SI",UPPER(TRIM(Datos!O63&amp;""))="NO"),IF(ISNUMBER(Datos!O63),AND(OR(O$1005="",Datos!O63&gt;=O$1005),OR(O$1006="",Datos!O63&lt;=O$1006)),FALSE),TRUE))))</f>
        <v>0.0</v>
      </c>
      <c r="P63">
        <f>IF(Datos!P63="",0,IF(AND(P$1008&lt;&gt;"",Datos!P63=P$1008),0,IF(P$1004=0,0,1-CHOOSE(P$1004,IF(ISNUMBER(Datos!P63),AND(OR(P$1005="",Datos!P63&gt;=P$1005),OR(P$1006="",Datos!P63&lt;=P$1006)),FALSE),IF(ISNUMBER(Datos!P63),AND(Datos!P63=INT(Datos!P63),AND(OR(P$1005="",Datos!P63&gt;=P$1005),OR(P$1006="",Datos!P63&lt;=P$1006))),FALSE),OR(ISNUMBER(FIND(";"&amp;UPPER(TRIM(Datos!P63&amp;""))&amp;"=",P$1007)),ISNUMBER(FIND(";"&amp;UPPER(TRIM(Datos!P63&amp;""))&amp;";",P$1007))),OR(UPPER(TRIM(Datos!P63&amp;""))="SÍ",UPPER(TRIM(Datos!P63&amp;""))="SI",UPPER(TRIM(Datos!P63&amp;""))="NO"),IF(ISNUMBER(Datos!P63),AND(OR(P$1005="",Datos!P63&gt;=P$1005),OR(P$1006="",Datos!P63&lt;=P$1006)),FALSE),TRUE))))</f>
        <v>0.0</v>
      </c>
      <c r="Q63">
        <f>IF(Datos!Q63="",0,IF(AND(Q$1008&lt;&gt;"",Datos!Q63=Q$1008),0,IF(Q$1004=0,0,1-CHOOSE(Q$1004,IF(ISNUMBER(Datos!Q63),AND(OR(Q$1005="",Datos!Q63&gt;=Q$1005),OR(Q$1006="",Datos!Q63&lt;=Q$1006)),FALSE),IF(ISNUMBER(Datos!Q63),AND(Datos!Q63=INT(Datos!Q63),AND(OR(Q$1005="",Datos!Q63&gt;=Q$1005),OR(Q$1006="",Datos!Q63&lt;=Q$1006))),FALSE),OR(ISNUMBER(FIND(";"&amp;UPPER(TRIM(Datos!Q63&amp;""))&amp;"=",Q$1007)),ISNUMBER(FIND(";"&amp;UPPER(TRIM(Datos!Q63&amp;""))&amp;";",Q$1007))),OR(UPPER(TRIM(Datos!Q63&amp;""))="SÍ",UPPER(TRIM(Datos!Q63&amp;""))="SI",UPPER(TRIM(Datos!Q63&amp;""))="NO"),IF(ISNUMBER(Datos!Q63),AND(OR(Q$1005="",Datos!Q63&gt;=Q$1005),OR(Q$1006="",Datos!Q63&lt;=Q$1006)),FALSE),TRUE))))</f>
        <v>0.0</v>
      </c>
      <c r="R63">
        <f>IF(Datos!R63="",0,IF(AND(R$1008&lt;&gt;"",Datos!R63=R$1008),0,IF(R$1004=0,0,1-CHOOSE(R$1004,IF(ISNUMBER(Datos!R63),AND(OR(R$1005="",Datos!R63&gt;=R$1005),OR(R$1006="",Datos!R63&lt;=R$1006)),FALSE),IF(ISNUMBER(Datos!R63),AND(Datos!R63=INT(Datos!R63),AND(OR(R$1005="",Datos!R63&gt;=R$1005),OR(R$1006="",Datos!R63&lt;=R$1006))),FALSE),OR(ISNUMBER(FIND(";"&amp;UPPER(TRIM(Datos!R63&amp;""))&amp;"=",R$1007)),ISNUMBER(FIND(";"&amp;UPPER(TRIM(Datos!R63&amp;""))&amp;";",R$1007))),OR(UPPER(TRIM(Datos!R63&amp;""))="SÍ",UPPER(TRIM(Datos!R63&amp;""))="SI",UPPER(TRIM(Datos!R63&amp;""))="NO"),IF(ISNUMBER(Datos!R63),AND(OR(R$1005="",Datos!R63&gt;=R$1005),OR(R$1006="",Datos!R63&lt;=R$1006)),FALSE),TRUE))))</f>
        <v>0.0</v>
      </c>
      <c r="S63">
        <f>IF(Datos!S63="",0,IF(AND(S$1008&lt;&gt;"",Datos!S63=S$1008),0,IF(S$1004=0,0,1-CHOOSE(S$1004,IF(ISNUMBER(Datos!S63),AND(OR(S$1005="",Datos!S63&gt;=S$1005),OR(S$1006="",Datos!S63&lt;=S$1006)),FALSE),IF(ISNUMBER(Datos!S63),AND(Datos!S63=INT(Datos!S63),AND(OR(S$1005="",Datos!S63&gt;=S$1005),OR(S$1006="",Datos!S63&lt;=S$1006))),FALSE),OR(ISNUMBER(FIND(";"&amp;UPPER(TRIM(Datos!S63&amp;""))&amp;"=",S$1007)),ISNUMBER(FIND(";"&amp;UPPER(TRIM(Datos!S63&amp;""))&amp;";",S$1007))),OR(UPPER(TRIM(Datos!S63&amp;""))="SÍ",UPPER(TRIM(Datos!S63&amp;""))="SI",UPPER(TRIM(Datos!S63&amp;""))="NO"),IF(ISNUMBER(Datos!S63),AND(OR(S$1005="",Datos!S63&gt;=S$1005),OR(S$1006="",Datos!S63&lt;=S$1006)),FALSE),TRUE))))</f>
        <v>0.0</v>
      </c>
      <c r="T63">
        <f>IF(Datos!T63="",0,IF(AND(T$1008&lt;&gt;"",Datos!T63=T$1008),0,IF(T$1004=0,0,1-CHOOSE(T$1004,IF(ISNUMBER(Datos!T63),AND(OR(T$1005="",Datos!T63&gt;=T$1005),OR(T$1006="",Datos!T63&lt;=T$1006)),FALSE),IF(ISNUMBER(Datos!T63),AND(Datos!T63=INT(Datos!T63),AND(OR(T$1005="",Datos!T63&gt;=T$1005),OR(T$1006="",Datos!T63&lt;=T$1006))),FALSE),OR(ISNUMBER(FIND(";"&amp;UPPER(TRIM(Datos!T63&amp;""))&amp;"=",T$1007)),ISNUMBER(FIND(";"&amp;UPPER(TRIM(Datos!T63&amp;""))&amp;";",T$1007))),OR(UPPER(TRIM(Datos!T63&amp;""))="SÍ",UPPER(TRIM(Datos!T63&amp;""))="SI",UPPER(TRIM(Datos!T63&amp;""))="NO"),IF(ISNUMBER(Datos!T63),AND(OR(T$1005="",Datos!T63&gt;=T$1005),OR(T$1006="",Datos!T63&lt;=T$1006)),FALSE),TRUE))))</f>
        <v>0.0</v>
      </c>
      <c r="U63">
        <f>IF(Datos!U63="",0,IF(AND(U$1008&lt;&gt;"",Datos!U63=U$1008),0,IF(U$1004=0,0,1-CHOOSE(U$1004,IF(ISNUMBER(Datos!U63),AND(OR(U$1005="",Datos!U63&gt;=U$1005),OR(U$1006="",Datos!U63&lt;=U$1006)),FALSE),IF(ISNUMBER(Datos!U63),AND(Datos!U63=INT(Datos!U63),AND(OR(U$1005="",Datos!U63&gt;=U$1005),OR(U$1006="",Datos!U63&lt;=U$1006))),FALSE),OR(ISNUMBER(FIND(";"&amp;UPPER(TRIM(Datos!U63&amp;""))&amp;"=",U$1007)),ISNUMBER(FIND(";"&amp;UPPER(TRIM(Datos!U63&amp;""))&amp;";",U$1007))),OR(UPPER(TRIM(Datos!U63&amp;""))="SÍ",UPPER(TRIM(Datos!U63&amp;""))="SI",UPPER(TRIM(Datos!U63&amp;""))="NO"),IF(ISNUMBER(Datos!U63),AND(OR(U$1005="",Datos!U63&gt;=U$1005),OR(U$1006="",Datos!U63&lt;=U$1006)),FALSE),TRUE))))</f>
        <v>0.0</v>
      </c>
      <c r="V63">
        <f>IF(Datos!V63="",0,IF(AND(V$1008&lt;&gt;"",Datos!V63=V$1008),0,IF(V$1004=0,0,1-CHOOSE(V$1004,IF(ISNUMBER(Datos!V63),AND(OR(V$1005="",Datos!V63&gt;=V$1005),OR(V$1006="",Datos!V63&lt;=V$1006)),FALSE),IF(ISNUMBER(Datos!V63),AND(Datos!V63=INT(Datos!V63),AND(OR(V$1005="",Datos!V63&gt;=V$1005),OR(V$1006="",Datos!V63&lt;=V$1006))),FALSE),OR(ISNUMBER(FIND(";"&amp;UPPER(TRIM(Datos!V63&amp;""))&amp;"=",V$1007)),ISNUMBER(FIND(";"&amp;UPPER(TRIM(Datos!V63&amp;""))&amp;";",V$1007))),OR(UPPER(TRIM(Datos!V63&amp;""))="SÍ",UPPER(TRIM(Datos!V63&amp;""))="SI",UPPER(TRIM(Datos!V63&amp;""))="NO"),IF(ISNUMBER(Datos!V63),AND(OR(V$1005="",Datos!V63&gt;=V$1005),OR(V$1006="",Datos!V63&lt;=V$1006)),FALSE),TRUE))))</f>
        <v>0.0</v>
      </c>
      <c r="W63">
        <f>IF(Datos!W63="",0,IF(AND(W$1008&lt;&gt;"",Datos!W63=W$1008),0,IF(W$1004=0,0,1-CHOOSE(W$1004,IF(ISNUMBER(Datos!W63),AND(OR(W$1005="",Datos!W63&gt;=W$1005),OR(W$1006="",Datos!W63&lt;=W$1006)),FALSE),IF(ISNUMBER(Datos!W63),AND(Datos!W63=INT(Datos!W63),AND(OR(W$1005="",Datos!W63&gt;=W$1005),OR(W$1006="",Datos!W63&lt;=W$1006))),FALSE),OR(ISNUMBER(FIND(";"&amp;UPPER(TRIM(Datos!W63&amp;""))&amp;"=",W$1007)),ISNUMBER(FIND(";"&amp;UPPER(TRIM(Datos!W63&amp;""))&amp;";",W$1007))),OR(UPPER(TRIM(Datos!W63&amp;""))="SÍ",UPPER(TRIM(Datos!W63&amp;""))="SI",UPPER(TRIM(Datos!W63&amp;""))="NO"),IF(ISNUMBER(Datos!W63),AND(OR(W$1005="",Datos!W63&gt;=W$1005),OR(W$1006="",Datos!W63&lt;=W$1006)),FALSE),TRUE))))</f>
        <v>0.0</v>
      </c>
      <c r="X63">
        <f>IF(Datos!X63="",0,IF(AND(X$1008&lt;&gt;"",Datos!X63=X$1008),0,IF(X$1004=0,0,1-CHOOSE(X$1004,IF(ISNUMBER(Datos!X63),AND(OR(X$1005="",Datos!X63&gt;=X$1005),OR(X$1006="",Datos!X63&lt;=X$1006)),FALSE),IF(ISNUMBER(Datos!X63),AND(Datos!X63=INT(Datos!X63),AND(OR(X$1005="",Datos!X63&gt;=X$1005),OR(X$1006="",Datos!X63&lt;=X$1006))),FALSE),OR(ISNUMBER(FIND(";"&amp;UPPER(TRIM(Datos!X63&amp;""))&amp;"=",X$1007)),ISNUMBER(FIND(";"&amp;UPPER(TRIM(Datos!X63&amp;""))&amp;";",X$1007))),OR(UPPER(TRIM(Datos!X63&amp;""))="SÍ",UPPER(TRIM(Datos!X63&amp;""))="SI",UPPER(TRIM(Datos!X63&amp;""))="NO"),IF(ISNUMBER(Datos!X63),AND(OR(X$1005="",Datos!X63&gt;=X$1005),OR(X$1006="",Datos!X63&lt;=X$1006)),FALSE),TRUE))))</f>
        <v>0.0</v>
      </c>
      <c r="Y63">
        <f>IF(Datos!Y63="",0,IF(AND(Y$1008&lt;&gt;"",Datos!Y63=Y$1008),0,IF(Y$1004=0,0,1-CHOOSE(Y$1004,IF(ISNUMBER(Datos!Y63),AND(OR(Y$1005="",Datos!Y63&gt;=Y$1005),OR(Y$1006="",Datos!Y63&lt;=Y$1006)),FALSE),IF(ISNUMBER(Datos!Y63),AND(Datos!Y63=INT(Datos!Y63),AND(OR(Y$1005="",Datos!Y63&gt;=Y$1005),OR(Y$1006="",Datos!Y63&lt;=Y$1006))),FALSE),OR(ISNUMBER(FIND(";"&amp;UPPER(TRIM(Datos!Y63&amp;""))&amp;"=",Y$1007)),ISNUMBER(FIND(";"&amp;UPPER(TRIM(Datos!Y63&amp;""))&amp;";",Y$1007))),OR(UPPER(TRIM(Datos!Y63&amp;""))="SÍ",UPPER(TRIM(Datos!Y63&amp;""))="SI",UPPER(TRIM(Datos!Y63&amp;""))="NO"),IF(ISNUMBER(Datos!Y63),AND(OR(Y$1005="",Datos!Y63&gt;=Y$1005),OR(Y$1006="",Datos!Y63&lt;=Y$1006)),FALSE),TRUE))))</f>
        <v>0.0</v>
      </c>
      <c r="Z63">
        <f>IF(Datos!Z63="",0,IF(AND(Z$1008&lt;&gt;"",Datos!Z63=Z$1008),0,IF(Z$1004=0,0,1-CHOOSE(Z$1004,IF(ISNUMBER(Datos!Z63),AND(OR(Z$1005="",Datos!Z63&gt;=Z$1005),OR(Z$1006="",Datos!Z63&lt;=Z$1006)),FALSE),IF(ISNUMBER(Datos!Z63),AND(Datos!Z63=INT(Datos!Z63),AND(OR(Z$1005="",Datos!Z63&gt;=Z$1005),OR(Z$1006="",Datos!Z63&lt;=Z$1006))),FALSE),OR(ISNUMBER(FIND(";"&amp;UPPER(TRIM(Datos!Z63&amp;""))&amp;"=",Z$1007)),ISNUMBER(FIND(";"&amp;UPPER(TRIM(Datos!Z63&amp;""))&amp;";",Z$1007))),OR(UPPER(TRIM(Datos!Z63&amp;""))="SÍ",UPPER(TRIM(Datos!Z63&amp;""))="SI",UPPER(TRIM(Datos!Z63&amp;""))="NO"),IF(ISNUMBER(Datos!Z63),AND(OR(Z$1005="",Datos!Z63&gt;=Z$1005),OR(Z$1006="",Datos!Z63&lt;=Z$1006)),FALSE),TRUE))))</f>
        <v>0.0</v>
      </c>
      <c r="AA63">
        <f>IF(Datos!AA63="",0,IF(AND(AA$1008&lt;&gt;"",Datos!AA63=AA$1008),0,IF(AA$1004=0,0,1-CHOOSE(AA$1004,IF(ISNUMBER(Datos!AA63),AND(OR(AA$1005="",Datos!AA63&gt;=AA$1005),OR(AA$1006="",Datos!AA63&lt;=AA$1006)),FALSE),IF(ISNUMBER(Datos!AA63),AND(Datos!AA63=INT(Datos!AA63),AND(OR(AA$1005="",Datos!AA63&gt;=AA$1005),OR(AA$1006="",Datos!AA63&lt;=AA$1006))),FALSE),OR(ISNUMBER(FIND(";"&amp;UPPER(TRIM(Datos!AA63&amp;""))&amp;"=",AA$1007)),ISNUMBER(FIND(";"&amp;UPPER(TRIM(Datos!AA63&amp;""))&amp;";",AA$1007))),OR(UPPER(TRIM(Datos!AA63&amp;""))="SÍ",UPPER(TRIM(Datos!AA63&amp;""))="SI",UPPER(TRIM(Datos!AA63&amp;""))="NO"),IF(ISNUMBER(Datos!AA63),AND(OR(AA$1005="",Datos!AA63&gt;=AA$1005),OR(AA$1006="",Datos!AA63&lt;=AA$1006)),FALSE),TRUE))))</f>
        <v>0.0</v>
      </c>
      <c r="AB63">
        <f>IF(Datos!AB63="",0,IF(AND(AB$1008&lt;&gt;"",Datos!AB63=AB$1008),0,IF(AB$1004=0,0,1-CHOOSE(AB$1004,IF(ISNUMBER(Datos!AB63),AND(OR(AB$1005="",Datos!AB63&gt;=AB$1005),OR(AB$1006="",Datos!AB63&lt;=AB$1006)),FALSE),IF(ISNUMBER(Datos!AB63),AND(Datos!AB63=INT(Datos!AB63),AND(OR(AB$1005="",Datos!AB63&gt;=AB$1005),OR(AB$1006="",Datos!AB63&lt;=AB$1006))),FALSE),OR(ISNUMBER(FIND(";"&amp;UPPER(TRIM(Datos!AB63&amp;""))&amp;"=",AB$1007)),ISNUMBER(FIND(";"&amp;UPPER(TRIM(Datos!AB63&amp;""))&amp;";",AB$1007))),OR(UPPER(TRIM(Datos!AB63&amp;""))="SÍ",UPPER(TRIM(Datos!AB63&amp;""))="SI",UPPER(TRIM(Datos!AB63&amp;""))="NO"),IF(ISNUMBER(Datos!AB63),AND(OR(AB$1005="",Datos!AB63&gt;=AB$1005),OR(AB$1006="",Datos!AB63&lt;=AB$1006)),FALSE),TRUE))))</f>
        <v>0.0</v>
      </c>
      <c r="AC63">
        <f>IF(Datos!AC63="",0,IF(AND(AC$1008&lt;&gt;"",Datos!AC63=AC$1008),0,IF(AC$1004=0,0,1-CHOOSE(AC$1004,IF(ISNUMBER(Datos!AC63),AND(OR(AC$1005="",Datos!AC63&gt;=AC$1005),OR(AC$1006="",Datos!AC63&lt;=AC$1006)),FALSE),IF(ISNUMBER(Datos!AC63),AND(Datos!AC63=INT(Datos!AC63),AND(OR(AC$1005="",Datos!AC63&gt;=AC$1005),OR(AC$1006="",Datos!AC63&lt;=AC$1006))),FALSE),OR(ISNUMBER(FIND(";"&amp;UPPER(TRIM(Datos!AC63&amp;""))&amp;"=",AC$1007)),ISNUMBER(FIND(";"&amp;UPPER(TRIM(Datos!AC63&amp;""))&amp;";",AC$1007))),OR(UPPER(TRIM(Datos!AC63&amp;""))="SÍ",UPPER(TRIM(Datos!AC63&amp;""))="SI",UPPER(TRIM(Datos!AC63&amp;""))="NO"),IF(ISNUMBER(Datos!AC63),AND(OR(AC$1005="",Datos!AC63&gt;=AC$1005),OR(AC$1006="",Datos!AC63&lt;=AC$1006)),FALSE),TRUE))))</f>
        <v>0.0</v>
      </c>
      <c r="AD63">
        <f>IF(Datos!AD63="",0,IF(AND(AD$1008&lt;&gt;"",Datos!AD63=AD$1008),0,IF(AD$1004=0,0,1-CHOOSE(AD$1004,IF(ISNUMBER(Datos!AD63),AND(OR(AD$1005="",Datos!AD63&gt;=AD$1005),OR(AD$1006="",Datos!AD63&lt;=AD$1006)),FALSE),IF(ISNUMBER(Datos!AD63),AND(Datos!AD63=INT(Datos!AD63),AND(OR(AD$1005="",Datos!AD63&gt;=AD$1005),OR(AD$1006="",Datos!AD63&lt;=AD$1006))),FALSE),OR(ISNUMBER(FIND(";"&amp;UPPER(TRIM(Datos!AD63&amp;""))&amp;"=",AD$1007)),ISNUMBER(FIND(";"&amp;UPPER(TRIM(Datos!AD63&amp;""))&amp;";",AD$1007))),OR(UPPER(TRIM(Datos!AD63&amp;""))="SÍ",UPPER(TRIM(Datos!AD63&amp;""))="SI",UPPER(TRIM(Datos!AD63&amp;""))="NO"),IF(ISNUMBER(Datos!AD63),AND(OR(AD$1005="",Datos!AD63&gt;=AD$1005),OR(AD$1006="",Datos!AD63&lt;=AD$1006)),FALSE),TRUE))))</f>
        <v>0.0</v>
      </c>
      <c r="AE63">
        <f>IF(Datos!AE63="",0,IF(AND(AE$1008&lt;&gt;"",Datos!AE63=AE$1008),0,IF(AE$1004=0,0,1-CHOOSE(AE$1004,IF(ISNUMBER(Datos!AE63),AND(OR(AE$1005="",Datos!AE63&gt;=AE$1005),OR(AE$1006="",Datos!AE63&lt;=AE$1006)),FALSE),IF(ISNUMBER(Datos!AE63),AND(Datos!AE63=INT(Datos!AE63),AND(OR(AE$1005="",Datos!AE63&gt;=AE$1005),OR(AE$1006="",Datos!AE63&lt;=AE$1006))),FALSE),OR(ISNUMBER(FIND(";"&amp;UPPER(TRIM(Datos!AE63&amp;""))&amp;"=",AE$1007)),ISNUMBER(FIND(";"&amp;UPPER(TRIM(Datos!AE63&amp;""))&amp;";",AE$1007))),OR(UPPER(TRIM(Datos!AE63&amp;""))="SÍ",UPPER(TRIM(Datos!AE63&amp;""))="SI",UPPER(TRIM(Datos!AE63&amp;""))="NO"),IF(ISNUMBER(Datos!AE63),AND(OR(AE$1005="",Datos!AE63&gt;=AE$1005),OR(AE$1006="",Datos!AE63&lt;=AE$1006)),FALSE),TRUE))))</f>
        <v>0.0</v>
      </c>
    </row>
    <row r="64" spans="2:31">
      <c r="B64">
        <f>IF(Datos!B64="",0,IF(AND(B$1008&lt;&gt;"",Datos!B64=B$1008),0,IF(B$1004=0,0,1-CHOOSE(B$1004,IF(ISNUMBER(Datos!B64),AND(OR(B$1005="",Datos!B64&gt;=B$1005),OR(B$1006="",Datos!B64&lt;=B$1006)),FALSE),IF(ISNUMBER(Datos!B64),AND(Datos!B64=INT(Datos!B64),AND(OR(B$1005="",Datos!B64&gt;=B$1005),OR(B$1006="",Datos!B64&lt;=B$1006))),FALSE),OR(ISNUMBER(FIND(";"&amp;UPPER(TRIM(Datos!B64&amp;""))&amp;"=",B$1007)),ISNUMBER(FIND(";"&amp;UPPER(TRIM(Datos!B64&amp;""))&amp;";",B$1007))),OR(UPPER(TRIM(Datos!B64&amp;""))="SÍ",UPPER(TRIM(Datos!B64&amp;""))="SI",UPPER(TRIM(Datos!B64&amp;""))="NO"),IF(ISNUMBER(Datos!B64),AND(OR(B$1005="",Datos!B64&gt;=B$1005),OR(B$1006="",Datos!B64&lt;=B$1006)),FALSE),TRUE))))</f>
        <v>0.0</v>
      </c>
      <c r="C64">
        <f>IF(Datos!C64="",0,IF(AND(C$1008&lt;&gt;"",Datos!C64=C$1008),0,IF(C$1004=0,0,1-CHOOSE(C$1004,IF(ISNUMBER(Datos!C64),AND(OR(C$1005="",Datos!C64&gt;=C$1005),OR(C$1006="",Datos!C64&lt;=C$1006)),FALSE),IF(ISNUMBER(Datos!C64),AND(Datos!C64=INT(Datos!C64),AND(OR(C$1005="",Datos!C64&gt;=C$1005),OR(C$1006="",Datos!C64&lt;=C$1006))),FALSE),OR(ISNUMBER(FIND(";"&amp;UPPER(TRIM(Datos!C64&amp;""))&amp;"=",C$1007)),ISNUMBER(FIND(";"&amp;UPPER(TRIM(Datos!C64&amp;""))&amp;";",C$1007))),OR(UPPER(TRIM(Datos!C64&amp;""))="SÍ",UPPER(TRIM(Datos!C64&amp;""))="SI",UPPER(TRIM(Datos!C64&amp;""))="NO"),IF(ISNUMBER(Datos!C64),AND(OR(C$1005="",Datos!C64&gt;=C$1005),OR(C$1006="",Datos!C64&lt;=C$1006)),FALSE),TRUE))))</f>
        <v>0.0</v>
      </c>
      <c r="D64">
        <f>IF(Datos!D64="",0,IF(AND(D$1008&lt;&gt;"",Datos!D64=D$1008),0,IF(D$1004=0,0,1-CHOOSE(D$1004,IF(ISNUMBER(Datos!D64),AND(OR(D$1005="",Datos!D64&gt;=D$1005),OR(D$1006="",Datos!D64&lt;=D$1006)),FALSE),IF(ISNUMBER(Datos!D64),AND(Datos!D64=INT(Datos!D64),AND(OR(D$1005="",Datos!D64&gt;=D$1005),OR(D$1006="",Datos!D64&lt;=D$1006))),FALSE),OR(ISNUMBER(FIND(";"&amp;UPPER(TRIM(Datos!D64&amp;""))&amp;"=",D$1007)),ISNUMBER(FIND(";"&amp;UPPER(TRIM(Datos!D64&amp;""))&amp;";",D$1007))),OR(UPPER(TRIM(Datos!D64&amp;""))="SÍ",UPPER(TRIM(Datos!D64&amp;""))="SI",UPPER(TRIM(Datos!D64&amp;""))="NO"),IF(ISNUMBER(Datos!D64),AND(OR(D$1005="",Datos!D64&gt;=D$1005),OR(D$1006="",Datos!D64&lt;=D$1006)),FALSE),TRUE))))</f>
        <v>0.0</v>
      </c>
      <c r="E64">
        <f>IF(Datos!E64="",0,IF(AND(E$1008&lt;&gt;"",Datos!E64=E$1008),0,IF(E$1004=0,0,1-CHOOSE(E$1004,IF(ISNUMBER(Datos!E64),AND(OR(E$1005="",Datos!E64&gt;=E$1005),OR(E$1006="",Datos!E64&lt;=E$1006)),FALSE),IF(ISNUMBER(Datos!E64),AND(Datos!E64=INT(Datos!E64),AND(OR(E$1005="",Datos!E64&gt;=E$1005),OR(E$1006="",Datos!E64&lt;=E$1006))),FALSE),OR(ISNUMBER(FIND(";"&amp;UPPER(TRIM(Datos!E64&amp;""))&amp;"=",E$1007)),ISNUMBER(FIND(";"&amp;UPPER(TRIM(Datos!E64&amp;""))&amp;";",E$1007))),OR(UPPER(TRIM(Datos!E64&amp;""))="SÍ",UPPER(TRIM(Datos!E64&amp;""))="SI",UPPER(TRIM(Datos!E64&amp;""))="NO"),IF(ISNUMBER(Datos!E64),AND(OR(E$1005="",Datos!E64&gt;=E$1005),OR(E$1006="",Datos!E64&lt;=E$1006)),FALSE),TRUE))))</f>
        <v>0.0</v>
      </c>
      <c r="F64">
        <f>IF(Datos!F64="",0,IF(AND(F$1008&lt;&gt;"",Datos!F64=F$1008),0,IF(F$1004=0,0,1-CHOOSE(F$1004,IF(ISNUMBER(Datos!F64),AND(OR(F$1005="",Datos!F64&gt;=F$1005),OR(F$1006="",Datos!F64&lt;=F$1006)),FALSE),IF(ISNUMBER(Datos!F64),AND(Datos!F64=INT(Datos!F64),AND(OR(F$1005="",Datos!F64&gt;=F$1005),OR(F$1006="",Datos!F64&lt;=F$1006))),FALSE),OR(ISNUMBER(FIND(";"&amp;UPPER(TRIM(Datos!F64&amp;""))&amp;"=",F$1007)),ISNUMBER(FIND(";"&amp;UPPER(TRIM(Datos!F64&amp;""))&amp;";",F$1007))),OR(UPPER(TRIM(Datos!F64&amp;""))="SÍ",UPPER(TRIM(Datos!F64&amp;""))="SI",UPPER(TRIM(Datos!F64&amp;""))="NO"),IF(ISNUMBER(Datos!F64),AND(OR(F$1005="",Datos!F64&gt;=F$1005),OR(F$1006="",Datos!F64&lt;=F$1006)),FALSE),TRUE))))</f>
        <v>0.0</v>
      </c>
      <c r="G64">
        <f>IF(Datos!G64="",0,IF(AND(G$1008&lt;&gt;"",Datos!G64=G$1008),0,IF(G$1004=0,0,1-CHOOSE(G$1004,IF(ISNUMBER(Datos!G64),AND(OR(G$1005="",Datos!G64&gt;=G$1005),OR(G$1006="",Datos!G64&lt;=G$1006)),FALSE),IF(ISNUMBER(Datos!G64),AND(Datos!G64=INT(Datos!G64),AND(OR(G$1005="",Datos!G64&gt;=G$1005),OR(G$1006="",Datos!G64&lt;=G$1006))),FALSE),OR(ISNUMBER(FIND(";"&amp;UPPER(TRIM(Datos!G64&amp;""))&amp;"=",G$1007)),ISNUMBER(FIND(";"&amp;UPPER(TRIM(Datos!G64&amp;""))&amp;";",G$1007))),OR(UPPER(TRIM(Datos!G64&amp;""))="SÍ",UPPER(TRIM(Datos!G64&amp;""))="SI",UPPER(TRIM(Datos!G64&amp;""))="NO"),IF(ISNUMBER(Datos!G64),AND(OR(G$1005="",Datos!G64&gt;=G$1005),OR(G$1006="",Datos!G64&lt;=G$1006)),FALSE),TRUE))))</f>
        <v>0.0</v>
      </c>
      <c r="H64">
        <f>IF(Datos!H64="",0,IF(AND(H$1008&lt;&gt;"",Datos!H64=H$1008),0,IF(H$1004=0,0,1-CHOOSE(H$1004,IF(ISNUMBER(Datos!H64),AND(OR(H$1005="",Datos!H64&gt;=H$1005),OR(H$1006="",Datos!H64&lt;=H$1006)),FALSE),IF(ISNUMBER(Datos!H64),AND(Datos!H64=INT(Datos!H64),AND(OR(H$1005="",Datos!H64&gt;=H$1005),OR(H$1006="",Datos!H64&lt;=H$1006))),FALSE),OR(ISNUMBER(FIND(";"&amp;UPPER(TRIM(Datos!H64&amp;""))&amp;"=",H$1007)),ISNUMBER(FIND(";"&amp;UPPER(TRIM(Datos!H64&amp;""))&amp;";",H$1007))),OR(UPPER(TRIM(Datos!H64&amp;""))="SÍ",UPPER(TRIM(Datos!H64&amp;""))="SI",UPPER(TRIM(Datos!H64&amp;""))="NO"),IF(ISNUMBER(Datos!H64),AND(OR(H$1005="",Datos!H64&gt;=H$1005),OR(H$1006="",Datos!H64&lt;=H$1006)),FALSE),TRUE))))</f>
        <v>0.0</v>
      </c>
      <c r="I64">
        <f>IF(Datos!I64="",0,IF(AND(I$1008&lt;&gt;"",Datos!I64=I$1008),0,IF(I$1004=0,0,1-CHOOSE(I$1004,IF(ISNUMBER(Datos!I64),AND(OR(I$1005="",Datos!I64&gt;=I$1005),OR(I$1006="",Datos!I64&lt;=I$1006)),FALSE),IF(ISNUMBER(Datos!I64),AND(Datos!I64=INT(Datos!I64),AND(OR(I$1005="",Datos!I64&gt;=I$1005),OR(I$1006="",Datos!I64&lt;=I$1006))),FALSE),OR(ISNUMBER(FIND(";"&amp;UPPER(TRIM(Datos!I64&amp;""))&amp;"=",I$1007)),ISNUMBER(FIND(";"&amp;UPPER(TRIM(Datos!I64&amp;""))&amp;";",I$1007))),OR(UPPER(TRIM(Datos!I64&amp;""))="SÍ",UPPER(TRIM(Datos!I64&amp;""))="SI",UPPER(TRIM(Datos!I64&amp;""))="NO"),IF(ISNUMBER(Datos!I64),AND(OR(I$1005="",Datos!I64&gt;=I$1005),OR(I$1006="",Datos!I64&lt;=I$1006)),FALSE),TRUE))))</f>
        <v>0.0</v>
      </c>
      <c r="J64">
        <f>IF(Datos!J64="",0,IF(AND(J$1008&lt;&gt;"",Datos!J64=J$1008),0,IF(J$1004=0,0,1-CHOOSE(J$1004,IF(ISNUMBER(Datos!J64),AND(OR(J$1005="",Datos!J64&gt;=J$1005),OR(J$1006="",Datos!J64&lt;=J$1006)),FALSE),IF(ISNUMBER(Datos!J64),AND(Datos!J64=INT(Datos!J64),AND(OR(J$1005="",Datos!J64&gt;=J$1005),OR(J$1006="",Datos!J64&lt;=J$1006))),FALSE),OR(ISNUMBER(FIND(";"&amp;UPPER(TRIM(Datos!J64&amp;""))&amp;"=",J$1007)),ISNUMBER(FIND(";"&amp;UPPER(TRIM(Datos!J64&amp;""))&amp;";",J$1007))),OR(UPPER(TRIM(Datos!J64&amp;""))="SÍ",UPPER(TRIM(Datos!J64&amp;""))="SI",UPPER(TRIM(Datos!J64&amp;""))="NO"),IF(ISNUMBER(Datos!J64),AND(OR(J$1005="",Datos!J64&gt;=J$1005),OR(J$1006="",Datos!J64&lt;=J$1006)),FALSE),TRUE))))</f>
        <v>0.0</v>
      </c>
      <c r="K64">
        <f>IF(Datos!K64="",0,IF(AND(K$1008&lt;&gt;"",Datos!K64=K$1008),0,IF(K$1004=0,0,1-CHOOSE(K$1004,IF(ISNUMBER(Datos!K64),AND(OR(K$1005="",Datos!K64&gt;=K$1005),OR(K$1006="",Datos!K64&lt;=K$1006)),FALSE),IF(ISNUMBER(Datos!K64),AND(Datos!K64=INT(Datos!K64),AND(OR(K$1005="",Datos!K64&gt;=K$1005),OR(K$1006="",Datos!K64&lt;=K$1006))),FALSE),OR(ISNUMBER(FIND(";"&amp;UPPER(TRIM(Datos!K64&amp;""))&amp;"=",K$1007)),ISNUMBER(FIND(";"&amp;UPPER(TRIM(Datos!K64&amp;""))&amp;";",K$1007))),OR(UPPER(TRIM(Datos!K64&amp;""))="SÍ",UPPER(TRIM(Datos!K64&amp;""))="SI",UPPER(TRIM(Datos!K64&amp;""))="NO"),IF(ISNUMBER(Datos!K64),AND(OR(K$1005="",Datos!K64&gt;=K$1005),OR(K$1006="",Datos!K64&lt;=K$1006)),FALSE),TRUE))))</f>
        <v>0.0</v>
      </c>
      <c r="L64">
        <f>IF(Datos!L64="",0,IF(AND(L$1008&lt;&gt;"",Datos!L64=L$1008),0,IF(L$1004=0,0,1-CHOOSE(L$1004,IF(ISNUMBER(Datos!L64),AND(OR(L$1005="",Datos!L64&gt;=L$1005),OR(L$1006="",Datos!L64&lt;=L$1006)),FALSE),IF(ISNUMBER(Datos!L64),AND(Datos!L64=INT(Datos!L64),AND(OR(L$1005="",Datos!L64&gt;=L$1005),OR(L$1006="",Datos!L64&lt;=L$1006))),FALSE),OR(ISNUMBER(FIND(";"&amp;UPPER(TRIM(Datos!L64&amp;""))&amp;"=",L$1007)),ISNUMBER(FIND(";"&amp;UPPER(TRIM(Datos!L64&amp;""))&amp;";",L$1007))),OR(UPPER(TRIM(Datos!L64&amp;""))="SÍ",UPPER(TRIM(Datos!L64&amp;""))="SI",UPPER(TRIM(Datos!L64&amp;""))="NO"),IF(ISNUMBER(Datos!L64),AND(OR(L$1005="",Datos!L64&gt;=L$1005),OR(L$1006="",Datos!L64&lt;=L$1006)),FALSE),TRUE))))</f>
        <v>0.0</v>
      </c>
      <c r="M64">
        <f>IF(Datos!M64="",0,IF(AND(M$1008&lt;&gt;"",Datos!M64=M$1008),0,IF(M$1004=0,0,1-CHOOSE(M$1004,IF(ISNUMBER(Datos!M64),AND(OR(M$1005="",Datos!M64&gt;=M$1005),OR(M$1006="",Datos!M64&lt;=M$1006)),FALSE),IF(ISNUMBER(Datos!M64),AND(Datos!M64=INT(Datos!M64),AND(OR(M$1005="",Datos!M64&gt;=M$1005),OR(M$1006="",Datos!M64&lt;=M$1006))),FALSE),OR(ISNUMBER(FIND(";"&amp;UPPER(TRIM(Datos!M64&amp;""))&amp;"=",M$1007)),ISNUMBER(FIND(";"&amp;UPPER(TRIM(Datos!M64&amp;""))&amp;";",M$1007))),OR(UPPER(TRIM(Datos!M64&amp;""))="SÍ",UPPER(TRIM(Datos!M64&amp;""))="SI",UPPER(TRIM(Datos!M64&amp;""))="NO"),IF(ISNUMBER(Datos!M64),AND(OR(M$1005="",Datos!M64&gt;=M$1005),OR(M$1006="",Datos!M64&lt;=M$1006)),FALSE),TRUE))))</f>
        <v>0.0</v>
      </c>
      <c r="N64">
        <f>IF(Datos!N64="",0,IF(AND(N$1008&lt;&gt;"",Datos!N64=N$1008),0,IF(N$1004=0,0,1-CHOOSE(N$1004,IF(ISNUMBER(Datos!N64),AND(OR(N$1005="",Datos!N64&gt;=N$1005),OR(N$1006="",Datos!N64&lt;=N$1006)),FALSE),IF(ISNUMBER(Datos!N64),AND(Datos!N64=INT(Datos!N64),AND(OR(N$1005="",Datos!N64&gt;=N$1005),OR(N$1006="",Datos!N64&lt;=N$1006))),FALSE),OR(ISNUMBER(FIND(";"&amp;UPPER(TRIM(Datos!N64&amp;""))&amp;"=",N$1007)),ISNUMBER(FIND(";"&amp;UPPER(TRIM(Datos!N64&amp;""))&amp;";",N$1007))),OR(UPPER(TRIM(Datos!N64&amp;""))="SÍ",UPPER(TRIM(Datos!N64&amp;""))="SI",UPPER(TRIM(Datos!N64&amp;""))="NO"),IF(ISNUMBER(Datos!N64),AND(OR(N$1005="",Datos!N64&gt;=N$1005),OR(N$1006="",Datos!N64&lt;=N$1006)),FALSE),TRUE))))</f>
        <v>0.0</v>
      </c>
      <c r="O64">
        <f>IF(Datos!O64="",0,IF(AND(O$1008&lt;&gt;"",Datos!O64=O$1008),0,IF(O$1004=0,0,1-CHOOSE(O$1004,IF(ISNUMBER(Datos!O64),AND(OR(O$1005="",Datos!O64&gt;=O$1005),OR(O$1006="",Datos!O64&lt;=O$1006)),FALSE),IF(ISNUMBER(Datos!O64),AND(Datos!O64=INT(Datos!O64),AND(OR(O$1005="",Datos!O64&gt;=O$1005),OR(O$1006="",Datos!O64&lt;=O$1006))),FALSE),OR(ISNUMBER(FIND(";"&amp;UPPER(TRIM(Datos!O64&amp;""))&amp;"=",O$1007)),ISNUMBER(FIND(";"&amp;UPPER(TRIM(Datos!O64&amp;""))&amp;";",O$1007))),OR(UPPER(TRIM(Datos!O64&amp;""))="SÍ",UPPER(TRIM(Datos!O64&amp;""))="SI",UPPER(TRIM(Datos!O64&amp;""))="NO"),IF(ISNUMBER(Datos!O64),AND(OR(O$1005="",Datos!O64&gt;=O$1005),OR(O$1006="",Datos!O64&lt;=O$1006)),FALSE),TRUE))))</f>
        <v>0.0</v>
      </c>
      <c r="P64">
        <f>IF(Datos!P64="",0,IF(AND(P$1008&lt;&gt;"",Datos!P64=P$1008),0,IF(P$1004=0,0,1-CHOOSE(P$1004,IF(ISNUMBER(Datos!P64),AND(OR(P$1005="",Datos!P64&gt;=P$1005),OR(P$1006="",Datos!P64&lt;=P$1006)),FALSE),IF(ISNUMBER(Datos!P64),AND(Datos!P64=INT(Datos!P64),AND(OR(P$1005="",Datos!P64&gt;=P$1005),OR(P$1006="",Datos!P64&lt;=P$1006))),FALSE),OR(ISNUMBER(FIND(";"&amp;UPPER(TRIM(Datos!P64&amp;""))&amp;"=",P$1007)),ISNUMBER(FIND(";"&amp;UPPER(TRIM(Datos!P64&amp;""))&amp;";",P$1007))),OR(UPPER(TRIM(Datos!P64&amp;""))="SÍ",UPPER(TRIM(Datos!P64&amp;""))="SI",UPPER(TRIM(Datos!P64&amp;""))="NO"),IF(ISNUMBER(Datos!P64),AND(OR(P$1005="",Datos!P64&gt;=P$1005),OR(P$1006="",Datos!P64&lt;=P$1006)),FALSE),TRUE))))</f>
        <v>0.0</v>
      </c>
      <c r="Q64">
        <f>IF(Datos!Q64="",0,IF(AND(Q$1008&lt;&gt;"",Datos!Q64=Q$1008),0,IF(Q$1004=0,0,1-CHOOSE(Q$1004,IF(ISNUMBER(Datos!Q64),AND(OR(Q$1005="",Datos!Q64&gt;=Q$1005),OR(Q$1006="",Datos!Q64&lt;=Q$1006)),FALSE),IF(ISNUMBER(Datos!Q64),AND(Datos!Q64=INT(Datos!Q64),AND(OR(Q$1005="",Datos!Q64&gt;=Q$1005),OR(Q$1006="",Datos!Q64&lt;=Q$1006))),FALSE),OR(ISNUMBER(FIND(";"&amp;UPPER(TRIM(Datos!Q64&amp;""))&amp;"=",Q$1007)),ISNUMBER(FIND(";"&amp;UPPER(TRIM(Datos!Q64&amp;""))&amp;";",Q$1007))),OR(UPPER(TRIM(Datos!Q64&amp;""))="SÍ",UPPER(TRIM(Datos!Q64&amp;""))="SI",UPPER(TRIM(Datos!Q64&amp;""))="NO"),IF(ISNUMBER(Datos!Q64),AND(OR(Q$1005="",Datos!Q64&gt;=Q$1005),OR(Q$1006="",Datos!Q64&lt;=Q$1006)),FALSE),TRUE))))</f>
        <v>0.0</v>
      </c>
      <c r="R64">
        <f>IF(Datos!R64="",0,IF(AND(R$1008&lt;&gt;"",Datos!R64=R$1008),0,IF(R$1004=0,0,1-CHOOSE(R$1004,IF(ISNUMBER(Datos!R64),AND(OR(R$1005="",Datos!R64&gt;=R$1005),OR(R$1006="",Datos!R64&lt;=R$1006)),FALSE),IF(ISNUMBER(Datos!R64),AND(Datos!R64=INT(Datos!R64),AND(OR(R$1005="",Datos!R64&gt;=R$1005),OR(R$1006="",Datos!R64&lt;=R$1006))),FALSE),OR(ISNUMBER(FIND(";"&amp;UPPER(TRIM(Datos!R64&amp;""))&amp;"=",R$1007)),ISNUMBER(FIND(";"&amp;UPPER(TRIM(Datos!R64&amp;""))&amp;";",R$1007))),OR(UPPER(TRIM(Datos!R64&amp;""))="SÍ",UPPER(TRIM(Datos!R64&amp;""))="SI",UPPER(TRIM(Datos!R64&amp;""))="NO"),IF(ISNUMBER(Datos!R64),AND(OR(R$1005="",Datos!R64&gt;=R$1005),OR(R$1006="",Datos!R64&lt;=R$1006)),FALSE),TRUE))))</f>
        <v>0.0</v>
      </c>
      <c r="S64">
        <f>IF(Datos!S64="",0,IF(AND(S$1008&lt;&gt;"",Datos!S64=S$1008),0,IF(S$1004=0,0,1-CHOOSE(S$1004,IF(ISNUMBER(Datos!S64),AND(OR(S$1005="",Datos!S64&gt;=S$1005),OR(S$1006="",Datos!S64&lt;=S$1006)),FALSE),IF(ISNUMBER(Datos!S64),AND(Datos!S64=INT(Datos!S64),AND(OR(S$1005="",Datos!S64&gt;=S$1005),OR(S$1006="",Datos!S64&lt;=S$1006))),FALSE),OR(ISNUMBER(FIND(";"&amp;UPPER(TRIM(Datos!S64&amp;""))&amp;"=",S$1007)),ISNUMBER(FIND(";"&amp;UPPER(TRIM(Datos!S64&amp;""))&amp;";",S$1007))),OR(UPPER(TRIM(Datos!S64&amp;""))="SÍ",UPPER(TRIM(Datos!S64&amp;""))="SI",UPPER(TRIM(Datos!S64&amp;""))="NO"),IF(ISNUMBER(Datos!S64),AND(OR(S$1005="",Datos!S64&gt;=S$1005),OR(S$1006="",Datos!S64&lt;=S$1006)),FALSE),TRUE))))</f>
        <v>0.0</v>
      </c>
      <c r="T64">
        <f>IF(Datos!T64="",0,IF(AND(T$1008&lt;&gt;"",Datos!T64=T$1008),0,IF(T$1004=0,0,1-CHOOSE(T$1004,IF(ISNUMBER(Datos!T64),AND(OR(T$1005="",Datos!T64&gt;=T$1005),OR(T$1006="",Datos!T64&lt;=T$1006)),FALSE),IF(ISNUMBER(Datos!T64),AND(Datos!T64=INT(Datos!T64),AND(OR(T$1005="",Datos!T64&gt;=T$1005),OR(T$1006="",Datos!T64&lt;=T$1006))),FALSE),OR(ISNUMBER(FIND(";"&amp;UPPER(TRIM(Datos!T64&amp;""))&amp;"=",T$1007)),ISNUMBER(FIND(";"&amp;UPPER(TRIM(Datos!T64&amp;""))&amp;";",T$1007))),OR(UPPER(TRIM(Datos!T64&amp;""))="SÍ",UPPER(TRIM(Datos!T64&amp;""))="SI",UPPER(TRIM(Datos!T64&amp;""))="NO"),IF(ISNUMBER(Datos!T64),AND(OR(T$1005="",Datos!T64&gt;=T$1005),OR(T$1006="",Datos!T64&lt;=T$1006)),FALSE),TRUE))))</f>
        <v>0.0</v>
      </c>
      <c r="U64">
        <f>IF(Datos!U64="",0,IF(AND(U$1008&lt;&gt;"",Datos!U64=U$1008),0,IF(U$1004=0,0,1-CHOOSE(U$1004,IF(ISNUMBER(Datos!U64),AND(OR(U$1005="",Datos!U64&gt;=U$1005),OR(U$1006="",Datos!U64&lt;=U$1006)),FALSE),IF(ISNUMBER(Datos!U64),AND(Datos!U64=INT(Datos!U64),AND(OR(U$1005="",Datos!U64&gt;=U$1005),OR(U$1006="",Datos!U64&lt;=U$1006))),FALSE),OR(ISNUMBER(FIND(";"&amp;UPPER(TRIM(Datos!U64&amp;""))&amp;"=",U$1007)),ISNUMBER(FIND(";"&amp;UPPER(TRIM(Datos!U64&amp;""))&amp;";",U$1007))),OR(UPPER(TRIM(Datos!U64&amp;""))="SÍ",UPPER(TRIM(Datos!U64&amp;""))="SI",UPPER(TRIM(Datos!U64&amp;""))="NO"),IF(ISNUMBER(Datos!U64),AND(OR(U$1005="",Datos!U64&gt;=U$1005),OR(U$1006="",Datos!U64&lt;=U$1006)),FALSE),TRUE))))</f>
        <v>0.0</v>
      </c>
      <c r="V64">
        <f>IF(Datos!V64="",0,IF(AND(V$1008&lt;&gt;"",Datos!V64=V$1008),0,IF(V$1004=0,0,1-CHOOSE(V$1004,IF(ISNUMBER(Datos!V64),AND(OR(V$1005="",Datos!V64&gt;=V$1005),OR(V$1006="",Datos!V64&lt;=V$1006)),FALSE),IF(ISNUMBER(Datos!V64),AND(Datos!V64=INT(Datos!V64),AND(OR(V$1005="",Datos!V64&gt;=V$1005),OR(V$1006="",Datos!V64&lt;=V$1006))),FALSE),OR(ISNUMBER(FIND(";"&amp;UPPER(TRIM(Datos!V64&amp;""))&amp;"=",V$1007)),ISNUMBER(FIND(";"&amp;UPPER(TRIM(Datos!V64&amp;""))&amp;";",V$1007))),OR(UPPER(TRIM(Datos!V64&amp;""))="SÍ",UPPER(TRIM(Datos!V64&amp;""))="SI",UPPER(TRIM(Datos!V64&amp;""))="NO"),IF(ISNUMBER(Datos!V64),AND(OR(V$1005="",Datos!V64&gt;=V$1005),OR(V$1006="",Datos!V64&lt;=V$1006)),FALSE),TRUE))))</f>
        <v>0.0</v>
      </c>
      <c r="W64">
        <f>IF(Datos!W64="",0,IF(AND(W$1008&lt;&gt;"",Datos!W64=W$1008),0,IF(W$1004=0,0,1-CHOOSE(W$1004,IF(ISNUMBER(Datos!W64),AND(OR(W$1005="",Datos!W64&gt;=W$1005),OR(W$1006="",Datos!W64&lt;=W$1006)),FALSE),IF(ISNUMBER(Datos!W64),AND(Datos!W64=INT(Datos!W64),AND(OR(W$1005="",Datos!W64&gt;=W$1005),OR(W$1006="",Datos!W64&lt;=W$1006))),FALSE),OR(ISNUMBER(FIND(";"&amp;UPPER(TRIM(Datos!W64&amp;""))&amp;"=",W$1007)),ISNUMBER(FIND(";"&amp;UPPER(TRIM(Datos!W64&amp;""))&amp;";",W$1007))),OR(UPPER(TRIM(Datos!W64&amp;""))="SÍ",UPPER(TRIM(Datos!W64&amp;""))="SI",UPPER(TRIM(Datos!W64&amp;""))="NO"),IF(ISNUMBER(Datos!W64),AND(OR(W$1005="",Datos!W64&gt;=W$1005),OR(W$1006="",Datos!W64&lt;=W$1006)),FALSE),TRUE))))</f>
        <v>0.0</v>
      </c>
      <c r="X64">
        <f>IF(Datos!X64="",0,IF(AND(X$1008&lt;&gt;"",Datos!X64=X$1008),0,IF(X$1004=0,0,1-CHOOSE(X$1004,IF(ISNUMBER(Datos!X64),AND(OR(X$1005="",Datos!X64&gt;=X$1005),OR(X$1006="",Datos!X64&lt;=X$1006)),FALSE),IF(ISNUMBER(Datos!X64),AND(Datos!X64=INT(Datos!X64),AND(OR(X$1005="",Datos!X64&gt;=X$1005),OR(X$1006="",Datos!X64&lt;=X$1006))),FALSE),OR(ISNUMBER(FIND(";"&amp;UPPER(TRIM(Datos!X64&amp;""))&amp;"=",X$1007)),ISNUMBER(FIND(";"&amp;UPPER(TRIM(Datos!X64&amp;""))&amp;";",X$1007))),OR(UPPER(TRIM(Datos!X64&amp;""))="SÍ",UPPER(TRIM(Datos!X64&amp;""))="SI",UPPER(TRIM(Datos!X64&amp;""))="NO"),IF(ISNUMBER(Datos!X64),AND(OR(X$1005="",Datos!X64&gt;=X$1005),OR(X$1006="",Datos!X64&lt;=X$1006)),FALSE),TRUE))))</f>
        <v>0.0</v>
      </c>
      <c r="Y64">
        <f>IF(Datos!Y64="",0,IF(AND(Y$1008&lt;&gt;"",Datos!Y64=Y$1008),0,IF(Y$1004=0,0,1-CHOOSE(Y$1004,IF(ISNUMBER(Datos!Y64),AND(OR(Y$1005="",Datos!Y64&gt;=Y$1005),OR(Y$1006="",Datos!Y64&lt;=Y$1006)),FALSE),IF(ISNUMBER(Datos!Y64),AND(Datos!Y64=INT(Datos!Y64),AND(OR(Y$1005="",Datos!Y64&gt;=Y$1005),OR(Y$1006="",Datos!Y64&lt;=Y$1006))),FALSE),OR(ISNUMBER(FIND(";"&amp;UPPER(TRIM(Datos!Y64&amp;""))&amp;"=",Y$1007)),ISNUMBER(FIND(";"&amp;UPPER(TRIM(Datos!Y64&amp;""))&amp;";",Y$1007))),OR(UPPER(TRIM(Datos!Y64&amp;""))="SÍ",UPPER(TRIM(Datos!Y64&amp;""))="SI",UPPER(TRIM(Datos!Y64&amp;""))="NO"),IF(ISNUMBER(Datos!Y64),AND(OR(Y$1005="",Datos!Y64&gt;=Y$1005),OR(Y$1006="",Datos!Y64&lt;=Y$1006)),FALSE),TRUE))))</f>
        <v>0.0</v>
      </c>
      <c r="Z64">
        <f>IF(Datos!Z64="",0,IF(AND(Z$1008&lt;&gt;"",Datos!Z64=Z$1008),0,IF(Z$1004=0,0,1-CHOOSE(Z$1004,IF(ISNUMBER(Datos!Z64),AND(OR(Z$1005="",Datos!Z64&gt;=Z$1005),OR(Z$1006="",Datos!Z64&lt;=Z$1006)),FALSE),IF(ISNUMBER(Datos!Z64),AND(Datos!Z64=INT(Datos!Z64),AND(OR(Z$1005="",Datos!Z64&gt;=Z$1005),OR(Z$1006="",Datos!Z64&lt;=Z$1006))),FALSE),OR(ISNUMBER(FIND(";"&amp;UPPER(TRIM(Datos!Z64&amp;""))&amp;"=",Z$1007)),ISNUMBER(FIND(";"&amp;UPPER(TRIM(Datos!Z64&amp;""))&amp;";",Z$1007))),OR(UPPER(TRIM(Datos!Z64&amp;""))="SÍ",UPPER(TRIM(Datos!Z64&amp;""))="SI",UPPER(TRIM(Datos!Z64&amp;""))="NO"),IF(ISNUMBER(Datos!Z64),AND(OR(Z$1005="",Datos!Z64&gt;=Z$1005),OR(Z$1006="",Datos!Z64&lt;=Z$1006)),FALSE),TRUE))))</f>
        <v>0.0</v>
      </c>
      <c r="AA64">
        <f>IF(Datos!AA64="",0,IF(AND(AA$1008&lt;&gt;"",Datos!AA64=AA$1008),0,IF(AA$1004=0,0,1-CHOOSE(AA$1004,IF(ISNUMBER(Datos!AA64),AND(OR(AA$1005="",Datos!AA64&gt;=AA$1005),OR(AA$1006="",Datos!AA64&lt;=AA$1006)),FALSE),IF(ISNUMBER(Datos!AA64),AND(Datos!AA64=INT(Datos!AA64),AND(OR(AA$1005="",Datos!AA64&gt;=AA$1005),OR(AA$1006="",Datos!AA64&lt;=AA$1006))),FALSE),OR(ISNUMBER(FIND(";"&amp;UPPER(TRIM(Datos!AA64&amp;""))&amp;"=",AA$1007)),ISNUMBER(FIND(";"&amp;UPPER(TRIM(Datos!AA64&amp;""))&amp;";",AA$1007))),OR(UPPER(TRIM(Datos!AA64&amp;""))="SÍ",UPPER(TRIM(Datos!AA64&amp;""))="SI",UPPER(TRIM(Datos!AA64&amp;""))="NO"),IF(ISNUMBER(Datos!AA64),AND(OR(AA$1005="",Datos!AA64&gt;=AA$1005),OR(AA$1006="",Datos!AA64&lt;=AA$1006)),FALSE),TRUE))))</f>
        <v>0.0</v>
      </c>
      <c r="AB64">
        <f>IF(Datos!AB64="",0,IF(AND(AB$1008&lt;&gt;"",Datos!AB64=AB$1008),0,IF(AB$1004=0,0,1-CHOOSE(AB$1004,IF(ISNUMBER(Datos!AB64),AND(OR(AB$1005="",Datos!AB64&gt;=AB$1005),OR(AB$1006="",Datos!AB64&lt;=AB$1006)),FALSE),IF(ISNUMBER(Datos!AB64),AND(Datos!AB64=INT(Datos!AB64),AND(OR(AB$1005="",Datos!AB64&gt;=AB$1005),OR(AB$1006="",Datos!AB64&lt;=AB$1006))),FALSE),OR(ISNUMBER(FIND(";"&amp;UPPER(TRIM(Datos!AB64&amp;""))&amp;"=",AB$1007)),ISNUMBER(FIND(";"&amp;UPPER(TRIM(Datos!AB64&amp;""))&amp;";",AB$1007))),OR(UPPER(TRIM(Datos!AB64&amp;""))="SÍ",UPPER(TRIM(Datos!AB64&amp;""))="SI",UPPER(TRIM(Datos!AB64&amp;""))="NO"),IF(ISNUMBER(Datos!AB64),AND(OR(AB$1005="",Datos!AB64&gt;=AB$1005),OR(AB$1006="",Datos!AB64&lt;=AB$1006)),FALSE),TRUE))))</f>
        <v>0.0</v>
      </c>
      <c r="AC64">
        <f>IF(Datos!AC64="",0,IF(AND(AC$1008&lt;&gt;"",Datos!AC64=AC$1008),0,IF(AC$1004=0,0,1-CHOOSE(AC$1004,IF(ISNUMBER(Datos!AC64),AND(OR(AC$1005="",Datos!AC64&gt;=AC$1005),OR(AC$1006="",Datos!AC64&lt;=AC$1006)),FALSE),IF(ISNUMBER(Datos!AC64),AND(Datos!AC64=INT(Datos!AC64),AND(OR(AC$1005="",Datos!AC64&gt;=AC$1005),OR(AC$1006="",Datos!AC64&lt;=AC$1006))),FALSE),OR(ISNUMBER(FIND(";"&amp;UPPER(TRIM(Datos!AC64&amp;""))&amp;"=",AC$1007)),ISNUMBER(FIND(";"&amp;UPPER(TRIM(Datos!AC64&amp;""))&amp;";",AC$1007))),OR(UPPER(TRIM(Datos!AC64&amp;""))="SÍ",UPPER(TRIM(Datos!AC64&amp;""))="SI",UPPER(TRIM(Datos!AC64&amp;""))="NO"),IF(ISNUMBER(Datos!AC64),AND(OR(AC$1005="",Datos!AC64&gt;=AC$1005),OR(AC$1006="",Datos!AC64&lt;=AC$1006)),FALSE),TRUE))))</f>
        <v>0.0</v>
      </c>
      <c r="AD64">
        <f>IF(Datos!AD64="",0,IF(AND(AD$1008&lt;&gt;"",Datos!AD64=AD$1008),0,IF(AD$1004=0,0,1-CHOOSE(AD$1004,IF(ISNUMBER(Datos!AD64),AND(OR(AD$1005="",Datos!AD64&gt;=AD$1005),OR(AD$1006="",Datos!AD64&lt;=AD$1006)),FALSE),IF(ISNUMBER(Datos!AD64),AND(Datos!AD64=INT(Datos!AD64),AND(OR(AD$1005="",Datos!AD64&gt;=AD$1005),OR(AD$1006="",Datos!AD64&lt;=AD$1006))),FALSE),OR(ISNUMBER(FIND(";"&amp;UPPER(TRIM(Datos!AD64&amp;""))&amp;"=",AD$1007)),ISNUMBER(FIND(";"&amp;UPPER(TRIM(Datos!AD64&amp;""))&amp;";",AD$1007))),OR(UPPER(TRIM(Datos!AD64&amp;""))="SÍ",UPPER(TRIM(Datos!AD64&amp;""))="SI",UPPER(TRIM(Datos!AD64&amp;""))="NO"),IF(ISNUMBER(Datos!AD64),AND(OR(AD$1005="",Datos!AD64&gt;=AD$1005),OR(AD$1006="",Datos!AD64&lt;=AD$1006)),FALSE),TRUE))))</f>
        <v>0.0</v>
      </c>
      <c r="AE64">
        <f>IF(Datos!AE64="",0,IF(AND(AE$1008&lt;&gt;"",Datos!AE64=AE$1008),0,IF(AE$1004=0,0,1-CHOOSE(AE$1004,IF(ISNUMBER(Datos!AE64),AND(OR(AE$1005="",Datos!AE64&gt;=AE$1005),OR(AE$1006="",Datos!AE64&lt;=AE$1006)),FALSE),IF(ISNUMBER(Datos!AE64),AND(Datos!AE64=INT(Datos!AE64),AND(OR(AE$1005="",Datos!AE64&gt;=AE$1005),OR(AE$1006="",Datos!AE64&lt;=AE$1006))),FALSE),OR(ISNUMBER(FIND(";"&amp;UPPER(TRIM(Datos!AE64&amp;""))&amp;"=",AE$1007)),ISNUMBER(FIND(";"&amp;UPPER(TRIM(Datos!AE64&amp;""))&amp;";",AE$1007))),OR(UPPER(TRIM(Datos!AE64&amp;""))="SÍ",UPPER(TRIM(Datos!AE64&amp;""))="SI",UPPER(TRIM(Datos!AE64&amp;""))="NO"),IF(ISNUMBER(Datos!AE64),AND(OR(AE$1005="",Datos!AE64&gt;=AE$1005),OR(AE$1006="",Datos!AE64&lt;=AE$1006)),FALSE),TRUE))))</f>
        <v>0.0</v>
      </c>
    </row>
    <row r="65" spans="2:31">
      <c r="B65">
        <f>IF(Datos!B65="",0,IF(AND(B$1008&lt;&gt;"",Datos!B65=B$1008),0,IF(B$1004=0,0,1-CHOOSE(B$1004,IF(ISNUMBER(Datos!B65),AND(OR(B$1005="",Datos!B65&gt;=B$1005),OR(B$1006="",Datos!B65&lt;=B$1006)),FALSE),IF(ISNUMBER(Datos!B65),AND(Datos!B65=INT(Datos!B65),AND(OR(B$1005="",Datos!B65&gt;=B$1005),OR(B$1006="",Datos!B65&lt;=B$1006))),FALSE),OR(ISNUMBER(FIND(";"&amp;UPPER(TRIM(Datos!B65&amp;""))&amp;"=",B$1007)),ISNUMBER(FIND(";"&amp;UPPER(TRIM(Datos!B65&amp;""))&amp;";",B$1007))),OR(UPPER(TRIM(Datos!B65&amp;""))="SÍ",UPPER(TRIM(Datos!B65&amp;""))="SI",UPPER(TRIM(Datos!B65&amp;""))="NO"),IF(ISNUMBER(Datos!B65),AND(OR(B$1005="",Datos!B65&gt;=B$1005),OR(B$1006="",Datos!B65&lt;=B$1006)),FALSE),TRUE))))</f>
        <v>0.0</v>
      </c>
      <c r="C65">
        <f>IF(Datos!C65="",0,IF(AND(C$1008&lt;&gt;"",Datos!C65=C$1008),0,IF(C$1004=0,0,1-CHOOSE(C$1004,IF(ISNUMBER(Datos!C65),AND(OR(C$1005="",Datos!C65&gt;=C$1005),OR(C$1006="",Datos!C65&lt;=C$1006)),FALSE),IF(ISNUMBER(Datos!C65),AND(Datos!C65=INT(Datos!C65),AND(OR(C$1005="",Datos!C65&gt;=C$1005),OR(C$1006="",Datos!C65&lt;=C$1006))),FALSE),OR(ISNUMBER(FIND(";"&amp;UPPER(TRIM(Datos!C65&amp;""))&amp;"=",C$1007)),ISNUMBER(FIND(";"&amp;UPPER(TRIM(Datos!C65&amp;""))&amp;";",C$1007))),OR(UPPER(TRIM(Datos!C65&amp;""))="SÍ",UPPER(TRIM(Datos!C65&amp;""))="SI",UPPER(TRIM(Datos!C65&amp;""))="NO"),IF(ISNUMBER(Datos!C65),AND(OR(C$1005="",Datos!C65&gt;=C$1005),OR(C$1006="",Datos!C65&lt;=C$1006)),FALSE),TRUE))))</f>
        <v>0.0</v>
      </c>
      <c r="D65">
        <f>IF(Datos!D65="",0,IF(AND(D$1008&lt;&gt;"",Datos!D65=D$1008),0,IF(D$1004=0,0,1-CHOOSE(D$1004,IF(ISNUMBER(Datos!D65),AND(OR(D$1005="",Datos!D65&gt;=D$1005),OR(D$1006="",Datos!D65&lt;=D$1006)),FALSE),IF(ISNUMBER(Datos!D65),AND(Datos!D65=INT(Datos!D65),AND(OR(D$1005="",Datos!D65&gt;=D$1005),OR(D$1006="",Datos!D65&lt;=D$1006))),FALSE),OR(ISNUMBER(FIND(";"&amp;UPPER(TRIM(Datos!D65&amp;""))&amp;"=",D$1007)),ISNUMBER(FIND(";"&amp;UPPER(TRIM(Datos!D65&amp;""))&amp;";",D$1007))),OR(UPPER(TRIM(Datos!D65&amp;""))="SÍ",UPPER(TRIM(Datos!D65&amp;""))="SI",UPPER(TRIM(Datos!D65&amp;""))="NO"),IF(ISNUMBER(Datos!D65),AND(OR(D$1005="",Datos!D65&gt;=D$1005),OR(D$1006="",Datos!D65&lt;=D$1006)),FALSE),TRUE))))</f>
        <v>0.0</v>
      </c>
      <c r="E65">
        <f>IF(Datos!E65="",0,IF(AND(E$1008&lt;&gt;"",Datos!E65=E$1008),0,IF(E$1004=0,0,1-CHOOSE(E$1004,IF(ISNUMBER(Datos!E65),AND(OR(E$1005="",Datos!E65&gt;=E$1005),OR(E$1006="",Datos!E65&lt;=E$1006)),FALSE),IF(ISNUMBER(Datos!E65),AND(Datos!E65=INT(Datos!E65),AND(OR(E$1005="",Datos!E65&gt;=E$1005),OR(E$1006="",Datos!E65&lt;=E$1006))),FALSE),OR(ISNUMBER(FIND(";"&amp;UPPER(TRIM(Datos!E65&amp;""))&amp;"=",E$1007)),ISNUMBER(FIND(";"&amp;UPPER(TRIM(Datos!E65&amp;""))&amp;";",E$1007))),OR(UPPER(TRIM(Datos!E65&amp;""))="SÍ",UPPER(TRIM(Datos!E65&amp;""))="SI",UPPER(TRIM(Datos!E65&amp;""))="NO"),IF(ISNUMBER(Datos!E65),AND(OR(E$1005="",Datos!E65&gt;=E$1005),OR(E$1006="",Datos!E65&lt;=E$1006)),FALSE),TRUE))))</f>
        <v>0.0</v>
      </c>
      <c r="F65">
        <f>IF(Datos!F65="",0,IF(AND(F$1008&lt;&gt;"",Datos!F65=F$1008),0,IF(F$1004=0,0,1-CHOOSE(F$1004,IF(ISNUMBER(Datos!F65),AND(OR(F$1005="",Datos!F65&gt;=F$1005),OR(F$1006="",Datos!F65&lt;=F$1006)),FALSE),IF(ISNUMBER(Datos!F65),AND(Datos!F65=INT(Datos!F65),AND(OR(F$1005="",Datos!F65&gt;=F$1005),OR(F$1006="",Datos!F65&lt;=F$1006))),FALSE),OR(ISNUMBER(FIND(";"&amp;UPPER(TRIM(Datos!F65&amp;""))&amp;"=",F$1007)),ISNUMBER(FIND(";"&amp;UPPER(TRIM(Datos!F65&amp;""))&amp;";",F$1007))),OR(UPPER(TRIM(Datos!F65&amp;""))="SÍ",UPPER(TRIM(Datos!F65&amp;""))="SI",UPPER(TRIM(Datos!F65&amp;""))="NO"),IF(ISNUMBER(Datos!F65),AND(OR(F$1005="",Datos!F65&gt;=F$1005),OR(F$1006="",Datos!F65&lt;=F$1006)),FALSE),TRUE))))</f>
        <v>0.0</v>
      </c>
      <c r="G65">
        <f>IF(Datos!G65="",0,IF(AND(G$1008&lt;&gt;"",Datos!G65=G$1008),0,IF(G$1004=0,0,1-CHOOSE(G$1004,IF(ISNUMBER(Datos!G65),AND(OR(G$1005="",Datos!G65&gt;=G$1005),OR(G$1006="",Datos!G65&lt;=G$1006)),FALSE),IF(ISNUMBER(Datos!G65),AND(Datos!G65=INT(Datos!G65),AND(OR(G$1005="",Datos!G65&gt;=G$1005),OR(G$1006="",Datos!G65&lt;=G$1006))),FALSE),OR(ISNUMBER(FIND(";"&amp;UPPER(TRIM(Datos!G65&amp;""))&amp;"=",G$1007)),ISNUMBER(FIND(";"&amp;UPPER(TRIM(Datos!G65&amp;""))&amp;";",G$1007))),OR(UPPER(TRIM(Datos!G65&amp;""))="SÍ",UPPER(TRIM(Datos!G65&amp;""))="SI",UPPER(TRIM(Datos!G65&amp;""))="NO"),IF(ISNUMBER(Datos!G65),AND(OR(G$1005="",Datos!G65&gt;=G$1005),OR(G$1006="",Datos!G65&lt;=G$1006)),FALSE),TRUE))))</f>
        <v>0.0</v>
      </c>
      <c r="H65">
        <f>IF(Datos!H65="",0,IF(AND(H$1008&lt;&gt;"",Datos!H65=H$1008),0,IF(H$1004=0,0,1-CHOOSE(H$1004,IF(ISNUMBER(Datos!H65),AND(OR(H$1005="",Datos!H65&gt;=H$1005),OR(H$1006="",Datos!H65&lt;=H$1006)),FALSE),IF(ISNUMBER(Datos!H65),AND(Datos!H65=INT(Datos!H65),AND(OR(H$1005="",Datos!H65&gt;=H$1005),OR(H$1006="",Datos!H65&lt;=H$1006))),FALSE),OR(ISNUMBER(FIND(";"&amp;UPPER(TRIM(Datos!H65&amp;""))&amp;"=",H$1007)),ISNUMBER(FIND(";"&amp;UPPER(TRIM(Datos!H65&amp;""))&amp;";",H$1007))),OR(UPPER(TRIM(Datos!H65&amp;""))="SÍ",UPPER(TRIM(Datos!H65&amp;""))="SI",UPPER(TRIM(Datos!H65&amp;""))="NO"),IF(ISNUMBER(Datos!H65),AND(OR(H$1005="",Datos!H65&gt;=H$1005),OR(H$1006="",Datos!H65&lt;=H$1006)),FALSE),TRUE))))</f>
        <v>0.0</v>
      </c>
      <c r="I65">
        <f>IF(Datos!I65="",0,IF(AND(I$1008&lt;&gt;"",Datos!I65=I$1008),0,IF(I$1004=0,0,1-CHOOSE(I$1004,IF(ISNUMBER(Datos!I65),AND(OR(I$1005="",Datos!I65&gt;=I$1005),OR(I$1006="",Datos!I65&lt;=I$1006)),FALSE),IF(ISNUMBER(Datos!I65),AND(Datos!I65=INT(Datos!I65),AND(OR(I$1005="",Datos!I65&gt;=I$1005),OR(I$1006="",Datos!I65&lt;=I$1006))),FALSE),OR(ISNUMBER(FIND(";"&amp;UPPER(TRIM(Datos!I65&amp;""))&amp;"=",I$1007)),ISNUMBER(FIND(";"&amp;UPPER(TRIM(Datos!I65&amp;""))&amp;";",I$1007))),OR(UPPER(TRIM(Datos!I65&amp;""))="SÍ",UPPER(TRIM(Datos!I65&amp;""))="SI",UPPER(TRIM(Datos!I65&amp;""))="NO"),IF(ISNUMBER(Datos!I65),AND(OR(I$1005="",Datos!I65&gt;=I$1005),OR(I$1006="",Datos!I65&lt;=I$1006)),FALSE),TRUE))))</f>
        <v>0.0</v>
      </c>
      <c r="J65">
        <f>IF(Datos!J65="",0,IF(AND(J$1008&lt;&gt;"",Datos!J65=J$1008),0,IF(J$1004=0,0,1-CHOOSE(J$1004,IF(ISNUMBER(Datos!J65),AND(OR(J$1005="",Datos!J65&gt;=J$1005),OR(J$1006="",Datos!J65&lt;=J$1006)),FALSE),IF(ISNUMBER(Datos!J65),AND(Datos!J65=INT(Datos!J65),AND(OR(J$1005="",Datos!J65&gt;=J$1005),OR(J$1006="",Datos!J65&lt;=J$1006))),FALSE),OR(ISNUMBER(FIND(";"&amp;UPPER(TRIM(Datos!J65&amp;""))&amp;"=",J$1007)),ISNUMBER(FIND(";"&amp;UPPER(TRIM(Datos!J65&amp;""))&amp;";",J$1007))),OR(UPPER(TRIM(Datos!J65&amp;""))="SÍ",UPPER(TRIM(Datos!J65&amp;""))="SI",UPPER(TRIM(Datos!J65&amp;""))="NO"),IF(ISNUMBER(Datos!J65),AND(OR(J$1005="",Datos!J65&gt;=J$1005),OR(J$1006="",Datos!J65&lt;=J$1006)),FALSE),TRUE))))</f>
        <v>0.0</v>
      </c>
      <c r="K65">
        <f>IF(Datos!K65="",0,IF(AND(K$1008&lt;&gt;"",Datos!K65=K$1008),0,IF(K$1004=0,0,1-CHOOSE(K$1004,IF(ISNUMBER(Datos!K65),AND(OR(K$1005="",Datos!K65&gt;=K$1005),OR(K$1006="",Datos!K65&lt;=K$1006)),FALSE),IF(ISNUMBER(Datos!K65),AND(Datos!K65=INT(Datos!K65),AND(OR(K$1005="",Datos!K65&gt;=K$1005),OR(K$1006="",Datos!K65&lt;=K$1006))),FALSE),OR(ISNUMBER(FIND(";"&amp;UPPER(TRIM(Datos!K65&amp;""))&amp;"=",K$1007)),ISNUMBER(FIND(";"&amp;UPPER(TRIM(Datos!K65&amp;""))&amp;";",K$1007))),OR(UPPER(TRIM(Datos!K65&amp;""))="SÍ",UPPER(TRIM(Datos!K65&amp;""))="SI",UPPER(TRIM(Datos!K65&amp;""))="NO"),IF(ISNUMBER(Datos!K65),AND(OR(K$1005="",Datos!K65&gt;=K$1005),OR(K$1006="",Datos!K65&lt;=K$1006)),FALSE),TRUE))))</f>
        <v>0.0</v>
      </c>
      <c r="L65">
        <f>IF(Datos!L65="",0,IF(AND(L$1008&lt;&gt;"",Datos!L65=L$1008),0,IF(L$1004=0,0,1-CHOOSE(L$1004,IF(ISNUMBER(Datos!L65),AND(OR(L$1005="",Datos!L65&gt;=L$1005),OR(L$1006="",Datos!L65&lt;=L$1006)),FALSE),IF(ISNUMBER(Datos!L65),AND(Datos!L65=INT(Datos!L65),AND(OR(L$1005="",Datos!L65&gt;=L$1005),OR(L$1006="",Datos!L65&lt;=L$1006))),FALSE),OR(ISNUMBER(FIND(";"&amp;UPPER(TRIM(Datos!L65&amp;""))&amp;"=",L$1007)),ISNUMBER(FIND(";"&amp;UPPER(TRIM(Datos!L65&amp;""))&amp;";",L$1007))),OR(UPPER(TRIM(Datos!L65&amp;""))="SÍ",UPPER(TRIM(Datos!L65&amp;""))="SI",UPPER(TRIM(Datos!L65&amp;""))="NO"),IF(ISNUMBER(Datos!L65),AND(OR(L$1005="",Datos!L65&gt;=L$1005),OR(L$1006="",Datos!L65&lt;=L$1006)),FALSE),TRUE))))</f>
        <v>0.0</v>
      </c>
      <c r="M65">
        <f>IF(Datos!M65="",0,IF(AND(M$1008&lt;&gt;"",Datos!M65=M$1008),0,IF(M$1004=0,0,1-CHOOSE(M$1004,IF(ISNUMBER(Datos!M65),AND(OR(M$1005="",Datos!M65&gt;=M$1005),OR(M$1006="",Datos!M65&lt;=M$1006)),FALSE),IF(ISNUMBER(Datos!M65),AND(Datos!M65=INT(Datos!M65),AND(OR(M$1005="",Datos!M65&gt;=M$1005),OR(M$1006="",Datos!M65&lt;=M$1006))),FALSE),OR(ISNUMBER(FIND(";"&amp;UPPER(TRIM(Datos!M65&amp;""))&amp;"=",M$1007)),ISNUMBER(FIND(";"&amp;UPPER(TRIM(Datos!M65&amp;""))&amp;";",M$1007))),OR(UPPER(TRIM(Datos!M65&amp;""))="SÍ",UPPER(TRIM(Datos!M65&amp;""))="SI",UPPER(TRIM(Datos!M65&amp;""))="NO"),IF(ISNUMBER(Datos!M65),AND(OR(M$1005="",Datos!M65&gt;=M$1005),OR(M$1006="",Datos!M65&lt;=M$1006)),FALSE),TRUE))))</f>
        <v>0.0</v>
      </c>
      <c r="N65">
        <f>IF(Datos!N65="",0,IF(AND(N$1008&lt;&gt;"",Datos!N65=N$1008),0,IF(N$1004=0,0,1-CHOOSE(N$1004,IF(ISNUMBER(Datos!N65),AND(OR(N$1005="",Datos!N65&gt;=N$1005),OR(N$1006="",Datos!N65&lt;=N$1006)),FALSE),IF(ISNUMBER(Datos!N65),AND(Datos!N65=INT(Datos!N65),AND(OR(N$1005="",Datos!N65&gt;=N$1005),OR(N$1006="",Datos!N65&lt;=N$1006))),FALSE),OR(ISNUMBER(FIND(";"&amp;UPPER(TRIM(Datos!N65&amp;""))&amp;"=",N$1007)),ISNUMBER(FIND(";"&amp;UPPER(TRIM(Datos!N65&amp;""))&amp;";",N$1007))),OR(UPPER(TRIM(Datos!N65&amp;""))="SÍ",UPPER(TRIM(Datos!N65&amp;""))="SI",UPPER(TRIM(Datos!N65&amp;""))="NO"),IF(ISNUMBER(Datos!N65),AND(OR(N$1005="",Datos!N65&gt;=N$1005),OR(N$1006="",Datos!N65&lt;=N$1006)),FALSE),TRUE))))</f>
        <v>0.0</v>
      </c>
      <c r="O65">
        <f>IF(Datos!O65="",0,IF(AND(O$1008&lt;&gt;"",Datos!O65=O$1008),0,IF(O$1004=0,0,1-CHOOSE(O$1004,IF(ISNUMBER(Datos!O65),AND(OR(O$1005="",Datos!O65&gt;=O$1005),OR(O$1006="",Datos!O65&lt;=O$1006)),FALSE),IF(ISNUMBER(Datos!O65),AND(Datos!O65=INT(Datos!O65),AND(OR(O$1005="",Datos!O65&gt;=O$1005),OR(O$1006="",Datos!O65&lt;=O$1006))),FALSE),OR(ISNUMBER(FIND(";"&amp;UPPER(TRIM(Datos!O65&amp;""))&amp;"=",O$1007)),ISNUMBER(FIND(";"&amp;UPPER(TRIM(Datos!O65&amp;""))&amp;";",O$1007))),OR(UPPER(TRIM(Datos!O65&amp;""))="SÍ",UPPER(TRIM(Datos!O65&amp;""))="SI",UPPER(TRIM(Datos!O65&amp;""))="NO"),IF(ISNUMBER(Datos!O65),AND(OR(O$1005="",Datos!O65&gt;=O$1005),OR(O$1006="",Datos!O65&lt;=O$1006)),FALSE),TRUE))))</f>
        <v>0.0</v>
      </c>
      <c r="P65">
        <f>IF(Datos!P65="",0,IF(AND(P$1008&lt;&gt;"",Datos!P65=P$1008),0,IF(P$1004=0,0,1-CHOOSE(P$1004,IF(ISNUMBER(Datos!P65),AND(OR(P$1005="",Datos!P65&gt;=P$1005),OR(P$1006="",Datos!P65&lt;=P$1006)),FALSE),IF(ISNUMBER(Datos!P65),AND(Datos!P65=INT(Datos!P65),AND(OR(P$1005="",Datos!P65&gt;=P$1005),OR(P$1006="",Datos!P65&lt;=P$1006))),FALSE),OR(ISNUMBER(FIND(";"&amp;UPPER(TRIM(Datos!P65&amp;""))&amp;"=",P$1007)),ISNUMBER(FIND(";"&amp;UPPER(TRIM(Datos!P65&amp;""))&amp;";",P$1007))),OR(UPPER(TRIM(Datos!P65&amp;""))="SÍ",UPPER(TRIM(Datos!P65&amp;""))="SI",UPPER(TRIM(Datos!P65&amp;""))="NO"),IF(ISNUMBER(Datos!P65),AND(OR(P$1005="",Datos!P65&gt;=P$1005),OR(P$1006="",Datos!P65&lt;=P$1006)),FALSE),TRUE))))</f>
        <v>0.0</v>
      </c>
      <c r="Q65">
        <f>IF(Datos!Q65="",0,IF(AND(Q$1008&lt;&gt;"",Datos!Q65=Q$1008),0,IF(Q$1004=0,0,1-CHOOSE(Q$1004,IF(ISNUMBER(Datos!Q65),AND(OR(Q$1005="",Datos!Q65&gt;=Q$1005),OR(Q$1006="",Datos!Q65&lt;=Q$1006)),FALSE),IF(ISNUMBER(Datos!Q65),AND(Datos!Q65=INT(Datos!Q65),AND(OR(Q$1005="",Datos!Q65&gt;=Q$1005),OR(Q$1006="",Datos!Q65&lt;=Q$1006))),FALSE),OR(ISNUMBER(FIND(";"&amp;UPPER(TRIM(Datos!Q65&amp;""))&amp;"=",Q$1007)),ISNUMBER(FIND(";"&amp;UPPER(TRIM(Datos!Q65&amp;""))&amp;";",Q$1007))),OR(UPPER(TRIM(Datos!Q65&amp;""))="SÍ",UPPER(TRIM(Datos!Q65&amp;""))="SI",UPPER(TRIM(Datos!Q65&amp;""))="NO"),IF(ISNUMBER(Datos!Q65),AND(OR(Q$1005="",Datos!Q65&gt;=Q$1005),OR(Q$1006="",Datos!Q65&lt;=Q$1006)),FALSE),TRUE))))</f>
        <v>0.0</v>
      </c>
      <c r="R65">
        <f>IF(Datos!R65="",0,IF(AND(R$1008&lt;&gt;"",Datos!R65=R$1008),0,IF(R$1004=0,0,1-CHOOSE(R$1004,IF(ISNUMBER(Datos!R65),AND(OR(R$1005="",Datos!R65&gt;=R$1005),OR(R$1006="",Datos!R65&lt;=R$1006)),FALSE),IF(ISNUMBER(Datos!R65),AND(Datos!R65=INT(Datos!R65),AND(OR(R$1005="",Datos!R65&gt;=R$1005),OR(R$1006="",Datos!R65&lt;=R$1006))),FALSE),OR(ISNUMBER(FIND(";"&amp;UPPER(TRIM(Datos!R65&amp;""))&amp;"=",R$1007)),ISNUMBER(FIND(";"&amp;UPPER(TRIM(Datos!R65&amp;""))&amp;";",R$1007))),OR(UPPER(TRIM(Datos!R65&amp;""))="SÍ",UPPER(TRIM(Datos!R65&amp;""))="SI",UPPER(TRIM(Datos!R65&amp;""))="NO"),IF(ISNUMBER(Datos!R65),AND(OR(R$1005="",Datos!R65&gt;=R$1005),OR(R$1006="",Datos!R65&lt;=R$1006)),FALSE),TRUE))))</f>
        <v>0.0</v>
      </c>
      <c r="S65">
        <f>IF(Datos!S65="",0,IF(AND(S$1008&lt;&gt;"",Datos!S65=S$1008),0,IF(S$1004=0,0,1-CHOOSE(S$1004,IF(ISNUMBER(Datos!S65),AND(OR(S$1005="",Datos!S65&gt;=S$1005),OR(S$1006="",Datos!S65&lt;=S$1006)),FALSE),IF(ISNUMBER(Datos!S65),AND(Datos!S65=INT(Datos!S65),AND(OR(S$1005="",Datos!S65&gt;=S$1005),OR(S$1006="",Datos!S65&lt;=S$1006))),FALSE),OR(ISNUMBER(FIND(";"&amp;UPPER(TRIM(Datos!S65&amp;""))&amp;"=",S$1007)),ISNUMBER(FIND(";"&amp;UPPER(TRIM(Datos!S65&amp;""))&amp;";",S$1007))),OR(UPPER(TRIM(Datos!S65&amp;""))="SÍ",UPPER(TRIM(Datos!S65&amp;""))="SI",UPPER(TRIM(Datos!S65&amp;""))="NO"),IF(ISNUMBER(Datos!S65),AND(OR(S$1005="",Datos!S65&gt;=S$1005),OR(S$1006="",Datos!S65&lt;=S$1006)),FALSE),TRUE))))</f>
        <v>0.0</v>
      </c>
      <c r="T65">
        <f>IF(Datos!T65="",0,IF(AND(T$1008&lt;&gt;"",Datos!T65=T$1008),0,IF(T$1004=0,0,1-CHOOSE(T$1004,IF(ISNUMBER(Datos!T65),AND(OR(T$1005="",Datos!T65&gt;=T$1005),OR(T$1006="",Datos!T65&lt;=T$1006)),FALSE),IF(ISNUMBER(Datos!T65),AND(Datos!T65=INT(Datos!T65),AND(OR(T$1005="",Datos!T65&gt;=T$1005),OR(T$1006="",Datos!T65&lt;=T$1006))),FALSE),OR(ISNUMBER(FIND(";"&amp;UPPER(TRIM(Datos!T65&amp;""))&amp;"=",T$1007)),ISNUMBER(FIND(";"&amp;UPPER(TRIM(Datos!T65&amp;""))&amp;";",T$1007))),OR(UPPER(TRIM(Datos!T65&amp;""))="SÍ",UPPER(TRIM(Datos!T65&amp;""))="SI",UPPER(TRIM(Datos!T65&amp;""))="NO"),IF(ISNUMBER(Datos!T65),AND(OR(T$1005="",Datos!T65&gt;=T$1005),OR(T$1006="",Datos!T65&lt;=T$1006)),FALSE),TRUE))))</f>
        <v>0.0</v>
      </c>
      <c r="U65">
        <f>IF(Datos!U65="",0,IF(AND(U$1008&lt;&gt;"",Datos!U65=U$1008),0,IF(U$1004=0,0,1-CHOOSE(U$1004,IF(ISNUMBER(Datos!U65),AND(OR(U$1005="",Datos!U65&gt;=U$1005),OR(U$1006="",Datos!U65&lt;=U$1006)),FALSE),IF(ISNUMBER(Datos!U65),AND(Datos!U65=INT(Datos!U65),AND(OR(U$1005="",Datos!U65&gt;=U$1005),OR(U$1006="",Datos!U65&lt;=U$1006))),FALSE),OR(ISNUMBER(FIND(";"&amp;UPPER(TRIM(Datos!U65&amp;""))&amp;"=",U$1007)),ISNUMBER(FIND(";"&amp;UPPER(TRIM(Datos!U65&amp;""))&amp;";",U$1007))),OR(UPPER(TRIM(Datos!U65&amp;""))="SÍ",UPPER(TRIM(Datos!U65&amp;""))="SI",UPPER(TRIM(Datos!U65&amp;""))="NO"),IF(ISNUMBER(Datos!U65),AND(OR(U$1005="",Datos!U65&gt;=U$1005),OR(U$1006="",Datos!U65&lt;=U$1006)),FALSE),TRUE))))</f>
        <v>0.0</v>
      </c>
      <c r="V65">
        <f>IF(Datos!V65="",0,IF(AND(V$1008&lt;&gt;"",Datos!V65=V$1008),0,IF(V$1004=0,0,1-CHOOSE(V$1004,IF(ISNUMBER(Datos!V65),AND(OR(V$1005="",Datos!V65&gt;=V$1005),OR(V$1006="",Datos!V65&lt;=V$1006)),FALSE),IF(ISNUMBER(Datos!V65),AND(Datos!V65=INT(Datos!V65),AND(OR(V$1005="",Datos!V65&gt;=V$1005),OR(V$1006="",Datos!V65&lt;=V$1006))),FALSE),OR(ISNUMBER(FIND(";"&amp;UPPER(TRIM(Datos!V65&amp;""))&amp;"=",V$1007)),ISNUMBER(FIND(";"&amp;UPPER(TRIM(Datos!V65&amp;""))&amp;";",V$1007))),OR(UPPER(TRIM(Datos!V65&amp;""))="SÍ",UPPER(TRIM(Datos!V65&amp;""))="SI",UPPER(TRIM(Datos!V65&amp;""))="NO"),IF(ISNUMBER(Datos!V65),AND(OR(V$1005="",Datos!V65&gt;=V$1005),OR(V$1006="",Datos!V65&lt;=V$1006)),FALSE),TRUE))))</f>
        <v>0.0</v>
      </c>
      <c r="W65">
        <f>IF(Datos!W65="",0,IF(AND(W$1008&lt;&gt;"",Datos!W65=W$1008),0,IF(W$1004=0,0,1-CHOOSE(W$1004,IF(ISNUMBER(Datos!W65),AND(OR(W$1005="",Datos!W65&gt;=W$1005),OR(W$1006="",Datos!W65&lt;=W$1006)),FALSE),IF(ISNUMBER(Datos!W65),AND(Datos!W65=INT(Datos!W65),AND(OR(W$1005="",Datos!W65&gt;=W$1005),OR(W$1006="",Datos!W65&lt;=W$1006))),FALSE),OR(ISNUMBER(FIND(";"&amp;UPPER(TRIM(Datos!W65&amp;""))&amp;"=",W$1007)),ISNUMBER(FIND(";"&amp;UPPER(TRIM(Datos!W65&amp;""))&amp;";",W$1007))),OR(UPPER(TRIM(Datos!W65&amp;""))="SÍ",UPPER(TRIM(Datos!W65&amp;""))="SI",UPPER(TRIM(Datos!W65&amp;""))="NO"),IF(ISNUMBER(Datos!W65),AND(OR(W$1005="",Datos!W65&gt;=W$1005),OR(W$1006="",Datos!W65&lt;=W$1006)),FALSE),TRUE))))</f>
        <v>0.0</v>
      </c>
      <c r="X65">
        <f>IF(Datos!X65="",0,IF(AND(X$1008&lt;&gt;"",Datos!X65=X$1008),0,IF(X$1004=0,0,1-CHOOSE(X$1004,IF(ISNUMBER(Datos!X65),AND(OR(X$1005="",Datos!X65&gt;=X$1005),OR(X$1006="",Datos!X65&lt;=X$1006)),FALSE),IF(ISNUMBER(Datos!X65),AND(Datos!X65=INT(Datos!X65),AND(OR(X$1005="",Datos!X65&gt;=X$1005),OR(X$1006="",Datos!X65&lt;=X$1006))),FALSE),OR(ISNUMBER(FIND(";"&amp;UPPER(TRIM(Datos!X65&amp;""))&amp;"=",X$1007)),ISNUMBER(FIND(";"&amp;UPPER(TRIM(Datos!X65&amp;""))&amp;";",X$1007))),OR(UPPER(TRIM(Datos!X65&amp;""))="SÍ",UPPER(TRIM(Datos!X65&amp;""))="SI",UPPER(TRIM(Datos!X65&amp;""))="NO"),IF(ISNUMBER(Datos!X65),AND(OR(X$1005="",Datos!X65&gt;=X$1005),OR(X$1006="",Datos!X65&lt;=X$1006)),FALSE),TRUE))))</f>
        <v>0.0</v>
      </c>
      <c r="Y65">
        <f>IF(Datos!Y65="",0,IF(AND(Y$1008&lt;&gt;"",Datos!Y65=Y$1008),0,IF(Y$1004=0,0,1-CHOOSE(Y$1004,IF(ISNUMBER(Datos!Y65),AND(OR(Y$1005="",Datos!Y65&gt;=Y$1005),OR(Y$1006="",Datos!Y65&lt;=Y$1006)),FALSE),IF(ISNUMBER(Datos!Y65),AND(Datos!Y65=INT(Datos!Y65),AND(OR(Y$1005="",Datos!Y65&gt;=Y$1005),OR(Y$1006="",Datos!Y65&lt;=Y$1006))),FALSE),OR(ISNUMBER(FIND(";"&amp;UPPER(TRIM(Datos!Y65&amp;""))&amp;"=",Y$1007)),ISNUMBER(FIND(";"&amp;UPPER(TRIM(Datos!Y65&amp;""))&amp;";",Y$1007))),OR(UPPER(TRIM(Datos!Y65&amp;""))="SÍ",UPPER(TRIM(Datos!Y65&amp;""))="SI",UPPER(TRIM(Datos!Y65&amp;""))="NO"),IF(ISNUMBER(Datos!Y65),AND(OR(Y$1005="",Datos!Y65&gt;=Y$1005),OR(Y$1006="",Datos!Y65&lt;=Y$1006)),FALSE),TRUE))))</f>
        <v>0.0</v>
      </c>
      <c r="Z65">
        <f>IF(Datos!Z65="",0,IF(AND(Z$1008&lt;&gt;"",Datos!Z65=Z$1008),0,IF(Z$1004=0,0,1-CHOOSE(Z$1004,IF(ISNUMBER(Datos!Z65),AND(OR(Z$1005="",Datos!Z65&gt;=Z$1005),OR(Z$1006="",Datos!Z65&lt;=Z$1006)),FALSE),IF(ISNUMBER(Datos!Z65),AND(Datos!Z65=INT(Datos!Z65),AND(OR(Z$1005="",Datos!Z65&gt;=Z$1005),OR(Z$1006="",Datos!Z65&lt;=Z$1006))),FALSE),OR(ISNUMBER(FIND(";"&amp;UPPER(TRIM(Datos!Z65&amp;""))&amp;"=",Z$1007)),ISNUMBER(FIND(";"&amp;UPPER(TRIM(Datos!Z65&amp;""))&amp;";",Z$1007))),OR(UPPER(TRIM(Datos!Z65&amp;""))="SÍ",UPPER(TRIM(Datos!Z65&amp;""))="SI",UPPER(TRIM(Datos!Z65&amp;""))="NO"),IF(ISNUMBER(Datos!Z65),AND(OR(Z$1005="",Datos!Z65&gt;=Z$1005),OR(Z$1006="",Datos!Z65&lt;=Z$1006)),FALSE),TRUE))))</f>
        <v>0.0</v>
      </c>
      <c r="AA65">
        <f>IF(Datos!AA65="",0,IF(AND(AA$1008&lt;&gt;"",Datos!AA65=AA$1008),0,IF(AA$1004=0,0,1-CHOOSE(AA$1004,IF(ISNUMBER(Datos!AA65),AND(OR(AA$1005="",Datos!AA65&gt;=AA$1005),OR(AA$1006="",Datos!AA65&lt;=AA$1006)),FALSE),IF(ISNUMBER(Datos!AA65),AND(Datos!AA65=INT(Datos!AA65),AND(OR(AA$1005="",Datos!AA65&gt;=AA$1005),OR(AA$1006="",Datos!AA65&lt;=AA$1006))),FALSE),OR(ISNUMBER(FIND(";"&amp;UPPER(TRIM(Datos!AA65&amp;""))&amp;"=",AA$1007)),ISNUMBER(FIND(";"&amp;UPPER(TRIM(Datos!AA65&amp;""))&amp;";",AA$1007))),OR(UPPER(TRIM(Datos!AA65&amp;""))="SÍ",UPPER(TRIM(Datos!AA65&amp;""))="SI",UPPER(TRIM(Datos!AA65&amp;""))="NO"),IF(ISNUMBER(Datos!AA65),AND(OR(AA$1005="",Datos!AA65&gt;=AA$1005),OR(AA$1006="",Datos!AA65&lt;=AA$1006)),FALSE),TRUE))))</f>
        <v>0.0</v>
      </c>
      <c r="AB65">
        <f>IF(Datos!AB65="",0,IF(AND(AB$1008&lt;&gt;"",Datos!AB65=AB$1008),0,IF(AB$1004=0,0,1-CHOOSE(AB$1004,IF(ISNUMBER(Datos!AB65),AND(OR(AB$1005="",Datos!AB65&gt;=AB$1005),OR(AB$1006="",Datos!AB65&lt;=AB$1006)),FALSE),IF(ISNUMBER(Datos!AB65),AND(Datos!AB65=INT(Datos!AB65),AND(OR(AB$1005="",Datos!AB65&gt;=AB$1005),OR(AB$1006="",Datos!AB65&lt;=AB$1006))),FALSE),OR(ISNUMBER(FIND(";"&amp;UPPER(TRIM(Datos!AB65&amp;""))&amp;"=",AB$1007)),ISNUMBER(FIND(";"&amp;UPPER(TRIM(Datos!AB65&amp;""))&amp;";",AB$1007))),OR(UPPER(TRIM(Datos!AB65&amp;""))="SÍ",UPPER(TRIM(Datos!AB65&amp;""))="SI",UPPER(TRIM(Datos!AB65&amp;""))="NO"),IF(ISNUMBER(Datos!AB65),AND(OR(AB$1005="",Datos!AB65&gt;=AB$1005),OR(AB$1006="",Datos!AB65&lt;=AB$1006)),FALSE),TRUE))))</f>
        <v>0.0</v>
      </c>
      <c r="AC65">
        <f>IF(Datos!AC65="",0,IF(AND(AC$1008&lt;&gt;"",Datos!AC65=AC$1008),0,IF(AC$1004=0,0,1-CHOOSE(AC$1004,IF(ISNUMBER(Datos!AC65),AND(OR(AC$1005="",Datos!AC65&gt;=AC$1005),OR(AC$1006="",Datos!AC65&lt;=AC$1006)),FALSE),IF(ISNUMBER(Datos!AC65),AND(Datos!AC65=INT(Datos!AC65),AND(OR(AC$1005="",Datos!AC65&gt;=AC$1005),OR(AC$1006="",Datos!AC65&lt;=AC$1006))),FALSE),OR(ISNUMBER(FIND(";"&amp;UPPER(TRIM(Datos!AC65&amp;""))&amp;"=",AC$1007)),ISNUMBER(FIND(";"&amp;UPPER(TRIM(Datos!AC65&amp;""))&amp;";",AC$1007))),OR(UPPER(TRIM(Datos!AC65&amp;""))="SÍ",UPPER(TRIM(Datos!AC65&amp;""))="SI",UPPER(TRIM(Datos!AC65&amp;""))="NO"),IF(ISNUMBER(Datos!AC65),AND(OR(AC$1005="",Datos!AC65&gt;=AC$1005),OR(AC$1006="",Datos!AC65&lt;=AC$1006)),FALSE),TRUE))))</f>
        <v>0.0</v>
      </c>
      <c r="AD65">
        <f>IF(Datos!AD65="",0,IF(AND(AD$1008&lt;&gt;"",Datos!AD65=AD$1008),0,IF(AD$1004=0,0,1-CHOOSE(AD$1004,IF(ISNUMBER(Datos!AD65),AND(OR(AD$1005="",Datos!AD65&gt;=AD$1005),OR(AD$1006="",Datos!AD65&lt;=AD$1006)),FALSE),IF(ISNUMBER(Datos!AD65),AND(Datos!AD65=INT(Datos!AD65),AND(OR(AD$1005="",Datos!AD65&gt;=AD$1005),OR(AD$1006="",Datos!AD65&lt;=AD$1006))),FALSE),OR(ISNUMBER(FIND(";"&amp;UPPER(TRIM(Datos!AD65&amp;""))&amp;"=",AD$1007)),ISNUMBER(FIND(";"&amp;UPPER(TRIM(Datos!AD65&amp;""))&amp;";",AD$1007))),OR(UPPER(TRIM(Datos!AD65&amp;""))="SÍ",UPPER(TRIM(Datos!AD65&amp;""))="SI",UPPER(TRIM(Datos!AD65&amp;""))="NO"),IF(ISNUMBER(Datos!AD65),AND(OR(AD$1005="",Datos!AD65&gt;=AD$1005),OR(AD$1006="",Datos!AD65&lt;=AD$1006)),FALSE),TRUE))))</f>
        <v>0.0</v>
      </c>
      <c r="AE65">
        <f>IF(Datos!AE65="",0,IF(AND(AE$1008&lt;&gt;"",Datos!AE65=AE$1008),0,IF(AE$1004=0,0,1-CHOOSE(AE$1004,IF(ISNUMBER(Datos!AE65),AND(OR(AE$1005="",Datos!AE65&gt;=AE$1005),OR(AE$1006="",Datos!AE65&lt;=AE$1006)),FALSE),IF(ISNUMBER(Datos!AE65),AND(Datos!AE65=INT(Datos!AE65),AND(OR(AE$1005="",Datos!AE65&gt;=AE$1005),OR(AE$1006="",Datos!AE65&lt;=AE$1006))),FALSE),OR(ISNUMBER(FIND(";"&amp;UPPER(TRIM(Datos!AE65&amp;""))&amp;"=",AE$1007)),ISNUMBER(FIND(";"&amp;UPPER(TRIM(Datos!AE65&amp;""))&amp;";",AE$1007))),OR(UPPER(TRIM(Datos!AE65&amp;""))="SÍ",UPPER(TRIM(Datos!AE65&amp;""))="SI",UPPER(TRIM(Datos!AE65&amp;""))="NO"),IF(ISNUMBER(Datos!AE65),AND(OR(AE$1005="",Datos!AE65&gt;=AE$1005),OR(AE$1006="",Datos!AE65&lt;=AE$1006)),FALSE),TRUE))))</f>
        <v>0.0</v>
      </c>
    </row>
    <row r="66" spans="2:31">
      <c r="B66">
        <f>IF(Datos!B66="",0,IF(AND(B$1008&lt;&gt;"",Datos!B66=B$1008),0,IF(B$1004=0,0,1-CHOOSE(B$1004,IF(ISNUMBER(Datos!B66),AND(OR(B$1005="",Datos!B66&gt;=B$1005),OR(B$1006="",Datos!B66&lt;=B$1006)),FALSE),IF(ISNUMBER(Datos!B66),AND(Datos!B66=INT(Datos!B66),AND(OR(B$1005="",Datos!B66&gt;=B$1005),OR(B$1006="",Datos!B66&lt;=B$1006))),FALSE),OR(ISNUMBER(FIND(";"&amp;UPPER(TRIM(Datos!B66&amp;""))&amp;"=",B$1007)),ISNUMBER(FIND(";"&amp;UPPER(TRIM(Datos!B66&amp;""))&amp;";",B$1007))),OR(UPPER(TRIM(Datos!B66&amp;""))="SÍ",UPPER(TRIM(Datos!B66&amp;""))="SI",UPPER(TRIM(Datos!B66&amp;""))="NO"),IF(ISNUMBER(Datos!B66),AND(OR(B$1005="",Datos!B66&gt;=B$1005),OR(B$1006="",Datos!B66&lt;=B$1006)),FALSE),TRUE))))</f>
        <v>0.0</v>
      </c>
      <c r="C66">
        <f>IF(Datos!C66="",0,IF(AND(C$1008&lt;&gt;"",Datos!C66=C$1008),0,IF(C$1004=0,0,1-CHOOSE(C$1004,IF(ISNUMBER(Datos!C66),AND(OR(C$1005="",Datos!C66&gt;=C$1005),OR(C$1006="",Datos!C66&lt;=C$1006)),FALSE),IF(ISNUMBER(Datos!C66),AND(Datos!C66=INT(Datos!C66),AND(OR(C$1005="",Datos!C66&gt;=C$1005),OR(C$1006="",Datos!C66&lt;=C$1006))),FALSE),OR(ISNUMBER(FIND(";"&amp;UPPER(TRIM(Datos!C66&amp;""))&amp;"=",C$1007)),ISNUMBER(FIND(";"&amp;UPPER(TRIM(Datos!C66&amp;""))&amp;";",C$1007))),OR(UPPER(TRIM(Datos!C66&amp;""))="SÍ",UPPER(TRIM(Datos!C66&amp;""))="SI",UPPER(TRIM(Datos!C66&amp;""))="NO"),IF(ISNUMBER(Datos!C66),AND(OR(C$1005="",Datos!C66&gt;=C$1005),OR(C$1006="",Datos!C66&lt;=C$1006)),FALSE),TRUE))))</f>
        <v>0.0</v>
      </c>
      <c r="D66">
        <f>IF(Datos!D66="",0,IF(AND(D$1008&lt;&gt;"",Datos!D66=D$1008),0,IF(D$1004=0,0,1-CHOOSE(D$1004,IF(ISNUMBER(Datos!D66),AND(OR(D$1005="",Datos!D66&gt;=D$1005),OR(D$1006="",Datos!D66&lt;=D$1006)),FALSE),IF(ISNUMBER(Datos!D66),AND(Datos!D66=INT(Datos!D66),AND(OR(D$1005="",Datos!D66&gt;=D$1005),OR(D$1006="",Datos!D66&lt;=D$1006))),FALSE),OR(ISNUMBER(FIND(";"&amp;UPPER(TRIM(Datos!D66&amp;""))&amp;"=",D$1007)),ISNUMBER(FIND(";"&amp;UPPER(TRIM(Datos!D66&amp;""))&amp;";",D$1007))),OR(UPPER(TRIM(Datos!D66&amp;""))="SÍ",UPPER(TRIM(Datos!D66&amp;""))="SI",UPPER(TRIM(Datos!D66&amp;""))="NO"),IF(ISNUMBER(Datos!D66),AND(OR(D$1005="",Datos!D66&gt;=D$1005),OR(D$1006="",Datos!D66&lt;=D$1006)),FALSE),TRUE))))</f>
        <v>0.0</v>
      </c>
      <c r="E66">
        <f>IF(Datos!E66="",0,IF(AND(E$1008&lt;&gt;"",Datos!E66=E$1008),0,IF(E$1004=0,0,1-CHOOSE(E$1004,IF(ISNUMBER(Datos!E66),AND(OR(E$1005="",Datos!E66&gt;=E$1005),OR(E$1006="",Datos!E66&lt;=E$1006)),FALSE),IF(ISNUMBER(Datos!E66),AND(Datos!E66=INT(Datos!E66),AND(OR(E$1005="",Datos!E66&gt;=E$1005),OR(E$1006="",Datos!E66&lt;=E$1006))),FALSE),OR(ISNUMBER(FIND(";"&amp;UPPER(TRIM(Datos!E66&amp;""))&amp;"=",E$1007)),ISNUMBER(FIND(";"&amp;UPPER(TRIM(Datos!E66&amp;""))&amp;";",E$1007))),OR(UPPER(TRIM(Datos!E66&amp;""))="SÍ",UPPER(TRIM(Datos!E66&amp;""))="SI",UPPER(TRIM(Datos!E66&amp;""))="NO"),IF(ISNUMBER(Datos!E66),AND(OR(E$1005="",Datos!E66&gt;=E$1005),OR(E$1006="",Datos!E66&lt;=E$1006)),FALSE),TRUE))))</f>
        <v>0.0</v>
      </c>
      <c r="F66">
        <f>IF(Datos!F66="",0,IF(AND(F$1008&lt;&gt;"",Datos!F66=F$1008),0,IF(F$1004=0,0,1-CHOOSE(F$1004,IF(ISNUMBER(Datos!F66),AND(OR(F$1005="",Datos!F66&gt;=F$1005),OR(F$1006="",Datos!F66&lt;=F$1006)),FALSE),IF(ISNUMBER(Datos!F66),AND(Datos!F66=INT(Datos!F66),AND(OR(F$1005="",Datos!F66&gt;=F$1005),OR(F$1006="",Datos!F66&lt;=F$1006))),FALSE),OR(ISNUMBER(FIND(";"&amp;UPPER(TRIM(Datos!F66&amp;""))&amp;"=",F$1007)),ISNUMBER(FIND(";"&amp;UPPER(TRIM(Datos!F66&amp;""))&amp;";",F$1007))),OR(UPPER(TRIM(Datos!F66&amp;""))="SÍ",UPPER(TRIM(Datos!F66&amp;""))="SI",UPPER(TRIM(Datos!F66&amp;""))="NO"),IF(ISNUMBER(Datos!F66),AND(OR(F$1005="",Datos!F66&gt;=F$1005),OR(F$1006="",Datos!F66&lt;=F$1006)),FALSE),TRUE))))</f>
        <v>0.0</v>
      </c>
      <c r="G66">
        <f>IF(Datos!G66="",0,IF(AND(G$1008&lt;&gt;"",Datos!G66=G$1008),0,IF(G$1004=0,0,1-CHOOSE(G$1004,IF(ISNUMBER(Datos!G66),AND(OR(G$1005="",Datos!G66&gt;=G$1005),OR(G$1006="",Datos!G66&lt;=G$1006)),FALSE),IF(ISNUMBER(Datos!G66),AND(Datos!G66=INT(Datos!G66),AND(OR(G$1005="",Datos!G66&gt;=G$1005),OR(G$1006="",Datos!G66&lt;=G$1006))),FALSE),OR(ISNUMBER(FIND(";"&amp;UPPER(TRIM(Datos!G66&amp;""))&amp;"=",G$1007)),ISNUMBER(FIND(";"&amp;UPPER(TRIM(Datos!G66&amp;""))&amp;";",G$1007))),OR(UPPER(TRIM(Datos!G66&amp;""))="SÍ",UPPER(TRIM(Datos!G66&amp;""))="SI",UPPER(TRIM(Datos!G66&amp;""))="NO"),IF(ISNUMBER(Datos!G66),AND(OR(G$1005="",Datos!G66&gt;=G$1005),OR(G$1006="",Datos!G66&lt;=G$1006)),FALSE),TRUE))))</f>
        <v>0.0</v>
      </c>
      <c r="H66">
        <f>IF(Datos!H66="",0,IF(AND(H$1008&lt;&gt;"",Datos!H66=H$1008),0,IF(H$1004=0,0,1-CHOOSE(H$1004,IF(ISNUMBER(Datos!H66),AND(OR(H$1005="",Datos!H66&gt;=H$1005),OR(H$1006="",Datos!H66&lt;=H$1006)),FALSE),IF(ISNUMBER(Datos!H66),AND(Datos!H66=INT(Datos!H66),AND(OR(H$1005="",Datos!H66&gt;=H$1005),OR(H$1006="",Datos!H66&lt;=H$1006))),FALSE),OR(ISNUMBER(FIND(";"&amp;UPPER(TRIM(Datos!H66&amp;""))&amp;"=",H$1007)),ISNUMBER(FIND(";"&amp;UPPER(TRIM(Datos!H66&amp;""))&amp;";",H$1007))),OR(UPPER(TRIM(Datos!H66&amp;""))="SÍ",UPPER(TRIM(Datos!H66&amp;""))="SI",UPPER(TRIM(Datos!H66&amp;""))="NO"),IF(ISNUMBER(Datos!H66),AND(OR(H$1005="",Datos!H66&gt;=H$1005),OR(H$1006="",Datos!H66&lt;=H$1006)),FALSE),TRUE))))</f>
        <v>0.0</v>
      </c>
      <c r="I66">
        <f>IF(Datos!I66="",0,IF(AND(I$1008&lt;&gt;"",Datos!I66=I$1008),0,IF(I$1004=0,0,1-CHOOSE(I$1004,IF(ISNUMBER(Datos!I66),AND(OR(I$1005="",Datos!I66&gt;=I$1005),OR(I$1006="",Datos!I66&lt;=I$1006)),FALSE),IF(ISNUMBER(Datos!I66),AND(Datos!I66=INT(Datos!I66),AND(OR(I$1005="",Datos!I66&gt;=I$1005),OR(I$1006="",Datos!I66&lt;=I$1006))),FALSE),OR(ISNUMBER(FIND(";"&amp;UPPER(TRIM(Datos!I66&amp;""))&amp;"=",I$1007)),ISNUMBER(FIND(";"&amp;UPPER(TRIM(Datos!I66&amp;""))&amp;";",I$1007))),OR(UPPER(TRIM(Datos!I66&amp;""))="SÍ",UPPER(TRIM(Datos!I66&amp;""))="SI",UPPER(TRIM(Datos!I66&amp;""))="NO"),IF(ISNUMBER(Datos!I66),AND(OR(I$1005="",Datos!I66&gt;=I$1005),OR(I$1006="",Datos!I66&lt;=I$1006)),FALSE),TRUE))))</f>
        <v>0.0</v>
      </c>
      <c r="J66">
        <f>IF(Datos!J66="",0,IF(AND(J$1008&lt;&gt;"",Datos!J66=J$1008),0,IF(J$1004=0,0,1-CHOOSE(J$1004,IF(ISNUMBER(Datos!J66),AND(OR(J$1005="",Datos!J66&gt;=J$1005),OR(J$1006="",Datos!J66&lt;=J$1006)),FALSE),IF(ISNUMBER(Datos!J66),AND(Datos!J66=INT(Datos!J66),AND(OR(J$1005="",Datos!J66&gt;=J$1005),OR(J$1006="",Datos!J66&lt;=J$1006))),FALSE),OR(ISNUMBER(FIND(";"&amp;UPPER(TRIM(Datos!J66&amp;""))&amp;"=",J$1007)),ISNUMBER(FIND(";"&amp;UPPER(TRIM(Datos!J66&amp;""))&amp;";",J$1007))),OR(UPPER(TRIM(Datos!J66&amp;""))="SÍ",UPPER(TRIM(Datos!J66&amp;""))="SI",UPPER(TRIM(Datos!J66&amp;""))="NO"),IF(ISNUMBER(Datos!J66),AND(OR(J$1005="",Datos!J66&gt;=J$1005),OR(J$1006="",Datos!J66&lt;=J$1006)),FALSE),TRUE))))</f>
        <v>0.0</v>
      </c>
      <c r="K66">
        <f>IF(Datos!K66="",0,IF(AND(K$1008&lt;&gt;"",Datos!K66=K$1008),0,IF(K$1004=0,0,1-CHOOSE(K$1004,IF(ISNUMBER(Datos!K66),AND(OR(K$1005="",Datos!K66&gt;=K$1005),OR(K$1006="",Datos!K66&lt;=K$1006)),FALSE),IF(ISNUMBER(Datos!K66),AND(Datos!K66=INT(Datos!K66),AND(OR(K$1005="",Datos!K66&gt;=K$1005),OR(K$1006="",Datos!K66&lt;=K$1006))),FALSE),OR(ISNUMBER(FIND(";"&amp;UPPER(TRIM(Datos!K66&amp;""))&amp;"=",K$1007)),ISNUMBER(FIND(";"&amp;UPPER(TRIM(Datos!K66&amp;""))&amp;";",K$1007))),OR(UPPER(TRIM(Datos!K66&amp;""))="SÍ",UPPER(TRIM(Datos!K66&amp;""))="SI",UPPER(TRIM(Datos!K66&amp;""))="NO"),IF(ISNUMBER(Datos!K66),AND(OR(K$1005="",Datos!K66&gt;=K$1005),OR(K$1006="",Datos!K66&lt;=K$1006)),FALSE),TRUE))))</f>
        <v>0.0</v>
      </c>
      <c r="L66">
        <f>IF(Datos!L66="",0,IF(AND(L$1008&lt;&gt;"",Datos!L66=L$1008),0,IF(L$1004=0,0,1-CHOOSE(L$1004,IF(ISNUMBER(Datos!L66),AND(OR(L$1005="",Datos!L66&gt;=L$1005),OR(L$1006="",Datos!L66&lt;=L$1006)),FALSE),IF(ISNUMBER(Datos!L66),AND(Datos!L66=INT(Datos!L66),AND(OR(L$1005="",Datos!L66&gt;=L$1005),OR(L$1006="",Datos!L66&lt;=L$1006))),FALSE),OR(ISNUMBER(FIND(";"&amp;UPPER(TRIM(Datos!L66&amp;""))&amp;"=",L$1007)),ISNUMBER(FIND(";"&amp;UPPER(TRIM(Datos!L66&amp;""))&amp;";",L$1007))),OR(UPPER(TRIM(Datos!L66&amp;""))="SÍ",UPPER(TRIM(Datos!L66&amp;""))="SI",UPPER(TRIM(Datos!L66&amp;""))="NO"),IF(ISNUMBER(Datos!L66),AND(OR(L$1005="",Datos!L66&gt;=L$1005),OR(L$1006="",Datos!L66&lt;=L$1006)),FALSE),TRUE))))</f>
        <v>0.0</v>
      </c>
      <c r="M66">
        <f>IF(Datos!M66="",0,IF(AND(M$1008&lt;&gt;"",Datos!M66=M$1008),0,IF(M$1004=0,0,1-CHOOSE(M$1004,IF(ISNUMBER(Datos!M66),AND(OR(M$1005="",Datos!M66&gt;=M$1005),OR(M$1006="",Datos!M66&lt;=M$1006)),FALSE),IF(ISNUMBER(Datos!M66),AND(Datos!M66=INT(Datos!M66),AND(OR(M$1005="",Datos!M66&gt;=M$1005),OR(M$1006="",Datos!M66&lt;=M$1006))),FALSE),OR(ISNUMBER(FIND(";"&amp;UPPER(TRIM(Datos!M66&amp;""))&amp;"=",M$1007)),ISNUMBER(FIND(";"&amp;UPPER(TRIM(Datos!M66&amp;""))&amp;";",M$1007))),OR(UPPER(TRIM(Datos!M66&amp;""))="SÍ",UPPER(TRIM(Datos!M66&amp;""))="SI",UPPER(TRIM(Datos!M66&amp;""))="NO"),IF(ISNUMBER(Datos!M66),AND(OR(M$1005="",Datos!M66&gt;=M$1005),OR(M$1006="",Datos!M66&lt;=M$1006)),FALSE),TRUE))))</f>
        <v>0.0</v>
      </c>
      <c r="N66">
        <f>IF(Datos!N66="",0,IF(AND(N$1008&lt;&gt;"",Datos!N66=N$1008),0,IF(N$1004=0,0,1-CHOOSE(N$1004,IF(ISNUMBER(Datos!N66),AND(OR(N$1005="",Datos!N66&gt;=N$1005),OR(N$1006="",Datos!N66&lt;=N$1006)),FALSE),IF(ISNUMBER(Datos!N66),AND(Datos!N66=INT(Datos!N66),AND(OR(N$1005="",Datos!N66&gt;=N$1005),OR(N$1006="",Datos!N66&lt;=N$1006))),FALSE),OR(ISNUMBER(FIND(";"&amp;UPPER(TRIM(Datos!N66&amp;""))&amp;"=",N$1007)),ISNUMBER(FIND(";"&amp;UPPER(TRIM(Datos!N66&amp;""))&amp;";",N$1007))),OR(UPPER(TRIM(Datos!N66&amp;""))="SÍ",UPPER(TRIM(Datos!N66&amp;""))="SI",UPPER(TRIM(Datos!N66&amp;""))="NO"),IF(ISNUMBER(Datos!N66),AND(OR(N$1005="",Datos!N66&gt;=N$1005),OR(N$1006="",Datos!N66&lt;=N$1006)),FALSE),TRUE))))</f>
        <v>0.0</v>
      </c>
      <c r="O66">
        <f>IF(Datos!O66="",0,IF(AND(O$1008&lt;&gt;"",Datos!O66=O$1008),0,IF(O$1004=0,0,1-CHOOSE(O$1004,IF(ISNUMBER(Datos!O66),AND(OR(O$1005="",Datos!O66&gt;=O$1005),OR(O$1006="",Datos!O66&lt;=O$1006)),FALSE),IF(ISNUMBER(Datos!O66),AND(Datos!O66=INT(Datos!O66),AND(OR(O$1005="",Datos!O66&gt;=O$1005),OR(O$1006="",Datos!O66&lt;=O$1006))),FALSE),OR(ISNUMBER(FIND(";"&amp;UPPER(TRIM(Datos!O66&amp;""))&amp;"=",O$1007)),ISNUMBER(FIND(";"&amp;UPPER(TRIM(Datos!O66&amp;""))&amp;";",O$1007))),OR(UPPER(TRIM(Datos!O66&amp;""))="SÍ",UPPER(TRIM(Datos!O66&amp;""))="SI",UPPER(TRIM(Datos!O66&amp;""))="NO"),IF(ISNUMBER(Datos!O66),AND(OR(O$1005="",Datos!O66&gt;=O$1005),OR(O$1006="",Datos!O66&lt;=O$1006)),FALSE),TRUE))))</f>
        <v>0.0</v>
      </c>
      <c r="P66">
        <f>IF(Datos!P66="",0,IF(AND(P$1008&lt;&gt;"",Datos!P66=P$1008),0,IF(P$1004=0,0,1-CHOOSE(P$1004,IF(ISNUMBER(Datos!P66),AND(OR(P$1005="",Datos!P66&gt;=P$1005),OR(P$1006="",Datos!P66&lt;=P$1006)),FALSE),IF(ISNUMBER(Datos!P66),AND(Datos!P66=INT(Datos!P66),AND(OR(P$1005="",Datos!P66&gt;=P$1005),OR(P$1006="",Datos!P66&lt;=P$1006))),FALSE),OR(ISNUMBER(FIND(";"&amp;UPPER(TRIM(Datos!P66&amp;""))&amp;"=",P$1007)),ISNUMBER(FIND(";"&amp;UPPER(TRIM(Datos!P66&amp;""))&amp;";",P$1007))),OR(UPPER(TRIM(Datos!P66&amp;""))="SÍ",UPPER(TRIM(Datos!P66&amp;""))="SI",UPPER(TRIM(Datos!P66&amp;""))="NO"),IF(ISNUMBER(Datos!P66),AND(OR(P$1005="",Datos!P66&gt;=P$1005),OR(P$1006="",Datos!P66&lt;=P$1006)),FALSE),TRUE))))</f>
        <v>0.0</v>
      </c>
      <c r="Q66">
        <f>IF(Datos!Q66="",0,IF(AND(Q$1008&lt;&gt;"",Datos!Q66=Q$1008),0,IF(Q$1004=0,0,1-CHOOSE(Q$1004,IF(ISNUMBER(Datos!Q66),AND(OR(Q$1005="",Datos!Q66&gt;=Q$1005),OR(Q$1006="",Datos!Q66&lt;=Q$1006)),FALSE),IF(ISNUMBER(Datos!Q66),AND(Datos!Q66=INT(Datos!Q66),AND(OR(Q$1005="",Datos!Q66&gt;=Q$1005),OR(Q$1006="",Datos!Q66&lt;=Q$1006))),FALSE),OR(ISNUMBER(FIND(";"&amp;UPPER(TRIM(Datos!Q66&amp;""))&amp;"=",Q$1007)),ISNUMBER(FIND(";"&amp;UPPER(TRIM(Datos!Q66&amp;""))&amp;";",Q$1007))),OR(UPPER(TRIM(Datos!Q66&amp;""))="SÍ",UPPER(TRIM(Datos!Q66&amp;""))="SI",UPPER(TRIM(Datos!Q66&amp;""))="NO"),IF(ISNUMBER(Datos!Q66),AND(OR(Q$1005="",Datos!Q66&gt;=Q$1005),OR(Q$1006="",Datos!Q66&lt;=Q$1006)),FALSE),TRUE))))</f>
        <v>0.0</v>
      </c>
      <c r="R66">
        <f>IF(Datos!R66="",0,IF(AND(R$1008&lt;&gt;"",Datos!R66=R$1008),0,IF(R$1004=0,0,1-CHOOSE(R$1004,IF(ISNUMBER(Datos!R66),AND(OR(R$1005="",Datos!R66&gt;=R$1005),OR(R$1006="",Datos!R66&lt;=R$1006)),FALSE),IF(ISNUMBER(Datos!R66),AND(Datos!R66=INT(Datos!R66),AND(OR(R$1005="",Datos!R66&gt;=R$1005),OR(R$1006="",Datos!R66&lt;=R$1006))),FALSE),OR(ISNUMBER(FIND(";"&amp;UPPER(TRIM(Datos!R66&amp;""))&amp;"=",R$1007)),ISNUMBER(FIND(";"&amp;UPPER(TRIM(Datos!R66&amp;""))&amp;";",R$1007))),OR(UPPER(TRIM(Datos!R66&amp;""))="SÍ",UPPER(TRIM(Datos!R66&amp;""))="SI",UPPER(TRIM(Datos!R66&amp;""))="NO"),IF(ISNUMBER(Datos!R66),AND(OR(R$1005="",Datos!R66&gt;=R$1005),OR(R$1006="",Datos!R66&lt;=R$1006)),FALSE),TRUE))))</f>
        <v>0.0</v>
      </c>
      <c r="S66">
        <f>IF(Datos!S66="",0,IF(AND(S$1008&lt;&gt;"",Datos!S66=S$1008),0,IF(S$1004=0,0,1-CHOOSE(S$1004,IF(ISNUMBER(Datos!S66),AND(OR(S$1005="",Datos!S66&gt;=S$1005),OR(S$1006="",Datos!S66&lt;=S$1006)),FALSE),IF(ISNUMBER(Datos!S66),AND(Datos!S66=INT(Datos!S66),AND(OR(S$1005="",Datos!S66&gt;=S$1005),OR(S$1006="",Datos!S66&lt;=S$1006))),FALSE),OR(ISNUMBER(FIND(";"&amp;UPPER(TRIM(Datos!S66&amp;""))&amp;"=",S$1007)),ISNUMBER(FIND(";"&amp;UPPER(TRIM(Datos!S66&amp;""))&amp;";",S$1007))),OR(UPPER(TRIM(Datos!S66&amp;""))="SÍ",UPPER(TRIM(Datos!S66&amp;""))="SI",UPPER(TRIM(Datos!S66&amp;""))="NO"),IF(ISNUMBER(Datos!S66),AND(OR(S$1005="",Datos!S66&gt;=S$1005),OR(S$1006="",Datos!S66&lt;=S$1006)),FALSE),TRUE))))</f>
        <v>0.0</v>
      </c>
      <c r="T66">
        <f>IF(Datos!T66="",0,IF(AND(T$1008&lt;&gt;"",Datos!T66=T$1008),0,IF(T$1004=0,0,1-CHOOSE(T$1004,IF(ISNUMBER(Datos!T66),AND(OR(T$1005="",Datos!T66&gt;=T$1005),OR(T$1006="",Datos!T66&lt;=T$1006)),FALSE),IF(ISNUMBER(Datos!T66),AND(Datos!T66=INT(Datos!T66),AND(OR(T$1005="",Datos!T66&gt;=T$1005),OR(T$1006="",Datos!T66&lt;=T$1006))),FALSE),OR(ISNUMBER(FIND(";"&amp;UPPER(TRIM(Datos!T66&amp;""))&amp;"=",T$1007)),ISNUMBER(FIND(";"&amp;UPPER(TRIM(Datos!T66&amp;""))&amp;";",T$1007))),OR(UPPER(TRIM(Datos!T66&amp;""))="SÍ",UPPER(TRIM(Datos!T66&amp;""))="SI",UPPER(TRIM(Datos!T66&amp;""))="NO"),IF(ISNUMBER(Datos!T66),AND(OR(T$1005="",Datos!T66&gt;=T$1005),OR(T$1006="",Datos!T66&lt;=T$1006)),FALSE),TRUE))))</f>
        <v>0.0</v>
      </c>
      <c r="U66">
        <f>IF(Datos!U66="",0,IF(AND(U$1008&lt;&gt;"",Datos!U66=U$1008),0,IF(U$1004=0,0,1-CHOOSE(U$1004,IF(ISNUMBER(Datos!U66),AND(OR(U$1005="",Datos!U66&gt;=U$1005),OR(U$1006="",Datos!U66&lt;=U$1006)),FALSE),IF(ISNUMBER(Datos!U66),AND(Datos!U66=INT(Datos!U66),AND(OR(U$1005="",Datos!U66&gt;=U$1005),OR(U$1006="",Datos!U66&lt;=U$1006))),FALSE),OR(ISNUMBER(FIND(";"&amp;UPPER(TRIM(Datos!U66&amp;""))&amp;"=",U$1007)),ISNUMBER(FIND(";"&amp;UPPER(TRIM(Datos!U66&amp;""))&amp;";",U$1007))),OR(UPPER(TRIM(Datos!U66&amp;""))="SÍ",UPPER(TRIM(Datos!U66&amp;""))="SI",UPPER(TRIM(Datos!U66&amp;""))="NO"),IF(ISNUMBER(Datos!U66),AND(OR(U$1005="",Datos!U66&gt;=U$1005),OR(U$1006="",Datos!U66&lt;=U$1006)),FALSE),TRUE))))</f>
        <v>0.0</v>
      </c>
      <c r="V66">
        <f>IF(Datos!V66="",0,IF(AND(V$1008&lt;&gt;"",Datos!V66=V$1008),0,IF(V$1004=0,0,1-CHOOSE(V$1004,IF(ISNUMBER(Datos!V66),AND(OR(V$1005="",Datos!V66&gt;=V$1005),OR(V$1006="",Datos!V66&lt;=V$1006)),FALSE),IF(ISNUMBER(Datos!V66),AND(Datos!V66=INT(Datos!V66),AND(OR(V$1005="",Datos!V66&gt;=V$1005),OR(V$1006="",Datos!V66&lt;=V$1006))),FALSE),OR(ISNUMBER(FIND(";"&amp;UPPER(TRIM(Datos!V66&amp;""))&amp;"=",V$1007)),ISNUMBER(FIND(";"&amp;UPPER(TRIM(Datos!V66&amp;""))&amp;";",V$1007))),OR(UPPER(TRIM(Datos!V66&amp;""))="SÍ",UPPER(TRIM(Datos!V66&amp;""))="SI",UPPER(TRIM(Datos!V66&amp;""))="NO"),IF(ISNUMBER(Datos!V66),AND(OR(V$1005="",Datos!V66&gt;=V$1005),OR(V$1006="",Datos!V66&lt;=V$1006)),FALSE),TRUE))))</f>
        <v>0.0</v>
      </c>
      <c r="W66">
        <f>IF(Datos!W66="",0,IF(AND(W$1008&lt;&gt;"",Datos!W66=W$1008),0,IF(W$1004=0,0,1-CHOOSE(W$1004,IF(ISNUMBER(Datos!W66),AND(OR(W$1005="",Datos!W66&gt;=W$1005),OR(W$1006="",Datos!W66&lt;=W$1006)),FALSE),IF(ISNUMBER(Datos!W66),AND(Datos!W66=INT(Datos!W66),AND(OR(W$1005="",Datos!W66&gt;=W$1005),OR(W$1006="",Datos!W66&lt;=W$1006))),FALSE),OR(ISNUMBER(FIND(";"&amp;UPPER(TRIM(Datos!W66&amp;""))&amp;"=",W$1007)),ISNUMBER(FIND(";"&amp;UPPER(TRIM(Datos!W66&amp;""))&amp;";",W$1007))),OR(UPPER(TRIM(Datos!W66&amp;""))="SÍ",UPPER(TRIM(Datos!W66&amp;""))="SI",UPPER(TRIM(Datos!W66&amp;""))="NO"),IF(ISNUMBER(Datos!W66),AND(OR(W$1005="",Datos!W66&gt;=W$1005),OR(W$1006="",Datos!W66&lt;=W$1006)),FALSE),TRUE))))</f>
        <v>0.0</v>
      </c>
      <c r="X66">
        <f>IF(Datos!X66="",0,IF(AND(X$1008&lt;&gt;"",Datos!X66=X$1008),0,IF(X$1004=0,0,1-CHOOSE(X$1004,IF(ISNUMBER(Datos!X66),AND(OR(X$1005="",Datos!X66&gt;=X$1005),OR(X$1006="",Datos!X66&lt;=X$1006)),FALSE),IF(ISNUMBER(Datos!X66),AND(Datos!X66=INT(Datos!X66),AND(OR(X$1005="",Datos!X66&gt;=X$1005),OR(X$1006="",Datos!X66&lt;=X$1006))),FALSE),OR(ISNUMBER(FIND(";"&amp;UPPER(TRIM(Datos!X66&amp;""))&amp;"=",X$1007)),ISNUMBER(FIND(";"&amp;UPPER(TRIM(Datos!X66&amp;""))&amp;";",X$1007))),OR(UPPER(TRIM(Datos!X66&amp;""))="SÍ",UPPER(TRIM(Datos!X66&amp;""))="SI",UPPER(TRIM(Datos!X66&amp;""))="NO"),IF(ISNUMBER(Datos!X66),AND(OR(X$1005="",Datos!X66&gt;=X$1005),OR(X$1006="",Datos!X66&lt;=X$1006)),FALSE),TRUE))))</f>
        <v>0.0</v>
      </c>
      <c r="Y66">
        <f>IF(Datos!Y66="",0,IF(AND(Y$1008&lt;&gt;"",Datos!Y66=Y$1008),0,IF(Y$1004=0,0,1-CHOOSE(Y$1004,IF(ISNUMBER(Datos!Y66),AND(OR(Y$1005="",Datos!Y66&gt;=Y$1005),OR(Y$1006="",Datos!Y66&lt;=Y$1006)),FALSE),IF(ISNUMBER(Datos!Y66),AND(Datos!Y66=INT(Datos!Y66),AND(OR(Y$1005="",Datos!Y66&gt;=Y$1005),OR(Y$1006="",Datos!Y66&lt;=Y$1006))),FALSE),OR(ISNUMBER(FIND(";"&amp;UPPER(TRIM(Datos!Y66&amp;""))&amp;"=",Y$1007)),ISNUMBER(FIND(";"&amp;UPPER(TRIM(Datos!Y66&amp;""))&amp;";",Y$1007))),OR(UPPER(TRIM(Datos!Y66&amp;""))="SÍ",UPPER(TRIM(Datos!Y66&amp;""))="SI",UPPER(TRIM(Datos!Y66&amp;""))="NO"),IF(ISNUMBER(Datos!Y66),AND(OR(Y$1005="",Datos!Y66&gt;=Y$1005),OR(Y$1006="",Datos!Y66&lt;=Y$1006)),FALSE),TRUE))))</f>
        <v>0.0</v>
      </c>
      <c r="Z66">
        <f>IF(Datos!Z66="",0,IF(AND(Z$1008&lt;&gt;"",Datos!Z66=Z$1008),0,IF(Z$1004=0,0,1-CHOOSE(Z$1004,IF(ISNUMBER(Datos!Z66),AND(OR(Z$1005="",Datos!Z66&gt;=Z$1005),OR(Z$1006="",Datos!Z66&lt;=Z$1006)),FALSE),IF(ISNUMBER(Datos!Z66),AND(Datos!Z66=INT(Datos!Z66),AND(OR(Z$1005="",Datos!Z66&gt;=Z$1005),OR(Z$1006="",Datos!Z66&lt;=Z$1006))),FALSE),OR(ISNUMBER(FIND(";"&amp;UPPER(TRIM(Datos!Z66&amp;""))&amp;"=",Z$1007)),ISNUMBER(FIND(";"&amp;UPPER(TRIM(Datos!Z66&amp;""))&amp;";",Z$1007))),OR(UPPER(TRIM(Datos!Z66&amp;""))="SÍ",UPPER(TRIM(Datos!Z66&amp;""))="SI",UPPER(TRIM(Datos!Z66&amp;""))="NO"),IF(ISNUMBER(Datos!Z66),AND(OR(Z$1005="",Datos!Z66&gt;=Z$1005),OR(Z$1006="",Datos!Z66&lt;=Z$1006)),FALSE),TRUE))))</f>
        <v>0.0</v>
      </c>
      <c r="AA66">
        <f>IF(Datos!AA66="",0,IF(AND(AA$1008&lt;&gt;"",Datos!AA66=AA$1008),0,IF(AA$1004=0,0,1-CHOOSE(AA$1004,IF(ISNUMBER(Datos!AA66),AND(OR(AA$1005="",Datos!AA66&gt;=AA$1005),OR(AA$1006="",Datos!AA66&lt;=AA$1006)),FALSE),IF(ISNUMBER(Datos!AA66),AND(Datos!AA66=INT(Datos!AA66),AND(OR(AA$1005="",Datos!AA66&gt;=AA$1005),OR(AA$1006="",Datos!AA66&lt;=AA$1006))),FALSE),OR(ISNUMBER(FIND(";"&amp;UPPER(TRIM(Datos!AA66&amp;""))&amp;"=",AA$1007)),ISNUMBER(FIND(";"&amp;UPPER(TRIM(Datos!AA66&amp;""))&amp;";",AA$1007))),OR(UPPER(TRIM(Datos!AA66&amp;""))="SÍ",UPPER(TRIM(Datos!AA66&amp;""))="SI",UPPER(TRIM(Datos!AA66&amp;""))="NO"),IF(ISNUMBER(Datos!AA66),AND(OR(AA$1005="",Datos!AA66&gt;=AA$1005),OR(AA$1006="",Datos!AA66&lt;=AA$1006)),FALSE),TRUE))))</f>
        <v>0.0</v>
      </c>
      <c r="AB66">
        <f>IF(Datos!AB66="",0,IF(AND(AB$1008&lt;&gt;"",Datos!AB66=AB$1008),0,IF(AB$1004=0,0,1-CHOOSE(AB$1004,IF(ISNUMBER(Datos!AB66),AND(OR(AB$1005="",Datos!AB66&gt;=AB$1005),OR(AB$1006="",Datos!AB66&lt;=AB$1006)),FALSE),IF(ISNUMBER(Datos!AB66),AND(Datos!AB66=INT(Datos!AB66),AND(OR(AB$1005="",Datos!AB66&gt;=AB$1005),OR(AB$1006="",Datos!AB66&lt;=AB$1006))),FALSE),OR(ISNUMBER(FIND(";"&amp;UPPER(TRIM(Datos!AB66&amp;""))&amp;"=",AB$1007)),ISNUMBER(FIND(";"&amp;UPPER(TRIM(Datos!AB66&amp;""))&amp;";",AB$1007))),OR(UPPER(TRIM(Datos!AB66&amp;""))="SÍ",UPPER(TRIM(Datos!AB66&amp;""))="SI",UPPER(TRIM(Datos!AB66&amp;""))="NO"),IF(ISNUMBER(Datos!AB66),AND(OR(AB$1005="",Datos!AB66&gt;=AB$1005),OR(AB$1006="",Datos!AB66&lt;=AB$1006)),FALSE),TRUE))))</f>
        <v>0.0</v>
      </c>
      <c r="AC66">
        <f>IF(Datos!AC66="",0,IF(AND(AC$1008&lt;&gt;"",Datos!AC66=AC$1008),0,IF(AC$1004=0,0,1-CHOOSE(AC$1004,IF(ISNUMBER(Datos!AC66),AND(OR(AC$1005="",Datos!AC66&gt;=AC$1005),OR(AC$1006="",Datos!AC66&lt;=AC$1006)),FALSE),IF(ISNUMBER(Datos!AC66),AND(Datos!AC66=INT(Datos!AC66),AND(OR(AC$1005="",Datos!AC66&gt;=AC$1005),OR(AC$1006="",Datos!AC66&lt;=AC$1006))),FALSE),OR(ISNUMBER(FIND(";"&amp;UPPER(TRIM(Datos!AC66&amp;""))&amp;"=",AC$1007)),ISNUMBER(FIND(";"&amp;UPPER(TRIM(Datos!AC66&amp;""))&amp;";",AC$1007))),OR(UPPER(TRIM(Datos!AC66&amp;""))="SÍ",UPPER(TRIM(Datos!AC66&amp;""))="SI",UPPER(TRIM(Datos!AC66&amp;""))="NO"),IF(ISNUMBER(Datos!AC66),AND(OR(AC$1005="",Datos!AC66&gt;=AC$1005),OR(AC$1006="",Datos!AC66&lt;=AC$1006)),FALSE),TRUE))))</f>
        <v>0.0</v>
      </c>
      <c r="AD66">
        <f>IF(Datos!AD66="",0,IF(AND(AD$1008&lt;&gt;"",Datos!AD66=AD$1008),0,IF(AD$1004=0,0,1-CHOOSE(AD$1004,IF(ISNUMBER(Datos!AD66),AND(OR(AD$1005="",Datos!AD66&gt;=AD$1005),OR(AD$1006="",Datos!AD66&lt;=AD$1006)),FALSE),IF(ISNUMBER(Datos!AD66),AND(Datos!AD66=INT(Datos!AD66),AND(OR(AD$1005="",Datos!AD66&gt;=AD$1005),OR(AD$1006="",Datos!AD66&lt;=AD$1006))),FALSE),OR(ISNUMBER(FIND(";"&amp;UPPER(TRIM(Datos!AD66&amp;""))&amp;"=",AD$1007)),ISNUMBER(FIND(";"&amp;UPPER(TRIM(Datos!AD66&amp;""))&amp;";",AD$1007))),OR(UPPER(TRIM(Datos!AD66&amp;""))="SÍ",UPPER(TRIM(Datos!AD66&amp;""))="SI",UPPER(TRIM(Datos!AD66&amp;""))="NO"),IF(ISNUMBER(Datos!AD66),AND(OR(AD$1005="",Datos!AD66&gt;=AD$1005),OR(AD$1006="",Datos!AD66&lt;=AD$1006)),FALSE),TRUE))))</f>
        <v>0.0</v>
      </c>
      <c r="AE66">
        <f>IF(Datos!AE66="",0,IF(AND(AE$1008&lt;&gt;"",Datos!AE66=AE$1008),0,IF(AE$1004=0,0,1-CHOOSE(AE$1004,IF(ISNUMBER(Datos!AE66),AND(OR(AE$1005="",Datos!AE66&gt;=AE$1005),OR(AE$1006="",Datos!AE66&lt;=AE$1006)),FALSE),IF(ISNUMBER(Datos!AE66),AND(Datos!AE66=INT(Datos!AE66),AND(OR(AE$1005="",Datos!AE66&gt;=AE$1005),OR(AE$1006="",Datos!AE66&lt;=AE$1006))),FALSE),OR(ISNUMBER(FIND(";"&amp;UPPER(TRIM(Datos!AE66&amp;""))&amp;"=",AE$1007)),ISNUMBER(FIND(";"&amp;UPPER(TRIM(Datos!AE66&amp;""))&amp;";",AE$1007))),OR(UPPER(TRIM(Datos!AE66&amp;""))="SÍ",UPPER(TRIM(Datos!AE66&amp;""))="SI",UPPER(TRIM(Datos!AE66&amp;""))="NO"),IF(ISNUMBER(Datos!AE66),AND(OR(AE$1005="",Datos!AE66&gt;=AE$1005),OR(AE$1006="",Datos!AE66&lt;=AE$1006)),FALSE),TRUE))))</f>
        <v>0.0</v>
      </c>
    </row>
    <row r="67" spans="2:31">
      <c r="B67">
        <f>IF(Datos!B67="",0,IF(AND(B$1008&lt;&gt;"",Datos!B67=B$1008),0,IF(B$1004=0,0,1-CHOOSE(B$1004,IF(ISNUMBER(Datos!B67),AND(OR(B$1005="",Datos!B67&gt;=B$1005),OR(B$1006="",Datos!B67&lt;=B$1006)),FALSE),IF(ISNUMBER(Datos!B67),AND(Datos!B67=INT(Datos!B67),AND(OR(B$1005="",Datos!B67&gt;=B$1005),OR(B$1006="",Datos!B67&lt;=B$1006))),FALSE),OR(ISNUMBER(FIND(";"&amp;UPPER(TRIM(Datos!B67&amp;""))&amp;"=",B$1007)),ISNUMBER(FIND(";"&amp;UPPER(TRIM(Datos!B67&amp;""))&amp;";",B$1007))),OR(UPPER(TRIM(Datos!B67&amp;""))="SÍ",UPPER(TRIM(Datos!B67&amp;""))="SI",UPPER(TRIM(Datos!B67&amp;""))="NO"),IF(ISNUMBER(Datos!B67),AND(OR(B$1005="",Datos!B67&gt;=B$1005),OR(B$1006="",Datos!B67&lt;=B$1006)),FALSE),TRUE))))</f>
        <v>0.0</v>
      </c>
      <c r="C67">
        <f>IF(Datos!C67="",0,IF(AND(C$1008&lt;&gt;"",Datos!C67=C$1008),0,IF(C$1004=0,0,1-CHOOSE(C$1004,IF(ISNUMBER(Datos!C67),AND(OR(C$1005="",Datos!C67&gt;=C$1005),OR(C$1006="",Datos!C67&lt;=C$1006)),FALSE),IF(ISNUMBER(Datos!C67),AND(Datos!C67=INT(Datos!C67),AND(OR(C$1005="",Datos!C67&gt;=C$1005),OR(C$1006="",Datos!C67&lt;=C$1006))),FALSE),OR(ISNUMBER(FIND(";"&amp;UPPER(TRIM(Datos!C67&amp;""))&amp;"=",C$1007)),ISNUMBER(FIND(";"&amp;UPPER(TRIM(Datos!C67&amp;""))&amp;";",C$1007))),OR(UPPER(TRIM(Datos!C67&amp;""))="SÍ",UPPER(TRIM(Datos!C67&amp;""))="SI",UPPER(TRIM(Datos!C67&amp;""))="NO"),IF(ISNUMBER(Datos!C67),AND(OR(C$1005="",Datos!C67&gt;=C$1005),OR(C$1006="",Datos!C67&lt;=C$1006)),FALSE),TRUE))))</f>
        <v>0.0</v>
      </c>
      <c r="D67">
        <f>IF(Datos!D67="",0,IF(AND(D$1008&lt;&gt;"",Datos!D67=D$1008),0,IF(D$1004=0,0,1-CHOOSE(D$1004,IF(ISNUMBER(Datos!D67),AND(OR(D$1005="",Datos!D67&gt;=D$1005),OR(D$1006="",Datos!D67&lt;=D$1006)),FALSE),IF(ISNUMBER(Datos!D67),AND(Datos!D67=INT(Datos!D67),AND(OR(D$1005="",Datos!D67&gt;=D$1005),OR(D$1006="",Datos!D67&lt;=D$1006))),FALSE),OR(ISNUMBER(FIND(";"&amp;UPPER(TRIM(Datos!D67&amp;""))&amp;"=",D$1007)),ISNUMBER(FIND(";"&amp;UPPER(TRIM(Datos!D67&amp;""))&amp;";",D$1007))),OR(UPPER(TRIM(Datos!D67&amp;""))="SÍ",UPPER(TRIM(Datos!D67&amp;""))="SI",UPPER(TRIM(Datos!D67&amp;""))="NO"),IF(ISNUMBER(Datos!D67),AND(OR(D$1005="",Datos!D67&gt;=D$1005),OR(D$1006="",Datos!D67&lt;=D$1006)),FALSE),TRUE))))</f>
        <v>0.0</v>
      </c>
      <c r="E67">
        <f>IF(Datos!E67="",0,IF(AND(E$1008&lt;&gt;"",Datos!E67=E$1008),0,IF(E$1004=0,0,1-CHOOSE(E$1004,IF(ISNUMBER(Datos!E67),AND(OR(E$1005="",Datos!E67&gt;=E$1005),OR(E$1006="",Datos!E67&lt;=E$1006)),FALSE),IF(ISNUMBER(Datos!E67),AND(Datos!E67=INT(Datos!E67),AND(OR(E$1005="",Datos!E67&gt;=E$1005),OR(E$1006="",Datos!E67&lt;=E$1006))),FALSE),OR(ISNUMBER(FIND(";"&amp;UPPER(TRIM(Datos!E67&amp;""))&amp;"=",E$1007)),ISNUMBER(FIND(";"&amp;UPPER(TRIM(Datos!E67&amp;""))&amp;";",E$1007))),OR(UPPER(TRIM(Datos!E67&amp;""))="SÍ",UPPER(TRIM(Datos!E67&amp;""))="SI",UPPER(TRIM(Datos!E67&amp;""))="NO"),IF(ISNUMBER(Datos!E67),AND(OR(E$1005="",Datos!E67&gt;=E$1005),OR(E$1006="",Datos!E67&lt;=E$1006)),FALSE),TRUE))))</f>
        <v>0.0</v>
      </c>
      <c r="F67">
        <f>IF(Datos!F67="",0,IF(AND(F$1008&lt;&gt;"",Datos!F67=F$1008),0,IF(F$1004=0,0,1-CHOOSE(F$1004,IF(ISNUMBER(Datos!F67),AND(OR(F$1005="",Datos!F67&gt;=F$1005),OR(F$1006="",Datos!F67&lt;=F$1006)),FALSE),IF(ISNUMBER(Datos!F67),AND(Datos!F67=INT(Datos!F67),AND(OR(F$1005="",Datos!F67&gt;=F$1005),OR(F$1006="",Datos!F67&lt;=F$1006))),FALSE),OR(ISNUMBER(FIND(";"&amp;UPPER(TRIM(Datos!F67&amp;""))&amp;"=",F$1007)),ISNUMBER(FIND(";"&amp;UPPER(TRIM(Datos!F67&amp;""))&amp;";",F$1007))),OR(UPPER(TRIM(Datos!F67&amp;""))="SÍ",UPPER(TRIM(Datos!F67&amp;""))="SI",UPPER(TRIM(Datos!F67&amp;""))="NO"),IF(ISNUMBER(Datos!F67),AND(OR(F$1005="",Datos!F67&gt;=F$1005),OR(F$1006="",Datos!F67&lt;=F$1006)),FALSE),TRUE))))</f>
        <v>0.0</v>
      </c>
      <c r="G67">
        <f>IF(Datos!G67="",0,IF(AND(G$1008&lt;&gt;"",Datos!G67=G$1008),0,IF(G$1004=0,0,1-CHOOSE(G$1004,IF(ISNUMBER(Datos!G67),AND(OR(G$1005="",Datos!G67&gt;=G$1005),OR(G$1006="",Datos!G67&lt;=G$1006)),FALSE),IF(ISNUMBER(Datos!G67),AND(Datos!G67=INT(Datos!G67),AND(OR(G$1005="",Datos!G67&gt;=G$1005),OR(G$1006="",Datos!G67&lt;=G$1006))),FALSE),OR(ISNUMBER(FIND(";"&amp;UPPER(TRIM(Datos!G67&amp;""))&amp;"=",G$1007)),ISNUMBER(FIND(";"&amp;UPPER(TRIM(Datos!G67&amp;""))&amp;";",G$1007))),OR(UPPER(TRIM(Datos!G67&amp;""))="SÍ",UPPER(TRIM(Datos!G67&amp;""))="SI",UPPER(TRIM(Datos!G67&amp;""))="NO"),IF(ISNUMBER(Datos!G67),AND(OR(G$1005="",Datos!G67&gt;=G$1005),OR(G$1006="",Datos!G67&lt;=G$1006)),FALSE),TRUE))))</f>
        <v>0.0</v>
      </c>
      <c r="H67">
        <f>IF(Datos!H67="",0,IF(AND(H$1008&lt;&gt;"",Datos!H67=H$1008),0,IF(H$1004=0,0,1-CHOOSE(H$1004,IF(ISNUMBER(Datos!H67),AND(OR(H$1005="",Datos!H67&gt;=H$1005),OR(H$1006="",Datos!H67&lt;=H$1006)),FALSE),IF(ISNUMBER(Datos!H67),AND(Datos!H67=INT(Datos!H67),AND(OR(H$1005="",Datos!H67&gt;=H$1005),OR(H$1006="",Datos!H67&lt;=H$1006))),FALSE),OR(ISNUMBER(FIND(";"&amp;UPPER(TRIM(Datos!H67&amp;""))&amp;"=",H$1007)),ISNUMBER(FIND(";"&amp;UPPER(TRIM(Datos!H67&amp;""))&amp;";",H$1007))),OR(UPPER(TRIM(Datos!H67&amp;""))="SÍ",UPPER(TRIM(Datos!H67&amp;""))="SI",UPPER(TRIM(Datos!H67&amp;""))="NO"),IF(ISNUMBER(Datos!H67),AND(OR(H$1005="",Datos!H67&gt;=H$1005),OR(H$1006="",Datos!H67&lt;=H$1006)),FALSE),TRUE))))</f>
        <v>0.0</v>
      </c>
      <c r="I67">
        <f>IF(Datos!I67="",0,IF(AND(I$1008&lt;&gt;"",Datos!I67=I$1008),0,IF(I$1004=0,0,1-CHOOSE(I$1004,IF(ISNUMBER(Datos!I67),AND(OR(I$1005="",Datos!I67&gt;=I$1005),OR(I$1006="",Datos!I67&lt;=I$1006)),FALSE),IF(ISNUMBER(Datos!I67),AND(Datos!I67=INT(Datos!I67),AND(OR(I$1005="",Datos!I67&gt;=I$1005),OR(I$1006="",Datos!I67&lt;=I$1006))),FALSE),OR(ISNUMBER(FIND(";"&amp;UPPER(TRIM(Datos!I67&amp;""))&amp;"=",I$1007)),ISNUMBER(FIND(";"&amp;UPPER(TRIM(Datos!I67&amp;""))&amp;";",I$1007))),OR(UPPER(TRIM(Datos!I67&amp;""))="SÍ",UPPER(TRIM(Datos!I67&amp;""))="SI",UPPER(TRIM(Datos!I67&amp;""))="NO"),IF(ISNUMBER(Datos!I67),AND(OR(I$1005="",Datos!I67&gt;=I$1005),OR(I$1006="",Datos!I67&lt;=I$1006)),FALSE),TRUE))))</f>
        <v>0.0</v>
      </c>
      <c r="J67">
        <f>IF(Datos!J67="",0,IF(AND(J$1008&lt;&gt;"",Datos!J67=J$1008),0,IF(J$1004=0,0,1-CHOOSE(J$1004,IF(ISNUMBER(Datos!J67),AND(OR(J$1005="",Datos!J67&gt;=J$1005),OR(J$1006="",Datos!J67&lt;=J$1006)),FALSE),IF(ISNUMBER(Datos!J67),AND(Datos!J67=INT(Datos!J67),AND(OR(J$1005="",Datos!J67&gt;=J$1005),OR(J$1006="",Datos!J67&lt;=J$1006))),FALSE),OR(ISNUMBER(FIND(";"&amp;UPPER(TRIM(Datos!J67&amp;""))&amp;"=",J$1007)),ISNUMBER(FIND(";"&amp;UPPER(TRIM(Datos!J67&amp;""))&amp;";",J$1007))),OR(UPPER(TRIM(Datos!J67&amp;""))="SÍ",UPPER(TRIM(Datos!J67&amp;""))="SI",UPPER(TRIM(Datos!J67&amp;""))="NO"),IF(ISNUMBER(Datos!J67),AND(OR(J$1005="",Datos!J67&gt;=J$1005),OR(J$1006="",Datos!J67&lt;=J$1006)),FALSE),TRUE))))</f>
        <v>0.0</v>
      </c>
      <c r="K67">
        <f>IF(Datos!K67="",0,IF(AND(K$1008&lt;&gt;"",Datos!K67=K$1008),0,IF(K$1004=0,0,1-CHOOSE(K$1004,IF(ISNUMBER(Datos!K67),AND(OR(K$1005="",Datos!K67&gt;=K$1005),OR(K$1006="",Datos!K67&lt;=K$1006)),FALSE),IF(ISNUMBER(Datos!K67),AND(Datos!K67=INT(Datos!K67),AND(OR(K$1005="",Datos!K67&gt;=K$1005),OR(K$1006="",Datos!K67&lt;=K$1006))),FALSE),OR(ISNUMBER(FIND(";"&amp;UPPER(TRIM(Datos!K67&amp;""))&amp;"=",K$1007)),ISNUMBER(FIND(";"&amp;UPPER(TRIM(Datos!K67&amp;""))&amp;";",K$1007))),OR(UPPER(TRIM(Datos!K67&amp;""))="SÍ",UPPER(TRIM(Datos!K67&amp;""))="SI",UPPER(TRIM(Datos!K67&amp;""))="NO"),IF(ISNUMBER(Datos!K67),AND(OR(K$1005="",Datos!K67&gt;=K$1005),OR(K$1006="",Datos!K67&lt;=K$1006)),FALSE),TRUE))))</f>
        <v>0.0</v>
      </c>
      <c r="L67">
        <f>IF(Datos!L67="",0,IF(AND(L$1008&lt;&gt;"",Datos!L67=L$1008),0,IF(L$1004=0,0,1-CHOOSE(L$1004,IF(ISNUMBER(Datos!L67),AND(OR(L$1005="",Datos!L67&gt;=L$1005),OR(L$1006="",Datos!L67&lt;=L$1006)),FALSE),IF(ISNUMBER(Datos!L67),AND(Datos!L67=INT(Datos!L67),AND(OR(L$1005="",Datos!L67&gt;=L$1005),OR(L$1006="",Datos!L67&lt;=L$1006))),FALSE),OR(ISNUMBER(FIND(";"&amp;UPPER(TRIM(Datos!L67&amp;""))&amp;"=",L$1007)),ISNUMBER(FIND(";"&amp;UPPER(TRIM(Datos!L67&amp;""))&amp;";",L$1007))),OR(UPPER(TRIM(Datos!L67&amp;""))="SÍ",UPPER(TRIM(Datos!L67&amp;""))="SI",UPPER(TRIM(Datos!L67&amp;""))="NO"),IF(ISNUMBER(Datos!L67),AND(OR(L$1005="",Datos!L67&gt;=L$1005),OR(L$1006="",Datos!L67&lt;=L$1006)),FALSE),TRUE))))</f>
        <v>0.0</v>
      </c>
      <c r="M67">
        <f>IF(Datos!M67="",0,IF(AND(M$1008&lt;&gt;"",Datos!M67=M$1008),0,IF(M$1004=0,0,1-CHOOSE(M$1004,IF(ISNUMBER(Datos!M67),AND(OR(M$1005="",Datos!M67&gt;=M$1005),OR(M$1006="",Datos!M67&lt;=M$1006)),FALSE),IF(ISNUMBER(Datos!M67),AND(Datos!M67=INT(Datos!M67),AND(OR(M$1005="",Datos!M67&gt;=M$1005),OR(M$1006="",Datos!M67&lt;=M$1006))),FALSE),OR(ISNUMBER(FIND(";"&amp;UPPER(TRIM(Datos!M67&amp;""))&amp;"=",M$1007)),ISNUMBER(FIND(";"&amp;UPPER(TRIM(Datos!M67&amp;""))&amp;";",M$1007))),OR(UPPER(TRIM(Datos!M67&amp;""))="SÍ",UPPER(TRIM(Datos!M67&amp;""))="SI",UPPER(TRIM(Datos!M67&amp;""))="NO"),IF(ISNUMBER(Datos!M67),AND(OR(M$1005="",Datos!M67&gt;=M$1005),OR(M$1006="",Datos!M67&lt;=M$1006)),FALSE),TRUE))))</f>
        <v>0.0</v>
      </c>
      <c r="N67">
        <f>IF(Datos!N67="",0,IF(AND(N$1008&lt;&gt;"",Datos!N67=N$1008),0,IF(N$1004=0,0,1-CHOOSE(N$1004,IF(ISNUMBER(Datos!N67),AND(OR(N$1005="",Datos!N67&gt;=N$1005),OR(N$1006="",Datos!N67&lt;=N$1006)),FALSE),IF(ISNUMBER(Datos!N67),AND(Datos!N67=INT(Datos!N67),AND(OR(N$1005="",Datos!N67&gt;=N$1005),OR(N$1006="",Datos!N67&lt;=N$1006))),FALSE),OR(ISNUMBER(FIND(";"&amp;UPPER(TRIM(Datos!N67&amp;""))&amp;"=",N$1007)),ISNUMBER(FIND(";"&amp;UPPER(TRIM(Datos!N67&amp;""))&amp;";",N$1007))),OR(UPPER(TRIM(Datos!N67&amp;""))="SÍ",UPPER(TRIM(Datos!N67&amp;""))="SI",UPPER(TRIM(Datos!N67&amp;""))="NO"),IF(ISNUMBER(Datos!N67),AND(OR(N$1005="",Datos!N67&gt;=N$1005),OR(N$1006="",Datos!N67&lt;=N$1006)),FALSE),TRUE))))</f>
        <v>0.0</v>
      </c>
      <c r="O67">
        <f>IF(Datos!O67="",0,IF(AND(O$1008&lt;&gt;"",Datos!O67=O$1008),0,IF(O$1004=0,0,1-CHOOSE(O$1004,IF(ISNUMBER(Datos!O67),AND(OR(O$1005="",Datos!O67&gt;=O$1005),OR(O$1006="",Datos!O67&lt;=O$1006)),FALSE),IF(ISNUMBER(Datos!O67),AND(Datos!O67=INT(Datos!O67),AND(OR(O$1005="",Datos!O67&gt;=O$1005),OR(O$1006="",Datos!O67&lt;=O$1006))),FALSE),OR(ISNUMBER(FIND(";"&amp;UPPER(TRIM(Datos!O67&amp;""))&amp;"=",O$1007)),ISNUMBER(FIND(";"&amp;UPPER(TRIM(Datos!O67&amp;""))&amp;";",O$1007))),OR(UPPER(TRIM(Datos!O67&amp;""))="SÍ",UPPER(TRIM(Datos!O67&amp;""))="SI",UPPER(TRIM(Datos!O67&amp;""))="NO"),IF(ISNUMBER(Datos!O67),AND(OR(O$1005="",Datos!O67&gt;=O$1005),OR(O$1006="",Datos!O67&lt;=O$1006)),FALSE),TRUE))))</f>
        <v>0.0</v>
      </c>
      <c r="P67">
        <f>IF(Datos!P67="",0,IF(AND(P$1008&lt;&gt;"",Datos!P67=P$1008),0,IF(P$1004=0,0,1-CHOOSE(P$1004,IF(ISNUMBER(Datos!P67),AND(OR(P$1005="",Datos!P67&gt;=P$1005),OR(P$1006="",Datos!P67&lt;=P$1006)),FALSE),IF(ISNUMBER(Datos!P67),AND(Datos!P67=INT(Datos!P67),AND(OR(P$1005="",Datos!P67&gt;=P$1005),OR(P$1006="",Datos!P67&lt;=P$1006))),FALSE),OR(ISNUMBER(FIND(";"&amp;UPPER(TRIM(Datos!P67&amp;""))&amp;"=",P$1007)),ISNUMBER(FIND(";"&amp;UPPER(TRIM(Datos!P67&amp;""))&amp;";",P$1007))),OR(UPPER(TRIM(Datos!P67&amp;""))="SÍ",UPPER(TRIM(Datos!P67&amp;""))="SI",UPPER(TRIM(Datos!P67&amp;""))="NO"),IF(ISNUMBER(Datos!P67),AND(OR(P$1005="",Datos!P67&gt;=P$1005),OR(P$1006="",Datos!P67&lt;=P$1006)),FALSE),TRUE))))</f>
        <v>0.0</v>
      </c>
      <c r="Q67">
        <f>IF(Datos!Q67="",0,IF(AND(Q$1008&lt;&gt;"",Datos!Q67=Q$1008),0,IF(Q$1004=0,0,1-CHOOSE(Q$1004,IF(ISNUMBER(Datos!Q67),AND(OR(Q$1005="",Datos!Q67&gt;=Q$1005),OR(Q$1006="",Datos!Q67&lt;=Q$1006)),FALSE),IF(ISNUMBER(Datos!Q67),AND(Datos!Q67=INT(Datos!Q67),AND(OR(Q$1005="",Datos!Q67&gt;=Q$1005),OR(Q$1006="",Datos!Q67&lt;=Q$1006))),FALSE),OR(ISNUMBER(FIND(";"&amp;UPPER(TRIM(Datos!Q67&amp;""))&amp;"=",Q$1007)),ISNUMBER(FIND(";"&amp;UPPER(TRIM(Datos!Q67&amp;""))&amp;";",Q$1007))),OR(UPPER(TRIM(Datos!Q67&amp;""))="SÍ",UPPER(TRIM(Datos!Q67&amp;""))="SI",UPPER(TRIM(Datos!Q67&amp;""))="NO"),IF(ISNUMBER(Datos!Q67),AND(OR(Q$1005="",Datos!Q67&gt;=Q$1005),OR(Q$1006="",Datos!Q67&lt;=Q$1006)),FALSE),TRUE))))</f>
        <v>0.0</v>
      </c>
      <c r="R67">
        <f>IF(Datos!R67="",0,IF(AND(R$1008&lt;&gt;"",Datos!R67=R$1008),0,IF(R$1004=0,0,1-CHOOSE(R$1004,IF(ISNUMBER(Datos!R67),AND(OR(R$1005="",Datos!R67&gt;=R$1005),OR(R$1006="",Datos!R67&lt;=R$1006)),FALSE),IF(ISNUMBER(Datos!R67),AND(Datos!R67=INT(Datos!R67),AND(OR(R$1005="",Datos!R67&gt;=R$1005),OR(R$1006="",Datos!R67&lt;=R$1006))),FALSE),OR(ISNUMBER(FIND(";"&amp;UPPER(TRIM(Datos!R67&amp;""))&amp;"=",R$1007)),ISNUMBER(FIND(";"&amp;UPPER(TRIM(Datos!R67&amp;""))&amp;";",R$1007))),OR(UPPER(TRIM(Datos!R67&amp;""))="SÍ",UPPER(TRIM(Datos!R67&amp;""))="SI",UPPER(TRIM(Datos!R67&amp;""))="NO"),IF(ISNUMBER(Datos!R67),AND(OR(R$1005="",Datos!R67&gt;=R$1005),OR(R$1006="",Datos!R67&lt;=R$1006)),FALSE),TRUE))))</f>
        <v>0.0</v>
      </c>
      <c r="S67">
        <f>IF(Datos!S67="",0,IF(AND(S$1008&lt;&gt;"",Datos!S67=S$1008),0,IF(S$1004=0,0,1-CHOOSE(S$1004,IF(ISNUMBER(Datos!S67),AND(OR(S$1005="",Datos!S67&gt;=S$1005),OR(S$1006="",Datos!S67&lt;=S$1006)),FALSE),IF(ISNUMBER(Datos!S67),AND(Datos!S67=INT(Datos!S67),AND(OR(S$1005="",Datos!S67&gt;=S$1005),OR(S$1006="",Datos!S67&lt;=S$1006))),FALSE),OR(ISNUMBER(FIND(";"&amp;UPPER(TRIM(Datos!S67&amp;""))&amp;"=",S$1007)),ISNUMBER(FIND(";"&amp;UPPER(TRIM(Datos!S67&amp;""))&amp;";",S$1007))),OR(UPPER(TRIM(Datos!S67&amp;""))="SÍ",UPPER(TRIM(Datos!S67&amp;""))="SI",UPPER(TRIM(Datos!S67&amp;""))="NO"),IF(ISNUMBER(Datos!S67),AND(OR(S$1005="",Datos!S67&gt;=S$1005),OR(S$1006="",Datos!S67&lt;=S$1006)),FALSE),TRUE))))</f>
        <v>0.0</v>
      </c>
      <c r="T67">
        <f>IF(Datos!T67="",0,IF(AND(T$1008&lt;&gt;"",Datos!T67=T$1008),0,IF(T$1004=0,0,1-CHOOSE(T$1004,IF(ISNUMBER(Datos!T67),AND(OR(T$1005="",Datos!T67&gt;=T$1005),OR(T$1006="",Datos!T67&lt;=T$1006)),FALSE),IF(ISNUMBER(Datos!T67),AND(Datos!T67=INT(Datos!T67),AND(OR(T$1005="",Datos!T67&gt;=T$1005),OR(T$1006="",Datos!T67&lt;=T$1006))),FALSE),OR(ISNUMBER(FIND(";"&amp;UPPER(TRIM(Datos!T67&amp;""))&amp;"=",T$1007)),ISNUMBER(FIND(";"&amp;UPPER(TRIM(Datos!T67&amp;""))&amp;";",T$1007))),OR(UPPER(TRIM(Datos!T67&amp;""))="SÍ",UPPER(TRIM(Datos!T67&amp;""))="SI",UPPER(TRIM(Datos!T67&amp;""))="NO"),IF(ISNUMBER(Datos!T67),AND(OR(T$1005="",Datos!T67&gt;=T$1005),OR(T$1006="",Datos!T67&lt;=T$1006)),FALSE),TRUE))))</f>
        <v>0.0</v>
      </c>
      <c r="U67">
        <f>IF(Datos!U67="",0,IF(AND(U$1008&lt;&gt;"",Datos!U67=U$1008),0,IF(U$1004=0,0,1-CHOOSE(U$1004,IF(ISNUMBER(Datos!U67),AND(OR(U$1005="",Datos!U67&gt;=U$1005),OR(U$1006="",Datos!U67&lt;=U$1006)),FALSE),IF(ISNUMBER(Datos!U67),AND(Datos!U67=INT(Datos!U67),AND(OR(U$1005="",Datos!U67&gt;=U$1005),OR(U$1006="",Datos!U67&lt;=U$1006))),FALSE),OR(ISNUMBER(FIND(";"&amp;UPPER(TRIM(Datos!U67&amp;""))&amp;"=",U$1007)),ISNUMBER(FIND(";"&amp;UPPER(TRIM(Datos!U67&amp;""))&amp;";",U$1007))),OR(UPPER(TRIM(Datos!U67&amp;""))="SÍ",UPPER(TRIM(Datos!U67&amp;""))="SI",UPPER(TRIM(Datos!U67&amp;""))="NO"),IF(ISNUMBER(Datos!U67),AND(OR(U$1005="",Datos!U67&gt;=U$1005),OR(U$1006="",Datos!U67&lt;=U$1006)),FALSE),TRUE))))</f>
        <v>0.0</v>
      </c>
      <c r="V67">
        <f>IF(Datos!V67="",0,IF(AND(V$1008&lt;&gt;"",Datos!V67=V$1008),0,IF(V$1004=0,0,1-CHOOSE(V$1004,IF(ISNUMBER(Datos!V67),AND(OR(V$1005="",Datos!V67&gt;=V$1005),OR(V$1006="",Datos!V67&lt;=V$1006)),FALSE),IF(ISNUMBER(Datos!V67),AND(Datos!V67=INT(Datos!V67),AND(OR(V$1005="",Datos!V67&gt;=V$1005),OR(V$1006="",Datos!V67&lt;=V$1006))),FALSE),OR(ISNUMBER(FIND(";"&amp;UPPER(TRIM(Datos!V67&amp;""))&amp;"=",V$1007)),ISNUMBER(FIND(";"&amp;UPPER(TRIM(Datos!V67&amp;""))&amp;";",V$1007))),OR(UPPER(TRIM(Datos!V67&amp;""))="SÍ",UPPER(TRIM(Datos!V67&amp;""))="SI",UPPER(TRIM(Datos!V67&amp;""))="NO"),IF(ISNUMBER(Datos!V67),AND(OR(V$1005="",Datos!V67&gt;=V$1005),OR(V$1006="",Datos!V67&lt;=V$1006)),FALSE),TRUE))))</f>
        <v>0.0</v>
      </c>
      <c r="W67">
        <f>IF(Datos!W67="",0,IF(AND(W$1008&lt;&gt;"",Datos!W67=W$1008),0,IF(W$1004=0,0,1-CHOOSE(W$1004,IF(ISNUMBER(Datos!W67),AND(OR(W$1005="",Datos!W67&gt;=W$1005),OR(W$1006="",Datos!W67&lt;=W$1006)),FALSE),IF(ISNUMBER(Datos!W67),AND(Datos!W67=INT(Datos!W67),AND(OR(W$1005="",Datos!W67&gt;=W$1005),OR(W$1006="",Datos!W67&lt;=W$1006))),FALSE),OR(ISNUMBER(FIND(";"&amp;UPPER(TRIM(Datos!W67&amp;""))&amp;"=",W$1007)),ISNUMBER(FIND(";"&amp;UPPER(TRIM(Datos!W67&amp;""))&amp;";",W$1007))),OR(UPPER(TRIM(Datos!W67&amp;""))="SÍ",UPPER(TRIM(Datos!W67&amp;""))="SI",UPPER(TRIM(Datos!W67&amp;""))="NO"),IF(ISNUMBER(Datos!W67),AND(OR(W$1005="",Datos!W67&gt;=W$1005),OR(W$1006="",Datos!W67&lt;=W$1006)),FALSE),TRUE))))</f>
        <v>0.0</v>
      </c>
      <c r="X67">
        <f>IF(Datos!X67="",0,IF(AND(X$1008&lt;&gt;"",Datos!X67=X$1008),0,IF(X$1004=0,0,1-CHOOSE(X$1004,IF(ISNUMBER(Datos!X67),AND(OR(X$1005="",Datos!X67&gt;=X$1005),OR(X$1006="",Datos!X67&lt;=X$1006)),FALSE),IF(ISNUMBER(Datos!X67),AND(Datos!X67=INT(Datos!X67),AND(OR(X$1005="",Datos!X67&gt;=X$1005),OR(X$1006="",Datos!X67&lt;=X$1006))),FALSE),OR(ISNUMBER(FIND(";"&amp;UPPER(TRIM(Datos!X67&amp;""))&amp;"=",X$1007)),ISNUMBER(FIND(";"&amp;UPPER(TRIM(Datos!X67&amp;""))&amp;";",X$1007))),OR(UPPER(TRIM(Datos!X67&amp;""))="SÍ",UPPER(TRIM(Datos!X67&amp;""))="SI",UPPER(TRIM(Datos!X67&amp;""))="NO"),IF(ISNUMBER(Datos!X67),AND(OR(X$1005="",Datos!X67&gt;=X$1005),OR(X$1006="",Datos!X67&lt;=X$1006)),FALSE),TRUE))))</f>
        <v>0.0</v>
      </c>
      <c r="Y67">
        <f>IF(Datos!Y67="",0,IF(AND(Y$1008&lt;&gt;"",Datos!Y67=Y$1008),0,IF(Y$1004=0,0,1-CHOOSE(Y$1004,IF(ISNUMBER(Datos!Y67),AND(OR(Y$1005="",Datos!Y67&gt;=Y$1005),OR(Y$1006="",Datos!Y67&lt;=Y$1006)),FALSE),IF(ISNUMBER(Datos!Y67),AND(Datos!Y67=INT(Datos!Y67),AND(OR(Y$1005="",Datos!Y67&gt;=Y$1005),OR(Y$1006="",Datos!Y67&lt;=Y$1006))),FALSE),OR(ISNUMBER(FIND(";"&amp;UPPER(TRIM(Datos!Y67&amp;""))&amp;"=",Y$1007)),ISNUMBER(FIND(";"&amp;UPPER(TRIM(Datos!Y67&amp;""))&amp;";",Y$1007))),OR(UPPER(TRIM(Datos!Y67&amp;""))="SÍ",UPPER(TRIM(Datos!Y67&amp;""))="SI",UPPER(TRIM(Datos!Y67&amp;""))="NO"),IF(ISNUMBER(Datos!Y67),AND(OR(Y$1005="",Datos!Y67&gt;=Y$1005),OR(Y$1006="",Datos!Y67&lt;=Y$1006)),FALSE),TRUE))))</f>
        <v>0.0</v>
      </c>
      <c r="Z67">
        <f>IF(Datos!Z67="",0,IF(AND(Z$1008&lt;&gt;"",Datos!Z67=Z$1008),0,IF(Z$1004=0,0,1-CHOOSE(Z$1004,IF(ISNUMBER(Datos!Z67),AND(OR(Z$1005="",Datos!Z67&gt;=Z$1005),OR(Z$1006="",Datos!Z67&lt;=Z$1006)),FALSE),IF(ISNUMBER(Datos!Z67),AND(Datos!Z67=INT(Datos!Z67),AND(OR(Z$1005="",Datos!Z67&gt;=Z$1005),OR(Z$1006="",Datos!Z67&lt;=Z$1006))),FALSE),OR(ISNUMBER(FIND(";"&amp;UPPER(TRIM(Datos!Z67&amp;""))&amp;"=",Z$1007)),ISNUMBER(FIND(";"&amp;UPPER(TRIM(Datos!Z67&amp;""))&amp;";",Z$1007))),OR(UPPER(TRIM(Datos!Z67&amp;""))="SÍ",UPPER(TRIM(Datos!Z67&amp;""))="SI",UPPER(TRIM(Datos!Z67&amp;""))="NO"),IF(ISNUMBER(Datos!Z67),AND(OR(Z$1005="",Datos!Z67&gt;=Z$1005),OR(Z$1006="",Datos!Z67&lt;=Z$1006)),FALSE),TRUE))))</f>
        <v>0.0</v>
      </c>
      <c r="AA67">
        <f>IF(Datos!AA67="",0,IF(AND(AA$1008&lt;&gt;"",Datos!AA67=AA$1008),0,IF(AA$1004=0,0,1-CHOOSE(AA$1004,IF(ISNUMBER(Datos!AA67),AND(OR(AA$1005="",Datos!AA67&gt;=AA$1005),OR(AA$1006="",Datos!AA67&lt;=AA$1006)),FALSE),IF(ISNUMBER(Datos!AA67),AND(Datos!AA67=INT(Datos!AA67),AND(OR(AA$1005="",Datos!AA67&gt;=AA$1005),OR(AA$1006="",Datos!AA67&lt;=AA$1006))),FALSE),OR(ISNUMBER(FIND(";"&amp;UPPER(TRIM(Datos!AA67&amp;""))&amp;"=",AA$1007)),ISNUMBER(FIND(";"&amp;UPPER(TRIM(Datos!AA67&amp;""))&amp;";",AA$1007))),OR(UPPER(TRIM(Datos!AA67&amp;""))="SÍ",UPPER(TRIM(Datos!AA67&amp;""))="SI",UPPER(TRIM(Datos!AA67&amp;""))="NO"),IF(ISNUMBER(Datos!AA67),AND(OR(AA$1005="",Datos!AA67&gt;=AA$1005),OR(AA$1006="",Datos!AA67&lt;=AA$1006)),FALSE),TRUE))))</f>
        <v>0.0</v>
      </c>
      <c r="AB67">
        <f>IF(Datos!AB67="",0,IF(AND(AB$1008&lt;&gt;"",Datos!AB67=AB$1008),0,IF(AB$1004=0,0,1-CHOOSE(AB$1004,IF(ISNUMBER(Datos!AB67),AND(OR(AB$1005="",Datos!AB67&gt;=AB$1005),OR(AB$1006="",Datos!AB67&lt;=AB$1006)),FALSE),IF(ISNUMBER(Datos!AB67),AND(Datos!AB67=INT(Datos!AB67),AND(OR(AB$1005="",Datos!AB67&gt;=AB$1005),OR(AB$1006="",Datos!AB67&lt;=AB$1006))),FALSE),OR(ISNUMBER(FIND(";"&amp;UPPER(TRIM(Datos!AB67&amp;""))&amp;"=",AB$1007)),ISNUMBER(FIND(";"&amp;UPPER(TRIM(Datos!AB67&amp;""))&amp;";",AB$1007))),OR(UPPER(TRIM(Datos!AB67&amp;""))="SÍ",UPPER(TRIM(Datos!AB67&amp;""))="SI",UPPER(TRIM(Datos!AB67&amp;""))="NO"),IF(ISNUMBER(Datos!AB67),AND(OR(AB$1005="",Datos!AB67&gt;=AB$1005),OR(AB$1006="",Datos!AB67&lt;=AB$1006)),FALSE),TRUE))))</f>
        <v>0.0</v>
      </c>
      <c r="AC67">
        <f>IF(Datos!AC67="",0,IF(AND(AC$1008&lt;&gt;"",Datos!AC67=AC$1008),0,IF(AC$1004=0,0,1-CHOOSE(AC$1004,IF(ISNUMBER(Datos!AC67),AND(OR(AC$1005="",Datos!AC67&gt;=AC$1005),OR(AC$1006="",Datos!AC67&lt;=AC$1006)),FALSE),IF(ISNUMBER(Datos!AC67),AND(Datos!AC67=INT(Datos!AC67),AND(OR(AC$1005="",Datos!AC67&gt;=AC$1005),OR(AC$1006="",Datos!AC67&lt;=AC$1006))),FALSE),OR(ISNUMBER(FIND(";"&amp;UPPER(TRIM(Datos!AC67&amp;""))&amp;"=",AC$1007)),ISNUMBER(FIND(";"&amp;UPPER(TRIM(Datos!AC67&amp;""))&amp;";",AC$1007))),OR(UPPER(TRIM(Datos!AC67&amp;""))="SÍ",UPPER(TRIM(Datos!AC67&amp;""))="SI",UPPER(TRIM(Datos!AC67&amp;""))="NO"),IF(ISNUMBER(Datos!AC67),AND(OR(AC$1005="",Datos!AC67&gt;=AC$1005),OR(AC$1006="",Datos!AC67&lt;=AC$1006)),FALSE),TRUE))))</f>
        <v>0.0</v>
      </c>
      <c r="AD67">
        <f>IF(Datos!AD67="",0,IF(AND(AD$1008&lt;&gt;"",Datos!AD67=AD$1008),0,IF(AD$1004=0,0,1-CHOOSE(AD$1004,IF(ISNUMBER(Datos!AD67),AND(OR(AD$1005="",Datos!AD67&gt;=AD$1005),OR(AD$1006="",Datos!AD67&lt;=AD$1006)),FALSE),IF(ISNUMBER(Datos!AD67),AND(Datos!AD67=INT(Datos!AD67),AND(OR(AD$1005="",Datos!AD67&gt;=AD$1005),OR(AD$1006="",Datos!AD67&lt;=AD$1006))),FALSE),OR(ISNUMBER(FIND(";"&amp;UPPER(TRIM(Datos!AD67&amp;""))&amp;"=",AD$1007)),ISNUMBER(FIND(";"&amp;UPPER(TRIM(Datos!AD67&amp;""))&amp;";",AD$1007))),OR(UPPER(TRIM(Datos!AD67&amp;""))="SÍ",UPPER(TRIM(Datos!AD67&amp;""))="SI",UPPER(TRIM(Datos!AD67&amp;""))="NO"),IF(ISNUMBER(Datos!AD67),AND(OR(AD$1005="",Datos!AD67&gt;=AD$1005),OR(AD$1006="",Datos!AD67&lt;=AD$1006)),FALSE),TRUE))))</f>
        <v>0.0</v>
      </c>
      <c r="AE67">
        <f>IF(Datos!AE67="",0,IF(AND(AE$1008&lt;&gt;"",Datos!AE67=AE$1008),0,IF(AE$1004=0,0,1-CHOOSE(AE$1004,IF(ISNUMBER(Datos!AE67),AND(OR(AE$1005="",Datos!AE67&gt;=AE$1005),OR(AE$1006="",Datos!AE67&lt;=AE$1006)),FALSE),IF(ISNUMBER(Datos!AE67),AND(Datos!AE67=INT(Datos!AE67),AND(OR(AE$1005="",Datos!AE67&gt;=AE$1005),OR(AE$1006="",Datos!AE67&lt;=AE$1006))),FALSE),OR(ISNUMBER(FIND(";"&amp;UPPER(TRIM(Datos!AE67&amp;""))&amp;"=",AE$1007)),ISNUMBER(FIND(";"&amp;UPPER(TRIM(Datos!AE67&amp;""))&amp;";",AE$1007))),OR(UPPER(TRIM(Datos!AE67&amp;""))="SÍ",UPPER(TRIM(Datos!AE67&amp;""))="SI",UPPER(TRIM(Datos!AE67&amp;""))="NO"),IF(ISNUMBER(Datos!AE67),AND(OR(AE$1005="",Datos!AE67&gt;=AE$1005),OR(AE$1006="",Datos!AE67&lt;=AE$1006)),FALSE),TRUE))))</f>
        <v>0.0</v>
      </c>
    </row>
    <row r="68" spans="2:31">
      <c r="B68">
        <f>IF(Datos!B68="",0,IF(AND(B$1008&lt;&gt;"",Datos!B68=B$1008),0,IF(B$1004=0,0,1-CHOOSE(B$1004,IF(ISNUMBER(Datos!B68),AND(OR(B$1005="",Datos!B68&gt;=B$1005),OR(B$1006="",Datos!B68&lt;=B$1006)),FALSE),IF(ISNUMBER(Datos!B68),AND(Datos!B68=INT(Datos!B68),AND(OR(B$1005="",Datos!B68&gt;=B$1005),OR(B$1006="",Datos!B68&lt;=B$1006))),FALSE),OR(ISNUMBER(FIND(";"&amp;UPPER(TRIM(Datos!B68&amp;""))&amp;"=",B$1007)),ISNUMBER(FIND(";"&amp;UPPER(TRIM(Datos!B68&amp;""))&amp;";",B$1007))),OR(UPPER(TRIM(Datos!B68&amp;""))="SÍ",UPPER(TRIM(Datos!B68&amp;""))="SI",UPPER(TRIM(Datos!B68&amp;""))="NO"),IF(ISNUMBER(Datos!B68),AND(OR(B$1005="",Datos!B68&gt;=B$1005),OR(B$1006="",Datos!B68&lt;=B$1006)),FALSE),TRUE))))</f>
        <v>0.0</v>
      </c>
      <c r="C68">
        <f>IF(Datos!C68="",0,IF(AND(C$1008&lt;&gt;"",Datos!C68=C$1008),0,IF(C$1004=0,0,1-CHOOSE(C$1004,IF(ISNUMBER(Datos!C68),AND(OR(C$1005="",Datos!C68&gt;=C$1005),OR(C$1006="",Datos!C68&lt;=C$1006)),FALSE),IF(ISNUMBER(Datos!C68),AND(Datos!C68=INT(Datos!C68),AND(OR(C$1005="",Datos!C68&gt;=C$1005),OR(C$1006="",Datos!C68&lt;=C$1006))),FALSE),OR(ISNUMBER(FIND(";"&amp;UPPER(TRIM(Datos!C68&amp;""))&amp;"=",C$1007)),ISNUMBER(FIND(";"&amp;UPPER(TRIM(Datos!C68&amp;""))&amp;";",C$1007))),OR(UPPER(TRIM(Datos!C68&amp;""))="SÍ",UPPER(TRIM(Datos!C68&amp;""))="SI",UPPER(TRIM(Datos!C68&amp;""))="NO"),IF(ISNUMBER(Datos!C68),AND(OR(C$1005="",Datos!C68&gt;=C$1005),OR(C$1006="",Datos!C68&lt;=C$1006)),FALSE),TRUE))))</f>
        <v>0.0</v>
      </c>
      <c r="D68">
        <f>IF(Datos!D68="",0,IF(AND(D$1008&lt;&gt;"",Datos!D68=D$1008),0,IF(D$1004=0,0,1-CHOOSE(D$1004,IF(ISNUMBER(Datos!D68),AND(OR(D$1005="",Datos!D68&gt;=D$1005),OR(D$1006="",Datos!D68&lt;=D$1006)),FALSE),IF(ISNUMBER(Datos!D68),AND(Datos!D68=INT(Datos!D68),AND(OR(D$1005="",Datos!D68&gt;=D$1005),OR(D$1006="",Datos!D68&lt;=D$1006))),FALSE),OR(ISNUMBER(FIND(";"&amp;UPPER(TRIM(Datos!D68&amp;""))&amp;"=",D$1007)),ISNUMBER(FIND(";"&amp;UPPER(TRIM(Datos!D68&amp;""))&amp;";",D$1007))),OR(UPPER(TRIM(Datos!D68&amp;""))="SÍ",UPPER(TRIM(Datos!D68&amp;""))="SI",UPPER(TRIM(Datos!D68&amp;""))="NO"),IF(ISNUMBER(Datos!D68),AND(OR(D$1005="",Datos!D68&gt;=D$1005),OR(D$1006="",Datos!D68&lt;=D$1006)),FALSE),TRUE))))</f>
        <v>0.0</v>
      </c>
      <c r="E68">
        <f>IF(Datos!E68="",0,IF(AND(E$1008&lt;&gt;"",Datos!E68=E$1008),0,IF(E$1004=0,0,1-CHOOSE(E$1004,IF(ISNUMBER(Datos!E68),AND(OR(E$1005="",Datos!E68&gt;=E$1005),OR(E$1006="",Datos!E68&lt;=E$1006)),FALSE),IF(ISNUMBER(Datos!E68),AND(Datos!E68=INT(Datos!E68),AND(OR(E$1005="",Datos!E68&gt;=E$1005),OR(E$1006="",Datos!E68&lt;=E$1006))),FALSE),OR(ISNUMBER(FIND(";"&amp;UPPER(TRIM(Datos!E68&amp;""))&amp;"=",E$1007)),ISNUMBER(FIND(";"&amp;UPPER(TRIM(Datos!E68&amp;""))&amp;";",E$1007))),OR(UPPER(TRIM(Datos!E68&amp;""))="SÍ",UPPER(TRIM(Datos!E68&amp;""))="SI",UPPER(TRIM(Datos!E68&amp;""))="NO"),IF(ISNUMBER(Datos!E68),AND(OR(E$1005="",Datos!E68&gt;=E$1005),OR(E$1006="",Datos!E68&lt;=E$1006)),FALSE),TRUE))))</f>
        <v>0.0</v>
      </c>
      <c r="F68">
        <f>IF(Datos!F68="",0,IF(AND(F$1008&lt;&gt;"",Datos!F68=F$1008),0,IF(F$1004=0,0,1-CHOOSE(F$1004,IF(ISNUMBER(Datos!F68),AND(OR(F$1005="",Datos!F68&gt;=F$1005),OR(F$1006="",Datos!F68&lt;=F$1006)),FALSE),IF(ISNUMBER(Datos!F68),AND(Datos!F68=INT(Datos!F68),AND(OR(F$1005="",Datos!F68&gt;=F$1005),OR(F$1006="",Datos!F68&lt;=F$1006))),FALSE),OR(ISNUMBER(FIND(";"&amp;UPPER(TRIM(Datos!F68&amp;""))&amp;"=",F$1007)),ISNUMBER(FIND(";"&amp;UPPER(TRIM(Datos!F68&amp;""))&amp;";",F$1007))),OR(UPPER(TRIM(Datos!F68&amp;""))="SÍ",UPPER(TRIM(Datos!F68&amp;""))="SI",UPPER(TRIM(Datos!F68&amp;""))="NO"),IF(ISNUMBER(Datos!F68),AND(OR(F$1005="",Datos!F68&gt;=F$1005),OR(F$1006="",Datos!F68&lt;=F$1006)),FALSE),TRUE))))</f>
        <v>0.0</v>
      </c>
      <c r="G68">
        <f>IF(Datos!G68="",0,IF(AND(G$1008&lt;&gt;"",Datos!G68=G$1008),0,IF(G$1004=0,0,1-CHOOSE(G$1004,IF(ISNUMBER(Datos!G68),AND(OR(G$1005="",Datos!G68&gt;=G$1005),OR(G$1006="",Datos!G68&lt;=G$1006)),FALSE),IF(ISNUMBER(Datos!G68),AND(Datos!G68=INT(Datos!G68),AND(OR(G$1005="",Datos!G68&gt;=G$1005),OR(G$1006="",Datos!G68&lt;=G$1006))),FALSE),OR(ISNUMBER(FIND(";"&amp;UPPER(TRIM(Datos!G68&amp;""))&amp;"=",G$1007)),ISNUMBER(FIND(";"&amp;UPPER(TRIM(Datos!G68&amp;""))&amp;";",G$1007))),OR(UPPER(TRIM(Datos!G68&amp;""))="SÍ",UPPER(TRIM(Datos!G68&amp;""))="SI",UPPER(TRIM(Datos!G68&amp;""))="NO"),IF(ISNUMBER(Datos!G68),AND(OR(G$1005="",Datos!G68&gt;=G$1005),OR(G$1006="",Datos!G68&lt;=G$1006)),FALSE),TRUE))))</f>
        <v>0.0</v>
      </c>
      <c r="H68">
        <f>IF(Datos!H68="",0,IF(AND(H$1008&lt;&gt;"",Datos!H68=H$1008),0,IF(H$1004=0,0,1-CHOOSE(H$1004,IF(ISNUMBER(Datos!H68),AND(OR(H$1005="",Datos!H68&gt;=H$1005),OR(H$1006="",Datos!H68&lt;=H$1006)),FALSE),IF(ISNUMBER(Datos!H68),AND(Datos!H68=INT(Datos!H68),AND(OR(H$1005="",Datos!H68&gt;=H$1005),OR(H$1006="",Datos!H68&lt;=H$1006))),FALSE),OR(ISNUMBER(FIND(";"&amp;UPPER(TRIM(Datos!H68&amp;""))&amp;"=",H$1007)),ISNUMBER(FIND(";"&amp;UPPER(TRIM(Datos!H68&amp;""))&amp;";",H$1007))),OR(UPPER(TRIM(Datos!H68&amp;""))="SÍ",UPPER(TRIM(Datos!H68&amp;""))="SI",UPPER(TRIM(Datos!H68&amp;""))="NO"),IF(ISNUMBER(Datos!H68),AND(OR(H$1005="",Datos!H68&gt;=H$1005),OR(H$1006="",Datos!H68&lt;=H$1006)),FALSE),TRUE))))</f>
        <v>0.0</v>
      </c>
      <c r="I68">
        <f>IF(Datos!I68="",0,IF(AND(I$1008&lt;&gt;"",Datos!I68=I$1008),0,IF(I$1004=0,0,1-CHOOSE(I$1004,IF(ISNUMBER(Datos!I68),AND(OR(I$1005="",Datos!I68&gt;=I$1005),OR(I$1006="",Datos!I68&lt;=I$1006)),FALSE),IF(ISNUMBER(Datos!I68),AND(Datos!I68=INT(Datos!I68),AND(OR(I$1005="",Datos!I68&gt;=I$1005),OR(I$1006="",Datos!I68&lt;=I$1006))),FALSE),OR(ISNUMBER(FIND(";"&amp;UPPER(TRIM(Datos!I68&amp;""))&amp;"=",I$1007)),ISNUMBER(FIND(";"&amp;UPPER(TRIM(Datos!I68&amp;""))&amp;";",I$1007))),OR(UPPER(TRIM(Datos!I68&amp;""))="SÍ",UPPER(TRIM(Datos!I68&amp;""))="SI",UPPER(TRIM(Datos!I68&amp;""))="NO"),IF(ISNUMBER(Datos!I68),AND(OR(I$1005="",Datos!I68&gt;=I$1005),OR(I$1006="",Datos!I68&lt;=I$1006)),FALSE),TRUE))))</f>
        <v>0.0</v>
      </c>
      <c r="J68">
        <f>IF(Datos!J68="",0,IF(AND(J$1008&lt;&gt;"",Datos!J68=J$1008),0,IF(J$1004=0,0,1-CHOOSE(J$1004,IF(ISNUMBER(Datos!J68),AND(OR(J$1005="",Datos!J68&gt;=J$1005),OR(J$1006="",Datos!J68&lt;=J$1006)),FALSE),IF(ISNUMBER(Datos!J68),AND(Datos!J68=INT(Datos!J68),AND(OR(J$1005="",Datos!J68&gt;=J$1005),OR(J$1006="",Datos!J68&lt;=J$1006))),FALSE),OR(ISNUMBER(FIND(";"&amp;UPPER(TRIM(Datos!J68&amp;""))&amp;"=",J$1007)),ISNUMBER(FIND(";"&amp;UPPER(TRIM(Datos!J68&amp;""))&amp;";",J$1007))),OR(UPPER(TRIM(Datos!J68&amp;""))="SÍ",UPPER(TRIM(Datos!J68&amp;""))="SI",UPPER(TRIM(Datos!J68&amp;""))="NO"),IF(ISNUMBER(Datos!J68),AND(OR(J$1005="",Datos!J68&gt;=J$1005),OR(J$1006="",Datos!J68&lt;=J$1006)),FALSE),TRUE))))</f>
        <v>0.0</v>
      </c>
      <c r="K68">
        <f>IF(Datos!K68="",0,IF(AND(K$1008&lt;&gt;"",Datos!K68=K$1008),0,IF(K$1004=0,0,1-CHOOSE(K$1004,IF(ISNUMBER(Datos!K68),AND(OR(K$1005="",Datos!K68&gt;=K$1005),OR(K$1006="",Datos!K68&lt;=K$1006)),FALSE),IF(ISNUMBER(Datos!K68),AND(Datos!K68=INT(Datos!K68),AND(OR(K$1005="",Datos!K68&gt;=K$1005),OR(K$1006="",Datos!K68&lt;=K$1006))),FALSE),OR(ISNUMBER(FIND(";"&amp;UPPER(TRIM(Datos!K68&amp;""))&amp;"=",K$1007)),ISNUMBER(FIND(";"&amp;UPPER(TRIM(Datos!K68&amp;""))&amp;";",K$1007))),OR(UPPER(TRIM(Datos!K68&amp;""))="SÍ",UPPER(TRIM(Datos!K68&amp;""))="SI",UPPER(TRIM(Datos!K68&amp;""))="NO"),IF(ISNUMBER(Datos!K68),AND(OR(K$1005="",Datos!K68&gt;=K$1005),OR(K$1006="",Datos!K68&lt;=K$1006)),FALSE),TRUE))))</f>
        <v>0.0</v>
      </c>
      <c r="L68">
        <f>IF(Datos!L68="",0,IF(AND(L$1008&lt;&gt;"",Datos!L68=L$1008),0,IF(L$1004=0,0,1-CHOOSE(L$1004,IF(ISNUMBER(Datos!L68),AND(OR(L$1005="",Datos!L68&gt;=L$1005),OR(L$1006="",Datos!L68&lt;=L$1006)),FALSE),IF(ISNUMBER(Datos!L68),AND(Datos!L68=INT(Datos!L68),AND(OR(L$1005="",Datos!L68&gt;=L$1005),OR(L$1006="",Datos!L68&lt;=L$1006))),FALSE),OR(ISNUMBER(FIND(";"&amp;UPPER(TRIM(Datos!L68&amp;""))&amp;"=",L$1007)),ISNUMBER(FIND(";"&amp;UPPER(TRIM(Datos!L68&amp;""))&amp;";",L$1007))),OR(UPPER(TRIM(Datos!L68&amp;""))="SÍ",UPPER(TRIM(Datos!L68&amp;""))="SI",UPPER(TRIM(Datos!L68&amp;""))="NO"),IF(ISNUMBER(Datos!L68),AND(OR(L$1005="",Datos!L68&gt;=L$1005),OR(L$1006="",Datos!L68&lt;=L$1006)),FALSE),TRUE))))</f>
        <v>0.0</v>
      </c>
      <c r="M68">
        <f>IF(Datos!M68="",0,IF(AND(M$1008&lt;&gt;"",Datos!M68=M$1008),0,IF(M$1004=0,0,1-CHOOSE(M$1004,IF(ISNUMBER(Datos!M68),AND(OR(M$1005="",Datos!M68&gt;=M$1005),OR(M$1006="",Datos!M68&lt;=M$1006)),FALSE),IF(ISNUMBER(Datos!M68),AND(Datos!M68=INT(Datos!M68),AND(OR(M$1005="",Datos!M68&gt;=M$1005),OR(M$1006="",Datos!M68&lt;=M$1006))),FALSE),OR(ISNUMBER(FIND(";"&amp;UPPER(TRIM(Datos!M68&amp;""))&amp;"=",M$1007)),ISNUMBER(FIND(";"&amp;UPPER(TRIM(Datos!M68&amp;""))&amp;";",M$1007))),OR(UPPER(TRIM(Datos!M68&amp;""))="SÍ",UPPER(TRIM(Datos!M68&amp;""))="SI",UPPER(TRIM(Datos!M68&amp;""))="NO"),IF(ISNUMBER(Datos!M68),AND(OR(M$1005="",Datos!M68&gt;=M$1005),OR(M$1006="",Datos!M68&lt;=M$1006)),FALSE),TRUE))))</f>
        <v>0.0</v>
      </c>
      <c r="N68">
        <f>IF(Datos!N68="",0,IF(AND(N$1008&lt;&gt;"",Datos!N68=N$1008),0,IF(N$1004=0,0,1-CHOOSE(N$1004,IF(ISNUMBER(Datos!N68),AND(OR(N$1005="",Datos!N68&gt;=N$1005),OR(N$1006="",Datos!N68&lt;=N$1006)),FALSE),IF(ISNUMBER(Datos!N68),AND(Datos!N68=INT(Datos!N68),AND(OR(N$1005="",Datos!N68&gt;=N$1005),OR(N$1006="",Datos!N68&lt;=N$1006))),FALSE),OR(ISNUMBER(FIND(";"&amp;UPPER(TRIM(Datos!N68&amp;""))&amp;"=",N$1007)),ISNUMBER(FIND(";"&amp;UPPER(TRIM(Datos!N68&amp;""))&amp;";",N$1007))),OR(UPPER(TRIM(Datos!N68&amp;""))="SÍ",UPPER(TRIM(Datos!N68&amp;""))="SI",UPPER(TRIM(Datos!N68&amp;""))="NO"),IF(ISNUMBER(Datos!N68),AND(OR(N$1005="",Datos!N68&gt;=N$1005),OR(N$1006="",Datos!N68&lt;=N$1006)),FALSE),TRUE))))</f>
        <v>0.0</v>
      </c>
      <c r="O68">
        <f>IF(Datos!O68="",0,IF(AND(O$1008&lt;&gt;"",Datos!O68=O$1008),0,IF(O$1004=0,0,1-CHOOSE(O$1004,IF(ISNUMBER(Datos!O68),AND(OR(O$1005="",Datos!O68&gt;=O$1005),OR(O$1006="",Datos!O68&lt;=O$1006)),FALSE),IF(ISNUMBER(Datos!O68),AND(Datos!O68=INT(Datos!O68),AND(OR(O$1005="",Datos!O68&gt;=O$1005),OR(O$1006="",Datos!O68&lt;=O$1006))),FALSE),OR(ISNUMBER(FIND(";"&amp;UPPER(TRIM(Datos!O68&amp;""))&amp;"=",O$1007)),ISNUMBER(FIND(";"&amp;UPPER(TRIM(Datos!O68&amp;""))&amp;";",O$1007))),OR(UPPER(TRIM(Datos!O68&amp;""))="SÍ",UPPER(TRIM(Datos!O68&amp;""))="SI",UPPER(TRIM(Datos!O68&amp;""))="NO"),IF(ISNUMBER(Datos!O68),AND(OR(O$1005="",Datos!O68&gt;=O$1005),OR(O$1006="",Datos!O68&lt;=O$1006)),FALSE),TRUE))))</f>
        <v>0.0</v>
      </c>
      <c r="P68">
        <f>IF(Datos!P68="",0,IF(AND(P$1008&lt;&gt;"",Datos!P68=P$1008),0,IF(P$1004=0,0,1-CHOOSE(P$1004,IF(ISNUMBER(Datos!P68),AND(OR(P$1005="",Datos!P68&gt;=P$1005),OR(P$1006="",Datos!P68&lt;=P$1006)),FALSE),IF(ISNUMBER(Datos!P68),AND(Datos!P68=INT(Datos!P68),AND(OR(P$1005="",Datos!P68&gt;=P$1005),OR(P$1006="",Datos!P68&lt;=P$1006))),FALSE),OR(ISNUMBER(FIND(";"&amp;UPPER(TRIM(Datos!P68&amp;""))&amp;"=",P$1007)),ISNUMBER(FIND(";"&amp;UPPER(TRIM(Datos!P68&amp;""))&amp;";",P$1007))),OR(UPPER(TRIM(Datos!P68&amp;""))="SÍ",UPPER(TRIM(Datos!P68&amp;""))="SI",UPPER(TRIM(Datos!P68&amp;""))="NO"),IF(ISNUMBER(Datos!P68),AND(OR(P$1005="",Datos!P68&gt;=P$1005),OR(P$1006="",Datos!P68&lt;=P$1006)),FALSE),TRUE))))</f>
        <v>0.0</v>
      </c>
      <c r="Q68">
        <f>IF(Datos!Q68="",0,IF(AND(Q$1008&lt;&gt;"",Datos!Q68=Q$1008),0,IF(Q$1004=0,0,1-CHOOSE(Q$1004,IF(ISNUMBER(Datos!Q68),AND(OR(Q$1005="",Datos!Q68&gt;=Q$1005),OR(Q$1006="",Datos!Q68&lt;=Q$1006)),FALSE),IF(ISNUMBER(Datos!Q68),AND(Datos!Q68=INT(Datos!Q68),AND(OR(Q$1005="",Datos!Q68&gt;=Q$1005),OR(Q$1006="",Datos!Q68&lt;=Q$1006))),FALSE),OR(ISNUMBER(FIND(";"&amp;UPPER(TRIM(Datos!Q68&amp;""))&amp;"=",Q$1007)),ISNUMBER(FIND(";"&amp;UPPER(TRIM(Datos!Q68&amp;""))&amp;";",Q$1007))),OR(UPPER(TRIM(Datos!Q68&amp;""))="SÍ",UPPER(TRIM(Datos!Q68&amp;""))="SI",UPPER(TRIM(Datos!Q68&amp;""))="NO"),IF(ISNUMBER(Datos!Q68),AND(OR(Q$1005="",Datos!Q68&gt;=Q$1005),OR(Q$1006="",Datos!Q68&lt;=Q$1006)),FALSE),TRUE))))</f>
        <v>0.0</v>
      </c>
      <c r="R68">
        <f>IF(Datos!R68="",0,IF(AND(R$1008&lt;&gt;"",Datos!R68=R$1008),0,IF(R$1004=0,0,1-CHOOSE(R$1004,IF(ISNUMBER(Datos!R68),AND(OR(R$1005="",Datos!R68&gt;=R$1005),OR(R$1006="",Datos!R68&lt;=R$1006)),FALSE),IF(ISNUMBER(Datos!R68),AND(Datos!R68=INT(Datos!R68),AND(OR(R$1005="",Datos!R68&gt;=R$1005),OR(R$1006="",Datos!R68&lt;=R$1006))),FALSE),OR(ISNUMBER(FIND(";"&amp;UPPER(TRIM(Datos!R68&amp;""))&amp;"=",R$1007)),ISNUMBER(FIND(";"&amp;UPPER(TRIM(Datos!R68&amp;""))&amp;";",R$1007))),OR(UPPER(TRIM(Datos!R68&amp;""))="SÍ",UPPER(TRIM(Datos!R68&amp;""))="SI",UPPER(TRIM(Datos!R68&amp;""))="NO"),IF(ISNUMBER(Datos!R68),AND(OR(R$1005="",Datos!R68&gt;=R$1005),OR(R$1006="",Datos!R68&lt;=R$1006)),FALSE),TRUE))))</f>
        <v>0.0</v>
      </c>
      <c r="S68">
        <f>IF(Datos!S68="",0,IF(AND(S$1008&lt;&gt;"",Datos!S68=S$1008),0,IF(S$1004=0,0,1-CHOOSE(S$1004,IF(ISNUMBER(Datos!S68),AND(OR(S$1005="",Datos!S68&gt;=S$1005),OR(S$1006="",Datos!S68&lt;=S$1006)),FALSE),IF(ISNUMBER(Datos!S68),AND(Datos!S68=INT(Datos!S68),AND(OR(S$1005="",Datos!S68&gt;=S$1005),OR(S$1006="",Datos!S68&lt;=S$1006))),FALSE),OR(ISNUMBER(FIND(";"&amp;UPPER(TRIM(Datos!S68&amp;""))&amp;"=",S$1007)),ISNUMBER(FIND(";"&amp;UPPER(TRIM(Datos!S68&amp;""))&amp;";",S$1007))),OR(UPPER(TRIM(Datos!S68&amp;""))="SÍ",UPPER(TRIM(Datos!S68&amp;""))="SI",UPPER(TRIM(Datos!S68&amp;""))="NO"),IF(ISNUMBER(Datos!S68),AND(OR(S$1005="",Datos!S68&gt;=S$1005),OR(S$1006="",Datos!S68&lt;=S$1006)),FALSE),TRUE))))</f>
        <v>0.0</v>
      </c>
      <c r="T68">
        <f>IF(Datos!T68="",0,IF(AND(T$1008&lt;&gt;"",Datos!T68=T$1008),0,IF(T$1004=0,0,1-CHOOSE(T$1004,IF(ISNUMBER(Datos!T68),AND(OR(T$1005="",Datos!T68&gt;=T$1005),OR(T$1006="",Datos!T68&lt;=T$1006)),FALSE),IF(ISNUMBER(Datos!T68),AND(Datos!T68=INT(Datos!T68),AND(OR(T$1005="",Datos!T68&gt;=T$1005),OR(T$1006="",Datos!T68&lt;=T$1006))),FALSE),OR(ISNUMBER(FIND(";"&amp;UPPER(TRIM(Datos!T68&amp;""))&amp;"=",T$1007)),ISNUMBER(FIND(";"&amp;UPPER(TRIM(Datos!T68&amp;""))&amp;";",T$1007))),OR(UPPER(TRIM(Datos!T68&amp;""))="SÍ",UPPER(TRIM(Datos!T68&amp;""))="SI",UPPER(TRIM(Datos!T68&amp;""))="NO"),IF(ISNUMBER(Datos!T68),AND(OR(T$1005="",Datos!T68&gt;=T$1005),OR(T$1006="",Datos!T68&lt;=T$1006)),FALSE),TRUE))))</f>
        <v>0.0</v>
      </c>
      <c r="U68">
        <f>IF(Datos!U68="",0,IF(AND(U$1008&lt;&gt;"",Datos!U68=U$1008),0,IF(U$1004=0,0,1-CHOOSE(U$1004,IF(ISNUMBER(Datos!U68),AND(OR(U$1005="",Datos!U68&gt;=U$1005),OR(U$1006="",Datos!U68&lt;=U$1006)),FALSE),IF(ISNUMBER(Datos!U68),AND(Datos!U68=INT(Datos!U68),AND(OR(U$1005="",Datos!U68&gt;=U$1005),OR(U$1006="",Datos!U68&lt;=U$1006))),FALSE),OR(ISNUMBER(FIND(";"&amp;UPPER(TRIM(Datos!U68&amp;""))&amp;"=",U$1007)),ISNUMBER(FIND(";"&amp;UPPER(TRIM(Datos!U68&amp;""))&amp;";",U$1007))),OR(UPPER(TRIM(Datos!U68&amp;""))="SÍ",UPPER(TRIM(Datos!U68&amp;""))="SI",UPPER(TRIM(Datos!U68&amp;""))="NO"),IF(ISNUMBER(Datos!U68),AND(OR(U$1005="",Datos!U68&gt;=U$1005),OR(U$1006="",Datos!U68&lt;=U$1006)),FALSE),TRUE))))</f>
        <v>0.0</v>
      </c>
      <c r="V68">
        <f>IF(Datos!V68="",0,IF(AND(V$1008&lt;&gt;"",Datos!V68=V$1008),0,IF(V$1004=0,0,1-CHOOSE(V$1004,IF(ISNUMBER(Datos!V68),AND(OR(V$1005="",Datos!V68&gt;=V$1005),OR(V$1006="",Datos!V68&lt;=V$1006)),FALSE),IF(ISNUMBER(Datos!V68),AND(Datos!V68=INT(Datos!V68),AND(OR(V$1005="",Datos!V68&gt;=V$1005),OR(V$1006="",Datos!V68&lt;=V$1006))),FALSE),OR(ISNUMBER(FIND(";"&amp;UPPER(TRIM(Datos!V68&amp;""))&amp;"=",V$1007)),ISNUMBER(FIND(";"&amp;UPPER(TRIM(Datos!V68&amp;""))&amp;";",V$1007))),OR(UPPER(TRIM(Datos!V68&amp;""))="SÍ",UPPER(TRIM(Datos!V68&amp;""))="SI",UPPER(TRIM(Datos!V68&amp;""))="NO"),IF(ISNUMBER(Datos!V68),AND(OR(V$1005="",Datos!V68&gt;=V$1005),OR(V$1006="",Datos!V68&lt;=V$1006)),FALSE),TRUE))))</f>
        <v>0.0</v>
      </c>
      <c r="W68">
        <f>IF(Datos!W68="",0,IF(AND(W$1008&lt;&gt;"",Datos!W68=W$1008),0,IF(W$1004=0,0,1-CHOOSE(W$1004,IF(ISNUMBER(Datos!W68),AND(OR(W$1005="",Datos!W68&gt;=W$1005),OR(W$1006="",Datos!W68&lt;=W$1006)),FALSE),IF(ISNUMBER(Datos!W68),AND(Datos!W68=INT(Datos!W68),AND(OR(W$1005="",Datos!W68&gt;=W$1005),OR(W$1006="",Datos!W68&lt;=W$1006))),FALSE),OR(ISNUMBER(FIND(";"&amp;UPPER(TRIM(Datos!W68&amp;""))&amp;"=",W$1007)),ISNUMBER(FIND(";"&amp;UPPER(TRIM(Datos!W68&amp;""))&amp;";",W$1007))),OR(UPPER(TRIM(Datos!W68&amp;""))="SÍ",UPPER(TRIM(Datos!W68&amp;""))="SI",UPPER(TRIM(Datos!W68&amp;""))="NO"),IF(ISNUMBER(Datos!W68),AND(OR(W$1005="",Datos!W68&gt;=W$1005),OR(W$1006="",Datos!W68&lt;=W$1006)),FALSE),TRUE))))</f>
        <v>0.0</v>
      </c>
      <c r="X68">
        <f>IF(Datos!X68="",0,IF(AND(X$1008&lt;&gt;"",Datos!X68=X$1008),0,IF(X$1004=0,0,1-CHOOSE(X$1004,IF(ISNUMBER(Datos!X68),AND(OR(X$1005="",Datos!X68&gt;=X$1005),OR(X$1006="",Datos!X68&lt;=X$1006)),FALSE),IF(ISNUMBER(Datos!X68),AND(Datos!X68=INT(Datos!X68),AND(OR(X$1005="",Datos!X68&gt;=X$1005),OR(X$1006="",Datos!X68&lt;=X$1006))),FALSE),OR(ISNUMBER(FIND(";"&amp;UPPER(TRIM(Datos!X68&amp;""))&amp;"=",X$1007)),ISNUMBER(FIND(";"&amp;UPPER(TRIM(Datos!X68&amp;""))&amp;";",X$1007))),OR(UPPER(TRIM(Datos!X68&amp;""))="SÍ",UPPER(TRIM(Datos!X68&amp;""))="SI",UPPER(TRIM(Datos!X68&amp;""))="NO"),IF(ISNUMBER(Datos!X68),AND(OR(X$1005="",Datos!X68&gt;=X$1005),OR(X$1006="",Datos!X68&lt;=X$1006)),FALSE),TRUE))))</f>
        <v>0.0</v>
      </c>
      <c r="Y68">
        <f>IF(Datos!Y68="",0,IF(AND(Y$1008&lt;&gt;"",Datos!Y68=Y$1008),0,IF(Y$1004=0,0,1-CHOOSE(Y$1004,IF(ISNUMBER(Datos!Y68),AND(OR(Y$1005="",Datos!Y68&gt;=Y$1005),OR(Y$1006="",Datos!Y68&lt;=Y$1006)),FALSE),IF(ISNUMBER(Datos!Y68),AND(Datos!Y68=INT(Datos!Y68),AND(OR(Y$1005="",Datos!Y68&gt;=Y$1005),OR(Y$1006="",Datos!Y68&lt;=Y$1006))),FALSE),OR(ISNUMBER(FIND(";"&amp;UPPER(TRIM(Datos!Y68&amp;""))&amp;"=",Y$1007)),ISNUMBER(FIND(";"&amp;UPPER(TRIM(Datos!Y68&amp;""))&amp;";",Y$1007))),OR(UPPER(TRIM(Datos!Y68&amp;""))="SÍ",UPPER(TRIM(Datos!Y68&amp;""))="SI",UPPER(TRIM(Datos!Y68&amp;""))="NO"),IF(ISNUMBER(Datos!Y68),AND(OR(Y$1005="",Datos!Y68&gt;=Y$1005),OR(Y$1006="",Datos!Y68&lt;=Y$1006)),FALSE),TRUE))))</f>
        <v>0.0</v>
      </c>
      <c r="Z68">
        <f>IF(Datos!Z68="",0,IF(AND(Z$1008&lt;&gt;"",Datos!Z68=Z$1008),0,IF(Z$1004=0,0,1-CHOOSE(Z$1004,IF(ISNUMBER(Datos!Z68),AND(OR(Z$1005="",Datos!Z68&gt;=Z$1005),OR(Z$1006="",Datos!Z68&lt;=Z$1006)),FALSE),IF(ISNUMBER(Datos!Z68),AND(Datos!Z68=INT(Datos!Z68),AND(OR(Z$1005="",Datos!Z68&gt;=Z$1005),OR(Z$1006="",Datos!Z68&lt;=Z$1006))),FALSE),OR(ISNUMBER(FIND(";"&amp;UPPER(TRIM(Datos!Z68&amp;""))&amp;"=",Z$1007)),ISNUMBER(FIND(";"&amp;UPPER(TRIM(Datos!Z68&amp;""))&amp;";",Z$1007))),OR(UPPER(TRIM(Datos!Z68&amp;""))="SÍ",UPPER(TRIM(Datos!Z68&amp;""))="SI",UPPER(TRIM(Datos!Z68&amp;""))="NO"),IF(ISNUMBER(Datos!Z68),AND(OR(Z$1005="",Datos!Z68&gt;=Z$1005),OR(Z$1006="",Datos!Z68&lt;=Z$1006)),FALSE),TRUE))))</f>
        <v>0.0</v>
      </c>
      <c r="AA68">
        <f>IF(Datos!AA68="",0,IF(AND(AA$1008&lt;&gt;"",Datos!AA68=AA$1008),0,IF(AA$1004=0,0,1-CHOOSE(AA$1004,IF(ISNUMBER(Datos!AA68),AND(OR(AA$1005="",Datos!AA68&gt;=AA$1005),OR(AA$1006="",Datos!AA68&lt;=AA$1006)),FALSE),IF(ISNUMBER(Datos!AA68),AND(Datos!AA68=INT(Datos!AA68),AND(OR(AA$1005="",Datos!AA68&gt;=AA$1005),OR(AA$1006="",Datos!AA68&lt;=AA$1006))),FALSE),OR(ISNUMBER(FIND(";"&amp;UPPER(TRIM(Datos!AA68&amp;""))&amp;"=",AA$1007)),ISNUMBER(FIND(";"&amp;UPPER(TRIM(Datos!AA68&amp;""))&amp;";",AA$1007))),OR(UPPER(TRIM(Datos!AA68&amp;""))="SÍ",UPPER(TRIM(Datos!AA68&amp;""))="SI",UPPER(TRIM(Datos!AA68&amp;""))="NO"),IF(ISNUMBER(Datos!AA68),AND(OR(AA$1005="",Datos!AA68&gt;=AA$1005),OR(AA$1006="",Datos!AA68&lt;=AA$1006)),FALSE),TRUE))))</f>
        <v>0.0</v>
      </c>
      <c r="AB68">
        <f>IF(Datos!AB68="",0,IF(AND(AB$1008&lt;&gt;"",Datos!AB68=AB$1008),0,IF(AB$1004=0,0,1-CHOOSE(AB$1004,IF(ISNUMBER(Datos!AB68),AND(OR(AB$1005="",Datos!AB68&gt;=AB$1005),OR(AB$1006="",Datos!AB68&lt;=AB$1006)),FALSE),IF(ISNUMBER(Datos!AB68),AND(Datos!AB68=INT(Datos!AB68),AND(OR(AB$1005="",Datos!AB68&gt;=AB$1005),OR(AB$1006="",Datos!AB68&lt;=AB$1006))),FALSE),OR(ISNUMBER(FIND(";"&amp;UPPER(TRIM(Datos!AB68&amp;""))&amp;"=",AB$1007)),ISNUMBER(FIND(";"&amp;UPPER(TRIM(Datos!AB68&amp;""))&amp;";",AB$1007))),OR(UPPER(TRIM(Datos!AB68&amp;""))="SÍ",UPPER(TRIM(Datos!AB68&amp;""))="SI",UPPER(TRIM(Datos!AB68&amp;""))="NO"),IF(ISNUMBER(Datos!AB68),AND(OR(AB$1005="",Datos!AB68&gt;=AB$1005),OR(AB$1006="",Datos!AB68&lt;=AB$1006)),FALSE),TRUE))))</f>
        <v>0.0</v>
      </c>
      <c r="AC68">
        <f>IF(Datos!AC68="",0,IF(AND(AC$1008&lt;&gt;"",Datos!AC68=AC$1008),0,IF(AC$1004=0,0,1-CHOOSE(AC$1004,IF(ISNUMBER(Datos!AC68),AND(OR(AC$1005="",Datos!AC68&gt;=AC$1005),OR(AC$1006="",Datos!AC68&lt;=AC$1006)),FALSE),IF(ISNUMBER(Datos!AC68),AND(Datos!AC68=INT(Datos!AC68),AND(OR(AC$1005="",Datos!AC68&gt;=AC$1005),OR(AC$1006="",Datos!AC68&lt;=AC$1006))),FALSE),OR(ISNUMBER(FIND(";"&amp;UPPER(TRIM(Datos!AC68&amp;""))&amp;"=",AC$1007)),ISNUMBER(FIND(";"&amp;UPPER(TRIM(Datos!AC68&amp;""))&amp;";",AC$1007))),OR(UPPER(TRIM(Datos!AC68&amp;""))="SÍ",UPPER(TRIM(Datos!AC68&amp;""))="SI",UPPER(TRIM(Datos!AC68&amp;""))="NO"),IF(ISNUMBER(Datos!AC68),AND(OR(AC$1005="",Datos!AC68&gt;=AC$1005),OR(AC$1006="",Datos!AC68&lt;=AC$1006)),FALSE),TRUE))))</f>
        <v>0.0</v>
      </c>
      <c r="AD68">
        <f>IF(Datos!AD68="",0,IF(AND(AD$1008&lt;&gt;"",Datos!AD68=AD$1008),0,IF(AD$1004=0,0,1-CHOOSE(AD$1004,IF(ISNUMBER(Datos!AD68),AND(OR(AD$1005="",Datos!AD68&gt;=AD$1005),OR(AD$1006="",Datos!AD68&lt;=AD$1006)),FALSE),IF(ISNUMBER(Datos!AD68),AND(Datos!AD68=INT(Datos!AD68),AND(OR(AD$1005="",Datos!AD68&gt;=AD$1005),OR(AD$1006="",Datos!AD68&lt;=AD$1006))),FALSE),OR(ISNUMBER(FIND(";"&amp;UPPER(TRIM(Datos!AD68&amp;""))&amp;"=",AD$1007)),ISNUMBER(FIND(";"&amp;UPPER(TRIM(Datos!AD68&amp;""))&amp;";",AD$1007))),OR(UPPER(TRIM(Datos!AD68&amp;""))="SÍ",UPPER(TRIM(Datos!AD68&amp;""))="SI",UPPER(TRIM(Datos!AD68&amp;""))="NO"),IF(ISNUMBER(Datos!AD68),AND(OR(AD$1005="",Datos!AD68&gt;=AD$1005),OR(AD$1006="",Datos!AD68&lt;=AD$1006)),FALSE),TRUE))))</f>
        <v>0.0</v>
      </c>
      <c r="AE68">
        <f>IF(Datos!AE68="",0,IF(AND(AE$1008&lt;&gt;"",Datos!AE68=AE$1008),0,IF(AE$1004=0,0,1-CHOOSE(AE$1004,IF(ISNUMBER(Datos!AE68),AND(OR(AE$1005="",Datos!AE68&gt;=AE$1005),OR(AE$1006="",Datos!AE68&lt;=AE$1006)),FALSE),IF(ISNUMBER(Datos!AE68),AND(Datos!AE68=INT(Datos!AE68),AND(OR(AE$1005="",Datos!AE68&gt;=AE$1005),OR(AE$1006="",Datos!AE68&lt;=AE$1006))),FALSE),OR(ISNUMBER(FIND(";"&amp;UPPER(TRIM(Datos!AE68&amp;""))&amp;"=",AE$1007)),ISNUMBER(FIND(";"&amp;UPPER(TRIM(Datos!AE68&amp;""))&amp;";",AE$1007))),OR(UPPER(TRIM(Datos!AE68&amp;""))="SÍ",UPPER(TRIM(Datos!AE68&amp;""))="SI",UPPER(TRIM(Datos!AE68&amp;""))="NO"),IF(ISNUMBER(Datos!AE68),AND(OR(AE$1005="",Datos!AE68&gt;=AE$1005),OR(AE$1006="",Datos!AE68&lt;=AE$1006)),FALSE),TRUE))))</f>
        <v>0.0</v>
      </c>
    </row>
    <row r="69" spans="2:31">
      <c r="B69">
        <f>IF(Datos!B69="",0,IF(AND(B$1008&lt;&gt;"",Datos!B69=B$1008),0,IF(B$1004=0,0,1-CHOOSE(B$1004,IF(ISNUMBER(Datos!B69),AND(OR(B$1005="",Datos!B69&gt;=B$1005),OR(B$1006="",Datos!B69&lt;=B$1006)),FALSE),IF(ISNUMBER(Datos!B69),AND(Datos!B69=INT(Datos!B69),AND(OR(B$1005="",Datos!B69&gt;=B$1005),OR(B$1006="",Datos!B69&lt;=B$1006))),FALSE),OR(ISNUMBER(FIND(";"&amp;UPPER(TRIM(Datos!B69&amp;""))&amp;"=",B$1007)),ISNUMBER(FIND(";"&amp;UPPER(TRIM(Datos!B69&amp;""))&amp;";",B$1007))),OR(UPPER(TRIM(Datos!B69&amp;""))="SÍ",UPPER(TRIM(Datos!B69&amp;""))="SI",UPPER(TRIM(Datos!B69&amp;""))="NO"),IF(ISNUMBER(Datos!B69),AND(OR(B$1005="",Datos!B69&gt;=B$1005),OR(B$1006="",Datos!B69&lt;=B$1006)),FALSE),TRUE))))</f>
        <v>0.0</v>
      </c>
      <c r="C69">
        <f>IF(Datos!C69="",0,IF(AND(C$1008&lt;&gt;"",Datos!C69=C$1008),0,IF(C$1004=0,0,1-CHOOSE(C$1004,IF(ISNUMBER(Datos!C69),AND(OR(C$1005="",Datos!C69&gt;=C$1005),OR(C$1006="",Datos!C69&lt;=C$1006)),FALSE),IF(ISNUMBER(Datos!C69),AND(Datos!C69=INT(Datos!C69),AND(OR(C$1005="",Datos!C69&gt;=C$1005),OR(C$1006="",Datos!C69&lt;=C$1006))),FALSE),OR(ISNUMBER(FIND(";"&amp;UPPER(TRIM(Datos!C69&amp;""))&amp;"=",C$1007)),ISNUMBER(FIND(";"&amp;UPPER(TRIM(Datos!C69&amp;""))&amp;";",C$1007))),OR(UPPER(TRIM(Datos!C69&amp;""))="SÍ",UPPER(TRIM(Datos!C69&amp;""))="SI",UPPER(TRIM(Datos!C69&amp;""))="NO"),IF(ISNUMBER(Datos!C69),AND(OR(C$1005="",Datos!C69&gt;=C$1005),OR(C$1006="",Datos!C69&lt;=C$1006)),FALSE),TRUE))))</f>
        <v>0.0</v>
      </c>
      <c r="D69">
        <f>IF(Datos!D69="",0,IF(AND(D$1008&lt;&gt;"",Datos!D69=D$1008),0,IF(D$1004=0,0,1-CHOOSE(D$1004,IF(ISNUMBER(Datos!D69),AND(OR(D$1005="",Datos!D69&gt;=D$1005),OR(D$1006="",Datos!D69&lt;=D$1006)),FALSE),IF(ISNUMBER(Datos!D69),AND(Datos!D69=INT(Datos!D69),AND(OR(D$1005="",Datos!D69&gt;=D$1005),OR(D$1006="",Datos!D69&lt;=D$1006))),FALSE),OR(ISNUMBER(FIND(";"&amp;UPPER(TRIM(Datos!D69&amp;""))&amp;"=",D$1007)),ISNUMBER(FIND(";"&amp;UPPER(TRIM(Datos!D69&amp;""))&amp;";",D$1007))),OR(UPPER(TRIM(Datos!D69&amp;""))="SÍ",UPPER(TRIM(Datos!D69&amp;""))="SI",UPPER(TRIM(Datos!D69&amp;""))="NO"),IF(ISNUMBER(Datos!D69),AND(OR(D$1005="",Datos!D69&gt;=D$1005),OR(D$1006="",Datos!D69&lt;=D$1006)),FALSE),TRUE))))</f>
        <v>0.0</v>
      </c>
      <c r="E69">
        <f>IF(Datos!E69="",0,IF(AND(E$1008&lt;&gt;"",Datos!E69=E$1008),0,IF(E$1004=0,0,1-CHOOSE(E$1004,IF(ISNUMBER(Datos!E69),AND(OR(E$1005="",Datos!E69&gt;=E$1005),OR(E$1006="",Datos!E69&lt;=E$1006)),FALSE),IF(ISNUMBER(Datos!E69),AND(Datos!E69=INT(Datos!E69),AND(OR(E$1005="",Datos!E69&gt;=E$1005),OR(E$1006="",Datos!E69&lt;=E$1006))),FALSE),OR(ISNUMBER(FIND(";"&amp;UPPER(TRIM(Datos!E69&amp;""))&amp;"=",E$1007)),ISNUMBER(FIND(";"&amp;UPPER(TRIM(Datos!E69&amp;""))&amp;";",E$1007))),OR(UPPER(TRIM(Datos!E69&amp;""))="SÍ",UPPER(TRIM(Datos!E69&amp;""))="SI",UPPER(TRIM(Datos!E69&amp;""))="NO"),IF(ISNUMBER(Datos!E69),AND(OR(E$1005="",Datos!E69&gt;=E$1005),OR(E$1006="",Datos!E69&lt;=E$1006)),FALSE),TRUE))))</f>
        <v>0.0</v>
      </c>
      <c r="F69">
        <f>IF(Datos!F69="",0,IF(AND(F$1008&lt;&gt;"",Datos!F69=F$1008),0,IF(F$1004=0,0,1-CHOOSE(F$1004,IF(ISNUMBER(Datos!F69),AND(OR(F$1005="",Datos!F69&gt;=F$1005),OR(F$1006="",Datos!F69&lt;=F$1006)),FALSE),IF(ISNUMBER(Datos!F69),AND(Datos!F69=INT(Datos!F69),AND(OR(F$1005="",Datos!F69&gt;=F$1005),OR(F$1006="",Datos!F69&lt;=F$1006))),FALSE),OR(ISNUMBER(FIND(";"&amp;UPPER(TRIM(Datos!F69&amp;""))&amp;"=",F$1007)),ISNUMBER(FIND(";"&amp;UPPER(TRIM(Datos!F69&amp;""))&amp;";",F$1007))),OR(UPPER(TRIM(Datos!F69&amp;""))="SÍ",UPPER(TRIM(Datos!F69&amp;""))="SI",UPPER(TRIM(Datos!F69&amp;""))="NO"),IF(ISNUMBER(Datos!F69),AND(OR(F$1005="",Datos!F69&gt;=F$1005),OR(F$1006="",Datos!F69&lt;=F$1006)),FALSE),TRUE))))</f>
        <v>0.0</v>
      </c>
      <c r="G69">
        <f>IF(Datos!G69="",0,IF(AND(G$1008&lt;&gt;"",Datos!G69=G$1008),0,IF(G$1004=0,0,1-CHOOSE(G$1004,IF(ISNUMBER(Datos!G69),AND(OR(G$1005="",Datos!G69&gt;=G$1005),OR(G$1006="",Datos!G69&lt;=G$1006)),FALSE),IF(ISNUMBER(Datos!G69),AND(Datos!G69=INT(Datos!G69),AND(OR(G$1005="",Datos!G69&gt;=G$1005),OR(G$1006="",Datos!G69&lt;=G$1006))),FALSE),OR(ISNUMBER(FIND(";"&amp;UPPER(TRIM(Datos!G69&amp;""))&amp;"=",G$1007)),ISNUMBER(FIND(";"&amp;UPPER(TRIM(Datos!G69&amp;""))&amp;";",G$1007))),OR(UPPER(TRIM(Datos!G69&amp;""))="SÍ",UPPER(TRIM(Datos!G69&amp;""))="SI",UPPER(TRIM(Datos!G69&amp;""))="NO"),IF(ISNUMBER(Datos!G69),AND(OR(G$1005="",Datos!G69&gt;=G$1005),OR(G$1006="",Datos!G69&lt;=G$1006)),FALSE),TRUE))))</f>
        <v>0.0</v>
      </c>
      <c r="H69">
        <f>IF(Datos!H69="",0,IF(AND(H$1008&lt;&gt;"",Datos!H69=H$1008),0,IF(H$1004=0,0,1-CHOOSE(H$1004,IF(ISNUMBER(Datos!H69),AND(OR(H$1005="",Datos!H69&gt;=H$1005),OR(H$1006="",Datos!H69&lt;=H$1006)),FALSE),IF(ISNUMBER(Datos!H69),AND(Datos!H69=INT(Datos!H69),AND(OR(H$1005="",Datos!H69&gt;=H$1005),OR(H$1006="",Datos!H69&lt;=H$1006))),FALSE),OR(ISNUMBER(FIND(";"&amp;UPPER(TRIM(Datos!H69&amp;""))&amp;"=",H$1007)),ISNUMBER(FIND(";"&amp;UPPER(TRIM(Datos!H69&amp;""))&amp;";",H$1007))),OR(UPPER(TRIM(Datos!H69&amp;""))="SÍ",UPPER(TRIM(Datos!H69&amp;""))="SI",UPPER(TRIM(Datos!H69&amp;""))="NO"),IF(ISNUMBER(Datos!H69),AND(OR(H$1005="",Datos!H69&gt;=H$1005),OR(H$1006="",Datos!H69&lt;=H$1006)),FALSE),TRUE))))</f>
        <v>0.0</v>
      </c>
      <c r="I69">
        <f>IF(Datos!I69="",0,IF(AND(I$1008&lt;&gt;"",Datos!I69=I$1008),0,IF(I$1004=0,0,1-CHOOSE(I$1004,IF(ISNUMBER(Datos!I69),AND(OR(I$1005="",Datos!I69&gt;=I$1005),OR(I$1006="",Datos!I69&lt;=I$1006)),FALSE),IF(ISNUMBER(Datos!I69),AND(Datos!I69=INT(Datos!I69),AND(OR(I$1005="",Datos!I69&gt;=I$1005),OR(I$1006="",Datos!I69&lt;=I$1006))),FALSE),OR(ISNUMBER(FIND(";"&amp;UPPER(TRIM(Datos!I69&amp;""))&amp;"=",I$1007)),ISNUMBER(FIND(";"&amp;UPPER(TRIM(Datos!I69&amp;""))&amp;";",I$1007))),OR(UPPER(TRIM(Datos!I69&amp;""))="SÍ",UPPER(TRIM(Datos!I69&amp;""))="SI",UPPER(TRIM(Datos!I69&amp;""))="NO"),IF(ISNUMBER(Datos!I69),AND(OR(I$1005="",Datos!I69&gt;=I$1005),OR(I$1006="",Datos!I69&lt;=I$1006)),FALSE),TRUE))))</f>
        <v>0.0</v>
      </c>
      <c r="J69">
        <f>IF(Datos!J69="",0,IF(AND(J$1008&lt;&gt;"",Datos!J69=J$1008),0,IF(J$1004=0,0,1-CHOOSE(J$1004,IF(ISNUMBER(Datos!J69),AND(OR(J$1005="",Datos!J69&gt;=J$1005),OR(J$1006="",Datos!J69&lt;=J$1006)),FALSE),IF(ISNUMBER(Datos!J69),AND(Datos!J69=INT(Datos!J69),AND(OR(J$1005="",Datos!J69&gt;=J$1005),OR(J$1006="",Datos!J69&lt;=J$1006))),FALSE),OR(ISNUMBER(FIND(";"&amp;UPPER(TRIM(Datos!J69&amp;""))&amp;"=",J$1007)),ISNUMBER(FIND(";"&amp;UPPER(TRIM(Datos!J69&amp;""))&amp;";",J$1007))),OR(UPPER(TRIM(Datos!J69&amp;""))="SÍ",UPPER(TRIM(Datos!J69&amp;""))="SI",UPPER(TRIM(Datos!J69&amp;""))="NO"),IF(ISNUMBER(Datos!J69),AND(OR(J$1005="",Datos!J69&gt;=J$1005),OR(J$1006="",Datos!J69&lt;=J$1006)),FALSE),TRUE))))</f>
        <v>0.0</v>
      </c>
      <c r="K69">
        <f>IF(Datos!K69="",0,IF(AND(K$1008&lt;&gt;"",Datos!K69=K$1008),0,IF(K$1004=0,0,1-CHOOSE(K$1004,IF(ISNUMBER(Datos!K69),AND(OR(K$1005="",Datos!K69&gt;=K$1005),OR(K$1006="",Datos!K69&lt;=K$1006)),FALSE),IF(ISNUMBER(Datos!K69),AND(Datos!K69=INT(Datos!K69),AND(OR(K$1005="",Datos!K69&gt;=K$1005),OR(K$1006="",Datos!K69&lt;=K$1006))),FALSE),OR(ISNUMBER(FIND(";"&amp;UPPER(TRIM(Datos!K69&amp;""))&amp;"=",K$1007)),ISNUMBER(FIND(";"&amp;UPPER(TRIM(Datos!K69&amp;""))&amp;";",K$1007))),OR(UPPER(TRIM(Datos!K69&amp;""))="SÍ",UPPER(TRIM(Datos!K69&amp;""))="SI",UPPER(TRIM(Datos!K69&amp;""))="NO"),IF(ISNUMBER(Datos!K69),AND(OR(K$1005="",Datos!K69&gt;=K$1005),OR(K$1006="",Datos!K69&lt;=K$1006)),FALSE),TRUE))))</f>
        <v>0.0</v>
      </c>
      <c r="L69">
        <f>IF(Datos!L69="",0,IF(AND(L$1008&lt;&gt;"",Datos!L69=L$1008),0,IF(L$1004=0,0,1-CHOOSE(L$1004,IF(ISNUMBER(Datos!L69),AND(OR(L$1005="",Datos!L69&gt;=L$1005),OR(L$1006="",Datos!L69&lt;=L$1006)),FALSE),IF(ISNUMBER(Datos!L69),AND(Datos!L69=INT(Datos!L69),AND(OR(L$1005="",Datos!L69&gt;=L$1005),OR(L$1006="",Datos!L69&lt;=L$1006))),FALSE),OR(ISNUMBER(FIND(";"&amp;UPPER(TRIM(Datos!L69&amp;""))&amp;"=",L$1007)),ISNUMBER(FIND(";"&amp;UPPER(TRIM(Datos!L69&amp;""))&amp;";",L$1007))),OR(UPPER(TRIM(Datos!L69&amp;""))="SÍ",UPPER(TRIM(Datos!L69&amp;""))="SI",UPPER(TRIM(Datos!L69&amp;""))="NO"),IF(ISNUMBER(Datos!L69),AND(OR(L$1005="",Datos!L69&gt;=L$1005),OR(L$1006="",Datos!L69&lt;=L$1006)),FALSE),TRUE))))</f>
        <v>0.0</v>
      </c>
      <c r="M69">
        <f>IF(Datos!M69="",0,IF(AND(M$1008&lt;&gt;"",Datos!M69=M$1008),0,IF(M$1004=0,0,1-CHOOSE(M$1004,IF(ISNUMBER(Datos!M69),AND(OR(M$1005="",Datos!M69&gt;=M$1005),OR(M$1006="",Datos!M69&lt;=M$1006)),FALSE),IF(ISNUMBER(Datos!M69),AND(Datos!M69=INT(Datos!M69),AND(OR(M$1005="",Datos!M69&gt;=M$1005),OR(M$1006="",Datos!M69&lt;=M$1006))),FALSE),OR(ISNUMBER(FIND(";"&amp;UPPER(TRIM(Datos!M69&amp;""))&amp;"=",M$1007)),ISNUMBER(FIND(";"&amp;UPPER(TRIM(Datos!M69&amp;""))&amp;";",M$1007))),OR(UPPER(TRIM(Datos!M69&amp;""))="SÍ",UPPER(TRIM(Datos!M69&amp;""))="SI",UPPER(TRIM(Datos!M69&amp;""))="NO"),IF(ISNUMBER(Datos!M69),AND(OR(M$1005="",Datos!M69&gt;=M$1005),OR(M$1006="",Datos!M69&lt;=M$1006)),FALSE),TRUE))))</f>
        <v>0.0</v>
      </c>
      <c r="N69">
        <f>IF(Datos!N69="",0,IF(AND(N$1008&lt;&gt;"",Datos!N69=N$1008),0,IF(N$1004=0,0,1-CHOOSE(N$1004,IF(ISNUMBER(Datos!N69),AND(OR(N$1005="",Datos!N69&gt;=N$1005),OR(N$1006="",Datos!N69&lt;=N$1006)),FALSE),IF(ISNUMBER(Datos!N69),AND(Datos!N69=INT(Datos!N69),AND(OR(N$1005="",Datos!N69&gt;=N$1005),OR(N$1006="",Datos!N69&lt;=N$1006))),FALSE),OR(ISNUMBER(FIND(";"&amp;UPPER(TRIM(Datos!N69&amp;""))&amp;"=",N$1007)),ISNUMBER(FIND(";"&amp;UPPER(TRIM(Datos!N69&amp;""))&amp;";",N$1007))),OR(UPPER(TRIM(Datos!N69&amp;""))="SÍ",UPPER(TRIM(Datos!N69&amp;""))="SI",UPPER(TRIM(Datos!N69&amp;""))="NO"),IF(ISNUMBER(Datos!N69),AND(OR(N$1005="",Datos!N69&gt;=N$1005),OR(N$1006="",Datos!N69&lt;=N$1006)),FALSE),TRUE))))</f>
        <v>0.0</v>
      </c>
      <c r="O69">
        <f>IF(Datos!O69="",0,IF(AND(O$1008&lt;&gt;"",Datos!O69=O$1008),0,IF(O$1004=0,0,1-CHOOSE(O$1004,IF(ISNUMBER(Datos!O69),AND(OR(O$1005="",Datos!O69&gt;=O$1005),OR(O$1006="",Datos!O69&lt;=O$1006)),FALSE),IF(ISNUMBER(Datos!O69),AND(Datos!O69=INT(Datos!O69),AND(OR(O$1005="",Datos!O69&gt;=O$1005),OR(O$1006="",Datos!O69&lt;=O$1006))),FALSE),OR(ISNUMBER(FIND(";"&amp;UPPER(TRIM(Datos!O69&amp;""))&amp;"=",O$1007)),ISNUMBER(FIND(";"&amp;UPPER(TRIM(Datos!O69&amp;""))&amp;";",O$1007))),OR(UPPER(TRIM(Datos!O69&amp;""))="SÍ",UPPER(TRIM(Datos!O69&amp;""))="SI",UPPER(TRIM(Datos!O69&amp;""))="NO"),IF(ISNUMBER(Datos!O69),AND(OR(O$1005="",Datos!O69&gt;=O$1005),OR(O$1006="",Datos!O69&lt;=O$1006)),FALSE),TRUE))))</f>
        <v>0.0</v>
      </c>
      <c r="P69">
        <f>IF(Datos!P69="",0,IF(AND(P$1008&lt;&gt;"",Datos!P69=P$1008),0,IF(P$1004=0,0,1-CHOOSE(P$1004,IF(ISNUMBER(Datos!P69),AND(OR(P$1005="",Datos!P69&gt;=P$1005),OR(P$1006="",Datos!P69&lt;=P$1006)),FALSE),IF(ISNUMBER(Datos!P69),AND(Datos!P69=INT(Datos!P69),AND(OR(P$1005="",Datos!P69&gt;=P$1005),OR(P$1006="",Datos!P69&lt;=P$1006))),FALSE),OR(ISNUMBER(FIND(";"&amp;UPPER(TRIM(Datos!P69&amp;""))&amp;"=",P$1007)),ISNUMBER(FIND(";"&amp;UPPER(TRIM(Datos!P69&amp;""))&amp;";",P$1007))),OR(UPPER(TRIM(Datos!P69&amp;""))="SÍ",UPPER(TRIM(Datos!P69&amp;""))="SI",UPPER(TRIM(Datos!P69&amp;""))="NO"),IF(ISNUMBER(Datos!P69),AND(OR(P$1005="",Datos!P69&gt;=P$1005),OR(P$1006="",Datos!P69&lt;=P$1006)),FALSE),TRUE))))</f>
        <v>0.0</v>
      </c>
      <c r="Q69">
        <f>IF(Datos!Q69="",0,IF(AND(Q$1008&lt;&gt;"",Datos!Q69=Q$1008),0,IF(Q$1004=0,0,1-CHOOSE(Q$1004,IF(ISNUMBER(Datos!Q69),AND(OR(Q$1005="",Datos!Q69&gt;=Q$1005),OR(Q$1006="",Datos!Q69&lt;=Q$1006)),FALSE),IF(ISNUMBER(Datos!Q69),AND(Datos!Q69=INT(Datos!Q69),AND(OR(Q$1005="",Datos!Q69&gt;=Q$1005),OR(Q$1006="",Datos!Q69&lt;=Q$1006))),FALSE),OR(ISNUMBER(FIND(";"&amp;UPPER(TRIM(Datos!Q69&amp;""))&amp;"=",Q$1007)),ISNUMBER(FIND(";"&amp;UPPER(TRIM(Datos!Q69&amp;""))&amp;";",Q$1007))),OR(UPPER(TRIM(Datos!Q69&amp;""))="SÍ",UPPER(TRIM(Datos!Q69&amp;""))="SI",UPPER(TRIM(Datos!Q69&amp;""))="NO"),IF(ISNUMBER(Datos!Q69),AND(OR(Q$1005="",Datos!Q69&gt;=Q$1005),OR(Q$1006="",Datos!Q69&lt;=Q$1006)),FALSE),TRUE))))</f>
        <v>0.0</v>
      </c>
      <c r="R69">
        <f>IF(Datos!R69="",0,IF(AND(R$1008&lt;&gt;"",Datos!R69=R$1008),0,IF(R$1004=0,0,1-CHOOSE(R$1004,IF(ISNUMBER(Datos!R69),AND(OR(R$1005="",Datos!R69&gt;=R$1005),OR(R$1006="",Datos!R69&lt;=R$1006)),FALSE),IF(ISNUMBER(Datos!R69),AND(Datos!R69=INT(Datos!R69),AND(OR(R$1005="",Datos!R69&gt;=R$1005),OR(R$1006="",Datos!R69&lt;=R$1006))),FALSE),OR(ISNUMBER(FIND(";"&amp;UPPER(TRIM(Datos!R69&amp;""))&amp;"=",R$1007)),ISNUMBER(FIND(";"&amp;UPPER(TRIM(Datos!R69&amp;""))&amp;";",R$1007))),OR(UPPER(TRIM(Datos!R69&amp;""))="SÍ",UPPER(TRIM(Datos!R69&amp;""))="SI",UPPER(TRIM(Datos!R69&amp;""))="NO"),IF(ISNUMBER(Datos!R69),AND(OR(R$1005="",Datos!R69&gt;=R$1005),OR(R$1006="",Datos!R69&lt;=R$1006)),FALSE),TRUE))))</f>
        <v>0.0</v>
      </c>
      <c r="S69">
        <f>IF(Datos!S69="",0,IF(AND(S$1008&lt;&gt;"",Datos!S69=S$1008),0,IF(S$1004=0,0,1-CHOOSE(S$1004,IF(ISNUMBER(Datos!S69),AND(OR(S$1005="",Datos!S69&gt;=S$1005),OR(S$1006="",Datos!S69&lt;=S$1006)),FALSE),IF(ISNUMBER(Datos!S69),AND(Datos!S69=INT(Datos!S69),AND(OR(S$1005="",Datos!S69&gt;=S$1005),OR(S$1006="",Datos!S69&lt;=S$1006))),FALSE),OR(ISNUMBER(FIND(";"&amp;UPPER(TRIM(Datos!S69&amp;""))&amp;"=",S$1007)),ISNUMBER(FIND(";"&amp;UPPER(TRIM(Datos!S69&amp;""))&amp;";",S$1007))),OR(UPPER(TRIM(Datos!S69&amp;""))="SÍ",UPPER(TRIM(Datos!S69&amp;""))="SI",UPPER(TRIM(Datos!S69&amp;""))="NO"),IF(ISNUMBER(Datos!S69),AND(OR(S$1005="",Datos!S69&gt;=S$1005),OR(S$1006="",Datos!S69&lt;=S$1006)),FALSE),TRUE))))</f>
        <v>0.0</v>
      </c>
      <c r="T69">
        <f>IF(Datos!T69="",0,IF(AND(T$1008&lt;&gt;"",Datos!T69=T$1008),0,IF(T$1004=0,0,1-CHOOSE(T$1004,IF(ISNUMBER(Datos!T69),AND(OR(T$1005="",Datos!T69&gt;=T$1005),OR(T$1006="",Datos!T69&lt;=T$1006)),FALSE),IF(ISNUMBER(Datos!T69),AND(Datos!T69=INT(Datos!T69),AND(OR(T$1005="",Datos!T69&gt;=T$1005),OR(T$1006="",Datos!T69&lt;=T$1006))),FALSE),OR(ISNUMBER(FIND(";"&amp;UPPER(TRIM(Datos!T69&amp;""))&amp;"=",T$1007)),ISNUMBER(FIND(";"&amp;UPPER(TRIM(Datos!T69&amp;""))&amp;";",T$1007))),OR(UPPER(TRIM(Datos!T69&amp;""))="SÍ",UPPER(TRIM(Datos!T69&amp;""))="SI",UPPER(TRIM(Datos!T69&amp;""))="NO"),IF(ISNUMBER(Datos!T69),AND(OR(T$1005="",Datos!T69&gt;=T$1005),OR(T$1006="",Datos!T69&lt;=T$1006)),FALSE),TRUE))))</f>
        <v>0.0</v>
      </c>
      <c r="U69">
        <f>IF(Datos!U69="",0,IF(AND(U$1008&lt;&gt;"",Datos!U69=U$1008),0,IF(U$1004=0,0,1-CHOOSE(U$1004,IF(ISNUMBER(Datos!U69),AND(OR(U$1005="",Datos!U69&gt;=U$1005),OR(U$1006="",Datos!U69&lt;=U$1006)),FALSE),IF(ISNUMBER(Datos!U69),AND(Datos!U69=INT(Datos!U69),AND(OR(U$1005="",Datos!U69&gt;=U$1005),OR(U$1006="",Datos!U69&lt;=U$1006))),FALSE),OR(ISNUMBER(FIND(";"&amp;UPPER(TRIM(Datos!U69&amp;""))&amp;"=",U$1007)),ISNUMBER(FIND(";"&amp;UPPER(TRIM(Datos!U69&amp;""))&amp;";",U$1007))),OR(UPPER(TRIM(Datos!U69&amp;""))="SÍ",UPPER(TRIM(Datos!U69&amp;""))="SI",UPPER(TRIM(Datos!U69&amp;""))="NO"),IF(ISNUMBER(Datos!U69),AND(OR(U$1005="",Datos!U69&gt;=U$1005),OR(U$1006="",Datos!U69&lt;=U$1006)),FALSE),TRUE))))</f>
        <v>0.0</v>
      </c>
      <c r="V69">
        <f>IF(Datos!V69="",0,IF(AND(V$1008&lt;&gt;"",Datos!V69=V$1008),0,IF(V$1004=0,0,1-CHOOSE(V$1004,IF(ISNUMBER(Datos!V69),AND(OR(V$1005="",Datos!V69&gt;=V$1005),OR(V$1006="",Datos!V69&lt;=V$1006)),FALSE),IF(ISNUMBER(Datos!V69),AND(Datos!V69=INT(Datos!V69),AND(OR(V$1005="",Datos!V69&gt;=V$1005),OR(V$1006="",Datos!V69&lt;=V$1006))),FALSE),OR(ISNUMBER(FIND(";"&amp;UPPER(TRIM(Datos!V69&amp;""))&amp;"=",V$1007)),ISNUMBER(FIND(";"&amp;UPPER(TRIM(Datos!V69&amp;""))&amp;";",V$1007))),OR(UPPER(TRIM(Datos!V69&amp;""))="SÍ",UPPER(TRIM(Datos!V69&amp;""))="SI",UPPER(TRIM(Datos!V69&amp;""))="NO"),IF(ISNUMBER(Datos!V69),AND(OR(V$1005="",Datos!V69&gt;=V$1005),OR(V$1006="",Datos!V69&lt;=V$1006)),FALSE),TRUE))))</f>
        <v>0.0</v>
      </c>
      <c r="W69">
        <f>IF(Datos!W69="",0,IF(AND(W$1008&lt;&gt;"",Datos!W69=W$1008),0,IF(W$1004=0,0,1-CHOOSE(W$1004,IF(ISNUMBER(Datos!W69),AND(OR(W$1005="",Datos!W69&gt;=W$1005),OR(W$1006="",Datos!W69&lt;=W$1006)),FALSE),IF(ISNUMBER(Datos!W69),AND(Datos!W69=INT(Datos!W69),AND(OR(W$1005="",Datos!W69&gt;=W$1005),OR(W$1006="",Datos!W69&lt;=W$1006))),FALSE),OR(ISNUMBER(FIND(";"&amp;UPPER(TRIM(Datos!W69&amp;""))&amp;"=",W$1007)),ISNUMBER(FIND(";"&amp;UPPER(TRIM(Datos!W69&amp;""))&amp;";",W$1007))),OR(UPPER(TRIM(Datos!W69&amp;""))="SÍ",UPPER(TRIM(Datos!W69&amp;""))="SI",UPPER(TRIM(Datos!W69&amp;""))="NO"),IF(ISNUMBER(Datos!W69),AND(OR(W$1005="",Datos!W69&gt;=W$1005),OR(W$1006="",Datos!W69&lt;=W$1006)),FALSE),TRUE))))</f>
        <v>0.0</v>
      </c>
      <c r="X69">
        <f>IF(Datos!X69="",0,IF(AND(X$1008&lt;&gt;"",Datos!X69=X$1008),0,IF(X$1004=0,0,1-CHOOSE(X$1004,IF(ISNUMBER(Datos!X69),AND(OR(X$1005="",Datos!X69&gt;=X$1005),OR(X$1006="",Datos!X69&lt;=X$1006)),FALSE),IF(ISNUMBER(Datos!X69),AND(Datos!X69=INT(Datos!X69),AND(OR(X$1005="",Datos!X69&gt;=X$1005),OR(X$1006="",Datos!X69&lt;=X$1006))),FALSE),OR(ISNUMBER(FIND(";"&amp;UPPER(TRIM(Datos!X69&amp;""))&amp;"=",X$1007)),ISNUMBER(FIND(";"&amp;UPPER(TRIM(Datos!X69&amp;""))&amp;";",X$1007))),OR(UPPER(TRIM(Datos!X69&amp;""))="SÍ",UPPER(TRIM(Datos!X69&amp;""))="SI",UPPER(TRIM(Datos!X69&amp;""))="NO"),IF(ISNUMBER(Datos!X69),AND(OR(X$1005="",Datos!X69&gt;=X$1005),OR(X$1006="",Datos!X69&lt;=X$1006)),FALSE),TRUE))))</f>
        <v>0.0</v>
      </c>
      <c r="Y69">
        <f>IF(Datos!Y69="",0,IF(AND(Y$1008&lt;&gt;"",Datos!Y69=Y$1008),0,IF(Y$1004=0,0,1-CHOOSE(Y$1004,IF(ISNUMBER(Datos!Y69),AND(OR(Y$1005="",Datos!Y69&gt;=Y$1005),OR(Y$1006="",Datos!Y69&lt;=Y$1006)),FALSE),IF(ISNUMBER(Datos!Y69),AND(Datos!Y69=INT(Datos!Y69),AND(OR(Y$1005="",Datos!Y69&gt;=Y$1005),OR(Y$1006="",Datos!Y69&lt;=Y$1006))),FALSE),OR(ISNUMBER(FIND(";"&amp;UPPER(TRIM(Datos!Y69&amp;""))&amp;"=",Y$1007)),ISNUMBER(FIND(";"&amp;UPPER(TRIM(Datos!Y69&amp;""))&amp;";",Y$1007))),OR(UPPER(TRIM(Datos!Y69&amp;""))="SÍ",UPPER(TRIM(Datos!Y69&amp;""))="SI",UPPER(TRIM(Datos!Y69&amp;""))="NO"),IF(ISNUMBER(Datos!Y69),AND(OR(Y$1005="",Datos!Y69&gt;=Y$1005),OR(Y$1006="",Datos!Y69&lt;=Y$1006)),FALSE),TRUE))))</f>
        <v>0.0</v>
      </c>
      <c r="Z69">
        <f>IF(Datos!Z69="",0,IF(AND(Z$1008&lt;&gt;"",Datos!Z69=Z$1008),0,IF(Z$1004=0,0,1-CHOOSE(Z$1004,IF(ISNUMBER(Datos!Z69),AND(OR(Z$1005="",Datos!Z69&gt;=Z$1005),OR(Z$1006="",Datos!Z69&lt;=Z$1006)),FALSE),IF(ISNUMBER(Datos!Z69),AND(Datos!Z69=INT(Datos!Z69),AND(OR(Z$1005="",Datos!Z69&gt;=Z$1005),OR(Z$1006="",Datos!Z69&lt;=Z$1006))),FALSE),OR(ISNUMBER(FIND(";"&amp;UPPER(TRIM(Datos!Z69&amp;""))&amp;"=",Z$1007)),ISNUMBER(FIND(";"&amp;UPPER(TRIM(Datos!Z69&amp;""))&amp;";",Z$1007))),OR(UPPER(TRIM(Datos!Z69&amp;""))="SÍ",UPPER(TRIM(Datos!Z69&amp;""))="SI",UPPER(TRIM(Datos!Z69&amp;""))="NO"),IF(ISNUMBER(Datos!Z69),AND(OR(Z$1005="",Datos!Z69&gt;=Z$1005),OR(Z$1006="",Datos!Z69&lt;=Z$1006)),FALSE),TRUE))))</f>
        <v>0.0</v>
      </c>
      <c r="AA69">
        <f>IF(Datos!AA69="",0,IF(AND(AA$1008&lt;&gt;"",Datos!AA69=AA$1008),0,IF(AA$1004=0,0,1-CHOOSE(AA$1004,IF(ISNUMBER(Datos!AA69),AND(OR(AA$1005="",Datos!AA69&gt;=AA$1005),OR(AA$1006="",Datos!AA69&lt;=AA$1006)),FALSE),IF(ISNUMBER(Datos!AA69),AND(Datos!AA69=INT(Datos!AA69),AND(OR(AA$1005="",Datos!AA69&gt;=AA$1005),OR(AA$1006="",Datos!AA69&lt;=AA$1006))),FALSE),OR(ISNUMBER(FIND(";"&amp;UPPER(TRIM(Datos!AA69&amp;""))&amp;"=",AA$1007)),ISNUMBER(FIND(";"&amp;UPPER(TRIM(Datos!AA69&amp;""))&amp;";",AA$1007))),OR(UPPER(TRIM(Datos!AA69&amp;""))="SÍ",UPPER(TRIM(Datos!AA69&amp;""))="SI",UPPER(TRIM(Datos!AA69&amp;""))="NO"),IF(ISNUMBER(Datos!AA69),AND(OR(AA$1005="",Datos!AA69&gt;=AA$1005),OR(AA$1006="",Datos!AA69&lt;=AA$1006)),FALSE),TRUE))))</f>
        <v>0.0</v>
      </c>
      <c r="AB69">
        <f>IF(Datos!AB69="",0,IF(AND(AB$1008&lt;&gt;"",Datos!AB69=AB$1008),0,IF(AB$1004=0,0,1-CHOOSE(AB$1004,IF(ISNUMBER(Datos!AB69),AND(OR(AB$1005="",Datos!AB69&gt;=AB$1005),OR(AB$1006="",Datos!AB69&lt;=AB$1006)),FALSE),IF(ISNUMBER(Datos!AB69),AND(Datos!AB69=INT(Datos!AB69),AND(OR(AB$1005="",Datos!AB69&gt;=AB$1005),OR(AB$1006="",Datos!AB69&lt;=AB$1006))),FALSE),OR(ISNUMBER(FIND(";"&amp;UPPER(TRIM(Datos!AB69&amp;""))&amp;"=",AB$1007)),ISNUMBER(FIND(";"&amp;UPPER(TRIM(Datos!AB69&amp;""))&amp;";",AB$1007))),OR(UPPER(TRIM(Datos!AB69&amp;""))="SÍ",UPPER(TRIM(Datos!AB69&amp;""))="SI",UPPER(TRIM(Datos!AB69&amp;""))="NO"),IF(ISNUMBER(Datos!AB69),AND(OR(AB$1005="",Datos!AB69&gt;=AB$1005),OR(AB$1006="",Datos!AB69&lt;=AB$1006)),FALSE),TRUE))))</f>
        <v>0.0</v>
      </c>
      <c r="AC69">
        <f>IF(Datos!AC69="",0,IF(AND(AC$1008&lt;&gt;"",Datos!AC69=AC$1008),0,IF(AC$1004=0,0,1-CHOOSE(AC$1004,IF(ISNUMBER(Datos!AC69),AND(OR(AC$1005="",Datos!AC69&gt;=AC$1005),OR(AC$1006="",Datos!AC69&lt;=AC$1006)),FALSE),IF(ISNUMBER(Datos!AC69),AND(Datos!AC69=INT(Datos!AC69),AND(OR(AC$1005="",Datos!AC69&gt;=AC$1005),OR(AC$1006="",Datos!AC69&lt;=AC$1006))),FALSE),OR(ISNUMBER(FIND(";"&amp;UPPER(TRIM(Datos!AC69&amp;""))&amp;"=",AC$1007)),ISNUMBER(FIND(";"&amp;UPPER(TRIM(Datos!AC69&amp;""))&amp;";",AC$1007))),OR(UPPER(TRIM(Datos!AC69&amp;""))="SÍ",UPPER(TRIM(Datos!AC69&amp;""))="SI",UPPER(TRIM(Datos!AC69&amp;""))="NO"),IF(ISNUMBER(Datos!AC69),AND(OR(AC$1005="",Datos!AC69&gt;=AC$1005),OR(AC$1006="",Datos!AC69&lt;=AC$1006)),FALSE),TRUE))))</f>
        <v>0.0</v>
      </c>
      <c r="AD69">
        <f>IF(Datos!AD69="",0,IF(AND(AD$1008&lt;&gt;"",Datos!AD69=AD$1008),0,IF(AD$1004=0,0,1-CHOOSE(AD$1004,IF(ISNUMBER(Datos!AD69),AND(OR(AD$1005="",Datos!AD69&gt;=AD$1005),OR(AD$1006="",Datos!AD69&lt;=AD$1006)),FALSE),IF(ISNUMBER(Datos!AD69),AND(Datos!AD69=INT(Datos!AD69),AND(OR(AD$1005="",Datos!AD69&gt;=AD$1005),OR(AD$1006="",Datos!AD69&lt;=AD$1006))),FALSE),OR(ISNUMBER(FIND(";"&amp;UPPER(TRIM(Datos!AD69&amp;""))&amp;"=",AD$1007)),ISNUMBER(FIND(";"&amp;UPPER(TRIM(Datos!AD69&amp;""))&amp;";",AD$1007))),OR(UPPER(TRIM(Datos!AD69&amp;""))="SÍ",UPPER(TRIM(Datos!AD69&amp;""))="SI",UPPER(TRIM(Datos!AD69&amp;""))="NO"),IF(ISNUMBER(Datos!AD69),AND(OR(AD$1005="",Datos!AD69&gt;=AD$1005),OR(AD$1006="",Datos!AD69&lt;=AD$1006)),FALSE),TRUE))))</f>
        <v>0.0</v>
      </c>
      <c r="AE69">
        <f>IF(Datos!AE69="",0,IF(AND(AE$1008&lt;&gt;"",Datos!AE69=AE$1008),0,IF(AE$1004=0,0,1-CHOOSE(AE$1004,IF(ISNUMBER(Datos!AE69),AND(OR(AE$1005="",Datos!AE69&gt;=AE$1005),OR(AE$1006="",Datos!AE69&lt;=AE$1006)),FALSE),IF(ISNUMBER(Datos!AE69),AND(Datos!AE69=INT(Datos!AE69),AND(OR(AE$1005="",Datos!AE69&gt;=AE$1005),OR(AE$1006="",Datos!AE69&lt;=AE$1006))),FALSE),OR(ISNUMBER(FIND(";"&amp;UPPER(TRIM(Datos!AE69&amp;""))&amp;"=",AE$1007)),ISNUMBER(FIND(";"&amp;UPPER(TRIM(Datos!AE69&amp;""))&amp;";",AE$1007))),OR(UPPER(TRIM(Datos!AE69&amp;""))="SÍ",UPPER(TRIM(Datos!AE69&amp;""))="SI",UPPER(TRIM(Datos!AE69&amp;""))="NO"),IF(ISNUMBER(Datos!AE69),AND(OR(AE$1005="",Datos!AE69&gt;=AE$1005),OR(AE$1006="",Datos!AE69&lt;=AE$1006)),FALSE),TRUE))))</f>
        <v>0.0</v>
      </c>
    </row>
    <row r="70" spans="2:31">
      <c r="B70">
        <f>IF(Datos!B70="",0,IF(AND(B$1008&lt;&gt;"",Datos!B70=B$1008),0,IF(B$1004=0,0,1-CHOOSE(B$1004,IF(ISNUMBER(Datos!B70),AND(OR(B$1005="",Datos!B70&gt;=B$1005),OR(B$1006="",Datos!B70&lt;=B$1006)),FALSE),IF(ISNUMBER(Datos!B70),AND(Datos!B70=INT(Datos!B70),AND(OR(B$1005="",Datos!B70&gt;=B$1005),OR(B$1006="",Datos!B70&lt;=B$1006))),FALSE),OR(ISNUMBER(FIND(";"&amp;UPPER(TRIM(Datos!B70&amp;""))&amp;"=",B$1007)),ISNUMBER(FIND(";"&amp;UPPER(TRIM(Datos!B70&amp;""))&amp;";",B$1007))),OR(UPPER(TRIM(Datos!B70&amp;""))="SÍ",UPPER(TRIM(Datos!B70&amp;""))="SI",UPPER(TRIM(Datos!B70&amp;""))="NO"),IF(ISNUMBER(Datos!B70),AND(OR(B$1005="",Datos!B70&gt;=B$1005),OR(B$1006="",Datos!B70&lt;=B$1006)),FALSE),TRUE))))</f>
        <v>0.0</v>
      </c>
      <c r="C70">
        <f>IF(Datos!C70="",0,IF(AND(C$1008&lt;&gt;"",Datos!C70=C$1008),0,IF(C$1004=0,0,1-CHOOSE(C$1004,IF(ISNUMBER(Datos!C70),AND(OR(C$1005="",Datos!C70&gt;=C$1005),OR(C$1006="",Datos!C70&lt;=C$1006)),FALSE),IF(ISNUMBER(Datos!C70),AND(Datos!C70=INT(Datos!C70),AND(OR(C$1005="",Datos!C70&gt;=C$1005),OR(C$1006="",Datos!C70&lt;=C$1006))),FALSE),OR(ISNUMBER(FIND(";"&amp;UPPER(TRIM(Datos!C70&amp;""))&amp;"=",C$1007)),ISNUMBER(FIND(";"&amp;UPPER(TRIM(Datos!C70&amp;""))&amp;";",C$1007))),OR(UPPER(TRIM(Datos!C70&amp;""))="SÍ",UPPER(TRIM(Datos!C70&amp;""))="SI",UPPER(TRIM(Datos!C70&amp;""))="NO"),IF(ISNUMBER(Datos!C70),AND(OR(C$1005="",Datos!C70&gt;=C$1005),OR(C$1006="",Datos!C70&lt;=C$1006)),FALSE),TRUE))))</f>
        <v>0.0</v>
      </c>
      <c r="D70">
        <f>IF(Datos!D70="",0,IF(AND(D$1008&lt;&gt;"",Datos!D70=D$1008),0,IF(D$1004=0,0,1-CHOOSE(D$1004,IF(ISNUMBER(Datos!D70),AND(OR(D$1005="",Datos!D70&gt;=D$1005),OR(D$1006="",Datos!D70&lt;=D$1006)),FALSE),IF(ISNUMBER(Datos!D70),AND(Datos!D70=INT(Datos!D70),AND(OR(D$1005="",Datos!D70&gt;=D$1005),OR(D$1006="",Datos!D70&lt;=D$1006))),FALSE),OR(ISNUMBER(FIND(";"&amp;UPPER(TRIM(Datos!D70&amp;""))&amp;"=",D$1007)),ISNUMBER(FIND(";"&amp;UPPER(TRIM(Datos!D70&amp;""))&amp;";",D$1007))),OR(UPPER(TRIM(Datos!D70&amp;""))="SÍ",UPPER(TRIM(Datos!D70&amp;""))="SI",UPPER(TRIM(Datos!D70&amp;""))="NO"),IF(ISNUMBER(Datos!D70),AND(OR(D$1005="",Datos!D70&gt;=D$1005),OR(D$1006="",Datos!D70&lt;=D$1006)),FALSE),TRUE))))</f>
        <v>0.0</v>
      </c>
      <c r="E70">
        <f>IF(Datos!E70="",0,IF(AND(E$1008&lt;&gt;"",Datos!E70=E$1008),0,IF(E$1004=0,0,1-CHOOSE(E$1004,IF(ISNUMBER(Datos!E70),AND(OR(E$1005="",Datos!E70&gt;=E$1005),OR(E$1006="",Datos!E70&lt;=E$1006)),FALSE),IF(ISNUMBER(Datos!E70),AND(Datos!E70=INT(Datos!E70),AND(OR(E$1005="",Datos!E70&gt;=E$1005),OR(E$1006="",Datos!E70&lt;=E$1006))),FALSE),OR(ISNUMBER(FIND(";"&amp;UPPER(TRIM(Datos!E70&amp;""))&amp;"=",E$1007)),ISNUMBER(FIND(";"&amp;UPPER(TRIM(Datos!E70&amp;""))&amp;";",E$1007))),OR(UPPER(TRIM(Datos!E70&amp;""))="SÍ",UPPER(TRIM(Datos!E70&amp;""))="SI",UPPER(TRIM(Datos!E70&amp;""))="NO"),IF(ISNUMBER(Datos!E70),AND(OR(E$1005="",Datos!E70&gt;=E$1005),OR(E$1006="",Datos!E70&lt;=E$1006)),FALSE),TRUE))))</f>
        <v>0.0</v>
      </c>
      <c r="F70">
        <f>IF(Datos!F70="",0,IF(AND(F$1008&lt;&gt;"",Datos!F70=F$1008),0,IF(F$1004=0,0,1-CHOOSE(F$1004,IF(ISNUMBER(Datos!F70),AND(OR(F$1005="",Datos!F70&gt;=F$1005),OR(F$1006="",Datos!F70&lt;=F$1006)),FALSE),IF(ISNUMBER(Datos!F70),AND(Datos!F70=INT(Datos!F70),AND(OR(F$1005="",Datos!F70&gt;=F$1005),OR(F$1006="",Datos!F70&lt;=F$1006))),FALSE),OR(ISNUMBER(FIND(";"&amp;UPPER(TRIM(Datos!F70&amp;""))&amp;"=",F$1007)),ISNUMBER(FIND(";"&amp;UPPER(TRIM(Datos!F70&amp;""))&amp;";",F$1007))),OR(UPPER(TRIM(Datos!F70&amp;""))="SÍ",UPPER(TRIM(Datos!F70&amp;""))="SI",UPPER(TRIM(Datos!F70&amp;""))="NO"),IF(ISNUMBER(Datos!F70),AND(OR(F$1005="",Datos!F70&gt;=F$1005),OR(F$1006="",Datos!F70&lt;=F$1006)),FALSE),TRUE))))</f>
        <v>0.0</v>
      </c>
      <c r="G70">
        <f>IF(Datos!G70="",0,IF(AND(G$1008&lt;&gt;"",Datos!G70=G$1008),0,IF(G$1004=0,0,1-CHOOSE(G$1004,IF(ISNUMBER(Datos!G70),AND(OR(G$1005="",Datos!G70&gt;=G$1005),OR(G$1006="",Datos!G70&lt;=G$1006)),FALSE),IF(ISNUMBER(Datos!G70),AND(Datos!G70=INT(Datos!G70),AND(OR(G$1005="",Datos!G70&gt;=G$1005),OR(G$1006="",Datos!G70&lt;=G$1006))),FALSE),OR(ISNUMBER(FIND(";"&amp;UPPER(TRIM(Datos!G70&amp;""))&amp;"=",G$1007)),ISNUMBER(FIND(";"&amp;UPPER(TRIM(Datos!G70&amp;""))&amp;";",G$1007))),OR(UPPER(TRIM(Datos!G70&amp;""))="SÍ",UPPER(TRIM(Datos!G70&amp;""))="SI",UPPER(TRIM(Datos!G70&amp;""))="NO"),IF(ISNUMBER(Datos!G70),AND(OR(G$1005="",Datos!G70&gt;=G$1005),OR(G$1006="",Datos!G70&lt;=G$1006)),FALSE),TRUE))))</f>
        <v>0.0</v>
      </c>
      <c r="H70">
        <f>IF(Datos!H70="",0,IF(AND(H$1008&lt;&gt;"",Datos!H70=H$1008),0,IF(H$1004=0,0,1-CHOOSE(H$1004,IF(ISNUMBER(Datos!H70),AND(OR(H$1005="",Datos!H70&gt;=H$1005),OR(H$1006="",Datos!H70&lt;=H$1006)),FALSE),IF(ISNUMBER(Datos!H70),AND(Datos!H70=INT(Datos!H70),AND(OR(H$1005="",Datos!H70&gt;=H$1005),OR(H$1006="",Datos!H70&lt;=H$1006))),FALSE),OR(ISNUMBER(FIND(";"&amp;UPPER(TRIM(Datos!H70&amp;""))&amp;"=",H$1007)),ISNUMBER(FIND(";"&amp;UPPER(TRIM(Datos!H70&amp;""))&amp;";",H$1007))),OR(UPPER(TRIM(Datos!H70&amp;""))="SÍ",UPPER(TRIM(Datos!H70&amp;""))="SI",UPPER(TRIM(Datos!H70&amp;""))="NO"),IF(ISNUMBER(Datos!H70),AND(OR(H$1005="",Datos!H70&gt;=H$1005),OR(H$1006="",Datos!H70&lt;=H$1006)),FALSE),TRUE))))</f>
        <v>0.0</v>
      </c>
      <c r="I70">
        <f>IF(Datos!I70="",0,IF(AND(I$1008&lt;&gt;"",Datos!I70=I$1008),0,IF(I$1004=0,0,1-CHOOSE(I$1004,IF(ISNUMBER(Datos!I70),AND(OR(I$1005="",Datos!I70&gt;=I$1005),OR(I$1006="",Datos!I70&lt;=I$1006)),FALSE),IF(ISNUMBER(Datos!I70),AND(Datos!I70=INT(Datos!I70),AND(OR(I$1005="",Datos!I70&gt;=I$1005),OR(I$1006="",Datos!I70&lt;=I$1006))),FALSE),OR(ISNUMBER(FIND(";"&amp;UPPER(TRIM(Datos!I70&amp;""))&amp;"=",I$1007)),ISNUMBER(FIND(";"&amp;UPPER(TRIM(Datos!I70&amp;""))&amp;";",I$1007))),OR(UPPER(TRIM(Datos!I70&amp;""))="SÍ",UPPER(TRIM(Datos!I70&amp;""))="SI",UPPER(TRIM(Datos!I70&amp;""))="NO"),IF(ISNUMBER(Datos!I70),AND(OR(I$1005="",Datos!I70&gt;=I$1005),OR(I$1006="",Datos!I70&lt;=I$1006)),FALSE),TRUE))))</f>
        <v>0.0</v>
      </c>
      <c r="J70">
        <f>IF(Datos!J70="",0,IF(AND(J$1008&lt;&gt;"",Datos!J70=J$1008),0,IF(J$1004=0,0,1-CHOOSE(J$1004,IF(ISNUMBER(Datos!J70),AND(OR(J$1005="",Datos!J70&gt;=J$1005),OR(J$1006="",Datos!J70&lt;=J$1006)),FALSE),IF(ISNUMBER(Datos!J70),AND(Datos!J70=INT(Datos!J70),AND(OR(J$1005="",Datos!J70&gt;=J$1005),OR(J$1006="",Datos!J70&lt;=J$1006))),FALSE),OR(ISNUMBER(FIND(";"&amp;UPPER(TRIM(Datos!J70&amp;""))&amp;"=",J$1007)),ISNUMBER(FIND(";"&amp;UPPER(TRIM(Datos!J70&amp;""))&amp;";",J$1007))),OR(UPPER(TRIM(Datos!J70&amp;""))="SÍ",UPPER(TRIM(Datos!J70&amp;""))="SI",UPPER(TRIM(Datos!J70&amp;""))="NO"),IF(ISNUMBER(Datos!J70),AND(OR(J$1005="",Datos!J70&gt;=J$1005),OR(J$1006="",Datos!J70&lt;=J$1006)),FALSE),TRUE))))</f>
        <v>0.0</v>
      </c>
      <c r="K70">
        <f>IF(Datos!K70="",0,IF(AND(K$1008&lt;&gt;"",Datos!K70=K$1008),0,IF(K$1004=0,0,1-CHOOSE(K$1004,IF(ISNUMBER(Datos!K70),AND(OR(K$1005="",Datos!K70&gt;=K$1005),OR(K$1006="",Datos!K70&lt;=K$1006)),FALSE),IF(ISNUMBER(Datos!K70),AND(Datos!K70=INT(Datos!K70),AND(OR(K$1005="",Datos!K70&gt;=K$1005),OR(K$1006="",Datos!K70&lt;=K$1006))),FALSE),OR(ISNUMBER(FIND(";"&amp;UPPER(TRIM(Datos!K70&amp;""))&amp;"=",K$1007)),ISNUMBER(FIND(";"&amp;UPPER(TRIM(Datos!K70&amp;""))&amp;";",K$1007))),OR(UPPER(TRIM(Datos!K70&amp;""))="SÍ",UPPER(TRIM(Datos!K70&amp;""))="SI",UPPER(TRIM(Datos!K70&amp;""))="NO"),IF(ISNUMBER(Datos!K70),AND(OR(K$1005="",Datos!K70&gt;=K$1005),OR(K$1006="",Datos!K70&lt;=K$1006)),FALSE),TRUE))))</f>
        <v>0.0</v>
      </c>
      <c r="L70">
        <f>IF(Datos!L70="",0,IF(AND(L$1008&lt;&gt;"",Datos!L70=L$1008),0,IF(L$1004=0,0,1-CHOOSE(L$1004,IF(ISNUMBER(Datos!L70),AND(OR(L$1005="",Datos!L70&gt;=L$1005),OR(L$1006="",Datos!L70&lt;=L$1006)),FALSE),IF(ISNUMBER(Datos!L70),AND(Datos!L70=INT(Datos!L70),AND(OR(L$1005="",Datos!L70&gt;=L$1005),OR(L$1006="",Datos!L70&lt;=L$1006))),FALSE),OR(ISNUMBER(FIND(";"&amp;UPPER(TRIM(Datos!L70&amp;""))&amp;"=",L$1007)),ISNUMBER(FIND(";"&amp;UPPER(TRIM(Datos!L70&amp;""))&amp;";",L$1007))),OR(UPPER(TRIM(Datos!L70&amp;""))="SÍ",UPPER(TRIM(Datos!L70&amp;""))="SI",UPPER(TRIM(Datos!L70&amp;""))="NO"),IF(ISNUMBER(Datos!L70),AND(OR(L$1005="",Datos!L70&gt;=L$1005),OR(L$1006="",Datos!L70&lt;=L$1006)),FALSE),TRUE))))</f>
        <v>0.0</v>
      </c>
      <c r="M70">
        <f>IF(Datos!M70="",0,IF(AND(M$1008&lt;&gt;"",Datos!M70=M$1008),0,IF(M$1004=0,0,1-CHOOSE(M$1004,IF(ISNUMBER(Datos!M70),AND(OR(M$1005="",Datos!M70&gt;=M$1005),OR(M$1006="",Datos!M70&lt;=M$1006)),FALSE),IF(ISNUMBER(Datos!M70),AND(Datos!M70=INT(Datos!M70),AND(OR(M$1005="",Datos!M70&gt;=M$1005),OR(M$1006="",Datos!M70&lt;=M$1006))),FALSE),OR(ISNUMBER(FIND(";"&amp;UPPER(TRIM(Datos!M70&amp;""))&amp;"=",M$1007)),ISNUMBER(FIND(";"&amp;UPPER(TRIM(Datos!M70&amp;""))&amp;";",M$1007))),OR(UPPER(TRIM(Datos!M70&amp;""))="SÍ",UPPER(TRIM(Datos!M70&amp;""))="SI",UPPER(TRIM(Datos!M70&amp;""))="NO"),IF(ISNUMBER(Datos!M70),AND(OR(M$1005="",Datos!M70&gt;=M$1005),OR(M$1006="",Datos!M70&lt;=M$1006)),FALSE),TRUE))))</f>
        <v>0.0</v>
      </c>
      <c r="N70">
        <f>IF(Datos!N70="",0,IF(AND(N$1008&lt;&gt;"",Datos!N70=N$1008),0,IF(N$1004=0,0,1-CHOOSE(N$1004,IF(ISNUMBER(Datos!N70),AND(OR(N$1005="",Datos!N70&gt;=N$1005),OR(N$1006="",Datos!N70&lt;=N$1006)),FALSE),IF(ISNUMBER(Datos!N70),AND(Datos!N70=INT(Datos!N70),AND(OR(N$1005="",Datos!N70&gt;=N$1005),OR(N$1006="",Datos!N70&lt;=N$1006))),FALSE),OR(ISNUMBER(FIND(";"&amp;UPPER(TRIM(Datos!N70&amp;""))&amp;"=",N$1007)),ISNUMBER(FIND(";"&amp;UPPER(TRIM(Datos!N70&amp;""))&amp;";",N$1007))),OR(UPPER(TRIM(Datos!N70&amp;""))="SÍ",UPPER(TRIM(Datos!N70&amp;""))="SI",UPPER(TRIM(Datos!N70&amp;""))="NO"),IF(ISNUMBER(Datos!N70),AND(OR(N$1005="",Datos!N70&gt;=N$1005),OR(N$1006="",Datos!N70&lt;=N$1006)),FALSE),TRUE))))</f>
        <v>0.0</v>
      </c>
      <c r="O70">
        <f>IF(Datos!O70="",0,IF(AND(O$1008&lt;&gt;"",Datos!O70=O$1008),0,IF(O$1004=0,0,1-CHOOSE(O$1004,IF(ISNUMBER(Datos!O70),AND(OR(O$1005="",Datos!O70&gt;=O$1005),OR(O$1006="",Datos!O70&lt;=O$1006)),FALSE),IF(ISNUMBER(Datos!O70),AND(Datos!O70=INT(Datos!O70),AND(OR(O$1005="",Datos!O70&gt;=O$1005),OR(O$1006="",Datos!O70&lt;=O$1006))),FALSE),OR(ISNUMBER(FIND(";"&amp;UPPER(TRIM(Datos!O70&amp;""))&amp;"=",O$1007)),ISNUMBER(FIND(";"&amp;UPPER(TRIM(Datos!O70&amp;""))&amp;";",O$1007))),OR(UPPER(TRIM(Datos!O70&amp;""))="SÍ",UPPER(TRIM(Datos!O70&amp;""))="SI",UPPER(TRIM(Datos!O70&amp;""))="NO"),IF(ISNUMBER(Datos!O70),AND(OR(O$1005="",Datos!O70&gt;=O$1005),OR(O$1006="",Datos!O70&lt;=O$1006)),FALSE),TRUE))))</f>
        <v>0.0</v>
      </c>
      <c r="P70">
        <f>IF(Datos!P70="",0,IF(AND(P$1008&lt;&gt;"",Datos!P70=P$1008),0,IF(P$1004=0,0,1-CHOOSE(P$1004,IF(ISNUMBER(Datos!P70),AND(OR(P$1005="",Datos!P70&gt;=P$1005),OR(P$1006="",Datos!P70&lt;=P$1006)),FALSE),IF(ISNUMBER(Datos!P70),AND(Datos!P70=INT(Datos!P70),AND(OR(P$1005="",Datos!P70&gt;=P$1005),OR(P$1006="",Datos!P70&lt;=P$1006))),FALSE),OR(ISNUMBER(FIND(";"&amp;UPPER(TRIM(Datos!P70&amp;""))&amp;"=",P$1007)),ISNUMBER(FIND(";"&amp;UPPER(TRIM(Datos!P70&amp;""))&amp;";",P$1007))),OR(UPPER(TRIM(Datos!P70&amp;""))="SÍ",UPPER(TRIM(Datos!P70&amp;""))="SI",UPPER(TRIM(Datos!P70&amp;""))="NO"),IF(ISNUMBER(Datos!P70),AND(OR(P$1005="",Datos!P70&gt;=P$1005),OR(P$1006="",Datos!P70&lt;=P$1006)),FALSE),TRUE))))</f>
        <v>0.0</v>
      </c>
      <c r="Q70">
        <f>IF(Datos!Q70="",0,IF(AND(Q$1008&lt;&gt;"",Datos!Q70=Q$1008),0,IF(Q$1004=0,0,1-CHOOSE(Q$1004,IF(ISNUMBER(Datos!Q70),AND(OR(Q$1005="",Datos!Q70&gt;=Q$1005),OR(Q$1006="",Datos!Q70&lt;=Q$1006)),FALSE),IF(ISNUMBER(Datos!Q70),AND(Datos!Q70=INT(Datos!Q70),AND(OR(Q$1005="",Datos!Q70&gt;=Q$1005),OR(Q$1006="",Datos!Q70&lt;=Q$1006))),FALSE),OR(ISNUMBER(FIND(";"&amp;UPPER(TRIM(Datos!Q70&amp;""))&amp;"=",Q$1007)),ISNUMBER(FIND(";"&amp;UPPER(TRIM(Datos!Q70&amp;""))&amp;";",Q$1007))),OR(UPPER(TRIM(Datos!Q70&amp;""))="SÍ",UPPER(TRIM(Datos!Q70&amp;""))="SI",UPPER(TRIM(Datos!Q70&amp;""))="NO"),IF(ISNUMBER(Datos!Q70),AND(OR(Q$1005="",Datos!Q70&gt;=Q$1005),OR(Q$1006="",Datos!Q70&lt;=Q$1006)),FALSE),TRUE))))</f>
        <v>0.0</v>
      </c>
      <c r="R70">
        <f>IF(Datos!R70="",0,IF(AND(R$1008&lt;&gt;"",Datos!R70=R$1008),0,IF(R$1004=0,0,1-CHOOSE(R$1004,IF(ISNUMBER(Datos!R70),AND(OR(R$1005="",Datos!R70&gt;=R$1005),OR(R$1006="",Datos!R70&lt;=R$1006)),FALSE),IF(ISNUMBER(Datos!R70),AND(Datos!R70=INT(Datos!R70),AND(OR(R$1005="",Datos!R70&gt;=R$1005),OR(R$1006="",Datos!R70&lt;=R$1006))),FALSE),OR(ISNUMBER(FIND(";"&amp;UPPER(TRIM(Datos!R70&amp;""))&amp;"=",R$1007)),ISNUMBER(FIND(";"&amp;UPPER(TRIM(Datos!R70&amp;""))&amp;";",R$1007))),OR(UPPER(TRIM(Datos!R70&amp;""))="SÍ",UPPER(TRIM(Datos!R70&amp;""))="SI",UPPER(TRIM(Datos!R70&amp;""))="NO"),IF(ISNUMBER(Datos!R70),AND(OR(R$1005="",Datos!R70&gt;=R$1005),OR(R$1006="",Datos!R70&lt;=R$1006)),FALSE),TRUE))))</f>
        <v>0.0</v>
      </c>
      <c r="S70">
        <f>IF(Datos!S70="",0,IF(AND(S$1008&lt;&gt;"",Datos!S70=S$1008),0,IF(S$1004=0,0,1-CHOOSE(S$1004,IF(ISNUMBER(Datos!S70),AND(OR(S$1005="",Datos!S70&gt;=S$1005),OR(S$1006="",Datos!S70&lt;=S$1006)),FALSE),IF(ISNUMBER(Datos!S70),AND(Datos!S70=INT(Datos!S70),AND(OR(S$1005="",Datos!S70&gt;=S$1005),OR(S$1006="",Datos!S70&lt;=S$1006))),FALSE),OR(ISNUMBER(FIND(";"&amp;UPPER(TRIM(Datos!S70&amp;""))&amp;"=",S$1007)),ISNUMBER(FIND(";"&amp;UPPER(TRIM(Datos!S70&amp;""))&amp;";",S$1007))),OR(UPPER(TRIM(Datos!S70&amp;""))="SÍ",UPPER(TRIM(Datos!S70&amp;""))="SI",UPPER(TRIM(Datos!S70&amp;""))="NO"),IF(ISNUMBER(Datos!S70),AND(OR(S$1005="",Datos!S70&gt;=S$1005),OR(S$1006="",Datos!S70&lt;=S$1006)),FALSE),TRUE))))</f>
        <v>0.0</v>
      </c>
      <c r="T70">
        <f>IF(Datos!T70="",0,IF(AND(T$1008&lt;&gt;"",Datos!T70=T$1008),0,IF(T$1004=0,0,1-CHOOSE(T$1004,IF(ISNUMBER(Datos!T70),AND(OR(T$1005="",Datos!T70&gt;=T$1005),OR(T$1006="",Datos!T70&lt;=T$1006)),FALSE),IF(ISNUMBER(Datos!T70),AND(Datos!T70=INT(Datos!T70),AND(OR(T$1005="",Datos!T70&gt;=T$1005),OR(T$1006="",Datos!T70&lt;=T$1006))),FALSE),OR(ISNUMBER(FIND(";"&amp;UPPER(TRIM(Datos!T70&amp;""))&amp;"=",T$1007)),ISNUMBER(FIND(";"&amp;UPPER(TRIM(Datos!T70&amp;""))&amp;";",T$1007))),OR(UPPER(TRIM(Datos!T70&amp;""))="SÍ",UPPER(TRIM(Datos!T70&amp;""))="SI",UPPER(TRIM(Datos!T70&amp;""))="NO"),IF(ISNUMBER(Datos!T70),AND(OR(T$1005="",Datos!T70&gt;=T$1005),OR(T$1006="",Datos!T70&lt;=T$1006)),FALSE),TRUE))))</f>
        <v>0.0</v>
      </c>
      <c r="U70">
        <f>IF(Datos!U70="",0,IF(AND(U$1008&lt;&gt;"",Datos!U70=U$1008),0,IF(U$1004=0,0,1-CHOOSE(U$1004,IF(ISNUMBER(Datos!U70),AND(OR(U$1005="",Datos!U70&gt;=U$1005),OR(U$1006="",Datos!U70&lt;=U$1006)),FALSE),IF(ISNUMBER(Datos!U70),AND(Datos!U70=INT(Datos!U70),AND(OR(U$1005="",Datos!U70&gt;=U$1005),OR(U$1006="",Datos!U70&lt;=U$1006))),FALSE),OR(ISNUMBER(FIND(";"&amp;UPPER(TRIM(Datos!U70&amp;""))&amp;"=",U$1007)),ISNUMBER(FIND(";"&amp;UPPER(TRIM(Datos!U70&amp;""))&amp;";",U$1007))),OR(UPPER(TRIM(Datos!U70&amp;""))="SÍ",UPPER(TRIM(Datos!U70&amp;""))="SI",UPPER(TRIM(Datos!U70&amp;""))="NO"),IF(ISNUMBER(Datos!U70),AND(OR(U$1005="",Datos!U70&gt;=U$1005),OR(U$1006="",Datos!U70&lt;=U$1006)),FALSE),TRUE))))</f>
        <v>0.0</v>
      </c>
      <c r="V70">
        <f>IF(Datos!V70="",0,IF(AND(V$1008&lt;&gt;"",Datos!V70=V$1008),0,IF(V$1004=0,0,1-CHOOSE(V$1004,IF(ISNUMBER(Datos!V70),AND(OR(V$1005="",Datos!V70&gt;=V$1005),OR(V$1006="",Datos!V70&lt;=V$1006)),FALSE),IF(ISNUMBER(Datos!V70),AND(Datos!V70=INT(Datos!V70),AND(OR(V$1005="",Datos!V70&gt;=V$1005),OR(V$1006="",Datos!V70&lt;=V$1006))),FALSE),OR(ISNUMBER(FIND(";"&amp;UPPER(TRIM(Datos!V70&amp;""))&amp;"=",V$1007)),ISNUMBER(FIND(";"&amp;UPPER(TRIM(Datos!V70&amp;""))&amp;";",V$1007))),OR(UPPER(TRIM(Datos!V70&amp;""))="SÍ",UPPER(TRIM(Datos!V70&amp;""))="SI",UPPER(TRIM(Datos!V70&amp;""))="NO"),IF(ISNUMBER(Datos!V70),AND(OR(V$1005="",Datos!V70&gt;=V$1005),OR(V$1006="",Datos!V70&lt;=V$1006)),FALSE),TRUE))))</f>
        <v>0.0</v>
      </c>
      <c r="W70">
        <f>IF(Datos!W70="",0,IF(AND(W$1008&lt;&gt;"",Datos!W70=W$1008),0,IF(W$1004=0,0,1-CHOOSE(W$1004,IF(ISNUMBER(Datos!W70),AND(OR(W$1005="",Datos!W70&gt;=W$1005),OR(W$1006="",Datos!W70&lt;=W$1006)),FALSE),IF(ISNUMBER(Datos!W70),AND(Datos!W70=INT(Datos!W70),AND(OR(W$1005="",Datos!W70&gt;=W$1005),OR(W$1006="",Datos!W70&lt;=W$1006))),FALSE),OR(ISNUMBER(FIND(";"&amp;UPPER(TRIM(Datos!W70&amp;""))&amp;"=",W$1007)),ISNUMBER(FIND(";"&amp;UPPER(TRIM(Datos!W70&amp;""))&amp;";",W$1007))),OR(UPPER(TRIM(Datos!W70&amp;""))="SÍ",UPPER(TRIM(Datos!W70&amp;""))="SI",UPPER(TRIM(Datos!W70&amp;""))="NO"),IF(ISNUMBER(Datos!W70),AND(OR(W$1005="",Datos!W70&gt;=W$1005),OR(W$1006="",Datos!W70&lt;=W$1006)),FALSE),TRUE))))</f>
        <v>0.0</v>
      </c>
      <c r="X70">
        <f>IF(Datos!X70="",0,IF(AND(X$1008&lt;&gt;"",Datos!X70=X$1008),0,IF(X$1004=0,0,1-CHOOSE(X$1004,IF(ISNUMBER(Datos!X70),AND(OR(X$1005="",Datos!X70&gt;=X$1005),OR(X$1006="",Datos!X70&lt;=X$1006)),FALSE),IF(ISNUMBER(Datos!X70),AND(Datos!X70=INT(Datos!X70),AND(OR(X$1005="",Datos!X70&gt;=X$1005),OR(X$1006="",Datos!X70&lt;=X$1006))),FALSE),OR(ISNUMBER(FIND(";"&amp;UPPER(TRIM(Datos!X70&amp;""))&amp;"=",X$1007)),ISNUMBER(FIND(";"&amp;UPPER(TRIM(Datos!X70&amp;""))&amp;";",X$1007))),OR(UPPER(TRIM(Datos!X70&amp;""))="SÍ",UPPER(TRIM(Datos!X70&amp;""))="SI",UPPER(TRIM(Datos!X70&amp;""))="NO"),IF(ISNUMBER(Datos!X70),AND(OR(X$1005="",Datos!X70&gt;=X$1005),OR(X$1006="",Datos!X70&lt;=X$1006)),FALSE),TRUE))))</f>
        <v>0.0</v>
      </c>
      <c r="Y70">
        <f>IF(Datos!Y70="",0,IF(AND(Y$1008&lt;&gt;"",Datos!Y70=Y$1008),0,IF(Y$1004=0,0,1-CHOOSE(Y$1004,IF(ISNUMBER(Datos!Y70),AND(OR(Y$1005="",Datos!Y70&gt;=Y$1005),OR(Y$1006="",Datos!Y70&lt;=Y$1006)),FALSE),IF(ISNUMBER(Datos!Y70),AND(Datos!Y70=INT(Datos!Y70),AND(OR(Y$1005="",Datos!Y70&gt;=Y$1005),OR(Y$1006="",Datos!Y70&lt;=Y$1006))),FALSE),OR(ISNUMBER(FIND(";"&amp;UPPER(TRIM(Datos!Y70&amp;""))&amp;"=",Y$1007)),ISNUMBER(FIND(";"&amp;UPPER(TRIM(Datos!Y70&amp;""))&amp;";",Y$1007))),OR(UPPER(TRIM(Datos!Y70&amp;""))="SÍ",UPPER(TRIM(Datos!Y70&amp;""))="SI",UPPER(TRIM(Datos!Y70&amp;""))="NO"),IF(ISNUMBER(Datos!Y70),AND(OR(Y$1005="",Datos!Y70&gt;=Y$1005),OR(Y$1006="",Datos!Y70&lt;=Y$1006)),FALSE),TRUE))))</f>
        <v>0.0</v>
      </c>
      <c r="Z70">
        <f>IF(Datos!Z70="",0,IF(AND(Z$1008&lt;&gt;"",Datos!Z70=Z$1008),0,IF(Z$1004=0,0,1-CHOOSE(Z$1004,IF(ISNUMBER(Datos!Z70),AND(OR(Z$1005="",Datos!Z70&gt;=Z$1005),OR(Z$1006="",Datos!Z70&lt;=Z$1006)),FALSE),IF(ISNUMBER(Datos!Z70),AND(Datos!Z70=INT(Datos!Z70),AND(OR(Z$1005="",Datos!Z70&gt;=Z$1005),OR(Z$1006="",Datos!Z70&lt;=Z$1006))),FALSE),OR(ISNUMBER(FIND(";"&amp;UPPER(TRIM(Datos!Z70&amp;""))&amp;"=",Z$1007)),ISNUMBER(FIND(";"&amp;UPPER(TRIM(Datos!Z70&amp;""))&amp;";",Z$1007))),OR(UPPER(TRIM(Datos!Z70&amp;""))="SÍ",UPPER(TRIM(Datos!Z70&amp;""))="SI",UPPER(TRIM(Datos!Z70&amp;""))="NO"),IF(ISNUMBER(Datos!Z70),AND(OR(Z$1005="",Datos!Z70&gt;=Z$1005),OR(Z$1006="",Datos!Z70&lt;=Z$1006)),FALSE),TRUE))))</f>
        <v>0.0</v>
      </c>
      <c r="AA70">
        <f>IF(Datos!AA70="",0,IF(AND(AA$1008&lt;&gt;"",Datos!AA70=AA$1008),0,IF(AA$1004=0,0,1-CHOOSE(AA$1004,IF(ISNUMBER(Datos!AA70),AND(OR(AA$1005="",Datos!AA70&gt;=AA$1005),OR(AA$1006="",Datos!AA70&lt;=AA$1006)),FALSE),IF(ISNUMBER(Datos!AA70),AND(Datos!AA70=INT(Datos!AA70),AND(OR(AA$1005="",Datos!AA70&gt;=AA$1005),OR(AA$1006="",Datos!AA70&lt;=AA$1006))),FALSE),OR(ISNUMBER(FIND(";"&amp;UPPER(TRIM(Datos!AA70&amp;""))&amp;"=",AA$1007)),ISNUMBER(FIND(";"&amp;UPPER(TRIM(Datos!AA70&amp;""))&amp;";",AA$1007))),OR(UPPER(TRIM(Datos!AA70&amp;""))="SÍ",UPPER(TRIM(Datos!AA70&amp;""))="SI",UPPER(TRIM(Datos!AA70&amp;""))="NO"),IF(ISNUMBER(Datos!AA70),AND(OR(AA$1005="",Datos!AA70&gt;=AA$1005),OR(AA$1006="",Datos!AA70&lt;=AA$1006)),FALSE),TRUE))))</f>
        <v>0.0</v>
      </c>
      <c r="AB70">
        <f>IF(Datos!AB70="",0,IF(AND(AB$1008&lt;&gt;"",Datos!AB70=AB$1008),0,IF(AB$1004=0,0,1-CHOOSE(AB$1004,IF(ISNUMBER(Datos!AB70),AND(OR(AB$1005="",Datos!AB70&gt;=AB$1005),OR(AB$1006="",Datos!AB70&lt;=AB$1006)),FALSE),IF(ISNUMBER(Datos!AB70),AND(Datos!AB70=INT(Datos!AB70),AND(OR(AB$1005="",Datos!AB70&gt;=AB$1005),OR(AB$1006="",Datos!AB70&lt;=AB$1006))),FALSE),OR(ISNUMBER(FIND(";"&amp;UPPER(TRIM(Datos!AB70&amp;""))&amp;"=",AB$1007)),ISNUMBER(FIND(";"&amp;UPPER(TRIM(Datos!AB70&amp;""))&amp;";",AB$1007))),OR(UPPER(TRIM(Datos!AB70&amp;""))="SÍ",UPPER(TRIM(Datos!AB70&amp;""))="SI",UPPER(TRIM(Datos!AB70&amp;""))="NO"),IF(ISNUMBER(Datos!AB70),AND(OR(AB$1005="",Datos!AB70&gt;=AB$1005),OR(AB$1006="",Datos!AB70&lt;=AB$1006)),FALSE),TRUE))))</f>
        <v>0.0</v>
      </c>
      <c r="AC70">
        <f>IF(Datos!AC70="",0,IF(AND(AC$1008&lt;&gt;"",Datos!AC70=AC$1008),0,IF(AC$1004=0,0,1-CHOOSE(AC$1004,IF(ISNUMBER(Datos!AC70),AND(OR(AC$1005="",Datos!AC70&gt;=AC$1005),OR(AC$1006="",Datos!AC70&lt;=AC$1006)),FALSE),IF(ISNUMBER(Datos!AC70),AND(Datos!AC70=INT(Datos!AC70),AND(OR(AC$1005="",Datos!AC70&gt;=AC$1005),OR(AC$1006="",Datos!AC70&lt;=AC$1006))),FALSE),OR(ISNUMBER(FIND(";"&amp;UPPER(TRIM(Datos!AC70&amp;""))&amp;"=",AC$1007)),ISNUMBER(FIND(";"&amp;UPPER(TRIM(Datos!AC70&amp;""))&amp;";",AC$1007))),OR(UPPER(TRIM(Datos!AC70&amp;""))="SÍ",UPPER(TRIM(Datos!AC70&amp;""))="SI",UPPER(TRIM(Datos!AC70&amp;""))="NO"),IF(ISNUMBER(Datos!AC70),AND(OR(AC$1005="",Datos!AC70&gt;=AC$1005),OR(AC$1006="",Datos!AC70&lt;=AC$1006)),FALSE),TRUE))))</f>
        <v>0.0</v>
      </c>
      <c r="AD70">
        <f>IF(Datos!AD70="",0,IF(AND(AD$1008&lt;&gt;"",Datos!AD70=AD$1008),0,IF(AD$1004=0,0,1-CHOOSE(AD$1004,IF(ISNUMBER(Datos!AD70),AND(OR(AD$1005="",Datos!AD70&gt;=AD$1005),OR(AD$1006="",Datos!AD70&lt;=AD$1006)),FALSE),IF(ISNUMBER(Datos!AD70),AND(Datos!AD70=INT(Datos!AD70),AND(OR(AD$1005="",Datos!AD70&gt;=AD$1005),OR(AD$1006="",Datos!AD70&lt;=AD$1006))),FALSE),OR(ISNUMBER(FIND(";"&amp;UPPER(TRIM(Datos!AD70&amp;""))&amp;"=",AD$1007)),ISNUMBER(FIND(";"&amp;UPPER(TRIM(Datos!AD70&amp;""))&amp;";",AD$1007))),OR(UPPER(TRIM(Datos!AD70&amp;""))="SÍ",UPPER(TRIM(Datos!AD70&amp;""))="SI",UPPER(TRIM(Datos!AD70&amp;""))="NO"),IF(ISNUMBER(Datos!AD70),AND(OR(AD$1005="",Datos!AD70&gt;=AD$1005),OR(AD$1006="",Datos!AD70&lt;=AD$1006)),FALSE),TRUE))))</f>
        <v>0.0</v>
      </c>
      <c r="AE70">
        <f>IF(Datos!AE70="",0,IF(AND(AE$1008&lt;&gt;"",Datos!AE70=AE$1008),0,IF(AE$1004=0,0,1-CHOOSE(AE$1004,IF(ISNUMBER(Datos!AE70),AND(OR(AE$1005="",Datos!AE70&gt;=AE$1005),OR(AE$1006="",Datos!AE70&lt;=AE$1006)),FALSE),IF(ISNUMBER(Datos!AE70),AND(Datos!AE70=INT(Datos!AE70),AND(OR(AE$1005="",Datos!AE70&gt;=AE$1005),OR(AE$1006="",Datos!AE70&lt;=AE$1006))),FALSE),OR(ISNUMBER(FIND(";"&amp;UPPER(TRIM(Datos!AE70&amp;""))&amp;"=",AE$1007)),ISNUMBER(FIND(";"&amp;UPPER(TRIM(Datos!AE70&amp;""))&amp;";",AE$1007))),OR(UPPER(TRIM(Datos!AE70&amp;""))="SÍ",UPPER(TRIM(Datos!AE70&amp;""))="SI",UPPER(TRIM(Datos!AE70&amp;""))="NO"),IF(ISNUMBER(Datos!AE70),AND(OR(AE$1005="",Datos!AE70&gt;=AE$1005),OR(AE$1006="",Datos!AE70&lt;=AE$1006)),FALSE),TRUE))))</f>
        <v>0.0</v>
      </c>
    </row>
    <row r="71" spans="2:31">
      <c r="B71">
        <f>IF(Datos!B71="",0,IF(AND(B$1008&lt;&gt;"",Datos!B71=B$1008),0,IF(B$1004=0,0,1-CHOOSE(B$1004,IF(ISNUMBER(Datos!B71),AND(OR(B$1005="",Datos!B71&gt;=B$1005),OR(B$1006="",Datos!B71&lt;=B$1006)),FALSE),IF(ISNUMBER(Datos!B71),AND(Datos!B71=INT(Datos!B71),AND(OR(B$1005="",Datos!B71&gt;=B$1005),OR(B$1006="",Datos!B71&lt;=B$1006))),FALSE),OR(ISNUMBER(FIND(";"&amp;UPPER(TRIM(Datos!B71&amp;""))&amp;"=",B$1007)),ISNUMBER(FIND(";"&amp;UPPER(TRIM(Datos!B71&amp;""))&amp;";",B$1007))),OR(UPPER(TRIM(Datos!B71&amp;""))="SÍ",UPPER(TRIM(Datos!B71&amp;""))="SI",UPPER(TRIM(Datos!B71&amp;""))="NO"),IF(ISNUMBER(Datos!B71),AND(OR(B$1005="",Datos!B71&gt;=B$1005),OR(B$1006="",Datos!B71&lt;=B$1006)),FALSE),TRUE))))</f>
        <v>0.0</v>
      </c>
      <c r="C71">
        <f>IF(Datos!C71="",0,IF(AND(C$1008&lt;&gt;"",Datos!C71=C$1008),0,IF(C$1004=0,0,1-CHOOSE(C$1004,IF(ISNUMBER(Datos!C71),AND(OR(C$1005="",Datos!C71&gt;=C$1005),OR(C$1006="",Datos!C71&lt;=C$1006)),FALSE),IF(ISNUMBER(Datos!C71),AND(Datos!C71=INT(Datos!C71),AND(OR(C$1005="",Datos!C71&gt;=C$1005),OR(C$1006="",Datos!C71&lt;=C$1006))),FALSE),OR(ISNUMBER(FIND(";"&amp;UPPER(TRIM(Datos!C71&amp;""))&amp;"=",C$1007)),ISNUMBER(FIND(";"&amp;UPPER(TRIM(Datos!C71&amp;""))&amp;";",C$1007))),OR(UPPER(TRIM(Datos!C71&amp;""))="SÍ",UPPER(TRIM(Datos!C71&amp;""))="SI",UPPER(TRIM(Datos!C71&amp;""))="NO"),IF(ISNUMBER(Datos!C71),AND(OR(C$1005="",Datos!C71&gt;=C$1005),OR(C$1006="",Datos!C71&lt;=C$1006)),FALSE),TRUE))))</f>
        <v>0.0</v>
      </c>
      <c r="D71">
        <f>IF(Datos!D71="",0,IF(AND(D$1008&lt;&gt;"",Datos!D71=D$1008),0,IF(D$1004=0,0,1-CHOOSE(D$1004,IF(ISNUMBER(Datos!D71),AND(OR(D$1005="",Datos!D71&gt;=D$1005),OR(D$1006="",Datos!D71&lt;=D$1006)),FALSE),IF(ISNUMBER(Datos!D71),AND(Datos!D71=INT(Datos!D71),AND(OR(D$1005="",Datos!D71&gt;=D$1005),OR(D$1006="",Datos!D71&lt;=D$1006))),FALSE),OR(ISNUMBER(FIND(";"&amp;UPPER(TRIM(Datos!D71&amp;""))&amp;"=",D$1007)),ISNUMBER(FIND(";"&amp;UPPER(TRIM(Datos!D71&amp;""))&amp;";",D$1007))),OR(UPPER(TRIM(Datos!D71&amp;""))="SÍ",UPPER(TRIM(Datos!D71&amp;""))="SI",UPPER(TRIM(Datos!D71&amp;""))="NO"),IF(ISNUMBER(Datos!D71),AND(OR(D$1005="",Datos!D71&gt;=D$1005),OR(D$1006="",Datos!D71&lt;=D$1006)),FALSE),TRUE))))</f>
        <v>0.0</v>
      </c>
      <c r="E71">
        <f>IF(Datos!E71="",0,IF(AND(E$1008&lt;&gt;"",Datos!E71=E$1008),0,IF(E$1004=0,0,1-CHOOSE(E$1004,IF(ISNUMBER(Datos!E71),AND(OR(E$1005="",Datos!E71&gt;=E$1005),OR(E$1006="",Datos!E71&lt;=E$1006)),FALSE),IF(ISNUMBER(Datos!E71),AND(Datos!E71=INT(Datos!E71),AND(OR(E$1005="",Datos!E71&gt;=E$1005),OR(E$1006="",Datos!E71&lt;=E$1006))),FALSE),OR(ISNUMBER(FIND(";"&amp;UPPER(TRIM(Datos!E71&amp;""))&amp;"=",E$1007)),ISNUMBER(FIND(";"&amp;UPPER(TRIM(Datos!E71&amp;""))&amp;";",E$1007))),OR(UPPER(TRIM(Datos!E71&amp;""))="SÍ",UPPER(TRIM(Datos!E71&amp;""))="SI",UPPER(TRIM(Datos!E71&amp;""))="NO"),IF(ISNUMBER(Datos!E71),AND(OR(E$1005="",Datos!E71&gt;=E$1005),OR(E$1006="",Datos!E71&lt;=E$1006)),FALSE),TRUE))))</f>
        <v>0.0</v>
      </c>
      <c r="F71">
        <f>IF(Datos!F71="",0,IF(AND(F$1008&lt;&gt;"",Datos!F71=F$1008),0,IF(F$1004=0,0,1-CHOOSE(F$1004,IF(ISNUMBER(Datos!F71),AND(OR(F$1005="",Datos!F71&gt;=F$1005),OR(F$1006="",Datos!F71&lt;=F$1006)),FALSE),IF(ISNUMBER(Datos!F71),AND(Datos!F71=INT(Datos!F71),AND(OR(F$1005="",Datos!F71&gt;=F$1005),OR(F$1006="",Datos!F71&lt;=F$1006))),FALSE),OR(ISNUMBER(FIND(";"&amp;UPPER(TRIM(Datos!F71&amp;""))&amp;"=",F$1007)),ISNUMBER(FIND(";"&amp;UPPER(TRIM(Datos!F71&amp;""))&amp;";",F$1007))),OR(UPPER(TRIM(Datos!F71&amp;""))="SÍ",UPPER(TRIM(Datos!F71&amp;""))="SI",UPPER(TRIM(Datos!F71&amp;""))="NO"),IF(ISNUMBER(Datos!F71),AND(OR(F$1005="",Datos!F71&gt;=F$1005),OR(F$1006="",Datos!F71&lt;=F$1006)),FALSE),TRUE))))</f>
        <v>0.0</v>
      </c>
      <c r="G71">
        <f>IF(Datos!G71="",0,IF(AND(G$1008&lt;&gt;"",Datos!G71=G$1008),0,IF(G$1004=0,0,1-CHOOSE(G$1004,IF(ISNUMBER(Datos!G71),AND(OR(G$1005="",Datos!G71&gt;=G$1005),OR(G$1006="",Datos!G71&lt;=G$1006)),FALSE),IF(ISNUMBER(Datos!G71),AND(Datos!G71=INT(Datos!G71),AND(OR(G$1005="",Datos!G71&gt;=G$1005),OR(G$1006="",Datos!G71&lt;=G$1006))),FALSE),OR(ISNUMBER(FIND(";"&amp;UPPER(TRIM(Datos!G71&amp;""))&amp;"=",G$1007)),ISNUMBER(FIND(";"&amp;UPPER(TRIM(Datos!G71&amp;""))&amp;";",G$1007))),OR(UPPER(TRIM(Datos!G71&amp;""))="SÍ",UPPER(TRIM(Datos!G71&amp;""))="SI",UPPER(TRIM(Datos!G71&amp;""))="NO"),IF(ISNUMBER(Datos!G71),AND(OR(G$1005="",Datos!G71&gt;=G$1005),OR(G$1006="",Datos!G71&lt;=G$1006)),FALSE),TRUE))))</f>
        <v>0.0</v>
      </c>
      <c r="H71">
        <f>IF(Datos!H71="",0,IF(AND(H$1008&lt;&gt;"",Datos!H71=H$1008),0,IF(H$1004=0,0,1-CHOOSE(H$1004,IF(ISNUMBER(Datos!H71),AND(OR(H$1005="",Datos!H71&gt;=H$1005),OR(H$1006="",Datos!H71&lt;=H$1006)),FALSE),IF(ISNUMBER(Datos!H71),AND(Datos!H71=INT(Datos!H71),AND(OR(H$1005="",Datos!H71&gt;=H$1005),OR(H$1006="",Datos!H71&lt;=H$1006))),FALSE),OR(ISNUMBER(FIND(";"&amp;UPPER(TRIM(Datos!H71&amp;""))&amp;"=",H$1007)),ISNUMBER(FIND(";"&amp;UPPER(TRIM(Datos!H71&amp;""))&amp;";",H$1007))),OR(UPPER(TRIM(Datos!H71&amp;""))="SÍ",UPPER(TRIM(Datos!H71&amp;""))="SI",UPPER(TRIM(Datos!H71&amp;""))="NO"),IF(ISNUMBER(Datos!H71),AND(OR(H$1005="",Datos!H71&gt;=H$1005),OR(H$1006="",Datos!H71&lt;=H$1006)),FALSE),TRUE))))</f>
        <v>0.0</v>
      </c>
      <c r="I71">
        <f>IF(Datos!I71="",0,IF(AND(I$1008&lt;&gt;"",Datos!I71=I$1008),0,IF(I$1004=0,0,1-CHOOSE(I$1004,IF(ISNUMBER(Datos!I71),AND(OR(I$1005="",Datos!I71&gt;=I$1005),OR(I$1006="",Datos!I71&lt;=I$1006)),FALSE),IF(ISNUMBER(Datos!I71),AND(Datos!I71=INT(Datos!I71),AND(OR(I$1005="",Datos!I71&gt;=I$1005),OR(I$1006="",Datos!I71&lt;=I$1006))),FALSE),OR(ISNUMBER(FIND(";"&amp;UPPER(TRIM(Datos!I71&amp;""))&amp;"=",I$1007)),ISNUMBER(FIND(";"&amp;UPPER(TRIM(Datos!I71&amp;""))&amp;";",I$1007))),OR(UPPER(TRIM(Datos!I71&amp;""))="SÍ",UPPER(TRIM(Datos!I71&amp;""))="SI",UPPER(TRIM(Datos!I71&amp;""))="NO"),IF(ISNUMBER(Datos!I71),AND(OR(I$1005="",Datos!I71&gt;=I$1005),OR(I$1006="",Datos!I71&lt;=I$1006)),FALSE),TRUE))))</f>
        <v>0.0</v>
      </c>
      <c r="J71">
        <f>IF(Datos!J71="",0,IF(AND(J$1008&lt;&gt;"",Datos!J71=J$1008),0,IF(J$1004=0,0,1-CHOOSE(J$1004,IF(ISNUMBER(Datos!J71),AND(OR(J$1005="",Datos!J71&gt;=J$1005),OR(J$1006="",Datos!J71&lt;=J$1006)),FALSE),IF(ISNUMBER(Datos!J71),AND(Datos!J71=INT(Datos!J71),AND(OR(J$1005="",Datos!J71&gt;=J$1005),OR(J$1006="",Datos!J71&lt;=J$1006))),FALSE),OR(ISNUMBER(FIND(";"&amp;UPPER(TRIM(Datos!J71&amp;""))&amp;"=",J$1007)),ISNUMBER(FIND(";"&amp;UPPER(TRIM(Datos!J71&amp;""))&amp;";",J$1007))),OR(UPPER(TRIM(Datos!J71&amp;""))="SÍ",UPPER(TRIM(Datos!J71&amp;""))="SI",UPPER(TRIM(Datos!J71&amp;""))="NO"),IF(ISNUMBER(Datos!J71),AND(OR(J$1005="",Datos!J71&gt;=J$1005),OR(J$1006="",Datos!J71&lt;=J$1006)),FALSE),TRUE))))</f>
        <v>0.0</v>
      </c>
      <c r="K71">
        <f>IF(Datos!K71="",0,IF(AND(K$1008&lt;&gt;"",Datos!K71=K$1008),0,IF(K$1004=0,0,1-CHOOSE(K$1004,IF(ISNUMBER(Datos!K71),AND(OR(K$1005="",Datos!K71&gt;=K$1005),OR(K$1006="",Datos!K71&lt;=K$1006)),FALSE),IF(ISNUMBER(Datos!K71),AND(Datos!K71=INT(Datos!K71),AND(OR(K$1005="",Datos!K71&gt;=K$1005),OR(K$1006="",Datos!K71&lt;=K$1006))),FALSE),OR(ISNUMBER(FIND(";"&amp;UPPER(TRIM(Datos!K71&amp;""))&amp;"=",K$1007)),ISNUMBER(FIND(";"&amp;UPPER(TRIM(Datos!K71&amp;""))&amp;";",K$1007))),OR(UPPER(TRIM(Datos!K71&amp;""))="SÍ",UPPER(TRIM(Datos!K71&amp;""))="SI",UPPER(TRIM(Datos!K71&amp;""))="NO"),IF(ISNUMBER(Datos!K71),AND(OR(K$1005="",Datos!K71&gt;=K$1005),OR(K$1006="",Datos!K71&lt;=K$1006)),FALSE),TRUE))))</f>
        <v>0.0</v>
      </c>
      <c r="L71">
        <f>IF(Datos!L71="",0,IF(AND(L$1008&lt;&gt;"",Datos!L71=L$1008),0,IF(L$1004=0,0,1-CHOOSE(L$1004,IF(ISNUMBER(Datos!L71),AND(OR(L$1005="",Datos!L71&gt;=L$1005),OR(L$1006="",Datos!L71&lt;=L$1006)),FALSE),IF(ISNUMBER(Datos!L71),AND(Datos!L71=INT(Datos!L71),AND(OR(L$1005="",Datos!L71&gt;=L$1005),OR(L$1006="",Datos!L71&lt;=L$1006))),FALSE),OR(ISNUMBER(FIND(";"&amp;UPPER(TRIM(Datos!L71&amp;""))&amp;"=",L$1007)),ISNUMBER(FIND(";"&amp;UPPER(TRIM(Datos!L71&amp;""))&amp;";",L$1007))),OR(UPPER(TRIM(Datos!L71&amp;""))="SÍ",UPPER(TRIM(Datos!L71&amp;""))="SI",UPPER(TRIM(Datos!L71&amp;""))="NO"),IF(ISNUMBER(Datos!L71),AND(OR(L$1005="",Datos!L71&gt;=L$1005),OR(L$1006="",Datos!L71&lt;=L$1006)),FALSE),TRUE))))</f>
        <v>0.0</v>
      </c>
      <c r="M71">
        <f>IF(Datos!M71="",0,IF(AND(M$1008&lt;&gt;"",Datos!M71=M$1008),0,IF(M$1004=0,0,1-CHOOSE(M$1004,IF(ISNUMBER(Datos!M71),AND(OR(M$1005="",Datos!M71&gt;=M$1005),OR(M$1006="",Datos!M71&lt;=M$1006)),FALSE),IF(ISNUMBER(Datos!M71),AND(Datos!M71=INT(Datos!M71),AND(OR(M$1005="",Datos!M71&gt;=M$1005),OR(M$1006="",Datos!M71&lt;=M$1006))),FALSE),OR(ISNUMBER(FIND(";"&amp;UPPER(TRIM(Datos!M71&amp;""))&amp;"=",M$1007)),ISNUMBER(FIND(";"&amp;UPPER(TRIM(Datos!M71&amp;""))&amp;";",M$1007))),OR(UPPER(TRIM(Datos!M71&amp;""))="SÍ",UPPER(TRIM(Datos!M71&amp;""))="SI",UPPER(TRIM(Datos!M71&amp;""))="NO"),IF(ISNUMBER(Datos!M71),AND(OR(M$1005="",Datos!M71&gt;=M$1005),OR(M$1006="",Datos!M71&lt;=M$1006)),FALSE),TRUE))))</f>
        <v>0.0</v>
      </c>
      <c r="N71">
        <f>IF(Datos!N71="",0,IF(AND(N$1008&lt;&gt;"",Datos!N71=N$1008),0,IF(N$1004=0,0,1-CHOOSE(N$1004,IF(ISNUMBER(Datos!N71),AND(OR(N$1005="",Datos!N71&gt;=N$1005),OR(N$1006="",Datos!N71&lt;=N$1006)),FALSE),IF(ISNUMBER(Datos!N71),AND(Datos!N71=INT(Datos!N71),AND(OR(N$1005="",Datos!N71&gt;=N$1005),OR(N$1006="",Datos!N71&lt;=N$1006))),FALSE),OR(ISNUMBER(FIND(";"&amp;UPPER(TRIM(Datos!N71&amp;""))&amp;"=",N$1007)),ISNUMBER(FIND(";"&amp;UPPER(TRIM(Datos!N71&amp;""))&amp;";",N$1007))),OR(UPPER(TRIM(Datos!N71&amp;""))="SÍ",UPPER(TRIM(Datos!N71&amp;""))="SI",UPPER(TRIM(Datos!N71&amp;""))="NO"),IF(ISNUMBER(Datos!N71),AND(OR(N$1005="",Datos!N71&gt;=N$1005),OR(N$1006="",Datos!N71&lt;=N$1006)),FALSE),TRUE))))</f>
        <v>0.0</v>
      </c>
      <c r="O71">
        <f>IF(Datos!O71="",0,IF(AND(O$1008&lt;&gt;"",Datos!O71=O$1008),0,IF(O$1004=0,0,1-CHOOSE(O$1004,IF(ISNUMBER(Datos!O71),AND(OR(O$1005="",Datos!O71&gt;=O$1005),OR(O$1006="",Datos!O71&lt;=O$1006)),FALSE),IF(ISNUMBER(Datos!O71),AND(Datos!O71=INT(Datos!O71),AND(OR(O$1005="",Datos!O71&gt;=O$1005),OR(O$1006="",Datos!O71&lt;=O$1006))),FALSE),OR(ISNUMBER(FIND(";"&amp;UPPER(TRIM(Datos!O71&amp;""))&amp;"=",O$1007)),ISNUMBER(FIND(";"&amp;UPPER(TRIM(Datos!O71&amp;""))&amp;";",O$1007))),OR(UPPER(TRIM(Datos!O71&amp;""))="SÍ",UPPER(TRIM(Datos!O71&amp;""))="SI",UPPER(TRIM(Datos!O71&amp;""))="NO"),IF(ISNUMBER(Datos!O71),AND(OR(O$1005="",Datos!O71&gt;=O$1005),OR(O$1006="",Datos!O71&lt;=O$1006)),FALSE),TRUE))))</f>
        <v>0.0</v>
      </c>
      <c r="P71">
        <f>IF(Datos!P71="",0,IF(AND(P$1008&lt;&gt;"",Datos!P71=P$1008),0,IF(P$1004=0,0,1-CHOOSE(P$1004,IF(ISNUMBER(Datos!P71),AND(OR(P$1005="",Datos!P71&gt;=P$1005),OR(P$1006="",Datos!P71&lt;=P$1006)),FALSE),IF(ISNUMBER(Datos!P71),AND(Datos!P71=INT(Datos!P71),AND(OR(P$1005="",Datos!P71&gt;=P$1005),OR(P$1006="",Datos!P71&lt;=P$1006))),FALSE),OR(ISNUMBER(FIND(";"&amp;UPPER(TRIM(Datos!P71&amp;""))&amp;"=",P$1007)),ISNUMBER(FIND(";"&amp;UPPER(TRIM(Datos!P71&amp;""))&amp;";",P$1007))),OR(UPPER(TRIM(Datos!P71&amp;""))="SÍ",UPPER(TRIM(Datos!P71&amp;""))="SI",UPPER(TRIM(Datos!P71&amp;""))="NO"),IF(ISNUMBER(Datos!P71),AND(OR(P$1005="",Datos!P71&gt;=P$1005),OR(P$1006="",Datos!P71&lt;=P$1006)),FALSE),TRUE))))</f>
        <v>0.0</v>
      </c>
      <c r="Q71">
        <f>IF(Datos!Q71="",0,IF(AND(Q$1008&lt;&gt;"",Datos!Q71=Q$1008),0,IF(Q$1004=0,0,1-CHOOSE(Q$1004,IF(ISNUMBER(Datos!Q71),AND(OR(Q$1005="",Datos!Q71&gt;=Q$1005),OR(Q$1006="",Datos!Q71&lt;=Q$1006)),FALSE),IF(ISNUMBER(Datos!Q71),AND(Datos!Q71=INT(Datos!Q71),AND(OR(Q$1005="",Datos!Q71&gt;=Q$1005),OR(Q$1006="",Datos!Q71&lt;=Q$1006))),FALSE),OR(ISNUMBER(FIND(";"&amp;UPPER(TRIM(Datos!Q71&amp;""))&amp;"=",Q$1007)),ISNUMBER(FIND(";"&amp;UPPER(TRIM(Datos!Q71&amp;""))&amp;";",Q$1007))),OR(UPPER(TRIM(Datos!Q71&amp;""))="SÍ",UPPER(TRIM(Datos!Q71&amp;""))="SI",UPPER(TRIM(Datos!Q71&amp;""))="NO"),IF(ISNUMBER(Datos!Q71),AND(OR(Q$1005="",Datos!Q71&gt;=Q$1005),OR(Q$1006="",Datos!Q71&lt;=Q$1006)),FALSE),TRUE))))</f>
        <v>0.0</v>
      </c>
      <c r="R71">
        <f>IF(Datos!R71="",0,IF(AND(R$1008&lt;&gt;"",Datos!R71=R$1008),0,IF(R$1004=0,0,1-CHOOSE(R$1004,IF(ISNUMBER(Datos!R71),AND(OR(R$1005="",Datos!R71&gt;=R$1005),OR(R$1006="",Datos!R71&lt;=R$1006)),FALSE),IF(ISNUMBER(Datos!R71),AND(Datos!R71=INT(Datos!R71),AND(OR(R$1005="",Datos!R71&gt;=R$1005),OR(R$1006="",Datos!R71&lt;=R$1006))),FALSE),OR(ISNUMBER(FIND(";"&amp;UPPER(TRIM(Datos!R71&amp;""))&amp;"=",R$1007)),ISNUMBER(FIND(";"&amp;UPPER(TRIM(Datos!R71&amp;""))&amp;";",R$1007))),OR(UPPER(TRIM(Datos!R71&amp;""))="SÍ",UPPER(TRIM(Datos!R71&amp;""))="SI",UPPER(TRIM(Datos!R71&amp;""))="NO"),IF(ISNUMBER(Datos!R71),AND(OR(R$1005="",Datos!R71&gt;=R$1005),OR(R$1006="",Datos!R71&lt;=R$1006)),FALSE),TRUE))))</f>
        <v>0.0</v>
      </c>
      <c r="S71">
        <f>IF(Datos!S71="",0,IF(AND(S$1008&lt;&gt;"",Datos!S71=S$1008),0,IF(S$1004=0,0,1-CHOOSE(S$1004,IF(ISNUMBER(Datos!S71),AND(OR(S$1005="",Datos!S71&gt;=S$1005),OR(S$1006="",Datos!S71&lt;=S$1006)),FALSE),IF(ISNUMBER(Datos!S71),AND(Datos!S71=INT(Datos!S71),AND(OR(S$1005="",Datos!S71&gt;=S$1005),OR(S$1006="",Datos!S71&lt;=S$1006))),FALSE),OR(ISNUMBER(FIND(";"&amp;UPPER(TRIM(Datos!S71&amp;""))&amp;"=",S$1007)),ISNUMBER(FIND(";"&amp;UPPER(TRIM(Datos!S71&amp;""))&amp;";",S$1007))),OR(UPPER(TRIM(Datos!S71&amp;""))="SÍ",UPPER(TRIM(Datos!S71&amp;""))="SI",UPPER(TRIM(Datos!S71&amp;""))="NO"),IF(ISNUMBER(Datos!S71),AND(OR(S$1005="",Datos!S71&gt;=S$1005),OR(S$1006="",Datos!S71&lt;=S$1006)),FALSE),TRUE))))</f>
        <v>0.0</v>
      </c>
      <c r="T71">
        <f>IF(Datos!T71="",0,IF(AND(T$1008&lt;&gt;"",Datos!T71=T$1008),0,IF(T$1004=0,0,1-CHOOSE(T$1004,IF(ISNUMBER(Datos!T71),AND(OR(T$1005="",Datos!T71&gt;=T$1005),OR(T$1006="",Datos!T71&lt;=T$1006)),FALSE),IF(ISNUMBER(Datos!T71),AND(Datos!T71=INT(Datos!T71),AND(OR(T$1005="",Datos!T71&gt;=T$1005),OR(T$1006="",Datos!T71&lt;=T$1006))),FALSE),OR(ISNUMBER(FIND(";"&amp;UPPER(TRIM(Datos!T71&amp;""))&amp;"=",T$1007)),ISNUMBER(FIND(";"&amp;UPPER(TRIM(Datos!T71&amp;""))&amp;";",T$1007))),OR(UPPER(TRIM(Datos!T71&amp;""))="SÍ",UPPER(TRIM(Datos!T71&amp;""))="SI",UPPER(TRIM(Datos!T71&amp;""))="NO"),IF(ISNUMBER(Datos!T71),AND(OR(T$1005="",Datos!T71&gt;=T$1005),OR(T$1006="",Datos!T71&lt;=T$1006)),FALSE),TRUE))))</f>
        <v>0.0</v>
      </c>
      <c r="U71">
        <f>IF(Datos!U71="",0,IF(AND(U$1008&lt;&gt;"",Datos!U71=U$1008),0,IF(U$1004=0,0,1-CHOOSE(U$1004,IF(ISNUMBER(Datos!U71),AND(OR(U$1005="",Datos!U71&gt;=U$1005),OR(U$1006="",Datos!U71&lt;=U$1006)),FALSE),IF(ISNUMBER(Datos!U71),AND(Datos!U71=INT(Datos!U71),AND(OR(U$1005="",Datos!U71&gt;=U$1005),OR(U$1006="",Datos!U71&lt;=U$1006))),FALSE),OR(ISNUMBER(FIND(";"&amp;UPPER(TRIM(Datos!U71&amp;""))&amp;"=",U$1007)),ISNUMBER(FIND(";"&amp;UPPER(TRIM(Datos!U71&amp;""))&amp;";",U$1007))),OR(UPPER(TRIM(Datos!U71&amp;""))="SÍ",UPPER(TRIM(Datos!U71&amp;""))="SI",UPPER(TRIM(Datos!U71&amp;""))="NO"),IF(ISNUMBER(Datos!U71),AND(OR(U$1005="",Datos!U71&gt;=U$1005),OR(U$1006="",Datos!U71&lt;=U$1006)),FALSE),TRUE))))</f>
        <v>0.0</v>
      </c>
      <c r="V71">
        <f>IF(Datos!V71="",0,IF(AND(V$1008&lt;&gt;"",Datos!V71=V$1008),0,IF(V$1004=0,0,1-CHOOSE(V$1004,IF(ISNUMBER(Datos!V71),AND(OR(V$1005="",Datos!V71&gt;=V$1005),OR(V$1006="",Datos!V71&lt;=V$1006)),FALSE),IF(ISNUMBER(Datos!V71),AND(Datos!V71=INT(Datos!V71),AND(OR(V$1005="",Datos!V71&gt;=V$1005),OR(V$1006="",Datos!V71&lt;=V$1006))),FALSE),OR(ISNUMBER(FIND(";"&amp;UPPER(TRIM(Datos!V71&amp;""))&amp;"=",V$1007)),ISNUMBER(FIND(";"&amp;UPPER(TRIM(Datos!V71&amp;""))&amp;";",V$1007))),OR(UPPER(TRIM(Datos!V71&amp;""))="SÍ",UPPER(TRIM(Datos!V71&amp;""))="SI",UPPER(TRIM(Datos!V71&amp;""))="NO"),IF(ISNUMBER(Datos!V71),AND(OR(V$1005="",Datos!V71&gt;=V$1005),OR(V$1006="",Datos!V71&lt;=V$1006)),FALSE),TRUE))))</f>
        <v>0.0</v>
      </c>
      <c r="W71">
        <f>IF(Datos!W71="",0,IF(AND(W$1008&lt;&gt;"",Datos!W71=W$1008),0,IF(W$1004=0,0,1-CHOOSE(W$1004,IF(ISNUMBER(Datos!W71),AND(OR(W$1005="",Datos!W71&gt;=W$1005),OR(W$1006="",Datos!W71&lt;=W$1006)),FALSE),IF(ISNUMBER(Datos!W71),AND(Datos!W71=INT(Datos!W71),AND(OR(W$1005="",Datos!W71&gt;=W$1005),OR(W$1006="",Datos!W71&lt;=W$1006))),FALSE),OR(ISNUMBER(FIND(";"&amp;UPPER(TRIM(Datos!W71&amp;""))&amp;"=",W$1007)),ISNUMBER(FIND(";"&amp;UPPER(TRIM(Datos!W71&amp;""))&amp;";",W$1007))),OR(UPPER(TRIM(Datos!W71&amp;""))="SÍ",UPPER(TRIM(Datos!W71&amp;""))="SI",UPPER(TRIM(Datos!W71&amp;""))="NO"),IF(ISNUMBER(Datos!W71),AND(OR(W$1005="",Datos!W71&gt;=W$1005),OR(W$1006="",Datos!W71&lt;=W$1006)),FALSE),TRUE))))</f>
        <v>0.0</v>
      </c>
      <c r="X71">
        <f>IF(Datos!X71="",0,IF(AND(X$1008&lt;&gt;"",Datos!X71=X$1008),0,IF(X$1004=0,0,1-CHOOSE(X$1004,IF(ISNUMBER(Datos!X71),AND(OR(X$1005="",Datos!X71&gt;=X$1005),OR(X$1006="",Datos!X71&lt;=X$1006)),FALSE),IF(ISNUMBER(Datos!X71),AND(Datos!X71=INT(Datos!X71),AND(OR(X$1005="",Datos!X71&gt;=X$1005),OR(X$1006="",Datos!X71&lt;=X$1006))),FALSE),OR(ISNUMBER(FIND(";"&amp;UPPER(TRIM(Datos!X71&amp;""))&amp;"=",X$1007)),ISNUMBER(FIND(";"&amp;UPPER(TRIM(Datos!X71&amp;""))&amp;";",X$1007))),OR(UPPER(TRIM(Datos!X71&amp;""))="SÍ",UPPER(TRIM(Datos!X71&amp;""))="SI",UPPER(TRIM(Datos!X71&amp;""))="NO"),IF(ISNUMBER(Datos!X71),AND(OR(X$1005="",Datos!X71&gt;=X$1005),OR(X$1006="",Datos!X71&lt;=X$1006)),FALSE),TRUE))))</f>
        <v>0.0</v>
      </c>
      <c r="Y71">
        <f>IF(Datos!Y71="",0,IF(AND(Y$1008&lt;&gt;"",Datos!Y71=Y$1008),0,IF(Y$1004=0,0,1-CHOOSE(Y$1004,IF(ISNUMBER(Datos!Y71),AND(OR(Y$1005="",Datos!Y71&gt;=Y$1005),OR(Y$1006="",Datos!Y71&lt;=Y$1006)),FALSE),IF(ISNUMBER(Datos!Y71),AND(Datos!Y71=INT(Datos!Y71),AND(OR(Y$1005="",Datos!Y71&gt;=Y$1005),OR(Y$1006="",Datos!Y71&lt;=Y$1006))),FALSE),OR(ISNUMBER(FIND(";"&amp;UPPER(TRIM(Datos!Y71&amp;""))&amp;"=",Y$1007)),ISNUMBER(FIND(";"&amp;UPPER(TRIM(Datos!Y71&amp;""))&amp;";",Y$1007))),OR(UPPER(TRIM(Datos!Y71&amp;""))="SÍ",UPPER(TRIM(Datos!Y71&amp;""))="SI",UPPER(TRIM(Datos!Y71&amp;""))="NO"),IF(ISNUMBER(Datos!Y71),AND(OR(Y$1005="",Datos!Y71&gt;=Y$1005),OR(Y$1006="",Datos!Y71&lt;=Y$1006)),FALSE),TRUE))))</f>
        <v>0.0</v>
      </c>
      <c r="Z71">
        <f>IF(Datos!Z71="",0,IF(AND(Z$1008&lt;&gt;"",Datos!Z71=Z$1008),0,IF(Z$1004=0,0,1-CHOOSE(Z$1004,IF(ISNUMBER(Datos!Z71),AND(OR(Z$1005="",Datos!Z71&gt;=Z$1005),OR(Z$1006="",Datos!Z71&lt;=Z$1006)),FALSE),IF(ISNUMBER(Datos!Z71),AND(Datos!Z71=INT(Datos!Z71),AND(OR(Z$1005="",Datos!Z71&gt;=Z$1005),OR(Z$1006="",Datos!Z71&lt;=Z$1006))),FALSE),OR(ISNUMBER(FIND(";"&amp;UPPER(TRIM(Datos!Z71&amp;""))&amp;"=",Z$1007)),ISNUMBER(FIND(";"&amp;UPPER(TRIM(Datos!Z71&amp;""))&amp;";",Z$1007))),OR(UPPER(TRIM(Datos!Z71&amp;""))="SÍ",UPPER(TRIM(Datos!Z71&amp;""))="SI",UPPER(TRIM(Datos!Z71&amp;""))="NO"),IF(ISNUMBER(Datos!Z71),AND(OR(Z$1005="",Datos!Z71&gt;=Z$1005),OR(Z$1006="",Datos!Z71&lt;=Z$1006)),FALSE),TRUE))))</f>
        <v>0.0</v>
      </c>
      <c r="AA71">
        <f>IF(Datos!AA71="",0,IF(AND(AA$1008&lt;&gt;"",Datos!AA71=AA$1008),0,IF(AA$1004=0,0,1-CHOOSE(AA$1004,IF(ISNUMBER(Datos!AA71),AND(OR(AA$1005="",Datos!AA71&gt;=AA$1005),OR(AA$1006="",Datos!AA71&lt;=AA$1006)),FALSE),IF(ISNUMBER(Datos!AA71),AND(Datos!AA71=INT(Datos!AA71),AND(OR(AA$1005="",Datos!AA71&gt;=AA$1005),OR(AA$1006="",Datos!AA71&lt;=AA$1006))),FALSE),OR(ISNUMBER(FIND(";"&amp;UPPER(TRIM(Datos!AA71&amp;""))&amp;"=",AA$1007)),ISNUMBER(FIND(";"&amp;UPPER(TRIM(Datos!AA71&amp;""))&amp;";",AA$1007))),OR(UPPER(TRIM(Datos!AA71&amp;""))="SÍ",UPPER(TRIM(Datos!AA71&amp;""))="SI",UPPER(TRIM(Datos!AA71&amp;""))="NO"),IF(ISNUMBER(Datos!AA71),AND(OR(AA$1005="",Datos!AA71&gt;=AA$1005),OR(AA$1006="",Datos!AA71&lt;=AA$1006)),FALSE),TRUE))))</f>
        <v>0.0</v>
      </c>
      <c r="AB71">
        <f>IF(Datos!AB71="",0,IF(AND(AB$1008&lt;&gt;"",Datos!AB71=AB$1008),0,IF(AB$1004=0,0,1-CHOOSE(AB$1004,IF(ISNUMBER(Datos!AB71),AND(OR(AB$1005="",Datos!AB71&gt;=AB$1005),OR(AB$1006="",Datos!AB71&lt;=AB$1006)),FALSE),IF(ISNUMBER(Datos!AB71),AND(Datos!AB71=INT(Datos!AB71),AND(OR(AB$1005="",Datos!AB71&gt;=AB$1005),OR(AB$1006="",Datos!AB71&lt;=AB$1006))),FALSE),OR(ISNUMBER(FIND(";"&amp;UPPER(TRIM(Datos!AB71&amp;""))&amp;"=",AB$1007)),ISNUMBER(FIND(";"&amp;UPPER(TRIM(Datos!AB71&amp;""))&amp;";",AB$1007))),OR(UPPER(TRIM(Datos!AB71&amp;""))="SÍ",UPPER(TRIM(Datos!AB71&amp;""))="SI",UPPER(TRIM(Datos!AB71&amp;""))="NO"),IF(ISNUMBER(Datos!AB71),AND(OR(AB$1005="",Datos!AB71&gt;=AB$1005),OR(AB$1006="",Datos!AB71&lt;=AB$1006)),FALSE),TRUE))))</f>
        <v>0.0</v>
      </c>
      <c r="AC71">
        <f>IF(Datos!AC71="",0,IF(AND(AC$1008&lt;&gt;"",Datos!AC71=AC$1008),0,IF(AC$1004=0,0,1-CHOOSE(AC$1004,IF(ISNUMBER(Datos!AC71),AND(OR(AC$1005="",Datos!AC71&gt;=AC$1005),OR(AC$1006="",Datos!AC71&lt;=AC$1006)),FALSE),IF(ISNUMBER(Datos!AC71),AND(Datos!AC71=INT(Datos!AC71),AND(OR(AC$1005="",Datos!AC71&gt;=AC$1005),OR(AC$1006="",Datos!AC71&lt;=AC$1006))),FALSE),OR(ISNUMBER(FIND(";"&amp;UPPER(TRIM(Datos!AC71&amp;""))&amp;"=",AC$1007)),ISNUMBER(FIND(";"&amp;UPPER(TRIM(Datos!AC71&amp;""))&amp;";",AC$1007))),OR(UPPER(TRIM(Datos!AC71&amp;""))="SÍ",UPPER(TRIM(Datos!AC71&amp;""))="SI",UPPER(TRIM(Datos!AC71&amp;""))="NO"),IF(ISNUMBER(Datos!AC71),AND(OR(AC$1005="",Datos!AC71&gt;=AC$1005),OR(AC$1006="",Datos!AC71&lt;=AC$1006)),FALSE),TRUE))))</f>
        <v>0.0</v>
      </c>
      <c r="AD71">
        <f>IF(Datos!AD71="",0,IF(AND(AD$1008&lt;&gt;"",Datos!AD71=AD$1008),0,IF(AD$1004=0,0,1-CHOOSE(AD$1004,IF(ISNUMBER(Datos!AD71),AND(OR(AD$1005="",Datos!AD71&gt;=AD$1005),OR(AD$1006="",Datos!AD71&lt;=AD$1006)),FALSE),IF(ISNUMBER(Datos!AD71),AND(Datos!AD71=INT(Datos!AD71),AND(OR(AD$1005="",Datos!AD71&gt;=AD$1005),OR(AD$1006="",Datos!AD71&lt;=AD$1006))),FALSE),OR(ISNUMBER(FIND(";"&amp;UPPER(TRIM(Datos!AD71&amp;""))&amp;"=",AD$1007)),ISNUMBER(FIND(";"&amp;UPPER(TRIM(Datos!AD71&amp;""))&amp;";",AD$1007))),OR(UPPER(TRIM(Datos!AD71&amp;""))="SÍ",UPPER(TRIM(Datos!AD71&amp;""))="SI",UPPER(TRIM(Datos!AD71&amp;""))="NO"),IF(ISNUMBER(Datos!AD71),AND(OR(AD$1005="",Datos!AD71&gt;=AD$1005),OR(AD$1006="",Datos!AD71&lt;=AD$1006)),FALSE),TRUE))))</f>
        <v>0.0</v>
      </c>
      <c r="AE71">
        <f>IF(Datos!AE71="",0,IF(AND(AE$1008&lt;&gt;"",Datos!AE71=AE$1008),0,IF(AE$1004=0,0,1-CHOOSE(AE$1004,IF(ISNUMBER(Datos!AE71),AND(OR(AE$1005="",Datos!AE71&gt;=AE$1005),OR(AE$1006="",Datos!AE71&lt;=AE$1006)),FALSE),IF(ISNUMBER(Datos!AE71),AND(Datos!AE71=INT(Datos!AE71),AND(OR(AE$1005="",Datos!AE71&gt;=AE$1005),OR(AE$1006="",Datos!AE71&lt;=AE$1006))),FALSE),OR(ISNUMBER(FIND(";"&amp;UPPER(TRIM(Datos!AE71&amp;""))&amp;"=",AE$1007)),ISNUMBER(FIND(";"&amp;UPPER(TRIM(Datos!AE71&amp;""))&amp;";",AE$1007))),OR(UPPER(TRIM(Datos!AE71&amp;""))="SÍ",UPPER(TRIM(Datos!AE71&amp;""))="SI",UPPER(TRIM(Datos!AE71&amp;""))="NO"),IF(ISNUMBER(Datos!AE71),AND(OR(AE$1005="",Datos!AE71&gt;=AE$1005),OR(AE$1006="",Datos!AE71&lt;=AE$1006)),FALSE),TRUE))))</f>
        <v>0.0</v>
      </c>
    </row>
    <row r="72" spans="2:31">
      <c r="B72">
        <f>IF(Datos!B72="",0,IF(AND(B$1008&lt;&gt;"",Datos!B72=B$1008),0,IF(B$1004=0,0,1-CHOOSE(B$1004,IF(ISNUMBER(Datos!B72),AND(OR(B$1005="",Datos!B72&gt;=B$1005),OR(B$1006="",Datos!B72&lt;=B$1006)),FALSE),IF(ISNUMBER(Datos!B72),AND(Datos!B72=INT(Datos!B72),AND(OR(B$1005="",Datos!B72&gt;=B$1005),OR(B$1006="",Datos!B72&lt;=B$1006))),FALSE),OR(ISNUMBER(FIND(";"&amp;UPPER(TRIM(Datos!B72&amp;""))&amp;"=",B$1007)),ISNUMBER(FIND(";"&amp;UPPER(TRIM(Datos!B72&amp;""))&amp;";",B$1007))),OR(UPPER(TRIM(Datos!B72&amp;""))="SÍ",UPPER(TRIM(Datos!B72&amp;""))="SI",UPPER(TRIM(Datos!B72&amp;""))="NO"),IF(ISNUMBER(Datos!B72),AND(OR(B$1005="",Datos!B72&gt;=B$1005),OR(B$1006="",Datos!B72&lt;=B$1006)),FALSE),TRUE))))</f>
        <v>0.0</v>
      </c>
      <c r="C72">
        <f>IF(Datos!C72="",0,IF(AND(C$1008&lt;&gt;"",Datos!C72=C$1008),0,IF(C$1004=0,0,1-CHOOSE(C$1004,IF(ISNUMBER(Datos!C72),AND(OR(C$1005="",Datos!C72&gt;=C$1005),OR(C$1006="",Datos!C72&lt;=C$1006)),FALSE),IF(ISNUMBER(Datos!C72),AND(Datos!C72=INT(Datos!C72),AND(OR(C$1005="",Datos!C72&gt;=C$1005),OR(C$1006="",Datos!C72&lt;=C$1006))),FALSE),OR(ISNUMBER(FIND(";"&amp;UPPER(TRIM(Datos!C72&amp;""))&amp;"=",C$1007)),ISNUMBER(FIND(";"&amp;UPPER(TRIM(Datos!C72&amp;""))&amp;";",C$1007))),OR(UPPER(TRIM(Datos!C72&amp;""))="SÍ",UPPER(TRIM(Datos!C72&amp;""))="SI",UPPER(TRIM(Datos!C72&amp;""))="NO"),IF(ISNUMBER(Datos!C72),AND(OR(C$1005="",Datos!C72&gt;=C$1005),OR(C$1006="",Datos!C72&lt;=C$1006)),FALSE),TRUE))))</f>
        <v>0.0</v>
      </c>
      <c r="D72">
        <f>IF(Datos!D72="",0,IF(AND(D$1008&lt;&gt;"",Datos!D72=D$1008),0,IF(D$1004=0,0,1-CHOOSE(D$1004,IF(ISNUMBER(Datos!D72),AND(OR(D$1005="",Datos!D72&gt;=D$1005),OR(D$1006="",Datos!D72&lt;=D$1006)),FALSE),IF(ISNUMBER(Datos!D72),AND(Datos!D72=INT(Datos!D72),AND(OR(D$1005="",Datos!D72&gt;=D$1005),OR(D$1006="",Datos!D72&lt;=D$1006))),FALSE),OR(ISNUMBER(FIND(";"&amp;UPPER(TRIM(Datos!D72&amp;""))&amp;"=",D$1007)),ISNUMBER(FIND(";"&amp;UPPER(TRIM(Datos!D72&amp;""))&amp;";",D$1007))),OR(UPPER(TRIM(Datos!D72&amp;""))="SÍ",UPPER(TRIM(Datos!D72&amp;""))="SI",UPPER(TRIM(Datos!D72&amp;""))="NO"),IF(ISNUMBER(Datos!D72),AND(OR(D$1005="",Datos!D72&gt;=D$1005),OR(D$1006="",Datos!D72&lt;=D$1006)),FALSE),TRUE))))</f>
        <v>0.0</v>
      </c>
      <c r="E72">
        <f>IF(Datos!E72="",0,IF(AND(E$1008&lt;&gt;"",Datos!E72=E$1008),0,IF(E$1004=0,0,1-CHOOSE(E$1004,IF(ISNUMBER(Datos!E72),AND(OR(E$1005="",Datos!E72&gt;=E$1005),OR(E$1006="",Datos!E72&lt;=E$1006)),FALSE),IF(ISNUMBER(Datos!E72),AND(Datos!E72=INT(Datos!E72),AND(OR(E$1005="",Datos!E72&gt;=E$1005),OR(E$1006="",Datos!E72&lt;=E$1006))),FALSE),OR(ISNUMBER(FIND(";"&amp;UPPER(TRIM(Datos!E72&amp;""))&amp;"=",E$1007)),ISNUMBER(FIND(";"&amp;UPPER(TRIM(Datos!E72&amp;""))&amp;";",E$1007))),OR(UPPER(TRIM(Datos!E72&amp;""))="SÍ",UPPER(TRIM(Datos!E72&amp;""))="SI",UPPER(TRIM(Datos!E72&amp;""))="NO"),IF(ISNUMBER(Datos!E72),AND(OR(E$1005="",Datos!E72&gt;=E$1005),OR(E$1006="",Datos!E72&lt;=E$1006)),FALSE),TRUE))))</f>
        <v>0.0</v>
      </c>
      <c r="F72">
        <f>IF(Datos!F72="",0,IF(AND(F$1008&lt;&gt;"",Datos!F72=F$1008),0,IF(F$1004=0,0,1-CHOOSE(F$1004,IF(ISNUMBER(Datos!F72),AND(OR(F$1005="",Datos!F72&gt;=F$1005),OR(F$1006="",Datos!F72&lt;=F$1006)),FALSE),IF(ISNUMBER(Datos!F72),AND(Datos!F72=INT(Datos!F72),AND(OR(F$1005="",Datos!F72&gt;=F$1005),OR(F$1006="",Datos!F72&lt;=F$1006))),FALSE),OR(ISNUMBER(FIND(";"&amp;UPPER(TRIM(Datos!F72&amp;""))&amp;"=",F$1007)),ISNUMBER(FIND(";"&amp;UPPER(TRIM(Datos!F72&amp;""))&amp;";",F$1007))),OR(UPPER(TRIM(Datos!F72&amp;""))="SÍ",UPPER(TRIM(Datos!F72&amp;""))="SI",UPPER(TRIM(Datos!F72&amp;""))="NO"),IF(ISNUMBER(Datos!F72),AND(OR(F$1005="",Datos!F72&gt;=F$1005),OR(F$1006="",Datos!F72&lt;=F$1006)),FALSE),TRUE))))</f>
        <v>0.0</v>
      </c>
      <c r="G72">
        <f>IF(Datos!G72="",0,IF(AND(G$1008&lt;&gt;"",Datos!G72=G$1008),0,IF(G$1004=0,0,1-CHOOSE(G$1004,IF(ISNUMBER(Datos!G72),AND(OR(G$1005="",Datos!G72&gt;=G$1005),OR(G$1006="",Datos!G72&lt;=G$1006)),FALSE),IF(ISNUMBER(Datos!G72),AND(Datos!G72=INT(Datos!G72),AND(OR(G$1005="",Datos!G72&gt;=G$1005),OR(G$1006="",Datos!G72&lt;=G$1006))),FALSE),OR(ISNUMBER(FIND(";"&amp;UPPER(TRIM(Datos!G72&amp;""))&amp;"=",G$1007)),ISNUMBER(FIND(";"&amp;UPPER(TRIM(Datos!G72&amp;""))&amp;";",G$1007))),OR(UPPER(TRIM(Datos!G72&amp;""))="SÍ",UPPER(TRIM(Datos!G72&amp;""))="SI",UPPER(TRIM(Datos!G72&amp;""))="NO"),IF(ISNUMBER(Datos!G72),AND(OR(G$1005="",Datos!G72&gt;=G$1005),OR(G$1006="",Datos!G72&lt;=G$1006)),FALSE),TRUE))))</f>
        <v>0.0</v>
      </c>
      <c r="H72">
        <f>IF(Datos!H72="",0,IF(AND(H$1008&lt;&gt;"",Datos!H72=H$1008),0,IF(H$1004=0,0,1-CHOOSE(H$1004,IF(ISNUMBER(Datos!H72),AND(OR(H$1005="",Datos!H72&gt;=H$1005),OR(H$1006="",Datos!H72&lt;=H$1006)),FALSE),IF(ISNUMBER(Datos!H72),AND(Datos!H72=INT(Datos!H72),AND(OR(H$1005="",Datos!H72&gt;=H$1005),OR(H$1006="",Datos!H72&lt;=H$1006))),FALSE),OR(ISNUMBER(FIND(";"&amp;UPPER(TRIM(Datos!H72&amp;""))&amp;"=",H$1007)),ISNUMBER(FIND(";"&amp;UPPER(TRIM(Datos!H72&amp;""))&amp;";",H$1007))),OR(UPPER(TRIM(Datos!H72&amp;""))="SÍ",UPPER(TRIM(Datos!H72&amp;""))="SI",UPPER(TRIM(Datos!H72&amp;""))="NO"),IF(ISNUMBER(Datos!H72),AND(OR(H$1005="",Datos!H72&gt;=H$1005),OR(H$1006="",Datos!H72&lt;=H$1006)),FALSE),TRUE))))</f>
        <v>0.0</v>
      </c>
      <c r="I72">
        <f>IF(Datos!I72="",0,IF(AND(I$1008&lt;&gt;"",Datos!I72=I$1008),0,IF(I$1004=0,0,1-CHOOSE(I$1004,IF(ISNUMBER(Datos!I72),AND(OR(I$1005="",Datos!I72&gt;=I$1005),OR(I$1006="",Datos!I72&lt;=I$1006)),FALSE),IF(ISNUMBER(Datos!I72),AND(Datos!I72=INT(Datos!I72),AND(OR(I$1005="",Datos!I72&gt;=I$1005),OR(I$1006="",Datos!I72&lt;=I$1006))),FALSE),OR(ISNUMBER(FIND(";"&amp;UPPER(TRIM(Datos!I72&amp;""))&amp;"=",I$1007)),ISNUMBER(FIND(";"&amp;UPPER(TRIM(Datos!I72&amp;""))&amp;";",I$1007))),OR(UPPER(TRIM(Datos!I72&amp;""))="SÍ",UPPER(TRIM(Datos!I72&amp;""))="SI",UPPER(TRIM(Datos!I72&amp;""))="NO"),IF(ISNUMBER(Datos!I72),AND(OR(I$1005="",Datos!I72&gt;=I$1005),OR(I$1006="",Datos!I72&lt;=I$1006)),FALSE),TRUE))))</f>
        <v>0.0</v>
      </c>
      <c r="J72">
        <f>IF(Datos!J72="",0,IF(AND(J$1008&lt;&gt;"",Datos!J72=J$1008),0,IF(J$1004=0,0,1-CHOOSE(J$1004,IF(ISNUMBER(Datos!J72),AND(OR(J$1005="",Datos!J72&gt;=J$1005),OR(J$1006="",Datos!J72&lt;=J$1006)),FALSE),IF(ISNUMBER(Datos!J72),AND(Datos!J72=INT(Datos!J72),AND(OR(J$1005="",Datos!J72&gt;=J$1005),OR(J$1006="",Datos!J72&lt;=J$1006))),FALSE),OR(ISNUMBER(FIND(";"&amp;UPPER(TRIM(Datos!J72&amp;""))&amp;"=",J$1007)),ISNUMBER(FIND(";"&amp;UPPER(TRIM(Datos!J72&amp;""))&amp;";",J$1007))),OR(UPPER(TRIM(Datos!J72&amp;""))="SÍ",UPPER(TRIM(Datos!J72&amp;""))="SI",UPPER(TRIM(Datos!J72&amp;""))="NO"),IF(ISNUMBER(Datos!J72),AND(OR(J$1005="",Datos!J72&gt;=J$1005),OR(J$1006="",Datos!J72&lt;=J$1006)),FALSE),TRUE))))</f>
        <v>0.0</v>
      </c>
      <c r="K72">
        <f>IF(Datos!K72="",0,IF(AND(K$1008&lt;&gt;"",Datos!K72=K$1008),0,IF(K$1004=0,0,1-CHOOSE(K$1004,IF(ISNUMBER(Datos!K72),AND(OR(K$1005="",Datos!K72&gt;=K$1005),OR(K$1006="",Datos!K72&lt;=K$1006)),FALSE),IF(ISNUMBER(Datos!K72),AND(Datos!K72=INT(Datos!K72),AND(OR(K$1005="",Datos!K72&gt;=K$1005),OR(K$1006="",Datos!K72&lt;=K$1006))),FALSE),OR(ISNUMBER(FIND(";"&amp;UPPER(TRIM(Datos!K72&amp;""))&amp;"=",K$1007)),ISNUMBER(FIND(";"&amp;UPPER(TRIM(Datos!K72&amp;""))&amp;";",K$1007))),OR(UPPER(TRIM(Datos!K72&amp;""))="SÍ",UPPER(TRIM(Datos!K72&amp;""))="SI",UPPER(TRIM(Datos!K72&amp;""))="NO"),IF(ISNUMBER(Datos!K72),AND(OR(K$1005="",Datos!K72&gt;=K$1005),OR(K$1006="",Datos!K72&lt;=K$1006)),FALSE),TRUE))))</f>
        <v>0.0</v>
      </c>
      <c r="L72">
        <f>IF(Datos!L72="",0,IF(AND(L$1008&lt;&gt;"",Datos!L72=L$1008),0,IF(L$1004=0,0,1-CHOOSE(L$1004,IF(ISNUMBER(Datos!L72),AND(OR(L$1005="",Datos!L72&gt;=L$1005),OR(L$1006="",Datos!L72&lt;=L$1006)),FALSE),IF(ISNUMBER(Datos!L72),AND(Datos!L72=INT(Datos!L72),AND(OR(L$1005="",Datos!L72&gt;=L$1005),OR(L$1006="",Datos!L72&lt;=L$1006))),FALSE),OR(ISNUMBER(FIND(";"&amp;UPPER(TRIM(Datos!L72&amp;""))&amp;"=",L$1007)),ISNUMBER(FIND(";"&amp;UPPER(TRIM(Datos!L72&amp;""))&amp;";",L$1007))),OR(UPPER(TRIM(Datos!L72&amp;""))="SÍ",UPPER(TRIM(Datos!L72&amp;""))="SI",UPPER(TRIM(Datos!L72&amp;""))="NO"),IF(ISNUMBER(Datos!L72),AND(OR(L$1005="",Datos!L72&gt;=L$1005),OR(L$1006="",Datos!L72&lt;=L$1006)),FALSE),TRUE))))</f>
        <v>0.0</v>
      </c>
      <c r="M72">
        <f>IF(Datos!M72="",0,IF(AND(M$1008&lt;&gt;"",Datos!M72=M$1008),0,IF(M$1004=0,0,1-CHOOSE(M$1004,IF(ISNUMBER(Datos!M72),AND(OR(M$1005="",Datos!M72&gt;=M$1005),OR(M$1006="",Datos!M72&lt;=M$1006)),FALSE),IF(ISNUMBER(Datos!M72),AND(Datos!M72=INT(Datos!M72),AND(OR(M$1005="",Datos!M72&gt;=M$1005),OR(M$1006="",Datos!M72&lt;=M$1006))),FALSE),OR(ISNUMBER(FIND(";"&amp;UPPER(TRIM(Datos!M72&amp;""))&amp;"=",M$1007)),ISNUMBER(FIND(";"&amp;UPPER(TRIM(Datos!M72&amp;""))&amp;";",M$1007))),OR(UPPER(TRIM(Datos!M72&amp;""))="SÍ",UPPER(TRIM(Datos!M72&amp;""))="SI",UPPER(TRIM(Datos!M72&amp;""))="NO"),IF(ISNUMBER(Datos!M72),AND(OR(M$1005="",Datos!M72&gt;=M$1005),OR(M$1006="",Datos!M72&lt;=M$1006)),FALSE),TRUE))))</f>
        <v>0.0</v>
      </c>
      <c r="N72">
        <f>IF(Datos!N72="",0,IF(AND(N$1008&lt;&gt;"",Datos!N72=N$1008),0,IF(N$1004=0,0,1-CHOOSE(N$1004,IF(ISNUMBER(Datos!N72),AND(OR(N$1005="",Datos!N72&gt;=N$1005),OR(N$1006="",Datos!N72&lt;=N$1006)),FALSE),IF(ISNUMBER(Datos!N72),AND(Datos!N72=INT(Datos!N72),AND(OR(N$1005="",Datos!N72&gt;=N$1005),OR(N$1006="",Datos!N72&lt;=N$1006))),FALSE),OR(ISNUMBER(FIND(";"&amp;UPPER(TRIM(Datos!N72&amp;""))&amp;"=",N$1007)),ISNUMBER(FIND(";"&amp;UPPER(TRIM(Datos!N72&amp;""))&amp;";",N$1007))),OR(UPPER(TRIM(Datos!N72&amp;""))="SÍ",UPPER(TRIM(Datos!N72&amp;""))="SI",UPPER(TRIM(Datos!N72&amp;""))="NO"),IF(ISNUMBER(Datos!N72),AND(OR(N$1005="",Datos!N72&gt;=N$1005),OR(N$1006="",Datos!N72&lt;=N$1006)),FALSE),TRUE))))</f>
        <v>0.0</v>
      </c>
      <c r="O72">
        <f>IF(Datos!O72="",0,IF(AND(O$1008&lt;&gt;"",Datos!O72=O$1008),0,IF(O$1004=0,0,1-CHOOSE(O$1004,IF(ISNUMBER(Datos!O72),AND(OR(O$1005="",Datos!O72&gt;=O$1005),OR(O$1006="",Datos!O72&lt;=O$1006)),FALSE),IF(ISNUMBER(Datos!O72),AND(Datos!O72=INT(Datos!O72),AND(OR(O$1005="",Datos!O72&gt;=O$1005),OR(O$1006="",Datos!O72&lt;=O$1006))),FALSE),OR(ISNUMBER(FIND(";"&amp;UPPER(TRIM(Datos!O72&amp;""))&amp;"=",O$1007)),ISNUMBER(FIND(";"&amp;UPPER(TRIM(Datos!O72&amp;""))&amp;";",O$1007))),OR(UPPER(TRIM(Datos!O72&amp;""))="SÍ",UPPER(TRIM(Datos!O72&amp;""))="SI",UPPER(TRIM(Datos!O72&amp;""))="NO"),IF(ISNUMBER(Datos!O72),AND(OR(O$1005="",Datos!O72&gt;=O$1005),OR(O$1006="",Datos!O72&lt;=O$1006)),FALSE),TRUE))))</f>
        <v>0.0</v>
      </c>
      <c r="P72">
        <f>IF(Datos!P72="",0,IF(AND(P$1008&lt;&gt;"",Datos!P72=P$1008),0,IF(P$1004=0,0,1-CHOOSE(P$1004,IF(ISNUMBER(Datos!P72),AND(OR(P$1005="",Datos!P72&gt;=P$1005),OR(P$1006="",Datos!P72&lt;=P$1006)),FALSE),IF(ISNUMBER(Datos!P72),AND(Datos!P72=INT(Datos!P72),AND(OR(P$1005="",Datos!P72&gt;=P$1005),OR(P$1006="",Datos!P72&lt;=P$1006))),FALSE),OR(ISNUMBER(FIND(";"&amp;UPPER(TRIM(Datos!P72&amp;""))&amp;"=",P$1007)),ISNUMBER(FIND(";"&amp;UPPER(TRIM(Datos!P72&amp;""))&amp;";",P$1007))),OR(UPPER(TRIM(Datos!P72&amp;""))="SÍ",UPPER(TRIM(Datos!P72&amp;""))="SI",UPPER(TRIM(Datos!P72&amp;""))="NO"),IF(ISNUMBER(Datos!P72),AND(OR(P$1005="",Datos!P72&gt;=P$1005),OR(P$1006="",Datos!P72&lt;=P$1006)),FALSE),TRUE))))</f>
        <v>0.0</v>
      </c>
      <c r="Q72">
        <f>IF(Datos!Q72="",0,IF(AND(Q$1008&lt;&gt;"",Datos!Q72=Q$1008),0,IF(Q$1004=0,0,1-CHOOSE(Q$1004,IF(ISNUMBER(Datos!Q72),AND(OR(Q$1005="",Datos!Q72&gt;=Q$1005),OR(Q$1006="",Datos!Q72&lt;=Q$1006)),FALSE),IF(ISNUMBER(Datos!Q72),AND(Datos!Q72=INT(Datos!Q72),AND(OR(Q$1005="",Datos!Q72&gt;=Q$1005),OR(Q$1006="",Datos!Q72&lt;=Q$1006))),FALSE),OR(ISNUMBER(FIND(";"&amp;UPPER(TRIM(Datos!Q72&amp;""))&amp;"=",Q$1007)),ISNUMBER(FIND(";"&amp;UPPER(TRIM(Datos!Q72&amp;""))&amp;";",Q$1007))),OR(UPPER(TRIM(Datos!Q72&amp;""))="SÍ",UPPER(TRIM(Datos!Q72&amp;""))="SI",UPPER(TRIM(Datos!Q72&amp;""))="NO"),IF(ISNUMBER(Datos!Q72),AND(OR(Q$1005="",Datos!Q72&gt;=Q$1005),OR(Q$1006="",Datos!Q72&lt;=Q$1006)),FALSE),TRUE))))</f>
        <v>0.0</v>
      </c>
      <c r="R72">
        <f>IF(Datos!R72="",0,IF(AND(R$1008&lt;&gt;"",Datos!R72=R$1008),0,IF(R$1004=0,0,1-CHOOSE(R$1004,IF(ISNUMBER(Datos!R72),AND(OR(R$1005="",Datos!R72&gt;=R$1005),OR(R$1006="",Datos!R72&lt;=R$1006)),FALSE),IF(ISNUMBER(Datos!R72),AND(Datos!R72=INT(Datos!R72),AND(OR(R$1005="",Datos!R72&gt;=R$1005),OR(R$1006="",Datos!R72&lt;=R$1006))),FALSE),OR(ISNUMBER(FIND(";"&amp;UPPER(TRIM(Datos!R72&amp;""))&amp;"=",R$1007)),ISNUMBER(FIND(";"&amp;UPPER(TRIM(Datos!R72&amp;""))&amp;";",R$1007))),OR(UPPER(TRIM(Datos!R72&amp;""))="SÍ",UPPER(TRIM(Datos!R72&amp;""))="SI",UPPER(TRIM(Datos!R72&amp;""))="NO"),IF(ISNUMBER(Datos!R72),AND(OR(R$1005="",Datos!R72&gt;=R$1005),OR(R$1006="",Datos!R72&lt;=R$1006)),FALSE),TRUE))))</f>
        <v>0.0</v>
      </c>
      <c r="S72">
        <f>IF(Datos!S72="",0,IF(AND(S$1008&lt;&gt;"",Datos!S72=S$1008),0,IF(S$1004=0,0,1-CHOOSE(S$1004,IF(ISNUMBER(Datos!S72),AND(OR(S$1005="",Datos!S72&gt;=S$1005),OR(S$1006="",Datos!S72&lt;=S$1006)),FALSE),IF(ISNUMBER(Datos!S72),AND(Datos!S72=INT(Datos!S72),AND(OR(S$1005="",Datos!S72&gt;=S$1005),OR(S$1006="",Datos!S72&lt;=S$1006))),FALSE),OR(ISNUMBER(FIND(";"&amp;UPPER(TRIM(Datos!S72&amp;""))&amp;"=",S$1007)),ISNUMBER(FIND(";"&amp;UPPER(TRIM(Datos!S72&amp;""))&amp;";",S$1007))),OR(UPPER(TRIM(Datos!S72&amp;""))="SÍ",UPPER(TRIM(Datos!S72&amp;""))="SI",UPPER(TRIM(Datos!S72&amp;""))="NO"),IF(ISNUMBER(Datos!S72),AND(OR(S$1005="",Datos!S72&gt;=S$1005),OR(S$1006="",Datos!S72&lt;=S$1006)),FALSE),TRUE))))</f>
        <v>0.0</v>
      </c>
      <c r="T72">
        <f>IF(Datos!T72="",0,IF(AND(T$1008&lt;&gt;"",Datos!T72=T$1008),0,IF(T$1004=0,0,1-CHOOSE(T$1004,IF(ISNUMBER(Datos!T72),AND(OR(T$1005="",Datos!T72&gt;=T$1005),OR(T$1006="",Datos!T72&lt;=T$1006)),FALSE),IF(ISNUMBER(Datos!T72),AND(Datos!T72=INT(Datos!T72),AND(OR(T$1005="",Datos!T72&gt;=T$1005),OR(T$1006="",Datos!T72&lt;=T$1006))),FALSE),OR(ISNUMBER(FIND(";"&amp;UPPER(TRIM(Datos!T72&amp;""))&amp;"=",T$1007)),ISNUMBER(FIND(";"&amp;UPPER(TRIM(Datos!T72&amp;""))&amp;";",T$1007))),OR(UPPER(TRIM(Datos!T72&amp;""))="SÍ",UPPER(TRIM(Datos!T72&amp;""))="SI",UPPER(TRIM(Datos!T72&amp;""))="NO"),IF(ISNUMBER(Datos!T72),AND(OR(T$1005="",Datos!T72&gt;=T$1005),OR(T$1006="",Datos!T72&lt;=T$1006)),FALSE),TRUE))))</f>
        <v>0.0</v>
      </c>
      <c r="U72">
        <f>IF(Datos!U72="",0,IF(AND(U$1008&lt;&gt;"",Datos!U72=U$1008),0,IF(U$1004=0,0,1-CHOOSE(U$1004,IF(ISNUMBER(Datos!U72),AND(OR(U$1005="",Datos!U72&gt;=U$1005),OR(U$1006="",Datos!U72&lt;=U$1006)),FALSE),IF(ISNUMBER(Datos!U72),AND(Datos!U72=INT(Datos!U72),AND(OR(U$1005="",Datos!U72&gt;=U$1005),OR(U$1006="",Datos!U72&lt;=U$1006))),FALSE),OR(ISNUMBER(FIND(";"&amp;UPPER(TRIM(Datos!U72&amp;""))&amp;"=",U$1007)),ISNUMBER(FIND(";"&amp;UPPER(TRIM(Datos!U72&amp;""))&amp;";",U$1007))),OR(UPPER(TRIM(Datos!U72&amp;""))="SÍ",UPPER(TRIM(Datos!U72&amp;""))="SI",UPPER(TRIM(Datos!U72&amp;""))="NO"),IF(ISNUMBER(Datos!U72),AND(OR(U$1005="",Datos!U72&gt;=U$1005),OR(U$1006="",Datos!U72&lt;=U$1006)),FALSE),TRUE))))</f>
        <v>0.0</v>
      </c>
      <c r="V72">
        <f>IF(Datos!V72="",0,IF(AND(V$1008&lt;&gt;"",Datos!V72=V$1008),0,IF(V$1004=0,0,1-CHOOSE(V$1004,IF(ISNUMBER(Datos!V72),AND(OR(V$1005="",Datos!V72&gt;=V$1005),OR(V$1006="",Datos!V72&lt;=V$1006)),FALSE),IF(ISNUMBER(Datos!V72),AND(Datos!V72=INT(Datos!V72),AND(OR(V$1005="",Datos!V72&gt;=V$1005),OR(V$1006="",Datos!V72&lt;=V$1006))),FALSE),OR(ISNUMBER(FIND(";"&amp;UPPER(TRIM(Datos!V72&amp;""))&amp;"=",V$1007)),ISNUMBER(FIND(";"&amp;UPPER(TRIM(Datos!V72&amp;""))&amp;";",V$1007))),OR(UPPER(TRIM(Datos!V72&amp;""))="SÍ",UPPER(TRIM(Datos!V72&amp;""))="SI",UPPER(TRIM(Datos!V72&amp;""))="NO"),IF(ISNUMBER(Datos!V72),AND(OR(V$1005="",Datos!V72&gt;=V$1005),OR(V$1006="",Datos!V72&lt;=V$1006)),FALSE),TRUE))))</f>
        <v>0.0</v>
      </c>
      <c r="W72">
        <f>IF(Datos!W72="",0,IF(AND(W$1008&lt;&gt;"",Datos!W72=W$1008),0,IF(W$1004=0,0,1-CHOOSE(W$1004,IF(ISNUMBER(Datos!W72),AND(OR(W$1005="",Datos!W72&gt;=W$1005),OR(W$1006="",Datos!W72&lt;=W$1006)),FALSE),IF(ISNUMBER(Datos!W72),AND(Datos!W72=INT(Datos!W72),AND(OR(W$1005="",Datos!W72&gt;=W$1005),OR(W$1006="",Datos!W72&lt;=W$1006))),FALSE),OR(ISNUMBER(FIND(";"&amp;UPPER(TRIM(Datos!W72&amp;""))&amp;"=",W$1007)),ISNUMBER(FIND(";"&amp;UPPER(TRIM(Datos!W72&amp;""))&amp;";",W$1007))),OR(UPPER(TRIM(Datos!W72&amp;""))="SÍ",UPPER(TRIM(Datos!W72&amp;""))="SI",UPPER(TRIM(Datos!W72&amp;""))="NO"),IF(ISNUMBER(Datos!W72),AND(OR(W$1005="",Datos!W72&gt;=W$1005),OR(W$1006="",Datos!W72&lt;=W$1006)),FALSE),TRUE))))</f>
        <v>0.0</v>
      </c>
      <c r="X72">
        <f>IF(Datos!X72="",0,IF(AND(X$1008&lt;&gt;"",Datos!X72=X$1008),0,IF(X$1004=0,0,1-CHOOSE(X$1004,IF(ISNUMBER(Datos!X72),AND(OR(X$1005="",Datos!X72&gt;=X$1005),OR(X$1006="",Datos!X72&lt;=X$1006)),FALSE),IF(ISNUMBER(Datos!X72),AND(Datos!X72=INT(Datos!X72),AND(OR(X$1005="",Datos!X72&gt;=X$1005),OR(X$1006="",Datos!X72&lt;=X$1006))),FALSE),OR(ISNUMBER(FIND(";"&amp;UPPER(TRIM(Datos!X72&amp;""))&amp;"=",X$1007)),ISNUMBER(FIND(";"&amp;UPPER(TRIM(Datos!X72&amp;""))&amp;";",X$1007))),OR(UPPER(TRIM(Datos!X72&amp;""))="SÍ",UPPER(TRIM(Datos!X72&amp;""))="SI",UPPER(TRIM(Datos!X72&amp;""))="NO"),IF(ISNUMBER(Datos!X72),AND(OR(X$1005="",Datos!X72&gt;=X$1005),OR(X$1006="",Datos!X72&lt;=X$1006)),FALSE),TRUE))))</f>
        <v>0.0</v>
      </c>
      <c r="Y72">
        <f>IF(Datos!Y72="",0,IF(AND(Y$1008&lt;&gt;"",Datos!Y72=Y$1008),0,IF(Y$1004=0,0,1-CHOOSE(Y$1004,IF(ISNUMBER(Datos!Y72),AND(OR(Y$1005="",Datos!Y72&gt;=Y$1005),OR(Y$1006="",Datos!Y72&lt;=Y$1006)),FALSE),IF(ISNUMBER(Datos!Y72),AND(Datos!Y72=INT(Datos!Y72),AND(OR(Y$1005="",Datos!Y72&gt;=Y$1005),OR(Y$1006="",Datos!Y72&lt;=Y$1006))),FALSE),OR(ISNUMBER(FIND(";"&amp;UPPER(TRIM(Datos!Y72&amp;""))&amp;"=",Y$1007)),ISNUMBER(FIND(";"&amp;UPPER(TRIM(Datos!Y72&amp;""))&amp;";",Y$1007))),OR(UPPER(TRIM(Datos!Y72&amp;""))="SÍ",UPPER(TRIM(Datos!Y72&amp;""))="SI",UPPER(TRIM(Datos!Y72&amp;""))="NO"),IF(ISNUMBER(Datos!Y72),AND(OR(Y$1005="",Datos!Y72&gt;=Y$1005),OR(Y$1006="",Datos!Y72&lt;=Y$1006)),FALSE),TRUE))))</f>
        <v>0.0</v>
      </c>
      <c r="Z72">
        <f>IF(Datos!Z72="",0,IF(AND(Z$1008&lt;&gt;"",Datos!Z72=Z$1008),0,IF(Z$1004=0,0,1-CHOOSE(Z$1004,IF(ISNUMBER(Datos!Z72),AND(OR(Z$1005="",Datos!Z72&gt;=Z$1005),OR(Z$1006="",Datos!Z72&lt;=Z$1006)),FALSE),IF(ISNUMBER(Datos!Z72),AND(Datos!Z72=INT(Datos!Z72),AND(OR(Z$1005="",Datos!Z72&gt;=Z$1005),OR(Z$1006="",Datos!Z72&lt;=Z$1006))),FALSE),OR(ISNUMBER(FIND(";"&amp;UPPER(TRIM(Datos!Z72&amp;""))&amp;"=",Z$1007)),ISNUMBER(FIND(";"&amp;UPPER(TRIM(Datos!Z72&amp;""))&amp;";",Z$1007))),OR(UPPER(TRIM(Datos!Z72&amp;""))="SÍ",UPPER(TRIM(Datos!Z72&amp;""))="SI",UPPER(TRIM(Datos!Z72&amp;""))="NO"),IF(ISNUMBER(Datos!Z72),AND(OR(Z$1005="",Datos!Z72&gt;=Z$1005),OR(Z$1006="",Datos!Z72&lt;=Z$1006)),FALSE),TRUE))))</f>
        <v>0.0</v>
      </c>
      <c r="AA72">
        <f>IF(Datos!AA72="",0,IF(AND(AA$1008&lt;&gt;"",Datos!AA72=AA$1008),0,IF(AA$1004=0,0,1-CHOOSE(AA$1004,IF(ISNUMBER(Datos!AA72),AND(OR(AA$1005="",Datos!AA72&gt;=AA$1005),OR(AA$1006="",Datos!AA72&lt;=AA$1006)),FALSE),IF(ISNUMBER(Datos!AA72),AND(Datos!AA72=INT(Datos!AA72),AND(OR(AA$1005="",Datos!AA72&gt;=AA$1005),OR(AA$1006="",Datos!AA72&lt;=AA$1006))),FALSE),OR(ISNUMBER(FIND(";"&amp;UPPER(TRIM(Datos!AA72&amp;""))&amp;"=",AA$1007)),ISNUMBER(FIND(";"&amp;UPPER(TRIM(Datos!AA72&amp;""))&amp;";",AA$1007))),OR(UPPER(TRIM(Datos!AA72&amp;""))="SÍ",UPPER(TRIM(Datos!AA72&amp;""))="SI",UPPER(TRIM(Datos!AA72&amp;""))="NO"),IF(ISNUMBER(Datos!AA72),AND(OR(AA$1005="",Datos!AA72&gt;=AA$1005),OR(AA$1006="",Datos!AA72&lt;=AA$1006)),FALSE),TRUE))))</f>
        <v>0.0</v>
      </c>
      <c r="AB72">
        <f>IF(Datos!AB72="",0,IF(AND(AB$1008&lt;&gt;"",Datos!AB72=AB$1008),0,IF(AB$1004=0,0,1-CHOOSE(AB$1004,IF(ISNUMBER(Datos!AB72),AND(OR(AB$1005="",Datos!AB72&gt;=AB$1005),OR(AB$1006="",Datos!AB72&lt;=AB$1006)),FALSE),IF(ISNUMBER(Datos!AB72),AND(Datos!AB72=INT(Datos!AB72),AND(OR(AB$1005="",Datos!AB72&gt;=AB$1005),OR(AB$1006="",Datos!AB72&lt;=AB$1006))),FALSE),OR(ISNUMBER(FIND(";"&amp;UPPER(TRIM(Datos!AB72&amp;""))&amp;"=",AB$1007)),ISNUMBER(FIND(";"&amp;UPPER(TRIM(Datos!AB72&amp;""))&amp;";",AB$1007))),OR(UPPER(TRIM(Datos!AB72&amp;""))="SÍ",UPPER(TRIM(Datos!AB72&amp;""))="SI",UPPER(TRIM(Datos!AB72&amp;""))="NO"),IF(ISNUMBER(Datos!AB72),AND(OR(AB$1005="",Datos!AB72&gt;=AB$1005),OR(AB$1006="",Datos!AB72&lt;=AB$1006)),FALSE),TRUE))))</f>
        <v>0.0</v>
      </c>
      <c r="AC72">
        <f>IF(Datos!AC72="",0,IF(AND(AC$1008&lt;&gt;"",Datos!AC72=AC$1008),0,IF(AC$1004=0,0,1-CHOOSE(AC$1004,IF(ISNUMBER(Datos!AC72),AND(OR(AC$1005="",Datos!AC72&gt;=AC$1005),OR(AC$1006="",Datos!AC72&lt;=AC$1006)),FALSE),IF(ISNUMBER(Datos!AC72),AND(Datos!AC72=INT(Datos!AC72),AND(OR(AC$1005="",Datos!AC72&gt;=AC$1005),OR(AC$1006="",Datos!AC72&lt;=AC$1006))),FALSE),OR(ISNUMBER(FIND(";"&amp;UPPER(TRIM(Datos!AC72&amp;""))&amp;"=",AC$1007)),ISNUMBER(FIND(";"&amp;UPPER(TRIM(Datos!AC72&amp;""))&amp;";",AC$1007))),OR(UPPER(TRIM(Datos!AC72&amp;""))="SÍ",UPPER(TRIM(Datos!AC72&amp;""))="SI",UPPER(TRIM(Datos!AC72&amp;""))="NO"),IF(ISNUMBER(Datos!AC72),AND(OR(AC$1005="",Datos!AC72&gt;=AC$1005),OR(AC$1006="",Datos!AC72&lt;=AC$1006)),FALSE),TRUE))))</f>
        <v>0.0</v>
      </c>
      <c r="AD72">
        <f>IF(Datos!AD72="",0,IF(AND(AD$1008&lt;&gt;"",Datos!AD72=AD$1008),0,IF(AD$1004=0,0,1-CHOOSE(AD$1004,IF(ISNUMBER(Datos!AD72),AND(OR(AD$1005="",Datos!AD72&gt;=AD$1005),OR(AD$1006="",Datos!AD72&lt;=AD$1006)),FALSE),IF(ISNUMBER(Datos!AD72),AND(Datos!AD72=INT(Datos!AD72),AND(OR(AD$1005="",Datos!AD72&gt;=AD$1005),OR(AD$1006="",Datos!AD72&lt;=AD$1006))),FALSE),OR(ISNUMBER(FIND(";"&amp;UPPER(TRIM(Datos!AD72&amp;""))&amp;"=",AD$1007)),ISNUMBER(FIND(";"&amp;UPPER(TRIM(Datos!AD72&amp;""))&amp;";",AD$1007))),OR(UPPER(TRIM(Datos!AD72&amp;""))="SÍ",UPPER(TRIM(Datos!AD72&amp;""))="SI",UPPER(TRIM(Datos!AD72&amp;""))="NO"),IF(ISNUMBER(Datos!AD72),AND(OR(AD$1005="",Datos!AD72&gt;=AD$1005),OR(AD$1006="",Datos!AD72&lt;=AD$1006)),FALSE),TRUE))))</f>
        <v>0.0</v>
      </c>
      <c r="AE72">
        <f>IF(Datos!AE72="",0,IF(AND(AE$1008&lt;&gt;"",Datos!AE72=AE$1008),0,IF(AE$1004=0,0,1-CHOOSE(AE$1004,IF(ISNUMBER(Datos!AE72),AND(OR(AE$1005="",Datos!AE72&gt;=AE$1005),OR(AE$1006="",Datos!AE72&lt;=AE$1006)),FALSE),IF(ISNUMBER(Datos!AE72),AND(Datos!AE72=INT(Datos!AE72),AND(OR(AE$1005="",Datos!AE72&gt;=AE$1005),OR(AE$1006="",Datos!AE72&lt;=AE$1006))),FALSE),OR(ISNUMBER(FIND(";"&amp;UPPER(TRIM(Datos!AE72&amp;""))&amp;"=",AE$1007)),ISNUMBER(FIND(";"&amp;UPPER(TRIM(Datos!AE72&amp;""))&amp;";",AE$1007))),OR(UPPER(TRIM(Datos!AE72&amp;""))="SÍ",UPPER(TRIM(Datos!AE72&amp;""))="SI",UPPER(TRIM(Datos!AE72&amp;""))="NO"),IF(ISNUMBER(Datos!AE72),AND(OR(AE$1005="",Datos!AE72&gt;=AE$1005),OR(AE$1006="",Datos!AE72&lt;=AE$1006)),FALSE),TRUE))))</f>
        <v>0.0</v>
      </c>
    </row>
    <row r="73" spans="2:31">
      <c r="B73">
        <f>IF(Datos!B73="",0,IF(AND(B$1008&lt;&gt;"",Datos!B73=B$1008),0,IF(B$1004=0,0,1-CHOOSE(B$1004,IF(ISNUMBER(Datos!B73),AND(OR(B$1005="",Datos!B73&gt;=B$1005),OR(B$1006="",Datos!B73&lt;=B$1006)),FALSE),IF(ISNUMBER(Datos!B73),AND(Datos!B73=INT(Datos!B73),AND(OR(B$1005="",Datos!B73&gt;=B$1005),OR(B$1006="",Datos!B73&lt;=B$1006))),FALSE),OR(ISNUMBER(FIND(";"&amp;UPPER(TRIM(Datos!B73&amp;""))&amp;"=",B$1007)),ISNUMBER(FIND(";"&amp;UPPER(TRIM(Datos!B73&amp;""))&amp;";",B$1007))),OR(UPPER(TRIM(Datos!B73&amp;""))="SÍ",UPPER(TRIM(Datos!B73&amp;""))="SI",UPPER(TRIM(Datos!B73&amp;""))="NO"),IF(ISNUMBER(Datos!B73),AND(OR(B$1005="",Datos!B73&gt;=B$1005),OR(B$1006="",Datos!B73&lt;=B$1006)),FALSE),TRUE))))</f>
        <v>0.0</v>
      </c>
      <c r="C73">
        <f>IF(Datos!C73="",0,IF(AND(C$1008&lt;&gt;"",Datos!C73=C$1008),0,IF(C$1004=0,0,1-CHOOSE(C$1004,IF(ISNUMBER(Datos!C73),AND(OR(C$1005="",Datos!C73&gt;=C$1005),OR(C$1006="",Datos!C73&lt;=C$1006)),FALSE),IF(ISNUMBER(Datos!C73),AND(Datos!C73=INT(Datos!C73),AND(OR(C$1005="",Datos!C73&gt;=C$1005),OR(C$1006="",Datos!C73&lt;=C$1006))),FALSE),OR(ISNUMBER(FIND(";"&amp;UPPER(TRIM(Datos!C73&amp;""))&amp;"=",C$1007)),ISNUMBER(FIND(";"&amp;UPPER(TRIM(Datos!C73&amp;""))&amp;";",C$1007))),OR(UPPER(TRIM(Datos!C73&amp;""))="SÍ",UPPER(TRIM(Datos!C73&amp;""))="SI",UPPER(TRIM(Datos!C73&amp;""))="NO"),IF(ISNUMBER(Datos!C73),AND(OR(C$1005="",Datos!C73&gt;=C$1005),OR(C$1006="",Datos!C73&lt;=C$1006)),FALSE),TRUE))))</f>
        <v>0.0</v>
      </c>
      <c r="D73">
        <f>IF(Datos!D73="",0,IF(AND(D$1008&lt;&gt;"",Datos!D73=D$1008),0,IF(D$1004=0,0,1-CHOOSE(D$1004,IF(ISNUMBER(Datos!D73),AND(OR(D$1005="",Datos!D73&gt;=D$1005),OR(D$1006="",Datos!D73&lt;=D$1006)),FALSE),IF(ISNUMBER(Datos!D73),AND(Datos!D73=INT(Datos!D73),AND(OR(D$1005="",Datos!D73&gt;=D$1005),OR(D$1006="",Datos!D73&lt;=D$1006))),FALSE),OR(ISNUMBER(FIND(";"&amp;UPPER(TRIM(Datos!D73&amp;""))&amp;"=",D$1007)),ISNUMBER(FIND(";"&amp;UPPER(TRIM(Datos!D73&amp;""))&amp;";",D$1007))),OR(UPPER(TRIM(Datos!D73&amp;""))="SÍ",UPPER(TRIM(Datos!D73&amp;""))="SI",UPPER(TRIM(Datos!D73&amp;""))="NO"),IF(ISNUMBER(Datos!D73),AND(OR(D$1005="",Datos!D73&gt;=D$1005),OR(D$1006="",Datos!D73&lt;=D$1006)),FALSE),TRUE))))</f>
        <v>0.0</v>
      </c>
      <c r="E73">
        <f>IF(Datos!E73="",0,IF(AND(E$1008&lt;&gt;"",Datos!E73=E$1008),0,IF(E$1004=0,0,1-CHOOSE(E$1004,IF(ISNUMBER(Datos!E73),AND(OR(E$1005="",Datos!E73&gt;=E$1005),OR(E$1006="",Datos!E73&lt;=E$1006)),FALSE),IF(ISNUMBER(Datos!E73),AND(Datos!E73=INT(Datos!E73),AND(OR(E$1005="",Datos!E73&gt;=E$1005),OR(E$1006="",Datos!E73&lt;=E$1006))),FALSE),OR(ISNUMBER(FIND(";"&amp;UPPER(TRIM(Datos!E73&amp;""))&amp;"=",E$1007)),ISNUMBER(FIND(";"&amp;UPPER(TRIM(Datos!E73&amp;""))&amp;";",E$1007))),OR(UPPER(TRIM(Datos!E73&amp;""))="SÍ",UPPER(TRIM(Datos!E73&amp;""))="SI",UPPER(TRIM(Datos!E73&amp;""))="NO"),IF(ISNUMBER(Datos!E73),AND(OR(E$1005="",Datos!E73&gt;=E$1005),OR(E$1006="",Datos!E73&lt;=E$1006)),FALSE),TRUE))))</f>
        <v>0.0</v>
      </c>
      <c r="F73">
        <f>IF(Datos!F73="",0,IF(AND(F$1008&lt;&gt;"",Datos!F73=F$1008),0,IF(F$1004=0,0,1-CHOOSE(F$1004,IF(ISNUMBER(Datos!F73),AND(OR(F$1005="",Datos!F73&gt;=F$1005),OR(F$1006="",Datos!F73&lt;=F$1006)),FALSE),IF(ISNUMBER(Datos!F73),AND(Datos!F73=INT(Datos!F73),AND(OR(F$1005="",Datos!F73&gt;=F$1005),OR(F$1006="",Datos!F73&lt;=F$1006))),FALSE),OR(ISNUMBER(FIND(";"&amp;UPPER(TRIM(Datos!F73&amp;""))&amp;"=",F$1007)),ISNUMBER(FIND(";"&amp;UPPER(TRIM(Datos!F73&amp;""))&amp;";",F$1007))),OR(UPPER(TRIM(Datos!F73&amp;""))="SÍ",UPPER(TRIM(Datos!F73&amp;""))="SI",UPPER(TRIM(Datos!F73&amp;""))="NO"),IF(ISNUMBER(Datos!F73),AND(OR(F$1005="",Datos!F73&gt;=F$1005),OR(F$1006="",Datos!F73&lt;=F$1006)),FALSE),TRUE))))</f>
        <v>0.0</v>
      </c>
      <c r="G73">
        <f>IF(Datos!G73="",0,IF(AND(G$1008&lt;&gt;"",Datos!G73=G$1008),0,IF(G$1004=0,0,1-CHOOSE(G$1004,IF(ISNUMBER(Datos!G73),AND(OR(G$1005="",Datos!G73&gt;=G$1005),OR(G$1006="",Datos!G73&lt;=G$1006)),FALSE),IF(ISNUMBER(Datos!G73),AND(Datos!G73=INT(Datos!G73),AND(OR(G$1005="",Datos!G73&gt;=G$1005),OR(G$1006="",Datos!G73&lt;=G$1006))),FALSE),OR(ISNUMBER(FIND(";"&amp;UPPER(TRIM(Datos!G73&amp;""))&amp;"=",G$1007)),ISNUMBER(FIND(";"&amp;UPPER(TRIM(Datos!G73&amp;""))&amp;";",G$1007))),OR(UPPER(TRIM(Datos!G73&amp;""))="SÍ",UPPER(TRIM(Datos!G73&amp;""))="SI",UPPER(TRIM(Datos!G73&amp;""))="NO"),IF(ISNUMBER(Datos!G73),AND(OR(G$1005="",Datos!G73&gt;=G$1005),OR(G$1006="",Datos!G73&lt;=G$1006)),FALSE),TRUE))))</f>
        <v>0.0</v>
      </c>
      <c r="H73">
        <f>IF(Datos!H73="",0,IF(AND(H$1008&lt;&gt;"",Datos!H73=H$1008),0,IF(H$1004=0,0,1-CHOOSE(H$1004,IF(ISNUMBER(Datos!H73),AND(OR(H$1005="",Datos!H73&gt;=H$1005),OR(H$1006="",Datos!H73&lt;=H$1006)),FALSE),IF(ISNUMBER(Datos!H73),AND(Datos!H73=INT(Datos!H73),AND(OR(H$1005="",Datos!H73&gt;=H$1005),OR(H$1006="",Datos!H73&lt;=H$1006))),FALSE),OR(ISNUMBER(FIND(";"&amp;UPPER(TRIM(Datos!H73&amp;""))&amp;"=",H$1007)),ISNUMBER(FIND(";"&amp;UPPER(TRIM(Datos!H73&amp;""))&amp;";",H$1007))),OR(UPPER(TRIM(Datos!H73&amp;""))="SÍ",UPPER(TRIM(Datos!H73&amp;""))="SI",UPPER(TRIM(Datos!H73&amp;""))="NO"),IF(ISNUMBER(Datos!H73),AND(OR(H$1005="",Datos!H73&gt;=H$1005),OR(H$1006="",Datos!H73&lt;=H$1006)),FALSE),TRUE))))</f>
        <v>0.0</v>
      </c>
      <c r="I73">
        <f>IF(Datos!I73="",0,IF(AND(I$1008&lt;&gt;"",Datos!I73=I$1008),0,IF(I$1004=0,0,1-CHOOSE(I$1004,IF(ISNUMBER(Datos!I73),AND(OR(I$1005="",Datos!I73&gt;=I$1005),OR(I$1006="",Datos!I73&lt;=I$1006)),FALSE),IF(ISNUMBER(Datos!I73),AND(Datos!I73=INT(Datos!I73),AND(OR(I$1005="",Datos!I73&gt;=I$1005),OR(I$1006="",Datos!I73&lt;=I$1006))),FALSE),OR(ISNUMBER(FIND(";"&amp;UPPER(TRIM(Datos!I73&amp;""))&amp;"=",I$1007)),ISNUMBER(FIND(";"&amp;UPPER(TRIM(Datos!I73&amp;""))&amp;";",I$1007))),OR(UPPER(TRIM(Datos!I73&amp;""))="SÍ",UPPER(TRIM(Datos!I73&amp;""))="SI",UPPER(TRIM(Datos!I73&amp;""))="NO"),IF(ISNUMBER(Datos!I73),AND(OR(I$1005="",Datos!I73&gt;=I$1005),OR(I$1006="",Datos!I73&lt;=I$1006)),FALSE),TRUE))))</f>
        <v>0.0</v>
      </c>
      <c r="J73">
        <f>IF(Datos!J73="",0,IF(AND(J$1008&lt;&gt;"",Datos!J73=J$1008),0,IF(J$1004=0,0,1-CHOOSE(J$1004,IF(ISNUMBER(Datos!J73),AND(OR(J$1005="",Datos!J73&gt;=J$1005),OR(J$1006="",Datos!J73&lt;=J$1006)),FALSE),IF(ISNUMBER(Datos!J73),AND(Datos!J73=INT(Datos!J73),AND(OR(J$1005="",Datos!J73&gt;=J$1005),OR(J$1006="",Datos!J73&lt;=J$1006))),FALSE),OR(ISNUMBER(FIND(";"&amp;UPPER(TRIM(Datos!J73&amp;""))&amp;"=",J$1007)),ISNUMBER(FIND(";"&amp;UPPER(TRIM(Datos!J73&amp;""))&amp;";",J$1007))),OR(UPPER(TRIM(Datos!J73&amp;""))="SÍ",UPPER(TRIM(Datos!J73&amp;""))="SI",UPPER(TRIM(Datos!J73&amp;""))="NO"),IF(ISNUMBER(Datos!J73),AND(OR(J$1005="",Datos!J73&gt;=J$1005),OR(J$1006="",Datos!J73&lt;=J$1006)),FALSE),TRUE))))</f>
        <v>0.0</v>
      </c>
      <c r="K73">
        <f>IF(Datos!K73="",0,IF(AND(K$1008&lt;&gt;"",Datos!K73=K$1008),0,IF(K$1004=0,0,1-CHOOSE(K$1004,IF(ISNUMBER(Datos!K73),AND(OR(K$1005="",Datos!K73&gt;=K$1005),OR(K$1006="",Datos!K73&lt;=K$1006)),FALSE),IF(ISNUMBER(Datos!K73),AND(Datos!K73=INT(Datos!K73),AND(OR(K$1005="",Datos!K73&gt;=K$1005),OR(K$1006="",Datos!K73&lt;=K$1006))),FALSE),OR(ISNUMBER(FIND(";"&amp;UPPER(TRIM(Datos!K73&amp;""))&amp;"=",K$1007)),ISNUMBER(FIND(";"&amp;UPPER(TRIM(Datos!K73&amp;""))&amp;";",K$1007))),OR(UPPER(TRIM(Datos!K73&amp;""))="SÍ",UPPER(TRIM(Datos!K73&amp;""))="SI",UPPER(TRIM(Datos!K73&amp;""))="NO"),IF(ISNUMBER(Datos!K73),AND(OR(K$1005="",Datos!K73&gt;=K$1005),OR(K$1006="",Datos!K73&lt;=K$1006)),FALSE),TRUE))))</f>
        <v>0.0</v>
      </c>
      <c r="L73">
        <f>IF(Datos!L73="",0,IF(AND(L$1008&lt;&gt;"",Datos!L73=L$1008),0,IF(L$1004=0,0,1-CHOOSE(L$1004,IF(ISNUMBER(Datos!L73),AND(OR(L$1005="",Datos!L73&gt;=L$1005),OR(L$1006="",Datos!L73&lt;=L$1006)),FALSE),IF(ISNUMBER(Datos!L73),AND(Datos!L73=INT(Datos!L73),AND(OR(L$1005="",Datos!L73&gt;=L$1005),OR(L$1006="",Datos!L73&lt;=L$1006))),FALSE),OR(ISNUMBER(FIND(";"&amp;UPPER(TRIM(Datos!L73&amp;""))&amp;"=",L$1007)),ISNUMBER(FIND(";"&amp;UPPER(TRIM(Datos!L73&amp;""))&amp;";",L$1007))),OR(UPPER(TRIM(Datos!L73&amp;""))="SÍ",UPPER(TRIM(Datos!L73&amp;""))="SI",UPPER(TRIM(Datos!L73&amp;""))="NO"),IF(ISNUMBER(Datos!L73),AND(OR(L$1005="",Datos!L73&gt;=L$1005),OR(L$1006="",Datos!L73&lt;=L$1006)),FALSE),TRUE))))</f>
        <v>0.0</v>
      </c>
      <c r="M73">
        <f>IF(Datos!M73="",0,IF(AND(M$1008&lt;&gt;"",Datos!M73=M$1008),0,IF(M$1004=0,0,1-CHOOSE(M$1004,IF(ISNUMBER(Datos!M73),AND(OR(M$1005="",Datos!M73&gt;=M$1005),OR(M$1006="",Datos!M73&lt;=M$1006)),FALSE),IF(ISNUMBER(Datos!M73),AND(Datos!M73=INT(Datos!M73),AND(OR(M$1005="",Datos!M73&gt;=M$1005),OR(M$1006="",Datos!M73&lt;=M$1006))),FALSE),OR(ISNUMBER(FIND(";"&amp;UPPER(TRIM(Datos!M73&amp;""))&amp;"=",M$1007)),ISNUMBER(FIND(";"&amp;UPPER(TRIM(Datos!M73&amp;""))&amp;";",M$1007))),OR(UPPER(TRIM(Datos!M73&amp;""))="SÍ",UPPER(TRIM(Datos!M73&amp;""))="SI",UPPER(TRIM(Datos!M73&amp;""))="NO"),IF(ISNUMBER(Datos!M73),AND(OR(M$1005="",Datos!M73&gt;=M$1005),OR(M$1006="",Datos!M73&lt;=M$1006)),FALSE),TRUE))))</f>
        <v>0.0</v>
      </c>
      <c r="N73">
        <f>IF(Datos!N73="",0,IF(AND(N$1008&lt;&gt;"",Datos!N73=N$1008),0,IF(N$1004=0,0,1-CHOOSE(N$1004,IF(ISNUMBER(Datos!N73),AND(OR(N$1005="",Datos!N73&gt;=N$1005),OR(N$1006="",Datos!N73&lt;=N$1006)),FALSE),IF(ISNUMBER(Datos!N73),AND(Datos!N73=INT(Datos!N73),AND(OR(N$1005="",Datos!N73&gt;=N$1005),OR(N$1006="",Datos!N73&lt;=N$1006))),FALSE),OR(ISNUMBER(FIND(";"&amp;UPPER(TRIM(Datos!N73&amp;""))&amp;"=",N$1007)),ISNUMBER(FIND(";"&amp;UPPER(TRIM(Datos!N73&amp;""))&amp;";",N$1007))),OR(UPPER(TRIM(Datos!N73&amp;""))="SÍ",UPPER(TRIM(Datos!N73&amp;""))="SI",UPPER(TRIM(Datos!N73&amp;""))="NO"),IF(ISNUMBER(Datos!N73),AND(OR(N$1005="",Datos!N73&gt;=N$1005),OR(N$1006="",Datos!N73&lt;=N$1006)),FALSE),TRUE))))</f>
        <v>0.0</v>
      </c>
      <c r="O73">
        <f>IF(Datos!O73="",0,IF(AND(O$1008&lt;&gt;"",Datos!O73=O$1008),0,IF(O$1004=0,0,1-CHOOSE(O$1004,IF(ISNUMBER(Datos!O73),AND(OR(O$1005="",Datos!O73&gt;=O$1005),OR(O$1006="",Datos!O73&lt;=O$1006)),FALSE),IF(ISNUMBER(Datos!O73),AND(Datos!O73=INT(Datos!O73),AND(OR(O$1005="",Datos!O73&gt;=O$1005),OR(O$1006="",Datos!O73&lt;=O$1006))),FALSE),OR(ISNUMBER(FIND(";"&amp;UPPER(TRIM(Datos!O73&amp;""))&amp;"=",O$1007)),ISNUMBER(FIND(";"&amp;UPPER(TRIM(Datos!O73&amp;""))&amp;";",O$1007))),OR(UPPER(TRIM(Datos!O73&amp;""))="SÍ",UPPER(TRIM(Datos!O73&amp;""))="SI",UPPER(TRIM(Datos!O73&amp;""))="NO"),IF(ISNUMBER(Datos!O73),AND(OR(O$1005="",Datos!O73&gt;=O$1005),OR(O$1006="",Datos!O73&lt;=O$1006)),FALSE),TRUE))))</f>
        <v>0.0</v>
      </c>
      <c r="P73">
        <f>IF(Datos!P73="",0,IF(AND(P$1008&lt;&gt;"",Datos!P73=P$1008),0,IF(P$1004=0,0,1-CHOOSE(P$1004,IF(ISNUMBER(Datos!P73),AND(OR(P$1005="",Datos!P73&gt;=P$1005),OR(P$1006="",Datos!P73&lt;=P$1006)),FALSE),IF(ISNUMBER(Datos!P73),AND(Datos!P73=INT(Datos!P73),AND(OR(P$1005="",Datos!P73&gt;=P$1005),OR(P$1006="",Datos!P73&lt;=P$1006))),FALSE),OR(ISNUMBER(FIND(";"&amp;UPPER(TRIM(Datos!P73&amp;""))&amp;"=",P$1007)),ISNUMBER(FIND(";"&amp;UPPER(TRIM(Datos!P73&amp;""))&amp;";",P$1007))),OR(UPPER(TRIM(Datos!P73&amp;""))="SÍ",UPPER(TRIM(Datos!P73&amp;""))="SI",UPPER(TRIM(Datos!P73&amp;""))="NO"),IF(ISNUMBER(Datos!P73),AND(OR(P$1005="",Datos!P73&gt;=P$1005),OR(P$1006="",Datos!P73&lt;=P$1006)),FALSE),TRUE))))</f>
        <v>0.0</v>
      </c>
      <c r="Q73">
        <f>IF(Datos!Q73="",0,IF(AND(Q$1008&lt;&gt;"",Datos!Q73=Q$1008),0,IF(Q$1004=0,0,1-CHOOSE(Q$1004,IF(ISNUMBER(Datos!Q73),AND(OR(Q$1005="",Datos!Q73&gt;=Q$1005),OR(Q$1006="",Datos!Q73&lt;=Q$1006)),FALSE),IF(ISNUMBER(Datos!Q73),AND(Datos!Q73=INT(Datos!Q73),AND(OR(Q$1005="",Datos!Q73&gt;=Q$1005),OR(Q$1006="",Datos!Q73&lt;=Q$1006))),FALSE),OR(ISNUMBER(FIND(";"&amp;UPPER(TRIM(Datos!Q73&amp;""))&amp;"=",Q$1007)),ISNUMBER(FIND(";"&amp;UPPER(TRIM(Datos!Q73&amp;""))&amp;";",Q$1007))),OR(UPPER(TRIM(Datos!Q73&amp;""))="SÍ",UPPER(TRIM(Datos!Q73&amp;""))="SI",UPPER(TRIM(Datos!Q73&amp;""))="NO"),IF(ISNUMBER(Datos!Q73),AND(OR(Q$1005="",Datos!Q73&gt;=Q$1005),OR(Q$1006="",Datos!Q73&lt;=Q$1006)),FALSE),TRUE))))</f>
        <v>0.0</v>
      </c>
      <c r="R73">
        <f>IF(Datos!R73="",0,IF(AND(R$1008&lt;&gt;"",Datos!R73=R$1008),0,IF(R$1004=0,0,1-CHOOSE(R$1004,IF(ISNUMBER(Datos!R73),AND(OR(R$1005="",Datos!R73&gt;=R$1005),OR(R$1006="",Datos!R73&lt;=R$1006)),FALSE),IF(ISNUMBER(Datos!R73),AND(Datos!R73=INT(Datos!R73),AND(OR(R$1005="",Datos!R73&gt;=R$1005),OR(R$1006="",Datos!R73&lt;=R$1006))),FALSE),OR(ISNUMBER(FIND(";"&amp;UPPER(TRIM(Datos!R73&amp;""))&amp;"=",R$1007)),ISNUMBER(FIND(";"&amp;UPPER(TRIM(Datos!R73&amp;""))&amp;";",R$1007))),OR(UPPER(TRIM(Datos!R73&amp;""))="SÍ",UPPER(TRIM(Datos!R73&amp;""))="SI",UPPER(TRIM(Datos!R73&amp;""))="NO"),IF(ISNUMBER(Datos!R73),AND(OR(R$1005="",Datos!R73&gt;=R$1005),OR(R$1006="",Datos!R73&lt;=R$1006)),FALSE),TRUE))))</f>
        <v>0.0</v>
      </c>
      <c r="S73">
        <f>IF(Datos!S73="",0,IF(AND(S$1008&lt;&gt;"",Datos!S73=S$1008),0,IF(S$1004=0,0,1-CHOOSE(S$1004,IF(ISNUMBER(Datos!S73),AND(OR(S$1005="",Datos!S73&gt;=S$1005),OR(S$1006="",Datos!S73&lt;=S$1006)),FALSE),IF(ISNUMBER(Datos!S73),AND(Datos!S73=INT(Datos!S73),AND(OR(S$1005="",Datos!S73&gt;=S$1005),OR(S$1006="",Datos!S73&lt;=S$1006))),FALSE),OR(ISNUMBER(FIND(";"&amp;UPPER(TRIM(Datos!S73&amp;""))&amp;"=",S$1007)),ISNUMBER(FIND(";"&amp;UPPER(TRIM(Datos!S73&amp;""))&amp;";",S$1007))),OR(UPPER(TRIM(Datos!S73&amp;""))="SÍ",UPPER(TRIM(Datos!S73&amp;""))="SI",UPPER(TRIM(Datos!S73&amp;""))="NO"),IF(ISNUMBER(Datos!S73),AND(OR(S$1005="",Datos!S73&gt;=S$1005),OR(S$1006="",Datos!S73&lt;=S$1006)),FALSE),TRUE))))</f>
        <v>0.0</v>
      </c>
      <c r="T73">
        <f>IF(Datos!T73="",0,IF(AND(T$1008&lt;&gt;"",Datos!T73=T$1008),0,IF(T$1004=0,0,1-CHOOSE(T$1004,IF(ISNUMBER(Datos!T73),AND(OR(T$1005="",Datos!T73&gt;=T$1005),OR(T$1006="",Datos!T73&lt;=T$1006)),FALSE),IF(ISNUMBER(Datos!T73),AND(Datos!T73=INT(Datos!T73),AND(OR(T$1005="",Datos!T73&gt;=T$1005),OR(T$1006="",Datos!T73&lt;=T$1006))),FALSE),OR(ISNUMBER(FIND(";"&amp;UPPER(TRIM(Datos!T73&amp;""))&amp;"=",T$1007)),ISNUMBER(FIND(";"&amp;UPPER(TRIM(Datos!T73&amp;""))&amp;";",T$1007))),OR(UPPER(TRIM(Datos!T73&amp;""))="SÍ",UPPER(TRIM(Datos!T73&amp;""))="SI",UPPER(TRIM(Datos!T73&amp;""))="NO"),IF(ISNUMBER(Datos!T73),AND(OR(T$1005="",Datos!T73&gt;=T$1005),OR(T$1006="",Datos!T73&lt;=T$1006)),FALSE),TRUE))))</f>
        <v>0.0</v>
      </c>
      <c r="U73">
        <f>IF(Datos!U73="",0,IF(AND(U$1008&lt;&gt;"",Datos!U73=U$1008),0,IF(U$1004=0,0,1-CHOOSE(U$1004,IF(ISNUMBER(Datos!U73),AND(OR(U$1005="",Datos!U73&gt;=U$1005),OR(U$1006="",Datos!U73&lt;=U$1006)),FALSE),IF(ISNUMBER(Datos!U73),AND(Datos!U73=INT(Datos!U73),AND(OR(U$1005="",Datos!U73&gt;=U$1005),OR(U$1006="",Datos!U73&lt;=U$1006))),FALSE),OR(ISNUMBER(FIND(";"&amp;UPPER(TRIM(Datos!U73&amp;""))&amp;"=",U$1007)),ISNUMBER(FIND(";"&amp;UPPER(TRIM(Datos!U73&amp;""))&amp;";",U$1007))),OR(UPPER(TRIM(Datos!U73&amp;""))="SÍ",UPPER(TRIM(Datos!U73&amp;""))="SI",UPPER(TRIM(Datos!U73&amp;""))="NO"),IF(ISNUMBER(Datos!U73),AND(OR(U$1005="",Datos!U73&gt;=U$1005),OR(U$1006="",Datos!U73&lt;=U$1006)),FALSE),TRUE))))</f>
        <v>0.0</v>
      </c>
      <c r="V73">
        <f>IF(Datos!V73="",0,IF(AND(V$1008&lt;&gt;"",Datos!V73=V$1008),0,IF(V$1004=0,0,1-CHOOSE(V$1004,IF(ISNUMBER(Datos!V73),AND(OR(V$1005="",Datos!V73&gt;=V$1005),OR(V$1006="",Datos!V73&lt;=V$1006)),FALSE),IF(ISNUMBER(Datos!V73),AND(Datos!V73=INT(Datos!V73),AND(OR(V$1005="",Datos!V73&gt;=V$1005),OR(V$1006="",Datos!V73&lt;=V$1006))),FALSE),OR(ISNUMBER(FIND(";"&amp;UPPER(TRIM(Datos!V73&amp;""))&amp;"=",V$1007)),ISNUMBER(FIND(";"&amp;UPPER(TRIM(Datos!V73&amp;""))&amp;";",V$1007))),OR(UPPER(TRIM(Datos!V73&amp;""))="SÍ",UPPER(TRIM(Datos!V73&amp;""))="SI",UPPER(TRIM(Datos!V73&amp;""))="NO"),IF(ISNUMBER(Datos!V73),AND(OR(V$1005="",Datos!V73&gt;=V$1005),OR(V$1006="",Datos!V73&lt;=V$1006)),FALSE),TRUE))))</f>
        <v>0.0</v>
      </c>
      <c r="W73">
        <f>IF(Datos!W73="",0,IF(AND(W$1008&lt;&gt;"",Datos!W73=W$1008),0,IF(W$1004=0,0,1-CHOOSE(W$1004,IF(ISNUMBER(Datos!W73),AND(OR(W$1005="",Datos!W73&gt;=W$1005),OR(W$1006="",Datos!W73&lt;=W$1006)),FALSE),IF(ISNUMBER(Datos!W73),AND(Datos!W73=INT(Datos!W73),AND(OR(W$1005="",Datos!W73&gt;=W$1005),OR(W$1006="",Datos!W73&lt;=W$1006))),FALSE),OR(ISNUMBER(FIND(";"&amp;UPPER(TRIM(Datos!W73&amp;""))&amp;"=",W$1007)),ISNUMBER(FIND(";"&amp;UPPER(TRIM(Datos!W73&amp;""))&amp;";",W$1007))),OR(UPPER(TRIM(Datos!W73&amp;""))="SÍ",UPPER(TRIM(Datos!W73&amp;""))="SI",UPPER(TRIM(Datos!W73&amp;""))="NO"),IF(ISNUMBER(Datos!W73),AND(OR(W$1005="",Datos!W73&gt;=W$1005),OR(W$1006="",Datos!W73&lt;=W$1006)),FALSE),TRUE))))</f>
        <v>0.0</v>
      </c>
      <c r="X73">
        <f>IF(Datos!X73="",0,IF(AND(X$1008&lt;&gt;"",Datos!X73=X$1008),0,IF(X$1004=0,0,1-CHOOSE(X$1004,IF(ISNUMBER(Datos!X73),AND(OR(X$1005="",Datos!X73&gt;=X$1005),OR(X$1006="",Datos!X73&lt;=X$1006)),FALSE),IF(ISNUMBER(Datos!X73),AND(Datos!X73=INT(Datos!X73),AND(OR(X$1005="",Datos!X73&gt;=X$1005),OR(X$1006="",Datos!X73&lt;=X$1006))),FALSE),OR(ISNUMBER(FIND(";"&amp;UPPER(TRIM(Datos!X73&amp;""))&amp;"=",X$1007)),ISNUMBER(FIND(";"&amp;UPPER(TRIM(Datos!X73&amp;""))&amp;";",X$1007))),OR(UPPER(TRIM(Datos!X73&amp;""))="SÍ",UPPER(TRIM(Datos!X73&amp;""))="SI",UPPER(TRIM(Datos!X73&amp;""))="NO"),IF(ISNUMBER(Datos!X73),AND(OR(X$1005="",Datos!X73&gt;=X$1005),OR(X$1006="",Datos!X73&lt;=X$1006)),FALSE),TRUE))))</f>
        <v>0.0</v>
      </c>
      <c r="Y73">
        <f>IF(Datos!Y73="",0,IF(AND(Y$1008&lt;&gt;"",Datos!Y73=Y$1008),0,IF(Y$1004=0,0,1-CHOOSE(Y$1004,IF(ISNUMBER(Datos!Y73),AND(OR(Y$1005="",Datos!Y73&gt;=Y$1005),OR(Y$1006="",Datos!Y73&lt;=Y$1006)),FALSE),IF(ISNUMBER(Datos!Y73),AND(Datos!Y73=INT(Datos!Y73),AND(OR(Y$1005="",Datos!Y73&gt;=Y$1005),OR(Y$1006="",Datos!Y73&lt;=Y$1006))),FALSE),OR(ISNUMBER(FIND(";"&amp;UPPER(TRIM(Datos!Y73&amp;""))&amp;"=",Y$1007)),ISNUMBER(FIND(";"&amp;UPPER(TRIM(Datos!Y73&amp;""))&amp;";",Y$1007))),OR(UPPER(TRIM(Datos!Y73&amp;""))="SÍ",UPPER(TRIM(Datos!Y73&amp;""))="SI",UPPER(TRIM(Datos!Y73&amp;""))="NO"),IF(ISNUMBER(Datos!Y73),AND(OR(Y$1005="",Datos!Y73&gt;=Y$1005),OR(Y$1006="",Datos!Y73&lt;=Y$1006)),FALSE),TRUE))))</f>
        <v>0.0</v>
      </c>
      <c r="Z73">
        <f>IF(Datos!Z73="",0,IF(AND(Z$1008&lt;&gt;"",Datos!Z73=Z$1008),0,IF(Z$1004=0,0,1-CHOOSE(Z$1004,IF(ISNUMBER(Datos!Z73),AND(OR(Z$1005="",Datos!Z73&gt;=Z$1005),OR(Z$1006="",Datos!Z73&lt;=Z$1006)),FALSE),IF(ISNUMBER(Datos!Z73),AND(Datos!Z73=INT(Datos!Z73),AND(OR(Z$1005="",Datos!Z73&gt;=Z$1005),OR(Z$1006="",Datos!Z73&lt;=Z$1006))),FALSE),OR(ISNUMBER(FIND(";"&amp;UPPER(TRIM(Datos!Z73&amp;""))&amp;"=",Z$1007)),ISNUMBER(FIND(";"&amp;UPPER(TRIM(Datos!Z73&amp;""))&amp;";",Z$1007))),OR(UPPER(TRIM(Datos!Z73&amp;""))="SÍ",UPPER(TRIM(Datos!Z73&amp;""))="SI",UPPER(TRIM(Datos!Z73&amp;""))="NO"),IF(ISNUMBER(Datos!Z73),AND(OR(Z$1005="",Datos!Z73&gt;=Z$1005),OR(Z$1006="",Datos!Z73&lt;=Z$1006)),FALSE),TRUE))))</f>
        <v>0.0</v>
      </c>
      <c r="AA73">
        <f>IF(Datos!AA73="",0,IF(AND(AA$1008&lt;&gt;"",Datos!AA73=AA$1008),0,IF(AA$1004=0,0,1-CHOOSE(AA$1004,IF(ISNUMBER(Datos!AA73),AND(OR(AA$1005="",Datos!AA73&gt;=AA$1005),OR(AA$1006="",Datos!AA73&lt;=AA$1006)),FALSE),IF(ISNUMBER(Datos!AA73),AND(Datos!AA73=INT(Datos!AA73),AND(OR(AA$1005="",Datos!AA73&gt;=AA$1005),OR(AA$1006="",Datos!AA73&lt;=AA$1006))),FALSE),OR(ISNUMBER(FIND(";"&amp;UPPER(TRIM(Datos!AA73&amp;""))&amp;"=",AA$1007)),ISNUMBER(FIND(";"&amp;UPPER(TRIM(Datos!AA73&amp;""))&amp;";",AA$1007))),OR(UPPER(TRIM(Datos!AA73&amp;""))="SÍ",UPPER(TRIM(Datos!AA73&amp;""))="SI",UPPER(TRIM(Datos!AA73&amp;""))="NO"),IF(ISNUMBER(Datos!AA73),AND(OR(AA$1005="",Datos!AA73&gt;=AA$1005),OR(AA$1006="",Datos!AA73&lt;=AA$1006)),FALSE),TRUE))))</f>
        <v>0.0</v>
      </c>
      <c r="AB73">
        <f>IF(Datos!AB73="",0,IF(AND(AB$1008&lt;&gt;"",Datos!AB73=AB$1008),0,IF(AB$1004=0,0,1-CHOOSE(AB$1004,IF(ISNUMBER(Datos!AB73),AND(OR(AB$1005="",Datos!AB73&gt;=AB$1005),OR(AB$1006="",Datos!AB73&lt;=AB$1006)),FALSE),IF(ISNUMBER(Datos!AB73),AND(Datos!AB73=INT(Datos!AB73),AND(OR(AB$1005="",Datos!AB73&gt;=AB$1005),OR(AB$1006="",Datos!AB73&lt;=AB$1006))),FALSE),OR(ISNUMBER(FIND(";"&amp;UPPER(TRIM(Datos!AB73&amp;""))&amp;"=",AB$1007)),ISNUMBER(FIND(";"&amp;UPPER(TRIM(Datos!AB73&amp;""))&amp;";",AB$1007))),OR(UPPER(TRIM(Datos!AB73&amp;""))="SÍ",UPPER(TRIM(Datos!AB73&amp;""))="SI",UPPER(TRIM(Datos!AB73&amp;""))="NO"),IF(ISNUMBER(Datos!AB73),AND(OR(AB$1005="",Datos!AB73&gt;=AB$1005),OR(AB$1006="",Datos!AB73&lt;=AB$1006)),FALSE),TRUE))))</f>
        <v>0.0</v>
      </c>
      <c r="AC73">
        <f>IF(Datos!AC73="",0,IF(AND(AC$1008&lt;&gt;"",Datos!AC73=AC$1008),0,IF(AC$1004=0,0,1-CHOOSE(AC$1004,IF(ISNUMBER(Datos!AC73),AND(OR(AC$1005="",Datos!AC73&gt;=AC$1005),OR(AC$1006="",Datos!AC73&lt;=AC$1006)),FALSE),IF(ISNUMBER(Datos!AC73),AND(Datos!AC73=INT(Datos!AC73),AND(OR(AC$1005="",Datos!AC73&gt;=AC$1005),OR(AC$1006="",Datos!AC73&lt;=AC$1006))),FALSE),OR(ISNUMBER(FIND(";"&amp;UPPER(TRIM(Datos!AC73&amp;""))&amp;"=",AC$1007)),ISNUMBER(FIND(";"&amp;UPPER(TRIM(Datos!AC73&amp;""))&amp;";",AC$1007))),OR(UPPER(TRIM(Datos!AC73&amp;""))="SÍ",UPPER(TRIM(Datos!AC73&amp;""))="SI",UPPER(TRIM(Datos!AC73&amp;""))="NO"),IF(ISNUMBER(Datos!AC73),AND(OR(AC$1005="",Datos!AC73&gt;=AC$1005),OR(AC$1006="",Datos!AC73&lt;=AC$1006)),FALSE),TRUE))))</f>
        <v>0.0</v>
      </c>
      <c r="AD73">
        <f>IF(Datos!AD73="",0,IF(AND(AD$1008&lt;&gt;"",Datos!AD73=AD$1008),0,IF(AD$1004=0,0,1-CHOOSE(AD$1004,IF(ISNUMBER(Datos!AD73),AND(OR(AD$1005="",Datos!AD73&gt;=AD$1005),OR(AD$1006="",Datos!AD73&lt;=AD$1006)),FALSE),IF(ISNUMBER(Datos!AD73),AND(Datos!AD73=INT(Datos!AD73),AND(OR(AD$1005="",Datos!AD73&gt;=AD$1005),OR(AD$1006="",Datos!AD73&lt;=AD$1006))),FALSE),OR(ISNUMBER(FIND(";"&amp;UPPER(TRIM(Datos!AD73&amp;""))&amp;"=",AD$1007)),ISNUMBER(FIND(";"&amp;UPPER(TRIM(Datos!AD73&amp;""))&amp;";",AD$1007))),OR(UPPER(TRIM(Datos!AD73&amp;""))="SÍ",UPPER(TRIM(Datos!AD73&amp;""))="SI",UPPER(TRIM(Datos!AD73&amp;""))="NO"),IF(ISNUMBER(Datos!AD73),AND(OR(AD$1005="",Datos!AD73&gt;=AD$1005),OR(AD$1006="",Datos!AD73&lt;=AD$1006)),FALSE),TRUE))))</f>
        <v>0.0</v>
      </c>
      <c r="AE73">
        <f>IF(Datos!AE73="",0,IF(AND(AE$1008&lt;&gt;"",Datos!AE73=AE$1008),0,IF(AE$1004=0,0,1-CHOOSE(AE$1004,IF(ISNUMBER(Datos!AE73),AND(OR(AE$1005="",Datos!AE73&gt;=AE$1005),OR(AE$1006="",Datos!AE73&lt;=AE$1006)),FALSE),IF(ISNUMBER(Datos!AE73),AND(Datos!AE73=INT(Datos!AE73),AND(OR(AE$1005="",Datos!AE73&gt;=AE$1005),OR(AE$1006="",Datos!AE73&lt;=AE$1006))),FALSE),OR(ISNUMBER(FIND(";"&amp;UPPER(TRIM(Datos!AE73&amp;""))&amp;"=",AE$1007)),ISNUMBER(FIND(";"&amp;UPPER(TRIM(Datos!AE73&amp;""))&amp;";",AE$1007))),OR(UPPER(TRIM(Datos!AE73&amp;""))="SÍ",UPPER(TRIM(Datos!AE73&amp;""))="SI",UPPER(TRIM(Datos!AE73&amp;""))="NO"),IF(ISNUMBER(Datos!AE73),AND(OR(AE$1005="",Datos!AE73&gt;=AE$1005),OR(AE$1006="",Datos!AE73&lt;=AE$1006)),FALSE),TRUE))))</f>
        <v>0.0</v>
      </c>
    </row>
    <row r="74" spans="2:31">
      <c r="B74">
        <f>IF(Datos!B74="",0,IF(AND(B$1008&lt;&gt;"",Datos!B74=B$1008),0,IF(B$1004=0,0,1-CHOOSE(B$1004,IF(ISNUMBER(Datos!B74),AND(OR(B$1005="",Datos!B74&gt;=B$1005),OR(B$1006="",Datos!B74&lt;=B$1006)),FALSE),IF(ISNUMBER(Datos!B74),AND(Datos!B74=INT(Datos!B74),AND(OR(B$1005="",Datos!B74&gt;=B$1005),OR(B$1006="",Datos!B74&lt;=B$1006))),FALSE),OR(ISNUMBER(FIND(";"&amp;UPPER(TRIM(Datos!B74&amp;""))&amp;"=",B$1007)),ISNUMBER(FIND(";"&amp;UPPER(TRIM(Datos!B74&amp;""))&amp;";",B$1007))),OR(UPPER(TRIM(Datos!B74&amp;""))="SÍ",UPPER(TRIM(Datos!B74&amp;""))="SI",UPPER(TRIM(Datos!B74&amp;""))="NO"),IF(ISNUMBER(Datos!B74),AND(OR(B$1005="",Datos!B74&gt;=B$1005),OR(B$1006="",Datos!B74&lt;=B$1006)),FALSE),TRUE))))</f>
        <v>0.0</v>
      </c>
      <c r="C74">
        <f>IF(Datos!C74="",0,IF(AND(C$1008&lt;&gt;"",Datos!C74=C$1008),0,IF(C$1004=0,0,1-CHOOSE(C$1004,IF(ISNUMBER(Datos!C74),AND(OR(C$1005="",Datos!C74&gt;=C$1005),OR(C$1006="",Datos!C74&lt;=C$1006)),FALSE),IF(ISNUMBER(Datos!C74),AND(Datos!C74=INT(Datos!C74),AND(OR(C$1005="",Datos!C74&gt;=C$1005),OR(C$1006="",Datos!C74&lt;=C$1006))),FALSE),OR(ISNUMBER(FIND(";"&amp;UPPER(TRIM(Datos!C74&amp;""))&amp;"=",C$1007)),ISNUMBER(FIND(";"&amp;UPPER(TRIM(Datos!C74&amp;""))&amp;";",C$1007))),OR(UPPER(TRIM(Datos!C74&amp;""))="SÍ",UPPER(TRIM(Datos!C74&amp;""))="SI",UPPER(TRIM(Datos!C74&amp;""))="NO"),IF(ISNUMBER(Datos!C74),AND(OR(C$1005="",Datos!C74&gt;=C$1005),OR(C$1006="",Datos!C74&lt;=C$1006)),FALSE),TRUE))))</f>
        <v>0.0</v>
      </c>
      <c r="D74">
        <f>IF(Datos!D74="",0,IF(AND(D$1008&lt;&gt;"",Datos!D74=D$1008),0,IF(D$1004=0,0,1-CHOOSE(D$1004,IF(ISNUMBER(Datos!D74),AND(OR(D$1005="",Datos!D74&gt;=D$1005),OR(D$1006="",Datos!D74&lt;=D$1006)),FALSE),IF(ISNUMBER(Datos!D74),AND(Datos!D74=INT(Datos!D74),AND(OR(D$1005="",Datos!D74&gt;=D$1005),OR(D$1006="",Datos!D74&lt;=D$1006))),FALSE),OR(ISNUMBER(FIND(";"&amp;UPPER(TRIM(Datos!D74&amp;""))&amp;"=",D$1007)),ISNUMBER(FIND(";"&amp;UPPER(TRIM(Datos!D74&amp;""))&amp;";",D$1007))),OR(UPPER(TRIM(Datos!D74&amp;""))="SÍ",UPPER(TRIM(Datos!D74&amp;""))="SI",UPPER(TRIM(Datos!D74&amp;""))="NO"),IF(ISNUMBER(Datos!D74),AND(OR(D$1005="",Datos!D74&gt;=D$1005),OR(D$1006="",Datos!D74&lt;=D$1006)),FALSE),TRUE))))</f>
        <v>0.0</v>
      </c>
      <c r="E74">
        <f>IF(Datos!E74="",0,IF(AND(E$1008&lt;&gt;"",Datos!E74=E$1008),0,IF(E$1004=0,0,1-CHOOSE(E$1004,IF(ISNUMBER(Datos!E74),AND(OR(E$1005="",Datos!E74&gt;=E$1005),OR(E$1006="",Datos!E74&lt;=E$1006)),FALSE),IF(ISNUMBER(Datos!E74),AND(Datos!E74=INT(Datos!E74),AND(OR(E$1005="",Datos!E74&gt;=E$1005),OR(E$1006="",Datos!E74&lt;=E$1006))),FALSE),OR(ISNUMBER(FIND(";"&amp;UPPER(TRIM(Datos!E74&amp;""))&amp;"=",E$1007)),ISNUMBER(FIND(";"&amp;UPPER(TRIM(Datos!E74&amp;""))&amp;";",E$1007))),OR(UPPER(TRIM(Datos!E74&amp;""))="SÍ",UPPER(TRIM(Datos!E74&amp;""))="SI",UPPER(TRIM(Datos!E74&amp;""))="NO"),IF(ISNUMBER(Datos!E74),AND(OR(E$1005="",Datos!E74&gt;=E$1005),OR(E$1006="",Datos!E74&lt;=E$1006)),FALSE),TRUE))))</f>
        <v>0.0</v>
      </c>
      <c r="F74">
        <f>IF(Datos!F74="",0,IF(AND(F$1008&lt;&gt;"",Datos!F74=F$1008),0,IF(F$1004=0,0,1-CHOOSE(F$1004,IF(ISNUMBER(Datos!F74),AND(OR(F$1005="",Datos!F74&gt;=F$1005),OR(F$1006="",Datos!F74&lt;=F$1006)),FALSE),IF(ISNUMBER(Datos!F74),AND(Datos!F74=INT(Datos!F74),AND(OR(F$1005="",Datos!F74&gt;=F$1005),OR(F$1006="",Datos!F74&lt;=F$1006))),FALSE),OR(ISNUMBER(FIND(";"&amp;UPPER(TRIM(Datos!F74&amp;""))&amp;"=",F$1007)),ISNUMBER(FIND(";"&amp;UPPER(TRIM(Datos!F74&amp;""))&amp;";",F$1007))),OR(UPPER(TRIM(Datos!F74&amp;""))="SÍ",UPPER(TRIM(Datos!F74&amp;""))="SI",UPPER(TRIM(Datos!F74&amp;""))="NO"),IF(ISNUMBER(Datos!F74),AND(OR(F$1005="",Datos!F74&gt;=F$1005),OR(F$1006="",Datos!F74&lt;=F$1006)),FALSE),TRUE))))</f>
        <v>0.0</v>
      </c>
      <c r="G74">
        <f>IF(Datos!G74="",0,IF(AND(G$1008&lt;&gt;"",Datos!G74=G$1008),0,IF(G$1004=0,0,1-CHOOSE(G$1004,IF(ISNUMBER(Datos!G74),AND(OR(G$1005="",Datos!G74&gt;=G$1005),OR(G$1006="",Datos!G74&lt;=G$1006)),FALSE),IF(ISNUMBER(Datos!G74),AND(Datos!G74=INT(Datos!G74),AND(OR(G$1005="",Datos!G74&gt;=G$1005),OR(G$1006="",Datos!G74&lt;=G$1006))),FALSE),OR(ISNUMBER(FIND(";"&amp;UPPER(TRIM(Datos!G74&amp;""))&amp;"=",G$1007)),ISNUMBER(FIND(";"&amp;UPPER(TRIM(Datos!G74&amp;""))&amp;";",G$1007))),OR(UPPER(TRIM(Datos!G74&amp;""))="SÍ",UPPER(TRIM(Datos!G74&amp;""))="SI",UPPER(TRIM(Datos!G74&amp;""))="NO"),IF(ISNUMBER(Datos!G74),AND(OR(G$1005="",Datos!G74&gt;=G$1005),OR(G$1006="",Datos!G74&lt;=G$1006)),FALSE),TRUE))))</f>
        <v>0.0</v>
      </c>
      <c r="H74">
        <f>IF(Datos!H74="",0,IF(AND(H$1008&lt;&gt;"",Datos!H74=H$1008),0,IF(H$1004=0,0,1-CHOOSE(H$1004,IF(ISNUMBER(Datos!H74),AND(OR(H$1005="",Datos!H74&gt;=H$1005),OR(H$1006="",Datos!H74&lt;=H$1006)),FALSE),IF(ISNUMBER(Datos!H74),AND(Datos!H74=INT(Datos!H74),AND(OR(H$1005="",Datos!H74&gt;=H$1005),OR(H$1006="",Datos!H74&lt;=H$1006))),FALSE),OR(ISNUMBER(FIND(";"&amp;UPPER(TRIM(Datos!H74&amp;""))&amp;"=",H$1007)),ISNUMBER(FIND(";"&amp;UPPER(TRIM(Datos!H74&amp;""))&amp;";",H$1007))),OR(UPPER(TRIM(Datos!H74&amp;""))="SÍ",UPPER(TRIM(Datos!H74&amp;""))="SI",UPPER(TRIM(Datos!H74&amp;""))="NO"),IF(ISNUMBER(Datos!H74),AND(OR(H$1005="",Datos!H74&gt;=H$1005),OR(H$1006="",Datos!H74&lt;=H$1006)),FALSE),TRUE))))</f>
        <v>0.0</v>
      </c>
      <c r="I74">
        <f>IF(Datos!I74="",0,IF(AND(I$1008&lt;&gt;"",Datos!I74=I$1008),0,IF(I$1004=0,0,1-CHOOSE(I$1004,IF(ISNUMBER(Datos!I74),AND(OR(I$1005="",Datos!I74&gt;=I$1005),OR(I$1006="",Datos!I74&lt;=I$1006)),FALSE),IF(ISNUMBER(Datos!I74),AND(Datos!I74=INT(Datos!I74),AND(OR(I$1005="",Datos!I74&gt;=I$1005),OR(I$1006="",Datos!I74&lt;=I$1006))),FALSE),OR(ISNUMBER(FIND(";"&amp;UPPER(TRIM(Datos!I74&amp;""))&amp;"=",I$1007)),ISNUMBER(FIND(";"&amp;UPPER(TRIM(Datos!I74&amp;""))&amp;";",I$1007))),OR(UPPER(TRIM(Datos!I74&amp;""))="SÍ",UPPER(TRIM(Datos!I74&amp;""))="SI",UPPER(TRIM(Datos!I74&amp;""))="NO"),IF(ISNUMBER(Datos!I74),AND(OR(I$1005="",Datos!I74&gt;=I$1005),OR(I$1006="",Datos!I74&lt;=I$1006)),FALSE),TRUE))))</f>
        <v>0.0</v>
      </c>
      <c r="J74">
        <f>IF(Datos!J74="",0,IF(AND(J$1008&lt;&gt;"",Datos!J74=J$1008),0,IF(J$1004=0,0,1-CHOOSE(J$1004,IF(ISNUMBER(Datos!J74),AND(OR(J$1005="",Datos!J74&gt;=J$1005),OR(J$1006="",Datos!J74&lt;=J$1006)),FALSE),IF(ISNUMBER(Datos!J74),AND(Datos!J74=INT(Datos!J74),AND(OR(J$1005="",Datos!J74&gt;=J$1005),OR(J$1006="",Datos!J74&lt;=J$1006))),FALSE),OR(ISNUMBER(FIND(";"&amp;UPPER(TRIM(Datos!J74&amp;""))&amp;"=",J$1007)),ISNUMBER(FIND(";"&amp;UPPER(TRIM(Datos!J74&amp;""))&amp;";",J$1007))),OR(UPPER(TRIM(Datos!J74&amp;""))="SÍ",UPPER(TRIM(Datos!J74&amp;""))="SI",UPPER(TRIM(Datos!J74&amp;""))="NO"),IF(ISNUMBER(Datos!J74),AND(OR(J$1005="",Datos!J74&gt;=J$1005),OR(J$1006="",Datos!J74&lt;=J$1006)),FALSE),TRUE))))</f>
        <v>0.0</v>
      </c>
      <c r="K74">
        <f>IF(Datos!K74="",0,IF(AND(K$1008&lt;&gt;"",Datos!K74=K$1008),0,IF(K$1004=0,0,1-CHOOSE(K$1004,IF(ISNUMBER(Datos!K74),AND(OR(K$1005="",Datos!K74&gt;=K$1005),OR(K$1006="",Datos!K74&lt;=K$1006)),FALSE),IF(ISNUMBER(Datos!K74),AND(Datos!K74=INT(Datos!K74),AND(OR(K$1005="",Datos!K74&gt;=K$1005),OR(K$1006="",Datos!K74&lt;=K$1006))),FALSE),OR(ISNUMBER(FIND(";"&amp;UPPER(TRIM(Datos!K74&amp;""))&amp;"=",K$1007)),ISNUMBER(FIND(";"&amp;UPPER(TRIM(Datos!K74&amp;""))&amp;";",K$1007))),OR(UPPER(TRIM(Datos!K74&amp;""))="SÍ",UPPER(TRIM(Datos!K74&amp;""))="SI",UPPER(TRIM(Datos!K74&amp;""))="NO"),IF(ISNUMBER(Datos!K74),AND(OR(K$1005="",Datos!K74&gt;=K$1005),OR(K$1006="",Datos!K74&lt;=K$1006)),FALSE),TRUE))))</f>
        <v>0.0</v>
      </c>
      <c r="L74">
        <f>IF(Datos!L74="",0,IF(AND(L$1008&lt;&gt;"",Datos!L74=L$1008),0,IF(L$1004=0,0,1-CHOOSE(L$1004,IF(ISNUMBER(Datos!L74),AND(OR(L$1005="",Datos!L74&gt;=L$1005),OR(L$1006="",Datos!L74&lt;=L$1006)),FALSE),IF(ISNUMBER(Datos!L74),AND(Datos!L74=INT(Datos!L74),AND(OR(L$1005="",Datos!L74&gt;=L$1005),OR(L$1006="",Datos!L74&lt;=L$1006))),FALSE),OR(ISNUMBER(FIND(";"&amp;UPPER(TRIM(Datos!L74&amp;""))&amp;"=",L$1007)),ISNUMBER(FIND(";"&amp;UPPER(TRIM(Datos!L74&amp;""))&amp;";",L$1007))),OR(UPPER(TRIM(Datos!L74&amp;""))="SÍ",UPPER(TRIM(Datos!L74&amp;""))="SI",UPPER(TRIM(Datos!L74&amp;""))="NO"),IF(ISNUMBER(Datos!L74),AND(OR(L$1005="",Datos!L74&gt;=L$1005),OR(L$1006="",Datos!L74&lt;=L$1006)),FALSE),TRUE))))</f>
        <v>0.0</v>
      </c>
      <c r="M74">
        <f>IF(Datos!M74="",0,IF(AND(M$1008&lt;&gt;"",Datos!M74=M$1008),0,IF(M$1004=0,0,1-CHOOSE(M$1004,IF(ISNUMBER(Datos!M74),AND(OR(M$1005="",Datos!M74&gt;=M$1005),OR(M$1006="",Datos!M74&lt;=M$1006)),FALSE),IF(ISNUMBER(Datos!M74),AND(Datos!M74=INT(Datos!M74),AND(OR(M$1005="",Datos!M74&gt;=M$1005),OR(M$1006="",Datos!M74&lt;=M$1006))),FALSE),OR(ISNUMBER(FIND(";"&amp;UPPER(TRIM(Datos!M74&amp;""))&amp;"=",M$1007)),ISNUMBER(FIND(";"&amp;UPPER(TRIM(Datos!M74&amp;""))&amp;";",M$1007))),OR(UPPER(TRIM(Datos!M74&amp;""))="SÍ",UPPER(TRIM(Datos!M74&amp;""))="SI",UPPER(TRIM(Datos!M74&amp;""))="NO"),IF(ISNUMBER(Datos!M74),AND(OR(M$1005="",Datos!M74&gt;=M$1005),OR(M$1006="",Datos!M74&lt;=M$1006)),FALSE),TRUE))))</f>
        <v>0.0</v>
      </c>
      <c r="N74">
        <f>IF(Datos!N74="",0,IF(AND(N$1008&lt;&gt;"",Datos!N74=N$1008),0,IF(N$1004=0,0,1-CHOOSE(N$1004,IF(ISNUMBER(Datos!N74),AND(OR(N$1005="",Datos!N74&gt;=N$1005),OR(N$1006="",Datos!N74&lt;=N$1006)),FALSE),IF(ISNUMBER(Datos!N74),AND(Datos!N74=INT(Datos!N74),AND(OR(N$1005="",Datos!N74&gt;=N$1005),OR(N$1006="",Datos!N74&lt;=N$1006))),FALSE),OR(ISNUMBER(FIND(";"&amp;UPPER(TRIM(Datos!N74&amp;""))&amp;"=",N$1007)),ISNUMBER(FIND(";"&amp;UPPER(TRIM(Datos!N74&amp;""))&amp;";",N$1007))),OR(UPPER(TRIM(Datos!N74&amp;""))="SÍ",UPPER(TRIM(Datos!N74&amp;""))="SI",UPPER(TRIM(Datos!N74&amp;""))="NO"),IF(ISNUMBER(Datos!N74),AND(OR(N$1005="",Datos!N74&gt;=N$1005),OR(N$1006="",Datos!N74&lt;=N$1006)),FALSE),TRUE))))</f>
        <v>0.0</v>
      </c>
      <c r="O74">
        <f>IF(Datos!O74="",0,IF(AND(O$1008&lt;&gt;"",Datos!O74=O$1008),0,IF(O$1004=0,0,1-CHOOSE(O$1004,IF(ISNUMBER(Datos!O74),AND(OR(O$1005="",Datos!O74&gt;=O$1005),OR(O$1006="",Datos!O74&lt;=O$1006)),FALSE),IF(ISNUMBER(Datos!O74),AND(Datos!O74=INT(Datos!O74),AND(OR(O$1005="",Datos!O74&gt;=O$1005),OR(O$1006="",Datos!O74&lt;=O$1006))),FALSE),OR(ISNUMBER(FIND(";"&amp;UPPER(TRIM(Datos!O74&amp;""))&amp;"=",O$1007)),ISNUMBER(FIND(";"&amp;UPPER(TRIM(Datos!O74&amp;""))&amp;";",O$1007))),OR(UPPER(TRIM(Datos!O74&amp;""))="SÍ",UPPER(TRIM(Datos!O74&amp;""))="SI",UPPER(TRIM(Datos!O74&amp;""))="NO"),IF(ISNUMBER(Datos!O74),AND(OR(O$1005="",Datos!O74&gt;=O$1005),OR(O$1006="",Datos!O74&lt;=O$1006)),FALSE),TRUE))))</f>
        <v>0.0</v>
      </c>
      <c r="P74">
        <f>IF(Datos!P74="",0,IF(AND(P$1008&lt;&gt;"",Datos!P74=P$1008),0,IF(P$1004=0,0,1-CHOOSE(P$1004,IF(ISNUMBER(Datos!P74),AND(OR(P$1005="",Datos!P74&gt;=P$1005),OR(P$1006="",Datos!P74&lt;=P$1006)),FALSE),IF(ISNUMBER(Datos!P74),AND(Datos!P74=INT(Datos!P74),AND(OR(P$1005="",Datos!P74&gt;=P$1005),OR(P$1006="",Datos!P74&lt;=P$1006))),FALSE),OR(ISNUMBER(FIND(";"&amp;UPPER(TRIM(Datos!P74&amp;""))&amp;"=",P$1007)),ISNUMBER(FIND(";"&amp;UPPER(TRIM(Datos!P74&amp;""))&amp;";",P$1007))),OR(UPPER(TRIM(Datos!P74&amp;""))="SÍ",UPPER(TRIM(Datos!P74&amp;""))="SI",UPPER(TRIM(Datos!P74&amp;""))="NO"),IF(ISNUMBER(Datos!P74),AND(OR(P$1005="",Datos!P74&gt;=P$1005),OR(P$1006="",Datos!P74&lt;=P$1006)),FALSE),TRUE))))</f>
        <v>0.0</v>
      </c>
      <c r="Q74">
        <f>IF(Datos!Q74="",0,IF(AND(Q$1008&lt;&gt;"",Datos!Q74=Q$1008),0,IF(Q$1004=0,0,1-CHOOSE(Q$1004,IF(ISNUMBER(Datos!Q74),AND(OR(Q$1005="",Datos!Q74&gt;=Q$1005),OR(Q$1006="",Datos!Q74&lt;=Q$1006)),FALSE),IF(ISNUMBER(Datos!Q74),AND(Datos!Q74=INT(Datos!Q74),AND(OR(Q$1005="",Datos!Q74&gt;=Q$1005),OR(Q$1006="",Datos!Q74&lt;=Q$1006))),FALSE),OR(ISNUMBER(FIND(";"&amp;UPPER(TRIM(Datos!Q74&amp;""))&amp;"=",Q$1007)),ISNUMBER(FIND(";"&amp;UPPER(TRIM(Datos!Q74&amp;""))&amp;";",Q$1007))),OR(UPPER(TRIM(Datos!Q74&amp;""))="SÍ",UPPER(TRIM(Datos!Q74&amp;""))="SI",UPPER(TRIM(Datos!Q74&amp;""))="NO"),IF(ISNUMBER(Datos!Q74),AND(OR(Q$1005="",Datos!Q74&gt;=Q$1005),OR(Q$1006="",Datos!Q74&lt;=Q$1006)),FALSE),TRUE))))</f>
        <v>0.0</v>
      </c>
      <c r="R74">
        <f>IF(Datos!R74="",0,IF(AND(R$1008&lt;&gt;"",Datos!R74=R$1008),0,IF(R$1004=0,0,1-CHOOSE(R$1004,IF(ISNUMBER(Datos!R74),AND(OR(R$1005="",Datos!R74&gt;=R$1005),OR(R$1006="",Datos!R74&lt;=R$1006)),FALSE),IF(ISNUMBER(Datos!R74),AND(Datos!R74=INT(Datos!R74),AND(OR(R$1005="",Datos!R74&gt;=R$1005),OR(R$1006="",Datos!R74&lt;=R$1006))),FALSE),OR(ISNUMBER(FIND(";"&amp;UPPER(TRIM(Datos!R74&amp;""))&amp;"=",R$1007)),ISNUMBER(FIND(";"&amp;UPPER(TRIM(Datos!R74&amp;""))&amp;";",R$1007))),OR(UPPER(TRIM(Datos!R74&amp;""))="SÍ",UPPER(TRIM(Datos!R74&amp;""))="SI",UPPER(TRIM(Datos!R74&amp;""))="NO"),IF(ISNUMBER(Datos!R74),AND(OR(R$1005="",Datos!R74&gt;=R$1005),OR(R$1006="",Datos!R74&lt;=R$1006)),FALSE),TRUE))))</f>
        <v>0.0</v>
      </c>
      <c r="S74">
        <f>IF(Datos!S74="",0,IF(AND(S$1008&lt;&gt;"",Datos!S74=S$1008),0,IF(S$1004=0,0,1-CHOOSE(S$1004,IF(ISNUMBER(Datos!S74),AND(OR(S$1005="",Datos!S74&gt;=S$1005),OR(S$1006="",Datos!S74&lt;=S$1006)),FALSE),IF(ISNUMBER(Datos!S74),AND(Datos!S74=INT(Datos!S74),AND(OR(S$1005="",Datos!S74&gt;=S$1005),OR(S$1006="",Datos!S74&lt;=S$1006))),FALSE),OR(ISNUMBER(FIND(";"&amp;UPPER(TRIM(Datos!S74&amp;""))&amp;"=",S$1007)),ISNUMBER(FIND(";"&amp;UPPER(TRIM(Datos!S74&amp;""))&amp;";",S$1007))),OR(UPPER(TRIM(Datos!S74&amp;""))="SÍ",UPPER(TRIM(Datos!S74&amp;""))="SI",UPPER(TRIM(Datos!S74&amp;""))="NO"),IF(ISNUMBER(Datos!S74),AND(OR(S$1005="",Datos!S74&gt;=S$1005),OR(S$1006="",Datos!S74&lt;=S$1006)),FALSE),TRUE))))</f>
        <v>0.0</v>
      </c>
      <c r="T74">
        <f>IF(Datos!T74="",0,IF(AND(T$1008&lt;&gt;"",Datos!T74=T$1008),0,IF(T$1004=0,0,1-CHOOSE(T$1004,IF(ISNUMBER(Datos!T74),AND(OR(T$1005="",Datos!T74&gt;=T$1005),OR(T$1006="",Datos!T74&lt;=T$1006)),FALSE),IF(ISNUMBER(Datos!T74),AND(Datos!T74=INT(Datos!T74),AND(OR(T$1005="",Datos!T74&gt;=T$1005),OR(T$1006="",Datos!T74&lt;=T$1006))),FALSE),OR(ISNUMBER(FIND(";"&amp;UPPER(TRIM(Datos!T74&amp;""))&amp;"=",T$1007)),ISNUMBER(FIND(";"&amp;UPPER(TRIM(Datos!T74&amp;""))&amp;";",T$1007))),OR(UPPER(TRIM(Datos!T74&amp;""))="SÍ",UPPER(TRIM(Datos!T74&amp;""))="SI",UPPER(TRIM(Datos!T74&amp;""))="NO"),IF(ISNUMBER(Datos!T74),AND(OR(T$1005="",Datos!T74&gt;=T$1005),OR(T$1006="",Datos!T74&lt;=T$1006)),FALSE),TRUE))))</f>
        <v>0.0</v>
      </c>
      <c r="U74">
        <f>IF(Datos!U74="",0,IF(AND(U$1008&lt;&gt;"",Datos!U74=U$1008),0,IF(U$1004=0,0,1-CHOOSE(U$1004,IF(ISNUMBER(Datos!U74),AND(OR(U$1005="",Datos!U74&gt;=U$1005),OR(U$1006="",Datos!U74&lt;=U$1006)),FALSE),IF(ISNUMBER(Datos!U74),AND(Datos!U74=INT(Datos!U74),AND(OR(U$1005="",Datos!U74&gt;=U$1005),OR(U$1006="",Datos!U74&lt;=U$1006))),FALSE),OR(ISNUMBER(FIND(";"&amp;UPPER(TRIM(Datos!U74&amp;""))&amp;"=",U$1007)),ISNUMBER(FIND(";"&amp;UPPER(TRIM(Datos!U74&amp;""))&amp;";",U$1007))),OR(UPPER(TRIM(Datos!U74&amp;""))="SÍ",UPPER(TRIM(Datos!U74&amp;""))="SI",UPPER(TRIM(Datos!U74&amp;""))="NO"),IF(ISNUMBER(Datos!U74),AND(OR(U$1005="",Datos!U74&gt;=U$1005),OR(U$1006="",Datos!U74&lt;=U$1006)),FALSE),TRUE))))</f>
        <v>0.0</v>
      </c>
      <c r="V74">
        <f>IF(Datos!V74="",0,IF(AND(V$1008&lt;&gt;"",Datos!V74=V$1008),0,IF(V$1004=0,0,1-CHOOSE(V$1004,IF(ISNUMBER(Datos!V74),AND(OR(V$1005="",Datos!V74&gt;=V$1005),OR(V$1006="",Datos!V74&lt;=V$1006)),FALSE),IF(ISNUMBER(Datos!V74),AND(Datos!V74=INT(Datos!V74),AND(OR(V$1005="",Datos!V74&gt;=V$1005),OR(V$1006="",Datos!V74&lt;=V$1006))),FALSE),OR(ISNUMBER(FIND(";"&amp;UPPER(TRIM(Datos!V74&amp;""))&amp;"=",V$1007)),ISNUMBER(FIND(";"&amp;UPPER(TRIM(Datos!V74&amp;""))&amp;";",V$1007))),OR(UPPER(TRIM(Datos!V74&amp;""))="SÍ",UPPER(TRIM(Datos!V74&amp;""))="SI",UPPER(TRIM(Datos!V74&amp;""))="NO"),IF(ISNUMBER(Datos!V74),AND(OR(V$1005="",Datos!V74&gt;=V$1005),OR(V$1006="",Datos!V74&lt;=V$1006)),FALSE),TRUE))))</f>
        <v>0.0</v>
      </c>
      <c r="W74">
        <f>IF(Datos!W74="",0,IF(AND(W$1008&lt;&gt;"",Datos!W74=W$1008),0,IF(W$1004=0,0,1-CHOOSE(W$1004,IF(ISNUMBER(Datos!W74),AND(OR(W$1005="",Datos!W74&gt;=W$1005),OR(W$1006="",Datos!W74&lt;=W$1006)),FALSE),IF(ISNUMBER(Datos!W74),AND(Datos!W74=INT(Datos!W74),AND(OR(W$1005="",Datos!W74&gt;=W$1005),OR(W$1006="",Datos!W74&lt;=W$1006))),FALSE),OR(ISNUMBER(FIND(";"&amp;UPPER(TRIM(Datos!W74&amp;""))&amp;"=",W$1007)),ISNUMBER(FIND(";"&amp;UPPER(TRIM(Datos!W74&amp;""))&amp;";",W$1007))),OR(UPPER(TRIM(Datos!W74&amp;""))="SÍ",UPPER(TRIM(Datos!W74&amp;""))="SI",UPPER(TRIM(Datos!W74&amp;""))="NO"),IF(ISNUMBER(Datos!W74),AND(OR(W$1005="",Datos!W74&gt;=W$1005),OR(W$1006="",Datos!W74&lt;=W$1006)),FALSE),TRUE))))</f>
        <v>0.0</v>
      </c>
      <c r="X74">
        <f>IF(Datos!X74="",0,IF(AND(X$1008&lt;&gt;"",Datos!X74=X$1008),0,IF(X$1004=0,0,1-CHOOSE(X$1004,IF(ISNUMBER(Datos!X74),AND(OR(X$1005="",Datos!X74&gt;=X$1005),OR(X$1006="",Datos!X74&lt;=X$1006)),FALSE),IF(ISNUMBER(Datos!X74),AND(Datos!X74=INT(Datos!X74),AND(OR(X$1005="",Datos!X74&gt;=X$1005),OR(X$1006="",Datos!X74&lt;=X$1006))),FALSE),OR(ISNUMBER(FIND(";"&amp;UPPER(TRIM(Datos!X74&amp;""))&amp;"=",X$1007)),ISNUMBER(FIND(";"&amp;UPPER(TRIM(Datos!X74&amp;""))&amp;";",X$1007))),OR(UPPER(TRIM(Datos!X74&amp;""))="SÍ",UPPER(TRIM(Datos!X74&amp;""))="SI",UPPER(TRIM(Datos!X74&amp;""))="NO"),IF(ISNUMBER(Datos!X74),AND(OR(X$1005="",Datos!X74&gt;=X$1005),OR(X$1006="",Datos!X74&lt;=X$1006)),FALSE),TRUE))))</f>
        <v>0.0</v>
      </c>
      <c r="Y74">
        <f>IF(Datos!Y74="",0,IF(AND(Y$1008&lt;&gt;"",Datos!Y74=Y$1008),0,IF(Y$1004=0,0,1-CHOOSE(Y$1004,IF(ISNUMBER(Datos!Y74),AND(OR(Y$1005="",Datos!Y74&gt;=Y$1005),OR(Y$1006="",Datos!Y74&lt;=Y$1006)),FALSE),IF(ISNUMBER(Datos!Y74),AND(Datos!Y74=INT(Datos!Y74),AND(OR(Y$1005="",Datos!Y74&gt;=Y$1005),OR(Y$1006="",Datos!Y74&lt;=Y$1006))),FALSE),OR(ISNUMBER(FIND(";"&amp;UPPER(TRIM(Datos!Y74&amp;""))&amp;"=",Y$1007)),ISNUMBER(FIND(";"&amp;UPPER(TRIM(Datos!Y74&amp;""))&amp;";",Y$1007))),OR(UPPER(TRIM(Datos!Y74&amp;""))="SÍ",UPPER(TRIM(Datos!Y74&amp;""))="SI",UPPER(TRIM(Datos!Y74&amp;""))="NO"),IF(ISNUMBER(Datos!Y74),AND(OR(Y$1005="",Datos!Y74&gt;=Y$1005),OR(Y$1006="",Datos!Y74&lt;=Y$1006)),FALSE),TRUE))))</f>
        <v>0.0</v>
      </c>
      <c r="Z74">
        <f>IF(Datos!Z74="",0,IF(AND(Z$1008&lt;&gt;"",Datos!Z74=Z$1008),0,IF(Z$1004=0,0,1-CHOOSE(Z$1004,IF(ISNUMBER(Datos!Z74),AND(OR(Z$1005="",Datos!Z74&gt;=Z$1005),OR(Z$1006="",Datos!Z74&lt;=Z$1006)),FALSE),IF(ISNUMBER(Datos!Z74),AND(Datos!Z74=INT(Datos!Z74),AND(OR(Z$1005="",Datos!Z74&gt;=Z$1005),OR(Z$1006="",Datos!Z74&lt;=Z$1006))),FALSE),OR(ISNUMBER(FIND(";"&amp;UPPER(TRIM(Datos!Z74&amp;""))&amp;"=",Z$1007)),ISNUMBER(FIND(";"&amp;UPPER(TRIM(Datos!Z74&amp;""))&amp;";",Z$1007))),OR(UPPER(TRIM(Datos!Z74&amp;""))="SÍ",UPPER(TRIM(Datos!Z74&amp;""))="SI",UPPER(TRIM(Datos!Z74&amp;""))="NO"),IF(ISNUMBER(Datos!Z74),AND(OR(Z$1005="",Datos!Z74&gt;=Z$1005),OR(Z$1006="",Datos!Z74&lt;=Z$1006)),FALSE),TRUE))))</f>
        <v>0.0</v>
      </c>
      <c r="AA74">
        <f>IF(Datos!AA74="",0,IF(AND(AA$1008&lt;&gt;"",Datos!AA74=AA$1008),0,IF(AA$1004=0,0,1-CHOOSE(AA$1004,IF(ISNUMBER(Datos!AA74),AND(OR(AA$1005="",Datos!AA74&gt;=AA$1005),OR(AA$1006="",Datos!AA74&lt;=AA$1006)),FALSE),IF(ISNUMBER(Datos!AA74),AND(Datos!AA74=INT(Datos!AA74),AND(OR(AA$1005="",Datos!AA74&gt;=AA$1005),OR(AA$1006="",Datos!AA74&lt;=AA$1006))),FALSE),OR(ISNUMBER(FIND(";"&amp;UPPER(TRIM(Datos!AA74&amp;""))&amp;"=",AA$1007)),ISNUMBER(FIND(";"&amp;UPPER(TRIM(Datos!AA74&amp;""))&amp;";",AA$1007))),OR(UPPER(TRIM(Datos!AA74&amp;""))="SÍ",UPPER(TRIM(Datos!AA74&amp;""))="SI",UPPER(TRIM(Datos!AA74&amp;""))="NO"),IF(ISNUMBER(Datos!AA74),AND(OR(AA$1005="",Datos!AA74&gt;=AA$1005),OR(AA$1006="",Datos!AA74&lt;=AA$1006)),FALSE),TRUE))))</f>
        <v>0.0</v>
      </c>
      <c r="AB74">
        <f>IF(Datos!AB74="",0,IF(AND(AB$1008&lt;&gt;"",Datos!AB74=AB$1008),0,IF(AB$1004=0,0,1-CHOOSE(AB$1004,IF(ISNUMBER(Datos!AB74),AND(OR(AB$1005="",Datos!AB74&gt;=AB$1005),OR(AB$1006="",Datos!AB74&lt;=AB$1006)),FALSE),IF(ISNUMBER(Datos!AB74),AND(Datos!AB74=INT(Datos!AB74),AND(OR(AB$1005="",Datos!AB74&gt;=AB$1005),OR(AB$1006="",Datos!AB74&lt;=AB$1006))),FALSE),OR(ISNUMBER(FIND(";"&amp;UPPER(TRIM(Datos!AB74&amp;""))&amp;"=",AB$1007)),ISNUMBER(FIND(";"&amp;UPPER(TRIM(Datos!AB74&amp;""))&amp;";",AB$1007))),OR(UPPER(TRIM(Datos!AB74&amp;""))="SÍ",UPPER(TRIM(Datos!AB74&amp;""))="SI",UPPER(TRIM(Datos!AB74&amp;""))="NO"),IF(ISNUMBER(Datos!AB74),AND(OR(AB$1005="",Datos!AB74&gt;=AB$1005),OR(AB$1006="",Datos!AB74&lt;=AB$1006)),FALSE),TRUE))))</f>
        <v>0.0</v>
      </c>
      <c r="AC74">
        <f>IF(Datos!AC74="",0,IF(AND(AC$1008&lt;&gt;"",Datos!AC74=AC$1008),0,IF(AC$1004=0,0,1-CHOOSE(AC$1004,IF(ISNUMBER(Datos!AC74),AND(OR(AC$1005="",Datos!AC74&gt;=AC$1005),OR(AC$1006="",Datos!AC74&lt;=AC$1006)),FALSE),IF(ISNUMBER(Datos!AC74),AND(Datos!AC74=INT(Datos!AC74),AND(OR(AC$1005="",Datos!AC74&gt;=AC$1005),OR(AC$1006="",Datos!AC74&lt;=AC$1006))),FALSE),OR(ISNUMBER(FIND(";"&amp;UPPER(TRIM(Datos!AC74&amp;""))&amp;"=",AC$1007)),ISNUMBER(FIND(";"&amp;UPPER(TRIM(Datos!AC74&amp;""))&amp;";",AC$1007))),OR(UPPER(TRIM(Datos!AC74&amp;""))="SÍ",UPPER(TRIM(Datos!AC74&amp;""))="SI",UPPER(TRIM(Datos!AC74&amp;""))="NO"),IF(ISNUMBER(Datos!AC74),AND(OR(AC$1005="",Datos!AC74&gt;=AC$1005),OR(AC$1006="",Datos!AC74&lt;=AC$1006)),FALSE),TRUE))))</f>
        <v>0.0</v>
      </c>
      <c r="AD74">
        <f>IF(Datos!AD74="",0,IF(AND(AD$1008&lt;&gt;"",Datos!AD74=AD$1008),0,IF(AD$1004=0,0,1-CHOOSE(AD$1004,IF(ISNUMBER(Datos!AD74),AND(OR(AD$1005="",Datos!AD74&gt;=AD$1005),OR(AD$1006="",Datos!AD74&lt;=AD$1006)),FALSE),IF(ISNUMBER(Datos!AD74),AND(Datos!AD74=INT(Datos!AD74),AND(OR(AD$1005="",Datos!AD74&gt;=AD$1005),OR(AD$1006="",Datos!AD74&lt;=AD$1006))),FALSE),OR(ISNUMBER(FIND(";"&amp;UPPER(TRIM(Datos!AD74&amp;""))&amp;"=",AD$1007)),ISNUMBER(FIND(";"&amp;UPPER(TRIM(Datos!AD74&amp;""))&amp;";",AD$1007))),OR(UPPER(TRIM(Datos!AD74&amp;""))="SÍ",UPPER(TRIM(Datos!AD74&amp;""))="SI",UPPER(TRIM(Datos!AD74&amp;""))="NO"),IF(ISNUMBER(Datos!AD74),AND(OR(AD$1005="",Datos!AD74&gt;=AD$1005),OR(AD$1006="",Datos!AD74&lt;=AD$1006)),FALSE),TRUE))))</f>
        <v>0.0</v>
      </c>
      <c r="AE74">
        <f>IF(Datos!AE74="",0,IF(AND(AE$1008&lt;&gt;"",Datos!AE74=AE$1008),0,IF(AE$1004=0,0,1-CHOOSE(AE$1004,IF(ISNUMBER(Datos!AE74),AND(OR(AE$1005="",Datos!AE74&gt;=AE$1005),OR(AE$1006="",Datos!AE74&lt;=AE$1006)),FALSE),IF(ISNUMBER(Datos!AE74),AND(Datos!AE74=INT(Datos!AE74),AND(OR(AE$1005="",Datos!AE74&gt;=AE$1005),OR(AE$1006="",Datos!AE74&lt;=AE$1006))),FALSE),OR(ISNUMBER(FIND(";"&amp;UPPER(TRIM(Datos!AE74&amp;""))&amp;"=",AE$1007)),ISNUMBER(FIND(";"&amp;UPPER(TRIM(Datos!AE74&amp;""))&amp;";",AE$1007))),OR(UPPER(TRIM(Datos!AE74&amp;""))="SÍ",UPPER(TRIM(Datos!AE74&amp;""))="SI",UPPER(TRIM(Datos!AE74&amp;""))="NO"),IF(ISNUMBER(Datos!AE74),AND(OR(AE$1005="",Datos!AE74&gt;=AE$1005),OR(AE$1006="",Datos!AE74&lt;=AE$1006)),FALSE),TRUE))))</f>
        <v>0.0</v>
      </c>
    </row>
    <row r="75" spans="2:31">
      <c r="B75">
        <f>IF(Datos!B75="",0,IF(AND(B$1008&lt;&gt;"",Datos!B75=B$1008),0,IF(B$1004=0,0,1-CHOOSE(B$1004,IF(ISNUMBER(Datos!B75),AND(OR(B$1005="",Datos!B75&gt;=B$1005),OR(B$1006="",Datos!B75&lt;=B$1006)),FALSE),IF(ISNUMBER(Datos!B75),AND(Datos!B75=INT(Datos!B75),AND(OR(B$1005="",Datos!B75&gt;=B$1005),OR(B$1006="",Datos!B75&lt;=B$1006))),FALSE),OR(ISNUMBER(FIND(";"&amp;UPPER(TRIM(Datos!B75&amp;""))&amp;"=",B$1007)),ISNUMBER(FIND(";"&amp;UPPER(TRIM(Datos!B75&amp;""))&amp;";",B$1007))),OR(UPPER(TRIM(Datos!B75&amp;""))="SÍ",UPPER(TRIM(Datos!B75&amp;""))="SI",UPPER(TRIM(Datos!B75&amp;""))="NO"),IF(ISNUMBER(Datos!B75),AND(OR(B$1005="",Datos!B75&gt;=B$1005),OR(B$1006="",Datos!B75&lt;=B$1006)),FALSE),TRUE))))</f>
        <v>0.0</v>
      </c>
      <c r="C75">
        <f>IF(Datos!C75="",0,IF(AND(C$1008&lt;&gt;"",Datos!C75=C$1008),0,IF(C$1004=0,0,1-CHOOSE(C$1004,IF(ISNUMBER(Datos!C75),AND(OR(C$1005="",Datos!C75&gt;=C$1005),OR(C$1006="",Datos!C75&lt;=C$1006)),FALSE),IF(ISNUMBER(Datos!C75),AND(Datos!C75=INT(Datos!C75),AND(OR(C$1005="",Datos!C75&gt;=C$1005),OR(C$1006="",Datos!C75&lt;=C$1006))),FALSE),OR(ISNUMBER(FIND(";"&amp;UPPER(TRIM(Datos!C75&amp;""))&amp;"=",C$1007)),ISNUMBER(FIND(";"&amp;UPPER(TRIM(Datos!C75&amp;""))&amp;";",C$1007))),OR(UPPER(TRIM(Datos!C75&amp;""))="SÍ",UPPER(TRIM(Datos!C75&amp;""))="SI",UPPER(TRIM(Datos!C75&amp;""))="NO"),IF(ISNUMBER(Datos!C75),AND(OR(C$1005="",Datos!C75&gt;=C$1005),OR(C$1006="",Datos!C75&lt;=C$1006)),FALSE),TRUE))))</f>
        <v>0.0</v>
      </c>
      <c r="D75">
        <f>IF(Datos!D75="",0,IF(AND(D$1008&lt;&gt;"",Datos!D75=D$1008),0,IF(D$1004=0,0,1-CHOOSE(D$1004,IF(ISNUMBER(Datos!D75),AND(OR(D$1005="",Datos!D75&gt;=D$1005),OR(D$1006="",Datos!D75&lt;=D$1006)),FALSE),IF(ISNUMBER(Datos!D75),AND(Datos!D75=INT(Datos!D75),AND(OR(D$1005="",Datos!D75&gt;=D$1005),OR(D$1006="",Datos!D75&lt;=D$1006))),FALSE),OR(ISNUMBER(FIND(";"&amp;UPPER(TRIM(Datos!D75&amp;""))&amp;"=",D$1007)),ISNUMBER(FIND(";"&amp;UPPER(TRIM(Datos!D75&amp;""))&amp;";",D$1007))),OR(UPPER(TRIM(Datos!D75&amp;""))="SÍ",UPPER(TRIM(Datos!D75&amp;""))="SI",UPPER(TRIM(Datos!D75&amp;""))="NO"),IF(ISNUMBER(Datos!D75),AND(OR(D$1005="",Datos!D75&gt;=D$1005),OR(D$1006="",Datos!D75&lt;=D$1006)),FALSE),TRUE))))</f>
        <v>0.0</v>
      </c>
      <c r="E75">
        <f>IF(Datos!E75="",0,IF(AND(E$1008&lt;&gt;"",Datos!E75=E$1008),0,IF(E$1004=0,0,1-CHOOSE(E$1004,IF(ISNUMBER(Datos!E75),AND(OR(E$1005="",Datos!E75&gt;=E$1005),OR(E$1006="",Datos!E75&lt;=E$1006)),FALSE),IF(ISNUMBER(Datos!E75),AND(Datos!E75=INT(Datos!E75),AND(OR(E$1005="",Datos!E75&gt;=E$1005),OR(E$1006="",Datos!E75&lt;=E$1006))),FALSE),OR(ISNUMBER(FIND(";"&amp;UPPER(TRIM(Datos!E75&amp;""))&amp;"=",E$1007)),ISNUMBER(FIND(";"&amp;UPPER(TRIM(Datos!E75&amp;""))&amp;";",E$1007))),OR(UPPER(TRIM(Datos!E75&amp;""))="SÍ",UPPER(TRIM(Datos!E75&amp;""))="SI",UPPER(TRIM(Datos!E75&amp;""))="NO"),IF(ISNUMBER(Datos!E75),AND(OR(E$1005="",Datos!E75&gt;=E$1005),OR(E$1006="",Datos!E75&lt;=E$1006)),FALSE),TRUE))))</f>
        <v>0.0</v>
      </c>
      <c r="F75">
        <f>IF(Datos!F75="",0,IF(AND(F$1008&lt;&gt;"",Datos!F75=F$1008),0,IF(F$1004=0,0,1-CHOOSE(F$1004,IF(ISNUMBER(Datos!F75),AND(OR(F$1005="",Datos!F75&gt;=F$1005),OR(F$1006="",Datos!F75&lt;=F$1006)),FALSE),IF(ISNUMBER(Datos!F75),AND(Datos!F75=INT(Datos!F75),AND(OR(F$1005="",Datos!F75&gt;=F$1005),OR(F$1006="",Datos!F75&lt;=F$1006))),FALSE),OR(ISNUMBER(FIND(";"&amp;UPPER(TRIM(Datos!F75&amp;""))&amp;"=",F$1007)),ISNUMBER(FIND(";"&amp;UPPER(TRIM(Datos!F75&amp;""))&amp;";",F$1007))),OR(UPPER(TRIM(Datos!F75&amp;""))="SÍ",UPPER(TRIM(Datos!F75&amp;""))="SI",UPPER(TRIM(Datos!F75&amp;""))="NO"),IF(ISNUMBER(Datos!F75),AND(OR(F$1005="",Datos!F75&gt;=F$1005),OR(F$1006="",Datos!F75&lt;=F$1006)),FALSE),TRUE))))</f>
        <v>0.0</v>
      </c>
      <c r="G75">
        <f>IF(Datos!G75="",0,IF(AND(G$1008&lt;&gt;"",Datos!G75=G$1008),0,IF(G$1004=0,0,1-CHOOSE(G$1004,IF(ISNUMBER(Datos!G75),AND(OR(G$1005="",Datos!G75&gt;=G$1005),OR(G$1006="",Datos!G75&lt;=G$1006)),FALSE),IF(ISNUMBER(Datos!G75),AND(Datos!G75=INT(Datos!G75),AND(OR(G$1005="",Datos!G75&gt;=G$1005),OR(G$1006="",Datos!G75&lt;=G$1006))),FALSE),OR(ISNUMBER(FIND(";"&amp;UPPER(TRIM(Datos!G75&amp;""))&amp;"=",G$1007)),ISNUMBER(FIND(";"&amp;UPPER(TRIM(Datos!G75&amp;""))&amp;";",G$1007))),OR(UPPER(TRIM(Datos!G75&amp;""))="SÍ",UPPER(TRIM(Datos!G75&amp;""))="SI",UPPER(TRIM(Datos!G75&amp;""))="NO"),IF(ISNUMBER(Datos!G75),AND(OR(G$1005="",Datos!G75&gt;=G$1005),OR(G$1006="",Datos!G75&lt;=G$1006)),FALSE),TRUE))))</f>
        <v>0.0</v>
      </c>
      <c r="H75">
        <f>IF(Datos!H75="",0,IF(AND(H$1008&lt;&gt;"",Datos!H75=H$1008),0,IF(H$1004=0,0,1-CHOOSE(H$1004,IF(ISNUMBER(Datos!H75),AND(OR(H$1005="",Datos!H75&gt;=H$1005),OR(H$1006="",Datos!H75&lt;=H$1006)),FALSE),IF(ISNUMBER(Datos!H75),AND(Datos!H75=INT(Datos!H75),AND(OR(H$1005="",Datos!H75&gt;=H$1005),OR(H$1006="",Datos!H75&lt;=H$1006))),FALSE),OR(ISNUMBER(FIND(";"&amp;UPPER(TRIM(Datos!H75&amp;""))&amp;"=",H$1007)),ISNUMBER(FIND(";"&amp;UPPER(TRIM(Datos!H75&amp;""))&amp;";",H$1007))),OR(UPPER(TRIM(Datos!H75&amp;""))="SÍ",UPPER(TRIM(Datos!H75&amp;""))="SI",UPPER(TRIM(Datos!H75&amp;""))="NO"),IF(ISNUMBER(Datos!H75),AND(OR(H$1005="",Datos!H75&gt;=H$1005),OR(H$1006="",Datos!H75&lt;=H$1006)),FALSE),TRUE))))</f>
        <v>0.0</v>
      </c>
      <c r="I75">
        <f>IF(Datos!I75="",0,IF(AND(I$1008&lt;&gt;"",Datos!I75=I$1008),0,IF(I$1004=0,0,1-CHOOSE(I$1004,IF(ISNUMBER(Datos!I75),AND(OR(I$1005="",Datos!I75&gt;=I$1005),OR(I$1006="",Datos!I75&lt;=I$1006)),FALSE),IF(ISNUMBER(Datos!I75),AND(Datos!I75=INT(Datos!I75),AND(OR(I$1005="",Datos!I75&gt;=I$1005),OR(I$1006="",Datos!I75&lt;=I$1006))),FALSE),OR(ISNUMBER(FIND(";"&amp;UPPER(TRIM(Datos!I75&amp;""))&amp;"=",I$1007)),ISNUMBER(FIND(";"&amp;UPPER(TRIM(Datos!I75&amp;""))&amp;";",I$1007))),OR(UPPER(TRIM(Datos!I75&amp;""))="SÍ",UPPER(TRIM(Datos!I75&amp;""))="SI",UPPER(TRIM(Datos!I75&amp;""))="NO"),IF(ISNUMBER(Datos!I75),AND(OR(I$1005="",Datos!I75&gt;=I$1005),OR(I$1006="",Datos!I75&lt;=I$1006)),FALSE),TRUE))))</f>
        <v>0.0</v>
      </c>
      <c r="J75">
        <f>IF(Datos!J75="",0,IF(AND(J$1008&lt;&gt;"",Datos!J75=J$1008),0,IF(J$1004=0,0,1-CHOOSE(J$1004,IF(ISNUMBER(Datos!J75),AND(OR(J$1005="",Datos!J75&gt;=J$1005),OR(J$1006="",Datos!J75&lt;=J$1006)),FALSE),IF(ISNUMBER(Datos!J75),AND(Datos!J75=INT(Datos!J75),AND(OR(J$1005="",Datos!J75&gt;=J$1005),OR(J$1006="",Datos!J75&lt;=J$1006))),FALSE),OR(ISNUMBER(FIND(";"&amp;UPPER(TRIM(Datos!J75&amp;""))&amp;"=",J$1007)),ISNUMBER(FIND(";"&amp;UPPER(TRIM(Datos!J75&amp;""))&amp;";",J$1007))),OR(UPPER(TRIM(Datos!J75&amp;""))="SÍ",UPPER(TRIM(Datos!J75&amp;""))="SI",UPPER(TRIM(Datos!J75&amp;""))="NO"),IF(ISNUMBER(Datos!J75),AND(OR(J$1005="",Datos!J75&gt;=J$1005),OR(J$1006="",Datos!J75&lt;=J$1006)),FALSE),TRUE))))</f>
        <v>0.0</v>
      </c>
      <c r="K75">
        <f>IF(Datos!K75="",0,IF(AND(K$1008&lt;&gt;"",Datos!K75=K$1008),0,IF(K$1004=0,0,1-CHOOSE(K$1004,IF(ISNUMBER(Datos!K75),AND(OR(K$1005="",Datos!K75&gt;=K$1005),OR(K$1006="",Datos!K75&lt;=K$1006)),FALSE),IF(ISNUMBER(Datos!K75),AND(Datos!K75=INT(Datos!K75),AND(OR(K$1005="",Datos!K75&gt;=K$1005),OR(K$1006="",Datos!K75&lt;=K$1006))),FALSE),OR(ISNUMBER(FIND(";"&amp;UPPER(TRIM(Datos!K75&amp;""))&amp;"=",K$1007)),ISNUMBER(FIND(";"&amp;UPPER(TRIM(Datos!K75&amp;""))&amp;";",K$1007))),OR(UPPER(TRIM(Datos!K75&amp;""))="SÍ",UPPER(TRIM(Datos!K75&amp;""))="SI",UPPER(TRIM(Datos!K75&amp;""))="NO"),IF(ISNUMBER(Datos!K75),AND(OR(K$1005="",Datos!K75&gt;=K$1005),OR(K$1006="",Datos!K75&lt;=K$1006)),FALSE),TRUE))))</f>
        <v>0.0</v>
      </c>
      <c r="L75">
        <f>IF(Datos!L75="",0,IF(AND(L$1008&lt;&gt;"",Datos!L75=L$1008),0,IF(L$1004=0,0,1-CHOOSE(L$1004,IF(ISNUMBER(Datos!L75),AND(OR(L$1005="",Datos!L75&gt;=L$1005),OR(L$1006="",Datos!L75&lt;=L$1006)),FALSE),IF(ISNUMBER(Datos!L75),AND(Datos!L75=INT(Datos!L75),AND(OR(L$1005="",Datos!L75&gt;=L$1005),OR(L$1006="",Datos!L75&lt;=L$1006))),FALSE),OR(ISNUMBER(FIND(";"&amp;UPPER(TRIM(Datos!L75&amp;""))&amp;"=",L$1007)),ISNUMBER(FIND(";"&amp;UPPER(TRIM(Datos!L75&amp;""))&amp;";",L$1007))),OR(UPPER(TRIM(Datos!L75&amp;""))="SÍ",UPPER(TRIM(Datos!L75&amp;""))="SI",UPPER(TRIM(Datos!L75&amp;""))="NO"),IF(ISNUMBER(Datos!L75),AND(OR(L$1005="",Datos!L75&gt;=L$1005),OR(L$1006="",Datos!L75&lt;=L$1006)),FALSE),TRUE))))</f>
        <v>0.0</v>
      </c>
      <c r="M75">
        <f>IF(Datos!M75="",0,IF(AND(M$1008&lt;&gt;"",Datos!M75=M$1008),0,IF(M$1004=0,0,1-CHOOSE(M$1004,IF(ISNUMBER(Datos!M75),AND(OR(M$1005="",Datos!M75&gt;=M$1005),OR(M$1006="",Datos!M75&lt;=M$1006)),FALSE),IF(ISNUMBER(Datos!M75),AND(Datos!M75=INT(Datos!M75),AND(OR(M$1005="",Datos!M75&gt;=M$1005),OR(M$1006="",Datos!M75&lt;=M$1006))),FALSE),OR(ISNUMBER(FIND(";"&amp;UPPER(TRIM(Datos!M75&amp;""))&amp;"=",M$1007)),ISNUMBER(FIND(";"&amp;UPPER(TRIM(Datos!M75&amp;""))&amp;";",M$1007))),OR(UPPER(TRIM(Datos!M75&amp;""))="SÍ",UPPER(TRIM(Datos!M75&amp;""))="SI",UPPER(TRIM(Datos!M75&amp;""))="NO"),IF(ISNUMBER(Datos!M75),AND(OR(M$1005="",Datos!M75&gt;=M$1005),OR(M$1006="",Datos!M75&lt;=M$1006)),FALSE),TRUE))))</f>
        <v>0.0</v>
      </c>
      <c r="N75">
        <f>IF(Datos!N75="",0,IF(AND(N$1008&lt;&gt;"",Datos!N75=N$1008),0,IF(N$1004=0,0,1-CHOOSE(N$1004,IF(ISNUMBER(Datos!N75),AND(OR(N$1005="",Datos!N75&gt;=N$1005),OR(N$1006="",Datos!N75&lt;=N$1006)),FALSE),IF(ISNUMBER(Datos!N75),AND(Datos!N75=INT(Datos!N75),AND(OR(N$1005="",Datos!N75&gt;=N$1005),OR(N$1006="",Datos!N75&lt;=N$1006))),FALSE),OR(ISNUMBER(FIND(";"&amp;UPPER(TRIM(Datos!N75&amp;""))&amp;"=",N$1007)),ISNUMBER(FIND(";"&amp;UPPER(TRIM(Datos!N75&amp;""))&amp;";",N$1007))),OR(UPPER(TRIM(Datos!N75&amp;""))="SÍ",UPPER(TRIM(Datos!N75&amp;""))="SI",UPPER(TRIM(Datos!N75&amp;""))="NO"),IF(ISNUMBER(Datos!N75),AND(OR(N$1005="",Datos!N75&gt;=N$1005),OR(N$1006="",Datos!N75&lt;=N$1006)),FALSE),TRUE))))</f>
        <v>0.0</v>
      </c>
      <c r="O75">
        <f>IF(Datos!O75="",0,IF(AND(O$1008&lt;&gt;"",Datos!O75=O$1008),0,IF(O$1004=0,0,1-CHOOSE(O$1004,IF(ISNUMBER(Datos!O75),AND(OR(O$1005="",Datos!O75&gt;=O$1005),OR(O$1006="",Datos!O75&lt;=O$1006)),FALSE),IF(ISNUMBER(Datos!O75),AND(Datos!O75=INT(Datos!O75),AND(OR(O$1005="",Datos!O75&gt;=O$1005),OR(O$1006="",Datos!O75&lt;=O$1006))),FALSE),OR(ISNUMBER(FIND(";"&amp;UPPER(TRIM(Datos!O75&amp;""))&amp;"=",O$1007)),ISNUMBER(FIND(";"&amp;UPPER(TRIM(Datos!O75&amp;""))&amp;";",O$1007))),OR(UPPER(TRIM(Datos!O75&amp;""))="SÍ",UPPER(TRIM(Datos!O75&amp;""))="SI",UPPER(TRIM(Datos!O75&amp;""))="NO"),IF(ISNUMBER(Datos!O75),AND(OR(O$1005="",Datos!O75&gt;=O$1005),OR(O$1006="",Datos!O75&lt;=O$1006)),FALSE),TRUE))))</f>
        <v>0.0</v>
      </c>
      <c r="P75">
        <f>IF(Datos!P75="",0,IF(AND(P$1008&lt;&gt;"",Datos!P75=P$1008),0,IF(P$1004=0,0,1-CHOOSE(P$1004,IF(ISNUMBER(Datos!P75),AND(OR(P$1005="",Datos!P75&gt;=P$1005),OR(P$1006="",Datos!P75&lt;=P$1006)),FALSE),IF(ISNUMBER(Datos!P75),AND(Datos!P75=INT(Datos!P75),AND(OR(P$1005="",Datos!P75&gt;=P$1005),OR(P$1006="",Datos!P75&lt;=P$1006))),FALSE),OR(ISNUMBER(FIND(";"&amp;UPPER(TRIM(Datos!P75&amp;""))&amp;"=",P$1007)),ISNUMBER(FIND(";"&amp;UPPER(TRIM(Datos!P75&amp;""))&amp;";",P$1007))),OR(UPPER(TRIM(Datos!P75&amp;""))="SÍ",UPPER(TRIM(Datos!P75&amp;""))="SI",UPPER(TRIM(Datos!P75&amp;""))="NO"),IF(ISNUMBER(Datos!P75),AND(OR(P$1005="",Datos!P75&gt;=P$1005),OR(P$1006="",Datos!P75&lt;=P$1006)),FALSE),TRUE))))</f>
        <v>0.0</v>
      </c>
      <c r="Q75">
        <f>IF(Datos!Q75="",0,IF(AND(Q$1008&lt;&gt;"",Datos!Q75=Q$1008),0,IF(Q$1004=0,0,1-CHOOSE(Q$1004,IF(ISNUMBER(Datos!Q75),AND(OR(Q$1005="",Datos!Q75&gt;=Q$1005),OR(Q$1006="",Datos!Q75&lt;=Q$1006)),FALSE),IF(ISNUMBER(Datos!Q75),AND(Datos!Q75=INT(Datos!Q75),AND(OR(Q$1005="",Datos!Q75&gt;=Q$1005),OR(Q$1006="",Datos!Q75&lt;=Q$1006))),FALSE),OR(ISNUMBER(FIND(";"&amp;UPPER(TRIM(Datos!Q75&amp;""))&amp;"=",Q$1007)),ISNUMBER(FIND(";"&amp;UPPER(TRIM(Datos!Q75&amp;""))&amp;";",Q$1007))),OR(UPPER(TRIM(Datos!Q75&amp;""))="SÍ",UPPER(TRIM(Datos!Q75&amp;""))="SI",UPPER(TRIM(Datos!Q75&amp;""))="NO"),IF(ISNUMBER(Datos!Q75),AND(OR(Q$1005="",Datos!Q75&gt;=Q$1005),OR(Q$1006="",Datos!Q75&lt;=Q$1006)),FALSE),TRUE))))</f>
        <v>0.0</v>
      </c>
      <c r="R75">
        <f>IF(Datos!R75="",0,IF(AND(R$1008&lt;&gt;"",Datos!R75=R$1008),0,IF(R$1004=0,0,1-CHOOSE(R$1004,IF(ISNUMBER(Datos!R75),AND(OR(R$1005="",Datos!R75&gt;=R$1005),OR(R$1006="",Datos!R75&lt;=R$1006)),FALSE),IF(ISNUMBER(Datos!R75),AND(Datos!R75=INT(Datos!R75),AND(OR(R$1005="",Datos!R75&gt;=R$1005),OR(R$1006="",Datos!R75&lt;=R$1006))),FALSE),OR(ISNUMBER(FIND(";"&amp;UPPER(TRIM(Datos!R75&amp;""))&amp;"=",R$1007)),ISNUMBER(FIND(";"&amp;UPPER(TRIM(Datos!R75&amp;""))&amp;";",R$1007))),OR(UPPER(TRIM(Datos!R75&amp;""))="SÍ",UPPER(TRIM(Datos!R75&amp;""))="SI",UPPER(TRIM(Datos!R75&amp;""))="NO"),IF(ISNUMBER(Datos!R75),AND(OR(R$1005="",Datos!R75&gt;=R$1005),OR(R$1006="",Datos!R75&lt;=R$1006)),FALSE),TRUE))))</f>
        <v>0.0</v>
      </c>
      <c r="S75">
        <f>IF(Datos!S75="",0,IF(AND(S$1008&lt;&gt;"",Datos!S75=S$1008),0,IF(S$1004=0,0,1-CHOOSE(S$1004,IF(ISNUMBER(Datos!S75),AND(OR(S$1005="",Datos!S75&gt;=S$1005),OR(S$1006="",Datos!S75&lt;=S$1006)),FALSE),IF(ISNUMBER(Datos!S75),AND(Datos!S75=INT(Datos!S75),AND(OR(S$1005="",Datos!S75&gt;=S$1005),OR(S$1006="",Datos!S75&lt;=S$1006))),FALSE),OR(ISNUMBER(FIND(";"&amp;UPPER(TRIM(Datos!S75&amp;""))&amp;"=",S$1007)),ISNUMBER(FIND(";"&amp;UPPER(TRIM(Datos!S75&amp;""))&amp;";",S$1007))),OR(UPPER(TRIM(Datos!S75&amp;""))="SÍ",UPPER(TRIM(Datos!S75&amp;""))="SI",UPPER(TRIM(Datos!S75&amp;""))="NO"),IF(ISNUMBER(Datos!S75),AND(OR(S$1005="",Datos!S75&gt;=S$1005),OR(S$1006="",Datos!S75&lt;=S$1006)),FALSE),TRUE))))</f>
        <v>0.0</v>
      </c>
      <c r="T75">
        <f>IF(Datos!T75="",0,IF(AND(T$1008&lt;&gt;"",Datos!T75=T$1008),0,IF(T$1004=0,0,1-CHOOSE(T$1004,IF(ISNUMBER(Datos!T75),AND(OR(T$1005="",Datos!T75&gt;=T$1005),OR(T$1006="",Datos!T75&lt;=T$1006)),FALSE),IF(ISNUMBER(Datos!T75),AND(Datos!T75=INT(Datos!T75),AND(OR(T$1005="",Datos!T75&gt;=T$1005),OR(T$1006="",Datos!T75&lt;=T$1006))),FALSE),OR(ISNUMBER(FIND(";"&amp;UPPER(TRIM(Datos!T75&amp;""))&amp;"=",T$1007)),ISNUMBER(FIND(";"&amp;UPPER(TRIM(Datos!T75&amp;""))&amp;";",T$1007))),OR(UPPER(TRIM(Datos!T75&amp;""))="SÍ",UPPER(TRIM(Datos!T75&amp;""))="SI",UPPER(TRIM(Datos!T75&amp;""))="NO"),IF(ISNUMBER(Datos!T75),AND(OR(T$1005="",Datos!T75&gt;=T$1005),OR(T$1006="",Datos!T75&lt;=T$1006)),FALSE),TRUE))))</f>
        <v>0.0</v>
      </c>
      <c r="U75">
        <f>IF(Datos!U75="",0,IF(AND(U$1008&lt;&gt;"",Datos!U75=U$1008),0,IF(U$1004=0,0,1-CHOOSE(U$1004,IF(ISNUMBER(Datos!U75),AND(OR(U$1005="",Datos!U75&gt;=U$1005),OR(U$1006="",Datos!U75&lt;=U$1006)),FALSE),IF(ISNUMBER(Datos!U75),AND(Datos!U75=INT(Datos!U75),AND(OR(U$1005="",Datos!U75&gt;=U$1005),OR(U$1006="",Datos!U75&lt;=U$1006))),FALSE),OR(ISNUMBER(FIND(";"&amp;UPPER(TRIM(Datos!U75&amp;""))&amp;"=",U$1007)),ISNUMBER(FIND(";"&amp;UPPER(TRIM(Datos!U75&amp;""))&amp;";",U$1007))),OR(UPPER(TRIM(Datos!U75&amp;""))="SÍ",UPPER(TRIM(Datos!U75&amp;""))="SI",UPPER(TRIM(Datos!U75&amp;""))="NO"),IF(ISNUMBER(Datos!U75),AND(OR(U$1005="",Datos!U75&gt;=U$1005),OR(U$1006="",Datos!U75&lt;=U$1006)),FALSE),TRUE))))</f>
        <v>0.0</v>
      </c>
      <c r="V75">
        <f>IF(Datos!V75="",0,IF(AND(V$1008&lt;&gt;"",Datos!V75=V$1008),0,IF(V$1004=0,0,1-CHOOSE(V$1004,IF(ISNUMBER(Datos!V75),AND(OR(V$1005="",Datos!V75&gt;=V$1005),OR(V$1006="",Datos!V75&lt;=V$1006)),FALSE),IF(ISNUMBER(Datos!V75),AND(Datos!V75=INT(Datos!V75),AND(OR(V$1005="",Datos!V75&gt;=V$1005),OR(V$1006="",Datos!V75&lt;=V$1006))),FALSE),OR(ISNUMBER(FIND(";"&amp;UPPER(TRIM(Datos!V75&amp;""))&amp;"=",V$1007)),ISNUMBER(FIND(";"&amp;UPPER(TRIM(Datos!V75&amp;""))&amp;";",V$1007))),OR(UPPER(TRIM(Datos!V75&amp;""))="SÍ",UPPER(TRIM(Datos!V75&amp;""))="SI",UPPER(TRIM(Datos!V75&amp;""))="NO"),IF(ISNUMBER(Datos!V75),AND(OR(V$1005="",Datos!V75&gt;=V$1005),OR(V$1006="",Datos!V75&lt;=V$1006)),FALSE),TRUE))))</f>
        <v>0.0</v>
      </c>
      <c r="W75">
        <f>IF(Datos!W75="",0,IF(AND(W$1008&lt;&gt;"",Datos!W75=W$1008),0,IF(W$1004=0,0,1-CHOOSE(W$1004,IF(ISNUMBER(Datos!W75),AND(OR(W$1005="",Datos!W75&gt;=W$1005),OR(W$1006="",Datos!W75&lt;=W$1006)),FALSE),IF(ISNUMBER(Datos!W75),AND(Datos!W75=INT(Datos!W75),AND(OR(W$1005="",Datos!W75&gt;=W$1005),OR(W$1006="",Datos!W75&lt;=W$1006))),FALSE),OR(ISNUMBER(FIND(";"&amp;UPPER(TRIM(Datos!W75&amp;""))&amp;"=",W$1007)),ISNUMBER(FIND(";"&amp;UPPER(TRIM(Datos!W75&amp;""))&amp;";",W$1007))),OR(UPPER(TRIM(Datos!W75&amp;""))="SÍ",UPPER(TRIM(Datos!W75&amp;""))="SI",UPPER(TRIM(Datos!W75&amp;""))="NO"),IF(ISNUMBER(Datos!W75),AND(OR(W$1005="",Datos!W75&gt;=W$1005),OR(W$1006="",Datos!W75&lt;=W$1006)),FALSE),TRUE))))</f>
        <v>0.0</v>
      </c>
      <c r="X75">
        <f>IF(Datos!X75="",0,IF(AND(X$1008&lt;&gt;"",Datos!X75=X$1008),0,IF(X$1004=0,0,1-CHOOSE(X$1004,IF(ISNUMBER(Datos!X75),AND(OR(X$1005="",Datos!X75&gt;=X$1005),OR(X$1006="",Datos!X75&lt;=X$1006)),FALSE),IF(ISNUMBER(Datos!X75),AND(Datos!X75=INT(Datos!X75),AND(OR(X$1005="",Datos!X75&gt;=X$1005),OR(X$1006="",Datos!X75&lt;=X$1006))),FALSE),OR(ISNUMBER(FIND(";"&amp;UPPER(TRIM(Datos!X75&amp;""))&amp;"=",X$1007)),ISNUMBER(FIND(";"&amp;UPPER(TRIM(Datos!X75&amp;""))&amp;";",X$1007))),OR(UPPER(TRIM(Datos!X75&amp;""))="SÍ",UPPER(TRIM(Datos!X75&amp;""))="SI",UPPER(TRIM(Datos!X75&amp;""))="NO"),IF(ISNUMBER(Datos!X75),AND(OR(X$1005="",Datos!X75&gt;=X$1005),OR(X$1006="",Datos!X75&lt;=X$1006)),FALSE),TRUE))))</f>
        <v>0.0</v>
      </c>
      <c r="Y75">
        <f>IF(Datos!Y75="",0,IF(AND(Y$1008&lt;&gt;"",Datos!Y75=Y$1008),0,IF(Y$1004=0,0,1-CHOOSE(Y$1004,IF(ISNUMBER(Datos!Y75),AND(OR(Y$1005="",Datos!Y75&gt;=Y$1005),OR(Y$1006="",Datos!Y75&lt;=Y$1006)),FALSE),IF(ISNUMBER(Datos!Y75),AND(Datos!Y75=INT(Datos!Y75),AND(OR(Y$1005="",Datos!Y75&gt;=Y$1005),OR(Y$1006="",Datos!Y75&lt;=Y$1006))),FALSE),OR(ISNUMBER(FIND(";"&amp;UPPER(TRIM(Datos!Y75&amp;""))&amp;"=",Y$1007)),ISNUMBER(FIND(";"&amp;UPPER(TRIM(Datos!Y75&amp;""))&amp;";",Y$1007))),OR(UPPER(TRIM(Datos!Y75&amp;""))="SÍ",UPPER(TRIM(Datos!Y75&amp;""))="SI",UPPER(TRIM(Datos!Y75&amp;""))="NO"),IF(ISNUMBER(Datos!Y75),AND(OR(Y$1005="",Datos!Y75&gt;=Y$1005),OR(Y$1006="",Datos!Y75&lt;=Y$1006)),FALSE),TRUE))))</f>
        <v>0.0</v>
      </c>
      <c r="Z75">
        <f>IF(Datos!Z75="",0,IF(AND(Z$1008&lt;&gt;"",Datos!Z75=Z$1008),0,IF(Z$1004=0,0,1-CHOOSE(Z$1004,IF(ISNUMBER(Datos!Z75),AND(OR(Z$1005="",Datos!Z75&gt;=Z$1005),OR(Z$1006="",Datos!Z75&lt;=Z$1006)),FALSE),IF(ISNUMBER(Datos!Z75),AND(Datos!Z75=INT(Datos!Z75),AND(OR(Z$1005="",Datos!Z75&gt;=Z$1005),OR(Z$1006="",Datos!Z75&lt;=Z$1006))),FALSE),OR(ISNUMBER(FIND(";"&amp;UPPER(TRIM(Datos!Z75&amp;""))&amp;"=",Z$1007)),ISNUMBER(FIND(";"&amp;UPPER(TRIM(Datos!Z75&amp;""))&amp;";",Z$1007))),OR(UPPER(TRIM(Datos!Z75&amp;""))="SÍ",UPPER(TRIM(Datos!Z75&amp;""))="SI",UPPER(TRIM(Datos!Z75&amp;""))="NO"),IF(ISNUMBER(Datos!Z75),AND(OR(Z$1005="",Datos!Z75&gt;=Z$1005),OR(Z$1006="",Datos!Z75&lt;=Z$1006)),FALSE),TRUE))))</f>
        <v>0.0</v>
      </c>
      <c r="AA75">
        <f>IF(Datos!AA75="",0,IF(AND(AA$1008&lt;&gt;"",Datos!AA75=AA$1008),0,IF(AA$1004=0,0,1-CHOOSE(AA$1004,IF(ISNUMBER(Datos!AA75),AND(OR(AA$1005="",Datos!AA75&gt;=AA$1005),OR(AA$1006="",Datos!AA75&lt;=AA$1006)),FALSE),IF(ISNUMBER(Datos!AA75),AND(Datos!AA75=INT(Datos!AA75),AND(OR(AA$1005="",Datos!AA75&gt;=AA$1005),OR(AA$1006="",Datos!AA75&lt;=AA$1006))),FALSE),OR(ISNUMBER(FIND(";"&amp;UPPER(TRIM(Datos!AA75&amp;""))&amp;"=",AA$1007)),ISNUMBER(FIND(";"&amp;UPPER(TRIM(Datos!AA75&amp;""))&amp;";",AA$1007))),OR(UPPER(TRIM(Datos!AA75&amp;""))="SÍ",UPPER(TRIM(Datos!AA75&amp;""))="SI",UPPER(TRIM(Datos!AA75&amp;""))="NO"),IF(ISNUMBER(Datos!AA75),AND(OR(AA$1005="",Datos!AA75&gt;=AA$1005),OR(AA$1006="",Datos!AA75&lt;=AA$1006)),FALSE),TRUE))))</f>
        <v>0.0</v>
      </c>
      <c r="AB75">
        <f>IF(Datos!AB75="",0,IF(AND(AB$1008&lt;&gt;"",Datos!AB75=AB$1008),0,IF(AB$1004=0,0,1-CHOOSE(AB$1004,IF(ISNUMBER(Datos!AB75),AND(OR(AB$1005="",Datos!AB75&gt;=AB$1005),OR(AB$1006="",Datos!AB75&lt;=AB$1006)),FALSE),IF(ISNUMBER(Datos!AB75),AND(Datos!AB75=INT(Datos!AB75),AND(OR(AB$1005="",Datos!AB75&gt;=AB$1005),OR(AB$1006="",Datos!AB75&lt;=AB$1006))),FALSE),OR(ISNUMBER(FIND(";"&amp;UPPER(TRIM(Datos!AB75&amp;""))&amp;"=",AB$1007)),ISNUMBER(FIND(";"&amp;UPPER(TRIM(Datos!AB75&amp;""))&amp;";",AB$1007))),OR(UPPER(TRIM(Datos!AB75&amp;""))="SÍ",UPPER(TRIM(Datos!AB75&amp;""))="SI",UPPER(TRIM(Datos!AB75&amp;""))="NO"),IF(ISNUMBER(Datos!AB75),AND(OR(AB$1005="",Datos!AB75&gt;=AB$1005),OR(AB$1006="",Datos!AB75&lt;=AB$1006)),FALSE),TRUE))))</f>
        <v>0.0</v>
      </c>
      <c r="AC75">
        <f>IF(Datos!AC75="",0,IF(AND(AC$1008&lt;&gt;"",Datos!AC75=AC$1008),0,IF(AC$1004=0,0,1-CHOOSE(AC$1004,IF(ISNUMBER(Datos!AC75),AND(OR(AC$1005="",Datos!AC75&gt;=AC$1005),OR(AC$1006="",Datos!AC75&lt;=AC$1006)),FALSE),IF(ISNUMBER(Datos!AC75),AND(Datos!AC75=INT(Datos!AC75),AND(OR(AC$1005="",Datos!AC75&gt;=AC$1005),OR(AC$1006="",Datos!AC75&lt;=AC$1006))),FALSE),OR(ISNUMBER(FIND(";"&amp;UPPER(TRIM(Datos!AC75&amp;""))&amp;"=",AC$1007)),ISNUMBER(FIND(";"&amp;UPPER(TRIM(Datos!AC75&amp;""))&amp;";",AC$1007))),OR(UPPER(TRIM(Datos!AC75&amp;""))="SÍ",UPPER(TRIM(Datos!AC75&amp;""))="SI",UPPER(TRIM(Datos!AC75&amp;""))="NO"),IF(ISNUMBER(Datos!AC75),AND(OR(AC$1005="",Datos!AC75&gt;=AC$1005),OR(AC$1006="",Datos!AC75&lt;=AC$1006)),FALSE),TRUE))))</f>
        <v>0.0</v>
      </c>
      <c r="AD75">
        <f>IF(Datos!AD75="",0,IF(AND(AD$1008&lt;&gt;"",Datos!AD75=AD$1008),0,IF(AD$1004=0,0,1-CHOOSE(AD$1004,IF(ISNUMBER(Datos!AD75),AND(OR(AD$1005="",Datos!AD75&gt;=AD$1005),OR(AD$1006="",Datos!AD75&lt;=AD$1006)),FALSE),IF(ISNUMBER(Datos!AD75),AND(Datos!AD75=INT(Datos!AD75),AND(OR(AD$1005="",Datos!AD75&gt;=AD$1005),OR(AD$1006="",Datos!AD75&lt;=AD$1006))),FALSE),OR(ISNUMBER(FIND(";"&amp;UPPER(TRIM(Datos!AD75&amp;""))&amp;"=",AD$1007)),ISNUMBER(FIND(";"&amp;UPPER(TRIM(Datos!AD75&amp;""))&amp;";",AD$1007))),OR(UPPER(TRIM(Datos!AD75&amp;""))="SÍ",UPPER(TRIM(Datos!AD75&amp;""))="SI",UPPER(TRIM(Datos!AD75&amp;""))="NO"),IF(ISNUMBER(Datos!AD75),AND(OR(AD$1005="",Datos!AD75&gt;=AD$1005),OR(AD$1006="",Datos!AD75&lt;=AD$1006)),FALSE),TRUE))))</f>
        <v>0.0</v>
      </c>
      <c r="AE75">
        <f>IF(Datos!AE75="",0,IF(AND(AE$1008&lt;&gt;"",Datos!AE75=AE$1008),0,IF(AE$1004=0,0,1-CHOOSE(AE$1004,IF(ISNUMBER(Datos!AE75),AND(OR(AE$1005="",Datos!AE75&gt;=AE$1005),OR(AE$1006="",Datos!AE75&lt;=AE$1006)),FALSE),IF(ISNUMBER(Datos!AE75),AND(Datos!AE75=INT(Datos!AE75),AND(OR(AE$1005="",Datos!AE75&gt;=AE$1005),OR(AE$1006="",Datos!AE75&lt;=AE$1006))),FALSE),OR(ISNUMBER(FIND(";"&amp;UPPER(TRIM(Datos!AE75&amp;""))&amp;"=",AE$1007)),ISNUMBER(FIND(";"&amp;UPPER(TRIM(Datos!AE75&amp;""))&amp;";",AE$1007))),OR(UPPER(TRIM(Datos!AE75&amp;""))="SÍ",UPPER(TRIM(Datos!AE75&amp;""))="SI",UPPER(TRIM(Datos!AE75&amp;""))="NO"),IF(ISNUMBER(Datos!AE75),AND(OR(AE$1005="",Datos!AE75&gt;=AE$1005),OR(AE$1006="",Datos!AE75&lt;=AE$1006)),FALSE),TRUE))))</f>
        <v>0.0</v>
      </c>
    </row>
    <row r="76" spans="2:31">
      <c r="B76">
        <f>IF(Datos!B76="",0,IF(AND(B$1008&lt;&gt;"",Datos!B76=B$1008),0,IF(B$1004=0,0,1-CHOOSE(B$1004,IF(ISNUMBER(Datos!B76),AND(OR(B$1005="",Datos!B76&gt;=B$1005),OR(B$1006="",Datos!B76&lt;=B$1006)),FALSE),IF(ISNUMBER(Datos!B76),AND(Datos!B76=INT(Datos!B76),AND(OR(B$1005="",Datos!B76&gt;=B$1005),OR(B$1006="",Datos!B76&lt;=B$1006))),FALSE),OR(ISNUMBER(FIND(";"&amp;UPPER(TRIM(Datos!B76&amp;""))&amp;"=",B$1007)),ISNUMBER(FIND(";"&amp;UPPER(TRIM(Datos!B76&amp;""))&amp;";",B$1007))),OR(UPPER(TRIM(Datos!B76&amp;""))="SÍ",UPPER(TRIM(Datos!B76&amp;""))="SI",UPPER(TRIM(Datos!B76&amp;""))="NO"),IF(ISNUMBER(Datos!B76),AND(OR(B$1005="",Datos!B76&gt;=B$1005),OR(B$1006="",Datos!B76&lt;=B$1006)),FALSE),TRUE))))</f>
        <v>0.0</v>
      </c>
      <c r="C76">
        <f>IF(Datos!C76="",0,IF(AND(C$1008&lt;&gt;"",Datos!C76=C$1008),0,IF(C$1004=0,0,1-CHOOSE(C$1004,IF(ISNUMBER(Datos!C76),AND(OR(C$1005="",Datos!C76&gt;=C$1005),OR(C$1006="",Datos!C76&lt;=C$1006)),FALSE),IF(ISNUMBER(Datos!C76),AND(Datos!C76=INT(Datos!C76),AND(OR(C$1005="",Datos!C76&gt;=C$1005),OR(C$1006="",Datos!C76&lt;=C$1006))),FALSE),OR(ISNUMBER(FIND(";"&amp;UPPER(TRIM(Datos!C76&amp;""))&amp;"=",C$1007)),ISNUMBER(FIND(";"&amp;UPPER(TRIM(Datos!C76&amp;""))&amp;";",C$1007))),OR(UPPER(TRIM(Datos!C76&amp;""))="SÍ",UPPER(TRIM(Datos!C76&amp;""))="SI",UPPER(TRIM(Datos!C76&amp;""))="NO"),IF(ISNUMBER(Datos!C76),AND(OR(C$1005="",Datos!C76&gt;=C$1005),OR(C$1006="",Datos!C76&lt;=C$1006)),FALSE),TRUE))))</f>
        <v>0.0</v>
      </c>
      <c r="D76">
        <f>IF(Datos!D76="",0,IF(AND(D$1008&lt;&gt;"",Datos!D76=D$1008),0,IF(D$1004=0,0,1-CHOOSE(D$1004,IF(ISNUMBER(Datos!D76),AND(OR(D$1005="",Datos!D76&gt;=D$1005),OR(D$1006="",Datos!D76&lt;=D$1006)),FALSE),IF(ISNUMBER(Datos!D76),AND(Datos!D76=INT(Datos!D76),AND(OR(D$1005="",Datos!D76&gt;=D$1005),OR(D$1006="",Datos!D76&lt;=D$1006))),FALSE),OR(ISNUMBER(FIND(";"&amp;UPPER(TRIM(Datos!D76&amp;""))&amp;"=",D$1007)),ISNUMBER(FIND(";"&amp;UPPER(TRIM(Datos!D76&amp;""))&amp;";",D$1007))),OR(UPPER(TRIM(Datos!D76&amp;""))="SÍ",UPPER(TRIM(Datos!D76&amp;""))="SI",UPPER(TRIM(Datos!D76&amp;""))="NO"),IF(ISNUMBER(Datos!D76),AND(OR(D$1005="",Datos!D76&gt;=D$1005),OR(D$1006="",Datos!D76&lt;=D$1006)),FALSE),TRUE))))</f>
        <v>0.0</v>
      </c>
      <c r="E76">
        <f>IF(Datos!E76="",0,IF(AND(E$1008&lt;&gt;"",Datos!E76=E$1008),0,IF(E$1004=0,0,1-CHOOSE(E$1004,IF(ISNUMBER(Datos!E76),AND(OR(E$1005="",Datos!E76&gt;=E$1005),OR(E$1006="",Datos!E76&lt;=E$1006)),FALSE),IF(ISNUMBER(Datos!E76),AND(Datos!E76=INT(Datos!E76),AND(OR(E$1005="",Datos!E76&gt;=E$1005),OR(E$1006="",Datos!E76&lt;=E$1006))),FALSE),OR(ISNUMBER(FIND(";"&amp;UPPER(TRIM(Datos!E76&amp;""))&amp;"=",E$1007)),ISNUMBER(FIND(";"&amp;UPPER(TRIM(Datos!E76&amp;""))&amp;";",E$1007))),OR(UPPER(TRIM(Datos!E76&amp;""))="SÍ",UPPER(TRIM(Datos!E76&amp;""))="SI",UPPER(TRIM(Datos!E76&amp;""))="NO"),IF(ISNUMBER(Datos!E76),AND(OR(E$1005="",Datos!E76&gt;=E$1005),OR(E$1006="",Datos!E76&lt;=E$1006)),FALSE),TRUE))))</f>
        <v>0.0</v>
      </c>
      <c r="F76">
        <f>IF(Datos!F76="",0,IF(AND(F$1008&lt;&gt;"",Datos!F76=F$1008),0,IF(F$1004=0,0,1-CHOOSE(F$1004,IF(ISNUMBER(Datos!F76),AND(OR(F$1005="",Datos!F76&gt;=F$1005),OR(F$1006="",Datos!F76&lt;=F$1006)),FALSE),IF(ISNUMBER(Datos!F76),AND(Datos!F76=INT(Datos!F76),AND(OR(F$1005="",Datos!F76&gt;=F$1005),OR(F$1006="",Datos!F76&lt;=F$1006))),FALSE),OR(ISNUMBER(FIND(";"&amp;UPPER(TRIM(Datos!F76&amp;""))&amp;"=",F$1007)),ISNUMBER(FIND(";"&amp;UPPER(TRIM(Datos!F76&amp;""))&amp;";",F$1007))),OR(UPPER(TRIM(Datos!F76&amp;""))="SÍ",UPPER(TRIM(Datos!F76&amp;""))="SI",UPPER(TRIM(Datos!F76&amp;""))="NO"),IF(ISNUMBER(Datos!F76),AND(OR(F$1005="",Datos!F76&gt;=F$1005),OR(F$1006="",Datos!F76&lt;=F$1006)),FALSE),TRUE))))</f>
        <v>0.0</v>
      </c>
      <c r="G76">
        <f>IF(Datos!G76="",0,IF(AND(G$1008&lt;&gt;"",Datos!G76=G$1008),0,IF(G$1004=0,0,1-CHOOSE(G$1004,IF(ISNUMBER(Datos!G76),AND(OR(G$1005="",Datos!G76&gt;=G$1005),OR(G$1006="",Datos!G76&lt;=G$1006)),FALSE),IF(ISNUMBER(Datos!G76),AND(Datos!G76=INT(Datos!G76),AND(OR(G$1005="",Datos!G76&gt;=G$1005),OR(G$1006="",Datos!G76&lt;=G$1006))),FALSE),OR(ISNUMBER(FIND(";"&amp;UPPER(TRIM(Datos!G76&amp;""))&amp;"=",G$1007)),ISNUMBER(FIND(";"&amp;UPPER(TRIM(Datos!G76&amp;""))&amp;";",G$1007))),OR(UPPER(TRIM(Datos!G76&amp;""))="SÍ",UPPER(TRIM(Datos!G76&amp;""))="SI",UPPER(TRIM(Datos!G76&amp;""))="NO"),IF(ISNUMBER(Datos!G76),AND(OR(G$1005="",Datos!G76&gt;=G$1005),OR(G$1006="",Datos!G76&lt;=G$1006)),FALSE),TRUE))))</f>
        <v>0.0</v>
      </c>
      <c r="H76">
        <f>IF(Datos!H76="",0,IF(AND(H$1008&lt;&gt;"",Datos!H76=H$1008),0,IF(H$1004=0,0,1-CHOOSE(H$1004,IF(ISNUMBER(Datos!H76),AND(OR(H$1005="",Datos!H76&gt;=H$1005),OR(H$1006="",Datos!H76&lt;=H$1006)),FALSE),IF(ISNUMBER(Datos!H76),AND(Datos!H76=INT(Datos!H76),AND(OR(H$1005="",Datos!H76&gt;=H$1005),OR(H$1006="",Datos!H76&lt;=H$1006))),FALSE),OR(ISNUMBER(FIND(";"&amp;UPPER(TRIM(Datos!H76&amp;""))&amp;"=",H$1007)),ISNUMBER(FIND(";"&amp;UPPER(TRIM(Datos!H76&amp;""))&amp;";",H$1007))),OR(UPPER(TRIM(Datos!H76&amp;""))="SÍ",UPPER(TRIM(Datos!H76&amp;""))="SI",UPPER(TRIM(Datos!H76&amp;""))="NO"),IF(ISNUMBER(Datos!H76),AND(OR(H$1005="",Datos!H76&gt;=H$1005),OR(H$1006="",Datos!H76&lt;=H$1006)),FALSE),TRUE))))</f>
        <v>0.0</v>
      </c>
      <c r="I76">
        <f>IF(Datos!I76="",0,IF(AND(I$1008&lt;&gt;"",Datos!I76=I$1008),0,IF(I$1004=0,0,1-CHOOSE(I$1004,IF(ISNUMBER(Datos!I76),AND(OR(I$1005="",Datos!I76&gt;=I$1005),OR(I$1006="",Datos!I76&lt;=I$1006)),FALSE),IF(ISNUMBER(Datos!I76),AND(Datos!I76=INT(Datos!I76),AND(OR(I$1005="",Datos!I76&gt;=I$1005),OR(I$1006="",Datos!I76&lt;=I$1006))),FALSE),OR(ISNUMBER(FIND(";"&amp;UPPER(TRIM(Datos!I76&amp;""))&amp;"=",I$1007)),ISNUMBER(FIND(";"&amp;UPPER(TRIM(Datos!I76&amp;""))&amp;";",I$1007))),OR(UPPER(TRIM(Datos!I76&amp;""))="SÍ",UPPER(TRIM(Datos!I76&amp;""))="SI",UPPER(TRIM(Datos!I76&amp;""))="NO"),IF(ISNUMBER(Datos!I76),AND(OR(I$1005="",Datos!I76&gt;=I$1005),OR(I$1006="",Datos!I76&lt;=I$1006)),FALSE),TRUE))))</f>
        <v>0.0</v>
      </c>
      <c r="J76">
        <f>IF(Datos!J76="",0,IF(AND(J$1008&lt;&gt;"",Datos!J76=J$1008),0,IF(J$1004=0,0,1-CHOOSE(J$1004,IF(ISNUMBER(Datos!J76),AND(OR(J$1005="",Datos!J76&gt;=J$1005),OR(J$1006="",Datos!J76&lt;=J$1006)),FALSE),IF(ISNUMBER(Datos!J76),AND(Datos!J76=INT(Datos!J76),AND(OR(J$1005="",Datos!J76&gt;=J$1005),OR(J$1006="",Datos!J76&lt;=J$1006))),FALSE),OR(ISNUMBER(FIND(";"&amp;UPPER(TRIM(Datos!J76&amp;""))&amp;"=",J$1007)),ISNUMBER(FIND(";"&amp;UPPER(TRIM(Datos!J76&amp;""))&amp;";",J$1007))),OR(UPPER(TRIM(Datos!J76&amp;""))="SÍ",UPPER(TRIM(Datos!J76&amp;""))="SI",UPPER(TRIM(Datos!J76&amp;""))="NO"),IF(ISNUMBER(Datos!J76),AND(OR(J$1005="",Datos!J76&gt;=J$1005),OR(J$1006="",Datos!J76&lt;=J$1006)),FALSE),TRUE))))</f>
        <v>0.0</v>
      </c>
      <c r="K76">
        <f>IF(Datos!K76="",0,IF(AND(K$1008&lt;&gt;"",Datos!K76=K$1008),0,IF(K$1004=0,0,1-CHOOSE(K$1004,IF(ISNUMBER(Datos!K76),AND(OR(K$1005="",Datos!K76&gt;=K$1005),OR(K$1006="",Datos!K76&lt;=K$1006)),FALSE),IF(ISNUMBER(Datos!K76),AND(Datos!K76=INT(Datos!K76),AND(OR(K$1005="",Datos!K76&gt;=K$1005),OR(K$1006="",Datos!K76&lt;=K$1006))),FALSE),OR(ISNUMBER(FIND(";"&amp;UPPER(TRIM(Datos!K76&amp;""))&amp;"=",K$1007)),ISNUMBER(FIND(";"&amp;UPPER(TRIM(Datos!K76&amp;""))&amp;";",K$1007))),OR(UPPER(TRIM(Datos!K76&amp;""))="SÍ",UPPER(TRIM(Datos!K76&amp;""))="SI",UPPER(TRIM(Datos!K76&amp;""))="NO"),IF(ISNUMBER(Datos!K76),AND(OR(K$1005="",Datos!K76&gt;=K$1005),OR(K$1006="",Datos!K76&lt;=K$1006)),FALSE),TRUE))))</f>
        <v>0.0</v>
      </c>
      <c r="L76">
        <f>IF(Datos!L76="",0,IF(AND(L$1008&lt;&gt;"",Datos!L76=L$1008),0,IF(L$1004=0,0,1-CHOOSE(L$1004,IF(ISNUMBER(Datos!L76),AND(OR(L$1005="",Datos!L76&gt;=L$1005),OR(L$1006="",Datos!L76&lt;=L$1006)),FALSE),IF(ISNUMBER(Datos!L76),AND(Datos!L76=INT(Datos!L76),AND(OR(L$1005="",Datos!L76&gt;=L$1005),OR(L$1006="",Datos!L76&lt;=L$1006))),FALSE),OR(ISNUMBER(FIND(";"&amp;UPPER(TRIM(Datos!L76&amp;""))&amp;"=",L$1007)),ISNUMBER(FIND(";"&amp;UPPER(TRIM(Datos!L76&amp;""))&amp;";",L$1007))),OR(UPPER(TRIM(Datos!L76&amp;""))="SÍ",UPPER(TRIM(Datos!L76&amp;""))="SI",UPPER(TRIM(Datos!L76&amp;""))="NO"),IF(ISNUMBER(Datos!L76),AND(OR(L$1005="",Datos!L76&gt;=L$1005),OR(L$1006="",Datos!L76&lt;=L$1006)),FALSE),TRUE))))</f>
        <v>0.0</v>
      </c>
      <c r="M76">
        <f>IF(Datos!M76="",0,IF(AND(M$1008&lt;&gt;"",Datos!M76=M$1008),0,IF(M$1004=0,0,1-CHOOSE(M$1004,IF(ISNUMBER(Datos!M76),AND(OR(M$1005="",Datos!M76&gt;=M$1005),OR(M$1006="",Datos!M76&lt;=M$1006)),FALSE),IF(ISNUMBER(Datos!M76),AND(Datos!M76=INT(Datos!M76),AND(OR(M$1005="",Datos!M76&gt;=M$1005),OR(M$1006="",Datos!M76&lt;=M$1006))),FALSE),OR(ISNUMBER(FIND(";"&amp;UPPER(TRIM(Datos!M76&amp;""))&amp;"=",M$1007)),ISNUMBER(FIND(";"&amp;UPPER(TRIM(Datos!M76&amp;""))&amp;";",M$1007))),OR(UPPER(TRIM(Datos!M76&amp;""))="SÍ",UPPER(TRIM(Datos!M76&amp;""))="SI",UPPER(TRIM(Datos!M76&amp;""))="NO"),IF(ISNUMBER(Datos!M76),AND(OR(M$1005="",Datos!M76&gt;=M$1005),OR(M$1006="",Datos!M76&lt;=M$1006)),FALSE),TRUE))))</f>
        <v>0.0</v>
      </c>
      <c r="N76">
        <f>IF(Datos!N76="",0,IF(AND(N$1008&lt;&gt;"",Datos!N76=N$1008),0,IF(N$1004=0,0,1-CHOOSE(N$1004,IF(ISNUMBER(Datos!N76),AND(OR(N$1005="",Datos!N76&gt;=N$1005),OR(N$1006="",Datos!N76&lt;=N$1006)),FALSE),IF(ISNUMBER(Datos!N76),AND(Datos!N76=INT(Datos!N76),AND(OR(N$1005="",Datos!N76&gt;=N$1005),OR(N$1006="",Datos!N76&lt;=N$1006))),FALSE),OR(ISNUMBER(FIND(";"&amp;UPPER(TRIM(Datos!N76&amp;""))&amp;"=",N$1007)),ISNUMBER(FIND(";"&amp;UPPER(TRIM(Datos!N76&amp;""))&amp;";",N$1007))),OR(UPPER(TRIM(Datos!N76&amp;""))="SÍ",UPPER(TRIM(Datos!N76&amp;""))="SI",UPPER(TRIM(Datos!N76&amp;""))="NO"),IF(ISNUMBER(Datos!N76),AND(OR(N$1005="",Datos!N76&gt;=N$1005),OR(N$1006="",Datos!N76&lt;=N$1006)),FALSE),TRUE))))</f>
        <v>0.0</v>
      </c>
      <c r="O76">
        <f>IF(Datos!O76="",0,IF(AND(O$1008&lt;&gt;"",Datos!O76=O$1008),0,IF(O$1004=0,0,1-CHOOSE(O$1004,IF(ISNUMBER(Datos!O76),AND(OR(O$1005="",Datos!O76&gt;=O$1005),OR(O$1006="",Datos!O76&lt;=O$1006)),FALSE),IF(ISNUMBER(Datos!O76),AND(Datos!O76=INT(Datos!O76),AND(OR(O$1005="",Datos!O76&gt;=O$1005),OR(O$1006="",Datos!O76&lt;=O$1006))),FALSE),OR(ISNUMBER(FIND(";"&amp;UPPER(TRIM(Datos!O76&amp;""))&amp;"=",O$1007)),ISNUMBER(FIND(";"&amp;UPPER(TRIM(Datos!O76&amp;""))&amp;";",O$1007))),OR(UPPER(TRIM(Datos!O76&amp;""))="SÍ",UPPER(TRIM(Datos!O76&amp;""))="SI",UPPER(TRIM(Datos!O76&amp;""))="NO"),IF(ISNUMBER(Datos!O76),AND(OR(O$1005="",Datos!O76&gt;=O$1005),OR(O$1006="",Datos!O76&lt;=O$1006)),FALSE),TRUE))))</f>
        <v>0.0</v>
      </c>
      <c r="P76">
        <f>IF(Datos!P76="",0,IF(AND(P$1008&lt;&gt;"",Datos!P76=P$1008),0,IF(P$1004=0,0,1-CHOOSE(P$1004,IF(ISNUMBER(Datos!P76),AND(OR(P$1005="",Datos!P76&gt;=P$1005),OR(P$1006="",Datos!P76&lt;=P$1006)),FALSE),IF(ISNUMBER(Datos!P76),AND(Datos!P76=INT(Datos!P76),AND(OR(P$1005="",Datos!P76&gt;=P$1005),OR(P$1006="",Datos!P76&lt;=P$1006))),FALSE),OR(ISNUMBER(FIND(";"&amp;UPPER(TRIM(Datos!P76&amp;""))&amp;"=",P$1007)),ISNUMBER(FIND(";"&amp;UPPER(TRIM(Datos!P76&amp;""))&amp;";",P$1007))),OR(UPPER(TRIM(Datos!P76&amp;""))="SÍ",UPPER(TRIM(Datos!P76&amp;""))="SI",UPPER(TRIM(Datos!P76&amp;""))="NO"),IF(ISNUMBER(Datos!P76),AND(OR(P$1005="",Datos!P76&gt;=P$1005),OR(P$1006="",Datos!P76&lt;=P$1006)),FALSE),TRUE))))</f>
        <v>0.0</v>
      </c>
      <c r="Q76">
        <f>IF(Datos!Q76="",0,IF(AND(Q$1008&lt;&gt;"",Datos!Q76=Q$1008),0,IF(Q$1004=0,0,1-CHOOSE(Q$1004,IF(ISNUMBER(Datos!Q76),AND(OR(Q$1005="",Datos!Q76&gt;=Q$1005),OR(Q$1006="",Datos!Q76&lt;=Q$1006)),FALSE),IF(ISNUMBER(Datos!Q76),AND(Datos!Q76=INT(Datos!Q76),AND(OR(Q$1005="",Datos!Q76&gt;=Q$1005),OR(Q$1006="",Datos!Q76&lt;=Q$1006))),FALSE),OR(ISNUMBER(FIND(";"&amp;UPPER(TRIM(Datos!Q76&amp;""))&amp;"=",Q$1007)),ISNUMBER(FIND(";"&amp;UPPER(TRIM(Datos!Q76&amp;""))&amp;";",Q$1007))),OR(UPPER(TRIM(Datos!Q76&amp;""))="SÍ",UPPER(TRIM(Datos!Q76&amp;""))="SI",UPPER(TRIM(Datos!Q76&amp;""))="NO"),IF(ISNUMBER(Datos!Q76),AND(OR(Q$1005="",Datos!Q76&gt;=Q$1005),OR(Q$1006="",Datos!Q76&lt;=Q$1006)),FALSE),TRUE))))</f>
        <v>0.0</v>
      </c>
      <c r="R76">
        <f>IF(Datos!R76="",0,IF(AND(R$1008&lt;&gt;"",Datos!R76=R$1008),0,IF(R$1004=0,0,1-CHOOSE(R$1004,IF(ISNUMBER(Datos!R76),AND(OR(R$1005="",Datos!R76&gt;=R$1005),OR(R$1006="",Datos!R76&lt;=R$1006)),FALSE),IF(ISNUMBER(Datos!R76),AND(Datos!R76=INT(Datos!R76),AND(OR(R$1005="",Datos!R76&gt;=R$1005),OR(R$1006="",Datos!R76&lt;=R$1006))),FALSE),OR(ISNUMBER(FIND(";"&amp;UPPER(TRIM(Datos!R76&amp;""))&amp;"=",R$1007)),ISNUMBER(FIND(";"&amp;UPPER(TRIM(Datos!R76&amp;""))&amp;";",R$1007))),OR(UPPER(TRIM(Datos!R76&amp;""))="SÍ",UPPER(TRIM(Datos!R76&amp;""))="SI",UPPER(TRIM(Datos!R76&amp;""))="NO"),IF(ISNUMBER(Datos!R76),AND(OR(R$1005="",Datos!R76&gt;=R$1005),OR(R$1006="",Datos!R76&lt;=R$1006)),FALSE),TRUE))))</f>
        <v>0.0</v>
      </c>
      <c r="S76">
        <f>IF(Datos!S76="",0,IF(AND(S$1008&lt;&gt;"",Datos!S76=S$1008),0,IF(S$1004=0,0,1-CHOOSE(S$1004,IF(ISNUMBER(Datos!S76),AND(OR(S$1005="",Datos!S76&gt;=S$1005),OR(S$1006="",Datos!S76&lt;=S$1006)),FALSE),IF(ISNUMBER(Datos!S76),AND(Datos!S76=INT(Datos!S76),AND(OR(S$1005="",Datos!S76&gt;=S$1005),OR(S$1006="",Datos!S76&lt;=S$1006))),FALSE),OR(ISNUMBER(FIND(";"&amp;UPPER(TRIM(Datos!S76&amp;""))&amp;"=",S$1007)),ISNUMBER(FIND(";"&amp;UPPER(TRIM(Datos!S76&amp;""))&amp;";",S$1007))),OR(UPPER(TRIM(Datos!S76&amp;""))="SÍ",UPPER(TRIM(Datos!S76&amp;""))="SI",UPPER(TRIM(Datos!S76&amp;""))="NO"),IF(ISNUMBER(Datos!S76),AND(OR(S$1005="",Datos!S76&gt;=S$1005),OR(S$1006="",Datos!S76&lt;=S$1006)),FALSE),TRUE))))</f>
        <v>0.0</v>
      </c>
      <c r="T76">
        <f>IF(Datos!T76="",0,IF(AND(T$1008&lt;&gt;"",Datos!T76=T$1008),0,IF(T$1004=0,0,1-CHOOSE(T$1004,IF(ISNUMBER(Datos!T76),AND(OR(T$1005="",Datos!T76&gt;=T$1005),OR(T$1006="",Datos!T76&lt;=T$1006)),FALSE),IF(ISNUMBER(Datos!T76),AND(Datos!T76=INT(Datos!T76),AND(OR(T$1005="",Datos!T76&gt;=T$1005),OR(T$1006="",Datos!T76&lt;=T$1006))),FALSE),OR(ISNUMBER(FIND(";"&amp;UPPER(TRIM(Datos!T76&amp;""))&amp;"=",T$1007)),ISNUMBER(FIND(";"&amp;UPPER(TRIM(Datos!T76&amp;""))&amp;";",T$1007))),OR(UPPER(TRIM(Datos!T76&amp;""))="SÍ",UPPER(TRIM(Datos!T76&amp;""))="SI",UPPER(TRIM(Datos!T76&amp;""))="NO"),IF(ISNUMBER(Datos!T76),AND(OR(T$1005="",Datos!T76&gt;=T$1005),OR(T$1006="",Datos!T76&lt;=T$1006)),FALSE),TRUE))))</f>
        <v>0.0</v>
      </c>
      <c r="U76">
        <f>IF(Datos!U76="",0,IF(AND(U$1008&lt;&gt;"",Datos!U76=U$1008),0,IF(U$1004=0,0,1-CHOOSE(U$1004,IF(ISNUMBER(Datos!U76),AND(OR(U$1005="",Datos!U76&gt;=U$1005),OR(U$1006="",Datos!U76&lt;=U$1006)),FALSE),IF(ISNUMBER(Datos!U76),AND(Datos!U76=INT(Datos!U76),AND(OR(U$1005="",Datos!U76&gt;=U$1005),OR(U$1006="",Datos!U76&lt;=U$1006))),FALSE),OR(ISNUMBER(FIND(";"&amp;UPPER(TRIM(Datos!U76&amp;""))&amp;"=",U$1007)),ISNUMBER(FIND(";"&amp;UPPER(TRIM(Datos!U76&amp;""))&amp;";",U$1007))),OR(UPPER(TRIM(Datos!U76&amp;""))="SÍ",UPPER(TRIM(Datos!U76&amp;""))="SI",UPPER(TRIM(Datos!U76&amp;""))="NO"),IF(ISNUMBER(Datos!U76),AND(OR(U$1005="",Datos!U76&gt;=U$1005),OR(U$1006="",Datos!U76&lt;=U$1006)),FALSE),TRUE))))</f>
        <v>0.0</v>
      </c>
      <c r="V76">
        <f>IF(Datos!V76="",0,IF(AND(V$1008&lt;&gt;"",Datos!V76=V$1008),0,IF(V$1004=0,0,1-CHOOSE(V$1004,IF(ISNUMBER(Datos!V76),AND(OR(V$1005="",Datos!V76&gt;=V$1005),OR(V$1006="",Datos!V76&lt;=V$1006)),FALSE),IF(ISNUMBER(Datos!V76),AND(Datos!V76=INT(Datos!V76),AND(OR(V$1005="",Datos!V76&gt;=V$1005),OR(V$1006="",Datos!V76&lt;=V$1006))),FALSE),OR(ISNUMBER(FIND(";"&amp;UPPER(TRIM(Datos!V76&amp;""))&amp;"=",V$1007)),ISNUMBER(FIND(";"&amp;UPPER(TRIM(Datos!V76&amp;""))&amp;";",V$1007))),OR(UPPER(TRIM(Datos!V76&amp;""))="SÍ",UPPER(TRIM(Datos!V76&amp;""))="SI",UPPER(TRIM(Datos!V76&amp;""))="NO"),IF(ISNUMBER(Datos!V76),AND(OR(V$1005="",Datos!V76&gt;=V$1005),OR(V$1006="",Datos!V76&lt;=V$1006)),FALSE),TRUE))))</f>
        <v>0.0</v>
      </c>
      <c r="W76">
        <f>IF(Datos!W76="",0,IF(AND(W$1008&lt;&gt;"",Datos!W76=W$1008),0,IF(W$1004=0,0,1-CHOOSE(W$1004,IF(ISNUMBER(Datos!W76),AND(OR(W$1005="",Datos!W76&gt;=W$1005),OR(W$1006="",Datos!W76&lt;=W$1006)),FALSE),IF(ISNUMBER(Datos!W76),AND(Datos!W76=INT(Datos!W76),AND(OR(W$1005="",Datos!W76&gt;=W$1005),OR(W$1006="",Datos!W76&lt;=W$1006))),FALSE),OR(ISNUMBER(FIND(";"&amp;UPPER(TRIM(Datos!W76&amp;""))&amp;"=",W$1007)),ISNUMBER(FIND(";"&amp;UPPER(TRIM(Datos!W76&amp;""))&amp;";",W$1007))),OR(UPPER(TRIM(Datos!W76&amp;""))="SÍ",UPPER(TRIM(Datos!W76&amp;""))="SI",UPPER(TRIM(Datos!W76&amp;""))="NO"),IF(ISNUMBER(Datos!W76),AND(OR(W$1005="",Datos!W76&gt;=W$1005),OR(W$1006="",Datos!W76&lt;=W$1006)),FALSE),TRUE))))</f>
        <v>0.0</v>
      </c>
      <c r="X76">
        <f>IF(Datos!X76="",0,IF(AND(X$1008&lt;&gt;"",Datos!X76=X$1008),0,IF(X$1004=0,0,1-CHOOSE(X$1004,IF(ISNUMBER(Datos!X76),AND(OR(X$1005="",Datos!X76&gt;=X$1005),OR(X$1006="",Datos!X76&lt;=X$1006)),FALSE),IF(ISNUMBER(Datos!X76),AND(Datos!X76=INT(Datos!X76),AND(OR(X$1005="",Datos!X76&gt;=X$1005),OR(X$1006="",Datos!X76&lt;=X$1006))),FALSE),OR(ISNUMBER(FIND(";"&amp;UPPER(TRIM(Datos!X76&amp;""))&amp;"=",X$1007)),ISNUMBER(FIND(";"&amp;UPPER(TRIM(Datos!X76&amp;""))&amp;";",X$1007))),OR(UPPER(TRIM(Datos!X76&amp;""))="SÍ",UPPER(TRIM(Datos!X76&amp;""))="SI",UPPER(TRIM(Datos!X76&amp;""))="NO"),IF(ISNUMBER(Datos!X76),AND(OR(X$1005="",Datos!X76&gt;=X$1005),OR(X$1006="",Datos!X76&lt;=X$1006)),FALSE),TRUE))))</f>
        <v>0.0</v>
      </c>
      <c r="Y76">
        <f>IF(Datos!Y76="",0,IF(AND(Y$1008&lt;&gt;"",Datos!Y76=Y$1008),0,IF(Y$1004=0,0,1-CHOOSE(Y$1004,IF(ISNUMBER(Datos!Y76),AND(OR(Y$1005="",Datos!Y76&gt;=Y$1005),OR(Y$1006="",Datos!Y76&lt;=Y$1006)),FALSE),IF(ISNUMBER(Datos!Y76),AND(Datos!Y76=INT(Datos!Y76),AND(OR(Y$1005="",Datos!Y76&gt;=Y$1005),OR(Y$1006="",Datos!Y76&lt;=Y$1006))),FALSE),OR(ISNUMBER(FIND(";"&amp;UPPER(TRIM(Datos!Y76&amp;""))&amp;"=",Y$1007)),ISNUMBER(FIND(";"&amp;UPPER(TRIM(Datos!Y76&amp;""))&amp;";",Y$1007))),OR(UPPER(TRIM(Datos!Y76&amp;""))="SÍ",UPPER(TRIM(Datos!Y76&amp;""))="SI",UPPER(TRIM(Datos!Y76&amp;""))="NO"),IF(ISNUMBER(Datos!Y76),AND(OR(Y$1005="",Datos!Y76&gt;=Y$1005),OR(Y$1006="",Datos!Y76&lt;=Y$1006)),FALSE),TRUE))))</f>
        <v>0.0</v>
      </c>
      <c r="Z76">
        <f>IF(Datos!Z76="",0,IF(AND(Z$1008&lt;&gt;"",Datos!Z76=Z$1008),0,IF(Z$1004=0,0,1-CHOOSE(Z$1004,IF(ISNUMBER(Datos!Z76),AND(OR(Z$1005="",Datos!Z76&gt;=Z$1005),OR(Z$1006="",Datos!Z76&lt;=Z$1006)),FALSE),IF(ISNUMBER(Datos!Z76),AND(Datos!Z76=INT(Datos!Z76),AND(OR(Z$1005="",Datos!Z76&gt;=Z$1005),OR(Z$1006="",Datos!Z76&lt;=Z$1006))),FALSE),OR(ISNUMBER(FIND(";"&amp;UPPER(TRIM(Datos!Z76&amp;""))&amp;"=",Z$1007)),ISNUMBER(FIND(";"&amp;UPPER(TRIM(Datos!Z76&amp;""))&amp;";",Z$1007))),OR(UPPER(TRIM(Datos!Z76&amp;""))="SÍ",UPPER(TRIM(Datos!Z76&amp;""))="SI",UPPER(TRIM(Datos!Z76&amp;""))="NO"),IF(ISNUMBER(Datos!Z76),AND(OR(Z$1005="",Datos!Z76&gt;=Z$1005),OR(Z$1006="",Datos!Z76&lt;=Z$1006)),FALSE),TRUE))))</f>
        <v>0.0</v>
      </c>
      <c r="AA76">
        <f>IF(Datos!AA76="",0,IF(AND(AA$1008&lt;&gt;"",Datos!AA76=AA$1008),0,IF(AA$1004=0,0,1-CHOOSE(AA$1004,IF(ISNUMBER(Datos!AA76),AND(OR(AA$1005="",Datos!AA76&gt;=AA$1005),OR(AA$1006="",Datos!AA76&lt;=AA$1006)),FALSE),IF(ISNUMBER(Datos!AA76),AND(Datos!AA76=INT(Datos!AA76),AND(OR(AA$1005="",Datos!AA76&gt;=AA$1005),OR(AA$1006="",Datos!AA76&lt;=AA$1006))),FALSE),OR(ISNUMBER(FIND(";"&amp;UPPER(TRIM(Datos!AA76&amp;""))&amp;"=",AA$1007)),ISNUMBER(FIND(";"&amp;UPPER(TRIM(Datos!AA76&amp;""))&amp;";",AA$1007))),OR(UPPER(TRIM(Datos!AA76&amp;""))="SÍ",UPPER(TRIM(Datos!AA76&amp;""))="SI",UPPER(TRIM(Datos!AA76&amp;""))="NO"),IF(ISNUMBER(Datos!AA76),AND(OR(AA$1005="",Datos!AA76&gt;=AA$1005),OR(AA$1006="",Datos!AA76&lt;=AA$1006)),FALSE),TRUE))))</f>
        <v>0.0</v>
      </c>
      <c r="AB76">
        <f>IF(Datos!AB76="",0,IF(AND(AB$1008&lt;&gt;"",Datos!AB76=AB$1008),0,IF(AB$1004=0,0,1-CHOOSE(AB$1004,IF(ISNUMBER(Datos!AB76),AND(OR(AB$1005="",Datos!AB76&gt;=AB$1005),OR(AB$1006="",Datos!AB76&lt;=AB$1006)),FALSE),IF(ISNUMBER(Datos!AB76),AND(Datos!AB76=INT(Datos!AB76),AND(OR(AB$1005="",Datos!AB76&gt;=AB$1005),OR(AB$1006="",Datos!AB76&lt;=AB$1006))),FALSE),OR(ISNUMBER(FIND(";"&amp;UPPER(TRIM(Datos!AB76&amp;""))&amp;"=",AB$1007)),ISNUMBER(FIND(";"&amp;UPPER(TRIM(Datos!AB76&amp;""))&amp;";",AB$1007))),OR(UPPER(TRIM(Datos!AB76&amp;""))="SÍ",UPPER(TRIM(Datos!AB76&amp;""))="SI",UPPER(TRIM(Datos!AB76&amp;""))="NO"),IF(ISNUMBER(Datos!AB76),AND(OR(AB$1005="",Datos!AB76&gt;=AB$1005),OR(AB$1006="",Datos!AB76&lt;=AB$1006)),FALSE),TRUE))))</f>
        <v>0.0</v>
      </c>
      <c r="AC76">
        <f>IF(Datos!AC76="",0,IF(AND(AC$1008&lt;&gt;"",Datos!AC76=AC$1008),0,IF(AC$1004=0,0,1-CHOOSE(AC$1004,IF(ISNUMBER(Datos!AC76),AND(OR(AC$1005="",Datos!AC76&gt;=AC$1005),OR(AC$1006="",Datos!AC76&lt;=AC$1006)),FALSE),IF(ISNUMBER(Datos!AC76),AND(Datos!AC76=INT(Datos!AC76),AND(OR(AC$1005="",Datos!AC76&gt;=AC$1005),OR(AC$1006="",Datos!AC76&lt;=AC$1006))),FALSE),OR(ISNUMBER(FIND(";"&amp;UPPER(TRIM(Datos!AC76&amp;""))&amp;"=",AC$1007)),ISNUMBER(FIND(";"&amp;UPPER(TRIM(Datos!AC76&amp;""))&amp;";",AC$1007))),OR(UPPER(TRIM(Datos!AC76&amp;""))="SÍ",UPPER(TRIM(Datos!AC76&amp;""))="SI",UPPER(TRIM(Datos!AC76&amp;""))="NO"),IF(ISNUMBER(Datos!AC76),AND(OR(AC$1005="",Datos!AC76&gt;=AC$1005),OR(AC$1006="",Datos!AC76&lt;=AC$1006)),FALSE),TRUE))))</f>
        <v>0.0</v>
      </c>
      <c r="AD76">
        <f>IF(Datos!AD76="",0,IF(AND(AD$1008&lt;&gt;"",Datos!AD76=AD$1008),0,IF(AD$1004=0,0,1-CHOOSE(AD$1004,IF(ISNUMBER(Datos!AD76),AND(OR(AD$1005="",Datos!AD76&gt;=AD$1005),OR(AD$1006="",Datos!AD76&lt;=AD$1006)),FALSE),IF(ISNUMBER(Datos!AD76),AND(Datos!AD76=INT(Datos!AD76),AND(OR(AD$1005="",Datos!AD76&gt;=AD$1005),OR(AD$1006="",Datos!AD76&lt;=AD$1006))),FALSE),OR(ISNUMBER(FIND(";"&amp;UPPER(TRIM(Datos!AD76&amp;""))&amp;"=",AD$1007)),ISNUMBER(FIND(";"&amp;UPPER(TRIM(Datos!AD76&amp;""))&amp;";",AD$1007))),OR(UPPER(TRIM(Datos!AD76&amp;""))="SÍ",UPPER(TRIM(Datos!AD76&amp;""))="SI",UPPER(TRIM(Datos!AD76&amp;""))="NO"),IF(ISNUMBER(Datos!AD76),AND(OR(AD$1005="",Datos!AD76&gt;=AD$1005),OR(AD$1006="",Datos!AD76&lt;=AD$1006)),FALSE),TRUE))))</f>
        <v>0.0</v>
      </c>
      <c r="AE76">
        <f>IF(Datos!AE76="",0,IF(AND(AE$1008&lt;&gt;"",Datos!AE76=AE$1008),0,IF(AE$1004=0,0,1-CHOOSE(AE$1004,IF(ISNUMBER(Datos!AE76),AND(OR(AE$1005="",Datos!AE76&gt;=AE$1005),OR(AE$1006="",Datos!AE76&lt;=AE$1006)),FALSE),IF(ISNUMBER(Datos!AE76),AND(Datos!AE76=INT(Datos!AE76),AND(OR(AE$1005="",Datos!AE76&gt;=AE$1005),OR(AE$1006="",Datos!AE76&lt;=AE$1006))),FALSE),OR(ISNUMBER(FIND(";"&amp;UPPER(TRIM(Datos!AE76&amp;""))&amp;"=",AE$1007)),ISNUMBER(FIND(";"&amp;UPPER(TRIM(Datos!AE76&amp;""))&amp;";",AE$1007))),OR(UPPER(TRIM(Datos!AE76&amp;""))="SÍ",UPPER(TRIM(Datos!AE76&amp;""))="SI",UPPER(TRIM(Datos!AE76&amp;""))="NO"),IF(ISNUMBER(Datos!AE76),AND(OR(AE$1005="",Datos!AE76&gt;=AE$1005),OR(AE$1006="",Datos!AE76&lt;=AE$1006)),FALSE),TRUE))))</f>
        <v>0.0</v>
      </c>
    </row>
    <row r="77" spans="2:31">
      <c r="B77">
        <f>IF(Datos!B77="",0,IF(AND(B$1008&lt;&gt;"",Datos!B77=B$1008),0,IF(B$1004=0,0,1-CHOOSE(B$1004,IF(ISNUMBER(Datos!B77),AND(OR(B$1005="",Datos!B77&gt;=B$1005),OR(B$1006="",Datos!B77&lt;=B$1006)),FALSE),IF(ISNUMBER(Datos!B77),AND(Datos!B77=INT(Datos!B77),AND(OR(B$1005="",Datos!B77&gt;=B$1005),OR(B$1006="",Datos!B77&lt;=B$1006))),FALSE),OR(ISNUMBER(FIND(";"&amp;UPPER(TRIM(Datos!B77&amp;""))&amp;"=",B$1007)),ISNUMBER(FIND(";"&amp;UPPER(TRIM(Datos!B77&amp;""))&amp;";",B$1007))),OR(UPPER(TRIM(Datos!B77&amp;""))="SÍ",UPPER(TRIM(Datos!B77&amp;""))="SI",UPPER(TRIM(Datos!B77&amp;""))="NO"),IF(ISNUMBER(Datos!B77),AND(OR(B$1005="",Datos!B77&gt;=B$1005),OR(B$1006="",Datos!B77&lt;=B$1006)),FALSE),TRUE))))</f>
        <v>0.0</v>
      </c>
      <c r="C77">
        <f>IF(Datos!C77="",0,IF(AND(C$1008&lt;&gt;"",Datos!C77=C$1008),0,IF(C$1004=0,0,1-CHOOSE(C$1004,IF(ISNUMBER(Datos!C77),AND(OR(C$1005="",Datos!C77&gt;=C$1005),OR(C$1006="",Datos!C77&lt;=C$1006)),FALSE),IF(ISNUMBER(Datos!C77),AND(Datos!C77=INT(Datos!C77),AND(OR(C$1005="",Datos!C77&gt;=C$1005),OR(C$1006="",Datos!C77&lt;=C$1006))),FALSE),OR(ISNUMBER(FIND(";"&amp;UPPER(TRIM(Datos!C77&amp;""))&amp;"=",C$1007)),ISNUMBER(FIND(";"&amp;UPPER(TRIM(Datos!C77&amp;""))&amp;";",C$1007))),OR(UPPER(TRIM(Datos!C77&amp;""))="SÍ",UPPER(TRIM(Datos!C77&amp;""))="SI",UPPER(TRIM(Datos!C77&amp;""))="NO"),IF(ISNUMBER(Datos!C77),AND(OR(C$1005="",Datos!C77&gt;=C$1005),OR(C$1006="",Datos!C77&lt;=C$1006)),FALSE),TRUE))))</f>
        <v>0.0</v>
      </c>
      <c r="D77">
        <f>IF(Datos!D77="",0,IF(AND(D$1008&lt;&gt;"",Datos!D77=D$1008),0,IF(D$1004=0,0,1-CHOOSE(D$1004,IF(ISNUMBER(Datos!D77),AND(OR(D$1005="",Datos!D77&gt;=D$1005),OR(D$1006="",Datos!D77&lt;=D$1006)),FALSE),IF(ISNUMBER(Datos!D77),AND(Datos!D77=INT(Datos!D77),AND(OR(D$1005="",Datos!D77&gt;=D$1005),OR(D$1006="",Datos!D77&lt;=D$1006))),FALSE),OR(ISNUMBER(FIND(";"&amp;UPPER(TRIM(Datos!D77&amp;""))&amp;"=",D$1007)),ISNUMBER(FIND(";"&amp;UPPER(TRIM(Datos!D77&amp;""))&amp;";",D$1007))),OR(UPPER(TRIM(Datos!D77&amp;""))="SÍ",UPPER(TRIM(Datos!D77&amp;""))="SI",UPPER(TRIM(Datos!D77&amp;""))="NO"),IF(ISNUMBER(Datos!D77),AND(OR(D$1005="",Datos!D77&gt;=D$1005),OR(D$1006="",Datos!D77&lt;=D$1006)),FALSE),TRUE))))</f>
        <v>0.0</v>
      </c>
      <c r="E77">
        <f>IF(Datos!E77="",0,IF(AND(E$1008&lt;&gt;"",Datos!E77=E$1008),0,IF(E$1004=0,0,1-CHOOSE(E$1004,IF(ISNUMBER(Datos!E77),AND(OR(E$1005="",Datos!E77&gt;=E$1005),OR(E$1006="",Datos!E77&lt;=E$1006)),FALSE),IF(ISNUMBER(Datos!E77),AND(Datos!E77=INT(Datos!E77),AND(OR(E$1005="",Datos!E77&gt;=E$1005),OR(E$1006="",Datos!E77&lt;=E$1006))),FALSE),OR(ISNUMBER(FIND(";"&amp;UPPER(TRIM(Datos!E77&amp;""))&amp;"=",E$1007)),ISNUMBER(FIND(";"&amp;UPPER(TRIM(Datos!E77&amp;""))&amp;";",E$1007))),OR(UPPER(TRIM(Datos!E77&amp;""))="SÍ",UPPER(TRIM(Datos!E77&amp;""))="SI",UPPER(TRIM(Datos!E77&amp;""))="NO"),IF(ISNUMBER(Datos!E77),AND(OR(E$1005="",Datos!E77&gt;=E$1005),OR(E$1006="",Datos!E77&lt;=E$1006)),FALSE),TRUE))))</f>
        <v>0.0</v>
      </c>
      <c r="F77">
        <f>IF(Datos!F77="",0,IF(AND(F$1008&lt;&gt;"",Datos!F77=F$1008),0,IF(F$1004=0,0,1-CHOOSE(F$1004,IF(ISNUMBER(Datos!F77),AND(OR(F$1005="",Datos!F77&gt;=F$1005),OR(F$1006="",Datos!F77&lt;=F$1006)),FALSE),IF(ISNUMBER(Datos!F77),AND(Datos!F77=INT(Datos!F77),AND(OR(F$1005="",Datos!F77&gt;=F$1005),OR(F$1006="",Datos!F77&lt;=F$1006))),FALSE),OR(ISNUMBER(FIND(";"&amp;UPPER(TRIM(Datos!F77&amp;""))&amp;"=",F$1007)),ISNUMBER(FIND(";"&amp;UPPER(TRIM(Datos!F77&amp;""))&amp;";",F$1007))),OR(UPPER(TRIM(Datos!F77&amp;""))="SÍ",UPPER(TRIM(Datos!F77&amp;""))="SI",UPPER(TRIM(Datos!F77&amp;""))="NO"),IF(ISNUMBER(Datos!F77),AND(OR(F$1005="",Datos!F77&gt;=F$1005),OR(F$1006="",Datos!F77&lt;=F$1006)),FALSE),TRUE))))</f>
        <v>0.0</v>
      </c>
      <c r="G77">
        <f>IF(Datos!G77="",0,IF(AND(G$1008&lt;&gt;"",Datos!G77=G$1008),0,IF(G$1004=0,0,1-CHOOSE(G$1004,IF(ISNUMBER(Datos!G77),AND(OR(G$1005="",Datos!G77&gt;=G$1005),OR(G$1006="",Datos!G77&lt;=G$1006)),FALSE),IF(ISNUMBER(Datos!G77),AND(Datos!G77=INT(Datos!G77),AND(OR(G$1005="",Datos!G77&gt;=G$1005),OR(G$1006="",Datos!G77&lt;=G$1006))),FALSE),OR(ISNUMBER(FIND(";"&amp;UPPER(TRIM(Datos!G77&amp;""))&amp;"=",G$1007)),ISNUMBER(FIND(";"&amp;UPPER(TRIM(Datos!G77&amp;""))&amp;";",G$1007))),OR(UPPER(TRIM(Datos!G77&amp;""))="SÍ",UPPER(TRIM(Datos!G77&amp;""))="SI",UPPER(TRIM(Datos!G77&amp;""))="NO"),IF(ISNUMBER(Datos!G77),AND(OR(G$1005="",Datos!G77&gt;=G$1005),OR(G$1006="",Datos!G77&lt;=G$1006)),FALSE),TRUE))))</f>
        <v>0.0</v>
      </c>
      <c r="H77">
        <f>IF(Datos!H77="",0,IF(AND(H$1008&lt;&gt;"",Datos!H77=H$1008),0,IF(H$1004=0,0,1-CHOOSE(H$1004,IF(ISNUMBER(Datos!H77),AND(OR(H$1005="",Datos!H77&gt;=H$1005),OR(H$1006="",Datos!H77&lt;=H$1006)),FALSE),IF(ISNUMBER(Datos!H77),AND(Datos!H77=INT(Datos!H77),AND(OR(H$1005="",Datos!H77&gt;=H$1005),OR(H$1006="",Datos!H77&lt;=H$1006))),FALSE),OR(ISNUMBER(FIND(";"&amp;UPPER(TRIM(Datos!H77&amp;""))&amp;"=",H$1007)),ISNUMBER(FIND(";"&amp;UPPER(TRIM(Datos!H77&amp;""))&amp;";",H$1007))),OR(UPPER(TRIM(Datos!H77&amp;""))="SÍ",UPPER(TRIM(Datos!H77&amp;""))="SI",UPPER(TRIM(Datos!H77&amp;""))="NO"),IF(ISNUMBER(Datos!H77),AND(OR(H$1005="",Datos!H77&gt;=H$1005),OR(H$1006="",Datos!H77&lt;=H$1006)),FALSE),TRUE))))</f>
        <v>0.0</v>
      </c>
      <c r="I77">
        <f>IF(Datos!I77="",0,IF(AND(I$1008&lt;&gt;"",Datos!I77=I$1008),0,IF(I$1004=0,0,1-CHOOSE(I$1004,IF(ISNUMBER(Datos!I77),AND(OR(I$1005="",Datos!I77&gt;=I$1005),OR(I$1006="",Datos!I77&lt;=I$1006)),FALSE),IF(ISNUMBER(Datos!I77),AND(Datos!I77=INT(Datos!I77),AND(OR(I$1005="",Datos!I77&gt;=I$1005),OR(I$1006="",Datos!I77&lt;=I$1006))),FALSE),OR(ISNUMBER(FIND(";"&amp;UPPER(TRIM(Datos!I77&amp;""))&amp;"=",I$1007)),ISNUMBER(FIND(";"&amp;UPPER(TRIM(Datos!I77&amp;""))&amp;";",I$1007))),OR(UPPER(TRIM(Datos!I77&amp;""))="SÍ",UPPER(TRIM(Datos!I77&amp;""))="SI",UPPER(TRIM(Datos!I77&amp;""))="NO"),IF(ISNUMBER(Datos!I77),AND(OR(I$1005="",Datos!I77&gt;=I$1005),OR(I$1006="",Datos!I77&lt;=I$1006)),FALSE),TRUE))))</f>
        <v>0.0</v>
      </c>
      <c r="J77">
        <f>IF(Datos!J77="",0,IF(AND(J$1008&lt;&gt;"",Datos!J77=J$1008),0,IF(J$1004=0,0,1-CHOOSE(J$1004,IF(ISNUMBER(Datos!J77),AND(OR(J$1005="",Datos!J77&gt;=J$1005),OR(J$1006="",Datos!J77&lt;=J$1006)),FALSE),IF(ISNUMBER(Datos!J77),AND(Datos!J77=INT(Datos!J77),AND(OR(J$1005="",Datos!J77&gt;=J$1005),OR(J$1006="",Datos!J77&lt;=J$1006))),FALSE),OR(ISNUMBER(FIND(";"&amp;UPPER(TRIM(Datos!J77&amp;""))&amp;"=",J$1007)),ISNUMBER(FIND(";"&amp;UPPER(TRIM(Datos!J77&amp;""))&amp;";",J$1007))),OR(UPPER(TRIM(Datos!J77&amp;""))="SÍ",UPPER(TRIM(Datos!J77&amp;""))="SI",UPPER(TRIM(Datos!J77&amp;""))="NO"),IF(ISNUMBER(Datos!J77),AND(OR(J$1005="",Datos!J77&gt;=J$1005),OR(J$1006="",Datos!J77&lt;=J$1006)),FALSE),TRUE))))</f>
        <v>0.0</v>
      </c>
      <c r="K77">
        <f>IF(Datos!K77="",0,IF(AND(K$1008&lt;&gt;"",Datos!K77=K$1008),0,IF(K$1004=0,0,1-CHOOSE(K$1004,IF(ISNUMBER(Datos!K77),AND(OR(K$1005="",Datos!K77&gt;=K$1005),OR(K$1006="",Datos!K77&lt;=K$1006)),FALSE),IF(ISNUMBER(Datos!K77),AND(Datos!K77=INT(Datos!K77),AND(OR(K$1005="",Datos!K77&gt;=K$1005),OR(K$1006="",Datos!K77&lt;=K$1006))),FALSE),OR(ISNUMBER(FIND(";"&amp;UPPER(TRIM(Datos!K77&amp;""))&amp;"=",K$1007)),ISNUMBER(FIND(";"&amp;UPPER(TRIM(Datos!K77&amp;""))&amp;";",K$1007))),OR(UPPER(TRIM(Datos!K77&amp;""))="SÍ",UPPER(TRIM(Datos!K77&amp;""))="SI",UPPER(TRIM(Datos!K77&amp;""))="NO"),IF(ISNUMBER(Datos!K77),AND(OR(K$1005="",Datos!K77&gt;=K$1005),OR(K$1006="",Datos!K77&lt;=K$1006)),FALSE),TRUE))))</f>
        <v>0.0</v>
      </c>
      <c r="L77">
        <f>IF(Datos!L77="",0,IF(AND(L$1008&lt;&gt;"",Datos!L77=L$1008),0,IF(L$1004=0,0,1-CHOOSE(L$1004,IF(ISNUMBER(Datos!L77),AND(OR(L$1005="",Datos!L77&gt;=L$1005),OR(L$1006="",Datos!L77&lt;=L$1006)),FALSE),IF(ISNUMBER(Datos!L77),AND(Datos!L77=INT(Datos!L77),AND(OR(L$1005="",Datos!L77&gt;=L$1005),OR(L$1006="",Datos!L77&lt;=L$1006))),FALSE),OR(ISNUMBER(FIND(";"&amp;UPPER(TRIM(Datos!L77&amp;""))&amp;"=",L$1007)),ISNUMBER(FIND(";"&amp;UPPER(TRIM(Datos!L77&amp;""))&amp;";",L$1007))),OR(UPPER(TRIM(Datos!L77&amp;""))="SÍ",UPPER(TRIM(Datos!L77&amp;""))="SI",UPPER(TRIM(Datos!L77&amp;""))="NO"),IF(ISNUMBER(Datos!L77),AND(OR(L$1005="",Datos!L77&gt;=L$1005),OR(L$1006="",Datos!L77&lt;=L$1006)),FALSE),TRUE))))</f>
        <v>0.0</v>
      </c>
      <c r="M77">
        <f>IF(Datos!M77="",0,IF(AND(M$1008&lt;&gt;"",Datos!M77=M$1008),0,IF(M$1004=0,0,1-CHOOSE(M$1004,IF(ISNUMBER(Datos!M77),AND(OR(M$1005="",Datos!M77&gt;=M$1005),OR(M$1006="",Datos!M77&lt;=M$1006)),FALSE),IF(ISNUMBER(Datos!M77),AND(Datos!M77=INT(Datos!M77),AND(OR(M$1005="",Datos!M77&gt;=M$1005),OR(M$1006="",Datos!M77&lt;=M$1006))),FALSE),OR(ISNUMBER(FIND(";"&amp;UPPER(TRIM(Datos!M77&amp;""))&amp;"=",M$1007)),ISNUMBER(FIND(";"&amp;UPPER(TRIM(Datos!M77&amp;""))&amp;";",M$1007))),OR(UPPER(TRIM(Datos!M77&amp;""))="SÍ",UPPER(TRIM(Datos!M77&amp;""))="SI",UPPER(TRIM(Datos!M77&amp;""))="NO"),IF(ISNUMBER(Datos!M77),AND(OR(M$1005="",Datos!M77&gt;=M$1005),OR(M$1006="",Datos!M77&lt;=M$1006)),FALSE),TRUE))))</f>
        <v>0.0</v>
      </c>
      <c r="N77">
        <f>IF(Datos!N77="",0,IF(AND(N$1008&lt;&gt;"",Datos!N77=N$1008),0,IF(N$1004=0,0,1-CHOOSE(N$1004,IF(ISNUMBER(Datos!N77),AND(OR(N$1005="",Datos!N77&gt;=N$1005),OR(N$1006="",Datos!N77&lt;=N$1006)),FALSE),IF(ISNUMBER(Datos!N77),AND(Datos!N77=INT(Datos!N77),AND(OR(N$1005="",Datos!N77&gt;=N$1005),OR(N$1006="",Datos!N77&lt;=N$1006))),FALSE),OR(ISNUMBER(FIND(";"&amp;UPPER(TRIM(Datos!N77&amp;""))&amp;"=",N$1007)),ISNUMBER(FIND(";"&amp;UPPER(TRIM(Datos!N77&amp;""))&amp;";",N$1007))),OR(UPPER(TRIM(Datos!N77&amp;""))="SÍ",UPPER(TRIM(Datos!N77&amp;""))="SI",UPPER(TRIM(Datos!N77&amp;""))="NO"),IF(ISNUMBER(Datos!N77),AND(OR(N$1005="",Datos!N77&gt;=N$1005),OR(N$1006="",Datos!N77&lt;=N$1006)),FALSE),TRUE))))</f>
        <v>0.0</v>
      </c>
      <c r="O77">
        <f>IF(Datos!O77="",0,IF(AND(O$1008&lt;&gt;"",Datos!O77=O$1008),0,IF(O$1004=0,0,1-CHOOSE(O$1004,IF(ISNUMBER(Datos!O77),AND(OR(O$1005="",Datos!O77&gt;=O$1005),OR(O$1006="",Datos!O77&lt;=O$1006)),FALSE),IF(ISNUMBER(Datos!O77),AND(Datos!O77=INT(Datos!O77),AND(OR(O$1005="",Datos!O77&gt;=O$1005),OR(O$1006="",Datos!O77&lt;=O$1006))),FALSE),OR(ISNUMBER(FIND(";"&amp;UPPER(TRIM(Datos!O77&amp;""))&amp;"=",O$1007)),ISNUMBER(FIND(";"&amp;UPPER(TRIM(Datos!O77&amp;""))&amp;";",O$1007))),OR(UPPER(TRIM(Datos!O77&amp;""))="SÍ",UPPER(TRIM(Datos!O77&amp;""))="SI",UPPER(TRIM(Datos!O77&amp;""))="NO"),IF(ISNUMBER(Datos!O77),AND(OR(O$1005="",Datos!O77&gt;=O$1005),OR(O$1006="",Datos!O77&lt;=O$1006)),FALSE),TRUE))))</f>
        <v>0.0</v>
      </c>
      <c r="P77">
        <f>IF(Datos!P77="",0,IF(AND(P$1008&lt;&gt;"",Datos!P77=P$1008),0,IF(P$1004=0,0,1-CHOOSE(P$1004,IF(ISNUMBER(Datos!P77),AND(OR(P$1005="",Datos!P77&gt;=P$1005),OR(P$1006="",Datos!P77&lt;=P$1006)),FALSE),IF(ISNUMBER(Datos!P77),AND(Datos!P77=INT(Datos!P77),AND(OR(P$1005="",Datos!P77&gt;=P$1005),OR(P$1006="",Datos!P77&lt;=P$1006))),FALSE),OR(ISNUMBER(FIND(";"&amp;UPPER(TRIM(Datos!P77&amp;""))&amp;"=",P$1007)),ISNUMBER(FIND(";"&amp;UPPER(TRIM(Datos!P77&amp;""))&amp;";",P$1007))),OR(UPPER(TRIM(Datos!P77&amp;""))="SÍ",UPPER(TRIM(Datos!P77&amp;""))="SI",UPPER(TRIM(Datos!P77&amp;""))="NO"),IF(ISNUMBER(Datos!P77),AND(OR(P$1005="",Datos!P77&gt;=P$1005),OR(P$1006="",Datos!P77&lt;=P$1006)),FALSE),TRUE))))</f>
        <v>0.0</v>
      </c>
      <c r="Q77">
        <f>IF(Datos!Q77="",0,IF(AND(Q$1008&lt;&gt;"",Datos!Q77=Q$1008),0,IF(Q$1004=0,0,1-CHOOSE(Q$1004,IF(ISNUMBER(Datos!Q77),AND(OR(Q$1005="",Datos!Q77&gt;=Q$1005),OR(Q$1006="",Datos!Q77&lt;=Q$1006)),FALSE),IF(ISNUMBER(Datos!Q77),AND(Datos!Q77=INT(Datos!Q77),AND(OR(Q$1005="",Datos!Q77&gt;=Q$1005),OR(Q$1006="",Datos!Q77&lt;=Q$1006))),FALSE),OR(ISNUMBER(FIND(";"&amp;UPPER(TRIM(Datos!Q77&amp;""))&amp;"=",Q$1007)),ISNUMBER(FIND(";"&amp;UPPER(TRIM(Datos!Q77&amp;""))&amp;";",Q$1007))),OR(UPPER(TRIM(Datos!Q77&amp;""))="SÍ",UPPER(TRIM(Datos!Q77&amp;""))="SI",UPPER(TRIM(Datos!Q77&amp;""))="NO"),IF(ISNUMBER(Datos!Q77),AND(OR(Q$1005="",Datos!Q77&gt;=Q$1005),OR(Q$1006="",Datos!Q77&lt;=Q$1006)),FALSE),TRUE))))</f>
        <v>0.0</v>
      </c>
      <c r="R77">
        <f>IF(Datos!R77="",0,IF(AND(R$1008&lt;&gt;"",Datos!R77=R$1008),0,IF(R$1004=0,0,1-CHOOSE(R$1004,IF(ISNUMBER(Datos!R77),AND(OR(R$1005="",Datos!R77&gt;=R$1005),OR(R$1006="",Datos!R77&lt;=R$1006)),FALSE),IF(ISNUMBER(Datos!R77),AND(Datos!R77=INT(Datos!R77),AND(OR(R$1005="",Datos!R77&gt;=R$1005),OR(R$1006="",Datos!R77&lt;=R$1006))),FALSE),OR(ISNUMBER(FIND(";"&amp;UPPER(TRIM(Datos!R77&amp;""))&amp;"=",R$1007)),ISNUMBER(FIND(";"&amp;UPPER(TRIM(Datos!R77&amp;""))&amp;";",R$1007))),OR(UPPER(TRIM(Datos!R77&amp;""))="SÍ",UPPER(TRIM(Datos!R77&amp;""))="SI",UPPER(TRIM(Datos!R77&amp;""))="NO"),IF(ISNUMBER(Datos!R77),AND(OR(R$1005="",Datos!R77&gt;=R$1005),OR(R$1006="",Datos!R77&lt;=R$1006)),FALSE),TRUE))))</f>
        <v>0.0</v>
      </c>
      <c r="S77">
        <f>IF(Datos!S77="",0,IF(AND(S$1008&lt;&gt;"",Datos!S77=S$1008),0,IF(S$1004=0,0,1-CHOOSE(S$1004,IF(ISNUMBER(Datos!S77),AND(OR(S$1005="",Datos!S77&gt;=S$1005),OR(S$1006="",Datos!S77&lt;=S$1006)),FALSE),IF(ISNUMBER(Datos!S77),AND(Datos!S77=INT(Datos!S77),AND(OR(S$1005="",Datos!S77&gt;=S$1005),OR(S$1006="",Datos!S77&lt;=S$1006))),FALSE),OR(ISNUMBER(FIND(";"&amp;UPPER(TRIM(Datos!S77&amp;""))&amp;"=",S$1007)),ISNUMBER(FIND(";"&amp;UPPER(TRIM(Datos!S77&amp;""))&amp;";",S$1007))),OR(UPPER(TRIM(Datos!S77&amp;""))="SÍ",UPPER(TRIM(Datos!S77&amp;""))="SI",UPPER(TRIM(Datos!S77&amp;""))="NO"),IF(ISNUMBER(Datos!S77),AND(OR(S$1005="",Datos!S77&gt;=S$1005),OR(S$1006="",Datos!S77&lt;=S$1006)),FALSE),TRUE))))</f>
        <v>0.0</v>
      </c>
      <c r="T77">
        <f>IF(Datos!T77="",0,IF(AND(T$1008&lt;&gt;"",Datos!T77=T$1008),0,IF(T$1004=0,0,1-CHOOSE(T$1004,IF(ISNUMBER(Datos!T77),AND(OR(T$1005="",Datos!T77&gt;=T$1005),OR(T$1006="",Datos!T77&lt;=T$1006)),FALSE),IF(ISNUMBER(Datos!T77),AND(Datos!T77=INT(Datos!T77),AND(OR(T$1005="",Datos!T77&gt;=T$1005),OR(T$1006="",Datos!T77&lt;=T$1006))),FALSE),OR(ISNUMBER(FIND(";"&amp;UPPER(TRIM(Datos!T77&amp;""))&amp;"=",T$1007)),ISNUMBER(FIND(";"&amp;UPPER(TRIM(Datos!T77&amp;""))&amp;";",T$1007))),OR(UPPER(TRIM(Datos!T77&amp;""))="SÍ",UPPER(TRIM(Datos!T77&amp;""))="SI",UPPER(TRIM(Datos!T77&amp;""))="NO"),IF(ISNUMBER(Datos!T77),AND(OR(T$1005="",Datos!T77&gt;=T$1005),OR(T$1006="",Datos!T77&lt;=T$1006)),FALSE),TRUE))))</f>
        <v>0.0</v>
      </c>
      <c r="U77">
        <f>IF(Datos!U77="",0,IF(AND(U$1008&lt;&gt;"",Datos!U77=U$1008),0,IF(U$1004=0,0,1-CHOOSE(U$1004,IF(ISNUMBER(Datos!U77),AND(OR(U$1005="",Datos!U77&gt;=U$1005),OR(U$1006="",Datos!U77&lt;=U$1006)),FALSE),IF(ISNUMBER(Datos!U77),AND(Datos!U77=INT(Datos!U77),AND(OR(U$1005="",Datos!U77&gt;=U$1005),OR(U$1006="",Datos!U77&lt;=U$1006))),FALSE),OR(ISNUMBER(FIND(";"&amp;UPPER(TRIM(Datos!U77&amp;""))&amp;"=",U$1007)),ISNUMBER(FIND(";"&amp;UPPER(TRIM(Datos!U77&amp;""))&amp;";",U$1007))),OR(UPPER(TRIM(Datos!U77&amp;""))="SÍ",UPPER(TRIM(Datos!U77&amp;""))="SI",UPPER(TRIM(Datos!U77&amp;""))="NO"),IF(ISNUMBER(Datos!U77),AND(OR(U$1005="",Datos!U77&gt;=U$1005),OR(U$1006="",Datos!U77&lt;=U$1006)),FALSE),TRUE))))</f>
        <v>0.0</v>
      </c>
      <c r="V77">
        <f>IF(Datos!V77="",0,IF(AND(V$1008&lt;&gt;"",Datos!V77=V$1008),0,IF(V$1004=0,0,1-CHOOSE(V$1004,IF(ISNUMBER(Datos!V77),AND(OR(V$1005="",Datos!V77&gt;=V$1005),OR(V$1006="",Datos!V77&lt;=V$1006)),FALSE),IF(ISNUMBER(Datos!V77),AND(Datos!V77=INT(Datos!V77),AND(OR(V$1005="",Datos!V77&gt;=V$1005),OR(V$1006="",Datos!V77&lt;=V$1006))),FALSE),OR(ISNUMBER(FIND(";"&amp;UPPER(TRIM(Datos!V77&amp;""))&amp;"=",V$1007)),ISNUMBER(FIND(";"&amp;UPPER(TRIM(Datos!V77&amp;""))&amp;";",V$1007))),OR(UPPER(TRIM(Datos!V77&amp;""))="SÍ",UPPER(TRIM(Datos!V77&amp;""))="SI",UPPER(TRIM(Datos!V77&amp;""))="NO"),IF(ISNUMBER(Datos!V77),AND(OR(V$1005="",Datos!V77&gt;=V$1005),OR(V$1006="",Datos!V77&lt;=V$1006)),FALSE),TRUE))))</f>
        <v>0.0</v>
      </c>
      <c r="W77">
        <f>IF(Datos!W77="",0,IF(AND(W$1008&lt;&gt;"",Datos!W77=W$1008),0,IF(W$1004=0,0,1-CHOOSE(W$1004,IF(ISNUMBER(Datos!W77),AND(OR(W$1005="",Datos!W77&gt;=W$1005),OR(W$1006="",Datos!W77&lt;=W$1006)),FALSE),IF(ISNUMBER(Datos!W77),AND(Datos!W77=INT(Datos!W77),AND(OR(W$1005="",Datos!W77&gt;=W$1005),OR(W$1006="",Datos!W77&lt;=W$1006))),FALSE),OR(ISNUMBER(FIND(";"&amp;UPPER(TRIM(Datos!W77&amp;""))&amp;"=",W$1007)),ISNUMBER(FIND(";"&amp;UPPER(TRIM(Datos!W77&amp;""))&amp;";",W$1007))),OR(UPPER(TRIM(Datos!W77&amp;""))="SÍ",UPPER(TRIM(Datos!W77&amp;""))="SI",UPPER(TRIM(Datos!W77&amp;""))="NO"),IF(ISNUMBER(Datos!W77),AND(OR(W$1005="",Datos!W77&gt;=W$1005),OR(W$1006="",Datos!W77&lt;=W$1006)),FALSE),TRUE))))</f>
        <v>0.0</v>
      </c>
      <c r="X77">
        <f>IF(Datos!X77="",0,IF(AND(X$1008&lt;&gt;"",Datos!X77=X$1008),0,IF(X$1004=0,0,1-CHOOSE(X$1004,IF(ISNUMBER(Datos!X77),AND(OR(X$1005="",Datos!X77&gt;=X$1005),OR(X$1006="",Datos!X77&lt;=X$1006)),FALSE),IF(ISNUMBER(Datos!X77),AND(Datos!X77=INT(Datos!X77),AND(OR(X$1005="",Datos!X77&gt;=X$1005),OR(X$1006="",Datos!X77&lt;=X$1006))),FALSE),OR(ISNUMBER(FIND(";"&amp;UPPER(TRIM(Datos!X77&amp;""))&amp;"=",X$1007)),ISNUMBER(FIND(";"&amp;UPPER(TRIM(Datos!X77&amp;""))&amp;";",X$1007))),OR(UPPER(TRIM(Datos!X77&amp;""))="SÍ",UPPER(TRIM(Datos!X77&amp;""))="SI",UPPER(TRIM(Datos!X77&amp;""))="NO"),IF(ISNUMBER(Datos!X77),AND(OR(X$1005="",Datos!X77&gt;=X$1005),OR(X$1006="",Datos!X77&lt;=X$1006)),FALSE),TRUE))))</f>
        <v>0.0</v>
      </c>
      <c r="Y77">
        <f>IF(Datos!Y77="",0,IF(AND(Y$1008&lt;&gt;"",Datos!Y77=Y$1008),0,IF(Y$1004=0,0,1-CHOOSE(Y$1004,IF(ISNUMBER(Datos!Y77),AND(OR(Y$1005="",Datos!Y77&gt;=Y$1005),OR(Y$1006="",Datos!Y77&lt;=Y$1006)),FALSE),IF(ISNUMBER(Datos!Y77),AND(Datos!Y77=INT(Datos!Y77),AND(OR(Y$1005="",Datos!Y77&gt;=Y$1005),OR(Y$1006="",Datos!Y77&lt;=Y$1006))),FALSE),OR(ISNUMBER(FIND(";"&amp;UPPER(TRIM(Datos!Y77&amp;""))&amp;"=",Y$1007)),ISNUMBER(FIND(";"&amp;UPPER(TRIM(Datos!Y77&amp;""))&amp;";",Y$1007))),OR(UPPER(TRIM(Datos!Y77&amp;""))="SÍ",UPPER(TRIM(Datos!Y77&amp;""))="SI",UPPER(TRIM(Datos!Y77&amp;""))="NO"),IF(ISNUMBER(Datos!Y77),AND(OR(Y$1005="",Datos!Y77&gt;=Y$1005),OR(Y$1006="",Datos!Y77&lt;=Y$1006)),FALSE),TRUE))))</f>
        <v>0.0</v>
      </c>
      <c r="Z77">
        <f>IF(Datos!Z77="",0,IF(AND(Z$1008&lt;&gt;"",Datos!Z77=Z$1008),0,IF(Z$1004=0,0,1-CHOOSE(Z$1004,IF(ISNUMBER(Datos!Z77),AND(OR(Z$1005="",Datos!Z77&gt;=Z$1005),OR(Z$1006="",Datos!Z77&lt;=Z$1006)),FALSE),IF(ISNUMBER(Datos!Z77),AND(Datos!Z77=INT(Datos!Z77),AND(OR(Z$1005="",Datos!Z77&gt;=Z$1005),OR(Z$1006="",Datos!Z77&lt;=Z$1006))),FALSE),OR(ISNUMBER(FIND(";"&amp;UPPER(TRIM(Datos!Z77&amp;""))&amp;"=",Z$1007)),ISNUMBER(FIND(";"&amp;UPPER(TRIM(Datos!Z77&amp;""))&amp;";",Z$1007))),OR(UPPER(TRIM(Datos!Z77&amp;""))="SÍ",UPPER(TRIM(Datos!Z77&amp;""))="SI",UPPER(TRIM(Datos!Z77&amp;""))="NO"),IF(ISNUMBER(Datos!Z77),AND(OR(Z$1005="",Datos!Z77&gt;=Z$1005),OR(Z$1006="",Datos!Z77&lt;=Z$1006)),FALSE),TRUE))))</f>
        <v>0.0</v>
      </c>
      <c r="AA77">
        <f>IF(Datos!AA77="",0,IF(AND(AA$1008&lt;&gt;"",Datos!AA77=AA$1008),0,IF(AA$1004=0,0,1-CHOOSE(AA$1004,IF(ISNUMBER(Datos!AA77),AND(OR(AA$1005="",Datos!AA77&gt;=AA$1005),OR(AA$1006="",Datos!AA77&lt;=AA$1006)),FALSE),IF(ISNUMBER(Datos!AA77),AND(Datos!AA77=INT(Datos!AA77),AND(OR(AA$1005="",Datos!AA77&gt;=AA$1005),OR(AA$1006="",Datos!AA77&lt;=AA$1006))),FALSE),OR(ISNUMBER(FIND(";"&amp;UPPER(TRIM(Datos!AA77&amp;""))&amp;"=",AA$1007)),ISNUMBER(FIND(";"&amp;UPPER(TRIM(Datos!AA77&amp;""))&amp;";",AA$1007))),OR(UPPER(TRIM(Datos!AA77&amp;""))="SÍ",UPPER(TRIM(Datos!AA77&amp;""))="SI",UPPER(TRIM(Datos!AA77&amp;""))="NO"),IF(ISNUMBER(Datos!AA77),AND(OR(AA$1005="",Datos!AA77&gt;=AA$1005),OR(AA$1006="",Datos!AA77&lt;=AA$1006)),FALSE),TRUE))))</f>
        <v>0.0</v>
      </c>
      <c r="AB77">
        <f>IF(Datos!AB77="",0,IF(AND(AB$1008&lt;&gt;"",Datos!AB77=AB$1008),0,IF(AB$1004=0,0,1-CHOOSE(AB$1004,IF(ISNUMBER(Datos!AB77),AND(OR(AB$1005="",Datos!AB77&gt;=AB$1005),OR(AB$1006="",Datos!AB77&lt;=AB$1006)),FALSE),IF(ISNUMBER(Datos!AB77),AND(Datos!AB77=INT(Datos!AB77),AND(OR(AB$1005="",Datos!AB77&gt;=AB$1005),OR(AB$1006="",Datos!AB77&lt;=AB$1006))),FALSE),OR(ISNUMBER(FIND(";"&amp;UPPER(TRIM(Datos!AB77&amp;""))&amp;"=",AB$1007)),ISNUMBER(FIND(";"&amp;UPPER(TRIM(Datos!AB77&amp;""))&amp;";",AB$1007))),OR(UPPER(TRIM(Datos!AB77&amp;""))="SÍ",UPPER(TRIM(Datos!AB77&amp;""))="SI",UPPER(TRIM(Datos!AB77&amp;""))="NO"),IF(ISNUMBER(Datos!AB77),AND(OR(AB$1005="",Datos!AB77&gt;=AB$1005),OR(AB$1006="",Datos!AB77&lt;=AB$1006)),FALSE),TRUE))))</f>
        <v>0.0</v>
      </c>
      <c r="AC77">
        <f>IF(Datos!AC77="",0,IF(AND(AC$1008&lt;&gt;"",Datos!AC77=AC$1008),0,IF(AC$1004=0,0,1-CHOOSE(AC$1004,IF(ISNUMBER(Datos!AC77),AND(OR(AC$1005="",Datos!AC77&gt;=AC$1005),OR(AC$1006="",Datos!AC77&lt;=AC$1006)),FALSE),IF(ISNUMBER(Datos!AC77),AND(Datos!AC77=INT(Datos!AC77),AND(OR(AC$1005="",Datos!AC77&gt;=AC$1005),OR(AC$1006="",Datos!AC77&lt;=AC$1006))),FALSE),OR(ISNUMBER(FIND(";"&amp;UPPER(TRIM(Datos!AC77&amp;""))&amp;"=",AC$1007)),ISNUMBER(FIND(";"&amp;UPPER(TRIM(Datos!AC77&amp;""))&amp;";",AC$1007))),OR(UPPER(TRIM(Datos!AC77&amp;""))="SÍ",UPPER(TRIM(Datos!AC77&amp;""))="SI",UPPER(TRIM(Datos!AC77&amp;""))="NO"),IF(ISNUMBER(Datos!AC77),AND(OR(AC$1005="",Datos!AC77&gt;=AC$1005),OR(AC$1006="",Datos!AC77&lt;=AC$1006)),FALSE),TRUE))))</f>
        <v>0.0</v>
      </c>
      <c r="AD77">
        <f>IF(Datos!AD77="",0,IF(AND(AD$1008&lt;&gt;"",Datos!AD77=AD$1008),0,IF(AD$1004=0,0,1-CHOOSE(AD$1004,IF(ISNUMBER(Datos!AD77),AND(OR(AD$1005="",Datos!AD77&gt;=AD$1005),OR(AD$1006="",Datos!AD77&lt;=AD$1006)),FALSE),IF(ISNUMBER(Datos!AD77),AND(Datos!AD77=INT(Datos!AD77),AND(OR(AD$1005="",Datos!AD77&gt;=AD$1005),OR(AD$1006="",Datos!AD77&lt;=AD$1006))),FALSE),OR(ISNUMBER(FIND(";"&amp;UPPER(TRIM(Datos!AD77&amp;""))&amp;"=",AD$1007)),ISNUMBER(FIND(";"&amp;UPPER(TRIM(Datos!AD77&amp;""))&amp;";",AD$1007))),OR(UPPER(TRIM(Datos!AD77&amp;""))="SÍ",UPPER(TRIM(Datos!AD77&amp;""))="SI",UPPER(TRIM(Datos!AD77&amp;""))="NO"),IF(ISNUMBER(Datos!AD77),AND(OR(AD$1005="",Datos!AD77&gt;=AD$1005),OR(AD$1006="",Datos!AD77&lt;=AD$1006)),FALSE),TRUE))))</f>
        <v>0.0</v>
      </c>
      <c r="AE77">
        <f>IF(Datos!AE77="",0,IF(AND(AE$1008&lt;&gt;"",Datos!AE77=AE$1008),0,IF(AE$1004=0,0,1-CHOOSE(AE$1004,IF(ISNUMBER(Datos!AE77),AND(OR(AE$1005="",Datos!AE77&gt;=AE$1005),OR(AE$1006="",Datos!AE77&lt;=AE$1006)),FALSE),IF(ISNUMBER(Datos!AE77),AND(Datos!AE77=INT(Datos!AE77),AND(OR(AE$1005="",Datos!AE77&gt;=AE$1005),OR(AE$1006="",Datos!AE77&lt;=AE$1006))),FALSE),OR(ISNUMBER(FIND(";"&amp;UPPER(TRIM(Datos!AE77&amp;""))&amp;"=",AE$1007)),ISNUMBER(FIND(";"&amp;UPPER(TRIM(Datos!AE77&amp;""))&amp;";",AE$1007))),OR(UPPER(TRIM(Datos!AE77&amp;""))="SÍ",UPPER(TRIM(Datos!AE77&amp;""))="SI",UPPER(TRIM(Datos!AE77&amp;""))="NO"),IF(ISNUMBER(Datos!AE77),AND(OR(AE$1005="",Datos!AE77&gt;=AE$1005),OR(AE$1006="",Datos!AE77&lt;=AE$1006)),FALSE),TRUE))))</f>
        <v>0.0</v>
      </c>
    </row>
    <row r="78" spans="2:31">
      <c r="B78">
        <f>IF(Datos!B78="",0,IF(AND(B$1008&lt;&gt;"",Datos!B78=B$1008),0,IF(B$1004=0,0,1-CHOOSE(B$1004,IF(ISNUMBER(Datos!B78),AND(OR(B$1005="",Datos!B78&gt;=B$1005),OR(B$1006="",Datos!B78&lt;=B$1006)),FALSE),IF(ISNUMBER(Datos!B78),AND(Datos!B78=INT(Datos!B78),AND(OR(B$1005="",Datos!B78&gt;=B$1005),OR(B$1006="",Datos!B78&lt;=B$1006))),FALSE),OR(ISNUMBER(FIND(";"&amp;UPPER(TRIM(Datos!B78&amp;""))&amp;"=",B$1007)),ISNUMBER(FIND(";"&amp;UPPER(TRIM(Datos!B78&amp;""))&amp;";",B$1007))),OR(UPPER(TRIM(Datos!B78&amp;""))="SÍ",UPPER(TRIM(Datos!B78&amp;""))="SI",UPPER(TRIM(Datos!B78&amp;""))="NO"),IF(ISNUMBER(Datos!B78),AND(OR(B$1005="",Datos!B78&gt;=B$1005),OR(B$1006="",Datos!B78&lt;=B$1006)),FALSE),TRUE))))</f>
        <v>0.0</v>
      </c>
      <c r="C78">
        <f>IF(Datos!C78="",0,IF(AND(C$1008&lt;&gt;"",Datos!C78=C$1008),0,IF(C$1004=0,0,1-CHOOSE(C$1004,IF(ISNUMBER(Datos!C78),AND(OR(C$1005="",Datos!C78&gt;=C$1005),OR(C$1006="",Datos!C78&lt;=C$1006)),FALSE),IF(ISNUMBER(Datos!C78),AND(Datos!C78=INT(Datos!C78),AND(OR(C$1005="",Datos!C78&gt;=C$1005),OR(C$1006="",Datos!C78&lt;=C$1006))),FALSE),OR(ISNUMBER(FIND(";"&amp;UPPER(TRIM(Datos!C78&amp;""))&amp;"=",C$1007)),ISNUMBER(FIND(";"&amp;UPPER(TRIM(Datos!C78&amp;""))&amp;";",C$1007))),OR(UPPER(TRIM(Datos!C78&amp;""))="SÍ",UPPER(TRIM(Datos!C78&amp;""))="SI",UPPER(TRIM(Datos!C78&amp;""))="NO"),IF(ISNUMBER(Datos!C78),AND(OR(C$1005="",Datos!C78&gt;=C$1005),OR(C$1006="",Datos!C78&lt;=C$1006)),FALSE),TRUE))))</f>
        <v>0.0</v>
      </c>
      <c r="D78">
        <f>IF(Datos!D78="",0,IF(AND(D$1008&lt;&gt;"",Datos!D78=D$1008),0,IF(D$1004=0,0,1-CHOOSE(D$1004,IF(ISNUMBER(Datos!D78),AND(OR(D$1005="",Datos!D78&gt;=D$1005),OR(D$1006="",Datos!D78&lt;=D$1006)),FALSE),IF(ISNUMBER(Datos!D78),AND(Datos!D78=INT(Datos!D78),AND(OR(D$1005="",Datos!D78&gt;=D$1005),OR(D$1006="",Datos!D78&lt;=D$1006))),FALSE),OR(ISNUMBER(FIND(";"&amp;UPPER(TRIM(Datos!D78&amp;""))&amp;"=",D$1007)),ISNUMBER(FIND(";"&amp;UPPER(TRIM(Datos!D78&amp;""))&amp;";",D$1007))),OR(UPPER(TRIM(Datos!D78&amp;""))="SÍ",UPPER(TRIM(Datos!D78&amp;""))="SI",UPPER(TRIM(Datos!D78&amp;""))="NO"),IF(ISNUMBER(Datos!D78),AND(OR(D$1005="",Datos!D78&gt;=D$1005),OR(D$1006="",Datos!D78&lt;=D$1006)),FALSE),TRUE))))</f>
        <v>0.0</v>
      </c>
      <c r="E78">
        <f>IF(Datos!E78="",0,IF(AND(E$1008&lt;&gt;"",Datos!E78=E$1008),0,IF(E$1004=0,0,1-CHOOSE(E$1004,IF(ISNUMBER(Datos!E78),AND(OR(E$1005="",Datos!E78&gt;=E$1005),OR(E$1006="",Datos!E78&lt;=E$1006)),FALSE),IF(ISNUMBER(Datos!E78),AND(Datos!E78=INT(Datos!E78),AND(OR(E$1005="",Datos!E78&gt;=E$1005),OR(E$1006="",Datos!E78&lt;=E$1006))),FALSE),OR(ISNUMBER(FIND(";"&amp;UPPER(TRIM(Datos!E78&amp;""))&amp;"=",E$1007)),ISNUMBER(FIND(";"&amp;UPPER(TRIM(Datos!E78&amp;""))&amp;";",E$1007))),OR(UPPER(TRIM(Datos!E78&amp;""))="SÍ",UPPER(TRIM(Datos!E78&amp;""))="SI",UPPER(TRIM(Datos!E78&amp;""))="NO"),IF(ISNUMBER(Datos!E78),AND(OR(E$1005="",Datos!E78&gt;=E$1005),OR(E$1006="",Datos!E78&lt;=E$1006)),FALSE),TRUE))))</f>
        <v>0.0</v>
      </c>
      <c r="F78">
        <f>IF(Datos!F78="",0,IF(AND(F$1008&lt;&gt;"",Datos!F78=F$1008),0,IF(F$1004=0,0,1-CHOOSE(F$1004,IF(ISNUMBER(Datos!F78),AND(OR(F$1005="",Datos!F78&gt;=F$1005),OR(F$1006="",Datos!F78&lt;=F$1006)),FALSE),IF(ISNUMBER(Datos!F78),AND(Datos!F78=INT(Datos!F78),AND(OR(F$1005="",Datos!F78&gt;=F$1005),OR(F$1006="",Datos!F78&lt;=F$1006))),FALSE),OR(ISNUMBER(FIND(";"&amp;UPPER(TRIM(Datos!F78&amp;""))&amp;"=",F$1007)),ISNUMBER(FIND(";"&amp;UPPER(TRIM(Datos!F78&amp;""))&amp;";",F$1007))),OR(UPPER(TRIM(Datos!F78&amp;""))="SÍ",UPPER(TRIM(Datos!F78&amp;""))="SI",UPPER(TRIM(Datos!F78&amp;""))="NO"),IF(ISNUMBER(Datos!F78),AND(OR(F$1005="",Datos!F78&gt;=F$1005),OR(F$1006="",Datos!F78&lt;=F$1006)),FALSE),TRUE))))</f>
        <v>0.0</v>
      </c>
      <c r="G78">
        <f>IF(Datos!G78="",0,IF(AND(G$1008&lt;&gt;"",Datos!G78=G$1008),0,IF(G$1004=0,0,1-CHOOSE(G$1004,IF(ISNUMBER(Datos!G78),AND(OR(G$1005="",Datos!G78&gt;=G$1005),OR(G$1006="",Datos!G78&lt;=G$1006)),FALSE),IF(ISNUMBER(Datos!G78),AND(Datos!G78=INT(Datos!G78),AND(OR(G$1005="",Datos!G78&gt;=G$1005),OR(G$1006="",Datos!G78&lt;=G$1006))),FALSE),OR(ISNUMBER(FIND(";"&amp;UPPER(TRIM(Datos!G78&amp;""))&amp;"=",G$1007)),ISNUMBER(FIND(";"&amp;UPPER(TRIM(Datos!G78&amp;""))&amp;";",G$1007))),OR(UPPER(TRIM(Datos!G78&amp;""))="SÍ",UPPER(TRIM(Datos!G78&amp;""))="SI",UPPER(TRIM(Datos!G78&amp;""))="NO"),IF(ISNUMBER(Datos!G78),AND(OR(G$1005="",Datos!G78&gt;=G$1005),OR(G$1006="",Datos!G78&lt;=G$1006)),FALSE),TRUE))))</f>
        <v>0.0</v>
      </c>
      <c r="H78">
        <f>IF(Datos!H78="",0,IF(AND(H$1008&lt;&gt;"",Datos!H78=H$1008),0,IF(H$1004=0,0,1-CHOOSE(H$1004,IF(ISNUMBER(Datos!H78),AND(OR(H$1005="",Datos!H78&gt;=H$1005),OR(H$1006="",Datos!H78&lt;=H$1006)),FALSE),IF(ISNUMBER(Datos!H78),AND(Datos!H78=INT(Datos!H78),AND(OR(H$1005="",Datos!H78&gt;=H$1005),OR(H$1006="",Datos!H78&lt;=H$1006))),FALSE),OR(ISNUMBER(FIND(";"&amp;UPPER(TRIM(Datos!H78&amp;""))&amp;"=",H$1007)),ISNUMBER(FIND(";"&amp;UPPER(TRIM(Datos!H78&amp;""))&amp;";",H$1007))),OR(UPPER(TRIM(Datos!H78&amp;""))="SÍ",UPPER(TRIM(Datos!H78&amp;""))="SI",UPPER(TRIM(Datos!H78&amp;""))="NO"),IF(ISNUMBER(Datos!H78),AND(OR(H$1005="",Datos!H78&gt;=H$1005),OR(H$1006="",Datos!H78&lt;=H$1006)),FALSE),TRUE))))</f>
        <v>0.0</v>
      </c>
      <c r="I78">
        <f>IF(Datos!I78="",0,IF(AND(I$1008&lt;&gt;"",Datos!I78=I$1008),0,IF(I$1004=0,0,1-CHOOSE(I$1004,IF(ISNUMBER(Datos!I78),AND(OR(I$1005="",Datos!I78&gt;=I$1005),OR(I$1006="",Datos!I78&lt;=I$1006)),FALSE),IF(ISNUMBER(Datos!I78),AND(Datos!I78=INT(Datos!I78),AND(OR(I$1005="",Datos!I78&gt;=I$1005),OR(I$1006="",Datos!I78&lt;=I$1006))),FALSE),OR(ISNUMBER(FIND(";"&amp;UPPER(TRIM(Datos!I78&amp;""))&amp;"=",I$1007)),ISNUMBER(FIND(";"&amp;UPPER(TRIM(Datos!I78&amp;""))&amp;";",I$1007))),OR(UPPER(TRIM(Datos!I78&amp;""))="SÍ",UPPER(TRIM(Datos!I78&amp;""))="SI",UPPER(TRIM(Datos!I78&amp;""))="NO"),IF(ISNUMBER(Datos!I78),AND(OR(I$1005="",Datos!I78&gt;=I$1005),OR(I$1006="",Datos!I78&lt;=I$1006)),FALSE),TRUE))))</f>
        <v>0.0</v>
      </c>
      <c r="J78">
        <f>IF(Datos!J78="",0,IF(AND(J$1008&lt;&gt;"",Datos!J78=J$1008),0,IF(J$1004=0,0,1-CHOOSE(J$1004,IF(ISNUMBER(Datos!J78),AND(OR(J$1005="",Datos!J78&gt;=J$1005),OR(J$1006="",Datos!J78&lt;=J$1006)),FALSE),IF(ISNUMBER(Datos!J78),AND(Datos!J78=INT(Datos!J78),AND(OR(J$1005="",Datos!J78&gt;=J$1005),OR(J$1006="",Datos!J78&lt;=J$1006))),FALSE),OR(ISNUMBER(FIND(";"&amp;UPPER(TRIM(Datos!J78&amp;""))&amp;"=",J$1007)),ISNUMBER(FIND(";"&amp;UPPER(TRIM(Datos!J78&amp;""))&amp;";",J$1007))),OR(UPPER(TRIM(Datos!J78&amp;""))="SÍ",UPPER(TRIM(Datos!J78&amp;""))="SI",UPPER(TRIM(Datos!J78&amp;""))="NO"),IF(ISNUMBER(Datos!J78),AND(OR(J$1005="",Datos!J78&gt;=J$1005),OR(J$1006="",Datos!J78&lt;=J$1006)),FALSE),TRUE))))</f>
        <v>0.0</v>
      </c>
      <c r="K78">
        <f>IF(Datos!K78="",0,IF(AND(K$1008&lt;&gt;"",Datos!K78=K$1008),0,IF(K$1004=0,0,1-CHOOSE(K$1004,IF(ISNUMBER(Datos!K78),AND(OR(K$1005="",Datos!K78&gt;=K$1005),OR(K$1006="",Datos!K78&lt;=K$1006)),FALSE),IF(ISNUMBER(Datos!K78),AND(Datos!K78=INT(Datos!K78),AND(OR(K$1005="",Datos!K78&gt;=K$1005),OR(K$1006="",Datos!K78&lt;=K$1006))),FALSE),OR(ISNUMBER(FIND(";"&amp;UPPER(TRIM(Datos!K78&amp;""))&amp;"=",K$1007)),ISNUMBER(FIND(";"&amp;UPPER(TRIM(Datos!K78&amp;""))&amp;";",K$1007))),OR(UPPER(TRIM(Datos!K78&amp;""))="SÍ",UPPER(TRIM(Datos!K78&amp;""))="SI",UPPER(TRIM(Datos!K78&amp;""))="NO"),IF(ISNUMBER(Datos!K78),AND(OR(K$1005="",Datos!K78&gt;=K$1005),OR(K$1006="",Datos!K78&lt;=K$1006)),FALSE),TRUE))))</f>
        <v>0.0</v>
      </c>
      <c r="L78">
        <f>IF(Datos!L78="",0,IF(AND(L$1008&lt;&gt;"",Datos!L78=L$1008),0,IF(L$1004=0,0,1-CHOOSE(L$1004,IF(ISNUMBER(Datos!L78),AND(OR(L$1005="",Datos!L78&gt;=L$1005),OR(L$1006="",Datos!L78&lt;=L$1006)),FALSE),IF(ISNUMBER(Datos!L78),AND(Datos!L78=INT(Datos!L78),AND(OR(L$1005="",Datos!L78&gt;=L$1005),OR(L$1006="",Datos!L78&lt;=L$1006))),FALSE),OR(ISNUMBER(FIND(";"&amp;UPPER(TRIM(Datos!L78&amp;""))&amp;"=",L$1007)),ISNUMBER(FIND(";"&amp;UPPER(TRIM(Datos!L78&amp;""))&amp;";",L$1007))),OR(UPPER(TRIM(Datos!L78&amp;""))="SÍ",UPPER(TRIM(Datos!L78&amp;""))="SI",UPPER(TRIM(Datos!L78&amp;""))="NO"),IF(ISNUMBER(Datos!L78),AND(OR(L$1005="",Datos!L78&gt;=L$1005),OR(L$1006="",Datos!L78&lt;=L$1006)),FALSE),TRUE))))</f>
        <v>0.0</v>
      </c>
      <c r="M78">
        <f>IF(Datos!M78="",0,IF(AND(M$1008&lt;&gt;"",Datos!M78=M$1008),0,IF(M$1004=0,0,1-CHOOSE(M$1004,IF(ISNUMBER(Datos!M78),AND(OR(M$1005="",Datos!M78&gt;=M$1005),OR(M$1006="",Datos!M78&lt;=M$1006)),FALSE),IF(ISNUMBER(Datos!M78),AND(Datos!M78=INT(Datos!M78),AND(OR(M$1005="",Datos!M78&gt;=M$1005),OR(M$1006="",Datos!M78&lt;=M$1006))),FALSE),OR(ISNUMBER(FIND(";"&amp;UPPER(TRIM(Datos!M78&amp;""))&amp;"=",M$1007)),ISNUMBER(FIND(";"&amp;UPPER(TRIM(Datos!M78&amp;""))&amp;";",M$1007))),OR(UPPER(TRIM(Datos!M78&amp;""))="SÍ",UPPER(TRIM(Datos!M78&amp;""))="SI",UPPER(TRIM(Datos!M78&amp;""))="NO"),IF(ISNUMBER(Datos!M78),AND(OR(M$1005="",Datos!M78&gt;=M$1005),OR(M$1006="",Datos!M78&lt;=M$1006)),FALSE),TRUE))))</f>
        <v>0.0</v>
      </c>
      <c r="N78">
        <f>IF(Datos!N78="",0,IF(AND(N$1008&lt;&gt;"",Datos!N78=N$1008),0,IF(N$1004=0,0,1-CHOOSE(N$1004,IF(ISNUMBER(Datos!N78),AND(OR(N$1005="",Datos!N78&gt;=N$1005),OR(N$1006="",Datos!N78&lt;=N$1006)),FALSE),IF(ISNUMBER(Datos!N78),AND(Datos!N78=INT(Datos!N78),AND(OR(N$1005="",Datos!N78&gt;=N$1005),OR(N$1006="",Datos!N78&lt;=N$1006))),FALSE),OR(ISNUMBER(FIND(";"&amp;UPPER(TRIM(Datos!N78&amp;""))&amp;"=",N$1007)),ISNUMBER(FIND(";"&amp;UPPER(TRIM(Datos!N78&amp;""))&amp;";",N$1007))),OR(UPPER(TRIM(Datos!N78&amp;""))="SÍ",UPPER(TRIM(Datos!N78&amp;""))="SI",UPPER(TRIM(Datos!N78&amp;""))="NO"),IF(ISNUMBER(Datos!N78),AND(OR(N$1005="",Datos!N78&gt;=N$1005),OR(N$1006="",Datos!N78&lt;=N$1006)),FALSE),TRUE))))</f>
        <v>0.0</v>
      </c>
      <c r="O78">
        <f>IF(Datos!O78="",0,IF(AND(O$1008&lt;&gt;"",Datos!O78=O$1008),0,IF(O$1004=0,0,1-CHOOSE(O$1004,IF(ISNUMBER(Datos!O78),AND(OR(O$1005="",Datos!O78&gt;=O$1005),OR(O$1006="",Datos!O78&lt;=O$1006)),FALSE),IF(ISNUMBER(Datos!O78),AND(Datos!O78=INT(Datos!O78),AND(OR(O$1005="",Datos!O78&gt;=O$1005),OR(O$1006="",Datos!O78&lt;=O$1006))),FALSE),OR(ISNUMBER(FIND(";"&amp;UPPER(TRIM(Datos!O78&amp;""))&amp;"=",O$1007)),ISNUMBER(FIND(";"&amp;UPPER(TRIM(Datos!O78&amp;""))&amp;";",O$1007))),OR(UPPER(TRIM(Datos!O78&amp;""))="SÍ",UPPER(TRIM(Datos!O78&amp;""))="SI",UPPER(TRIM(Datos!O78&amp;""))="NO"),IF(ISNUMBER(Datos!O78),AND(OR(O$1005="",Datos!O78&gt;=O$1005),OR(O$1006="",Datos!O78&lt;=O$1006)),FALSE),TRUE))))</f>
        <v>0.0</v>
      </c>
      <c r="P78">
        <f>IF(Datos!P78="",0,IF(AND(P$1008&lt;&gt;"",Datos!P78=P$1008),0,IF(P$1004=0,0,1-CHOOSE(P$1004,IF(ISNUMBER(Datos!P78),AND(OR(P$1005="",Datos!P78&gt;=P$1005),OR(P$1006="",Datos!P78&lt;=P$1006)),FALSE),IF(ISNUMBER(Datos!P78),AND(Datos!P78=INT(Datos!P78),AND(OR(P$1005="",Datos!P78&gt;=P$1005),OR(P$1006="",Datos!P78&lt;=P$1006))),FALSE),OR(ISNUMBER(FIND(";"&amp;UPPER(TRIM(Datos!P78&amp;""))&amp;"=",P$1007)),ISNUMBER(FIND(";"&amp;UPPER(TRIM(Datos!P78&amp;""))&amp;";",P$1007))),OR(UPPER(TRIM(Datos!P78&amp;""))="SÍ",UPPER(TRIM(Datos!P78&amp;""))="SI",UPPER(TRIM(Datos!P78&amp;""))="NO"),IF(ISNUMBER(Datos!P78),AND(OR(P$1005="",Datos!P78&gt;=P$1005),OR(P$1006="",Datos!P78&lt;=P$1006)),FALSE),TRUE))))</f>
        <v>0.0</v>
      </c>
      <c r="Q78">
        <f>IF(Datos!Q78="",0,IF(AND(Q$1008&lt;&gt;"",Datos!Q78=Q$1008),0,IF(Q$1004=0,0,1-CHOOSE(Q$1004,IF(ISNUMBER(Datos!Q78),AND(OR(Q$1005="",Datos!Q78&gt;=Q$1005),OR(Q$1006="",Datos!Q78&lt;=Q$1006)),FALSE),IF(ISNUMBER(Datos!Q78),AND(Datos!Q78=INT(Datos!Q78),AND(OR(Q$1005="",Datos!Q78&gt;=Q$1005),OR(Q$1006="",Datos!Q78&lt;=Q$1006))),FALSE),OR(ISNUMBER(FIND(";"&amp;UPPER(TRIM(Datos!Q78&amp;""))&amp;"=",Q$1007)),ISNUMBER(FIND(";"&amp;UPPER(TRIM(Datos!Q78&amp;""))&amp;";",Q$1007))),OR(UPPER(TRIM(Datos!Q78&amp;""))="SÍ",UPPER(TRIM(Datos!Q78&amp;""))="SI",UPPER(TRIM(Datos!Q78&amp;""))="NO"),IF(ISNUMBER(Datos!Q78),AND(OR(Q$1005="",Datos!Q78&gt;=Q$1005),OR(Q$1006="",Datos!Q78&lt;=Q$1006)),FALSE),TRUE))))</f>
        <v>0.0</v>
      </c>
      <c r="R78">
        <f>IF(Datos!R78="",0,IF(AND(R$1008&lt;&gt;"",Datos!R78=R$1008),0,IF(R$1004=0,0,1-CHOOSE(R$1004,IF(ISNUMBER(Datos!R78),AND(OR(R$1005="",Datos!R78&gt;=R$1005),OR(R$1006="",Datos!R78&lt;=R$1006)),FALSE),IF(ISNUMBER(Datos!R78),AND(Datos!R78=INT(Datos!R78),AND(OR(R$1005="",Datos!R78&gt;=R$1005),OR(R$1006="",Datos!R78&lt;=R$1006))),FALSE),OR(ISNUMBER(FIND(";"&amp;UPPER(TRIM(Datos!R78&amp;""))&amp;"=",R$1007)),ISNUMBER(FIND(";"&amp;UPPER(TRIM(Datos!R78&amp;""))&amp;";",R$1007))),OR(UPPER(TRIM(Datos!R78&amp;""))="SÍ",UPPER(TRIM(Datos!R78&amp;""))="SI",UPPER(TRIM(Datos!R78&amp;""))="NO"),IF(ISNUMBER(Datos!R78),AND(OR(R$1005="",Datos!R78&gt;=R$1005),OR(R$1006="",Datos!R78&lt;=R$1006)),FALSE),TRUE))))</f>
        <v>0.0</v>
      </c>
      <c r="S78">
        <f>IF(Datos!S78="",0,IF(AND(S$1008&lt;&gt;"",Datos!S78=S$1008),0,IF(S$1004=0,0,1-CHOOSE(S$1004,IF(ISNUMBER(Datos!S78),AND(OR(S$1005="",Datos!S78&gt;=S$1005),OR(S$1006="",Datos!S78&lt;=S$1006)),FALSE),IF(ISNUMBER(Datos!S78),AND(Datos!S78=INT(Datos!S78),AND(OR(S$1005="",Datos!S78&gt;=S$1005),OR(S$1006="",Datos!S78&lt;=S$1006))),FALSE),OR(ISNUMBER(FIND(";"&amp;UPPER(TRIM(Datos!S78&amp;""))&amp;"=",S$1007)),ISNUMBER(FIND(";"&amp;UPPER(TRIM(Datos!S78&amp;""))&amp;";",S$1007))),OR(UPPER(TRIM(Datos!S78&amp;""))="SÍ",UPPER(TRIM(Datos!S78&amp;""))="SI",UPPER(TRIM(Datos!S78&amp;""))="NO"),IF(ISNUMBER(Datos!S78),AND(OR(S$1005="",Datos!S78&gt;=S$1005),OR(S$1006="",Datos!S78&lt;=S$1006)),FALSE),TRUE))))</f>
        <v>0.0</v>
      </c>
      <c r="T78">
        <f>IF(Datos!T78="",0,IF(AND(T$1008&lt;&gt;"",Datos!T78=T$1008),0,IF(T$1004=0,0,1-CHOOSE(T$1004,IF(ISNUMBER(Datos!T78),AND(OR(T$1005="",Datos!T78&gt;=T$1005),OR(T$1006="",Datos!T78&lt;=T$1006)),FALSE),IF(ISNUMBER(Datos!T78),AND(Datos!T78=INT(Datos!T78),AND(OR(T$1005="",Datos!T78&gt;=T$1005),OR(T$1006="",Datos!T78&lt;=T$1006))),FALSE),OR(ISNUMBER(FIND(";"&amp;UPPER(TRIM(Datos!T78&amp;""))&amp;"=",T$1007)),ISNUMBER(FIND(";"&amp;UPPER(TRIM(Datos!T78&amp;""))&amp;";",T$1007))),OR(UPPER(TRIM(Datos!T78&amp;""))="SÍ",UPPER(TRIM(Datos!T78&amp;""))="SI",UPPER(TRIM(Datos!T78&amp;""))="NO"),IF(ISNUMBER(Datos!T78),AND(OR(T$1005="",Datos!T78&gt;=T$1005),OR(T$1006="",Datos!T78&lt;=T$1006)),FALSE),TRUE))))</f>
        <v>0.0</v>
      </c>
      <c r="U78">
        <f>IF(Datos!U78="",0,IF(AND(U$1008&lt;&gt;"",Datos!U78=U$1008),0,IF(U$1004=0,0,1-CHOOSE(U$1004,IF(ISNUMBER(Datos!U78),AND(OR(U$1005="",Datos!U78&gt;=U$1005),OR(U$1006="",Datos!U78&lt;=U$1006)),FALSE),IF(ISNUMBER(Datos!U78),AND(Datos!U78=INT(Datos!U78),AND(OR(U$1005="",Datos!U78&gt;=U$1005),OR(U$1006="",Datos!U78&lt;=U$1006))),FALSE),OR(ISNUMBER(FIND(";"&amp;UPPER(TRIM(Datos!U78&amp;""))&amp;"=",U$1007)),ISNUMBER(FIND(";"&amp;UPPER(TRIM(Datos!U78&amp;""))&amp;";",U$1007))),OR(UPPER(TRIM(Datos!U78&amp;""))="SÍ",UPPER(TRIM(Datos!U78&amp;""))="SI",UPPER(TRIM(Datos!U78&amp;""))="NO"),IF(ISNUMBER(Datos!U78),AND(OR(U$1005="",Datos!U78&gt;=U$1005),OR(U$1006="",Datos!U78&lt;=U$1006)),FALSE),TRUE))))</f>
        <v>0.0</v>
      </c>
      <c r="V78">
        <f>IF(Datos!V78="",0,IF(AND(V$1008&lt;&gt;"",Datos!V78=V$1008),0,IF(V$1004=0,0,1-CHOOSE(V$1004,IF(ISNUMBER(Datos!V78),AND(OR(V$1005="",Datos!V78&gt;=V$1005),OR(V$1006="",Datos!V78&lt;=V$1006)),FALSE),IF(ISNUMBER(Datos!V78),AND(Datos!V78=INT(Datos!V78),AND(OR(V$1005="",Datos!V78&gt;=V$1005),OR(V$1006="",Datos!V78&lt;=V$1006))),FALSE),OR(ISNUMBER(FIND(";"&amp;UPPER(TRIM(Datos!V78&amp;""))&amp;"=",V$1007)),ISNUMBER(FIND(";"&amp;UPPER(TRIM(Datos!V78&amp;""))&amp;";",V$1007))),OR(UPPER(TRIM(Datos!V78&amp;""))="SÍ",UPPER(TRIM(Datos!V78&amp;""))="SI",UPPER(TRIM(Datos!V78&amp;""))="NO"),IF(ISNUMBER(Datos!V78),AND(OR(V$1005="",Datos!V78&gt;=V$1005),OR(V$1006="",Datos!V78&lt;=V$1006)),FALSE),TRUE))))</f>
        <v>0.0</v>
      </c>
      <c r="W78">
        <f>IF(Datos!W78="",0,IF(AND(W$1008&lt;&gt;"",Datos!W78=W$1008),0,IF(W$1004=0,0,1-CHOOSE(W$1004,IF(ISNUMBER(Datos!W78),AND(OR(W$1005="",Datos!W78&gt;=W$1005),OR(W$1006="",Datos!W78&lt;=W$1006)),FALSE),IF(ISNUMBER(Datos!W78),AND(Datos!W78=INT(Datos!W78),AND(OR(W$1005="",Datos!W78&gt;=W$1005),OR(W$1006="",Datos!W78&lt;=W$1006))),FALSE),OR(ISNUMBER(FIND(";"&amp;UPPER(TRIM(Datos!W78&amp;""))&amp;"=",W$1007)),ISNUMBER(FIND(";"&amp;UPPER(TRIM(Datos!W78&amp;""))&amp;";",W$1007))),OR(UPPER(TRIM(Datos!W78&amp;""))="SÍ",UPPER(TRIM(Datos!W78&amp;""))="SI",UPPER(TRIM(Datos!W78&amp;""))="NO"),IF(ISNUMBER(Datos!W78),AND(OR(W$1005="",Datos!W78&gt;=W$1005),OR(W$1006="",Datos!W78&lt;=W$1006)),FALSE),TRUE))))</f>
        <v>0.0</v>
      </c>
      <c r="X78">
        <f>IF(Datos!X78="",0,IF(AND(X$1008&lt;&gt;"",Datos!X78=X$1008),0,IF(X$1004=0,0,1-CHOOSE(X$1004,IF(ISNUMBER(Datos!X78),AND(OR(X$1005="",Datos!X78&gt;=X$1005),OR(X$1006="",Datos!X78&lt;=X$1006)),FALSE),IF(ISNUMBER(Datos!X78),AND(Datos!X78=INT(Datos!X78),AND(OR(X$1005="",Datos!X78&gt;=X$1005),OR(X$1006="",Datos!X78&lt;=X$1006))),FALSE),OR(ISNUMBER(FIND(";"&amp;UPPER(TRIM(Datos!X78&amp;""))&amp;"=",X$1007)),ISNUMBER(FIND(";"&amp;UPPER(TRIM(Datos!X78&amp;""))&amp;";",X$1007))),OR(UPPER(TRIM(Datos!X78&amp;""))="SÍ",UPPER(TRIM(Datos!X78&amp;""))="SI",UPPER(TRIM(Datos!X78&amp;""))="NO"),IF(ISNUMBER(Datos!X78),AND(OR(X$1005="",Datos!X78&gt;=X$1005),OR(X$1006="",Datos!X78&lt;=X$1006)),FALSE),TRUE))))</f>
        <v>0.0</v>
      </c>
      <c r="Y78">
        <f>IF(Datos!Y78="",0,IF(AND(Y$1008&lt;&gt;"",Datos!Y78=Y$1008),0,IF(Y$1004=0,0,1-CHOOSE(Y$1004,IF(ISNUMBER(Datos!Y78),AND(OR(Y$1005="",Datos!Y78&gt;=Y$1005),OR(Y$1006="",Datos!Y78&lt;=Y$1006)),FALSE),IF(ISNUMBER(Datos!Y78),AND(Datos!Y78=INT(Datos!Y78),AND(OR(Y$1005="",Datos!Y78&gt;=Y$1005),OR(Y$1006="",Datos!Y78&lt;=Y$1006))),FALSE),OR(ISNUMBER(FIND(";"&amp;UPPER(TRIM(Datos!Y78&amp;""))&amp;"=",Y$1007)),ISNUMBER(FIND(";"&amp;UPPER(TRIM(Datos!Y78&amp;""))&amp;";",Y$1007))),OR(UPPER(TRIM(Datos!Y78&amp;""))="SÍ",UPPER(TRIM(Datos!Y78&amp;""))="SI",UPPER(TRIM(Datos!Y78&amp;""))="NO"),IF(ISNUMBER(Datos!Y78),AND(OR(Y$1005="",Datos!Y78&gt;=Y$1005),OR(Y$1006="",Datos!Y78&lt;=Y$1006)),FALSE),TRUE))))</f>
        <v>0.0</v>
      </c>
      <c r="Z78">
        <f>IF(Datos!Z78="",0,IF(AND(Z$1008&lt;&gt;"",Datos!Z78=Z$1008),0,IF(Z$1004=0,0,1-CHOOSE(Z$1004,IF(ISNUMBER(Datos!Z78),AND(OR(Z$1005="",Datos!Z78&gt;=Z$1005),OR(Z$1006="",Datos!Z78&lt;=Z$1006)),FALSE),IF(ISNUMBER(Datos!Z78),AND(Datos!Z78=INT(Datos!Z78),AND(OR(Z$1005="",Datos!Z78&gt;=Z$1005),OR(Z$1006="",Datos!Z78&lt;=Z$1006))),FALSE),OR(ISNUMBER(FIND(";"&amp;UPPER(TRIM(Datos!Z78&amp;""))&amp;"=",Z$1007)),ISNUMBER(FIND(";"&amp;UPPER(TRIM(Datos!Z78&amp;""))&amp;";",Z$1007))),OR(UPPER(TRIM(Datos!Z78&amp;""))="SÍ",UPPER(TRIM(Datos!Z78&amp;""))="SI",UPPER(TRIM(Datos!Z78&amp;""))="NO"),IF(ISNUMBER(Datos!Z78),AND(OR(Z$1005="",Datos!Z78&gt;=Z$1005),OR(Z$1006="",Datos!Z78&lt;=Z$1006)),FALSE),TRUE))))</f>
        <v>0.0</v>
      </c>
      <c r="AA78">
        <f>IF(Datos!AA78="",0,IF(AND(AA$1008&lt;&gt;"",Datos!AA78=AA$1008),0,IF(AA$1004=0,0,1-CHOOSE(AA$1004,IF(ISNUMBER(Datos!AA78),AND(OR(AA$1005="",Datos!AA78&gt;=AA$1005),OR(AA$1006="",Datos!AA78&lt;=AA$1006)),FALSE),IF(ISNUMBER(Datos!AA78),AND(Datos!AA78=INT(Datos!AA78),AND(OR(AA$1005="",Datos!AA78&gt;=AA$1005),OR(AA$1006="",Datos!AA78&lt;=AA$1006))),FALSE),OR(ISNUMBER(FIND(";"&amp;UPPER(TRIM(Datos!AA78&amp;""))&amp;"=",AA$1007)),ISNUMBER(FIND(";"&amp;UPPER(TRIM(Datos!AA78&amp;""))&amp;";",AA$1007))),OR(UPPER(TRIM(Datos!AA78&amp;""))="SÍ",UPPER(TRIM(Datos!AA78&amp;""))="SI",UPPER(TRIM(Datos!AA78&amp;""))="NO"),IF(ISNUMBER(Datos!AA78),AND(OR(AA$1005="",Datos!AA78&gt;=AA$1005),OR(AA$1006="",Datos!AA78&lt;=AA$1006)),FALSE),TRUE))))</f>
        <v>0.0</v>
      </c>
      <c r="AB78">
        <f>IF(Datos!AB78="",0,IF(AND(AB$1008&lt;&gt;"",Datos!AB78=AB$1008),0,IF(AB$1004=0,0,1-CHOOSE(AB$1004,IF(ISNUMBER(Datos!AB78),AND(OR(AB$1005="",Datos!AB78&gt;=AB$1005),OR(AB$1006="",Datos!AB78&lt;=AB$1006)),FALSE),IF(ISNUMBER(Datos!AB78),AND(Datos!AB78=INT(Datos!AB78),AND(OR(AB$1005="",Datos!AB78&gt;=AB$1005),OR(AB$1006="",Datos!AB78&lt;=AB$1006))),FALSE),OR(ISNUMBER(FIND(";"&amp;UPPER(TRIM(Datos!AB78&amp;""))&amp;"=",AB$1007)),ISNUMBER(FIND(";"&amp;UPPER(TRIM(Datos!AB78&amp;""))&amp;";",AB$1007))),OR(UPPER(TRIM(Datos!AB78&amp;""))="SÍ",UPPER(TRIM(Datos!AB78&amp;""))="SI",UPPER(TRIM(Datos!AB78&amp;""))="NO"),IF(ISNUMBER(Datos!AB78),AND(OR(AB$1005="",Datos!AB78&gt;=AB$1005),OR(AB$1006="",Datos!AB78&lt;=AB$1006)),FALSE),TRUE))))</f>
        <v>0.0</v>
      </c>
      <c r="AC78">
        <f>IF(Datos!AC78="",0,IF(AND(AC$1008&lt;&gt;"",Datos!AC78=AC$1008),0,IF(AC$1004=0,0,1-CHOOSE(AC$1004,IF(ISNUMBER(Datos!AC78),AND(OR(AC$1005="",Datos!AC78&gt;=AC$1005),OR(AC$1006="",Datos!AC78&lt;=AC$1006)),FALSE),IF(ISNUMBER(Datos!AC78),AND(Datos!AC78=INT(Datos!AC78),AND(OR(AC$1005="",Datos!AC78&gt;=AC$1005),OR(AC$1006="",Datos!AC78&lt;=AC$1006))),FALSE),OR(ISNUMBER(FIND(";"&amp;UPPER(TRIM(Datos!AC78&amp;""))&amp;"=",AC$1007)),ISNUMBER(FIND(";"&amp;UPPER(TRIM(Datos!AC78&amp;""))&amp;";",AC$1007))),OR(UPPER(TRIM(Datos!AC78&amp;""))="SÍ",UPPER(TRIM(Datos!AC78&amp;""))="SI",UPPER(TRIM(Datos!AC78&amp;""))="NO"),IF(ISNUMBER(Datos!AC78),AND(OR(AC$1005="",Datos!AC78&gt;=AC$1005),OR(AC$1006="",Datos!AC78&lt;=AC$1006)),FALSE),TRUE))))</f>
        <v>0.0</v>
      </c>
      <c r="AD78">
        <f>IF(Datos!AD78="",0,IF(AND(AD$1008&lt;&gt;"",Datos!AD78=AD$1008),0,IF(AD$1004=0,0,1-CHOOSE(AD$1004,IF(ISNUMBER(Datos!AD78),AND(OR(AD$1005="",Datos!AD78&gt;=AD$1005),OR(AD$1006="",Datos!AD78&lt;=AD$1006)),FALSE),IF(ISNUMBER(Datos!AD78),AND(Datos!AD78=INT(Datos!AD78),AND(OR(AD$1005="",Datos!AD78&gt;=AD$1005),OR(AD$1006="",Datos!AD78&lt;=AD$1006))),FALSE),OR(ISNUMBER(FIND(";"&amp;UPPER(TRIM(Datos!AD78&amp;""))&amp;"=",AD$1007)),ISNUMBER(FIND(";"&amp;UPPER(TRIM(Datos!AD78&amp;""))&amp;";",AD$1007))),OR(UPPER(TRIM(Datos!AD78&amp;""))="SÍ",UPPER(TRIM(Datos!AD78&amp;""))="SI",UPPER(TRIM(Datos!AD78&amp;""))="NO"),IF(ISNUMBER(Datos!AD78),AND(OR(AD$1005="",Datos!AD78&gt;=AD$1005),OR(AD$1006="",Datos!AD78&lt;=AD$1006)),FALSE),TRUE))))</f>
        <v>0.0</v>
      </c>
      <c r="AE78">
        <f>IF(Datos!AE78="",0,IF(AND(AE$1008&lt;&gt;"",Datos!AE78=AE$1008),0,IF(AE$1004=0,0,1-CHOOSE(AE$1004,IF(ISNUMBER(Datos!AE78),AND(OR(AE$1005="",Datos!AE78&gt;=AE$1005),OR(AE$1006="",Datos!AE78&lt;=AE$1006)),FALSE),IF(ISNUMBER(Datos!AE78),AND(Datos!AE78=INT(Datos!AE78),AND(OR(AE$1005="",Datos!AE78&gt;=AE$1005),OR(AE$1006="",Datos!AE78&lt;=AE$1006))),FALSE),OR(ISNUMBER(FIND(";"&amp;UPPER(TRIM(Datos!AE78&amp;""))&amp;"=",AE$1007)),ISNUMBER(FIND(";"&amp;UPPER(TRIM(Datos!AE78&amp;""))&amp;";",AE$1007))),OR(UPPER(TRIM(Datos!AE78&amp;""))="SÍ",UPPER(TRIM(Datos!AE78&amp;""))="SI",UPPER(TRIM(Datos!AE78&amp;""))="NO"),IF(ISNUMBER(Datos!AE78),AND(OR(AE$1005="",Datos!AE78&gt;=AE$1005),OR(AE$1006="",Datos!AE78&lt;=AE$1006)),FALSE),TRUE))))</f>
        <v>0.0</v>
      </c>
    </row>
    <row r="79" spans="2:31">
      <c r="B79">
        <f>IF(Datos!B79="",0,IF(AND(B$1008&lt;&gt;"",Datos!B79=B$1008),0,IF(B$1004=0,0,1-CHOOSE(B$1004,IF(ISNUMBER(Datos!B79),AND(OR(B$1005="",Datos!B79&gt;=B$1005),OR(B$1006="",Datos!B79&lt;=B$1006)),FALSE),IF(ISNUMBER(Datos!B79),AND(Datos!B79=INT(Datos!B79),AND(OR(B$1005="",Datos!B79&gt;=B$1005),OR(B$1006="",Datos!B79&lt;=B$1006))),FALSE),OR(ISNUMBER(FIND(";"&amp;UPPER(TRIM(Datos!B79&amp;""))&amp;"=",B$1007)),ISNUMBER(FIND(";"&amp;UPPER(TRIM(Datos!B79&amp;""))&amp;";",B$1007))),OR(UPPER(TRIM(Datos!B79&amp;""))="SÍ",UPPER(TRIM(Datos!B79&amp;""))="SI",UPPER(TRIM(Datos!B79&amp;""))="NO"),IF(ISNUMBER(Datos!B79),AND(OR(B$1005="",Datos!B79&gt;=B$1005),OR(B$1006="",Datos!B79&lt;=B$1006)),FALSE),TRUE))))</f>
        <v>0.0</v>
      </c>
      <c r="C79">
        <f>IF(Datos!C79="",0,IF(AND(C$1008&lt;&gt;"",Datos!C79=C$1008),0,IF(C$1004=0,0,1-CHOOSE(C$1004,IF(ISNUMBER(Datos!C79),AND(OR(C$1005="",Datos!C79&gt;=C$1005),OR(C$1006="",Datos!C79&lt;=C$1006)),FALSE),IF(ISNUMBER(Datos!C79),AND(Datos!C79=INT(Datos!C79),AND(OR(C$1005="",Datos!C79&gt;=C$1005),OR(C$1006="",Datos!C79&lt;=C$1006))),FALSE),OR(ISNUMBER(FIND(";"&amp;UPPER(TRIM(Datos!C79&amp;""))&amp;"=",C$1007)),ISNUMBER(FIND(";"&amp;UPPER(TRIM(Datos!C79&amp;""))&amp;";",C$1007))),OR(UPPER(TRIM(Datos!C79&amp;""))="SÍ",UPPER(TRIM(Datos!C79&amp;""))="SI",UPPER(TRIM(Datos!C79&amp;""))="NO"),IF(ISNUMBER(Datos!C79),AND(OR(C$1005="",Datos!C79&gt;=C$1005),OR(C$1006="",Datos!C79&lt;=C$1006)),FALSE),TRUE))))</f>
        <v>0.0</v>
      </c>
      <c r="D79">
        <f>IF(Datos!D79="",0,IF(AND(D$1008&lt;&gt;"",Datos!D79=D$1008),0,IF(D$1004=0,0,1-CHOOSE(D$1004,IF(ISNUMBER(Datos!D79),AND(OR(D$1005="",Datos!D79&gt;=D$1005),OR(D$1006="",Datos!D79&lt;=D$1006)),FALSE),IF(ISNUMBER(Datos!D79),AND(Datos!D79=INT(Datos!D79),AND(OR(D$1005="",Datos!D79&gt;=D$1005),OR(D$1006="",Datos!D79&lt;=D$1006))),FALSE),OR(ISNUMBER(FIND(";"&amp;UPPER(TRIM(Datos!D79&amp;""))&amp;"=",D$1007)),ISNUMBER(FIND(";"&amp;UPPER(TRIM(Datos!D79&amp;""))&amp;";",D$1007))),OR(UPPER(TRIM(Datos!D79&amp;""))="SÍ",UPPER(TRIM(Datos!D79&amp;""))="SI",UPPER(TRIM(Datos!D79&amp;""))="NO"),IF(ISNUMBER(Datos!D79),AND(OR(D$1005="",Datos!D79&gt;=D$1005),OR(D$1006="",Datos!D79&lt;=D$1006)),FALSE),TRUE))))</f>
        <v>0.0</v>
      </c>
      <c r="E79">
        <f>IF(Datos!E79="",0,IF(AND(E$1008&lt;&gt;"",Datos!E79=E$1008),0,IF(E$1004=0,0,1-CHOOSE(E$1004,IF(ISNUMBER(Datos!E79),AND(OR(E$1005="",Datos!E79&gt;=E$1005),OR(E$1006="",Datos!E79&lt;=E$1006)),FALSE),IF(ISNUMBER(Datos!E79),AND(Datos!E79=INT(Datos!E79),AND(OR(E$1005="",Datos!E79&gt;=E$1005),OR(E$1006="",Datos!E79&lt;=E$1006))),FALSE),OR(ISNUMBER(FIND(";"&amp;UPPER(TRIM(Datos!E79&amp;""))&amp;"=",E$1007)),ISNUMBER(FIND(";"&amp;UPPER(TRIM(Datos!E79&amp;""))&amp;";",E$1007))),OR(UPPER(TRIM(Datos!E79&amp;""))="SÍ",UPPER(TRIM(Datos!E79&amp;""))="SI",UPPER(TRIM(Datos!E79&amp;""))="NO"),IF(ISNUMBER(Datos!E79),AND(OR(E$1005="",Datos!E79&gt;=E$1005),OR(E$1006="",Datos!E79&lt;=E$1006)),FALSE),TRUE))))</f>
        <v>0.0</v>
      </c>
      <c r="F79">
        <f>IF(Datos!F79="",0,IF(AND(F$1008&lt;&gt;"",Datos!F79=F$1008),0,IF(F$1004=0,0,1-CHOOSE(F$1004,IF(ISNUMBER(Datos!F79),AND(OR(F$1005="",Datos!F79&gt;=F$1005),OR(F$1006="",Datos!F79&lt;=F$1006)),FALSE),IF(ISNUMBER(Datos!F79),AND(Datos!F79=INT(Datos!F79),AND(OR(F$1005="",Datos!F79&gt;=F$1005),OR(F$1006="",Datos!F79&lt;=F$1006))),FALSE),OR(ISNUMBER(FIND(";"&amp;UPPER(TRIM(Datos!F79&amp;""))&amp;"=",F$1007)),ISNUMBER(FIND(";"&amp;UPPER(TRIM(Datos!F79&amp;""))&amp;";",F$1007))),OR(UPPER(TRIM(Datos!F79&amp;""))="SÍ",UPPER(TRIM(Datos!F79&amp;""))="SI",UPPER(TRIM(Datos!F79&amp;""))="NO"),IF(ISNUMBER(Datos!F79),AND(OR(F$1005="",Datos!F79&gt;=F$1005),OR(F$1006="",Datos!F79&lt;=F$1006)),FALSE),TRUE))))</f>
        <v>0.0</v>
      </c>
      <c r="G79">
        <f>IF(Datos!G79="",0,IF(AND(G$1008&lt;&gt;"",Datos!G79=G$1008),0,IF(G$1004=0,0,1-CHOOSE(G$1004,IF(ISNUMBER(Datos!G79),AND(OR(G$1005="",Datos!G79&gt;=G$1005),OR(G$1006="",Datos!G79&lt;=G$1006)),FALSE),IF(ISNUMBER(Datos!G79),AND(Datos!G79=INT(Datos!G79),AND(OR(G$1005="",Datos!G79&gt;=G$1005),OR(G$1006="",Datos!G79&lt;=G$1006))),FALSE),OR(ISNUMBER(FIND(";"&amp;UPPER(TRIM(Datos!G79&amp;""))&amp;"=",G$1007)),ISNUMBER(FIND(";"&amp;UPPER(TRIM(Datos!G79&amp;""))&amp;";",G$1007))),OR(UPPER(TRIM(Datos!G79&amp;""))="SÍ",UPPER(TRIM(Datos!G79&amp;""))="SI",UPPER(TRIM(Datos!G79&amp;""))="NO"),IF(ISNUMBER(Datos!G79),AND(OR(G$1005="",Datos!G79&gt;=G$1005),OR(G$1006="",Datos!G79&lt;=G$1006)),FALSE),TRUE))))</f>
        <v>0.0</v>
      </c>
      <c r="H79">
        <f>IF(Datos!H79="",0,IF(AND(H$1008&lt;&gt;"",Datos!H79=H$1008),0,IF(H$1004=0,0,1-CHOOSE(H$1004,IF(ISNUMBER(Datos!H79),AND(OR(H$1005="",Datos!H79&gt;=H$1005),OR(H$1006="",Datos!H79&lt;=H$1006)),FALSE),IF(ISNUMBER(Datos!H79),AND(Datos!H79=INT(Datos!H79),AND(OR(H$1005="",Datos!H79&gt;=H$1005),OR(H$1006="",Datos!H79&lt;=H$1006))),FALSE),OR(ISNUMBER(FIND(";"&amp;UPPER(TRIM(Datos!H79&amp;""))&amp;"=",H$1007)),ISNUMBER(FIND(";"&amp;UPPER(TRIM(Datos!H79&amp;""))&amp;";",H$1007))),OR(UPPER(TRIM(Datos!H79&amp;""))="SÍ",UPPER(TRIM(Datos!H79&amp;""))="SI",UPPER(TRIM(Datos!H79&amp;""))="NO"),IF(ISNUMBER(Datos!H79),AND(OR(H$1005="",Datos!H79&gt;=H$1005),OR(H$1006="",Datos!H79&lt;=H$1006)),FALSE),TRUE))))</f>
        <v>0.0</v>
      </c>
      <c r="I79">
        <f>IF(Datos!I79="",0,IF(AND(I$1008&lt;&gt;"",Datos!I79=I$1008),0,IF(I$1004=0,0,1-CHOOSE(I$1004,IF(ISNUMBER(Datos!I79),AND(OR(I$1005="",Datos!I79&gt;=I$1005),OR(I$1006="",Datos!I79&lt;=I$1006)),FALSE),IF(ISNUMBER(Datos!I79),AND(Datos!I79=INT(Datos!I79),AND(OR(I$1005="",Datos!I79&gt;=I$1005),OR(I$1006="",Datos!I79&lt;=I$1006))),FALSE),OR(ISNUMBER(FIND(";"&amp;UPPER(TRIM(Datos!I79&amp;""))&amp;"=",I$1007)),ISNUMBER(FIND(";"&amp;UPPER(TRIM(Datos!I79&amp;""))&amp;";",I$1007))),OR(UPPER(TRIM(Datos!I79&amp;""))="SÍ",UPPER(TRIM(Datos!I79&amp;""))="SI",UPPER(TRIM(Datos!I79&amp;""))="NO"),IF(ISNUMBER(Datos!I79),AND(OR(I$1005="",Datos!I79&gt;=I$1005),OR(I$1006="",Datos!I79&lt;=I$1006)),FALSE),TRUE))))</f>
        <v>0.0</v>
      </c>
      <c r="J79">
        <f>IF(Datos!J79="",0,IF(AND(J$1008&lt;&gt;"",Datos!J79=J$1008),0,IF(J$1004=0,0,1-CHOOSE(J$1004,IF(ISNUMBER(Datos!J79),AND(OR(J$1005="",Datos!J79&gt;=J$1005),OR(J$1006="",Datos!J79&lt;=J$1006)),FALSE),IF(ISNUMBER(Datos!J79),AND(Datos!J79=INT(Datos!J79),AND(OR(J$1005="",Datos!J79&gt;=J$1005),OR(J$1006="",Datos!J79&lt;=J$1006))),FALSE),OR(ISNUMBER(FIND(";"&amp;UPPER(TRIM(Datos!J79&amp;""))&amp;"=",J$1007)),ISNUMBER(FIND(";"&amp;UPPER(TRIM(Datos!J79&amp;""))&amp;";",J$1007))),OR(UPPER(TRIM(Datos!J79&amp;""))="SÍ",UPPER(TRIM(Datos!J79&amp;""))="SI",UPPER(TRIM(Datos!J79&amp;""))="NO"),IF(ISNUMBER(Datos!J79),AND(OR(J$1005="",Datos!J79&gt;=J$1005),OR(J$1006="",Datos!J79&lt;=J$1006)),FALSE),TRUE))))</f>
        <v>0.0</v>
      </c>
      <c r="K79">
        <f>IF(Datos!K79="",0,IF(AND(K$1008&lt;&gt;"",Datos!K79=K$1008),0,IF(K$1004=0,0,1-CHOOSE(K$1004,IF(ISNUMBER(Datos!K79),AND(OR(K$1005="",Datos!K79&gt;=K$1005),OR(K$1006="",Datos!K79&lt;=K$1006)),FALSE),IF(ISNUMBER(Datos!K79),AND(Datos!K79=INT(Datos!K79),AND(OR(K$1005="",Datos!K79&gt;=K$1005),OR(K$1006="",Datos!K79&lt;=K$1006))),FALSE),OR(ISNUMBER(FIND(";"&amp;UPPER(TRIM(Datos!K79&amp;""))&amp;"=",K$1007)),ISNUMBER(FIND(";"&amp;UPPER(TRIM(Datos!K79&amp;""))&amp;";",K$1007))),OR(UPPER(TRIM(Datos!K79&amp;""))="SÍ",UPPER(TRIM(Datos!K79&amp;""))="SI",UPPER(TRIM(Datos!K79&amp;""))="NO"),IF(ISNUMBER(Datos!K79),AND(OR(K$1005="",Datos!K79&gt;=K$1005),OR(K$1006="",Datos!K79&lt;=K$1006)),FALSE),TRUE))))</f>
        <v>0.0</v>
      </c>
      <c r="L79">
        <f>IF(Datos!L79="",0,IF(AND(L$1008&lt;&gt;"",Datos!L79=L$1008),0,IF(L$1004=0,0,1-CHOOSE(L$1004,IF(ISNUMBER(Datos!L79),AND(OR(L$1005="",Datos!L79&gt;=L$1005),OR(L$1006="",Datos!L79&lt;=L$1006)),FALSE),IF(ISNUMBER(Datos!L79),AND(Datos!L79=INT(Datos!L79),AND(OR(L$1005="",Datos!L79&gt;=L$1005),OR(L$1006="",Datos!L79&lt;=L$1006))),FALSE),OR(ISNUMBER(FIND(";"&amp;UPPER(TRIM(Datos!L79&amp;""))&amp;"=",L$1007)),ISNUMBER(FIND(";"&amp;UPPER(TRIM(Datos!L79&amp;""))&amp;";",L$1007))),OR(UPPER(TRIM(Datos!L79&amp;""))="SÍ",UPPER(TRIM(Datos!L79&amp;""))="SI",UPPER(TRIM(Datos!L79&amp;""))="NO"),IF(ISNUMBER(Datos!L79),AND(OR(L$1005="",Datos!L79&gt;=L$1005),OR(L$1006="",Datos!L79&lt;=L$1006)),FALSE),TRUE))))</f>
        <v>0.0</v>
      </c>
      <c r="M79">
        <f>IF(Datos!M79="",0,IF(AND(M$1008&lt;&gt;"",Datos!M79=M$1008),0,IF(M$1004=0,0,1-CHOOSE(M$1004,IF(ISNUMBER(Datos!M79),AND(OR(M$1005="",Datos!M79&gt;=M$1005),OR(M$1006="",Datos!M79&lt;=M$1006)),FALSE),IF(ISNUMBER(Datos!M79),AND(Datos!M79=INT(Datos!M79),AND(OR(M$1005="",Datos!M79&gt;=M$1005),OR(M$1006="",Datos!M79&lt;=M$1006))),FALSE),OR(ISNUMBER(FIND(";"&amp;UPPER(TRIM(Datos!M79&amp;""))&amp;"=",M$1007)),ISNUMBER(FIND(";"&amp;UPPER(TRIM(Datos!M79&amp;""))&amp;";",M$1007))),OR(UPPER(TRIM(Datos!M79&amp;""))="SÍ",UPPER(TRIM(Datos!M79&amp;""))="SI",UPPER(TRIM(Datos!M79&amp;""))="NO"),IF(ISNUMBER(Datos!M79),AND(OR(M$1005="",Datos!M79&gt;=M$1005),OR(M$1006="",Datos!M79&lt;=M$1006)),FALSE),TRUE))))</f>
        <v>0.0</v>
      </c>
      <c r="N79">
        <f>IF(Datos!N79="",0,IF(AND(N$1008&lt;&gt;"",Datos!N79=N$1008),0,IF(N$1004=0,0,1-CHOOSE(N$1004,IF(ISNUMBER(Datos!N79),AND(OR(N$1005="",Datos!N79&gt;=N$1005),OR(N$1006="",Datos!N79&lt;=N$1006)),FALSE),IF(ISNUMBER(Datos!N79),AND(Datos!N79=INT(Datos!N79),AND(OR(N$1005="",Datos!N79&gt;=N$1005),OR(N$1006="",Datos!N79&lt;=N$1006))),FALSE),OR(ISNUMBER(FIND(";"&amp;UPPER(TRIM(Datos!N79&amp;""))&amp;"=",N$1007)),ISNUMBER(FIND(";"&amp;UPPER(TRIM(Datos!N79&amp;""))&amp;";",N$1007))),OR(UPPER(TRIM(Datos!N79&amp;""))="SÍ",UPPER(TRIM(Datos!N79&amp;""))="SI",UPPER(TRIM(Datos!N79&amp;""))="NO"),IF(ISNUMBER(Datos!N79),AND(OR(N$1005="",Datos!N79&gt;=N$1005),OR(N$1006="",Datos!N79&lt;=N$1006)),FALSE),TRUE))))</f>
        <v>0.0</v>
      </c>
      <c r="O79">
        <f>IF(Datos!O79="",0,IF(AND(O$1008&lt;&gt;"",Datos!O79=O$1008),0,IF(O$1004=0,0,1-CHOOSE(O$1004,IF(ISNUMBER(Datos!O79),AND(OR(O$1005="",Datos!O79&gt;=O$1005),OR(O$1006="",Datos!O79&lt;=O$1006)),FALSE),IF(ISNUMBER(Datos!O79),AND(Datos!O79=INT(Datos!O79),AND(OR(O$1005="",Datos!O79&gt;=O$1005),OR(O$1006="",Datos!O79&lt;=O$1006))),FALSE),OR(ISNUMBER(FIND(";"&amp;UPPER(TRIM(Datos!O79&amp;""))&amp;"=",O$1007)),ISNUMBER(FIND(";"&amp;UPPER(TRIM(Datos!O79&amp;""))&amp;";",O$1007))),OR(UPPER(TRIM(Datos!O79&amp;""))="SÍ",UPPER(TRIM(Datos!O79&amp;""))="SI",UPPER(TRIM(Datos!O79&amp;""))="NO"),IF(ISNUMBER(Datos!O79),AND(OR(O$1005="",Datos!O79&gt;=O$1005),OR(O$1006="",Datos!O79&lt;=O$1006)),FALSE),TRUE))))</f>
        <v>0.0</v>
      </c>
      <c r="P79">
        <f>IF(Datos!P79="",0,IF(AND(P$1008&lt;&gt;"",Datos!P79=P$1008),0,IF(P$1004=0,0,1-CHOOSE(P$1004,IF(ISNUMBER(Datos!P79),AND(OR(P$1005="",Datos!P79&gt;=P$1005),OR(P$1006="",Datos!P79&lt;=P$1006)),FALSE),IF(ISNUMBER(Datos!P79),AND(Datos!P79=INT(Datos!P79),AND(OR(P$1005="",Datos!P79&gt;=P$1005),OR(P$1006="",Datos!P79&lt;=P$1006))),FALSE),OR(ISNUMBER(FIND(";"&amp;UPPER(TRIM(Datos!P79&amp;""))&amp;"=",P$1007)),ISNUMBER(FIND(";"&amp;UPPER(TRIM(Datos!P79&amp;""))&amp;";",P$1007))),OR(UPPER(TRIM(Datos!P79&amp;""))="SÍ",UPPER(TRIM(Datos!P79&amp;""))="SI",UPPER(TRIM(Datos!P79&amp;""))="NO"),IF(ISNUMBER(Datos!P79),AND(OR(P$1005="",Datos!P79&gt;=P$1005),OR(P$1006="",Datos!P79&lt;=P$1006)),FALSE),TRUE))))</f>
        <v>0.0</v>
      </c>
      <c r="Q79">
        <f>IF(Datos!Q79="",0,IF(AND(Q$1008&lt;&gt;"",Datos!Q79=Q$1008),0,IF(Q$1004=0,0,1-CHOOSE(Q$1004,IF(ISNUMBER(Datos!Q79),AND(OR(Q$1005="",Datos!Q79&gt;=Q$1005),OR(Q$1006="",Datos!Q79&lt;=Q$1006)),FALSE),IF(ISNUMBER(Datos!Q79),AND(Datos!Q79=INT(Datos!Q79),AND(OR(Q$1005="",Datos!Q79&gt;=Q$1005),OR(Q$1006="",Datos!Q79&lt;=Q$1006))),FALSE),OR(ISNUMBER(FIND(";"&amp;UPPER(TRIM(Datos!Q79&amp;""))&amp;"=",Q$1007)),ISNUMBER(FIND(";"&amp;UPPER(TRIM(Datos!Q79&amp;""))&amp;";",Q$1007))),OR(UPPER(TRIM(Datos!Q79&amp;""))="SÍ",UPPER(TRIM(Datos!Q79&amp;""))="SI",UPPER(TRIM(Datos!Q79&amp;""))="NO"),IF(ISNUMBER(Datos!Q79),AND(OR(Q$1005="",Datos!Q79&gt;=Q$1005),OR(Q$1006="",Datos!Q79&lt;=Q$1006)),FALSE),TRUE))))</f>
        <v>0.0</v>
      </c>
      <c r="R79">
        <f>IF(Datos!R79="",0,IF(AND(R$1008&lt;&gt;"",Datos!R79=R$1008),0,IF(R$1004=0,0,1-CHOOSE(R$1004,IF(ISNUMBER(Datos!R79),AND(OR(R$1005="",Datos!R79&gt;=R$1005),OR(R$1006="",Datos!R79&lt;=R$1006)),FALSE),IF(ISNUMBER(Datos!R79),AND(Datos!R79=INT(Datos!R79),AND(OR(R$1005="",Datos!R79&gt;=R$1005),OR(R$1006="",Datos!R79&lt;=R$1006))),FALSE),OR(ISNUMBER(FIND(";"&amp;UPPER(TRIM(Datos!R79&amp;""))&amp;"=",R$1007)),ISNUMBER(FIND(";"&amp;UPPER(TRIM(Datos!R79&amp;""))&amp;";",R$1007))),OR(UPPER(TRIM(Datos!R79&amp;""))="SÍ",UPPER(TRIM(Datos!R79&amp;""))="SI",UPPER(TRIM(Datos!R79&amp;""))="NO"),IF(ISNUMBER(Datos!R79),AND(OR(R$1005="",Datos!R79&gt;=R$1005),OR(R$1006="",Datos!R79&lt;=R$1006)),FALSE),TRUE))))</f>
        <v>0.0</v>
      </c>
      <c r="S79">
        <f>IF(Datos!S79="",0,IF(AND(S$1008&lt;&gt;"",Datos!S79=S$1008),0,IF(S$1004=0,0,1-CHOOSE(S$1004,IF(ISNUMBER(Datos!S79),AND(OR(S$1005="",Datos!S79&gt;=S$1005),OR(S$1006="",Datos!S79&lt;=S$1006)),FALSE),IF(ISNUMBER(Datos!S79),AND(Datos!S79=INT(Datos!S79),AND(OR(S$1005="",Datos!S79&gt;=S$1005),OR(S$1006="",Datos!S79&lt;=S$1006))),FALSE),OR(ISNUMBER(FIND(";"&amp;UPPER(TRIM(Datos!S79&amp;""))&amp;"=",S$1007)),ISNUMBER(FIND(";"&amp;UPPER(TRIM(Datos!S79&amp;""))&amp;";",S$1007))),OR(UPPER(TRIM(Datos!S79&amp;""))="SÍ",UPPER(TRIM(Datos!S79&amp;""))="SI",UPPER(TRIM(Datos!S79&amp;""))="NO"),IF(ISNUMBER(Datos!S79),AND(OR(S$1005="",Datos!S79&gt;=S$1005),OR(S$1006="",Datos!S79&lt;=S$1006)),FALSE),TRUE))))</f>
        <v>0.0</v>
      </c>
      <c r="T79">
        <f>IF(Datos!T79="",0,IF(AND(T$1008&lt;&gt;"",Datos!T79=T$1008),0,IF(T$1004=0,0,1-CHOOSE(T$1004,IF(ISNUMBER(Datos!T79),AND(OR(T$1005="",Datos!T79&gt;=T$1005),OR(T$1006="",Datos!T79&lt;=T$1006)),FALSE),IF(ISNUMBER(Datos!T79),AND(Datos!T79=INT(Datos!T79),AND(OR(T$1005="",Datos!T79&gt;=T$1005),OR(T$1006="",Datos!T79&lt;=T$1006))),FALSE),OR(ISNUMBER(FIND(";"&amp;UPPER(TRIM(Datos!T79&amp;""))&amp;"=",T$1007)),ISNUMBER(FIND(";"&amp;UPPER(TRIM(Datos!T79&amp;""))&amp;";",T$1007))),OR(UPPER(TRIM(Datos!T79&amp;""))="SÍ",UPPER(TRIM(Datos!T79&amp;""))="SI",UPPER(TRIM(Datos!T79&amp;""))="NO"),IF(ISNUMBER(Datos!T79),AND(OR(T$1005="",Datos!T79&gt;=T$1005),OR(T$1006="",Datos!T79&lt;=T$1006)),FALSE),TRUE))))</f>
        <v>0.0</v>
      </c>
      <c r="U79">
        <f>IF(Datos!U79="",0,IF(AND(U$1008&lt;&gt;"",Datos!U79=U$1008),0,IF(U$1004=0,0,1-CHOOSE(U$1004,IF(ISNUMBER(Datos!U79),AND(OR(U$1005="",Datos!U79&gt;=U$1005),OR(U$1006="",Datos!U79&lt;=U$1006)),FALSE),IF(ISNUMBER(Datos!U79),AND(Datos!U79=INT(Datos!U79),AND(OR(U$1005="",Datos!U79&gt;=U$1005),OR(U$1006="",Datos!U79&lt;=U$1006))),FALSE),OR(ISNUMBER(FIND(";"&amp;UPPER(TRIM(Datos!U79&amp;""))&amp;"=",U$1007)),ISNUMBER(FIND(";"&amp;UPPER(TRIM(Datos!U79&amp;""))&amp;";",U$1007))),OR(UPPER(TRIM(Datos!U79&amp;""))="SÍ",UPPER(TRIM(Datos!U79&amp;""))="SI",UPPER(TRIM(Datos!U79&amp;""))="NO"),IF(ISNUMBER(Datos!U79),AND(OR(U$1005="",Datos!U79&gt;=U$1005),OR(U$1006="",Datos!U79&lt;=U$1006)),FALSE),TRUE))))</f>
        <v>0.0</v>
      </c>
      <c r="V79">
        <f>IF(Datos!V79="",0,IF(AND(V$1008&lt;&gt;"",Datos!V79=V$1008),0,IF(V$1004=0,0,1-CHOOSE(V$1004,IF(ISNUMBER(Datos!V79),AND(OR(V$1005="",Datos!V79&gt;=V$1005),OR(V$1006="",Datos!V79&lt;=V$1006)),FALSE),IF(ISNUMBER(Datos!V79),AND(Datos!V79=INT(Datos!V79),AND(OR(V$1005="",Datos!V79&gt;=V$1005),OR(V$1006="",Datos!V79&lt;=V$1006))),FALSE),OR(ISNUMBER(FIND(";"&amp;UPPER(TRIM(Datos!V79&amp;""))&amp;"=",V$1007)),ISNUMBER(FIND(";"&amp;UPPER(TRIM(Datos!V79&amp;""))&amp;";",V$1007))),OR(UPPER(TRIM(Datos!V79&amp;""))="SÍ",UPPER(TRIM(Datos!V79&amp;""))="SI",UPPER(TRIM(Datos!V79&amp;""))="NO"),IF(ISNUMBER(Datos!V79),AND(OR(V$1005="",Datos!V79&gt;=V$1005),OR(V$1006="",Datos!V79&lt;=V$1006)),FALSE),TRUE))))</f>
        <v>0.0</v>
      </c>
      <c r="W79">
        <f>IF(Datos!W79="",0,IF(AND(W$1008&lt;&gt;"",Datos!W79=W$1008),0,IF(W$1004=0,0,1-CHOOSE(W$1004,IF(ISNUMBER(Datos!W79),AND(OR(W$1005="",Datos!W79&gt;=W$1005),OR(W$1006="",Datos!W79&lt;=W$1006)),FALSE),IF(ISNUMBER(Datos!W79),AND(Datos!W79=INT(Datos!W79),AND(OR(W$1005="",Datos!W79&gt;=W$1005),OR(W$1006="",Datos!W79&lt;=W$1006))),FALSE),OR(ISNUMBER(FIND(";"&amp;UPPER(TRIM(Datos!W79&amp;""))&amp;"=",W$1007)),ISNUMBER(FIND(";"&amp;UPPER(TRIM(Datos!W79&amp;""))&amp;";",W$1007))),OR(UPPER(TRIM(Datos!W79&amp;""))="SÍ",UPPER(TRIM(Datos!W79&amp;""))="SI",UPPER(TRIM(Datos!W79&amp;""))="NO"),IF(ISNUMBER(Datos!W79),AND(OR(W$1005="",Datos!W79&gt;=W$1005),OR(W$1006="",Datos!W79&lt;=W$1006)),FALSE),TRUE))))</f>
        <v>0.0</v>
      </c>
      <c r="X79">
        <f>IF(Datos!X79="",0,IF(AND(X$1008&lt;&gt;"",Datos!X79=X$1008),0,IF(X$1004=0,0,1-CHOOSE(X$1004,IF(ISNUMBER(Datos!X79),AND(OR(X$1005="",Datos!X79&gt;=X$1005),OR(X$1006="",Datos!X79&lt;=X$1006)),FALSE),IF(ISNUMBER(Datos!X79),AND(Datos!X79=INT(Datos!X79),AND(OR(X$1005="",Datos!X79&gt;=X$1005),OR(X$1006="",Datos!X79&lt;=X$1006))),FALSE),OR(ISNUMBER(FIND(";"&amp;UPPER(TRIM(Datos!X79&amp;""))&amp;"=",X$1007)),ISNUMBER(FIND(";"&amp;UPPER(TRIM(Datos!X79&amp;""))&amp;";",X$1007))),OR(UPPER(TRIM(Datos!X79&amp;""))="SÍ",UPPER(TRIM(Datos!X79&amp;""))="SI",UPPER(TRIM(Datos!X79&amp;""))="NO"),IF(ISNUMBER(Datos!X79),AND(OR(X$1005="",Datos!X79&gt;=X$1005),OR(X$1006="",Datos!X79&lt;=X$1006)),FALSE),TRUE))))</f>
        <v>0.0</v>
      </c>
      <c r="Y79">
        <f>IF(Datos!Y79="",0,IF(AND(Y$1008&lt;&gt;"",Datos!Y79=Y$1008),0,IF(Y$1004=0,0,1-CHOOSE(Y$1004,IF(ISNUMBER(Datos!Y79),AND(OR(Y$1005="",Datos!Y79&gt;=Y$1005),OR(Y$1006="",Datos!Y79&lt;=Y$1006)),FALSE),IF(ISNUMBER(Datos!Y79),AND(Datos!Y79=INT(Datos!Y79),AND(OR(Y$1005="",Datos!Y79&gt;=Y$1005),OR(Y$1006="",Datos!Y79&lt;=Y$1006))),FALSE),OR(ISNUMBER(FIND(";"&amp;UPPER(TRIM(Datos!Y79&amp;""))&amp;"=",Y$1007)),ISNUMBER(FIND(";"&amp;UPPER(TRIM(Datos!Y79&amp;""))&amp;";",Y$1007))),OR(UPPER(TRIM(Datos!Y79&amp;""))="SÍ",UPPER(TRIM(Datos!Y79&amp;""))="SI",UPPER(TRIM(Datos!Y79&amp;""))="NO"),IF(ISNUMBER(Datos!Y79),AND(OR(Y$1005="",Datos!Y79&gt;=Y$1005),OR(Y$1006="",Datos!Y79&lt;=Y$1006)),FALSE),TRUE))))</f>
        <v>0.0</v>
      </c>
      <c r="Z79">
        <f>IF(Datos!Z79="",0,IF(AND(Z$1008&lt;&gt;"",Datos!Z79=Z$1008),0,IF(Z$1004=0,0,1-CHOOSE(Z$1004,IF(ISNUMBER(Datos!Z79),AND(OR(Z$1005="",Datos!Z79&gt;=Z$1005),OR(Z$1006="",Datos!Z79&lt;=Z$1006)),FALSE),IF(ISNUMBER(Datos!Z79),AND(Datos!Z79=INT(Datos!Z79),AND(OR(Z$1005="",Datos!Z79&gt;=Z$1005),OR(Z$1006="",Datos!Z79&lt;=Z$1006))),FALSE),OR(ISNUMBER(FIND(";"&amp;UPPER(TRIM(Datos!Z79&amp;""))&amp;"=",Z$1007)),ISNUMBER(FIND(";"&amp;UPPER(TRIM(Datos!Z79&amp;""))&amp;";",Z$1007))),OR(UPPER(TRIM(Datos!Z79&amp;""))="SÍ",UPPER(TRIM(Datos!Z79&amp;""))="SI",UPPER(TRIM(Datos!Z79&amp;""))="NO"),IF(ISNUMBER(Datos!Z79),AND(OR(Z$1005="",Datos!Z79&gt;=Z$1005),OR(Z$1006="",Datos!Z79&lt;=Z$1006)),FALSE),TRUE))))</f>
        <v>0.0</v>
      </c>
      <c r="AA79">
        <f>IF(Datos!AA79="",0,IF(AND(AA$1008&lt;&gt;"",Datos!AA79=AA$1008),0,IF(AA$1004=0,0,1-CHOOSE(AA$1004,IF(ISNUMBER(Datos!AA79),AND(OR(AA$1005="",Datos!AA79&gt;=AA$1005),OR(AA$1006="",Datos!AA79&lt;=AA$1006)),FALSE),IF(ISNUMBER(Datos!AA79),AND(Datos!AA79=INT(Datos!AA79),AND(OR(AA$1005="",Datos!AA79&gt;=AA$1005),OR(AA$1006="",Datos!AA79&lt;=AA$1006))),FALSE),OR(ISNUMBER(FIND(";"&amp;UPPER(TRIM(Datos!AA79&amp;""))&amp;"=",AA$1007)),ISNUMBER(FIND(";"&amp;UPPER(TRIM(Datos!AA79&amp;""))&amp;";",AA$1007))),OR(UPPER(TRIM(Datos!AA79&amp;""))="SÍ",UPPER(TRIM(Datos!AA79&amp;""))="SI",UPPER(TRIM(Datos!AA79&amp;""))="NO"),IF(ISNUMBER(Datos!AA79),AND(OR(AA$1005="",Datos!AA79&gt;=AA$1005),OR(AA$1006="",Datos!AA79&lt;=AA$1006)),FALSE),TRUE))))</f>
        <v>0.0</v>
      </c>
      <c r="AB79">
        <f>IF(Datos!AB79="",0,IF(AND(AB$1008&lt;&gt;"",Datos!AB79=AB$1008),0,IF(AB$1004=0,0,1-CHOOSE(AB$1004,IF(ISNUMBER(Datos!AB79),AND(OR(AB$1005="",Datos!AB79&gt;=AB$1005),OR(AB$1006="",Datos!AB79&lt;=AB$1006)),FALSE),IF(ISNUMBER(Datos!AB79),AND(Datos!AB79=INT(Datos!AB79),AND(OR(AB$1005="",Datos!AB79&gt;=AB$1005),OR(AB$1006="",Datos!AB79&lt;=AB$1006))),FALSE),OR(ISNUMBER(FIND(";"&amp;UPPER(TRIM(Datos!AB79&amp;""))&amp;"=",AB$1007)),ISNUMBER(FIND(";"&amp;UPPER(TRIM(Datos!AB79&amp;""))&amp;";",AB$1007))),OR(UPPER(TRIM(Datos!AB79&amp;""))="SÍ",UPPER(TRIM(Datos!AB79&amp;""))="SI",UPPER(TRIM(Datos!AB79&amp;""))="NO"),IF(ISNUMBER(Datos!AB79),AND(OR(AB$1005="",Datos!AB79&gt;=AB$1005),OR(AB$1006="",Datos!AB79&lt;=AB$1006)),FALSE),TRUE))))</f>
        <v>0.0</v>
      </c>
      <c r="AC79">
        <f>IF(Datos!AC79="",0,IF(AND(AC$1008&lt;&gt;"",Datos!AC79=AC$1008),0,IF(AC$1004=0,0,1-CHOOSE(AC$1004,IF(ISNUMBER(Datos!AC79),AND(OR(AC$1005="",Datos!AC79&gt;=AC$1005),OR(AC$1006="",Datos!AC79&lt;=AC$1006)),FALSE),IF(ISNUMBER(Datos!AC79),AND(Datos!AC79=INT(Datos!AC79),AND(OR(AC$1005="",Datos!AC79&gt;=AC$1005),OR(AC$1006="",Datos!AC79&lt;=AC$1006))),FALSE),OR(ISNUMBER(FIND(";"&amp;UPPER(TRIM(Datos!AC79&amp;""))&amp;"=",AC$1007)),ISNUMBER(FIND(";"&amp;UPPER(TRIM(Datos!AC79&amp;""))&amp;";",AC$1007))),OR(UPPER(TRIM(Datos!AC79&amp;""))="SÍ",UPPER(TRIM(Datos!AC79&amp;""))="SI",UPPER(TRIM(Datos!AC79&amp;""))="NO"),IF(ISNUMBER(Datos!AC79),AND(OR(AC$1005="",Datos!AC79&gt;=AC$1005),OR(AC$1006="",Datos!AC79&lt;=AC$1006)),FALSE),TRUE))))</f>
        <v>0.0</v>
      </c>
      <c r="AD79">
        <f>IF(Datos!AD79="",0,IF(AND(AD$1008&lt;&gt;"",Datos!AD79=AD$1008),0,IF(AD$1004=0,0,1-CHOOSE(AD$1004,IF(ISNUMBER(Datos!AD79),AND(OR(AD$1005="",Datos!AD79&gt;=AD$1005),OR(AD$1006="",Datos!AD79&lt;=AD$1006)),FALSE),IF(ISNUMBER(Datos!AD79),AND(Datos!AD79=INT(Datos!AD79),AND(OR(AD$1005="",Datos!AD79&gt;=AD$1005),OR(AD$1006="",Datos!AD79&lt;=AD$1006))),FALSE),OR(ISNUMBER(FIND(";"&amp;UPPER(TRIM(Datos!AD79&amp;""))&amp;"=",AD$1007)),ISNUMBER(FIND(";"&amp;UPPER(TRIM(Datos!AD79&amp;""))&amp;";",AD$1007))),OR(UPPER(TRIM(Datos!AD79&amp;""))="SÍ",UPPER(TRIM(Datos!AD79&amp;""))="SI",UPPER(TRIM(Datos!AD79&amp;""))="NO"),IF(ISNUMBER(Datos!AD79),AND(OR(AD$1005="",Datos!AD79&gt;=AD$1005),OR(AD$1006="",Datos!AD79&lt;=AD$1006)),FALSE),TRUE))))</f>
        <v>0.0</v>
      </c>
      <c r="AE79">
        <f>IF(Datos!AE79="",0,IF(AND(AE$1008&lt;&gt;"",Datos!AE79=AE$1008),0,IF(AE$1004=0,0,1-CHOOSE(AE$1004,IF(ISNUMBER(Datos!AE79),AND(OR(AE$1005="",Datos!AE79&gt;=AE$1005),OR(AE$1006="",Datos!AE79&lt;=AE$1006)),FALSE),IF(ISNUMBER(Datos!AE79),AND(Datos!AE79=INT(Datos!AE79),AND(OR(AE$1005="",Datos!AE79&gt;=AE$1005),OR(AE$1006="",Datos!AE79&lt;=AE$1006))),FALSE),OR(ISNUMBER(FIND(";"&amp;UPPER(TRIM(Datos!AE79&amp;""))&amp;"=",AE$1007)),ISNUMBER(FIND(";"&amp;UPPER(TRIM(Datos!AE79&amp;""))&amp;";",AE$1007))),OR(UPPER(TRIM(Datos!AE79&amp;""))="SÍ",UPPER(TRIM(Datos!AE79&amp;""))="SI",UPPER(TRIM(Datos!AE79&amp;""))="NO"),IF(ISNUMBER(Datos!AE79),AND(OR(AE$1005="",Datos!AE79&gt;=AE$1005),OR(AE$1006="",Datos!AE79&lt;=AE$1006)),FALSE),TRUE))))</f>
        <v>0.0</v>
      </c>
    </row>
    <row r="80" spans="2:31">
      <c r="B80">
        <f>IF(Datos!B80="",0,IF(AND(B$1008&lt;&gt;"",Datos!B80=B$1008),0,IF(B$1004=0,0,1-CHOOSE(B$1004,IF(ISNUMBER(Datos!B80),AND(OR(B$1005="",Datos!B80&gt;=B$1005),OR(B$1006="",Datos!B80&lt;=B$1006)),FALSE),IF(ISNUMBER(Datos!B80),AND(Datos!B80=INT(Datos!B80),AND(OR(B$1005="",Datos!B80&gt;=B$1005),OR(B$1006="",Datos!B80&lt;=B$1006))),FALSE),OR(ISNUMBER(FIND(";"&amp;UPPER(TRIM(Datos!B80&amp;""))&amp;"=",B$1007)),ISNUMBER(FIND(";"&amp;UPPER(TRIM(Datos!B80&amp;""))&amp;";",B$1007))),OR(UPPER(TRIM(Datos!B80&amp;""))="SÍ",UPPER(TRIM(Datos!B80&amp;""))="SI",UPPER(TRIM(Datos!B80&amp;""))="NO"),IF(ISNUMBER(Datos!B80),AND(OR(B$1005="",Datos!B80&gt;=B$1005),OR(B$1006="",Datos!B80&lt;=B$1006)),FALSE),TRUE))))</f>
        <v>0.0</v>
      </c>
      <c r="C80">
        <f>IF(Datos!C80="",0,IF(AND(C$1008&lt;&gt;"",Datos!C80=C$1008),0,IF(C$1004=0,0,1-CHOOSE(C$1004,IF(ISNUMBER(Datos!C80),AND(OR(C$1005="",Datos!C80&gt;=C$1005),OR(C$1006="",Datos!C80&lt;=C$1006)),FALSE),IF(ISNUMBER(Datos!C80),AND(Datos!C80=INT(Datos!C80),AND(OR(C$1005="",Datos!C80&gt;=C$1005),OR(C$1006="",Datos!C80&lt;=C$1006))),FALSE),OR(ISNUMBER(FIND(";"&amp;UPPER(TRIM(Datos!C80&amp;""))&amp;"=",C$1007)),ISNUMBER(FIND(";"&amp;UPPER(TRIM(Datos!C80&amp;""))&amp;";",C$1007))),OR(UPPER(TRIM(Datos!C80&amp;""))="SÍ",UPPER(TRIM(Datos!C80&amp;""))="SI",UPPER(TRIM(Datos!C80&amp;""))="NO"),IF(ISNUMBER(Datos!C80),AND(OR(C$1005="",Datos!C80&gt;=C$1005),OR(C$1006="",Datos!C80&lt;=C$1006)),FALSE),TRUE))))</f>
        <v>0.0</v>
      </c>
      <c r="D80">
        <f>IF(Datos!D80="",0,IF(AND(D$1008&lt;&gt;"",Datos!D80=D$1008),0,IF(D$1004=0,0,1-CHOOSE(D$1004,IF(ISNUMBER(Datos!D80),AND(OR(D$1005="",Datos!D80&gt;=D$1005),OR(D$1006="",Datos!D80&lt;=D$1006)),FALSE),IF(ISNUMBER(Datos!D80),AND(Datos!D80=INT(Datos!D80),AND(OR(D$1005="",Datos!D80&gt;=D$1005),OR(D$1006="",Datos!D80&lt;=D$1006))),FALSE),OR(ISNUMBER(FIND(";"&amp;UPPER(TRIM(Datos!D80&amp;""))&amp;"=",D$1007)),ISNUMBER(FIND(";"&amp;UPPER(TRIM(Datos!D80&amp;""))&amp;";",D$1007))),OR(UPPER(TRIM(Datos!D80&amp;""))="SÍ",UPPER(TRIM(Datos!D80&amp;""))="SI",UPPER(TRIM(Datos!D80&amp;""))="NO"),IF(ISNUMBER(Datos!D80),AND(OR(D$1005="",Datos!D80&gt;=D$1005),OR(D$1006="",Datos!D80&lt;=D$1006)),FALSE),TRUE))))</f>
        <v>0.0</v>
      </c>
      <c r="E80">
        <f>IF(Datos!E80="",0,IF(AND(E$1008&lt;&gt;"",Datos!E80=E$1008),0,IF(E$1004=0,0,1-CHOOSE(E$1004,IF(ISNUMBER(Datos!E80),AND(OR(E$1005="",Datos!E80&gt;=E$1005),OR(E$1006="",Datos!E80&lt;=E$1006)),FALSE),IF(ISNUMBER(Datos!E80),AND(Datos!E80=INT(Datos!E80),AND(OR(E$1005="",Datos!E80&gt;=E$1005),OR(E$1006="",Datos!E80&lt;=E$1006))),FALSE),OR(ISNUMBER(FIND(";"&amp;UPPER(TRIM(Datos!E80&amp;""))&amp;"=",E$1007)),ISNUMBER(FIND(";"&amp;UPPER(TRIM(Datos!E80&amp;""))&amp;";",E$1007))),OR(UPPER(TRIM(Datos!E80&amp;""))="SÍ",UPPER(TRIM(Datos!E80&amp;""))="SI",UPPER(TRIM(Datos!E80&amp;""))="NO"),IF(ISNUMBER(Datos!E80),AND(OR(E$1005="",Datos!E80&gt;=E$1005),OR(E$1006="",Datos!E80&lt;=E$1006)),FALSE),TRUE))))</f>
        <v>0.0</v>
      </c>
      <c r="F80">
        <f>IF(Datos!F80="",0,IF(AND(F$1008&lt;&gt;"",Datos!F80=F$1008),0,IF(F$1004=0,0,1-CHOOSE(F$1004,IF(ISNUMBER(Datos!F80),AND(OR(F$1005="",Datos!F80&gt;=F$1005),OR(F$1006="",Datos!F80&lt;=F$1006)),FALSE),IF(ISNUMBER(Datos!F80),AND(Datos!F80=INT(Datos!F80),AND(OR(F$1005="",Datos!F80&gt;=F$1005),OR(F$1006="",Datos!F80&lt;=F$1006))),FALSE),OR(ISNUMBER(FIND(";"&amp;UPPER(TRIM(Datos!F80&amp;""))&amp;"=",F$1007)),ISNUMBER(FIND(";"&amp;UPPER(TRIM(Datos!F80&amp;""))&amp;";",F$1007))),OR(UPPER(TRIM(Datos!F80&amp;""))="SÍ",UPPER(TRIM(Datos!F80&amp;""))="SI",UPPER(TRIM(Datos!F80&amp;""))="NO"),IF(ISNUMBER(Datos!F80),AND(OR(F$1005="",Datos!F80&gt;=F$1005),OR(F$1006="",Datos!F80&lt;=F$1006)),FALSE),TRUE))))</f>
        <v>0.0</v>
      </c>
      <c r="G80">
        <f>IF(Datos!G80="",0,IF(AND(G$1008&lt;&gt;"",Datos!G80=G$1008),0,IF(G$1004=0,0,1-CHOOSE(G$1004,IF(ISNUMBER(Datos!G80),AND(OR(G$1005="",Datos!G80&gt;=G$1005),OR(G$1006="",Datos!G80&lt;=G$1006)),FALSE),IF(ISNUMBER(Datos!G80),AND(Datos!G80=INT(Datos!G80),AND(OR(G$1005="",Datos!G80&gt;=G$1005),OR(G$1006="",Datos!G80&lt;=G$1006))),FALSE),OR(ISNUMBER(FIND(";"&amp;UPPER(TRIM(Datos!G80&amp;""))&amp;"=",G$1007)),ISNUMBER(FIND(";"&amp;UPPER(TRIM(Datos!G80&amp;""))&amp;";",G$1007))),OR(UPPER(TRIM(Datos!G80&amp;""))="SÍ",UPPER(TRIM(Datos!G80&amp;""))="SI",UPPER(TRIM(Datos!G80&amp;""))="NO"),IF(ISNUMBER(Datos!G80),AND(OR(G$1005="",Datos!G80&gt;=G$1005),OR(G$1006="",Datos!G80&lt;=G$1006)),FALSE),TRUE))))</f>
        <v>0.0</v>
      </c>
      <c r="H80">
        <f>IF(Datos!H80="",0,IF(AND(H$1008&lt;&gt;"",Datos!H80=H$1008),0,IF(H$1004=0,0,1-CHOOSE(H$1004,IF(ISNUMBER(Datos!H80),AND(OR(H$1005="",Datos!H80&gt;=H$1005),OR(H$1006="",Datos!H80&lt;=H$1006)),FALSE),IF(ISNUMBER(Datos!H80),AND(Datos!H80=INT(Datos!H80),AND(OR(H$1005="",Datos!H80&gt;=H$1005),OR(H$1006="",Datos!H80&lt;=H$1006))),FALSE),OR(ISNUMBER(FIND(";"&amp;UPPER(TRIM(Datos!H80&amp;""))&amp;"=",H$1007)),ISNUMBER(FIND(";"&amp;UPPER(TRIM(Datos!H80&amp;""))&amp;";",H$1007))),OR(UPPER(TRIM(Datos!H80&amp;""))="SÍ",UPPER(TRIM(Datos!H80&amp;""))="SI",UPPER(TRIM(Datos!H80&amp;""))="NO"),IF(ISNUMBER(Datos!H80),AND(OR(H$1005="",Datos!H80&gt;=H$1005),OR(H$1006="",Datos!H80&lt;=H$1006)),FALSE),TRUE))))</f>
        <v>0.0</v>
      </c>
      <c r="I80">
        <f>IF(Datos!I80="",0,IF(AND(I$1008&lt;&gt;"",Datos!I80=I$1008),0,IF(I$1004=0,0,1-CHOOSE(I$1004,IF(ISNUMBER(Datos!I80),AND(OR(I$1005="",Datos!I80&gt;=I$1005),OR(I$1006="",Datos!I80&lt;=I$1006)),FALSE),IF(ISNUMBER(Datos!I80),AND(Datos!I80=INT(Datos!I80),AND(OR(I$1005="",Datos!I80&gt;=I$1005),OR(I$1006="",Datos!I80&lt;=I$1006))),FALSE),OR(ISNUMBER(FIND(";"&amp;UPPER(TRIM(Datos!I80&amp;""))&amp;"=",I$1007)),ISNUMBER(FIND(";"&amp;UPPER(TRIM(Datos!I80&amp;""))&amp;";",I$1007))),OR(UPPER(TRIM(Datos!I80&amp;""))="SÍ",UPPER(TRIM(Datos!I80&amp;""))="SI",UPPER(TRIM(Datos!I80&amp;""))="NO"),IF(ISNUMBER(Datos!I80),AND(OR(I$1005="",Datos!I80&gt;=I$1005),OR(I$1006="",Datos!I80&lt;=I$1006)),FALSE),TRUE))))</f>
        <v>0.0</v>
      </c>
      <c r="J80">
        <f>IF(Datos!J80="",0,IF(AND(J$1008&lt;&gt;"",Datos!J80=J$1008),0,IF(J$1004=0,0,1-CHOOSE(J$1004,IF(ISNUMBER(Datos!J80),AND(OR(J$1005="",Datos!J80&gt;=J$1005),OR(J$1006="",Datos!J80&lt;=J$1006)),FALSE),IF(ISNUMBER(Datos!J80),AND(Datos!J80=INT(Datos!J80),AND(OR(J$1005="",Datos!J80&gt;=J$1005),OR(J$1006="",Datos!J80&lt;=J$1006))),FALSE),OR(ISNUMBER(FIND(";"&amp;UPPER(TRIM(Datos!J80&amp;""))&amp;"=",J$1007)),ISNUMBER(FIND(";"&amp;UPPER(TRIM(Datos!J80&amp;""))&amp;";",J$1007))),OR(UPPER(TRIM(Datos!J80&amp;""))="SÍ",UPPER(TRIM(Datos!J80&amp;""))="SI",UPPER(TRIM(Datos!J80&amp;""))="NO"),IF(ISNUMBER(Datos!J80),AND(OR(J$1005="",Datos!J80&gt;=J$1005),OR(J$1006="",Datos!J80&lt;=J$1006)),FALSE),TRUE))))</f>
        <v>0.0</v>
      </c>
      <c r="K80">
        <f>IF(Datos!K80="",0,IF(AND(K$1008&lt;&gt;"",Datos!K80=K$1008),0,IF(K$1004=0,0,1-CHOOSE(K$1004,IF(ISNUMBER(Datos!K80),AND(OR(K$1005="",Datos!K80&gt;=K$1005),OR(K$1006="",Datos!K80&lt;=K$1006)),FALSE),IF(ISNUMBER(Datos!K80),AND(Datos!K80=INT(Datos!K80),AND(OR(K$1005="",Datos!K80&gt;=K$1005),OR(K$1006="",Datos!K80&lt;=K$1006))),FALSE),OR(ISNUMBER(FIND(";"&amp;UPPER(TRIM(Datos!K80&amp;""))&amp;"=",K$1007)),ISNUMBER(FIND(";"&amp;UPPER(TRIM(Datos!K80&amp;""))&amp;";",K$1007))),OR(UPPER(TRIM(Datos!K80&amp;""))="SÍ",UPPER(TRIM(Datos!K80&amp;""))="SI",UPPER(TRIM(Datos!K80&amp;""))="NO"),IF(ISNUMBER(Datos!K80),AND(OR(K$1005="",Datos!K80&gt;=K$1005),OR(K$1006="",Datos!K80&lt;=K$1006)),FALSE),TRUE))))</f>
        <v>0.0</v>
      </c>
      <c r="L80">
        <f>IF(Datos!L80="",0,IF(AND(L$1008&lt;&gt;"",Datos!L80=L$1008),0,IF(L$1004=0,0,1-CHOOSE(L$1004,IF(ISNUMBER(Datos!L80),AND(OR(L$1005="",Datos!L80&gt;=L$1005),OR(L$1006="",Datos!L80&lt;=L$1006)),FALSE),IF(ISNUMBER(Datos!L80),AND(Datos!L80=INT(Datos!L80),AND(OR(L$1005="",Datos!L80&gt;=L$1005),OR(L$1006="",Datos!L80&lt;=L$1006))),FALSE),OR(ISNUMBER(FIND(";"&amp;UPPER(TRIM(Datos!L80&amp;""))&amp;"=",L$1007)),ISNUMBER(FIND(";"&amp;UPPER(TRIM(Datos!L80&amp;""))&amp;";",L$1007))),OR(UPPER(TRIM(Datos!L80&amp;""))="SÍ",UPPER(TRIM(Datos!L80&amp;""))="SI",UPPER(TRIM(Datos!L80&amp;""))="NO"),IF(ISNUMBER(Datos!L80),AND(OR(L$1005="",Datos!L80&gt;=L$1005),OR(L$1006="",Datos!L80&lt;=L$1006)),FALSE),TRUE))))</f>
        <v>0.0</v>
      </c>
      <c r="M80">
        <f>IF(Datos!M80="",0,IF(AND(M$1008&lt;&gt;"",Datos!M80=M$1008),0,IF(M$1004=0,0,1-CHOOSE(M$1004,IF(ISNUMBER(Datos!M80),AND(OR(M$1005="",Datos!M80&gt;=M$1005),OR(M$1006="",Datos!M80&lt;=M$1006)),FALSE),IF(ISNUMBER(Datos!M80),AND(Datos!M80=INT(Datos!M80),AND(OR(M$1005="",Datos!M80&gt;=M$1005),OR(M$1006="",Datos!M80&lt;=M$1006))),FALSE),OR(ISNUMBER(FIND(";"&amp;UPPER(TRIM(Datos!M80&amp;""))&amp;"=",M$1007)),ISNUMBER(FIND(";"&amp;UPPER(TRIM(Datos!M80&amp;""))&amp;";",M$1007))),OR(UPPER(TRIM(Datos!M80&amp;""))="SÍ",UPPER(TRIM(Datos!M80&amp;""))="SI",UPPER(TRIM(Datos!M80&amp;""))="NO"),IF(ISNUMBER(Datos!M80),AND(OR(M$1005="",Datos!M80&gt;=M$1005),OR(M$1006="",Datos!M80&lt;=M$1006)),FALSE),TRUE))))</f>
        <v>0.0</v>
      </c>
      <c r="N80">
        <f>IF(Datos!N80="",0,IF(AND(N$1008&lt;&gt;"",Datos!N80=N$1008),0,IF(N$1004=0,0,1-CHOOSE(N$1004,IF(ISNUMBER(Datos!N80),AND(OR(N$1005="",Datos!N80&gt;=N$1005),OR(N$1006="",Datos!N80&lt;=N$1006)),FALSE),IF(ISNUMBER(Datos!N80),AND(Datos!N80=INT(Datos!N80),AND(OR(N$1005="",Datos!N80&gt;=N$1005),OR(N$1006="",Datos!N80&lt;=N$1006))),FALSE),OR(ISNUMBER(FIND(";"&amp;UPPER(TRIM(Datos!N80&amp;""))&amp;"=",N$1007)),ISNUMBER(FIND(";"&amp;UPPER(TRIM(Datos!N80&amp;""))&amp;";",N$1007))),OR(UPPER(TRIM(Datos!N80&amp;""))="SÍ",UPPER(TRIM(Datos!N80&amp;""))="SI",UPPER(TRIM(Datos!N80&amp;""))="NO"),IF(ISNUMBER(Datos!N80),AND(OR(N$1005="",Datos!N80&gt;=N$1005),OR(N$1006="",Datos!N80&lt;=N$1006)),FALSE),TRUE))))</f>
        <v>0.0</v>
      </c>
      <c r="O80">
        <f>IF(Datos!O80="",0,IF(AND(O$1008&lt;&gt;"",Datos!O80=O$1008),0,IF(O$1004=0,0,1-CHOOSE(O$1004,IF(ISNUMBER(Datos!O80),AND(OR(O$1005="",Datos!O80&gt;=O$1005),OR(O$1006="",Datos!O80&lt;=O$1006)),FALSE),IF(ISNUMBER(Datos!O80),AND(Datos!O80=INT(Datos!O80),AND(OR(O$1005="",Datos!O80&gt;=O$1005),OR(O$1006="",Datos!O80&lt;=O$1006))),FALSE),OR(ISNUMBER(FIND(";"&amp;UPPER(TRIM(Datos!O80&amp;""))&amp;"=",O$1007)),ISNUMBER(FIND(";"&amp;UPPER(TRIM(Datos!O80&amp;""))&amp;";",O$1007))),OR(UPPER(TRIM(Datos!O80&amp;""))="SÍ",UPPER(TRIM(Datos!O80&amp;""))="SI",UPPER(TRIM(Datos!O80&amp;""))="NO"),IF(ISNUMBER(Datos!O80),AND(OR(O$1005="",Datos!O80&gt;=O$1005),OR(O$1006="",Datos!O80&lt;=O$1006)),FALSE),TRUE))))</f>
        <v>0.0</v>
      </c>
      <c r="P80">
        <f>IF(Datos!P80="",0,IF(AND(P$1008&lt;&gt;"",Datos!P80=P$1008),0,IF(P$1004=0,0,1-CHOOSE(P$1004,IF(ISNUMBER(Datos!P80),AND(OR(P$1005="",Datos!P80&gt;=P$1005),OR(P$1006="",Datos!P80&lt;=P$1006)),FALSE),IF(ISNUMBER(Datos!P80),AND(Datos!P80=INT(Datos!P80),AND(OR(P$1005="",Datos!P80&gt;=P$1005),OR(P$1006="",Datos!P80&lt;=P$1006))),FALSE),OR(ISNUMBER(FIND(";"&amp;UPPER(TRIM(Datos!P80&amp;""))&amp;"=",P$1007)),ISNUMBER(FIND(";"&amp;UPPER(TRIM(Datos!P80&amp;""))&amp;";",P$1007))),OR(UPPER(TRIM(Datos!P80&amp;""))="SÍ",UPPER(TRIM(Datos!P80&amp;""))="SI",UPPER(TRIM(Datos!P80&amp;""))="NO"),IF(ISNUMBER(Datos!P80),AND(OR(P$1005="",Datos!P80&gt;=P$1005),OR(P$1006="",Datos!P80&lt;=P$1006)),FALSE),TRUE))))</f>
        <v>0.0</v>
      </c>
      <c r="Q80">
        <f>IF(Datos!Q80="",0,IF(AND(Q$1008&lt;&gt;"",Datos!Q80=Q$1008),0,IF(Q$1004=0,0,1-CHOOSE(Q$1004,IF(ISNUMBER(Datos!Q80),AND(OR(Q$1005="",Datos!Q80&gt;=Q$1005),OR(Q$1006="",Datos!Q80&lt;=Q$1006)),FALSE),IF(ISNUMBER(Datos!Q80),AND(Datos!Q80=INT(Datos!Q80),AND(OR(Q$1005="",Datos!Q80&gt;=Q$1005),OR(Q$1006="",Datos!Q80&lt;=Q$1006))),FALSE),OR(ISNUMBER(FIND(";"&amp;UPPER(TRIM(Datos!Q80&amp;""))&amp;"=",Q$1007)),ISNUMBER(FIND(";"&amp;UPPER(TRIM(Datos!Q80&amp;""))&amp;";",Q$1007))),OR(UPPER(TRIM(Datos!Q80&amp;""))="SÍ",UPPER(TRIM(Datos!Q80&amp;""))="SI",UPPER(TRIM(Datos!Q80&amp;""))="NO"),IF(ISNUMBER(Datos!Q80),AND(OR(Q$1005="",Datos!Q80&gt;=Q$1005),OR(Q$1006="",Datos!Q80&lt;=Q$1006)),FALSE),TRUE))))</f>
        <v>0.0</v>
      </c>
      <c r="R80">
        <f>IF(Datos!R80="",0,IF(AND(R$1008&lt;&gt;"",Datos!R80=R$1008),0,IF(R$1004=0,0,1-CHOOSE(R$1004,IF(ISNUMBER(Datos!R80),AND(OR(R$1005="",Datos!R80&gt;=R$1005),OR(R$1006="",Datos!R80&lt;=R$1006)),FALSE),IF(ISNUMBER(Datos!R80),AND(Datos!R80=INT(Datos!R80),AND(OR(R$1005="",Datos!R80&gt;=R$1005),OR(R$1006="",Datos!R80&lt;=R$1006))),FALSE),OR(ISNUMBER(FIND(";"&amp;UPPER(TRIM(Datos!R80&amp;""))&amp;"=",R$1007)),ISNUMBER(FIND(";"&amp;UPPER(TRIM(Datos!R80&amp;""))&amp;";",R$1007))),OR(UPPER(TRIM(Datos!R80&amp;""))="SÍ",UPPER(TRIM(Datos!R80&amp;""))="SI",UPPER(TRIM(Datos!R80&amp;""))="NO"),IF(ISNUMBER(Datos!R80),AND(OR(R$1005="",Datos!R80&gt;=R$1005),OR(R$1006="",Datos!R80&lt;=R$1006)),FALSE),TRUE))))</f>
        <v>0.0</v>
      </c>
      <c r="S80">
        <f>IF(Datos!S80="",0,IF(AND(S$1008&lt;&gt;"",Datos!S80=S$1008),0,IF(S$1004=0,0,1-CHOOSE(S$1004,IF(ISNUMBER(Datos!S80),AND(OR(S$1005="",Datos!S80&gt;=S$1005),OR(S$1006="",Datos!S80&lt;=S$1006)),FALSE),IF(ISNUMBER(Datos!S80),AND(Datos!S80=INT(Datos!S80),AND(OR(S$1005="",Datos!S80&gt;=S$1005),OR(S$1006="",Datos!S80&lt;=S$1006))),FALSE),OR(ISNUMBER(FIND(";"&amp;UPPER(TRIM(Datos!S80&amp;""))&amp;"=",S$1007)),ISNUMBER(FIND(";"&amp;UPPER(TRIM(Datos!S80&amp;""))&amp;";",S$1007))),OR(UPPER(TRIM(Datos!S80&amp;""))="SÍ",UPPER(TRIM(Datos!S80&amp;""))="SI",UPPER(TRIM(Datos!S80&amp;""))="NO"),IF(ISNUMBER(Datos!S80),AND(OR(S$1005="",Datos!S80&gt;=S$1005),OR(S$1006="",Datos!S80&lt;=S$1006)),FALSE),TRUE))))</f>
        <v>0.0</v>
      </c>
      <c r="T80">
        <f>IF(Datos!T80="",0,IF(AND(T$1008&lt;&gt;"",Datos!T80=T$1008),0,IF(T$1004=0,0,1-CHOOSE(T$1004,IF(ISNUMBER(Datos!T80),AND(OR(T$1005="",Datos!T80&gt;=T$1005),OR(T$1006="",Datos!T80&lt;=T$1006)),FALSE),IF(ISNUMBER(Datos!T80),AND(Datos!T80=INT(Datos!T80),AND(OR(T$1005="",Datos!T80&gt;=T$1005),OR(T$1006="",Datos!T80&lt;=T$1006))),FALSE),OR(ISNUMBER(FIND(";"&amp;UPPER(TRIM(Datos!T80&amp;""))&amp;"=",T$1007)),ISNUMBER(FIND(";"&amp;UPPER(TRIM(Datos!T80&amp;""))&amp;";",T$1007))),OR(UPPER(TRIM(Datos!T80&amp;""))="SÍ",UPPER(TRIM(Datos!T80&amp;""))="SI",UPPER(TRIM(Datos!T80&amp;""))="NO"),IF(ISNUMBER(Datos!T80),AND(OR(T$1005="",Datos!T80&gt;=T$1005),OR(T$1006="",Datos!T80&lt;=T$1006)),FALSE),TRUE))))</f>
        <v>0.0</v>
      </c>
      <c r="U80">
        <f>IF(Datos!U80="",0,IF(AND(U$1008&lt;&gt;"",Datos!U80=U$1008),0,IF(U$1004=0,0,1-CHOOSE(U$1004,IF(ISNUMBER(Datos!U80),AND(OR(U$1005="",Datos!U80&gt;=U$1005),OR(U$1006="",Datos!U80&lt;=U$1006)),FALSE),IF(ISNUMBER(Datos!U80),AND(Datos!U80=INT(Datos!U80),AND(OR(U$1005="",Datos!U80&gt;=U$1005),OR(U$1006="",Datos!U80&lt;=U$1006))),FALSE),OR(ISNUMBER(FIND(";"&amp;UPPER(TRIM(Datos!U80&amp;""))&amp;"=",U$1007)),ISNUMBER(FIND(";"&amp;UPPER(TRIM(Datos!U80&amp;""))&amp;";",U$1007))),OR(UPPER(TRIM(Datos!U80&amp;""))="SÍ",UPPER(TRIM(Datos!U80&amp;""))="SI",UPPER(TRIM(Datos!U80&amp;""))="NO"),IF(ISNUMBER(Datos!U80),AND(OR(U$1005="",Datos!U80&gt;=U$1005),OR(U$1006="",Datos!U80&lt;=U$1006)),FALSE),TRUE))))</f>
        <v>0.0</v>
      </c>
      <c r="V80">
        <f>IF(Datos!V80="",0,IF(AND(V$1008&lt;&gt;"",Datos!V80=V$1008),0,IF(V$1004=0,0,1-CHOOSE(V$1004,IF(ISNUMBER(Datos!V80),AND(OR(V$1005="",Datos!V80&gt;=V$1005),OR(V$1006="",Datos!V80&lt;=V$1006)),FALSE),IF(ISNUMBER(Datos!V80),AND(Datos!V80=INT(Datos!V80),AND(OR(V$1005="",Datos!V80&gt;=V$1005),OR(V$1006="",Datos!V80&lt;=V$1006))),FALSE),OR(ISNUMBER(FIND(";"&amp;UPPER(TRIM(Datos!V80&amp;""))&amp;"=",V$1007)),ISNUMBER(FIND(";"&amp;UPPER(TRIM(Datos!V80&amp;""))&amp;";",V$1007))),OR(UPPER(TRIM(Datos!V80&amp;""))="SÍ",UPPER(TRIM(Datos!V80&amp;""))="SI",UPPER(TRIM(Datos!V80&amp;""))="NO"),IF(ISNUMBER(Datos!V80),AND(OR(V$1005="",Datos!V80&gt;=V$1005),OR(V$1006="",Datos!V80&lt;=V$1006)),FALSE),TRUE))))</f>
        <v>0.0</v>
      </c>
      <c r="W80">
        <f>IF(Datos!W80="",0,IF(AND(W$1008&lt;&gt;"",Datos!W80=W$1008),0,IF(W$1004=0,0,1-CHOOSE(W$1004,IF(ISNUMBER(Datos!W80),AND(OR(W$1005="",Datos!W80&gt;=W$1005),OR(W$1006="",Datos!W80&lt;=W$1006)),FALSE),IF(ISNUMBER(Datos!W80),AND(Datos!W80=INT(Datos!W80),AND(OR(W$1005="",Datos!W80&gt;=W$1005),OR(W$1006="",Datos!W80&lt;=W$1006))),FALSE),OR(ISNUMBER(FIND(";"&amp;UPPER(TRIM(Datos!W80&amp;""))&amp;"=",W$1007)),ISNUMBER(FIND(";"&amp;UPPER(TRIM(Datos!W80&amp;""))&amp;";",W$1007))),OR(UPPER(TRIM(Datos!W80&amp;""))="SÍ",UPPER(TRIM(Datos!W80&amp;""))="SI",UPPER(TRIM(Datos!W80&amp;""))="NO"),IF(ISNUMBER(Datos!W80),AND(OR(W$1005="",Datos!W80&gt;=W$1005),OR(W$1006="",Datos!W80&lt;=W$1006)),FALSE),TRUE))))</f>
        <v>0.0</v>
      </c>
      <c r="X80">
        <f>IF(Datos!X80="",0,IF(AND(X$1008&lt;&gt;"",Datos!X80=X$1008),0,IF(X$1004=0,0,1-CHOOSE(X$1004,IF(ISNUMBER(Datos!X80),AND(OR(X$1005="",Datos!X80&gt;=X$1005),OR(X$1006="",Datos!X80&lt;=X$1006)),FALSE),IF(ISNUMBER(Datos!X80),AND(Datos!X80=INT(Datos!X80),AND(OR(X$1005="",Datos!X80&gt;=X$1005),OR(X$1006="",Datos!X80&lt;=X$1006))),FALSE),OR(ISNUMBER(FIND(";"&amp;UPPER(TRIM(Datos!X80&amp;""))&amp;"=",X$1007)),ISNUMBER(FIND(";"&amp;UPPER(TRIM(Datos!X80&amp;""))&amp;";",X$1007))),OR(UPPER(TRIM(Datos!X80&amp;""))="SÍ",UPPER(TRIM(Datos!X80&amp;""))="SI",UPPER(TRIM(Datos!X80&amp;""))="NO"),IF(ISNUMBER(Datos!X80),AND(OR(X$1005="",Datos!X80&gt;=X$1005),OR(X$1006="",Datos!X80&lt;=X$1006)),FALSE),TRUE))))</f>
        <v>0.0</v>
      </c>
      <c r="Y80">
        <f>IF(Datos!Y80="",0,IF(AND(Y$1008&lt;&gt;"",Datos!Y80=Y$1008),0,IF(Y$1004=0,0,1-CHOOSE(Y$1004,IF(ISNUMBER(Datos!Y80),AND(OR(Y$1005="",Datos!Y80&gt;=Y$1005),OR(Y$1006="",Datos!Y80&lt;=Y$1006)),FALSE),IF(ISNUMBER(Datos!Y80),AND(Datos!Y80=INT(Datos!Y80),AND(OR(Y$1005="",Datos!Y80&gt;=Y$1005),OR(Y$1006="",Datos!Y80&lt;=Y$1006))),FALSE),OR(ISNUMBER(FIND(";"&amp;UPPER(TRIM(Datos!Y80&amp;""))&amp;"=",Y$1007)),ISNUMBER(FIND(";"&amp;UPPER(TRIM(Datos!Y80&amp;""))&amp;";",Y$1007))),OR(UPPER(TRIM(Datos!Y80&amp;""))="SÍ",UPPER(TRIM(Datos!Y80&amp;""))="SI",UPPER(TRIM(Datos!Y80&amp;""))="NO"),IF(ISNUMBER(Datos!Y80),AND(OR(Y$1005="",Datos!Y80&gt;=Y$1005),OR(Y$1006="",Datos!Y80&lt;=Y$1006)),FALSE),TRUE))))</f>
        <v>0.0</v>
      </c>
      <c r="Z80">
        <f>IF(Datos!Z80="",0,IF(AND(Z$1008&lt;&gt;"",Datos!Z80=Z$1008),0,IF(Z$1004=0,0,1-CHOOSE(Z$1004,IF(ISNUMBER(Datos!Z80),AND(OR(Z$1005="",Datos!Z80&gt;=Z$1005),OR(Z$1006="",Datos!Z80&lt;=Z$1006)),FALSE),IF(ISNUMBER(Datos!Z80),AND(Datos!Z80=INT(Datos!Z80),AND(OR(Z$1005="",Datos!Z80&gt;=Z$1005),OR(Z$1006="",Datos!Z80&lt;=Z$1006))),FALSE),OR(ISNUMBER(FIND(";"&amp;UPPER(TRIM(Datos!Z80&amp;""))&amp;"=",Z$1007)),ISNUMBER(FIND(";"&amp;UPPER(TRIM(Datos!Z80&amp;""))&amp;";",Z$1007))),OR(UPPER(TRIM(Datos!Z80&amp;""))="SÍ",UPPER(TRIM(Datos!Z80&amp;""))="SI",UPPER(TRIM(Datos!Z80&amp;""))="NO"),IF(ISNUMBER(Datos!Z80),AND(OR(Z$1005="",Datos!Z80&gt;=Z$1005),OR(Z$1006="",Datos!Z80&lt;=Z$1006)),FALSE),TRUE))))</f>
        <v>0.0</v>
      </c>
      <c r="AA80">
        <f>IF(Datos!AA80="",0,IF(AND(AA$1008&lt;&gt;"",Datos!AA80=AA$1008),0,IF(AA$1004=0,0,1-CHOOSE(AA$1004,IF(ISNUMBER(Datos!AA80),AND(OR(AA$1005="",Datos!AA80&gt;=AA$1005),OR(AA$1006="",Datos!AA80&lt;=AA$1006)),FALSE),IF(ISNUMBER(Datos!AA80),AND(Datos!AA80=INT(Datos!AA80),AND(OR(AA$1005="",Datos!AA80&gt;=AA$1005),OR(AA$1006="",Datos!AA80&lt;=AA$1006))),FALSE),OR(ISNUMBER(FIND(";"&amp;UPPER(TRIM(Datos!AA80&amp;""))&amp;"=",AA$1007)),ISNUMBER(FIND(";"&amp;UPPER(TRIM(Datos!AA80&amp;""))&amp;";",AA$1007))),OR(UPPER(TRIM(Datos!AA80&amp;""))="SÍ",UPPER(TRIM(Datos!AA80&amp;""))="SI",UPPER(TRIM(Datos!AA80&amp;""))="NO"),IF(ISNUMBER(Datos!AA80),AND(OR(AA$1005="",Datos!AA80&gt;=AA$1005),OR(AA$1006="",Datos!AA80&lt;=AA$1006)),FALSE),TRUE))))</f>
        <v>0.0</v>
      </c>
      <c r="AB80">
        <f>IF(Datos!AB80="",0,IF(AND(AB$1008&lt;&gt;"",Datos!AB80=AB$1008),0,IF(AB$1004=0,0,1-CHOOSE(AB$1004,IF(ISNUMBER(Datos!AB80),AND(OR(AB$1005="",Datos!AB80&gt;=AB$1005),OR(AB$1006="",Datos!AB80&lt;=AB$1006)),FALSE),IF(ISNUMBER(Datos!AB80),AND(Datos!AB80=INT(Datos!AB80),AND(OR(AB$1005="",Datos!AB80&gt;=AB$1005),OR(AB$1006="",Datos!AB80&lt;=AB$1006))),FALSE),OR(ISNUMBER(FIND(";"&amp;UPPER(TRIM(Datos!AB80&amp;""))&amp;"=",AB$1007)),ISNUMBER(FIND(";"&amp;UPPER(TRIM(Datos!AB80&amp;""))&amp;";",AB$1007))),OR(UPPER(TRIM(Datos!AB80&amp;""))="SÍ",UPPER(TRIM(Datos!AB80&amp;""))="SI",UPPER(TRIM(Datos!AB80&amp;""))="NO"),IF(ISNUMBER(Datos!AB80),AND(OR(AB$1005="",Datos!AB80&gt;=AB$1005),OR(AB$1006="",Datos!AB80&lt;=AB$1006)),FALSE),TRUE))))</f>
        <v>0.0</v>
      </c>
      <c r="AC80">
        <f>IF(Datos!AC80="",0,IF(AND(AC$1008&lt;&gt;"",Datos!AC80=AC$1008),0,IF(AC$1004=0,0,1-CHOOSE(AC$1004,IF(ISNUMBER(Datos!AC80),AND(OR(AC$1005="",Datos!AC80&gt;=AC$1005),OR(AC$1006="",Datos!AC80&lt;=AC$1006)),FALSE),IF(ISNUMBER(Datos!AC80),AND(Datos!AC80=INT(Datos!AC80),AND(OR(AC$1005="",Datos!AC80&gt;=AC$1005),OR(AC$1006="",Datos!AC80&lt;=AC$1006))),FALSE),OR(ISNUMBER(FIND(";"&amp;UPPER(TRIM(Datos!AC80&amp;""))&amp;"=",AC$1007)),ISNUMBER(FIND(";"&amp;UPPER(TRIM(Datos!AC80&amp;""))&amp;";",AC$1007))),OR(UPPER(TRIM(Datos!AC80&amp;""))="SÍ",UPPER(TRIM(Datos!AC80&amp;""))="SI",UPPER(TRIM(Datos!AC80&amp;""))="NO"),IF(ISNUMBER(Datos!AC80),AND(OR(AC$1005="",Datos!AC80&gt;=AC$1005),OR(AC$1006="",Datos!AC80&lt;=AC$1006)),FALSE),TRUE))))</f>
        <v>0.0</v>
      </c>
      <c r="AD80">
        <f>IF(Datos!AD80="",0,IF(AND(AD$1008&lt;&gt;"",Datos!AD80=AD$1008),0,IF(AD$1004=0,0,1-CHOOSE(AD$1004,IF(ISNUMBER(Datos!AD80),AND(OR(AD$1005="",Datos!AD80&gt;=AD$1005),OR(AD$1006="",Datos!AD80&lt;=AD$1006)),FALSE),IF(ISNUMBER(Datos!AD80),AND(Datos!AD80=INT(Datos!AD80),AND(OR(AD$1005="",Datos!AD80&gt;=AD$1005),OR(AD$1006="",Datos!AD80&lt;=AD$1006))),FALSE),OR(ISNUMBER(FIND(";"&amp;UPPER(TRIM(Datos!AD80&amp;""))&amp;"=",AD$1007)),ISNUMBER(FIND(";"&amp;UPPER(TRIM(Datos!AD80&amp;""))&amp;";",AD$1007))),OR(UPPER(TRIM(Datos!AD80&amp;""))="SÍ",UPPER(TRIM(Datos!AD80&amp;""))="SI",UPPER(TRIM(Datos!AD80&amp;""))="NO"),IF(ISNUMBER(Datos!AD80),AND(OR(AD$1005="",Datos!AD80&gt;=AD$1005),OR(AD$1006="",Datos!AD80&lt;=AD$1006)),FALSE),TRUE))))</f>
        <v>0.0</v>
      </c>
      <c r="AE80">
        <f>IF(Datos!AE80="",0,IF(AND(AE$1008&lt;&gt;"",Datos!AE80=AE$1008),0,IF(AE$1004=0,0,1-CHOOSE(AE$1004,IF(ISNUMBER(Datos!AE80),AND(OR(AE$1005="",Datos!AE80&gt;=AE$1005),OR(AE$1006="",Datos!AE80&lt;=AE$1006)),FALSE),IF(ISNUMBER(Datos!AE80),AND(Datos!AE80=INT(Datos!AE80),AND(OR(AE$1005="",Datos!AE80&gt;=AE$1005),OR(AE$1006="",Datos!AE80&lt;=AE$1006))),FALSE),OR(ISNUMBER(FIND(";"&amp;UPPER(TRIM(Datos!AE80&amp;""))&amp;"=",AE$1007)),ISNUMBER(FIND(";"&amp;UPPER(TRIM(Datos!AE80&amp;""))&amp;";",AE$1007))),OR(UPPER(TRIM(Datos!AE80&amp;""))="SÍ",UPPER(TRIM(Datos!AE80&amp;""))="SI",UPPER(TRIM(Datos!AE80&amp;""))="NO"),IF(ISNUMBER(Datos!AE80),AND(OR(AE$1005="",Datos!AE80&gt;=AE$1005),OR(AE$1006="",Datos!AE80&lt;=AE$1006)),FALSE),TRUE))))</f>
        <v>0.0</v>
      </c>
    </row>
    <row r="81" spans="2:31">
      <c r="B81">
        <f>IF(Datos!B81="",0,IF(AND(B$1008&lt;&gt;"",Datos!B81=B$1008),0,IF(B$1004=0,0,1-CHOOSE(B$1004,IF(ISNUMBER(Datos!B81),AND(OR(B$1005="",Datos!B81&gt;=B$1005),OR(B$1006="",Datos!B81&lt;=B$1006)),FALSE),IF(ISNUMBER(Datos!B81),AND(Datos!B81=INT(Datos!B81),AND(OR(B$1005="",Datos!B81&gt;=B$1005),OR(B$1006="",Datos!B81&lt;=B$1006))),FALSE),OR(ISNUMBER(FIND(";"&amp;UPPER(TRIM(Datos!B81&amp;""))&amp;"=",B$1007)),ISNUMBER(FIND(";"&amp;UPPER(TRIM(Datos!B81&amp;""))&amp;";",B$1007))),OR(UPPER(TRIM(Datos!B81&amp;""))="SÍ",UPPER(TRIM(Datos!B81&amp;""))="SI",UPPER(TRIM(Datos!B81&amp;""))="NO"),IF(ISNUMBER(Datos!B81),AND(OR(B$1005="",Datos!B81&gt;=B$1005),OR(B$1006="",Datos!B81&lt;=B$1006)),FALSE),TRUE))))</f>
        <v>0.0</v>
      </c>
      <c r="C81">
        <f>IF(Datos!C81="",0,IF(AND(C$1008&lt;&gt;"",Datos!C81=C$1008),0,IF(C$1004=0,0,1-CHOOSE(C$1004,IF(ISNUMBER(Datos!C81),AND(OR(C$1005="",Datos!C81&gt;=C$1005),OR(C$1006="",Datos!C81&lt;=C$1006)),FALSE),IF(ISNUMBER(Datos!C81),AND(Datos!C81=INT(Datos!C81),AND(OR(C$1005="",Datos!C81&gt;=C$1005),OR(C$1006="",Datos!C81&lt;=C$1006))),FALSE),OR(ISNUMBER(FIND(";"&amp;UPPER(TRIM(Datos!C81&amp;""))&amp;"=",C$1007)),ISNUMBER(FIND(";"&amp;UPPER(TRIM(Datos!C81&amp;""))&amp;";",C$1007))),OR(UPPER(TRIM(Datos!C81&amp;""))="SÍ",UPPER(TRIM(Datos!C81&amp;""))="SI",UPPER(TRIM(Datos!C81&amp;""))="NO"),IF(ISNUMBER(Datos!C81),AND(OR(C$1005="",Datos!C81&gt;=C$1005),OR(C$1006="",Datos!C81&lt;=C$1006)),FALSE),TRUE))))</f>
        <v>0.0</v>
      </c>
      <c r="D81">
        <f>IF(Datos!D81="",0,IF(AND(D$1008&lt;&gt;"",Datos!D81=D$1008),0,IF(D$1004=0,0,1-CHOOSE(D$1004,IF(ISNUMBER(Datos!D81),AND(OR(D$1005="",Datos!D81&gt;=D$1005),OR(D$1006="",Datos!D81&lt;=D$1006)),FALSE),IF(ISNUMBER(Datos!D81),AND(Datos!D81=INT(Datos!D81),AND(OR(D$1005="",Datos!D81&gt;=D$1005),OR(D$1006="",Datos!D81&lt;=D$1006))),FALSE),OR(ISNUMBER(FIND(";"&amp;UPPER(TRIM(Datos!D81&amp;""))&amp;"=",D$1007)),ISNUMBER(FIND(";"&amp;UPPER(TRIM(Datos!D81&amp;""))&amp;";",D$1007))),OR(UPPER(TRIM(Datos!D81&amp;""))="SÍ",UPPER(TRIM(Datos!D81&amp;""))="SI",UPPER(TRIM(Datos!D81&amp;""))="NO"),IF(ISNUMBER(Datos!D81),AND(OR(D$1005="",Datos!D81&gt;=D$1005),OR(D$1006="",Datos!D81&lt;=D$1006)),FALSE),TRUE))))</f>
        <v>0.0</v>
      </c>
      <c r="E81">
        <f>IF(Datos!E81="",0,IF(AND(E$1008&lt;&gt;"",Datos!E81=E$1008),0,IF(E$1004=0,0,1-CHOOSE(E$1004,IF(ISNUMBER(Datos!E81),AND(OR(E$1005="",Datos!E81&gt;=E$1005),OR(E$1006="",Datos!E81&lt;=E$1006)),FALSE),IF(ISNUMBER(Datos!E81),AND(Datos!E81=INT(Datos!E81),AND(OR(E$1005="",Datos!E81&gt;=E$1005),OR(E$1006="",Datos!E81&lt;=E$1006))),FALSE),OR(ISNUMBER(FIND(";"&amp;UPPER(TRIM(Datos!E81&amp;""))&amp;"=",E$1007)),ISNUMBER(FIND(";"&amp;UPPER(TRIM(Datos!E81&amp;""))&amp;";",E$1007))),OR(UPPER(TRIM(Datos!E81&amp;""))="SÍ",UPPER(TRIM(Datos!E81&amp;""))="SI",UPPER(TRIM(Datos!E81&amp;""))="NO"),IF(ISNUMBER(Datos!E81),AND(OR(E$1005="",Datos!E81&gt;=E$1005),OR(E$1006="",Datos!E81&lt;=E$1006)),FALSE),TRUE))))</f>
        <v>0.0</v>
      </c>
      <c r="F81">
        <f>IF(Datos!F81="",0,IF(AND(F$1008&lt;&gt;"",Datos!F81=F$1008),0,IF(F$1004=0,0,1-CHOOSE(F$1004,IF(ISNUMBER(Datos!F81),AND(OR(F$1005="",Datos!F81&gt;=F$1005),OR(F$1006="",Datos!F81&lt;=F$1006)),FALSE),IF(ISNUMBER(Datos!F81),AND(Datos!F81=INT(Datos!F81),AND(OR(F$1005="",Datos!F81&gt;=F$1005),OR(F$1006="",Datos!F81&lt;=F$1006))),FALSE),OR(ISNUMBER(FIND(";"&amp;UPPER(TRIM(Datos!F81&amp;""))&amp;"=",F$1007)),ISNUMBER(FIND(";"&amp;UPPER(TRIM(Datos!F81&amp;""))&amp;";",F$1007))),OR(UPPER(TRIM(Datos!F81&amp;""))="SÍ",UPPER(TRIM(Datos!F81&amp;""))="SI",UPPER(TRIM(Datos!F81&amp;""))="NO"),IF(ISNUMBER(Datos!F81),AND(OR(F$1005="",Datos!F81&gt;=F$1005),OR(F$1006="",Datos!F81&lt;=F$1006)),FALSE),TRUE))))</f>
        <v>0.0</v>
      </c>
      <c r="G81">
        <f>IF(Datos!G81="",0,IF(AND(G$1008&lt;&gt;"",Datos!G81=G$1008),0,IF(G$1004=0,0,1-CHOOSE(G$1004,IF(ISNUMBER(Datos!G81),AND(OR(G$1005="",Datos!G81&gt;=G$1005),OR(G$1006="",Datos!G81&lt;=G$1006)),FALSE),IF(ISNUMBER(Datos!G81),AND(Datos!G81=INT(Datos!G81),AND(OR(G$1005="",Datos!G81&gt;=G$1005),OR(G$1006="",Datos!G81&lt;=G$1006))),FALSE),OR(ISNUMBER(FIND(";"&amp;UPPER(TRIM(Datos!G81&amp;""))&amp;"=",G$1007)),ISNUMBER(FIND(";"&amp;UPPER(TRIM(Datos!G81&amp;""))&amp;";",G$1007))),OR(UPPER(TRIM(Datos!G81&amp;""))="SÍ",UPPER(TRIM(Datos!G81&amp;""))="SI",UPPER(TRIM(Datos!G81&amp;""))="NO"),IF(ISNUMBER(Datos!G81),AND(OR(G$1005="",Datos!G81&gt;=G$1005),OR(G$1006="",Datos!G81&lt;=G$1006)),FALSE),TRUE))))</f>
        <v>0.0</v>
      </c>
      <c r="H81">
        <f>IF(Datos!H81="",0,IF(AND(H$1008&lt;&gt;"",Datos!H81=H$1008),0,IF(H$1004=0,0,1-CHOOSE(H$1004,IF(ISNUMBER(Datos!H81),AND(OR(H$1005="",Datos!H81&gt;=H$1005),OR(H$1006="",Datos!H81&lt;=H$1006)),FALSE),IF(ISNUMBER(Datos!H81),AND(Datos!H81=INT(Datos!H81),AND(OR(H$1005="",Datos!H81&gt;=H$1005),OR(H$1006="",Datos!H81&lt;=H$1006))),FALSE),OR(ISNUMBER(FIND(";"&amp;UPPER(TRIM(Datos!H81&amp;""))&amp;"=",H$1007)),ISNUMBER(FIND(";"&amp;UPPER(TRIM(Datos!H81&amp;""))&amp;";",H$1007))),OR(UPPER(TRIM(Datos!H81&amp;""))="SÍ",UPPER(TRIM(Datos!H81&amp;""))="SI",UPPER(TRIM(Datos!H81&amp;""))="NO"),IF(ISNUMBER(Datos!H81),AND(OR(H$1005="",Datos!H81&gt;=H$1005),OR(H$1006="",Datos!H81&lt;=H$1006)),FALSE),TRUE))))</f>
        <v>0.0</v>
      </c>
      <c r="I81">
        <f>IF(Datos!I81="",0,IF(AND(I$1008&lt;&gt;"",Datos!I81=I$1008),0,IF(I$1004=0,0,1-CHOOSE(I$1004,IF(ISNUMBER(Datos!I81),AND(OR(I$1005="",Datos!I81&gt;=I$1005),OR(I$1006="",Datos!I81&lt;=I$1006)),FALSE),IF(ISNUMBER(Datos!I81),AND(Datos!I81=INT(Datos!I81),AND(OR(I$1005="",Datos!I81&gt;=I$1005),OR(I$1006="",Datos!I81&lt;=I$1006))),FALSE),OR(ISNUMBER(FIND(";"&amp;UPPER(TRIM(Datos!I81&amp;""))&amp;"=",I$1007)),ISNUMBER(FIND(";"&amp;UPPER(TRIM(Datos!I81&amp;""))&amp;";",I$1007))),OR(UPPER(TRIM(Datos!I81&amp;""))="SÍ",UPPER(TRIM(Datos!I81&amp;""))="SI",UPPER(TRIM(Datos!I81&amp;""))="NO"),IF(ISNUMBER(Datos!I81),AND(OR(I$1005="",Datos!I81&gt;=I$1005),OR(I$1006="",Datos!I81&lt;=I$1006)),FALSE),TRUE))))</f>
        <v>0.0</v>
      </c>
      <c r="J81">
        <f>IF(Datos!J81="",0,IF(AND(J$1008&lt;&gt;"",Datos!J81=J$1008),0,IF(J$1004=0,0,1-CHOOSE(J$1004,IF(ISNUMBER(Datos!J81),AND(OR(J$1005="",Datos!J81&gt;=J$1005),OR(J$1006="",Datos!J81&lt;=J$1006)),FALSE),IF(ISNUMBER(Datos!J81),AND(Datos!J81=INT(Datos!J81),AND(OR(J$1005="",Datos!J81&gt;=J$1005),OR(J$1006="",Datos!J81&lt;=J$1006))),FALSE),OR(ISNUMBER(FIND(";"&amp;UPPER(TRIM(Datos!J81&amp;""))&amp;"=",J$1007)),ISNUMBER(FIND(";"&amp;UPPER(TRIM(Datos!J81&amp;""))&amp;";",J$1007))),OR(UPPER(TRIM(Datos!J81&amp;""))="SÍ",UPPER(TRIM(Datos!J81&amp;""))="SI",UPPER(TRIM(Datos!J81&amp;""))="NO"),IF(ISNUMBER(Datos!J81),AND(OR(J$1005="",Datos!J81&gt;=J$1005),OR(J$1006="",Datos!J81&lt;=J$1006)),FALSE),TRUE))))</f>
        <v>0.0</v>
      </c>
      <c r="K81">
        <f>IF(Datos!K81="",0,IF(AND(K$1008&lt;&gt;"",Datos!K81=K$1008),0,IF(K$1004=0,0,1-CHOOSE(K$1004,IF(ISNUMBER(Datos!K81),AND(OR(K$1005="",Datos!K81&gt;=K$1005),OR(K$1006="",Datos!K81&lt;=K$1006)),FALSE),IF(ISNUMBER(Datos!K81),AND(Datos!K81=INT(Datos!K81),AND(OR(K$1005="",Datos!K81&gt;=K$1005),OR(K$1006="",Datos!K81&lt;=K$1006))),FALSE),OR(ISNUMBER(FIND(";"&amp;UPPER(TRIM(Datos!K81&amp;""))&amp;"=",K$1007)),ISNUMBER(FIND(";"&amp;UPPER(TRIM(Datos!K81&amp;""))&amp;";",K$1007))),OR(UPPER(TRIM(Datos!K81&amp;""))="SÍ",UPPER(TRIM(Datos!K81&amp;""))="SI",UPPER(TRIM(Datos!K81&amp;""))="NO"),IF(ISNUMBER(Datos!K81),AND(OR(K$1005="",Datos!K81&gt;=K$1005),OR(K$1006="",Datos!K81&lt;=K$1006)),FALSE),TRUE))))</f>
        <v>0.0</v>
      </c>
      <c r="L81">
        <f>IF(Datos!L81="",0,IF(AND(L$1008&lt;&gt;"",Datos!L81=L$1008),0,IF(L$1004=0,0,1-CHOOSE(L$1004,IF(ISNUMBER(Datos!L81),AND(OR(L$1005="",Datos!L81&gt;=L$1005),OR(L$1006="",Datos!L81&lt;=L$1006)),FALSE),IF(ISNUMBER(Datos!L81),AND(Datos!L81=INT(Datos!L81),AND(OR(L$1005="",Datos!L81&gt;=L$1005),OR(L$1006="",Datos!L81&lt;=L$1006))),FALSE),OR(ISNUMBER(FIND(";"&amp;UPPER(TRIM(Datos!L81&amp;""))&amp;"=",L$1007)),ISNUMBER(FIND(";"&amp;UPPER(TRIM(Datos!L81&amp;""))&amp;";",L$1007))),OR(UPPER(TRIM(Datos!L81&amp;""))="SÍ",UPPER(TRIM(Datos!L81&amp;""))="SI",UPPER(TRIM(Datos!L81&amp;""))="NO"),IF(ISNUMBER(Datos!L81),AND(OR(L$1005="",Datos!L81&gt;=L$1005),OR(L$1006="",Datos!L81&lt;=L$1006)),FALSE),TRUE))))</f>
        <v>0.0</v>
      </c>
      <c r="M81">
        <f>IF(Datos!M81="",0,IF(AND(M$1008&lt;&gt;"",Datos!M81=M$1008),0,IF(M$1004=0,0,1-CHOOSE(M$1004,IF(ISNUMBER(Datos!M81),AND(OR(M$1005="",Datos!M81&gt;=M$1005),OR(M$1006="",Datos!M81&lt;=M$1006)),FALSE),IF(ISNUMBER(Datos!M81),AND(Datos!M81=INT(Datos!M81),AND(OR(M$1005="",Datos!M81&gt;=M$1005),OR(M$1006="",Datos!M81&lt;=M$1006))),FALSE),OR(ISNUMBER(FIND(";"&amp;UPPER(TRIM(Datos!M81&amp;""))&amp;"=",M$1007)),ISNUMBER(FIND(";"&amp;UPPER(TRIM(Datos!M81&amp;""))&amp;";",M$1007))),OR(UPPER(TRIM(Datos!M81&amp;""))="SÍ",UPPER(TRIM(Datos!M81&amp;""))="SI",UPPER(TRIM(Datos!M81&amp;""))="NO"),IF(ISNUMBER(Datos!M81),AND(OR(M$1005="",Datos!M81&gt;=M$1005),OR(M$1006="",Datos!M81&lt;=M$1006)),FALSE),TRUE))))</f>
        <v>0.0</v>
      </c>
      <c r="N81">
        <f>IF(Datos!N81="",0,IF(AND(N$1008&lt;&gt;"",Datos!N81=N$1008),0,IF(N$1004=0,0,1-CHOOSE(N$1004,IF(ISNUMBER(Datos!N81),AND(OR(N$1005="",Datos!N81&gt;=N$1005),OR(N$1006="",Datos!N81&lt;=N$1006)),FALSE),IF(ISNUMBER(Datos!N81),AND(Datos!N81=INT(Datos!N81),AND(OR(N$1005="",Datos!N81&gt;=N$1005),OR(N$1006="",Datos!N81&lt;=N$1006))),FALSE),OR(ISNUMBER(FIND(";"&amp;UPPER(TRIM(Datos!N81&amp;""))&amp;"=",N$1007)),ISNUMBER(FIND(";"&amp;UPPER(TRIM(Datos!N81&amp;""))&amp;";",N$1007))),OR(UPPER(TRIM(Datos!N81&amp;""))="SÍ",UPPER(TRIM(Datos!N81&amp;""))="SI",UPPER(TRIM(Datos!N81&amp;""))="NO"),IF(ISNUMBER(Datos!N81),AND(OR(N$1005="",Datos!N81&gt;=N$1005),OR(N$1006="",Datos!N81&lt;=N$1006)),FALSE),TRUE))))</f>
        <v>0.0</v>
      </c>
      <c r="O81">
        <f>IF(Datos!O81="",0,IF(AND(O$1008&lt;&gt;"",Datos!O81=O$1008),0,IF(O$1004=0,0,1-CHOOSE(O$1004,IF(ISNUMBER(Datos!O81),AND(OR(O$1005="",Datos!O81&gt;=O$1005),OR(O$1006="",Datos!O81&lt;=O$1006)),FALSE),IF(ISNUMBER(Datos!O81),AND(Datos!O81=INT(Datos!O81),AND(OR(O$1005="",Datos!O81&gt;=O$1005),OR(O$1006="",Datos!O81&lt;=O$1006))),FALSE),OR(ISNUMBER(FIND(";"&amp;UPPER(TRIM(Datos!O81&amp;""))&amp;"=",O$1007)),ISNUMBER(FIND(";"&amp;UPPER(TRIM(Datos!O81&amp;""))&amp;";",O$1007))),OR(UPPER(TRIM(Datos!O81&amp;""))="SÍ",UPPER(TRIM(Datos!O81&amp;""))="SI",UPPER(TRIM(Datos!O81&amp;""))="NO"),IF(ISNUMBER(Datos!O81),AND(OR(O$1005="",Datos!O81&gt;=O$1005),OR(O$1006="",Datos!O81&lt;=O$1006)),FALSE),TRUE))))</f>
        <v>0.0</v>
      </c>
      <c r="P81">
        <f>IF(Datos!P81="",0,IF(AND(P$1008&lt;&gt;"",Datos!P81=P$1008),0,IF(P$1004=0,0,1-CHOOSE(P$1004,IF(ISNUMBER(Datos!P81),AND(OR(P$1005="",Datos!P81&gt;=P$1005),OR(P$1006="",Datos!P81&lt;=P$1006)),FALSE),IF(ISNUMBER(Datos!P81),AND(Datos!P81=INT(Datos!P81),AND(OR(P$1005="",Datos!P81&gt;=P$1005),OR(P$1006="",Datos!P81&lt;=P$1006))),FALSE),OR(ISNUMBER(FIND(";"&amp;UPPER(TRIM(Datos!P81&amp;""))&amp;"=",P$1007)),ISNUMBER(FIND(";"&amp;UPPER(TRIM(Datos!P81&amp;""))&amp;";",P$1007))),OR(UPPER(TRIM(Datos!P81&amp;""))="SÍ",UPPER(TRIM(Datos!P81&amp;""))="SI",UPPER(TRIM(Datos!P81&amp;""))="NO"),IF(ISNUMBER(Datos!P81),AND(OR(P$1005="",Datos!P81&gt;=P$1005),OR(P$1006="",Datos!P81&lt;=P$1006)),FALSE),TRUE))))</f>
        <v>0.0</v>
      </c>
      <c r="Q81">
        <f>IF(Datos!Q81="",0,IF(AND(Q$1008&lt;&gt;"",Datos!Q81=Q$1008),0,IF(Q$1004=0,0,1-CHOOSE(Q$1004,IF(ISNUMBER(Datos!Q81),AND(OR(Q$1005="",Datos!Q81&gt;=Q$1005),OR(Q$1006="",Datos!Q81&lt;=Q$1006)),FALSE),IF(ISNUMBER(Datos!Q81),AND(Datos!Q81=INT(Datos!Q81),AND(OR(Q$1005="",Datos!Q81&gt;=Q$1005),OR(Q$1006="",Datos!Q81&lt;=Q$1006))),FALSE),OR(ISNUMBER(FIND(";"&amp;UPPER(TRIM(Datos!Q81&amp;""))&amp;"=",Q$1007)),ISNUMBER(FIND(";"&amp;UPPER(TRIM(Datos!Q81&amp;""))&amp;";",Q$1007))),OR(UPPER(TRIM(Datos!Q81&amp;""))="SÍ",UPPER(TRIM(Datos!Q81&amp;""))="SI",UPPER(TRIM(Datos!Q81&amp;""))="NO"),IF(ISNUMBER(Datos!Q81),AND(OR(Q$1005="",Datos!Q81&gt;=Q$1005),OR(Q$1006="",Datos!Q81&lt;=Q$1006)),FALSE),TRUE))))</f>
        <v>0.0</v>
      </c>
      <c r="R81">
        <f>IF(Datos!R81="",0,IF(AND(R$1008&lt;&gt;"",Datos!R81=R$1008),0,IF(R$1004=0,0,1-CHOOSE(R$1004,IF(ISNUMBER(Datos!R81),AND(OR(R$1005="",Datos!R81&gt;=R$1005),OR(R$1006="",Datos!R81&lt;=R$1006)),FALSE),IF(ISNUMBER(Datos!R81),AND(Datos!R81=INT(Datos!R81),AND(OR(R$1005="",Datos!R81&gt;=R$1005),OR(R$1006="",Datos!R81&lt;=R$1006))),FALSE),OR(ISNUMBER(FIND(";"&amp;UPPER(TRIM(Datos!R81&amp;""))&amp;"=",R$1007)),ISNUMBER(FIND(";"&amp;UPPER(TRIM(Datos!R81&amp;""))&amp;";",R$1007))),OR(UPPER(TRIM(Datos!R81&amp;""))="SÍ",UPPER(TRIM(Datos!R81&amp;""))="SI",UPPER(TRIM(Datos!R81&amp;""))="NO"),IF(ISNUMBER(Datos!R81),AND(OR(R$1005="",Datos!R81&gt;=R$1005),OR(R$1006="",Datos!R81&lt;=R$1006)),FALSE),TRUE))))</f>
        <v>0.0</v>
      </c>
      <c r="S81">
        <f>IF(Datos!S81="",0,IF(AND(S$1008&lt;&gt;"",Datos!S81=S$1008),0,IF(S$1004=0,0,1-CHOOSE(S$1004,IF(ISNUMBER(Datos!S81),AND(OR(S$1005="",Datos!S81&gt;=S$1005),OR(S$1006="",Datos!S81&lt;=S$1006)),FALSE),IF(ISNUMBER(Datos!S81),AND(Datos!S81=INT(Datos!S81),AND(OR(S$1005="",Datos!S81&gt;=S$1005),OR(S$1006="",Datos!S81&lt;=S$1006))),FALSE),OR(ISNUMBER(FIND(";"&amp;UPPER(TRIM(Datos!S81&amp;""))&amp;"=",S$1007)),ISNUMBER(FIND(";"&amp;UPPER(TRIM(Datos!S81&amp;""))&amp;";",S$1007))),OR(UPPER(TRIM(Datos!S81&amp;""))="SÍ",UPPER(TRIM(Datos!S81&amp;""))="SI",UPPER(TRIM(Datos!S81&amp;""))="NO"),IF(ISNUMBER(Datos!S81),AND(OR(S$1005="",Datos!S81&gt;=S$1005),OR(S$1006="",Datos!S81&lt;=S$1006)),FALSE),TRUE))))</f>
        <v>0.0</v>
      </c>
      <c r="T81">
        <f>IF(Datos!T81="",0,IF(AND(T$1008&lt;&gt;"",Datos!T81=T$1008),0,IF(T$1004=0,0,1-CHOOSE(T$1004,IF(ISNUMBER(Datos!T81),AND(OR(T$1005="",Datos!T81&gt;=T$1005),OR(T$1006="",Datos!T81&lt;=T$1006)),FALSE),IF(ISNUMBER(Datos!T81),AND(Datos!T81=INT(Datos!T81),AND(OR(T$1005="",Datos!T81&gt;=T$1005),OR(T$1006="",Datos!T81&lt;=T$1006))),FALSE),OR(ISNUMBER(FIND(";"&amp;UPPER(TRIM(Datos!T81&amp;""))&amp;"=",T$1007)),ISNUMBER(FIND(";"&amp;UPPER(TRIM(Datos!T81&amp;""))&amp;";",T$1007))),OR(UPPER(TRIM(Datos!T81&amp;""))="SÍ",UPPER(TRIM(Datos!T81&amp;""))="SI",UPPER(TRIM(Datos!T81&amp;""))="NO"),IF(ISNUMBER(Datos!T81),AND(OR(T$1005="",Datos!T81&gt;=T$1005),OR(T$1006="",Datos!T81&lt;=T$1006)),FALSE),TRUE))))</f>
        <v>0.0</v>
      </c>
      <c r="U81">
        <f>IF(Datos!U81="",0,IF(AND(U$1008&lt;&gt;"",Datos!U81=U$1008),0,IF(U$1004=0,0,1-CHOOSE(U$1004,IF(ISNUMBER(Datos!U81),AND(OR(U$1005="",Datos!U81&gt;=U$1005),OR(U$1006="",Datos!U81&lt;=U$1006)),FALSE),IF(ISNUMBER(Datos!U81),AND(Datos!U81=INT(Datos!U81),AND(OR(U$1005="",Datos!U81&gt;=U$1005),OR(U$1006="",Datos!U81&lt;=U$1006))),FALSE),OR(ISNUMBER(FIND(";"&amp;UPPER(TRIM(Datos!U81&amp;""))&amp;"=",U$1007)),ISNUMBER(FIND(";"&amp;UPPER(TRIM(Datos!U81&amp;""))&amp;";",U$1007))),OR(UPPER(TRIM(Datos!U81&amp;""))="SÍ",UPPER(TRIM(Datos!U81&amp;""))="SI",UPPER(TRIM(Datos!U81&amp;""))="NO"),IF(ISNUMBER(Datos!U81),AND(OR(U$1005="",Datos!U81&gt;=U$1005),OR(U$1006="",Datos!U81&lt;=U$1006)),FALSE),TRUE))))</f>
        <v>0.0</v>
      </c>
      <c r="V81">
        <f>IF(Datos!V81="",0,IF(AND(V$1008&lt;&gt;"",Datos!V81=V$1008),0,IF(V$1004=0,0,1-CHOOSE(V$1004,IF(ISNUMBER(Datos!V81),AND(OR(V$1005="",Datos!V81&gt;=V$1005),OR(V$1006="",Datos!V81&lt;=V$1006)),FALSE),IF(ISNUMBER(Datos!V81),AND(Datos!V81=INT(Datos!V81),AND(OR(V$1005="",Datos!V81&gt;=V$1005),OR(V$1006="",Datos!V81&lt;=V$1006))),FALSE),OR(ISNUMBER(FIND(";"&amp;UPPER(TRIM(Datos!V81&amp;""))&amp;"=",V$1007)),ISNUMBER(FIND(";"&amp;UPPER(TRIM(Datos!V81&amp;""))&amp;";",V$1007))),OR(UPPER(TRIM(Datos!V81&amp;""))="SÍ",UPPER(TRIM(Datos!V81&amp;""))="SI",UPPER(TRIM(Datos!V81&amp;""))="NO"),IF(ISNUMBER(Datos!V81),AND(OR(V$1005="",Datos!V81&gt;=V$1005),OR(V$1006="",Datos!V81&lt;=V$1006)),FALSE),TRUE))))</f>
        <v>0.0</v>
      </c>
      <c r="W81">
        <f>IF(Datos!W81="",0,IF(AND(W$1008&lt;&gt;"",Datos!W81=W$1008),0,IF(W$1004=0,0,1-CHOOSE(W$1004,IF(ISNUMBER(Datos!W81),AND(OR(W$1005="",Datos!W81&gt;=W$1005),OR(W$1006="",Datos!W81&lt;=W$1006)),FALSE),IF(ISNUMBER(Datos!W81),AND(Datos!W81=INT(Datos!W81),AND(OR(W$1005="",Datos!W81&gt;=W$1005),OR(W$1006="",Datos!W81&lt;=W$1006))),FALSE),OR(ISNUMBER(FIND(";"&amp;UPPER(TRIM(Datos!W81&amp;""))&amp;"=",W$1007)),ISNUMBER(FIND(";"&amp;UPPER(TRIM(Datos!W81&amp;""))&amp;";",W$1007))),OR(UPPER(TRIM(Datos!W81&amp;""))="SÍ",UPPER(TRIM(Datos!W81&amp;""))="SI",UPPER(TRIM(Datos!W81&amp;""))="NO"),IF(ISNUMBER(Datos!W81),AND(OR(W$1005="",Datos!W81&gt;=W$1005),OR(W$1006="",Datos!W81&lt;=W$1006)),FALSE),TRUE))))</f>
        <v>0.0</v>
      </c>
      <c r="X81">
        <f>IF(Datos!X81="",0,IF(AND(X$1008&lt;&gt;"",Datos!X81=X$1008),0,IF(X$1004=0,0,1-CHOOSE(X$1004,IF(ISNUMBER(Datos!X81),AND(OR(X$1005="",Datos!X81&gt;=X$1005),OR(X$1006="",Datos!X81&lt;=X$1006)),FALSE),IF(ISNUMBER(Datos!X81),AND(Datos!X81=INT(Datos!X81),AND(OR(X$1005="",Datos!X81&gt;=X$1005),OR(X$1006="",Datos!X81&lt;=X$1006))),FALSE),OR(ISNUMBER(FIND(";"&amp;UPPER(TRIM(Datos!X81&amp;""))&amp;"=",X$1007)),ISNUMBER(FIND(";"&amp;UPPER(TRIM(Datos!X81&amp;""))&amp;";",X$1007))),OR(UPPER(TRIM(Datos!X81&amp;""))="SÍ",UPPER(TRIM(Datos!X81&amp;""))="SI",UPPER(TRIM(Datos!X81&amp;""))="NO"),IF(ISNUMBER(Datos!X81),AND(OR(X$1005="",Datos!X81&gt;=X$1005),OR(X$1006="",Datos!X81&lt;=X$1006)),FALSE),TRUE))))</f>
        <v>0.0</v>
      </c>
      <c r="Y81">
        <f>IF(Datos!Y81="",0,IF(AND(Y$1008&lt;&gt;"",Datos!Y81=Y$1008),0,IF(Y$1004=0,0,1-CHOOSE(Y$1004,IF(ISNUMBER(Datos!Y81),AND(OR(Y$1005="",Datos!Y81&gt;=Y$1005),OR(Y$1006="",Datos!Y81&lt;=Y$1006)),FALSE),IF(ISNUMBER(Datos!Y81),AND(Datos!Y81=INT(Datos!Y81),AND(OR(Y$1005="",Datos!Y81&gt;=Y$1005),OR(Y$1006="",Datos!Y81&lt;=Y$1006))),FALSE),OR(ISNUMBER(FIND(";"&amp;UPPER(TRIM(Datos!Y81&amp;""))&amp;"=",Y$1007)),ISNUMBER(FIND(";"&amp;UPPER(TRIM(Datos!Y81&amp;""))&amp;";",Y$1007))),OR(UPPER(TRIM(Datos!Y81&amp;""))="SÍ",UPPER(TRIM(Datos!Y81&amp;""))="SI",UPPER(TRIM(Datos!Y81&amp;""))="NO"),IF(ISNUMBER(Datos!Y81),AND(OR(Y$1005="",Datos!Y81&gt;=Y$1005),OR(Y$1006="",Datos!Y81&lt;=Y$1006)),FALSE),TRUE))))</f>
        <v>0.0</v>
      </c>
      <c r="Z81">
        <f>IF(Datos!Z81="",0,IF(AND(Z$1008&lt;&gt;"",Datos!Z81=Z$1008),0,IF(Z$1004=0,0,1-CHOOSE(Z$1004,IF(ISNUMBER(Datos!Z81),AND(OR(Z$1005="",Datos!Z81&gt;=Z$1005),OR(Z$1006="",Datos!Z81&lt;=Z$1006)),FALSE),IF(ISNUMBER(Datos!Z81),AND(Datos!Z81=INT(Datos!Z81),AND(OR(Z$1005="",Datos!Z81&gt;=Z$1005),OR(Z$1006="",Datos!Z81&lt;=Z$1006))),FALSE),OR(ISNUMBER(FIND(";"&amp;UPPER(TRIM(Datos!Z81&amp;""))&amp;"=",Z$1007)),ISNUMBER(FIND(";"&amp;UPPER(TRIM(Datos!Z81&amp;""))&amp;";",Z$1007))),OR(UPPER(TRIM(Datos!Z81&amp;""))="SÍ",UPPER(TRIM(Datos!Z81&amp;""))="SI",UPPER(TRIM(Datos!Z81&amp;""))="NO"),IF(ISNUMBER(Datos!Z81),AND(OR(Z$1005="",Datos!Z81&gt;=Z$1005),OR(Z$1006="",Datos!Z81&lt;=Z$1006)),FALSE),TRUE))))</f>
        <v>0.0</v>
      </c>
      <c r="AA81">
        <f>IF(Datos!AA81="",0,IF(AND(AA$1008&lt;&gt;"",Datos!AA81=AA$1008),0,IF(AA$1004=0,0,1-CHOOSE(AA$1004,IF(ISNUMBER(Datos!AA81),AND(OR(AA$1005="",Datos!AA81&gt;=AA$1005),OR(AA$1006="",Datos!AA81&lt;=AA$1006)),FALSE),IF(ISNUMBER(Datos!AA81),AND(Datos!AA81=INT(Datos!AA81),AND(OR(AA$1005="",Datos!AA81&gt;=AA$1005),OR(AA$1006="",Datos!AA81&lt;=AA$1006))),FALSE),OR(ISNUMBER(FIND(";"&amp;UPPER(TRIM(Datos!AA81&amp;""))&amp;"=",AA$1007)),ISNUMBER(FIND(";"&amp;UPPER(TRIM(Datos!AA81&amp;""))&amp;";",AA$1007))),OR(UPPER(TRIM(Datos!AA81&amp;""))="SÍ",UPPER(TRIM(Datos!AA81&amp;""))="SI",UPPER(TRIM(Datos!AA81&amp;""))="NO"),IF(ISNUMBER(Datos!AA81),AND(OR(AA$1005="",Datos!AA81&gt;=AA$1005),OR(AA$1006="",Datos!AA81&lt;=AA$1006)),FALSE),TRUE))))</f>
        <v>0.0</v>
      </c>
      <c r="AB81">
        <f>IF(Datos!AB81="",0,IF(AND(AB$1008&lt;&gt;"",Datos!AB81=AB$1008),0,IF(AB$1004=0,0,1-CHOOSE(AB$1004,IF(ISNUMBER(Datos!AB81),AND(OR(AB$1005="",Datos!AB81&gt;=AB$1005),OR(AB$1006="",Datos!AB81&lt;=AB$1006)),FALSE),IF(ISNUMBER(Datos!AB81),AND(Datos!AB81=INT(Datos!AB81),AND(OR(AB$1005="",Datos!AB81&gt;=AB$1005),OR(AB$1006="",Datos!AB81&lt;=AB$1006))),FALSE),OR(ISNUMBER(FIND(";"&amp;UPPER(TRIM(Datos!AB81&amp;""))&amp;"=",AB$1007)),ISNUMBER(FIND(";"&amp;UPPER(TRIM(Datos!AB81&amp;""))&amp;";",AB$1007))),OR(UPPER(TRIM(Datos!AB81&amp;""))="SÍ",UPPER(TRIM(Datos!AB81&amp;""))="SI",UPPER(TRIM(Datos!AB81&amp;""))="NO"),IF(ISNUMBER(Datos!AB81),AND(OR(AB$1005="",Datos!AB81&gt;=AB$1005),OR(AB$1006="",Datos!AB81&lt;=AB$1006)),FALSE),TRUE))))</f>
        <v>0.0</v>
      </c>
      <c r="AC81">
        <f>IF(Datos!AC81="",0,IF(AND(AC$1008&lt;&gt;"",Datos!AC81=AC$1008),0,IF(AC$1004=0,0,1-CHOOSE(AC$1004,IF(ISNUMBER(Datos!AC81),AND(OR(AC$1005="",Datos!AC81&gt;=AC$1005),OR(AC$1006="",Datos!AC81&lt;=AC$1006)),FALSE),IF(ISNUMBER(Datos!AC81),AND(Datos!AC81=INT(Datos!AC81),AND(OR(AC$1005="",Datos!AC81&gt;=AC$1005),OR(AC$1006="",Datos!AC81&lt;=AC$1006))),FALSE),OR(ISNUMBER(FIND(";"&amp;UPPER(TRIM(Datos!AC81&amp;""))&amp;"=",AC$1007)),ISNUMBER(FIND(";"&amp;UPPER(TRIM(Datos!AC81&amp;""))&amp;";",AC$1007))),OR(UPPER(TRIM(Datos!AC81&amp;""))="SÍ",UPPER(TRIM(Datos!AC81&amp;""))="SI",UPPER(TRIM(Datos!AC81&amp;""))="NO"),IF(ISNUMBER(Datos!AC81),AND(OR(AC$1005="",Datos!AC81&gt;=AC$1005),OR(AC$1006="",Datos!AC81&lt;=AC$1006)),FALSE),TRUE))))</f>
        <v>0.0</v>
      </c>
      <c r="AD81">
        <f>IF(Datos!AD81="",0,IF(AND(AD$1008&lt;&gt;"",Datos!AD81=AD$1008),0,IF(AD$1004=0,0,1-CHOOSE(AD$1004,IF(ISNUMBER(Datos!AD81),AND(OR(AD$1005="",Datos!AD81&gt;=AD$1005),OR(AD$1006="",Datos!AD81&lt;=AD$1006)),FALSE),IF(ISNUMBER(Datos!AD81),AND(Datos!AD81=INT(Datos!AD81),AND(OR(AD$1005="",Datos!AD81&gt;=AD$1005),OR(AD$1006="",Datos!AD81&lt;=AD$1006))),FALSE),OR(ISNUMBER(FIND(";"&amp;UPPER(TRIM(Datos!AD81&amp;""))&amp;"=",AD$1007)),ISNUMBER(FIND(";"&amp;UPPER(TRIM(Datos!AD81&amp;""))&amp;";",AD$1007))),OR(UPPER(TRIM(Datos!AD81&amp;""))="SÍ",UPPER(TRIM(Datos!AD81&amp;""))="SI",UPPER(TRIM(Datos!AD81&amp;""))="NO"),IF(ISNUMBER(Datos!AD81),AND(OR(AD$1005="",Datos!AD81&gt;=AD$1005),OR(AD$1006="",Datos!AD81&lt;=AD$1006)),FALSE),TRUE))))</f>
        <v>0.0</v>
      </c>
      <c r="AE81">
        <f>IF(Datos!AE81="",0,IF(AND(AE$1008&lt;&gt;"",Datos!AE81=AE$1008),0,IF(AE$1004=0,0,1-CHOOSE(AE$1004,IF(ISNUMBER(Datos!AE81),AND(OR(AE$1005="",Datos!AE81&gt;=AE$1005),OR(AE$1006="",Datos!AE81&lt;=AE$1006)),FALSE),IF(ISNUMBER(Datos!AE81),AND(Datos!AE81=INT(Datos!AE81),AND(OR(AE$1005="",Datos!AE81&gt;=AE$1005),OR(AE$1006="",Datos!AE81&lt;=AE$1006))),FALSE),OR(ISNUMBER(FIND(";"&amp;UPPER(TRIM(Datos!AE81&amp;""))&amp;"=",AE$1007)),ISNUMBER(FIND(";"&amp;UPPER(TRIM(Datos!AE81&amp;""))&amp;";",AE$1007))),OR(UPPER(TRIM(Datos!AE81&amp;""))="SÍ",UPPER(TRIM(Datos!AE81&amp;""))="SI",UPPER(TRIM(Datos!AE81&amp;""))="NO"),IF(ISNUMBER(Datos!AE81),AND(OR(AE$1005="",Datos!AE81&gt;=AE$1005),OR(AE$1006="",Datos!AE81&lt;=AE$1006)),FALSE),TRUE))))</f>
        <v>0.0</v>
      </c>
    </row>
    <row r="82" spans="2:31">
      <c r="B82">
        <f>IF(Datos!B82="",0,IF(AND(B$1008&lt;&gt;"",Datos!B82=B$1008),0,IF(B$1004=0,0,1-CHOOSE(B$1004,IF(ISNUMBER(Datos!B82),AND(OR(B$1005="",Datos!B82&gt;=B$1005),OR(B$1006="",Datos!B82&lt;=B$1006)),FALSE),IF(ISNUMBER(Datos!B82),AND(Datos!B82=INT(Datos!B82),AND(OR(B$1005="",Datos!B82&gt;=B$1005),OR(B$1006="",Datos!B82&lt;=B$1006))),FALSE),OR(ISNUMBER(FIND(";"&amp;UPPER(TRIM(Datos!B82&amp;""))&amp;"=",B$1007)),ISNUMBER(FIND(";"&amp;UPPER(TRIM(Datos!B82&amp;""))&amp;";",B$1007))),OR(UPPER(TRIM(Datos!B82&amp;""))="SÍ",UPPER(TRIM(Datos!B82&amp;""))="SI",UPPER(TRIM(Datos!B82&amp;""))="NO"),IF(ISNUMBER(Datos!B82),AND(OR(B$1005="",Datos!B82&gt;=B$1005),OR(B$1006="",Datos!B82&lt;=B$1006)),FALSE),TRUE))))</f>
        <v>0.0</v>
      </c>
      <c r="C82">
        <f>IF(Datos!C82="",0,IF(AND(C$1008&lt;&gt;"",Datos!C82=C$1008),0,IF(C$1004=0,0,1-CHOOSE(C$1004,IF(ISNUMBER(Datos!C82),AND(OR(C$1005="",Datos!C82&gt;=C$1005),OR(C$1006="",Datos!C82&lt;=C$1006)),FALSE),IF(ISNUMBER(Datos!C82),AND(Datos!C82=INT(Datos!C82),AND(OR(C$1005="",Datos!C82&gt;=C$1005),OR(C$1006="",Datos!C82&lt;=C$1006))),FALSE),OR(ISNUMBER(FIND(";"&amp;UPPER(TRIM(Datos!C82&amp;""))&amp;"=",C$1007)),ISNUMBER(FIND(";"&amp;UPPER(TRIM(Datos!C82&amp;""))&amp;";",C$1007))),OR(UPPER(TRIM(Datos!C82&amp;""))="SÍ",UPPER(TRIM(Datos!C82&amp;""))="SI",UPPER(TRIM(Datos!C82&amp;""))="NO"),IF(ISNUMBER(Datos!C82),AND(OR(C$1005="",Datos!C82&gt;=C$1005),OR(C$1006="",Datos!C82&lt;=C$1006)),FALSE),TRUE))))</f>
        <v>0.0</v>
      </c>
      <c r="D82">
        <f>IF(Datos!D82="",0,IF(AND(D$1008&lt;&gt;"",Datos!D82=D$1008),0,IF(D$1004=0,0,1-CHOOSE(D$1004,IF(ISNUMBER(Datos!D82),AND(OR(D$1005="",Datos!D82&gt;=D$1005),OR(D$1006="",Datos!D82&lt;=D$1006)),FALSE),IF(ISNUMBER(Datos!D82),AND(Datos!D82=INT(Datos!D82),AND(OR(D$1005="",Datos!D82&gt;=D$1005),OR(D$1006="",Datos!D82&lt;=D$1006))),FALSE),OR(ISNUMBER(FIND(";"&amp;UPPER(TRIM(Datos!D82&amp;""))&amp;"=",D$1007)),ISNUMBER(FIND(";"&amp;UPPER(TRIM(Datos!D82&amp;""))&amp;";",D$1007))),OR(UPPER(TRIM(Datos!D82&amp;""))="SÍ",UPPER(TRIM(Datos!D82&amp;""))="SI",UPPER(TRIM(Datos!D82&amp;""))="NO"),IF(ISNUMBER(Datos!D82),AND(OR(D$1005="",Datos!D82&gt;=D$1005),OR(D$1006="",Datos!D82&lt;=D$1006)),FALSE),TRUE))))</f>
        <v>0.0</v>
      </c>
      <c r="E82">
        <f>IF(Datos!E82="",0,IF(AND(E$1008&lt;&gt;"",Datos!E82=E$1008),0,IF(E$1004=0,0,1-CHOOSE(E$1004,IF(ISNUMBER(Datos!E82),AND(OR(E$1005="",Datos!E82&gt;=E$1005),OR(E$1006="",Datos!E82&lt;=E$1006)),FALSE),IF(ISNUMBER(Datos!E82),AND(Datos!E82=INT(Datos!E82),AND(OR(E$1005="",Datos!E82&gt;=E$1005),OR(E$1006="",Datos!E82&lt;=E$1006))),FALSE),OR(ISNUMBER(FIND(";"&amp;UPPER(TRIM(Datos!E82&amp;""))&amp;"=",E$1007)),ISNUMBER(FIND(";"&amp;UPPER(TRIM(Datos!E82&amp;""))&amp;";",E$1007))),OR(UPPER(TRIM(Datos!E82&amp;""))="SÍ",UPPER(TRIM(Datos!E82&amp;""))="SI",UPPER(TRIM(Datos!E82&amp;""))="NO"),IF(ISNUMBER(Datos!E82),AND(OR(E$1005="",Datos!E82&gt;=E$1005),OR(E$1006="",Datos!E82&lt;=E$1006)),FALSE),TRUE))))</f>
        <v>0.0</v>
      </c>
      <c r="F82">
        <f>IF(Datos!F82="",0,IF(AND(F$1008&lt;&gt;"",Datos!F82=F$1008),0,IF(F$1004=0,0,1-CHOOSE(F$1004,IF(ISNUMBER(Datos!F82),AND(OR(F$1005="",Datos!F82&gt;=F$1005),OR(F$1006="",Datos!F82&lt;=F$1006)),FALSE),IF(ISNUMBER(Datos!F82),AND(Datos!F82=INT(Datos!F82),AND(OR(F$1005="",Datos!F82&gt;=F$1005),OR(F$1006="",Datos!F82&lt;=F$1006))),FALSE),OR(ISNUMBER(FIND(";"&amp;UPPER(TRIM(Datos!F82&amp;""))&amp;"=",F$1007)),ISNUMBER(FIND(";"&amp;UPPER(TRIM(Datos!F82&amp;""))&amp;";",F$1007))),OR(UPPER(TRIM(Datos!F82&amp;""))="SÍ",UPPER(TRIM(Datos!F82&amp;""))="SI",UPPER(TRIM(Datos!F82&amp;""))="NO"),IF(ISNUMBER(Datos!F82),AND(OR(F$1005="",Datos!F82&gt;=F$1005),OR(F$1006="",Datos!F82&lt;=F$1006)),FALSE),TRUE))))</f>
        <v>0.0</v>
      </c>
      <c r="G82">
        <f>IF(Datos!G82="",0,IF(AND(G$1008&lt;&gt;"",Datos!G82=G$1008),0,IF(G$1004=0,0,1-CHOOSE(G$1004,IF(ISNUMBER(Datos!G82),AND(OR(G$1005="",Datos!G82&gt;=G$1005),OR(G$1006="",Datos!G82&lt;=G$1006)),FALSE),IF(ISNUMBER(Datos!G82),AND(Datos!G82=INT(Datos!G82),AND(OR(G$1005="",Datos!G82&gt;=G$1005),OR(G$1006="",Datos!G82&lt;=G$1006))),FALSE),OR(ISNUMBER(FIND(";"&amp;UPPER(TRIM(Datos!G82&amp;""))&amp;"=",G$1007)),ISNUMBER(FIND(";"&amp;UPPER(TRIM(Datos!G82&amp;""))&amp;";",G$1007))),OR(UPPER(TRIM(Datos!G82&amp;""))="SÍ",UPPER(TRIM(Datos!G82&amp;""))="SI",UPPER(TRIM(Datos!G82&amp;""))="NO"),IF(ISNUMBER(Datos!G82),AND(OR(G$1005="",Datos!G82&gt;=G$1005),OR(G$1006="",Datos!G82&lt;=G$1006)),FALSE),TRUE))))</f>
        <v>0.0</v>
      </c>
      <c r="H82">
        <f>IF(Datos!H82="",0,IF(AND(H$1008&lt;&gt;"",Datos!H82=H$1008),0,IF(H$1004=0,0,1-CHOOSE(H$1004,IF(ISNUMBER(Datos!H82),AND(OR(H$1005="",Datos!H82&gt;=H$1005),OR(H$1006="",Datos!H82&lt;=H$1006)),FALSE),IF(ISNUMBER(Datos!H82),AND(Datos!H82=INT(Datos!H82),AND(OR(H$1005="",Datos!H82&gt;=H$1005),OR(H$1006="",Datos!H82&lt;=H$1006))),FALSE),OR(ISNUMBER(FIND(";"&amp;UPPER(TRIM(Datos!H82&amp;""))&amp;"=",H$1007)),ISNUMBER(FIND(";"&amp;UPPER(TRIM(Datos!H82&amp;""))&amp;";",H$1007))),OR(UPPER(TRIM(Datos!H82&amp;""))="SÍ",UPPER(TRIM(Datos!H82&amp;""))="SI",UPPER(TRIM(Datos!H82&amp;""))="NO"),IF(ISNUMBER(Datos!H82),AND(OR(H$1005="",Datos!H82&gt;=H$1005),OR(H$1006="",Datos!H82&lt;=H$1006)),FALSE),TRUE))))</f>
        <v>0.0</v>
      </c>
      <c r="I82">
        <f>IF(Datos!I82="",0,IF(AND(I$1008&lt;&gt;"",Datos!I82=I$1008),0,IF(I$1004=0,0,1-CHOOSE(I$1004,IF(ISNUMBER(Datos!I82),AND(OR(I$1005="",Datos!I82&gt;=I$1005),OR(I$1006="",Datos!I82&lt;=I$1006)),FALSE),IF(ISNUMBER(Datos!I82),AND(Datos!I82=INT(Datos!I82),AND(OR(I$1005="",Datos!I82&gt;=I$1005),OR(I$1006="",Datos!I82&lt;=I$1006))),FALSE),OR(ISNUMBER(FIND(";"&amp;UPPER(TRIM(Datos!I82&amp;""))&amp;"=",I$1007)),ISNUMBER(FIND(";"&amp;UPPER(TRIM(Datos!I82&amp;""))&amp;";",I$1007))),OR(UPPER(TRIM(Datos!I82&amp;""))="SÍ",UPPER(TRIM(Datos!I82&amp;""))="SI",UPPER(TRIM(Datos!I82&amp;""))="NO"),IF(ISNUMBER(Datos!I82),AND(OR(I$1005="",Datos!I82&gt;=I$1005),OR(I$1006="",Datos!I82&lt;=I$1006)),FALSE),TRUE))))</f>
        <v>0.0</v>
      </c>
      <c r="J82">
        <f>IF(Datos!J82="",0,IF(AND(J$1008&lt;&gt;"",Datos!J82=J$1008),0,IF(J$1004=0,0,1-CHOOSE(J$1004,IF(ISNUMBER(Datos!J82),AND(OR(J$1005="",Datos!J82&gt;=J$1005),OR(J$1006="",Datos!J82&lt;=J$1006)),FALSE),IF(ISNUMBER(Datos!J82),AND(Datos!J82=INT(Datos!J82),AND(OR(J$1005="",Datos!J82&gt;=J$1005),OR(J$1006="",Datos!J82&lt;=J$1006))),FALSE),OR(ISNUMBER(FIND(";"&amp;UPPER(TRIM(Datos!J82&amp;""))&amp;"=",J$1007)),ISNUMBER(FIND(";"&amp;UPPER(TRIM(Datos!J82&amp;""))&amp;";",J$1007))),OR(UPPER(TRIM(Datos!J82&amp;""))="SÍ",UPPER(TRIM(Datos!J82&amp;""))="SI",UPPER(TRIM(Datos!J82&amp;""))="NO"),IF(ISNUMBER(Datos!J82),AND(OR(J$1005="",Datos!J82&gt;=J$1005),OR(J$1006="",Datos!J82&lt;=J$1006)),FALSE),TRUE))))</f>
        <v>0.0</v>
      </c>
      <c r="K82">
        <f>IF(Datos!K82="",0,IF(AND(K$1008&lt;&gt;"",Datos!K82=K$1008),0,IF(K$1004=0,0,1-CHOOSE(K$1004,IF(ISNUMBER(Datos!K82),AND(OR(K$1005="",Datos!K82&gt;=K$1005),OR(K$1006="",Datos!K82&lt;=K$1006)),FALSE),IF(ISNUMBER(Datos!K82),AND(Datos!K82=INT(Datos!K82),AND(OR(K$1005="",Datos!K82&gt;=K$1005),OR(K$1006="",Datos!K82&lt;=K$1006))),FALSE),OR(ISNUMBER(FIND(";"&amp;UPPER(TRIM(Datos!K82&amp;""))&amp;"=",K$1007)),ISNUMBER(FIND(";"&amp;UPPER(TRIM(Datos!K82&amp;""))&amp;";",K$1007))),OR(UPPER(TRIM(Datos!K82&amp;""))="SÍ",UPPER(TRIM(Datos!K82&amp;""))="SI",UPPER(TRIM(Datos!K82&amp;""))="NO"),IF(ISNUMBER(Datos!K82),AND(OR(K$1005="",Datos!K82&gt;=K$1005),OR(K$1006="",Datos!K82&lt;=K$1006)),FALSE),TRUE))))</f>
        <v>0.0</v>
      </c>
      <c r="L82">
        <f>IF(Datos!L82="",0,IF(AND(L$1008&lt;&gt;"",Datos!L82=L$1008),0,IF(L$1004=0,0,1-CHOOSE(L$1004,IF(ISNUMBER(Datos!L82),AND(OR(L$1005="",Datos!L82&gt;=L$1005),OR(L$1006="",Datos!L82&lt;=L$1006)),FALSE),IF(ISNUMBER(Datos!L82),AND(Datos!L82=INT(Datos!L82),AND(OR(L$1005="",Datos!L82&gt;=L$1005),OR(L$1006="",Datos!L82&lt;=L$1006))),FALSE),OR(ISNUMBER(FIND(";"&amp;UPPER(TRIM(Datos!L82&amp;""))&amp;"=",L$1007)),ISNUMBER(FIND(";"&amp;UPPER(TRIM(Datos!L82&amp;""))&amp;";",L$1007))),OR(UPPER(TRIM(Datos!L82&amp;""))="SÍ",UPPER(TRIM(Datos!L82&amp;""))="SI",UPPER(TRIM(Datos!L82&amp;""))="NO"),IF(ISNUMBER(Datos!L82),AND(OR(L$1005="",Datos!L82&gt;=L$1005),OR(L$1006="",Datos!L82&lt;=L$1006)),FALSE),TRUE))))</f>
        <v>0.0</v>
      </c>
      <c r="M82">
        <f>IF(Datos!M82="",0,IF(AND(M$1008&lt;&gt;"",Datos!M82=M$1008),0,IF(M$1004=0,0,1-CHOOSE(M$1004,IF(ISNUMBER(Datos!M82),AND(OR(M$1005="",Datos!M82&gt;=M$1005),OR(M$1006="",Datos!M82&lt;=M$1006)),FALSE),IF(ISNUMBER(Datos!M82),AND(Datos!M82=INT(Datos!M82),AND(OR(M$1005="",Datos!M82&gt;=M$1005),OR(M$1006="",Datos!M82&lt;=M$1006))),FALSE),OR(ISNUMBER(FIND(";"&amp;UPPER(TRIM(Datos!M82&amp;""))&amp;"=",M$1007)),ISNUMBER(FIND(";"&amp;UPPER(TRIM(Datos!M82&amp;""))&amp;";",M$1007))),OR(UPPER(TRIM(Datos!M82&amp;""))="SÍ",UPPER(TRIM(Datos!M82&amp;""))="SI",UPPER(TRIM(Datos!M82&amp;""))="NO"),IF(ISNUMBER(Datos!M82),AND(OR(M$1005="",Datos!M82&gt;=M$1005),OR(M$1006="",Datos!M82&lt;=M$1006)),FALSE),TRUE))))</f>
        <v>0.0</v>
      </c>
      <c r="N82">
        <f>IF(Datos!N82="",0,IF(AND(N$1008&lt;&gt;"",Datos!N82=N$1008),0,IF(N$1004=0,0,1-CHOOSE(N$1004,IF(ISNUMBER(Datos!N82),AND(OR(N$1005="",Datos!N82&gt;=N$1005),OR(N$1006="",Datos!N82&lt;=N$1006)),FALSE),IF(ISNUMBER(Datos!N82),AND(Datos!N82=INT(Datos!N82),AND(OR(N$1005="",Datos!N82&gt;=N$1005),OR(N$1006="",Datos!N82&lt;=N$1006))),FALSE),OR(ISNUMBER(FIND(";"&amp;UPPER(TRIM(Datos!N82&amp;""))&amp;"=",N$1007)),ISNUMBER(FIND(";"&amp;UPPER(TRIM(Datos!N82&amp;""))&amp;";",N$1007))),OR(UPPER(TRIM(Datos!N82&amp;""))="SÍ",UPPER(TRIM(Datos!N82&amp;""))="SI",UPPER(TRIM(Datos!N82&amp;""))="NO"),IF(ISNUMBER(Datos!N82),AND(OR(N$1005="",Datos!N82&gt;=N$1005),OR(N$1006="",Datos!N82&lt;=N$1006)),FALSE),TRUE))))</f>
        <v>0.0</v>
      </c>
      <c r="O82">
        <f>IF(Datos!O82="",0,IF(AND(O$1008&lt;&gt;"",Datos!O82=O$1008),0,IF(O$1004=0,0,1-CHOOSE(O$1004,IF(ISNUMBER(Datos!O82),AND(OR(O$1005="",Datos!O82&gt;=O$1005),OR(O$1006="",Datos!O82&lt;=O$1006)),FALSE),IF(ISNUMBER(Datos!O82),AND(Datos!O82=INT(Datos!O82),AND(OR(O$1005="",Datos!O82&gt;=O$1005),OR(O$1006="",Datos!O82&lt;=O$1006))),FALSE),OR(ISNUMBER(FIND(";"&amp;UPPER(TRIM(Datos!O82&amp;""))&amp;"=",O$1007)),ISNUMBER(FIND(";"&amp;UPPER(TRIM(Datos!O82&amp;""))&amp;";",O$1007))),OR(UPPER(TRIM(Datos!O82&amp;""))="SÍ",UPPER(TRIM(Datos!O82&amp;""))="SI",UPPER(TRIM(Datos!O82&amp;""))="NO"),IF(ISNUMBER(Datos!O82),AND(OR(O$1005="",Datos!O82&gt;=O$1005),OR(O$1006="",Datos!O82&lt;=O$1006)),FALSE),TRUE))))</f>
        <v>0.0</v>
      </c>
      <c r="P82">
        <f>IF(Datos!P82="",0,IF(AND(P$1008&lt;&gt;"",Datos!P82=P$1008),0,IF(P$1004=0,0,1-CHOOSE(P$1004,IF(ISNUMBER(Datos!P82),AND(OR(P$1005="",Datos!P82&gt;=P$1005),OR(P$1006="",Datos!P82&lt;=P$1006)),FALSE),IF(ISNUMBER(Datos!P82),AND(Datos!P82=INT(Datos!P82),AND(OR(P$1005="",Datos!P82&gt;=P$1005),OR(P$1006="",Datos!P82&lt;=P$1006))),FALSE),OR(ISNUMBER(FIND(";"&amp;UPPER(TRIM(Datos!P82&amp;""))&amp;"=",P$1007)),ISNUMBER(FIND(";"&amp;UPPER(TRIM(Datos!P82&amp;""))&amp;";",P$1007))),OR(UPPER(TRIM(Datos!P82&amp;""))="SÍ",UPPER(TRIM(Datos!P82&amp;""))="SI",UPPER(TRIM(Datos!P82&amp;""))="NO"),IF(ISNUMBER(Datos!P82),AND(OR(P$1005="",Datos!P82&gt;=P$1005),OR(P$1006="",Datos!P82&lt;=P$1006)),FALSE),TRUE))))</f>
        <v>0.0</v>
      </c>
      <c r="Q82">
        <f>IF(Datos!Q82="",0,IF(AND(Q$1008&lt;&gt;"",Datos!Q82=Q$1008),0,IF(Q$1004=0,0,1-CHOOSE(Q$1004,IF(ISNUMBER(Datos!Q82),AND(OR(Q$1005="",Datos!Q82&gt;=Q$1005),OR(Q$1006="",Datos!Q82&lt;=Q$1006)),FALSE),IF(ISNUMBER(Datos!Q82),AND(Datos!Q82=INT(Datos!Q82),AND(OR(Q$1005="",Datos!Q82&gt;=Q$1005),OR(Q$1006="",Datos!Q82&lt;=Q$1006))),FALSE),OR(ISNUMBER(FIND(";"&amp;UPPER(TRIM(Datos!Q82&amp;""))&amp;"=",Q$1007)),ISNUMBER(FIND(";"&amp;UPPER(TRIM(Datos!Q82&amp;""))&amp;";",Q$1007))),OR(UPPER(TRIM(Datos!Q82&amp;""))="SÍ",UPPER(TRIM(Datos!Q82&amp;""))="SI",UPPER(TRIM(Datos!Q82&amp;""))="NO"),IF(ISNUMBER(Datos!Q82),AND(OR(Q$1005="",Datos!Q82&gt;=Q$1005),OR(Q$1006="",Datos!Q82&lt;=Q$1006)),FALSE),TRUE))))</f>
        <v>0.0</v>
      </c>
      <c r="R82">
        <f>IF(Datos!R82="",0,IF(AND(R$1008&lt;&gt;"",Datos!R82=R$1008),0,IF(R$1004=0,0,1-CHOOSE(R$1004,IF(ISNUMBER(Datos!R82),AND(OR(R$1005="",Datos!R82&gt;=R$1005),OR(R$1006="",Datos!R82&lt;=R$1006)),FALSE),IF(ISNUMBER(Datos!R82),AND(Datos!R82=INT(Datos!R82),AND(OR(R$1005="",Datos!R82&gt;=R$1005),OR(R$1006="",Datos!R82&lt;=R$1006))),FALSE),OR(ISNUMBER(FIND(";"&amp;UPPER(TRIM(Datos!R82&amp;""))&amp;"=",R$1007)),ISNUMBER(FIND(";"&amp;UPPER(TRIM(Datos!R82&amp;""))&amp;";",R$1007))),OR(UPPER(TRIM(Datos!R82&amp;""))="SÍ",UPPER(TRIM(Datos!R82&amp;""))="SI",UPPER(TRIM(Datos!R82&amp;""))="NO"),IF(ISNUMBER(Datos!R82),AND(OR(R$1005="",Datos!R82&gt;=R$1005),OR(R$1006="",Datos!R82&lt;=R$1006)),FALSE),TRUE))))</f>
        <v>0.0</v>
      </c>
      <c r="S82">
        <f>IF(Datos!S82="",0,IF(AND(S$1008&lt;&gt;"",Datos!S82=S$1008),0,IF(S$1004=0,0,1-CHOOSE(S$1004,IF(ISNUMBER(Datos!S82),AND(OR(S$1005="",Datos!S82&gt;=S$1005),OR(S$1006="",Datos!S82&lt;=S$1006)),FALSE),IF(ISNUMBER(Datos!S82),AND(Datos!S82=INT(Datos!S82),AND(OR(S$1005="",Datos!S82&gt;=S$1005),OR(S$1006="",Datos!S82&lt;=S$1006))),FALSE),OR(ISNUMBER(FIND(";"&amp;UPPER(TRIM(Datos!S82&amp;""))&amp;"=",S$1007)),ISNUMBER(FIND(";"&amp;UPPER(TRIM(Datos!S82&amp;""))&amp;";",S$1007))),OR(UPPER(TRIM(Datos!S82&amp;""))="SÍ",UPPER(TRIM(Datos!S82&amp;""))="SI",UPPER(TRIM(Datos!S82&amp;""))="NO"),IF(ISNUMBER(Datos!S82),AND(OR(S$1005="",Datos!S82&gt;=S$1005),OR(S$1006="",Datos!S82&lt;=S$1006)),FALSE),TRUE))))</f>
        <v>0.0</v>
      </c>
      <c r="T82">
        <f>IF(Datos!T82="",0,IF(AND(T$1008&lt;&gt;"",Datos!T82=T$1008),0,IF(T$1004=0,0,1-CHOOSE(T$1004,IF(ISNUMBER(Datos!T82),AND(OR(T$1005="",Datos!T82&gt;=T$1005),OR(T$1006="",Datos!T82&lt;=T$1006)),FALSE),IF(ISNUMBER(Datos!T82),AND(Datos!T82=INT(Datos!T82),AND(OR(T$1005="",Datos!T82&gt;=T$1005),OR(T$1006="",Datos!T82&lt;=T$1006))),FALSE),OR(ISNUMBER(FIND(";"&amp;UPPER(TRIM(Datos!T82&amp;""))&amp;"=",T$1007)),ISNUMBER(FIND(";"&amp;UPPER(TRIM(Datos!T82&amp;""))&amp;";",T$1007))),OR(UPPER(TRIM(Datos!T82&amp;""))="SÍ",UPPER(TRIM(Datos!T82&amp;""))="SI",UPPER(TRIM(Datos!T82&amp;""))="NO"),IF(ISNUMBER(Datos!T82),AND(OR(T$1005="",Datos!T82&gt;=T$1005),OR(T$1006="",Datos!T82&lt;=T$1006)),FALSE),TRUE))))</f>
        <v>0.0</v>
      </c>
      <c r="U82">
        <f>IF(Datos!U82="",0,IF(AND(U$1008&lt;&gt;"",Datos!U82=U$1008),0,IF(U$1004=0,0,1-CHOOSE(U$1004,IF(ISNUMBER(Datos!U82),AND(OR(U$1005="",Datos!U82&gt;=U$1005),OR(U$1006="",Datos!U82&lt;=U$1006)),FALSE),IF(ISNUMBER(Datos!U82),AND(Datos!U82=INT(Datos!U82),AND(OR(U$1005="",Datos!U82&gt;=U$1005),OR(U$1006="",Datos!U82&lt;=U$1006))),FALSE),OR(ISNUMBER(FIND(";"&amp;UPPER(TRIM(Datos!U82&amp;""))&amp;"=",U$1007)),ISNUMBER(FIND(";"&amp;UPPER(TRIM(Datos!U82&amp;""))&amp;";",U$1007))),OR(UPPER(TRIM(Datos!U82&amp;""))="SÍ",UPPER(TRIM(Datos!U82&amp;""))="SI",UPPER(TRIM(Datos!U82&amp;""))="NO"),IF(ISNUMBER(Datos!U82),AND(OR(U$1005="",Datos!U82&gt;=U$1005),OR(U$1006="",Datos!U82&lt;=U$1006)),FALSE),TRUE))))</f>
        <v>0.0</v>
      </c>
      <c r="V82">
        <f>IF(Datos!V82="",0,IF(AND(V$1008&lt;&gt;"",Datos!V82=V$1008),0,IF(V$1004=0,0,1-CHOOSE(V$1004,IF(ISNUMBER(Datos!V82),AND(OR(V$1005="",Datos!V82&gt;=V$1005),OR(V$1006="",Datos!V82&lt;=V$1006)),FALSE),IF(ISNUMBER(Datos!V82),AND(Datos!V82=INT(Datos!V82),AND(OR(V$1005="",Datos!V82&gt;=V$1005),OR(V$1006="",Datos!V82&lt;=V$1006))),FALSE),OR(ISNUMBER(FIND(";"&amp;UPPER(TRIM(Datos!V82&amp;""))&amp;"=",V$1007)),ISNUMBER(FIND(";"&amp;UPPER(TRIM(Datos!V82&amp;""))&amp;";",V$1007))),OR(UPPER(TRIM(Datos!V82&amp;""))="SÍ",UPPER(TRIM(Datos!V82&amp;""))="SI",UPPER(TRIM(Datos!V82&amp;""))="NO"),IF(ISNUMBER(Datos!V82),AND(OR(V$1005="",Datos!V82&gt;=V$1005),OR(V$1006="",Datos!V82&lt;=V$1006)),FALSE),TRUE))))</f>
        <v>0.0</v>
      </c>
      <c r="W82">
        <f>IF(Datos!W82="",0,IF(AND(W$1008&lt;&gt;"",Datos!W82=W$1008),0,IF(W$1004=0,0,1-CHOOSE(W$1004,IF(ISNUMBER(Datos!W82),AND(OR(W$1005="",Datos!W82&gt;=W$1005),OR(W$1006="",Datos!W82&lt;=W$1006)),FALSE),IF(ISNUMBER(Datos!W82),AND(Datos!W82=INT(Datos!W82),AND(OR(W$1005="",Datos!W82&gt;=W$1005),OR(W$1006="",Datos!W82&lt;=W$1006))),FALSE),OR(ISNUMBER(FIND(";"&amp;UPPER(TRIM(Datos!W82&amp;""))&amp;"=",W$1007)),ISNUMBER(FIND(";"&amp;UPPER(TRIM(Datos!W82&amp;""))&amp;";",W$1007))),OR(UPPER(TRIM(Datos!W82&amp;""))="SÍ",UPPER(TRIM(Datos!W82&amp;""))="SI",UPPER(TRIM(Datos!W82&amp;""))="NO"),IF(ISNUMBER(Datos!W82),AND(OR(W$1005="",Datos!W82&gt;=W$1005),OR(W$1006="",Datos!W82&lt;=W$1006)),FALSE),TRUE))))</f>
        <v>0.0</v>
      </c>
      <c r="X82">
        <f>IF(Datos!X82="",0,IF(AND(X$1008&lt;&gt;"",Datos!X82=X$1008),0,IF(X$1004=0,0,1-CHOOSE(X$1004,IF(ISNUMBER(Datos!X82),AND(OR(X$1005="",Datos!X82&gt;=X$1005),OR(X$1006="",Datos!X82&lt;=X$1006)),FALSE),IF(ISNUMBER(Datos!X82),AND(Datos!X82=INT(Datos!X82),AND(OR(X$1005="",Datos!X82&gt;=X$1005),OR(X$1006="",Datos!X82&lt;=X$1006))),FALSE),OR(ISNUMBER(FIND(";"&amp;UPPER(TRIM(Datos!X82&amp;""))&amp;"=",X$1007)),ISNUMBER(FIND(";"&amp;UPPER(TRIM(Datos!X82&amp;""))&amp;";",X$1007))),OR(UPPER(TRIM(Datos!X82&amp;""))="SÍ",UPPER(TRIM(Datos!X82&amp;""))="SI",UPPER(TRIM(Datos!X82&amp;""))="NO"),IF(ISNUMBER(Datos!X82),AND(OR(X$1005="",Datos!X82&gt;=X$1005),OR(X$1006="",Datos!X82&lt;=X$1006)),FALSE),TRUE))))</f>
        <v>0.0</v>
      </c>
      <c r="Y82">
        <f>IF(Datos!Y82="",0,IF(AND(Y$1008&lt;&gt;"",Datos!Y82=Y$1008),0,IF(Y$1004=0,0,1-CHOOSE(Y$1004,IF(ISNUMBER(Datos!Y82),AND(OR(Y$1005="",Datos!Y82&gt;=Y$1005),OR(Y$1006="",Datos!Y82&lt;=Y$1006)),FALSE),IF(ISNUMBER(Datos!Y82),AND(Datos!Y82=INT(Datos!Y82),AND(OR(Y$1005="",Datos!Y82&gt;=Y$1005),OR(Y$1006="",Datos!Y82&lt;=Y$1006))),FALSE),OR(ISNUMBER(FIND(";"&amp;UPPER(TRIM(Datos!Y82&amp;""))&amp;"=",Y$1007)),ISNUMBER(FIND(";"&amp;UPPER(TRIM(Datos!Y82&amp;""))&amp;";",Y$1007))),OR(UPPER(TRIM(Datos!Y82&amp;""))="SÍ",UPPER(TRIM(Datos!Y82&amp;""))="SI",UPPER(TRIM(Datos!Y82&amp;""))="NO"),IF(ISNUMBER(Datos!Y82),AND(OR(Y$1005="",Datos!Y82&gt;=Y$1005),OR(Y$1006="",Datos!Y82&lt;=Y$1006)),FALSE),TRUE))))</f>
        <v>0.0</v>
      </c>
      <c r="Z82">
        <f>IF(Datos!Z82="",0,IF(AND(Z$1008&lt;&gt;"",Datos!Z82=Z$1008),0,IF(Z$1004=0,0,1-CHOOSE(Z$1004,IF(ISNUMBER(Datos!Z82),AND(OR(Z$1005="",Datos!Z82&gt;=Z$1005),OR(Z$1006="",Datos!Z82&lt;=Z$1006)),FALSE),IF(ISNUMBER(Datos!Z82),AND(Datos!Z82=INT(Datos!Z82),AND(OR(Z$1005="",Datos!Z82&gt;=Z$1005),OR(Z$1006="",Datos!Z82&lt;=Z$1006))),FALSE),OR(ISNUMBER(FIND(";"&amp;UPPER(TRIM(Datos!Z82&amp;""))&amp;"=",Z$1007)),ISNUMBER(FIND(";"&amp;UPPER(TRIM(Datos!Z82&amp;""))&amp;";",Z$1007))),OR(UPPER(TRIM(Datos!Z82&amp;""))="SÍ",UPPER(TRIM(Datos!Z82&amp;""))="SI",UPPER(TRIM(Datos!Z82&amp;""))="NO"),IF(ISNUMBER(Datos!Z82),AND(OR(Z$1005="",Datos!Z82&gt;=Z$1005),OR(Z$1006="",Datos!Z82&lt;=Z$1006)),FALSE),TRUE))))</f>
        <v>0.0</v>
      </c>
      <c r="AA82">
        <f>IF(Datos!AA82="",0,IF(AND(AA$1008&lt;&gt;"",Datos!AA82=AA$1008),0,IF(AA$1004=0,0,1-CHOOSE(AA$1004,IF(ISNUMBER(Datos!AA82),AND(OR(AA$1005="",Datos!AA82&gt;=AA$1005),OR(AA$1006="",Datos!AA82&lt;=AA$1006)),FALSE),IF(ISNUMBER(Datos!AA82),AND(Datos!AA82=INT(Datos!AA82),AND(OR(AA$1005="",Datos!AA82&gt;=AA$1005),OR(AA$1006="",Datos!AA82&lt;=AA$1006))),FALSE),OR(ISNUMBER(FIND(";"&amp;UPPER(TRIM(Datos!AA82&amp;""))&amp;"=",AA$1007)),ISNUMBER(FIND(";"&amp;UPPER(TRIM(Datos!AA82&amp;""))&amp;";",AA$1007))),OR(UPPER(TRIM(Datos!AA82&amp;""))="SÍ",UPPER(TRIM(Datos!AA82&amp;""))="SI",UPPER(TRIM(Datos!AA82&amp;""))="NO"),IF(ISNUMBER(Datos!AA82),AND(OR(AA$1005="",Datos!AA82&gt;=AA$1005),OR(AA$1006="",Datos!AA82&lt;=AA$1006)),FALSE),TRUE))))</f>
        <v>0.0</v>
      </c>
      <c r="AB82">
        <f>IF(Datos!AB82="",0,IF(AND(AB$1008&lt;&gt;"",Datos!AB82=AB$1008),0,IF(AB$1004=0,0,1-CHOOSE(AB$1004,IF(ISNUMBER(Datos!AB82),AND(OR(AB$1005="",Datos!AB82&gt;=AB$1005),OR(AB$1006="",Datos!AB82&lt;=AB$1006)),FALSE),IF(ISNUMBER(Datos!AB82),AND(Datos!AB82=INT(Datos!AB82),AND(OR(AB$1005="",Datos!AB82&gt;=AB$1005),OR(AB$1006="",Datos!AB82&lt;=AB$1006))),FALSE),OR(ISNUMBER(FIND(";"&amp;UPPER(TRIM(Datos!AB82&amp;""))&amp;"=",AB$1007)),ISNUMBER(FIND(";"&amp;UPPER(TRIM(Datos!AB82&amp;""))&amp;";",AB$1007))),OR(UPPER(TRIM(Datos!AB82&amp;""))="SÍ",UPPER(TRIM(Datos!AB82&amp;""))="SI",UPPER(TRIM(Datos!AB82&amp;""))="NO"),IF(ISNUMBER(Datos!AB82),AND(OR(AB$1005="",Datos!AB82&gt;=AB$1005),OR(AB$1006="",Datos!AB82&lt;=AB$1006)),FALSE),TRUE))))</f>
        <v>0.0</v>
      </c>
      <c r="AC82">
        <f>IF(Datos!AC82="",0,IF(AND(AC$1008&lt;&gt;"",Datos!AC82=AC$1008),0,IF(AC$1004=0,0,1-CHOOSE(AC$1004,IF(ISNUMBER(Datos!AC82),AND(OR(AC$1005="",Datos!AC82&gt;=AC$1005),OR(AC$1006="",Datos!AC82&lt;=AC$1006)),FALSE),IF(ISNUMBER(Datos!AC82),AND(Datos!AC82=INT(Datos!AC82),AND(OR(AC$1005="",Datos!AC82&gt;=AC$1005),OR(AC$1006="",Datos!AC82&lt;=AC$1006))),FALSE),OR(ISNUMBER(FIND(";"&amp;UPPER(TRIM(Datos!AC82&amp;""))&amp;"=",AC$1007)),ISNUMBER(FIND(";"&amp;UPPER(TRIM(Datos!AC82&amp;""))&amp;";",AC$1007))),OR(UPPER(TRIM(Datos!AC82&amp;""))="SÍ",UPPER(TRIM(Datos!AC82&amp;""))="SI",UPPER(TRIM(Datos!AC82&amp;""))="NO"),IF(ISNUMBER(Datos!AC82),AND(OR(AC$1005="",Datos!AC82&gt;=AC$1005),OR(AC$1006="",Datos!AC82&lt;=AC$1006)),FALSE),TRUE))))</f>
        <v>0.0</v>
      </c>
      <c r="AD82">
        <f>IF(Datos!AD82="",0,IF(AND(AD$1008&lt;&gt;"",Datos!AD82=AD$1008),0,IF(AD$1004=0,0,1-CHOOSE(AD$1004,IF(ISNUMBER(Datos!AD82),AND(OR(AD$1005="",Datos!AD82&gt;=AD$1005),OR(AD$1006="",Datos!AD82&lt;=AD$1006)),FALSE),IF(ISNUMBER(Datos!AD82),AND(Datos!AD82=INT(Datos!AD82),AND(OR(AD$1005="",Datos!AD82&gt;=AD$1005),OR(AD$1006="",Datos!AD82&lt;=AD$1006))),FALSE),OR(ISNUMBER(FIND(";"&amp;UPPER(TRIM(Datos!AD82&amp;""))&amp;"=",AD$1007)),ISNUMBER(FIND(";"&amp;UPPER(TRIM(Datos!AD82&amp;""))&amp;";",AD$1007))),OR(UPPER(TRIM(Datos!AD82&amp;""))="SÍ",UPPER(TRIM(Datos!AD82&amp;""))="SI",UPPER(TRIM(Datos!AD82&amp;""))="NO"),IF(ISNUMBER(Datos!AD82),AND(OR(AD$1005="",Datos!AD82&gt;=AD$1005),OR(AD$1006="",Datos!AD82&lt;=AD$1006)),FALSE),TRUE))))</f>
        <v>0.0</v>
      </c>
      <c r="AE82">
        <f>IF(Datos!AE82="",0,IF(AND(AE$1008&lt;&gt;"",Datos!AE82=AE$1008),0,IF(AE$1004=0,0,1-CHOOSE(AE$1004,IF(ISNUMBER(Datos!AE82),AND(OR(AE$1005="",Datos!AE82&gt;=AE$1005),OR(AE$1006="",Datos!AE82&lt;=AE$1006)),FALSE),IF(ISNUMBER(Datos!AE82),AND(Datos!AE82=INT(Datos!AE82),AND(OR(AE$1005="",Datos!AE82&gt;=AE$1005),OR(AE$1006="",Datos!AE82&lt;=AE$1006))),FALSE),OR(ISNUMBER(FIND(";"&amp;UPPER(TRIM(Datos!AE82&amp;""))&amp;"=",AE$1007)),ISNUMBER(FIND(";"&amp;UPPER(TRIM(Datos!AE82&amp;""))&amp;";",AE$1007))),OR(UPPER(TRIM(Datos!AE82&amp;""))="SÍ",UPPER(TRIM(Datos!AE82&amp;""))="SI",UPPER(TRIM(Datos!AE82&amp;""))="NO"),IF(ISNUMBER(Datos!AE82),AND(OR(AE$1005="",Datos!AE82&gt;=AE$1005),OR(AE$1006="",Datos!AE82&lt;=AE$1006)),FALSE),TRUE))))</f>
        <v>0.0</v>
      </c>
    </row>
    <row r="83" spans="2:31">
      <c r="B83">
        <f>IF(Datos!B83="",0,IF(AND(B$1008&lt;&gt;"",Datos!B83=B$1008),0,IF(B$1004=0,0,1-CHOOSE(B$1004,IF(ISNUMBER(Datos!B83),AND(OR(B$1005="",Datos!B83&gt;=B$1005),OR(B$1006="",Datos!B83&lt;=B$1006)),FALSE),IF(ISNUMBER(Datos!B83),AND(Datos!B83=INT(Datos!B83),AND(OR(B$1005="",Datos!B83&gt;=B$1005),OR(B$1006="",Datos!B83&lt;=B$1006))),FALSE),OR(ISNUMBER(FIND(";"&amp;UPPER(TRIM(Datos!B83&amp;""))&amp;"=",B$1007)),ISNUMBER(FIND(";"&amp;UPPER(TRIM(Datos!B83&amp;""))&amp;";",B$1007))),OR(UPPER(TRIM(Datos!B83&amp;""))="SÍ",UPPER(TRIM(Datos!B83&amp;""))="SI",UPPER(TRIM(Datos!B83&amp;""))="NO"),IF(ISNUMBER(Datos!B83),AND(OR(B$1005="",Datos!B83&gt;=B$1005),OR(B$1006="",Datos!B83&lt;=B$1006)),FALSE),TRUE))))</f>
        <v>0.0</v>
      </c>
      <c r="C83">
        <f>IF(Datos!C83="",0,IF(AND(C$1008&lt;&gt;"",Datos!C83=C$1008),0,IF(C$1004=0,0,1-CHOOSE(C$1004,IF(ISNUMBER(Datos!C83),AND(OR(C$1005="",Datos!C83&gt;=C$1005),OR(C$1006="",Datos!C83&lt;=C$1006)),FALSE),IF(ISNUMBER(Datos!C83),AND(Datos!C83=INT(Datos!C83),AND(OR(C$1005="",Datos!C83&gt;=C$1005),OR(C$1006="",Datos!C83&lt;=C$1006))),FALSE),OR(ISNUMBER(FIND(";"&amp;UPPER(TRIM(Datos!C83&amp;""))&amp;"=",C$1007)),ISNUMBER(FIND(";"&amp;UPPER(TRIM(Datos!C83&amp;""))&amp;";",C$1007))),OR(UPPER(TRIM(Datos!C83&amp;""))="SÍ",UPPER(TRIM(Datos!C83&amp;""))="SI",UPPER(TRIM(Datos!C83&amp;""))="NO"),IF(ISNUMBER(Datos!C83),AND(OR(C$1005="",Datos!C83&gt;=C$1005),OR(C$1006="",Datos!C83&lt;=C$1006)),FALSE),TRUE))))</f>
        <v>0.0</v>
      </c>
      <c r="D83">
        <f>IF(Datos!D83="",0,IF(AND(D$1008&lt;&gt;"",Datos!D83=D$1008),0,IF(D$1004=0,0,1-CHOOSE(D$1004,IF(ISNUMBER(Datos!D83),AND(OR(D$1005="",Datos!D83&gt;=D$1005),OR(D$1006="",Datos!D83&lt;=D$1006)),FALSE),IF(ISNUMBER(Datos!D83),AND(Datos!D83=INT(Datos!D83),AND(OR(D$1005="",Datos!D83&gt;=D$1005),OR(D$1006="",Datos!D83&lt;=D$1006))),FALSE),OR(ISNUMBER(FIND(";"&amp;UPPER(TRIM(Datos!D83&amp;""))&amp;"=",D$1007)),ISNUMBER(FIND(";"&amp;UPPER(TRIM(Datos!D83&amp;""))&amp;";",D$1007))),OR(UPPER(TRIM(Datos!D83&amp;""))="SÍ",UPPER(TRIM(Datos!D83&amp;""))="SI",UPPER(TRIM(Datos!D83&amp;""))="NO"),IF(ISNUMBER(Datos!D83),AND(OR(D$1005="",Datos!D83&gt;=D$1005),OR(D$1006="",Datos!D83&lt;=D$1006)),FALSE),TRUE))))</f>
        <v>0.0</v>
      </c>
      <c r="E83">
        <f>IF(Datos!E83="",0,IF(AND(E$1008&lt;&gt;"",Datos!E83=E$1008),0,IF(E$1004=0,0,1-CHOOSE(E$1004,IF(ISNUMBER(Datos!E83),AND(OR(E$1005="",Datos!E83&gt;=E$1005),OR(E$1006="",Datos!E83&lt;=E$1006)),FALSE),IF(ISNUMBER(Datos!E83),AND(Datos!E83=INT(Datos!E83),AND(OR(E$1005="",Datos!E83&gt;=E$1005),OR(E$1006="",Datos!E83&lt;=E$1006))),FALSE),OR(ISNUMBER(FIND(";"&amp;UPPER(TRIM(Datos!E83&amp;""))&amp;"=",E$1007)),ISNUMBER(FIND(";"&amp;UPPER(TRIM(Datos!E83&amp;""))&amp;";",E$1007))),OR(UPPER(TRIM(Datos!E83&amp;""))="SÍ",UPPER(TRIM(Datos!E83&amp;""))="SI",UPPER(TRIM(Datos!E83&amp;""))="NO"),IF(ISNUMBER(Datos!E83),AND(OR(E$1005="",Datos!E83&gt;=E$1005),OR(E$1006="",Datos!E83&lt;=E$1006)),FALSE),TRUE))))</f>
        <v>0.0</v>
      </c>
      <c r="F83">
        <f>IF(Datos!F83="",0,IF(AND(F$1008&lt;&gt;"",Datos!F83=F$1008),0,IF(F$1004=0,0,1-CHOOSE(F$1004,IF(ISNUMBER(Datos!F83),AND(OR(F$1005="",Datos!F83&gt;=F$1005),OR(F$1006="",Datos!F83&lt;=F$1006)),FALSE),IF(ISNUMBER(Datos!F83),AND(Datos!F83=INT(Datos!F83),AND(OR(F$1005="",Datos!F83&gt;=F$1005),OR(F$1006="",Datos!F83&lt;=F$1006))),FALSE),OR(ISNUMBER(FIND(";"&amp;UPPER(TRIM(Datos!F83&amp;""))&amp;"=",F$1007)),ISNUMBER(FIND(";"&amp;UPPER(TRIM(Datos!F83&amp;""))&amp;";",F$1007))),OR(UPPER(TRIM(Datos!F83&amp;""))="SÍ",UPPER(TRIM(Datos!F83&amp;""))="SI",UPPER(TRIM(Datos!F83&amp;""))="NO"),IF(ISNUMBER(Datos!F83),AND(OR(F$1005="",Datos!F83&gt;=F$1005),OR(F$1006="",Datos!F83&lt;=F$1006)),FALSE),TRUE))))</f>
        <v>0.0</v>
      </c>
      <c r="G83">
        <f>IF(Datos!G83="",0,IF(AND(G$1008&lt;&gt;"",Datos!G83=G$1008),0,IF(G$1004=0,0,1-CHOOSE(G$1004,IF(ISNUMBER(Datos!G83),AND(OR(G$1005="",Datos!G83&gt;=G$1005),OR(G$1006="",Datos!G83&lt;=G$1006)),FALSE),IF(ISNUMBER(Datos!G83),AND(Datos!G83=INT(Datos!G83),AND(OR(G$1005="",Datos!G83&gt;=G$1005),OR(G$1006="",Datos!G83&lt;=G$1006))),FALSE),OR(ISNUMBER(FIND(";"&amp;UPPER(TRIM(Datos!G83&amp;""))&amp;"=",G$1007)),ISNUMBER(FIND(";"&amp;UPPER(TRIM(Datos!G83&amp;""))&amp;";",G$1007))),OR(UPPER(TRIM(Datos!G83&amp;""))="SÍ",UPPER(TRIM(Datos!G83&amp;""))="SI",UPPER(TRIM(Datos!G83&amp;""))="NO"),IF(ISNUMBER(Datos!G83),AND(OR(G$1005="",Datos!G83&gt;=G$1005),OR(G$1006="",Datos!G83&lt;=G$1006)),FALSE),TRUE))))</f>
        <v>0.0</v>
      </c>
      <c r="H83">
        <f>IF(Datos!H83="",0,IF(AND(H$1008&lt;&gt;"",Datos!H83=H$1008),0,IF(H$1004=0,0,1-CHOOSE(H$1004,IF(ISNUMBER(Datos!H83),AND(OR(H$1005="",Datos!H83&gt;=H$1005),OR(H$1006="",Datos!H83&lt;=H$1006)),FALSE),IF(ISNUMBER(Datos!H83),AND(Datos!H83=INT(Datos!H83),AND(OR(H$1005="",Datos!H83&gt;=H$1005),OR(H$1006="",Datos!H83&lt;=H$1006))),FALSE),OR(ISNUMBER(FIND(";"&amp;UPPER(TRIM(Datos!H83&amp;""))&amp;"=",H$1007)),ISNUMBER(FIND(";"&amp;UPPER(TRIM(Datos!H83&amp;""))&amp;";",H$1007))),OR(UPPER(TRIM(Datos!H83&amp;""))="SÍ",UPPER(TRIM(Datos!H83&amp;""))="SI",UPPER(TRIM(Datos!H83&amp;""))="NO"),IF(ISNUMBER(Datos!H83),AND(OR(H$1005="",Datos!H83&gt;=H$1005),OR(H$1006="",Datos!H83&lt;=H$1006)),FALSE),TRUE))))</f>
        <v>0.0</v>
      </c>
      <c r="I83">
        <f>IF(Datos!I83="",0,IF(AND(I$1008&lt;&gt;"",Datos!I83=I$1008),0,IF(I$1004=0,0,1-CHOOSE(I$1004,IF(ISNUMBER(Datos!I83),AND(OR(I$1005="",Datos!I83&gt;=I$1005),OR(I$1006="",Datos!I83&lt;=I$1006)),FALSE),IF(ISNUMBER(Datos!I83),AND(Datos!I83=INT(Datos!I83),AND(OR(I$1005="",Datos!I83&gt;=I$1005),OR(I$1006="",Datos!I83&lt;=I$1006))),FALSE),OR(ISNUMBER(FIND(";"&amp;UPPER(TRIM(Datos!I83&amp;""))&amp;"=",I$1007)),ISNUMBER(FIND(";"&amp;UPPER(TRIM(Datos!I83&amp;""))&amp;";",I$1007))),OR(UPPER(TRIM(Datos!I83&amp;""))="SÍ",UPPER(TRIM(Datos!I83&amp;""))="SI",UPPER(TRIM(Datos!I83&amp;""))="NO"),IF(ISNUMBER(Datos!I83),AND(OR(I$1005="",Datos!I83&gt;=I$1005),OR(I$1006="",Datos!I83&lt;=I$1006)),FALSE),TRUE))))</f>
        <v>0.0</v>
      </c>
      <c r="J83">
        <f>IF(Datos!J83="",0,IF(AND(J$1008&lt;&gt;"",Datos!J83=J$1008),0,IF(J$1004=0,0,1-CHOOSE(J$1004,IF(ISNUMBER(Datos!J83),AND(OR(J$1005="",Datos!J83&gt;=J$1005),OR(J$1006="",Datos!J83&lt;=J$1006)),FALSE),IF(ISNUMBER(Datos!J83),AND(Datos!J83=INT(Datos!J83),AND(OR(J$1005="",Datos!J83&gt;=J$1005),OR(J$1006="",Datos!J83&lt;=J$1006))),FALSE),OR(ISNUMBER(FIND(";"&amp;UPPER(TRIM(Datos!J83&amp;""))&amp;"=",J$1007)),ISNUMBER(FIND(";"&amp;UPPER(TRIM(Datos!J83&amp;""))&amp;";",J$1007))),OR(UPPER(TRIM(Datos!J83&amp;""))="SÍ",UPPER(TRIM(Datos!J83&amp;""))="SI",UPPER(TRIM(Datos!J83&amp;""))="NO"),IF(ISNUMBER(Datos!J83),AND(OR(J$1005="",Datos!J83&gt;=J$1005),OR(J$1006="",Datos!J83&lt;=J$1006)),FALSE),TRUE))))</f>
        <v>0.0</v>
      </c>
      <c r="K83">
        <f>IF(Datos!K83="",0,IF(AND(K$1008&lt;&gt;"",Datos!K83=K$1008),0,IF(K$1004=0,0,1-CHOOSE(K$1004,IF(ISNUMBER(Datos!K83),AND(OR(K$1005="",Datos!K83&gt;=K$1005),OR(K$1006="",Datos!K83&lt;=K$1006)),FALSE),IF(ISNUMBER(Datos!K83),AND(Datos!K83=INT(Datos!K83),AND(OR(K$1005="",Datos!K83&gt;=K$1005),OR(K$1006="",Datos!K83&lt;=K$1006))),FALSE),OR(ISNUMBER(FIND(";"&amp;UPPER(TRIM(Datos!K83&amp;""))&amp;"=",K$1007)),ISNUMBER(FIND(";"&amp;UPPER(TRIM(Datos!K83&amp;""))&amp;";",K$1007))),OR(UPPER(TRIM(Datos!K83&amp;""))="SÍ",UPPER(TRIM(Datos!K83&amp;""))="SI",UPPER(TRIM(Datos!K83&amp;""))="NO"),IF(ISNUMBER(Datos!K83),AND(OR(K$1005="",Datos!K83&gt;=K$1005),OR(K$1006="",Datos!K83&lt;=K$1006)),FALSE),TRUE))))</f>
        <v>0.0</v>
      </c>
      <c r="L83">
        <f>IF(Datos!L83="",0,IF(AND(L$1008&lt;&gt;"",Datos!L83=L$1008),0,IF(L$1004=0,0,1-CHOOSE(L$1004,IF(ISNUMBER(Datos!L83),AND(OR(L$1005="",Datos!L83&gt;=L$1005),OR(L$1006="",Datos!L83&lt;=L$1006)),FALSE),IF(ISNUMBER(Datos!L83),AND(Datos!L83=INT(Datos!L83),AND(OR(L$1005="",Datos!L83&gt;=L$1005),OR(L$1006="",Datos!L83&lt;=L$1006))),FALSE),OR(ISNUMBER(FIND(";"&amp;UPPER(TRIM(Datos!L83&amp;""))&amp;"=",L$1007)),ISNUMBER(FIND(";"&amp;UPPER(TRIM(Datos!L83&amp;""))&amp;";",L$1007))),OR(UPPER(TRIM(Datos!L83&amp;""))="SÍ",UPPER(TRIM(Datos!L83&amp;""))="SI",UPPER(TRIM(Datos!L83&amp;""))="NO"),IF(ISNUMBER(Datos!L83),AND(OR(L$1005="",Datos!L83&gt;=L$1005),OR(L$1006="",Datos!L83&lt;=L$1006)),FALSE),TRUE))))</f>
        <v>0.0</v>
      </c>
      <c r="M83">
        <f>IF(Datos!M83="",0,IF(AND(M$1008&lt;&gt;"",Datos!M83=M$1008),0,IF(M$1004=0,0,1-CHOOSE(M$1004,IF(ISNUMBER(Datos!M83),AND(OR(M$1005="",Datos!M83&gt;=M$1005),OR(M$1006="",Datos!M83&lt;=M$1006)),FALSE),IF(ISNUMBER(Datos!M83),AND(Datos!M83=INT(Datos!M83),AND(OR(M$1005="",Datos!M83&gt;=M$1005),OR(M$1006="",Datos!M83&lt;=M$1006))),FALSE),OR(ISNUMBER(FIND(";"&amp;UPPER(TRIM(Datos!M83&amp;""))&amp;"=",M$1007)),ISNUMBER(FIND(";"&amp;UPPER(TRIM(Datos!M83&amp;""))&amp;";",M$1007))),OR(UPPER(TRIM(Datos!M83&amp;""))="SÍ",UPPER(TRIM(Datos!M83&amp;""))="SI",UPPER(TRIM(Datos!M83&amp;""))="NO"),IF(ISNUMBER(Datos!M83),AND(OR(M$1005="",Datos!M83&gt;=M$1005),OR(M$1006="",Datos!M83&lt;=M$1006)),FALSE),TRUE))))</f>
        <v>0.0</v>
      </c>
      <c r="N83">
        <f>IF(Datos!N83="",0,IF(AND(N$1008&lt;&gt;"",Datos!N83=N$1008),0,IF(N$1004=0,0,1-CHOOSE(N$1004,IF(ISNUMBER(Datos!N83),AND(OR(N$1005="",Datos!N83&gt;=N$1005),OR(N$1006="",Datos!N83&lt;=N$1006)),FALSE),IF(ISNUMBER(Datos!N83),AND(Datos!N83=INT(Datos!N83),AND(OR(N$1005="",Datos!N83&gt;=N$1005),OR(N$1006="",Datos!N83&lt;=N$1006))),FALSE),OR(ISNUMBER(FIND(";"&amp;UPPER(TRIM(Datos!N83&amp;""))&amp;"=",N$1007)),ISNUMBER(FIND(";"&amp;UPPER(TRIM(Datos!N83&amp;""))&amp;";",N$1007))),OR(UPPER(TRIM(Datos!N83&amp;""))="SÍ",UPPER(TRIM(Datos!N83&amp;""))="SI",UPPER(TRIM(Datos!N83&amp;""))="NO"),IF(ISNUMBER(Datos!N83),AND(OR(N$1005="",Datos!N83&gt;=N$1005),OR(N$1006="",Datos!N83&lt;=N$1006)),FALSE),TRUE))))</f>
        <v>0.0</v>
      </c>
      <c r="O83">
        <f>IF(Datos!O83="",0,IF(AND(O$1008&lt;&gt;"",Datos!O83=O$1008),0,IF(O$1004=0,0,1-CHOOSE(O$1004,IF(ISNUMBER(Datos!O83),AND(OR(O$1005="",Datos!O83&gt;=O$1005),OR(O$1006="",Datos!O83&lt;=O$1006)),FALSE),IF(ISNUMBER(Datos!O83),AND(Datos!O83=INT(Datos!O83),AND(OR(O$1005="",Datos!O83&gt;=O$1005),OR(O$1006="",Datos!O83&lt;=O$1006))),FALSE),OR(ISNUMBER(FIND(";"&amp;UPPER(TRIM(Datos!O83&amp;""))&amp;"=",O$1007)),ISNUMBER(FIND(";"&amp;UPPER(TRIM(Datos!O83&amp;""))&amp;";",O$1007))),OR(UPPER(TRIM(Datos!O83&amp;""))="SÍ",UPPER(TRIM(Datos!O83&amp;""))="SI",UPPER(TRIM(Datos!O83&amp;""))="NO"),IF(ISNUMBER(Datos!O83),AND(OR(O$1005="",Datos!O83&gt;=O$1005),OR(O$1006="",Datos!O83&lt;=O$1006)),FALSE),TRUE))))</f>
        <v>0.0</v>
      </c>
      <c r="P83">
        <f>IF(Datos!P83="",0,IF(AND(P$1008&lt;&gt;"",Datos!P83=P$1008),0,IF(P$1004=0,0,1-CHOOSE(P$1004,IF(ISNUMBER(Datos!P83),AND(OR(P$1005="",Datos!P83&gt;=P$1005),OR(P$1006="",Datos!P83&lt;=P$1006)),FALSE),IF(ISNUMBER(Datos!P83),AND(Datos!P83=INT(Datos!P83),AND(OR(P$1005="",Datos!P83&gt;=P$1005),OR(P$1006="",Datos!P83&lt;=P$1006))),FALSE),OR(ISNUMBER(FIND(";"&amp;UPPER(TRIM(Datos!P83&amp;""))&amp;"=",P$1007)),ISNUMBER(FIND(";"&amp;UPPER(TRIM(Datos!P83&amp;""))&amp;";",P$1007))),OR(UPPER(TRIM(Datos!P83&amp;""))="SÍ",UPPER(TRIM(Datos!P83&amp;""))="SI",UPPER(TRIM(Datos!P83&amp;""))="NO"),IF(ISNUMBER(Datos!P83),AND(OR(P$1005="",Datos!P83&gt;=P$1005),OR(P$1006="",Datos!P83&lt;=P$1006)),FALSE),TRUE))))</f>
        <v>0.0</v>
      </c>
      <c r="Q83">
        <f>IF(Datos!Q83="",0,IF(AND(Q$1008&lt;&gt;"",Datos!Q83=Q$1008),0,IF(Q$1004=0,0,1-CHOOSE(Q$1004,IF(ISNUMBER(Datos!Q83),AND(OR(Q$1005="",Datos!Q83&gt;=Q$1005),OR(Q$1006="",Datos!Q83&lt;=Q$1006)),FALSE),IF(ISNUMBER(Datos!Q83),AND(Datos!Q83=INT(Datos!Q83),AND(OR(Q$1005="",Datos!Q83&gt;=Q$1005),OR(Q$1006="",Datos!Q83&lt;=Q$1006))),FALSE),OR(ISNUMBER(FIND(";"&amp;UPPER(TRIM(Datos!Q83&amp;""))&amp;"=",Q$1007)),ISNUMBER(FIND(";"&amp;UPPER(TRIM(Datos!Q83&amp;""))&amp;";",Q$1007))),OR(UPPER(TRIM(Datos!Q83&amp;""))="SÍ",UPPER(TRIM(Datos!Q83&amp;""))="SI",UPPER(TRIM(Datos!Q83&amp;""))="NO"),IF(ISNUMBER(Datos!Q83),AND(OR(Q$1005="",Datos!Q83&gt;=Q$1005),OR(Q$1006="",Datos!Q83&lt;=Q$1006)),FALSE),TRUE))))</f>
        <v>0.0</v>
      </c>
      <c r="R83">
        <f>IF(Datos!R83="",0,IF(AND(R$1008&lt;&gt;"",Datos!R83=R$1008),0,IF(R$1004=0,0,1-CHOOSE(R$1004,IF(ISNUMBER(Datos!R83),AND(OR(R$1005="",Datos!R83&gt;=R$1005),OR(R$1006="",Datos!R83&lt;=R$1006)),FALSE),IF(ISNUMBER(Datos!R83),AND(Datos!R83=INT(Datos!R83),AND(OR(R$1005="",Datos!R83&gt;=R$1005),OR(R$1006="",Datos!R83&lt;=R$1006))),FALSE),OR(ISNUMBER(FIND(";"&amp;UPPER(TRIM(Datos!R83&amp;""))&amp;"=",R$1007)),ISNUMBER(FIND(";"&amp;UPPER(TRIM(Datos!R83&amp;""))&amp;";",R$1007))),OR(UPPER(TRIM(Datos!R83&amp;""))="SÍ",UPPER(TRIM(Datos!R83&amp;""))="SI",UPPER(TRIM(Datos!R83&amp;""))="NO"),IF(ISNUMBER(Datos!R83),AND(OR(R$1005="",Datos!R83&gt;=R$1005),OR(R$1006="",Datos!R83&lt;=R$1006)),FALSE),TRUE))))</f>
        <v>0.0</v>
      </c>
      <c r="S83">
        <f>IF(Datos!S83="",0,IF(AND(S$1008&lt;&gt;"",Datos!S83=S$1008),0,IF(S$1004=0,0,1-CHOOSE(S$1004,IF(ISNUMBER(Datos!S83),AND(OR(S$1005="",Datos!S83&gt;=S$1005),OR(S$1006="",Datos!S83&lt;=S$1006)),FALSE),IF(ISNUMBER(Datos!S83),AND(Datos!S83=INT(Datos!S83),AND(OR(S$1005="",Datos!S83&gt;=S$1005),OR(S$1006="",Datos!S83&lt;=S$1006))),FALSE),OR(ISNUMBER(FIND(";"&amp;UPPER(TRIM(Datos!S83&amp;""))&amp;"=",S$1007)),ISNUMBER(FIND(";"&amp;UPPER(TRIM(Datos!S83&amp;""))&amp;";",S$1007))),OR(UPPER(TRIM(Datos!S83&amp;""))="SÍ",UPPER(TRIM(Datos!S83&amp;""))="SI",UPPER(TRIM(Datos!S83&amp;""))="NO"),IF(ISNUMBER(Datos!S83),AND(OR(S$1005="",Datos!S83&gt;=S$1005),OR(S$1006="",Datos!S83&lt;=S$1006)),FALSE),TRUE))))</f>
        <v>0.0</v>
      </c>
      <c r="T83">
        <f>IF(Datos!T83="",0,IF(AND(T$1008&lt;&gt;"",Datos!T83=T$1008),0,IF(T$1004=0,0,1-CHOOSE(T$1004,IF(ISNUMBER(Datos!T83),AND(OR(T$1005="",Datos!T83&gt;=T$1005),OR(T$1006="",Datos!T83&lt;=T$1006)),FALSE),IF(ISNUMBER(Datos!T83),AND(Datos!T83=INT(Datos!T83),AND(OR(T$1005="",Datos!T83&gt;=T$1005),OR(T$1006="",Datos!T83&lt;=T$1006))),FALSE),OR(ISNUMBER(FIND(";"&amp;UPPER(TRIM(Datos!T83&amp;""))&amp;"=",T$1007)),ISNUMBER(FIND(";"&amp;UPPER(TRIM(Datos!T83&amp;""))&amp;";",T$1007))),OR(UPPER(TRIM(Datos!T83&amp;""))="SÍ",UPPER(TRIM(Datos!T83&amp;""))="SI",UPPER(TRIM(Datos!T83&amp;""))="NO"),IF(ISNUMBER(Datos!T83),AND(OR(T$1005="",Datos!T83&gt;=T$1005),OR(T$1006="",Datos!T83&lt;=T$1006)),FALSE),TRUE))))</f>
        <v>0.0</v>
      </c>
      <c r="U83">
        <f>IF(Datos!U83="",0,IF(AND(U$1008&lt;&gt;"",Datos!U83=U$1008),0,IF(U$1004=0,0,1-CHOOSE(U$1004,IF(ISNUMBER(Datos!U83),AND(OR(U$1005="",Datos!U83&gt;=U$1005),OR(U$1006="",Datos!U83&lt;=U$1006)),FALSE),IF(ISNUMBER(Datos!U83),AND(Datos!U83=INT(Datos!U83),AND(OR(U$1005="",Datos!U83&gt;=U$1005),OR(U$1006="",Datos!U83&lt;=U$1006))),FALSE),OR(ISNUMBER(FIND(";"&amp;UPPER(TRIM(Datos!U83&amp;""))&amp;"=",U$1007)),ISNUMBER(FIND(";"&amp;UPPER(TRIM(Datos!U83&amp;""))&amp;";",U$1007))),OR(UPPER(TRIM(Datos!U83&amp;""))="SÍ",UPPER(TRIM(Datos!U83&amp;""))="SI",UPPER(TRIM(Datos!U83&amp;""))="NO"),IF(ISNUMBER(Datos!U83),AND(OR(U$1005="",Datos!U83&gt;=U$1005),OR(U$1006="",Datos!U83&lt;=U$1006)),FALSE),TRUE))))</f>
        <v>0.0</v>
      </c>
      <c r="V83">
        <f>IF(Datos!V83="",0,IF(AND(V$1008&lt;&gt;"",Datos!V83=V$1008),0,IF(V$1004=0,0,1-CHOOSE(V$1004,IF(ISNUMBER(Datos!V83),AND(OR(V$1005="",Datos!V83&gt;=V$1005),OR(V$1006="",Datos!V83&lt;=V$1006)),FALSE),IF(ISNUMBER(Datos!V83),AND(Datos!V83=INT(Datos!V83),AND(OR(V$1005="",Datos!V83&gt;=V$1005),OR(V$1006="",Datos!V83&lt;=V$1006))),FALSE),OR(ISNUMBER(FIND(";"&amp;UPPER(TRIM(Datos!V83&amp;""))&amp;"=",V$1007)),ISNUMBER(FIND(";"&amp;UPPER(TRIM(Datos!V83&amp;""))&amp;";",V$1007))),OR(UPPER(TRIM(Datos!V83&amp;""))="SÍ",UPPER(TRIM(Datos!V83&amp;""))="SI",UPPER(TRIM(Datos!V83&amp;""))="NO"),IF(ISNUMBER(Datos!V83),AND(OR(V$1005="",Datos!V83&gt;=V$1005),OR(V$1006="",Datos!V83&lt;=V$1006)),FALSE),TRUE))))</f>
        <v>0.0</v>
      </c>
      <c r="W83">
        <f>IF(Datos!W83="",0,IF(AND(W$1008&lt;&gt;"",Datos!W83=W$1008),0,IF(W$1004=0,0,1-CHOOSE(W$1004,IF(ISNUMBER(Datos!W83),AND(OR(W$1005="",Datos!W83&gt;=W$1005),OR(W$1006="",Datos!W83&lt;=W$1006)),FALSE),IF(ISNUMBER(Datos!W83),AND(Datos!W83=INT(Datos!W83),AND(OR(W$1005="",Datos!W83&gt;=W$1005),OR(W$1006="",Datos!W83&lt;=W$1006))),FALSE),OR(ISNUMBER(FIND(";"&amp;UPPER(TRIM(Datos!W83&amp;""))&amp;"=",W$1007)),ISNUMBER(FIND(";"&amp;UPPER(TRIM(Datos!W83&amp;""))&amp;";",W$1007))),OR(UPPER(TRIM(Datos!W83&amp;""))="SÍ",UPPER(TRIM(Datos!W83&amp;""))="SI",UPPER(TRIM(Datos!W83&amp;""))="NO"),IF(ISNUMBER(Datos!W83),AND(OR(W$1005="",Datos!W83&gt;=W$1005),OR(W$1006="",Datos!W83&lt;=W$1006)),FALSE),TRUE))))</f>
        <v>0.0</v>
      </c>
      <c r="X83">
        <f>IF(Datos!X83="",0,IF(AND(X$1008&lt;&gt;"",Datos!X83=X$1008),0,IF(X$1004=0,0,1-CHOOSE(X$1004,IF(ISNUMBER(Datos!X83),AND(OR(X$1005="",Datos!X83&gt;=X$1005),OR(X$1006="",Datos!X83&lt;=X$1006)),FALSE),IF(ISNUMBER(Datos!X83),AND(Datos!X83=INT(Datos!X83),AND(OR(X$1005="",Datos!X83&gt;=X$1005),OR(X$1006="",Datos!X83&lt;=X$1006))),FALSE),OR(ISNUMBER(FIND(";"&amp;UPPER(TRIM(Datos!X83&amp;""))&amp;"=",X$1007)),ISNUMBER(FIND(";"&amp;UPPER(TRIM(Datos!X83&amp;""))&amp;";",X$1007))),OR(UPPER(TRIM(Datos!X83&amp;""))="SÍ",UPPER(TRIM(Datos!X83&amp;""))="SI",UPPER(TRIM(Datos!X83&amp;""))="NO"),IF(ISNUMBER(Datos!X83),AND(OR(X$1005="",Datos!X83&gt;=X$1005),OR(X$1006="",Datos!X83&lt;=X$1006)),FALSE),TRUE))))</f>
        <v>0.0</v>
      </c>
      <c r="Y83">
        <f>IF(Datos!Y83="",0,IF(AND(Y$1008&lt;&gt;"",Datos!Y83=Y$1008),0,IF(Y$1004=0,0,1-CHOOSE(Y$1004,IF(ISNUMBER(Datos!Y83),AND(OR(Y$1005="",Datos!Y83&gt;=Y$1005),OR(Y$1006="",Datos!Y83&lt;=Y$1006)),FALSE),IF(ISNUMBER(Datos!Y83),AND(Datos!Y83=INT(Datos!Y83),AND(OR(Y$1005="",Datos!Y83&gt;=Y$1005),OR(Y$1006="",Datos!Y83&lt;=Y$1006))),FALSE),OR(ISNUMBER(FIND(";"&amp;UPPER(TRIM(Datos!Y83&amp;""))&amp;"=",Y$1007)),ISNUMBER(FIND(";"&amp;UPPER(TRIM(Datos!Y83&amp;""))&amp;";",Y$1007))),OR(UPPER(TRIM(Datos!Y83&amp;""))="SÍ",UPPER(TRIM(Datos!Y83&amp;""))="SI",UPPER(TRIM(Datos!Y83&amp;""))="NO"),IF(ISNUMBER(Datos!Y83),AND(OR(Y$1005="",Datos!Y83&gt;=Y$1005),OR(Y$1006="",Datos!Y83&lt;=Y$1006)),FALSE),TRUE))))</f>
        <v>0.0</v>
      </c>
      <c r="Z83">
        <f>IF(Datos!Z83="",0,IF(AND(Z$1008&lt;&gt;"",Datos!Z83=Z$1008),0,IF(Z$1004=0,0,1-CHOOSE(Z$1004,IF(ISNUMBER(Datos!Z83),AND(OR(Z$1005="",Datos!Z83&gt;=Z$1005),OR(Z$1006="",Datos!Z83&lt;=Z$1006)),FALSE),IF(ISNUMBER(Datos!Z83),AND(Datos!Z83=INT(Datos!Z83),AND(OR(Z$1005="",Datos!Z83&gt;=Z$1005),OR(Z$1006="",Datos!Z83&lt;=Z$1006))),FALSE),OR(ISNUMBER(FIND(";"&amp;UPPER(TRIM(Datos!Z83&amp;""))&amp;"=",Z$1007)),ISNUMBER(FIND(";"&amp;UPPER(TRIM(Datos!Z83&amp;""))&amp;";",Z$1007))),OR(UPPER(TRIM(Datos!Z83&amp;""))="SÍ",UPPER(TRIM(Datos!Z83&amp;""))="SI",UPPER(TRIM(Datos!Z83&amp;""))="NO"),IF(ISNUMBER(Datos!Z83),AND(OR(Z$1005="",Datos!Z83&gt;=Z$1005),OR(Z$1006="",Datos!Z83&lt;=Z$1006)),FALSE),TRUE))))</f>
        <v>0.0</v>
      </c>
      <c r="AA83">
        <f>IF(Datos!AA83="",0,IF(AND(AA$1008&lt;&gt;"",Datos!AA83=AA$1008),0,IF(AA$1004=0,0,1-CHOOSE(AA$1004,IF(ISNUMBER(Datos!AA83),AND(OR(AA$1005="",Datos!AA83&gt;=AA$1005),OR(AA$1006="",Datos!AA83&lt;=AA$1006)),FALSE),IF(ISNUMBER(Datos!AA83),AND(Datos!AA83=INT(Datos!AA83),AND(OR(AA$1005="",Datos!AA83&gt;=AA$1005),OR(AA$1006="",Datos!AA83&lt;=AA$1006))),FALSE),OR(ISNUMBER(FIND(";"&amp;UPPER(TRIM(Datos!AA83&amp;""))&amp;"=",AA$1007)),ISNUMBER(FIND(";"&amp;UPPER(TRIM(Datos!AA83&amp;""))&amp;";",AA$1007))),OR(UPPER(TRIM(Datos!AA83&amp;""))="SÍ",UPPER(TRIM(Datos!AA83&amp;""))="SI",UPPER(TRIM(Datos!AA83&amp;""))="NO"),IF(ISNUMBER(Datos!AA83),AND(OR(AA$1005="",Datos!AA83&gt;=AA$1005),OR(AA$1006="",Datos!AA83&lt;=AA$1006)),FALSE),TRUE))))</f>
        <v>0.0</v>
      </c>
      <c r="AB83">
        <f>IF(Datos!AB83="",0,IF(AND(AB$1008&lt;&gt;"",Datos!AB83=AB$1008),0,IF(AB$1004=0,0,1-CHOOSE(AB$1004,IF(ISNUMBER(Datos!AB83),AND(OR(AB$1005="",Datos!AB83&gt;=AB$1005),OR(AB$1006="",Datos!AB83&lt;=AB$1006)),FALSE),IF(ISNUMBER(Datos!AB83),AND(Datos!AB83=INT(Datos!AB83),AND(OR(AB$1005="",Datos!AB83&gt;=AB$1005),OR(AB$1006="",Datos!AB83&lt;=AB$1006))),FALSE),OR(ISNUMBER(FIND(";"&amp;UPPER(TRIM(Datos!AB83&amp;""))&amp;"=",AB$1007)),ISNUMBER(FIND(";"&amp;UPPER(TRIM(Datos!AB83&amp;""))&amp;";",AB$1007))),OR(UPPER(TRIM(Datos!AB83&amp;""))="SÍ",UPPER(TRIM(Datos!AB83&amp;""))="SI",UPPER(TRIM(Datos!AB83&amp;""))="NO"),IF(ISNUMBER(Datos!AB83),AND(OR(AB$1005="",Datos!AB83&gt;=AB$1005),OR(AB$1006="",Datos!AB83&lt;=AB$1006)),FALSE),TRUE))))</f>
        <v>0.0</v>
      </c>
      <c r="AC83">
        <f>IF(Datos!AC83="",0,IF(AND(AC$1008&lt;&gt;"",Datos!AC83=AC$1008),0,IF(AC$1004=0,0,1-CHOOSE(AC$1004,IF(ISNUMBER(Datos!AC83),AND(OR(AC$1005="",Datos!AC83&gt;=AC$1005),OR(AC$1006="",Datos!AC83&lt;=AC$1006)),FALSE),IF(ISNUMBER(Datos!AC83),AND(Datos!AC83=INT(Datos!AC83),AND(OR(AC$1005="",Datos!AC83&gt;=AC$1005),OR(AC$1006="",Datos!AC83&lt;=AC$1006))),FALSE),OR(ISNUMBER(FIND(";"&amp;UPPER(TRIM(Datos!AC83&amp;""))&amp;"=",AC$1007)),ISNUMBER(FIND(";"&amp;UPPER(TRIM(Datos!AC83&amp;""))&amp;";",AC$1007))),OR(UPPER(TRIM(Datos!AC83&amp;""))="SÍ",UPPER(TRIM(Datos!AC83&amp;""))="SI",UPPER(TRIM(Datos!AC83&amp;""))="NO"),IF(ISNUMBER(Datos!AC83),AND(OR(AC$1005="",Datos!AC83&gt;=AC$1005),OR(AC$1006="",Datos!AC83&lt;=AC$1006)),FALSE),TRUE))))</f>
        <v>0.0</v>
      </c>
      <c r="AD83">
        <f>IF(Datos!AD83="",0,IF(AND(AD$1008&lt;&gt;"",Datos!AD83=AD$1008),0,IF(AD$1004=0,0,1-CHOOSE(AD$1004,IF(ISNUMBER(Datos!AD83),AND(OR(AD$1005="",Datos!AD83&gt;=AD$1005),OR(AD$1006="",Datos!AD83&lt;=AD$1006)),FALSE),IF(ISNUMBER(Datos!AD83),AND(Datos!AD83=INT(Datos!AD83),AND(OR(AD$1005="",Datos!AD83&gt;=AD$1005),OR(AD$1006="",Datos!AD83&lt;=AD$1006))),FALSE),OR(ISNUMBER(FIND(";"&amp;UPPER(TRIM(Datos!AD83&amp;""))&amp;"=",AD$1007)),ISNUMBER(FIND(";"&amp;UPPER(TRIM(Datos!AD83&amp;""))&amp;";",AD$1007))),OR(UPPER(TRIM(Datos!AD83&amp;""))="SÍ",UPPER(TRIM(Datos!AD83&amp;""))="SI",UPPER(TRIM(Datos!AD83&amp;""))="NO"),IF(ISNUMBER(Datos!AD83),AND(OR(AD$1005="",Datos!AD83&gt;=AD$1005),OR(AD$1006="",Datos!AD83&lt;=AD$1006)),FALSE),TRUE))))</f>
        <v>0.0</v>
      </c>
      <c r="AE83">
        <f>IF(Datos!AE83="",0,IF(AND(AE$1008&lt;&gt;"",Datos!AE83=AE$1008),0,IF(AE$1004=0,0,1-CHOOSE(AE$1004,IF(ISNUMBER(Datos!AE83),AND(OR(AE$1005="",Datos!AE83&gt;=AE$1005),OR(AE$1006="",Datos!AE83&lt;=AE$1006)),FALSE),IF(ISNUMBER(Datos!AE83),AND(Datos!AE83=INT(Datos!AE83),AND(OR(AE$1005="",Datos!AE83&gt;=AE$1005),OR(AE$1006="",Datos!AE83&lt;=AE$1006))),FALSE),OR(ISNUMBER(FIND(";"&amp;UPPER(TRIM(Datos!AE83&amp;""))&amp;"=",AE$1007)),ISNUMBER(FIND(";"&amp;UPPER(TRIM(Datos!AE83&amp;""))&amp;";",AE$1007))),OR(UPPER(TRIM(Datos!AE83&amp;""))="SÍ",UPPER(TRIM(Datos!AE83&amp;""))="SI",UPPER(TRIM(Datos!AE83&amp;""))="NO"),IF(ISNUMBER(Datos!AE83),AND(OR(AE$1005="",Datos!AE83&gt;=AE$1005),OR(AE$1006="",Datos!AE83&lt;=AE$1006)),FALSE),TRUE))))</f>
        <v>0.0</v>
      </c>
    </row>
    <row r="84" spans="2:31">
      <c r="B84">
        <f>IF(Datos!B84="",0,IF(AND(B$1008&lt;&gt;"",Datos!B84=B$1008),0,IF(B$1004=0,0,1-CHOOSE(B$1004,IF(ISNUMBER(Datos!B84),AND(OR(B$1005="",Datos!B84&gt;=B$1005),OR(B$1006="",Datos!B84&lt;=B$1006)),FALSE),IF(ISNUMBER(Datos!B84),AND(Datos!B84=INT(Datos!B84),AND(OR(B$1005="",Datos!B84&gt;=B$1005),OR(B$1006="",Datos!B84&lt;=B$1006))),FALSE),OR(ISNUMBER(FIND(";"&amp;UPPER(TRIM(Datos!B84&amp;""))&amp;"=",B$1007)),ISNUMBER(FIND(";"&amp;UPPER(TRIM(Datos!B84&amp;""))&amp;";",B$1007))),OR(UPPER(TRIM(Datos!B84&amp;""))="SÍ",UPPER(TRIM(Datos!B84&amp;""))="SI",UPPER(TRIM(Datos!B84&amp;""))="NO"),IF(ISNUMBER(Datos!B84),AND(OR(B$1005="",Datos!B84&gt;=B$1005),OR(B$1006="",Datos!B84&lt;=B$1006)),FALSE),TRUE))))</f>
        <v>0.0</v>
      </c>
      <c r="C84">
        <f>IF(Datos!C84="",0,IF(AND(C$1008&lt;&gt;"",Datos!C84=C$1008),0,IF(C$1004=0,0,1-CHOOSE(C$1004,IF(ISNUMBER(Datos!C84),AND(OR(C$1005="",Datos!C84&gt;=C$1005),OR(C$1006="",Datos!C84&lt;=C$1006)),FALSE),IF(ISNUMBER(Datos!C84),AND(Datos!C84=INT(Datos!C84),AND(OR(C$1005="",Datos!C84&gt;=C$1005),OR(C$1006="",Datos!C84&lt;=C$1006))),FALSE),OR(ISNUMBER(FIND(";"&amp;UPPER(TRIM(Datos!C84&amp;""))&amp;"=",C$1007)),ISNUMBER(FIND(";"&amp;UPPER(TRIM(Datos!C84&amp;""))&amp;";",C$1007))),OR(UPPER(TRIM(Datos!C84&amp;""))="SÍ",UPPER(TRIM(Datos!C84&amp;""))="SI",UPPER(TRIM(Datos!C84&amp;""))="NO"),IF(ISNUMBER(Datos!C84),AND(OR(C$1005="",Datos!C84&gt;=C$1005),OR(C$1006="",Datos!C84&lt;=C$1006)),FALSE),TRUE))))</f>
        <v>0.0</v>
      </c>
      <c r="D84">
        <f>IF(Datos!D84="",0,IF(AND(D$1008&lt;&gt;"",Datos!D84=D$1008),0,IF(D$1004=0,0,1-CHOOSE(D$1004,IF(ISNUMBER(Datos!D84),AND(OR(D$1005="",Datos!D84&gt;=D$1005),OR(D$1006="",Datos!D84&lt;=D$1006)),FALSE),IF(ISNUMBER(Datos!D84),AND(Datos!D84=INT(Datos!D84),AND(OR(D$1005="",Datos!D84&gt;=D$1005),OR(D$1006="",Datos!D84&lt;=D$1006))),FALSE),OR(ISNUMBER(FIND(";"&amp;UPPER(TRIM(Datos!D84&amp;""))&amp;"=",D$1007)),ISNUMBER(FIND(";"&amp;UPPER(TRIM(Datos!D84&amp;""))&amp;";",D$1007))),OR(UPPER(TRIM(Datos!D84&amp;""))="SÍ",UPPER(TRIM(Datos!D84&amp;""))="SI",UPPER(TRIM(Datos!D84&amp;""))="NO"),IF(ISNUMBER(Datos!D84),AND(OR(D$1005="",Datos!D84&gt;=D$1005),OR(D$1006="",Datos!D84&lt;=D$1006)),FALSE),TRUE))))</f>
        <v>0.0</v>
      </c>
      <c r="E84">
        <f>IF(Datos!E84="",0,IF(AND(E$1008&lt;&gt;"",Datos!E84=E$1008),0,IF(E$1004=0,0,1-CHOOSE(E$1004,IF(ISNUMBER(Datos!E84),AND(OR(E$1005="",Datos!E84&gt;=E$1005),OR(E$1006="",Datos!E84&lt;=E$1006)),FALSE),IF(ISNUMBER(Datos!E84),AND(Datos!E84=INT(Datos!E84),AND(OR(E$1005="",Datos!E84&gt;=E$1005),OR(E$1006="",Datos!E84&lt;=E$1006))),FALSE),OR(ISNUMBER(FIND(";"&amp;UPPER(TRIM(Datos!E84&amp;""))&amp;"=",E$1007)),ISNUMBER(FIND(";"&amp;UPPER(TRIM(Datos!E84&amp;""))&amp;";",E$1007))),OR(UPPER(TRIM(Datos!E84&amp;""))="SÍ",UPPER(TRIM(Datos!E84&amp;""))="SI",UPPER(TRIM(Datos!E84&amp;""))="NO"),IF(ISNUMBER(Datos!E84),AND(OR(E$1005="",Datos!E84&gt;=E$1005),OR(E$1006="",Datos!E84&lt;=E$1006)),FALSE),TRUE))))</f>
        <v>0.0</v>
      </c>
      <c r="F84">
        <f>IF(Datos!F84="",0,IF(AND(F$1008&lt;&gt;"",Datos!F84=F$1008),0,IF(F$1004=0,0,1-CHOOSE(F$1004,IF(ISNUMBER(Datos!F84),AND(OR(F$1005="",Datos!F84&gt;=F$1005),OR(F$1006="",Datos!F84&lt;=F$1006)),FALSE),IF(ISNUMBER(Datos!F84),AND(Datos!F84=INT(Datos!F84),AND(OR(F$1005="",Datos!F84&gt;=F$1005),OR(F$1006="",Datos!F84&lt;=F$1006))),FALSE),OR(ISNUMBER(FIND(";"&amp;UPPER(TRIM(Datos!F84&amp;""))&amp;"=",F$1007)),ISNUMBER(FIND(";"&amp;UPPER(TRIM(Datos!F84&amp;""))&amp;";",F$1007))),OR(UPPER(TRIM(Datos!F84&amp;""))="SÍ",UPPER(TRIM(Datos!F84&amp;""))="SI",UPPER(TRIM(Datos!F84&amp;""))="NO"),IF(ISNUMBER(Datos!F84),AND(OR(F$1005="",Datos!F84&gt;=F$1005),OR(F$1006="",Datos!F84&lt;=F$1006)),FALSE),TRUE))))</f>
        <v>0.0</v>
      </c>
      <c r="G84">
        <f>IF(Datos!G84="",0,IF(AND(G$1008&lt;&gt;"",Datos!G84=G$1008),0,IF(G$1004=0,0,1-CHOOSE(G$1004,IF(ISNUMBER(Datos!G84),AND(OR(G$1005="",Datos!G84&gt;=G$1005),OR(G$1006="",Datos!G84&lt;=G$1006)),FALSE),IF(ISNUMBER(Datos!G84),AND(Datos!G84=INT(Datos!G84),AND(OR(G$1005="",Datos!G84&gt;=G$1005),OR(G$1006="",Datos!G84&lt;=G$1006))),FALSE),OR(ISNUMBER(FIND(";"&amp;UPPER(TRIM(Datos!G84&amp;""))&amp;"=",G$1007)),ISNUMBER(FIND(";"&amp;UPPER(TRIM(Datos!G84&amp;""))&amp;";",G$1007))),OR(UPPER(TRIM(Datos!G84&amp;""))="SÍ",UPPER(TRIM(Datos!G84&amp;""))="SI",UPPER(TRIM(Datos!G84&amp;""))="NO"),IF(ISNUMBER(Datos!G84),AND(OR(G$1005="",Datos!G84&gt;=G$1005),OR(G$1006="",Datos!G84&lt;=G$1006)),FALSE),TRUE))))</f>
        <v>0.0</v>
      </c>
      <c r="H84">
        <f>IF(Datos!H84="",0,IF(AND(H$1008&lt;&gt;"",Datos!H84=H$1008),0,IF(H$1004=0,0,1-CHOOSE(H$1004,IF(ISNUMBER(Datos!H84),AND(OR(H$1005="",Datos!H84&gt;=H$1005),OR(H$1006="",Datos!H84&lt;=H$1006)),FALSE),IF(ISNUMBER(Datos!H84),AND(Datos!H84=INT(Datos!H84),AND(OR(H$1005="",Datos!H84&gt;=H$1005),OR(H$1006="",Datos!H84&lt;=H$1006))),FALSE),OR(ISNUMBER(FIND(";"&amp;UPPER(TRIM(Datos!H84&amp;""))&amp;"=",H$1007)),ISNUMBER(FIND(";"&amp;UPPER(TRIM(Datos!H84&amp;""))&amp;";",H$1007))),OR(UPPER(TRIM(Datos!H84&amp;""))="SÍ",UPPER(TRIM(Datos!H84&amp;""))="SI",UPPER(TRIM(Datos!H84&amp;""))="NO"),IF(ISNUMBER(Datos!H84),AND(OR(H$1005="",Datos!H84&gt;=H$1005),OR(H$1006="",Datos!H84&lt;=H$1006)),FALSE),TRUE))))</f>
        <v>0.0</v>
      </c>
      <c r="I84">
        <f>IF(Datos!I84="",0,IF(AND(I$1008&lt;&gt;"",Datos!I84=I$1008),0,IF(I$1004=0,0,1-CHOOSE(I$1004,IF(ISNUMBER(Datos!I84),AND(OR(I$1005="",Datos!I84&gt;=I$1005),OR(I$1006="",Datos!I84&lt;=I$1006)),FALSE),IF(ISNUMBER(Datos!I84),AND(Datos!I84=INT(Datos!I84),AND(OR(I$1005="",Datos!I84&gt;=I$1005),OR(I$1006="",Datos!I84&lt;=I$1006))),FALSE),OR(ISNUMBER(FIND(";"&amp;UPPER(TRIM(Datos!I84&amp;""))&amp;"=",I$1007)),ISNUMBER(FIND(";"&amp;UPPER(TRIM(Datos!I84&amp;""))&amp;";",I$1007))),OR(UPPER(TRIM(Datos!I84&amp;""))="SÍ",UPPER(TRIM(Datos!I84&amp;""))="SI",UPPER(TRIM(Datos!I84&amp;""))="NO"),IF(ISNUMBER(Datos!I84),AND(OR(I$1005="",Datos!I84&gt;=I$1005),OR(I$1006="",Datos!I84&lt;=I$1006)),FALSE),TRUE))))</f>
        <v>0.0</v>
      </c>
      <c r="J84">
        <f>IF(Datos!J84="",0,IF(AND(J$1008&lt;&gt;"",Datos!J84=J$1008),0,IF(J$1004=0,0,1-CHOOSE(J$1004,IF(ISNUMBER(Datos!J84),AND(OR(J$1005="",Datos!J84&gt;=J$1005),OR(J$1006="",Datos!J84&lt;=J$1006)),FALSE),IF(ISNUMBER(Datos!J84),AND(Datos!J84=INT(Datos!J84),AND(OR(J$1005="",Datos!J84&gt;=J$1005),OR(J$1006="",Datos!J84&lt;=J$1006))),FALSE),OR(ISNUMBER(FIND(";"&amp;UPPER(TRIM(Datos!J84&amp;""))&amp;"=",J$1007)),ISNUMBER(FIND(";"&amp;UPPER(TRIM(Datos!J84&amp;""))&amp;";",J$1007))),OR(UPPER(TRIM(Datos!J84&amp;""))="SÍ",UPPER(TRIM(Datos!J84&amp;""))="SI",UPPER(TRIM(Datos!J84&amp;""))="NO"),IF(ISNUMBER(Datos!J84),AND(OR(J$1005="",Datos!J84&gt;=J$1005),OR(J$1006="",Datos!J84&lt;=J$1006)),FALSE),TRUE))))</f>
        <v>0.0</v>
      </c>
      <c r="K84">
        <f>IF(Datos!K84="",0,IF(AND(K$1008&lt;&gt;"",Datos!K84=K$1008),0,IF(K$1004=0,0,1-CHOOSE(K$1004,IF(ISNUMBER(Datos!K84),AND(OR(K$1005="",Datos!K84&gt;=K$1005),OR(K$1006="",Datos!K84&lt;=K$1006)),FALSE),IF(ISNUMBER(Datos!K84),AND(Datos!K84=INT(Datos!K84),AND(OR(K$1005="",Datos!K84&gt;=K$1005),OR(K$1006="",Datos!K84&lt;=K$1006))),FALSE),OR(ISNUMBER(FIND(";"&amp;UPPER(TRIM(Datos!K84&amp;""))&amp;"=",K$1007)),ISNUMBER(FIND(";"&amp;UPPER(TRIM(Datos!K84&amp;""))&amp;";",K$1007))),OR(UPPER(TRIM(Datos!K84&amp;""))="SÍ",UPPER(TRIM(Datos!K84&amp;""))="SI",UPPER(TRIM(Datos!K84&amp;""))="NO"),IF(ISNUMBER(Datos!K84),AND(OR(K$1005="",Datos!K84&gt;=K$1005),OR(K$1006="",Datos!K84&lt;=K$1006)),FALSE),TRUE))))</f>
        <v>0.0</v>
      </c>
      <c r="L84">
        <f>IF(Datos!L84="",0,IF(AND(L$1008&lt;&gt;"",Datos!L84=L$1008),0,IF(L$1004=0,0,1-CHOOSE(L$1004,IF(ISNUMBER(Datos!L84),AND(OR(L$1005="",Datos!L84&gt;=L$1005),OR(L$1006="",Datos!L84&lt;=L$1006)),FALSE),IF(ISNUMBER(Datos!L84),AND(Datos!L84=INT(Datos!L84),AND(OR(L$1005="",Datos!L84&gt;=L$1005),OR(L$1006="",Datos!L84&lt;=L$1006))),FALSE),OR(ISNUMBER(FIND(";"&amp;UPPER(TRIM(Datos!L84&amp;""))&amp;"=",L$1007)),ISNUMBER(FIND(";"&amp;UPPER(TRIM(Datos!L84&amp;""))&amp;";",L$1007))),OR(UPPER(TRIM(Datos!L84&amp;""))="SÍ",UPPER(TRIM(Datos!L84&amp;""))="SI",UPPER(TRIM(Datos!L84&amp;""))="NO"),IF(ISNUMBER(Datos!L84),AND(OR(L$1005="",Datos!L84&gt;=L$1005),OR(L$1006="",Datos!L84&lt;=L$1006)),FALSE),TRUE))))</f>
        <v>0.0</v>
      </c>
      <c r="M84">
        <f>IF(Datos!M84="",0,IF(AND(M$1008&lt;&gt;"",Datos!M84=M$1008),0,IF(M$1004=0,0,1-CHOOSE(M$1004,IF(ISNUMBER(Datos!M84),AND(OR(M$1005="",Datos!M84&gt;=M$1005),OR(M$1006="",Datos!M84&lt;=M$1006)),FALSE),IF(ISNUMBER(Datos!M84),AND(Datos!M84=INT(Datos!M84),AND(OR(M$1005="",Datos!M84&gt;=M$1005),OR(M$1006="",Datos!M84&lt;=M$1006))),FALSE),OR(ISNUMBER(FIND(";"&amp;UPPER(TRIM(Datos!M84&amp;""))&amp;"=",M$1007)),ISNUMBER(FIND(";"&amp;UPPER(TRIM(Datos!M84&amp;""))&amp;";",M$1007))),OR(UPPER(TRIM(Datos!M84&amp;""))="SÍ",UPPER(TRIM(Datos!M84&amp;""))="SI",UPPER(TRIM(Datos!M84&amp;""))="NO"),IF(ISNUMBER(Datos!M84),AND(OR(M$1005="",Datos!M84&gt;=M$1005),OR(M$1006="",Datos!M84&lt;=M$1006)),FALSE),TRUE))))</f>
        <v>0.0</v>
      </c>
      <c r="N84">
        <f>IF(Datos!N84="",0,IF(AND(N$1008&lt;&gt;"",Datos!N84=N$1008),0,IF(N$1004=0,0,1-CHOOSE(N$1004,IF(ISNUMBER(Datos!N84),AND(OR(N$1005="",Datos!N84&gt;=N$1005),OR(N$1006="",Datos!N84&lt;=N$1006)),FALSE),IF(ISNUMBER(Datos!N84),AND(Datos!N84=INT(Datos!N84),AND(OR(N$1005="",Datos!N84&gt;=N$1005),OR(N$1006="",Datos!N84&lt;=N$1006))),FALSE),OR(ISNUMBER(FIND(";"&amp;UPPER(TRIM(Datos!N84&amp;""))&amp;"=",N$1007)),ISNUMBER(FIND(";"&amp;UPPER(TRIM(Datos!N84&amp;""))&amp;";",N$1007))),OR(UPPER(TRIM(Datos!N84&amp;""))="SÍ",UPPER(TRIM(Datos!N84&amp;""))="SI",UPPER(TRIM(Datos!N84&amp;""))="NO"),IF(ISNUMBER(Datos!N84),AND(OR(N$1005="",Datos!N84&gt;=N$1005),OR(N$1006="",Datos!N84&lt;=N$1006)),FALSE),TRUE))))</f>
        <v>0.0</v>
      </c>
      <c r="O84">
        <f>IF(Datos!O84="",0,IF(AND(O$1008&lt;&gt;"",Datos!O84=O$1008),0,IF(O$1004=0,0,1-CHOOSE(O$1004,IF(ISNUMBER(Datos!O84),AND(OR(O$1005="",Datos!O84&gt;=O$1005),OR(O$1006="",Datos!O84&lt;=O$1006)),FALSE),IF(ISNUMBER(Datos!O84),AND(Datos!O84=INT(Datos!O84),AND(OR(O$1005="",Datos!O84&gt;=O$1005),OR(O$1006="",Datos!O84&lt;=O$1006))),FALSE),OR(ISNUMBER(FIND(";"&amp;UPPER(TRIM(Datos!O84&amp;""))&amp;"=",O$1007)),ISNUMBER(FIND(";"&amp;UPPER(TRIM(Datos!O84&amp;""))&amp;";",O$1007))),OR(UPPER(TRIM(Datos!O84&amp;""))="SÍ",UPPER(TRIM(Datos!O84&amp;""))="SI",UPPER(TRIM(Datos!O84&amp;""))="NO"),IF(ISNUMBER(Datos!O84),AND(OR(O$1005="",Datos!O84&gt;=O$1005),OR(O$1006="",Datos!O84&lt;=O$1006)),FALSE),TRUE))))</f>
        <v>0.0</v>
      </c>
      <c r="P84">
        <f>IF(Datos!P84="",0,IF(AND(P$1008&lt;&gt;"",Datos!P84=P$1008),0,IF(P$1004=0,0,1-CHOOSE(P$1004,IF(ISNUMBER(Datos!P84),AND(OR(P$1005="",Datos!P84&gt;=P$1005),OR(P$1006="",Datos!P84&lt;=P$1006)),FALSE),IF(ISNUMBER(Datos!P84),AND(Datos!P84=INT(Datos!P84),AND(OR(P$1005="",Datos!P84&gt;=P$1005),OR(P$1006="",Datos!P84&lt;=P$1006))),FALSE),OR(ISNUMBER(FIND(";"&amp;UPPER(TRIM(Datos!P84&amp;""))&amp;"=",P$1007)),ISNUMBER(FIND(";"&amp;UPPER(TRIM(Datos!P84&amp;""))&amp;";",P$1007))),OR(UPPER(TRIM(Datos!P84&amp;""))="SÍ",UPPER(TRIM(Datos!P84&amp;""))="SI",UPPER(TRIM(Datos!P84&amp;""))="NO"),IF(ISNUMBER(Datos!P84),AND(OR(P$1005="",Datos!P84&gt;=P$1005),OR(P$1006="",Datos!P84&lt;=P$1006)),FALSE),TRUE))))</f>
        <v>0.0</v>
      </c>
      <c r="Q84">
        <f>IF(Datos!Q84="",0,IF(AND(Q$1008&lt;&gt;"",Datos!Q84=Q$1008),0,IF(Q$1004=0,0,1-CHOOSE(Q$1004,IF(ISNUMBER(Datos!Q84),AND(OR(Q$1005="",Datos!Q84&gt;=Q$1005),OR(Q$1006="",Datos!Q84&lt;=Q$1006)),FALSE),IF(ISNUMBER(Datos!Q84),AND(Datos!Q84=INT(Datos!Q84),AND(OR(Q$1005="",Datos!Q84&gt;=Q$1005),OR(Q$1006="",Datos!Q84&lt;=Q$1006))),FALSE),OR(ISNUMBER(FIND(";"&amp;UPPER(TRIM(Datos!Q84&amp;""))&amp;"=",Q$1007)),ISNUMBER(FIND(";"&amp;UPPER(TRIM(Datos!Q84&amp;""))&amp;";",Q$1007))),OR(UPPER(TRIM(Datos!Q84&amp;""))="SÍ",UPPER(TRIM(Datos!Q84&amp;""))="SI",UPPER(TRIM(Datos!Q84&amp;""))="NO"),IF(ISNUMBER(Datos!Q84),AND(OR(Q$1005="",Datos!Q84&gt;=Q$1005),OR(Q$1006="",Datos!Q84&lt;=Q$1006)),FALSE),TRUE))))</f>
        <v>0.0</v>
      </c>
      <c r="R84">
        <f>IF(Datos!R84="",0,IF(AND(R$1008&lt;&gt;"",Datos!R84=R$1008),0,IF(R$1004=0,0,1-CHOOSE(R$1004,IF(ISNUMBER(Datos!R84),AND(OR(R$1005="",Datos!R84&gt;=R$1005),OR(R$1006="",Datos!R84&lt;=R$1006)),FALSE),IF(ISNUMBER(Datos!R84),AND(Datos!R84=INT(Datos!R84),AND(OR(R$1005="",Datos!R84&gt;=R$1005),OR(R$1006="",Datos!R84&lt;=R$1006))),FALSE),OR(ISNUMBER(FIND(";"&amp;UPPER(TRIM(Datos!R84&amp;""))&amp;"=",R$1007)),ISNUMBER(FIND(";"&amp;UPPER(TRIM(Datos!R84&amp;""))&amp;";",R$1007))),OR(UPPER(TRIM(Datos!R84&amp;""))="SÍ",UPPER(TRIM(Datos!R84&amp;""))="SI",UPPER(TRIM(Datos!R84&amp;""))="NO"),IF(ISNUMBER(Datos!R84),AND(OR(R$1005="",Datos!R84&gt;=R$1005),OR(R$1006="",Datos!R84&lt;=R$1006)),FALSE),TRUE))))</f>
        <v>0.0</v>
      </c>
      <c r="S84">
        <f>IF(Datos!S84="",0,IF(AND(S$1008&lt;&gt;"",Datos!S84=S$1008),0,IF(S$1004=0,0,1-CHOOSE(S$1004,IF(ISNUMBER(Datos!S84),AND(OR(S$1005="",Datos!S84&gt;=S$1005),OR(S$1006="",Datos!S84&lt;=S$1006)),FALSE),IF(ISNUMBER(Datos!S84),AND(Datos!S84=INT(Datos!S84),AND(OR(S$1005="",Datos!S84&gt;=S$1005),OR(S$1006="",Datos!S84&lt;=S$1006))),FALSE),OR(ISNUMBER(FIND(";"&amp;UPPER(TRIM(Datos!S84&amp;""))&amp;"=",S$1007)),ISNUMBER(FIND(";"&amp;UPPER(TRIM(Datos!S84&amp;""))&amp;";",S$1007))),OR(UPPER(TRIM(Datos!S84&amp;""))="SÍ",UPPER(TRIM(Datos!S84&amp;""))="SI",UPPER(TRIM(Datos!S84&amp;""))="NO"),IF(ISNUMBER(Datos!S84),AND(OR(S$1005="",Datos!S84&gt;=S$1005),OR(S$1006="",Datos!S84&lt;=S$1006)),FALSE),TRUE))))</f>
        <v>0.0</v>
      </c>
      <c r="T84">
        <f>IF(Datos!T84="",0,IF(AND(T$1008&lt;&gt;"",Datos!T84=T$1008),0,IF(T$1004=0,0,1-CHOOSE(T$1004,IF(ISNUMBER(Datos!T84),AND(OR(T$1005="",Datos!T84&gt;=T$1005),OR(T$1006="",Datos!T84&lt;=T$1006)),FALSE),IF(ISNUMBER(Datos!T84),AND(Datos!T84=INT(Datos!T84),AND(OR(T$1005="",Datos!T84&gt;=T$1005),OR(T$1006="",Datos!T84&lt;=T$1006))),FALSE),OR(ISNUMBER(FIND(";"&amp;UPPER(TRIM(Datos!T84&amp;""))&amp;"=",T$1007)),ISNUMBER(FIND(";"&amp;UPPER(TRIM(Datos!T84&amp;""))&amp;";",T$1007))),OR(UPPER(TRIM(Datos!T84&amp;""))="SÍ",UPPER(TRIM(Datos!T84&amp;""))="SI",UPPER(TRIM(Datos!T84&amp;""))="NO"),IF(ISNUMBER(Datos!T84),AND(OR(T$1005="",Datos!T84&gt;=T$1005),OR(T$1006="",Datos!T84&lt;=T$1006)),FALSE),TRUE))))</f>
        <v>0.0</v>
      </c>
      <c r="U84">
        <f>IF(Datos!U84="",0,IF(AND(U$1008&lt;&gt;"",Datos!U84=U$1008),0,IF(U$1004=0,0,1-CHOOSE(U$1004,IF(ISNUMBER(Datos!U84),AND(OR(U$1005="",Datos!U84&gt;=U$1005),OR(U$1006="",Datos!U84&lt;=U$1006)),FALSE),IF(ISNUMBER(Datos!U84),AND(Datos!U84=INT(Datos!U84),AND(OR(U$1005="",Datos!U84&gt;=U$1005),OR(U$1006="",Datos!U84&lt;=U$1006))),FALSE),OR(ISNUMBER(FIND(";"&amp;UPPER(TRIM(Datos!U84&amp;""))&amp;"=",U$1007)),ISNUMBER(FIND(";"&amp;UPPER(TRIM(Datos!U84&amp;""))&amp;";",U$1007))),OR(UPPER(TRIM(Datos!U84&amp;""))="SÍ",UPPER(TRIM(Datos!U84&amp;""))="SI",UPPER(TRIM(Datos!U84&amp;""))="NO"),IF(ISNUMBER(Datos!U84),AND(OR(U$1005="",Datos!U84&gt;=U$1005),OR(U$1006="",Datos!U84&lt;=U$1006)),FALSE),TRUE))))</f>
        <v>0.0</v>
      </c>
      <c r="V84">
        <f>IF(Datos!V84="",0,IF(AND(V$1008&lt;&gt;"",Datos!V84=V$1008),0,IF(V$1004=0,0,1-CHOOSE(V$1004,IF(ISNUMBER(Datos!V84),AND(OR(V$1005="",Datos!V84&gt;=V$1005),OR(V$1006="",Datos!V84&lt;=V$1006)),FALSE),IF(ISNUMBER(Datos!V84),AND(Datos!V84=INT(Datos!V84),AND(OR(V$1005="",Datos!V84&gt;=V$1005),OR(V$1006="",Datos!V84&lt;=V$1006))),FALSE),OR(ISNUMBER(FIND(";"&amp;UPPER(TRIM(Datos!V84&amp;""))&amp;"=",V$1007)),ISNUMBER(FIND(";"&amp;UPPER(TRIM(Datos!V84&amp;""))&amp;";",V$1007))),OR(UPPER(TRIM(Datos!V84&amp;""))="SÍ",UPPER(TRIM(Datos!V84&amp;""))="SI",UPPER(TRIM(Datos!V84&amp;""))="NO"),IF(ISNUMBER(Datos!V84),AND(OR(V$1005="",Datos!V84&gt;=V$1005),OR(V$1006="",Datos!V84&lt;=V$1006)),FALSE),TRUE))))</f>
        <v>0.0</v>
      </c>
      <c r="W84">
        <f>IF(Datos!W84="",0,IF(AND(W$1008&lt;&gt;"",Datos!W84=W$1008),0,IF(W$1004=0,0,1-CHOOSE(W$1004,IF(ISNUMBER(Datos!W84),AND(OR(W$1005="",Datos!W84&gt;=W$1005),OR(W$1006="",Datos!W84&lt;=W$1006)),FALSE),IF(ISNUMBER(Datos!W84),AND(Datos!W84=INT(Datos!W84),AND(OR(W$1005="",Datos!W84&gt;=W$1005),OR(W$1006="",Datos!W84&lt;=W$1006))),FALSE),OR(ISNUMBER(FIND(";"&amp;UPPER(TRIM(Datos!W84&amp;""))&amp;"=",W$1007)),ISNUMBER(FIND(";"&amp;UPPER(TRIM(Datos!W84&amp;""))&amp;";",W$1007))),OR(UPPER(TRIM(Datos!W84&amp;""))="SÍ",UPPER(TRIM(Datos!W84&amp;""))="SI",UPPER(TRIM(Datos!W84&amp;""))="NO"),IF(ISNUMBER(Datos!W84),AND(OR(W$1005="",Datos!W84&gt;=W$1005),OR(W$1006="",Datos!W84&lt;=W$1006)),FALSE),TRUE))))</f>
        <v>0.0</v>
      </c>
      <c r="X84">
        <f>IF(Datos!X84="",0,IF(AND(X$1008&lt;&gt;"",Datos!X84=X$1008),0,IF(X$1004=0,0,1-CHOOSE(X$1004,IF(ISNUMBER(Datos!X84),AND(OR(X$1005="",Datos!X84&gt;=X$1005),OR(X$1006="",Datos!X84&lt;=X$1006)),FALSE),IF(ISNUMBER(Datos!X84),AND(Datos!X84=INT(Datos!X84),AND(OR(X$1005="",Datos!X84&gt;=X$1005),OR(X$1006="",Datos!X84&lt;=X$1006))),FALSE),OR(ISNUMBER(FIND(";"&amp;UPPER(TRIM(Datos!X84&amp;""))&amp;"=",X$1007)),ISNUMBER(FIND(";"&amp;UPPER(TRIM(Datos!X84&amp;""))&amp;";",X$1007))),OR(UPPER(TRIM(Datos!X84&amp;""))="SÍ",UPPER(TRIM(Datos!X84&amp;""))="SI",UPPER(TRIM(Datos!X84&amp;""))="NO"),IF(ISNUMBER(Datos!X84),AND(OR(X$1005="",Datos!X84&gt;=X$1005),OR(X$1006="",Datos!X84&lt;=X$1006)),FALSE),TRUE))))</f>
        <v>0.0</v>
      </c>
      <c r="Y84">
        <f>IF(Datos!Y84="",0,IF(AND(Y$1008&lt;&gt;"",Datos!Y84=Y$1008),0,IF(Y$1004=0,0,1-CHOOSE(Y$1004,IF(ISNUMBER(Datos!Y84),AND(OR(Y$1005="",Datos!Y84&gt;=Y$1005),OR(Y$1006="",Datos!Y84&lt;=Y$1006)),FALSE),IF(ISNUMBER(Datos!Y84),AND(Datos!Y84=INT(Datos!Y84),AND(OR(Y$1005="",Datos!Y84&gt;=Y$1005),OR(Y$1006="",Datos!Y84&lt;=Y$1006))),FALSE),OR(ISNUMBER(FIND(";"&amp;UPPER(TRIM(Datos!Y84&amp;""))&amp;"=",Y$1007)),ISNUMBER(FIND(";"&amp;UPPER(TRIM(Datos!Y84&amp;""))&amp;";",Y$1007))),OR(UPPER(TRIM(Datos!Y84&amp;""))="SÍ",UPPER(TRIM(Datos!Y84&amp;""))="SI",UPPER(TRIM(Datos!Y84&amp;""))="NO"),IF(ISNUMBER(Datos!Y84),AND(OR(Y$1005="",Datos!Y84&gt;=Y$1005),OR(Y$1006="",Datos!Y84&lt;=Y$1006)),FALSE),TRUE))))</f>
        <v>0.0</v>
      </c>
      <c r="Z84">
        <f>IF(Datos!Z84="",0,IF(AND(Z$1008&lt;&gt;"",Datos!Z84=Z$1008),0,IF(Z$1004=0,0,1-CHOOSE(Z$1004,IF(ISNUMBER(Datos!Z84),AND(OR(Z$1005="",Datos!Z84&gt;=Z$1005),OR(Z$1006="",Datos!Z84&lt;=Z$1006)),FALSE),IF(ISNUMBER(Datos!Z84),AND(Datos!Z84=INT(Datos!Z84),AND(OR(Z$1005="",Datos!Z84&gt;=Z$1005),OR(Z$1006="",Datos!Z84&lt;=Z$1006))),FALSE),OR(ISNUMBER(FIND(";"&amp;UPPER(TRIM(Datos!Z84&amp;""))&amp;"=",Z$1007)),ISNUMBER(FIND(";"&amp;UPPER(TRIM(Datos!Z84&amp;""))&amp;";",Z$1007))),OR(UPPER(TRIM(Datos!Z84&amp;""))="SÍ",UPPER(TRIM(Datos!Z84&amp;""))="SI",UPPER(TRIM(Datos!Z84&amp;""))="NO"),IF(ISNUMBER(Datos!Z84),AND(OR(Z$1005="",Datos!Z84&gt;=Z$1005),OR(Z$1006="",Datos!Z84&lt;=Z$1006)),FALSE),TRUE))))</f>
        <v>0.0</v>
      </c>
      <c r="AA84">
        <f>IF(Datos!AA84="",0,IF(AND(AA$1008&lt;&gt;"",Datos!AA84=AA$1008),0,IF(AA$1004=0,0,1-CHOOSE(AA$1004,IF(ISNUMBER(Datos!AA84),AND(OR(AA$1005="",Datos!AA84&gt;=AA$1005),OR(AA$1006="",Datos!AA84&lt;=AA$1006)),FALSE),IF(ISNUMBER(Datos!AA84),AND(Datos!AA84=INT(Datos!AA84),AND(OR(AA$1005="",Datos!AA84&gt;=AA$1005),OR(AA$1006="",Datos!AA84&lt;=AA$1006))),FALSE),OR(ISNUMBER(FIND(";"&amp;UPPER(TRIM(Datos!AA84&amp;""))&amp;"=",AA$1007)),ISNUMBER(FIND(";"&amp;UPPER(TRIM(Datos!AA84&amp;""))&amp;";",AA$1007))),OR(UPPER(TRIM(Datos!AA84&amp;""))="SÍ",UPPER(TRIM(Datos!AA84&amp;""))="SI",UPPER(TRIM(Datos!AA84&amp;""))="NO"),IF(ISNUMBER(Datos!AA84),AND(OR(AA$1005="",Datos!AA84&gt;=AA$1005),OR(AA$1006="",Datos!AA84&lt;=AA$1006)),FALSE),TRUE))))</f>
        <v>0.0</v>
      </c>
      <c r="AB84">
        <f>IF(Datos!AB84="",0,IF(AND(AB$1008&lt;&gt;"",Datos!AB84=AB$1008),0,IF(AB$1004=0,0,1-CHOOSE(AB$1004,IF(ISNUMBER(Datos!AB84),AND(OR(AB$1005="",Datos!AB84&gt;=AB$1005),OR(AB$1006="",Datos!AB84&lt;=AB$1006)),FALSE),IF(ISNUMBER(Datos!AB84),AND(Datos!AB84=INT(Datos!AB84),AND(OR(AB$1005="",Datos!AB84&gt;=AB$1005),OR(AB$1006="",Datos!AB84&lt;=AB$1006))),FALSE),OR(ISNUMBER(FIND(";"&amp;UPPER(TRIM(Datos!AB84&amp;""))&amp;"=",AB$1007)),ISNUMBER(FIND(";"&amp;UPPER(TRIM(Datos!AB84&amp;""))&amp;";",AB$1007))),OR(UPPER(TRIM(Datos!AB84&amp;""))="SÍ",UPPER(TRIM(Datos!AB84&amp;""))="SI",UPPER(TRIM(Datos!AB84&amp;""))="NO"),IF(ISNUMBER(Datos!AB84),AND(OR(AB$1005="",Datos!AB84&gt;=AB$1005),OR(AB$1006="",Datos!AB84&lt;=AB$1006)),FALSE),TRUE))))</f>
        <v>0.0</v>
      </c>
      <c r="AC84">
        <f>IF(Datos!AC84="",0,IF(AND(AC$1008&lt;&gt;"",Datos!AC84=AC$1008),0,IF(AC$1004=0,0,1-CHOOSE(AC$1004,IF(ISNUMBER(Datos!AC84),AND(OR(AC$1005="",Datos!AC84&gt;=AC$1005),OR(AC$1006="",Datos!AC84&lt;=AC$1006)),FALSE),IF(ISNUMBER(Datos!AC84),AND(Datos!AC84=INT(Datos!AC84),AND(OR(AC$1005="",Datos!AC84&gt;=AC$1005),OR(AC$1006="",Datos!AC84&lt;=AC$1006))),FALSE),OR(ISNUMBER(FIND(";"&amp;UPPER(TRIM(Datos!AC84&amp;""))&amp;"=",AC$1007)),ISNUMBER(FIND(";"&amp;UPPER(TRIM(Datos!AC84&amp;""))&amp;";",AC$1007))),OR(UPPER(TRIM(Datos!AC84&amp;""))="SÍ",UPPER(TRIM(Datos!AC84&amp;""))="SI",UPPER(TRIM(Datos!AC84&amp;""))="NO"),IF(ISNUMBER(Datos!AC84),AND(OR(AC$1005="",Datos!AC84&gt;=AC$1005),OR(AC$1006="",Datos!AC84&lt;=AC$1006)),FALSE),TRUE))))</f>
        <v>0.0</v>
      </c>
      <c r="AD84">
        <f>IF(Datos!AD84="",0,IF(AND(AD$1008&lt;&gt;"",Datos!AD84=AD$1008),0,IF(AD$1004=0,0,1-CHOOSE(AD$1004,IF(ISNUMBER(Datos!AD84),AND(OR(AD$1005="",Datos!AD84&gt;=AD$1005),OR(AD$1006="",Datos!AD84&lt;=AD$1006)),FALSE),IF(ISNUMBER(Datos!AD84),AND(Datos!AD84=INT(Datos!AD84),AND(OR(AD$1005="",Datos!AD84&gt;=AD$1005),OR(AD$1006="",Datos!AD84&lt;=AD$1006))),FALSE),OR(ISNUMBER(FIND(";"&amp;UPPER(TRIM(Datos!AD84&amp;""))&amp;"=",AD$1007)),ISNUMBER(FIND(";"&amp;UPPER(TRIM(Datos!AD84&amp;""))&amp;";",AD$1007))),OR(UPPER(TRIM(Datos!AD84&amp;""))="SÍ",UPPER(TRIM(Datos!AD84&amp;""))="SI",UPPER(TRIM(Datos!AD84&amp;""))="NO"),IF(ISNUMBER(Datos!AD84),AND(OR(AD$1005="",Datos!AD84&gt;=AD$1005),OR(AD$1006="",Datos!AD84&lt;=AD$1006)),FALSE),TRUE))))</f>
        <v>0.0</v>
      </c>
      <c r="AE84">
        <f>IF(Datos!AE84="",0,IF(AND(AE$1008&lt;&gt;"",Datos!AE84=AE$1008),0,IF(AE$1004=0,0,1-CHOOSE(AE$1004,IF(ISNUMBER(Datos!AE84),AND(OR(AE$1005="",Datos!AE84&gt;=AE$1005),OR(AE$1006="",Datos!AE84&lt;=AE$1006)),FALSE),IF(ISNUMBER(Datos!AE84),AND(Datos!AE84=INT(Datos!AE84),AND(OR(AE$1005="",Datos!AE84&gt;=AE$1005),OR(AE$1006="",Datos!AE84&lt;=AE$1006))),FALSE),OR(ISNUMBER(FIND(";"&amp;UPPER(TRIM(Datos!AE84&amp;""))&amp;"=",AE$1007)),ISNUMBER(FIND(";"&amp;UPPER(TRIM(Datos!AE84&amp;""))&amp;";",AE$1007))),OR(UPPER(TRIM(Datos!AE84&amp;""))="SÍ",UPPER(TRIM(Datos!AE84&amp;""))="SI",UPPER(TRIM(Datos!AE84&amp;""))="NO"),IF(ISNUMBER(Datos!AE84),AND(OR(AE$1005="",Datos!AE84&gt;=AE$1005),OR(AE$1006="",Datos!AE84&lt;=AE$1006)),FALSE),TRUE))))</f>
        <v>0.0</v>
      </c>
    </row>
    <row r="85" spans="2:31">
      <c r="B85">
        <f>IF(Datos!B85="",0,IF(AND(B$1008&lt;&gt;"",Datos!B85=B$1008),0,IF(B$1004=0,0,1-CHOOSE(B$1004,IF(ISNUMBER(Datos!B85),AND(OR(B$1005="",Datos!B85&gt;=B$1005),OR(B$1006="",Datos!B85&lt;=B$1006)),FALSE),IF(ISNUMBER(Datos!B85),AND(Datos!B85=INT(Datos!B85),AND(OR(B$1005="",Datos!B85&gt;=B$1005),OR(B$1006="",Datos!B85&lt;=B$1006))),FALSE),OR(ISNUMBER(FIND(";"&amp;UPPER(TRIM(Datos!B85&amp;""))&amp;"=",B$1007)),ISNUMBER(FIND(";"&amp;UPPER(TRIM(Datos!B85&amp;""))&amp;";",B$1007))),OR(UPPER(TRIM(Datos!B85&amp;""))="SÍ",UPPER(TRIM(Datos!B85&amp;""))="SI",UPPER(TRIM(Datos!B85&amp;""))="NO"),IF(ISNUMBER(Datos!B85),AND(OR(B$1005="",Datos!B85&gt;=B$1005),OR(B$1006="",Datos!B85&lt;=B$1006)),FALSE),TRUE))))</f>
        <v>0.0</v>
      </c>
      <c r="C85">
        <f>IF(Datos!C85="",0,IF(AND(C$1008&lt;&gt;"",Datos!C85=C$1008),0,IF(C$1004=0,0,1-CHOOSE(C$1004,IF(ISNUMBER(Datos!C85),AND(OR(C$1005="",Datos!C85&gt;=C$1005),OR(C$1006="",Datos!C85&lt;=C$1006)),FALSE),IF(ISNUMBER(Datos!C85),AND(Datos!C85=INT(Datos!C85),AND(OR(C$1005="",Datos!C85&gt;=C$1005),OR(C$1006="",Datos!C85&lt;=C$1006))),FALSE),OR(ISNUMBER(FIND(";"&amp;UPPER(TRIM(Datos!C85&amp;""))&amp;"=",C$1007)),ISNUMBER(FIND(";"&amp;UPPER(TRIM(Datos!C85&amp;""))&amp;";",C$1007))),OR(UPPER(TRIM(Datos!C85&amp;""))="SÍ",UPPER(TRIM(Datos!C85&amp;""))="SI",UPPER(TRIM(Datos!C85&amp;""))="NO"),IF(ISNUMBER(Datos!C85),AND(OR(C$1005="",Datos!C85&gt;=C$1005),OR(C$1006="",Datos!C85&lt;=C$1006)),FALSE),TRUE))))</f>
        <v>0.0</v>
      </c>
      <c r="D85">
        <f>IF(Datos!D85="",0,IF(AND(D$1008&lt;&gt;"",Datos!D85=D$1008),0,IF(D$1004=0,0,1-CHOOSE(D$1004,IF(ISNUMBER(Datos!D85),AND(OR(D$1005="",Datos!D85&gt;=D$1005),OR(D$1006="",Datos!D85&lt;=D$1006)),FALSE),IF(ISNUMBER(Datos!D85),AND(Datos!D85=INT(Datos!D85),AND(OR(D$1005="",Datos!D85&gt;=D$1005),OR(D$1006="",Datos!D85&lt;=D$1006))),FALSE),OR(ISNUMBER(FIND(";"&amp;UPPER(TRIM(Datos!D85&amp;""))&amp;"=",D$1007)),ISNUMBER(FIND(";"&amp;UPPER(TRIM(Datos!D85&amp;""))&amp;";",D$1007))),OR(UPPER(TRIM(Datos!D85&amp;""))="SÍ",UPPER(TRIM(Datos!D85&amp;""))="SI",UPPER(TRIM(Datos!D85&amp;""))="NO"),IF(ISNUMBER(Datos!D85),AND(OR(D$1005="",Datos!D85&gt;=D$1005),OR(D$1006="",Datos!D85&lt;=D$1006)),FALSE),TRUE))))</f>
        <v>0.0</v>
      </c>
      <c r="E85">
        <f>IF(Datos!E85="",0,IF(AND(E$1008&lt;&gt;"",Datos!E85=E$1008),0,IF(E$1004=0,0,1-CHOOSE(E$1004,IF(ISNUMBER(Datos!E85),AND(OR(E$1005="",Datos!E85&gt;=E$1005),OR(E$1006="",Datos!E85&lt;=E$1006)),FALSE),IF(ISNUMBER(Datos!E85),AND(Datos!E85=INT(Datos!E85),AND(OR(E$1005="",Datos!E85&gt;=E$1005),OR(E$1006="",Datos!E85&lt;=E$1006))),FALSE),OR(ISNUMBER(FIND(";"&amp;UPPER(TRIM(Datos!E85&amp;""))&amp;"=",E$1007)),ISNUMBER(FIND(";"&amp;UPPER(TRIM(Datos!E85&amp;""))&amp;";",E$1007))),OR(UPPER(TRIM(Datos!E85&amp;""))="SÍ",UPPER(TRIM(Datos!E85&amp;""))="SI",UPPER(TRIM(Datos!E85&amp;""))="NO"),IF(ISNUMBER(Datos!E85),AND(OR(E$1005="",Datos!E85&gt;=E$1005),OR(E$1006="",Datos!E85&lt;=E$1006)),FALSE),TRUE))))</f>
        <v>0.0</v>
      </c>
      <c r="F85">
        <f>IF(Datos!F85="",0,IF(AND(F$1008&lt;&gt;"",Datos!F85=F$1008),0,IF(F$1004=0,0,1-CHOOSE(F$1004,IF(ISNUMBER(Datos!F85),AND(OR(F$1005="",Datos!F85&gt;=F$1005),OR(F$1006="",Datos!F85&lt;=F$1006)),FALSE),IF(ISNUMBER(Datos!F85),AND(Datos!F85=INT(Datos!F85),AND(OR(F$1005="",Datos!F85&gt;=F$1005),OR(F$1006="",Datos!F85&lt;=F$1006))),FALSE),OR(ISNUMBER(FIND(";"&amp;UPPER(TRIM(Datos!F85&amp;""))&amp;"=",F$1007)),ISNUMBER(FIND(";"&amp;UPPER(TRIM(Datos!F85&amp;""))&amp;";",F$1007))),OR(UPPER(TRIM(Datos!F85&amp;""))="SÍ",UPPER(TRIM(Datos!F85&amp;""))="SI",UPPER(TRIM(Datos!F85&amp;""))="NO"),IF(ISNUMBER(Datos!F85),AND(OR(F$1005="",Datos!F85&gt;=F$1005),OR(F$1006="",Datos!F85&lt;=F$1006)),FALSE),TRUE))))</f>
        <v>0.0</v>
      </c>
      <c r="G85">
        <f>IF(Datos!G85="",0,IF(AND(G$1008&lt;&gt;"",Datos!G85=G$1008),0,IF(G$1004=0,0,1-CHOOSE(G$1004,IF(ISNUMBER(Datos!G85),AND(OR(G$1005="",Datos!G85&gt;=G$1005),OR(G$1006="",Datos!G85&lt;=G$1006)),FALSE),IF(ISNUMBER(Datos!G85),AND(Datos!G85=INT(Datos!G85),AND(OR(G$1005="",Datos!G85&gt;=G$1005),OR(G$1006="",Datos!G85&lt;=G$1006))),FALSE),OR(ISNUMBER(FIND(";"&amp;UPPER(TRIM(Datos!G85&amp;""))&amp;"=",G$1007)),ISNUMBER(FIND(";"&amp;UPPER(TRIM(Datos!G85&amp;""))&amp;";",G$1007))),OR(UPPER(TRIM(Datos!G85&amp;""))="SÍ",UPPER(TRIM(Datos!G85&amp;""))="SI",UPPER(TRIM(Datos!G85&amp;""))="NO"),IF(ISNUMBER(Datos!G85),AND(OR(G$1005="",Datos!G85&gt;=G$1005),OR(G$1006="",Datos!G85&lt;=G$1006)),FALSE),TRUE))))</f>
        <v>0.0</v>
      </c>
      <c r="H85">
        <f>IF(Datos!H85="",0,IF(AND(H$1008&lt;&gt;"",Datos!H85=H$1008),0,IF(H$1004=0,0,1-CHOOSE(H$1004,IF(ISNUMBER(Datos!H85),AND(OR(H$1005="",Datos!H85&gt;=H$1005),OR(H$1006="",Datos!H85&lt;=H$1006)),FALSE),IF(ISNUMBER(Datos!H85),AND(Datos!H85=INT(Datos!H85),AND(OR(H$1005="",Datos!H85&gt;=H$1005),OR(H$1006="",Datos!H85&lt;=H$1006))),FALSE),OR(ISNUMBER(FIND(";"&amp;UPPER(TRIM(Datos!H85&amp;""))&amp;"=",H$1007)),ISNUMBER(FIND(";"&amp;UPPER(TRIM(Datos!H85&amp;""))&amp;";",H$1007))),OR(UPPER(TRIM(Datos!H85&amp;""))="SÍ",UPPER(TRIM(Datos!H85&amp;""))="SI",UPPER(TRIM(Datos!H85&amp;""))="NO"),IF(ISNUMBER(Datos!H85),AND(OR(H$1005="",Datos!H85&gt;=H$1005),OR(H$1006="",Datos!H85&lt;=H$1006)),FALSE),TRUE))))</f>
        <v>0.0</v>
      </c>
      <c r="I85">
        <f>IF(Datos!I85="",0,IF(AND(I$1008&lt;&gt;"",Datos!I85=I$1008),0,IF(I$1004=0,0,1-CHOOSE(I$1004,IF(ISNUMBER(Datos!I85),AND(OR(I$1005="",Datos!I85&gt;=I$1005),OR(I$1006="",Datos!I85&lt;=I$1006)),FALSE),IF(ISNUMBER(Datos!I85),AND(Datos!I85=INT(Datos!I85),AND(OR(I$1005="",Datos!I85&gt;=I$1005),OR(I$1006="",Datos!I85&lt;=I$1006))),FALSE),OR(ISNUMBER(FIND(";"&amp;UPPER(TRIM(Datos!I85&amp;""))&amp;"=",I$1007)),ISNUMBER(FIND(";"&amp;UPPER(TRIM(Datos!I85&amp;""))&amp;";",I$1007))),OR(UPPER(TRIM(Datos!I85&amp;""))="SÍ",UPPER(TRIM(Datos!I85&amp;""))="SI",UPPER(TRIM(Datos!I85&amp;""))="NO"),IF(ISNUMBER(Datos!I85),AND(OR(I$1005="",Datos!I85&gt;=I$1005),OR(I$1006="",Datos!I85&lt;=I$1006)),FALSE),TRUE))))</f>
        <v>0.0</v>
      </c>
      <c r="J85">
        <f>IF(Datos!J85="",0,IF(AND(J$1008&lt;&gt;"",Datos!J85=J$1008),0,IF(J$1004=0,0,1-CHOOSE(J$1004,IF(ISNUMBER(Datos!J85),AND(OR(J$1005="",Datos!J85&gt;=J$1005),OR(J$1006="",Datos!J85&lt;=J$1006)),FALSE),IF(ISNUMBER(Datos!J85),AND(Datos!J85=INT(Datos!J85),AND(OR(J$1005="",Datos!J85&gt;=J$1005),OR(J$1006="",Datos!J85&lt;=J$1006))),FALSE),OR(ISNUMBER(FIND(";"&amp;UPPER(TRIM(Datos!J85&amp;""))&amp;"=",J$1007)),ISNUMBER(FIND(";"&amp;UPPER(TRIM(Datos!J85&amp;""))&amp;";",J$1007))),OR(UPPER(TRIM(Datos!J85&amp;""))="SÍ",UPPER(TRIM(Datos!J85&amp;""))="SI",UPPER(TRIM(Datos!J85&amp;""))="NO"),IF(ISNUMBER(Datos!J85),AND(OR(J$1005="",Datos!J85&gt;=J$1005),OR(J$1006="",Datos!J85&lt;=J$1006)),FALSE),TRUE))))</f>
        <v>0.0</v>
      </c>
      <c r="K85">
        <f>IF(Datos!K85="",0,IF(AND(K$1008&lt;&gt;"",Datos!K85=K$1008),0,IF(K$1004=0,0,1-CHOOSE(K$1004,IF(ISNUMBER(Datos!K85),AND(OR(K$1005="",Datos!K85&gt;=K$1005),OR(K$1006="",Datos!K85&lt;=K$1006)),FALSE),IF(ISNUMBER(Datos!K85),AND(Datos!K85=INT(Datos!K85),AND(OR(K$1005="",Datos!K85&gt;=K$1005),OR(K$1006="",Datos!K85&lt;=K$1006))),FALSE),OR(ISNUMBER(FIND(";"&amp;UPPER(TRIM(Datos!K85&amp;""))&amp;"=",K$1007)),ISNUMBER(FIND(";"&amp;UPPER(TRIM(Datos!K85&amp;""))&amp;";",K$1007))),OR(UPPER(TRIM(Datos!K85&amp;""))="SÍ",UPPER(TRIM(Datos!K85&amp;""))="SI",UPPER(TRIM(Datos!K85&amp;""))="NO"),IF(ISNUMBER(Datos!K85),AND(OR(K$1005="",Datos!K85&gt;=K$1005),OR(K$1006="",Datos!K85&lt;=K$1006)),FALSE),TRUE))))</f>
        <v>0.0</v>
      </c>
      <c r="L85">
        <f>IF(Datos!L85="",0,IF(AND(L$1008&lt;&gt;"",Datos!L85=L$1008),0,IF(L$1004=0,0,1-CHOOSE(L$1004,IF(ISNUMBER(Datos!L85),AND(OR(L$1005="",Datos!L85&gt;=L$1005),OR(L$1006="",Datos!L85&lt;=L$1006)),FALSE),IF(ISNUMBER(Datos!L85),AND(Datos!L85=INT(Datos!L85),AND(OR(L$1005="",Datos!L85&gt;=L$1005),OR(L$1006="",Datos!L85&lt;=L$1006))),FALSE),OR(ISNUMBER(FIND(";"&amp;UPPER(TRIM(Datos!L85&amp;""))&amp;"=",L$1007)),ISNUMBER(FIND(";"&amp;UPPER(TRIM(Datos!L85&amp;""))&amp;";",L$1007))),OR(UPPER(TRIM(Datos!L85&amp;""))="SÍ",UPPER(TRIM(Datos!L85&amp;""))="SI",UPPER(TRIM(Datos!L85&amp;""))="NO"),IF(ISNUMBER(Datos!L85),AND(OR(L$1005="",Datos!L85&gt;=L$1005),OR(L$1006="",Datos!L85&lt;=L$1006)),FALSE),TRUE))))</f>
        <v>0.0</v>
      </c>
      <c r="M85">
        <f>IF(Datos!M85="",0,IF(AND(M$1008&lt;&gt;"",Datos!M85=M$1008),0,IF(M$1004=0,0,1-CHOOSE(M$1004,IF(ISNUMBER(Datos!M85),AND(OR(M$1005="",Datos!M85&gt;=M$1005),OR(M$1006="",Datos!M85&lt;=M$1006)),FALSE),IF(ISNUMBER(Datos!M85),AND(Datos!M85=INT(Datos!M85),AND(OR(M$1005="",Datos!M85&gt;=M$1005),OR(M$1006="",Datos!M85&lt;=M$1006))),FALSE),OR(ISNUMBER(FIND(";"&amp;UPPER(TRIM(Datos!M85&amp;""))&amp;"=",M$1007)),ISNUMBER(FIND(";"&amp;UPPER(TRIM(Datos!M85&amp;""))&amp;";",M$1007))),OR(UPPER(TRIM(Datos!M85&amp;""))="SÍ",UPPER(TRIM(Datos!M85&amp;""))="SI",UPPER(TRIM(Datos!M85&amp;""))="NO"),IF(ISNUMBER(Datos!M85),AND(OR(M$1005="",Datos!M85&gt;=M$1005),OR(M$1006="",Datos!M85&lt;=M$1006)),FALSE),TRUE))))</f>
        <v>0.0</v>
      </c>
      <c r="N85">
        <f>IF(Datos!N85="",0,IF(AND(N$1008&lt;&gt;"",Datos!N85=N$1008),0,IF(N$1004=0,0,1-CHOOSE(N$1004,IF(ISNUMBER(Datos!N85),AND(OR(N$1005="",Datos!N85&gt;=N$1005),OR(N$1006="",Datos!N85&lt;=N$1006)),FALSE),IF(ISNUMBER(Datos!N85),AND(Datos!N85=INT(Datos!N85),AND(OR(N$1005="",Datos!N85&gt;=N$1005),OR(N$1006="",Datos!N85&lt;=N$1006))),FALSE),OR(ISNUMBER(FIND(";"&amp;UPPER(TRIM(Datos!N85&amp;""))&amp;"=",N$1007)),ISNUMBER(FIND(";"&amp;UPPER(TRIM(Datos!N85&amp;""))&amp;";",N$1007))),OR(UPPER(TRIM(Datos!N85&amp;""))="SÍ",UPPER(TRIM(Datos!N85&amp;""))="SI",UPPER(TRIM(Datos!N85&amp;""))="NO"),IF(ISNUMBER(Datos!N85),AND(OR(N$1005="",Datos!N85&gt;=N$1005),OR(N$1006="",Datos!N85&lt;=N$1006)),FALSE),TRUE))))</f>
        <v>0.0</v>
      </c>
      <c r="O85">
        <f>IF(Datos!O85="",0,IF(AND(O$1008&lt;&gt;"",Datos!O85=O$1008),0,IF(O$1004=0,0,1-CHOOSE(O$1004,IF(ISNUMBER(Datos!O85),AND(OR(O$1005="",Datos!O85&gt;=O$1005),OR(O$1006="",Datos!O85&lt;=O$1006)),FALSE),IF(ISNUMBER(Datos!O85),AND(Datos!O85=INT(Datos!O85),AND(OR(O$1005="",Datos!O85&gt;=O$1005),OR(O$1006="",Datos!O85&lt;=O$1006))),FALSE),OR(ISNUMBER(FIND(";"&amp;UPPER(TRIM(Datos!O85&amp;""))&amp;"=",O$1007)),ISNUMBER(FIND(";"&amp;UPPER(TRIM(Datos!O85&amp;""))&amp;";",O$1007))),OR(UPPER(TRIM(Datos!O85&amp;""))="SÍ",UPPER(TRIM(Datos!O85&amp;""))="SI",UPPER(TRIM(Datos!O85&amp;""))="NO"),IF(ISNUMBER(Datos!O85),AND(OR(O$1005="",Datos!O85&gt;=O$1005),OR(O$1006="",Datos!O85&lt;=O$1006)),FALSE),TRUE))))</f>
        <v>0.0</v>
      </c>
      <c r="P85">
        <f>IF(Datos!P85="",0,IF(AND(P$1008&lt;&gt;"",Datos!P85=P$1008),0,IF(P$1004=0,0,1-CHOOSE(P$1004,IF(ISNUMBER(Datos!P85),AND(OR(P$1005="",Datos!P85&gt;=P$1005),OR(P$1006="",Datos!P85&lt;=P$1006)),FALSE),IF(ISNUMBER(Datos!P85),AND(Datos!P85=INT(Datos!P85),AND(OR(P$1005="",Datos!P85&gt;=P$1005),OR(P$1006="",Datos!P85&lt;=P$1006))),FALSE),OR(ISNUMBER(FIND(";"&amp;UPPER(TRIM(Datos!P85&amp;""))&amp;"=",P$1007)),ISNUMBER(FIND(";"&amp;UPPER(TRIM(Datos!P85&amp;""))&amp;";",P$1007))),OR(UPPER(TRIM(Datos!P85&amp;""))="SÍ",UPPER(TRIM(Datos!P85&amp;""))="SI",UPPER(TRIM(Datos!P85&amp;""))="NO"),IF(ISNUMBER(Datos!P85),AND(OR(P$1005="",Datos!P85&gt;=P$1005),OR(P$1006="",Datos!P85&lt;=P$1006)),FALSE),TRUE))))</f>
        <v>0.0</v>
      </c>
      <c r="Q85">
        <f>IF(Datos!Q85="",0,IF(AND(Q$1008&lt;&gt;"",Datos!Q85=Q$1008),0,IF(Q$1004=0,0,1-CHOOSE(Q$1004,IF(ISNUMBER(Datos!Q85),AND(OR(Q$1005="",Datos!Q85&gt;=Q$1005),OR(Q$1006="",Datos!Q85&lt;=Q$1006)),FALSE),IF(ISNUMBER(Datos!Q85),AND(Datos!Q85=INT(Datos!Q85),AND(OR(Q$1005="",Datos!Q85&gt;=Q$1005),OR(Q$1006="",Datos!Q85&lt;=Q$1006))),FALSE),OR(ISNUMBER(FIND(";"&amp;UPPER(TRIM(Datos!Q85&amp;""))&amp;"=",Q$1007)),ISNUMBER(FIND(";"&amp;UPPER(TRIM(Datos!Q85&amp;""))&amp;";",Q$1007))),OR(UPPER(TRIM(Datos!Q85&amp;""))="SÍ",UPPER(TRIM(Datos!Q85&amp;""))="SI",UPPER(TRIM(Datos!Q85&amp;""))="NO"),IF(ISNUMBER(Datos!Q85),AND(OR(Q$1005="",Datos!Q85&gt;=Q$1005),OR(Q$1006="",Datos!Q85&lt;=Q$1006)),FALSE),TRUE))))</f>
        <v>0.0</v>
      </c>
      <c r="R85">
        <f>IF(Datos!R85="",0,IF(AND(R$1008&lt;&gt;"",Datos!R85=R$1008),0,IF(R$1004=0,0,1-CHOOSE(R$1004,IF(ISNUMBER(Datos!R85),AND(OR(R$1005="",Datos!R85&gt;=R$1005),OR(R$1006="",Datos!R85&lt;=R$1006)),FALSE),IF(ISNUMBER(Datos!R85),AND(Datos!R85=INT(Datos!R85),AND(OR(R$1005="",Datos!R85&gt;=R$1005),OR(R$1006="",Datos!R85&lt;=R$1006))),FALSE),OR(ISNUMBER(FIND(";"&amp;UPPER(TRIM(Datos!R85&amp;""))&amp;"=",R$1007)),ISNUMBER(FIND(";"&amp;UPPER(TRIM(Datos!R85&amp;""))&amp;";",R$1007))),OR(UPPER(TRIM(Datos!R85&amp;""))="SÍ",UPPER(TRIM(Datos!R85&amp;""))="SI",UPPER(TRIM(Datos!R85&amp;""))="NO"),IF(ISNUMBER(Datos!R85),AND(OR(R$1005="",Datos!R85&gt;=R$1005),OR(R$1006="",Datos!R85&lt;=R$1006)),FALSE),TRUE))))</f>
        <v>0.0</v>
      </c>
      <c r="S85">
        <f>IF(Datos!S85="",0,IF(AND(S$1008&lt;&gt;"",Datos!S85=S$1008),0,IF(S$1004=0,0,1-CHOOSE(S$1004,IF(ISNUMBER(Datos!S85),AND(OR(S$1005="",Datos!S85&gt;=S$1005),OR(S$1006="",Datos!S85&lt;=S$1006)),FALSE),IF(ISNUMBER(Datos!S85),AND(Datos!S85=INT(Datos!S85),AND(OR(S$1005="",Datos!S85&gt;=S$1005),OR(S$1006="",Datos!S85&lt;=S$1006))),FALSE),OR(ISNUMBER(FIND(";"&amp;UPPER(TRIM(Datos!S85&amp;""))&amp;"=",S$1007)),ISNUMBER(FIND(";"&amp;UPPER(TRIM(Datos!S85&amp;""))&amp;";",S$1007))),OR(UPPER(TRIM(Datos!S85&amp;""))="SÍ",UPPER(TRIM(Datos!S85&amp;""))="SI",UPPER(TRIM(Datos!S85&amp;""))="NO"),IF(ISNUMBER(Datos!S85),AND(OR(S$1005="",Datos!S85&gt;=S$1005),OR(S$1006="",Datos!S85&lt;=S$1006)),FALSE),TRUE))))</f>
        <v>0.0</v>
      </c>
      <c r="T85">
        <f>IF(Datos!T85="",0,IF(AND(T$1008&lt;&gt;"",Datos!T85=T$1008),0,IF(T$1004=0,0,1-CHOOSE(T$1004,IF(ISNUMBER(Datos!T85),AND(OR(T$1005="",Datos!T85&gt;=T$1005),OR(T$1006="",Datos!T85&lt;=T$1006)),FALSE),IF(ISNUMBER(Datos!T85),AND(Datos!T85=INT(Datos!T85),AND(OR(T$1005="",Datos!T85&gt;=T$1005),OR(T$1006="",Datos!T85&lt;=T$1006))),FALSE),OR(ISNUMBER(FIND(";"&amp;UPPER(TRIM(Datos!T85&amp;""))&amp;"=",T$1007)),ISNUMBER(FIND(";"&amp;UPPER(TRIM(Datos!T85&amp;""))&amp;";",T$1007))),OR(UPPER(TRIM(Datos!T85&amp;""))="SÍ",UPPER(TRIM(Datos!T85&amp;""))="SI",UPPER(TRIM(Datos!T85&amp;""))="NO"),IF(ISNUMBER(Datos!T85),AND(OR(T$1005="",Datos!T85&gt;=T$1005),OR(T$1006="",Datos!T85&lt;=T$1006)),FALSE),TRUE))))</f>
        <v>0.0</v>
      </c>
      <c r="U85">
        <f>IF(Datos!U85="",0,IF(AND(U$1008&lt;&gt;"",Datos!U85=U$1008),0,IF(U$1004=0,0,1-CHOOSE(U$1004,IF(ISNUMBER(Datos!U85),AND(OR(U$1005="",Datos!U85&gt;=U$1005),OR(U$1006="",Datos!U85&lt;=U$1006)),FALSE),IF(ISNUMBER(Datos!U85),AND(Datos!U85=INT(Datos!U85),AND(OR(U$1005="",Datos!U85&gt;=U$1005),OR(U$1006="",Datos!U85&lt;=U$1006))),FALSE),OR(ISNUMBER(FIND(";"&amp;UPPER(TRIM(Datos!U85&amp;""))&amp;"=",U$1007)),ISNUMBER(FIND(";"&amp;UPPER(TRIM(Datos!U85&amp;""))&amp;";",U$1007))),OR(UPPER(TRIM(Datos!U85&amp;""))="SÍ",UPPER(TRIM(Datos!U85&amp;""))="SI",UPPER(TRIM(Datos!U85&amp;""))="NO"),IF(ISNUMBER(Datos!U85),AND(OR(U$1005="",Datos!U85&gt;=U$1005),OR(U$1006="",Datos!U85&lt;=U$1006)),FALSE),TRUE))))</f>
        <v>0.0</v>
      </c>
      <c r="V85">
        <f>IF(Datos!V85="",0,IF(AND(V$1008&lt;&gt;"",Datos!V85=V$1008),0,IF(V$1004=0,0,1-CHOOSE(V$1004,IF(ISNUMBER(Datos!V85),AND(OR(V$1005="",Datos!V85&gt;=V$1005),OR(V$1006="",Datos!V85&lt;=V$1006)),FALSE),IF(ISNUMBER(Datos!V85),AND(Datos!V85=INT(Datos!V85),AND(OR(V$1005="",Datos!V85&gt;=V$1005),OR(V$1006="",Datos!V85&lt;=V$1006))),FALSE),OR(ISNUMBER(FIND(";"&amp;UPPER(TRIM(Datos!V85&amp;""))&amp;"=",V$1007)),ISNUMBER(FIND(";"&amp;UPPER(TRIM(Datos!V85&amp;""))&amp;";",V$1007))),OR(UPPER(TRIM(Datos!V85&amp;""))="SÍ",UPPER(TRIM(Datos!V85&amp;""))="SI",UPPER(TRIM(Datos!V85&amp;""))="NO"),IF(ISNUMBER(Datos!V85),AND(OR(V$1005="",Datos!V85&gt;=V$1005),OR(V$1006="",Datos!V85&lt;=V$1006)),FALSE),TRUE))))</f>
        <v>0.0</v>
      </c>
      <c r="W85">
        <f>IF(Datos!W85="",0,IF(AND(W$1008&lt;&gt;"",Datos!W85=W$1008),0,IF(W$1004=0,0,1-CHOOSE(W$1004,IF(ISNUMBER(Datos!W85),AND(OR(W$1005="",Datos!W85&gt;=W$1005),OR(W$1006="",Datos!W85&lt;=W$1006)),FALSE),IF(ISNUMBER(Datos!W85),AND(Datos!W85=INT(Datos!W85),AND(OR(W$1005="",Datos!W85&gt;=W$1005),OR(W$1006="",Datos!W85&lt;=W$1006))),FALSE),OR(ISNUMBER(FIND(";"&amp;UPPER(TRIM(Datos!W85&amp;""))&amp;"=",W$1007)),ISNUMBER(FIND(";"&amp;UPPER(TRIM(Datos!W85&amp;""))&amp;";",W$1007))),OR(UPPER(TRIM(Datos!W85&amp;""))="SÍ",UPPER(TRIM(Datos!W85&amp;""))="SI",UPPER(TRIM(Datos!W85&amp;""))="NO"),IF(ISNUMBER(Datos!W85),AND(OR(W$1005="",Datos!W85&gt;=W$1005),OR(W$1006="",Datos!W85&lt;=W$1006)),FALSE),TRUE))))</f>
        <v>0.0</v>
      </c>
      <c r="X85">
        <f>IF(Datos!X85="",0,IF(AND(X$1008&lt;&gt;"",Datos!X85=X$1008),0,IF(X$1004=0,0,1-CHOOSE(X$1004,IF(ISNUMBER(Datos!X85),AND(OR(X$1005="",Datos!X85&gt;=X$1005),OR(X$1006="",Datos!X85&lt;=X$1006)),FALSE),IF(ISNUMBER(Datos!X85),AND(Datos!X85=INT(Datos!X85),AND(OR(X$1005="",Datos!X85&gt;=X$1005),OR(X$1006="",Datos!X85&lt;=X$1006))),FALSE),OR(ISNUMBER(FIND(";"&amp;UPPER(TRIM(Datos!X85&amp;""))&amp;"=",X$1007)),ISNUMBER(FIND(";"&amp;UPPER(TRIM(Datos!X85&amp;""))&amp;";",X$1007))),OR(UPPER(TRIM(Datos!X85&amp;""))="SÍ",UPPER(TRIM(Datos!X85&amp;""))="SI",UPPER(TRIM(Datos!X85&amp;""))="NO"),IF(ISNUMBER(Datos!X85),AND(OR(X$1005="",Datos!X85&gt;=X$1005),OR(X$1006="",Datos!X85&lt;=X$1006)),FALSE),TRUE))))</f>
        <v>0.0</v>
      </c>
      <c r="Y85">
        <f>IF(Datos!Y85="",0,IF(AND(Y$1008&lt;&gt;"",Datos!Y85=Y$1008),0,IF(Y$1004=0,0,1-CHOOSE(Y$1004,IF(ISNUMBER(Datos!Y85),AND(OR(Y$1005="",Datos!Y85&gt;=Y$1005),OR(Y$1006="",Datos!Y85&lt;=Y$1006)),FALSE),IF(ISNUMBER(Datos!Y85),AND(Datos!Y85=INT(Datos!Y85),AND(OR(Y$1005="",Datos!Y85&gt;=Y$1005),OR(Y$1006="",Datos!Y85&lt;=Y$1006))),FALSE),OR(ISNUMBER(FIND(";"&amp;UPPER(TRIM(Datos!Y85&amp;""))&amp;"=",Y$1007)),ISNUMBER(FIND(";"&amp;UPPER(TRIM(Datos!Y85&amp;""))&amp;";",Y$1007))),OR(UPPER(TRIM(Datos!Y85&amp;""))="SÍ",UPPER(TRIM(Datos!Y85&amp;""))="SI",UPPER(TRIM(Datos!Y85&amp;""))="NO"),IF(ISNUMBER(Datos!Y85),AND(OR(Y$1005="",Datos!Y85&gt;=Y$1005),OR(Y$1006="",Datos!Y85&lt;=Y$1006)),FALSE),TRUE))))</f>
        <v>0.0</v>
      </c>
      <c r="Z85">
        <f>IF(Datos!Z85="",0,IF(AND(Z$1008&lt;&gt;"",Datos!Z85=Z$1008),0,IF(Z$1004=0,0,1-CHOOSE(Z$1004,IF(ISNUMBER(Datos!Z85),AND(OR(Z$1005="",Datos!Z85&gt;=Z$1005),OR(Z$1006="",Datos!Z85&lt;=Z$1006)),FALSE),IF(ISNUMBER(Datos!Z85),AND(Datos!Z85=INT(Datos!Z85),AND(OR(Z$1005="",Datos!Z85&gt;=Z$1005),OR(Z$1006="",Datos!Z85&lt;=Z$1006))),FALSE),OR(ISNUMBER(FIND(";"&amp;UPPER(TRIM(Datos!Z85&amp;""))&amp;"=",Z$1007)),ISNUMBER(FIND(";"&amp;UPPER(TRIM(Datos!Z85&amp;""))&amp;";",Z$1007))),OR(UPPER(TRIM(Datos!Z85&amp;""))="SÍ",UPPER(TRIM(Datos!Z85&amp;""))="SI",UPPER(TRIM(Datos!Z85&amp;""))="NO"),IF(ISNUMBER(Datos!Z85),AND(OR(Z$1005="",Datos!Z85&gt;=Z$1005),OR(Z$1006="",Datos!Z85&lt;=Z$1006)),FALSE),TRUE))))</f>
        <v>0.0</v>
      </c>
      <c r="AA85">
        <f>IF(Datos!AA85="",0,IF(AND(AA$1008&lt;&gt;"",Datos!AA85=AA$1008),0,IF(AA$1004=0,0,1-CHOOSE(AA$1004,IF(ISNUMBER(Datos!AA85),AND(OR(AA$1005="",Datos!AA85&gt;=AA$1005),OR(AA$1006="",Datos!AA85&lt;=AA$1006)),FALSE),IF(ISNUMBER(Datos!AA85),AND(Datos!AA85=INT(Datos!AA85),AND(OR(AA$1005="",Datos!AA85&gt;=AA$1005),OR(AA$1006="",Datos!AA85&lt;=AA$1006))),FALSE),OR(ISNUMBER(FIND(";"&amp;UPPER(TRIM(Datos!AA85&amp;""))&amp;"=",AA$1007)),ISNUMBER(FIND(";"&amp;UPPER(TRIM(Datos!AA85&amp;""))&amp;";",AA$1007))),OR(UPPER(TRIM(Datos!AA85&amp;""))="SÍ",UPPER(TRIM(Datos!AA85&amp;""))="SI",UPPER(TRIM(Datos!AA85&amp;""))="NO"),IF(ISNUMBER(Datos!AA85),AND(OR(AA$1005="",Datos!AA85&gt;=AA$1005),OR(AA$1006="",Datos!AA85&lt;=AA$1006)),FALSE),TRUE))))</f>
        <v>0.0</v>
      </c>
      <c r="AB85">
        <f>IF(Datos!AB85="",0,IF(AND(AB$1008&lt;&gt;"",Datos!AB85=AB$1008),0,IF(AB$1004=0,0,1-CHOOSE(AB$1004,IF(ISNUMBER(Datos!AB85),AND(OR(AB$1005="",Datos!AB85&gt;=AB$1005),OR(AB$1006="",Datos!AB85&lt;=AB$1006)),FALSE),IF(ISNUMBER(Datos!AB85),AND(Datos!AB85=INT(Datos!AB85),AND(OR(AB$1005="",Datos!AB85&gt;=AB$1005),OR(AB$1006="",Datos!AB85&lt;=AB$1006))),FALSE),OR(ISNUMBER(FIND(";"&amp;UPPER(TRIM(Datos!AB85&amp;""))&amp;"=",AB$1007)),ISNUMBER(FIND(";"&amp;UPPER(TRIM(Datos!AB85&amp;""))&amp;";",AB$1007))),OR(UPPER(TRIM(Datos!AB85&amp;""))="SÍ",UPPER(TRIM(Datos!AB85&amp;""))="SI",UPPER(TRIM(Datos!AB85&amp;""))="NO"),IF(ISNUMBER(Datos!AB85),AND(OR(AB$1005="",Datos!AB85&gt;=AB$1005),OR(AB$1006="",Datos!AB85&lt;=AB$1006)),FALSE),TRUE))))</f>
        <v>0.0</v>
      </c>
      <c r="AC85">
        <f>IF(Datos!AC85="",0,IF(AND(AC$1008&lt;&gt;"",Datos!AC85=AC$1008),0,IF(AC$1004=0,0,1-CHOOSE(AC$1004,IF(ISNUMBER(Datos!AC85),AND(OR(AC$1005="",Datos!AC85&gt;=AC$1005),OR(AC$1006="",Datos!AC85&lt;=AC$1006)),FALSE),IF(ISNUMBER(Datos!AC85),AND(Datos!AC85=INT(Datos!AC85),AND(OR(AC$1005="",Datos!AC85&gt;=AC$1005),OR(AC$1006="",Datos!AC85&lt;=AC$1006))),FALSE),OR(ISNUMBER(FIND(";"&amp;UPPER(TRIM(Datos!AC85&amp;""))&amp;"=",AC$1007)),ISNUMBER(FIND(";"&amp;UPPER(TRIM(Datos!AC85&amp;""))&amp;";",AC$1007))),OR(UPPER(TRIM(Datos!AC85&amp;""))="SÍ",UPPER(TRIM(Datos!AC85&amp;""))="SI",UPPER(TRIM(Datos!AC85&amp;""))="NO"),IF(ISNUMBER(Datos!AC85),AND(OR(AC$1005="",Datos!AC85&gt;=AC$1005),OR(AC$1006="",Datos!AC85&lt;=AC$1006)),FALSE),TRUE))))</f>
        <v>0.0</v>
      </c>
      <c r="AD85">
        <f>IF(Datos!AD85="",0,IF(AND(AD$1008&lt;&gt;"",Datos!AD85=AD$1008),0,IF(AD$1004=0,0,1-CHOOSE(AD$1004,IF(ISNUMBER(Datos!AD85),AND(OR(AD$1005="",Datos!AD85&gt;=AD$1005),OR(AD$1006="",Datos!AD85&lt;=AD$1006)),FALSE),IF(ISNUMBER(Datos!AD85),AND(Datos!AD85=INT(Datos!AD85),AND(OR(AD$1005="",Datos!AD85&gt;=AD$1005),OR(AD$1006="",Datos!AD85&lt;=AD$1006))),FALSE),OR(ISNUMBER(FIND(";"&amp;UPPER(TRIM(Datos!AD85&amp;""))&amp;"=",AD$1007)),ISNUMBER(FIND(";"&amp;UPPER(TRIM(Datos!AD85&amp;""))&amp;";",AD$1007))),OR(UPPER(TRIM(Datos!AD85&amp;""))="SÍ",UPPER(TRIM(Datos!AD85&amp;""))="SI",UPPER(TRIM(Datos!AD85&amp;""))="NO"),IF(ISNUMBER(Datos!AD85),AND(OR(AD$1005="",Datos!AD85&gt;=AD$1005),OR(AD$1006="",Datos!AD85&lt;=AD$1006)),FALSE),TRUE))))</f>
        <v>0.0</v>
      </c>
      <c r="AE85">
        <f>IF(Datos!AE85="",0,IF(AND(AE$1008&lt;&gt;"",Datos!AE85=AE$1008),0,IF(AE$1004=0,0,1-CHOOSE(AE$1004,IF(ISNUMBER(Datos!AE85),AND(OR(AE$1005="",Datos!AE85&gt;=AE$1005),OR(AE$1006="",Datos!AE85&lt;=AE$1006)),FALSE),IF(ISNUMBER(Datos!AE85),AND(Datos!AE85=INT(Datos!AE85),AND(OR(AE$1005="",Datos!AE85&gt;=AE$1005),OR(AE$1006="",Datos!AE85&lt;=AE$1006))),FALSE),OR(ISNUMBER(FIND(";"&amp;UPPER(TRIM(Datos!AE85&amp;""))&amp;"=",AE$1007)),ISNUMBER(FIND(";"&amp;UPPER(TRIM(Datos!AE85&amp;""))&amp;";",AE$1007))),OR(UPPER(TRIM(Datos!AE85&amp;""))="SÍ",UPPER(TRIM(Datos!AE85&amp;""))="SI",UPPER(TRIM(Datos!AE85&amp;""))="NO"),IF(ISNUMBER(Datos!AE85),AND(OR(AE$1005="",Datos!AE85&gt;=AE$1005),OR(AE$1006="",Datos!AE85&lt;=AE$1006)),FALSE),TRUE))))</f>
        <v>0.0</v>
      </c>
    </row>
    <row r="86" spans="2:31">
      <c r="B86">
        <f>IF(Datos!B86="",0,IF(AND(B$1008&lt;&gt;"",Datos!B86=B$1008),0,IF(B$1004=0,0,1-CHOOSE(B$1004,IF(ISNUMBER(Datos!B86),AND(OR(B$1005="",Datos!B86&gt;=B$1005),OR(B$1006="",Datos!B86&lt;=B$1006)),FALSE),IF(ISNUMBER(Datos!B86),AND(Datos!B86=INT(Datos!B86),AND(OR(B$1005="",Datos!B86&gt;=B$1005),OR(B$1006="",Datos!B86&lt;=B$1006))),FALSE),OR(ISNUMBER(FIND(";"&amp;UPPER(TRIM(Datos!B86&amp;""))&amp;"=",B$1007)),ISNUMBER(FIND(";"&amp;UPPER(TRIM(Datos!B86&amp;""))&amp;";",B$1007))),OR(UPPER(TRIM(Datos!B86&amp;""))="SÍ",UPPER(TRIM(Datos!B86&amp;""))="SI",UPPER(TRIM(Datos!B86&amp;""))="NO"),IF(ISNUMBER(Datos!B86),AND(OR(B$1005="",Datos!B86&gt;=B$1005),OR(B$1006="",Datos!B86&lt;=B$1006)),FALSE),TRUE))))</f>
        <v>0.0</v>
      </c>
      <c r="C86">
        <f>IF(Datos!C86="",0,IF(AND(C$1008&lt;&gt;"",Datos!C86=C$1008),0,IF(C$1004=0,0,1-CHOOSE(C$1004,IF(ISNUMBER(Datos!C86),AND(OR(C$1005="",Datos!C86&gt;=C$1005),OR(C$1006="",Datos!C86&lt;=C$1006)),FALSE),IF(ISNUMBER(Datos!C86),AND(Datos!C86=INT(Datos!C86),AND(OR(C$1005="",Datos!C86&gt;=C$1005),OR(C$1006="",Datos!C86&lt;=C$1006))),FALSE),OR(ISNUMBER(FIND(";"&amp;UPPER(TRIM(Datos!C86&amp;""))&amp;"=",C$1007)),ISNUMBER(FIND(";"&amp;UPPER(TRIM(Datos!C86&amp;""))&amp;";",C$1007))),OR(UPPER(TRIM(Datos!C86&amp;""))="SÍ",UPPER(TRIM(Datos!C86&amp;""))="SI",UPPER(TRIM(Datos!C86&amp;""))="NO"),IF(ISNUMBER(Datos!C86),AND(OR(C$1005="",Datos!C86&gt;=C$1005),OR(C$1006="",Datos!C86&lt;=C$1006)),FALSE),TRUE))))</f>
        <v>0.0</v>
      </c>
      <c r="D86">
        <f>IF(Datos!D86="",0,IF(AND(D$1008&lt;&gt;"",Datos!D86=D$1008),0,IF(D$1004=0,0,1-CHOOSE(D$1004,IF(ISNUMBER(Datos!D86),AND(OR(D$1005="",Datos!D86&gt;=D$1005),OR(D$1006="",Datos!D86&lt;=D$1006)),FALSE),IF(ISNUMBER(Datos!D86),AND(Datos!D86=INT(Datos!D86),AND(OR(D$1005="",Datos!D86&gt;=D$1005),OR(D$1006="",Datos!D86&lt;=D$1006))),FALSE),OR(ISNUMBER(FIND(";"&amp;UPPER(TRIM(Datos!D86&amp;""))&amp;"=",D$1007)),ISNUMBER(FIND(";"&amp;UPPER(TRIM(Datos!D86&amp;""))&amp;";",D$1007))),OR(UPPER(TRIM(Datos!D86&amp;""))="SÍ",UPPER(TRIM(Datos!D86&amp;""))="SI",UPPER(TRIM(Datos!D86&amp;""))="NO"),IF(ISNUMBER(Datos!D86),AND(OR(D$1005="",Datos!D86&gt;=D$1005),OR(D$1006="",Datos!D86&lt;=D$1006)),FALSE),TRUE))))</f>
        <v>0.0</v>
      </c>
      <c r="E86">
        <f>IF(Datos!E86="",0,IF(AND(E$1008&lt;&gt;"",Datos!E86=E$1008),0,IF(E$1004=0,0,1-CHOOSE(E$1004,IF(ISNUMBER(Datos!E86),AND(OR(E$1005="",Datos!E86&gt;=E$1005),OR(E$1006="",Datos!E86&lt;=E$1006)),FALSE),IF(ISNUMBER(Datos!E86),AND(Datos!E86=INT(Datos!E86),AND(OR(E$1005="",Datos!E86&gt;=E$1005),OR(E$1006="",Datos!E86&lt;=E$1006))),FALSE),OR(ISNUMBER(FIND(";"&amp;UPPER(TRIM(Datos!E86&amp;""))&amp;"=",E$1007)),ISNUMBER(FIND(";"&amp;UPPER(TRIM(Datos!E86&amp;""))&amp;";",E$1007))),OR(UPPER(TRIM(Datos!E86&amp;""))="SÍ",UPPER(TRIM(Datos!E86&amp;""))="SI",UPPER(TRIM(Datos!E86&amp;""))="NO"),IF(ISNUMBER(Datos!E86),AND(OR(E$1005="",Datos!E86&gt;=E$1005),OR(E$1006="",Datos!E86&lt;=E$1006)),FALSE),TRUE))))</f>
        <v>0.0</v>
      </c>
      <c r="F86">
        <f>IF(Datos!F86="",0,IF(AND(F$1008&lt;&gt;"",Datos!F86=F$1008),0,IF(F$1004=0,0,1-CHOOSE(F$1004,IF(ISNUMBER(Datos!F86),AND(OR(F$1005="",Datos!F86&gt;=F$1005),OR(F$1006="",Datos!F86&lt;=F$1006)),FALSE),IF(ISNUMBER(Datos!F86),AND(Datos!F86=INT(Datos!F86),AND(OR(F$1005="",Datos!F86&gt;=F$1005),OR(F$1006="",Datos!F86&lt;=F$1006))),FALSE),OR(ISNUMBER(FIND(";"&amp;UPPER(TRIM(Datos!F86&amp;""))&amp;"=",F$1007)),ISNUMBER(FIND(";"&amp;UPPER(TRIM(Datos!F86&amp;""))&amp;";",F$1007))),OR(UPPER(TRIM(Datos!F86&amp;""))="SÍ",UPPER(TRIM(Datos!F86&amp;""))="SI",UPPER(TRIM(Datos!F86&amp;""))="NO"),IF(ISNUMBER(Datos!F86),AND(OR(F$1005="",Datos!F86&gt;=F$1005),OR(F$1006="",Datos!F86&lt;=F$1006)),FALSE),TRUE))))</f>
        <v>0.0</v>
      </c>
      <c r="G86">
        <f>IF(Datos!G86="",0,IF(AND(G$1008&lt;&gt;"",Datos!G86=G$1008),0,IF(G$1004=0,0,1-CHOOSE(G$1004,IF(ISNUMBER(Datos!G86),AND(OR(G$1005="",Datos!G86&gt;=G$1005),OR(G$1006="",Datos!G86&lt;=G$1006)),FALSE),IF(ISNUMBER(Datos!G86),AND(Datos!G86=INT(Datos!G86),AND(OR(G$1005="",Datos!G86&gt;=G$1005),OR(G$1006="",Datos!G86&lt;=G$1006))),FALSE),OR(ISNUMBER(FIND(";"&amp;UPPER(TRIM(Datos!G86&amp;""))&amp;"=",G$1007)),ISNUMBER(FIND(";"&amp;UPPER(TRIM(Datos!G86&amp;""))&amp;";",G$1007))),OR(UPPER(TRIM(Datos!G86&amp;""))="SÍ",UPPER(TRIM(Datos!G86&amp;""))="SI",UPPER(TRIM(Datos!G86&amp;""))="NO"),IF(ISNUMBER(Datos!G86),AND(OR(G$1005="",Datos!G86&gt;=G$1005),OR(G$1006="",Datos!G86&lt;=G$1006)),FALSE),TRUE))))</f>
        <v>0.0</v>
      </c>
      <c r="H86">
        <f>IF(Datos!H86="",0,IF(AND(H$1008&lt;&gt;"",Datos!H86=H$1008),0,IF(H$1004=0,0,1-CHOOSE(H$1004,IF(ISNUMBER(Datos!H86),AND(OR(H$1005="",Datos!H86&gt;=H$1005),OR(H$1006="",Datos!H86&lt;=H$1006)),FALSE),IF(ISNUMBER(Datos!H86),AND(Datos!H86=INT(Datos!H86),AND(OR(H$1005="",Datos!H86&gt;=H$1005),OR(H$1006="",Datos!H86&lt;=H$1006))),FALSE),OR(ISNUMBER(FIND(";"&amp;UPPER(TRIM(Datos!H86&amp;""))&amp;"=",H$1007)),ISNUMBER(FIND(";"&amp;UPPER(TRIM(Datos!H86&amp;""))&amp;";",H$1007))),OR(UPPER(TRIM(Datos!H86&amp;""))="SÍ",UPPER(TRIM(Datos!H86&amp;""))="SI",UPPER(TRIM(Datos!H86&amp;""))="NO"),IF(ISNUMBER(Datos!H86),AND(OR(H$1005="",Datos!H86&gt;=H$1005),OR(H$1006="",Datos!H86&lt;=H$1006)),FALSE),TRUE))))</f>
        <v>0.0</v>
      </c>
      <c r="I86">
        <f>IF(Datos!I86="",0,IF(AND(I$1008&lt;&gt;"",Datos!I86=I$1008),0,IF(I$1004=0,0,1-CHOOSE(I$1004,IF(ISNUMBER(Datos!I86),AND(OR(I$1005="",Datos!I86&gt;=I$1005),OR(I$1006="",Datos!I86&lt;=I$1006)),FALSE),IF(ISNUMBER(Datos!I86),AND(Datos!I86=INT(Datos!I86),AND(OR(I$1005="",Datos!I86&gt;=I$1005),OR(I$1006="",Datos!I86&lt;=I$1006))),FALSE),OR(ISNUMBER(FIND(";"&amp;UPPER(TRIM(Datos!I86&amp;""))&amp;"=",I$1007)),ISNUMBER(FIND(";"&amp;UPPER(TRIM(Datos!I86&amp;""))&amp;";",I$1007))),OR(UPPER(TRIM(Datos!I86&amp;""))="SÍ",UPPER(TRIM(Datos!I86&amp;""))="SI",UPPER(TRIM(Datos!I86&amp;""))="NO"),IF(ISNUMBER(Datos!I86),AND(OR(I$1005="",Datos!I86&gt;=I$1005),OR(I$1006="",Datos!I86&lt;=I$1006)),FALSE),TRUE))))</f>
        <v>0.0</v>
      </c>
      <c r="J86">
        <f>IF(Datos!J86="",0,IF(AND(J$1008&lt;&gt;"",Datos!J86=J$1008),0,IF(J$1004=0,0,1-CHOOSE(J$1004,IF(ISNUMBER(Datos!J86),AND(OR(J$1005="",Datos!J86&gt;=J$1005),OR(J$1006="",Datos!J86&lt;=J$1006)),FALSE),IF(ISNUMBER(Datos!J86),AND(Datos!J86=INT(Datos!J86),AND(OR(J$1005="",Datos!J86&gt;=J$1005),OR(J$1006="",Datos!J86&lt;=J$1006))),FALSE),OR(ISNUMBER(FIND(";"&amp;UPPER(TRIM(Datos!J86&amp;""))&amp;"=",J$1007)),ISNUMBER(FIND(";"&amp;UPPER(TRIM(Datos!J86&amp;""))&amp;";",J$1007))),OR(UPPER(TRIM(Datos!J86&amp;""))="SÍ",UPPER(TRIM(Datos!J86&amp;""))="SI",UPPER(TRIM(Datos!J86&amp;""))="NO"),IF(ISNUMBER(Datos!J86),AND(OR(J$1005="",Datos!J86&gt;=J$1005),OR(J$1006="",Datos!J86&lt;=J$1006)),FALSE),TRUE))))</f>
        <v>0.0</v>
      </c>
      <c r="K86">
        <f>IF(Datos!K86="",0,IF(AND(K$1008&lt;&gt;"",Datos!K86=K$1008),0,IF(K$1004=0,0,1-CHOOSE(K$1004,IF(ISNUMBER(Datos!K86),AND(OR(K$1005="",Datos!K86&gt;=K$1005),OR(K$1006="",Datos!K86&lt;=K$1006)),FALSE),IF(ISNUMBER(Datos!K86),AND(Datos!K86=INT(Datos!K86),AND(OR(K$1005="",Datos!K86&gt;=K$1005),OR(K$1006="",Datos!K86&lt;=K$1006))),FALSE),OR(ISNUMBER(FIND(";"&amp;UPPER(TRIM(Datos!K86&amp;""))&amp;"=",K$1007)),ISNUMBER(FIND(";"&amp;UPPER(TRIM(Datos!K86&amp;""))&amp;";",K$1007))),OR(UPPER(TRIM(Datos!K86&amp;""))="SÍ",UPPER(TRIM(Datos!K86&amp;""))="SI",UPPER(TRIM(Datos!K86&amp;""))="NO"),IF(ISNUMBER(Datos!K86),AND(OR(K$1005="",Datos!K86&gt;=K$1005),OR(K$1006="",Datos!K86&lt;=K$1006)),FALSE),TRUE))))</f>
        <v>0.0</v>
      </c>
      <c r="L86">
        <f>IF(Datos!L86="",0,IF(AND(L$1008&lt;&gt;"",Datos!L86=L$1008),0,IF(L$1004=0,0,1-CHOOSE(L$1004,IF(ISNUMBER(Datos!L86),AND(OR(L$1005="",Datos!L86&gt;=L$1005),OR(L$1006="",Datos!L86&lt;=L$1006)),FALSE),IF(ISNUMBER(Datos!L86),AND(Datos!L86=INT(Datos!L86),AND(OR(L$1005="",Datos!L86&gt;=L$1005),OR(L$1006="",Datos!L86&lt;=L$1006))),FALSE),OR(ISNUMBER(FIND(";"&amp;UPPER(TRIM(Datos!L86&amp;""))&amp;"=",L$1007)),ISNUMBER(FIND(";"&amp;UPPER(TRIM(Datos!L86&amp;""))&amp;";",L$1007))),OR(UPPER(TRIM(Datos!L86&amp;""))="SÍ",UPPER(TRIM(Datos!L86&amp;""))="SI",UPPER(TRIM(Datos!L86&amp;""))="NO"),IF(ISNUMBER(Datos!L86),AND(OR(L$1005="",Datos!L86&gt;=L$1005),OR(L$1006="",Datos!L86&lt;=L$1006)),FALSE),TRUE))))</f>
        <v>0.0</v>
      </c>
      <c r="M86">
        <f>IF(Datos!M86="",0,IF(AND(M$1008&lt;&gt;"",Datos!M86=M$1008),0,IF(M$1004=0,0,1-CHOOSE(M$1004,IF(ISNUMBER(Datos!M86),AND(OR(M$1005="",Datos!M86&gt;=M$1005),OR(M$1006="",Datos!M86&lt;=M$1006)),FALSE),IF(ISNUMBER(Datos!M86),AND(Datos!M86=INT(Datos!M86),AND(OR(M$1005="",Datos!M86&gt;=M$1005),OR(M$1006="",Datos!M86&lt;=M$1006))),FALSE),OR(ISNUMBER(FIND(";"&amp;UPPER(TRIM(Datos!M86&amp;""))&amp;"=",M$1007)),ISNUMBER(FIND(";"&amp;UPPER(TRIM(Datos!M86&amp;""))&amp;";",M$1007))),OR(UPPER(TRIM(Datos!M86&amp;""))="SÍ",UPPER(TRIM(Datos!M86&amp;""))="SI",UPPER(TRIM(Datos!M86&amp;""))="NO"),IF(ISNUMBER(Datos!M86),AND(OR(M$1005="",Datos!M86&gt;=M$1005),OR(M$1006="",Datos!M86&lt;=M$1006)),FALSE),TRUE))))</f>
        <v>0.0</v>
      </c>
      <c r="N86">
        <f>IF(Datos!N86="",0,IF(AND(N$1008&lt;&gt;"",Datos!N86=N$1008),0,IF(N$1004=0,0,1-CHOOSE(N$1004,IF(ISNUMBER(Datos!N86),AND(OR(N$1005="",Datos!N86&gt;=N$1005),OR(N$1006="",Datos!N86&lt;=N$1006)),FALSE),IF(ISNUMBER(Datos!N86),AND(Datos!N86=INT(Datos!N86),AND(OR(N$1005="",Datos!N86&gt;=N$1005),OR(N$1006="",Datos!N86&lt;=N$1006))),FALSE),OR(ISNUMBER(FIND(";"&amp;UPPER(TRIM(Datos!N86&amp;""))&amp;"=",N$1007)),ISNUMBER(FIND(";"&amp;UPPER(TRIM(Datos!N86&amp;""))&amp;";",N$1007))),OR(UPPER(TRIM(Datos!N86&amp;""))="SÍ",UPPER(TRIM(Datos!N86&amp;""))="SI",UPPER(TRIM(Datos!N86&amp;""))="NO"),IF(ISNUMBER(Datos!N86),AND(OR(N$1005="",Datos!N86&gt;=N$1005),OR(N$1006="",Datos!N86&lt;=N$1006)),FALSE),TRUE))))</f>
        <v>0.0</v>
      </c>
      <c r="O86">
        <f>IF(Datos!O86="",0,IF(AND(O$1008&lt;&gt;"",Datos!O86=O$1008),0,IF(O$1004=0,0,1-CHOOSE(O$1004,IF(ISNUMBER(Datos!O86),AND(OR(O$1005="",Datos!O86&gt;=O$1005),OR(O$1006="",Datos!O86&lt;=O$1006)),FALSE),IF(ISNUMBER(Datos!O86),AND(Datos!O86=INT(Datos!O86),AND(OR(O$1005="",Datos!O86&gt;=O$1005),OR(O$1006="",Datos!O86&lt;=O$1006))),FALSE),OR(ISNUMBER(FIND(";"&amp;UPPER(TRIM(Datos!O86&amp;""))&amp;"=",O$1007)),ISNUMBER(FIND(";"&amp;UPPER(TRIM(Datos!O86&amp;""))&amp;";",O$1007))),OR(UPPER(TRIM(Datos!O86&amp;""))="SÍ",UPPER(TRIM(Datos!O86&amp;""))="SI",UPPER(TRIM(Datos!O86&amp;""))="NO"),IF(ISNUMBER(Datos!O86),AND(OR(O$1005="",Datos!O86&gt;=O$1005),OR(O$1006="",Datos!O86&lt;=O$1006)),FALSE),TRUE))))</f>
        <v>0.0</v>
      </c>
      <c r="P86">
        <f>IF(Datos!P86="",0,IF(AND(P$1008&lt;&gt;"",Datos!P86=P$1008),0,IF(P$1004=0,0,1-CHOOSE(P$1004,IF(ISNUMBER(Datos!P86),AND(OR(P$1005="",Datos!P86&gt;=P$1005),OR(P$1006="",Datos!P86&lt;=P$1006)),FALSE),IF(ISNUMBER(Datos!P86),AND(Datos!P86=INT(Datos!P86),AND(OR(P$1005="",Datos!P86&gt;=P$1005),OR(P$1006="",Datos!P86&lt;=P$1006))),FALSE),OR(ISNUMBER(FIND(";"&amp;UPPER(TRIM(Datos!P86&amp;""))&amp;"=",P$1007)),ISNUMBER(FIND(";"&amp;UPPER(TRIM(Datos!P86&amp;""))&amp;";",P$1007))),OR(UPPER(TRIM(Datos!P86&amp;""))="SÍ",UPPER(TRIM(Datos!P86&amp;""))="SI",UPPER(TRIM(Datos!P86&amp;""))="NO"),IF(ISNUMBER(Datos!P86),AND(OR(P$1005="",Datos!P86&gt;=P$1005),OR(P$1006="",Datos!P86&lt;=P$1006)),FALSE),TRUE))))</f>
        <v>0.0</v>
      </c>
      <c r="Q86">
        <f>IF(Datos!Q86="",0,IF(AND(Q$1008&lt;&gt;"",Datos!Q86=Q$1008),0,IF(Q$1004=0,0,1-CHOOSE(Q$1004,IF(ISNUMBER(Datos!Q86),AND(OR(Q$1005="",Datos!Q86&gt;=Q$1005),OR(Q$1006="",Datos!Q86&lt;=Q$1006)),FALSE),IF(ISNUMBER(Datos!Q86),AND(Datos!Q86=INT(Datos!Q86),AND(OR(Q$1005="",Datos!Q86&gt;=Q$1005),OR(Q$1006="",Datos!Q86&lt;=Q$1006))),FALSE),OR(ISNUMBER(FIND(";"&amp;UPPER(TRIM(Datos!Q86&amp;""))&amp;"=",Q$1007)),ISNUMBER(FIND(";"&amp;UPPER(TRIM(Datos!Q86&amp;""))&amp;";",Q$1007))),OR(UPPER(TRIM(Datos!Q86&amp;""))="SÍ",UPPER(TRIM(Datos!Q86&amp;""))="SI",UPPER(TRIM(Datos!Q86&amp;""))="NO"),IF(ISNUMBER(Datos!Q86),AND(OR(Q$1005="",Datos!Q86&gt;=Q$1005),OR(Q$1006="",Datos!Q86&lt;=Q$1006)),FALSE),TRUE))))</f>
        <v>0.0</v>
      </c>
      <c r="R86">
        <f>IF(Datos!R86="",0,IF(AND(R$1008&lt;&gt;"",Datos!R86=R$1008),0,IF(R$1004=0,0,1-CHOOSE(R$1004,IF(ISNUMBER(Datos!R86),AND(OR(R$1005="",Datos!R86&gt;=R$1005),OR(R$1006="",Datos!R86&lt;=R$1006)),FALSE),IF(ISNUMBER(Datos!R86),AND(Datos!R86=INT(Datos!R86),AND(OR(R$1005="",Datos!R86&gt;=R$1005),OR(R$1006="",Datos!R86&lt;=R$1006))),FALSE),OR(ISNUMBER(FIND(";"&amp;UPPER(TRIM(Datos!R86&amp;""))&amp;"=",R$1007)),ISNUMBER(FIND(";"&amp;UPPER(TRIM(Datos!R86&amp;""))&amp;";",R$1007))),OR(UPPER(TRIM(Datos!R86&amp;""))="SÍ",UPPER(TRIM(Datos!R86&amp;""))="SI",UPPER(TRIM(Datos!R86&amp;""))="NO"),IF(ISNUMBER(Datos!R86),AND(OR(R$1005="",Datos!R86&gt;=R$1005),OR(R$1006="",Datos!R86&lt;=R$1006)),FALSE),TRUE))))</f>
        <v>0.0</v>
      </c>
      <c r="S86">
        <f>IF(Datos!S86="",0,IF(AND(S$1008&lt;&gt;"",Datos!S86=S$1008),0,IF(S$1004=0,0,1-CHOOSE(S$1004,IF(ISNUMBER(Datos!S86),AND(OR(S$1005="",Datos!S86&gt;=S$1005),OR(S$1006="",Datos!S86&lt;=S$1006)),FALSE),IF(ISNUMBER(Datos!S86),AND(Datos!S86=INT(Datos!S86),AND(OR(S$1005="",Datos!S86&gt;=S$1005),OR(S$1006="",Datos!S86&lt;=S$1006))),FALSE),OR(ISNUMBER(FIND(";"&amp;UPPER(TRIM(Datos!S86&amp;""))&amp;"=",S$1007)),ISNUMBER(FIND(";"&amp;UPPER(TRIM(Datos!S86&amp;""))&amp;";",S$1007))),OR(UPPER(TRIM(Datos!S86&amp;""))="SÍ",UPPER(TRIM(Datos!S86&amp;""))="SI",UPPER(TRIM(Datos!S86&amp;""))="NO"),IF(ISNUMBER(Datos!S86),AND(OR(S$1005="",Datos!S86&gt;=S$1005),OR(S$1006="",Datos!S86&lt;=S$1006)),FALSE),TRUE))))</f>
        <v>0.0</v>
      </c>
      <c r="T86">
        <f>IF(Datos!T86="",0,IF(AND(T$1008&lt;&gt;"",Datos!T86=T$1008),0,IF(T$1004=0,0,1-CHOOSE(T$1004,IF(ISNUMBER(Datos!T86),AND(OR(T$1005="",Datos!T86&gt;=T$1005),OR(T$1006="",Datos!T86&lt;=T$1006)),FALSE),IF(ISNUMBER(Datos!T86),AND(Datos!T86=INT(Datos!T86),AND(OR(T$1005="",Datos!T86&gt;=T$1005),OR(T$1006="",Datos!T86&lt;=T$1006))),FALSE),OR(ISNUMBER(FIND(";"&amp;UPPER(TRIM(Datos!T86&amp;""))&amp;"=",T$1007)),ISNUMBER(FIND(";"&amp;UPPER(TRIM(Datos!T86&amp;""))&amp;";",T$1007))),OR(UPPER(TRIM(Datos!T86&amp;""))="SÍ",UPPER(TRIM(Datos!T86&amp;""))="SI",UPPER(TRIM(Datos!T86&amp;""))="NO"),IF(ISNUMBER(Datos!T86),AND(OR(T$1005="",Datos!T86&gt;=T$1005),OR(T$1006="",Datos!T86&lt;=T$1006)),FALSE),TRUE))))</f>
        <v>0.0</v>
      </c>
      <c r="U86">
        <f>IF(Datos!U86="",0,IF(AND(U$1008&lt;&gt;"",Datos!U86=U$1008),0,IF(U$1004=0,0,1-CHOOSE(U$1004,IF(ISNUMBER(Datos!U86),AND(OR(U$1005="",Datos!U86&gt;=U$1005),OR(U$1006="",Datos!U86&lt;=U$1006)),FALSE),IF(ISNUMBER(Datos!U86),AND(Datos!U86=INT(Datos!U86),AND(OR(U$1005="",Datos!U86&gt;=U$1005),OR(U$1006="",Datos!U86&lt;=U$1006))),FALSE),OR(ISNUMBER(FIND(";"&amp;UPPER(TRIM(Datos!U86&amp;""))&amp;"=",U$1007)),ISNUMBER(FIND(";"&amp;UPPER(TRIM(Datos!U86&amp;""))&amp;";",U$1007))),OR(UPPER(TRIM(Datos!U86&amp;""))="SÍ",UPPER(TRIM(Datos!U86&amp;""))="SI",UPPER(TRIM(Datos!U86&amp;""))="NO"),IF(ISNUMBER(Datos!U86),AND(OR(U$1005="",Datos!U86&gt;=U$1005),OR(U$1006="",Datos!U86&lt;=U$1006)),FALSE),TRUE))))</f>
        <v>0.0</v>
      </c>
      <c r="V86">
        <f>IF(Datos!V86="",0,IF(AND(V$1008&lt;&gt;"",Datos!V86=V$1008),0,IF(V$1004=0,0,1-CHOOSE(V$1004,IF(ISNUMBER(Datos!V86),AND(OR(V$1005="",Datos!V86&gt;=V$1005),OR(V$1006="",Datos!V86&lt;=V$1006)),FALSE),IF(ISNUMBER(Datos!V86),AND(Datos!V86=INT(Datos!V86),AND(OR(V$1005="",Datos!V86&gt;=V$1005),OR(V$1006="",Datos!V86&lt;=V$1006))),FALSE),OR(ISNUMBER(FIND(";"&amp;UPPER(TRIM(Datos!V86&amp;""))&amp;"=",V$1007)),ISNUMBER(FIND(";"&amp;UPPER(TRIM(Datos!V86&amp;""))&amp;";",V$1007))),OR(UPPER(TRIM(Datos!V86&amp;""))="SÍ",UPPER(TRIM(Datos!V86&amp;""))="SI",UPPER(TRIM(Datos!V86&amp;""))="NO"),IF(ISNUMBER(Datos!V86),AND(OR(V$1005="",Datos!V86&gt;=V$1005),OR(V$1006="",Datos!V86&lt;=V$1006)),FALSE),TRUE))))</f>
        <v>0.0</v>
      </c>
      <c r="W86">
        <f>IF(Datos!W86="",0,IF(AND(W$1008&lt;&gt;"",Datos!W86=W$1008),0,IF(W$1004=0,0,1-CHOOSE(W$1004,IF(ISNUMBER(Datos!W86),AND(OR(W$1005="",Datos!W86&gt;=W$1005),OR(W$1006="",Datos!W86&lt;=W$1006)),FALSE),IF(ISNUMBER(Datos!W86),AND(Datos!W86=INT(Datos!W86),AND(OR(W$1005="",Datos!W86&gt;=W$1005),OR(W$1006="",Datos!W86&lt;=W$1006))),FALSE),OR(ISNUMBER(FIND(";"&amp;UPPER(TRIM(Datos!W86&amp;""))&amp;"=",W$1007)),ISNUMBER(FIND(";"&amp;UPPER(TRIM(Datos!W86&amp;""))&amp;";",W$1007))),OR(UPPER(TRIM(Datos!W86&amp;""))="SÍ",UPPER(TRIM(Datos!W86&amp;""))="SI",UPPER(TRIM(Datos!W86&amp;""))="NO"),IF(ISNUMBER(Datos!W86),AND(OR(W$1005="",Datos!W86&gt;=W$1005),OR(W$1006="",Datos!W86&lt;=W$1006)),FALSE),TRUE))))</f>
        <v>0.0</v>
      </c>
      <c r="X86">
        <f>IF(Datos!X86="",0,IF(AND(X$1008&lt;&gt;"",Datos!X86=X$1008),0,IF(X$1004=0,0,1-CHOOSE(X$1004,IF(ISNUMBER(Datos!X86),AND(OR(X$1005="",Datos!X86&gt;=X$1005),OR(X$1006="",Datos!X86&lt;=X$1006)),FALSE),IF(ISNUMBER(Datos!X86),AND(Datos!X86=INT(Datos!X86),AND(OR(X$1005="",Datos!X86&gt;=X$1005),OR(X$1006="",Datos!X86&lt;=X$1006))),FALSE),OR(ISNUMBER(FIND(";"&amp;UPPER(TRIM(Datos!X86&amp;""))&amp;"=",X$1007)),ISNUMBER(FIND(";"&amp;UPPER(TRIM(Datos!X86&amp;""))&amp;";",X$1007))),OR(UPPER(TRIM(Datos!X86&amp;""))="SÍ",UPPER(TRIM(Datos!X86&amp;""))="SI",UPPER(TRIM(Datos!X86&amp;""))="NO"),IF(ISNUMBER(Datos!X86),AND(OR(X$1005="",Datos!X86&gt;=X$1005),OR(X$1006="",Datos!X86&lt;=X$1006)),FALSE),TRUE))))</f>
        <v>0.0</v>
      </c>
      <c r="Y86">
        <f>IF(Datos!Y86="",0,IF(AND(Y$1008&lt;&gt;"",Datos!Y86=Y$1008),0,IF(Y$1004=0,0,1-CHOOSE(Y$1004,IF(ISNUMBER(Datos!Y86),AND(OR(Y$1005="",Datos!Y86&gt;=Y$1005),OR(Y$1006="",Datos!Y86&lt;=Y$1006)),FALSE),IF(ISNUMBER(Datos!Y86),AND(Datos!Y86=INT(Datos!Y86),AND(OR(Y$1005="",Datos!Y86&gt;=Y$1005),OR(Y$1006="",Datos!Y86&lt;=Y$1006))),FALSE),OR(ISNUMBER(FIND(";"&amp;UPPER(TRIM(Datos!Y86&amp;""))&amp;"=",Y$1007)),ISNUMBER(FIND(";"&amp;UPPER(TRIM(Datos!Y86&amp;""))&amp;";",Y$1007))),OR(UPPER(TRIM(Datos!Y86&amp;""))="SÍ",UPPER(TRIM(Datos!Y86&amp;""))="SI",UPPER(TRIM(Datos!Y86&amp;""))="NO"),IF(ISNUMBER(Datos!Y86),AND(OR(Y$1005="",Datos!Y86&gt;=Y$1005),OR(Y$1006="",Datos!Y86&lt;=Y$1006)),FALSE),TRUE))))</f>
        <v>0.0</v>
      </c>
      <c r="Z86">
        <f>IF(Datos!Z86="",0,IF(AND(Z$1008&lt;&gt;"",Datos!Z86=Z$1008),0,IF(Z$1004=0,0,1-CHOOSE(Z$1004,IF(ISNUMBER(Datos!Z86),AND(OR(Z$1005="",Datos!Z86&gt;=Z$1005),OR(Z$1006="",Datos!Z86&lt;=Z$1006)),FALSE),IF(ISNUMBER(Datos!Z86),AND(Datos!Z86=INT(Datos!Z86),AND(OR(Z$1005="",Datos!Z86&gt;=Z$1005),OR(Z$1006="",Datos!Z86&lt;=Z$1006))),FALSE),OR(ISNUMBER(FIND(";"&amp;UPPER(TRIM(Datos!Z86&amp;""))&amp;"=",Z$1007)),ISNUMBER(FIND(";"&amp;UPPER(TRIM(Datos!Z86&amp;""))&amp;";",Z$1007))),OR(UPPER(TRIM(Datos!Z86&amp;""))="SÍ",UPPER(TRIM(Datos!Z86&amp;""))="SI",UPPER(TRIM(Datos!Z86&amp;""))="NO"),IF(ISNUMBER(Datos!Z86),AND(OR(Z$1005="",Datos!Z86&gt;=Z$1005),OR(Z$1006="",Datos!Z86&lt;=Z$1006)),FALSE),TRUE))))</f>
        <v>0.0</v>
      </c>
      <c r="AA86">
        <f>IF(Datos!AA86="",0,IF(AND(AA$1008&lt;&gt;"",Datos!AA86=AA$1008),0,IF(AA$1004=0,0,1-CHOOSE(AA$1004,IF(ISNUMBER(Datos!AA86),AND(OR(AA$1005="",Datos!AA86&gt;=AA$1005),OR(AA$1006="",Datos!AA86&lt;=AA$1006)),FALSE),IF(ISNUMBER(Datos!AA86),AND(Datos!AA86=INT(Datos!AA86),AND(OR(AA$1005="",Datos!AA86&gt;=AA$1005),OR(AA$1006="",Datos!AA86&lt;=AA$1006))),FALSE),OR(ISNUMBER(FIND(";"&amp;UPPER(TRIM(Datos!AA86&amp;""))&amp;"=",AA$1007)),ISNUMBER(FIND(";"&amp;UPPER(TRIM(Datos!AA86&amp;""))&amp;";",AA$1007))),OR(UPPER(TRIM(Datos!AA86&amp;""))="SÍ",UPPER(TRIM(Datos!AA86&amp;""))="SI",UPPER(TRIM(Datos!AA86&amp;""))="NO"),IF(ISNUMBER(Datos!AA86),AND(OR(AA$1005="",Datos!AA86&gt;=AA$1005),OR(AA$1006="",Datos!AA86&lt;=AA$1006)),FALSE),TRUE))))</f>
        <v>0.0</v>
      </c>
      <c r="AB86">
        <f>IF(Datos!AB86="",0,IF(AND(AB$1008&lt;&gt;"",Datos!AB86=AB$1008),0,IF(AB$1004=0,0,1-CHOOSE(AB$1004,IF(ISNUMBER(Datos!AB86),AND(OR(AB$1005="",Datos!AB86&gt;=AB$1005),OR(AB$1006="",Datos!AB86&lt;=AB$1006)),FALSE),IF(ISNUMBER(Datos!AB86),AND(Datos!AB86=INT(Datos!AB86),AND(OR(AB$1005="",Datos!AB86&gt;=AB$1005),OR(AB$1006="",Datos!AB86&lt;=AB$1006))),FALSE),OR(ISNUMBER(FIND(";"&amp;UPPER(TRIM(Datos!AB86&amp;""))&amp;"=",AB$1007)),ISNUMBER(FIND(";"&amp;UPPER(TRIM(Datos!AB86&amp;""))&amp;";",AB$1007))),OR(UPPER(TRIM(Datos!AB86&amp;""))="SÍ",UPPER(TRIM(Datos!AB86&amp;""))="SI",UPPER(TRIM(Datos!AB86&amp;""))="NO"),IF(ISNUMBER(Datos!AB86),AND(OR(AB$1005="",Datos!AB86&gt;=AB$1005),OR(AB$1006="",Datos!AB86&lt;=AB$1006)),FALSE),TRUE))))</f>
        <v>0.0</v>
      </c>
      <c r="AC86">
        <f>IF(Datos!AC86="",0,IF(AND(AC$1008&lt;&gt;"",Datos!AC86=AC$1008),0,IF(AC$1004=0,0,1-CHOOSE(AC$1004,IF(ISNUMBER(Datos!AC86),AND(OR(AC$1005="",Datos!AC86&gt;=AC$1005),OR(AC$1006="",Datos!AC86&lt;=AC$1006)),FALSE),IF(ISNUMBER(Datos!AC86),AND(Datos!AC86=INT(Datos!AC86),AND(OR(AC$1005="",Datos!AC86&gt;=AC$1005),OR(AC$1006="",Datos!AC86&lt;=AC$1006))),FALSE),OR(ISNUMBER(FIND(";"&amp;UPPER(TRIM(Datos!AC86&amp;""))&amp;"=",AC$1007)),ISNUMBER(FIND(";"&amp;UPPER(TRIM(Datos!AC86&amp;""))&amp;";",AC$1007))),OR(UPPER(TRIM(Datos!AC86&amp;""))="SÍ",UPPER(TRIM(Datos!AC86&amp;""))="SI",UPPER(TRIM(Datos!AC86&amp;""))="NO"),IF(ISNUMBER(Datos!AC86),AND(OR(AC$1005="",Datos!AC86&gt;=AC$1005),OR(AC$1006="",Datos!AC86&lt;=AC$1006)),FALSE),TRUE))))</f>
        <v>0.0</v>
      </c>
      <c r="AD86">
        <f>IF(Datos!AD86="",0,IF(AND(AD$1008&lt;&gt;"",Datos!AD86=AD$1008),0,IF(AD$1004=0,0,1-CHOOSE(AD$1004,IF(ISNUMBER(Datos!AD86),AND(OR(AD$1005="",Datos!AD86&gt;=AD$1005),OR(AD$1006="",Datos!AD86&lt;=AD$1006)),FALSE),IF(ISNUMBER(Datos!AD86),AND(Datos!AD86=INT(Datos!AD86),AND(OR(AD$1005="",Datos!AD86&gt;=AD$1005),OR(AD$1006="",Datos!AD86&lt;=AD$1006))),FALSE),OR(ISNUMBER(FIND(";"&amp;UPPER(TRIM(Datos!AD86&amp;""))&amp;"=",AD$1007)),ISNUMBER(FIND(";"&amp;UPPER(TRIM(Datos!AD86&amp;""))&amp;";",AD$1007))),OR(UPPER(TRIM(Datos!AD86&amp;""))="SÍ",UPPER(TRIM(Datos!AD86&amp;""))="SI",UPPER(TRIM(Datos!AD86&amp;""))="NO"),IF(ISNUMBER(Datos!AD86),AND(OR(AD$1005="",Datos!AD86&gt;=AD$1005),OR(AD$1006="",Datos!AD86&lt;=AD$1006)),FALSE),TRUE))))</f>
        <v>0.0</v>
      </c>
      <c r="AE86">
        <f>IF(Datos!AE86="",0,IF(AND(AE$1008&lt;&gt;"",Datos!AE86=AE$1008),0,IF(AE$1004=0,0,1-CHOOSE(AE$1004,IF(ISNUMBER(Datos!AE86),AND(OR(AE$1005="",Datos!AE86&gt;=AE$1005),OR(AE$1006="",Datos!AE86&lt;=AE$1006)),FALSE),IF(ISNUMBER(Datos!AE86),AND(Datos!AE86=INT(Datos!AE86),AND(OR(AE$1005="",Datos!AE86&gt;=AE$1005),OR(AE$1006="",Datos!AE86&lt;=AE$1006))),FALSE),OR(ISNUMBER(FIND(";"&amp;UPPER(TRIM(Datos!AE86&amp;""))&amp;"=",AE$1007)),ISNUMBER(FIND(";"&amp;UPPER(TRIM(Datos!AE86&amp;""))&amp;";",AE$1007))),OR(UPPER(TRIM(Datos!AE86&amp;""))="SÍ",UPPER(TRIM(Datos!AE86&amp;""))="SI",UPPER(TRIM(Datos!AE86&amp;""))="NO"),IF(ISNUMBER(Datos!AE86),AND(OR(AE$1005="",Datos!AE86&gt;=AE$1005),OR(AE$1006="",Datos!AE86&lt;=AE$1006)),FALSE),TRUE))))</f>
        <v>0.0</v>
      </c>
    </row>
    <row r="87" spans="2:31">
      <c r="B87">
        <f>IF(Datos!B87="",0,IF(AND(B$1008&lt;&gt;"",Datos!B87=B$1008),0,IF(B$1004=0,0,1-CHOOSE(B$1004,IF(ISNUMBER(Datos!B87),AND(OR(B$1005="",Datos!B87&gt;=B$1005),OR(B$1006="",Datos!B87&lt;=B$1006)),FALSE),IF(ISNUMBER(Datos!B87),AND(Datos!B87=INT(Datos!B87),AND(OR(B$1005="",Datos!B87&gt;=B$1005),OR(B$1006="",Datos!B87&lt;=B$1006))),FALSE),OR(ISNUMBER(FIND(";"&amp;UPPER(TRIM(Datos!B87&amp;""))&amp;"=",B$1007)),ISNUMBER(FIND(";"&amp;UPPER(TRIM(Datos!B87&amp;""))&amp;";",B$1007))),OR(UPPER(TRIM(Datos!B87&amp;""))="SÍ",UPPER(TRIM(Datos!B87&amp;""))="SI",UPPER(TRIM(Datos!B87&amp;""))="NO"),IF(ISNUMBER(Datos!B87),AND(OR(B$1005="",Datos!B87&gt;=B$1005),OR(B$1006="",Datos!B87&lt;=B$1006)),FALSE),TRUE))))</f>
        <v>0.0</v>
      </c>
      <c r="C87">
        <f>IF(Datos!C87="",0,IF(AND(C$1008&lt;&gt;"",Datos!C87=C$1008),0,IF(C$1004=0,0,1-CHOOSE(C$1004,IF(ISNUMBER(Datos!C87),AND(OR(C$1005="",Datos!C87&gt;=C$1005),OR(C$1006="",Datos!C87&lt;=C$1006)),FALSE),IF(ISNUMBER(Datos!C87),AND(Datos!C87=INT(Datos!C87),AND(OR(C$1005="",Datos!C87&gt;=C$1005),OR(C$1006="",Datos!C87&lt;=C$1006))),FALSE),OR(ISNUMBER(FIND(";"&amp;UPPER(TRIM(Datos!C87&amp;""))&amp;"=",C$1007)),ISNUMBER(FIND(";"&amp;UPPER(TRIM(Datos!C87&amp;""))&amp;";",C$1007))),OR(UPPER(TRIM(Datos!C87&amp;""))="SÍ",UPPER(TRIM(Datos!C87&amp;""))="SI",UPPER(TRIM(Datos!C87&amp;""))="NO"),IF(ISNUMBER(Datos!C87),AND(OR(C$1005="",Datos!C87&gt;=C$1005),OR(C$1006="",Datos!C87&lt;=C$1006)),FALSE),TRUE))))</f>
        <v>0.0</v>
      </c>
      <c r="D87">
        <f>IF(Datos!D87="",0,IF(AND(D$1008&lt;&gt;"",Datos!D87=D$1008),0,IF(D$1004=0,0,1-CHOOSE(D$1004,IF(ISNUMBER(Datos!D87),AND(OR(D$1005="",Datos!D87&gt;=D$1005),OR(D$1006="",Datos!D87&lt;=D$1006)),FALSE),IF(ISNUMBER(Datos!D87),AND(Datos!D87=INT(Datos!D87),AND(OR(D$1005="",Datos!D87&gt;=D$1005),OR(D$1006="",Datos!D87&lt;=D$1006))),FALSE),OR(ISNUMBER(FIND(";"&amp;UPPER(TRIM(Datos!D87&amp;""))&amp;"=",D$1007)),ISNUMBER(FIND(";"&amp;UPPER(TRIM(Datos!D87&amp;""))&amp;";",D$1007))),OR(UPPER(TRIM(Datos!D87&amp;""))="SÍ",UPPER(TRIM(Datos!D87&amp;""))="SI",UPPER(TRIM(Datos!D87&amp;""))="NO"),IF(ISNUMBER(Datos!D87),AND(OR(D$1005="",Datos!D87&gt;=D$1005),OR(D$1006="",Datos!D87&lt;=D$1006)),FALSE),TRUE))))</f>
        <v>0.0</v>
      </c>
      <c r="E87">
        <f>IF(Datos!E87="",0,IF(AND(E$1008&lt;&gt;"",Datos!E87=E$1008),0,IF(E$1004=0,0,1-CHOOSE(E$1004,IF(ISNUMBER(Datos!E87),AND(OR(E$1005="",Datos!E87&gt;=E$1005),OR(E$1006="",Datos!E87&lt;=E$1006)),FALSE),IF(ISNUMBER(Datos!E87),AND(Datos!E87=INT(Datos!E87),AND(OR(E$1005="",Datos!E87&gt;=E$1005),OR(E$1006="",Datos!E87&lt;=E$1006))),FALSE),OR(ISNUMBER(FIND(";"&amp;UPPER(TRIM(Datos!E87&amp;""))&amp;"=",E$1007)),ISNUMBER(FIND(";"&amp;UPPER(TRIM(Datos!E87&amp;""))&amp;";",E$1007))),OR(UPPER(TRIM(Datos!E87&amp;""))="SÍ",UPPER(TRIM(Datos!E87&amp;""))="SI",UPPER(TRIM(Datos!E87&amp;""))="NO"),IF(ISNUMBER(Datos!E87),AND(OR(E$1005="",Datos!E87&gt;=E$1005),OR(E$1006="",Datos!E87&lt;=E$1006)),FALSE),TRUE))))</f>
        <v>0.0</v>
      </c>
      <c r="F87">
        <f>IF(Datos!F87="",0,IF(AND(F$1008&lt;&gt;"",Datos!F87=F$1008),0,IF(F$1004=0,0,1-CHOOSE(F$1004,IF(ISNUMBER(Datos!F87),AND(OR(F$1005="",Datos!F87&gt;=F$1005),OR(F$1006="",Datos!F87&lt;=F$1006)),FALSE),IF(ISNUMBER(Datos!F87),AND(Datos!F87=INT(Datos!F87),AND(OR(F$1005="",Datos!F87&gt;=F$1005),OR(F$1006="",Datos!F87&lt;=F$1006))),FALSE),OR(ISNUMBER(FIND(";"&amp;UPPER(TRIM(Datos!F87&amp;""))&amp;"=",F$1007)),ISNUMBER(FIND(";"&amp;UPPER(TRIM(Datos!F87&amp;""))&amp;";",F$1007))),OR(UPPER(TRIM(Datos!F87&amp;""))="SÍ",UPPER(TRIM(Datos!F87&amp;""))="SI",UPPER(TRIM(Datos!F87&amp;""))="NO"),IF(ISNUMBER(Datos!F87),AND(OR(F$1005="",Datos!F87&gt;=F$1005),OR(F$1006="",Datos!F87&lt;=F$1006)),FALSE),TRUE))))</f>
        <v>0.0</v>
      </c>
      <c r="G87">
        <f>IF(Datos!G87="",0,IF(AND(G$1008&lt;&gt;"",Datos!G87=G$1008),0,IF(G$1004=0,0,1-CHOOSE(G$1004,IF(ISNUMBER(Datos!G87),AND(OR(G$1005="",Datos!G87&gt;=G$1005),OR(G$1006="",Datos!G87&lt;=G$1006)),FALSE),IF(ISNUMBER(Datos!G87),AND(Datos!G87=INT(Datos!G87),AND(OR(G$1005="",Datos!G87&gt;=G$1005),OR(G$1006="",Datos!G87&lt;=G$1006))),FALSE),OR(ISNUMBER(FIND(";"&amp;UPPER(TRIM(Datos!G87&amp;""))&amp;"=",G$1007)),ISNUMBER(FIND(";"&amp;UPPER(TRIM(Datos!G87&amp;""))&amp;";",G$1007))),OR(UPPER(TRIM(Datos!G87&amp;""))="SÍ",UPPER(TRIM(Datos!G87&amp;""))="SI",UPPER(TRIM(Datos!G87&amp;""))="NO"),IF(ISNUMBER(Datos!G87),AND(OR(G$1005="",Datos!G87&gt;=G$1005),OR(G$1006="",Datos!G87&lt;=G$1006)),FALSE),TRUE))))</f>
        <v>0.0</v>
      </c>
      <c r="H87">
        <f>IF(Datos!H87="",0,IF(AND(H$1008&lt;&gt;"",Datos!H87=H$1008),0,IF(H$1004=0,0,1-CHOOSE(H$1004,IF(ISNUMBER(Datos!H87),AND(OR(H$1005="",Datos!H87&gt;=H$1005),OR(H$1006="",Datos!H87&lt;=H$1006)),FALSE),IF(ISNUMBER(Datos!H87),AND(Datos!H87=INT(Datos!H87),AND(OR(H$1005="",Datos!H87&gt;=H$1005),OR(H$1006="",Datos!H87&lt;=H$1006))),FALSE),OR(ISNUMBER(FIND(";"&amp;UPPER(TRIM(Datos!H87&amp;""))&amp;"=",H$1007)),ISNUMBER(FIND(";"&amp;UPPER(TRIM(Datos!H87&amp;""))&amp;";",H$1007))),OR(UPPER(TRIM(Datos!H87&amp;""))="SÍ",UPPER(TRIM(Datos!H87&amp;""))="SI",UPPER(TRIM(Datos!H87&amp;""))="NO"),IF(ISNUMBER(Datos!H87),AND(OR(H$1005="",Datos!H87&gt;=H$1005),OR(H$1006="",Datos!H87&lt;=H$1006)),FALSE),TRUE))))</f>
        <v>0.0</v>
      </c>
      <c r="I87">
        <f>IF(Datos!I87="",0,IF(AND(I$1008&lt;&gt;"",Datos!I87=I$1008),0,IF(I$1004=0,0,1-CHOOSE(I$1004,IF(ISNUMBER(Datos!I87),AND(OR(I$1005="",Datos!I87&gt;=I$1005),OR(I$1006="",Datos!I87&lt;=I$1006)),FALSE),IF(ISNUMBER(Datos!I87),AND(Datos!I87=INT(Datos!I87),AND(OR(I$1005="",Datos!I87&gt;=I$1005),OR(I$1006="",Datos!I87&lt;=I$1006))),FALSE),OR(ISNUMBER(FIND(";"&amp;UPPER(TRIM(Datos!I87&amp;""))&amp;"=",I$1007)),ISNUMBER(FIND(";"&amp;UPPER(TRIM(Datos!I87&amp;""))&amp;";",I$1007))),OR(UPPER(TRIM(Datos!I87&amp;""))="SÍ",UPPER(TRIM(Datos!I87&amp;""))="SI",UPPER(TRIM(Datos!I87&amp;""))="NO"),IF(ISNUMBER(Datos!I87),AND(OR(I$1005="",Datos!I87&gt;=I$1005),OR(I$1006="",Datos!I87&lt;=I$1006)),FALSE),TRUE))))</f>
        <v>0.0</v>
      </c>
      <c r="J87">
        <f>IF(Datos!J87="",0,IF(AND(J$1008&lt;&gt;"",Datos!J87=J$1008),0,IF(J$1004=0,0,1-CHOOSE(J$1004,IF(ISNUMBER(Datos!J87),AND(OR(J$1005="",Datos!J87&gt;=J$1005),OR(J$1006="",Datos!J87&lt;=J$1006)),FALSE),IF(ISNUMBER(Datos!J87),AND(Datos!J87=INT(Datos!J87),AND(OR(J$1005="",Datos!J87&gt;=J$1005),OR(J$1006="",Datos!J87&lt;=J$1006))),FALSE),OR(ISNUMBER(FIND(";"&amp;UPPER(TRIM(Datos!J87&amp;""))&amp;"=",J$1007)),ISNUMBER(FIND(";"&amp;UPPER(TRIM(Datos!J87&amp;""))&amp;";",J$1007))),OR(UPPER(TRIM(Datos!J87&amp;""))="SÍ",UPPER(TRIM(Datos!J87&amp;""))="SI",UPPER(TRIM(Datos!J87&amp;""))="NO"),IF(ISNUMBER(Datos!J87),AND(OR(J$1005="",Datos!J87&gt;=J$1005),OR(J$1006="",Datos!J87&lt;=J$1006)),FALSE),TRUE))))</f>
        <v>0.0</v>
      </c>
      <c r="K87">
        <f>IF(Datos!K87="",0,IF(AND(K$1008&lt;&gt;"",Datos!K87=K$1008),0,IF(K$1004=0,0,1-CHOOSE(K$1004,IF(ISNUMBER(Datos!K87),AND(OR(K$1005="",Datos!K87&gt;=K$1005),OR(K$1006="",Datos!K87&lt;=K$1006)),FALSE),IF(ISNUMBER(Datos!K87),AND(Datos!K87=INT(Datos!K87),AND(OR(K$1005="",Datos!K87&gt;=K$1005),OR(K$1006="",Datos!K87&lt;=K$1006))),FALSE),OR(ISNUMBER(FIND(";"&amp;UPPER(TRIM(Datos!K87&amp;""))&amp;"=",K$1007)),ISNUMBER(FIND(";"&amp;UPPER(TRIM(Datos!K87&amp;""))&amp;";",K$1007))),OR(UPPER(TRIM(Datos!K87&amp;""))="SÍ",UPPER(TRIM(Datos!K87&amp;""))="SI",UPPER(TRIM(Datos!K87&amp;""))="NO"),IF(ISNUMBER(Datos!K87),AND(OR(K$1005="",Datos!K87&gt;=K$1005),OR(K$1006="",Datos!K87&lt;=K$1006)),FALSE),TRUE))))</f>
        <v>0.0</v>
      </c>
      <c r="L87">
        <f>IF(Datos!L87="",0,IF(AND(L$1008&lt;&gt;"",Datos!L87=L$1008),0,IF(L$1004=0,0,1-CHOOSE(L$1004,IF(ISNUMBER(Datos!L87),AND(OR(L$1005="",Datos!L87&gt;=L$1005),OR(L$1006="",Datos!L87&lt;=L$1006)),FALSE),IF(ISNUMBER(Datos!L87),AND(Datos!L87=INT(Datos!L87),AND(OR(L$1005="",Datos!L87&gt;=L$1005),OR(L$1006="",Datos!L87&lt;=L$1006))),FALSE),OR(ISNUMBER(FIND(";"&amp;UPPER(TRIM(Datos!L87&amp;""))&amp;"=",L$1007)),ISNUMBER(FIND(";"&amp;UPPER(TRIM(Datos!L87&amp;""))&amp;";",L$1007))),OR(UPPER(TRIM(Datos!L87&amp;""))="SÍ",UPPER(TRIM(Datos!L87&amp;""))="SI",UPPER(TRIM(Datos!L87&amp;""))="NO"),IF(ISNUMBER(Datos!L87),AND(OR(L$1005="",Datos!L87&gt;=L$1005),OR(L$1006="",Datos!L87&lt;=L$1006)),FALSE),TRUE))))</f>
        <v>0.0</v>
      </c>
      <c r="M87">
        <f>IF(Datos!M87="",0,IF(AND(M$1008&lt;&gt;"",Datos!M87=M$1008),0,IF(M$1004=0,0,1-CHOOSE(M$1004,IF(ISNUMBER(Datos!M87),AND(OR(M$1005="",Datos!M87&gt;=M$1005),OR(M$1006="",Datos!M87&lt;=M$1006)),FALSE),IF(ISNUMBER(Datos!M87),AND(Datos!M87=INT(Datos!M87),AND(OR(M$1005="",Datos!M87&gt;=M$1005),OR(M$1006="",Datos!M87&lt;=M$1006))),FALSE),OR(ISNUMBER(FIND(";"&amp;UPPER(TRIM(Datos!M87&amp;""))&amp;"=",M$1007)),ISNUMBER(FIND(";"&amp;UPPER(TRIM(Datos!M87&amp;""))&amp;";",M$1007))),OR(UPPER(TRIM(Datos!M87&amp;""))="SÍ",UPPER(TRIM(Datos!M87&amp;""))="SI",UPPER(TRIM(Datos!M87&amp;""))="NO"),IF(ISNUMBER(Datos!M87),AND(OR(M$1005="",Datos!M87&gt;=M$1005),OR(M$1006="",Datos!M87&lt;=M$1006)),FALSE),TRUE))))</f>
        <v>0.0</v>
      </c>
      <c r="N87">
        <f>IF(Datos!N87="",0,IF(AND(N$1008&lt;&gt;"",Datos!N87=N$1008),0,IF(N$1004=0,0,1-CHOOSE(N$1004,IF(ISNUMBER(Datos!N87),AND(OR(N$1005="",Datos!N87&gt;=N$1005),OR(N$1006="",Datos!N87&lt;=N$1006)),FALSE),IF(ISNUMBER(Datos!N87),AND(Datos!N87=INT(Datos!N87),AND(OR(N$1005="",Datos!N87&gt;=N$1005),OR(N$1006="",Datos!N87&lt;=N$1006))),FALSE),OR(ISNUMBER(FIND(";"&amp;UPPER(TRIM(Datos!N87&amp;""))&amp;"=",N$1007)),ISNUMBER(FIND(";"&amp;UPPER(TRIM(Datos!N87&amp;""))&amp;";",N$1007))),OR(UPPER(TRIM(Datos!N87&amp;""))="SÍ",UPPER(TRIM(Datos!N87&amp;""))="SI",UPPER(TRIM(Datos!N87&amp;""))="NO"),IF(ISNUMBER(Datos!N87),AND(OR(N$1005="",Datos!N87&gt;=N$1005),OR(N$1006="",Datos!N87&lt;=N$1006)),FALSE),TRUE))))</f>
        <v>0.0</v>
      </c>
      <c r="O87">
        <f>IF(Datos!O87="",0,IF(AND(O$1008&lt;&gt;"",Datos!O87=O$1008),0,IF(O$1004=0,0,1-CHOOSE(O$1004,IF(ISNUMBER(Datos!O87),AND(OR(O$1005="",Datos!O87&gt;=O$1005),OR(O$1006="",Datos!O87&lt;=O$1006)),FALSE),IF(ISNUMBER(Datos!O87),AND(Datos!O87=INT(Datos!O87),AND(OR(O$1005="",Datos!O87&gt;=O$1005),OR(O$1006="",Datos!O87&lt;=O$1006))),FALSE),OR(ISNUMBER(FIND(";"&amp;UPPER(TRIM(Datos!O87&amp;""))&amp;"=",O$1007)),ISNUMBER(FIND(";"&amp;UPPER(TRIM(Datos!O87&amp;""))&amp;";",O$1007))),OR(UPPER(TRIM(Datos!O87&amp;""))="SÍ",UPPER(TRIM(Datos!O87&amp;""))="SI",UPPER(TRIM(Datos!O87&amp;""))="NO"),IF(ISNUMBER(Datos!O87),AND(OR(O$1005="",Datos!O87&gt;=O$1005),OR(O$1006="",Datos!O87&lt;=O$1006)),FALSE),TRUE))))</f>
        <v>0.0</v>
      </c>
      <c r="P87">
        <f>IF(Datos!P87="",0,IF(AND(P$1008&lt;&gt;"",Datos!P87=P$1008),0,IF(P$1004=0,0,1-CHOOSE(P$1004,IF(ISNUMBER(Datos!P87),AND(OR(P$1005="",Datos!P87&gt;=P$1005),OR(P$1006="",Datos!P87&lt;=P$1006)),FALSE),IF(ISNUMBER(Datos!P87),AND(Datos!P87=INT(Datos!P87),AND(OR(P$1005="",Datos!P87&gt;=P$1005),OR(P$1006="",Datos!P87&lt;=P$1006))),FALSE),OR(ISNUMBER(FIND(";"&amp;UPPER(TRIM(Datos!P87&amp;""))&amp;"=",P$1007)),ISNUMBER(FIND(";"&amp;UPPER(TRIM(Datos!P87&amp;""))&amp;";",P$1007))),OR(UPPER(TRIM(Datos!P87&amp;""))="SÍ",UPPER(TRIM(Datos!P87&amp;""))="SI",UPPER(TRIM(Datos!P87&amp;""))="NO"),IF(ISNUMBER(Datos!P87),AND(OR(P$1005="",Datos!P87&gt;=P$1005),OR(P$1006="",Datos!P87&lt;=P$1006)),FALSE),TRUE))))</f>
        <v>0.0</v>
      </c>
      <c r="Q87">
        <f>IF(Datos!Q87="",0,IF(AND(Q$1008&lt;&gt;"",Datos!Q87=Q$1008),0,IF(Q$1004=0,0,1-CHOOSE(Q$1004,IF(ISNUMBER(Datos!Q87),AND(OR(Q$1005="",Datos!Q87&gt;=Q$1005),OR(Q$1006="",Datos!Q87&lt;=Q$1006)),FALSE),IF(ISNUMBER(Datos!Q87),AND(Datos!Q87=INT(Datos!Q87),AND(OR(Q$1005="",Datos!Q87&gt;=Q$1005),OR(Q$1006="",Datos!Q87&lt;=Q$1006))),FALSE),OR(ISNUMBER(FIND(";"&amp;UPPER(TRIM(Datos!Q87&amp;""))&amp;"=",Q$1007)),ISNUMBER(FIND(";"&amp;UPPER(TRIM(Datos!Q87&amp;""))&amp;";",Q$1007))),OR(UPPER(TRIM(Datos!Q87&amp;""))="SÍ",UPPER(TRIM(Datos!Q87&amp;""))="SI",UPPER(TRIM(Datos!Q87&amp;""))="NO"),IF(ISNUMBER(Datos!Q87),AND(OR(Q$1005="",Datos!Q87&gt;=Q$1005),OR(Q$1006="",Datos!Q87&lt;=Q$1006)),FALSE),TRUE))))</f>
        <v>0.0</v>
      </c>
      <c r="R87">
        <f>IF(Datos!R87="",0,IF(AND(R$1008&lt;&gt;"",Datos!R87=R$1008),0,IF(R$1004=0,0,1-CHOOSE(R$1004,IF(ISNUMBER(Datos!R87),AND(OR(R$1005="",Datos!R87&gt;=R$1005),OR(R$1006="",Datos!R87&lt;=R$1006)),FALSE),IF(ISNUMBER(Datos!R87),AND(Datos!R87=INT(Datos!R87),AND(OR(R$1005="",Datos!R87&gt;=R$1005),OR(R$1006="",Datos!R87&lt;=R$1006))),FALSE),OR(ISNUMBER(FIND(";"&amp;UPPER(TRIM(Datos!R87&amp;""))&amp;"=",R$1007)),ISNUMBER(FIND(";"&amp;UPPER(TRIM(Datos!R87&amp;""))&amp;";",R$1007))),OR(UPPER(TRIM(Datos!R87&amp;""))="SÍ",UPPER(TRIM(Datos!R87&amp;""))="SI",UPPER(TRIM(Datos!R87&amp;""))="NO"),IF(ISNUMBER(Datos!R87),AND(OR(R$1005="",Datos!R87&gt;=R$1005),OR(R$1006="",Datos!R87&lt;=R$1006)),FALSE),TRUE))))</f>
        <v>0.0</v>
      </c>
      <c r="S87">
        <f>IF(Datos!S87="",0,IF(AND(S$1008&lt;&gt;"",Datos!S87=S$1008),0,IF(S$1004=0,0,1-CHOOSE(S$1004,IF(ISNUMBER(Datos!S87),AND(OR(S$1005="",Datos!S87&gt;=S$1005),OR(S$1006="",Datos!S87&lt;=S$1006)),FALSE),IF(ISNUMBER(Datos!S87),AND(Datos!S87=INT(Datos!S87),AND(OR(S$1005="",Datos!S87&gt;=S$1005),OR(S$1006="",Datos!S87&lt;=S$1006))),FALSE),OR(ISNUMBER(FIND(";"&amp;UPPER(TRIM(Datos!S87&amp;""))&amp;"=",S$1007)),ISNUMBER(FIND(";"&amp;UPPER(TRIM(Datos!S87&amp;""))&amp;";",S$1007))),OR(UPPER(TRIM(Datos!S87&amp;""))="SÍ",UPPER(TRIM(Datos!S87&amp;""))="SI",UPPER(TRIM(Datos!S87&amp;""))="NO"),IF(ISNUMBER(Datos!S87),AND(OR(S$1005="",Datos!S87&gt;=S$1005),OR(S$1006="",Datos!S87&lt;=S$1006)),FALSE),TRUE))))</f>
        <v>0.0</v>
      </c>
      <c r="T87">
        <f>IF(Datos!T87="",0,IF(AND(T$1008&lt;&gt;"",Datos!T87=T$1008),0,IF(T$1004=0,0,1-CHOOSE(T$1004,IF(ISNUMBER(Datos!T87),AND(OR(T$1005="",Datos!T87&gt;=T$1005),OR(T$1006="",Datos!T87&lt;=T$1006)),FALSE),IF(ISNUMBER(Datos!T87),AND(Datos!T87=INT(Datos!T87),AND(OR(T$1005="",Datos!T87&gt;=T$1005),OR(T$1006="",Datos!T87&lt;=T$1006))),FALSE),OR(ISNUMBER(FIND(";"&amp;UPPER(TRIM(Datos!T87&amp;""))&amp;"=",T$1007)),ISNUMBER(FIND(";"&amp;UPPER(TRIM(Datos!T87&amp;""))&amp;";",T$1007))),OR(UPPER(TRIM(Datos!T87&amp;""))="SÍ",UPPER(TRIM(Datos!T87&amp;""))="SI",UPPER(TRIM(Datos!T87&amp;""))="NO"),IF(ISNUMBER(Datos!T87),AND(OR(T$1005="",Datos!T87&gt;=T$1005),OR(T$1006="",Datos!T87&lt;=T$1006)),FALSE),TRUE))))</f>
        <v>0.0</v>
      </c>
      <c r="U87">
        <f>IF(Datos!U87="",0,IF(AND(U$1008&lt;&gt;"",Datos!U87=U$1008),0,IF(U$1004=0,0,1-CHOOSE(U$1004,IF(ISNUMBER(Datos!U87),AND(OR(U$1005="",Datos!U87&gt;=U$1005),OR(U$1006="",Datos!U87&lt;=U$1006)),FALSE),IF(ISNUMBER(Datos!U87),AND(Datos!U87=INT(Datos!U87),AND(OR(U$1005="",Datos!U87&gt;=U$1005),OR(U$1006="",Datos!U87&lt;=U$1006))),FALSE),OR(ISNUMBER(FIND(";"&amp;UPPER(TRIM(Datos!U87&amp;""))&amp;"=",U$1007)),ISNUMBER(FIND(";"&amp;UPPER(TRIM(Datos!U87&amp;""))&amp;";",U$1007))),OR(UPPER(TRIM(Datos!U87&amp;""))="SÍ",UPPER(TRIM(Datos!U87&amp;""))="SI",UPPER(TRIM(Datos!U87&amp;""))="NO"),IF(ISNUMBER(Datos!U87),AND(OR(U$1005="",Datos!U87&gt;=U$1005),OR(U$1006="",Datos!U87&lt;=U$1006)),FALSE),TRUE))))</f>
        <v>0.0</v>
      </c>
      <c r="V87">
        <f>IF(Datos!V87="",0,IF(AND(V$1008&lt;&gt;"",Datos!V87=V$1008),0,IF(V$1004=0,0,1-CHOOSE(V$1004,IF(ISNUMBER(Datos!V87),AND(OR(V$1005="",Datos!V87&gt;=V$1005),OR(V$1006="",Datos!V87&lt;=V$1006)),FALSE),IF(ISNUMBER(Datos!V87),AND(Datos!V87=INT(Datos!V87),AND(OR(V$1005="",Datos!V87&gt;=V$1005),OR(V$1006="",Datos!V87&lt;=V$1006))),FALSE),OR(ISNUMBER(FIND(";"&amp;UPPER(TRIM(Datos!V87&amp;""))&amp;"=",V$1007)),ISNUMBER(FIND(";"&amp;UPPER(TRIM(Datos!V87&amp;""))&amp;";",V$1007))),OR(UPPER(TRIM(Datos!V87&amp;""))="SÍ",UPPER(TRIM(Datos!V87&amp;""))="SI",UPPER(TRIM(Datos!V87&amp;""))="NO"),IF(ISNUMBER(Datos!V87),AND(OR(V$1005="",Datos!V87&gt;=V$1005),OR(V$1006="",Datos!V87&lt;=V$1006)),FALSE),TRUE))))</f>
        <v>0.0</v>
      </c>
      <c r="W87">
        <f>IF(Datos!W87="",0,IF(AND(W$1008&lt;&gt;"",Datos!W87=W$1008),0,IF(W$1004=0,0,1-CHOOSE(W$1004,IF(ISNUMBER(Datos!W87),AND(OR(W$1005="",Datos!W87&gt;=W$1005),OR(W$1006="",Datos!W87&lt;=W$1006)),FALSE),IF(ISNUMBER(Datos!W87),AND(Datos!W87=INT(Datos!W87),AND(OR(W$1005="",Datos!W87&gt;=W$1005),OR(W$1006="",Datos!W87&lt;=W$1006))),FALSE),OR(ISNUMBER(FIND(";"&amp;UPPER(TRIM(Datos!W87&amp;""))&amp;"=",W$1007)),ISNUMBER(FIND(";"&amp;UPPER(TRIM(Datos!W87&amp;""))&amp;";",W$1007))),OR(UPPER(TRIM(Datos!W87&amp;""))="SÍ",UPPER(TRIM(Datos!W87&amp;""))="SI",UPPER(TRIM(Datos!W87&amp;""))="NO"),IF(ISNUMBER(Datos!W87),AND(OR(W$1005="",Datos!W87&gt;=W$1005),OR(W$1006="",Datos!W87&lt;=W$1006)),FALSE),TRUE))))</f>
        <v>0.0</v>
      </c>
      <c r="X87">
        <f>IF(Datos!X87="",0,IF(AND(X$1008&lt;&gt;"",Datos!X87=X$1008),0,IF(X$1004=0,0,1-CHOOSE(X$1004,IF(ISNUMBER(Datos!X87),AND(OR(X$1005="",Datos!X87&gt;=X$1005),OR(X$1006="",Datos!X87&lt;=X$1006)),FALSE),IF(ISNUMBER(Datos!X87),AND(Datos!X87=INT(Datos!X87),AND(OR(X$1005="",Datos!X87&gt;=X$1005),OR(X$1006="",Datos!X87&lt;=X$1006))),FALSE),OR(ISNUMBER(FIND(";"&amp;UPPER(TRIM(Datos!X87&amp;""))&amp;"=",X$1007)),ISNUMBER(FIND(";"&amp;UPPER(TRIM(Datos!X87&amp;""))&amp;";",X$1007))),OR(UPPER(TRIM(Datos!X87&amp;""))="SÍ",UPPER(TRIM(Datos!X87&amp;""))="SI",UPPER(TRIM(Datos!X87&amp;""))="NO"),IF(ISNUMBER(Datos!X87),AND(OR(X$1005="",Datos!X87&gt;=X$1005),OR(X$1006="",Datos!X87&lt;=X$1006)),FALSE),TRUE))))</f>
        <v>0.0</v>
      </c>
      <c r="Y87">
        <f>IF(Datos!Y87="",0,IF(AND(Y$1008&lt;&gt;"",Datos!Y87=Y$1008),0,IF(Y$1004=0,0,1-CHOOSE(Y$1004,IF(ISNUMBER(Datos!Y87),AND(OR(Y$1005="",Datos!Y87&gt;=Y$1005),OR(Y$1006="",Datos!Y87&lt;=Y$1006)),FALSE),IF(ISNUMBER(Datos!Y87),AND(Datos!Y87=INT(Datos!Y87),AND(OR(Y$1005="",Datos!Y87&gt;=Y$1005),OR(Y$1006="",Datos!Y87&lt;=Y$1006))),FALSE),OR(ISNUMBER(FIND(";"&amp;UPPER(TRIM(Datos!Y87&amp;""))&amp;"=",Y$1007)),ISNUMBER(FIND(";"&amp;UPPER(TRIM(Datos!Y87&amp;""))&amp;";",Y$1007))),OR(UPPER(TRIM(Datos!Y87&amp;""))="SÍ",UPPER(TRIM(Datos!Y87&amp;""))="SI",UPPER(TRIM(Datos!Y87&amp;""))="NO"),IF(ISNUMBER(Datos!Y87),AND(OR(Y$1005="",Datos!Y87&gt;=Y$1005),OR(Y$1006="",Datos!Y87&lt;=Y$1006)),FALSE),TRUE))))</f>
        <v>0.0</v>
      </c>
      <c r="Z87">
        <f>IF(Datos!Z87="",0,IF(AND(Z$1008&lt;&gt;"",Datos!Z87=Z$1008),0,IF(Z$1004=0,0,1-CHOOSE(Z$1004,IF(ISNUMBER(Datos!Z87),AND(OR(Z$1005="",Datos!Z87&gt;=Z$1005),OR(Z$1006="",Datos!Z87&lt;=Z$1006)),FALSE),IF(ISNUMBER(Datos!Z87),AND(Datos!Z87=INT(Datos!Z87),AND(OR(Z$1005="",Datos!Z87&gt;=Z$1005),OR(Z$1006="",Datos!Z87&lt;=Z$1006))),FALSE),OR(ISNUMBER(FIND(";"&amp;UPPER(TRIM(Datos!Z87&amp;""))&amp;"=",Z$1007)),ISNUMBER(FIND(";"&amp;UPPER(TRIM(Datos!Z87&amp;""))&amp;";",Z$1007))),OR(UPPER(TRIM(Datos!Z87&amp;""))="SÍ",UPPER(TRIM(Datos!Z87&amp;""))="SI",UPPER(TRIM(Datos!Z87&amp;""))="NO"),IF(ISNUMBER(Datos!Z87),AND(OR(Z$1005="",Datos!Z87&gt;=Z$1005),OR(Z$1006="",Datos!Z87&lt;=Z$1006)),FALSE),TRUE))))</f>
        <v>0.0</v>
      </c>
      <c r="AA87">
        <f>IF(Datos!AA87="",0,IF(AND(AA$1008&lt;&gt;"",Datos!AA87=AA$1008),0,IF(AA$1004=0,0,1-CHOOSE(AA$1004,IF(ISNUMBER(Datos!AA87),AND(OR(AA$1005="",Datos!AA87&gt;=AA$1005),OR(AA$1006="",Datos!AA87&lt;=AA$1006)),FALSE),IF(ISNUMBER(Datos!AA87),AND(Datos!AA87=INT(Datos!AA87),AND(OR(AA$1005="",Datos!AA87&gt;=AA$1005),OR(AA$1006="",Datos!AA87&lt;=AA$1006))),FALSE),OR(ISNUMBER(FIND(";"&amp;UPPER(TRIM(Datos!AA87&amp;""))&amp;"=",AA$1007)),ISNUMBER(FIND(";"&amp;UPPER(TRIM(Datos!AA87&amp;""))&amp;";",AA$1007))),OR(UPPER(TRIM(Datos!AA87&amp;""))="SÍ",UPPER(TRIM(Datos!AA87&amp;""))="SI",UPPER(TRIM(Datos!AA87&amp;""))="NO"),IF(ISNUMBER(Datos!AA87),AND(OR(AA$1005="",Datos!AA87&gt;=AA$1005),OR(AA$1006="",Datos!AA87&lt;=AA$1006)),FALSE),TRUE))))</f>
        <v>0.0</v>
      </c>
      <c r="AB87">
        <f>IF(Datos!AB87="",0,IF(AND(AB$1008&lt;&gt;"",Datos!AB87=AB$1008),0,IF(AB$1004=0,0,1-CHOOSE(AB$1004,IF(ISNUMBER(Datos!AB87),AND(OR(AB$1005="",Datos!AB87&gt;=AB$1005),OR(AB$1006="",Datos!AB87&lt;=AB$1006)),FALSE),IF(ISNUMBER(Datos!AB87),AND(Datos!AB87=INT(Datos!AB87),AND(OR(AB$1005="",Datos!AB87&gt;=AB$1005),OR(AB$1006="",Datos!AB87&lt;=AB$1006))),FALSE),OR(ISNUMBER(FIND(";"&amp;UPPER(TRIM(Datos!AB87&amp;""))&amp;"=",AB$1007)),ISNUMBER(FIND(";"&amp;UPPER(TRIM(Datos!AB87&amp;""))&amp;";",AB$1007))),OR(UPPER(TRIM(Datos!AB87&amp;""))="SÍ",UPPER(TRIM(Datos!AB87&amp;""))="SI",UPPER(TRIM(Datos!AB87&amp;""))="NO"),IF(ISNUMBER(Datos!AB87),AND(OR(AB$1005="",Datos!AB87&gt;=AB$1005),OR(AB$1006="",Datos!AB87&lt;=AB$1006)),FALSE),TRUE))))</f>
        <v>0.0</v>
      </c>
      <c r="AC87">
        <f>IF(Datos!AC87="",0,IF(AND(AC$1008&lt;&gt;"",Datos!AC87=AC$1008),0,IF(AC$1004=0,0,1-CHOOSE(AC$1004,IF(ISNUMBER(Datos!AC87),AND(OR(AC$1005="",Datos!AC87&gt;=AC$1005),OR(AC$1006="",Datos!AC87&lt;=AC$1006)),FALSE),IF(ISNUMBER(Datos!AC87),AND(Datos!AC87=INT(Datos!AC87),AND(OR(AC$1005="",Datos!AC87&gt;=AC$1005),OR(AC$1006="",Datos!AC87&lt;=AC$1006))),FALSE),OR(ISNUMBER(FIND(";"&amp;UPPER(TRIM(Datos!AC87&amp;""))&amp;"=",AC$1007)),ISNUMBER(FIND(";"&amp;UPPER(TRIM(Datos!AC87&amp;""))&amp;";",AC$1007))),OR(UPPER(TRIM(Datos!AC87&amp;""))="SÍ",UPPER(TRIM(Datos!AC87&amp;""))="SI",UPPER(TRIM(Datos!AC87&amp;""))="NO"),IF(ISNUMBER(Datos!AC87),AND(OR(AC$1005="",Datos!AC87&gt;=AC$1005),OR(AC$1006="",Datos!AC87&lt;=AC$1006)),FALSE),TRUE))))</f>
        <v>0.0</v>
      </c>
      <c r="AD87">
        <f>IF(Datos!AD87="",0,IF(AND(AD$1008&lt;&gt;"",Datos!AD87=AD$1008),0,IF(AD$1004=0,0,1-CHOOSE(AD$1004,IF(ISNUMBER(Datos!AD87),AND(OR(AD$1005="",Datos!AD87&gt;=AD$1005),OR(AD$1006="",Datos!AD87&lt;=AD$1006)),FALSE),IF(ISNUMBER(Datos!AD87),AND(Datos!AD87=INT(Datos!AD87),AND(OR(AD$1005="",Datos!AD87&gt;=AD$1005),OR(AD$1006="",Datos!AD87&lt;=AD$1006))),FALSE),OR(ISNUMBER(FIND(";"&amp;UPPER(TRIM(Datos!AD87&amp;""))&amp;"=",AD$1007)),ISNUMBER(FIND(";"&amp;UPPER(TRIM(Datos!AD87&amp;""))&amp;";",AD$1007))),OR(UPPER(TRIM(Datos!AD87&amp;""))="SÍ",UPPER(TRIM(Datos!AD87&amp;""))="SI",UPPER(TRIM(Datos!AD87&amp;""))="NO"),IF(ISNUMBER(Datos!AD87),AND(OR(AD$1005="",Datos!AD87&gt;=AD$1005),OR(AD$1006="",Datos!AD87&lt;=AD$1006)),FALSE),TRUE))))</f>
        <v>0.0</v>
      </c>
      <c r="AE87">
        <f>IF(Datos!AE87="",0,IF(AND(AE$1008&lt;&gt;"",Datos!AE87=AE$1008),0,IF(AE$1004=0,0,1-CHOOSE(AE$1004,IF(ISNUMBER(Datos!AE87),AND(OR(AE$1005="",Datos!AE87&gt;=AE$1005),OR(AE$1006="",Datos!AE87&lt;=AE$1006)),FALSE),IF(ISNUMBER(Datos!AE87),AND(Datos!AE87=INT(Datos!AE87),AND(OR(AE$1005="",Datos!AE87&gt;=AE$1005),OR(AE$1006="",Datos!AE87&lt;=AE$1006))),FALSE),OR(ISNUMBER(FIND(";"&amp;UPPER(TRIM(Datos!AE87&amp;""))&amp;"=",AE$1007)),ISNUMBER(FIND(";"&amp;UPPER(TRIM(Datos!AE87&amp;""))&amp;";",AE$1007))),OR(UPPER(TRIM(Datos!AE87&amp;""))="SÍ",UPPER(TRIM(Datos!AE87&amp;""))="SI",UPPER(TRIM(Datos!AE87&amp;""))="NO"),IF(ISNUMBER(Datos!AE87),AND(OR(AE$1005="",Datos!AE87&gt;=AE$1005),OR(AE$1006="",Datos!AE87&lt;=AE$1006)),FALSE),TRUE))))</f>
        <v>0.0</v>
      </c>
    </row>
    <row r="88" spans="2:31">
      <c r="B88">
        <f>IF(Datos!B88="",0,IF(AND(B$1008&lt;&gt;"",Datos!B88=B$1008),0,IF(B$1004=0,0,1-CHOOSE(B$1004,IF(ISNUMBER(Datos!B88),AND(OR(B$1005="",Datos!B88&gt;=B$1005),OR(B$1006="",Datos!B88&lt;=B$1006)),FALSE),IF(ISNUMBER(Datos!B88),AND(Datos!B88=INT(Datos!B88),AND(OR(B$1005="",Datos!B88&gt;=B$1005),OR(B$1006="",Datos!B88&lt;=B$1006))),FALSE),OR(ISNUMBER(FIND(";"&amp;UPPER(TRIM(Datos!B88&amp;""))&amp;"=",B$1007)),ISNUMBER(FIND(";"&amp;UPPER(TRIM(Datos!B88&amp;""))&amp;";",B$1007))),OR(UPPER(TRIM(Datos!B88&amp;""))="SÍ",UPPER(TRIM(Datos!B88&amp;""))="SI",UPPER(TRIM(Datos!B88&amp;""))="NO"),IF(ISNUMBER(Datos!B88),AND(OR(B$1005="",Datos!B88&gt;=B$1005),OR(B$1006="",Datos!B88&lt;=B$1006)),FALSE),TRUE))))</f>
        <v>0.0</v>
      </c>
      <c r="C88">
        <f>IF(Datos!C88="",0,IF(AND(C$1008&lt;&gt;"",Datos!C88=C$1008),0,IF(C$1004=0,0,1-CHOOSE(C$1004,IF(ISNUMBER(Datos!C88),AND(OR(C$1005="",Datos!C88&gt;=C$1005),OR(C$1006="",Datos!C88&lt;=C$1006)),FALSE),IF(ISNUMBER(Datos!C88),AND(Datos!C88=INT(Datos!C88),AND(OR(C$1005="",Datos!C88&gt;=C$1005),OR(C$1006="",Datos!C88&lt;=C$1006))),FALSE),OR(ISNUMBER(FIND(";"&amp;UPPER(TRIM(Datos!C88&amp;""))&amp;"=",C$1007)),ISNUMBER(FIND(";"&amp;UPPER(TRIM(Datos!C88&amp;""))&amp;";",C$1007))),OR(UPPER(TRIM(Datos!C88&amp;""))="SÍ",UPPER(TRIM(Datos!C88&amp;""))="SI",UPPER(TRIM(Datos!C88&amp;""))="NO"),IF(ISNUMBER(Datos!C88),AND(OR(C$1005="",Datos!C88&gt;=C$1005),OR(C$1006="",Datos!C88&lt;=C$1006)),FALSE),TRUE))))</f>
        <v>0.0</v>
      </c>
      <c r="D88">
        <f>IF(Datos!D88="",0,IF(AND(D$1008&lt;&gt;"",Datos!D88=D$1008),0,IF(D$1004=0,0,1-CHOOSE(D$1004,IF(ISNUMBER(Datos!D88),AND(OR(D$1005="",Datos!D88&gt;=D$1005),OR(D$1006="",Datos!D88&lt;=D$1006)),FALSE),IF(ISNUMBER(Datos!D88),AND(Datos!D88=INT(Datos!D88),AND(OR(D$1005="",Datos!D88&gt;=D$1005),OR(D$1006="",Datos!D88&lt;=D$1006))),FALSE),OR(ISNUMBER(FIND(";"&amp;UPPER(TRIM(Datos!D88&amp;""))&amp;"=",D$1007)),ISNUMBER(FIND(";"&amp;UPPER(TRIM(Datos!D88&amp;""))&amp;";",D$1007))),OR(UPPER(TRIM(Datos!D88&amp;""))="SÍ",UPPER(TRIM(Datos!D88&amp;""))="SI",UPPER(TRIM(Datos!D88&amp;""))="NO"),IF(ISNUMBER(Datos!D88),AND(OR(D$1005="",Datos!D88&gt;=D$1005),OR(D$1006="",Datos!D88&lt;=D$1006)),FALSE),TRUE))))</f>
        <v>0.0</v>
      </c>
      <c r="E88">
        <f>IF(Datos!E88="",0,IF(AND(E$1008&lt;&gt;"",Datos!E88=E$1008),0,IF(E$1004=0,0,1-CHOOSE(E$1004,IF(ISNUMBER(Datos!E88),AND(OR(E$1005="",Datos!E88&gt;=E$1005),OR(E$1006="",Datos!E88&lt;=E$1006)),FALSE),IF(ISNUMBER(Datos!E88),AND(Datos!E88=INT(Datos!E88),AND(OR(E$1005="",Datos!E88&gt;=E$1005),OR(E$1006="",Datos!E88&lt;=E$1006))),FALSE),OR(ISNUMBER(FIND(";"&amp;UPPER(TRIM(Datos!E88&amp;""))&amp;"=",E$1007)),ISNUMBER(FIND(";"&amp;UPPER(TRIM(Datos!E88&amp;""))&amp;";",E$1007))),OR(UPPER(TRIM(Datos!E88&amp;""))="SÍ",UPPER(TRIM(Datos!E88&amp;""))="SI",UPPER(TRIM(Datos!E88&amp;""))="NO"),IF(ISNUMBER(Datos!E88),AND(OR(E$1005="",Datos!E88&gt;=E$1005),OR(E$1006="",Datos!E88&lt;=E$1006)),FALSE),TRUE))))</f>
        <v>0.0</v>
      </c>
      <c r="F88">
        <f>IF(Datos!F88="",0,IF(AND(F$1008&lt;&gt;"",Datos!F88=F$1008),0,IF(F$1004=0,0,1-CHOOSE(F$1004,IF(ISNUMBER(Datos!F88),AND(OR(F$1005="",Datos!F88&gt;=F$1005),OR(F$1006="",Datos!F88&lt;=F$1006)),FALSE),IF(ISNUMBER(Datos!F88),AND(Datos!F88=INT(Datos!F88),AND(OR(F$1005="",Datos!F88&gt;=F$1005),OR(F$1006="",Datos!F88&lt;=F$1006))),FALSE),OR(ISNUMBER(FIND(";"&amp;UPPER(TRIM(Datos!F88&amp;""))&amp;"=",F$1007)),ISNUMBER(FIND(";"&amp;UPPER(TRIM(Datos!F88&amp;""))&amp;";",F$1007))),OR(UPPER(TRIM(Datos!F88&amp;""))="SÍ",UPPER(TRIM(Datos!F88&amp;""))="SI",UPPER(TRIM(Datos!F88&amp;""))="NO"),IF(ISNUMBER(Datos!F88),AND(OR(F$1005="",Datos!F88&gt;=F$1005),OR(F$1006="",Datos!F88&lt;=F$1006)),FALSE),TRUE))))</f>
        <v>0.0</v>
      </c>
      <c r="G88">
        <f>IF(Datos!G88="",0,IF(AND(G$1008&lt;&gt;"",Datos!G88=G$1008),0,IF(G$1004=0,0,1-CHOOSE(G$1004,IF(ISNUMBER(Datos!G88),AND(OR(G$1005="",Datos!G88&gt;=G$1005),OR(G$1006="",Datos!G88&lt;=G$1006)),FALSE),IF(ISNUMBER(Datos!G88),AND(Datos!G88=INT(Datos!G88),AND(OR(G$1005="",Datos!G88&gt;=G$1005),OR(G$1006="",Datos!G88&lt;=G$1006))),FALSE),OR(ISNUMBER(FIND(";"&amp;UPPER(TRIM(Datos!G88&amp;""))&amp;"=",G$1007)),ISNUMBER(FIND(";"&amp;UPPER(TRIM(Datos!G88&amp;""))&amp;";",G$1007))),OR(UPPER(TRIM(Datos!G88&amp;""))="SÍ",UPPER(TRIM(Datos!G88&amp;""))="SI",UPPER(TRIM(Datos!G88&amp;""))="NO"),IF(ISNUMBER(Datos!G88),AND(OR(G$1005="",Datos!G88&gt;=G$1005),OR(G$1006="",Datos!G88&lt;=G$1006)),FALSE),TRUE))))</f>
        <v>0.0</v>
      </c>
      <c r="H88">
        <f>IF(Datos!H88="",0,IF(AND(H$1008&lt;&gt;"",Datos!H88=H$1008),0,IF(H$1004=0,0,1-CHOOSE(H$1004,IF(ISNUMBER(Datos!H88),AND(OR(H$1005="",Datos!H88&gt;=H$1005),OR(H$1006="",Datos!H88&lt;=H$1006)),FALSE),IF(ISNUMBER(Datos!H88),AND(Datos!H88=INT(Datos!H88),AND(OR(H$1005="",Datos!H88&gt;=H$1005),OR(H$1006="",Datos!H88&lt;=H$1006))),FALSE),OR(ISNUMBER(FIND(";"&amp;UPPER(TRIM(Datos!H88&amp;""))&amp;"=",H$1007)),ISNUMBER(FIND(";"&amp;UPPER(TRIM(Datos!H88&amp;""))&amp;";",H$1007))),OR(UPPER(TRIM(Datos!H88&amp;""))="SÍ",UPPER(TRIM(Datos!H88&amp;""))="SI",UPPER(TRIM(Datos!H88&amp;""))="NO"),IF(ISNUMBER(Datos!H88),AND(OR(H$1005="",Datos!H88&gt;=H$1005),OR(H$1006="",Datos!H88&lt;=H$1006)),FALSE),TRUE))))</f>
        <v>0.0</v>
      </c>
      <c r="I88">
        <f>IF(Datos!I88="",0,IF(AND(I$1008&lt;&gt;"",Datos!I88=I$1008),0,IF(I$1004=0,0,1-CHOOSE(I$1004,IF(ISNUMBER(Datos!I88),AND(OR(I$1005="",Datos!I88&gt;=I$1005),OR(I$1006="",Datos!I88&lt;=I$1006)),FALSE),IF(ISNUMBER(Datos!I88),AND(Datos!I88=INT(Datos!I88),AND(OR(I$1005="",Datos!I88&gt;=I$1005),OR(I$1006="",Datos!I88&lt;=I$1006))),FALSE),OR(ISNUMBER(FIND(";"&amp;UPPER(TRIM(Datos!I88&amp;""))&amp;"=",I$1007)),ISNUMBER(FIND(";"&amp;UPPER(TRIM(Datos!I88&amp;""))&amp;";",I$1007))),OR(UPPER(TRIM(Datos!I88&amp;""))="SÍ",UPPER(TRIM(Datos!I88&amp;""))="SI",UPPER(TRIM(Datos!I88&amp;""))="NO"),IF(ISNUMBER(Datos!I88),AND(OR(I$1005="",Datos!I88&gt;=I$1005),OR(I$1006="",Datos!I88&lt;=I$1006)),FALSE),TRUE))))</f>
        <v>0.0</v>
      </c>
      <c r="J88">
        <f>IF(Datos!J88="",0,IF(AND(J$1008&lt;&gt;"",Datos!J88=J$1008),0,IF(J$1004=0,0,1-CHOOSE(J$1004,IF(ISNUMBER(Datos!J88),AND(OR(J$1005="",Datos!J88&gt;=J$1005),OR(J$1006="",Datos!J88&lt;=J$1006)),FALSE),IF(ISNUMBER(Datos!J88),AND(Datos!J88=INT(Datos!J88),AND(OR(J$1005="",Datos!J88&gt;=J$1005),OR(J$1006="",Datos!J88&lt;=J$1006))),FALSE),OR(ISNUMBER(FIND(";"&amp;UPPER(TRIM(Datos!J88&amp;""))&amp;"=",J$1007)),ISNUMBER(FIND(";"&amp;UPPER(TRIM(Datos!J88&amp;""))&amp;";",J$1007))),OR(UPPER(TRIM(Datos!J88&amp;""))="SÍ",UPPER(TRIM(Datos!J88&amp;""))="SI",UPPER(TRIM(Datos!J88&amp;""))="NO"),IF(ISNUMBER(Datos!J88),AND(OR(J$1005="",Datos!J88&gt;=J$1005),OR(J$1006="",Datos!J88&lt;=J$1006)),FALSE),TRUE))))</f>
        <v>0.0</v>
      </c>
      <c r="K88">
        <f>IF(Datos!K88="",0,IF(AND(K$1008&lt;&gt;"",Datos!K88=K$1008),0,IF(K$1004=0,0,1-CHOOSE(K$1004,IF(ISNUMBER(Datos!K88),AND(OR(K$1005="",Datos!K88&gt;=K$1005),OR(K$1006="",Datos!K88&lt;=K$1006)),FALSE),IF(ISNUMBER(Datos!K88),AND(Datos!K88=INT(Datos!K88),AND(OR(K$1005="",Datos!K88&gt;=K$1005),OR(K$1006="",Datos!K88&lt;=K$1006))),FALSE),OR(ISNUMBER(FIND(";"&amp;UPPER(TRIM(Datos!K88&amp;""))&amp;"=",K$1007)),ISNUMBER(FIND(";"&amp;UPPER(TRIM(Datos!K88&amp;""))&amp;";",K$1007))),OR(UPPER(TRIM(Datos!K88&amp;""))="SÍ",UPPER(TRIM(Datos!K88&amp;""))="SI",UPPER(TRIM(Datos!K88&amp;""))="NO"),IF(ISNUMBER(Datos!K88),AND(OR(K$1005="",Datos!K88&gt;=K$1005),OR(K$1006="",Datos!K88&lt;=K$1006)),FALSE),TRUE))))</f>
        <v>0.0</v>
      </c>
      <c r="L88">
        <f>IF(Datos!L88="",0,IF(AND(L$1008&lt;&gt;"",Datos!L88=L$1008),0,IF(L$1004=0,0,1-CHOOSE(L$1004,IF(ISNUMBER(Datos!L88),AND(OR(L$1005="",Datos!L88&gt;=L$1005),OR(L$1006="",Datos!L88&lt;=L$1006)),FALSE),IF(ISNUMBER(Datos!L88),AND(Datos!L88=INT(Datos!L88),AND(OR(L$1005="",Datos!L88&gt;=L$1005),OR(L$1006="",Datos!L88&lt;=L$1006))),FALSE),OR(ISNUMBER(FIND(";"&amp;UPPER(TRIM(Datos!L88&amp;""))&amp;"=",L$1007)),ISNUMBER(FIND(";"&amp;UPPER(TRIM(Datos!L88&amp;""))&amp;";",L$1007))),OR(UPPER(TRIM(Datos!L88&amp;""))="SÍ",UPPER(TRIM(Datos!L88&amp;""))="SI",UPPER(TRIM(Datos!L88&amp;""))="NO"),IF(ISNUMBER(Datos!L88),AND(OR(L$1005="",Datos!L88&gt;=L$1005),OR(L$1006="",Datos!L88&lt;=L$1006)),FALSE),TRUE))))</f>
        <v>0.0</v>
      </c>
      <c r="M88">
        <f>IF(Datos!M88="",0,IF(AND(M$1008&lt;&gt;"",Datos!M88=M$1008),0,IF(M$1004=0,0,1-CHOOSE(M$1004,IF(ISNUMBER(Datos!M88),AND(OR(M$1005="",Datos!M88&gt;=M$1005),OR(M$1006="",Datos!M88&lt;=M$1006)),FALSE),IF(ISNUMBER(Datos!M88),AND(Datos!M88=INT(Datos!M88),AND(OR(M$1005="",Datos!M88&gt;=M$1005),OR(M$1006="",Datos!M88&lt;=M$1006))),FALSE),OR(ISNUMBER(FIND(";"&amp;UPPER(TRIM(Datos!M88&amp;""))&amp;"=",M$1007)),ISNUMBER(FIND(";"&amp;UPPER(TRIM(Datos!M88&amp;""))&amp;";",M$1007))),OR(UPPER(TRIM(Datos!M88&amp;""))="SÍ",UPPER(TRIM(Datos!M88&amp;""))="SI",UPPER(TRIM(Datos!M88&amp;""))="NO"),IF(ISNUMBER(Datos!M88),AND(OR(M$1005="",Datos!M88&gt;=M$1005),OR(M$1006="",Datos!M88&lt;=M$1006)),FALSE),TRUE))))</f>
        <v>0.0</v>
      </c>
      <c r="N88">
        <f>IF(Datos!N88="",0,IF(AND(N$1008&lt;&gt;"",Datos!N88=N$1008),0,IF(N$1004=0,0,1-CHOOSE(N$1004,IF(ISNUMBER(Datos!N88),AND(OR(N$1005="",Datos!N88&gt;=N$1005),OR(N$1006="",Datos!N88&lt;=N$1006)),FALSE),IF(ISNUMBER(Datos!N88),AND(Datos!N88=INT(Datos!N88),AND(OR(N$1005="",Datos!N88&gt;=N$1005),OR(N$1006="",Datos!N88&lt;=N$1006))),FALSE),OR(ISNUMBER(FIND(";"&amp;UPPER(TRIM(Datos!N88&amp;""))&amp;"=",N$1007)),ISNUMBER(FIND(";"&amp;UPPER(TRIM(Datos!N88&amp;""))&amp;";",N$1007))),OR(UPPER(TRIM(Datos!N88&amp;""))="SÍ",UPPER(TRIM(Datos!N88&amp;""))="SI",UPPER(TRIM(Datos!N88&amp;""))="NO"),IF(ISNUMBER(Datos!N88),AND(OR(N$1005="",Datos!N88&gt;=N$1005),OR(N$1006="",Datos!N88&lt;=N$1006)),FALSE),TRUE))))</f>
        <v>0.0</v>
      </c>
      <c r="O88">
        <f>IF(Datos!O88="",0,IF(AND(O$1008&lt;&gt;"",Datos!O88=O$1008),0,IF(O$1004=0,0,1-CHOOSE(O$1004,IF(ISNUMBER(Datos!O88),AND(OR(O$1005="",Datos!O88&gt;=O$1005),OR(O$1006="",Datos!O88&lt;=O$1006)),FALSE),IF(ISNUMBER(Datos!O88),AND(Datos!O88=INT(Datos!O88),AND(OR(O$1005="",Datos!O88&gt;=O$1005),OR(O$1006="",Datos!O88&lt;=O$1006))),FALSE),OR(ISNUMBER(FIND(";"&amp;UPPER(TRIM(Datos!O88&amp;""))&amp;"=",O$1007)),ISNUMBER(FIND(";"&amp;UPPER(TRIM(Datos!O88&amp;""))&amp;";",O$1007))),OR(UPPER(TRIM(Datos!O88&amp;""))="SÍ",UPPER(TRIM(Datos!O88&amp;""))="SI",UPPER(TRIM(Datos!O88&amp;""))="NO"),IF(ISNUMBER(Datos!O88),AND(OR(O$1005="",Datos!O88&gt;=O$1005),OR(O$1006="",Datos!O88&lt;=O$1006)),FALSE),TRUE))))</f>
        <v>0.0</v>
      </c>
      <c r="P88">
        <f>IF(Datos!P88="",0,IF(AND(P$1008&lt;&gt;"",Datos!P88=P$1008),0,IF(P$1004=0,0,1-CHOOSE(P$1004,IF(ISNUMBER(Datos!P88),AND(OR(P$1005="",Datos!P88&gt;=P$1005),OR(P$1006="",Datos!P88&lt;=P$1006)),FALSE),IF(ISNUMBER(Datos!P88),AND(Datos!P88=INT(Datos!P88),AND(OR(P$1005="",Datos!P88&gt;=P$1005),OR(P$1006="",Datos!P88&lt;=P$1006))),FALSE),OR(ISNUMBER(FIND(";"&amp;UPPER(TRIM(Datos!P88&amp;""))&amp;"=",P$1007)),ISNUMBER(FIND(";"&amp;UPPER(TRIM(Datos!P88&amp;""))&amp;";",P$1007))),OR(UPPER(TRIM(Datos!P88&amp;""))="SÍ",UPPER(TRIM(Datos!P88&amp;""))="SI",UPPER(TRIM(Datos!P88&amp;""))="NO"),IF(ISNUMBER(Datos!P88),AND(OR(P$1005="",Datos!P88&gt;=P$1005),OR(P$1006="",Datos!P88&lt;=P$1006)),FALSE),TRUE))))</f>
        <v>0.0</v>
      </c>
      <c r="Q88">
        <f>IF(Datos!Q88="",0,IF(AND(Q$1008&lt;&gt;"",Datos!Q88=Q$1008),0,IF(Q$1004=0,0,1-CHOOSE(Q$1004,IF(ISNUMBER(Datos!Q88),AND(OR(Q$1005="",Datos!Q88&gt;=Q$1005),OR(Q$1006="",Datos!Q88&lt;=Q$1006)),FALSE),IF(ISNUMBER(Datos!Q88),AND(Datos!Q88=INT(Datos!Q88),AND(OR(Q$1005="",Datos!Q88&gt;=Q$1005),OR(Q$1006="",Datos!Q88&lt;=Q$1006))),FALSE),OR(ISNUMBER(FIND(";"&amp;UPPER(TRIM(Datos!Q88&amp;""))&amp;"=",Q$1007)),ISNUMBER(FIND(";"&amp;UPPER(TRIM(Datos!Q88&amp;""))&amp;";",Q$1007))),OR(UPPER(TRIM(Datos!Q88&amp;""))="SÍ",UPPER(TRIM(Datos!Q88&amp;""))="SI",UPPER(TRIM(Datos!Q88&amp;""))="NO"),IF(ISNUMBER(Datos!Q88),AND(OR(Q$1005="",Datos!Q88&gt;=Q$1005),OR(Q$1006="",Datos!Q88&lt;=Q$1006)),FALSE),TRUE))))</f>
        <v>0.0</v>
      </c>
      <c r="R88">
        <f>IF(Datos!R88="",0,IF(AND(R$1008&lt;&gt;"",Datos!R88=R$1008),0,IF(R$1004=0,0,1-CHOOSE(R$1004,IF(ISNUMBER(Datos!R88),AND(OR(R$1005="",Datos!R88&gt;=R$1005),OR(R$1006="",Datos!R88&lt;=R$1006)),FALSE),IF(ISNUMBER(Datos!R88),AND(Datos!R88=INT(Datos!R88),AND(OR(R$1005="",Datos!R88&gt;=R$1005),OR(R$1006="",Datos!R88&lt;=R$1006))),FALSE),OR(ISNUMBER(FIND(";"&amp;UPPER(TRIM(Datos!R88&amp;""))&amp;"=",R$1007)),ISNUMBER(FIND(";"&amp;UPPER(TRIM(Datos!R88&amp;""))&amp;";",R$1007))),OR(UPPER(TRIM(Datos!R88&amp;""))="SÍ",UPPER(TRIM(Datos!R88&amp;""))="SI",UPPER(TRIM(Datos!R88&amp;""))="NO"),IF(ISNUMBER(Datos!R88),AND(OR(R$1005="",Datos!R88&gt;=R$1005),OR(R$1006="",Datos!R88&lt;=R$1006)),FALSE),TRUE))))</f>
        <v>0.0</v>
      </c>
      <c r="S88">
        <f>IF(Datos!S88="",0,IF(AND(S$1008&lt;&gt;"",Datos!S88=S$1008),0,IF(S$1004=0,0,1-CHOOSE(S$1004,IF(ISNUMBER(Datos!S88),AND(OR(S$1005="",Datos!S88&gt;=S$1005),OR(S$1006="",Datos!S88&lt;=S$1006)),FALSE),IF(ISNUMBER(Datos!S88),AND(Datos!S88=INT(Datos!S88),AND(OR(S$1005="",Datos!S88&gt;=S$1005),OR(S$1006="",Datos!S88&lt;=S$1006))),FALSE),OR(ISNUMBER(FIND(";"&amp;UPPER(TRIM(Datos!S88&amp;""))&amp;"=",S$1007)),ISNUMBER(FIND(";"&amp;UPPER(TRIM(Datos!S88&amp;""))&amp;";",S$1007))),OR(UPPER(TRIM(Datos!S88&amp;""))="SÍ",UPPER(TRIM(Datos!S88&amp;""))="SI",UPPER(TRIM(Datos!S88&amp;""))="NO"),IF(ISNUMBER(Datos!S88),AND(OR(S$1005="",Datos!S88&gt;=S$1005),OR(S$1006="",Datos!S88&lt;=S$1006)),FALSE),TRUE))))</f>
        <v>0.0</v>
      </c>
      <c r="T88">
        <f>IF(Datos!T88="",0,IF(AND(T$1008&lt;&gt;"",Datos!T88=T$1008),0,IF(T$1004=0,0,1-CHOOSE(T$1004,IF(ISNUMBER(Datos!T88),AND(OR(T$1005="",Datos!T88&gt;=T$1005),OR(T$1006="",Datos!T88&lt;=T$1006)),FALSE),IF(ISNUMBER(Datos!T88),AND(Datos!T88=INT(Datos!T88),AND(OR(T$1005="",Datos!T88&gt;=T$1005),OR(T$1006="",Datos!T88&lt;=T$1006))),FALSE),OR(ISNUMBER(FIND(";"&amp;UPPER(TRIM(Datos!T88&amp;""))&amp;"=",T$1007)),ISNUMBER(FIND(";"&amp;UPPER(TRIM(Datos!T88&amp;""))&amp;";",T$1007))),OR(UPPER(TRIM(Datos!T88&amp;""))="SÍ",UPPER(TRIM(Datos!T88&amp;""))="SI",UPPER(TRIM(Datos!T88&amp;""))="NO"),IF(ISNUMBER(Datos!T88),AND(OR(T$1005="",Datos!T88&gt;=T$1005),OR(T$1006="",Datos!T88&lt;=T$1006)),FALSE),TRUE))))</f>
        <v>0.0</v>
      </c>
      <c r="U88">
        <f>IF(Datos!U88="",0,IF(AND(U$1008&lt;&gt;"",Datos!U88=U$1008),0,IF(U$1004=0,0,1-CHOOSE(U$1004,IF(ISNUMBER(Datos!U88),AND(OR(U$1005="",Datos!U88&gt;=U$1005),OR(U$1006="",Datos!U88&lt;=U$1006)),FALSE),IF(ISNUMBER(Datos!U88),AND(Datos!U88=INT(Datos!U88),AND(OR(U$1005="",Datos!U88&gt;=U$1005),OR(U$1006="",Datos!U88&lt;=U$1006))),FALSE),OR(ISNUMBER(FIND(";"&amp;UPPER(TRIM(Datos!U88&amp;""))&amp;"=",U$1007)),ISNUMBER(FIND(";"&amp;UPPER(TRIM(Datos!U88&amp;""))&amp;";",U$1007))),OR(UPPER(TRIM(Datos!U88&amp;""))="SÍ",UPPER(TRIM(Datos!U88&amp;""))="SI",UPPER(TRIM(Datos!U88&amp;""))="NO"),IF(ISNUMBER(Datos!U88),AND(OR(U$1005="",Datos!U88&gt;=U$1005),OR(U$1006="",Datos!U88&lt;=U$1006)),FALSE),TRUE))))</f>
        <v>0.0</v>
      </c>
      <c r="V88">
        <f>IF(Datos!V88="",0,IF(AND(V$1008&lt;&gt;"",Datos!V88=V$1008),0,IF(V$1004=0,0,1-CHOOSE(V$1004,IF(ISNUMBER(Datos!V88),AND(OR(V$1005="",Datos!V88&gt;=V$1005),OR(V$1006="",Datos!V88&lt;=V$1006)),FALSE),IF(ISNUMBER(Datos!V88),AND(Datos!V88=INT(Datos!V88),AND(OR(V$1005="",Datos!V88&gt;=V$1005),OR(V$1006="",Datos!V88&lt;=V$1006))),FALSE),OR(ISNUMBER(FIND(";"&amp;UPPER(TRIM(Datos!V88&amp;""))&amp;"=",V$1007)),ISNUMBER(FIND(";"&amp;UPPER(TRIM(Datos!V88&amp;""))&amp;";",V$1007))),OR(UPPER(TRIM(Datos!V88&amp;""))="SÍ",UPPER(TRIM(Datos!V88&amp;""))="SI",UPPER(TRIM(Datos!V88&amp;""))="NO"),IF(ISNUMBER(Datos!V88),AND(OR(V$1005="",Datos!V88&gt;=V$1005),OR(V$1006="",Datos!V88&lt;=V$1006)),FALSE),TRUE))))</f>
        <v>0.0</v>
      </c>
      <c r="W88">
        <f>IF(Datos!W88="",0,IF(AND(W$1008&lt;&gt;"",Datos!W88=W$1008),0,IF(W$1004=0,0,1-CHOOSE(W$1004,IF(ISNUMBER(Datos!W88),AND(OR(W$1005="",Datos!W88&gt;=W$1005),OR(W$1006="",Datos!W88&lt;=W$1006)),FALSE),IF(ISNUMBER(Datos!W88),AND(Datos!W88=INT(Datos!W88),AND(OR(W$1005="",Datos!W88&gt;=W$1005),OR(W$1006="",Datos!W88&lt;=W$1006))),FALSE),OR(ISNUMBER(FIND(";"&amp;UPPER(TRIM(Datos!W88&amp;""))&amp;"=",W$1007)),ISNUMBER(FIND(";"&amp;UPPER(TRIM(Datos!W88&amp;""))&amp;";",W$1007))),OR(UPPER(TRIM(Datos!W88&amp;""))="SÍ",UPPER(TRIM(Datos!W88&amp;""))="SI",UPPER(TRIM(Datos!W88&amp;""))="NO"),IF(ISNUMBER(Datos!W88),AND(OR(W$1005="",Datos!W88&gt;=W$1005),OR(W$1006="",Datos!W88&lt;=W$1006)),FALSE),TRUE))))</f>
        <v>0.0</v>
      </c>
      <c r="X88">
        <f>IF(Datos!X88="",0,IF(AND(X$1008&lt;&gt;"",Datos!X88=X$1008),0,IF(X$1004=0,0,1-CHOOSE(X$1004,IF(ISNUMBER(Datos!X88),AND(OR(X$1005="",Datos!X88&gt;=X$1005),OR(X$1006="",Datos!X88&lt;=X$1006)),FALSE),IF(ISNUMBER(Datos!X88),AND(Datos!X88=INT(Datos!X88),AND(OR(X$1005="",Datos!X88&gt;=X$1005),OR(X$1006="",Datos!X88&lt;=X$1006))),FALSE),OR(ISNUMBER(FIND(";"&amp;UPPER(TRIM(Datos!X88&amp;""))&amp;"=",X$1007)),ISNUMBER(FIND(";"&amp;UPPER(TRIM(Datos!X88&amp;""))&amp;";",X$1007))),OR(UPPER(TRIM(Datos!X88&amp;""))="SÍ",UPPER(TRIM(Datos!X88&amp;""))="SI",UPPER(TRIM(Datos!X88&amp;""))="NO"),IF(ISNUMBER(Datos!X88),AND(OR(X$1005="",Datos!X88&gt;=X$1005),OR(X$1006="",Datos!X88&lt;=X$1006)),FALSE),TRUE))))</f>
        <v>0.0</v>
      </c>
      <c r="Y88">
        <f>IF(Datos!Y88="",0,IF(AND(Y$1008&lt;&gt;"",Datos!Y88=Y$1008),0,IF(Y$1004=0,0,1-CHOOSE(Y$1004,IF(ISNUMBER(Datos!Y88),AND(OR(Y$1005="",Datos!Y88&gt;=Y$1005),OR(Y$1006="",Datos!Y88&lt;=Y$1006)),FALSE),IF(ISNUMBER(Datos!Y88),AND(Datos!Y88=INT(Datos!Y88),AND(OR(Y$1005="",Datos!Y88&gt;=Y$1005),OR(Y$1006="",Datos!Y88&lt;=Y$1006))),FALSE),OR(ISNUMBER(FIND(";"&amp;UPPER(TRIM(Datos!Y88&amp;""))&amp;"=",Y$1007)),ISNUMBER(FIND(";"&amp;UPPER(TRIM(Datos!Y88&amp;""))&amp;";",Y$1007))),OR(UPPER(TRIM(Datos!Y88&amp;""))="SÍ",UPPER(TRIM(Datos!Y88&amp;""))="SI",UPPER(TRIM(Datos!Y88&amp;""))="NO"),IF(ISNUMBER(Datos!Y88),AND(OR(Y$1005="",Datos!Y88&gt;=Y$1005),OR(Y$1006="",Datos!Y88&lt;=Y$1006)),FALSE),TRUE))))</f>
        <v>0.0</v>
      </c>
      <c r="Z88">
        <f>IF(Datos!Z88="",0,IF(AND(Z$1008&lt;&gt;"",Datos!Z88=Z$1008),0,IF(Z$1004=0,0,1-CHOOSE(Z$1004,IF(ISNUMBER(Datos!Z88),AND(OR(Z$1005="",Datos!Z88&gt;=Z$1005),OR(Z$1006="",Datos!Z88&lt;=Z$1006)),FALSE),IF(ISNUMBER(Datos!Z88),AND(Datos!Z88=INT(Datos!Z88),AND(OR(Z$1005="",Datos!Z88&gt;=Z$1005),OR(Z$1006="",Datos!Z88&lt;=Z$1006))),FALSE),OR(ISNUMBER(FIND(";"&amp;UPPER(TRIM(Datos!Z88&amp;""))&amp;"=",Z$1007)),ISNUMBER(FIND(";"&amp;UPPER(TRIM(Datos!Z88&amp;""))&amp;";",Z$1007))),OR(UPPER(TRIM(Datos!Z88&amp;""))="SÍ",UPPER(TRIM(Datos!Z88&amp;""))="SI",UPPER(TRIM(Datos!Z88&amp;""))="NO"),IF(ISNUMBER(Datos!Z88),AND(OR(Z$1005="",Datos!Z88&gt;=Z$1005),OR(Z$1006="",Datos!Z88&lt;=Z$1006)),FALSE),TRUE))))</f>
        <v>0.0</v>
      </c>
      <c r="AA88">
        <f>IF(Datos!AA88="",0,IF(AND(AA$1008&lt;&gt;"",Datos!AA88=AA$1008),0,IF(AA$1004=0,0,1-CHOOSE(AA$1004,IF(ISNUMBER(Datos!AA88),AND(OR(AA$1005="",Datos!AA88&gt;=AA$1005),OR(AA$1006="",Datos!AA88&lt;=AA$1006)),FALSE),IF(ISNUMBER(Datos!AA88),AND(Datos!AA88=INT(Datos!AA88),AND(OR(AA$1005="",Datos!AA88&gt;=AA$1005),OR(AA$1006="",Datos!AA88&lt;=AA$1006))),FALSE),OR(ISNUMBER(FIND(";"&amp;UPPER(TRIM(Datos!AA88&amp;""))&amp;"=",AA$1007)),ISNUMBER(FIND(";"&amp;UPPER(TRIM(Datos!AA88&amp;""))&amp;";",AA$1007))),OR(UPPER(TRIM(Datos!AA88&amp;""))="SÍ",UPPER(TRIM(Datos!AA88&amp;""))="SI",UPPER(TRIM(Datos!AA88&amp;""))="NO"),IF(ISNUMBER(Datos!AA88),AND(OR(AA$1005="",Datos!AA88&gt;=AA$1005),OR(AA$1006="",Datos!AA88&lt;=AA$1006)),FALSE),TRUE))))</f>
        <v>0.0</v>
      </c>
      <c r="AB88">
        <f>IF(Datos!AB88="",0,IF(AND(AB$1008&lt;&gt;"",Datos!AB88=AB$1008),0,IF(AB$1004=0,0,1-CHOOSE(AB$1004,IF(ISNUMBER(Datos!AB88),AND(OR(AB$1005="",Datos!AB88&gt;=AB$1005),OR(AB$1006="",Datos!AB88&lt;=AB$1006)),FALSE),IF(ISNUMBER(Datos!AB88),AND(Datos!AB88=INT(Datos!AB88),AND(OR(AB$1005="",Datos!AB88&gt;=AB$1005),OR(AB$1006="",Datos!AB88&lt;=AB$1006))),FALSE),OR(ISNUMBER(FIND(";"&amp;UPPER(TRIM(Datos!AB88&amp;""))&amp;"=",AB$1007)),ISNUMBER(FIND(";"&amp;UPPER(TRIM(Datos!AB88&amp;""))&amp;";",AB$1007))),OR(UPPER(TRIM(Datos!AB88&amp;""))="SÍ",UPPER(TRIM(Datos!AB88&amp;""))="SI",UPPER(TRIM(Datos!AB88&amp;""))="NO"),IF(ISNUMBER(Datos!AB88),AND(OR(AB$1005="",Datos!AB88&gt;=AB$1005),OR(AB$1006="",Datos!AB88&lt;=AB$1006)),FALSE),TRUE))))</f>
        <v>0.0</v>
      </c>
      <c r="AC88">
        <f>IF(Datos!AC88="",0,IF(AND(AC$1008&lt;&gt;"",Datos!AC88=AC$1008),0,IF(AC$1004=0,0,1-CHOOSE(AC$1004,IF(ISNUMBER(Datos!AC88),AND(OR(AC$1005="",Datos!AC88&gt;=AC$1005),OR(AC$1006="",Datos!AC88&lt;=AC$1006)),FALSE),IF(ISNUMBER(Datos!AC88),AND(Datos!AC88=INT(Datos!AC88),AND(OR(AC$1005="",Datos!AC88&gt;=AC$1005),OR(AC$1006="",Datos!AC88&lt;=AC$1006))),FALSE),OR(ISNUMBER(FIND(";"&amp;UPPER(TRIM(Datos!AC88&amp;""))&amp;"=",AC$1007)),ISNUMBER(FIND(";"&amp;UPPER(TRIM(Datos!AC88&amp;""))&amp;";",AC$1007))),OR(UPPER(TRIM(Datos!AC88&amp;""))="SÍ",UPPER(TRIM(Datos!AC88&amp;""))="SI",UPPER(TRIM(Datos!AC88&amp;""))="NO"),IF(ISNUMBER(Datos!AC88),AND(OR(AC$1005="",Datos!AC88&gt;=AC$1005),OR(AC$1006="",Datos!AC88&lt;=AC$1006)),FALSE),TRUE))))</f>
        <v>0.0</v>
      </c>
      <c r="AD88">
        <f>IF(Datos!AD88="",0,IF(AND(AD$1008&lt;&gt;"",Datos!AD88=AD$1008),0,IF(AD$1004=0,0,1-CHOOSE(AD$1004,IF(ISNUMBER(Datos!AD88),AND(OR(AD$1005="",Datos!AD88&gt;=AD$1005),OR(AD$1006="",Datos!AD88&lt;=AD$1006)),FALSE),IF(ISNUMBER(Datos!AD88),AND(Datos!AD88=INT(Datos!AD88),AND(OR(AD$1005="",Datos!AD88&gt;=AD$1005),OR(AD$1006="",Datos!AD88&lt;=AD$1006))),FALSE),OR(ISNUMBER(FIND(";"&amp;UPPER(TRIM(Datos!AD88&amp;""))&amp;"=",AD$1007)),ISNUMBER(FIND(";"&amp;UPPER(TRIM(Datos!AD88&amp;""))&amp;";",AD$1007))),OR(UPPER(TRIM(Datos!AD88&amp;""))="SÍ",UPPER(TRIM(Datos!AD88&amp;""))="SI",UPPER(TRIM(Datos!AD88&amp;""))="NO"),IF(ISNUMBER(Datos!AD88),AND(OR(AD$1005="",Datos!AD88&gt;=AD$1005),OR(AD$1006="",Datos!AD88&lt;=AD$1006)),FALSE),TRUE))))</f>
        <v>0.0</v>
      </c>
      <c r="AE88">
        <f>IF(Datos!AE88="",0,IF(AND(AE$1008&lt;&gt;"",Datos!AE88=AE$1008),0,IF(AE$1004=0,0,1-CHOOSE(AE$1004,IF(ISNUMBER(Datos!AE88),AND(OR(AE$1005="",Datos!AE88&gt;=AE$1005),OR(AE$1006="",Datos!AE88&lt;=AE$1006)),FALSE),IF(ISNUMBER(Datos!AE88),AND(Datos!AE88=INT(Datos!AE88),AND(OR(AE$1005="",Datos!AE88&gt;=AE$1005),OR(AE$1006="",Datos!AE88&lt;=AE$1006))),FALSE),OR(ISNUMBER(FIND(";"&amp;UPPER(TRIM(Datos!AE88&amp;""))&amp;"=",AE$1007)),ISNUMBER(FIND(";"&amp;UPPER(TRIM(Datos!AE88&amp;""))&amp;";",AE$1007))),OR(UPPER(TRIM(Datos!AE88&amp;""))="SÍ",UPPER(TRIM(Datos!AE88&amp;""))="SI",UPPER(TRIM(Datos!AE88&amp;""))="NO"),IF(ISNUMBER(Datos!AE88),AND(OR(AE$1005="",Datos!AE88&gt;=AE$1005),OR(AE$1006="",Datos!AE88&lt;=AE$1006)),FALSE),TRUE))))</f>
        <v>0.0</v>
      </c>
    </row>
    <row r="89" spans="2:31">
      <c r="B89">
        <f>IF(Datos!B89="",0,IF(AND(B$1008&lt;&gt;"",Datos!B89=B$1008),0,IF(B$1004=0,0,1-CHOOSE(B$1004,IF(ISNUMBER(Datos!B89),AND(OR(B$1005="",Datos!B89&gt;=B$1005),OR(B$1006="",Datos!B89&lt;=B$1006)),FALSE),IF(ISNUMBER(Datos!B89),AND(Datos!B89=INT(Datos!B89),AND(OR(B$1005="",Datos!B89&gt;=B$1005),OR(B$1006="",Datos!B89&lt;=B$1006))),FALSE),OR(ISNUMBER(FIND(";"&amp;UPPER(TRIM(Datos!B89&amp;""))&amp;"=",B$1007)),ISNUMBER(FIND(";"&amp;UPPER(TRIM(Datos!B89&amp;""))&amp;";",B$1007))),OR(UPPER(TRIM(Datos!B89&amp;""))="SÍ",UPPER(TRIM(Datos!B89&amp;""))="SI",UPPER(TRIM(Datos!B89&amp;""))="NO"),IF(ISNUMBER(Datos!B89),AND(OR(B$1005="",Datos!B89&gt;=B$1005),OR(B$1006="",Datos!B89&lt;=B$1006)),FALSE),TRUE))))</f>
        <v>0.0</v>
      </c>
      <c r="C89">
        <f>IF(Datos!C89="",0,IF(AND(C$1008&lt;&gt;"",Datos!C89=C$1008),0,IF(C$1004=0,0,1-CHOOSE(C$1004,IF(ISNUMBER(Datos!C89),AND(OR(C$1005="",Datos!C89&gt;=C$1005),OR(C$1006="",Datos!C89&lt;=C$1006)),FALSE),IF(ISNUMBER(Datos!C89),AND(Datos!C89=INT(Datos!C89),AND(OR(C$1005="",Datos!C89&gt;=C$1005),OR(C$1006="",Datos!C89&lt;=C$1006))),FALSE),OR(ISNUMBER(FIND(";"&amp;UPPER(TRIM(Datos!C89&amp;""))&amp;"=",C$1007)),ISNUMBER(FIND(";"&amp;UPPER(TRIM(Datos!C89&amp;""))&amp;";",C$1007))),OR(UPPER(TRIM(Datos!C89&amp;""))="SÍ",UPPER(TRIM(Datos!C89&amp;""))="SI",UPPER(TRIM(Datos!C89&amp;""))="NO"),IF(ISNUMBER(Datos!C89),AND(OR(C$1005="",Datos!C89&gt;=C$1005),OR(C$1006="",Datos!C89&lt;=C$1006)),FALSE),TRUE))))</f>
        <v>0.0</v>
      </c>
      <c r="D89">
        <f>IF(Datos!D89="",0,IF(AND(D$1008&lt;&gt;"",Datos!D89=D$1008),0,IF(D$1004=0,0,1-CHOOSE(D$1004,IF(ISNUMBER(Datos!D89),AND(OR(D$1005="",Datos!D89&gt;=D$1005),OR(D$1006="",Datos!D89&lt;=D$1006)),FALSE),IF(ISNUMBER(Datos!D89),AND(Datos!D89=INT(Datos!D89),AND(OR(D$1005="",Datos!D89&gt;=D$1005),OR(D$1006="",Datos!D89&lt;=D$1006))),FALSE),OR(ISNUMBER(FIND(";"&amp;UPPER(TRIM(Datos!D89&amp;""))&amp;"=",D$1007)),ISNUMBER(FIND(";"&amp;UPPER(TRIM(Datos!D89&amp;""))&amp;";",D$1007))),OR(UPPER(TRIM(Datos!D89&amp;""))="SÍ",UPPER(TRIM(Datos!D89&amp;""))="SI",UPPER(TRIM(Datos!D89&amp;""))="NO"),IF(ISNUMBER(Datos!D89),AND(OR(D$1005="",Datos!D89&gt;=D$1005),OR(D$1006="",Datos!D89&lt;=D$1006)),FALSE),TRUE))))</f>
        <v>0.0</v>
      </c>
      <c r="E89">
        <f>IF(Datos!E89="",0,IF(AND(E$1008&lt;&gt;"",Datos!E89=E$1008),0,IF(E$1004=0,0,1-CHOOSE(E$1004,IF(ISNUMBER(Datos!E89),AND(OR(E$1005="",Datos!E89&gt;=E$1005),OR(E$1006="",Datos!E89&lt;=E$1006)),FALSE),IF(ISNUMBER(Datos!E89),AND(Datos!E89=INT(Datos!E89),AND(OR(E$1005="",Datos!E89&gt;=E$1005),OR(E$1006="",Datos!E89&lt;=E$1006))),FALSE),OR(ISNUMBER(FIND(";"&amp;UPPER(TRIM(Datos!E89&amp;""))&amp;"=",E$1007)),ISNUMBER(FIND(";"&amp;UPPER(TRIM(Datos!E89&amp;""))&amp;";",E$1007))),OR(UPPER(TRIM(Datos!E89&amp;""))="SÍ",UPPER(TRIM(Datos!E89&amp;""))="SI",UPPER(TRIM(Datos!E89&amp;""))="NO"),IF(ISNUMBER(Datos!E89),AND(OR(E$1005="",Datos!E89&gt;=E$1005),OR(E$1006="",Datos!E89&lt;=E$1006)),FALSE),TRUE))))</f>
        <v>0.0</v>
      </c>
      <c r="F89">
        <f>IF(Datos!F89="",0,IF(AND(F$1008&lt;&gt;"",Datos!F89=F$1008),0,IF(F$1004=0,0,1-CHOOSE(F$1004,IF(ISNUMBER(Datos!F89),AND(OR(F$1005="",Datos!F89&gt;=F$1005),OR(F$1006="",Datos!F89&lt;=F$1006)),FALSE),IF(ISNUMBER(Datos!F89),AND(Datos!F89=INT(Datos!F89),AND(OR(F$1005="",Datos!F89&gt;=F$1005),OR(F$1006="",Datos!F89&lt;=F$1006))),FALSE),OR(ISNUMBER(FIND(";"&amp;UPPER(TRIM(Datos!F89&amp;""))&amp;"=",F$1007)),ISNUMBER(FIND(";"&amp;UPPER(TRIM(Datos!F89&amp;""))&amp;";",F$1007))),OR(UPPER(TRIM(Datos!F89&amp;""))="SÍ",UPPER(TRIM(Datos!F89&amp;""))="SI",UPPER(TRIM(Datos!F89&amp;""))="NO"),IF(ISNUMBER(Datos!F89),AND(OR(F$1005="",Datos!F89&gt;=F$1005),OR(F$1006="",Datos!F89&lt;=F$1006)),FALSE),TRUE))))</f>
        <v>0.0</v>
      </c>
      <c r="G89">
        <f>IF(Datos!G89="",0,IF(AND(G$1008&lt;&gt;"",Datos!G89=G$1008),0,IF(G$1004=0,0,1-CHOOSE(G$1004,IF(ISNUMBER(Datos!G89),AND(OR(G$1005="",Datos!G89&gt;=G$1005),OR(G$1006="",Datos!G89&lt;=G$1006)),FALSE),IF(ISNUMBER(Datos!G89),AND(Datos!G89=INT(Datos!G89),AND(OR(G$1005="",Datos!G89&gt;=G$1005),OR(G$1006="",Datos!G89&lt;=G$1006))),FALSE),OR(ISNUMBER(FIND(";"&amp;UPPER(TRIM(Datos!G89&amp;""))&amp;"=",G$1007)),ISNUMBER(FIND(";"&amp;UPPER(TRIM(Datos!G89&amp;""))&amp;";",G$1007))),OR(UPPER(TRIM(Datos!G89&amp;""))="SÍ",UPPER(TRIM(Datos!G89&amp;""))="SI",UPPER(TRIM(Datos!G89&amp;""))="NO"),IF(ISNUMBER(Datos!G89),AND(OR(G$1005="",Datos!G89&gt;=G$1005),OR(G$1006="",Datos!G89&lt;=G$1006)),FALSE),TRUE))))</f>
        <v>0.0</v>
      </c>
      <c r="H89">
        <f>IF(Datos!H89="",0,IF(AND(H$1008&lt;&gt;"",Datos!H89=H$1008),0,IF(H$1004=0,0,1-CHOOSE(H$1004,IF(ISNUMBER(Datos!H89),AND(OR(H$1005="",Datos!H89&gt;=H$1005),OR(H$1006="",Datos!H89&lt;=H$1006)),FALSE),IF(ISNUMBER(Datos!H89),AND(Datos!H89=INT(Datos!H89),AND(OR(H$1005="",Datos!H89&gt;=H$1005),OR(H$1006="",Datos!H89&lt;=H$1006))),FALSE),OR(ISNUMBER(FIND(";"&amp;UPPER(TRIM(Datos!H89&amp;""))&amp;"=",H$1007)),ISNUMBER(FIND(";"&amp;UPPER(TRIM(Datos!H89&amp;""))&amp;";",H$1007))),OR(UPPER(TRIM(Datos!H89&amp;""))="SÍ",UPPER(TRIM(Datos!H89&amp;""))="SI",UPPER(TRIM(Datos!H89&amp;""))="NO"),IF(ISNUMBER(Datos!H89),AND(OR(H$1005="",Datos!H89&gt;=H$1005),OR(H$1006="",Datos!H89&lt;=H$1006)),FALSE),TRUE))))</f>
        <v>0.0</v>
      </c>
      <c r="I89">
        <f>IF(Datos!I89="",0,IF(AND(I$1008&lt;&gt;"",Datos!I89=I$1008),0,IF(I$1004=0,0,1-CHOOSE(I$1004,IF(ISNUMBER(Datos!I89),AND(OR(I$1005="",Datos!I89&gt;=I$1005),OR(I$1006="",Datos!I89&lt;=I$1006)),FALSE),IF(ISNUMBER(Datos!I89),AND(Datos!I89=INT(Datos!I89),AND(OR(I$1005="",Datos!I89&gt;=I$1005),OR(I$1006="",Datos!I89&lt;=I$1006))),FALSE),OR(ISNUMBER(FIND(";"&amp;UPPER(TRIM(Datos!I89&amp;""))&amp;"=",I$1007)),ISNUMBER(FIND(";"&amp;UPPER(TRIM(Datos!I89&amp;""))&amp;";",I$1007))),OR(UPPER(TRIM(Datos!I89&amp;""))="SÍ",UPPER(TRIM(Datos!I89&amp;""))="SI",UPPER(TRIM(Datos!I89&amp;""))="NO"),IF(ISNUMBER(Datos!I89),AND(OR(I$1005="",Datos!I89&gt;=I$1005),OR(I$1006="",Datos!I89&lt;=I$1006)),FALSE),TRUE))))</f>
        <v>0.0</v>
      </c>
      <c r="J89">
        <f>IF(Datos!J89="",0,IF(AND(J$1008&lt;&gt;"",Datos!J89=J$1008),0,IF(J$1004=0,0,1-CHOOSE(J$1004,IF(ISNUMBER(Datos!J89),AND(OR(J$1005="",Datos!J89&gt;=J$1005),OR(J$1006="",Datos!J89&lt;=J$1006)),FALSE),IF(ISNUMBER(Datos!J89),AND(Datos!J89=INT(Datos!J89),AND(OR(J$1005="",Datos!J89&gt;=J$1005),OR(J$1006="",Datos!J89&lt;=J$1006))),FALSE),OR(ISNUMBER(FIND(";"&amp;UPPER(TRIM(Datos!J89&amp;""))&amp;"=",J$1007)),ISNUMBER(FIND(";"&amp;UPPER(TRIM(Datos!J89&amp;""))&amp;";",J$1007))),OR(UPPER(TRIM(Datos!J89&amp;""))="SÍ",UPPER(TRIM(Datos!J89&amp;""))="SI",UPPER(TRIM(Datos!J89&amp;""))="NO"),IF(ISNUMBER(Datos!J89),AND(OR(J$1005="",Datos!J89&gt;=J$1005),OR(J$1006="",Datos!J89&lt;=J$1006)),FALSE),TRUE))))</f>
        <v>0.0</v>
      </c>
      <c r="K89">
        <f>IF(Datos!K89="",0,IF(AND(K$1008&lt;&gt;"",Datos!K89=K$1008),0,IF(K$1004=0,0,1-CHOOSE(K$1004,IF(ISNUMBER(Datos!K89),AND(OR(K$1005="",Datos!K89&gt;=K$1005),OR(K$1006="",Datos!K89&lt;=K$1006)),FALSE),IF(ISNUMBER(Datos!K89),AND(Datos!K89=INT(Datos!K89),AND(OR(K$1005="",Datos!K89&gt;=K$1005),OR(K$1006="",Datos!K89&lt;=K$1006))),FALSE),OR(ISNUMBER(FIND(";"&amp;UPPER(TRIM(Datos!K89&amp;""))&amp;"=",K$1007)),ISNUMBER(FIND(";"&amp;UPPER(TRIM(Datos!K89&amp;""))&amp;";",K$1007))),OR(UPPER(TRIM(Datos!K89&amp;""))="SÍ",UPPER(TRIM(Datos!K89&amp;""))="SI",UPPER(TRIM(Datos!K89&amp;""))="NO"),IF(ISNUMBER(Datos!K89),AND(OR(K$1005="",Datos!K89&gt;=K$1005),OR(K$1006="",Datos!K89&lt;=K$1006)),FALSE),TRUE))))</f>
        <v>0.0</v>
      </c>
      <c r="L89">
        <f>IF(Datos!L89="",0,IF(AND(L$1008&lt;&gt;"",Datos!L89=L$1008),0,IF(L$1004=0,0,1-CHOOSE(L$1004,IF(ISNUMBER(Datos!L89),AND(OR(L$1005="",Datos!L89&gt;=L$1005),OR(L$1006="",Datos!L89&lt;=L$1006)),FALSE),IF(ISNUMBER(Datos!L89),AND(Datos!L89=INT(Datos!L89),AND(OR(L$1005="",Datos!L89&gt;=L$1005),OR(L$1006="",Datos!L89&lt;=L$1006))),FALSE),OR(ISNUMBER(FIND(";"&amp;UPPER(TRIM(Datos!L89&amp;""))&amp;"=",L$1007)),ISNUMBER(FIND(";"&amp;UPPER(TRIM(Datos!L89&amp;""))&amp;";",L$1007))),OR(UPPER(TRIM(Datos!L89&amp;""))="SÍ",UPPER(TRIM(Datos!L89&amp;""))="SI",UPPER(TRIM(Datos!L89&amp;""))="NO"),IF(ISNUMBER(Datos!L89),AND(OR(L$1005="",Datos!L89&gt;=L$1005),OR(L$1006="",Datos!L89&lt;=L$1006)),FALSE),TRUE))))</f>
        <v>0.0</v>
      </c>
      <c r="M89">
        <f>IF(Datos!M89="",0,IF(AND(M$1008&lt;&gt;"",Datos!M89=M$1008),0,IF(M$1004=0,0,1-CHOOSE(M$1004,IF(ISNUMBER(Datos!M89),AND(OR(M$1005="",Datos!M89&gt;=M$1005),OR(M$1006="",Datos!M89&lt;=M$1006)),FALSE),IF(ISNUMBER(Datos!M89),AND(Datos!M89=INT(Datos!M89),AND(OR(M$1005="",Datos!M89&gt;=M$1005),OR(M$1006="",Datos!M89&lt;=M$1006))),FALSE),OR(ISNUMBER(FIND(";"&amp;UPPER(TRIM(Datos!M89&amp;""))&amp;"=",M$1007)),ISNUMBER(FIND(";"&amp;UPPER(TRIM(Datos!M89&amp;""))&amp;";",M$1007))),OR(UPPER(TRIM(Datos!M89&amp;""))="SÍ",UPPER(TRIM(Datos!M89&amp;""))="SI",UPPER(TRIM(Datos!M89&amp;""))="NO"),IF(ISNUMBER(Datos!M89),AND(OR(M$1005="",Datos!M89&gt;=M$1005),OR(M$1006="",Datos!M89&lt;=M$1006)),FALSE),TRUE))))</f>
        <v>0.0</v>
      </c>
      <c r="N89">
        <f>IF(Datos!N89="",0,IF(AND(N$1008&lt;&gt;"",Datos!N89=N$1008),0,IF(N$1004=0,0,1-CHOOSE(N$1004,IF(ISNUMBER(Datos!N89),AND(OR(N$1005="",Datos!N89&gt;=N$1005),OR(N$1006="",Datos!N89&lt;=N$1006)),FALSE),IF(ISNUMBER(Datos!N89),AND(Datos!N89=INT(Datos!N89),AND(OR(N$1005="",Datos!N89&gt;=N$1005),OR(N$1006="",Datos!N89&lt;=N$1006))),FALSE),OR(ISNUMBER(FIND(";"&amp;UPPER(TRIM(Datos!N89&amp;""))&amp;"=",N$1007)),ISNUMBER(FIND(";"&amp;UPPER(TRIM(Datos!N89&amp;""))&amp;";",N$1007))),OR(UPPER(TRIM(Datos!N89&amp;""))="SÍ",UPPER(TRIM(Datos!N89&amp;""))="SI",UPPER(TRIM(Datos!N89&amp;""))="NO"),IF(ISNUMBER(Datos!N89),AND(OR(N$1005="",Datos!N89&gt;=N$1005),OR(N$1006="",Datos!N89&lt;=N$1006)),FALSE),TRUE))))</f>
        <v>0.0</v>
      </c>
      <c r="O89">
        <f>IF(Datos!O89="",0,IF(AND(O$1008&lt;&gt;"",Datos!O89=O$1008),0,IF(O$1004=0,0,1-CHOOSE(O$1004,IF(ISNUMBER(Datos!O89),AND(OR(O$1005="",Datos!O89&gt;=O$1005),OR(O$1006="",Datos!O89&lt;=O$1006)),FALSE),IF(ISNUMBER(Datos!O89),AND(Datos!O89=INT(Datos!O89),AND(OR(O$1005="",Datos!O89&gt;=O$1005),OR(O$1006="",Datos!O89&lt;=O$1006))),FALSE),OR(ISNUMBER(FIND(";"&amp;UPPER(TRIM(Datos!O89&amp;""))&amp;"=",O$1007)),ISNUMBER(FIND(";"&amp;UPPER(TRIM(Datos!O89&amp;""))&amp;";",O$1007))),OR(UPPER(TRIM(Datos!O89&amp;""))="SÍ",UPPER(TRIM(Datos!O89&amp;""))="SI",UPPER(TRIM(Datos!O89&amp;""))="NO"),IF(ISNUMBER(Datos!O89),AND(OR(O$1005="",Datos!O89&gt;=O$1005),OR(O$1006="",Datos!O89&lt;=O$1006)),FALSE),TRUE))))</f>
        <v>0.0</v>
      </c>
      <c r="P89">
        <f>IF(Datos!P89="",0,IF(AND(P$1008&lt;&gt;"",Datos!P89=P$1008),0,IF(P$1004=0,0,1-CHOOSE(P$1004,IF(ISNUMBER(Datos!P89),AND(OR(P$1005="",Datos!P89&gt;=P$1005),OR(P$1006="",Datos!P89&lt;=P$1006)),FALSE),IF(ISNUMBER(Datos!P89),AND(Datos!P89=INT(Datos!P89),AND(OR(P$1005="",Datos!P89&gt;=P$1005),OR(P$1006="",Datos!P89&lt;=P$1006))),FALSE),OR(ISNUMBER(FIND(";"&amp;UPPER(TRIM(Datos!P89&amp;""))&amp;"=",P$1007)),ISNUMBER(FIND(";"&amp;UPPER(TRIM(Datos!P89&amp;""))&amp;";",P$1007))),OR(UPPER(TRIM(Datos!P89&amp;""))="SÍ",UPPER(TRIM(Datos!P89&amp;""))="SI",UPPER(TRIM(Datos!P89&amp;""))="NO"),IF(ISNUMBER(Datos!P89),AND(OR(P$1005="",Datos!P89&gt;=P$1005),OR(P$1006="",Datos!P89&lt;=P$1006)),FALSE),TRUE))))</f>
        <v>0.0</v>
      </c>
      <c r="Q89">
        <f>IF(Datos!Q89="",0,IF(AND(Q$1008&lt;&gt;"",Datos!Q89=Q$1008),0,IF(Q$1004=0,0,1-CHOOSE(Q$1004,IF(ISNUMBER(Datos!Q89),AND(OR(Q$1005="",Datos!Q89&gt;=Q$1005),OR(Q$1006="",Datos!Q89&lt;=Q$1006)),FALSE),IF(ISNUMBER(Datos!Q89),AND(Datos!Q89=INT(Datos!Q89),AND(OR(Q$1005="",Datos!Q89&gt;=Q$1005),OR(Q$1006="",Datos!Q89&lt;=Q$1006))),FALSE),OR(ISNUMBER(FIND(";"&amp;UPPER(TRIM(Datos!Q89&amp;""))&amp;"=",Q$1007)),ISNUMBER(FIND(";"&amp;UPPER(TRIM(Datos!Q89&amp;""))&amp;";",Q$1007))),OR(UPPER(TRIM(Datos!Q89&amp;""))="SÍ",UPPER(TRIM(Datos!Q89&amp;""))="SI",UPPER(TRIM(Datos!Q89&amp;""))="NO"),IF(ISNUMBER(Datos!Q89),AND(OR(Q$1005="",Datos!Q89&gt;=Q$1005),OR(Q$1006="",Datos!Q89&lt;=Q$1006)),FALSE),TRUE))))</f>
        <v>0.0</v>
      </c>
      <c r="R89">
        <f>IF(Datos!R89="",0,IF(AND(R$1008&lt;&gt;"",Datos!R89=R$1008),0,IF(R$1004=0,0,1-CHOOSE(R$1004,IF(ISNUMBER(Datos!R89),AND(OR(R$1005="",Datos!R89&gt;=R$1005),OR(R$1006="",Datos!R89&lt;=R$1006)),FALSE),IF(ISNUMBER(Datos!R89),AND(Datos!R89=INT(Datos!R89),AND(OR(R$1005="",Datos!R89&gt;=R$1005),OR(R$1006="",Datos!R89&lt;=R$1006))),FALSE),OR(ISNUMBER(FIND(";"&amp;UPPER(TRIM(Datos!R89&amp;""))&amp;"=",R$1007)),ISNUMBER(FIND(";"&amp;UPPER(TRIM(Datos!R89&amp;""))&amp;";",R$1007))),OR(UPPER(TRIM(Datos!R89&amp;""))="SÍ",UPPER(TRIM(Datos!R89&amp;""))="SI",UPPER(TRIM(Datos!R89&amp;""))="NO"),IF(ISNUMBER(Datos!R89),AND(OR(R$1005="",Datos!R89&gt;=R$1005),OR(R$1006="",Datos!R89&lt;=R$1006)),FALSE),TRUE))))</f>
        <v>0.0</v>
      </c>
      <c r="S89">
        <f>IF(Datos!S89="",0,IF(AND(S$1008&lt;&gt;"",Datos!S89=S$1008),0,IF(S$1004=0,0,1-CHOOSE(S$1004,IF(ISNUMBER(Datos!S89),AND(OR(S$1005="",Datos!S89&gt;=S$1005),OR(S$1006="",Datos!S89&lt;=S$1006)),FALSE),IF(ISNUMBER(Datos!S89),AND(Datos!S89=INT(Datos!S89),AND(OR(S$1005="",Datos!S89&gt;=S$1005),OR(S$1006="",Datos!S89&lt;=S$1006))),FALSE),OR(ISNUMBER(FIND(";"&amp;UPPER(TRIM(Datos!S89&amp;""))&amp;"=",S$1007)),ISNUMBER(FIND(";"&amp;UPPER(TRIM(Datos!S89&amp;""))&amp;";",S$1007))),OR(UPPER(TRIM(Datos!S89&amp;""))="SÍ",UPPER(TRIM(Datos!S89&amp;""))="SI",UPPER(TRIM(Datos!S89&amp;""))="NO"),IF(ISNUMBER(Datos!S89),AND(OR(S$1005="",Datos!S89&gt;=S$1005),OR(S$1006="",Datos!S89&lt;=S$1006)),FALSE),TRUE))))</f>
        <v>0.0</v>
      </c>
      <c r="T89">
        <f>IF(Datos!T89="",0,IF(AND(T$1008&lt;&gt;"",Datos!T89=T$1008),0,IF(T$1004=0,0,1-CHOOSE(T$1004,IF(ISNUMBER(Datos!T89),AND(OR(T$1005="",Datos!T89&gt;=T$1005),OR(T$1006="",Datos!T89&lt;=T$1006)),FALSE),IF(ISNUMBER(Datos!T89),AND(Datos!T89=INT(Datos!T89),AND(OR(T$1005="",Datos!T89&gt;=T$1005),OR(T$1006="",Datos!T89&lt;=T$1006))),FALSE),OR(ISNUMBER(FIND(";"&amp;UPPER(TRIM(Datos!T89&amp;""))&amp;"=",T$1007)),ISNUMBER(FIND(";"&amp;UPPER(TRIM(Datos!T89&amp;""))&amp;";",T$1007))),OR(UPPER(TRIM(Datos!T89&amp;""))="SÍ",UPPER(TRIM(Datos!T89&amp;""))="SI",UPPER(TRIM(Datos!T89&amp;""))="NO"),IF(ISNUMBER(Datos!T89),AND(OR(T$1005="",Datos!T89&gt;=T$1005),OR(T$1006="",Datos!T89&lt;=T$1006)),FALSE),TRUE))))</f>
        <v>0.0</v>
      </c>
      <c r="U89">
        <f>IF(Datos!U89="",0,IF(AND(U$1008&lt;&gt;"",Datos!U89=U$1008),0,IF(U$1004=0,0,1-CHOOSE(U$1004,IF(ISNUMBER(Datos!U89),AND(OR(U$1005="",Datos!U89&gt;=U$1005),OR(U$1006="",Datos!U89&lt;=U$1006)),FALSE),IF(ISNUMBER(Datos!U89),AND(Datos!U89=INT(Datos!U89),AND(OR(U$1005="",Datos!U89&gt;=U$1005),OR(U$1006="",Datos!U89&lt;=U$1006))),FALSE),OR(ISNUMBER(FIND(";"&amp;UPPER(TRIM(Datos!U89&amp;""))&amp;"=",U$1007)),ISNUMBER(FIND(";"&amp;UPPER(TRIM(Datos!U89&amp;""))&amp;";",U$1007))),OR(UPPER(TRIM(Datos!U89&amp;""))="SÍ",UPPER(TRIM(Datos!U89&amp;""))="SI",UPPER(TRIM(Datos!U89&amp;""))="NO"),IF(ISNUMBER(Datos!U89),AND(OR(U$1005="",Datos!U89&gt;=U$1005),OR(U$1006="",Datos!U89&lt;=U$1006)),FALSE),TRUE))))</f>
        <v>0.0</v>
      </c>
      <c r="V89">
        <f>IF(Datos!V89="",0,IF(AND(V$1008&lt;&gt;"",Datos!V89=V$1008),0,IF(V$1004=0,0,1-CHOOSE(V$1004,IF(ISNUMBER(Datos!V89),AND(OR(V$1005="",Datos!V89&gt;=V$1005),OR(V$1006="",Datos!V89&lt;=V$1006)),FALSE),IF(ISNUMBER(Datos!V89),AND(Datos!V89=INT(Datos!V89),AND(OR(V$1005="",Datos!V89&gt;=V$1005),OR(V$1006="",Datos!V89&lt;=V$1006))),FALSE),OR(ISNUMBER(FIND(";"&amp;UPPER(TRIM(Datos!V89&amp;""))&amp;"=",V$1007)),ISNUMBER(FIND(";"&amp;UPPER(TRIM(Datos!V89&amp;""))&amp;";",V$1007))),OR(UPPER(TRIM(Datos!V89&amp;""))="SÍ",UPPER(TRIM(Datos!V89&amp;""))="SI",UPPER(TRIM(Datos!V89&amp;""))="NO"),IF(ISNUMBER(Datos!V89),AND(OR(V$1005="",Datos!V89&gt;=V$1005),OR(V$1006="",Datos!V89&lt;=V$1006)),FALSE),TRUE))))</f>
        <v>0.0</v>
      </c>
      <c r="W89">
        <f>IF(Datos!W89="",0,IF(AND(W$1008&lt;&gt;"",Datos!W89=W$1008),0,IF(W$1004=0,0,1-CHOOSE(W$1004,IF(ISNUMBER(Datos!W89),AND(OR(W$1005="",Datos!W89&gt;=W$1005),OR(W$1006="",Datos!W89&lt;=W$1006)),FALSE),IF(ISNUMBER(Datos!W89),AND(Datos!W89=INT(Datos!W89),AND(OR(W$1005="",Datos!W89&gt;=W$1005),OR(W$1006="",Datos!W89&lt;=W$1006))),FALSE),OR(ISNUMBER(FIND(";"&amp;UPPER(TRIM(Datos!W89&amp;""))&amp;"=",W$1007)),ISNUMBER(FIND(";"&amp;UPPER(TRIM(Datos!W89&amp;""))&amp;";",W$1007))),OR(UPPER(TRIM(Datos!W89&amp;""))="SÍ",UPPER(TRIM(Datos!W89&amp;""))="SI",UPPER(TRIM(Datos!W89&amp;""))="NO"),IF(ISNUMBER(Datos!W89),AND(OR(W$1005="",Datos!W89&gt;=W$1005),OR(W$1006="",Datos!W89&lt;=W$1006)),FALSE),TRUE))))</f>
        <v>0.0</v>
      </c>
      <c r="X89">
        <f>IF(Datos!X89="",0,IF(AND(X$1008&lt;&gt;"",Datos!X89=X$1008),0,IF(X$1004=0,0,1-CHOOSE(X$1004,IF(ISNUMBER(Datos!X89),AND(OR(X$1005="",Datos!X89&gt;=X$1005),OR(X$1006="",Datos!X89&lt;=X$1006)),FALSE),IF(ISNUMBER(Datos!X89),AND(Datos!X89=INT(Datos!X89),AND(OR(X$1005="",Datos!X89&gt;=X$1005),OR(X$1006="",Datos!X89&lt;=X$1006))),FALSE),OR(ISNUMBER(FIND(";"&amp;UPPER(TRIM(Datos!X89&amp;""))&amp;"=",X$1007)),ISNUMBER(FIND(";"&amp;UPPER(TRIM(Datos!X89&amp;""))&amp;";",X$1007))),OR(UPPER(TRIM(Datos!X89&amp;""))="SÍ",UPPER(TRIM(Datos!X89&amp;""))="SI",UPPER(TRIM(Datos!X89&amp;""))="NO"),IF(ISNUMBER(Datos!X89),AND(OR(X$1005="",Datos!X89&gt;=X$1005),OR(X$1006="",Datos!X89&lt;=X$1006)),FALSE),TRUE))))</f>
        <v>0.0</v>
      </c>
      <c r="Y89">
        <f>IF(Datos!Y89="",0,IF(AND(Y$1008&lt;&gt;"",Datos!Y89=Y$1008),0,IF(Y$1004=0,0,1-CHOOSE(Y$1004,IF(ISNUMBER(Datos!Y89),AND(OR(Y$1005="",Datos!Y89&gt;=Y$1005),OR(Y$1006="",Datos!Y89&lt;=Y$1006)),FALSE),IF(ISNUMBER(Datos!Y89),AND(Datos!Y89=INT(Datos!Y89),AND(OR(Y$1005="",Datos!Y89&gt;=Y$1005),OR(Y$1006="",Datos!Y89&lt;=Y$1006))),FALSE),OR(ISNUMBER(FIND(";"&amp;UPPER(TRIM(Datos!Y89&amp;""))&amp;"=",Y$1007)),ISNUMBER(FIND(";"&amp;UPPER(TRIM(Datos!Y89&amp;""))&amp;";",Y$1007))),OR(UPPER(TRIM(Datos!Y89&amp;""))="SÍ",UPPER(TRIM(Datos!Y89&amp;""))="SI",UPPER(TRIM(Datos!Y89&amp;""))="NO"),IF(ISNUMBER(Datos!Y89),AND(OR(Y$1005="",Datos!Y89&gt;=Y$1005),OR(Y$1006="",Datos!Y89&lt;=Y$1006)),FALSE),TRUE))))</f>
        <v>0.0</v>
      </c>
      <c r="Z89">
        <f>IF(Datos!Z89="",0,IF(AND(Z$1008&lt;&gt;"",Datos!Z89=Z$1008),0,IF(Z$1004=0,0,1-CHOOSE(Z$1004,IF(ISNUMBER(Datos!Z89),AND(OR(Z$1005="",Datos!Z89&gt;=Z$1005),OR(Z$1006="",Datos!Z89&lt;=Z$1006)),FALSE),IF(ISNUMBER(Datos!Z89),AND(Datos!Z89=INT(Datos!Z89),AND(OR(Z$1005="",Datos!Z89&gt;=Z$1005),OR(Z$1006="",Datos!Z89&lt;=Z$1006))),FALSE),OR(ISNUMBER(FIND(";"&amp;UPPER(TRIM(Datos!Z89&amp;""))&amp;"=",Z$1007)),ISNUMBER(FIND(";"&amp;UPPER(TRIM(Datos!Z89&amp;""))&amp;";",Z$1007))),OR(UPPER(TRIM(Datos!Z89&amp;""))="SÍ",UPPER(TRIM(Datos!Z89&amp;""))="SI",UPPER(TRIM(Datos!Z89&amp;""))="NO"),IF(ISNUMBER(Datos!Z89),AND(OR(Z$1005="",Datos!Z89&gt;=Z$1005),OR(Z$1006="",Datos!Z89&lt;=Z$1006)),FALSE),TRUE))))</f>
        <v>0.0</v>
      </c>
      <c r="AA89">
        <f>IF(Datos!AA89="",0,IF(AND(AA$1008&lt;&gt;"",Datos!AA89=AA$1008),0,IF(AA$1004=0,0,1-CHOOSE(AA$1004,IF(ISNUMBER(Datos!AA89),AND(OR(AA$1005="",Datos!AA89&gt;=AA$1005),OR(AA$1006="",Datos!AA89&lt;=AA$1006)),FALSE),IF(ISNUMBER(Datos!AA89),AND(Datos!AA89=INT(Datos!AA89),AND(OR(AA$1005="",Datos!AA89&gt;=AA$1005),OR(AA$1006="",Datos!AA89&lt;=AA$1006))),FALSE),OR(ISNUMBER(FIND(";"&amp;UPPER(TRIM(Datos!AA89&amp;""))&amp;"=",AA$1007)),ISNUMBER(FIND(";"&amp;UPPER(TRIM(Datos!AA89&amp;""))&amp;";",AA$1007))),OR(UPPER(TRIM(Datos!AA89&amp;""))="SÍ",UPPER(TRIM(Datos!AA89&amp;""))="SI",UPPER(TRIM(Datos!AA89&amp;""))="NO"),IF(ISNUMBER(Datos!AA89),AND(OR(AA$1005="",Datos!AA89&gt;=AA$1005),OR(AA$1006="",Datos!AA89&lt;=AA$1006)),FALSE),TRUE))))</f>
        <v>0.0</v>
      </c>
      <c r="AB89">
        <f>IF(Datos!AB89="",0,IF(AND(AB$1008&lt;&gt;"",Datos!AB89=AB$1008),0,IF(AB$1004=0,0,1-CHOOSE(AB$1004,IF(ISNUMBER(Datos!AB89),AND(OR(AB$1005="",Datos!AB89&gt;=AB$1005),OR(AB$1006="",Datos!AB89&lt;=AB$1006)),FALSE),IF(ISNUMBER(Datos!AB89),AND(Datos!AB89=INT(Datos!AB89),AND(OR(AB$1005="",Datos!AB89&gt;=AB$1005),OR(AB$1006="",Datos!AB89&lt;=AB$1006))),FALSE),OR(ISNUMBER(FIND(";"&amp;UPPER(TRIM(Datos!AB89&amp;""))&amp;"=",AB$1007)),ISNUMBER(FIND(";"&amp;UPPER(TRIM(Datos!AB89&amp;""))&amp;";",AB$1007))),OR(UPPER(TRIM(Datos!AB89&amp;""))="SÍ",UPPER(TRIM(Datos!AB89&amp;""))="SI",UPPER(TRIM(Datos!AB89&amp;""))="NO"),IF(ISNUMBER(Datos!AB89),AND(OR(AB$1005="",Datos!AB89&gt;=AB$1005),OR(AB$1006="",Datos!AB89&lt;=AB$1006)),FALSE),TRUE))))</f>
        <v>0.0</v>
      </c>
      <c r="AC89">
        <f>IF(Datos!AC89="",0,IF(AND(AC$1008&lt;&gt;"",Datos!AC89=AC$1008),0,IF(AC$1004=0,0,1-CHOOSE(AC$1004,IF(ISNUMBER(Datos!AC89),AND(OR(AC$1005="",Datos!AC89&gt;=AC$1005),OR(AC$1006="",Datos!AC89&lt;=AC$1006)),FALSE),IF(ISNUMBER(Datos!AC89),AND(Datos!AC89=INT(Datos!AC89),AND(OR(AC$1005="",Datos!AC89&gt;=AC$1005),OR(AC$1006="",Datos!AC89&lt;=AC$1006))),FALSE),OR(ISNUMBER(FIND(";"&amp;UPPER(TRIM(Datos!AC89&amp;""))&amp;"=",AC$1007)),ISNUMBER(FIND(";"&amp;UPPER(TRIM(Datos!AC89&amp;""))&amp;";",AC$1007))),OR(UPPER(TRIM(Datos!AC89&amp;""))="SÍ",UPPER(TRIM(Datos!AC89&amp;""))="SI",UPPER(TRIM(Datos!AC89&amp;""))="NO"),IF(ISNUMBER(Datos!AC89),AND(OR(AC$1005="",Datos!AC89&gt;=AC$1005),OR(AC$1006="",Datos!AC89&lt;=AC$1006)),FALSE),TRUE))))</f>
        <v>0.0</v>
      </c>
      <c r="AD89">
        <f>IF(Datos!AD89="",0,IF(AND(AD$1008&lt;&gt;"",Datos!AD89=AD$1008),0,IF(AD$1004=0,0,1-CHOOSE(AD$1004,IF(ISNUMBER(Datos!AD89),AND(OR(AD$1005="",Datos!AD89&gt;=AD$1005),OR(AD$1006="",Datos!AD89&lt;=AD$1006)),FALSE),IF(ISNUMBER(Datos!AD89),AND(Datos!AD89=INT(Datos!AD89),AND(OR(AD$1005="",Datos!AD89&gt;=AD$1005),OR(AD$1006="",Datos!AD89&lt;=AD$1006))),FALSE),OR(ISNUMBER(FIND(";"&amp;UPPER(TRIM(Datos!AD89&amp;""))&amp;"=",AD$1007)),ISNUMBER(FIND(";"&amp;UPPER(TRIM(Datos!AD89&amp;""))&amp;";",AD$1007))),OR(UPPER(TRIM(Datos!AD89&amp;""))="SÍ",UPPER(TRIM(Datos!AD89&amp;""))="SI",UPPER(TRIM(Datos!AD89&amp;""))="NO"),IF(ISNUMBER(Datos!AD89),AND(OR(AD$1005="",Datos!AD89&gt;=AD$1005),OR(AD$1006="",Datos!AD89&lt;=AD$1006)),FALSE),TRUE))))</f>
        <v>0.0</v>
      </c>
      <c r="AE89">
        <f>IF(Datos!AE89="",0,IF(AND(AE$1008&lt;&gt;"",Datos!AE89=AE$1008),0,IF(AE$1004=0,0,1-CHOOSE(AE$1004,IF(ISNUMBER(Datos!AE89),AND(OR(AE$1005="",Datos!AE89&gt;=AE$1005),OR(AE$1006="",Datos!AE89&lt;=AE$1006)),FALSE),IF(ISNUMBER(Datos!AE89),AND(Datos!AE89=INT(Datos!AE89),AND(OR(AE$1005="",Datos!AE89&gt;=AE$1005),OR(AE$1006="",Datos!AE89&lt;=AE$1006))),FALSE),OR(ISNUMBER(FIND(";"&amp;UPPER(TRIM(Datos!AE89&amp;""))&amp;"=",AE$1007)),ISNUMBER(FIND(";"&amp;UPPER(TRIM(Datos!AE89&amp;""))&amp;";",AE$1007))),OR(UPPER(TRIM(Datos!AE89&amp;""))="SÍ",UPPER(TRIM(Datos!AE89&amp;""))="SI",UPPER(TRIM(Datos!AE89&amp;""))="NO"),IF(ISNUMBER(Datos!AE89),AND(OR(AE$1005="",Datos!AE89&gt;=AE$1005),OR(AE$1006="",Datos!AE89&lt;=AE$1006)),FALSE),TRUE))))</f>
        <v>0.0</v>
      </c>
    </row>
    <row r="90" spans="2:31">
      <c r="B90">
        <f>IF(Datos!B90="",0,IF(AND(B$1008&lt;&gt;"",Datos!B90=B$1008),0,IF(B$1004=0,0,1-CHOOSE(B$1004,IF(ISNUMBER(Datos!B90),AND(OR(B$1005="",Datos!B90&gt;=B$1005),OR(B$1006="",Datos!B90&lt;=B$1006)),FALSE),IF(ISNUMBER(Datos!B90),AND(Datos!B90=INT(Datos!B90),AND(OR(B$1005="",Datos!B90&gt;=B$1005),OR(B$1006="",Datos!B90&lt;=B$1006))),FALSE),OR(ISNUMBER(FIND(";"&amp;UPPER(TRIM(Datos!B90&amp;""))&amp;"=",B$1007)),ISNUMBER(FIND(";"&amp;UPPER(TRIM(Datos!B90&amp;""))&amp;";",B$1007))),OR(UPPER(TRIM(Datos!B90&amp;""))="SÍ",UPPER(TRIM(Datos!B90&amp;""))="SI",UPPER(TRIM(Datos!B90&amp;""))="NO"),IF(ISNUMBER(Datos!B90),AND(OR(B$1005="",Datos!B90&gt;=B$1005),OR(B$1006="",Datos!B90&lt;=B$1006)),FALSE),TRUE))))</f>
        <v>0.0</v>
      </c>
      <c r="C90">
        <f>IF(Datos!C90="",0,IF(AND(C$1008&lt;&gt;"",Datos!C90=C$1008),0,IF(C$1004=0,0,1-CHOOSE(C$1004,IF(ISNUMBER(Datos!C90),AND(OR(C$1005="",Datos!C90&gt;=C$1005),OR(C$1006="",Datos!C90&lt;=C$1006)),FALSE),IF(ISNUMBER(Datos!C90),AND(Datos!C90=INT(Datos!C90),AND(OR(C$1005="",Datos!C90&gt;=C$1005),OR(C$1006="",Datos!C90&lt;=C$1006))),FALSE),OR(ISNUMBER(FIND(";"&amp;UPPER(TRIM(Datos!C90&amp;""))&amp;"=",C$1007)),ISNUMBER(FIND(";"&amp;UPPER(TRIM(Datos!C90&amp;""))&amp;";",C$1007))),OR(UPPER(TRIM(Datos!C90&amp;""))="SÍ",UPPER(TRIM(Datos!C90&amp;""))="SI",UPPER(TRIM(Datos!C90&amp;""))="NO"),IF(ISNUMBER(Datos!C90),AND(OR(C$1005="",Datos!C90&gt;=C$1005),OR(C$1006="",Datos!C90&lt;=C$1006)),FALSE),TRUE))))</f>
        <v>0.0</v>
      </c>
      <c r="D90">
        <f>IF(Datos!D90="",0,IF(AND(D$1008&lt;&gt;"",Datos!D90=D$1008),0,IF(D$1004=0,0,1-CHOOSE(D$1004,IF(ISNUMBER(Datos!D90),AND(OR(D$1005="",Datos!D90&gt;=D$1005),OR(D$1006="",Datos!D90&lt;=D$1006)),FALSE),IF(ISNUMBER(Datos!D90),AND(Datos!D90=INT(Datos!D90),AND(OR(D$1005="",Datos!D90&gt;=D$1005),OR(D$1006="",Datos!D90&lt;=D$1006))),FALSE),OR(ISNUMBER(FIND(";"&amp;UPPER(TRIM(Datos!D90&amp;""))&amp;"=",D$1007)),ISNUMBER(FIND(";"&amp;UPPER(TRIM(Datos!D90&amp;""))&amp;";",D$1007))),OR(UPPER(TRIM(Datos!D90&amp;""))="SÍ",UPPER(TRIM(Datos!D90&amp;""))="SI",UPPER(TRIM(Datos!D90&amp;""))="NO"),IF(ISNUMBER(Datos!D90),AND(OR(D$1005="",Datos!D90&gt;=D$1005),OR(D$1006="",Datos!D90&lt;=D$1006)),FALSE),TRUE))))</f>
        <v>0.0</v>
      </c>
      <c r="E90">
        <f>IF(Datos!E90="",0,IF(AND(E$1008&lt;&gt;"",Datos!E90=E$1008),0,IF(E$1004=0,0,1-CHOOSE(E$1004,IF(ISNUMBER(Datos!E90),AND(OR(E$1005="",Datos!E90&gt;=E$1005),OR(E$1006="",Datos!E90&lt;=E$1006)),FALSE),IF(ISNUMBER(Datos!E90),AND(Datos!E90=INT(Datos!E90),AND(OR(E$1005="",Datos!E90&gt;=E$1005),OR(E$1006="",Datos!E90&lt;=E$1006))),FALSE),OR(ISNUMBER(FIND(";"&amp;UPPER(TRIM(Datos!E90&amp;""))&amp;"=",E$1007)),ISNUMBER(FIND(";"&amp;UPPER(TRIM(Datos!E90&amp;""))&amp;";",E$1007))),OR(UPPER(TRIM(Datos!E90&amp;""))="SÍ",UPPER(TRIM(Datos!E90&amp;""))="SI",UPPER(TRIM(Datos!E90&amp;""))="NO"),IF(ISNUMBER(Datos!E90),AND(OR(E$1005="",Datos!E90&gt;=E$1005),OR(E$1006="",Datos!E90&lt;=E$1006)),FALSE),TRUE))))</f>
        <v>0.0</v>
      </c>
      <c r="F90">
        <f>IF(Datos!F90="",0,IF(AND(F$1008&lt;&gt;"",Datos!F90=F$1008),0,IF(F$1004=0,0,1-CHOOSE(F$1004,IF(ISNUMBER(Datos!F90),AND(OR(F$1005="",Datos!F90&gt;=F$1005),OR(F$1006="",Datos!F90&lt;=F$1006)),FALSE),IF(ISNUMBER(Datos!F90),AND(Datos!F90=INT(Datos!F90),AND(OR(F$1005="",Datos!F90&gt;=F$1005),OR(F$1006="",Datos!F90&lt;=F$1006))),FALSE),OR(ISNUMBER(FIND(";"&amp;UPPER(TRIM(Datos!F90&amp;""))&amp;"=",F$1007)),ISNUMBER(FIND(";"&amp;UPPER(TRIM(Datos!F90&amp;""))&amp;";",F$1007))),OR(UPPER(TRIM(Datos!F90&amp;""))="SÍ",UPPER(TRIM(Datos!F90&amp;""))="SI",UPPER(TRIM(Datos!F90&amp;""))="NO"),IF(ISNUMBER(Datos!F90),AND(OR(F$1005="",Datos!F90&gt;=F$1005),OR(F$1006="",Datos!F90&lt;=F$1006)),FALSE),TRUE))))</f>
        <v>0.0</v>
      </c>
      <c r="G90">
        <f>IF(Datos!G90="",0,IF(AND(G$1008&lt;&gt;"",Datos!G90=G$1008),0,IF(G$1004=0,0,1-CHOOSE(G$1004,IF(ISNUMBER(Datos!G90),AND(OR(G$1005="",Datos!G90&gt;=G$1005),OR(G$1006="",Datos!G90&lt;=G$1006)),FALSE),IF(ISNUMBER(Datos!G90),AND(Datos!G90=INT(Datos!G90),AND(OR(G$1005="",Datos!G90&gt;=G$1005),OR(G$1006="",Datos!G90&lt;=G$1006))),FALSE),OR(ISNUMBER(FIND(";"&amp;UPPER(TRIM(Datos!G90&amp;""))&amp;"=",G$1007)),ISNUMBER(FIND(";"&amp;UPPER(TRIM(Datos!G90&amp;""))&amp;";",G$1007))),OR(UPPER(TRIM(Datos!G90&amp;""))="SÍ",UPPER(TRIM(Datos!G90&amp;""))="SI",UPPER(TRIM(Datos!G90&amp;""))="NO"),IF(ISNUMBER(Datos!G90),AND(OR(G$1005="",Datos!G90&gt;=G$1005),OR(G$1006="",Datos!G90&lt;=G$1006)),FALSE),TRUE))))</f>
        <v>0.0</v>
      </c>
      <c r="H90">
        <f>IF(Datos!H90="",0,IF(AND(H$1008&lt;&gt;"",Datos!H90=H$1008),0,IF(H$1004=0,0,1-CHOOSE(H$1004,IF(ISNUMBER(Datos!H90),AND(OR(H$1005="",Datos!H90&gt;=H$1005),OR(H$1006="",Datos!H90&lt;=H$1006)),FALSE),IF(ISNUMBER(Datos!H90),AND(Datos!H90=INT(Datos!H90),AND(OR(H$1005="",Datos!H90&gt;=H$1005),OR(H$1006="",Datos!H90&lt;=H$1006))),FALSE),OR(ISNUMBER(FIND(";"&amp;UPPER(TRIM(Datos!H90&amp;""))&amp;"=",H$1007)),ISNUMBER(FIND(";"&amp;UPPER(TRIM(Datos!H90&amp;""))&amp;";",H$1007))),OR(UPPER(TRIM(Datos!H90&amp;""))="SÍ",UPPER(TRIM(Datos!H90&amp;""))="SI",UPPER(TRIM(Datos!H90&amp;""))="NO"),IF(ISNUMBER(Datos!H90),AND(OR(H$1005="",Datos!H90&gt;=H$1005),OR(H$1006="",Datos!H90&lt;=H$1006)),FALSE),TRUE))))</f>
        <v>0.0</v>
      </c>
      <c r="I90">
        <f>IF(Datos!I90="",0,IF(AND(I$1008&lt;&gt;"",Datos!I90=I$1008),0,IF(I$1004=0,0,1-CHOOSE(I$1004,IF(ISNUMBER(Datos!I90),AND(OR(I$1005="",Datos!I90&gt;=I$1005),OR(I$1006="",Datos!I90&lt;=I$1006)),FALSE),IF(ISNUMBER(Datos!I90),AND(Datos!I90=INT(Datos!I90),AND(OR(I$1005="",Datos!I90&gt;=I$1005),OR(I$1006="",Datos!I90&lt;=I$1006))),FALSE),OR(ISNUMBER(FIND(";"&amp;UPPER(TRIM(Datos!I90&amp;""))&amp;"=",I$1007)),ISNUMBER(FIND(";"&amp;UPPER(TRIM(Datos!I90&amp;""))&amp;";",I$1007))),OR(UPPER(TRIM(Datos!I90&amp;""))="SÍ",UPPER(TRIM(Datos!I90&amp;""))="SI",UPPER(TRIM(Datos!I90&amp;""))="NO"),IF(ISNUMBER(Datos!I90),AND(OR(I$1005="",Datos!I90&gt;=I$1005),OR(I$1006="",Datos!I90&lt;=I$1006)),FALSE),TRUE))))</f>
        <v>0.0</v>
      </c>
      <c r="J90">
        <f>IF(Datos!J90="",0,IF(AND(J$1008&lt;&gt;"",Datos!J90=J$1008),0,IF(J$1004=0,0,1-CHOOSE(J$1004,IF(ISNUMBER(Datos!J90),AND(OR(J$1005="",Datos!J90&gt;=J$1005),OR(J$1006="",Datos!J90&lt;=J$1006)),FALSE),IF(ISNUMBER(Datos!J90),AND(Datos!J90=INT(Datos!J90),AND(OR(J$1005="",Datos!J90&gt;=J$1005),OR(J$1006="",Datos!J90&lt;=J$1006))),FALSE),OR(ISNUMBER(FIND(";"&amp;UPPER(TRIM(Datos!J90&amp;""))&amp;"=",J$1007)),ISNUMBER(FIND(";"&amp;UPPER(TRIM(Datos!J90&amp;""))&amp;";",J$1007))),OR(UPPER(TRIM(Datos!J90&amp;""))="SÍ",UPPER(TRIM(Datos!J90&amp;""))="SI",UPPER(TRIM(Datos!J90&amp;""))="NO"),IF(ISNUMBER(Datos!J90),AND(OR(J$1005="",Datos!J90&gt;=J$1005),OR(J$1006="",Datos!J90&lt;=J$1006)),FALSE),TRUE))))</f>
        <v>0.0</v>
      </c>
      <c r="K90">
        <f>IF(Datos!K90="",0,IF(AND(K$1008&lt;&gt;"",Datos!K90=K$1008),0,IF(K$1004=0,0,1-CHOOSE(K$1004,IF(ISNUMBER(Datos!K90),AND(OR(K$1005="",Datos!K90&gt;=K$1005),OR(K$1006="",Datos!K90&lt;=K$1006)),FALSE),IF(ISNUMBER(Datos!K90),AND(Datos!K90=INT(Datos!K90),AND(OR(K$1005="",Datos!K90&gt;=K$1005),OR(K$1006="",Datos!K90&lt;=K$1006))),FALSE),OR(ISNUMBER(FIND(";"&amp;UPPER(TRIM(Datos!K90&amp;""))&amp;"=",K$1007)),ISNUMBER(FIND(";"&amp;UPPER(TRIM(Datos!K90&amp;""))&amp;";",K$1007))),OR(UPPER(TRIM(Datos!K90&amp;""))="SÍ",UPPER(TRIM(Datos!K90&amp;""))="SI",UPPER(TRIM(Datos!K90&amp;""))="NO"),IF(ISNUMBER(Datos!K90),AND(OR(K$1005="",Datos!K90&gt;=K$1005),OR(K$1006="",Datos!K90&lt;=K$1006)),FALSE),TRUE))))</f>
        <v>0.0</v>
      </c>
      <c r="L90">
        <f>IF(Datos!L90="",0,IF(AND(L$1008&lt;&gt;"",Datos!L90=L$1008),0,IF(L$1004=0,0,1-CHOOSE(L$1004,IF(ISNUMBER(Datos!L90),AND(OR(L$1005="",Datos!L90&gt;=L$1005),OR(L$1006="",Datos!L90&lt;=L$1006)),FALSE),IF(ISNUMBER(Datos!L90),AND(Datos!L90=INT(Datos!L90),AND(OR(L$1005="",Datos!L90&gt;=L$1005),OR(L$1006="",Datos!L90&lt;=L$1006))),FALSE),OR(ISNUMBER(FIND(";"&amp;UPPER(TRIM(Datos!L90&amp;""))&amp;"=",L$1007)),ISNUMBER(FIND(";"&amp;UPPER(TRIM(Datos!L90&amp;""))&amp;";",L$1007))),OR(UPPER(TRIM(Datos!L90&amp;""))="SÍ",UPPER(TRIM(Datos!L90&amp;""))="SI",UPPER(TRIM(Datos!L90&amp;""))="NO"),IF(ISNUMBER(Datos!L90),AND(OR(L$1005="",Datos!L90&gt;=L$1005),OR(L$1006="",Datos!L90&lt;=L$1006)),FALSE),TRUE))))</f>
        <v>0.0</v>
      </c>
      <c r="M90">
        <f>IF(Datos!M90="",0,IF(AND(M$1008&lt;&gt;"",Datos!M90=M$1008),0,IF(M$1004=0,0,1-CHOOSE(M$1004,IF(ISNUMBER(Datos!M90),AND(OR(M$1005="",Datos!M90&gt;=M$1005),OR(M$1006="",Datos!M90&lt;=M$1006)),FALSE),IF(ISNUMBER(Datos!M90),AND(Datos!M90=INT(Datos!M90),AND(OR(M$1005="",Datos!M90&gt;=M$1005),OR(M$1006="",Datos!M90&lt;=M$1006))),FALSE),OR(ISNUMBER(FIND(";"&amp;UPPER(TRIM(Datos!M90&amp;""))&amp;"=",M$1007)),ISNUMBER(FIND(";"&amp;UPPER(TRIM(Datos!M90&amp;""))&amp;";",M$1007))),OR(UPPER(TRIM(Datos!M90&amp;""))="SÍ",UPPER(TRIM(Datos!M90&amp;""))="SI",UPPER(TRIM(Datos!M90&amp;""))="NO"),IF(ISNUMBER(Datos!M90),AND(OR(M$1005="",Datos!M90&gt;=M$1005),OR(M$1006="",Datos!M90&lt;=M$1006)),FALSE),TRUE))))</f>
        <v>0.0</v>
      </c>
      <c r="N90">
        <f>IF(Datos!N90="",0,IF(AND(N$1008&lt;&gt;"",Datos!N90=N$1008),0,IF(N$1004=0,0,1-CHOOSE(N$1004,IF(ISNUMBER(Datos!N90),AND(OR(N$1005="",Datos!N90&gt;=N$1005),OR(N$1006="",Datos!N90&lt;=N$1006)),FALSE),IF(ISNUMBER(Datos!N90),AND(Datos!N90=INT(Datos!N90),AND(OR(N$1005="",Datos!N90&gt;=N$1005),OR(N$1006="",Datos!N90&lt;=N$1006))),FALSE),OR(ISNUMBER(FIND(";"&amp;UPPER(TRIM(Datos!N90&amp;""))&amp;"=",N$1007)),ISNUMBER(FIND(";"&amp;UPPER(TRIM(Datos!N90&amp;""))&amp;";",N$1007))),OR(UPPER(TRIM(Datos!N90&amp;""))="SÍ",UPPER(TRIM(Datos!N90&amp;""))="SI",UPPER(TRIM(Datos!N90&amp;""))="NO"),IF(ISNUMBER(Datos!N90),AND(OR(N$1005="",Datos!N90&gt;=N$1005),OR(N$1006="",Datos!N90&lt;=N$1006)),FALSE),TRUE))))</f>
        <v>0.0</v>
      </c>
      <c r="O90">
        <f>IF(Datos!O90="",0,IF(AND(O$1008&lt;&gt;"",Datos!O90=O$1008),0,IF(O$1004=0,0,1-CHOOSE(O$1004,IF(ISNUMBER(Datos!O90),AND(OR(O$1005="",Datos!O90&gt;=O$1005),OR(O$1006="",Datos!O90&lt;=O$1006)),FALSE),IF(ISNUMBER(Datos!O90),AND(Datos!O90=INT(Datos!O90),AND(OR(O$1005="",Datos!O90&gt;=O$1005),OR(O$1006="",Datos!O90&lt;=O$1006))),FALSE),OR(ISNUMBER(FIND(";"&amp;UPPER(TRIM(Datos!O90&amp;""))&amp;"=",O$1007)),ISNUMBER(FIND(";"&amp;UPPER(TRIM(Datos!O90&amp;""))&amp;";",O$1007))),OR(UPPER(TRIM(Datos!O90&amp;""))="SÍ",UPPER(TRIM(Datos!O90&amp;""))="SI",UPPER(TRIM(Datos!O90&amp;""))="NO"),IF(ISNUMBER(Datos!O90),AND(OR(O$1005="",Datos!O90&gt;=O$1005),OR(O$1006="",Datos!O90&lt;=O$1006)),FALSE),TRUE))))</f>
        <v>0.0</v>
      </c>
      <c r="P90">
        <f>IF(Datos!P90="",0,IF(AND(P$1008&lt;&gt;"",Datos!P90=P$1008),0,IF(P$1004=0,0,1-CHOOSE(P$1004,IF(ISNUMBER(Datos!P90),AND(OR(P$1005="",Datos!P90&gt;=P$1005),OR(P$1006="",Datos!P90&lt;=P$1006)),FALSE),IF(ISNUMBER(Datos!P90),AND(Datos!P90=INT(Datos!P90),AND(OR(P$1005="",Datos!P90&gt;=P$1005),OR(P$1006="",Datos!P90&lt;=P$1006))),FALSE),OR(ISNUMBER(FIND(";"&amp;UPPER(TRIM(Datos!P90&amp;""))&amp;"=",P$1007)),ISNUMBER(FIND(";"&amp;UPPER(TRIM(Datos!P90&amp;""))&amp;";",P$1007))),OR(UPPER(TRIM(Datos!P90&amp;""))="SÍ",UPPER(TRIM(Datos!P90&amp;""))="SI",UPPER(TRIM(Datos!P90&amp;""))="NO"),IF(ISNUMBER(Datos!P90),AND(OR(P$1005="",Datos!P90&gt;=P$1005),OR(P$1006="",Datos!P90&lt;=P$1006)),FALSE),TRUE))))</f>
        <v>0.0</v>
      </c>
      <c r="Q90">
        <f>IF(Datos!Q90="",0,IF(AND(Q$1008&lt;&gt;"",Datos!Q90=Q$1008),0,IF(Q$1004=0,0,1-CHOOSE(Q$1004,IF(ISNUMBER(Datos!Q90),AND(OR(Q$1005="",Datos!Q90&gt;=Q$1005),OR(Q$1006="",Datos!Q90&lt;=Q$1006)),FALSE),IF(ISNUMBER(Datos!Q90),AND(Datos!Q90=INT(Datos!Q90),AND(OR(Q$1005="",Datos!Q90&gt;=Q$1005),OR(Q$1006="",Datos!Q90&lt;=Q$1006))),FALSE),OR(ISNUMBER(FIND(";"&amp;UPPER(TRIM(Datos!Q90&amp;""))&amp;"=",Q$1007)),ISNUMBER(FIND(";"&amp;UPPER(TRIM(Datos!Q90&amp;""))&amp;";",Q$1007))),OR(UPPER(TRIM(Datos!Q90&amp;""))="SÍ",UPPER(TRIM(Datos!Q90&amp;""))="SI",UPPER(TRIM(Datos!Q90&amp;""))="NO"),IF(ISNUMBER(Datos!Q90),AND(OR(Q$1005="",Datos!Q90&gt;=Q$1005),OR(Q$1006="",Datos!Q90&lt;=Q$1006)),FALSE),TRUE))))</f>
        <v>0.0</v>
      </c>
      <c r="R90">
        <f>IF(Datos!R90="",0,IF(AND(R$1008&lt;&gt;"",Datos!R90=R$1008),0,IF(R$1004=0,0,1-CHOOSE(R$1004,IF(ISNUMBER(Datos!R90),AND(OR(R$1005="",Datos!R90&gt;=R$1005),OR(R$1006="",Datos!R90&lt;=R$1006)),FALSE),IF(ISNUMBER(Datos!R90),AND(Datos!R90=INT(Datos!R90),AND(OR(R$1005="",Datos!R90&gt;=R$1005),OR(R$1006="",Datos!R90&lt;=R$1006))),FALSE),OR(ISNUMBER(FIND(";"&amp;UPPER(TRIM(Datos!R90&amp;""))&amp;"=",R$1007)),ISNUMBER(FIND(";"&amp;UPPER(TRIM(Datos!R90&amp;""))&amp;";",R$1007))),OR(UPPER(TRIM(Datos!R90&amp;""))="SÍ",UPPER(TRIM(Datos!R90&amp;""))="SI",UPPER(TRIM(Datos!R90&amp;""))="NO"),IF(ISNUMBER(Datos!R90),AND(OR(R$1005="",Datos!R90&gt;=R$1005),OR(R$1006="",Datos!R90&lt;=R$1006)),FALSE),TRUE))))</f>
        <v>0.0</v>
      </c>
      <c r="S90">
        <f>IF(Datos!S90="",0,IF(AND(S$1008&lt;&gt;"",Datos!S90=S$1008),0,IF(S$1004=0,0,1-CHOOSE(S$1004,IF(ISNUMBER(Datos!S90),AND(OR(S$1005="",Datos!S90&gt;=S$1005),OR(S$1006="",Datos!S90&lt;=S$1006)),FALSE),IF(ISNUMBER(Datos!S90),AND(Datos!S90=INT(Datos!S90),AND(OR(S$1005="",Datos!S90&gt;=S$1005),OR(S$1006="",Datos!S90&lt;=S$1006))),FALSE),OR(ISNUMBER(FIND(";"&amp;UPPER(TRIM(Datos!S90&amp;""))&amp;"=",S$1007)),ISNUMBER(FIND(";"&amp;UPPER(TRIM(Datos!S90&amp;""))&amp;";",S$1007))),OR(UPPER(TRIM(Datos!S90&amp;""))="SÍ",UPPER(TRIM(Datos!S90&amp;""))="SI",UPPER(TRIM(Datos!S90&amp;""))="NO"),IF(ISNUMBER(Datos!S90),AND(OR(S$1005="",Datos!S90&gt;=S$1005),OR(S$1006="",Datos!S90&lt;=S$1006)),FALSE),TRUE))))</f>
        <v>0.0</v>
      </c>
      <c r="T90">
        <f>IF(Datos!T90="",0,IF(AND(T$1008&lt;&gt;"",Datos!T90=T$1008),0,IF(T$1004=0,0,1-CHOOSE(T$1004,IF(ISNUMBER(Datos!T90),AND(OR(T$1005="",Datos!T90&gt;=T$1005),OR(T$1006="",Datos!T90&lt;=T$1006)),FALSE),IF(ISNUMBER(Datos!T90),AND(Datos!T90=INT(Datos!T90),AND(OR(T$1005="",Datos!T90&gt;=T$1005),OR(T$1006="",Datos!T90&lt;=T$1006))),FALSE),OR(ISNUMBER(FIND(";"&amp;UPPER(TRIM(Datos!T90&amp;""))&amp;"=",T$1007)),ISNUMBER(FIND(";"&amp;UPPER(TRIM(Datos!T90&amp;""))&amp;";",T$1007))),OR(UPPER(TRIM(Datos!T90&amp;""))="SÍ",UPPER(TRIM(Datos!T90&amp;""))="SI",UPPER(TRIM(Datos!T90&amp;""))="NO"),IF(ISNUMBER(Datos!T90),AND(OR(T$1005="",Datos!T90&gt;=T$1005),OR(T$1006="",Datos!T90&lt;=T$1006)),FALSE),TRUE))))</f>
        <v>0.0</v>
      </c>
      <c r="U90">
        <f>IF(Datos!U90="",0,IF(AND(U$1008&lt;&gt;"",Datos!U90=U$1008),0,IF(U$1004=0,0,1-CHOOSE(U$1004,IF(ISNUMBER(Datos!U90),AND(OR(U$1005="",Datos!U90&gt;=U$1005),OR(U$1006="",Datos!U90&lt;=U$1006)),FALSE),IF(ISNUMBER(Datos!U90),AND(Datos!U90=INT(Datos!U90),AND(OR(U$1005="",Datos!U90&gt;=U$1005),OR(U$1006="",Datos!U90&lt;=U$1006))),FALSE),OR(ISNUMBER(FIND(";"&amp;UPPER(TRIM(Datos!U90&amp;""))&amp;"=",U$1007)),ISNUMBER(FIND(";"&amp;UPPER(TRIM(Datos!U90&amp;""))&amp;";",U$1007))),OR(UPPER(TRIM(Datos!U90&amp;""))="SÍ",UPPER(TRIM(Datos!U90&amp;""))="SI",UPPER(TRIM(Datos!U90&amp;""))="NO"),IF(ISNUMBER(Datos!U90),AND(OR(U$1005="",Datos!U90&gt;=U$1005),OR(U$1006="",Datos!U90&lt;=U$1006)),FALSE),TRUE))))</f>
        <v>0.0</v>
      </c>
      <c r="V90">
        <f>IF(Datos!V90="",0,IF(AND(V$1008&lt;&gt;"",Datos!V90=V$1008),0,IF(V$1004=0,0,1-CHOOSE(V$1004,IF(ISNUMBER(Datos!V90),AND(OR(V$1005="",Datos!V90&gt;=V$1005),OR(V$1006="",Datos!V90&lt;=V$1006)),FALSE),IF(ISNUMBER(Datos!V90),AND(Datos!V90=INT(Datos!V90),AND(OR(V$1005="",Datos!V90&gt;=V$1005),OR(V$1006="",Datos!V90&lt;=V$1006))),FALSE),OR(ISNUMBER(FIND(";"&amp;UPPER(TRIM(Datos!V90&amp;""))&amp;"=",V$1007)),ISNUMBER(FIND(";"&amp;UPPER(TRIM(Datos!V90&amp;""))&amp;";",V$1007))),OR(UPPER(TRIM(Datos!V90&amp;""))="SÍ",UPPER(TRIM(Datos!V90&amp;""))="SI",UPPER(TRIM(Datos!V90&amp;""))="NO"),IF(ISNUMBER(Datos!V90),AND(OR(V$1005="",Datos!V90&gt;=V$1005),OR(V$1006="",Datos!V90&lt;=V$1006)),FALSE),TRUE))))</f>
        <v>0.0</v>
      </c>
      <c r="W90">
        <f>IF(Datos!W90="",0,IF(AND(W$1008&lt;&gt;"",Datos!W90=W$1008),0,IF(W$1004=0,0,1-CHOOSE(W$1004,IF(ISNUMBER(Datos!W90),AND(OR(W$1005="",Datos!W90&gt;=W$1005),OR(W$1006="",Datos!W90&lt;=W$1006)),FALSE),IF(ISNUMBER(Datos!W90),AND(Datos!W90=INT(Datos!W90),AND(OR(W$1005="",Datos!W90&gt;=W$1005),OR(W$1006="",Datos!W90&lt;=W$1006))),FALSE),OR(ISNUMBER(FIND(";"&amp;UPPER(TRIM(Datos!W90&amp;""))&amp;"=",W$1007)),ISNUMBER(FIND(";"&amp;UPPER(TRIM(Datos!W90&amp;""))&amp;";",W$1007))),OR(UPPER(TRIM(Datos!W90&amp;""))="SÍ",UPPER(TRIM(Datos!W90&amp;""))="SI",UPPER(TRIM(Datos!W90&amp;""))="NO"),IF(ISNUMBER(Datos!W90),AND(OR(W$1005="",Datos!W90&gt;=W$1005),OR(W$1006="",Datos!W90&lt;=W$1006)),FALSE),TRUE))))</f>
        <v>0.0</v>
      </c>
      <c r="X90">
        <f>IF(Datos!X90="",0,IF(AND(X$1008&lt;&gt;"",Datos!X90=X$1008),0,IF(X$1004=0,0,1-CHOOSE(X$1004,IF(ISNUMBER(Datos!X90),AND(OR(X$1005="",Datos!X90&gt;=X$1005),OR(X$1006="",Datos!X90&lt;=X$1006)),FALSE),IF(ISNUMBER(Datos!X90),AND(Datos!X90=INT(Datos!X90),AND(OR(X$1005="",Datos!X90&gt;=X$1005),OR(X$1006="",Datos!X90&lt;=X$1006))),FALSE),OR(ISNUMBER(FIND(";"&amp;UPPER(TRIM(Datos!X90&amp;""))&amp;"=",X$1007)),ISNUMBER(FIND(";"&amp;UPPER(TRIM(Datos!X90&amp;""))&amp;";",X$1007))),OR(UPPER(TRIM(Datos!X90&amp;""))="SÍ",UPPER(TRIM(Datos!X90&amp;""))="SI",UPPER(TRIM(Datos!X90&amp;""))="NO"),IF(ISNUMBER(Datos!X90),AND(OR(X$1005="",Datos!X90&gt;=X$1005),OR(X$1006="",Datos!X90&lt;=X$1006)),FALSE),TRUE))))</f>
        <v>0.0</v>
      </c>
      <c r="Y90">
        <f>IF(Datos!Y90="",0,IF(AND(Y$1008&lt;&gt;"",Datos!Y90=Y$1008),0,IF(Y$1004=0,0,1-CHOOSE(Y$1004,IF(ISNUMBER(Datos!Y90),AND(OR(Y$1005="",Datos!Y90&gt;=Y$1005),OR(Y$1006="",Datos!Y90&lt;=Y$1006)),FALSE),IF(ISNUMBER(Datos!Y90),AND(Datos!Y90=INT(Datos!Y90),AND(OR(Y$1005="",Datos!Y90&gt;=Y$1005),OR(Y$1006="",Datos!Y90&lt;=Y$1006))),FALSE),OR(ISNUMBER(FIND(";"&amp;UPPER(TRIM(Datos!Y90&amp;""))&amp;"=",Y$1007)),ISNUMBER(FIND(";"&amp;UPPER(TRIM(Datos!Y90&amp;""))&amp;";",Y$1007))),OR(UPPER(TRIM(Datos!Y90&amp;""))="SÍ",UPPER(TRIM(Datos!Y90&amp;""))="SI",UPPER(TRIM(Datos!Y90&amp;""))="NO"),IF(ISNUMBER(Datos!Y90),AND(OR(Y$1005="",Datos!Y90&gt;=Y$1005),OR(Y$1006="",Datos!Y90&lt;=Y$1006)),FALSE),TRUE))))</f>
        <v>0.0</v>
      </c>
      <c r="Z90">
        <f>IF(Datos!Z90="",0,IF(AND(Z$1008&lt;&gt;"",Datos!Z90=Z$1008),0,IF(Z$1004=0,0,1-CHOOSE(Z$1004,IF(ISNUMBER(Datos!Z90),AND(OR(Z$1005="",Datos!Z90&gt;=Z$1005),OR(Z$1006="",Datos!Z90&lt;=Z$1006)),FALSE),IF(ISNUMBER(Datos!Z90),AND(Datos!Z90=INT(Datos!Z90),AND(OR(Z$1005="",Datos!Z90&gt;=Z$1005),OR(Z$1006="",Datos!Z90&lt;=Z$1006))),FALSE),OR(ISNUMBER(FIND(";"&amp;UPPER(TRIM(Datos!Z90&amp;""))&amp;"=",Z$1007)),ISNUMBER(FIND(";"&amp;UPPER(TRIM(Datos!Z90&amp;""))&amp;";",Z$1007))),OR(UPPER(TRIM(Datos!Z90&amp;""))="SÍ",UPPER(TRIM(Datos!Z90&amp;""))="SI",UPPER(TRIM(Datos!Z90&amp;""))="NO"),IF(ISNUMBER(Datos!Z90),AND(OR(Z$1005="",Datos!Z90&gt;=Z$1005),OR(Z$1006="",Datos!Z90&lt;=Z$1006)),FALSE),TRUE))))</f>
        <v>0.0</v>
      </c>
      <c r="AA90">
        <f>IF(Datos!AA90="",0,IF(AND(AA$1008&lt;&gt;"",Datos!AA90=AA$1008),0,IF(AA$1004=0,0,1-CHOOSE(AA$1004,IF(ISNUMBER(Datos!AA90),AND(OR(AA$1005="",Datos!AA90&gt;=AA$1005),OR(AA$1006="",Datos!AA90&lt;=AA$1006)),FALSE),IF(ISNUMBER(Datos!AA90),AND(Datos!AA90=INT(Datos!AA90),AND(OR(AA$1005="",Datos!AA90&gt;=AA$1005),OR(AA$1006="",Datos!AA90&lt;=AA$1006))),FALSE),OR(ISNUMBER(FIND(";"&amp;UPPER(TRIM(Datos!AA90&amp;""))&amp;"=",AA$1007)),ISNUMBER(FIND(";"&amp;UPPER(TRIM(Datos!AA90&amp;""))&amp;";",AA$1007))),OR(UPPER(TRIM(Datos!AA90&amp;""))="SÍ",UPPER(TRIM(Datos!AA90&amp;""))="SI",UPPER(TRIM(Datos!AA90&amp;""))="NO"),IF(ISNUMBER(Datos!AA90),AND(OR(AA$1005="",Datos!AA90&gt;=AA$1005),OR(AA$1006="",Datos!AA90&lt;=AA$1006)),FALSE),TRUE))))</f>
        <v>0.0</v>
      </c>
      <c r="AB90">
        <f>IF(Datos!AB90="",0,IF(AND(AB$1008&lt;&gt;"",Datos!AB90=AB$1008),0,IF(AB$1004=0,0,1-CHOOSE(AB$1004,IF(ISNUMBER(Datos!AB90),AND(OR(AB$1005="",Datos!AB90&gt;=AB$1005),OR(AB$1006="",Datos!AB90&lt;=AB$1006)),FALSE),IF(ISNUMBER(Datos!AB90),AND(Datos!AB90=INT(Datos!AB90),AND(OR(AB$1005="",Datos!AB90&gt;=AB$1005),OR(AB$1006="",Datos!AB90&lt;=AB$1006))),FALSE),OR(ISNUMBER(FIND(";"&amp;UPPER(TRIM(Datos!AB90&amp;""))&amp;"=",AB$1007)),ISNUMBER(FIND(";"&amp;UPPER(TRIM(Datos!AB90&amp;""))&amp;";",AB$1007))),OR(UPPER(TRIM(Datos!AB90&amp;""))="SÍ",UPPER(TRIM(Datos!AB90&amp;""))="SI",UPPER(TRIM(Datos!AB90&amp;""))="NO"),IF(ISNUMBER(Datos!AB90),AND(OR(AB$1005="",Datos!AB90&gt;=AB$1005),OR(AB$1006="",Datos!AB90&lt;=AB$1006)),FALSE),TRUE))))</f>
        <v>0.0</v>
      </c>
      <c r="AC90">
        <f>IF(Datos!AC90="",0,IF(AND(AC$1008&lt;&gt;"",Datos!AC90=AC$1008),0,IF(AC$1004=0,0,1-CHOOSE(AC$1004,IF(ISNUMBER(Datos!AC90),AND(OR(AC$1005="",Datos!AC90&gt;=AC$1005),OR(AC$1006="",Datos!AC90&lt;=AC$1006)),FALSE),IF(ISNUMBER(Datos!AC90),AND(Datos!AC90=INT(Datos!AC90),AND(OR(AC$1005="",Datos!AC90&gt;=AC$1005),OR(AC$1006="",Datos!AC90&lt;=AC$1006))),FALSE),OR(ISNUMBER(FIND(";"&amp;UPPER(TRIM(Datos!AC90&amp;""))&amp;"=",AC$1007)),ISNUMBER(FIND(";"&amp;UPPER(TRIM(Datos!AC90&amp;""))&amp;";",AC$1007))),OR(UPPER(TRIM(Datos!AC90&amp;""))="SÍ",UPPER(TRIM(Datos!AC90&amp;""))="SI",UPPER(TRIM(Datos!AC90&amp;""))="NO"),IF(ISNUMBER(Datos!AC90),AND(OR(AC$1005="",Datos!AC90&gt;=AC$1005),OR(AC$1006="",Datos!AC90&lt;=AC$1006)),FALSE),TRUE))))</f>
        <v>0.0</v>
      </c>
      <c r="AD90">
        <f>IF(Datos!AD90="",0,IF(AND(AD$1008&lt;&gt;"",Datos!AD90=AD$1008),0,IF(AD$1004=0,0,1-CHOOSE(AD$1004,IF(ISNUMBER(Datos!AD90),AND(OR(AD$1005="",Datos!AD90&gt;=AD$1005),OR(AD$1006="",Datos!AD90&lt;=AD$1006)),FALSE),IF(ISNUMBER(Datos!AD90),AND(Datos!AD90=INT(Datos!AD90),AND(OR(AD$1005="",Datos!AD90&gt;=AD$1005),OR(AD$1006="",Datos!AD90&lt;=AD$1006))),FALSE),OR(ISNUMBER(FIND(";"&amp;UPPER(TRIM(Datos!AD90&amp;""))&amp;"=",AD$1007)),ISNUMBER(FIND(";"&amp;UPPER(TRIM(Datos!AD90&amp;""))&amp;";",AD$1007))),OR(UPPER(TRIM(Datos!AD90&amp;""))="SÍ",UPPER(TRIM(Datos!AD90&amp;""))="SI",UPPER(TRIM(Datos!AD90&amp;""))="NO"),IF(ISNUMBER(Datos!AD90),AND(OR(AD$1005="",Datos!AD90&gt;=AD$1005),OR(AD$1006="",Datos!AD90&lt;=AD$1006)),FALSE),TRUE))))</f>
        <v>0.0</v>
      </c>
      <c r="AE90">
        <f>IF(Datos!AE90="",0,IF(AND(AE$1008&lt;&gt;"",Datos!AE90=AE$1008),0,IF(AE$1004=0,0,1-CHOOSE(AE$1004,IF(ISNUMBER(Datos!AE90),AND(OR(AE$1005="",Datos!AE90&gt;=AE$1005),OR(AE$1006="",Datos!AE90&lt;=AE$1006)),FALSE),IF(ISNUMBER(Datos!AE90),AND(Datos!AE90=INT(Datos!AE90),AND(OR(AE$1005="",Datos!AE90&gt;=AE$1005),OR(AE$1006="",Datos!AE90&lt;=AE$1006))),FALSE),OR(ISNUMBER(FIND(";"&amp;UPPER(TRIM(Datos!AE90&amp;""))&amp;"=",AE$1007)),ISNUMBER(FIND(";"&amp;UPPER(TRIM(Datos!AE90&amp;""))&amp;";",AE$1007))),OR(UPPER(TRIM(Datos!AE90&amp;""))="SÍ",UPPER(TRIM(Datos!AE90&amp;""))="SI",UPPER(TRIM(Datos!AE90&amp;""))="NO"),IF(ISNUMBER(Datos!AE90),AND(OR(AE$1005="",Datos!AE90&gt;=AE$1005),OR(AE$1006="",Datos!AE90&lt;=AE$1006)),FALSE),TRUE))))</f>
        <v>0.0</v>
      </c>
    </row>
    <row r="91" spans="2:31">
      <c r="B91">
        <f>IF(Datos!B91="",0,IF(AND(B$1008&lt;&gt;"",Datos!B91=B$1008),0,IF(B$1004=0,0,1-CHOOSE(B$1004,IF(ISNUMBER(Datos!B91),AND(OR(B$1005="",Datos!B91&gt;=B$1005),OR(B$1006="",Datos!B91&lt;=B$1006)),FALSE),IF(ISNUMBER(Datos!B91),AND(Datos!B91=INT(Datos!B91),AND(OR(B$1005="",Datos!B91&gt;=B$1005),OR(B$1006="",Datos!B91&lt;=B$1006))),FALSE),OR(ISNUMBER(FIND(";"&amp;UPPER(TRIM(Datos!B91&amp;""))&amp;"=",B$1007)),ISNUMBER(FIND(";"&amp;UPPER(TRIM(Datos!B91&amp;""))&amp;";",B$1007))),OR(UPPER(TRIM(Datos!B91&amp;""))="SÍ",UPPER(TRIM(Datos!B91&amp;""))="SI",UPPER(TRIM(Datos!B91&amp;""))="NO"),IF(ISNUMBER(Datos!B91),AND(OR(B$1005="",Datos!B91&gt;=B$1005),OR(B$1006="",Datos!B91&lt;=B$1006)),FALSE),TRUE))))</f>
        <v>0.0</v>
      </c>
      <c r="C91">
        <f>IF(Datos!C91="",0,IF(AND(C$1008&lt;&gt;"",Datos!C91=C$1008),0,IF(C$1004=0,0,1-CHOOSE(C$1004,IF(ISNUMBER(Datos!C91),AND(OR(C$1005="",Datos!C91&gt;=C$1005),OR(C$1006="",Datos!C91&lt;=C$1006)),FALSE),IF(ISNUMBER(Datos!C91),AND(Datos!C91=INT(Datos!C91),AND(OR(C$1005="",Datos!C91&gt;=C$1005),OR(C$1006="",Datos!C91&lt;=C$1006))),FALSE),OR(ISNUMBER(FIND(";"&amp;UPPER(TRIM(Datos!C91&amp;""))&amp;"=",C$1007)),ISNUMBER(FIND(";"&amp;UPPER(TRIM(Datos!C91&amp;""))&amp;";",C$1007))),OR(UPPER(TRIM(Datos!C91&amp;""))="SÍ",UPPER(TRIM(Datos!C91&amp;""))="SI",UPPER(TRIM(Datos!C91&amp;""))="NO"),IF(ISNUMBER(Datos!C91),AND(OR(C$1005="",Datos!C91&gt;=C$1005),OR(C$1006="",Datos!C91&lt;=C$1006)),FALSE),TRUE))))</f>
        <v>0.0</v>
      </c>
      <c r="D91">
        <f>IF(Datos!D91="",0,IF(AND(D$1008&lt;&gt;"",Datos!D91=D$1008),0,IF(D$1004=0,0,1-CHOOSE(D$1004,IF(ISNUMBER(Datos!D91),AND(OR(D$1005="",Datos!D91&gt;=D$1005),OR(D$1006="",Datos!D91&lt;=D$1006)),FALSE),IF(ISNUMBER(Datos!D91),AND(Datos!D91=INT(Datos!D91),AND(OR(D$1005="",Datos!D91&gt;=D$1005),OR(D$1006="",Datos!D91&lt;=D$1006))),FALSE),OR(ISNUMBER(FIND(";"&amp;UPPER(TRIM(Datos!D91&amp;""))&amp;"=",D$1007)),ISNUMBER(FIND(";"&amp;UPPER(TRIM(Datos!D91&amp;""))&amp;";",D$1007))),OR(UPPER(TRIM(Datos!D91&amp;""))="SÍ",UPPER(TRIM(Datos!D91&amp;""))="SI",UPPER(TRIM(Datos!D91&amp;""))="NO"),IF(ISNUMBER(Datos!D91),AND(OR(D$1005="",Datos!D91&gt;=D$1005),OR(D$1006="",Datos!D91&lt;=D$1006)),FALSE),TRUE))))</f>
        <v>0.0</v>
      </c>
      <c r="E91">
        <f>IF(Datos!E91="",0,IF(AND(E$1008&lt;&gt;"",Datos!E91=E$1008),0,IF(E$1004=0,0,1-CHOOSE(E$1004,IF(ISNUMBER(Datos!E91),AND(OR(E$1005="",Datos!E91&gt;=E$1005),OR(E$1006="",Datos!E91&lt;=E$1006)),FALSE),IF(ISNUMBER(Datos!E91),AND(Datos!E91=INT(Datos!E91),AND(OR(E$1005="",Datos!E91&gt;=E$1005),OR(E$1006="",Datos!E91&lt;=E$1006))),FALSE),OR(ISNUMBER(FIND(";"&amp;UPPER(TRIM(Datos!E91&amp;""))&amp;"=",E$1007)),ISNUMBER(FIND(";"&amp;UPPER(TRIM(Datos!E91&amp;""))&amp;";",E$1007))),OR(UPPER(TRIM(Datos!E91&amp;""))="SÍ",UPPER(TRIM(Datos!E91&amp;""))="SI",UPPER(TRIM(Datos!E91&amp;""))="NO"),IF(ISNUMBER(Datos!E91),AND(OR(E$1005="",Datos!E91&gt;=E$1005),OR(E$1006="",Datos!E91&lt;=E$1006)),FALSE),TRUE))))</f>
        <v>0.0</v>
      </c>
      <c r="F91">
        <f>IF(Datos!F91="",0,IF(AND(F$1008&lt;&gt;"",Datos!F91=F$1008),0,IF(F$1004=0,0,1-CHOOSE(F$1004,IF(ISNUMBER(Datos!F91),AND(OR(F$1005="",Datos!F91&gt;=F$1005),OR(F$1006="",Datos!F91&lt;=F$1006)),FALSE),IF(ISNUMBER(Datos!F91),AND(Datos!F91=INT(Datos!F91),AND(OR(F$1005="",Datos!F91&gt;=F$1005),OR(F$1006="",Datos!F91&lt;=F$1006))),FALSE),OR(ISNUMBER(FIND(";"&amp;UPPER(TRIM(Datos!F91&amp;""))&amp;"=",F$1007)),ISNUMBER(FIND(";"&amp;UPPER(TRIM(Datos!F91&amp;""))&amp;";",F$1007))),OR(UPPER(TRIM(Datos!F91&amp;""))="SÍ",UPPER(TRIM(Datos!F91&amp;""))="SI",UPPER(TRIM(Datos!F91&amp;""))="NO"),IF(ISNUMBER(Datos!F91),AND(OR(F$1005="",Datos!F91&gt;=F$1005),OR(F$1006="",Datos!F91&lt;=F$1006)),FALSE),TRUE))))</f>
        <v>0.0</v>
      </c>
      <c r="G91">
        <f>IF(Datos!G91="",0,IF(AND(G$1008&lt;&gt;"",Datos!G91=G$1008),0,IF(G$1004=0,0,1-CHOOSE(G$1004,IF(ISNUMBER(Datos!G91),AND(OR(G$1005="",Datos!G91&gt;=G$1005),OR(G$1006="",Datos!G91&lt;=G$1006)),FALSE),IF(ISNUMBER(Datos!G91),AND(Datos!G91=INT(Datos!G91),AND(OR(G$1005="",Datos!G91&gt;=G$1005),OR(G$1006="",Datos!G91&lt;=G$1006))),FALSE),OR(ISNUMBER(FIND(";"&amp;UPPER(TRIM(Datos!G91&amp;""))&amp;"=",G$1007)),ISNUMBER(FIND(";"&amp;UPPER(TRIM(Datos!G91&amp;""))&amp;";",G$1007))),OR(UPPER(TRIM(Datos!G91&amp;""))="SÍ",UPPER(TRIM(Datos!G91&amp;""))="SI",UPPER(TRIM(Datos!G91&amp;""))="NO"),IF(ISNUMBER(Datos!G91),AND(OR(G$1005="",Datos!G91&gt;=G$1005),OR(G$1006="",Datos!G91&lt;=G$1006)),FALSE),TRUE))))</f>
        <v>0.0</v>
      </c>
      <c r="H91">
        <f>IF(Datos!H91="",0,IF(AND(H$1008&lt;&gt;"",Datos!H91=H$1008),0,IF(H$1004=0,0,1-CHOOSE(H$1004,IF(ISNUMBER(Datos!H91),AND(OR(H$1005="",Datos!H91&gt;=H$1005),OR(H$1006="",Datos!H91&lt;=H$1006)),FALSE),IF(ISNUMBER(Datos!H91),AND(Datos!H91=INT(Datos!H91),AND(OR(H$1005="",Datos!H91&gt;=H$1005),OR(H$1006="",Datos!H91&lt;=H$1006))),FALSE),OR(ISNUMBER(FIND(";"&amp;UPPER(TRIM(Datos!H91&amp;""))&amp;"=",H$1007)),ISNUMBER(FIND(";"&amp;UPPER(TRIM(Datos!H91&amp;""))&amp;";",H$1007))),OR(UPPER(TRIM(Datos!H91&amp;""))="SÍ",UPPER(TRIM(Datos!H91&amp;""))="SI",UPPER(TRIM(Datos!H91&amp;""))="NO"),IF(ISNUMBER(Datos!H91),AND(OR(H$1005="",Datos!H91&gt;=H$1005),OR(H$1006="",Datos!H91&lt;=H$1006)),FALSE),TRUE))))</f>
        <v>0.0</v>
      </c>
      <c r="I91">
        <f>IF(Datos!I91="",0,IF(AND(I$1008&lt;&gt;"",Datos!I91=I$1008),0,IF(I$1004=0,0,1-CHOOSE(I$1004,IF(ISNUMBER(Datos!I91),AND(OR(I$1005="",Datos!I91&gt;=I$1005),OR(I$1006="",Datos!I91&lt;=I$1006)),FALSE),IF(ISNUMBER(Datos!I91),AND(Datos!I91=INT(Datos!I91),AND(OR(I$1005="",Datos!I91&gt;=I$1005),OR(I$1006="",Datos!I91&lt;=I$1006))),FALSE),OR(ISNUMBER(FIND(";"&amp;UPPER(TRIM(Datos!I91&amp;""))&amp;"=",I$1007)),ISNUMBER(FIND(";"&amp;UPPER(TRIM(Datos!I91&amp;""))&amp;";",I$1007))),OR(UPPER(TRIM(Datos!I91&amp;""))="SÍ",UPPER(TRIM(Datos!I91&amp;""))="SI",UPPER(TRIM(Datos!I91&amp;""))="NO"),IF(ISNUMBER(Datos!I91),AND(OR(I$1005="",Datos!I91&gt;=I$1005),OR(I$1006="",Datos!I91&lt;=I$1006)),FALSE),TRUE))))</f>
        <v>0.0</v>
      </c>
      <c r="J91">
        <f>IF(Datos!J91="",0,IF(AND(J$1008&lt;&gt;"",Datos!J91=J$1008),0,IF(J$1004=0,0,1-CHOOSE(J$1004,IF(ISNUMBER(Datos!J91),AND(OR(J$1005="",Datos!J91&gt;=J$1005),OR(J$1006="",Datos!J91&lt;=J$1006)),FALSE),IF(ISNUMBER(Datos!J91),AND(Datos!J91=INT(Datos!J91),AND(OR(J$1005="",Datos!J91&gt;=J$1005),OR(J$1006="",Datos!J91&lt;=J$1006))),FALSE),OR(ISNUMBER(FIND(";"&amp;UPPER(TRIM(Datos!J91&amp;""))&amp;"=",J$1007)),ISNUMBER(FIND(";"&amp;UPPER(TRIM(Datos!J91&amp;""))&amp;";",J$1007))),OR(UPPER(TRIM(Datos!J91&amp;""))="SÍ",UPPER(TRIM(Datos!J91&amp;""))="SI",UPPER(TRIM(Datos!J91&amp;""))="NO"),IF(ISNUMBER(Datos!J91),AND(OR(J$1005="",Datos!J91&gt;=J$1005),OR(J$1006="",Datos!J91&lt;=J$1006)),FALSE),TRUE))))</f>
        <v>0.0</v>
      </c>
      <c r="K91">
        <f>IF(Datos!K91="",0,IF(AND(K$1008&lt;&gt;"",Datos!K91=K$1008),0,IF(K$1004=0,0,1-CHOOSE(K$1004,IF(ISNUMBER(Datos!K91),AND(OR(K$1005="",Datos!K91&gt;=K$1005),OR(K$1006="",Datos!K91&lt;=K$1006)),FALSE),IF(ISNUMBER(Datos!K91),AND(Datos!K91=INT(Datos!K91),AND(OR(K$1005="",Datos!K91&gt;=K$1005),OR(K$1006="",Datos!K91&lt;=K$1006))),FALSE),OR(ISNUMBER(FIND(";"&amp;UPPER(TRIM(Datos!K91&amp;""))&amp;"=",K$1007)),ISNUMBER(FIND(";"&amp;UPPER(TRIM(Datos!K91&amp;""))&amp;";",K$1007))),OR(UPPER(TRIM(Datos!K91&amp;""))="SÍ",UPPER(TRIM(Datos!K91&amp;""))="SI",UPPER(TRIM(Datos!K91&amp;""))="NO"),IF(ISNUMBER(Datos!K91),AND(OR(K$1005="",Datos!K91&gt;=K$1005),OR(K$1006="",Datos!K91&lt;=K$1006)),FALSE),TRUE))))</f>
        <v>0.0</v>
      </c>
      <c r="L91">
        <f>IF(Datos!L91="",0,IF(AND(L$1008&lt;&gt;"",Datos!L91=L$1008),0,IF(L$1004=0,0,1-CHOOSE(L$1004,IF(ISNUMBER(Datos!L91),AND(OR(L$1005="",Datos!L91&gt;=L$1005),OR(L$1006="",Datos!L91&lt;=L$1006)),FALSE),IF(ISNUMBER(Datos!L91),AND(Datos!L91=INT(Datos!L91),AND(OR(L$1005="",Datos!L91&gt;=L$1005),OR(L$1006="",Datos!L91&lt;=L$1006))),FALSE),OR(ISNUMBER(FIND(";"&amp;UPPER(TRIM(Datos!L91&amp;""))&amp;"=",L$1007)),ISNUMBER(FIND(";"&amp;UPPER(TRIM(Datos!L91&amp;""))&amp;";",L$1007))),OR(UPPER(TRIM(Datos!L91&amp;""))="SÍ",UPPER(TRIM(Datos!L91&amp;""))="SI",UPPER(TRIM(Datos!L91&amp;""))="NO"),IF(ISNUMBER(Datos!L91),AND(OR(L$1005="",Datos!L91&gt;=L$1005),OR(L$1006="",Datos!L91&lt;=L$1006)),FALSE),TRUE))))</f>
        <v>0.0</v>
      </c>
      <c r="M91">
        <f>IF(Datos!M91="",0,IF(AND(M$1008&lt;&gt;"",Datos!M91=M$1008),0,IF(M$1004=0,0,1-CHOOSE(M$1004,IF(ISNUMBER(Datos!M91),AND(OR(M$1005="",Datos!M91&gt;=M$1005),OR(M$1006="",Datos!M91&lt;=M$1006)),FALSE),IF(ISNUMBER(Datos!M91),AND(Datos!M91=INT(Datos!M91),AND(OR(M$1005="",Datos!M91&gt;=M$1005),OR(M$1006="",Datos!M91&lt;=M$1006))),FALSE),OR(ISNUMBER(FIND(";"&amp;UPPER(TRIM(Datos!M91&amp;""))&amp;"=",M$1007)),ISNUMBER(FIND(";"&amp;UPPER(TRIM(Datos!M91&amp;""))&amp;";",M$1007))),OR(UPPER(TRIM(Datos!M91&amp;""))="SÍ",UPPER(TRIM(Datos!M91&amp;""))="SI",UPPER(TRIM(Datos!M91&amp;""))="NO"),IF(ISNUMBER(Datos!M91),AND(OR(M$1005="",Datos!M91&gt;=M$1005),OR(M$1006="",Datos!M91&lt;=M$1006)),FALSE),TRUE))))</f>
        <v>0.0</v>
      </c>
      <c r="N91">
        <f>IF(Datos!N91="",0,IF(AND(N$1008&lt;&gt;"",Datos!N91=N$1008),0,IF(N$1004=0,0,1-CHOOSE(N$1004,IF(ISNUMBER(Datos!N91),AND(OR(N$1005="",Datos!N91&gt;=N$1005),OR(N$1006="",Datos!N91&lt;=N$1006)),FALSE),IF(ISNUMBER(Datos!N91),AND(Datos!N91=INT(Datos!N91),AND(OR(N$1005="",Datos!N91&gt;=N$1005),OR(N$1006="",Datos!N91&lt;=N$1006))),FALSE),OR(ISNUMBER(FIND(";"&amp;UPPER(TRIM(Datos!N91&amp;""))&amp;"=",N$1007)),ISNUMBER(FIND(";"&amp;UPPER(TRIM(Datos!N91&amp;""))&amp;";",N$1007))),OR(UPPER(TRIM(Datos!N91&amp;""))="SÍ",UPPER(TRIM(Datos!N91&amp;""))="SI",UPPER(TRIM(Datos!N91&amp;""))="NO"),IF(ISNUMBER(Datos!N91),AND(OR(N$1005="",Datos!N91&gt;=N$1005),OR(N$1006="",Datos!N91&lt;=N$1006)),FALSE),TRUE))))</f>
        <v>0.0</v>
      </c>
      <c r="O91">
        <f>IF(Datos!O91="",0,IF(AND(O$1008&lt;&gt;"",Datos!O91=O$1008),0,IF(O$1004=0,0,1-CHOOSE(O$1004,IF(ISNUMBER(Datos!O91),AND(OR(O$1005="",Datos!O91&gt;=O$1005),OR(O$1006="",Datos!O91&lt;=O$1006)),FALSE),IF(ISNUMBER(Datos!O91),AND(Datos!O91=INT(Datos!O91),AND(OR(O$1005="",Datos!O91&gt;=O$1005),OR(O$1006="",Datos!O91&lt;=O$1006))),FALSE),OR(ISNUMBER(FIND(";"&amp;UPPER(TRIM(Datos!O91&amp;""))&amp;"=",O$1007)),ISNUMBER(FIND(";"&amp;UPPER(TRIM(Datos!O91&amp;""))&amp;";",O$1007))),OR(UPPER(TRIM(Datos!O91&amp;""))="SÍ",UPPER(TRIM(Datos!O91&amp;""))="SI",UPPER(TRIM(Datos!O91&amp;""))="NO"),IF(ISNUMBER(Datos!O91),AND(OR(O$1005="",Datos!O91&gt;=O$1005),OR(O$1006="",Datos!O91&lt;=O$1006)),FALSE),TRUE))))</f>
        <v>0.0</v>
      </c>
      <c r="P91">
        <f>IF(Datos!P91="",0,IF(AND(P$1008&lt;&gt;"",Datos!P91=P$1008),0,IF(P$1004=0,0,1-CHOOSE(P$1004,IF(ISNUMBER(Datos!P91),AND(OR(P$1005="",Datos!P91&gt;=P$1005),OR(P$1006="",Datos!P91&lt;=P$1006)),FALSE),IF(ISNUMBER(Datos!P91),AND(Datos!P91=INT(Datos!P91),AND(OR(P$1005="",Datos!P91&gt;=P$1005),OR(P$1006="",Datos!P91&lt;=P$1006))),FALSE),OR(ISNUMBER(FIND(";"&amp;UPPER(TRIM(Datos!P91&amp;""))&amp;"=",P$1007)),ISNUMBER(FIND(";"&amp;UPPER(TRIM(Datos!P91&amp;""))&amp;";",P$1007))),OR(UPPER(TRIM(Datos!P91&amp;""))="SÍ",UPPER(TRIM(Datos!P91&amp;""))="SI",UPPER(TRIM(Datos!P91&amp;""))="NO"),IF(ISNUMBER(Datos!P91),AND(OR(P$1005="",Datos!P91&gt;=P$1005),OR(P$1006="",Datos!P91&lt;=P$1006)),FALSE),TRUE))))</f>
        <v>0.0</v>
      </c>
      <c r="Q91">
        <f>IF(Datos!Q91="",0,IF(AND(Q$1008&lt;&gt;"",Datos!Q91=Q$1008),0,IF(Q$1004=0,0,1-CHOOSE(Q$1004,IF(ISNUMBER(Datos!Q91),AND(OR(Q$1005="",Datos!Q91&gt;=Q$1005),OR(Q$1006="",Datos!Q91&lt;=Q$1006)),FALSE),IF(ISNUMBER(Datos!Q91),AND(Datos!Q91=INT(Datos!Q91),AND(OR(Q$1005="",Datos!Q91&gt;=Q$1005),OR(Q$1006="",Datos!Q91&lt;=Q$1006))),FALSE),OR(ISNUMBER(FIND(";"&amp;UPPER(TRIM(Datos!Q91&amp;""))&amp;"=",Q$1007)),ISNUMBER(FIND(";"&amp;UPPER(TRIM(Datos!Q91&amp;""))&amp;";",Q$1007))),OR(UPPER(TRIM(Datos!Q91&amp;""))="SÍ",UPPER(TRIM(Datos!Q91&amp;""))="SI",UPPER(TRIM(Datos!Q91&amp;""))="NO"),IF(ISNUMBER(Datos!Q91),AND(OR(Q$1005="",Datos!Q91&gt;=Q$1005),OR(Q$1006="",Datos!Q91&lt;=Q$1006)),FALSE),TRUE))))</f>
        <v>0.0</v>
      </c>
      <c r="R91">
        <f>IF(Datos!R91="",0,IF(AND(R$1008&lt;&gt;"",Datos!R91=R$1008),0,IF(R$1004=0,0,1-CHOOSE(R$1004,IF(ISNUMBER(Datos!R91),AND(OR(R$1005="",Datos!R91&gt;=R$1005),OR(R$1006="",Datos!R91&lt;=R$1006)),FALSE),IF(ISNUMBER(Datos!R91),AND(Datos!R91=INT(Datos!R91),AND(OR(R$1005="",Datos!R91&gt;=R$1005),OR(R$1006="",Datos!R91&lt;=R$1006))),FALSE),OR(ISNUMBER(FIND(";"&amp;UPPER(TRIM(Datos!R91&amp;""))&amp;"=",R$1007)),ISNUMBER(FIND(";"&amp;UPPER(TRIM(Datos!R91&amp;""))&amp;";",R$1007))),OR(UPPER(TRIM(Datos!R91&amp;""))="SÍ",UPPER(TRIM(Datos!R91&amp;""))="SI",UPPER(TRIM(Datos!R91&amp;""))="NO"),IF(ISNUMBER(Datos!R91),AND(OR(R$1005="",Datos!R91&gt;=R$1005),OR(R$1006="",Datos!R91&lt;=R$1006)),FALSE),TRUE))))</f>
        <v>0.0</v>
      </c>
      <c r="S91">
        <f>IF(Datos!S91="",0,IF(AND(S$1008&lt;&gt;"",Datos!S91=S$1008),0,IF(S$1004=0,0,1-CHOOSE(S$1004,IF(ISNUMBER(Datos!S91),AND(OR(S$1005="",Datos!S91&gt;=S$1005),OR(S$1006="",Datos!S91&lt;=S$1006)),FALSE),IF(ISNUMBER(Datos!S91),AND(Datos!S91=INT(Datos!S91),AND(OR(S$1005="",Datos!S91&gt;=S$1005),OR(S$1006="",Datos!S91&lt;=S$1006))),FALSE),OR(ISNUMBER(FIND(";"&amp;UPPER(TRIM(Datos!S91&amp;""))&amp;"=",S$1007)),ISNUMBER(FIND(";"&amp;UPPER(TRIM(Datos!S91&amp;""))&amp;";",S$1007))),OR(UPPER(TRIM(Datos!S91&amp;""))="SÍ",UPPER(TRIM(Datos!S91&amp;""))="SI",UPPER(TRIM(Datos!S91&amp;""))="NO"),IF(ISNUMBER(Datos!S91),AND(OR(S$1005="",Datos!S91&gt;=S$1005),OR(S$1006="",Datos!S91&lt;=S$1006)),FALSE),TRUE))))</f>
        <v>0.0</v>
      </c>
      <c r="T91">
        <f>IF(Datos!T91="",0,IF(AND(T$1008&lt;&gt;"",Datos!T91=T$1008),0,IF(T$1004=0,0,1-CHOOSE(T$1004,IF(ISNUMBER(Datos!T91),AND(OR(T$1005="",Datos!T91&gt;=T$1005),OR(T$1006="",Datos!T91&lt;=T$1006)),FALSE),IF(ISNUMBER(Datos!T91),AND(Datos!T91=INT(Datos!T91),AND(OR(T$1005="",Datos!T91&gt;=T$1005),OR(T$1006="",Datos!T91&lt;=T$1006))),FALSE),OR(ISNUMBER(FIND(";"&amp;UPPER(TRIM(Datos!T91&amp;""))&amp;"=",T$1007)),ISNUMBER(FIND(";"&amp;UPPER(TRIM(Datos!T91&amp;""))&amp;";",T$1007))),OR(UPPER(TRIM(Datos!T91&amp;""))="SÍ",UPPER(TRIM(Datos!T91&amp;""))="SI",UPPER(TRIM(Datos!T91&amp;""))="NO"),IF(ISNUMBER(Datos!T91),AND(OR(T$1005="",Datos!T91&gt;=T$1005),OR(T$1006="",Datos!T91&lt;=T$1006)),FALSE),TRUE))))</f>
        <v>0.0</v>
      </c>
      <c r="U91">
        <f>IF(Datos!U91="",0,IF(AND(U$1008&lt;&gt;"",Datos!U91=U$1008),0,IF(U$1004=0,0,1-CHOOSE(U$1004,IF(ISNUMBER(Datos!U91),AND(OR(U$1005="",Datos!U91&gt;=U$1005),OR(U$1006="",Datos!U91&lt;=U$1006)),FALSE),IF(ISNUMBER(Datos!U91),AND(Datos!U91=INT(Datos!U91),AND(OR(U$1005="",Datos!U91&gt;=U$1005),OR(U$1006="",Datos!U91&lt;=U$1006))),FALSE),OR(ISNUMBER(FIND(";"&amp;UPPER(TRIM(Datos!U91&amp;""))&amp;"=",U$1007)),ISNUMBER(FIND(";"&amp;UPPER(TRIM(Datos!U91&amp;""))&amp;";",U$1007))),OR(UPPER(TRIM(Datos!U91&amp;""))="SÍ",UPPER(TRIM(Datos!U91&amp;""))="SI",UPPER(TRIM(Datos!U91&amp;""))="NO"),IF(ISNUMBER(Datos!U91),AND(OR(U$1005="",Datos!U91&gt;=U$1005),OR(U$1006="",Datos!U91&lt;=U$1006)),FALSE),TRUE))))</f>
        <v>0.0</v>
      </c>
      <c r="V91">
        <f>IF(Datos!V91="",0,IF(AND(V$1008&lt;&gt;"",Datos!V91=V$1008),0,IF(V$1004=0,0,1-CHOOSE(V$1004,IF(ISNUMBER(Datos!V91),AND(OR(V$1005="",Datos!V91&gt;=V$1005),OR(V$1006="",Datos!V91&lt;=V$1006)),FALSE),IF(ISNUMBER(Datos!V91),AND(Datos!V91=INT(Datos!V91),AND(OR(V$1005="",Datos!V91&gt;=V$1005),OR(V$1006="",Datos!V91&lt;=V$1006))),FALSE),OR(ISNUMBER(FIND(";"&amp;UPPER(TRIM(Datos!V91&amp;""))&amp;"=",V$1007)),ISNUMBER(FIND(";"&amp;UPPER(TRIM(Datos!V91&amp;""))&amp;";",V$1007))),OR(UPPER(TRIM(Datos!V91&amp;""))="SÍ",UPPER(TRIM(Datos!V91&amp;""))="SI",UPPER(TRIM(Datos!V91&amp;""))="NO"),IF(ISNUMBER(Datos!V91),AND(OR(V$1005="",Datos!V91&gt;=V$1005),OR(V$1006="",Datos!V91&lt;=V$1006)),FALSE),TRUE))))</f>
        <v>0.0</v>
      </c>
      <c r="W91">
        <f>IF(Datos!W91="",0,IF(AND(W$1008&lt;&gt;"",Datos!W91=W$1008),0,IF(W$1004=0,0,1-CHOOSE(W$1004,IF(ISNUMBER(Datos!W91),AND(OR(W$1005="",Datos!W91&gt;=W$1005),OR(W$1006="",Datos!W91&lt;=W$1006)),FALSE),IF(ISNUMBER(Datos!W91),AND(Datos!W91=INT(Datos!W91),AND(OR(W$1005="",Datos!W91&gt;=W$1005),OR(W$1006="",Datos!W91&lt;=W$1006))),FALSE),OR(ISNUMBER(FIND(";"&amp;UPPER(TRIM(Datos!W91&amp;""))&amp;"=",W$1007)),ISNUMBER(FIND(";"&amp;UPPER(TRIM(Datos!W91&amp;""))&amp;";",W$1007))),OR(UPPER(TRIM(Datos!W91&amp;""))="SÍ",UPPER(TRIM(Datos!W91&amp;""))="SI",UPPER(TRIM(Datos!W91&amp;""))="NO"),IF(ISNUMBER(Datos!W91),AND(OR(W$1005="",Datos!W91&gt;=W$1005),OR(W$1006="",Datos!W91&lt;=W$1006)),FALSE),TRUE))))</f>
        <v>0.0</v>
      </c>
      <c r="X91">
        <f>IF(Datos!X91="",0,IF(AND(X$1008&lt;&gt;"",Datos!X91=X$1008),0,IF(X$1004=0,0,1-CHOOSE(X$1004,IF(ISNUMBER(Datos!X91),AND(OR(X$1005="",Datos!X91&gt;=X$1005),OR(X$1006="",Datos!X91&lt;=X$1006)),FALSE),IF(ISNUMBER(Datos!X91),AND(Datos!X91=INT(Datos!X91),AND(OR(X$1005="",Datos!X91&gt;=X$1005),OR(X$1006="",Datos!X91&lt;=X$1006))),FALSE),OR(ISNUMBER(FIND(";"&amp;UPPER(TRIM(Datos!X91&amp;""))&amp;"=",X$1007)),ISNUMBER(FIND(";"&amp;UPPER(TRIM(Datos!X91&amp;""))&amp;";",X$1007))),OR(UPPER(TRIM(Datos!X91&amp;""))="SÍ",UPPER(TRIM(Datos!X91&amp;""))="SI",UPPER(TRIM(Datos!X91&amp;""))="NO"),IF(ISNUMBER(Datos!X91),AND(OR(X$1005="",Datos!X91&gt;=X$1005),OR(X$1006="",Datos!X91&lt;=X$1006)),FALSE),TRUE))))</f>
        <v>0.0</v>
      </c>
      <c r="Y91">
        <f>IF(Datos!Y91="",0,IF(AND(Y$1008&lt;&gt;"",Datos!Y91=Y$1008),0,IF(Y$1004=0,0,1-CHOOSE(Y$1004,IF(ISNUMBER(Datos!Y91),AND(OR(Y$1005="",Datos!Y91&gt;=Y$1005),OR(Y$1006="",Datos!Y91&lt;=Y$1006)),FALSE),IF(ISNUMBER(Datos!Y91),AND(Datos!Y91=INT(Datos!Y91),AND(OR(Y$1005="",Datos!Y91&gt;=Y$1005),OR(Y$1006="",Datos!Y91&lt;=Y$1006))),FALSE),OR(ISNUMBER(FIND(";"&amp;UPPER(TRIM(Datos!Y91&amp;""))&amp;"=",Y$1007)),ISNUMBER(FIND(";"&amp;UPPER(TRIM(Datos!Y91&amp;""))&amp;";",Y$1007))),OR(UPPER(TRIM(Datos!Y91&amp;""))="SÍ",UPPER(TRIM(Datos!Y91&amp;""))="SI",UPPER(TRIM(Datos!Y91&amp;""))="NO"),IF(ISNUMBER(Datos!Y91),AND(OR(Y$1005="",Datos!Y91&gt;=Y$1005),OR(Y$1006="",Datos!Y91&lt;=Y$1006)),FALSE),TRUE))))</f>
        <v>0.0</v>
      </c>
      <c r="Z91">
        <f>IF(Datos!Z91="",0,IF(AND(Z$1008&lt;&gt;"",Datos!Z91=Z$1008),0,IF(Z$1004=0,0,1-CHOOSE(Z$1004,IF(ISNUMBER(Datos!Z91),AND(OR(Z$1005="",Datos!Z91&gt;=Z$1005),OR(Z$1006="",Datos!Z91&lt;=Z$1006)),FALSE),IF(ISNUMBER(Datos!Z91),AND(Datos!Z91=INT(Datos!Z91),AND(OR(Z$1005="",Datos!Z91&gt;=Z$1005),OR(Z$1006="",Datos!Z91&lt;=Z$1006))),FALSE),OR(ISNUMBER(FIND(";"&amp;UPPER(TRIM(Datos!Z91&amp;""))&amp;"=",Z$1007)),ISNUMBER(FIND(";"&amp;UPPER(TRIM(Datos!Z91&amp;""))&amp;";",Z$1007))),OR(UPPER(TRIM(Datos!Z91&amp;""))="SÍ",UPPER(TRIM(Datos!Z91&amp;""))="SI",UPPER(TRIM(Datos!Z91&amp;""))="NO"),IF(ISNUMBER(Datos!Z91),AND(OR(Z$1005="",Datos!Z91&gt;=Z$1005),OR(Z$1006="",Datos!Z91&lt;=Z$1006)),FALSE),TRUE))))</f>
        <v>0.0</v>
      </c>
      <c r="AA91">
        <f>IF(Datos!AA91="",0,IF(AND(AA$1008&lt;&gt;"",Datos!AA91=AA$1008),0,IF(AA$1004=0,0,1-CHOOSE(AA$1004,IF(ISNUMBER(Datos!AA91),AND(OR(AA$1005="",Datos!AA91&gt;=AA$1005),OR(AA$1006="",Datos!AA91&lt;=AA$1006)),FALSE),IF(ISNUMBER(Datos!AA91),AND(Datos!AA91=INT(Datos!AA91),AND(OR(AA$1005="",Datos!AA91&gt;=AA$1005),OR(AA$1006="",Datos!AA91&lt;=AA$1006))),FALSE),OR(ISNUMBER(FIND(";"&amp;UPPER(TRIM(Datos!AA91&amp;""))&amp;"=",AA$1007)),ISNUMBER(FIND(";"&amp;UPPER(TRIM(Datos!AA91&amp;""))&amp;";",AA$1007))),OR(UPPER(TRIM(Datos!AA91&amp;""))="SÍ",UPPER(TRIM(Datos!AA91&amp;""))="SI",UPPER(TRIM(Datos!AA91&amp;""))="NO"),IF(ISNUMBER(Datos!AA91),AND(OR(AA$1005="",Datos!AA91&gt;=AA$1005),OR(AA$1006="",Datos!AA91&lt;=AA$1006)),FALSE),TRUE))))</f>
        <v>0.0</v>
      </c>
      <c r="AB91">
        <f>IF(Datos!AB91="",0,IF(AND(AB$1008&lt;&gt;"",Datos!AB91=AB$1008),0,IF(AB$1004=0,0,1-CHOOSE(AB$1004,IF(ISNUMBER(Datos!AB91),AND(OR(AB$1005="",Datos!AB91&gt;=AB$1005),OR(AB$1006="",Datos!AB91&lt;=AB$1006)),FALSE),IF(ISNUMBER(Datos!AB91),AND(Datos!AB91=INT(Datos!AB91),AND(OR(AB$1005="",Datos!AB91&gt;=AB$1005),OR(AB$1006="",Datos!AB91&lt;=AB$1006))),FALSE),OR(ISNUMBER(FIND(";"&amp;UPPER(TRIM(Datos!AB91&amp;""))&amp;"=",AB$1007)),ISNUMBER(FIND(";"&amp;UPPER(TRIM(Datos!AB91&amp;""))&amp;";",AB$1007))),OR(UPPER(TRIM(Datos!AB91&amp;""))="SÍ",UPPER(TRIM(Datos!AB91&amp;""))="SI",UPPER(TRIM(Datos!AB91&amp;""))="NO"),IF(ISNUMBER(Datos!AB91),AND(OR(AB$1005="",Datos!AB91&gt;=AB$1005),OR(AB$1006="",Datos!AB91&lt;=AB$1006)),FALSE),TRUE))))</f>
        <v>0.0</v>
      </c>
      <c r="AC91">
        <f>IF(Datos!AC91="",0,IF(AND(AC$1008&lt;&gt;"",Datos!AC91=AC$1008),0,IF(AC$1004=0,0,1-CHOOSE(AC$1004,IF(ISNUMBER(Datos!AC91),AND(OR(AC$1005="",Datos!AC91&gt;=AC$1005),OR(AC$1006="",Datos!AC91&lt;=AC$1006)),FALSE),IF(ISNUMBER(Datos!AC91),AND(Datos!AC91=INT(Datos!AC91),AND(OR(AC$1005="",Datos!AC91&gt;=AC$1005),OR(AC$1006="",Datos!AC91&lt;=AC$1006))),FALSE),OR(ISNUMBER(FIND(";"&amp;UPPER(TRIM(Datos!AC91&amp;""))&amp;"=",AC$1007)),ISNUMBER(FIND(";"&amp;UPPER(TRIM(Datos!AC91&amp;""))&amp;";",AC$1007))),OR(UPPER(TRIM(Datos!AC91&amp;""))="SÍ",UPPER(TRIM(Datos!AC91&amp;""))="SI",UPPER(TRIM(Datos!AC91&amp;""))="NO"),IF(ISNUMBER(Datos!AC91),AND(OR(AC$1005="",Datos!AC91&gt;=AC$1005),OR(AC$1006="",Datos!AC91&lt;=AC$1006)),FALSE),TRUE))))</f>
        <v>0.0</v>
      </c>
      <c r="AD91">
        <f>IF(Datos!AD91="",0,IF(AND(AD$1008&lt;&gt;"",Datos!AD91=AD$1008),0,IF(AD$1004=0,0,1-CHOOSE(AD$1004,IF(ISNUMBER(Datos!AD91),AND(OR(AD$1005="",Datos!AD91&gt;=AD$1005),OR(AD$1006="",Datos!AD91&lt;=AD$1006)),FALSE),IF(ISNUMBER(Datos!AD91),AND(Datos!AD91=INT(Datos!AD91),AND(OR(AD$1005="",Datos!AD91&gt;=AD$1005),OR(AD$1006="",Datos!AD91&lt;=AD$1006))),FALSE),OR(ISNUMBER(FIND(";"&amp;UPPER(TRIM(Datos!AD91&amp;""))&amp;"=",AD$1007)),ISNUMBER(FIND(";"&amp;UPPER(TRIM(Datos!AD91&amp;""))&amp;";",AD$1007))),OR(UPPER(TRIM(Datos!AD91&amp;""))="SÍ",UPPER(TRIM(Datos!AD91&amp;""))="SI",UPPER(TRIM(Datos!AD91&amp;""))="NO"),IF(ISNUMBER(Datos!AD91),AND(OR(AD$1005="",Datos!AD91&gt;=AD$1005),OR(AD$1006="",Datos!AD91&lt;=AD$1006)),FALSE),TRUE))))</f>
        <v>0.0</v>
      </c>
      <c r="AE91">
        <f>IF(Datos!AE91="",0,IF(AND(AE$1008&lt;&gt;"",Datos!AE91=AE$1008),0,IF(AE$1004=0,0,1-CHOOSE(AE$1004,IF(ISNUMBER(Datos!AE91),AND(OR(AE$1005="",Datos!AE91&gt;=AE$1005),OR(AE$1006="",Datos!AE91&lt;=AE$1006)),FALSE),IF(ISNUMBER(Datos!AE91),AND(Datos!AE91=INT(Datos!AE91),AND(OR(AE$1005="",Datos!AE91&gt;=AE$1005),OR(AE$1006="",Datos!AE91&lt;=AE$1006))),FALSE),OR(ISNUMBER(FIND(";"&amp;UPPER(TRIM(Datos!AE91&amp;""))&amp;"=",AE$1007)),ISNUMBER(FIND(";"&amp;UPPER(TRIM(Datos!AE91&amp;""))&amp;";",AE$1007))),OR(UPPER(TRIM(Datos!AE91&amp;""))="SÍ",UPPER(TRIM(Datos!AE91&amp;""))="SI",UPPER(TRIM(Datos!AE91&amp;""))="NO"),IF(ISNUMBER(Datos!AE91),AND(OR(AE$1005="",Datos!AE91&gt;=AE$1005),OR(AE$1006="",Datos!AE91&lt;=AE$1006)),FALSE),TRUE))))</f>
        <v>0.0</v>
      </c>
    </row>
    <row r="92" spans="2:31">
      <c r="B92">
        <f>IF(Datos!B92="",0,IF(AND(B$1008&lt;&gt;"",Datos!B92=B$1008),0,IF(B$1004=0,0,1-CHOOSE(B$1004,IF(ISNUMBER(Datos!B92),AND(OR(B$1005="",Datos!B92&gt;=B$1005),OR(B$1006="",Datos!B92&lt;=B$1006)),FALSE),IF(ISNUMBER(Datos!B92),AND(Datos!B92=INT(Datos!B92),AND(OR(B$1005="",Datos!B92&gt;=B$1005),OR(B$1006="",Datos!B92&lt;=B$1006))),FALSE),OR(ISNUMBER(FIND(";"&amp;UPPER(TRIM(Datos!B92&amp;""))&amp;"=",B$1007)),ISNUMBER(FIND(";"&amp;UPPER(TRIM(Datos!B92&amp;""))&amp;";",B$1007))),OR(UPPER(TRIM(Datos!B92&amp;""))="SÍ",UPPER(TRIM(Datos!B92&amp;""))="SI",UPPER(TRIM(Datos!B92&amp;""))="NO"),IF(ISNUMBER(Datos!B92),AND(OR(B$1005="",Datos!B92&gt;=B$1005),OR(B$1006="",Datos!B92&lt;=B$1006)),FALSE),TRUE))))</f>
        <v>0.0</v>
      </c>
      <c r="C92">
        <f>IF(Datos!C92="",0,IF(AND(C$1008&lt;&gt;"",Datos!C92=C$1008),0,IF(C$1004=0,0,1-CHOOSE(C$1004,IF(ISNUMBER(Datos!C92),AND(OR(C$1005="",Datos!C92&gt;=C$1005),OR(C$1006="",Datos!C92&lt;=C$1006)),FALSE),IF(ISNUMBER(Datos!C92),AND(Datos!C92=INT(Datos!C92),AND(OR(C$1005="",Datos!C92&gt;=C$1005),OR(C$1006="",Datos!C92&lt;=C$1006))),FALSE),OR(ISNUMBER(FIND(";"&amp;UPPER(TRIM(Datos!C92&amp;""))&amp;"=",C$1007)),ISNUMBER(FIND(";"&amp;UPPER(TRIM(Datos!C92&amp;""))&amp;";",C$1007))),OR(UPPER(TRIM(Datos!C92&amp;""))="SÍ",UPPER(TRIM(Datos!C92&amp;""))="SI",UPPER(TRIM(Datos!C92&amp;""))="NO"),IF(ISNUMBER(Datos!C92),AND(OR(C$1005="",Datos!C92&gt;=C$1005),OR(C$1006="",Datos!C92&lt;=C$1006)),FALSE),TRUE))))</f>
        <v>0.0</v>
      </c>
      <c r="D92">
        <f>IF(Datos!D92="",0,IF(AND(D$1008&lt;&gt;"",Datos!D92=D$1008),0,IF(D$1004=0,0,1-CHOOSE(D$1004,IF(ISNUMBER(Datos!D92),AND(OR(D$1005="",Datos!D92&gt;=D$1005),OR(D$1006="",Datos!D92&lt;=D$1006)),FALSE),IF(ISNUMBER(Datos!D92),AND(Datos!D92=INT(Datos!D92),AND(OR(D$1005="",Datos!D92&gt;=D$1005),OR(D$1006="",Datos!D92&lt;=D$1006))),FALSE),OR(ISNUMBER(FIND(";"&amp;UPPER(TRIM(Datos!D92&amp;""))&amp;"=",D$1007)),ISNUMBER(FIND(";"&amp;UPPER(TRIM(Datos!D92&amp;""))&amp;";",D$1007))),OR(UPPER(TRIM(Datos!D92&amp;""))="SÍ",UPPER(TRIM(Datos!D92&amp;""))="SI",UPPER(TRIM(Datos!D92&amp;""))="NO"),IF(ISNUMBER(Datos!D92),AND(OR(D$1005="",Datos!D92&gt;=D$1005),OR(D$1006="",Datos!D92&lt;=D$1006)),FALSE),TRUE))))</f>
        <v>0.0</v>
      </c>
      <c r="E92">
        <f>IF(Datos!E92="",0,IF(AND(E$1008&lt;&gt;"",Datos!E92=E$1008),0,IF(E$1004=0,0,1-CHOOSE(E$1004,IF(ISNUMBER(Datos!E92),AND(OR(E$1005="",Datos!E92&gt;=E$1005),OR(E$1006="",Datos!E92&lt;=E$1006)),FALSE),IF(ISNUMBER(Datos!E92),AND(Datos!E92=INT(Datos!E92),AND(OR(E$1005="",Datos!E92&gt;=E$1005),OR(E$1006="",Datos!E92&lt;=E$1006))),FALSE),OR(ISNUMBER(FIND(";"&amp;UPPER(TRIM(Datos!E92&amp;""))&amp;"=",E$1007)),ISNUMBER(FIND(";"&amp;UPPER(TRIM(Datos!E92&amp;""))&amp;";",E$1007))),OR(UPPER(TRIM(Datos!E92&amp;""))="SÍ",UPPER(TRIM(Datos!E92&amp;""))="SI",UPPER(TRIM(Datos!E92&amp;""))="NO"),IF(ISNUMBER(Datos!E92),AND(OR(E$1005="",Datos!E92&gt;=E$1005),OR(E$1006="",Datos!E92&lt;=E$1006)),FALSE),TRUE))))</f>
        <v>0.0</v>
      </c>
      <c r="F92">
        <f>IF(Datos!F92="",0,IF(AND(F$1008&lt;&gt;"",Datos!F92=F$1008),0,IF(F$1004=0,0,1-CHOOSE(F$1004,IF(ISNUMBER(Datos!F92),AND(OR(F$1005="",Datos!F92&gt;=F$1005),OR(F$1006="",Datos!F92&lt;=F$1006)),FALSE),IF(ISNUMBER(Datos!F92),AND(Datos!F92=INT(Datos!F92),AND(OR(F$1005="",Datos!F92&gt;=F$1005),OR(F$1006="",Datos!F92&lt;=F$1006))),FALSE),OR(ISNUMBER(FIND(";"&amp;UPPER(TRIM(Datos!F92&amp;""))&amp;"=",F$1007)),ISNUMBER(FIND(";"&amp;UPPER(TRIM(Datos!F92&amp;""))&amp;";",F$1007))),OR(UPPER(TRIM(Datos!F92&amp;""))="SÍ",UPPER(TRIM(Datos!F92&amp;""))="SI",UPPER(TRIM(Datos!F92&amp;""))="NO"),IF(ISNUMBER(Datos!F92),AND(OR(F$1005="",Datos!F92&gt;=F$1005),OR(F$1006="",Datos!F92&lt;=F$1006)),FALSE),TRUE))))</f>
        <v>0.0</v>
      </c>
      <c r="G92">
        <f>IF(Datos!G92="",0,IF(AND(G$1008&lt;&gt;"",Datos!G92=G$1008),0,IF(G$1004=0,0,1-CHOOSE(G$1004,IF(ISNUMBER(Datos!G92),AND(OR(G$1005="",Datos!G92&gt;=G$1005),OR(G$1006="",Datos!G92&lt;=G$1006)),FALSE),IF(ISNUMBER(Datos!G92),AND(Datos!G92=INT(Datos!G92),AND(OR(G$1005="",Datos!G92&gt;=G$1005),OR(G$1006="",Datos!G92&lt;=G$1006))),FALSE),OR(ISNUMBER(FIND(";"&amp;UPPER(TRIM(Datos!G92&amp;""))&amp;"=",G$1007)),ISNUMBER(FIND(";"&amp;UPPER(TRIM(Datos!G92&amp;""))&amp;";",G$1007))),OR(UPPER(TRIM(Datos!G92&amp;""))="SÍ",UPPER(TRIM(Datos!G92&amp;""))="SI",UPPER(TRIM(Datos!G92&amp;""))="NO"),IF(ISNUMBER(Datos!G92),AND(OR(G$1005="",Datos!G92&gt;=G$1005),OR(G$1006="",Datos!G92&lt;=G$1006)),FALSE),TRUE))))</f>
        <v>0.0</v>
      </c>
      <c r="H92">
        <f>IF(Datos!H92="",0,IF(AND(H$1008&lt;&gt;"",Datos!H92=H$1008),0,IF(H$1004=0,0,1-CHOOSE(H$1004,IF(ISNUMBER(Datos!H92),AND(OR(H$1005="",Datos!H92&gt;=H$1005),OR(H$1006="",Datos!H92&lt;=H$1006)),FALSE),IF(ISNUMBER(Datos!H92),AND(Datos!H92=INT(Datos!H92),AND(OR(H$1005="",Datos!H92&gt;=H$1005),OR(H$1006="",Datos!H92&lt;=H$1006))),FALSE),OR(ISNUMBER(FIND(";"&amp;UPPER(TRIM(Datos!H92&amp;""))&amp;"=",H$1007)),ISNUMBER(FIND(";"&amp;UPPER(TRIM(Datos!H92&amp;""))&amp;";",H$1007))),OR(UPPER(TRIM(Datos!H92&amp;""))="SÍ",UPPER(TRIM(Datos!H92&amp;""))="SI",UPPER(TRIM(Datos!H92&amp;""))="NO"),IF(ISNUMBER(Datos!H92),AND(OR(H$1005="",Datos!H92&gt;=H$1005),OR(H$1006="",Datos!H92&lt;=H$1006)),FALSE),TRUE))))</f>
        <v>0.0</v>
      </c>
      <c r="I92">
        <f>IF(Datos!I92="",0,IF(AND(I$1008&lt;&gt;"",Datos!I92=I$1008),0,IF(I$1004=0,0,1-CHOOSE(I$1004,IF(ISNUMBER(Datos!I92),AND(OR(I$1005="",Datos!I92&gt;=I$1005),OR(I$1006="",Datos!I92&lt;=I$1006)),FALSE),IF(ISNUMBER(Datos!I92),AND(Datos!I92=INT(Datos!I92),AND(OR(I$1005="",Datos!I92&gt;=I$1005),OR(I$1006="",Datos!I92&lt;=I$1006))),FALSE),OR(ISNUMBER(FIND(";"&amp;UPPER(TRIM(Datos!I92&amp;""))&amp;"=",I$1007)),ISNUMBER(FIND(";"&amp;UPPER(TRIM(Datos!I92&amp;""))&amp;";",I$1007))),OR(UPPER(TRIM(Datos!I92&amp;""))="SÍ",UPPER(TRIM(Datos!I92&amp;""))="SI",UPPER(TRIM(Datos!I92&amp;""))="NO"),IF(ISNUMBER(Datos!I92),AND(OR(I$1005="",Datos!I92&gt;=I$1005),OR(I$1006="",Datos!I92&lt;=I$1006)),FALSE),TRUE))))</f>
        <v>0.0</v>
      </c>
      <c r="J92">
        <f>IF(Datos!J92="",0,IF(AND(J$1008&lt;&gt;"",Datos!J92=J$1008),0,IF(J$1004=0,0,1-CHOOSE(J$1004,IF(ISNUMBER(Datos!J92),AND(OR(J$1005="",Datos!J92&gt;=J$1005),OR(J$1006="",Datos!J92&lt;=J$1006)),FALSE),IF(ISNUMBER(Datos!J92),AND(Datos!J92=INT(Datos!J92),AND(OR(J$1005="",Datos!J92&gt;=J$1005),OR(J$1006="",Datos!J92&lt;=J$1006))),FALSE),OR(ISNUMBER(FIND(";"&amp;UPPER(TRIM(Datos!J92&amp;""))&amp;"=",J$1007)),ISNUMBER(FIND(";"&amp;UPPER(TRIM(Datos!J92&amp;""))&amp;";",J$1007))),OR(UPPER(TRIM(Datos!J92&amp;""))="SÍ",UPPER(TRIM(Datos!J92&amp;""))="SI",UPPER(TRIM(Datos!J92&amp;""))="NO"),IF(ISNUMBER(Datos!J92),AND(OR(J$1005="",Datos!J92&gt;=J$1005),OR(J$1006="",Datos!J92&lt;=J$1006)),FALSE),TRUE))))</f>
        <v>0.0</v>
      </c>
      <c r="K92">
        <f>IF(Datos!K92="",0,IF(AND(K$1008&lt;&gt;"",Datos!K92=K$1008),0,IF(K$1004=0,0,1-CHOOSE(K$1004,IF(ISNUMBER(Datos!K92),AND(OR(K$1005="",Datos!K92&gt;=K$1005),OR(K$1006="",Datos!K92&lt;=K$1006)),FALSE),IF(ISNUMBER(Datos!K92),AND(Datos!K92=INT(Datos!K92),AND(OR(K$1005="",Datos!K92&gt;=K$1005),OR(K$1006="",Datos!K92&lt;=K$1006))),FALSE),OR(ISNUMBER(FIND(";"&amp;UPPER(TRIM(Datos!K92&amp;""))&amp;"=",K$1007)),ISNUMBER(FIND(";"&amp;UPPER(TRIM(Datos!K92&amp;""))&amp;";",K$1007))),OR(UPPER(TRIM(Datos!K92&amp;""))="SÍ",UPPER(TRIM(Datos!K92&amp;""))="SI",UPPER(TRIM(Datos!K92&amp;""))="NO"),IF(ISNUMBER(Datos!K92),AND(OR(K$1005="",Datos!K92&gt;=K$1005),OR(K$1006="",Datos!K92&lt;=K$1006)),FALSE),TRUE))))</f>
        <v>0.0</v>
      </c>
      <c r="L92">
        <f>IF(Datos!L92="",0,IF(AND(L$1008&lt;&gt;"",Datos!L92=L$1008),0,IF(L$1004=0,0,1-CHOOSE(L$1004,IF(ISNUMBER(Datos!L92),AND(OR(L$1005="",Datos!L92&gt;=L$1005),OR(L$1006="",Datos!L92&lt;=L$1006)),FALSE),IF(ISNUMBER(Datos!L92),AND(Datos!L92=INT(Datos!L92),AND(OR(L$1005="",Datos!L92&gt;=L$1005),OR(L$1006="",Datos!L92&lt;=L$1006))),FALSE),OR(ISNUMBER(FIND(";"&amp;UPPER(TRIM(Datos!L92&amp;""))&amp;"=",L$1007)),ISNUMBER(FIND(";"&amp;UPPER(TRIM(Datos!L92&amp;""))&amp;";",L$1007))),OR(UPPER(TRIM(Datos!L92&amp;""))="SÍ",UPPER(TRIM(Datos!L92&amp;""))="SI",UPPER(TRIM(Datos!L92&amp;""))="NO"),IF(ISNUMBER(Datos!L92),AND(OR(L$1005="",Datos!L92&gt;=L$1005),OR(L$1006="",Datos!L92&lt;=L$1006)),FALSE),TRUE))))</f>
        <v>0.0</v>
      </c>
      <c r="M92">
        <f>IF(Datos!M92="",0,IF(AND(M$1008&lt;&gt;"",Datos!M92=M$1008),0,IF(M$1004=0,0,1-CHOOSE(M$1004,IF(ISNUMBER(Datos!M92),AND(OR(M$1005="",Datos!M92&gt;=M$1005),OR(M$1006="",Datos!M92&lt;=M$1006)),FALSE),IF(ISNUMBER(Datos!M92),AND(Datos!M92=INT(Datos!M92),AND(OR(M$1005="",Datos!M92&gt;=M$1005),OR(M$1006="",Datos!M92&lt;=M$1006))),FALSE),OR(ISNUMBER(FIND(";"&amp;UPPER(TRIM(Datos!M92&amp;""))&amp;"=",M$1007)),ISNUMBER(FIND(";"&amp;UPPER(TRIM(Datos!M92&amp;""))&amp;";",M$1007))),OR(UPPER(TRIM(Datos!M92&amp;""))="SÍ",UPPER(TRIM(Datos!M92&amp;""))="SI",UPPER(TRIM(Datos!M92&amp;""))="NO"),IF(ISNUMBER(Datos!M92),AND(OR(M$1005="",Datos!M92&gt;=M$1005),OR(M$1006="",Datos!M92&lt;=M$1006)),FALSE),TRUE))))</f>
        <v>0.0</v>
      </c>
      <c r="N92">
        <f>IF(Datos!N92="",0,IF(AND(N$1008&lt;&gt;"",Datos!N92=N$1008),0,IF(N$1004=0,0,1-CHOOSE(N$1004,IF(ISNUMBER(Datos!N92),AND(OR(N$1005="",Datos!N92&gt;=N$1005),OR(N$1006="",Datos!N92&lt;=N$1006)),FALSE),IF(ISNUMBER(Datos!N92),AND(Datos!N92=INT(Datos!N92),AND(OR(N$1005="",Datos!N92&gt;=N$1005),OR(N$1006="",Datos!N92&lt;=N$1006))),FALSE),OR(ISNUMBER(FIND(";"&amp;UPPER(TRIM(Datos!N92&amp;""))&amp;"=",N$1007)),ISNUMBER(FIND(";"&amp;UPPER(TRIM(Datos!N92&amp;""))&amp;";",N$1007))),OR(UPPER(TRIM(Datos!N92&amp;""))="SÍ",UPPER(TRIM(Datos!N92&amp;""))="SI",UPPER(TRIM(Datos!N92&amp;""))="NO"),IF(ISNUMBER(Datos!N92),AND(OR(N$1005="",Datos!N92&gt;=N$1005),OR(N$1006="",Datos!N92&lt;=N$1006)),FALSE),TRUE))))</f>
        <v>0.0</v>
      </c>
      <c r="O92">
        <f>IF(Datos!O92="",0,IF(AND(O$1008&lt;&gt;"",Datos!O92=O$1008),0,IF(O$1004=0,0,1-CHOOSE(O$1004,IF(ISNUMBER(Datos!O92),AND(OR(O$1005="",Datos!O92&gt;=O$1005),OR(O$1006="",Datos!O92&lt;=O$1006)),FALSE),IF(ISNUMBER(Datos!O92),AND(Datos!O92=INT(Datos!O92),AND(OR(O$1005="",Datos!O92&gt;=O$1005),OR(O$1006="",Datos!O92&lt;=O$1006))),FALSE),OR(ISNUMBER(FIND(";"&amp;UPPER(TRIM(Datos!O92&amp;""))&amp;"=",O$1007)),ISNUMBER(FIND(";"&amp;UPPER(TRIM(Datos!O92&amp;""))&amp;";",O$1007))),OR(UPPER(TRIM(Datos!O92&amp;""))="SÍ",UPPER(TRIM(Datos!O92&amp;""))="SI",UPPER(TRIM(Datos!O92&amp;""))="NO"),IF(ISNUMBER(Datos!O92),AND(OR(O$1005="",Datos!O92&gt;=O$1005),OR(O$1006="",Datos!O92&lt;=O$1006)),FALSE),TRUE))))</f>
        <v>0.0</v>
      </c>
      <c r="P92">
        <f>IF(Datos!P92="",0,IF(AND(P$1008&lt;&gt;"",Datos!P92=P$1008),0,IF(P$1004=0,0,1-CHOOSE(P$1004,IF(ISNUMBER(Datos!P92),AND(OR(P$1005="",Datos!P92&gt;=P$1005),OR(P$1006="",Datos!P92&lt;=P$1006)),FALSE),IF(ISNUMBER(Datos!P92),AND(Datos!P92=INT(Datos!P92),AND(OR(P$1005="",Datos!P92&gt;=P$1005),OR(P$1006="",Datos!P92&lt;=P$1006))),FALSE),OR(ISNUMBER(FIND(";"&amp;UPPER(TRIM(Datos!P92&amp;""))&amp;"=",P$1007)),ISNUMBER(FIND(";"&amp;UPPER(TRIM(Datos!P92&amp;""))&amp;";",P$1007))),OR(UPPER(TRIM(Datos!P92&amp;""))="SÍ",UPPER(TRIM(Datos!P92&amp;""))="SI",UPPER(TRIM(Datos!P92&amp;""))="NO"),IF(ISNUMBER(Datos!P92),AND(OR(P$1005="",Datos!P92&gt;=P$1005),OR(P$1006="",Datos!P92&lt;=P$1006)),FALSE),TRUE))))</f>
        <v>0.0</v>
      </c>
      <c r="Q92">
        <f>IF(Datos!Q92="",0,IF(AND(Q$1008&lt;&gt;"",Datos!Q92=Q$1008),0,IF(Q$1004=0,0,1-CHOOSE(Q$1004,IF(ISNUMBER(Datos!Q92),AND(OR(Q$1005="",Datos!Q92&gt;=Q$1005),OR(Q$1006="",Datos!Q92&lt;=Q$1006)),FALSE),IF(ISNUMBER(Datos!Q92),AND(Datos!Q92=INT(Datos!Q92),AND(OR(Q$1005="",Datos!Q92&gt;=Q$1005),OR(Q$1006="",Datos!Q92&lt;=Q$1006))),FALSE),OR(ISNUMBER(FIND(";"&amp;UPPER(TRIM(Datos!Q92&amp;""))&amp;"=",Q$1007)),ISNUMBER(FIND(";"&amp;UPPER(TRIM(Datos!Q92&amp;""))&amp;";",Q$1007))),OR(UPPER(TRIM(Datos!Q92&amp;""))="SÍ",UPPER(TRIM(Datos!Q92&amp;""))="SI",UPPER(TRIM(Datos!Q92&amp;""))="NO"),IF(ISNUMBER(Datos!Q92),AND(OR(Q$1005="",Datos!Q92&gt;=Q$1005),OR(Q$1006="",Datos!Q92&lt;=Q$1006)),FALSE),TRUE))))</f>
        <v>0.0</v>
      </c>
      <c r="R92">
        <f>IF(Datos!R92="",0,IF(AND(R$1008&lt;&gt;"",Datos!R92=R$1008),0,IF(R$1004=0,0,1-CHOOSE(R$1004,IF(ISNUMBER(Datos!R92),AND(OR(R$1005="",Datos!R92&gt;=R$1005),OR(R$1006="",Datos!R92&lt;=R$1006)),FALSE),IF(ISNUMBER(Datos!R92),AND(Datos!R92=INT(Datos!R92),AND(OR(R$1005="",Datos!R92&gt;=R$1005),OR(R$1006="",Datos!R92&lt;=R$1006))),FALSE),OR(ISNUMBER(FIND(";"&amp;UPPER(TRIM(Datos!R92&amp;""))&amp;"=",R$1007)),ISNUMBER(FIND(";"&amp;UPPER(TRIM(Datos!R92&amp;""))&amp;";",R$1007))),OR(UPPER(TRIM(Datos!R92&amp;""))="SÍ",UPPER(TRIM(Datos!R92&amp;""))="SI",UPPER(TRIM(Datos!R92&amp;""))="NO"),IF(ISNUMBER(Datos!R92),AND(OR(R$1005="",Datos!R92&gt;=R$1005),OR(R$1006="",Datos!R92&lt;=R$1006)),FALSE),TRUE))))</f>
        <v>0.0</v>
      </c>
      <c r="S92">
        <f>IF(Datos!S92="",0,IF(AND(S$1008&lt;&gt;"",Datos!S92=S$1008),0,IF(S$1004=0,0,1-CHOOSE(S$1004,IF(ISNUMBER(Datos!S92),AND(OR(S$1005="",Datos!S92&gt;=S$1005),OR(S$1006="",Datos!S92&lt;=S$1006)),FALSE),IF(ISNUMBER(Datos!S92),AND(Datos!S92=INT(Datos!S92),AND(OR(S$1005="",Datos!S92&gt;=S$1005),OR(S$1006="",Datos!S92&lt;=S$1006))),FALSE),OR(ISNUMBER(FIND(";"&amp;UPPER(TRIM(Datos!S92&amp;""))&amp;"=",S$1007)),ISNUMBER(FIND(";"&amp;UPPER(TRIM(Datos!S92&amp;""))&amp;";",S$1007))),OR(UPPER(TRIM(Datos!S92&amp;""))="SÍ",UPPER(TRIM(Datos!S92&amp;""))="SI",UPPER(TRIM(Datos!S92&amp;""))="NO"),IF(ISNUMBER(Datos!S92),AND(OR(S$1005="",Datos!S92&gt;=S$1005),OR(S$1006="",Datos!S92&lt;=S$1006)),FALSE),TRUE))))</f>
        <v>0.0</v>
      </c>
      <c r="T92">
        <f>IF(Datos!T92="",0,IF(AND(T$1008&lt;&gt;"",Datos!T92=T$1008),0,IF(T$1004=0,0,1-CHOOSE(T$1004,IF(ISNUMBER(Datos!T92),AND(OR(T$1005="",Datos!T92&gt;=T$1005),OR(T$1006="",Datos!T92&lt;=T$1006)),FALSE),IF(ISNUMBER(Datos!T92),AND(Datos!T92=INT(Datos!T92),AND(OR(T$1005="",Datos!T92&gt;=T$1005),OR(T$1006="",Datos!T92&lt;=T$1006))),FALSE),OR(ISNUMBER(FIND(";"&amp;UPPER(TRIM(Datos!T92&amp;""))&amp;"=",T$1007)),ISNUMBER(FIND(";"&amp;UPPER(TRIM(Datos!T92&amp;""))&amp;";",T$1007))),OR(UPPER(TRIM(Datos!T92&amp;""))="SÍ",UPPER(TRIM(Datos!T92&amp;""))="SI",UPPER(TRIM(Datos!T92&amp;""))="NO"),IF(ISNUMBER(Datos!T92),AND(OR(T$1005="",Datos!T92&gt;=T$1005),OR(T$1006="",Datos!T92&lt;=T$1006)),FALSE),TRUE))))</f>
        <v>0.0</v>
      </c>
      <c r="U92">
        <f>IF(Datos!U92="",0,IF(AND(U$1008&lt;&gt;"",Datos!U92=U$1008),0,IF(U$1004=0,0,1-CHOOSE(U$1004,IF(ISNUMBER(Datos!U92),AND(OR(U$1005="",Datos!U92&gt;=U$1005),OR(U$1006="",Datos!U92&lt;=U$1006)),FALSE),IF(ISNUMBER(Datos!U92),AND(Datos!U92=INT(Datos!U92),AND(OR(U$1005="",Datos!U92&gt;=U$1005),OR(U$1006="",Datos!U92&lt;=U$1006))),FALSE),OR(ISNUMBER(FIND(";"&amp;UPPER(TRIM(Datos!U92&amp;""))&amp;"=",U$1007)),ISNUMBER(FIND(";"&amp;UPPER(TRIM(Datos!U92&amp;""))&amp;";",U$1007))),OR(UPPER(TRIM(Datos!U92&amp;""))="SÍ",UPPER(TRIM(Datos!U92&amp;""))="SI",UPPER(TRIM(Datos!U92&amp;""))="NO"),IF(ISNUMBER(Datos!U92),AND(OR(U$1005="",Datos!U92&gt;=U$1005),OR(U$1006="",Datos!U92&lt;=U$1006)),FALSE),TRUE))))</f>
        <v>0.0</v>
      </c>
      <c r="V92">
        <f>IF(Datos!V92="",0,IF(AND(V$1008&lt;&gt;"",Datos!V92=V$1008),0,IF(V$1004=0,0,1-CHOOSE(V$1004,IF(ISNUMBER(Datos!V92),AND(OR(V$1005="",Datos!V92&gt;=V$1005),OR(V$1006="",Datos!V92&lt;=V$1006)),FALSE),IF(ISNUMBER(Datos!V92),AND(Datos!V92=INT(Datos!V92),AND(OR(V$1005="",Datos!V92&gt;=V$1005),OR(V$1006="",Datos!V92&lt;=V$1006))),FALSE),OR(ISNUMBER(FIND(";"&amp;UPPER(TRIM(Datos!V92&amp;""))&amp;"=",V$1007)),ISNUMBER(FIND(";"&amp;UPPER(TRIM(Datos!V92&amp;""))&amp;";",V$1007))),OR(UPPER(TRIM(Datos!V92&amp;""))="SÍ",UPPER(TRIM(Datos!V92&amp;""))="SI",UPPER(TRIM(Datos!V92&amp;""))="NO"),IF(ISNUMBER(Datos!V92),AND(OR(V$1005="",Datos!V92&gt;=V$1005),OR(V$1006="",Datos!V92&lt;=V$1006)),FALSE),TRUE))))</f>
        <v>0.0</v>
      </c>
      <c r="W92">
        <f>IF(Datos!W92="",0,IF(AND(W$1008&lt;&gt;"",Datos!W92=W$1008),0,IF(W$1004=0,0,1-CHOOSE(W$1004,IF(ISNUMBER(Datos!W92),AND(OR(W$1005="",Datos!W92&gt;=W$1005),OR(W$1006="",Datos!W92&lt;=W$1006)),FALSE),IF(ISNUMBER(Datos!W92),AND(Datos!W92=INT(Datos!W92),AND(OR(W$1005="",Datos!W92&gt;=W$1005),OR(W$1006="",Datos!W92&lt;=W$1006))),FALSE),OR(ISNUMBER(FIND(";"&amp;UPPER(TRIM(Datos!W92&amp;""))&amp;"=",W$1007)),ISNUMBER(FIND(";"&amp;UPPER(TRIM(Datos!W92&amp;""))&amp;";",W$1007))),OR(UPPER(TRIM(Datos!W92&amp;""))="SÍ",UPPER(TRIM(Datos!W92&amp;""))="SI",UPPER(TRIM(Datos!W92&amp;""))="NO"),IF(ISNUMBER(Datos!W92),AND(OR(W$1005="",Datos!W92&gt;=W$1005),OR(W$1006="",Datos!W92&lt;=W$1006)),FALSE),TRUE))))</f>
        <v>0.0</v>
      </c>
      <c r="X92">
        <f>IF(Datos!X92="",0,IF(AND(X$1008&lt;&gt;"",Datos!X92=X$1008),0,IF(X$1004=0,0,1-CHOOSE(X$1004,IF(ISNUMBER(Datos!X92),AND(OR(X$1005="",Datos!X92&gt;=X$1005),OR(X$1006="",Datos!X92&lt;=X$1006)),FALSE),IF(ISNUMBER(Datos!X92),AND(Datos!X92=INT(Datos!X92),AND(OR(X$1005="",Datos!X92&gt;=X$1005),OR(X$1006="",Datos!X92&lt;=X$1006))),FALSE),OR(ISNUMBER(FIND(";"&amp;UPPER(TRIM(Datos!X92&amp;""))&amp;"=",X$1007)),ISNUMBER(FIND(";"&amp;UPPER(TRIM(Datos!X92&amp;""))&amp;";",X$1007))),OR(UPPER(TRIM(Datos!X92&amp;""))="SÍ",UPPER(TRIM(Datos!X92&amp;""))="SI",UPPER(TRIM(Datos!X92&amp;""))="NO"),IF(ISNUMBER(Datos!X92),AND(OR(X$1005="",Datos!X92&gt;=X$1005),OR(X$1006="",Datos!X92&lt;=X$1006)),FALSE),TRUE))))</f>
        <v>0.0</v>
      </c>
      <c r="Y92">
        <f>IF(Datos!Y92="",0,IF(AND(Y$1008&lt;&gt;"",Datos!Y92=Y$1008),0,IF(Y$1004=0,0,1-CHOOSE(Y$1004,IF(ISNUMBER(Datos!Y92),AND(OR(Y$1005="",Datos!Y92&gt;=Y$1005),OR(Y$1006="",Datos!Y92&lt;=Y$1006)),FALSE),IF(ISNUMBER(Datos!Y92),AND(Datos!Y92=INT(Datos!Y92),AND(OR(Y$1005="",Datos!Y92&gt;=Y$1005),OR(Y$1006="",Datos!Y92&lt;=Y$1006))),FALSE),OR(ISNUMBER(FIND(";"&amp;UPPER(TRIM(Datos!Y92&amp;""))&amp;"=",Y$1007)),ISNUMBER(FIND(";"&amp;UPPER(TRIM(Datos!Y92&amp;""))&amp;";",Y$1007))),OR(UPPER(TRIM(Datos!Y92&amp;""))="SÍ",UPPER(TRIM(Datos!Y92&amp;""))="SI",UPPER(TRIM(Datos!Y92&amp;""))="NO"),IF(ISNUMBER(Datos!Y92),AND(OR(Y$1005="",Datos!Y92&gt;=Y$1005),OR(Y$1006="",Datos!Y92&lt;=Y$1006)),FALSE),TRUE))))</f>
        <v>0.0</v>
      </c>
      <c r="Z92">
        <f>IF(Datos!Z92="",0,IF(AND(Z$1008&lt;&gt;"",Datos!Z92=Z$1008),0,IF(Z$1004=0,0,1-CHOOSE(Z$1004,IF(ISNUMBER(Datos!Z92),AND(OR(Z$1005="",Datos!Z92&gt;=Z$1005),OR(Z$1006="",Datos!Z92&lt;=Z$1006)),FALSE),IF(ISNUMBER(Datos!Z92),AND(Datos!Z92=INT(Datos!Z92),AND(OR(Z$1005="",Datos!Z92&gt;=Z$1005),OR(Z$1006="",Datos!Z92&lt;=Z$1006))),FALSE),OR(ISNUMBER(FIND(";"&amp;UPPER(TRIM(Datos!Z92&amp;""))&amp;"=",Z$1007)),ISNUMBER(FIND(";"&amp;UPPER(TRIM(Datos!Z92&amp;""))&amp;";",Z$1007))),OR(UPPER(TRIM(Datos!Z92&amp;""))="SÍ",UPPER(TRIM(Datos!Z92&amp;""))="SI",UPPER(TRIM(Datos!Z92&amp;""))="NO"),IF(ISNUMBER(Datos!Z92),AND(OR(Z$1005="",Datos!Z92&gt;=Z$1005),OR(Z$1006="",Datos!Z92&lt;=Z$1006)),FALSE),TRUE))))</f>
        <v>0.0</v>
      </c>
      <c r="AA92">
        <f>IF(Datos!AA92="",0,IF(AND(AA$1008&lt;&gt;"",Datos!AA92=AA$1008),0,IF(AA$1004=0,0,1-CHOOSE(AA$1004,IF(ISNUMBER(Datos!AA92),AND(OR(AA$1005="",Datos!AA92&gt;=AA$1005),OR(AA$1006="",Datos!AA92&lt;=AA$1006)),FALSE),IF(ISNUMBER(Datos!AA92),AND(Datos!AA92=INT(Datos!AA92),AND(OR(AA$1005="",Datos!AA92&gt;=AA$1005),OR(AA$1006="",Datos!AA92&lt;=AA$1006))),FALSE),OR(ISNUMBER(FIND(";"&amp;UPPER(TRIM(Datos!AA92&amp;""))&amp;"=",AA$1007)),ISNUMBER(FIND(";"&amp;UPPER(TRIM(Datos!AA92&amp;""))&amp;";",AA$1007))),OR(UPPER(TRIM(Datos!AA92&amp;""))="SÍ",UPPER(TRIM(Datos!AA92&amp;""))="SI",UPPER(TRIM(Datos!AA92&amp;""))="NO"),IF(ISNUMBER(Datos!AA92),AND(OR(AA$1005="",Datos!AA92&gt;=AA$1005),OR(AA$1006="",Datos!AA92&lt;=AA$1006)),FALSE),TRUE))))</f>
        <v>0.0</v>
      </c>
      <c r="AB92">
        <f>IF(Datos!AB92="",0,IF(AND(AB$1008&lt;&gt;"",Datos!AB92=AB$1008),0,IF(AB$1004=0,0,1-CHOOSE(AB$1004,IF(ISNUMBER(Datos!AB92),AND(OR(AB$1005="",Datos!AB92&gt;=AB$1005),OR(AB$1006="",Datos!AB92&lt;=AB$1006)),FALSE),IF(ISNUMBER(Datos!AB92),AND(Datos!AB92=INT(Datos!AB92),AND(OR(AB$1005="",Datos!AB92&gt;=AB$1005),OR(AB$1006="",Datos!AB92&lt;=AB$1006))),FALSE),OR(ISNUMBER(FIND(";"&amp;UPPER(TRIM(Datos!AB92&amp;""))&amp;"=",AB$1007)),ISNUMBER(FIND(";"&amp;UPPER(TRIM(Datos!AB92&amp;""))&amp;";",AB$1007))),OR(UPPER(TRIM(Datos!AB92&amp;""))="SÍ",UPPER(TRIM(Datos!AB92&amp;""))="SI",UPPER(TRIM(Datos!AB92&amp;""))="NO"),IF(ISNUMBER(Datos!AB92),AND(OR(AB$1005="",Datos!AB92&gt;=AB$1005),OR(AB$1006="",Datos!AB92&lt;=AB$1006)),FALSE),TRUE))))</f>
        <v>0.0</v>
      </c>
      <c r="AC92">
        <f>IF(Datos!AC92="",0,IF(AND(AC$1008&lt;&gt;"",Datos!AC92=AC$1008),0,IF(AC$1004=0,0,1-CHOOSE(AC$1004,IF(ISNUMBER(Datos!AC92),AND(OR(AC$1005="",Datos!AC92&gt;=AC$1005),OR(AC$1006="",Datos!AC92&lt;=AC$1006)),FALSE),IF(ISNUMBER(Datos!AC92),AND(Datos!AC92=INT(Datos!AC92),AND(OR(AC$1005="",Datos!AC92&gt;=AC$1005),OR(AC$1006="",Datos!AC92&lt;=AC$1006))),FALSE),OR(ISNUMBER(FIND(";"&amp;UPPER(TRIM(Datos!AC92&amp;""))&amp;"=",AC$1007)),ISNUMBER(FIND(";"&amp;UPPER(TRIM(Datos!AC92&amp;""))&amp;";",AC$1007))),OR(UPPER(TRIM(Datos!AC92&amp;""))="SÍ",UPPER(TRIM(Datos!AC92&amp;""))="SI",UPPER(TRIM(Datos!AC92&amp;""))="NO"),IF(ISNUMBER(Datos!AC92),AND(OR(AC$1005="",Datos!AC92&gt;=AC$1005),OR(AC$1006="",Datos!AC92&lt;=AC$1006)),FALSE),TRUE))))</f>
        <v>0.0</v>
      </c>
      <c r="AD92">
        <f>IF(Datos!AD92="",0,IF(AND(AD$1008&lt;&gt;"",Datos!AD92=AD$1008),0,IF(AD$1004=0,0,1-CHOOSE(AD$1004,IF(ISNUMBER(Datos!AD92),AND(OR(AD$1005="",Datos!AD92&gt;=AD$1005),OR(AD$1006="",Datos!AD92&lt;=AD$1006)),FALSE),IF(ISNUMBER(Datos!AD92),AND(Datos!AD92=INT(Datos!AD92),AND(OR(AD$1005="",Datos!AD92&gt;=AD$1005),OR(AD$1006="",Datos!AD92&lt;=AD$1006))),FALSE),OR(ISNUMBER(FIND(";"&amp;UPPER(TRIM(Datos!AD92&amp;""))&amp;"=",AD$1007)),ISNUMBER(FIND(";"&amp;UPPER(TRIM(Datos!AD92&amp;""))&amp;";",AD$1007))),OR(UPPER(TRIM(Datos!AD92&amp;""))="SÍ",UPPER(TRIM(Datos!AD92&amp;""))="SI",UPPER(TRIM(Datos!AD92&amp;""))="NO"),IF(ISNUMBER(Datos!AD92),AND(OR(AD$1005="",Datos!AD92&gt;=AD$1005),OR(AD$1006="",Datos!AD92&lt;=AD$1006)),FALSE),TRUE))))</f>
        <v>0.0</v>
      </c>
      <c r="AE92">
        <f>IF(Datos!AE92="",0,IF(AND(AE$1008&lt;&gt;"",Datos!AE92=AE$1008),0,IF(AE$1004=0,0,1-CHOOSE(AE$1004,IF(ISNUMBER(Datos!AE92),AND(OR(AE$1005="",Datos!AE92&gt;=AE$1005),OR(AE$1006="",Datos!AE92&lt;=AE$1006)),FALSE),IF(ISNUMBER(Datos!AE92),AND(Datos!AE92=INT(Datos!AE92),AND(OR(AE$1005="",Datos!AE92&gt;=AE$1005),OR(AE$1006="",Datos!AE92&lt;=AE$1006))),FALSE),OR(ISNUMBER(FIND(";"&amp;UPPER(TRIM(Datos!AE92&amp;""))&amp;"=",AE$1007)),ISNUMBER(FIND(";"&amp;UPPER(TRIM(Datos!AE92&amp;""))&amp;";",AE$1007))),OR(UPPER(TRIM(Datos!AE92&amp;""))="SÍ",UPPER(TRIM(Datos!AE92&amp;""))="SI",UPPER(TRIM(Datos!AE92&amp;""))="NO"),IF(ISNUMBER(Datos!AE92),AND(OR(AE$1005="",Datos!AE92&gt;=AE$1005),OR(AE$1006="",Datos!AE92&lt;=AE$1006)),FALSE),TRUE))))</f>
        <v>0.0</v>
      </c>
    </row>
    <row r="93" spans="2:31">
      <c r="B93">
        <f>IF(Datos!B93="",0,IF(AND(B$1008&lt;&gt;"",Datos!B93=B$1008),0,IF(B$1004=0,0,1-CHOOSE(B$1004,IF(ISNUMBER(Datos!B93),AND(OR(B$1005="",Datos!B93&gt;=B$1005),OR(B$1006="",Datos!B93&lt;=B$1006)),FALSE),IF(ISNUMBER(Datos!B93),AND(Datos!B93=INT(Datos!B93),AND(OR(B$1005="",Datos!B93&gt;=B$1005),OR(B$1006="",Datos!B93&lt;=B$1006))),FALSE),OR(ISNUMBER(FIND(";"&amp;UPPER(TRIM(Datos!B93&amp;""))&amp;"=",B$1007)),ISNUMBER(FIND(";"&amp;UPPER(TRIM(Datos!B93&amp;""))&amp;";",B$1007))),OR(UPPER(TRIM(Datos!B93&amp;""))="SÍ",UPPER(TRIM(Datos!B93&amp;""))="SI",UPPER(TRIM(Datos!B93&amp;""))="NO"),IF(ISNUMBER(Datos!B93),AND(OR(B$1005="",Datos!B93&gt;=B$1005),OR(B$1006="",Datos!B93&lt;=B$1006)),FALSE),TRUE))))</f>
        <v>0.0</v>
      </c>
      <c r="C93">
        <f>IF(Datos!C93="",0,IF(AND(C$1008&lt;&gt;"",Datos!C93=C$1008),0,IF(C$1004=0,0,1-CHOOSE(C$1004,IF(ISNUMBER(Datos!C93),AND(OR(C$1005="",Datos!C93&gt;=C$1005),OR(C$1006="",Datos!C93&lt;=C$1006)),FALSE),IF(ISNUMBER(Datos!C93),AND(Datos!C93=INT(Datos!C93),AND(OR(C$1005="",Datos!C93&gt;=C$1005),OR(C$1006="",Datos!C93&lt;=C$1006))),FALSE),OR(ISNUMBER(FIND(";"&amp;UPPER(TRIM(Datos!C93&amp;""))&amp;"=",C$1007)),ISNUMBER(FIND(";"&amp;UPPER(TRIM(Datos!C93&amp;""))&amp;";",C$1007))),OR(UPPER(TRIM(Datos!C93&amp;""))="SÍ",UPPER(TRIM(Datos!C93&amp;""))="SI",UPPER(TRIM(Datos!C93&amp;""))="NO"),IF(ISNUMBER(Datos!C93),AND(OR(C$1005="",Datos!C93&gt;=C$1005),OR(C$1006="",Datos!C93&lt;=C$1006)),FALSE),TRUE))))</f>
        <v>0.0</v>
      </c>
      <c r="D93">
        <f>IF(Datos!D93="",0,IF(AND(D$1008&lt;&gt;"",Datos!D93=D$1008),0,IF(D$1004=0,0,1-CHOOSE(D$1004,IF(ISNUMBER(Datos!D93),AND(OR(D$1005="",Datos!D93&gt;=D$1005),OR(D$1006="",Datos!D93&lt;=D$1006)),FALSE),IF(ISNUMBER(Datos!D93),AND(Datos!D93=INT(Datos!D93),AND(OR(D$1005="",Datos!D93&gt;=D$1005),OR(D$1006="",Datos!D93&lt;=D$1006))),FALSE),OR(ISNUMBER(FIND(";"&amp;UPPER(TRIM(Datos!D93&amp;""))&amp;"=",D$1007)),ISNUMBER(FIND(";"&amp;UPPER(TRIM(Datos!D93&amp;""))&amp;";",D$1007))),OR(UPPER(TRIM(Datos!D93&amp;""))="SÍ",UPPER(TRIM(Datos!D93&amp;""))="SI",UPPER(TRIM(Datos!D93&amp;""))="NO"),IF(ISNUMBER(Datos!D93),AND(OR(D$1005="",Datos!D93&gt;=D$1005),OR(D$1006="",Datos!D93&lt;=D$1006)),FALSE),TRUE))))</f>
        <v>0.0</v>
      </c>
      <c r="E93">
        <f>IF(Datos!E93="",0,IF(AND(E$1008&lt;&gt;"",Datos!E93=E$1008),0,IF(E$1004=0,0,1-CHOOSE(E$1004,IF(ISNUMBER(Datos!E93),AND(OR(E$1005="",Datos!E93&gt;=E$1005),OR(E$1006="",Datos!E93&lt;=E$1006)),FALSE),IF(ISNUMBER(Datos!E93),AND(Datos!E93=INT(Datos!E93),AND(OR(E$1005="",Datos!E93&gt;=E$1005),OR(E$1006="",Datos!E93&lt;=E$1006))),FALSE),OR(ISNUMBER(FIND(";"&amp;UPPER(TRIM(Datos!E93&amp;""))&amp;"=",E$1007)),ISNUMBER(FIND(";"&amp;UPPER(TRIM(Datos!E93&amp;""))&amp;";",E$1007))),OR(UPPER(TRIM(Datos!E93&amp;""))="SÍ",UPPER(TRIM(Datos!E93&amp;""))="SI",UPPER(TRIM(Datos!E93&amp;""))="NO"),IF(ISNUMBER(Datos!E93),AND(OR(E$1005="",Datos!E93&gt;=E$1005),OR(E$1006="",Datos!E93&lt;=E$1006)),FALSE),TRUE))))</f>
        <v>0.0</v>
      </c>
      <c r="F93">
        <f>IF(Datos!F93="",0,IF(AND(F$1008&lt;&gt;"",Datos!F93=F$1008),0,IF(F$1004=0,0,1-CHOOSE(F$1004,IF(ISNUMBER(Datos!F93),AND(OR(F$1005="",Datos!F93&gt;=F$1005),OR(F$1006="",Datos!F93&lt;=F$1006)),FALSE),IF(ISNUMBER(Datos!F93),AND(Datos!F93=INT(Datos!F93),AND(OR(F$1005="",Datos!F93&gt;=F$1005),OR(F$1006="",Datos!F93&lt;=F$1006))),FALSE),OR(ISNUMBER(FIND(";"&amp;UPPER(TRIM(Datos!F93&amp;""))&amp;"=",F$1007)),ISNUMBER(FIND(";"&amp;UPPER(TRIM(Datos!F93&amp;""))&amp;";",F$1007))),OR(UPPER(TRIM(Datos!F93&amp;""))="SÍ",UPPER(TRIM(Datos!F93&amp;""))="SI",UPPER(TRIM(Datos!F93&amp;""))="NO"),IF(ISNUMBER(Datos!F93),AND(OR(F$1005="",Datos!F93&gt;=F$1005),OR(F$1006="",Datos!F93&lt;=F$1006)),FALSE),TRUE))))</f>
        <v>0.0</v>
      </c>
      <c r="G93">
        <f>IF(Datos!G93="",0,IF(AND(G$1008&lt;&gt;"",Datos!G93=G$1008),0,IF(G$1004=0,0,1-CHOOSE(G$1004,IF(ISNUMBER(Datos!G93),AND(OR(G$1005="",Datos!G93&gt;=G$1005),OR(G$1006="",Datos!G93&lt;=G$1006)),FALSE),IF(ISNUMBER(Datos!G93),AND(Datos!G93=INT(Datos!G93),AND(OR(G$1005="",Datos!G93&gt;=G$1005),OR(G$1006="",Datos!G93&lt;=G$1006))),FALSE),OR(ISNUMBER(FIND(";"&amp;UPPER(TRIM(Datos!G93&amp;""))&amp;"=",G$1007)),ISNUMBER(FIND(";"&amp;UPPER(TRIM(Datos!G93&amp;""))&amp;";",G$1007))),OR(UPPER(TRIM(Datos!G93&amp;""))="SÍ",UPPER(TRIM(Datos!G93&amp;""))="SI",UPPER(TRIM(Datos!G93&amp;""))="NO"),IF(ISNUMBER(Datos!G93),AND(OR(G$1005="",Datos!G93&gt;=G$1005),OR(G$1006="",Datos!G93&lt;=G$1006)),FALSE),TRUE))))</f>
        <v>0.0</v>
      </c>
      <c r="H93">
        <f>IF(Datos!H93="",0,IF(AND(H$1008&lt;&gt;"",Datos!H93=H$1008),0,IF(H$1004=0,0,1-CHOOSE(H$1004,IF(ISNUMBER(Datos!H93),AND(OR(H$1005="",Datos!H93&gt;=H$1005),OR(H$1006="",Datos!H93&lt;=H$1006)),FALSE),IF(ISNUMBER(Datos!H93),AND(Datos!H93=INT(Datos!H93),AND(OR(H$1005="",Datos!H93&gt;=H$1005),OR(H$1006="",Datos!H93&lt;=H$1006))),FALSE),OR(ISNUMBER(FIND(";"&amp;UPPER(TRIM(Datos!H93&amp;""))&amp;"=",H$1007)),ISNUMBER(FIND(";"&amp;UPPER(TRIM(Datos!H93&amp;""))&amp;";",H$1007))),OR(UPPER(TRIM(Datos!H93&amp;""))="SÍ",UPPER(TRIM(Datos!H93&amp;""))="SI",UPPER(TRIM(Datos!H93&amp;""))="NO"),IF(ISNUMBER(Datos!H93),AND(OR(H$1005="",Datos!H93&gt;=H$1005),OR(H$1006="",Datos!H93&lt;=H$1006)),FALSE),TRUE))))</f>
        <v>0.0</v>
      </c>
      <c r="I93">
        <f>IF(Datos!I93="",0,IF(AND(I$1008&lt;&gt;"",Datos!I93=I$1008),0,IF(I$1004=0,0,1-CHOOSE(I$1004,IF(ISNUMBER(Datos!I93),AND(OR(I$1005="",Datos!I93&gt;=I$1005),OR(I$1006="",Datos!I93&lt;=I$1006)),FALSE),IF(ISNUMBER(Datos!I93),AND(Datos!I93=INT(Datos!I93),AND(OR(I$1005="",Datos!I93&gt;=I$1005),OR(I$1006="",Datos!I93&lt;=I$1006))),FALSE),OR(ISNUMBER(FIND(";"&amp;UPPER(TRIM(Datos!I93&amp;""))&amp;"=",I$1007)),ISNUMBER(FIND(";"&amp;UPPER(TRIM(Datos!I93&amp;""))&amp;";",I$1007))),OR(UPPER(TRIM(Datos!I93&amp;""))="SÍ",UPPER(TRIM(Datos!I93&amp;""))="SI",UPPER(TRIM(Datos!I93&amp;""))="NO"),IF(ISNUMBER(Datos!I93),AND(OR(I$1005="",Datos!I93&gt;=I$1005),OR(I$1006="",Datos!I93&lt;=I$1006)),FALSE),TRUE))))</f>
        <v>0.0</v>
      </c>
      <c r="J93">
        <f>IF(Datos!J93="",0,IF(AND(J$1008&lt;&gt;"",Datos!J93=J$1008),0,IF(J$1004=0,0,1-CHOOSE(J$1004,IF(ISNUMBER(Datos!J93),AND(OR(J$1005="",Datos!J93&gt;=J$1005),OR(J$1006="",Datos!J93&lt;=J$1006)),FALSE),IF(ISNUMBER(Datos!J93),AND(Datos!J93=INT(Datos!J93),AND(OR(J$1005="",Datos!J93&gt;=J$1005),OR(J$1006="",Datos!J93&lt;=J$1006))),FALSE),OR(ISNUMBER(FIND(";"&amp;UPPER(TRIM(Datos!J93&amp;""))&amp;"=",J$1007)),ISNUMBER(FIND(";"&amp;UPPER(TRIM(Datos!J93&amp;""))&amp;";",J$1007))),OR(UPPER(TRIM(Datos!J93&amp;""))="SÍ",UPPER(TRIM(Datos!J93&amp;""))="SI",UPPER(TRIM(Datos!J93&amp;""))="NO"),IF(ISNUMBER(Datos!J93),AND(OR(J$1005="",Datos!J93&gt;=J$1005),OR(J$1006="",Datos!J93&lt;=J$1006)),FALSE),TRUE))))</f>
        <v>0.0</v>
      </c>
      <c r="K93">
        <f>IF(Datos!K93="",0,IF(AND(K$1008&lt;&gt;"",Datos!K93=K$1008),0,IF(K$1004=0,0,1-CHOOSE(K$1004,IF(ISNUMBER(Datos!K93),AND(OR(K$1005="",Datos!K93&gt;=K$1005),OR(K$1006="",Datos!K93&lt;=K$1006)),FALSE),IF(ISNUMBER(Datos!K93),AND(Datos!K93=INT(Datos!K93),AND(OR(K$1005="",Datos!K93&gt;=K$1005),OR(K$1006="",Datos!K93&lt;=K$1006))),FALSE),OR(ISNUMBER(FIND(";"&amp;UPPER(TRIM(Datos!K93&amp;""))&amp;"=",K$1007)),ISNUMBER(FIND(";"&amp;UPPER(TRIM(Datos!K93&amp;""))&amp;";",K$1007))),OR(UPPER(TRIM(Datos!K93&amp;""))="SÍ",UPPER(TRIM(Datos!K93&amp;""))="SI",UPPER(TRIM(Datos!K93&amp;""))="NO"),IF(ISNUMBER(Datos!K93),AND(OR(K$1005="",Datos!K93&gt;=K$1005),OR(K$1006="",Datos!K93&lt;=K$1006)),FALSE),TRUE))))</f>
        <v>0.0</v>
      </c>
      <c r="L93">
        <f>IF(Datos!L93="",0,IF(AND(L$1008&lt;&gt;"",Datos!L93=L$1008),0,IF(L$1004=0,0,1-CHOOSE(L$1004,IF(ISNUMBER(Datos!L93),AND(OR(L$1005="",Datos!L93&gt;=L$1005),OR(L$1006="",Datos!L93&lt;=L$1006)),FALSE),IF(ISNUMBER(Datos!L93),AND(Datos!L93=INT(Datos!L93),AND(OR(L$1005="",Datos!L93&gt;=L$1005),OR(L$1006="",Datos!L93&lt;=L$1006))),FALSE),OR(ISNUMBER(FIND(";"&amp;UPPER(TRIM(Datos!L93&amp;""))&amp;"=",L$1007)),ISNUMBER(FIND(";"&amp;UPPER(TRIM(Datos!L93&amp;""))&amp;";",L$1007))),OR(UPPER(TRIM(Datos!L93&amp;""))="SÍ",UPPER(TRIM(Datos!L93&amp;""))="SI",UPPER(TRIM(Datos!L93&amp;""))="NO"),IF(ISNUMBER(Datos!L93),AND(OR(L$1005="",Datos!L93&gt;=L$1005),OR(L$1006="",Datos!L93&lt;=L$1006)),FALSE),TRUE))))</f>
        <v>0.0</v>
      </c>
      <c r="M93">
        <f>IF(Datos!M93="",0,IF(AND(M$1008&lt;&gt;"",Datos!M93=M$1008),0,IF(M$1004=0,0,1-CHOOSE(M$1004,IF(ISNUMBER(Datos!M93),AND(OR(M$1005="",Datos!M93&gt;=M$1005),OR(M$1006="",Datos!M93&lt;=M$1006)),FALSE),IF(ISNUMBER(Datos!M93),AND(Datos!M93=INT(Datos!M93),AND(OR(M$1005="",Datos!M93&gt;=M$1005),OR(M$1006="",Datos!M93&lt;=M$1006))),FALSE),OR(ISNUMBER(FIND(";"&amp;UPPER(TRIM(Datos!M93&amp;""))&amp;"=",M$1007)),ISNUMBER(FIND(";"&amp;UPPER(TRIM(Datos!M93&amp;""))&amp;";",M$1007))),OR(UPPER(TRIM(Datos!M93&amp;""))="SÍ",UPPER(TRIM(Datos!M93&amp;""))="SI",UPPER(TRIM(Datos!M93&amp;""))="NO"),IF(ISNUMBER(Datos!M93),AND(OR(M$1005="",Datos!M93&gt;=M$1005),OR(M$1006="",Datos!M93&lt;=M$1006)),FALSE),TRUE))))</f>
        <v>0.0</v>
      </c>
      <c r="N93">
        <f>IF(Datos!N93="",0,IF(AND(N$1008&lt;&gt;"",Datos!N93=N$1008),0,IF(N$1004=0,0,1-CHOOSE(N$1004,IF(ISNUMBER(Datos!N93),AND(OR(N$1005="",Datos!N93&gt;=N$1005),OR(N$1006="",Datos!N93&lt;=N$1006)),FALSE),IF(ISNUMBER(Datos!N93),AND(Datos!N93=INT(Datos!N93),AND(OR(N$1005="",Datos!N93&gt;=N$1005),OR(N$1006="",Datos!N93&lt;=N$1006))),FALSE),OR(ISNUMBER(FIND(";"&amp;UPPER(TRIM(Datos!N93&amp;""))&amp;"=",N$1007)),ISNUMBER(FIND(";"&amp;UPPER(TRIM(Datos!N93&amp;""))&amp;";",N$1007))),OR(UPPER(TRIM(Datos!N93&amp;""))="SÍ",UPPER(TRIM(Datos!N93&amp;""))="SI",UPPER(TRIM(Datos!N93&amp;""))="NO"),IF(ISNUMBER(Datos!N93),AND(OR(N$1005="",Datos!N93&gt;=N$1005),OR(N$1006="",Datos!N93&lt;=N$1006)),FALSE),TRUE))))</f>
        <v>0.0</v>
      </c>
      <c r="O93">
        <f>IF(Datos!O93="",0,IF(AND(O$1008&lt;&gt;"",Datos!O93=O$1008),0,IF(O$1004=0,0,1-CHOOSE(O$1004,IF(ISNUMBER(Datos!O93),AND(OR(O$1005="",Datos!O93&gt;=O$1005),OR(O$1006="",Datos!O93&lt;=O$1006)),FALSE),IF(ISNUMBER(Datos!O93),AND(Datos!O93=INT(Datos!O93),AND(OR(O$1005="",Datos!O93&gt;=O$1005),OR(O$1006="",Datos!O93&lt;=O$1006))),FALSE),OR(ISNUMBER(FIND(";"&amp;UPPER(TRIM(Datos!O93&amp;""))&amp;"=",O$1007)),ISNUMBER(FIND(";"&amp;UPPER(TRIM(Datos!O93&amp;""))&amp;";",O$1007))),OR(UPPER(TRIM(Datos!O93&amp;""))="SÍ",UPPER(TRIM(Datos!O93&amp;""))="SI",UPPER(TRIM(Datos!O93&amp;""))="NO"),IF(ISNUMBER(Datos!O93),AND(OR(O$1005="",Datos!O93&gt;=O$1005),OR(O$1006="",Datos!O93&lt;=O$1006)),FALSE),TRUE))))</f>
        <v>0.0</v>
      </c>
      <c r="P93">
        <f>IF(Datos!P93="",0,IF(AND(P$1008&lt;&gt;"",Datos!P93=P$1008),0,IF(P$1004=0,0,1-CHOOSE(P$1004,IF(ISNUMBER(Datos!P93),AND(OR(P$1005="",Datos!P93&gt;=P$1005),OR(P$1006="",Datos!P93&lt;=P$1006)),FALSE),IF(ISNUMBER(Datos!P93),AND(Datos!P93=INT(Datos!P93),AND(OR(P$1005="",Datos!P93&gt;=P$1005),OR(P$1006="",Datos!P93&lt;=P$1006))),FALSE),OR(ISNUMBER(FIND(";"&amp;UPPER(TRIM(Datos!P93&amp;""))&amp;"=",P$1007)),ISNUMBER(FIND(";"&amp;UPPER(TRIM(Datos!P93&amp;""))&amp;";",P$1007))),OR(UPPER(TRIM(Datos!P93&amp;""))="SÍ",UPPER(TRIM(Datos!P93&amp;""))="SI",UPPER(TRIM(Datos!P93&amp;""))="NO"),IF(ISNUMBER(Datos!P93),AND(OR(P$1005="",Datos!P93&gt;=P$1005),OR(P$1006="",Datos!P93&lt;=P$1006)),FALSE),TRUE))))</f>
        <v>0.0</v>
      </c>
      <c r="Q93">
        <f>IF(Datos!Q93="",0,IF(AND(Q$1008&lt;&gt;"",Datos!Q93=Q$1008),0,IF(Q$1004=0,0,1-CHOOSE(Q$1004,IF(ISNUMBER(Datos!Q93),AND(OR(Q$1005="",Datos!Q93&gt;=Q$1005),OR(Q$1006="",Datos!Q93&lt;=Q$1006)),FALSE),IF(ISNUMBER(Datos!Q93),AND(Datos!Q93=INT(Datos!Q93),AND(OR(Q$1005="",Datos!Q93&gt;=Q$1005),OR(Q$1006="",Datos!Q93&lt;=Q$1006))),FALSE),OR(ISNUMBER(FIND(";"&amp;UPPER(TRIM(Datos!Q93&amp;""))&amp;"=",Q$1007)),ISNUMBER(FIND(";"&amp;UPPER(TRIM(Datos!Q93&amp;""))&amp;";",Q$1007))),OR(UPPER(TRIM(Datos!Q93&amp;""))="SÍ",UPPER(TRIM(Datos!Q93&amp;""))="SI",UPPER(TRIM(Datos!Q93&amp;""))="NO"),IF(ISNUMBER(Datos!Q93),AND(OR(Q$1005="",Datos!Q93&gt;=Q$1005),OR(Q$1006="",Datos!Q93&lt;=Q$1006)),FALSE),TRUE))))</f>
        <v>0.0</v>
      </c>
      <c r="R93">
        <f>IF(Datos!R93="",0,IF(AND(R$1008&lt;&gt;"",Datos!R93=R$1008),0,IF(R$1004=0,0,1-CHOOSE(R$1004,IF(ISNUMBER(Datos!R93),AND(OR(R$1005="",Datos!R93&gt;=R$1005),OR(R$1006="",Datos!R93&lt;=R$1006)),FALSE),IF(ISNUMBER(Datos!R93),AND(Datos!R93=INT(Datos!R93),AND(OR(R$1005="",Datos!R93&gt;=R$1005),OR(R$1006="",Datos!R93&lt;=R$1006))),FALSE),OR(ISNUMBER(FIND(";"&amp;UPPER(TRIM(Datos!R93&amp;""))&amp;"=",R$1007)),ISNUMBER(FIND(";"&amp;UPPER(TRIM(Datos!R93&amp;""))&amp;";",R$1007))),OR(UPPER(TRIM(Datos!R93&amp;""))="SÍ",UPPER(TRIM(Datos!R93&amp;""))="SI",UPPER(TRIM(Datos!R93&amp;""))="NO"),IF(ISNUMBER(Datos!R93),AND(OR(R$1005="",Datos!R93&gt;=R$1005),OR(R$1006="",Datos!R93&lt;=R$1006)),FALSE),TRUE))))</f>
        <v>0.0</v>
      </c>
      <c r="S93">
        <f>IF(Datos!S93="",0,IF(AND(S$1008&lt;&gt;"",Datos!S93=S$1008),0,IF(S$1004=0,0,1-CHOOSE(S$1004,IF(ISNUMBER(Datos!S93),AND(OR(S$1005="",Datos!S93&gt;=S$1005),OR(S$1006="",Datos!S93&lt;=S$1006)),FALSE),IF(ISNUMBER(Datos!S93),AND(Datos!S93=INT(Datos!S93),AND(OR(S$1005="",Datos!S93&gt;=S$1005),OR(S$1006="",Datos!S93&lt;=S$1006))),FALSE),OR(ISNUMBER(FIND(";"&amp;UPPER(TRIM(Datos!S93&amp;""))&amp;"=",S$1007)),ISNUMBER(FIND(";"&amp;UPPER(TRIM(Datos!S93&amp;""))&amp;";",S$1007))),OR(UPPER(TRIM(Datos!S93&amp;""))="SÍ",UPPER(TRIM(Datos!S93&amp;""))="SI",UPPER(TRIM(Datos!S93&amp;""))="NO"),IF(ISNUMBER(Datos!S93),AND(OR(S$1005="",Datos!S93&gt;=S$1005),OR(S$1006="",Datos!S93&lt;=S$1006)),FALSE),TRUE))))</f>
        <v>0.0</v>
      </c>
      <c r="T93">
        <f>IF(Datos!T93="",0,IF(AND(T$1008&lt;&gt;"",Datos!T93=T$1008),0,IF(T$1004=0,0,1-CHOOSE(T$1004,IF(ISNUMBER(Datos!T93),AND(OR(T$1005="",Datos!T93&gt;=T$1005),OR(T$1006="",Datos!T93&lt;=T$1006)),FALSE),IF(ISNUMBER(Datos!T93),AND(Datos!T93=INT(Datos!T93),AND(OR(T$1005="",Datos!T93&gt;=T$1005),OR(T$1006="",Datos!T93&lt;=T$1006))),FALSE),OR(ISNUMBER(FIND(";"&amp;UPPER(TRIM(Datos!T93&amp;""))&amp;"=",T$1007)),ISNUMBER(FIND(";"&amp;UPPER(TRIM(Datos!T93&amp;""))&amp;";",T$1007))),OR(UPPER(TRIM(Datos!T93&amp;""))="SÍ",UPPER(TRIM(Datos!T93&amp;""))="SI",UPPER(TRIM(Datos!T93&amp;""))="NO"),IF(ISNUMBER(Datos!T93),AND(OR(T$1005="",Datos!T93&gt;=T$1005),OR(T$1006="",Datos!T93&lt;=T$1006)),FALSE),TRUE))))</f>
        <v>0.0</v>
      </c>
      <c r="U93">
        <f>IF(Datos!U93="",0,IF(AND(U$1008&lt;&gt;"",Datos!U93=U$1008),0,IF(U$1004=0,0,1-CHOOSE(U$1004,IF(ISNUMBER(Datos!U93),AND(OR(U$1005="",Datos!U93&gt;=U$1005),OR(U$1006="",Datos!U93&lt;=U$1006)),FALSE),IF(ISNUMBER(Datos!U93),AND(Datos!U93=INT(Datos!U93),AND(OR(U$1005="",Datos!U93&gt;=U$1005),OR(U$1006="",Datos!U93&lt;=U$1006))),FALSE),OR(ISNUMBER(FIND(";"&amp;UPPER(TRIM(Datos!U93&amp;""))&amp;"=",U$1007)),ISNUMBER(FIND(";"&amp;UPPER(TRIM(Datos!U93&amp;""))&amp;";",U$1007))),OR(UPPER(TRIM(Datos!U93&amp;""))="SÍ",UPPER(TRIM(Datos!U93&amp;""))="SI",UPPER(TRIM(Datos!U93&amp;""))="NO"),IF(ISNUMBER(Datos!U93),AND(OR(U$1005="",Datos!U93&gt;=U$1005),OR(U$1006="",Datos!U93&lt;=U$1006)),FALSE),TRUE))))</f>
        <v>0.0</v>
      </c>
      <c r="V93">
        <f>IF(Datos!V93="",0,IF(AND(V$1008&lt;&gt;"",Datos!V93=V$1008),0,IF(V$1004=0,0,1-CHOOSE(V$1004,IF(ISNUMBER(Datos!V93),AND(OR(V$1005="",Datos!V93&gt;=V$1005),OR(V$1006="",Datos!V93&lt;=V$1006)),FALSE),IF(ISNUMBER(Datos!V93),AND(Datos!V93=INT(Datos!V93),AND(OR(V$1005="",Datos!V93&gt;=V$1005),OR(V$1006="",Datos!V93&lt;=V$1006))),FALSE),OR(ISNUMBER(FIND(";"&amp;UPPER(TRIM(Datos!V93&amp;""))&amp;"=",V$1007)),ISNUMBER(FIND(";"&amp;UPPER(TRIM(Datos!V93&amp;""))&amp;";",V$1007))),OR(UPPER(TRIM(Datos!V93&amp;""))="SÍ",UPPER(TRIM(Datos!V93&amp;""))="SI",UPPER(TRIM(Datos!V93&amp;""))="NO"),IF(ISNUMBER(Datos!V93),AND(OR(V$1005="",Datos!V93&gt;=V$1005),OR(V$1006="",Datos!V93&lt;=V$1006)),FALSE),TRUE))))</f>
        <v>0.0</v>
      </c>
      <c r="W93">
        <f>IF(Datos!W93="",0,IF(AND(W$1008&lt;&gt;"",Datos!W93=W$1008),0,IF(W$1004=0,0,1-CHOOSE(W$1004,IF(ISNUMBER(Datos!W93),AND(OR(W$1005="",Datos!W93&gt;=W$1005),OR(W$1006="",Datos!W93&lt;=W$1006)),FALSE),IF(ISNUMBER(Datos!W93),AND(Datos!W93=INT(Datos!W93),AND(OR(W$1005="",Datos!W93&gt;=W$1005),OR(W$1006="",Datos!W93&lt;=W$1006))),FALSE),OR(ISNUMBER(FIND(";"&amp;UPPER(TRIM(Datos!W93&amp;""))&amp;"=",W$1007)),ISNUMBER(FIND(";"&amp;UPPER(TRIM(Datos!W93&amp;""))&amp;";",W$1007))),OR(UPPER(TRIM(Datos!W93&amp;""))="SÍ",UPPER(TRIM(Datos!W93&amp;""))="SI",UPPER(TRIM(Datos!W93&amp;""))="NO"),IF(ISNUMBER(Datos!W93),AND(OR(W$1005="",Datos!W93&gt;=W$1005),OR(W$1006="",Datos!W93&lt;=W$1006)),FALSE),TRUE))))</f>
        <v>0.0</v>
      </c>
      <c r="X93">
        <f>IF(Datos!X93="",0,IF(AND(X$1008&lt;&gt;"",Datos!X93=X$1008),0,IF(X$1004=0,0,1-CHOOSE(X$1004,IF(ISNUMBER(Datos!X93),AND(OR(X$1005="",Datos!X93&gt;=X$1005),OR(X$1006="",Datos!X93&lt;=X$1006)),FALSE),IF(ISNUMBER(Datos!X93),AND(Datos!X93=INT(Datos!X93),AND(OR(X$1005="",Datos!X93&gt;=X$1005),OR(X$1006="",Datos!X93&lt;=X$1006))),FALSE),OR(ISNUMBER(FIND(";"&amp;UPPER(TRIM(Datos!X93&amp;""))&amp;"=",X$1007)),ISNUMBER(FIND(";"&amp;UPPER(TRIM(Datos!X93&amp;""))&amp;";",X$1007))),OR(UPPER(TRIM(Datos!X93&amp;""))="SÍ",UPPER(TRIM(Datos!X93&amp;""))="SI",UPPER(TRIM(Datos!X93&amp;""))="NO"),IF(ISNUMBER(Datos!X93),AND(OR(X$1005="",Datos!X93&gt;=X$1005),OR(X$1006="",Datos!X93&lt;=X$1006)),FALSE),TRUE))))</f>
        <v>0.0</v>
      </c>
      <c r="Y93">
        <f>IF(Datos!Y93="",0,IF(AND(Y$1008&lt;&gt;"",Datos!Y93=Y$1008),0,IF(Y$1004=0,0,1-CHOOSE(Y$1004,IF(ISNUMBER(Datos!Y93),AND(OR(Y$1005="",Datos!Y93&gt;=Y$1005),OR(Y$1006="",Datos!Y93&lt;=Y$1006)),FALSE),IF(ISNUMBER(Datos!Y93),AND(Datos!Y93=INT(Datos!Y93),AND(OR(Y$1005="",Datos!Y93&gt;=Y$1005),OR(Y$1006="",Datos!Y93&lt;=Y$1006))),FALSE),OR(ISNUMBER(FIND(";"&amp;UPPER(TRIM(Datos!Y93&amp;""))&amp;"=",Y$1007)),ISNUMBER(FIND(";"&amp;UPPER(TRIM(Datos!Y93&amp;""))&amp;";",Y$1007))),OR(UPPER(TRIM(Datos!Y93&amp;""))="SÍ",UPPER(TRIM(Datos!Y93&amp;""))="SI",UPPER(TRIM(Datos!Y93&amp;""))="NO"),IF(ISNUMBER(Datos!Y93),AND(OR(Y$1005="",Datos!Y93&gt;=Y$1005),OR(Y$1006="",Datos!Y93&lt;=Y$1006)),FALSE),TRUE))))</f>
        <v>0.0</v>
      </c>
      <c r="Z93">
        <f>IF(Datos!Z93="",0,IF(AND(Z$1008&lt;&gt;"",Datos!Z93=Z$1008),0,IF(Z$1004=0,0,1-CHOOSE(Z$1004,IF(ISNUMBER(Datos!Z93),AND(OR(Z$1005="",Datos!Z93&gt;=Z$1005),OR(Z$1006="",Datos!Z93&lt;=Z$1006)),FALSE),IF(ISNUMBER(Datos!Z93),AND(Datos!Z93=INT(Datos!Z93),AND(OR(Z$1005="",Datos!Z93&gt;=Z$1005),OR(Z$1006="",Datos!Z93&lt;=Z$1006))),FALSE),OR(ISNUMBER(FIND(";"&amp;UPPER(TRIM(Datos!Z93&amp;""))&amp;"=",Z$1007)),ISNUMBER(FIND(";"&amp;UPPER(TRIM(Datos!Z93&amp;""))&amp;";",Z$1007))),OR(UPPER(TRIM(Datos!Z93&amp;""))="SÍ",UPPER(TRIM(Datos!Z93&amp;""))="SI",UPPER(TRIM(Datos!Z93&amp;""))="NO"),IF(ISNUMBER(Datos!Z93),AND(OR(Z$1005="",Datos!Z93&gt;=Z$1005),OR(Z$1006="",Datos!Z93&lt;=Z$1006)),FALSE),TRUE))))</f>
        <v>0.0</v>
      </c>
      <c r="AA93">
        <f>IF(Datos!AA93="",0,IF(AND(AA$1008&lt;&gt;"",Datos!AA93=AA$1008),0,IF(AA$1004=0,0,1-CHOOSE(AA$1004,IF(ISNUMBER(Datos!AA93),AND(OR(AA$1005="",Datos!AA93&gt;=AA$1005),OR(AA$1006="",Datos!AA93&lt;=AA$1006)),FALSE),IF(ISNUMBER(Datos!AA93),AND(Datos!AA93=INT(Datos!AA93),AND(OR(AA$1005="",Datos!AA93&gt;=AA$1005),OR(AA$1006="",Datos!AA93&lt;=AA$1006))),FALSE),OR(ISNUMBER(FIND(";"&amp;UPPER(TRIM(Datos!AA93&amp;""))&amp;"=",AA$1007)),ISNUMBER(FIND(";"&amp;UPPER(TRIM(Datos!AA93&amp;""))&amp;";",AA$1007))),OR(UPPER(TRIM(Datos!AA93&amp;""))="SÍ",UPPER(TRIM(Datos!AA93&amp;""))="SI",UPPER(TRIM(Datos!AA93&amp;""))="NO"),IF(ISNUMBER(Datos!AA93),AND(OR(AA$1005="",Datos!AA93&gt;=AA$1005),OR(AA$1006="",Datos!AA93&lt;=AA$1006)),FALSE),TRUE))))</f>
        <v>0.0</v>
      </c>
      <c r="AB93">
        <f>IF(Datos!AB93="",0,IF(AND(AB$1008&lt;&gt;"",Datos!AB93=AB$1008),0,IF(AB$1004=0,0,1-CHOOSE(AB$1004,IF(ISNUMBER(Datos!AB93),AND(OR(AB$1005="",Datos!AB93&gt;=AB$1005),OR(AB$1006="",Datos!AB93&lt;=AB$1006)),FALSE),IF(ISNUMBER(Datos!AB93),AND(Datos!AB93=INT(Datos!AB93),AND(OR(AB$1005="",Datos!AB93&gt;=AB$1005),OR(AB$1006="",Datos!AB93&lt;=AB$1006))),FALSE),OR(ISNUMBER(FIND(";"&amp;UPPER(TRIM(Datos!AB93&amp;""))&amp;"=",AB$1007)),ISNUMBER(FIND(";"&amp;UPPER(TRIM(Datos!AB93&amp;""))&amp;";",AB$1007))),OR(UPPER(TRIM(Datos!AB93&amp;""))="SÍ",UPPER(TRIM(Datos!AB93&amp;""))="SI",UPPER(TRIM(Datos!AB93&amp;""))="NO"),IF(ISNUMBER(Datos!AB93),AND(OR(AB$1005="",Datos!AB93&gt;=AB$1005),OR(AB$1006="",Datos!AB93&lt;=AB$1006)),FALSE),TRUE))))</f>
        <v>0.0</v>
      </c>
      <c r="AC93">
        <f>IF(Datos!AC93="",0,IF(AND(AC$1008&lt;&gt;"",Datos!AC93=AC$1008),0,IF(AC$1004=0,0,1-CHOOSE(AC$1004,IF(ISNUMBER(Datos!AC93),AND(OR(AC$1005="",Datos!AC93&gt;=AC$1005),OR(AC$1006="",Datos!AC93&lt;=AC$1006)),FALSE),IF(ISNUMBER(Datos!AC93),AND(Datos!AC93=INT(Datos!AC93),AND(OR(AC$1005="",Datos!AC93&gt;=AC$1005),OR(AC$1006="",Datos!AC93&lt;=AC$1006))),FALSE),OR(ISNUMBER(FIND(";"&amp;UPPER(TRIM(Datos!AC93&amp;""))&amp;"=",AC$1007)),ISNUMBER(FIND(";"&amp;UPPER(TRIM(Datos!AC93&amp;""))&amp;";",AC$1007))),OR(UPPER(TRIM(Datos!AC93&amp;""))="SÍ",UPPER(TRIM(Datos!AC93&amp;""))="SI",UPPER(TRIM(Datos!AC93&amp;""))="NO"),IF(ISNUMBER(Datos!AC93),AND(OR(AC$1005="",Datos!AC93&gt;=AC$1005),OR(AC$1006="",Datos!AC93&lt;=AC$1006)),FALSE),TRUE))))</f>
        <v>0.0</v>
      </c>
      <c r="AD93">
        <f>IF(Datos!AD93="",0,IF(AND(AD$1008&lt;&gt;"",Datos!AD93=AD$1008),0,IF(AD$1004=0,0,1-CHOOSE(AD$1004,IF(ISNUMBER(Datos!AD93),AND(OR(AD$1005="",Datos!AD93&gt;=AD$1005),OR(AD$1006="",Datos!AD93&lt;=AD$1006)),FALSE),IF(ISNUMBER(Datos!AD93),AND(Datos!AD93=INT(Datos!AD93),AND(OR(AD$1005="",Datos!AD93&gt;=AD$1005),OR(AD$1006="",Datos!AD93&lt;=AD$1006))),FALSE),OR(ISNUMBER(FIND(";"&amp;UPPER(TRIM(Datos!AD93&amp;""))&amp;"=",AD$1007)),ISNUMBER(FIND(";"&amp;UPPER(TRIM(Datos!AD93&amp;""))&amp;";",AD$1007))),OR(UPPER(TRIM(Datos!AD93&amp;""))="SÍ",UPPER(TRIM(Datos!AD93&amp;""))="SI",UPPER(TRIM(Datos!AD93&amp;""))="NO"),IF(ISNUMBER(Datos!AD93),AND(OR(AD$1005="",Datos!AD93&gt;=AD$1005),OR(AD$1006="",Datos!AD93&lt;=AD$1006)),FALSE),TRUE))))</f>
        <v>0.0</v>
      </c>
      <c r="AE93">
        <f>IF(Datos!AE93="",0,IF(AND(AE$1008&lt;&gt;"",Datos!AE93=AE$1008),0,IF(AE$1004=0,0,1-CHOOSE(AE$1004,IF(ISNUMBER(Datos!AE93),AND(OR(AE$1005="",Datos!AE93&gt;=AE$1005),OR(AE$1006="",Datos!AE93&lt;=AE$1006)),FALSE),IF(ISNUMBER(Datos!AE93),AND(Datos!AE93=INT(Datos!AE93),AND(OR(AE$1005="",Datos!AE93&gt;=AE$1005),OR(AE$1006="",Datos!AE93&lt;=AE$1006))),FALSE),OR(ISNUMBER(FIND(";"&amp;UPPER(TRIM(Datos!AE93&amp;""))&amp;"=",AE$1007)),ISNUMBER(FIND(";"&amp;UPPER(TRIM(Datos!AE93&amp;""))&amp;";",AE$1007))),OR(UPPER(TRIM(Datos!AE93&amp;""))="SÍ",UPPER(TRIM(Datos!AE93&amp;""))="SI",UPPER(TRIM(Datos!AE93&amp;""))="NO"),IF(ISNUMBER(Datos!AE93),AND(OR(AE$1005="",Datos!AE93&gt;=AE$1005),OR(AE$1006="",Datos!AE93&lt;=AE$1006)),FALSE),TRUE))))</f>
        <v>0.0</v>
      </c>
    </row>
    <row r="94" spans="2:31">
      <c r="B94">
        <f>IF(Datos!B94="",0,IF(AND(B$1008&lt;&gt;"",Datos!B94=B$1008),0,IF(B$1004=0,0,1-CHOOSE(B$1004,IF(ISNUMBER(Datos!B94),AND(OR(B$1005="",Datos!B94&gt;=B$1005),OR(B$1006="",Datos!B94&lt;=B$1006)),FALSE),IF(ISNUMBER(Datos!B94),AND(Datos!B94=INT(Datos!B94),AND(OR(B$1005="",Datos!B94&gt;=B$1005),OR(B$1006="",Datos!B94&lt;=B$1006))),FALSE),OR(ISNUMBER(FIND(";"&amp;UPPER(TRIM(Datos!B94&amp;""))&amp;"=",B$1007)),ISNUMBER(FIND(";"&amp;UPPER(TRIM(Datos!B94&amp;""))&amp;";",B$1007))),OR(UPPER(TRIM(Datos!B94&amp;""))="SÍ",UPPER(TRIM(Datos!B94&amp;""))="SI",UPPER(TRIM(Datos!B94&amp;""))="NO"),IF(ISNUMBER(Datos!B94),AND(OR(B$1005="",Datos!B94&gt;=B$1005),OR(B$1006="",Datos!B94&lt;=B$1006)),FALSE),TRUE))))</f>
        <v>0.0</v>
      </c>
      <c r="C94">
        <f>IF(Datos!C94="",0,IF(AND(C$1008&lt;&gt;"",Datos!C94=C$1008),0,IF(C$1004=0,0,1-CHOOSE(C$1004,IF(ISNUMBER(Datos!C94),AND(OR(C$1005="",Datos!C94&gt;=C$1005),OR(C$1006="",Datos!C94&lt;=C$1006)),FALSE),IF(ISNUMBER(Datos!C94),AND(Datos!C94=INT(Datos!C94),AND(OR(C$1005="",Datos!C94&gt;=C$1005),OR(C$1006="",Datos!C94&lt;=C$1006))),FALSE),OR(ISNUMBER(FIND(";"&amp;UPPER(TRIM(Datos!C94&amp;""))&amp;"=",C$1007)),ISNUMBER(FIND(";"&amp;UPPER(TRIM(Datos!C94&amp;""))&amp;";",C$1007))),OR(UPPER(TRIM(Datos!C94&amp;""))="SÍ",UPPER(TRIM(Datos!C94&amp;""))="SI",UPPER(TRIM(Datos!C94&amp;""))="NO"),IF(ISNUMBER(Datos!C94),AND(OR(C$1005="",Datos!C94&gt;=C$1005),OR(C$1006="",Datos!C94&lt;=C$1006)),FALSE),TRUE))))</f>
        <v>0.0</v>
      </c>
      <c r="D94">
        <f>IF(Datos!D94="",0,IF(AND(D$1008&lt;&gt;"",Datos!D94=D$1008),0,IF(D$1004=0,0,1-CHOOSE(D$1004,IF(ISNUMBER(Datos!D94),AND(OR(D$1005="",Datos!D94&gt;=D$1005),OR(D$1006="",Datos!D94&lt;=D$1006)),FALSE),IF(ISNUMBER(Datos!D94),AND(Datos!D94=INT(Datos!D94),AND(OR(D$1005="",Datos!D94&gt;=D$1005),OR(D$1006="",Datos!D94&lt;=D$1006))),FALSE),OR(ISNUMBER(FIND(";"&amp;UPPER(TRIM(Datos!D94&amp;""))&amp;"=",D$1007)),ISNUMBER(FIND(";"&amp;UPPER(TRIM(Datos!D94&amp;""))&amp;";",D$1007))),OR(UPPER(TRIM(Datos!D94&amp;""))="SÍ",UPPER(TRIM(Datos!D94&amp;""))="SI",UPPER(TRIM(Datos!D94&amp;""))="NO"),IF(ISNUMBER(Datos!D94),AND(OR(D$1005="",Datos!D94&gt;=D$1005),OR(D$1006="",Datos!D94&lt;=D$1006)),FALSE),TRUE))))</f>
        <v>0.0</v>
      </c>
      <c r="E94">
        <f>IF(Datos!E94="",0,IF(AND(E$1008&lt;&gt;"",Datos!E94=E$1008),0,IF(E$1004=0,0,1-CHOOSE(E$1004,IF(ISNUMBER(Datos!E94),AND(OR(E$1005="",Datos!E94&gt;=E$1005),OR(E$1006="",Datos!E94&lt;=E$1006)),FALSE),IF(ISNUMBER(Datos!E94),AND(Datos!E94=INT(Datos!E94),AND(OR(E$1005="",Datos!E94&gt;=E$1005),OR(E$1006="",Datos!E94&lt;=E$1006))),FALSE),OR(ISNUMBER(FIND(";"&amp;UPPER(TRIM(Datos!E94&amp;""))&amp;"=",E$1007)),ISNUMBER(FIND(";"&amp;UPPER(TRIM(Datos!E94&amp;""))&amp;";",E$1007))),OR(UPPER(TRIM(Datos!E94&amp;""))="SÍ",UPPER(TRIM(Datos!E94&amp;""))="SI",UPPER(TRIM(Datos!E94&amp;""))="NO"),IF(ISNUMBER(Datos!E94),AND(OR(E$1005="",Datos!E94&gt;=E$1005),OR(E$1006="",Datos!E94&lt;=E$1006)),FALSE),TRUE))))</f>
        <v>0.0</v>
      </c>
      <c r="F94">
        <f>IF(Datos!F94="",0,IF(AND(F$1008&lt;&gt;"",Datos!F94=F$1008),0,IF(F$1004=0,0,1-CHOOSE(F$1004,IF(ISNUMBER(Datos!F94),AND(OR(F$1005="",Datos!F94&gt;=F$1005),OR(F$1006="",Datos!F94&lt;=F$1006)),FALSE),IF(ISNUMBER(Datos!F94),AND(Datos!F94=INT(Datos!F94),AND(OR(F$1005="",Datos!F94&gt;=F$1005),OR(F$1006="",Datos!F94&lt;=F$1006))),FALSE),OR(ISNUMBER(FIND(";"&amp;UPPER(TRIM(Datos!F94&amp;""))&amp;"=",F$1007)),ISNUMBER(FIND(";"&amp;UPPER(TRIM(Datos!F94&amp;""))&amp;";",F$1007))),OR(UPPER(TRIM(Datos!F94&amp;""))="SÍ",UPPER(TRIM(Datos!F94&amp;""))="SI",UPPER(TRIM(Datos!F94&amp;""))="NO"),IF(ISNUMBER(Datos!F94),AND(OR(F$1005="",Datos!F94&gt;=F$1005),OR(F$1006="",Datos!F94&lt;=F$1006)),FALSE),TRUE))))</f>
        <v>0.0</v>
      </c>
      <c r="G94">
        <f>IF(Datos!G94="",0,IF(AND(G$1008&lt;&gt;"",Datos!G94=G$1008),0,IF(G$1004=0,0,1-CHOOSE(G$1004,IF(ISNUMBER(Datos!G94),AND(OR(G$1005="",Datos!G94&gt;=G$1005),OR(G$1006="",Datos!G94&lt;=G$1006)),FALSE),IF(ISNUMBER(Datos!G94),AND(Datos!G94=INT(Datos!G94),AND(OR(G$1005="",Datos!G94&gt;=G$1005),OR(G$1006="",Datos!G94&lt;=G$1006))),FALSE),OR(ISNUMBER(FIND(";"&amp;UPPER(TRIM(Datos!G94&amp;""))&amp;"=",G$1007)),ISNUMBER(FIND(";"&amp;UPPER(TRIM(Datos!G94&amp;""))&amp;";",G$1007))),OR(UPPER(TRIM(Datos!G94&amp;""))="SÍ",UPPER(TRIM(Datos!G94&amp;""))="SI",UPPER(TRIM(Datos!G94&amp;""))="NO"),IF(ISNUMBER(Datos!G94),AND(OR(G$1005="",Datos!G94&gt;=G$1005),OR(G$1006="",Datos!G94&lt;=G$1006)),FALSE),TRUE))))</f>
        <v>0.0</v>
      </c>
      <c r="H94">
        <f>IF(Datos!H94="",0,IF(AND(H$1008&lt;&gt;"",Datos!H94=H$1008),0,IF(H$1004=0,0,1-CHOOSE(H$1004,IF(ISNUMBER(Datos!H94),AND(OR(H$1005="",Datos!H94&gt;=H$1005),OR(H$1006="",Datos!H94&lt;=H$1006)),FALSE),IF(ISNUMBER(Datos!H94),AND(Datos!H94=INT(Datos!H94),AND(OR(H$1005="",Datos!H94&gt;=H$1005),OR(H$1006="",Datos!H94&lt;=H$1006))),FALSE),OR(ISNUMBER(FIND(";"&amp;UPPER(TRIM(Datos!H94&amp;""))&amp;"=",H$1007)),ISNUMBER(FIND(";"&amp;UPPER(TRIM(Datos!H94&amp;""))&amp;";",H$1007))),OR(UPPER(TRIM(Datos!H94&amp;""))="SÍ",UPPER(TRIM(Datos!H94&amp;""))="SI",UPPER(TRIM(Datos!H94&amp;""))="NO"),IF(ISNUMBER(Datos!H94),AND(OR(H$1005="",Datos!H94&gt;=H$1005),OR(H$1006="",Datos!H94&lt;=H$1006)),FALSE),TRUE))))</f>
        <v>0.0</v>
      </c>
      <c r="I94">
        <f>IF(Datos!I94="",0,IF(AND(I$1008&lt;&gt;"",Datos!I94=I$1008),0,IF(I$1004=0,0,1-CHOOSE(I$1004,IF(ISNUMBER(Datos!I94),AND(OR(I$1005="",Datos!I94&gt;=I$1005),OR(I$1006="",Datos!I94&lt;=I$1006)),FALSE),IF(ISNUMBER(Datos!I94),AND(Datos!I94=INT(Datos!I94),AND(OR(I$1005="",Datos!I94&gt;=I$1005),OR(I$1006="",Datos!I94&lt;=I$1006))),FALSE),OR(ISNUMBER(FIND(";"&amp;UPPER(TRIM(Datos!I94&amp;""))&amp;"=",I$1007)),ISNUMBER(FIND(";"&amp;UPPER(TRIM(Datos!I94&amp;""))&amp;";",I$1007))),OR(UPPER(TRIM(Datos!I94&amp;""))="SÍ",UPPER(TRIM(Datos!I94&amp;""))="SI",UPPER(TRIM(Datos!I94&amp;""))="NO"),IF(ISNUMBER(Datos!I94),AND(OR(I$1005="",Datos!I94&gt;=I$1005),OR(I$1006="",Datos!I94&lt;=I$1006)),FALSE),TRUE))))</f>
        <v>0.0</v>
      </c>
      <c r="J94">
        <f>IF(Datos!J94="",0,IF(AND(J$1008&lt;&gt;"",Datos!J94=J$1008),0,IF(J$1004=0,0,1-CHOOSE(J$1004,IF(ISNUMBER(Datos!J94),AND(OR(J$1005="",Datos!J94&gt;=J$1005),OR(J$1006="",Datos!J94&lt;=J$1006)),FALSE),IF(ISNUMBER(Datos!J94),AND(Datos!J94=INT(Datos!J94),AND(OR(J$1005="",Datos!J94&gt;=J$1005),OR(J$1006="",Datos!J94&lt;=J$1006))),FALSE),OR(ISNUMBER(FIND(";"&amp;UPPER(TRIM(Datos!J94&amp;""))&amp;"=",J$1007)),ISNUMBER(FIND(";"&amp;UPPER(TRIM(Datos!J94&amp;""))&amp;";",J$1007))),OR(UPPER(TRIM(Datos!J94&amp;""))="SÍ",UPPER(TRIM(Datos!J94&amp;""))="SI",UPPER(TRIM(Datos!J94&amp;""))="NO"),IF(ISNUMBER(Datos!J94),AND(OR(J$1005="",Datos!J94&gt;=J$1005),OR(J$1006="",Datos!J94&lt;=J$1006)),FALSE),TRUE))))</f>
        <v>0.0</v>
      </c>
      <c r="K94">
        <f>IF(Datos!K94="",0,IF(AND(K$1008&lt;&gt;"",Datos!K94=K$1008),0,IF(K$1004=0,0,1-CHOOSE(K$1004,IF(ISNUMBER(Datos!K94),AND(OR(K$1005="",Datos!K94&gt;=K$1005),OR(K$1006="",Datos!K94&lt;=K$1006)),FALSE),IF(ISNUMBER(Datos!K94),AND(Datos!K94=INT(Datos!K94),AND(OR(K$1005="",Datos!K94&gt;=K$1005),OR(K$1006="",Datos!K94&lt;=K$1006))),FALSE),OR(ISNUMBER(FIND(";"&amp;UPPER(TRIM(Datos!K94&amp;""))&amp;"=",K$1007)),ISNUMBER(FIND(";"&amp;UPPER(TRIM(Datos!K94&amp;""))&amp;";",K$1007))),OR(UPPER(TRIM(Datos!K94&amp;""))="SÍ",UPPER(TRIM(Datos!K94&amp;""))="SI",UPPER(TRIM(Datos!K94&amp;""))="NO"),IF(ISNUMBER(Datos!K94),AND(OR(K$1005="",Datos!K94&gt;=K$1005),OR(K$1006="",Datos!K94&lt;=K$1006)),FALSE),TRUE))))</f>
        <v>0.0</v>
      </c>
      <c r="L94">
        <f>IF(Datos!L94="",0,IF(AND(L$1008&lt;&gt;"",Datos!L94=L$1008),0,IF(L$1004=0,0,1-CHOOSE(L$1004,IF(ISNUMBER(Datos!L94),AND(OR(L$1005="",Datos!L94&gt;=L$1005),OR(L$1006="",Datos!L94&lt;=L$1006)),FALSE),IF(ISNUMBER(Datos!L94),AND(Datos!L94=INT(Datos!L94),AND(OR(L$1005="",Datos!L94&gt;=L$1005),OR(L$1006="",Datos!L94&lt;=L$1006))),FALSE),OR(ISNUMBER(FIND(";"&amp;UPPER(TRIM(Datos!L94&amp;""))&amp;"=",L$1007)),ISNUMBER(FIND(";"&amp;UPPER(TRIM(Datos!L94&amp;""))&amp;";",L$1007))),OR(UPPER(TRIM(Datos!L94&amp;""))="SÍ",UPPER(TRIM(Datos!L94&amp;""))="SI",UPPER(TRIM(Datos!L94&amp;""))="NO"),IF(ISNUMBER(Datos!L94),AND(OR(L$1005="",Datos!L94&gt;=L$1005),OR(L$1006="",Datos!L94&lt;=L$1006)),FALSE),TRUE))))</f>
        <v>0.0</v>
      </c>
      <c r="M94">
        <f>IF(Datos!M94="",0,IF(AND(M$1008&lt;&gt;"",Datos!M94=M$1008),0,IF(M$1004=0,0,1-CHOOSE(M$1004,IF(ISNUMBER(Datos!M94),AND(OR(M$1005="",Datos!M94&gt;=M$1005),OR(M$1006="",Datos!M94&lt;=M$1006)),FALSE),IF(ISNUMBER(Datos!M94),AND(Datos!M94=INT(Datos!M94),AND(OR(M$1005="",Datos!M94&gt;=M$1005),OR(M$1006="",Datos!M94&lt;=M$1006))),FALSE),OR(ISNUMBER(FIND(";"&amp;UPPER(TRIM(Datos!M94&amp;""))&amp;"=",M$1007)),ISNUMBER(FIND(";"&amp;UPPER(TRIM(Datos!M94&amp;""))&amp;";",M$1007))),OR(UPPER(TRIM(Datos!M94&amp;""))="SÍ",UPPER(TRIM(Datos!M94&amp;""))="SI",UPPER(TRIM(Datos!M94&amp;""))="NO"),IF(ISNUMBER(Datos!M94),AND(OR(M$1005="",Datos!M94&gt;=M$1005),OR(M$1006="",Datos!M94&lt;=M$1006)),FALSE),TRUE))))</f>
        <v>0.0</v>
      </c>
      <c r="N94">
        <f>IF(Datos!N94="",0,IF(AND(N$1008&lt;&gt;"",Datos!N94=N$1008),0,IF(N$1004=0,0,1-CHOOSE(N$1004,IF(ISNUMBER(Datos!N94),AND(OR(N$1005="",Datos!N94&gt;=N$1005),OR(N$1006="",Datos!N94&lt;=N$1006)),FALSE),IF(ISNUMBER(Datos!N94),AND(Datos!N94=INT(Datos!N94),AND(OR(N$1005="",Datos!N94&gt;=N$1005),OR(N$1006="",Datos!N94&lt;=N$1006))),FALSE),OR(ISNUMBER(FIND(";"&amp;UPPER(TRIM(Datos!N94&amp;""))&amp;"=",N$1007)),ISNUMBER(FIND(";"&amp;UPPER(TRIM(Datos!N94&amp;""))&amp;";",N$1007))),OR(UPPER(TRIM(Datos!N94&amp;""))="SÍ",UPPER(TRIM(Datos!N94&amp;""))="SI",UPPER(TRIM(Datos!N94&amp;""))="NO"),IF(ISNUMBER(Datos!N94),AND(OR(N$1005="",Datos!N94&gt;=N$1005),OR(N$1006="",Datos!N94&lt;=N$1006)),FALSE),TRUE))))</f>
        <v>0.0</v>
      </c>
      <c r="O94">
        <f>IF(Datos!O94="",0,IF(AND(O$1008&lt;&gt;"",Datos!O94=O$1008),0,IF(O$1004=0,0,1-CHOOSE(O$1004,IF(ISNUMBER(Datos!O94),AND(OR(O$1005="",Datos!O94&gt;=O$1005),OR(O$1006="",Datos!O94&lt;=O$1006)),FALSE),IF(ISNUMBER(Datos!O94),AND(Datos!O94=INT(Datos!O94),AND(OR(O$1005="",Datos!O94&gt;=O$1005),OR(O$1006="",Datos!O94&lt;=O$1006))),FALSE),OR(ISNUMBER(FIND(";"&amp;UPPER(TRIM(Datos!O94&amp;""))&amp;"=",O$1007)),ISNUMBER(FIND(";"&amp;UPPER(TRIM(Datos!O94&amp;""))&amp;";",O$1007))),OR(UPPER(TRIM(Datos!O94&amp;""))="SÍ",UPPER(TRIM(Datos!O94&amp;""))="SI",UPPER(TRIM(Datos!O94&amp;""))="NO"),IF(ISNUMBER(Datos!O94),AND(OR(O$1005="",Datos!O94&gt;=O$1005),OR(O$1006="",Datos!O94&lt;=O$1006)),FALSE),TRUE))))</f>
        <v>0.0</v>
      </c>
      <c r="P94">
        <f>IF(Datos!P94="",0,IF(AND(P$1008&lt;&gt;"",Datos!P94=P$1008),0,IF(P$1004=0,0,1-CHOOSE(P$1004,IF(ISNUMBER(Datos!P94),AND(OR(P$1005="",Datos!P94&gt;=P$1005),OR(P$1006="",Datos!P94&lt;=P$1006)),FALSE),IF(ISNUMBER(Datos!P94),AND(Datos!P94=INT(Datos!P94),AND(OR(P$1005="",Datos!P94&gt;=P$1005),OR(P$1006="",Datos!P94&lt;=P$1006))),FALSE),OR(ISNUMBER(FIND(";"&amp;UPPER(TRIM(Datos!P94&amp;""))&amp;"=",P$1007)),ISNUMBER(FIND(";"&amp;UPPER(TRIM(Datos!P94&amp;""))&amp;";",P$1007))),OR(UPPER(TRIM(Datos!P94&amp;""))="SÍ",UPPER(TRIM(Datos!P94&amp;""))="SI",UPPER(TRIM(Datos!P94&amp;""))="NO"),IF(ISNUMBER(Datos!P94),AND(OR(P$1005="",Datos!P94&gt;=P$1005),OR(P$1006="",Datos!P94&lt;=P$1006)),FALSE),TRUE))))</f>
        <v>0.0</v>
      </c>
      <c r="Q94">
        <f>IF(Datos!Q94="",0,IF(AND(Q$1008&lt;&gt;"",Datos!Q94=Q$1008),0,IF(Q$1004=0,0,1-CHOOSE(Q$1004,IF(ISNUMBER(Datos!Q94),AND(OR(Q$1005="",Datos!Q94&gt;=Q$1005),OR(Q$1006="",Datos!Q94&lt;=Q$1006)),FALSE),IF(ISNUMBER(Datos!Q94),AND(Datos!Q94=INT(Datos!Q94),AND(OR(Q$1005="",Datos!Q94&gt;=Q$1005),OR(Q$1006="",Datos!Q94&lt;=Q$1006))),FALSE),OR(ISNUMBER(FIND(";"&amp;UPPER(TRIM(Datos!Q94&amp;""))&amp;"=",Q$1007)),ISNUMBER(FIND(";"&amp;UPPER(TRIM(Datos!Q94&amp;""))&amp;";",Q$1007))),OR(UPPER(TRIM(Datos!Q94&amp;""))="SÍ",UPPER(TRIM(Datos!Q94&amp;""))="SI",UPPER(TRIM(Datos!Q94&amp;""))="NO"),IF(ISNUMBER(Datos!Q94),AND(OR(Q$1005="",Datos!Q94&gt;=Q$1005),OR(Q$1006="",Datos!Q94&lt;=Q$1006)),FALSE),TRUE))))</f>
        <v>0.0</v>
      </c>
      <c r="R94">
        <f>IF(Datos!R94="",0,IF(AND(R$1008&lt;&gt;"",Datos!R94=R$1008),0,IF(R$1004=0,0,1-CHOOSE(R$1004,IF(ISNUMBER(Datos!R94),AND(OR(R$1005="",Datos!R94&gt;=R$1005),OR(R$1006="",Datos!R94&lt;=R$1006)),FALSE),IF(ISNUMBER(Datos!R94),AND(Datos!R94=INT(Datos!R94),AND(OR(R$1005="",Datos!R94&gt;=R$1005),OR(R$1006="",Datos!R94&lt;=R$1006))),FALSE),OR(ISNUMBER(FIND(";"&amp;UPPER(TRIM(Datos!R94&amp;""))&amp;"=",R$1007)),ISNUMBER(FIND(";"&amp;UPPER(TRIM(Datos!R94&amp;""))&amp;";",R$1007))),OR(UPPER(TRIM(Datos!R94&amp;""))="SÍ",UPPER(TRIM(Datos!R94&amp;""))="SI",UPPER(TRIM(Datos!R94&amp;""))="NO"),IF(ISNUMBER(Datos!R94),AND(OR(R$1005="",Datos!R94&gt;=R$1005),OR(R$1006="",Datos!R94&lt;=R$1006)),FALSE),TRUE))))</f>
        <v>0.0</v>
      </c>
      <c r="S94">
        <f>IF(Datos!S94="",0,IF(AND(S$1008&lt;&gt;"",Datos!S94=S$1008),0,IF(S$1004=0,0,1-CHOOSE(S$1004,IF(ISNUMBER(Datos!S94),AND(OR(S$1005="",Datos!S94&gt;=S$1005),OR(S$1006="",Datos!S94&lt;=S$1006)),FALSE),IF(ISNUMBER(Datos!S94),AND(Datos!S94=INT(Datos!S94),AND(OR(S$1005="",Datos!S94&gt;=S$1005),OR(S$1006="",Datos!S94&lt;=S$1006))),FALSE),OR(ISNUMBER(FIND(";"&amp;UPPER(TRIM(Datos!S94&amp;""))&amp;"=",S$1007)),ISNUMBER(FIND(";"&amp;UPPER(TRIM(Datos!S94&amp;""))&amp;";",S$1007))),OR(UPPER(TRIM(Datos!S94&amp;""))="SÍ",UPPER(TRIM(Datos!S94&amp;""))="SI",UPPER(TRIM(Datos!S94&amp;""))="NO"),IF(ISNUMBER(Datos!S94),AND(OR(S$1005="",Datos!S94&gt;=S$1005),OR(S$1006="",Datos!S94&lt;=S$1006)),FALSE),TRUE))))</f>
        <v>0.0</v>
      </c>
      <c r="T94">
        <f>IF(Datos!T94="",0,IF(AND(T$1008&lt;&gt;"",Datos!T94=T$1008),0,IF(T$1004=0,0,1-CHOOSE(T$1004,IF(ISNUMBER(Datos!T94),AND(OR(T$1005="",Datos!T94&gt;=T$1005),OR(T$1006="",Datos!T94&lt;=T$1006)),FALSE),IF(ISNUMBER(Datos!T94),AND(Datos!T94=INT(Datos!T94),AND(OR(T$1005="",Datos!T94&gt;=T$1005),OR(T$1006="",Datos!T94&lt;=T$1006))),FALSE),OR(ISNUMBER(FIND(";"&amp;UPPER(TRIM(Datos!T94&amp;""))&amp;"=",T$1007)),ISNUMBER(FIND(";"&amp;UPPER(TRIM(Datos!T94&amp;""))&amp;";",T$1007))),OR(UPPER(TRIM(Datos!T94&amp;""))="SÍ",UPPER(TRIM(Datos!T94&amp;""))="SI",UPPER(TRIM(Datos!T94&amp;""))="NO"),IF(ISNUMBER(Datos!T94),AND(OR(T$1005="",Datos!T94&gt;=T$1005),OR(T$1006="",Datos!T94&lt;=T$1006)),FALSE),TRUE))))</f>
        <v>0.0</v>
      </c>
      <c r="U94">
        <f>IF(Datos!U94="",0,IF(AND(U$1008&lt;&gt;"",Datos!U94=U$1008),0,IF(U$1004=0,0,1-CHOOSE(U$1004,IF(ISNUMBER(Datos!U94),AND(OR(U$1005="",Datos!U94&gt;=U$1005),OR(U$1006="",Datos!U94&lt;=U$1006)),FALSE),IF(ISNUMBER(Datos!U94),AND(Datos!U94=INT(Datos!U94),AND(OR(U$1005="",Datos!U94&gt;=U$1005),OR(U$1006="",Datos!U94&lt;=U$1006))),FALSE),OR(ISNUMBER(FIND(";"&amp;UPPER(TRIM(Datos!U94&amp;""))&amp;"=",U$1007)),ISNUMBER(FIND(";"&amp;UPPER(TRIM(Datos!U94&amp;""))&amp;";",U$1007))),OR(UPPER(TRIM(Datos!U94&amp;""))="SÍ",UPPER(TRIM(Datos!U94&amp;""))="SI",UPPER(TRIM(Datos!U94&amp;""))="NO"),IF(ISNUMBER(Datos!U94),AND(OR(U$1005="",Datos!U94&gt;=U$1005),OR(U$1006="",Datos!U94&lt;=U$1006)),FALSE),TRUE))))</f>
        <v>0.0</v>
      </c>
      <c r="V94">
        <f>IF(Datos!V94="",0,IF(AND(V$1008&lt;&gt;"",Datos!V94=V$1008),0,IF(V$1004=0,0,1-CHOOSE(V$1004,IF(ISNUMBER(Datos!V94),AND(OR(V$1005="",Datos!V94&gt;=V$1005),OR(V$1006="",Datos!V94&lt;=V$1006)),FALSE),IF(ISNUMBER(Datos!V94),AND(Datos!V94=INT(Datos!V94),AND(OR(V$1005="",Datos!V94&gt;=V$1005),OR(V$1006="",Datos!V94&lt;=V$1006))),FALSE),OR(ISNUMBER(FIND(";"&amp;UPPER(TRIM(Datos!V94&amp;""))&amp;"=",V$1007)),ISNUMBER(FIND(";"&amp;UPPER(TRIM(Datos!V94&amp;""))&amp;";",V$1007))),OR(UPPER(TRIM(Datos!V94&amp;""))="SÍ",UPPER(TRIM(Datos!V94&amp;""))="SI",UPPER(TRIM(Datos!V94&amp;""))="NO"),IF(ISNUMBER(Datos!V94),AND(OR(V$1005="",Datos!V94&gt;=V$1005),OR(V$1006="",Datos!V94&lt;=V$1006)),FALSE),TRUE))))</f>
        <v>0.0</v>
      </c>
      <c r="W94">
        <f>IF(Datos!W94="",0,IF(AND(W$1008&lt;&gt;"",Datos!W94=W$1008),0,IF(W$1004=0,0,1-CHOOSE(W$1004,IF(ISNUMBER(Datos!W94),AND(OR(W$1005="",Datos!W94&gt;=W$1005),OR(W$1006="",Datos!W94&lt;=W$1006)),FALSE),IF(ISNUMBER(Datos!W94),AND(Datos!W94=INT(Datos!W94),AND(OR(W$1005="",Datos!W94&gt;=W$1005),OR(W$1006="",Datos!W94&lt;=W$1006))),FALSE),OR(ISNUMBER(FIND(";"&amp;UPPER(TRIM(Datos!W94&amp;""))&amp;"=",W$1007)),ISNUMBER(FIND(";"&amp;UPPER(TRIM(Datos!W94&amp;""))&amp;";",W$1007))),OR(UPPER(TRIM(Datos!W94&amp;""))="SÍ",UPPER(TRIM(Datos!W94&amp;""))="SI",UPPER(TRIM(Datos!W94&amp;""))="NO"),IF(ISNUMBER(Datos!W94),AND(OR(W$1005="",Datos!W94&gt;=W$1005),OR(W$1006="",Datos!W94&lt;=W$1006)),FALSE),TRUE))))</f>
        <v>0.0</v>
      </c>
      <c r="X94">
        <f>IF(Datos!X94="",0,IF(AND(X$1008&lt;&gt;"",Datos!X94=X$1008),0,IF(X$1004=0,0,1-CHOOSE(X$1004,IF(ISNUMBER(Datos!X94),AND(OR(X$1005="",Datos!X94&gt;=X$1005),OR(X$1006="",Datos!X94&lt;=X$1006)),FALSE),IF(ISNUMBER(Datos!X94),AND(Datos!X94=INT(Datos!X94),AND(OR(X$1005="",Datos!X94&gt;=X$1005),OR(X$1006="",Datos!X94&lt;=X$1006))),FALSE),OR(ISNUMBER(FIND(";"&amp;UPPER(TRIM(Datos!X94&amp;""))&amp;"=",X$1007)),ISNUMBER(FIND(";"&amp;UPPER(TRIM(Datos!X94&amp;""))&amp;";",X$1007))),OR(UPPER(TRIM(Datos!X94&amp;""))="SÍ",UPPER(TRIM(Datos!X94&amp;""))="SI",UPPER(TRIM(Datos!X94&amp;""))="NO"),IF(ISNUMBER(Datos!X94),AND(OR(X$1005="",Datos!X94&gt;=X$1005),OR(X$1006="",Datos!X94&lt;=X$1006)),FALSE),TRUE))))</f>
        <v>0.0</v>
      </c>
      <c r="Y94">
        <f>IF(Datos!Y94="",0,IF(AND(Y$1008&lt;&gt;"",Datos!Y94=Y$1008),0,IF(Y$1004=0,0,1-CHOOSE(Y$1004,IF(ISNUMBER(Datos!Y94),AND(OR(Y$1005="",Datos!Y94&gt;=Y$1005),OR(Y$1006="",Datos!Y94&lt;=Y$1006)),FALSE),IF(ISNUMBER(Datos!Y94),AND(Datos!Y94=INT(Datos!Y94),AND(OR(Y$1005="",Datos!Y94&gt;=Y$1005),OR(Y$1006="",Datos!Y94&lt;=Y$1006))),FALSE),OR(ISNUMBER(FIND(";"&amp;UPPER(TRIM(Datos!Y94&amp;""))&amp;"=",Y$1007)),ISNUMBER(FIND(";"&amp;UPPER(TRIM(Datos!Y94&amp;""))&amp;";",Y$1007))),OR(UPPER(TRIM(Datos!Y94&amp;""))="SÍ",UPPER(TRIM(Datos!Y94&amp;""))="SI",UPPER(TRIM(Datos!Y94&amp;""))="NO"),IF(ISNUMBER(Datos!Y94),AND(OR(Y$1005="",Datos!Y94&gt;=Y$1005),OR(Y$1006="",Datos!Y94&lt;=Y$1006)),FALSE),TRUE))))</f>
        <v>0.0</v>
      </c>
      <c r="Z94">
        <f>IF(Datos!Z94="",0,IF(AND(Z$1008&lt;&gt;"",Datos!Z94=Z$1008),0,IF(Z$1004=0,0,1-CHOOSE(Z$1004,IF(ISNUMBER(Datos!Z94),AND(OR(Z$1005="",Datos!Z94&gt;=Z$1005),OR(Z$1006="",Datos!Z94&lt;=Z$1006)),FALSE),IF(ISNUMBER(Datos!Z94),AND(Datos!Z94=INT(Datos!Z94),AND(OR(Z$1005="",Datos!Z94&gt;=Z$1005),OR(Z$1006="",Datos!Z94&lt;=Z$1006))),FALSE),OR(ISNUMBER(FIND(";"&amp;UPPER(TRIM(Datos!Z94&amp;""))&amp;"=",Z$1007)),ISNUMBER(FIND(";"&amp;UPPER(TRIM(Datos!Z94&amp;""))&amp;";",Z$1007))),OR(UPPER(TRIM(Datos!Z94&amp;""))="SÍ",UPPER(TRIM(Datos!Z94&amp;""))="SI",UPPER(TRIM(Datos!Z94&amp;""))="NO"),IF(ISNUMBER(Datos!Z94),AND(OR(Z$1005="",Datos!Z94&gt;=Z$1005),OR(Z$1006="",Datos!Z94&lt;=Z$1006)),FALSE),TRUE))))</f>
        <v>0.0</v>
      </c>
      <c r="AA94">
        <f>IF(Datos!AA94="",0,IF(AND(AA$1008&lt;&gt;"",Datos!AA94=AA$1008),0,IF(AA$1004=0,0,1-CHOOSE(AA$1004,IF(ISNUMBER(Datos!AA94),AND(OR(AA$1005="",Datos!AA94&gt;=AA$1005),OR(AA$1006="",Datos!AA94&lt;=AA$1006)),FALSE),IF(ISNUMBER(Datos!AA94),AND(Datos!AA94=INT(Datos!AA94),AND(OR(AA$1005="",Datos!AA94&gt;=AA$1005),OR(AA$1006="",Datos!AA94&lt;=AA$1006))),FALSE),OR(ISNUMBER(FIND(";"&amp;UPPER(TRIM(Datos!AA94&amp;""))&amp;"=",AA$1007)),ISNUMBER(FIND(";"&amp;UPPER(TRIM(Datos!AA94&amp;""))&amp;";",AA$1007))),OR(UPPER(TRIM(Datos!AA94&amp;""))="SÍ",UPPER(TRIM(Datos!AA94&amp;""))="SI",UPPER(TRIM(Datos!AA94&amp;""))="NO"),IF(ISNUMBER(Datos!AA94),AND(OR(AA$1005="",Datos!AA94&gt;=AA$1005),OR(AA$1006="",Datos!AA94&lt;=AA$1006)),FALSE),TRUE))))</f>
        <v>0.0</v>
      </c>
      <c r="AB94">
        <f>IF(Datos!AB94="",0,IF(AND(AB$1008&lt;&gt;"",Datos!AB94=AB$1008),0,IF(AB$1004=0,0,1-CHOOSE(AB$1004,IF(ISNUMBER(Datos!AB94),AND(OR(AB$1005="",Datos!AB94&gt;=AB$1005),OR(AB$1006="",Datos!AB94&lt;=AB$1006)),FALSE),IF(ISNUMBER(Datos!AB94),AND(Datos!AB94=INT(Datos!AB94),AND(OR(AB$1005="",Datos!AB94&gt;=AB$1005),OR(AB$1006="",Datos!AB94&lt;=AB$1006))),FALSE),OR(ISNUMBER(FIND(";"&amp;UPPER(TRIM(Datos!AB94&amp;""))&amp;"=",AB$1007)),ISNUMBER(FIND(";"&amp;UPPER(TRIM(Datos!AB94&amp;""))&amp;";",AB$1007))),OR(UPPER(TRIM(Datos!AB94&amp;""))="SÍ",UPPER(TRIM(Datos!AB94&amp;""))="SI",UPPER(TRIM(Datos!AB94&amp;""))="NO"),IF(ISNUMBER(Datos!AB94),AND(OR(AB$1005="",Datos!AB94&gt;=AB$1005),OR(AB$1006="",Datos!AB94&lt;=AB$1006)),FALSE),TRUE))))</f>
        <v>0.0</v>
      </c>
      <c r="AC94">
        <f>IF(Datos!AC94="",0,IF(AND(AC$1008&lt;&gt;"",Datos!AC94=AC$1008),0,IF(AC$1004=0,0,1-CHOOSE(AC$1004,IF(ISNUMBER(Datos!AC94),AND(OR(AC$1005="",Datos!AC94&gt;=AC$1005),OR(AC$1006="",Datos!AC94&lt;=AC$1006)),FALSE),IF(ISNUMBER(Datos!AC94),AND(Datos!AC94=INT(Datos!AC94),AND(OR(AC$1005="",Datos!AC94&gt;=AC$1005),OR(AC$1006="",Datos!AC94&lt;=AC$1006))),FALSE),OR(ISNUMBER(FIND(";"&amp;UPPER(TRIM(Datos!AC94&amp;""))&amp;"=",AC$1007)),ISNUMBER(FIND(";"&amp;UPPER(TRIM(Datos!AC94&amp;""))&amp;";",AC$1007))),OR(UPPER(TRIM(Datos!AC94&amp;""))="SÍ",UPPER(TRIM(Datos!AC94&amp;""))="SI",UPPER(TRIM(Datos!AC94&amp;""))="NO"),IF(ISNUMBER(Datos!AC94),AND(OR(AC$1005="",Datos!AC94&gt;=AC$1005),OR(AC$1006="",Datos!AC94&lt;=AC$1006)),FALSE),TRUE))))</f>
        <v>0.0</v>
      </c>
      <c r="AD94">
        <f>IF(Datos!AD94="",0,IF(AND(AD$1008&lt;&gt;"",Datos!AD94=AD$1008),0,IF(AD$1004=0,0,1-CHOOSE(AD$1004,IF(ISNUMBER(Datos!AD94),AND(OR(AD$1005="",Datos!AD94&gt;=AD$1005),OR(AD$1006="",Datos!AD94&lt;=AD$1006)),FALSE),IF(ISNUMBER(Datos!AD94),AND(Datos!AD94=INT(Datos!AD94),AND(OR(AD$1005="",Datos!AD94&gt;=AD$1005),OR(AD$1006="",Datos!AD94&lt;=AD$1006))),FALSE),OR(ISNUMBER(FIND(";"&amp;UPPER(TRIM(Datos!AD94&amp;""))&amp;"=",AD$1007)),ISNUMBER(FIND(";"&amp;UPPER(TRIM(Datos!AD94&amp;""))&amp;";",AD$1007))),OR(UPPER(TRIM(Datos!AD94&amp;""))="SÍ",UPPER(TRIM(Datos!AD94&amp;""))="SI",UPPER(TRIM(Datos!AD94&amp;""))="NO"),IF(ISNUMBER(Datos!AD94),AND(OR(AD$1005="",Datos!AD94&gt;=AD$1005),OR(AD$1006="",Datos!AD94&lt;=AD$1006)),FALSE),TRUE))))</f>
        <v>0.0</v>
      </c>
      <c r="AE94">
        <f>IF(Datos!AE94="",0,IF(AND(AE$1008&lt;&gt;"",Datos!AE94=AE$1008),0,IF(AE$1004=0,0,1-CHOOSE(AE$1004,IF(ISNUMBER(Datos!AE94),AND(OR(AE$1005="",Datos!AE94&gt;=AE$1005),OR(AE$1006="",Datos!AE94&lt;=AE$1006)),FALSE),IF(ISNUMBER(Datos!AE94),AND(Datos!AE94=INT(Datos!AE94),AND(OR(AE$1005="",Datos!AE94&gt;=AE$1005),OR(AE$1006="",Datos!AE94&lt;=AE$1006))),FALSE),OR(ISNUMBER(FIND(";"&amp;UPPER(TRIM(Datos!AE94&amp;""))&amp;"=",AE$1007)),ISNUMBER(FIND(";"&amp;UPPER(TRIM(Datos!AE94&amp;""))&amp;";",AE$1007))),OR(UPPER(TRIM(Datos!AE94&amp;""))="SÍ",UPPER(TRIM(Datos!AE94&amp;""))="SI",UPPER(TRIM(Datos!AE94&amp;""))="NO"),IF(ISNUMBER(Datos!AE94),AND(OR(AE$1005="",Datos!AE94&gt;=AE$1005),OR(AE$1006="",Datos!AE94&lt;=AE$1006)),FALSE),TRUE))))</f>
        <v>0.0</v>
      </c>
    </row>
    <row r="95" spans="2:31">
      <c r="B95">
        <f>IF(Datos!B95="",0,IF(AND(B$1008&lt;&gt;"",Datos!B95=B$1008),0,IF(B$1004=0,0,1-CHOOSE(B$1004,IF(ISNUMBER(Datos!B95),AND(OR(B$1005="",Datos!B95&gt;=B$1005),OR(B$1006="",Datos!B95&lt;=B$1006)),FALSE),IF(ISNUMBER(Datos!B95),AND(Datos!B95=INT(Datos!B95),AND(OR(B$1005="",Datos!B95&gt;=B$1005),OR(B$1006="",Datos!B95&lt;=B$1006))),FALSE),OR(ISNUMBER(FIND(";"&amp;UPPER(TRIM(Datos!B95&amp;""))&amp;"=",B$1007)),ISNUMBER(FIND(";"&amp;UPPER(TRIM(Datos!B95&amp;""))&amp;";",B$1007))),OR(UPPER(TRIM(Datos!B95&amp;""))="SÍ",UPPER(TRIM(Datos!B95&amp;""))="SI",UPPER(TRIM(Datos!B95&amp;""))="NO"),IF(ISNUMBER(Datos!B95),AND(OR(B$1005="",Datos!B95&gt;=B$1005),OR(B$1006="",Datos!B95&lt;=B$1006)),FALSE),TRUE))))</f>
        <v>0.0</v>
      </c>
      <c r="C95">
        <f>IF(Datos!C95="",0,IF(AND(C$1008&lt;&gt;"",Datos!C95=C$1008),0,IF(C$1004=0,0,1-CHOOSE(C$1004,IF(ISNUMBER(Datos!C95),AND(OR(C$1005="",Datos!C95&gt;=C$1005),OR(C$1006="",Datos!C95&lt;=C$1006)),FALSE),IF(ISNUMBER(Datos!C95),AND(Datos!C95=INT(Datos!C95),AND(OR(C$1005="",Datos!C95&gt;=C$1005),OR(C$1006="",Datos!C95&lt;=C$1006))),FALSE),OR(ISNUMBER(FIND(";"&amp;UPPER(TRIM(Datos!C95&amp;""))&amp;"=",C$1007)),ISNUMBER(FIND(";"&amp;UPPER(TRIM(Datos!C95&amp;""))&amp;";",C$1007))),OR(UPPER(TRIM(Datos!C95&amp;""))="SÍ",UPPER(TRIM(Datos!C95&amp;""))="SI",UPPER(TRIM(Datos!C95&amp;""))="NO"),IF(ISNUMBER(Datos!C95),AND(OR(C$1005="",Datos!C95&gt;=C$1005),OR(C$1006="",Datos!C95&lt;=C$1006)),FALSE),TRUE))))</f>
        <v>0.0</v>
      </c>
      <c r="D95">
        <f>IF(Datos!D95="",0,IF(AND(D$1008&lt;&gt;"",Datos!D95=D$1008),0,IF(D$1004=0,0,1-CHOOSE(D$1004,IF(ISNUMBER(Datos!D95),AND(OR(D$1005="",Datos!D95&gt;=D$1005),OR(D$1006="",Datos!D95&lt;=D$1006)),FALSE),IF(ISNUMBER(Datos!D95),AND(Datos!D95=INT(Datos!D95),AND(OR(D$1005="",Datos!D95&gt;=D$1005),OR(D$1006="",Datos!D95&lt;=D$1006))),FALSE),OR(ISNUMBER(FIND(";"&amp;UPPER(TRIM(Datos!D95&amp;""))&amp;"=",D$1007)),ISNUMBER(FIND(";"&amp;UPPER(TRIM(Datos!D95&amp;""))&amp;";",D$1007))),OR(UPPER(TRIM(Datos!D95&amp;""))="SÍ",UPPER(TRIM(Datos!D95&amp;""))="SI",UPPER(TRIM(Datos!D95&amp;""))="NO"),IF(ISNUMBER(Datos!D95),AND(OR(D$1005="",Datos!D95&gt;=D$1005),OR(D$1006="",Datos!D95&lt;=D$1006)),FALSE),TRUE))))</f>
        <v>0.0</v>
      </c>
      <c r="E95">
        <f>IF(Datos!E95="",0,IF(AND(E$1008&lt;&gt;"",Datos!E95=E$1008),0,IF(E$1004=0,0,1-CHOOSE(E$1004,IF(ISNUMBER(Datos!E95),AND(OR(E$1005="",Datos!E95&gt;=E$1005),OR(E$1006="",Datos!E95&lt;=E$1006)),FALSE),IF(ISNUMBER(Datos!E95),AND(Datos!E95=INT(Datos!E95),AND(OR(E$1005="",Datos!E95&gt;=E$1005),OR(E$1006="",Datos!E95&lt;=E$1006))),FALSE),OR(ISNUMBER(FIND(";"&amp;UPPER(TRIM(Datos!E95&amp;""))&amp;"=",E$1007)),ISNUMBER(FIND(";"&amp;UPPER(TRIM(Datos!E95&amp;""))&amp;";",E$1007))),OR(UPPER(TRIM(Datos!E95&amp;""))="SÍ",UPPER(TRIM(Datos!E95&amp;""))="SI",UPPER(TRIM(Datos!E95&amp;""))="NO"),IF(ISNUMBER(Datos!E95),AND(OR(E$1005="",Datos!E95&gt;=E$1005),OR(E$1006="",Datos!E95&lt;=E$1006)),FALSE),TRUE))))</f>
        <v>0.0</v>
      </c>
      <c r="F95">
        <f>IF(Datos!F95="",0,IF(AND(F$1008&lt;&gt;"",Datos!F95=F$1008),0,IF(F$1004=0,0,1-CHOOSE(F$1004,IF(ISNUMBER(Datos!F95),AND(OR(F$1005="",Datos!F95&gt;=F$1005),OR(F$1006="",Datos!F95&lt;=F$1006)),FALSE),IF(ISNUMBER(Datos!F95),AND(Datos!F95=INT(Datos!F95),AND(OR(F$1005="",Datos!F95&gt;=F$1005),OR(F$1006="",Datos!F95&lt;=F$1006))),FALSE),OR(ISNUMBER(FIND(";"&amp;UPPER(TRIM(Datos!F95&amp;""))&amp;"=",F$1007)),ISNUMBER(FIND(";"&amp;UPPER(TRIM(Datos!F95&amp;""))&amp;";",F$1007))),OR(UPPER(TRIM(Datos!F95&amp;""))="SÍ",UPPER(TRIM(Datos!F95&amp;""))="SI",UPPER(TRIM(Datos!F95&amp;""))="NO"),IF(ISNUMBER(Datos!F95),AND(OR(F$1005="",Datos!F95&gt;=F$1005),OR(F$1006="",Datos!F95&lt;=F$1006)),FALSE),TRUE))))</f>
        <v>0.0</v>
      </c>
      <c r="G95">
        <f>IF(Datos!G95="",0,IF(AND(G$1008&lt;&gt;"",Datos!G95=G$1008),0,IF(G$1004=0,0,1-CHOOSE(G$1004,IF(ISNUMBER(Datos!G95),AND(OR(G$1005="",Datos!G95&gt;=G$1005),OR(G$1006="",Datos!G95&lt;=G$1006)),FALSE),IF(ISNUMBER(Datos!G95),AND(Datos!G95=INT(Datos!G95),AND(OR(G$1005="",Datos!G95&gt;=G$1005),OR(G$1006="",Datos!G95&lt;=G$1006))),FALSE),OR(ISNUMBER(FIND(";"&amp;UPPER(TRIM(Datos!G95&amp;""))&amp;"=",G$1007)),ISNUMBER(FIND(";"&amp;UPPER(TRIM(Datos!G95&amp;""))&amp;";",G$1007))),OR(UPPER(TRIM(Datos!G95&amp;""))="SÍ",UPPER(TRIM(Datos!G95&amp;""))="SI",UPPER(TRIM(Datos!G95&amp;""))="NO"),IF(ISNUMBER(Datos!G95),AND(OR(G$1005="",Datos!G95&gt;=G$1005),OR(G$1006="",Datos!G95&lt;=G$1006)),FALSE),TRUE))))</f>
        <v>0.0</v>
      </c>
      <c r="H95">
        <f>IF(Datos!H95="",0,IF(AND(H$1008&lt;&gt;"",Datos!H95=H$1008),0,IF(H$1004=0,0,1-CHOOSE(H$1004,IF(ISNUMBER(Datos!H95),AND(OR(H$1005="",Datos!H95&gt;=H$1005),OR(H$1006="",Datos!H95&lt;=H$1006)),FALSE),IF(ISNUMBER(Datos!H95),AND(Datos!H95=INT(Datos!H95),AND(OR(H$1005="",Datos!H95&gt;=H$1005),OR(H$1006="",Datos!H95&lt;=H$1006))),FALSE),OR(ISNUMBER(FIND(";"&amp;UPPER(TRIM(Datos!H95&amp;""))&amp;"=",H$1007)),ISNUMBER(FIND(";"&amp;UPPER(TRIM(Datos!H95&amp;""))&amp;";",H$1007))),OR(UPPER(TRIM(Datos!H95&amp;""))="SÍ",UPPER(TRIM(Datos!H95&amp;""))="SI",UPPER(TRIM(Datos!H95&amp;""))="NO"),IF(ISNUMBER(Datos!H95),AND(OR(H$1005="",Datos!H95&gt;=H$1005),OR(H$1006="",Datos!H95&lt;=H$1006)),FALSE),TRUE))))</f>
        <v>0.0</v>
      </c>
      <c r="I95">
        <f>IF(Datos!I95="",0,IF(AND(I$1008&lt;&gt;"",Datos!I95=I$1008),0,IF(I$1004=0,0,1-CHOOSE(I$1004,IF(ISNUMBER(Datos!I95),AND(OR(I$1005="",Datos!I95&gt;=I$1005),OR(I$1006="",Datos!I95&lt;=I$1006)),FALSE),IF(ISNUMBER(Datos!I95),AND(Datos!I95=INT(Datos!I95),AND(OR(I$1005="",Datos!I95&gt;=I$1005),OR(I$1006="",Datos!I95&lt;=I$1006))),FALSE),OR(ISNUMBER(FIND(";"&amp;UPPER(TRIM(Datos!I95&amp;""))&amp;"=",I$1007)),ISNUMBER(FIND(";"&amp;UPPER(TRIM(Datos!I95&amp;""))&amp;";",I$1007))),OR(UPPER(TRIM(Datos!I95&amp;""))="SÍ",UPPER(TRIM(Datos!I95&amp;""))="SI",UPPER(TRIM(Datos!I95&amp;""))="NO"),IF(ISNUMBER(Datos!I95),AND(OR(I$1005="",Datos!I95&gt;=I$1005),OR(I$1006="",Datos!I95&lt;=I$1006)),FALSE),TRUE))))</f>
        <v>0.0</v>
      </c>
      <c r="J95">
        <f>IF(Datos!J95="",0,IF(AND(J$1008&lt;&gt;"",Datos!J95=J$1008),0,IF(J$1004=0,0,1-CHOOSE(J$1004,IF(ISNUMBER(Datos!J95),AND(OR(J$1005="",Datos!J95&gt;=J$1005),OR(J$1006="",Datos!J95&lt;=J$1006)),FALSE),IF(ISNUMBER(Datos!J95),AND(Datos!J95=INT(Datos!J95),AND(OR(J$1005="",Datos!J95&gt;=J$1005),OR(J$1006="",Datos!J95&lt;=J$1006))),FALSE),OR(ISNUMBER(FIND(";"&amp;UPPER(TRIM(Datos!J95&amp;""))&amp;"=",J$1007)),ISNUMBER(FIND(";"&amp;UPPER(TRIM(Datos!J95&amp;""))&amp;";",J$1007))),OR(UPPER(TRIM(Datos!J95&amp;""))="SÍ",UPPER(TRIM(Datos!J95&amp;""))="SI",UPPER(TRIM(Datos!J95&amp;""))="NO"),IF(ISNUMBER(Datos!J95),AND(OR(J$1005="",Datos!J95&gt;=J$1005),OR(J$1006="",Datos!J95&lt;=J$1006)),FALSE),TRUE))))</f>
        <v>0.0</v>
      </c>
      <c r="K95">
        <f>IF(Datos!K95="",0,IF(AND(K$1008&lt;&gt;"",Datos!K95=K$1008),0,IF(K$1004=0,0,1-CHOOSE(K$1004,IF(ISNUMBER(Datos!K95),AND(OR(K$1005="",Datos!K95&gt;=K$1005),OR(K$1006="",Datos!K95&lt;=K$1006)),FALSE),IF(ISNUMBER(Datos!K95),AND(Datos!K95=INT(Datos!K95),AND(OR(K$1005="",Datos!K95&gt;=K$1005),OR(K$1006="",Datos!K95&lt;=K$1006))),FALSE),OR(ISNUMBER(FIND(";"&amp;UPPER(TRIM(Datos!K95&amp;""))&amp;"=",K$1007)),ISNUMBER(FIND(";"&amp;UPPER(TRIM(Datos!K95&amp;""))&amp;";",K$1007))),OR(UPPER(TRIM(Datos!K95&amp;""))="SÍ",UPPER(TRIM(Datos!K95&amp;""))="SI",UPPER(TRIM(Datos!K95&amp;""))="NO"),IF(ISNUMBER(Datos!K95),AND(OR(K$1005="",Datos!K95&gt;=K$1005),OR(K$1006="",Datos!K95&lt;=K$1006)),FALSE),TRUE))))</f>
        <v>0.0</v>
      </c>
      <c r="L95">
        <f>IF(Datos!L95="",0,IF(AND(L$1008&lt;&gt;"",Datos!L95=L$1008),0,IF(L$1004=0,0,1-CHOOSE(L$1004,IF(ISNUMBER(Datos!L95),AND(OR(L$1005="",Datos!L95&gt;=L$1005),OR(L$1006="",Datos!L95&lt;=L$1006)),FALSE),IF(ISNUMBER(Datos!L95),AND(Datos!L95=INT(Datos!L95),AND(OR(L$1005="",Datos!L95&gt;=L$1005),OR(L$1006="",Datos!L95&lt;=L$1006))),FALSE),OR(ISNUMBER(FIND(";"&amp;UPPER(TRIM(Datos!L95&amp;""))&amp;"=",L$1007)),ISNUMBER(FIND(";"&amp;UPPER(TRIM(Datos!L95&amp;""))&amp;";",L$1007))),OR(UPPER(TRIM(Datos!L95&amp;""))="SÍ",UPPER(TRIM(Datos!L95&amp;""))="SI",UPPER(TRIM(Datos!L95&amp;""))="NO"),IF(ISNUMBER(Datos!L95),AND(OR(L$1005="",Datos!L95&gt;=L$1005),OR(L$1006="",Datos!L95&lt;=L$1006)),FALSE),TRUE))))</f>
        <v>0.0</v>
      </c>
      <c r="M95">
        <f>IF(Datos!M95="",0,IF(AND(M$1008&lt;&gt;"",Datos!M95=M$1008),0,IF(M$1004=0,0,1-CHOOSE(M$1004,IF(ISNUMBER(Datos!M95),AND(OR(M$1005="",Datos!M95&gt;=M$1005),OR(M$1006="",Datos!M95&lt;=M$1006)),FALSE),IF(ISNUMBER(Datos!M95),AND(Datos!M95=INT(Datos!M95),AND(OR(M$1005="",Datos!M95&gt;=M$1005),OR(M$1006="",Datos!M95&lt;=M$1006))),FALSE),OR(ISNUMBER(FIND(";"&amp;UPPER(TRIM(Datos!M95&amp;""))&amp;"=",M$1007)),ISNUMBER(FIND(";"&amp;UPPER(TRIM(Datos!M95&amp;""))&amp;";",M$1007))),OR(UPPER(TRIM(Datos!M95&amp;""))="SÍ",UPPER(TRIM(Datos!M95&amp;""))="SI",UPPER(TRIM(Datos!M95&amp;""))="NO"),IF(ISNUMBER(Datos!M95),AND(OR(M$1005="",Datos!M95&gt;=M$1005),OR(M$1006="",Datos!M95&lt;=M$1006)),FALSE),TRUE))))</f>
        <v>0.0</v>
      </c>
      <c r="N95">
        <f>IF(Datos!N95="",0,IF(AND(N$1008&lt;&gt;"",Datos!N95=N$1008),0,IF(N$1004=0,0,1-CHOOSE(N$1004,IF(ISNUMBER(Datos!N95),AND(OR(N$1005="",Datos!N95&gt;=N$1005),OR(N$1006="",Datos!N95&lt;=N$1006)),FALSE),IF(ISNUMBER(Datos!N95),AND(Datos!N95=INT(Datos!N95),AND(OR(N$1005="",Datos!N95&gt;=N$1005),OR(N$1006="",Datos!N95&lt;=N$1006))),FALSE),OR(ISNUMBER(FIND(";"&amp;UPPER(TRIM(Datos!N95&amp;""))&amp;"=",N$1007)),ISNUMBER(FIND(";"&amp;UPPER(TRIM(Datos!N95&amp;""))&amp;";",N$1007))),OR(UPPER(TRIM(Datos!N95&amp;""))="SÍ",UPPER(TRIM(Datos!N95&amp;""))="SI",UPPER(TRIM(Datos!N95&amp;""))="NO"),IF(ISNUMBER(Datos!N95),AND(OR(N$1005="",Datos!N95&gt;=N$1005),OR(N$1006="",Datos!N95&lt;=N$1006)),FALSE),TRUE))))</f>
        <v>0.0</v>
      </c>
      <c r="O95">
        <f>IF(Datos!O95="",0,IF(AND(O$1008&lt;&gt;"",Datos!O95=O$1008),0,IF(O$1004=0,0,1-CHOOSE(O$1004,IF(ISNUMBER(Datos!O95),AND(OR(O$1005="",Datos!O95&gt;=O$1005),OR(O$1006="",Datos!O95&lt;=O$1006)),FALSE),IF(ISNUMBER(Datos!O95),AND(Datos!O95=INT(Datos!O95),AND(OR(O$1005="",Datos!O95&gt;=O$1005),OR(O$1006="",Datos!O95&lt;=O$1006))),FALSE),OR(ISNUMBER(FIND(";"&amp;UPPER(TRIM(Datos!O95&amp;""))&amp;"=",O$1007)),ISNUMBER(FIND(";"&amp;UPPER(TRIM(Datos!O95&amp;""))&amp;";",O$1007))),OR(UPPER(TRIM(Datos!O95&amp;""))="SÍ",UPPER(TRIM(Datos!O95&amp;""))="SI",UPPER(TRIM(Datos!O95&amp;""))="NO"),IF(ISNUMBER(Datos!O95),AND(OR(O$1005="",Datos!O95&gt;=O$1005),OR(O$1006="",Datos!O95&lt;=O$1006)),FALSE),TRUE))))</f>
        <v>0.0</v>
      </c>
      <c r="P95">
        <f>IF(Datos!P95="",0,IF(AND(P$1008&lt;&gt;"",Datos!P95=P$1008),0,IF(P$1004=0,0,1-CHOOSE(P$1004,IF(ISNUMBER(Datos!P95),AND(OR(P$1005="",Datos!P95&gt;=P$1005),OR(P$1006="",Datos!P95&lt;=P$1006)),FALSE),IF(ISNUMBER(Datos!P95),AND(Datos!P95=INT(Datos!P95),AND(OR(P$1005="",Datos!P95&gt;=P$1005),OR(P$1006="",Datos!P95&lt;=P$1006))),FALSE),OR(ISNUMBER(FIND(";"&amp;UPPER(TRIM(Datos!P95&amp;""))&amp;"=",P$1007)),ISNUMBER(FIND(";"&amp;UPPER(TRIM(Datos!P95&amp;""))&amp;";",P$1007))),OR(UPPER(TRIM(Datos!P95&amp;""))="SÍ",UPPER(TRIM(Datos!P95&amp;""))="SI",UPPER(TRIM(Datos!P95&amp;""))="NO"),IF(ISNUMBER(Datos!P95),AND(OR(P$1005="",Datos!P95&gt;=P$1005),OR(P$1006="",Datos!P95&lt;=P$1006)),FALSE),TRUE))))</f>
        <v>0.0</v>
      </c>
      <c r="Q95">
        <f>IF(Datos!Q95="",0,IF(AND(Q$1008&lt;&gt;"",Datos!Q95=Q$1008),0,IF(Q$1004=0,0,1-CHOOSE(Q$1004,IF(ISNUMBER(Datos!Q95),AND(OR(Q$1005="",Datos!Q95&gt;=Q$1005),OR(Q$1006="",Datos!Q95&lt;=Q$1006)),FALSE),IF(ISNUMBER(Datos!Q95),AND(Datos!Q95=INT(Datos!Q95),AND(OR(Q$1005="",Datos!Q95&gt;=Q$1005),OR(Q$1006="",Datos!Q95&lt;=Q$1006))),FALSE),OR(ISNUMBER(FIND(";"&amp;UPPER(TRIM(Datos!Q95&amp;""))&amp;"=",Q$1007)),ISNUMBER(FIND(";"&amp;UPPER(TRIM(Datos!Q95&amp;""))&amp;";",Q$1007))),OR(UPPER(TRIM(Datos!Q95&amp;""))="SÍ",UPPER(TRIM(Datos!Q95&amp;""))="SI",UPPER(TRIM(Datos!Q95&amp;""))="NO"),IF(ISNUMBER(Datos!Q95),AND(OR(Q$1005="",Datos!Q95&gt;=Q$1005),OR(Q$1006="",Datos!Q95&lt;=Q$1006)),FALSE),TRUE))))</f>
        <v>0.0</v>
      </c>
      <c r="R95">
        <f>IF(Datos!R95="",0,IF(AND(R$1008&lt;&gt;"",Datos!R95=R$1008),0,IF(R$1004=0,0,1-CHOOSE(R$1004,IF(ISNUMBER(Datos!R95),AND(OR(R$1005="",Datos!R95&gt;=R$1005),OR(R$1006="",Datos!R95&lt;=R$1006)),FALSE),IF(ISNUMBER(Datos!R95),AND(Datos!R95=INT(Datos!R95),AND(OR(R$1005="",Datos!R95&gt;=R$1005),OR(R$1006="",Datos!R95&lt;=R$1006))),FALSE),OR(ISNUMBER(FIND(";"&amp;UPPER(TRIM(Datos!R95&amp;""))&amp;"=",R$1007)),ISNUMBER(FIND(";"&amp;UPPER(TRIM(Datos!R95&amp;""))&amp;";",R$1007))),OR(UPPER(TRIM(Datos!R95&amp;""))="SÍ",UPPER(TRIM(Datos!R95&amp;""))="SI",UPPER(TRIM(Datos!R95&amp;""))="NO"),IF(ISNUMBER(Datos!R95),AND(OR(R$1005="",Datos!R95&gt;=R$1005),OR(R$1006="",Datos!R95&lt;=R$1006)),FALSE),TRUE))))</f>
        <v>0.0</v>
      </c>
      <c r="S95">
        <f>IF(Datos!S95="",0,IF(AND(S$1008&lt;&gt;"",Datos!S95=S$1008),0,IF(S$1004=0,0,1-CHOOSE(S$1004,IF(ISNUMBER(Datos!S95),AND(OR(S$1005="",Datos!S95&gt;=S$1005),OR(S$1006="",Datos!S95&lt;=S$1006)),FALSE),IF(ISNUMBER(Datos!S95),AND(Datos!S95=INT(Datos!S95),AND(OR(S$1005="",Datos!S95&gt;=S$1005),OR(S$1006="",Datos!S95&lt;=S$1006))),FALSE),OR(ISNUMBER(FIND(";"&amp;UPPER(TRIM(Datos!S95&amp;""))&amp;"=",S$1007)),ISNUMBER(FIND(";"&amp;UPPER(TRIM(Datos!S95&amp;""))&amp;";",S$1007))),OR(UPPER(TRIM(Datos!S95&amp;""))="SÍ",UPPER(TRIM(Datos!S95&amp;""))="SI",UPPER(TRIM(Datos!S95&amp;""))="NO"),IF(ISNUMBER(Datos!S95),AND(OR(S$1005="",Datos!S95&gt;=S$1005),OR(S$1006="",Datos!S95&lt;=S$1006)),FALSE),TRUE))))</f>
        <v>0.0</v>
      </c>
      <c r="T95">
        <f>IF(Datos!T95="",0,IF(AND(T$1008&lt;&gt;"",Datos!T95=T$1008),0,IF(T$1004=0,0,1-CHOOSE(T$1004,IF(ISNUMBER(Datos!T95),AND(OR(T$1005="",Datos!T95&gt;=T$1005),OR(T$1006="",Datos!T95&lt;=T$1006)),FALSE),IF(ISNUMBER(Datos!T95),AND(Datos!T95=INT(Datos!T95),AND(OR(T$1005="",Datos!T95&gt;=T$1005),OR(T$1006="",Datos!T95&lt;=T$1006))),FALSE),OR(ISNUMBER(FIND(";"&amp;UPPER(TRIM(Datos!T95&amp;""))&amp;"=",T$1007)),ISNUMBER(FIND(";"&amp;UPPER(TRIM(Datos!T95&amp;""))&amp;";",T$1007))),OR(UPPER(TRIM(Datos!T95&amp;""))="SÍ",UPPER(TRIM(Datos!T95&amp;""))="SI",UPPER(TRIM(Datos!T95&amp;""))="NO"),IF(ISNUMBER(Datos!T95),AND(OR(T$1005="",Datos!T95&gt;=T$1005),OR(T$1006="",Datos!T95&lt;=T$1006)),FALSE),TRUE))))</f>
        <v>0.0</v>
      </c>
      <c r="U95">
        <f>IF(Datos!U95="",0,IF(AND(U$1008&lt;&gt;"",Datos!U95=U$1008),0,IF(U$1004=0,0,1-CHOOSE(U$1004,IF(ISNUMBER(Datos!U95),AND(OR(U$1005="",Datos!U95&gt;=U$1005),OR(U$1006="",Datos!U95&lt;=U$1006)),FALSE),IF(ISNUMBER(Datos!U95),AND(Datos!U95=INT(Datos!U95),AND(OR(U$1005="",Datos!U95&gt;=U$1005),OR(U$1006="",Datos!U95&lt;=U$1006))),FALSE),OR(ISNUMBER(FIND(";"&amp;UPPER(TRIM(Datos!U95&amp;""))&amp;"=",U$1007)),ISNUMBER(FIND(";"&amp;UPPER(TRIM(Datos!U95&amp;""))&amp;";",U$1007))),OR(UPPER(TRIM(Datos!U95&amp;""))="SÍ",UPPER(TRIM(Datos!U95&amp;""))="SI",UPPER(TRIM(Datos!U95&amp;""))="NO"),IF(ISNUMBER(Datos!U95),AND(OR(U$1005="",Datos!U95&gt;=U$1005),OR(U$1006="",Datos!U95&lt;=U$1006)),FALSE),TRUE))))</f>
        <v>0.0</v>
      </c>
      <c r="V95">
        <f>IF(Datos!V95="",0,IF(AND(V$1008&lt;&gt;"",Datos!V95=V$1008),0,IF(V$1004=0,0,1-CHOOSE(V$1004,IF(ISNUMBER(Datos!V95),AND(OR(V$1005="",Datos!V95&gt;=V$1005),OR(V$1006="",Datos!V95&lt;=V$1006)),FALSE),IF(ISNUMBER(Datos!V95),AND(Datos!V95=INT(Datos!V95),AND(OR(V$1005="",Datos!V95&gt;=V$1005),OR(V$1006="",Datos!V95&lt;=V$1006))),FALSE),OR(ISNUMBER(FIND(";"&amp;UPPER(TRIM(Datos!V95&amp;""))&amp;"=",V$1007)),ISNUMBER(FIND(";"&amp;UPPER(TRIM(Datos!V95&amp;""))&amp;";",V$1007))),OR(UPPER(TRIM(Datos!V95&amp;""))="SÍ",UPPER(TRIM(Datos!V95&amp;""))="SI",UPPER(TRIM(Datos!V95&amp;""))="NO"),IF(ISNUMBER(Datos!V95),AND(OR(V$1005="",Datos!V95&gt;=V$1005),OR(V$1006="",Datos!V95&lt;=V$1006)),FALSE),TRUE))))</f>
        <v>0.0</v>
      </c>
      <c r="W95">
        <f>IF(Datos!W95="",0,IF(AND(W$1008&lt;&gt;"",Datos!W95=W$1008),0,IF(W$1004=0,0,1-CHOOSE(W$1004,IF(ISNUMBER(Datos!W95),AND(OR(W$1005="",Datos!W95&gt;=W$1005),OR(W$1006="",Datos!W95&lt;=W$1006)),FALSE),IF(ISNUMBER(Datos!W95),AND(Datos!W95=INT(Datos!W95),AND(OR(W$1005="",Datos!W95&gt;=W$1005),OR(W$1006="",Datos!W95&lt;=W$1006))),FALSE),OR(ISNUMBER(FIND(";"&amp;UPPER(TRIM(Datos!W95&amp;""))&amp;"=",W$1007)),ISNUMBER(FIND(";"&amp;UPPER(TRIM(Datos!W95&amp;""))&amp;";",W$1007))),OR(UPPER(TRIM(Datos!W95&amp;""))="SÍ",UPPER(TRIM(Datos!W95&amp;""))="SI",UPPER(TRIM(Datos!W95&amp;""))="NO"),IF(ISNUMBER(Datos!W95),AND(OR(W$1005="",Datos!W95&gt;=W$1005),OR(W$1006="",Datos!W95&lt;=W$1006)),FALSE),TRUE))))</f>
        <v>0.0</v>
      </c>
      <c r="X95">
        <f>IF(Datos!X95="",0,IF(AND(X$1008&lt;&gt;"",Datos!X95=X$1008),0,IF(X$1004=0,0,1-CHOOSE(X$1004,IF(ISNUMBER(Datos!X95),AND(OR(X$1005="",Datos!X95&gt;=X$1005),OR(X$1006="",Datos!X95&lt;=X$1006)),FALSE),IF(ISNUMBER(Datos!X95),AND(Datos!X95=INT(Datos!X95),AND(OR(X$1005="",Datos!X95&gt;=X$1005),OR(X$1006="",Datos!X95&lt;=X$1006))),FALSE),OR(ISNUMBER(FIND(";"&amp;UPPER(TRIM(Datos!X95&amp;""))&amp;"=",X$1007)),ISNUMBER(FIND(";"&amp;UPPER(TRIM(Datos!X95&amp;""))&amp;";",X$1007))),OR(UPPER(TRIM(Datos!X95&amp;""))="SÍ",UPPER(TRIM(Datos!X95&amp;""))="SI",UPPER(TRIM(Datos!X95&amp;""))="NO"),IF(ISNUMBER(Datos!X95),AND(OR(X$1005="",Datos!X95&gt;=X$1005),OR(X$1006="",Datos!X95&lt;=X$1006)),FALSE),TRUE))))</f>
        <v>0.0</v>
      </c>
      <c r="Y95">
        <f>IF(Datos!Y95="",0,IF(AND(Y$1008&lt;&gt;"",Datos!Y95=Y$1008),0,IF(Y$1004=0,0,1-CHOOSE(Y$1004,IF(ISNUMBER(Datos!Y95),AND(OR(Y$1005="",Datos!Y95&gt;=Y$1005),OR(Y$1006="",Datos!Y95&lt;=Y$1006)),FALSE),IF(ISNUMBER(Datos!Y95),AND(Datos!Y95=INT(Datos!Y95),AND(OR(Y$1005="",Datos!Y95&gt;=Y$1005),OR(Y$1006="",Datos!Y95&lt;=Y$1006))),FALSE),OR(ISNUMBER(FIND(";"&amp;UPPER(TRIM(Datos!Y95&amp;""))&amp;"=",Y$1007)),ISNUMBER(FIND(";"&amp;UPPER(TRIM(Datos!Y95&amp;""))&amp;";",Y$1007))),OR(UPPER(TRIM(Datos!Y95&amp;""))="SÍ",UPPER(TRIM(Datos!Y95&amp;""))="SI",UPPER(TRIM(Datos!Y95&amp;""))="NO"),IF(ISNUMBER(Datos!Y95),AND(OR(Y$1005="",Datos!Y95&gt;=Y$1005),OR(Y$1006="",Datos!Y95&lt;=Y$1006)),FALSE),TRUE))))</f>
        <v>0.0</v>
      </c>
      <c r="Z95">
        <f>IF(Datos!Z95="",0,IF(AND(Z$1008&lt;&gt;"",Datos!Z95=Z$1008),0,IF(Z$1004=0,0,1-CHOOSE(Z$1004,IF(ISNUMBER(Datos!Z95),AND(OR(Z$1005="",Datos!Z95&gt;=Z$1005),OR(Z$1006="",Datos!Z95&lt;=Z$1006)),FALSE),IF(ISNUMBER(Datos!Z95),AND(Datos!Z95=INT(Datos!Z95),AND(OR(Z$1005="",Datos!Z95&gt;=Z$1005),OR(Z$1006="",Datos!Z95&lt;=Z$1006))),FALSE),OR(ISNUMBER(FIND(";"&amp;UPPER(TRIM(Datos!Z95&amp;""))&amp;"=",Z$1007)),ISNUMBER(FIND(";"&amp;UPPER(TRIM(Datos!Z95&amp;""))&amp;";",Z$1007))),OR(UPPER(TRIM(Datos!Z95&amp;""))="SÍ",UPPER(TRIM(Datos!Z95&amp;""))="SI",UPPER(TRIM(Datos!Z95&amp;""))="NO"),IF(ISNUMBER(Datos!Z95),AND(OR(Z$1005="",Datos!Z95&gt;=Z$1005),OR(Z$1006="",Datos!Z95&lt;=Z$1006)),FALSE),TRUE))))</f>
        <v>0.0</v>
      </c>
      <c r="AA95">
        <f>IF(Datos!AA95="",0,IF(AND(AA$1008&lt;&gt;"",Datos!AA95=AA$1008),0,IF(AA$1004=0,0,1-CHOOSE(AA$1004,IF(ISNUMBER(Datos!AA95),AND(OR(AA$1005="",Datos!AA95&gt;=AA$1005),OR(AA$1006="",Datos!AA95&lt;=AA$1006)),FALSE),IF(ISNUMBER(Datos!AA95),AND(Datos!AA95=INT(Datos!AA95),AND(OR(AA$1005="",Datos!AA95&gt;=AA$1005),OR(AA$1006="",Datos!AA95&lt;=AA$1006))),FALSE),OR(ISNUMBER(FIND(";"&amp;UPPER(TRIM(Datos!AA95&amp;""))&amp;"=",AA$1007)),ISNUMBER(FIND(";"&amp;UPPER(TRIM(Datos!AA95&amp;""))&amp;";",AA$1007))),OR(UPPER(TRIM(Datos!AA95&amp;""))="SÍ",UPPER(TRIM(Datos!AA95&amp;""))="SI",UPPER(TRIM(Datos!AA95&amp;""))="NO"),IF(ISNUMBER(Datos!AA95),AND(OR(AA$1005="",Datos!AA95&gt;=AA$1005),OR(AA$1006="",Datos!AA95&lt;=AA$1006)),FALSE),TRUE))))</f>
        <v>0.0</v>
      </c>
      <c r="AB95">
        <f>IF(Datos!AB95="",0,IF(AND(AB$1008&lt;&gt;"",Datos!AB95=AB$1008),0,IF(AB$1004=0,0,1-CHOOSE(AB$1004,IF(ISNUMBER(Datos!AB95),AND(OR(AB$1005="",Datos!AB95&gt;=AB$1005),OR(AB$1006="",Datos!AB95&lt;=AB$1006)),FALSE),IF(ISNUMBER(Datos!AB95),AND(Datos!AB95=INT(Datos!AB95),AND(OR(AB$1005="",Datos!AB95&gt;=AB$1005),OR(AB$1006="",Datos!AB95&lt;=AB$1006))),FALSE),OR(ISNUMBER(FIND(";"&amp;UPPER(TRIM(Datos!AB95&amp;""))&amp;"=",AB$1007)),ISNUMBER(FIND(";"&amp;UPPER(TRIM(Datos!AB95&amp;""))&amp;";",AB$1007))),OR(UPPER(TRIM(Datos!AB95&amp;""))="SÍ",UPPER(TRIM(Datos!AB95&amp;""))="SI",UPPER(TRIM(Datos!AB95&amp;""))="NO"),IF(ISNUMBER(Datos!AB95),AND(OR(AB$1005="",Datos!AB95&gt;=AB$1005),OR(AB$1006="",Datos!AB95&lt;=AB$1006)),FALSE),TRUE))))</f>
        <v>0.0</v>
      </c>
      <c r="AC95">
        <f>IF(Datos!AC95="",0,IF(AND(AC$1008&lt;&gt;"",Datos!AC95=AC$1008),0,IF(AC$1004=0,0,1-CHOOSE(AC$1004,IF(ISNUMBER(Datos!AC95),AND(OR(AC$1005="",Datos!AC95&gt;=AC$1005),OR(AC$1006="",Datos!AC95&lt;=AC$1006)),FALSE),IF(ISNUMBER(Datos!AC95),AND(Datos!AC95=INT(Datos!AC95),AND(OR(AC$1005="",Datos!AC95&gt;=AC$1005),OR(AC$1006="",Datos!AC95&lt;=AC$1006))),FALSE),OR(ISNUMBER(FIND(";"&amp;UPPER(TRIM(Datos!AC95&amp;""))&amp;"=",AC$1007)),ISNUMBER(FIND(";"&amp;UPPER(TRIM(Datos!AC95&amp;""))&amp;";",AC$1007))),OR(UPPER(TRIM(Datos!AC95&amp;""))="SÍ",UPPER(TRIM(Datos!AC95&amp;""))="SI",UPPER(TRIM(Datos!AC95&amp;""))="NO"),IF(ISNUMBER(Datos!AC95),AND(OR(AC$1005="",Datos!AC95&gt;=AC$1005),OR(AC$1006="",Datos!AC95&lt;=AC$1006)),FALSE),TRUE))))</f>
        <v>0.0</v>
      </c>
      <c r="AD95">
        <f>IF(Datos!AD95="",0,IF(AND(AD$1008&lt;&gt;"",Datos!AD95=AD$1008),0,IF(AD$1004=0,0,1-CHOOSE(AD$1004,IF(ISNUMBER(Datos!AD95),AND(OR(AD$1005="",Datos!AD95&gt;=AD$1005),OR(AD$1006="",Datos!AD95&lt;=AD$1006)),FALSE),IF(ISNUMBER(Datos!AD95),AND(Datos!AD95=INT(Datos!AD95),AND(OR(AD$1005="",Datos!AD95&gt;=AD$1005),OR(AD$1006="",Datos!AD95&lt;=AD$1006))),FALSE),OR(ISNUMBER(FIND(";"&amp;UPPER(TRIM(Datos!AD95&amp;""))&amp;"=",AD$1007)),ISNUMBER(FIND(";"&amp;UPPER(TRIM(Datos!AD95&amp;""))&amp;";",AD$1007))),OR(UPPER(TRIM(Datos!AD95&amp;""))="SÍ",UPPER(TRIM(Datos!AD95&amp;""))="SI",UPPER(TRIM(Datos!AD95&amp;""))="NO"),IF(ISNUMBER(Datos!AD95),AND(OR(AD$1005="",Datos!AD95&gt;=AD$1005),OR(AD$1006="",Datos!AD95&lt;=AD$1006)),FALSE),TRUE))))</f>
        <v>0.0</v>
      </c>
      <c r="AE95">
        <f>IF(Datos!AE95="",0,IF(AND(AE$1008&lt;&gt;"",Datos!AE95=AE$1008),0,IF(AE$1004=0,0,1-CHOOSE(AE$1004,IF(ISNUMBER(Datos!AE95),AND(OR(AE$1005="",Datos!AE95&gt;=AE$1005),OR(AE$1006="",Datos!AE95&lt;=AE$1006)),FALSE),IF(ISNUMBER(Datos!AE95),AND(Datos!AE95=INT(Datos!AE95),AND(OR(AE$1005="",Datos!AE95&gt;=AE$1005),OR(AE$1006="",Datos!AE95&lt;=AE$1006))),FALSE),OR(ISNUMBER(FIND(";"&amp;UPPER(TRIM(Datos!AE95&amp;""))&amp;"=",AE$1007)),ISNUMBER(FIND(";"&amp;UPPER(TRIM(Datos!AE95&amp;""))&amp;";",AE$1007))),OR(UPPER(TRIM(Datos!AE95&amp;""))="SÍ",UPPER(TRIM(Datos!AE95&amp;""))="SI",UPPER(TRIM(Datos!AE95&amp;""))="NO"),IF(ISNUMBER(Datos!AE95),AND(OR(AE$1005="",Datos!AE95&gt;=AE$1005),OR(AE$1006="",Datos!AE95&lt;=AE$1006)),FALSE),TRUE))))</f>
        <v>0.0</v>
      </c>
    </row>
    <row r="96" spans="2:31">
      <c r="B96">
        <f>IF(Datos!B96="",0,IF(AND(B$1008&lt;&gt;"",Datos!B96=B$1008),0,IF(B$1004=0,0,1-CHOOSE(B$1004,IF(ISNUMBER(Datos!B96),AND(OR(B$1005="",Datos!B96&gt;=B$1005),OR(B$1006="",Datos!B96&lt;=B$1006)),FALSE),IF(ISNUMBER(Datos!B96),AND(Datos!B96=INT(Datos!B96),AND(OR(B$1005="",Datos!B96&gt;=B$1005),OR(B$1006="",Datos!B96&lt;=B$1006))),FALSE),OR(ISNUMBER(FIND(";"&amp;UPPER(TRIM(Datos!B96&amp;""))&amp;"=",B$1007)),ISNUMBER(FIND(";"&amp;UPPER(TRIM(Datos!B96&amp;""))&amp;";",B$1007))),OR(UPPER(TRIM(Datos!B96&amp;""))="SÍ",UPPER(TRIM(Datos!B96&amp;""))="SI",UPPER(TRIM(Datos!B96&amp;""))="NO"),IF(ISNUMBER(Datos!B96),AND(OR(B$1005="",Datos!B96&gt;=B$1005),OR(B$1006="",Datos!B96&lt;=B$1006)),FALSE),TRUE))))</f>
        <v>0.0</v>
      </c>
      <c r="C96">
        <f>IF(Datos!C96="",0,IF(AND(C$1008&lt;&gt;"",Datos!C96=C$1008),0,IF(C$1004=0,0,1-CHOOSE(C$1004,IF(ISNUMBER(Datos!C96),AND(OR(C$1005="",Datos!C96&gt;=C$1005),OR(C$1006="",Datos!C96&lt;=C$1006)),FALSE),IF(ISNUMBER(Datos!C96),AND(Datos!C96=INT(Datos!C96),AND(OR(C$1005="",Datos!C96&gt;=C$1005),OR(C$1006="",Datos!C96&lt;=C$1006))),FALSE),OR(ISNUMBER(FIND(";"&amp;UPPER(TRIM(Datos!C96&amp;""))&amp;"=",C$1007)),ISNUMBER(FIND(";"&amp;UPPER(TRIM(Datos!C96&amp;""))&amp;";",C$1007))),OR(UPPER(TRIM(Datos!C96&amp;""))="SÍ",UPPER(TRIM(Datos!C96&amp;""))="SI",UPPER(TRIM(Datos!C96&amp;""))="NO"),IF(ISNUMBER(Datos!C96),AND(OR(C$1005="",Datos!C96&gt;=C$1005),OR(C$1006="",Datos!C96&lt;=C$1006)),FALSE),TRUE))))</f>
        <v>0.0</v>
      </c>
      <c r="D96">
        <f>IF(Datos!D96="",0,IF(AND(D$1008&lt;&gt;"",Datos!D96=D$1008),0,IF(D$1004=0,0,1-CHOOSE(D$1004,IF(ISNUMBER(Datos!D96),AND(OR(D$1005="",Datos!D96&gt;=D$1005),OR(D$1006="",Datos!D96&lt;=D$1006)),FALSE),IF(ISNUMBER(Datos!D96),AND(Datos!D96=INT(Datos!D96),AND(OR(D$1005="",Datos!D96&gt;=D$1005),OR(D$1006="",Datos!D96&lt;=D$1006))),FALSE),OR(ISNUMBER(FIND(";"&amp;UPPER(TRIM(Datos!D96&amp;""))&amp;"=",D$1007)),ISNUMBER(FIND(";"&amp;UPPER(TRIM(Datos!D96&amp;""))&amp;";",D$1007))),OR(UPPER(TRIM(Datos!D96&amp;""))="SÍ",UPPER(TRIM(Datos!D96&amp;""))="SI",UPPER(TRIM(Datos!D96&amp;""))="NO"),IF(ISNUMBER(Datos!D96),AND(OR(D$1005="",Datos!D96&gt;=D$1005),OR(D$1006="",Datos!D96&lt;=D$1006)),FALSE),TRUE))))</f>
        <v>0.0</v>
      </c>
      <c r="E96">
        <f>IF(Datos!E96="",0,IF(AND(E$1008&lt;&gt;"",Datos!E96=E$1008),0,IF(E$1004=0,0,1-CHOOSE(E$1004,IF(ISNUMBER(Datos!E96),AND(OR(E$1005="",Datos!E96&gt;=E$1005),OR(E$1006="",Datos!E96&lt;=E$1006)),FALSE),IF(ISNUMBER(Datos!E96),AND(Datos!E96=INT(Datos!E96),AND(OR(E$1005="",Datos!E96&gt;=E$1005),OR(E$1006="",Datos!E96&lt;=E$1006))),FALSE),OR(ISNUMBER(FIND(";"&amp;UPPER(TRIM(Datos!E96&amp;""))&amp;"=",E$1007)),ISNUMBER(FIND(";"&amp;UPPER(TRIM(Datos!E96&amp;""))&amp;";",E$1007))),OR(UPPER(TRIM(Datos!E96&amp;""))="SÍ",UPPER(TRIM(Datos!E96&amp;""))="SI",UPPER(TRIM(Datos!E96&amp;""))="NO"),IF(ISNUMBER(Datos!E96),AND(OR(E$1005="",Datos!E96&gt;=E$1005),OR(E$1006="",Datos!E96&lt;=E$1006)),FALSE),TRUE))))</f>
        <v>0.0</v>
      </c>
      <c r="F96">
        <f>IF(Datos!F96="",0,IF(AND(F$1008&lt;&gt;"",Datos!F96=F$1008),0,IF(F$1004=0,0,1-CHOOSE(F$1004,IF(ISNUMBER(Datos!F96),AND(OR(F$1005="",Datos!F96&gt;=F$1005),OR(F$1006="",Datos!F96&lt;=F$1006)),FALSE),IF(ISNUMBER(Datos!F96),AND(Datos!F96=INT(Datos!F96),AND(OR(F$1005="",Datos!F96&gt;=F$1005),OR(F$1006="",Datos!F96&lt;=F$1006))),FALSE),OR(ISNUMBER(FIND(";"&amp;UPPER(TRIM(Datos!F96&amp;""))&amp;"=",F$1007)),ISNUMBER(FIND(";"&amp;UPPER(TRIM(Datos!F96&amp;""))&amp;";",F$1007))),OR(UPPER(TRIM(Datos!F96&amp;""))="SÍ",UPPER(TRIM(Datos!F96&amp;""))="SI",UPPER(TRIM(Datos!F96&amp;""))="NO"),IF(ISNUMBER(Datos!F96),AND(OR(F$1005="",Datos!F96&gt;=F$1005),OR(F$1006="",Datos!F96&lt;=F$1006)),FALSE),TRUE))))</f>
        <v>0.0</v>
      </c>
      <c r="G96">
        <f>IF(Datos!G96="",0,IF(AND(G$1008&lt;&gt;"",Datos!G96=G$1008),0,IF(G$1004=0,0,1-CHOOSE(G$1004,IF(ISNUMBER(Datos!G96),AND(OR(G$1005="",Datos!G96&gt;=G$1005),OR(G$1006="",Datos!G96&lt;=G$1006)),FALSE),IF(ISNUMBER(Datos!G96),AND(Datos!G96=INT(Datos!G96),AND(OR(G$1005="",Datos!G96&gt;=G$1005),OR(G$1006="",Datos!G96&lt;=G$1006))),FALSE),OR(ISNUMBER(FIND(";"&amp;UPPER(TRIM(Datos!G96&amp;""))&amp;"=",G$1007)),ISNUMBER(FIND(";"&amp;UPPER(TRIM(Datos!G96&amp;""))&amp;";",G$1007))),OR(UPPER(TRIM(Datos!G96&amp;""))="SÍ",UPPER(TRIM(Datos!G96&amp;""))="SI",UPPER(TRIM(Datos!G96&amp;""))="NO"),IF(ISNUMBER(Datos!G96),AND(OR(G$1005="",Datos!G96&gt;=G$1005),OR(G$1006="",Datos!G96&lt;=G$1006)),FALSE),TRUE))))</f>
        <v>0.0</v>
      </c>
      <c r="H96">
        <f>IF(Datos!H96="",0,IF(AND(H$1008&lt;&gt;"",Datos!H96=H$1008),0,IF(H$1004=0,0,1-CHOOSE(H$1004,IF(ISNUMBER(Datos!H96),AND(OR(H$1005="",Datos!H96&gt;=H$1005),OR(H$1006="",Datos!H96&lt;=H$1006)),FALSE),IF(ISNUMBER(Datos!H96),AND(Datos!H96=INT(Datos!H96),AND(OR(H$1005="",Datos!H96&gt;=H$1005),OR(H$1006="",Datos!H96&lt;=H$1006))),FALSE),OR(ISNUMBER(FIND(";"&amp;UPPER(TRIM(Datos!H96&amp;""))&amp;"=",H$1007)),ISNUMBER(FIND(";"&amp;UPPER(TRIM(Datos!H96&amp;""))&amp;";",H$1007))),OR(UPPER(TRIM(Datos!H96&amp;""))="SÍ",UPPER(TRIM(Datos!H96&amp;""))="SI",UPPER(TRIM(Datos!H96&amp;""))="NO"),IF(ISNUMBER(Datos!H96),AND(OR(H$1005="",Datos!H96&gt;=H$1005),OR(H$1006="",Datos!H96&lt;=H$1006)),FALSE),TRUE))))</f>
        <v>0.0</v>
      </c>
      <c r="I96">
        <f>IF(Datos!I96="",0,IF(AND(I$1008&lt;&gt;"",Datos!I96=I$1008),0,IF(I$1004=0,0,1-CHOOSE(I$1004,IF(ISNUMBER(Datos!I96),AND(OR(I$1005="",Datos!I96&gt;=I$1005),OR(I$1006="",Datos!I96&lt;=I$1006)),FALSE),IF(ISNUMBER(Datos!I96),AND(Datos!I96=INT(Datos!I96),AND(OR(I$1005="",Datos!I96&gt;=I$1005),OR(I$1006="",Datos!I96&lt;=I$1006))),FALSE),OR(ISNUMBER(FIND(";"&amp;UPPER(TRIM(Datos!I96&amp;""))&amp;"=",I$1007)),ISNUMBER(FIND(";"&amp;UPPER(TRIM(Datos!I96&amp;""))&amp;";",I$1007))),OR(UPPER(TRIM(Datos!I96&amp;""))="SÍ",UPPER(TRIM(Datos!I96&amp;""))="SI",UPPER(TRIM(Datos!I96&amp;""))="NO"),IF(ISNUMBER(Datos!I96),AND(OR(I$1005="",Datos!I96&gt;=I$1005),OR(I$1006="",Datos!I96&lt;=I$1006)),FALSE),TRUE))))</f>
        <v>0.0</v>
      </c>
      <c r="J96">
        <f>IF(Datos!J96="",0,IF(AND(J$1008&lt;&gt;"",Datos!J96=J$1008),0,IF(J$1004=0,0,1-CHOOSE(J$1004,IF(ISNUMBER(Datos!J96),AND(OR(J$1005="",Datos!J96&gt;=J$1005),OR(J$1006="",Datos!J96&lt;=J$1006)),FALSE),IF(ISNUMBER(Datos!J96),AND(Datos!J96=INT(Datos!J96),AND(OR(J$1005="",Datos!J96&gt;=J$1005),OR(J$1006="",Datos!J96&lt;=J$1006))),FALSE),OR(ISNUMBER(FIND(";"&amp;UPPER(TRIM(Datos!J96&amp;""))&amp;"=",J$1007)),ISNUMBER(FIND(";"&amp;UPPER(TRIM(Datos!J96&amp;""))&amp;";",J$1007))),OR(UPPER(TRIM(Datos!J96&amp;""))="SÍ",UPPER(TRIM(Datos!J96&amp;""))="SI",UPPER(TRIM(Datos!J96&amp;""))="NO"),IF(ISNUMBER(Datos!J96),AND(OR(J$1005="",Datos!J96&gt;=J$1005),OR(J$1006="",Datos!J96&lt;=J$1006)),FALSE),TRUE))))</f>
        <v>0.0</v>
      </c>
      <c r="K96">
        <f>IF(Datos!K96="",0,IF(AND(K$1008&lt;&gt;"",Datos!K96=K$1008),0,IF(K$1004=0,0,1-CHOOSE(K$1004,IF(ISNUMBER(Datos!K96),AND(OR(K$1005="",Datos!K96&gt;=K$1005),OR(K$1006="",Datos!K96&lt;=K$1006)),FALSE),IF(ISNUMBER(Datos!K96),AND(Datos!K96=INT(Datos!K96),AND(OR(K$1005="",Datos!K96&gt;=K$1005),OR(K$1006="",Datos!K96&lt;=K$1006))),FALSE),OR(ISNUMBER(FIND(";"&amp;UPPER(TRIM(Datos!K96&amp;""))&amp;"=",K$1007)),ISNUMBER(FIND(";"&amp;UPPER(TRIM(Datos!K96&amp;""))&amp;";",K$1007))),OR(UPPER(TRIM(Datos!K96&amp;""))="SÍ",UPPER(TRIM(Datos!K96&amp;""))="SI",UPPER(TRIM(Datos!K96&amp;""))="NO"),IF(ISNUMBER(Datos!K96),AND(OR(K$1005="",Datos!K96&gt;=K$1005),OR(K$1006="",Datos!K96&lt;=K$1006)),FALSE),TRUE))))</f>
        <v>0.0</v>
      </c>
      <c r="L96">
        <f>IF(Datos!L96="",0,IF(AND(L$1008&lt;&gt;"",Datos!L96=L$1008),0,IF(L$1004=0,0,1-CHOOSE(L$1004,IF(ISNUMBER(Datos!L96),AND(OR(L$1005="",Datos!L96&gt;=L$1005),OR(L$1006="",Datos!L96&lt;=L$1006)),FALSE),IF(ISNUMBER(Datos!L96),AND(Datos!L96=INT(Datos!L96),AND(OR(L$1005="",Datos!L96&gt;=L$1005),OR(L$1006="",Datos!L96&lt;=L$1006))),FALSE),OR(ISNUMBER(FIND(";"&amp;UPPER(TRIM(Datos!L96&amp;""))&amp;"=",L$1007)),ISNUMBER(FIND(";"&amp;UPPER(TRIM(Datos!L96&amp;""))&amp;";",L$1007))),OR(UPPER(TRIM(Datos!L96&amp;""))="SÍ",UPPER(TRIM(Datos!L96&amp;""))="SI",UPPER(TRIM(Datos!L96&amp;""))="NO"),IF(ISNUMBER(Datos!L96),AND(OR(L$1005="",Datos!L96&gt;=L$1005),OR(L$1006="",Datos!L96&lt;=L$1006)),FALSE),TRUE))))</f>
        <v>0.0</v>
      </c>
      <c r="M96">
        <f>IF(Datos!M96="",0,IF(AND(M$1008&lt;&gt;"",Datos!M96=M$1008),0,IF(M$1004=0,0,1-CHOOSE(M$1004,IF(ISNUMBER(Datos!M96),AND(OR(M$1005="",Datos!M96&gt;=M$1005),OR(M$1006="",Datos!M96&lt;=M$1006)),FALSE),IF(ISNUMBER(Datos!M96),AND(Datos!M96=INT(Datos!M96),AND(OR(M$1005="",Datos!M96&gt;=M$1005),OR(M$1006="",Datos!M96&lt;=M$1006))),FALSE),OR(ISNUMBER(FIND(";"&amp;UPPER(TRIM(Datos!M96&amp;""))&amp;"=",M$1007)),ISNUMBER(FIND(";"&amp;UPPER(TRIM(Datos!M96&amp;""))&amp;";",M$1007))),OR(UPPER(TRIM(Datos!M96&amp;""))="SÍ",UPPER(TRIM(Datos!M96&amp;""))="SI",UPPER(TRIM(Datos!M96&amp;""))="NO"),IF(ISNUMBER(Datos!M96),AND(OR(M$1005="",Datos!M96&gt;=M$1005),OR(M$1006="",Datos!M96&lt;=M$1006)),FALSE),TRUE))))</f>
        <v>0.0</v>
      </c>
      <c r="N96">
        <f>IF(Datos!N96="",0,IF(AND(N$1008&lt;&gt;"",Datos!N96=N$1008),0,IF(N$1004=0,0,1-CHOOSE(N$1004,IF(ISNUMBER(Datos!N96),AND(OR(N$1005="",Datos!N96&gt;=N$1005),OR(N$1006="",Datos!N96&lt;=N$1006)),FALSE),IF(ISNUMBER(Datos!N96),AND(Datos!N96=INT(Datos!N96),AND(OR(N$1005="",Datos!N96&gt;=N$1005),OR(N$1006="",Datos!N96&lt;=N$1006))),FALSE),OR(ISNUMBER(FIND(";"&amp;UPPER(TRIM(Datos!N96&amp;""))&amp;"=",N$1007)),ISNUMBER(FIND(";"&amp;UPPER(TRIM(Datos!N96&amp;""))&amp;";",N$1007))),OR(UPPER(TRIM(Datos!N96&amp;""))="SÍ",UPPER(TRIM(Datos!N96&amp;""))="SI",UPPER(TRIM(Datos!N96&amp;""))="NO"),IF(ISNUMBER(Datos!N96),AND(OR(N$1005="",Datos!N96&gt;=N$1005),OR(N$1006="",Datos!N96&lt;=N$1006)),FALSE),TRUE))))</f>
        <v>0.0</v>
      </c>
      <c r="O96">
        <f>IF(Datos!O96="",0,IF(AND(O$1008&lt;&gt;"",Datos!O96=O$1008),0,IF(O$1004=0,0,1-CHOOSE(O$1004,IF(ISNUMBER(Datos!O96),AND(OR(O$1005="",Datos!O96&gt;=O$1005),OR(O$1006="",Datos!O96&lt;=O$1006)),FALSE),IF(ISNUMBER(Datos!O96),AND(Datos!O96=INT(Datos!O96),AND(OR(O$1005="",Datos!O96&gt;=O$1005),OR(O$1006="",Datos!O96&lt;=O$1006))),FALSE),OR(ISNUMBER(FIND(";"&amp;UPPER(TRIM(Datos!O96&amp;""))&amp;"=",O$1007)),ISNUMBER(FIND(";"&amp;UPPER(TRIM(Datos!O96&amp;""))&amp;";",O$1007))),OR(UPPER(TRIM(Datos!O96&amp;""))="SÍ",UPPER(TRIM(Datos!O96&amp;""))="SI",UPPER(TRIM(Datos!O96&amp;""))="NO"),IF(ISNUMBER(Datos!O96),AND(OR(O$1005="",Datos!O96&gt;=O$1005),OR(O$1006="",Datos!O96&lt;=O$1006)),FALSE),TRUE))))</f>
        <v>0.0</v>
      </c>
      <c r="P96">
        <f>IF(Datos!P96="",0,IF(AND(P$1008&lt;&gt;"",Datos!P96=P$1008),0,IF(P$1004=0,0,1-CHOOSE(P$1004,IF(ISNUMBER(Datos!P96),AND(OR(P$1005="",Datos!P96&gt;=P$1005),OR(P$1006="",Datos!P96&lt;=P$1006)),FALSE),IF(ISNUMBER(Datos!P96),AND(Datos!P96=INT(Datos!P96),AND(OR(P$1005="",Datos!P96&gt;=P$1005),OR(P$1006="",Datos!P96&lt;=P$1006))),FALSE),OR(ISNUMBER(FIND(";"&amp;UPPER(TRIM(Datos!P96&amp;""))&amp;"=",P$1007)),ISNUMBER(FIND(";"&amp;UPPER(TRIM(Datos!P96&amp;""))&amp;";",P$1007))),OR(UPPER(TRIM(Datos!P96&amp;""))="SÍ",UPPER(TRIM(Datos!P96&amp;""))="SI",UPPER(TRIM(Datos!P96&amp;""))="NO"),IF(ISNUMBER(Datos!P96),AND(OR(P$1005="",Datos!P96&gt;=P$1005),OR(P$1006="",Datos!P96&lt;=P$1006)),FALSE),TRUE))))</f>
        <v>0.0</v>
      </c>
      <c r="Q96">
        <f>IF(Datos!Q96="",0,IF(AND(Q$1008&lt;&gt;"",Datos!Q96=Q$1008),0,IF(Q$1004=0,0,1-CHOOSE(Q$1004,IF(ISNUMBER(Datos!Q96),AND(OR(Q$1005="",Datos!Q96&gt;=Q$1005),OR(Q$1006="",Datos!Q96&lt;=Q$1006)),FALSE),IF(ISNUMBER(Datos!Q96),AND(Datos!Q96=INT(Datos!Q96),AND(OR(Q$1005="",Datos!Q96&gt;=Q$1005),OR(Q$1006="",Datos!Q96&lt;=Q$1006))),FALSE),OR(ISNUMBER(FIND(";"&amp;UPPER(TRIM(Datos!Q96&amp;""))&amp;"=",Q$1007)),ISNUMBER(FIND(";"&amp;UPPER(TRIM(Datos!Q96&amp;""))&amp;";",Q$1007))),OR(UPPER(TRIM(Datos!Q96&amp;""))="SÍ",UPPER(TRIM(Datos!Q96&amp;""))="SI",UPPER(TRIM(Datos!Q96&amp;""))="NO"),IF(ISNUMBER(Datos!Q96),AND(OR(Q$1005="",Datos!Q96&gt;=Q$1005),OR(Q$1006="",Datos!Q96&lt;=Q$1006)),FALSE),TRUE))))</f>
        <v>0.0</v>
      </c>
      <c r="R96">
        <f>IF(Datos!R96="",0,IF(AND(R$1008&lt;&gt;"",Datos!R96=R$1008),0,IF(R$1004=0,0,1-CHOOSE(R$1004,IF(ISNUMBER(Datos!R96),AND(OR(R$1005="",Datos!R96&gt;=R$1005),OR(R$1006="",Datos!R96&lt;=R$1006)),FALSE),IF(ISNUMBER(Datos!R96),AND(Datos!R96=INT(Datos!R96),AND(OR(R$1005="",Datos!R96&gt;=R$1005),OR(R$1006="",Datos!R96&lt;=R$1006))),FALSE),OR(ISNUMBER(FIND(";"&amp;UPPER(TRIM(Datos!R96&amp;""))&amp;"=",R$1007)),ISNUMBER(FIND(";"&amp;UPPER(TRIM(Datos!R96&amp;""))&amp;";",R$1007))),OR(UPPER(TRIM(Datos!R96&amp;""))="SÍ",UPPER(TRIM(Datos!R96&amp;""))="SI",UPPER(TRIM(Datos!R96&amp;""))="NO"),IF(ISNUMBER(Datos!R96),AND(OR(R$1005="",Datos!R96&gt;=R$1005),OR(R$1006="",Datos!R96&lt;=R$1006)),FALSE),TRUE))))</f>
        <v>0.0</v>
      </c>
      <c r="S96">
        <f>IF(Datos!S96="",0,IF(AND(S$1008&lt;&gt;"",Datos!S96=S$1008),0,IF(S$1004=0,0,1-CHOOSE(S$1004,IF(ISNUMBER(Datos!S96),AND(OR(S$1005="",Datos!S96&gt;=S$1005),OR(S$1006="",Datos!S96&lt;=S$1006)),FALSE),IF(ISNUMBER(Datos!S96),AND(Datos!S96=INT(Datos!S96),AND(OR(S$1005="",Datos!S96&gt;=S$1005),OR(S$1006="",Datos!S96&lt;=S$1006))),FALSE),OR(ISNUMBER(FIND(";"&amp;UPPER(TRIM(Datos!S96&amp;""))&amp;"=",S$1007)),ISNUMBER(FIND(";"&amp;UPPER(TRIM(Datos!S96&amp;""))&amp;";",S$1007))),OR(UPPER(TRIM(Datos!S96&amp;""))="SÍ",UPPER(TRIM(Datos!S96&amp;""))="SI",UPPER(TRIM(Datos!S96&amp;""))="NO"),IF(ISNUMBER(Datos!S96),AND(OR(S$1005="",Datos!S96&gt;=S$1005),OR(S$1006="",Datos!S96&lt;=S$1006)),FALSE),TRUE))))</f>
        <v>0.0</v>
      </c>
      <c r="T96">
        <f>IF(Datos!T96="",0,IF(AND(T$1008&lt;&gt;"",Datos!T96=T$1008),0,IF(T$1004=0,0,1-CHOOSE(T$1004,IF(ISNUMBER(Datos!T96),AND(OR(T$1005="",Datos!T96&gt;=T$1005),OR(T$1006="",Datos!T96&lt;=T$1006)),FALSE),IF(ISNUMBER(Datos!T96),AND(Datos!T96=INT(Datos!T96),AND(OR(T$1005="",Datos!T96&gt;=T$1005),OR(T$1006="",Datos!T96&lt;=T$1006))),FALSE),OR(ISNUMBER(FIND(";"&amp;UPPER(TRIM(Datos!T96&amp;""))&amp;"=",T$1007)),ISNUMBER(FIND(";"&amp;UPPER(TRIM(Datos!T96&amp;""))&amp;";",T$1007))),OR(UPPER(TRIM(Datos!T96&amp;""))="SÍ",UPPER(TRIM(Datos!T96&amp;""))="SI",UPPER(TRIM(Datos!T96&amp;""))="NO"),IF(ISNUMBER(Datos!T96),AND(OR(T$1005="",Datos!T96&gt;=T$1005),OR(T$1006="",Datos!T96&lt;=T$1006)),FALSE),TRUE))))</f>
        <v>0.0</v>
      </c>
      <c r="U96">
        <f>IF(Datos!U96="",0,IF(AND(U$1008&lt;&gt;"",Datos!U96=U$1008),0,IF(U$1004=0,0,1-CHOOSE(U$1004,IF(ISNUMBER(Datos!U96),AND(OR(U$1005="",Datos!U96&gt;=U$1005),OR(U$1006="",Datos!U96&lt;=U$1006)),FALSE),IF(ISNUMBER(Datos!U96),AND(Datos!U96=INT(Datos!U96),AND(OR(U$1005="",Datos!U96&gt;=U$1005),OR(U$1006="",Datos!U96&lt;=U$1006))),FALSE),OR(ISNUMBER(FIND(";"&amp;UPPER(TRIM(Datos!U96&amp;""))&amp;"=",U$1007)),ISNUMBER(FIND(";"&amp;UPPER(TRIM(Datos!U96&amp;""))&amp;";",U$1007))),OR(UPPER(TRIM(Datos!U96&amp;""))="SÍ",UPPER(TRIM(Datos!U96&amp;""))="SI",UPPER(TRIM(Datos!U96&amp;""))="NO"),IF(ISNUMBER(Datos!U96),AND(OR(U$1005="",Datos!U96&gt;=U$1005),OR(U$1006="",Datos!U96&lt;=U$1006)),FALSE),TRUE))))</f>
        <v>0.0</v>
      </c>
      <c r="V96">
        <f>IF(Datos!V96="",0,IF(AND(V$1008&lt;&gt;"",Datos!V96=V$1008),0,IF(V$1004=0,0,1-CHOOSE(V$1004,IF(ISNUMBER(Datos!V96),AND(OR(V$1005="",Datos!V96&gt;=V$1005),OR(V$1006="",Datos!V96&lt;=V$1006)),FALSE),IF(ISNUMBER(Datos!V96),AND(Datos!V96=INT(Datos!V96),AND(OR(V$1005="",Datos!V96&gt;=V$1005),OR(V$1006="",Datos!V96&lt;=V$1006))),FALSE),OR(ISNUMBER(FIND(";"&amp;UPPER(TRIM(Datos!V96&amp;""))&amp;"=",V$1007)),ISNUMBER(FIND(";"&amp;UPPER(TRIM(Datos!V96&amp;""))&amp;";",V$1007))),OR(UPPER(TRIM(Datos!V96&amp;""))="SÍ",UPPER(TRIM(Datos!V96&amp;""))="SI",UPPER(TRIM(Datos!V96&amp;""))="NO"),IF(ISNUMBER(Datos!V96),AND(OR(V$1005="",Datos!V96&gt;=V$1005),OR(V$1006="",Datos!V96&lt;=V$1006)),FALSE),TRUE))))</f>
        <v>0.0</v>
      </c>
      <c r="W96">
        <f>IF(Datos!W96="",0,IF(AND(W$1008&lt;&gt;"",Datos!W96=W$1008),0,IF(W$1004=0,0,1-CHOOSE(W$1004,IF(ISNUMBER(Datos!W96),AND(OR(W$1005="",Datos!W96&gt;=W$1005),OR(W$1006="",Datos!W96&lt;=W$1006)),FALSE),IF(ISNUMBER(Datos!W96),AND(Datos!W96=INT(Datos!W96),AND(OR(W$1005="",Datos!W96&gt;=W$1005),OR(W$1006="",Datos!W96&lt;=W$1006))),FALSE),OR(ISNUMBER(FIND(";"&amp;UPPER(TRIM(Datos!W96&amp;""))&amp;"=",W$1007)),ISNUMBER(FIND(";"&amp;UPPER(TRIM(Datos!W96&amp;""))&amp;";",W$1007))),OR(UPPER(TRIM(Datos!W96&amp;""))="SÍ",UPPER(TRIM(Datos!W96&amp;""))="SI",UPPER(TRIM(Datos!W96&amp;""))="NO"),IF(ISNUMBER(Datos!W96),AND(OR(W$1005="",Datos!W96&gt;=W$1005),OR(W$1006="",Datos!W96&lt;=W$1006)),FALSE),TRUE))))</f>
        <v>0.0</v>
      </c>
      <c r="X96">
        <f>IF(Datos!X96="",0,IF(AND(X$1008&lt;&gt;"",Datos!X96=X$1008),0,IF(X$1004=0,0,1-CHOOSE(X$1004,IF(ISNUMBER(Datos!X96),AND(OR(X$1005="",Datos!X96&gt;=X$1005),OR(X$1006="",Datos!X96&lt;=X$1006)),FALSE),IF(ISNUMBER(Datos!X96),AND(Datos!X96=INT(Datos!X96),AND(OR(X$1005="",Datos!X96&gt;=X$1005),OR(X$1006="",Datos!X96&lt;=X$1006))),FALSE),OR(ISNUMBER(FIND(";"&amp;UPPER(TRIM(Datos!X96&amp;""))&amp;"=",X$1007)),ISNUMBER(FIND(";"&amp;UPPER(TRIM(Datos!X96&amp;""))&amp;";",X$1007))),OR(UPPER(TRIM(Datos!X96&amp;""))="SÍ",UPPER(TRIM(Datos!X96&amp;""))="SI",UPPER(TRIM(Datos!X96&amp;""))="NO"),IF(ISNUMBER(Datos!X96),AND(OR(X$1005="",Datos!X96&gt;=X$1005),OR(X$1006="",Datos!X96&lt;=X$1006)),FALSE),TRUE))))</f>
        <v>0.0</v>
      </c>
      <c r="Y96">
        <f>IF(Datos!Y96="",0,IF(AND(Y$1008&lt;&gt;"",Datos!Y96=Y$1008),0,IF(Y$1004=0,0,1-CHOOSE(Y$1004,IF(ISNUMBER(Datos!Y96),AND(OR(Y$1005="",Datos!Y96&gt;=Y$1005),OR(Y$1006="",Datos!Y96&lt;=Y$1006)),FALSE),IF(ISNUMBER(Datos!Y96),AND(Datos!Y96=INT(Datos!Y96),AND(OR(Y$1005="",Datos!Y96&gt;=Y$1005),OR(Y$1006="",Datos!Y96&lt;=Y$1006))),FALSE),OR(ISNUMBER(FIND(";"&amp;UPPER(TRIM(Datos!Y96&amp;""))&amp;"=",Y$1007)),ISNUMBER(FIND(";"&amp;UPPER(TRIM(Datos!Y96&amp;""))&amp;";",Y$1007))),OR(UPPER(TRIM(Datos!Y96&amp;""))="SÍ",UPPER(TRIM(Datos!Y96&amp;""))="SI",UPPER(TRIM(Datos!Y96&amp;""))="NO"),IF(ISNUMBER(Datos!Y96),AND(OR(Y$1005="",Datos!Y96&gt;=Y$1005),OR(Y$1006="",Datos!Y96&lt;=Y$1006)),FALSE),TRUE))))</f>
        <v>0.0</v>
      </c>
      <c r="Z96">
        <f>IF(Datos!Z96="",0,IF(AND(Z$1008&lt;&gt;"",Datos!Z96=Z$1008),0,IF(Z$1004=0,0,1-CHOOSE(Z$1004,IF(ISNUMBER(Datos!Z96),AND(OR(Z$1005="",Datos!Z96&gt;=Z$1005),OR(Z$1006="",Datos!Z96&lt;=Z$1006)),FALSE),IF(ISNUMBER(Datos!Z96),AND(Datos!Z96=INT(Datos!Z96),AND(OR(Z$1005="",Datos!Z96&gt;=Z$1005),OR(Z$1006="",Datos!Z96&lt;=Z$1006))),FALSE),OR(ISNUMBER(FIND(";"&amp;UPPER(TRIM(Datos!Z96&amp;""))&amp;"=",Z$1007)),ISNUMBER(FIND(";"&amp;UPPER(TRIM(Datos!Z96&amp;""))&amp;";",Z$1007))),OR(UPPER(TRIM(Datos!Z96&amp;""))="SÍ",UPPER(TRIM(Datos!Z96&amp;""))="SI",UPPER(TRIM(Datos!Z96&amp;""))="NO"),IF(ISNUMBER(Datos!Z96),AND(OR(Z$1005="",Datos!Z96&gt;=Z$1005),OR(Z$1006="",Datos!Z96&lt;=Z$1006)),FALSE),TRUE))))</f>
        <v>0.0</v>
      </c>
      <c r="AA96">
        <f>IF(Datos!AA96="",0,IF(AND(AA$1008&lt;&gt;"",Datos!AA96=AA$1008),0,IF(AA$1004=0,0,1-CHOOSE(AA$1004,IF(ISNUMBER(Datos!AA96),AND(OR(AA$1005="",Datos!AA96&gt;=AA$1005),OR(AA$1006="",Datos!AA96&lt;=AA$1006)),FALSE),IF(ISNUMBER(Datos!AA96),AND(Datos!AA96=INT(Datos!AA96),AND(OR(AA$1005="",Datos!AA96&gt;=AA$1005),OR(AA$1006="",Datos!AA96&lt;=AA$1006))),FALSE),OR(ISNUMBER(FIND(";"&amp;UPPER(TRIM(Datos!AA96&amp;""))&amp;"=",AA$1007)),ISNUMBER(FIND(";"&amp;UPPER(TRIM(Datos!AA96&amp;""))&amp;";",AA$1007))),OR(UPPER(TRIM(Datos!AA96&amp;""))="SÍ",UPPER(TRIM(Datos!AA96&amp;""))="SI",UPPER(TRIM(Datos!AA96&amp;""))="NO"),IF(ISNUMBER(Datos!AA96),AND(OR(AA$1005="",Datos!AA96&gt;=AA$1005),OR(AA$1006="",Datos!AA96&lt;=AA$1006)),FALSE),TRUE))))</f>
        <v>0.0</v>
      </c>
      <c r="AB96">
        <f>IF(Datos!AB96="",0,IF(AND(AB$1008&lt;&gt;"",Datos!AB96=AB$1008),0,IF(AB$1004=0,0,1-CHOOSE(AB$1004,IF(ISNUMBER(Datos!AB96),AND(OR(AB$1005="",Datos!AB96&gt;=AB$1005),OR(AB$1006="",Datos!AB96&lt;=AB$1006)),FALSE),IF(ISNUMBER(Datos!AB96),AND(Datos!AB96=INT(Datos!AB96),AND(OR(AB$1005="",Datos!AB96&gt;=AB$1005),OR(AB$1006="",Datos!AB96&lt;=AB$1006))),FALSE),OR(ISNUMBER(FIND(";"&amp;UPPER(TRIM(Datos!AB96&amp;""))&amp;"=",AB$1007)),ISNUMBER(FIND(";"&amp;UPPER(TRIM(Datos!AB96&amp;""))&amp;";",AB$1007))),OR(UPPER(TRIM(Datos!AB96&amp;""))="SÍ",UPPER(TRIM(Datos!AB96&amp;""))="SI",UPPER(TRIM(Datos!AB96&amp;""))="NO"),IF(ISNUMBER(Datos!AB96),AND(OR(AB$1005="",Datos!AB96&gt;=AB$1005),OR(AB$1006="",Datos!AB96&lt;=AB$1006)),FALSE),TRUE))))</f>
        <v>0.0</v>
      </c>
      <c r="AC96">
        <f>IF(Datos!AC96="",0,IF(AND(AC$1008&lt;&gt;"",Datos!AC96=AC$1008),0,IF(AC$1004=0,0,1-CHOOSE(AC$1004,IF(ISNUMBER(Datos!AC96),AND(OR(AC$1005="",Datos!AC96&gt;=AC$1005),OR(AC$1006="",Datos!AC96&lt;=AC$1006)),FALSE),IF(ISNUMBER(Datos!AC96),AND(Datos!AC96=INT(Datos!AC96),AND(OR(AC$1005="",Datos!AC96&gt;=AC$1005),OR(AC$1006="",Datos!AC96&lt;=AC$1006))),FALSE),OR(ISNUMBER(FIND(";"&amp;UPPER(TRIM(Datos!AC96&amp;""))&amp;"=",AC$1007)),ISNUMBER(FIND(";"&amp;UPPER(TRIM(Datos!AC96&amp;""))&amp;";",AC$1007))),OR(UPPER(TRIM(Datos!AC96&amp;""))="SÍ",UPPER(TRIM(Datos!AC96&amp;""))="SI",UPPER(TRIM(Datos!AC96&amp;""))="NO"),IF(ISNUMBER(Datos!AC96),AND(OR(AC$1005="",Datos!AC96&gt;=AC$1005),OR(AC$1006="",Datos!AC96&lt;=AC$1006)),FALSE),TRUE))))</f>
        <v>0.0</v>
      </c>
      <c r="AD96">
        <f>IF(Datos!AD96="",0,IF(AND(AD$1008&lt;&gt;"",Datos!AD96=AD$1008),0,IF(AD$1004=0,0,1-CHOOSE(AD$1004,IF(ISNUMBER(Datos!AD96),AND(OR(AD$1005="",Datos!AD96&gt;=AD$1005),OR(AD$1006="",Datos!AD96&lt;=AD$1006)),FALSE),IF(ISNUMBER(Datos!AD96),AND(Datos!AD96=INT(Datos!AD96),AND(OR(AD$1005="",Datos!AD96&gt;=AD$1005),OR(AD$1006="",Datos!AD96&lt;=AD$1006))),FALSE),OR(ISNUMBER(FIND(";"&amp;UPPER(TRIM(Datos!AD96&amp;""))&amp;"=",AD$1007)),ISNUMBER(FIND(";"&amp;UPPER(TRIM(Datos!AD96&amp;""))&amp;";",AD$1007))),OR(UPPER(TRIM(Datos!AD96&amp;""))="SÍ",UPPER(TRIM(Datos!AD96&amp;""))="SI",UPPER(TRIM(Datos!AD96&amp;""))="NO"),IF(ISNUMBER(Datos!AD96),AND(OR(AD$1005="",Datos!AD96&gt;=AD$1005),OR(AD$1006="",Datos!AD96&lt;=AD$1006)),FALSE),TRUE))))</f>
        <v>0.0</v>
      </c>
      <c r="AE96">
        <f>IF(Datos!AE96="",0,IF(AND(AE$1008&lt;&gt;"",Datos!AE96=AE$1008),0,IF(AE$1004=0,0,1-CHOOSE(AE$1004,IF(ISNUMBER(Datos!AE96),AND(OR(AE$1005="",Datos!AE96&gt;=AE$1005),OR(AE$1006="",Datos!AE96&lt;=AE$1006)),FALSE),IF(ISNUMBER(Datos!AE96),AND(Datos!AE96=INT(Datos!AE96),AND(OR(AE$1005="",Datos!AE96&gt;=AE$1005),OR(AE$1006="",Datos!AE96&lt;=AE$1006))),FALSE),OR(ISNUMBER(FIND(";"&amp;UPPER(TRIM(Datos!AE96&amp;""))&amp;"=",AE$1007)),ISNUMBER(FIND(";"&amp;UPPER(TRIM(Datos!AE96&amp;""))&amp;";",AE$1007))),OR(UPPER(TRIM(Datos!AE96&amp;""))="SÍ",UPPER(TRIM(Datos!AE96&amp;""))="SI",UPPER(TRIM(Datos!AE96&amp;""))="NO"),IF(ISNUMBER(Datos!AE96),AND(OR(AE$1005="",Datos!AE96&gt;=AE$1005),OR(AE$1006="",Datos!AE96&lt;=AE$1006)),FALSE),TRUE))))</f>
        <v>0.0</v>
      </c>
    </row>
    <row r="97" spans="2:31">
      <c r="B97">
        <f>IF(Datos!B97="",0,IF(AND(B$1008&lt;&gt;"",Datos!B97=B$1008),0,IF(B$1004=0,0,1-CHOOSE(B$1004,IF(ISNUMBER(Datos!B97),AND(OR(B$1005="",Datos!B97&gt;=B$1005),OR(B$1006="",Datos!B97&lt;=B$1006)),FALSE),IF(ISNUMBER(Datos!B97),AND(Datos!B97=INT(Datos!B97),AND(OR(B$1005="",Datos!B97&gt;=B$1005),OR(B$1006="",Datos!B97&lt;=B$1006))),FALSE),OR(ISNUMBER(FIND(";"&amp;UPPER(TRIM(Datos!B97&amp;""))&amp;"=",B$1007)),ISNUMBER(FIND(";"&amp;UPPER(TRIM(Datos!B97&amp;""))&amp;";",B$1007))),OR(UPPER(TRIM(Datos!B97&amp;""))="SÍ",UPPER(TRIM(Datos!B97&amp;""))="SI",UPPER(TRIM(Datos!B97&amp;""))="NO"),IF(ISNUMBER(Datos!B97),AND(OR(B$1005="",Datos!B97&gt;=B$1005),OR(B$1006="",Datos!B97&lt;=B$1006)),FALSE),TRUE))))</f>
        <v>0.0</v>
      </c>
      <c r="C97">
        <f>IF(Datos!C97="",0,IF(AND(C$1008&lt;&gt;"",Datos!C97=C$1008),0,IF(C$1004=0,0,1-CHOOSE(C$1004,IF(ISNUMBER(Datos!C97),AND(OR(C$1005="",Datos!C97&gt;=C$1005),OR(C$1006="",Datos!C97&lt;=C$1006)),FALSE),IF(ISNUMBER(Datos!C97),AND(Datos!C97=INT(Datos!C97),AND(OR(C$1005="",Datos!C97&gt;=C$1005),OR(C$1006="",Datos!C97&lt;=C$1006))),FALSE),OR(ISNUMBER(FIND(";"&amp;UPPER(TRIM(Datos!C97&amp;""))&amp;"=",C$1007)),ISNUMBER(FIND(";"&amp;UPPER(TRIM(Datos!C97&amp;""))&amp;";",C$1007))),OR(UPPER(TRIM(Datos!C97&amp;""))="SÍ",UPPER(TRIM(Datos!C97&amp;""))="SI",UPPER(TRIM(Datos!C97&amp;""))="NO"),IF(ISNUMBER(Datos!C97),AND(OR(C$1005="",Datos!C97&gt;=C$1005),OR(C$1006="",Datos!C97&lt;=C$1006)),FALSE),TRUE))))</f>
        <v>0.0</v>
      </c>
      <c r="D97">
        <f>IF(Datos!D97="",0,IF(AND(D$1008&lt;&gt;"",Datos!D97=D$1008),0,IF(D$1004=0,0,1-CHOOSE(D$1004,IF(ISNUMBER(Datos!D97),AND(OR(D$1005="",Datos!D97&gt;=D$1005),OR(D$1006="",Datos!D97&lt;=D$1006)),FALSE),IF(ISNUMBER(Datos!D97),AND(Datos!D97=INT(Datos!D97),AND(OR(D$1005="",Datos!D97&gt;=D$1005),OR(D$1006="",Datos!D97&lt;=D$1006))),FALSE),OR(ISNUMBER(FIND(";"&amp;UPPER(TRIM(Datos!D97&amp;""))&amp;"=",D$1007)),ISNUMBER(FIND(";"&amp;UPPER(TRIM(Datos!D97&amp;""))&amp;";",D$1007))),OR(UPPER(TRIM(Datos!D97&amp;""))="SÍ",UPPER(TRIM(Datos!D97&amp;""))="SI",UPPER(TRIM(Datos!D97&amp;""))="NO"),IF(ISNUMBER(Datos!D97),AND(OR(D$1005="",Datos!D97&gt;=D$1005),OR(D$1006="",Datos!D97&lt;=D$1006)),FALSE),TRUE))))</f>
        <v>0.0</v>
      </c>
      <c r="E97">
        <f>IF(Datos!E97="",0,IF(AND(E$1008&lt;&gt;"",Datos!E97=E$1008),0,IF(E$1004=0,0,1-CHOOSE(E$1004,IF(ISNUMBER(Datos!E97),AND(OR(E$1005="",Datos!E97&gt;=E$1005),OR(E$1006="",Datos!E97&lt;=E$1006)),FALSE),IF(ISNUMBER(Datos!E97),AND(Datos!E97=INT(Datos!E97),AND(OR(E$1005="",Datos!E97&gt;=E$1005),OR(E$1006="",Datos!E97&lt;=E$1006))),FALSE),OR(ISNUMBER(FIND(";"&amp;UPPER(TRIM(Datos!E97&amp;""))&amp;"=",E$1007)),ISNUMBER(FIND(";"&amp;UPPER(TRIM(Datos!E97&amp;""))&amp;";",E$1007))),OR(UPPER(TRIM(Datos!E97&amp;""))="SÍ",UPPER(TRIM(Datos!E97&amp;""))="SI",UPPER(TRIM(Datos!E97&amp;""))="NO"),IF(ISNUMBER(Datos!E97),AND(OR(E$1005="",Datos!E97&gt;=E$1005),OR(E$1006="",Datos!E97&lt;=E$1006)),FALSE),TRUE))))</f>
        <v>0.0</v>
      </c>
      <c r="F97">
        <f>IF(Datos!F97="",0,IF(AND(F$1008&lt;&gt;"",Datos!F97=F$1008),0,IF(F$1004=0,0,1-CHOOSE(F$1004,IF(ISNUMBER(Datos!F97),AND(OR(F$1005="",Datos!F97&gt;=F$1005),OR(F$1006="",Datos!F97&lt;=F$1006)),FALSE),IF(ISNUMBER(Datos!F97),AND(Datos!F97=INT(Datos!F97),AND(OR(F$1005="",Datos!F97&gt;=F$1005),OR(F$1006="",Datos!F97&lt;=F$1006))),FALSE),OR(ISNUMBER(FIND(";"&amp;UPPER(TRIM(Datos!F97&amp;""))&amp;"=",F$1007)),ISNUMBER(FIND(";"&amp;UPPER(TRIM(Datos!F97&amp;""))&amp;";",F$1007))),OR(UPPER(TRIM(Datos!F97&amp;""))="SÍ",UPPER(TRIM(Datos!F97&amp;""))="SI",UPPER(TRIM(Datos!F97&amp;""))="NO"),IF(ISNUMBER(Datos!F97),AND(OR(F$1005="",Datos!F97&gt;=F$1005),OR(F$1006="",Datos!F97&lt;=F$1006)),FALSE),TRUE))))</f>
        <v>0.0</v>
      </c>
      <c r="G97">
        <f>IF(Datos!G97="",0,IF(AND(G$1008&lt;&gt;"",Datos!G97=G$1008),0,IF(G$1004=0,0,1-CHOOSE(G$1004,IF(ISNUMBER(Datos!G97),AND(OR(G$1005="",Datos!G97&gt;=G$1005),OR(G$1006="",Datos!G97&lt;=G$1006)),FALSE),IF(ISNUMBER(Datos!G97),AND(Datos!G97=INT(Datos!G97),AND(OR(G$1005="",Datos!G97&gt;=G$1005),OR(G$1006="",Datos!G97&lt;=G$1006))),FALSE),OR(ISNUMBER(FIND(";"&amp;UPPER(TRIM(Datos!G97&amp;""))&amp;"=",G$1007)),ISNUMBER(FIND(";"&amp;UPPER(TRIM(Datos!G97&amp;""))&amp;";",G$1007))),OR(UPPER(TRIM(Datos!G97&amp;""))="SÍ",UPPER(TRIM(Datos!G97&amp;""))="SI",UPPER(TRIM(Datos!G97&amp;""))="NO"),IF(ISNUMBER(Datos!G97),AND(OR(G$1005="",Datos!G97&gt;=G$1005),OR(G$1006="",Datos!G97&lt;=G$1006)),FALSE),TRUE))))</f>
        <v>0.0</v>
      </c>
      <c r="H97">
        <f>IF(Datos!H97="",0,IF(AND(H$1008&lt;&gt;"",Datos!H97=H$1008),0,IF(H$1004=0,0,1-CHOOSE(H$1004,IF(ISNUMBER(Datos!H97),AND(OR(H$1005="",Datos!H97&gt;=H$1005),OR(H$1006="",Datos!H97&lt;=H$1006)),FALSE),IF(ISNUMBER(Datos!H97),AND(Datos!H97=INT(Datos!H97),AND(OR(H$1005="",Datos!H97&gt;=H$1005),OR(H$1006="",Datos!H97&lt;=H$1006))),FALSE),OR(ISNUMBER(FIND(";"&amp;UPPER(TRIM(Datos!H97&amp;""))&amp;"=",H$1007)),ISNUMBER(FIND(";"&amp;UPPER(TRIM(Datos!H97&amp;""))&amp;";",H$1007))),OR(UPPER(TRIM(Datos!H97&amp;""))="SÍ",UPPER(TRIM(Datos!H97&amp;""))="SI",UPPER(TRIM(Datos!H97&amp;""))="NO"),IF(ISNUMBER(Datos!H97),AND(OR(H$1005="",Datos!H97&gt;=H$1005),OR(H$1006="",Datos!H97&lt;=H$1006)),FALSE),TRUE))))</f>
        <v>0.0</v>
      </c>
      <c r="I97">
        <f>IF(Datos!I97="",0,IF(AND(I$1008&lt;&gt;"",Datos!I97=I$1008),0,IF(I$1004=0,0,1-CHOOSE(I$1004,IF(ISNUMBER(Datos!I97),AND(OR(I$1005="",Datos!I97&gt;=I$1005),OR(I$1006="",Datos!I97&lt;=I$1006)),FALSE),IF(ISNUMBER(Datos!I97),AND(Datos!I97=INT(Datos!I97),AND(OR(I$1005="",Datos!I97&gt;=I$1005),OR(I$1006="",Datos!I97&lt;=I$1006))),FALSE),OR(ISNUMBER(FIND(";"&amp;UPPER(TRIM(Datos!I97&amp;""))&amp;"=",I$1007)),ISNUMBER(FIND(";"&amp;UPPER(TRIM(Datos!I97&amp;""))&amp;";",I$1007))),OR(UPPER(TRIM(Datos!I97&amp;""))="SÍ",UPPER(TRIM(Datos!I97&amp;""))="SI",UPPER(TRIM(Datos!I97&amp;""))="NO"),IF(ISNUMBER(Datos!I97),AND(OR(I$1005="",Datos!I97&gt;=I$1005),OR(I$1006="",Datos!I97&lt;=I$1006)),FALSE),TRUE))))</f>
        <v>0.0</v>
      </c>
      <c r="J97">
        <f>IF(Datos!J97="",0,IF(AND(J$1008&lt;&gt;"",Datos!J97=J$1008),0,IF(J$1004=0,0,1-CHOOSE(J$1004,IF(ISNUMBER(Datos!J97),AND(OR(J$1005="",Datos!J97&gt;=J$1005),OR(J$1006="",Datos!J97&lt;=J$1006)),FALSE),IF(ISNUMBER(Datos!J97),AND(Datos!J97=INT(Datos!J97),AND(OR(J$1005="",Datos!J97&gt;=J$1005),OR(J$1006="",Datos!J97&lt;=J$1006))),FALSE),OR(ISNUMBER(FIND(";"&amp;UPPER(TRIM(Datos!J97&amp;""))&amp;"=",J$1007)),ISNUMBER(FIND(";"&amp;UPPER(TRIM(Datos!J97&amp;""))&amp;";",J$1007))),OR(UPPER(TRIM(Datos!J97&amp;""))="SÍ",UPPER(TRIM(Datos!J97&amp;""))="SI",UPPER(TRIM(Datos!J97&amp;""))="NO"),IF(ISNUMBER(Datos!J97),AND(OR(J$1005="",Datos!J97&gt;=J$1005),OR(J$1006="",Datos!J97&lt;=J$1006)),FALSE),TRUE))))</f>
        <v>0.0</v>
      </c>
      <c r="K97">
        <f>IF(Datos!K97="",0,IF(AND(K$1008&lt;&gt;"",Datos!K97=K$1008),0,IF(K$1004=0,0,1-CHOOSE(K$1004,IF(ISNUMBER(Datos!K97),AND(OR(K$1005="",Datos!K97&gt;=K$1005),OR(K$1006="",Datos!K97&lt;=K$1006)),FALSE),IF(ISNUMBER(Datos!K97),AND(Datos!K97=INT(Datos!K97),AND(OR(K$1005="",Datos!K97&gt;=K$1005),OR(K$1006="",Datos!K97&lt;=K$1006))),FALSE),OR(ISNUMBER(FIND(";"&amp;UPPER(TRIM(Datos!K97&amp;""))&amp;"=",K$1007)),ISNUMBER(FIND(";"&amp;UPPER(TRIM(Datos!K97&amp;""))&amp;";",K$1007))),OR(UPPER(TRIM(Datos!K97&amp;""))="SÍ",UPPER(TRIM(Datos!K97&amp;""))="SI",UPPER(TRIM(Datos!K97&amp;""))="NO"),IF(ISNUMBER(Datos!K97),AND(OR(K$1005="",Datos!K97&gt;=K$1005),OR(K$1006="",Datos!K97&lt;=K$1006)),FALSE),TRUE))))</f>
        <v>0.0</v>
      </c>
      <c r="L97">
        <f>IF(Datos!L97="",0,IF(AND(L$1008&lt;&gt;"",Datos!L97=L$1008),0,IF(L$1004=0,0,1-CHOOSE(L$1004,IF(ISNUMBER(Datos!L97),AND(OR(L$1005="",Datos!L97&gt;=L$1005),OR(L$1006="",Datos!L97&lt;=L$1006)),FALSE),IF(ISNUMBER(Datos!L97),AND(Datos!L97=INT(Datos!L97),AND(OR(L$1005="",Datos!L97&gt;=L$1005),OR(L$1006="",Datos!L97&lt;=L$1006))),FALSE),OR(ISNUMBER(FIND(";"&amp;UPPER(TRIM(Datos!L97&amp;""))&amp;"=",L$1007)),ISNUMBER(FIND(";"&amp;UPPER(TRIM(Datos!L97&amp;""))&amp;";",L$1007))),OR(UPPER(TRIM(Datos!L97&amp;""))="SÍ",UPPER(TRIM(Datos!L97&amp;""))="SI",UPPER(TRIM(Datos!L97&amp;""))="NO"),IF(ISNUMBER(Datos!L97),AND(OR(L$1005="",Datos!L97&gt;=L$1005),OR(L$1006="",Datos!L97&lt;=L$1006)),FALSE),TRUE))))</f>
        <v>0.0</v>
      </c>
      <c r="M97">
        <f>IF(Datos!M97="",0,IF(AND(M$1008&lt;&gt;"",Datos!M97=M$1008),0,IF(M$1004=0,0,1-CHOOSE(M$1004,IF(ISNUMBER(Datos!M97),AND(OR(M$1005="",Datos!M97&gt;=M$1005),OR(M$1006="",Datos!M97&lt;=M$1006)),FALSE),IF(ISNUMBER(Datos!M97),AND(Datos!M97=INT(Datos!M97),AND(OR(M$1005="",Datos!M97&gt;=M$1005),OR(M$1006="",Datos!M97&lt;=M$1006))),FALSE),OR(ISNUMBER(FIND(";"&amp;UPPER(TRIM(Datos!M97&amp;""))&amp;"=",M$1007)),ISNUMBER(FIND(";"&amp;UPPER(TRIM(Datos!M97&amp;""))&amp;";",M$1007))),OR(UPPER(TRIM(Datos!M97&amp;""))="SÍ",UPPER(TRIM(Datos!M97&amp;""))="SI",UPPER(TRIM(Datos!M97&amp;""))="NO"),IF(ISNUMBER(Datos!M97),AND(OR(M$1005="",Datos!M97&gt;=M$1005),OR(M$1006="",Datos!M97&lt;=M$1006)),FALSE),TRUE))))</f>
        <v>0.0</v>
      </c>
      <c r="N97">
        <f>IF(Datos!N97="",0,IF(AND(N$1008&lt;&gt;"",Datos!N97=N$1008),0,IF(N$1004=0,0,1-CHOOSE(N$1004,IF(ISNUMBER(Datos!N97),AND(OR(N$1005="",Datos!N97&gt;=N$1005),OR(N$1006="",Datos!N97&lt;=N$1006)),FALSE),IF(ISNUMBER(Datos!N97),AND(Datos!N97=INT(Datos!N97),AND(OR(N$1005="",Datos!N97&gt;=N$1005),OR(N$1006="",Datos!N97&lt;=N$1006))),FALSE),OR(ISNUMBER(FIND(";"&amp;UPPER(TRIM(Datos!N97&amp;""))&amp;"=",N$1007)),ISNUMBER(FIND(";"&amp;UPPER(TRIM(Datos!N97&amp;""))&amp;";",N$1007))),OR(UPPER(TRIM(Datos!N97&amp;""))="SÍ",UPPER(TRIM(Datos!N97&amp;""))="SI",UPPER(TRIM(Datos!N97&amp;""))="NO"),IF(ISNUMBER(Datos!N97),AND(OR(N$1005="",Datos!N97&gt;=N$1005),OR(N$1006="",Datos!N97&lt;=N$1006)),FALSE),TRUE))))</f>
        <v>0.0</v>
      </c>
      <c r="O97">
        <f>IF(Datos!O97="",0,IF(AND(O$1008&lt;&gt;"",Datos!O97=O$1008),0,IF(O$1004=0,0,1-CHOOSE(O$1004,IF(ISNUMBER(Datos!O97),AND(OR(O$1005="",Datos!O97&gt;=O$1005),OR(O$1006="",Datos!O97&lt;=O$1006)),FALSE),IF(ISNUMBER(Datos!O97),AND(Datos!O97=INT(Datos!O97),AND(OR(O$1005="",Datos!O97&gt;=O$1005),OR(O$1006="",Datos!O97&lt;=O$1006))),FALSE),OR(ISNUMBER(FIND(";"&amp;UPPER(TRIM(Datos!O97&amp;""))&amp;"=",O$1007)),ISNUMBER(FIND(";"&amp;UPPER(TRIM(Datos!O97&amp;""))&amp;";",O$1007))),OR(UPPER(TRIM(Datos!O97&amp;""))="SÍ",UPPER(TRIM(Datos!O97&amp;""))="SI",UPPER(TRIM(Datos!O97&amp;""))="NO"),IF(ISNUMBER(Datos!O97),AND(OR(O$1005="",Datos!O97&gt;=O$1005),OR(O$1006="",Datos!O97&lt;=O$1006)),FALSE),TRUE))))</f>
        <v>0.0</v>
      </c>
      <c r="P97">
        <f>IF(Datos!P97="",0,IF(AND(P$1008&lt;&gt;"",Datos!P97=P$1008),0,IF(P$1004=0,0,1-CHOOSE(P$1004,IF(ISNUMBER(Datos!P97),AND(OR(P$1005="",Datos!P97&gt;=P$1005),OR(P$1006="",Datos!P97&lt;=P$1006)),FALSE),IF(ISNUMBER(Datos!P97),AND(Datos!P97=INT(Datos!P97),AND(OR(P$1005="",Datos!P97&gt;=P$1005),OR(P$1006="",Datos!P97&lt;=P$1006))),FALSE),OR(ISNUMBER(FIND(";"&amp;UPPER(TRIM(Datos!P97&amp;""))&amp;"=",P$1007)),ISNUMBER(FIND(";"&amp;UPPER(TRIM(Datos!P97&amp;""))&amp;";",P$1007))),OR(UPPER(TRIM(Datos!P97&amp;""))="SÍ",UPPER(TRIM(Datos!P97&amp;""))="SI",UPPER(TRIM(Datos!P97&amp;""))="NO"),IF(ISNUMBER(Datos!P97),AND(OR(P$1005="",Datos!P97&gt;=P$1005),OR(P$1006="",Datos!P97&lt;=P$1006)),FALSE),TRUE))))</f>
        <v>0.0</v>
      </c>
      <c r="Q97">
        <f>IF(Datos!Q97="",0,IF(AND(Q$1008&lt;&gt;"",Datos!Q97=Q$1008),0,IF(Q$1004=0,0,1-CHOOSE(Q$1004,IF(ISNUMBER(Datos!Q97),AND(OR(Q$1005="",Datos!Q97&gt;=Q$1005),OR(Q$1006="",Datos!Q97&lt;=Q$1006)),FALSE),IF(ISNUMBER(Datos!Q97),AND(Datos!Q97=INT(Datos!Q97),AND(OR(Q$1005="",Datos!Q97&gt;=Q$1005),OR(Q$1006="",Datos!Q97&lt;=Q$1006))),FALSE),OR(ISNUMBER(FIND(";"&amp;UPPER(TRIM(Datos!Q97&amp;""))&amp;"=",Q$1007)),ISNUMBER(FIND(";"&amp;UPPER(TRIM(Datos!Q97&amp;""))&amp;";",Q$1007))),OR(UPPER(TRIM(Datos!Q97&amp;""))="SÍ",UPPER(TRIM(Datos!Q97&amp;""))="SI",UPPER(TRIM(Datos!Q97&amp;""))="NO"),IF(ISNUMBER(Datos!Q97),AND(OR(Q$1005="",Datos!Q97&gt;=Q$1005),OR(Q$1006="",Datos!Q97&lt;=Q$1006)),FALSE),TRUE))))</f>
        <v>0.0</v>
      </c>
      <c r="R97">
        <f>IF(Datos!R97="",0,IF(AND(R$1008&lt;&gt;"",Datos!R97=R$1008),0,IF(R$1004=0,0,1-CHOOSE(R$1004,IF(ISNUMBER(Datos!R97),AND(OR(R$1005="",Datos!R97&gt;=R$1005),OR(R$1006="",Datos!R97&lt;=R$1006)),FALSE),IF(ISNUMBER(Datos!R97),AND(Datos!R97=INT(Datos!R97),AND(OR(R$1005="",Datos!R97&gt;=R$1005),OR(R$1006="",Datos!R97&lt;=R$1006))),FALSE),OR(ISNUMBER(FIND(";"&amp;UPPER(TRIM(Datos!R97&amp;""))&amp;"=",R$1007)),ISNUMBER(FIND(";"&amp;UPPER(TRIM(Datos!R97&amp;""))&amp;";",R$1007))),OR(UPPER(TRIM(Datos!R97&amp;""))="SÍ",UPPER(TRIM(Datos!R97&amp;""))="SI",UPPER(TRIM(Datos!R97&amp;""))="NO"),IF(ISNUMBER(Datos!R97),AND(OR(R$1005="",Datos!R97&gt;=R$1005),OR(R$1006="",Datos!R97&lt;=R$1006)),FALSE),TRUE))))</f>
        <v>0.0</v>
      </c>
      <c r="S97">
        <f>IF(Datos!S97="",0,IF(AND(S$1008&lt;&gt;"",Datos!S97=S$1008),0,IF(S$1004=0,0,1-CHOOSE(S$1004,IF(ISNUMBER(Datos!S97),AND(OR(S$1005="",Datos!S97&gt;=S$1005),OR(S$1006="",Datos!S97&lt;=S$1006)),FALSE),IF(ISNUMBER(Datos!S97),AND(Datos!S97=INT(Datos!S97),AND(OR(S$1005="",Datos!S97&gt;=S$1005),OR(S$1006="",Datos!S97&lt;=S$1006))),FALSE),OR(ISNUMBER(FIND(";"&amp;UPPER(TRIM(Datos!S97&amp;""))&amp;"=",S$1007)),ISNUMBER(FIND(";"&amp;UPPER(TRIM(Datos!S97&amp;""))&amp;";",S$1007))),OR(UPPER(TRIM(Datos!S97&amp;""))="SÍ",UPPER(TRIM(Datos!S97&amp;""))="SI",UPPER(TRIM(Datos!S97&amp;""))="NO"),IF(ISNUMBER(Datos!S97),AND(OR(S$1005="",Datos!S97&gt;=S$1005),OR(S$1006="",Datos!S97&lt;=S$1006)),FALSE),TRUE))))</f>
        <v>0.0</v>
      </c>
      <c r="T97">
        <f>IF(Datos!T97="",0,IF(AND(T$1008&lt;&gt;"",Datos!T97=T$1008),0,IF(T$1004=0,0,1-CHOOSE(T$1004,IF(ISNUMBER(Datos!T97),AND(OR(T$1005="",Datos!T97&gt;=T$1005),OR(T$1006="",Datos!T97&lt;=T$1006)),FALSE),IF(ISNUMBER(Datos!T97),AND(Datos!T97=INT(Datos!T97),AND(OR(T$1005="",Datos!T97&gt;=T$1005),OR(T$1006="",Datos!T97&lt;=T$1006))),FALSE),OR(ISNUMBER(FIND(";"&amp;UPPER(TRIM(Datos!T97&amp;""))&amp;"=",T$1007)),ISNUMBER(FIND(";"&amp;UPPER(TRIM(Datos!T97&amp;""))&amp;";",T$1007))),OR(UPPER(TRIM(Datos!T97&amp;""))="SÍ",UPPER(TRIM(Datos!T97&amp;""))="SI",UPPER(TRIM(Datos!T97&amp;""))="NO"),IF(ISNUMBER(Datos!T97),AND(OR(T$1005="",Datos!T97&gt;=T$1005),OR(T$1006="",Datos!T97&lt;=T$1006)),FALSE),TRUE))))</f>
        <v>0.0</v>
      </c>
      <c r="U97">
        <f>IF(Datos!U97="",0,IF(AND(U$1008&lt;&gt;"",Datos!U97=U$1008),0,IF(U$1004=0,0,1-CHOOSE(U$1004,IF(ISNUMBER(Datos!U97),AND(OR(U$1005="",Datos!U97&gt;=U$1005),OR(U$1006="",Datos!U97&lt;=U$1006)),FALSE),IF(ISNUMBER(Datos!U97),AND(Datos!U97=INT(Datos!U97),AND(OR(U$1005="",Datos!U97&gt;=U$1005),OR(U$1006="",Datos!U97&lt;=U$1006))),FALSE),OR(ISNUMBER(FIND(";"&amp;UPPER(TRIM(Datos!U97&amp;""))&amp;"=",U$1007)),ISNUMBER(FIND(";"&amp;UPPER(TRIM(Datos!U97&amp;""))&amp;";",U$1007))),OR(UPPER(TRIM(Datos!U97&amp;""))="SÍ",UPPER(TRIM(Datos!U97&amp;""))="SI",UPPER(TRIM(Datos!U97&amp;""))="NO"),IF(ISNUMBER(Datos!U97),AND(OR(U$1005="",Datos!U97&gt;=U$1005),OR(U$1006="",Datos!U97&lt;=U$1006)),FALSE),TRUE))))</f>
        <v>0.0</v>
      </c>
      <c r="V97">
        <f>IF(Datos!V97="",0,IF(AND(V$1008&lt;&gt;"",Datos!V97=V$1008),0,IF(V$1004=0,0,1-CHOOSE(V$1004,IF(ISNUMBER(Datos!V97),AND(OR(V$1005="",Datos!V97&gt;=V$1005),OR(V$1006="",Datos!V97&lt;=V$1006)),FALSE),IF(ISNUMBER(Datos!V97),AND(Datos!V97=INT(Datos!V97),AND(OR(V$1005="",Datos!V97&gt;=V$1005),OR(V$1006="",Datos!V97&lt;=V$1006))),FALSE),OR(ISNUMBER(FIND(";"&amp;UPPER(TRIM(Datos!V97&amp;""))&amp;"=",V$1007)),ISNUMBER(FIND(";"&amp;UPPER(TRIM(Datos!V97&amp;""))&amp;";",V$1007))),OR(UPPER(TRIM(Datos!V97&amp;""))="SÍ",UPPER(TRIM(Datos!V97&amp;""))="SI",UPPER(TRIM(Datos!V97&amp;""))="NO"),IF(ISNUMBER(Datos!V97),AND(OR(V$1005="",Datos!V97&gt;=V$1005),OR(V$1006="",Datos!V97&lt;=V$1006)),FALSE),TRUE))))</f>
        <v>0.0</v>
      </c>
      <c r="W97">
        <f>IF(Datos!W97="",0,IF(AND(W$1008&lt;&gt;"",Datos!W97=W$1008),0,IF(W$1004=0,0,1-CHOOSE(W$1004,IF(ISNUMBER(Datos!W97),AND(OR(W$1005="",Datos!W97&gt;=W$1005),OR(W$1006="",Datos!W97&lt;=W$1006)),FALSE),IF(ISNUMBER(Datos!W97),AND(Datos!W97=INT(Datos!W97),AND(OR(W$1005="",Datos!W97&gt;=W$1005),OR(W$1006="",Datos!W97&lt;=W$1006))),FALSE),OR(ISNUMBER(FIND(";"&amp;UPPER(TRIM(Datos!W97&amp;""))&amp;"=",W$1007)),ISNUMBER(FIND(";"&amp;UPPER(TRIM(Datos!W97&amp;""))&amp;";",W$1007))),OR(UPPER(TRIM(Datos!W97&amp;""))="SÍ",UPPER(TRIM(Datos!W97&amp;""))="SI",UPPER(TRIM(Datos!W97&amp;""))="NO"),IF(ISNUMBER(Datos!W97),AND(OR(W$1005="",Datos!W97&gt;=W$1005),OR(W$1006="",Datos!W97&lt;=W$1006)),FALSE),TRUE))))</f>
        <v>0.0</v>
      </c>
      <c r="X97">
        <f>IF(Datos!X97="",0,IF(AND(X$1008&lt;&gt;"",Datos!X97=X$1008),0,IF(X$1004=0,0,1-CHOOSE(X$1004,IF(ISNUMBER(Datos!X97),AND(OR(X$1005="",Datos!X97&gt;=X$1005),OR(X$1006="",Datos!X97&lt;=X$1006)),FALSE),IF(ISNUMBER(Datos!X97),AND(Datos!X97=INT(Datos!X97),AND(OR(X$1005="",Datos!X97&gt;=X$1005),OR(X$1006="",Datos!X97&lt;=X$1006))),FALSE),OR(ISNUMBER(FIND(";"&amp;UPPER(TRIM(Datos!X97&amp;""))&amp;"=",X$1007)),ISNUMBER(FIND(";"&amp;UPPER(TRIM(Datos!X97&amp;""))&amp;";",X$1007))),OR(UPPER(TRIM(Datos!X97&amp;""))="SÍ",UPPER(TRIM(Datos!X97&amp;""))="SI",UPPER(TRIM(Datos!X97&amp;""))="NO"),IF(ISNUMBER(Datos!X97),AND(OR(X$1005="",Datos!X97&gt;=X$1005),OR(X$1006="",Datos!X97&lt;=X$1006)),FALSE),TRUE))))</f>
        <v>0.0</v>
      </c>
      <c r="Y97">
        <f>IF(Datos!Y97="",0,IF(AND(Y$1008&lt;&gt;"",Datos!Y97=Y$1008),0,IF(Y$1004=0,0,1-CHOOSE(Y$1004,IF(ISNUMBER(Datos!Y97),AND(OR(Y$1005="",Datos!Y97&gt;=Y$1005),OR(Y$1006="",Datos!Y97&lt;=Y$1006)),FALSE),IF(ISNUMBER(Datos!Y97),AND(Datos!Y97=INT(Datos!Y97),AND(OR(Y$1005="",Datos!Y97&gt;=Y$1005),OR(Y$1006="",Datos!Y97&lt;=Y$1006))),FALSE),OR(ISNUMBER(FIND(";"&amp;UPPER(TRIM(Datos!Y97&amp;""))&amp;"=",Y$1007)),ISNUMBER(FIND(";"&amp;UPPER(TRIM(Datos!Y97&amp;""))&amp;";",Y$1007))),OR(UPPER(TRIM(Datos!Y97&amp;""))="SÍ",UPPER(TRIM(Datos!Y97&amp;""))="SI",UPPER(TRIM(Datos!Y97&amp;""))="NO"),IF(ISNUMBER(Datos!Y97),AND(OR(Y$1005="",Datos!Y97&gt;=Y$1005),OR(Y$1006="",Datos!Y97&lt;=Y$1006)),FALSE),TRUE))))</f>
        <v>0.0</v>
      </c>
      <c r="Z97">
        <f>IF(Datos!Z97="",0,IF(AND(Z$1008&lt;&gt;"",Datos!Z97=Z$1008),0,IF(Z$1004=0,0,1-CHOOSE(Z$1004,IF(ISNUMBER(Datos!Z97),AND(OR(Z$1005="",Datos!Z97&gt;=Z$1005),OR(Z$1006="",Datos!Z97&lt;=Z$1006)),FALSE),IF(ISNUMBER(Datos!Z97),AND(Datos!Z97=INT(Datos!Z97),AND(OR(Z$1005="",Datos!Z97&gt;=Z$1005),OR(Z$1006="",Datos!Z97&lt;=Z$1006))),FALSE),OR(ISNUMBER(FIND(";"&amp;UPPER(TRIM(Datos!Z97&amp;""))&amp;"=",Z$1007)),ISNUMBER(FIND(";"&amp;UPPER(TRIM(Datos!Z97&amp;""))&amp;";",Z$1007))),OR(UPPER(TRIM(Datos!Z97&amp;""))="SÍ",UPPER(TRIM(Datos!Z97&amp;""))="SI",UPPER(TRIM(Datos!Z97&amp;""))="NO"),IF(ISNUMBER(Datos!Z97),AND(OR(Z$1005="",Datos!Z97&gt;=Z$1005),OR(Z$1006="",Datos!Z97&lt;=Z$1006)),FALSE),TRUE))))</f>
        <v>0.0</v>
      </c>
      <c r="AA97">
        <f>IF(Datos!AA97="",0,IF(AND(AA$1008&lt;&gt;"",Datos!AA97=AA$1008),0,IF(AA$1004=0,0,1-CHOOSE(AA$1004,IF(ISNUMBER(Datos!AA97),AND(OR(AA$1005="",Datos!AA97&gt;=AA$1005),OR(AA$1006="",Datos!AA97&lt;=AA$1006)),FALSE),IF(ISNUMBER(Datos!AA97),AND(Datos!AA97=INT(Datos!AA97),AND(OR(AA$1005="",Datos!AA97&gt;=AA$1005),OR(AA$1006="",Datos!AA97&lt;=AA$1006))),FALSE),OR(ISNUMBER(FIND(";"&amp;UPPER(TRIM(Datos!AA97&amp;""))&amp;"=",AA$1007)),ISNUMBER(FIND(";"&amp;UPPER(TRIM(Datos!AA97&amp;""))&amp;";",AA$1007))),OR(UPPER(TRIM(Datos!AA97&amp;""))="SÍ",UPPER(TRIM(Datos!AA97&amp;""))="SI",UPPER(TRIM(Datos!AA97&amp;""))="NO"),IF(ISNUMBER(Datos!AA97),AND(OR(AA$1005="",Datos!AA97&gt;=AA$1005),OR(AA$1006="",Datos!AA97&lt;=AA$1006)),FALSE),TRUE))))</f>
        <v>0.0</v>
      </c>
      <c r="AB97">
        <f>IF(Datos!AB97="",0,IF(AND(AB$1008&lt;&gt;"",Datos!AB97=AB$1008),0,IF(AB$1004=0,0,1-CHOOSE(AB$1004,IF(ISNUMBER(Datos!AB97),AND(OR(AB$1005="",Datos!AB97&gt;=AB$1005),OR(AB$1006="",Datos!AB97&lt;=AB$1006)),FALSE),IF(ISNUMBER(Datos!AB97),AND(Datos!AB97=INT(Datos!AB97),AND(OR(AB$1005="",Datos!AB97&gt;=AB$1005),OR(AB$1006="",Datos!AB97&lt;=AB$1006))),FALSE),OR(ISNUMBER(FIND(";"&amp;UPPER(TRIM(Datos!AB97&amp;""))&amp;"=",AB$1007)),ISNUMBER(FIND(";"&amp;UPPER(TRIM(Datos!AB97&amp;""))&amp;";",AB$1007))),OR(UPPER(TRIM(Datos!AB97&amp;""))="SÍ",UPPER(TRIM(Datos!AB97&amp;""))="SI",UPPER(TRIM(Datos!AB97&amp;""))="NO"),IF(ISNUMBER(Datos!AB97),AND(OR(AB$1005="",Datos!AB97&gt;=AB$1005),OR(AB$1006="",Datos!AB97&lt;=AB$1006)),FALSE),TRUE))))</f>
        <v>0.0</v>
      </c>
      <c r="AC97">
        <f>IF(Datos!AC97="",0,IF(AND(AC$1008&lt;&gt;"",Datos!AC97=AC$1008),0,IF(AC$1004=0,0,1-CHOOSE(AC$1004,IF(ISNUMBER(Datos!AC97),AND(OR(AC$1005="",Datos!AC97&gt;=AC$1005),OR(AC$1006="",Datos!AC97&lt;=AC$1006)),FALSE),IF(ISNUMBER(Datos!AC97),AND(Datos!AC97=INT(Datos!AC97),AND(OR(AC$1005="",Datos!AC97&gt;=AC$1005),OR(AC$1006="",Datos!AC97&lt;=AC$1006))),FALSE),OR(ISNUMBER(FIND(";"&amp;UPPER(TRIM(Datos!AC97&amp;""))&amp;"=",AC$1007)),ISNUMBER(FIND(";"&amp;UPPER(TRIM(Datos!AC97&amp;""))&amp;";",AC$1007))),OR(UPPER(TRIM(Datos!AC97&amp;""))="SÍ",UPPER(TRIM(Datos!AC97&amp;""))="SI",UPPER(TRIM(Datos!AC97&amp;""))="NO"),IF(ISNUMBER(Datos!AC97),AND(OR(AC$1005="",Datos!AC97&gt;=AC$1005),OR(AC$1006="",Datos!AC97&lt;=AC$1006)),FALSE),TRUE))))</f>
        <v>0.0</v>
      </c>
      <c r="AD97">
        <f>IF(Datos!AD97="",0,IF(AND(AD$1008&lt;&gt;"",Datos!AD97=AD$1008),0,IF(AD$1004=0,0,1-CHOOSE(AD$1004,IF(ISNUMBER(Datos!AD97),AND(OR(AD$1005="",Datos!AD97&gt;=AD$1005),OR(AD$1006="",Datos!AD97&lt;=AD$1006)),FALSE),IF(ISNUMBER(Datos!AD97),AND(Datos!AD97=INT(Datos!AD97),AND(OR(AD$1005="",Datos!AD97&gt;=AD$1005),OR(AD$1006="",Datos!AD97&lt;=AD$1006))),FALSE),OR(ISNUMBER(FIND(";"&amp;UPPER(TRIM(Datos!AD97&amp;""))&amp;"=",AD$1007)),ISNUMBER(FIND(";"&amp;UPPER(TRIM(Datos!AD97&amp;""))&amp;";",AD$1007))),OR(UPPER(TRIM(Datos!AD97&amp;""))="SÍ",UPPER(TRIM(Datos!AD97&amp;""))="SI",UPPER(TRIM(Datos!AD97&amp;""))="NO"),IF(ISNUMBER(Datos!AD97),AND(OR(AD$1005="",Datos!AD97&gt;=AD$1005),OR(AD$1006="",Datos!AD97&lt;=AD$1006)),FALSE),TRUE))))</f>
        <v>0.0</v>
      </c>
      <c r="AE97">
        <f>IF(Datos!AE97="",0,IF(AND(AE$1008&lt;&gt;"",Datos!AE97=AE$1008),0,IF(AE$1004=0,0,1-CHOOSE(AE$1004,IF(ISNUMBER(Datos!AE97),AND(OR(AE$1005="",Datos!AE97&gt;=AE$1005),OR(AE$1006="",Datos!AE97&lt;=AE$1006)),FALSE),IF(ISNUMBER(Datos!AE97),AND(Datos!AE97=INT(Datos!AE97),AND(OR(AE$1005="",Datos!AE97&gt;=AE$1005),OR(AE$1006="",Datos!AE97&lt;=AE$1006))),FALSE),OR(ISNUMBER(FIND(";"&amp;UPPER(TRIM(Datos!AE97&amp;""))&amp;"=",AE$1007)),ISNUMBER(FIND(";"&amp;UPPER(TRIM(Datos!AE97&amp;""))&amp;";",AE$1007))),OR(UPPER(TRIM(Datos!AE97&amp;""))="SÍ",UPPER(TRIM(Datos!AE97&amp;""))="SI",UPPER(TRIM(Datos!AE97&amp;""))="NO"),IF(ISNUMBER(Datos!AE97),AND(OR(AE$1005="",Datos!AE97&gt;=AE$1005),OR(AE$1006="",Datos!AE97&lt;=AE$1006)),FALSE),TRUE))))</f>
        <v>0.0</v>
      </c>
    </row>
    <row r="98" spans="2:31">
      <c r="B98">
        <f>IF(Datos!B98="",0,IF(AND(B$1008&lt;&gt;"",Datos!B98=B$1008),0,IF(B$1004=0,0,1-CHOOSE(B$1004,IF(ISNUMBER(Datos!B98),AND(OR(B$1005="",Datos!B98&gt;=B$1005),OR(B$1006="",Datos!B98&lt;=B$1006)),FALSE),IF(ISNUMBER(Datos!B98),AND(Datos!B98=INT(Datos!B98),AND(OR(B$1005="",Datos!B98&gt;=B$1005),OR(B$1006="",Datos!B98&lt;=B$1006))),FALSE),OR(ISNUMBER(FIND(";"&amp;UPPER(TRIM(Datos!B98&amp;""))&amp;"=",B$1007)),ISNUMBER(FIND(";"&amp;UPPER(TRIM(Datos!B98&amp;""))&amp;";",B$1007))),OR(UPPER(TRIM(Datos!B98&amp;""))="SÍ",UPPER(TRIM(Datos!B98&amp;""))="SI",UPPER(TRIM(Datos!B98&amp;""))="NO"),IF(ISNUMBER(Datos!B98),AND(OR(B$1005="",Datos!B98&gt;=B$1005),OR(B$1006="",Datos!B98&lt;=B$1006)),FALSE),TRUE))))</f>
        <v>0.0</v>
      </c>
      <c r="C98">
        <f>IF(Datos!C98="",0,IF(AND(C$1008&lt;&gt;"",Datos!C98=C$1008),0,IF(C$1004=0,0,1-CHOOSE(C$1004,IF(ISNUMBER(Datos!C98),AND(OR(C$1005="",Datos!C98&gt;=C$1005),OR(C$1006="",Datos!C98&lt;=C$1006)),FALSE),IF(ISNUMBER(Datos!C98),AND(Datos!C98=INT(Datos!C98),AND(OR(C$1005="",Datos!C98&gt;=C$1005),OR(C$1006="",Datos!C98&lt;=C$1006))),FALSE),OR(ISNUMBER(FIND(";"&amp;UPPER(TRIM(Datos!C98&amp;""))&amp;"=",C$1007)),ISNUMBER(FIND(";"&amp;UPPER(TRIM(Datos!C98&amp;""))&amp;";",C$1007))),OR(UPPER(TRIM(Datos!C98&amp;""))="SÍ",UPPER(TRIM(Datos!C98&amp;""))="SI",UPPER(TRIM(Datos!C98&amp;""))="NO"),IF(ISNUMBER(Datos!C98),AND(OR(C$1005="",Datos!C98&gt;=C$1005),OR(C$1006="",Datos!C98&lt;=C$1006)),FALSE),TRUE))))</f>
        <v>0.0</v>
      </c>
      <c r="D98">
        <f>IF(Datos!D98="",0,IF(AND(D$1008&lt;&gt;"",Datos!D98=D$1008),0,IF(D$1004=0,0,1-CHOOSE(D$1004,IF(ISNUMBER(Datos!D98),AND(OR(D$1005="",Datos!D98&gt;=D$1005),OR(D$1006="",Datos!D98&lt;=D$1006)),FALSE),IF(ISNUMBER(Datos!D98),AND(Datos!D98=INT(Datos!D98),AND(OR(D$1005="",Datos!D98&gt;=D$1005),OR(D$1006="",Datos!D98&lt;=D$1006))),FALSE),OR(ISNUMBER(FIND(";"&amp;UPPER(TRIM(Datos!D98&amp;""))&amp;"=",D$1007)),ISNUMBER(FIND(";"&amp;UPPER(TRIM(Datos!D98&amp;""))&amp;";",D$1007))),OR(UPPER(TRIM(Datos!D98&amp;""))="SÍ",UPPER(TRIM(Datos!D98&amp;""))="SI",UPPER(TRIM(Datos!D98&amp;""))="NO"),IF(ISNUMBER(Datos!D98),AND(OR(D$1005="",Datos!D98&gt;=D$1005),OR(D$1006="",Datos!D98&lt;=D$1006)),FALSE),TRUE))))</f>
        <v>0.0</v>
      </c>
      <c r="E98">
        <f>IF(Datos!E98="",0,IF(AND(E$1008&lt;&gt;"",Datos!E98=E$1008),0,IF(E$1004=0,0,1-CHOOSE(E$1004,IF(ISNUMBER(Datos!E98),AND(OR(E$1005="",Datos!E98&gt;=E$1005),OR(E$1006="",Datos!E98&lt;=E$1006)),FALSE),IF(ISNUMBER(Datos!E98),AND(Datos!E98=INT(Datos!E98),AND(OR(E$1005="",Datos!E98&gt;=E$1005),OR(E$1006="",Datos!E98&lt;=E$1006))),FALSE),OR(ISNUMBER(FIND(";"&amp;UPPER(TRIM(Datos!E98&amp;""))&amp;"=",E$1007)),ISNUMBER(FIND(";"&amp;UPPER(TRIM(Datos!E98&amp;""))&amp;";",E$1007))),OR(UPPER(TRIM(Datos!E98&amp;""))="SÍ",UPPER(TRIM(Datos!E98&amp;""))="SI",UPPER(TRIM(Datos!E98&amp;""))="NO"),IF(ISNUMBER(Datos!E98),AND(OR(E$1005="",Datos!E98&gt;=E$1005),OR(E$1006="",Datos!E98&lt;=E$1006)),FALSE),TRUE))))</f>
        <v>0.0</v>
      </c>
      <c r="F98">
        <f>IF(Datos!F98="",0,IF(AND(F$1008&lt;&gt;"",Datos!F98=F$1008),0,IF(F$1004=0,0,1-CHOOSE(F$1004,IF(ISNUMBER(Datos!F98),AND(OR(F$1005="",Datos!F98&gt;=F$1005),OR(F$1006="",Datos!F98&lt;=F$1006)),FALSE),IF(ISNUMBER(Datos!F98),AND(Datos!F98=INT(Datos!F98),AND(OR(F$1005="",Datos!F98&gt;=F$1005),OR(F$1006="",Datos!F98&lt;=F$1006))),FALSE),OR(ISNUMBER(FIND(";"&amp;UPPER(TRIM(Datos!F98&amp;""))&amp;"=",F$1007)),ISNUMBER(FIND(";"&amp;UPPER(TRIM(Datos!F98&amp;""))&amp;";",F$1007))),OR(UPPER(TRIM(Datos!F98&amp;""))="SÍ",UPPER(TRIM(Datos!F98&amp;""))="SI",UPPER(TRIM(Datos!F98&amp;""))="NO"),IF(ISNUMBER(Datos!F98),AND(OR(F$1005="",Datos!F98&gt;=F$1005),OR(F$1006="",Datos!F98&lt;=F$1006)),FALSE),TRUE))))</f>
        <v>0.0</v>
      </c>
      <c r="G98">
        <f>IF(Datos!G98="",0,IF(AND(G$1008&lt;&gt;"",Datos!G98=G$1008),0,IF(G$1004=0,0,1-CHOOSE(G$1004,IF(ISNUMBER(Datos!G98),AND(OR(G$1005="",Datos!G98&gt;=G$1005),OR(G$1006="",Datos!G98&lt;=G$1006)),FALSE),IF(ISNUMBER(Datos!G98),AND(Datos!G98=INT(Datos!G98),AND(OR(G$1005="",Datos!G98&gt;=G$1005),OR(G$1006="",Datos!G98&lt;=G$1006))),FALSE),OR(ISNUMBER(FIND(";"&amp;UPPER(TRIM(Datos!G98&amp;""))&amp;"=",G$1007)),ISNUMBER(FIND(";"&amp;UPPER(TRIM(Datos!G98&amp;""))&amp;";",G$1007))),OR(UPPER(TRIM(Datos!G98&amp;""))="SÍ",UPPER(TRIM(Datos!G98&amp;""))="SI",UPPER(TRIM(Datos!G98&amp;""))="NO"),IF(ISNUMBER(Datos!G98),AND(OR(G$1005="",Datos!G98&gt;=G$1005),OR(G$1006="",Datos!G98&lt;=G$1006)),FALSE),TRUE))))</f>
        <v>0.0</v>
      </c>
      <c r="H98">
        <f>IF(Datos!H98="",0,IF(AND(H$1008&lt;&gt;"",Datos!H98=H$1008),0,IF(H$1004=0,0,1-CHOOSE(H$1004,IF(ISNUMBER(Datos!H98),AND(OR(H$1005="",Datos!H98&gt;=H$1005),OR(H$1006="",Datos!H98&lt;=H$1006)),FALSE),IF(ISNUMBER(Datos!H98),AND(Datos!H98=INT(Datos!H98),AND(OR(H$1005="",Datos!H98&gt;=H$1005),OR(H$1006="",Datos!H98&lt;=H$1006))),FALSE),OR(ISNUMBER(FIND(";"&amp;UPPER(TRIM(Datos!H98&amp;""))&amp;"=",H$1007)),ISNUMBER(FIND(";"&amp;UPPER(TRIM(Datos!H98&amp;""))&amp;";",H$1007))),OR(UPPER(TRIM(Datos!H98&amp;""))="SÍ",UPPER(TRIM(Datos!H98&amp;""))="SI",UPPER(TRIM(Datos!H98&amp;""))="NO"),IF(ISNUMBER(Datos!H98),AND(OR(H$1005="",Datos!H98&gt;=H$1005),OR(H$1006="",Datos!H98&lt;=H$1006)),FALSE),TRUE))))</f>
        <v>0.0</v>
      </c>
      <c r="I98">
        <f>IF(Datos!I98="",0,IF(AND(I$1008&lt;&gt;"",Datos!I98=I$1008),0,IF(I$1004=0,0,1-CHOOSE(I$1004,IF(ISNUMBER(Datos!I98),AND(OR(I$1005="",Datos!I98&gt;=I$1005),OR(I$1006="",Datos!I98&lt;=I$1006)),FALSE),IF(ISNUMBER(Datos!I98),AND(Datos!I98=INT(Datos!I98),AND(OR(I$1005="",Datos!I98&gt;=I$1005),OR(I$1006="",Datos!I98&lt;=I$1006))),FALSE),OR(ISNUMBER(FIND(";"&amp;UPPER(TRIM(Datos!I98&amp;""))&amp;"=",I$1007)),ISNUMBER(FIND(";"&amp;UPPER(TRIM(Datos!I98&amp;""))&amp;";",I$1007))),OR(UPPER(TRIM(Datos!I98&amp;""))="SÍ",UPPER(TRIM(Datos!I98&amp;""))="SI",UPPER(TRIM(Datos!I98&amp;""))="NO"),IF(ISNUMBER(Datos!I98),AND(OR(I$1005="",Datos!I98&gt;=I$1005),OR(I$1006="",Datos!I98&lt;=I$1006)),FALSE),TRUE))))</f>
        <v>0.0</v>
      </c>
      <c r="J98">
        <f>IF(Datos!J98="",0,IF(AND(J$1008&lt;&gt;"",Datos!J98=J$1008),0,IF(J$1004=0,0,1-CHOOSE(J$1004,IF(ISNUMBER(Datos!J98),AND(OR(J$1005="",Datos!J98&gt;=J$1005),OR(J$1006="",Datos!J98&lt;=J$1006)),FALSE),IF(ISNUMBER(Datos!J98),AND(Datos!J98=INT(Datos!J98),AND(OR(J$1005="",Datos!J98&gt;=J$1005),OR(J$1006="",Datos!J98&lt;=J$1006))),FALSE),OR(ISNUMBER(FIND(";"&amp;UPPER(TRIM(Datos!J98&amp;""))&amp;"=",J$1007)),ISNUMBER(FIND(";"&amp;UPPER(TRIM(Datos!J98&amp;""))&amp;";",J$1007))),OR(UPPER(TRIM(Datos!J98&amp;""))="SÍ",UPPER(TRIM(Datos!J98&amp;""))="SI",UPPER(TRIM(Datos!J98&amp;""))="NO"),IF(ISNUMBER(Datos!J98),AND(OR(J$1005="",Datos!J98&gt;=J$1005),OR(J$1006="",Datos!J98&lt;=J$1006)),FALSE),TRUE))))</f>
        <v>0.0</v>
      </c>
      <c r="K98">
        <f>IF(Datos!K98="",0,IF(AND(K$1008&lt;&gt;"",Datos!K98=K$1008),0,IF(K$1004=0,0,1-CHOOSE(K$1004,IF(ISNUMBER(Datos!K98),AND(OR(K$1005="",Datos!K98&gt;=K$1005),OR(K$1006="",Datos!K98&lt;=K$1006)),FALSE),IF(ISNUMBER(Datos!K98),AND(Datos!K98=INT(Datos!K98),AND(OR(K$1005="",Datos!K98&gt;=K$1005),OR(K$1006="",Datos!K98&lt;=K$1006))),FALSE),OR(ISNUMBER(FIND(";"&amp;UPPER(TRIM(Datos!K98&amp;""))&amp;"=",K$1007)),ISNUMBER(FIND(";"&amp;UPPER(TRIM(Datos!K98&amp;""))&amp;";",K$1007))),OR(UPPER(TRIM(Datos!K98&amp;""))="SÍ",UPPER(TRIM(Datos!K98&amp;""))="SI",UPPER(TRIM(Datos!K98&amp;""))="NO"),IF(ISNUMBER(Datos!K98),AND(OR(K$1005="",Datos!K98&gt;=K$1005),OR(K$1006="",Datos!K98&lt;=K$1006)),FALSE),TRUE))))</f>
        <v>0.0</v>
      </c>
      <c r="L98">
        <f>IF(Datos!L98="",0,IF(AND(L$1008&lt;&gt;"",Datos!L98=L$1008),0,IF(L$1004=0,0,1-CHOOSE(L$1004,IF(ISNUMBER(Datos!L98),AND(OR(L$1005="",Datos!L98&gt;=L$1005),OR(L$1006="",Datos!L98&lt;=L$1006)),FALSE),IF(ISNUMBER(Datos!L98),AND(Datos!L98=INT(Datos!L98),AND(OR(L$1005="",Datos!L98&gt;=L$1005),OR(L$1006="",Datos!L98&lt;=L$1006))),FALSE),OR(ISNUMBER(FIND(";"&amp;UPPER(TRIM(Datos!L98&amp;""))&amp;"=",L$1007)),ISNUMBER(FIND(";"&amp;UPPER(TRIM(Datos!L98&amp;""))&amp;";",L$1007))),OR(UPPER(TRIM(Datos!L98&amp;""))="SÍ",UPPER(TRIM(Datos!L98&amp;""))="SI",UPPER(TRIM(Datos!L98&amp;""))="NO"),IF(ISNUMBER(Datos!L98),AND(OR(L$1005="",Datos!L98&gt;=L$1005),OR(L$1006="",Datos!L98&lt;=L$1006)),FALSE),TRUE))))</f>
        <v>0.0</v>
      </c>
      <c r="M98">
        <f>IF(Datos!M98="",0,IF(AND(M$1008&lt;&gt;"",Datos!M98=M$1008),0,IF(M$1004=0,0,1-CHOOSE(M$1004,IF(ISNUMBER(Datos!M98),AND(OR(M$1005="",Datos!M98&gt;=M$1005),OR(M$1006="",Datos!M98&lt;=M$1006)),FALSE),IF(ISNUMBER(Datos!M98),AND(Datos!M98=INT(Datos!M98),AND(OR(M$1005="",Datos!M98&gt;=M$1005),OR(M$1006="",Datos!M98&lt;=M$1006))),FALSE),OR(ISNUMBER(FIND(";"&amp;UPPER(TRIM(Datos!M98&amp;""))&amp;"=",M$1007)),ISNUMBER(FIND(";"&amp;UPPER(TRIM(Datos!M98&amp;""))&amp;";",M$1007))),OR(UPPER(TRIM(Datos!M98&amp;""))="SÍ",UPPER(TRIM(Datos!M98&amp;""))="SI",UPPER(TRIM(Datos!M98&amp;""))="NO"),IF(ISNUMBER(Datos!M98),AND(OR(M$1005="",Datos!M98&gt;=M$1005),OR(M$1006="",Datos!M98&lt;=M$1006)),FALSE),TRUE))))</f>
        <v>0.0</v>
      </c>
      <c r="N98">
        <f>IF(Datos!N98="",0,IF(AND(N$1008&lt;&gt;"",Datos!N98=N$1008),0,IF(N$1004=0,0,1-CHOOSE(N$1004,IF(ISNUMBER(Datos!N98),AND(OR(N$1005="",Datos!N98&gt;=N$1005),OR(N$1006="",Datos!N98&lt;=N$1006)),FALSE),IF(ISNUMBER(Datos!N98),AND(Datos!N98=INT(Datos!N98),AND(OR(N$1005="",Datos!N98&gt;=N$1005),OR(N$1006="",Datos!N98&lt;=N$1006))),FALSE),OR(ISNUMBER(FIND(";"&amp;UPPER(TRIM(Datos!N98&amp;""))&amp;"=",N$1007)),ISNUMBER(FIND(";"&amp;UPPER(TRIM(Datos!N98&amp;""))&amp;";",N$1007))),OR(UPPER(TRIM(Datos!N98&amp;""))="SÍ",UPPER(TRIM(Datos!N98&amp;""))="SI",UPPER(TRIM(Datos!N98&amp;""))="NO"),IF(ISNUMBER(Datos!N98),AND(OR(N$1005="",Datos!N98&gt;=N$1005),OR(N$1006="",Datos!N98&lt;=N$1006)),FALSE),TRUE))))</f>
        <v>0.0</v>
      </c>
      <c r="O98">
        <f>IF(Datos!O98="",0,IF(AND(O$1008&lt;&gt;"",Datos!O98=O$1008),0,IF(O$1004=0,0,1-CHOOSE(O$1004,IF(ISNUMBER(Datos!O98),AND(OR(O$1005="",Datos!O98&gt;=O$1005),OR(O$1006="",Datos!O98&lt;=O$1006)),FALSE),IF(ISNUMBER(Datos!O98),AND(Datos!O98=INT(Datos!O98),AND(OR(O$1005="",Datos!O98&gt;=O$1005),OR(O$1006="",Datos!O98&lt;=O$1006))),FALSE),OR(ISNUMBER(FIND(";"&amp;UPPER(TRIM(Datos!O98&amp;""))&amp;"=",O$1007)),ISNUMBER(FIND(";"&amp;UPPER(TRIM(Datos!O98&amp;""))&amp;";",O$1007))),OR(UPPER(TRIM(Datos!O98&amp;""))="SÍ",UPPER(TRIM(Datos!O98&amp;""))="SI",UPPER(TRIM(Datos!O98&amp;""))="NO"),IF(ISNUMBER(Datos!O98),AND(OR(O$1005="",Datos!O98&gt;=O$1005),OR(O$1006="",Datos!O98&lt;=O$1006)),FALSE),TRUE))))</f>
        <v>0.0</v>
      </c>
      <c r="P98">
        <f>IF(Datos!P98="",0,IF(AND(P$1008&lt;&gt;"",Datos!P98=P$1008),0,IF(P$1004=0,0,1-CHOOSE(P$1004,IF(ISNUMBER(Datos!P98),AND(OR(P$1005="",Datos!P98&gt;=P$1005),OR(P$1006="",Datos!P98&lt;=P$1006)),FALSE),IF(ISNUMBER(Datos!P98),AND(Datos!P98=INT(Datos!P98),AND(OR(P$1005="",Datos!P98&gt;=P$1005),OR(P$1006="",Datos!P98&lt;=P$1006))),FALSE),OR(ISNUMBER(FIND(";"&amp;UPPER(TRIM(Datos!P98&amp;""))&amp;"=",P$1007)),ISNUMBER(FIND(";"&amp;UPPER(TRIM(Datos!P98&amp;""))&amp;";",P$1007))),OR(UPPER(TRIM(Datos!P98&amp;""))="SÍ",UPPER(TRIM(Datos!P98&amp;""))="SI",UPPER(TRIM(Datos!P98&amp;""))="NO"),IF(ISNUMBER(Datos!P98),AND(OR(P$1005="",Datos!P98&gt;=P$1005),OR(P$1006="",Datos!P98&lt;=P$1006)),FALSE),TRUE))))</f>
        <v>0.0</v>
      </c>
      <c r="Q98">
        <f>IF(Datos!Q98="",0,IF(AND(Q$1008&lt;&gt;"",Datos!Q98=Q$1008),0,IF(Q$1004=0,0,1-CHOOSE(Q$1004,IF(ISNUMBER(Datos!Q98),AND(OR(Q$1005="",Datos!Q98&gt;=Q$1005),OR(Q$1006="",Datos!Q98&lt;=Q$1006)),FALSE),IF(ISNUMBER(Datos!Q98),AND(Datos!Q98=INT(Datos!Q98),AND(OR(Q$1005="",Datos!Q98&gt;=Q$1005),OR(Q$1006="",Datos!Q98&lt;=Q$1006))),FALSE),OR(ISNUMBER(FIND(";"&amp;UPPER(TRIM(Datos!Q98&amp;""))&amp;"=",Q$1007)),ISNUMBER(FIND(";"&amp;UPPER(TRIM(Datos!Q98&amp;""))&amp;";",Q$1007))),OR(UPPER(TRIM(Datos!Q98&amp;""))="SÍ",UPPER(TRIM(Datos!Q98&amp;""))="SI",UPPER(TRIM(Datos!Q98&amp;""))="NO"),IF(ISNUMBER(Datos!Q98),AND(OR(Q$1005="",Datos!Q98&gt;=Q$1005),OR(Q$1006="",Datos!Q98&lt;=Q$1006)),FALSE),TRUE))))</f>
        <v>0.0</v>
      </c>
      <c r="R98">
        <f>IF(Datos!R98="",0,IF(AND(R$1008&lt;&gt;"",Datos!R98=R$1008),0,IF(R$1004=0,0,1-CHOOSE(R$1004,IF(ISNUMBER(Datos!R98),AND(OR(R$1005="",Datos!R98&gt;=R$1005),OR(R$1006="",Datos!R98&lt;=R$1006)),FALSE),IF(ISNUMBER(Datos!R98),AND(Datos!R98=INT(Datos!R98),AND(OR(R$1005="",Datos!R98&gt;=R$1005),OR(R$1006="",Datos!R98&lt;=R$1006))),FALSE),OR(ISNUMBER(FIND(";"&amp;UPPER(TRIM(Datos!R98&amp;""))&amp;"=",R$1007)),ISNUMBER(FIND(";"&amp;UPPER(TRIM(Datos!R98&amp;""))&amp;";",R$1007))),OR(UPPER(TRIM(Datos!R98&amp;""))="SÍ",UPPER(TRIM(Datos!R98&amp;""))="SI",UPPER(TRIM(Datos!R98&amp;""))="NO"),IF(ISNUMBER(Datos!R98),AND(OR(R$1005="",Datos!R98&gt;=R$1005),OR(R$1006="",Datos!R98&lt;=R$1006)),FALSE),TRUE))))</f>
        <v>0.0</v>
      </c>
      <c r="S98">
        <f>IF(Datos!S98="",0,IF(AND(S$1008&lt;&gt;"",Datos!S98=S$1008),0,IF(S$1004=0,0,1-CHOOSE(S$1004,IF(ISNUMBER(Datos!S98),AND(OR(S$1005="",Datos!S98&gt;=S$1005),OR(S$1006="",Datos!S98&lt;=S$1006)),FALSE),IF(ISNUMBER(Datos!S98),AND(Datos!S98=INT(Datos!S98),AND(OR(S$1005="",Datos!S98&gt;=S$1005),OR(S$1006="",Datos!S98&lt;=S$1006))),FALSE),OR(ISNUMBER(FIND(";"&amp;UPPER(TRIM(Datos!S98&amp;""))&amp;"=",S$1007)),ISNUMBER(FIND(";"&amp;UPPER(TRIM(Datos!S98&amp;""))&amp;";",S$1007))),OR(UPPER(TRIM(Datos!S98&amp;""))="SÍ",UPPER(TRIM(Datos!S98&amp;""))="SI",UPPER(TRIM(Datos!S98&amp;""))="NO"),IF(ISNUMBER(Datos!S98),AND(OR(S$1005="",Datos!S98&gt;=S$1005),OR(S$1006="",Datos!S98&lt;=S$1006)),FALSE),TRUE))))</f>
        <v>0.0</v>
      </c>
      <c r="T98">
        <f>IF(Datos!T98="",0,IF(AND(T$1008&lt;&gt;"",Datos!T98=T$1008),0,IF(T$1004=0,0,1-CHOOSE(T$1004,IF(ISNUMBER(Datos!T98),AND(OR(T$1005="",Datos!T98&gt;=T$1005),OR(T$1006="",Datos!T98&lt;=T$1006)),FALSE),IF(ISNUMBER(Datos!T98),AND(Datos!T98=INT(Datos!T98),AND(OR(T$1005="",Datos!T98&gt;=T$1005),OR(T$1006="",Datos!T98&lt;=T$1006))),FALSE),OR(ISNUMBER(FIND(";"&amp;UPPER(TRIM(Datos!T98&amp;""))&amp;"=",T$1007)),ISNUMBER(FIND(";"&amp;UPPER(TRIM(Datos!T98&amp;""))&amp;";",T$1007))),OR(UPPER(TRIM(Datos!T98&amp;""))="SÍ",UPPER(TRIM(Datos!T98&amp;""))="SI",UPPER(TRIM(Datos!T98&amp;""))="NO"),IF(ISNUMBER(Datos!T98),AND(OR(T$1005="",Datos!T98&gt;=T$1005),OR(T$1006="",Datos!T98&lt;=T$1006)),FALSE),TRUE))))</f>
        <v>0.0</v>
      </c>
      <c r="U98">
        <f>IF(Datos!U98="",0,IF(AND(U$1008&lt;&gt;"",Datos!U98=U$1008),0,IF(U$1004=0,0,1-CHOOSE(U$1004,IF(ISNUMBER(Datos!U98),AND(OR(U$1005="",Datos!U98&gt;=U$1005),OR(U$1006="",Datos!U98&lt;=U$1006)),FALSE),IF(ISNUMBER(Datos!U98),AND(Datos!U98=INT(Datos!U98),AND(OR(U$1005="",Datos!U98&gt;=U$1005),OR(U$1006="",Datos!U98&lt;=U$1006))),FALSE),OR(ISNUMBER(FIND(";"&amp;UPPER(TRIM(Datos!U98&amp;""))&amp;"=",U$1007)),ISNUMBER(FIND(";"&amp;UPPER(TRIM(Datos!U98&amp;""))&amp;";",U$1007))),OR(UPPER(TRIM(Datos!U98&amp;""))="SÍ",UPPER(TRIM(Datos!U98&amp;""))="SI",UPPER(TRIM(Datos!U98&amp;""))="NO"),IF(ISNUMBER(Datos!U98),AND(OR(U$1005="",Datos!U98&gt;=U$1005),OR(U$1006="",Datos!U98&lt;=U$1006)),FALSE),TRUE))))</f>
        <v>0.0</v>
      </c>
      <c r="V98">
        <f>IF(Datos!V98="",0,IF(AND(V$1008&lt;&gt;"",Datos!V98=V$1008),0,IF(V$1004=0,0,1-CHOOSE(V$1004,IF(ISNUMBER(Datos!V98),AND(OR(V$1005="",Datos!V98&gt;=V$1005),OR(V$1006="",Datos!V98&lt;=V$1006)),FALSE),IF(ISNUMBER(Datos!V98),AND(Datos!V98=INT(Datos!V98),AND(OR(V$1005="",Datos!V98&gt;=V$1005),OR(V$1006="",Datos!V98&lt;=V$1006))),FALSE),OR(ISNUMBER(FIND(";"&amp;UPPER(TRIM(Datos!V98&amp;""))&amp;"=",V$1007)),ISNUMBER(FIND(";"&amp;UPPER(TRIM(Datos!V98&amp;""))&amp;";",V$1007))),OR(UPPER(TRIM(Datos!V98&amp;""))="SÍ",UPPER(TRIM(Datos!V98&amp;""))="SI",UPPER(TRIM(Datos!V98&amp;""))="NO"),IF(ISNUMBER(Datos!V98),AND(OR(V$1005="",Datos!V98&gt;=V$1005),OR(V$1006="",Datos!V98&lt;=V$1006)),FALSE),TRUE))))</f>
        <v>0.0</v>
      </c>
      <c r="W98">
        <f>IF(Datos!W98="",0,IF(AND(W$1008&lt;&gt;"",Datos!W98=W$1008),0,IF(W$1004=0,0,1-CHOOSE(W$1004,IF(ISNUMBER(Datos!W98),AND(OR(W$1005="",Datos!W98&gt;=W$1005),OR(W$1006="",Datos!W98&lt;=W$1006)),FALSE),IF(ISNUMBER(Datos!W98),AND(Datos!W98=INT(Datos!W98),AND(OR(W$1005="",Datos!W98&gt;=W$1005),OR(W$1006="",Datos!W98&lt;=W$1006))),FALSE),OR(ISNUMBER(FIND(";"&amp;UPPER(TRIM(Datos!W98&amp;""))&amp;"=",W$1007)),ISNUMBER(FIND(";"&amp;UPPER(TRIM(Datos!W98&amp;""))&amp;";",W$1007))),OR(UPPER(TRIM(Datos!W98&amp;""))="SÍ",UPPER(TRIM(Datos!W98&amp;""))="SI",UPPER(TRIM(Datos!W98&amp;""))="NO"),IF(ISNUMBER(Datos!W98),AND(OR(W$1005="",Datos!W98&gt;=W$1005),OR(W$1006="",Datos!W98&lt;=W$1006)),FALSE),TRUE))))</f>
        <v>0.0</v>
      </c>
      <c r="X98">
        <f>IF(Datos!X98="",0,IF(AND(X$1008&lt;&gt;"",Datos!X98=X$1008),0,IF(X$1004=0,0,1-CHOOSE(X$1004,IF(ISNUMBER(Datos!X98),AND(OR(X$1005="",Datos!X98&gt;=X$1005),OR(X$1006="",Datos!X98&lt;=X$1006)),FALSE),IF(ISNUMBER(Datos!X98),AND(Datos!X98=INT(Datos!X98),AND(OR(X$1005="",Datos!X98&gt;=X$1005),OR(X$1006="",Datos!X98&lt;=X$1006))),FALSE),OR(ISNUMBER(FIND(";"&amp;UPPER(TRIM(Datos!X98&amp;""))&amp;"=",X$1007)),ISNUMBER(FIND(";"&amp;UPPER(TRIM(Datos!X98&amp;""))&amp;";",X$1007))),OR(UPPER(TRIM(Datos!X98&amp;""))="SÍ",UPPER(TRIM(Datos!X98&amp;""))="SI",UPPER(TRIM(Datos!X98&amp;""))="NO"),IF(ISNUMBER(Datos!X98),AND(OR(X$1005="",Datos!X98&gt;=X$1005),OR(X$1006="",Datos!X98&lt;=X$1006)),FALSE),TRUE))))</f>
        <v>0.0</v>
      </c>
      <c r="Y98">
        <f>IF(Datos!Y98="",0,IF(AND(Y$1008&lt;&gt;"",Datos!Y98=Y$1008),0,IF(Y$1004=0,0,1-CHOOSE(Y$1004,IF(ISNUMBER(Datos!Y98),AND(OR(Y$1005="",Datos!Y98&gt;=Y$1005),OR(Y$1006="",Datos!Y98&lt;=Y$1006)),FALSE),IF(ISNUMBER(Datos!Y98),AND(Datos!Y98=INT(Datos!Y98),AND(OR(Y$1005="",Datos!Y98&gt;=Y$1005),OR(Y$1006="",Datos!Y98&lt;=Y$1006))),FALSE),OR(ISNUMBER(FIND(";"&amp;UPPER(TRIM(Datos!Y98&amp;""))&amp;"=",Y$1007)),ISNUMBER(FIND(";"&amp;UPPER(TRIM(Datos!Y98&amp;""))&amp;";",Y$1007))),OR(UPPER(TRIM(Datos!Y98&amp;""))="SÍ",UPPER(TRIM(Datos!Y98&amp;""))="SI",UPPER(TRIM(Datos!Y98&amp;""))="NO"),IF(ISNUMBER(Datos!Y98),AND(OR(Y$1005="",Datos!Y98&gt;=Y$1005),OR(Y$1006="",Datos!Y98&lt;=Y$1006)),FALSE),TRUE))))</f>
        <v>0.0</v>
      </c>
      <c r="Z98">
        <f>IF(Datos!Z98="",0,IF(AND(Z$1008&lt;&gt;"",Datos!Z98=Z$1008),0,IF(Z$1004=0,0,1-CHOOSE(Z$1004,IF(ISNUMBER(Datos!Z98),AND(OR(Z$1005="",Datos!Z98&gt;=Z$1005),OR(Z$1006="",Datos!Z98&lt;=Z$1006)),FALSE),IF(ISNUMBER(Datos!Z98),AND(Datos!Z98=INT(Datos!Z98),AND(OR(Z$1005="",Datos!Z98&gt;=Z$1005),OR(Z$1006="",Datos!Z98&lt;=Z$1006))),FALSE),OR(ISNUMBER(FIND(";"&amp;UPPER(TRIM(Datos!Z98&amp;""))&amp;"=",Z$1007)),ISNUMBER(FIND(";"&amp;UPPER(TRIM(Datos!Z98&amp;""))&amp;";",Z$1007))),OR(UPPER(TRIM(Datos!Z98&amp;""))="SÍ",UPPER(TRIM(Datos!Z98&amp;""))="SI",UPPER(TRIM(Datos!Z98&amp;""))="NO"),IF(ISNUMBER(Datos!Z98),AND(OR(Z$1005="",Datos!Z98&gt;=Z$1005),OR(Z$1006="",Datos!Z98&lt;=Z$1006)),FALSE),TRUE))))</f>
        <v>0.0</v>
      </c>
      <c r="AA98">
        <f>IF(Datos!AA98="",0,IF(AND(AA$1008&lt;&gt;"",Datos!AA98=AA$1008),0,IF(AA$1004=0,0,1-CHOOSE(AA$1004,IF(ISNUMBER(Datos!AA98),AND(OR(AA$1005="",Datos!AA98&gt;=AA$1005),OR(AA$1006="",Datos!AA98&lt;=AA$1006)),FALSE),IF(ISNUMBER(Datos!AA98),AND(Datos!AA98=INT(Datos!AA98),AND(OR(AA$1005="",Datos!AA98&gt;=AA$1005),OR(AA$1006="",Datos!AA98&lt;=AA$1006))),FALSE),OR(ISNUMBER(FIND(";"&amp;UPPER(TRIM(Datos!AA98&amp;""))&amp;"=",AA$1007)),ISNUMBER(FIND(";"&amp;UPPER(TRIM(Datos!AA98&amp;""))&amp;";",AA$1007))),OR(UPPER(TRIM(Datos!AA98&amp;""))="SÍ",UPPER(TRIM(Datos!AA98&amp;""))="SI",UPPER(TRIM(Datos!AA98&amp;""))="NO"),IF(ISNUMBER(Datos!AA98),AND(OR(AA$1005="",Datos!AA98&gt;=AA$1005),OR(AA$1006="",Datos!AA98&lt;=AA$1006)),FALSE),TRUE))))</f>
        <v>0.0</v>
      </c>
      <c r="AB98">
        <f>IF(Datos!AB98="",0,IF(AND(AB$1008&lt;&gt;"",Datos!AB98=AB$1008),0,IF(AB$1004=0,0,1-CHOOSE(AB$1004,IF(ISNUMBER(Datos!AB98),AND(OR(AB$1005="",Datos!AB98&gt;=AB$1005),OR(AB$1006="",Datos!AB98&lt;=AB$1006)),FALSE),IF(ISNUMBER(Datos!AB98),AND(Datos!AB98=INT(Datos!AB98),AND(OR(AB$1005="",Datos!AB98&gt;=AB$1005),OR(AB$1006="",Datos!AB98&lt;=AB$1006))),FALSE),OR(ISNUMBER(FIND(";"&amp;UPPER(TRIM(Datos!AB98&amp;""))&amp;"=",AB$1007)),ISNUMBER(FIND(";"&amp;UPPER(TRIM(Datos!AB98&amp;""))&amp;";",AB$1007))),OR(UPPER(TRIM(Datos!AB98&amp;""))="SÍ",UPPER(TRIM(Datos!AB98&amp;""))="SI",UPPER(TRIM(Datos!AB98&amp;""))="NO"),IF(ISNUMBER(Datos!AB98),AND(OR(AB$1005="",Datos!AB98&gt;=AB$1005),OR(AB$1006="",Datos!AB98&lt;=AB$1006)),FALSE),TRUE))))</f>
        <v>0.0</v>
      </c>
      <c r="AC98">
        <f>IF(Datos!AC98="",0,IF(AND(AC$1008&lt;&gt;"",Datos!AC98=AC$1008),0,IF(AC$1004=0,0,1-CHOOSE(AC$1004,IF(ISNUMBER(Datos!AC98),AND(OR(AC$1005="",Datos!AC98&gt;=AC$1005),OR(AC$1006="",Datos!AC98&lt;=AC$1006)),FALSE),IF(ISNUMBER(Datos!AC98),AND(Datos!AC98=INT(Datos!AC98),AND(OR(AC$1005="",Datos!AC98&gt;=AC$1005),OR(AC$1006="",Datos!AC98&lt;=AC$1006))),FALSE),OR(ISNUMBER(FIND(";"&amp;UPPER(TRIM(Datos!AC98&amp;""))&amp;"=",AC$1007)),ISNUMBER(FIND(";"&amp;UPPER(TRIM(Datos!AC98&amp;""))&amp;";",AC$1007))),OR(UPPER(TRIM(Datos!AC98&amp;""))="SÍ",UPPER(TRIM(Datos!AC98&amp;""))="SI",UPPER(TRIM(Datos!AC98&amp;""))="NO"),IF(ISNUMBER(Datos!AC98),AND(OR(AC$1005="",Datos!AC98&gt;=AC$1005),OR(AC$1006="",Datos!AC98&lt;=AC$1006)),FALSE),TRUE))))</f>
        <v>0.0</v>
      </c>
      <c r="AD98">
        <f>IF(Datos!AD98="",0,IF(AND(AD$1008&lt;&gt;"",Datos!AD98=AD$1008),0,IF(AD$1004=0,0,1-CHOOSE(AD$1004,IF(ISNUMBER(Datos!AD98),AND(OR(AD$1005="",Datos!AD98&gt;=AD$1005),OR(AD$1006="",Datos!AD98&lt;=AD$1006)),FALSE),IF(ISNUMBER(Datos!AD98),AND(Datos!AD98=INT(Datos!AD98),AND(OR(AD$1005="",Datos!AD98&gt;=AD$1005),OR(AD$1006="",Datos!AD98&lt;=AD$1006))),FALSE),OR(ISNUMBER(FIND(";"&amp;UPPER(TRIM(Datos!AD98&amp;""))&amp;"=",AD$1007)),ISNUMBER(FIND(";"&amp;UPPER(TRIM(Datos!AD98&amp;""))&amp;";",AD$1007))),OR(UPPER(TRIM(Datos!AD98&amp;""))="SÍ",UPPER(TRIM(Datos!AD98&amp;""))="SI",UPPER(TRIM(Datos!AD98&amp;""))="NO"),IF(ISNUMBER(Datos!AD98),AND(OR(AD$1005="",Datos!AD98&gt;=AD$1005),OR(AD$1006="",Datos!AD98&lt;=AD$1006)),FALSE),TRUE))))</f>
        <v>0.0</v>
      </c>
      <c r="AE98">
        <f>IF(Datos!AE98="",0,IF(AND(AE$1008&lt;&gt;"",Datos!AE98=AE$1008),0,IF(AE$1004=0,0,1-CHOOSE(AE$1004,IF(ISNUMBER(Datos!AE98),AND(OR(AE$1005="",Datos!AE98&gt;=AE$1005),OR(AE$1006="",Datos!AE98&lt;=AE$1006)),FALSE),IF(ISNUMBER(Datos!AE98),AND(Datos!AE98=INT(Datos!AE98),AND(OR(AE$1005="",Datos!AE98&gt;=AE$1005),OR(AE$1006="",Datos!AE98&lt;=AE$1006))),FALSE),OR(ISNUMBER(FIND(";"&amp;UPPER(TRIM(Datos!AE98&amp;""))&amp;"=",AE$1007)),ISNUMBER(FIND(";"&amp;UPPER(TRIM(Datos!AE98&amp;""))&amp;";",AE$1007))),OR(UPPER(TRIM(Datos!AE98&amp;""))="SÍ",UPPER(TRIM(Datos!AE98&amp;""))="SI",UPPER(TRIM(Datos!AE98&amp;""))="NO"),IF(ISNUMBER(Datos!AE98),AND(OR(AE$1005="",Datos!AE98&gt;=AE$1005),OR(AE$1006="",Datos!AE98&lt;=AE$1006)),FALSE),TRUE))))</f>
        <v>0.0</v>
      </c>
    </row>
    <row r="99" spans="2:31">
      <c r="B99">
        <f>IF(Datos!B99="",0,IF(AND(B$1008&lt;&gt;"",Datos!B99=B$1008),0,IF(B$1004=0,0,1-CHOOSE(B$1004,IF(ISNUMBER(Datos!B99),AND(OR(B$1005="",Datos!B99&gt;=B$1005),OR(B$1006="",Datos!B99&lt;=B$1006)),FALSE),IF(ISNUMBER(Datos!B99),AND(Datos!B99=INT(Datos!B99),AND(OR(B$1005="",Datos!B99&gt;=B$1005),OR(B$1006="",Datos!B99&lt;=B$1006))),FALSE),OR(ISNUMBER(FIND(";"&amp;UPPER(TRIM(Datos!B99&amp;""))&amp;"=",B$1007)),ISNUMBER(FIND(";"&amp;UPPER(TRIM(Datos!B99&amp;""))&amp;";",B$1007))),OR(UPPER(TRIM(Datos!B99&amp;""))="SÍ",UPPER(TRIM(Datos!B99&amp;""))="SI",UPPER(TRIM(Datos!B99&amp;""))="NO"),IF(ISNUMBER(Datos!B99),AND(OR(B$1005="",Datos!B99&gt;=B$1005),OR(B$1006="",Datos!B99&lt;=B$1006)),FALSE),TRUE))))</f>
        <v>0.0</v>
      </c>
      <c r="C99">
        <f>IF(Datos!C99="",0,IF(AND(C$1008&lt;&gt;"",Datos!C99=C$1008),0,IF(C$1004=0,0,1-CHOOSE(C$1004,IF(ISNUMBER(Datos!C99),AND(OR(C$1005="",Datos!C99&gt;=C$1005),OR(C$1006="",Datos!C99&lt;=C$1006)),FALSE),IF(ISNUMBER(Datos!C99),AND(Datos!C99=INT(Datos!C99),AND(OR(C$1005="",Datos!C99&gt;=C$1005),OR(C$1006="",Datos!C99&lt;=C$1006))),FALSE),OR(ISNUMBER(FIND(";"&amp;UPPER(TRIM(Datos!C99&amp;""))&amp;"=",C$1007)),ISNUMBER(FIND(";"&amp;UPPER(TRIM(Datos!C99&amp;""))&amp;";",C$1007))),OR(UPPER(TRIM(Datos!C99&amp;""))="SÍ",UPPER(TRIM(Datos!C99&amp;""))="SI",UPPER(TRIM(Datos!C99&amp;""))="NO"),IF(ISNUMBER(Datos!C99),AND(OR(C$1005="",Datos!C99&gt;=C$1005),OR(C$1006="",Datos!C99&lt;=C$1006)),FALSE),TRUE))))</f>
        <v>0.0</v>
      </c>
      <c r="D99">
        <f>IF(Datos!D99="",0,IF(AND(D$1008&lt;&gt;"",Datos!D99=D$1008),0,IF(D$1004=0,0,1-CHOOSE(D$1004,IF(ISNUMBER(Datos!D99),AND(OR(D$1005="",Datos!D99&gt;=D$1005),OR(D$1006="",Datos!D99&lt;=D$1006)),FALSE),IF(ISNUMBER(Datos!D99),AND(Datos!D99=INT(Datos!D99),AND(OR(D$1005="",Datos!D99&gt;=D$1005),OR(D$1006="",Datos!D99&lt;=D$1006))),FALSE),OR(ISNUMBER(FIND(";"&amp;UPPER(TRIM(Datos!D99&amp;""))&amp;"=",D$1007)),ISNUMBER(FIND(";"&amp;UPPER(TRIM(Datos!D99&amp;""))&amp;";",D$1007))),OR(UPPER(TRIM(Datos!D99&amp;""))="SÍ",UPPER(TRIM(Datos!D99&amp;""))="SI",UPPER(TRIM(Datos!D99&amp;""))="NO"),IF(ISNUMBER(Datos!D99),AND(OR(D$1005="",Datos!D99&gt;=D$1005),OR(D$1006="",Datos!D99&lt;=D$1006)),FALSE),TRUE))))</f>
        <v>0.0</v>
      </c>
      <c r="E99">
        <f>IF(Datos!E99="",0,IF(AND(E$1008&lt;&gt;"",Datos!E99=E$1008),0,IF(E$1004=0,0,1-CHOOSE(E$1004,IF(ISNUMBER(Datos!E99),AND(OR(E$1005="",Datos!E99&gt;=E$1005),OR(E$1006="",Datos!E99&lt;=E$1006)),FALSE),IF(ISNUMBER(Datos!E99),AND(Datos!E99=INT(Datos!E99),AND(OR(E$1005="",Datos!E99&gt;=E$1005),OR(E$1006="",Datos!E99&lt;=E$1006))),FALSE),OR(ISNUMBER(FIND(";"&amp;UPPER(TRIM(Datos!E99&amp;""))&amp;"=",E$1007)),ISNUMBER(FIND(";"&amp;UPPER(TRIM(Datos!E99&amp;""))&amp;";",E$1007))),OR(UPPER(TRIM(Datos!E99&amp;""))="SÍ",UPPER(TRIM(Datos!E99&amp;""))="SI",UPPER(TRIM(Datos!E99&amp;""))="NO"),IF(ISNUMBER(Datos!E99),AND(OR(E$1005="",Datos!E99&gt;=E$1005),OR(E$1006="",Datos!E99&lt;=E$1006)),FALSE),TRUE))))</f>
        <v>0.0</v>
      </c>
      <c r="F99">
        <f>IF(Datos!F99="",0,IF(AND(F$1008&lt;&gt;"",Datos!F99=F$1008),0,IF(F$1004=0,0,1-CHOOSE(F$1004,IF(ISNUMBER(Datos!F99),AND(OR(F$1005="",Datos!F99&gt;=F$1005),OR(F$1006="",Datos!F99&lt;=F$1006)),FALSE),IF(ISNUMBER(Datos!F99),AND(Datos!F99=INT(Datos!F99),AND(OR(F$1005="",Datos!F99&gt;=F$1005),OR(F$1006="",Datos!F99&lt;=F$1006))),FALSE),OR(ISNUMBER(FIND(";"&amp;UPPER(TRIM(Datos!F99&amp;""))&amp;"=",F$1007)),ISNUMBER(FIND(";"&amp;UPPER(TRIM(Datos!F99&amp;""))&amp;";",F$1007))),OR(UPPER(TRIM(Datos!F99&amp;""))="SÍ",UPPER(TRIM(Datos!F99&amp;""))="SI",UPPER(TRIM(Datos!F99&amp;""))="NO"),IF(ISNUMBER(Datos!F99),AND(OR(F$1005="",Datos!F99&gt;=F$1005),OR(F$1006="",Datos!F99&lt;=F$1006)),FALSE),TRUE))))</f>
        <v>0.0</v>
      </c>
      <c r="G99">
        <f>IF(Datos!G99="",0,IF(AND(G$1008&lt;&gt;"",Datos!G99=G$1008),0,IF(G$1004=0,0,1-CHOOSE(G$1004,IF(ISNUMBER(Datos!G99),AND(OR(G$1005="",Datos!G99&gt;=G$1005),OR(G$1006="",Datos!G99&lt;=G$1006)),FALSE),IF(ISNUMBER(Datos!G99),AND(Datos!G99=INT(Datos!G99),AND(OR(G$1005="",Datos!G99&gt;=G$1005),OR(G$1006="",Datos!G99&lt;=G$1006))),FALSE),OR(ISNUMBER(FIND(";"&amp;UPPER(TRIM(Datos!G99&amp;""))&amp;"=",G$1007)),ISNUMBER(FIND(";"&amp;UPPER(TRIM(Datos!G99&amp;""))&amp;";",G$1007))),OR(UPPER(TRIM(Datos!G99&amp;""))="SÍ",UPPER(TRIM(Datos!G99&amp;""))="SI",UPPER(TRIM(Datos!G99&amp;""))="NO"),IF(ISNUMBER(Datos!G99),AND(OR(G$1005="",Datos!G99&gt;=G$1005),OR(G$1006="",Datos!G99&lt;=G$1006)),FALSE),TRUE))))</f>
        <v>0.0</v>
      </c>
      <c r="H99">
        <f>IF(Datos!H99="",0,IF(AND(H$1008&lt;&gt;"",Datos!H99=H$1008),0,IF(H$1004=0,0,1-CHOOSE(H$1004,IF(ISNUMBER(Datos!H99),AND(OR(H$1005="",Datos!H99&gt;=H$1005),OR(H$1006="",Datos!H99&lt;=H$1006)),FALSE),IF(ISNUMBER(Datos!H99),AND(Datos!H99=INT(Datos!H99),AND(OR(H$1005="",Datos!H99&gt;=H$1005),OR(H$1006="",Datos!H99&lt;=H$1006))),FALSE),OR(ISNUMBER(FIND(";"&amp;UPPER(TRIM(Datos!H99&amp;""))&amp;"=",H$1007)),ISNUMBER(FIND(";"&amp;UPPER(TRIM(Datos!H99&amp;""))&amp;";",H$1007))),OR(UPPER(TRIM(Datos!H99&amp;""))="SÍ",UPPER(TRIM(Datos!H99&amp;""))="SI",UPPER(TRIM(Datos!H99&amp;""))="NO"),IF(ISNUMBER(Datos!H99),AND(OR(H$1005="",Datos!H99&gt;=H$1005),OR(H$1006="",Datos!H99&lt;=H$1006)),FALSE),TRUE))))</f>
        <v>0.0</v>
      </c>
      <c r="I99">
        <f>IF(Datos!I99="",0,IF(AND(I$1008&lt;&gt;"",Datos!I99=I$1008),0,IF(I$1004=0,0,1-CHOOSE(I$1004,IF(ISNUMBER(Datos!I99),AND(OR(I$1005="",Datos!I99&gt;=I$1005),OR(I$1006="",Datos!I99&lt;=I$1006)),FALSE),IF(ISNUMBER(Datos!I99),AND(Datos!I99=INT(Datos!I99),AND(OR(I$1005="",Datos!I99&gt;=I$1005),OR(I$1006="",Datos!I99&lt;=I$1006))),FALSE),OR(ISNUMBER(FIND(";"&amp;UPPER(TRIM(Datos!I99&amp;""))&amp;"=",I$1007)),ISNUMBER(FIND(";"&amp;UPPER(TRIM(Datos!I99&amp;""))&amp;";",I$1007))),OR(UPPER(TRIM(Datos!I99&amp;""))="SÍ",UPPER(TRIM(Datos!I99&amp;""))="SI",UPPER(TRIM(Datos!I99&amp;""))="NO"),IF(ISNUMBER(Datos!I99),AND(OR(I$1005="",Datos!I99&gt;=I$1005),OR(I$1006="",Datos!I99&lt;=I$1006)),FALSE),TRUE))))</f>
        <v>0.0</v>
      </c>
      <c r="J99">
        <f>IF(Datos!J99="",0,IF(AND(J$1008&lt;&gt;"",Datos!J99=J$1008),0,IF(J$1004=0,0,1-CHOOSE(J$1004,IF(ISNUMBER(Datos!J99),AND(OR(J$1005="",Datos!J99&gt;=J$1005),OR(J$1006="",Datos!J99&lt;=J$1006)),FALSE),IF(ISNUMBER(Datos!J99),AND(Datos!J99=INT(Datos!J99),AND(OR(J$1005="",Datos!J99&gt;=J$1005),OR(J$1006="",Datos!J99&lt;=J$1006))),FALSE),OR(ISNUMBER(FIND(";"&amp;UPPER(TRIM(Datos!J99&amp;""))&amp;"=",J$1007)),ISNUMBER(FIND(";"&amp;UPPER(TRIM(Datos!J99&amp;""))&amp;";",J$1007))),OR(UPPER(TRIM(Datos!J99&amp;""))="SÍ",UPPER(TRIM(Datos!J99&amp;""))="SI",UPPER(TRIM(Datos!J99&amp;""))="NO"),IF(ISNUMBER(Datos!J99),AND(OR(J$1005="",Datos!J99&gt;=J$1005),OR(J$1006="",Datos!J99&lt;=J$1006)),FALSE),TRUE))))</f>
        <v>0.0</v>
      </c>
      <c r="K99">
        <f>IF(Datos!K99="",0,IF(AND(K$1008&lt;&gt;"",Datos!K99=K$1008),0,IF(K$1004=0,0,1-CHOOSE(K$1004,IF(ISNUMBER(Datos!K99),AND(OR(K$1005="",Datos!K99&gt;=K$1005),OR(K$1006="",Datos!K99&lt;=K$1006)),FALSE),IF(ISNUMBER(Datos!K99),AND(Datos!K99=INT(Datos!K99),AND(OR(K$1005="",Datos!K99&gt;=K$1005),OR(K$1006="",Datos!K99&lt;=K$1006))),FALSE),OR(ISNUMBER(FIND(";"&amp;UPPER(TRIM(Datos!K99&amp;""))&amp;"=",K$1007)),ISNUMBER(FIND(";"&amp;UPPER(TRIM(Datos!K99&amp;""))&amp;";",K$1007))),OR(UPPER(TRIM(Datos!K99&amp;""))="SÍ",UPPER(TRIM(Datos!K99&amp;""))="SI",UPPER(TRIM(Datos!K99&amp;""))="NO"),IF(ISNUMBER(Datos!K99),AND(OR(K$1005="",Datos!K99&gt;=K$1005),OR(K$1006="",Datos!K99&lt;=K$1006)),FALSE),TRUE))))</f>
        <v>0.0</v>
      </c>
      <c r="L99">
        <f>IF(Datos!L99="",0,IF(AND(L$1008&lt;&gt;"",Datos!L99=L$1008),0,IF(L$1004=0,0,1-CHOOSE(L$1004,IF(ISNUMBER(Datos!L99),AND(OR(L$1005="",Datos!L99&gt;=L$1005),OR(L$1006="",Datos!L99&lt;=L$1006)),FALSE),IF(ISNUMBER(Datos!L99),AND(Datos!L99=INT(Datos!L99),AND(OR(L$1005="",Datos!L99&gt;=L$1005),OR(L$1006="",Datos!L99&lt;=L$1006))),FALSE),OR(ISNUMBER(FIND(";"&amp;UPPER(TRIM(Datos!L99&amp;""))&amp;"=",L$1007)),ISNUMBER(FIND(";"&amp;UPPER(TRIM(Datos!L99&amp;""))&amp;";",L$1007))),OR(UPPER(TRIM(Datos!L99&amp;""))="SÍ",UPPER(TRIM(Datos!L99&amp;""))="SI",UPPER(TRIM(Datos!L99&amp;""))="NO"),IF(ISNUMBER(Datos!L99),AND(OR(L$1005="",Datos!L99&gt;=L$1005),OR(L$1006="",Datos!L99&lt;=L$1006)),FALSE),TRUE))))</f>
        <v>0.0</v>
      </c>
      <c r="M99">
        <f>IF(Datos!M99="",0,IF(AND(M$1008&lt;&gt;"",Datos!M99=M$1008),0,IF(M$1004=0,0,1-CHOOSE(M$1004,IF(ISNUMBER(Datos!M99),AND(OR(M$1005="",Datos!M99&gt;=M$1005),OR(M$1006="",Datos!M99&lt;=M$1006)),FALSE),IF(ISNUMBER(Datos!M99),AND(Datos!M99=INT(Datos!M99),AND(OR(M$1005="",Datos!M99&gt;=M$1005),OR(M$1006="",Datos!M99&lt;=M$1006))),FALSE),OR(ISNUMBER(FIND(";"&amp;UPPER(TRIM(Datos!M99&amp;""))&amp;"=",M$1007)),ISNUMBER(FIND(";"&amp;UPPER(TRIM(Datos!M99&amp;""))&amp;";",M$1007))),OR(UPPER(TRIM(Datos!M99&amp;""))="SÍ",UPPER(TRIM(Datos!M99&amp;""))="SI",UPPER(TRIM(Datos!M99&amp;""))="NO"),IF(ISNUMBER(Datos!M99),AND(OR(M$1005="",Datos!M99&gt;=M$1005),OR(M$1006="",Datos!M99&lt;=M$1006)),FALSE),TRUE))))</f>
        <v>0.0</v>
      </c>
      <c r="N99">
        <f>IF(Datos!N99="",0,IF(AND(N$1008&lt;&gt;"",Datos!N99=N$1008),0,IF(N$1004=0,0,1-CHOOSE(N$1004,IF(ISNUMBER(Datos!N99),AND(OR(N$1005="",Datos!N99&gt;=N$1005),OR(N$1006="",Datos!N99&lt;=N$1006)),FALSE),IF(ISNUMBER(Datos!N99),AND(Datos!N99=INT(Datos!N99),AND(OR(N$1005="",Datos!N99&gt;=N$1005),OR(N$1006="",Datos!N99&lt;=N$1006))),FALSE),OR(ISNUMBER(FIND(";"&amp;UPPER(TRIM(Datos!N99&amp;""))&amp;"=",N$1007)),ISNUMBER(FIND(";"&amp;UPPER(TRIM(Datos!N99&amp;""))&amp;";",N$1007))),OR(UPPER(TRIM(Datos!N99&amp;""))="SÍ",UPPER(TRIM(Datos!N99&amp;""))="SI",UPPER(TRIM(Datos!N99&amp;""))="NO"),IF(ISNUMBER(Datos!N99),AND(OR(N$1005="",Datos!N99&gt;=N$1005),OR(N$1006="",Datos!N99&lt;=N$1006)),FALSE),TRUE))))</f>
        <v>0.0</v>
      </c>
      <c r="O99">
        <f>IF(Datos!O99="",0,IF(AND(O$1008&lt;&gt;"",Datos!O99=O$1008),0,IF(O$1004=0,0,1-CHOOSE(O$1004,IF(ISNUMBER(Datos!O99),AND(OR(O$1005="",Datos!O99&gt;=O$1005),OR(O$1006="",Datos!O99&lt;=O$1006)),FALSE),IF(ISNUMBER(Datos!O99),AND(Datos!O99=INT(Datos!O99),AND(OR(O$1005="",Datos!O99&gt;=O$1005),OR(O$1006="",Datos!O99&lt;=O$1006))),FALSE),OR(ISNUMBER(FIND(";"&amp;UPPER(TRIM(Datos!O99&amp;""))&amp;"=",O$1007)),ISNUMBER(FIND(";"&amp;UPPER(TRIM(Datos!O99&amp;""))&amp;";",O$1007))),OR(UPPER(TRIM(Datos!O99&amp;""))="SÍ",UPPER(TRIM(Datos!O99&amp;""))="SI",UPPER(TRIM(Datos!O99&amp;""))="NO"),IF(ISNUMBER(Datos!O99),AND(OR(O$1005="",Datos!O99&gt;=O$1005),OR(O$1006="",Datos!O99&lt;=O$1006)),FALSE),TRUE))))</f>
        <v>0.0</v>
      </c>
      <c r="P99">
        <f>IF(Datos!P99="",0,IF(AND(P$1008&lt;&gt;"",Datos!P99=P$1008),0,IF(P$1004=0,0,1-CHOOSE(P$1004,IF(ISNUMBER(Datos!P99),AND(OR(P$1005="",Datos!P99&gt;=P$1005),OR(P$1006="",Datos!P99&lt;=P$1006)),FALSE),IF(ISNUMBER(Datos!P99),AND(Datos!P99=INT(Datos!P99),AND(OR(P$1005="",Datos!P99&gt;=P$1005),OR(P$1006="",Datos!P99&lt;=P$1006))),FALSE),OR(ISNUMBER(FIND(";"&amp;UPPER(TRIM(Datos!P99&amp;""))&amp;"=",P$1007)),ISNUMBER(FIND(";"&amp;UPPER(TRIM(Datos!P99&amp;""))&amp;";",P$1007))),OR(UPPER(TRIM(Datos!P99&amp;""))="SÍ",UPPER(TRIM(Datos!P99&amp;""))="SI",UPPER(TRIM(Datos!P99&amp;""))="NO"),IF(ISNUMBER(Datos!P99),AND(OR(P$1005="",Datos!P99&gt;=P$1005),OR(P$1006="",Datos!P99&lt;=P$1006)),FALSE),TRUE))))</f>
        <v>0.0</v>
      </c>
      <c r="Q99">
        <f>IF(Datos!Q99="",0,IF(AND(Q$1008&lt;&gt;"",Datos!Q99=Q$1008),0,IF(Q$1004=0,0,1-CHOOSE(Q$1004,IF(ISNUMBER(Datos!Q99),AND(OR(Q$1005="",Datos!Q99&gt;=Q$1005),OR(Q$1006="",Datos!Q99&lt;=Q$1006)),FALSE),IF(ISNUMBER(Datos!Q99),AND(Datos!Q99=INT(Datos!Q99),AND(OR(Q$1005="",Datos!Q99&gt;=Q$1005),OR(Q$1006="",Datos!Q99&lt;=Q$1006))),FALSE),OR(ISNUMBER(FIND(";"&amp;UPPER(TRIM(Datos!Q99&amp;""))&amp;"=",Q$1007)),ISNUMBER(FIND(";"&amp;UPPER(TRIM(Datos!Q99&amp;""))&amp;";",Q$1007))),OR(UPPER(TRIM(Datos!Q99&amp;""))="SÍ",UPPER(TRIM(Datos!Q99&amp;""))="SI",UPPER(TRIM(Datos!Q99&amp;""))="NO"),IF(ISNUMBER(Datos!Q99),AND(OR(Q$1005="",Datos!Q99&gt;=Q$1005),OR(Q$1006="",Datos!Q99&lt;=Q$1006)),FALSE),TRUE))))</f>
        <v>0.0</v>
      </c>
      <c r="R99">
        <f>IF(Datos!R99="",0,IF(AND(R$1008&lt;&gt;"",Datos!R99=R$1008),0,IF(R$1004=0,0,1-CHOOSE(R$1004,IF(ISNUMBER(Datos!R99),AND(OR(R$1005="",Datos!R99&gt;=R$1005),OR(R$1006="",Datos!R99&lt;=R$1006)),FALSE),IF(ISNUMBER(Datos!R99),AND(Datos!R99=INT(Datos!R99),AND(OR(R$1005="",Datos!R99&gt;=R$1005),OR(R$1006="",Datos!R99&lt;=R$1006))),FALSE),OR(ISNUMBER(FIND(";"&amp;UPPER(TRIM(Datos!R99&amp;""))&amp;"=",R$1007)),ISNUMBER(FIND(";"&amp;UPPER(TRIM(Datos!R99&amp;""))&amp;";",R$1007))),OR(UPPER(TRIM(Datos!R99&amp;""))="SÍ",UPPER(TRIM(Datos!R99&amp;""))="SI",UPPER(TRIM(Datos!R99&amp;""))="NO"),IF(ISNUMBER(Datos!R99),AND(OR(R$1005="",Datos!R99&gt;=R$1005),OR(R$1006="",Datos!R99&lt;=R$1006)),FALSE),TRUE))))</f>
        <v>0.0</v>
      </c>
      <c r="S99">
        <f>IF(Datos!S99="",0,IF(AND(S$1008&lt;&gt;"",Datos!S99=S$1008),0,IF(S$1004=0,0,1-CHOOSE(S$1004,IF(ISNUMBER(Datos!S99),AND(OR(S$1005="",Datos!S99&gt;=S$1005),OR(S$1006="",Datos!S99&lt;=S$1006)),FALSE),IF(ISNUMBER(Datos!S99),AND(Datos!S99=INT(Datos!S99),AND(OR(S$1005="",Datos!S99&gt;=S$1005),OR(S$1006="",Datos!S99&lt;=S$1006))),FALSE),OR(ISNUMBER(FIND(";"&amp;UPPER(TRIM(Datos!S99&amp;""))&amp;"=",S$1007)),ISNUMBER(FIND(";"&amp;UPPER(TRIM(Datos!S99&amp;""))&amp;";",S$1007))),OR(UPPER(TRIM(Datos!S99&amp;""))="SÍ",UPPER(TRIM(Datos!S99&amp;""))="SI",UPPER(TRIM(Datos!S99&amp;""))="NO"),IF(ISNUMBER(Datos!S99),AND(OR(S$1005="",Datos!S99&gt;=S$1005),OR(S$1006="",Datos!S99&lt;=S$1006)),FALSE),TRUE))))</f>
        <v>0.0</v>
      </c>
      <c r="T99">
        <f>IF(Datos!T99="",0,IF(AND(T$1008&lt;&gt;"",Datos!T99=T$1008),0,IF(T$1004=0,0,1-CHOOSE(T$1004,IF(ISNUMBER(Datos!T99),AND(OR(T$1005="",Datos!T99&gt;=T$1005),OR(T$1006="",Datos!T99&lt;=T$1006)),FALSE),IF(ISNUMBER(Datos!T99),AND(Datos!T99=INT(Datos!T99),AND(OR(T$1005="",Datos!T99&gt;=T$1005),OR(T$1006="",Datos!T99&lt;=T$1006))),FALSE),OR(ISNUMBER(FIND(";"&amp;UPPER(TRIM(Datos!T99&amp;""))&amp;"=",T$1007)),ISNUMBER(FIND(";"&amp;UPPER(TRIM(Datos!T99&amp;""))&amp;";",T$1007))),OR(UPPER(TRIM(Datos!T99&amp;""))="SÍ",UPPER(TRIM(Datos!T99&amp;""))="SI",UPPER(TRIM(Datos!T99&amp;""))="NO"),IF(ISNUMBER(Datos!T99),AND(OR(T$1005="",Datos!T99&gt;=T$1005),OR(T$1006="",Datos!T99&lt;=T$1006)),FALSE),TRUE))))</f>
        <v>0.0</v>
      </c>
      <c r="U99">
        <f>IF(Datos!U99="",0,IF(AND(U$1008&lt;&gt;"",Datos!U99=U$1008),0,IF(U$1004=0,0,1-CHOOSE(U$1004,IF(ISNUMBER(Datos!U99),AND(OR(U$1005="",Datos!U99&gt;=U$1005),OR(U$1006="",Datos!U99&lt;=U$1006)),FALSE),IF(ISNUMBER(Datos!U99),AND(Datos!U99=INT(Datos!U99),AND(OR(U$1005="",Datos!U99&gt;=U$1005),OR(U$1006="",Datos!U99&lt;=U$1006))),FALSE),OR(ISNUMBER(FIND(";"&amp;UPPER(TRIM(Datos!U99&amp;""))&amp;"=",U$1007)),ISNUMBER(FIND(";"&amp;UPPER(TRIM(Datos!U99&amp;""))&amp;";",U$1007))),OR(UPPER(TRIM(Datos!U99&amp;""))="SÍ",UPPER(TRIM(Datos!U99&amp;""))="SI",UPPER(TRIM(Datos!U99&amp;""))="NO"),IF(ISNUMBER(Datos!U99),AND(OR(U$1005="",Datos!U99&gt;=U$1005),OR(U$1006="",Datos!U99&lt;=U$1006)),FALSE),TRUE))))</f>
        <v>0.0</v>
      </c>
      <c r="V99">
        <f>IF(Datos!V99="",0,IF(AND(V$1008&lt;&gt;"",Datos!V99=V$1008),0,IF(V$1004=0,0,1-CHOOSE(V$1004,IF(ISNUMBER(Datos!V99),AND(OR(V$1005="",Datos!V99&gt;=V$1005),OR(V$1006="",Datos!V99&lt;=V$1006)),FALSE),IF(ISNUMBER(Datos!V99),AND(Datos!V99=INT(Datos!V99),AND(OR(V$1005="",Datos!V99&gt;=V$1005),OR(V$1006="",Datos!V99&lt;=V$1006))),FALSE),OR(ISNUMBER(FIND(";"&amp;UPPER(TRIM(Datos!V99&amp;""))&amp;"=",V$1007)),ISNUMBER(FIND(";"&amp;UPPER(TRIM(Datos!V99&amp;""))&amp;";",V$1007))),OR(UPPER(TRIM(Datos!V99&amp;""))="SÍ",UPPER(TRIM(Datos!V99&amp;""))="SI",UPPER(TRIM(Datos!V99&amp;""))="NO"),IF(ISNUMBER(Datos!V99),AND(OR(V$1005="",Datos!V99&gt;=V$1005),OR(V$1006="",Datos!V99&lt;=V$1006)),FALSE),TRUE))))</f>
        <v>0.0</v>
      </c>
      <c r="W99">
        <f>IF(Datos!W99="",0,IF(AND(W$1008&lt;&gt;"",Datos!W99=W$1008),0,IF(W$1004=0,0,1-CHOOSE(W$1004,IF(ISNUMBER(Datos!W99),AND(OR(W$1005="",Datos!W99&gt;=W$1005),OR(W$1006="",Datos!W99&lt;=W$1006)),FALSE),IF(ISNUMBER(Datos!W99),AND(Datos!W99=INT(Datos!W99),AND(OR(W$1005="",Datos!W99&gt;=W$1005),OR(W$1006="",Datos!W99&lt;=W$1006))),FALSE),OR(ISNUMBER(FIND(";"&amp;UPPER(TRIM(Datos!W99&amp;""))&amp;"=",W$1007)),ISNUMBER(FIND(";"&amp;UPPER(TRIM(Datos!W99&amp;""))&amp;";",W$1007))),OR(UPPER(TRIM(Datos!W99&amp;""))="SÍ",UPPER(TRIM(Datos!W99&amp;""))="SI",UPPER(TRIM(Datos!W99&amp;""))="NO"),IF(ISNUMBER(Datos!W99),AND(OR(W$1005="",Datos!W99&gt;=W$1005),OR(W$1006="",Datos!W99&lt;=W$1006)),FALSE),TRUE))))</f>
        <v>0.0</v>
      </c>
      <c r="X99">
        <f>IF(Datos!X99="",0,IF(AND(X$1008&lt;&gt;"",Datos!X99=X$1008),0,IF(X$1004=0,0,1-CHOOSE(X$1004,IF(ISNUMBER(Datos!X99),AND(OR(X$1005="",Datos!X99&gt;=X$1005),OR(X$1006="",Datos!X99&lt;=X$1006)),FALSE),IF(ISNUMBER(Datos!X99),AND(Datos!X99=INT(Datos!X99),AND(OR(X$1005="",Datos!X99&gt;=X$1005),OR(X$1006="",Datos!X99&lt;=X$1006))),FALSE),OR(ISNUMBER(FIND(";"&amp;UPPER(TRIM(Datos!X99&amp;""))&amp;"=",X$1007)),ISNUMBER(FIND(";"&amp;UPPER(TRIM(Datos!X99&amp;""))&amp;";",X$1007))),OR(UPPER(TRIM(Datos!X99&amp;""))="SÍ",UPPER(TRIM(Datos!X99&amp;""))="SI",UPPER(TRIM(Datos!X99&amp;""))="NO"),IF(ISNUMBER(Datos!X99),AND(OR(X$1005="",Datos!X99&gt;=X$1005),OR(X$1006="",Datos!X99&lt;=X$1006)),FALSE),TRUE))))</f>
        <v>0.0</v>
      </c>
      <c r="Y99">
        <f>IF(Datos!Y99="",0,IF(AND(Y$1008&lt;&gt;"",Datos!Y99=Y$1008),0,IF(Y$1004=0,0,1-CHOOSE(Y$1004,IF(ISNUMBER(Datos!Y99),AND(OR(Y$1005="",Datos!Y99&gt;=Y$1005),OR(Y$1006="",Datos!Y99&lt;=Y$1006)),FALSE),IF(ISNUMBER(Datos!Y99),AND(Datos!Y99=INT(Datos!Y99),AND(OR(Y$1005="",Datos!Y99&gt;=Y$1005),OR(Y$1006="",Datos!Y99&lt;=Y$1006))),FALSE),OR(ISNUMBER(FIND(";"&amp;UPPER(TRIM(Datos!Y99&amp;""))&amp;"=",Y$1007)),ISNUMBER(FIND(";"&amp;UPPER(TRIM(Datos!Y99&amp;""))&amp;";",Y$1007))),OR(UPPER(TRIM(Datos!Y99&amp;""))="SÍ",UPPER(TRIM(Datos!Y99&amp;""))="SI",UPPER(TRIM(Datos!Y99&amp;""))="NO"),IF(ISNUMBER(Datos!Y99),AND(OR(Y$1005="",Datos!Y99&gt;=Y$1005),OR(Y$1006="",Datos!Y99&lt;=Y$1006)),FALSE),TRUE))))</f>
        <v>0.0</v>
      </c>
      <c r="Z99">
        <f>IF(Datos!Z99="",0,IF(AND(Z$1008&lt;&gt;"",Datos!Z99=Z$1008),0,IF(Z$1004=0,0,1-CHOOSE(Z$1004,IF(ISNUMBER(Datos!Z99),AND(OR(Z$1005="",Datos!Z99&gt;=Z$1005),OR(Z$1006="",Datos!Z99&lt;=Z$1006)),FALSE),IF(ISNUMBER(Datos!Z99),AND(Datos!Z99=INT(Datos!Z99),AND(OR(Z$1005="",Datos!Z99&gt;=Z$1005),OR(Z$1006="",Datos!Z99&lt;=Z$1006))),FALSE),OR(ISNUMBER(FIND(";"&amp;UPPER(TRIM(Datos!Z99&amp;""))&amp;"=",Z$1007)),ISNUMBER(FIND(";"&amp;UPPER(TRIM(Datos!Z99&amp;""))&amp;";",Z$1007))),OR(UPPER(TRIM(Datos!Z99&amp;""))="SÍ",UPPER(TRIM(Datos!Z99&amp;""))="SI",UPPER(TRIM(Datos!Z99&amp;""))="NO"),IF(ISNUMBER(Datos!Z99),AND(OR(Z$1005="",Datos!Z99&gt;=Z$1005),OR(Z$1006="",Datos!Z99&lt;=Z$1006)),FALSE),TRUE))))</f>
        <v>0.0</v>
      </c>
      <c r="AA99">
        <f>IF(Datos!AA99="",0,IF(AND(AA$1008&lt;&gt;"",Datos!AA99=AA$1008),0,IF(AA$1004=0,0,1-CHOOSE(AA$1004,IF(ISNUMBER(Datos!AA99),AND(OR(AA$1005="",Datos!AA99&gt;=AA$1005),OR(AA$1006="",Datos!AA99&lt;=AA$1006)),FALSE),IF(ISNUMBER(Datos!AA99),AND(Datos!AA99=INT(Datos!AA99),AND(OR(AA$1005="",Datos!AA99&gt;=AA$1005),OR(AA$1006="",Datos!AA99&lt;=AA$1006))),FALSE),OR(ISNUMBER(FIND(";"&amp;UPPER(TRIM(Datos!AA99&amp;""))&amp;"=",AA$1007)),ISNUMBER(FIND(";"&amp;UPPER(TRIM(Datos!AA99&amp;""))&amp;";",AA$1007))),OR(UPPER(TRIM(Datos!AA99&amp;""))="SÍ",UPPER(TRIM(Datos!AA99&amp;""))="SI",UPPER(TRIM(Datos!AA99&amp;""))="NO"),IF(ISNUMBER(Datos!AA99),AND(OR(AA$1005="",Datos!AA99&gt;=AA$1005),OR(AA$1006="",Datos!AA99&lt;=AA$1006)),FALSE),TRUE))))</f>
        <v>0.0</v>
      </c>
      <c r="AB99">
        <f>IF(Datos!AB99="",0,IF(AND(AB$1008&lt;&gt;"",Datos!AB99=AB$1008),0,IF(AB$1004=0,0,1-CHOOSE(AB$1004,IF(ISNUMBER(Datos!AB99),AND(OR(AB$1005="",Datos!AB99&gt;=AB$1005),OR(AB$1006="",Datos!AB99&lt;=AB$1006)),FALSE),IF(ISNUMBER(Datos!AB99),AND(Datos!AB99=INT(Datos!AB99),AND(OR(AB$1005="",Datos!AB99&gt;=AB$1005),OR(AB$1006="",Datos!AB99&lt;=AB$1006))),FALSE),OR(ISNUMBER(FIND(";"&amp;UPPER(TRIM(Datos!AB99&amp;""))&amp;"=",AB$1007)),ISNUMBER(FIND(";"&amp;UPPER(TRIM(Datos!AB99&amp;""))&amp;";",AB$1007))),OR(UPPER(TRIM(Datos!AB99&amp;""))="SÍ",UPPER(TRIM(Datos!AB99&amp;""))="SI",UPPER(TRIM(Datos!AB99&amp;""))="NO"),IF(ISNUMBER(Datos!AB99),AND(OR(AB$1005="",Datos!AB99&gt;=AB$1005),OR(AB$1006="",Datos!AB99&lt;=AB$1006)),FALSE),TRUE))))</f>
        <v>0.0</v>
      </c>
      <c r="AC99">
        <f>IF(Datos!AC99="",0,IF(AND(AC$1008&lt;&gt;"",Datos!AC99=AC$1008),0,IF(AC$1004=0,0,1-CHOOSE(AC$1004,IF(ISNUMBER(Datos!AC99),AND(OR(AC$1005="",Datos!AC99&gt;=AC$1005),OR(AC$1006="",Datos!AC99&lt;=AC$1006)),FALSE),IF(ISNUMBER(Datos!AC99),AND(Datos!AC99=INT(Datos!AC99),AND(OR(AC$1005="",Datos!AC99&gt;=AC$1005),OR(AC$1006="",Datos!AC99&lt;=AC$1006))),FALSE),OR(ISNUMBER(FIND(";"&amp;UPPER(TRIM(Datos!AC99&amp;""))&amp;"=",AC$1007)),ISNUMBER(FIND(";"&amp;UPPER(TRIM(Datos!AC99&amp;""))&amp;";",AC$1007))),OR(UPPER(TRIM(Datos!AC99&amp;""))="SÍ",UPPER(TRIM(Datos!AC99&amp;""))="SI",UPPER(TRIM(Datos!AC99&amp;""))="NO"),IF(ISNUMBER(Datos!AC99),AND(OR(AC$1005="",Datos!AC99&gt;=AC$1005),OR(AC$1006="",Datos!AC99&lt;=AC$1006)),FALSE),TRUE))))</f>
        <v>0.0</v>
      </c>
      <c r="AD99">
        <f>IF(Datos!AD99="",0,IF(AND(AD$1008&lt;&gt;"",Datos!AD99=AD$1008),0,IF(AD$1004=0,0,1-CHOOSE(AD$1004,IF(ISNUMBER(Datos!AD99),AND(OR(AD$1005="",Datos!AD99&gt;=AD$1005),OR(AD$1006="",Datos!AD99&lt;=AD$1006)),FALSE),IF(ISNUMBER(Datos!AD99),AND(Datos!AD99=INT(Datos!AD99),AND(OR(AD$1005="",Datos!AD99&gt;=AD$1005),OR(AD$1006="",Datos!AD99&lt;=AD$1006))),FALSE),OR(ISNUMBER(FIND(";"&amp;UPPER(TRIM(Datos!AD99&amp;""))&amp;"=",AD$1007)),ISNUMBER(FIND(";"&amp;UPPER(TRIM(Datos!AD99&amp;""))&amp;";",AD$1007))),OR(UPPER(TRIM(Datos!AD99&amp;""))="SÍ",UPPER(TRIM(Datos!AD99&amp;""))="SI",UPPER(TRIM(Datos!AD99&amp;""))="NO"),IF(ISNUMBER(Datos!AD99),AND(OR(AD$1005="",Datos!AD99&gt;=AD$1005),OR(AD$1006="",Datos!AD99&lt;=AD$1006)),FALSE),TRUE))))</f>
        <v>0.0</v>
      </c>
      <c r="AE99">
        <f>IF(Datos!AE99="",0,IF(AND(AE$1008&lt;&gt;"",Datos!AE99=AE$1008),0,IF(AE$1004=0,0,1-CHOOSE(AE$1004,IF(ISNUMBER(Datos!AE99),AND(OR(AE$1005="",Datos!AE99&gt;=AE$1005),OR(AE$1006="",Datos!AE99&lt;=AE$1006)),FALSE),IF(ISNUMBER(Datos!AE99),AND(Datos!AE99=INT(Datos!AE99),AND(OR(AE$1005="",Datos!AE99&gt;=AE$1005),OR(AE$1006="",Datos!AE99&lt;=AE$1006))),FALSE),OR(ISNUMBER(FIND(";"&amp;UPPER(TRIM(Datos!AE99&amp;""))&amp;"=",AE$1007)),ISNUMBER(FIND(";"&amp;UPPER(TRIM(Datos!AE99&amp;""))&amp;";",AE$1007))),OR(UPPER(TRIM(Datos!AE99&amp;""))="SÍ",UPPER(TRIM(Datos!AE99&amp;""))="SI",UPPER(TRIM(Datos!AE99&amp;""))="NO"),IF(ISNUMBER(Datos!AE99),AND(OR(AE$1005="",Datos!AE99&gt;=AE$1005),OR(AE$1006="",Datos!AE99&lt;=AE$1006)),FALSE),TRUE))))</f>
        <v>0.0</v>
      </c>
    </row>
    <row r="100" spans="2:31">
      <c r="B100">
        <f>IF(Datos!B100="",0,IF(AND(B$1008&lt;&gt;"",Datos!B100=B$1008),0,IF(B$1004=0,0,1-CHOOSE(B$1004,IF(ISNUMBER(Datos!B100),AND(OR(B$1005="",Datos!B100&gt;=B$1005),OR(B$1006="",Datos!B100&lt;=B$1006)),FALSE),IF(ISNUMBER(Datos!B100),AND(Datos!B100=INT(Datos!B100),AND(OR(B$1005="",Datos!B100&gt;=B$1005),OR(B$1006="",Datos!B100&lt;=B$1006))),FALSE),OR(ISNUMBER(FIND(";"&amp;UPPER(TRIM(Datos!B100&amp;""))&amp;"=",B$1007)),ISNUMBER(FIND(";"&amp;UPPER(TRIM(Datos!B100&amp;""))&amp;";",B$1007))),OR(UPPER(TRIM(Datos!B100&amp;""))="SÍ",UPPER(TRIM(Datos!B100&amp;""))="SI",UPPER(TRIM(Datos!B100&amp;""))="NO"),IF(ISNUMBER(Datos!B100),AND(OR(B$1005="",Datos!B100&gt;=B$1005),OR(B$1006="",Datos!B100&lt;=B$1006)),FALSE),TRUE))))</f>
        <v>0.0</v>
      </c>
      <c r="C100">
        <f>IF(Datos!C100="",0,IF(AND(C$1008&lt;&gt;"",Datos!C100=C$1008),0,IF(C$1004=0,0,1-CHOOSE(C$1004,IF(ISNUMBER(Datos!C100),AND(OR(C$1005="",Datos!C100&gt;=C$1005),OR(C$1006="",Datos!C100&lt;=C$1006)),FALSE),IF(ISNUMBER(Datos!C100),AND(Datos!C100=INT(Datos!C100),AND(OR(C$1005="",Datos!C100&gt;=C$1005),OR(C$1006="",Datos!C100&lt;=C$1006))),FALSE),OR(ISNUMBER(FIND(";"&amp;UPPER(TRIM(Datos!C100&amp;""))&amp;"=",C$1007)),ISNUMBER(FIND(";"&amp;UPPER(TRIM(Datos!C100&amp;""))&amp;";",C$1007))),OR(UPPER(TRIM(Datos!C100&amp;""))="SÍ",UPPER(TRIM(Datos!C100&amp;""))="SI",UPPER(TRIM(Datos!C100&amp;""))="NO"),IF(ISNUMBER(Datos!C100),AND(OR(C$1005="",Datos!C100&gt;=C$1005),OR(C$1006="",Datos!C100&lt;=C$1006)),FALSE),TRUE))))</f>
        <v>0.0</v>
      </c>
      <c r="D100">
        <f>IF(Datos!D100="",0,IF(AND(D$1008&lt;&gt;"",Datos!D100=D$1008),0,IF(D$1004=0,0,1-CHOOSE(D$1004,IF(ISNUMBER(Datos!D100),AND(OR(D$1005="",Datos!D100&gt;=D$1005),OR(D$1006="",Datos!D100&lt;=D$1006)),FALSE),IF(ISNUMBER(Datos!D100),AND(Datos!D100=INT(Datos!D100),AND(OR(D$1005="",Datos!D100&gt;=D$1005),OR(D$1006="",Datos!D100&lt;=D$1006))),FALSE),OR(ISNUMBER(FIND(";"&amp;UPPER(TRIM(Datos!D100&amp;""))&amp;"=",D$1007)),ISNUMBER(FIND(";"&amp;UPPER(TRIM(Datos!D100&amp;""))&amp;";",D$1007))),OR(UPPER(TRIM(Datos!D100&amp;""))="SÍ",UPPER(TRIM(Datos!D100&amp;""))="SI",UPPER(TRIM(Datos!D100&amp;""))="NO"),IF(ISNUMBER(Datos!D100),AND(OR(D$1005="",Datos!D100&gt;=D$1005),OR(D$1006="",Datos!D100&lt;=D$1006)),FALSE),TRUE))))</f>
        <v>0.0</v>
      </c>
      <c r="E100">
        <f>IF(Datos!E100="",0,IF(AND(E$1008&lt;&gt;"",Datos!E100=E$1008),0,IF(E$1004=0,0,1-CHOOSE(E$1004,IF(ISNUMBER(Datos!E100),AND(OR(E$1005="",Datos!E100&gt;=E$1005),OR(E$1006="",Datos!E100&lt;=E$1006)),FALSE),IF(ISNUMBER(Datos!E100),AND(Datos!E100=INT(Datos!E100),AND(OR(E$1005="",Datos!E100&gt;=E$1005),OR(E$1006="",Datos!E100&lt;=E$1006))),FALSE),OR(ISNUMBER(FIND(";"&amp;UPPER(TRIM(Datos!E100&amp;""))&amp;"=",E$1007)),ISNUMBER(FIND(";"&amp;UPPER(TRIM(Datos!E100&amp;""))&amp;";",E$1007))),OR(UPPER(TRIM(Datos!E100&amp;""))="SÍ",UPPER(TRIM(Datos!E100&amp;""))="SI",UPPER(TRIM(Datos!E100&amp;""))="NO"),IF(ISNUMBER(Datos!E100),AND(OR(E$1005="",Datos!E100&gt;=E$1005),OR(E$1006="",Datos!E100&lt;=E$1006)),FALSE),TRUE))))</f>
        <v>0.0</v>
      </c>
      <c r="F100">
        <f>IF(Datos!F100="",0,IF(AND(F$1008&lt;&gt;"",Datos!F100=F$1008),0,IF(F$1004=0,0,1-CHOOSE(F$1004,IF(ISNUMBER(Datos!F100),AND(OR(F$1005="",Datos!F100&gt;=F$1005),OR(F$1006="",Datos!F100&lt;=F$1006)),FALSE),IF(ISNUMBER(Datos!F100),AND(Datos!F100=INT(Datos!F100),AND(OR(F$1005="",Datos!F100&gt;=F$1005),OR(F$1006="",Datos!F100&lt;=F$1006))),FALSE),OR(ISNUMBER(FIND(";"&amp;UPPER(TRIM(Datos!F100&amp;""))&amp;"=",F$1007)),ISNUMBER(FIND(";"&amp;UPPER(TRIM(Datos!F100&amp;""))&amp;";",F$1007))),OR(UPPER(TRIM(Datos!F100&amp;""))="SÍ",UPPER(TRIM(Datos!F100&amp;""))="SI",UPPER(TRIM(Datos!F100&amp;""))="NO"),IF(ISNUMBER(Datos!F100),AND(OR(F$1005="",Datos!F100&gt;=F$1005),OR(F$1006="",Datos!F100&lt;=F$1006)),FALSE),TRUE))))</f>
        <v>0.0</v>
      </c>
      <c r="G100">
        <f>IF(Datos!G100="",0,IF(AND(G$1008&lt;&gt;"",Datos!G100=G$1008),0,IF(G$1004=0,0,1-CHOOSE(G$1004,IF(ISNUMBER(Datos!G100),AND(OR(G$1005="",Datos!G100&gt;=G$1005),OR(G$1006="",Datos!G100&lt;=G$1006)),FALSE),IF(ISNUMBER(Datos!G100),AND(Datos!G100=INT(Datos!G100),AND(OR(G$1005="",Datos!G100&gt;=G$1005),OR(G$1006="",Datos!G100&lt;=G$1006))),FALSE),OR(ISNUMBER(FIND(";"&amp;UPPER(TRIM(Datos!G100&amp;""))&amp;"=",G$1007)),ISNUMBER(FIND(";"&amp;UPPER(TRIM(Datos!G100&amp;""))&amp;";",G$1007))),OR(UPPER(TRIM(Datos!G100&amp;""))="SÍ",UPPER(TRIM(Datos!G100&amp;""))="SI",UPPER(TRIM(Datos!G100&amp;""))="NO"),IF(ISNUMBER(Datos!G100),AND(OR(G$1005="",Datos!G100&gt;=G$1005),OR(G$1006="",Datos!G100&lt;=G$1006)),FALSE),TRUE))))</f>
        <v>0.0</v>
      </c>
      <c r="H100">
        <f>IF(Datos!H100="",0,IF(AND(H$1008&lt;&gt;"",Datos!H100=H$1008),0,IF(H$1004=0,0,1-CHOOSE(H$1004,IF(ISNUMBER(Datos!H100),AND(OR(H$1005="",Datos!H100&gt;=H$1005),OR(H$1006="",Datos!H100&lt;=H$1006)),FALSE),IF(ISNUMBER(Datos!H100),AND(Datos!H100=INT(Datos!H100),AND(OR(H$1005="",Datos!H100&gt;=H$1005),OR(H$1006="",Datos!H100&lt;=H$1006))),FALSE),OR(ISNUMBER(FIND(";"&amp;UPPER(TRIM(Datos!H100&amp;""))&amp;"=",H$1007)),ISNUMBER(FIND(";"&amp;UPPER(TRIM(Datos!H100&amp;""))&amp;";",H$1007))),OR(UPPER(TRIM(Datos!H100&amp;""))="SÍ",UPPER(TRIM(Datos!H100&amp;""))="SI",UPPER(TRIM(Datos!H100&amp;""))="NO"),IF(ISNUMBER(Datos!H100),AND(OR(H$1005="",Datos!H100&gt;=H$1005),OR(H$1006="",Datos!H100&lt;=H$1006)),FALSE),TRUE))))</f>
        <v>0.0</v>
      </c>
      <c r="I100">
        <f>IF(Datos!I100="",0,IF(AND(I$1008&lt;&gt;"",Datos!I100=I$1008),0,IF(I$1004=0,0,1-CHOOSE(I$1004,IF(ISNUMBER(Datos!I100),AND(OR(I$1005="",Datos!I100&gt;=I$1005),OR(I$1006="",Datos!I100&lt;=I$1006)),FALSE),IF(ISNUMBER(Datos!I100),AND(Datos!I100=INT(Datos!I100),AND(OR(I$1005="",Datos!I100&gt;=I$1005),OR(I$1006="",Datos!I100&lt;=I$1006))),FALSE),OR(ISNUMBER(FIND(";"&amp;UPPER(TRIM(Datos!I100&amp;""))&amp;"=",I$1007)),ISNUMBER(FIND(";"&amp;UPPER(TRIM(Datos!I100&amp;""))&amp;";",I$1007))),OR(UPPER(TRIM(Datos!I100&amp;""))="SÍ",UPPER(TRIM(Datos!I100&amp;""))="SI",UPPER(TRIM(Datos!I100&amp;""))="NO"),IF(ISNUMBER(Datos!I100),AND(OR(I$1005="",Datos!I100&gt;=I$1005),OR(I$1006="",Datos!I100&lt;=I$1006)),FALSE),TRUE))))</f>
        <v>0.0</v>
      </c>
      <c r="J100">
        <f>IF(Datos!J100="",0,IF(AND(J$1008&lt;&gt;"",Datos!J100=J$1008),0,IF(J$1004=0,0,1-CHOOSE(J$1004,IF(ISNUMBER(Datos!J100),AND(OR(J$1005="",Datos!J100&gt;=J$1005),OR(J$1006="",Datos!J100&lt;=J$1006)),FALSE),IF(ISNUMBER(Datos!J100),AND(Datos!J100=INT(Datos!J100),AND(OR(J$1005="",Datos!J100&gt;=J$1005),OR(J$1006="",Datos!J100&lt;=J$1006))),FALSE),OR(ISNUMBER(FIND(";"&amp;UPPER(TRIM(Datos!J100&amp;""))&amp;"=",J$1007)),ISNUMBER(FIND(";"&amp;UPPER(TRIM(Datos!J100&amp;""))&amp;";",J$1007))),OR(UPPER(TRIM(Datos!J100&amp;""))="SÍ",UPPER(TRIM(Datos!J100&amp;""))="SI",UPPER(TRIM(Datos!J100&amp;""))="NO"),IF(ISNUMBER(Datos!J100),AND(OR(J$1005="",Datos!J100&gt;=J$1005),OR(J$1006="",Datos!J100&lt;=J$1006)),FALSE),TRUE))))</f>
        <v>0.0</v>
      </c>
      <c r="K100">
        <f>IF(Datos!K100="",0,IF(AND(K$1008&lt;&gt;"",Datos!K100=K$1008),0,IF(K$1004=0,0,1-CHOOSE(K$1004,IF(ISNUMBER(Datos!K100),AND(OR(K$1005="",Datos!K100&gt;=K$1005),OR(K$1006="",Datos!K100&lt;=K$1006)),FALSE),IF(ISNUMBER(Datos!K100),AND(Datos!K100=INT(Datos!K100),AND(OR(K$1005="",Datos!K100&gt;=K$1005),OR(K$1006="",Datos!K100&lt;=K$1006))),FALSE),OR(ISNUMBER(FIND(";"&amp;UPPER(TRIM(Datos!K100&amp;""))&amp;"=",K$1007)),ISNUMBER(FIND(";"&amp;UPPER(TRIM(Datos!K100&amp;""))&amp;";",K$1007))),OR(UPPER(TRIM(Datos!K100&amp;""))="SÍ",UPPER(TRIM(Datos!K100&amp;""))="SI",UPPER(TRIM(Datos!K100&amp;""))="NO"),IF(ISNUMBER(Datos!K100),AND(OR(K$1005="",Datos!K100&gt;=K$1005),OR(K$1006="",Datos!K100&lt;=K$1006)),FALSE),TRUE))))</f>
        <v>0.0</v>
      </c>
      <c r="L100">
        <f>IF(Datos!L100="",0,IF(AND(L$1008&lt;&gt;"",Datos!L100=L$1008),0,IF(L$1004=0,0,1-CHOOSE(L$1004,IF(ISNUMBER(Datos!L100),AND(OR(L$1005="",Datos!L100&gt;=L$1005),OR(L$1006="",Datos!L100&lt;=L$1006)),FALSE),IF(ISNUMBER(Datos!L100),AND(Datos!L100=INT(Datos!L100),AND(OR(L$1005="",Datos!L100&gt;=L$1005),OR(L$1006="",Datos!L100&lt;=L$1006))),FALSE),OR(ISNUMBER(FIND(";"&amp;UPPER(TRIM(Datos!L100&amp;""))&amp;"=",L$1007)),ISNUMBER(FIND(";"&amp;UPPER(TRIM(Datos!L100&amp;""))&amp;";",L$1007))),OR(UPPER(TRIM(Datos!L100&amp;""))="SÍ",UPPER(TRIM(Datos!L100&amp;""))="SI",UPPER(TRIM(Datos!L100&amp;""))="NO"),IF(ISNUMBER(Datos!L100),AND(OR(L$1005="",Datos!L100&gt;=L$1005),OR(L$1006="",Datos!L100&lt;=L$1006)),FALSE),TRUE))))</f>
        <v>0.0</v>
      </c>
      <c r="M100">
        <f>IF(Datos!M100="",0,IF(AND(M$1008&lt;&gt;"",Datos!M100=M$1008),0,IF(M$1004=0,0,1-CHOOSE(M$1004,IF(ISNUMBER(Datos!M100),AND(OR(M$1005="",Datos!M100&gt;=M$1005),OR(M$1006="",Datos!M100&lt;=M$1006)),FALSE),IF(ISNUMBER(Datos!M100),AND(Datos!M100=INT(Datos!M100),AND(OR(M$1005="",Datos!M100&gt;=M$1005),OR(M$1006="",Datos!M100&lt;=M$1006))),FALSE),OR(ISNUMBER(FIND(";"&amp;UPPER(TRIM(Datos!M100&amp;""))&amp;"=",M$1007)),ISNUMBER(FIND(";"&amp;UPPER(TRIM(Datos!M100&amp;""))&amp;";",M$1007))),OR(UPPER(TRIM(Datos!M100&amp;""))="SÍ",UPPER(TRIM(Datos!M100&amp;""))="SI",UPPER(TRIM(Datos!M100&amp;""))="NO"),IF(ISNUMBER(Datos!M100),AND(OR(M$1005="",Datos!M100&gt;=M$1005),OR(M$1006="",Datos!M100&lt;=M$1006)),FALSE),TRUE))))</f>
        <v>0.0</v>
      </c>
      <c r="N100">
        <f>IF(Datos!N100="",0,IF(AND(N$1008&lt;&gt;"",Datos!N100=N$1008),0,IF(N$1004=0,0,1-CHOOSE(N$1004,IF(ISNUMBER(Datos!N100),AND(OR(N$1005="",Datos!N100&gt;=N$1005),OR(N$1006="",Datos!N100&lt;=N$1006)),FALSE),IF(ISNUMBER(Datos!N100),AND(Datos!N100=INT(Datos!N100),AND(OR(N$1005="",Datos!N100&gt;=N$1005),OR(N$1006="",Datos!N100&lt;=N$1006))),FALSE),OR(ISNUMBER(FIND(";"&amp;UPPER(TRIM(Datos!N100&amp;""))&amp;"=",N$1007)),ISNUMBER(FIND(";"&amp;UPPER(TRIM(Datos!N100&amp;""))&amp;";",N$1007))),OR(UPPER(TRIM(Datos!N100&amp;""))="SÍ",UPPER(TRIM(Datos!N100&amp;""))="SI",UPPER(TRIM(Datos!N100&amp;""))="NO"),IF(ISNUMBER(Datos!N100),AND(OR(N$1005="",Datos!N100&gt;=N$1005),OR(N$1006="",Datos!N100&lt;=N$1006)),FALSE),TRUE))))</f>
        <v>0.0</v>
      </c>
      <c r="O100">
        <f>IF(Datos!O100="",0,IF(AND(O$1008&lt;&gt;"",Datos!O100=O$1008),0,IF(O$1004=0,0,1-CHOOSE(O$1004,IF(ISNUMBER(Datos!O100),AND(OR(O$1005="",Datos!O100&gt;=O$1005),OR(O$1006="",Datos!O100&lt;=O$1006)),FALSE),IF(ISNUMBER(Datos!O100),AND(Datos!O100=INT(Datos!O100),AND(OR(O$1005="",Datos!O100&gt;=O$1005),OR(O$1006="",Datos!O100&lt;=O$1006))),FALSE),OR(ISNUMBER(FIND(";"&amp;UPPER(TRIM(Datos!O100&amp;""))&amp;"=",O$1007)),ISNUMBER(FIND(";"&amp;UPPER(TRIM(Datos!O100&amp;""))&amp;";",O$1007))),OR(UPPER(TRIM(Datos!O100&amp;""))="SÍ",UPPER(TRIM(Datos!O100&amp;""))="SI",UPPER(TRIM(Datos!O100&amp;""))="NO"),IF(ISNUMBER(Datos!O100),AND(OR(O$1005="",Datos!O100&gt;=O$1005),OR(O$1006="",Datos!O100&lt;=O$1006)),FALSE),TRUE))))</f>
        <v>0.0</v>
      </c>
      <c r="P100">
        <f>IF(Datos!P100="",0,IF(AND(P$1008&lt;&gt;"",Datos!P100=P$1008),0,IF(P$1004=0,0,1-CHOOSE(P$1004,IF(ISNUMBER(Datos!P100),AND(OR(P$1005="",Datos!P100&gt;=P$1005),OR(P$1006="",Datos!P100&lt;=P$1006)),FALSE),IF(ISNUMBER(Datos!P100),AND(Datos!P100=INT(Datos!P100),AND(OR(P$1005="",Datos!P100&gt;=P$1005),OR(P$1006="",Datos!P100&lt;=P$1006))),FALSE),OR(ISNUMBER(FIND(";"&amp;UPPER(TRIM(Datos!P100&amp;""))&amp;"=",P$1007)),ISNUMBER(FIND(";"&amp;UPPER(TRIM(Datos!P100&amp;""))&amp;";",P$1007))),OR(UPPER(TRIM(Datos!P100&amp;""))="SÍ",UPPER(TRIM(Datos!P100&amp;""))="SI",UPPER(TRIM(Datos!P100&amp;""))="NO"),IF(ISNUMBER(Datos!P100),AND(OR(P$1005="",Datos!P100&gt;=P$1005),OR(P$1006="",Datos!P100&lt;=P$1006)),FALSE),TRUE))))</f>
        <v>0.0</v>
      </c>
      <c r="Q100">
        <f>IF(Datos!Q100="",0,IF(AND(Q$1008&lt;&gt;"",Datos!Q100=Q$1008),0,IF(Q$1004=0,0,1-CHOOSE(Q$1004,IF(ISNUMBER(Datos!Q100),AND(OR(Q$1005="",Datos!Q100&gt;=Q$1005),OR(Q$1006="",Datos!Q100&lt;=Q$1006)),FALSE),IF(ISNUMBER(Datos!Q100),AND(Datos!Q100=INT(Datos!Q100),AND(OR(Q$1005="",Datos!Q100&gt;=Q$1005),OR(Q$1006="",Datos!Q100&lt;=Q$1006))),FALSE),OR(ISNUMBER(FIND(";"&amp;UPPER(TRIM(Datos!Q100&amp;""))&amp;"=",Q$1007)),ISNUMBER(FIND(";"&amp;UPPER(TRIM(Datos!Q100&amp;""))&amp;";",Q$1007))),OR(UPPER(TRIM(Datos!Q100&amp;""))="SÍ",UPPER(TRIM(Datos!Q100&amp;""))="SI",UPPER(TRIM(Datos!Q100&amp;""))="NO"),IF(ISNUMBER(Datos!Q100),AND(OR(Q$1005="",Datos!Q100&gt;=Q$1005),OR(Q$1006="",Datos!Q100&lt;=Q$1006)),FALSE),TRUE))))</f>
        <v>0.0</v>
      </c>
      <c r="R100">
        <f>IF(Datos!R100="",0,IF(AND(R$1008&lt;&gt;"",Datos!R100=R$1008),0,IF(R$1004=0,0,1-CHOOSE(R$1004,IF(ISNUMBER(Datos!R100),AND(OR(R$1005="",Datos!R100&gt;=R$1005),OR(R$1006="",Datos!R100&lt;=R$1006)),FALSE),IF(ISNUMBER(Datos!R100),AND(Datos!R100=INT(Datos!R100),AND(OR(R$1005="",Datos!R100&gt;=R$1005),OR(R$1006="",Datos!R100&lt;=R$1006))),FALSE),OR(ISNUMBER(FIND(";"&amp;UPPER(TRIM(Datos!R100&amp;""))&amp;"=",R$1007)),ISNUMBER(FIND(";"&amp;UPPER(TRIM(Datos!R100&amp;""))&amp;";",R$1007))),OR(UPPER(TRIM(Datos!R100&amp;""))="SÍ",UPPER(TRIM(Datos!R100&amp;""))="SI",UPPER(TRIM(Datos!R100&amp;""))="NO"),IF(ISNUMBER(Datos!R100),AND(OR(R$1005="",Datos!R100&gt;=R$1005),OR(R$1006="",Datos!R100&lt;=R$1006)),FALSE),TRUE))))</f>
        <v>0.0</v>
      </c>
      <c r="S100">
        <f>IF(Datos!S100="",0,IF(AND(S$1008&lt;&gt;"",Datos!S100=S$1008),0,IF(S$1004=0,0,1-CHOOSE(S$1004,IF(ISNUMBER(Datos!S100),AND(OR(S$1005="",Datos!S100&gt;=S$1005),OR(S$1006="",Datos!S100&lt;=S$1006)),FALSE),IF(ISNUMBER(Datos!S100),AND(Datos!S100=INT(Datos!S100),AND(OR(S$1005="",Datos!S100&gt;=S$1005),OR(S$1006="",Datos!S100&lt;=S$1006))),FALSE),OR(ISNUMBER(FIND(";"&amp;UPPER(TRIM(Datos!S100&amp;""))&amp;"=",S$1007)),ISNUMBER(FIND(";"&amp;UPPER(TRIM(Datos!S100&amp;""))&amp;";",S$1007))),OR(UPPER(TRIM(Datos!S100&amp;""))="SÍ",UPPER(TRIM(Datos!S100&amp;""))="SI",UPPER(TRIM(Datos!S100&amp;""))="NO"),IF(ISNUMBER(Datos!S100),AND(OR(S$1005="",Datos!S100&gt;=S$1005),OR(S$1006="",Datos!S100&lt;=S$1006)),FALSE),TRUE))))</f>
        <v>0.0</v>
      </c>
      <c r="T100">
        <f>IF(Datos!T100="",0,IF(AND(T$1008&lt;&gt;"",Datos!T100=T$1008),0,IF(T$1004=0,0,1-CHOOSE(T$1004,IF(ISNUMBER(Datos!T100),AND(OR(T$1005="",Datos!T100&gt;=T$1005),OR(T$1006="",Datos!T100&lt;=T$1006)),FALSE),IF(ISNUMBER(Datos!T100),AND(Datos!T100=INT(Datos!T100),AND(OR(T$1005="",Datos!T100&gt;=T$1005),OR(T$1006="",Datos!T100&lt;=T$1006))),FALSE),OR(ISNUMBER(FIND(";"&amp;UPPER(TRIM(Datos!T100&amp;""))&amp;"=",T$1007)),ISNUMBER(FIND(";"&amp;UPPER(TRIM(Datos!T100&amp;""))&amp;";",T$1007))),OR(UPPER(TRIM(Datos!T100&amp;""))="SÍ",UPPER(TRIM(Datos!T100&amp;""))="SI",UPPER(TRIM(Datos!T100&amp;""))="NO"),IF(ISNUMBER(Datos!T100),AND(OR(T$1005="",Datos!T100&gt;=T$1005),OR(T$1006="",Datos!T100&lt;=T$1006)),FALSE),TRUE))))</f>
        <v>0.0</v>
      </c>
      <c r="U100">
        <f>IF(Datos!U100="",0,IF(AND(U$1008&lt;&gt;"",Datos!U100=U$1008),0,IF(U$1004=0,0,1-CHOOSE(U$1004,IF(ISNUMBER(Datos!U100),AND(OR(U$1005="",Datos!U100&gt;=U$1005),OR(U$1006="",Datos!U100&lt;=U$1006)),FALSE),IF(ISNUMBER(Datos!U100),AND(Datos!U100=INT(Datos!U100),AND(OR(U$1005="",Datos!U100&gt;=U$1005),OR(U$1006="",Datos!U100&lt;=U$1006))),FALSE),OR(ISNUMBER(FIND(";"&amp;UPPER(TRIM(Datos!U100&amp;""))&amp;"=",U$1007)),ISNUMBER(FIND(";"&amp;UPPER(TRIM(Datos!U100&amp;""))&amp;";",U$1007))),OR(UPPER(TRIM(Datos!U100&amp;""))="SÍ",UPPER(TRIM(Datos!U100&amp;""))="SI",UPPER(TRIM(Datos!U100&amp;""))="NO"),IF(ISNUMBER(Datos!U100),AND(OR(U$1005="",Datos!U100&gt;=U$1005),OR(U$1006="",Datos!U100&lt;=U$1006)),FALSE),TRUE))))</f>
        <v>0.0</v>
      </c>
      <c r="V100">
        <f>IF(Datos!V100="",0,IF(AND(V$1008&lt;&gt;"",Datos!V100=V$1008),0,IF(V$1004=0,0,1-CHOOSE(V$1004,IF(ISNUMBER(Datos!V100),AND(OR(V$1005="",Datos!V100&gt;=V$1005),OR(V$1006="",Datos!V100&lt;=V$1006)),FALSE),IF(ISNUMBER(Datos!V100),AND(Datos!V100=INT(Datos!V100),AND(OR(V$1005="",Datos!V100&gt;=V$1005),OR(V$1006="",Datos!V100&lt;=V$1006))),FALSE),OR(ISNUMBER(FIND(";"&amp;UPPER(TRIM(Datos!V100&amp;""))&amp;"=",V$1007)),ISNUMBER(FIND(";"&amp;UPPER(TRIM(Datos!V100&amp;""))&amp;";",V$1007))),OR(UPPER(TRIM(Datos!V100&amp;""))="SÍ",UPPER(TRIM(Datos!V100&amp;""))="SI",UPPER(TRIM(Datos!V100&amp;""))="NO"),IF(ISNUMBER(Datos!V100),AND(OR(V$1005="",Datos!V100&gt;=V$1005),OR(V$1006="",Datos!V100&lt;=V$1006)),FALSE),TRUE))))</f>
        <v>0.0</v>
      </c>
      <c r="W100">
        <f>IF(Datos!W100="",0,IF(AND(W$1008&lt;&gt;"",Datos!W100=W$1008),0,IF(W$1004=0,0,1-CHOOSE(W$1004,IF(ISNUMBER(Datos!W100),AND(OR(W$1005="",Datos!W100&gt;=W$1005),OR(W$1006="",Datos!W100&lt;=W$1006)),FALSE),IF(ISNUMBER(Datos!W100),AND(Datos!W100=INT(Datos!W100),AND(OR(W$1005="",Datos!W100&gt;=W$1005),OR(W$1006="",Datos!W100&lt;=W$1006))),FALSE),OR(ISNUMBER(FIND(";"&amp;UPPER(TRIM(Datos!W100&amp;""))&amp;"=",W$1007)),ISNUMBER(FIND(";"&amp;UPPER(TRIM(Datos!W100&amp;""))&amp;";",W$1007))),OR(UPPER(TRIM(Datos!W100&amp;""))="SÍ",UPPER(TRIM(Datos!W100&amp;""))="SI",UPPER(TRIM(Datos!W100&amp;""))="NO"),IF(ISNUMBER(Datos!W100),AND(OR(W$1005="",Datos!W100&gt;=W$1005),OR(W$1006="",Datos!W100&lt;=W$1006)),FALSE),TRUE))))</f>
        <v>0.0</v>
      </c>
      <c r="X100">
        <f>IF(Datos!X100="",0,IF(AND(X$1008&lt;&gt;"",Datos!X100=X$1008),0,IF(X$1004=0,0,1-CHOOSE(X$1004,IF(ISNUMBER(Datos!X100),AND(OR(X$1005="",Datos!X100&gt;=X$1005),OR(X$1006="",Datos!X100&lt;=X$1006)),FALSE),IF(ISNUMBER(Datos!X100),AND(Datos!X100=INT(Datos!X100),AND(OR(X$1005="",Datos!X100&gt;=X$1005),OR(X$1006="",Datos!X100&lt;=X$1006))),FALSE),OR(ISNUMBER(FIND(";"&amp;UPPER(TRIM(Datos!X100&amp;""))&amp;"=",X$1007)),ISNUMBER(FIND(";"&amp;UPPER(TRIM(Datos!X100&amp;""))&amp;";",X$1007))),OR(UPPER(TRIM(Datos!X100&amp;""))="SÍ",UPPER(TRIM(Datos!X100&amp;""))="SI",UPPER(TRIM(Datos!X100&amp;""))="NO"),IF(ISNUMBER(Datos!X100),AND(OR(X$1005="",Datos!X100&gt;=X$1005),OR(X$1006="",Datos!X100&lt;=X$1006)),FALSE),TRUE))))</f>
        <v>0.0</v>
      </c>
      <c r="Y100">
        <f>IF(Datos!Y100="",0,IF(AND(Y$1008&lt;&gt;"",Datos!Y100=Y$1008),0,IF(Y$1004=0,0,1-CHOOSE(Y$1004,IF(ISNUMBER(Datos!Y100),AND(OR(Y$1005="",Datos!Y100&gt;=Y$1005),OR(Y$1006="",Datos!Y100&lt;=Y$1006)),FALSE),IF(ISNUMBER(Datos!Y100),AND(Datos!Y100=INT(Datos!Y100),AND(OR(Y$1005="",Datos!Y100&gt;=Y$1005),OR(Y$1006="",Datos!Y100&lt;=Y$1006))),FALSE),OR(ISNUMBER(FIND(";"&amp;UPPER(TRIM(Datos!Y100&amp;""))&amp;"=",Y$1007)),ISNUMBER(FIND(";"&amp;UPPER(TRIM(Datos!Y100&amp;""))&amp;";",Y$1007))),OR(UPPER(TRIM(Datos!Y100&amp;""))="SÍ",UPPER(TRIM(Datos!Y100&amp;""))="SI",UPPER(TRIM(Datos!Y100&amp;""))="NO"),IF(ISNUMBER(Datos!Y100),AND(OR(Y$1005="",Datos!Y100&gt;=Y$1005),OR(Y$1006="",Datos!Y100&lt;=Y$1006)),FALSE),TRUE))))</f>
        <v>0.0</v>
      </c>
      <c r="Z100">
        <f>IF(Datos!Z100="",0,IF(AND(Z$1008&lt;&gt;"",Datos!Z100=Z$1008),0,IF(Z$1004=0,0,1-CHOOSE(Z$1004,IF(ISNUMBER(Datos!Z100),AND(OR(Z$1005="",Datos!Z100&gt;=Z$1005),OR(Z$1006="",Datos!Z100&lt;=Z$1006)),FALSE),IF(ISNUMBER(Datos!Z100),AND(Datos!Z100=INT(Datos!Z100),AND(OR(Z$1005="",Datos!Z100&gt;=Z$1005),OR(Z$1006="",Datos!Z100&lt;=Z$1006))),FALSE),OR(ISNUMBER(FIND(";"&amp;UPPER(TRIM(Datos!Z100&amp;""))&amp;"=",Z$1007)),ISNUMBER(FIND(";"&amp;UPPER(TRIM(Datos!Z100&amp;""))&amp;";",Z$1007))),OR(UPPER(TRIM(Datos!Z100&amp;""))="SÍ",UPPER(TRIM(Datos!Z100&amp;""))="SI",UPPER(TRIM(Datos!Z100&amp;""))="NO"),IF(ISNUMBER(Datos!Z100),AND(OR(Z$1005="",Datos!Z100&gt;=Z$1005),OR(Z$1006="",Datos!Z100&lt;=Z$1006)),FALSE),TRUE))))</f>
        <v>0.0</v>
      </c>
      <c r="AA100">
        <f>IF(Datos!AA100="",0,IF(AND(AA$1008&lt;&gt;"",Datos!AA100=AA$1008),0,IF(AA$1004=0,0,1-CHOOSE(AA$1004,IF(ISNUMBER(Datos!AA100),AND(OR(AA$1005="",Datos!AA100&gt;=AA$1005),OR(AA$1006="",Datos!AA100&lt;=AA$1006)),FALSE),IF(ISNUMBER(Datos!AA100),AND(Datos!AA100=INT(Datos!AA100),AND(OR(AA$1005="",Datos!AA100&gt;=AA$1005),OR(AA$1006="",Datos!AA100&lt;=AA$1006))),FALSE),OR(ISNUMBER(FIND(";"&amp;UPPER(TRIM(Datos!AA100&amp;""))&amp;"=",AA$1007)),ISNUMBER(FIND(";"&amp;UPPER(TRIM(Datos!AA100&amp;""))&amp;";",AA$1007))),OR(UPPER(TRIM(Datos!AA100&amp;""))="SÍ",UPPER(TRIM(Datos!AA100&amp;""))="SI",UPPER(TRIM(Datos!AA100&amp;""))="NO"),IF(ISNUMBER(Datos!AA100),AND(OR(AA$1005="",Datos!AA100&gt;=AA$1005),OR(AA$1006="",Datos!AA100&lt;=AA$1006)),FALSE),TRUE))))</f>
        <v>0.0</v>
      </c>
      <c r="AB100">
        <f>IF(Datos!AB100="",0,IF(AND(AB$1008&lt;&gt;"",Datos!AB100=AB$1008),0,IF(AB$1004=0,0,1-CHOOSE(AB$1004,IF(ISNUMBER(Datos!AB100),AND(OR(AB$1005="",Datos!AB100&gt;=AB$1005),OR(AB$1006="",Datos!AB100&lt;=AB$1006)),FALSE),IF(ISNUMBER(Datos!AB100),AND(Datos!AB100=INT(Datos!AB100),AND(OR(AB$1005="",Datos!AB100&gt;=AB$1005),OR(AB$1006="",Datos!AB100&lt;=AB$1006))),FALSE),OR(ISNUMBER(FIND(";"&amp;UPPER(TRIM(Datos!AB100&amp;""))&amp;"=",AB$1007)),ISNUMBER(FIND(";"&amp;UPPER(TRIM(Datos!AB100&amp;""))&amp;";",AB$1007))),OR(UPPER(TRIM(Datos!AB100&amp;""))="SÍ",UPPER(TRIM(Datos!AB100&amp;""))="SI",UPPER(TRIM(Datos!AB100&amp;""))="NO"),IF(ISNUMBER(Datos!AB100),AND(OR(AB$1005="",Datos!AB100&gt;=AB$1005),OR(AB$1006="",Datos!AB100&lt;=AB$1006)),FALSE),TRUE))))</f>
        <v>0.0</v>
      </c>
      <c r="AC100">
        <f>IF(Datos!AC100="",0,IF(AND(AC$1008&lt;&gt;"",Datos!AC100=AC$1008),0,IF(AC$1004=0,0,1-CHOOSE(AC$1004,IF(ISNUMBER(Datos!AC100),AND(OR(AC$1005="",Datos!AC100&gt;=AC$1005),OR(AC$1006="",Datos!AC100&lt;=AC$1006)),FALSE),IF(ISNUMBER(Datos!AC100),AND(Datos!AC100=INT(Datos!AC100),AND(OR(AC$1005="",Datos!AC100&gt;=AC$1005),OR(AC$1006="",Datos!AC100&lt;=AC$1006))),FALSE),OR(ISNUMBER(FIND(";"&amp;UPPER(TRIM(Datos!AC100&amp;""))&amp;"=",AC$1007)),ISNUMBER(FIND(";"&amp;UPPER(TRIM(Datos!AC100&amp;""))&amp;";",AC$1007))),OR(UPPER(TRIM(Datos!AC100&amp;""))="SÍ",UPPER(TRIM(Datos!AC100&amp;""))="SI",UPPER(TRIM(Datos!AC100&amp;""))="NO"),IF(ISNUMBER(Datos!AC100),AND(OR(AC$1005="",Datos!AC100&gt;=AC$1005),OR(AC$1006="",Datos!AC100&lt;=AC$1006)),FALSE),TRUE))))</f>
        <v>0.0</v>
      </c>
      <c r="AD100">
        <f>IF(Datos!AD100="",0,IF(AND(AD$1008&lt;&gt;"",Datos!AD100=AD$1008),0,IF(AD$1004=0,0,1-CHOOSE(AD$1004,IF(ISNUMBER(Datos!AD100),AND(OR(AD$1005="",Datos!AD100&gt;=AD$1005),OR(AD$1006="",Datos!AD100&lt;=AD$1006)),FALSE),IF(ISNUMBER(Datos!AD100),AND(Datos!AD100=INT(Datos!AD100),AND(OR(AD$1005="",Datos!AD100&gt;=AD$1005),OR(AD$1006="",Datos!AD100&lt;=AD$1006))),FALSE),OR(ISNUMBER(FIND(";"&amp;UPPER(TRIM(Datos!AD100&amp;""))&amp;"=",AD$1007)),ISNUMBER(FIND(";"&amp;UPPER(TRIM(Datos!AD100&amp;""))&amp;";",AD$1007))),OR(UPPER(TRIM(Datos!AD100&amp;""))="SÍ",UPPER(TRIM(Datos!AD100&amp;""))="SI",UPPER(TRIM(Datos!AD100&amp;""))="NO"),IF(ISNUMBER(Datos!AD100),AND(OR(AD$1005="",Datos!AD100&gt;=AD$1005),OR(AD$1006="",Datos!AD100&lt;=AD$1006)),FALSE),TRUE))))</f>
        <v>0.0</v>
      </c>
      <c r="AE100">
        <f>IF(Datos!AE100="",0,IF(AND(AE$1008&lt;&gt;"",Datos!AE100=AE$1008),0,IF(AE$1004=0,0,1-CHOOSE(AE$1004,IF(ISNUMBER(Datos!AE100),AND(OR(AE$1005="",Datos!AE100&gt;=AE$1005),OR(AE$1006="",Datos!AE100&lt;=AE$1006)),FALSE),IF(ISNUMBER(Datos!AE100),AND(Datos!AE100=INT(Datos!AE100),AND(OR(AE$1005="",Datos!AE100&gt;=AE$1005),OR(AE$1006="",Datos!AE100&lt;=AE$1006))),FALSE),OR(ISNUMBER(FIND(";"&amp;UPPER(TRIM(Datos!AE100&amp;""))&amp;"=",AE$1007)),ISNUMBER(FIND(";"&amp;UPPER(TRIM(Datos!AE100&amp;""))&amp;";",AE$1007))),OR(UPPER(TRIM(Datos!AE100&amp;""))="SÍ",UPPER(TRIM(Datos!AE100&amp;""))="SI",UPPER(TRIM(Datos!AE100&amp;""))="NO"),IF(ISNUMBER(Datos!AE100),AND(OR(AE$1005="",Datos!AE100&gt;=AE$1005),OR(AE$1006="",Datos!AE100&lt;=AE$1006)),FALSE),TRUE))))</f>
        <v>0.0</v>
      </c>
    </row>
    <row r="101" spans="2:31">
      <c r="B101">
        <f>IF(Datos!B101="",0,IF(AND(B$1008&lt;&gt;"",Datos!B101=B$1008),0,IF(B$1004=0,0,1-CHOOSE(B$1004,IF(ISNUMBER(Datos!B101),AND(OR(B$1005="",Datos!B101&gt;=B$1005),OR(B$1006="",Datos!B101&lt;=B$1006)),FALSE),IF(ISNUMBER(Datos!B101),AND(Datos!B101=INT(Datos!B101),AND(OR(B$1005="",Datos!B101&gt;=B$1005),OR(B$1006="",Datos!B101&lt;=B$1006))),FALSE),OR(ISNUMBER(FIND(";"&amp;UPPER(TRIM(Datos!B101&amp;""))&amp;"=",B$1007)),ISNUMBER(FIND(";"&amp;UPPER(TRIM(Datos!B101&amp;""))&amp;";",B$1007))),OR(UPPER(TRIM(Datos!B101&amp;""))="SÍ",UPPER(TRIM(Datos!B101&amp;""))="SI",UPPER(TRIM(Datos!B101&amp;""))="NO"),IF(ISNUMBER(Datos!B101),AND(OR(B$1005="",Datos!B101&gt;=B$1005),OR(B$1006="",Datos!B101&lt;=B$1006)),FALSE),TRUE))))</f>
        <v>0.0</v>
      </c>
      <c r="C101">
        <f>IF(Datos!C101="",0,IF(AND(C$1008&lt;&gt;"",Datos!C101=C$1008),0,IF(C$1004=0,0,1-CHOOSE(C$1004,IF(ISNUMBER(Datos!C101),AND(OR(C$1005="",Datos!C101&gt;=C$1005),OR(C$1006="",Datos!C101&lt;=C$1006)),FALSE),IF(ISNUMBER(Datos!C101),AND(Datos!C101=INT(Datos!C101),AND(OR(C$1005="",Datos!C101&gt;=C$1005),OR(C$1006="",Datos!C101&lt;=C$1006))),FALSE),OR(ISNUMBER(FIND(";"&amp;UPPER(TRIM(Datos!C101&amp;""))&amp;"=",C$1007)),ISNUMBER(FIND(";"&amp;UPPER(TRIM(Datos!C101&amp;""))&amp;";",C$1007))),OR(UPPER(TRIM(Datos!C101&amp;""))="SÍ",UPPER(TRIM(Datos!C101&amp;""))="SI",UPPER(TRIM(Datos!C101&amp;""))="NO"),IF(ISNUMBER(Datos!C101),AND(OR(C$1005="",Datos!C101&gt;=C$1005),OR(C$1006="",Datos!C101&lt;=C$1006)),FALSE),TRUE))))</f>
        <v>0.0</v>
      </c>
      <c r="D101">
        <f>IF(Datos!D101="",0,IF(AND(D$1008&lt;&gt;"",Datos!D101=D$1008),0,IF(D$1004=0,0,1-CHOOSE(D$1004,IF(ISNUMBER(Datos!D101),AND(OR(D$1005="",Datos!D101&gt;=D$1005),OR(D$1006="",Datos!D101&lt;=D$1006)),FALSE),IF(ISNUMBER(Datos!D101),AND(Datos!D101=INT(Datos!D101),AND(OR(D$1005="",Datos!D101&gt;=D$1005),OR(D$1006="",Datos!D101&lt;=D$1006))),FALSE),OR(ISNUMBER(FIND(";"&amp;UPPER(TRIM(Datos!D101&amp;""))&amp;"=",D$1007)),ISNUMBER(FIND(";"&amp;UPPER(TRIM(Datos!D101&amp;""))&amp;";",D$1007))),OR(UPPER(TRIM(Datos!D101&amp;""))="SÍ",UPPER(TRIM(Datos!D101&amp;""))="SI",UPPER(TRIM(Datos!D101&amp;""))="NO"),IF(ISNUMBER(Datos!D101),AND(OR(D$1005="",Datos!D101&gt;=D$1005),OR(D$1006="",Datos!D101&lt;=D$1006)),FALSE),TRUE))))</f>
        <v>0.0</v>
      </c>
      <c r="E101">
        <f>IF(Datos!E101="",0,IF(AND(E$1008&lt;&gt;"",Datos!E101=E$1008),0,IF(E$1004=0,0,1-CHOOSE(E$1004,IF(ISNUMBER(Datos!E101),AND(OR(E$1005="",Datos!E101&gt;=E$1005),OR(E$1006="",Datos!E101&lt;=E$1006)),FALSE),IF(ISNUMBER(Datos!E101),AND(Datos!E101=INT(Datos!E101),AND(OR(E$1005="",Datos!E101&gt;=E$1005),OR(E$1006="",Datos!E101&lt;=E$1006))),FALSE),OR(ISNUMBER(FIND(";"&amp;UPPER(TRIM(Datos!E101&amp;""))&amp;"=",E$1007)),ISNUMBER(FIND(";"&amp;UPPER(TRIM(Datos!E101&amp;""))&amp;";",E$1007))),OR(UPPER(TRIM(Datos!E101&amp;""))="SÍ",UPPER(TRIM(Datos!E101&amp;""))="SI",UPPER(TRIM(Datos!E101&amp;""))="NO"),IF(ISNUMBER(Datos!E101),AND(OR(E$1005="",Datos!E101&gt;=E$1005),OR(E$1006="",Datos!E101&lt;=E$1006)),FALSE),TRUE))))</f>
        <v>0.0</v>
      </c>
      <c r="F101">
        <f>IF(Datos!F101="",0,IF(AND(F$1008&lt;&gt;"",Datos!F101=F$1008),0,IF(F$1004=0,0,1-CHOOSE(F$1004,IF(ISNUMBER(Datos!F101),AND(OR(F$1005="",Datos!F101&gt;=F$1005),OR(F$1006="",Datos!F101&lt;=F$1006)),FALSE),IF(ISNUMBER(Datos!F101),AND(Datos!F101=INT(Datos!F101),AND(OR(F$1005="",Datos!F101&gt;=F$1005),OR(F$1006="",Datos!F101&lt;=F$1006))),FALSE),OR(ISNUMBER(FIND(";"&amp;UPPER(TRIM(Datos!F101&amp;""))&amp;"=",F$1007)),ISNUMBER(FIND(";"&amp;UPPER(TRIM(Datos!F101&amp;""))&amp;";",F$1007))),OR(UPPER(TRIM(Datos!F101&amp;""))="SÍ",UPPER(TRIM(Datos!F101&amp;""))="SI",UPPER(TRIM(Datos!F101&amp;""))="NO"),IF(ISNUMBER(Datos!F101),AND(OR(F$1005="",Datos!F101&gt;=F$1005),OR(F$1006="",Datos!F101&lt;=F$1006)),FALSE),TRUE))))</f>
        <v>0.0</v>
      </c>
      <c r="G101">
        <f>IF(Datos!G101="",0,IF(AND(G$1008&lt;&gt;"",Datos!G101=G$1008),0,IF(G$1004=0,0,1-CHOOSE(G$1004,IF(ISNUMBER(Datos!G101),AND(OR(G$1005="",Datos!G101&gt;=G$1005),OR(G$1006="",Datos!G101&lt;=G$1006)),FALSE),IF(ISNUMBER(Datos!G101),AND(Datos!G101=INT(Datos!G101),AND(OR(G$1005="",Datos!G101&gt;=G$1005),OR(G$1006="",Datos!G101&lt;=G$1006))),FALSE),OR(ISNUMBER(FIND(";"&amp;UPPER(TRIM(Datos!G101&amp;""))&amp;"=",G$1007)),ISNUMBER(FIND(";"&amp;UPPER(TRIM(Datos!G101&amp;""))&amp;";",G$1007))),OR(UPPER(TRIM(Datos!G101&amp;""))="SÍ",UPPER(TRIM(Datos!G101&amp;""))="SI",UPPER(TRIM(Datos!G101&amp;""))="NO"),IF(ISNUMBER(Datos!G101),AND(OR(G$1005="",Datos!G101&gt;=G$1005),OR(G$1006="",Datos!G101&lt;=G$1006)),FALSE),TRUE))))</f>
        <v>0.0</v>
      </c>
      <c r="H101">
        <f>IF(Datos!H101="",0,IF(AND(H$1008&lt;&gt;"",Datos!H101=H$1008),0,IF(H$1004=0,0,1-CHOOSE(H$1004,IF(ISNUMBER(Datos!H101),AND(OR(H$1005="",Datos!H101&gt;=H$1005),OR(H$1006="",Datos!H101&lt;=H$1006)),FALSE),IF(ISNUMBER(Datos!H101),AND(Datos!H101=INT(Datos!H101),AND(OR(H$1005="",Datos!H101&gt;=H$1005),OR(H$1006="",Datos!H101&lt;=H$1006))),FALSE),OR(ISNUMBER(FIND(";"&amp;UPPER(TRIM(Datos!H101&amp;""))&amp;"=",H$1007)),ISNUMBER(FIND(";"&amp;UPPER(TRIM(Datos!H101&amp;""))&amp;";",H$1007))),OR(UPPER(TRIM(Datos!H101&amp;""))="SÍ",UPPER(TRIM(Datos!H101&amp;""))="SI",UPPER(TRIM(Datos!H101&amp;""))="NO"),IF(ISNUMBER(Datos!H101),AND(OR(H$1005="",Datos!H101&gt;=H$1005),OR(H$1006="",Datos!H101&lt;=H$1006)),FALSE),TRUE))))</f>
        <v>0.0</v>
      </c>
      <c r="I101">
        <f>IF(Datos!I101="",0,IF(AND(I$1008&lt;&gt;"",Datos!I101=I$1008),0,IF(I$1004=0,0,1-CHOOSE(I$1004,IF(ISNUMBER(Datos!I101),AND(OR(I$1005="",Datos!I101&gt;=I$1005),OR(I$1006="",Datos!I101&lt;=I$1006)),FALSE),IF(ISNUMBER(Datos!I101),AND(Datos!I101=INT(Datos!I101),AND(OR(I$1005="",Datos!I101&gt;=I$1005),OR(I$1006="",Datos!I101&lt;=I$1006))),FALSE),OR(ISNUMBER(FIND(";"&amp;UPPER(TRIM(Datos!I101&amp;""))&amp;"=",I$1007)),ISNUMBER(FIND(";"&amp;UPPER(TRIM(Datos!I101&amp;""))&amp;";",I$1007))),OR(UPPER(TRIM(Datos!I101&amp;""))="SÍ",UPPER(TRIM(Datos!I101&amp;""))="SI",UPPER(TRIM(Datos!I101&amp;""))="NO"),IF(ISNUMBER(Datos!I101),AND(OR(I$1005="",Datos!I101&gt;=I$1005),OR(I$1006="",Datos!I101&lt;=I$1006)),FALSE),TRUE))))</f>
        <v>0.0</v>
      </c>
      <c r="J101">
        <f>IF(Datos!J101="",0,IF(AND(J$1008&lt;&gt;"",Datos!J101=J$1008),0,IF(J$1004=0,0,1-CHOOSE(J$1004,IF(ISNUMBER(Datos!J101),AND(OR(J$1005="",Datos!J101&gt;=J$1005),OR(J$1006="",Datos!J101&lt;=J$1006)),FALSE),IF(ISNUMBER(Datos!J101),AND(Datos!J101=INT(Datos!J101),AND(OR(J$1005="",Datos!J101&gt;=J$1005),OR(J$1006="",Datos!J101&lt;=J$1006))),FALSE),OR(ISNUMBER(FIND(";"&amp;UPPER(TRIM(Datos!J101&amp;""))&amp;"=",J$1007)),ISNUMBER(FIND(";"&amp;UPPER(TRIM(Datos!J101&amp;""))&amp;";",J$1007))),OR(UPPER(TRIM(Datos!J101&amp;""))="SÍ",UPPER(TRIM(Datos!J101&amp;""))="SI",UPPER(TRIM(Datos!J101&amp;""))="NO"),IF(ISNUMBER(Datos!J101),AND(OR(J$1005="",Datos!J101&gt;=J$1005),OR(J$1006="",Datos!J101&lt;=J$1006)),FALSE),TRUE))))</f>
        <v>0.0</v>
      </c>
      <c r="K101">
        <f>IF(Datos!K101="",0,IF(AND(K$1008&lt;&gt;"",Datos!K101=K$1008),0,IF(K$1004=0,0,1-CHOOSE(K$1004,IF(ISNUMBER(Datos!K101),AND(OR(K$1005="",Datos!K101&gt;=K$1005),OR(K$1006="",Datos!K101&lt;=K$1006)),FALSE),IF(ISNUMBER(Datos!K101),AND(Datos!K101=INT(Datos!K101),AND(OR(K$1005="",Datos!K101&gt;=K$1005),OR(K$1006="",Datos!K101&lt;=K$1006))),FALSE),OR(ISNUMBER(FIND(";"&amp;UPPER(TRIM(Datos!K101&amp;""))&amp;"=",K$1007)),ISNUMBER(FIND(";"&amp;UPPER(TRIM(Datos!K101&amp;""))&amp;";",K$1007))),OR(UPPER(TRIM(Datos!K101&amp;""))="SÍ",UPPER(TRIM(Datos!K101&amp;""))="SI",UPPER(TRIM(Datos!K101&amp;""))="NO"),IF(ISNUMBER(Datos!K101),AND(OR(K$1005="",Datos!K101&gt;=K$1005),OR(K$1006="",Datos!K101&lt;=K$1006)),FALSE),TRUE))))</f>
        <v>0.0</v>
      </c>
      <c r="L101">
        <f>IF(Datos!L101="",0,IF(AND(L$1008&lt;&gt;"",Datos!L101=L$1008),0,IF(L$1004=0,0,1-CHOOSE(L$1004,IF(ISNUMBER(Datos!L101),AND(OR(L$1005="",Datos!L101&gt;=L$1005),OR(L$1006="",Datos!L101&lt;=L$1006)),FALSE),IF(ISNUMBER(Datos!L101),AND(Datos!L101=INT(Datos!L101),AND(OR(L$1005="",Datos!L101&gt;=L$1005),OR(L$1006="",Datos!L101&lt;=L$1006))),FALSE),OR(ISNUMBER(FIND(";"&amp;UPPER(TRIM(Datos!L101&amp;""))&amp;"=",L$1007)),ISNUMBER(FIND(";"&amp;UPPER(TRIM(Datos!L101&amp;""))&amp;";",L$1007))),OR(UPPER(TRIM(Datos!L101&amp;""))="SÍ",UPPER(TRIM(Datos!L101&amp;""))="SI",UPPER(TRIM(Datos!L101&amp;""))="NO"),IF(ISNUMBER(Datos!L101),AND(OR(L$1005="",Datos!L101&gt;=L$1005),OR(L$1006="",Datos!L101&lt;=L$1006)),FALSE),TRUE))))</f>
        <v>0.0</v>
      </c>
      <c r="M101">
        <f>IF(Datos!M101="",0,IF(AND(M$1008&lt;&gt;"",Datos!M101=M$1008),0,IF(M$1004=0,0,1-CHOOSE(M$1004,IF(ISNUMBER(Datos!M101),AND(OR(M$1005="",Datos!M101&gt;=M$1005),OR(M$1006="",Datos!M101&lt;=M$1006)),FALSE),IF(ISNUMBER(Datos!M101),AND(Datos!M101=INT(Datos!M101),AND(OR(M$1005="",Datos!M101&gt;=M$1005),OR(M$1006="",Datos!M101&lt;=M$1006))),FALSE),OR(ISNUMBER(FIND(";"&amp;UPPER(TRIM(Datos!M101&amp;""))&amp;"=",M$1007)),ISNUMBER(FIND(";"&amp;UPPER(TRIM(Datos!M101&amp;""))&amp;";",M$1007))),OR(UPPER(TRIM(Datos!M101&amp;""))="SÍ",UPPER(TRIM(Datos!M101&amp;""))="SI",UPPER(TRIM(Datos!M101&amp;""))="NO"),IF(ISNUMBER(Datos!M101),AND(OR(M$1005="",Datos!M101&gt;=M$1005),OR(M$1006="",Datos!M101&lt;=M$1006)),FALSE),TRUE))))</f>
        <v>0.0</v>
      </c>
      <c r="N101">
        <f>IF(Datos!N101="",0,IF(AND(N$1008&lt;&gt;"",Datos!N101=N$1008),0,IF(N$1004=0,0,1-CHOOSE(N$1004,IF(ISNUMBER(Datos!N101),AND(OR(N$1005="",Datos!N101&gt;=N$1005),OR(N$1006="",Datos!N101&lt;=N$1006)),FALSE),IF(ISNUMBER(Datos!N101),AND(Datos!N101=INT(Datos!N101),AND(OR(N$1005="",Datos!N101&gt;=N$1005),OR(N$1006="",Datos!N101&lt;=N$1006))),FALSE),OR(ISNUMBER(FIND(";"&amp;UPPER(TRIM(Datos!N101&amp;""))&amp;"=",N$1007)),ISNUMBER(FIND(";"&amp;UPPER(TRIM(Datos!N101&amp;""))&amp;";",N$1007))),OR(UPPER(TRIM(Datos!N101&amp;""))="SÍ",UPPER(TRIM(Datos!N101&amp;""))="SI",UPPER(TRIM(Datos!N101&amp;""))="NO"),IF(ISNUMBER(Datos!N101),AND(OR(N$1005="",Datos!N101&gt;=N$1005),OR(N$1006="",Datos!N101&lt;=N$1006)),FALSE),TRUE))))</f>
        <v>0.0</v>
      </c>
      <c r="O101">
        <f>IF(Datos!O101="",0,IF(AND(O$1008&lt;&gt;"",Datos!O101=O$1008),0,IF(O$1004=0,0,1-CHOOSE(O$1004,IF(ISNUMBER(Datos!O101),AND(OR(O$1005="",Datos!O101&gt;=O$1005),OR(O$1006="",Datos!O101&lt;=O$1006)),FALSE),IF(ISNUMBER(Datos!O101),AND(Datos!O101=INT(Datos!O101),AND(OR(O$1005="",Datos!O101&gt;=O$1005),OR(O$1006="",Datos!O101&lt;=O$1006))),FALSE),OR(ISNUMBER(FIND(";"&amp;UPPER(TRIM(Datos!O101&amp;""))&amp;"=",O$1007)),ISNUMBER(FIND(";"&amp;UPPER(TRIM(Datos!O101&amp;""))&amp;";",O$1007))),OR(UPPER(TRIM(Datos!O101&amp;""))="SÍ",UPPER(TRIM(Datos!O101&amp;""))="SI",UPPER(TRIM(Datos!O101&amp;""))="NO"),IF(ISNUMBER(Datos!O101),AND(OR(O$1005="",Datos!O101&gt;=O$1005),OR(O$1006="",Datos!O101&lt;=O$1006)),FALSE),TRUE))))</f>
        <v>0.0</v>
      </c>
      <c r="P101">
        <f>IF(Datos!P101="",0,IF(AND(P$1008&lt;&gt;"",Datos!P101=P$1008),0,IF(P$1004=0,0,1-CHOOSE(P$1004,IF(ISNUMBER(Datos!P101),AND(OR(P$1005="",Datos!P101&gt;=P$1005),OR(P$1006="",Datos!P101&lt;=P$1006)),FALSE),IF(ISNUMBER(Datos!P101),AND(Datos!P101=INT(Datos!P101),AND(OR(P$1005="",Datos!P101&gt;=P$1005),OR(P$1006="",Datos!P101&lt;=P$1006))),FALSE),OR(ISNUMBER(FIND(";"&amp;UPPER(TRIM(Datos!P101&amp;""))&amp;"=",P$1007)),ISNUMBER(FIND(";"&amp;UPPER(TRIM(Datos!P101&amp;""))&amp;";",P$1007))),OR(UPPER(TRIM(Datos!P101&amp;""))="SÍ",UPPER(TRIM(Datos!P101&amp;""))="SI",UPPER(TRIM(Datos!P101&amp;""))="NO"),IF(ISNUMBER(Datos!P101),AND(OR(P$1005="",Datos!P101&gt;=P$1005),OR(P$1006="",Datos!P101&lt;=P$1006)),FALSE),TRUE))))</f>
        <v>0.0</v>
      </c>
      <c r="Q101">
        <f>IF(Datos!Q101="",0,IF(AND(Q$1008&lt;&gt;"",Datos!Q101=Q$1008),0,IF(Q$1004=0,0,1-CHOOSE(Q$1004,IF(ISNUMBER(Datos!Q101),AND(OR(Q$1005="",Datos!Q101&gt;=Q$1005),OR(Q$1006="",Datos!Q101&lt;=Q$1006)),FALSE),IF(ISNUMBER(Datos!Q101),AND(Datos!Q101=INT(Datos!Q101),AND(OR(Q$1005="",Datos!Q101&gt;=Q$1005),OR(Q$1006="",Datos!Q101&lt;=Q$1006))),FALSE),OR(ISNUMBER(FIND(";"&amp;UPPER(TRIM(Datos!Q101&amp;""))&amp;"=",Q$1007)),ISNUMBER(FIND(";"&amp;UPPER(TRIM(Datos!Q101&amp;""))&amp;";",Q$1007))),OR(UPPER(TRIM(Datos!Q101&amp;""))="SÍ",UPPER(TRIM(Datos!Q101&amp;""))="SI",UPPER(TRIM(Datos!Q101&amp;""))="NO"),IF(ISNUMBER(Datos!Q101),AND(OR(Q$1005="",Datos!Q101&gt;=Q$1005),OR(Q$1006="",Datos!Q101&lt;=Q$1006)),FALSE),TRUE))))</f>
        <v>0.0</v>
      </c>
      <c r="R101">
        <f>IF(Datos!R101="",0,IF(AND(R$1008&lt;&gt;"",Datos!R101=R$1008),0,IF(R$1004=0,0,1-CHOOSE(R$1004,IF(ISNUMBER(Datos!R101),AND(OR(R$1005="",Datos!R101&gt;=R$1005),OR(R$1006="",Datos!R101&lt;=R$1006)),FALSE),IF(ISNUMBER(Datos!R101),AND(Datos!R101=INT(Datos!R101),AND(OR(R$1005="",Datos!R101&gt;=R$1005),OR(R$1006="",Datos!R101&lt;=R$1006))),FALSE),OR(ISNUMBER(FIND(";"&amp;UPPER(TRIM(Datos!R101&amp;""))&amp;"=",R$1007)),ISNUMBER(FIND(";"&amp;UPPER(TRIM(Datos!R101&amp;""))&amp;";",R$1007))),OR(UPPER(TRIM(Datos!R101&amp;""))="SÍ",UPPER(TRIM(Datos!R101&amp;""))="SI",UPPER(TRIM(Datos!R101&amp;""))="NO"),IF(ISNUMBER(Datos!R101),AND(OR(R$1005="",Datos!R101&gt;=R$1005),OR(R$1006="",Datos!R101&lt;=R$1006)),FALSE),TRUE))))</f>
        <v>0.0</v>
      </c>
      <c r="S101">
        <f>IF(Datos!S101="",0,IF(AND(S$1008&lt;&gt;"",Datos!S101=S$1008),0,IF(S$1004=0,0,1-CHOOSE(S$1004,IF(ISNUMBER(Datos!S101),AND(OR(S$1005="",Datos!S101&gt;=S$1005),OR(S$1006="",Datos!S101&lt;=S$1006)),FALSE),IF(ISNUMBER(Datos!S101),AND(Datos!S101=INT(Datos!S101),AND(OR(S$1005="",Datos!S101&gt;=S$1005),OR(S$1006="",Datos!S101&lt;=S$1006))),FALSE),OR(ISNUMBER(FIND(";"&amp;UPPER(TRIM(Datos!S101&amp;""))&amp;"=",S$1007)),ISNUMBER(FIND(";"&amp;UPPER(TRIM(Datos!S101&amp;""))&amp;";",S$1007))),OR(UPPER(TRIM(Datos!S101&amp;""))="SÍ",UPPER(TRIM(Datos!S101&amp;""))="SI",UPPER(TRIM(Datos!S101&amp;""))="NO"),IF(ISNUMBER(Datos!S101),AND(OR(S$1005="",Datos!S101&gt;=S$1005),OR(S$1006="",Datos!S101&lt;=S$1006)),FALSE),TRUE))))</f>
        <v>0.0</v>
      </c>
      <c r="T101">
        <f>IF(Datos!T101="",0,IF(AND(T$1008&lt;&gt;"",Datos!T101=T$1008),0,IF(T$1004=0,0,1-CHOOSE(T$1004,IF(ISNUMBER(Datos!T101),AND(OR(T$1005="",Datos!T101&gt;=T$1005),OR(T$1006="",Datos!T101&lt;=T$1006)),FALSE),IF(ISNUMBER(Datos!T101),AND(Datos!T101=INT(Datos!T101),AND(OR(T$1005="",Datos!T101&gt;=T$1005),OR(T$1006="",Datos!T101&lt;=T$1006))),FALSE),OR(ISNUMBER(FIND(";"&amp;UPPER(TRIM(Datos!T101&amp;""))&amp;"=",T$1007)),ISNUMBER(FIND(";"&amp;UPPER(TRIM(Datos!T101&amp;""))&amp;";",T$1007))),OR(UPPER(TRIM(Datos!T101&amp;""))="SÍ",UPPER(TRIM(Datos!T101&amp;""))="SI",UPPER(TRIM(Datos!T101&amp;""))="NO"),IF(ISNUMBER(Datos!T101),AND(OR(T$1005="",Datos!T101&gt;=T$1005),OR(T$1006="",Datos!T101&lt;=T$1006)),FALSE),TRUE))))</f>
        <v>0.0</v>
      </c>
      <c r="U101">
        <f>IF(Datos!U101="",0,IF(AND(U$1008&lt;&gt;"",Datos!U101=U$1008),0,IF(U$1004=0,0,1-CHOOSE(U$1004,IF(ISNUMBER(Datos!U101),AND(OR(U$1005="",Datos!U101&gt;=U$1005),OR(U$1006="",Datos!U101&lt;=U$1006)),FALSE),IF(ISNUMBER(Datos!U101),AND(Datos!U101=INT(Datos!U101),AND(OR(U$1005="",Datos!U101&gt;=U$1005),OR(U$1006="",Datos!U101&lt;=U$1006))),FALSE),OR(ISNUMBER(FIND(";"&amp;UPPER(TRIM(Datos!U101&amp;""))&amp;"=",U$1007)),ISNUMBER(FIND(";"&amp;UPPER(TRIM(Datos!U101&amp;""))&amp;";",U$1007))),OR(UPPER(TRIM(Datos!U101&amp;""))="SÍ",UPPER(TRIM(Datos!U101&amp;""))="SI",UPPER(TRIM(Datos!U101&amp;""))="NO"),IF(ISNUMBER(Datos!U101),AND(OR(U$1005="",Datos!U101&gt;=U$1005),OR(U$1006="",Datos!U101&lt;=U$1006)),FALSE),TRUE))))</f>
        <v>0.0</v>
      </c>
      <c r="V101">
        <f>IF(Datos!V101="",0,IF(AND(V$1008&lt;&gt;"",Datos!V101=V$1008),0,IF(V$1004=0,0,1-CHOOSE(V$1004,IF(ISNUMBER(Datos!V101),AND(OR(V$1005="",Datos!V101&gt;=V$1005),OR(V$1006="",Datos!V101&lt;=V$1006)),FALSE),IF(ISNUMBER(Datos!V101),AND(Datos!V101=INT(Datos!V101),AND(OR(V$1005="",Datos!V101&gt;=V$1005),OR(V$1006="",Datos!V101&lt;=V$1006))),FALSE),OR(ISNUMBER(FIND(";"&amp;UPPER(TRIM(Datos!V101&amp;""))&amp;"=",V$1007)),ISNUMBER(FIND(";"&amp;UPPER(TRIM(Datos!V101&amp;""))&amp;";",V$1007))),OR(UPPER(TRIM(Datos!V101&amp;""))="SÍ",UPPER(TRIM(Datos!V101&amp;""))="SI",UPPER(TRIM(Datos!V101&amp;""))="NO"),IF(ISNUMBER(Datos!V101),AND(OR(V$1005="",Datos!V101&gt;=V$1005),OR(V$1006="",Datos!V101&lt;=V$1006)),FALSE),TRUE))))</f>
        <v>0.0</v>
      </c>
      <c r="W101">
        <f>IF(Datos!W101="",0,IF(AND(W$1008&lt;&gt;"",Datos!W101=W$1008),0,IF(W$1004=0,0,1-CHOOSE(W$1004,IF(ISNUMBER(Datos!W101),AND(OR(W$1005="",Datos!W101&gt;=W$1005),OR(W$1006="",Datos!W101&lt;=W$1006)),FALSE),IF(ISNUMBER(Datos!W101),AND(Datos!W101=INT(Datos!W101),AND(OR(W$1005="",Datos!W101&gt;=W$1005),OR(W$1006="",Datos!W101&lt;=W$1006))),FALSE),OR(ISNUMBER(FIND(";"&amp;UPPER(TRIM(Datos!W101&amp;""))&amp;"=",W$1007)),ISNUMBER(FIND(";"&amp;UPPER(TRIM(Datos!W101&amp;""))&amp;";",W$1007))),OR(UPPER(TRIM(Datos!W101&amp;""))="SÍ",UPPER(TRIM(Datos!W101&amp;""))="SI",UPPER(TRIM(Datos!W101&amp;""))="NO"),IF(ISNUMBER(Datos!W101),AND(OR(W$1005="",Datos!W101&gt;=W$1005),OR(W$1006="",Datos!W101&lt;=W$1006)),FALSE),TRUE))))</f>
        <v>0.0</v>
      </c>
      <c r="X101">
        <f>IF(Datos!X101="",0,IF(AND(X$1008&lt;&gt;"",Datos!X101=X$1008),0,IF(X$1004=0,0,1-CHOOSE(X$1004,IF(ISNUMBER(Datos!X101),AND(OR(X$1005="",Datos!X101&gt;=X$1005),OR(X$1006="",Datos!X101&lt;=X$1006)),FALSE),IF(ISNUMBER(Datos!X101),AND(Datos!X101=INT(Datos!X101),AND(OR(X$1005="",Datos!X101&gt;=X$1005),OR(X$1006="",Datos!X101&lt;=X$1006))),FALSE),OR(ISNUMBER(FIND(";"&amp;UPPER(TRIM(Datos!X101&amp;""))&amp;"=",X$1007)),ISNUMBER(FIND(";"&amp;UPPER(TRIM(Datos!X101&amp;""))&amp;";",X$1007))),OR(UPPER(TRIM(Datos!X101&amp;""))="SÍ",UPPER(TRIM(Datos!X101&amp;""))="SI",UPPER(TRIM(Datos!X101&amp;""))="NO"),IF(ISNUMBER(Datos!X101),AND(OR(X$1005="",Datos!X101&gt;=X$1005),OR(X$1006="",Datos!X101&lt;=X$1006)),FALSE),TRUE))))</f>
        <v>0.0</v>
      </c>
      <c r="Y101">
        <f>IF(Datos!Y101="",0,IF(AND(Y$1008&lt;&gt;"",Datos!Y101=Y$1008),0,IF(Y$1004=0,0,1-CHOOSE(Y$1004,IF(ISNUMBER(Datos!Y101),AND(OR(Y$1005="",Datos!Y101&gt;=Y$1005),OR(Y$1006="",Datos!Y101&lt;=Y$1006)),FALSE),IF(ISNUMBER(Datos!Y101),AND(Datos!Y101=INT(Datos!Y101),AND(OR(Y$1005="",Datos!Y101&gt;=Y$1005),OR(Y$1006="",Datos!Y101&lt;=Y$1006))),FALSE),OR(ISNUMBER(FIND(";"&amp;UPPER(TRIM(Datos!Y101&amp;""))&amp;"=",Y$1007)),ISNUMBER(FIND(";"&amp;UPPER(TRIM(Datos!Y101&amp;""))&amp;";",Y$1007))),OR(UPPER(TRIM(Datos!Y101&amp;""))="SÍ",UPPER(TRIM(Datos!Y101&amp;""))="SI",UPPER(TRIM(Datos!Y101&amp;""))="NO"),IF(ISNUMBER(Datos!Y101),AND(OR(Y$1005="",Datos!Y101&gt;=Y$1005),OR(Y$1006="",Datos!Y101&lt;=Y$1006)),FALSE),TRUE))))</f>
        <v>0.0</v>
      </c>
      <c r="Z101">
        <f>IF(Datos!Z101="",0,IF(AND(Z$1008&lt;&gt;"",Datos!Z101=Z$1008),0,IF(Z$1004=0,0,1-CHOOSE(Z$1004,IF(ISNUMBER(Datos!Z101),AND(OR(Z$1005="",Datos!Z101&gt;=Z$1005),OR(Z$1006="",Datos!Z101&lt;=Z$1006)),FALSE),IF(ISNUMBER(Datos!Z101),AND(Datos!Z101=INT(Datos!Z101),AND(OR(Z$1005="",Datos!Z101&gt;=Z$1005),OR(Z$1006="",Datos!Z101&lt;=Z$1006))),FALSE),OR(ISNUMBER(FIND(";"&amp;UPPER(TRIM(Datos!Z101&amp;""))&amp;"=",Z$1007)),ISNUMBER(FIND(";"&amp;UPPER(TRIM(Datos!Z101&amp;""))&amp;";",Z$1007))),OR(UPPER(TRIM(Datos!Z101&amp;""))="SÍ",UPPER(TRIM(Datos!Z101&amp;""))="SI",UPPER(TRIM(Datos!Z101&amp;""))="NO"),IF(ISNUMBER(Datos!Z101),AND(OR(Z$1005="",Datos!Z101&gt;=Z$1005),OR(Z$1006="",Datos!Z101&lt;=Z$1006)),FALSE),TRUE))))</f>
        <v>0.0</v>
      </c>
      <c r="AA101">
        <f>IF(Datos!AA101="",0,IF(AND(AA$1008&lt;&gt;"",Datos!AA101=AA$1008),0,IF(AA$1004=0,0,1-CHOOSE(AA$1004,IF(ISNUMBER(Datos!AA101),AND(OR(AA$1005="",Datos!AA101&gt;=AA$1005),OR(AA$1006="",Datos!AA101&lt;=AA$1006)),FALSE),IF(ISNUMBER(Datos!AA101),AND(Datos!AA101=INT(Datos!AA101),AND(OR(AA$1005="",Datos!AA101&gt;=AA$1005),OR(AA$1006="",Datos!AA101&lt;=AA$1006))),FALSE),OR(ISNUMBER(FIND(";"&amp;UPPER(TRIM(Datos!AA101&amp;""))&amp;"=",AA$1007)),ISNUMBER(FIND(";"&amp;UPPER(TRIM(Datos!AA101&amp;""))&amp;";",AA$1007))),OR(UPPER(TRIM(Datos!AA101&amp;""))="SÍ",UPPER(TRIM(Datos!AA101&amp;""))="SI",UPPER(TRIM(Datos!AA101&amp;""))="NO"),IF(ISNUMBER(Datos!AA101),AND(OR(AA$1005="",Datos!AA101&gt;=AA$1005),OR(AA$1006="",Datos!AA101&lt;=AA$1006)),FALSE),TRUE))))</f>
        <v>0.0</v>
      </c>
      <c r="AB101">
        <f>IF(Datos!AB101="",0,IF(AND(AB$1008&lt;&gt;"",Datos!AB101=AB$1008),0,IF(AB$1004=0,0,1-CHOOSE(AB$1004,IF(ISNUMBER(Datos!AB101),AND(OR(AB$1005="",Datos!AB101&gt;=AB$1005),OR(AB$1006="",Datos!AB101&lt;=AB$1006)),FALSE),IF(ISNUMBER(Datos!AB101),AND(Datos!AB101=INT(Datos!AB101),AND(OR(AB$1005="",Datos!AB101&gt;=AB$1005),OR(AB$1006="",Datos!AB101&lt;=AB$1006))),FALSE),OR(ISNUMBER(FIND(";"&amp;UPPER(TRIM(Datos!AB101&amp;""))&amp;"=",AB$1007)),ISNUMBER(FIND(";"&amp;UPPER(TRIM(Datos!AB101&amp;""))&amp;";",AB$1007))),OR(UPPER(TRIM(Datos!AB101&amp;""))="SÍ",UPPER(TRIM(Datos!AB101&amp;""))="SI",UPPER(TRIM(Datos!AB101&amp;""))="NO"),IF(ISNUMBER(Datos!AB101),AND(OR(AB$1005="",Datos!AB101&gt;=AB$1005),OR(AB$1006="",Datos!AB101&lt;=AB$1006)),FALSE),TRUE))))</f>
        <v>0.0</v>
      </c>
      <c r="AC101">
        <f>IF(Datos!AC101="",0,IF(AND(AC$1008&lt;&gt;"",Datos!AC101=AC$1008),0,IF(AC$1004=0,0,1-CHOOSE(AC$1004,IF(ISNUMBER(Datos!AC101),AND(OR(AC$1005="",Datos!AC101&gt;=AC$1005),OR(AC$1006="",Datos!AC101&lt;=AC$1006)),FALSE),IF(ISNUMBER(Datos!AC101),AND(Datos!AC101=INT(Datos!AC101),AND(OR(AC$1005="",Datos!AC101&gt;=AC$1005),OR(AC$1006="",Datos!AC101&lt;=AC$1006))),FALSE),OR(ISNUMBER(FIND(";"&amp;UPPER(TRIM(Datos!AC101&amp;""))&amp;"=",AC$1007)),ISNUMBER(FIND(";"&amp;UPPER(TRIM(Datos!AC101&amp;""))&amp;";",AC$1007))),OR(UPPER(TRIM(Datos!AC101&amp;""))="SÍ",UPPER(TRIM(Datos!AC101&amp;""))="SI",UPPER(TRIM(Datos!AC101&amp;""))="NO"),IF(ISNUMBER(Datos!AC101),AND(OR(AC$1005="",Datos!AC101&gt;=AC$1005),OR(AC$1006="",Datos!AC101&lt;=AC$1006)),FALSE),TRUE))))</f>
        <v>0.0</v>
      </c>
      <c r="AD101">
        <f>IF(Datos!AD101="",0,IF(AND(AD$1008&lt;&gt;"",Datos!AD101=AD$1008),0,IF(AD$1004=0,0,1-CHOOSE(AD$1004,IF(ISNUMBER(Datos!AD101),AND(OR(AD$1005="",Datos!AD101&gt;=AD$1005),OR(AD$1006="",Datos!AD101&lt;=AD$1006)),FALSE),IF(ISNUMBER(Datos!AD101),AND(Datos!AD101=INT(Datos!AD101),AND(OR(AD$1005="",Datos!AD101&gt;=AD$1005),OR(AD$1006="",Datos!AD101&lt;=AD$1006))),FALSE),OR(ISNUMBER(FIND(";"&amp;UPPER(TRIM(Datos!AD101&amp;""))&amp;"=",AD$1007)),ISNUMBER(FIND(";"&amp;UPPER(TRIM(Datos!AD101&amp;""))&amp;";",AD$1007))),OR(UPPER(TRIM(Datos!AD101&amp;""))="SÍ",UPPER(TRIM(Datos!AD101&amp;""))="SI",UPPER(TRIM(Datos!AD101&amp;""))="NO"),IF(ISNUMBER(Datos!AD101),AND(OR(AD$1005="",Datos!AD101&gt;=AD$1005),OR(AD$1006="",Datos!AD101&lt;=AD$1006)),FALSE),TRUE))))</f>
        <v>0.0</v>
      </c>
      <c r="AE101">
        <f>IF(Datos!AE101="",0,IF(AND(AE$1008&lt;&gt;"",Datos!AE101=AE$1008),0,IF(AE$1004=0,0,1-CHOOSE(AE$1004,IF(ISNUMBER(Datos!AE101),AND(OR(AE$1005="",Datos!AE101&gt;=AE$1005),OR(AE$1006="",Datos!AE101&lt;=AE$1006)),FALSE),IF(ISNUMBER(Datos!AE101),AND(Datos!AE101=INT(Datos!AE101),AND(OR(AE$1005="",Datos!AE101&gt;=AE$1005),OR(AE$1006="",Datos!AE101&lt;=AE$1006))),FALSE),OR(ISNUMBER(FIND(";"&amp;UPPER(TRIM(Datos!AE101&amp;""))&amp;"=",AE$1007)),ISNUMBER(FIND(";"&amp;UPPER(TRIM(Datos!AE101&amp;""))&amp;";",AE$1007))),OR(UPPER(TRIM(Datos!AE101&amp;""))="SÍ",UPPER(TRIM(Datos!AE101&amp;""))="SI",UPPER(TRIM(Datos!AE101&amp;""))="NO"),IF(ISNUMBER(Datos!AE101),AND(OR(AE$1005="",Datos!AE101&gt;=AE$1005),OR(AE$1006="",Datos!AE101&lt;=AE$1006)),FALSE),TRUE))))</f>
        <v>0.0</v>
      </c>
    </row>
    <row r="102" spans="2:31">
      <c r="B102">
        <f>IF(Datos!B102="",0,IF(AND(B$1008&lt;&gt;"",Datos!B102=B$1008),0,IF(B$1004=0,0,1-CHOOSE(B$1004,IF(ISNUMBER(Datos!B102),AND(OR(B$1005="",Datos!B102&gt;=B$1005),OR(B$1006="",Datos!B102&lt;=B$1006)),FALSE),IF(ISNUMBER(Datos!B102),AND(Datos!B102=INT(Datos!B102),AND(OR(B$1005="",Datos!B102&gt;=B$1005),OR(B$1006="",Datos!B102&lt;=B$1006))),FALSE),OR(ISNUMBER(FIND(";"&amp;UPPER(TRIM(Datos!B102&amp;""))&amp;"=",B$1007)),ISNUMBER(FIND(";"&amp;UPPER(TRIM(Datos!B102&amp;""))&amp;";",B$1007))),OR(UPPER(TRIM(Datos!B102&amp;""))="SÍ",UPPER(TRIM(Datos!B102&amp;""))="SI",UPPER(TRIM(Datos!B102&amp;""))="NO"),IF(ISNUMBER(Datos!B102),AND(OR(B$1005="",Datos!B102&gt;=B$1005),OR(B$1006="",Datos!B102&lt;=B$1006)),FALSE),TRUE))))</f>
        <v>0.0</v>
      </c>
      <c r="C102">
        <f>IF(Datos!C102="",0,IF(AND(C$1008&lt;&gt;"",Datos!C102=C$1008),0,IF(C$1004=0,0,1-CHOOSE(C$1004,IF(ISNUMBER(Datos!C102),AND(OR(C$1005="",Datos!C102&gt;=C$1005),OR(C$1006="",Datos!C102&lt;=C$1006)),FALSE),IF(ISNUMBER(Datos!C102),AND(Datos!C102=INT(Datos!C102),AND(OR(C$1005="",Datos!C102&gt;=C$1005),OR(C$1006="",Datos!C102&lt;=C$1006))),FALSE),OR(ISNUMBER(FIND(";"&amp;UPPER(TRIM(Datos!C102&amp;""))&amp;"=",C$1007)),ISNUMBER(FIND(";"&amp;UPPER(TRIM(Datos!C102&amp;""))&amp;";",C$1007))),OR(UPPER(TRIM(Datos!C102&amp;""))="SÍ",UPPER(TRIM(Datos!C102&amp;""))="SI",UPPER(TRIM(Datos!C102&amp;""))="NO"),IF(ISNUMBER(Datos!C102),AND(OR(C$1005="",Datos!C102&gt;=C$1005),OR(C$1006="",Datos!C102&lt;=C$1006)),FALSE),TRUE))))</f>
        <v>0.0</v>
      </c>
      <c r="D102">
        <f>IF(Datos!D102="",0,IF(AND(D$1008&lt;&gt;"",Datos!D102=D$1008),0,IF(D$1004=0,0,1-CHOOSE(D$1004,IF(ISNUMBER(Datos!D102),AND(OR(D$1005="",Datos!D102&gt;=D$1005),OR(D$1006="",Datos!D102&lt;=D$1006)),FALSE),IF(ISNUMBER(Datos!D102),AND(Datos!D102=INT(Datos!D102),AND(OR(D$1005="",Datos!D102&gt;=D$1005),OR(D$1006="",Datos!D102&lt;=D$1006))),FALSE),OR(ISNUMBER(FIND(";"&amp;UPPER(TRIM(Datos!D102&amp;""))&amp;"=",D$1007)),ISNUMBER(FIND(";"&amp;UPPER(TRIM(Datos!D102&amp;""))&amp;";",D$1007))),OR(UPPER(TRIM(Datos!D102&amp;""))="SÍ",UPPER(TRIM(Datos!D102&amp;""))="SI",UPPER(TRIM(Datos!D102&amp;""))="NO"),IF(ISNUMBER(Datos!D102),AND(OR(D$1005="",Datos!D102&gt;=D$1005),OR(D$1006="",Datos!D102&lt;=D$1006)),FALSE),TRUE))))</f>
        <v>0.0</v>
      </c>
      <c r="E102">
        <f>IF(Datos!E102="",0,IF(AND(E$1008&lt;&gt;"",Datos!E102=E$1008),0,IF(E$1004=0,0,1-CHOOSE(E$1004,IF(ISNUMBER(Datos!E102),AND(OR(E$1005="",Datos!E102&gt;=E$1005),OR(E$1006="",Datos!E102&lt;=E$1006)),FALSE),IF(ISNUMBER(Datos!E102),AND(Datos!E102=INT(Datos!E102),AND(OR(E$1005="",Datos!E102&gt;=E$1005),OR(E$1006="",Datos!E102&lt;=E$1006))),FALSE),OR(ISNUMBER(FIND(";"&amp;UPPER(TRIM(Datos!E102&amp;""))&amp;"=",E$1007)),ISNUMBER(FIND(";"&amp;UPPER(TRIM(Datos!E102&amp;""))&amp;";",E$1007))),OR(UPPER(TRIM(Datos!E102&amp;""))="SÍ",UPPER(TRIM(Datos!E102&amp;""))="SI",UPPER(TRIM(Datos!E102&amp;""))="NO"),IF(ISNUMBER(Datos!E102),AND(OR(E$1005="",Datos!E102&gt;=E$1005),OR(E$1006="",Datos!E102&lt;=E$1006)),FALSE),TRUE))))</f>
        <v>0.0</v>
      </c>
      <c r="F102">
        <f>IF(Datos!F102="",0,IF(AND(F$1008&lt;&gt;"",Datos!F102=F$1008),0,IF(F$1004=0,0,1-CHOOSE(F$1004,IF(ISNUMBER(Datos!F102),AND(OR(F$1005="",Datos!F102&gt;=F$1005),OR(F$1006="",Datos!F102&lt;=F$1006)),FALSE),IF(ISNUMBER(Datos!F102),AND(Datos!F102=INT(Datos!F102),AND(OR(F$1005="",Datos!F102&gt;=F$1005),OR(F$1006="",Datos!F102&lt;=F$1006))),FALSE),OR(ISNUMBER(FIND(";"&amp;UPPER(TRIM(Datos!F102&amp;""))&amp;"=",F$1007)),ISNUMBER(FIND(";"&amp;UPPER(TRIM(Datos!F102&amp;""))&amp;";",F$1007))),OR(UPPER(TRIM(Datos!F102&amp;""))="SÍ",UPPER(TRIM(Datos!F102&amp;""))="SI",UPPER(TRIM(Datos!F102&amp;""))="NO"),IF(ISNUMBER(Datos!F102),AND(OR(F$1005="",Datos!F102&gt;=F$1005),OR(F$1006="",Datos!F102&lt;=F$1006)),FALSE),TRUE))))</f>
        <v>0.0</v>
      </c>
      <c r="G102">
        <f>IF(Datos!G102="",0,IF(AND(G$1008&lt;&gt;"",Datos!G102=G$1008),0,IF(G$1004=0,0,1-CHOOSE(G$1004,IF(ISNUMBER(Datos!G102),AND(OR(G$1005="",Datos!G102&gt;=G$1005),OR(G$1006="",Datos!G102&lt;=G$1006)),FALSE),IF(ISNUMBER(Datos!G102),AND(Datos!G102=INT(Datos!G102),AND(OR(G$1005="",Datos!G102&gt;=G$1005),OR(G$1006="",Datos!G102&lt;=G$1006))),FALSE),OR(ISNUMBER(FIND(";"&amp;UPPER(TRIM(Datos!G102&amp;""))&amp;"=",G$1007)),ISNUMBER(FIND(";"&amp;UPPER(TRIM(Datos!G102&amp;""))&amp;";",G$1007))),OR(UPPER(TRIM(Datos!G102&amp;""))="SÍ",UPPER(TRIM(Datos!G102&amp;""))="SI",UPPER(TRIM(Datos!G102&amp;""))="NO"),IF(ISNUMBER(Datos!G102),AND(OR(G$1005="",Datos!G102&gt;=G$1005),OR(G$1006="",Datos!G102&lt;=G$1006)),FALSE),TRUE))))</f>
        <v>0.0</v>
      </c>
      <c r="H102">
        <f>IF(Datos!H102="",0,IF(AND(H$1008&lt;&gt;"",Datos!H102=H$1008),0,IF(H$1004=0,0,1-CHOOSE(H$1004,IF(ISNUMBER(Datos!H102),AND(OR(H$1005="",Datos!H102&gt;=H$1005),OR(H$1006="",Datos!H102&lt;=H$1006)),FALSE),IF(ISNUMBER(Datos!H102),AND(Datos!H102=INT(Datos!H102),AND(OR(H$1005="",Datos!H102&gt;=H$1005),OR(H$1006="",Datos!H102&lt;=H$1006))),FALSE),OR(ISNUMBER(FIND(";"&amp;UPPER(TRIM(Datos!H102&amp;""))&amp;"=",H$1007)),ISNUMBER(FIND(";"&amp;UPPER(TRIM(Datos!H102&amp;""))&amp;";",H$1007))),OR(UPPER(TRIM(Datos!H102&amp;""))="SÍ",UPPER(TRIM(Datos!H102&amp;""))="SI",UPPER(TRIM(Datos!H102&amp;""))="NO"),IF(ISNUMBER(Datos!H102),AND(OR(H$1005="",Datos!H102&gt;=H$1005),OR(H$1006="",Datos!H102&lt;=H$1006)),FALSE),TRUE))))</f>
        <v>0.0</v>
      </c>
      <c r="I102">
        <f>IF(Datos!I102="",0,IF(AND(I$1008&lt;&gt;"",Datos!I102=I$1008),0,IF(I$1004=0,0,1-CHOOSE(I$1004,IF(ISNUMBER(Datos!I102),AND(OR(I$1005="",Datos!I102&gt;=I$1005),OR(I$1006="",Datos!I102&lt;=I$1006)),FALSE),IF(ISNUMBER(Datos!I102),AND(Datos!I102=INT(Datos!I102),AND(OR(I$1005="",Datos!I102&gt;=I$1005),OR(I$1006="",Datos!I102&lt;=I$1006))),FALSE),OR(ISNUMBER(FIND(";"&amp;UPPER(TRIM(Datos!I102&amp;""))&amp;"=",I$1007)),ISNUMBER(FIND(";"&amp;UPPER(TRIM(Datos!I102&amp;""))&amp;";",I$1007))),OR(UPPER(TRIM(Datos!I102&amp;""))="SÍ",UPPER(TRIM(Datos!I102&amp;""))="SI",UPPER(TRIM(Datos!I102&amp;""))="NO"),IF(ISNUMBER(Datos!I102),AND(OR(I$1005="",Datos!I102&gt;=I$1005),OR(I$1006="",Datos!I102&lt;=I$1006)),FALSE),TRUE))))</f>
        <v>0.0</v>
      </c>
      <c r="J102">
        <f>IF(Datos!J102="",0,IF(AND(J$1008&lt;&gt;"",Datos!J102=J$1008),0,IF(J$1004=0,0,1-CHOOSE(J$1004,IF(ISNUMBER(Datos!J102),AND(OR(J$1005="",Datos!J102&gt;=J$1005),OR(J$1006="",Datos!J102&lt;=J$1006)),FALSE),IF(ISNUMBER(Datos!J102),AND(Datos!J102=INT(Datos!J102),AND(OR(J$1005="",Datos!J102&gt;=J$1005),OR(J$1006="",Datos!J102&lt;=J$1006))),FALSE),OR(ISNUMBER(FIND(";"&amp;UPPER(TRIM(Datos!J102&amp;""))&amp;"=",J$1007)),ISNUMBER(FIND(";"&amp;UPPER(TRIM(Datos!J102&amp;""))&amp;";",J$1007))),OR(UPPER(TRIM(Datos!J102&amp;""))="SÍ",UPPER(TRIM(Datos!J102&amp;""))="SI",UPPER(TRIM(Datos!J102&amp;""))="NO"),IF(ISNUMBER(Datos!J102),AND(OR(J$1005="",Datos!J102&gt;=J$1005),OR(J$1006="",Datos!J102&lt;=J$1006)),FALSE),TRUE))))</f>
        <v>0.0</v>
      </c>
      <c r="K102">
        <f>IF(Datos!K102="",0,IF(AND(K$1008&lt;&gt;"",Datos!K102=K$1008),0,IF(K$1004=0,0,1-CHOOSE(K$1004,IF(ISNUMBER(Datos!K102),AND(OR(K$1005="",Datos!K102&gt;=K$1005),OR(K$1006="",Datos!K102&lt;=K$1006)),FALSE),IF(ISNUMBER(Datos!K102),AND(Datos!K102=INT(Datos!K102),AND(OR(K$1005="",Datos!K102&gt;=K$1005),OR(K$1006="",Datos!K102&lt;=K$1006))),FALSE),OR(ISNUMBER(FIND(";"&amp;UPPER(TRIM(Datos!K102&amp;""))&amp;"=",K$1007)),ISNUMBER(FIND(";"&amp;UPPER(TRIM(Datos!K102&amp;""))&amp;";",K$1007))),OR(UPPER(TRIM(Datos!K102&amp;""))="SÍ",UPPER(TRIM(Datos!K102&amp;""))="SI",UPPER(TRIM(Datos!K102&amp;""))="NO"),IF(ISNUMBER(Datos!K102),AND(OR(K$1005="",Datos!K102&gt;=K$1005),OR(K$1006="",Datos!K102&lt;=K$1006)),FALSE),TRUE))))</f>
        <v>0.0</v>
      </c>
      <c r="L102">
        <f>IF(Datos!L102="",0,IF(AND(L$1008&lt;&gt;"",Datos!L102=L$1008),0,IF(L$1004=0,0,1-CHOOSE(L$1004,IF(ISNUMBER(Datos!L102),AND(OR(L$1005="",Datos!L102&gt;=L$1005),OR(L$1006="",Datos!L102&lt;=L$1006)),FALSE),IF(ISNUMBER(Datos!L102),AND(Datos!L102=INT(Datos!L102),AND(OR(L$1005="",Datos!L102&gt;=L$1005),OR(L$1006="",Datos!L102&lt;=L$1006))),FALSE),OR(ISNUMBER(FIND(";"&amp;UPPER(TRIM(Datos!L102&amp;""))&amp;"=",L$1007)),ISNUMBER(FIND(";"&amp;UPPER(TRIM(Datos!L102&amp;""))&amp;";",L$1007))),OR(UPPER(TRIM(Datos!L102&amp;""))="SÍ",UPPER(TRIM(Datos!L102&amp;""))="SI",UPPER(TRIM(Datos!L102&amp;""))="NO"),IF(ISNUMBER(Datos!L102),AND(OR(L$1005="",Datos!L102&gt;=L$1005),OR(L$1006="",Datos!L102&lt;=L$1006)),FALSE),TRUE))))</f>
        <v>0.0</v>
      </c>
      <c r="M102">
        <f>IF(Datos!M102="",0,IF(AND(M$1008&lt;&gt;"",Datos!M102=M$1008),0,IF(M$1004=0,0,1-CHOOSE(M$1004,IF(ISNUMBER(Datos!M102),AND(OR(M$1005="",Datos!M102&gt;=M$1005),OR(M$1006="",Datos!M102&lt;=M$1006)),FALSE),IF(ISNUMBER(Datos!M102),AND(Datos!M102=INT(Datos!M102),AND(OR(M$1005="",Datos!M102&gt;=M$1005),OR(M$1006="",Datos!M102&lt;=M$1006))),FALSE),OR(ISNUMBER(FIND(";"&amp;UPPER(TRIM(Datos!M102&amp;""))&amp;"=",M$1007)),ISNUMBER(FIND(";"&amp;UPPER(TRIM(Datos!M102&amp;""))&amp;";",M$1007))),OR(UPPER(TRIM(Datos!M102&amp;""))="SÍ",UPPER(TRIM(Datos!M102&amp;""))="SI",UPPER(TRIM(Datos!M102&amp;""))="NO"),IF(ISNUMBER(Datos!M102),AND(OR(M$1005="",Datos!M102&gt;=M$1005),OR(M$1006="",Datos!M102&lt;=M$1006)),FALSE),TRUE))))</f>
        <v>0.0</v>
      </c>
      <c r="N102">
        <f>IF(Datos!N102="",0,IF(AND(N$1008&lt;&gt;"",Datos!N102=N$1008),0,IF(N$1004=0,0,1-CHOOSE(N$1004,IF(ISNUMBER(Datos!N102),AND(OR(N$1005="",Datos!N102&gt;=N$1005),OR(N$1006="",Datos!N102&lt;=N$1006)),FALSE),IF(ISNUMBER(Datos!N102),AND(Datos!N102=INT(Datos!N102),AND(OR(N$1005="",Datos!N102&gt;=N$1005),OR(N$1006="",Datos!N102&lt;=N$1006))),FALSE),OR(ISNUMBER(FIND(";"&amp;UPPER(TRIM(Datos!N102&amp;""))&amp;"=",N$1007)),ISNUMBER(FIND(";"&amp;UPPER(TRIM(Datos!N102&amp;""))&amp;";",N$1007))),OR(UPPER(TRIM(Datos!N102&amp;""))="SÍ",UPPER(TRIM(Datos!N102&amp;""))="SI",UPPER(TRIM(Datos!N102&amp;""))="NO"),IF(ISNUMBER(Datos!N102),AND(OR(N$1005="",Datos!N102&gt;=N$1005),OR(N$1006="",Datos!N102&lt;=N$1006)),FALSE),TRUE))))</f>
        <v>0.0</v>
      </c>
      <c r="O102">
        <f>IF(Datos!O102="",0,IF(AND(O$1008&lt;&gt;"",Datos!O102=O$1008),0,IF(O$1004=0,0,1-CHOOSE(O$1004,IF(ISNUMBER(Datos!O102),AND(OR(O$1005="",Datos!O102&gt;=O$1005),OR(O$1006="",Datos!O102&lt;=O$1006)),FALSE),IF(ISNUMBER(Datos!O102),AND(Datos!O102=INT(Datos!O102),AND(OR(O$1005="",Datos!O102&gt;=O$1005),OR(O$1006="",Datos!O102&lt;=O$1006))),FALSE),OR(ISNUMBER(FIND(";"&amp;UPPER(TRIM(Datos!O102&amp;""))&amp;"=",O$1007)),ISNUMBER(FIND(";"&amp;UPPER(TRIM(Datos!O102&amp;""))&amp;";",O$1007))),OR(UPPER(TRIM(Datos!O102&amp;""))="SÍ",UPPER(TRIM(Datos!O102&amp;""))="SI",UPPER(TRIM(Datos!O102&amp;""))="NO"),IF(ISNUMBER(Datos!O102),AND(OR(O$1005="",Datos!O102&gt;=O$1005),OR(O$1006="",Datos!O102&lt;=O$1006)),FALSE),TRUE))))</f>
        <v>0.0</v>
      </c>
      <c r="P102">
        <f>IF(Datos!P102="",0,IF(AND(P$1008&lt;&gt;"",Datos!P102=P$1008),0,IF(P$1004=0,0,1-CHOOSE(P$1004,IF(ISNUMBER(Datos!P102),AND(OR(P$1005="",Datos!P102&gt;=P$1005),OR(P$1006="",Datos!P102&lt;=P$1006)),FALSE),IF(ISNUMBER(Datos!P102),AND(Datos!P102=INT(Datos!P102),AND(OR(P$1005="",Datos!P102&gt;=P$1005),OR(P$1006="",Datos!P102&lt;=P$1006))),FALSE),OR(ISNUMBER(FIND(";"&amp;UPPER(TRIM(Datos!P102&amp;""))&amp;"=",P$1007)),ISNUMBER(FIND(";"&amp;UPPER(TRIM(Datos!P102&amp;""))&amp;";",P$1007))),OR(UPPER(TRIM(Datos!P102&amp;""))="SÍ",UPPER(TRIM(Datos!P102&amp;""))="SI",UPPER(TRIM(Datos!P102&amp;""))="NO"),IF(ISNUMBER(Datos!P102),AND(OR(P$1005="",Datos!P102&gt;=P$1005),OR(P$1006="",Datos!P102&lt;=P$1006)),FALSE),TRUE))))</f>
        <v>0.0</v>
      </c>
      <c r="Q102">
        <f>IF(Datos!Q102="",0,IF(AND(Q$1008&lt;&gt;"",Datos!Q102=Q$1008),0,IF(Q$1004=0,0,1-CHOOSE(Q$1004,IF(ISNUMBER(Datos!Q102),AND(OR(Q$1005="",Datos!Q102&gt;=Q$1005),OR(Q$1006="",Datos!Q102&lt;=Q$1006)),FALSE),IF(ISNUMBER(Datos!Q102),AND(Datos!Q102=INT(Datos!Q102),AND(OR(Q$1005="",Datos!Q102&gt;=Q$1005),OR(Q$1006="",Datos!Q102&lt;=Q$1006))),FALSE),OR(ISNUMBER(FIND(";"&amp;UPPER(TRIM(Datos!Q102&amp;""))&amp;"=",Q$1007)),ISNUMBER(FIND(";"&amp;UPPER(TRIM(Datos!Q102&amp;""))&amp;";",Q$1007))),OR(UPPER(TRIM(Datos!Q102&amp;""))="SÍ",UPPER(TRIM(Datos!Q102&amp;""))="SI",UPPER(TRIM(Datos!Q102&amp;""))="NO"),IF(ISNUMBER(Datos!Q102),AND(OR(Q$1005="",Datos!Q102&gt;=Q$1005),OR(Q$1006="",Datos!Q102&lt;=Q$1006)),FALSE),TRUE))))</f>
        <v>0.0</v>
      </c>
      <c r="R102">
        <f>IF(Datos!R102="",0,IF(AND(R$1008&lt;&gt;"",Datos!R102=R$1008),0,IF(R$1004=0,0,1-CHOOSE(R$1004,IF(ISNUMBER(Datos!R102),AND(OR(R$1005="",Datos!R102&gt;=R$1005),OR(R$1006="",Datos!R102&lt;=R$1006)),FALSE),IF(ISNUMBER(Datos!R102),AND(Datos!R102=INT(Datos!R102),AND(OR(R$1005="",Datos!R102&gt;=R$1005),OR(R$1006="",Datos!R102&lt;=R$1006))),FALSE),OR(ISNUMBER(FIND(";"&amp;UPPER(TRIM(Datos!R102&amp;""))&amp;"=",R$1007)),ISNUMBER(FIND(";"&amp;UPPER(TRIM(Datos!R102&amp;""))&amp;";",R$1007))),OR(UPPER(TRIM(Datos!R102&amp;""))="SÍ",UPPER(TRIM(Datos!R102&amp;""))="SI",UPPER(TRIM(Datos!R102&amp;""))="NO"),IF(ISNUMBER(Datos!R102),AND(OR(R$1005="",Datos!R102&gt;=R$1005),OR(R$1006="",Datos!R102&lt;=R$1006)),FALSE),TRUE))))</f>
        <v>0.0</v>
      </c>
      <c r="S102">
        <f>IF(Datos!S102="",0,IF(AND(S$1008&lt;&gt;"",Datos!S102=S$1008),0,IF(S$1004=0,0,1-CHOOSE(S$1004,IF(ISNUMBER(Datos!S102),AND(OR(S$1005="",Datos!S102&gt;=S$1005),OR(S$1006="",Datos!S102&lt;=S$1006)),FALSE),IF(ISNUMBER(Datos!S102),AND(Datos!S102=INT(Datos!S102),AND(OR(S$1005="",Datos!S102&gt;=S$1005),OR(S$1006="",Datos!S102&lt;=S$1006))),FALSE),OR(ISNUMBER(FIND(";"&amp;UPPER(TRIM(Datos!S102&amp;""))&amp;"=",S$1007)),ISNUMBER(FIND(";"&amp;UPPER(TRIM(Datos!S102&amp;""))&amp;";",S$1007))),OR(UPPER(TRIM(Datos!S102&amp;""))="SÍ",UPPER(TRIM(Datos!S102&amp;""))="SI",UPPER(TRIM(Datos!S102&amp;""))="NO"),IF(ISNUMBER(Datos!S102),AND(OR(S$1005="",Datos!S102&gt;=S$1005),OR(S$1006="",Datos!S102&lt;=S$1006)),FALSE),TRUE))))</f>
        <v>0.0</v>
      </c>
      <c r="T102">
        <f>IF(Datos!T102="",0,IF(AND(T$1008&lt;&gt;"",Datos!T102=T$1008),0,IF(T$1004=0,0,1-CHOOSE(T$1004,IF(ISNUMBER(Datos!T102),AND(OR(T$1005="",Datos!T102&gt;=T$1005),OR(T$1006="",Datos!T102&lt;=T$1006)),FALSE),IF(ISNUMBER(Datos!T102),AND(Datos!T102=INT(Datos!T102),AND(OR(T$1005="",Datos!T102&gt;=T$1005),OR(T$1006="",Datos!T102&lt;=T$1006))),FALSE),OR(ISNUMBER(FIND(";"&amp;UPPER(TRIM(Datos!T102&amp;""))&amp;"=",T$1007)),ISNUMBER(FIND(";"&amp;UPPER(TRIM(Datos!T102&amp;""))&amp;";",T$1007))),OR(UPPER(TRIM(Datos!T102&amp;""))="SÍ",UPPER(TRIM(Datos!T102&amp;""))="SI",UPPER(TRIM(Datos!T102&amp;""))="NO"),IF(ISNUMBER(Datos!T102),AND(OR(T$1005="",Datos!T102&gt;=T$1005),OR(T$1006="",Datos!T102&lt;=T$1006)),FALSE),TRUE))))</f>
        <v>0.0</v>
      </c>
      <c r="U102">
        <f>IF(Datos!U102="",0,IF(AND(U$1008&lt;&gt;"",Datos!U102=U$1008),0,IF(U$1004=0,0,1-CHOOSE(U$1004,IF(ISNUMBER(Datos!U102),AND(OR(U$1005="",Datos!U102&gt;=U$1005),OR(U$1006="",Datos!U102&lt;=U$1006)),FALSE),IF(ISNUMBER(Datos!U102),AND(Datos!U102=INT(Datos!U102),AND(OR(U$1005="",Datos!U102&gt;=U$1005),OR(U$1006="",Datos!U102&lt;=U$1006))),FALSE),OR(ISNUMBER(FIND(";"&amp;UPPER(TRIM(Datos!U102&amp;""))&amp;"=",U$1007)),ISNUMBER(FIND(";"&amp;UPPER(TRIM(Datos!U102&amp;""))&amp;";",U$1007))),OR(UPPER(TRIM(Datos!U102&amp;""))="SÍ",UPPER(TRIM(Datos!U102&amp;""))="SI",UPPER(TRIM(Datos!U102&amp;""))="NO"),IF(ISNUMBER(Datos!U102),AND(OR(U$1005="",Datos!U102&gt;=U$1005),OR(U$1006="",Datos!U102&lt;=U$1006)),FALSE),TRUE))))</f>
        <v>0.0</v>
      </c>
      <c r="V102">
        <f>IF(Datos!V102="",0,IF(AND(V$1008&lt;&gt;"",Datos!V102=V$1008),0,IF(V$1004=0,0,1-CHOOSE(V$1004,IF(ISNUMBER(Datos!V102),AND(OR(V$1005="",Datos!V102&gt;=V$1005),OR(V$1006="",Datos!V102&lt;=V$1006)),FALSE),IF(ISNUMBER(Datos!V102),AND(Datos!V102=INT(Datos!V102),AND(OR(V$1005="",Datos!V102&gt;=V$1005),OR(V$1006="",Datos!V102&lt;=V$1006))),FALSE),OR(ISNUMBER(FIND(";"&amp;UPPER(TRIM(Datos!V102&amp;""))&amp;"=",V$1007)),ISNUMBER(FIND(";"&amp;UPPER(TRIM(Datos!V102&amp;""))&amp;";",V$1007))),OR(UPPER(TRIM(Datos!V102&amp;""))="SÍ",UPPER(TRIM(Datos!V102&amp;""))="SI",UPPER(TRIM(Datos!V102&amp;""))="NO"),IF(ISNUMBER(Datos!V102),AND(OR(V$1005="",Datos!V102&gt;=V$1005),OR(V$1006="",Datos!V102&lt;=V$1006)),FALSE),TRUE))))</f>
        <v>0.0</v>
      </c>
      <c r="W102">
        <f>IF(Datos!W102="",0,IF(AND(W$1008&lt;&gt;"",Datos!W102=W$1008),0,IF(W$1004=0,0,1-CHOOSE(W$1004,IF(ISNUMBER(Datos!W102),AND(OR(W$1005="",Datos!W102&gt;=W$1005),OR(W$1006="",Datos!W102&lt;=W$1006)),FALSE),IF(ISNUMBER(Datos!W102),AND(Datos!W102=INT(Datos!W102),AND(OR(W$1005="",Datos!W102&gt;=W$1005),OR(W$1006="",Datos!W102&lt;=W$1006))),FALSE),OR(ISNUMBER(FIND(";"&amp;UPPER(TRIM(Datos!W102&amp;""))&amp;"=",W$1007)),ISNUMBER(FIND(";"&amp;UPPER(TRIM(Datos!W102&amp;""))&amp;";",W$1007))),OR(UPPER(TRIM(Datos!W102&amp;""))="SÍ",UPPER(TRIM(Datos!W102&amp;""))="SI",UPPER(TRIM(Datos!W102&amp;""))="NO"),IF(ISNUMBER(Datos!W102),AND(OR(W$1005="",Datos!W102&gt;=W$1005),OR(W$1006="",Datos!W102&lt;=W$1006)),FALSE),TRUE))))</f>
        <v>0.0</v>
      </c>
      <c r="X102">
        <f>IF(Datos!X102="",0,IF(AND(X$1008&lt;&gt;"",Datos!X102=X$1008),0,IF(X$1004=0,0,1-CHOOSE(X$1004,IF(ISNUMBER(Datos!X102),AND(OR(X$1005="",Datos!X102&gt;=X$1005),OR(X$1006="",Datos!X102&lt;=X$1006)),FALSE),IF(ISNUMBER(Datos!X102),AND(Datos!X102=INT(Datos!X102),AND(OR(X$1005="",Datos!X102&gt;=X$1005),OR(X$1006="",Datos!X102&lt;=X$1006))),FALSE),OR(ISNUMBER(FIND(";"&amp;UPPER(TRIM(Datos!X102&amp;""))&amp;"=",X$1007)),ISNUMBER(FIND(";"&amp;UPPER(TRIM(Datos!X102&amp;""))&amp;";",X$1007))),OR(UPPER(TRIM(Datos!X102&amp;""))="SÍ",UPPER(TRIM(Datos!X102&amp;""))="SI",UPPER(TRIM(Datos!X102&amp;""))="NO"),IF(ISNUMBER(Datos!X102),AND(OR(X$1005="",Datos!X102&gt;=X$1005),OR(X$1006="",Datos!X102&lt;=X$1006)),FALSE),TRUE))))</f>
        <v>0.0</v>
      </c>
      <c r="Y102">
        <f>IF(Datos!Y102="",0,IF(AND(Y$1008&lt;&gt;"",Datos!Y102=Y$1008),0,IF(Y$1004=0,0,1-CHOOSE(Y$1004,IF(ISNUMBER(Datos!Y102),AND(OR(Y$1005="",Datos!Y102&gt;=Y$1005),OR(Y$1006="",Datos!Y102&lt;=Y$1006)),FALSE),IF(ISNUMBER(Datos!Y102),AND(Datos!Y102=INT(Datos!Y102),AND(OR(Y$1005="",Datos!Y102&gt;=Y$1005),OR(Y$1006="",Datos!Y102&lt;=Y$1006))),FALSE),OR(ISNUMBER(FIND(";"&amp;UPPER(TRIM(Datos!Y102&amp;""))&amp;"=",Y$1007)),ISNUMBER(FIND(";"&amp;UPPER(TRIM(Datos!Y102&amp;""))&amp;";",Y$1007))),OR(UPPER(TRIM(Datos!Y102&amp;""))="SÍ",UPPER(TRIM(Datos!Y102&amp;""))="SI",UPPER(TRIM(Datos!Y102&amp;""))="NO"),IF(ISNUMBER(Datos!Y102),AND(OR(Y$1005="",Datos!Y102&gt;=Y$1005),OR(Y$1006="",Datos!Y102&lt;=Y$1006)),FALSE),TRUE))))</f>
        <v>0.0</v>
      </c>
      <c r="Z102">
        <f>IF(Datos!Z102="",0,IF(AND(Z$1008&lt;&gt;"",Datos!Z102=Z$1008),0,IF(Z$1004=0,0,1-CHOOSE(Z$1004,IF(ISNUMBER(Datos!Z102),AND(OR(Z$1005="",Datos!Z102&gt;=Z$1005),OR(Z$1006="",Datos!Z102&lt;=Z$1006)),FALSE),IF(ISNUMBER(Datos!Z102),AND(Datos!Z102=INT(Datos!Z102),AND(OR(Z$1005="",Datos!Z102&gt;=Z$1005),OR(Z$1006="",Datos!Z102&lt;=Z$1006))),FALSE),OR(ISNUMBER(FIND(";"&amp;UPPER(TRIM(Datos!Z102&amp;""))&amp;"=",Z$1007)),ISNUMBER(FIND(";"&amp;UPPER(TRIM(Datos!Z102&amp;""))&amp;";",Z$1007))),OR(UPPER(TRIM(Datos!Z102&amp;""))="SÍ",UPPER(TRIM(Datos!Z102&amp;""))="SI",UPPER(TRIM(Datos!Z102&amp;""))="NO"),IF(ISNUMBER(Datos!Z102),AND(OR(Z$1005="",Datos!Z102&gt;=Z$1005),OR(Z$1006="",Datos!Z102&lt;=Z$1006)),FALSE),TRUE))))</f>
        <v>0.0</v>
      </c>
      <c r="AA102">
        <f>IF(Datos!AA102="",0,IF(AND(AA$1008&lt;&gt;"",Datos!AA102=AA$1008),0,IF(AA$1004=0,0,1-CHOOSE(AA$1004,IF(ISNUMBER(Datos!AA102),AND(OR(AA$1005="",Datos!AA102&gt;=AA$1005),OR(AA$1006="",Datos!AA102&lt;=AA$1006)),FALSE),IF(ISNUMBER(Datos!AA102),AND(Datos!AA102=INT(Datos!AA102),AND(OR(AA$1005="",Datos!AA102&gt;=AA$1005),OR(AA$1006="",Datos!AA102&lt;=AA$1006))),FALSE),OR(ISNUMBER(FIND(";"&amp;UPPER(TRIM(Datos!AA102&amp;""))&amp;"=",AA$1007)),ISNUMBER(FIND(";"&amp;UPPER(TRIM(Datos!AA102&amp;""))&amp;";",AA$1007))),OR(UPPER(TRIM(Datos!AA102&amp;""))="SÍ",UPPER(TRIM(Datos!AA102&amp;""))="SI",UPPER(TRIM(Datos!AA102&amp;""))="NO"),IF(ISNUMBER(Datos!AA102),AND(OR(AA$1005="",Datos!AA102&gt;=AA$1005),OR(AA$1006="",Datos!AA102&lt;=AA$1006)),FALSE),TRUE))))</f>
        <v>0.0</v>
      </c>
      <c r="AB102">
        <f>IF(Datos!AB102="",0,IF(AND(AB$1008&lt;&gt;"",Datos!AB102=AB$1008),0,IF(AB$1004=0,0,1-CHOOSE(AB$1004,IF(ISNUMBER(Datos!AB102),AND(OR(AB$1005="",Datos!AB102&gt;=AB$1005),OR(AB$1006="",Datos!AB102&lt;=AB$1006)),FALSE),IF(ISNUMBER(Datos!AB102),AND(Datos!AB102=INT(Datos!AB102),AND(OR(AB$1005="",Datos!AB102&gt;=AB$1005),OR(AB$1006="",Datos!AB102&lt;=AB$1006))),FALSE),OR(ISNUMBER(FIND(";"&amp;UPPER(TRIM(Datos!AB102&amp;""))&amp;"=",AB$1007)),ISNUMBER(FIND(";"&amp;UPPER(TRIM(Datos!AB102&amp;""))&amp;";",AB$1007))),OR(UPPER(TRIM(Datos!AB102&amp;""))="SÍ",UPPER(TRIM(Datos!AB102&amp;""))="SI",UPPER(TRIM(Datos!AB102&amp;""))="NO"),IF(ISNUMBER(Datos!AB102),AND(OR(AB$1005="",Datos!AB102&gt;=AB$1005),OR(AB$1006="",Datos!AB102&lt;=AB$1006)),FALSE),TRUE))))</f>
        <v>0.0</v>
      </c>
      <c r="AC102">
        <f>IF(Datos!AC102="",0,IF(AND(AC$1008&lt;&gt;"",Datos!AC102=AC$1008),0,IF(AC$1004=0,0,1-CHOOSE(AC$1004,IF(ISNUMBER(Datos!AC102),AND(OR(AC$1005="",Datos!AC102&gt;=AC$1005),OR(AC$1006="",Datos!AC102&lt;=AC$1006)),FALSE),IF(ISNUMBER(Datos!AC102),AND(Datos!AC102=INT(Datos!AC102),AND(OR(AC$1005="",Datos!AC102&gt;=AC$1005),OR(AC$1006="",Datos!AC102&lt;=AC$1006))),FALSE),OR(ISNUMBER(FIND(";"&amp;UPPER(TRIM(Datos!AC102&amp;""))&amp;"=",AC$1007)),ISNUMBER(FIND(";"&amp;UPPER(TRIM(Datos!AC102&amp;""))&amp;";",AC$1007))),OR(UPPER(TRIM(Datos!AC102&amp;""))="SÍ",UPPER(TRIM(Datos!AC102&amp;""))="SI",UPPER(TRIM(Datos!AC102&amp;""))="NO"),IF(ISNUMBER(Datos!AC102),AND(OR(AC$1005="",Datos!AC102&gt;=AC$1005),OR(AC$1006="",Datos!AC102&lt;=AC$1006)),FALSE),TRUE))))</f>
        <v>0.0</v>
      </c>
      <c r="AD102">
        <f>IF(Datos!AD102="",0,IF(AND(AD$1008&lt;&gt;"",Datos!AD102=AD$1008),0,IF(AD$1004=0,0,1-CHOOSE(AD$1004,IF(ISNUMBER(Datos!AD102),AND(OR(AD$1005="",Datos!AD102&gt;=AD$1005),OR(AD$1006="",Datos!AD102&lt;=AD$1006)),FALSE),IF(ISNUMBER(Datos!AD102),AND(Datos!AD102=INT(Datos!AD102),AND(OR(AD$1005="",Datos!AD102&gt;=AD$1005),OR(AD$1006="",Datos!AD102&lt;=AD$1006))),FALSE),OR(ISNUMBER(FIND(";"&amp;UPPER(TRIM(Datos!AD102&amp;""))&amp;"=",AD$1007)),ISNUMBER(FIND(";"&amp;UPPER(TRIM(Datos!AD102&amp;""))&amp;";",AD$1007))),OR(UPPER(TRIM(Datos!AD102&amp;""))="SÍ",UPPER(TRIM(Datos!AD102&amp;""))="SI",UPPER(TRIM(Datos!AD102&amp;""))="NO"),IF(ISNUMBER(Datos!AD102),AND(OR(AD$1005="",Datos!AD102&gt;=AD$1005),OR(AD$1006="",Datos!AD102&lt;=AD$1006)),FALSE),TRUE))))</f>
        <v>0.0</v>
      </c>
      <c r="AE102">
        <f>IF(Datos!AE102="",0,IF(AND(AE$1008&lt;&gt;"",Datos!AE102=AE$1008),0,IF(AE$1004=0,0,1-CHOOSE(AE$1004,IF(ISNUMBER(Datos!AE102),AND(OR(AE$1005="",Datos!AE102&gt;=AE$1005),OR(AE$1006="",Datos!AE102&lt;=AE$1006)),FALSE),IF(ISNUMBER(Datos!AE102),AND(Datos!AE102=INT(Datos!AE102),AND(OR(AE$1005="",Datos!AE102&gt;=AE$1005),OR(AE$1006="",Datos!AE102&lt;=AE$1006))),FALSE),OR(ISNUMBER(FIND(";"&amp;UPPER(TRIM(Datos!AE102&amp;""))&amp;"=",AE$1007)),ISNUMBER(FIND(";"&amp;UPPER(TRIM(Datos!AE102&amp;""))&amp;";",AE$1007))),OR(UPPER(TRIM(Datos!AE102&amp;""))="SÍ",UPPER(TRIM(Datos!AE102&amp;""))="SI",UPPER(TRIM(Datos!AE102&amp;""))="NO"),IF(ISNUMBER(Datos!AE102),AND(OR(AE$1005="",Datos!AE102&gt;=AE$1005),OR(AE$1006="",Datos!AE102&lt;=AE$1006)),FALSE),TRUE))))</f>
        <v>0.0</v>
      </c>
    </row>
    <row r="103" spans="2:31">
      <c r="B103">
        <f>IF(Datos!B103="",0,IF(AND(B$1008&lt;&gt;"",Datos!B103=B$1008),0,IF(B$1004=0,0,1-CHOOSE(B$1004,IF(ISNUMBER(Datos!B103),AND(OR(B$1005="",Datos!B103&gt;=B$1005),OR(B$1006="",Datos!B103&lt;=B$1006)),FALSE),IF(ISNUMBER(Datos!B103),AND(Datos!B103=INT(Datos!B103),AND(OR(B$1005="",Datos!B103&gt;=B$1005),OR(B$1006="",Datos!B103&lt;=B$1006))),FALSE),OR(ISNUMBER(FIND(";"&amp;UPPER(TRIM(Datos!B103&amp;""))&amp;"=",B$1007)),ISNUMBER(FIND(";"&amp;UPPER(TRIM(Datos!B103&amp;""))&amp;";",B$1007))),OR(UPPER(TRIM(Datos!B103&amp;""))="SÍ",UPPER(TRIM(Datos!B103&amp;""))="SI",UPPER(TRIM(Datos!B103&amp;""))="NO"),IF(ISNUMBER(Datos!B103),AND(OR(B$1005="",Datos!B103&gt;=B$1005),OR(B$1006="",Datos!B103&lt;=B$1006)),FALSE),TRUE))))</f>
        <v>0.0</v>
      </c>
      <c r="C103">
        <f>IF(Datos!C103="",0,IF(AND(C$1008&lt;&gt;"",Datos!C103=C$1008),0,IF(C$1004=0,0,1-CHOOSE(C$1004,IF(ISNUMBER(Datos!C103),AND(OR(C$1005="",Datos!C103&gt;=C$1005),OR(C$1006="",Datos!C103&lt;=C$1006)),FALSE),IF(ISNUMBER(Datos!C103),AND(Datos!C103=INT(Datos!C103),AND(OR(C$1005="",Datos!C103&gt;=C$1005),OR(C$1006="",Datos!C103&lt;=C$1006))),FALSE),OR(ISNUMBER(FIND(";"&amp;UPPER(TRIM(Datos!C103&amp;""))&amp;"=",C$1007)),ISNUMBER(FIND(";"&amp;UPPER(TRIM(Datos!C103&amp;""))&amp;";",C$1007))),OR(UPPER(TRIM(Datos!C103&amp;""))="SÍ",UPPER(TRIM(Datos!C103&amp;""))="SI",UPPER(TRIM(Datos!C103&amp;""))="NO"),IF(ISNUMBER(Datos!C103),AND(OR(C$1005="",Datos!C103&gt;=C$1005),OR(C$1006="",Datos!C103&lt;=C$1006)),FALSE),TRUE))))</f>
        <v>0.0</v>
      </c>
      <c r="D103">
        <f>IF(Datos!D103="",0,IF(AND(D$1008&lt;&gt;"",Datos!D103=D$1008),0,IF(D$1004=0,0,1-CHOOSE(D$1004,IF(ISNUMBER(Datos!D103),AND(OR(D$1005="",Datos!D103&gt;=D$1005),OR(D$1006="",Datos!D103&lt;=D$1006)),FALSE),IF(ISNUMBER(Datos!D103),AND(Datos!D103=INT(Datos!D103),AND(OR(D$1005="",Datos!D103&gt;=D$1005),OR(D$1006="",Datos!D103&lt;=D$1006))),FALSE),OR(ISNUMBER(FIND(";"&amp;UPPER(TRIM(Datos!D103&amp;""))&amp;"=",D$1007)),ISNUMBER(FIND(";"&amp;UPPER(TRIM(Datos!D103&amp;""))&amp;";",D$1007))),OR(UPPER(TRIM(Datos!D103&amp;""))="SÍ",UPPER(TRIM(Datos!D103&amp;""))="SI",UPPER(TRIM(Datos!D103&amp;""))="NO"),IF(ISNUMBER(Datos!D103),AND(OR(D$1005="",Datos!D103&gt;=D$1005),OR(D$1006="",Datos!D103&lt;=D$1006)),FALSE),TRUE))))</f>
        <v>0.0</v>
      </c>
      <c r="E103">
        <f>IF(Datos!E103="",0,IF(AND(E$1008&lt;&gt;"",Datos!E103=E$1008),0,IF(E$1004=0,0,1-CHOOSE(E$1004,IF(ISNUMBER(Datos!E103),AND(OR(E$1005="",Datos!E103&gt;=E$1005),OR(E$1006="",Datos!E103&lt;=E$1006)),FALSE),IF(ISNUMBER(Datos!E103),AND(Datos!E103=INT(Datos!E103),AND(OR(E$1005="",Datos!E103&gt;=E$1005),OR(E$1006="",Datos!E103&lt;=E$1006))),FALSE),OR(ISNUMBER(FIND(";"&amp;UPPER(TRIM(Datos!E103&amp;""))&amp;"=",E$1007)),ISNUMBER(FIND(";"&amp;UPPER(TRIM(Datos!E103&amp;""))&amp;";",E$1007))),OR(UPPER(TRIM(Datos!E103&amp;""))="SÍ",UPPER(TRIM(Datos!E103&amp;""))="SI",UPPER(TRIM(Datos!E103&amp;""))="NO"),IF(ISNUMBER(Datos!E103),AND(OR(E$1005="",Datos!E103&gt;=E$1005),OR(E$1006="",Datos!E103&lt;=E$1006)),FALSE),TRUE))))</f>
        <v>0.0</v>
      </c>
      <c r="F103">
        <f>IF(Datos!F103="",0,IF(AND(F$1008&lt;&gt;"",Datos!F103=F$1008),0,IF(F$1004=0,0,1-CHOOSE(F$1004,IF(ISNUMBER(Datos!F103),AND(OR(F$1005="",Datos!F103&gt;=F$1005),OR(F$1006="",Datos!F103&lt;=F$1006)),FALSE),IF(ISNUMBER(Datos!F103),AND(Datos!F103=INT(Datos!F103),AND(OR(F$1005="",Datos!F103&gt;=F$1005),OR(F$1006="",Datos!F103&lt;=F$1006))),FALSE),OR(ISNUMBER(FIND(";"&amp;UPPER(TRIM(Datos!F103&amp;""))&amp;"=",F$1007)),ISNUMBER(FIND(";"&amp;UPPER(TRIM(Datos!F103&amp;""))&amp;";",F$1007))),OR(UPPER(TRIM(Datos!F103&amp;""))="SÍ",UPPER(TRIM(Datos!F103&amp;""))="SI",UPPER(TRIM(Datos!F103&amp;""))="NO"),IF(ISNUMBER(Datos!F103),AND(OR(F$1005="",Datos!F103&gt;=F$1005),OR(F$1006="",Datos!F103&lt;=F$1006)),FALSE),TRUE))))</f>
        <v>0.0</v>
      </c>
      <c r="G103">
        <f>IF(Datos!G103="",0,IF(AND(G$1008&lt;&gt;"",Datos!G103=G$1008),0,IF(G$1004=0,0,1-CHOOSE(G$1004,IF(ISNUMBER(Datos!G103),AND(OR(G$1005="",Datos!G103&gt;=G$1005),OR(G$1006="",Datos!G103&lt;=G$1006)),FALSE),IF(ISNUMBER(Datos!G103),AND(Datos!G103=INT(Datos!G103),AND(OR(G$1005="",Datos!G103&gt;=G$1005),OR(G$1006="",Datos!G103&lt;=G$1006))),FALSE),OR(ISNUMBER(FIND(";"&amp;UPPER(TRIM(Datos!G103&amp;""))&amp;"=",G$1007)),ISNUMBER(FIND(";"&amp;UPPER(TRIM(Datos!G103&amp;""))&amp;";",G$1007))),OR(UPPER(TRIM(Datos!G103&amp;""))="SÍ",UPPER(TRIM(Datos!G103&amp;""))="SI",UPPER(TRIM(Datos!G103&amp;""))="NO"),IF(ISNUMBER(Datos!G103),AND(OR(G$1005="",Datos!G103&gt;=G$1005),OR(G$1006="",Datos!G103&lt;=G$1006)),FALSE),TRUE))))</f>
        <v>0.0</v>
      </c>
      <c r="H103">
        <f>IF(Datos!H103="",0,IF(AND(H$1008&lt;&gt;"",Datos!H103=H$1008),0,IF(H$1004=0,0,1-CHOOSE(H$1004,IF(ISNUMBER(Datos!H103),AND(OR(H$1005="",Datos!H103&gt;=H$1005),OR(H$1006="",Datos!H103&lt;=H$1006)),FALSE),IF(ISNUMBER(Datos!H103),AND(Datos!H103=INT(Datos!H103),AND(OR(H$1005="",Datos!H103&gt;=H$1005),OR(H$1006="",Datos!H103&lt;=H$1006))),FALSE),OR(ISNUMBER(FIND(";"&amp;UPPER(TRIM(Datos!H103&amp;""))&amp;"=",H$1007)),ISNUMBER(FIND(";"&amp;UPPER(TRIM(Datos!H103&amp;""))&amp;";",H$1007))),OR(UPPER(TRIM(Datos!H103&amp;""))="SÍ",UPPER(TRIM(Datos!H103&amp;""))="SI",UPPER(TRIM(Datos!H103&amp;""))="NO"),IF(ISNUMBER(Datos!H103),AND(OR(H$1005="",Datos!H103&gt;=H$1005),OR(H$1006="",Datos!H103&lt;=H$1006)),FALSE),TRUE))))</f>
        <v>0.0</v>
      </c>
      <c r="I103">
        <f>IF(Datos!I103="",0,IF(AND(I$1008&lt;&gt;"",Datos!I103=I$1008),0,IF(I$1004=0,0,1-CHOOSE(I$1004,IF(ISNUMBER(Datos!I103),AND(OR(I$1005="",Datos!I103&gt;=I$1005),OR(I$1006="",Datos!I103&lt;=I$1006)),FALSE),IF(ISNUMBER(Datos!I103),AND(Datos!I103=INT(Datos!I103),AND(OR(I$1005="",Datos!I103&gt;=I$1005),OR(I$1006="",Datos!I103&lt;=I$1006))),FALSE),OR(ISNUMBER(FIND(";"&amp;UPPER(TRIM(Datos!I103&amp;""))&amp;"=",I$1007)),ISNUMBER(FIND(";"&amp;UPPER(TRIM(Datos!I103&amp;""))&amp;";",I$1007))),OR(UPPER(TRIM(Datos!I103&amp;""))="SÍ",UPPER(TRIM(Datos!I103&amp;""))="SI",UPPER(TRIM(Datos!I103&amp;""))="NO"),IF(ISNUMBER(Datos!I103),AND(OR(I$1005="",Datos!I103&gt;=I$1005),OR(I$1006="",Datos!I103&lt;=I$1006)),FALSE),TRUE))))</f>
        <v>0.0</v>
      </c>
      <c r="J103">
        <f>IF(Datos!J103="",0,IF(AND(J$1008&lt;&gt;"",Datos!J103=J$1008),0,IF(J$1004=0,0,1-CHOOSE(J$1004,IF(ISNUMBER(Datos!J103),AND(OR(J$1005="",Datos!J103&gt;=J$1005),OR(J$1006="",Datos!J103&lt;=J$1006)),FALSE),IF(ISNUMBER(Datos!J103),AND(Datos!J103=INT(Datos!J103),AND(OR(J$1005="",Datos!J103&gt;=J$1005),OR(J$1006="",Datos!J103&lt;=J$1006))),FALSE),OR(ISNUMBER(FIND(";"&amp;UPPER(TRIM(Datos!J103&amp;""))&amp;"=",J$1007)),ISNUMBER(FIND(";"&amp;UPPER(TRIM(Datos!J103&amp;""))&amp;";",J$1007))),OR(UPPER(TRIM(Datos!J103&amp;""))="SÍ",UPPER(TRIM(Datos!J103&amp;""))="SI",UPPER(TRIM(Datos!J103&amp;""))="NO"),IF(ISNUMBER(Datos!J103),AND(OR(J$1005="",Datos!J103&gt;=J$1005),OR(J$1006="",Datos!J103&lt;=J$1006)),FALSE),TRUE))))</f>
        <v>0.0</v>
      </c>
      <c r="K103">
        <f>IF(Datos!K103="",0,IF(AND(K$1008&lt;&gt;"",Datos!K103=K$1008),0,IF(K$1004=0,0,1-CHOOSE(K$1004,IF(ISNUMBER(Datos!K103),AND(OR(K$1005="",Datos!K103&gt;=K$1005),OR(K$1006="",Datos!K103&lt;=K$1006)),FALSE),IF(ISNUMBER(Datos!K103),AND(Datos!K103=INT(Datos!K103),AND(OR(K$1005="",Datos!K103&gt;=K$1005),OR(K$1006="",Datos!K103&lt;=K$1006))),FALSE),OR(ISNUMBER(FIND(";"&amp;UPPER(TRIM(Datos!K103&amp;""))&amp;"=",K$1007)),ISNUMBER(FIND(";"&amp;UPPER(TRIM(Datos!K103&amp;""))&amp;";",K$1007))),OR(UPPER(TRIM(Datos!K103&amp;""))="SÍ",UPPER(TRIM(Datos!K103&amp;""))="SI",UPPER(TRIM(Datos!K103&amp;""))="NO"),IF(ISNUMBER(Datos!K103),AND(OR(K$1005="",Datos!K103&gt;=K$1005),OR(K$1006="",Datos!K103&lt;=K$1006)),FALSE),TRUE))))</f>
        <v>0.0</v>
      </c>
      <c r="L103">
        <f>IF(Datos!L103="",0,IF(AND(L$1008&lt;&gt;"",Datos!L103=L$1008),0,IF(L$1004=0,0,1-CHOOSE(L$1004,IF(ISNUMBER(Datos!L103),AND(OR(L$1005="",Datos!L103&gt;=L$1005),OR(L$1006="",Datos!L103&lt;=L$1006)),FALSE),IF(ISNUMBER(Datos!L103),AND(Datos!L103=INT(Datos!L103),AND(OR(L$1005="",Datos!L103&gt;=L$1005),OR(L$1006="",Datos!L103&lt;=L$1006))),FALSE),OR(ISNUMBER(FIND(";"&amp;UPPER(TRIM(Datos!L103&amp;""))&amp;"=",L$1007)),ISNUMBER(FIND(";"&amp;UPPER(TRIM(Datos!L103&amp;""))&amp;";",L$1007))),OR(UPPER(TRIM(Datos!L103&amp;""))="SÍ",UPPER(TRIM(Datos!L103&amp;""))="SI",UPPER(TRIM(Datos!L103&amp;""))="NO"),IF(ISNUMBER(Datos!L103),AND(OR(L$1005="",Datos!L103&gt;=L$1005),OR(L$1006="",Datos!L103&lt;=L$1006)),FALSE),TRUE))))</f>
        <v>0.0</v>
      </c>
      <c r="M103">
        <f>IF(Datos!M103="",0,IF(AND(M$1008&lt;&gt;"",Datos!M103=M$1008),0,IF(M$1004=0,0,1-CHOOSE(M$1004,IF(ISNUMBER(Datos!M103),AND(OR(M$1005="",Datos!M103&gt;=M$1005),OR(M$1006="",Datos!M103&lt;=M$1006)),FALSE),IF(ISNUMBER(Datos!M103),AND(Datos!M103=INT(Datos!M103),AND(OR(M$1005="",Datos!M103&gt;=M$1005),OR(M$1006="",Datos!M103&lt;=M$1006))),FALSE),OR(ISNUMBER(FIND(";"&amp;UPPER(TRIM(Datos!M103&amp;""))&amp;"=",M$1007)),ISNUMBER(FIND(";"&amp;UPPER(TRIM(Datos!M103&amp;""))&amp;";",M$1007))),OR(UPPER(TRIM(Datos!M103&amp;""))="SÍ",UPPER(TRIM(Datos!M103&amp;""))="SI",UPPER(TRIM(Datos!M103&amp;""))="NO"),IF(ISNUMBER(Datos!M103),AND(OR(M$1005="",Datos!M103&gt;=M$1005),OR(M$1006="",Datos!M103&lt;=M$1006)),FALSE),TRUE))))</f>
        <v>0.0</v>
      </c>
      <c r="N103">
        <f>IF(Datos!N103="",0,IF(AND(N$1008&lt;&gt;"",Datos!N103=N$1008),0,IF(N$1004=0,0,1-CHOOSE(N$1004,IF(ISNUMBER(Datos!N103),AND(OR(N$1005="",Datos!N103&gt;=N$1005),OR(N$1006="",Datos!N103&lt;=N$1006)),FALSE),IF(ISNUMBER(Datos!N103),AND(Datos!N103=INT(Datos!N103),AND(OR(N$1005="",Datos!N103&gt;=N$1005),OR(N$1006="",Datos!N103&lt;=N$1006))),FALSE),OR(ISNUMBER(FIND(";"&amp;UPPER(TRIM(Datos!N103&amp;""))&amp;"=",N$1007)),ISNUMBER(FIND(";"&amp;UPPER(TRIM(Datos!N103&amp;""))&amp;";",N$1007))),OR(UPPER(TRIM(Datos!N103&amp;""))="SÍ",UPPER(TRIM(Datos!N103&amp;""))="SI",UPPER(TRIM(Datos!N103&amp;""))="NO"),IF(ISNUMBER(Datos!N103),AND(OR(N$1005="",Datos!N103&gt;=N$1005),OR(N$1006="",Datos!N103&lt;=N$1006)),FALSE),TRUE))))</f>
        <v>0.0</v>
      </c>
      <c r="O103">
        <f>IF(Datos!O103="",0,IF(AND(O$1008&lt;&gt;"",Datos!O103=O$1008),0,IF(O$1004=0,0,1-CHOOSE(O$1004,IF(ISNUMBER(Datos!O103),AND(OR(O$1005="",Datos!O103&gt;=O$1005),OR(O$1006="",Datos!O103&lt;=O$1006)),FALSE),IF(ISNUMBER(Datos!O103),AND(Datos!O103=INT(Datos!O103),AND(OR(O$1005="",Datos!O103&gt;=O$1005),OR(O$1006="",Datos!O103&lt;=O$1006))),FALSE),OR(ISNUMBER(FIND(";"&amp;UPPER(TRIM(Datos!O103&amp;""))&amp;"=",O$1007)),ISNUMBER(FIND(";"&amp;UPPER(TRIM(Datos!O103&amp;""))&amp;";",O$1007))),OR(UPPER(TRIM(Datos!O103&amp;""))="SÍ",UPPER(TRIM(Datos!O103&amp;""))="SI",UPPER(TRIM(Datos!O103&amp;""))="NO"),IF(ISNUMBER(Datos!O103),AND(OR(O$1005="",Datos!O103&gt;=O$1005),OR(O$1006="",Datos!O103&lt;=O$1006)),FALSE),TRUE))))</f>
        <v>0.0</v>
      </c>
      <c r="P103">
        <f>IF(Datos!P103="",0,IF(AND(P$1008&lt;&gt;"",Datos!P103=P$1008),0,IF(P$1004=0,0,1-CHOOSE(P$1004,IF(ISNUMBER(Datos!P103),AND(OR(P$1005="",Datos!P103&gt;=P$1005),OR(P$1006="",Datos!P103&lt;=P$1006)),FALSE),IF(ISNUMBER(Datos!P103),AND(Datos!P103=INT(Datos!P103),AND(OR(P$1005="",Datos!P103&gt;=P$1005),OR(P$1006="",Datos!P103&lt;=P$1006))),FALSE),OR(ISNUMBER(FIND(";"&amp;UPPER(TRIM(Datos!P103&amp;""))&amp;"=",P$1007)),ISNUMBER(FIND(";"&amp;UPPER(TRIM(Datos!P103&amp;""))&amp;";",P$1007))),OR(UPPER(TRIM(Datos!P103&amp;""))="SÍ",UPPER(TRIM(Datos!P103&amp;""))="SI",UPPER(TRIM(Datos!P103&amp;""))="NO"),IF(ISNUMBER(Datos!P103),AND(OR(P$1005="",Datos!P103&gt;=P$1005),OR(P$1006="",Datos!P103&lt;=P$1006)),FALSE),TRUE))))</f>
        <v>0.0</v>
      </c>
      <c r="Q103">
        <f>IF(Datos!Q103="",0,IF(AND(Q$1008&lt;&gt;"",Datos!Q103=Q$1008),0,IF(Q$1004=0,0,1-CHOOSE(Q$1004,IF(ISNUMBER(Datos!Q103),AND(OR(Q$1005="",Datos!Q103&gt;=Q$1005),OR(Q$1006="",Datos!Q103&lt;=Q$1006)),FALSE),IF(ISNUMBER(Datos!Q103),AND(Datos!Q103=INT(Datos!Q103),AND(OR(Q$1005="",Datos!Q103&gt;=Q$1005),OR(Q$1006="",Datos!Q103&lt;=Q$1006))),FALSE),OR(ISNUMBER(FIND(";"&amp;UPPER(TRIM(Datos!Q103&amp;""))&amp;"=",Q$1007)),ISNUMBER(FIND(";"&amp;UPPER(TRIM(Datos!Q103&amp;""))&amp;";",Q$1007))),OR(UPPER(TRIM(Datos!Q103&amp;""))="SÍ",UPPER(TRIM(Datos!Q103&amp;""))="SI",UPPER(TRIM(Datos!Q103&amp;""))="NO"),IF(ISNUMBER(Datos!Q103),AND(OR(Q$1005="",Datos!Q103&gt;=Q$1005),OR(Q$1006="",Datos!Q103&lt;=Q$1006)),FALSE),TRUE))))</f>
        <v>0.0</v>
      </c>
      <c r="R103">
        <f>IF(Datos!R103="",0,IF(AND(R$1008&lt;&gt;"",Datos!R103=R$1008),0,IF(R$1004=0,0,1-CHOOSE(R$1004,IF(ISNUMBER(Datos!R103),AND(OR(R$1005="",Datos!R103&gt;=R$1005),OR(R$1006="",Datos!R103&lt;=R$1006)),FALSE),IF(ISNUMBER(Datos!R103),AND(Datos!R103=INT(Datos!R103),AND(OR(R$1005="",Datos!R103&gt;=R$1005),OR(R$1006="",Datos!R103&lt;=R$1006))),FALSE),OR(ISNUMBER(FIND(";"&amp;UPPER(TRIM(Datos!R103&amp;""))&amp;"=",R$1007)),ISNUMBER(FIND(";"&amp;UPPER(TRIM(Datos!R103&amp;""))&amp;";",R$1007))),OR(UPPER(TRIM(Datos!R103&amp;""))="SÍ",UPPER(TRIM(Datos!R103&amp;""))="SI",UPPER(TRIM(Datos!R103&amp;""))="NO"),IF(ISNUMBER(Datos!R103),AND(OR(R$1005="",Datos!R103&gt;=R$1005),OR(R$1006="",Datos!R103&lt;=R$1006)),FALSE),TRUE))))</f>
        <v>0.0</v>
      </c>
      <c r="S103">
        <f>IF(Datos!S103="",0,IF(AND(S$1008&lt;&gt;"",Datos!S103=S$1008),0,IF(S$1004=0,0,1-CHOOSE(S$1004,IF(ISNUMBER(Datos!S103),AND(OR(S$1005="",Datos!S103&gt;=S$1005),OR(S$1006="",Datos!S103&lt;=S$1006)),FALSE),IF(ISNUMBER(Datos!S103),AND(Datos!S103=INT(Datos!S103),AND(OR(S$1005="",Datos!S103&gt;=S$1005),OR(S$1006="",Datos!S103&lt;=S$1006))),FALSE),OR(ISNUMBER(FIND(";"&amp;UPPER(TRIM(Datos!S103&amp;""))&amp;"=",S$1007)),ISNUMBER(FIND(";"&amp;UPPER(TRIM(Datos!S103&amp;""))&amp;";",S$1007))),OR(UPPER(TRIM(Datos!S103&amp;""))="SÍ",UPPER(TRIM(Datos!S103&amp;""))="SI",UPPER(TRIM(Datos!S103&amp;""))="NO"),IF(ISNUMBER(Datos!S103),AND(OR(S$1005="",Datos!S103&gt;=S$1005),OR(S$1006="",Datos!S103&lt;=S$1006)),FALSE),TRUE))))</f>
        <v>0.0</v>
      </c>
      <c r="T103">
        <f>IF(Datos!T103="",0,IF(AND(T$1008&lt;&gt;"",Datos!T103=T$1008),0,IF(T$1004=0,0,1-CHOOSE(T$1004,IF(ISNUMBER(Datos!T103),AND(OR(T$1005="",Datos!T103&gt;=T$1005),OR(T$1006="",Datos!T103&lt;=T$1006)),FALSE),IF(ISNUMBER(Datos!T103),AND(Datos!T103=INT(Datos!T103),AND(OR(T$1005="",Datos!T103&gt;=T$1005),OR(T$1006="",Datos!T103&lt;=T$1006))),FALSE),OR(ISNUMBER(FIND(";"&amp;UPPER(TRIM(Datos!T103&amp;""))&amp;"=",T$1007)),ISNUMBER(FIND(";"&amp;UPPER(TRIM(Datos!T103&amp;""))&amp;";",T$1007))),OR(UPPER(TRIM(Datos!T103&amp;""))="SÍ",UPPER(TRIM(Datos!T103&amp;""))="SI",UPPER(TRIM(Datos!T103&amp;""))="NO"),IF(ISNUMBER(Datos!T103),AND(OR(T$1005="",Datos!T103&gt;=T$1005),OR(T$1006="",Datos!T103&lt;=T$1006)),FALSE),TRUE))))</f>
        <v>0.0</v>
      </c>
      <c r="U103">
        <f>IF(Datos!U103="",0,IF(AND(U$1008&lt;&gt;"",Datos!U103=U$1008),0,IF(U$1004=0,0,1-CHOOSE(U$1004,IF(ISNUMBER(Datos!U103),AND(OR(U$1005="",Datos!U103&gt;=U$1005),OR(U$1006="",Datos!U103&lt;=U$1006)),FALSE),IF(ISNUMBER(Datos!U103),AND(Datos!U103=INT(Datos!U103),AND(OR(U$1005="",Datos!U103&gt;=U$1005),OR(U$1006="",Datos!U103&lt;=U$1006))),FALSE),OR(ISNUMBER(FIND(";"&amp;UPPER(TRIM(Datos!U103&amp;""))&amp;"=",U$1007)),ISNUMBER(FIND(";"&amp;UPPER(TRIM(Datos!U103&amp;""))&amp;";",U$1007))),OR(UPPER(TRIM(Datos!U103&amp;""))="SÍ",UPPER(TRIM(Datos!U103&amp;""))="SI",UPPER(TRIM(Datos!U103&amp;""))="NO"),IF(ISNUMBER(Datos!U103),AND(OR(U$1005="",Datos!U103&gt;=U$1005),OR(U$1006="",Datos!U103&lt;=U$1006)),FALSE),TRUE))))</f>
        <v>0.0</v>
      </c>
      <c r="V103">
        <f>IF(Datos!V103="",0,IF(AND(V$1008&lt;&gt;"",Datos!V103=V$1008),0,IF(V$1004=0,0,1-CHOOSE(V$1004,IF(ISNUMBER(Datos!V103),AND(OR(V$1005="",Datos!V103&gt;=V$1005),OR(V$1006="",Datos!V103&lt;=V$1006)),FALSE),IF(ISNUMBER(Datos!V103),AND(Datos!V103=INT(Datos!V103),AND(OR(V$1005="",Datos!V103&gt;=V$1005),OR(V$1006="",Datos!V103&lt;=V$1006))),FALSE),OR(ISNUMBER(FIND(";"&amp;UPPER(TRIM(Datos!V103&amp;""))&amp;"=",V$1007)),ISNUMBER(FIND(";"&amp;UPPER(TRIM(Datos!V103&amp;""))&amp;";",V$1007))),OR(UPPER(TRIM(Datos!V103&amp;""))="SÍ",UPPER(TRIM(Datos!V103&amp;""))="SI",UPPER(TRIM(Datos!V103&amp;""))="NO"),IF(ISNUMBER(Datos!V103),AND(OR(V$1005="",Datos!V103&gt;=V$1005),OR(V$1006="",Datos!V103&lt;=V$1006)),FALSE),TRUE))))</f>
        <v>0.0</v>
      </c>
      <c r="W103">
        <f>IF(Datos!W103="",0,IF(AND(W$1008&lt;&gt;"",Datos!W103=W$1008),0,IF(W$1004=0,0,1-CHOOSE(W$1004,IF(ISNUMBER(Datos!W103),AND(OR(W$1005="",Datos!W103&gt;=W$1005),OR(W$1006="",Datos!W103&lt;=W$1006)),FALSE),IF(ISNUMBER(Datos!W103),AND(Datos!W103=INT(Datos!W103),AND(OR(W$1005="",Datos!W103&gt;=W$1005),OR(W$1006="",Datos!W103&lt;=W$1006))),FALSE),OR(ISNUMBER(FIND(";"&amp;UPPER(TRIM(Datos!W103&amp;""))&amp;"=",W$1007)),ISNUMBER(FIND(";"&amp;UPPER(TRIM(Datos!W103&amp;""))&amp;";",W$1007))),OR(UPPER(TRIM(Datos!W103&amp;""))="SÍ",UPPER(TRIM(Datos!W103&amp;""))="SI",UPPER(TRIM(Datos!W103&amp;""))="NO"),IF(ISNUMBER(Datos!W103),AND(OR(W$1005="",Datos!W103&gt;=W$1005),OR(W$1006="",Datos!W103&lt;=W$1006)),FALSE),TRUE))))</f>
        <v>0.0</v>
      </c>
      <c r="X103">
        <f>IF(Datos!X103="",0,IF(AND(X$1008&lt;&gt;"",Datos!X103=X$1008),0,IF(X$1004=0,0,1-CHOOSE(X$1004,IF(ISNUMBER(Datos!X103),AND(OR(X$1005="",Datos!X103&gt;=X$1005),OR(X$1006="",Datos!X103&lt;=X$1006)),FALSE),IF(ISNUMBER(Datos!X103),AND(Datos!X103=INT(Datos!X103),AND(OR(X$1005="",Datos!X103&gt;=X$1005),OR(X$1006="",Datos!X103&lt;=X$1006))),FALSE),OR(ISNUMBER(FIND(";"&amp;UPPER(TRIM(Datos!X103&amp;""))&amp;"=",X$1007)),ISNUMBER(FIND(";"&amp;UPPER(TRIM(Datos!X103&amp;""))&amp;";",X$1007))),OR(UPPER(TRIM(Datos!X103&amp;""))="SÍ",UPPER(TRIM(Datos!X103&amp;""))="SI",UPPER(TRIM(Datos!X103&amp;""))="NO"),IF(ISNUMBER(Datos!X103),AND(OR(X$1005="",Datos!X103&gt;=X$1005),OR(X$1006="",Datos!X103&lt;=X$1006)),FALSE),TRUE))))</f>
        <v>0.0</v>
      </c>
      <c r="Y103">
        <f>IF(Datos!Y103="",0,IF(AND(Y$1008&lt;&gt;"",Datos!Y103=Y$1008),0,IF(Y$1004=0,0,1-CHOOSE(Y$1004,IF(ISNUMBER(Datos!Y103),AND(OR(Y$1005="",Datos!Y103&gt;=Y$1005),OR(Y$1006="",Datos!Y103&lt;=Y$1006)),FALSE),IF(ISNUMBER(Datos!Y103),AND(Datos!Y103=INT(Datos!Y103),AND(OR(Y$1005="",Datos!Y103&gt;=Y$1005),OR(Y$1006="",Datos!Y103&lt;=Y$1006))),FALSE),OR(ISNUMBER(FIND(";"&amp;UPPER(TRIM(Datos!Y103&amp;""))&amp;"=",Y$1007)),ISNUMBER(FIND(";"&amp;UPPER(TRIM(Datos!Y103&amp;""))&amp;";",Y$1007))),OR(UPPER(TRIM(Datos!Y103&amp;""))="SÍ",UPPER(TRIM(Datos!Y103&amp;""))="SI",UPPER(TRIM(Datos!Y103&amp;""))="NO"),IF(ISNUMBER(Datos!Y103),AND(OR(Y$1005="",Datos!Y103&gt;=Y$1005),OR(Y$1006="",Datos!Y103&lt;=Y$1006)),FALSE),TRUE))))</f>
        <v>0.0</v>
      </c>
      <c r="Z103">
        <f>IF(Datos!Z103="",0,IF(AND(Z$1008&lt;&gt;"",Datos!Z103=Z$1008),0,IF(Z$1004=0,0,1-CHOOSE(Z$1004,IF(ISNUMBER(Datos!Z103),AND(OR(Z$1005="",Datos!Z103&gt;=Z$1005),OR(Z$1006="",Datos!Z103&lt;=Z$1006)),FALSE),IF(ISNUMBER(Datos!Z103),AND(Datos!Z103=INT(Datos!Z103),AND(OR(Z$1005="",Datos!Z103&gt;=Z$1005),OR(Z$1006="",Datos!Z103&lt;=Z$1006))),FALSE),OR(ISNUMBER(FIND(";"&amp;UPPER(TRIM(Datos!Z103&amp;""))&amp;"=",Z$1007)),ISNUMBER(FIND(";"&amp;UPPER(TRIM(Datos!Z103&amp;""))&amp;";",Z$1007))),OR(UPPER(TRIM(Datos!Z103&amp;""))="SÍ",UPPER(TRIM(Datos!Z103&amp;""))="SI",UPPER(TRIM(Datos!Z103&amp;""))="NO"),IF(ISNUMBER(Datos!Z103),AND(OR(Z$1005="",Datos!Z103&gt;=Z$1005),OR(Z$1006="",Datos!Z103&lt;=Z$1006)),FALSE),TRUE))))</f>
        <v>0.0</v>
      </c>
      <c r="AA103">
        <f>IF(Datos!AA103="",0,IF(AND(AA$1008&lt;&gt;"",Datos!AA103=AA$1008),0,IF(AA$1004=0,0,1-CHOOSE(AA$1004,IF(ISNUMBER(Datos!AA103),AND(OR(AA$1005="",Datos!AA103&gt;=AA$1005),OR(AA$1006="",Datos!AA103&lt;=AA$1006)),FALSE),IF(ISNUMBER(Datos!AA103),AND(Datos!AA103=INT(Datos!AA103),AND(OR(AA$1005="",Datos!AA103&gt;=AA$1005),OR(AA$1006="",Datos!AA103&lt;=AA$1006))),FALSE),OR(ISNUMBER(FIND(";"&amp;UPPER(TRIM(Datos!AA103&amp;""))&amp;"=",AA$1007)),ISNUMBER(FIND(";"&amp;UPPER(TRIM(Datos!AA103&amp;""))&amp;";",AA$1007))),OR(UPPER(TRIM(Datos!AA103&amp;""))="SÍ",UPPER(TRIM(Datos!AA103&amp;""))="SI",UPPER(TRIM(Datos!AA103&amp;""))="NO"),IF(ISNUMBER(Datos!AA103),AND(OR(AA$1005="",Datos!AA103&gt;=AA$1005),OR(AA$1006="",Datos!AA103&lt;=AA$1006)),FALSE),TRUE))))</f>
        <v>0.0</v>
      </c>
      <c r="AB103">
        <f>IF(Datos!AB103="",0,IF(AND(AB$1008&lt;&gt;"",Datos!AB103=AB$1008),0,IF(AB$1004=0,0,1-CHOOSE(AB$1004,IF(ISNUMBER(Datos!AB103),AND(OR(AB$1005="",Datos!AB103&gt;=AB$1005),OR(AB$1006="",Datos!AB103&lt;=AB$1006)),FALSE),IF(ISNUMBER(Datos!AB103),AND(Datos!AB103=INT(Datos!AB103),AND(OR(AB$1005="",Datos!AB103&gt;=AB$1005),OR(AB$1006="",Datos!AB103&lt;=AB$1006))),FALSE),OR(ISNUMBER(FIND(";"&amp;UPPER(TRIM(Datos!AB103&amp;""))&amp;"=",AB$1007)),ISNUMBER(FIND(";"&amp;UPPER(TRIM(Datos!AB103&amp;""))&amp;";",AB$1007))),OR(UPPER(TRIM(Datos!AB103&amp;""))="SÍ",UPPER(TRIM(Datos!AB103&amp;""))="SI",UPPER(TRIM(Datos!AB103&amp;""))="NO"),IF(ISNUMBER(Datos!AB103),AND(OR(AB$1005="",Datos!AB103&gt;=AB$1005),OR(AB$1006="",Datos!AB103&lt;=AB$1006)),FALSE),TRUE))))</f>
        <v>0.0</v>
      </c>
      <c r="AC103">
        <f>IF(Datos!AC103="",0,IF(AND(AC$1008&lt;&gt;"",Datos!AC103=AC$1008),0,IF(AC$1004=0,0,1-CHOOSE(AC$1004,IF(ISNUMBER(Datos!AC103),AND(OR(AC$1005="",Datos!AC103&gt;=AC$1005),OR(AC$1006="",Datos!AC103&lt;=AC$1006)),FALSE),IF(ISNUMBER(Datos!AC103),AND(Datos!AC103=INT(Datos!AC103),AND(OR(AC$1005="",Datos!AC103&gt;=AC$1005),OR(AC$1006="",Datos!AC103&lt;=AC$1006))),FALSE),OR(ISNUMBER(FIND(";"&amp;UPPER(TRIM(Datos!AC103&amp;""))&amp;"=",AC$1007)),ISNUMBER(FIND(";"&amp;UPPER(TRIM(Datos!AC103&amp;""))&amp;";",AC$1007))),OR(UPPER(TRIM(Datos!AC103&amp;""))="SÍ",UPPER(TRIM(Datos!AC103&amp;""))="SI",UPPER(TRIM(Datos!AC103&amp;""))="NO"),IF(ISNUMBER(Datos!AC103),AND(OR(AC$1005="",Datos!AC103&gt;=AC$1005),OR(AC$1006="",Datos!AC103&lt;=AC$1006)),FALSE),TRUE))))</f>
        <v>0.0</v>
      </c>
      <c r="AD103">
        <f>IF(Datos!AD103="",0,IF(AND(AD$1008&lt;&gt;"",Datos!AD103=AD$1008),0,IF(AD$1004=0,0,1-CHOOSE(AD$1004,IF(ISNUMBER(Datos!AD103),AND(OR(AD$1005="",Datos!AD103&gt;=AD$1005),OR(AD$1006="",Datos!AD103&lt;=AD$1006)),FALSE),IF(ISNUMBER(Datos!AD103),AND(Datos!AD103=INT(Datos!AD103),AND(OR(AD$1005="",Datos!AD103&gt;=AD$1005),OR(AD$1006="",Datos!AD103&lt;=AD$1006))),FALSE),OR(ISNUMBER(FIND(";"&amp;UPPER(TRIM(Datos!AD103&amp;""))&amp;"=",AD$1007)),ISNUMBER(FIND(";"&amp;UPPER(TRIM(Datos!AD103&amp;""))&amp;";",AD$1007))),OR(UPPER(TRIM(Datos!AD103&amp;""))="SÍ",UPPER(TRIM(Datos!AD103&amp;""))="SI",UPPER(TRIM(Datos!AD103&amp;""))="NO"),IF(ISNUMBER(Datos!AD103),AND(OR(AD$1005="",Datos!AD103&gt;=AD$1005),OR(AD$1006="",Datos!AD103&lt;=AD$1006)),FALSE),TRUE))))</f>
        <v>0.0</v>
      </c>
      <c r="AE103">
        <f>IF(Datos!AE103="",0,IF(AND(AE$1008&lt;&gt;"",Datos!AE103=AE$1008),0,IF(AE$1004=0,0,1-CHOOSE(AE$1004,IF(ISNUMBER(Datos!AE103),AND(OR(AE$1005="",Datos!AE103&gt;=AE$1005),OR(AE$1006="",Datos!AE103&lt;=AE$1006)),FALSE),IF(ISNUMBER(Datos!AE103),AND(Datos!AE103=INT(Datos!AE103),AND(OR(AE$1005="",Datos!AE103&gt;=AE$1005),OR(AE$1006="",Datos!AE103&lt;=AE$1006))),FALSE),OR(ISNUMBER(FIND(";"&amp;UPPER(TRIM(Datos!AE103&amp;""))&amp;"=",AE$1007)),ISNUMBER(FIND(";"&amp;UPPER(TRIM(Datos!AE103&amp;""))&amp;";",AE$1007))),OR(UPPER(TRIM(Datos!AE103&amp;""))="SÍ",UPPER(TRIM(Datos!AE103&amp;""))="SI",UPPER(TRIM(Datos!AE103&amp;""))="NO"),IF(ISNUMBER(Datos!AE103),AND(OR(AE$1005="",Datos!AE103&gt;=AE$1005),OR(AE$1006="",Datos!AE103&lt;=AE$1006)),FALSE),TRUE))))</f>
        <v>0.0</v>
      </c>
    </row>
    <row r="104" spans="2:31">
      <c r="B104">
        <f>IF(Datos!B104="",0,IF(AND(B$1008&lt;&gt;"",Datos!B104=B$1008),0,IF(B$1004=0,0,1-CHOOSE(B$1004,IF(ISNUMBER(Datos!B104),AND(OR(B$1005="",Datos!B104&gt;=B$1005),OR(B$1006="",Datos!B104&lt;=B$1006)),FALSE),IF(ISNUMBER(Datos!B104),AND(Datos!B104=INT(Datos!B104),AND(OR(B$1005="",Datos!B104&gt;=B$1005),OR(B$1006="",Datos!B104&lt;=B$1006))),FALSE),OR(ISNUMBER(FIND(";"&amp;UPPER(TRIM(Datos!B104&amp;""))&amp;"=",B$1007)),ISNUMBER(FIND(";"&amp;UPPER(TRIM(Datos!B104&amp;""))&amp;";",B$1007))),OR(UPPER(TRIM(Datos!B104&amp;""))="SÍ",UPPER(TRIM(Datos!B104&amp;""))="SI",UPPER(TRIM(Datos!B104&amp;""))="NO"),IF(ISNUMBER(Datos!B104),AND(OR(B$1005="",Datos!B104&gt;=B$1005),OR(B$1006="",Datos!B104&lt;=B$1006)),FALSE),TRUE))))</f>
        <v>0.0</v>
      </c>
      <c r="C104">
        <f>IF(Datos!C104="",0,IF(AND(C$1008&lt;&gt;"",Datos!C104=C$1008),0,IF(C$1004=0,0,1-CHOOSE(C$1004,IF(ISNUMBER(Datos!C104),AND(OR(C$1005="",Datos!C104&gt;=C$1005),OR(C$1006="",Datos!C104&lt;=C$1006)),FALSE),IF(ISNUMBER(Datos!C104),AND(Datos!C104=INT(Datos!C104),AND(OR(C$1005="",Datos!C104&gt;=C$1005),OR(C$1006="",Datos!C104&lt;=C$1006))),FALSE),OR(ISNUMBER(FIND(";"&amp;UPPER(TRIM(Datos!C104&amp;""))&amp;"=",C$1007)),ISNUMBER(FIND(";"&amp;UPPER(TRIM(Datos!C104&amp;""))&amp;";",C$1007))),OR(UPPER(TRIM(Datos!C104&amp;""))="SÍ",UPPER(TRIM(Datos!C104&amp;""))="SI",UPPER(TRIM(Datos!C104&amp;""))="NO"),IF(ISNUMBER(Datos!C104),AND(OR(C$1005="",Datos!C104&gt;=C$1005),OR(C$1006="",Datos!C104&lt;=C$1006)),FALSE),TRUE))))</f>
        <v>0.0</v>
      </c>
      <c r="D104">
        <f>IF(Datos!D104="",0,IF(AND(D$1008&lt;&gt;"",Datos!D104=D$1008),0,IF(D$1004=0,0,1-CHOOSE(D$1004,IF(ISNUMBER(Datos!D104),AND(OR(D$1005="",Datos!D104&gt;=D$1005),OR(D$1006="",Datos!D104&lt;=D$1006)),FALSE),IF(ISNUMBER(Datos!D104),AND(Datos!D104=INT(Datos!D104),AND(OR(D$1005="",Datos!D104&gt;=D$1005),OR(D$1006="",Datos!D104&lt;=D$1006))),FALSE),OR(ISNUMBER(FIND(";"&amp;UPPER(TRIM(Datos!D104&amp;""))&amp;"=",D$1007)),ISNUMBER(FIND(";"&amp;UPPER(TRIM(Datos!D104&amp;""))&amp;";",D$1007))),OR(UPPER(TRIM(Datos!D104&amp;""))="SÍ",UPPER(TRIM(Datos!D104&amp;""))="SI",UPPER(TRIM(Datos!D104&amp;""))="NO"),IF(ISNUMBER(Datos!D104),AND(OR(D$1005="",Datos!D104&gt;=D$1005),OR(D$1006="",Datos!D104&lt;=D$1006)),FALSE),TRUE))))</f>
        <v>0.0</v>
      </c>
      <c r="E104">
        <f>IF(Datos!E104="",0,IF(AND(E$1008&lt;&gt;"",Datos!E104=E$1008),0,IF(E$1004=0,0,1-CHOOSE(E$1004,IF(ISNUMBER(Datos!E104),AND(OR(E$1005="",Datos!E104&gt;=E$1005),OR(E$1006="",Datos!E104&lt;=E$1006)),FALSE),IF(ISNUMBER(Datos!E104),AND(Datos!E104=INT(Datos!E104),AND(OR(E$1005="",Datos!E104&gt;=E$1005),OR(E$1006="",Datos!E104&lt;=E$1006))),FALSE),OR(ISNUMBER(FIND(";"&amp;UPPER(TRIM(Datos!E104&amp;""))&amp;"=",E$1007)),ISNUMBER(FIND(";"&amp;UPPER(TRIM(Datos!E104&amp;""))&amp;";",E$1007))),OR(UPPER(TRIM(Datos!E104&amp;""))="SÍ",UPPER(TRIM(Datos!E104&amp;""))="SI",UPPER(TRIM(Datos!E104&amp;""))="NO"),IF(ISNUMBER(Datos!E104),AND(OR(E$1005="",Datos!E104&gt;=E$1005),OR(E$1006="",Datos!E104&lt;=E$1006)),FALSE),TRUE))))</f>
        <v>0.0</v>
      </c>
      <c r="F104">
        <f>IF(Datos!F104="",0,IF(AND(F$1008&lt;&gt;"",Datos!F104=F$1008),0,IF(F$1004=0,0,1-CHOOSE(F$1004,IF(ISNUMBER(Datos!F104),AND(OR(F$1005="",Datos!F104&gt;=F$1005),OR(F$1006="",Datos!F104&lt;=F$1006)),FALSE),IF(ISNUMBER(Datos!F104),AND(Datos!F104=INT(Datos!F104),AND(OR(F$1005="",Datos!F104&gt;=F$1005),OR(F$1006="",Datos!F104&lt;=F$1006))),FALSE),OR(ISNUMBER(FIND(";"&amp;UPPER(TRIM(Datos!F104&amp;""))&amp;"=",F$1007)),ISNUMBER(FIND(";"&amp;UPPER(TRIM(Datos!F104&amp;""))&amp;";",F$1007))),OR(UPPER(TRIM(Datos!F104&amp;""))="SÍ",UPPER(TRIM(Datos!F104&amp;""))="SI",UPPER(TRIM(Datos!F104&amp;""))="NO"),IF(ISNUMBER(Datos!F104),AND(OR(F$1005="",Datos!F104&gt;=F$1005),OR(F$1006="",Datos!F104&lt;=F$1006)),FALSE),TRUE))))</f>
        <v>0.0</v>
      </c>
      <c r="G104">
        <f>IF(Datos!G104="",0,IF(AND(G$1008&lt;&gt;"",Datos!G104=G$1008),0,IF(G$1004=0,0,1-CHOOSE(G$1004,IF(ISNUMBER(Datos!G104),AND(OR(G$1005="",Datos!G104&gt;=G$1005),OR(G$1006="",Datos!G104&lt;=G$1006)),FALSE),IF(ISNUMBER(Datos!G104),AND(Datos!G104=INT(Datos!G104),AND(OR(G$1005="",Datos!G104&gt;=G$1005),OR(G$1006="",Datos!G104&lt;=G$1006))),FALSE),OR(ISNUMBER(FIND(";"&amp;UPPER(TRIM(Datos!G104&amp;""))&amp;"=",G$1007)),ISNUMBER(FIND(";"&amp;UPPER(TRIM(Datos!G104&amp;""))&amp;";",G$1007))),OR(UPPER(TRIM(Datos!G104&amp;""))="SÍ",UPPER(TRIM(Datos!G104&amp;""))="SI",UPPER(TRIM(Datos!G104&amp;""))="NO"),IF(ISNUMBER(Datos!G104),AND(OR(G$1005="",Datos!G104&gt;=G$1005),OR(G$1006="",Datos!G104&lt;=G$1006)),FALSE),TRUE))))</f>
        <v>0.0</v>
      </c>
      <c r="H104">
        <f>IF(Datos!H104="",0,IF(AND(H$1008&lt;&gt;"",Datos!H104=H$1008),0,IF(H$1004=0,0,1-CHOOSE(H$1004,IF(ISNUMBER(Datos!H104),AND(OR(H$1005="",Datos!H104&gt;=H$1005),OR(H$1006="",Datos!H104&lt;=H$1006)),FALSE),IF(ISNUMBER(Datos!H104),AND(Datos!H104=INT(Datos!H104),AND(OR(H$1005="",Datos!H104&gt;=H$1005),OR(H$1006="",Datos!H104&lt;=H$1006))),FALSE),OR(ISNUMBER(FIND(";"&amp;UPPER(TRIM(Datos!H104&amp;""))&amp;"=",H$1007)),ISNUMBER(FIND(";"&amp;UPPER(TRIM(Datos!H104&amp;""))&amp;";",H$1007))),OR(UPPER(TRIM(Datos!H104&amp;""))="SÍ",UPPER(TRIM(Datos!H104&amp;""))="SI",UPPER(TRIM(Datos!H104&amp;""))="NO"),IF(ISNUMBER(Datos!H104),AND(OR(H$1005="",Datos!H104&gt;=H$1005),OR(H$1006="",Datos!H104&lt;=H$1006)),FALSE),TRUE))))</f>
        <v>0.0</v>
      </c>
      <c r="I104">
        <f>IF(Datos!I104="",0,IF(AND(I$1008&lt;&gt;"",Datos!I104=I$1008),0,IF(I$1004=0,0,1-CHOOSE(I$1004,IF(ISNUMBER(Datos!I104),AND(OR(I$1005="",Datos!I104&gt;=I$1005),OR(I$1006="",Datos!I104&lt;=I$1006)),FALSE),IF(ISNUMBER(Datos!I104),AND(Datos!I104=INT(Datos!I104),AND(OR(I$1005="",Datos!I104&gt;=I$1005),OR(I$1006="",Datos!I104&lt;=I$1006))),FALSE),OR(ISNUMBER(FIND(";"&amp;UPPER(TRIM(Datos!I104&amp;""))&amp;"=",I$1007)),ISNUMBER(FIND(";"&amp;UPPER(TRIM(Datos!I104&amp;""))&amp;";",I$1007))),OR(UPPER(TRIM(Datos!I104&amp;""))="SÍ",UPPER(TRIM(Datos!I104&amp;""))="SI",UPPER(TRIM(Datos!I104&amp;""))="NO"),IF(ISNUMBER(Datos!I104),AND(OR(I$1005="",Datos!I104&gt;=I$1005),OR(I$1006="",Datos!I104&lt;=I$1006)),FALSE),TRUE))))</f>
        <v>0.0</v>
      </c>
      <c r="J104">
        <f>IF(Datos!J104="",0,IF(AND(J$1008&lt;&gt;"",Datos!J104=J$1008),0,IF(J$1004=0,0,1-CHOOSE(J$1004,IF(ISNUMBER(Datos!J104),AND(OR(J$1005="",Datos!J104&gt;=J$1005),OR(J$1006="",Datos!J104&lt;=J$1006)),FALSE),IF(ISNUMBER(Datos!J104),AND(Datos!J104=INT(Datos!J104),AND(OR(J$1005="",Datos!J104&gt;=J$1005),OR(J$1006="",Datos!J104&lt;=J$1006))),FALSE),OR(ISNUMBER(FIND(";"&amp;UPPER(TRIM(Datos!J104&amp;""))&amp;"=",J$1007)),ISNUMBER(FIND(";"&amp;UPPER(TRIM(Datos!J104&amp;""))&amp;";",J$1007))),OR(UPPER(TRIM(Datos!J104&amp;""))="SÍ",UPPER(TRIM(Datos!J104&amp;""))="SI",UPPER(TRIM(Datos!J104&amp;""))="NO"),IF(ISNUMBER(Datos!J104),AND(OR(J$1005="",Datos!J104&gt;=J$1005),OR(J$1006="",Datos!J104&lt;=J$1006)),FALSE),TRUE))))</f>
        <v>0.0</v>
      </c>
      <c r="K104">
        <f>IF(Datos!K104="",0,IF(AND(K$1008&lt;&gt;"",Datos!K104=K$1008),0,IF(K$1004=0,0,1-CHOOSE(K$1004,IF(ISNUMBER(Datos!K104),AND(OR(K$1005="",Datos!K104&gt;=K$1005),OR(K$1006="",Datos!K104&lt;=K$1006)),FALSE),IF(ISNUMBER(Datos!K104),AND(Datos!K104=INT(Datos!K104),AND(OR(K$1005="",Datos!K104&gt;=K$1005),OR(K$1006="",Datos!K104&lt;=K$1006))),FALSE),OR(ISNUMBER(FIND(";"&amp;UPPER(TRIM(Datos!K104&amp;""))&amp;"=",K$1007)),ISNUMBER(FIND(";"&amp;UPPER(TRIM(Datos!K104&amp;""))&amp;";",K$1007))),OR(UPPER(TRIM(Datos!K104&amp;""))="SÍ",UPPER(TRIM(Datos!K104&amp;""))="SI",UPPER(TRIM(Datos!K104&amp;""))="NO"),IF(ISNUMBER(Datos!K104),AND(OR(K$1005="",Datos!K104&gt;=K$1005),OR(K$1006="",Datos!K104&lt;=K$1006)),FALSE),TRUE))))</f>
        <v>0.0</v>
      </c>
      <c r="L104">
        <f>IF(Datos!L104="",0,IF(AND(L$1008&lt;&gt;"",Datos!L104=L$1008),0,IF(L$1004=0,0,1-CHOOSE(L$1004,IF(ISNUMBER(Datos!L104),AND(OR(L$1005="",Datos!L104&gt;=L$1005),OR(L$1006="",Datos!L104&lt;=L$1006)),FALSE),IF(ISNUMBER(Datos!L104),AND(Datos!L104=INT(Datos!L104),AND(OR(L$1005="",Datos!L104&gt;=L$1005),OR(L$1006="",Datos!L104&lt;=L$1006))),FALSE),OR(ISNUMBER(FIND(";"&amp;UPPER(TRIM(Datos!L104&amp;""))&amp;"=",L$1007)),ISNUMBER(FIND(";"&amp;UPPER(TRIM(Datos!L104&amp;""))&amp;";",L$1007))),OR(UPPER(TRIM(Datos!L104&amp;""))="SÍ",UPPER(TRIM(Datos!L104&amp;""))="SI",UPPER(TRIM(Datos!L104&amp;""))="NO"),IF(ISNUMBER(Datos!L104),AND(OR(L$1005="",Datos!L104&gt;=L$1005),OR(L$1006="",Datos!L104&lt;=L$1006)),FALSE),TRUE))))</f>
        <v>0.0</v>
      </c>
      <c r="M104">
        <f>IF(Datos!M104="",0,IF(AND(M$1008&lt;&gt;"",Datos!M104=M$1008),0,IF(M$1004=0,0,1-CHOOSE(M$1004,IF(ISNUMBER(Datos!M104),AND(OR(M$1005="",Datos!M104&gt;=M$1005),OR(M$1006="",Datos!M104&lt;=M$1006)),FALSE),IF(ISNUMBER(Datos!M104),AND(Datos!M104=INT(Datos!M104),AND(OR(M$1005="",Datos!M104&gt;=M$1005),OR(M$1006="",Datos!M104&lt;=M$1006))),FALSE),OR(ISNUMBER(FIND(";"&amp;UPPER(TRIM(Datos!M104&amp;""))&amp;"=",M$1007)),ISNUMBER(FIND(";"&amp;UPPER(TRIM(Datos!M104&amp;""))&amp;";",M$1007))),OR(UPPER(TRIM(Datos!M104&amp;""))="SÍ",UPPER(TRIM(Datos!M104&amp;""))="SI",UPPER(TRIM(Datos!M104&amp;""))="NO"),IF(ISNUMBER(Datos!M104),AND(OR(M$1005="",Datos!M104&gt;=M$1005),OR(M$1006="",Datos!M104&lt;=M$1006)),FALSE),TRUE))))</f>
        <v>0.0</v>
      </c>
      <c r="N104">
        <f>IF(Datos!N104="",0,IF(AND(N$1008&lt;&gt;"",Datos!N104=N$1008),0,IF(N$1004=0,0,1-CHOOSE(N$1004,IF(ISNUMBER(Datos!N104),AND(OR(N$1005="",Datos!N104&gt;=N$1005),OR(N$1006="",Datos!N104&lt;=N$1006)),FALSE),IF(ISNUMBER(Datos!N104),AND(Datos!N104=INT(Datos!N104),AND(OR(N$1005="",Datos!N104&gt;=N$1005),OR(N$1006="",Datos!N104&lt;=N$1006))),FALSE),OR(ISNUMBER(FIND(";"&amp;UPPER(TRIM(Datos!N104&amp;""))&amp;"=",N$1007)),ISNUMBER(FIND(";"&amp;UPPER(TRIM(Datos!N104&amp;""))&amp;";",N$1007))),OR(UPPER(TRIM(Datos!N104&amp;""))="SÍ",UPPER(TRIM(Datos!N104&amp;""))="SI",UPPER(TRIM(Datos!N104&amp;""))="NO"),IF(ISNUMBER(Datos!N104),AND(OR(N$1005="",Datos!N104&gt;=N$1005),OR(N$1006="",Datos!N104&lt;=N$1006)),FALSE),TRUE))))</f>
        <v>0.0</v>
      </c>
      <c r="O104">
        <f>IF(Datos!O104="",0,IF(AND(O$1008&lt;&gt;"",Datos!O104=O$1008),0,IF(O$1004=0,0,1-CHOOSE(O$1004,IF(ISNUMBER(Datos!O104),AND(OR(O$1005="",Datos!O104&gt;=O$1005),OR(O$1006="",Datos!O104&lt;=O$1006)),FALSE),IF(ISNUMBER(Datos!O104),AND(Datos!O104=INT(Datos!O104),AND(OR(O$1005="",Datos!O104&gt;=O$1005),OR(O$1006="",Datos!O104&lt;=O$1006))),FALSE),OR(ISNUMBER(FIND(";"&amp;UPPER(TRIM(Datos!O104&amp;""))&amp;"=",O$1007)),ISNUMBER(FIND(";"&amp;UPPER(TRIM(Datos!O104&amp;""))&amp;";",O$1007))),OR(UPPER(TRIM(Datos!O104&amp;""))="SÍ",UPPER(TRIM(Datos!O104&amp;""))="SI",UPPER(TRIM(Datos!O104&amp;""))="NO"),IF(ISNUMBER(Datos!O104),AND(OR(O$1005="",Datos!O104&gt;=O$1005),OR(O$1006="",Datos!O104&lt;=O$1006)),FALSE),TRUE))))</f>
        <v>0.0</v>
      </c>
      <c r="P104">
        <f>IF(Datos!P104="",0,IF(AND(P$1008&lt;&gt;"",Datos!P104=P$1008),0,IF(P$1004=0,0,1-CHOOSE(P$1004,IF(ISNUMBER(Datos!P104),AND(OR(P$1005="",Datos!P104&gt;=P$1005),OR(P$1006="",Datos!P104&lt;=P$1006)),FALSE),IF(ISNUMBER(Datos!P104),AND(Datos!P104=INT(Datos!P104),AND(OR(P$1005="",Datos!P104&gt;=P$1005),OR(P$1006="",Datos!P104&lt;=P$1006))),FALSE),OR(ISNUMBER(FIND(";"&amp;UPPER(TRIM(Datos!P104&amp;""))&amp;"=",P$1007)),ISNUMBER(FIND(";"&amp;UPPER(TRIM(Datos!P104&amp;""))&amp;";",P$1007))),OR(UPPER(TRIM(Datos!P104&amp;""))="SÍ",UPPER(TRIM(Datos!P104&amp;""))="SI",UPPER(TRIM(Datos!P104&amp;""))="NO"),IF(ISNUMBER(Datos!P104),AND(OR(P$1005="",Datos!P104&gt;=P$1005),OR(P$1006="",Datos!P104&lt;=P$1006)),FALSE),TRUE))))</f>
        <v>0.0</v>
      </c>
      <c r="Q104">
        <f>IF(Datos!Q104="",0,IF(AND(Q$1008&lt;&gt;"",Datos!Q104=Q$1008),0,IF(Q$1004=0,0,1-CHOOSE(Q$1004,IF(ISNUMBER(Datos!Q104),AND(OR(Q$1005="",Datos!Q104&gt;=Q$1005),OR(Q$1006="",Datos!Q104&lt;=Q$1006)),FALSE),IF(ISNUMBER(Datos!Q104),AND(Datos!Q104=INT(Datos!Q104),AND(OR(Q$1005="",Datos!Q104&gt;=Q$1005),OR(Q$1006="",Datos!Q104&lt;=Q$1006))),FALSE),OR(ISNUMBER(FIND(";"&amp;UPPER(TRIM(Datos!Q104&amp;""))&amp;"=",Q$1007)),ISNUMBER(FIND(";"&amp;UPPER(TRIM(Datos!Q104&amp;""))&amp;";",Q$1007))),OR(UPPER(TRIM(Datos!Q104&amp;""))="SÍ",UPPER(TRIM(Datos!Q104&amp;""))="SI",UPPER(TRIM(Datos!Q104&amp;""))="NO"),IF(ISNUMBER(Datos!Q104),AND(OR(Q$1005="",Datos!Q104&gt;=Q$1005),OR(Q$1006="",Datos!Q104&lt;=Q$1006)),FALSE),TRUE))))</f>
        <v>0.0</v>
      </c>
      <c r="R104">
        <f>IF(Datos!R104="",0,IF(AND(R$1008&lt;&gt;"",Datos!R104=R$1008),0,IF(R$1004=0,0,1-CHOOSE(R$1004,IF(ISNUMBER(Datos!R104),AND(OR(R$1005="",Datos!R104&gt;=R$1005),OR(R$1006="",Datos!R104&lt;=R$1006)),FALSE),IF(ISNUMBER(Datos!R104),AND(Datos!R104=INT(Datos!R104),AND(OR(R$1005="",Datos!R104&gt;=R$1005),OR(R$1006="",Datos!R104&lt;=R$1006))),FALSE),OR(ISNUMBER(FIND(";"&amp;UPPER(TRIM(Datos!R104&amp;""))&amp;"=",R$1007)),ISNUMBER(FIND(";"&amp;UPPER(TRIM(Datos!R104&amp;""))&amp;";",R$1007))),OR(UPPER(TRIM(Datos!R104&amp;""))="SÍ",UPPER(TRIM(Datos!R104&amp;""))="SI",UPPER(TRIM(Datos!R104&amp;""))="NO"),IF(ISNUMBER(Datos!R104),AND(OR(R$1005="",Datos!R104&gt;=R$1005),OR(R$1006="",Datos!R104&lt;=R$1006)),FALSE),TRUE))))</f>
        <v>0.0</v>
      </c>
      <c r="S104">
        <f>IF(Datos!S104="",0,IF(AND(S$1008&lt;&gt;"",Datos!S104=S$1008),0,IF(S$1004=0,0,1-CHOOSE(S$1004,IF(ISNUMBER(Datos!S104),AND(OR(S$1005="",Datos!S104&gt;=S$1005),OR(S$1006="",Datos!S104&lt;=S$1006)),FALSE),IF(ISNUMBER(Datos!S104),AND(Datos!S104=INT(Datos!S104),AND(OR(S$1005="",Datos!S104&gt;=S$1005),OR(S$1006="",Datos!S104&lt;=S$1006))),FALSE),OR(ISNUMBER(FIND(";"&amp;UPPER(TRIM(Datos!S104&amp;""))&amp;"=",S$1007)),ISNUMBER(FIND(";"&amp;UPPER(TRIM(Datos!S104&amp;""))&amp;";",S$1007))),OR(UPPER(TRIM(Datos!S104&amp;""))="SÍ",UPPER(TRIM(Datos!S104&amp;""))="SI",UPPER(TRIM(Datos!S104&amp;""))="NO"),IF(ISNUMBER(Datos!S104),AND(OR(S$1005="",Datos!S104&gt;=S$1005),OR(S$1006="",Datos!S104&lt;=S$1006)),FALSE),TRUE))))</f>
        <v>0.0</v>
      </c>
      <c r="T104">
        <f>IF(Datos!T104="",0,IF(AND(T$1008&lt;&gt;"",Datos!T104=T$1008),0,IF(T$1004=0,0,1-CHOOSE(T$1004,IF(ISNUMBER(Datos!T104),AND(OR(T$1005="",Datos!T104&gt;=T$1005),OR(T$1006="",Datos!T104&lt;=T$1006)),FALSE),IF(ISNUMBER(Datos!T104),AND(Datos!T104=INT(Datos!T104),AND(OR(T$1005="",Datos!T104&gt;=T$1005),OR(T$1006="",Datos!T104&lt;=T$1006))),FALSE),OR(ISNUMBER(FIND(";"&amp;UPPER(TRIM(Datos!T104&amp;""))&amp;"=",T$1007)),ISNUMBER(FIND(";"&amp;UPPER(TRIM(Datos!T104&amp;""))&amp;";",T$1007))),OR(UPPER(TRIM(Datos!T104&amp;""))="SÍ",UPPER(TRIM(Datos!T104&amp;""))="SI",UPPER(TRIM(Datos!T104&amp;""))="NO"),IF(ISNUMBER(Datos!T104),AND(OR(T$1005="",Datos!T104&gt;=T$1005),OR(T$1006="",Datos!T104&lt;=T$1006)),FALSE),TRUE))))</f>
        <v>0.0</v>
      </c>
      <c r="U104">
        <f>IF(Datos!U104="",0,IF(AND(U$1008&lt;&gt;"",Datos!U104=U$1008),0,IF(U$1004=0,0,1-CHOOSE(U$1004,IF(ISNUMBER(Datos!U104),AND(OR(U$1005="",Datos!U104&gt;=U$1005),OR(U$1006="",Datos!U104&lt;=U$1006)),FALSE),IF(ISNUMBER(Datos!U104),AND(Datos!U104=INT(Datos!U104),AND(OR(U$1005="",Datos!U104&gt;=U$1005),OR(U$1006="",Datos!U104&lt;=U$1006))),FALSE),OR(ISNUMBER(FIND(";"&amp;UPPER(TRIM(Datos!U104&amp;""))&amp;"=",U$1007)),ISNUMBER(FIND(";"&amp;UPPER(TRIM(Datos!U104&amp;""))&amp;";",U$1007))),OR(UPPER(TRIM(Datos!U104&amp;""))="SÍ",UPPER(TRIM(Datos!U104&amp;""))="SI",UPPER(TRIM(Datos!U104&amp;""))="NO"),IF(ISNUMBER(Datos!U104),AND(OR(U$1005="",Datos!U104&gt;=U$1005),OR(U$1006="",Datos!U104&lt;=U$1006)),FALSE),TRUE))))</f>
        <v>0.0</v>
      </c>
      <c r="V104">
        <f>IF(Datos!V104="",0,IF(AND(V$1008&lt;&gt;"",Datos!V104=V$1008),0,IF(V$1004=0,0,1-CHOOSE(V$1004,IF(ISNUMBER(Datos!V104),AND(OR(V$1005="",Datos!V104&gt;=V$1005),OR(V$1006="",Datos!V104&lt;=V$1006)),FALSE),IF(ISNUMBER(Datos!V104),AND(Datos!V104=INT(Datos!V104),AND(OR(V$1005="",Datos!V104&gt;=V$1005),OR(V$1006="",Datos!V104&lt;=V$1006))),FALSE),OR(ISNUMBER(FIND(";"&amp;UPPER(TRIM(Datos!V104&amp;""))&amp;"=",V$1007)),ISNUMBER(FIND(";"&amp;UPPER(TRIM(Datos!V104&amp;""))&amp;";",V$1007))),OR(UPPER(TRIM(Datos!V104&amp;""))="SÍ",UPPER(TRIM(Datos!V104&amp;""))="SI",UPPER(TRIM(Datos!V104&amp;""))="NO"),IF(ISNUMBER(Datos!V104),AND(OR(V$1005="",Datos!V104&gt;=V$1005),OR(V$1006="",Datos!V104&lt;=V$1006)),FALSE),TRUE))))</f>
        <v>0.0</v>
      </c>
      <c r="W104">
        <f>IF(Datos!W104="",0,IF(AND(W$1008&lt;&gt;"",Datos!W104=W$1008),0,IF(W$1004=0,0,1-CHOOSE(W$1004,IF(ISNUMBER(Datos!W104),AND(OR(W$1005="",Datos!W104&gt;=W$1005),OR(W$1006="",Datos!W104&lt;=W$1006)),FALSE),IF(ISNUMBER(Datos!W104),AND(Datos!W104=INT(Datos!W104),AND(OR(W$1005="",Datos!W104&gt;=W$1005),OR(W$1006="",Datos!W104&lt;=W$1006))),FALSE),OR(ISNUMBER(FIND(";"&amp;UPPER(TRIM(Datos!W104&amp;""))&amp;"=",W$1007)),ISNUMBER(FIND(";"&amp;UPPER(TRIM(Datos!W104&amp;""))&amp;";",W$1007))),OR(UPPER(TRIM(Datos!W104&amp;""))="SÍ",UPPER(TRIM(Datos!W104&amp;""))="SI",UPPER(TRIM(Datos!W104&amp;""))="NO"),IF(ISNUMBER(Datos!W104),AND(OR(W$1005="",Datos!W104&gt;=W$1005),OR(W$1006="",Datos!W104&lt;=W$1006)),FALSE),TRUE))))</f>
        <v>0.0</v>
      </c>
      <c r="X104">
        <f>IF(Datos!X104="",0,IF(AND(X$1008&lt;&gt;"",Datos!X104=X$1008),0,IF(X$1004=0,0,1-CHOOSE(X$1004,IF(ISNUMBER(Datos!X104),AND(OR(X$1005="",Datos!X104&gt;=X$1005),OR(X$1006="",Datos!X104&lt;=X$1006)),FALSE),IF(ISNUMBER(Datos!X104),AND(Datos!X104=INT(Datos!X104),AND(OR(X$1005="",Datos!X104&gt;=X$1005),OR(X$1006="",Datos!X104&lt;=X$1006))),FALSE),OR(ISNUMBER(FIND(";"&amp;UPPER(TRIM(Datos!X104&amp;""))&amp;"=",X$1007)),ISNUMBER(FIND(";"&amp;UPPER(TRIM(Datos!X104&amp;""))&amp;";",X$1007))),OR(UPPER(TRIM(Datos!X104&amp;""))="SÍ",UPPER(TRIM(Datos!X104&amp;""))="SI",UPPER(TRIM(Datos!X104&amp;""))="NO"),IF(ISNUMBER(Datos!X104),AND(OR(X$1005="",Datos!X104&gt;=X$1005),OR(X$1006="",Datos!X104&lt;=X$1006)),FALSE),TRUE))))</f>
        <v>0.0</v>
      </c>
      <c r="Y104">
        <f>IF(Datos!Y104="",0,IF(AND(Y$1008&lt;&gt;"",Datos!Y104=Y$1008),0,IF(Y$1004=0,0,1-CHOOSE(Y$1004,IF(ISNUMBER(Datos!Y104),AND(OR(Y$1005="",Datos!Y104&gt;=Y$1005),OR(Y$1006="",Datos!Y104&lt;=Y$1006)),FALSE),IF(ISNUMBER(Datos!Y104),AND(Datos!Y104=INT(Datos!Y104),AND(OR(Y$1005="",Datos!Y104&gt;=Y$1005),OR(Y$1006="",Datos!Y104&lt;=Y$1006))),FALSE),OR(ISNUMBER(FIND(";"&amp;UPPER(TRIM(Datos!Y104&amp;""))&amp;"=",Y$1007)),ISNUMBER(FIND(";"&amp;UPPER(TRIM(Datos!Y104&amp;""))&amp;";",Y$1007))),OR(UPPER(TRIM(Datos!Y104&amp;""))="SÍ",UPPER(TRIM(Datos!Y104&amp;""))="SI",UPPER(TRIM(Datos!Y104&amp;""))="NO"),IF(ISNUMBER(Datos!Y104),AND(OR(Y$1005="",Datos!Y104&gt;=Y$1005),OR(Y$1006="",Datos!Y104&lt;=Y$1006)),FALSE),TRUE))))</f>
        <v>0.0</v>
      </c>
      <c r="Z104">
        <f>IF(Datos!Z104="",0,IF(AND(Z$1008&lt;&gt;"",Datos!Z104=Z$1008),0,IF(Z$1004=0,0,1-CHOOSE(Z$1004,IF(ISNUMBER(Datos!Z104),AND(OR(Z$1005="",Datos!Z104&gt;=Z$1005),OR(Z$1006="",Datos!Z104&lt;=Z$1006)),FALSE),IF(ISNUMBER(Datos!Z104),AND(Datos!Z104=INT(Datos!Z104),AND(OR(Z$1005="",Datos!Z104&gt;=Z$1005),OR(Z$1006="",Datos!Z104&lt;=Z$1006))),FALSE),OR(ISNUMBER(FIND(";"&amp;UPPER(TRIM(Datos!Z104&amp;""))&amp;"=",Z$1007)),ISNUMBER(FIND(";"&amp;UPPER(TRIM(Datos!Z104&amp;""))&amp;";",Z$1007))),OR(UPPER(TRIM(Datos!Z104&amp;""))="SÍ",UPPER(TRIM(Datos!Z104&amp;""))="SI",UPPER(TRIM(Datos!Z104&amp;""))="NO"),IF(ISNUMBER(Datos!Z104),AND(OR(Z$1005="",Datos!Z104&gt;=Z$1005),OR(Z$1006="",Datos!Z104&lt;=Z$1006)),FALSE),TRUE))))</f>
        <v>0.0</v>
      </c>
      <c r="AA104">
        <f>IF(Datos!AA104="",0,IF(AND(AA$1008&lt;&gt;"",Datos!AA104=AA$1008),0,IF(AA$1004=0,0,1-CHOOSE(AA$1004,IF(ISNUMBER(Datos!AA104),AND(OR(AA$1005="",Datos!AA104&gt;=AA$1005),OR(AA$1006="",Datos!AA104&lt;=AA$1006)),FALSE),IF(ISNUMBER(Datos!AA104),AND(Datos!AA104=INT(Datos!AA104),AND(OR(AA$1005="",Datos!AA104&gt;=AA$1005),OR(AA$1006="",Datos!AA104&lt;=AA$1006))),FALSE),OR(ISNUMBER(FIND(";"&amp;UPPER(TRIM(Datos!AA104&amp;""))&amp;"=",AA$1007)),ISNUMBER(FIND(";"&amp;UPPER(TRIM(Datos!AA104&amp;""))&amp;";",AA$1007))),OR(UPPER(TRIM(Datos!AA104&amp;""))="SÍ",UPPER(TRIM(Datos!AA104&amp;""))="SI",UPPER(TRIM(Datos!AA104&amp;""))="NO"),IF(ISNUMBER(Datos!AA104),AND(OR(AA$1005="",Datos!AA104&gt;=AA$1005),OR(AA$1006="",Datos!AA104&lt;=AA$1006)),FALSE),TRUE))))</f>
        <v>0.0</v>
      </c>
      <c r="AB104">
        <f>IF(Datos!AB104="",0,IF(AND(AB$1008&lt;&gt;"",Datos!AB104=AB$1008),0,IF(AB$1004=0,0,1-CHOOSE(AB$1004,IF(ISNUMBER(Datos!AB104),AND(OR(AB$1005="",Datos!AB104&gt;=AB$1005),OR(AB$1006="",Datos!AB104&lt;=AB$1006)),FALSE),IF(ISNUMBER(Datos!AB104),AND(Datos!AB104=INT(Datos!AB104),AND(OR(AB$1005="",Datos!AB104&gt;=AB$1005),OR(AB$1006="",Datos!AB104&lt;=AB$1006))),FALSE),OR(ISNUMBER(FIND(";"&amp;UPPER(TRIM(Datos!AB104&amp;""))&amp;"=",AB$1007)),ISNUMBER(FIND(";"&amp;UPPER(TRIM(Datos!AB104&amp;""))&amp;";",AB$1007))),OR(UPPER(TRIM(Datos!AB104&amp;""))="SÍ",UPPER(TRIM(Datos!AB104&amp;""))="SI",UPPER(TRIM(Datos!AB104&amp;""))="NO"),IF(ISNUMBER(Datos!AB104),AND(OR(AB$1005="",Datos!AB104&gt;=AB$1005),OR(AB$1006="",Datos!AB104&lt;=AB$1006)),FALSE),TRUE))))</f>
        <v>0.0</v>
      </c>
      <c r="AC104">
        <f>IF(Datos!AC104="",0,IF(AND(AC$1008&lt;&gt;"",Datos!AC104=AC$1008),0,IF(AC$1004=0,0,1-CHOOSE(AC$1004,IF(ISNUMBER(Datos!AC104),AND(OR(AC$1005="",Datos!AC104&gt;=AC$1005),OR(AC$1006="",Datos!AC104&lt;=AC$1006)),FALSE),IF(ISNUMBER(Datos!AC104),AND(Datos!AC104=INT(Datos!AC104),AND(OR(AC$1005="",Datos!AC104&gt;=AC$1005),OR(AC$1006="",Datos!AC104&lt;=AC$1006))),FALSE),OR(ISNUMBER(FIND(";"&amp;UPPER(TRIM(Datos!AC104&amp;""))&amp;"=",AC$1007)),ISNUMBER(FIND(";"&amp;UPPER(TRIM(Datos!AC104&amp;""))&amp;";",AC$1007))),OR(UPPER(TRIM(Datos!AC104&amp;""))="SÍ",UPPER(TRIM(Datos!AC104&amp;""))="SI",UPPER(TRIM(Datos!AC104&amp;""))="NO"),IF(ISNUMBER(Datos!AC104),AND(OR(AC$1005="",Datos!AC104&gt;=AC$1005),OR(AC$1006="",Datos!AC104&lt;=AC$1006)),FALSE),TRUE))))</f>
        <v>0.0</v>
      </c>
      <c r="AD104">
        <f>IF(Datos!AD104="",0,IF(AND(AD$1008&lt;&gt;"",Datos!AD104=AD$1008),0,IF(AD$1004=0,0,1-CHOOSE(AD$1004,IF(ISNUMBER(Datos!AD104),AND(OR(AD$1005="",Datos!AD104&gt;=AD$1005),OR(AD$1006="",Datos!AD104&lt;=AD$1006)),FALSE),IF(ISNUMBER(Datos!AD104),AND(Datos!AD104=INT(Datos!AD104),AND(OR(AD$1005="",Datos!AD104&gt;=AD$1005),OR(AD$1006="",Datos!AD104&lt;=AD$1006))),FALSE),OR(ISNUMBER(FIND(";"&amp;UPPER(TRIM(Datos!AD104&amp;""))&amp;"=",AD$1007)),ISNUMBER(FIND(";"&amp;UPPER(TRIM(Datos!AD104&amp;""))&amp;";",AD$1007))),OR(UPPER(TRIM(Datos!AD104&amp;""))="SÍ",UPPER(TRIM(Datos!AD104&amp;""))="SI",UPPER(TRIM(Datos!AD104&amp;""))="NO"),IF(ISNUMBER(Datos!AD104),AND(OR(AD$1005="",Datos!AD104&gt;=AD$1005),OR(AD$1006="",Datos!AD104&lt;=AD$1006)),FALSE),TRUE))))</f>
        <v>0.0</v>
      </c>
      <c r="AE104">
        <f>IF(Datos!AE104="",0,IF(AND(AE$1008&lt;&gt;"",Datos!AE104=AE$1008),0,IF(AE$1004=0,0,1-CHOOSE(AE$1004,IF(ISNUMBER(Datos!AE104),AND(OR(AE$1005="",Datos!AE104&gt;=AE$1005),OR(AE$1006="",Datos!AE104&lt;=AE$1006)),FALSE),IF(ISNUMBER(Datos!AE104),AND(Datos!AE104=INT(Datos!AE104),AND(OR(AE$1005="",Datos!AE104&gt;=AE$1005),OR(AE$1006="",Datos!AE104&lt;=AE$1006))),FALSE),OR(ISNUMBER(FIND(";"&amp;UPPER(TRIM(Datos!AE104&amp;""))&amp;"=",AE$1007)),ISNUMBER(FIND(";"&amp;UPPER(TRIM(Datos!AE104&amp;""))&amp;";",AE$1007))),OR(UPPER(TRIM(Datos!AE104&amp;""))="SÍ",UPPER(TRIM(Datos!AE104&amp;""))="SI",UPPER(TRIM(Datos!AE104&amp;""))="NO"),IF(ISNUMBER(Datos!AE104),AND(OR(AE$1005="",Datos!AE104&gt;=AE$1005),OR(AE$1006="",Datos!AE104&lt;=AE$1006)),FALSE),TRUE))))</f>
        <v>0.0</v>
      </c>
    </row>
    <row r="105" spans="2:31">
      <c r="B105">
        <f>IF(Datos!B105="",0,IF(AND(B$1008&lt;&gt;"",Datos!B105=B$1008),0,IF(B$1004=0,0,1-CHOOSE(B$1004,IF(ISNUMBER(Datos!B105),AND(OR(B$1005="",Datos!B105&gt;=B$1005),OR(B$1006="",Datos!B105&lt;=B$1006)),FALSE),IF(ISNUMBER(Datos!B105),AND(Datos!B105=INT(Datos!B105),AND(OR(B$1005="",Datos!B105&gt;=B$1005),OR(B$1006="",Datos!B105&lt;=B$1006))),FALSE),OR(ISNUMBER(FIND(";"&amp;UPPER(TRIM(Datos!B105&amp;""))&amp;"=",B$1007)),ISNUMBER(FIND(";"&amp;UPPER(TRIM(Datos!B105&amp;""))&amp;";",B$1007))),OR(UPPER(TRIM(Datos!B105&amp;""))="SÍ",UPPER(TRIM(Datos!B105&amp;""))="SI",UPPER(TRIM(Datos!B105&amp;""))="NO"),IF(ISNUMBER(Datos!B105),AND(OR(B$1005="",Datos!B105&gt;=B$1005),OR(B$1006="",Datos!B105&lt;=B$1006)),FALSE),TRUE))))</f>
        <v>0.0</v>
      </c>
      <c r="C105">
        <f>IF(Datos!C105="",0,IF(AND(C$1008&lt;&gt;"",Datos!C105=C$1008),0,IF(C$1004=0,0,1-CHOOSE(C$1004,IF(ISNUMBER(Datos!C105),AND(OR(C$1005="",Datos!C105&gt;=C$1005),OR(C$1006="",Datos!C105&lt;=C$1006)),FALSE),IF(ISNUMBER(Datos!C105),AND(Datos!C105=INT(Datos!C105),AND(OR(C$1005="",Datos!C105&gt;=C$1005),OR(C$1006="",Datos!C105&lt;=C$1006))),FALSE),OR(ISNUMBER(FIND(";"&amp;UPPER(TRIM(Datos!C105&amp;""))&amp;"=",C$1007)),ISNUMBER(FIND(";"&amp;UPPER(TRIM(Datos!C105&amp;""))&amp;";",C$1007))),OR(UPPER(TRIM(Datos!C105&amp;""))="SÍ",UPPER(TRIM(Datos!C105&amp;""))="SI",UPPER(TRIM(Datos!C105&amp;""))="NO"),IF(ISNUMBER(Datos!C105),AND(OR(C$1005="",Datos!C105&gt;=C$1005),OR(C$1006="",Datos!C105&lt;=C$1006)),FALSE),TRUE))))</f>
        <v>0.0</v>
      </c>
      <c r="D105">
        <f>IF(Datos!D105="",0,IF(AND(D$1008&lt;&gt;"",Datos!D105=D$1008),0,IF(D$1004=0,0,1-CHOOSE(D$1004,IF(ISNUMBER(Datos!D105),AND(OR(D$1005="",Datos!D105&gt;=D$1005),OR(D$1006="",Datos!D105&lt;=D$1006)),FALSE),IF(ISNUMBER(Datos!D105),AND(Datos!D105=INT(Datos!D105),AND(OR(D$1005="",Datos!D105&gt;=D$1005),OR(D$1006="",Datos!D105&lt;=D$1006))),FALSE),OR(ISNUMBER(FIND(";"&amp;UPPER(TRIM(Datos!D105&amp;""))&amp;"=",D$1007)),ISNUMBER(FIND(";"&amp;UPPER(TRIM(Datos!D105&amp;""))&amp;";",D$1007))),OR(UPPER(TRIM(Datos!D105&amp;""))="SÍ",UPPER(TRIM(Datos!D105&amp;""))="SI",UPPER(TRIM(Datos!D105&amp;""))="NO"),IF(ISNUMBER(Datos!D105),AND(OR(D$1005="",Datos!D105&gt;=D$1005),OR(D$1006="",Datos!D105&lt;=D$1006)),FALSE),TRUE))))</f>
        <v>0.0</v>
      </c>
      <c r="E105">
        <f>IF(Datos!E105="",0,IF(AND(E$1008&lt;&gt;"",Datos!E105=E$1008),0,IF(E$1004=0,0,1-CHOOSE(E$1004,IF(ISNUMBER(Datos!E105),AND(OR(E$1005="",Datos!E105&gt;=E$1005),OR(E$1006="",Datos!E105&lt;=E$1006)),FALSE),IF(ISNUMBER(Datos!E105),AND(Datos!E105=INT(Datos!E105),AND(OR(E$1005="",Datos!E105&gt;=E$1005),OR(E$1006="",Datos!E105&lt;=E$1006))),FALSE),OR(ISNUMBER(FIND(";"&amp;UPPER(TRIM(Datos!E105&amp;""))&amp;"=",E$1007)),ISNUMBER(FIND(";"&amp;UPPER(TRIM(Datos!E105&amp;""))&amp;";",E$1007))),OR(UPPER(TRIM(Datos!E105&amp;""))="SÍ",UPPER(TRIM(Datos!E105&amp;""))="SI",UPPER(TRIM(Datos!E105&amp;""))="NO"),IF(ISNUMBER(Datos!E105),AND(OR(E$1005="",Datos!E105&gt;=E$1005),OR(E$1006="",Datos!E105&lt;=E$1006)),FALSE),TRUE))))</f>
        <v>0.0</v>
      </c>
      <c r="F105">
        <f>IF(Datos!F105="",0,IF(AND(F$1008&lt;&gt;"",Datos!F105=F$1008),0,IF(F$1004=0,0,1-CHOOSE(F$1004,IF(ISNUMBER(Datos!F105),AND(OR(F$1005="",Datos!F105&gt;=F$1005),OR(F$1006="",Datos!F105&lt;=F$1006)),FALSE),IF(ISNUMBER(Datos!F105),AND(Datos!F105=INT(Datos!F105),AND(OR(F$1005="",Datos!F105&gt;=F$1005),OR(F$1006="",Datos!F105&lt;=F$1006))),FALSE),OR(ISNUMBER(FIND(";"&amp;UPPER(TRIM(Datos!F105&amp;""))&amp;"=",F$1007)),ISNUMBER(FIND(";"&amp;UPPER(TRIM(Datos!F105&amp;""))&amp;";",F$1007))),OR(UPPER(TRIM(Datos!F105&amp;""))="SÍ",UPPER(TRIM(Datos!F105&amp;""))="SI",UPPER(TRIM(Datos!F105&amp;""))="NO"),IF(ISNUMBER(Datos!F105),AND(OR(F$1005="",Datos!F105&gt;=F$1005),OR(F$1006="",Datos!F105&lt;=F$1006)),FALSE),TRUE))))</f>
        <v>0.0</v>
      </c>
      <c r="G105">
        <f>IF(Datos!G105="",0,IF(AND(G$1008&lt;&gt;"",Datos!G105=G$1008),0,IF(G$1004=0,0,1-CHOOSE(G$1004,IF(ISNUMBER(Datos!G105),AND(OR(G$1005="",Datos!G105&gt;=G$1005),OR(G$1006="",Datos!G105&lt;=G$1006)),FALSE),IF(ISNUMBER(Datos!G105),AND(Datos!G105=INT(Datos!G105),AND(OR(G$1005="",Datos!G105&gt;=G$1005),OR(G$1006="",Datos!G105&lt;=G$1006))),FALSE),OR(ISNUMBER(FIND(";"&amp;UPPER(TRIM(Datos!G105&amp;""))&amp;"=",G$1007)),ISNUMBER(FIND(";"&amp;UPPER(TRIM(Datos!G105&amp;""))&amp;";",G$1007))),OR(UPPER(TRIM(Datos!G105&amp;""))="SÍ",UPPER(TRIM(Datos!G105&amp;""))="SI",UPPER(TRIM(Datos!G105&amp;""))="NO"),IF(ISNUMBER(Datos!G105),AND(OR(G$1005="",Datos!G105&gt;=G$1005),OR(G$1006="",Datos!G105&lt;=G$1006)),FALSE),TRUE))))</f>
        <v>0.0</v>
      </c>
      <c r="H105">
        <f>IF(Datos!H105="",0,IF(AND(H$1008&lt;&gt;"",Datos!H105=H$1008),0,IF(H$1004=0,0,1-CHOOSE(H$1004,IF(ISNUMBER(Datos!H105),AND(OR(H$1005="",Datos!H105&gt;=H$1005),OR(H$1006="",Datos!H105&lt;=H$1006)),FALSE),IF(ISNUMBER(Datos!H105),AND(Datos!H105=INT(Datos!H105),AND(OR(H$1005="",Datos!H105&gt;=H$1005),OR(H$1006="",Datos!H105&lt;=H$1006))),FALSE),OR(ISNUMBER(FIND(";"&amp;UPPER(TRIM(Datos!H105&amp;""))&amp;"=",H$1007)),ISNUMBER(FIND(";"&amp;UPPER(TRIM(Datos!H105&amp;""))&amp;";",H$1007))),OR(UPPER(TRIM(Datos!H105&amp;""))="SÍ",UPPER(TRIM(Datos!H105&amp;""))="SI",UPPER(TRIM(Datos!H105&amp;""))="NO"),IF(ISNUMBER(Datos!H105),AND(OR(H$1005="",Datos!H105&gt;=H$1005),OR(H$1006="",Datos!H105&lt;=H$1006)),FALSE),TRUE))))</f>
        <v>0.0</v>
      </c>
      <c r="I105">
        <f>IF(Datos!I105="",0,IF(AND(I$1008&lt;&gt;"",Datos!I105=I$1008),0,IF(I$1004=0,0,1-CHOOSE(I$1004,IF(ISNUMBER(Datos!I105),AND(OR(I$1005="",Datos!I105&gt;=I$1005),OR(I$1006="",Datos!I105&lt;=I$1006)),FALSE),IF(ISNUMBER(Datos!I105),AND(Datos!I105=INT(Datos!I105),AND(OR(I$1005="",Datos!I105&gt;=I$1005),OR(I$1006="",Datos!I105&lt;=I$1006))),FALSE),OR(ISNUMBER(FIND(";"&amp;UPPER(TRIM(Datos!I105&amp;""))&amp;"=",I$1007)),ISNUMBER(FIND(";"&amp;UPPER(TRIM(Datos!I105&amp;""))&amp;";",I$1007))),OR(UPPER(TRIM(Datos!I105&amp;""))="SÍ",UPPER(TRIM(Datos!I105&amp;""))="SI",UPPER(TRIM(Datos!I105&amp;""))="NO"),IF(ISNUMBER(Datos!I105),AND(OR(I$1005="",Datos!I105&gt;=I$1005),OR(I$1006="",Datos!I105&lt;=I$1006)),FALSE),TRUE))))</f>
        <v>0.0</v>
      </c>
      <c r="J105">
        <f>IF(Datos!J105="",0,IF(AND(J$1008&lt;&gt;"",Datos!J105=J$1008),0,IF(J$1004=0,0,1-CHOOSE(J$1004,IF(ISNUMBER(Datos!J105),AND(OR(J$1005="",Datos!J105&gt;=J$1005),OR(J$1006="",Datos!J105&lt;=J$1006)),FALSE),IF(ISNUMBER(Datos!J105),AND(Datos!J105=INT(Datos!J105),AND(OR(J$1005="",Datos!J105&gt;=J$1005),OR(J$1006="",Datos!J105&lt;=J$1006))),FALSE),OR(ISNUMBER(FIND(";"&amp;UPPER(TRIM(Datos!J105&amp;""))&amp;"=",J$1007)),ISNUMBER(FIND(";"&amp;UPPER(TRIM(Datos!J105&amp;""))&amp;";",J$1007))),OR(UPPER(TRIM(Datos!J105&amp;""))="SÍ",UPPER(TRIM(Datos!J105&amp;""))="SI",UPPER(TRIM(Datos!J105&amp;""))="NO"),IF(ISNUMBER(Datos!J105),AND(OR(J$1005="",Datos!J105&gt;=J$1005),OR(J$1006="",Datos!J105&lt;=J$1006)),FALSE),TRUE))))</f>
        <v>0.0</v>
      </c>
      <c r="K105">
        <f>IF(Datos!K105="",0,IF(AND(K$1008&lt;&gt;"",Datos!K105=K$1008),0,IF(K$1004=0,0,1-CHOOSE(K$1004,IF(ISNUMBER(Datos!K105),AND(OR(K$1005="",Datos!K105&gt;=K$1005),OR(K$1006="",Datos!K105&lt;=K$1006)),FALSE),IF(ISNUMBER(Datos!K105),AND(Datos!K105=INT(Datos!K105),AND(OR(K$1005="",Datos!K105&gt;=K$1005),OR(K$1006="",Datos!K105&lt;=K$1006))),FALSE),OR(ISNUMBER(FIND(";"&amp;UPPER(TRIM(Datos!K105&amp;""))&amp;"=",K$1007)),ISNUMBER(FIND(";"&amp;UPPER(TRIM(Datos!K105&amp;""))&amp;";",K$1007))),OR(UPPER(TRIM(Datos!K105&amp;""))="SÍ",UPPER(TRIM(Datos!K105&amp;""))="SI",UPPER(TRIM(Datos!K105&amp;""))="NO"),IF(ISNUMBER(Datos!K105),AND(OR(K$1005="",Datos!K105&gt;=K$1005),OR(K$1006="",Datos!K105&lt;=K$1006)),FALSE),TRUE))))</f>
        <v>0.0</v>
      </c>
      <c r="L105">
        <f>IF(Datos!L105="",0,IF(AND(L$1008&lt;&gt;"",Datos!L105=L$1008),0,IF(L$1004=0,0,1-CHOOSE(L$1004,IF(ISNUMBER(Datos!L105),AND(OR(L$1005="",Datos!L105&gt;=L$1005),OR(L$1006="",Datos!L105&lt;=L$1006)),FALSE),IF(ISNUMBER(Datos!L105),AND(Datos!L105=INT(Datos!L105),AND(OR(L$1005="",Datos!L105&gt;=L$1005),OR(L$1006="",Datos!L105&lt;=L$1006))),FALSE),OR(ISNUMBER(FIND(";"&amp;UPPER(TRIM(Datos!L105&amp;""))&amp;"=",L$1007)),ISNUMBER(FIND(";"&amp;UPPER(TRIM(Datos!L105&amp;""))&amp;";",L$1007))),OR(UPPER(TRIM(Datos!L105&amp;""))="SÍ",UPPER(TRIM(Datos!L105&amp;""))="SI",UPPER(TRIM(Datos!L105&amp;""))="NO"),IF(ISNUMBER(Datos!L105),AND(OR(L$1005="",Datos!L105&gt;=L$1005),OR(L$1006="",Datos!L105&lt;=L$1006)),FALSE),TRUE))))</f>
        <v>0.0</v>
      </c>
      <c r="M105">
        <f>IF(Datos!M105="",0,IF(AND(M$1008&lt;&gt;"",Datos!M105=M$1008),0,IF(M$1004=0,0,1-CHOOSE(M$1004,IF(ISNUMBER(Datos!M105),AND(OR(M$1005="",Datos!M105&gt;=M$1005),OR(M$1006="",Datos!M105&lt;=M$1006)),FALSE),IF(ISNUMBER(Datos!M105),AND(Datos!M105=INT(Datos!M105),AND(OR(M$1005="",Datos!M105&gt;=M$1005),OR(M$1006="",Datos!M105&lt;=M$1006))),FALSE),OR(ISNUMBER(FIND(";"&amp;UPPER(TRIM(Datos!M105&amp;""))&amp;"=",M$1007)),ISNUMBER(FIND(";"&amp;UPPER(TRIM(Datos!M105&amp;""))&amp;";",M$1007))),OR(UPPER(TRIM(Datos!M105&amp;""))="SÍ",UPPER(TRIM(Datos!M105&amp;""))="SI",UPPER(TRIM(Datos!M105&amp;""))="NO"),IF(ISNUMBER(Datos!M105),AND(OR(M$1005="",Datos!M105&gt;=M$1005),OR(M$1006="",Datos!M105&lt;=M$1006)),FALSE),TRUE))))</f>
        <v>0.0</v>
      </c>
      <c r="N105">
        <f>IF(Datos!N105="",0,IF(AND(N$1008&lt;&gt;"",Datos!N105=N$1008),0,IF(N$1004=0,0,1-CHOOSE(N$1004,IF(ISNUMBER(Datos!N105),AND(OR(N$1005="",Datos!N105&gt;=N$1005),OR(N$1006="",Datos!N105&lt;=N$1006)),FALSE),IF(ISNUMBER(Datos!N105),AND(Datos!N105=INT(Datos!N105),AND(OR(N$1005="",Datos!N105&gt;=N$1005),OR(N$1006="",Datos!N105&lt;=N$1006))),FALSE),OR(ISNUMBER(FIND(";"&amp;UPPER(TRIM(Datos!N105&amp;""))&amp;"=",N$1007)),ISNUMBER(FIND(";"&amp;UPPER(TRIM(Datos!N105&amp;""))&amp;";",N$1007))),OR(UPPER(TRIM(Datos!N105&amp;""))="SÍ",UPPER(TRIM(Datos!N105&amp;""))="SI",UPPER(TRIM(Datos!N105&amp;""))="NO"),IF(ISNUMBER(Datos!N105),AND(OR(N$1005="",Datos!N105&gt;=N$1005),OR(N$1006="",Datos!N105&lt;=N$1006)),FALSE),TRUE))))</f>
        <v>0.0</v>
      </c>
      <c r="O105">
        <f>IF(Datos!O105="",0,IF(AND(O$1008&lt;&gt;"",Datos!O105=O$1008),0,IF(O$1004=0,0,1-CHOOSE(O$1004,IF(ISNUMBER(Datos!O105),AND(OR(O$1005="",Datos!O105&gt;=O$1005),OR(O$1006="",Datos!O105&lt;=O$1006)),FALSE),IF(ISNUMBER(Datos!O105),AND(Datos!O105=INT(Datos!O105),AND(OR(O$1005="",Datos!O105&gt;=O$1005),OR(O$1006="",Datos!O105&lt;=O$1006))),FALSE),OR(ISNUMBER(FIND(";"&amp;UPPER(TRIM(Datos!O105&amp;""))&amp;"=",O$1007)),ISNUMBER(FIND(";"&amp;UPPER(TRIM(Datos!O105&amp;""))&amp;";",O$1007))),OR(UPPER(TRIM(Datos!O105&amp;""))="SÍ",UPPER(TRIM(Datos!O105&amp;""))="SI",UPPER(TRIM(Datos!O105&amp;""))="NO"),IF(ISNUMBER(Datos!O105),AND(OR(O$1005="",Datos!O105&gt;=O$1005),OR(O$1006="",Datos!O105&lt;=O$1006)),FALSE),TRUE))))</f>
        <v>0.0</v>
      </c>
      <c r="P105">
        <f>IF(Datos!P105="",0,IF(AND(P$1008&lt;&gt;"",Datos!P105=P$1008),0,IF(P$1004=0,0,1-CHOOSE(P$1004,IF(ISNUMBER(Datos!P105),AND(OR(P$1005="",Datos!P105&gt;=P$1005),OR(P$1006="",Datos!P105&lt;=P$1006)),FALSE),IF(ISNUMBER(Datos!P105),AND(Datos!P105=INT(Datos!P105),AND(OR(P$1005="",Datos!P105&gt;=P$1005),OR(P$1006="",Datos!P105&lt;=P$1006))),FALSE),OR(ISNUMBER(FIND(";"&amp;UPPER(TRIM(Datos!P105&amp;""))&amp;"=",P$1007)),ISNUMBER(FIND(";"&amp;UPPER(TRIM(Datos!P105&amp;""))&amp;";",P$1007))),OR(UPPER(TRIM(Datos!P105&amp;""))="SÍ",UPPER(TRIM(Datos!P105&amp;""))="SI",UPPER(TRIM(Datos!P105&amp;""))="NO"),IF(ISNUMBER(Datos!P105),AND(OR(P$1005="",Datos!P105&gt;=P$1005),OR(P$1006="",Datos!P105&lt;=P$1006)),FALSE),TRUE))))</f>
        <v>0.0</v>
      </c>
      <c r="Q105">
        <f>IF(Datos!Q105="",0,IF(AND(Q$1008&lt;&gt;"",Datos!Q105=Q$1008),0,IF(Q$1004=0,0,1-CHOOSE(Q$1004,IF(ISNUMBER(Datos!Q105),AND(OR(Q$1005="",Datos!Q105&gt;=Q$1005),OR(Q$1006="",Datos!Q105&lt;=Q$1006)),FALSE),IF(ISNUMBER(Datos!Q105),AND(Datos!Q105=INT(Datos!Q105),AND(OR(Q$1005="",Datos!Q105&gt;=Q$1005),OR(Q$1006="",Datos!Q105&lt;=Q$1006))),FALSE),OR(ISNUMBER(FIND(";"&amp;UPPER(TRIM(Datos!Q105&amp;""))&amp;"=",Q$1007)),ISNUMBER(FIND(";"&amp;UPPER(TRIM(Datos!Q105&amp;""))&amp;";",Q$1007))),OR(UPPER(TRIM(Datos!Q105&amp;""))="SÍ",UPPER(TRIM(Datos!Q105&amp;""))="SI",UPPER(TRIM(Datos!Q105&amp;""))="NO"),IF(ISNUMBER(Datos!Q105),AND(OR(Q$1005="",Datos!Q105&gt;=Q$1005),OR(Q$1006="",Datos!Q105&lt;=Q$1006)),FALSE),TRUE))))</f>
        <v>0.0</v>
      </c>
      <c r="R105">
        <f>IF(Datos!R105="",0,IF(AND(R$1008&lt;&gt;"",Datos!R105=R$1008),0,IF(R$1004=0,0,1-CHOOSE(R$1004,IF(ISNUMBER(Datos!R105),AND(OR(R$1005="",Datos!R105&gt;=R$1005),OR(R$1006="",Datos!R105&lt;=R$1006)),FALSE),IF(ISNUMBER(Datos!R105),AND(Datos!R105=INT(Datos!R105),AND(OR(R$1005="",Datos!R105&gt;=R$1005),OR(R$1006="",Datos!R105&lt;=R$1006))),FALSE),OR(ISNUMBER(FIND(";"&amp;UPPER(TRIM(Datos!R105&amp;""))&amp;"=",R$1007)),ISNUMBER(FIND(";"&amp;UPPER(TRIM(Datos!R105&amp;""))&amp;";",R$1007))),OR(UPPER(TRIM(Datos!R105&amp;""))="SÍ",UPPER(TRIM(Datos!R105&amp;""))="SI",UPPER(TRIM(Datos!R105&amp;""))="NO"),IF(ISNUMBER(Datos!R105),AND(OR(R$1005="",Datos!R105&gt;=R$1005),OR(R$1006="",Datos!R105&lt;=R$1006)),FALSE),TRUE))))</f>
        <v>0.0</v>
      </c>
      <c r="S105">
        <f>IF(Datos!S105="",0,IF(AND(S$1008&lt;&gt;"",Datos!S105=S$1008),0,IF(S$1004=0,0,1-CHOOSE(S$1004,IF(ISNUMBER(Datos!S105),AND(OR(S$1005="",Datos!S105&gt;=S$1005),OR(S$1006="",Datos!S105&lt;=S$1006)),FALSE),IF(ISNUMBER(Datos!S105),AND(Datos!S105=INT(Datos!S105),AND(OR(S$1005="",Datos!S105&gt;=S$1005),OR(S$1006="",Datos!S105&lt;=S$1006))),FALSE),OR(ISNUMBER(FIND(";"&amp;UPPER(TRIM(Datos!S105&amp;""))&amp;"=",S$1007)),ISNUMBER(FIND(";"&amp;UPPER(TRIM(Datos!S105&amp;""))&amp;";",S$1007))),OR(UPPER(TRIM(Datos!S105&amp;""))="SÍ",UPPER(TRIM(Datos!S105&amp;""))="SI",UPPER(TRIM(Datos!S105&amp;""))="NO"),IF(ISNUMBER(Datos!S105),AND(OR(S$1005="",Datos!S105&gt;=S$1005),OR(S$1006="",Datos!S105&lt;=S$1006)),FALSE),TRUE))))</f>
        <v>0.0</v>
      </c>
      <c r="T105">
        <f>IF(Datos!T105="",0,IF(AND(T$1008&lt;&gt;"",Datos!T105=T$1008),0,IF(T$1004=0,0,1-CHOOSE(T$1004,IF(ISNUMBER(Datos!T105),AND(OR(T$1005="",Datos!T105&gt;=T$1005),OR(T$1006="",Datos!T105&lt;=T$1006)),FALSE),IF(ISNUMBER(Datos!T105),AND(Datos!T105=INT(Datos!T105),AND(OR(T$1005="",Datos!T105&gt;=T$1005),OR(T$1006="",Datos!T105&lt;=T$1006))),FALSE),OR(ISNUMBER(FIND(";"&amp;UPPER(TRIM(Datos!T105&amp;""))&amp;"=",T$1007)),ISNUMBER(FIND(";"&amp;UPPER(TRIM(Datos!T105&amp;""))&amp;";",T$1007))),OR(UPPER(TRIM(Datos!T105&amp;""))="SÍ",UPPER(TRIM(Datos!T105&amp;""))="SI",UPPER(TRIM(Datos!T105&amp;""))="NO"),IF(ISNUMBER(Datos!T105),AND(OR(T$1005="",Datos!T105&gt;=T$1005),OR(T$1006="",Datos!T105&lt;=T$1006)),FALSE),TRUE))))</f>
        <v>0.0</v>
      </c>
      <c r="U105">
        <f>IF(Datos!U105="",0,IF(AND(U$1008&lt;&gt;"",Datos!U105=U$1008),0,IF(U$1004=0,0,1-CHOOSE(U$1004,IF(ISNUMBER(Datos!U105),AND(OR(U$1005="",Datos!U105&gt;=U$1005),OR(U$1006="",Datos!U105&lt;=U$1006)),FALSE),IF(ISNUMBER(Datos!U105),AND(Datos!U105=INT(Datos!U105),AND(OR(U$1005="",Datos!U105&gt;=U$1005),OR(U$1006="",Datos!U105&lt;=U$1006))),FALSE),OR(ISNUMBER(FIND(";"&amp;UPPER(TRIM(Datos!U105&amp;""))&amp;"=",U$1007)),ISNUMBER(FIND(";"&amp;UPPER(TRIM(Datos!U105&amp;""))&amp;";",U$1007))),OR(UPPER(TRIM(Datos!U105&amp;""))="SÍ",UPPER(TRIM(Datos!U105&amp;""))="SI",UPPER(TRIM(Datos!U105&amp;""))="NO"),IF(ISNUMBER(Datos!U105),AND(OR(U$1005="",Datos!U105&gt;=U$1005),OR(U$1006="",Datos!U105&lt;=U$1006)),FALSE),TRUE))))</f>
        <v>0.0</v>
      </c>
      <c r="V105">
        <f>IF(Datos!V105="",0,IF(AND(V$1008&lt;&gt;"",Datos!V105=V$1008),0,IF(V$1004=0,0,1-CHOOSE(V$1004,IF(ISNUMBER(Datos!V105),AND(OR(V$1005="",Datos!V105&gt;=V$1005),OR(V$1006="",Datos!V105&lt;=V$1006)),FALSE),IF(ISNUMBER(Datos!V105),AND(Datos!V105=INT(Datos!V105),AND(OR(V$1005="",Datos!V105&gt;=V$1005),OR(V$1006="",Datos!V105&lt;=V$1006))),FALSE),OR(ISNUMBER(FIND(";"&amp;UPPER(TRIM(Datos!V105&amp;""))&amp;"=",V$1007)),ISNUMBER(FIND(";"&amp;UPPER(TRIM(Datos!V105&amp;""))&amp;";",V$1007))),OR(UPPER(TRIM(Datos!V105&amp;""))="SÍ",UPPER(TRIM(Datos!V105&amp;""))="SI",UPPER(TRIM(Datos!V105&amp;""))="NO"),IF(ISNUMBER(Datos!V105),AND(OR(V$1005="",Datos!V105&gt;=V$1005),OR(V$1006="",Datos!V105&lt;=V$1006)),FALSE),TRUE))))</f>
        <v>0.0</v>
      </c>
      <c r="W105">
        <f>IF(Datos!W105="",0,IF(AND(W$1008&lt;&gt;"",Datos!W105=W$1008),0,IF(W$1004=0,0,1-CHOOSE(W$1004,IF(ISNUMBER(Datos!W105),AND(OR(W$1005="",Datos!W105&gt;=W$1005),OR(W$1006="",Datos!W105&lt;=W$1006)),FALSE),IF(ISNUMBER(Datos!W105),AND(Datos!W105=INT(Datos!W105),AND(OR(W$1005="",Datos!W105&gt;=W$1005),OR(W$1006="",Datos!W105&lt;=W$1006))),FALSE),OR(ISNUMBER(FIND(";"&amp;UPPER(TRIM(Datos!W105&amp;""))&amp;"=",W$1007)),ISNUMBER(FIND(";"&amp;UPPER(TRIM(Datos!W105&amp;""))&amp;";",W$1007))),OR(UPPER(TRIM(Datos!W105&amp;""))="SÍ",UPPER(TRIM(Datos!W105&amp;""))="SI",UPPER(TRIM(Datos!W105&amp;""))="NO"),IF(ISNUMBER(Datos!W105),AND(OR(W$1005="",Datos!W105&gt;=W$1005),OR(W$1006="",Datos!W105&lt;=W$1006)),FALSE),TRUE))))</f>
        <v>0.0</v>
      </c>
      <c r="X105">
        <f>IF(Datos!X105="",0,IF(AND(X$1008&lt;&gt;"",Datos!X105=X$1008),0,IF(X$1004=0,0,1-CHOOSE(X$1004,IF(ISNUMBER(Datos!X105),AND(OR(X$1005="",Datos!X105&gt;=X$1005),OR(X$1006="",Datos!X105&lt;=X$1006)),FALSE),IF(ISNUMBER(Datos!X105),AND(Datos!X105=INT(Datos!X105),AND(OR(X$1005="",Datos!X105&gt;=X$1005),OR(X$1006="",Datos!X105&lt;=X$1006))),FALSE),OR(ISNUMBER(FIND(";"&amp;UPPER(TRIM(Datos!X105&amp;""))&amp;"=",X$1007)),ISNUMBER(FIND(";"&amp;UPPER(TRIM(Datos!X105&amp;""))&amp;";",X$1007))),OR(UPPER(TRIM(Datos!X105&amp;""))="SÍ",UPPER(TRIM(Datos!X105&amp;""))="SI",UPPER(TRIM(Datos!X105&amp;""))="NO"),IF(ISNUMBER(Datos!X105),AND(OR(X$1005="",Datos!X105&gt;=X$1005),OR(X$1006="",Datos!X105&lt;=X$1006)),FALSE),TRUE))))</f>
        <v>0.0</v>
      </c>
      <c r="Y105">
        <f>IF(Datos!Y105="",0,IF(AND(Y$1008&lt;&gt;"",Datos!Y105=Y$1008),0,IF(Y$1004=0,0,1-CHOOSE(Y$1004,IF(ISNUMBER(Datos!Y105),AND(OR(Y$1005="",Datos!Y105&gt;=Y$1005),OR(Y$1006="",Datos!Y105&lt;=Y$1006)),FALSE),IF(ISNUMBER(Datos!Y105),AND(Datos!Y105=INT(Datos!Y105),AND(OR(Y$1005="",Datos!Y105&gt;=Y$1005),OR(Y$1006="",Datos!Y105&lt;=Y$1006))),FALSE),OR(ISNUMBER(FIND(";"&amp;UPPER(TRIM(Datos!Y105&amp;""))&amp;"=",Y$1007)),ISNUMBER(FIND(";"&amp;UPPER(TRIM(Datos!Y105&amp;""))&amp;";",Y$1007))),OR(UPPER(TRIM(Datos!Y105&amp;""))="SÍ",UPPER(TRIM(Datos!Y105&amp;""))="SI",UPPER(TRIM(Datos!Y105&amp;""))="NO"),IF(ISNUMBER(Datos!Y105),AND(OR(Y$1005="",Datos!Y105&gt;=Y$1005),OR(Y$1006="",Datos!Y105&lt;=Y$1006)),FALSE),TRUE))))</f>
        <v>0.0</v>
      </c>
      <c r="Z105">
        <f>IF(Datos!Z105="",0,IF(AND(Z$1008&lt;&gt;"",Datos!Z105=Z$1008),0,IF(Z$1004=0,0,1-CHOOSE(Z$1004,IF(ISNUMBER(Datos!Z105),AND(OR(Z$1005="",Datos!Z105&gt;=Z$1005),OR(Z$1006="",Datos!Z105&lt;=Z$1006)),FALSE),IF(ISNUMBER(Datos!Z105),AND(Datos!Z105=INT(Datos!Z105),AND(OR(Z$1005="",Datos!Z105&gt;=Z$1005),OR(Z$1006="",Datos!Z105&lt;=Z$1006))),FALSE),OR(ISNUMBER(FIND(";"&amp;UPPER(TRIM(Datos!Z105&amp;""))&amp;"=",Z$1007)),ISNUMBER(FIND(";"&amp;UPPER(TRIM(Datos!Z105&amp;""))&amp;";",Z$1007))),OR(UPPER(TRIM(Datos!Z105&amp;""))="SÍ",UPPER(TRIM(Datos!Z105&amp;""))="SI",UPPER(TRIM(Datos!Z105&amp;""))="NO"),IF(ISNUMBER(Datos!Z105),AND(OR(Z$1005="",Datos!Z105&gt;=Z$1005),OR(Z$1006="",Datos!Z105&lt;=Z$1006)),FALSE),TRUE))))</f>
        <v>0.0</v>
      </c>
      <c r="AA105">
        <f>IF(Datos!AA105="",0,IF(AND(AA$1008&lt;&gt;"",Datos!AA105=AA$1008),0,IF(AA$1004=0,0,1-CHOOSE(AA$1004,IF(ISNUMBER(Datos!AA105),AND(OR(AA$1005="",Datos!AA105&gt;=AA$1005),OR(AA$1006="",Datos!AA105&lt;=AA$1006)),FALSE),IF(ISNUMBER(Datos!AA105),AND(Datos!AA105=INT(Datos!AA105),AND(OR(AA$1005="",Datos!AA105&gt;=AA$1005),OR(AA$1006="",Datos!AA105&lt;=AA$1006))),FALSE),OR(ISNUMBER(FIND(";"&amp;UPPER(TRIM(Datos!AA105&amp;""))&amp;"=",AA$1007)),ISNUMBER(FIND(";"&amp;UPPER(TRIM(Datos!AA105&amp;""))&amp;";",AA$1007))),OR(UPPER(TRIM(Datos!AA105&amp;""))="SÍ",UPPER(TRIM(Datos!AA105&amp;""))="SI",UPPER(TRIM(Datos!AA105&amp;""))="NO"),IF(ISNUMBER(Datos!AA105),AND(OR(AA$1005="",Datos!AA105&gt;=AA$1005),OR(AA$1006="",Datos!AA105&lt;=AA$1006)),FALSE),TRUE))))</f>
        <v>0.0</v>
      </c>
      <c r="AB105">
        <f>IF(Datos!AB105="",0,IF(AND(AB$1008&lt;&gt;"",Datos!AB105=AB$1008),0,IF(AB$1004=0,0,1-CHOOSE(AB$1004,IF(ISNUMBER(Datos!AB105),AND(OR(AB$1005="",Datos!AB105&gt;=AB$1005),OR(AB$1006="",Datos!AB105&lt;=AB$1006)),FALSE),IF(ISNUMBER(Datos!AB105),AND(Datos!AB105=INT(Datos!AB105),AND(OR(AB$1005="",Datos!AB105&gt;=AB$1005),OR(AB$1006="",Datos!AB105&lt;=AB$1006))),FALSE),OR(ISNUMBER(FIND(";"&amp;UPPER(TRIM(Datos!AB105&amp;""))&amp;"=",AB$1007)),ISNUMBER(FIND(";"&amp;UPPER(TRIM(Datos!AB105&amp;""))&amp;";",AB$1007))),OR(UPPER(TRIM(Datos!AB105&amp;""))="SÍ",UPPER(TRIM(Datos!AB105&amp;""))="SI",UPPER(TRIM(Datos!AB105&amp;""))="NO"),IF(ISNUMBER(Datos!AB105),AND(OR(AB$1005="",Datos!AB105&gt;=AB$1005),OR(AB$1006="",Datos!AB105&lt;=AB$1006)),FALSE),TRUE))))</f>
        <v>0.0</v>
      </c>
      <c r="AC105">
        <f>IF(Datos!AC105="",0,IF(AND(AC$1008&lt;&gt;"",Datos!AC105=AC$1008),0,IF(AC$1004=0,0,1-CHOOSE(AC$1004,IF(ISNUMBER(Datos!AC105),AND(OR(AC$1005="",Datos!AC105&gt;=AC$1005),OR(AC$1006="",Datos!AC105&lt;=AC$1006)),FALSE),IF(ISNUMBER(Datos!AC105),AND(Datos!AC105=INT(Datos!AC105),AND(OR(AC$1005="",Datos!AC105&gt;=AC$1005),OR(AC$1006="",Datos!AC105&lt;=AC$1006))),FALSE),OR(ISNUMBER(FIND(";"&amp;UPPER(TRIM(Datos!AC105&amp;""))&amp;"=",AC$1007)),ISNUMBER(FIND(";"&amp;UPPER(TRIM(Datos!AC105&amp;""))&amp;";",AC$1007))),OR(UPPER(TRIM(Datos!AC105&amp;""))="SÍ",UPPER(TRIM(Datos!AC105&amp;""))="SI",UPPER(TRIM(Datos!AC105&amp;""))="NO"),IF(ISNUMBER(Datos!AC105),AND(OR(AC$1005="",Datos!AC105&gt;=AC$1005),OR(AC$1006="",Datos!AC105&lt;=AC$1006)),FALSE),TRUE))))</f>
        <v>0.0</v>
      </c>
      <c r="AD105">
        <f>IF(Datos!AD105="",0,IF(AND(AD$1008&lt;&gt;"",Datos!AD105=AD$1008),0,IF(AD$1004=0,0,1-CHOOSE(AD$1004,IF(ISNUMBER(Datos!AD105),AND(OR(AD$1005="",Datos!AD105&gt;=AD$1005),OR(AD$1006="",Datos!AD105&lt;=AD$1006)),FALSE),IF(ISNUMBER(Datos!AD105),AND(Datos!AD105=INT(Datos!AD105),AND(OR(AD$1005="",Datos!AD105&gt;=AD$1005),OR(AD$1006="",Datos!AD105&lt;=AD$1006))),FALSE),OR(ISNUMBER(FIND(";"&amp;UPPER(TRIM(Datos!AD105&amp;""))&amp;"=",AD$1007)),ISNUMBER(FIND(";"&amp;UPPER(TRIM(Datos!AD105&amp;""))&amp;";",AD$1007))),OR(UPPER(TRIM(Datos!AD105&amp;""))="SÍ",UPPER(TRIM(Datos!AD105&amp;""))="SI",UPPER(TRIM(Datos!AD105&amp;""))="NO"),IF(ISNUMBER(Datos!AD105),AND(OR(AD$1005="",Datos!AD105&gt;=AD$1005),OR(AD$1006="",Datos!AD105&lt;=AD$1006)),FALSE),TRUE))))</f>
        <v>0.0</v>
      </c>
      <c r="AE105">
        <f>IF(Datos!AE105="",0,IF(AND(AE$1008&lt;&gt;"",Datos!AE105=AE$1008),0,IF(AE$1004=0,0,1-CHOOSE(AE$1004,IF(ISNUMBER(Datos!AE105),AND(OR(AE$1005="",Datos!AE105&gt;=AE$1005),OR(AE$1006="",Datos!AE105&lt;=AE$1006)),FALSE),IF(ISNUMBER(Datos!AE105),AND(Datos!AE105=INT(Datos!AE105),AND(OR(AE$1005="",Datos!AE105&gt;=AE$1005),OR(AE$1006="",Datos!AE105&lt;=AE$1006))),FALSE),OR(ISNUMBER(FIND(";"&amp;UPPER(TRIM(Datos!AE105&amp;""))&amp;"=",AE$1007)),ISNUMBER(FIND(";"&amp;UPPER(TRIM(Datos!AE105&amp;""))&amp;";",AE$1007))),OR(UPPER(TRIM(Datos!AE105&amp;""))="SÍ",UPPER(TRIM(Datos!AE105&amp;""))="SI",UPPER(TRIM(Datos!AE105&amp;""))="NO"),IF(ISNUMBER(Datos!AE105),AND(OR(AE$1005="",Datos!AE105&gt;=AE$1005),OR(AE$1006="",Datos!AE105&lt;=AE$1006)),FALSE),TRUE))))</f>
        <v>0.0</v>
      </c>
    </row>
    <row r="106" spans="2:31">
      <c r="B106">
        <f>IF(Datos!B106="",0,IF(AND(B$1008&lt;&gt;"",Datos!B106=B$1008),0,IF(B$1004=0,0,1-CHOOSE(B$1004,IF(ISNUMBER(Datos!B106),AND(OR(B$1005="",Datos!B106&gt;=B$1005),OR(B$1006="",Datos!B106&lt;=B$1006)),FALSE),IF(ISNUMBER(Datos!B106),AND(Datos!B106=INT(Datos!B106),AND(OR(B$1005="",Datos!B106&gt;=B$1005),OR(B$1006="",Datos!B106&lt;=B$1006))),FALSE),OR(ISNUMBER(FIND(";"&amp;UPPER(TRIM(Datos!B106&amp;""))&amp;"=",B$1007)),ISNUMBER(FIND(";"&amp;UPPER(TRIM(Datos!B106&amp;""))&amp;";",B$1007))),OR(UPPER(TRIM(Datos!B106&amp;""))="SÍ",UPPER(TRIM(Datos!B106&amp;""))="SI",UPPER(TRIM(Datos!B106&amp;""))="NO"),IF(ISNUMBER(Datos!B106),AND(OR(B$1005="",Datos!B106&gt;=B$1005),OR(B$1006="",Datos!B106&lt;=B$1006)),FALSE),TRUE))))</f>
        <v>0.0</v>
      </c>
      <c r="C106">
        <f>IF(Datos!C106="",0,IF(AND(C$1008&lt;&gt;"",Datos!C106=C$1008),0,IF(C$1004=0,0,1-CHOOSE(C$1004,IF(ISNUMBER(Datos!C106),AND(OR(C$1005="",Datos!C106&gt;=C$1005),OR(C$1006="",Datos!C106&lt;=C$1006)),FALSE),IF(ISNUMBER(Datos!C106),AND(Datos!C106=INT(Datos!C106),AND(OR(C$1005="",Datos!C106&gt;=C$1005),OR(C$1006="",Datos!C106&lt;=C$1006))),FALSE),OR(ISNUMBER(FIND(";"&amp;UPPER(TRIM(Datos!C106&amp;""))&amp;"=",C$1007)),ISNUMBER(FIND(";"&amp;UPPER(TRIM(Datos!C106&amp;""))&amp;";",C$1007))),OR(UPPER(TRIM(Datos!C106&amp;""))="SÍ",UPPER(TRIM(Datos!C106&amp;""))="SI",UPPER(TRIM(Datos!C106&amp;""))="NO"),IF(ISNUMBER(Datos!C106),AND(OR(C$1005="",Datos!C106&gt;=C$1005),OR(C$1006="",Datos!C106&lt;=C$1006)),FALSE),TRUE))))</f>
        <v>0.0</v>
      </c>
      <c r="D106">
        <f>IF(Datos!D106="",0,IF(AND(D$1008&lt;&gt;"",Datos!D106=D$1008),0,IF(D$1004=0,0,1-CHOOSE(D$1004,IF(ISNUMBER(Datos!D106),AND(OR(D$1005="",Datos!D106&gt;=D$1005),OR(D$1006="",Datos!D106&lt;=D$1006)),FALSE),IF(ISNUMBER(Datos!D106),AND(Datos!D106=INT(Datos!D106),AND(OR(D$1005="",Datos!D106&gt;=D$1005),OR(D$1006="",Datos!D106&lt;=D$1006))),FALSE),OR(ISNUMBER(FIND(";"&amp;UPPER(TRIM(Datos!D106&amp;""))&amp;"=",D$1007)),ISNUMBER(FIND(";"&amp;UPPER(TRIM(Datos!D106&amp;""))&amp;";",D$1007))),OR(UPPER(TRIM(Datos!D106&amp;""))="SÍ",UPPER(TRIM(Datos!D106&amp;""))="SI",UPPER(TRIM(Datos!D106&amp;""))="NO"),IF(ISNUMBER(Datos!D106),AND(OR(D$1005="",Datos!D106&gt;=D$1005),OR(D$1006="",Datos!D106&lt;=D$1006)),FALSE),TRUE))))</f>
        <v>0.0</v>
      </c>
      <c r="E106">
        <f>IF(Datos!E106="",0,IF(AND(E$1008&lt;&gt;"",Datos!E106=E$1008),0,IF(E$1004=0,0,1-CHOOSE(E$1004,IF(ISNUMBER(Datos!E106),AND(OR(E$1005="",Datos!E106&gt;=E$1005),OR(E$1006="",Datos!E106&lt;=E$1006)),FALSE),IF(ISNUMBER(Datos!E106),AND(Datos!E106=INT(Datos!E106),AND(OR(E$1005="",Datos!E106&gt;=E$1005),OR(E$1006="",Datos!E106&lt;=E$1006))),FALSE),OR(ISNUMBER(FIND(";"&amp;UPPER(TRIM(Datos!E106&amp;""))&amp;"=",E$1007)),ISNUMBER(FIND(";"&amp;UPPER(TRIM(Datos!E106&amp;""))&amp;";",E$1007))),OR(UPPER(TRIM(Datos!E106&amp;""))="SÍ",UPPER(TRIM(Datos!E106&amp;""))="SI",UPPER(TRIM(Datos!E106&amp;""))="NO"),IF(ISNUMBER(Datos!E106),AND(OR(E$1005="",Datos!E106&gt;=E$1005),OR(E$1006="",Datos!E106&lt;=E$1006)),FALSE),TRUE))))</f>
        <v>0.0</v>
      </c>
      <c r="F106">
        <f>IF(Datos!F106="",0,IF(AND(F$1008&lt;&gt;"",Datos!F106=F$1008),0,IF(F$1004=0,0,1-CHOOSE(F$1004,IF(ISNUMBER(Datos!F106),AND(OR(F$1005="",Datos!F106&gt;=F$1005),OR(F$1006="",Datos!F106&lt;=F$1006)),FALSE),IF(ISNUMBER(Datos!F106),AND(Datos!F106=INT(Datos!F106),AND(OR(F$1005="",Datos!F106&gt;=F$1005),OR(F$1006="",Datos!F106&lt;=F$1006))),FALSE),OR(ISNUMBER(FIND(";"&amp;UPPER(TRIM(Datos!F106&amp;""))&amp;"=",F$1007)),ISNUMBER(FIND(";"&amp;UPPER(TRIM(Datos!F106&amp;""))&amp;";",F$1007))),OR(UPPER(TRIM(Datos!F106&amp;""))="SÍ",UPPER(TRIM(Datos!F106&amp;""))="SI",UPPER(TRIM(Datos!F106&amp;""))="NO"),IF(ISNUMBER(Datos!F106),AND(OR(F$1005="",Datos!F106&gt;=F$1005),OR(F$1006="",Datos!F106&lt;=F$1006)),FALSE),TRUE))))</f>
        <v>0.0</v>
      </c>
      <c r="G106">
        <f>IF(Datos!G106="",0,IF(AND(G$1008&lt;&gt;"",Datos!G106=G$1008),0,IF(G$1004=0,0,1-CHOOSE(G$1004,IF(ISNUMBER(Datos!G106),AND(OR(G$1005="",Datos!G106&gt;=G$1005),OR(G$1006="",Datos!G106&lt;=G$1006)),FALSE),IF(ISNUMBER(Datos!G106),AND(Datos!G106=INT(Datos!G106),AND(OR(G$1005="",Datos!G106&gt;=G$1005),OR(G$1006="",Datos!G106&lt;=G$1006))),FALSE),OR(ISNUMBER(FIND(";"&amp;UPPER(TRIM(Datos!G106&amp;""))&amp;"=",G$1007)),ISNUMBER(FIND(";"&amp;UPPER(TRIM(Datos!G106&amp;""))&amp;";",G$1007))),OR(UPPER(TRIM(Datos!G106&amp;""))="SÍ",UPPER(TRIM(Datos!G106&amp;""))="SI",UPPER(TRIM(Datos!G106&amp;""))="NO"),IF(ISNUMBER(Datos!G106),AND(OR(G$1005="",Datos!G106&gt;=G$1005),OR(G$1006="",Datos!G106&lt;=G$1006)),FALSE),TRUE))))</f>
        <v>0.0</v>
      </c>
      <c r="H106">
        <f>IF(Datos!H106="",0,IF(AND(H$1008&lt;&gt;"",Datos!H106=H$1008),0,IF(H$1004=0,0,1-CHOOSE(H$1004,IF(ISNUMBER(Datos!H106),AND(OR(H$1005="",Datos!H106&gt;=H$1005),OR(H$1006="",Datos!H106&lt;=H$1006)),FALSE),IF(ISNUMBER(Datos!H106),AND(Datos!H106=INT(Datos!H106),AND(OR(H$1005="",Datos!H106&gt;=H$1005),OR(H$1006="",Datos!H106&lt;=H$1006))),FALSE),OR(ISNUMBER(FIND(";"&amp;UPPER(TRIM(Datos!H106&amp;""))&amp;"=",H$1007)),ISNUMBER(FIND(";"&amp;UPPER(TRIM(Datos!H106&amp;""))&amp;";",H$1007))),OR(UPPER(TRIM(Datos!H106&amp;""))="SÍ",UPPER(TRIM(Datos!H106&amp;""))="SI",UPPER(TRIM(Datos!H106&amp;""))="NO"),IF(ISNUMBER(Datos!H106),AND(OR(H$1005="",Datos!H106&gt;=H$1005),OR(H$1006="",Datos!H106&lt;=H$1006)),FALSE),TRUE))))</f>
        <v>0.0</v>
      </c>
      <c r="I106">
        <f>IF(Datos!I106="",0,IF(AND(I$1008&lt;&gt;"",Datos!I106=I$1008),0,IF(I$1004=0,0,1-CHOOSE(I$1004,IF(ISNUMBER(Datos!I106),AND(OR(I$1005="",Datos!I106&gt;=I$1005),OR(I$1006="",Datos!I106&lt;=I$1006)),FALSE),IF(ISNUMBER(Datos!I106),AND(Datos!I106=INT(Datos!I106),AND(OR(I$1005="",Datos!I106&gt;=I$1005),OR(I$1006="",Datos!I106&lt;=I$1006))),FALSE),OR(ISNUMBER(FIND(";"&amp;UPPER(TRIM(Datos!I106&amp;""))&amp;"=",I$1007)),ISNUMBER(FIND(";"&amp;UPPER(TRIM(Datos!I106&amp;""))&amp;";",I$1007))),OR(UPPER(TRIM(Datos!I106&amp;""))="SÍ",UPPER(TRIM(Datos!I106&amp;""))="SI",UPPER(TRIM(Datos!I106&amp;""))="NO"),IF(ISNUMBER(Datos!I106),AND(OR(I$1005="",Datos!I106&gt;=I$1005),OR(I$1006="",Datos!I106&lt;=I$1006)),FALSE),TRUE))))</f>
        <v>0.0</v>
      </c>
      <c r="J106">
        <f>IF(Datos!J106="",0,IF(AND(J$1008&lt;&gt;"",Datos!J106=J$1008),0,IF(J$1004=0,0,1-CHOOSE(J$1004,IF(ISNUMBER(Datos!J106),AND(OR(J$1005="",Datos!J106&gt;=J$1005),OR(J$1006="",Datos!J106&lt;=J$1006)),FALSE),IF(ISNUMBER(Datos!J106),AND(Datos!J106=INT(Datos!J106),AND(OR(J$1005="",Datos!J106&gt;=J$1005),OR(J$1006="",Datos!J106&lt;=J$1006))),FALSE),OR(ISNUMBER(FIND(";"&amp;UPPER(TRIM(Datos!J106&amp;""))&amp;"=",J$1007)),ISNUMBER(FIND(";"&amp;UPPER(TRIM(Datos!J106&amp;""))&amp;";",J$1007))),OR(UPPER(TRIM(Datos!J106&amp;""))="SÍ",UPPER(TRIM(Datos!J106&amp;""))="SI",UPPER(TRIM(Datos!J106&amp;""))="NO"),IF(ISNUMBER(Datos!J106),AND(OR(J$1005="",Datos!J106&gt;=J$1005),OR(J$1006="",Datos!J106&lt;=J$1006)),FALSE),TRUE))))</f>
        <v>0.0</v>
      </c>
      <c r="K106">
        <f>IF(Datos!K106="",0,IF(AND(K$1008&lt;&gt;"",Datos!K106=K$1008),0,IF(K$1004=0,0,1-CHOOSE(K$1004,IF(ISNUMBER(Datos!K106),AND(OR(K$1005="",Datos!K106&gt;=K$1005),OR(K$1006="",Datos!K106&lt;=K$1006)),FALSE),IF(ISNUMBER(Datos!K106),AND(Datos!K106=INT(Datos!K106),AND(OR(K$1005="",Datos!K106&gt;=K$1005),OR(K$1006="",Datos!K106&lt;=K$1006))),FALSE),OR(ISNUMBER(FIND(";"&amp;UPPER(TRIM(Datos!K106&amp;""))&amp;"=",K$1007)),ISNUMBER(FIND(";"&amp;UPPER(TRIM(Datos!K106&amp;""))&amp;";",K$1007))),OR(UPPER(TRIM(Datos!K106&amp;""))="SÍ",UPPER(TRIM(Datos!K106&amp;""))="SI",UPPER(TRIM(Datos!K106&amp;""))="NO"),IF(ISNUMBER(Datos!K106),AND(OR(K$1005="",Datos!K106&gt;=K$1005),OR(K$1006="",Datos!K106&lt;=K$1006)),FALSE),TRUE))))</f>
        <v>0.0</v>
      </c>
      <c r="L106">
        <f>IF(Datos!L106="",0,IF(AND(L$1008&lt;&gt;"",Datos!L106=L$1008),0,IF(L$1004=0,0,1-CHOOSE(L$1004,IF(ISNUMBER(Datos!L106),AND(OR(L$1005="",Datos!L106&gt;=L$1005),OR(L$1006="",Datos!L106&lt;=L$1006)),FALSE),IF(ISNUMBER(Datos!L106),AND(Datos!L106=INT(Datos!L106),AND(OR(L$1005="",Datos!L106&gt;=L$1005),OR(L$1006="",Datos!L106&lt;=L$1006))),FALSE),OR(ISNUMBER(FIND(";"&amp;UPPER(TRIM(Datos!L106&amp;""))&amp;"=",L$1007)),ISNUMBER(FIND(";"&amp;UPPER(TRIM(Datos!L106&amp;""))&amp;";",L$1007))),OR(UPPER(TRIM(Datos!L106&amp;""))="SÍ",UPPER(TRIM(Datos!L106&amp;""))="SI",UPPER(TRIM(Datos!L106&amp;""))="NO"),IF(ISNUMBER(Datos!L106),AND(OR(L$1005="",Datos!L106&gt;=L$1005),OR(L$1006="",Datos!L106&lt;=L$1006)),FALSE),TRUE))))</f>
        <v>0.0</v>
      </c>
      <c r="M106">
        <f>IF(Datos!M106="",0,IF(AND(M$1008&lt;&gt;"",Datos!M106=M$1008),0,IF(M$1004=0,0,1-CHOOSE(M$1004,IF(ISNUMBER(Datos!M106),AND(OR(M$1005="",Datos!M106&gt;=M$1005),OR(M$1006="",Datos!M106&lt;=M$1006)),FALSE),IF(ISNUMBER(Datos!M106),AND(Datos!M106=INT(Datos!M106),AND(OR(M$1005="",Datos!M106&gt;=M$1005),OR(M$1006="",Datos!M106&lt;=M$1006))),FALSE),OR(ISNUMBER(FIND(";"&amp;UPPER(TRIM(Datos!M106&amp;""))&amp;"=",M$1007)),ISNUMBER(FIND(";"&amp;UPPER(TRIM(Datos!M106&amp;""))&amp;";",M$1007))),OR(UPPER(TRIM(Datos!M106&amp;""))="SÍ",UPPER(TRIM(Datos!M106&amp;""))="SI",UPPER(TRIM(Datos!M106&amp;""))="NO"),IF(ISNUMBER(Datos!M106),AND(OR(M$1005="",Datos!M106&gt;=M$1005),OR(M$1006="",Datos!M106&lt;=M$1006)),FALSE),TRUE))))</f>
        <v>0.0</v>
      </c>
      <c r="N106">
        <f>IF(Datos!N106="",0,IF(AND(N$1008&lt;&gt;"",Datos!N106=N$1008),0,IF(N$1004=0,0,1-CHOOSE(N$1004,IF(ISNUMBER(Datos!N106),AND(OR(N$1005="",Datos!N106&gt;=N$1005),OR(N$1006="",Datos!N106&lt;=N$1006)),FALSE),IF(ISNUMBER(Datos!N106),AND(Datos!N106=INT(Datos!N106),AND(OR(N$1005="",Datos!N106&gt;=N$1005),OR(N$1006="",Datos!N106&lt;=N$1006))),FALSE),OR(ISNUMBER(FIND(";"&amp;UPPER(TRIM(Datos!N106&amp;""))&amp;"=",N$1007)),ISNUMBER(FIND(";"&amp;UPPER(TRIM(Datos!N106&amp;""))&amp;";",N$1007))),OR(UPPER(TRIM(Datos!N106&amp;""))="SÍ",UPPER(TRIM(Datos!N106&amp;""))="SI",UPPER(TRIM(Datos!N106&amp;""))="NO"),IF(ISNUMBER(Datos!N106),AND(OR(N$1005="",Datos!N106&gt;=N$1005),OR(N$1006="",Datos!N106&lt;=N$1006)),FALSE),TRUE))))</f>
        <v>0.0</v>
      </c>
      <c r="O106">
        <f>IF(Datos!O106="",0,IF(AND(O$1008&lt;&gt;"",Datos!O106=O$1008),0,IF(O$1004=0,0,1-CHOOSE(O$1004,IF(ISNUMBER(Datos!O106),AND(OR(O$1005="",Datos!O106&gt;=O$1005),OR(O$1006="",Datos!O106&lt;=O$1006)),FALSE),IF(ISNUMBER(Datos!O106),AND(Datos!O106=INT(Datos!O106),AND(OR(O$1005="",Datos!O106&gt;=O$1005),OR(O$1006="",Datos!O106&lt;=O$1006))),FALSE),OR(ISNUMBER(FIND(";"&amp;UPPER(TRIM(Datos!O106&amp;""))&amp;"=",O$1007)),ISNUMBER(FIND(";"&amp;UPPER(TRIM(Datos!O106&amp;""))&amp;";",O$1007))),OR(UPPER(TRIM(Datos!O106&amp;""))="SÍ",UPPER(TRIM(Datos!O106&amp;""))="SI",UPPER(TRIM(Datos!O106&amp;""))="NO"),IF(ISNUMBER(Datos!O106),AND(OR(O$1005="",Datos!O106&gt;=O$1005),OR(O$1006="",Datos!O106&lt;=O$1006)),FALSE),TRUE))))</f>
        <v>0.0</v>
      </c>
      <c r="P106">
        <f>IF(Datos!P106="",0,IF(AND(P$1008&lt;&gt;"",Datos!P106=P$1008),0,IF(P$1004=0,0,1-CHOOSE(P$1004,IF(ISNUMBER(Datos!P106),AND(OR(P$1005="",Datos!P106&gt;=P$1005),OR(P$1006="",Datos!P106&lt;=P$1006)),FALSE),IF(ISNUMBER(Datos!P106),AND(Datos!P106=INT(Datos!P106),AND(OR(P$1005="",Datos!P106&gt;=P$1005),OR(P$1006="",Datos!P106&lt;=P$1006))),FALSE),OR(ISNUMBER(FIND(";"&amp;UPPER(TRIM(Datos!P106&amp;""))&amp;"=",P$1007)),ISNUMBER(FIND(";"&amp;UPPER(TRIM(Datos!P106&amp;""))&amp;";",P$1007))),OR(UPPER(TRIM(Datos!P106&amp;""))="SÍ",UPPER(TRIM(Datos!P106&amp;""))="SI",UPPER(TRIM(Datos!P106&amp;""))="NO"),IF(ISNUMBER(Datos!P106),AND(OR(P$1005="",Datos!P106&gt;=P$1005),OR(P$1006="",Datos!P106&lt;=P$1006)),FALSE),TRUE))))</f>
        <v>0.0</v>
      </c>
      <c r="Q106">
        <f>IF(Datos!Q106="",0,IF(AND(Q$1008&lt;&gt;"",Datos!Q106=Q$1008),0,IF(Q$1004=0,0,1-CHOOSE(Q$1004,IF(ISNUMBER(Datos!Q106),AND(OR(Q$1005="",Datos!Q106&gt;=Q$1005),OR(Q$1006="",Datos!Q106&lt;=Q$1006)),FALSE),IF(ISNUMBER(Datos!Q106),AND(Datos!Q106=INT(Datos!Q106),AND(OR(Q$1005="",Datos!Q106&gt;=Q$1005),OR(Q$1006="",Datos!Q106&lt;=Q$1006))),FALSE),OR(ISNUMBER(FIND(";"&amp;UPPER(TRIM(Datos!Q106&amp;""))&amp;"=",Q$1007)),ISNUMBER(FIND(";"&amp;UPPER(TRIM(Datos!Q106&amp;""))&amp;";",Q$1007))),OR(UPPER(TRIM(Datos!Q106&amp;""))="SÍ",UPPER(TRIM(Datos!Q106&amp;""))="SI",UPPER(TRIM(Datos!Q106&amp;""))="NO"),IF(ISNUMBER(Datos!Q106),AND(OR(Q$1005="",Datos!Q106&gt;=Q$1005),OR(Q$1006="",Datos!Q106&lt;=Q$1006)),FALSE),TRUE))))</f>
        <v>0.0</v>
      </c>
      <c r="R106">
        <f>IF(Datos!R106="",0,IF(AND(R$1008&lt;&gt;"",Datos!R106=R$1008),0,IF(R$1004=0,0,1-CHOOSE(R$1004,IF(ISNUMBER(Datos!R106),AND(OR(R$1005="",Datos!R106&gt;=R$1005),OR(R$1006="",Datos!R106&lt;=R$1006)),FALSE),IF(ISNUMBER(Datos!R106),AND(Datos!R106=INT(Datos!R106),AND(OR(R$1005="",Datos!R106&gt;=R$1005),OR(R$1006="",Datos!R106&lt;=R$1006))),FALSE),OR(ISNUMBER(FIND(";"&amp;UPPER(TRIM(Datos!R106&amp;""))&amp;"=",R$1007)),ISNUMBER(FIND(";"&amp;UPPER(TRIM(Datos!R106&amp;""))&amp;";",R$1007))),OR(UPPER(TRIM(Datos!R106&amp;""))="SÍ",UPPER(TRIM(Datos!R106&amp;""))="SI",UPPER(TRIM(Datos!R106&amp;""))="NO"),IF(ISNUMBER(Datos!R106),AND(OR(R$1005="",Datos!R106&gt;=R$1005),OR(R$1006="",Datos!R106&lt;=R$1006)),FALSE),TRUE))))</f>
        <v>0.0</v>
      </c>
      <c r="S106">
        <f>IF(Datos!S106="",0,IF(AND(S$1008&lt;&gt;"",Datos!S106=S$1008),0,IF(S$1004=0,0,1-CHOOSE(S$1004,IF(ISNUMBER(Datos!S106),AND(OR(S$1005="",Datos!S106&gt;=S$1005),OR(S$1006="",Datos!S106&lt;=S$1006)),FALSE),IF(ISNUMBER(Datos!S106),AND(Datos!S106=INT(Datos!S106),AND(OR(S$1005="",Datos!S106&gt;=S$1005),OR(S$1006="",Datos!S106&lt;=S$1006))),FALSE),OR(ISNUMBER(FIND(";"&amp;UPPER(TRIM(Datos!S106&amp;""))&amp;"=",S$1007)),ISNUMBER(FIND(";"&amp;UPPER(TRIM(Datos!S106&amp;""))&amp;";",S$1007))),OR(UPPER(TRIM(Datos!S106&amp;""))="SÍ",UPPER(TRIM(Datos!S106&amp;""))="SI",UPPER(TRIM(Datos!S106&amp;""))="NO"),IF(ISNUMBER(Datos!S106),AND(OR(S$1005="",Datos!S106&gt;=S$1005),OR(S$1006="",Datos!S106&lt;=S$1006)),FALSE),TRUE))))</f>
        <v>0.0</v>
      </c>
      <c r="T106">
        <f>IF(Datos!T106="",0,IF(AND(T$1008&lt;&gt;"",Datos!T106=T$1008),0,IF(T$1004=0,0,1-CHOOSE(T$1004,IF(ISNUMBER(Datos!T106),AND(OR(T$1005="",Datos!T106&gt;=T$1005),OR(T$1006="",Datos!T106&lt;=T$1006)),FALSE),IF(ISNUMBER(Datos!T106),AND(Datos!T106=INT(Datos!T106),AND(OR(T$1005="",Datos!T106&gt;=T$1005),OR(T$1006="",Datos!T106&lt;=T$1006))),FALSE),OR(ISNUMBER(FIND(";"&amp;UPPER(TRIM(Datos!T106&amp;""))&amp;"=",T$1007)),ISNUMBER(FIND(";"&amp;UPPER(TRIM(Datos!T106&amp;""))&amp;";",T$1007))),OR(UPPER(TRIM(Datos!T106&amp;""))="SÍ",UPPER(TRIM(Datos!T106&amp;""))="SI",UPPER(TRIM(Datos!T106&amp;""))="NO"),IF(ISNUMBER(Datos!T106),AND(OR(T$1005="",Datos!T106&gt;=T$1005),OR(T$1006="",Datos!T106&lt;=T$1006)),FALSE),TRUE))))</f>
        <v>0.0</v>
      </c>
      <c r="U106">
        <f>IF(Datos!U106="",0,IF(AND(U$1008&lt;&gt;"",Datos!U106=U$1008),0,IF(U$1004=0,0,1-CHOOSE(U$1004,IF(ISNUMBER(Datos!U106),AND(OR(U$1005="",Datos!U106&gt;=U$1005),OR(U$1006="",Datos!U106&lt;=U$1006)),FALSE),IF(ISNUMBER(Datos!U106),AND(Datos!U106=INT(Datos!U106),AND(OR(U$1005="",Datos!U106&gt;=U$1005),OR(U$1006="",Datos!U106&lt;=U$1006))),FALSE),OR(ISNUMBER(FIND(";"&amp;UPPER(TRIM(Datos!U106&amp;""))&amp;"=",U$1007)),ISNUMBER(FIND(";"&amp;UPPER(TRIM(Datos!U106&amp;""))&amp;";",U$1007))),OR(UPPER(TRIM(Datos!U106&amp;""))="SÍ",UPPER(TRIM(Datos!U106&amp;""))="SI",UPPER(TRIM(Datos!U106&amp;""))="NO"),IF(ISNUMBER(Datos!U106),AND(OR(U$1005="",Datos!U106&gt;=U$1005),OR(U$1006="",Datos!U106&lt;=U$1006)),FALSE),TRUE))))</f>
        <v>0.0</v>
      </c>
      <c r="V106">
        <f>IF(Datos!V106="",0,IF(AND(V$1008&lt;&gt;"",Datos!V106=V$1008),0,IF(V$1004=0,0,1-CHOOSE(V$1004,IF(ISNUMBER(Datos!V106),AND(OR(V$1005="",Datos!V106&gt;=V$1005),OR(V$1006="",Datos!V106&lt;=V$1006)),FALSE),IF(ISNUMBER(Datos!V106),AND(Datos!V106=INT(Datos!V106),AND(OR(V$1005="",Datos!V106&gt;=V$1005),OR(V$1006="",Datos!V106&lt;=V$1006))),FALSE),OR(ISNUMBER(FIND(";"&amp;UPPER(TRIM(Datos!V106&amp;""))&amp;"=",V$1007)),ISNUMBER(FIND(";"&amp;UPPER(TRIM(Datos!V106&amp;""))&amp;";",V$1007))),OR(UPPER(TRIM(Datos!V106&amp;""))="SÍ",UPPER(TRIM(Datos!V106&amp;""))="SI",UPPER(TRIM(Datos!V106&amp;""))="NO"),IF(ISNUMBER(Datos!V106),AND(OR(V$1005="",Datos!V106&gt;=V$1005),OR(V$1006="",Datos!V106&lt;=V$1006)),FALSE),TRUE))))</f>
        <v>0.0</v>
      </c>
      <c r="W106">
        <f>IF(Datos!W106="",0,IF(AND(W$1008&lt;&gt;"",Datos!W106=W$1008),0,IF(W$1004=0,0,1-CHOOSE(W$1004,IF(ISNUMBER(Datos!W106),AND(OR(W$1005="",Datos!W106&gt;=W$1005),OR(W$1006="",Datos!W106&lt;=W$1006)),FALSE),IF(ISNUMBER(Datos!W106),AND(Datos!W106=INT(Datos!W106),AND(OR(W$1005="",Datos!W106&gt;=W$1005),OR(W$1006="",Datos!W106&lt;=W$1006))),FALSE),OR(ISNUMBER(FIND(";"&amp;UPPER(TRIM(Datos!W106&amp;""))&amp;"=",W$1007)),ISNUMBER(FIND(";"&amp;UPPER(TRIM(Datos!W106&amp;""))&amp;";",W$1007))),OR(UPPER(TRIM(Datos!W106&amp;""))="SÍ",UPPER(TRIM(Datos!W106&amp;""))="SI",UPPER(TRIM(Datos!W106&amp;""))="NO"),IF(ISNUMBER(Datos!W106),AND(OR(W$1005="",Datos!W106&gt;=W$1005),OR(W$1006="",Datos!W106&lt;=W$1006)),FALSE),TRUE))))</f>
        <v>0.0</v>
      </c>
      <c r="X106">
        <f>IF(Datos!X106="",0,IF(AND(X$1008&lt;&gt;"",Datos!X106=X$1008),0,IF(X$1004=0,0,1-CHOOSE(X$1004,IF(ISNUMBER(Datos!X106),AND(OR(X$1005="",Datos!X106&gt;=X$1005),OR(X$1006="",Datos!X106&lt;=X$1006)),FALSE),IF(ISNUMBER(Datos!X106),AND(Datos!X106=INT(Datos!X106),AND(OR(X$1005="",Datos!X106&gt;=X$1005),OR(X$1006="",Datos!X106&lt;=X$1006))),FALSE),OR(ISNUMBER(FIND(";"&amp;UPPER(TRIM(Datos!X106&amp;""))&amp;"=",X$1007)),ISNUMBER(FIND(";"&amp;UPPER(TRIM(Datos!X106&amp;""))&amp;";",X$1007))),OR(UPPER(TRIM(Datos!X106&amp;""))="SÍ",UPPER(TRIM(Datos!X106&amp;""))="SI",UPPER(TRIM(Datos!X106&amp;""))="NO"),IF(ISNUMBER(Datos!X106),AND(OR(X$1005="",Datos!X106&gt;=X$1005),OR(X$1006="",Datos!X106&lt;=X$1006)),FALSE),TRUE))))</f>
        <v>0.0</v>
      </c>
      <c r="Y106">
        <f>IF(Datos!Y106="",0,IF(AND(Y$1008&lt;&gt;"",Datos!Y106=Y$1008),0,IF(Y$1004=0,0,1-CHOOSE(Y$1004,IF(ISNUMBER(Datos!Y106),AND(OR(Y$1005="",Datos!Y106&gt;=Y$1005),OR(Y$1006="",Datos!Y106&lt;=Y$1006)),FALSE),IF(ISNUMBER(Datos!Y106),AND(Datos!Y106=INT(Datos!Y106),AND(OR(Y$1005="",Datos!Y106&gt;=Y$1005),OR(Y$1006="",Datos!Y106&lt;=Y$1006))),FALSE),OR(ISNUMBER(FIND(";"&amp;UPPER(TRIM(Datos!Y106&amp;""))&amp;"=",Y$1007)),ISNUMBER(FIND(";"&amp;UPPER(TRIM(Datos!Y106&amp;""))&amp;";",Y$1007))),OR(UPPER(TRIM(Datos!Y106&amp;""))="SÍ",UPPER(TRIM(Datos!Y106&amp;""))="SI",UPPER(TRIM(Datos!Y106&amp;""))="NO"),IF(ISNUMBER(Datos!Y106),AND(OR(Y$1005="",Datos!Y106&gt;=Y$1005),OR(Y$1006="",Datos!Y106&lt;=Y$1006)),FALSE),TRUE))))</f>
        <v>0.0</v>
      </c>
      <c r="Z106">
        <f>IF(Datos!Z106="",0,IF(AND(Z$1008&lt;&gt;"",Datos!Z106=Z$1008),0,IF(Z$1004=0,0,1-CHOOSE(Z$1004,IF(ISNUMBER(Datos!Z106),AND(OR(Z$1005="",Datos!Z106&gt;=Z$1005),OR(Z$1006="",Datos!Z106&lt;=Z$1006)),FALSE),IF(ISNUMBER(Datos!Z106),AND(Datos!Z106=INT(Datos!Z106),AND(OR(Z$1005="",Datos!Z106&gt;=Z$1005),OR(Z$1006="",Datos!Z106&lt;=Z$1006))),FALSE),OR(ISNUMBER(FIND(";"&amp;UPPER(TRIM(Datos!Z106&amp;""))&amp;"=",Z$1007)),ISNUMBER(FIND(";"&amp;UPPER(TRIM(Datos!Z106&amp;""))&amp;";",Z$1007))),OR(UPPER(TRIM(Datos!Z106&amp;""))="SÍ",UPPER(TRIM(Datos!Z106&amp;""))="SI",UPPER(TRIM(Datos!Z106&amp;""))="NO"),IF(ISNUMBER(Datos!Z106),AND(OR(Z$1005="",Datos!Z106&gt;=Z$1005),OR(Z$1006="",Datos!Z106&lt;=Z$1006)),FALSE),TRUE))))</f>
        <v>0.0</v>
      </c>
      <c r="AA106">
        <f>IF(Datos!AA106="",0,IF(AND(AA$1008&lt;&gt;"",Datos!AA106=AA$1008),0,IF(AA$1004=0,0,1-CHOOSE(AA$1004,IF(ISNUMBER(Datos!AA106),AND(OR(AA$1005="",Datos!AA106&gt;=AA$1005),OR(AA$1006="",Datos!AA106&lt;=AA$1006)),FALSE),IF(ISNUMBER(Datos!AA106),AND(Datos!AA106=INT(Datos!AA106),AND(OR(AA$1005="",Datos!AA106&gt;=AA$1005),OR(AA$1006="",Datos!AA106&lt;=AA$1006))),FALSE),OR(ISNUMBER(FIND(";"&amp;UPPER(TRIM(Datos!AA106&amp;""))&amp;"=",AA$1007)),ISNUMBER(FIND(";"&amp;UPPER(TRIM(Datos!AA106&amp;""))&amp;";",AA$1007))),OR(UPPER(TRIM(Datos!AA106&amp;""))="SÍ",UPPER(TRIM(Datos!AA106&amp;""))="SI",UPPER(TRIM(Datos!AA106&amp;""))="NO"),IF(ISNUMBER(Datos!AA106),AND(OR(AA$1005="",Datos!AA106&gt;=AA$1005),OR(AA$1006="",Datos!AA106&lt;=AA$1006)),FALSE),TRUE))))</f>
        <v>0.0</v>
      </c>
      <c r="AB106">
        <f>IF(Datos!AB106="",0,IF(AND(AB$1008&lt;&gt;"",Datos!AB106=AB$1008),0,IF(AB$1004=0,0,1-CHOOSE(AB$1004,IF(ISNUMBER(Datos!AB106),AND(OR(AB$1005="",Datos!AB106&gt;=AB$1005),OR(AB$1006="",Datos!AB106&lt;=AB$1006)),FALSE),IF(ISNUMBER(Datos!AB106),AND(Datos!AB106=INT(Datos!AB106),AND(OR(AB$1005="",Datos!AB106&gt;=AB$1005),OR(AB$1006="",Datos!AB106&lt;=AB$1006))),FALSE),OR(ISNUMBER(FIND(";"&amp;UPPER(TRIM(Datos!AB106&amp;""))&amp;"=",AB$1007)),ISNUMBER(FIND(";"&amp;UPPER(TRIM(Datos!AB106&amp;""))&amp;";",AB$1007))),OR(UPPER(TRIM(Datos!AB106&amp;""))="SÍ",UPPER(TRIM(Datos!AB106&amp;""))="SI",UPPER(TRIM(Datos!AB106&amp;""))="NO"),IF(ISNUMBER(Datos!AB106),AND(OR(AB$1005="",Datos!AB106&gt;=AB$1005),OR(AB$1006="",Datos!AB106&lt;=AB$1006)),FALSE),TRUE))))</f>
        <v>0.0</v>
      </c>
      <c r="AC106">
        <f>IF(Datos!AC106="",0,IF(AND(AC$1008&lt;&gt;"",Datos!AC106=AC$1008),0,IF(AC$1004=0,0,1-CHOOSE(AC$1004,IF(ISNUMBER(Datos!AC106),AND(OR(AC$1005="",Datos!AC106&gt;=AC$1005),OR(AC$1006="",Datos!AC106&lt;=AC$1006)),FALSE),IF(ISNUMBER(Datos!AC106),AND(Datos!AC106=INT(Datos!AC106),AND(OR(AC$1005="",Datos!AC106&gt;=AC$1005),OR(AC$1006="",Datos!AC106&lt;=AC$1006))),FALSE),OR(ISNUMBER(FIND(";"&amp;UPPER(TRIM(Datos!AC106&amp;""))&amp;"=",AC$1007)),ISNUMBER(FIND(";"&amp;UPPER(TRIM(Datos!AC106&amp;""))&amp;";",AC$1007))),OR(UPPER(TRIM(Datos!AC106&amp;""))="SÍ",UPPER(TRIM(Datos!AC106&amp;""))="SI",UPPER(TRIM(Datos!AC106&amp;""))="NO"),IF(ISNUMBER(Datos!AC106),AND(OR(AC$1005="",Datos!AC106&gt;=AC$1005),OR(AC$1006="",Datos!AC106&lt;=AC$1006)),FALSE),TRUE))))</f>
        <v>0.0</v>
      </c>
      <c r="AD106">
        <f>IF(Datos!AD106="",0,IF(AND(AD$1008&lt;&gt;"",Datos!AD106=AD$1008),0,IF(AD$1004=0,0,1-CHOOSE(AD$1004,IF(ISNUMBER(Datos!AD106),AND(OR(AD$1005="",Datos!AD106&gt;=AD$1005),OR(AD$1006="",Datos!AD106&lt;=AD$1006)),FALSE),IF(ISNUMBER(Datos!AD106),AND(Datos!AD106=INT(Datos!AD106),AND(OR(AD$1005="",Datos!AD106&gt;=AD$1005),OR(AD$1006="",Datos!AD106&lt;=AD$1006))),FALSE),OR(ISNUMBER(FIND(";"&amp;UPPER(TRIM(Datos!AD106&amp;""))&amp;"=",AD$1007)),ISNUMBER(FIND(";"&amp;UPPER(TRIM(Datos!AD106&amp;""))&amp;";",AD$1007))),OR(UPPER(TRIM(Datos!AD106&amp;""))="SÍ",UPPER(TRIM(Datos!AD106&amp;""))="SI",UPPER(TRIM(Datos!AD106&amp;""))="NO"),IF(ISNUMBER(Datos!AD106),AND(OR(AD$1005="",Datos!AD106&gt;=AD$1005),OR(AD$1006="",Datos!AD106&lt;=AD$1006)),FALSE),TRUE))))</f>
        <v>0.0</v>
      </c>
      <c r="AE106">
        <f>IF(Datos!AE106="",0,IF(AND(AE$1008&lt;&gt;"",Datos!AE106=AE$1008),0,IF(AE$1004=0,0,1-CHOOSE(AE$1004,IF(ISNUMBER(Datos!AE106),AND(OR(AE$1005="",Datos!AE106&gt;=AE$1005),OR(AE$1006="",Datos!AE106&lt;=AE$1006)),FALSE),IF(ISNUMBER(Datos!AE106),AND(Datos!AE106=INT(Datos!AE106),AND(OR(AE$1005="",Datos!AE106&gt;=AE$1005),OR(AE$1006="",Datos!AE106&lt;=AE$1006))),FALSE),OR(ISNUMBER(FIND(";"&amp;UPPER(TRIM(Datos!AE106&amp;""))&amp;"=",AE$1007)),ISNUMBER(FIND(";"&amp;UPPER(TRIM(Datos!AE106&amp;""))&amp;";",AE$1007))),OR(UPPER(TRIM(Datos!AE106&amp;""))="SÍ",UPPER(TRIM(Datos!AE106&amp;""))="SI",UPPER(TRIM(Datos!AE106&amp;""))="NO"),IF(ISNUMBER(Datos!AE106),AND(OR(AE$1005="",Datos!AE106&gt;=AE$1005),OR(AE$1006="",Datos!AE106&lt;=AE$1006)),FALSE),TRUE))))</f>
        <v>0.0</v>
      </c>
    </row>
    <row r="107" spans="2:31">
      <c r="B107">
        <f>IF(Datos!B107="",0,IF(AND(B$1008&lt;&gt;"",Datos!B107=B$1008),0,IF(B$1004=0,0,1-CHOOSE(B$1004,IF(ISNUMBER(Datos!B107),AND(OR(B$1005="",Datos!B107&gt;=B$1005),OR(B$1006="",Datos!B107&lt;=B$1006)),FALSE),IF(ISNUMBER(Datos!B107),AND(Datos!B107=INT(Datos!B107),AND(OR(B$1005="",Datos!B107&gt;=B$1005),OR(B$1006="",Datos!B107&lt;=B$1006))),FALSE),OR(ISNUMBER(FIND(";"&amp;UPPER(TRIM(Datos!B107&amp;""))&amp;"=",B$1007)),ISNUMBER(FIND(";"&amp;UPPER(TRIM(Datos!B107&amp;""))&amp;";",B$1007))),OR(UPPER(TRIM(Datos!B107&amp;""))="SÍ",UPPER(TRIM(Datos!B107&amp;""))="SI",UPPER(TRIM(Datos!B107&amp;""))="NO"),IF(ISNUMBER(Datos!B107),AND(OR(B$1005="",Datos!B107&gt;=B$1005),OR(B$1006="",Datos!B107&lt;=B$1006)),FALSE),TRUE))))</f>
        <v>0.0</v>
      </c>
      <c r="C107">
        <f>IF(Datos!C107="",0,IF(AND(C$1008&lt;&gt;"",Datos!C107=C$1008),0,IF(C$1004=0,0,1-CHOOSE(C$1004,IF(ISNUMBER(Datos!C107),AND(OR(C$1005="",Datos!C107&gt;=C$1005),OR(C$1006="",Datos!C107&lt;=C$1006)),FALSE),IF(ISNUMBER(Datos!C107),AND(Datos!C107=INT(Datos!C107),AND(OR(C$1005="",Datos!C107&gt;=C$1005),OR(C$1006="",Datos!C107&lt;=C$1006))),FALSE),OR(ISNUMBER(FIND(";"&amp;UPPER(TRIM(Datos!C107&amp;""))&amp;"=",C$1007)),ISNUMBER(FIND(";"&amp;UPPER(TRIM(Datos!C107&amp;""))&amp;";",C$1007))),OR(UPPER(TRIM(Datos!C107&amp;""))="SÍ",UPPER(TRIM(Datos!C107&amp;""))="SI",UPPER(TRIM(Datos!C107&amp;""))="NO"),IF(ISNUMBER(Datos!C107),AND(OR(C$1005="",Datos!C107&gt;=C$1005),OR(C$1006="",Datos!C107&lt;=C$1006)),FALSE),TRUE))))</f>
        <v>0.0</v>
      </c>
      <c r="D107">
        <f>IF(Datos!D107="",0,IF(AND(D$1008&lt;&gt;"",Datos!D107=D$1008),0,IF(D$1004=0,0,1-CHOOSE(D$1004,IF(ISNUMBER(Datos!D107),AND(OR(D$1005="",Datos!D107&gt;=D$1005),OR(D$1006="",Datos!D107&lt;=D$1006)),FALSE),IF(ISNUMBER(Datos!D107),AND(Datos!D107=INT(Datos!D107),AND(OR(D$1005="",Datos!D107&gt;=D$1005),OR(D$1006="",Datos!D107&lt;=D$1006))),FALSE),OR(ISNUMBER(FIND(";"&amp;UPPER(TRIM(Datos!D107&amp;""))&amp;"=",D$1007)),ISNUMBER(FIND(";"&amp;UPPER(TRIM(Datos!D107&amp;""))&amp;";",D$1007))),OR(UPPER(TRIM(Datos!D107&amp;""))="SÍ",UPPER(TRIM(Datos!D107&amp;""))="SI",UPPER(TRIM(Datos!D107&amp;""))="NO"),IF(ISNUMBER(Datos!D107),AND(OR(D$1005="",Datos!D107&gt;=D$1005),OR(D$1006="",Datos!D107&lt;=D$1006)),FALSE),TRUE))))</f>
        <v>0.0</v>
      </c>
      <c r="E107">
        <f>IF(Datos!E107="",0,IF(AND(E$1008&lt;&gt;"",Datos!E107=E$1008),0,IF(E$1004=0,0,1-CHOOSE(E$1004,IF(ISNUMBER(Datos!E107),AND(OR(E$1005="",Datos!E107&gt;=E$1005),OR(E$1006="",Datos!E107&lt;=E$1006)),FALSE),IF(ISNUMBER(Datos!E107),AND(Datos!E107=INT(Datos!E107),AND(OR(E$1005="",Datos!E107&gt;=E$1005),OR(E$1006="",Datos!E107&lt;=E$1006))),FALSE),OR(ISNUMBER(FIND(";"&amp;UPPER(TRIM(Datos!E107&amp;""))&amp;"=",E$1007)),ISNUMBER(FIND(";"&amp;UPPER(TRIM(Datos!E107&amp;""))&amp;";",E$1007))),OR(UPPER(TRIM(Datos!E107&amp;""))="SÍ",UPPER(TRIM(Datos!E107&amp;""))="SI",UPPER(TRIM(Datos!E107&amp;""))="NO"),IF(ISNUMBER(Datos!E107),AND(OR(E$1005="",Datos!E107&gt;=E$1005),OR(E$1006="",Datos!E107&lt;=E$1006)),FALSE),TRUE))))</f>
        <v>0.0</v>
      </c>
      <c r="F107">
        <f>IF(Datos!F107="",0,IF(AND(F$1008&lt;&gt;"",Datos!F107=F$1008),0,IF(F$1004=0,0,1-CHOOSE(F$1004,IF(ISNUMBER(Datos!F107),AND(OR(F$1005="",Datos!F107&gt;=F$1005),OR(F$1006="",Datos!F107&lt;=F$1006)),FALSE),IF(ISNUMBER(Datos!F107),AND(Datos!F107=INT(Datos!F107),AND(OR(F$1005="",Datos!F107&gt;=F$1005),OR(F$1006="",Datos!F107&lt;=F$1006))),FALSE),OR(ISNUMBER(FIND(";"&amp;UPPER(TRIM(Datos!F107&amp;""))&amp;"=",F$1007)),ISNUMBER(FIND(";"&amp;UPPER(TRIM(Datos!F107&amp;""))&amp;";",F$1007))),OR(UPPER(TRIM(Datos!F107&amp;""))="SÍ",UPPER(TRIM(Datos!F107&amp;""))="SI",UPPER(TRIM(Datos!F107&amp;""))="NO"),IF(ISNUMBER(Datos!F107),AND(OR(F$1005="",Datos!F107&gt;=F$1005),OR(F$1006="",Datos!F107&lt;=F$1006)),FALSE),TRUE))))</f>
        <v>0.0</v>
      </c>
      <c r="G107">
        <f>IF(Datos!G107="",0,IF(AND(G$1008&lt;&gt;"",Datos!G107=G$1008),0,IF(G$1004=0,0,1-CHOOSE(G$1004,IF(ISNUMBER(Datos!G107),AND(OR(G$1005="",Datos!G107&gt;=G$1005),OR(G$1006="",Datos!G107&lt;=G$1006)),FALSE),IF(ISNUMBER(Datos!G107),AND(Datos!G107=INT(Datos!G107),AND(OR(G$1005="",Datos!G107&gt;=G$1005),OR(G$1006="",Datos!G107&lt;=G$1006))),FALSE),OR(ISNUMBER(FIND(";"&amp;UPPER(TRIM(Datos!G107&amp;""))&amp;"=",G$1007)),ISNUMBER(FIND(";"&amp;UPPER(TRIM(Datos!G107&amp;""))&amp;";",G$1007))),OR(UPPER(TRIM(Datos!G107&amp;""))="SÍ",UPPER(TRIM(Datos!G107&amp;""))="SI",UPPER(TRIM(Datos!G107&amp;""))="NO"),IF(ISNUMBER(Datos!G107),AND(OR(G$1005="",Datos!G107&gt;=G$1005),OR(G$1006="",Datos!G107&lt;=G$1006)),FALSE),TRUE))))</f>
        <v>0.0</v>
      </c>
      <c r="H107">
        <f>IF(Datos!H107="",0,IF(AND(H$1008&lt;&gt;"",Datos!H107=H$1008),0,IF(H$1004=0,0,1-CHOOSE(H$1004,IF(ISNUMBER(Datos!H107),AND(OR(H$1005="",Datos!H107&gt;=H$1005),OR(H$1006="",Datos!H107&lt;=H$1006)),FALSE),IF(ISNUMBER(Datos!H107),AND(Datos!H107=INT(Datos!H107),AND(OR(H$1005="",Datos!H107&gt;=H$1005),OR(H$1006="",Datos!H107&lt;=H$1006))),FALSE),OR(ISNUMBER(FIND(";"&amp;UPPER(TRIM(Datos!H107&amp;""))&amp;"=",H$1007)),ISNUMBER(FIND(";"&amp;UPPER(TRIM(Datos!H107&amp;""))&amp;";",H$1007))),OR(UPPER(TRIM(Datos!H107&amp;""))="SÍ",UPPER(TRIM(Datos!H107&amp;""))="SI",UPPER(TRIM(Datos!H107&amp;""))="NO"),IF(ISNUMBER(Datos!H107),AND(OR(H$1005="",Datos!H107&gt;=H$1005),OR(H$1006="",Datos!H107&lt;=H$1006)),FALSE),TRUE))))</f>
        <v>0.0</v>
      </c>
      <c r="I107">
        <f>IF(Datos!I107="",0,IF(AND(I$1008&lt;&gt;"",Datos!I107=I$1008),0,IF(I$1004=0,0,1-CHOOSE(I$1004,IF(ISNUMBER(Datos!I107),AND(OR(I$1005="",Datos!I107&gt;=I$1005),OR(I$1006="",Datos!I107&lt;=I$1006)),FALSE),IF(ISNUMBER(Datos!I107),AND(Datos!I107=INT(Datos!I107),AND(OR(I$1005="",Datos!I107&gt;=I$1005),OR(I$1006="",Datos!I107&lt;=I$1006))),FALSE),OR(ISNUMBER(FIND(";"&amp;UPPER(TRIM(Datos!I107&amp;""))&amp;"=",I$1007)),ISNUMBER(FIND(";"&amp;UPPER(TRIM(Datos!I107&amp;""))&amp;";",I$1007))),OR(UPPER(TRIM(Datos!I107&amp;""))="SÍ",UPPER(TRIM(Datos!I107&amp;""))="SI",UPPER(TRIM(Datos!I107&amp;""))="NO"),IF(ISNUMBER(Datos!I107),AND(OR(I$1005="",Datos!I107&gt;=I$1005),OR(I$1006="",Datos!I107&lt;=I$1006)),FALSE),TRUE))))</f>
        <v>0.0</v>
      </c>
      <c r="J107">
        <f>IF(Datos!J107="",0,IF(AND(J$1008&lt;&gt;"",Datos!J107=J$1008),0,IF(J$1004=0,0,1-CHOOSE(J$1004,IF(ISNUMBER(Datos!J107),AND(OR(J$1005="",Datos!J107&gt;=J$1005),OR(J$1006="",Datos!J107&lt;=J$1006)),FALSE),IF(ISNUMBER(Datos!J107),AND(Datos!J107=INT(Datos!J107),AND(OR(J$1005="",Datos!J107&gt;=J$1005),OR(J$1006="",Datos!J107&lt;=J$1006))),FALSE),OR(ISNUMBER(FIND(";"&amp;UPPER(TRIM(Datos!J107&amp;""))&amp;"=",J$1007)),ISNUMBER(FIND(";"&amp;UPPER(TRIM(Datos!J107&amp;""))&amp;";",J$1007))),OR(UPPER(TRIM(Datos!J107&amp;""))="SÍ",UPPER(TRIM(Datos!J107&amp;""))="SI",UPPER(TRIM(Datos!J107&amp;""))="NO"),IF(ISNUMBER(Datos!J107),AND(OR(J$1005="",Datos!J107&gt;=J$1005),OR(J$1006="",Datos!J107&lt;=J$1006)),FALSE),TRUE))))</f>
        <v>0.0</v>
      </c>
      <c r="K107">
        <f>IF(Datos!K107="",0,IF(AND(K$1008&lt;&gt;"",Datos!K107=K$1008),0,IF(K$1004=0,0,1-CHOOSE(K$1004,IF(ISNUMBER(Datos!K107),AND(OR(K$1005="",Datos!K107&gt;=K$1005),OR(K$1006="",Datos!K107&lt;=K$1006)),FALSE),IF(ISNUMBER(Datos!K107),AND(Datos!K107=INT(Datos!K107),AND(OR(K$1005="",Datos!K107&gt;=K$1005),OR(K$1006="",Datos!K107&lt;=K$1006))),FALSE),OR(ISNUMBER(FIND(";"&amp;UPPER(TRIM(Datos!K107&amp;""))&amp;"=",K$1007)),ISNUMBER(FIND(";"&amp;UPPER(TRIM(Datos!K107&amp;""))&amp;";",K$1007))),OR(UPPER(TRIM(Datos!K107&amp;""))="SÍ",UPPER(TRIM(Datos!K107&amp;""))="SI",UPPER(TRIM(Datos!K107&amp;""))="NO"),IF(ISNUMBER(Datos!K107),AND(OR(K$1005="",Datos!K107&gt;=K$1005),OR(K$1006="",Datos!K107&lt;=K$1006)),FALSE),TRUE))))</f>
        <v>0.0</v>
      </c>
      <c r="L107">
        <f>IF(Datos!L107="",0,IF(AND(L$1008&lt;&gt;"",Datos!L107=L$1008),0,IF(L$1004=0,0,1-CHOOSE(L$1004,IF(ISNUMBER(Datos!L107),AND(OR(L$1005="",Datos!L107&gt;=L$1005),OR(L$1006="",Datos!L107&lt;=L$1006)),FALSE),IF(ISNUMBER(Datos!L107),AND(Datos!L107=INT(Datos!L107),AND(OR(L$1005="",Datos!L107&gt;=L$1005),OR(L$1006="",Datos!L107&lt;=L$1006))),FALSE),OR(ISNUMBER(FIND(";"&amp;UPPER(TRIM(Datos!L107&amp;""))&amp;"=",L$1007)),ISNUMBER(FIND(";"&amp;UPPER(TRIM(Datos!L107&amp;""))&amp;";",L$1007))),OR(UPPER(TRIM(Datos!L107&amp;""))="SÍ",UPPER(TRIM(Datos!L107&amp;""))="SI",UPPER(TRIM(Datos!L107&amp;""))="NO"),IF(ISNUMBER(Datos!L107),AND(OR(L$1005="",Datos!L107&gt;=L$1005),OR(L$1006="",Datos!L107&lt;=L$1006)),FALSE),TRUE))))</f>
        <v>0.0</v>
      </c>
      <c r="M107">
        <f>IF(Datos!M107="",0,IF(AND(M$1008&lt;&gt;"",Datos!M107=M$1008),0,IF(M$1004=0,0,1-CHOOSE(M$1004,IF(ISNUMBER(Datos!M107),AND(OR(M$1005="",Datos!M107&gt;=M$1005),OR(M$1006="",Datos!M107&lt;=M$1006)),FALSE),IF(ISNUMBER(Datos!M107),AND(Datos!M107=INT(Datos!M107),AND(OR(M$1005="",Datos!M107&gt;=M$1005),OR(M$1006="",Datos!M107&lt;=M$1006))),FALSE),OR(ISNUMBER(FIND(";"&amp;UPPER(TRIM(Datos!M107&amp;""))&amp;"=",M$1007)),ISNUMBER(FIND(";"&amp;UPPER(TRIM(Datos!M107&amp;""))&amp;";",M$1007))),OR(UPPER(TRIM(Datos!M107&amp;""))="SÍ",UPPER(TRIM(Datos!M107&amp;""))="SI",UPPER(TRIM(Datos!M107&amp;""))="NO"),IF(ISNUMBER(Datos!M107),AND(OR(M$1005="",Datos!M107&gt;=M$1005),OR(M$1006="",Datos!M107&lt;=M$1006)),FALSE),TRUE))))</f>
        <v>0.0</v>
      </c>
      <c r="N107">
        <f>IF(Datos!N107="",0,IF(AND(N$1008&lt;&gt;"",Datos!N107=N$1008),0,IF(N$1004=0,0,1-CHOOSE(N$1004,IF(ISNUMBER(Datos!N107),AND(OR(N$1005="",Datos!N107&gt;=N$1005),OR(N$1006="",Datos!N107&lt;=N$1006)),FALSE),IF(ISNUMBER(Datos!N107),AND(Datos!N107=INT(Datos!N107),AND(OR(N$1005="",Datos!N107&gt;=N$1005),OR(N$1006="",Datos!N107&lt;=N$1006))),FALSE),OR(ISNUMBER(FIND(";"&amp;UPPER(TRIM(Datos!N107&amp;""))&amp;"=",N$1007)),ISNUMBER(FIND(";"&amp;UPPER(TRIM(Datos!N107&amp;""))&amp;";",N$1007))),OR(UPPER(TRIM(Datos!N107&amp;""))="SÍ",UPPER(TRIM(Datos!N107&amp;""))="SI",UPPER(TRIM(Datos!N107&amp;""))="NO"),IF(ISNUMBER(Datos!N107),AND(OR(N$1005="",Datos!N107&gt;=N$1005),OR(N$1006="",Datos!N107&lt;=N$1006)),FALSE),TRUE))))</f>
        <v>0.0</v>
      </c>
      <c r="O107">
        <f>IF(Datos!O107="",0,IF(AND(O$1008&lt;&gt;"",Datos!O107=O$1008),0,IF(O$1004=0,0,1-CHOOSE(O$1004,IF(ISNUMBER(Datos!O107),AND(OR(O$1005="",Datos!O107&gt;=O$1005),OR(O$1006="",Datos!O107&lt;=O$1006)),FALSE),IF(ISNUMBER(Datos!O107),AND(Datos!O107=INT(Datos!O107),AND(OR(O$1005="",Datos!O107&gt;=O$1005),OR(O$1006="",Datos!O107&lt;=O$1006))),FALSE),OR(ISNUMBER(FIND(";"&amp;UPPER(TRIM(Datos!O107&amp;""))&amp;"=",O$1007)),ISNUMBER(FIND(";"&amp;UPPER(TRIM(Datos!O107&amp;""))&amp;";",O$1007))),OR(UPPER(TRIM(Datos!O107&amp;""))="SÍ",UPPER(TRIM(Datos!O107&amp;""))="SI",UPPER(TRIM(Datos!O107&amp;""))="NO"),IF(ISNUMBER(Datos!O107),AND(OR(O$1005="",Datos!O107&gt;=O$1005),OR(O$1006="",Datos!O107&lt;=O$1006)),FALSE),TRUE))))</f>
        <v>0.0</v>
      </c>
      <c r="P107">
        <f>IF(Datos!P107="",0,IF(AND(P$1008&lt;&gt;"",Datos!P107=P$1008),0,IF(P$1004=0,0,1-CHOOSE(P$1004,IF(ISNUMBER(Datos!P107),AND(OR(P$1005="",Datos!P107&gt;=P$1005),OR(P$1006="",Datos!P107&lt;=P$1006)),FALSE),IF(ISNUMBER(Datos!P107),AND(Datos!P107=INT(Datos!P107),AND(OR(P$1005="",Datos!P107&gt;=P$1005),OR(P$1006="",Datos!P107&lt;=P$1006))),FALSE),OR(ISNUMBER(FIND(";"&amp;UPPER(TRIM(Datos!P107&amp;""))&amp;"=",P$1007)),ISNUMBER(FIND(";"&amp;UPPER(TRIM(Datos!P107&amp;""))&amp;";",P$1007))),OR(UPPER(TRIM(Datos!P107&amp;""))="SÍ",UPPER(TRIM(Datos!P107&amp;""))="SI",UPPER(TRIM(Datos!P107&amp;""))="NO"),IF(ISNUMBER(Datos!P107),AND(OR(P$1005="",Datos!P107&gt;=P$1005),OR(P$1006="",Datos!P107&lt;=P$1006)),FALSE),TRUE))))</f>
        <v>0.0</v>
      </c>
      <c r="Q107">
        <f>IF(Datos!Q107="",0,IF(AND(Q$1008&lt;&gt;"",Datos!Q107=Q$1008),0,IF(Q$1004=0,0,1-CHOOSE(Q$1004,IF(ISNUMBER(Datos!Q107),AND(OR(Q$1005="",Datos!Q107&gt;=Q$1005),OR(Q$1006="",Datos!Q107&lt;=Q$1006)),FALSE),IF(ISNUMBER(Datos!Q107),AND(Datos!Q107=INT(Datos!Q107),AND(OR(Q$1005="",Datos!Q107&gt;=Q$1005),OR(Q$1006="",Datos!Q107&lt;=Q$1006))),FALSE),OR(ISNUMBER(FIND(";"&amp;UPPER(TRIM(Datos!Q107&amp;""))&amp;"=",Q$1007)),ISNUMBER(FIND(";"&amp;UPPER(TRIM(Datos!Q107&amp;""))&amp;";",Q$1007))),OR(UPPER(TRIM(Datos!Q107&amp;""))="SÍ",UPPER(TRIM(Datos!Q107&amp;""))="SI",UPPER(TRIM(Datos!Q107&amp;""))="NO"),IF(ISNUMBER(Datos!Q107),AND(OR(Q$1005="",Datos!Q107&gt;=Q$1005),OR(Q$1006="",Datos!Q107&lt;=Q$1006)),FALSE),TRUE))))</f>
        <v>0.0</v>
      </c>
      <c r="R107">
        <f>IF(Datos!R107="",0,IF(AND(R$1008&lt;&gt;"",Datos!R107=R$1008),0,IF(R$1004=0,0,1-CHOOSE(R$1004,IF(ISNUMBER(Datos!R107),AND(OR(R$1005="",Datos!R107&gt;=R$1005),OR(R$1006="",Datos!R107&lt;=R$1006)),FALSE),IF(ISNUMBER(Datos!R107),AND(Datos!R107=INT(Datos!R107),AND(OR(R$1005="",Datos!R107&gt;=R$1005),OR(R$1006="",Datos!R107&lt;=R$1006))),FALSE),OR(ISNUMBER(FIND(";"&amp;UPPER(TRIM(Datos!R107&amp;""))&amp;"=",R$1007)),ISNUMBER(FIND(";"&amp;UPPER(TRIM(Datos!R107&amp;""))&amp;";",R$1007))),OR(UPPER(TRIM(Datos!R107&amp;""))="SÍ",UPPER(TRIM(Datos!R107&amp;""))="SI",UPPER(TRIM(Datos!R107&amp;""))="NO"),IF(ISNUMBER(Datos!R107),AND(OR(R$1005="",Datos!R107&gt;=R$1005),OR(R$1006="",Datos!R107&lt;=R$1006)),FALSE),TRUE))))</f>
        <v>0.0</v>
      </c>
      <c r="S107">
        <f>IF(Datos!S107="",0,IF(AND(S$1008&lt;&gt;"",Datos!S107=S$1008),0,IF(S$1004=0,0,1-CHOOSE(S$1004,IF(ISNUMBER(Datos!S107),AND(OR(S$1005="",Datos!S107&gt;=S$1005),OR(S$1006="",Datos!S107&lt;=S$1006)),FALSE),IF(ISNUMBER(Datos!S107),AND(Datos!S107=INT(Datos!S107),AND(OR(S$1005="",Datos!S107&gt;=S$1005),OR(S$1006="",Datos!S107&lt;=S$1006))),FALSE),OR(ISNUMBER(FIND(";"&amp;UPPER(TRIM(Datos!S107&amp;""))&amp;"=",S$1007)),ISNUMBER(FIND(";"&amp;UPPER(TRIM(Datos!S107&amp;""))&amp;";",S$1007))),OR(UPPER(TRIM(Datos!S107&amp;""))="SÍ",UPPER(TRIM(Datos!S107&amp;""))="SI",UPPER(TRIM(Datos!S107&amp;""))="NO"),IF(ISNUMBER(Datos!S107),AND(OR(S$1005="",Datos!S107&gt;=S$1005),OR(S$1006="",Datos!S107&lt;=S$1006)),FALSE),TRUE))))</f>
        <v>0.0</v>
      </c>
      <c r="T107">
        <f>IF(Datos!T107="",0,IF(AND(T$1008&lt;&gt;"",Datos!T107=T$1008),0,IF(T$1004=0,0,1-CHOOSE(T$1004,IF(ISNUMBER(Datos!T107),AND(OR(T$1005="",Datos!T107&gt;=T$1005),OR(T$1006="",Datos!T107&lt;=T$1006)),FALSE),IF(ISNUMBER(Datos!T107),AND(Datos!T107=INT(Datos!T107),AND(OR(T$1005="",Datos!T107&gt;=T$1005),OR(T$1006="",Datos!T107&lt;=T$1006))),FALSE),OR(ISNUMBER(FIND(";"&amp;UPPER(TRIM(Datos!T107&amp;""))&amp;"=",T$1007)),ISNUMBER(FIND(";"&amp;UPPER(TRIM(Datos!T107&amp;""))&amp;";",T$1007))),OR(UPPER(TRIM(Datos!T107&amp;""))="SÍ",UPPER(TRIM(Datos!T107&amp;""))="SI",UPPER(TRIM(Datos!T107&amp;""))="NO"),IF(ISNUMBER(Datos!T107),AND(OR(T$1005="",Datos!T107&gt;=T$1005),OR(T$1006="",Datos!T107&lt;=T$1006)),FALSE),TRUE))))</f>
        <v>0.0</v>
      </c>
      <c r="U107">
        <f>IF(Datos!U107="",0,IF(AND(U$1008&lt;&gt;"",Datos!U107=U$1008),0,IF(U$1004=0,0,1-CHOOSE(U$1004,IF(ISNUMBER(Datos!U107),AND(OR(U$1005="",Datos!U107&gt;=U$1005),OR(U$1006="",Datos!U107&lt;=U$1006)),FALSE),IF(ISNUMBER(Datos!U107),AND(Datos!U107=INT(Datos!U107),AND(OR(U$1005="",Datos!U107&gt;=U$1005),OR(U$1006="",Datos!U107&lt;=U$1006))),FALSE),OR(ISNUMBER(FIND(";"&amp;UPPER(TRIM(Datos!U107&amp;""))&amp;"=",U$1007)),ISNUMBER(FIND(";"&amp;UPPER(TRIM(Datos!U107&amp;""))&amp;";",U$1007))),OR(UPPER(TRIM(Datos!U107&amp;""))="SÍ",UPPER(TRIM(Datos!U107&amp;""))="SI",UPPER(TRIM(Datos!U107&amp;""))="NO"),IF(ISNUMBER(Datos!U107),AND(OR(U$1005="",Datos!U107&gt;=U$1005),OR(U$1006="",Datos!U107&lt;=U$1006)),FALSE),TRUE))))</f>
        <v>0.0</v>
      </c>
      <c r="V107">
        <f>IF(Datos!V107="",0,IF(AND(V$1008&lt;&gt;"",Datos!V107=V$1008),0,IF(V$1004=0,0,1-CHOOSE(V$1004,IF(ISNUMBER(Datos!V107),AND(OR(V$1005="",Datos!V107&gt;=V$1005),OR(V$1006="",Datos!V107&lt;=V$1006)),FALSE),IF(ISNUMBER(Datos!V107),AND(Datos!V107=INT(Datos!V107),AND(OR(V$1005="",Datos!V107&gt;=V$1005),OR(V$1006="",Datos!V107&lt;=V$1006))),FALSE),OR(ISNUMBER(FIND(";"&amp;UPPER(TRIM(Datos!V107&amp;""))&amp;"=",V$1007)),ISNUMBER(FIND(";"&amp;UPPER(TRIM(Datos!V107&amp;""))&amp;";",V$1007))),OR(UPPER(TRIM(Datos!V107&amp;""))="SÍ",UPPER(TRIM(Datos!V107&amp;""))="SI",UPPER(TRIM(Datos!V107&amp;""))="NO"),IF(ISNUMBER(Datos!V107),AND(OR(V$1005="",Datos!V107&gt;=V$1005),OR(V$1006="",Datos!V107&lt;=V$1006)),FALSE),TRUE))))</f>
        <v>0.0</v>
      </c>
      <c r="W107">
        <f>IF(Datos!W107="",0,IF(AND(W$1008&lt;&gt;"",Datos!W107=W$1008),0,IF(W$1004=0,0,1-CHOOSE(W$1004,IF(ISNUMBER(Datos!W107),AND(OR(W$1005="",Datos!W107&gt;=W$1005),OR(W$1006="",Datos!W107&lt;=W$1006)),FALSE),IF(ISNUMBER(Datos!W107),AND(Datos!W107=INT(Datos!W107),AND(OR(W$1005="",Datos!W107&gt;=W$1005),OR(W$1006="",Datos!W107&lt;=W$1006))),FALSE),OR(ISNUMBER(FIND(";"&amp;UPPER(TRIM(Datos!W107&amp;""))&amp;"=",W$1007)),ISNUMBER(FIND(";"&amp;UPPER(TRIM(Datos!W107&amp;""))&amp;";",W$1007))),OR(UPPER(TRIM(Datos!W107&amp;""))="SÍ",UPPER(TRIM(Datos!W107&amp;""))="SI",UPPER(TRIM(Datos!W107&amp;""))="NO"),IF(ISNUMBER(Datos!W107),AND(OR(W$1005="",Datos!W107&gt;=W$1005),OR(W$1006="",Datos!W107&lt;=W$1006)),FALSE),TRUE))))</f>
        <v>0.0</v>
      </c>
      <c r="X107">
        <f>IF(Datos!X107="",0,IF(AND(X$1008&lt;&gt;"",Datos!X107=X$1008),0,IF(X$1004=0,0,1-CHOOSE(X$1004,IF(ISNUMBER(Datos!X107),AND(OR(X$1005="",Datos!X107&gt;=X$1005),OR(X$1006="",Datos!X107&lt;=X$1006)),FALSE),IF(ISNUMBER(Datos!X107),AND(Datos!X107=INT(Datos!X107),AND(OR(X$1005="",Datos!X107&gt;=X$1005),OR(X$1006="",Datos!X107&lt;=X$1006))),FALSE),OR(ISNUMBER(FIND(";"&amp;UPPER(TRIM(Datos!X107&amp;""))&amp;"=",X$1007)),ISNUMBER(FIND(";"&amp;UPPER(TRIM(Datos!X107&amp;""))&amp;";",X$1007))),OR(UPPER(TRIM(Datos!X107&amp;""))="SÍ",UPPER(TRIM(Datos!X107&amp;""))="SI",UPPER(TRIM(Datos!X107&amp;""))="NO"),IF(ISNUMBER(Datos!X107),AND(OR(X$1005="",Datos!X107&gt;=X$1005),OR(X$1006="",Datos!X107&lt;=X$1006)),FALSE),TRUE))))</f>
        <v>0.0</v>
      </c>
      <c r="Y107">
        <f>IF(Datos!Y107="",0,IF(AND(Y$1008&lt;&gt;"",Datos!Y107=Y$1008),0,IF(Y$1004=0,0,1-CHOOSE(Y$1004,IF(ISNUMBER(Datos!Y107),AND(OR(Y$1005="",Datos!Y107&gt;=Y$1005),OR(Y$1006="",Datos!Y107&lt;=Y$1006)),FALSE),IF(ISNUMBER(Datos!Y107),AND(Datos!Y107=INT(Datos!Y107),AND(OR(Y$1005="",Datos!Y107&gt;=Y$1005),OR(Y$1006="",Datos!Y107&lt;=Y$1006))),FALSE),OR(ISNUMBER(FIND(";"&amp;UPPER(TRIM(Datos!Y107&amp;""))&amp;"=",Y$1007)),ISNUMBER(FIND(";"&amp;UPPER(TRIM(Datos!Y107&amp;""))&amp;";",Y$1007))),OR(UPPER(TRIM(Datos!Y107&amp;""))="SÍ",UPPER(TRIM(Datos!Y107&amp;""))="SI",UPPER(TRIM(Datos!Y107&amp;""))="NO"),IF(ISNUMBER(Datos!Y107),AND(OR(Y$1005="",Datos!Y107&gt;=Y$1005),OR(Y$1006="",Datos!Y107&lt;=Y$1006)),FALSE),TRUE))))</f>
        <v>0.0</v>
      </c>
      <c r="Z107">
        <f>IF(Datos!Z107="",0,IF(AND(Z$1008&lt;&gt;"",Datos!Z107=Z$1008),0,IF(Z$1004=0,0,1-CHOOSE(Z$1004,IF(ISNUMBER(Datos!Z107),AND(OR(Z$1005="",Datos!Z107&gt;=Z$1005),OR(Z$1006="",Datos!Z107&lt;=Z$1006)),FALSE),IF(ISNUMBER(Datos!Z107),AND(Datos!Z107=INT(Datos!Z107),AND(OR(Z$1005="",Datos!Z107&gt;=Z$1005),OR(Z$1006="",Datos!Z107&lt;=Z$1006))),FALSE),OR(ISNUMBER(FIND(";"&amp;UPPER(TRIM(Datos!Z107&amp;""))&amp;"=",Z$1007)),ISNUMBER(FIND(";"&amp;UPPER(TRIM(Datos!Z107&amp;""))&amp;";",Z$1007))),OR(UPPER(TRIM(Datos!Z107&amp;""))="SÍ",UPPER(TRIM(Datos!Z107&amp;""))="SI",UPPER(TRIM(Datos!Z107&amp;""))="NO"),IF(ISNUMBER(Datos!Z107),AND(OR(Z$1005="",Datos!Z107&gt;=Z$1005),OR(Z$1006="",Datos!Z107&lt;=Z$1006)),FALSE),TRUE))))</f>
        <v>0.0</v>
      </c>
      <c r="AA107">
        <f>IF(Datos!AA107="",0,IF(AND(AA$1008&lt;&gt;"",Datos!AA107=AA$1008),0,IF(AA$1004=0,0,1-CHOOSE(AA$1004,IF(ISNUMBER(Datos!AA107),AND(OR(AA$1005="",Datos!AA107&gt;=AA$1005),OR(AA$1006="",Datos!AA107&lt;=AA$1006)),FALSE),IF(ISNUMBER(Datos!AA107),AND(Datos!AA107=INT(Datos!AA107),AND(OR(AA$1005="",Datos!AA107&gt;=AA$1005),OR(AA$1006="",Datos!AA107&lt;=AA$1006))),FALSE),OR(ISNUMBER(FIND(";"&amp;UPPER(TRIM(Datos!AA107&amp;""))&amp;"=",AA$1007)),ISNUMBER(FIND(";"&amp;UPPER(TRIM(Datos!AA107&amp;""))&amp;";",AA$1007))),OR(UPPER(TRIM(Datos!AA107&amp;""))="SÍ",UPPER(TRIM(Datos!AA107&amp;""))="SI",UPPER(TRIM(Datos!AA107&amp;""))="NO"),IF(ISNUMBER(Datos!AA107),AND(OR(AA$1005="",Datos!AA107&gt;=AA$1005),OR(AA$1006="",Datos!AA107&lt;=AA$1006)),FALSE),TRUE))))</f>
        <v>0.0</v>
      </c>
      <c r="AB107">
        <f>IF(Datos!AB107="",0,IF(AND(AB$1008&lt;&gt;"",Datos!AB107=AB$1008),0,IF(AB$1004=0,0,1-CHOOSE(AB$1004,IF(ISNUMBER(Datos!AB107),AND(OR(AB$1005="",Datos!AB107&gt;=AB$1005),OR(AB$1006="",Datos!AB107&lt;=AB$1006)),FALSE),IF(ISNUMBER(Datos!AB107),AND(Datos!AB107=INT(Datos!AB107),AND(OR(AB$1005="",Datos!AB107&gt;=AB$1005),OR(AB$1006="",Datos!AB107&lt;=AB$1006))),FALSE),OR(ISNUMBER(FIND(";"&amp;UPPER(TRIM(Datos!AB107&amp;""))&amp;"=",AB$1007)),ISNUMBER(FIND(";"&amp;UPPER(TRIM(Datos!AB107&amp;""))&amp;";",AB$1007))),OR(UPPER(TRIM(Datos!AB107&amp;""))="SÍ",UPPER(TRIM(Datos!AB107&amp;""))="SI",UPPER(TRIM(Datos!AB107&amp;""))="NO"),IF(ISNUMBER(Datos!AB107),AND(OR(AB$1005="",Datos!AB107&gt;=AB$1005),OR(AB$1006="",Datos!AB107&lt;=AB$1006)),FALSE),TRUE))))</f>
        <v>0.0</v>
      </c>
      <c r="AC107">
        <f>IF(Datos!AC107="",0,IF(AND(AC$1008&lt;&gt;"",Datos!AC107=AC$1008),0,IF(AC$1004=0,0,1-CHOOSE(AC$1004,IF(ISNUMBER(Datos!AC107),AND(OR(AC$1005="",Datos!AC107&gt;=AC$1005),OR(AC$1006="",Datos!AC107&lt;=AC$1006)),FALSE),IF(ISNUMBER(Datos!AC107),AND(Datos!AC107=INT(Datos!AC107),AND(OR(AC$1005="",Datos!AC107&gt;=AC$1005),OR(AC$1006="",Datos!AC107&lt;=AC$1006))),FALSE),OR(ISNUMBER(FIND(";"&amp;UPPER(TRIM(Datos!AC107&amp;""))&amp;"=",AC$1007)),ISNUMBER(FIND(";"&amp;UPPER(TRIM(Datos!AC107&amp;""))&amp;";",AC$1007))),OR(UPPER(TRIM(Datos!AC107&amp;""))="SÍ",UPPER(TRIM(Datos!AC107&amp;""))="SI",UPPER(TRIM(Datos!AC107&amp;""))="NO"),IF(ISNUMBER(Datos!AC107),AND(OR(AC$1005="",Datos!AC107&gt;=AC$1005),OR(AC$1006="",Datos!AC107&lt;=AC$1006)),FALSE),TRUE))))</f>
        <v>0.0</v>
      </c>
      <c r="AD107">
        <f>IF(Datos!AD107="",0,IF(AND(AD$1008&lt;&gt;"",Datos!AD107=AD$1008),0,IF(AD$1004=0,0,1-CHOOSE(AD$1004,IF(ISNUMBER(Datos!AD107),AND(OR(AD$1005="",Datos!AD107&gt;=AD$1005),OR(AD$1006="",Datos!AD107&lt;=AD$1006)),FALSE),IF(ISNUMBER(Datos!AD107),AND(Datos!AD107=INT(Datos!AD107),AND(OR(AD$1005="",Datos!AD107&gt;=AD$1005),OR(AD$1006="",Datos!AD107&lt;=AD$1006))),FALSE),OR(ISNUMBER(FIND(";"&amp;UPPER(TRIM(Datos!AD107&amp;""))&amp;"=",AD$1007)),ISNUMBER(FIND(";"&amp;UPPER(TRIM(Datos!AD107&amp;""))&amp;";",AD$1007))),OR(UPPER(TRIM(Datos!AD107&amp;""))="SÍ",UPPER(TRIM(Datos!AD107&amp;""))="SI",UPPER(TRIM(Datos!AD107&amp;""))="NO"),IF(ISNUMBER(Datos!AD107),AND(OR(AD$1005="",Datos!AD107&gt;=AD$1005),OR(AD$1006="",Datos!AD107&lt;=AD$1006)),FALSE),TRUE))))</f>
        <v>0.0</v>
      </c>
      <c r="AE107">
        <f>IF(Datos!AE107="",0,IF(AND(AE$1008&lt;&gt;"",Datos!AE107=AE$1008),0,IF(AE$1004=0,0,1-CHOOSE(AE$1004,IF(ISNUMBER(Datos!AE107),AND(OR(AE$1005="",Datos!AE107&gt;=AE$1005),OR(AE$1006="",Datos!AE107&lt;=AE$1006)),FALSE),IF(ISNUMBER(Datos!AE107),AND(Datos!AE107=INT(Datos!AE107),AND(OR(AE$1005="",Datos!AE107&gt;=AE$1005),OR(AE$1006="",Datos!AE107&lt;=AE$1006))),FALSE),OR(ISNUMBER(FIND(";"&amp;UPPER(TRIM(Datos!AE107&amp;""))&amp;"=",AE$1007)),ISNUMBER(FIND(";"&amp;UPPER(TRIM(Datos!AE107&amp;""))&amp;";",AE$1007))),OR(UPPER(TRIM(Datos!AE107&amp;""))="SÍ",UPPER(TRIM(Datos!AE107&amp;""))="SI",UPPER(TRIM(Datos!AE107&amp;""))="NO"),IF(ISNUMBER(Datos!AE107),AND(OR(AE$1005="",Datos!AE107&gt;=AE$1005),OR(AE$1006="",Datos!AE107&lt;=AE$1006)),FALSE),TRUE))))</f>
        <v>0.0</v>
      </c>
    </row>
    <row r="108" spans="2:31">
      <c r="B108">
        <f>IF(Datos!B108="",0,IF(AND(B$1008&lt;&gt;"",Datos!B108=B$1008),0,IF(B$1004=0,0,1-CHOOSE(B$1004,IF(ISNUMBER(Datos!B108),AND(OR(B$1005="",Datos!B108&gt;=B$1005),OR(B$1006="",Datos!B108&lt;=B$1006)),FALSE),IF(ISNUMBER(Datos!B108),AND(Datos!B108=INT(Datos!B108),AND(OR(B$1005="",Datos!B108&gt;=B$1005),OR(B$1006="",Datos!B108&lt;=B$1006))),FALSE),OR(ISNUMBER(FIND(";"&amp;UPPER(TRIM(Datos!B108&amp;""))&amp;"=",B$1007)),ISNUMBER(FIND(";"&amp;UPPER(TRIM(Datos!B108&amp;""))&amp;";",B$1007))),OR(UPPER(TRIM(Datos!B108&amp;""))="SÍ",UPPER(TRIM(Datos!B108&amp;""))="SI",UPPER(TRIM(Datos!B108&amp;""))="NO"),IF(ISNUMBER(Datos!B108),AND(OR(B$1005="",Datos!B108&gt;=B$1005),OR(B$1006="",Datos!B108&lt;=B$1006)),FALSE),TRUE))))</f>
        <v>0.0</v>
      </c>
      <c r="C108">
        <f>IF(Datos!C108="",0,IF(AND(C$1008&lt;&gt;"",Datos!C108=C$1008),0,IF(C$1004=0,0,1-CHOOSE(C$1004,IF(ISNUMBER(Datos!C108),AND(OR(C$1005="",Datos!C108&gt;=C$1005),OR(C$1006="",Datos!C108&lt;=C$1006)),FALSE),IF(ISNUMBER(Datos!C108),AND(Datos!C108=INT(Datos!C108),AND(OR(C$1005="",Datos!C108&gt;=C$1005),OR(C$1006="",Datos!C108&lt;=C$1006))),FALSE),OR(ISNUMBER(FIND(";"&amp;UPPER(TRIM(Datos!C108&amp;""))&amp;"=",C$1007)),ISNUMBER(FIND(";"&amp;UPPER(TRIM(Datos!C108&amp;""))&amp;";",C$1007))),OR(UPPER(TRIM(Datos!C108&amp;""))="SÍ",UPPER(TRIM(Datos!C108&amp;""))="SI",UPPER(TRIM(Datos!C108&amp;""))="NO"),IF(ISNUMBER(Datos!C108),AND(OR(C$1005="",Datos!C108&gt;=C$1005),OR(C$1006="",Datos!C108&lt;=C$1006)),FALSE),TRUE))))</f>
        <v>0.0</v>
      </c>
      <c r="D108">
        <f>IF(Datos!D108="",0,IF(AND(D$1008&lt;&gt;"",Datos!D108=D$1008),0,IF(D$1004=0,0,1-CHOOSE(D$1004,IF(ISNUMBER(Datos!D108),AND(OR(D$1005="",Datos!D108&gt;=D$1005),OR(D$1006="",Datos!D108&lt;=D$1006)),FALSE),IF(ISNUMBER(Datos!D108),AND(Datos!D108=INT(Datos!D108),AND(OR(D$1005="",Datos!D108&gt;=D$1005),OR(D$1006="",Datos!D108&lt;=D$1006))),FALSE),OR(ISNUMBER(FIND(";"&amp;UPPER(TRIM(Datos!D108&amp;""))&amp;"=",D$1007)),ISNUMBER(FIND(";"&amp;UPPER(TRIM(Datos!D108&amp;""))&amp;";",D$1007))),OR(UPPER(TRIM(Datos!D108&amp;""))="SÍ",UPPER(TRIM(Datos!D108&amp;""))="SI",UPPER(TRIM(Datos!D108&amp;""))="NO"),IF(ISNUMBER(Datos!D108),AND(OR(D$1005="",Datos!D108&gt;=D$1005),OR(D$1006="",Datos!D108&lt;=D$1006)),FALSE),TRUE))))</f>
        <v>0.0</v>
      </c>
      <c r="E108">
        <f>IF(Datos!E108="",0,IF(AND(E$1008&lt;&gt;"",Datos!E108=E$1008),0,IF(E$1004=0,0,1-CHOOSE(E$1004,IF(ISNUMBER(Datos!E108),AND(OR(E$1005="",Datos!E108&gt;=E$1005),OR(E$1006="",Datos!E108&lt;=E$1006)),FALSE),IF(ISNUMBER(Datos!E108),AND(Datos!E108=INT(Datos!E108),AND(OR(E$1005="",Datos!E108&gt;=E$1005),OR(E$1006="",Datos!E108&lt;=E$1006))),FALSE),OR(ISNUMBER(FIND(";"&amp;UPPER(TRIM(Datos!E108&amp;""))&amp;"=",E$1007)),ISNUMBER(FIND(";"&amp;UPPER(TRIM(Datos!E108&amp;""))&amp;";",E$1007))),OR(UPPER(TRIM(Datos!E108&amp;""))="SÍ",UPPER(TRIM(Datos!E108&amp;""))="SI",UPPER(TRIM(Datos!E108&amp;""))="NO"),IF(ISNUMBER(Datos!E108),AND(OR(E$1005="",Datos!E108&gt;=E$1005),OR(E$1006="",Datos!E108&lt;=E$1006)),FALSE),TRUE))))</f>
        <v>0.0</v>
      </c>
      <c r="F108">
        <f>IF(Datos!F108="",0,IF(AND(F$1008&lt;&gt;"",Datos!F108=F$1008),0,IF(F$1004=0,0,1-CHOOSE(F$1004,IF(ISNUMBER(Datos!F108),AND(OR(F$1005="",Datos!F108&gt;=F$1005),OR(F$1006="",Datos!F108&lt;=F$1006)),FALSE),IF(ISNUMBER(Datos!F108),AND(Datos!F108=INT(Datos!F108),AND(OR(F$1005="",Datos!F108&gt;=F$1005),OR(F$1006="",Datos!F108&lt;=F$1006))),FALSE),OR(ISNUMBER(FIND(";"&amp;UPPER(TRIM(Datos!F108&amp;""))&amp;"=",F$1007)),ISNUMBER(FIND(";"&amp;UPPER(TRIM(Datos!F108&amp;""))&amp;";",F$1007))),OR(UPPER(TRIM(Datos!F108&amp;""))="SÍ",UPPER(TRIM(Datos!F108&amp;""))="SI",UPPER(TRIM(Datos!F108&amp;""))="NO"),IF(ISNUMBER(Datos!F108),AND(OR(F$1005="",Datos!F108&gt;=F$1005),OR(F$1006="",Datos!F108&lt;=F$1006)),FALSE),TRUE))))</f>
        <v>0.0</v>
      </c>
      <c r="G108">
        <f>IF(Datos!G108="",0,IF(AND(G$1008&lt;&gt;"",Datos!G108=G$1008),0,IF(G$1004=0,0,1-CHOOSE(G$1004,IF(ISNUMBER(Datos!G108),AND(OR(G$1005="",Datos!G108&gt;=G$1005),OR(G$1006="",Datos!G108&lt;=G$1006)),FALSE),IF(ISNUMBER(Datos!G108),AND(Datos!G108=INT(Datos!G108),AND(OR(G$1005="",Datos!G108&gt;=G$1005),OR(G$1006="",Datos!G108&lt;=G$1006))),FALSE),OR(ISNUMBER(FIND(";"&amp;UPPER(TRIM(Datos!G108&amp;""))&amp;"=",G$1007)),ISNUMBER(FIND(";"&amp;UPPER(TRIM(Datos!G108&amp;""))&amp;";",G$1007))),OR(UPPER(TRIM(Datos!G108&amp;""))="SÍ",UPPER(TRIM(Datos!G108&amp;""))="SI",UPPER(TRIM(Datos!G108&amp;""))="NO"),IF(ISNUMBER(Datos!G108),AND(OR(G$1005="",Datos!G108&gt;=G$1005),OR(G$1006="",Datos!G108&lt;=G$1006)),FALSE),TRUE))))</f>
        <v>0.0</v>
      </c>
      <c r="H108">
        <f>IF(Datos!H108="",0,IF(AND(H$1008&lt;&gt;"",Datos!H108=H$1008),0,IF(H$1004=0,0,1-CHOOSE(H$1004,IF(ISNUMBER(Datos!H108),AND(OR(H$1005="",Datos!H108&gt;=H$1005),OR(H$1006="",Datos!H108&lt;=H$1006)),FALSE),IF(ISNUMBER(Datos!H108),AND(Datos!H108=INT(Datos!H108),AND(OR(H$1005="",Datos!H108&gt;=H$1005),OR(H$1006="",Datos!H108&lt;=H$1006))),FALSE),OR(ISNUMBER(FIND(";"&amp;UPPER(TRIM(Datos!H108&amp;""))&amp;"=",H$1007)),ISNUMBER(FIND(";"&amp;UPPER(TRIM(Datos!H108&amp;""))&amp;";",H$1007))),OR(UPPER(TRIM(Datos!H108&amp;""))="SÍ",UPPER(TRIM(Datos!H108&amp;""))="SI",UPPER(TRIM(Datos!H108&amp;""))="NO"),IF(ISNUMBER(Datos!H108),AND(OR(H$1005="",Datos!H108&gt;=H$1005),OR(H$1006="",Datos!H108&lt;=H$1006)),FALSE),TRUE))))</f>
        <v>0.0</v>
      </c>
      <c r="I108">
        <f>IF(Datos!I108="",0,IF(AND(I$1008&lt;&gt;"",Datos!I108=I$1008),0,IF(I$1004=0,0,1-CHOOSE(I$1004,IF(ISNUMBER(Datos!I108),AND(OR(I$1005="",Datos!I108&gt;=I$1005),OR(I$1006="",Datos!I108&lt;=I$1006)),FALSE),IF(ISNUMBER(Datos!I108),AND(Datos!I108=INT(Datos!I108),AND(OR(I$1005="",Datos!I108&gt;=I$1005),OR(I$1006="",Datos!I108&lt;=I$1006))),FALSE),OR(ISNUMBER(FIND(";"&amp;UPPER(TRIM(Datos!I108&amp;""))&amp;"=",I$1007)),ISNUMBER(FIND(";"&amp;UPPER(TRIM(Datos!I108&amp;""))&amp;";",I$1007))),OR(UPPER(TRIM(Datos!I108&amp;""))="SÍ",UPPER(TRIM(Datos!I108&amp;""))="SI",UPPER(TRIM(Datos!I108&amp;""))="NO"),IF(ISNUMBER(Datos!I108),AND(OR(I$1005="",Datos!I108&gt;=I$1005),OR(I$1006="",Datos!I108&lt;=I$1006)),FALSE),TRUE))))</f>
        <v>0.0</v>
      </c>
      <c r="J108">
        <f>IF(Datos!J108="",0,IF(AND(J$1008&lt;&gt;"",Datos!J108=J$1008),0,IF(J$1004=0,0,1-CHOOSE(J$1004,IF(ISNUMBER(Datos!J108),AND(OR(J$1005="",Datos!J108&gt;=J$1005),OR(J$1006="",Datos!J108&lt;=J$1006)),FALSE),IF(ISNUMBER(Datos!J108),AND(Datos!J108=INT(Datos!J108),AND(OR(J$1005="",Datos!J108&gt;=J$1005),OR(J$1006="",Datos!J108&lt;=J$1006))),FALSE),OR(ISNUMBER(FIND(";"&amp;UPPER(TRIM(Datos!J108&amp;""))&amp;"=",J$1007)),ISNUMBER(FIND(";"&amp;UPPER(TRIM(Datos!J108&amp;""))&amp;";",J$1007))),OR(UPPER(TRIM(Datos!J108&amp;""))="SÍ",UPPER(TRIM(Datos!J108&amp;""))="SI",UPPER(TRIM(Datos!J108&amp;""))="NO"),IF(ISNUMBER(Datos!J108),AND(OR(J$1005="",Datos!J108&gt;=J$1005),OR(J$1006="",Datos!J108&lt;=J$1006)),FALSE),TRUE))))</f>
        <v>0.0</v>
      </c>
      <c r="K108">
        <f>IF(Datos!K108="",0,IF(AND(K$1008&lt;&gt;"",Datos!K108=K$1008),0,IF(K$1004=0,0,1-CHOOSE(K$1004,IF(ISNUMBER(Datos!K108),AND(OR(K$1005="",Datos!K108&gt;=K$1005),OR(K$1006="",Datos!K108&lt;=K$1006)),FALSE),IF(ISNUMBER(Datos!K108),AND(Datos!K108=INT(Datos!K108),AND(OR(K$1005="",Datos!K108&gt;=K$1005),OR(K$1006="",Datos!K108&lt;=K$1006))),FALSE),OR(ISNUMBER(FIND(";"&amp;UPPER(TRIM(Datos!K108&amp;""))&amp;"=",K$1007)),ISNUMBER(FIND(";"&amp;UPPER(TRIM(Datos!K108&amp;""))&amp;";",K$1007))),OR(UPPER(TRIM(Datos!K108&amp;""))="SÍ",UPPER(TRIM(Datos!K108&amp;""))="SI",UPPER(TRIM(Datos!K108&amp;""))="NO"),IF(ISNUMBER(Datos!K108),AND(OR(K$1005="",Datos!K108&gt;=K$1005),OR(K$1006="",Datos!K108&lt;=K$1006)),FALSE),TRUE))))</f>
        <v>0.0</v>
      </c>
      <c r="L108">
        <f>IF(Datos!L108="",0,IF(AND(L$1008&lt;&gt;"",Datos!L108=L$1008),0,IF(L$1004=0,0,1-CHOOSE(L$1004,IF(ISNUMBER(Datos!L108),AND(OR(L$1005="",Datos!L108&gt;=L$1005),OR(L$1006="",Datos!L108&lt;=L$1006)),FALSE),IF(ISNUMBER(Datos!L108),AND(Datos!L108=INT(Datos!L108),AND(OR(L$1005="",Datos!L108&gt;=L$1005),OR(L$1006="",Datos!L108&lt;=L$1006))),FALSE),OR(ISNUMBER(FIND(";"&amp;UPPER(TRIM(Datos!L108&amp;""))&amp;"=",L$1007)),ISNUMBER(FIND(";"&amp;UPPER(TRIM(Datos!L108&amp;""))&amp;";",L$1007))),OR(UPPER(TRIM(Datos!L108&amp;""))="SÍ",UPPER(TRIM(Datos!L108&amp;""))="SI",UPPER(TRIM(Datos!L108&amp;""))="NO"),IF(ISNUMBER(Datos!L108),AND(OR(L$1005="",Datos!L108&gt;=L$1005),OR(L$1006="",Datos!L108&lt;=L$1006)),FALSE),TRUE))))</f>
        <v>0.0</v>
      </c>
      <c r="M108">
        <f>IF(Datos!M108="",0,IF(AND(M$1008&lt;&gt;"",Datos!M108=M$1008),0,IF(M$1004=0,0,1-CHOOSE(M$1004,IF(ISNUMBER(Datos!M108),AND(OR(M$1005="",Datos!M108&gt;=M$1005),OR(M$1006="",Datos!M108&lt;=M$1006)),FALSE),IF(ISNUMBER(Datos!M108),AND(Datos!M108=INT(Datos!M108),AND(OR(M$1005="",Datos!M108&gt;=M$1005),OR(M$1006="",Datos!M108&lt;=M$1006))),FALSE),OR(ISNUMBER(FIND(";"&amp;UPPER(TRIM(Datos!M108&amp;""))&amp;"=",M$1007)),ISNUMBER(FIND(";"&amp;UPPER(TRIM(Datos!M108&amp;""))&amp;";",M$1007))),OR(UPPER(TRIM(Datos!M108&amp;""))="SÍ",UPPER(TRIM(Datos!M108&amp;""))="SI",UPPER(TRIM(Datos!M108&amp;""))="NO"),IF(ISNUMBER(Datos!M108),AND(OR(M$1005="",Datos!M108&gt;=M$1005),OR(M$1006="",Datos!M108&lt;=M$1006)),FALSE),TRUE))))</f>
        <v>0.0</v>
      </c>
      <c r="N108">
        <f>IF(Datos!N108="",0,IF(AND(N$1008&lt;&gt;"",Datos!N108=N$1008),0,IF(N$1004=0,0,1-CHOOSE(N$1004,IF(ISNUMBER(Datos!N108),AND(OR(N$1005="",Datos!N108&gt;=N$1005),OR(N$1006="",Datos!N108&lt;=N$1006)),FALSE),IF(ISNUMBER(Datos!N108),AND(Datos!N108=INT(Datos!N108),AND(OR(N$1005="",Datos!N108&gt;=N$1005),OR(N$1006="",Datos!N108&lt;=N$1006))),FALSE),OR(ISNUMBER(FIND(";"&amp;UPPER(TRIM(Datos!N108&amp;""))&amp;"=",N$1007)),ISNUMBER(FIND(";"&amp;UPPER(TRIM(Datos!N108&amp;""))&amp;";",N$1007))),OR(UPPER(TRIM(Datos!N108&amp;""))="SÍ",UPPER(TRIM(Datos!N108&amp;""))="SI",UPPER(TRIM(Datos!N108&amp;""))="NO"),IF(ISNUMBER(Datos!N108),AND(OR(N$1005="",Datos!N108&gt;=N$1005),OR(N$1006="",Datos!N108&lt;=N$1006)),FALSE),TRUE))))</f>
        <v>0.0</v>
      </c>
      <c r="O108">
        <f>IF(Datos!O108="",0,IF(AND(O$1008&lt;&gt;"",Datos!O108=O$1008),0,IF(O$1004=0,0,1-CHOOSE(O$1004,IF(ISNUMBER(Datos!O108),AND(OR(O$1005="",Datos!O108&gt;=O$1005),OR(O$1006="",Datos!O108&lt;=O$1006)),FALSE),IF(ISNUMBER(Datos!O108),AND(Datos!O108=INT(Datos!O108),AND(OR(O$1005="",Datos!O108&gt;=O$1005),OR(O$1006="",Datos!O108&lt;=O$1006))),FALSE),OR(ISNUMBER(FIND(";"&amp;UPPER(TRIM(Datos!O108&amp;""))&amp;"=",O$1007)),ISNUMBER(FIND(";"&amp;UPPER(TRIM(Datos!O108&amp;""))&amp;";",O$1007))),OR(UPPER(TRIM(Datos!O108&amp;""))="SÍ",UPPER(TRIM(Datos!O108&amp;""))="SI",UPPER(TRIM(Datos!O108&amp;""))="NO"),IF(ISNUMBER(Datos!O108),AND(OR(O$1005="",Datos!O108&gt;=O$1005),OR(O$1006="",Datos!O108&lt;=O$1006)),FALSE),TRUE))))</f>
        <v>0.0</v>
      </c>
      <c r="P108">
        <f>IF(Datos!P108="",0,IF(AND(P$1008&lt;&gt;"",Datos!P108=P$1008),0,IF(P$1004=0,0,1-CHOOSE(P$1004,IF(ISNUMBER(Datos!P108),AND(OR(P$1005="",Datos!P108&gt;=P$1005),OR(P$1006="",Datos!P108&lt;=P$1006)),FALSE),IF(ISNUMBER(Datos!P108),AND(Datos!P108=INT(Datos!P108),AND(OR(P$1005="",Datos!P108&gt;=P$1005),OR(P$1006="",Datos!P108&lt;=P$1006))),FALSE),OR(ISNUMBER(FIND(";"&amp;UPPER(TRIM(Datos!P108&amp;""))&amp;"=",P$1007)),ISNUMBER(FIND(";"&amp;UPPER(TRIM(Datos!P108&amp;""))&amp;";",P$1007))),OR(UPPER(TRIM(Datos!P108&amp;""))="SÍ",UPPER(TRIM(Datos!P108&amp;""))="SI",UPPER(TRIM(Datos!P108&amp;""))="NO"),IF(ISNUMBER(Datos!P108),AND(OR(P$1005="",Datos!P108&gt;=P$1005),OR(P$1006="",Datos!P108&lt;=P$1006)),FALSE),TRUE))))</f>
        <v>0.0</v>
      </c>
      <c r="Q108">
        <f>IF(Datos!Q108="",0,IF(AND(Q$1008&lt;&gt;"",Datos!Q108=Q$1008),0,IF(Q$1004=0,0,1-CHOOSE(Q$1004,IF(ISNUMBER(Datos!Q108),AND(OR(Q$1005="",Datos!Q108&gt;=Q$1005),OR(Q$1006="",Datos!Q108&lt;=Q$1006)),FALSE),IF(ISNUMBER(Datos!Q108),AND(Datos!Q108=INT(Datos!Q108),AND(OR(Q$1005="",Datos!Q108&gt;=Q$1005),OR(Q$1006="",Datos!Q108&lt;=Q$1006))),FALSE),OR(ISNUMBER(FIND(";"&amp;UPPER(TRIM(Datos!Q108&amp;""))&amp;"=",Q$1007)),ISNUMBER(FIND(";"&amp;UPPER(TRIM(Datos!Q108&amp;""))&amp;";",Q$1007))),OR(UPPER(TRIM(Datos!Q108&amp;""))="SÍ",UPPER(TRIM(Datos!Q108&amp;""))="SI",UPPER(TRIM(Datos!Q108&amp;""))="NO"),IF(ISNUMBER(Datos!Q108),AND(OR(Q$1005="",Datos!Q108&gt;=Q$1005),OR(Q$1006="",Datos!Q108&lt;=Q$1006)),FALSE),TRUE))))</f>
        <v>0.0</v>
      </c>
      <c r="R108">
        <f>IF(Datos!R108="",0,IF(AND(R$1008&lt;&gt;"",Datos!R108=R$1008),0,IF(R$1004=0,0,1-CHOOSE(R$1004,IF(ISNUMBER(Datos!R108),AND(OR(R$1005="",Datos!R108&gt;=R$1005),OR(R$1006="",Datos!R108&lt;=R$1006)),FALSE),IF(ISNUMBER(Datos!R108),AND(Datos!R108=INT(Datos!R108),AND(OR(R$1005="",Datos!R108&gt;=R$1005),OR(R$1006="",Datos!R108&lt;=R$1006))),FALSE),OR(ISNUMBER(FIND(";"&amp;UPPER(TRIM(Datos!R108&amp;""))&amp;"=",R$1007)),ISNUMBER(FIND(";"&amp;UPPER(TRIM(Datos!R108&amp;""))&amp;";",R$1007))),OR(UPPER(TRIM(Datos!R108&amp;""))="SÍ",UPPER(TRIM(Datos!R108&amp;""))="SI",UPPER(TRIM(Datos!R108&amp;""))="NO"),IF(ISNUMBER(Datos!R108),AND(OR(R$1005="",Datos!R108&gt;=R$1005),OR(R$1006="",Datos!R108&lt;=R$1006)),FALSE),TRUE))))</f>
        <v>0.0</v>
      </c>
      <c r="S108">
        <f>IF(Datos!S108="",0,IF(AND(S$1008&lt;&gt;"",Datos!S108=S$1008),0,IF(S$1004=0,0,1-CHOOSE(S$1004,IF(ISNUMBER(Datos!S108),AND(OR(S$1005="",Datos!S108&gt;=S$1005),OR(S$1006="",Datos!S108&lt;=S$1006)),FALSE),IF(ISNUMBER(Datos!S108),AND(Datos!S108=INT(Datos!S108),AND(OR(S$1005="",Datos!S108&gt;=S$1005),OR(S$1006="",Datos!S108&lt;=S$1006))),FALSE),OR(ISNUMBER(FIND(";"&amp;UPPER(TRIM(Datos!S108&amp;""))&amp;"=",S$1007)),ISNUMBER(FIND(";"&amp;UPPER(TRIM(Datos!S108&amp;""))&amp;";",S$1007))),OR(UPPER(TRIM(Datos!S108&amp;""))="SÍ",UPPER(TRIM(Datos!S108&amp;""))="SI",UPPER(TRIM(Datos!S108&amp;""))="NO"),IF(ISNUMBER(Datos!S108),AND(OR(S$1005="",Datos!S108&gt;=S$1005),OR(S$1006="",Datos!S108&lt;=S$1006)),FALSE),TRUE))))</f>
        <v>0.0</v>
      </c>
      <c r="T108">
        <f>IF(Datos!T108="",0,IF(AND(T$1008&lt;&gt;"",Datos!T108=T$1008),0,IF(T$1004=0,0,1-CHOOSE(T$1004,IF(ISNUMBER(Datos!T108),AND(OR(T$1005="",Datos!T108&gt;=T$1005),OR(T$1006="",Datos!T108&lt;=T$1006)),FALSE),IF(ISNUMBER(Datos!T108),AND(Datos!T108=INT(Datos!T108),AND(OR(T$1005="",Datos!T108&gt;=T$1005),OR(T$1006="",Datos!T108&lt;=T$1006))),FALSE),OR(ISNUMBER(FIND(";"&amp;UPPER(TRIM(Datos!T108&amp;""))&amp;"=",T$1007)),ISNUMBER(FIND(";"&amp;UPPER(TRIM(Datos!T108&amp;""))&amp;";",T$1007))),OR(UPPER(TRIM(Datos!T108&amp;""))="SÍ",UPPER(TRIM(Datos!T108&amp;""))="SI",UPPER(TRIM(Datos!T108&amp;""))="NO"),IF(ISNUMBER(Datos!T108),AND(OR(T$1005="",Datos!T108&gt;=T$1005),OR(T$1006="",Datos!T108&lt;=T$1006)),FALSE),TRUE))))</f>
        <v>0.0</v>
      </c>
      <c r="U108">
        <f>IF(Datos!U108="",0,IF(AND(U$1008&lt;&gt;"",Datos!U108=U$1008),0,IF(U$1004=0,0,1-CHOOSE(U$1004,IF(ISNUMBER(Datos!U108),AND(OR(U$1005="",Datos!U108&gt;=U$1005),OR(U$1006="",Datos!U108&lt;=U$1006)),FALSE),IF(ISNUMBER(Datos!U108),AND(Datos!U108=INT(Datos!U108),AND(OR(U$1005="",Datos!U108&gt;=U$1005),OR(U$1006="",Datos!U108&lt;=U$1006))),FALSE),OR(ISNUMBER(FIND(";"&amp;UPPER(TRIM(Datos!U108&amp;""))&amp;"=",U$1007)),ISNUMBER(FIND(";"&amp;UPPER(TRIM(Datos!U108&amp;""))&amp;";",U$1007))),OR(UPPER(TRIM(Datos!U108&amp;""))="SÍ",UPPER(TRIM(Datos!U108&amp;""))="SI",UPPER(TRIM(Datos!U108&amp;""))="NO"),IF(ISNUMBER(Datos!U108),AND(OR(U$1005="",Datos!U108&gt;=U$1005),OR(U$1006="",Datos!U108&lt;=U$1006)),FALSE),TRUE))))</f>
        <v>0.0</v>
      </c>
      <c r="V108">
        <f>IF(Datos!V108="",0,IF(AND(V$1008&lt;&gt;"",Datos!V108=V$1008),0,IF(V$1004=0,0,1-CHOOSE(V$1004,IF(ISNUMBER(Datos!V108),AND(OR(V$1005="",Datos!V108&gt;=V$1005),OR(V$1006="",Datos!V108&lt;=V$1006)),FALSE),IF(ISNUMBER(Datos!V108),AND(Datos!V108=INT(Datos!V108),AND(OR(V$1005="",Datos!V108&gt;=V$1005),OR(V$1006="",Datos!V108&lt;=V$1006))),FALSE),OR(ISNUMBER(FIND(";"&amp;UPPER(TRIM(Datos!V108&amp;""))&amp;"=",V$1007)),ISNUMBER(FIND(";"&amp;UPPER(TRIM(Datos!V108&amp;""))&amp;";",V$1007))),OR(UPPER(TRIM(Datos!V108&amp;""))="SÍ",UPPER(TRIM(Datos!V108&amp;""))="SI",UPPER(TRIM(Datos!V108&amp;""))="NO"),IF(ISNUMBER(Datos!V108),AND(OR(V$1005="",Datos!V108&gt;=V$1005),OR(V$1006="",Datos!V108&lt;=V$1006)),FALSE),TRUE))))</f>
        <v>0.0</v>
      </c>
      <c r="W108">
        <f>IF(Datos!W108="",0,IF(AND(W$1008&lt;&gt;"",Datos!W108=W$1008),0,IF(W$1004=0,0,1-CHOOSE(W$1004,IF(ISNUMBER(Datos!W108),AND(OR(W$1005="",Datos!W108&gt;=W$1005),OR(W$1006="",Datos!W108&lt;=W$1006)),FALSE),IF(ISNUMBER(Datos!W108),AND(Datos!W108=INT(Datos!W108),AND(OR(W$1005="",Datos!W108&gt;=W$1005),OR(W$1006="",Datos!W108&lt;=W$1006))),FALSE),OR(ISNUMBER(FIND(";"&amp;UPPER(TRIM(Datos!W108&amp;""))&amp;"=",W$1007)),ISNUMBER(FIND(";"&amp;UPPER(TRIM(Datos!W108&amp;""))&amp;";",W$1007))),OR(UPPER(TRIM(Datos!W108&amp;""))="SÍ",UPPER(TRIM(Datos!W108&amp;""))="SI",UPPER(TRIM(Datos!W108&amp;""))="NO"),IF(ISNUMBER(Datos!W108),AND(OR(W$1005="",Datos!W108&gt;=W$1005),OR(W$1006="",Datos!W108&lt;=W$1006)),FALSE),TRUE))))</f>
        <v>0.0</v>
      </c>
      <c r="X108">
        <f>IF(Datos!X108="",0,IF(AND(X$1008&lt;&gt;"",Datos!X108=X$1008),0,IF(X$1004=0,0,1-CHOOSE(X$1004,IF(ISNUMBER(Datos!X108),AND(OR(X$1005="",Datos!X108&gt;=X$1005),OR(X$1006="",Datos!X108&lt;=X$1006)),FALSE),IF(ISNUMBER(Datos!X108),AND(Datos!X108=INT(Datos!X108),AND(OR(X$1005="",Datos!X108&gt;=X$1005),OR(X$1006="",Datos!X108&lt;=X$1006))),FALSE),OR(ISNUMBER(FIND(";"&amp;UPPER(TRIM(Datos!X108&amp;""))&amp;"=",X$1007)),ISNUMBER(FIND(";"&amp;UPPER(TRIM(Datos!X108&amp;""))&amp;";",X$1007))),OR(UPPER(TRIM(Datos!X108&amp;""))="SÍ",UPPER(TRIM(Datos!X108&amp;""))="SI",UPPER(TRIM(Datos!X108&amp;""))="NO"),IF(ISNUMBER(Datos!X108),AND(OR(X$1005="",Datos!X108&gt;=X$1005),OR(X$1006="",Datos!X108&lt;=X$1006)),FALSE),TRUE))))</f>
        <v>0.0</v>
      </c>
      <c r="Y108">
        <f>IF(Datos!Y108="",0,IF(AND(Y$1008&lt;&gt;"",Datos!Y108=Y$1008),0,IF(Y$1004=0,0,1-CHOOSE(Y$1004,IF(ISNUMBER(Datos!Y108),AND(OR(Y$1005="",Datos!Y108&gt;=Y$1005),OR(Y$1006="",Datos!Y108&lt;=Y$1006)),FALSE),IF(ISNUMBER(Datos!Y108),AND(Datos!Y108=INT(Datos!Y108),AND(OR(Y$1005="",Datos!Y108&gt;=Y$1005),OR(Y$1006="",Datos!Y108&lt;=Y$1006))),FALSE),OR(ISNUMBER(FIND(";"&amp;UPPER(TRIM(Datos!Y108&amp;""))&amp;"=",Y$1007)),ISNUMBER(FIND(";"&amp;UPPER(TRIM(Datos!Y108&amp;""))&amp;";",Y$1007))),OR(UPPER(TRIM(Datos!Y108&amp;""))="SÍ",UPPER(TRIM(Datos!Y108&amp;""))="SI",UPPER(TRIM(Datos!Y108&amp;""))="NO"),IF(ISNUMBER(Datos!Y108),AND(OR(Y$1005="",Datos!Y108&gt;=Y$1005),OR(Y$1006="",Datos!Y108&lt;=Y$1006)),FALSE),TRUE))))</f>
        <v>0.0</v>
      </c>
      <c r="Z108">
        <f>IF(Datos!Z108="",0,IF(AND(Z$1008&lt;&gt;"",Datos!Z108=Z$1008),0,IF(Z$1004=0,0,1-CHOOSE(Z$1004,IF(ISNUMBER(Datos!Z108),AND(OR(Z$1005="",Datos!Z108&gt;=Z$1005),OR(Z$1006="",Datos!Z108&lt;=Z$1006)),FALSE),IF(ISNUMBER(Datos!Z108),AND(Datos!Z108=INT(Datos!Z108),AND(OR(Z$1005="",Datos!Z108&gt;=Z$1005),OR(Z$1006="",Datos!Z108&lt;=Z$1006))),FALSE),OR(ISNUMBER(FIND(";"&amp;UPPER(TRIM(Datos!Z108&amp;""))&amp;"=",Z$1007)),ISNUMBER(FIND(";"&amp;UPPER(TRIM(Datos!Z108&amp;""))&amp;";",Z$1007))),OR(UPPER(TRIM(Datos!Z108&amp;""))="SÍ",UPPER(TRIM(Datos!Z108&amp;""))="SI",UPPER(TRIM(Datos!Z108&amp;""))="NO"),IF(ISNUMBER(Datos!Z108),AND(OR(Z$1005="",Datos!Z108&gt;=Z$1005),OR(Z$1006="",Datos!Z108&lt;=Z$1006)),FALSE),TRUE))))</f>
        <v>0.0</v>
      </c>
      <c r="AA108">
        <f>IF(Datos!AA108="",0,IF(AND(AA$1008&lt;&gt;"",Datos!AA108=AA$1008),0,IF(AA$1004=0,0,1-CHOOSE(AA$1004,IF(ISNUMBER(Datos!AA108),AND(OR(AA$1005="",Datos!AA108&gt;=AA$1005),OR(AA$1006="",Datos!AA108&lt;=AA$1006)),FALSE),IF(ISNUMBER(Datos!AA108),AND(Datos!AA108=INT(Datos!AA108),AND(OR(AA$1005="",Datos!AA108&gt;=AA$1005),OR(AA$1006="",Datos!AA108&lt;=AA$1006))),FALSE),OR(ISNUMBER(FIND(";"&amp;UPPER(TRIM(Datos!AA108&amp;""))&amp;"=",AA$1007)),ISNUMBER(FIND(";"&amp;UPPER(TRIM(Datos!AA108&amp;""))&amp;";",AA$1007))),OR(UPPER(TRIM(Datos!AA108&amp;""))="SÍ",UPPER(TRIM(Datos!AA108&amp;""))="SI",UPPER(TRIM(Datos!AA108&amp;""))="NO"),IF(ISNUMBER(Datos!AA108),AND(OR(AA$1005="",Datos!AA108&gt;=AA$1005),OR(AA$1006="",Datos!AA108&lt;=AA$1006)),FALSE),TRUE))))</f>
        <v>0.0</v>
      </c>
      <c r="AB108">
        <f>IF(Datos!AB108="",0,IF(AND(AB$1008&lt;&gt;"",Datos!AB108=AB$1008),0,IF(AB$1004=0,0,1-CHOOSE(AB$1004,IF(ISNUMBER(Datos!AB108),AND(OR(AB$1005="",Datos!AB108&gt;=AB$1005),OR(AB$1006="",Datos!AB108&lt;=AB$1006)),FALSE),IF(ISNUMBER(Datos!AB108),AND(Datos!AB108=INT(Datos!AB108),AND(OR(AB$1005="",Datos!AB108&gt;=AB$1005),OR(AB$1006="",Datos!AB108&lt;=AB$1006))),FALSE),OR(ISNUMBER(FIND(";"&amp;UPPER(TRIM(Datos!AB108&amp;""))&amp;"=",AB$1007)),ISNUMBER(FIND(";"&amp;UPPER(TRIM(Datos!AB108&amp;""))&amp;";",AB$1007))),OR(UPPER(TRIM(Datos!AB108&amp;""))="SÍ",UPPER(TRIM(Datos!AB108&amp;""))="SI",UPPER(TRIM(Datos!AB108&amp;""))="NO"),IF(ISNUMBER(Datos!AB108),AND(OR(AB$1005="",Datos!AB108&gt;=AB$1005),OR(AB$1006="",Datos!AB108&lt;=AB$1006)),FALSE),TRUE))))</f>
        <v>0.0</v>
      </c>
      <c r="AC108">
        <f>IF(Datos!AC108="",0,IF(AND(AC$1008&lt;&gt;"",Datos!AC108=AC$1008),0,IF(AC$1004=0,0,1-CHOOSE(AC$1004,IF(ISNUMBER(Datos!AC108),AND(OR(AC$1005="",Datos!AC108&gt;=AC$1005),OR(AC$1006="",Datos!AC108&lt;=AC$1006)),FALSE),IF(ISNUMBER(Datos!AC108),AND(Datos!AC108=INT(Datos!AC108),AND(OR(AC$1005="",Datos!AC108&gt;=AC$1005),OR(AC$1006="",Datos!AC108&lt;=AC$1006))),FALSE),OR(ISNUMBER(FIND(";"&amp;UPPER(TRIM(Datos!AC108&amp;""))&amp;"=",AC$1007)),ISNUMBER(FIND(";"&amp;UPPER(TRIM(Datos!AC108&amp;""))&amp;";",AC$1007))),OR(UPPER(TRIM(Datos!AC108&amp;""))="SÍ",UPPER(TRIM(Datos!AC108&amp;""))="SI",UPPER(TRIM(Datos!AC108&amp;""))="NO"),IF(ISNUMBER(Datos!AC108),AND(OR(AC$1005="",Datos!AC108&gt;=AC$1005),OR(AC$1006="",Datos!AC108&lt;=AC$1006)),FALSE),TRUE))))</f>
        <v>0.0</v>
      </c>
      <c r="AD108">
        <f>IF(Datos!AD108="",0,IF(AND(AD$1008&lt;&gt;"",Datos!AD108=AD$1008),0,IF(AD$1004=0,0,1-CHOOSE(AD$1004,IF(ISNUMBER(Datos!AD108),AND(OR(AD$1005="",Datos!AD108&gt;=AD$1005),OR(AD$1006="",Datos!AD108&lt;=AD$1006)),FALSE),IF(ISNUMBER(Datos!AD108),AND(Datos!AD108=INT(Datos!AD108),AND(OR(AD$1005="",Datos!AD108&gt;=AD$1005),OR(AD$1006="",Datos!AD108&lt;=AD$1006))),FALSE),OR(ISNUMBER(FIND(";"&amp;UPPER(TRIM(Datos!AD108&amp;""))&amp;"=",AD$1007)),ISNUMBER(FIND(";"&amp;UPPER(TRIM(Datos!AD108&amp;""))&amp;";",AD$1007))),OR(UPPER(TRIM(Datos!AD108&amp;""))="SÍ",UPPER(TRIM(Datos!AD108&amp;""))="SI",UPPER(TRIM(Datos!AD108&amp;""))="NO"),IF(ISNUMBER(Datos!AD108),AND(OR(AD$1005="",Datos!AD108&gt;=AD$1005),OR(AD$1006="",Datos!AD108&lt;=AD$1006)),FALSE),TRUE))))</f>
        <v>0.0</v>
      </c>
      <c r="AE108">
        <f>IF(Datos!AE108="",0,IF(AND(AE$1008&lt;&gt;"",Datos!AE108=AE$1008),0,IF(AE$1004=0,0,1-CHOOSE(AE$1004,IF(ISNUMBER(Datos!AE108),AND(OR(AE$1005="",Datos!AE108&gt;=AE$1005),OR(AE$1006="",Datos!AE108&lt;=AE$1006)),FALSE),IF(ISNUMBER(Datos!AE108),AND(Datos!AE108=INT(Datos!AE108),AND(OR(AE$1005="",Datos!AE108&gt;=AE$1005),OR(AE$1006="",Datos!AE108&lt;=AE$1006))),FALSE),OR(ISNUMBER(FIND(";"&amp;UPPER(TRIM(Datos!AE108&amp;""))&amp;"=",AE$1007)),ISNUMBER(FIND(";"&amp;UPPER(TRIM(Datos!AE108&amp;""))&amp;";",AE$1007))),OR(UPPER(TRIM(Datos!AE108&amp;""))="SÍ",UPPER(TRIM(Datos!AE108&amp;""))="SI",UPPER(TRIM(Datos!AE108&amp;""))="NO"),IF(ISNUMBER(Datos!AE108),AND(OR(AE$1005="",Datos!AE108&gt;=AE$1005),OR(AE$1006="",Datos!AE108&lt;=AE$1006)),FALSE),TRUE))))</f>
        <v>0.0</v>
      </c>
    </row>
    <row r="109" spans="2:31">
      <c r="B109">
        <f>IF(Datos!B109="",0,IF(AND(B$1008&lt;&gt;"",Datos!B109=B$1008),0,IF(B$1004=0,0,1-CHOOSE(B$1004,IF(ISNUMBER(Datos!B109),AND(OR(B$1005="",Datos!B109&gt;=B$1005),OR(B$1006="",Datos!B109&lt;=B$1006)),FALSE),IF(ISNUMBER(Datos!B109),AND(Datos!B109=INT(Datos!B109),AND(OR(B$1005="",Datos!B109&gt;=B$1005),OR(B$1006="",Datos!B109&lt;=B$1006))),FALSE),OR(ISNUMBER(FIND(";"&amp;UPPER(TRIM(Datos!B109&amp;""))&amp;"=",B$1007)),ISNUMBER(FIND(";"&amp;UPPER(TRIM(Datos!B109&amp;""))&amp;";",B$1007))),OR(UPPER(TRIM(Datos!B109&amp;""))="SÍ",UPPER(TRIM(Datos!B109&amp;""))="SI",UPPER(TRIM(Datos!B109&amp;""))="NO"),IF(ISNUMBER(Datos!B109),AND(OR(B$1005="",Datos!B109&gt;=B$1005),OR(B$1006="",Datos!B109&lt;=B$1006)),FALSE),TRUE))))</f>
        <v>0.0</v>
      </c>
      <c r="C109">
        <f>IF(Datos!C109="",0,IF(AND(C$1008&lt;&gt;"",Datos!C109=C$1008),0,IF(C$1004=0,0,1-CHOOSE(C$1004,IF(ISNUMBER(Datos!C109),AND(OR(C$1005="",Datos!C109&gt;=C$1005),OR(C$1006="",Datos!C109&lt;=C$1006)),FALSE),IF(ISNUMBER(Datos!C109),AND(Datos!C109=INT(Datos!C109),AND(OR(C$1005="",Datos!C109&gt;=C$1005),OR(C$1006="",Datos!C109&lt;=C$1006))),FALSE),OR(ISNUMBER(FIND(";"&amp;UPPER(TRIM(Datos!C109&amp;""))&amp;"=",C$1007)),ISNUMBER(FIND(";"&amp;UPPER(TRIM(Datos!C109&amp;""))&amp;";",C$1007))),OR(UPPER(TRIM(Datos!C109&amp;""))="SÍ",UPPER(TRIM(Datos!C109&amp;""))="SI",UPPER(TRIM(Datos!C109&amp;""))="NO"),IF(ISNUMBER(Datos!C109),AND(OR(C$1005="",Datos!C109&gt;=C$1005),OR(C$1006="",Datos!C109&lt;=C$1006)),FALSE),TRUE))))</f>
        <v>0.0</v>
      </c>
      <c r="D109">
        <f>IF(Datos!D109="",0,IF(AND(D$1008&lt;&gt;"",Datos!D109=D$1008),0,IF(D$1004=0,0,1-CHOOSE(D$1004,IF(ISNUMBER(Datos!D109),AND(OR(D$1005="",Datos!D109&gt;=D$1005),OR(D$1006="",Datos!D109&lt;=D$1006)),FALSE),IF(ISNUMBER(Datos!D109),AND(Datos!D109=INT(Datos!D109),AND(OR(D$1005="",Datos!D109&gt;=D$1005),OR(D$1006="",Datos!D109&lt;=D$1006))),FALSE),OR(ISNUMBER(FIND(";"&amp;UPPER(TRIM(Datos!D109&amp;""))&amp;"=",D$1007)),ISNUMBER(FIND(";"&amp;UPPER(TRIM(Datos!D109&amp;""))&amp;";",D$1007))),OR(UPPER(TRIM(Datos!D109&amp;""))="SÍ",UPPER(TRIM(Datos!D109&amp;""))="SI",UPPER(TRIM(Datos!D109&amp;""))="NO"),IF(ISNUMBER(Datos!D109),AND(OR(D$1005="",Datos!D109&gt;=D$1005),OR(D$1006="",Datos!D109&lt;=D$1006)),FALSE),TRUE))))</f>
        <v>0.0</v>
      </c>
      <c r="E109">
        <f>IF(Datos!E109="",0,IF(AND(E$1008&lt;&gt;"",Datos!E109=E$1008),0,IF(E$1004=0,0,1-CHOOSE(E$1004,IF(ISNUMBER(Datos!E109),AND(OR(E$1005="",Datos!E109&gt;=E$1005),OR(E$1006="",Datos!E109&lt;=E$1006)),FALSE),IF(ISNUMBER(Datos!E109),AND(Datos!E109=INT(Datos!E109),AND(OR(E$1005="",Datos!E109&gt;=E$1005),OR(E$1006="",Datos!E109&lt;=E$1006))),FALSE),OR(ISNUMBER(FIND(";"&amp;UPPER(TRIM(Datos!E109&amp;""))&amp;"=",E$1007)),ISNUMBER(FIND(";"&amp;UPPER(TRIM(Datos!E109&amp;""))&amp;";",E$1007))),OR(UPPER(TRIM(Datos!E109&amp;""))="SÍ",UPPER(TRIM(Datos!E109&amp;""))="SI",UPPER(TRIM(Datos!E109&amp;""))="NO"),IF(ISNUMBER(Datos!E109),AND(OR(E$1005="",Datos!E109&gt;=E$1005),OR(E$1006="",Datos!E109&lt;=E$1006)),FALSE),TRUE))))</f>
        <v>0.0</v>
      </c>
      <c r="F109">
        <f>IF(Datos!F109="",0,IF(AND(F$1008&lt;&gt;"",Datos!F109=F$1008),0,IF(F$1004=0,0,1-CHOOSE(F$1004,IF(ISNUMBER(Datos!F109),AND(OR(F$1005="",Datos!F109&gt;=F$1005),OR(F$1006="",Datos!F109&lt;=F$1006)),FALSE),IF(ISNUMBER(Datos!F109),AND(Datos!F109=INT(Datos!F109),AND(OR(F$1005="",Datos!F109&gt;=F$1005),OR(F$1006="",Datos!F109&lt;=F$1006))),FALSE),OR(ISNUMBER(FIND(";"&amp;UPPER(TRIM(Datos!F109&amp;""))&amp;"=",F$1007)),ISNUMBER(FIND(";"&amp;UPPER(TRIM(Datos!F109&amp;""))&amp;";",F$1007))),OR(UPPER(TRIM(Datos!F109&amp;""))="SÍ",UPPER(TRIM(Datos!F109&amp;""))="SI",UPPER(TRIM(Datos!F109&amp;""))="NO"),IF(ISNUMBER(Datos!F109),AND(OR(F$1005="",Datos!F109&gt;=F$1005),OR(F$1006="",Datos!F109&lt;=F$1006)),FALSE),TRUE))))</f>
        <v>0.0</v>
      </c>
      <c r="G109">
        <f>IF(Datos!G109="",0,IF(AND(G$1008&lt;&gt;"",Datos!G109=G$1008),0,IF(G$1004=0,0,1-CHOOSE(G$1004,IF(ISNUMBER(Datos!G109),AND(OR(G$1005="",Datos!G109&gt;=G$1005),OR(G$1006="",Datos!G109&lt;=G$1006)),FALSE),IF(ISNUMBER(Datos!G109),AND(Datos!G109=INT(Datos!G109),AND(OR(G$1005="",Datos!G109&gt;=G$1005),OR(G$1006="",Datos!G109&lt;=G$1006))),FALSE),OR(ISNUMBER(FIND(";"&amp;UPPER(TRIM(Datos!G109&amp;""))&amp;"=",G$1007)),ISNUMBER(FIND(";"&amp;UPPER(TRIM(Datos!G109&amp;""))&amp;";",G$1007))),OR(UPPER(TRIM(Datos!G109&amp;""))="SÍ",UPPER(TRIM(Datos!G109&amp;""))="SI",UPPER(TRIM(Datos!G109&amp;""))="NO"),IF(ISNUMBER(Datos!G109),AND(OR(G$1005="",Datos!G109&gt;=G$1005),OR(G$1006="",Datos!G109&lt;=G$1006)),FALSE),TRUE))))</f>
        <v>0.0</v>
      </c>
      <c r="H109">
        <f>IF(Datos!H109="",0,IF(AND(H$1008&lt;&gt;"",Datos!H109=H$1008),0,IF(H$1004=0,0,1-CHOOSE(H$1004,IF(ISNUMBER(Datos!H109),AND(OR(H$1005="",Datos!H109&gt;=H$1005),OR(H$1006="",Datos!H109&lt;=H$1006)),FALSE),IF(ISNUMBER(Datos!H109),AND(Datos!H109=INT(Datos!H109),AND(OR(H$1005="",Datos!H109&gt;=H$1005),OR(H$1006="",Datos!H109&lt;=H$1006))),FALSE),OR(ISNUMBER(FIND(";"&amp;UPPER(TRIM(Datos!H109&amp;""))&amp;"=",H$1007)),ISNUMBER(FIND(";"&amp;UPPER(TRIM(Datos!H109&amp;""))&amp;";",H$1007))),OR(UPPER(TRIM(Datos!H109&amp;""))="SÍ",UPPER(TRIM(Datos!H109&amp;""))="SI",UPPER(TRIM(Datos!H109&amp;""))="NO"),IF(ISNUMBER(Datos!H109),AND(OR(H$1005="",Datos!H109&gt;=H$1005),OR(H$1006="",Datos!H109&lt;=H$1006)),FALSE),TRUE))))</f>
        <v>0.0</v>
      </c>
      <c r="I109">
        <f>IF(Datos!I109="",0,IF(AND(I$1008&lt;&gt;"",Datos!I109=I$1008),0,IF(I$1004=0,0,1-CHOOSE(I$1004,IF(ISNUMBER(Datos!I109),AND(OR(I$1005="",Datos!I109&gt;=I$1005),OR(I$1006="",Datos!I109&lt;=I$1006)),FALSE),IF(ISNUMBER(Datos!I109),AND(Datos!I109=INT(Datos!I109),AND(OR(I$1005="",Datos!I109&gt;=I$1005),OR(I$1006="",Datos!I109&lt;=I$1006))),FALSE),OR(ISNUMBER(FIND(";"&amp;UPPER(TRIM(Datos!I109&amp;""))&amp;"=",I$1007)),ISNUMBER(FIND(";"&amp;UPPER(TRIM(Datos!I109&amp;""))&amp;";",I$1007))),OR(UPPER(TRIM(Datos!I109&amp;""))="SÍ",UPPER(TRIM(Datos!I109&amp;""))="SI",UPPER(TRIM(Datos!I109&amp;""))="NO"),IF(ISNUMBER(Datos!I109),AND(OR(I$1005="",Datos!I109&gt;=I$1005),OR(I$1006="",Datos!I109&lt;=I$1006)),FALSE),TRUE))))</f>
        <v>0.0</v>
      </c>
      <c r="J109">
        <f>IF(Datos!J109="",0,IF(AND(J$1008&lt;&gt;"",Datos!J109=J$1008),0,IF(J$1004=0,0,1-CHOOSE(J$1004,IF(ISNUMBER(Datos!J109),AND(OR(J$1005="",Datos!J109&gt;=J$1005),OR(J$1006="",Datos!J109&lt;=J$1006)),FALSE),IF(ISNUMBER(Datos!J109),AND(Datos!J109=INT(Datos!J109),AND(OR(J$1005="",Datos!J109&gt;=J$1005),OR(J$1006="",Datos!J109&lt;=J$1006))),FALSE),OR(ISNUMBER(FIND(";"&amp;UPPER(TRIM(Datos!J109&amp;""))&amp;"=",J$1007)),ISNUMBER(FIND(";"&amp;UPPER(TRIM(Datos!J109&amp;""))&amp;";",J$1007))),OR(UPPER(TRIM(Datos!J109&amp;""))="SÍ",UPPER(TRIM(Datos!J109&amp;""))="SI",UPPER(TRIM(Datos!J109&amp;""))="NO"),IF(ISNUMBER(Datos!J109),AND(OR(J$1005="",Datos!J109&gt;=J$1005),OR(J$1006="",Datos!J109&lt;=J$1006)),FALSE),TRUE))))</f>
        <v>0.0</v>
      </c>
      <c r="K109">
        <f>IF(Datos!K109="",0,IF(AND(K$1008&lt;&gt;"",Datos!K109=K$1008),0,IF(K$1004=0,0,1-CHOOSE(K$1004,IF(ISNUMBER(Datos!K109),AND(OR(K$1005="",Datos!K109&gt;=K$1005),OR(K$1006="",Datos!K109&lt;=K$1006)),FALSE),IF(ISNUMBER(Datos!K109),AND(Datos!K109=INT(Datos!K109),AND(OR(K$1005="",Datos!K109&gt;=K$1005),OR(K$1006="",Datos!K109&lt;=K$1006))),FALSE),OR(ISNUMBER(FIND(";"&amp;UPPER(TRIM(Datos!K109&amp;""))&amp;"=",K$1007)),ISNUMBER(FIND(";"&amp;UPPER(TRIM(Datos!K109&amp;""))&amp;";",K$1007))),OR(UPPER(TRIM(Datos!K109&amp;""))="SÍ",UPPER(TRIM(Datos!K109&amp;""))="SI",UPPER(TRIM(Datos!K109&amp;""))="NO"),IF(ISNUMBER(Datos!K109),AND(OR(K$1005="",Datos!K109&gt;=K$1005),OR(K$1006="",Datos!K109&lt;=K$1006)),FALSE),TRUE))))</f>
        <v>0.0</v>
      </c>
      <c r="L109">
        <f>IF(Datos!L109="",0,IF(AND(L$1008&lt;&gt;"",Datos!L109=L$1008),0,IF(L$1004=0,0,1-CHOOSE(L$1004,IF(ISNUMBER(Datos!L109),AND(OR(L$1005="",Datos!L109&gt;=L$1005),OR(L$1006="",Datos!L109&lt;=L$1006)),FALSE),IF(ISNUMBER(Datos!L109),AND(Datos!L109=INT(Datos!L109),AND(OR(L$1005="",Datos!L109&gt;=L$1005),OR(L$1006="",Datos!L109&lt;=L$1006))),FALSE),OR(ISNUMBER(FIND(";"&amp;UPPER(TRIM(Datos!L109&amp;""))&amp;"=",L$1007)),ISNUMBER(FIND(";"&amp;UPPER(TRIM(Datos!L109&amp;""))&amp;";",L$1007))),OR(UPPER(TRIM(Datos!L109&amp;""))="SÍ",UPPER(TRIM(Datos!L109&amp;""))="SI",UPPER(TRIM(Datos!L109&amp;""))="NO"),IF(ISNUMBER(Datos!L109),AND(OR(L$1005="",Datos!L109&gt;=L$1005),OR(L$1006="",Datos!L109&lt;=L$1006)),FALSE),TRUE))))</f>
        <v>0.0</v>
      </c>
      <c r="M109">
        <f>IF(Datos!M109="",0,IF(AND(M$1008&lt;&gt;"",Datos!M109=M$1008),0,IF(M$1004=0,0,1-CHOOSE(M$1004,IF(ISNUMBER(Datos!M109),AND(OR(M$1005="",Datos!M109&gt;=M$1005),OR(M$1006="",Datos!M109&lt;=M$1006)),FALSE),IF(ISNUMBER(Datos!M109),AND(Datos!M109=INT(Datos!M109),AND(OR(M$1005="",Datos!M109&gt;=M$1005),OR(M$1006="",Datos!M109&lt;=M$1006))),FALSE),OR(ISNUMBER(FIND(";"&amp;UPPER(TRIM(Datos!M109&amp;""))&amp;"=",M$1007)),ISNUMBER(FIND(";"&amp;UPPER(TRIM(Datos!M109&amp;""))&amp;";",M$1007))),OR(UPPER(TRIM(Datos!M109&amp;""))="SÍ",UPPER(TRIM(Datos!M109&amp;""))="SI",UPPER(TRIM(Datos!M109&amp;""))="NO"),IF(ISNUMBER(Datos!M109),AND(OR(M$1005="",Datos!M109&gt;=M$1005),OR(M$1006="",Datos!M109&lt;=M$1006)),FALSE),TRUE))))</f>
        <v>0.0</v>
      </c>
      <c r="N109">
        <f>IF(Datos!N109="",0,IF(AND(N$1008&lt;&gt;"",Datos!N109=N$1008),0,IF(N$1004=0,0,1-CHOOSE(N$1004,IF(ISNUMBER(Datos!N109),AND(OR(N$1005="",Datos!N109&gt;=N$1005),OR(N$1006="",Datos!N109&lt;=N$1006)),FALSE),IF(ISNUMBER(Datos!N109),AND(Datos!N109=INT(Datos!N109),AND(OR(N$1005="",Datos!N109&gt;=N$1005),OR(N$1006="",Datos!N109&lt;=N$1006))),FALSE),OR(ISNUMBER(FIND(";"&amp;UPPER(TRIM(Datos!N109&amp;""))&amp;"=",N$1007)),ISNUMBER(FIND(";"&amp;UPPER(TRIM(Datos!N109&amp;""))&amp;";",N$1007))),OR(UPPER(TRIM(Datos!N109&amp;""))="SÍ",UPPER(TRIM(Datos!N109&amp;""))="SI",UPPER(TRIM(Datos!N109&amp;""))="NO"),IF(ISNUMBER(Datos!N109),AND(OR(N$1005="",Datos!N109&gt;=N$1005),OR(N$1006="",Datos!N109&lt;=N$1006)),FALSE),TRUE))))</f>
        <v>0.0</v>
      </c>
      <c r="O109">
        <f>IF(Datos!O109="",0,IF(AND(O$1008&lt;&gt;"",Datos!O109=O$1008),0,IF(O$1004=0,0,1-CHOOSE(O$1004,IF(ISNUMBER(Datos!O109),AND(OR(O$1005="",Datos!O109&gt;=O$1005),OR(O$1006="",Datos!O109&lt;=O$1006)),FALSE),IF(ISNUMBER(Datos!O109),AND(Datos!O109=INT(Datos!O109),AND(OR(O$1005="",Datos!O109&gt;=O$1005),OR(O$1006="",Datos!O109&lt;=O$1006))),FALSE),OR(ISNUMBER(FIND(";"&amp;UPPER(TRIM(Datos!O109&amp;""))&amp;"=",O$1007)),ISNUMBER(FIND(";"&amp;UPPER(TRIM(Datos!O109&amp;""))&amp;";",O$1007))),OR(UPPER(TRIM(Datos!O109&amp;""))="SÍ",UPPER(TRIM(Datos!O109&amp;""))="SI",UPPER(TRIM(Datos!O109&amp;""))="NO"),IF(ISNUMBER(Datos!O109),AND(OR(O$1005="",Datos!O109&gt;=O$1005),OR(O$1006="",Datos!O109&lt;=O$1006)),FALSE),TRUE))))</f>
        <v>0.0</v>
      </c>
      <c r="P109">
        <f>IF(Datos!P109="",0,IF(AND(P$1008&lt;&gt;"",Datos!P109=P$1008),0,IF(P$1004=0,0,1-CHOOSE(P$1004,IF(ISNUMBER(Datos!P109),AND(OR(P$1005="",Datos!P109&gt;=P$1005),OR(P$1006="",Datos!P109&lt;=P$1006)),FALSE),IF(ISNUMBER(Datos!P109),AND(Datos!P109=INT(Datos!P109),AND(OR(P$1005="",Datos!P109&gt;=P$1005),OR(P$1006="",Datos!P109&lt;=P$1006))),FALSE),OR(ISNUMBER(FIND(";"&amp;UPPER(TRIM(Datos!P109&amp;""))&amp;"=",P$1007)),ISNUMBER(FIND(";"&amp;UPPER(TRIM(Datos!P109&amp;""))&amp;";",P$1007))),OR(UPPER(TRIM(Datos!P109&amp;""))="SÍ",UPPER(TRIM(Datos!P109&amp;""))="SI",UPPER(TRIM(Datos!P109&amp;""))="NO"),IF(ISNUMBER(Datos!P109),AND(OR(P$1005="",Datos!P109&gt;=P$1005),OR(P$1006="",Datos!P109&lt;=P$1006)),FALSE),TRUE))))</f>
        <v>0.0</v>
      </c>
      <c r="Q109">
        <f>IF(Datos!Q109="",0,IF(AND(Q$1008&lt;&gt;"",Datos!Q109=Q$1008),0,IF(Q$1004=0,0,1-CHOOSE(Q$1004,IF(ISNUMBER(Datos!Q109),AND(OR(Q$1005="",Datos!Q109&gt;=Q$1005),OR(Q$1006="",Datos!Q109&lt;=Q$1006)),FALSE),IF(ISNUMBER(Datos!Q109),AND(Datos!Q109=INT(Datos!Q109),AND(OR(Q$1005="",Datos!Q109&gt;=Q$1005),OR(Q$1006="",Datos!Q109&lt;=Q$1006))),FALSE),OR(ISNUMBER(FIND(";"&amp;UPPER(TRIM(Datos!Q109&amp;""))&amp;"=",Q$1007)),ISNUMBER(FIND(";"&amp;UPPER(TRIM(Datos!Q109&amp;""))&amp;";",Q$1007))),OR(UPPER(TRIM(Datos!Q109&amp;""))="SÍ",UPPER(TRIM(Datos!Q109&amp;""))="SI",UPPER(TRIM(Datos!Q109&amp;""))="NO"),IF(ISNUMBER(Datos!Q109),AND(OR(Q$1005="",Datos!Q109&gt;=Q$1005),OR(Q$1006="",Datos!Q109&lt;=Q$1006)),FALSE),TRUE))))</f>
        <v>0.0</v>
      </c>
      <c r="R109">
        <f>IF(Datos!R109="",0,IF(AND(R$1008&lt;&gt;"",Datos!R109=R$1008),0,IF(R$1004=0,0,1-CHOOSE(R$1004,IF(ISNUMBER(Datos!R109),AND(OR(R$1005="",Datos!R109&gt;=R$1005),OR(R$1006="",Datos!R109&lt;=R$1006)),FALSE),IF(ISNUMBER(Datos!R109),AND(Datos!R109=INT(Datos!R109),AND(OR(R$1005="",Datos!R109&gt;=R$1005),OR(R$1006="",Datos!R109&lt;=R$1006))),FALSE),OR(ISNUMBER(FIND(";"&amp;UPPER(TRIM(Datos!R109&amp;""))&amp;"=",R$1007)),ISNUMBER(FIND(";"&amp;UPPER(TRIM(Datos!R109&amp;""))&amp;";",R$1007))),OR(UPPER(TRIM(Datos!R109&amp;""))="SÍ",UPPER(TRIM(Datos!R109&amp;""))="SI",UPPER(TRIM(Datos!R109&amp;""))="NO"),IF(ISNUMBER(Datos!R109),AND(OR(R$1005="",Datos!R109&gt;=R$1005),OR(R$1006="",Datos!R109&lt;=R$1006)),FALSE),TRUE))))</f>
        <v>0.0</v>
      </c>
      <c r="S109">
        <f>IF(Datos!S109="",0,IF(AND(S$1008&lt;&gt;"",Datos!S109=S$1008),0,IF(S$1004=0,0,1-CHOOSE(S$1004,IF(ISNUMBER(Datos!S109),AND(OR(S$1005="",Datos!S109&gt;=S$1005),OR(S$1006="",Datos!S109&lt;=S$1006)),FALSE),IF(ISNUMBER(Datos!S109),AND(Datos!S109=INT(Datos!S109),AND(OR(S$1005="",Datos!S109&gt;=S$1005),OR(S$1006="",Datos!S109&lt;=S$1006))),FALSE),OR(ISNUMBER(FIND(";"&amp;UPPER(TRIM(Datos!S109&amp;""))&amp;"=",S$1007)),ISNUMBER(FIND(";"&amp;UPPER(TRIM(Datos!S109&amp;""))&amp;";",S$1007))),OR(UPPER(TRIM(Datos!S109&amp;""))="SÍ",UPPER(TRIM(Datos!S109&amp;""))="SI",UPPER(TRIM(Datos!S109&amp;""))="NO"),IF(ISNUMBER(Datos!S109),AND(OR(S$1005="",Datos!S109&gt;=S$1005),OR(S$1006="",Datos!S109&lt;=S$1006)),FALSE),TRUE))))</f>
        <v>0.0</v>
      </c>
      <c r="T109">
        <f>IF(Datos!T109="",0,IF(AND(T$1008&lt;&gt;"",Datos!T109=T$1008),0,IF(T$1004=0,0,1-CHOOSE(T$1004,IF(ISNUMBER(Datos!T109),AND(OR(T$1005="",Datos!T109&gt;=T$1005),OR(T$1006="",Datos!T109&lt;=T$1006)),FALSE),IF(ISNUMBER(Datos!T109),AND(Datos!T109=INT(Datos!T109),AND(OR(T$1005="",Datos!T109&gt;=T$1005),OR(T$1006="",Datos!T109&lt;=T$1006))),FALSE),OR(ISNUMBER(FIND(";"&amp;UPPER(TRIM(Datos!T109&amp;""))&amp;"=",T$1007)),ISNUMBER(FIND(";"&amp;UPPER(TRIM(Datos!T109&amp;""))&amp;";",T$1007))),OR(UPPER(TRIM(Datos!T109&amp;""))="SÍ",UPPER(TRIM(Datos!T109&amp;""))="SI",UPPER(TRIM(Datos!T109&amp;""))="NO"),IF(ISNUMBER(Datos!T109),AND(OR(T$1005="",Datos!T109&gt;=T$1005),OR(T$1006="",Datos!T109&lt;=T$1006)),FALSE),TRUE))))</f>
        <v>0.0</v>
      </c>
      <c r="U109">
        <f>IF(Datos!U109="",0,IF(AND(U$1008&lt;&gt;"",Datos!U109=U$1008),0,IF(U$1004=0,0,1-CHOOSE(U$1004,IF(ISNUMBER(Datos!U109),AND(OR(U$1005="",Datos!U109&gt;=U$1005),OR(U$1006="",Datos!U109&lt;=U$1006)),FALSE),IF(ISNUMBER(Datos!U109),AND(Datos!U109=INT(Datos!U109),AND(OR(U$1005="",Datos!U109&gt;=U$1005),OR(U$1006="",Datos!U109&lt;=U$1006))),FALSE),OR(ISNUMBER(FIND(";"&amp;UPPER(TRIM(Datos!U109&amp;""))&amp;"=",U$1007)),ISNUMBER(FIND(";"&amp;UPPER(TRIM(Datos!U109&amp;""))&amp;";",U$1007))),OR(UPPER(TRIM(Datos!U109&amp;""))="SÍ",UPPER(TRIM(Datos!U109&amp;""))="SI",UPPER(TRIM(Datos!U109&amp;""))="NO"),IF(ISNUMBER(Datos!U109),AND(OR(U$1005="",Datos!U109&gt;=U$1005),OR(U$1006="",Datos!U109&lt;=U$1006)),FALSE),TRUE))))</f>
        <v>0.0</v>
      </c>
      <c r="V109">
        <f>IF(Datos!V109="",0,IF(AND(V$1008&lt;&gt;"",Datos!V109=V$1008),0,IF(V$1004=0,0,1-CHOOSE(V$1004,IF(ISNUMBER(Datos!V109),AND(OR(V$1005="",Datos!V109&gt;=V$1005),OR(V$1006="",Datos!V109&lt;=V$1006)),FALSE),IF(ISNUMBER(Datos!V109),AND(Datos!V109=INT(Datos!V109),AND(OR(V$1005="",Datos!V109&gt;=V$1005),OR(V$1006="",Datos!V109&lt;=V$1006))),FALSE),OR(ISNUMBER(FIND(";"&amp;UPPER(TRIM(Datos!V109&amp;""))&amp;"=",V$1007)),ISNUMBER(FIND(";"&amp;UPPER(TRIM(Datos!V109&amp;""))&amp;";",V$1007))),OR(UPPER(TRIM(Datos!V109&amp;""))="SÍ",UPPER(TRIM(Datos!V109&amp;""))="SI",UPPER(TRIM(Datos!V109&amp;""))="NO"),IF(ISNUMBER(Datos!V109),AND(OR(V$1005="",Datos!V109&gt;=V$1005),OR(V$1006="",Datos!V109&lt;=V$1006)),FALSE),TRUE))))</f>
        <v>0.0</v>
      </c>
      <c r="W109">
        <f>IF(Datos!W109="",0,IF(AND(W$1008&lt;&gt;"",Datos!W109=W$1008),0,IF(W$1004=0,0,1-CHOOSE(W$1004,IF(ISNUMBER(Datos!W109),AND(OR(W$1005="",Datos!W109&gt;=W$1005),OR(W$1006="",Datos!W109&lt;=W$1006)),FALSE),IF(ISNUMBER(Datos!W109),AND(Datos!W109=INT(Datos!W109),AND(OR(W$1005="",Datos!W109&gt;=W$1005),OR(W$1006="",Datos!W109&lt;=W$1006))),FALSE),OR(ISNUMBER(FIND(";"&amp;UPPER(TRIM(Datos!W109&amp;""))&amp;"=",W$1007)),ISNUMBER(FIND(";"&amp;UPPER(TRIM(Datos!W109&amp;""))&amp;";",W$1007))),OR(UPPER(TRIM(Datos!W109&amp;""))="SÍ",UPPER(TRIM(Datos!W109&amp;""))="SI",UPPER(TRIM(Datos!W109&amp;""))="NO"),IF(ISNUMBER(Datos!W109),AND(OR(W$1005="",Datos!W109&gt;=W$1005),OR(W$1006="",Datos!W109&lt;=W$1006)),FALSE),TRUE))))</f>
        <v>0.0</v>
      </c>
      <c r="X109">
        <f>IF(Datos!X109="",0,IF(AND(X$1008&lt;&gt;"",Datos!X109=X$1008),0,IF(X$1004=0,0,1-CHOOSE(X$1004,IF(ISNUMBER(Datos!X109),AND(OR(X$1005="",Datos!X109&gt;=X$1005),OR(X$1006="",Datos!X109&lt;=X$1006)),FALSE),IF(ISNUMBER(Datos!X109),AND(Datos!X109=INT(Datos!X109),AND(OR(X$1005="",Datos!X109&gt;=X$1005),OR(X$1006="",Datos!X109&lt;=X$1006))),FALSE),OR(ISNUMBER(FIND(";"&amp;UPPER(TRIM(Datos!X109&amp;""))&amp;"=",X$1007)),ISNUMBER(FIND(";"&amp;UPPER(TRIM(Datos!X109&amp;""))&amp;";",X$1007))),OR(UPPER(TRIM(Datos!X109&amp;""))="SÍ",UPPER(TRIM(Datos!X109&amp;""))="SI",UPPER(TRIM(Datos!X109&amp;""))="NO"),IF(ISNUMBER(Datos!X109),AND(OR(X$1005="",Datos!X109&gt;=X$1005),OR(X$1006="",Datos!X109&lt;=X$1006)),FALSE),TRUE))))</f>
        <v>0.0</v>
      </c>
      <c r="Y109">
        <f>IF(Datos!Y109="",0,IF(AND(Y$1008&lt;&gt;"",Datos!Y109=Y$1008),0,IF(Y$1004=0,0,1-CHOOSE(Y$1004,IF(ISNUMBER(Datos!Y109),AND(OR(Y$1005="",Datos!Y109&gt;=Y$1005),OR(Y$1006="",Datos!Y109&lt;=Y$1006)),FALSE),IF(ISNUMBER(Datos!Y109),AND(Datos!Y109=INT(Datos!Y109),AND(OR(Y$1005="",Datos!Y109&gt;=Y$1005),OR(Y$1006="",Datos!Y109&lt;=Y$1006))),FALSE),OR(ISNUMBER(FIND(";"&amp;UPPER(TRIM(Datos!Y109&amp;""))&amp;"=",Y$1007)),ISNUMBER(FIND(";"&amp;UPPER(TRIM(Datos!Y109&amp;""))&amp;";",Y$1007))),OR(UPPER(TRIM(Datos!Y109&amp;""))="SÍ",UPPER(TRIM(Datos!Y109&amp;""))="SI",UPPER(TRIM(Datos!Y109&amp;""))="NO"),IF(ISNUMBER(Datos!Y109),AND(OR(Y$1005="",Datos!Y109&gt;=Y$1005),OR(Y$1006="",Datos!Y109&lt;=Y$1006)),FALSE),TRUE))))</f>
        <v>0.0</v>
      </c>
      <c r="Z109">
        <f>IF(Datos!Z109="",0,IF(AND(Z$1008&lt;&gt;"",Datos!Z109=Z$1008),0,IF(Z$1004=0,0,1-CHOOSE(Z$1004,IF(ISNUMBER(Datos!Z109),AND(OR(Z$1005="",Datos!Z109&gt;=Z$1005),OR(Z$1006="",Datos!Z109&lt;=Z$1006)),FALSE),IF(ISNUMBER(Datos!Z109),AND(Datos!Z109=INT(Datos!Z109),AND(OR(Z$1005="",Datos!Z109&gt;=Z$1005),OR(Z$1006="",Datos!Z109&lt;=Z$1006))),FALSE),OR(ISNUMBER(FIND(";"&amp;UPPER(TRIM(Datos!Z109&amp;""))&amp;"=",Z$1007)),ISNUMBER(FIND(";"&amp;UPPER(TRIM(Datos!Z109&amp;""))&amp;";",Z$1007))),OR(UPPER(TRIM(Datos!Z109&amp;""))="SÍ",UPPER(TRIM(Datos!Z109&amp;""))="SI",UPPER(TRIM(Datos!Z109&amp;""))="NO"),IF(ISNUMBER(Datos!Z109),AND(OR(Z$1005="",Datos!Z109&gt;=Z$1005),OR(Z$1006="",Datos!Z109&lt;=Z$1006)),FALSE),TRUE))))</f>
        <v>0.0</v>
      </c>
      <c r="AA109">
        <f>IF(Datos!AA109="",0,IF(AND(AA$1008&lt;&gt;"",Datos!AA109=AA$1008),0,IF(AA$1004=0,0,1-CHOOSE(AA$1004,IF(ISNUMBER(Datos!AA109),AND(OR(AA$1005="",Datos!AA109&gt;=AA$1005),OR(AA$1006="",Datos!AA109&lt;=AA$1006)),FALSE),IF(ISNUMBER(Datos!AA109),AND(Datos!AA109=INT(Datos!AA109),AND(OR(AA$1005="",Datos!AA109&gt;=AA$1005),OR(AA$1006="",Datos!AA109&lt;=AA$1006))),FALSE),OR(ISNUMBER(FIND(";"&amp;UPPER(TRIM(Datos!AA109&amp;""))&amp;"=",AA$1007)),ISNUMBER(FIND(";"&amp;UPPER(TRIM(Datos!AA109&amp;""))&amp;";",AA$1007))),OR(UPPER(TRIM(Datos!AA109&amp;""))="SÍ",UPPER(TRIM(Datos!AA109&amp;""))="SI",UPPER(TRIM(Datos!AA109&amp;""))="NO"),IF(ISNUMBER(Datos!AA109),AND(OR(AA$1005="",Datos!AA109&gt;=AA$1005),OR(AA$1006="",Datos!AA109&lt;=AA$1006)),FALSE),TRUE))))</f>
        <v>0.0</v>
      </c>
      <c r="AB109">
        <f>IF(Datos!AB109="",0,IF(AND(AB$1008&lt;&gt;"",Datos!AB109=AB$1008),0,IF(AB$1004=0,0,1-CHOOSE(AB$1004,IF(ISNUMBER(Datos!AB109),AND(OR(AB$1005="",Datos!AB109&gt;=AB$1005),OR(AB$1006="",Datos!AB109&lt;=AB$1006)),FALSE),IF(ISNUMBER(Datos!AB109),AND(Datos!AB109=INT(Datos!AB109),AND(OR(AB$1005="",Datos!AB109&gt;=AB$1005),OR(AB$1006="",Datos!AB109&lt;=AB$1006))),FALSE),OR(ISNUMBER(FIND(";"&amp;UPPER(TRIM(Datos!AB109&amp;""))&amp;"=",AB$1007)),ISNUMBER(FIND(";"&amp;UPPER(TRIM(Datos!AB109&amp;""))&amp;";",AB$1007))),OR(UPPER(TRIM(Datos!AB109&amp;""))="SÍ",UPPER(TRIM(Datos!AB109&amp;""))="SI",UPPER(TRIM(Datos!AB109&amp;""))="NO"),IF(ISNUMBER(Datos!AB109),AND(OR(AB$1005="",Datos!AB109&gt;=AB$1005),OR(AB$1006="",Datos!AB109&lt;=AB$1006)),FALSE),TRUE))))</f>
        <v>0.0</v>
      </c>
      <c r="AC109">
        <f>IF(Datos!AC109="",0,IF(AND(AC$1008&lt;&gt;"",Datos!AC109=AC$1008),0,IF(AC$1004=0,0,1-CHOOSE(AC$1004,IF(ISNUMBER(Datos!AC109),AND(OR(AC$1005="",Datos!AC109&gt;=AC$1005),OR(AC$1006="",Datos!AC109&lt;=AC$1006)),FALSE),IF(ISNUMBER(Datos!AC109),AND(Datos!AC109=INT(Datos!AC109),AND(OR(AC$1005="",Datos!AC109&gt;=AC$1005),OR(AC$1006="",Datos!AC109&lt;=AC$1006))),FALSE),OR(ISNUMBER(FIND(";"&amp;UPPER(TRIM(Datos!AC109&amp;""))&amp;"=",AC$1007)),ISNUMBER(FIND(";"&amp;UPPER(TRIM(Datos!AC109&amp;""))&amp;";",AC$1007))),OR(UPPER(TRIM(Datos!AC109&amp;""))="SÍ",UPPER(TRIM(Datos!AC109&amp;""))="SI",UPPER(TRIM(Datos!AC109&amp;""))="NO"),IF(ISNUMBER(Datos!AC109),AND(OR(AC$1005="",Datos!AC109&gt;=AC$1005),OR(AC$1006="",Datos!AC109&lt;=AC$1006)),FALSE),TRUE))))</f>
        <v>0.0</v>
      </c>
      <c r="AD109">
        <f>IF(Datos!AD109="",0,IF(AND(AD$1008&lt;&gt;"",Datos!AD109=AD$1008),0,IF(AD$1004=0,0,1-CHOOSE(AD$1004,IF(ISNUMBER(Datos!AD109),AND(OR(AD$1005="",Datos!AD109&gt;=AD$1005),OR(AD$1006="",Datos!AD109&lt;=AD$1006)),FALSE),IF(ISNUMBER(Datos!AD109),AND(Datos!AD109=INT(Datos!AD109),AND(OR(AD$1005="",Datos!AD109&gt;=AD$1005),OR(AD$1006="",Datos!AD109&lt;=AD$1006))),FALSE),OR(ISNUMBER(FIND(";"&amp;UPPER(TRIM(Datos!AD109&amp;""))&amp;"=",AD$1007)),ISNUMBER(FIND(";"&amp;UPPER(TRIM(Datos!AD109&amp;""))&amp;";",AD$1007))),OR(UPPER(TRIM(Datos!AD109&amp;""))="SÍ",UPPER(TRIM(Datos!AD109&amp;""))="SI",UPPER(TRIM(Datos!AD109&amp;""))="NO"),IF(ISNUMBER(Datos!AD109),AND(OR(AD$1005="",Datos!AD109&gt;=AD$1005),OR(AD$1006="",Datos!AD109&lt;=AD$1006)),FALSE),TRUE))))</f>
        <v>0.0</v>
      </c>
      <c r="AE109">
        <f>IF(Datos!AE109="",0,IF(AND(AE$1008&lt;&gt;"",Datos!AE109=AE$1008),0,IF(AE$1004=0,0,1-CHOOSE(AE$1004,IF(ISNUMBER(Datos!AE109),AND(OR(AE$1005="",Datos!AE109&gt;=AE$1005),OR(AE$1006="",Datos!AE109&lt;=AE$1006)),FALSE),IF(ISNUMBER(Datos!AE109),AND(Datos!AE109=INT(Datos!AE109),AND(OR(AE$1005="",Datos!AE109&gt;=AE$1005),OR(AE$1006="",Datos!AE109&lt;=AE$1006))),FALSE),OR(ISNUMBER(FIND(";"&amp;UPPER(TRIM(Datos!AE109&amp;""))&amp;"=",AE$1007)),ISNUMBER(FIND(";"&amp;UPPER(TRIM(Datos!AE109&amp;""))&amp;";",AE$1007))),OR(UPPER(TRIM(Datos!AE109&amp;""))="SÍ",UPPER(TRIM(Datos!AE109&amp;""))="SI",UPPER(TRIM(Datos!AE109&amp;""))="NO"),IF(ISNUMBER(Datos!AE109),AND(OR(AE$1005="",Datos!AE109&gt;=AE$1005),OR(AE$1006="",Datos!AE109&lt;=AE$1006)),FALSE),TRUE))))</f>
        <v>0.0</v>
      </c>
    </row>
    <row r="110" spans="2:31">
      <c r="B110">
        <f>IF(Datos!B110="",0,IF(AND(B$1008&lt;&gt;"",Datos!B110=B$1008),0,IF(B$1004=0,0,1-CHOOSE(B$1004,IF(ISNUMBER(Datos!B110),AND(OR(B$1005="",Datos!B110&gt;=B$1005),OR(B$1006="",Datos!B110&lt;=B$1006)),FALSE),IF(ISNUMBER(Datos!B110),AND(Datos!B110=INT(Datos!B110),AND(OR(B$1005="",Datos!B110&gt;=B$1005),OR(B$1006="",Datos!B110&lt;=B$1006))),FALSE),OR(ISNUMBER(FIND(";"&amp;UPPER(TRIM(Datos!B110&amp;""))&amp;"=",B$1007)),ISNUMBER(FIND(";"&amp;UPPER(TRIM(Datos!B110&amp;""))&amp;";",B$1007))),OR(UPPER(TRIM(Datos!B110&amp;""))="SÍ",UPPER(TRIM(Datos!B110&amp;""))="SI",UPPER(TRIM(Datos!B110&amp;""))="NO"),IF(ISNUMBER(Datos!B110),AND(OR(B$1005="",Datos!B110&gt;=B$1005),OR(B$1006="",Datos!B110&lt;=B$1006)),FALSE),TRUE))))</f>
        <v>0.0</v>
      </c>
      <c r="C110">
        <f>IF(Datos!C110="",0,IF(AND(C$1008&lt;&gt;"",Datos!C110=C$1008),0,IF(C$1004=0,0,1-CHOOSE(C$1004,IF(ISNUMBER(Datos!C110),AND(OR(C$1005="",Datos!C110&gt;=C$1005),OR(C$1006="",Datos!C110&lt;=C$1006)),FALSE),IF(ISNUMBER(Datos!C110),AND(Datos!C110=INT(Datos!C110),AND(OR(C$1005="",Datos!C110&gt;=C$1005),OR(C$1006="",Datos!C110&lt;=C$1006))),FALSE),OR(ISNUMBER(FIND(";"&amp;UPPER(TRIM(Datos!C110&amp;""))&amp;"=",C$1007)),ISNUMBER(FIND(";"&amp;UPPER(TRIM(Datos!C110&amp;""))&amp;";",C$1007))),OR(UPPER(TRIM(Datos!C110&amp;""))="SÍ",UPPER(TRIM(Datos!C110&amp;""))="SI",UPPER(TRIM(Datos!C110&amp;""))="NO"),IF(ISNUMBER(Datos!C110),AND(OR(C$1005="",Datos!C110&gt;=C$1005),OR(C$1006="",Datos!C110&lt;=C$1006)),FALSE),TRUE))))</f>
        <v>0.0</v>
      </c>
      <c r="D110">
        <f>IF(Datos!D110="",0,IF(AND(D$1008&lt;&gt;"",Datos!D110=D$1008),0,IF(D$1004=0,0,1-CHOOSE(D$1004,IF(ISNUMBER(Datos!D110),AND(OR(D$1005="",Datos!D110&gt;=D$1005),OR(D$1006="",Datos!D110&lt;=D$1006)),FALSE),IF(ISNUMBER(Datos!D110),AND(Datos!D110=INT(Datos!D110),AND(OR(D$1005="",Datos!D110&gt;=D$1005),OR(D$1006="",Datos!D110&lt;=D$1006))),FALSE),OR(ISNUMBER(FIND(";"&amp;UPPER(TRIM(Datos!D110&amp;""))&amp;"=",D$1007)),ISNUMBER(FIND(";"&amp;UPPER(TRIM(Datos!D110&amp;""))&amp;";",D$1007))),OR(UPPER(TRIM(Datos!D110&amp;""))="SÍ",UPPER(TRIM(Datos!D110&amp;""))="SI",UPPER(TRIM(Datos!D110&amp;""))="NO"),IF(ISNUMBER(Datos!D110),AND(OR(D$1005="",Datos!D110&gt;=D$1005),OR(D$1006="",Datos!D110&lt;=D$1006)),FALSE),TRUE))))</f>
        <v>0.0</v>
      </c>
      <c r="E110">
        <f>IF(Datos!E110="",0,IF(AND(E$1008&lt;&gt;"",Datos!E110=E$1008),0,IF(E$1004=0,0,1-CHOOSE(E$1004,IF(ISNUMBER(Datos!E110),AND(OR(E$1005="",Datos!E110&gt;=E$1005),OR(E$1006="",Datos!E110&lt;=E$1006)),FALSE),IF(ISNUMBER(Datos!E110),AND(Datos!E110=INT(Datos!E110),AND(OR(E$1005="",Datos!E110&gt;=E$1005),OR(E$1006="",Datos!E110&lt;=E$1006))),FALSE),OR(ISNUMBER(FIND(";"&amp;UPPER(TRIM(Datos!E110&amp;""))&amp;"=",E$1007)),ISNUMBER(FIND(";"&amp;UPPER(TRIM(Datos!E110&amp;""))&amp;";",E$1007))),OR(UPPER(TRIM(Datos!E110&amp;""))="SÍ",UPPER(TRIM(Datos!E110&amp;""))="SI",UPPER(TRIM(Datos!E110&amp;""))="NO"),IF(ISNUMBER(Datos!E110),AND(OR(E$1005="",Datos!E110&gt;=E$1005),OR(E$1006="",Datos!E110&lt;=E$1006)),FALSE),TRUE))))</f>
        <v>0.0</v>
      </c>
      <c r="F110">
        <f>IF(Datos!F110="",0,IF(AND(F$1008&lt;&gt;"",Datos!F110=F$1008),0,IF(F$1004=0,0,1-CHOOSE(F$1004,IF(ISNUMBER(Datos!F110),AND(OR(F$1005="",Datos!F110&gt;=F$1005),OR(F$1006="",Datos!F110&lt;=F$1006)),FALSE),IF(ISNUMBER(Datos!F110),AND(Datos!F110=INT(Datos!F110),AND(OR(F$1005="",Datos!F110&gt;=F$1005),OR(F$1006="",Datos!F110&lt;=F$1006))),FALSE),OR(ISNUMBER(FIND(";"&amp;UPPER(TRIM(Datos!F110&amp;""))&amp;"=",F$1007)),ISNUMBER(FIND(";"&amp;UPPER(TRIM(Datos!F110&amp;""))&amp;";",F$1007))),OR(UPPER(TRIM(Datos!F110&amp;""))="SÍ",UPPER(TRIM(Datos!F110&amp;""))="SI",UPPER(TRIM(Datos!F110&amp;""))="NO"),IF(ISNUMBER(Datos!F110),AND(OR(F$1005="",Datos!F110&gt;=F$1005),OR(F$1006="",Datos!F110&lt;=F$1006)),FALSE),TRUE))))</f>
        <v>0.0</v>
      </c>
      <c r="G110">
        <f>IF(Datos!G110="",0,IF(AND(G$1008&lt;&gt;"",Datos!G110=G$1008),0,IF(G$1004=0,0,1-CHOOSE(G$1004,IF(ISNUMBER(Datos!G110),AND(OR(G$1005="",Datos!G110&gt;=G$1005),OR(G$1006="",Datos!G110&lt;=G$1006)),FALSE),IF(ISNUMBER(Datos!G110),AND(Datos!G110=INT(Datos!G110),AND(OR(G$1005="",Datos!G110&gt;=G$1005),OR(G$1006="",Datos!G110&lt;=G$1006))),FALSE),OR(ISNUMBER(FIND(";"&amp;UPPER(TRIM(Datos!G110&amp;""))&amp;"=",G$1007)),ISNUMBER(FIND(";"&amp;UPPER(TRIM(Datos!G110&amp;""))&amp;";",G$1007))),OR(UPPER(TRIM(Datos!G110&amp;""))="SÍ",UPPER(TRIM(Datos!G110&amp;""))="SI",UPPER(TRIM(Datos!G110&amp;""))="NO"),IF(ISNUMBER(Datos!G110),AND(OR(G$1005="",Datos!G110&gt;=G$1005),OR(G$1006="",Datos!G110&lt;=G$1006)),FALSE),TRUE))))</f>
        <v>0.0</v>
      </c>
      <c r="H110">
        <f>IF(Datos!H110="",0,IF(AND(H$1008&lt;&gt;"",Datos!H110=H$1008),0,IF(H$1004=0,0,1-CHOOSE(H$1004,IF(ISNUMBER(Datos!H110),AND(OR(H$1005="",Datos!H110&gt;=H$1005),OR(H$1006="",Datos!H110&lt;=H$1006)),FALSE),IF(ISNUMBER(Datos!H110),AND(Datos!H110=INT(Datos!H110),AND(OR(H$1005="",Datos!H110&gt;=H$1005),OR(H$1006="",Datos!H110&lt;=H$1006))),FALSE),OR(ISNUMBER(FIND(";"&amp;UPPER(TRIM(Datos!H110&amp;""))&amp;"=",H$1007)),ISNUMBER(FIND(";"&amp;UPPER(TRIM(Datos!H110&amp;""))&amp;";",H$1007))),OR(UPPER(TRIM(Datos!H110&amp;""))="SÍ",UPPER(TRIM(Datos!H110&amp;""))="SI",UPPER(TRIM(Datos!H110&amp;""))="NO"),IF(ISNUMBER(Datos!H110),AND(OR(H$1005="",Datos!H110&gt;=H$1005),OR(H$1006="",Datos!H110&lt;=H$1006)),FALSE),TRUE))))</f>
        <v>0.0</v>
      </c>
      <c r="I110">
        <f>IF(Datos!I110="",0,IF(AND(I$1008&lt;&gt;"",Datos!I110=I$1008),0,IF(I$1004=0,0,1-CHOOSE(I$1004,IF(ISNUMBER(Datos!I110),AND(OR(I$1005="",Datos!I110&gt;=I$1005),OR(I$1006="",Datos!I110&lt;=I$1006)),FALSE),IF(ISNUMBER(Datos!I110),AND(Datos!I110=INT(Datos!I110),AND(OR(I$1005="",Datos!I110&gt;=I$1005),OR(I$1006="",Datos!I110&lt;=I$1006))),FALSE),OR(ISNUMBER(FIND(";"&amp;UPPER(TRIM(Datos!I110&amp;""))&amp;"=",I$1007)),ISNUMBER(FIND(";"&amp;UPPER(TRIM(Datos!I110&amp;""))&amp;";",I$1007))),OR(UPPER(TRIM(Datos!I110&amp;""))="SÍ",UPPER(TRIM(Datos!I110&amp;""))="SI",UPPER(TRIM(Datos!I110&amp;""))="NO"),IF(ISNUMBER(Datos!I110),AND(OR(I$1005="",Datos!I110&gt;=I$1005),OR(I$1006="",Datos!I110&lt;=I$1006)),FALSE),TRUE))))</f>
        <v>0.0</v>
      </c>
      <c r="J110">
        <f>IF(Datos!J110="",0,IF(AND(J$1008&lt;&gt;"",Datos!J110=J$1008),0,IF(J$1004=0,0,1-CHOOSE(J$1004,IF(ISNUMBER(Datos!J110),AND(OR(J$1005="",Datos!J110&gt;=J$1005),OR(J$1006="",Datos!J110&lt;=J$1006)),FALSE),IF(ISNUMBER(Datos!J110),AND(Datos!J110=INT(Datos!J110),AND(OR(J$1005="",Datos!J110&gt;=J$1005),OR(J$1006="",Datos!J110&lt;=J$1006))),FALSE),OR(ISNUMBER(FIND(";"&amp;UPPER(TRIM(Datos!J110&amp;""))&amp;"=",J$1007)),ISNUMBER(FIND(";"&amp;UPPER(TRIM(Datos!J110&amp;""))&amp;";",J$1007))),OR(UPPER(TRIM(Datos!J110&amp;""))="SÍ",UPPER(TRIM(Datos!J110&amp;""))="SI",UPPER(TRIM(Datos!J110&amp;""))="NO"),IF(ISNUMBER(Datos!J110),AND(OR(J$1005="",Datos!J110&gt;=J$1005),OR(J$1006="",Datos!J110&lt;=J$1006)),FALSE),TRUE))))</f>
        <v>0.0</v>
      </c>
      <c r="K110">
        <f>IF(Datos!K110="",0,IF(AND(K$1008&lt;&gt;"",Datos!K110=K$1008),0,IF(K$1004=0,0,1-CHOOSE(K$1004,IF(ISNUMBER(Datos!K110),AND(OR(K$1005="",Datos!K110&gt;=K$1005),OR(K$1006="",Datos!K110&lt;=K$1006)),FALSE),IF(ISNUMBER(Datos!K110),AND(Datos!K110=INT(Datos!K110),AND(OR(K$1005="",Datos!K110&gt;=K$1005),OR(K$1006="",Datos!K110&lt;=K$1006))),FALSE),OR(ISNUMBER(FIND(";"&amp;UPPER(TRIM(Datos!K110&amp;""))&amp;"=",K$1007)),ISNUMBER(FIND(";"&amp;UPPER(TRIM(Datos!K110&amp;""))&amp;";",K$1007))),OR(UPPER(TRIM(Datos!K110&amp;""))="SÍ",UPPER(TRIM(Datos!K110&amp;""))="SI",UPPER(TRIM(Datos!K110&amp;""))="NO"),IF(ISNUMBER(Datos!K110),AND(OR(K$1005="",Datos!K110&gt;=K$1005),OR(K$1006="",Datos!K110&lt;=K$1006)),FALSE),TRUE))))</f>
        <v>0.0</v>
      </c>
      <c r="L110">
        <f>IF(Datos!L110="",0,IF(AND(L$1008&lt;&gt;"",Datos!L110=L$1008),0,IF(L$1004=0,0,1-CHOOSE(L$1004,IF(ISNUMBER(Datos!L110),AND(OR(L$1005="",Datos!L110&gt;=L$1005),OR(L$1006="",Datos!L110&lt;=L$1006)),FALSE),IF(ISNUMBER(Datos!L110),AND(Datos!L110=INT(Datos!L110),AND(OR(L$1005="",Datos!L110&gt;=L$1005),OR(L$1006="",Datos!L110&lt;=L$1006))),FALSE),OR(ISNUMBER(FIND(";"&amp;UPPER(TRIM(Datos!L110&amp;""))&amp;"=",L$1007)),ISNUMBER(FIND(";"&amp;UPPER(TRIM(Datos!L110&amp;""))&amp;";",L$1007))),OR(UPPER(TRIM(Datos!L110&amp;""))="SÍ",UPPER(TRIM(Datos!L110&amp;""))="SI",UPPER(TRIM(Datos!L110&amp;""))="NO"),IF(ISNUMBER(Datos!L110),AND(OR(L$1005="",Datos!L110&gt;=L$1005),OR(L$1006="",Datos!L110&lt;=L$1006)),FALSE),TRUE))))</f>
        <v>0.0</v>
      </c>
      <c r="M110">
        <f>IF(Datos!M110="",0,IF(AND(M$1008&lt;&gt;"",Datos!M110=M$1008),0,IF(M$1004=0,0,1-CHOOSE(M$1004,IF(ISNUMBER(Datos!M110),AND(OR(M$1005="",Datos!M110&gt;=M$1005),OR(M$1006="",Datos!M110&lt;=M$1006)),FALSE),IF(ISNUMBER(Datos!M110),AND(Datos!M110=INT(Datos!M110),AND(OR(M$1005="",Datos!M110&gt;=M$1005),OR(M$1006="",Datos!M110&lt;=M$1006))),FALSE),OR(ISNUMBER(FIND(";"&amp;UPPER(TRIM(Datos!M110&amp;""))&amp;"=",M$1007)),ISNUMBER(FIND(";"&amp;UPPER(TRIM(Datos!M110&amp;""))&amp;";",M$1007))),OR(UPPER(TRIM(Datos!M110&amp;""))="SÍ",UPPER(TRIM(Datos!M110&amp;""))="SI",UPPER(TRIM(Datos!M110&amp;""))="NO"),IF(ISNUMBER(Datos!M110),AND(OR(M$1005="",Datos!M110&gt;=M$1005),OR(M$1006="",Datos!M110&lt;=M$1006)),FALSE),TRUE))))</f>
        <v>0.0</v>
      </c>
      <c r="N110">
        <f>IF(Datos!N110="",0,IF(AND(N$1008&lt;&gt;"",Datos!N110=N$1008),0,IF(N$1004=0,0,1-CHOOSE(N$1004,IF(ISNUMBER(Datos!N110),AND(OR(N$1005="",Datos!N110&gt;=N$1005),OR(N$1006="",Datos!N110&lt;=N$1006)),FALSE),IF(ISNUMBER(Datos!N110),AND(Datos!N110=INT(Datos!N110),AND(OR(N$1005="",Datos!N110&gt;=N$1005),OR(N$1006="",Datos!N110&lt;=N$1006))),FALSE),OR(ISNUMBER(FIND(";"&amp;UPPER(TRIM(Datos!N110&amp;""))&amp;"=",N$1007)),ISNUMBER(FIND(";"&amp;UPPER(TRIM(Datos!N110&amp;""))&amp;";",N$1007))),OR(UPPER(TRIM(Datos!N110&amp;""))="SÍ",UPPER(TRIM(Datos!N110&amp;""))="SI",UPPER(TRIM(Datos!N110&amp;""))="NO"),IF(ISNUMBER(Datos!N110),AND(OR(N$1005="",Datos!N110&gt;=N$1005),OR(N$1006="",Datos!N110&lt;=N$1006)),FALSE),TRUE))))</f>
        <v>0.0</v>
      </c>
      <c r="O110">
        <f>IF(Datos!O110="",0,IF(AND(O$1008&lt;&gt;"",Datos!O110=O$1008),0,IF(O$1004=0,0,1-CHOOSE(O$1004,IF(ISNUMBER(Datos!O110),AND(OR(O$1005="",Datos!O110&gt;=O$1005),OR(O$1006="",Datos!O110&lt;=O$1006)),FALSE),IF(ISNUMBER(Datos!O110),AND(Datos!O110=INT(Datos!O110),AND(OR(O$1005="",Datos!O110&gt;=O$1005),OR(O$1006="",Datos!O110&lt;=O$1006))),FALSE),OR(ISNUMBER(FIND(";"&amp;UPPER(TRIM(Datos!O110&amp;""))&amp;"=",O$1007)),ISNUMBER(FIND(";"&amp;UPPER(TRIM(Datos!O110&amp;""))&amp;";",O$1007))),OR(UPPER(TRIM(Datos!O110&amp;""))="SÍ",UPPER(TRIM(Datos!O110&amp;""))="SI",UPPER(TRIM(Datos!O110&amp;""))="NO"),IF(ISNUMBER(Datos!O110),AND(OR(O$1005="",Datos!O110&gt;=O$1005),OR(O$1006="",Datos!O110&lt;=O$1006)),FALSE),TRUE))))</f>
        <v>0.0</v>
      </c>
      <c r="P110">
        <f>IF(Datos!P110="",0,IF(AND(P$1008&lt;&gt;"",Datos!P110=P$1008),0,IF(P$1004=0,0,1-CHOOSE(P$1004,IF(ISNUMBER(Datos!P110),AND(OR(P$1005="",Datos!P110&gt;=P$1005),OR(P$1006="",Datos!P110&lt;=P$1006)),FALSE),IF(ISNUMBER(Datos!P110),AND(Datos!P110=INT(Datos!P110),AND(OR(P$1005="",Datos!P110&gt;=P$1005),OR(P$1006="",Datos!P110&lt;=P$1006))),FALSE),OR(ISNUMBER(FIND(";"&amp;UPPER(TRIM(Datos!P110&amp;""))&amp;"=",P$1007)),ISNUMBER(FIND(";"&amp;UPPER(TRIM(Datos!P110&amp;""))&amp;";",P$1007))),OR(UPPER(TRIM(Datos!P110&amp;""))="SÍ",UPPER(TRIM(Datos!P110&amp;""))="SI",UPPER(TRIM(Datos!P110&amp;""))="NO"),IF(ISNUMBER(Datos!P110),AND(OR(P$1005="",Datos!P110&gt;=P$1005),OR(P$1006="",Datos!P110&lt;=P$1006)),FALSE),TRUE))))</f>
        <v>0.0</v>
      </c>
      <c r="Q110">
        <f>IF(Datos!Q110="",0,IF(AND(Q$1008&lt;&gt;"",Datos!Q110=Q$1008),0,IF(Q$1004=0,0,1-CHOOSE(Q$1004,IF(ISNUMBER(Datos!Q110),AND(OR(Q$1005="",Datos!Q110&gt;=Q$1005),OR(Q$1006="",Datos!Q110&lt;=Q$1006)),FALSE),IF(ISNUMBER(Datos!Q110),AND(Datos!Q110=INT(Datos!Q110),AND(OR(Q$1005="",Datos!Q110&gt;=Q$1005),OR(Q$1006="",Datos!Q110&lt;=Q$1006))),FALSE),OR(ISNUMBER(FIND(";"&amp;UPPER(TRIM(Datos!Q110&amp;""))&amp;"=",Q$1007)),ISNUMBER(FIND(";"&amp;UPPER(TRIM(Datos!Q110&amp;""))&amp;";",Q$1007))),OR(UPPER(TRIM(Datos!Q110&amp;""))="SÍ",UPPER(TRIM(Datos!Q110&amp;""))="SI",UPPER(TRIM(Datos!Q110&amp;""))="NO"),IF(ISNUMBER(Datos!Q110),AND(OR(Q$1005="",Datos!Q110&gt;=Q$1005),OR(Q$1006="",Datos!Q110&lt;=Q$1006)),FALSE),TRUE))))</f>
        <v>0.0</v>
      </c>
      <c r="R110">
        <f>IF(Datos!R110="",0,IF(AND(R$1008&lt;&gt;"",Datos!R110=R$1008),0,IF(R$1004=0,0,1-CHOOSE(R$1004,IF(ISNUMBER(Datos!R110),AND(OR(R$1005="",Datos!R110&gt;=R$1005),OR(R$1006="",Datos!R110&lt;=R$1006)),FALSE),IF(ISNUMBER(Datos!R110),AND(Datos!R110=INT(Datos!R110),AND(OR(R$1005="",Datos!R110&gt;=R$1005),OR(R$1006="",Datos!R110&lt;=R$1006))),FALSE),OR(ISNUMBER(FIND(";"&amp;UPPER(TRIM(Datos!R110&amp;""))&amp;"=",R$1007)),ISNUMBER(FIND(";"&amp;UPPER(TRIM(Datos!R110&amp;""))&amp;";",R$1007))),OR(UPPER(TRIM(Datos!R110&amp;""))="SÍ",UPPER(TRIM(Datos!R110&amp;""))="SI",UPPER(TRIM(Datos!R110&amp;""))="NO"),IF(ISNUMBER(Datos!R110),AND(OR(R$1005="",Datos!R110&gt;=R$1005),OR(R$1006="",Datos!R110&lt;=R$1006)),FALSE),TRUE))))</f>
        <v>0.0</v>
      </c>
      <c r="S110">
        <f>IF(Datos!S110="",0,IF(AND(S$1008&lt;&gt;"",Datos!S110=S$1008),0,IF(S$1004=0,0,1-CHOOSE(S$1004,IF(ISNUMBER(Datos!S110),AND(OR(S$1005="",Datos!S110&gt;=S$1005),OR(S$1006="",Datos!S110&lt;=S$1006)),FALSE),IF(ISNUMBER(Datos!S110),AND(Datos!S110=INT(Datos!S110),AND(OR(S$1005="",Datos!S110&gt;=S$1005),OR(S$1006="",Datos!S110&lt;=S$1006))),FALSE),OR(ISNUMBER(FIND(";"&amp;UPPER(TRIM(Datos!S110&amp;""))&amp;"=",S$1007)),ISNUMBER(FIND(";"&amp;UPPER(TRIM(Datos!S110&amp;""))&amp;";",S$1007))),OR(UPPER(TRIM(Datos!S110&amp;""))="SÍ",UPPER(TRIM(Datos!S110&amp;""))="SI",UPPER(TRIM(Datos!S110&amp;""))="NO"),IF(ISNUMBER(Datos!S110),AND(OR(S$1005="",Datos!S110&gt;=S$1005),OR(S$1006="",Datos!S110&lt;=S$1006)),FALSE),TRUE))))</f>
        <v>0.0</v>
      </c>
      <c r="T110">
        <f>IF(Datos!T110="",0,IF(AND(T$1008&lt;&gt;"",Datos!T110=T$1008),0,IF(T$1004=0,0,1-CHOOSE(T$1004,IF(ISNUMBER(Datos!T110),AND(OR(T$1005="",Datos!T110&gt;=T$1005),OR(T$1006="",Datos!T110&lt;=T$1006)),FALSE),IF(ISNUMBER(Datos!T110),AND(Datos!T110=INT(Datos!T110),AND(OR(T$1005="",Datos!T110&gt;=T$1005),OR(T$1006="",Datos!T110&lt;=T$1006))),FALSE),OR(ISNUMBER(FIND(";"&amp;UPPER(TRIM(Datos!T110&amp;""))&amp;"=",T$1007)),ISNUMBER(FIND(";"&amp;UPPER(TRIM(Datos!T110&amp;""))&amp;";",T$1007))),OR(UPPER(TRIM(Datos!T110&amp;""))="SÍ",UPPER(TRIM(Datos!T110&amp;""))="SI",UPPER(TRIM(Datos!T110&amp;""))="NO"),IF(ISNUMBER(Datos!T110),AND(OR(T$1005="",Datos!T110&gt;=T$1005),OR(T$1006="",Datos!T110&lt;=T$1006)),FALSE),TRUE))))</f>
        <v>0.0</v>
      </c>
      <c r="U110">
        <f>IF(Datos!U110="",0,IF(AND(U$1008&lt;&gt;"",Datos!U110=U$1008),0,IF(U$1004=0,0,1-CHOOSE(U$1004,IF(ISNUMBER(Datos!U110),AND(OR(U$1005="",Datos!U110&gt;=U$1005),OR(U$1006="",Datos!U110&lt;=U$1006)),FALSE),IF(ISNUMBER(Datos!U110),AND(Datos!U110=INT(Datos!U110),AND(OR(U$1005="",Datos!U110&gt;=U$1005),OR(U$1006="",Datos!U110&lt;=U$1006))),FALSE),OR(ISNUMBER(FIND(";"&amp;UPPER(TRIM(Datos!U110&amp;""))&amp;"=",U$1007)),ISNUMBER(FIND(";"&amp;UPPER(TRIM(Datos!U110&amp;""))&amp;";",U$1007))),OR(UPPER(TRIM(Datos!U110&amp;""))="SÍ",UPPER(TRIM(Datos!U110&amp;""))="SI",UPPER(TRIM(Datos!U110&amp;""))="NO"),IF(ISNUMBER(Datos!U110),AND(OR(U$1005="",Datos!U110&gt;=U$1005),OR(U$1006="",Datos!U110&lt;=U$1006)),FALSE),TRUE))))</f>
        <v>0.0</v>
      </c>
      <c r="V110">
        <f>IF(Datos!V110="",0,IF(AND(V$1008&lt;&gt;"",Datos!V110=V$1008),0,IF(V$1004=0,0,1-CHOOSE(V$1004,IF(ISNUMBER(Datos!V110),AND(OR(V$1005="",Datos!V110&gt;=V$1005),OR(V$1006="",Datos!V110&lt;=V$1006)),FALSE),IF(ISNUMBER(Datos!V110),AND(Datos!V110=INT(Datos!V110),AND(OR(V$1005="",Datos!V110&gt;=V$1005),OR(V$1006="",Datos!V110&lt;=V$1006))),FALSE),OR(ISNUMBER(FIND(";"&amp;UPPER(TRIM(Datos!V110&amp;""))&amp;"=",V$1007)),ISNUMBER(FIND(";"&amp;UPPER(TRIM(Datos!V110&amp;""))&amp;";",V$1007))),OR(UPPER(TRIM(Datos!V110&amp;""))="SÍ",UPPER(TRIM(Datos!V110&amp;""))="SI",UPPER(TRIM(Datos!V110&amp;""))="NO"),IF(ISNUMBER(Datos!V110),AND(OR(V$1005="",Datos!V110&gt;=V$1005),OR(V$1006="",Datos!V110&lt;=V$1006)),FALSE),TRUE))))</f>
        <v>0.0</v>
      </c>
      <c r="W110">
        <f>IF(Datos!W110="",0,IF(AND(W$1008&lt;&gt;"",Datos!W110=W$1008),0,IF(W$1004=0,0,1-CHOOSE(W$1004,IF(ISNUMBER(Datos!W110),AND(OR(W$1005="",Datos!W110&gt;=W$1005),OR(W$1006="",Datos!W110&lt;=W$1006)),FALSE),IF(ISNUMBER(Datos!W110),AND(Datos!W110=INT(Datos!W110),AND(OR(W$1005="",Datos!W110&gt;=W$1005),OR(W$1006="",Datos!W110&lt;=W$1006))),FALSE),OR(ISNUMBER(FIND(";"&amp;UPPER(TRIM(Datos!W110&amp;""))&amp;"=",W$1007)),ISNUMBER(FIND(";"&amp;UPPER(TRIM(Datos!W110&amp;""))&amp;";",W$1007))),OR(UPPER(TRIM(Datos!W110&amp;""))="SÍ",UPPER(TRIM(Datos!W110&amp;""))="SI",UPPER(TRIM(Datos!W110&amp;""))="NO"),IF(ISNUMBER(Datos!W110),AND(OR(W$1005="",Datos!W110&gt;=W$1005),OR(W$1006="",Datos!W110&lt;=W$1006)),FALSE),TRUE))))</f>
        <v>0.0</v>
      </c>
      <c r="X110">
        <f>IF(Datos!X110="",0,IF(AND(X$1008&lt;&gt;"",Datos!X110=X$1008),0,IF(X$1004=0,0,1-CHOOSE(X$1004,IF(ISNUMBER(Datos!X110),AND(OR(X$1005="",Datos!X110&gt;=X$1005),OR(X$1006="",Datos!X110&lt;=X$1006)),FALSE),IF(ISNUMBER(Datos!X110),AND(Datos!X110=INT(Datos!X110),AND(OR(X$1005="",Datos!X110&gt;=X$1005),OR(X$1006="",Datos!X110&lt;=X$1006))),FALSE),OR(ISNUMBER(FIND(";"&amp;UPPER(TRIM(Datos!X110&amp;""))&amp;"=",X$1007)),ISNUMBER(FIND(";"&amp;UPPER(TRIM(Datos!X110&amp;""))&amp;";",X$1007))),OR(UPPER(TRIM(Datos!X110&amp;""))="SÍ",UPPER(TRIM(Datos!X110&amp;""))="SI",UPPER(TRIM(Datos!X110&amp;""))="NO"),IF(ISNUMBER(Datos!X110),AND(OR(X$1005="",Datos!X110&gt;=X$1005),OR(X$1006="",Datos!X110&lt;=X$1006)),FALSE),TRUE))))</f>
        <v>0.0</v>
      </c>
      <c r="Y110">
        <f>IF(Datos!Y110="",0,IF(AND(Y$1008&lt;&gt;"",Datos!Y110=Y$1008),0,IF(Y$1004=0,0,1-CHOOSE(Y$1004,IF(ISNUMBER(Datos!Y110),AND(OR(Y$1005="",Datos!Y110&gt;=Y$1005),OR(Y$1006="",Datos!Y110&lt;=Y$1006)),FALSE),IF(ISNUMBER(Datos!Y110),AND(Datos!Y110=INT(Datos!Y110),AND(OR(Y$1005="",Datos!Y110&gt;=Y$1005),OR(Y$1006="",Datos!Y110&lt;=Y$1006))),FALSE),OR(ISNUMBER(FIND(";"&amp;UPPER(TRIM(Datos!Y110&amp;""))&amp;"=",Y$1007)),ISNUMBER(FIND(";"&amp;UPPER(TRIM(Datos!Y110&amp;""))&amp;";",Y$1007))),OR(UPPER(TRIM(Datos!Y110&amp;""))="SÍ",UPPER(TRIM(Datos!Y110&amp;""))="SI",UPPER(TRIM(Datos!Y110&amp;""))="NO"),IF(ISNUMBER(Datos!Y110),AND(OR(Y$1005="",Datos!Y110&gt;=Y$1005),OR(Y$1006="",Datos!Y110&lt;=Y$1006)),FALSE),TRUE))))</f>
        <v>0.0</v>
      </c>
      <c r="Z110">
        <f>IF(Datos!Z110="",0,IF(AND(Z$1008&lt;&gt;"",Datos!Z110=Z$1008),0,IF(Z$1004=0,0,1-CHOOSE(Z$1004,IF(ISNUMBER(Datos!Z110),AND(OR(Z$1005="",Datos!Z110&gt;=Z$1005),OR(Z$1006="",Datos!Z110&lt;=Z$1006)),FALSE),IF(ISNUMBER(Datos!Z110),AND(Datos!Z110=INT(Datos!Z110),AND(OR(Z$1005="",Datos!Z110&gt;=Z$1005),OR(Z$1006="",Datos!Z110&lt;=Z$1006))),FALSE),OR(ISNUMBER(FIND(";"&amp;UPPER(TRIM(Datos!Z110&amp;""))&amp;"=",Z$1007)),ISNUMBER(FIND(";"&amp;UPPER(TRIM(Datos!Z110&amp;""))&amp;";",Z$1007))),OR(UPPER(TRIM(Datos!Z110&amp;""))="SÍ",UPPER(TRIM(Datos!Z110&amp;""))="SI",UPPER(TRIM(Datos!Z110&amp;""))="NO"),IF(ISNUMBER(Datos!Z110),AND(OR(Z$1005="",Datos!Z110&gt;=Z$1005),OR(Z$1006="",Datos!Z110&lt;=Z$1006)),FALSE),TRUE))))</f>
        <v>0.0</v>
      </c>
      <c r="AA110">
        <f>IF(Datos!AA110="",0,IF(AND(AA$1008&lt;&gt;"",Datos!AA110=AA$1008),0,IF(AA$1004=0,0,1-CHOOSE(AA$1004,IF(ISNUMBER(Datos!AA110),AND(OR(AA$1005="",Datos!AA110&gt;=AA$1005),OR(AA$1006="",Datos!AA110&lt;=AA$1006)),FALSE),IF(ISNUMBER(Datos!AA110),AND(Datos!AA110=INT(Datos!AA110),AND(OR(AA$1005="",Datos!AA110&gt;=AA$1005),OR(AA$1006="",Datos!AA110&lt;=AA$1006))),FALSE),OR(ISNUMBER(FIND(";"&amp;UPPER(TRIM(Datos!AA110&amp;""))&amp;"=",AA$1007)),ISNUMBER(FIND(";"&amp;UPPER(TRIM(Datos!AA110&amp;""))&amp;";",AA$1007))),OR(UPPER(TRIM(Datos!AA110&amp;""))="SÍ",UPPER(TRIM(Datos!AA110&amp;""))="SI",UPPER(TRIM(Datos!AA110&amp;""))="NO"),IF(ISNUMBER(Datos!AA110),AND(OR(AA$1005="",Datos!AA110&gt;=AA$1005),OR(AA$1006="",Datos!AA110&lt;=AA$1006)),FALSE),TRUE))))</f>
        <v>0.0</v>
      </c>
      <c r="AB110">
        <f>IF(Datos!AB110="",0,IF(AND(AB$1008&lt;&gt;"",Datos!AB110=AB$1008),0,IF(AB$1004=0,0,1-CHOOSE(AB$1004,IF(ISNUMBER(Datos!AB110),AND(OR(AB$1005="",Datos!AB110&gt;=AB$1005),OR(AB$1006="",Datos!AB110&lt;=AB$1006)),FALSE),IF(ISNUMBER(Datos!AB110),AND(Datos!AB110=INT(Datos!AB110),AND(OR(AB$1005="",Datos!AB110&gt;=AB$1005),OR(AB$1006="",Datos!AB110&lt;=AB$1006))),FALSE),OR(ISNUMBER(FIND(";"&amp;UPPER(TRIM(Datos!AB110&amp;""))&amp;"=",AB$1007)),ISNUMBER(FIND(";"&amp;UPPER(TRIM(Datos!AB110&amp;""))&amp;";",AB$1007))),OR(UPPER(TRIM(Datos!AB110&amp;""))="SÍ",UPPER(TRIM(Datos!AB110&amp;""))="SI",UPPER(TRIM(Datos!AB110&amp;""))="NO"),IF(ISNUMBER(Datos!AB110),AND(OR(AB$1005="",Datos!AB110&gt;=AB$1005),OR(AB$1006="",Datos!AB110&lt;=AB$1006)),FALSE),TRUE))))</f>
        <v>0.0</v>
      </c>
      <c r="AC110">
        <f>IF(Datos!AC110="",0,IF(AND(AC$1008&lt;&gt;"",Datos!AC110=AC$1008),0,IF(AC$1004=0,0,1-CHOOSE(AC$1004,IF(ISNUMBER(Datos!AC110),AND(OR(AC$1005="",Datos!AC110&gt;=AC$1005),OR(AC$1006="",Datos!AC110&lt;=AC$1006)),FALSE),IF(ISNUMBER(Datos!AC110),AND(Datos!AC110=INT(Datos!AC110),AND(OR(AC$1005="",Datos!AC110&gt;=AC$1005),OR(AC$1006="",Datos!AC110&lt;=AC$1006))),FALSE),OR(ISNUMBER(FIND(";"&amp;UPPER(TRIM(Datos!AC110&amp;""))&amp;"=",AC$1007)),ISNUMBER(FIND(";"&amp;UPPER(TRIM(Datos!AC110&amp;""))&amp;";",AC$1007))),OR(UPPER(TRIM(Datos!AC110&amp;""))="SÍ",UPPER(TRIM(Datos!AC110&amp;""))="SI",UPPER(TRIM(Datos!AC110&amp;""))="NO"),IF(ISNUMBER(Datos!AC110),AND(OR(AC$1005="",Datos!AC110&gt;=AC$1005),OR(AC$1006="",Datos!AC110&lt;=AC$1006)),FALSE),TRUE))))</f>
        <v>0.0</v>
      </c>
      <c r="AD110">
        <f>IF(Datos!AD110="",0,IF(AND(AD$1008&lt;&gt;"",Datos!AD110=AD$1008),0,IF(AD$1004=0,0,1-CHOOSE(AD$1004,IF(ISNUMBER(Datos!AD110),AND(OR(AD$1005="",Datos!AD110&gt;=AD$1005),OR(AD$1006="",Datos!AD110&lt;=AD$1006)),FALSE),IF(ISNUMBER(Datos!AD110),AND(Datos!AD110=INT(Datos!AD110),AND(OR(AD$1005="",Datos!AD110&gt;=AD$1005),OR(AD$1006="",Datos!AD110&lt;=AD$1006))),FALSE),OR(ISNUMBER(FIND(";"&amp;UPPER(TRIM(Datos!AD110&amp;""))&amp;"=",AD$1007)),ISNUMBER(FIND(";"&amp;UPPER(TRIM(Datos!AD110&amp;""))&amp;";",AD$1007))),OR(UPPER(TRIM(Datos!AD110&amp;""))="SÍ",UPPER(TRIM(Datos!AD110&amp;""))="SI",UPPER(TRIM(Datos!AD110&amp;""))="NO"),IF(ISNUMBER(Datos!AD110),AND(OR(AD$1005="",Datos!AD110&gt;=AD$1005),OR(AD$1006="",Datos!AD110&lt;=AD$1006)),FALSE),TRUE))))</f>
        <v>0.0</v>
      </c>
      <c r="AE110">
        <f>IF(Datos!AE110="",0,IF(AND(AE$1008&lt;&gt;"",Datos!AE110=AE$1008),0,IF(AE$1004=0,0,1-CHOOSE(AE$1004,IF(ISNUMBER(Datos!AE110),AND(OR(AE$1005="",Datos!AE110&gt;=AE$1005),OR(AE$1006="",Datos!AE110&lt;=AE$1006)),FALSE),IF(ISNUMBER(Datos!AE110),AND(Datos!AE110=INT(Datos!AE110),AND(OR(AE$1005="",Datos!AE110&gt;=AE$1005),OR(AE$1006="",Datos!AE110&lt;=AE$1006))),FALSE),OR(ISNUMBER(FIND(";"&amp;UPPER(TRIM(Datos!AE110&amp;""))&amp;"=",AE$1007)),ISNUMBER(FIND(";"&amp;UPPER(TRIM(Datos!AE110&amp;""))&amp;";",AE$1007))),OR(UPPER(TRIM(Datos!AE110&amp;""))="SÍ",UPPER(TRIM(Datos!AE110&amp;""))="SI",UPPER(TRIM(Datos!AE110&amp;""))="NO"),IF(ISNUMBER(Datos!AE110),AND(OR(AE$1005="",Datos!AE110&gt;=AE$1005),OR(AE$1006="",Datos!AE110&lt;=AE$1006)),FALSE),TRUE))))</f>
        <v>0.0</v>
      </c>
    </row>
    <row r="111" spans="2:31">
      <c r="B111">
        <f>IF(Datos!B111="",0,IF(AND(B$1008&lt;&gt;"",Datos!B111=B$1008),0,IF(B$1004=0,0,1-CHOOSE(B$1004,IF(ISNUMBER(Datos!B111),AND(OR(B$1005="",Datos!B111&gt;=B$1005),OR(B$1006="",Datos!B111&lt;=B$1006)),FALSE),IF(ISNUMBER(Datos!B111),AND(Datos!B111=INT(Datos!B111),AND(OR(B$1005="",Datos!B111&gt;=B$1005),OR(B$1006="",Datos!B111&lt;=B$1006))),FALSE),OR(ISNUMBER(FIND(";"&amp;UPPER(TRIM(Datos!B111&amp;""))&amp;"=",B$1007)),ISNUMBER(FIND(";"&amp;UPPER(TRIM(Datos!B111&amp;""))&amp;";",B$1007))),OR(UPPER(TRIM(Datos!B111&amp;""))="SÍ",UPPER(TRIM(Datos!B111&amp;""))="SI",UPPER(TRIM(Datos!B111&amp;""))="NO"),IF(ISNUMBER(Datos!B111),AND(OR(B$1005="",Datos!B111&gt;=B$1005),OR(B$1006="",Datos!B111&lt;=B$1006)),FALSE),TRUE))))</f>
        <v>0.0</v>
      </c>
      <c r="C111">
        <f>IF(Datos!C111="",0,IF(AND(C$1008&lt;&gt;"",Datos!C111=C$1008),0,IF(C$1004=0,0,1-CHOOSE(C$1004,IF(ISNUMBER(Datos!C111),AND(OR(C$1005="",Datos!C111&gt;=C$1005),OR(C$1006="",Datos!C111&lt;=C$1006)),FALSE),IF(ISNUMBER(Datos!C111),AND(Datos!C111=INT(Datos!C111),AND(OR(C$1005="",Datos!C111&gt;=C$1005),OR(C$1006="",Datos!C111&lt;=C$1006))),FALSE),OR(ISNUMBER(FIND(";"&amp;UPPER(TRIM(Datos!C111&amp;""))&amp;"=",C$1007)),ISNUMBER(FIND(";"&amp;UPPER(TRIM(Datos!C111&amp;""))&amp;";",C$1007))),OR(UPPER(TRIM(Datos!C111&amp;""))="SÍ",UPPER(TRIM(Datos!C111&amp;""))="SI",UPPER(TRIM(Datos!C111&amp;""))="NO"),IF(ISNUMBER(Datos!C111),AND(OR(C$1005="",Datos!C111&gt;=C$1005),OR(C$1006="",Datos!C111&lt;=C$1006)),FALSE),TRUE))))</f>
        <v>0.0</v>
      </c>
      <c r="D111">
        <f>IF(Datos!D111="",0,IF(AND(D$1008&lt;&gt;"",Datos!D111=D$1008),0,IF(D$1004=0,0,1-CHOOSE(D$1004,IF(ISNUMBER(Datos!D111),AND(OR(D$1005="",Datos!D111&gt;=D$1005),OR(D$1006="",Datos!D111&lt;=D$1006)),FALSE),IF(ISNUMBER(Datos!D111),AND(Datos!D111=INT(Datos!D111),AND(OR(D$1005="",Datos!D111&gt;=D$1005),OR(D$1006="",Datos!D111&lt;=D$1006))),FALSE),OR(ISNUMBER(FIND(";"&amp;UPPER(TRIM(Datos!D111&amp;""))&amp;"=",D$1007)),ISNUMBER(FIND(";"&amp;UPPER(TRIM(Datos!D111&amp;""))&amp;";",D$1007))),OR(UPPER(TRIM(Datos!D111&amp;""))="SÍ",UPPER(TRIM(Datos!D111&amp;""))="SI",UPPER(TRIM(Datos!D111&amp;""))="NO"),IF(ISNUMBER(Datos!D111),AND(OR(D$1005="",Datos!D111&gt;=D$1005),OR(D$1006="",Datos!D111&lt;=D$1006)),FALSE),TRUE))))</f>
        <v>0.0</v>
      </c>
      <c r="E111">
        <f>IF(Datos!E111="",0,IF(AND(E$1008&lt;&gt;"",Datos!E111=E$1008),0,IF(E$1004=0,0,1-CHOOSE(E$1004,IF(ISNUMBER(Datos!E111),AND(OR(E$1005="",Datos!E111&gt;=E$1005),OR(E$1006="",Datos!E111&lt;=E$1006)),FALSE),IF(ISNUMBER(Datos!E111),AND(Datos!E111=INT(Datos!E111),AND(OR(E$1005="",Datos!E111&gt;=E$1005),OR(E$1006="",Datos!E111&lt;=E$1006))),FALSE),OR(ISNUMBER(FIND(";"&amp;UPPER(TRIM(Datos!E111&amp;""))&amp;"=",E$1007)),ISNUMBER(FIND(";"&amp;UPPER(TRIM(Datos!E111&amp;""))&amp;";",E$1007))),OR(UPPER(TRIM(Datos!E111&amp;""))="SÍ",UPPER(TRIM(Datos!E111&amp;""))="SI",UPPER(TRIM(Datos!E111&amp;""))="NO"),IF(ISNUMBER(Datos!E111),AND(OR(E$1005="",Datos!E111&gt;=E$1005),OR(E$1006="",Datos!E111&lt;=E$1006)),FALSE),TRUE))))</f>
        <v>0.0</v>
      </c>
      <c r="F111">
        <f>IF(Datos!F111="",0,IF(AND(F$1008&lt;&gt;"",Datos!F111=F$1008),0,IF(F$1004=0,0,1-CHOOSE(F$1004,IF(ISNUMBER(Datos!F111),AND(OR(F$1005="",Datos!F111&gt;=F$1005),OR(F$1006="",Datos!F111&lt;=F$1006)),FALSE),IF(ISNUMBER(Datos!F111),AND(Datos!F111=INT(Datos!F111),AND(OR(F$1005="",Datos!F111&gt;=F$1005),OR(F$1006="",Datos!F111&lt;=F$1006))),FALSE),OR(ISNUMBER(FIND(";"&amp;UPPER(TRIM(Datos!F111&amp;""))&amp;"=",F$1007)),ISNUMBER(FIND(";"&amp;UPPER(TRIM(Datos!F111&amp;""))&amp;";",F$1007))),OR(UPPER(TRIM(Datos!F111&amp;""))="SÍ",UPPER(TRIM(Datos!F111&amp;""))="SI",UPPER(TRIM(Datos!F111&amp;""))="NO"),IF(ISNUMBER(Datos!F111),AND(OR(F$1005="",Datos!F111&gt;=F$1005),OR(F$1006="",Datos!F111&lt;=F$1006)),FALSE),TRUE))))</f>
        <v>0.0</v>
      </c>
      <c r="G111">
        <f>IF(Datos!G111="",0,IF(AND(G$1008&lt;&gt;"",Datos!G111=G$1008),0,IF(G$1004=0,0,1-CHOOSE(G$1004,IF(ISNUMBER(Datos!G111),AND(OR(G$1005="",Datos!G111&gt;=G$1005),OR(G$1006="",Datos!G111&lt;=G$1006)),FALSE),IF(ISNUMBER(Datos!G111),AND(Datos!G111=INT(Datos!G111),AND(OR(G$1005="",Datos!G111&gt;=G$1005),OR(G$1006="",Datos!G111&lt;=G$1006))),FALSE),OR(ISNUMBER(FIND(";"&amp;UPPER(TRIM(Datos!G111&amp;""))&amp;"=",G$1007)),ISNUMBER(FIND(";"&amp;UPPER(TRIM(Datos!G111&amp;""))&amp;";",G$1007))),OR(UPPER(TRIM(Datos!G111&amp;""))="SÍ",UPPER(TRIM(Datos!G111&amp;""))="SI",UPPER(TRIM(Datos!G111&amp;""))="NO"),IF(ISNUMBER(Datos!G111),AND(OR(G$1005="",Datos!G111&gt;=G$1005),OR(G$1006="",Datos!G111&lt;=G$1006)),FALSE),TRUE))))</f>
        <v>0.0</v>
      </c>
      <c r="H111">
        <f>IF(Datos!H111="",0,IF(AND(H$1008&lt;&gt;"",Datos!H111=H$1008),0,IF(H$1004=0,0,1-CHOOSE(H$1004,IF(ISNUMBER(Datos!H111),AND(OR(H$1005="",Datos!H111&gt;=H$1005),OR(H$1006="",Datos!H111&lt;=H$1006)),FALSE),IF(ISNUMBER(Datos!H111),AND(Datos!H111=INT(Datos!H111),AND(OR(H$1005="",Datos!H111&gt;=H$1005),OR(H$1006="",Datos!H111&lt;=H$1006))),FALSE),OR(ISNUMBER(FIND(";"&amp;UPPER(TRIM(Datos!H111&amp;""))&amp;"=",H$1007)),ISNUMBER(FIND(";"&amp;UPPER(TRIM(Datos!H111&amp;""))&amp;";",H$1007))),OR(UPPER(TRIM(Datos!H111&amp;""))="SÍ",UPPER(TRIM(Datos!H111&amp;""))="SI",UPPER(TRIM(Datos!H111&amp;""))="NO"),IF(ISNUMBER(Datos!H111),AND(OR(H$1005="",Datos!H111&gt;=H$1005),OR(H$1006="",Datos!H111&lt;=H$1006)),FALSE),TRUE))))</f>
        <v>0.0</v>
      </c>
      <c r="I111">
        <f>IF(Datos!I111="",0,IF(AND(I$1008&lt;&gt;"",Datos!I111=I$1008),0,IF(I$1004=0,0,1-CHOOSE(I$1004,IF(ISNUMBER(Datos!I111),AND(OR(I$1005="",Datos!I111&gt;=I$1005),OR(I$1006="",Datos!I111&lt;=I$1006)),FALSE),IF(ISNUMBER(Datos!I111),AND(Datos!I111=INT(Datos!I111),AND(OR(I$1005="",Datos!I111&gt;=I$1005),OR(I$1006="",Datos!I111&lt;=I$1006))),FALSE),OR(ISNUMBER(FIND(";"&amp;UPPER(TRIM(Datos!I111&amp;""))&amp;"=",I$1007)),ISNUMBER(FIND(";"&amp;UPPER(TRIM(Datos!I111&amp;""))&amp;";",I$1007))),OR(UPPER(TRIM(Datos!I111&amp;""))="SÍ",UPPER(TRIM(Datos!I111&amp;""))="SI",UPPER(TRIM(Datos!I111&amp;""))="NO"),IF(ISNUMBER(Datos!I111),AND(OR(I$1005="",Datos!I111&gt;=I$1005),OR(I$1006="",Datos!I111&lt;=I$1006)),FALSE),TRUE))))</f>
        <v>0.0</v>
      </c>
      <c r="J111">
        <f>IF(Datos!J111="",0,IF(AND(J$1008&lt;&gt;"",Datos!J111=J$1008),0,IF(J$1004=0,0,1-CHOOSE(J$1004,IF(ISNUMBER(Datos!J111),AND(OR(J$1005="",Datos!J111&gt;=J$1005),OR(J$1006="",Datos!J111&lt;=J$1006)),FALSE),IF(ISNUMBER(Datos!J111),AND(Datos!J111=INT(Datos!J111),AND(OR(J$1005="",Datos!J111&gt;=J$1005),OR(J$1006="",Datos!J111&lt;=J$1006))),FALSE),OR(ISNUMBER(FIND(";"&amp;UPPER(TRIM(Datos!J111&amp;""))&amp;"=",J$1007)),ISNUMBER(FIND(";"&amp;UPPER(TRIM(Datos!J111&amp;""))&amp;";",J$1007))),OR(UPPER(TRIM(Datos!J111&amp;""))="SÍ",UPPER(TRIM(Datos!J111&amp;""))="SI",UPPER(TRIM(Datos!J111&amp;""))="NO"),IF(ISNUMBER(Datos!J111),AND(OR(J$1005="",Datos!J111&gt;=J$1005),OR(J$1006="",Datos!J111&lt;=J$1006)),FALSE),TRUE))))</f>
        <v>0.0</v>
      </c>
      <c r="K111">
        <f>IF(Datos!K111="",0,IF(AND(K$1008&lt;&gt;"",Datos!K111=K$1008),0,IF(K$1004=0,0,1-CHOOSE(K$1004,IF(ISNUMBER(Datos!K111),AND(OR(K$1005="",Datos!K111&gt;=K$1005),OR(K$1006="",Datos!K111&lt;=K$1006)),FALSE),IF(ISNUMBER(Datos!K111),AND(Datos!K111=INT(Datos!K111),AND(OR(K$1005="",Datos!K111&gt;=K$1005),OR(K$1006="",Datos!K111&lt;=K$1006))),FALSE),OR(ISNUMBER(FIND(";"&amp;UPPER(TRIM(Datos!K111&amp;""))&amp;"=",K$1007)),ISNUMBER(FIND(";"&amp;UPPER(TRIM(Datos!K111&amp;""))&amp;";",K$1007))),OR(UPPER(TRIM(Datos!K111&amp;""))="SÍ",UPPER(TRIM(Datos!K111&amp;""))="SI",UPPER(TRIM(Datos!K111&amp;""))="NO"),IF(ISNUMBER(Datos!K111),AND(OR(K$1005="",Datos!K111&gt;=K$1005),OR(K$1006="",Datos!K111&lt;=K$1006)),FALSE),TRUE))))</f>
        <v>0.0</v>
      </c>
      <c r="L111">
        <f>IF(Datos!L111="",0,IF(AND(L$1008&lt;&gt;"",Datos!L111=L$1008),0,IF(L$1004=0,0,1-CHOOSE(L$1004,IF(ISNUMBER(Datos!L111),AND(OR(L$1005="",Datos!L111&gt;=L$1005),OR(L$1006="",Datos!L111&lt;=L$1006)),FALSE),IF(ISNUMBER(Datos!L111),AND(Datos!L111=INT(Datos!L111),AND(OR(L$1005="",Datos!L111&gt;=L$1005),OR(L$1006="",Datos!L111&lt;=L$1006))),FALSE),OR(ISNUMBER(FIND(";"&amp;UPPER(TRIM(Datos!L111&amp;""))&amp;"=",L$1007)),ISNUMBER(FIND(";"&amp;UPPER(TRIM(Datos!L111&amp;""))&amp;";",L$1007))),OR(UPPER(TRIM(Datos!L111&amp;""))="SÍ",UPPER(TRIM(Datos!L111&amp;""))="SI",UPPER(TRIM(Datos!L111&amp;""))="NO"),IF(ISNUMBER(Datos!L111),AND(OR(L$1005="",Datos!L111&gt;=L$1005),OR(L$1006="",Datos!L111&lt;=L$1006)),FALSE),TRUE))))</f>
        <v>0.0</v>
      </c>
      <c r="M111">
        <f>IF(Datos!M111="",0,IF(AND(M$1008&lt;&gt;"",Datos!M111=M$1008),0,IF(M$1004=0,0,1-CHOOSE(M$1004,IF(ISNUMBER(Datos!M111),AND(OR(M$1005="",Datos!M111&gt;=M$1005),OR(M$1006="",Datos!M111&lt;=M$1006)),FALSE),IF(ISNUMBER(Datos!M111),AND(Datos!M111=INT(Datos!M111),AND(OR(M$1005="",Datos!M111&gt;=M$1005),OR(M$1006="",Datos!M111&lt;=M$1006))),FALSE),OR(ISNUMBER(FIND(";"&amp;UPPER(TRIM(Datos!M111&amp;""))&amp;"=",M$1007)),ISNUMBER(FIND(";"&amp;UPPER(TRIM(Datos!M111&amp;""))&amp;";",M$1007))),OR(UPPER(TRIM(Datos!M111&amp;""))="SÍ",UPPER(TRIM(Datos!M111&amp;""))="SI",UPPER(TRIM(Datos!M111&amp;""))="NO"),IF(ISNUMBER(Datos!M111),AND(OR(M$1005="",Datos!M111&gt;=M$1005),OR(M$1006="",Datos!M111&lt;=M$1006)),FALSE),TRUE))))</f>
        <v>0.0</v>
      </c>
      <c r="N111">
        <f>IF(Datos!N111="",0,IF(AND(N$1008&lt;&gt;"",Datos!N111=N$1008),0,IF(N$1004=0,0,1-CHOOSE(N$1004,IF(ISNUMBER(Datos!N111),AND(OR(N$1005="",Datos!N111&gt;=N$1005),OR(N$1006="",Datos!N111&lt;=N$1006)),FALSE),IF(ISNUMBER(Datos!N111),AND(Datos!N111=INT(Datos!N111),AND(OR(N$1005="",Datos!N111&gt;=N$1005),OR(N$1006="",Datos!N111&lt;=N$1006))),FALSE),OR(ISNUMBER(FIND(";"&amp;UPPER(TRIM(Datos!N111&amp;""))&amp;"=",N$1007)),ISNUMBER(FIND(";"&amp;UPPER(TRIM(Datos!N111&amp;""))&amp;";",N$1007))),OR(UPPER(TRIM(Datos!N111&amp;""))="SÍ",UPPER(TRIM(Datos!N111&amp;""))="SI",UPPER(TRIM(Datos!N111&amp;""))="NO"),IF(ISNUMBER(Datos!N111),AND(OR(N$1005="",Datos!N111&gt;=N$1005),OR(N$1006="",Datos!N111&lt;=N$1006)),FALSE),TRUE))))</f>
        <v>0.0</v>
      </c>
      <c r="O111">
        <f>IF(Datos!O111="",0,IF(AND(O$1008&lt;&gt;"",Datos!O111=O$1008),0,IF(O$1004=0,0,1-CHOOSE(O$1004,IF(ISNUMBER(Datos!O111),AND(OR(O$1005="",Datos!O111&gt;=O$1005),OR(O$1006="",Datos!O111&lt;=O$1006)),FALSE),IF(ISNUMBER(Datos!O111),AND(Datos!O111=INT(Datos!O111),AND(OR(O$1005="",Datos!O111&gt;=O$1005),OR(O$1006="",Datos!O111&lt;=O$1006))),FALSE),OR(ISNUMBER(FIND(";"&amp;UPPER(TRIM(Datos!O111&amp;""))&amp;"=",O$1007)),ISNUMBER(FIND(";"&amp;UPPER(TRIM(Datos!O111&amp;""))&amp;";",O$1007))),OR(UPPER(TRIM(Datos!O111&amp;""))="SÍ",UPPER(TRIM(Datos!O111&amp;""))="SI",UPPER(TRIM(Datos!O111&amp;""))="NO"),IF(ISNUMBER(Datos!O111),AND(OR(O$1005="",Datos!O111&gt;=O$1005),OR(O$1006="",Datos!O111&lt;=O$1006)),FALSE),TRUE))))</f>
        <v>0.0</v>
      </c>
      <c r="P111">
        <f>IF(Datos!P111="",0,IF(AND(P$1008&lt;&gt;"",Datos!P111=P$1008),0,IF(P$1004=0,0,1-CHOOSE(P$1004,IF(ISNUMBER(Datos!P111),AND(OR(P$1005="",Datos!P111&gt;=P$1005),OR(P$1006="",Datos!P111&lt;=P$1006)),FALSE),IF(ISNUMBER(Datos!P111),AND(Datos!P111=INT(Datos!P111),AND(OR(P$1005="",Datos!P111&gt;=P$1005),OR(P$1006="",Datos!P111&lt;=P$1006))),FALSE),OR(ISNUMBER(FIND(";"&amp;UPPER(TRIM(Datos!P111&amp;""))&amp;"=",P$1007)),ISNUMBER(FIND(";"&amp;UPPER(TRIM(Datos!P111&amp;""))&amp;";",P$1007))),OR(UPPER(TRIM(Datos!P111&amp;""))="SÍ",UPPER(TRIM(Datos!P111&amp;""))="SI",UPPER(TRIM(Datos!P111&amp;""))="NO"),IF(ISNUMBER(Datos!P111),AND(OR(P$1005="",Datos!P111&gt;=P$1005),OR(P$1006="",Datos!P111&lt;=P$1006)),FALSE),TRUE))))</f>
        <v>0.0</v>
      </c>
      <c r="Q111">
        <f>IF(Datos!Q111="",0,IF(AND(Q$1008&lt;&gt;"",Datos!Q111=Q$1008),0,IF(Q$1004=0,0,1-CHOOSE(Q$1004,IF(ISNUMBER(Datos!Q111),AND(OR(Q$1005="",Datos!Q111&gt;=Q$1005),OR(Q$1006="",Datos!Q111&lt;=Q$1006)),FALSE),IF(ISNUMBER(Datos!Q111),AND(Datos!Q111=INT(Datos!Q111),AND(OR(Q$1005="",Datos!Q111&gt;=Q$1005),OR(Q$1006="",Datos!Q111&lt;=Q$1006))),FALSE),OR(ISNUMBER(FIND(";"&amp;UPPER(TRIM(Datos!Q111&amp;""))&amp;"=",Q$1007)),ISNUMBER(FIND(";"&amp;UPPER(TRIM(Datos!Q111&amp;""))&amp;";",Q$1007))),OR(UPPER(TRIM(Datos!Q111&amp;""))="SÍ",UPPER(TRIM(Datos!Q111&amp;""))="SI",UPPER(TRIM(Datos!Q111&amp;""))="NO"),IF(ISNUMBER(Datos!Q111),AND(OR(Q$1005="",Datos!Q111&gt;=Q$1005),OR(Q$1006="",Datos!Q111&lt;=Q$1006)),FALSE),TRUE))))</f>
        <v>0.0</v>
      </c>
      <c r="R111">
        <f>IF(Datos!R111="",0,IF(AND(R$1008&lt;&gt;"",Datos!R111=R$1008),0,IF(R$1004=0,0,1-CHOOSE(R$1004,IF(ISNUMBER(Datos!R111),AND(OR(R$1005="",Datos!R111&gt;=R$1005),OR(R$1006="",Datos!R111&lt;=R$1006)),FALSE),IF(ISNUMBER(Datos!R111),AND(Datos!R111=INT(Datos!R111),AND(OR(R$1005="",Datos!R111&gt;=R$1005),OR(R$1006="",Datos!R111&lt;=R$1006))),FALSE),OR(ISNUMBER(FIND(";"&amp;UPPER(TRIM(Datos!R111&amp;""))&amp;"=",R$1007)),ISNUMBER(FIND(";"&amp;UPPER(TRIM(Datos!R111&amp;""))&amp;";",R$1007))),OR(UPPER(TRIM(Datos!R111&amp;""))="SÍ",UPPER(TRIM(Datos!R111&amp;""))="SI",UPPER(TRIM(Datos!R111&amp;""))="NO"),IF(ISNUMBER(Datos!R111),AND(OR(R$1005="",Datos!R111&gt;=R$1005),OR(R$1006="",Datos!R111&lt;=R$1006)),FALSE),TRUE))))</f>
        <v>0.0</v>
      </c>
      <c r="S111">
        <f>IF(Datos!S111="",0,IF(AND(S$1008&lt;&gt;"",Datos!S111=S$1008),0,IF(S$1004=0,0,1-CHOOSE(S$1004,IF(ISNUMBER(Datos!S111),AND(OR(S$1005="",Datos!S111&gt;=S$1005),OR(S$1006="",Datos!S111&lt;=S$1006)),FALSE),IF(ISNUMBER(Datos!S111),AND(Datos!S111=INT(Datos!S111),AND(OR(S$1005="",Datos!S111&gt;=S$1005),OR(S$1006="",Datos!S111&lt;=S$1006))),FALSE),OR(ISNUMBER(FIND(";"&amp;UPPER(TRIM(Datos!S111&amp;""))&amp;"=",S$1007)),ISNUMBER(FIND(";"&amp;UPPER(TRIM(Datos!S111&amp;""))&amp;";",S$1007))),OR(UPPER(TRIM(Datos!S111&amp;""))="SÍ",UPPER(TRIM(Datos!S111&amp;""))="SI",UPPER(TRIM(Datos!S111&amp;""))="NO"),IF(ISNUMBER(Datos!S111),AND(OR(S$1005="",Datos!S111&gt;=S$1005),OR(S$1006="",Datos!S111&lt;=S$1006)),FALSE),TRUE))))</f>
        <v>0.0</v>
      </c>
      <c r="T111">
        <f>IF(Datos!T111="",0,IF(AND(T$1008&lt;&gt;"",Datos!T111=T$1008),0,IF(T$1004=0,0,1-CHOOSE(T$1004,IF(ISNUMBER(Datos!T111),AND(OR(T$1005="",Datos!T111&gt;=T$1005),OR(T$1006="",Datos!T111&lt;=T$1006)),FALSE),IF(ISNUMBER(Datos!T111),AND(Datos!T111=INT(Datos!T111),AND(OR(T$1005="",Datos!T111&gt;=T$1005),OR(T$1006="",Datos!T111&lt;=T$1006))),FALSE),OR(ISNUMBER(FIND(";"&amp;UPPER(TRIM(Datos!T111&amp;""))&amp;"=",T$1007)),ISNUMBER(FIND(";"&amp;UPPER(TRIM(Datos!T111&amp;""))&amp;";",T$1007))),OR(UPPER(TRIM(Datos!T111&amp;""))="SÍ",UPPER(TRIM(Datos!T111&amp;""))="SI",UPPER(TRIM(Datos!T111&amp;""))="NO"),IF(ISNUMBER(Datos!T111),AND(OR(T$1005="",Datos!T111&gt;=T$1005),OR(T$1006="",Datos!T111&lt;=T$1006)),FALSE),TRUE))))</f>
        <v>0.0</v>
      </c>
      <c r="U111">
        <f>IF(Datos!U111="",0,IF(AND(U$1008&lt;&gt;"",Datos!U111=U$1008),0,IF(U$1004=0,0,1-CHOOSE(U$1004,IF(ISNUMBER(Datos!U111),AND(OR(U$1005="",Datos!U111&gt;=U$1005),OR(U$1006="",Datos!U111&lt;=U$1006)),FALSE),IF(ISNUMBER(Datos!U111),AND(Datos!U111=INT(Datos!U111),AND(OR(U$1005="",Datos!U111&gt;=U$1005),OR(U$1006="",Datos!U111&lt;=U$1006))),FALSE),OR(ISNUMBER(FIND(";"&amp;UPPER(TRIM(Datos!U111&amp;""))&amp;"=",U$1007)),ISNUMBER(FIND(";"&amp;UPPER(TRIM(Datos!U111&amp;""))&amp;";",U$1007))),OR(UPPER(TRIM(Datos!U111&amp;""))="SÍ",UPPER(TRIM(Datos!U111&amp;""))="SI",UPPER(TRIM(Datos!U111&amp;""))="NO"),IF(ISNUMBER(Datos!U111),AND(OR(U$1005="",Datos!U111&gt;=U$1005),OR(U$1006="",Datos!U111&lt;=U$1006)),FALSE),TRUE))))</f>
        <v>0.0</v>
      </c>
      <c r="V111">
        <f>IF(Datos!V111="",0,IF(AND(V$1008&lt;&gt;"",Datos!V111=V$1008),0,IF(V$1004=0,0,1-CHOOSE(V$1004,IF(ISNUMBER(Datos!V111),AND(OR(V$1005="",Datos!V111&gt;=V$1005),OR(V$1006="",Datos!V111&lt;=V$1006)),FALSE),IF(ISNUMBER(Datos!V111),AND(Datos!V111=INT(Datos!V111),AND(OR(V$1005="",Datos!V111&gt;=V$1005),OR(V$1006="",Datos!V111&lt;=V$1006))),FALSE),OR(ISNUMBER(FIND(";"&amp;UPPER(TRIM(Datos!V111&amp;""))&amp;"=",V$1007)),ISNUMBER(FIND(";"&amp;UPPER(TRIM(Datos!V111&amp;""))&amp;";",V$1007))),OR(UPPER(TRIM(Datos!V111&amp;""))="SÍ",UPPER(TRIM(Datos!V111&amp;""))="SI",UPPER(TRIM(Datos!V111&amp;""))="NO"),IF(ISNUMBER(Datos!V111),AND(OR(V$1005="",Datos!V111&gt;=V$1005),OR(V$1006="",Datos!V111&lt;=V$1006)),FALSE),TRUE))))</f>
        <v>0.0</v>
      </c>
      <c r="W111">
        <f>IF(Datos!W111="",0,IF(AND(W$1008&lt;&gt;"",Datos!W111=W$1008),0,IF(W$1004=0,0,1-CHOOSE(W$1004,IF(ISNUMBER(Datos!W111),AND(OR(W$1005="",Datos!W111&gt;=W$1005),OR(W$1006="",Datos!W111&lt;=W$1006)),FALSE),IF(ISNUMBER(Datos!W111),AND(Datos!W111=INT(Datos!W111),AND(OR(W$1005="",Datos!W111&gt;=W$1005),OR(W$1006="",Datos!W111&lt;=W$1006))),FALSE),OR(ISNUMBER(FIND(";"&amp;UPPER(TRIM(Datos!W111&amp;""))&amp;"=",W$1007)),ISNUMBER(FIND(";"&amp;UPPER(TRIM(Datos!W111&amp;""))&amp;";",W$1007))),OR(UPPER(TRIM(Datos!W111&amp;""))="SÍ",UPPER(TRIM(Datos!W111&amp;""))="SI",UPPER(TRIM(Datos!W111&amp;""))="NO"),IF(ISNUMBER(Datos!W111),AND(OR(W$1005="",Datos!W111&gt;=W$1005),OR(W$1006="",Datos!W111&lt;=W$1006)),FALSE),TRUE))))</f>
        <v>0.0</v>
      </c>
      <c r="X111">
        <f>IF(Datos!X111="",0,IF(AND(X$1008&lt;&gt;"",Datos!X111=X$1008),0,IF(X$1004=0,0,1-CHOOSE(X$1004,IF(ISNUMBER(Datos!X111),AND(OR(X$1005="",Datos!X111&gt;=X$1005),OR(X$1006="",Datos!X111&lt;=X$1006)),FALSE),IF(ISNUMBER(Datos!X111),AND(Datos!X111=INT(Datos!X111),AND(OR(X$1005="",Datos!X111&gt;=X$1005),OR(X$1006="",Datos!X111&lt;=X$1006))),FALSE),OR(ISNUMBER(FIND(";"&amp;UPPER(TRIM(Datos!X111&amp;""))&amp;"=",X$1007)),ISNUMBER(FIND(";"&amp;UPPER(TRIM(Datos!X111&amp;""))&amp;";",X$1007))),OR(UPPER(TRIM(Datos!X111&amp;""))="SÍ",UPPER(TRIM(Datos!X111&amp;""))="SI",UPPER(TRIM(Datos!X111&amp;""))="NO"),IF(ISNUMBER(Datos!X111),AND(OR(X$1005="",Datos!X111&gt;=X$1005),OR(X$1006="",Datos!X111&lt;=X$1006)),FALSE),TRUE))))</f>
        <v>0.0</v>
      </c>
      <c r="Y111">
        <f>IF(Datos!Y111="",0,IF(AND(Y$1008&lt;&gt;"",Datos!Y111=Y$1008),0,IF(Y$1004=0,0,1-CHOOSE(Y$1004,IF(ISNUMBER(Datos!Y111),AND(OR(Y$1005="",Datos!Y111&gt;=Y$1005),OR(Y$1006="",Datos!Y111&lt;=Y$1006)),FALSE),IF(ISNUMBER(Datos!Y111),AND(Datos!Y111=INT(Datos!Y111),AND(OR(Y$1005="",Datos!Y111&gt;=Y$1005),OR(Y$1006="",Datos!Y111&lt;=Y$1006))),FALSE),OR(ISNUMBER(FIND(";"&amp;UPPER(TRIM(Datos!Y111&amp;""))&amp;"=",Y$1007)),ISNUMBER(FIND(";"&amp;UPPER(TRIM(Datos!Y111&amp;""))&amp;";",Y$1007))),OR(UPPER(TRIM(Datos!Y111&amp;""))="SÍ",UPPER(TRIM(Datos!Y111&amp;""))="SI",UPPER(TRIM(Datos!Y111&amp;""))="NO"),IF(ISNUMBER(Datos!Y111),AND(OR(Y$1005="",Datos!Y111&gt;=Y$1005),OR(Y$1006="",Datos!Y111&lt;=Y$1006)),FALSE),TRUE))))</f>
        <v>0.0</v>
      </c>
      <c r="Z111">
        <f>IF(Datos!Z111="",0,IF(AND(Z$1008&lt;&gt;"",Datos!Z111=Z$1008),0,IF(Z$1004=0,0,1-CHOOSE(Z$1004,IF(ISNUMBER(Datos!Z111),AND(OR(Z$1005="",Datos!Z111&gt;=Z$1005),OR(Z$1006="",Datos!Z111&lt;=Z$1006)),FALSE),IF(ISNUMBER(Datos!Z111),AND(Datos!Z111=INT(Datos!Z111),AND(OR(Z$1005="",Datos!Z111&gt;=Z$1005),OR(Z$1006="",Datos!Z111&lt;=Z$1006))),FALSE),OR(ISNUMBER(FIND(";"&amp;UPPER(TRIM(Datos!Z111&amp;""))&amp;"=",Z$1007)),ISNUMBER(FIND(";"&amp;UPPER(TRIM(Datos!Z111&amp;""))&amp;";",Z$1007))),OR(UPPER(TRIM(Datos!Z111&amp;""))="SÍ",UPPER(TRIM(Datos!Z111&amp;""))="SI",UPPER(TRIM(Datos!Z111&amp;""))="NO"),IF(ISNUMBER(Datos!Z111),AND(OR(Z$1005="",Datos!Z111&gt;=Z$1005),OR(Z$1006="",Datos!Z111&lt;=Z$1006)),FALSE),TRUE))))</f>
        <v>0.0</v>
      </c>
      <c r="AA111">
        <f>IF(Datos!AA111="",0,IF(AND(AA$1008&lt;&gt;"",Datos!AA111=AA$1008),0,IF(AA$1004=0,0,1-CHOOSE(AA$1004,IF(ISNUMBER(Datos!AA111),AND(OR(AA$1005="",Datos!AA111&gt;=AA$1005),OR(AA$1006="",Datos!AA111&lt;=AA$1006)),FALSE),IF(ISNUMBER(Datos!AA111),AND(Datos!AA111=INT(Datos!AA111),AND(OR(AA$1005="",Datos!AA111&gt;=AA$1005),OR(AA$1006="",Datos!AA111&lt;=AA$1006))),FALSE),OR(ISNUMBER(FIND(";"&amp;UPPER(TRIM(Datos!AA111&amp;""))&amp;"=",AA$1007)),ISNUMBER(FIND(";"&amp;UPPER(TRIM(Datos!AA111&amp;""))&amp;";",AA$1007))),OR(UPPER(TRIM(Datos!AA111&amp;""))="SÍ",UPPER(TRIM(Datos!AA111&amp;""))="SI",UPPER(TRIM(Datos!AA111&amp;""))="NO"),IF(ISNUMBER(Datos!AA111),AND(OR(AA$1005="",Datos!AA111&gt;=AA$1005),OR(AA$1006="",Datos!AA111&lt;=AA$1006)),FALSE),TRUE))))</f>
        <v>0.0</v>
      </c>
      <c r="AB111">
        <f>IF(Datos!AB111="",0,IF(AND(AB$1008&lt;&gt;"",Datos!AB111=AB$1008),0,IF(AB$1004=0,0,1-CHOOSE(AB$1004,IF(ISNUMBER(Datos!AB111),AND(OR(AB$1005="",Datos!AB111&gt;=AB$1005),OR(AB$1006="",Datos!AB111&lt;=AB$1006)),FALSE),IF(ISNUMBER(Datos!AB111),AND(Datos!AB111=INT(Datos!AB111),AND(OR(AB$1005="",Datos!AB111&gt;=AB$1005),OR(AB$1006="",Datos!AB111&lt;=AB$1006))),FALSE),OR(ISNUMBER(FIND(";"&amp;UPPER(TRIM(Datos!AB111&amp;""))&amp;"=",AB$1007)),ISNUMBER(FIND(";"&amp;UPPER(TRIM(Datos!AB111&amp;""))&amp;";",AB$1007))),OR(UPPER(TRIM(Datos!AB111&amp;""))="SÍ",UPPER(TRIM(Datos!AB111&amp;""))="SI",UPPER(TRIM(Datos!AB111&amp;""))="NO"),IF(ISNUMBER(Datos!AB111),AND(OR(AB$1005="",Datos!AB111&gt;=AB$1005),OR(AB$1006="",Datos!AB111&lt;=AB$1006)),FALSE),TRUE))))</f>
        <v>0.0</v>
      </c>
      <c r="AC111">
        <f>IF(Datos!AC111="",0,IF(AND(AC$1008&lt;&gt;"",Datos!AC111=AC$1008),0,IF(AC$1004=0,0,1-CHOOSE(AC$1004,IF(ISNUMBER(Datos!AC111),AND(OR(AC$1005="",Datos!AC111&gt;=AC$1005),OR(AC$1006="",Datos!AC111&lt;=AC$1006)),FALSE),IF(ISNUMBER(Datos!AC111),AND(Datos!AC111=INT(Datos!AC111),AND(OR(AC$1005="",Datos!AC111&gt;=AC$1005),OR(AC$1006="",Datos!AC111&lt;=AC$1006))),FALSE),OR(ISNUMBER(FIND(";"&amp;UPPER(TRIM(Datos!AC111&amp;""))&amp;"=",AC$1007)),ISNUMBER(FIND(";"&amp;UPPER(TRIM(Datos!AC111&amp;""))&amp;";",AC$1007))),OR(UPPER(TRIM(Datos!AC111&amp;""))="SÍ",UPPER(TRIM(Datos!AC111&amp;""))="SI",UPPER(TRIM(Datos!AC111&amp;""))="NO"),IF(ISNUMBER(Datos!AC111),AND(OR(AC$1005="",Datos!AC111&gt;=AC$1005),OR(AC$1006="",Datos!AC111&lt;=AC$1006)),FALSE),TRUE))))</f>
        <v>0.0</v>
      </c>
      <c r="AD111">
        <f>IF(Datos!AD111="",0,IF(AND(AD$1008&lt;&gt;"",Datos!AD111=AD$1008),0,IF(AD$1004=0,0,1-CHOOSE(AD$1004,IF(ISNUMBER(Datos!AD111),AND(OR(AD$1005="",Datos!AD111&gt;=AD$1005),OR(AD$1006="",Datos!AD111&lt;=AD$1006)),FALSE),IF(ISNUMBER(Datos!AD111),AND(Datos!AD111=INT(Datos!AD111),AND(OR(AD$1005="",Datos!AD111&gt;=AD$1005),OR(AD$1006="",Datos!AD111&lt;=AD$1006))),FALSE),OR(ISNUMBER(FIND(";"&amp;UPPER(TRIM(Datos!AD111&amp;""))&amp;"=",AD$1007)),ISNUMBER(FIND(";"&amp;UPPER(TRIM(Datos!AD111&amp;""))&amp;";",AD$1007))),OR(UPPER(TRIM(Datos!AD111&amp;""))="SÍ",UPPER(TRIM(Datos!AD111&amp;""))="SI",UPPER(TRIM(Datos!AD111&amp;""))="NO"),IF(ISNUMBER(Datos!AD111),AND(OR(AD$1005="",Datos!AD111&gt;=AD$1005),OR(AD$1006="",Datos!AD111&lt;=AD$1006)),FALSE),TRUE))))</f>
        <v>0.0</v>
      </c>
      <c r="AE111">
        <f>IF(Datos!AE111="",0,IF(AND(AE$1008&lt;&gt;"",Datos!AE111=AE$1008),0,IF(AE$1004=0,0,1-CHOOSE(AE$1004,IF(ISNUMBER(Datos!AE111),AND(OR(AE$1005="",Datos!AE111&gt;=AE$1005),OR(AE$1006="",Datos!AE111&lt;=AE$1006)),FALSE),IF(ISNUMBER(Datos!AE111),AND(Datos!AE111=INT(Datos!AE111),AND(OR(AE$1005="",Datos!AE111&gt;=AE$1005),OR(AE$1006="",Datos!AE111&lt;=AE$1006))),FALSE),OR(ISNUMBER(FIND(";"&amp;UPPER(TRIM(Datos!AE111&amp;""))&amp;"=",AE$1007)),ISNUMBER(FIND(";"&amp;UPPER(TRIM(Datos!AE111&amp;""))&amp;";",AE$1007))),OR(UPPER(TRIM(Datos!AE111&amp;""))="SÍ",UPPER(TRIM(Datos!AE111&amp;""))="SI",UPPER(TRIM(Datos!AE111&amp;""))="NO"),IF(ISNUMBER(Datos!AE111),AND(OR(AE$1005="",Datos!AE111&gt;=AE$1005),OR(AE$1006="",Datos!AE111&lt;=AE$1006)),FALSE),TRUE))))</f>
        <v>0.0</v>
      </c>
    </row>
    <row r="112" spans="2:31">
      <c r="B112">
        <f>IF(Datos!B112="",0,IF(AND(B$1008&lt;&gt;"",Datos!B112=B$1008),0,IF(B$1004=0,0,1-CHOOSE(B$1004,IF(ISNUMBER(Datos!B112),AND(OR(B$1005="",Datos!B112&gt;=B$1005),OR(B$1006="",Datos!B112&lt;=B$1006)),FALSE),IF(ISNUMBER(Datos!B112),AND(Datos!B112=INT(Datos!B112),AND(OR(B$1005="",Datos!B112&gt;=B$1005),OR(B$1006="",Datos!B112&lt;=B$1006))),FALSE),OR(ISNUMBER(FIND(";"&amp;UPPER(TRIM(Datos!B112&amp;""))&amp;"=",B$1007)),ISNUMBER(FIND(";"&amp;UPPER(TRIM(Datos!B112&amp;""))&amp;";",B$1007))),OR(UPPER(TRIM(Datos!B112&amp;""))="SÍ",UPPER(TRIM(Datos!B112&amp;""))="SI",UPPER(TRIM(Datos!B112&amp;""))="NO"),IF(ISNUMBER(Datos!B112),AND(OR(B$1005="",Datos!B112&gt;=B$1005),OR(B$1006="",Datos!B112&lt;=B$1006)),FALSE),TRUE))))</f>
        <v>0.0</v>
      </c>
      <c r="C112">
        <f>IF(Datos!C112="",0,IF(AND(C$1008&lt;&gt;"",Datos!C112=C$1008),0,IF(C$1004=0,0,1-CHOOSE(C$1004,IF(ISNUMBER(Datos!C112),AND(OR(C$1005="",Datos!C112&gt;=C$1005),OR(C$1006="",Datos!C112&lt;=C$1006)),FALSE),IF(ISNUMBER(Datos!C112),AND(Datos!C112=INT(Datos!C112),AND(OR(C$1005="",Datos!C112&gt;=C$1005),OR(C$1006="",Datos!C112&lt;=C$1006))),FALSE),OR(ISNUMBER(FIND(";"&amp;UPPER(TRIM(Datos!C112&amp;""))&amp;"=",C$1007)),ISNUMBER(FIND(";"&amp;UPPER(TRIM(Datos!C112&amp;""))&amp;";",C$1007))),OR(UPPER(TRIM(Datos!C112&amp;""))="SÍ",UPPER(TRIM(Datos!C112&amp;""))="SI",UPPER(TRIM(Datos!C112&amp;""))="NO"),IF(ISNUMBER(Datos!C112),AND(OR(C$1005="",Datos!C112&gt;=C$1005),OR(C$1006="",Datos!C112&lt;=C$1006)),FALSE),TRUE))))</f>
        <v>0.0</v>
      </c>
      <c r="D112">
        <f>IF(Datos!D112="",0,IF(AND(D$1008&lt;&gt;"",Datos!D112=D$1008),0,IF(D$1004=0,0,1-CHOOSE(D$1004,IF(ISNUMBER(Datos!D112),AND(OR(D$1005="",Datos!D112&gt;=D$1005),OR(D$1006="",Datos!D112&lt;=D$1006)),FALSE),IF(ISNUMBER(Datos!D112),AND(Datos!D112=INT(Datos!D112),AND(OR(D$1005="",Datos!D112&gt;=D$1005),OR(D$1006="",Datos!D112&lt;=D$1006))),FALSE),OR(ISNUMBER(FIND(";"&amp;UPPER(TRIM(Datos!D112&amp;""))&amp;"=",D$1007)),ISNUMBER(FIND(";"&amp;UPPER(TRIM(Datos!D112&amp;""))&amp;";",D$1007))),OR(UPPER(TRIM(Datos!D112&amp;""))="SÍ",UPPER(TRIM(Datos!D112&amp;""))="SI",UPPER(TRIM(Datos!D112&amp;""))="NO"),IF(ISNUMBER(Datos!D112),AND(OR(D$1005="",Datos!D112&gt;=D$1005),OR(D$1006="",Datos!D112&lt;=D$1006)),FALSE),TRUE))))</f>
        <v>0.0</v>
      </c>
      <c r="E112">
        <f>IF(Datos!E112="",0,IF(AND(E$1008&lt;&gt;"",Datos!E112=E$1008),0,IF(E$1004=0,0,1-CHOOSE(E$1004,IF(ISNUMBER(Datos!E112),AND(OR(E$1005="",Datos!E112&gt;=E$1005),OR(E$1006="",Datos!E112&lt;=E$1006)),FALSE),IF(ISNUMBER(Datos!E112),AND(Datos!E112=INT(Datos!E112),AND(OR(E$1005="",Datos!E112&gt;=E$1005),OR(E$1006="",Datos!E112&lt;=E$1006))),FALSE),OR(ISNUMBER(FIND(";"&amp;UPPER(TRIM(Datos!E112&amp;""))&amp;"=",E$1007)),ISNUMBER(FIND(";"&amp;UPPER(TRIM(Datos!E112&amp;""))&amp;";",E$1007))),OR(UPPER(TRIM(Datos!E112&amp;""))="SÍ",UPPER(TRIM(Datos!E112&amp;""))="SI",UPPER(TRIM(Datos!E112&amp;""))="NO"),IF(ISNUMBER(Datos!E112),AND(OR(E$1005="",Datos!E112&gt;=E$1005),OR(E$1006="",Datos!E112&lt;=E$1006)),FALSE),TRUE))))</f>
        <v>0.0</v>
      </c>
      <c r="F112">
        <f>IF(Datos!F112="",0,IF(AND(F$1008&lt;&gt;"",Datos!F112=F$1008),0,IF(F$1004=0,0,1-CHOOSE(F$1004,IF(ISNUMBER(Datos!F112),AND(OR(F$1005="",Datos!F112&gt;=F$1005),OR(F$1006="",Datos!F112&lt;=F$1006)),FALSE),IF(ISNUMBER(Datos!F112),AND(Datos!F112=INT(Datos!F112),AND(OR(F$1005="",Datos!F112&gt;=F$1005),OR(F$1006="",Datos!F112&lt;=F$1006))),FALSE),OR(ISNUMBER(FIND(";"&amp;UPPER(TRIM(Datos!F112&amp;""))&amp;"=",F$1007)),ISNUMBER(FIND(";"&amp;UPPER(TRIM(Datos!F112&amp;""))&amp;";",F$1007))),OR(UPPER(TRIM(Datos!F112&amp;""))="SÍ",UPPER(TRIM(Datos!F112&amp;""))="SI",UPPER(TRIM(Datos!F112&amp;""))="NO"),IF(ISNUMBER(Datos!F112),AND(OR(F$1005="",Datos!F112&gt;=F$1005),OR(F$1006="",Datos!F112&lt;=F$1006)),FALSE),TRUE))))</f>
        <v>0.0</v>
      </c>
      <c r="G112">
        <f>IF(Datos!G112="",0,IF(AND(G$1008&lt;&gt;"",Datos!G112=G$1008),0,IF(G$1004=0,0,1-CHOOSE(G$1004,IF(ISNUMBER(Datos!G112),AND(OR(G$1005="",Datos!G112&gt;=G$1005),OR(G$1006="",Datos!G112&lt;=G$1006)),FALSE),IF(ISNUMBER(Datos!G112),AND(Datos!G112=INT(Datos!G112),AND(OR(G$1005="",Datos!G112&gt;=G$1005),OR(G$1006="",Datos!G112&lt;=G$1006))),FALSE),OR(ISNUMBER(FIND(";"&amp;UPPER(TRIM(Datos!G112&amp;""))&amp;"=",G$1007)),ISNUMBER(FIND(";"&amp;UPPER(TRIM(Datos!G112&amp;""))&amp;";",G$1007))),OR(UPPER(TRIM(Datos!G112&amp;""))="SÍ",UPPER(TRIM(Datos!G112&amp;""))="SI",UPPER(TRIM(Datos!G112&amp;""))="NO"),IF(ISNUMBER(Datos!G112),AND(OR(G$1005="",Datos!G112&gt;=G$1005),OR(G$1006="",Datos!G112&lt;=G$1006)),FALSE),TRUE))))</f>
        <v>0.0</v>
      </c>
      <c r="H112">
        <f>IF(Datos!H112="",0,IF(AND(H$1008&lt;&gt;"",Datos!H112=H$1008),0,IF(H$1004=0,0,1-CHOOSE(H$1004,IF(ISNUMBER(Datos!H112),AND(OR(H$1005="",Datos!H112&gt;=H$1005),OR(H$1006="",Datos!H112&lt;=H$1006)),FALSE),IF(ISNUMBER(Datos!H112),AND(Datos!H112=INT(Datos!H112),AND(OR(H$1005="",Datos!H112&gt;=H$1005),OR(H$1006="",Datos!H112&lt;=H$1006))),FALSE),OR(ISNUMBER(FIND(";"&amp;UPPER(TRIM(Datos!H112&amp;""))&amp;"=",H$1007)),ISNUMBER(FIND(";"&amp;UPPER(TRIM(Datos!H112&amp;""))&amp;";",H$1007))),OR(UPPER(TRIM(Datos!H112&amp;""))="SÍ",UPPER(TRIM(Datos!H112&amp;""))="SI",UPPER(TRIM(Datos!H112&amp;""))="NO"),IF(ISNUMBER(Datos!H112),AND(OR(H$1005="",Datos!H112&gt;=H$1005),OR(H$1006="",Datos!H112&lt;=H$1006)),FALSE),TRUE))))</f>
        <v>0.0</v>
      </c>
      <c r="I112">
        <f>IF(Datos!I112="",0,IF(AND(I$1008&lt;&gt;"",Datos!I112=I$1008),0,IF(I$1004=0,0,1-CHOOSE(I$1004,IF(ISNUMBER(Datos!I112),AND(OR(I$1005="",Datos!I112&gt;=I$1005),OR(I$1006="",Datos!I112&lt;=I$1006)),FALSE),IF(ISNUMBER(Datos!I112),AND(Datos!I112=INT(Datos!I112),AND(OR(I$1005="",Datos!I112&gt;=I$1005),OR(I$1006="",Datos!I112&lt;=I$1006))),FALSE),OR(ISNUMBER(FIND(";"&amp;UPPER(TRIM(Datos!I112&amp;""))&amp;"=",I$1007)),ISNUMBER(FIND(";"&amp;UPPER(TRIM(Datos!I112&amp;""))&amp;";",I$1007))),OR(UPPER(TRIM(Datos!I112&amp;""))="SÍ",UPPER(TRIM(Datos!I112&amp;""))="SI",UPPER(TRIM(Datos!I112&amp;""))="NO"),IF(ISNUMBER(Datos!I112),AND(OR(I$1005="",Datos!I112&gt;=I$1005),OR(I$1006="",Datos!I112&lt;=I$1006)),FALSE),TRUE))))</f>
        <v>0.0</v>
      </c>
      <c r="J112">
        <f>IF(Datos!J112="",0,IF(AND(J$1008&lt;&gt;"",Datos!J112=J$1008),0,IF(J$1004=0,0,1-CHOOSE(J$1004,IF(ISNUMBER(Datos!J112),AND(OR(J$1005="",Datos!J112&gt;=J$1005),OR(J$1006="",Datos!J112&lt;=J$1006)),FALSE),IF(ISNUMBER(Datos!J112),AND(Datos!J112=INT(Datos!J112),AND(OR(J$1005="",Datos!J112&gt;=J$1005),OR(J$1006="",Datos!J112&lt;=J$1006))),FALSE),OR(ISNUMBER(FIND(";"&amp;UPPER(TRIM(Datos!J112&amp;""))&amp;"=",J$1007)),ISNUMBER(FIND(";"&amp;UPPER(TRIM(Datos!J112&amp;""))&amp;";",J$1007))),OR(UPPER(TRIM(Datos!J112&amp;""))="SÍ",UPPER(TRIM(Datos!J112&amp;""))="SI",UPPER(TRIM(Datos!J112&amp;""))="NO"),IF(ISNUMBER(Datos!J112),AND(OR(J$1005="",Datos!J112&gt;=J$1005),OR(J$1006="",Datos!J112&lt;=J$1006)),FALSE),TRUE))))</f>
        <v>0.0</v>
      </c>
      <c r="K112">
        <f>IF(Datos!K112="",0,IF(AND(K$1008&lt;&gt;"",Datos!K112=K$1008),0,IF(K$1004=0,0,1-CHOOSE(K$1004,IF(ISNUMBER(Datos!K112),AND(OR(K$1005="",Datos!K112&gt;=K$1005),OR(K$1006="",Datos!K112&lt;=K$1006)),FALSE),IF(ISNUMBER(Datos!K112),AND(Datos!K112=INT(Datos!K112),AND(OR(K$1005="",Datos!K112&gt;=K$1005),OR(K$1006="",Datos!K112&lt;=K$1006))),FALSE),OR(ISNUMBER(FIND(";"&amp;UPPER(TRIM(Datos!K112&amp;""))&amp;"=",K$1007)),ISNUMBER(FIND(";"&amp;UPPER(TRIM(Datos!K112&amp;""))&amp;";",K$1007))),OR(UPPER(TRIM(Datos!K112&amp;""))="SÍ",UPPER(TRIM(Datos!K112&amp;""))="SI",UPPER(TRIM(Datos!K112&amp;""))="NO"),IF(ISNUMBER(Datos!K112),AND(OR(K$1005="",Datos!K112&gt;=K$1005),OR(K$1006="",Datos!K112&lt;=K$1006)),FALSE),TRUE))))</f>
        <v>0.0</v>
      </c>
      <c r="L112">
        <f>IF(Datos!L112="",0,IF(AND(L$1008&lt;&gt;"",Datos!L112=L$1008),0,IF(L$1004=0,0,1-CHOOSE(L$1004,IF(ISNUMBER(Datos!L112),AND(OR(L$1005="",Datos!L112&gt;=L$1005),OR(L$1006="",Datos!L112&lt;=L$1006)),FALSE),IF(ISNUMBER(Datos!L112),AND(Datos!L112=INT(Datos!L112),AND(OR(L$1005="",Datos!L112&gt;=L$1005),OR(L$1006="",Datos!L112&lt;=L$1006))),FALSE),OR(ISNUMBER(FIND(";"&amp;UPPER(TRIM(Datos!L112&amp;""))&amp;"=",L$1007)),ISNUMBER(FIND(";"&amp;UPPER(TRIM(Datos!L112&amp;""))&amp;";",L$1007))),OR(UPPER(TRIM(Datos!L112&amp;""))="SÍ",UPPER(TRIM(Datos!L112&amp;""))="SI",UPPER(TRIM(Datos!L112&amp;""))="NO"),IF(ISNUMBER(Datos!L112),AND(OR(L$1005="",Datos!L112&gt;=L$1005),OR(L$1006="",Datos!L112&lt;=L$1006)),FALSE),TRUE))))</f>
        <v>0.0</v>
      </c>
      <c r="M112">
        <f>IF(Datos!M112="",0,IF(AND(M$1008&lt;&gt;"",Datos!M112=M$1008),0,IF(M$1004=0,0,1-CHOOSE(M$1004,IF(ISNUMBER(Datos!M112),AND(OR(M$1005="",Datos!M112&gt;=M$1005),OR(M$1006="",Datos!M112&lt;=M$1006)),FALSE),IF(ISNUMBER(Datos!M112),AND(Datos!M112=INT(Datos!M112),AND(OR(M$1005="",Datos!M112&gt;=M$1005),OR(M$1006="",Datos!M112&lt;=M$1006))),FALSE),OR(ISNUMBER(FIND(";"&amp;UPPER(TRIM(Datos!M112&amp;""))&amp;"=",M$1007)),ISNUMBER(FIND(";"&amp;UPPER(TRIM(Datos!M112&amp;""))&amp;";",M$1007))),OR(UPPER(TRIM(Datos!M112&amp;""))="SÍ",UPPER(TRIM(Datos!M112&amp;""))="SI",UPPER(TRIM(Datos!M112&amp;""))="NO"),IF(ISNUMBER(Datos!M112),AND(OR(M$1005="",Datos!M112&gt;=M$1005),OR(M$1006="",Datos!M112&lt;=M$1006)),FALSE),TRUE))))</f>
        <v>0.0</v>
      </c>
      <c r="N112">
        <f>IF(Datos!N112="",0,IF(AND(N$1008&lt;&gt;"",Datos!N112=N$1008),0,IF(N$1004=0,0,1-CHOOSE(N$1004,IF(ISNUMBER(Datos!N112),AND(OR(N$1005="",Datos!N112&gt;=N$1005),OR(N$1006="",Datos!N112&lt;=N$1006)),FALSE),IF(ISNUMBER(Datos!N112),AND(Datos!N112=INT(Datos!N112),AND(OR(N$1005="",Datos!N112&gt;=N$1005),OR(N$1006="",Datos!N112&lt;=N$1006))),FALSE),OR(ISNUMBER(FIND(";"&amp;UPPER(TRIM(Datos!N112&amp;""))&amp;"=",N$1007)),ISNUMBER(FIND(";"&amp;UPPER(TRIM(Datos!N112&amp;""))&amp;";",N$1007))),OR(UPPER(TRIM(Datos!N112&amp;""))="SÍ",UPPER(TRIM(Datos!N112&amp;""))="SI",UPPER(TRIM(Datos!N112&amp;""))="NO"),IF(ISNUMBER(Datos!N112),AND(OR(N$1005="",Datos!N112&gt;=N$1005),OR(N$1006="",Datos!N112&lt;=N$1006)),FALSE),TRUE))))</f>
        <v>0.0</v>
      </c>
      <c r="O112">
        <f>IF(Datos!O112="",0,IF(AND(O$1008&lt;&gt;"",Datos!O112=O$1008),0,IF(O$1004=0,0,1-CHOOSE(O$1004,IF(ISNUMBER(Datos!O112),AND(OR(O$1005="",Datos!O112&gt;=O$1005),OR(O$1006="",Datos!O112&lt;=O$1006)),FALSE),IF(ISNUMBER(Datos!O112),AND(Datos!O112=INT(Datos!O112),AND(OR(O$1005="",Datos!O112&gt;=O$1005),OR(O$1006="",Datos!O112&lt;=O$1006))),FALSE),OR(ISNUMBER(FIND(";"&amp;UPPER(TRIM(Datos!O112&amp;""))&amp;"=",O$1007)),ISNUMBER(FIND(";"&amp;UPPER(TRIM(Datos!O112&amp;""))&amp;";",O$1007))),OR(UPPER(TRIM(Datos!O112&amp;""))="SÍ",UPPER(TRIM(Datos!O112&amp;""))="SI",UPPER(TRIM(Datos!O112&amp;""))="NO"),IF(ISNUMBER(Datos!O112),AND(OR(O$1005="",Datos!O112&gt;=O$1005),OR(O$1006="",Datos!O112&lt;=O$1006)),FALSE),TRUE))))</f>
        <v>0.0</v>
      </c>
      <c r="P112">
        <f>IF(Datos!P112="",0,IF(AND(P$1008&lt;&gt;"",Datos!P112=P$1008),0,IF(P$1004=0,0,1-CHOOSE(P$1004,IF(ISNUMBER(Datos!P112),AND(OR(P$1005="",Datos!P112&gt;=P$1005),OR(P$1006="",Datos!P112&lt;=P$1006)),FALSE),IF(ISNUMBER(Datos!P112),AND(Datos!P112=INT(Datos!P112),AND(OR(P$1005="",Datos!P112&gt;=P$1005),OR(P$1006="",Datos!P112&lt;=P$1006))),FALSE),OR(ISNUMBER(FIND(";"&amp;UPPER(TRIM(Datos!P112&amp;""))&amp;"=",P$1007)),ISNUMBER(FIND(";"&amp;UPPER(TRIM(Datos!P112&amp;""))&amp;";",P$1007))),OR(UPPER(TRIM(Datos!P112&amp;""))="SÍ",UPPER(TRIM(Datos!P112&amp;""))="SI",UPPER(TRIM(Datos!P112&amp;""))="NO"),IF(ISNUMBER(Datos!P112),AND(OR(P$1005="",Datos!P112&gt;=P$1005),OR(P$1006="",Datos!P112&lt;=P$1006)),FALSE),TRUE))))</f>
        <v>0.0</v>
      </c>
      <c r="Q112">
        <f>IF(Datos!Q112="",0,IF(AND(Q$1008&lt;&gt;"",Datos!Q112=Q$1008),0,IF(Q$1004=0,0,1-CHOOSE(Q$1004,IF(ISNUMBER(Datos!Q112),AND(OR(Q$1005="",Datos!Q112&gt;=Q$1005),OR(Q$1006="",Datos!Q112&lt;=Q$1006)),FALSE),IF(ISNUMBER(Datos!Q112),AND(Datos!Q112=INT(Datos!Q112),AND(OR(Q$1005="",Datos!Q112&gt;=Q$1005),OR(Q$1006="",Datos!Q112&lt;=Q$1006))),FALSE),OR(ISNUMBER(FIND(";"&amp;UPPER(TRIM(Datos!Q112&amp;""))&amp;"=",Q$1007)),ISNUMBER(FIND(";"&amp;UPPER(TRIM(Datos!Q112&amp;""))&amp;";",Q$1007))),OR(UPPER(TRIM(Datos!Q112&amp;""))="SÍ",UPPER(TRIM(Datos!Q112&amp;""))="SI",UPPER(TRIM(Datos!Q112&amp;""))="NO"),IF(ISNUMBER(Datos!Q112),AND(OR(Q$1005="",Datos!Q112&gt;=Q$1005),OR(Q$1006="",Datos!Q112&lt;=Q$1006)),FALSE),TRUE))))</f>
        <v>0.0</v>
      </c>
      <c r="R112">
        <f>IF(Datos!R112="",0,IF(AND(R$1008&lt;&gt;"",Datos!R112=R$1008),0,IF(R$1004=0,0,1-CHOOSE(R$1004,IF(ISNUMBER(Datos!R112),AND(OR(R$1005="",Datos!R112&gt;=R$1005),OR(R$1006="",Datos!R112&lt;=R$1006)),FALSE),IF(ISNUMBER(Datos!R112),AND(Datos!R112=INT(Datos!R112),AND(OR(R$1005="",Datos!R112&gt;=R$1005),OR(R$1006="",Datos!R112&lt;=R$1006))),FALSE),OR(ISNUMBER(FIND(";"&amp;UPPER(TRIM(Datos!R112&amp;""))&amp;"=",R$1007)),ISNUMBER(FIND(";"&amp;UPPER(TRIM(Datos!R112&amp;""))&amp;";",R$1007))),OR(UPPER(TRIM(Datos!R112&amp;""))="SÍ",UPPER(TRIM(Datos!R112&amp;""))="SI",UPPER(TRIM(Datos!R112&amp;""))="NO"),IF(ISNUMBER(Datos!R112),AND(OR(R$1005="",Datos!R112&gt;=R$1005),OR(R$1006="",Datos!R112&lt;=R$1006)),FALSE),TRUE))))</f>
        <v>0.0</v>
      </c>
      <c r="S112">
        <f>IF(Datos!S112="",0,IF(AND(S$1008&lt;&gt;"",Datos!S112=S$1008),0,IF(S$1004=0,0,1-CHOOSE(S$1004,IF(ISNUMBER(Datos!S112),AND(OR(S$1005="",Datos!S112&gt;=S$1005),OR(S$1006="",Datos!S112&lt;=S$1006)),FALSE),IF(ISNUMBER(Datos!S112),AND(Datos!S112=INT(Datos!S112),AND(OR(S$1005="",Datos!S112&gt;=S$1005),OR(S$1006="",Datos!S112&lt;=S$1006))),FALSE),OR(ISNUMBER(FIND(";"&amp;UPPER(TRIM(Datos!S112&amp;""))&amp;"=",S$1007)),ISNUMBER(FIND(";"&amp;UPPER(TRIM(Datos!S112&amp;""))&amp;";",S$1007))),OR(UPPER(TRIM(Datos!S112&amp;""))="SÍ",UPPER(TRIM(Datos!S112&amp;""))="SI",UPPER(TRIM(Datos!S112&amp;""))="NO"),IF(ISNUMBER(Datos!S112),AND(OR(S$1005="",Datos!S112&gt;=S$1005),OR(S$1006="",Datos!S112&lt;=S$1006)),FALSE),TRUE))))</f>
        <v>0.0</v>
      </c>
      <c r="T112">
        <f>IF(Datos!T112="",0,IF(AND(T$1008&lt;&gt;"",Datos!T112=T$1008),0,IF(T$1004=0,0,1-CHOOSE(T$1004,IF(ISNUMBER(Datos!T112),AND(OR(T$1005="",Datos!T112&gt;=T$1005),OR(T$1006="",Datos!T112&lt;=T$1006)),FALSE),IF(ISNUMBER(Datos!T112),AND(Datos!T112=INT(Datos!T112),AND(OR(T$1005="",Datos!T112&gt;=T$1005),OR(T$1006="",Datos!T112&lt;=T$1006))),FALSE),OR(ISNUMBER(FIND(";"&amp;UPPER(TRIM(Datos!T112&amp;""))&amp;"=",T$1007)),ISNUMBER(FIND(";"&amp;UPPER(TRIM(Datos!T112&amp;""))&amp;";",T$1007))),OR(UPPER(TRIM(Datos!T112&amp;""))="SÍ",UPPER(TRIM(Datos!T112&amp;""))="SI",UPPER(TRIM(Datos!T112&amp;""))="NO"),IF(ISNUMBER(Datos!T112),AND(OR(T$1005="",Datos!T112&gt;=T$1005),OR(T$1006="",Datos!T112&lt;=T$1006)),FALSE),TRUE))))</f>
        <v>0.0</v>
      </c>
      <c r="U112">
        <f>IF(Datos!U112="",0,IF(AND(U$1008&lt;&gt;"",Datos!U112=U$1008),0,IF(U$1004=0,0,1-CHOOSE(U$1004,IF(ISNUMBER(Datos!U112),AND(OR(U$1005="",Datos!U112&gt;=U$1005),OR(U$1006="",Datos!U112&lt;=U$1006)),FALSE),IF(ISNUMBER(Datos!U112),AND(Datos!U112=INT(Datos!U112),AND(OR(U$1005="",Datos!U112&gt;=U$1005),OR(U$1006="",Datos!U112&lt;=U$1006))),FALSE),OR(ISNUMBER(FIND(";"&amp;UPPER(TRIM(Datos!U112&amp;""))&amp;"=",U$1007)),ISNUMBER(FIND(";"&amp;UPPER(TRIM(Datos!U112&amp;""))&amp;";",U$1007))),OR(UPPER(TRIM(Datos!U112&amp;""))="SÍ",UPPER(TRIM(Datos!U112&amp;""))="SI",UPPER(TRIM(Datos!U112&amp;""))="NO"),IF(ISNUMBER(Datos!U112),AND(OR(U$1005="",Datos!U112&gt;=U$1005),OR(U$1006="",Datos!U112&lt;=U$1006)),FALSE),TRUE))))</f>
        <v>0.0</v>
      </c>
      <c r="V112">
        <f>IF(Datos!V112="",0,IF(AND(V$1008&lt;&gt;"",Datos!V112=V$1008),0,IF(V$1004=0,0,1-CHOOSE(V$1004,IF(ISNUMBER(Datos!V112),AND(OR(V$1005="",Datos!V112&gt;=V$1005),OR(V$1006="",Datos!V112&lt;=V$1006)),FALSE),IF(ISNUMBER(Datos!V112),AND(Datos!V112=INT(Datos!V112),AND(OR(V$1005="",Datos!V112&gt;=V$1005),OR(V$1006="",Datos!V112&lt;=V$1006))),FALSE),OR(ISNUMBER(FIND(";"&amp;UPPER(TRIM(Datos!V112&amp;""))&amp;"=",V$1007)),ISNUMBER(FIND(";"&amp;UPPER(TRIM(Datos!V112&amp;""))&amp;";",V$1007))),OR(UPPER(TRIM(Datos!V112&amp;""))="SÍ",UPPER(TRIM(Datos!V112&amp;""))="SI",UPPER(TRIM(Datos!V112&amp;""))="NO"),IF(ISNUMBER(Datos!V112),AND(OR(V$1005="",Datos!V112&gt;=V$1005),OR(V$1006="",Datos!V112&lt;=V$1006)),FALSE),TRUE))))</f>
        <v>0.0</v>
      </c>
      <c r="W112">
        <f>IF(Datos!W112="",0,IF(AND(W$1008&lt;&gt;"",Datos!W112=W$1008),0,IF(W$1004=0,0,1-CHOOSE(W$1004,IF(ISNUMBER(Datos!W112),AND(OR(W$1005="",Datos!W112&gt;=W$1005),OR(W$1006="",Datos!W112&lt;=W$1006)),FALSE),IF(ISNUMBER(Datos!W112),AND(Datos!W112=INT(Datos!W112),AND(OR(W$1005="",Datos!W112&gt;=W$1005),OR(W$1006="",Datos!W112&lt;=W$1006))),FALSE),OR(ISNUMBER(FIND(";"&amp;UPPER(TRIM(Datos!W112&amp;""))&amp;"=",W$1007)),ISNUMBER(FIND(";"&amp;UPPER(TRIM(Datos!W112&amp;""))&amp;";",W$1007))),OR(UPPER(TRIM(Datos!W112&amp;""))="SÍ",UPPER(TRIM(Datos!W112&amp;""))="SI",UPPER(TRIM(Datos!W112&amp;""))="NO"),IF(ISNUMBER(Datos!W112),AND(OR(W$1005="",Datos!W112&gt;=W$1005),OR(W$1006="",Datos!W112&lt;=W$1006)),FALSE),TRUE))))</f>
        <v>0.0</v>
      </c>
      <c r="X112">
        <f>IF(Datos!X112="",0,IF(AND(X$1008&lt;&gt;"",Datos!X112=X$1008),0,IF(X$1004=0,0,1-CHOOSE(X$1004,IF(ISNUMBER(Datos!X112),AND(OR(X$1005="",Datos!X112&gt;=X$1005),OR(X$1006="",Datos!X112&lt;=X$1006)),FALSE),IF(ISNUMBER(Datos!X112),AND(Datos!X112=INT(Datos!X112),AND(OR(X$1005="",Datos!X112&gt;=X$1005),OR(X$1006="",Datos!X112&lt;=X$1006))),FALSE),OR(ISNUMBER(FIND(";"&amp;UPPER(TRIM(Datos!X112&amp;""))&amp;"=",X$1007)),ISNUMBER(FIND(";"&amp;UPPER(TRIM(Datos!X112&amp;""))&amp;";",X$1007))),OR(UPPER(TRIM(Datos!X112&amp;""))="SÍ",UPPER(TRIM(Datos!X112&amp;""))="SI",UPPER(TRIM(Datos!X112&amp;""))="NO"),IF(ISNUMBER(Datos!X112),AND(OR(X$1005="",Datos!X112&gt;=X$1005),OR(X$1006="",Datos!X112&lt;=X$1006)),FALSE),TRUE))))</f>
        <v>0.0</v>
      </c>
      <c r="Y112">
        <f>IF(Datos!Y112="",0,IF(AND(Y$1008&lt;&gt;"",Datos!Y112=Y$1008),0,IF(Y$1004=0,0,1-CHOOSE(Y$1004,IF(ISNUMBER(Datos!Y112),AND(OR(Y$1005="",Datos!Y112&gt;=Y$1005),OR(Y$1006="",Datos!Y112&lt;=Y$1006)),FALSE),IF(ISNUMBER(Datos!Y112),AND(Datos!Y112=INT(Datos!Y112),AND(OR(Y$1005="",Datos!Y112&gt;=Y$1005),OR(Y$1006="",Datos!Y112&lt;=Y$1006))),FALSE),OR(ISNUMBER(FIND(";"&amp;UPPER(TRIM(Datos!Y112&amp;""))&amp;"=",Y$1007)),ISNUMBER(FIND(";"&amp;UPPER(TRIM(Datos!Y112&amp;""))&amp;";",Y$1007))),OR(UPPER(TRIM(Datos!Y112&amp;""))="SÍ",UPPER(TRIM(Datos!Y112&amp;""))="SI",UPPER(TRIM(Datos!Y112&amp;""))="NO"),IF(ISNUMBER(Datos!Y112),AND(OR(Y$1005="",Datos!Y112&gt;=Y$1005),OR(Y$1006="",Datos!Y112&lt;=Y$1006)),FALSE),TRUE))))</f>
        <v>0.0</v>
      </c>
      <c r="Z112">
        <f>IF(Datos!Z112="",0,IF(AND(Z$1008&lt;&gt;"",Datos!Z112=Z$1008),0,IF(Z$1004=0,0,1-CHOOSE(Z$1004,IF(ISNUMBER(Datos!Z112),AND(OR(Z$1005="",Datos!Z112&gt;=Z$1005),OR(Z$1006="",Datos!Z112&lt;=Z$1006)),FALSE),IF(ISNUMBER(Datos!Z112),AND(Datos!Z112=INT(Datos!Z112),AND(OR(Z$1005="",Datos!Z112&gt;=Z$1005),OR(Z$1006="",Datos!Z112&lt;=Z$1006))),FALSE),OR(ISNUMBER(FIND(";"&amp;UPPER(TRIM(Datos!Z112&amp;""))&amp;"=",Z$1007)),ISNUMBER(FIND(";"&amp;UPPER(TRIM(Datos!Z112&amp;""))&amp;";",Z$1007))),OR(UPPER(TRIM(Datos!Z112&amp;""))="SÍ",UPPER(TRIM(Datos!Z112&amp;""))="SI",UPPER(TRIM(Datos!Z112&amp;""))="NO"),IF(ISNUMBER(Datos!Z112),AND(OR(Z$1005="",Datos!Z112&gt;=Z$1005),OR(Z$1006="",Datos!Z112&lt;=Z$1006)),FALSE),TRUE))))</f>
        <v>0.0</v>
      </c>
      <c r="AA112">
        <f>IF(Datos!AA112="",0,IF(AND(AA$1008&lt;&gt;"",Datos!AA112=AA$1008),0,IF(AA$1004=0,0,1-CHOOSE(AA$1004,IF(ISNUMBER(Datos!AA112),AND(OR(AA$1005="",Datos!AA112&gt;=AA$1005),OR(AA$1006="",Datos!AA112&lt;=AA$1006)),FALSE),IF(ISNUMBER(Datos!AA112),AND(Datos!AA112=INT(Datos!AA112),AND(OR(AA$1005="",Datos!AA112&gt;=AA$1005),OR(AA$1006="",Datos!AA112&lt;=AA$1006))),FALSE),OR(ISNUMBER(FIND(";"&amp;UPPER(TRIM(Datos!AA112&amp;""))&amp;"=",AA$1007)),ISNUMBER(FIND(";"&amp;UPPER(TRIM(Datos!AA112&amp;""))&amp;";",AA$1007))),OR(UPPER(TRIM(Datos!AA112&amp;""))="SÍ",UPPER(TRIM(Datos!AA112&amp;""))="SI",UPPER(TRIM(Datos!AA112&amp;""))="NO"),IF(ISNUMBER(Datos!AA112),AND(OR(AA$1005="",Datos!AA112&gt;=AA$1005),OR(AA$1006="",Datos!AA112&lt;=AA$1006)),FALSE),TRUE))))</f>
        <v>0.0</v>
      </c>
      <c r="AB112">
        <f>IF(Datos!AB112="",0,IF(AND(AB$1008&lt;&gt;"",Datos!AB112=AB$1008),0,IF(AB$1004=0,0,1-CHOOSE(AB$1004,IF(ISNUMBER(Datos!AB112),AND(OR(AB$1005="",Datos!AB112&gt;=AB$1005),OR(AB$1006="",Datos!AB112&lt;=AB$1006)),FALSE),IF(ISNUMBER(Datos!AB112),AND(Datos!AB112=INT(Datos!AB112),AND(OR(AB$1005="",Datos!AB112&gt;=AB$1005),OR(AB$1006="",Datos!AB112&lt;=AB$1006))),FALSE),OR(ISNUMBER(FIND(";"&amp;UPPER(TRIM(Datos!AB112&amp;""))&amp;"=",AB$1007)),ISNUMBER(FIND(";"&amp;UPPER(TRIM(Datos!AB112&amp;""))&amp;";",AB$1007))),OR(UPPER(TRIM(Datos!AB112&amp;""))="SÍ",UPPER(TRIM(Datos!AB112&amp;""))="SI",UPPER(TRIM(Datos!AB112&amp;""))="NO"),IF(ISNUMBER(Datos!AB112),AND(OR(AB$1005="",Datos!AB112&gt;=AB$1005),OR(AB$1006="",Datos!AB112&lt;=AB$1006)),FALSE),TRUE))))</f>
        <v>0.0</v>
      </c>
      <c r="AC112">
        <f>IF(Datos!AC112="",0,IF(AND(AC$1008&lt;&gt;"",Datos!AC112=AC$1008),0,IF(AC$1004=0,0,1-CHOOSE(AC$1004,IF(ISNUMBER(Datos!AC112),AND(OR(AC$1005="",Datos!AC112&gt;=AC$1005),OR(AC$1006="",Datos!AC112&lt;=AC$1006)),FALSE),IF(ISNUMBER(Datos!AC112),AND(Datos!AC112=INT(Datos!AC112),AND(OR(AC$1005="",Datos!AC112&gt;=AC$1005),OR(AC$1006="",Datos!AC112&lt;=AC$1006))),FALSE),OR(ISNUMBER(FIND(";"&amp;UPPER(TRIM(Datos!AC112&amp;""))&amp;"=",AC$1007)),ISNUMBER(FIND(";"&amp;UPPER(TRIM(Datos!AC112&amp;""))&amp;";",AC$1007))),OR(UPPER(TRIM(Datos!AC112&amp;""))="SÍ",UPPER(TRIM(Datos!AC112&amp;""))="SI",UPPER(TRIM(Datos!AC112&amp;""))="NO"),IF(ISNUMBER(Datos!AC112),AND(OR(AC$1005="",Datos!AC112&gt;=AC$1005),OR(AC$1006="",Datos!AC112&lt;=AC$1006)),FALSE),TRUE))))</f>
        <v>0.0</v>
      </c>
      <c r="AD112">
        <f>IF(Datos!AD112="",0,IF(AND(AD$1008&lt;&gt;"",Datos!AD112=AD$1008),0,IF(AD$1004=0,0,1-CHOOSE(AD$1004,IF(ISNUMBER(Datos!AD112),AND(OR(AD$1005="",Datos!AD112&gt;=AD$1005),OR(AD$1006="",Datos!AD112&lt;=AD$1006)),FALSE),IF(ISNUMBER(Datos!AD112),AND(Datos!AD112=INT(Datos!AD112),AND(OR(AD$1005="",Datos!AD112&gt;=AD$1005),OR(AD$1006="",Datos!AD112&lt;=AD$1006))),FALSE),OR(ISNUMBER(FIND(";"&amp;UPPER(TRIM(Datos!AD112&amp;""))&amp;"=",AD$1007)),ISNUMBER(FIND(";"&amp;UPPER(TRIM(Datos!AD112&amp;""))&amp;";",AD$1007))),OR(UPPER(TRIM(Datos!AD112&amp;""))="SÍ",UPPER(TRIM(Datos!AD112&amp;""))="SI",UPPER(TRIM(Datos!AD112&amp;""))="NO"),IF(ISNUMBER(Datos!AD112),AND(OR(AD$1005="",Datos!AD112&gt;=AD$1005),OR(AD$1006="",Datos!AD112&lt;=AD$1006)),FALSE),TRUE))))</f>
        <v>0.0</v>
      </c>
      <c r="AE112">
        <f>IF(Datos!AE112="",0,IF(AND(AE$1008&lt;&gt;"",Datos!AE112=AE$1008),0,IF(AE$1004=0,0,1-CHOOSE(AE$1004,IF(ISNUMBER(Datos!AE112),AND(OR(AE$1005="",Datos!AE112&gt;=AE$1005),OR(AE$1006="",Datos!AE112&lt;=AE$1006)),FALSE),IF(ISNUMBER(Datos!AE112),AND(Datos!AE112=INT(Datos!AE112),AND(OR(AE$1005="",Datos!AE112&gt;=AE$1005),OR(AE$1006="",Datos!AE112&lt;=AE$1006))),FALSE),OR(ISNUMBER(FIND(";"&amp;UPPER(TRIM(Datos!AE112&amp;""))&amp;"=",AE$1007)),ISNUMBER(FIND(";"&amp;UPPER(TRIM(Datos!AE112&amp;""))&amp;";",AE$1007))),OR(UPPER(TRIM(Datos!AE112&amp;""))="SÍ",UPPER(TRIM(Datos!AE112&amp;""))="SI",UPPER(TRIM(Datos!AE112&amp;""))="NO"),IF(ISNUMBER(Datos!AE112),AND(OR(AE$1005="",Datos!AE112&gt;=AE$1005),OR(AE$1006="",Datos!AE112&lt;=AE$1006)),FALSE),TRUE))))</f>
        <v>0.0</v>
      </c>
    </row>
    <row r="113" spans="2:31">
      <c r="B113">
        <f>IF(Datos!B113="",0,IF(AND(B$1008&lt;&gt;"",Datos!B113=B$1008),0,IF(B$1004=0,0,1-CHOOSE(B$1004,IF(ISNUMBER(Datos!B113),AND(OR(B$1005="",Datos!B113&gt;=B$1005),OR(B$1006="",Datos!B113&lt;=B$1006)),FALSE),IF(ISNUMBER(Datos!B113),AND(Datos!B113=INT(Datos!B113),AND(OR(B$1005="",Datos!B113&gt;=B$1005),OR(B$1006="",Datos!B113&lt;=B$1006))),FALSE),OR(ISNUMBER(FIND(";"&amp;UPPER(TRIM(Datos!B113&amp;""))&amp;"=",B$1007)),ISNUMBER(FIND(";"&amp;UPPER(TRIM(Datos!B113&amp;""))&amp;";",B$1007))),OR(UPPER(TRIM(Datos!B113&amp;""))="SÍ",UPPER(TRIM(Datos!B113&amp;""))="SI",UPPER(TRIM(Datos!B113&amp;""))="NO"),IF(ISNUMBER(Datos!B113),AND(OR(B$1005="",Datos!B113&gt;=B$1005),OR(B$1006="",Datos!B113&lt;=B$1006)),FALSE),TRUE))))</f>
        <v>0.0</v>
      </c>
      <c r="C113">
        <f>IF(Datos!C113="",0,IF(AND(C$1008&lt;&gt;"",Datos!C113=C$1008),0,IF(C$1004=0,0,1-CHOOSE(C$1004,IF(ISNUMBER(Datos!C113),AND(OR(C$1005="",Datos!C113&gt;=C$1005),OR(C$1006="",Datos!C113&lt;=C$1006)),FALSE),IF(ISNUMBER(Datos!C113),AND(Datos!C113=INT(Datos!C113),AND(OR(C$1005="",Datos!C113&gt;=C$1005),OR(C$1006="",Datos!C113&lt;=C$1006))),FALSE),OR(ISNUMBER(FIND(";"&amp;UPPER(TRIM(Datos!C113&amp;""))&amp;"=",C$1007)),ISNUMBER(FIND(";"&amp;UPPER(TRIM(Datos!C113&amp;""))&amp;";",C$1007))),OR(UPPER(TRIM(Datos!C113&amp;""))="SÍ",UPPER(TRIM(Datos!C113&amp;""))="SI",UPPER(TRIM(Datos!C113&amp;""))="NO"),IF(ISNUMBER(Datos!C113),AND(OR(C$1005="",Datos!C113&gt;=C$1005),OR(C$1006="",Datos!C113&lt;=C$1006)),FALSE),TRUE))))</f>
        <v>0.0</v>
      </c>
      <c r="D113">
        <f>IF(Datos!D113="",0,IF(AND(D$1008&lt;&gt;"",Datos!D113=D$1008),0,IF(D$1004=0,0,1-CHOOSE(D$1004,IF(ISNUMBER(Datos!D113),AND(OR(D$1005="",Datos!D113&gt;=D$1005),OR(D$1006="",Datos!D113&lt;=D$1006)),FALSE),IF(ISNUMBER(Datos!D113),AND(Datos!D113=INT(Datos!D113),AND(OR(D$1005="",Datos!D113&gt;=D$1005),OR(D$1006="",Datos!D113&lt;=D$1006))),FALSE),OR(ISNUMBER(FIND(";"&amp;UPPER(TRIM(Datos!D113&amp;""))&amp;"=",D$1007)),ISNUMBER(FIND(";"&amp;UPPER(TRIM(Datos!D113&amp;""))&amp;";",D$1007))),OR(UPPER(TRIM(Datos!D113&amp;""))="SÍ",UPPER(TRIM(Datos!D113&amp;""))="SI",UPPER(TRIM(Datos!D113&amp;""))="NO"),IF(ISNUMBER(Datos!D113),AND(OR(D$1005="",Datos!D113&gt;=D$1005),OR(D$1006="",Datos!D113&lt;=D$1006)),FALSE),TRUE))))</f>
        <v>0.0</v>
      </c>
      <c r="E113">
        <f>IF(Datos!E113="",0,IF(AND(E$1008&lt;&gt;"",Datos!E113=E$1008),0,IF(E$1004=0,0,1-CHOOSE(E$1004,IF(ISNUMBER(Datos!E113),AND(OR(E$1005="",Datos!E113&gt;=E$1005),OR(E$1006="",Datos!E113&lt;=E$1006)),FALSE),IF(ISNUMBER(Datos!E113),AND(Datos!E113=INT(Datos!E113),AND(OR(E$1005="",Datos!E113&gt;=E$1005),OR(E$1006="",Datos!E113&lt;=E$1006))),FALSE),OR(ISNUMBER(FIND(";"&amp;UPPER(TRIM(Datos!E113&amp;""))&amp;"=",E$1007)),ISNUMBER(FIND(";"&amp;UPPER(TRIM(Datos!E113&amp;""))&amp;";",E$1007))),OR(UPPER(TRIM(Datos!E113&amp;""))="SÍ",UPPER(TRIM(Datos!E113&amp;""))="SI",UPPER(TRIM(Datos!E113&amp;""))="NO"),IF(ISNUMBER(Datos!E113),AND(OR(E$1005="",Datos!E113&gt;=E$1005),OR(E$1006="",Datos!E113&lt;=E$1006)),FALSE),TRUE))))</f>
        <v>0.0</v>
      </c>
      <c r="F113">
        <f>IF(Datos!F113="",0,IF(AND(F$1008&lt;&gt;"",Datos!F113=F$1008),0,IF(F$1004=0,0,1-CHOOSE(F$1004,IF(ISNUMBER(Datos!F113),AND(OR(F$1005="",Datos!F113&gt;=F$1005),OR(F$1006="",Datos!F113&lt;=F$1006)),FALSE),IF(ISNUMBER(Datos!F113),AND(Datos!F113=INT(Datos!F113),AND(OR(F$1005="",Datos!F113&gt;=F$1005),OR(F$1006="",Datos!F113&lt;=F$1006))),FALSE),OR(ISNUMBER(FIND(";"&amp;UPPER(TRIM(Datos!F113&amp;""))&amp;"=",F$1007)),ISNUMBER(FIND(";"&amp;UPPER(TRIM(Datos!F113&amp;""))&amp;";",F$1007))),OR(UPPER(TRIM(Datos!F113&amp;""))="SÍ",UPPER(TRIM(Datos!F113&amp;""))="SI",UPPER(TRIM(Datos!F113&amp;""))="NO"),IF(ISNUMBER(Datos!F113),AND(OR(F$1005="",Datos!F113&gt;=F$1005),OR(F$1006="",Datos!F113&lt;=F$1006)),FALSE),TRUE))))</f>
        <v>0.0</v>
      </c>
      <c r="G113">
        <f>IF(Datos!G113="",0,IF(AND(G$1008&lt;&gt;"",Datos!G113=G$1008),0,IF(G$1004=0,0,1-CHOOSE(G$1004,IF(ISNUMBER(Datos!G113),AND(OR(G$1005="",Datos!G113&gt;=G$1005),OR(G$1006="",Datos!G113&lt;=G$1006)),FALSE),IF(ISNUMBER(Datos!G113),AND(Datos!G113=INT(Datos!G113),AND(OR(G$1005="",Datos!G113&gt;=G$1005),OR(G$1006="",Datos!G113&lt;=G$1006))),FALSE),OR(ISNUMBER(FIND(";"&amp;UPPER(TRIM(Datos!G113&amp;""))&amp;"=",G$1007)),ISNUMBER(FIND(";"&amp;UPPER(TRIM(Datos!G113&amp;""))&amp;";",G$1007))),OR(UPPER(TRIM(Datos!G113&amp;""))="SÍ",UPPER(TRIM(Datos!G113&amp;""))="SI",UPPER(TRIM(Datos!G113&amp;""))="NO"),IF(ISNUMBER(Datos!G113),AND(OR(G$1005="",Datos!G113&gt;=G$1005),OR(G$1006="",Datos!G113&lt;=G$1006)),FALSE),TRUE))))</f>
        <v>0.0</v>
      </c>
      <c r="H113">
        <f>IF(Datos!H113="",0,IF(AND(H$1008&lt;&gt;"",Datos!H113=H$1008),0,IF(H$1004=0,0,1-CHOOSE(H$1004,IF(ISNUMBER(Datos!H113),AND(OR(H$1005="",Datos!H113&gt;=H$1005),OR(H$1006="",Datos!H113&lt;=H$1006)),FALSE),IF(ISNUMBER(Datos!H113),AND(Datos!H113=INT(Datos!H113),AND(OR(H$1005="",Datos!H113&gt;=H$1005),OR(H$1006="",Datos!H113&lt;=H$1006))),FALSE),OR(ISNUMBER(FIND(";"&amp;UPPER(TRIM(Datos!H113&amp;""))&amp;"=",H$1007)),ISNUMBER(FIND(";"&amp;UPPER(TRIM(Datos!H113&amp;""))&amp;";",H$1007))),OR(UPPER(TRIM(Datos!H113&amp;""))="SÍ",UPPER(TRIM(Datos!H113&amp;""))="SI",UPPER(TRIM(Datos!H113&amp;""))="NO"),IF(ISNUMBER(Datos!H113),AND(OR(H$1005="",Datos!H113&gt;=H$1005),OR(H$1006="",Datos!H113&lt;=H$1006)),FALSE),TRUE))))</f>
        <v>0.0</v>
      </c>
      <c r="I113">
        <f>IF(Datos!I113="",0,IF(AND(I$1008&lt;&gt;"",Datos!I113=I$1008),0,IF(I$1004=0,0,1-CHOOSE(I$1004,IF(ISNUMBER(Datos!I113),AND(OR(I$1005="",Datos!I113&gt;=I$1005),OR(I$1006="",Datos!I113&lt;=I$1006)),FALSE),IF(ISNUMBER(Datos!I113),AND(Datos!I113=INT(Datos!I113),AND(OR(I$1005="",Datos!I113&gt;=I$1005),OR(I$1006="",Datos!I113&lt;=I$1006))),FALSE),OR(ISNUMBER(FIND(";"&amp;UPPER(TRIM(Datos!I113&amp;""))&amp;"=",I$1007)),ISNUMBER(FIND(";"&amp;UPPER(TRIM(Datos!I113&amp;""))&amp;";",I$1007))),OR(UPPER(TRIM(Datos!I113&amp;""))="SÍ",UPPER(TRIM(Datos!I113&amp;""))="SI",UPPER(TRIM(Datos!I113&amp;""))="NO"),IF(ISNUMBER(Datos!I113),AND(OR(I$1005="",Datos!I113&gt;=I$1005),OR(I$1006="",Datos!I113&lt;=I$1006)),FALSE),TRUE))))</f>
        <v>0.0</v>
      </c>
      <c r="J113">
        <f>IF(Datos!J113="",0,IF(AND(J$1008&lt;&gt;"",Datos!J113=J$1008),0,IF(J$1004=0,0,1-CHOOSE(J$1004,IF(ISNUMBER(Datos!J113),AND(OR(J$1005="",Datos!J113&gt;=J$1005),OR(J$1006="",Datos!J113&lt;=J$1006)),FALSE),IF(ISNUMBER(Datos!J113),AND(Datos!J113=INT(Datos!J113),AND(OR(J$1005="",Datos!J113&gt;=J$1005),OR(J$1006="",Datos!J113&lt;=J$1006))),FALSE),OR(ISNUMBER(FIND(";"&amp;UPPER(TRIM(Datos!J113&amp;""))&amp;"=",J$1007)),ISNUMBER(FIND(";"&amp;UPPER(TRIM(Datos!J113&amp;""))&amp;";",J$1007))),OR(UPPER(TRIM(Datos!J113&amp;""))="SÍ",UPPER(TRIM(Datos!J113&amp;""))="SI",UPPER(TRIM(Datos!J113&amp;""))="NO"),IF(ISNUMBER(Datos!J113),AND(OR(J$1005="",Datos!J113&gt;=J$1005),OR(J$1006="",Datos!J113&lt;=J$1006)),FALSE),TRUE))))</f>
        <v>0.0</v>
      </c>
      <c r="K113">
        <f>IF(Datos!K113="",0,IF(AND(K$1008&lt;&gt;"",Datos!K113=K$1008),0,IF(K$1004=0,0,1-CHOOSE(K$1004,IF(ISNUMBER(Datos!K113),AND(OR(K$1005="",Datos!K113&gt;=K$1005),OR(K$1006="",Datos!K113&lt;=K$1006)),FALSE),IF(ISNUMBER(Datos!K113),AND(Datos!K113=INT(Datos!K113),AND(OR(K$1005="",Datos!K113&gt;=K$1005),OR(K$1006="",Datos!K113&lt;=K$1006))),FALSE),OR(ISNUMBER(FIND(";"&amp;UPPER(TRIM(Datos!K113&amp;""))&amp;"=",K$1007)),ISNUMBER(FIND(";"&amp;UPPER(TRIM(Datos!K113&amp;""))&amp;";",K$1007))),OR(UPPER(TRIM(Datos!K113&amp;""))="SÍ",UPPER(TRIM(Datos!K113&amp;""))="SI",UPPER(TRIM(Datos!K113&amp;""))="NO"),IF(ISNUMBER(Datos!K113),AND(OR(K$1005="",Datos!K113&gt;=K$1005),OR(K$1006="",Datos!K113&lt;=K$1006)),FALSE),TRUE))))</f>
        <v>0.0</v>
      </c>
      <c r="L113">
        <f>IF(Datos!L113="",0,IF(AND(L$1008&lt;&gt;"",Datos!L113=L$1008),0,IF(L$1004=0,0,1-CHOOSE(L$1004,IF(ISNUMBER(Datos!L113),AND(OR(L$1005="",Datos!L113&gt;=L$1005),OR(L$1006="",Datos!L113&lt;=L$1006)),FALSE),IF(ISNUMBER(Datos!L113),AND(Datos!L113=INT(Datos!L113),AND(OR(L$1005="",Datos!L113&gt;=L$1005),OR(L$1006="",Datos!L113&lt;=L$1006))),FALSE),OR(ISNUMBER(FIND(";"&amp;UPPER(TRIM(Datos!L113&amp;""))&amp;"=",L$1007)),ISNUMBER(FIND(";"&amp;UPPER(TRIM(Datos!L113&amp;""))&amp;";",L$1007))),OR(UPPER(TRIM(Datos!L113&amp;""))="SÍ",UPPER(TRIM(Datos!L113&amp;""))="SI",UPPER(TRIM(Datos!L113&amp;""))="NO"),IF(ISNUMBER(Datos!L113),AND(OR(L$1005="",Datos!L113&gt;=L$1005),OR(L$1006="",Datos!L113&lt;=L$1006)),FALSE),TRUE))))</f>
        <v>0.0</v>
      </c>
      <c r="M113">
        <f>IF(Datos!M113="",0,IF(AND(M$1008&lt;&gt;"",Datos!M113=M$1008),0,IF(M$1004=0,0,1-CHOOSE(M$1004,IF(ISNUMBER(Datos!M113),AND(OR(M$1005="",Datos!M113&gt;=M$1005),OR(M$1006="",Datos!M113&lt;=M$1006)),FALSE),IF(ISNUMBER(Datos!M113),AND(Datos!M113=INT(Datos!M113),AND(OR(M$1005="",Datos!M113&gt;=M$1005),OR(M$1006="",Datos!M113&lt;=M$1006))),FALSE),OR(ISNUMBER(FIND(";"&amp;UPPER(TRIM(Datos!M113&amp;""))&amp;"=",M$1007)),ISNUMBER(FIND(";"&amp;UPPER(TRIM(Datos!M113&amp;""))&amp;";",M$1007))),OR(UPPER(TRIM(Datos!M113&amp;""))="SÍ",UPPER(TRIM(Datos!M113&amp;""))="SI",UPPER(TRIM(Datos!M113&amp;""))="NO"),IF(ISNUMBER(Datos!M113),AND(OR(M$1005="",Datos!M113&gt;=M$1005),OR(M$1006="",Datos!M113&lt;=M$1006)),FALSE),TRUE))))</f>
        <v>0.0</v>
      </c>
      <c r="N113">
        <f>IF(Datos!N113="",0,IF(AND(N$1008&lt;&gt;"",Datos!N113=N$1008),0,IF(N$1004=0,0,1-CHOOSE(N$1004,IF(ISNUMBER(Datos!N113),AND(OR(N$1005="",Datos!N113&gt;=N$1005),OR(N$1006="",Datos!N113&lt;=N$1006)),FALSE),IF(ISNUMBER(Datos!N113),AND(Datos!N113=INT(Datos!N113),AND(OR(N$1005="",Datos!N113&gt;=N$1005),OR(N$1006="",Datos!N113&lt;=N$1006))),FALSE),OR(ISNUMBER(FIND(";"&amp;UPPER(TRIM(Datos!N113&amp;""))&amp;"=",N$1007)),ISNUMBER(FIND(";"&amp;UPPER(TRIM(Datos!N113&amp;""))&amp;";",N$1007))),OR(UPPER(TRIM(Datos!N113&amp;""))="SÍ",UPPER(TRIM(Datos!N113&amp;""))="SI",UPPER(TRIM(Datos!N113&amp;""))="NO"),IF(ISNUMBER(Datos!N113),AND(OR(N$1005="",Datos!N113&gt;=N$1005),OR(N$1006="",Datos!N113&lt;=N$1006)),FALSE),TRUE))))</f>
        <v>0.0</v>
      </c>
      <c r="O113">
        <f>IF(Datos!O113="",0,IF(AND(O$1008&lt;&gt;"",Datos!O113=O$1008),0,IF(O$1004=0,0,1-CHOOSE(O$1004,IF(ISNUMBER(Datos!O113),AND(OR(O$1005="",Datos!O113&gt;=O$1005),OR(O$1006="",Datos!O113&lt;=O$1006)),FALSE),IF(ISNUMBER(Datos!O113),AND(Datos!O113=INT(Datos!O113),AND(OR(O$1005="",Datos!O113&gt;=O$1005),OR(O$1006="",Datos!O113&lt;=O$1006))),FALSE),OR(ISNUMBER(FIND(";"&amp;UPPER(TRIM(Datos!O113&amp;""))&amp;"=",O$1007)),ISNUMBER(FIND(";"&amp;UPPER(TRIM(Datos!O113&amp;""))&amp;";",O$1007))),OR(UPPER(TRIM(Datos!O113&amp;""))="SÍ",UPPER(TRIM(Datos!O113&amp;""))="SI",UPPER(TRIM(Datos!O113&amp;""))="NO"),IF(ISNUMBER(Datos!O113),AND(OR(O$1005="",Datos!O113&gt;=O$1005),OR(O$1006="",Datos!O113&lt;=O$1006)),FALSE),TRUE))))</f>
        <v>0.0</v>
      </c>
      <c r="P113">
        <f>IF(Datos!P113="",0,IF(AND(P$1008&lt;&gt;"",Datos!P113=P$1008),0,IF(P$1004=0,0,1-CHOOSE(P$1004,IF(ISNUMBER(Datos!P113),AND(OR(P$1005="",Datos!P113&gt;=P$1005),OR(P$1006="",Datos!P113&lt;=P$1006)),FALSE),IF(ISNUMBER(Datos!P113),AND(Datos!P113=INT(Datos!P113),AND(OR(P$1005="",Datos!P113&gt;=P$1005),OR(P$1006="",Datos!P113&lt;=P$1006))),FALSE),OR(ISNUMBER(FIND(";"&amp;UPPER(TRIM(Datos!P113&amp;""))&amp;"=",P$1007)),ISNUMBER(FIND(";"&amp;UPPER(TRIM(Datos!P113&amp;""))&amp;";",P$1007))),OR(UPPER(TRIM(Datos!P113&amp;""))="SÍ",UPPER(TRIM(Datos!P113&amp;""))="SI",UPPER(TRIM(Datos!P113&amp;""))="NO"),IF(ISNUMBER(Datos!P113),AND(OR(P$1005="",Datos!P113&gt;=P$1005),OR(P$1006="",Datos!P113&lt;=P$1006)),FALSE),TRUE))))</f>
        <v>0.0</v>
      </c>
      <c r="Q113">
        <f>IF(Datos!Q113="",0,IF(AND(Q$1008&lt;&gt;"",Datos!Q113=Q$1008),0,IF(Q$1004=0,0,1-CHOOSE(Q$1004,IF(ISNUMBER(Datos!Q113),AND(OR(Q$1005="",Datos!Q113&gt;=Q$1005),OR(Q$1006="",Datos!Q113&lt;=Q$1006)),FALSE),IF(ISNUMBER(Datos!Q113),AND(Datos!Q113=INT(Datos!Q113),AND(OR(Q$1005="",Datos!Q113&gt;=Q$1005),OR(Q$1006="",Datos!Q113&lt;=Q$1006))),FALSE),OR(ISNUMBER(FIND(";"&amp;UPPER(TRIM(Datos!Q113&amp;""))&amp;"=",Q$1007)),ISNUMBER(FIND(";"&amp;UPPER(TRIM(Datos!Q113&amp;""))&amp;";",Q$1007))),OR(UPPER(TRIM(Datos!Q113&amp;""))="SÍ",UPPER(TRIM(Datos!Q113&amp;""))="SI",UPPER(TRIM(Datos!Q113&amp;""))="NO"),IF(ISNUMBER(Datos!Q113),AND(OR(Q$1005="",Datos!Q113&gt;=Q$1005),OR(Q$1006="",Datos!Q113&lt;=Q$1006)),FALSE),TRUE))))</f>
        <v>0.0</v>
      </c>
      <c r="R113">
        <f>IF(Datos!R113="",0,IF(AND(R$1008&lt;&gt;"",Datos!R113=R$1008),0,IF(R$1004=0,0,1-CHOOSE(R$1004,IF(ISNUMBER(Datos!R113),AND(OR(R$1005="",Datos!R113&gt;=R$1005),OR(R$1006="",Datos!R113&lt;=R$1006)),FALSE),IF(ISNUMBER(Datos!R113),AND(Datos!R113=INT(Datos!R113),AND(OR(R$1005="",Datos!R113&gt;=R$1005),OR(R$1006="",Datos!R113&lt;=R$1006))),FALSE),OR(ISNUMBER(FIND(";"&amp;UPPER(TRIM(Datos!R113&amp;""))&amp;"=",R$1007)),ISNUMBER(FIND(";"&amp;UPPER(TRIM(Datos!R113&amp;""))&amp;";",R$1007))),OR(UPPER(TRIM(Datos!R113&amp;""))="SÍ",UPPER(TRIM(Datos!R113&amp;""))="SI",UPPER(TRIM(Datos!R113&amp;""))="NO"),IF(ISNUMBER(Datos!R113),AND(OR(R$1005="",Datos!R113&gt;=R$1005),OR(R$1006="",Datos!R113&lt;=R$1006)),FALSE),TRUE))))</f>
        <v>0.0</v>
      </c>
      <c r="S113">
        <f>IF(Datos!S113="",0,IF(AND(S$1008&lt;&gt;"",Datos!S113=S$1008),0,IF(S$1004=0,0,1-CHOOSE(S$1004,IF(ISNUMBER(Datos!S113),AND(OR(S$1005="",Datos!S113&gt;=S$1005),OR(S$1006="",Datos!S113&lt;=S$1006)),FALSE),IF(ISNUMBER(Datos!S113),AND(Datos!S113=INT(Datos!S113),AND(OR(S$1005="",Datos!S113&gt;=S$1005),OR(S$1006="",Datos!S113&lt;=S$1006))),FALSE),OR(ISNUMBER(FIND(";"&amp;UPPER(TRIM(Datos!S113&amp;""))&amp;"=",S$1007)),ISNUMBER(FIND(";"&amp;UPPER(TRIM(Datos!S113&amp;""))&amp;";",S$1007))),OR(UPPER(TRIM(Datos!S113&amp;""))="SÍ",UPPER(TRIM(Datos!S113&amp;""))="SI",UPPER(TRIM(Datos!S113&amp;""))="NO"),IF(ISNUMBER(Datos!S113),AND(OR(S$1005="",Datos!S113&gt;=S$1005),OR(S$1006="",Datos!S113&lt;=S$1006)),FALSE),TRUE))))</f>
        <v>0.0</v>
      </c>
      <c r="T113">
        <f>IF(Datos!T113="",0,IF(AND(T$1008&lt;&gt;"",Datos!T113=T$1008),0,IF(T$1004=0,0,1-CHOOSE(T$1004,IF(ISNUMBER(Datos!T113),AND(OR(T$1005="",Datos!T113&gt;=T$1005),OR(T$1006="",Datos!T113&lt;=T$1006)),FALSE),IF(ISNUMBER(Datos!T113),AND(Datos!T113=INT(Datos!T113),AND(OR(T$1005="",Datos!T113&gt;=T$1005),OR(T$1006="",Datos!T113&lt;=T$1006))),FALSE),OR(ISNUMBER(FIND(";"&amp;UPPER(TRIM(Datos!T113&amp;""))&amp;"=",T$1007)),ISNUMBER(FIND(";"&amp;UPPER(TRIM(Datos!T113&amp;""))&amp;";",T$1007))),OR(UPPER(TRIM(Datos!T113&amp;""))="SÍ",UPPER(TRIM(Datos!T113&amp;""))="SI",UPPER(TRIM(Datos!T113&amp;""))="NO"),IF(ISNUMBER(Datos!T113),AND(OR(T$1005="",Datos!T113&gt;=T$1005),OR(T$1006="",Datos!T113&lt;=T$1006)),FALSE),TRUE))))</f>
        <v>0.0</v>
      </c>
      <c r="U113">
        <f>IF(Datos!U113="",0,IF(AND(U$1008&lt;&gt;"",Datos!U113=U$1008),0,IF(U$1004=0,0,1-CHOOSE(U$1004,IF(ISNUMBER(Datos!U113),AND(OR(U$1005="",Datos!U113&gt;=U$1005),OR(U$1006="",Datos!U113&lt;=U$1006)),FALSE),IF(ISNUMBER(Datos!U113),AND(Datos!U113=INT(Datos!U113),AND(OR(U$1005="",Datos!U113&gt;=U$1005),OR(U$1006="",Datos!U113&lt;=U$1006))),FALSE),OR(ISNUMBER(FIND(";"&amp;UPPER(TRIM(Datos!U113&amp;""))&amp;"=",U$1007)),ISNUMBER(FIND(";"&amp;UPPER(TRIM(Datos!U113&amp;""))&amp;";",U$1007))),OR(UPPER(TRIM(Datos!U113&amp;""))="SÍ",UPPER(TRIM(Datos!U113&amp;""))="SI",UPPER(TRIM(Datos!U113&amp;""))="NO"),IF(ISNUMBER(Datos!U113),AND(OR(U$1005="",Datos!U113&gt;=U$1005),OR(U$1006="",Datos!U113&lt;=U$1006)),FALSE),TRUE))))</f>
        <v>0.0</v>
      </c>
      <c r="V113">
        <f>IF(Datos!V113="",0,IF(AND(V$1008&lt;&gt;"",Datos!V113=V$1008),0,IF(V$1004=0,0,1-CHOOSE(V$1004,IF(ISNUMBER(Datos!V113),AND(OR(V$1005="",Datos!V113&gt;=V$1005),OR(V$1006="",Datos!V113&lt;=V$1006)),FALSE),IF(ISNUMBER(Datos!V113),AND(Datos!V113=INT(Datos!V113),AND(OR(V$1005="",Datos!V113&gt;=V$1005),OR(V$1006="",Datos!V113&lt;=V$1006))),FALSE),OR(ISNUMBER(FIND(";"&amp;UPPER(TRIM(Datos!V113&amp;""))&amp;"=",V$1007)),ISNUMBER(FIND(";"&amp;UPPER(TRIM(Datos!V113&amp;""))&amp;";",V$1007))),OR(UPPER(TRIM(Datos!V113&amp;""))="SÍ",UPPER(TRIM(Datos!V113&amp;""))="SI",UPPER(TRIM(Datos!V113&amp;""))="NO"),IF(ISNUMBER(Datos!V113),AND(OR(V$1005="",Datos!V113&gt;=V$1005),OR(V$1006="",Datos!V113&lt;=V$1006)),FALSE),TRUE))))</f>
        <v>0.0</v>
      </c>
      <c r="W113">
        <f>IF(Datos!W113="",0,IF(AND(W$1008&lt;&gt;"",Datos!W113=W$1008),0,IF(W$1004=0,0,1-CHOOSE(W$1004,IF(ISNUMBER(Datos!W113),AND(OR(W$1005="",Datos!W113&gt;=W$1005),OR(W$1006="",Datos!W113&lt;=W$1006)),FALSE),IF(ISNUMBER(Datos!W113),AND(Datos!W113=INT(Datos!W113),AND(OR(W$1005="",Datos!W113&gt;=W$1005),OR(W$1006="",Datos!W113&lt;=W$1006))),FALSE),OR(ISNUMBER(FIND(";"&amp;UPPER(TRIM(Datos!W113&amp;""))&amp;"=",W$1007)),ISNUMBER(FIND(";"&amp;UPPER(TRIM(Datos!W113&amp;""))&amp;";",W$1007))),OR(UPPER(TRIM(Datos!W113&amp;""))="SÍ",UPPER(TRIM(Datos!W113&amp;""))="SI",UPPER(TRIM(Datos!W113&amp;""))="NO"),IF(ISNUMBER(Datos!W113),AND(OR(W$1005="",Datos!W113&gt;=W$1005),OR(W$1006="",Datos!W113&lt;=W$1006)),FALSE),TRUE))))</f>
        <v>0.0</v>
      </c>
      <c r="X113">
        <f>IF(Datos!X113="",0,IF(AND(X$1008&lt;&gt;"",Datos!X113=X$1008),0,IF(X$1004=0,0,1-CHOOSE(X$1004,IF(ISNUMBER(Datos!X113),AND(OR(X$1005="",Datos!X113&gt;=X$1005),OR(X$1006="",Datos!X113&lt;=X$1006)),FALSE),IF(ISNUMBER(Datos!X113),AND(Datos!X113=INT(Datos!X113),AND(OR(X$1005="",Datos!X113&gt;=X$1005),OR(X$1006="",Datos!X113&lt;=X$1006))),FALSE),OR(ISNUMBER(FIND(";"&amp;UPPER(TRIM(Datos!X113&amp;""))&amp;"=",X$1007)),ISNUMBER(FIND(";"&amp;UPPER(TRIM(Datos!X113&amp;""))&amp;";",X$1007))),OR(UPPER(TRIM(Datos!X113&amp;""))="SÍ",UPPER(TRIM(Datos!X113&amp;""))="SI",UPPER(TRIM(Datos!X113&amp;""))="NO"),IF(ISNUMBER(Datos!X113),AND(OR(X$1005="",Datos!X113&gt;=X$1005),OR(X$1006="",Datos!X113&lt;=X$1006)),FALSE),TRUE))))</f>
        <v>0.0</v>
      </c>
      <c r="Y113">
        <f>IF(Datos!Y113="",0,IF(AND(Y$1008&lt;&gt;"",Datos!Y113=Y$1008),0,IF(Y$1004=0,0,1-CHOOSE(Y$1004,IF(ISNUMBER(Datos!Y113),AND(OR(Y$1005="",Datos!Y113&gt;=Y$1005),OR(Y$1006="",Datos!Y113&lt;=Y$1006)),FALSE),IF(ISNUMBER(Datos!Y113),AND(Datos!Y113=INT(Datos!Y113),AND(OR(Y$1005="",Datos!Y113&gt;=Y$1005),OR(Y$1006="",Datos!Y113&lt;=Y$1006))),FALSE),OR(ISNUMBER(FIND(";"&amp;UPPER(TRIM(Datos!Y113&amp;""))&amp;"=",Y$1007)),ISNUMBER(FIND(";"&amp;UPPER(TRIM(Datos!Y113&amp;""))&amp;";",Y$1007))),OR(UPPER(TRIM(Datos!Y113&amp;""))="SÍ",UPPER(TRIM(Datos!Y113&amp;""))="SI",UPPER(TRIM(Datos!Y113&amp;""))="NO"),IF(ISNUMBER(Datos!Y113),AND(OR(Y$1005="",Datos!Y113&gt;=Y$1005),OR(Y$1006="",Datos!Y113&lt;=Y$1006)),FALSE),TRUE))))</f>
        <v>0.0</v>
      </c>
      <c r="Z113">
        <f>IF(Datos!Z113="",0,IF(AND(Z$1008&lt;&gt;"",Datos!Z113=Z$1008),0,IF(Z$1004=0,0,1-CHOOSE(Z$1004,IF(ISNUMBER(Datos!Z113),AND(OR(Z$1005="",Datos!Z113&gt;=Z$1005),OR(Z$1006="",Datos!Z113&lt;=Z$1006)),FALSE),IF(ISNUMBER(Datos!Z113),AND(Datos!Z113=INT(Datos!Z113),AND(OR(Z$1005="",Datos!Z113&gt;=Z$1005),OR(Z$1006="",Datos!Z113&lt;=Z$1006))),FALSE),OR(ISNUMBER(FIND(";"&amp;UPPER(TRIM(Datos!Z113&amp;""))&amp;"=",Z$1007)),ISNUMBER(FIND(";"&amp;UPPER(TRIM(Datos!Z113&amp;""))&amp;";",Z$1007))),OR(UPPER(TRIM(Datos!Z113&amp;""))="SÍ",UPPER(TRIM(Datos!Z113&amp;""))="SI",UPPER(TRIM(Datos!Z113&amp;""))="NO"),IF(ISNUMBER(Datos!Z113),AND(OR(Z$1005="",Datos!Z113&gt;=Z$1005),OR(Z$1006="",Datos!Z113&lt;=Z$1006)),FALSE),TRUE))))</f>
        <v>0.0</v>
      </c>
      <c r="AA113">
        <f>IF(Datos!AA113="",0,IF(AND(AA$1008&lt;&gt;"",Datos!AA113=AA$1008),0,IF(AA$1004=0,0,1-CHOOSE(AA$1004,IF(ISNUMBER(Datos!AA113),AND(OR(AA$1005="",Datos!AA113&gt;=AA$1005),OR(AA$1006="",Datos!AA113&lt;=AA$1006)),FALSE),IF(ISNUMBER(Datos!AA113),AND(Datos!AA113=INT(Datos!AA113),AND(OR(AA$1005="",Datos!AA113&gt;=AA$1005),OR(AA$1006="",Datos!AA113&lt;=AA$1006))),FALSE),OR(ISNUMBER(FIND(";"&amp;UPPER(TRIM(Datos!AA113&amp;""))&amp;"=",AA$1007)),ISNUMBER(FIND(";"&amp;UPPER(TRIM(Datos!AA113&amp;""))&amp;";",AA$1007))),OR(UPPER(TRIM(Datos!AA113&amp;""))="SÍ",UPPER(TRIM(Datos!AA113&amp;""))="SI",UPPER(TRIM(Datos!AA113&amp;""))="NO"),IF(ISNUMBER(Datos!AA113),AND(OR(AA$1005="",Datos!AA113&gt;=AA$1005),OR(AA$1006="",Datos!AA113&lt;=AA$1006)),FALSE),TRUE))))</f>
        <v>0.0</v>
      </c>
      <c r="AB113">
        <f>IF(Datos!AB113="",0,IF(AND(AB$1008&lt;&gt;"",Datos!AB113=AB$1008),0,IF(AB$1004=0,0,1-CHOOSE(AB$1004,IF(ISNUMBER(Datos!AB113),AND(OR(AB$1005="",Datos!AB113&gt;=AB$1005),OR(AB$1006="",Datos!AB113&lt;=AB$1006)),FALSE),IF(ISNUMBER(Datos!AB113),AND(Datos!AB113=INT(Datos!AB113),AND(OR(AB$1005="",Datos!AB113&gt;=AB$1005),OR(AB$1006="",Datos!AB113&lt;=AB$1006))),FALSE),OR(ISNUMBER(FIND(";"&amp;UPPER(TRIM(Datos!AB113&amp;""))&amp;"=",AB$1007)),ISNUMBER(FIND(";"&amp;UPPER(TRIM(Datos!AB113&amp;""))&amp;";",AB$1007))),OR(UPPER(TRIM(Datos!AB113&amp;""))="SÍ",UPPER(TRIM(Datos!AB113&amp;""))="SI",UPPER(TRIM(Datos!AB113&amp;""))="NO"),IF(ISNUMBER(Datos!AB113),AND(OR(AB$1005="",Datos!AB113&gt;=AB$1005),OR(AB$1006="",Datos!AB113&lt;=AB$1006)),FALSE),TRUE))))</f>
        <v>0.0</v>
      </c>
      <c r="AC113">
        <f>IF(Datos!AC113="",0,IF(AND(AC$1008&lt;&gt;"",Datos!AC113=AC$1008),0,IF(AC$1004=0,0,1-CHOOSE(AC$1004,IF(ISNUMBER(Datos!AC113),AND(OR(AC$1005="",Datos!AC113&gt;=AC$1005),OR(AC$1006="",Datos!AC113&lt;=AC$1006)),FALSE),IF(ISNUMBER(Datos!AC113),AND(Datos!AC113=INT(Datos!AC113),AND(OR(AC$1005="",Datos!AC113&gt;=AC$1005),OR(AC$1006="",Datos!AC113&lt;=AC$1006))),FALSE),OR(ISNUMBER(FIND(";"&amp;UPPER(TRIM(Datos!AC113&amp;""))&amp;"=",AC$1007)),ISNUMBER(FIND(";"&amp;UPPER(TRIM(Datos!AC113&amp;""))&amp;";",AC$1007))),OR(UPPER(TRIM(Datos!AC113&amp;""))="SÍ",UPPER(TRIM(Datos!AC113&amp;""))="SI",UPPER(TRIM(Datos!AC113&amp;""))="NO"),IF(ISNUMBER(Datos!AC113),AND(OR(AC$1005="",Datos!AC113&gt;=AC$1005),OR(AC$1006="",Datos!AC113&lt;=AC$1006)),FALSE),TRUE))))</f>
        <v>0.0</v>
      </c>
      <c r="AD113">
        <f>IF(Datos!AD113="",0,IF(AND(AD$1008&lt;&gt;"",Datos!AD113=AD$1008),0,IF(AD$1004=0,0,1-CHOOSE(AD$1004,IF(ISNUMBER(Datos!AD113),AND(OR(AD$1005="",Datos!AD113&gt;=AD$1005),OR(AD$1006="",Datos!AD113&lt;=AD$1006)),FALSE),IF(ISNUMBER(Datos!AD113),AND(Datos!AD113=INT(Datos!AD113),AND(OR(AD$1005="",Datos!AD113&gt;=AD$1005),OR(AD$1006="",Datos!AD113&lt;=AD$1006))),FALSE),OR(ISNUMBER(FIND(";"&amp;UPPER(TRIM(Datos!AD113&amp;""))&amp;"=",AD$1007)),ISNUMBER(FIND(";"&amp;UPPER(TRIM(Datos!AD113&amp;""))&amp;";",AD$1007))),OR(UPPER(TRIM(Datos!AD113&amp;""))="SÍ",UPPER(TRIM(Datos!AD113&amp;""))="SI",UPPER(TRIM(Datos!AD113&amp;""))="NO"),IF(ISNUMBER(Datos!AD113),AND(OR(AD$1005="",Datos!AD113&gt;=AD$1005),OR(AD$1006="",Datos!AD113&lt;=AD$1006)),FALSE),TRUE))))</f>
        <v>0.0</v>
      </c>
      <c r="AE113">
        <f>IF(Datos!AE113="",0,IF(AND(AE$1008&lt;&gt;"",Datos!AE113=AE$1008),0,IF(AE$1004=0,0,1-CHOOSE(AE$1004,IF(ISNUMBER(Datos!AE113),AND(OR(AE$1005="",Datos!AE113&gt;=AE$1005),OR(AE$1006="",Datos!AE113&lt;=AE$1006)),FALSE),IF(ISNUMBER(Datos!AE113),AND(Datos!AE113=INT(Datos!AE113),AND(OR(AE$1005="",Datos!AE113&gt;=AE$1005),OR(AE$1006="",Datos!AE113&lt;=AE$1006))),FALSE),OR(ISNUMBER(FIND(";"&amp;UPPER(TRIM(Datos!AE113&amp;""))&amp;"=",AE$1007)),ISNUMBER(FIND(";"&amp;UPPER(TRIM(Datos!AE113&amp;""))&amp;";",AE$1007))),OR(UPPER(TRIM(Datos!AE113&amp;""))="SÍ",UPPER(TRIM(Datos!AE113&amp;""))="SI",UPPER(TRIM(Datos!AE113&amp;""))="NO"),IF(ISNUMBER(Datos!AE113),AND(OR(AE$1005="",Datos!AE113&gt;=AE$1005),OR(AE$1006="",Datos!AE113&lt;=AE$1006)),FALSE),TRUE))))</f>
        <v>0.0</v>
      </c>
    </row>
    <row r="114" spans="2:31">
      <c r="B114">
        <f>IF(Datos!B114="",0,IF(AND(B$1008&lt;&gt;"",Datos!B114=B$1008),0,IF(B$1004=0,0,1-CHOOSE(B$1004,IF(ISNUMBER(Datos!B114),AND(OR(B$1005="",Datos!B114&gt;=B$1005),OR(B$1006="",Datos!B114&lt;=B$1006)),FALSE),IF(ISNUMBER(Datos!B114),AND(Datos!B114=INT(Datos!B114),AND(OR(B$1005="",Datos!B114&gt;=B$1005),OR(B$1006="",Datos!B114&lt;=B$1006))),FALSE),OR(ISNUMBER(FIND(";"&amp;UPPER(TRIM(Datos!B114&amp;""))&amp;"=",B$1007)),ISNUMBER(FIND(";"&amp;UPPER(TRIM(Datos!B114&amp;""))&amp;";",B$1007))),OR(UPPER(TRIM(Datos!B114&amp;""))="SÍ",UPPER(TRIM(Datos!B114&amp;""))="SI",UPPER(TRIM(Datos!B114&amp;""))="NO"),IF(ISNUMBER(Datos!B114),AND(OR(B$1005="",Datos!B114&gt;=B$1005),OR(B$1006="",Datos!B114&lt;=B$1006)),FALSE),TRUE))))</f>
        <v>0.0</v>
      </c>
      <c r="C114">
        <f>IF(Datos!C114="",0,IF(AND(C$1008&lt;&gt;"",Datos!C114=C$1008),0,IF(C$1004=0,0,1-CHOOSE(C$1004,IF(ISNUMBER(Datos!C114),AND(OR(C$1005="",Datos!C114&gt;=C$1005),OR(C$1006="",Datos!C114&lt;=C$1006)),FALSE),IF(ISNUMBER(Datos!C114),AND(Datos!C114=INT(Datos!C114),AND(OR(C$1005="",Datos!C114&gt;=C$1005),OR(C$1006="",Datos!C114&lt;=C$1006))),FALSE),OR(ISNUMBER(FIND(";"&amp;UPPER(TRIM(Datos!C114&amp;""))&amp;"=",C$1007)),ISNUMBER(FIND(";"&amp;UPPER(TRIM(Datos!C114&amp;""))&amp;";",C$1007))),OR(UPPER(TRIM(Datos!C114&amp;""))="SÍ",UPPER(TRIM(Datos!C114&amp;""))="SI",UPPER(TRIM(Datos!C114&amp;""))="NO"),IF(ISNUMBER(Datos!C114),AND(OR(C$1005="",Datos!C114&gt;=C$1005),OR(C$1006="",Datos!C114&lt;=C$1006)),FALSE),TRUE))))</f>
        <v>0.0</v>
      </c>
      <c r="D114">
        <f>IF(Datos!D114="",0,IF(AND(D$1008&lt;&gt;"",Datos!D114=D$1008),0,IF(D$1004=0,0,1-CHOOSE(D$1004,IF(ISNUMBER(Datos!D114),AND(OR(D$1005="",Datos!D114&gt;=D$1005),OR(D$1006="",Datos!D114&lt;=D$1006)),FALSE),IF(ISNUMBER(Datos!D114),AND(Datos!D114=INT(Datos!D114),AND(OR(D$1005="",Datos!D114&gt;=D$1005),OR(D$1006="",Datos!D114&lt;=D$1006))),FALSE),OR(ISNUMBER(FIND(";"&amp;UPPER(TRIM(Datos!D114&amp;""))&amp;"=",D$1007)),ISNUMBER(FIND(";"&amp;UPPER(TRIM(Datos!D114&amp;""))&amp;";",D$1007))),OR(UPPER(TRIM(Datos!D114&amp;""))="SÍ",UPPER(TRIM(Datos!D114&amp;""))="SI",UPPER(TRIM(Datos!D114&amp;""))="NO"),IF(ISNUMBER(Datos!D114),AND(OR(D$1005="",Datos!D114&gt;=D$1005),OR(D$1006="",Datos!D114&lt;=D$1006)),FALSE),TRUE))))</f>
        <v>0.0</v>
      </c>
      <c r="E114">
        <f>IF(Datos!E114="",0,IF(AND(E$1008&lt;&gt;"",Datos!E114=E$1008),0,IF(E$1004=0,0,1-CHOOSE(E$1004,IF(ISNUMBER(Datos!E114),AND(OR(E$1005="",Datos!E114&gt;=E$1005),OR(E$1006="",Datos!E114&lt;=E$1006)),FALSE),IF(ISNUMBER(Datos!E114),AND(Datos!E114=INT(Datos!E114),AND(OR(E$1005="",Datos!E114&gt;=E$1005),OR(E$1006="",Datos!E114&lt;=E$1006))),FALSE),OR(ISNUMBER(FIND(";"&amp;UPPER(TRIM(Datos!E114&amp;""))&amp;"=",E$1007)),ISNUMBER(FIND(";"&amp;UPPER(TRIM(Datos!E114&amp;""))&amp;";",E$1007))),OR(UPPER(TRIM(Datos!E114&amp;""))="SÍ",UPPER(TRIM(Datos!E114&amp;""))="SI",UPPER(TRIM(Datos!E114&amp;""))="NO"),IF(ISNUMBER(Datos!E114),AND(OR(E$1005="",Datos!E114&gt;=E$1005),OR(E$1006="",Datos!E114&lt;=E$1006)),FALSE),TRUE))))</f>
        <v>0.0</v>
      </c>
      <c r="F114">
        <f>IF(Datos!F114="",0,IF(AND(F$1008&lt;&gt;"",Datos!F114=F$1008),0,IF(F$1004=0,0,1-CHOOSE(F$1004,IF(ISNUMBER(Datos!F114),AND(OR(F$1005="",Datos!F114&gt;=F$1005),OR(F$1006="",Datos!F114&lt;=F$1006)),FALSE),IF(ISNUMBER(Datos!F114),AND(Datos!F114=INT(Datos!F114),AND(OR(F$1005="",Datos!F114&gt;=F$1005),OR(F$1006="",Datos!F114&lt;=F$1006))),FALSE),OR(ISNUMBER(FIND(";"&amp;UPPER(TRIM(Datos!F114&amp;""))&amp;"=",F$1007)),ISNUMBER(FIND(";"&amp;UPPER(TRIM(Datos!F114&amp;""))&amp;";",F$1007))),OR(UPPER(TRIM(Datos!F114&amp;""))="SÍ",UPPER(TRIM(Datos!F114&amp;""))="SI",UPPER(TRIM(Datos!F114&amp;""))="NO"),IF(ISNUMBER(Datos!F114),AND(OR(F$1005="",Datos!F114&gt;=F$1005),OR(F$1006="",Datos!F114&lt;=F$1006)),FALSE),TRUE))))</f>
        <v>0.0</v>
      </c>
      <c r="G114">
        <f>IF(Datos!G114="",0,IF(AND(G$1008&lt;&gt;"",Datos!G114=G$1008),0,IF(G$1004=0,0,1-CHOOSE(G$1004,IF(ISNUMBER(Datos!G114),AND(OR(G$1005="",Datos!G114&gt;=G$1005),OR(G$1006="",Datos!G114&lt;=G$1006)),FALSE),IF(ISNUMBER(Datos!G114),AND(Datos!G114=INT(Datos!G114),AND(OR(G$1005="",Datos!G114&gt;=G$1005),OR(G$1006="",Datos!G114&lt;=G$1006))),FALSE),OR(ISNUMBER(FIND(";"&amp;UPPER(TRIM(Datos!G114&amp;""))&amp;"=",G$1007)),ISNUMBER(FIND(";"&amp;UPPER(TRIM(Datos!G114&amp;""))&amp;";",G$1007))),OR(UPPER(TRIM(Datos!G114&amp;""))="SÍ",UPPER(TRIM(Datos!G114&amp;""))="SI",UPPER(TRIM(Datos!G114&amp;""))="NO"),IF(ISNUMBER(Datos!G114),AND(OR(G$1005="",Datos!G114&gt;=G$1005),OR(G$1006="",Datos!G114&lt;=G$1006)),FALSE),TRUE))))</f>
        <v>0.0</v>
      </c>
      <c r="H114">
        <f>IF(Datos!H114="",0,IF(AND(H$1008&lt;&gt;"",Datos!H114=H$1008),0,IF(H$1004=0,0,1-CHOOSE(H$1004,IF(ISNUMBER(Datos!H114),AND(OR(H$1005="",Datos!H114&gt;=H$1005),OR(H$1006="",Datos!H114&lt;=H$1006)),FALSE),IF(ISNUMBER(Datos!H114),AND(Datos!H114=INT(Datos!H114),AND(OR(H$1005="",Datos!H114&gt;=H$1005),OR(H$1006="",Datos!H114&lt;=H$1006))),FALSE),OR(ISNUMBER(FIND(";"&amp;UPPER(TRIM(Datos!H114&amp;""))&amp;"=",H$1007)),ISNUMBER(FIND(";"&amp;UPPER(TRIM(Datos!H114&amp;""))&amp;";",H$1007))),OR(UPPER(TRIM(Datos!H114&amp;""))="SÍ",UPPER(TRIM(Datos!H114&amp;""))="SI",UPPER(TRIM(Datos!H114&amp;""))="NO"),IF(ISNUMBER(Datos!H114),AND(OR(H$1005="",Datos!H114&gt;=H$1005),OR(H$1006="",Datos!H114&lt;=H$1006)),FALSE),TRUE))))</f>
        <v>0.0</v>
      </c>
      <c r="I114">
        <f>IF(Datos!I114="",0,IF(AND(I$1008&lt;&gt;"",Datos!I114=I$1008),0,IF(I$1004=0,0,1-CHOOSE(I$1004,IF(ISNUMBER(Datos!I114),AND(OR(I$1005="",Datos!I114&gt;=I$1005),OR(I$1006="",Datos!I114&lt;=I$1006)),FALSE),IF(ISNUMBER(Datos!I114),AND(Datos!I114=INT(Datos!I114),AND(OR(I$1005="",Datos!I114&gt;=I$1005),OR(I$1006="",Datos!I114&lt;=I$1006))),FALSE),OR(ISNUMBER(FIND(";"&amp;UPPER(TRIM(Datos!I114&amp;""))&amp;"=",I$1007)),ISNUMBER(FIND(";"&amp;UPPER(TRIM(Datos!I114&amp;""))&amp;";",I$1007))),OR(UPPER(TRIM(Datos!I114&amp;""))="SÍ",UPPER(TRIM(Datos!I114&amp;""))="SI",UPPER(TRIM(Datos!I114&amp;""))="NO"),IF(ISNUMBER(Datos!I114),AND(OR(I$1005="",Datos!I114&gt;=I$1005),OR(I$1006="",Datos!I114&lt;=I$1006)),FALSE),TRUE))))</f>
        <v>0.0</v>
      </c>
      <c r="J114">
        <f>IF(Datos!J114="",0,IF(AND(J$1008&lt;&gt;"",Datos!J114=J$1008),0,IF(J$1004=0,0,1-CHOOSE(J$1004,IF(ISNUMBER(Datos!J114),AND(OR(J$1005="",Datos!J114&gt;=J$1005),OR(J$1006="",Datos!J114&lt;=J$1006)),FALSE),IF(ISNUMBER(Datos!J114),AND(Datos!J114=INT(Datos!J114),AND(OR(J$1005="",Datos!J114&gt;=J$1005),OR(J$1006="",Datos!J114&lt;=J$1006))),FALSE),OR(ISNUMBER(FIND(";"&amp;UPPER(TRIM(Datos!J114&amp;""))&amp;"=",J$1007)),ISNUMBER(FIND(";"&amp;UPPER(TRIM(Datos!J114&amp;""))&amp;";",J$1007))),OR(UPPER(TRIM(Datos!J114&amp;""))="SÍ",UPPER(TRIM(Datos!J114&amp;""))="SI",UPPER(TRIM(Datos!J114&amp;""))="NO"),IF(ISNUMBER(Datos!J114),AND(OR(J$1005="",Datos!J114&gt;=J$1005),OR(J$1006="",Datos!J114&lt;=J$1006)),FALSE),TRUE))))</f>
        <v>0.0</v>
      </c>
      <c r="K114">
        <f>IF(Datos!K114="",0,IF(AND(K$1008&lt;&gt;"",Datos!K114=K$1008),0,IF(K$1004=0,0,1-CHOOSE(K$1004,IF(ISNUMBER(Datos!K114),AND(OR(K$1005="",Datos!K114&gt;=K$1005),OR(K$1006="",Datos!K114&lt;=K$1006)),FALSE),IF(ISNUMBER(Datos!K114),AND(Datos!K114=INT(Datos!K114),AND(OR(K$1005="",Datos!K114&gt;=K$1005),OR(K$1006="",Datos!K114&lt;=K$1006))),FALSE),OR(ISNUMBER(FIND(";"&amp;UPPER(TRIM(Datos!K114&amp;""))&amp;"=",K$1007)),ISNUMBER(FIND(";"&amp;UPPER(TRIM(Datos!K114&amp;""))&amp;";",K$1007))),OR(UPPER(TRIM(Datos!K114&amp;""))="SÍ",UPPER(TRIM(Datos!K114&amp;""))="SI",UPPER(TRIM(Datos!K114&amp;""))="NO"),IF(ISNUMBER(Datos!K114),AND(OR(K$1005="",Datos!K114&gt;=K$1005),OR(K$1006="",Datos!K114&lt;=K$1006)),FALSE),TRUE))))</f>
        <v>0.0</v>
      </c>
      <c r="L114">
        <f>IF(Datos!L114="",0,IF(AND(L$1008&lt;&gt;"",Datos!L114=L$1008),0,IF(L$1004=0,0,1-CHOOSE(L$1004,IF(ISNUMBER(Datos!L114),AND(OR(L$1005="",Datos!L114&gt;=L$1005),OR(L$1006="",Datos!L114&lt;=L$1006)),FALSE),IF(ISNUMBER(Datos!L114),AND(Datos!L114=INT(Datos!L114),AND(OR(L$1005="",Datos!L114&gt;=L$1005),OR(L$1006="",Datos!L114&lt;=L$1006))),FALSE),OR(ISNUMBER(FIND(";"&amp;UPPER(TRIM(Datos!L114&amp;""))&amp;"=",L$1007)),ISNUMBER(FIND(";"&amp;UPPER(TRIM(Datos!L114&amp;""))&amp;";",L$1007))),OR(UPPER(TRIM(Datos!L114&amp;""))="SÍ",UPPER(TRIM(Datos!L114&amp;""))="SI",UPPER(TRIM(Datos!L114&amp;""))="NO"),IF(ISNUMBER(Datos!L114),AND(OR(L$1005="",Datos!L114&gt;=L$1005),OR(L$1006="",Datos!L114&lt;=L$1006)),FALSE),TRUE))))</f>
        <v>0.0</v>
      </c>
      <c r="M114">
        <f>IF(Datos!M114="",0,IF(AND(M$1008&lt;&gt;"",Datos!M114=M$1008),0,IF(M$1004=0,0,1-CHOOSE(M$1004,IF(ISNUMBER(Datos!M114),AND(OR(M$1005="",Datos!M114&gt;=M$1005),OR(M$1006="",Datos!M114&lt;=M$1006)),FALSE),IF(ISNUMBER(Datos!M114),AND(Datos!M114=INT(Datos!M114),AND(OR(M$1005="",Datos!M114&gt;=M$1005),OR(M$1006="",Datos!M114&lt;=M$1006))),FALSE),OR(ISNUMBER(FIND(";"&amp;UPPER(TRIM(Datos!M114&amp;""))&amp;"=",M$1007)),ISNUMBER(FIND(";"&amp;UPPER(TRIM(Datos!M114&amp;""))&amp;";",M$1007))),OR(UPPER(TRIM(Datos!M114&amp;""))="SÍ",UPPER(TRIM(Datos!M114&amp;""))="SI",UPPER(TRIM(Datos!M114&amp;""))="NO"),IF(ISNUMBER(Datos!M114),AND(OR(M$1005="",Datos!M114&gt;=M$1005),OR(M$1006="",Datos!M114&lt;=M$1006)),FALSE),TRUE))))</f>
        <v>0.0</v>
      </c>
      <c r="N114">
        <f>IF(Datos!N114="",0,IF(AND(N$1008&lt;&gt;"",Datos!N114=N$1008),0,IF(N$1004=0,0,1-CHOOSE(N$1004,IF(ISNUMBER(Datos!N114),AND(OR(N$1005="",Datos!N114&gt;=N$1005),OR(N$1006="",Datos!N114&lt;=N$1006)),FALSE),IF(ISNUMBER(Datos!N114),AND(Datos!N114=INT(Datos!N114),AND(OR(N$1005="",Datos!N114&gt;=N$1005),OR(N$1006="",Datos!N114&lt;=N$1006))),FALSE),OR(ISNUMBER(FIND(";"&amp;UPPER(TRIM(Datos!N114&amp;""))&amp;"=",N$1007)),ISNUMBER(FIND(";"&amp;UPPER(TRIM(Datos!N114&amp;""))&amp;";",N$1007))),OR(UPPER(TRIM(Datos!N114&amp;""))="SÍ",UPPER(TRIM(Datos!N114&amp;""))="SI",UPPER(TRIM(Datos!N114&amp;""))="NO"),IF(ISNUMBER(Datos!N114),AND(OR(N$1005="",Datos!N114&gt;=N$1005),OR(N$1006="",Datos!N114&lt;=N$1006)),FALSE),TRUE))))</f>
        <v>0.0</v>
      </c>
      <c r="O114">
        <f>IF(Datos!O114="",0,IF(AND(O$1008&lt;&gt;"",Datos!O114=O$1008),0,IF(O$1004=0,0,1-CHOOSE(O$1004,IF(ISNUMBER(Datos!O114),AND(OR(O$1005="",Datos!O114&gt;=O$1005),OR(O$1006="",Datos!O114&lt;=O$1006)),FALSE),IF(ISNUMBER(Datos!O114),AND(Datos!O114=INT(Datos!O114),AND(OR(O$1005="",Datos!O114&gt;=O$1005),OR(O$1006="",Datos!O114&lt;=O$1006))),FALSE),OR(ISNUMBER(FIND(";"&amp;UPPER(TRIM(Datos!O114&amp;""))&amp;"=",O$1007)),ISNUMBER(FIND(";"&amp;UPPER(TRIM(Datos!O114&amp;""))&amp;";",O$1007))),OR(UPPER(TRIM(Datos!O114&amp;""))="SÍ",UPPER(TRIM(Datos!O114&amp;""))="SI",UPPER(TRIM(Datos!O114&amp;""))="NO"),IF(ISNUMBER(Datos!O114),AND(OR(O$1005="",Datos!O114&gt;=O$1005),OR(O$1006="",Datos!O114&lt;=O$1006)),FALSE),TRUE))))</f>
        <v>0.0</v>
      </c>
      <c r="P114">
        <f>IF(Datos!P114="",0,IF(AND(P$1008&lt;&gt;"",Datos!P114=P$1008),0,IF(P$1004=0,0,1-CHOOSE(P$1004,IF(ISNUMBER(Datos!P114),AND(OR(P$1005="",Datos!P114&gt;=P$1005),OR(P$1006="",Datos!P114&lt;=P$1006)),FALSE),IF(ISNUMBER(Datos!P114),AND(Datos!P114=INT(Datos!P114),AND(OR(P$1005="",Datos!P114&gt;=P$1005),OR(P$1006="",Datos!P114&lt;=P$1006))),FALSE),OR(ISNUMBER(FIND(";"&amp;UPPER(TRIM(Datos!P114&amp;""))&amp;"=",P$1007)),ISNUMBER(FIND(";"&amp;UPPER(TRIM(Datos!P114&amp;""))&amp;";",P$1007))),OR(UPPER(TRIM(Datos!P114&amp;""))="SÍ",UPPER(TRIM(Datos!P114&amp;""))="SI",UPPER(TRIM(Datos!P114&amp;""))="NO"),IF(ISNUMBER(Datos!P114),AND(OR(P$1005="",Datos!P114&gt;=P$1005),OR(P$1006="",Datos!P114&lt;=P$1006)),FALSE),TRUE))))</f>
        <v>0.0</v>
      </c>
      <c r="Q114">
        <f>IF(Datos!Q114="",0,IF(AND(Q$1008&lt;&gt;"",Datos!Q114=Q$1008),0,IF(Q$1004=0,0,1-CHOOSE(Q$1004,IF(ISNUMBER(Datos!Q114),AND(OR(Q$1005="",Datos!Q114&gt;=Q$1005),OR(Q$1006="",Datos!Q114&lt;=Q$1006)),FALSE),IF(ISNUMBER(Datos!Q114),AND(Datos!Q114=INT(Datos!Q114),AND(OR(Q$1005="",Datos!Q114&gt;=Q$1005),OR(Q$1006="",Datos!Q114&lt;=Q$1006))),FALSE),OR(ISNUMBER(FIND(";"&amp;UPPER(TRIM(Datos!Q114&amp;""))&amp;"=",Q$1007)),ISNUMBER(FIND(";"&amp;UPPER(TRIM(Datos!Q114&amp;""))&amp;";",Q$1007))),OR(UPPER(TRIM(Datos!Q114&amp;""))="SÍ",UPPER(TRIM(Datos!Q114&amp;""))="SI",UPPER(TRIM(Datos!Q114&amp;""))="NO"),IF(ISNUMBER(Datos!Q114),AND(OR(Q$1005="",Datos!Q114&gt;=Q$1005),OR(Q$1006="",Datos!Q114&lt;=Q$1006)),FALSE),TRUE))))</f>
        <v>0.0</v>
      </c>
      <c r="R114">
        <f>IF(Datos!R114="",0,IF(AND(R$1008&lt;&gt;"",Datos!R114=R$1008),0,IF(R$1004=0,0,1-CHOOSE(R$1004,IF(ISNUMBER(Datos!R114),AND(OR(R$1005="",Datos!R114&gt;=R$1005),OR(R$1006="",Datos!R114&lt;=R$1006)),FALSE),IF(ISNUMBER(Datos!R114),AND(Datos!R114=INT(Datos!R114),AND(OR(R$1005="",Datos!R114&gt;=R$1005),OR(R$1006="",Datos!R114&lt;=R$1006))),FALSE),OR(ISNUMBER(FIND(";"&amp;UPPER(TRIM(Datos!R114&amp;""))&amp;"=",R$1007)),ISNUMBER(FIND(";"&amp;UPPER(TRIM(Datos!R114&amp;""))&amp;";",R$1007))),OR(UPPER(TRIM(Datos!R114&amp;""))="SÍ",UPPER(TRIM(Datos!R114&amp;""))="SI",UPPER(TRIM(Datos!R114&amp;""))="NO"),IF(ISNUMBER(Datos!R114),AND(OR(R$1005="",Datos!R114&gt;=R$1005),OR(R$1006="",Datos!R114&lt;=R$1006)),FALSE),TRUE))))</f>
        <v>0.0</v>
      </c>
      <c r="S114">
        <f>IF(Datos!S114="",0,IF(AND(S$1008&lt;&gt;"",Datos!S114=S$1008),0,IF(S$1004=0,0,1-CHOOSE(S$1004,IF(ISNUMBER(Datos!S114),AND(OR(S$1005="",Datos!S114&gt;=S$1005),OR(S$1006="",Datos!S114&lt;=S$1006)),FALSE),IF(ISNUMBER(Datos!S114),AND(Datos!S114=INT(Datos!S114),AND(OR(S$1005="",Datos!S114&gt;=S$1005),OR(S$1006="",Datos!S114&lt;=S$1006))),FALSE),OR(ISNUMBER(FIND(";"&amp;UPPER(TRIM(Datos!S114&amp;""))&amp;"=",S$1007)),ISNUMBER(FIND(";"&amp;UPPER(TRIM(Datos!S114&amp;""))&amp;";",S$1007))),OR(UPPER(TRIM(Datos!S114&amp;""))="SÍ",UPPER(TRIM(Datos!S114&amp;""))="SI",UPPER(TRIM(Datos!S114&amp;""))="NO"),IF(ISNUMBER(Datos!S114),AND(OR(S$1005="",Datos!S114&gt;=S$1005),OR(S$1006="",Datos!S114&lt;=S$1006)),FALSE),TRUE))))</f>
        <v>0.0</v>
      </c>
      <c r="T114">
        <f>IF(Datos!T114="",0,IF(AND(T$1008&lt;&gt;"",Datos!T114=T$1008),0,IF(T$1004=0,0,1-CHOOSE(T$1004,IF(ISNUMBER(Datos!T114),AND(OR(T$1005="",Datos!T114&gt;=T$1005),OR(T$1006="",Datos!T114&lt;=T$1006)),FALSE),IF(ISNUMBER(Datos!T114),AND(Datos!T114=INT(Datos!T114),AND(OR(T$1005="",Datos!T114&gt;=T$1005),OR(T$1006="",Datos!T114&lt;=T$1006))),FALSE),OR(ISNUMBER(FIND(";"&amp;UPPER(TRIM(Datos!T114&amp;""))&amp;"=",T$1007)),ISNUMBER(FIND(";"&amp;UPPER(TRIM(Datos!T114&amp;""))&amp;";",T$1007))),OR(UPPER(TRIM(Datos!T114&amp;""))="SÍ",UPPER(TRIM(Datos!T114&amp;""))="SI",UPPER(TRIM(Datos!T114&amp;""))="NO"),IF(ISNUMBER(Datos!T114),AND(OR(T$1005="",Datos!T114&gt;=T$1005),OR(T$1006="",Datos!T114&lt;=T$1006)),FALSE),TRUE))))</f>
        <v>0.0</v>
      </c>
      <c r="U114">
        <f>IF(Datos!U114="",0,IF(AND(U$1008&lt;&gt;"",Datos!U114=U$1008),0,IF(U$1004=0,0,1-CHOOSE(U$1004,IF(ISNUMBER(Datos!U114),AND(OR(U$1005="",Datos!U114&gt;=U$1005),OR(U$1006="",Datos!U114&lt;=U$1006)),FALSE),IF(ISNUMBER(Datos!U114),AND(Datos!U114=INT(Datos!U114),AND(OR(U$1005="",Datos!U114&gt;=U$1005),OR(U$1006="",Datos!U114&lt;=U$1006))),FALSE),OR(ISNUMBER(FIND(";"&amp;UPPER(TRIM(Datos!U114&amp;""))&amp;"=",U$1007)),ISNUMBER(FIND(";"&amp;UPPER(TRIM(Datos!U114&amp;""))&amp;";",U$1007))),OR(UPPER(TRIM(Datos!U114&amp;""))="SÍ",UPPER(TRIM(Datos!U114&amp;""))="SI",UPPER(TRIM(Datos!U114&amp;""))="NO"),IF(ISNUMBER(Datos!U114),AND(OR(U$1005="",Datos!U114&gt;=U$1005),OR(U$1006="",Datos!U114&lt;=U$1006)),FALSE),TRUE))))</f>
        <v>0.0</v>
      </c>
      <c r="V114">
        <f>IF(Datos!V114="",0,IF(AND(V$1008&lt;&gt;"",Datos!V114=V$1008),0,IF(V$1004=0,0,1-CHOOSE(V$1004,IF(ISNUMBER(Datos!V114),AND(OR(V$1005="",Datos!V114&gt;=V$1005),OR(V$1006="",Datos!V114&lt;=V$1006)),FALSE),IF(ISNUMBER(Datos!V114),AND(Datos!V114=INT(Datos!V114),AND(OR(V$1005="",Datos!V114&gt;=V$1005),OR(V$1006="",Datos!V114&lt;=V$1006))),FALSE),OR(ISNUMBER(FIND(";"&amp;UPPER(TRIM(Datos!V114&amp;""))&amp;"=",V$1007)),ISNUMBER(FIND(";"&amp;UPPER(TRIM(Datos!V114&amp;""))&amp;";",V$1007))),OR(UPPER(TRIM(Datos!V114&amp;""))="SÍ",UPPER(TRIM(Datos!V114&amp;""))="SI",UPPER(TRIM(Datos!V114&amp;""))="NO"),IF(ISNUMBER(Datos!V114),AND(OR(V$1005="",Datos!V114&gt;=V$1005),OR(V$1006="",Datos!V114&lt;=V$1006)),FALSE),TRUE))))</f>
        <v>0.0</v>
      </c>
      <c r="W114">
        <f>IF(Datos!W114="",0,IF(AND(W$1008&lt;&gt;"",Datos!W114=W$1008),0,IF(W$1004=0,0,1-CHOOSE(W$1004,IF(ISNUMBER(Datos!W114),AND(OR(W$1005="",Datos!W114&gt;=W$1005),OR(W$1006="",Datos!W114&lt;=W$1006)),FALSE),IF(ISNUMBER(Datos!W114),AND(Datos!W114=INT(Datos!W114),AND(OR(W$1005="",Datos!W114&gt;=W$1005),OR(W$1006="",Datos!W114&lt;=W$1006))),FALSE),OR(ISNUMBER(FIND(";"&amp;UPPER(TRIM(Datos!W114&amp;""))&amp;"=",W$1007)),ISNUMBER(FIND(";"&amp;UPPER(TRIM(Datos!W114&amp;""))&amp;";",W$1007))),OR(UPPER(TRIM(Datos!W114&amp;""))="SÍ",UPPER(TRIM(Datos!W114&amp;""))="SI",UPPER(TRIM(Datos!W114&amp;""))="NO"),IF(ISNUMBER(Datos!W114),AND(OR(W$1005="",Datos!W114&gt;=W$1005),OR(W$1006="",Datos!W114&lt;=W$1006)),FALSE),TRUE))))</f>
        <v>0.0</v>
      </c>
      <c r="X114">
        <f>IF(Datos!X114="",0,IF(AND(X$1008&lt;&gt;"",Datos!X114=X$1008),0,IF(X$1004=0,0,1-CHOOSE(X$1004,IF(ISNUMBER(Datos!X114),AND(OR(X$1005="",Datos!X114&gt;=X$1005),OR(X$1006="",Datos!X114&lt;=X$1006)),FALSE),IF(ISNUMBER(Datos!X114),AND(Datos!X114=INT(Datos!X114),AND(OR(X$1005="",Datos!X114&gt;=X$1005),OR(X$1006="",Datos!X114&lt;=X$1006))),FALSE),OR(ISNUMBER(FIND(";"&amp;UPPER(TRIM(Datos!X114&amp;""))&amp;"=",X$1007)),ISNUMBER(FIND(";"&amp;UPPER(TRIM(Datos!X114&amp;""))&amp;";",X$1007))),OR(UPPER(TRIM(Datos!X114&amp;""))="SÍ",UPPER(TRIM(Datos!X114&amp;""))="SI",UPPER(TRIM(Datos!X114&amp;""))="NO"),IF(ISNUMBER(Datos!X114),AND(OR(X$1005="",Datos!X114&gt;=X$1005),OR(X$1006="",Datos!X114&lt;=X$1006)),FALSE),TRUE))))</f>
        <v>0.0</v>
      </c>
      <c r="Y114">
        <f>IF(Datos!Y114="",0,IF(AND(Y$1008&lt;&gt;"",Datos!Y114=Y$1008),0,IF(Y$1004=0,0,1-CHOOSE(Y$1004,IF(ISNUMBER(Datos!Y114),AND(OR(Y$1005="",Datos!Y114&gt;=Y$1005),OR(Y$1006="",Datos!Y114&lt;=Y$1006)),FALSE),IF(ISNUMBER(Datos!Y114),AND(Datos!Y114=INT(Datos!Y114),AND(OR(Y$1005="",Datos!Y114&gt;=Y$1005),OR(Y$1006="",Datos!Y114&lt;=Y$1006))),FALSE),OR(ISNUMBER(FIND(";"&amp;UPPER(TRIM(Datos!Y114&amp;""))&amp;"=",Y$1007)),ISNUMBER(FIND(";"&amp;UPPER(TRIM(Datos!Y114&amp;""))&amp;";",Y$1007))),OR(UPPER(TRIM(Datos!Y114&amp;""))="SÍ",UPPER(TRIM(Datos!Y114&amp;""))="SI",UPPER(TRIM(Datos!Y114&amp;""))="NO"),IF(ISNUMBER(Datos!Y114),AND(OR(Y$1005="",Datos!Y114&gt;=Y$1005),OR(Y$1006="",Datos!Y114&lt;=Y$1006)),FALSE),TRUE))))</f>
        <v>0.0</v>
      </c>
      <c r="Z114">
        <f>IF(Datos!Z114="",0,IF(AND(Z$1008&lt;&gt;"",Datos!Z114=Z$1008),0,IF(Z$1004=0,0,1-CHOOSE(Z$1004,IF(ISNUMBER(Datos!Z114),AND(OR(Z$1005="",Datos!Z114&gt;=Z$1005),OR(Z$1006="",Datos!Z114&lt;=Z$1006)),FALSE),IF(ISNUMBER(Datos!Z114),AND(Datos!Z114=INT(Datos!Z114),AND(OR(Z$1005="",Datos!Z114&gt;=Z$1005),OR(Z$1006="",Datos!Z114&lt;=Z$1006))),FALSE),OR(ISNUMBER(FIND(";"&amp;UPPER(TRIM(Datos!Z114&amp;""))&amp;"=",Z$1007)),ISNUMBER(FIND(";"&amp;UPPER(TRIM(Datos!Z114&amp;""))&amp;";",Z$1007))),OR(UPPER(TRIM(Datos!Z114&amp;""))="SÍ",UPPER(TRIM(Datos!Z114&amp;""))="SI",UPPER(TRIM(Datos!Z114&amp;""))="NO"),IF(ISNUMBER(Datos!Z114),AND(OR(Z$1005="",Datos!Z114&gt;=Z$1005),OR(Z$1006="",Datos!Z114&lt;=Z$1006)),FALSE),TRUE))))</f>
        <v>0.0</v>
      </c>
      <c r="AA114">
        <f>IF(Datos!AA114="",0,IF(AND(AA$1008&lt;&gt;"",Datos!AA114=AA$1008),0,IF(AA$1004=0,0,1-CHOOSE(AA$1004,IF(ISNUMBER(Datos!AA114),AND(OR(AA$1005="",Datos!AA114&gt;=AA$1005),OR(AA$1006="",Datos!AA114&lt;=AA$1006)),FALSE),IF(ISNUMBER(Datos!AA114),AND(Datos!AA114=INT(Datos!AA114),AND(OR(AA$1005="",Datos!AA114&gt;=AA$1005),OR(AA$1006="",Datos!AA114&lt;=AA$1006))),FALSE),OR(ISNUMBER(FIND(";"&amp;UPPER(TRIM(Datos!AA114&amp;""))&amp;"=",AA$1007)),ISNUMBER(FIND(";"&amp;UPPER(TRIM(Datos!AA114&amp;""))&amp;";",AA$1007))),OR(UPPER(TRIM(Datos!AA114&amp;""))="SÍ",UPPER(TRIM(Datos!AA114&amp;""))="SI",UPPER(TRIM(Datos!AA114&amp;""))="NO"),IF(ISNUMBER(Datos!AA114),AND(OR(AA$1005="",Datos!AA114&gt;=AA$1005),OR(AA$1006="",Datos!AA114&lt;=AA$1006)),FALSE),TRUE))))</f>
        <v>0.0</v>
      </c>
      <c r="AB114">
        <f>IF(Datos!AB114="",0,IF(AND(AB$1008&lt;&gt;"",Datos!AB114=AB$1008),0,IF(AB$1004=0,0,1-CHOOSE(AB$1004,IF(ISNUMBER(Datos!AB114),AND(OR(AB$1005="",Datos!AB114&gt;=AB$1005),OR(AB$1006="",Datos!AB114&lt;=AB$1006)),FALSE),IF(ISNUMBER(Datos!AB114),AND(Datos!AB114=INT(Datos!AB114),AND(OR(AB$1005="",Datos!AB114&gt;=AB$1005),OR(AB$1006="",Datos!AB114&lt;=AB$1006))),FALSE),OR(ISNUMBER(FIND(";"&amp;UPPER(TRIM(Datos!AB114&amp;""))&amp;"=",AB$1007)),ISNUMBER(FIND(";"&amp;UPPER(TRIM(Datos!AB114&amp;""))&amp;";",AB$1007))),OR(UPPER(TRIM(Datos!AB114&amp;""))="SÍ",UPPER(TRIM(Datos!AB114&amp;""))="SI",UPPER(TRIM(Datos!AB114&amp;""))="NO"),IF(ISNUMBER(Datos!AB114),AND(OR(AB$1005="",Datos!AB114&gt;=AB$1005),OR(AB$1006="",Datos!AB114&lt;=AB$1006)),FALSE),TRUE))))</f>
        <v>0.0</v>
      </c>
      <c r="AC114">
        <f>IF(Datos!AC114="",0,IF(AND(AC$1008&lt;&gt;"",Datos!AC114=AC$1008),0,IF(AC$1004=0,0,1-CHOOSE(AC$1004,IF(ISNUMBER(Datos!AC114),AND(OR(AC$1005="",Datos!AC114&gt;=AC$1005),OR(AC$1006="",Datos!AC114&lt;=AC$1006)),FALSE),IF(ISNUMBER(Datos!AC114),AND(Datos!AC114=INT(Datos!AC114),AND(OR(AC$1005="",Datos!AC114&gt;=AC$1005),OR(AC$1006="",Datos!AC114&lt;=AC$1006))),FALSE),OR(ISNUMBER(FIND(";"&amp;UPPER(TRIM(Datos!AC114&amp;""))&amp;"=",AC$1007)),ISNUMBER(FIND(";"&amp;UPPER(TRIM(Datos!AC114&amp;""))&amp;";",AC$1007))),OR(UPPER(TRIM(Datos!AC114&amp;""))="SÍ",UPPER(TRIM(Datos!AC114&amp;""))="SI",UPPER(TRIM(Datos!AC114&amp;""))="NO"),IF(ISNUMBER(Datos!AC114),AND(OR(AC$1005="",Datos!AC114&gt;=AC$1005),OR(AC$1006="",Datos!AC114&lt;=AC$1006)),FALSE),TRUE))))</f>
        <v>0.0</v>
      </c>
      <c r="AD114">
        <f>IF(Datos!AD114="",0,IF(AND(AD$1008&lt;&gt;"",Datos!AD114=AD$1008),0,IF(AD$1004=0,0,1-CHOOSE(AD$1004,IF(ISNUMBER(Datos!AD114),AND(OR(AD$1005="",Datos!AD114&gt;=AD$1005),OR(AD$1006="",Datos!AD114&lt;=AD$1006)),FALSE),IF(ISNUMBER(Datos!AD114),AND(Datos!AD114=INT(Datos!AD114),AND(OR(AD$1005="",Datos!AD114&gt;=AD$1005),OR(AD$1006="",Datos!AD114&lt;=AD$1006))),FALSE),OR(ISNUMBER(FIND(";"&amp;UPPER(TRIM(Datos!AD114&amp;""))&amp;"=",AD$1007)),ISNUMBER(FIND(";"&amp;UPPER(TRIM(Datos!AD114&amp;""))&amp;";",AD$1007))),OR(UPPER(TRIM(Datos!AD114&amp;""))="SÍ",UPPER(TRIM(Datos!AD114&amp;""))="SI",UPPER(TRIM(Datos!AD114&amp;""))="NO"),IF(ISNUMBER(Datos!AD114),AND(OR(AD$1005="",Datos!AD114&gt;=AD$1005),OR(AD$1006="",Datos!AD114&lt;=AD$1006)),FALSE),TRUE))))</f>
        <v>0.0</v>
      </c>
      <c r="AE114">
        <f>IF(Datos!AE114="",0,IF(AND(AE$1008&lt;&gt;"",Datos!AE114=AE$1008),0,IF(AE$1004=0,0,1-CHOOSE(AE$1004,IF(ISNUMBER(Datos!AE114),AND(OR(AE$1005="",Datos!AE114&gt;=AE$1005),OR(AE$1006="",Datos!AE114&lt;=AE$1006)),FALSE),IF(ISNUMBER(Datos!AE114),AND(Datos!AE114=INT(Datos!AE114),AND(OR(AE$1005="",Datos!AE114&gt;=AE$1005),OR(AE$1006="",Datos!AE114&lt;=AE$1006))),FALSE),OR(ISNUMBER(FIND(";"&amp;UPPER(TRIM(Datos!AE114&amp;""))&amp;"=",AE$1007)),ISNUMBER(FIND(";"&amp;UPPER(TRIM(Datos!AE114&amp;""))&amp;";",AE$1007))),OR(UPPER(TRIM(Datos!AE114&amp;""))="SÍ",UPPER(TRIM(Datos!AE114&amp;""))="SI",UPPER(TRIM(Datos!AE114&amp;""))="NO"),IF(ISNUMBER(Datos!AE114),AND(OR(AE$1005="",Datos!AE114&gt;=AE$1005),OR(AE$1006="",Datos!AE114&lt;=AE$1006)),FALSE),TRUE))))</f>
        <v>0.0</v>
      </c>
    </row>
    <row r="115" spans="2:31">
      <c r="B115">
        <f>IF(Datos!B115="",0,IF(AND(B$1008&lt;&gt;"",Datos!B115=B$1008),0,IF(B$1004=0,0,1-CHOOSE(B$1004,IF(ISNUMBER(Datos!B115),AND(OR(B$1005="",Datos!B115&gt;=B$1005),OR(B$1006="",Datos!B115&lt;=B$1006)),FALSE),IF(ISNUMBER(Datos!B115),AND(Datos!B115=INT(Datos!B115),AND(OR(B$1005="",Datos!B115&gt;=B$1005),OR(B$1006="",Datos!B115&lt;=B$1006))),FALSE),OR(ISNUMBER(FIND(";"&amp;UPPER(TRIM(Datos!B115&amp;""))&amp;"=",B$1007)),ISNUMBER(FIND(";"&amp;UPPER(TRIM(Datos!B115&amp;""))&amp;";",B$1007))),OR(UPPER(TRIM(Datos!B115&amp;""))="SÍ",UPPER(TRIM(Datos!B115&amp;""))="SI",UPPER(TRIM(Datos!B115&amp;""))="NO"),IF(ISNUMBER(Datos!B115),AND(OR(B$1005="",Datos!B115&gt;=B$1005),OR(B$1006="",Datos!B115&lt;=B$1006)),FALSE),TRUE))))</f>
        <v>0.0</v>
      </c>
      <c r="C115">
        <f>IF(Datos!C115="",0,IF(AND(C$1008&lt;&gt;"",Datos!C115=C$1008),0,IF(C$1004=0,0,1-CHOOSE(C$1004,IF(ISNUMBER(Datos!C115),AND(OR(C$1005="",Datos!C115&gt;=C$1005),OR(C$1006="",Datos!C115&lt;=C$1006)),FALSE),IF(ISNUMBER(Datos!C115),AND(Datos!C115=INT(Datos!C115),AND(OR(C$1005="",Datos!C115&gt;=C$1005),OR(C$1006="",Datos!C115&lt;=C$1006))),FALSE),OR(ISNUMBER(FIND(";"&amp;UPPER(TRIM(Datos!C115&amp;""))&amp;"=",C$1007)),ISNUMBER(FIND(";"&amp;UPPER(TRIM(Datos!C115&amp;""))&amp;";",C$1007))),OR(UPPER(TRIM(Datos!C115&amp;""))="SÍ",UPPER(TRIM(Datos!C115&amp;""))="SI",UPPER(TRIM(Datos!C115&amp;""))="NO"),IF(ISNUMBER(Datos!C115),AND(OR(C$1005="",Datos!C115&gt;=C$1005),OR(C$1006="",Datos!C115&lt;=C$1006)),FALSE),TRUE))))</f>
        <v>0.0</v>
      </c>
      <c r="D115">
        <f>IF(Datos!D115="",0,IF(AND(D$1008&lt;&gt;"",Datos!D115=D$1008),0,IF(D$1004=0,0,1-CHOOSE(D$1004,IF(ISNUMBER(Datos!D115),AND(OR(D$1005="",Datos!D115&gt;=D$1005),OR(D$1006="",Datos!D115&lt;=D$1006)),FALSE),IF(ISNUMBER(Datos!D115),AND(Datos!D115=INT(Datos!D115),AND(OR(D$1005="",Datos!D115&gt;=D$1005),OR(D$1006="",Datos!D115&lt;=D$1006))),FALSE),OR(ISNUMBER(FIND(";"&amp;UPPER(TRIM(Datos!D115&amp;""))&amp;"=",D$1007)),ISNUMBER(FIND(";"&amp;UPPER(TRIM(Datos!D115&amp;""))&amp;";",D$1007))),OR(UPPER(TRIM(Datos!D115&amp;""))="SÍ",UPPER(TRIM(Datos!D115&amp;""))="SI",UPPER(TRIM(Datos!D115&amp;""))="NO"),IF(ISNUMBER(Datos!D115),AND(OR(D$1005="",Datos!D115&gt;=D$1005),OR(D$1006="",Datos!D115&lt;=D$1006)),FALSE),TRUE))))</f>
        <v>0.0</v>
      </c>
      <c r="E115">
        <f>IF(Datos!E115="",0,IF(AND(E$1008&lt;&gt;"",Datos!E115=E$1008),0,IF(E$1004=0,0,1-CHOOSE(E$1004,IF(ISNUMBER(Datos!E115),AND(OR(E$1005="",Datos!E115&gt;=E$1005),OR(E$1006="",Datos!E115&lt;=E$1006)),FALSE),IF(ISNUMBER(Datos!E115),AND(Datos!E115=INT(Datos!E115),AND(OR(E$1005="",Datos!E115&gt;=E$1005),OR(E$1006="",Datos!E115&lt;=E$1006))),FALSE),OR(ISNUMBER(FIND(";"&amp;UPPER(TRIM(Datos!E115&amp;""))&amp;"=",E$1007)),ISNUMBER(FIND(";"&amp;UPPER(TRIM(Datos!E115&amp;""))&amp;";",E$1007))),OR(UPPER(TRIM(Datos!E115&amp;""))="SÍ",UPPER(TRIM(Datos!E115&amp;""))="SI",UPPER(TRIM(Datos!E115&amp;""))="NO"),IF(ISNUMBER(Datos!E115),AND(OR(E$1005="",Datos!E115&gt;=E$1005),OR(E$1006="",Datos!E115&lt;=E$1006)),FALSE),TRUE))))</f>
        <v>0.0</v>
      </c>
      <c r="F115">
        <f>IF(Datos!F115="",0,IF(AND(F$1008&lt;&gt;"",Datos!F115=F$1008),0,IF(F$1004=0,0,1-CHOOSE(F$1004,IF(ISNUMBER(Datos!F115),AND(OR(F$1005="",Datos!F115&gt;=F$1005),OR(F$1006="",Datos!F115&lt;=F$1006)),FALSE),IF(ISNUMBER(Datos!F115),AND(Datos!F115=INT(Datos!F115),AND(OR(F$1005="",Datos!F115&gt;=F$1005),OR(F$1006="",Datos!F115&lt;=F$1006))),FALSE),OR(ISNUMBER(FIND(";"&amp;UPPER(TRIM(Datos!F115&amp;""))&amp;"=",F$1007)),ISNUMBER(FIND(";"&amp;UPPER(TRIM(Datos!F115&amp;""))&amp;";",F$1007))),OR(UPPER(TRIM(Datos!F115&amp;""))="SÍ",UPPER(TRIM(Datos!F115&amp;""))="SI",UPPER(TRIM(Datos!F115&amp;""))="NO"),IF(ISNUMBER(Datos!F115),AND(OR(F$1005="",Datos!F115&gt;=F$1005),OR(F$1006="",Datos!F115&lt;=F$1006)),FALSE),TRUE))))</f>
        <v>0.0</v>
      </c>
      <c r="G115">
        <f>IF(Datos!G115="",0,IF(AND(G$1008&lt;&gt;"",Datos!G115=G$1008),0,IF(G$1004=0,0,1-CHOOSE(G$1004,IF(ISNUMBER(Datos!G115),AND(OR(G$1005="",Datos!G115&gt;=G$1005),OR(G$1006="",Datos!G115&lt;=G$1006)),FALSE),IF(ISNUMBER(Datos!G115),AND(Datos!G115=INT(Datos!G115),AND(OR(G$1005="",Datos!G115&gt;=G$1005),OR(G$1006="",Datos!G115&lt;=G$1006))),FALSE),OR(ISNUMBER(FIND(";"&amp;UPPER(TRIM(Datos!G115&amp;""))&amp;"=",G$1007)),ISNUMBER(FIND(";"&amp;UPPER(TRIM(Datos!G115&amp;""))&amp;";",G$1007))),OR(UPPER(TRIM(Datos!G115&amp;""))="SÍ",UPPER(TRIM(Datos!G115&amp;""))="SI",UPPER(TRIM(Datos!G115&amp;""))="NO"),IF(ISNUMBER(Datos!G115),AND(OR(G$1005="",Datos!G115&gt;=G$1005),OR(G$1006="",Datos!G115&lt;=G$1006)),FALSE),TRUE))))</f>
        <v>0.0</v>
      </c>
      <c r="H115">
        <f>IF(Datos!H115="",0,IF(AND(H$1008&lt;&gt;"",Datos!H115=H$1008),0,IF(H$1004=0,0,1-CHOOSE(H$1004,IF(ISNUMBER(Datos!H115),AND(OR(H$1005="",Datos!H115&gt;=H$1005),OR(H$1006="",Datos!H115&lt;=H$1006)),FALSE),IF(ISNUMBER(Datos!H115),AND(Datos!H115=INT(Datos!H115),AND(OR(H$1005="",Datos!H115&gt;=H$1005),OR(H$1006="",Datos!H115&lt;=H$1006))),FALSE),OR(ISNUMBER(FIND(";"&amp;UPPER(TRIM(Datos!H115&amp;""))&amp;"=",H$1007)),ISNUMBER(FIND(";"&amp;UPPER(TRIM(Datos!H115&amp;""))&amp;";",H$1007))),OR(UPPER(TRIM(Datos!H115&amp;""))="SÍ",UPPER(TRIM(Datos!H115&amp;""))="SI",UPPER(TRIM(Datos!H115&amp;""))="NO"),IF(ISNUMBER(Datos!H115),AND(OR(H$1005="",Datos!H115&gt;=H$1005),OR(H$1006="",Datos!H115&lt;=H$1006)),FALSE),TRUE))))</f>
        <v>0.0</v>
      </c>
      <c r="I115">
        <f>IF(Datos!I115="",0,IF(AND(I$1008&lt;&gt;"",Datos!I115=I$1008),0,IF(I$1004=0,0,1-CHOOSE(I$1004,IF(ISNUMBER(Datos!I115),AND(OR(I$1005="",Datos!I115&gt;=I$1005),OR(I$1006="",Datos!I115&lt;=I$1006)),FALSE),IF(ISNUMBER(Datos!I115),AND(Datos!I115=INT(Datos!I115),AND(OR(I$1005="",Datos!I115&gt;=I$1005),OR(I$1006="",Datos!I115&lt;=I$1006))),FALSE),OR(ISNUMBER(FIND(";"&amp;UPPER(TRIM(Datos!I115&amp;""))&amp;"=",I$1007)),ISNUMBER(FIND(";"&amp;UPPER(TRIM(Datos!I115&amp;""))&amp;";",I$1007))),OR(UPPER(TRIM(Datos!I115&amp;""))="SÍ",UPPER(TRIM(Datos!I115&amp;""))="SI",UPPER(TRIM(Datos!I115&amp;""))="NO"),IF(ISNUMBER(Datos!I115),AND(OR(I$1005="",Datos!I115&gt;=I$1005),OR(I$1006="",Datos!I115&lt;=I$1006)),FALSE),TRUE))))</f>
        <v>0.0</v>
      </c>
      <c r="J115">
        <f>IF(Datos!J115="",0,IF(AND(J$1008&lt;&gt;"",Datos!J115=J$1008),0,IF(J$1004=0,0,1-CHOOSE(J$1004,IF(ISNUMBER(Datos!J115),AND(OR(J$1005="",Datos!J115&gt;=J$1005),OR(J$1006="",Datos!J115&lt;=J$1006)),FALSE),IF(ISNUMBER(Datos!J115),AND(Datos!J115=INT(Datos!J115),AND(OR(J$1005="",Datos!J115&gt;=J$1005),OR(J$1006="",Datos!J115&lt;=J$1006))),FALSE),OR(ISNUMBER(FIND(";"&amp;UPPER(TRIM(Datos!J115&amp;""))&amp;"=",J$1007)),ISNUMBER(FIND(";"&amp;UPPER(TRIM(Datos!J115&amp;""))&amp;";",J$1007))),OR(UPPER(TRIM(Datos!J115&amp;""))="SÍ",UPPER(TRIM(Datos!J115&amp;""))="SI",UPPER(TRIM(Datos!J115&amp;""))="NO"),IF(ISNUMBER(Datos!J115),AND(OR(J$1005="",Datos!J115&gt;=J$1005),OR(J$1006="",Datos!J115&lt;=J$1006)),FALSE),TRUE))))</f>
        <v>0.0</v>
      </c>
      <c r="K115">
        <f>IF(Datos!K115="",0,IF(AND(K$1008&lt;&gt;"",Datos!K115=K$1008),0,IF(K$1004=0,0,1-CHOOSE(K$1004,IF(ISNUMBER(Datos!K115),AND(OR(K$1005="",Datos!K115&gt;=K$1005),OR(K$1006="",Datos!K115&lt;=K$1006)),FALSE),IF(ISNUMBER(Datos!K115),AND(Datos!K115=INT(Datos!K115),AND(OR(K$1005="",Datos!K115&gt;=K$1005),OR(K$1006="",Datos!K115&lt;=K$1006))),FALSE),OR(ISNUMBER(FIND(";"&amp;UPPER(TRIM(Datos!K115&amp;""))&amp;"=",K$1007)),ISNUMBER(FIND(";"&amp;UPPER(TRIM(Datos!K115&amp;""))&amp;";",K$1007))),OR(UPPER(TRIM(Datos!K115&amp;""))="SÍ",UPPER(TRIM(Datos!K115&amp;""))="SI",UPPER(TRIM(Datos!K115&amp;""))="NO"),IF(ISNUMBER(Datos!K115),AND(OR(K$1005="",Datos!K115&gt;=K$1005),OR(K$1006="",Datos!K115&lt;=K$1006)),FALSE),TRUE))))</f>
        <v>0.0</v>
      </c>
      <c r="L115">
        <f>IF(Datos!L115="",0,IF(AND(L$1008&lt;&gt;"",Datos!L115=L$1008),0,IF(L$1004=0,0,1-CHOOSE(L$1004,IF(ISNUMBER(Datos!L115),AND(OR(L$1005="",Datos!L115&gt;=L$1005),OR(L$1006="",Datos!L115&lt;=L$1006)),FALSE),IF(ISNUMBER(Datos!L115),AND(Datos!L115=INT(Datos!L115),AND(OR(L$1005="",Datos!L115&gt;=L$1005),OR(L$1006="",Datos!L115&lt;=L$1006))),FALSE),OR(ISNUMBER(FIND(";"&amp;UPPER(TRIM(Datos!L115&amp;""))&amp;"=",L$1007)),ISNUMBER(FIND(";"&amp;UPPER(TRIM(Datos!L115&amp;""))&amp;";",L$1007))),OR(UPPER(TRIM(Datos!L115&amp;""))="SÍ",UPPER(TRIM(Datos!L115&amp;""))="SI",UPPER(TRIM(Datos!L115&amp;""))="NO"),IF(ISNUMBER(Datos!L115),AND(OR(L$1005="",Datos!L115&gt;=L$1005),OR(L$1006="",Datos!L115&lt;=L$1006)),FALSE),TRUE))))</f>
        <v>0.0</v>
      </c>
      <c r="M115">
        <f>IF(Datos!M115="",0,IF(AND(M$1008&lt;&gt;"",Datos!M115=M$1008),0,IF(M$1004=0,0,1-CHOOSE(M$1004,IF(ISNUMBER(Datos!M115),AND(OR(M$1005="",Datos!M115&gt;=M$1005),OR(M$1006="",Datos!M115&lt;=M$1006)),FALSE),IF(ISNUMBER(Datos!M115),AND(Datos!M115=INT(Datos!M115),AND(OR(M$1005="",Datos!M115&gt;=M$1005),OR(M$1006="",Datos!M115&lt;=M$1006))),FALSE),OR(ISNUMBER(FIND(";"&amp;UPPER(TRIM(Datos!M115&amp;""))&amp;"=",M$1007)),ISNUMBER(FIND(";"&amp;UPPER(TRIM(Datos!M115&amp;""))&amp;";",M$1007))),OR(UPPER(TRIM(Datos!M115&amp;""))="SÍ",UPPER(TRIM(Datos!M115&amp;""))="SI",UPPER(TRIM(Datos!M115&amp;""))="NO"),IF(ISNUMBER(Datos!M115),AND(OR(M$1005="",Datos!M115&gt;=M$1005),OR(M$1006="",Datos!M115&lt;=M$1006)),FALSE),TRUE))))</f>
        <v>0.0</v>
      </c>
      <c r="N115">
        <f>IF(Datos!N115="",0,IF(AND(N$1008&lt;&gt;"",Datos!N115=N$1008),0,IF(N$1004=0,0,1-CHOOSE(N$1004,IF(ISNUMBER(Datos!N115),AND(OR(N$1005="",Datos!N115&gt;=N$1005),OR(N$1006="",Datos!N115&lt;=N$1006)),FALSE),IF(ISNUMBER(Datos!N115),AND(Datos!N115=INT(Datos!N115),AND(OR(N$1005="",Datos!N115&gt;=N$1005),OR(N$1006="",Datos!N115&lt;=N$1006))),FALSE),OR(ISNUMBER(FIND(";"&amp;UPPER(TRIM(Datos!N115&amp;""))&amp;"=",N$1007)),ISNUMBER(FIND(";"&amp;UPPER(TRIM(Datos!N115&amp;""))&amp;";",N$1007))),OR(UPPER(TRIM(Datos!N115&amp;""))="SÍ",UPPER(TRIM(Datos!N115&amp;""))="SI",UPPER(TRIM(Datos!N115&amp;""))="NO"),IF(ISNUMBER(Datos!N115),AND(OR(N$1005="",Datos!N115&gt;=N$1005),OR(N$1006="",Datos!N115&lt;=N$1006)),FALSE),TRUE))))</f>
        <v>0.0</v>
      </c>
      <c r="O115">
        <f>IF(Datos!O115="",0,IF(AND(O$1008&lt;&gt;"",Datos!O115=O$1008),0,IF(O$1004=0,0,1-CHOOSE(O$1004,IF(ISNUMBER(Datos!O115),AND(OR(O$1005="",Datos!O115&gt;=O$1005),OR(O$1006="",Datos!O115&lt;=O$1006)),FALSE),IF(ISNUMBER(Datos!O115),AND(Datos!O115=INT(Datos!O115),AND(OR(O$1005="",Datos!O115&gt;=O$1005),OR(O$1006="",Datos!O115&lt;=O$1006))),FALSE),OR(ISNUMBER(FIND(";"&amp;UPPER(TRIM(Datos!O115&amp;""))&amp;"=",O$1007)),ISNUMBER(FIND(";"&amp;UPPER(TRIM(Datos!O115&amp;""))&amp;";",O$1007))),OR(UPPER(TRIM(Datos!O115&amp;""))="SÍ",UPPER(TRIM(Datos!O115&amp;""))="SI",UPPER(TRIM(Datos!O115&amp;""))="NO"),IF(ISNUMBER(Datos!O115),AND(OR(O$1005="",Datos!O115&gt;=O$1005),OR(O$1006="",Datos!O115&lt;=O$1006)),FALSE),TRUE))))</f>
        <v>0.0</v>
      </c>
      <c r="P115">
        <f>IF(Datos!P115="",0,IF(AND(P$1008&lt;&gt;"",Datos!P115=P$1008),0,IF(P$1004=0,0,1-CHOOSE(P$1004,IF(ISNUMBER(Datos!P115),AND(OR(P$1005="",Datos!P115&gt;=P$1005),OR(P$1006="",Datos!P115&lt;=P$1006)),FALSE),IF(ISNUMBER(Datos!P115),AND(Datos!P115=INT(Datos!P115),AND(OR(P$1005="",Datos!P115&gt;=P$1005),OR(P$1006="",Datos!P115&lt;=P$1006))),FALSE),OR(ISNUMBER(FIND(";"&amp;UPPER(TRIM(Datos!P115&amp;""))&amp;"=",P$1007)),ISNUMBER(FIND(";"&amp;UPPER(TRIM(Datos!P115&amp;""))&amp;";",P$1007))),OR(UPPER(TRIM(Datos!P115&amp;""))="SÍ",UPPER(TRIM(Datos!P115&amp;""))="SI",UPPER(TRIM(Datos!P115&amp;""))="NO"),IF(ISNUMBER(Datos!P115),AND(OR(P$1005="",Datos!P115&gt;=P$1005),OR(P$1006="",Datos!P115&lt;=P$1006)),FALSE),TRUE))))</f>
        <v>0.0</v>
      </c>
      <c r="Q115">
        <f>IF(Datos!Q115="",0,IF(AND(Q$1008&lt;&gt;"",Datos!Q115=Q$1008),0,IF(Q$1004=0,0,1-CHOOSE(Q$1004,IF(ISNUMBER(Datos!Q115),AND(OR(Q$1005="",Datos!Q115&gt;=Q$1005),OR(Q$1006="",Datos!Q115&lt;=Q$1006)),FALSE),IF(ISNUMBER(Datos!Q115),AND(Datos!Q115=INT(Datos!Q115),AND(OR(Q$1005="",Datos!Q115&gt;=Q$1005),OR(Q$1006="",Datos!Q115&lt;=Q$1006))),FALSE),OR(ISNUMBER(FIND(";"&amp;UPPER(TRIM(Datos!Q115&amp;""))&amp;"=",Q$1007)),ISNUMBER(FIND(";"&amp;UPPER(TRIM(Datos!Q115&amp;""))&amp;";",Q$1007))),OR(UPPER(TRIM(Datos!Q115&amp;""))="SÍ",UPPER(TRIM(Datos!Q115&amp;""))="SI",UPPER(TRIM(Datos!Q115&amp;""))="NO"),IF(ISNUMBER(Datos!Q115),AND(OR(Q$1005="",Datos!Q115&gt;=Q$1005),OR(Q$1006="",Datos!Q115&lt;=Q$1006)),FALSE),TRUE))))</f>
        <v>0.0</v>
      </c>
      <c r="R115">
        <f>IF(Datos!R115="",0,IF(AND(R$1008&lt;&gt;"",Datos!R115=R$1008),0,IF(R$1004=0,0,1-CHOOSE(R$1004,IF(ISNUMBER(Datos!R115),AND(OR(R$1005="",Datos!R115&gt;=R$1005),OR(R$1006="",Datos!R115&lt;=R$1006)),FALSE),IF(ISNUMBER(Datos!R115),AND(Datos!R115=INT(Datos!R115),AND(OR(R$1005="",Datos!R115&gt;=R$1005),OR(R$1006="",Datos!R115&lt;=R$1006))),FALSE),OR(ISNUMBER(FIND(";"&amp;UPPER(TRIM(Datos!R115&amp;""))&amp;"=",R$1007)),ISNUMBER(FIND(";"&amp;UPPER(TRIM(Datos!R115&amp;""))&amp;";",R$1007))),OR(UPPER(TRIM(Datos!R115&amp;""))="SÍ",UPPER(TRIM(Datos!R115&amp;""))="SI",UPPER(TRIM(Datos!R115&amp;""))="NO"),IF(ISNUMBER(Datos!R115),AND(OR(R$1005="",Datos!R115&gt;=R$1005),OR(R$1006="",Datos!R115&lt;=R$1006)),FALSE),TRUE))))</f>
        <v>0.0</v>
      </c>
      <c r="S115">
        <f>IF(Datos!S115="",0,IF(AND(S$1008&lt;&gt;"",Datos!S115=S$1008),0,IF(S$1004=0,0,1-CHOOSE(S$1004,IF(ISNUMBER(Datos!S115),AND(OR(S$1005="",Datos!S115&gt;=S$1005),OR(S$1006="",Datos!S115&lt;=S$1006)),FALSE),IF(ISNUMBER(Datos!S115),AND(Datos!S115=INT(Datos!S115),AND(OR(S$1005="",Datos!S115&gt;=S$1005),OR(S$1006="",Datos!S115&lt;=S$1006))),FALSE),OR(ISNUMBER(FIND(";"&amp;UPPER(TRIM(Datos!S115&amp;""))&amp;"=",S$1007)),ISNUMBER(FIND(";"&amp;UPPER(TRIM(Datos!S115&amp;""))&amp;";",S$1007))),OR(UPPER(TRIM(Datos!S115&amp;""))="SÍ",UPPER(TRIM(Datos!S115&amp;""))="SI",UPPER(TRIM(Datos!S115&amp;""))="NO"),IF(ISNUMBER(Datos!S115),AND(OR(S$1005="",Datos!S115&gt;=S$1005),OR(S$1006="",Datos!S115&lt;=S$1006)),FALSE),TRUE))))</f>
        <v>0.0</v>
      </c>
      <c r="T115">
        <f>IF(Datos!T115="",0,IF(AND(T$1008&lt;&gt;"",Datos!T115=T$1008),0,IF(T$1004=0,0,1-CHOOSE(T$1004,IF(ISNUMBER(Datos!T115),AND(OR(T$1005="",Datos!T115&gt;=T$1005),OR(T$1006="",Datos!T115&lt;=T$1006)),FALSE),IF(ISNUMBER(Datos!T115),AND(Datos!T115=INT(Datos!T115),AND(OR(T$1005="",Datos!T115&gt;=T$1005),OR(T$1006="",Datos!T115&lt;=T$1006))),FALSE),OR(ISNUMBER(FIND(";"&amp;UPPER(TRIM(Datos!T115&amp;""))&amp;"=",T$1007)),ISNUMBER(FIND(";"&amp;UPPER(TRIM(Datos!T115&amp;""))&amp;";",T$1007))),OR(UPPER(TRIM(Datos!T115&amp;""))="SÍ",UPPER(TRIM(Datos!T115&amp;""))="SI",UPPER(TRIM(Datos!T115&amp;""))="NO"),IF(ISNUMBER(Datos!T115),AND(OR(T$1005="",Datos!T115&gt;=T$1005),OR(T$1006="",Datos!T115&lt;=T$1006)),FALSE),TRUE))))</f>
        <v>0.0</v>
      </c>
      <c r="U115">
        <f>IF(Datos!U115="",0,IF(AND(U$1008&lt;&gt;"",Datos!U115=U$1008),0,IF(U$1004=0,0,1-CHOOSE(U$1004,IF(ISNUMBER(Datos!U115),AND(OR(U$1005="",Datos!U115&gt;=U$1005),OR(U$1006="",Datos!U115&lt;=U$1006)),FALSE),IF(ISNUMBER(Datos!U115),AND(Datos!U115=INT(Datos!U115),AND(OR(U$1005="",Datos!U115&gt;=U$1005),OR(U$1006="",Datos!U115&lt;=U$1006))),FALSE),OR(ISNUMBER(FIND(";"&amp;UPPER(TRIM(Datos!U115&amp;""))&amp;"=",U$1007)),ISNUMBER(FIND(";"&amp;UPPER(TRIM(Datos!U115&amp;""))&amp;";",U$1007))),OR(UPPER(TRIM(Datos!U115&amp;""))="SÍ",UPPER(TRIM(Datos!U115&amp;""))="SI",UPPER(TRIM(Datos!U115&amp;""))="NO"),IF(ISNUMBER(Datos!U115),AND(OR(U$1005="",Datos!U115&gt;=U$1005),OR(U$1006="",Datos!U115&lt;=U$1006)),FALSE),TRUE))))</f>
        <v>0.0</v>
      </c>
      <c r="V115">
        <f>IF(Datos!V115="",0,IF(AND(V$1008&lt;&gt;"",Datos!V115=V$1008),0,IF(V$1004=0,0,1-CHOOSE(V$1004,IF(ISNUMBER(Datos!V115),AND(OR(V$1005="",Datos!V115&gt;=V$1005),OR(V$1006="",Datos!V115&lt;=V$1006)),FALSE),IF(ISNUMBER(Datos!V115),AND(Datos!V115=INT(Datos!V115),AND(OR(V$1005="",Datos!V115&gt;=V$1005),OR(V$1006="",Datos!V115&lt;=V$1006))),FALSE),OR(ISNUMBER(FIND(";"&amp;UPPER(TRIM(Datos!V115&amp;""))&amp;"=",V$1007)),ISNUMBER(FIND(";"&amp;UPPER(TRIM(Datos!V115&amp;""))&amp;";",V$1007))),OR(UPPER(TRIM(Datos!V115&amp;""))="SÍ",UPPER(TRIM(Datos!V115&amp;""))="SI",UPPER(TRIM(Datos!V115&amp;""))="NO"),IF(ISNUMBER(Datos!V115),AND(OR(V$1005="",Datos!V115&gt;=V$1005),OR(V$1006="",Datos!V115&lt;=V$1006)),FALSE),TRUE))))</f>
        <v>0.0</v>
      </c>
      <c r="W115">
        <f>IF(Datos!W115="",0,IF(AND(W$1008&lt;&gt;"",Datos!W115=W$1008),0,IF(W$1004=0,0,1-CHOOSE(W$1004,IF(ISNUMBER(Datos!W115),AND(OR(W$1005="",Datos!W115&gt;=W$1005),OR(W$1006="",Datos!W115&lt;=W$1006)),FALSE),IF(ISNUMBER(Datos!W115),AND(Datos!W115=INT(Datos!W115),AND(OR(W$1005="",Datos!W115&gt;=W$1005),OR(W$1006="",Datos!W115&lt;=W$1006))),FALSE),OR(ISNUMBER(FIND(";"&amp;UPPER(TRIM(Datos!W115&amp;""))&amp;"=",W$1007)),ISNUMBER(FIND(";"&amp;UPPER(TRIM(Datos!W115&amp;""))&amp;";",W$1007))),OR(UPPER(TRIM(Datos!W115&amp;""))="SÍ",UPPER(TRIM(Datos!W115&amp;""))="SI",UPPER(TRIM(Datos!W115&amp;""))="NO"),IF(ISNUMBER(Datos!W115),AND(OR(W$1005="",Datos!W115&gt;=W$1005),OR(W$1006="",Datos!W115&lt;=W$1006)),FALSE),TRUE))))</f>
        <v>0.0</v>
      </c>
      <c r="X115">
        <f>IF(Datos!X115="",0,IF(AND(X$1008&lt;&gt;"",Datos!X115=X$1008),0,IF(X$1004=0,0,1-CHOOSE(X$1004,IF(ISNUMBER(Datos!X115),AND(OR(X$1005="",Datos!X115&gt;=X$1005),OR(X$1006="",Datos!X115&lt;=X$1006)),FALSE),IF(ISNUMBER(Datos!X115),AND(Datos!X115=INT(Datos!X115),AND(OR(X$1005="",Datos!X115&gt;=X$1005),OR(X$1006="",Datos!X115&lt;=X$1006))),FALSE),OR(ISNUMBER(FIND(";"&amp;UPPER(TRIM(Datos!X115&amp;""))&amp;"=",X$1007)),ISNUMBER(FIND(";"&amp;UPPER(TRIM(Datos!X115&amp;""))&amp;";",X$1007))),OR(UPPER(TRIM(Datos!X115&amp;""))="SÍ",UPPER(TRIM(Datos!X115&amp;""))="SI",UPPER(TRIM(Datos!X115&amp;""))="NO"),IF(ISNUMBER(Datos!X115),AND(OR(X$1005="",Datos!X115&gt;=X$1005),OR(X$1006="",Datos!X115&lt;=X$1006)),FALSE),TRUE))))</f>
        <v>0.0</v>
      </c>
      <c r="Y115">
        <f>IF(Datos!Y115="",0,IF(AND(Y$1008&lt;&gt;"",Datos!Y115=Y$1008),0,IF(Y$1004=0,0,1-CHOOSE(Y$1004,IF(ISNUMBER(Datos!Y115),AND(OR(Y$1005="",Datos!Y115&gt;=Y$1005),OR(Y$1006="",Datos!Y115&lt;=Y$1006)),FALSE),IF(ISNUMBER(Datos!Y115),AND(Datos!Y115=INT(Datos!Y115),AND(OR(Y$1005="",Datos!Y115&gt;=Y$1005),OR(Y$1006="",Datos!Y115&lt;=Y$1006))),FALSE),OR(ISNUMBER(FIND(";"&amp;UPPER(TRIM(Datos!Y115&amp;""))&amp;"=",Y$1007)),ISNUMBER(FIND(";"&amp;UPPER(TRIM(Datos!Y115&amp;""))&amp;";",Y$1007))),OR(UPPER(TRIM(Datos!Y115&amp;""))="SÍ",UPPER(TRIM(Datos!Y115&amp;""))="SI",UPPER(TRIM(Datos!Y115&amp;""))="NO"),IF(ISNUMBER(Datos!Y115),AND(OR(Y$1005="",Datos!Y115&gt;=Y$1005),OR(Y$1006="",Datos!Y115&lt;=Y$1006)),FALSE),TRUE))))</f>
        <v>0.0</v>
      </c>
      <c r="Z115">
        <f>IF(Datos!Z115="",0,IF(AND(Z$1008&lt;&gt;"",Datos!Z115=Z$1008),0,IF(Z$1004=0,0,1-CHOOSE(Z$1004,IF(ISNUMBER(Datos!Z115),AND(OR(Z$1005="",Datos!Z115&gt;=Z$1005),OR(Z$1006="",Datos!Z115&lt;=Z$1006)),FALSE),IF(ISNUMBER(Datos!Z115),AND(Datos!Z115=INT(Datos!Z115),AND(OR(Z$1005="",Datos!Z115&gt;=Z$1005),OR(Z$1006="",Datos!Z115&lt;=Z$1006))),FALSE),OR(ISNUMBER(FIND(";"&amp;UPPER(TRIM(Datos!Z115&amp;""))&amp;"=",Z$1007)),ISNUMBER(FIND(";"&amp;UPPER(TRIM(Datos!Z115&amp;""))&amp;";",Z$1007))),OR(UPPER(TRIM(Datos!Z115&amp;""))="SÍ",UPPER(TRIM(Datos!Z115&amp;""))="SI",UPPER(TRIM(Datos!Z115&amp;""))="NO"),IF(ISNUMBER(Datos!Z115),AND(OR(Z$1005="",Datos!Z115&gt;=Z$1005),OR(Z$1006="",Datos!Z115&lt;=Z$1006)),FALSE),TRUE))))</f>
        <v>0.0</v>
      </c>
      <c r="AA115">
        <f>IF(Datos!AA115="",0,IF(AND(AA$1008&lt;&gt;"",Datos!AA115=AA$1008),0,IF(AA$1004=0,0,1-CHOOSE(AA$1004,IF(ISNUMBER(Datos!AA115),AND(OR(AA$1005="",Datos!AA115&gt;=AA$1005),OR(AA$1006="",Datos!AA115&lt;=AA$1006)),FALSE),IF(ISNUMBER(Datos!AA115),AND(Datos!AA115=INT(Datos!AA115),AND(OR(AA$1005="",Datos!AA115&gt;=AA$1005),OR(AA$1006="",Datos!AA115&lt;=AA$1006))),FALSE),OR(ISNUMBER(FIND(";"&amp;UPPER(TRIM(Datos!AA115&amp;""))&amp;"=",AA$1007)),ISNUMBER(FIND(";"&amp;UPPER(TRIM(Datos!AA115&amp;""))&amp;";",AA$1007))),OR(UPPER(TRIM(Datos!AA115&amp;""))="SÍ",UPPER(TRIM(Datos!AA115&amp;""))="SI",UPPER(TRIM(Datos!AA115&amp;""))="NO"),IF(ISNUMBER(Datos!AA115),AND(OR(AA$1005="",Datos!AA115&gt;=AA$1005),OR(AA$1006="",Datos!AA115&lt;=AA$1006)),FALSE),TRUE))))</f>
        <v>0.0</v>
      </c>
      <c r="AB115">
        <f>IF(Datos!AB115="",0,IF(AND(AB$1008&lt;&gt;"",Datos!AB115=AB$1008),0,IF(AB$1004=0,0,1-CHOOSE(AB$1004,IF(ISNUMBER(Datos!AB115),AND(OR(AB$1005="",Datos!AB115&gt;=AB$1005),OR(AB$1006="",Datos!AB115&lt;=AB$1006)),FALSE),IF(ISNUMBER(Datos!AB115),AND(Datos!AB115=INT(Datos!AB115),AND(OR(AB$1005="",Datos!AB115&gt;=AB$1005),OR(AB$1006="",Datos!AB115&lt;=AB$1006))),FALSE),OR(ISNUMBER(FIND(";"&amp;UPPER(TRIM(Datos!AB115&amp;""))&amp;"=",AB$1007)),ISNUMBER(FIND(";"&amp;UPPER(TRIM(Datos!AB115&amp;""))&amp;";",AB$1007))),OR(UPPER(TRIM(Datos!AB115&amp;""))="SÍ",UPPER(TRIM(Datos!AB115&amp;""))="SI",UPPER(TRIM(Datos!AB115&amp;""))="NO"),IF(ISNUMBER(Datos!AB115),AND(OR(AB$1005="",Datos!AB115&gt;=AB$1005),OR(AB$1006="",Datos!AB115&lt;=AB$1006)),FALSE),TRUE))))</f>
        <v>0.0</v>
      </c>
      <c r="AC115">
        <f>IF(Datos!AC115="",0,IF(AND(AC$1008&lt;&gt;"",Datos!AC115=AC$1008),0,IF(AC$1004=0,0,1-CHOOSE(AC$1004,IF(ISNUMBER(Datos!AC115),AND(OR(AC$1005="",Datos!AC115&gt;=AC$1005),OR(AC$1006="",Datos!AC115&lt;=AC$1006)),FALSE),IF(ISNUMBER(Datos!AC115),AND(Datos!AC115=INT(Datos!AC115),AND(OR(AC$1005="",Datos!AC115&gt;=AC$1005),OR(AC$1006="",Datos!AC115&lt;=AC$1006))),FALSE),OR(ISNUMBER(FIND(";"&amp;UPPER(TRIM(Datos!AC115&amp;""))&amp;"=",AC$1007)),ISNUMBER(FIND(";"&amp;UPPER(TRIM(Datos!AC115&amp;""))&amp;";",AC$1007))),OR(UPPER(TRIM(Datos!AC115&amp;""))="SÍ",UPPER(TRIM(Datos!AC115&amp;""))="SI",UPPER(TRIM(Datos!AC115&amp;""))="NO"),IF(ISNUMBER(Datos!AC115),AND(OR(AC$1005="",Datos!AC115&gt;=AC$1005),OR(AC$1006="",Datos!AC115&lt;=AC$1006)),FALSE),TRUE))))</f>
        <v>0.0</v>
      </c>
      <c r="AD115">
        <f>IF(Datos!AD115="",0,IF(AND(AD$1008&lt;&gt;"",Datos!AD115=AD$1008),0,IF(AD$1004=0,0,1-CHOOSE(AD$1004,IF(ISNUMBER(Datos!AD115),AND(OR(AD$1005="",Datos!AD115&gt;=AD$1005),OR(AD$1006="",Datos!AD115&lt;=AD$1006)),FALSE),IF(ISNUMBER(Datos!AD115),AND(Datos!AD115=INT(Datos!AD115),AND(OR(AD$1005="",Datos!AD115&gt;=AD$1005),OR(AD$1006="",Datos!AD115&lt;=AD$1006))),FALSE),OR(ISNUMBER(FIND(";"&amp;UPPER(TRIM(Datos!AD115&amp;""))&amp;"=",AD$1007)),ISNUMBER(FIND(";"&amp;UPPER(TRIM(Datos!AD115&amp;""))&amp;";",AD$1007))),OR(UPPER(TRIM(Datos!AD115&amp;""))="SÍ",UPPER(TRIM(Datos!AD115&amp;""))="SI",UPPER(TRIM(Datos!AD115&amp;""))="NO"),IF(ISNUMBER(Datos!AD115),AND(OR(AD$1005="",Datos!AD115&gt;=AD$1005),OR(AD$1006="",Datos!AD115&lt;=AD$1006)),FALSE),TRUE))))</f>
        <v>0.0</v>
      </c>
      <c r="AE115">
        <f>IF(Datos!AE115="",0,IF(AND(AE$1008&lt;&gt;"",Datos!AE115=AE$1008),0,IF(AE$1004=0,0,1-CHOOSE(AE$1004,IF(ISNUMBER(Datos!AE115),AND(OR(AE$1005="",Datos!AE115&gt;=AE$1005),OR(AE$1006="",Datos!AE115&lt;=AE$1006)),FALSE),IF(ISNUMBER(Datos!AE115),AND(Datos!AE115=INT(Datos!AE115),AND(OR(AE$1005="",Datos!AE115&gt;=AE$1005),OR(AE$1006="",Datos!AE115&lt;=AE$1006))),FALSE),OR(ISNUMBER(FIND(";"&amp;UPPER(TRIM(Datos!AE115&amp;""))&amp;"=",AE$1007)),ISNUMBER(FIND(";"&amp;UPPER(TRIM(Datos!AE115&amp;""))&amp;";",AE$1007))),OR(UPPER(TRIM(Datos!AE115&amp;""))="SÍ",UPPER(TRIM(Datos!AE115&amp;""))="SI",UPPER(TRIM(Datos!AE115&amp;""))="NO"),IF(ISNUMBER(Datos!AE115),AND(OR(AE$1005="",Datos!AE115&gt;=AE$1005),OR(AE$1006="",Datos!AE115&lt;=AE$1006)),FALSE),TRUE))))</f>
        <v>0.0</v>
      </c>
    </row>
    <row r="116" spans="2:31">
      <c r="B116">
        <f>IF(Datos!B116="",0,IF(AND(B$1008&lt;&gt;"",Datos!B116=B$1008),0,IF(B$1004=0,0,1-CHOOSE(B$1004,IF(ISNUMBER(Datos!B116),AND(OR(B$1005="",Datos!B116&gt;=B$1005),OR(B$1006="",Datos!B116&lt;=B$1006)),FALSE),IF(ISNUMBER(Datos!B116),AND(Datos!B116=INT(Datos!B116),AND(OR(B$1005="",Datos!B116&gt;=B$1005),OR(B$1006="",Datos!B116&lt;=B$1006))),FALSE),OR(ISNUMBER(FIND(";"&amp;UPPER(TRIM(Datos!B116&amp;""))&amp;"=",B$1007)),ISNUMBER(FIND(";"&amp;UPPER(TRIM(Datos!B116&amp;""))&amp;";",B$1007))),OR(UPPER(TRIM(Datos!B116&amp;""))="SÍ",UPPER(TRIM(Datos!B116&amp;""))="SI",UPPER(TRIM(Datos!B116&amp;""))="NO"),IF(ISNUMBER(Datos!B116),AND(OR(B$1005="",Datos!B116&gt;=B$1005),OR(B$1006="",Datos!B116&lt;=B$1006)),FALSE),TRUE))))</f>
        <v>0.0</v>
      </c>
      <c r="C116">
        <f>IF(Datos!C116="",0,IF(AND(C$1008&lt;&gt;"",Datos!C116=C$1008),0,IF(C$1004=0,0,1-CHOOSE(C$1004,IF(ISNUMBER(Datos!C116),AND(OR(C$1005="",Datos!C116&gt;=C$1005),OR(C$1006="",Datos!C116&lt;=C$1006)),FALSE),IF(ISNUMBER(Datos!C116),AND(Datos!C116=INT(Datos!C116),AND(OR(C$1005="",Datos!C116&gt;=C$1005),OR(C$1006="",Datos!C116&lt;=C$1006))),FALSE),OR(ISNUMBER(FIND(";"&amp;UPPER(TRIM(Datos!C116&amp;""))&amp;"=",C$1007)),ISNUMBER(FIND(";"&amp;UPPER(TRIM(Datos!C116&amp;""))&amp;";",C$1007))),OR(UPPER(TRIM(Datos!C116&amp;""))="SÍ",UPPER(TRIM(Datos!C116&amp;""))="SI",UPPER(TRIM(Datos!C116&amp;""))="NO"),IF(ISNUMBER(Datos!C116),AND(OR(C$1005="",Datos!C116&gt;=C$1005),OR(C$1006="",Datos!C116&lt;=C$1006)),FALSE),TRUE))))</f>
        <v>0.0</v>
      </c>
      <c r="D116">
        <f>IF(Datos!D116="",0,IF(AND(D$1008&lt;&gt;"",Datos!D116=D$1008),0,IF(D$1004=0,0,1-CHOOSE(D$1004,IF(ISNUMBER(Datos!D116),AND(OR(D$1005="",Datos!D116&gt;=D$1005),OR(D$1006="",Datos!D116&lt;=D$1006)),FALSE),IF(ISNUMBER(Datos!D116),AND(Datos!D116=INT(Datos!D116),AND(OR(D$1005="",Datos!D116&gt;=D$1005),OR(D$1006="",Datos!D116&lt;=D$1006))),FALSE),OR(ISNUMBER(FIND(";"&amp;UPPER(TRIM(Datos!D116&amp;""))&amp;"=",D$1007)),ISNUMBER(FIND(";"&amp;UPPER(TRIM(Datos!D116&amp;""))&amp;";",D$1007))),OR(UPPER(TRIM(Datos!D116&amp;""))="SÍ",UPPER(TRIM(Datos!D116&amp;""))="SI",UPPER(TRIM(Datos!D116&amp;""))="NO"),IF(ISNUMBER(Datos!D116),AND(OR(D$1005="",Datos!D116&gt;=D$1005),OR(D$1006="",Datos!D116&lt;=D$1006)),FALSE),TRUE))))</f>
        <v>0.0</v>
      </c>
      <c r="E116">
        <f>IF(Datos!E116="",0,IF(AND(E$1008&lt;&gt;"",Datos!E116=E$1008),0,IF(E$1004=0,0,1-CHOOSE(E$1004,IF(ISNUMBER(Datos!E116),AND(OR(E$1005="",Datos!E116&gt;=E$1005),OR(E$1006="",Datos!E116&lt;=E$1006)),FALSE),IF(ISNUMBER(Datos!E116),AND(Datos!E116=INT(Datos!E116),AND(OR(E$1005="",Datos!E116&gt;=E$1005),OR(E$1006="",Datos!E116&lt;=E$1006))),FALSE),OR(ISNUMBER(FIND(";"&amp;UPPER(TRIM(Datos!E116&amp;""))&amp;"=",E$1007)),ISNUMBER(FIND(";"&amp;UPPER(TRIM(Datos!E116&amp;""))&amp;";",E$1007))),OR(UPPER(TRIM(Datos!E116&amp;""))="SÍ",UPPER(TRIM(Datos!E116&amp;""))="SI",UPPER(TRIM(Datos!E116&amp;""))="NO"),IF(ISNUMBER(Datos!E116),AND(OR(E$1005="",Datos!E116&gt;=E$1005),OR(E$1006="",Datos!E116&lt;=E$1006)),FALSE),TRUE))))</f>
        <v>0.0</v>
      </c>
      <c r="F116">
        <f>IF(Datos!F116="",0,IF(AND(F$1008&lt;&gt;"",Datos!F116=F$1008),0,IF(F$1004=0,0,1-CHOOSE(F$1004,IF(ISNUMBER(Datos!F116),AND(OR(F$1005="",Datos!F116&gt;=F$1005),OR(F$1006="",Datos!F116&lt;=F$1006)),FALSE),IF(ISNUMBER(Datos!F116),AND(Datos!F116=INT(Datos!F116),AND(OR(F$1005="",Datos!F116&gt;=F$1005),OR(F$1006="",Datos!F116&lt;=F$1006))),FALSE),OR(ISNUMBER(FIND(";"&amp;UPPER(TRIM(Datos!F116&amp;""))&amp;"=",F$1007)),ISNUMBER(FIND(";"&amp;UPPER(TRIM(Datos!F116&amp;""))&amp;";",F$1007))),OR(UPPER(TRIM(Datos!F116&amp;""))="SÍ",UPPER(TRIM(Datos!F116&amp;""))="SI",UPPER(TRIM(Datos!F116&amp;""))="NO"),IF(ISNUMBER(Datos!F116),AND(OR(F$1005="",Datos!F116&gt;=F$1005),OR(F$1006="",Datos!F116&lt;=F$1006)),FALSE),TRUE))))</f>
        <v>0.0</v>
      </c>
      <c r="G116">
        <f>IF(Datos!G116="",0,IF(AND(G$1008&lt;&gt;"",Datos!G116=G$1008),0,IF(G$1004=0,0,1-CHOOSE(G$1004,IF(ISNUMBER(Datos!G116),AND(OR(G$1005="",Datos!G116&gt;=G$1005),OR(G$1006="",Datos!G116&lt;=G$1006)),FALSE),IF(ISNUMBER(Datos!G116),AND(Datos!G116=INT(Datos!G116),AND(OR(G$1005="",Datos!G116&gt;=G$1005),OR(G$1006="",Datos!G116&lt;=G$1006))),FALSE),OR(ISNUMBER(FIND(";"&amp;UPPER(TRIM(Datos!G116&amp;""))&amp;"=",G$1007)),ISNUMBER(FIND(";"&amp;UPPER(TRIM(Datos!G116&amp;""))&amp;";",G$1007))),OR(UPPER(TRIM(Datos!G116&amp;""))="SÍ",UPPER(TRIM(Datos!G116&amp;""))="SI",UPPER(TRIM(Datos!G116&amp;""))="NO"),IF(ISNUMBER(Datos!G116),AND(OR(G$1005="",Datos!G116&gt;=G$1005),OR(G$1006="",Datos!G116&lt;=G$1006)),FALSE),TRUE))))</f>
        <v>0.0</v>
      </c>
      <c r="H116">
        <f>IF(Datos!H116="",0,IF(AND(H$1008&lt;&gt;"",Datos!H116=H$1008),0,IF(H$1004=0,0,1-CHOOSE(H$1004,IF(ISNUMBER(Datos!H116),AND(OR(H$1005="",Datos!H116&gt;=H$1005),OR(H$1006="",Datos!H116&lt;=H$1006)),FALSE),IF(ISNUMBER(Datos!H116),AND(Datos!H116=INT(Datos!H116),AND(OR(H$1005="",Datos!H116&gt;=H$1005),OR(H$1006="",Datos!H116&lt;=H$1006))),FALSE),OR(ISNUMBER(FIND(";"&amp;UPPER(TRIM(Datos!H116&amp;""))&amp;"=",H$1007)),ISNUMBER(FIND(";"&amp;UPPER(TRIM(Datos!H116&amp;""))&amp;";",H$1007))),OR(UPPER(TRIM(Datos!H116&amp;""))="SÍ",UPPER(TRIM(Datos!H116&amp;""))="SI",UPPER(TRIM(Datos!H116&amp;""))="NO"),IF(ISNUMBER(Datos!H116),AND(OR(H$1005="",Datos!H116&gt;=H$1005),OR(H$1006="",Datos!H116&lt;=H$1006)),FALSE),TRUE))))</f>
        <v>0.0</v>
      </c>
      <c r="I116">
        <f>IF(Datos!I116="",0,IF(AND(I$1008&lt;&gt;"",Datos!I116=I$1008),0,IF(I$1004=0,0,1-CHOOSE(I$1004,IF(ISNUMBER(Datos!I116),AND(OR(I$1005="",Datos!I116&gt;=I$1005),OR(I$1006="",Datos!I116&lt;=I$1006)),FALSE),IF(ISNUMBER(Datos!I116),AND(Datos!I116=INT(Datos!I116),AND(OR(I$1005="",Datos!I116&gt;=I$1005),OR(I$1006="",Datos!I116&lt;=I$1006))),FALSE),OR(ISNUMBER(FIND(";"&amp;UPPER(TRIM(Datos!I116&amp;""))&amp;"=",I$1007)),ISNUMBER(FIND(";"&amp;UPPER(TRIM(Datos!I116&amp;""))&amp;";",I$1007))),OR(UPPER(TRIM(Datos!I116&amp;""))="SÍ",UPPER(TRIM(Datos!I116&amp;""))="SI",UPPER(TRIM(Datos!I116&amp;""))="NO"),IF(ISNUMBER(Datos!I116),AND(OR(I$1005="",Datos!I116&gt;=I$1005),OR(I$1006="",Datos!I116&lt;=I$1006)),FALSE),TRUE))))</f>
        <v>0.0</v>
      </c>
      <c r="J116">
        <f>IF(Datos!J116="",0,IF(AND(J$1008&lt;&gt;"",Datos!J116=J$1008),0,IF(J$1004=0,0,1-CHOOSE(J$1004,IF(ISNUMBER(Datos!J116),AND(OR(J$1005="",Datos!J116&gt;=J$1005),OR(J$1006="",Datos!J116&lt;=J$1006)),FALSE),IF(ISNUMBER(Datos!J116),AND(Datos!J116=INT(Datos!J116),AND(OR(J$1005="",Datos!J116&gt;=J$1005),OR(J$1006="",Datos!J116&lt;=J$1006))),FALSE),OR(ISNUMBER(FIND(";"&amp;UPPER(TRIM(Datos!J116&amp;""))&amp;"=",J$1007)),ISNUMBER(FIND(";"&amp;UPPER(TRIM(Datos!J116&amp;""))&amp;";",J$1007))),OR(UPPER(TRIM(Datos!J116&amp;""))="SÍ",UPPER(TRIM(Datos!J116&amp;""))="SI",UPPER(TRIM(Datos!J116&amp;""))="NO"),IF(ISNUMBER(Datos!J116),AND(OR(J$1005="",Datos!J116&gt;=J$1005),OR(J$1006="",Datos!J116&lt;=J$1006)),FALSE),TRUE))))</f>
        <v>0.0</v>
      </c>
      <c r="K116">
        <f>IF(Datos!K116="",0,IF(AND(K$1008&lt;&gt;"",Datos!K116=K$1008),0,IF(K$1004=0,0,1-CHOOSE(K$1004,IF(ISNUMBER(Datos!K116),AND(OR(K$1005="",Datos!K116&gt;=K$1005),OR(K$1006="",Datos!K116&lt;=K$1006)),FALSE),IF(ISNUMBER(Datos!K116),AND(Datos!K116=INT(Datos!K116),AND(OR(K$1005="",Datos!K116&gt;=K$1005),OR(K$1006="",Datos!K116&lt;=K$1006))),FALSE),OR(ISNUMBER(FIND(";"&amp;UPPER(TRIM(Datos!K116&amp;""))&amp;"=",K$1007)),ISNUMBER(FIND(";"&amp;UPPER(TRIM(Datos!K116&amp;""))&amp;";",K$1007))),OR(UPPER(TRIM(Datos!K116&amp;""))="SÍ",UPPER(TRIM(Datos!K116&amp;""))="SI",UPPER(TRIM(Datos!K116&amp;""))="NO"),IF(ISNUMBER(Datos!K116),AND(OR(K$1005="",Datos!K116&gt;=K$1005),OR(K$1006="",Datos!K116&lt;=K$1006)),FALSE),TRUE))))</f>
        <v>0.0</v>
      </c>
      <c r="L116">
        <f>IF(Datos!L116="",0,IF(AND(L$1008&lt;&gt;"",Datos!L116=L$1008),0,IF(L$1004=0,0,1-CHOOSE(L$1004,IF(ISNUMBER(Datos!L116),AND(OR(L$1005="",Datos!L116&gt;=L$1005),OR(L$1006="",Datos!L116&lt;=L$1006)),FALSE),IF(ISNUMBER(Datos!L116),AND(Datos!L116=INT(Datos!L116),AND(OR(L$1005="",Datos!L116&gt;=L$1005),OR(L$1006="",Datos!L116&lt;=L$1006))),FALSE),OR(ISNUMBER(FIND(";"&amp;UPPER(TRIM(Datos!L116&amp;""))&amp;"=",L$1007)),ISNUMBER(FIND(";"&amp;UPPER(TRIM(Datos!L116&amp;""))&amp;";",L$1007))),OR(UPPER(TRIM(Datos!L116&amp;""))="SÍ",UPPER(TRIM(Datos!L116&amp;""))="SI",UPPER(TRIM(Datos!L116&amp;""))="NO"),IF(ISNUMBER(Datos!L116),AND(OR(L$1005="",Datos!L116&gt;=L$1005),OR(L$1006="",Datos!L116&lt;=L$1006)),FALSE),TRUE))))</f>
        <v>0.0</v>
      </c>
      <c r="M116">
        <f>IF(Datos!M116="",0,IF(AND(M$1008&lt;&gt;"",Datos!M116=M$1008),0,IF(M$1004=0,0,1-CHOOSE(M$1004,IF(ISNUMBER(Datos!M116),AND(OR(M$1005="",Datos!M116&gt;=M$1005),OR(M$1006="",Datos!M116&lt;=M$1006)),FALSE),IF(ISNUMBER(Datos!M116),AND(Datos!M116=INT(Datos!M116),AND(OR(M$1005="",Datos!M116&gt;=M$1005),OR(M$1006="",Datos!M116&lt;=M$1006))),FALSE),OR(ISNUMBER(FIND(";"&amp;UPPER(TRIM(Datos!M116&amp;""))&amp;"=",M$1007)),ISNUMBER(FIND(";"&amp;UPPER(TRIM(Datos!M116&amp;""))&amp;";",M$1007))),OR(UPPER(TRIM(Datos!M116&amp;""))="SÍ",UPPER(TRIM(Datos!M116&amp;""))="SI",UPPER(TRIM(Datos!M116&amp;""))="NO"),IF(ISNUMBER(Datos!M116),AND(OR(M$1005="",Datos!M116&gt;=M$1005),OR(M$1006="",Datos!M116&lt;=M$1006)),FALSE),TRUE))))</f>
        <v>0.0</v>
      </c>
      <c r="N116">
        <f>IF(Datos!N116="",0,IF(AND(N$1008&lt;&gt;"",Datos!N116=N$1008),0,IF(N$1004=0,0,1-CHOOSE(N$1004,IF(ISNUMBER(Datos!N116),AND(OR(N$1005="",Datos!N116&gt;=N$1005),OR(N$1006="",Datos!N116&lt;=N$1006)),FALSE),IF(ISNUMBER(Datos!N116),AND(Datos!N116=INT(Datos!N116),AND(OR(N$1005="",Datos!N116&gt;=N$1005),OR(N$1006="",Datos!N116&lt;=N$1006))),FALSE),OR(ISNUMBER(FIND(";"&amp;UPPER(TRIM(Datos!N116&amp;""))&amp;"=",N$1007)),ISNUMBER(FIND(";"&amp;UPPER(TRIM(Datos!N116&amp;""))&amp;";",N$1007))),OR(UPPER(TRIM(Datos!N116&amp;""))="SÍ",UPPER(TRIM(Datos!N116&amp;""))="SI",UPPER(TRIM(Datos!N116&amp;""))="NO"),IF(ISNUMBER(Datos!N116),AND(OR(N$1005="",Datos!N116&gt;=N$1005),OR(N$1006="",Datos!N116&lt;=N$1006)),FALSE),TRUE))))</f>
        <v>0.0</v>
      </c>
      <c r="O116">
        <f>IF(Datos!O116="",0,IF(AND(O$1008&lt;&gt;"",Datos!O116=O$1008),0,IF(O$1004=0,0,1-CHOOSE(O$1004,IF(ISNUMBER(Datos!O116),AND(OR(O$1005="",Datos!O116&gt;=O$1005),OR(O$1006="",Datos!O116&lt;=O$1006)),FALSE),IF(ISNUMBER(Datos!O116),AND(Datos!O116=INT(Datos!O116),AND(OR(O$1005="",Datos!O116&gt;=O$1005),OR(O$1006="",Datos!O116&lt;=O$1006))),FALSE),OR(ISNUMBER(FIND(";"&amp;UPPER(TRIM(Datos!O116&amp;""))&amp;"=",O$1007)),ISNUMBER(FIND(";"&amp;UPPER(TRIM(Datos!O116&amp;""))&amp;";",O$1007))),OR(UPPER(TRIM(Datos!O116&amp;""))="SÍ",UPPER(TRIM(Datos!O116&amp;""))="SI",UPPER(TRIM(Datos!O116&amp;""))="NO"),IF(ISNUMBER(Datos!O116),AND(OR(O$1005="",Datos!O116&gt;=O$1005),OR(O$1006="",Datos!O116&lt;=O$1006)),FALSE),TRUE))))</f>
        <v>0.0</v>
      </c>
      <c r="P116">
        <f>IF(Datos!P116="",0,IF(AND(P$1008&lt;&gt;"",Datos!P116=P$1008),0,IF(P$1004=0,0,1-CHOOSE(P$1004,IF(ISNUMBER(Datos!P116),AND(OR(P$1005="",Datos!P116&gt;=P$1005),OR(P$1006="",Datos!P116&lt;=P$1006)),FALSE),IF(ISNUMBER(Datos!P116),AND(Datos!P116=INT(Datos!P116),AND(OR(P$1005="",Datos!P116&gt;=P$1005),OR(P$1006="",Datos!P116&lt;=P$1006))),FALSE),OR(ISNUMBER(FIND(";"&amp;UPPER(TRIM(Datos!P116&amp;""))&amp;"=",P$1007)),ISNUMBER(FIND(";"&amp;UPPER(TRIM(Datos!P116&amp;""))&amp;";",P$1007))),OR(UPPER(TRIM(Datos!P116&amp;""))="SÍ",UPPER(TRIM(Datos!P116&amp;""))="SI",UPPER(TRIM(Datos!P116&amp;""))="NO"),IF(ISNUMBER(Datos!P116),AND(OR(P$1005="",Datos!P116&gt;=P$1005),OR(P$1006="",Datos!P116&lt;=P$1006)),FALSE),TRUE))))</f>
        <v>0.0</v>
      </c>
      <c r="Q116">
        <f>IF(Datos!Q116="",0,IF(AND(Q$1008&lt;&gt;"",Datos!Q116=Q$1008),0,IF(Q$1004=0,0,1-CHOOSE(Q$1004,IF(ISNUMBER(Datos!Q116),AND(OR(Q$1005="",Datos!Q116&gt;=Q$1005),OR(Q$1006="",Datos!Q116&lt;=Q$1006)),FALSE),IF(ISNUMBER(Datos!Q116),AND(Datos!Q116=INT(Datos!Q116),AND(OR(Q$1005="",Datos!Q116&gt;=Q$1005),OR(Q$1006="",Datos!Q116&lt;=Q$1006))),FALSE),OR(ISNUMBER(FIND(";"&amp;UPPER(TRIM(Datos!Q116&amp;""))&amp;"=",Q$1007)),ISNUMBER(FIND(";"&amp;UPPER(TRIM(Datos!Q116&amp;""))&amp;";",Q$1007))),OR(UPPER(TRIM(Datos!Q116&amp;""))="SÍ",UPPER(TRIM(Datos!Q116&amp;""))="SI",UPPER(TRIM(Datos!Q116&amp;""))="NO"),IF(ISNUMBER(Datos!Q116),AND(OR(Q$1005="",Datos!Q116&gt;=Q$1005),OR(Q$1006="",Datos!Q116&lt;=Q$1006)),FALSE),TRUE))))</f>
        <v>0.0</v>
      </c>
      <c r="R116">
        <f>IF(Datos!R116="",0,IF(AND(R$1008&lt;&gt;"",Datos!R116=R$1008),0,IF(R$1004=0,0,1-CHOOSE(R$1004,IF(ISNUMBER(Datos!R116),AND(OR(R$1005="",Datos!R116&gt;=R$1005),OR(R$1006="",Datos!R116&lt;=R$1006)),FALSE),IF(ISNUMBER(Datos!R116),AND(Datos!R116=INT(Datos!R116),AND(OR(R$1005="",Datos!R116&gt;=R$1005),OR(R$1006="",Datos!R116&lt;=R$1006))),FALSE),OR(ISNUMBER(FIND(";"&amp;UPPER(TRIM(Datos!R116&amp;""))&amp;"=",R$1007)),ISNUMBER(FIND(";"&amp;UPPER(TRIM(Datos!R116&amp;""))&amp;";",R$1007))),OR(UPPER(TRIM(Datos!R116&amp;""))="SÍ",UPPER(TRIM(Datos!R116&amp;""))="SI",UPPER(TRIM(Datos!R116&amp;""))="NO"),IF(ISNUMBER(Datos!R116),AND(OR(R$1005="",Datos!R116&gt;=R$1005),OR(R$1006="",Datos!R116&lt;=R$1006)),FALSE),TRUE))))</f>
        <v>0.0</v>
      </c>
      <c r="S116">
        <f>IF(Datos!S116="",0,IF(AND(S$1008&lt;&gt;"",Datos!S116=S$1008),0,IF(S$1004=0,0,1-CHOOSE(S$1004,IF(ISNUMBER(Datos!S116),AND(OR(S$1005="",Datos!S116&gt;=S$1005),OR(S$1006="",Datos!S116&lt;=S$1006)),FALSE),IF(ISNUMBER(Datos!S116),AND(Datos!S116=INT(Datos!S116),AND(OR(S$1005="",Datos!S116&gt;=S$1005),OR(S$1006="",Datos!S116&lt;=S$1006))),FALSE),OR(ISNUMBER(FIND(";"&amp;UPPER(TRIM(Datos!S116&amp;""))&amp;"=",S$1007)),ISNUMBER(FIND(";"&amp;UPPER(TRIM(Datos!S116&amp;""))&amp;";",S$1007))),OR(UPPER(TRIM(Datos!S116&amp;""))="SÍ",UPPER(TRIM(Datos!S116&amp;""))="SI",UPPER(TRIM(Datos!S116&amp;""))="NO"),IF(ISNUMBER(Datos!S116),AND(OR(S$1005="",Datos!S116&gt;=S$1005),OR(S$1006="",Datos!S116&lt;=S$1006)),FALSE),TRUE))))</f>
        <v>0.0</v>
      </c>
      <c r="T116">
        <f>IF(Datos!T116="",0,IF(AND(T$1008&lt;&gt;"",Datos!T116=T$1008),0,IF(T$1004=0,0,1-CHOOSE(T$1004,IF(ISNUMBER(Datos!T116),AND(OR(T$1005="",Datos!T116&gt;=T$1005),OR(T$1006="",Datos!T116&lt;=T$1006)),FALSE),IF(ISNUMBER(Datos!T116),AND(Datos!T116=INT(Datos!T116),AND(OR(T$1005="",Datos!T116&gt;=T$1005),OR(T$1006="",Datos!T116&lt;=T$1006))),FALSE),OR(ISNUMBER(FIND(";"&amp;UPPER(TRIM(Datos!T116&amp;""))&amp;"=",T$1007)),ISNUMBER(FIND(";"&amp;UPPER(TRIM(Datos!T116&amp;""))&amp;";",T$1007))),OR(UPPER(TRIM(Datos!T116&amp;""))="SÍ",UPPER(TRIM(Datos!T116&amp;""))="SI",UPPER(TRIM(Datos!T116&amp;""))="NO"),IF(ISNUMBER(Datos!T116),AND(OR(T$1005="",Datos!T116&gt;=T$1005),OR(T$1006="",Datos!T116&lt;=T$1006)),FALSE),TRUE))))</f>
        <v>0.0</v>
      </c>
      <c r="U116">
        <f>IF(Datos!U116="",0,IF(AND(U$1008&lt;&gt;"",Datos!U116=U$1008),0,IF(U$1004=0,0,1-CHOOSE(U$1004,IF(ISNUMBER(Datos!U116),AND(OR(U$1005="",Datos!U116&gt;=U$1005),OR(U$1006="",Datos!U116&lt;=U$1006)),FALSE),IF(ISNUMBER(Datos!U116),AND(Datos!U116=INT(Datos!U116),AND(OR(U$1005="",Datos!U116&gt;=U$1005),OR(U$1006="",Datos!U116&lt;=U$1006))),FALSE),OR(ISNUMBER(FIND(";"&amp;UPPER(TRIM(Datos!U116&amp;""))&amp;"=",U$1007)),ISNUMBER(FIND(";"&amp;UPPER(TRIM(Datos!U116&amp;""))&amp;";",U$1007))),OR(UPPER(TRIM(Datos!U116&amp;""))="SÍ",UPPER(TRIM(Datos!U116&amp;""))="SI",UPPER(TRIM(Datos!U116&amp;""))="NO"),IF(ISNUMBER(Datos!U116),AND(OR(U$1005="",Datos!U116&gt;=U$1005),OR(U$1006="",Datos!U116&lt;=U$1006)),FALSE),TRUE))))</f>
        <v>0.0</v>
      </c>
      <c r="V116">
        <f>IF(Datos!V116="",0,IF(AND(V$1008&lt;&gt;"",Datos!V116=V$1008),0,IF(V$1004=0,0,1-CHOOSE(V$1004,IF(ISNUMBER(Datos!V116),AND(OR(V$1005="",Datos!V116&gt;=V$1005),OR(V$1006="",Datos!V116&lt;=V$1006)),FALSE),IF(ISNUMBER(Datos!V116),AND(Datos!V116=INT(Datos!V116),AND(OR(V$1005="",Datos!V116&gt;=V$1005),OR(V$1006="",Datos!V116&lt;=V$1006))),FALSE),OR(ISNUMBER(FIND(";"&amp;UPPER(TRIM(Datos!V116&amp;""))&amp;"=",V$1007)),ISNUMBER(FIND(";"&amp;UPPER(TRIM(Datos!V116&amp;""))&amp;";",V$1007))),OR(UPPER(TRIM(Datos!V116&amp;""))="SÍ",UPPER(TRIM(Datos!V116&amp;""))="SI",UPPER(TRIM(Datos!V116&amp;""))="NO"),IF(ISNUMBER(Datos!V116),AND(OR(V$1005="",Datos!V116&gt;=V$1005),OR(V$1006="",Datos!V116&lt;=V$1006)),FALSE),TRUE))))</f>
        <v>0.0</v>
      </c>
      <c r="W116">
        <f>IF(Datos!W116="",0,IF(AND(W$1008&lt;&gt;"",Datos!W116=W$1008),0,IF(W$1004=0,0,1-CHOOSE(W$1004,IF(ISNUMBER(Datos!W116),AND(OR(W$1005="",Datos!W116&gt;=W$1005),OR(W$1006="",Datos!W116&lt;=W$1006)),FALSE),IF(ISNUMBER(Datos!W116),AND(Datos!W116=INT(Datos!W116),AND(OR(W$1005="",Datos!W116&gt;=W$1005),OR(W$1006="",Datos!W116&lt;=W$1006))),FALSE),OR(ISNUMBER(FIND(";"&amp;UPPER(TRIM(Datos!W116&amp;""))&amp;"=",W$1007)),ISNUMBER(FIND(";"&amp;UPPER(TRIM(Datos!W116&amp;""))&amp;";",W$1007))),OR(UPPER(TRIM(Datos!W116&amp;""))="SÍ",UPPER(TRIM(Datos!W116&amp;""))="SI",UPPER(TRIM(Datos!W116&amp;""))="NO"),IF(ISNUMBER(Datos!W116),AND(OR(W$1005="",Datos!W116&gt;=W$1005),OR(W$1006="",Datos!W116&lt;=W$1006)),FALSE),TRUE))))</f>
        <v>0.0</v>
      </c>
      <c r="X116">
        <f>IF(Datos!X116="",0,IF(AND(X$1008&lt;&gt;"",Datos!X116=X$1008),0,IF(X$1004=0,0,1-CHOOSE(X$1004,IF(ISNUMBER(Datos!X116),AND(OR(X$1005="",Datos!X116&gt;=X$1005),OR(X$1006="",Datos!X116&lt;=X$1006)),FALSE),IF(ISNUMBER(Datos!X116),AND(Datos!X116=INT(Datos!X116),AND(OR(X$1005="",Datos!X116&gt;=X$1005),OR(X$1006="",Datos!X116&lt;=X$1006))),FALSE),OR(ISNUMBER(FIND(";"&amp;UPPER(TRIM(Datos!X116&amp;""))&amp;"=",X$1007)),ISNUMBER(FIND(";"&amp;UPPER(TRIM(Datos!X116&amp;""))&amp;";",X$1007))),OR(UPPER(TRIM(Datos!X116&amp;""))="SÍ",UPPER(TRIM(Datos!X116&amp;""))="SI",UPPER(TRIM(Datos!X116&amp;""))="NO"),IF(ISNUMBER(Datos!X116),AND(OR(X$1005="",Datos!X116&gt;=X$1005),OR(X$1006="",Datos!X116&lt;=X$1006)),FALSE),TRUE))))</f>
        <v>0.0</v>
      </c>
      <c r="Y116">
        <f>IF(Datos!Y116="",0,IF(AND(Y$1008&lt;&gt;"",Datos!Y116=Y$1008),0,IF(Y$1004=0,0,1-CHOOSE(Y$1004,IF(ISNUMBER(Datos!Y116),AND(OR(Y$1005="",Datos!Y116&gt;=Y$1005),OR(Y$1006="",Datos!Y116&lt;=Y$1006)),FALSE),IF(ISNUMBER(Datos!Y116),AND(Datos!Y116=INT(Datos!Y116),AND(OR(Y$1005="",Datos!Y116&gt;=Y$1005),OR(Y$1006="",Datos!Y116&lt;=Y$1006))),FALSE),OR(ISNUMBER(FIND(";"&amp;UPPER(TRIM(Datos!Y116&amp;""))&amp;"=",Y$1007)),ISNUMBER(FIND(";"&amp;UPPER(TRIM(Datos!Y116&amp;""))&amp;";",Y$1007))),OR(UPPER(TRIM(Datos!Y116&amp;""))="SÍ",UPPER(TRIM(Datos!Y116&amp;""))="SI",UPPER(TRIM(Datos!Y116&amp;""))="NO"),IF(ISNUMBER(Datos!Y116),AND(OR(Y$1005="",Datos!Y116&gt;=Y$1005),OR(Y$1006="",Datos!Y116&lt;=Y$1006)),FALSE),TRUE))))</f>
        <v>0.0</v>
      </c>
      <c r="Z116">
        <f>IF(Datos!Z116="",0,IF(AND(Z$1008&lt;&gt;"",Datos!Z116=Z$1008),0,IF(Z$1004=0,0,1-CHOOSE(Z$1004,IF(ISNUMBER(Datos!Z116),AND(OR(Z$1005="",Datos!Z116&gt;=Z$1005),OR(Z$1006="",Datos!Z116&lt;=Z$1006)),FALSE),IF(ISNUMBER(Datos!Z116),AND(Datos!Z116=INT(Datos!Z116),AND(OR(Z$1005="",Datos!Z116&gt;=Z$1005),OR(Z$1006="",Datos!Z116&lt;=Z$1006))),FALSE),OR(ISNUMBER(FIND(";"&amp;UPPER(TRIM(Datos!Z116&amp;""))&amp;"=",Z$1007)),ISNUMBER(FIND(";"&amp;UPPER(TRIM(Datos!Z116&amp;""))&amp;";",Z$1007))),OR(UPPER(TRIM(Datos!Z116&amp;""))="SÍ",UPPER(TRIM(Datos!Z116&amp;""))="SI",UPPER(TRIM(Datos!Z116&amp;""))="NO"),IF(ISNUMBER(Datos!Z116),AND(OR(Z$1005="",Datos!Z116&gt;=Z$1005),OR(Z$1006="",Datos!Z116&lt;=Z$1006)),FALSE),TRUE))))</f>
        <v>0.0</v>
      </c>
      <c r="AA116">
        <f>IF(Datos!AA116="",0,IF(AND(AA$1008&lt;&gt;"",Datos!AA116=AA$1008),0,IF(AA$1004=0,0,1-CHOOSE(AA$1004,IF(ISNUMBER(Datos!AA116),AND(OR(AA$1005="",Datos!AA116&gt;=AA$1005),OR(AA$1006="",Datos!AA116&lt;=AA$1006)),FALSE),IF(ISNUMBER(Datos!AA116),AND(Datos!AA116=INT(Datos!AA116),AND(OR(AA$1005="",Datos!AA116&gt;=AA$1005),OR(AA$1006="",Datos!AA116&lt;=AA$1006))),FALSE),OR(ISNUMBER(FIND(";"&amp;UPPER(TRIM(Datos!AA116&amp;""))&amp;"=",AA$1007)),ISNUMBER(FIND(";"&amp;UPPER(TRIM(Datos!AA116&amp;""))&amp;";",AA$1007))),OR(UPPER(TRIM(Datos!AA116&amp;""))="SÍ",UPPER(TRIM(Datos!AA116&amp;""))="SI",UPPER(TRIM(Datos!AA116&amp;""))="NO"),IF(ISNUMBER(Datos!AA116),AND(OR(AA$1005="",Datos!AA116&gt;=AA$1005),OR(AA$1006="",Datos!AA116&lt;=AA$1006)),FALSE),TRUE))))</f>
        <v>0.0</v>
      </c>
      <c r="AB116">
        <f>IF(Datos!AB116="",0,IF(AND(AB$1008&lt;&gt;"",Datos!AB116=AB$1008),0,IF(AB$1004=0,0,1-CHOOSE(AB$1004,IF(ISNUMBER(Datos!AB116),AND(OR(AB$1005="",Datos!AB116&gt;=AB$1005),OR(AB$1006="",Datos!AB116&lt;=AB$1006)),FALSE),IF(ISNUMBER(Datos!AB116),AND(Datos!AB116=INT(Datos!AB116),AND(OR(AB$1005="",Datos!AB116&gt;=AB$1005),OR(AB$1006="",Datos!AB116&lt;=AB$1006))),FALSE),OR(ISNUMBER(FIND(";"&amp;UPPER(TRIM(Datos!AB116&amp;""))&amp;"=",AB$1007)),ISNUMBER(FIND(";"&amp;UPPER(TRIM(Datos!AB116&amp;""))&amp;";",AB$1007))),OR(UPPER(TRIM(Datos!AB116&amp;""))="SÍ",UPPER(TRIM(Datos!AB116&amp;""))="SI",UPPER(TRIM(Datos!AB116&amp;""))="NO"),IF(ISNUMBER(Datos!AB116),AND(OR(AB$1005="",Datos!AB116&gt;=AB$1005),OR(AB$1006="",Datos!AB116&lt;=AB$1006)),FALSE),TRUE))))</f>
        <v>0.0</v>
      </c>
      <c r="AC116">
        <f>IF(Datos!AC116="",0,IF(AND(AC$1008&lt;&gt;"",Datos!AC116=AC$1008),0,IF(AC$1004=0,0,1-CHOOSE(AC$1004,IF(ISNUMBER(Datos!AC116),AND(OR(AC$1005="",Datos!AC116&gt;=AC$1005),OR(AC$1006="",Datos!AC116&lt;=AC$1006)),FALSE),IF(ISNUMBER(Datos!AC116),AND(Datos!AC116=INT(Datos!AC116),AND(OR(AC$1005="",Datos!AC116&gt;=AC$1005),OR(AC$1006="",Datos!AC116&lt;=AC$1006))),FALSE),OR(ISNUMBER(FIND(";"&amp;UPPER(TRIM(Datos!AC116&amp;""))&amp;"=",AC$1007)),ISNUMBER(FIND(";"&amp;UPPER(TRIM(Datos!AC116&amp;""))&amp;";",AC$1007))),OR(UPPER(TRIM(Datos!AC116&amp;""))="SÍ",UPPER(TRIM(Datos!AC116&amp;""))="SI",UPPER(TRIM(Datos!AC116&amp;""))="NO"),IF(ISNUMBER(Datos!AC116),AND(OR(AC$1005="",Datos!AC116&gt;=AC$1005),OR(AC$1006="",Datos!AC116&lt;=AC$1006)),FALSE),TRUE))))</f>
        <v>0.0</v>
      </c>
      <c r="AD116">
        <f>IF(Datos!AD116="",0,IF(AND(AD$1008&lt;&gt;"",Datos!AD116=AD$1008),0,IF(AD$1004=0,0,1-CHOOSE(AD$1004,IF(ISNUMBER(Datos!AD116),AND(OR(AD$1005="",Datos!AD116&gt;=AD$1005),OR(AD$1006="",Datos!AD116&lt;=AD$1006)),FALSE),IF(ISNUMBER(Datos!AD116),AND(Datos!AD116=INT(Datos!AD116),AND(OR(AD$1005="",Datos!AD116&gt;=AD$1005),OR(AD$1006="",Datos!AD116&lt;=AD$1006))),FALSE),OR(ISNUMBER(FIND(";"&amp;UPPER(TRIM(Datos!AD116&amp;""))&amp;"=",AD$1007)),ISNUMBER(FIND(";"&amp;UPPER(TRIM(Datos!AD116&amp;""))&amp;";",AD$1007))),OR(UPPER(TRIM(Datos!AD116&amp;""))="SÍ",UPPER(TRIM(Datos!AD116&amp;""))="SI",UPPER(TRIM(Datos!AD116&amp;""))="NO"),IF(ISNUMBER(Datos!AD116),AND(OR(AD$1005="",Datos!AD116&gt;=AD$1005),OR(AD$1006="",Datos!AD116&lt;=AD$1006)),FALSE),TRUE))))</f>
        <v>0.0</v>
      </c>
      <c r="AE116">
        <f>IF(Datos!AE116="",0,IF(AND(AE$1008&lt;&gt;"",Datos!AE116=AE$1008),0,IF(AE$1004=0,0,1-CHOOSE(AE$1004,IF(ISNUMBER(Datos!AE116),AND(OR(AE$1005="",Datos!AE116&gt;=AE$1005),OR(AE$1006="",Datos!AE116&lt;=AE$1006)),FALSE),IF(ISNUMBER(Datos!AE116),AND(Datos!AE116=INT(Datos!AE116),AND(OR(AE$1005="",Datos!AE116&gt;=AE$1005),OR(AE$1006="",Datos!AE116&lt;=AE$1006))),FALSE),OR(ISNUMBER(FIND(";"&amp;UPPER(TRIM(Datos!AE116&amp;""))&amp;"=",AE$1007)),ISNUMBER(FIND(";"&amp;UPPER(TRIM(Datos!AE116&amp;""))&amp;";",AE$1007))),OR(UPPER(TRIM(Datos!AE116&amp;""))="SÍ",UPPER(TRIM(Datos!AE116&amp;""))="SI",UPPER(TRIM(Datos!AE116&amp;""))="NO"),IF(ISNUMBER(Datos!AE116),AND(OR(AE$1005="",Datos!AE116&gt;=AE$1005),OR(AE$1006="",Datos!AE116&lt;=AE$1006)),FALSE),TRUE))))</f>
        <v>0.0</v>
      </c>
    </row>
    <row r="117" spans="2:31">
      <c r="B117">
        <f>IF(Datos!B117="",0,IF(AND(B$1008&lt;&gt;"",Datos!B117=B$1008),0,IF(B$1004=0,0,1-CHOOSE(B$1004,IF(ISNUMBER(Datos!B117),AND(OR(B$1005="",Datos!B117&gt;=B$1005),OR(B$1006="",Datos!B117&lt;=B$1006)),FALSE),IF(ISNUMBER(Datos!B117),AND(Datos!B117=INT(Datos!B117),AND(OR(B$1005="",Datos!B117&gt;=B$1005),OR(B$1006="",Datos!B117&lt;=B$1006))),FALSE),OR(ISNUMBER(FIND(";"&amp;UPPER(TRIM(Datos!B117&amp;""))&amp;"=",B$1007)),ISNUMBER(FIND(";"&amp;UPPER(TRIM(Datos!B117&amp;""))&amp;";",B$1007))),OR(UPPER(TRIM(Datos!B117&amp;""))="SÍ",UPPER(TRIM(Datos!B117&amp;""))="SI",UPPER(TRIM(Datos!B117&amp;""))="NO"),IF(ISNUMBER(Datos!B117),AND(OR(B$1005="",Datos!B117&gt;=B$1005),OR(B$1006="",Datos!B117&lt;=B$1006)),FALSE),TRUE))))</f>
        <v>0.0</v>
      </c>
      <c r="C117">
        <f>IF(Datos!C117="",0,IF(AND(C$1008&lt;&gt;"",Datos!C117=C$1008),0,IF(C$1004=0,0,1-CHOOSE(C$1004,IF(ISNUMBER(Datos!C117),AND(OR(C$1005="",Datos!C117&gt;=C$1005),OR(C$1006="",Datos!C117&lt;=C$1006)),FALSE),IF(ISNUMBER(Datos!C117),AND(Datos!C117=INT(Datos!C117),AND(OR(C$1005="",Datos!C117&gt;=C$1005),OR(C$1006="",Datos!C117&lt;=C$1006))),FALSE),OR(ISNUMBER(FIND(";"&amp;UPPER(TRIM(Datos!C117&amp;""))&amp;"=",C$1007)),ISNUMBER(FIND(";"&amp;UPPER(TRIM(Datos!C117&amp;""))&amp;";",C$1007))),OR(UPPER(TRIM(Datos!C117&amp;""))="SÍ",UPPER(TRIM(Datos!C117&amp;""))="SI",UPPER(TRIM(Datos!C117&amp;""))="NO"),IF(ISNUMBER(Datos!C117),AND(OR(C$1005="",Datos!C117&gt;=C$1005),OR(C$1006="",Datos!C117&lt;=C$1006)),FALSE),TRUE))))</f>
        <v>0.0</v>
      </c>
      <c r="D117">
        <f>IF(Datos!D117="",0,IF(AND(D$1008&lt;&gt;"",Datos!D117=D$1008),0,IF(D$1004=0,0,1-CHOOSE(D$1004,IF(ISNUMBER(Datos!D117),AND(OR(D$1005="",Datos!D117&gt;=D$1005),OR(D$1006="",Datos!D117&lt;=D$1006)),FALSE),IF(ISNUMBER(Datos!D117),AND(Datos!D117=INT(Datos!D117),AND(OR(D$1005="",Datos!D117&gt;=D$1005),OR(D$1006="",Datos!D117&lt;=D$1006))),FALSE),OR(ISNUMBER(FIND(";"&amp;UPPER(TRIM(Datos!D117&amp;""))&amp;"=",D$1007)),ISNUMBER(FIND(";"&amp;UPPER(TRIM(Datos!D117&amp;""))&amp;";",D$1007))),OR(UPPER(TRIM(Datos!D117&amp;""))="SÍ",UPPER(TRIM(Datos!D117&amp;""))="SI",UPPER(TRIM(Datos!D117&amp;""))="NO"),IF(ISNUMBER(Datos!D117),AND(OR(D$1005="",Datos!D117&gt;=D$1005),OR(D$1006="",Datos!D117&lt;=D$1006)),FALSE),TRUE))))</f>
        <v>0.0</v>
      </c>
      <c r="E117">
        <f>IF(Datos!E117="",0,IF(AND(E$1008&lt;&gt;"",Datos!E117=E$1008),0,IF(E$1004=0,0,1-CHOOSE(E$1004,IF(ISNUMBER(Datos!E117),AND(OR(E$1005="",Datos!E117&gt;=E$1005),OR(E$1006="",Datos!E117&lt;=E$1006)),FALSE),IF(ISNUMBER(Datos!E117),AND(Datos!E117=INT(Datos!E117),AND(OR(E$1005="",Datos!E117&gt;=E$1005),OR(E$1006="",Datos!E117&lt;=E$1006))),FALSE),OR(ISNUMBER(FIND(";"&amp;UPPER(TRIM(Datos!E117&amp;""))&amp;"=",E$1007)),ISNUMBER(FIND(";"&amp;UPPER(TRIM(Datos!E117&amp;""))&amp;";",E$1007))),OR(UPPER(TRIM(Datos!E117&amp;""))="SÍ",UPPER(TRIM(Datos!E117&amp;""))="SI",UPPER(TRIM(Datos!E117&amp;""))="NO"),IF(ISNUMBER(Datos!E117),AND(OR(E$1005="",Datos!E117&gt;=E$1005),OR(E$1006="",Datos!E117&lt;=E$1006)),FALSE),TRUE))))</f>
        <v>0.0</v>
      </c>
      <c r="F117">
        <f>IF(Datos!F117="",0,IF(AND(F$1008&lt;&gt;"",Datos!F117=F$1008),0,IF(F$1004=0,0,1-CHOOSE(F$1004,IF(ISNUMBER(Datos!F117),AND(OR(F$1005="",Datos!F117&gt;=F$1005),OR(F$1006="",Datos!F117&lt;=F$1006)),FALSE),IF(ISNUMBER(Datos!F117),AND(Datos!F117=INT(Datos!F117),AND(OR(F$1005="",Datos!F117&gt;=F$1005),OR(F$1006="",Datos!F117&lt;=F$1006))),FALSE),OR(ISNUMBER(FIND(";"&amp;UPPER(TRIM(Datos!F117&amp;""))&amp;"=",F$1007)),ISNUMBER(FIND(";"&amp;UPPER(TRIM(Datos!F117&amp;""))&amp;";",F$1007))),OR(UPPER(TRIM(Datos!F117&amp;""))="SÍ",UPPER(TRIM(Datos!F117&amp;""))="SI",UPPER(TRIM(Datos!F117&amp;""))="NO"),IF(ISNUMBER(Datos!F117),AND(OR(F$1005="",Datos!F117&gt;=F$1005),OR(F$1006="",Datos!F117&lt;=F$1006)),FALSE),TRUE))))</f>
        <v>0.0</v>
      </c>
      <c r="G117">
        <f>IF(Datos!G117="",0,IF(AND(G$1008&lt;&gt;"",Datos!G117=G$1008),0,IF(G$1004=0,0,1-CHOOSE(G$1004,IF(ISNUMBER(Datos!G117),AND(OR(G$1005="",Datos!G117&gt;=G$1005),OR(G$1006="",Datos!G117&lt;=G$1006)),FALSE),IF(ISNUMBER(Datos!G117),AND(Datos!G117=INT(Datos!G117),AND(OR(G$1005="",Datos!G117&gt;=G$1005),OR(G$1006="",Datos!G117&lt;=G$1006))),FALSE),OR(ISNUMBER(FIND(";"&amp;UPPER(TRIM(Datos!G117&amp;""))&amp;"=",G$1007)),ISNUMBER(FIND(";"&amp;UPPER(TRIM(Datos!G117&amp;""))&amp;";",G$1007))),OR(UPPER(TRIM(Datos!G117&amp;""))="SÍ",UPPER(TRIM(Datos!G117&amp;""))="SI",UPPER(TRIM(Datos!G117&amp;""))="NO"),IF(ISNUMBER(Datos!G117),AND(OR(G$1005="",Datos!G117&gt;=G$1005),OR(G$1006="",Datos!G117&lt;=G$1006)),FALSE),TRUE))))</f>
        <v>0.0</v>
      </c>
      <c r="H117">
        <f>IF(Datos!H117="",0,IF(AND(H$1008&lt;&gt;"",Datos!H117=H$1008),0,IF(H$1004=0,0,1-CHOOSE(H$1004,IF(ISNUMBER(Datos!H117),AND(OR(H$1005="",Datos!H117&gt;=H$1005),OR(H$1006="",Datos!H117&lt;=H$1006)),FALSE),IF(ISNUMBER(Datos!H117),AND(Datos!H117=INT(Datos!H117),AND(OR(H$1005="",Datos!H117&gt;=H$1005),OR(H$1006="",Datos!H117&lt;=H$1006))),FALSE),OR(ISNUMBER(FIND(";"&amp;UPPER(TRIM(Datos!H117&amp;""))&amp;"=",H$1007)),ISNUMBER(FIND(";"&amp;UPPER(TRIM(Datos!H117&amp;""))&amp;";",H$1007))),OR(UPPER(TRIM(Datos!H117&amp;""))="SÍ",UPPER(TRIM(Datos!H117&amp;""))="SI",UPPER(TRIM(Datos!H117&amp;""))="NO"),IF(ISNUMBER(Datos!H117),AND(OR(H$1005="",Datos!H117&gt;=H$1005),OR(H$1006="",Datos!H117&lt;=H$1006)),FALSE),TRUE))))</f>
        <v>0.0</v>
      </c>
      <c r="I117">
        <f>IF(Datos!I117="",0,IF(AND(I$1008&lt;&gt;"",Datos!I117=I$1008),0,IF(I$1004=0,0,1-CHOOSE(I$1004,IF(ISNUMBER(Datos!I117),AND(OR(I$1005="",Datos!I117&gt;=I$1005),OR(I$1006="",Datos!I117&lt;=I$1006)),FALSE),IF(ISNUMBER(Datos!I117),AND(Datos!I117=INT(Datos!I117),AND(OR(I$1005="",Datos!I117&gt;=I$1005),OR(I$1006="",Datos!I117&lt;=I$1006))),FALSE),OR(ISNUMBER(FIND(";"&amp;UPPER(TRIM(Datos!I117&amp;""))&amp;"=",I$1007)),ISNUMBER(FIND(";"&amp;UPPER(TRIM(Datos!I117&amp;""))&amp;";",I$1007))),OR(UPPER(TRIM(Datos!I117&amp;""))="SÍ",UPPER(TRIM(Datos!I117&amp;""))="SI",UPPER(TRIM(Datos!I117&amp;""))="NO"),IF(ISNUMBER(Datos!I117),AND(OR(I$1005="",Datos!I117&gt;=I$1005),OR(I$1006="",Datos!I117&lt;=I$1006)),FALSE),TRUE))))</f>
        <v>0.0</v>
      </c>
      <c r="J117">
        <f>IF(Datos!J117="",0,IF(AND(J$1008&lt;&gt;"",Datos!J117=J$1008),0,IF(J$1004=0,0,1-CHOOSE(J$1004,IF(ISNUMBER(Datos!J117),AND(OR(J$1005="",Datos!J117&gt;=J$1005),OR(J$1006="",Datos!J117&lt;=J$1006)),FALSE),IF(ISNUMBER(Datos!J117),AND(Datos!J117=INT(Datos!J117),AND(OR(J$1005="",Datos!J117&gt;=J$1005),OR(J$1006="",Datos!J117&lt;=J$1006))),FALSE),OR(ISNUMBER(FIND(";"&amp;UPPER(TRIM(Datos!J117&amp;""))&amp;"=",J$1007)),ISNUMBER(FIND(";"&amp;UPPER(TRIM(Datos!J117&amp;""))&amp;";",J$1007))),OR(UPPER(TRIM(Datos!J117&amp;""))="SÍ",UPPER(TRIM(Datos!J117&amp;""))="SI",UPPER(TRIM(Datos!J117&amp;""))="NO"),IF(ISNUMBER(Datos!J117),AND(OR(J$1005="",Datos!J117&gt;=J$1005),OR(J$1006="",Datos!J117&lt;=J$1006)),FALSE),TRUE))))</f>
        <v>0.0</v>
      </c>
      <c r="K117">
        <f>IF(Datos!K117="",0,IF(AND(K$1008&lt;&gt;"",Datos!K117=K$1008),0,IF(K$1004=0,0,1-CHOOSE(K$1004,IF(ISNUMBER(Datos!K117),AND(OR(K$1005="",Datos!K117&gt;=K$1005),OR(K$1006="",Datos!K117&lt;=K$1006)),FALSE),IF(ISNUMBER(Datos!K117),AND(Datos!K117=INT(Datos!K117),AND(OR(K$1005="",Datos!K117&gt;=K$1005),OR(K$1006="",Datos!K117&lt;=K$1006))),FALSE),OR(ISNUMBER(FIND(";"&amp;UPPER(TRIM(Datos!K117&amp;""))&amp;"=",K$1007)),ISNUMBER(FIND(";"&amp;UPPER(TRIM(Datos!K117&amp;""))&amp;";",K$1007))),OR(UPPER(TRIM(Datos!K117&amp;""))="SÍ",UPPER(TRIM(Datos!K117&amp;""))="SI",UPPER(TRIM(Datos!K117&amp;""))="NO"),IF(ISNUMBER(Datos!K117),AND(OR(K$1005="",Datos!K117&gt;=K$1005),OR(K$1006="",Datos!K117&lt;=K$1006)),FALSE),TRUE))))</f>
        <v>0.0</v>
      </c>
      <c r="L117">
        <f>IF(Datos!L117="",0,IF(AND(L$1008&lt;&gt;"",Datos!L117=L$1008),0,IF(L$1004=0,0,1-CHOOSE(L$1004,IF(ISNUMBER(Datos!L117),AND(OR(L$1005="",Datos!L117&gt;=L$1005),OR(L$1006="",Datos!L117&lt;=L$1006)),FALSE),IF(ISNUMBER(Datos!L117),AND(Datos!L117=INT(Datos!L117),AND(OR(L$1005="",Datos!L117&gt;=L$1005),OR(L$1006="",Datos!L117&lt;=L$1006))),FALSE),OR(ISNUMBER(FIND(";"&amp;UPPER(TRIM(Datos!L117&amp;""))&amp;"=",L$1007)),ISNUMBER(FIND(";"&amp;UPPER(TRIM(Datos!L117&amp;""))&amp;";",L$1007))),OR(UPPER(TRIM(Datos!L117&amp;""))="SÍ",UPPER(TRIM(Datos!L117&amp;""))="SI",UPPER(TRIM(Datos!L117&amp;""))="NO"),IF(ISNUMBER(Datos!L117),AND(OR(L$1005="",Datos!L117&gt;=L$1005),OR(L$1006="",Datos!L117&lt;=L$1006)),FALSE),TRUE))))</f>
        <v>0.0</v>
      </c>
      <c r="M117">
        <f>IF(Datos!M117="",0,IF(AND(M$1008&lt;&gt;"",Datos!M117=M$1008),0,IF(M$1004=0,0,1-CHOOSE(M$1004,IF(ISNUMBER(Datos!M117),AND(OR(M$1005="",Datos!M117&gt;=M$1005),OR(M$1006="",Datos!M117&lt;=M$1006)),FALSE),IF(ISNUMBER(Datos!M117),AND(Datos!M117=INT(Datos!M117),AND(OR(M$1005="",Datos!M117&gt;=M$1005),OR(M$1006="",Datos!M117&lt;=M$1006))),FALSE),OR(ISNUMBER(FIND(";"&amp;UPPER(TRIM(Datos!M117&amp;""))&amp;"=",M$1007)),ISNUMBER(FIND(";"&amp;UPPER(TRIM(Datos!M117&amp;""))&amp;";",M$1007))),OR(UPPER(TRIM(Datos!M117&amp;""))="SÍ",UPPER(TRIM(Datos!M117&amp;""))="SI",UPPER(TRIM(Datos!M117&amp;""))="NO"),IF(ISNUMBER(Datos!M117),AND(OR(M$1005="",Datos!M117&gt;=M$1005),OR(M$1006="",Datos!M117&lt;=M$1006)),FALSE),TRUE))))</f>
        <v>0.0</v>
      </c>
      <c r="N117">
        <f>IF(Datos!N117="",0,IF(AND(N$1008&lt;&gt;"",Datos!N117=N$1008),0,IF(N$1004=0,0,1-CHOOSE(N$1004,IF(ISNUMBER(Datos!N117),AND(OR(N$1005="",Datos!N117&gt;=N$1005),OR(N$1006="",Datos!N117&lt;=N$1006)),FALSE),IF(ISNUMBER(Datos!N117),AND(Datos!N117=INT(Datos!N117),AND(OR(N$1005="",Datos!N117&gt;=N$1005),OR(N$1006="",Datos!N117&lt;=N$1006))),FALSE),OR(ISNUMBER(FIND(";"&amp;UPPER(TRIM(Datos!N117&amp;""))&amp;"=",N$1007)),ISNUMBER(FIND(";"&amp;UPPER(TRIM(Datos!N117&amp;""))&amp;";",N$1007))),OR(UPPER(TRIM(Datos!N117&amp;""))="SÍ",UPPER(TRIM(Datos!N117&amp;""))="SI",UPPER(TRIM(Datos!N117&amp;""))="NO"),IF(ISNUMBER(Datos!N117),AND(OR(N$1005="",Datos!N117&gt;=N$1005),OR(N$1006="",Datos!N117&lt;=N$1006)),FALSE),TRUE))))</f>
        <v>0.0</v>
      </c>
      <c r="O117">
        <f>IF(Datos!O117="",0,IF(AND(O$1008&lt;&gt;"",Datos!O117=O$1008),0,IF(O$1004=0,0,1-CHOOSE(O$1004,IF(ISNUMBER(Datos!O117),AND(OR(O$1005="",Datos!O117&gt;=O$1005),OR(O$1006="",Datos!O117&lt;=O$1006)),FALSE),IF(ISNUMBER(Datos!O117),AND(Datos!O117=INT(Datos!O117),AND(OR(O$1005="",Datos!O117&gt;=O$1005),OR(O$1006="",Datos!O117&lt;=O$1006))),FALSE),OR(ISNUMBER(FIND(";"&amp;UPPER(TRIM(Datos!O117&amp;""))&amp;"=",O$1007)),ISNUMBER(FIND(";"&amp;UPPER(TRIM(Datos!O117&amp;""))&amp;";",O$1007))),OR(UPPER(TRIM(Datos!O117&amp;""))="SÍ",UPPER(TRIM(Datos!O117&amp;""))="SI",UPPER(TRIM(Datos!O117&amp;""))="NO"),IF(ISNUMBER(Datos!O117),AND(OR(O$1005="",Datos!O117&gt;=O$1005),OR(O$1006="",Datos!O117&lt;=O$1006)),FALSE),TRUE))))</f>
        <v>0.0</v>
      </c>
      <c r="P117">
        <f>IF(Datos!P117="",0,IF(AND(P$1008&lt;&gt;"",Datos!P117=P$1008),0,IF(P$1004=0,0,1-CHOOSE(P$1004,IF(ISNUMBER(Datos!P117),AND(OR(P$1005="",Datos!P117&gt;=P$1005),OR(P$1006="",Datos!P117&lt;=P$1006)),FALSE),IF(ISNUMBER(Datos!P117),AND(Datos!P117=INT(Datos!P117),AND(OR(P$1005="",Datos!P117&gt;=P$1005),OR(P$1006="",Datos!P117&lt;=P$1006))),FALSE),OR(ISNUMBER(FIND(";"&amp;UPPER(TRIM(Datos!P117&amp;""))&amp;"=",P$1007)),ISNUMBER(FIND(";"&amp;UPPER(TRIM(Datos!P117&amp;""))&amp;";",P$1007))),OR(UPPER(TRIM(Datos!P117&amp;""))="SÍ",UPPER(TRIM(Datos!P117&amp;""))="SI",UPPER(TRIM(Datos!P117&amp;""))="NO"),IF(ISNUMBER(Datos!P117),AND(OR(P$1005="",Datos!P117&gt;=P$1005),OR(P$1006="",Datos!P117&lt;=P$1006)),FALSE),TRUE))))</f>
        <v>0.0</v>
      </c>
      <c r="Q117">
        <f>IF(Datos!Q117="",0,IF(AND(Q$1008&lt;&gt;"",Datos!Q117=Q$1008),0,IF(Q$1004=0,0,1-CHOOSE(Q$1004,IF(ISNUMBER(Datos!Q117),AND(OR(Q$1005="",Datos!Q117&gt;=Q$1005),OR(Q$1006="",Datos!Q117&lt;=Q$1006)),FALSE),IF(ISNUMBER(Datos!Q117),AND(Datos!Q117=INT(Datos!Q117),AND(OR(Q$1005="",Datos!Q117&gt;=Q$1005),OR(Q$1006="",Datos!Q117&lt;=Q$1006))),FALSE),OR(ISNUMBER(FIND(";"&amp;UPPER(TRIM(Datos!Q117&amp;""))&amp;"=",Q$1007)),ISNUMBER(FIND(";"&amp;UPPER(TRIM(Datos!Q117&amp;""))&amp;";",Q$1007))),OR(UPPER(TRIM(Datos!Q117&amp;""))="SÍ",UPPER(TRIM(Datos!Q117&amp;""))="SI",UPPER(TRIM(Datos!Q117&amp;""))="NO"),IF(ISNUMBER(Datos!Q117),AND(OR(Q$1005="",Datos!Q117&gt;=Q$1005),OR(Q$1006="",Datos!Q117&lt;=Q$1006)),FALSE),TRUE))))</f>
        <v>0.0</v>
      </c>
      <c r="R117">
        <f>IF(Datos!R117="",0,IF(AND(R$1008&lt;&gt;"",Datos!R117=R$1008),0,IF(R$1004=0,0,1-CHOOSE(R$1004,IF(ISNUMBER(Datos!R117),AND(OR(R$1005="",Datos!R117&gt;=R$1005),OR(R$1006="",Datos!R117&lt;=R$1006)),FALSE),IF(ISNUMBER(Datos!R117),AND(Datos!R117=INT(Datos!R117),AND(OR(R$1005="",Datos!R117&gt;=R$1005),OR(R$1006="",Datos!R117&lt;=R$1006))),FALSE),OR(ISNUMBER(FIND(";"&amp;UPPER(TRIM(Datos!R117&amp;""))&amp;"=",R$1007)),ISNUMBER(FIND(";"&amp;UPPER(TRIM(Datos!R117&amp;""))&amp;";",R$1007))),OR(UPPER(TRIM(Datos!R117&amp;""))="SÍ",UPPER(TRIM(Datos!R117&amp;""))="SI",UPPER(TRIM(Datos!R117&amp;""))="NO"),IF(ISNUMBER(Datos!R117),AND(OR(R$1005="",Datos!R117&gt;=R$1005),OR(R$1006="",Datos!R117&lt;=R$1006)),FALSE),TRUE))))</f>
        <v>0.0</v>
      </c>
      <c r="S117">
        <f>IF(Datos!S117="",0,IF(AND(S$1008&lt;&gt;"",Datos!S117=S$1008),0,IF(S$1004=0,0,1-CHOOSE(S$1004,IF(ISNUMBER(Datos!S117),AND(OR(S$1005="",Datos!S117&gt;=S$1005),OR(S$1006="",Datos!S117&lt;=S$1006)),FALSE),IF(ISNUMBER(Datos!S117),AND(Datos!S117=INT(Datos!S117),AND(OR(S$1005="",Datos!S117&gt;=S$1005),OR(S$1006="",Datos!S117&lt;=S$1006))),FALSE),OR(ISNUMBER(FIND(";"&amp;UPPER(TRIM(Datos!S117&amp;""))&amp;"=",S$1007)),ISNUMBER(FIND(";"&amp;UPPER(TRIM(Datos!S117&amp;""))&amp;";",S$1007))),OR(UPPER(TRIM(Datos!S117&amp;""))="SÍ",UPPER(TRIM(Datos!S117&amp;""))="SI",UPPER(TRIM(Datos!S117&amp;""))="NO"),IF(ISNUMBER(Datos!S117),AND(OR(S$1005="",Datos!S117&gt;=S$1005),OR(S$1006="",Datos!S117&lt;=S$1006)),FALSE),TRUE))))</f>
        <v>0.0</v>
      </c>
      <c r="T117">
        <f>IF(Datos!T117="",0,IF(AND(T$1008&lt;&gt;"",Datos!T117=T$1008),0,IF(T$1004=0,0,1-CHOOSE(T$1004,IF(ISNUMBER(Datos!T117),AND(OR(T$1005="",Datos!T117&gt;=T$1005),OR(T$1006="",Datos!T117&lt;=T$1006)),FALSE),IF(ISNUMBER(Datos!T117),AND(Datos!T117=INT(Datos!T117),AND(OR(T$1005="",Datos!T117&gt;=T$1005),OR(T$1006="",Datos!T117&lt;=T$1006))),FALSE),OR(ISNUMBER(FIND(";"&amp;UPPER(TRIM(Datos!T117&amp;""))&amp;"=",T$1007)),ISNUMBER(FIND(";"&amp;UPPER(TRIM(Datos!T117&amp;""))&amp;";",T$1007))),OR(UPPER(TRIM(Datos!T117&amp;""))="SÍ",UPPER(TRIM(Datos!T117&amp;""))="SI",UPPER(TRIM(Datos!T117&amp;""))="NO"),IF(ISNUMBER(Datos!T117),AND(OR(T$1005="",Datos!T117&gt;=T$1005),OR(T$1006="",Datos!T117&lt;=T$1006)),FALSE),TRUE))))</f>
        <v>0.0</v>
      </c>
      <c r="U117">
        <f>IF(Datos!U117="",0,IF(AND(U$1008&lt;&gt;"",Datos!U117=U$1008),0,IF(U$1004=0,0,1-CHOOSE(U$1004,IF(ISNUMBER(Datos!U117),AND(OR(U$1005="",Datos!U117&gt;=U$1005),OR(U$1006="",Datos!U117&lt;=U$1006)),FALSE),IF(ISNUMBER(Datos!U117),AND(Datos!U117=INT(Datos!U117),AND(OR(U$1005="",Datos!U117&gt;=U$1005),OR(U$1006="",Datos!U117&lt;=U$1006))),FALSE),OR(ISNUMBER(FIND(";"&amp;UPPER(TRIM(Datos!U117&amp;""))&amp;"=",U$1007)),ISNUMBER(FIND(";"&amp;UPPER(TRIM(Datos!U117&amp;""))&amp;";",U$1007))),OR(UPPER(TRIM(Datos!U117&amp;""))="SÍ",UPPER(TRIM(Datos!U117&amp;""))="SI",UPPER(TRIM(Datos!U117&amp;""))="NO"),IF(ISNUMBER(Datos!U117),AND(OR(U$1005="",Datos!U117&gt;=U$1005),OR(U$1006="",Datos!U117&lt;=U$1006)),FALSE),TRUE))))</f>
        <v>0.0</v>
      </c>
      <c r="V117">
        <f>IF(Datos!V117="",0,IF(AND(V$1008&lt;&gt;"",Datos!V117=V$1008),0,IF(V$1004=0,0,1-CHOOSE(V$1004,IF(ISNUMBER(Datos!V117),AND(OR(V$1005="",Datos!V117&gt;=V$1005),OR(V$1006="",Datos!V117&lt;=V$1006)),FALSE),IF(ISNUMBER(Datos!V117),AND(Datos!V117=INT(Datos!V117),AND(OR(V$1005="",Datos!V117&gt;=V$1005),OR(V$1006="",Datos!V117&lt;=V$1006))),FALSE),OR(ISNUMBER(FIND(";"&amp;UPPER(TRIM(Datos!V117&amp;""))&amp;"=",V$1007)),ISNUMBER(FIND(";"&amp;UPPER(TRIM(Datos!V117&amp;""))&amp;";",V$1007))),OR(UPPER(TRIM(Datos!V117&amp;""))="SÍ",UPPER(TRIM(Datos!V117&amp;""))="SI",UPPER(TRIM(Datos!V117&amp;""))="NO"),IF(ISNUMBER(Datos!V117),AND(OR(V$1005="",Datos!V117&gt;=V$1005),OR(V$1006="",Datos!V117&lt;=V$1006)),FALSE),TRUE))))</f>
        <v>0.0</v>
      </c>
      <c r="W117">
        <f>IF(Datos!W117="",0,IF(AND(W$1008&lt;&gt;"",Datos!W117=W$1008),0,IF(W$1004=0,0,1-CHOOSE(W$1004,IF(ISNUMBER(Datos!W117),AND(OR(W$1005="",Datos!W117&gt;=W$1005),OR(W$1006="",Datos!W117&lt;=W$1006)),FALSE),IF(ISNUMBER(Datos!W117),AND(Datos!W117=INT(Datos!W117),AND(OR(W$1005="",Datos!W117&gt;=W$1005),OR(W$1006="",Datos!W117&lt;=W$1006))),FALSE),OR(ISNUMBER(FIND(";"&amp;UPPER(TRIM(Datos!W117&amp;""))&amp;"=",W$1007)),ISNUMBER(FIND(";"&amp;UPPER(TRIM(Datos!W117&amp;""))&amp;";",W$1007))),OR(UPPER(TRIM(Datos!W117&amp;""))="SÍ",UPPER(TRIM(Datos!W117&amp;""))="SI",UPPER(TRIM(Datos!W117&amp;""))="NO"),IF(ISNUMBER(Datos!W117),AND(OR(W$1005="",Datos!W117&gt;=W$1005),OR(W$1006="",Datos!W117&lt;=W$1006)),FALSE),TRUE))))</f>
        <v>0.0</v>
      </c>
      <c r="X117">
        <f>IF(Datos!X117="",0,IF(AND(X$1008&lt;&gt;"",Datos!X117=X$1008),0,IF(X$1004=0,0,1-CHOOSE(X$1004,IF(ISNUMBER(Datos!X117),AND(OR(X$1005="",Datos!X117&gt;=X$1005),OR(X$1006="",Datos!X117&lt;=X$1006)),FALSE),IF(ISNUMBER(Datos!X117),AND(Datos!X117=INT(Datos!X117),AND(OR(X$1005="",Datos!X117&gt;=X$1005),OR(X$1006="",Datos!X117&lt;=X$1006))),FALSE),OR(ISNUMBER(FIND(";"&amp;UPPER(TRIM(Datos!X117&amp;""))&amp;"=",X$1007)),ISNUMBER(FIND(";"&amp;UPPER(TRIM(Datos!X117&amp;""))&amp;";",X$1007))),OR(UPPER(TRIM(Datos!X117&amp;""))="SÍ",UPPER(TRIM(Datos!X117&amp;""))="SI",UPPER(TRIM(Datos!X117&amp;""))="NO"),IF(ISNUMBER(Datos!X117),AND(OR(X$1005="",Datos!X117&gt;=X$1005),OR(X$1006="",Datos!X117&lt;=X$1006)),FALSE),TRUE))))</f>
        <v>0.0</v>
      </c>
      <c r="Y117">
        <f>IF(Datos!Y117="",0,IF(AND(Y$1008&lt;&gt;"",Datos!Y117=Y$1008),0,IF(Y$1004=0,0,1-CHOOSE(Y$1004,IF(ISNUMBER(Datos!Y117),AND(OR(Y$1005="",Datos!Y117&gt;=Y$1005),OR(Y$1006="",Datos!Y117&lt;=Y$1006)),FALSE),IF(ISNUMBER(Datos!Y117),AND(Datos!Y117=INT(Datos!Y117),AND(OR(Y$1005="",Datos!Y117&gt;=Y$1005),OR(Y$1006="",Datos!Y117&lt;=Y$1006))),FALSE),OR(ISNUMBER(FIND(";"&amp;UPPER(TRIM(Datos!Y117&amp;""))&amp;"=",Y$1007)),ISNUMBER(FIND(";"&amp;UPPER(TRIM(Datos!Y117&amp;""))&amp;";",Y$1007))),OR(UPPER(TRIM(Datos!Y117&amp;""))="SÍ",UPPER(TRIM(Datos!Y117&amp;""))="SI",UPPER(TRIM(Datos!Y117&amp;""))="NO"),IF(ISNUMBER(Datos!Y117),AND(OR(Y$1005="",Datos!Y117&gt;=Y$1005),OR(Y$1006="",Datos!Y117&lt;=Y$1006)),FALSE),TRUE))))</f>
        <v>0.0</v>
      </c>
      <c r="Z117">
        <f>IF(Datos!Z117="",0,IF(AND(Z$1008&lt;&gt;"",Datos!Z117=Z$1008),0,IF(Z$1004=0,0,1-CHOOSE(Z$1004,IF(ISNUMBER(Datos!Z117),AND(OR(Z$1005="",Datos!Z117&gt;=Z$1005),OR(Z$1006="",Datos!Z117&lt;=Z$1006)),FALSE),IF(ISNUMBER(Datos!Z117),AND(Datos!Z117=INT(Datos!Z117),AND(OR(Z$1005="",Datos!Z117&gt;=Z$1005),OR(Z$1006="",Datos!Z117&lt;=Z$1006))),FALSE),OR(ISNUMBER(FIND(";"&amp;UPPER(TRIM(Datos!Z117&amp;""))&amp;"=",Z$1007)),ISNUMBER(FIND(";"&amp;UPPER(TRIM(Datos!Z117&amp;""))&amp;";",Z$1007))),OR(UPPER(TRIM(Datos!Z117&amp;""))="SÍ",UPPER(TRIM(Datos!Z117&amp;""))="SI",UPPER(TRIM(Datos!Z117&amp;""))="NO"),IF(ISNUMBER(Datos!Z117),AND(OR(Z$1005="",Datos!Z117&gt;=Z$1005),OR(Z$1006="",Datos!Z117&lt;=Z$1006)),FALSE),TRUE))))</f>
        <v>0.0</v>
      </c>
      <c r="AA117">
        <f>IF(Datos!AA117="",0,IF(AND(AA$1008&lt;&gt;"",Datos!AA117=AA$1008),0,IF(AA$1004=0,0,1-CHOOSE(AA$1004,IF(ISNUMBER(Datos!AA117),AND(OR(AA$1005="",Datos!AA117&gt;=AA$1005),OR(AA$1006="",Datos!AA117&lt;=AA$1006)),FALSE),IF(ISNUMBER(Datos!AA117),AND(Datos!AA117=INT(Datos!AA117),AND(OR(AA$1005="",Datos!AA117&gt;=AA$1005),OR(AA$1006="",Datos!AA117&lt;=AA$1006))),FALSE),OR(ISNUMBER(FIND(";"&amp;UPPER(TRIM(Datos!AA117&amp;""))&amp;"=",AA$1007)),ISNUMBER(FIND(";"&amp;UPPER(TRIM(Datos!AA117&amp;""))&amp;";",AA$1007))),OR(UPPER(TRIM(Datos!AA117&amp;""))="SÍ",UPPER(TRIM(Datos!AA117&amp;""))="SI",UPPER(TRIM(Datos!AA117&amp;""))="NO"),IF(ISNUMBER(Datos!AA117),AND(OR(AA$1005="",Datos!AA117&gt;=AA$1005),OR(AA$1006="",Datos!AA117&lt;=AA$1006)),FALSE),TRUE))))</f>
        <v>0.0</v>
      </c>
      <c r="AB117">
        <f>IF(Datos!AB117="",0,IF(AND(AB$1008&lt;&gt;"",Datos!AB117=AB$1008),0,IF(AB$1004=0,0,1-CHOOSE(AB$1004,IF(ISNUMBER(Datos!AB117),AND(OR(AB$1005="",Datos!AB117&gt;=AB$1005),OR(AB$1006="",Datos!AB117&lt;=AB$1006)),FALSE),IF(ISNUMBER(Datos!AB117),AND(Datos!AB117=INT(Datos!AB117),AND(OR(AB$1005="",Datos!AB117&gt;=AB$1005),OR(AB$1006="",Datos!AB117&lt;=AB$1006))),FALSE),OR(ISNUMBER(FIND(";"&amp;UPPER(TRIM(Datos!AB117&amp;""))&amp;"=",AB$1007)),ISNUMBER(FIND(";"&amp;UPPER(TRIM(Datos!AB117&amp;""))&amp;";",AB$1007))),OR(UPPER(TRIM(Datos!AB117&amp;""))="SÍ",UPPER(TRIM(Datos!AB117&amp;""))="SI",UPPER(TRIM(Datos!AB117&amp;""))="NO"),IF(ISNUMBER(Datos!AB117),AND(OR(AB$1005="",Datos!AB117&gt;=AB$1005),OR(AB$1006="",Datos!AB117&lt;=AB$1006)),FALSE),TRUE))))</f>
        <v>0.0</v>
      </c>
      <c r="AC117">
        <f>IF(Datos!AC117="",0,IF(AND(AC$1008&lt;&gt;"",Datos!AC117=AC$1008),0,IF(AC$1004=0,0,1-CHOOSE(AC$1004,IF(ISNUMBER(Datos!AC117),AND(OR(AC$1005="",Datos!AC117&gt;=AC$1005),OR(AC$1006="",Datos!AC117&lt;=AC$1006)),FALSE),IF(ISNUMBER(Datos!AC117),AND(Datos!AC117=INT(Datos!AC117),AND(OR(AC$1005="",Datos!AC117&gt;=AC$1005),OR(AC$1006="",Datos!AC117&lt;=AC$1006))),FALSE),OR(ISNUMBER(FIND(";"&amp;UPPER(TRIM(Datos!AC117&amp;""))&amp;"=",AC$1007)),ISNUMBER(FIND(";"&amp;UPPER(TRIM(Datos!AC117&amp;""))&amp;";",AC$1007))),OR(UPPER(TRIM(Datos!AC117&amp;""))="SÍ",UPPER(TRIM(Datos!AC117&amp;""))="SI",UPPER(TRIM(Datos!AC117&amp;""))="NO"),IF(ISNUMBER(Datos!AC117),AND(OR(AC$1005="",Datos!AC117&gt;=AC$1005),OR(AC$1006="",Datos!AC117&lt;=AC$1006)),FALSE),TRUE))))</f>
        <v>0.0</v>
      </c>
      <c r="AD117">
        <f>IF(Datos!AD117="",0,IF(AND(AD$1008&lt;&gt;"",Datos!AD117=AD$1008),0,IF(AD$1004=0,0,1-CHOOSE(AD$1004,IF(ISNUMBER(Datos!AD117),AND(OR(AD$1005="",Datos!AD117&gt;=AD$1005),OR(AD$1006="",Datos!AD117&lt;=AD$1006)),FALSE),IF(ISNUMBER(Datos!AD117),AND(Datos!AD117=INT(Datos!AD117),AND(OR(AD$1005="",Datos!AD117&gt;=AD$1005),OR(AD$1006="",Datos!AD117&lt;=AD$1006))),FALSE),OR(ISNUMBER(FIND(";"&amp;UPPER(TRIM(Datos!AD117&amp;""))&amp;"=",AD$1007)),ISNUMBER(FIND(";"&amp;UPPER(TRIM(Datos!AD117&amp;""))&amp;";",AD$1007))),OR(UPPER(TRIM(Datos!AD117&amp;""))="SÍ",UPPER(TRIM(Datos!AD117&amp;""))="SI",UPPER(TRIM(Datos!AD117&amp;""))="NO"),IF(ISNUMBER(Datos!AD117),AND(OR(AD$1005="",Datos!AD117&gt;=AD$1005),OR(AD$1006="",Datos!AD117&lt;=AD$1006)),FALSE),TRUE))))</f>
        <v>0.0</v>
      </c>
      <c r="AE117">
        <f>IF(Datos!AE117="",0,IF(AND(AE$1008&lt;&gt;"",Datos!AE117=AE$1008),0,IF(AE$1004=0,0,1-CHOOSE(AE$1004,IF(ISNUMBER(Datos!AE117),AND(OR(AE$1005="",Datos!AE117&gt;=AE$1005),OR(AE$1006="",Datos!AE117&lt;=AE$1006)),FALSE),IF(ISNUMBER(Datos!AE117),AND(Datos!AE117=INT(Datos!AE117),AND(OR(AE$1005="",Datos!AE117&gt;=AE$1005),OR(AE$1006="",Datos!AE117&lt;=AE$1006))),FALSE),OR(ISNUMBER(FIND(";"&amp;UPPER(TRIM(Datos!AE117&amp;""))&amp;"=",AE$1007)),ISNUMBER(FIND(";"&amp;UPPER(TRIM(Datos!AE117&amp;""))&amp;";",AE$1007))),OR(UPPER(TRIM(Datos!AE117&amp;""))="SÍ",UPPER(TRIM(Datos!AE117&amp;""))="SI",UPPER(TRIM(Datos!AE117&amp;""))="NO"),IF(ISNUMBER(Datos!AE117),AND(OR(AE$1005="",Datos!AE117&gt;=AE$1005),OR(AE$1006="",Datos!AE117&lt;=AE$1006)),FALSE),TRUE))))</f>
        <v>0.0</v>
      </c>
    </row>
    <row r="118" spans="2:31">
      <c r="B118">
        <f>IF(Datos!B118="",0,IF(AND(B$1008&lt;&gt;"",Datos!B118=B$1008),0,IF(B$1004=0,0,1-CHOOSE(B$1004,IF(ISNUMBER(Datos!B118),AND(OR(B$1005="",Datos!B118&gt;=B$1005),OR(B$1006="",Datos!B118&lt;=B$1006)),FALSE),IF(ISNUMBER(Datos!B118),AND(Datos!B118=INT(Datos!B118),AND(OR(B$1005="",Datos!B118&gt;=B$1005),OR(B$1006="",Datos!B118&lt;=B$1006))),FALSE),OR(ISNUMBER(FIND(";"&amp;UPPER(TRIM(Datos!B118&amp;""))&amp;"=",B$1007)),ISNUMBER(FIND(";"&amp;UPPER(TRIM(Datos!B118&amp;""))&amp;";",B$1007))),OR(UPPER(TRIM(Datos!B118&amp;""))="SÍ",UPPER(TRIM(Datos!B118&amp;""))="SI",UPPER(TRIM(Datos!B118&amp;""))="NO"),IF(ISNUMBER(Datos!B118),AND(OR(B$1005="",Datos!B118&gt;=B$1005),OR(B$1006="",Datos!B118&lt;=B$1006)),FALSE),TRUE))))</f>
        <v>0.0</v>
      </c>
      <c r="C118">
        <f>IF(Datos!C118="",0,IF(AND(C$1008&lt;&gt;"",Datos!C118=C$1008),0,IF(C$1004=0,0,1-CHOOSE(C$1004,IF(ISNUMBER(Datos!C118),AND(OR(C$1005="",Datos!C118&gt;=C$1005),OR(C$1006="",Datos!C118&lt;=C$1006)),FALSE),IF(ISNUMBER(Datos!C118),AND(Datos!C118=INT(Datos!C118),AND(OR(C$1005="",Datos!C118&gt;=C$1005),OR(C$1006="",Datos!C118&lt;=C$1006))),FALSE),OR(ISNUMBER(FIND(";"&amp;UPPER(TRIM(Datos!C118&amp;""))&amp;"=",C$1007)),ISNUMBER(FIND(";"&amp;UPPER(TRIM(Datos!C118&amp;""))&amp;";",C$1007))),OR(UPPER(TRIM(Datos!C118&amp;""))="SÍ",UPPER(TRIM(Datos!C118&amp;""))="SI",UPPER(TRIM(Datos!C118&amp;""))="NO"),IF(ISNUMBER(Datos!C118),AND(OR(C$1005="",Datos!C118&gt;=C$1005),OR(C$1006="",Datos!C118&lt;=C$1006)),FALSE),TRUE))))</f>
        <v>0.0</v>
      </c>
      <c r="D118">
        <f>IF(Datos!D118="",0,IF(AND(D$1008&lt;&gt;"",Datos!D118=D$1008),0,IF(D$1004=0,0,1-CHOOSE(D$1004,IF(ISNUMBER(Datos!D118),AND(OR(D$1005="",Datos!D118&gt;=D$1005),OR(D$1006="",Datos!D118&lt;=D$1006)),FALSE),IF(ISNUMBER(Datos!D118),AND(Datos!D118=INT(Datos!D118),AND(OR(D$1005="",Datos!D118&gt;=D$1005),OR(D$1006="",Datos!D118&lt;=D$1006))),FALSE),OR(ISNUMBER(FIND(";"&amp;UPPER(TRIM(Datos!D118&amp;""))&amp;"=",D$1007)),ISNUMBER(FIND(";"&amp;UPPER(TRIM(Datos!D118&amp;""))&amp;";",D$1007))),OR(UPPER(TRIM(Datos!D118&amp;""))="SÍ",UPPER(TRIM(Datos!D118&amp;""))="SI",UPPER(TRIM(Datos!D118&amp;""))="NO"),IF(ISNUMBER(Datos!D118),AND(OR(D$1005="",Datos!D118&gt;=D$1005),OR(D$1006="",Datos!D118&lt;=D$1006)),FALSE),TRUE))))</f>
        <v>0.0</v>
      </c>
      <c r="E118">
        <f>IF(Datos!E118="",0,IF(AND(E$1008&lt;&gt;"",Datos!E118=E$1008),0,IF(E$1004=0,0,1-CHOOSE(E$1004,IF(ISNUMBER(Datos!E118),AND(OR(E$1005="",Datos!E118&gt;=E$1005),OR(E$1006="",Datos!E118&lt;=E$1006)),FALSE),IF(ISNUMBER(Datos!E118),AND(Datos!E118=INT(Datos!E118),AND(OR(E$1005="",Datos!E118&gt;=E$1005),OR(E$1006="",Datos!E118&lt;=E$1006))),FALSE),OR(ISNUMBER(FIND(";"&amp;UPPER(TRIM(Datos!E118&amp;""))&amp;"=",E$1007)),ISNUMBER(FIND(";"&amp;UPPER(TRIM(Datos!E118&amp;""))&amp;";",E$1007))),OR(UPPER(TRIM(Datos!E118&amp;""))="SÍ",UPPER(TRIM(Datos!E118&amp;""))="SI",UPPER(TRIM(Datos!E118&amp;""))="NO"),IF(ISNUMBER(Datos!E118),AND(OR(E$1005="",Datos!E118&gt;=E$1005),OR(E$1006="",Datos!E118&lt;=E$1006)),FALSE),TRUE))))</f>
        <v>0.0</v>
      </c>
      <c r="F118">
        <f>IF(Datos!F118="",0,IF(AND(F$1008&lt;&gt;"",Datos!F118=F$1008),0,IF(F$1004=0,0,1-CHOOSE(F$1004,IF(ISNUMBER(Datos!F118),AND(OR(F$1005="",Datos!F118&gt;=F$1005),OR(F$1006="",Datos!F118&lt;=F$1006)),FALSE),IF(ISNUMBER(Datos!F118),AND(Datos!F118=INT(Datos!F118),AND(OR(F$1005="",Datos!F118&gt;=F$1005),OR(F$1006="",Datos!F118&lt;=F$1006))),FALSE),OR(ISNUMBER(FIND(";"&amp;UPPER(TRIM(Datos!F118&amp;""))&amp;"=",F$1007)),ISNUMBER(FIND(";"&amp;UPPER(TRIM(Datos!F118&amp;""))&amp;";",F$1007))),OR(UPPER(TRIM(Datos!F118&amp;""))="SÍ",UPPER(TRIM(Datos!F118&amp;""))="SI",UPPER(TRIM(Datos!F118&amp;""))="NO"),IF(ISNUMBER(Datos!F118),AND(OR(F$1005="",Datos!F118&gt;=F$1005),OR(F$1006="",Datos!F118&lt;=F$1006)),FALSE),TRUE))))</f>
        <v>0.0</v>
      </c>
      <c r="G118">
        <f>IF(Datos!G118="",0,IF(AND(G$1008&lt;&gt;"",Datos!G118=G$1008),0,IF(G$1004=0,0,1-CHOOSE(G$1004,IF(ISNUMBER(Datos!G118),AND(OR(G$1005="",Datos!G118&gt;=G$1005),OR(G$1006="",Datos!G118&lt;=G$1006)),FALSE),IF(ISNUMBER(Datos!G118),AND(Datos!G118=INT(Datos!G118),AND(OR(G$1005="",Datos!G118&gt;=G$1005),OR(G$1006="",Datos!G118&lt;=G$1006))),FALSE),OR(ISNUMBER(FIND(";"&amp;UPPER(TRIM(Datos!G118&amp;""))&amp;"=",G$1007)),ISNUMBER(FIND(";"&amp;UPPER(TRIM(Datos!G118&amp;""))&amp;";",G$1007))),OR(UPPER(TRIM(Datos!G118&amp;""))="SÍ",UPPER(TRIM(Datos!G118&amp;""))="SI",UPPER(TRIM(Datos!G118&amp;""))="NO"),IF(ISNUMBER(Datos!G118),AND(OR(G$1005="",Datos!G118&gt;=G$1005),OR(G$1006="",Datos!G118&lt;=G$1006)),FALSE),TRUE))))</f>
        <v>0.0</v>
      </c>
      <c r="H118">
        <f>IF(Datos!H118="",0,IF(AND(H$1008&lt;&gt;"",Datos!H118=H$1008),0,IF(H$1004=0,0,1-CHOOSE(H$1004,IF(ISNUMBER(Datos!H118),AND(OR(H$1005="",Datos!H118&gt;=H$1005),OR(H$1006="",Datos!H118&lt;=H$1006)),FALSE),IF(ISNUMBER(Datos!H118),AND(Datos!H118=INT(Datos!H118),AND(OR(H$1005="",Datos!H118&gt;=H$1005),OR(H$1006="",Datos!H118&lt;=H$1006))),FALSE),OR(ISNUMBER(FIND(";"&amp;UPPER(TRIM(Datos!H118&amp;""))&amp;"=",H$1007)),ISNUMBER(FIND(";"&amp;UPPER(TRIM(Datos!H118&amp;""))&amp;";",H$1007))),OR(UPPER(TRIM(Datos!H118&amp;""))="SÍ",UPPER(TRIM(Datos!H118&amp;""))="SI",UPPER(TRIM(Datos!H118&amp;""))="NO"),IF(ISNUMBER(Datos!H118),AND(OR(H$1005="",Datos!H118&gt;=H$1005),OR(H$1006="",Datos!H118&lt;=H$1006)),FALSE),TRUE))))</f>
        <v>0.0</v>
      </c>
      <c r="I118">
        <f>IF(Datos!I118="",0,IF(AND(I$1008&lt;&gt;"",Datos!I118=I$1008),0,IF(I$1004=0,0,1-CHOOSE(I$1004,IF(ISNUMBER(Datos!I118),AND(OR(I$1005="",Datos!I118&gt;=I$1005),OR(I$1006="",Datos!I118&lt;=I$1006)),FALSE),IF(ISNUMBER(Datos!I118),AND(Datos!I118=INT(Datos!I118),AND(OR(I$1005="",Datos!I118&gt;=I$1005),OR(I$1006="",Datos!I118&lt;=I$1006))),FALSE),OR(ISNUMBER(FIND(";"&amp;UPPER(TRIM(Datos!I118&amp;""))&amp;"=",I$1007)),ISNUMBER(FIND(";"&amp;UPPER(TRIM(Datos!I118&amp;""))&amp;";",I$1007))),OR(UPPER(TRIM(Datos!I118&amp;""))="SÍ",UPPER(TRIM(Datos!I118&amp;""))="SI",UPPER(TRIM(Datos!I118&amp;""))="NO"),IF(ISNUMBER(Datos!I118),AND(OR(I$1005="",Datos!I118&gt;=I$1005),OR(I$1006="",Datos!I118&lt;=I$1006)),FALSE),TRUE))))</f>
        <v>0.0</v>
      </c>
      <c r="J118">
        <f>IF(Datos!J118="",0,IF(AND(J$1008&lt;&gt;"",Datos!J118=J$1008),0,IF(J$1004=0,0,1-CHOOSE(J$1004,IF(ISNUMBER(Datos!J118),AND(OR(J$1005="",Datos!J118&gt;=J$1005),OR(J$1006="",Datos!J118&lt;=J$1006)),FALSE),IF(ISNUMBER(Datos!J118),AND(Datos!J118=INT(Datos!J118),AND(OR(J$1005="",Datos!J118&gt;=J$1005),OR(J$1006="",Datos!J118&lt;=J$1006))),FALSE),OR(ISNUMBER(FIND(";"&amp;UPPER(TRIM(Datos!J118&amp;""))&amp;"=",J$1007)),ISNUMBER(FIND(";"&amp;UPPER(TRIM(Datos!J118&amp;""))&amp;";",J$1007))),OR(UPPER(TRIM(Datos!J118&amp;""))="SÍ",UPPER(TRIM(Datos!J118&amp;""))="SI",UPPER(TRIM(Datos!J118&amp;""))="NO"),IF(ISNUMBER(Datos!J118),AND(OR(J$1005="",Datos!J118&gt;=J$1005),OR(J$1006="",Datos!J118&lt;=J$1006)),FALSE),TRUE))))</f>
        <v>0.0</v>
      </c>
      <c r="K118">
        <f>IF(Datos!K118="",0,IF(AND(K$1008&lt;&gt;"",Datos!K118=K$1008),0,IF(K$1004=0,0,1-CHOOSE(K$1004,IF(ISNUMBER(Datos!K118),AND(OR(K$1005="",Datos!K118&gt;=K$1005),OR(K$1006="",Datos!K118&lt;=K$1006)),FALSE),IF(ISNUMBER(Datos!K118),AND(Datos!K118=INT(Datos!K118),AND(OR(K$1005="",Datos!K118&gt;=K$1005),OR(K$1006="",Datos!K118&lt;=K$1006))),FALSE),OR(ISNUMBER(FIND(";"&amp;UPPER(TRIM(Datos!K118&amp;""))&amp;"=",K$1007)),ISNUMBER(FIND(";"&amp;UPPER(TRIM(Datos!K118&amp;""))&amp;";",K$1007))),OR(UPPER(TRIM(Datos!K118&amp;""))="SÍ",UPPER(TRIM(Datos!K118&amp;""))="SI",UPPER(TRIM(Datos!K118&amp;""))="NO"),IF(ISNUMBER(Datos!K118),AND(OR(K$1005="",Datos!K118&gt;=K$1005),OR(K$1006="",Datos!K118&lt;=K$1006)),FALSE),TRUE))))</f>
        <v>0.0</v>
      </c>
      <c r="L118">
        <f>IF(Datos!L118="",0,IF(AND(L$1008&lt;&gt;"",Datos!L118=L$1008),0,IF(L$1004=0,0,1-CHOOSE(L$1004,IF(ISNUMBER(Datos!L118),AND(OR(L$1005="",Datos!L118&gt;=L$1005),OR(L$1006="",Datos!L118&lt;=L$1006)),FALSE),IF(ISNUMBER(Datos!L118),AND(Datos!L118=INT(Datos!L118),AND(OR(L$1005="",Datos!L118&gt;=L$1005),OR(L$1006="",Datos!L118&lt;=L$1006))),FALSE),OR(ISNUMBER(FIND(";"&amp;UPPER(TRIM(Datos!L118&amp;""))&amp;"=",L$1007)),ISNUMBER(FIND(";"&amp;UPPER(TRIM(Datos!L118&amp;""))&amp;";",L$1007))),OR(UPPER(TRIM(Datos!L118&amp;""))="SÍ",UPPER(TRIM(Datos!L118&amp;""))="SI",UPPER(TRIM(Datos!L118&amp;""))="NO"),IF(ISNUMBER(Datos!L118),AND(OR(L$1005="",Datos!L118&gt;=L$1005),OR(L$1006="",Datos!L118&lt;=L$1006)),FALSE),TRUE))))</f>
        <v>0.0</v>
      </c>
      <c r="M118">
        <f>IF(Datos!M118="",0,IF(AND(M$1008&lt;&gt;"",Datos!M118=M$1008),0,IF(M$1004=0,0,1-CHOOSE(M$1004,IF(ISNUMBER(Datos!M118),AND(OR(M$1005="",Datos!M118&gt;=M$1005),OR(M$1006="",Datos!M118&lt;=M$1006)),FALSE),IF(ISNUMBER(Datos!M118),AND(Datos!M118=INT(Datos!M118),AND(OR(M$1005="",Datos!M118&gt;=M$1005),OR(M$1006="",Datos!M118&lt;=M$1006))),FALSE),OR(ISNUMBER(FIND(";"&amp;UPPER(TRIM(Datos!M118&amp;""))&amp;"=",M$1007)),ISNUMBER(FIND(";"&amp;UPPER(TRIM(Datos!M118&amp;""))&amp;";",M$1007))),OR(UPPER(TRIM(Datos!M118&amp;""))="SÍ",UPPER(TRIM(Datos!M118&amp;""))="SI",UPPER(TRIM(Datos!M118&amp;""))="NO"),IF(ISNUMBER(Datos!M118),AND(OR(M$1005="",Datos!M118&gt;=M$1005),OR(M$1006="",Datos!M118&lt;=M$1006)),FALSE),TRUE))))</f>
        <v>0.0</v>
      </c>
      <c r="N118">
        <f>IF(Datos!N118="",0,IF(AND(N$1008&lt;&gt;"",Datos!N118=N$1008),0,IF(N$1004=0,0,1-CHOOSE(N$1004,IF(ISNUMBER(Datos!N118),AND(OR(N$1005="",Datos!N118&gt;=N$1005),OR(N$1006="",Datos!N118&lt;=N$1006)),FALSE),IF(ISNUMBER(Datos!N118),AND(Datos!N118=INT(Datos!N118),AND(OR(N$1005="",Datos!N118&gt;=N$1005),OR(N$1006="",Datos!N118&lt;=N$1006))),FALSE),OR(ISNUMBER(FIND(";"&amp;UPPER(TRIM(Datos!N118&amp;""))&amp;"=",N$1007)),ISNUMBER(FIND(";"&amp;UPPER(TRIM(Datos!N118&amp;""))&amp;";",N$1007))),OR(UPPER(TRIM(Datos!N118&amp;""))="SÍ",UPPER(TRIM(Datos!N118&amp;""))="SI",UPPER(TRIM(Datos!N118&amp;""))="NO"),IF(ISNUMBER(Datos!N118),AND(OR(N$1005="",Datos!N118&gt;=N$1005),OR(N$1006="",Datos!N118&lt;=N$1006)),FALSE),TRUE))))</f>
        <v>0.0</v>
      </c>
      <c r="O118">
        <f>IF(Datos!O118="",0,IF(AND(O$1008&lt;&gt;"",Datos!O118=O$1008),0,IF(O$1004=0,0,1-CHOOSE(O$1004,IF(ISNUMBER(Datos!O118),AND(OR(O$1005="",Datos!O118&gt;=O$1005),OR(O$1006="",Datos!O118&lt;=O$1006)),FALSE),IF(ISNUMBER(Datos!O118),AND(Datos!O118=INT(Datos!O118),AND(OR(O$1005="",Datos!O118&gt;=O$1005),OR(O$1006="",Datos!O118&lt;=O$1006))),FALSE),OR(ISNUMBER(FIND(";"&amp;UPPER(TRIM(Datos!O118&amp;""))&amp;"=",O$1007)),ISNUMBER(FIND(";"&amp;UPPER(TRIM(Datos!O118&amp;""))&amp;";",O$1007))),OR(UPPER(TRIM(Datos!O118&amp;""))="SÍ",UPPER(TRIM(Datos!O118&amp;""))="SI",UPPER(TRIM(Datos!O118&amp;""))="NO"),IF(ISNUMBER(Datos!O118),AND(OR(O$1005="",Datos!O118&gt;=O$1005),OR(O$1006="",Datos!O118&lt;=O$1006)),FALSE),TRUE))))</f>
        <v>0.0</v>
      </c>
      <c r="P118">
        <f>IF(Datos!P118="",0,IF(AND(P$1008&lt;&gt;"",Datos!P118=P$1008),0,IF(P$1004=0,0,1-CHOOSE(P$1004,IF(ISNUMBER(Datos!P118),AND(OR(P$1005="",Datos!P118&gt;=P$1005),OR(P$1006="",Datos!P118&lt;=P$1006)),FALSE),IF(ISNUMBER(Datos!P118),AND(Datos!P118=INT(Datos!P118),AND(OR(P$1005="",Datos!P118&gt;=P$1005),OR(P$1006="",Datos!P118&lt;=P$1006))),FALSE),OR(ISNUMBER(FIND(";"&amp;UPPER(TRIM(Datos!P118&amp;""))&amp;"=",P$1007)),ISNUMBER(FIND(";"&amp;UPPER(TRIM(Datos!P118&amp;""))&amp;";",P$1007))),OR(UPPER(TRIM(Datos!P118&amp;""))="SÍ",UPPER(TRIM(Datos!P118&amp;""))="SI",UPPER(TRIM(Datos!P118&amp;""))="NO"),IF(ISNUMBER(Datos!P118),AND(OR(P$1005="",Datos!P118&gt;=P$1005),OR(P$1006="",Datos!P118&lt;=P$1006)),FALSE),TRUE))))</f>
        <v>0.0</v>
      </c>
      <c r="Q118">
        <f>IF(Datos!Q118="",0,IF(AND(Q$1008&lt;&gt;"",Datos!Q118=Q$1008),0,IF(Q$1004=0,0,1-CHOOSE(Q$1004,IF(ISNUMBER(Datos!Q118),AND(OR(Q$1005="",Datos!Q118&gt;=Q$1005),OR(Q$1006="",Datos!Q118&lt;=Q$1006)),FALSE),IF(ISNUMBER(Datos!Q118),AND(Datos!Q118=INT(Datos!Q118),AND(OR(Q$1005="",Datos!Q118&gt;=Q$1005),OR(Q$1006="",Datos!Q118&lt;=Q$1006))),FALSE),OR(ISNUMBER(FIND(";"&amp;UPPER(TRIM(Datos!Q118&amp;""))&amp;"=",Q$1007)),ISNUMBER(FIND(";"&amp;UPPER(TRIM(Datos!Q118&amp;""))&amp;";",Q$1007))),OR(UPPER(TRIM(Datos!Q118&amp;""))="SÍ",UPPER(TRIM(Datos!Q118&amp;""))="SI",UPPER(TRIM(Datos!Q118&amp;""))="NO"),IF(ISNUMBER(Datos!Q118),AND(OR(Q$1005="",Datos!Q118&gt;=Q$1005),OR(Q$1006="",Datos!Q118&lt;=Q$1006)),FALSE),TRUE))))</f>
        <v>0.0</v>
      </c>
      <c r="R118">
        <f>IF(Datos!R118="",0,IF(AND(R$1008&lt;&gt;"",Datos!R118=R$1008),0,IF(R$1004=0,0,1-CHOOSE(R$1004,IF(ISNUMBER(Datos!R118),AND(OR(R$1005="",Datos!R118&gt;=R$1005),OR(R$1006="",Datos!R118&lt;=R$1006)),FALSE),IF(ISNUMBER(Datos!R118),AND(Datos!R118=INT(Datos!R118),AND(OR(R$1005="",Datos!R118&gt;=R$1005),OR(R$1006="",Datos!R118&lt;=R$1006))),FALSE),OR(ISNUMBER(FIND(";"&amp;UPPER(TRIM(Datos!R118&amp;""))&amp;"=",R$1007)),ISNUMBER(FIND(";"&amp;UPPER(TRIM(Datos!R118&amp;""))&amp;";",R$1007))),OR(UPPER(TRIM(Datos!R118&amp;""))="SÍ",UPPER(TRIM(Datos!R118&amp;""))="SI",UPPER(TRIM(Datos!R118&amp;""))="NO"),IF(ISNUMBER(Datos!R118),AND(OR(R$1005="",Datos!R118&gt;=R$1005),OR(R$1006="",Datos!R118&lt;=R$1006)),FALSE),TRUE))))</f>
        <v>0.0</v>
      </c>
      <c r="S118">
        <f>IF(Datos!S118="",0,IF(AND(S$1008&lt;&gt;"",Datos!S118=S$1008),0,IF(S$1004=0,0,1-CHOOSE(S$1004,IF(ISNUMBER(Datos!S118),AND(OR(S$1005="",Datos!S118&gt;=S$1005),OR(S$1006="",Datos!S118&lt;=S$1006)),FALSE),IF(ISNUMBER(Datos!S118),AND(Datos!S118=INT(Datos!S118),AND(OR(S$1005="",Datos!S118&gt;=S$1005),OR(S$1006="",Datos!S118&lt;=S$1006))),FALSE),OR(ISNUMBER(FIND(";"&amp;UPPER(TRIM(Datos!S118&amp;""))&amp;"=",S$1007)),ISNUMBER(FIND(";"&amp;UPPER(TRIM(Datos!S118&amp;""))&amp;";",S$1007))),OR(UPPER(TRIM(Datos!S118&amp;""))="SÍ",UPPER(TRIM(Datos!S118&amp;""))="SI",UPPER(TRIM(Datos!S118&amp;""))="NO"),IF(ISNUMBER(Datos!S118),AND(OR(S$1005="",Datos!S118&gt;=S$1005),OR(S$1006="",Datos!S118&lt;=S$1006)),FALSE),TRUE))))</f>
        <v>0.0</v>
      </c>
      <c r="T118">
        <f>IF(Datos!T118="",0,IF(AND(T$1008&lt;&gt;"",Datos!T118=T$1008),0,IF(T$1004=0,0,1-CHOOSE(T$1004,IF(ISNUMBER(Datos!T118),AND(OR(T$1005="",Datos!T118&gt;=T$1005),OR(T$1006="",Datos!T118&lt;=T$1006)),FALSE),IF(ISNUMBER(Datos!T118),AND(Datos!T118=INT(Datos!T118),AND(OR(T$1005="",Datos!T118&gt;=T$1005),OR(T$1006="",Datos!T118&lt;=T$1006))),FALSE),OR(ISNUMBER(FIND(";"&amp;UPPER(TRIM(Datos!T118&amp;""))&amp;"=",T$1007)),ISNUMBER(FIND(";"&amp;UPPER(TRIM(Datos!T118&amp;""))&amp;";",T$1007))),OR(UPPER(TRIM(Datos!T118&amp;""))="SÍ",UPPER(TRIM(Datos!T118&amp;""))="SI",UPPER(TRIM(Datos!T118&amp;""))="NO"),IF(ISNUMBER(Datos!T118),AND(OR(T$1005="",Datos!T118&gt;=T$1005),OR(T$1006="",Datos!T118&lt;=T$1006)),FALSE),TRUE))))</f>
        <v>0.0</v>
      </c>
      <c r="U118">
        <f>IF(Datos!U118="",0,IF(AND(U$1008&lt;&gt;"",Datos!U118=U$1008),0,IF(U$1004=0,0,1-CHOOSE(U$1004,IF(ISNUMBER(Datos!U118),AND(OR(U$1005="",Datos!U118&gt;=U$1005),OR(U$1006="",Datos!U118&lt;=U$1006)),FALSE),IF(ISNUMBER(Datos!U118),AND(Datos!U118=INT(Datos!U118),AND(OR(U$1005="",Datos!U118&gt;=U$1005),OR(U$1006="",Datos!U118&lt;=U$1006))),FALSE),OR(ISNUMBER(FIND(";"&amp;UPPER(TRIM(Datos!U118&amp;""))&amp;"=",U$1007)),ISNUMBER(FIND(";"&amp;UPPER(TRIM(Datos!U118&amp;""))&amp;";",U$1007))),OR(UPPER(TRIM(Datos!U118&amp;""))="SÍ",UPPER(TRIM(Datos!U118&amp;""))="SI",UPPER(TRIM(Datos!U118&amp;""))="NO"),IF(ISNUMBER(Datos!U118),AND(OR(U$1005="",Datos!U118&gt;=U$1005),OR(U$1006="",Datos!U118&lt;=U$1006)),FALSE),TRUE))))</f>
        <v>0.0</v>
      </c>
      <c r="V118">
        <f>IF(Datos!V118="",0,IF(AND(V$1008&lt;&gt;"",Datos!V118=V$1008),0,IF(V$1004=0,0,1-CHOOSE(V$1004,IF(ISNUMBER(Datos!V118),AND(OR(V$1005="",Datos!V118&gt;=V$1005),OR(V$1006="",Datos!V118&lt;=V$1006)),FALSE),IF(ISNUMBER(Datos!V118),AND(Datos!V118=INT(Datos!V118),AND(OR(V$1005="",Datos!V118&gt;=V$1005),OR(V$1006="",Datos!V118&lt;=V$1006))),FALSE),OR(ISNUMBER(FIND(";"&amp;UPPER(TRIM(Datos!V118&amp;""))&amp;"=",V$1007)),ISNUMBER(FIND(";"&amp;UPPER(TRIM(Datos!V118&amp;""))&amp;";",V$1007))),OR(UPPER(TRIM(Datos!V118&amp;""))="SÍ",UPPER(TRIM(Datos!V118&amp;""))="SI",UPPER(TRIM(Datos!V118&amp;""))="NO"),IF(ISNUMBER(Datos!V118),AND(OR(V$1005="",Datos!V118&gt;=V$1005),OR(V$1006="",Datos!V118&lt;=V$1006)),FALSE),TRUE))))</f>
        <v>0.0</v>
      </c>
      <c r="W118">
        <f>IF(Datos!W118="",0,IF(AND(W$1008&lt;&gt;"",Datos!W118=W$1008),0,IF(W$1004=0,0,1-CHOOSE(W$1004,IF(ISNUMBER(Datos!W118),AND(OR(W$1005="",Datos!W118&gt;=W$1005),OR(W$1006="",Datos!W118&lt;=W$1006)),FALSE),IF(ISNUMBER(Datos!W118),AND(Datos!W118=INT(Datos!W118),AND(OR(W$1005="",Datos!W118&gt;=W$1005),OR(W$1006="",Datos!W118&lt;=W$1006))),FALSE),OR(ISNUMBER(FIND(";"&amp;UPPER(TRIM(Datos!W118&amp;""))&amp;"=",W$1007)),ISNUMBER(FIND(";"&amp;UPPER(TRIM(Datos!W118&amp;""))&amp;";",W$1007))),OR(UPPER(TRIM(Datos!W118&amp;""))="SÍ",UPPER(TRIM(Datos!W118&amp;""))="SI",UPPER(TRIM(Datos!W118&amp;""))="NO"),IF(ISNUMBER(Datos!W118),AND(OR(W$1005="",Datos!W118&gt;=W$1005),OR(W$1006="",Datos!W118&lt;=W$1006)),FALSE),TRUE))))</f>
        <v>0.0</v>
      </c>
      <c r="X118">
        <f>IF(Datos!X118="",0,IF(AND(X$1008&lt;&gt;"",Datos!X118=X$1008),0,IF(X$1004=0,0,1-CHOOSE(X$1004,IF(ISNUMBER(Datos!X118),AND(OR(X$1005="",Datos!X118&gt;=X$1005),OR(X$1006="",Datos!X118&lt;=X$1006)),FALSE),IF(ISNUMBER(Datos!X118),AND(Datos!X118=INT(Datos!X118),AND(OR(X$1005="",Datos!X118&gt;=X$1005),OR(X$1006="",Datos!X118&lt;=X$1006))),FALSE),OR(ISNUMBER(FIND(";"&amp;UPPER(TRIM(Datos!X118&amp;""))&amp;"=",X$1007)),ISNUMBER(FIND(";"&amp;UPPER(TRIM(Datos!X118&amp;""))&amp;";",X$1007))),OR(UPPER(TRIM(Datos!X118&amp;""))="SÍ",UPPER(TRIM(Datos!X118&amp;""))="SI",UPPER(TRIM(Datos!X118&amp;""))="NO"),IF(ISNUMBER(Datos!X118),AND(OR(X$1005="",Datos!X118&gt;=X$1005),OR(X$1006="",Datos!X118&lt;=X$1006)),FALSE),TRUE))))</f>
        <v>0.0</v>
      </c>
      <c r="Y118">
        <f>IF(Datos!Y118="",0,IF(AND(Y$1008&lt;&gt;"",Datos!Y118=Y$1008),0,IF(Y$1004=0,0,1-CHOOSE(Y$1004,IF(ISNUMBER(Datos!Y118),AND(OR(Y$1005="",Datos!Y118&gt;=Y$1005),OR(Y$1006="",Datos!Y118&lt;=Y$1006)),FALSE),IF(ISNUMBER(Datos!Y118),AND(Datos!Y118=INT(Datos!Y118),AND(OR(Y$1005="",Datos!Y118&gt;=Y$1005),OR(Y$1006="",Datos!Y118&lt;=Y$1006))),FALSE),OR(ISNUMBER(FIND(";"&amp;UPPER(TRIM(Datos!Y118&amp;""))&amp;"=",Y$1007)),ISNUMBER(FIND(";"&amp;UPPER(TRIM(Datos!Y118&amp;""))&amp;";",Y$1007))),OR(UPPER(TRIM(Datos!Y118&amp;""))="SÍ",UPPER(TRIM(Datos!Y118&amp;""))="SI",UPPER(TRIM(Datos!Y118&amp;""))="NO"),IF(ISNUMBER(Datos!Y118),AND(OR(Y$1005="",Datos!Y118&gt;=Y$1005),OR(Y$1006="",Datos!Y118&lt;=Y$1006)),FALSE),TRUE))))</f>
        <v>0.0</v>
      </c>
      <c r="Z118">
        <f>IF(Datos!Z118="",0,IF(AND(Z$1008&lt;&gt;"",Datos!Z118=Z$1008),0,IF(Z$1004=0,0,1-CHOOSE(Z$1004,IF(ISNUMBER(Datos!Z118),AND(OR(Z$1005="",Datos!Z118&gt;=Z$1005),OR(Z$1006="",Datos!Z118&lt;=Z$1006)),FALSE),IF(ISNUMBER(Datos!Z118),AND(Datos!Z118=INT(Datos!Z118),AND(OR(Z$1005="",Datos!Z118&gt;=Z$1005),OR(Z$1006="",Datos!Z118&lt;=Z$1006))),FALSE),OR(ISNUMBER(FIND(";"&amp;UPPER(TRIM(Datos!Z118&amp;""))&amp;"=",Z$1007)),ISNUMBER(FIND(";"&amp;UPPER(TRIM(Datos!Z118&amp;""))&amp;";",Z$1007))),OR(UPPER(TRIM(Datos!Z118&amp;""))="SÍ",UPPER(TRIM(Datos!Z118&amp;""))="SI",UPPER(TRIM(Datos!Z118&amp;""))="NO"),IF(ISNUMBER(Datos!Z118),AND(OR(Z$1005="",Datos!Z118&gt;=Z$1005),OR(Z$1006="",Datos!Z118&lt;=Z$1006)),FALSE),TRUE))))</f>
        <v>0.0</v>
      </c>
      <c r="AA118">
        <f>IF(Datos!AA118="",0,IF(AND(AA$1008&lt;&gt;"",Datos!AA118=AA$1008),0,IF(AA$1004=0,0,1-CHOOSE(AA$1004,IF(ISNUMBER(Datos!AA118),AND(OR(AA$1005="",Datos!AA118&gt;=AA$1005),OR(AA$1006="",Datos!AA118&lt;=AA$1006)),FALSE),IF(ISNUMBER(Datos!AA118),AND(Datos!AA118=INT(Datos!AA118),AND(OR(AA$1005="",Datos!AA118&gt;=AA$1005),OR(AA$1006="",Datos!AA118&lt;=AA$1006))),FALSE),OR(ISNUMBER(FIND(";"&amp;UPPER(TRIM(Datos!AA118&amp;""))&amp;"=",AA$1007)),ISNUMBER(FIND(";"&amp;UPPER(TRIM(Datos!AA118&amp;""))&amp;";",AA$1007))),OR(UPPER(TRIM(Datos!AA118&amp;""))="SÍ",UPPER(TRIM(Datos!AA118&amp;""))="SI",UPPER(TRIM(Datos!AA118&amp;""))="NO"),IF(ISNUMBER(Datos!AA118),AND(OR(AA$1005="",Datos!AA118&gt;=AA$1005),OR(AA$1006="",Datos!AA118&lt;=AA$1006)),FALSE),TRUE))))</f>
        <v>0.0</v>
      </c>
      <c r="AB118">
        <f>IF(Datos!AB118="",0,IF(AND(AB$1008&lt;&gt;"",Datos!AB118=AB$1008),0,IF(AB$1004=0,0,1-CHOOSE(AB$1004,IF(ISNUMBER(Datos!AB118),AND(OR(AB$1005="",Datos!AB118&gt;=AB$1005),OR(AB$1006="",Datos!AB118&lt;=AB$1006)),FALSE),IF(ISNUMBER(Datos!AB118),AND(Datos!AB118=INT(Datos!AB118),AND(OR(AB$1005="",Datos!AB118&gt;=AB$1005),OR(AB$1006="",Datos!AB118&lt;=AB$1006))),FALSE),OR(ISNUMBER(FIND(";"&amp;UPPER(TRIM(Datos!AB118&amp;""))&amp;"=",AB$1007)),ISNUMBER(FIND(";"&amp;UPPER(TRIM(Datos!AB118&amp;""))&amp;";",AB$1007))),OR(UPPER(TRIM(Datos!AB118&amp;""))="SÍ",UPPER(TRIM(Datos!AB118&amp;""))="SI",UPPER(TRIM(Datos!AB118&amp;""))="NO"),IF(ISNUMBER(Datos!AB118),AND(OR(AB$1005="",Datos!AB118&gt;=AB$1005),OR(AB$1006="",Datos!AB118&lt;=AB$1006)),FALSE),TRUE))))</f>
        <v>0.0</v>
      </c>
      <c r="AC118">
        <f>IF(Datos!AC118="",0,IF(AND(AC$1008&lt;&gt;"",Datos!AC118=AC$1008),0,IF(AC$1004=0,0,1-CHOOSE(AC$1004,IF(ISNUMBER(Datos!AC118),AND(OR(AC$1005="",Datos!AC118&gt;=AC$1005),OR(AC$1006="",Datos!AC118&lt;=AC$1006)),FALSE),IF(ISNUMBER(Datos!AC118),AND(Datos!AC118=INT(Datos!AC118),AND(OR(AC$1005="",Datos!AC118&gt;=AC$1005),OR(AC$1006="",Datos!AC118&lt;=AC$1006))),FALSE),OR(ISNUMBER(FIND(";"&amp;UPPER(TRIM(Datos!AC118&amp;""))&amp;"=",AC$1007)),ISNUMBER(FIND(";"&amp;UPPER(TRIM(Datos!AC118&amp;""))&amp;";",AC$1007))),OR(UPPER(TRIM(Datos!AC118&amp;""))="SÍ",UPPER(TRIM(Datos!AC118&amp;""))="SI",UPPER(TRIM(Datos!AC118&amp;""))="NO"),IF(ISNUMBER(Datos!AC118),AND(OR(AC$1005="",Datos!AC118&gt;=AC$1005),OR(AC$1006="",Datos!AC118&lt;=AC$1006)),FALSE),TRUE))))</f>
        <v>0.0</v>
      </c>
      <c r="AD118">
        <f>IF(Datos!AD118="",0,IF(AND(AD$1008&lt;&gt;"",Datos!AD118=AD$1008),0,IF(AD$1004=0,0,1-CHOOSE(AD$1004,IF(ISNUMBER(Datos!AD118),AND(OR(AD$1005="",Datos!AD118&gt;=AD$1005),OR(AD$1006="",Datos!AD118&lt;=AD$1006)),FALSE),IF(ISNUMBER(Datos!AD118),AND(Datos!AD118=INT(Datos!AD118),AND(OR(AD$1005="",Datos!AD118&gt;=AD$1005),OR(AD$1006="",Datos!AD118&lt;=AD$1006))),FALSE),OR(ISNUMBER(FIND(";"&amp;UPPER(TRIM(Datos!AD118&amp;""))&amp;"=",AD$1007)),ISNUMBER(FIND(";"&amp;UPPER(TRIM(Datos!AD118&amp;""))&amp;";",AD$1007))),OR(UPPER(TRIM(Datos!AD118&amp;""))="SÍ",UPPER(TRIM(Datos!AD118&amp;""))="SI",UPPER(TRIM(Datos!AD118&amp;""))="NO"),IF(ISNUMBER(Datos!AD118),AND(OR(AD$1005="",Datos!AD118&gt;=AD$1005),OR(AD$1006="",Datos!AD118&lt;=AD$1006)),FALSE),TRUE))))</f>
        <v>0.0</v>
      </c>
      <c r="AE118">
        <f>IF(Datos!AE118="",0,IF(AND(AE$1008&lt;&gt;"",Datos!AE118=AE$1008),0,IF(AE$1004=0,0,1-CHOOSE(AE$1004,IF(ISNUMBER(Datos!AE118),AND(OR(AE$1005="",Datos!AE118&gt;=AE$1005),OR(AE$1006="",Datos!AE118&lt;=AE$1006)),FALSE),IF(ISNUMBER(Datos!AE118),AND(Datos!AE118=INT(Datos!AE118),AND(OR(AE$1005="",Datos!AE118&gt;=AE$1005),OR(AE$1006="",Datos!AE118&lt;=AE$1006))),FALSE),OR(ISNUMBER(FIND(";"&amp;UPPER(TRIM(Datos!AE118&amp;""))&amp;"=",AE$1007)),ISNUMBER(FIND(";"&amp;UPPER(TRIM(Datos!AE118&amp;""))&amp;";",AE$1007))),OR(UPPER(TRIM(Datos!AE118&amp;""))="SÍ",UPPER(TRIM(Datos!AE118&amp;""))="SI",UPPER(TRIM(Datos!AE118&amp;""))="NO"),IF(ISNUMBER(Datos!AE118),AND(OR(AE$1005="",Datos!AE118&gt;=AE$1005),OR(AE$1006="",Datos!AE118&lt;=AE$1006)),FALSE),TRUE))))</f>
        <v>0.0</v>
      </c>
    </row>
    <row r="119" spans="2:31">
      <c r="B119">
        <f>IF(Datos!B119="",0,IF(AND(B$1008&lt;&gt;"",Datos!B119=B$1008),0,IF(B$1004=0,0,1-CHOOSE(B$1004,IF(ISNUMBER(Datos!B119),AND(OR(B$1005="",Datos!B119&gt;=B$1005),OR(B$1006="",Datos!B119&lt;=B$1006)),FALSE),IF(ISNUMBER(Datos!B119),AND(Datos!B119=INT(Datos!B119),AND(OR(B$1005="",Datos!B119&gt;=B$1005),OR(B$1006="",Datos!B119&lt;=B$1006))),FALSE),OR(ISNUMBER(FIND(";"&amp;UPPER(TRIM(Datos!B119&amp;""))&amp;"=",B$1007)),ISNUMBER(FIND(";"&amp;UPPER(TRIM(Datos!B119&amp;""))&amp;";",B$1007))),OR(UPPER(TRIM(Datos!B119&amp;""))="SÍ",UPPER(TRIM(Datos!B119&amp;""))="SI",UPPER(TRIM(Datos!B119&amp;""))="NO"),IF(ISNUMBER(Datos!B119),AND(OR(B$1005="",Datos!B119&gt;=B$1005),OR(B$1006="",Datos!B119&lt;=B$1006)),FALSE),TRUE))))</f>
        <v>0.0</v>
      </c>
      <c r="C119">
        <f>IF(Datos!C119="",0,IF(AND(C$1008&lt;&gt;"",Datos!C119=C$1008),0,IF(C$1004=0,0,1-CHOOSE(C$1004,IF(ISNUMBER(Datos!C119),AND(OR(C$1005="",Datos!C119&gt;=C$1005),OR(C$1006="",Datos!C119&lt;=C$1006)),FALSE),IF(ISNUMBER(Datos!C119),AND(Datos!C119=INT(Datos!C119),AND(OR(C$1005="",Datos!C119&gt;=C$1005),OR(C$1006="",Datos!C119&lt;=C$1006))),FALSE),OR(ISNUMBER(FIND(";"&amp;UPPER(TRIM(Datos!C119&amp;""))&amp;"=",C$1007)),ISNUMBER(FIND(";"&amp;UPPER(TRIM(Datos!C119&amp;""))&amp;";",C$1007))),OR(UPPER(TRIM(Datos!C119&amp;""))="SÍ",UPPER(TRIM(Datos!C119&amp;""))="SI",UPPER(TRIM(Datos!C119&amp;""))="NO"),IF(ISNUMBER(Datos!C119),AND(OR(C$1005="",Datos!C119&gt;=C$1005),OR(C$1006="",Datos!C119&lt;=C$1006)),FALSE),TRUE))))</f>
        <v>0.0</v>
      </c>
      <c r="D119">
        <f>IF(Datos!D119="",0,IF(AND(D$1008&lt;&gt;"",Datos!D119=D$1008),0,IF(D$1004=0,0,1-CHOOSE(D$1004,IF(ISNUMBER(Datos!D119),AND(OR(D$1005="",Datos!D119&gt;=D$1005),OR(D$1006="",Datos!D119&lt;=D$1006)),FALSE),IF(ISNUMBER(Datos!D119),AND(Datos!D119=INT(Datos!D119),AND(OR(D$1005="",Datos!D119&gt;=D$1005),OR(D$1006="",Datos!D119&lt;=D$1006))),FALSE),OR(ISNUMBER(FIND(";"&amp;UPPER(TRIM(Datos!D119&amp;""))&amp;"=",D$1007)),ISNUMBER(FIND(";"&amp;UPPER(TRIM(Datos!D119&amp;""))&amp;";",D$1007))),OR(UPPER(TRIM(Datos!D119&amp;""))="SÍ",UPPER(TRIM(Datos!D119&amp;""))="SI",UPPER(TRIM(Datos!D119&amp;""))="NO"),IF(ISNUMBER(Datos!D119),AND(OR(D$1005="",Datos!D119&gt;=D$1005),OR(D$1006="",Datos!D119&lt;=D$1006)),FALSE),TRUE))))</f>
        <v>0.0</v>
      </c>
      <c r="E119">
        <f>IF(Datos!E119="",0,IF(AND(E$1008&lt;&gt;"",Datos!E119=E$1008),0,IF(E$1004=0,0,1-CHOOSE(E$1004,IF(ISNUMBER(Datos!E119),AND(OR(E$1005="",Datos!E119&gt;=E$1005),OR(E$1006="",Datos!E119&lt;=E$1006)),FALSE),IF(ISNUMBER(Datos!E119),AND(Datos!E119=INT(Datos!E119),AND(OR(E$1005="",Datos!E119&gt;=E$1005),OR(E$1006="",Datos!E119&lt;=E$1006))),FALSE),OR(ISNUMBER(FIND(";"&amp;UPPER(TRIM(Datos!E119&amp;""))&amp;"=",E$1007)),ISNUMBER(FIND(";"&amp;UPPER(TRIM(Datos!E119&amp;""))&amp;";",E$1007))),OR(UPPER(TRIM(Datos!E119&amp;""))="SÍ",UPPER(TRIM(Datos!E119&amp;""))="SI",UPPER(TRIM(Datos!E119&amp;""))="NO"),IF(ISNUMBER(Datos!E119),AND(OR(E$1005="",Datos!E119&gt;=E$1005),OR(E$1006="",Datos!E119&lt;=E$1006)),FALSE),TRUE))))</f>
        <v>0.0</v>
      </c>
      <c r="F119">
        <f>IF(Datos!F119="",0,IF(AND(F$1008&lt;&gt;"",Datos!F119=F$1008),0,IF(F$1004=0,0,1-CHOOSE(F$1004,IF(ISNUMBER(Datos!F119),AND(OR(F$1005="",Datos!F119&gt;=F$1005),OR(F$1006="",Datos!F119&lt;=F$1006)),FALSE),IF(ISNUMBER(Datos!F119),AND(Datos!F119=INT(Datos!F119),AND(OR(F$1005="",Datos!F119&gt;=F$1005),OR(F$1006="",Datos!F119&lt;=F$1006))),FALSE),OR(ISNUMBER(FIND(";"&amp;UPPER(TRIM(Datos!F119&amp;""))&amp;"=",F$1007)),ISNUMBER(FIND(";"&amp;UPPER(TRIM(Datos!F119&amp;""))&amp;";",F$1007))),OR(UPPER(TRIM(Datos!F119&amp;""))="SÍ",UPPER(TRIM(Datos!F119&amp;""))="SI",UPPER(TRIM(Datos!F119&amp;""))="NO"),IF(ISNUMBER(Datos!F119),AND(OR(F$1005="",Datos!F119&gt;=F$1005),OR(F$1006="",Datos!F119&lt;=F$1006)),FALSE),TRUE))))</f>
        <v>0.0</v>
      </c>
      <c r="G119">
        <f>IF(Datos!G119="",0,IF(AND(G$1008&lt;&gt;"",Datos!G119=G$1008),0,IF(G$1004=0,0,1-CHOOSE(G$1004,IF(ISNUMBER(Datos!G119),AND(OR(G$1005="",Datos!G119&gt;=G$1005),OR(G$1006="",Datos!G119&lt;=G$1006)),FALSE),IF(ISNUMBER(Datos!G119),AND(Datos!G119=INT(Datos!G119),AND(OR(G$1005="",Datos!G119&gt;=G$1005),OR(G$1006="",Datos!G119&lt;=G$1006))),FALSE),OR(ISNUMBER(FIND(";"&amp;UPPER(TRIM(Datos!G119&amp;""))&amp;"=",G$1007)),ISNUMBER(FIND(";"&amp;UPPER(TRIM(Datos!G119&amp;""))&amp;";",G$1007))),OR(UPPER(TRIM(Datos!G119&amp;""))="SÍ",UPPER(TRIM(Datos!G119&amp;""))="SI",UPPER(TRIM(Datos!G119&amp;""))="NO"),IF(ISNUMBER(Datos!G119),AND(OR(G$1005="",Datos!G119&gt;=G$1005),OR(G$1006="",Datos!G119&lt;=G$1006)),FALSE),TRUE))))</f>
        <v>0.0</v>
      </c>
      <c r="H119">
        <f>IF(Datos!H119="",0,IF(AND(H$1008&lt;&gt;"",Datos!H119=H$1008),0,IF(H$1004=0,0,1-CHOOSE(H$1004,IF(ISNUMBER(Datos!H119),AND(OR(H$1005="",Datos!H119&gt;=H$1005),OR(H$1006="",Datos!H119&lt;=H$1006)),FALSE),IF(ISNUMBER(Datos!H119),AND(Datos!H119=INT(Datos!H119),AND(OR(H$1005="",Datos!H119&gt;=H$1005),OR(H$1006="",Datos!H119&lt;=H$1006))),FALSE),OR(ISNUMBER(FIND(";"&amp;UPPER(TRIM(Datos!H119&amp;""))&amp;"=",H$1007)),ISNUMBER(FIND(";"&amp;UPPER(TRIM(Datos!H119&amp;""))&amp;";",H$1007))),OR(UPPER(TRIM(Datos!H119&amp;""))="SÍ",UPPER(TRIM(Datos!H119&amp;""))="SI",UPPER(TRIM(Datos!H119&amp;""))="NO"),IF(ISNUMBER(Datos!H119),AND(OR(H$1005="",Datos!H119&gt;=H$1005),OR(H$1006="",Datos!H119&lt;=H$1006)),FALSE),TRUE))))</f>
        <v>0.0</v>
      </c>
      <c r="I119">
        <f>IF(Datos!I119="",0,IF(AND(I$1008&lt;&gt;"",Datos!I119=I$1008),0,IF(I$1004=0,0,1-CHOOSE(I$1004,IF(ISNUMBER(Datos!I119),AND(OR(I$1005="",Datos!I119&gt;=I$1005),OR(I$1006="",Datos!I119&lt;=I$1006)),FALSE),IF(ISNUMBER(Datos!I119),AND(Datos!I119=INT(Datos!I119),AND(OR(I$1005="",Datos!I119&gt;=I$1005),OR(I$1006="",Datos!I119&lt;=I$1006))),FALSE),OR(ISNUMBER(FIND(";"&amp;UPPER(TRIM(Datos!I119&amp;""))&amp;"=",I$1007)),ISNUMBER(FIND(";"&amp;UPPER(TRIM(Datos!I119&amp;""))&amp;";",I$1007))),OR(UPPER(TRIM(Datos!I119&amp;""))="SÍ",UPPER(TRIM(Datos!I119&amp;""))="SI",UPPER(TRIM(Datos!I119&amp;""))="NO"),IF(ISNUMBER(Datos!I119),AND(OR(I$1005="",Datos!I119&gt;=I$1005),OR(I$1006="",Datos!I119&lt;=I$1006)),FALSE),TRUE))))</f>
        <v>0.0</v>
      </c>
      <c r="J119">
        <f>IF(Datos!J119="",0,IF(AND(J$1008&lt;&gt;"",Datos!J119=J$1008),0,IF(J$1004=0,0,1-CHOOSE(J$1004,IF(ISNUMBER(Datos!J119),AND(OR(J$1005="",Datos!J119&gt;=J$1005),OR(J$1006="",Datos!J119&lt;=J$1006)),FALSE),IF(ISNUMBER(Datos!J119),AND(Datos!J119=INT(Datos!J119),AND(OR(J$1005="",Datos!J119&gt;=J$1005),OR(J$1006="",Datos!J119&lt;=J$1006))),FALSE),OR(ISNUMBER(FIND(";"&amp;UPPER(TRIM(Datos!J119&amp;""))&amp;"=",J$1007)),ISNUMBER(FIND(";"&amp;UPPER(TRIM(Datos!J119&amp;""))&amp;";",J$1007))),OR(UPPER(TRIM(Datos!J119&amp;""))="SÍ",UPPER(TRIM(Datos!J119&amp;""))="SI",UPPER(TRIM(Datos!J119&amp;""))="NO"),IF(ISNUMBER(Datos!J119),AND(OR(J$1005="",Datos!J119&gt;=J$1005),OR(J$1006="",Datos!J119&lt;=J$1006)),FALSE),TRUE))))</f>
        <v>0.0</v>
      </c>
      <c r="K119">
        <f>IF(Datos!K119="",0,IF(AND(K$1008&lt;&gt;"",Datos!K119=K$1008),0,IF(K$1004=0,0,1-CHOOSE(K$1004,IF(ISNUMBER(Datos!K119),AND(OR(K$1005="",Datos!K119&gt;=K$1005),OR(K$1006="",Datos!K119&lt;=K$1006)),FALSE),IF(ISNUMBER(Datos!K119),AND(Datos!K119=INT(Datos!K119),AND(OR(K$1005="",Datos!K119&gt;=K$1005),OR(K$1006="",Datos!K119&lt;=K$1006))),FALSE),OR(ISNUMBER(FIND(";"&amp;UPPER(TRIM(Datos!K119&amp;""))&amp;"=",K$1007)),ISNUMBER(FIND(";"&amp;UPPER(TRIM(Datos!K119&amp;""))&amp;";",K$1007))),OR(UPPER(TRIM(Datos!K119&amp;""))="SÍ",UPPER(TRIM(Datos!K119&amp;""))="SI",UPPER(TRIM(Datos!K119&amp;""))="NO"),IF(ISNUMBER(Datos!K119),AND(OR(K$1005="",Datos!K119&gt;=K$1005),OR(K$1006="",Datos!K119&lt;=K$1006)),FALSE),TRUE))))</f>
        <v>0.0</v>
      </c>
      <c r="L119">
        <f>IF(Datos!L119="",0,IF(AND(L$1008&lt;&gt;"",Datos!L119=L$1008),0,IF(L$1004=0,0,1-CHOOSE(L$1004,IF(ISNUMBER(Datos!L119),AND(OR(L$1005="",Datos!L119&gt;=L$1005),OR(L$1006="",Datos!L119&lt;=L$1006)),FALSE),IF(ISNUMBER(Datos!L119),AND(Datos!L119=INT(Datos!L119),AND(OR(L$1005="",Datos!L119&gt;=L$1005),OR(L$1006="",Datos!L119&lt;=L$1006))),FALSE),OR(ISNUMBER(FIND(";"&amp;UPPER(TRIM(Datos!L119&amp;""))&amp;"=",L$1007)),ISNUMBER(FIND(";"&amp;UPPER(TRIM(Datos!L119&amp;""))&amp;";",L$1007))),OR(UPPER(TRIM(Datos!L119&amp;""))="SÍ",UPPER(TRIM(Datos!L119&amp;""))="SI",UPPER(TRIM(Datos!L119&amp;""))="NO"),IF(ISNUMBER(Datos!L119),AND(OR(L$1005="",Datos!L119&gt;=L$1005),OR(L$1006="",Datos!L119&lt;=L$1006)),FALSE),TRUE))))</f>
        <v>0.0</v>
      </c>
      <c r="M119">
        <f>IF(Datos!M119="",0,IF(AND(M$1008&lt;&gt;"",Datos!M119=M$1008),0,IF(M$1004=0,0,1-CHOOSE(M$1004,IF(ISNUMBER(Datos!M119),AND(OR(M$1005="",Datos!M119&gt;=M$1005),OR(M$1006="",Datos!M119&lt;=M$1006)),FALSE),IF(ISNUMBER(Datos!M119),AND(Datos!M119=INT(Datos!M119),AND(OR(M$1005="",Datos!M119&gt;=M$1005),OR(M$1006="",Datos!M119&lt;=M$1006))),FALSE),OR(ISNUMBER(FIND(";"&amp;UPPER(TRIM(Datos!M119&amp;""))&amp;"=",M$1007)),ISNUMBER(FIND(";"&amp;UPPER(TRIM(Datos!M119&amp;""))&amp;";",M$1007))),OR(UPPER(TRIM(Datos!M119&amp;""))="SÍ",UPPER(TRIM(Datos!M119&amp;""))="SI",UPPER(TRIM(Datos!M119&amp;""))="NO"),IF(ISNUMBER(Datos!M119),AND(OR(M$1005="",Datos!M119&gt;=M$1005),OR(M$1006="",Datos!M119&lt;=M$1006)),FALSE),TRUE))))</f>
        <v>0.0</v>
      </c>
      <c r="N119">
        <f>IF(Datos!N119="",0,IF(AND(N$1008&lt;&gt;"",Datos!N119=N$1008),0,IF(N$1004=0,0,1-CHOOSE(N$1004,IF(ISNUMBER(Datos!N119),AND(OR(N$1005="",Datos!N119&gt;=N$1005),OR(N$1006="",Datos!N119&lt;=N$1006)),FALSE),IF(ISNUMBER(Datos!N119),AND(Datos!N119=INT(Datos!N119),AND(OR(N$1005="",Datos!N119&gt;=N$1005),OR(N$1006="",Datos!N119&lt;=N$1006))),FALSE),OR(ISNUMBER(FIND(";"&amp;UPPER(TRIM(Datos!N119&amp;""))&amp;"=",N$1007)),ISNUMBER(FIND(";"&amp;UPPER(TRIM(Datos!N119&amp;""))&amp;";",N$1007))),OR(UPPER(TRIM(Datos!N119&amp;""))="SÍ",UPPER(TRIM(Datos!N119&amp;""))="SI",UPPER(TRIM(Datos!N119&amp;""))="NO"),IF(ISNUMBER(Datos!N119),AND(OR(N$1005="",Datos!N119&gt;=N$1005),OR(N$1006="",Datos!N119&lt;=N$1006)),FALSE),TRUE))))</f>
        <v>0.0</v>
      </c>
      <c r="O119">
        <f>IF(Datos!O119="",0,IF(AND(O$1008&lt;&gt;"",Datos!O119=O$1008),0,IF(O$1004=0,0,1-CHOOSE(O$1004,IF(ISNUMBER(Datos!O119),AND(OR(O$1005="",Datos!O119&gt;=O$1005),OR(O$1006="",Datos!O119&lt;=O$1006)),FALSE),IF(ISNUMBER(Datos!O119),AND(Datos!O119=INT(Datos!O119),AND(OR(O$1005="",Datos!O119&gt;=O$1005),OR(O$1006="",Datos!O119&lt;=O$1006))),FALSE),OR(ISNUMBER(FIND(";"&amp;UPPER(TRIM(Datos!O119&amp;""))&amp;"=",O$1007)),ISNUMBER(FIND(";"&amp;UPPER(TRIM(Datos!O119&amp;""))&amp;";",O$1007))),OR(UPPER(TRIM(Datos!O119&amp;""))="SÍ",UPPER(TRIM(Datos!O119&amp;""))="SI",UPPER(TRIM(Datos!O119&amp;""))="NO"),IF(ISNUMBER(Datos!O119),AND(OR(O$1005="",Datos!O119&gt;=O$1005),OR(O$1006="",Datos!O119&lt;=O$1006)),FALSE),TRUE))))</f>
        <v>0.0</v>
      </c>
      <c r="P119">
        <f>IF(Datos!P119="",0,IF(AND(P$1008&lt;&gt;"",Datos!P119=P$1008),0,IF(P$1004=0,0,1-CHOOSE(P$1004,IF(ISNUMBER(Datos!P119),AND(OR(P$1005="",Datos!P119&gt;=P$1005),OR(P$1006="",Datos!P119&lt;=P$1006)),FALSE),IF(ISNUMBER(Datos!P119),AND(Datos!P119=INT(Datos!P119),AND(OR(P$1005="",Datos!P119&gt;=P$1005),OR(P$1006="",Datos!P119&lt;=P$1006))),FALSE),OR(ISNUMBER(FIND(";"&amp;UPPER(TRIM(Datos!P119&amp;""))&amp;"=",P$1007)),ISNUMBER(FIND(";"&amp;UPPER(TRIM(Datos!P119&amp;""))&amp;";",P$1007))),OR(UPPER(TRIM(Datos!P119&amp;""))="SÍ",UPPER(TRIM(Datos!P119&amp;""))="SI",UPPER(TRIM(Datos!P119&amp;""))="NO"),IF(ISNUMBER(Datos!P119),AND(OR(P$1005="",Datos!P119&gt;=P$1005),OR(P$1006="",Datos!P119&lt;=P$1006)),FALSE),TRUE))))</f>
        <v>0.0</v>
      </c>
      <c r="Q119">
        <f>IF(Datos!Q119="",0,IF(AND(Q$1008&lt;&gt;"",Datos!Q119=Q$1008),0,IF(Q$1004=0,0,1-CHOOSE(Q$1004,IF(ISNUMBER(Datos!Q119),AND(OR(Q$1005="",Datos!Q119&gt;=Q$1005),OR(Q$1006="",Datos!Q119&lt;=Q$1006)),FALSE),IF(ISNUMBER(Datos!Q119),AND(Datos!Q119=INT(Datos!Q119),AND(OR(Q$1005="",Datos!Q119&gt;=Q$1005),OR(Q$1006="",Datos!Q119&lt;=Q$1006))),FALSE),OR(ISNUMBER(FIND(";"&amp;UPPER(TRIM(Datos!Q119&amp;""))&amp;"=",Q$1007)),ISNUMBER(FIND(";"&amp;UPPER(TRIM(Datos!Q119&amp;""))&amp;";",Q$1007))),OR(UPPER(TRIM(Datos!Q119&amp;""))="SÍ",UPPER(TRIM(Datos!Q119&amp;""))="SI",UPPER(TRIM(Datos!Q119&amp;""))="NO"),IF(ISNUMBER(Datos!Q119),AND(OR(Q$1005="",Datos!Q119&gt;=Q$1005),OR(Q$1006="",Datos!Q119&lt;=Q$1006)),FALSE),TRUE))))</f>
        <v>0.0</v>
      </c>
      <c r="R119">
        <f>IF(Datos!R119="",0,IF(AND(R$1008&lt;&gt;"",Datos!R119=R$1008),0,IF(R$1004=0,0,1-CHOOSE(R$1004,IF(ISNUMBER(Datos!R119),AND(OR(R$1005="",Datos!R119&gt;=R$1005),OR(R$1006="",Datos!R119&lt;=R$1006)),FALSE),IF(ISNUMBER(Datos!R119),AND(Datos!R119=INT(Datos!R119),AND(OR(R$1005="",Datos!R119&gt;=R$1005),OR(R$1006="",Datos!R119&lt;=R$1006))),FALSE),OR(ISNUMBER(FIND(";"&amp;UPPER(TRIM(Datos!R119&amp;""))&amp;"=",R$1007)),ISNUMBER(FIND(";"&amp;UPPER(TRIM(Datos!R119&amp;""))&amp;";",R$1007))),OR(UPPER(TRIM(Datos!R119&amp;""))="SÍ",UPPER(TRIM(Datos!R119&amp;""))="SI",UPPER(TRIM(Datos!R119&amp;""))="NO"),IF(ISNUMBER(Datos!R119),AND(OR(R$1005="",Datos!R119&gt;=R$1005),OR(R$1006="",Datos!R119&lt;=R$1006)),FALSE),TRUE))))</f>
        <v>0.0</v>
      </c>
      <c r="S119">
        <f>IF(Datos!S119="",0,IF(AND(S$1008&lt;&gt;"",Datos!S119=S$1008),0,IF(S$1004=0,0,1-CHOOSE(S$1004,IF(ISNUMBER(Datos!S119),AND(OR(S$1005="",Datos!S119&gt;=S$1005),OR(S$1006="",Datos!S119&lt;=S$1006)),FALSE),IF(ISNUMBER(Datos!S119),AND(Datos!S119=INT(Datos!S119),AND(OR(S$1005="",Datos!S119&gt;=S$1005),OR(S$1006="",Datos!S119&lt;=S$1006))),FALSE),OR(ISNUMBER(FIND(";"&amp;UPPER(TRIM(Datos!S119&amp;""))&amp;"=",S$1007)),ISNUMBER(FIND(";"&amp;UPPER(TRIM(Datos!S119&amp;""))&amp;";",S$1007))),OR(UPPER(TRIM(Datos!S119&amp;""))="SÍ",UPPER(TRIM(Datos!S119&amp;""))="SI",UPPER(TRIM(Datos!S119&amp;""))="NO"),IF(ISNUMBER(Datos!S119),AND(OR(S$1005="",Datos!S119&gt;=S$1005),OR(S$1006="",Datos!S119&lt;=S$1006)),FALSE),TRUE))))</f>
        <v>0.0</v>
      </c>
      <c r="T119">
        <f>IF(Datos!T119="",0,IF(AND(T$1008&lt;&gt;"",Datos!T119=T$1008),0,IF(T$1004=0,0,1-CHOOSE(T$1004,IF(ISNUMBER(Datos!T119),AND(OR(T$1005="",Datos!T119&gt;=T$1005),OR(T$1006="",Datos!T119&lt;=T$1006)),FALSE),IF(ISNUMBER(Datos!T119),AND(Datos!T119=INT(Datos!T119),AND(OR(T$1005="",Datos!T119&gt;=T$1005),OR(T$1006="",Datos!T119&lt;=T$1006))),FALSE),OR(ISNUMBER(FIND(";"&amp;UPPER(TRIM(Datos!T119&amp;""))&amp;"=",T$1007)),ISNUMBER(FIND(";"&amp;UPPER(TRIM(Datos!T119&amp;""))&amp;";",T$1007))),OR(UPPER(TRIM(Datos!T119&amp;""))="SÍ",UPPER(TRIM(Datos!T119&amp;""))="SI",UPPER(TRIM(Datos!T119&amp;""))="NO"),IF(ISNUMBER(Datos!T119),AND(OR(T$1005="",Datos!T119&gt;=T$1005),OR(T$1006="",Datos!T119&lt;=T$1006)),FALSE),TRUE))))</f>
        <v>0.0</v>
      </c>
      <c r="U119">
        <f>IF(Datos!U119="",0,IF(AND(U$1008&lt;&gt;"",Datos!U119=U$1008),0,IF(U$1004=0,0,1-CHOOSE(U$1004,IF(ISNUMBER(Datos!U119),AND(OR(U$1005="",Datos!U119&gt;=U$1005),OR(U$1006="",Datos!U119&lt;=U$1006)),FALSE),IF(ISNUMBER(Datos!U119),AND(Datos!U119=INT(Datos!U119),AND(OR(U$1005="",Datos!U119&gt;=U$1005),OR(U$1006="",Datos!U119&lt;=U$1006))),FALSE),OR(ISNUMBER(FIND(";"&amp;UPPER(TRIM(Datos!U119&amp;""))&amp;"=",U$1007)),ISNUMBER(FIND(";"&amp;UPPER(TRIM(Datos!U119&amp;""))&amp;";",U$1007))),OR(UPPER(TRIM(Datos!U119&amp;""))="SÍ",UPPER(TRIM(Datos!U119&amp;""))="SI",UPPER(TRIM(Datos!U119&amp;""))="NO"),IF(ISNUMBER(Datos!U119),AND(OR(U$1005="",Datos!U119&gt;=U$1005),OR(U$1006="",Datos!U119&lt;=U$1006)),FALSE),TRUE))))</f>
        <v>0.0</v>
      </c>
      <c r="V119">
        <f>IF(Datos!V119="",0,IF(AND(V$1008&lt;&gt;"",Datos!V119=V$1008),0,IF(V$1004=0,0,1-CHOOSE(V$1004,IF(ISNUMBER(Datos!V119),AND(OR(V$1005="",Datos!V119&gt;=V$1005),OR(V$1006="",Datos!V119&lt;=V$1006)),FALSE),IF(ISNUMBER(Datos!V119),AND(Datos!V119=INT(Datos!V119),AND(OR(V$1005="",Datos!V119&gt;=V$1005),OR(V$1006="",Datos!V119&lt;=V$1006))),FALSE),OR(ISNUMBER(FIND(";"&amp;UPPER(TRIM(Datos!V119&amp;""))&amp;"=",V$1007)),ISNUMBER(FIND(";"&amp;UPPER(TRIM(Datos!V119&amp;""))&amp;";",V$1007))),OR(UPPER(TRIM(Datos!V119&amp;""))="SÍ",UPPER(TRIM(Datos!V119&amp;""))="SI",UPPER(TRIM(Datos!V119&amp;""))="NO"),IF(ISNUMBER(Datos!V119),AND(OR(V$1005="",Datos!V119&gt;=V$1005),OR(V$1006="",Datos!V119&lt;=V$1006)),FALSE),TRUE))))</f>
        <v>0.0</v>
      </c>
      <c r="W119">
        <f>IF(Datos!W119="",0,IF(AND(W$1008&lt;&gt;"",Datos!W119=W$1008),0,IF(W$1004=0,0,1-CHOOSE(W$1004,IF(ISNUMBER(Datos!W119),AND(OR(W$1005="",Datos!W119&gt;=W$1005),OR(W$1006="",Datos!W119&lt;=W$1006)),FALSE),IF(ISNUMBER(Datos!W119),AND(Datos!W119=INT(Datos!W119),AND(OR(W$1005="",Datos!W119&gt;=W$1005),OR(W$1006="",Datos!W119&lt;=W$1006))),FALSE),OR(ISNUMBER(FIND(";"&amp;UPPER(TRIM(Datos!W119&amp;""))&amp;"=",W$1007)),ISNUMBER(FIND(";"&amp;UPPER(TRIM(Datos!W119&amp;""))&amp;";",W$1007))),OR(UPPER(TRIM(Datos!W119&amp;""))="SÍ",UPPER(TRIM(Datos!W119&amp;""))="SI",UPPER(TRIM(Datos!W119&amp;""))="NO"),IF(ISNUMBER(Datos!W119),AND(OR(W$1005="",Datos!W119&gt;=W$1005),OR(W$1006="",Datos!W119&lt;=W$1006)),FALSE),TRUE))))</f>
        <v>0.0</v>
      </c>
      <c r="X119">
        <f>IF(Datos!X119="",0,IF(AND(X$1008&lt;&gt;"",Datos!X119=X$1008),0,IF(X$1004=0,0,1-CHOOSE(X$1004,IF(ISNUMBER(Datos!X119),AND(OR(X$1005="",Datos!X119&gt;=X$1005),OR(X$1006="",Datos!X119&lt;=X$1006)),FALSE),IF(ISNUMBER(Datos!X119),AND(Datos!X119=INT(Datos!X119),AND(OR(X$1005="",Datos!X119&gt;=X$1005),OR(X$1006="",Datos!X119&lt;=X$1006))),FALSE),OR(ISNUMBER(FIND(";"&amp;UPPER(TRIM(Datos!X119&amp;""))&amp;"=",X$1007)),ISNUMBER(FIND(";"&amp;UPPER(TRIM(Datos!X119&amp;""))&amp;";",X$1007))),OR(UPPER(TRIM(Datos!X119&amp;""))="SÍ",UPPER(TRIM(Datos!X119&amp;""))="SI",UPPER(TRIM(Datos!X119&amp;""))="NO"),IF(ISNUMBER(Datos!X119),AND(OR(X$1005="",Datos!X119&gt;=X$1005),OR(X$1006="",Datos!X119&lt;=X$1006)),FALSE),TRUE))))</f>
        <v>0.0</v>
      </c>
      <c r="Y119">
        <f>IF(Datos!Y119="",0,IF(AND(Y$1008&lt;&gt;"",Datos!Y119=Y$1008),0,IF(Y$1004=0,0,1-CHOOSE(Y$1004,IF(ISNUMBER(Datos!Y119),AND(OR(Y$1005="",Datos!Y119&gt;=Y$1005),OR(Y$1006="",Datos!Y119&lt;=Y$1006)),FALSE),IF(ISNUMBER(Datos!Y119),AND(Datos!Y119=INT(Datos!Y119),AND(OR(Y$1005="",Datos!Y119&gt;=Y$1005),OR(Y$1006="",Datos!Y119&lt;=Y$1006))),FALSE),OR(ISNUMBER(FIND(";"&amp;UPPER(TRIM(Datos!Y119&amp;""))&amp;"=",Y$1007)),ISNUMBER(FIND(";"&amp;UPPER(TRIM(Datos!Y119&amp;""))&amp;";",Y$1007))),OR(UPPER(TRIM(Datos!Y119&amp;""))="SÍ",UPPER(TRIM(Datos!Y119&amp;""))="SI",UPPER(TRIM(Datos!Y119&amp;""))="NO"),IF(ISNUMBER(Datos!Y119),AND(OR(Y$1005="",Datos!Y119&gt;=Y$1005),OR(Y$1006="",Datos!Y119&lt;=Y$1006)),FALSE),TRUE))))</f>
        <v>0.0</v>
      </c>
      <c r="Z119">
        <f>IF(Datos!Z119="",0,IF(AND(Z$1008&lt;&gt;"",Datos!Z119=Z$1008),0,IF(Z$1004=0,0,1-CHOOSE(Z$1004,IF(ISNUMBER(Datos!Z119),AND(OR(Z$1005="",Datos!Z119&gt;=Z$1005),OR(Z$1006="",Datos!Z119&lt;=Z$1006)),FALSE),IF(ISNUMBER(Datos!Z119),AND(Datos!Z119=INT(Datos!Z119),AND(OR(Z$1005="",Datos!Z119&gt;=Z$1005),OR(Z$1006="",Datos!Z119&lt;=Z$1006))),FALSE),OR(ISNUMBER(FIND(";"&amp;UPPER(TRIM(Datos!Z119&amp;""))&amp;"=",Z$1007)),ISNUMBER(FIND(";"&amp;UPPER(TRIM(Datos!Z119&amp;""))&amp;";",Z$1007))),OR(UPPER(TRIM(Datos!Z119&amp;""))="SÍ",UPPER(TRIM(Datos!Z119&amp;""))="SI",UPPER(TRIM(Datos!Z119&amp;""))="NO"),IF(ISNUMBER(Datos!Z119),AND(OR(Z$1005="",Datos!Z119&gt;=Z$1005),OR(Z$1006="",Datos!Z119&lt;=Z$1006)),FALSE),TRUE))))</f>
        <v>0.0</v>
      </c>
      <c r="AA119">
        <f>IF(Datos!AA119="",0,IF(AND(AA$1008&lt;&gt;"",Datos!AA119=AA$1008),0,IF(AA$1004=0,0,1-CHOOSE(AA$1004,IF(ISNUMBER(Datos!AA119),AND(OR(AA$1005="",Datos!AA119&gt;=AA$1005),OR(AA$1006="",Datos!AA119&lt;=AA$1006)),FALSE),IF(ISNUMBER(Datos!AA119),AND(Datos!AA119=INT(Datos!AA119),AND(OR(AA$1005="",Datos!AA119&gt;=AA$1005),OR(AA$1006="",Datos!AA119&lt;=AA$1006))),FALSE),OR(ISNUMBER(FIND(";"&amp;UPPER(TRIM(Datos!AA119&amp;""))&amp;"=",AA$1007)),ISNUMBER(FIND(";"&amp;UPPER(TRIM(Datos!AA119&amp;""))&amp;";",AA$1007))),OR(UPPER(TRIM(Datos!AA119&amp;""))="SÍ",UPPER(TRIM(Datos!AA119&amp;""))="SI",UPPER(TRIM(Datos!AA119&amp;""))="NO"),IF(ISNUMBER(Datos!AA119),AND(OR(AA$1005="",Datos!AA119&gt;=AA$1005),OR(AA$1006="",Datos!AA119&lt;=AA$1006)),FALSE),TRUE))))</f>
        <v>0.0</v>
      </c>
      <c r="AB119">
        <f>IF(Datos!AB119="",0,IF(AND(AB$1008&lt;&gt;"",Datos!AB119=AB$1008),0,IF(AB$1004=0,0,1-CHOOSE(AB$1004,IF(ISNUMBER(Datos!AB119),AND(OR(AB$1005="",Datos!AB119&gt;=AB$1005),OR(AB$1006="",Datos!AB119&lt;=AB$1006)),FALSE),IF(ISNUMBER(Datos!AB119),AND(Datos!AB119=INT(Datos!AB119),AND(OR(AB$1005="",Datos!AB119&gt;=AB$1005),OR(AB$1006="",Datos!AB119&lt;=AB$1006))),FALSE),OR(ISNUMBER(FIND(";"&amp;UPPER(TRIM(Datos!AB119&amp;""))&amp;"=",AB$1007)),ISNUMBER(FIND(";"&amp;UPPER(TRIM(Datos!AB119&amp;""))&amp;";",AB$1007))),OR(UPPER(TRIM(Datos!AB119&amp;""))="SÍ",UPPER(TRIM(Datos!AB119&amp;""))="SI",UPPER(TRIM(Datos!AB119&amp;""))="NO"),IF(ISNUMBER(Datos!AB119),AND(OR(AB$1005="",Datos!AB119&gt;=AB$1005),OR(AB$1006="",Datos!AB119&lt;=AB$1006)),FALSE),TRUE))))</f>
        <v>0.0</v>
      </c>
      <c r="AC119">
        <f>IF(Datos!AC119="",0,IF(AND(AC$1008&lt;&gt;"",Datos!AC119=AC$1008),0,IF(AC$1004=0,0,1-CHOOSE(AC$1004,IF(ISNUMBER(Datos!AC119),AND(OR(AC$1005="",Datos!AC119&gt;=AC$1005),OR(AC$1006="",Datos!AC119&lt;=AC$1006)),FALSE),IF(ISNUMBER(Datos!AC119),AND(Datos!AC119=INT(Datos!AC119),AND(OR(AC$1005="",Datos!AC119&gt;=AC$1005),OR(AC$1006="",Datos!AC119&lt;=AC$1006))),FALSE),OR(ISNUMBER(FIND(";"&amp;UPPER(TRIM(Datos!AC119&amp;""))&amp;"=",AC$1007)),ISNUMBER(FIND(";"&amp;UPPER(TRIM(Datos!AC119&amp;""))&amp;";",AC$1007))),OR(UPPER(TRIM(Datos!AC119&amp;""))="SÍ",UPPER(TRIM(Datos!AC119&amp;""))="SI",UPPER(TRIM(Datos!AC119&amp;""))="NO"),IF(ISNUMBER(Datos!AC119),AND(OR(AC$1005="",Datos!AC119&gt;=AC$1005),OR(AC$1006="",Datos!AC119&lt;=AC$1006)),FALSE),TRUE))))</f>
        <v>0.0</v>
      </c>
      <c r="AD119">
        <f>IF(Datos!AD119="",0,IF(AND(AD$1008&lt;&gt;"",Datos!AD119=AD$1008),0,IF(AD$1004=0,0,1-CHOOSE(AD$1004,IF(ISNUMBER(Datos!AD119),AND(OR(AD$1005="",Datos!AD119&gt;=AD$1005),OR(AD$1006="",Datos!AD119&lt;=AD$1006)),FALSE),IF(ISNUMBER(Datos!AD119),AND(Datos!AD119=INT(Datos!AD119),AND(OR(AD$1005="",Datos!AD119&gt;=AD$1005),OR(AD$1006="",Datos!AD119&lt;=AD$1006))),FALSE),OR(ISNUMBER(FIND(";"&amp;UPPER(TRIM(Datos!AD119&amp;""))&amp;"=",AD$1007)),ISNUMBER(FIND(";"&amp;UPPER(TRIM(Datos!AD119&amp;""))&amp;";",AD$1007))),OR(UPPER(TRIM(Datos!AD119&amp;""))="SÍ",UPPER(TRIM(Datos!AD119&amp;""))="SI",UPPER(TRIM(Datos!AD119&amp;""))="NO"),IF(ISNUMBER(Datos!AD119),AND(OR(AD$1005="",Datos!AD119&gt;=AD$1005),OR(AD$1006="",Datos!AD119&lt;=AD$1006)),FALSE),TRUE))))</f>
        <v>0.0</v>
      </c>
      <c r="AE119">
        <f>IF(Datos!AE119="",0,IF(AND(AE$1008&lt;&gt;"",Datos!AE119=AE$1008),0,IF(AE$1004=0,0,1-CHOOSE(AE$1004,IF(ISNUMBER(Datos!AE119),AND(OR(AE$1005="",Datos!AE119&gt;=AE$1005),OR(AE$1006="",Datos!AE119&lt;=AE$1006)),FALSE),IF(ISNUMBER(Datos!AE119),AND(Datos!AE119=INT(Datos!AE119),AND(OR(AE$1005="",Datos!AE119&gt;=AE$1005),OR(AE$1006="",Datos!AE119&lt;=AE$1006))),FALSE),OR(ISNUMBER(FIND(";"&amp;UPPER(TRIM(Datos!AE119&amp;""))&amp;"=",AE$1007)),ISNUMBER(FIND(";"&amp;UPPER(TRIM(Datos!AE119&amp;""))&amp;";",AE$1007))),OR(UPPER(TRIM(Datos!AE119&amp;""))="SÍ",UPPER(TRIM(Datos!AE119&amp;""))="SI",UPPER(TRIM(Datos!AE119&amp;""))="NO"),IF(ISNUMBER(Datos!AE119),AND(OR(AE$1005="",Datos!AE119&gt;=AE$1005),OR(AE$1006="",Datos!AE119&lt;=AE$1006)),FALSE),TRUE))))</f>
        <v>0.0</v>
      </c>
    </row>
    <row r="120" spans="2:31">
      <c r="B120">
        <f>IF(Datos!B120="",0,IF(AND(B$1008&lt;&gt;"",Datos!B120=B$1008),0,IF(B$1004=0,0,1-CHOOSE(B$1004,IF(ISNUMBER(Datos!B120),AND(OR(B$1005="",Datos!B120&gt;=B$1005),OR(B$1006="",Datos!B120&lt;=B$1006)),FALSE),IF(ISNUMBER(Datos!B120),AND(Datos!B120=INT(Datos!B120),AND(OR(B$1005="",Datos!B120&gt;=B$1005),OR(B$1006="",Datos!B120&lt;=B$1006))),FALSE),OR(ISNUMBER(FIND(";"&amp;UPPER(TRIM(Datos!B120&amp;""))&amp;"=",B$1007)),ISNUMBER(FIND(";"&amp;UPPER(TRIM(Datos!B120&amp;""))&amp;";",B$1007))),OR(UPPER(TRIM(Datos!B120&amp;""))="SÍ",UPPER(TRIM(Datos!B120&amp;""))="SI",UPPER(TRIM(Datos!B120&amp;""))="NO"),IF(ISNUMBER(Datos!B120),AND(OR(B$1005="",Datos!B120&gt;=B$1005),OR(B$1006="",Datos!B120&lt;=B$1006)),FALSE),TRUE))))</f>
        <v>0.0</v>
      </c>
      <c r="C120">
        <f>IF(Datos!C120="",0,IF(AND(C$1008&lt;&gt;"",Datos!C120=C$1008),0,IF(C$1004=0,0,1-CHOOSE(C$1004,IF(ISNUMBER(Datos!C120),AND(OR(C$1005="",Datos!C120&gt;=C$1005),OR(C$1006="",Datos!C120&lt;=C$1006)),FALSE),IF(ISNUMBER(Datos!C120),AND(Datos!C120=INT(Datos!C120),AND(OR(C$1005="",Datos!C120&gt;=C$1005),OR(C$1006="",Datos!C120&lt;=C$1006))),FALSE),OR(ISNUMBER(FIND(";"&amp;UPPER(TRIM(Datos!C120&amp;""))&amp;"=",C$1007)),ISNUMBER(FIND(";"&amp;UPPER(TRIM(Datos!C120&amp;""))&amp;";",C$1007))),OR(UPPER(TRIM(Datos!C120&amp;""))="SÍ",UPPER(TRIM(Datos!C120&amp;""))="SI",UPPER(TRIM(Datos!C120&amp;""))="NO"),IF(ISNUMBER(Datos!C120),AND(OR(C$1005="",Datos!C120&gt;=C$1005),OR(C$1006="",Datos!C120&lt;=C$1006)),FALSE),TRUE))))</f>
        <v>0.0</v>
      </c>
      <c r="D120">
        <f>IF(Datos!D120="",0,IF(AND(D$1008&lt;&gt;"",Datos!D120=D$1008),0,IF(D$1004=0,0,1-CHOOSE(D$1004,IF(ISNUMBER(Datos!D120),AND(OR(D$1005="",Datos!D120&gt;=D$1005),OR(D$1006="",Datos!D120&lt;=D$1006)),FALSE),IF(ISNUMBER(Datos!D120),AND(Datos!D120=INT(Datos!D120),AND(OR(D$1005="",Datos!D120&gt;=D$1005),OR(D$1006="",Datos!D120&lt;=D$1006))),FALSE),OR(ISNUMBER(FIND(";"&amp;UPPER(TRIM(Datos!D120&amp;""))&amp;"=",D$1007)),ISNUMBER(FIND(";"&amp;UPPER(TRIM(Datos!D120&amp;""))&amp;";",D$1007))),OR(UPPER(TRIM(Datos!D120&amp;""))="SÍ",UPPER(TRIM(Datos!D120&amp;""))="SI",UPPER(TRIM(Datos!D120&amp;""))="NO"),IF(ISNUMBER(Datos!D120),AND(OR(D$1005="",Datos!D120&gt;=D$1005),OR(D$1006="",Datos!D120&lt;=D$1006)),FALSE),TRUE))))</f>
        <v>0.0</v>
      </c>
      <c r="E120">
        <f>IF(Datos!E120="",0,IF(AND(E$1008&lt;&gt;"",Datos!E120=E$1008),0,IF(E$1004=0,0,1-CHOOSE(E$1004,IF(ISNUMBER(Datos!E120),AND(OR(E$1005="",Datos!E120&gt;=E$1005),OR(E$1006="",Datos!E120&lt;=E$1006)),FALSE),IF(ISNUMBER(Datos!E120),AND(Datos!E120=INT(Datos!E120),AND(OR(E$1005="",Datos!E120&gt;=E$1005),OR(E$1006="",Datos!E120&lt;=E$1006))),FALSE),OR(ISNUMBER(FIND(";"&amp;UPPER(TRIM(Datos!E120&amp;""))&amp;"=",E$1007)),ISNUMBER(FIND(";"&amp;UPPER(TRIM(Datos!E120&amp;""))&amp;";",E$1007))),OR(UPPER(TRIM(Datos!E120&amp;""))="SÍ",UPPER(TRIM(Datos!E120&amp;""))="SI",UPPER(TRIM(Datos!E120&amp;""))="NO"),IF(ISNUMBER(Datos!E120),AND(OR(E$1005="",Datos!E120&gt;=E$1005),OR(E$1006="",Datos!E120&lt;=E$1006)),FALSE),TRUE))))</f>
        <v>0.0</v>
      </c>
      <c r="F120">
        <f>IF(Datos!F120="",0,IF(AND(F$1008&lt;&gt;"",Datos!F120=F$1008),0,IF(F$1004=0,0,1-CHOOSE(F$1004,IF(ISNUMBER(Datos!F120),AND(OR(F$1005="",Datos!F120&gt;=F$1005),OR(F$1006="",Datos!F120&lt;=F$1006)),FALSE),IF(ISNUMBER(Datos!F120),AND(Datos!F120=INT(Datos!F120),AND(OR(F$1005="",Datos!F120&gt;=F$1005),OR(F$1006="",Datos!F120&lt;=F$1006))),FALSE),OR(ISNUMBER(FIND(";"&amp;UPPER(TRIM(Datos!F120&amp;""))&amp;"=",F$1007)),ISNUMBER(FIND(";"&amp;UPPER(TRIM(Datos!F120&amp;""))&amp;";",F$1007))),OR(UPPER(TRIM(Datos!F120&amp;""))="SÍ",UPPER(TRIM(Datos!F120&amp;""))="SI",UPPER(TRIM(Datos!F120&amp;""))="NO"),IF(ISNUMBER(Datos!F120),AND(OR(F$1005="",Datos!F120&gt;=F$1005),OR(F$1006="",Datos!F120&lt;=F$1006)),FALSE),TRUE))))</f>
        <v>0.0</v>
      </c>
      <c r="G120">
        <f>IF(Datos!G120="",0,IF(AND(G$1008&lt;&gt;"",Datos!G120=G$1008),0,IF(G$1004=0,0,1-CHOOSE(G$1004,IF(ISNUMBER(Datos!G120),AND(OR(G$1005="",Datos!G120&gt;=G$1005),OR(G$1006="",Datos!G120&lt;=G$1006)),FALSE),IF(ISNUMBER(Datos!G120),AND(Datos!G120=INT(Datos!G120),AND(OR(G$1005="",Datos!G120&gt;=G$1005),OR(G$1006="",Datos!G120&lt;=G$1006))),FALSE),OR(ISNUMBER(FIND(";"&amp;UPPER(TRIM(Datos!G120&amp;""))&amp;"=",G$1007)),ISNUMBER(FIND(";"&amp;UPPER(TRIM(Datos!G120&amp;""))&amp;";",G$1007))),OR(UPPER(TRIM(Datos!G120&amp;""))="SÍ",UPPER(TRIM(Datos!G120&amp;""))="SI",UPPER(TRIM(Datos!G120&amp;""))="NO"),IF(ISNUMBER(Datos!G120),AND(OR(G$1005="",Datos!G120&gt;=G$1005),OR(G$1006="",Datos!G120&lt;=G$1006)),FALSE),TRUE))))</f>
        <v>0.0</v>
      </c>
      <c r="H120">
        <f>IF(Datos!H120="",0,IF(AND(H$1008&lt;&gt;"",Datos!H120=H$1008),0,IF(H$1004=0,0,1-CHOOSE(H$1004,IF(ISNUMBER(Datos!H120),AND(OR(H$1005="",Datos!H120&gt;=H$1005),OR(H$1006="",Datos!H120&lt;=H$1006)),FALSE),IF(ISNUMBER(Datos!H120),AND(Datos!H120=INT(Datos!H120),AND(OR(H$1005="",Datos!H120&gt;=H$1005),OR(H$1006="",Datos!H120&lt;=H$1006))),FALSE),OR(ISNUMBER(FIND(";"&amp;UPPER(TRIM(Datos!H120&amp;""))&amp;"=",H$1007)),ISNUMBER(FIND(";"&amp;UPPER(TRIM(Datos!H120&amp;""))&amp;";",H$1007))),OR(UPPER(TRIM(Datos!H120&amp;""))="SÍ",UPPER(TRIM(Datos!H120&amp;""))="SI",UPPER(TRIM(Datos!H120&amp;""))="NO"),IF(ISNUMBER(Datos!H120),AND(OR(H$1005="",Datos!H120&gt;=H$1005),OR(H$1006="",Datos!H120&lt;=H$1006)),FALSE),TRUE))))</f>
        <v>0.0</v>
      </c>
      <c r="I120">
        <f>IF(Datos!I120="",0,IF(AND(I$1008&lt;&gt;"",Datos!I120=I$1008),0,IF(I$1004=0,0,1-CHOOSE(I$1004,IF(ISNUMBER(Datos!I120),AND(OR(I$1005="",Datos!I120&gt;=I$1005),OR(I$1006="",Datos!I120&lt;=I$1006)),FALSE),IF(ISNUMBER(Datos!I120),AND(Datos!I120=INT(Datos!I120),AND(OR(I$1005="",Datos!I120&gt;=I$1005),OR(I$1006="",Datos!I120&lt;=I$1006))),FALSE),OR(ISNUMBER(FIND(";"&amp;UPPER(TRIM(Datos!I120&amp;""))&amp;"=",I$1007)),ISNUMBER(FIND(";"&amp;UPPER(TRIM(Datos!I120&amp;""))&amp;";",I$1007))),OR(UPPER(TRIM(Datos!I120&amp;""))="SÍ",UPPER(TRIM(Datos!I120&amp;""))="SI",UPPER(TRIM(Datos!I120&amp;""))="NO"),IF(ISNUMBER(Datos!I120),AND(OR(I$1005="",Datos!I120&gt;=I$1005),OR(I$1006="",Datos!I120&lt;=I$1006)),FALSE),TRUE))))</f>
        <v>0.0</v>
      </c>
      <c r="J120">
        <f>IF(Datos!J120="",0,IF(AND(J$1008&lt;&gt;"",Datos!J120=J$1008),0,IF(J$1004=0,0,1-CHOOSE(J$1004,IF(ISNUMBER(Datos!J120),AND(OR(J$1005="",Datos!J120&gt;=J$1005),OR(J$1006="",Datos!J120&lt;=J$1006)),FALSE),IF(ISNUMBER(Datos!J120),AND(Datos!J120=INT(Datos!J120),AND(OR(J$1005="",Datos!J120&gt;=J$1005),OR(J$1006="",Datos!J120&lt;=J$1006))),FALSE),OR(ISNUMBER(FIND(";"&amp;UPPER(TRIM(Datos!J120&amp;""))&amp;"=",J$1007)),ISNUMBER(FIND(";"&amp;UPPER(TRIM(Datos!J120&amp;""))&amp;";",J$1007))),OR(UPPER(TRIM(Datos!J120&amp;""))="SÍ",UPPER(TRIM(Datos!J120&amp;""))="SI",UPPER(TRIM(Datos!J120&amp;""))="NO"),IF(ISNUMBER(Datos!J120),AND(OR(J$1005="",Datos!J120&gt;=J$1005),OR(J$1006="",Datos!J120&lt;=J$1006)),FALSE),TRUE))))</f>
        <v>0.0</v>
      </c>
      <c r="K120">
        <f>IF(Datos!K120="",0,IF(AND(K$1008&lt;&gt;"",Datos!K120=K$1008),0,IF(K$1004=0,0,1-CHOOSE(K$1004,IF(ISNUMBER(Datos!K120),AND(OR(K$1005="",Datos!K120&gt;=K$1005),OR(K$1006="",Datos!K120&lt;=K$1006)),FALSE),IF(ISNUMBER(Datos!K120),AND(Datos!K120=INT(Datos!K120),AND(OR(K$1005="",Datos!K120&gt;=K$1005),OR(K$1006="",Datos!K120&lt;=K$1006))),FALSE),OR(ISNUMBER(FIND(";"&amp;UPPER(TRIM(Datos!K120&amp;""))&amp;"=",K$1007)),ISNUMBER(FIND(";"&amp;UPPER(TRIM(Datos!K120&amp;""))&amp;";",K$1007))),OR(UPPER(TRIM(Datos!K120&amp;""))="SÍ",UPPER(TRIM(Datos!K120&amp;""))="SI",UPPER(TRIM(Datos!K120&amp;""))="NO"),IF(ISNUMBER(Datos!K120),AND(OR(K$1005="",Datos!K120&gt;=K$1005),OR(K$1006="",Datos!K120&lt;=K$1006)),FALSE),TRUE))))</f>
        <v>0.0</v>
      </c>
      <c r="L120">
        <f>IF(Datos!L120="",0,IF(AND(L$1008&lt;&gt;"",Datos!L120=L$1008),0,IF(L$1004=0,0,1-CHOOSE(L$1004,IF(ISNUMBER(Datos!L120),AND(OR(L$1005="",Datos!L120&gt;=L$1005),OR(L$1006="",Datos!L120&lt;=L$1006)),FALSE),IF(ISNUMBER(Datos!L120),AND(Datos!L120=INT(Datos!L120),AND(OR(L$1005="",Datos!L120&gt;=L$1005),OR(L$1006="",Datos!L120&lt;=L$1006))),FALSE),OR(ISNUMBER(FIND(";"&amp;UPPER(TRIM(Datos!L120&amp;""))&amp;"=",L$1007)),ISNUMBER(FIND(";"&amp;UPPER(TRIM(Datos!L120&amp;""))&amp;";",L$1007))),OR(UPPER(TRIM(Datos!L120&amp;""))="SÍ",UPPER(TRIM(Datos!L120&amp;""))="SI",UPPER(TRIM(Datos!L120&amp;""))="NO"),IF(ISNUMBER(Datos!L120),AND(OR(L$1005="",Datos!L120&gt;=L$1005),OR(L$1006="",Datos!L120&lt;=L$1006)),FALSE),TRUE))))</f>
        <v>0.0</v>
      </c>
      <c r="M120">
        <f>IF(Datos!M120="",0,IF(AND(M$1008&lt;&gt;"",Datos!M120=M$1008),0,IF(M$1004=0,0,1-CHOOSE(M$1004,IF(ISNUMBER(Datos!M120),AND(OR(M$1005="",Datos!M120&gt;=M$1005),OR(M$1006="",Datos!M120&lt;=M$1006)),FALSE),IF(ISNUMBER(Datos!M120),AND(Datos!M120=INT(Datos!M120),AND(OR(M$1005="",Datos!M120&gt;=M$1005),OR(M$1006="",Datos!M120&lt;=M$1006))),FALSE),OR(ISNUMBER(FIND(";"&amp;UPPER(TRIM(Datos!M120&amp;""))&amp;"=",M$1007)),ISNUMBER(FIND(";"&amp;UPPER(TRIM(Datos!M120&amp;""))&amp;";",M$1007))),OR(UPPER(TRIM(Datos!M120&amp;""))="SÍ",UPPER(TRIM(Datos!M120&amp;""))="SI",UPPER(TRIM(Datos!M120&amp;""))="NO"),IF(ISNUMBER(Datos!M120),AND(OR(M$1005="",Datos!M120&gt;=M$1005),OR(M$1006="",Datos!M120&lt;=M$1006)),FALSE),TRUE))))</f>
        <v>0.0</v>
      </c>
      <c r="N120">
        <f>IF(Datos!N120="",0,IF(AND(N$1008&lt;&gt;"",Datos!N120=N$1008),0,IF(N$1004=0,0,1-CHOOSE(N$1004,IF(ISNUMBER(Datos!N120),AND(OR(N$1005="",Datos!N120&gt;=N$1005),OR(N$1006="",Datos!N120&lt;=N$1006)),FALSE),IF(ISNUMBER(Datos!N120),AND(Datos!N120=INT(Datos!N120),AND(OR(N$1005="",Datos!N120&gt;=N$1005),OR(N$1006="",Datos!N120&lt;=N$1006))),FALSE),OR(ISNUMBER(FIND(";"&amp;UPPER(TRIM(Datos!N120&amp;""))&amp;"=",N$1007)),ISNUMBER(FIND(";"&amp;UPPER(TRIM(Datos!N120&amp;""))&amp;";",N$1007))),OR(UPPER(TRIM(Datos!N120&amp;""))="SÍ",UPPER(TRIM(Datos!N120&amp;""))="SI",UPPER(TRIM(Datos!N120&amp;""))="NO"),IF(ISNUMBER(Datos!N120),AND(OR(N$1005="",Datos!N120&gt;=N$1005),OR(N$1006="",Datos!N120&lt;=N$1006)),FALSE),TRUE))))</f>
        <v>0.0</v>
      </c>
      <c r="O120">
        <f>IF(Datos!O120="",0,IF(AND(O$1008&lt;&gt;"",Datos!O120=O$1008),0,IF(O$1004=0,0,1-CHOOSE(O$1004,IF(ISNUMBER(Datos!O120),AND(OR(O$1005="",Datos!O120&gt;=O$1005),OR(O$1006="",Datos!O120&lt;=O$1006)),FALSE),IF(ISNUMBER(Datos!O120),AND(Datos!O120=INT(Datos!O120),AND(OR(O$1005="",Datos!O120&gt;=O$1005),OR(O$1006="",Datos!O120&lt;=O$1006))),FALSE),OR(ISNUMBER(FIND(";"&amp;UPPER(TRIM(Datos!O120&amp;""))&amp;"=",O$1007)),ISNUMBER(FIND(";"&amp;UPPER(TRIM(Datos!O120&amp;""))&amp;";",O$1007))),OR(UPPER(TRIM(Datos!O120&amp;""))="SÍ",UPPER(TRIM(Datos!O120&amp;""))="SI",UPPER(TRIM(Datos!O120&amp;""))="NO"),IF(ISNUMBER(Datos!O120),AND(OR(O$1005="",Datos!O120&gt;=O$1005),OR(O$1006="",Datos!O120&lt;=O$1006)),FALSE),TRUE))))</f>
        <v>0.0</v>
      </c>
      <c r="P120">
        <f>IF(Datos!P120="",0,IF(AND(P$1008&lt;&gt;"",Datos!P120=P$1008),0,IF(P$1004=0,0,1-CHOOSE(P$1004,IF(ISNUMBER(Datos!P120),AND(OR(P$1005="",Datos!P120&gt;=P$1005),OR(P$1006="",Datos!P120&lt;=P$1006)),FALSE),IF(ISNUMBER(Datos!P120),AND(Datos!P120=INT(Datos!P120),AND(OR(P$1005="",Datos!P120&gt;=P$1005),OR(P$1006="",Datos!P120&lt;=P$1006))),FALSE),OR(ISNUMBER(FIND(";"&amp;UPPER(TRIM(Datos!P120&amp;""))&amp;"=",P$1007)),ISNUMBER(FIND(";"&amp;UPPER(TRIM(Datos!P120&amp;""))&amp;";",P$1007))),OR(UPPER(TRIM(Datos!P120&amp;""))="SÍ",UPPER(TRIM(Datos!P120&amp;""))="SI",UPPER(TRIM(Datos!P120&amp;""))="NO"),IF(ISNUMBER(Datos!P120),AND(OR(P$1005="",Datos!P120&gt;=P$1005),OR(P$1006="",Datos!P120&lt;=P$1006)),FALSE),TRUE))))</f>
        <v>0.0</v>
      </c>
      <c r="Q120">
        <f>IF(Datos!Q120="",0,IF(AND(Q$1008&lt;&gt;"",Datos!Q120=Q$1008),0,IF(Q$1004=0,0,1-CHOOSE(Q$1004,IF(ISNUMBER(Datos!Q120),AND(OR(Q$1005="",Datos!Q120&gt;=Q$1005),OR(Q$1006="",Datos!Q120&lt;=Q$1006)),FALSE),IF(ISNUMBER(Datos!Q120),AND(Datos!Q120=INT(Datos!Q120),AND(OR(Q$1005="",Datos!Q120&gt;=Q$1005),OR(Q$1006="",Datos!Q120&lt;=Q$1006))),FALSE),OR(ISNUMBER(FIND(";"&amp;UPPER(TRIM(Datos!Q120&amp;""))&amp;"=",Q$1007)),ISNUMBER(FIND(";"&amp;UPPER(TRIM(Datos!Q120&amp;""))&amp;";",Q$1007))),OR(UPPER(TRIM(Datos!Q120&amp;""))="SÍ",UPPER(TRIM(Datos!Q120&amp;""))="SI",UPPER(TRIM(Datos!Q120&amp;""))="NO"),IF(ISNUMBER(Datos!Q120),AND(OR(Q$1005="",Datos!Q120&gt;=Q$1005),OR(Q$1006="",Datos!Q120&lt;=Q$1006)),FALSE),TRUE))))</f>
        <v>0.0</v>
      </c>
      <c r="R120">
        <f>IF(Datos!R120="",0,IF(AND(R$1008&lt;&gt;"",Datos!R120=R$1008),0,IF(R$1004=0,0,1-CHOOSE(R$1004,IF(ISNUMBER(Datos!R120),AND(OR(R$1005="",Datos!R120&gt;=R$1005),OR(R$1006="",Datos!R120&lt;=R$1006)),FALSE),IF(ISNUMBER(Datos!R120),AND(Datos!R120=INT(Datos!R120),AND(OR(R$1005="",Datos!R120&gt;=R$1005),OR(R$1006="",Datos!R120&lt;=R$1006))),FALSE),OR(ISNUMBER(FIND(";"&amp;UPPER(TRIM(Datos!R120&amp;""))&amp;"=",R$1007)),ISNUMBER(FIND(";"&amp;UPPER(TRIM(Datos!R120&amp;""))&amp;";",R$1007))),OR(UPPER(TRIM(Datos!R120&amp;""))="SÍ",UPPER(TRIM(Datos!R120&amp;""))="SI",UPPER(TRIM(Datos!R120&amp;""))="NO"),IF(ISNUMBER(Datos!R120),AND(OR(R$1005="",Datos!R120&gt;=R$1005),OR(R$1006="",Datos!R120&lt;=R$1006)),FALSE),TRUE))))</f>
        <v>0.0</v>
      </c>
      <c r="S120">
        <f>IF(Datos!S120="",0,IF(AND(S$1008&lt;&gt;"",Datos!S120=S$1008),0,IF(S$1004=0,0,1-CHOOSE(S$1004,IF(ISNUMBER(Datos!S120),AND(OR(S$1005="",Datos!S120&gt;=S$1005),OR(S$1006="",Datos!S120&lt;=S$1006)),FALSE),IF(ISNUMBER(Datos!S120),AND(Datos!S120=INT(Datos!S120),AND(OR(S$1005="",Datos!S120&gt;=S$1005),OR(S$1006="",Datos!S120&lt;=S$1006))),FALSE),OR(ISNUMBER(FIND(";"&amp;UPPER(TRIM(Datos!S120&amp;""))&amp;"=",S$1007)),ISNUMBER(FIND(";"&amp;UPPER(TRIM(Datos!S120&amp;""))&amp;";",S$1007))),OR(UPPER(TRIM(Datos!S120&amp;""))="SÍ",UPPER(TRIM(Datos!S120&amp;""))="SI",UPPER(TRIM(Datos!S120&amp;""))="NO"),IF(ISNUMBER(Datos!S120),AND(OR(S$1005="",Datos!S120&gt;=S$1005),OR(S$1006="",Datos!S120&lt;=S$1006)),FALSE),TRUE))))</f>
        <v>0.0</v>
      </c>
      <c r="T120">
        <f>IF(Datos!T120="",0,IF(AND(T$1008&lt;&gt;"",Datos!T120=T$1008),0,IF(T$1004=0,0,1-CHOOSE(T$1004,IF(ISNUMBER(Datos!T120),AND(OR(T$1005="",Datos!T120&gt;=T$1005),OR(T$1006="",Datos!T120&lt;=T$1006)),FALSE),IF(ISNUMBER(Datos!T120),AND(Datos!T120=INT(Datos!T120),AND(OR(T$1005="",Datos!T120&gt;=T$1005),OR(T$1006="",Datos!T120&lt;=T$1006))),FALSE),OR(ISNUMBER(FIND(";"&amp;UPPER(TRIM(Datos!T120&amp;""))&amp;"=",T$1007)),ISNUMBER(FIND(";"&amp;UPPER(TRIM(Datos!T120&amp;""))&amp;";",T$1007))),OR(UPPER(TRIM(Datos!T120&amp;""))="SÍ",UPPER(TRIM(Datos!T120&amp;""))="SI",UPPER(TRIM(Datos!T120&amp;""))="NO"),IF(ISNUMBER(Datos!T120),AND(OR(T$1005="",Datos!T120&gt;=T$1005),OR(T$1006="",Datos!T120&lt;=T$1006)),FALSE),TRUE))))</f>
        <v>0.0</v>
      </c>
      <c r="U120">
        <f>IF(Datos!U120="",0,IF(AND(U$1008&lt;&gt;"",Datos!U120=U$1008),0,IF(U$1004=0,0,1-CHOOSE(U$1004,IF(ISNUMBER(Datos!U120),AND(OR(U$1005="",Datos!U120&gt;=U$1005),OR(U$1006="",Datos!U120&lt;=U$1006)),FALSE),IF(ISNUMBER(Datos!U120),AND(Datos!U120=INT(Datos!U120),AND(OR(U$1005="",Datos!U120&gt;=U$1005),OR(U$1006="",Datos!U120&lt;=U$1006))),FALSE),OR(ISNUMBER(FIND(";"&amp;UPPER(TRIM(Datos!U120&amp;""))&amp;"=",U$1007)),ISNUMBER(FIND(";"&amp;UPPER(TRIM(Datos!U120&amp;""))&amp;";",U$1007))),OR(UPPER(TRIM(Datos!U120&amp;""))="SÍ",UPPER(TRIM(Datos!U120&amp;""))="SI",UPPER(TRIM(Datos!U120&amp;""))="NO"),IF(ISNUMBER(Datos!U120),AND(OR(U$1005="",Datos!U120&gt;=U$1005),OR(U$1006="",Datos!U120&lt;=U$1006)),FALSE),TRUE))))</f>
        <v>0.0</v>
      </c>
      <c r="V120">
        <f>IF(Datos!V120="",0,IF(AND(V$1008&lt;&gt;"",Datos!V120=V$1008),0,IF(V$1004=0,0,1-CHOOSE(V$1004,IF(ISNUMBER(Datos!V120),AND(OR(V$1005="",Datos!V120&gt;=V$1005),OR(V$1006="",Datos!V120&lt;=V$1006)),FALSE),IF(ISNUMBER(Datos!V120),AND(Datos!V120=INT(Datos!V120),AND(OR(V$1005="",Datos!V120&gt;=V$1005),OR(V$1006="",Datos!V120&lt;=V$1006))),FALSE),OR(ISNUMBER(FIND(";"&amp;UPPER(TRIM(Datos!V120&amp;""))&amp;"=",V$1007)),ISNUMBER(FIND(";"&amp;UPPER(TRIM(Datos!V120&amp;""))&amp;";",V$1007))),OR(UPPER(TRIM(Datos!V120&amp;""))="SÍ",UPPER(TRIM(Datos!V120&amp;""))="SI",UPPER(TRIM(Datos!V120&amp;""))="NO"),IF(ISNUMBER(Datos!V120),AND(OR(V$1005="",Datos!V120&gt;=V$1005),OR(V$1006="",Datos!V120&lt;=V$1006)),FALSE),TRUE))))</f>
        <v>0.0</v>
      </c>
      <c r="W120">
        <f>IF(Datos!W120="",0,IF(AND(W$1008&lt;&gt;"",Datos!W120=W$1008),0,IF(W$1004=0,0,1-CHOOSE(W$1004,IF(ISNUMBER(Datos!W120),AND(OR(W$1005="",Datos!W120&gt;=W$1005),OR(W$1006="",Datos!W120&lt;=W$1006)),FALSE),IF(ISNUMBER(Datos!W120),AND(Datos!W120=INT(Datos!W120),AND(OR(W$1005="",Datos!W120&gt;=W$1005),OR(W$1006="",Datos!W120&lt;=W$1006))),FALSE),OR(ISNUMBER(FIND(";"&amp;UPPER(TRIM(Datos!W120&amp;""))&amp;"=",W$1007)),ISNUMBER(FIND(";"&amp;UPPER(TRIM(Datos!W120&amp;""))&amp;";",W$1007))),OR(UPPER(TRIM(Datos!W120&amp;""))="SÍ",UPPER(TRIM(Datos!W120&amp;""))="SI",UPPER(TRIM(Datos!W120&amp;""))="NO"),IF(ISNUMBER(Datos!W120),AND(OR(W$1005="",Datos!W120&gt;=W$1005),OR(W$1006="",Datos!W120&lt;=W$1006)),FALSE),TRUE))))</f>
        <v>0.0</v>
      </c>
      <c r="X120">
        <f>IF(Datos!X120="",0,IF(AND(X$1008&lt;&gt;"",Datos!X120=X$1008),0,IF(X$1004=0,0,1-CHOOSE(X$1004,IF(ISNUMBER(Datos!X120),AND(OR(X$1005="",Datos!X120&gt;=X$1005),OR(X$1006="",Datos!X120&lt;=X$1006)),FALSE),IF(ISNUMBER(Datos!X120),AND(Datos!X120=INT(Datos!X120),AND(OR(X$1005="",Datos!X120&gt;=X$1005),OR(X$1006="",Datos!X120&lt;=X$1006))),FALSE),OR(ISNUMBER(FIND(";"&amp;UPPER(TRIM(Datos!X120&amp;""))&amp;"=",X$1007)),ISNUMBER(FIND(";"&amp;UPPER(TRIM(Datos!X120&amp;""))&amp;";",X$1007))),OR(UPPER(TRIM(Datos!X120&amp;""))="SÍ",UPPER(TRIM(Datos!X120&amp;""))="SI",UPPER(TRIM(Datos!X120&amp;""))="NO"),IF(ISNUMBER(Datos!X120),AND(OR(X$1005="",Datos!X120&gt;=X$1005),OR(X$1006="",Datos!X120&lt;=X$1006)),FALSE),TRUE))))</f>
        <v>0.0</v>
      </c>
      <c r="Y120">
        <f>IF(Datos!Y120="",0,IF(AND(Y$1008&lt;&gt;"",Datos!Y120=Y$1008),0,IF(Y$1004=0,0,1-CHOOSE(Y$1004,IF(ISNUMBER(Datos!Y120),AND(OR(Y$1005="",Datos!Y120&gt;=Y$1005),OR(Y$1006="",Datos!Y120&lt;=Y$1006)),FALSE),IF(ISNUMBER(Datos!Y120),AND(Datos!Y120=INT(Datos!Y120),AND(OR(Y$1005="",Datos!Y120&gt;=Y$1005),OR(Y$1006="",Datos!Y120&lt;=Y$1006))),FALSE),OR(ISNUMBER(FIND(";"&amp;UPPER(TRIM(Datos!Y120&amp;""))&amp;"=",Y$1007)),ISNUMBER(FIND(";"&amp;UPPER(TRIM(Datos!Y120&amp;""))&amp;";",Y$1007))),OR(UPPER(TRIM(Datos!Y120&amp;""))="SÍ",UPPER(TRIM(Datos!Y120&amp;""))="SI",UPPER(TRIM(Datos!Y120&amp;""))="NO"),IF(ISNUMBER(Datos!Y120),AND(OR(Y$1005="",Datos!Y120&gt;=Y$1005),OR(Y$1006="",Datos!Y120&lt;=Y$1006)),FALSE),TRUE))))</f>
        <v>0.0</v>
      </c>
      <c r="Z120">
        <f>IF(Datos!Z120="",0,IF(AND(Z$1008&lt;&gt;"",Datos!Z120=Z$1008),0,IF(Z$1004=0,0,1-CHOOSE(Z$1004,IF(ISNUMBER(Datos!Z120),AND(OR(Z$1005="",Datos!Z120&gt;=Z$1005),OR(Z$1006="",Datos!Z120&lt;=Z$1006)),FALSE),IF(ISNUMBER(Datos!Z120),AND(Datos!Z120=INT(Datos!Z120),AND(OR(Z$1005="",Datos!Z120&gt;=Z$1005),OR(Z$1006="",Datos!Z120&lt;=Z$1006))),FALSE),OR(ISNUMBER(FIND(";"&amp;UPPER(TRIM(Datos!Z120&amp;""))&amp;"=",Z$1007)),ISNUMBER(FIND(";"&amp;UPPER(TRIM(Datos!Z120&amp;""))&amp;";",Z$1007))),OR(UPPER(TRIM(Datos!Z120&amp;""))="SÍ",UPPER(TRIM(Datos!Z120&amp;""))="SI",UPPER(TRIM(Datos!Z120&amp;""))="NO"),IF(ISNUMBER(Datos!Z120),AND(OR(Z$1005="",Datos!Z120&gt;=Z$1005),OR(Z$1006="",Datos!Z120&lt;=Z$1006)),FALSE),TRUE))))</f>
        <v>0.0</v>
      </c>
      <c r="AA120">
        <f>IF(Datos!AA120="",0,IF(AND(AA$1008&lt;&gt;"",Datos!AA120=AA$1008),0,IF(AA$1004=0,0,1-CHOOSE(AA$1004,IF(ISNUMBER(Datos!AA120),AND(OR(AA$1005="",Datos!AA120&gt;=AA$1005),OR(AA$1006="",Datos!AA120&lt;=AA$1006)),FALSE),IF(ISNUMBER(Datos!AA120),AND(Datos!AA120=INT(Datos!AA120),AND(OR(AA$1005="",Datos!AA120&gt;=AA$1005),OR(AA$1006="",Datos!AA120&lt;=AA$1006))),FALSE),OR(ISNUMBER(FIND(";"&amp;UPPER(TRIM(Datos!AA120&amp;""))&amp;"=",AA$1007)),ISNUMBER(FIND(";"&amp;UPPER(TRIM(Datos!AA120&amp;""))&amp;";",AA$1007))),OR(UPPER(TRIM(Datos!AA120&amp;""))="SÍ",UPPER(TRIM(Datos!AA120&amp;""))="SI",UPPER(TRIM(Datos!AA120&amp;""))="NO"),IF(ISNUMBER(Datos!AA120),AND(OR(AA$1005="",Datos!AA120&gt;=AA$1005),OR(AA$1006="",Datos!AA120&lt;=AA$1006)),FALSE),TRUE))))</f>
        <v>0.0</v>
      </c>
      <c r="AB120">
        <f>IF(Datos!AB120="",0,IF(AND(AB$1008&lt;&gt;"",Datos!AB120=AB$1008),0,IF(AB$1004=0,0,1-CHOOSE(AB$1004,IF(ISNUMBER(Datos!AB120),AND(OR(AB$1005="",Datos!AB120&gt;=AB$1005),OR(AB$1006="",Datos!AB120&lt;=AB$1006)),FALSE),IF(ISNUMBER(Datos!AB120),AND(Datos!AB120=INT(Datos!AB120),AND(OR(AB$1005="",Datos!AB120&gt;=AB$1005),OR(AB$1006="",Datos!AB120&lt;=AB$1006))),FALSE),OR(ISNUMBER(FIND(";"&amp;UPPER(TRIM(Datos!AB120&amp;""))&amp;"=",AB$1007)),ISNUMBER(FIND(";"&amp;UPPER(TRIM(Datos!AB120&amp;""))&amp;";",AB$1007))),OR(UPPER(TRIM(Datos!AB120&amp;""))="SÍ",UPPER(TRIM(Datos!AB120&amp;""))="SI",UPPER(TRIM(Datos!AB120&amp;""))="NO"),IF(ISNUMBER(Datos!AB120),AND(OR(AB$1005="",Datos!AB120&gt;=AB$1005),OR(AB$1006="",Datos!AB120&lt;=AB$1006)),FALSE),TRUE))))</f>
        <v>0.0</v>
      </c>
      <c r="AC120">
        <f>IF(Datos!AC120="",0,IF(AND(AC$1008&lt;&gt;"",Datos!AC120=AC$1008),0,IF(AC$1004=0,0,1-CHOOSE(AC$1004,IF(ISNUMBER(Datos!AC120),AND(OR(AC$1005="",Datos!AC120&gt;=AC$1005),OR(AC$1006="",Datos!AC120&lt;=AC$1006)),FALSE),IF(ISNUMBER(Datos!AC120),AND(Datos!AC120=INT(Datos!AC120),AND(OR(AC$1005="",Datos!AC120&gt;=AC$1005),OR(AC$1006="",Datos!AC120&lt;=AC$1006))),FALSE),OR(ISNUMBER(FIND(";"&amp;UPPER(TRIM(Datos!AC120&amp;""))&amp;"=",AC$1007)),ISNUMBER(FIND(";"&amp;UPPER(TRIM(Datos!AC120&amp;""))&amp;";",AC$1007))),OR(UPPER(TRIM(Datos!AC120&amp;""))="SÍ",UPPER(TRIM(Datos!AC120&amp;""))="SI",UPPER(TRIM(Datos!AC120&amp;""))="NO"),IF(ISNUMBER(Datos!AC120),AND(OR(AC$1005="",Datos!AC120&gt;=AC$1005),OR(AC$1006="",Datos!AC120&lt;=AC$1006)),FALSE),TRUE))))</f>
        <v>0.0</v>
      </c>
      <c r="AD120">
        <f>IF(Datos!AD120="",0,IF(AND(AD$1008&lt;&gt;"",Datos!AD120=AD$1008),0,IF(AD$1004=0,0,1-CHOOSE(AD$1004,IF(ISNUMBER(Datos!AD120),AND(OR(AD$1005="",Datos!AD120&gt;=AD$1005),OR(AD$1006="",Datos!AD120&lt;=AD$1006)),FALSE),IF(ISNUMBER(Datos!AD120),AND(Datos!AD120=INT(Datos!AD120),AND(OR(AD$1005="",Datos!AD120&gt;=AD$1005),OR(AD$1006="",Datos!AD120&lt;=AD$1006))),FALSE),OR(ISNUMBER(FIND(";"&amp;UPPER(TRIM(Datos!AD120&amp;""))&amp;"=",AD$1007)),ISNUMBER(FIND(";"&amp;UPPER(TRIM(Datos!AD120&amp;""))&amp;";",AD$1007))),OR(UPPER(TRIM(Datos!AD120&amp;""))="SÍ",UPPER(TRIM(Datos!AD120&amp;""))="SI",UPPER(TRIM(Datos!AD120&amp;""))="NO"),IF(ISNUMBER(Datos!AD120),AND(OR(AD$1005="",Datos!AD120&gt;=AD$1005),OR(AD$1006="",Datos!AD120&lt;=AD$1006)),FALSE),TRUE))))</f>
        <v>0.0</v>
      </c>
      <c r="AE120">
        <f>IF(Datos!AE120="",0,IF(AND(AE$1008&lt;&gt;"",Datos!AE120=AE$1008),0,IF(AE$1004=0,0,1-CHOOSE(AE$1004,IF(ISNUMBER(Datos!AE120),AND(OR(AE$1005="",Datos!AE120&gt;=AE$1005),OR(AE$1006="",Datos!AE120&lt;=AE$1006)),FALSE),IF(ISNUMBER(Datos!AE120),AND(Datos!AE120=INT(Datos!AE120),AND(OR(AE$1005="",Datos!AE120&gt;=AE$1005),OR(AE$1006="",Datos!AE120&lt;=AE$1006))),FALSE),OR(ISNUMBER(FIND(";"&amp;UPPER(TRIM(Datos!AE120&amp;""))&amp;"=",AE$1007)),ISNUMBER(FIND(";"&amp;UPPER(TRIM(Datos!AE120&amp;""))&amp;";",AE$1007))),OR(UPPER(TRIM(Datos!AE120&amp;""))="SÍ",UPPER(TRIM(Datos!AE120&amp;""))="SI",UPPER(TRIM(Datos!AE120&amp;""))="NO"),IF(ISNUMBER(Datos!AE120),AND(OR(AE$1005="",Datos!AE120&gt;=AE$1005),OR(AE$1006="",Datos!AE120&lt;=AE$1006)),FALSE),TRUE))))</f>
        <v>0.0</v>
      </c>
    </row>
    <row r="121" spans="2:31">
      <c r="B121">
        <f>IF(Datos!B121="",0,IF(AND(B$1008&lt;&gt;"",Datos!B121=B$1008),0,IF(B$1004=0,0,1-CHOOSE(B$1004,IF(ISNUMBER(Datos!B121),AND(OR(B$1005="",Datos!B121&gt;=B$1005),OR(B$1006="",Datos!B121&lt;=B$1006)),FALSE),IF(ISNUMBER(Datos!B121),AND(Datos!B121=INT(Datos!B121),AND(OR(B$1005="",Datos!B121&gt;=B$1005),OR(B$1006="",Datos!B121&lt;=B$1006))),FALSE),OR(ISNUMBER(FIND(";"&amp;UPPER(TRIM(Datos!B121&amp;""))&amp;"=",B$1007)),ISNUMBER(FIND(";"&amp;UPPER(TRIM(Datos!B121&amp;""))&amp;";",B$1007))),OR(UPPER(TRIM(Datos!B121&amp;""))="SÍ",UPPER(TRIM(Datos!B121&amp;""))="SI",UPPER(TRIM(Datos!B121&amp;""))="NO"),IF(ISNUMBER(Datos!B121),AND(OR(B$1005="",Datos!B121&gt;=B$1005),OR(B$1006="",Datos!B121&lt;=B$1006)),FALSE),TRUE))))</f>
        <v>0.0</v>
      </c>
      <c r="C121">
        <f>IF(Datos!C121="",0,IF(AND(C$1008&lt;&gt;"",Datos!C121=C$1008),0,IF(C$1004=0,0,1-CHOOSE(C$1004,IF(ISNUMBER(Datos!C121),AND(OR(C$1005="",Datos!C121&gt;=C$1005),OR(C$1006="",Datos!C121&lt;=C$1006)),FALSE),IF(ISNUMBER(Datos!C121),AND(Datos!C121=INT(Datos!C121),AND(OR(C$1005="",Datos!C121&gt;=C$1005),OR(C$1006="",Datos!C121&lt;=C$1006))),FALSE),OR(ISNUMBER(FIND(";"&amp;UPPER(TRIM(Datos!C121&amp;""))&amp;"=",C$1007)),ISNUMBER(FIND(";"&amp;UPPER(TRIM(Datos!C121&amp;""))&amp;";",C$1007))),OR(UPPER(TRIM(Datos!C121&amp;""))="SÍ",UPPER(TRIM(Datos!C121&amp;""))="SI",UPPER(TRIM(Datos!C121&amp;""))="NO"),IF(ISNUMBER(Datos!C121),AND(OR(C$1005="",Datos!C121&gt;=C$1005),OR(C$1006="",Datos!C121&lt;=C$1006)),FALSE),TRUE))))</f>
        <v>0.0</v>
      </c>
      <c r="D121">
        <f>IF(Datos!D121="",0,IF(AND(D$1008&lt;&gt;"",Datos!D121=D$1008),0,IF(D$1004=0,0,1-CHOOSE(D$1004,IF(ISNUMBER(Datos!D121),AND(OR(D$1005="",Datos!D121&gt;=D$1005),OR(D$1006="",Datos!D121&lt;=D$1006)),FALSE),IF(ISNUMBER(Datos!D121),AND(Datos!D121=INT(Datos!D121),AND(OR(D$1005="",Datos!D121&gt;=D$1005),OR(D$1006="",Datos!D121&lt;=D$1006))),FALSE),OR(ISNUMBER(FIND(";"&amp;UPPER(TRIM(Datos!D121&amp;""))&amp;"=",D$1007)),ISNUMBER(FIND(";"&amp;UPPER(TRIM(Datos!D121&amp;""))&amp;";",D$1007))),OR(UPPER(TRIM(Datos!D121&amp;""))="SÍ",UPPER(TRIM(Datos!D121&amp;""))="SI",UPPER(TRIM(Datos!D121&amp;""))="NO"),IF(ISNUMBER(Datos!D121),AND(OR(D$1005="",Datos!D121&gt;=D$1005),OR(D$1006="",Datos!D121&lt;=D$1006)),FALSE),TRUE))))</f>
        <v>0.0</v>
      </c>
      <c r="E121">
        <f>IF(Datos!E121="",0,IF(AND(E$1008&lt;&gt;"",Datos!E121=E$1008),0,IF(E$1004=0,0,1-CHOOSE(E$1004,IF(ISNUMBER(Datos!E121),AND(OR(E$1005="",Datos!E121&gt;=E$1005),OR(E$1006="",Datos!E121&lt;=E$1006)),FALSE),IF(ISNUMBER(Datos!E121),AND(Datos!E121=INT(Datos!E121),AND(OR(E$1005="",Datos!E121&gt;=E$1005),OR(E$1006="",Datos!E121&lt;=E$1006))),FALSE),OR(ISNUMBER(FIND(";"&amp;UPPER(TRIM(Datos!E121&amp;""))&amp;"=",E$1007)),ISNUMBER(FIND(";"&amp;UPPER(TRIM(Datos!E121&amp;""))&amp;";",E$1007))),OR(UPPER(TRIM(Datos!E121&amp;""))="SÍ",UPPER(TRIM(Datos!E121&amp;""))="SI",UPPER(TRIM(Datos!E121&amp;""))="NO"),IF(ISNUMBER(Datos!E121),AND(OR(E$1005="",Datos!E121&gt;=E$1005),OR(E$1006="",Datos!E121&lt;=E$1006)),FALSE),TRUE))))</f>
        <v>0.0</v>
      </c>
      <c r="F121">
        <f>IF(Datos!F121="",0,IF(AND(F$1008&lt;&gt;"",Datos!F121=F$1008),0,IF(F$1004=0,0,1-CHOOSE(F$1004,IF(ISNUMBER(Datos!F121),AND(OR(F$1005="",Datos!F121&gt;=F$1005),OR(F$1006="",Datos!F121&lt;=F$1006)),FALSE),IF(ISNUMBER(Datos!F121),AND(Datos!F121=INT(Datos!F121),AND(OR(F$1005="",Datos!F121&gt;=F$1005),OR(F$1006="",Datos!F121&lt;=F$1006))),FALSE),OR(ISNUMBER(FIND(";"&amp;UPPER(TRIM(Datos!F121&amp;""))&amp;"=",F$1007)),ISNUMBER(FIND(";"&amp;UPPER(TRIM(Datos!F121&amp;""))&amp;";",F$1007))),OR(UPPER(TRIM(Datos!F121&amp;""))="SÍ",UPPER(TRIM(Datos!F121&amp;""))="SI",UPPER(TRIM(Datos!F121&amp;""))="NO"),IF(ISNUMBER(Datos!F121),AND(OR(F$1005="",Datos!F121&gt;=F$1005),OR(F$1006="",Datos!F121&lt;=F$1006)),FALSE),TRUE))))</f>
        <v>0.0</v>
      </c>
      <c r="G121">
        <f>IF(Datos!G121="",0,IF(AND(G$1008&lt;&gt;"",Datos!G121=G$1008),0,IF(G$1004=0,0,1-CHOOSE(G$1004,IF(ISNUMBER(Datos!G121),AND(OR(G$1005="",Datos!G121&gt;=G$1005),OR(G$1006="",Datos!G121&lt;=G$1006)),FALSE),IF(ISNUMBER(Datos!G121),AND(Datos!G121=INT(Datos!G121),AND(OR(G$1005="",Datos!G121&gt;=G$1005),OR(G$1006="",Datos!G121&lt;=G$1006))),FALSE),OR(ISNUMBER(FIND(";"&amp;UPPER(TRIM(Datos!G121&amp;""))&amp;"=",G$1007)),ISNUMBER(FIND(";"&amp;UPPER(TRIM(Datos!G121&amp;""))&amp;";",G$1007))),OR(UPPER(TRIM(Datos!G121&amp;""))="SÍ",UPPER(TRIM(Datos!G121&amp;""))="SI",UPPER(TRIM(Datos!G121&amp;""))="NO"),IF(ISNUMBER(Datos!G121),AND(OR(G$1005="",Datos!G121&gt;=G$1005),OR(G$1006="",Datos!G121&lt;=G$1006)),FALSE),TRUE))))</f>
        <v>0.0</v>
      </c>
      <c r="H121">
        <f>IF(Datos!H121="",0,IF(AND(H$1008&lt;&gt;"",Datos!H121=H$1008),0,IF(H$1004=0,0,1-CHOOSE(H$1004,IF(ISNUMBER(Datos!H121),AND(OR(H$1005="",Datos!H121&gt;=H$1005),OR(H$1006="",Datos!H121&lt;=H$1006)),FALSE),IF(ISNUMBER(Datos!H121),AND(Datos!H121=INT(Datos!H121),AND(OR(H$1005="",Datos!H121&gt;=H$1005),OR(H$1006="",Datos!H121&lt;=H$1006))),FALSE),OR(ISNUMBER(FIND(";"&amp;UPPER(TRIM(Datos!H121&amp;""))&amp;"=",H$1007)),ISNUMBER(FIND(";"&amp;UPPER(TRIM(Datos!H121&amp;""))&amp;";",H$1007))),OR(UPPER(TRIM(Datos!H121&amp;""))="SÍ",UPPER(TRIM(Datos!H121&amp;""))="SI",UPPER(TRIM(Datos!H121&amp;""))="NO"),IF(ISNUMBER(Datos!H121),AND(OR(H$1005="",Datos!H121&gt;=H$1005),OR(H$1006="",Datos!H121&lt;=H$1006)),FALSE),TRUE))))</f>
        <v>0.0</v>
      </c>
      <c r="I121">
        <f>IF(Datos!I121="",0,IF(AND(I$1008&lt;&gt;"",Datos!I121=I$1008),0,IF(I$1004=0,0,1-CHOOSE(I$1004,IF(ISNUMBER(Datos!I121),AND(OR(I$1005="",Datos!I121&gt;=I$1005),OR(I$1006="",Datos!I121&lt;=I$1006)),FALSE),IF(ISNUMBER(Datos!I121),AND(Datos!I121=INT(Datos!I121),AND(OR(I$1005="",Datos!I121&gt;=I$1005),OR(I$1006="",Datos!I121&lt;=I$1006))),FALSE),OR(ISNUMBER(FIND(";"&amp;UPPER(TRIM(Datos!I121&amp;""))&amp;"=",I$1007)),ISNUMBER(FIND(";"&amp;UPPER(TRIM(Datos!I121&amp;""))&amp;";",I$1007))),OR(UPPER(TRIM(Datos!I121&amp;""))="SÍ",UPPER(TRIM(Datos!I121&amp;""))="SI",UPPER(TRIM(Datos!I121&amp;""))="NO"),IF(ISNUMBER(Datos!I121),AND(OR(I$1005="",Datos!I121&gt;=I$1005),OR(I$1006="",Datos!I121&lt;=I$1006)),FALSE),TRUE))))</f>
        <v>0.0</v>
      </c>
      <c r="J121">
        <f>IF(Datos!J121="",0,IF(AND(J$1008&lt;&gt;"",Datos!J121=J$1008),0,IF(J$1004=0,0,1-CHOOSE(J$1004,IF(ISNUMBER(Datos!J121),AND(OR(J$1005="",Datos!J121&gt;=J$1005),OR(J$1006="",Datos!J121&lt;=J$1006)),FALSE),IF(ISNUMBER(Datos!J121),AND(Datos!J121=INT(Datos!J121),AND(OR(J$1005="",Datos!J121&gt;=J$1005),OR(J$1006="",Datos!J121&lt;=J$1006))),FALSE),OR(ISNUMBER(FIND(";"&amp;UPPER(TRIM(Datos!J121&amp;""))&amp;"=",J$1007)),ISNUMBER(FIND(";"&amp;UPPER(TRIM(Datos!J121&amp;""))&amp;";",J$1007))),OR(UPPER(TRIM(Datos!J121&amp;""))="SÍ",UPPER(TRIM(Datos!J121&amp;""))="SI",UPPER(TRIM(Datos!J121&amp;""))="NO"),IF(ISNUMBER(Datos!J121),AND(OR(J$1005="",Datos!J121&gt;=J$1005),OR(J$1006="",Datos!J121&lt;=J$1006)),FALSE),TRUE))))</f>
        <v>0.0</v>
      </c>
      <c r="K121">
        <f>IF(Datos!K121="",0,IF(AND(K$1008&lt;&gt;"",Datos!K121=K$1008),0,IF(K$1004=0,0,1-CHOOSE(K$1004,IF(ISNUMBER(Datos!K121),AND(OR(K$1005="",Datos!K121&gt;=K$1005),OR(K$1006="",Datos!K121&lt;=K$1006)),FALSE),IF(ISNUMBER(Datos!K121),AND(Datos!K121=INT(Datos!K121),AND(OR(K$1005="",Datos!K121&gt;=K$1005),OR(K$1006="",Datos!K121&lt;=K$1006))),FALSE),OR(ISNUMBER(FIND(";"&amp;UPPER(TRIM(Datos!K121&amp;""))&amp;"=",K$1007)),ISNUMBER(FIND(";"&amp;UPPER(TRIM(Datos!K121&amp;""))&amp;";",K$1007))),OR(UPPER(TRIM(Datos!K121&amp;""))="SÍ",UPPER(TRIM(Datos!K121&amp;""))="SI",UPPER(TRIM(Datos!K121&amp;""))="NO"),IF(ISNUMBER(Datos!K121),AND(OR(K$1005="",Datos!K121&gt;=K$1005),OR(K$1006="",Datos!K121&lt;=K$1006)),FALSE),TRUE))))</f>
        <v>0.0</v>
      </c>
      <c r="L121">
        <f>IF(Datos!L121="",0,IF(AND(L$1008&lt;&gt;"",Datos!L121=L$1008),0,IF(L$1004=0,0,1-CHOOSE(L$1004,IF(ISNUMBER(Datos!L121),AND(OR(L$1005="",Datos!L121&gt;=L$1005),OR(L$1006="",Datos!L121&lt;=L$1006)),FALSE),IF(ISNUMBER(Datos!L121),AND(Datos!L121=INT(Datos!L121),AND(OR(L$1005="",Datos!L121&gt;=L$1005),OR(L$1006="",Datos!L121&lt;=L$1006))),FALSE),OR(ISNUMBER(FIND(";"&amp;UPPER(TRIM(Datos!L121&amp;""))&amp;"=",L$1007)),ISNUMBER(FIND(";"&amp;UPPER(TRIM(Datos!L121&amp;""))&amp;";",L$1007))),OR(UPPER(TRIM(Datos!L121&amp;""))="SÍ",UPPER(TRIM(Datos!L121&amp;""))="SI",UPPER(TRIM(Datos!L121&amp;""))="NO"),IF(ISNUMBER(Datos!L121),AND(OR(L$1005="",Datos!L121&gt;=L$1005),OR(L$1006="",Datos!L121&lt;=L$1006)),FALSE),TRUE))))</f>
        <v>0.0</v>
      </c>
      <c r="M121">
        <f>IF(Datos!M121="",0,IF(AND(M$1008&lt;&gt;"",Datos!M121=M$1008),0,IF(M$1004=0,0,1-CHOOSE(M$1004,IF(ISNUMBER(Datos!M121),AND(OR(M$1005="",Datos!M121&gt;=M$1005),OR(M$1006="",Datos!M121&lt;=M$1006)),FALSE),IF(ISNUMBER(Datos!M121),AND(Datos!M121=INT(Datos!M121),AND(OR(M$1005="",Datos!M121&gt;=M$1005),OR(M$1006="",Datos!M121&lt;=M$1006))),FALSE),OR(ISNUMBER(FIND(";"&amp;UPPER(TRIM(Datos!M121&amp;""))&amp;"=",M$1007)),ISNUMBER(FIND(";"&amp;UPPER(TRIM(Datos!M121&amp;""))&amp;";",M$1007))),OR(UPPER(TRIM(Datos!M121&amp;""))="SÍ",UPPER(TRIM(Datos!M121&amp;""))="SI",UPPER(TRIM(Datos!M121&amp;""))="NO"),IF(ISNUMBER(Datos!M121),AND(OR(M$1005="",Datos!M121&gt;=M$1005),OR(M$1006="",Datos!M121&lt;=M$1006)),FALSE),TRUE))))</f>
        <v>0.0</v>
      </c>
      <c r="N121">
        <f>IF(Datos!N121="",0,IF(AND(N$1008&lt;&gt;"",Datos!N121=N$1008),0,IF(N$1004=0,0,1-CHOOSE(N$1004,IF(ISNUMBER(Datos!N121),AND(OR(N$1005="",Datos!N121&gt;=N$1005),OR(N$1006="",Datos!N121&lt;=N$1006)),FALSE),IF(ISNUMBER(Datos!N121),AND(Datos!N121=INT(Datos!N121),AND(OR(N$1005="",Datos!N121&gt;=N$1005),OR(N$1006="",Datos!N121&lt;=N$1006))),FALSE),OR(ISNUMBER(FIND(";"&amp;UPPER(TRIM(Datos!N121&amp;""))&amp;"=",N$1007)),ISNUMBER(FIND(";"&amp;UPPER(TRIM(Datos!N121&amp;""))&amp;";",N$1007))),OR(UPPER(TRIM(Datos!N121&amp;""))="SÍ",UPPER(TRIM(Datos!N121&amp;""))="SI",UPPER(TRIM(Datos!N121&amp;""))="NO"),IF(ISNUMBER(Datos!N121),AND(OR(N$1005="",Datos!N121&gt;=N$1005),OR(N$1006="",Datos!N121&lt;=N$1006)),FALSE),TRUE))))</f>
        <v>0.0</v>
      </c>
      <c r="O121">
        <f>IF(Datos!O121="",0,IF(AND(O$1008&lt;&gt;"",Datos!O121=O$1008),0,IF(O$1004=0,0,1-CHOOSE(O$1004,IF(ISNUMBER(Datos!O121),AND(OR(O$1005="",Datos!O121&gt;=O$1005),OR(O$1006="",Datos!O121&lt;=O$1006)),FALSE),IF(ISNUMBER(Datos!O121),AND(Datos!O121=INT(Datos!O121),AND(OR(O$1005="",Datos!O121&gt;=O$1005),OR(O$1006="",Datos!O121&lt;=O$1006))),FALSE),OR(ISNUMBER(FIND(";"&amp;UPPER(TRIM(Datos!O121&amp;""))&amp;"=",O$1007)),ISNUMBER(FIND(";"&amp;UPPER(TRIM(Datos!O121&amp;""))&amp;";",O$1007))),OR(UPPER(TRIM(Datos!O121&amp;""))="SÍ",UPPER(TRIM(Datos!O121&amp;""))="SI",UPPER(TRIM(Datos!O121&amp;""))="NO"),IF(ISNUMBER(Datos!O121),AND(OR(O$1005="",Datos!O121&gt;=O$1005),OR(O$1006="",Datos!O121&lt;=O$1006)),FALSE),TRUE))))</f>
        <v>0.0</v>
      </c>
      <c r="P121">
        <f>IF(Datos!P121="",0,IF(AND(P$1008&lt;&gt;"",Datos!P121=P$1008),0,IF(P$1004=0,0,1-CHOOSE(P$1004,IF(ISNUMBER(Datos!P121),AND(OR(P$1005="",Datos!P121&gt;=P$1005),OR(P$1006="",Datos!P121&lt;=P$1006)),FALSE),IF(ISNUMBER(Datos!P121),AND(Datos!P121=INT(Datos!P121),AND(OR(P$1005="",Datos!P121&gt;=P$1005),OR(P$1006="",Datos!P121&lt;=P$1006))),FALSE),OR(ISNUMBER(FIND(";"&amp;UPPER(TRIM(Datos!P121&amp;""))&amp;"=",P$1007)),ISNUMBER(FIND(";"&amp;UPPER(TRIM(Datos!P121&amp;""))&amp;";",P$1007))),OR(UPPER(TRIM(Datos!P121&amp;""))="SÍ",UPPER(TRIM(Datos!P121&amp;""))="SI",UPPER(TRIM(Datos!P121&amp;""))="NO"),IF(ISNUMBER(Datos!P121),AND(OR(P$1005="",Datos!P121&gt;=P$1005),OR(P$1006="",Datos!P121&lt;=P$1006)),FALSE),TRUE))))</f>
        <v>0.0</v>
      </c>
      <c r="Q121">
        <f>IF(Datos!Q121="",0,IF(AND(Q$1008&lt;&gt;"",Datos!Q121=Q$1008),0,IF(Q$1004=0,0,1-CHOOSE(Q$1004,IF(ISNUMBER(Datos!Q121),AND(OR(Q$1005="",Datos!Q121&gt;=Q$1005),OR(Q$1006="",Datos!Q121&lt;=Q$1006)),FALSE),IF(ISNUMBER(Datos!Q121),AND(Datos!Q121=INT(Datos!Q121),AND(OR(Q$1005="",Datos!Q121&gt;=Q$1005),OR(Q$1006="",Datos!Q121&lt;=Q$1006))),FALSE),OR(ISNUMBER(FIND(";"&amp;UPPER(TRIM(Datos!Q121&amp;""))&amp;"=",Q$1007)),ISNUMBER(FIND(";"&amp;UPPER(TRIM(Datos!Q121&amp;""))&amp;";",Q$1007))),OR(UPPER(TRIM(Datos!Q121&amp;""))="SÍ",UPPER(TRIM(Datos!Q121&amp;""))="SI",UPPER(TRIM(Datos!Q121&amp;""))="NO"),IF(ISNUMBER(Datos!Q121),AND(OR(Q$1005="",Datos!Q121&gt;=Q$1005),OR(Q$1006="",Datos!Q121&lt;=Q$1006)),FALSE),TRUE))))</f>
        <v>0.0</v>
      </c>
      <c r="R121">
        <f>IF(Datos!R121="",0,IF(AND(R$1008&lt;&gt;"",Datos!R121=R$1008),0,IF(R$1004=0,0,1-CHOOSE(R$1004,IF(ISNUMBER(Datos!R121),AND(OR(R$1005="",Datos!R121&gt;=R$1005),OR(R$1006="",Datos!R121&lt;=R$1006)),FALSE),IF(ISNUMBER(Datos!R121),AND(Datos!R121=INT(Datos!R121),AND(OR(R$1005="",Datos!R121&gt;=R$1005),OR(R$1006="",Datos!R121&lt;=R$1006))),FALSE),OR(ISNUMBER(FIND(";"&amp;UPPER(TRIM(Datos!R121&amp;""))&amp;"=",R$1007)),ISNUMBER(FIND(";"&amp;UPPER(TRIM(Datos!R121&amp;""))&amp;";",R$1007))),OR(UPPER(TRIM(Datos!R121&amp;""))="SÍ",UPPER(TRIM(Datos!R121&amp;""))="SI",UPPER(TRIM(Datos!R121&amp;""))="NO"),IF(ISNUMBER(Datos!R121),AND(OR(R$1005="",Datos!R121&gt;=R$1005),OR(R$1006="",Datos!R121&lt;=R$1006)),FALSE),TRUE))))</f>
        <v>0.0</v>
      </c>
      <c r="S121">
        <f>IF(Datos!S121="",0,IF(AND(S$1008&lt;&gt;"",Datos!S121=S$1008),0,IF(S$1004=0,0,1-CHOOSE(S$1004,IF(ISNUMBER(Datos!S121),AND(OR(S$1005="",Datos!S121&gt;=S$1005),OR(S$1006="",Datos!S121&lt;=S$1006)),FALSE),IF(ISNUMBER(Datos!S121),AND(Datos!S121=INT(Datos!S121),AND(OR(S$1005="",Datos!S121&gt;=S$1005),OR(S$1006="",Datos!S121&lt;=S$1006))),FALSE),OR(ISNUMBER(FIND(";"&amp;UPPER(TRIM(Datos!S121&amp;""))&amp;"=",S$1007)),ISNUMBER(FIND(";"&amp;UPPER(TRIM(Datos!S121&amp;""))&amp;";",S$1007))),OR(UPPER(TRIM(Datos!S121&amp;""))="SÍ",UPPER(TRIM(Datos!S121&amp;""))="SI",UPPER(TRIM(Datos!S121&amp;""))="NO"),IF(ISNUMBER(Datos!S121),AND(OR(S$1005="",Datos!S121&gt;=S$1005),OR(S$1006="",Datos!S121&lt;=S$1006)),FALSE),TRUE))))</f>
        <v>0.0</v>
      </c>
      <c r="T121">
        <f>IF(Datos!T121="",0,IF(AND(T$1008&lt;&gt;"",Datos!T121=T$1008),0,IF(T$1004=0,0,1-CHOOSE(T$1004,IF(ISNUMBER(Datos!T121),AND(OR(T$1005="",Datos!T121&gt;=T$1005),OR(T$1006="",Datos!T121&lt;=T$1006)),FALSE),IF(ISNUMBER(Datos!T121),AND(Datos!T121=INT(Datos!T121),AND(OR(T$1005="",Datos!T121&gt;=T$1005),OR(T$1006="",Datos!T121&lt;=T$1006))),FALSE),OR(ISNUMBER(FIND(";"&amp;UPPER(TRIM(Datos!T121&amp;""))&amp;"=",T$1007)),ISNUMBER(FIND(";"&amp;UPPER(TRIM(Datos!T121&amp;""))&amp;";",T$1007))),OR(UPPER(TRIM(Datos!T121&amp;""))="SÍ",UPPER(TRIM(Datos!T121&amp;""))="SI",UPPER(TRIM(Datos!T121&amp;""))="NO"),IF(ISNUMBER(Datos!T121),AND(OR(T$1005="",Datos!T121&gt;=T$1005),OR(T$1006="",Datos!T121&lt;=T$1006)),FALSE),TRUE))))</f>
        <v>0.0</v>
      </c>
      <c r="U121">
        <f>IF(Datos!U121="",0,IF(AND(U$1008&lt;&gt;"",Datos!U121=U$1008),0,IF(U$1004=0,0,1-CHOOSE(U$1004,IF(ISNUMBER(Datos!U121),AND(OR(U$1005="",Datos!U121&gt;=U$1005),OR(U$1006="",Datos!U121&lt;=U$1006)),FALSE),IF(ISNUMBER(Datos!U121),AND(Datos!U121=INT(Datos!U121),AND(OR(U$1005="",Datos!U121&gt;=U$1005),OR(U$1006="",Datos!U121&lt;=U$1006))),FALSE),OR(ISNUMBER(FIND(";"&amp;UPPER(TRIM(Datos!U121&amp;""))&amp;"=",U$1007)),ISNUMBER(FIND(";"&amp;UPPER(TRIM(Datos!U121&amp;""))&amp;";",U$1007))),OR(UPPER(TRIM(Datos!U121&amp;""))="SÍ",UPPER(TRIM(Datos!U121&amp;""))="SI",UPPER(TRIM(Datos!U121&amp;""))="NO"),IF(ISNUMBER(Datos!U121),AND(OR(U$1005="",Datos!U121&gt;=U$1005),OR(U$1006="",Datos!U121&lt;=U$1006)),FALSE),TRUE))))</f>
        <v>0.0</v>
      </c>
      <c r="V121">
        <f>IF(Datos!V121="",0,IF(AND(V$1008&lt;&gt;"",Datos!V121=V$1008),0,IF(V$1004=0,0,1-CHOOSE(V$1004,IF(ISNUMBER(Datos!V121),AND(OR(V$1005="",Datos!V121&gt;=V$1005),OR(V$1006="",Datos!V121&lt;=V$1006)),FALSE),IF(ISNUMBER(Datos!V121),AND(Datos!V121=INT(Datos!V121),AND(OR(V$1005="",Datos!V121&gt;=V$1005),OR(V$1006="",Datos!V121&lt;=V$1006))),FALSE),OR(ISNUMBER(FIND(";"&amp;UPPER(TRIM(Datos!V121&amp;""))&amp;"=",V$1007)),ISNUMBER(FIND(";"&amp;UPPER(TRIM(Datos!V121&amp;""))&amp;";",V$1007))),OR(UPPER(TRIM(Datos!V121&amp;""))="SÍ",UPPER(TRIM(Datos!V121&amp;""))="SI",UPPER(TRIM(Datos!V121&amp;""))="NO"),IF(ISNUMBER(Datos!V121),AND(OR(V$1005="",Datos!V121&gt;=V$1005),OR(V$1006="",Datos!V121&lt;=V$1006)),FALSE),TRUE))))</f>
        <v>0.0</v>
      </c>
      <c r="W121">
        <f>IF(Datos!W121="",0,IF(AND(W$1008&lt;&gt;"",Datos!W121=W$1008),0,IF(W$1004=0,0,1-CHOOSE(W$1004,IF(ISNUMBER(Datos!W121),AND(OR(W$1005="",Datos!W121&gt;=W$1005),OR(W$1006="",Datos!W121&lt;=W$1006)),FALSE),IF(ISNUMBER(Datos!W121),AND(Datos!W121=INT(Datos!W121),AND(OR(W$1005="",Datos!W121&gt;=W$1005),OR(W$1006="",Datos!W121&lt;=W$1006))),FALSE),OR(ISNUMBER(FIND(";"&amp;UPPER(TRIM(Datos!W121&amp;""))&amp;"=",W$1007)),ISNUMBER(FIND(";"&amp;UPPER(TRIM(Datos!W121&amp;""))&amp;";",W$1007))),OR(UPPER(TRIM(Datos!W121&amp;""))="SÍ",UPPER(TRIM(Datos!W121&amp;""))="SI",UPPER(TRIM(Datos!W121&amp;""))="NO"),IF(ISNUMBER(Datos!W121),AND(OR(W$1005="",Datos!W121&gt;=W$1005),OR(W$1006="",Datos!W121&lt;=W$1006)),FALSE),TRUE))))</f>
        <v>0.0</v>
      </c>
      <c r="X121">
        <f>IF(Datos!X121="",0,IF(AND(X$1008&lt;&gt;"",Datos!X121=X$1008),0,IF(X$1004=0,0,1-CHOOSE(X$1004,IF(ISNUMBER(Datos!X121),AND(OR(X$1005="",Datos!X121&gt;=X$1005),OR(X$1006="",Datos!X121&lt;=X$1006)),FALSE),IF(ISNUMBER(Datos!X121),AND(Datos!X121=INT(Datos!X121),AND(OR(X$1005="",Datos!X121&gt;=X$1005),OR(X$1006="",Datos!X121&lt;=X$1006))),FALSE),OR(ISNUMBER(FIND(";"&amp;UPPER(TRIM(Datos!X121&amp;""))&amp;"=",X$1007)),ISNUMBER(FIND(";"&amp;UPPER(TRIM(Datos!X121&amp;""))&amp;";",X$1007))),OR(UPPER(TRIM(Datos!X121&amp;""))="SÍ",UPPER(TRIM(Datos!X121&amp;""))="SI",UPPER(TRIM(Datos!X121&amp;""))="NO"),IF(ISNUMBER(Datos!X121),AND(OR(X$1005="",Datos!X121&gt;=X$1005),OR(X$1006="",Datos!X121&lt;=X$1006)),FALSE),TRUE))))</f>
        <v>0.0</v>
      </c>
      <c r="Y121">
        <f>IF(Datos!Y121="",0,IF(AND(Y$1008&lt;&gt;"",Datos!Y121=Y$1008),0,IF(Y$1004=0,0,1-CHOOSE(Y$1004,IF(ISNUMBER(Datos!Y121),AND(OR(Y$1005="",Datos!Y121&gt;=Y$1005),OR(Y$1006="",Datos!Y121&lt;=Y$1006)),FALSE),IF(ISNUMBER(Datos!Y121),AND(Datos!Y121=INT(Datos!Y121),AND(OR(Y$1005="",Datos!Y121&gt;=Y$1005),OR(Y$1006="",Datos!Y121&lt;=Y$1006))),FALSE),OR(ISNUMBER(FIND(";"&amp;UPPER(TRIM(Datos!Y121&amp;""))&amp;"=",Y$1007)),ISNUMBER(FIND(";"&amp;UPPER(TRIM(Datos!Y121&amp;""))&amp;";",Y$1007))),OR(UPPER(TRIM(Datos!Y121&amp;""))="SÍ",UPPER(TRIM(Datos!Y121&amp;""))="SI",UPPER(TRIM(Datos!Y121&amp;""))="NO"),IF(ISNUMBER(Datos!Y121),AND(OR(Y$1005="",Datos!Y121&gt;=Y$1005),OR(Y$1006="",Datos!Y121&lt;=Y$1006)),FALSE),TRUE))))</f>
        <v>0.0</v>
      </c>
      <c r="Z121">
        <f>IF(Datos!Z121="",0,IF(AND(Z$1008&lt;&gt;"",Datos!Z121=Z$1008),0,IF(Z$1004=0,0,1-CHOOSE(Z$1004,IF(ISNUMBER(Datos!Z121),AND(OR(Z$1005="",Datos!Z121&gt;=Z$1005),OR(Z$1006="",Datos!Z121&lt;=Z$1006)),FALSE),IF(ISNUMBER(Datos!Z121),AND(Datos!Z121=INT(Datos!Z121),AND(OR(Z$1005="",Datos!Z121&gt;=Z$1005),OR(Z$1006="",Datos!Z121&lt;=Z$1006))),FALSE),OR(ISNUMBER(FIND(";"&amp;UPPER(TRIM(Datos!Z121&amp;""))&amp;"=",Z$1007)),ISNUMBER(FIND(";"&amp;UPPER(TRIM(Datos!Z121&amp;""))&amp;";",Z$1007))),OR(UPPER(TRIM(Datos!Z121&amp;""))="SÍ",UPPER(TRIM(Datos!Z121&amp;""))="SI",UPPER(TRIM(Datos!Z121&amp;""))="NO"),IF(ISNUMBER(Datos!Z121),AND(OR(Z$1005="",Datos!Z121&gt;=Z$1005),OR(Z$1006="",Datos!Z121&lt;=Z$1006)),FALSE),TRUE))))</f>
        <v>0.0</v>
      </c>
      <c r="AA121">
        <f>IF(Datos!AA121="",0,IF(AND(AA$1008&lt;&gt;"",Datos!AA121=AA$1008),0,IF(AA$1004=0,0,1-CHOOSE(AA$1004,IF(ISNUMBER(Datos!AA121),AND(OR(AA$1005="",Datos!AA121&gt;=AA$1005),OR(AA$1006="",Datos!AA121&lt;=AA$1006)),FALSE),IF(ISNUMBER(Datos!AA121),AND(Datos!AA121=INT(Datos!AA121),AND(OR(AA$1005="",Datos!AA121&gt;=AA$1005),OR(AA$1006="",Datos!AA121&lt;=AA$1006))),FALSE),OR(ISNUMBER(FIND(";"&amp;UPPER(TRIM(Datos!AA121&amp;""))&amp;"=",AA$1007)),ISNUMBER(FIND(";"&amp;UPPER(TRIM(Datos!AA121&amp;""))&amp;";",AA$1007))),OR(UPPER(TRIM(Datos!AA121&amp;""))="SÍ",UPPER(TRIM(Datos!AA121&amp;""))="SI",UPPER(TRIM(Datos!AA121&amp;""))="NO"),IF(ISNUMBER(Datos!AA121),AND(OR(AA$1005="",Datos!AA121&gt;=AA$1005),OR(AA$1006="",Datos!AA121&lt;=AA$1006)),FALSE),TRUE))))</f>
        <v>0.0</v>
      </c>
      <c r="AB121">
        <f>IF(Datos!AB121="",0,IF(AND(AB$1008&lt;&gt;"",Datos!AB121=AB$1008),0,IF(AB$1004=0,0,1-CHOOSE(AB$1004,IF(ISNUMBER(Datos!AB121),AND(OR(AB$1005="",Datos!AB121&gt;=AB$1005),OR(AB$1006="",Datos!AB121&lt;=AB$1006)),FALSE),IF(ISNUMBER(Datos!AB121),AND(Datos!AB121=INT(Datos!AB121),AND(OR(AB$1005="",Datos!AB121&gt;=AB$1005),OR(AB$1006="",Datos!AB121&lt;=AB$1006))),FALSE),OR(ISNUMBER(FIND(";"&amp;UPPER(TRIM(Datos!AB121&amp;""))&amp;"=",AB$1007)),ISNUMBER(FIND(";"&amp;UPPER(TRIM(Datos!AB121&amp;""))&amp;";",AB$1007))),OR(UPPER(TRIM(Datos!AB121&amp;""))="SÍ",UPPER(TRIM(Datos!AB121&amp;""))="SI",UPPER(TRIM(Datos!AB121&amp;""))="NO"),IF(ISNUMBER(Datos!AB121),AND(OR(AB$1005="",Datos!AB121&gt;=AB$1005),OR(AB$1006="",Datos!AB121&lt;=AB$1006)),FALSE),TRUE))))</f>
        <v>0.0</v>
      </c>
      <c r="AC121">
        <f>IF(Datos!AC121="",0,IF(AND(AC$1008&lt;&gt;"",Datos!AC121=AC$1008),0,IF(AC$1004=0,0,1-CHOOSE(AC$1004,IF(ISNUMBER(Datos!AC121),AND(OR(AC$1005="",Datos!AC121&gt;=AC$1005),OR(AC$1006="",Datos!AC121&lt;=AC$1006)),FALSE),IF(ISNUMBER(Datos!AC121),AND(Datos!AC121=INT(Datos!AC121),AND(OR(AC$1005="",Datos!AC121&gt;=AC$1005),OR(AC$1006="",Datos!AC121&lt;=AC$1006))),FALSE),OR(ISNUMBER(FIND(";"&amp;UPPER(TRIM(Datos!AC121&amp;""))&amp;"=",AC$1007)),ISNUMBER(FIND(";"&amp;UPPER(TRIM(Datos!AC121&amp;""))&amp;";",AC$1007))),OR(UPPER(TRIM(Datos!AC121&amp;""))="SÍ",UPPER(TRIM(Datos!AC121&amp;""))="SI",UPPER(TRIM(Datos!AC121&amp;""))="NO"),IF(ISNUMBER(Datos!AC121),AND(OR(AC$1005="",Datos!AC121&gt;=AC$1005),OR(AC$1006="",Datos!AC121&lt;=AC$1006)),FALSE),TRUE))))</f>
        <v>0.0</v>
      </c>
      <c r="AD121">
        <f>IF(Datos!AD121="",0,IF(AND(AD$1008&lt;&gt;"",Datos!AD121=AD$1008),0,IF(AD$1004=0,0,1-CHOOSE(AD$1004,IF(ISNUMBER(Datos!AD121),AND(OR(AD$1005="",Datos!AD121&gt;=AD$1005),OR(AD$1006="",Datos!AD121&lt;=AD$1006)),FALSE),IF(ISNUMBER(Datos!AD121),AND(Datos!AD121=INT(Datos!AD121),AND(OR(AD$1005="",Datos!AD121&gt;=AD$1005),OR(AD$1006="",Datos!AD121&lt;=AD$1006))),FALSE),OR(ISNUMBER(FIND(";"&amp;UPPER(TRIM(Datos!AD121&amp;""))&amp;"=",AD$1007)),ISNUMBER(FIND(";"&amp;UPPER(TRIM(Datos!AD121&amp;""))&amp;";",AD$1007))),OR(UPPER(TRIM(Datos!AD121&amp;""))="SÍ",UPPER(TRIM(Datos!AD121&amp;""))="SI",UPPER(TRIM(Datos!AD121&amp;""))="NO"),IF(ISNUMBER(Datos!AD121),AND(OR(AD$1005="",Datos!AD121&gt;=AD$1005),OR(AD$1006="",Datos!AD121&lt;=AD$1006)),FALSE),TRUE))))</f>
        <v>0.0</v>
      </c>
      <c r="AE121">
        <f>IF(Datos!AE121="",0,IF(AND(AE$1008&lt;&gt;"",Datos!AE121=AE$1008),0,IF(AE$1004=0,0,1-CHOOSE(AE$1004,IF(ISNUMBER(Datos!AE121),AND(OR(AE$1005="",Datos!AE121&gt;=AE$1005),OR(AE$1006="",Datos!AE121&lt;=AE$1006)),FALSE),IF(ISNUMBER(Datos!AE121),AND(Datos!AE121=INT(Datos!AE121),AND(OR(AE$1005="",Datos!AE121&gt;=AE$1005),OR(AE$1006="",Datos!AE121&lt;=AE$1006))),FALSE),OR(ISNUMBER(FIND(";"&amp;UPPER(TRIM(Datos!AE121&amp;""))&amp;"=",AE$1007)),ISNUMBER(FIND(";"&amp;UPPER(TRIM(Datos!AE121&amp;""))&amp;";",AE$1007))),OR(UPPER(TRIM(Datos!AE121&amp;""))="SÍ",UPPER(TRIM(Datos!AE121&amp;""))="SI",UPPER(TRIM(Datos!AE121&amp;""))="NO"),IF(ISNUMBER(Datos!AE121),AND(OR(AE$1005="",Datos!AE121&gt;=AE$1005),OR(AE$1006="",Datos!AE121&lt;=AE$1006)),FALSE),TRUE))))</f>
        <v>0.0</v>
      </c>
    </row>
    <row r="122" spans="2:31">
      <c r="B122">
        <f>IF(Datos!B122="",0,IF(AND(B$1008&lt;&gt;"",Datos!B122=B$1008),0,IF(B$1004=0,0,1-CHOOSE(B$1004,IF(ISNUMBER(Datos!B122),AND(OR(B$1005="",Datos!B122&gt;=B$1005),OR(B$1006="",Datos!B122&lt;=B$1006)),FALSE),IF(ISNUMBER(Datos!B122),AND(Datos!B122=INT(Datos!B122),AND(OR(B$1005="",Datos!B122&gt;=B$1005),OR(B$1006="",Datos!B122&lt;=B$1006))),FALSE),OR(ISNUMBER(FIND(";"&amp;UPPER(TRIM(Datos!B122&amp;""))&amp;"=",B$1007)),ISNUMBER(FIND(";"&amp;UPPER(TRIM(Datos!B122&amp;""))&amp;";",B$1007))),OR(UPPER(TRIM(Datos!B122&amp;""))="SÍ",UPPER(TRIM(Datos!B122&amp;""))="SI",UPPER(TRIM(Datos!B122&amp;""))="NO"),IF(ISNUMBER(Datos!B122),AND(OR(B$1005="",Datos!B122&gt;=B$1005),OR(B$1006="",Datos!B122&lt;=B$1006)),FALSE),TRUE))))</f>
        <v>0.0</v>
      </c>
      <c r="C122">
        <f>IF(Datos!C122="",0,IF(AND(C$1008&lt;&gt;"",Datos!C122=C$1008),0,IF(C$1004=0,0,1-CHOOSE(C$1004,IF(ISNUMBER(Datos!C122),AND(OR(C$1005="",Datos!C122&gt;=C$1005),OR(C$1006="",Datos!C122&lt;=C$1006)),FALSE),IF(ISNUMBER(Datos!C122),AND(Datos!C122=INT(Datos!C122),AND(OR(C$1005="",Datos!C122&gt;=C$1005),OR(C$1006="",Datos!C122&lt;=C$1006))),FALSE),OR(ISNUMBER(FIND(";"&amp;UPPER(TRIM(Datos!C122&amp;""))&amp;"=",C$1007)),ISNUMBER(FIND(";"&amp;UPPER(TRIM(Datos!C122&amp;""))&amp;";",C$1007))),OR(UPPER(TRIM(Datos!C122&amp;""))="SÍ",UPPER(TRIM(Datos!C122&amp;""))="SI",UPPER(TRIM(Datos!C122&amp;""))="NO"),IF(ISNUMBER(Datos!C122),AND(OR(C$1005="",Datos!C122&gt;=C$1005),OR(C$1006="",Datos!C122&lt;=C$1006)),FALSE),TRUE))))</f>
        <v>0.0</v>
      </c>
      <c r="D122">
        <f>IF(Datos!D122="",0,IF(AND(D$1008&lt;&gt;"",Datos!D122=D$1008),0,IF(D$1004=0,0,1-CHOOSE(D$1004,IF(ISNUMBER(Datos!D122),AND(OR(D$1005="",Datos!D122&gt;=D$1005),OR(D$1006="",Datos!D122&lt;=D$1006)),FALSE),IF(ISNUMBER(Datos!D122),AND(Datos!D122=INT(Datos!D122),AND(OR(D$1005="",Datos!D122&gt;=D$1005),OR(D$1006="",Datos!D122&lt;=D$1006))),FALSE),OR(ISNUMBER(FIND(";"&amp;UPPER(TRIM(Datos!D122&amp;""))&amp;"=",D$1007)),ISNUMBER(FIND(";"&amp;UPPER(TRIM(Datos!D122&amp;""))&amp;";",D$1007))),OR(UPPER(TRIM(Datos!D122&amp;""))="SÍ",UPPER(TRIM(Datos!D122&amp;""))="SI",UPPER(TRIM(Datos!D122&amp;""))="NO"),IF(ISNUMBER(Datos!D122),AND(OR(D$1005="",Datos!D122&gt;=D$1005),OR(D$1006="",Datos!D122&lt;=D$1006)),FALSE),TRUE))))</f>
        <v>0.0</v>
      </c>
      <c r="E122">
        <f>IF(Datos!E122="",0,IF(AND(E$1008&lt;&gt;"",Datos!E122=E$1008),0,IF(E$1004=0,0,1-CHOOSE(E$1004,IF(ISNUMBER(Datos!E122),AND(OR(E$1005="",Datos!E122&gt;=E$1005),OR(E$1006="",Datos!E122&lt;=E$1006)),FALSE),IF(ISNUMBER(Datos!E122),AND(Datos!E122=INT(Datos!E122),AND(OR(E$1005="",Datos!E122&gt;=E$1005),OR(E$1006="",Datos!E122&lt;=E$1006))),FALSE),OR(ISNUMBER(FIND(";"&amp;UPPER(TRIM(Datos!E122&amp;""))&amp;"=",E$1007)),ISNUMBER(FIND(";"&amp;UPPER(TRIM(Datos!E122&amp;""))&amp;";",E$1007))),OR(UPPER(TRIM(Datos!E122&amp;""))="SÍ",UPPER(TRIM(Datos!E122&amp;""))="SI",UPPER(TRIM(Datos!E122&amp;""))="NO"),IF(ISNUMBER(Datos!E122),AND(OR(E$1005="",Datos!E122&gt;=E$1005),OR(E$1006="",Datos!E122&lt;=E$1006)),FALSE),TRUE))))</f>
        <v>0.0</v>
      </c>
      <c r="F122">
        <f>IF(Datos!F122="",0,IF(AND(F$1008&lt;&gt;"",Datos!F122=F$1008),0,IF(F$1004=0,0,1-CHOOSE(F$1004,IF(ISNUMBER(Datos!F122),AND(OR(F$1005="",Datos!F122&gt;=F$1005),OR(F$1006="",Datos!F122&lt;=F$1006)),FALSE),IF(ISNUMBER(Datos!F122),AND(Datos!F122=INT(Datos!F122),AND(OR(F$1005="",Datos!F122&gt;=F$1005),OR(F$1006="",Datos!F122&lt;=F$1006))),FALSE),OR(ISNUMBER(FIND(";"&amp;UPPER(TRIM(Datos!F122&amp;""))&amp;"=",F$1007)),ISNUMBER(FIND(";"&amp;UPPER(TRIM(Datos!F122&amp;""))&amp;";",F$1007))),OR(UPPER(TRIM(Datos!F122&amp;""))="SÍ",UPPER(TRIM(Datos!F122&amp;""))="SI",UPPER(TRIM(Datos!F122&amp;""))="NO"),IF(ISNUMBER(Datos!F122),AND(OR(F$1005="",Datos!F122&gt;=F$1005),OR(F$1006="",Datos!F122&lt;=F$1006)),FALSE),TRUE))))</f>
        <v>0.0</v>
      </c>
      <c r="G122">
        <f>IF(Datos!G122="",0,IF(AND(G$1008&lt;&gt;"",Datos!G122=G$1008),0,IF(G$1004=0,0,1-CHOOSE(G$1004,IF(ISNUMBER(Datos!G122),AND(OR(G$1005="",Datos!G122&gt;=G$1005),OR(G$1006="",Datos!G122&lt;=G$1006)),FALSE),IF(ISNUMBER(Datos!G122),AND(Datos!G122=INT(Datos!G122),AND(OR(G$1005="",Datos!G122&gt;=G$1005),OR(G$1006="",Datos!G122&lt;=G$1006))),FALSE),OR(ISNUMBER(FIND(";"&amp;UPPER(TRIM(Datos!G122&amp;""))&amp;"=",G$1007)),ISNUMBER(FIND(";"&amp;UPPER(TRIM(Datos!G122&amp;""))&amp;";",G$1007))),OR(UPPER(TRIM(Datos!G122&amp;""))="SÍ",UPPER(TRIM(Datos!G122&amp;""))="SI",UPPER(TRIM(Datos!G122&amp;""))="NO"),IF(ISNUMBER(Datos!G122),AND(OR(G$1005="",Datos!G122&gt;=G$1005),OR(G$1006="",Datos!G122&lt;=G$1006)),FALSE),TRUE))))</f>
        <v>0.0</v>
      </c>
      <c r="H122">
        <f>IF(Datos!H122="",0,IF(AND(H$1008&lt;&gt;"",Datos!H122=H$1008),0,IF(H$1004=0,0,1-CHOOSE(H$1004,IF(ISNUMBER(Datos!H122),AND(OR(H$1005="",Datos!H122&gt;=H$1005),OR(H$1006="",Datos!H122&lt;=H$1006)),FALSE),IF(ISNUMBER(Datos!H122),AND(Datos!H122=INT(Datos!H122),AND(OR(H$1005="",Datos!H122&gt;=H$1005),OR(H$1006="",Datos!H122&lt;=H$1006))),FALSE),OR(ISNUMBER(FIND(";"&amp;UPPER(TRIM(Datos!H122&amp;""))&amp;"=",H$1007)),ISNUMBER(FIND(";"&amp;UPPER(TRIM(Datos!H122&amp;""))&amp;";",H$1007))),OR(UPPER(TRIM(Datos!H122&amp;""))="SÍ",UPPER(TRIM(Datos!H122&amp;""))="SI",UPPER(TRIM(Datos!H122&amp;""))="NO"),IF(ISNUMBER(Datos!H122),AND(OR(H$1005="",Datos!H122&gt;=H$1005),OR(H$1006="",Datos!H122&lt;=H$1006)),FALSE),TRUE))))</f>
        <v>0.0</v>
      </c>
      <c r="I122">
        <f>IF(Datos!I122="",0,IF(AND(I$1008&lt;&gt;"",Datos!I122=I$1008),0,IF(I$1004=0,0,1-CHOOSE(I$1004,IF(ISNUMBER(Datos!I122),AND(OR(I$1005="",Datos!I122&gt;=I$1005),OR(I$1006="",Datos!I122&lt;=I$1006)),FALSE),IF(ISNUMBER(Datos!I122),AND(Datos!I122=INT(Datos!I122),AND(OR(I$1005="",Datos!I122&gt;=I$1005),OR(I$1006="",Datos!I122&lt;=I$1006))),FALSE),OR(ISNUMBER(FIND(";"&amp;UPPER(TRIM(Datos!I122&amp;""))&amp;"=",I$1007)),ISNUMBER(FIND(";"&amp;UPPER(TRIM(Datos!I122&amp;""))&amp;";",I$1007))),OR(UPPER(TRIM(Datos!I122&amp;""))="SÍ",UPPER(TRIM(Datos!I122&amp;""))="SI",UPPER(TRIM(Datos!I122&amp;""))="NO"),IF(ISNUMBER(Datos!I122),AND(OR(I$1005="",Datos!I122&gt;=I$1005),OR(I$1006="",Datos!I122&lt;=I$1006)),FALSE),TRUE))))</f>
        <v>0.0</v>
      </c>
      <c r="J122">
        <f>IF(Datos!J122="",0,IF(AND(J$1008&lt;&gt;"",Datos!J122=J$1008),0,IF(J$1004=0,0,1-CHOOSE(J$1004,IF(ISNUMBER(Datos!J122),AND(OR(J$1005="",Datos!J122&gt;=J$1005),OR(J$1006="",Datos!J122&lt;=J$1006)),FALSE),IF(ISNUMBER(Datos!J122),AND(Datos!J122=INT(Datos!J122),AND(OR(J$1005="",Datos!J122&gt;=J$1005),OR(J$1006="",Datos!J122&lt;=J$1006))),FALSE),OR(ISNUMBER(FIND(";"&amp;UPPER(TRIM(Datos!J122&amp;""))&amp;"=",J$1007)),ISNUMBER(FIND(";"&amp;UPPER(TRIM(Datos!J122&amp;""))&amp;";",J$1007))),OR(UPPER(TRIM(Datos!J122&amp;""))="SÍ",UPPER(TRIM(Datos!J122&amp;""))="SI",UPPER(TRIM(Datos!J122&amp;""))="NO"),IF(ISNUMBER(Datos!J122),AND(OR(J$1005="",Datos!J122&gt;=J$1005),OR(J$1006="",Datos!J122&lt;=J$1006)),FALSE),TRUE))))</f>
        <v>0.0</v>
      </c>
      <c r="K122">
        <f>IF(Datos!K122="",0,IF(AND(K$1008&lt;&gt;"",Datos!K122=K$1008),0,IF(K$1004=0,0,1-CHOOSE(K$1004,IF(ISNUMBER(Datos!K122),AND(OR(K$1005="",Datos!K122&gt;=K$1005),OR(K$1006="",Datos!K122&lt;=K$1006)),FALSE),IF(ISNUMBER(Datos!K122),AND(Datos!K122=INT(Datos!K122),AND(OR(K$1005="",Datos!K122&gt;=K$1005),OR(K$1006="",Datos!K122&lt;=K$1006))),FALSE),OR(ISNUMBER(FIND(";"&amp;UPPER(TRIM(Datos!K122&amp;""))&amp;"=",K$1007)),ISNUMBER(FIND(";"&amp;UPPER(TRIM(Datos!K122&amp;""))&amp;";",K$1007))),OR(UPPER(TRIM(Datos!K122&amp;""))="SÍ",UPPER(TRIM(Datos!K122&amp;""))="SI",UPPER(TRIM(Datos!K122&amp;""))="NO"),IF(ISNUMBER(Datos!K122),AND(OR(K$1005="",Datos!K122&gt;=K$1005),OR(K$1006="",Datos!K122&lt;=K$1006)),FALSE),TRUE))))</f>
        <v>0.0</v>
      </c>
      <c r="L122">
        <f>IF(Datos!L122="",0,IF(AND(L$1008&lt;&gt;"",Datos!L122=L$1008),0,IF(L$1004=0,0,1-CHOOSE(L$1004,IF(ISNUMBER(Datos!L122),AND(OR(L$1005="",Datos!L122&gt;=L$1005),OR(L$1006="",Datos!L122&lt;=L$1006)),FALSE),IF(ISNUMBER(Datos!L122),AND(Datos!L122=INT(Datos!L122),AND(OR(L$1005="",Datos!L122&gt;=L$1005),OR(L$1006="",Datos!L122&lt;=L$1006))),FALSE),OR(ISNUMBER(FIND(";"&amp;UPPER(TRIM(Datos!L122&amp;""))&amp;"=",L$1007)),ISNUMBER(FIND(";"&amp;UPPER(TRIM(Datos!L122&amp;""))&amp;";",L$1007))),OR(UPPER(TRIM(Datos!L122&amp;""))="SÍ",UPPER(TRIM(Datos!L122&amp;""))="SI",UPPER(TRIM(Datos!L122&amp;""))="NO"),IF(ISNUMBER(Datos!L122),AND(OR(L$1005="",Datos!L122&gt;=L$1005),OR(L$1006="",Datos!L122&lt;=L$1006)),FALSE),TRUE))))</f>
        <v>0.0</v>
      </c>
      <c r="M122">
        <f>IF(Datos!M122="",0,IF(AND(M$1008&lt;&gt;"",Datos!M122=M$1008),0,IF(M$1004=0,0,1-CHOOSE(M$1004,IF(ISNUMBER(Datos!M122),AND(OR(M$1005="",Datos!M122&gt;=M$1005),OR(M$1006="",Datos!M122&lt;=M$1006)),FALSE),IF(ISNUMBER(Datos!M122),AND(Datos!M122=INT(Datos!M122),AND(OR(M$1005="",Datos!M122&gt;=M$1005),OR(M$1006="",Datos!M122&lt;=M$1006))),FALSE),OR(ISNUMBER(FIND(";"&amp;UPPER(TRIM(Datos!M122&amp;""))&amp;"=",M$1007)),ISNUMBER(FIND(";"&amp;UPPER(TRIM(Datos!M122&amp;""))&amp;";",M$1007))),OR(UPPER(TRIM(Datos!M122&amp;""))="SÍ",UPPER(TRIM(Datos!M122&amp;""))="SI",UPPER(TRIM(Datos!M122&amp;""))="NO"),IF(ISNUMBER(Datos!M122),AND(OR(M$1005="",Datos!M122&gt;=M$1005),OR(M$1006="",Datos!M122&lt;=M$1006)),FALSE),TRUE))))</f>
        <v>0.0</v>
      </c>
      <c r="N122">
        <f>IF(Datos!N122="",0,IF(AND(N$1008&lt;&gt;"",Datos!N122=N$1008),0,IF(N$1004=0,0,1-CHOOSE(N$1004,IF(ISNUMBER(Datos!N122),AND(OR(N$1005="",Datos!N122&gt;=N$1005),OR(N$1006="",Datos!N122&lt;=N$1006)),FALSE),IF(ISNUMBER(Datos!N122),AND(Datos!N122=INT(Datos!N122),AND(OR(N$1005="",Datos!N122&gt;=N$1005),OR(N$1006="",Datos!N122&lt;=N$1006))),FALSE),OR(ISNUMBER(FIND(";"&amp;UPPER(TRIM(Datos!N122&amp;""))&amp;"=",N$1007)),ISNUMBER(FIND(";"&amp;UPPER(TRIM(Datos!N122&amp;""))&amp;";",N$1007))),OR(UPPER(TRIM(Datos!N122&amp;""))="SÍ",UPPER(TRIM(Datos!N122&amp;""))="SI",UPPER(TRIM(Datos!N122&amp;""))="NO"),IF(ISNUMBER(Datos!N122),AND(OR(N$1005="",Datos!N122&gt;=N$1005),OR(N$1006="",Datos!N122&lt;=N$1006)),FALSE),TRUE))))</f>
        <v>0.0</v>
      </c>
      <c r="O122">
        <f>IF(Datos!O122="",0,IF(AND(O$1008&lt;&gt;"",Datos!O122=O$1008),0,IF(O$1004=0,0,1-CHOOSE(O$1004,IF(ISNUMBER(Datos!O122),AND(OR(O$1005="",Datos!O122&gt;=O$1005),OR(O$1006="",Datos!O122&lt;=O$1006)),FALSE),IF(ISNUMBER(Datos!O122),AND(Datos!O122=INT(Datos!O122),AND(OR(O$1005="",Datos!O122&gt;=O$1005),OR(O$1006="",Datos!O122&lt;=O$1006))),FALSE),OR(ISNUMBER(FIND(";"&amp;UPPER(TRIM(Datos!O122&amp;""))&amp;"=",O$1007)),ISNUMBER(FIND(";"&amp;UPPER(TRIM(Datos!O122&amp;""))&amp;";",O$1007))),OR(UPPER(TRIM(Datos!O122&amp;""))="SÍ",UPPER(TRIM(Datos!O122&amp;""))="SI",UPPER(TRIM(Datos!O122&amp;""))="NO"),IF(ISNUMBER(Datos!O122),AND(OR(O$1005="",Datos!O122&gt;=O$1005),OR(O$1006="",Datos!O122&lt;=O$1006)),FALSE),TRUE))))</f>
        <v>0.0</v>
      </c>
      <c r="P122">
        <f>IF(Datos!P122="",0,IF(AND(P$1008&lt;&gt;"",Datos!P122=P$1008),0,IF(P$1004=0,0,1-CHOOSE(P$1004,IF(ISNUMBER(Datos!P122),AND(OR(P$1005="",Datos!P122&gt;=P$1005),OR(P$1006="",Datos!P122&lt;=P$1006)),FALSE),IF(ISNUMBER(Datos!P122),AND(Datos!P122=INT(Datos!P122),AND(OR(P$1005="",Datos!P122&gt;=P$1005),OR(P$1006="",Datos!P122&lt;=P$1006))),FALSE),OR(ISNUMBER(FIND(";"&amp;UPPER(TRIM(Datos!P122&amp;""))&amp;"=",P$1007)),ISNUMBER(FIND(";"&amp;UPPER(TRIM(Datos!P122&amp;""))&amp;";",P$1007))),OR(UPPER(TRIM(Datos!P122&amp;""))="SÍ",UPPER(TRIM(Datos!P122&amp;""))="SI",UPPER(TRIM(Datos!P122&amp;""))="NO"),IF(ISNUMBER(Datos!P122),AND(OR(P$1005="",Datos!P122&gt;=P$1005),OR(P$1006="",Datos!P122&lt;=P$1006)),FALSE),TRUE))))</f>
        <v>0.0</v>
      </c>
      <c r="Q122">
        <f>IF(Datos!Q122="",0,IF(AND(Q$1008&lt;&gt;"",Datos!Q122=Q$1008),0,IF(Q$1004=0,0,1-CHOOSE(Q$1004,IF(ISNUMBER(Datos!Q122),AND(OR(Q$1005="",Datos!Q122&gt;=Q$1005),OR(Q$1006="",Datos!Q122&lt;=Q$1006)),FALSE),IF(ISNUMBER(Datos!Q122),AND(Datos!Q122=INT(Datos!Q122),AND(OR(Q$1005="",Datos!Q122&gt;=Q$1005),OR(Q$1006="",Datos!Q122&lt;=Q$1006))),FALSE),OR(ISNUMBER(FIND(";"&amp;UPPER(TRIM(Datos!Q122&amp;""))&amp;"=",Q$1007)),ISNUMBER(FIND(";"&amp;UPPER(TRIM(Datos!Q122&amp;""))&amp;";",Q$1007))),OR(UPPER(TRIM(Datos!Q122&amp;""))="SÍ",UPPER(TRIM(Datos!Q122&amp;""))="SI",UPPER(TRIM(Datos!Q122&amp;""))="NO"),IF(ISNUMBER(Datos!Q122),AND(OR(Q$1005="",Datos!Q122&gt;=Q$1005),OR(Q$1006="",Datos!Q122&lt;=Q$1006)),FALSE),TRUE))))</f>
        <v>0.0</v>
      </c>
      <c r="R122">
        <f>IF(Datos!R122="",0,IF(AND(R$1008&lt;&gt;"",Datos!R122=R$1008),0,IF(R$1004=0,0,1-CHOOSE(R$1004,IF(ISNUMBER(Datos!R122),AND(OR(R$1005="",Datos!R122&gt;=R$1005),OR(R$1006="",Datos!R122&lt;=R$1006)),FALSE),IF(ISNUMBER(Datos!R122),AND(Datos!R122=INT(Datos!R122),AND(OR(R$1005="",Datos!R122&gt;=R$1005),OR(R$1006="",Datos!R122&lt;=R$1006))),FALSE),OR(ISNUMBER(FIND(";"&amp;UPPER(TRIM(Datos!R122&amp;""))&amp;"=",R$1007)),ISNUMBER(FIND(";"&amp;UPPER(TRIM(Datos!R122&amp;""))&amp;";",R$1007))),OR(UPPER(TRIM(Datos!R122&amp;""))="SÍ",UPPER(TRIM(Datos!R122&amp;""))="SI",UPPER(TRIM(Datos!R122&amp;""))="NO"),IF(ISNUMBER(Datos!R122),AND(OR(R$1005="",Datos!R122&gt;=R$1005),OR(R$1006="",Datos!R122&lt;=R$1006)),FALSE),TRUE))))</f>
        <v>0.0</v>
      </c>
      <c r="S122">
        <f>IF(Datos!S122="",0,IF(AND(S$1008&lt;&gt;"",Datos!S122=S$1008),0,IF(S$1004=0,0,1-CHOOSE(S$1004,IF(ISNUMBER(Datos!S122),AND(OR(S$1005="",Datos!S122&gt;=S$1005),OR(S$1006="",Datos!S122&lt;=S$1006)),FALSE),IF(ISNUMBER(Datos!S122),AND(Datos!S122=INT(Datos!S122),AND(OR(S$1005="",Datos!S122&gt;=S$1005),OR(S$1006="",Datos!S122&lt;=S$1006))),FALSE),OR(ISNUMBER(FIND(";"&amp;UPPER(TRIM(Datos!S122&amp;""))&amp;"=",S$1007)),ISNUMBER(FIND(";"&amp;UPPER(TRIM(Datos!S122&amp;""))&amp;";",S$1007))),OR(UPPER(TRIM(Datos!S122&amp;""))="SÍ",UPPER(TRIM(Datos!S122&amp;""))="SI",UPPER(TRIM(Datos!S122&amp;""))="NO"),IF(ISNUMBER(Datos!S122),AND(OR(S$1005="",Datos!S122&gt;=S$1005),OR(S$1006="",Datos!S122&lt;=S$1006)),FALSE),TRUE))))</f>
        <v>0.0</v>
      </c>
      <c r="T122">
        <f>IF(Datos!T122="",0,IF(AND(T$1008&lt;&gt;"",Datos!T122=T$1008),0,IF(T$1004=0,0,1-CHOOSE(T$1004,IF(ISNUMBER(Datos!T122),AND(OR(T$1005="",Datos!T122&gt;=T$1005),OR(T$1006="",Datos!T122&lt;=T$1006)),FALSE),IF(ISNUMBER(Datos!T122),AND(Datos!T122=INT(Datos!T122),AND(OR(T$1005="",Datos!T122&gt;=T$1005),OR(T$1006="",Datos!T122&lt;=T$1006))),FALSE),OR(ISNUMBER(FIND(";"&amp;UPPER(TRIM(Datos!T122&amp;""))&amp;"=",T$1007)),ISNUMBER(FIND(";"&amp;UPPER(TRIM(Datos!T122&amp;""))&amp;";",T$1007))),OR(UPPER(TRIM(Datos!T122&amp;""))="SÍ",UPPER(TRIM(Datos!T122&amp;""))="SI",UPPER(TRIM(Datos!T122&amp;""))="NO"),IF(ISNUMBER(Datos!T122),AND(OR(T$1005="",Datos!T122&gt;=T$1005),OR(T$1006="",Datos!T122&lt;=T$1006)),FALSE),TRUE))))</f>
        <v>0.0</v>
      </c>
      <c r="U122">
        <f>IF(Datos!U122="",0,IF(AND(U$1008&lt;&gt;"",Datos!U122=U$1008),0,IF(U$1004=0,0,1-CHOOSE(U$1004,IF(ISNUMBER(Datos!U122),AND(OR(U$1005="",Datos!U122&gt;=U$1005),OR(U$1006="",Datos!U122&lt;=U$1006)),FALSE),IF(ISNUMBER(Datos!U122),AND(Datos!U122=INT(Datos!U122),AND(OR(U$1005="",Datos!U122&gt;=U$1005),OR(U$1006="",Datos!U122&lt;=U$1006))),FALSE),OR(ISNUMBER(FIND(";"&amp;UPPER(TRIM(Datos!U122&amp;""))&amp;"=",U$1007)),ISNUMBER(FIND(";"&amp;UPPER(TRIM(Datos!U122&amp;""))&amp;";",U$1007))),OR(UPPER(TRIM(Datos!U122&amp;""))="SÍ",UPPER(TRIM(Datos!U122&amp;""))="SI",UPPER(TRIM(Datos!U122&amp;""))="NO"),IF(ISNUMBER(Datos!U122),AND(OR(U$1005="",Datos!U122&gt;=U$1005),OR(U$1006="",Datos!U122&lt;=U$1006)),FALSE),TRUE))))</f>
        <v>0.0</v>
      </c>
      <c r="V122">
        <f>IF(Datos!V122="",0,IF(AND(V$1008&lt;&gt;"",Datos!V122=V$1008),0,IF(V$1004=0,0,1-CHOOSE(V$1004,IF(ISNUMBER(Datos!V122),AND(OR(V$1005="",Datos!V122&gt;=V$1005),OR(V$1006="",Datos!V122&lt;=V$1006)),FALSE),IF(ISNUMBER(Datos!V122),AND(Datos!V122=INT(Datos!V122),AND(OR(V$1005="",Datos!V122&gt;=V$1005),OR(V$1006="",Datos!V122&lt;=V$1006))),FALSE),OR(ISNUMBER(FIND(";"&amp;UPPER(TRIM(Datos!V122&amp;""))&amp;"=",V$1007)),ISNUMBER(FIND(";"&amp;UPPER(TRIM(Datos!V122&amp;""))&amp;";",V$1007))),OR(UPPER(TRIM(Datos!V122&amp;""))="SÍ",UPPER(TRIM(Datos!V122&amp;""))="SI",UPPER(TRIM(Datos!V122&amp;""))="NO"),IF(ISNUMBER(Datos!V122),AND(OR(V$1005="",Datos!V122&gt;=V$1005),OR(V$1006="",Datos!V122&lt;=V$1006)),FALSE),TRUE))))</f>
        <v>0.0</v>
      </c>
      <c r="W122">
        <f>IF(Datos!W122="",0,IF(AND(W$1008&lt;&gt;"",Datos!W122=W$1008),0,IF(W$1004=0,0,1-CHOOSE(W$1004,IF(ISNUMBER(Datos!W122),AND(OR(W$1005="",Datos!W122&gt;=W$1005),OR(W$1006="",Datos!W122&lt;=W$1006)),FALSE),IF(ISNUMBER(Datos!W122),AND(Datos!W122=INT(Datos!W122),AND(OR(W$1005="",Datos!W122&gt;=W$1005),OR(W$1006="",Datos!W122&lt;=W$1006))),FALSE),OR(ISNUMBER(FIND(";"&amp;UPPER(TRIM(Datos!W122&amp;""))&amp;"=",W$1007)),ISNUMBER(FIND(";"&amp;UPPER(TRIM(Datos!W122&amp;""))&amp;";",W$1007))),OR(UPPER(TRIM(Datos!W122&amp;""))="SÍ",UPPER(TRIM(Datos!W122&amp;""))="SI",UPPER(TRIM(Datos!W122&amp;""))="NO"),IF(ISNUMBER(Datos!W122),AND(OR(W$1005="",Datos!W122&gt;=W$1005),OR(W$1006="",Datos!W122&lt;=W$1006)),FALSE),TRUE))))</f>
        <v>0.0</v>
      </c>
      <c r="X122">
        <f>IF(Datos!X122="",0,IF(AND(X$1008&lt;&gt;"",Datos!X122=X$1008),0,IF(X$1004=0,0,1-CHOOSE(X$1004,IF(ISNUMBER(Datos!X122),AND(OR(X$1005="",Datos!X122&gt;=X$1005),OR(X$1006="",Datos!X122&lt;=X$1006)),FALSE),IF(ISNUMBER(Datos!X122),AND(Datos!X122=INT(Datos!X122),AND(OR(X$1005="",Datos!X122&gt;=X$1005),OR(X$1006="",Datos!X122&lt;=X$1006))),FALSE),OR(ISNUMBER(FIND(";"&amp;UPPER(TRIM(Datos!X122&amp;""))&amp;"=",X$1007)),ISNUMBER(FIND(";"&amp;UPPER(TRIM(Datos!X122&amp;""))&amp;";",X$1007))),OR(UPPER(TRIM(Datos!X122&amp;""))="SÍ",UPPER(TRIM(Datos!X122&amp;""))="SI",UPPER(TRIM(Datos!X122&amp;""))="NO"),IF(ISNUMBER(Datos!X122),AND(OR(X$1005="",Datos!X122&gt;=X$1005),OR(X$1006="",Datos!X122&lt;=X$1006)),FALSE),TRUE))))</f>
        <v>0.0</v>
      </c>
      <c r="Y122">
        <f>IF(Datos!Y122="",0,IF(AND(Y$1008&lt;&gt;"",Datos!Y122=Y$1008),0,IF(Y$1004=0,0,1-CHOOSE(Y$1004,IF(ISNUMBER(Datos!Y122),AND(OR(Y$1005="",Datos!Y122&gt;=Y$1005),OR(Y$1006="",Datos!Y122&lt;=Y$1006)),FALSE),IF(ISNUMBER(Datos!Y122),AND(Datos!Y122=INT(Datos!Y122),AND(OR(Y$1005="",Datos!Y122&gt;=Y$1005),OR(Y$1006="",Datos!Y122&lt;=Y$1006))),FALSE),OR(ISNUMBER(FIND(";"&amp;UPPER(TRIM(Datos!Y122&amp;""))&amp;"=",Y$1007)),ISNUMBER(FIND(";"&amp;UPPER(TRIM(Datos!Y122&amp;""))&amp;";",Y$1007))),OR(UPPER(TRIM(Datos!Y122&amp;""))="SÍ",UPPER(TRIM(Datos!Y122&amp;""))="SI",UPPER(TRIM(Datos!Y122&amp;""))="NO"),IF(ISNUMBER(Datos!Y122),AND(OR(Y$1005="",Datos!Y122&gt;=Y$1005),OR(Y$1006="",Datos!Y122&lt;=Y$1006)),FALSE),TRUE))))</f>
        <v>0.0</v>
      </c>
      <c r="Z122">
        <f>IF(Datos!Z122="",0,IF(AND(Z$1008&lt;&gt;"",Datos!Z122=Z$1008),0,IF(Z$1004=0,0,1-CHOOSE(Z$1004,IF(ISNUMBER(Datos!Z122),AND(OR(Z$1005="",Datos!Z122&gt;=Z$1005),OR(Z$1006="",Datos!Z122&lt;=Z$1006)),FALSE),IF(ISNUMBER(Datos!Z122),AND(Datos!Z122=INT(Datos!Z122),AND(OR(Z$1005="",Datos!Z122&gt;=Z$1005),OR(Z$1006="",Datos!Z122&lt;=Z$1006))),FALSE),OR(ISNUMBER(FIND(";"&amp;UPPER(TRIM(Datos!Z122&amp;""))&amp;"=",Z$1007)),ISNUMBER(FIND(";"&amp;UPPER(TRIM(Datos!Z122&amp;""))&amp;";",Z$1007))),OR(UPPER(TRIM(Datos!Z122&amp;""))="SÍ",UPPER(TRIM(Datos!Z122&amp;""))="SI",UPPER(TRIM(Datos!Z122&amp;""))="NO"),IF(ISNUMBER(Datos!Z122),AND(OR(Z$1005="",Datos!Z122&gt;=Z$1005),OR(Z$1006="",Datos!Z122&lt;=Z$1006)),FALSE),TRUE))))</f>
        <v>0.0</v>
      </c>
      <c r="AA122">
        <f>IF(Datos!AA122="",0,IF(AND(AA$1008&lt;&gt;"",Datos!AA122=AA$1008),0,IF(AA$1004=0,0,1-CHOOSE(AA$1004,IF(ISNUMBER(Datos!AA122),AND(OR(AA$1005="",Datos!AA122&gt;=AA$1005),OR(AA$1006="",Datos!AA122&lt;=AA$1006)),FALSE),IF(ISNUMBER(Datos!AA122),AND(Datos!AA122=INT(Datos!AA122),AND(OR(AA$1005="",Datos!AA122&gt;=AA$1005),OR(AA$1006="",Datos!AA122&lt;=AA$1006))),FALSE),OR(ISNUMBER(FIND(";"&amp;UPPER(TRIM(Datos!AA122&amp;""))&amp;"=",AA$1007)),ISNUMBER(FIND(";"&amp;UPPER(TRIM(Datos!AA122&amp;""))&amp;";",AA$1007))),OR(UPPER(TRIM(Datos!AA122&amp;""))="SÍ",UPPER(TRIM(Datos!AA122&amp;""))="SI",UPPER(TRIM(Datos!AA122&amp;""))="NO"),IF(ISNUMBER(Datos!AA122),AND(OR(AA$1005="",Datos!AA122&gt;=AA$1005),OR(AA$1006="",Datos!AA122&lt;=AA$1006)),FALSE),TRUE))))</f>
        <v>0.0</v>
      </c>
      <c r="AB122">
        <f>IF(Datos!AB122="",0,IF(AND(AB$1008&lt;&gt;"",Datos!AB122=AB$1008),0,IF(AB$1004=0,0,1-CHOOSE(AB$1004,IF(ISNUMBER(Datos!AB122),AND(OR(AB$1005="",Datos!AB122&gt;=AB$1005),OR(AB$1006="",Datos!AB122&lt;=AB$1006)),FALSE),IF(ISNUMBER(Datos!AB122),AND(Datos!AB122=INT(Datos!AB122),AND(OR(AB$1005="",Datos!AB122&gt;=AB$1005),OR(AB$1006="",Datos!AB122&lt;=AB$1006))),FALSE),OR(ISNUMBER(FIND(";"&amp;UPPER(TRIM(Datos!AB122&amp;""))&amp;"=",AB$1007)),ISNUMBER(FIND(";"&amp;UPPER(TRIM(Datos!AB122&amp;""))&amp;";",AB$1007))),OR(UPPER(TRIM(Datos!AB122&amp;""))="SÍ",UPPER(TRIM(Datos!AB122&amp;""))="SI",UPPER(TRIM(Datos!AB122&amp;""))="NO"),IF(ISNUMBER(Datos!AB122),AND(OR(AB$1005="",Datos!AB122&gt;=AB$1005),OR(AB$1006="",Datos!AB122&lt;=AB$1006)),FALSE),TRUE))))</f>
        <v>0.0</v>
      </c>
      <c r="AC122">
        <f>IF(Datos!AC122="",0,IF(AND(AC$1008&lt;&gt;"",Datos!AC122=AC$1008),0,IF(AC$1004=0,0,1-CHOOSE(AC$1004,IF(ISNUMBER(Datos!AC122),AND(OR(AC$1005="",Datos!AC122&gt;=AC$1005),OR(AC$1006="",Datos!AC122&lt;=AC$1006)),FALSE),IF(ISNUMBER(Datos!AC122),AND(Datos!AC122=INT(Datos!AC122),AND(OR(AC$1005="",Datos!AC122&gt;=AC$1005),OR(AC$1006="",Datos!AC122&lt;=AC$1006))),FALSE),OR(ISNUMBER(FIND(";"&amp;UPPER(TRIM(Datos!AC122&amp;""))&amp;"=",AC$1007)),ISNUMBER(FIND(";"&amp;UPPER(TRIM(Datos!AC122&amp;""))&amp;";",AC$1007))),OR(UPPER(TRIM(Datos!AC122&amp;""))="SÍ",UPPER(TRIM(Datos!AC122&amp;""))="SI",UPPER(TRIM(Datos!AC122&amp;""))="NO"),IF(ISNUMBER(Datos!AC122),AND(OR(AC$1005="",Datos!AC122&gt;=AC$1005),OR(AC$1006="",Datos!AC122&lt;=AC$1006)),FALSE),TRUE))))</f>
        <v>0.0</v>
      </c>
      <c r="AD122">
        <f>IF(Datos!AD122="",0,IF(AND(AD$1008&lt;&gt;"",Datos!AD122=AD$1008),0,IF(AD$1004=0,0,1-CHOOSE(AD$1004,IF(ISNUMBER(Datos!AD122),AND(OR(AD$1005="",Datos!AD122&gt;=AD$1005),OR(AD$1006="",Datos!AD122&lt;=AD$1006)),FALSE),IF(ISNUMBER(Datos!AD122),AND(Datos!AD122=INT(Datos!AD122),AND(OR(AD$1005="",Datos!AD122&gt;=AD$1005),OR(AD$1006="",Datos!AD122&lt;=AD$1006))),FALSE),OR(ISNUMBER(FIND(";"&amp;UPPER(TRIM(Datos!AD122&amp;""))&amp;"=",AD$1007)),ISNUMBER(FIND(";"&amp;UPPER(TRIM(Datos!AD122&amp;""))&amp;";",AD$1007))),OR(UPPER(TRIM(Datos!AD122&amp;""))="SÍ",UPPER(TRIM(Datos!AD122&amp;""))="SI",UPPER(TRIM(Datos!AD122&amp;""))="NO"),IF(ISNUMBER(Datos!AD122),AND(OR(AD$1005="",Datos!AD122&gt;=AD$1005),OR(AD$1006="",Datos!AD122&lt;=AD$1006)),FALSE),TRUE))))</f>
        <v>0.0</v>
      </c>
      <c r="AE122">
        <f>IF(Datos!AE122="",0,IF(AND(AE$1008&lt;&gt;"",Datos!AE122=AE$1008),0,IF(AE$1004=0,0,1-CHOOSE(AE$1004,IF(ISNUMBER(Datos!AE122),AND(OR(AE$1005="",Datos!AE122&gt;=AE$1005),OR(AE$1006="",Datos!AE122&lt;=AE$1006)),FALSE),IF(ISNUMBER(Datos!AE122),AND(Datos!AE122=INT(Datos!AE122),AND(OR(AE$1005="",Datos!AE122&gt;=AE$1005),OR(AE$1006="",Datos!AE122&lt;=AE$1006))),FALSE),OR(ISNUMBER(FIND(";"&amp;UPPER(TRIM(Datos!AE122&amp;""))&amp;"=",AE$1007)),ISNUMBER(FIND(";"&amp;UPPER(TRIM(Datos!AE122&amp;""))&amp;";",AE$1007))),OR(UPPER(TRIM(Datos!AE122&amp;""))="SÍ",UPPER(TRIM(Datos!AE122&amp;""))="SI",UPPER(TRIM(Datos!AE122&amp;""))="NO"),IF(ISNUMBER(Datos!AE122),AND(OR(AE$1005="",Datos!AE122&gt;=AE$1005),OR(AE$1006="",Datos!AE122&lt;=AE$1006)),FALSE),TRUE))))</f>
        <v>0.0</v>
      </c>
    </row>
    <row r="123" spans="2:31">
      <c r="B123">
        <f>IF(Datos!B123="",0,IF(AND(B$1008&lt;&gt;"",Datos!B123=B$1008),0,IF(B$1004=0,0,1-CHOOSE(B$1004,IF(ISNUMBER(Datos!B123),AND(OR(B$1005="",Datos!B123&gt;=B$1005),OR(B$1006="",Datos!B123&lt;=B$1006)),FALSE),IF(ISNUMBER(Datos!B123),AND(Datos!B123=INT(Datos!B123),AND(OR(B$1005="",Datos!B123&gt;=B$1005),OR(B$1006="",Datos!B123&lt;=B$1006))),FALSE),OR(ISNUMBER(FIND(";"&amp;UPPER(TRIM(Datos!B123&amp;""))&amp;"=",B$1007)),ISNUMBER(FIND(";"&amp;UPPER(TRIM(Datos!B123&amp;""))&amp;";",B$1007))),OR(UPPER(TRIM(Datos!B123&amp;""))="SÍ",UPPER(TRIM(Datos!B123&amp;""))="SI",UPPER(TRIM(Datos!B123&amp;""))="NO"),IF(ISNUMBER(Datos!B123),AND(OR(B$1005="",Datos!B123&gt;=B$1005),OR(B$1006="",Datos!B123&lt;=B$1006)),FALSE),TRUE))))</f>
        <v>0.0</v>
      </c>
      <c r="C123">
        <f>IF(Datos!C123="",0,IF(AND(C$1008&lt;&gt;"",Datos!C123=C$1008),0,IF(C$1004=0,0,1-CHOOSE(C$1004,IF(ISNUMBER(Datos!C123),AND(OR(C$1005="",Datos!C123&gt;=C$1005),OR(C$1006="",Datos!C123&lt;=C$1006)),FALSE),IF(ISNUMBER(Datos!C123),AND(Datos!C123=INT(Datos!C123),AND(OR(C$1005="",Datos!C123&gt;=C$1005),OR(C$1006="",Datos!C123&lt;=C$1006))),FALSE),OR(ISNUMBER(FIND(";"&amp;UPPER(TRIM(Datos!C123&amp;""))&amp;"=",C$1007)),ISNUMBER(FIND(";"&amp;UPPER(TRIM(Datos!C123&amp;""))&amp;";",C$1007))),OR(UPPER(TRIM(Datos!C123&amp;""))="SÍ",UPPER(TRIM(Datos!C123&amp;""))="SI",UPPER(TRIM(Datos!C123&amp;""))="NO"),IF(ISNUMBER(Datos!C123),AND(OR(C$1005="",Datos!C123&gt;=C$1005),OR(C$1006="",Datos!C123&lt;=C$1006)),FALSE),TRUE))))</f>
        <v>0.0</v>
      </c>
      <c r="D123">
        <f>IF(Datos!D123="",0,IF(AND(D$1008&lt;&gt;"",Datos!D123=D$1008),0,IF(D$1004=0,0,1-CHOOSE(D$1004,IF(ISNUMBER(Datos!D123),AND(OR(D$1005="",Datos!D123&gt;=D$1005),OR(D$1006="",Datos!D123&lt;=D$1006)),FALSE),IF(ISNUMBER(Datos!D123),AND(Datos!D123=INT(Datos!D123),AND(OR(D$1005="",Datos!D123&gt;=D$1005),OR(D$1006="",Datos!D123&lt;=D$1006))),FALSE),OR(ISNUMBER(FIND(";"&amp;UPPER(TRIM(Datos!D123&amp;""))&amp;"=",D$1007)),ISNUMBER(FIND(";"&amp;UPPER(TRIM(Datos!D123&amp;""))&amp;";",D$1007))),OR(UPPER(TRIM(Datos!D123&amp;""))="SÍ",UPPER(TRIM(Datos!D123&amp;""))="SI",UPPER(TRIM(Datos!D123&amp;""))="NO"),IF(ISNUMBER(Datos!D123),AND(OR(D$1005="",Datos!D123&gt;=D$1005),OR(D$1006="",Datos!D123&lt;=D$1006)),FALSE),TRUE))))</f>
        <v>0.0</v>
      </c>
      <c r="E123">
        <f>IF(Datos!E123="",0,IF(AND(E$1008&lt;&gt;"",Datos!E123=E$1008),0,IF(E$1004=0,0,1-CHOOSE(E$1004,IF(ISNUMBER(Datos!E123),AND(OR(E$1005="",Datos!E123&gt;=E$1005),OR(E$1006="",Datos!E123&lt;=E$1006)),FALSE),IF(ISNUMBER(Datos!E123),AND(Datos!E123=INT(Datos!E123),AND(OR(E$1005="",Datos!E123&gt;=E$1005),OR(E$1006="",Datos!E123&lt;=E$1006))),FALSE),OR(ISNUMBER(FIND(";"&amp;UPPER(TRIM(Datos!E123&amp;""))&amp;"=",E$1007)),ISNUMBER(FIND(";"&amp;UPPER(TRIM(Datos!E123&amp;""))&amp;";",E$1007))),OR(UPPER(TRIM(Datos!E123&amp;""))="SÍ",UPPER(TRIM(Datos!E123&amp;""))="SI",UPPER(TRIM(Datos!E123&amp;""))="NO"),IF(ISNUMBER(Datos!E123),AND(OR(E$1005="",Datos!E123&gt;=E$1005),OR(E$1006="",Datos!E123&lt;=E$1006)),FALSE),TRUE))))</f>
        <v>0.0</v>
      </c>
      <c r="F123">
        <f>IF(Datos!F123="",0,IF(AND(F$1008&lt;&gt;"",Datos!F123=F$1008),0,IF(F$1004=0,0,1-CHOOSE(F$1004,IF(ISNUMBER(Datos!F123),AND(OR(F$1005="",Datos!F123&gt;=F$1005),OR(F$1006="",Datos!F123&lt;=F$1006)),FALSE),IF(ISNUMBER(Datos!F123),AND(Datos!F123=INT(Datos!F123),AND(OR(F$1005="",Datos!F123&gt;=F$1005),OR(F$1006="",Datos!F123&lt;=F$1006))),FALSE),OR(ISNUMBER(FIND(";"&amp;UPPER(TRIM(Datos!F123&amp;""))&amp;"=",F$1007)),ISNUMBER(FIND(";"&amp;UPPER(TRIM(Datos!F123&amp;""))&amp;";",F$1007))),OR(UPPER(TRIM(Datos!F123&amp;""))="SÍ",UPPER(TRIM(Datos!F123&amp;""))="SI",UPPER(TRIM(Datos!F123&amp;""))="NO"),IF(ISNUMBER(Datos!F123),AND(OR(F$1005="",Datos!F123&gt;=F$1005),OR(F$1006="",Datos!F123&lt;=F$1006)),FALSE),TRUE))))</f>
        <v>0.0</v>
      </c>
      <c r="G123">
        <f>IF(Datos!G123="",0,IF(AND(G$1008&lt;&gt;"",Datos!G123=G$1008),0,IF(G$1004=0,0,1-CHOOSE(G$1004,IF(ISNUMBER(Datos!G123),AND(OR(G$1005="",Datos!G123&gt;=G$1005),OR(G$1006="",Datos!G123&lt;=G$1006)),FALSE),IF(ISNUMBER(Datos!G123),AND(Datos!G123=INT(Datos!G123),AND(OR(G$1005="",Datos!G123&gt;=G$1005),OR(G$1006="",Datos!G123&lt;=G$1006))),FALSE),OR(ISNUMBER(FIND(";"&amp;UPPER(TRIM(Datos!G123&amp;""))&amp;"=",G$1007)),ISNUMBER(FIND(";"&amp;UPPER(TRIM(Datos!G123&amp;""))&amp;";",G$1007))),OR(UPPER(TRIM(Datos!G123&amp;""))="SÍ",UPPER(TRIM(Datos!G123&amp;""))="SI",UPPER(TRIM(Datos!G123&amp;""))="NO"),IF(ISNUMBER(Datos!G123),AND(OR(G$1005="",Datos!G123&gt;=G$1005),OR(G$1006="",Datos!G123&lt;=G$1006)),FALSE),TRUE))))</f>
        <v>0.0</v>
      </c>
      <c r="H123">
        <f>IF(Datos!H123="",0,IF(AND(H$1008&lt;&gt;"",Datos!H123=H$1008),0,IF(H$1004=0,0,1-CHOOSE(H$1004,IF(ISNUMBER(Datos!H123),AND(OR(H$1005="",Datos!H123&gt;=H$1005),OR(H$1006="",Datos!H123&lt;=H$1006)),FALSE),IF(ISNUMBER(Datos!H123),AND(Datos!H123=INT(Datos!H123),AND(OR(H$1005="",Datos!H123&gt;=H$1005),OR(H$1006="",Datos!H123&lt;=H$1006))),FALSE),OR(ISNUMBER(FIND(";"&amp;UPPER(TRIM(Datos!H123&amp;""))&amp;"=",H$1007)),ISNUMBER(FIND(";"&amp;UPPER(TRIM(Datos!H123&amp;""))&amp;";",H$1007))),OR(UPPER(TRIM(Datos!H123&amp;""))="SÍ",UPPER(TRIM(Datos!H123&amp;""))="SI",UPPER(TRIM(Datos!H123&amp;""))="NO"),IF(ISNUMBER(Datos!H123),AND(OR(H$1005="",Datos!H123&gt;=H$1005),OR(H$1006="",Datos!H123&lt;=H$1006)),FALSE),TRUE))))</f>
        <v>0.0</v>
      </c>
      <c r="I123">
        <f>IF(Datos!I123="",0,IF(AND(I$1008&lt;&gt;"",Datos!I123=I$1008),0,IF(I$1004=0,0,1-CHOOSE(I$1004,IF(ISNUMBER(Datos!I123),AND(OR(I$1005="",Datos!I123&gt;=I$1005),OR(I$1006="",Datos!I123&lt;=I$1006)),FALSE),IF(ISNUMBER(Datos!I123),AND(Datos!I123=INT(Datos!I123),AND(OR(I$1005="",Datos!I123&gt;=I$1005),OR(I$1006="",Datos!I123&lt;=I$1006))),FALSE),OR(ISNUMBER(FIND(";"&amp;UPPER(TRIM(Datos!I123&amp;""))&amp;"=",I$1007)),ISNUMBER(FIND(";"&amp;UPPER(TRIM(Datos!I123&amp;""))&amp;";",I$1007))),OR(UPPER(TRIM(Datos!I123&amp;""))="SÍ",UPPER(TRIM(Datos!I123&amp;""))="SI",UPPER(TRIM(Datos!I123&amp;""))="NO"),IF(ISNUMBER(Datos!I123),AND(OR(I$1005="",Datos!I123&gt;=I$1005),OR(I$1006="",Datos!I123&lt;=I$1006)),FALSE),TRUE))))</f>
        <v>0.0</v>
      </c>
      <c r="J123">
        <f>IF(Datos!J123="",0,IF(AND(J$1008&lt;&gt;"",Datos!J123=J$1008),0,IF(J$1004=0,0,1-CHOOSE(J$1004,IF(ISNUMBER(Datos!J123),AND(OR(J$1005="",Datos!J123&gt;=J$1005),OR(J$1006="",Datos!J123&lt;=J$1006)),FALSE),IF(ISNUMBER(Datos!J123),AND(Datos!J123=INT(Datos!J123),AND(OR(J$1005="",Datos!J123&gt;=J$1005),OR(J$1006="",Datos!J123&lt;=J$1006))),FALSE),OR(ISNUMBER(FIND(";"&amp;UPPER(TRIM(Datos!J123&amp;""))&amp;"=",J$1007)),ISNUMBER(FIND(";"&amp;UPPER(TRIM(Datos!J123&amp;""))&amp;";",J$1007))),OR(UPPER(TRIM(Datos!J123&amp;""))="SÍ",UPPER(TRIM(Datos!J123&amp;""))="SI",UPPER(TRIM(Datos!J123&amp;""))="NO"),IF(ISNUMBER(Datos!J123),AND(OR(J$1005="",Datos!J123&gt;=J$1005),OR(J$1006="",Datos!J123&lt;=J$1006)),FALSE),TRUE))))</f>
        <v>0.0</v>
      </c>
      <c r="K123">
        <f>IF(Datos!K123="",0,IF(AND(K$1008&lt;&gt;"",Datos!K123=K$1008),0,IF(K$1004=0,0,1-CHOOSE(K$1004,IF(ISNUMBER(Datos!K123),AND(OR(K$1005="",Datos!K123&gt;=K$1005),OR(K$1006="",Datos!K123&lt;=K$1006)),FALSE),IF(ISNUMBER(Datos!K123),AND(Datos!K123=INT(Datos!K123),AND(OR(K$1005="",Datos!K123&gt;=K$1005),OR(K$1006="",Datos!K123&lt;=K$1006))),FALSE),OR(ISNUMBER(FIND(";"&amp;UPPER(TRIM(Datos!K123&amp;""))&amp;"=",K$1007)),ISNUMBER(FIND(";"&amp;UPPER(TRIM(Datos!K123&amp;""))&amp;";",K$1007))),OR(UPPER(TRIM(Datos!K123&amp;""))="SÍ",UPPER(TRIM(Datos!K123&amp;""))="SI",UPPER(TRIM(Datos!K123&amp;""))="NO"),IF(ISNUMBER(Datos!K123),AND(OR(K$1005="",Datos!K123&gt;=K$1005),OR(K$1006="",Datos!K123&lt;=K$1006)),FALSE),TRUE))))</f>
        <v>0.0</v>
      </c>
      <c r="L123">
        <f>IF(Datos!L123="",0,IF(AND(L$1008&lt;&gt;"",Datos!L123=L$1008),0,IF(L$1004=0,0,1-CHOOSE(L$1004,IF(ISNUMBER(Datos!L123),AND(OR(L$1005="",Datos!L123&gt;=L$1005),OR(L$1006="",Datos!L123&lt;=L$1006)),FALSE),IF(ISNUMBER(Datos!L123),AND(Datos!L123=INT(Datos!L123),AND(OR(L$1005="",Datos!L123&gt;=L$1005),OR(L$1006="",Datos!L123&lt;=L$1006))),FALSE),OR(ISNUMBER(FIND(";"&amp;UPPER(TRIM(Datos!L123&amp;""))&amp;"=",L$1007)),ISNUMBER(FIND(";"&amp;UPPER(TRIM(Datos!L123&amp;""))&amp;";",L$1007))),OR(UPPER(TRIM(Datos!L123&amp;""))="SÍ",UPPER(TRIM(Datos!L123&amp;""))="SI",UPPER(TRIM(Datos!L123&amp;""))="NO"),IF(ISNUMBER(Datos!L123),AND(OR(L$1005="",Datos!L123&gt;=L$1005),OR(L$1006="",Datos!L123&lt;=L$1006)),FALSE),TRUE))))</f>
        <v>0.0</v>
      </c>
      <c r="M123">
        <f>IF(Datos!M123="",0,IF(AND(M$1008&lt;&gt;"",Datos!M123=M$1008),0,IF(M$1004=0,0,1-CHOOSE(M$1004,IF(ISNUMBER(Datos!M123),AND(OR(M$1005="",Datos!M123&gt;=M$1005),OR(M$1006="",Datos!M123&lt;=M$1006)),FALSE),IF(ISNUMBER(Datos!M123),AND(Datos!M123=INT(Datos!M123),AND(OR(M$1005="",Datos!M123&gt;=M$1005),OR(M$1006="",Datos!M123&lt;=M$1006))),FALSE),OR(ISNUMBER(FIND(";"&amp;UPPER(TRIM(Datos!M123&amp;""))&amp;"=",M$1007)),ISNUMBER(FIND(";"&amp;UPPER(TRIM(Datos!M123&amp;""))&amp;";",M$1007))),OR(UPPER(TRIM(Datos!M123&amp;""))="SÍ",UPPER(TRIM(Datos!M123&amp;""))="SI",UPPER(TRIM(Datos!M123&amp;""))="NO"),IF(ISNUMBER(Datos!M123),AND(OR(M$1005="",Datos!M123&gt;=M$1005),OR(M$1006="",Datos!M123&lt;=M$1006)),FALSE),TRUE))))</f>
        <v>0.0</v>
      </c>
      <c r="N123">
        <f>IF(Datos!N123="",0,IF(AND(N$1008&lt;&gt;"",Datos!N123=N$1008),0,IF(N$1004=0,0,1-CHOOSE(N$1004,IF(ISNUMBER(Datos!N123),AND(OR(N$1005="",Datos!N123&gt;=N$1005),OR(N$1006="",Datos!N123&lt;=N$1006)),FALSE),IF(ISNUMBER(Datos!N123),AND(Datos!N123=INT(Datos!N123),AND(OR(N$1005="",Datos!N123&gt;=N$1005),OR(N$1006="",Datos!N123&lt;=N$1006))),FALSE),OR(ISNUMBER(FIND(";"&amp;UPPER(TRIM(Datos!N123&amp;""))&amp;"=",N$1007)),ISNUMBER(FIND(";"&amp;UPPER(TRIM(Datos!N123&amp;""))&amp;";",N$1007))),OR(UPPER(TRIM(Datos!N123&amp;""))="SÍ",UPPER(TRIM(Datos!N123&amp;""))="SI",UPPER(TRIM(Datos!N123&amp;""))="NO"),IF(ISNUMBER(Datos!N123),AND(OR(N$1005="",Datos!N123&gt;=N$1005),OR(N$1006="",Datos!N123&lt;=N$1006)),FALSE),TRUE))))</f>
        <v>0.0</v>
      </c>
      <c r="O123">
        <f>IF(Datos!O123="",0,IF(AND(O$1008&lt;&gt;"",Datos!O123=O$1008),0,IF(O$1004=0,0,1-CHOOSE(O$1004,IF(ISNUMBER(Datos!O123),AND(OR(O$1005="",Datos!O123&gt;=O$1005),OR(O$1006="",Datos!O123&lt;=O$1006)),FALSE),IF(ISNUMBER(Datos!O123),AND(Datos!O123=INT(Datos!O123),AND(OR(O$1005="",Datos!O123&gt;=O$1005),OR(O$1006="",Datos!O123&lt;=O$1006))),FALSE),OR(ISNUMBER(FIND(";"&amp;UPPER(TRIM(Datos!O123&amp;""))&amp;"=",O$1007)),ISNUMBER(FIND(";"&amp;UPPER(TRIM(Datos!O123&amp;""))&amp;";",O$1007))),OR(UPPER(TRIM(Datos!O123&amp;""))="SÍ",UPPER(TRIM(Datos!O123&amp;""))="SI",UPPER(TRIM(Datos!O123&amp;""))="NO"),IF(ISNUMBER(Datos!O123),AND(OR(O$1005="",Datos!O123&gt;=O$1005),OR(O$1006="",Datos!O123&lt;=O$1006)),FALSE),TRUE))))</f>
        <v>0.0</v>
      </c>
      <c r="P123">
        <f>IF(Datos!P123="",0,IF(AND(P$1008&lt;&gt;"",Datos!P123=P$1008),0,IF(P$1004=0,0,1-CHOOSE(P$1004,IF(ISNUMBER(Datos!P123),AND(OR(P$1005="",Datos!P123&gt;=P$1005),OR(P$1006="",Datos!P123&lt;=P$1006)),FALSE),IF(ISNUMBER(Datos!P123),AND(Datos!P123=INT(Datos!P123),AND(OR(P$1005="",Datos!P123&gt;=P$1005),OR(P$1006="",Datos!P123&lt;=P$1006))),FALSE),OR(ISNUMBER(FIND(";"&amp;UPPER(TRIM(Datos!P123&amp;""))&amp;"=",P$1007)),ISNUMBER(FIND(";"&amp;UPPER(TRIM(Datos!P123&amp;""))&amp;";",P$1007))),OR(UPPER(TRIM(Datos!P123&amp;""))="SÍ",UPPER(TRIM(Datos!P123&amp;""))="SI",UPPER(TRIM(Datos!P123&amp;""))="NO"),IF(ISNUMBER(Datos!P123),AND(OR(P$1005="",Datos!P123&gt;=P$1005),OR(P$1006="",Datos!P123&lt;=P$1006)),FALSE),TRUE))))</f>
        <v>0.0</v>
      </c>
      <c r="Q123">
        <f>IF(Datos!Q123="",0,IF(AND(Q$1008&lt;&gt;"",Datos!Q123=Q$1008),0,IF(Q$1004=0,0,1-CHOOSE(Q$1004,IF(ISNUMBER(Datos!Q123),AND(OR(Q$1005="",Datos!Q123&gt;=Q$1005),OR(Q$1006="",Datos!Q123&lt;=Q$1006)),FALSE),IF(ISNUMBER(Datos!Q123),AND(Datos!Q123=INT(Datos!Q123),AND(OR(Q$1005="",Datos!Q123&gt;=Q$1005),OR(Q$1006="",Datos!Q123&lt;=Q$1006))),FALSE),OR(ISNUMBER(FIND(";"&amp;UPPER(TRIM(Datos!Q123&amp;""))&amp;"=",Q$1007)),ISNUMBER(FIND(";"&amp;UPPER(TRIM(Datos!Q123&amp;""))&amp;";",Q$1007))),OR(UPPER(TRIM(Datos!Q123&amp;""))="SÍ",UPPER(TRIM(Datos!Q123&amp;""))="SI",UPPER(TRIM(Datos!Q123&amp;""))="NO"),IF(ISNUMBER(Datos!Q123),AND(OR(Q$1005="",Datos!Q123&gt;=Q$1005),OR(Q$1006="",Datos!Q123&lt;=Q$1006)),FALSE),TRUE))))</f>
        <v>0.0</v>
      </c>
      <c r="R123">
        <f>IF(Datos!R123="",0,IF(AND(R$1008&lt;&gt;"",Datos!R123=R$1008),0,IF(R$1004=0,0,1-CHOOSE(R$1004,IF(ISNUMBER(Datos!R123),AND(OR(R$1005="",Datos!R123&gt;=R$1005),OR(R$1006="",Datos!R123&lt;=R$1006)),FALSE),IF(ISNUMBER(Datos!R123),AND(Datos!R123=INT(Datos!R123),AND(OR(R$1005="",Datos!R123&gt;=R$1005),OR(R$1006="",Datos!R123&lt;=R$1006))),FALSE),OR(ISNUMBER(FIND(";"&amp;UPPER(TRIM(Datos!R123&amp;""))&amp;"=",R$1007)),ISNUMBER(FIND(";"&amp;UPPER(TRIM(Datos!R123&amp;""))&amp;";",R$1007))),OR(UPPER(TRIM(Datos!R123&amp;""))="SÍ",UPPER(TRIM(Datos!R123&amp;""))="SI",UPPER(TRIM(Datos!R123&amp;""))="NO"),IF(ISNUMBER(Datos!R123),AND(OR(R$1005="",Datos!R123&gt;=R$1005),OR(R$1006="",Datos!R123&lt;=R$1006)),FALSE),TRUE))))</f>
        <v>0.0</v>
      </c>
      <c r="S123">
        <f>IF(Datos!S123="",0,IF(AND(S$1008&lt;&gt;"",Datos!S123=S$1008),0,IF(S$1004=0,0,1-CHOOSE(S$1004,IF(ISNUMBER(Datos!S123),AND(OR(S$1005="",Datos!S123&gt;=S$1005),OR(S$1006="",Datos!S123&lt;=S$1006)),FALSE),IF(ISNUMBER(Datos!S123),AND(Datos!S123=INT(Datos!S123),AND(OR(S$1005="",Datos!S123&gt;=S$1005),OR(S$1006="",Datos!S123&lt;=S$1006))),FALSE),OR(ISNUMBER(FIND(";"&amp;UPPER(TRIM(Datos!S123&amp;""))&amp;"=",S$1007)),ISNUMBER(FIND(";"&amp;UPPER(TRIM(Datos!S123&amp;""))&amp;";",S$1007))),OR(UPPER(TRIM(Datos!S123&amp;""))="SÍ",UPPER(TRIM(Datos!S123&amp;""))="SI",UPPER(TRIM(Datos!S123&amp;""))="NO"),IF(ISNUMBER(Datos!S123),AND(OR(S$1005="",Datos!S123&gt;=S$1005),OR(S$1006="",Datos!S123&lt;=S$1006)),FALSE),TRUE))))</f>
        <v>0.0</v>
      </c>
      <c r="T123">
        <f>IF(Datos!T123="",0,IF(AND(T$1008&lt;&gt;"",Datos!T123=T$1008),0,IF(T$1004=0,0,1-CHOOSE(T$1004,IF(ISNUMBER(Datos!T123),AND(OR(T$1005="",Datos!T123&gt;=T$1005),OR(T$1006="",Datos!T123&lt;=T$1006)),FALSE),IF(ISNUMBER(Datos!T123),AND(Datos!T123=INT(Datos!T123),AND(OR(T$1005="",Datos!T123&gt;=T$1005),OR(T$1006="",Datos!T123&lt;=T$1006))),FALSE),OR(ISNUMBER(FIND(";"&amp;UPPER(TRIM(Datos!T123&amp;""))&amp;"=",T$1007)),ISNUMBER(FIND(";"&amp;UPPER(TRIM(Datos!T123&amp;""))&amp;";",T$1007))),OR(UPPER(TRIM(Datos!T123&amp;""))="SÍ",UPPER(TRIM(Datos!T123&amp;""))="SI",UPPER(TRIM(Datos!T123&amp;""))="NO"),IF(ISNUMBER(Datos!T123),AND(OR(T$1005="",Datos!T123&gt;=T$1005),OR(T$1006="",Datos!T123&lt;=T$1006)),FALSE),TRUE))))</f>
        <v>0.0</v>
      </c>
      <c r="U123">
        <f>IF(Datos!U123="",0,IF(AND(U$1008&lt;&gt;"",Datos!U123=U$1008),0,IF(U$1004=0,0,1-CHOOSE(U$1004,IF(ISNUMBER(Datos!U123),AND(OR(U$1005="",Datos!U123&gt;=U$1005),OR(U$1006="",Datos!U123&lt;=U$1006)),FALSE),IF(ISNUMBER(Datos!U123),AND(Datos!U123=INT(Datos!U123),AND(OR(U$1005="",Datos!U123&gt;=U$1005),OR(U$1006="",Datos!U123&lt;=U$1006))),FALSE),OR(ISNUMBER(FIND(";"&amp;UPPER(TRIM(Datos!U123&amp;""))&amp;"=",U$1007)),ISNUMBER(FIND(";"&amp;UPPER(TRIM(Datos!U123&amp;""))&amp;";",U$1007))),OR(UPPER(TRIM(Datos!U123&amp;""))="SÍ",UPPER(TRIM(Datos!U123&amp;""))="SI",UPPER(TRIM(Datos!U123&amp;""))="NO"),IF(ISNUMBER(Datos!U123),AND(OR(U$1005="",Datos!U123&gt;=U$1005),OR(U$1006="",Datos!U123&lt;=U$1006)),FALSE),TRUE))))</f>
        <v>0.0</v>
      </c>
      <c r="V123">
        <f>IF(Datos!V123="",0,IF(AND(V$1008&lt;&gt;"",Datos!V123=V$1008),0,IF(V$1004=0,0,1-CHOOSE(V$1004,IF(ISNUMBER(Datos!V123),AND(OR(V$1005="",Datos!V123&gt;=V$1005),OR(V$1006="",Datos!V123&lt;=V$1006)),FALSE),IF(ISNUMBER(Datos!V123),AND(Datos!V123=INT(Datos!V123),AND(OR(V$1005="",Datos!V123&gt;=V$1005),OR(V$1006="",Datos!V123&lt;=V$1006))),FALSE),OR(ISNUMBER(FIND(";"&amp;UPPER(TRIM(Datos!V123&amp;""))&amp;"=",V$1007)),ISNUMBER(FIND(";"&amp;UPPER(TRIM(Datos!V123&amp;""))&amp;";",V$1007))),OR(UPPER(TRIM(Datos!V123&amp;""))="SÍ",UPPER(TRIM(Datos!V123&amp;""))="SI",UPPER(TRIM(Datos!V123&amp;""))="NO"),IF(ISNUMBER(Datos!V123),AND(OR(V$1005="",Datos!V123&gt;=V$1005),OR(V$1006="",Datos!V123&lt;=V$1006)),FALSE),TRUE))))</f>
        <v>0.0</v>
      </c>
      <c r="W123">
        <f>IF(Datos!W123="",0,IF(AND(W$1008&lt;&gt;"",Datos!W123=W$1008),0,IF(W$1004=0,0,1-CHOOSE(W$1004,IF(ISNUMBER(Datos!W123),AND(OR(W$1005="",Datos!W123&gt;=W$1005),OR(W$1006="",Datos!W123&lt;=W$1006)),FALSE),IF(ISNUMBER(Datos!W123),AND(Datos!W123=INT(Datos!W123),AND(OR(W$1005="",Datos!W123&gt;=W$1005),OR(W$1006="",Datos!W123&lt;=W$1006))),FALSE),OR(ISNUMBER(FIND(";"&amp;UPPER(TRIM(Datos!W123&amp;""))&amp;"=",W$1007)),ISNUMBER(FIND(";"&amp;UPPER(TRIM(Datos!W123&amp;""))&amp;";",W$1007))),OR(UPPER(TRIM(Datos!W123&amp;""))="SÍ",UPPER(TRIM(Datos!W123&amp;""))="SI",UPPER(TRIM(Datos!W123&amp;""))="NO"),IF(ISNUMBER(Datos!W123),AND(OR(W$1005="",Datos!W123&gt;=W$1005),OR(W$1006="",Datos!W123&lt;=W$1006)),FALSE),TRUE))))</f>
        <v>0.0</v>
      </c>
      <c r="X123">
        <f>IF(Datos!X123="",0,IF(AND(X$1008&lt;&gt;"",Datos!X123=X$1008),0,IF(X$1004=0,0,1-CHOOSE(X$1004,IF(ISNUMBER(Datos!X123),AND(OR(X$1005="",Datos!X123&gt;=X$1005),OR(X$1006="",Datos!X123&lt;=X$1006)),FALSE),IF(ISNUMBER(Datos!X123),AND(Datos!X123=INT(Datos!X123),AND(OR(X$1005="",Datos!X123&gt;=X$1005),OR(X$1006="",Datos!X123&lt;=X$1006))),FALSE),OR(ISNUMBER(FIND(";"&amp;UPPER(TRIM(Datos!X123&amp;""))&amp;"=",X$1007)),ISNUMBER(FIND(";"&amp;UPPER(TRIM(Datos!X123&amp;""))&amp;";",X$1007))),OR(UPPER(TRIM(Datos!X123&amp;""))="SÍ",UPPER(TRIM(Datos!X123&amp;""))="SI",UPPER(TRIM(Datos!X123&amp;""))="NO"),IF(ISNUMBER(Datos!X123),AND(OR(X$1005="",Datos!X123&gt;=X$1005),OR(X$1006="",Datos!X123&lt;=X$1006)),FALSE),TRUE))))</f>
        <v>0.0</v>
      </c>
      <c r="Y123">
        <f>IF(Datos!Y123="",0,IF(AND(Y$1008&lt;&gt;"",Datos!Y123=Y$1008),0,IF(Y$1004=0,0,1-CHOOSE(Y$1004,IF(ISNUMBER(Datos!Y123),AND(OR(Y$1005="",Datos!Y123&gt;=Y$1005),OR(Y$1006="",Datos!Y123&lt;=Y$1006)),FALSE),IF(ISNUMBER(Datos!Y123),AND(Datos!Y123=INT(Datos!Y123),AND(OR(Y$1005="",Datos!Y123&gt;=Y$1005),OR(Y$1006="",Datos!Y123&lt;=Y$1006))),FALSE),OR(ISNUMBER(FIND(";"&amp;UPPER(TRIM(Datos!Y123&amp;""))&amp;"=",Y$1007)),ISNUMBER(FIND(";"&amp;UPPER(TRIM(Datos!Y123&amp;""))&amp;";",Y$1007))),OR(UPPER(TRIM(Datos!Y123&amp;""))="SÍ",UPPER(TRIM(Datos!Y123&amp;""))="SI",UPPER(TRIM(Datos!Y123&amp;""))="NO"),IF(ISNUMBER(Datos!Y123),AND(OR(Y$1005="",Datos!Y123&gt;=Y$1005),OR(Y$1006="",Datos!Y123&lt;=Y$1006)),FALSE),TRUE))))</f>
        <v>0.0</v>
      </c>
      <c r="Z123">
        <f>IF(Datos!Z123="",0,IF(AND(Z$1008&lt;&gt;"",Datos!Z123=Z$1008),0,IF(Z$1004=0,0,1-CHOOSE(Z$1004,IF(ISNUMBER(Datos!Z123),AND(OR(Z$1005="",Datos!Z123&gt;=Z$1005),OR(Z$1006="",Datos!Z123&lt;=Z$1006)),FALSE),IF(ISNUMBER(Datos!Z123),AND(Datos!Z123=INT(Datos!Z123),AND(OR(Z$1005="",Datos!Z123&gt;=Z$1005),OR(Z$1006="",Datos!Z123&lt;=Z$1006))),FALSE),OR(ISNUMBER(FIND(";"&amp;UPPER(TRIM(Datos!Z123&amp;""))&amp;"=",Z$1007)),ISNUMBER(FIND(";"&amp;UPPER(TRIM(Datos!Z123&amp;""))&amp;";",Z$1007))),OR(UPPER(TRIM(Datos!Z123&amp;""))="SÍ",UPPER(TRIM(Datos!Z123&amp;""))="SI",UPPER(TRIM(Datos!Z123&amp;""))="NO"),IF(ISNUMBER(Datos!Z123),AND(OR(Z$1005="",Datos!Z123&gt;=Z$1005),OR(Z$1006="",Datos!Z123&lt;=Z$1006)),FALSE),TRUE))))</f>
        <v>0.0</v>
      </c>
      <c r="AA123">
        <f>IF(Datos!AA123="",0,IF(AND(AA$1008&lt;&gt;"",Datos!AA123=AA$1008),0,IF(AA$1004=0,0,1-CHOOSE(AA$1004,IF(ISNUMBER(Datos!AA123),AND(OR(AA$1005="",Datos!AA123&gt;=AA$1005),OR(AA$1006="",Datos!AA123&lt;=AA$1006)),FALSE),IF(ISNUMBER(Datos!AA123),AND(Datos!AA123=INT(Datos!AA123),AND(OR(AA$1005="",Datos!AA123&gt;=AA$1005),OR(AA$1006="",Datos!AA123&lt;=AA$1006))),FALSE),OR(ISNUMBER(FIND(";"&amp;UPPER(TRIM(Datos!AA123&amp;""))&amp;"=",AA$1007)),ISNUMBER(FIND(";"&amp;UPPER(TRIM(Datos!AA123&amp;""))&amp;";",AA$1007))),OR(UPPER(TRIM(Datos!AA123&amp;""))="SÍ",UPPER(TRIM(Datos!AA123&amp;""))="SI",UPPER(TRIM(Datos!AA123&amp;""))="NO"),IF(ISNUMBER(Datos!AA123),AND(OR(AA$1005="",Datos!AA123&gt;=AA$1005),OR(AA$1006="",Datos!AA123&lt;=AA$1006)),FALSE),TRUE))))</f>
        <v>0.0</v>
      </c>
      <c r="AB123">
        <f>IF(Datos!AB123="",0,IF(AND(AB$1008&lt;&gt;"",Datos!AB123=AB$1008),0,IF(AB$1004=0,0,1-CHOOSE(AB$1004,IF(ISNUMBER(Datos!AB123),AND(OR(AB$1005="",Datos!AB123&gt;=AB$1005),OR(AB$1006="",Datos!AB123&lt;=AB$1006)),FALSE),IF(ISNUMBER(Datos!AB123),AND(Datos!AB123=INT(Datos!AB123),AND(OR(AB$1005="",Datos!AB123&gt;=AB$1005),OR(AB$1006="",Datos!AB123&lt;=AB$1006))),FALSE),OR(ISNUMBER(FIND(";"&amp;UPPER(TRIM(Datos!AB123&amp;""))&amp;"=",AB$1007)),ISNUMBER(FIND(";"&amp;UPPER(TRIM(Datos!AB123&amp;""))&amp;";",AB$1007))),OR(UPPER(TRIM(Datos!AB123&amp;""))="SÍ",UPPER(TRIM(Datos!AB123&amp;""))="SI",UPPER(TRIM(Datos!AB123&amp;""))="NO"),IF(ISNUMBER(Datos!AB123),AND(OR(AB$1005="",Datos!AB123&gt;=AB$1005),OR(AB$1006="",Datos!AB123&lt;=AB$1006)),FALSE),TRUE))))</f>
        <v>0.0</v>
      </c>
      <c r="AC123">
        <f>IF(Datos!AC123="",0,IF(AND(AC$1008&lt;&gt;"",Datos!AC123=AC$1008),0,IF(AC$1004=0,0,1-CHOOSE(AC$1004,IF(ISNUMBER(Datos!AC123),AND(OR(AC$1005="",Datos!AC123&gt;=AC$1005),OR(AC$1006="",Datos!AC123&lt;=AC$1006)),FALSE),IF(ISNUMBER(Datos!AC123),AND(Datos!AC123=INT(Datos!AC123),AND(OR(AC$1005="",Datos!AC123&gt;=AC$1005),OR(AC$1006="",Datos!AC123&lt;=AC$1006))),FALSE),OR(ISNUMBER(FIND(";"&amp;UPPER(TRIM(Datos!AC123&amp;""))&amp;"=",AC$1007)),ISNUMBER(FIND(";"&amp;UPPER(TRIM(Datos!AC123&amp;""))&amp;";",AC$1007))),OR(UPPER(TRIM(Datos!AC123&amp;""))="SÍ",UPPER(TRIM(Datos!AC123&amp;""))="SI",UPPER(TRIM(Datos!AC123&amp;""))="NO"),IF(ISNUMBER(Datos!AC123),AND(OR(AC$1005="",Datos!AC123&gt;=AC$1005),OR(AC$1006="",Datos!AC123&lt;=AC$1006)),FALSE),TRUE))))</f>
        <v>0.0</v>
      </c>
      <c r="AD123">
        <f>IF(Datos!AD123="",0,IF(AND(AD$1008&lt;&gt;"",Datos!AD123=AD$1008),0,IF(AD$1004=0,0,1-CHOOSE(AD$1004,IF(ISNUMBER(Datos!AD123),AND(OR(AD$1005="",Datos!AD123&gt;=AD$1005),OR(AD$1006="",Datos!AD123&lt;=AD$1006)),FALSE),IF(ISNUMBER(Datos!AD123),AND(Datos!AD123=INT(Datos!AD123),AND(OR(AD$1005="",Datos!AD123&gt;=AD$1005),OR(AD$1006="",Datos!AD123&lt;=AD$1006))),FALSE),OR(ISNUMBER(FIND(";"&amp;UPPER(TRIM(Datos!AD123&amp;""))&amp;"=",AD$1007)),ISNUMBER(FIND(";"&amp;UPPER(TRIM(Datos!AD123&amp;""))&amp;";",AD$1007))),OR(UPPER(TRIM(Datos!AD123&amp;""))="SÍ",UPPER(TRIM(Datos!AD123&amp;""))="SI",UPPER(TRIM(Datos!AD123&amp;""))="NO"),IF(ISNUMBER(Datos!AD123),AND(OR(AD$1005="",Datos!AD123&gt;=AD$1005),OR(AD$1006="",Datos!AD123&lt;=AD$1006)),FALSE),TRUE))))</f>
        <v>0.0</v>
      </c>
      <c r="AE123">
        <f>IF(Datos!AE123="",0,IF(AND(AE$1008&lt;&gt;"",Datos!AE123=AE$1008),0,IF(AE$1004=0,0,1-CHOOSE(AE$1004,IF(ISNUMBER(Datos!AE123),AND(OR(AE$1005="",Datos!AE123&gt;=AE$1005),OR(AE$1006="",Datos!AE123&lt;=AE$1006)),FALSE),IF(ISNUMBER(Datos!AE123),AND(Datos!AE123=INT(Datos!AE123),AND(OR(AE$1005="",Datos!AE123&gt;=AE$1005),OR(AE$1006="",Datos!AE123&lt;=AE$1006))),FALSE),OR(ISNUMBER(FIND(";"&amp;UPPER(TRIM(Datos!AE123&amp;""))&amp;"=",AE$1007)),ISNUMBER(FIND(";"&amp;UPPER(TRIM(Datos!AE123&amp;""))&amp;";",AE$1007))),OR(UPPER(TRIM(Datos!AE123&amp;""))="SÍ",UPPER(TRIM(Datos!AE123&amp;""))="SI",UPPER(TRIM(Datos!AE123&amp;""))="NO"),IF(ISNUMBER(Datos!AE123),AND(OR(AE$1005="",Datos!AE123&gt;=AE$1005),OR(AE$1006="",Datos!AE123&lt;=AE$1006)),FALSE),TRUE))))</f>
        <v>0.0</v>
      </c>
    </row>
    <row r="124" spans="2:31">
      <c r="B124">
        <f>IF(Datos!B124="",0,IF(AND(B$1008&lt;&gt;"",Datos!B124=B$1008),0,IF(B$1004=0,0,1-CHOOSE(B$1004,IF(ISNUMBER(Datos!B124),AND(OR(B$1005="",Datos!B124&gt;=B$1005),OR(B$1006="",Datos!B124&lt;=B$1006)),FALSE),IF(ISNUMBER(Datos!B124),AND(Datos!B124=INT(Datos!B124),AND(OR(B$1005="",Datos!B124&gt;=B$1005),OR(B$1006="",Datos!B124&lt;=B$1006))),FALSE),OR(ISNUMBER(FIND(";"&amp;UPPER(TRIM(Datos!B124&amp;""))&amp;"=",B$1007)),ISNUMBER(FIND(";"&amp;UPPER(TRIM(Datos!B124&amp;""))&amp;";",B$1007))),OR(UPPER(TRIM(Datos!B124&amp;""))="SÍ",UPPER(TRIM(Datos!B124&amp;""))="SI",UPPER(TRIM(Datos!B124&amp;""))="NO"),IF(ISNUMBER(Datos!B124),AND(OR(B$1005="",Datos!B124&gt;=B$1005),OR(B$1006="",Datos!B124&lt;=B$1006)),FALSE),TRUE))))</f>
        <v>0.0</v>
      </c>
      <c r="C124">
        <f>IF(Datos!C124="",0,IF(AND(C$1008&lt;&gt;"",Datos!C124=C$1008),0,IF(C$1004=0,0,1-CHOOSE(C$1004,IF(ISNUMBER(Datos!C124),AND(OR(C$1005="",Datos!C124&gt;=C$1005),OR(C$1006="",Datos!C124&lt;=C$1006)),FALSE),IF(ISNUMBER(Datos!C124),AND(Datos!C124=INT(Datos!C124),AND(OR(C$1005="",Datos!C124&gt;=C$1005),OR(C$1006="",Datos!C124&lt;=C$1006))),FALSE),OR(ISNUMBER(FIND(";"&amp;UPPER(TRIM(Datos!C124&amp;""))&amp;"=",C$1007)),ISNUMBER(FIND(";"&amp;UPPER(TRIM(Datos!C124&amp;""))&amp;";",C$1007))),OR(UPPER(TRIM(Datos!C124&amp;""))="SÍ",UPPER(TRIM(Datos!C124&amp;""))="SI",UPPER(TRIM(Datos!C124&amp;""))="NO"),IF(ISNUMBER(Datos!C124),AND(OR(C$1005="",Datos!C124&gt;=C$1005),OR(C$1006="",Datos!C124&lt;=C$1006)),FALSE),TRUE))))</f>
        <v>0.0</v>
      </c>
      <c r="D124">
        <f>IF(Datos!D124="",0,IF(AND(D$1008&lt;&gt;"",Datos!D124=D$1008),0,IF(D$1004=0,0,1-CHOOSE(D$1004,IF(ISNUMBER(Datos!D124),AND(OR(D$1005="",Datos!D124&gt;=D$1005),OR(D$1006="",Datos!D124&lt;=D$1006)),FALSE),IF(ISNUMBER(Datos!D124),AND(Datos!D124=INT(Datos!D124),AND(OR(D$1005="",Datos!D124&gt;=D$1005),OR(D$1006="",Datos!D124&lt;=D$1006))),FALSE),OR(ISNUMBER(FIND(";"&amp;UPPER(TRIM(Datos!D124&amp;""))&amp;"=",D$1007)),ISNUMBER(FIND(";"&amp;UPPER(TRIM(Datos!D124&amp;""))&amp;";",D$1007))),OR(UPPER(TRIM(Datos!D124&amp;""))="SÍ",UPPER(TRIM(Datos!D124&amp;""))="SI",UPPER(TRIM(Datos!D124&amp;""))="NO"),IF(ISNUMBER(Datos!D124),AND(OR(D$1005="",Datos!D124&gt;=D$1005),OR(D$1006="",Datos!D124&lt;=D$1006)),FALSE),TRUE))))</f>
        <v>0.0</v>
      </c>
      <c r="E124">
        <f>IF(Datos!E124="",0,IF(AND(E$1008&lt;&gt;"",Datos!E124=E$1008),0,IF(E$1004=0,0,1-CHOOSE(E$1004,IF(ISNUMBER(Datos!E124),AND(OR(E$1005="",Datos!E124&gt;=E$1005),OR(E$1006="",Datos!E124&lt;=E$1006)),FALSE),IF(ISNUMBER(Datos!E124),AND(Datos!E124=INT(Datos!E124),AND(OR(E$1005="",Datos!E124&gt;=E$1005),OR(E$1006="",Datos!E124&lt;=E$1006))),FALSE),OR(ISNUMBER(FIND(";"&amp;UPPER(TRIM(Datos!E124&amp;""))&amp;"=",E$1007)),ISNUMBER(FIND(";"&amp;UPPER(TRIM(Datos!E124&amp;""))&amp;";",E$1007))),OR(UPPER(TRIM(Datos!E124&amp;""))="SÍ",UPPER(TRIM(Datos!E124&amp;""))="SI",UPPER(TRIM(Datos!E124&amp;""))="NO"),IF(ISNUMBER(Datos!E124),AND(OR(E$1005="",Datos!E124&gt;=E$1005),OR(E$1006="",Datos!E124&lt;=E$1006)),FALSE),TRUE))))</f>
        <v>0.0</v>
      </c>
      <c r="F124">
        <f>IF(Datos!F124="",0,IF(AND(F$1008&lt;&gt;"",Datos!F124=F$1008),0,IF(F$1004=0,0,1-CHOOSE(F$1004,IF(ISNUMBER(Datos!F124),AND(OR(F$1005="",Datos!F124&gt;=F$1005),OR(F$1006="",Datos!F124&lt;=F$1006)),FALSE),IF(ISNUMBER(Datos!F124),AND(Datos!F124=INT(Datos!F124),AND(OR(F$1005="",Datos!F124&gt;=F$1005),OR(F$1006="",Datos!F124&lt;=F$1006))),FALSE),OR(ISNUMBER(FIND(";"&amp;UPPER(TRIM(Datos!F124&amp;""))&amp;"=",F$1007)),ISNUMBER(FIND(";"&amp;UPPER(TRIM(Datos!F124&amp;""))&amp;";",F$1007))),OR(UPPER(TRIM(Datos!F124&amp;""))="SÍ",UPPER(TRIM(Datos!F124&amp;""))="SI",UPPER(TRIM(Datos!F124&amp;""))="NO"),IF(ISNUMBER(Datos!F124),AND(OR(F$1005="",Datos!F124&gt;=F$1005),OR(F$1006="",Datos!F124&lt;=F$1006)),FALSE),TRUE))))</f>
        <v>0.0</v>
      </c>
      <c r="G124">
        <f>IF(Datos!G124="",0,IF(AND(G$1008&lt;&gt;"",Datos!G124=G$1008),0,IF(G$1004=0,0,1-CHOOSE(G$1004,IF(ISNUMBER(Datos!G124),AND(OR(G$1005="",Datos!G124&gt;=G$1005),OR(G$1006="",Datos!G124&lt;=G$1006)),FALSE),IF(ISNUMBER(Datos!G124),AND(Datos!G124=INT(Datos!G124),AND(OR(G$1005="",Datos!G124&gt;=G$1005),OR(G$1006="",Datos!G124&lt;=G$1006))),FALSE),OR(ISNUMBER(FIND(";"&amp;UPPER(TRIM(Datos!G124&amp;""))&amp;"=",G$1007)),ISNUMBER(FIND(";"&amp;UPPER(TRIM(Datos!G124&amp;""))&amp;";",G$1007))),OR(UPPER(TRIM(Datos!G124&amp;""))="SÍ",UPPER(TRIM(Datos!G124&amp;""))="SI",UPPER(TRIM(Datos!G124&amp;""))="NO"),IF(ISNUMBER(Datos!G124),AND(OR(G$1005="",Datos!G124&gt;=G$1005),OR(G$1006="",Datos!G124&lt;=G$1006)),FALSE),TRUE))))</f>
        <v>0.0</v>
      </c>
      <c r="H124">
        <f>IF(Datos!H124="",0,IF(AND(H$1008&lt;&gt;"",Datos!H124=H$1008),0,IF(H$1004=0,0,1-CHOOSE(H$1004,IF(ISNUMBER(Datos!H124),AND(OR(H$1005="",Datos!H124&gt;=H$1005),OR(H$1006="",Datos!H124&lt;=H$1006)),FALSE),IF(ISNUMBER(Datos!H124),AND(Datos!H124=INT(Datos!H124),AND(OR(H$1005="",Datos!H124&gt;=H$1005),OR(H$1006="",Datos!H124&lt;=H$1006))),FALSE),OR(ISNUMBER(FIND(";"&amp;UPPER(TRIM(Datos!H124&amp;""))&amp;"=",H$1007)),ISNUMBER(FIND(";"&amp;UPPER(TRIM(Datos!H124&amp;""))&amp;";",H$1007))),OR(UPPER(TRIM(Datos!H124&amp;""))="SÍ",UPPER(TRIM(Datos!H124&amp;""))="SI",UPPER(TRIM(Datos!H124&amp;""))="NO"),IF(ISNUMBER(Datos!H124),AND(OR(H$1005="",Datos!H124&gt;=H$1005),OR(H$1006="",Datos!H124&lt;=H$1006)),FALSE),TRUE))))</f>
        <v>0.0</v>
      </c>
      <c r="I124">
        <f>IF(Datos!I124="",0,IF(AND(I$1008&lt;&gt;"",Datos!I124=I$1008),0,IF(I$1004=0,0,1-CHOOSE(I$1004,IF(ISNUMBER(Datos!I124),AND(OR(I$1005="",Datos!I124&gt;=I$1005),OR(I$1006="",Datos!I124&lt;=I$1006)),FALSE),IF(ISNUMBER(Datos!I124),AND(Datos!I124=INT(Datos!I124),AND(OR(I$1005="",Datos!I124&gt;=I$1005),OR(I$1006="",Datos!I124&lt;=I$1006))),FALSE),OR(ISNUMBER(FIND(";"&amp;UPPER(TRIM(Datos!I124&amp;""))&amp;"=",I$1007)),ISNUMBER(FIND(";"&amp;UPPER(TRIM(Datos!I124&amp;""))&amp;";",I$1007))),OR(UPPER(TRIM(Datos!I124&amp;""))="SÍ",UPPER(TRIM(Datos!I124&amp;""))="SI",UPPER(TRIM(Datos!I124&amp;""))="NO"),IF(ISNUMBER(Datos!I124),AND(OR(I$1005="",Datos!I124&gt;=I$1005),OR(I$1006="",Datos!I124&lt;=I$1006)),FALSE),TRUE))))</f>
        <v>0.0</v>
      </c>
      <c r="J124">
        <f>IF(Datos!J124="",0,IF(AND(J$1008&lt;&gt;"",Datos!J124=J$1008),0,IF(J$1004=0,0,1-CHOOSE(J$1004,IF(ISNUMBER(Datos!J124),AND(OR(J$1005="",Datos!J124&gt;=J$1005),OR(J$1006="",Datos!J124&lt;=J$1006)),FALSE),IF(ISNUMBER(Datos!J124),AND(Datos!J124=INT(Datos!J124),AND(OR(J$1005="",Datos!J124&gt;=J$1005),OR(J$1006="",Datos!J124&lt;=J$1006))),FALSE),OR(ISNUMBER(FIND(";"&amp;UPPER(TRIM(Datos!J124&amp;""))&amp;"=",J$1007)),ISNUMBER(FIND(";"&amp;UPPER(TRIM(Datos!J124&amp;""))&amp;";",J$1007))),OR(UPPER(TRIM(Datos!J124&amp;""))="SÍ",UPPER(TRIM(Datos!J124&amp;""))="SI",UPPER(TRIM(Datos!J124&amp;""))="NO"),IF(ISNUMBER(Datos!J124),AND(OR(J$1005="",Datos!J124&gt;=J$1005),OR(J$1006="",Datos!J124&lt;=J$1006)),FALSE),TRUE))))</f>
        <v>0.0</v>
      </c>
      <c r="K124">
        <f>IF(Datos!K124="",0,IF(AND(K$1008&lt;&gt;"",Datos!K124=K$1008),0,IF(K$1004=0,0,1-CHOOSE(K$1004,IF(ISNUMBER(Datos!K124),AND(OR(K$1005="",Datos!K124&gt;=K$1005),OR(K$1006="",Datos!K124&lt;=K$1006)),FALSE),IF(ISNUMBER(Datos!K124),AND(Datos!K124=INT(Datos!K124),AND(OR(K$1005="",Datos!K124&gt;=K$1005),OR(K$1006="",Datos!K124&lt;=K$1006))),FALSE),OR(ISNUMBER(FIND(";"&amp;UPPER(TRIM(Datos!K124&amp;""))&amp;"=",K$1007)),ISNUMBER(FIND(";"&amp;UPPER(TRIM(Datos!K124&amp;""))&amp;";",K$1007))),OR(UPPER(TRIM(Datos!K124&amp;""))="SÍ",UPPER(TRIM(Datos!K124&amp;""))="SI",UPPER(TRIM(Datos!K124&amp;""))="NO"),IF(ISNUMBER(Datos!K124),AND(OR(K$1005="",Datos!K124&gt;=K$1005),OR(K$1006="",Datos!K124&lt;=K$1006)),FALSE),TRUE))))</f>
        <v>0.0</v>
      </c>
      <c r="L124">
        <f>IF(Datos!L124="",0,IF(AND(L$1008&lt;&gt;"",Datos!L124=L$1008),0,IF(L$1004=0,0,1-CHOOSE(L$1004,IF(ISNUMBER(Datos!L124),AND(OR(L$1005="",Datos!L124&gt;=L$1005),OR(L$1006="",Datos!L124&lt;=L$1006)),FALSE),IF(ISNUMBER(Datos!L124),AND(Datos!L124=INT(Datos!L124),AND(OR(L$1005="",Datos!L124&gt;=L$1005),OR(L$1006="",Datos!L124&lt;=L$1006))),FALSE),OR(ISNUMBER(FIND(";"&amp;UPPER(TRIM(Datos!L124&amp;""))&amp;"=",L$1007)),ISNUMBER(FIND(";"&amp;UPPER(TRIM(Datos!L124&amp;""))&amp;";",L$1007))),OR(UPPER(TRIM(Datos!L124&amp;""))="SÍ",UPPER(TRIM(Datos!L124&amp;""))="SI",UPPER(TRIM(Datos!L124&amp;""))="NO"),IF(ISNUMBER(Datos!L124),AND(OR(L$1005="",Datos!L124&gt;=L$1005),OR(L$1006="",Datos!L124&lt;=L$1006)),FALSE),TRUE))))</f>
        <v>0.0</v>
      </c>
      <c r="M124">
        <f>IF(Datos!M124="",0,IF(AND(M$1008&lt;&gt;"",Datos!M124=M$1008),0,IF(M$1004=0,0,1-CHOOSE(M$1004,IF(ISNUMBER(Datos!M124),AND(OR(M$1005="",Datos!M124&gt;=M$1005),OR(M$1006="",Datos!M124&lt;=M$1006)),FALSE),IF(ISNUMBER(Datos!M124),AND(Datos!M124=INT(Datos!M124),AND(OR(M$1005="",Datos!M124&gt;=M$1005),OR(M$1006="",Datos!M124&lt;=M$1006))),FALSE),OR(ISNUMBER(FIND(";"&amp;UPPER(TRIM(Datos!M124&amp;""))&amp;"=",M$1007)),ISNUMBER(FIND(";"&amp;UPPER(TRIM(Datos!M124&amp;""))&amp;";",M$1007))),OR(UPPER(TRIM(Datos!M124&amp;""))="SÍ",UPPER(TRIM(Datos!M124&amp;""))="SI",UPPER(TRIM(Datos!M124&amp;""))="NO"),IF(ISNUMBER(Datos!M124),AND(OR(M$1005="",Datos!M124&gt;=M$1005),OR(M$1006="",Datos!M124&lt;=M$1006)),FALSE),TRUE))))</f>
        <v>0.0</v>
      </c>
      <c r="N124">
        <f>IF(Datos!N124="",0,IF(AND(N$1008&lt;&gt;"",Datos!N124=N$1008),0,IF(N$1004=0,0,1-CHOOSE(N$1004,IF(ISNUMBER(Datos!N124),AND(OR(N$1005="",Datos!N124&gt;=N$1005),OR(N$1006="",Datos!N124&lt;=N$1006)),FALSE),IF(ISNUMBER(Datos!N124),AND(Datos!N124=INT(Datos!N124),AND(OR(N$1005="",Datos!N124&gt;=N$1005),OR(N$1006="",Datos!N124&lt;=N$1006))),FALSE),OR(ISNUMBER(FIND(";"&amp;UPPER(TRIM(Datos!N124&amp;""))&amp;"=",N$1007)),ISNUMBER(FIND(";"&amp;UPPER(TRIM(Datos!N124&amp;""))&amp;";",N$1007))),OR(UPPER(TRIM(Datos!N124&amp;""))="SÍ",UPPER(TRIM(Datos!N124&amp;""))="SI",UPPER(TRIM(Datos!N124&amp;""))="NO"),IF(ISNUMBER(Datos!N124),AND(OR(N$1005="",Datos!N124&gt;=N$1005),OR(N$1006="",Datos!N124&lt;=N$1006)),FALSE),TRUE))))</f>
        <v>0.0</v>
      </c>
      <c r="O124">
        <f>IF(Datos!O124="",0,IF(AND(O$1008&lt;&gt;"",Datos!O124=O$1008),0,IF(O$1004=0,0,1-CHOOSE(O$1004,IF(ISNUMBER(Datos!O124),AND(OR(O$1005="",Datos!O124&gt;=O$1005),OR(O$1006="",Datos!O124&lt;=O$1006)),FALSE),IF(ISNUMBER(Datos!O124),AND(Datos!O124=INT(Datos!O124),AND(OR(O$1005="",Datos!O124&gt;=O$1005),OR(O$1006="",Datos!O124&lt;=O$1006))),FALSE),OR(ISNUMBER(FIND(";"&amp;UPPER(TRIM(Datos!O124&amp;""))&amp;"=",O$1007)),ISNUMBER(FIND(";"&amp;UPPER(TRIM(Datos!O124&amp;""))&amp;";",O$1007))),OR(UPPER(TRIM(Datos!O124&amp;""))="SÍ",UPPER(TRIM(Datos!O124&amp;""))="SI",UPPER(TRIM(Datos!O124&amp;""))="NO"),IF(ISNUMBER(Datos!O124),AND(OR(O$1005="",Datos!O124&gt;=O$1005),OR(O$1006="",Datos!O124&lt;=O$1006)),FALSE),TRUE))))</f>
        <v>0.0</v>
      </c>
      <c r="P124">
        <f>IF(Datos!P124="",0,IF(AND(P$1008&lt;&gt;"",Datos!P124=P$1008),0,IF(P$1004=0,0,1-CHOOSE(P$1004,IF(ISNUMBER(Datos!P124),AND(OR(P$1005="",Datos!P124&gt;=P$1005),OR(P$1006="",Datos!P124&lt;=P$1006)),FALSE),IF(ISNUMBER(Datos!P124),AND(Datos!P124=INT(Datos!P124),AND(OR(P$1005="",Datos!P124&gt;=P$1005),OR(P$1006="",Datos!P124&lt;=P$1006))),FALSE),OR(ISNUMBER(FIND(";"&amp;UPPER(TRIM(Datos!P124&amp;""))&amp;"=",P$1007)),ISNUMBER(FIND(";"&amp;UPPER(TRIM(Datos!P124&amp;""))&amp;";",P$1007))),OR(UPPER(TRIM(Datos!P124&amp;""))="SÍ",UPPER(TRIM(Datos!P124&amp;""))="SI",UPPER(TRIM(Datos!P124&amp;""))="NO"),IF(ISNUMBER(Datos!P124),AND(OR(P$1005="",Datos!P124&gt;=P$1005),OR(P$1006="",Datos!P124&lt;=P$1006)),FALSE),TRUE))))</f>
        <v>0.0</v>
      </c>
      <c r="Q124">
        <f>IF(Datos!Q124="",0,IF(AND(Q$1008&lt;&gt;"",Datos!Q124=Q$1008),0,IF(Q$1004=0,0,1-CHOOSE(Q$1004,IF(ISNUMBER(Datos!Q124),AND(OR(Q$1005="",Datos!Q124&gt;=Q$1005),OR(Q$1006="",Datos!Q124&lt;=Q$1006)),FALSE),IF(ISNUMBER(Datos!Q124),AND(Datos!Q124=INT(Datos!Q124),AND(OR(Q$1005="",Datos!Q124&gt;=Q$1005),OR(Q$1006="",Datos!Q124&lt;=Q$1006))),FALSE),OR(ISNUMBER(FIND(";"&amp;UPPER(TRIM(Datos!Q124&amp;""))&amp;"=",Q$1007)),ISNUMBER(FIND(";"&amp;UPPER(TRIM(Datos!Q124&amp;""))&amp;";",Q$1007))),OR(UPPER(TRIM(Datos!Q124&amp;""))="SÍ",UPPER(TRIM(Datos!Q124&amp;""))="SI",UPPER(TRIM(Datos!Q124&amp;""))="NO"),IF(ISNUMBER(Datos!Q124),AND(OR(Q$1005="",Datos!Q124&gt;=Q$1005),OR(Q$1006="",Datos!Q124&lt;=Q$1006)),FALSE),TRUE))))</f>
        <v>0.0</v>
      </c>
      <c r="R124">
        <f>IF(Datos!R124="",0,IF(AND(R$1008&lt;&gt;"",Datos!R124=R$1008),0,IF(R$1004=0,0,1-CHOOSE(R$1004,IF(ISNUMBER(Datos!R124),AND(OR(R$1005="",Datos!R124&gt;=R$1005),OR(R$1006="",Datos!R124&lt;=R$1006)),FALSE),IF(ISNUMBER(Datos!R124),AND(Datos!R124=INT(Datos!R124),AND(OR(R$1005="",Datos!R124&gt;=R$1005),OR(R$1006="",Datos!R124&lt;=R$1006))),FALSE),OR(ISNUMBER(FIND(";"&amp;UPPER(TRIM(Datos!R124&amp;""))&amp;"=",R$1007)),ISNUMBER(FIND(";"&amp;UPPER(TRIM(Datos!R124&amp;""))&amp;";",R$1007))),OR(UPPER(TRIM(Datos!R124&amp;""))="SÍ",UPPER(TRIM(Datos!R124&amp;""))="SI",UPPER(TRIM(Datos!R124&amp;""))="NO"),IF(ISNUMBER(Datos!R124),AND(OR(R$1005="",Datos!R124&gt;=R$1005),OR(R$1006="",Datos!R124&lt;=R$1006)),FALSE),TRUE))))</f>
        <v>0.0</v>
      </c>
      <c r="S124">
        <f>IF(Datos!S124="",0,IF(AND(S$1008&lt;&gt;"",Datos!S124=S$1008),0,IF(S$1004=0,0,1-CHOOSE(S$1004,IF(ISNUMBER(Datos!S124),AND(OR(S$1005="",Datos!S124&gt;=S$1005),OR(S$1006="",Datos!S124&lt;=S$1006)),FALSE),IF(ISNUMBER(Datos!S124),AND(Datos!S124=INT(Datos!S124),AND(OR(S$1005="",Datos!S124&gt;=S$1005),OR(S$1006="",Datos!S124&lt;=S$1006))),FALSE),OR(ISNUMBER(FIND(";"&amp;UPPER(TRIM(Datos!S124&amp;""))&amp;"=",S$1007)),ISNUMBER(FIND(";"&amp;UPPER(TRIM(Datos!S124&amp;""))&amp;";",S$1007))),OR(UPPER(TRIM(Datos!S124&amp;""))="SÍ",UPPER(TRIM(Datos!S124&amp;""))="SI",UPPER(TRIM(Datos!S124&amp;""))="NO"),IF(ISNUMBER(Datos!S124),AND(OR(S$1005="",Datos!S124&gt;=S$1005),OR(S$1006="",Datos!S124&lt;=S$1006)),FALSE),TRUE))))</f>
        <v>0.0</v>
      </c>
      <c r="T124">
        <f>IF(Datos!T124="",0,IF(AND(T$1008&lt;&gt;"",Datos!T124=T$1008),0,IF(T$1004=0,0,1-CHOOSE(T$1004,IF(ISNUMBER(Datos!T124),AND(OR(T$1005="",Datos!T124&gt;=T$1005),OR(T$1006="",Datos!T124&lt;=T$1006)),FALSE),IF(ISNUMBER(Datos!T124),AND(Datos!T124=INT(Datos!T124),AND(OR(T$1005="",Datos!T124&gt;=T$1005),OR(T$1006="",Datos!T124&lt;=T$1006))),FALSE),OR(ISNUMBER(FIND(";"&amp;UPPER(TRIM(Datos!T124&amp;""))&amp;"=",T$1007)),ISNUMBER(FIND(";"&amp;UPPER(TRIM(Datos!T124&amp;""))&amp;";",T$1007))),OR(UPPER(TRIM(Datos!T124&amp;""))="SÍ",UPPER(TRIM(Datos!T124&amp;""))="SI",UPPER(TRIM(Datos!T124&amp;""))="NO"),IF(ISNUMBER(Datos!T124),AND(OR(T$1005="",Datos!T124&gt;=T$1005),OR(T$1006="",Datos!T124&lt;=T$1006)),FALSE),TRUE))))</f>
        <v>0.0</v>
      </c>
      <c r="U124">
        <f>IF(Datos!U124="",0,IF(AND(U$1008&lt;&gt;"",Datos!U124=U$1008),0,IF(U$1004=0,0,1-CHOOSE(U$1004,IF(ISNUMBER(Datos!U124),AND(OR(U$1005="",Datos!U124&gt;=U$1005),OR(U$1006="",Datos!U124&lt;=U$1006)),FALSE),IF(ISNUMBER(Datos!U124),AND(Datos!U124=INT(Datos!U124),AND(OR(U$1005="",Datos!U124&gt;=U$1005),OR(U$1006="",Datos!U124&lt;=U$1006))),FALSE),OR(ISNUMBER(FIND(";"&amp;UPPER(TRIM(Datos!U124&amp;""))&amp;"=",U$1007)),ISNUMBER(FIND(";"&amp;UPPER(TRIM(Datos!U124&amp;""))&amp;";",U$1007))),OR(UPPER(TRIM(Datos!U124&amp;""))="SÍ",UPPER(TRIM(Datos!U124&amp;""))="SI",UPPER(TRIM(Datos!U124&amp;""))="NO"),IF(ISNUMBER(Datos!U124),AND(OR(U$1005="",Datos!U124&gt;=U$1005),OR(U$1006="",Datos!U124&lt;=U$1006)),FALSE),TRUE))))</f>
        <v>0.0</v>
      </c>
      <c r="V124">
        <f>IF(Datos!V124="",0,IF(AND(V$1008&lt;&gt;"",Datos!V124=V$1008),0,IF(V$1004=0,0,1-CHOOSE(V$1004,IF(ISNUMBER(Datos!V124),AND(OR(V$1005="",Datos!V124&gt;=V$1005),OR(V$1006="",Datos!V124&lt;=V$1006)),FALSE),IF(ISNUMBER(Datos!V124),AND(Datos!V124=INT(Datos!V124),AND(OR(V$1005="",Datos!V124&gt;=V$1005),OR(V$1006="",Datos!V124&lt;=V$1006))),FALSE),OR(ISNUMBER(FIND(";"&amp;UPPER(TRIM(Datos!V124&amp;""))&amp;"=",V$1007)),ISNUMBER(FIND(";"&amp;UPPER(TRIM(Datos!V124&amp;""))&amp;";",V$1007))),OR(UPPER(TRIM(Datos!V124&amp;""))="SÍ",UPPER(TRIM(Datos!V124&amp;""))="SI",UPPER(TRIM(Datos!V124&amp;""))="NO"),IF(ISNUMBER(Datos!V124),AND(OR(V$1005="",Datos!V124&gt;=V$1005),OR(V$1006="",Datos!V124&lt;=V$1006)),FALSE),TRUE))))</f>
        <v>0.0</v>
      </c>
      <c r="W124">
        <f>IF(Datos!W124="",0,IF(AND(W$1008&lt;&gt;"",Datos!W124=W$1008),0,IF(W$1004=0,0,1-CHOOSE(W$1004,IF(ISNUMBER(Datos!W124),AND(OR(W$1005="",Datos!W124&gt;=W$1005),OR(W$1006="",Datos!W124&lt;=W$1006)),FALSE),IF(ISNUMBER(Datos!W124),AND(Datos!W124=INT(Datos!W124),AND(OR(W$1005="",Datos!W124&gt;=W$1005),OR(W$1006="",Datos!W124&lt;=W$1006))),FALSE),OR(ISNUMBER(FIND(";"&amp;UPPER(TRIM(Datos!W124&amp;""))&amp;"=",W$1007)),ISNUMBER(FIND(";"&amp;UPPER(TRIM(Datos!W124&amp;""))&amp;";",W$1007))),OR(UPPER(TRIM(Datos!W124&amp;""))="SÍ",UPPER(TRIM(Datos!W124&amp;""))="SI",UPPER(TRIM(Datos!W124&amp;""))="NO"),IF(ISNUMBER(Datos!W124),AND(OR(W$1005="",Datos!W124&gt;=W$1005),OR(W$1006="",Datos!W124&lt;=W$1006)),FALSE),TRUE))))</f>
        <v>0.0</v>
      </c>
      <c r="X124">
        <f>IF(Datos!X124="",0,IF(AND(X$1008&lt;&gt;"",Datos!X124=X$1008),0,IF(X$1004=0,0,1-CHOOSE(X$1004,IF(ISNUMBER(Datos!X124),AND(OR(X$1005="",Datos!X124&gt;=X$1005),OR(X$1006="",Datos!X124&lt;=X$1006)),FALSE),IF(ISNUMBER(Datos!X124),AND(Datos!X124=INT(Datos!X124),AND(OR(X$1005="",Datos!X124&gt;=X$1005),OR(X$1006="",Datos!X124&lt;=X$1006))),FALSE),OR(ISNUMBER(FIND(";"&amp;UPPER(TRIM(Datos!X124&amp;""))&amp;"=",X$1007)),ISNUMBER(FIND(";"&amp;UPPER(TRIM(Datos!X124&amp;""))&amp;";",X$1007))),OR(UPPER(TRIM(Datos!X124&amp;""))="SÍ",UPPER(TRIM(Datos!X124&amp;""))="SI",UPPER(TRIM(Datos!X124&amp;""))="NO"),IF(ISNUMBER(Datos!X124),AND(OR(X$1005="",Datos!X124&gt;=X$1005),OR(X$1006="",Datos!X124&lt;=X$1006)),FALSE),TRUE))))</f>
        <v>0.0</v>
      </c>
      <c r="Y124">
        <f>IF(Datos!Y124="",0,IF(AND(Y$1008&lt;&gt;"",Datos!Y124=Y$1008),0,IF(Y$1004=0,0,1-CHOOSE(Y$1004,IF(ISNUMBER(Datos!Y124),AND(OR(Y$1005="",Datos!Y124&gt;=Y$1005),OR(Y$1006="",Datos!Y124&lt;=Y$1006)),FALSE),IF(ISNUMBER(Datos!Y124),AND(Datos!Y124=INT(Datos!Y124),AND(OR(Y$1005="",Datos!Y124&gt;=Y$1005),OR(Y$1006="",Datos!Y124&lt;=Y$1006))),FALSE),OR(ISNUMBER(FIND(";"&amp;UPPER(TRIM(Datos!Y124&amp;""))&amp;"=",Y$1007)),ISNUMBER(FIND(";"&amp;UPPER(TRIM(Datos!Y124&amp;""))&amp;";",Y$1007))),OR(UPPER(TRIM(Datos!Y124&amp;""))="SÍ",UPPER(TRIM(Datos!Y124&amp;""))="SI",UPPER(TRIM(Datos!Y124&amp;""))="NO"),IF(ISNUMBER(Datos!Y124),AND(OR(Y$1005="",Datos!Y124&gt;=Y$1005),OR(Y$1006="",Datos!Y124&lt;=Y$1006)),FALSE),TRUE))))</f>
        <v>0.0</v>
      </c>
      <c r="Z124">
        <f>IF(Datos!Z124="",0,IF(AND(Z$1008&lt;&gt;"",Datos!Z124=Z$1008),0,IF(Z$1004=0,0,1-CHOOSE(Z$1004,IF(ISNUMBER(Datos!Z124),AND(OR(Z$1005="",Datos!Z124&gt;=Z$1005),OR(Z$1006="",Datos!Z124&lt;=Z$1006)),FALSE),IF(ISNUMBER(Datos!Z124),AND(Datos!Z124=INT(Datos!Z124),AND(OR(Z$1005="",Datos!Z124&gt;=Z$1005),OR(Z$1006="",Datos!Z124&lt;=Z$1006))),FALSE),OR(ISNUMBER(FIND(";"&amp;UPPER(TRIM(Datos!Z124&amp;""))&amp;"=",Z$1007)),ISNUMBER(FIND(";"&amp;UPPER(TRIM(Datos!Z124&amp;""))&amp;";",Z$1007))),OR(UPPER(TRIM(Datos!Z124&amp;""))="SÍ",UPPER(TRIM(Datos!Z124&amp;""))="SI",UPPER(TRIM(Datos!Z124&amp;""))="NO"),IF(ISNUMBER(Datos!Z124),AND(OR(Z$1005="",Datos!Z124&gt;=Z$1005),OR(Z$1006="",Datos!Z124&lt;=Z$1006)),FALSE),TRUE))))</f>
        <v>0.0</v>
      </c>
      <c r="AA124">
        <f>IF(Datos!AA124="",0,IF(AND(AA$1008&lt;&gt;"",Datos!AA124=AA$1008),0,IF(AA$1004=0,0,1-CHOOSE(AA$1004,IF(ISNUMBER(Datos!AA124),AND(OR(AA$1005="",Datos!AA124&gt;=AA$1005),OR(AA$1006="",Datos!AA124&lt;=AA$1006)),FALSE),IF(ISNUMBER(Datos!AA124),AND(Datos!AA124=INT(Datos!AA124),AND(OR(AA$1005="",Datos!AA124&gt;=AA$1005),OR(AA$1006="",Datos!AA124&lt;=AA$1006))),FALSE),OR(ISNUMBER(FIND(";"&amp;UPPER(TRIM(Datos!AA124&amp;""))&amp;"=",AA$1007)),ISNUMBER(FIND(";"&amp;UPPER(TRIM(Datos!AA124&amp;""))&amp;";",AA$1007))),OR(UPPER(TRIM(Datos!AA124&amp;""))="SÍ",UPPER(TRIM(Datos!AA124&amp;""))="SI",UPPER(TRIM(Datos!AA124&amp;""))="NO"),IF(ISNUMBER(Datos!AA124),AND(OR(AA$1005="",Datos!AA124&gt;=AA$1005),OR(AA$1006="",Datos!AA124&lt;=AA$1006)),FALSE),TRUE))))</f>
        <v>0.0</v>
      </c>
      <c r="AB124">
        <f>IF(Datos!AB124="",0,IF(AND(AB$1008&lt;&gt;"",Datos!AB124=AB$1008),0,IF(AB$1004=0,0,1-CHOOSE(AB$1004,IF(ISNUMBER(Datos!AB124),AND(OR(AB$1005="",Datos!AB124&gt;=AB$1005),OR(AB$1006="",Datos!AB124&lt;=AB$1006)),FALSE),IF(ISNUMBER(Datos!AB124),AND(Datos!AB124=INT(Datos!AB124),AND(OR(AB$1005="",Datos!AB124&gt;=AB$1005),OR(AB$1006="",Datos!AB124&lt;=AB$1006))),FALSE),OR(ISNUMBER(FIND(";"&amp;UPPER(TRIM(Datos!AB124&amp;""))&amp;"=",AB$1007)),ISNUMBER(FIND(";"&amp;UPPER(TRIM(Datos!AB124&amp;""))&amp;";",AB$1007))),OR(UPPER(TRIM(Datos!AB124&amp;""))="SÍ",UPPER(TRIM(Datos!AB124&amp;""))="SI",UPPER(TRIM(Datos!AB124&amp;""))="NO"),IF(ISNUMBER(Datos!AB124),AND(OR(AB$1005="",Datos!AB124&gt;=AB$1005),OR(AB$1006="",Datos!AB124&lt;=AB$1006)),FALSE),TRUE))))</f>
        <v>0.0</v>
      </c>
      <c r="AC124">
        <f>IF(Datos!AC124="",0,IF(AND(AC$1008&lt;&gt;"",Datos!AC124=AC$1008),0,IF(AC$1004=0,0,1-CHOOSE(AC$1004,IF(ISNUMBER(Datos!AC124),AND(OR(AC$1005="",Datos!AC124&gt;=AC$1005),OR(AC$1006="",Datos!AC124&lt;=AC$1006)),FALSE),IF(ISNUMBER(Datos!AC124),AND(Datos!AC124=INT(Datos!AC124),AND(OR(AC$1005="",Datos!AC124&gt;=AC$1005),OR(AC$1006="",Datos!AC124&lt;=AC$1006))),FALSE),OR(ISNUMBER(FIND(";"&amp;UPPER(TRIM(Datos!AC124&amp;""))&amp;"=",AC$1007)),ISNUMBER(FIND(";"&amp;UPPER(TRIM(Datos!AC124&amp;""))&amp;";",AC$1007))),OR(UPPER(TRIM(Datos!AC124&amp;""))="SÍ",UPPER(TRIM(Datos!AC124&amp;""))="SI",UPPER(TRIM(Datos!AC124&amp;""))="NO"),IF(ISNUMBER(Datos!AC124),AND(OR(AC$1005="",Datos!AC124&gt;=AC$1005),OR(AC$1006="",Datos!AC124&lt;=AC$1006)),FALSE),TRUE))))</f>
        <v>0.0</v>
      </c>
      <c r="AD124">
        <f>IF(Datos!AD124="",0,IF(AND(AD$1008&lt;&gt;"",Datos!AD124=AD$1008),0,IF(AD$1004=0,0,1-CHOOSE(AD$1004,IF(ISNUMBER(Datos!AD124),AND(OR(AD$1005="",Datos!AD124&gt;=AD$1005),OR(AD$1006="",Datos!AD124&lt;=AD$1006)),FALSE),IF(ISNUMBER(Datos!AD124),AND(Datos!AD124=INT(Datos!AD124),AND(OR(AD$1005="",Datos!AD124&gt;=AD$1005),OR(AD$1006="",Datos!AD124&lt;=AD$1006))),FALSE),OR(ISNUMBER(FIND(";"&amp;UPPER(TRIM(Datos!AD124&amp;""))&amp;"=",AD$1007)),ISNUMBER(FIND(";"&amp;UPPER(TRIM(Datos!AD124&amp;""))&amp;";",AD$1007))),OR(UPPER(TRIM(Datos!AD124&amp;""))="SÍ",UPPER(TRIM(Datos!AD124&amp;""))="SI",UPPER(TRIM(Datos!AD124&amp;""))="NO"),IF(ISNUMBER(Datos!AD124),AND(OR(AD$1005="",Datos!AD124&gt;=AD$1005),OR(AD$1006="",Datos!AD124&lt;=AD$1006)),FALSE),TRUE))))</f>
        <v>0.0</v>
      </c>
      <c r="AE124">
        <f>IF(Datos!AE124="",0,IF(AND(AE$1008&lt;&gt;"",Datos!AE124=AE$1008),0,IF(AE$1004=0,0,1-CHOOSE(AE$1004,IF(ISNUMBER(Datos!AE124),AND(OR(AE$1005="",Datos!AE124&gt;=AE$1005),OR(AE$1006="",Datos!AE124&lt;=AE$1006)),FALSE),IF(ISNUMBER(Datos!AE124),AND(Datos!AE124=INT(Datos!AE124),AND(OR(AE$1005="",Datos!AE124&gt;=AE$1005),OR(AE$1006="",Datos!AE124&lt;=AE$1006))),FALSE),OR(ISNUMBER(FIND(";"&amp;UPPER(TRIM(Datos!AE124&amp;""))&amp;"=",AE$1007)),ISNUMBER(FIND(";"&amp;UPPER(TRIM(Datos!AE124&amp;""))&amp;";",AE$1007))),OR(UPPER(TRIM(Datos!AE124&amp;""))="SÍ",UPPER(TRIM(Datos!AE124&amp;""))="SI",UPPER(TRIM(Datos!AE124&amp;""))="NO"),IF(ISNUMBER(Datos!AE124),AND(OR(AE$1005="",Datos!AE124&gt;=AE$1005),OR(AE$1006="",Datos!AE124&lt;=AE$1006)),FALSE),TRUE))))</f>
        <v>0.0</v>
      </c>
    </row>
    <row r="125" spans="2:31">
      <c r="B125">
        <f>IF(Datos!B125="",0,IF(AND(B$1008&lt;&gt;"",Datos!B125=B$1008),0,IF(B$1004=0,0,1-CHOOSE(B$1004,IF(ISNUMBER(Datos!B125),AND(OR(B$1005="",Datos!B125&gt;=B$1005),OR(B$1006="",Datos!B125&lt;=B$1006)),FALSE),IF(ISNUMBER(Datos!B125),AND(Datos!B125=INT(Datos!B125),AND(OR(B$1005="",Datos!B125&gt;=B$1005),OR(B$1006="",Datos!B125&lt;=B$1006))),FALSE),OR(ISNUMBER(FIND(";"&amp;UPPER(TRIM(Datos!B125&amp;""))&amp;"=",B$1007)),ISNUMBER(FIND(";"&amp;UPPER(TRIM(Datos!B125&amp;""))&amp;";",B$1007))),OR(UPPER(TRIM(Datos!B125&amp;""))="SÍ",UPPER(TRIM(Datos!B125&amp;""))="SI",UPPER(TRIM(Datos!B125&amp;""))="NO"),IF(ISNUMBER(Datos!B125),AND(OR(B$1005="",Datos!B125&gt;=B$1005),OR(B$1006="",Datos!B125&lt;=B$1006)),FALSE),TRUE))))</f>
        <v>0.0</v>
      </c>
      <c r="C125">
        <f>IF(Datos!C125="",0,IF(AND(C$1008&lt;&gt;"",Datos!C125=C$1008),0,IF(C$1004=0,0,1-CHOOSE(C$1004,IF(ISNUMBER(Datos!C125),AND(OR(C$1005="",Datos!C125&gt;=C$1005),OR(C$1006="",Datos!C125&lt;=C$1006)),FALSE),IF(ISNUMBER(Datos!C125),AND(Datos!C125=INT(Datos!C125),AND(OR(C$1005="",Datos!C125&gt;=C$1005),OR(C$1006="",Datos!C125&lt;=C$1006))),FALSE),OR(ISNUMBER(FIND(";"&amp;UPPER(TRIM(Datos!C125&amp;""))&amp;"=",C$1007)),ISNUMBER(FIND(";"&amp;UPPER(TRIM(Datos!C125&amp;""))&amp;";",C$1007))),OR(UPPER(TRIM(Datos!C125&amp;""))="SÍ",UPPER(TRIM(Datos!C125&amp;""))="SI",UPPER(TRIM(Datos!C125&amp;""))="NO"),IF(ISNUMBER(Datos!C125),AND(OR(C$1005="",Datos!C125&gt;=C$1005),OR(C$1006="",Datos!C125&lt;=C$1006)),FALSE),TRUE))))</f>
        <v>0.0</v>
      </c>
      <c r="D125">
        <f>IF(Datos!D125="",0,IF(AND(D$1008&lt;&gt;"",Datos!D125=D$1008),0,IF(D$1004=0,0,1-CHOOSE(D$1004,IF(ISNUMBER(Datos!D125),AND(OR(D$1005="",Datos!D125&gt;=D$1005),OR(D$1006="",Datos!D125&lt;=D$1006)),FALSE),IF(ISNUMBER(Datos!D125),AND(Datos!D125=INT(Datos!D125),AND(OR(D$1005="",Datos!D125&gt;=D$1005),OR(D$1006="",Datos!D125&lt;=D$1006))),FALSE),OR(ISNUMBER(FIND(";"&amp;UPPER(TRIM(Datos!D125&amp;""))&amp;"=",D$1007)),ISNUMBER(FIND(";"&amp;UPPER(TRIM(Datos!D125&amp;""))&amp;";",D$1007))),OR(UPPER(TRIM(Datos!D125&amp;""))="SÍ",UPPER(TRIM(Datos!D125&amp;""))="SI",UPPER(TRIM(Datos!D125&amp;""))="NO"),IF(ISNUMBER(Datos!D125),AND(OR(D$1005="",Datos!D125&gt;=D$1005),OR(D$1006="",Datos!D125&lt;=D$1006)),FALSE),TRUE))))</f>
        <v>0.0</v>
      </c>
      <c r="E125">
        <f>IF(Datos!E125="",0,IF(AND(E$1008&lt;&gt;"",Datos!E125=E$1008),0,IF(E$1004=0,0,1-CHOOSE(E$1004,IF(ISNUMBER(Datos!E125),AND(OR(E$1005="",Datos!E125&gt;=E$1005),OR(E$1006="",Datos!E125&lt;=E$1006)),FALSE),IF(ISNUMBER(Datos!E125),AND(Datos!E125=INT(Datos!E125),AND(OR(E$1005="",Datos!E125&gt;=E$1005),OR(E$1006="",Datos!E125&lt;=E$1006))),FALSE),OR(ISNUMBER(FIND(";"&amp;UPPER(TRIM(Datos!E125&amp;""))&amp;"=",E$1007)),ISNUMBER(FIND(";"&amp;UPPER(TRIM(Datos!E125&amp;""))&amp;";",E$1007))),OR(UPPER(TRIM(Datos!E125&amp;""))="SÍ",UPPER(TRIM(Datos!E125&amp;""))="SI",UPPER(TRIM(Datos!E125&amp;""))="NO"),IF(ISNUMBER(Datos!E125),AND(OR(E$1005="",Datos!E125&gt;=E$1005),OR(E$1006="",Datos!E125&lt;=E$1006)),FALSE),TRUE))))</f>
        <v>0.0</v>
      </c>
      <c r="F125">
        <f>IF(Datos!F125="",0,IF(AND(F$1008&lt;&gt;"",Datos!F125=F$1008),0,IF(F$1004=0,0,1-CHOOSE(F$1004,IF(ISNUMBER(Datos!F125),AND(OR(F$1005="",Datos!F125&gt;=F$1005),OR(F$1006="",Datos!F125&lt;=F$1006)),FALSE),IF(ISNUMBER(Datos!F125),AND(Datos!F125=INT(Datos!F125),AND(OR(F$1005="",Datos!F125&gt;=F$1005),OR(F$1006="",Datos!F125&lt;=F$1006))),FALSE),OR(ISNUMBER(FIND(";"&amp;UPPER(TRIM(Datos!F125&amp;""))&amp;"=",F$1007)),ISNUMBER(FIND(";"&amp;UPPER(TRIM(Datos!F125&amp;""))&amp;";",F$1007))),OR(UPPER(TRIM(Datos!F125&amp;""))="SÍ",UPPER(TRIM(Datos!F125&amp;""))="SI",UPPER(TRIM(Datos!F125&amp;""))="NO"),IF(ISNUMBER(Datos!F125),AND(OR(F$1005="",Datos!F125&gt;=F$1005),OR(F$1006="",Datos!F125&lt;=F$1006)),FALSE),TRUE))))</f>
        <v>0.0</v>
      </c>
      <c r="G125">
        <f>IF(Datos!G125="",0,IF(AND(G$1008&lt;&gt;"",Datos!G125=G$1008),0,IF(G$1004=0,0,1-CHOOSE(G$1004,IF(ISNUMBER(Datos!G125),AND(OR(G$1005="",Datos!G125&gt;=G$1005),OR(G$1006="",Datos!G125&lt;=G$1006)),FALSE),IF(ISNUMBER(Datos!G125),AND(Datos!G125=INT(Datos!G125),AND(OR(G$1005="",Datos!G125&gt;=G$1005),OR(G$1006="",Datos!G125&lt;=G$1006))),FALSE),OR(ISNUMBER(FIND(";"&amp;UPPER(TRIM(Datos!G125&amp;""))&amp;"=",G$1007)),ISNUMBER(FIND(";"&amp;UPPER(TRIM(Datos!G125&amp;""))&amp;";",G$1007))),OR(UPPER(TRIM(Datos!G125&amp;""))="SÍ",UPPER(TRIM(Datos!G125&amp;""))="SI",UPPER(TRIM(Datos!G125&amp;""))="NO"),IF(ISNUMBER(Datos!G125),AND(OR(G$1005="",Datos!G125&gt;=G$1005),OR(G$1006="",Datos!G125&lt;=G$1006)),FALSE),TRUE))))</f>
        <v>0.0</v>
      </c>
      <c r="H125">
        <f>IF(Datos!H125="",0,IF(AND(H$1008&lt;&gt;"",Datos!H125=H$1008),0,IF(H$1004=0,0,1-CHOOSE(H$1004,IF(ISNUMBER(Datos!H125),AND(OR(H$1005="",Datos!H125&gt;=H$1005),OR(H$1006="",Datos!H125&lt;=H$1006)),FALSE),IF(ISNUMBER(Datos!H125),AND(Datos!H125=INT(Datos!H125),AND(OR(H$1005="",Datos!H125&gt;=H$1005),OR(H$1006="",Datos!H125&lt;=H$1006))),FALSE),OR(ISNUMBER(FIND(";"&amp;UPPER(TRIM(Datos!H125&amp;""))&amp;"=",H$1007)),ISNUMBER(FIND(";"&amp;UPPER(TRIM(Datos!H125&amp;""))&amp;";",H$1007))),OR(UPPER(TRIM(Datos!H125&amp;""))="SÍ",UPPER(TRIM(Datos!H125&amp;""))="SI",UPPER(TRIM(Datos!H125&amp;""))="NO"),IF(ISNUMBER(Datos!H125),AND(OR(H$1005="",Datos!H125&gt;=H$1005),OR(H$1006="",Datos!H125&lt;=H$1006)),FALSE),TRUE))))</f>
        <v>0.0</v>
      </c>
      <c r="I125">
        <f>IF(Datos!I125="",0,IF(AND(I$1008&lt;&gt;"",Datos!I125=I$1008),0,IF(I$1004=0,0,1-CHOOSE(I$1004,IF(ISNUMBER(Datos!I125),AND(OR(I$1005="",Datos!I125&gt;=I$1005),OR(I$1006="",Datos!I125&lt;=I$1006)),FALSE),IF(ISNUMBER(Datos!I125),AND(Datos!I125=INT(Datos!I125),AND(OR(I$1005="",Datos!I125&gt;=I$1005),OR(I$1006="",Datos!I125&lt;=I$1006))),FALSE),OR(ISNUMBER(FIND(";"&amp;UPPER(TRIM(Datos!I125&amp;""))&amp;"=",I$1007)),ISNUMBER(FIND(";"&amp;UPPER(TRIM(Datos!I125&amp;""))&amp;";",I$1007))),OR(UPPER(TRIM(Datos!I125&amp;""))="SÍ",UPPER(TRIM(Datos!I125&amp;""))="SI",UPPER(TRIM(Datos!I125&amp;""))="NO"),IF(ISNUMBER(Datos!I125),AND(OR(I$1005="",Datos!I125&gt;=I$1005),OR(I$1006="",Datos!I125&lt;=I$1006)),FALSE),TRUE))))</f>
        <v>0.0</v>
      </c>
      <c r="J125">
        <f>IF(Datos!J125="",0,IF(AND(J$1008&lt;&gt;"",Datos!J125=J$1008),0,IF(J$1004=0,0,1-CHOOSE(J$1004,IF(ISNUMBER(Datos!J125),AND(OR(J$1005="",Datos!J125&gt;=J$1005),OR(J$1006="",Datos!J125&lt;=J$1006)),FALSE),IF(ISNUMBER(Datos!J125),AND(Datos!J125=INT(Datos!J125),AND(OR(J$1005="",Datos!J125&gt;=J$1005),OR(J$1006="",Datos!J125&lt;=J$1006))),FALSE),OR(ISNUMBER(FIND(";"&amp;UPPER(TRIM(Datos!J125&amp;""))&amp;"=",J$1007)),ISNUMBER(FIND(";"&amp;UPPER(TRIM(Datos!J125&amp;""))&amp;";",J$1007))),OR(UPPER(TRIM(Datos!J125&amp;""))="SÍ",UPPER(TRIM(Datos!J125&amp;""))="SI",UPPER(TRIM(Datos!J125&amp;""))="NO"),IF(ISNUMBER(Datos!J125),AND(OR(J$1005="",Datos!J125&gt;=J$1005),OR(J$1006="",Datos!J125&lt;=J$1006)),FALSE),TRUE))))</f>
        <v>0.0</v>
      </c>
      <c r="K125">
        <f>IF(Datos!K125="",0,IF(AND(K$1008&lt;&gt;"",Datos!K125=K$1008),0,IF(K$1004=0,0,1-CHOOSE(K$1004,IF(ISNUMBER(Datos!K125),AND(OR(K$1005="",Datos!K125&gt;=K$1005),OR(K$1006="",Datos!K125&lt;=K$1006)),FALSE),IF(ISNUMBER(Datos!K125),AND(Datos!K125=INT(Datos!K125),AND(OR(K$1005="",Datos!K125&gt;=K$1005),OR(K$1006="",Datos!K125&lt;=K$1006))),FALSE),OR(ISNUMBER(FIND(";"&amp;UPPER(TRIM(Datos!K125&amp;""))&amp;"=",K$1007)),ISNUMBER(FIND(";"&amp;UPPER(TRIM(Datos!K125&amp;""))&amp;";",K$1007))),OR(UPPER(TRIM(Datos!K125&amp;""))="SÍ",UPPER(TRIM(Datos!K125&amp;""))="SI",UPPER(TRIM(Datos!K125&amp;""))="NO"),IF(ISNUMBER(Datos!K125),AND(OR(K$1005="",Datos!K125&gt;=K$1005),OR(K$1006="",Datos!K125&lt;=K$1006)),FALSE),TRUE))))</f>
        <v>0.0</v>
      </c>
      <c r="L125">
        <f>IF(Datos!L125="",0,IF(AND(L$1008&lt;&gt;"",Datos!L125=L$1008),0,IF(L$1004=0,0,1-CHOOSE(L$1004,IF(ISNUMBER(Datos!L125),AND(OR(L$1005="",Datos!L125&gt;=L$1005),OR(L$1006="",Datos!L125&lt;=L$1006)),FALSE),IF(ISNUMBER(Datos!L125),AND(Datos!L125=INT(Datos!L125),AND(OR(L$1005="",Datos!L125&gt;=L$1005),OR(L$1006="",Datos!L125&lt;=L$1006))),FALSE),OR(ISNUMBER(FIND(";"&amp;UPPER(TRIM(Datos!L125&amp;""))&amp;"=",L$1007)),ISNUMBER(FIND(";"&amp;UPPER(TRIM(Datos!L125&amp;""))&amp;";",L$1007))),OR(UPPER(TRIM(Datos!L125&amp;""))="SÍ",UPPER(TRIM(Datos!L125&amp;""))="SI",UPPER(TRIM(Datos!L125&amp;""))="NO"),IF(ISNUMBER(Datos!L125),AND(OR(L$1005="",Datos!L125&gt;=L$1005),OR(L$1006="",Datos!L125&lt;=L$1006)),FALSE),TRUE))))</f>
        <v>0.0</v>
      </c>
      <c r="M125">
        <f>IF(Datos!M125="",0,IF(AND(M$1008&lt;&gt;"",Datos!M125=M$1008),0,IF(M$1004=0,0,1-CHOOSE(M$1004,IF(ISNUMBER(Datos!M125),AND(OR(M$1005="",Datos!M125&gt;=M$1005),OR(M$1006="",Datos!M125&lt;=M$1006)),FALSE),IF(ISNUMBER(Datos!M125),AND(Datos!M125=INT(Datos!M125),AND(OR(M$1005="",Datos!M125&gt;=M$1005),OR(M$1006="",Datos!M125&lt;=M$1006))),FALSE),OR(ISNUMBER(FIND(";"&amp;UPPER(TRIM(Datos!M125&amp;""))&amp;"=",M$1007)),ISNUMBER(FIND(";"&amp;UPPER(TRIM(Datos!M125&amp;""))&amp;";",M$1007))),OR(UPPER(TRIM(Datos!M125&amp;""))="SÍ",UPPER(TRIM(Datos!M125&amp;""))="SI",UPPER(TRIM(Datos!M125&amp;""))="NO"),IF(ISNUMBER(Datos!M125),AND(OR(M$1005="",Datos!M125&gt;=M$1005),OR(M$1006="",Datos!M125&lt;=M$1006)),FALSE),TRUE))))</f>
        <v>0.0</v>
      </c>
      <c r="N125">
        <f>IF(Datos!N125="",0,IF(AND(N$1008&lt;&gt;"",Datos!N125=N$1008),0,IF(N$1004=0,0,1-CHOOSE(N$1004,IF(ISNUMBER(Datos!N125),AND(OR(N$1005="",Datos!N125&gt;=N$1005),OR(N$1006="",Datos!N125&lt;=N$1006)),FALSE),IF(ISNUMBER(Datos!N125),AND(Datos!N125=INT(Datos!N125),AND(OR(N$1005="",Datos!N125&gt;=N$1005),OR(N$1006="",Datos!N125&lt;=N$1006))),FALSE),OR(ISNUMBER(FIND(";"&amp;UPPER(TRIM(Datos!N125&amp;""))&amp;"=",N$1007)),ISNUMBER(FIND(";"&amp;UPPER(TRIM(Datos!N125&amp;""))&amp;";",N$1007))),OR(UPPER(TRIM(Datos!N125&amp;""))="SÍ",UPPER(TRIM(Datos!N125&amp;""))="SI",UPPER(TRIM(Datos!N125&amp;""))="NO"),IF(ISNUMBER(Datos!N125),AND(OR(N$1005="",Datos!N125&gt;=N$1005),OR(N$1006="",Datos!N125&lt;=N$1006)),FALSE),TRUE))))</f>
        <v>0.0</v>
      </c>
      <c r="O125">
        <f>IF(Datos!O125="",0,IF(AND(O$1008&lt;&gt;"",Datos!O125=O$1008),0,IF(O$1004=0,0,1-CHOOSE(O$1004,IF(ISNUMBER(Datos!O125),AND(OR(O$1005="",Datos!O125&gt;=O$1005),OR(O$1006="",Datos!O125&lt;=O$1006)),FALSE),IF(ISNUMBER(Datos!O125),AND(Datos!O125=INT(Datos!O125),AND(OR(O$1005="",Datos!O125&gt;=O$1005),OR(O$1006="",Datos!O125&lt;=O$1006))),FALSE),OR(ISNUMBER(FIND(";"&amp;UPPER(TRIM(Datos!O125&amp;""))&amp;"=",O$1007)),ISNUMBER(FIND(";"&amp;UPPER(TRIM(Datos!O125&amp;""))&amp;";",O$1007))),OR(UPPER(TRIM(Datos!O125&amp;""))="SÍ",UPPER(TRIM(Datos!O125&amp;""))="SI",UPPER(TRIM(Datos!O125&amp;""))="NO"),IF(ISNUMBER(Datos!O125),AND(OR(O$1005="",Datos!O125&gt;=O$1005),OR(O$1006="",Datos!O125&lt;=O$1006)),FALSE),TRUE))))</f>
        <v>0.0</v>
      </c>
      <c r="P125">
        <f>IF(Datos!P125="",0,IF(AND(P$1008&lt;&gt;"",Datos!P125=P$1008),0,IF(P$1004=0,0,1-CHOOSE(P$1004,IF(ISNUMBER(Datos!P125),AND(OR(P$1005="",Datos!P125&gt;=P$1005),OR(P$1006="",Datos!P125&lt;=P$1006)),FALSE),IF(ISNUMBER(Datos!P125),AND(Datos!P125=INT(Datos!P125),AND(OR(P$1005="",Datos!P125&gt;=P$1005),OR(P$1006="",Datos!P125&lt;=P$1006))),FALSE),OR(ISNUMBER(FIND(";"&amp;UPPER(TRIM(Datos!P125&amp;""))&amp;"=",P$1007)),ISNUMBER(FIND(";"&amp;UPPER(TRIM(Datos!P125&amp;""))&amp;";",P$1007))),OR(UPPER(TRIM(Datos!P125&amp;""))="SÍ",UPPER(TRIM(Datos!P125&amp;""))="SI",UPPER(TRIM(Datos!P125&amp;""))="NO"),IF(ISNUMBER(Datos!P125),AND(OR(P$1005="",Datos!P125&gt;=P$1005),OR(P$1006="",Datos!P125&lt;=P$1006)),FALSE),TRUE))))</f>
        <v>0.0</v>
      </c>
      <c r="Q125">
        <f>IF(Datos!Q125="",0,IF(AND(Q$1008&lt;&gt;"",Datos!Q125=Q$1008),0,IF(Q$1004=0,0,1-CHOOSE(Q$1004,IF(ISNUMBER(Datos!Q125),AND(OR(Q$1005="",Datos!Q125&gt;=Q$1005),OR(Q$1006="",Datos!Q125&lt;=Q$1006)),FALSE),IF(ISNUMBER(Datos!Q125),AND(Datos!Q125=INT(Datos!Q125),AND(OR(Q$1005="",Datos!Q125&gt;=Q$1005),OR(Q$1006="",Datos!Q125&lt;=Q$1006))),FALSE),OR(ISNUMBER(FIND(";"&amp;UPPER(TRIM(Datos!Q125&amp;""))&amp;"=",Q$1007)),ISNUMBER(FIND(";"&amp;UPPER(TRIM(Datos!Q125&amp;""))&amp;";",Q$1007))),OR(UPPER(TRIM(Datos!Q125&amp;""))="SÍ",UPPER(TRIM(Datos!Q125&amp;""))="SI",UPPER(TRIM(Datos!Q125&amp;""))="NO"),IF(ISNUMBER(Datos!Q125),AND(OR(Q$1005="",Datos!Q125&gt;=Q$1005),OR(Q$1006="",Datos!Q125&lt;=Q$1006)),FALSE),TRUE))))</f>
        <v>0.0</v>
      </c>
      <c r="R125">
        <f>IF(Datos!R125="",0,IF(AND(R$1008&lt;&gt;"",Datos!R125=R$1008),0,IF(R$1004=0,0,1-CHOOSE(R$1004,IF(ISNUMBER(Datos!R125),AND(OR(R$1005="",Datos!R125&gt;=R$1005),OR(R$1006="",Datos!R125&lt;=R$1006)),FALSE),IF(ISNUMBER(Datos!R125),AND(Datos!R125=INT(Datos!R125),AND(OR(R$1005="",Datos!R125&gt;=R$1005),OR(R$1006="",Datos!R125&lt;=R$1006))),FALSE),OR(ISNUMBER(FIND(";"&amp;UPPER(TRIM(Datos!R125&amp;""))&amp;"=",R$1007)),ISNUMBER(FIND(";"&amp;UPPER(TRIM(Datos!R125&amp;""))&amp;";",R$1007))),OR(UPPER(TRIM(Datos!R125&amp;""))="SÍ",UPPER(TRIM(Datos!R125&amp;""))="SI",UPPER(TRIM(Datos!R125&amp;""))="NO"),IF(ISNUMBER(Datos!R125),AND(OR(R$1005="",Datos!R125&gt;=R$1005),OR(R$1006="",Datos!R125&lt;=R$1006)),FALSE),TRUE))))</f>
        <v>0.0</v>
      </c>
      <c r="S125">
        <f>IF(Datos!S125="",0,IF(AND(S$1008&lt;&gt;"",Datos!S125=S$1008),0,IF(S$1004=0,0,1-CHOOSE(S$1004,IF(ISNUMBER(Datos!S125),AND(OR(S$1005="",Datos!S125&gt;=S$1005),OR(S$1006="",Datos!S125&lt;=S$1006)),FALSE),IF(ISNUMBER(Datos!S125),AND(Datos!S125=INT(Datos!S125),AND(OR(S$1005="",Datos!S125&gt;=S$1005),OR(S$1006="",Datos!S125&lt;=S$1006))),FALSE),OR(ISNUMBER(FIND(";"&amp;UPPER(TRIM(Datos!S125&amp;""))&amp;"=",S$1007)),ISNUMBER(FIND(";"&amp;UPPER(TRIM(Datos!S125&amp;""))&amp;";",S$1007))),OR(UPPER(TRIM(Datos!S125&amp;""))="SÍ",UPPER(TRIM(Datos!S125&amp;""))="SI",UPPER(TRIM(Datos!S125&amp;""))="NO"),IF(ISNUMBER(Datos!S125),AND(OR(S$1005="",Datos!S125&gt;=S$1005),OR(S$1006="",Datos!S125&lt;=S$1006)),FALSE),TRUE))))</f>
        <v>0.0</v>
      </c>
      <c r="T125">
        <f>IF(Datos!T125="",0,IF(AND(T$1008&lt;&gt;"",Datos!T125=T$1008),0,IF(T$1004=0,0,1-CHOOSE(T$1004,IF(ISNUMBER(Datos!T125),AND(OR(T$1005="",Datos!T125&gt;=T$1005),OR(T$1006="",Datos!T125&lt;=T$1006)),FALSE),IF(ISNUMBER(Datos!T125),AND(Datos!T125=INT(Datos!T125),AND(OR(T$1005="",Datos!T125&gt;=T$1005),OR(T$1006="",Datos!T125&lt;=T$1006))),FALSE),OR(ISNUMBER(FIND(";"&amp;UPPER(TRIM(Datos!T125&amp;""))&amp;"=",T$1007)),ISNUMBER(FIND(";"&amp;UPPER(TRIM(Datos!T125&amp;""))&amp;";",T$1007))),OR(UPPER(TRIM(Datos!T125&amp;""))="SÍ",UPPER(TRIM(Datos!T125&amp;""))="SI",UPPER(TRIM(Datos!T125&amp;""))="NO"),IF(ISNUMBER(Datos!T125),AND(OR(T$1005="",Datos!T125&gt;=T$1005),OR(T$1006="",Datos!T125&lt;=T$1006)),FALSE),TRUE))))</f>
        <v>0.0</v>
      </c>
      <c r="U125">
        <f>IF(Datos!U125="",0,IF(AND(U$1008&lt;&gt;"",Datos!U125=U$1008),0,IF(U$1004=0,0,1-CHOOSE(U$1004,IF(ISNUMBER(Datos!U125),AND(OR(U$1005="",Datos!U125&gt;=U$1005),OR(U$1006="",Datos!U125&lt;=U$1006)),FALSE),IF(ISNUMBER(Datos!U125),AND(Datos!U125=INT(Datos!U125),AND(OR(U$1005="",Datos!U125&gt;=U$1005),OR(U$1006="",Datos!U125&lt;=U$1006))),FALSE),OR(ISNUMBER(FIND(";"&amp;UPPER(TRIM(Datos!U125&amp;""))&amp;"=",U$1007)),ISNUMBER(FIND(";"&amp;UPPER(TRIM(Datos!U125&amp;""))&amp;";",U$1007))),OR(UPPER(TRIM(Datos!U125&amp;""))="SÍ",UPPER(TRIM(Datos!U125&amp;""))="SI",UPPER(TRIM(Datos!U125&amp;""))="NO"),IF(ISNUMBER(Datos!U125),AND(OR(U$1005="",Datos!U125&gt;=U$1005),OR(U$1006="",Datos!U125&lt;=U$1006)),FALSE),TRUE))))</f>
        <v>0.0</v>
      </c>
      <c r="V125">
        <f>IF(Datos!V125="",0,IF(AND(V$1008&lt;&gt;"",Datos!V125=V$1008),0,IF(V$1004=0,0,1-CHOOSE(V$1004,IF(ISNUMBER(Datos!V125),AND(OR(V$1005="",Datos!V125&gt;=V$1005),OR(V$1006="",Datos!V125&lt;=V$1006)),FALSE),IF(ISNUMBER(Datos!V125),AND(Datos!V125=INT(Datos!V125),AND(OR(V$1005="",Datos!V125&gt;=V$1005),OR(V$1006="",Datos!V125&lt;=V$1006))),FALSE),OR(ISNUMBER(FIND(";"&amp;UPPER(TRIM(Datos!V125&amp;""))&amp;"=",V$1007)),ISNUMBER(FIND(";"&amp;UPPER(TRIM(Datos!V125&amp;""))&amp;";",V$1007))),OR(UPPER(TRIM(Datos!V125&amp;""))="SÍ",UPPER(TRIM(Datos!V125&amp;""))="SI",UPPER(TRIM(Datos!V125&amp;""))="NO"),IF(ISNUMBER(Datos!V125),AND(OR(V$1005="",Datos!V125&gt;=V$1005),OR(V$1006="",Datos!V125&lt;=V$1006)),FALSE),TRUE))))</f>
        <v>0.0</v>
      </c>
      <c r="W125">
        <f>IF(Datos!W125="",0,IF(AND(W$1008&lt;&gt;"",Datos!W125=W$1008),0,IF(W$1004=0,0,1-CHOOSE(W$1004,IF(ISNUMBER(Datos!W125),AND(OR(W$1005="",Datos!W125&gt;=W$1005),OR(W$1006="",Datos!W125&lt;=W$1006)),FALSE),IF(ISNUMBER(Datos!W125),AND(Datos!W125=INT(Datos!W125),AND(OR(W$1005="",Datos!W125&gt;=W$1005),OR(W$1006="",Datos!W125&lt;=W$1006))),FALSE),OR(ISNUMBER(FIND(";"&amp;UPPER(TRIM(Datos!W125&amp;""))&amp;"=",W$1007)),ISNUMBER(FIND(";"&amp;UPPER(TRIM(Datos!W125&amp;""))&amp;";",W$1007))),OR(UPPER(TRIM(Datos!W125&amp;""))="SÍ",UPPER(TRIM(Datos!W125&amp;""))="SI",UPPER(TRIM(Datos!W125&amp;""))="NO"),IF(ISNUMBER(Datos!W125),AND(OR(W$1005="",Datos!W125&gt;=W$1005),OR(W$1006="",Datos!W125&lt;=W$1006)),FALSE),TRUE))))</f>
        <v>0.0</v>
      </c>
      <c r="X125">
        <f>IF(Datos!X125="",0,IF(AND(X$1008&lt;&gt;"",Datos!X125=X$1008),0,IF(X$1004=0,0,1-CHOOSE(X$1004,IF(ISNUMBER(Datos!X125),AND(OR(X$1005="",Datos!X125&gt;=X$1005),OR(X$1006="",Datos!X125&lt;=X$1006)),FALSE),IF(ISNUMBER(Datos!X125),AND(Datos!X125=INT(Datos!X125),AND(OR(X$1005="",Datos!X125&gt;=X$1005),OR(X$1006="",Datos!X125&lt;=X$1006))),FALSE),OR(ISNUMBER(FIND(";"&amp;UPPER(TRIM(Datos!X125&amp;""))&amp;"=",X$1007)),ISNUMBER(FIND(";"&amp;UPPER(TRIM(Datos!X125&amp;""))&amp;";",X$1007))),OR(UPPER(TRIM(Datos!X125&amp;""))="SÍ",UPPER(TRIM(Datos!X125&amp;""))="SI",UPPER(TRIM(Datos!X125&amp;""))="NO"),IF(ISNUMBER(Datos!X125),AND(OR(X$1005="",Datos!X125&gt;=X$1005),OR(X$1006="",Datos!X125&lt;=X$1006)),FALSE),TRUE))))</f>
        <v>0.0</v>
      </c>
      <c r="Y125">
        <f>IF(Datos!Y125="",0,IF(AND(Y$1008&lt;&gt;"",Datos!Y125=Y$1008),0,IF(Y$1004=0,0,1-CHOOSE(Y$1004,IF(ISNUMBER(Datos!Y125),AND(OR(Y$1005="",Datos!Y125&gt;=Y$1005),OR(Y$1006="",Datos!Y125&lt;=Y$1006)),FALSE),IF(ISNUMBER(Datos!Y125),AND(Datos!Y125=INT(Datos!Y125),AND(OR(Y$1005="",Datos!Y125&gt;=Y$1005),OR(Y$1006="",Datos!Y125&lt;=Y$1006))),FALSE),OR(ISNUMBER(FIND(";"&amp;UPPER(TRIM(Datos!Y125&amp;""))&amp;"=",Y$1007)),ISNUMBER(FIND(";"&amp;UPPER(TRIM(Datos!Y125&amp;""))&amp;";",Y$1007))),OR(UPPER(TRIM(Datos!Y125&amp;""))="SÍ",UPPER(TRIM(Datos!Y125&amp;""))="SI",UPPER(TRIM(Datos!Y125&amp;""))="NO"),IF(ISNUMBER(Datos!Y125),AND(OR(Y$1005="",Datos!Y125&gt;=Y$1005),OR(Y$1006="",Datos!Y125&lt;=Y$1006)),FALSE),TRUE))))</f>
        <v>0.0</v>
      </c>
      <c r="Z125">
        <f>IF(Datos!Z125="",0,IF(AND(Z$1008&lt;&gt;"",Datos!Z125=Z$1008),0,IF(Z$1004=0,0,1-CHOOSE(Z$1004,IF(ISNUMBER(Datos!Z125),AND(OR(Z$1005="",Datos!Z125&gt;=Z$1005),OR(Z$1006="",Datos!Z125&lt;=Z$1006)),FALSE),IF(ISNUMBER(Datos!Z125),AND(Datos!Z125=INT(Datos!Z125),AND(OR(Z$1005="",Datos!Z125&gt;=Z$1005),OR(Z$1006="",Datos!Z125&lt;=Z$1006))),FALSE),OR(ISNUMBER(FIND(";"&amp;UPPER(TRIM(Datos!Z125&amp;""))&amp;"=",Z$1007)),ISNUMBER(FIND(";"&amp;UPPER(TRIM(Datos!Z125&amp;""))&amp;";",Z$1007))),OR(UPPER(TRIM(Datos!Z125&amp;""))="SÍ",UPPER(TRIM(Datos!Z125&amp;""))="SI",UPPER(TRIM(Datos!Z125&amp;""))="NO"),IF(ISNUMBER(Datos!Z125),AND(OR(Z$1005="",Datos!Z125&gt;=Z$1005),OR(Z$1006="",Datos!Z125&lt;=Z$1006)),FALSE),TRUE))))</f>
        <v>0.0</v>
      </c>
      <c r="AA125">
        <f>IF(Datos!AA125="",0,IF(AND(AA$1008&lt;&gt;"",Datos!AA125=AA$1008),0,IF(AA$1004=0,0,1-CHOOSE(AA$1004,IF(ISNUMBER(Datos!AA125),AND(OR(AA$1005="",Datos!AA125&gt;=AA$1005),OR(AA$1006="",Datos!AA125&lt;=AA$1006)),FALSE),IF(ISNUMBER(Datos!AA125),AND(Datos!AA125=INT(Datos!AA125),AND(OR(AA$1005="",Datos!AA125&gt;=AA$1005),OR(AA$1006="",Datos!AA125&lt;=AA$1006))),FALSE),OR(ISNUMBER(FIND(";"&amp;UPPER(TRIM(Datos!AA125&amp;""))&amp;"=",AA$1007)),ISNUMBER(FIND(";"&amp;UPPER(TRIM(Datos!AA125&amp;""))&amp;";",AA$1007))),OR(UPPER(TRIM(Datos!AA125&amp;""))="SÍ",UPPER(TRIM(Datos!AA125&amp;""))="SI",UPPER(TRIM(Datos!AA125&amp;""))="NO"),IF(ISNUMBER(Datos!AA125),AND(OR(AA$1005="",Datos!AA125&gt;=AA$1005),OR(AA$1006="",Datos!AA125&lt;=AA$1006)),FALSE),TRUE))))</f>
        <v>0.0</v>
      </c>
      <c r="AB125">
        <f>IF(Datos!AB125="",0,IF(AND(AB$1008&lt;&gt;"",Datos!AB125=AB$1008),0,IF(AB$1004=0,0,1-CHOOSE(AB$1004,IF(ISNUMBER(Datos!AB125),AND(OR(AB$1005="",Datos!AB125&gt;=AB$1005),OR(AB$1006="",Datos!AB125&lt;=AB$1006)),FALSE),IF(ISNUMBER(Datos!AB125),AND(Datos!AB125=INT(Datos!AB125),AND(OR(AB$1005="",Datos!AB125&gt;=AB$1005),OR(AB$1006="",Datos!AB125&lt;=AB$1006))),FALSE),OR(ISNUMBER(FIND(";"&amp;UPPER(TRIM(Datos!AB125&amp;""))&amp;"=",AB$1007)),ISNUMBER(FIND(";"&amp;UPPER(TRIM(Datos!AB125&amp;""))&amp;";",AB$1007))),OR(UPPER(TRIM(Datos!AB125&amp;""))="SÍ",UPPER(TRIM(Datos!AB125&amp;""))="SI",UPPER(TRIM(Datos!AB125&amp;""))="NO"),IF(ISNUMBER(Datos!AB125),AND(OR(AB$1005="",Datos!AB125&gt;=AB$1005),OR(AB$1006="",Datos!AB125&lt;=AB$1006)),FALSE),TRUE))))</f>
        <v>0.0</v>
      </c>
      <c r="AC125">
        <f>IF(Datos!AC125="",0,IF(AND(AC$1008&lt;&gt;"",Datos!AC125=AC$1008),0,IF(AC$1004=0,0,1-CHOOSE(AC$1004,IF(ISNUMBER(Datos!AC125),AND(OR(AC$1005="",Datos!AC125&gt;=AC$1005),OR(AC$1006="",Datos!AC125&lt;=AC$1006)),FALSE),IF(ISNUMBER(Datos!AC125),AND(Datos!AC125=INT(Datos!AC125),AND(OR(AC$1005="",Datos!AC125&gt;=AC$1005),OR(AC$1006="",Datos!AC125&lt;=AC$1006))),FALSE),OR(ISNUMBER(FIND(";"&amp;UPPER(TRIM(Datos!AC125&amp;""))&amp;"=",AC$1007)),ISNUMBER(FIND(";"&amp;UPPER(TRIM(Datos!AC125&amp;""))&amp;";",AC$1007))),OR(UPPER(TRIM(Datos!AC125&amp;""))="SÍ",UPPER(TRIM(Datos!AC125&amp;""))="SI",UPPER(TRIM(Datos!AC125&amp;""))="NO"),IF(ISNUMBER(Datos!AC125),AND(OR(AC$1005="",Datos!AC125&gt;=AC$1005),OR(AC$1006="",Datos!AC125&lt;=AC$1006)),FALSE),TRUE))))</f>
        <v>0.0</v>
      </c>
      <c r="AD125">
        <f>IF(Datos!AD125="",0,IF(AND(AD$1008&lt;&gt;"",Datos!AD125=AD$1008),0,IF(AD$1004=0,0,1-CHOOSE(AD$1004,IF(ISNUMBER(Datos!AD125),AND(OR(AD$1005="",Datos!AD125&gt;=AD$1005),OR(AD$1006="",Datos!AD125&lt;=AD$1006)),FALSE),IF(ISNUMBER(Datos!AD125),AND(Datos!AD125=INT(Datos!AD125),AND(OR(AD$1005="",Datos!AD125&gt;=AD$1005),OR(AD$1006="",Datos!AD125&lt;=AD$1006))),FALSE),OR(ISNUMBER(FIND(";"&amp;UPPER(TRIM(Datos!AD125&amp;""))&amp;"=",AD$1007)),ISNUMBER(FIND(";"&amp;UPPER(TRIM(Datos!AD125&amp;""))&amp;";",AD$1007))),OR(UPPER(TRIM(Datos!AD125&amp;""))="SÍ",UPPER(TRIM(Datos!AD125&amp;""))="SI",UPPER(TRIM(Datos!AD125&amp;""))="NO"),IF(ISNUMBER(Datos!AD125),AND(OR(AD$1005="",Datos!AD125&gt;=AD$1005),OR(AD$1006="",Datos!AD125&lt;=AD$1006)),FALSE),TRUE))))</f>
        <v>0.0</v>
      </c>
      <c r="AE125">
        <f>IF(Datos!AE125="",0,IF(AND(AE$1008&lt;&gt;"",Datos!AE125=AE$1008),0,IF(AE$1004=0,0,1-CHOOSE(AE$1004,IF(ISNUMBER(Datos!AE125),AND(OR(AE$1005="",Datos!AE125&gt;=AE$1005),OR(AE$1006="",Datos!AE125&lt;=AE$1006)),FALSE),IF(ISNUMBER(Datos!AE125),AND(Datos!AE125=INT(Datos!AE125),AND(OR(AE$1005="",Datos!AE125&gt;=AE$1005),OR(AE$1006="",Datos!AE125&lt;=AE$1006))),FALSE),OR(ISNUMBER(FIND(";"&amp;UPPER(TRIM(Datos!AE125&amp;""))&amp;"=",AE$1007)),ISNUMBER(FIND(";"&amp;UPPER(TRIM(Datos!AE125&amp;""))&amp;";",AE$1007))),OR(UPPER(TRIM(Datos!AE125&amp;""))="SÍ",UPPER(TRIM(Datos!AE125&amp;""))="SI",UPPER(TRIM(Datos!AE125&amp;""))="NO"),IF(ISNUMBER(Datos!AE125),AND(OR(AE$1005="",Datos!AE125&gt;=AE$1005),OR(AE$1006="",Datos!AE125&lt;=AE$1006)),FALSE),TRUE))))</f>
        <v>0.0</v>
      </c>
    </row>
    <row r="126" spans="2:31">
      <c r="B126">
        <f>IF(Datos!B126="",0,IF(AND(B$1008&lt;&gt;"",Datos!B126=B$1008),0,IF(B$1004=0,0,1-CHOOSE(B$1004,IF(ISNUMBER(Datos!B126),AND(OR(B$1005="",Datos!B126&gt;=B$1005),OR(B$1006="",Datos!B126&lt;=B$1006)),FALSE),IF(ISNUMBER(Datos!B126),AND(Datos!B126=INT(Datos!B126),AND(OR(B$1005="",Datos!B126&gt;=B$1005),OR(B$1006="",Datos!B126&lt;=B$1006))),FALSE),OR(ISNUMBER(FIND(";"&amp;UPPER(TRIM(Datos!B126&amp;""))&amp;"=",B$1007)),ISNUMBER(FIND(";"&amp;UPPER(TRIM(Datos!B126&amp;""))&amp;";",B$1007))),OR(UPPER(TRIM(Datos!B126&amp;""))="SÍ",UPPER(TRIM(Datos!B126&amp;""))="SI",UPPER(TRIM(Datos!B126&amp;""))="NO"),IF(ISNUMBER(Datos!B126),AND(OR(B$1005="",Datos!B126&gt;=B$1005),OR(B$1006="",Datos!B126&lt;=B$1006)),FALSE),TRUE))))</f>
        <v>0.0</v>
      </c>
      <c r="C126">
        <f>IF(Datos!C126="",0,IF(AND(C$1008&lt;&gt;"",Datos!C126=C$1008),0,IF(C$1004=0,0,1-CHOOSE(C$1004,IF(ISNUMBER(Datos!C126),AND(OR(C$1005="",Datos!C126&gt;=C$1005),OR(C$1006="",Datos!C126&lt;=C$1006)),FALSE),IF(ISNUMBER(Datos!C126),AND(Datos!C126=INT(Datos!C126),AND(OR(C$1005="",Datos!C126&gt;=C$1005),OR(C$1006="",Datos!C126&lt;=C$1006))),FALSE),OR(ISNUMBER(FIND(";"&amp;UPPER(TRIM(Datos!C126&amp;""))&amp;"=",C$1007)),ISNUMBER(FIND(";"&amp;UPPER(TRIM(Datos!C126&amp;""))&amp;";",C$1007))),OR(UPPER(TRIM(Datos!C126&amp;""))="SÍ",UPPER(TRIM(Datos!C126&amp;""))="SI",UPPER(TRIM(Datos!C126&amp;""))="NO"),IF(ISNUMBER(Datos!C126),AND(OR(C$1005="",Datos!C126&gt;=C$1005),OR(C$1006="",Datos!C126&lt;=C$1006)),FALSE),TRUE))))</f>
        <v>0.0</v>
      </c>
      <c r="D126">
        <f>IF(Datos!D126="",0,IF(AND(D$1008&lt;&gt;"",Datos!D126=D$1008),0,IF(D$1004=0,0,1-CHOOSE(D$1004,IF(ISNUMBER(Datos!D126),AND(OR(D$1005="",Datos!D126&gt;=D$1005),OR(D$1006="",Datos!D126&lt;=D$1006)),FALSE),IF(ISNUMBER(Datos!D126),AND(Datos!D126=INT(Datos!D126),AND(OR(D$1005="",Datos!D126&gt;=D$1005),OR(D$1006="",Datos!D126&lt;=D$1006))),FALSE),OR(ISNUMBER(FIND(";"&amp;UPPER(TRIM(Datos!D126&amp;""))&amp;"=",D$1007)),ISNUMBER(FIND(";"&amp;UPPER(TRIM(Datos!D126&amp;""))&amp;";",D$1007))),OR(UPPER(TRIM(Datos!D126&amp;""))="SÍ",UPPER(TRIM(Datos!D126&amp;""))="SI",UPPER(TRIM(Datos!D126&amp;""))="NO"),IF(ISNUMBER(Datos!D126),AND(OR(D$1005="",Datos!D126&gt;=D$1005),OR(D$1006="",Datos!D126&lt;=D$1006)),FALSE),TRUE))))</f>
        <v>0.0</v>
      </c>
      <c r="E126">
        <f>IF(Datos!E126="",0,IF(AND(E$1008&lt;&gt;"",Datos!E126=E$1008),0,IF(E$1004=0,0,1-CHOOSE(E$1004,IF(ISNUMBER(Datos!E126),AND(OR(E$1005="",Datos!E126&gt;=E$1005),OR(E$1006="",Datos!E126&lt;=E$1006)),FALSE),IF(ISNUMBER(Datos!E126),AND(Datos!E126=INT(Datos!E126),AND(OR(E$1005="",Datos!E126&gt;=E$1005),OR(E$1006="",Datos!E126&lt;=E$1006))),FALSE),OR(ISNUMBER(FIND(";"&amp;UPPER(TRIM(Datos!E126&amp;""))&amp;"=",E$1007)),ISNUMBER(FIND(";"&amp;UPPER(TRIM(Datos!E126&amp;""))&amp;";",E$1007))),OR(UPPER(TRIM(Datos!E126&amp;""))="SÍ",UPPER(TRIM(Datos!E126&amp;""))="SI",UPPER(TRIM(Datos!E126&amp;""))="NO"),IF(ISNUMBER(Datos!E126),AND(OR(E$1005="",Datos!E126&gt;=E$1005),OR(E$1006="",Datos!E126&lt;=E$1006)),FALSE),TRUE))))</f>
        <v>0.0</v>
      </c>
      <c r="F126">
        <f>IF(Datos!F126="",0,IF(AND(F$1008&lt;&gt;"",Datos!F126=F$1008),0,IF(F$1004=0,0,1-CHOOSE(F$1004,IF(ISNUMBER(Datos!F126),AND(OR(F$1005="",Datos!F126&gt;=F$1005),OR(F$1006="",Datos!F126&lt;=F$1006)),FALSE),IF(ISNUMBER(Datos!F126),AND(Datos!F126=INT(Datos!F126),AND(OR(F$1005="",Datos!F126&gt;=F$1005),OR(F$1006="",Datos!F126&lt;=F$1006))),FALSE),OR(ISNUMBER(FIND(";"&amp;UPPER(TRIM(Datos!F126&amp;""))&amp;"=",F$1007)),ISNUMBER(FIND(";"&amp;UPPER(TRIM(Datos!F126&amp;""))&amp;";",F$1007))),OR(UPPER(TRIM(Datos!F126&amp;""))="SÍ",UPPER(TRIM(Datos!F126&amp;""))="SI",UPPER(TRIM(Datos!F126&amp;""))="NO"),IF(ISNUMBER(Datos!F126),AND(OR(F$1005="",Datos!F126&gt;=F$1005),OR(F$1006="",Datos!F126&lt;=F$1006)),FALSE),TRUE))))</f>
        <v>0.0</v>
      </c>
      <c r="G126">
        <f>IF(Datos!G126="",0,IF(AND(G$1008&lt;&gt;"",Datos!G126=G$1008),0,IF(G$1004=0,0,1-CHOOSE(G$1004,IF(ISNUMBER(Datos!G126),AND(OR(G$1005="",Datos!G126&gt;=G$1005),OR(G$1006="",Datos!G126&lt;=G$1006)),FALSE),IF(ISNUMBER(Datos!G126),AND(Datos!G126=INT(Datos!G126),AND(OR(G$1005="",Datos!G126&gt;=G$1005),OR(G$1006="",Datos!G126&lt;=G$1006))),FALSE),OR(ISNUMBER(FIND(";"&amp;UPPER(TRIM(Datos!G126&amp;""))&amp;"=",G$1007)),ISNUMBER(FIND(";"&amp;UPPER(TRIM(Datos!G126&amp;""))&amp;";",G$1007))),OR(UPPER(TRIM(Datos!G126&amp;""))="SÍ",UPPER(TRIM(Datos!G126&amp;""))="SI",UPPER(TRIM(Datos!G126&amp;""))="NO"),IF(ISNUMBER(Datos!G126),AND(OR(G$1005="",Datos!G126&gt;=G$1005),OR(G$1006="",Datos!G126&lt;=G$1006)),FALSE),TRUE))))</f>
        <v>0.0</v>
      </c>
      <c r="H126">
        <f>IF(Datos!H126="",0,IF(AND(H$1008&lt;&gt;"",Datos!H126=H$1008),0,IF(H$1004=0,0,1-CHOOSE(H$1004,IF(ISNUMBER(Datos!H126),AND(OR(H$1005="",Datos!H126&gt;=H$1005),OR(H$1006="",Datos!H126&lt;=H$1006)),FALSE),IF(ISNUMBER(Datos!H126),AND(Datos!H126=INT(Datos!H126),AND(OR(H$1005="",Datos!H126&gt;=H$1005),OR(H$1006="",Datos!H126&lt;=H$1006))),FALSE),OR(ISNUMBER(FIND(";"&amp;UPPER(TRIM(Datos!H126&amp;""))&amp;"=",H$1007)),ISNUMBER(FIND(";"&amp;UPPER(TRIM(Datos!H126&amp;""))&amp;";",H$1007))),OR(UPPER(TRIM(Datos!H126&amp;""))="SÍ",UPPER(TRIM(Datos!H126&amp;""))="SI",UPPER(TRIM(Datos!H126&amp;""))="NO"),IF(ISNUMBER(Datos!H126),AND(OR(H$1005="",Datos!H126&gt;=H$1005),OR(H$1006="",Datos!H126&lt;=H$1006)),FALSE),TRUE))))</f>
        <v>0.0</v>
      </c>
      <c r="I126">
        <f>IF(Datos!I126="",0,IF(AND(I$1008&lt;&gt;"",Datos!I126=I$1008),0,IF(I$1004=0,0,1-CHOOSE(I$1004,IF(ISNUMBER(Datos!I126),AND(OR(I$1005="",Datos!I126&gt;=I$1005),OR(I$1006="",Datos!I126&lt;=I$1006)),FALSE),IF(ISNUMBER(Datos!I126),AND(Datos!I126=INT(Datos!I126),AND(OR(I$1005="",Datos!I126&gt;=I$1005),OR(I$1006="",Datos!I126&lt;=I$1006))),FALSE),OR(ISNUMBER(FIND(";"&amp;UPPER(TRIM(Datos!I126&amp;""))&amp;"=",I$1007)),ISNUMBER(FIND(";"&amp;UPPER(TRIM(Datos!I126&amp;""))&amp;";",I$1007))),OR(UPPER(TRIM(Datos!I126&amp;""))="SÍ",UPPER(TRIM(Datos!I126&amp;""))="SI",UPPER(TRIM(Datos!I126&amp;""))="NO"),IF(ISNUMBER(Datos!I126),AND(OR(I$1005="",Datos!I126&gt;=I$1005),OR(I$1006="",Datos!I126&lt;=I$1006)),FALSE),TRUE))))</f>
        <v>0.0</v>
      </c>
      <c r="J126">
        <f>IF(Datos!J126="",0,IF(AND(J$1008&lt;&gt;"",Datos!J126=J$1008),0,IF(J$1004=0,0,1-CHOOSE(J$1004,IF(ISNUMBER(Datos!J126),AND(OR(J$1005="",Datos!J126&gt;=J$1005),OR(J$1006="",Datos!J126&lt;=J$1006)),FALSE),IF(ISNUMBER(Datos!J126),AND(Datos!J126=INT(Datos!J126),AND(OR(J$1005="",Datos!J126&gt;=J$1005),OR(J$1006="",Datos!J126&lt;=J$1006))),FALSE),OR(ISNUMBER(FIND(";"&amp;UPPER(TRIM(Datos!J126&amp;""))&amp;"=",J$1007)),ISNUMBER(FIND(";"&amp;UPPER(TRIM(Datos!J126&amp;""))&amp;";",J$1007))),OR(UPPER(TRIM(Datos!J126&amp;""))="SÍ",UPPER(TRIM(Datos!J126&amp;""))="SI",UPPER(TRIM(Datos!J126&amp;""))="NO"),IF(ISNUMBER(Datos!J126),AND(OR(J$1005="",Datos!J126&gt;=J$1005),OR(J$1006="",Datos!J126&lt;=J$1006)),FALSE),TRUE))))</f>
        <v>0.0</v>
      </c>
      <c r="K126">
        <f>IF(Datos!K126="",0,IF(AND(K$1008&lt;&gt;"",Datos!K126=K$1008),0,IF(K$1004=0,0,1-CHOOSE(K$1004,IF(ISNUMBER(Datos!K126),AND(OR(K$1005="",Datos!K126&gt;=K$1005),OR(K$1006="",Datos!K126&lt;=K$1006)),FALSE),IF(ISNUMBER(Datos!K126),AND(Datos!K126=INT(Datos!K126),AND(OR(K$1005="",Datos!K126&gt;=K$1005),OR(K$1006="",Datos!K126&lt;=K$1006))),FALSE),OR(ISNUMBER(FIND(";"&amp;UPPER(TRIM(Datos!K126&amp;""))&amp;"=",K$1007)),ISNUMBER(FIND(";"&amp;UPPER(TRIM(Datos!K126&amp;""))&amp;";",K$1007))),OR(UPPER(TRIM(Datos!K126&amp;""))="SÍ",UPPER(TRIM(Datos!K126&amp;""))="SI",UPPER(TRIM(Datos!K126&amp;""))="NO"),IF(ISNUMBER(Datos!K126),AND(OR(K$1005="",Datos!K126&gt;=K$1005),OR(K$1006="",Datos!K126&lt;=K$1006)),FALSE),TRUE))))</f>
        <v>0.0</v>
      </c>
      <c r="L126">
        <f>IF(Datos!L126="",0,IF(AND(L$1008&lt;&gt;"",Datos!L126=L$1008),0,IF(L$1004=0,0,1-CHOOSE(L$1004,IF(ISNUMBER(Datos!L126),AND(OR(L$1005="",Datos!L126&gt;=L$1005),OR(L$1006="",Datos!L126&lt;=L$1006)),FALSE),IF(ISNUMBER(Datos!L126),AND(Datos!L126=INT(Datos!L126),AND(OR(L$1005="",Datos!L126&gt;=L$1005),OR(L$1006="",Datos!L126&lt;=L$1006))),FALSE),OR(ISNUMBER(FIND(";"&amp;UPPER(TRIM(Datos!L126&amp;""))&amp;"=",L$1007)),ISNUMBER(FIND(";"&amp;UPPER(TRIM(Datos!L126&amp;""))&amp;";",L$1007))),OR(UPPER(TRIM(Datos!L126&amp;""))="SÍ",UPPER(TRIM(Datos!L126&amp;""))="SI",UPPER(TRIM(Datos!L126&amp;""))="NO"),IF(ISNUMBER(Datos!L126),AND(OR(L$1005="",Datos!L126&gt;=L$1005),OR(L$1006="",Datos!L126&lt;=L$1006)),FALSE),TRUE))))</f>
        <v>0.0</v>
      </c>
      <c r="M126">
        <f>IF(Datos!M126="",0,IF(AND(M$1008&lt;&gt;"",Datos!M126=M$1008),0,IF(M$1004=0,0,1-CHOOSE(M$1004,IF(ISNUMBER(Datos!M126),AND(OR(M$1005="",Datos!M126&gt;=M$1005),OR(M$1006="",Datos!M126&lt;=M$1006)),FALSE),IF(ISNUMBER(Datos!M126),AND(Datos!M126=INT(Datos!M126),AND(OR(M$1005="",Datos!M126&gt;=M$1005),OR(M$1006="",Datos!M126&lt;=M$1006))),FALSE),OR(ISNUMBER(FIND(";"&amp;UPPER(TRIM(Datos!M126&amp;""))&amp;"=",M$1007)),ISNUMBER(FIND(";"&amp;UPPER(TRIM(Datos!M126&amp;""))&amp;";",M$1007))),OR(UPPER(TRIM(Datos!M126&amp;""))="SÍ",UPPER(TRIM(Datos!M126&amp;""))="SI",UPPER(TRIM(Datos!M126&amp;""))="NO"),IF(ISNUMBER(Datos!M126),AND(OR(M$1005="",Datos!M126&gt;=M$1005),OR(M$1006="",Datos!M126&lt;=M$1006)),FALSE),TRUE))))</f>
        <v>0.0</v>
      </c>
      <c r="N126">
        <f>IF(Datos!N126="",0,IF(AND(N$1008&lt;&gt;"",Datos!N126=N$1008),0,IF(N$1004=0,0,1-CHOOSE(N$1004,IF(ISNUMBER(Datos!N126),AND(OR(N$1005="",Datos!N126&gt;=N$1005),OR(N$1006="",Datos!N126&lt;=N$1006)),FALSE),IF(ISNUMBER(Datos!N126),AND(Datos!N126=INT(Datos!N126),AND(OR(N$1005="",Datos!N126&gt;=N$1005),OR(N$1006="",Datos!N126&lt;=N$1006))),FALSE),OR(ISNUMBER(FIND(";"&amp;UPPER(TRIM(Datos!N126&amp;""))&amp;"=",N$1007)),ISNUMBER(FIND(";"&amp;UPPER(TRIM(Datos!N126&amp;""))&amp;";",N$1007))),OR(UPPER(TRIM(Datos!N126&amp;""))="SÍ",UPPER(TRIM(Datos!N126&amp;""))="SI",UPPER(TRIM(Datos!N126&amp;""))="NO"),IF(ISNUMBER(Datos!N126),AND(OR(N$1005="",Datos!N126&gt;=N$1005),OR(N$1006="",Datos!N126&lt;=N$1006)),FALSE),TRUE))))</f>
        <v>0.0</v>
      </c>
      <c r="O126">
        <f>IF(Datos!O126="",0,IF(AND(O$1008&lt;&gt;"",Datos!O126=O$1008),0,IF(O$1004=0,0,1-CHOOSE(O$1004,IF(ISNUMBER(Datos!O126),AND(OR(O$1005="",Datos!O126&gt;=O$1005),OR(O$1006="",Datos!O126&lt;=O$1006)),FALSE),IF(ISNUMBER(Datos!O126),AND(Datos!O126=INT(Datos!O126),AND(OR(O$1005="",Datos!O126&gt;=O$1005),OR(O$1006="",Datos!O126&lt;=O$1006))),FALSE),OR(ISNUMBER(FIND(";"&amp;UPPER(TRIM(Datos!O126&amp;""))&amp;"=",O$1007)),ISNUMBER(FIND(";"&amp;UPPER(TRIM(Datos!O126&amp;""))&amp;";",O$1007))),OR(UPPER(TRIM(Datos!O126&amp;""))="SÍ",UPPER(TRIM(Datos!O126&amp;""))="SI",UPPER(TRIM(Datos!O126&amp;""))="NO"),IF(ISNUMBER(Datos!O126),AND(OR(O$1005="",Datos!O126&gt;=O$1005),OR(O$1006="",Datos!O126&lt;=O$1006)),FALSE),TRUE))))</f>
        <v>0.0</v>
      </c>
      <c r="P126">
        <f>IF(Datos!P126="",0,IF(AND(P$1008&lt;&gt;"",Datos!P126=P$1008),0,IF(P$1004=0,0,1-CHOOSE(P$1004,IF(ISNUMBER(Datos!P126),AND(OR(P$1005="",Datos!P126&gt;=P$1005),OR(P$1006="",Datos!P126&lt;=P$1006)),FALSE),IF(ISNUMBER(Datos!P126),AND(Datos!P126=INT(Datos!P126),AND(OR(P$1005="",Datos!P126&gt;=P$1005),OR(P$1006="",Datos!P126&lt;=P$1006))),FALSE),OR(ISNUMBER(FIND(";"&amp;UPPER(TRIM(Datos!P126&amp;""))&amp;"=",P$1007)),ISNUMBER(FIND(";"&amp;UPPER(TRIM(Datos!P126&amp;""))&amp;";",P$1007))),OR(UPPER(TRIM(Datos!P126&amp;""))="SÍ",UPPER(TRIM(Datos!P126&amp;""))="SI",UPPER(TRIM(Datos!P126&amp;""))="NO"),IF(ISNUMBER(Datos!P126),AND(OR(P$1005="",Datos!P126&gt;=P$1005),OR(P$1006="",Datos!P126&lt;=P$1006)),FALSE),TRUE))))</f>
        <v>0.0</v>
      </c>
      <c r="Q126">
        <f>IF(Datos!Q126="",0,IF(AND(Q$1008&lt;&gt;"",Datos!Q126=Q$1008),0,IF(Q$1004=0,0,1-CHOOSE(Q$1004,IF(ISNUMBER(Datos!Q126),AND(OR(Q$1005="",Datos!Q126&gt;=Q$1005),OR(Q$1006="",Datos!Q126&lt;=Q$1006)),FALSE),IF(ISNUMBER(Datos!Q126),AND(Datos!Q126=INT(Datos!Q126),AND(OR(Q$1005="",Datos!Q126&gt;=Q$1005),OR(Q$1006="",Datos!Q126&lt;=Q$1006))),FALSE),OR(ISNUMBER(FIND(";"&amp;UPPER(TRIM(Datos!Q126&amp;""))&amp;"=",Q$1007)),ISNUMBER(FIND(";"&amp;UPPER(TRIM(Datos!Q126&amp;""))&amp;";",Q$1007))),OR(UPPER(TRIM(Datos!Q126&amp;""))="SÍ",UPPER(TRIM(Datos!Q126&amp;""))="SI",UPPER(TRIM(Datos!Q126&amp;""))="NO"),IF(ISNUMBER(Datos!Q126),AND(OR(Q$1005="",Datos!Q126&gt;=Q$1005),OR(Q$1006="",Datos!Q126&lt;=Q$1006)),FALSE),TRUE))))</f>
        <v>0.0</v>
      </c>
      <c r="R126">
        <f>IF(Datos!R126="",0,IF(AND(R$1008&lt;&gt;"",Datos!R126=R$1008),0,IF(R$1004=0,0,1-CHOOSE(R$1004,IF(ISNUMBER(Datos!R126),AND(OR(R$1005="",Datos!R126&gt;=R$1005),OR(R$1006="",Datos!R126&lt;=R$1006)),FALSE),IF(ISNUMBER(Datos!R126),AND(Datos!R126=INT(Datos!R126),AND(OR(R$1005="",Datos!R126&gt;=R$1005),OR(R$1006="",Datos!R126&lt;=R$1006))),FALSE),OR(ISNUMBER(FIND(";"&amp;UPPER(TRIM(Datos!R126&amp;""))&amp;"=",R$1007)),ISNUMBER(FIND(";"&amp;UPPER(TRIM(Datos!R126&amp;""))&amp;";",R$1007))),OR(UPPER(TRIM(Datos!R126&amp;""))="SÍ",UPPER(TRIM(Datos!R126&amp;""))="SI",UPPER(TRIM(Datos!R126&amp;""))="NO"),IF(ISNUMBER(Datos!R126),AND(OR(R$1005="",Datos!R126&gt;=R$1005),OR(R$1006="",Datos!R126&lt;=R$1006)),FALSE),TRUE))))</f>
        <v>0.0</v>
      </c>
      <c r="S126">
        <f>IF(Datos!S126="",0,IF(AND(S$1008&lt;&gt;"",Datos!S126=S$1008),0,IF(S$1004=0,0,1-CHOOSE(S$1004,IF(ISNUMBER(Datos!S126),AND(OR(S$1005="",Datos!S126&gt;=S$1005),OR(S$1006="",Datos!S126&lt;=S$1006)),FALSE),IF(ISNUMBER(Datos!S126),AND(Datos!S126=INT(Datos!S126),AND(OR(S$1005="",Datos!S126&gt;=S$1005),OR(S$1006="",Datos!S126&lt;=S$1006))),FALSE),OR(ISNUMBER(FIND(";"&amp;UPPER(TRIM(Datos!S126&amp;""))&amp;"=",S$1007)),ISNUMBER(FIND(";"&amp;UPPER(TRIM(Datos!S126&amp;""))&amp;";",S$1007))),OR(UPPER(TRIM(Datos!S126&amp;""))="SÍ",UPPER(TRIM(Datos!S126&amp;""))="SI",UPPER(TRIM(Datos!S126&amp;""))="NO"),IF(ISNUMBER(Datos!S126),AND(OR(S$1005="",Datos!S126&gt;=S$1005),OR(S$1006="",Datos!S126&lt;=S$1006)),FALSE),TRUE))))</f>
        <v>0.0</v>
      </c>
      <c r="T126">
        <f>IF(Datos!T126="",0,IF(AND(T$1008&lt;&gt;"",Datos!T126=T$1008),0,IF(T$1004=0,0,1-CHOOSE(T$1004,IF(ISNUMBER(Datos!T126),AND(OR(T$1005="",Datos!T126&gt;=T$1005),OR(T$1006="",Datos!T126&lt;=T$1006)),FALSE),IF(ISNUMBER(Datos!T126),AND(Datos!T126=INT(Datos!T126),AND(OR(T$1005="",Datos!T126&gt;=T$1005),OR(T$1006="",Datos!T126&lt;=T$1006))),FALSE),OR(ISNUMBER(FIND(";"&amp;UPPER(TRIM(Datos!T126&amp;""))&amp;"=",T$1007)),ISNUMBER(FIND(";"&amp;UPPER(TRIM(Datos!T126&amp;""))&amp;";",T$1007))),OR(UPPER(TRIM(Datos!T126&amp;""))="SÍ",UPPER(TRIM(Datos!T126&amp;""))="SI",UPPER(TRIM(Datos!T126&amp;""))="NO"),IF(ISNUMBER(Datos!T126),AND(OR(T$1005="",Datos!T126&gt;=T$1005),OR(T$1006="",Datos!T126&lt;=T$1006)),FALSE),TRUE))))</f>
        <v>0.0</v>
      </c>
      <c r="U126">
        <f>IF(Datos!U126="",0,IF(AND(U$1008&lt;&gt;"",Datos!U126=U$1008),0,IF(U$1004=0,0,1-CHOOSE(U$1004,IF(ISNUMBER(Datos!U126),AND(OR(U$1005="",Datos!U126&gt;=U$1005),OR(U$1006="",Datos!U126&lt;=U$1006)),FALSE),IF(ISNUMBER(Datos!U126),AND(Datos!U126=INT(Datos!U126),AND(OR(U$1005="",Datos!U126&gt;=U$1005),OR(U$1006="",Datos!U126&lt;=U$1006))),FALSE),OR(ISNUMBER(FIND(";"&amp;UPPER(TRIM(Datos!U126&amp;""))&amp;"=",U$1007)),ISNUMBER(FIND(";"&amp;UPPER(TRIM(Datos!U126&amp;""))&amp;";",U$1007))),OR(UPPER(TRIM(Datos!U126&amp;""))="SÍ",UPPER(TRIM(Datos!U126&amp;""))="SI",UPPER(TRIM(Datos!U126&amp;""))="NO"),IF(ISNUMBER(Datos!U126),AND(OR(U$1005="",Datos!U126&gt;=U$1005),OR(U$1006="",Datos!U126&lt;=U$1006)),FALSE),TRUE))))</f>
        <v>0.0</v>
      </c>
      <c r="V126">
        <f>IF(Datos!V126="",0,IF(AND(V$1008&lt;&gt;"",Datos!V126=V$1008),0,IF(V$1004=0,0,1-CHOOSE(V$1004,IF(ISNUMBER(Datos!V126),AND(OR(V$1005="",Datos!V126&gt;=V$1005),OR(V$1006="",Datos!V126&lt;=V$1006)),FALSE),IF(ISNUMBER(Datos!V126),AND(Datos!V126=INT(Datos!V126),AND(OR(V$1005="",Datos!V126&gt;=V$1005),OR(V$1006="",Datos!V126&lt;=V$1006))),FALSE),OR(ISNUMBER(FIND(";"&amp;UPPER(TRIM(Datos!V126&amp;""))&amp;"=",V$1007)),ISNUMBER(FIND(";"&amp;UPPER(TRIM(Datos!V126&amp;""))&amp;";",V$1007))),OR(UPPER(TRIM(Datos!V126&amp;""))="SÍ",UPPER(TRIM(Datos!V126&amp;""))="SI",UPPER(TRIM(Datos!V126&amp;""))="NO"),IF(ISNUMBER(Datos!V126),AND(OR(V$1005="",Datos!V126&gt;=V$1005),OR(V$1006="",Datos!V126&lt;=V$1006)),FALSE),TRUE))))</f>
        <v>0.0</v>
      </c>
      <c r="W126">
        <f>IF(Datos!W126="",0,IF(AND(W$1008&lt;&gt;"",Datos!W126=W$1008),0,IF(W$1004=0,0,1-CHOOSE(W$1004,IF(ISNUMBER(Datos!W126),AND(OR(W$1005="",Datos!W126&gt;=W$1005),OR(W$1006="",Datos!W126&lt;=W$1006)),FALSE),IF(ISNUMBER(Datos!W126),AND(Datos!W126=INT(Datos!W126),AND(OR(W$1005="",Datos!W126&gt;=W$1005),OR(W$1006="",Datos!W126&lt;=W$1006))),FALSE),OR(ISNUMBER(FIND(";"&amp;UPPER(TRIM(Datos!W126&amp;""))&amp;"=",W$1007)),ISNUMBER(FIND(";"&amp;UPPER(TRIM(Datos!W126&amp;""))&amp;";",W$1007))),OR(UPPER(TRIM(Datos!W126&amp;""))="SÍ",UPPER(TRIM(Datos!W126&amp;""))="SI",UPPER(TRIM(Datos!W126&amp;""))="NO"),IF(ISNUMBER(Datos!W126),AND(OR(W$1005="",Datos!W126&gt;=W$1005),OR(W$1006="",Datos!W126&lt;=W$1006)),FALSE),TRUE))))</f>
        <v>0.0</v>
      </c>
      <c r="X126">
        <f>IF(Datos!X126="",0,IF(AND(X$1008&lt;&gt;"",Datos!X126=X$1008),0,IF(X$1004=0,0,1-CHOOSE(X$1004,IF(ISNUMBER(Datos!X126),AND(OR(X$1005="",Datos!X126&gt;=X$1005),OR(X$1006="",Datos!X126&lt;=X$1006)),FALSE),IF(ISNUMBER(Datos!X126),AND(Datos!X126=INT(Datos!X126),AND(OR(X$1005="",Datos!X126&gt;=X$1005),OR(X$1006="",Datos!X126&lt;=X$1006))),FALSE),OR(ISNUMBER(FIND(";"&amp;UPPER(TRIM(Datos!X126&amp;""))&amp;"=",X$1007)),ISNUMBER(FIND(";"&amp;UPPER(TRIM(Datos!X126&amp;""))&amp;";",X$1007))),OR(UPPER(TRIM(Datos!X126&amp;""))="SÍ",UPPER(TRIM(Datos!X126&amp;""))="SI",UPPER(TRIM(Datos!X126&amp;""))="NO"),IF(ISNUMBER(Datos!X126),AND(OR(X$1005="",Datos!X126&gt;=X$1005),OR(X$1006="",Datos!X126&lt;=X$1006)),FALSE),TRUE))))</f>
        <v>0.0</v>
      </c>
      <c r="Y126">
        <f>IF(Datos!Y126="",0,IF(AND(Y$1008&lt;&gt;"",Datos!Y126=Y$1008),0,IF(Y$1004=0,0,1-CHOOSE(Y$1004,IF(ISNUMBER(Datos!Y126),AND(OR(Y$1005="",Datos!Y126&gt;=Y$1005),OR(Y$1006="",Datos!Y126&lt;=Y$1006)),FALSE),IF(ISNUMBER(Datos!Y126),AND(Datos!Y126=INT(Datos!Y126),AND(OR(Y$1005="",Datos!Y126&gt;=Y$1005),OR(Y$1006="",Datos!Y126&lt;=Y$1006))),FALSE),OR(ISNUMBER(FIND(";"&amp;UPPER(TRIM(Datos!Y126&amp;""))&amp;"=",Y$1007)),ISNUMBER(FIND(";"&amp;UPPER(TRIM(Datos!Y126&amp;""))&amp;";",Y$1007))),OR(UPPER(TRIM(Datos!Y126&amp;""))="SÍ",UPPER(TRIM(Datos!Y126&amp;""))="SI",UPPER(TRIM(Datos!Y126&amp;""))="NO"),IF(ISNUMBER(Datos!Y126),AND(OR(Y$1005="",Datos!Y126&gt;=Y$1005),OR(Y$1006="",Datos!Y126&lt;=Y$1006)),FALSE),TRUE))))</f>
        <v>0.0</v>
      </c>
      <c r="Z126">
        <f>IF(Datos!Z126="",0,IF(AND(Z$1008&lt;&gt;"",Datos!Z126=Z$1008),0,IF(Z$1004=0,0,1-CHOOSE(Z$1004,IF(ISNUMBER(Datos!Z126),AND(OR(Z$1005="",Datos!Z126&gt;=Z$1005),OR(Z$1006="",Datos!Z126&lt;=Z$1006)),FALSE),IF(ISNUMBER(Datos!Z126),AND(Datos!Z126=INT(Datos!Z126),AND(OR(Z$1005="",Datos!Z126&gt;=Z$1005),OR(Z$1006="",Datos!Z126&lt;=Z$1006))),FALSE),OR(ISNUMBER(FIND(";"&amp;UPPER(TRIM(Datos!Z126&amp;""))&amp;"=",Z$1007)),ISNUMBER(FIND(";"&amp;UPPER(TRIM(Datos!Z126&amp;""))&amp;";",Z$1007))),OR(UPPER(TRIM(Datos!Z126&amp;""))="SÍ",UPPER(TRIM(Datos!Z126&amp;""))="SI",UPPER(TRIM(Datos!Z126&amp;""))="NO"),IF(ISNUMBER(Datos!Z126),AND(OR(Z$1005="",Datos!Z126&gt;=Z$1005),OR(Z$1006="",Datos!Z126&lt;=Z$1006)),FALSE),TRUE))))</f>
        <v>0.0</v>
      </c>
      <c r="AA126">
        <f>IF(Datos!AA126="",0,IF(AND(AA$1008&lt;&gt;"",Datos!AA126=AA$1008),0,IF(AA$1004=0,0,1-CHOOSE(AA$1004,IF(ISNUMBER(Datos!AA126),AND(OR(AA$1005="",Datos!AA126&gt;=AA$1005),OR(AA$1006="",Datos!AA126&lt;=AA$1006)),FALSE),IF(ISNUMBER(Datos!AA126),AND(Datos!AA126=INT(Datos!AA126),AND(OR(AA$1005="",Datos!AA126&gt;=AA$1005),OR(AA$1006="",Datos!AA126&lt;=AA$1006))),FALSE),OR(ISNUMBER(FIND(";"&amp;UPPER(TRIM(Datos!AA126&amp;""))&amp;"=",AA$1007)),ISNUMBER(FIND(";"&amp;UPPER(TRIM(Datos!AA126&amp;""))&amp;";",AA$1007))),OR(UPPER(TRIM(Datos!AA126&amp;""))="SÍ",UPPER(TRIM(Datos!AA126&amp;""))="SI",UPPER(TRIM(Datos!AA126&amp;""))="NO"),IF(ISNUMBER(Datos!AA126),AND(OR(AA$1005="",Datos!AA126&gt;=AA$1005),OR(AA$1006="",Datos!AA126&lt;=AA$1006)),FALSE),TRUE))))</f>
        <v>0.0</v>
      </c>
      <c r="AB126">
        <f>IF(Datos!AB126="",0,IF(AND(AB$1008&lt;&gt;"",Datos!AB126=AB$1008),0,IF(AB$1004=0,0,1-CHOOSE(AB$1004,IF(ISNUMBER(Datos!AB126),AND(OR(AB$1005="",Datos!AB126&gt;=AB$1005),OR(AB$1006="",Datos!AB126&lt;=AB$1006)),FALSE),IF(ISNUMBER(Datos!AB126),AND(Datos!AB126=INT(Datos!AB126),AND(OR(AB$1005="",Datos!AB126&gt;=AB$1005),OR(AB$1006="",Datos!AB126&lt;=AB$1006))),FALSE),OR(ISNUMBER(FIND(";"&amp;UPPER(TRIM(Datos!AB126&amp;""))&amp;"=",AB$1007)),ISNUMBER(FIND(";"&amp;UPPER(TRIM(Datos!AB126&amp;""))&amp;";",AB$1007))),OR(UPPER(TRIM(Datos!AB126&amp;""))="SÍ",UPPER(TRIM(Datos!AB126&amp;""))="SI",UPPER(TRIM(Datos!AB126&amp;""))="NO"),IF(ISNUMBER(Datos!AB126),AND(OR(AB$1005="",Datos!AB126&gt;=AB$1005),OR(AB$1006="",Datos!AB126&lt;=AB$1006)),FALSE),TRUE))))</f>
        <v>0.0</v>
      </c>
      <c r="AC126">
        <f>IF(Datos!AC126="",0,IF(AND(AC$1008&lt;&gt;"",Datos!AC126=AC$1008),0,IF(AC$1004=0,0,1-CHOOSE(AC$1004,IF(ISNUMBER(Datos!AC126),AND(OR(AC$1005="",Datos!AC126&gt;=AC$1005),OR(AC$1006="",Datos!AC126&lt;=AC$1006)),FALSE),IF(ISNUMBER(Datos!AC126),AND(Datos!AC126=INT(Datos!AC126),AND(OR(AC$1005="",Datos!AC126&gt;=AC$1005),OR(AC$1006="",Datos!AC126&lt;=AC$1006))),FALSE),OR(ISNUMBER(FIND(";"&amp;UPPER(TRIM(Datos!AC126&amp;""))&amp;"=",AC$1007)),ISNUMBER(FIND(";"&amp;UPPER(TRIM(Datos!AC126&amp;""))&amp;";",AC$1007))),OR(UPPER(TRIM(Datos!AC126&amp;""))="SÍ",UPPER(TRIM(Datos!AC126&amp;""))="SI",UPPER(TRIM(Datos!AC126&amp;""))="NO"),IF(ISNUMBER(Datos!AC126),AND(OR(AC$1005="",Datos!AC126&gt;=AC$1005),OR(AC$1006="",Datos!AC126&lt;=AC$1006)),FALSE),TRUE))))</f>
        <v>0.0</v>
      </c>
      <c r="AD126">
        <f>IF(Datos!AD126="",0,IF(AND(AD$1008&lt;&gt;"",Datos!AD126=AD$1008),0,IF(AD$1004=0,0,1-CHOOSE(AD$1004,IF(ISNUMBER(Datos!AD126),AND(OR(AD$1005="",Datos!AD126&gt;=AD$1005),OR(AD$1006="",Datos!AD126&lt;=AD$1006)),FALSE),IF(ISNUMBER(Datos!AD126),AND(Datos!AD126=INT(Datos!AD126),AND(OR(AD$1005="",Datos!AD126&gt;=AD$1005),OR(AD$1006="",Datos!AD126&lt;=AD$1006))),FALSE),OR(ISNUMBER(FIND(";"&amp;UPPER(TRIM(Datos!AD126&amp;""))&amp;"=",AD$1007)),ISNUMBER(FIND(";"&amp;UPPER(TRIM(Datos!AD126&amp;""))&amp;";",AD$1007))),OR(UPPER(TRIM(Datos!AD126&amp;""))="SÍ",UPPER(TRIM(Datos!AD126&amp;""))="SI",UPPER(TRIM(Datos!AD126&amp;""))="NO"),IF(ISNUMBER(Datos!AD126),AND(OR(AD$1005="",Datos!AD126&gt;=AD$1005),OR(AD$1006="",Datos!AD126&lt;=AD$1006)),FALSE),TRUE))))</f>
        <v>0.0</v>
      </c>
      <c r="AE126">
        <f>IF(Datos!AE126="",0,IF(AND(AE$1008&lt;&gt;"",Datos!AE126=AE$1008),0,IF(AE$1004=0,0,1-CHOOSE(AE$1004,IF(ISNUMBER(Datos!AE126),AND(OR(AE$1005="",Datos!AE126&gt;=AE$1005),OR(AE$1006="",Datos!AE126&lt;=AE$1006)),FALSE),IF(ISNUMBER(Datos!AE126),AND(Datos!AE126=INT(Datos!AE126),AND(OR(AE$1005="",Datos!AE126&gt;=AE$1005),OR(AE$1006="",Datos!AE126&lt;=AE$1006))),FALSE),OR(ISNUMBER(FIND(";"&amp;UPPER(TRIM(Datos!AE126&amp;""))&amp;"=",AE$1007)),ISNUMBER(FIND(";"&amp;UPPER(TRIM(Datos!AE126&amp;""))&amp;";",AE$1007))),OR(UPPER(TRIM(Datos!AE126&amp;""))="SÍ",UPPER(TRIM(Datos!AE126&amp;""))="SI",UPPER(TRIM(Datos!AE126&amp;""))="NO"),IF(ISNUMBER(Datos!AE126),AND(OR(AE$1005="",Datos!AE126&gt;=AE$1005),OR(AE$1006="",Datos!AE126&lt;=AE$1006)),FALSE),TRUE))))</f>
        <v>0.0</v>
      </c>
    </row>
    <row r="127" spans="2:31">
      <c r="B127">
        <f>IF(Datos!B127="",0,IF(AND(B$1008&lt;&gt;"",Datos!B127=B$1008),0,IF(B$1004=0,0,1-CHOOSE(B$1004,IF(ISNUMBER(Datos!B127),AND(OR(B$1005="",Datos!B127&gt;=B$1005),OR(B$1006="",Datos!B127&lt;=B$1006)),FALSE),IF(ISNUMBER(Datos!B127),AND(Datos!B127=INT(Datos!B127),AND(OR(B$1005="",Datos!B127&gt;=B$1005),OR(B$1006="",Datos!B127&lt;=B$1006))),FALSE),OR(ISNUMBER(FIND(";"&amp;UPPER(TRIM(Datos!B127&amp;""))&amp;"=",B$1007)),ISNUMBER(FIND(";"&amp;UPPER(TRIM(Datos!B127&amp;""))&amp;";",B$1007))),OR(UPPER(TRIM(Datos!B127&amp;""))="SÍ",UPPER(TRIM(Datos!B127&amp;""))="SI",UPPER(TRIM(Datos!B127&amp;""))="NO"),IF(ISNUMBER(Datos!B127),AND(OR(B$1005="",Datos!B127&gt;=B$1005),OR(B$1006="",Datos!B127&lt;=B$1006)),FALSE),TRUE))))</f>
        <v>0.0</v>
      </c>
      <c r="C127">
        <f>IF(Datos!C127="",0,IF(AND(C$1008&lt;&gt;"",Datos!C127=C$1008),0,IF(C$1004=0,0,1-CHOOSE(C$1004,IF(ISNUMBER(Datos!C127),AND(OR(C$1005="",Datos!C127&gt;=C$1005),OR(C$1006="",Datos!C127&lt;=C$1006)),FALSE),IF(ISNUMBER(Datos!C127),AND(Datos!C127=INT(Datos!C127),AND(OR(C$1005="",Datos!C127&gt;=C$1005),OR(C$1006="",Datos!C127&lt;=C$1006))),FALSE),OR(ISNUMBER(FIND(";"&amp;UPPER(TRIM(Datos!C127&amp;""))&amp;"=",C$1007)),ISNUMBER(FIND(";"&amp;UPPER(TRIM(Datos!C127&amp;""))&amp;";",C$1007))),OR(UPPER(TRIM(Datos!C127&amp;""))="SÍ",UPPER(TRIM(Datos!C127&amp;""))="SI",UPPER(TRIM(Datos!C127&amp;""))="NO"),IF(ISNUMBER(Datos!C127),AND(OR(C$1005="",Datos!C127&gt;=C$1005),OR(C$1006="",Datos!C127&lt;=C$1006)),FALSE),TRUE))))</f>
        <v>0.0</v>
      </c>
      <c r="D127">
        <f>IF(Datos!D127="",0,IF(AND(D$1008&lt;&gt;"",Datos!D127=D$1008),0,IF(D$1004=0,0,1-CHOOSE(D$1004,IF(ISNUMBER(Datos!D127),AND(OR(D$1005="",Datos!D127&gt;=D$1005),OR(D$1006="",Datos!D127&lt;=D$1006)),FALSE),IF(ISNUMBER(Datos!D127),AND(Datos!D127=INT(Datos!D127),AND(OR(D$1005="",Datos!D127&gt;=D$1005),OR(D$1006="",Datos!D127&lt;=D$1006))),FALSE),OR(ISNUMBER(FIND(";"&amp;UPPER(TRIM(Datos!D127&amp;""))&amp;"=",D$1007)),ISNUMBER(FIND(";"&amp;UPPER(TRIM(Datos!D127&amp;""))&amp;";",D$1007))),OR(UPPER(TRIM(Datos!D127&amp;""))="SÍ",UPPER(TRIM(Datos!D127&amp;""))="SI",UPPER(TRIM(Datos!D127&amp;""))="NO"),IF(ISNUMBER(Datos!D127),AND(OR(D$1005="",Datos!D127&gt;=D$1005),OR(D$1006="",Datos!D127&lt;=D$1006)),FALSE),TRUE))))</f>
        <v>0.0</v>
      </c>
      <c r="E127">
        <f>IF(Datos!E127="",0,IF(AND(E$1008&lt;&gt;"",Datos!E127=E$1008),0,IF(E$1004=0,0,1-CHOOSE(E$1004,IF(ISNUMBER(Datos!E127),AND(OR(E$1005="",Datos!E127&gt;=E$1005),OR(E$1006="",Datos!E127&lt;=E$1006)),FALSE),IF(ISNUMBER(Datos!E127),AND(Datos!E127=INT(Datos!E127),AND(OR(E$1005="",Datos!E127&gt;=E$1005),OR(E$1006="",Datos!E127&lt;=E$1006))),FALSE),OR(ISNUMBER(FIND(";"&amp;UPPER(TRIM(Datos!E127&amp;""))&amp;"=",E$1007)),ISNUMBER(FIND(";"&amp;UPPER(TRIM(Datos!E127&amp;""))&amp;";",E$1007))),OR(UPPER(TRIM(Datos!E127&amp;""))="SÍ",UPPER(TRIM(Datos!E127&amp;""))="SI",UPPER(TRIM(Datos!E127&amp;""))="NO"),IF(ISNUMBER(Datos!E127),AND(OR(E$1005="",Datos!E127&gt;=E$1005),OR(E$1006="",Datos!E127&lt;=E$1006)),FALSE),TRUE))))</f>
        <v>0.0</v>
      </c>
      <c r="F127">
        <f>IF(Datos!F127="",0,IF(AND(F$1008&lt;&gt;"",Datos!F127=F$1008),0,IF(F$1004=0,0,1-CHOOSE(F$1004,IF(ISNUMBER(Datos!F127),AND(OR(F$1005="",Datos!F127&gt;=F$1005),OR(F$1006="",Datos!F127&lt;=F$1006)),FALSE),IF(ISNUMBER(Datos!F127),AND(Datos!F127=INT(Datos!F127),AND(OR(F$1005="",Datos!F127&gt;=F$1005),OR(F$1006="",Datos!F127&lt;=F$1006))),FALSE),OR(ISNUMBER(FIND(";"&amp;UPPER(TRIM(Datos!F127&amp;""))&amp;"=",F$1007)),ISNUMBER(FIND(";"&amp;UPPER(TRIM(Datos!F127&amp;""))&amp;";",F$1007))),OR(UPPER(TRIM(Datos!F127&amp;""))="SÍ",UPPER(TRIM(Datos!F127&amp;""))="SI",UPPER(TRIM(Datos!F127&amp;""))="NO"),IF(ISNUMBER(Datos!F127),AND(OR(F$1005="",Datos!F127&gt;=F$1005),OR(F$1006="",Datos!F127&lt;=F$1006)),FALSE),TRUE))))</f>
        <v>0.0</v>
      </c>
      <c r="G127">
        <f>IF(Datos!G127="",0,IF(AND(G$1008&lt;&gt;"",Datos!G127=G$1008),0,IF(G$1004=0,0,1-CHOOSE(G$1004,IF(ISNUMBER(Datos!G127),AND(OR(G$1005="",Datos!G127&gt;=G$1005),OR(G$1006="",Datos!G127&lt;=G$1006)),FALSE),IF(ISNUMBER(Datos!G127),AND(Datos!G127=INT(Datos!G127),AND(OR(G$1005="",Datos!G127&gt;=G$1005),OR(G$1006="",Datos!G127&lt;=G$1006))),FALSE),OR(ISNUMBER(FIND(";"&amp;UPPER(TRIM(Datos!G127&amp;""))&amp;"=",G$1007)),ISNUMBER(FIND(";"&amp;UPPER(TRIM(Datos!G127&amp;""))&amp;";",G$1007))),OR(UPPER(TRIM(Datos!G127&amp;""))="SÍ",UPPER(TRIM(Datos!G127&amp;""))="SI",UPPER(TRIM(Datos!G127&amp;""))="NO"),IF(ISNUMBER(Datos!G127),AND(OR(G$1005="",Datos!G127&gt;=G$1005),OR(G$1006="",Datos!G127&lt;=G$1006)),FALSE),TRUE))))</f>
        <v>0.0</v>
      </c>
      <c r="H127">
        <f>IF(Datos!H127="",0,IF(AND(H$1008&lt;&gt;"",Datos!H127=H$1008),0,IF(H$1004=0,0,1-CHOOSE(H$1004,IF(ISNUMBER(Datos!H127),AND(OR(H$1005="",Datos!H127&gt;=H$1005),OR(H$1006="",Datos!H127&lt;=H$1006)),FALSE),IF(ISNUMBER(Datos!H127),AND(Datos!H127=INT(Datos!H127),AND(OR(H$1005="",Datos!H127&gt;=H$1005),OR(H$1006="",Datos!H127&lt;=H$1006))),FALSE),OR(ISNUMBER(FIND(";"&amp;UPPER(TRIM(Datos!H127&amp;""))&amp;"=",H$1007)),ISNUMBER(FIND(";"&amp;UPPER(TRIM(Datos!H127&amp;""))&amp;";",H$1007))),OR(UPPER(TRIM(Datos!H127&amp;""))="SÍ",UPPER(TRIM(Datos!H127&amp;""))="SI",UPPER(TRIM(Datos!H127&amp;""))="NO"),IF(ISNUMBER(Datos!H127),AND(OR(H$1005="",Datos!H127&gt;=H$1005),OR(H$1006="",Datos!H127&lt;=H$1006)),FALSE),TRUE))))</f>
        <v>0.0</v>
      </c>
      <c r="I127">
        <f>IF(Datos!I127="",0,IF(AND(I$1008&lt;&gt;"",Datos!I127=I$1008),0,IF(I$1004=0,0,1-CHOOSE(I$1004,IF(ISNUMBER(Datos!I127),AND(OR(I$1005="",Datos!I127&gt;=I$1005),OR(I$1006="",Datos!I127&lt;=I$1006)),FALSE),IF(ISNUMBER(Datos!I127),AND(Datos!I127=INT(Datos!I127),AND(OR(I$1005="",Datos!I127&gt;=I$1005),OR(I$1006="",Datos!I127&lt;=I$1006))),FALSE),OR(ISNUMBER(FIND(";"&amp;UPPER(TRIM(Datos!I127&amp;""))&amp;"=",I$1007)),ISNUMBER(FIND(";"&amp;UPPER(TRIM(Datos!I127&amp;""))&amp;";",I$1007))),OR(UPPER(TRIM(Datos!I127&amp;""))="SÍ",UPPER(TRIM(Datos!I127&amp;""))="SI",UPPER(TRIM(Datos!I127&amp;""))="NO"),IF(ISNUMBER(Datos!I127),AND(OR(I$1005="",Datos!I127&gt;=I$1005),OR(I$1006="",Datos!I127&lt;=I$1006)),FALSE),TRUE))))</f>
        <v>0.0</v>
      </c>
      <c r="J127">
        <f>IF(Datos!J127="",0,IF(AND(J$1008&lt;&gt;"",Datos!J127=J$1008),0,IF(J$1004=0,0,1-CHOOSE(J$1004,IF(ISNUMBER(Datos!J127),AND(OR(J$1005="",Datos!J127&gt;=J$1005),OR(J$1006="",Datos!J127&lt;=J$1006)),FALSE),IF(ISNUMBER(Datos!J127),AND(Datos!J127=INT(Datos!J127),AND(OR(J$1005="",Datos!J127&gt;=J$1005),OR(J$1006="",Datos!J127&lt;=J$1006))),FALSE),OR(ISNUMBER(FIND(";"&amp;UPPER(TRIM(Datos!J127&amp;""))&amp;"=",J$1007)),ISNUMBER(FIND(";"&amp;UPPER(TRIM(Datos!J127&amp;""))&amp;";",J$1007))),OR(UPPER(TRIM(Datos!J127&amp;""))="SÍ",UPPER(TRIM(Datos!J127&amp;""))="SI",UPPER(TRIM(Datos!J127&amp;""))="NO"),IF(ISNUMBER(Datos!J127),AND(OR(J$1005="",Datos!J127&gt;=J$1005),OR(J$1006="",Datos!J127&lt;=J$1006)),FALSE),TRUE))))</f>
        <v>0.0</v>
      </c>
      <c r="K127">
        <f>IF(Datos!K127="",0,IF(AND(K$1008&lt;&gt;"",Datos!K127=K$1008),0,IF(K$1004=0,0,1-CHOOSE(K$1004,IF(ISNUMBER(Datos!K127),AND(OR(K$1005="",Datos!K127&gt;=K$1005),OR(K$1006="",Datos!K127&lt;=K$1006)),FALSE),IF(ISNUMBER(Datos!K127),AND(Datos!K127=INT(Datos!K127),AND(OR(K$1005="",Datos!K127&gt;=K$1005),OR(K$1006="",Datos!K127&lt;=K$1006))),FALSE),OR(ISNUMBER(FIND(";"&amp;UPPER(TRIM(Datos!K127&amp;""))&amp;"=",K$1007)),ISNUMBER(FIND(";"&amp;UPPER(TRIM(Datos!K127&amp;""))&amp;";",K$1007))),OR(UPPER(TRIM(Datos!K127&amp;""))="SÍ",UPPER(TRIM(Datos!K127&amp;""))="SI",UPPER(TRIM(Datos!K127&amp;""))="NO"),IF(ISNUMBER(Datos!K127),AND(OR(K$1005="",Datos!K127&gt;=K$1005),OR(K$1006="",Datos!K127&lt;=K$1006)),FALSE),TRUE))))</f>
        <v>0.0</v>
      </c>
      <c r="L127">
        <f>IF(Datos!L127="",0,IF(AND(L$1008&lt;&gt;"",Datos!L127=L$1008),0,IF(L$1004=0,0,1-CHOOSE(L$1004,IF(ISNUMBER(Datos!L127),AND(OR(L$1005="",Datos!L127&gt;=L$1005),OR(L$1006="",Datos!L127&lt;=L$1006)),FALSE),IF(ISNUMBER(Datos!L127),AND(Datos!L127=INT(Datos!L127),AND(OR(L$1005="",Datos!L127&gt;=L$1005),OR(L$1006="",Datos!L127&lt;=L$1006))),FALSE),OR(ISNUMBER(FIND(";"&amp;UPPER(TRIM(Datos!L127&amp;""))&amp;"=",L$1007)),ISNUMBER(FIND(";"&amp;UPPER(TRIM(Datos!L127&amp;""))&amp;";",L$1007))),OR(UPPER(TRIM(Datos!L127&amp;""))="SÍ",UPPER(TRIM(Datos!L127&amp;""))="SI",UPPER(TRIM(Datos!L127&amp;""))="NO"),IF(ISNUMBER(Datos!L127),AND(OR(L$1005="",Datos!L127&gt;=L$1005),OR(L$1006="",Datos!L127&lt;=L$1006)),FALSE),TRUE))))</f>
        <v>0.0</v>
      </c>
      <c r="M127">
        <f>IF(Datos!M127="",0,IF(AND(M$1008&lt;&gt;"",Datos!M127=M$1008),0,IF(M$1004=0,0,1-CHOOSE(M$1004,IF(ISNUMBER(Datos!M127),AND(OR(M$1005="",Datos!M127&gt;=M$1005),OR(M$1006="",Datos!M127&lt;=M$1006)),FALSE),IF(ISNUMBER(Datos!M127),AND(Datos!M127=INT(Datos!M127),AND(OR(M$1005="",Datos!M127&gt;=M$1005),OR(M$1006="",Datos!M127&lt;=M$1006))),FALSE),OR(ISNUMBER(FIND(";"&amp;UPPER(TRIM(Datos!M127&amp;""))&amp;"=",M$1007)),ISNUMBER(FIND(";"&amp;UPPER(TRIM(Datos!M127&amp;""))&amp;";",M$1007))),OR(UPPER(TRIM(Datos!M127&amp;""))="SÍ",UPPER(TRIM(Datos!M127&amp;""))="SI",UPPER(TRIM(Datos!M127&amp;""))="NO"),IF(ISNUMBER(Datos!M127),AND(OR(M$1005="",Datos!M127&gt;=M$1005),OR(M$1006="",Datos!M127&lt;=M$1006)),FALSE),TRUE))))</f>
        <v>0.0</v>
      </c>
      <c r="N127">
        <f>IF(Datos!N127="",0,IF(AND(N$1008&lt;&gt;"",Datos!N127=N$1008),0,IF(N$1004=0,0,1-CHOOSE(N$1004,IF(ISNUMBER(Datos!N127),AND(OR(N$1005="",Datos!N127&gt;=N$1005),OR(N$1006="",Datos!N127&lt;=N$1006)),FALSE),IF(ISNUMBER(Datos!N127),AND(Datos!N127=INT(Datos!N127),AND(OR(N$1005="",Datos!N127&gt;=N$1005),OR(N$1006="",Datos!N127&lt;=N$1006))),FALSE),OR(ISNUMBER(FIND(";"&amp;UPPER(TRIM(Datos!N127&amp;""))&amp;"=",N$1007)),ISNUMBER(FIND(";"&amp;UPPER(TRIM(Datos!N127&amp;""))&amp;";",N$1007))),OR(UPPER(TRIM(Datos!N127&amp;""))="SÍ",UPPER(TRIM(Datos!N127&amp;""))="SI",UPPER(TRIM(Datos!N127&amp;""))="NO"),IF(ISNUMBER(Datos!N127),AND(OR(N$1005="",Datos!N127&gt;=N$1005),OR(N$1006="",Datos!N127&lt;=N$1006)),FALSE),TRUE))))</f>
        <v>0.0</v>
      </c>
      <c r="O127">
        <f>IF(Datos!O127="",0,IF(AND(O$1008&lt;&gt;"",Datos!O127=O$1008),0,IF(O$1004=0,0,1-CHOOSE(O$1004,IF(ISNUMBER(Datos!O127),AND(OR(O$1005="",Datos!O127&gt;=O$1005),OR(O$1006="",Datos!O127&lt;=O$1006)),FALSE),IF(ISNUMBER(Datos!O127),AND(Datos!O127=INT(Datos!O127),AND(OR(O$1005="",Datos!O127&gt;=O$1005),OR(O$1006="",Datos!O127&lt;=O$1006))),FALSE),OR(ISNUMBER(FIND(";"&amp;UPPER(TRIM(Datos!O127&amp;""))&amp;"=",O$1007)),ISNUMBER(FIND(";"&amp;UPPER(TRIM(Datos!O127&amp;""))&amp;";",O$1007))),OR(UPPER(TRIM(Datos!O127&amp;""))="SÍ",UPPER(TRIM(Datos!O127&amp;""))="SI",UPPER(TRIM(Datos!O127&amp;""))="NO"),IF(ISNUMBER(Datos!O127),AND(OR(O$1005="",Datos!O127&gt;=O$1005),OR(O$1006="",Datos!O127&lt;=O$1006)),FALSE),TRUE))))</f>
        <v>0.0</v>
      </c>
      <c r="P127">
        <f>IF(Datos!P127="",0,IF(AND(P$1008&lt;&gt;"",Datos!P127=P$1008),0,IF(P$1004=0,0,1-CHOOSE(P$1004,IF(ISNUMBER(Datos!P127),AND(OR(P$1005="",Datos!P127&gt;=P$1005),OR(P$1006="",Datos!P127&lt;=P$1006)),FALSE),IF(ISNUMBER(Datos!P127),AND(Datos!P127=INT(Datos!P127),AND(OR(P$1005="",Datos!P127&gt;=P$1005),OR(P$1006="",Datos!P127&lt;=P$1006))),FALSE),OR(ISNUMBER(FIND(";"&amp;UPPER(TRIM(Datos!P127&amp;""))&amp;"=",P$1007)),ISNUMBER(FIND(";"&amp;UPPER(TRIM(Datos!P127&amp;""))&amp;";",P$1007))),OR(UPPER(TRIM(Datos!P127&amp;""))="SÍ",UPPER(TRIM(Datos!P127&amp;""))="SI",UPPER(TRIM(Datos!P127&amp;""))="NO"),IF(ISNUMBER(Datos!P127),AND(OR(P$1005="",Datos!P127&gt;=P$1005),OR(P$1006="",Datos!P127&lt;=P$1006)),FALSE),TRUE))))</f>
        <v>0.0</v>
      </c>
      <c r="Q127">
        <f>IF(Datos!Q127="",0,IF(AND(Q$1008&lt;&gt;"",Datos!Q127=Q$1008),0,IF(Q$1004=0,0,1-CHOOSE(Q$1004,IF(ISNUMBER(Datos!Q127),AND(OR(Q$1005="",Datos!Q127&gt;=Q$1005),OR(Q$1006="",Datos!Q127&lt;=Q$1006)),FALSE),IF(ISNUMBER(Datos!Q127),AND(Datos!Q127=INT(Datos!Q127),AND(OR(Q$1005="",Datos!Q127&gt;=Q$1005),OR(Q$1006="",Datos!Q127&lt;=Q$1006))),FALSE),OR(ISNUMBER(FIND(";"&amp;UPPER(TRIM(Datos!Q127&amp;""))&amp;"=",Q$1007)),ISNUMBER(FIND(";"&amp;UPPER(TRIM(Datos!Q127&amp;""))&amp;";",Q$1007))),OR(UPPER(TRIM(Datos!Q127&amp;""))="SÍ",UPPER(TRIM(Datos!Q127&amp;""))="SI",UPPER(TRIM(Datos!Q127&amp;""))="NO"),IF(ISNUMBER(Datos!Q127),AND(OR(Q$1005="",Datos!Q127&gt;=Q$1005),OR(Q$1006="",Datos!Q127&lt;=Q$1006)),FALSE),TRUE))))</f>
        <v>0.0</v>
      </c>
      <c r="R127">
        <f>IF(Datos!R127="",0,IF(AND(R$1008&lt;&gt;"",Datos!R127=R$1008),0,IF(R$1004=0,0,1-CHOOSE(R$1004,IF(ISNUMBER(Datos!R127),AND(OR(R$1005="",Datos!R127&gt;=R$1005),OR(R$1006="",Datos!R127&lt;=R$1006)),FALSE),IF(ISNUMBER(Datos!R127),AND(Datos!R127=INT(Datos!R127),AND(OR(R$1005="",Datos!R127&gt;=R$1005),OR(R$1006="",Datos!R127&lt;=R$1006))),FALSE),OR(ISNUMBER(FIND(";"&amp;UPPER(TRIM(Datos!R127&amp;""))&amp;"=",R$1007)),ISNUMBER(FIND(";"&amp;UPPER(TRIM(Datos!R127&amp;""))&amp;";",R$1007))),OR(UPPER(TRIM(Datos!R127&amp;""))="SÍ",UPPER(TRIM(Datos!R127&amp;""))="SI",UPPER(TRIM(Datos!R127&amp;""))="NO"),IF(ISNUMBER(Datos!R127),AND(OR(R$1005="",Datos!R127&gt;=R$1005),OR(R$1006="",Datos!R127&lt;=R$1006)),FALSE),TRUE))))</f>
        <v>0.0</v>
      </c>
      <c r="S127">
        <f>IF(Datos!S127="",0,IF(AND(S$1008&lt;&gt;"",Datos!S127=S$1008),0,IF(S$1004=0,0,1-CHOOSE(S$1004,IF(ISNUMBER(Datos!S127),AND(OR(S$1005="",Datos!S127&gt;=S$1005),OR(S$1006="",Datos!S127&lt;=S$1006)),FALSE),IF(ISNUMBER(Datos!S127),AND(Datos!S127=INT(Datos!S127),AND(OR(S$1005="",Datos!S127&gt;=S$1005),OR(S$1006="",Datos!S127&lt;=S$1006))),FALSE),OR(ISNUMBER(FIND(";"&amp;UPPER(TRIM(Datos!S127&amp;""))&amp;"=",S$1007)),ISNUMBER(FIND(";"&amp;UPPER(TRIM(Datos!S127&amp;""))&amp;";",S$1007))),OR(UPPER(TRIM(Datos!S127&amp;""))="SÍ",UPPER(TRIM(Datos!S127&amp;""))="SI",UPPER(TRIM(Datos!S127&amp;""))="NO"),IF(ISNUMBER(Datos!S127),AND(OR(S$1005="",Datos!S127&gt;=S$1005),OR(S$1006="",Datos!S127&lt;=S$1006)),FALSE),TRUE))))</f>
        <v>0.0</v>
      </c>
      <c r="T127">
        <f>IF(Datos!T127="",0,IF(AND(T$1008&lt;&gt;"",Datos!T127=T$1008),0,IF(T$1004=0,0,1-CHOOSE(T$1004,IF(ISNUMBER(Datos!T127),AND(OR(T$1005="",Datos!T127&gt;=T$1005),OR(T$1006="",Datos!T127&lt;=T$1006)),FALSE),IF(ISNUMBER(Datos!T127),AND(Datos!T127=INT(Datos!T127),AND(OR(T$1005="",Datos!T127&gt;=T$1005),OR(T$1006="",Datos!T127&lt;=T$1006))),FALSE),OR(ISNUMBER(FIND(";"&amp;UPPER(TRIM(Datos!T127&amp;""))&amp;"=",T$1007)),ISNUMBER(FIND(";"&amp;UPPER(TRIM(Datos!T127&amp;""))&amp;";",T$1007))),OR(UPPER(TRIM(Datos!T127&amp;""))="SÍ",UPPER(TRIM(Datos!T127&amp;""))="SI",UPPER(TRIM(Datos!T127&amp;""))="NO"),IF(ISNUMBER(Datos!T127),AND(OR(T$1005="",Datos!T127&gt;=T$1005),OR(T$1006="",Datos!T127&lt;=T$1006)),FALSE),TRUE))))</f>
        <v>0.0</v>
      </c>
      <c r="U127">
        <f>IF(Datos!U127="",0,IF(AND(U$1008&lt;&gt;"",Datos!U127=U$1008),0,IF(U$1004=0,0,1-CHOOSE(U$1004,IF(ISNUMBER(Datos!U127),AND(OR(U$1005="",Datos!U127&gt;=U$1005),OR(U$1006="",Datos!U127&lt;=U$1006)),FALSE),IF(ISNUMBER(Datos!U127),AND(Datos!U127=INT(Datos!U127),AND(OR(U$1005="",Datos!U127&gt;=U$1005),OR(U$1006="",Datos!U127&lt;=U$1006))),FALSE),OR(ISNUMBER(FIND(";"&amp;UPPER(TRIM(Datos!U127&amp;""))&amp;"=",U$1007)),ISNUMBER(FIND(";"&amp;UPPER(TRIM(Datos!U127&amp;""))&amp;";",U$1007))),OR(UPPER(TRIM(Datos!U127&amp;""))="SÍ",UPPER(TRIM(Datos!U127&amp;""))="SI",UPPER(TRIM(Datos!U127&amp;""))="NO"),IF(ISNUMBER(Datos!U127),AND(OR(U$1005="",Datos!U127&gt;=U$1005),OR(U$1006="",Datos!U127&lt;=U$1006)),FALSE),TRUE))))</f>
        <v>0.0</v>
      </c>
      <c r="V127">
        <f>IF(Datos!V127="",0,IF(AND(V$1008&lt;&gt;"",Datos!V127=V$1008),0,IF(V$1004=0,0,1-CHOOSE(V$1004,IF(ISNUMBER(Datos!V127),AND(OR(V$1005="",Datos!V127&gt;=V$1005),OR(V$1006="",Datos!V127&lt;=V$1006)),FALSE),IF(ISNUMBER(Datos!V127),AND(Datos!V127=INT(Datos!V127),AND(OR(V$1005="",Datos!V127&gt;=V$1005),OR(V$1006="",Datos!V127&lt;=V$1006))),FALSE),OR(ISNUMBER(FIND(";"&amp;UPPER(TRIM(Datos!V127&amp;""))&amp;"=",V$1007)),ISNUMBER(FIND(";"&amp;UPPER(TRIM(Datos!V127&amp;""))&amp;";",V$1007))),OR(UPPER(TRIM(Datos!V127&amp;""))="SÍ",UPPER(TRIM(Datos!V127&amp;""))="SI",UPPER(TRIM(Datos!V127&amp;""))="NO"),IF(ISNUMBER(Datos!V127),AND(OR(V$1005="",Datos!V127&gt;=V$1005),OR(V$1006="",Datos!V127&lt;=V$1006)),FALSE),TRUE))))</f>
        <v>0.0</v>
      </c>
      <c r="W127">
        <f>IF(Datos!W127="",0,IF(AND(W$1008&lt;&gt;"",Datos!W127=W$1008),0,IF(W$1004=0,0,1-CHOOSE(W$1004,IF(ISNUMBER(Datos!W127),AND(OR(W$1005="",Datos!W127&gt;=W$1005),OR(W$1006="",Datos!W127&lt;=W$1006)),FALSE),IF(ISNUMBER(Datos!W127),AND(Datos!W127=INT(Datos!W127),AND(OR(W$1005="",Datos!W127&gt;=W$1005),OR(W$1006="",Datos!W127&lt;=W$1006))),FALSE),OR(ISNUMBER(FIND(";"&amp;UPPER(TRIM(Datos!W127&amp;""))&amp;"=",W$1007)),ISNUMBER(FIND(";"&amp;UPPER(TRIM(Datos!W127&amp;""))&amp;";",W$1007))),OR(UPPER(TRIM(Datos!W127&amp;""))="SÍ",UPPER(TRIM(Datos!W127&amp;""))="SI",UPPER(TRIM(Datos!W127&amp;""))="NO"),IF(ISNUMBER(Datos!W127),AND(OR(W$1005="",Datos!W127&gt;=W$1005),OR(W$1006="",Datos!W127&lt;=W$1006)),FALSE),TRUE))))</f>
        <v>0.0</v>
      </c>
      <c r="X127">
        <f>IF(Datos!X127="",0,IF(AND(X$1008&lt;&gt;"",Datos!X127=X$1008),0,IF(X$1004=0,0,1-CHOOSE(X$1004,IF(ISNUMBER(Datos!X127),AND(OR(X$1005="",Datos!X127&gt;=X$1005),OR(X$1006="",Datos!X127&lt;=X$1006)),FALSE),IF(ISNUMBER(Datos!X127),AND(Datos!X127=INT(Datos!X127),AND(OR(X$1005="",Datos!X127&gt;=X$1005),OR(X$1006="",Datos!X127&lt;=X$1006))),FALSE),OR(ISNUMBER(FIND(";"&amp;UPPER(TRIM(Datos!X127&amp;""))&amp;"=",X$1007)),ISNUMBER(FIND(";"&amp;UPPER(TRIM(Datos!X127&amp;""))&amp;";",X$1007))),OR(UPPER(TRIM(Datos!X127&amp;""))="SÍ",UPPER(TRIM(Datos!X127&amp;""))="SI",UPPER(TRIM(Datos!X127&amp;""))="NO"),IF(ISNUMBER(Datos!X127),AND(OR(X$1005="",Datos!X127&gt;=X$1005),OR(X$1006="",Datos!X127&lt;=X$1006)),FALSE),TRUE))))</f>
        <v>0.0</v>
      </c>
      <c r="Y127">
        <f>IF(Datos!Y127="",0,IF(AND(Y$1008&lt;&gt;"",Datos!Y127=Y$1008),0,IF(Y$1004=0,0,1-CHOOSE(Y$1004,IF(ISNUMBER(Datos!Y127),AND(OR(Y$1005="",Datos!Y127&gt;=Y$1005),OR(Y$1006="",Datos!Y127&lt;=Y$1006)),FALSE),IF(ISNUMBER(Datos!Y127),AND(Datos!Y127=INT(Datos!Y127),AND(OR(Y$1005="",Datos!Y127&gt;=Y$1005),OR(Y$1006="",Datos!Y127&lt;=Y$1006))),FALSE),OR(ISNUMBER(FIND(";"&amp;UPPER(TRIM(Datos!Y127&amp;""))&amp;"=",Y$1007)),ISNUMBER(FIND(";"&amp;UPPER(TRIM(Datos!Y127&amp;""))&amp;";",Y$1007))),OR(UPPER(TRIM(Datos!Y127&amp;""))="SÍ",UPPER(TRIM(Datos!Y127&amp;""))="SI",UPPER(TRIM(Datos!Y127&amp;""))="NO"),IF(ISNUMBER(Datos!Y127),AND(OR(Y$1005="",Datos!Y127&gt;=Y$1005),OR(Y$1006="",Datos!Y127&lt;=Y$1006)),FALSE),TRUE))))</f>
        <v>0.0</v>
      </c>
      <c r="Z127">
        <f>IF(Datos!Z127="",0,IF(AND(Z$1008&lt;&gt;"",Datos!Z127=Z$1008),0,IF(Z$1004=0,0,1-CHOOSE(Z$1004,IF(ISNUMBER(Datos!Z127),AND(OR(Z$1005="",Datos!Z127&gt;=Z$1005),OR(Z$1006="",Datos!Z127&lt;=Z$1006)),FALSE),IF(ISNUMBER(Datos!Z127),AND(Datos!Z127=INT(Datos!Z127),AND(OR(Z$1005="",Datos!Z127&gt;=Z$1005),OR(Z$1006="",Datos!Z127&lt;=Z$1006))),FALSE),OR(ISNUMBER(FIND(";"&amp;UPPER(TRIM(Datos!Z127&amp;""))&amp;"=",Z$1007)),ISNUMBER(FIND(";"&amp;UPPER(TRIM(Datos!Z127&amp;""))&amp;";",Z$1007))),OR(UPPER(TRIM(Datos!Z127&amp;""))="SÍ",UPPER(TRIM(Datos!Z127&amp;""))="SI",UPPER(TRIM(Datos!Z127&amp;""))="NO"),IF(ISNUMBER(Datos!Z127),AND(OR(Z$1005="",Datos!Z127&gt;=Z$1005),OR(Z$1006="",Datos!Z127&lt;=Z$1006)),FALSE),TRUE))))</f>
        <v>0.0</v>
      </c>
      <c r="AA127">
        <f>IF(Datos!AA127="",0,IF(AND(AA$1008&lt;&gt;"",Datos!AA127=AA$1008),0,IF(AA$1004=0,0,1-CHOOSE(AA$1004,IF(ISNUMBER(Datos!AA127),AND(OR(AA$1005="",Datos!AA127&gt;=AA$1005),OR(AA$1006="",Datos!AA127&lt;=AA$1006)),FALSE),IF(ISNUMBER(Datos!AA127),AND(Datos!AA127=INT(Datos!AA127),AND(OR(AA$1005="",Datos!AA127&gt;=AA$1005),OR(AA$1006="",Datos!AA127&lt;=AA$1006))),FALSE),OR(ISNUMBER(FIND(";"&amp;UPPER(TRIM(Datos!AA127&amp;""))&amp;"=",AA$1007)),ISNUMBER(FIND(";"&amp;UPPER(TRIM(Datos!AA127&amp;""))&amp;";",AA$1007))),OR(UPPER(TRIM(Datos!AA127&amp;""))="SÍ",UPPER(TRIM(Datos!AA127&amp;""))="SI",UPPER(TRIM(Datos!AA127&amp;""))="NO"),IF(ISNUMBER(Datos!AA127),AND(OR(AA$1005="",Datos!AA127&gt;=AA$1005),OR(AA$1006="",Datos!AA127&lt;=AA$1006)),FALSE),TRUE))))</f>
        <v>0.0</v>
      </c>
      <c r="AB127">
        <f>IF(Datos!AB127="",0,IF(AND(AB$1008&lt;&gt;"",Datos!AB127=AB$1008),0,IF(AB$1004=0,0,1-CHOOSE(AB$1004,IF(ISNUMBER(Datos!AB127),AND(OR(AB$1005="",Datos!AB127&gt;=AB$1005),OR(AB$1006="",Datos!AB127&lt;=AB$1006)),FALSE),IF(ISNUMBER(Datos!AB127),AND(Datos!AB127=INT(Datos!AB127),AND(OR(AB$1005="",Datos!AB127&gt;=AB$1005),OR(AB$1006="",Datos!AB127&lt;=AB$1006))),FALSE),OR(ISNUMBER(FIND(";"&amp;UPPER(TRIM(Datos!AB127&amp;""))&amp;"=",AB$1007)),ISNUMBER(FIND(";"&amp;UPPER(TRIM(Datos!AB127&amp;""))&amp;";",AB$1007))),OR(UPPER(TRIM(Datos!AB127&amp;""))="SÍ",UPPER(TRIM(Datos!AB127&amp;""))="SI",UPPER(TRIM(Datos!AB127&amp;""))="NO"),IF(ISNUMBER(Datos!AB127),AND(OR(AB$1005="",Datos!AB127&gt;=AB$1005),OR(AB$1006="",Datos!AB127&lt;=AB$1006)),FALSE),TRUE))))</f>
        <v>0.0</v>
      </c>
      <c r="AC127">
        <f>IF(Datos!AC127="",0,IF(AND(AC$1008&lt;&gt;"",Datos!AC127=AC$1008),0,IF(AC$1004=0,0,1-CHOOSE(AC$1004,IF(ISNUMBER(Datos!AC127),AND(OR(AC$1005="",Datos!AC127&gt;=AC$1005),OR(AC$1006="",Datos!AC127&lt;=AC$1006)),FALSE),IF(ISNUMBER(Datos!AC127),AND(Datos!AC127=INT(Datos!AC127),AND(OR(AC$1005="",Datos!AC127&gt;=AC$1005),OR(AC$1006="",Datos!AC127&lt;=AC$1006))),FALSE),OR(ISNUMBER(FIND(";"&amp;UPPER(TRIM(Datos!AC127&amp;""))&amp;"=",AC$1007)),ISNUMBER(FIND(";"&amp;UPPER(TRIM(Datos!AC127&amp;""))&amp;";",AC$1007))),OR(UPPER(TRIM(Datos!AC127&amp;""))="SÍ",UPPER(TRIM(Datos!AC127&amp;""))="SI",UPPER(TRIM(Datos!AC127&amp;""))="NO"),IF(ISNUMBER(Datos!AC127),AND(OR(AC$1005="",Datos!AC127&gt;=AC$1005),OR(AC$1006="",Datos!AC127&lt;=AC$1006)),FALSE),TRUE))))</f>
        <v>0.0</v>
      </c>
      <c r="AD127">
        <f>IF(Datos!AD127="",0,IF(AND(AD$1008&lt;&gt;"",Datos!AD127=AD$1008),0,IF(AD$1004=0,0,1-CHOOSE(AD$1004,IF(ISNUMBER(Datos!AD127),AND(OR(AD$1005="",Datos!AD127&gt;=AD$1005),OR(AD$1006="",Datos!AD127&lt;=AD$1006)),FALSE),IF(ISNUMBER(Datos!AD127),AND(Datos!AD127=INT(Datos!AD127),AND(OR(AD$1005="",Datos!AD127&gt;=AD$1005),OR(AD$1006="",Datos!AD127&lt;=AD$1006))),FALSE),OR(ISNUMBER(FIND(";"&amp;UPPER(TRIM(Datos!AD127&amp;""))&amp;"=",AD$1007)),ISNUMBER(FIND(";"&amp;UPPER(TRIM(Datos!AD127&amp;""))&amp;";",AD$1007))),OR(UPPER(TRIM(Datos!AD127&amp;""))="SÍ",UPPER(TRIM(Datos!AD127&amp;""))="SI",UPPER(TRIM(Datos!AD127&amp;""))="NO"),IF(ISNUMBER(Datos!AD127),AND(OR(AD$1005="",Datos!AD127&gt;=AD$1005),OR(AD$1006="",Datos!AD127&lt;=AD$1006)),FALSE),TRUE))))</f>
        <v>0.0</v>
      </c>
      <c r="AE127">
        <f>IF(Datos!AE127="",0,IF(AND(AE$1008&lt;&gt;"",Datos!AE127=AE$1008),0,IF(AE$1004=0,0,1-CHOOSE(AE$1004,IF(ISNUMBER(Datos!AE127),AND(OR(AE$1005="",Datos!AE127&gt;=AE$1005),OR(AE$1006="",Datos!AE127&lt;=AE$1006)),FALSE),IF(ISNUMBER(Datos!AE127),AND(Datos!AE127=INT(Datos!AE127),AND(OR(AE$1005="",Datos!AE127&gt;=AE$1005),OR(AE$1006="",Datos!AE127&lt;=AE$1006))),FALSE),OR(ISNUMBER(FIND(";"&amp;UPPER(TRIM(Datos!AE127&amp;""))&amp;"=",AE$1007)),ISNUMBER(FIND(";"&amp;UPPER(TRIM(Datos!AE127&amp;""))&amp;";",AE$1007))),OR(UPPER(TRIM(Datos!AE127&amp;""))="SÍ",UPPER(TRIM(Datos!AE127&amp;""))="SI",UPPER(TRIM(Datos!AE127&amp;""))="NO"),IF(ISNUMBER(Datos!AE127),AND(OR(AE$1005="",Datos!AE127&gt;=AE$1005),OR(AE$1006="",Datos!AE127&lt;=AE$1006)),FALSE),TRUE))))</f>
        <v>0.0</v>
      </c>
    </row>
    <row r="128" spans="2:31">
      <c r="B128">
        <f>IF(Datos!B128="",0,IF(AND(B$1008&lt;&gt;"",Datos!B128=B$1008),0,IF(B$1004=0,0,1-CHOOSE(B$1004,IF(ISNUMBER(Datos!B128),AND(OR(B$1005="",Datos!B128&gt;=B$1005),OR(B$1006="",Datos!B128&lt;=B$1006)),FALSE),IF(ISNUMBER(Datos!B128),AND(Datos!B128=INT(Datos!B128),AND(OR(B$1005="",Datos!B128&gt;=B$1005),OR(B$1006="",Datos!B128&lt;=B$1006))),FALSE),OR(ISNUMBER(FIND(";"&amp;UPPER(TRIM(Datos!B128&amp;""))&amp;"=",B$1007)),ISNUMBER(FIND(";"&amp;UPPER(TRIM(Datos!B128&amp;""))&amp;";",B$1007))),OR(UPPER(TRIM(Datos!B128&amp;""))="SÍ",UPPER(TRIM(Datos!B128&amp;""))="SI",UPPER(TRIM(Datos!B128&amp;""))="NO"),IF(ISNUMBER(Datos!B128),AND(OR(B$1005="",Datos!B128&gt;=B$1005),OR(B$1006="",Datos!B128&lt;=B$1006)),FALSE),TRUE))))</f>
        <v>0.0</v>
      </c>
      <c r="C128">
        <f>IF(Datos!C128="",0,IF(AND(C$1008&lt;&gt;"",Datos!C128=C$1008),0,IF(C$1004=0,0,1-CHOOSE(C$1004,IF(ISNUMBER(Datos!C128),AND(OR(C$1005="",Datos!C128&gt;=C$1005),OR(C$1006="",Datos!C128&lt;=C$1006)),FALSE),IF(ISNUMBER(Datos!C128),AND(Datos!C128=INT(Datos!C128),AND(OR(C$1005="",Datos!C128&gt;=C$1005),OR(C$1006="",Datos!C128&lt;=C$1006))),FALSE),OR(ISNUMBER(FIND(";"&amp;UPPER(TRIM(Datos!C128&amp;""))&amp;"=",C$1007)),ISNUMBER(FIND(";"&amp;UPPER(TRIM(Datos!C128&amp;""))&amp;";",C$1007))),OR(UPPER(TRIM(Datos!C128&amp;""))="SÍ",UPPER(TRIM(Datos!C128&amp;""))="SI",UPPER(TRIM(Datos!C128&amp;""))="NO"),IF(ISNUMBER(Datos!C128),AND(OR(C$1005="",Datos!C128&gt;=C$1005),OR(C$1006="",Datos!C128&lt;=C$1006)),FALSE),TRUE))))</f>
        <v>0.0</v>
      </c>
      <c r="D128">
        <f>IF(Datos!D128="",0,IF(AND(D$1008&lt;&gt;"",Datos!D128=D$1008),0,IF(D$1004=0,0,1-CHOOSE(D$1004,IF(ISNUMBER(Datos!D128),AND(OR(D$1005="",Datos!D128&gt;=D$1005),OR(D$1006="",Datos!D128&lt;=D$1006)),FALSE),IF(ISNUMBER(Datos!D128),AND(Datos!D128=INT(Datos!D128),AND(OR(D$1005="",Datos!D128&gt;=D$1005),OR(D$1006="",Datos!D128&lt;=D$1006))),FALSE),OR(ISNUMBER(FIND(";"&amp;UPPER(TRIM(Datos!D128&amp;""))&amp;"=",D$1007)),ISNUMBER(FIND(";"&amp;UPPER(TRIM(Datos!D128&amp;""))&amp;";",D$1007))),OR(UPPER(TRIM(Datos!D128&amp;""))="SÍ",UPPER(TRIM(Datos!D128&amp;""))="SI",UPPER(TRIM(Datos!D128&amp;""))="NO"),IF(ISNUMBER(Datos!D128),AND(OR(D$1005="",Datos!D128&gt;=D$1005),OR(D$1006="",Datos!D128&lt;=D$1006)),FALSE),TRUE))))</f>
        <v>0.0</v>
      </c>
      <c r="E128">
        <f>IF(Datos!E128="",0,IF(AND(E$1008&lt;&gt;"",Datos!E128=E$1008),0,IF(E$1004=0,0,1-CHOOSE(E$1004,IF(ISNUMBER(Datos!E128),AND(OR(E$1005="",Datos!E128&gt;=E$1005),OR(E$1006="",Datos!E128&lt;=E$1006)),FALSE),IF(ISNUMBER(Datos!E128),AND(Datos!E128=INT(Datos!E128),AND(OR(E$1005="",Datos!E128&gt;=E$1005),OR(E$1006="",Datos!E128&lt;=E$1006))),FALSE),OR(ISNUMBER(FIND(";"&amp;UPPER(TRIM(Datos!E128&amp;""))&amp;"=",E$1007)),ISNUMBER(FIND(";"&amp;UPPER(TRIM(Datos!E128&amp;""))&amp;";",E$1007))),OR(UPPER(TRIM(Datos!E128&amp;""))="SÍ",UPPER(TRIM(Datos!E128&amp;""))="SI",UPPER(TRIM(Datos!E128&amp;""))="NO"),IF(ISNUMBER(Datos!E128),AND(OR(E$1005="",Datos!E128&gt;=E$1005),OR(E$1006="",Datos!E128&lt;=E$1006)),FALSE),TRUE))))</f>
        <v>0.0</v>
      </c>
      <c r="F128">
        <f>IF(Datos!F128="",0,IF(AND(F$1008&lt;&gt;"",Datos!F128=F$1008),0,IF(F$1004=0,0,1-CHOOSE(F$1004,IF(ISNUMBER(Datos!F128),AND(OR(F$1005="",Datos!F128&gt;=F$1005),OR(F$1006="",Datos!F128&lt;=F$1006)),FALSE),IF(ISNUMBER(Datos!F128),AND(Datos!F128=INT(Datos!F128),AND(OR(F$1005="",Datos!F128&gt;=F$1005),OR(F$1006="",Datos!F128&lt;=F$1006))),FALSE),OR(ISNUMBER(FIND(";"&amp;UPPER(TRIM(Datos!F128&amp;""))&amp;"=",F$1007)),ISNUMBER(FIND(";"&amp;UPPER(TRIM(Datos!F128&amp;""))&amp;";",F$1007))),OR(UPPER(TRIM(Datos!F128&amp;""))="SÍ",UPPER(TRIM(Datos!F128&amp;""))="SI",UPPER(TRIM(Datos!F128&amp;""))="NO"),IF(ISNUMBER(Datos!F128),AND(OR(F$1005="",Datos!F128&gt;=F$1005),OR(F$1006="",Datos!F128&lt;=F$1006)),FALSE),TRUE))))</f>
        <v>0.0</v>
      </c>
      <c r="G128">
        <f>IF(Datos!G128="",0,IF(AND(G$1008&lt;&gt;"",Datos!G128=G$1008),0,IF(G$1004=0,0,1-CHOOSE(G$1004,IF(ISNUMBER(Datos!G128),AND(OR(G$1005="",Datos!G128&gt;=G$1005),OR(G$1006="",Datos!G128&lt;=G$1006)),FALSE),IF(ISNUMBER(Datos!G128),AND(Datos!G128=INT(Datos!G128),AND(OR(G$1005="",Datos!G128&gt;=G$1005),OR(G$1006="",Datos!G128&lt;=G$1006))),FALSE),OR(ISNUMBER(FIND(";"&amp;UPPER(TRIM(Datos!G128&amp;""))&amp;"=",G$1007)),ISNUMBER(FIND(";"&amp;UPPER(TRIM(Datos!G128&amp;""))&amp;";",G$1007))),OR(UPPER(TRIM(Datos!G128&amp;""))="SÍ",UPPER(TRIM(Datos!G128&amp;""))="SI",UPPER(TRIM(Datos!G128&amp;""))="NO"),IF(ISNUMBER(Datos!G128),AND(OR(G$1005="",Datos!G128&gt;=G$1005),OR(G$1006="",Datos!G128&lt;=G$1006)),FALSE),TRUE))))</f>
        <v>0.0</v>
      </c>
      <c r="H128">
        <f>IF(Datos!H128="",0,IF(AND(H$1008&lt;&gt;"",Datos!H128=H$1008),0,IF(H$1004=0,0,1-CHOOSE(H$1004,IF(ISNUMBER(Datos!H128),AND(OR(H$1005="",Datos!H128&gt;=H$1005),OR(H$1006="",Datos!H128&lt;=H$1006)),FALSE),IF(ISNUMBER(Datos!H128),AND(Datos!H128=INT(Datos!H128),AND(OR(H$1005="",Datos!H128&gt;=H$1005),OR(H$1006="",Datos!H128&lt;=H$1006))),FALSE),OR(ISNUMBER(FIND(";"&amp;UPPER(TRIM(Datos!H128&amp;""))&amp;"=",H$1007)),ISNUMBER(FIND(";"&amp;UPPER(TRIM(Datos!H128&amp;""))&amp;";",H$1007))),OR(UPPER(TRIM(Datos!H128&amp;""))="SÍ",UPPER(TRIM(Datos!H128&amp;""))="SI",UPPER(TRIM(Datos!H128&amp;""))="NO"),IF(ISNUMBER(Datos!H128),AND(OR(H$1005="",Datos!H128&gt;=H$1005),OR(H$1006="",Datos!H128&lt;=H$1006)),FALSE),TRUE))))</f>
        <v>0.0</v>
      </c>
      <c r="I128">
        <f>IF(Datos!I128="",0,IF(AND(I$1008&lt;&gt;"",Datos!I128=I$1008),0,IF(I$1004=0,0,1-CHOOSE(I$1004,IF(ISNUMBER(Datos!I128),AND(OR(I$1005="",Datos!I128&gt;=I$1005),OR(I$1006="",Datos!I128&lt;=I$1006)),FALSE),IF(ISNUMBER(Datos!I128),AND(Datos!I128=INT(Datos!I128),AND(OR(I$1005="",Datos!I128&gt;=I$1005),OR(I$1006="",Datos!I128&lt;=I$1006))),FALSE),OR(ISNUMBER(FIND(";"&amp;UPPER(TRIM(Datos!I128&amp;""))&amp;"=",I$1007)),ISNUMBER(FIND(";"&amp;UPPER(TRIM(Datos!I128&amp;""))&amp;";",I$1007))),OR(UPPER(TRIM(Datos!I128&amp;""))="SÍ",UPPER(TRIM(Datos!I128&amp;""))="SI",UPPER(TRIM(Datos!I128&amp;""))="NO"),IF(ISNUMBER(Datos!I128),AND(OR(I$1005="",Datos!I128&gt;=I$1005),OR(I$1006="",Datos!I128&lt;=I$1006)),FALSE),TRUE))))</f>
        <v>0.0</v>
      </c>
      <c r="J128">
        <f>IF(Datos!J128="",0,IF(AND(J$1008&lt;&gt;"",Datos!J128=J$1008),0,IF(J$1004=0,0,1-CHOOSE(J$1004,IF(ISNUMBER(Datos!J128),AND(OR(J$1005="",Datos!J128&gt;=J$1005),OR(J$1006="",Datos!J128&lt;=J$1006)),FALSE),IF(ISNUMBER(Datos!J128),AND(Datos!J128=INT(Datos!J128),AND(OR(J$1005="",Datos!J128&gt;=J$1005),OR(J$1006="",Datos!J128&lt;=J$1006))),FALSE),OR(ISNUMBER(FIND(";"&amp;UPPER(TRIM(Datos!J128&amp;""))&amp;"=",J$1007)),ISNUMBER(FIND(";"&amp;UPPER(TRIM(Datos!J128&amp;""))&amp;";",J$1007))),OR(UPPER(TRIM(Datos!J128&amp;""))="SÍ",UPPER(TRIM(Datos!J128&amp;""))="SI",UPPER(TRIM(Datos!J128&amp;""))="NO"),IF(ISNUMBER(Datos!J128),AND(OR(J$1005="",Datos!J128&gt;=J$1005),OR(J$1006="",Datos!J128&lt;=J$1006)),FALSE),TRUE))))</f>
        <v>0.0</v>
      </c>
      <c r="K128">
        <f>IF(Datos!K128="",0,IF(AND(K$1008&lt;&gt;"",Datos!K128=K$1008),0,IF(K$1004=0,0,1-CHOOSE(K$1004,IF(ISNUMBER(Datos!K128),AND(OR(K$1005="",Datos!K128&gt;=K$1005),OR(K$1006="",Datos!K128&lt;=K$1006)),FALSE),IF(ISNUMBER(Datos!K128),AND(Datos!K128=INT(Datos!K128),AND(OR(K$1005="",Datos!K128&gt;=K$1005),OR(K$1006="",Datos!K128&lt;=K$1006))),FALSE),OR(ISNUMBER(FIND(";"&amp;UPPER(TRIM(Datos!K128&amp;""))&amp;"=",K$1007)),ISNUMBER(FIND(";"&amp;UPPER(TRIM(Datos!K128&amp;""))&amp;";",K$1007))),OR(UPPER(TRIM(Datos!K128&amp;""))="SÍ",UPPER(TRIM(Datos!K128&amp;""))="SI",UPPER(TRIM(Datos!K128&amp;""))="NO"),IF(ISNUMBER(Datos!K128),AND(OR(K$1005="",Datos!K128&gt;=K$1005),OR(K$1006="",Datos!K128&lt;=K$1006)),FALSE),TRUE))))</f>
        <v>0.0</v>
      </c>
      <c r="L128">
        <f>IF(Datos!L128="",0,IF(AND(L$1008&lt;&gt;"",Datos!L128=L$1008),0,IF(L$1004=0,0,1-CHOOSE(L$1004,IF(ISNUMBER(Datos!L128),AND(OR(L$1005="",Datos!L128&gt;=L$1005),OR(L$1006="",Datos!L128&lt;=L$1006)),FALSE),IF(ISNUMBER(Datos!L128),AND(Datos!L128=INT(Datos!L128),AND(OR(L$1005="",Datos!L128&gt;=L$1005),OR(L$1006="",Datos!L128&lt;=L$1006))),FALSE),OR(ISNUMBER(FIND(";"&amp;UPPER(TRIM(Datos!L128&amp;""))&amp;"=",L$1007)),ISNUMBER(FIND(";"&amp;UPPER(TRIM(Datos!L128&amp;""))&amp;";",L$1007))),OR(UPPER(TRIM(Datos!L128&amp;""))="SÍ",UPPER(TRIM(Datos!L128&amp;""))="SI",UPPER(TRIM(Datos!L128&amp;""))="NO"),IF(ISNUMBER(Datos!L128),AND(OR(L$1005="",Datos!L128&gt;=L$1005),OR(L$1006="",Datos!L128&lt;=L$1006)),FALSE),TRUE))))</f>
        <v>0.0</v>
      </c>
      <c r="M128">
        <f>IF(Datos!M128="",0,IF(AND(M$1008&lt;&gt;"",Datos!M128=M$1008),0,IF(M$1004=0,0,1-CHOOSE(M$1004,IF(ISNUMBER(Datos!M128),AND(OR(M$1005="",Datos!M128&gt;=M$1005),OR(M$1006="",Datos!M128&lt;=M$1006)),FALSE),IF(ISNUMBER(Datos!M128),AND(Datos!M128=INT(Datos!M128),AND(OR(M$1005="",Datos!M128&gt;=M$1005),OR(M$1006="",Datos!M128&lt;=M$1006))),FALSE),OR(ISNUMBER(FIND(";"&amp;UPPER(TRIM(Datos!M128&amp;""))&amp;"=",M$1007)),ISNUMBER(FIND(";"&amp;UPPER(TRIM(Datos!M128&amp;""))&amp;";",M$1007))),OR(UPPER(TRIM(Datos!M128&amp;""))="SÍ",UPPER(TRIM(Datos!M128&amp;""))="SI",UPPER(TRIM(Datos!M128&amp;""))="NO"),IF(ISNUMBER(Datos!M128),AND(OR(M$1005="",Datos!M128&gt;=M$1005),OR(M$1006="",Datos!M128&lt;=M$1006)),FALSE),TRUE))))</f>
        <v>0.0</v>
      </c>
      <c r="N128">
        <f>IF(Datos!N128="",0,IF(AND(N$1008&lt;&gt;"",Datos!N128=N$1008),0,IF(N$1004=0,0,1-CHOOSE(N$1004,IF(ISNUMBER(Datos!N128),AND(OR(N$1005="",Datos!N128&gt;=N$1005),OR(N$1006="",Datos!N128&lt;=N$1006)),FALSE),IF(ISNUMBER(Datos!N128),AND(Datos!N128=INT(Datos!N128),AND(OR(N$1005="",Datos!N128&gt;=N$1005),OR(N$1006="",Datos!N128&lt;=N$1006))),FALSE),OR(ISNUMBER(FIND(";"&amp;UPPER(TRIM(Datos!N128&amp;""))&amp;"=",N$1007)),ISNUMBER(FIND(";"&amp;UPPER(TRIM(Datos!N128&amp;""))&amp;";",N$1007))),OR(UPPER(TRIM(Datos!N128&amp;""))="SÍ",UPPER(TRIM(Datos!N128&amp;""))="SI",UPPER(TRIM(Datos!N128&amp;""))="NO"),IF(ISNUMBER(Datos!N128),AND(OR(N$1005="",Datos!N128&gt;=N$1005),OR(N$1006="",Datos!N128&lt;=N$1006)),FALSE),TRUE))))</f>
        <v>0.0</v>
      </c>
      <c r="O128">
        <f>IF(Datos!O128="",0,IF(AND(O$1008&lt;&gt;"",Datos!O128=O$1008),0,IF(O$1004=0,0,1-CHOOSE(O$1004,IF(ISNUMBER(Datos!O128),AND(OR(O$1005="",Datos!O128&gt;=O$1005),OR(O$1006="",Datos!O128&lt;=O$1006)),FALSE),IF(ISNUMBER(Datos!O128),AND(Datos!O128=INT(Datos!O128),AND(OR(O$1005="",Datos!O128&gt;=O$1005),OR(O$1006="",Datos!O128&lt;=O$1006))),FALSE),OR(ISNUMBER(FIND(";"&amp;UPPER(TRIM(Datos!O128&amp;""))&amp;"=",O$1007)),ISNUMBER(FIND(";"&amp;UPPER(TRIM(Datos!O128&amp;""))&amp;";",O$1007))),OR(UPPER(TRIM(Datos!O128&amp;""))="SÍ",UPPER(TRIM(Datos!O128&amp;""))="SI",UPPER(TRIM(Datos!O128&amp;""))="NO"),IF(ISNUMBER(Datos!O128),AND(OR(O$1005="",Datos!O128&gt;=O$1005),OR(O$1006="",Datos!O128&lt;=O$1006)),FALSE),TRUE))))</f>
        <v>0.0</v>
      </c>
      <c r="P128">
        <f>IF(Datos!P128="",0,IF(AND(P$1008&lt;&gt;"",Datos!P128=P$1008),0,IF(P$1004=0,0,1-CHOOSE(P$1004,IF(ISNUMBER(Datos!P128),AND(OR(P$1005="",Datos!P128&gt;=P$1005),OR(P$1006="",Datos!P128&lt;=P$1006)),FALSE),IF(ISNUMBER(Datos!P128),AND(Datos!P128=INT(Datos!P128),AND(OR(P$1005="",Datos!P128&gt;=P$1005),OR(P$1006="",Datos!P128&lt;=P$1006))),FALSE),OR(ISNUMBER(FIND(";"&amp;UPPER(TRIM(Datos!P128&amp;""))&amp;"=",P$1007)),ISNUMBER(FIND(";"&amp;UPPER(TRIM(Datos!P128&amp;""))&amp;";",P$1007))),OR(UPPER(TRIM(Datos!P128&amp;""))="SÍ",UPPER(TRIM(Datos!P128&amp;""))="SI",UPPER(TRIM(Datos!P128&amp;""))="NO"),IF(ISNUMBER(Datos!P128),AND(OR(P$1005="",Datos!P128&gt;=P$1005),OR(P$1006="",Datos!P128&lt;=P$1006)),FALSE),TRUE))))</f>
        <v>0.0</v>
      </c>
      <c r="Q128">
        <f>IF(Datos!Q128="",0,IF(AND(Q$1008&lt;&gt;"",Datos!Q128=Q$1008),0,IF(Q$1004=0,0,1-CHOOSE(Q$1004,IF(ISNUMBER(Datos!Q128),AND(OR(Q$1005="",Datos!Q128&gt;=Q$1005),OR(Q$1006="",Datos!Q128&lt;=Q$1006)),FALSE),IF(ISNUMBER(Datos!Q128),AND(Datos!Q128=INT(Datos!Q128),AND(OR(Q$1005="",Datos!Q128&gt;=Q$1005),OR(Q$1006="",Datos!Q128&lt;=Q$1006))),FALSE),OR(ISNUMBER(FIND(";"&amp;UPPER(TRIM(Datos!Q128&amp;""))&amp;"=",Q$1007)),ISNUMBER(FIND(";"&amp;UPPER(TRIM(Datos!Q128&amp;""))&amp;";",Q$1007))),OR(UPPER(TRIM(Datos!Q128&amp;""))="SÍ",UPPER(TRIM(Datos!Q128&amp;""))="SI",UPPER(TRIM(Datos!Q128&amp;""))="NO"),IF(ISNUMBER(Datos!Q128),AND(OR(Q$1005="",Datos!Q128&gt;=Q$1005),OR(Q$1006="",Datos!Q128&lt;=Q$1006)),FALSE),TRUE))))</f>
        <v>0.0</v>
      </c>
      <c r="R128">
        <f>IF(Datos!R128="",0,IF(AND(R$1008&lt;&gt;"",Datos!R128=R$1008),0,IF(R$1004=0,0,1-CHOOSE(R$1004,IF(ISNUMBER(Datos!R128),AND(OR(R$1005="",Datos!R128&gt;=R$1005),OR(R$1006="",Datos!R128&lt;=R$1006)),FALSE),IF(ISNUMBER(Datos!R128),AND(Datos!R128=INT(Datos!R128),AND(OR(R$1005="",Datos!R128&gt;=R$1005),OR(R$1006="",Datos!R128&lt;=R$1006))),FALSE),OR(ISNUMBER(FIND(";"&amp;UPPER(TRIM(Datos!R128&amp;""))&amp;"=",R$1007)),ISNUMBER(FIND(";"&amp;UPPER(TRIM(Datos!R128&amp;""))&amp;";",R$1007))),OR(UPPER(TRIM(Datos!R128&amp;""))="SÍ",UPPER(TRIM(Datos!R128&amp;""))="SI",UPPER(TRIM(Datos!R128&amp;""))="NO"),IF(ISNUMBER(Datos!R128),AND(OR(R$1005="",Datos!R128&gt;=R$1005),OR(R$1006="",Datos!R128&lt;=R$1006)),FALSE),TRUE))))</f>
        <v>0.0</v>
      </c>
      <c r="S128">
        <f>IF(Datos!S128="",0,IF(AND(S$1008&lt;&gt;"",Datos!S128=S$1008),0,IF(S$1004=0,0,1-CHOOSE(S$1004,IF(ISNUMBER(Datos!S128),AND(OR(S$1005="",Datos!S128&gt;=S$1005),OR(S$1006="",Datos!S128&lt;=S$1006)),FALSE),IF(ISNUMBER(Datos!S128),AND(Datos!S128=INT(Datos!S128),AND(OR(S$1005="",Datos!S128&gt;=S$1005),OR(S$1006="",Datos!S128&lt;=S$1006))),FALSE),OR(ISNUMBER(FIND(";"&amp;UPPER(TRIM(Datos!S128&amp;""))&amp;"=",S$1007)),ISNUMBER(FIND(";"&amp;UPPER(TRIM(Datos!S128&amp;""))&amp;";",S$1007))),OR(UPPER(TRIM(Datos!S128&amp;""))="SÍ",UPPER(TRIM(Datos!S128&amp;""))="SI",UPPER(TRIM(Datos!S128&amp;""))="NO"),IF(ISNUMBER(Datos!S128),AND(OR(S$1005="",Datos!S128&gt;=S$1005),OR(S$1006="",Datos!S128&lt;=S$1006)),FALSE),TRUE))))</f>
        <v>0.0</v>
      </c>
      <c r="T128">
        <f>IF(Datos!T128="",0,IF(AND(T$1008&lt;&gt;"",Datos!T128=T$1008),0,IF(T$1004=0,0,1-CHOOSE(T$1004,IF(ISNUMBER(Datos!T128),AND(OR(T$1005="",Datos!T128&gt;=T$1005),OR(T$1006="",Datos!T128&lt;=T$1006)),FALSE),IF(ISNUMBER(Datos!T128),AND(Datos!T128=INT(Datos!T128),AND(OR(T$1005="",Datos!T128&gt;=T$1005),OR(T$1006="",Datos!T128&lt;=T$1006))),FALSE),OR(ISNUMBER(FIND(";"&amp;UPPER(TRIM(Datos!T128&amp;""))&amp;"=",T$1007)),ISNUMBER(FIND(";"&amp;UPPER(TRIM(Datos!T128&amp;""))&amp;";",T$1007))),OR(UPPER(TRIM(Datos!T128&amp;""))="SÍ",UPPER(TRIM(Datos!T128&amp;""))="SI",UPPER(TRIM(Datos!T128&amp;""))="NO"),IF(ISNUMBER(Datos!T128),AND(OR(T$1005="",Datos!T128&gt;=T$1005),OR(T$1006="",Datos!T128&lt;=T$1006)),FALSE),TRUE))))</f>
        <v>0.0</v>
      </c>
      <c r="U128">
        <f>IF(Datos!U128="",0,IF(AND(U$1008&lt;&gt;"",Datos!U128=U$1008),0,IF(U$1004=0,0,1-CHOOSE(U$1004,IF(ISNUMBER(Datos!U128),AND(OR(U$1005="",Datos!U128&gt;=U$1005),OR(U$1006="",Datos!U128&lt;=U$1006)),FALSE),IF(ISNUMBER(Datos!U128),AND(Datos!U128=INT(Datos!U128),AND(OR(U$1005="",Datos!U128&gt;=U$1005),OR(U$1006="",Datos!U128&lt;=U$1006))),FALSE),OR(ISNUMBER(FIND(";"&amp;UPPER(TRIM(Datos!U128&amp;""))&amp;"=",U$1007)),ISNUMBER(FIND(";"&amp;UPPER(TRIM(Datos!U128&amp;""))&amp;";",U$1007))),OR(UPPER(TRIM(Datos!U128&amp;""))="SÍ",UPPER(TRIM(Datos!U128&amp;""))="SI",UPPER(TRIM(Datos!U128&amp;""))="NO"),IF(ISNUMBER(Datos!U128),AND(OR(U$1005="",Datos!U128&gt;=U$1005),OR(U$1006="",Datos!U128&lt;=U$1006)),FALSE),TRUE))))</f>
        <v>0.0</v>
      </c>
      <c r="V128">
        <f>IF(Datos!V128="",0,IF(AND(V$1008&lt;&gt;"",Datos!V128=V$1008),0,IF(V$1004=0,0,1-CHOOSE(V$1004,IF(ISNUMBER(Datos!V128),AND(OR(V$1005="",Datos!V128&gt;=V$1005),OR(V$1006="",Datos!V128&lt;=V$1006)),FALSE),IF(ISNUMBER(Datos!V128),AND(Datos!V128=INT(Datos!V128),AND(OR(V$1005="",Datos!V128&gt;=V$1005),OR(V$1006="",Datos!V128&lt;=V$1006))),FALSE),OR(ISNUMBER(FIND(";"&amp;UPPER(TRIM(Datos!V128&amp;""))&amp;"=",V$1007)),ISNUMBER(FIND(";"&amp;UPPER(TRIM(Datos!V128&amp;""))&amp;";",V$1007))),OR(UPPER(TRIM(Datos!V128&amp;""))="SÍ",UPPER(TRIM(Datos!V128&amp;""))="SI",UPPER(TRIM(Datos!V128&amp;""))="NO"),IF(ISNUMBER(Datos!V128),AND(OR(V$1005="",Datos!V128&gt;=V$1005),OR(V$1006="",Datos!V128&lt;=V$1006)),FALSE),TRUE))))</f>
        <v>0.0</v>
      </c>
      <c r="W128">
        <f>IF(Datos!W128="",0,IF(AND(W$1008&lt;&gt;"",Datos!W128=W$1008),0,IF(W$1004=0,0,1-CHOOSE(W$1004,IF(ISNUMBER(Datos!W128),AND(OR(W$1005="",Datos!W128&gt;=W$1005),OR(W$1006="",Datos!W128&lt;=W$1006)),FALSE),IF(ISNUMBER(Datos!W128),AND(Datos!W128=INT(Datos!W128),AND(OR(W$1005="",Datos!W128&gt;=W$1005),OR(W$1006="",Datos!W128&lt;=W$1006))),FALSE),OR(ISNUMBER(FIND(";"&amp;UPPER(TRIM(Datos!W128&amp;""))&amp;"=",W$1007)),ISNUMBER(FIND(";"&amp;UPPER(TRIM(Datos!W128&amp;""))&amp;";",W$1007))),OR(UPPER(TRIM(Datos!W128&amp;""))="SÍ",UPPER(TRIM(Datos!W128&amp;""))="SI",UPPER(TRIM(Datos!W128&amp;""))="NO"),IF(ISNUMBER(Datos!W128),AND(OR(W$1005="",Datos!W128&gt;=W$1005),OR(W$1006="",Datos!W128&lt;=W$1006)),FALSE),TRUE))))</f>
        <v>0.0</v>
      </c>
      <c r="X128">
        <f>IF(Datos!X128="",0,IF(AND(X$1008&lt;&gt;"",Datos!X128=X$1008),0,IF(X$1004=0,0,1-CHOOSE(X$1004,IF(ISNUMBER(Datos!X128),AND(OR(X$1005="",Datos!X128&gt;=X$1005),OR(X$1006="",Datos!X128&lt;=X$1006)),FALSE),IF(ISNUMBER(Datos!X128),AND(Datos!X128=INT(Datos!X128),AND(OR(X$1005="",Datos!X128&gt;=X$1005),OR(X$1006="",Datos!X128&lt;=X$1006))),FALSE),OR(ISNUMBER(FIND(";"&amp;UPPER(TRIM(Datos!X128&amp;""))&amp;"=",X$1007)),ISNUMBER(FIND(";"&amp;UPPER(TRIM(Datos!X128&amp;""))&amp;";",X$1007))),OR(UPPER(TRIM(Datos!X128&amp;""))="SÍ",UPPER(TRIM(Datos!X128&amp;""))="SI",UPPER(TRIM(Datos!X128&amp;""))="NO"),IF(ISNUMBER(Datos!X128),AND(OR(X$1005="",Datos!X128&gt;=X$1005),OR(X$1006="",Datos!X128&lt;=X$1006)),FALSE),TRUE))))</f>
        <v>0.0</v>
      </c>
      <c r="Y128">
        <f>IF(Datos!Y128="",0,IF(AND(Y$1008&lt;&gt;"",Datos!Y128=Y$1008),0,IF(Y$1004=0,0,1-CHOOSE(Y$1004,IF(ISNUMBER(Datos!Y128),AND(OR(Y$1005="",Datos!Y128&gt;=Y$1005),OR(Y$1006="",Datos!Y128&lt;=Y$1006)),FALSE),IF(ISNUMBER(Datos!Y128),AND(Datos!Y128=INT(Datos!Y128),AND(OR(Y$1005="",Datos!Y128&gt;=Y$1005),OR(Y$1006="",Datos!Y128&lt;=Y$1006))),FALSE),OR(ISNUMBER(FIND(";"&amp;UPPER(TRIM(Datos!Y128&amp;""))&amp;"=",Y$1007)),ISNUMBER(FIND(";"&amp;UPPER(TRIM(Datos!Y128&amp;""))&amp;";",Y$1007))),OR(UPPER(TRIM(Datos!Y128&amp;""))="SÍ",UPPER(TRIM(Datos!Y128&amp;""))="SI",UPPER(TRIM(Datos!Y128&amp;""))="NO"),IF(ISNUMBER(Datos!Y128),AND(OR(Y$1005="",Datos!Y128&gt;=Y$1005),OR(Y$1006="",Datos!Y128&lt;=Y$1006)),FALSE),TRUE))))</f>
        <v>0.0</v>
      </c>
      <c r="Z128">
        <f>IF(Datos!Z128="",0,IF(AND(Z$1008&lt;&gt;"",Datos!Z128=Z$1008),0,IF(Z$1004=0,0,1-CHOOSE(Z$1004,IF(ISNUMBER(Datos!Z128),AND(OR(Z$1005="",Datos!Z128&gt;=Z$1005),OR(Z$1006="",Datos!Z128&lt;=Z$1006)),FALSE),IF(ISNUMBER(Datos!Z128),AND(Datos!Z128=INT(Datos!Z128),AND(OR(Z$1005="",Datos!Z128&gt;=Z$1005),OR(Z$1006="",Datos!Z128&lt;=Z$1006))),FALSE),OR(ISNUMBER(FIND(";"&amp;UPPER(TRIM(Datos!Z128&amp;""))&amp;"=",Z$1007)),ISNUMBER(FIND(";"&amp;UPPER(TRIM(Datos!Z128&amp;""))&amp;";",Z$1007))),OR(UPPER(TRIM(Datos!Z128&amp;""))="SÍ",UPPER(TRIM(Datos!Z128&amp;""))="SI",UPPER(TRIM(Datos!Z128&amp;""))="NO"),IF(ISNUMBER(Datos!Z128),AND(OR(Z$1005="",Datos!Z128&gt;=Z$1005),OR(Z$1006="",Datos!Z128&lt;=Z$1006)),FALSE),TRUE))))</f>
        <v>0.0</v>
      </c>
      <c r="AA128">
        <f>IF(Datos!AA128="",0,IF(AND(AA$1008&lt;&gt;"",Datos!AA128=AA$1008),0,IF(AA$1004=0,0,1-CHOOSE(AA$1004,IF(ISNUMBER(Datos!AA128),AND(OR(AA$1005="",Datos!AA128&gt;=AA$1005),OR(AA$1006="",Datos!AA128&lt;=AA$1006)),FALSE),IF(ISNUMBER(Datos!AA128),AND(Datos!AA128=INT(Datos!AA128),AND(OR(AA$1005="",Datos!AA128&gt;=AA$1005),OR(AA$1006="",Datos!AA128&lt;=AA$1006))),FALSE),OR(ISNUMBER(FIND(";"&amp;UPPER(TRIM(Datos!AA128&amp;""))&amp;"=",AA$1007)),ISNUMBER(FIND(";"&amp;UPPER(TRIM(Datos!AA128&amp;""))&amp;";",AA$1007))),OR(UPPER(TRIM(Datos!AA128&amp;""))="SÍ",UPPER(TRIM(Datos!AA128&amp;""))="SI",UPPER(TRIM(Datos!AA128&amp;""))="NO"),IF(ISNUMBER(Datos!AA128),AND(OR(AA$1005="",Datos!AA128&gt;=AA$1005),OR(AA$1006="",Datos!AA128&lt;=AA$1006)),FALSE),TRUE))))</f>
        <v>0.0</v>
      </c>
      <c r="AB128">
        <f>IF(Datos!AB128="",0,IF(AND(AB$1008&lt;&gt;"",Datos!AB128=AB$1008),0,IF(AB$1004=0,0,1-CHOOSE(AB$1004,IF(ISNUMBER(Datos!AB128),AND(OR(AB$1005="",Datos!AB128&gt;=AB$1005),OR(AB$1006="",Datos!AB128&lt;=AB$1006)),FALSE),IF(ISNUMBER(Datos!AB128),AND(Datos!AB128=INT(Datos!AB128),AND(OR(AB$1005="",Datos!AB128&gt;=AB$1005),OR(AB$1006="",Datos!AB128&lt;=AB$1006))),FALSE),OR(ISNUMBER(FIND(";"&amp;UPPER(TRIM(Datos!AB128&amp;""))&amp;"=",AB$1007)),ISNUMBER(FIND(";"&amp;UPPER(TRIM(Datos!AB128&amp;""))&amp;";",AB$1007))),OR(UPPER(TRIM(Datos!AB128&amp;""))="SÍ",UPPER(TRIM(Datos!AB128&amp;""))="SI",UPPER(TRIM(Datos!AB128&amp;""))="NO"),IF(ISNUMBER(Datos!AB128),AND(OR(AB$1005="",Datos!AB128&gt;=AB$1005),OR(AB$1006="",Datos!AB128&lt;=AB$1006)),FALSE),TRUE))))</f>
        <v>0.0</v>
      </c>
      <c r="AC128">
        <f>IF(Datos!AC128="",0,IF(AND(AC$1008&lt;&gt;"",Datos!AC128=AC$1008),0,IF(AC$1004=0,0,1-CHOOSE(AC$1004,IF(ISNUMBER(Datos!AC128),AND(OR(AC$1005="",Datos!AC128&gt;=AC$1005),OR(AC$1006="",Datos!AC128&lt;=AC$1006)),FALSE),IF(ISNUMBER(Datos!AC128),AND(Datos!AC128=INT(Datos!AC128),AND(OR(AC$1005="",Datos!AC128&gt;=AC$1005),OR(AC$1006="",Datos!AC128&lt;=AC$1006))),FALSE),OR(ISNUMBER(FIND(";"&amp;UPPER(TRIM(Datos!AC128&amp;""))&amp;"=",AC$1007)),ISNUMBER(FIND(";"&amp;UPPER(TRIM(Datos!AC128&amp;""))&amp;";",AC$1007))),OR(UPPER(TRIM(Datos!AC128&amp;""))="SÍ",UPPER(TRIM(Datos!AC128&amp;""))="SI",UPPER(TRIM(Datos!AC128&amp;""))="NO"),IF(ISNUMBER(Datos!AC128),AND(OR(AC$1005="",Datos!AC128&gt;=AC$1005),OR(AC$1006="",Datos!AC128&lt;=AC$1006)),FALSE),TRUE))))</f>
        <v>0.0</v>
      </c>
      <c r="AD128">
        <f>IF(Datos!AD128="",0,IF(AND(AD$1008&lt;&gt;"",Datos!AD128=AD$1008),0,IF(AD$1004=0,0,1-CHOOSE(AD$1004,IF(ISNUMBER(Datos!AD128),AND(OR(AD$1005="",Datos!AD128&gt;=AD$1005),OR(AD$1006="",Datos!AD128&lt;=AD$1006)),FALSE),IF(ISNUMBER(Datos!AD128),AND(Datos!AD128=INT(Datos!AD128),AND(OR(AD$1005="",Datos!AD128&gt;=AD$1005),OR(AD$1006="",Datos!AD128&lt;=AD$1006))),FALSE),OR(ISNUMBER(FIND(";"&amp;UPPER(TRIM(Datos!AD128&amp;""))&amp;"=",AD$1007)),ISNUMBER(FIND(";"&amp;UPPER(TRIM(Datos!AD128&amp;""))&amp;";",AD$1007))),OR(UPPER(TRIM(Datos!AD128&amp;""))="SÍ",UPPER(TRIM(Datos!AD128&amp;""))="SI",UPPER(TRIM(Datos!AD128&amp;""))="NO"),IF(ISNUMBER(Datos!AD128),AND(OR(AD$1005="",Datos!AD128&gt;=AD$1005),OR(AD$1006="",Datos!AD128&lt;=AD$1006)),FALSE),TRUE))))</f>
        <v>0.0</v>
      </c>
      <c r="AE128">
        <f>IF(Datos!AE128="",0,IF(AND(AE$1008&lt;&gt;"",Datos!AE128=AE$1008),0,IF(AE$1004=0,0,1-CHOOSE(AE$1004,IF(ISNUMBER(Datos!AE128),AND(OR(AE$1005="",Datos!AE128&gt;=AE$1005),OR(AE$1006="",Datos!AE128&lt;=AE$1006)),FALSE),IF(ISNUMBER(Datos!AE128),AND(Datos!AE128=INT(Datos!AE128),AND(OR(AE$1005="",Datos!AE128&gt;=AE$1005),OR(AE$1006="",Datos!AE128&lt;=AE$1006))),FALSE),OR(ISNUMBER(FIND(";"&amp;UPPER(TRIM(Datos!AE128&amp;""))&amp;"=",AE$1007)),ISNUMBER(FIND(";"&amp;UPPER(TRIM(Datos!AE128&amp;""))&amp;";",AE$1007))),OR(UPPER(TRIM(Datos!AE128&amp;""))="SÍ",UPPER(TRIM(Datos!AE128&amp;""))="SI",UPPER(TRIM(Datos!AE128&amp;""))="NO"),IF(ISNUMBER(Datos!AE128),AND(OR(AE$1005="",Datos!AE128&gt;=AE$1005),OR(AE$1006="",Datos!AE128&lt;=AE$1006)),FALSE),TRUE))))</f>
        <v>0.0</v>
      </c>
    </row>
    <row r="129" spans="2:31">
      <c r="B129">
        <f>IF(Datos!B129="",0,IF(AND(B$1008&lt;&gt;"",Datos!B129=B$1008),0,IF(B$1004=0,0,1-CHOOSE(B$1004,IF(ISNUMBER(Datos!B129),AND(OR(B$1005="",Datos!B129&gt;=B$1005),OR(B$1006="",Datos!B129&lt;=B$1006)),FALSE),IF(ISNUMBER(Datos!B129),AND(Datos!B129=INT(Datos!B129),AND(OR(B$1005="",Datos!B129&gt;=B$1005),OR(B$1006="",Datos!B129&lt;=B$1006))),FALSE),OR(ISNUMBER(FIND(";"&amp;UPPER(TRIM(Datos!B129&amp;""))&amp;"=",B$1007)),ISNUMBER(FIND(";"&amp;UPPER(TRIM(Datos!B129&amp;""))&amp;";",B$1007))),OR(UPPER(TRIM(Datos!B129&amp;""))="SÍ",UPPER(TRIM(Datos!B129&amp;""))="SI",UPPER(TRIM(Datos!B129&amp;""))="NO"),IF(ISNUMBER(Datos!B129),AND(OR(B$1005="",Datos!B129&gt;=B$1005),OR(B$1006="",Datos!B129&lt;=B$1006)),FALSE),TRUE))))</f>
        <v>0.0</v>
      </c>
      <c r="C129">
        <f>IF(Datos!C129="",0,IF(AND(C$1008&lt;&gt;"",Datos!C129=C$1008),0,IF(C$1004=0,0,1-CHOOSE(C$1004,IF(ISNUMBER(Datos!C129),AND(OR(C$1005="",Datos!C129&gt;=C$1005),OR(C$1006="",Datos!C129&lt;=C$1006)),FALSE),IF(ISNUMBER(Datos!C129),AND(Datos!C129=INT(Datos!C129),AND(OR(C$1005="",Datos!C129&gt;=C$1005),OR(C$1006="",Datos!C129&lt;=C$1006))),FALSE),OR(ISNUMBER(FIND(";"&amp;UPPER(TRIM(Datos!C129&amp;""))&amp;"=",C$1007)),ISNUMBER(FIND(";"&amp;UPPER(TRIM(Datos!C129&amp;""))&amp;";",C$1007))),OR(UPPER(TRIM(Datos!C129&amp;""))="SÍ",UPPER(TRIM(Datos!C129&amp;""))="SI",UPPER(TRIM(Datos!C129&amp;""))="NO"),IF(ISNUMBER(Datos!C129),AND(OR(C$1005="",Datos!C129&gt;=C$1005),OR(C$1006="",Datos!C129&lt;=C$1006)),FALSE),TRUE))))</f>
        <v>0.0</v>
      </c>
      <c r="D129">
        <f>IF(Datos!D129="",0,IF(AND(D$1008&lt;&gt;"",Datos!D129=D$1008),0,IF(D$1004=0,0,1-CHOOSE(D$1004,IF(ISNUMBER(Datos!D129),AND(OR(D$1005="",Datos!D129&gt;=D$1005),OR(D$1006="",Datos!D129&lt;=D$1006)),FALSE),IF(ISNUMBER(Datos!D129),AND(Datos!D129=INT(Datos!D129),AND(OR(D$1005="",Datos!D129&gt;=D$1005),OR(D$1006="",Datos!D129&lt;=D$1006))),FALSE),OR(ISNUMBER(FIND(";"&amp;UPPER(TRIM(Datos!D129&amp;""))&amp;"=",D$1007)),ISNUMBER(FIND(";"&amp;UPPER(TRIM(Datos!D129&amp;""))&amp;";",D$1007))),OR(UPPER(TRIM(Datos!D129&amp;""))="SÍ",UPPER(TRIM(Datos!D129&amp;""))="SI",UPPER(TRIM(Datos!D129&amp;""))="NO"),IF(ISNUMBER(Datos!D129),AND(OR(D$1005="",Datos!D129&gt;=D$1005),OR(D$1006="",Datos!D129&lt;=D$1006)),FALSE),TRUE))))</f>
        <v>0.0</v>
      </c>
      <c r="E129">
        <f>IF(Datos!E129="",0,IF(AND(E$1008&lt;&gt;"",Datos!E129=E$1008),0,IF(E$1004=0,0,1-CHOOSE(E$1004,IF(ISNUMBER(Datos!E129),AND(OR(E$1005="",Datos!E129&gt;=E$1005),OR(E$1006="",Datos!E129&lt;=E$1006)),FALSE),IF(ISNUMBER(Datos!E129),AND(Datos!E129=INT(Datos!E129),AND(OR(E$1005="",Datos!E129&gt;=E$1005),OR(E$1006="",Datos!E129&lt;=E$1006))),FALSE),OR(ISNUMBER(FIND(";"&amp;UPPER(TRIM(Datos!E129&amp;""))&amp;"=",E$1007)),ISNUMBER(FIND(";"&amp;UPPER(TRIM(Datos!E129&amp;""))&amp;";",E$1007))),OR(UPPER(TRIM(Datos!E129&amp;""))="SÍ",UPPER(TRIM(Datos!E129&amp;""))="SI",UPPER(TRIM(Datos!E129&amp;""))="NO"),IF(ISNUMBER(Datos!E129),AND(OR(E$1005="",Datos!E129&gt;=E$1005),OR(E$1006="",Datos!E129&lt;=E$1006)),FALSE),TRUE))))</f>
        <v>0.0</v>
      </c>
      <c r="F129">
        <f>IF(Datos!F129="",0,IF(AND(F$1008&lt;&gt;"",Datos!F129=F$1008),0,IF(F$1004=0,0,1-CHOOSE(F$1004,IF(ISNUMBER(Datos!F129),AND(OR(F$1005="",Datos!F129&gt;=F$1005),OR(F$1006="",Datos!F129&lt;=F$1006)),FALSE),IF(ISNUMBER(Datos!F129),AND(Datos!F129=INT(Datos!F129),AND(OR(F$1005="",Datos!F129&gt;=F$1005),OR(F$1006="",Datos!F129&lt;=F$1006))),FALSE),OR(ISNUMBER(FIND(";"&amp;UPPER(TRIM(Datos!F129&amp;""))&amp;"=",F$1007)),ISNUMBER(FIND(";"&amp;UPPER(TRIM(Datos!F129&amp;""))&amp;";",F$1007))),OR(UPPER(TRIM(Datos!F129&amp;""))="SÍ",UPPER(TRIM(Datos!F129&amp;""))="SI",UPPER(TRIM(Datos!F129&amp;""))="NO"),IF(ISNUMBER(Datos!F129),AND(OR(F$1005="",Datos!F129&gt;=F$1005),OR(F$1006="",Datos!F129&lt;=F$1006)),FALSE),TRUE))))</f>
        <v>0.0</v>
      </c>
      <c r="G129">
        <f>IF(Datos!G129="",0,IF(AND(G$1008&lt;&gt;"",Datos!G129=G$1008),0,IF(G$1004=0,0,1-CHOOSE(G$1004,IF(ISNUMBER(Datos!G129),AND(OR(G$1005="",Datos!G129&gt;=G$1005),OR(G$1006="",Datos!G129&lt;=G$1006)),FALSE),IF(ISNUMBER(Datos!G129),AND(Datos!G129=INT(Datos!G129),AND(OR(G$1005="",Datos!G129&gt;=G$1005),OR(G$1006="",Datos!G129&lt;=G$1006))),FALSE),OR(ISNUMBER(FIND(";"&amp;UPPER(TRIM(Datos!G129&amp;""))&amp;"=",G$1007)),ISNUMBER(FIND(";"&amp;UPPER(TRIM(Datos!G129&amp;""))&amp;";",G$1007))),OR(UPPER(TRIM(Datos!G129&amp;""))="SÍ",UPPER(TRIM(Datos!G129&amp;""))="SI",UPPER(TRIM(Datos!G129&amp;""))="NO"),IF(ISNUMBER(Datos!G129),AND(OR(G$1005="",Datos!G129&gt;=G$1005),OR(G$1006="",Datos!G129&lt;=G$1006)),FALSE),TRUE))))</f>
        <v>0.0</v>
      </c>
      <c r="H129">
        <f>IF(Datos!H129="",0,IF(AND(H$1008&lt;&gt;"",Datos!H129=H$1008),0,IF(H$1004=0,0,1-CHOOSE(H$1004,IF(ISNUMBER(Datos!H129),AND(OR(H$1005="",Datos!H129&gt;=H$1005),OR(H$1006="",Datos!H129&lt;=H$1006)),FALSE),IF(ISNUMBER(Datos!H129),AND(Datos!H129=INT(Datos!H129),AND(OR(H$1005="",Datos!H129&gt;=H$1005),OR(H$1006="",Datos!H129&lt;=H$1006))),FALSE),OR(ISNUMBER(FIND(";"&amp;UPPER(TRIM(Datos!H129&amp;""))&amp;"=",H$1007)),ISNUMBER(FIND(";"&amp;UPPER(TRIM(Datos!H129&amp;""))&amp;";",H$1007))),OR(UPPER(TRIM(Datos!H129&amp;""))="SÍ",UPPER(TRIM(Datos!H129&amp;""))="SI",UPPER(TRIM(Datos!H129&amp;""))="NO"),IF(ISNUMBER(Datos!H129),AND(OR(H$1005="",Datos!H129&gt;=H$1005),OR(H$1006="",Datos!H129&lt;=H$1006)),FALSE),TRUE))))</f>
        <v>0.0</v>
      </c>
      <c r="I129">
        <f>IF(Datos!I129="",0,IF(AND(I$1008&lt;&gt;"",Datos!I129=I$1008),0,IF(I$1004=0,0,1-CHOOSE(I$1004,IF(ISNUMBER(Datos!I129),AND(OR(I$1005="",Datos!I129&gt;=I$1005),OR(I$1006="",Datos!I129&lt;=I$1006)),FALSE),IF(ISNUMBER(Datos!I129),AND(Datos!I129=INT(Datos!I129),AND(OR(I$1005="",Datos!I129&gt;=I$1005),OR(I$1006="",Datos!I129&lt;=I$1006))),FALSE),OR(ISNUMBER(FIND(";"&amp;UPPER(TRIM(Datos!I129&amp;""))&amp;"=",I$1007)),ISNUMBER(FIND(";"&amp;UPPER(TRIM(Datos!I129&amp;""))&amp;";",I$1007))),OR(UPPER(TRIM(Datos!I129&amp;""))="SÍ",UPPER(TRIM(Datos!I129&amp;""))="SI",UPPER(TRIM(Datos!I129&amp;""))="NO"),IF(ISNUMBER(Datos!I129),AND(OR(I$1005="",Datos!I129&gt;=I$1005),OR(I$1006="",Datos!I129&lt;=I$1006)),FALSE),TRUE))))</f>
        <v>0.0</v>
      </c>
      <c r="J129">
        <f>IF(Datos!J129="",0,IF(AND(J$1008&lt;&gt;"",Datos!J129=J$1008),0,IF(J$1004=0,0,1-CHOOSE(J$1004,IF(ISNUMBER(Datos!J129),AND(OR(J$1005="",Datos!J129&gt;=J$1005),OR(J$1006="",Datos!J129&lt;=J$1006)),FALSE),IF(ISNUMBER(Datos!J129),AND(Datos!J129=INT(Datos!J129),AND(OR(J$1005="",Datos!J129&gt;=J$1005),OR(J$1006="",Datos!J129&lt;=J$1006))),FALSE),OR(ISNUMBER(FIND(";"&amp;UPPER(TRIM(Datos!J129&amp;""))&amp;"=",J$1007)),ISNUMBER(FIND(";"&amp;UPPER(TRIM(Datos!J129&amp;""))&amp;";",J$1007))),OR(UPPER(TRIM(Datos!J129&amp;""))="SÍ",UPPER(TRIM(Datos!J129&amp;""))="SI",UPPER(TRIM(Datos!J129&amp;""))="NO"),IF(ISNUMBER(Datos!J129),AND(OR(J$1005="",Datos!J129&gt;=J$1005),OR(J$1006="",Datos!J129&lt;=J$1006)),FALSE),TRUE))))</f>
        <v>0.0</v>
      </c>
      <c r="K129">
        <f>IF(Datos!K129="",0,IF(AND(K$1008&lt;&gt;"",Datos!K129=K$1008),0,IF(K$1004=0,0,1-CHOOSE(K$1004,IF(ISNUMBER(Datos!K129),AND(OR(K$1005="",Datos!K129&gt;=K$1005),OR(K$1006="",Datos!K129&lt;=K$1006)),FALSE),IF(ISNUMBER(Datos!K129),AND(Datos!K129=INT(Datos!K129),AND(OR(K$1005="",Datos!K129&gt;=K$1005),OR(K$1006="",Datos!K129&lt;=K$1006))),FALSE),OR(ISNUMBER(FIND(";"&amp;UPPER(TRIM(Datos!K129&amp;""))&amp;"=",K$1007)),ISNUMBER(FIND(";"&amp;UPPER(TRIM(Datos!K129&amp;""))&amp;";",K$1007))),OR(UPPER(TRIM(Datos!K129&amp;""))="SÍ",UPPER(TRIM(Datos!K129&amp;""))="SI",UPPER(TRIM(Datos!K129&amp;""))="NO"),IF(ISNUMBER(Datos!K129),AND(OR(K$1005="",Datos!K129&gt;=K$1005),OR(K$1006="",Datos!K129&lt;=K$1006)),FALSE),TRUE))))</f>
        <v>0.0</v>
      </c>
      <c r="L129">
        <f>IF(Datos!L129="",0,IF(AND(L$1008&lt;&gt;"",Datos!L129=L$1008),0,IF(L$1004=0,0,1-CHOOSE(L$1004,IF(ISNUMBER(Datos!L129),AND(OR(L$1005="",Datos!L129&gt;=L$1005),OR(L$1006="",Datos!L129&lt;=L$1006)),FALSE),IF(ISNUMBER(Datos!L129),AND(Datos!L129=INT(Datos!L129),AND(OR(L$1005="",Datos!L129&gt;=L$1005),OR(L$1006="",Datos!L129&lt;=L$1006))),FALSE),OR(ISNUMBER(FIND(";"&amp;UPPER(TRIM(Datos!L129&amp;""))&amp;"=",L$1007)),ISNUMBER(FIND(";"&amp;UPPER(TRIM(Datos!L129&amp;""))&amp;";",L$1007))),OR(UPPER(TRIM(Datos!L129&amp;""))="SÍ",UPPER(TRIM(Datos!L129&amp;""))="SI",UPPER(TRIM(Datos!L129&amp;""))="NO"),IF(ISNUMBER(Datos!L129),AND(OR(L$1005="",Datos!L129&gt;=L$1005),OR(L$1006="",Datos!L129&lt;=L$1006)),FALSE),TRUE))))</f>
        <v>0.0</v>
      </c>
      <c r="M129">
        <f>IF(Datos!M129="",0,IF(AND(M$1008&lt;&gt;"",Datos!M129=M$1008),0,IF(M$1004=0,0,1-CHOOSE(M$1004,IF(ISNUMBER(Datos!M129),AND(OR(M$1005="",Datos!M129&gt;=M$1005),OR(M$1006="",Datos!M129&lt;=M$1006)),FALSE),IF(ISNUMBER(Datos!M129),AND(Datos!M129=INT(Datos!M129),AND(OR(M$1005="",Datos!M129&gt;=M$1005),OR(M$1006="",Datos!M129&lt;=M$1006))),FALSE),OR(ISNUMBER(FIND(";"&amp;UPPER(TRIM(Datos!M129&amp;""))&amp;"=",M$1007)),ISNUMBER(FIND(";"&amp;UPPER(TRIM(Datos!M129&amp;""))&amp;";",M$1007))),OR(UPPER(TRIM(Datos!M129&amp;""))="SÍ",UPPER(TRIM(Datos!M129&amp;""))="SI",UPPER(TRIM(Datos!M129&amp;""))="NO"),IF(ISNUMBER(Datos!M129),AND(OR(M$1005="",Datos!M129&gt;=M$1005),OR(M$1006="",Datos!M129&lt;=M$1006)),FALSE),TRUE))))</f>
        <v>0.0</v>
      </c>
      <c r="N129">
        <f>IF(Datos!N129="",0,IF(AND(N$1008&lt;&gt;"",Datos!N129=N$1008),0,IF(N$1004=0,0,1-CHOOSE(N$1004,IF(ISNUMBER(Datos!N129),AND(OR(N$1005="",Datos!N129&gt;=N$1005),OR(N$1006="",Datos!N129&lt;=N$1006)),FALSE),IF(ISNUMBER(Datos!N129),AND(Datos!N129=INT(Datos!N129),AND(OR(N$1005="",Datos!N129&gt;=N$1005),OR(N$1006="",Datos!N129&lt;=N$1006))),FALSE),OR(ISNUMBER(FIND(";"&amp;UPPER(TRIM(Datos!N129&amp;""))&amp;"=",N$1007)),ISNUMBER(FIND(";"&amp;UPPER(TRIM(Datos!N129&amp;""))&amp;";",N$1007))),OR(UPPER(TRIM(Datos!N129&amp;""))="SÍ",UPPER(TRIM(Datos!N129&amp;""))="SI",UPPER(TRIM(Datos!N129&amp;""))="NO"),IF(ISNUMBER(Datos!N129),AND(OR(N$1005="",Datos!N129&gt;=N$1005),OR(N$1006="",Datos!N129&lt;=N$1006)),FALSE),TRUE))))</f>
        <v>0.0</v>
      </c>
      <c r="O129">
        <f>IF(Datos!O129="",0,IF(AND(O$1008&lt;&gt;"",Datos!O129=O$1008),0,IF(O$1004=0,0,1-CHOOSE(O$1004,IF(ISNUMBER(Datos!O129),AND(OR(O$1005="",Datos!O129&gt;=O$1005),OR(O$1006="",Datos!O129&lt;=O$1006)),FALSE),IF(ISNUMBER(Datos!O129),AND(Datos!O129=INT(Datos!O129),AND(OR(O$1005="",Datos!O129&gt;=O$1005),OR(O$1006="",Datos!O129&lt;=O$1006))),FALSE),OR(ISNUMBER(FIND(";"&amp;UPPER(TRIM(Datos!O129&amp;""))&amp;"=",O$1007)),ISNUMBER(FIND(";"&amp;UPPER(TRIM(Datos!O129&amp;""))&amp;";",O$1007))),OR(UPPER(TRIM(Datos!O129&amp;""))="SÍ",UPPER(TRIM(Datos!O129&amp;""))="SI",UPPER(TRIM(Datos!O129&amp;""))="NO"),IF(ISNUMBER(Datos!O129),AND(OR(O$1005="",Datos!O129&gt;=O$1005),OR(O$1006="",Datos!O129&lt;=O$1006)),FALSE),TRUE))))</f>
        <v>0.0</v>
      </c>
      <c r="P129">
        <f>IF(Datos!P129="",0,IF(AND(P$1008&lt;&gt;"",Datos!P129=P$1008),0,IF(P$1004=0,0,1-CHOOSE(P$1004,IF(ISNUMBER(Datos!P129),AND(OR(P$1005="",Datos!P129&gt;=P$1005),OR(P$1006="",Datos!P129&lt;=P$1006)),FALSE),IF(ISNUMBER(Datos!P129),AND(Datos!P129=INT(Datos!P129),AND(OR(P$1005="",Datos!P129&gt;=P$1005),OR(P$1006="",Datos!P129&lt;=P$1006))),FALSE),OR(ISNUMBER(FIND(";"&amp;UPPER(TRIM(Datos!P129&amp;""))&amp;"=",P$1007)),ISNUMBER(FIND(";"&amp;UPPER(TRIM(Datos!P129&amp;""))&amp;";",P$1007))),OR(UPPER(TRIM(Datos!P129&amp;""))="SÍ",UPPER(TRIM(Datos!P129&amp;""))="SI",UPPER(TRIM(Datos!P129&amp;""))="NO"),IF(ISNUMBER(Datos!P129),AND(OR(P$1005="",Datos!P129&gt;=P$1005),OR(P$1006="",Datos!P129&lt;=P$1006)),FALSE),TRUE))))</f>
        <v>0.0</v>
      </c>
      <c r="Q129">
        <f>IF(Datos!Q129="",0,IF(AND(Q$1008&lt;&gt;"",Datos!Q129=Q$1008),0,IF(Q$1004=0,0,1-CHOOSE(Q$1004,IF(ISNUMBER(Datos!Q129),AND(OR(Q$1005="",Datos!Q129&gt;=Q$1005),OR(Q$1006="",Datos!Q129&lt;=Q$1006)),FALSE),IF(ISNUMBER(Datos!Q129),AND(Datos!Q129=INT(Datos!Q129),AND(OR(Q$1005="",Datos!Q129&gt;=Q$1005),OR(Q$1006="",Datos!Q129&lt;=Q$1006))),FALSE),OR(ISNUMBER(FIND(";"&amp;UPPER(TRIM(Datos!Q129&amp;""))&amp;"=",Q$1007)),ISNUMBER(FIND(";"&amp;UPPER(TRIM(Datos!Q129&amp;""))&amp;";",Q$1007))),OR(UPPER(TRIM(Datos!Q129&amp;""))="SÍ",UPPER(TRIM(Datos!Q129&amp;""))="SI",UPPER(TRIM(Datos!Q129&amp;""))="NO"),IF(ISNUMBER(Datos!Q129),AND(OR(Q$1005="",Datos!Q129&gt;=Q$1005),OR(Q$1006="",Datos!Q129&lt;=Q$1006)),FALSE),TRUE))))</f>
        <v>0.0</v>
      </c>
      <c r="R129">
        <f>IF(Datos!R129="",0,IF(AND(R$1008&lt;&gt;"",Datos!R129=R$1008),0,IF(R$1004=0,0,1-CHOOSE(R$1004,IF(ISNUMBER(Datos!R129),AND(OR(R$1005="",Datos!R129&gt;=R$1005),OR(R$1006="",Datos!R129&lt;=R$1006)),FALSE),IF(ISNUMBER(Datos!R129),AND(Datos!R129=INT(Datos!R129),AND(OR(R$1005="",Datos!R129&gt;=R$1005),OR(R$1006="",Datos!R129&lt;=R$1006))),FALSE),OR(ISNUMBER(FIND(";"&amp;UPPER(TRIM(Datos!R129&amp;""))&amp;"=",R$1007)),ISNUMBER(FIND(";"&amp;UPPER(TRIM(Datos!R129&amp;""))&amp;";",R$1007))),OR(UPPER(TRIM(Datos!R129&amp;""))="SÍ",UPPER(TRIM(Datos!R129&amp;""))="SI",UPPER(TRIM(Datos!R129&amp;""))="NO"),IF(ISNUMBER(Datos!R129),AND(OR(R$1005="",Datos!R129&gt;=R$1005),OR(R$1006="",Datos!R129&lt;=R$1006)),FALSE),TRUE))))</f>
        <v>0.0</v>
      </c>
      <c r="S129">
        <f>IF(Datos!S129="",0,IF(AND(S$1008&lt;&gt;"",Datos!S129=S$1008),0,IF(S$1004=0,0,1-CHOOSE(S$1004,IF(ISNUMBER(Datos!S129),AND(OR(S$1005="",Datos!S129&gt;=S$1005),OR(S$1006="",Datos!S129&lt;=S$1006)),FALSE),IF(ISNUMBER(Datos!S129),AND(Datos!S129=INT(Datos!S129),AND(OR(S$1005="",Datos!S129&gt;=S$1005),OR(S$1006="",Datos!S129&lt;=S$1006))),FALSE),OR(ISNUMBER(FIND(";"&amp;UPPER(TRIM(Datos!S129&amp;""))&amp;"=",S$1007)),ISNUMBER(FIND(";"&amp;UPPER(TRIM(Datos!S129&amp;""))&amp;";",S$1007))),OR(UPPER(TRIM(Datos!S129&amp;""))="SÍ",UPPER(TRIM(Datos!S129&amp;""))="SI",UPPER(TRIM(Datos!S129&amp;""))="NO"),IF(ISNUMBER(Datos!S129),AND(OR(S$1005="",Datos!S129&gt;=S$1005),OR(S$1006="",Datos!S129&lt;=S$1006)),FALSE),TRUE))))</f>
        <v>0.0</v>
      </c>
      <c r="T129">
        <f>IF(Datos!T129="",0,IF(AND(T$1008&lt;&gt;"",Datos!T129=T$1008),0,IF(T$1004=0,0,1-CHOOSE(T$1004,IF(ISNUMBER(Datos!T129),AND(OR(T$1005="",Datos!T129&gt;=T$1005),OR(T$1006="",Datos!T129&lt;=T$1006)),FALSE),IF(ISNUMBER(Datos!T129),AND(Datos!T129=INT(Datos!T129),AND(OR(T$1005="",Datos!T129&gt;=T$1005),OR(T$1006="",Datos!T129&lt;=T$1006))),FALSE),OR(ISNUMBER(FIND(";"&amp;UPPER(TRIM(Datos!T129&amp;""))&amp;"=",T$1007)),ISNUMBER(FIND(";"&amp;UPPER(TRIM(Datos!T129&amp;""))&amp;";",T$1007))),OR(UPPER(TRIM(Datos!T129&amp;""))="SÍ",UPPER(TRIM(Datos!T129&amp;""))="SI",UPPER(TRIM(Datos!T129&amp;""))="NO"),IF(ISNUMBER(Datos!T129),AND(OR(T$1005="",Datos!T129&gt;=T$1005),OR(T$1006="",Datos!T129&lt;=T$1006)),FALSE),TRUE))))</f>
        <v>0.0</v>
      </c>
      <c r="U129">
        <f>IF(Datos!U129="",0,IF(AND(U$1008&lt;&gt;"",Datos!U129=U$1008),0,IF(U$1004=0,0,1-CHOOSE(U$1004,IF(ISNUMBER(Datos!U129),AND(OR(U$1005="",Datos!U129&gt;=U$1005),OR(U$1006="",Datos!U129&lt;=U$1006)),FALSE),IF(ISNUMBER(Datos!U129),AND(Datos!U129=INT(Datos!U129),AND(OR(U$1005="",Datos!U129&gt;=U$1005),OR(U$1006="",Datos!U129&lt;=U$1006))),FALSE),OR(ISNUMBER(FIND(";"&amp;UPPER(TRIM(Datos!U129&amp;""))&amp;"=",U$1007)),ISNUMBER(FIND(";"&amp;UPPER(TRIM(Datos!U129&amp;""))&amp;";",U$1007))),OR(UPPER(TRIM(Datos!U129&amp;""))="SÍ",UPPER(TRIM(Datos!U129&amp;""))="SI",UPPER(TRIM(Datos!U129&amp;""))="NO"),IF(ISNUMBER(Datos!U129),AND(OR(U$1005="",Datos!U129&gt;=U$1005),OR(U$1006="",Datos!U129&lt;=U$1006)),FALSE),TRUE))))</f>
        <v>0.0</v>
      </c>
      <c r="V129">
        <f>IF(Datos!V129="",0,IF(AND(V$1008&lt;&gt;"",Datos!V129=V$1008),0,IF(V$1004=0,0,1-CHOOSE(V$1004,IF(ISNUMBER(Datos!V129),AND(OR(V$1005="",Datos!V129&gt;=V$1005),OR(V$1006="",Datos!V129&lt;=V$1006)),FALSE),IF(ISNUMBER(Datos!V129),AND(Datos!V129=INT(Datos!V129),AND(OR(V$1005="",Datos!V129&gt;=V$1005),OR(V$1006="",Datos!V129&lt;=V$1006))),FALSE),OR(ISNUMBER(FIND(";"&amp;UPPER(TRIM(Datos!V129&amp;""))&amp;"=",V$1007)),ISNUMBER(FIND(";"&amp;UPPER(TRIM(Datos!V129&amp;""))&amp;";",V$1007))),OR(UPPER(TRIM(Datos!V129&amp;""))="SÍ",UPPER(TRIM(Datos!V129&amp;""))="SI",UPPER(TRIM(Datos!V129&amp;""))="NO"),IF(ISNUMBER(Datos!V129),AND(OR(V$1005="",Datos!V129&gt;=V$1005),OR(V$1006="",Datos!V129&lt;=V$1006)),FALSE),TRUE))))</f>
        <v>0.0</v>
      </c>
      <c r="W129">
        <f>IF(Datos!W129="",0,IF(AND(W$1008&lt;&gt;"",Datos!W129=W$1008),0,IF(W$1004=0,0,1-CHOOSE(W$1004,IF(ISNUMBER(Datos!W129),AND(OR(W$1005="",Datos!W129&gt;=W$1005),OR(W$1006="",Datos!W129&lt;=W$1006)),FALSE),IF(ISNUMBER(Datos!W129),AND(Datos!W129=INT(Datos!W129),AND(OR(W$1005="",Datos!W129&gt;=W$1005),OR(W$1006="",Datos!W129&lt;=W$1006))),FALSE),OR(ISNUMBER(FIND(";"&amp;UPPER(TRIM(Datos!W129&amp;""))&amp;"=",W$1007)),ISNUMBER(FIND(";"&amp;UPPER(TRIM(Datos!W129&amp;""))&amp;";",W$1007))),OR(UPPER(TRIM(Datos!W129&amp;""))="SÍ",UPPER(TRIM(Datos!W129&amp;""))="SI",UPPER(TRIM(Datos!W129&amp;""))="NO"),IF(ISNUMBER(Datos!W129),AND(OR(W$1005="",Datos!W129&gt;=W$1005),OR(W$1006="",Datos!W129&lt;=W$1006)),FALSE),TRUE))))</f>
        <v>0.0</v>
      </c>
      <c r="X129">
        <f>IF(Datos!X129="",0,IF(AND(X$1008&lt;&gt;"",Datos!X129=X$1008),0,IF(X$1004=0,0,1-CHOOSE(X$1004,IF(ISNUMBER(Datos!X129),AND(OR(X$1005="",Datos!X129&gt;=X$1005),OR(X$1006="",Datos!X129&lt;=X$1006)),FALSE),IF(ISNUMBER(Datos!X129),AND(Datos!X129=INT(Datos!X129),AND(OR(X$1005="",Datos!X129&gt;=X$1005),OR(X$1006="",Datos!X129&lt;=X$1006))),FALSE),OR(ISNUMBER(FIND(";"&amp;UPPER(TRIM(Datos!X129&amp;""))&amp;"=",X$1007)),ISNUMBER(FIND(";"&amp;UPPER(TRIM(Datos!X129&amp;""))&amp;";",X$1007))),OR(UPPER(TRIM(Datos!X129&amp;""))="SÍ",UPPER(TRIM(Datos!X129&amp;""))="SI",UPPER(TRIM(Datos!X129&amp;""))="NO"),IF(ISNUMBER(Datos!X129),AND(OR(X$1005="",Datos!X129&gt;=X$1005),OR(X$1006="",Datos!X129&lt;=X$1006)),FALSE),TRUE))))</f>
        <v>0.0</v>
      </c>
      <c r="Y129">
        <f>IF(Datos!Y129="",0,IF(AND(Y$1008&lt;&gt;"",Datos!Y129=Y$1008),0,IF(Y$1004=0,0,1-CHOOSE(Y$1004,IF(ISNUMBER(Datos!Y129),AND(OR(Y$1005="",Datos!Y129&gt;=Y$1005),OR(Y$1006="",Datos!Y129&lt;=Y$1006)),FALSE),IF(ISNUMBER(Datos!Y129),AND(Datos!Y129=INT(Datos!Y129),AND(OR(Y$1005="",Datos!Y129&gt;=Y$1005),OR(Y$1006="",Datos!Y129&lt;=Y$1006))),FALSE),OR(ISNUMBER(FIND(";"&amp;UPPER(TRIM(Datos!Y129&amp;""))&amp;"=",Y$1007)),ISNUMBER(FIND(";"&amp;UPPER(TRIM(Datos!Y129&amp;""))&amp;";",Y$1007))),OR(UPPER(TRIM(Datos!Y129&amp;""))="SÍ",UPPER(TRIM(Datos!Y129&amp;""))="SI",UPPER(TRIM(Datos!Y129&amp;""))="NO"),IF(ISNUMBER(Datos!Y129),AND(OR(Y$1005="",Datos!Y129&gt;=Y$1005),OR(Y$1006="",Datos!Y129&lt;=Y$1006)),FALSE),TRUE))))</f>
        <v>0.0</v>
      </c>
      <c r="Z129">
        <f>IF(Datos!Z129="",0,IF(AND(Z$1008&lt;&gt;"",Datos!Z129=Z$1008),0,IF(Z$1004=0,0,1-CHOOSE(Z$1004,IF(ISNUMBER(Datos!Z129),AND(OR(Z$1005="",Datos!Z129&gt;=Z$1005),OR(Z$1006="",Datos!Z129&lt;=Z$1006)),FALSE),IF(ISNUMBER(Datos!Z129),AND(Datos!Z129=INT(Datos!Z129),AND(OR(Z$1005="",Datos!Z129&gt;=Z$1005),OR(Z$1006="",Datos!Z129&lt;=Z$1006))),FALSE),OR(ISNUMBER(FIND(";"&amp;UPPER(TRIM(Datos!Z129&amp;""))&amp;"=",Z$1007)),ISNUMBER(FIND(";"&amp;UPPER(TRIM(Datos!Z129&amp;""))&amp;";",Z$1007))),OR(UPPER(TRIM(Datos!Z129&amp;""))="SÍ",UPPER(TRIM(Datos!Z129&amp;""))="SI",UPPER(TRIM(Datos!Z129&amp;""))="NO"),IF(ISNUMBER(Datos!Z129),AND(OR(Z$1005="",Datos!Z129&gt;=Z$1005),OR(Z$1006="",Datos!Z129&lt;=Z$1006)),FALSE),TRUE))))</f>
        <v>0.0</v>
      </c>
      <c r="AA129">
        <f>IF(Datos!AA129="",0,IF(AND(AA$1008&lt;&gt;"",Datos!AA129=AA$1008),0,IF(AA$1004=0,0,1-CHOOSE(AA$1004,IF(ISNUMBER(Datos!AA129),AND(OR(AA$1005="",Datos!AA129&gt;=AA$1005),OR(AA$1006="",Datos!AA129&lt;=AA$1006)),FALSE),IF(ISNUMBER(Datos!AA129),AND(Datos!AA129=INT(Datos!AA129),AND(OR(AA$1005="",Datos!AA129&gt;=AA$1005),OR(AA$1006="",Datos!AA129&lt;=AA$1006))),FALSE),OR(ISNUMBER(FIND(";"&amp;UPPER(TRIM(Datos!AA129&amp;""))&amp;"=",AA$1007)),ISNUMBER(FIND(";"&amp;UPPER(TRIM(Datos!AA129&amp;""))&amp;";",AA$1007))),OR(UPPER(TRIM(Datos!AA129&amp;""))="SÍ",UPPER(TRIM(Datos!AA129&amp;""))="SI",UPPER(TRIM(Datos!AA129&amp;""))="NO"),IF(ISNUMBER(Datos!AA129),AND(OR(AA$1005="",Datos!AA129&gt;=AA$1005),OR(AA$1006="",Datos!AA129&lt;=AA$1006)),FALSE),TRUE))))</f>
        <v>0.0</v>
      </c>
      <c r="AB129">
        <f>IF(Datos!AB129="",0,IF(AND(AB$1008&lt;&gt;"",Datos!AB129=AB$1008),0,IF(AB$1004=0,0,1-CHOOSE(AB$1004,IF(ISNUMBER(Datos!AB129),AND(OR(AB$1005="",Datos!AB129&gt;=AB$1005),OR(AB$1006="",Datos!AB129&lt;=AB$1006)),FALSE),IF(ISNUMBER(Datos!AB129),AND(Datos!AB129=INT(Datos!AB129),AND(OR(AB$1005="",Datos!AB129&gt;=AB$1005),OR(AB$1006="",Datos!AB129&lt;=AB$1006))),FALSE),OR(ISNUMBER(FIND(";"&amp;UPPER(TRIM(Datos!AB129&amp;""))&amp;"=",AB$1007)),ISNUMBER(FIND(";"&amp;UPPER(TRIM(Datos!AB129&amp;""))&amp;";",AB$1007))),OR(UPPER(TRIM(Datos!AB129&amp;""))="SÍ",UPPER(TRIM(Datos!AB129&amp;""))="SI",UPPER(TRIM(Datos!AB129&amp;""))="NO"),IF(ISNUMBER(Datos!AB129),AND(OR(AB$1005="",Datos!AB129&gt;=AB$1005),OR(AB$1006="",Datos!AB129&lt;=AB$1006)),FALSE),TRUE))))</f>
        <v>0.0</v>
      </c>
      <c r="AC129">
        <f>IF(Datos!AC129="",0,IF(AND(AC$1008&lt;&gt;"",Datos!AC129=AC$1008),0,IF(AC$1004=0,0,1-CHOOSE(AC$1004,IF(ISNUMBER(Datos!AC129),AND(OR(AC$1005="",Datos!AC129&gt;=AC$1005),OR(AC$1006="",Datos!AC129&lt;=AC$1006)),FALSE),IF(ISNUMBER(Datos!AC129),AND(Datos!AC129=INT(Datos!AC129),AND(OR(AC$1005="",Datos!AC129&gt;=AC$1005),OR(AC$1006="",Datos!AC129&lt;=AC$1006))),FALSE),OR(ISNUMBER(FIND(";"&amp;UPPER(TRIM(Datos!AC129&amp;""))&amp;"=",AC$1007)),ISNUMBER(FIND(";"&amp;UPPER(TRIM(Datos!AC129&amp;""))&amp;";",AC$1007))),OR(UPPER(TRIM(Datos!AC129&amp;""))="SÍ",UPPER(TRIM(Datos!AC129&amp;""))="SI",UPPER(TRIM(Datos!AC129&amp;""))="NO"),IF(ISNUMBER(Datos!AC129),AND(OR(AC$1005="",Datos!AC129&gt;=AC$1005),OR(AC$1006="",Datos!AC129&lt;=AC$1006)),FALSE),TRUE))))</f>
        <v>0.0</v>
      </c>
      <c r="AD129">
        <f>IF(Datos!AD129="",0,IF(AND(AD$1008&lt;&gt;"",Datos!AD129=AD$1008),0,IF(AD$1004=0,0,1-CHOOSE(AD$1004,IF(ISNUMBER(Datos!AD129),AND(OR(AD$1005="",Datos!AD129&gt;=AD$1005),OR(AD$1006="",Datos!AD129&lt;=AD$1006)),FALSE),IF(ISNUMBER(Datos!AD129),AND(Datos!AD129=INT(Datos!AD129),AND(OR(AD$1005="",Datos!AD129&gt;=AD$1005),OR(AD$1006="",Datos!AD129&lt;=AD$1006))),FALSE),OR(ISNUMBER(FIND(";"&amp;UPPER(TRIM(Datos!AD129&amp;""))&amp;"=",AD$1007)),ISNUMBER(FIND(";"&amp;UPPER(TRIM(Datos!AD129&amp;""))&amp;";",AD$1007))),OR(UPPER(TRIM(Datos!AD129&amp;""))="SÍ",UPPER(TRIM(Datos!AD129&amp;""))="SI",UPPER(TRIM(Datos!AD129&amp;""))="NO"),IF(ISNUMBER(Datos!AD129),AND(OR(AD$1005="",Datos!AD129&gt;=AD$1005),OR(AD$1006="",Datos!AD129&lt;=AD$1006)),FALSE),TRUE))))</f>
        <v>0.0</v>
      </c>
      <c r="AE129">
        <f>IF(Datos!AE129="",0,IF(AND(AE$1008&lt;&gt;"",Datos!AE129=AE$1008),0,IF(AE$1004=0,0,1-CHOOSE(AE$1004,IF(ISNUMBER(Datos!AE129),AND(OR(AE$1005="",Datos!AE129&gt;=AE$1005),OR(AE$1006="",Datos!AE129&lt;=AE$1006)),FALSE),IF(ISNUMBER(Datos!AE129),AND(Datos!AE129=INT(Datos!AE129),AND(OR(AE$1005="",Datos!AE129&gt;=AE$1005),OR(AE$1006="",Datos!AE129&lt;=AE$1006))),FALSE),OR(ISNUMBER(FIND(";"&amp;UPPER(TRIM(Datos!AE129&amp;""))&amp;"=",AE$1007)),ISNUMBER(FIND(";"&amp;UPPER(TRIM(Datos!AE129&amp;""))&amp;";",AE$1007))),OR(UPPER(TRIM(Datos!AE129&amp;""))="SÍ",UPPER(TRIM(Datos!AE129&amp;""))="SI",UPPER(TRIM(Datos!AE129&amp;""))="NO"),IF(ISNUMBER(Datos!AE129),AND(OR(AE$1005="",Datos!AE129&gt;=AE$1005),OR(AE$1006="",Datos!AE129&lt;=AE$1006)),FALSE),TRUE))))</f>
        <v>0.0</v>
      </c>
    </row>
    <row r="130" spans="2:31">
      <c r="B130">
        <f>IF(Datos!B130="",0,IF(AND(B$1008&lt;&gt;"",Datos!B130=B$1008),0,IF(B$1004=0,0,1-CHOOSE(B$1004,IF(ISNUMBER(Datos!B130),AND(OR(B$1005="",Datos!B130&gt;=B$1005),OR(B$1006="",Datos!B130&lt;=B$1006)),FALSE),IF(ISNUMBER(Datos!B130),AND(Datos!B130=INT(Datos!B130),AND(OR(B$1005="",Datos!B130&gt;=B$1005),OR(B$1006="",Datos!B130&lt;=B$1006))),FALSE),OR(ISNUMBER(FIND(";"&amp;UPPER(TRIM(Datos!B130&amp;""))&amp;"=",B$1007)),ISNUMBER(FIND(";"&amp;UPPER(TRIM(Datos!B130&amp;""))&amp;";",B$1007))),OR(UPPER(TRIM(Datos!B130&amp;""))="SÍ",UPPER(TRIM(Datos!B130&amp;""))="SI",UPPER(TRIM(Datos!B130&amp;""))="NO"),IF(ISNUMBER(Datos!B130),AND(OR(B$1005="",Datos!B130&gt;=B$1005),OR(B$1006="",Datos!B130&lt;=B$1006)),FALSE),TRUE))))</f>
        <v>0.0</v>
      </c>
      <c r="C130">
        <f>IF(Datos!C130="",0,IF(AND(C$1008&lt;&gt;"",Datos!C130=C$1008),0,IF(C$1004=0,0,1-CHOOSE(C$1004,IF(ISNUMBER(Datos!C130),AND(OR(C$1005="",Datos!C130&gt;=C$1005),OR(C$1006="",Datos!C130&lt;=C$1006)),FALSE),IF(ISNUMBER(Datos!C130),AND(Datos!C130=INT(Datos!C130),AND(OR(C$1005="",Datos!C130&gt;=C$1005),OR(C$1006="",Datos!C130&lt;=C$1006))),FALSE),OR(ISNUMBER(FIND(";"&amp;UPPER(TRIM(Datos!C130&amp;""))&amp;"=",C$1007)),ISNUMBER(FIND(";"&amp;UPPER(TRIM(Datos!C130&amp;""))&amp;";",C$1007))),OR(UPPER(TRIM(Datos!C130&amp;""))="SÍ",UPPER(TRIM(Datos!C130&amp;""))="SI",UPPER(TRIM(Datos!C130&amp;""))="NO"),IF(ISNUMBER(Datos!C130),AND(OR(C$1005="",Datos!C130&gt;=C$1005),OR(C$1006="",Datos!C130&lt;=C$1006)),FALSE),TRUE))))</f>
        <v>0.0</v>
      </c>
      <c r="D130">
        <f>IF(Datos!D130="",0,IF(AND(D$1008&lt;&gt;"",Datos!D130=D$1008),0,IF(D$1004=0,0,1-CHOOSE(D$1004,IF(ISNUMBER(Datos!D130),AND(OR(D$1005="",Datos!D130&gt;=D$1005),OR(D$1006="",Datos!D130&lt;=D$1006)),FALSE),IF(ISNUMBER(Datos!D130),AND(Datos!D130=INT(Datos!D130),AND(OR(D$1005="",Datos!D130&gt;=D$1005),OR(D$1006="",Datos!D130&lt;=D$1006))),FALSE),OR(ISNUMBER(FIND(";"&amp;UPPER(TRIM(Datos!D130&amp;""))&amp;"=",D$1007)),ISNUMBER(FIND(";"&amp;UPPER(TRIM(Datos!D130&amp;""))&amp;";",D$1007))),OR(UPPER(TRIM(Datos!D130&amp;""))="SÍ",UPPER(TRIM(Datos!D130&amp;""))="SI",UPPER(TRIM(Datos!D130&amp;""))="NO"),IF(ISNUMBER(Datos!D130),AND(OR(D$1005="",Datos!D130&gt;=D$1005),OR(D$1006="",Datos!D130&lt;=D$1006)),FALSE),TRUE))))</f>
        <v>0.0</v>
      </c>
      <c r="E130">
        <f>IF(Datos!E130="",0,IF(AND(E$1008&lt;&gt;"",Datos!E130=E$1008),0,IF(E$1004=0,0,1-CHOOSE(E$1004,IF(ISNUMBER(Datos!E130),AND(OR(E$1005="",Datos!E130&gt;=E$1005),OR(E$1006="",Datos!E130&lt;=E$1006)),FALSE),IF(ISNUMBER(Datos!E130),AND(Datos!E130=INT(Datos!E130),AND(OR(E$1005="",Datos!E130&gt;=E$1005),OR(E$1006="",Datos!E130&lt;=E$1006))),FALSE),OR(ISNUMBER(FIND(";"&amp;UPPER(TRIM(Datos!E130&amp;""))&amp;"=",E$1007)),ISNUMBER(FIND(";"&amp;UPPER(TRIM(Datos!E130&amp;""))&amp;";",E$1007))),OR(UPPER(TRIM(Datos!E130&amp;""))="SÍ",UPPER(TRIM(Datos!E130&amp;""))="SI",UPPER(TRIM(Datos!E130&amp;""))="NO"),IF(ISNUMBER(Datos!E130),AND(OR(E$1005="",Datos!E130&gt;=E$1005),OR(E$1006="",Datos!E130&lt;=E$1006)),FALSE),TRUE))))</f>
        <v>0.0</v>
      </c>
      <c r="F130">
        <f>IF(Datos!F130="",0,IF(AND(F$1008&lt;&gt;"",Datos!F130=F$1008),0,IF(F$1004=0,0,1-CHOOSE(F$1004,IF(ISNUMBER(Datos!F130),AND(OR(F$1005="",Datos!F130&gt;=F$1005),OR(F$1006="",Datos!F130&lt;=F$1006)),FALSE),IF(ISNUMBER(Datos!F130),AND(Datos!F130=INT(Datos!F130),AND(OR(F$1005="",Datos!F130&gt;=F$1005),OR(F$1006="",Datos!F130&lt;=F$1006))),FALSE),OR(ISNUMBER(FIND(";"&amp;UPPER(TRIM(Datos!F130&amp;""))&amp;"=",F$1007)),ISNUMBER(FIND(";"&amp;UPPER(TRIM(Datos!F130&amp;""))&amp;";",F$1007))),OR(UPPER(TRIM(Datos!F130&amp;""))="SÍ",UPPER(TRIM(Datos!F130&amp;""))="SI",UPPER(TRIM(Datos!F130&amp;""))="NO"),IF(ISNUMBER(Datos!F130),AND(OR(F$1005="",Datos!F130&gt;=F$1005),OR(F$1006="",Datos!F130&lt;=F$1006)),FALSE),TRUE))))</f>
        <v>0.0</v>
      </c>
      <c r="G130">
        <f>IF(Datos!G130="",0,IF(AND(G$1008&lt;&gt;"",Datos!G130=G$1008),0,IF(G$1004=0,0,1-CHOOSE(G$1004,IF(ISNUMBER(Datos!G130),AND(OR(G$1005="",Datos!G130&gt;=G$1005),OR(G$1006="",Datos!G130&lt;=G$1006)),FALSE),IF(ISNUMBER(Datos!G130),AND(Datos!G130=INT(Datos!G130),AND(OR(G$1005="",Datos!G130&gt;=G$1005),OR(G$1006="",Datos!G130&lt;=G$1006))),FALSE),OR(ISNUMBER(FIND(";"&amp;UPPER(TRIM(Datos!G130&amp;""))&amp;"=",G$1007)),ISNUMBER(FIND(";"&amp;UPPER(TRIM(Datos!G130&amp;""))&amp;";",G$1007))),OR(UPPER(TRIM(Datos!G130&amp;""))="SÍ",UPPER(TRIM(Datos!G130&amp;""))="SI",UPPER(TRIM(Datos!G130&amp;""))="NO"),IF(ISNUMBER(Datos!G130),AND(OR(G$1005="",Datos!G130&gt;=G$1005),OR(G$1006="",Datos!G130&lt;=G$1006)),FALSE),TRUE))))</f>
        <v>0.0</v>
      </c>
      <c r="H130">
        <f>IF(Datos!H130="",0,IF(AND(H$1008&lt;&gt;"",Datos!H130=H$1008),0,IF(H$1004=0,0,1-CHOOSE(H$1004,IF(ISNUMBER(Datos!H130),AND(OR(H$1005="",Datos!H130&gt;=H$1005),OR(H$1006="",Datos!H130&lt;=H$1006)),FALSE),IF(ISNUMBER(Datos!H130),AND(Datos!H130=INT(Datos!H130),AND(OR(H$1005="",Datos!H130&gt;=H$1005),OR(H$1006="",Datos!H130&lt;=H$1006))),FALSE),OR(ISNUMBER(FIND(";"&amp;UPPER(TRIM(Datos!H130&amp;""))&amp;"=",H$1007)),ISNUMBER(FIND(";"&amp;UPPER(TRIM(Datos!H130&amp;""))&amp;";",H$1007))),OR(UPPER(TRIM(Datos!H130&amp;""))="SÍ",UPPER(TRIM(Datos!H130&amp;""))="SI",UPPER(TRIM(Datos!H130&amp;""))="NO"),IF(ISNUMBER(Datos!H130),AND(OR(H$1005="",Datos!H130&gt;=H$1005),OR(H$1006="",Datos!H130&lt;=H$1006)),FALSE),TRUE))))</f>
        <v>0.0</v>
      </c>
      <c r="I130">
        <f>IF(Datos!I130="",0,IF(AND(I$1008&lt;&gt;"",Datos!I130=I$1008),0,IF(I$1004=0,0,1-CHOOSE(I$1004,IF(ISNUMBER(Datos!I130),AND(OR(I$1005="",Datos!I130&gt;=I$1005),OR(I$1006="",Datos!I130&lt;=I$1006)),FALSE),IF(ISNUMBER(Datos!I130),AND(Datos!I130=INT(Datos!I130),AND(OR(I$1005="",Datos!I130&gt;=I$1005),OR(I$1006="",Datos!I130&lt;=I$1006))),FALSE),OR(ISNUMBER(FIND(";"&amp;UPPER(TRIM(Datos!I130&amp;""))&amp;"=",I$1007)),ISNUMBER(FIND(";"&amp;UPPER(TRIM(Datos!I130&amp;""))&amp;";",I$1007))),OR(UPPER(TRIM(Datos!I130&amp;""))="SÍ",UPPER(TRIM(Datos!I130&amp;""))="SI",UPPER(TRIM(Datos!I130&amp;""))="NO"),IF(ISNUMBER(Datos!I130),AND(OR(I$1005="",Datos!I130&gt;=I$1005),OR(I$1006="",Datos!I130&lt;=I$1006)),FALSE),TRUE))))</f>
        <v>0.0</v>
      </c>
      <c r="J130">
        <f>IF(Datos!J130="",0,IF(AND(J$1008&lt;&gt;"",Datos!J130=J$1008),0,IF(J$1004=0,0,1-CHOOSE(J$1004,IF(ISNUMBER(Datos!J130),AND(OR(J$1005="",Datos!J130&gt;=J$1005),OR(J$1006="",Datos!J130&lt;=J$1006)),FALSE),IF(ISNUMBER(Datos!J130),AND(Datos!J130=INT(Datos!J130),AND(OR(J$1005="",Datos!J130&gt;=J$1005),OR(J$1006="",Datos!J130&lt;=J$1006))),FALSE),OR(ISNUMBER(FIND(";"&amp;UPPER(TRIM(Datos!J130&amp;""))&amp;"=",J$1007)),ISNUMBER(FIND(";"&amp;UPPER(TRIM(Datos!J130&amp;""))&amp;";",J$1007))),OR(UPPER(TRIM(Datos!J130&amp;""))="SÍ",UPPER(TRIM(Datos!J130&amp;""))="SI",UPPER(TRIM(Datos!J130&amp;""))="NO"),IF(ISNUMBER(Datos!J130),AND(OR(J$1005="",Datos!J130&gt;=J$1005),OR(J$1006="",Datos!J130&lt;=J$1006)),FALSE),TRUE))))</f>
        <v>0.0</v>
      </c>
      <c r="K130">
        <f>IF(Datos!K130="",0,IF(AND(K$1008&lt;&gt;"",Datos!K130=K$1008),0,IF(K$1004=0,0,1-CHOOSE(K$1004,IF(ISNUMBER(Datos!K130),AND(OR(K$1005="",Datos!K130&gt;=K$1005),OR(K$1006="",Datos!K130&lt;=K$1006)),FALSE),IF(ISNUMBER(Datos!K130),AND(Datos!K130=INT(Datos!K130),AND(OR(K$1005="",Datos!K130&gt;=K$1005),OR(K$1006="",Datos!K130&lt;=K$1006))),FALSE),OR(ISNUMBER(FIND(";"&amp;UPPER(TRIM(Datos!K130&amp;""))&amp;"=",K$1007)),ISNUMBER(FIND(";"&amp;UPPER(TRIM(Datos!K130&amp;""))&amp;";",K$1007))),OR(UPPER(TRIM(Datos!K130&amp;""))="SÍ",UPPER(TRIM(Datos!K130&amp;""))="SI",UPPER(TRIM(Datos!K130&amp;""))="NO"),IF(ISNUMBER(Datos!K130),AND(OR(K$1005="",Datos!K130&gt;=K$1005),OR(K$1006="",Datos!K130&lt;=K$1006)),FALSE),TRUE))))</f>
        <v>0.0</v>
      </c>
      <c r="L130">
        <f>IF(Datos!L130="",0,IF(AND(L$1008&lt;&gt;"",Datos!L130=L$1008),0,IF(L$1004=0,0,1-CHOOSE(L$1004,IF(ISNUMBER(Datos!L130),AND(OR(L$1005="",Datos!L130&gt;=L$1005),OR(L$1006="",Datos!L130&lt;=L$1006)),FALSE),IF(ISNUMBER(Datos!L130),AND(Datos!L130=INT(Datos!L130),AND(OR(L$1005="",Datos!L130&gt;=L$1005),OR(L$1006="",Datos!L130&lt;=L$1006))),FALSE),OR(ISNUMBER(FIND(";"&amp;UPPER(TRIM(Datos!L130&amp;""))&amp;"=",L$1007)),ISNUMBER(FIND(";"&amp;UPPER(TRIM(Datos!L130&amp;""))&amp;";",L$1007))),OR(UPPER(TRIM(Datos!L130&amp;""))="SÍ",UPPER(TRIM(Datos!L130&amp;""))="SI",UPPER(TRIM(Datos!L130&amp;""))="NO"),IF(ISNUMBER(Datos!L130),AND(OR(L$1005="",Datos!L130&gt;=L$1005),OR(L$1006="",Datos!L130&lt;=L$1006)),FALSE),TRUE))))</f>
        <v>0.0</v>
      </c>
      <c r="M130">
        <f>IF(Datos!M130="",0,IF(AND(M$1008&lt;&gt;"",Datos!M130=M$1008),0,IF(M$1004=0,0,1-CHOOSE(M$1004,IF(ISNUMBER(Datos!M130),AND(OR(M$1005="",Datos!M130&gt;=M$1005),OR(M$1006="",Datos!M130&lt;=M$1006)),FALSE),IF(ISNUMBER(Datos!M130),AND(Datos!M130=INT(Datos!M130),AND(OR(M$1005="",Datos!M130&gt;=M$1005),OR(M$1006="",Datos!M130&lt;=M$1006))),FALSE),OR(ISNUMBER(FIND(";"&amp;UPPER(TRIM(Datos!M130&amp;""))&amp;"=",M$1007)),ISNUMBER(FIND(";"&amp;UPPER(TRIM(Datos!M130&amp;""))&amp;";",M$1007))),OR(UPPER(TRIM(Datos!M130&amp;""))="SÍ",UPPER(TRIM(Datos!M130&amp;""))="SI",UPPER(TRIM(Datos!M130&amp;""))="NO"),IF(ISNUMBER(Datos!M130),AND(OR(M$1005="",Datos!M130&gt;=M$1005),OR(M$1006="",Datos!M130&lt;=M$1006)),FALSE),TRUE))))</f>
        <v>0.0</v>
      </c>
      <c r="N130">
        <f>IF(Datos!N130="",0,IF(AND(N$1008&lt;&gt;"",Datos!N130=N$1008),0,IF(N$1004=0,0,1-CHOOSE(N$1004,IF(ISNUMBER(Datos!N130),AND(OR(N$1005="",Datos!N130&gt;=N$1005),OR(N$1006="",Datos!N130&lt;=N$1006)),FALSE),IF(ISNUMBER(Datos!N130),AND(Datos!N130=INT(Datos!N130),AND(OR(N$1005="",Datos!N130&gt;=N$1005),OR(N$1006="",Datos!N130&lt;=N$1006))),FALSE),OR(ISNUMBER(FIND(";"&amp;UPPER(TRIM(Datos!N130&amp;""))&amp;"=",N$1007)),ISNUMBER(FIND(";"&amp;UPPER(TRIM(Datos!N130&amp;""))&amp;";",N$1007))),OR(UPPER(TRIM(Datos!N130&amp;""))="SÍ",UPPER(TRIM(Datos!N130&amp;""))="SI",UPPER(TRIM(Datos!N130&amp;""))="NO"),IF(ISNUMBER(Datos!N130),AND(OR(N$1005="",Datos!N130&gt;=N$1005),OR(N$1006="",Datos!N130&lt;=N$1006)),FALSE),TRUE))))</f>
        <v>0.0</v>
      </c>
      <c r="O130">
        <f>IF(Datos!O130="",0,IF(AND(O$1008&lt;&gt;"",Datos!O130=O$1008),0,IF(O$1004=0,0,1-CHOOSE(O$1004,IF(ISNUMBER(Datos!O130),AND(OR(O$1005="",Datos!O130&gt;=O$1005),OR(O$1006="",Datos!O130&lt;=O$1006)),FALSE),IF(ISNUMBER(Datos!O130),AND(Datos!O130=INT(Datos!O130),AND(OR(O$1005="",Datos!O130&gt;=O$1005),OR(O$1006="",Datos!O130&lt;=O$1006))),FALSE),OR(ISNUMBER(FIND(";"&amp;UPPER(TRIM(Datos!O130&amp;""))&amp;"=",O$1007)),ISNUMBER(FIND(";"&amp;UPPER(TRIM(Datos!O130&amp;""))&amp;";",O$1007))),OR(UPPER(TRIM(Datos!O130&amp;""))="SÍ",UPPER(TRIM(Datos!O130&amp;""))="SI",UPPER(TRIM(Datos!O130&amp;""))="NO"),IF(ISNUMBER(Datos!O130),AND(OR(O$1005="",Datos!O130&gt;=O$1005),OR(O$1006="",Datos!O130&lt;=O$1006)),FALSE),TRUE))))</f>
        <v>0.0</v>
      </c>
      <c r="P130">
        <f>IF(Datos!P130="",0,IF(AND(P$1008&lt;&gt;"",Datos!P130=P$1008),0,IF(P$1004=0,0,1-CHOOSE(P$1004,IF(ISNUMBER(Datos!P130),AND(OR(P$1005="",Datos!P130&gt;=P$1005),OR(P$1006="",Datos!P130&lt;=P$1006)),FALSE),IF(ISNUMBER(Datos!P130),AND(Datos!P130=INT(Datos!P130),AND(OR(P$1005="",Datos!P130&gt;=P$1005),OR(P$1006="",Datos!P130&lt;=P$1006))),FALSE),OR(ISNUMBER(FIND(";"&amp;UPPER(TRIM(Datos!P130&amp;""))&amp;"=",P$1007)),ISNUMBER(FIND(";"&amp;UPPER(TRIM(Datos!P130&amp;""))&amp;";",P$1007))),OR(UPPER(TRIM(Datos!P130&amp;""))="SÍ",UPPER(TRIM(Datos!P130&amp;""))="SI",UPPER(TRIM(Datos!P130&amp;""))="NO"),IF(ISNUMBER(Datos!P130),AND(OR(P$1005="",Datos!P130&gt;=P$1005),OR(P$1006="",Datos!P130&lt;=P$1006)),FALSE),TRUE))))</f>
        <v>0.0</v>
      </c>
      <c r="Q130">
        <f>IF(Datos!Q130="",0,IF(AND(Q$1008&lt;&gt;"",Datos!Q130=Q$1008),0,IF(Q$1004=0,0,1-CHOOSE(Q$1004,IF(ISNUMBER(Datos!Q130),AND(OR(Q$1005="",Datos!Q130&gt;=Q$1005),OR(Q$1006="",Datos!Q130&lt;=Q$1006)),FALSE),IF(ISNUMBER(Datos!Q130),AND(Datos!Q130=INT(Datos!Q130),AND(OR(Q$1005="",Datos!Q130&gt;=Q$1005),OR(Q$1006="",Datos!Q130&lt;=Q$1006))),FALSE),OR(ISNUMBER(FIND(";"&amp;UPPER(TRIM(Datos!Q130&amp;""))&amp;"=",Q$1007)),ISNUMBER(FIND(";"&amp;UPPER(TRIM(Datos!Q130&amp;""))&amp;";",Q$1007))),OR(UPPER(TRIM(Datos!Q130&amp;""))="SÍ",UPPER(TRIM(Datos!Q130&amp;""))="SI",UPPER(TRIM(Datos!Q130&amp;""))="NO"),IF(ISNUMBER(Datos!Q130),AND(OR(Q$1005="",Datos!Q130&gt;=Q$1005),OR(Q$1006="",Datos!Q130&lt;=Q$1006)),FALSE),TRUE))))</f>
        <v>0.0</v>
      </c>
      <c r="R130">
        <f>IF(Datos!R130="",0,IF(AND(R$1008&lt;&gt;"",Datos!R130=R$1008),0,IF(R$1004=0,0,1-CHOOSE(R$1004,IF(ISNUMBER(Datos!R130),AND(OR(R$1005="",Datos!R130&gt;=R$1005),OR(R$1006="",Datos!R130&lt;=R$1006)),FALSE),IF(ISNUMBER(Datos!R130),AND(Datos!R130=INT(Datos!R130),AND(OR(R$1005="",Datos!R130&gt;=R$1005),OR(R$1006="",Datos!R130&lt;=R$1006))),FALSE),OR(ISNUMBER(FIND(";"&amp;UPPER(TRIM(Datos!R130&amp;""))&amp;"=",R$1007)),ISNUMBER(FIND(";"&amp;UPPER(TRIM(Datos!R130&amp;""))&amp;";",R$1007))),OR(UPPER(TRIM(Datos!R130&amp;""))="SÍ",UPPER(TRIM(Datos!R130&amp;""))="SI",UPPER(TRIM(Datos!R130&amp;""))="NO"),IF(ISNUMBER(Datos!R130),AND(OR(R$1005="",Datos!R130&gt;=R$1005),OR(R$1006="",Datos!R130&lt;=R$1006)),FALSE),TRUE))))</f>
        <v>0.0</v>
      </c>
      <c r="S130">
        <f>IF(Datos!S130="",0,IF(AND(S$1008&lt;&gt;"",Datos!S130=S$1008),0,IF(S$1004=0,0,1-CHOOSE(S$1004,IF(ISNUMBER(Datos!S130),AND(OR(S$1005="",Datos!S130&gt;=S$1005),OR(S$1006="",Datos!S130&lt;=S$1006)),FALSE),IF(ISNUMBER(Datos!S130),AND(Datos!S130=INT(Datos!S130),AND(OR(S$1005="",Datos!S130&gt;=S$1005),OR(S$1006="",Datos!S130&lt;=S$1006))),FALSE),OR(ISNUMBER(FIND(";"&amp;UPPER(TRIM(Datos!S130&amp;""))&amp;"=",S$1007)),ISNUMBER(FIND(";"&amp;UPPER(TRIM(Datos!S130&amp;""))&amp;";",S$1007))),OR(UPPER(TRIM(Datos!S130&amp;""))="SÍ",UPPER(TRIM(Datos!S130&amp;""))="SI",UPPER(TRIM(Datos!S130&amp;""))="NO"),IF(ISNUMBER(Datos!S130),AND(OR(S$1005="",Datos!S130&gt;=S$1005),OR(S$1006="",Datos!S130&lt;=S$1006)),FALSE),TRUE))))</f>
        <v>0.0</v>
      </c>
      <c r="T130">
        <f>IF(Datos!T130="",0,IF(AND(T$1008&lt;&gt;"",Datos!T130=T$1008),0,IF(T$1004=0,0,1-CHOOSE(T$1004,IF(ISNUMBER(Datos!T130),AND(OR(T$1005="",Datos!T130&gt;=T$1005),OR(T$1006="",Datos!T130&lt;=T$1006)),FALSE),IF(ISNUMBER(Datos!T130),AND(Datos!T130=INT(Datos!T130),AND(OR(T$1005="",Datos!T130&gt;=T$1005),OR(T$1006="",Datos!T130&lt;=T$1006))),FALSE),OR(ISNUMBER(FIND(";"&amp;UPPER(TRIM(Datos!T130&amp;""))&amp;"=",T$1007)),ISNUMBER(FIND(";"&amp;UPPER(TRIM(Datos!T130&amp;""))&amp;";",T$1007))),OR(UPPER(TRIM(Datos!T130&amp;""))="SÍ",UPPER(TRIM(Datos!T130&amp;""))="SI",UPPER(TRIM(Datos!T130&amp;""))="NO"),IF(ISNUMBER(Datos!T130),AND(OR(T$1005="",Datos!T130&gt;=T$1005),OR(T$1006="",Datos!T130&lt;=T$1006)),FALSE),TRUE))))</f>
        <v>0.0</v>
      </c>
      <c r="U130">
        <f>IF(Datos!U130="",0,IF(AND(U$1008&lt;&gt;"",Datos!U130=U$1008),0,IF(U$1004=0,0,1-CHOOSE(U$1004,IF(ISNUMBER(Datos!U130),AND(OR(U$1005="",Datos!U130&gt;=U$1005),OR(U$1006="",Datos!U130&lt;=U$1006)),FALSE),IF(ISNUMBER(Datos!U130),AND(Datos!U130=INT(Datos!U130),AND(OR(U$1005="",Datos!U130&gt;=U$1005),OR(U$1006="",Datos!U130&lt;=U$1006))),FALSE),OR(ISNUMBER(FIND(";"&amp;UPPER(TRIM(Datos!U130&amp;""))&amp;"=",U$1007)),ISNUMBER(FIND(";"&amp;UPPER(TRIM(Datos!U130&amp;""))&amp;";",U$1007))),OR(UPPER(TRIM(Datos!U130&amp;""))="SÍ",UPPER(TRIM(Datos!U130&amp;""))="SI",UPPER(TRIM(Datos!U130&amp;""))="NO"),IF(ISNUMBER(Datos!U130),AND(OR(U$1005="",Datos!U130&gt;=U$1005),OR(U$1006="",Datos!U130&lt;=U$1006)),FALSE),TRUE))))</f>
        <v>0.0</v>
      </c>
      <c r="V130">
        <f>IF(Datos!V130="",0,IF(AND(V$1008&lt;&gt;"",Datos!V130=V$1008),0,IF(V$1004=0,0,1-CHOOSE(V$1004,IF(ISNUMBER(Datos!V130),AND(OR(V$1005="",Datos!V130&gt;=V$1005),OR(V$1006="",Datos!V130&lt;=V$1006)),FALSE),IF(ISNUMBER(Datos!V130),AND(Datos!V130=INT(Datos!V130),AND(OR(V$1005="",Datos!V130&gt;=V$1005),OR(V$1006="",Datos!V130&lt;=V$1006))),FALSE),OR(ISNUMBER(FIND(";"&amp;UPPER(TRIM(Datos!V130&amp;""))&amp;"=",V$1007)),ISNUMBER(FIND(";"&amp;UPPER(TRIM(Datos!V130&amp;""))&amp;";",V$1007))),OR(UPPER(TRIM(Datos!V130&amp;""))="SÍ",UPPER(TRIM(Datos!V130&amp;""))="SI",UPPER(TRIM(Datos!V130&amp;""))="NO"),IF(ISNUMBER(Datos!V130),AND(OR(V$1005="",Datos!V130&gt;=V$1005),OR(V$1006="",Datos!V130&lt;=V$1006)),FALSE),TRUE))))</f>
        <v>0.0</v>
      </c>
      <c r="W130">
        <f>IF(Datos!W130="",0,IF(AND(W$1008&lt;&gt;"",Datos!W130=W$1008),0,IF(W$1004=0,0,1-CHOOSE(W$1004,IF(ISNUMBER(Datos!W130),AND(OR(W$1005="",Datos!W130&gt;=W$1005),OR(W$1006="",Datos!W130&lt;=W$1006)),FALSE),IF(ISNUMBER(Datos!W130),AND(Datos!W130=INT(Datos!W130),AND(OR(W$1005="",Datos!W130&gt;=W$1005),OR(W$1006="",Datos!W130&lt;=W$1006))),FALSE),OR(ISNUMBER(FIND(";"&amp;UPPER(TRIM(Datos!W130&amp;""))&amp;"=",W$1007)),ISNUMBER(FIND(";"&amp;UPPER(TRIM(Datos!W130&amp;""))&amp;";",W$1007))),OR(UPPER(TRIM(Datos!W130&amp;""))="SÍ",UPPER(TRIM(Datos!W130&amp;""))="SI",UPPER(TRIM(Datos!W130&amp;""))="NO"),IF(ISNUMBER(Datos!W130),AND(OR(W$1005="",Datos!W130&gt;=W$1005),OR(W$1006="",Datos!W130&lt;=W$1006)),FALSE),TRUE))))</f>
        <v>0.0</v>
      </c>
      <c r="X130">
        <f>IF(Datos!X130="",0,IF(AND(X$1008&lt;&gt;"",Datos!X130=X$1008),0,IF(X$1004=0,0,1-CHOOSE(X$1004,IF(ISNUMBER(Datos!X130),AND(OR(X$1005="",Datos!X130&gt;=X$1005),OR(X$1006="",Datos!X130&lt;=X$1006)),FALSE),IF(ISNUMBER(Datos!X130),AND(Datos!X130=INT(Datos!X130),AND(OR(X$1005="",Datos!X130&gt;=X$1005),OR(X$1006="",Datos!X130&lt;=X$1006))),FALSE),OR(ISNUMBER(FIND(";"&amp;UPPER(TRIM(Datos!X130&amp;""))&amp;"=",X$1007)),ISNUMBER(FIND(";"&amp;UPPER(TRIM(Datos!X130&amp;""))&amp;";",X$1007))),OR(UPPER(TRIM(Datos!X130&amp;""))="SÍ",UPPER(TRIM(Datos!X130&amp;""))="SI",UPPER(TRIM(Datos!X130&amp;""))="NO"),IF(ISNUMBER(Datos!X130),AND(OR(X$1005="",Datos!X130&gt;=X$1005),OR(X$1006="",Datos!X130&lt;=X$1006)),FALSE),TRUE))))</f>
        <v>0.0</v>
      </c>
      <c r="Y130">
        <f>IF(Datos!Y130="",0,IF(AND(Y$1008&lt;&gt;"",Datos!Y130=Y$1008),0,IF(Y$1004=0,0,1-CHOOSE(Y$1004,IF(ISNUMBER(Datos!Y130),AND(OR(Y$1005="",Datos!Y130&gt;=Y$1005),OR(Y$1006="",Datos!Y130&lt;=Y$1006)),FALSE),IF(ISNUMBER(Datos!Y130),AND(Datos!Y130=INT(Datos!Y130),AND(OR(Y$1005="",Datos!Y130&gt;=Y$1005),OR(Y$1006="",Datos!Y130&lt;=Y$1006))),FALSE),OR(ISNUMBER(FIND(";"&amp;UPPER(TRIM(Datos!Y130&amp;""))&amp;"=",Y$1007)),ISNUMBER(FIND(";"&amp;UPPER(TRIM(Datos!Y130&amp;""))&amp;";",Y$1007))),OR(UPPER(TRIM(Datos!Y130&amp;""))="SÍ",UPPER(TRIM(Datos!Y130&amp;""))="SI",UPPER(TRIM(Datos!Y130&amp;""))="NO"),IF(ISNUMBER(Datos!Y130),AND(OR(Y$1005="",Datos!Y130&gt;=Y$1005),OR(Y$1006="",Datos!Y130&lt;=Y$1006)),FALSE),TRUE))))</f>
        <v>0.0</v>
      </c>
      <c r="Z130">
        <f>IF(Datos!Z130="",0,IF(AND(Z$1008&lt;&gt;"",Datos!Z130=Z$1008),0,IF(Z$1004=0,0,1-CHOOSE(Z$1004,IF(ISNUMBER(Datos!Z130),AND(OR(Z$1005="",Datos!Z130&gt;=Z$1005),OR(Z$1006="",Datos!Z130&lt;=Z$1006)),FALSE),IF(ISNUMBER(Datos!Z130),AND(Datos!Z130=INT(Datos!Z130),AND(OR(Z$1005="",Datos!Z130&gt;=Z$1005),OR(Z$1006="",Datos!Z130&lt;=Z$1006))),FALSE),OR(ISNUMBER(FIND(";"&amp;UPPER(TRIM(Datos!Z130&amp;""))&amp;"=",Z$1007)),ISNUMBER(FIND(";"&amp;UPPER(TRIM(Datos!Z130&amp;""))&amp;";",Z$1007))),OR(UPPER(TRIM(Datos!Z130&amp;""))="SÍ",UPPER(TRIM(Datos!Z130&amp;""))="SI",UPPER(TRIM(Datos!Z130&amp;""))="NO"),IF(ISNUMBER(Datos!Z130),AND(OR(Z$1005="",Datos!Z130&gt;=Z$1005),OR(Z$1006="",Datos!Z130&lt;=Z$1006)),FALSE),TRUE))))</f>
        <v>0.0</v>
      </c>
      <c r="AA130">
        <f>IF(Datos!AA130="",0,IF(AND(AA$1008&lt;&gt;"",Datos!AA130=AA$1008),0,IF(AA$1004=0,0,1-CHOOSE(AA$1004,IF(ISNUMBER(Datos!AA130),AND(OR(AA$1005="",Datos!AA130&gt;=AA$1005),OR(AA$1006="",Datos!AA130&lt;=AA$1006)),FALSE),IF(ISNUMBER(Datos!AA130),AND(Datos!AA130=INT(Datos!AA130),AND(OR(AA$1005="",Datos!AA130&gt;=AA$1005),OR(AA$1006="",Datos!AA130&lt;=AA$1006))),FALSE),OR(ISNUMBER(FIND(";"&amp;UPPER(TRIM(Datos!AA130&amp;""))&amp;"=",AA$1007)),ISNUMBER(FIND(";"&amp;UPPER(TRIM(Datos!AA130&amp;""))&amp;";",AA$1007))),OR(UPPER(TRIM(Datos!AA130&amp;""))="SÍ",UPPER(TRIM(Datos!AA130&amp;""))="SI",UPPER(TRIM(Datos!AA130&amp;""))="NO"),IF(ISNUMBER(Datos!AA130),AND(OR(AA$1005="",Datos!AA130&gt;=AA$1005),OR(AA$1006="",Datos!AA130&lt;=AA$1006)),FALSE),TRUE))))</f>
        <v>0.0</v>
      </c>
      <c r="AB130">
        <f>IF(Datos!AB130="",0,IF(AND(AB$1008&lt;&gt;"",Datos!AB130=AB$1008),0,IF(AB$1004=0,0,1-CHOOSE(AB$1004,IF(ISNUMBER(Datos!AB130),AND(OR(AB$1005="",Datos!AB130&gt;=AB$1005),OR(AB$1006="",Datos!AB130&lt;=AB$1006)),FALSE),IF(ISNUMBER(Datos!AB130),AND(Datos!AB130=INT(Datos!AB130),AND(OR(AB$1005="",Datos!AB130&gt;=AB$1005),OR(AB$1006="",Datos!AB130&lt;=AB$1006))),FALSE),OR(ISNUMBER(FIND(";"&amp;UPPER(TRIM(Datos!AB130&amp;""))&amp;"=",AB$1007)),ISNUMBER(FIND(";"&amp;UPPER(TRIM(Datos!AB130&amp;""))&amp;";",AB$1007))),OR(UPPER(TRIM(Datos!AB130&amp;""))="SÍ",UPPER(TRIM(Datos!AB130&amp;""))="SI",UPPER(TRIM(Datos!AB130&amp;""))="NO"),IF(ISNUMBER(Datos!AB130),AND(OR(AB$1005="",Datos!AB130&gt;=AB$1005),OR(AB$1006="",Datos!AB130&lt;=AB$1006)),FALSE),TRUE))))</f>
        <v>0.0</v>
      </c>
      <c r="AC130">
        <f>IF(Datos!AC130="",0,IF(AND(AC$1008&lt;&gt;"",Datos!AC130=AC$1008),0,IF(AC$1004=0,0,1-CHOOSE(AC$1004,IF(ISNUMBER(Datos!AC130),AND(OR(AC$1005="",Datos!AC130&gt;=AC$1005),OR(AC$1006="",Datos!AC130&lt;=AC$1006)),FALSE),IF(ISNUMBER(Datos!AC130),AND(Datos!AC130=INT(Datos!AC130),AND(OR(AC$1005="",Datos!AC130&gt;=AC$1005),OR(AC$1006="",Datos!AC130&lt;=AC$1006))),FALSE),OR(ISNUMBER(FIND(";"&amp;UPPER(TRIM(Datos!AC130&amp;""))&amp;"=",AC$1007)),ISNUMBER(FIND(";"&amp;UPPER(TRIM(Datos!AC130&amp;""))&amp;";",AC$1007))),OR(UPPER(TRIM(Datos!AC130&amp;""))="SÍ",UPPER(TRIM(Datos!AC130&amp;""))="SI",UPPER(TRIM(Datos!AC130&amp;""))="NO"),IF(ISNUMBER(Datos!AC130),AND(OR(AC$1005="",Datos!AC130&gt;=AC$1005),OR(AC$1006="",Datos!AC130&lt;=AC$1006)),FALSE),TRUE))))</f>
        <v>0.0</v>
      </c>
      <c r="AD130">
        <f>IF(Datos!AD130="",0,IF(AND(AD$1008&lt;&gt;"",Datos!AD130=AD$1008),0,IF(AD$1004=0,0,1-CHOOSE(AD$1004,IF(ISNUMBER(Datos!AD130),AND(OR(AD$1005="",Datos!AD130&gt;=AD$1005),OR(AD$1006="",Datos!AD130&lt;=AD$1006)),FALSE),IF(ISNUMBER(Datos!AD130),AND(Datos!AD130=INT(Datos!AD130),AND(OR(AD$1005="",Datos!AD130&gt;=AD$1005),OR(AD$1006="",Datos!AD130&lt;=AD$1006))),FALSE),OR(ISNUMBER(FIND(";"&amp;UPPER(TRIM(Datos!AD130&amp;""))&amp;"=",AD$1007)),ISNUMBER(FIND(";"&amp;UPPER(TRIM(Datos!AD130&amp;""))&amp;";",AD$1007))),OR(UPPER(TRIM(Datos!AD130&amp;""))="SÍ",UPPER(TRIM(Datos!AD130&amp;""))="SI",UPPER(TRIM(Datos!AD130&amp;""))="NO"),IF(ISNUMBER(Datos!AD130),AND(OR(AD$1005="",Datos!AD130&gt;=AD$1005),OR(AD$1006="",Datos!AD130&lt;=AD$1006)),FALSE),TRUE))))</f>
        <v>0.0</v>
      </c>
      <c r="AE130">
        <f>IF(Datos!AE130="",0,IF(AND(AE$1008&lt;&gt;"",Datos!AE130=AE$1008),0,IF(AE$1004=0,0,1-CHOOSE(AE$1004,IF(ISNUMBER(Datos!AE130),AND(OR(AE$1005="",Datos!AE130&gt;=AE$1005),OR(AE$1006="",Datos!AE130&lt;=AE$1006)),FALSE),IF(ISNUMBER(Datos!AE130),AND(Datos!AE130=INT(Datos!AE130),AND(OR(AE$1005="",Datos!AE130&gt;=AE$1005),OR(AE$1006="",Datos!AE130&lt;=AE$1006))),FALSE),OR(ISNUMBER(FIND(";"&amp;UPPER(TRIM(Datos!AE130&amp;""))&amp;"=",AE$1007)),ISNUMBER(FIND(";"&amp;UPPER(TRIM(Datos!AE130&amp;""))&amp;";",AE$1007))),OR(UPPER(TRIM(Datos!AE130&amp;""))="SÍ",UPPER(TRIM(Datos!AE130&amp;""))="SI",UPPER(TRIM(Datos!AE130&amp;""))="NO"),IF(ISNUMBER(Datos!AE130),AND(OR(AE$1005="",Datos!AE130&gt;=AE$1005),OR(AE$1006="",Datos!AE130&lt;=AE$1006)),FALSE),TRUE))))</f>
        <v>0.0</v>
      </c>
    </row>
    <row r="131" spans="2:31">
      <c r="B131">
        <f>IF(Datos!B131="",0,IF(AND(B$1008&lt;&gt;"",Datos!B131=B$1008),0,IF(B$1004=0,0,1-CHOOSE(B$1004,IF(ISNUMBER(Datos!B131),AND(OR(B$1005="",Datos!B131&gt;=B$1005),OR(B$1006="",Datos!B131&lt;=B$1006)),FALSE),IF(ISNUMBER(Datos!B131),AND(Datos!B131=INT(Datos!B131),AND(OR(B$1005="",Datos!B131&gt;=B$1005),OR(B$1006="",Datos!B131&lt;=B$1006))),FALSE),OR(ISNUMBER(FIND(";"&amp;UPPER(TRIM(Datos!B131&amp;""))&amp;"=",B$1007)),ISNUMBER(FIND(";"&amp;UPPER(TRIM(Datos!B131&amp;""))&amp;";",B$1007))),OR(UPPER(TRIM(Datos!B131&amp;""))="SÍ",UPPER(TRIM(Datos!B131&amp;""))="SI",UPPER(TRIM(Datos!B131&amp;""))="NO"),IF(ISNUMBER(Datos!B131),AND(OR(B$1005="",Datos!B131&gt;=B$1005),OR(B$1006="",Datos!B131&lt;=B$1006)),FALSE),TRUE))))</f>
        <v>0.0</v>
      </c>
      <c r="C131">
        <f>IF(Datos!C131="",0,IF(AND(C$1008&lt;&gt;"",Datos!C131=C$1008),0,IF(C$1004=0,0,1-CHOOSE(C$1004,IF(ISNUMBER(Datos!C131),AND(OR(C$1005="",Datos!C131&gt;=C$1005),OR(C$1006="",Datos!C131&lt;=C$1006)),FALSE),IF(ISNUMBER(Datos!C131),AND(Datos!C131=INT(Datos!C131),AND(OR(C$1005="",Datos!C131&gt;=C$1005),OR(C$1006="",Datos!C131&lt;=C$1006))),FALSE),OR(ISNUMBER(FIND(";"&amp;UPPER(TRIM(Datos!C131&amp;""))&amp;"=",C$1007)),ISNUMBER(FIND(";"&amp;UPPER(TRIM(Datos!C131&amp;""))&amp;";",C$1007))),OR(UPPER(TRIM(Datos!C131&amp;""))="SÍ",UPPER(TRIM(Datos!C131&amp;""))="SI",UPPER(TRIM(Datos!C131&amp;""))="NO"),IF(ISNUMBER(Datos!C131),AND(OR(C$1005="",Datos!C131&gt;=C$1005),OR(C$1006="",Datos!C131&lt;=C$1006)),FALSE),TRUE))))</f>
        <v>0.0</v>
      </c>
      <c r="D131">
        <f>IF(Datos!D131="",0,IF(AND(D$1008&lt;&gt;"",Datos!D131=D$1008),0,IF(D$1004=0,0,1-CHOOSE(D$1004,IF(ISNUMBER(Datos!D131),AND(OR(D$1005="",Datos!D131&gt;=D$1005),OR(D$1006="",Datos!D131&lt;=D$1006)),FALSE),IF(ISNUMBER(Datos!D131),AND(Datos!D131=INT(Datos!D131),AND(OR(D$1005="",Datos!D131&gt;=D$1005),OR(D$1006="",Datos!D131&lt;=D$1006))),FALSE),OR(ISNUMBER(FIND(";"&amp;UPPER(TRIM(Datos!D131&amp;""))&amp;"=",D$1007)),ISNUMBER(FIND(";"&amp;UPPER(TRIM(Datos!D131&amp;""))&amp;";",D$1007))),OR(UPPER(TRIM(Datos!D131&amp;""))="SÍ",UPPER(TRIM(Datos!D131&amp;""))="SI",UPPER(TRIM(Datos!D131&amp;""))="NO"),IF(ISNUMBER(Datos!D131),AND(OR(D$1005="",Datos!D131&gt;=D$1005),OR(D$1006="",Datos!D131&lt;=D$1006)),FALSE),TRUE))))</f>
        <v>0.0</v>
      </c>
      <c r="E131">
        <f>IF(Datos!E131="",0,IF(AND(E$1008&lt;&gt;"",Datos!E131=E$1008),0,IF(E$1004=0,0,1-CHOOSE(E$1004,IF(ISNUMBER(Datos!E131),AND(OR(E$1005="",Datos!E131&gt;=E$1005),OR(E$1006="",Datos!E131&lt;=E$1006)),FALSE),IF(ISNUMBER(Datos!E131),AND(Datos!E131=INT(Datos!E131),AND(OR(E$1005="",Datos!E131&gt;=E$1005),OR(E$1006="",Datos!E131&lt;=E$1006))),FALSE),OR(ISNUMBER(FIND(";"&amp;UPPER(TRIM(Datos!E131&amp;""))&amp;"=",E$1007)),ISNUMBER(FIND(";"&amp;UPPER(TRIM(Datos!E131&amp;""))&amp;";",E$1007))),OR(UPPER(TRIM(Datos!E131&amp;""))="SÍ",UPPER(TRIM(Datos!E131&amp;""))="SI",UPPER(TRIM(Datos!E131&amp;""))="NO"),IF(ISNUMBER(Datos!E131),AND(OR(E$1005="",Datos!E131&gt;=E$1005),OR(E$1006="",Datos!E131&lt;=E$1006)),FALSE),TRUE))))</f>
        <v>0.0</v>
      </c>
      <c r="F131">
        <f>IF(Datos!F131="",0,IF(AND(F$1008&lt;&gt;"",Datos!F131=F$1008),0,IF(F$1004=0,0,1-CHOOSE(F$1004,IF(ISNUMBER(Datos!F131),AND(OR(F$1005="",Datos!F131&gt;=F$1005),OR(F$1006="",Datos!F131&lt;=F$1006)),FALSE),IF(ISNUMBER(Datos!F131),AND(Datos!F131=INT(Datos!F131),AND(OR(F$1005="",Datos!F131&gt;=F$1005),OR(F$1006="",Datos!F131&lt;=F$1006))),FALSE),OR(ISNUMBER(FIND(";"&amp;UPPER(TRIM(Datos!F131&amp;""))&amp;"=",F$1007)),ISNUMBER(FIND(";"&amp;UPPER(TRIM(Datos!F131&amp;""))&amp;";",F$1007))),OR(UPPER(TRIM(Datos!F131&amp;""))="SÍ",UPPER(TRIM(Datos!F131&amp;""))="SI",UPPER(TRIM(Datos!F131&amp;""))="NO"),IF(ISNUMBER(Datos!F131),AND(OR(F$1005="",Datos!F131&gt;=F$1005),OR(F$1006="",Datos!F131&lt;=F$1006)),FALSE),TRUE))))</f>
        <v>0.0</v>
      </c>
      <c r="G131">
        <f>IF(Datos!G131="",0,IF(AND(G$1008&lt;&gt;"",Datos!G131=G$1008),0,IF(G$1004=0,0,1-CHOOSE(G$1004,IF(ISNUMBER(Datos!G131),AND(OR(G$1005="",Datos!G131&gt;=G$1005),OR(G$1006="",Datos!G131&lt;=G$1006)),FALSE),IF(ISNUMBER(Datos!G131),AND(Datos!G131=INT(Datos!G131),AND(OR(G$1005="",Datos!G131&gt;=G$1005),OR(G$1006="",Datos!G131&lt;=G$1006))),FALSE),OR(ISNUMBER(FIND(";"&amp;UPPER(TRIM(Datos!G131&amp;""))&amp;"=",G$1007)),ISNUMBER(FIND(";"&amp;UPPER(TRIM(Datos!G131&amp;""))&amp;";",G$1007))),OR(UPPER(TRIM(Datos!G131&amp;""))="SÍ",UPPER(TRIM(Datos!G131&amp;""))="SI",UPPER(TRIM(Datos!G131&amp;""))="NO"),IF(ISNUMBER(Datos!G131),AND(OR(G$1005="",Datos!G131&gt;=G$1005),OR(G$1006="",Datos!G131&lt;=G$1006)),FALSE),TRUE))))</f>
        <v>0.0</v>
      </c>
      <c r="H131">
        <f>IF(Datos!H131="",0,IF(AND(H$1008&lt;&gt;"",Datos!H131=H$1008),0,IF(H$1004=0,0,1-CHOOSE(H$1004,IF(ISNUMBER(Datos!H131),AND(OR(H$1005="",Datos!H131&gt;=H$1005),OR(H$1006="",Datos!H131&lt;=H$1006)),FALSE),IF(ISNUMBER(Datos!H131),AND(Datos!H131=INT(Datos!H131),AND(OR(H$1005="",Datos!H131&gt;=H$1005),OR(H$1006="",Datos!H131&lt;=H$1006))),FALSE),OR(ISNUMBER(FIND(";"&amp;UPPER(TRIM(Datos!H131&amp;""))&amp;"=",H$1007)),ISNUMBER(FIND(";"&amp;UPPER(TRIM(Datos!H131&amp;""))&amp;";",H$1007))),OR(UPPER(TRIM(Datos!H131&amp;""))="SÍ",UPPER(TRIM(Datos!H131&amp;""))="SI",UPPER(TRIM(Datos!H131&amp;""))="NO"),IF(ISNUMBER(Datos!H131),AND(OR(H$1005="",Datos!H131&gt;=H$1005),OR(H$1006="",Datos!H131&lt;=H$1006)),FALSE),TRUE))))</f>
        <v>0.0</v>
      </c>
      <c r="I131">
        <f>IF(Datos!I131="",0,IF(AND(I$1008&lt;&gt;"",Datos!I131=I$1008),0,IF(I$1004=0,0,1-CHOOSE(I$1004,IF(ISNUMBER(Datos!I131),AND(OR(I$1005="",Datos!I131&gt;=I$1005),OR(I$1006="",Datos!I131&lt;=I$1006)),FALSE),IF(ISNUMBER(Datos!I131),AND(Datos!I131=INT(Datos!I131),AND(OR(I$1005="",Datos!I131&gt;=I$1005),OR(I$1006="",Datos!I131&lt;=I$1006))),FALSE),OR(ISNUMBER(FIND(";"&amp;UPPER(TRIM(Datos!I131&amp;""))&amp;"=",I$1007)),ISNUMBER(FIND(";"&amp;UPPER(TRIM(Datos!I131&amp;""))&amp;";",I$1007))),OR(UPPER(TRIM(Datos!I131&amp;""))="SÍ",UPPER(TRIM(Datos!I131&amp;""))="SI",UPPER(TRIM(Datos!I131&amp;""))="NO"),IF(ISNUMBER(Datos!I131),AND(OR(I$1005="",Datos!I131&gt;=I$1005),OR(I$1006="",Datos!I131&lt;=I$1006)),FALSE),TRUE))))</f>
        <v>0.0</v>
      </c>
      <c r="J131">
        <f>IF(Datos!J131="",0,IF(AND(J$1008&lt;&gt;"",Datos!J131=J$1008),0,IF(J$1004=0,0,1-CHOOSE(J$1004,IF(ISNUMBER(Datos!J131),AND(OR(J$1005="",Datos!J131&gt;=J$1005),OR(J$1006="",Datos!J131&lt;=J$1006)),FALSE),IF(ISNUMBER(Datos!J131),AND(Datos!J131=INT(Datos!J131),AND(OR(J$1005="",Datos!J131&gt;=J$1005),OR(J$1006="",Datos!J131&lt;=J$1006))),FALSE),OR(ISNUMBER(FIND(";"&amp;UPPER(TRIM(Datos!J131&amp;""))&amp;"=",J$1007)),ISNUMBER(FIND(";"&amp;UPPER(TRIM(Datos!J131&amp;""))&amp;";",J$1007))),OR(UPPER(TRIM(Datos!J131&amp;""))="SÍ",UPPER(TRIM(Datos!J131&amp;""))="SI",UPPER(TRIM(Datos!J131&amp;""))="NO"),IF(ISNUMBER(Datos!J131),AND(OR(J$1005="",Datos!J131&gt;=J$1005),OR(J$1006="",Datos!J131&lt;=J$1006)),FALSE),TRUE))))</f>
        <v>0.0</v>
      </c>
      <c r="K131">
        <f>IF(Datos!K131="",0,IF(AND(K$1008&lt;&gt;"",Datos!K131=K$1008),0,IF(K$1004=0,0,1-CHOOSE(K$1004,IF(ISNUMBER(Datos!K131),AND(OR(K$1005="",Datos!K131&gt;=K$1005),OR(K$1006="",Datos!K131&lt;=K$1006)),FALSE),IF(ISNUMBER(Datos!K131),AND(Datos!K131=INT(Datos!K131),AND(OR(K$1005="",Datos!K131&gt;=K$1005),OR(K$1006="",Datos!K131&lt;=K$1006))),FALSE),OR(ISNUMBER(FIND(";"&amp;UPPER(TRIM(Datos!K131&amp;""))&amp;"=",K$1007)),ISNUMBER(FIND(";"&amp;UPPER(TRIM(Datos!K131&amp;""))&amp;";",K$1007))),OR(UPPER(TRIM(Datos!K131&amp;""))="SÍ",UPPER(TRIM(Datos!K131&amp;""))="SI",UPPER(TRIM(Datos!K131&amp;""))="NO"),IF(ISNUMBER(Datos!K131),AND(OR(K$1005="",Datos!K131&gt;=K$1005),OR(K$1006="",Datos!K131&lt;=K$1006)),FALSE),TRUE))))</f>
        <v>0.0</v>
      </c>
      <c r="L131">
        <f>IF(Datos!L131="",0,IF(AND(L$1008&lt;&gt;"",Datos!L131=L$1008),0,IF(L$1004=0,0,1-CHOOSE(L$1004,IF(ISNUMBER(Datos!L131),AND(OR(L$1005="",Datos!L131&gt;=L$1005),OR(L$1006="",Datos!L131&lt;=L$1006)),FALSE),IF(ISNUMBER(Datos!L131),AND(Datos!L131=INT(Datos!L131),AND(OR(L$1005="",Datos!L131&gt;=L$1005),OR(L$1006="",Datos!L131&lt;=L$1006))),FALSE),OR(ISNUMBER(FIND(";"&amp;UPPER(TRIM(Datos!L131&amp;""))&amp;"=",L$1007)),ISNUMBER(FIND(";"&amp;UPPER(TRIM(Datos!L131&amp;""))&amp;";",L$1007))),OR(UPPER(TRIM(Datos!L131&amp;""))="SÍ",UPPER(TRIM(Datos!L131&amp;""))="SI",UPPER(TRIM(Datos!L131&amp;""))="NO"),IF(ISNUMBER(Datos!L131),AND(OR(L$1005="",Datos!L131&gt;=L$1005),OR(L$1006="",Datos!L131&lt;=L$1006)),FALSE),TRUE))))</f>
        <v>0.0</v>
      </c>
      <c r="M131">
        <f>IF(Datos!M131="",0,IF(AND(M$1008&lt;&gt;"",Datos!M131=M$1008),0,IF(M$1004=0,0,1-CHOOSE(M$1004,IF(ISNUMBER(Datos!M131),AND(OR(M$1005="",Datos!M131&gt;=M$1005),OR(M$1006="",Datos!M131&lt;=M$1006)),FALSE),IF(ISNUMBER(Datos!M131),AND(Datos!M131=INT(Datos!M131),AND(OR(M$1005="",Datos!M131&gt;=M$1005),OR(M$1006="",Datos!M131&lt;=M$1006))),FALSE),OR(ISNUMBER(FIND(";"&amp;UPPER(TRIM(Datos!M131&amp;""))&amp;"=",M$1007)),ISNUMBER(FIND(";"&amp;UPPER(TRIM(Datos!M131&amp;""))&amp;";",M$1007))),OR(UPPER(TRIM(Datos!M131&amp;""))="SÍ",UPPER(TRIM(Datos!M131&amp;""))="SI",UPPER(TRIM(Datos!M131&amp;""))="NO"),IF(ISNUMBER(Datos!M131),AND(OR(M$1005="",Datos!M131&gt;=M$1005),OR(M$1006="",Datos!M131&lt;=M$1006)),FALSE),TRUE))))</f>
        <v>0.0</v>
      </c>
      <c r="N131">
        <f>IF(Datos!N131="",0,IF(AND(N$1008&lt;&gt;"",Datos!N131=N$1008),0,IF(N$1004=0,0,1-CHOOSE(N$1004,IF(ISNUMBER(Datos!N131),AND(OR(N$1005="",Datos!N131&gt;=N$1005),OR(N$1006="",Datos!N131&lt;=N$1006)),FALSE),IF(ISNUMBER(Datos!N131),AND(Datos!N131=INT(Datos!N131),AND(OR(N$1005="",Datos!N131&gt;=N$1005),OR(N$1006="",Datos!N131&lt;=N$1006))),FALSE),OR(ISNUMBER(FIND(";"&amp;UPPER(TRIM(Datos!N131&amp;""))&amp;"=",N$1007)),ISNUMBER(FIND(";"&amp;UPPER(TRIM(Datos!N131&amp;""))&amp;";",N$1007))),OR(UPPER(TRIM(Datos!N131&amp;""))="SÍ",UPPER(TRIM(Datos!N131&amp;""))="SI",UPPER(TRIM(Datos!N131&amp;""))="NO"),IF(ISNUMBER(Datos!N131),AND(OR(N$1005="",Datos!N131&gt;=N$1005),OR(N$1006="",Datos!N131&lt;=N$1006)),FALSE),TRUE))))</f>
        <v>0.0</v>
      </c>
      <c r="O131">
        <f>IF(Datos!O131="",0,IF(AND(O$1008&lt;&gt;"",Datos!O131=O$1008),0,IF(O$1004=0,0,1-CHOOSE(O$1004,IF(ISNUMBER(Datos!O131),AND(OR(O$1005="",Datos!O131&gt;=O$1005),OR(O$1006="",Datos!O131&lt;=O$1006)),FALSE),IF(ISNUMBER(Datos!O131),AND(Datos!O131=INT(Datos!O131),AND(OR(O$1005="",Datos!O131&gt;=O$1005),OR(O$1006="",Datos!O131&lt;=O$1006))),FALSE),OR(ISNUMBER(FIND(";"&amp;UPPER(TRIM(Datos!O131&amp;""))&amp;"=",O$1007)),ISNUMBER(FIND(";"&amp;UPPER(TRIM(Datos!O131&amp;""))&amp;";",O$1007))),OR(UPPER(TRIM(Datos!O131&amp;""))="SÍ",UPPER(TRIM(Datos!O131&amp;""))="SI",UPPER(TRIM(Datos!O131&amp;""))="NO"),IF(ISNUMBER(Datos!O131),AND(OR(O$1005="",Datos!O131&gt;=O$1005),OR(O$1006="",Datos!O131&lt;=O$1006)),FALSE),TRUE))))</f>
        <v>0.0</v>
      </c>
      <c r="P131">
        <f>IF(Datos!P131="",0,IF(AND(P$1008&lt;&gt;"",Datos!P131=P$1008),0,IF(P$1004=0,0,1-CHOOSE(P$1004,IF(ISNUMBER(Datos!P131),AND(OR(P$1005="",Datos!P131&gt;=P$1005),OR(P$1006="",Datos!P131&lt;=P$1006)),FALSE),IF(ISNUMBER(Datos!P131),AND(Datos!P131=INT(Datos!P131),AND(OR(P$1005="",Datos!P131&gt;=P$1005),OR(P$1006="",Datos!P131&lt;=P$1006))),FALSE),OR(ISNUMBER(FIND(";"&amp;UPPER(TRIM(Datos!P131&amp;""))&amp;"=",P$1007)),ISNUMBER(FIND(";"&amp;UPPER(TRIM(Datos!P131&amp;""))&amp;";",P$1007))),OR(UPPER(TRIM(Datos!P131&amp;""))="SÍ",UPPER(TRIM(Datos!P131&amp;""))="SI",UPPER(TRIM(Datos!P131&amp;""))="NO"),IF(ISNUMBER(Datos!P131),AND(OR(P$1005="",Datos!P131&gt;=P$1005),OR(P$1006="",Datos!P131&lt;=P$1006)),FALSE),TRUE))))</f>
        <v>0.0</v>
      </c>
      <c r="Q131">
        <f>IF(Datos!Q131="",0,IF(AND(Q$1008&lt;&gt;"",Datos!Q131=Q$1008),0,IF(Q$1004=0,0,1-CHOOSE(Q$1004,IF(ISNUMBER(Datos!Q131),AND(OR(Q$1005="",Datos!Q131&gt;=Q$1005),OR(Q$1006="",Datos!Q131&lt;=Q$1006)),FALSE),IF(ISNUMBER(Datos!Q131),AND(Datos!Q131=INT(Datos!Q131),AND(OR(Q$1005="",Datos!Q131&gt;=Q$1005),OR(Q$1006="",Datos!Q131&lt;=Q$1006))),FALSE),OR(ISNUMBER(FIND(";"&amp;UPPER(TRIM(Datos!Q131&amp;""))&amp;"=",Q$1007)),ISNUMBER(FIND(";"&amp;UPPER(TRIM(Datos!Q131&amp;""))&amp;";",Q$1007))),OR(UPPER(TRIM(Datos!Q131&amp;""))="SÍ",UPPER(TRIM(Datos!Q131&amp;""))="SI",UPPER(TRIM(Datos!Q131&amp;""))="NO"),IF(ISNUMBER(Datos!Q131),AND(OR(Q$1005="",Datos!Q131&gt;=Q$1005),OR(Q$1006="",Datos!Q131&lt;=Q$1006)),FALSE),TRUE))))</f>
        <v>0.0</v>
      </c>
      <c r="R131">
        <f>IF(Datos!R131="",0,IF(AND(R$1008&lt;&gt;"",Datos!R131=R$1008),0,IF(R$1004=0,0,1-CHOOSE(R$1004,IF(ISNUMBER(Datos!R131),AND(OR(R$1005="",Datos!R131&gt;=R$1005),OR(R$1006="",Datos!R131&lt;=R$1006)),FALSE),IF(ISNUMBER(Datos!R131),AND(Datos!R131=INT(Datos!R131),AND(OR(R$1005="",Datos!R131&gt;=R$1005),OR(R$1006="",Datos!R131&lt;=R$1006))),FALSE),OR(ISNUMBER(FIND(";"&amp;UPPER(TRIM(Datos!R131&amp;""))&amp;"=",R$1007)),ISNUMBER(FIND(";"&amp;UPPER(TRIM(Datos!R131&amp;""))&amp;";",R$1007))),OR(UPPER(TRIM(Datos!R131&amp;""))="SÍ",UPPER(TRIM(Datos!R131&amp;""))="SI",UPPER(TRIM(Datos!R131&amp;""))="NO"),IF(ISNUMBER(Datos!R131),AND(OR(R$1005="",Datos!R131&gt;=R$1005),OR(R$1006="",Datos!R131&lt;=R$1006)),FALSE),TRUE))))</f>
        <v>0.0</v>
      </c>
      <c r="S131">
        <f>IF(Datos!S131="",0,IF(AND(S$1008&lt;&gt;"",Datos!S131=S$1008),0,IF(S$1004=0,0,1-CHOOSE(S$1004,IF(ISNUMBER(Datos!S131),AND(OR(S$1005="",Datos!S131&gt;=S$1005),OR(S$1006="",Datos!S131&lt;=S$1006)),FALSE),IF(ISNUMBER(Datos!S131),AND(Datos!S131=INT(Datos!S131),AND(OR(S$1005="",Datos!S131&gt;=S$1005),OR(S$1006="",Datos!S131&lt;=S$1006))),FALSE),OR(ISNUMBER(FIND(";"&amp;UPPER(TRIM(Datos!S131&amp;""))&amp;"=",S$1007)),ISNUMBER(FIND(";"&amp;UPPER(TRIM(Datos!S131&amp;""))&amp;";",S$1007))),OR(UPPER(TRIM(Datos!S131&amp;""))="SÍ",UPPER(TRIM(Datos!S131&amp;""))="SI",UPPER(TRIM(Datos!S131&amp;""))="NO"),IF(ISNUMBER(Datos!S131),AND(OR(S$1005="",Datos!S131&gt;=S$1005),OR(S$1006="",Datos!S131&lt;=S$1006)),FALSE),TRUE))))</f>
        <v>0.0</v>
      </c>
      <c r="T131">
        <f>IF(Datos!T131="",0,IF(AND(T$1008&lt;&gt;"",Datos!T131=T$1008),0,IF(T$1004=0,0,1-CHOOSE(T$1004,IF(ISNUMBER(Datos!T131),AND(OR(T$1005="",Datos!T131&gt;=T$1005),OR(T$1006="",Datos!T131&lt;=T$1006)),FALSE),IF(ISNUMBER(Datos!T131),AND(Datos!T131=INT(Datos!T131),AND(OR(T$1005="",Datos!T131&gt;=T$1005),OR(T$1006="",Datos!T131&lt;=T$1006))),FALSE),OR(ISNUMBER(FIND(";"&amp;UPPER(TRIM(Datos!T131&amp;""))&amp;"=",T$1007)),ISNUMBER(FIND(";"&amp;UPPER(TRIM(Datos!T131&amp;""))&amp;";",T$1007))),OR(UPPER(TRIM(Datos!T131&amp;""))="SÍ",UPPER(TRIM(Datos!T131&amp;""))="SI",UPPER(TRIM(Datos!T131&amp;""))="NO"),IF(ISNUMBER(Datos!T131),AND(OR(T$1005="",Datos!T131&gt;=T$1005),OR(T$1006="",Datos!T131&lt;=T$1006)),FALSE),TRUE))))</f>
        <v>0.0</v>
      </c>
      <c r="U131">
        <f>IF(Datos!U131="",0,IF(AND(U$1008&lt;&gt;"",Datos!U131=U$1008),0,IF(U$1004=0,0,1-CHOOSE(U$1004,IF(ISNUMBER(Datos!U131),AND(OR(U$1005="",Datos!U131&gt;=U$1005),OR(U$1006="",Datos!U131&lt;=U$1006)),FALSE),IF(ISNUMBER(Datos!U131),AND(Datos!U131=INT(Datos!U131),AND(OR(U$1005="",Datos!U131&gt;=U$1005),OR(U$1006="",Datos!U131&lt;=U$1006))),FALSE),OR(ISNUMBER(FIND(";"&amp;UPPER(TRIM(Datos!U131&amp;""))&amp;"=",U$1007)),ISNUMBER(FIND(";"&amp;UPPER(TRIM(Datos!U131&amp;""))&amp;";",U$1007))),OR(UPPER(TRIM(Datos!U131&amp;""))="SÍ",UPPER(TRIM(Datos!U131&amp;""))="SI",UPPER(TRIM(Datos!U131&amp;""))="NO"),IF(ISNUMBER(Datos!U131),AND(OR(U$1005="",Datos!U131&gt;=U$1005),OR(U$1006="",Datos!U131&lt;=U$1006)),FALSE),TRUE))))</f>
        <v>0.0</v>
      </c>
      <c r="V131">
        <f>IF(Datos!V131="",0,IF(AND(V$1008&lt;&gt;"",Datos!V131=V$1008),0,IF(V$1004=0,0,1-CHOOSE(V$1004,IF(ISNUMBER(Datos!V131),AND(OR(V$1005="",Datos!V131&gt;=V$1005),OR(V$1006="",Datos!V131&lt;=V$1006)),FALSE),IF(ISNUMBER(Datos!V131),AND(Datos!V131=INT(Datos!V131),AND(OR(V$1005="",Datos!V131&gt;=V$1005),OR(V$1006="",Datos!V131&lt;=V$1006))),FALSE),OR(ISNUMBER(FIND(";"&amp;UPPER(TRIM(Datos!V131&amp;""))&amp;"=",V$1007)),ISNUMBER(FIND(";"&amp;UPPER(TRIM(Datos!V131&amp;""))&amp;";",V$1007))),OR(UPPER(TRIM(Datos!V131&amp;""))="SÍ",UPPER(TRIM(Datos!V131&amp;""))="SI",UPPER(TRIM(Datos!V131&amp;""))="NO"),IF(ISNUMBER(Datos!V131),AND(OR(V$1005="",Datos!V131&gt;=V$1005),OR(V$1006="",Datos!V131&lt;=V$1006)),FALSE),TRUE))))</f>
        <v>0.0</v>
      </c>
      <c r="W131">
        <f>IF(Datos!W131="",0,IF(AND(W$1008&lt;&gt;"",Datos!W131=W$1008),0,IF(W$1004=0,0,1-CHOOSE(W$1004,IF(ISNUMBER(Datos!W131),AND(OR(W$1005="",Datos!W131&gt;=W$1005),OR(W$1006="",Datos!W131&lt;=W$1006)),FALSE),IF(ISNUMBER(Datos!W131),AND(Datos!W131=INT(Datos!W131),AND(OR(W$1005="",Datos!W131&gt;=W$1005),OR(W$1006="",Datos!W131&lt;=W$1006))),FALSE),OR(ISNUMBER(FIND(";"&amp;UPPER(TRIM(Datos!W131&amp;""))&amp;"=",W$1007)),ISNUMBER(FIND(";"&amp;UPPER(TRIM(Datos!W131&amp;""))&amp;";",W$1007))),OR(UPPER(TRIM(Datos!W131&amp;""))="SÍ",UPPER(TRIM(Datos!W131&amp;""))="SI",UPPER(TRIM(Datos!W131&amp;""))="NO"),IF(ISNUMBER(Datos!W131),AND(OR(W$1005="",Datos!W131&gt;=W$1005),OR(W$1006="",Datos!W131&lt;=W$1006)),FALSE),TRUE))))</f>
        <v>0.0</v>
      </c>
      <c r="X131">
        <f>IF(Datos!X131="",0,IF(AND(X$1008&lt;&gt;"",Datos!X131=X$1008),0,IF(X$1004=0,0,1-CHOOSE(X$1004,IF(ISNUMBER(Datos!X131),AND(OR(X$1005="",Datos!X131&gt;=X$1005),OR(X$1006="",Datos!X131&lt;=X$1006)),FALSE),IF(ISNUMBER(Datos!X131),AND(Datos!X131=INT(Datos!X131),AND(OR(X$1005="",Datos!X131&gt;=X$1005),OR(X$1006="",Datos!X131&lt;=X$1006))),FALSE),OR(ISNUMBER(FIND(";"&amp;UPPER(TRIM(Datos!X131&amp;""))&amp;"=",X$1007)),ISNUMBER(FIND(";"&amp;UPPER(TRIM(Datos!X131&amp;""))&amp;";",X$1007))),OR(UPPER(TRIM(Datos!X131&amp;""))="SÍ",UPPER(TRIM(Datos!X131&amp;""))="SI",UPPER(TRIM(Datos!X131&amp;""))="NO"),IF(ISNUMBER(Datos!X131),AND(OR(X$1005="",Datos!X131&gt;=X$1005),OR(X$1006="",Datos!X131&lt;=X$1006)),FALSE),TRUE))))</f>
        <v>0.0</v>
      </c>
      <c r="Y131">
        <f>IF(Datos!Y131="",0,IF(AND(Y$1008&lt;&gt;"",Datos!Y131=Y$1008),0,IF(Y$1004=0,0,1-CHOOSE(Y$1004,IF(ISNUMBER(Datos!Y131),AND(OR(Y$1005="",Datos!Y131&gt;=Y$1005),OR(Y$1006="",Datos!Y131&lt;=Y$1006)),FALSE),IF(ISNUMBER(Datos!Y131),AND(Datos!Y131=INT(Datos!Y131),AND(OR(Y$1005="",Datos!Y131&gt;=Y$1005),OR(Y$1006="",Datos!Y131&lt;=Y$1006))),FALSE),OR(ISNUMBER(FIND(";"&amp;UPPER(TRIM(Datos!Y131&amp;""))&amp;"=",Y$1007)),ISNUMBER(FIND(";"&amp;UPPER(TRIM(Datos!Y131&amp;""))&amp;";",Y$1007))),OR(UPPER(TRIM(Datos!Y131&amp;""))="SÍ",UPPER(TRIM(Datos!Y131&amp;""))="SI",UPPER(TRIM(Datos!Y131&amp;""))="NO"),IF(ISNUMBER(Datos!Y131),AND(OR(Y$1005="",Datos!Y131&gt;=Y$1005),OR(Y$1006="",Datos!Y131&lt;=Y$1006)),FALSE),TRUE))))</f>
        <v>0.0</v>
      </c>
      <c r="Z131">
        <f>IF(Datos!Z131="",0,IF(AND(Z$1008&lt;&gt;"",Datos!Z131=Z$1008),0,IF(Z$1004=0,0,1-CHOOSE(Z$1004,IF(ISNUMBER(Datos!Z131),AND(OR(Z$1005="",Datos!Z131&gt;=Z$1005),OR(Z$1006="",Datos!Z131&lt;=Z$1006)),FALSE),IF(ISNUMBER(Datos!Z131),AND(Datos!Z131=INT(Datos!Z131),AND(OR(Z$1005="",Datos!Z131&gt;=Z$1005),OR(Z$1006="",Datos!Z131&lt;=Z$1006))),FALSE),OR(ISNUMBER(FIND(";"&amp;UPPER(TRIM(Datos!Z131&amp;""))&amp;"=",Z$1007)),ISNUMBER(FIND(";"&amp;UPPER(TRIM(Datos!Z131&amp;""))&amp;";",Z$1007))),OR(UPPER(TRIM(Datos!Z131&amp;""))="SÍ",UPPER(TRIM(Datos!Z131&amp;""))="SI",UPPER(TRIM(Datos!Z131&amp;""))="NO"),IF(ISNUMBER(Datos!Z131),AND(OR(Z$1005="",Datos!Z131&gt;=Z$1005),OR(Z$1006="",Datos!Z131&lt;=Z$1006)),FALSE),TRUE))))</f>
        <v>0.0</v>
      </c>
      <c r="AA131">
        <f>IF(Datos!AA131="",0,IF(AND(AA$1008&lt;&gt;"",Datos!AA131=AA$1008),0,IF(AA$1004=0,0,1-CHOOSE(AA$1004,IF(ISNUMBER(Datos!AA131),AND(OR(AA$1005="",Datos!AA131&gt;=AA$1005),OR(AA$1006="",Datos!AA131&lt;=AA$1006)),FALSE),IF(ISNUMBER(Datos!AA131),AND(Datos!AA131=INT(Datos!AA131),AND(OR(AA$1005="",Datos!AA131&gt;=AA$1005),OR(AA$1006="",Datos!AA131&lt;=AA$1006))),FALSE),OR(ISNUMBER(FIND(";"&amp;UPPER(TRIM(Datos!AA131&amp;""))&amp;"=",AA$1007)),ISNUMBER(FIND(";"&amp;UPPER(TRIM(Datos!AA131&amp;""))&amp;";",AA$1007))),OR(UPPER(TRIM(Datos!AA131&amp;""))="SÍ",UPPER(TRIM(Datos!AA131&amp;""))="SI",UPPER(TRIM(Datos!AA131&amp;""))="NO"),IF(ISNUMBER(Datos!AA131),AND(OR(AA$1005="",Datos!AA131&gt;=AA$1005),OR(AA$1006="",Datos!AA131&lt;=AA$1006)),FALSE),TRUE))))</f>
        <v>0.0</v>
      </c>
      <c r="AB131">
        <f>IF(Datos!AB131="",0,IF(AND(AB$1008&lt;&gt;"",Datos!AB131=AB$1008),0,IF(AB$1004=0,0,1-CHOOSE(AB$1004,IF(ISNUMBER(Datos!AB131),AND(OR(AB$1005="",Datos!AB131&gt;=AB$1005),OR(AB$1006="",Datos!AB131&lt;=AB$1006)),FALSE),IF(ISNUMBER(Datos!AB131),AND(Datos!AB131=INT(Datos!AB131),AND(OR(AB$1005="",Datos!AB131&gt;=AB$1005),OR(AB$1006="",Datos!AB131&lt;=AB$1006))),FALSE),OR(ISNUMBER(FIND(";"&amp;UPPER(TRIM(Datos!AB131&amp;""))&amp;"=",AB$1007)),ISNUMBER(FIND(";"&amp;UPPER(TRIM(Datos!AB131&amp;""))&amp;";",AB$1007))),OR(UPPER(TRIM(Datos!AB131&amp;""))="SÍ",UPPER(TRIM(Datos!AB131&amp;""))="SI",UPPER(TRIM(Datos!AB131&amp;""))="NO"),IF(ISNUMBER(Datos!AB131),AND(OR(AB$1005="",Datos!AB131&gt;=AB$1005),OR(AB$1006="",Datos!AB131&lt;=AB$1006)),FALSE),TRUE))))</f>
        <v>0.0</v>
      </c>
      <c r="AC131">
        <f>IF(Datos!AC131="",0,IF(AND(AC$1008&lt;&gt;"",Datos!AC131=AC$1008),0,IF(AC$1004=0,0,1-CHOOSE(AC$1004,IF(ISNUMBER(Datos!AC131),AND(OR(AC$1005="",Datos!AC131&gt;=AC$1005),OR(AC$1006="",Datos!AC131&lt;=AC$1006)),FALSE),IF(ISNUMBER(Datos!AC131),AND(Datos!AC131=INT(Datos!AC131),AND(OR(AC$1005="",Datos!AC131&gt;=AC$1005),OR(AC$1006="",Datos!AC131&lt;=AC$1006))),FALSE),OR(ISNUMBER(FIND(";"&amp;UPPER(TRIM(Datos!AC131&amp;""))&amp;"=",AC$1007)),ISNUMBER(FIND(";"&amp;UPPER(TRIM(Datos!AC131&amp;""))&amp;";",AC$1007))),OR(UPPER(TRIM(Datos!AC131&amp;""))="SÍ",UPPER(TRIM(Datos!AC131&amp;""))="SI",UPPER(TRIM(Datos!AC131&amp;""))="NO"),IF(ISNUMBER(Datos!AC131),AND(OR(AC$1005="",Datos!AC131&gt;=AC$1005),OR(AC$1006="",Datos!AC131&lt;=AC$1006)),FALSE),TRUE))))</f>
        <v>0.0</v>
      </c>
      <c r="AD131">
        <f>IF(Datos!AD131="",0,IF(AND(AD$1008&lt;&gt;"",Datos!AD131=AD$1008),0,IF(AD$1004=0,0,1-CHOOSE(AD$1004,IF(ISNUMBER(Datos!AD131),AND(OR(AD$1005="",Datos!AD131&gt;=AD$1005),OR(AD$1006="",Datos!AD131&lt;=AD$1006)),FALSE),IF(ISNUMBER(Datos!AD131),AND(Datos!AD131=INT(Datos!AD131),AND(OR(AD$1005="",Datos!AD131&gt;=AD$1005),OR(AD$1006="",Datos!AD131&lt;=AD$1006))),FALSE),OR(ISNUMBER(FIND(";"&amp;UPPER(TRIM(Datos!AD131&amp;""))&amp;"=",AD$1007)),ISNUMBER(FIND(";"&amp;UPPER(TRIM(Datos!AD131&amp;""))&amp;";",AD$1007))),OR(UPPER(TRIM(Datos!AD131&amp;""))="SÍ",UPPER(TRIM(Datos!AD131&amp;""))="SI",UPPER(TRIM(Datos!AD131&amp;""))="NO"),IF(ISNUMBER(Datos!AD131),AND(OR(AD$1005="",Datos!AD131&gt;=AD$1005),OR(AD$1006="",Datos!AD131&lt;=AD$1006)),FALSE),TRUE))))</f>
        <v>0.0</v>
      </c>
      <c r="AE131">
        <f>IF(Datos!AE131="",0,IF(AND(AE$1008&lt;&gt;"",Datos!AE131=AE$1008),0,IF(AE$1004=0,0,1-CHOOSE(AE$1004,IF(ISNUMBER(Datos!AE131),AND(OR(AE$1005="",Datos!AE131&gt;=AE$1005),OR(AE$1006="",Datos!AE131&lt;=AE$1006)),FALSE),IF(ISNUMBER(Datos!AE131),AND(Datos!AE131=INT(Datos!AE131),AND(OR(AE$1005="",Datos!AE131&gt;=AE$1005),OR(AE$1006="",Datos!AE131&lt;=AE$1006))),FALSE),OR(ISNUMBER(FIND(";"&amp;UPPER(TRIM(Datos!AE131&amp;""))&amp;"=",AE$1007)),ISNUMBER(FIND(";"&amp;UPPER(TRIM(Datos!AE131&amp;""))&amp;";",AE$1007))),OR(UPPER(TRIM(Datos!AE131&amp;""))="SÍ",UPPER(TRIM(Datos!AE131&amp;""))="SI",UPPER(TRIM(Datos!AE131&amp;""))="NO"),IF(ISNUMBER(Datos!AE131),AND(OR(AE$1005="",Datos!AE131&gt;=AE$1005),OR(AE$1006="",Datos!AE131&lt;=AE$1006)),FALSE),TRUE))))</f>
        <v>0.0</v>
      </c>
    </row>
    <row r="132" spans="2:31">
      <c r="B132">
        <f>IF(Datos!B132="",0,IF(AND(B$1008&lt;&gt;"",Datos!B132=B$1008),0,IF(B$1004=0,0,1-CHOOSE(B$1004,IF(ISNUMBER(Datos!B132),AND(OR(B$1005="",Datos!B132&gt;=B$1005),OR(B$1006="",Datos!B132&lt;=B$1006)),FALSE),IF(ISNUMBER(Datos!B132),AND(Datos!B132=INT(Datos!B132),AND(OR(B$1005="",Datos!B132&gt;=B$1005),OR(B$1006="",Datos!B132&lt;=B$1006))),FALSE),OR(ISNUMBER(FIND(";"&amp;UPPER(TRIM(Datos!B132&amp;""))&amp;"=",B$1007)),ISNUMBER(FIND(";"&amp;UPPER(TRIM(Datos!B132&amp;""))&amp;";",B$1007))),OR(UPPER(TRIM(Datos!B132&amp;""))="SÍ",UPPER(TRIM(Datos!B132&amp;""))="SI",UPPER(TRIM(Datos!B132&amp;""))="NO"),IF(ISNUMBER(Datos!B132),AND(OR(B$1005="",Datos!B132&gt;=B$1005),OR(B$1006="",Datos!B132&lt;=B$1006)),FALSE),TRUE))))</f>
        <v>0.0</v>
      </c>
      <c r="C132">
        <f>IF(Datos!C132="",0,IF(AND(C$1008&lt;&gt;"",Datos!C132=C$1008),0,IF(C$1004=0,0,1-CHOOSE(C$1004,IF(ISNUMBER(Datos!C132),AND(OR(C$1005="",Datos!C132&gt;=C$1005),OR(C$1006="",Datos!C132&lt;=C$1006)),FALSE),IF(ISNUMBER(Datos!C132),AND(Datos!C132=INT(Datos!C132),AND(OR(C$1005="",Datos!C132&gt;=C$1005),OR(C$1006="",Datos!C132&lt;=C$1006))),FALSE),OR(ISNUMBER(FIND(";"&amp;UPPER(TRIM(Datos!C132&amp;""))&amp;"=",C$1007)),ISNUMBER(FIND(";"&amp;UPPER(TRIM(Datos!C132&amp;""))&amp;";",C$1007))),OR(UPPER(TRIM(Datos!C132&amp;""))="SÍ",UPPER(TRIM(Datos!C132&amp;""))="SI",UPPER(TRIM(Datos!C132&amp;""))="NO"),IF(ISNUMBER(Datos!C132),AND(OR(C$1005="",Datos!C132&gt;=C$1005),OR(C$1006="",Datos!C132&lt;=C$1006)),FALSE),TRUE))))</f>
        <v>0.0</v>
      </c>
      <c r="D132">
        <f>IF(Datos!D132="",0,IF(AND(D$1008&lt;&gt;"",Datos!D132=D$1008),0,IF(D$1004=0,0,1-CHOOSE(D$1004,IF(ISNUMBER(Datos!D132),AND(OR(D$1005="",Datos!D132&gt;=D$1005),OR(D$1006="",Datos!D132&lt;=D$1006)),FALSE),IF(ISNUMBER(Datos!D132),AND(Datos!D132=INT(Datos!D132),AND(OR(D$1005="",Datos!D132&gt;=D$1005),OR(D$1006="",Datos!D132&lt;=D$1006))),FALSE),OR(ISNUMBER(FIND(";"&amp;UPPER(TRIM(Datos!D132&amp;""))&amp;"=",D$1007)),ISNUMBER(FIND(";"&amp;UPPER(TRIM(Datos!D132&amp;""))&amp;";",D$1007))),OR(UPPER(TRIM(Datos!D132&amp;""))="SÍ",UPPER(TRIM(Datos!D132&amp;""))="SI",UPPER(TRIM(Datos!D132&amp;""))="NO"),IF(ISNUMBER(Datos!D132),AND(OR(D$1005="",Datos!D132&gt;=D$1005),OR(D$1006="",Datos!D132&lt;=D$1006)),FALSE),TRUE))))</f>
        <v>0.0</v>
      </c>
      <c r="E132">
        <f>IF(Datos!E132="",0,IF(AND(E$1008&lt;&gt;"",Datos!E132=E$1008),0,IF(E$1004=0,0,1-CHOOSE(E$1004,IF(ISNUMBER(Datos!E132),AND(OR(E$1005="",Datos!E132&gt;=E$1005),OR(E$1006="",Datos!E132&lt;=E$1006)),FALSE),IF(ISNUMBER(Datos!E132),AND(Datos!E132=INT(Datos!E132),AND(OR(E$1005="",Datos!E132&gt;=E$1005),OR(E$1006="",Datos!E132&lt;=E$1006))),FALSE),OR(ISNUMBER(FIND(";"&amp;UPPER(TRIM(Datos!E132&amp;""))&amp;"=",E$1007)),ISNUMBER(FIND(";"&amp;UPPER(TRIM(Datos!E132&amp;""))&amp;";",E$1007))),OR(UPPER(TRIM(Datos!E132&amp;""))="SÍ",UPPER(TRIM(Datos!E132&amp;""))="SI",UPPER(TRIM(Datos!E132&amp;""))="NO"),IF(ISNUMBER(Datos!E132),AND(OR(E$1005="",Datos!E132&gt;=E$1005),OR(E$1006="",Datos!E132&lt;=E$1006)),FALSE),TRUE))))</f>
        <v>0.0</v>
      </c>
      <c r="F132">
        <f>IF(Datos!F132="",0,IF(AND(F$1008&lt;&gt;"",Datos!F132=F$1008),0,IF(F$1004=0,0,1-CHOOSE(F$1004,IF(ISNUMBER(Datos!F132),AND(OR(F$1005="",Datos!F132&gt;=F$1005),OR(F$1006="",Datos!F132&lt;=F$1006)),FALSE),IF(ISNUMBER(Datos!F132),AND(Datos!F132=INT(Datos!F132),AND(OR(F$1005="",Datos!F132&gt;=F$1005),OR(F$1006="",Datos!F132&lt;=F$1006))),FALSE),OR(ISNUMBER(FIND(";"&amp;UPPER(TRIM(Datos!F132&amp;""))&amp;"=",F$1007)),ISNUMBER(FIND(";"&amp;UPPER(TRIM(Datos!F132&amp;""))&amp;";",F$1007))),OR(UPPER(TRIM(Datos!F132&amp;""))="SÍ",UPPER(TRIM(Datos!F132&amp;""))="SI",UPPER(TRIM(Datos!F132&amp;""))="NO"),IF(ISNUMBER(Datos!F132),AND(OR(F$1005="",Datos!F132&gt;=F$1005),OR(F$1006="",Datos!F132&lt;=F$1006)),FALSE),TRUE))))</f>
        <v>0.0</v>
      </c>
      <c r="G132">
        <f>IF(Datos!G132="",0,IF(AND(G$1008&lt;&gt;"",Datos!G132=G$1008),0,IF(G$1004=0,0,1-CHOOSE(G$1004,IF(ISNUMBER(Datos!G132),AND(OR(G$1005="",Datos!G132&gt;=G$1005),OR(G$1006="",Datos!G132&lt;=G$1006)),FALSE),IF(ISNUMBER(Datos!G132),AND(Datos!G132=INT(Datos!G132),AND(OR(G$1005="",Datos!G132&gt;=G$1005),OR(G$1006="",Datos!G132&lt;=G$1006))),FALSE),OR(ISNUMBER(FIND(";"&amp;UPPER(TRIM(Datos!G132&amp;""))&amp;"=",G$1007)),ISNUMBER(FIND(";"&amp;UPPER(TRIM(Datos!G132&amp;""))&amp;";",G$1007))),OR(UPPER(TRIM(Datos!G132&amp;""))="SÍ",UPPER(TRIM(Datos!G132&amp;""))="SI",UPPER(TRIM(Datos!G132&amp;""))="NO"),IF(ISNUMBER(Datos!G132),AND(OR(G$1005="",Datos!G132&gt;=G$1005),OR(G$1006="",Datos!G132&lt;=G$1006)),FALSE),TRUE))))</f>
        <v>0.0</v>
      </c>
      <c r="H132">
        <f>IF(Datos!H132="",0,IF(AND(H$1008&lt;&gt;"",Datos!H132=H$1008),0,IF(H$1004=0,0,1-CHOOSE(H$1004,IF(ISNUMBER(Datos!H132),AND(OR(H$1005="",Datos!H132&gt;=H$1005),OR(H$1006="",Datos!H132&lt;=H$1006)),FALSE),IF(ISNUMBER(Datos!H132),AND(Datos!H132=INT(Datos!H132),AND(OR(H$1005="",Datos!H132&gt;=H$1005),OR(H$1006="",Datos!H132&lt;=H$1006))),FALSE),OR(ISNUMBER(FIND(";"&amp;UPPER(TRIM(Datos!H132&amp;""))&amp;"=",H$1007)),ISNUMBER(FIND(";"&amp;UPPER(TRIM(Datos!H132&amp;""))&amp;";",H$1007))),OR(UPPER(TRIM(Datos!H132&amp;""))="SÍ",UPPER(TRIM(Datos!H132&amp;""))="SI",UPPER(TRIM(Datos!H132&amp;""))="NO"),IF(ISNUMBER(Datos!H132),AND(OR(H$1005="",Datos!H132&gt;=H$1005),OR(H$1006="",Datos!H132&lt;=H$1006)),FALSE),TRUE))))</f>
        <v>0.0</v>
      </c>
      <c r="I132">
        <f>IF(Datos!I132="",0,IF(AND(I$1008&lt;&gt;"",Datos!I132=I$1008),0,IF(I$1004=0,0,1-CHOOSE(I$1004,IF(ISNUMBER(Datos!I132),AND(OR(I$1005="",Datos!I132&gt;=I$1005),OR(I$1006="",Datos!I132&lt;=I$1006)),FALSE),IF(ISNUMBER(Datos!I132),AND(Datos!I132=INT(Datos!I132),AND(OR(I$1005="",Datos!I132&gt;=I$1005),OR(I$1006="",Datos!I132&lt;=I$1006))),FALSE),OR(ISNUMBER(FIND(";"&amp;UPPER(TRIM(Datos!I132&amp;""))&amp;"=",I$1007)),ISNUMBER(FIND(";"&amp;UPPER(TRIM(Datos!I132&amp;""))&amp;";",I$1007))),OR(UPPER(TRIM(Datos!I132&amp;""))="SÍ",UPPER(TRIM(Datos!I132&amp;""))="SI",UPPER(TRIM(Datos!I132&amp;""))="NO"),IF(ISNUMBER(Datos!I132),AND(OR(I$1005="",Datos!I132&gt;=I$1005),OR(I$1006="",Datos!I132&lt;=I$1006)),FALSE),TRUE))))</f>
        <v>0.0</v>
      </c>
      <c r="J132">
        <f>IF(Datos!J132="",0,IF(AND(J$1008&lt;&gt;"",Datos!J132=J$1008),0,IF(J$1004=0,0,1-CHOOSE(J$1004,IF(ISNUMBER(Datos!J132),AND(OR(J$1005="",Datos!J132&gt;=J$1005),OR(J$1006="",Datos!J132&lt;=J$1006)),FALSE),IF(ISNUMBER(Datos!J132),AND(Datos!J132=INT(Datos!J132),AND(OR(J$1005="",Datos!J132&gt;=J$1005),OR(J$1006="",Datos!J132&lt;=J$1006))),FALSE),OR(ISNUMBER(FIND(";"&amp;UPPER(TRIM(Datos!J132&amp;""))&amp;"=",J$1007)),ISNUMBER(FIND(";"&amp;UPPER(TRIM(Datos!J132&amp;""))&amp;";",J$1007))),OR(UPPER(TRIM(Datos!J132&amp;""))="SÍ",UPPER(TRIM(Datos!J132&amp;""))="SI",UPPER(TRIM(Datos!J132&amp;""))="NO"),IF(ISNUMBER(Datos!J132),AND(OR(J$1005="",Datos!J132&gt;=J$1005),OR(J$1006="",Datos!J132&lt;=J$1006)),FALSE),TRUE))))</f>
        <v>0.0</v>
      </c>
      <c r="K132">
        <f>IF(Datos!K132="",0,IF(AND(K$1008&lt;&gt;"",Datos!K132=K$1008),0,IF(K$1004=0,0,1-CHOOSE(K$1004,IF(ISNUMBER(Datos!K132),AND(OR(K$1005="",Datos!K132&gt;=K$1005),OR(K$1006="",Datos!K132&lt;=K$1006)),FALSE),IF(ISNUMBER(Datos!K132),AND(Datos!K132=INT(Datos!K132),AND(OR(K$1005="",Datos!K132&gt;=K$1005),OR(K$1006="",Datos!K132&lt;=K$1006))),FALSE),OR(ISNUMBER(FIND(";"&amp;UPPER(TRIM(Datos!K132&amp;""))&amp;"=",K$1007)),ISNUMBER(FIND(";"&amp;UPPER(TRIM(Datos!K132&amp;""))&amp;";",K$1007))),OR(UPPER(TRIM(Datos!K132&amp;""))="SÍ",UPPER(TRIM(Datos!K132&amp;""))="SI",UPPER(TRIM(Datos!K132&amp;""))="NO"),IF(ISNUMBER(Datos!K132),AND(OR(K$1005="",Datos!K132&gt;=K$1005),OR(K$1006="",Datos!K132&lt;=K$1006)),FALSE),TRUE))))</f>
        <v>0.0</v>
      </c>
      <c r="L132">
        <f>IF(Datos!L132="",0,IF(AND(L$1008&lt;&gt;"",Datos!L132=L$1008),0,IF(L$1004=0,0,1-CHOOSE(L$1004,IF(ISNUMBER(Datos!L132),AND(OR(L$1005="",Datos!L132&gt;=L$1005),OR(L$1006="",Datos!L132&lt;=L$1006)),FALSE),IF(ISNUMBER(Datos!L132),AND(Datos!L132=INT(Datos!L132),AND(OR(L$1005="",Datos!L132&gt;=L$1005),OR(L$1006="",Datos!L132&lt;=L$1006))),FALSE),OR(ISNUMBER(FIND(";"&amp;UPPER(TRIM(Datos!L132&amp;""))&amp;"=",L$1007)),ISNUMBER(FIND(";"&amp;UPPER(TRIM(Datos!L132&amp;""))&amp;";",L$1007))),OR(UPPER(TRIM(Datos!L132&amp;""))="SÍ",UPPER(TRIM(Datos!L132&amp;""))="SI",UPPER(TRIM(Datos!L132&amp;""))="NO"),IF(ISNUMBER(Datos!L132),AND(OR(L$1005="",Datos!L132&gt;=L$1005),OR(L$1006="",Datos!L132&lt;=L$1006)),FALSE),TRUE))))</f>
        <v>0.0</v>
      </c>
      <c r="M132">
        <f>IF(Datos!M132="",0,IF(AND(M$1008&lt;&gt;"",Datos!M132=M$1008),0,IF(M$1004=0,0,1-CHOOSE(M$1004,IF(ISNUMBER(Datos!M132),AND(OR(M$1005="",Datos!M132&gt;=M$1005),OR(M$1006="",Datos!M132&lt;=M$1006)),FALSE),IF(ISNUMBER(Datos!M132),AND(Datos!M132=INT(Datos!M132),AND(OR(M$1005="",Datos!M132&gt;=M$1005),OR(M$1006="",Datos!M132&lt;=M$1006))),FALSE),OR(ISNUMBER(FIND(";"&amp;UPPER(TRIM(Datos!M132&amp;""))&amp;"=",M$1007)),ISNUMBER(FIND(";"&amp;UPPER(TRIM(Datos!M132&amp;""))&amp;";",M$1007))),OR(UPPER(TRIM(Datos!M132&amp;""))="SÍ",UPPER(TRIM(Datos!M132&amp;""))="SI",UPPER(TRIM(Datos!M132&amp;""))="NO"),IF(ISNUMBER(Datos!M132),AND(OR(M$1005="",Datos!M132&gt;=M$1005),OR(M$1006="",Datos!M132&lt;=M$1006)),FALSE),TRUE))))</f>
        <v>0.0</v>
      </c>
      <c r="N132">
        <f>IF(Datos!N132="",0,IF(AND(N$1008&lt;&gt;"",Datos!N132=N$1008),0,IF(N$1004=0,0,1-CHOOSE(N$1004,IF(ISNUMBER(Datos!N132),AND(OR(N$1005="",Datos!N132&gt;=N$1005),OR(N$1006="",Datos!N132&lt;=N$1006)),FALSE),IF(ISNUMBER(Datos!N132),AND(Datos!N132=INT(Datos!N132),AND(OR(N$1005="",Datos!N132&gt;=N$1005),OR(N$1006="",Datos!N132&lt;=N$1006))),FALSE),OR(ISNUMBER(FIND(";"&amp;UPPER(TRIM(Datos!N132&amp;""))&amp;"=",N$1007)),ISNUMBER(FIND(";"&amp;UPPER(TRIM(Datos!N132&amp;""))&amp;";",N$1007))),OR(UPPER(TRIM(Datos!N132&amp;""))="SÍ",UPPER(TRIM(Datos!N132&amp;""))="SI",UPPER(TRIM(Datos!N132&amp;""))="NO"),IF(ISNUMBER(Datos!N132),AND(OR(N$1005="",Datos!N132&gt;=N$1005),OR(N$1006="",Datos!N132&lt;=N$1006)),FALSE),TRUE))))</f>
        <v>0.0</v>
      </c>
      <c r="O132">
        <f>IF(Datos!O132="",0,IF(AND(O$1008&lt;&gt;"",Datos!O132=O$1008),0,IF(O$1004=0,0,1-CHOOSE(O$1004,IF(ISNUMBER(Datos!O132),AND(OR(O$1005="",Datos!O132&gt;=O$1005),OR(O$1006="",Datos!O132&lt;=O$1006)),FALSE),IF(ISNUMBER(Datos!O132),AND(Datos!O132=INT(Datos!O132),AND(OR(O$1005="",Datos!O132&gt;=O$1005),OR(O$1006="",Datos!O132&lt;=O$1006))),FALSE),OR(ISNUMBER(FIND(";"&amp;UPPER(TRIM(Datos!O132&amp;""))&amp;"=",O$1007)),ISNUMBER(FIND(";"&amp;UPPER(TRIM(Datos!O132&amp;""))&amp;";",O$1007))),OR(UPPER(TRIM(Datos!O132&amp;""))="SÍ",UPPER(TRIM(Datos!O132&amp;""))="SI",UPPER(TRIM(Datos!O132&amp;""))="NO"),IF(ISNUMBER(Datos!O132),AND(OR(O$1005="",Datos!O132&gt;=O$1005),OR(O$1006="",Datos!O132&lt;=O$1006)),FALSE),TRUE))))</f>
        <v>0.0</v>
      </c>
      <c r="P132">
        <f>IF(Datos!P132="",0,IF(AND(P$1008&lt;&gt;"",Datos!P132=P$1008),0,IF(P$1004=0,0,1-CHOOSE(P$1004,IF(ISNUMBER(Datos!P132),AND(OR(P$1005="",Datos!P132&gt;=P$1005),OR(P$1006="",Datos!P132&lt;=P$1006)),FALSE),IF(ISNUMBER(Datos!P132),AND(Datos!P132=INT(Datos!P132),AND(OR(P$1005="",Datos!P132&gt;=P$1005),OR(P$1006="",Datos!P132&lt;=P$1006))),FALSE),OR(ISNUMBER(FIND(";"&amp;UPPER(TRIM(Datos!P132&amp;""))&amp;"=",P$1007)),ISNUMBER(FIND(";"&amp;UPPER(TRIM(Datos!P132&amp;""))&amp;";",P$1007))),OR(UPPER(TRIM(Datos!P132&amp;""))="SÍ",UPPER(TRIM(Datos!P132&amp;""))="SI",UPPER(TRIM(Datos!P132&amp;""))="NO"),IF(ISNUMBER(Datos!P132),AND(OR(P$1005="",Datos!P132&gt;=P$1005),OR(P$1006="",Datos!P132&lt;=P$1006)),FALSE),TRUE))))</f>
        <v>0.0</v>
      </c>
      <c r="Q132">
        <f>IF(Datos!Q132="",0,IF(AND(Q$1008&lt;&gt;"",Datos!Q132=Q$1008),0,IF(Q$1004=0,0,1-CHOOSE(Q$1004,IF(ISNUMBER(Datos!Q132),AND(OR(Q$1005="",Datos!Q132&gt;=Q$1005),OR(Q$1006="",Datos!Q132&lt;=Q$1006)),FALSE),IF(ISNUMBER(Datos!Q132),AND(Datos!Q132=INT(Datos!Q132),AND(OR(Q$1005="",Datos!Q132&gt;=Q$1005),OR(Q$1006="",Datos!Q132&lt;=Q$1006))),FALSE),OR(ISNUMBER(FIND(";"&amp;UPPER(TRIM(Datos!Q132&amp;""))&amp;"=",Q$1007)),ISNUMBER(FIND(";"&amp;UPPER(TRIM(Datos!Q132&amp;""))&amp;";",Q$1007))),OR(UPPER(TRIM(Datos!Q132&amp;""))="SÍ",UPPER(TRIM(Datos!Q132&amp;""))="SI",UPPER(TRIM(Datos!Q132&amp;""))="NO"),IF(ISNUMBER(Datos!Q132),AND(OR(Q$1005="",Datos!Q132&gt;=Q$1005),OR(Q$1006="",Datos!Q132&lt;=Q$1006)),FALSE),TRUE))))</f>
        <v>0.0</v>
      </c>
      <c r="R132">
        <f>IF(Datos!R132="",0,IF(AND(R$1008&lt;&gt;"",Datos!R132=R$1008),0,IF(R$1004=0,0,1-CHOOSE(R$1004,IF(ISNUMBER(Datos!R132),AND(OR(R$1005="",Datos!R132&gt;=R$1005),OR(R$1006="",Datos!R132&lt;=R$1006)),FALSE),IF(ISNUMBER(Datos!R132),AND(Datos!R132=INT(Datos!R132),AND(OR(R$1005="",Datos!R132&gt;=R$1005),OR(R$1006="",Datos!R132&lt;=R$1006))),FALSE),OR(ISNUMBER(FIND(";"&amp;UPPER(TRIM(Datos!R132&amp;""))&amp;"=",R$1007)),ISNUMBER(FIND(";"&amp;UPPER(TRIM(Datos!R132&amp;""))&amp;";",R$1007))),OR(UPPER(TRIM(Datos!R132&amp;""))="SÍ",UPPER(TRIM(Datos!R132&amp;""))="SI",UPPER(TRIM(Datos!R132&amp;""))="NO"),IF(ISNUMBER(Datos!R132),AND(OR(R$1005="",Datos!R132&gt;=R$1005),OR(R$1006="",Datos!R132&lt;=R$1006)),FALSE),TRUE))))</f>
        <v>0.0</v>
      </c>
      <c r="S132">
        <f>IF(Datos!S132="",0,IF(AND(S$1008&lt;&gt;"",Datos!S132=S$1008),0,IF(S$1004=0,0,1-CHOOSE(S$1004,IF(ISNUMBER(Datos!S132),AND(OR(S$1005="",Datos!S132&gt;=S$1005),OR(S$1006="",Datos!S132&lt;=S$1006)),FALSE),IF(ISNUMBER(Datos!S132),AND(Datos!S132=INT(Datos!S132),AND(OR(S$1005="",Datos!S132&gt;=S$1005),OR(S$1006="",Datos!S132&lt;=S$1006))),FALSE),OR(ISNUMBER(FIND(";"&amp;UPPER(TRIM(Datos!S132&amp;""))&amp;"=",S$1007)),ISNUMBER(FIND(";"&amp;UPPER(TRIM(Datos!S132&amp;""))&amp;";",S$1007))),OR(UPPER(TRIM(Datos!S132&amp;""))="SÍ",UPPER(TRIM(Datos!S132&amp;""))="SI",UPPER(TRIM(Datos!S132&amp;""))="NO"),IF(ISNUMBER(Datos!S132),AND(OR(S$1005="",Datos!S132&gt;=S$1005),OR(S$1006="",Datos!S132&lt;=S$1006)),FALSE),TRUE))))</f>
        <v>0.0</v>
      </c>
      <c r="T132">
        <f>IF(Datos!T132="",0,IF(AND(T$1008&lt;&gt;"",Datos!T132=T$1008),0,IF(T$1004=0,0,1-CHOOSE(T$1004,IF(ISNUMBER(Datos!T132),AND(OR(T$1005="",Datos!T132&gt;=T$1005),OR(T$1006="",Datos!T132&lt;=T$1006)),FALSE),IF(ISNUMBER(Datos!T132),AND(Datos!T132=INT(Datos!T132),AND(OR(T$1005="",Datos!T132&gt;=T$1005),OR(T$1006="",Datos!T132&lt;=T$1006))),FALSE),OR(ISNUMBER(FIND(";"&amp;UPPER(TRIM(Datos!T132&amp;""))&amp;"=",T$1007)),ISNUMBER(FIND(";"&amp;UPPER(TRIM(Datos!T132&amp;""))&amp;";",T$1007))),OR(UPPER(TRIM(Datos!T132&amp;""))="SÍ",UPPER(TRIM(Datos!T132&amp;""))="SI",UPPER(TRIM(Datos!T132&amp;""))="NO"),IF(ISNUMBER(Datos!T132),AND(OR(T$1005="",Datos!T132&gt;=T$1005),OR(T$1006="",Datos!T132&lt;=T$1006)),FALSE),TRUE))))</f>
        <v>0.0</v>
      </c>
      <c r="U132">
        <f>IF(Datos!U132="",0,IF(AND(U$1008&lt;&gt;"",Datos!U132=U$1008),0,IF(U$1004=0,0,1-CHOOSE(U$1004,IF(ISNUMBER(Datos!U132),AND(OR(U$1005="",Datos!U132&gt;=U$1005),OR(U$1006="",Datos!U132&lt;=U$1006)),FALSE),IF(ISNUMBER(Datos!U132),AND(Datos!U132=INT(Datos!U132),AND(OR(U$1005="",Datos!U132&gt;=U$1005),OR(U$1006="",Datos!U132&lt;=U$1006))),FALSE),OR(ISNUMBER(FIND(";"&amp;UPPER(TRIM(Datos!U132&amp;""))&amp;"=",U$1007)),ISNUMBER(FIND(";"&amp;UPPER(TRIM(Datos!U132&amp;""))&amp;";",U$1007))),OR(UPPER(TRIM(Datos!U132&amp;""))="SÍ",UPPER(TRIM(Datos!U132&amp;""))="SI",UPPER(TRIM(Datos!U132&amp;""))="NO"),IF(ISNUMBER(Datos!U132),AND(OR(U$1005="",Datos!U132&gt;=U$1005),OR(U$1006="",Datos!U132&lt;=U$1006)),FALSE),TRUE))))</f>
        <v>0.0</v>
      </c>
      <c r="V132">
        <f>IF(Datos!V132="",0,IF(AND(V$1008&lt;&gt;"",Datos!V132=V$1008),0,IF(V$1004=0,0,1-CHOOSE(V$1004,IF(ISNUMBER(Datos!V132),AND(OR(V$1005="",Datos!V132&gt;=V$1005),OR(V$1006="",Datos!V132&lt;=V$1006)),FALSE),IF(ISNUMBER(Datos!V132),AND(Datos!V132=INT(Datos!V132),AND(OR(V$1005="",Datos!V132&gt;=V$1005),OR(V$1006="",Datos!V132&lt;=V$1006))),FALSE),OR(ISNUMBER(FIND(";"&amp;UPPER(TRIM(Datos!V132&amp;""))&amp;"=",V$1007)),ISNUMBER(FIND(";"&amp;UPPER(TRIM(Datos!V132&amp;""))&amp;";",V$1007))),OR(UPPER(TRIM(Datos!V132&amp;""))="SÍ",UPPER(TRIM(Datos!V132&amp;""))="SI",UPPER(TRIM(Datos!V132&amp;""))="NO"),IF(ISNUMBER(Datos!V132),AND(OR(V$1005="",Datos!V132&gt;=V$1005),OR(V$1006="",Datos!V132&lt;=V$1006)),FALSE),TRUE))))</f>
        <v>0.0</v>
      </c>
      <c r="W132">
        <f>IF(Datos!W132="",0,IF(AND(W$1008&lt;&gt;"",Datos!W132=W$1008),0,IF(W$1004=0,0,1-CHOOSE(W$1004,IF(ISNUMBER(Datos!W132),AND(OR(W$1005="",Datos!W132&gt;=W$1005),OR(W$1006="",Datos!W132&lt;=W$1006)),FALSE),IF(ISNUMBER(Datos!W132),AND(Datos!W132=INT(Datos!W132),AND(OR(W$1005="",Datos!W132&gt;=W$1005),OR(W$1006="",Datos!W132&lt;=W$1006))),FALSE),OR(ISNUMBER(FIND(";"&amp;UPPER(TRIM(Datos!W132&amp;""))&amp;"=",W$1007)),ISNUMBER(FIND(";"&amp;UPPER(TRIM(Datos!W132&amp;""))&amp;";",W$1007))),OR(UPPER(TRIM(Datos!W132&amp;""))="SÍ",UPPER(TRIM(Datos!W132&amp;""))="SI",UPPER(TRIM(Datos!W132&amp;""))="NO"),IF(ISNUMBER(Datos!W132),AND(OR(W$1005="",Datos!W132&gt;=W$1005),OR(W$1006="",Datos!W132&lt;=W$1006)),FALSE),TRUE))))</f>
        <v>0.0</v>
      </c>
      <c r="X132">
        <f>IF(Datos!X132="",0,IF(AND(X$1008&lt;&gt;"",Datos!X132=X$1008),0,IF(X$1004=0,0,1-CHOOSE(X$1004,IF(ISNUMBER(Datos!X132),AND(OR(X$1005="",Datos!X132&gt;=X$1005),OR(X$1006="",Datos!X132&lt;=X$1006)),FALSE),IF(ISNUMBER(Datos!X132),AND(Datos!X132=INT(Datos!X132),AND(OR(X$1005="",Datos!X132&gt;=X$1005),OR(X$1006="",Datos!X132&lt;=X$1006))),FALSE),OR(ISNUMBER(FIND(";"&amp;UPPER(TRIM(Datos!X132&amp;""))&amp;"=",X$1007)),ISNUMBER(FIND(";"&amp;UPPER(TRIM(Datos!X132&amp;""))&amp;";",X$1007))),OR(UPPER(TRIM(Datos!X132&amp;""))="SÍ",UPPER(TRIM(Datos!X132&amp;""))="SI",UPPER(TRIM(Datos!X132&amp;""))="NO"),IF(ISNUMBER(Datos!X132),AND(OR(X$1005="",Datos!X132&gt;=X$1005),OR(X$1006="",Datos!X132&lt;=X$1006)),FALSE),TRUE))))</f>
        <v>0.0</v>
      </c>
      <c r="Y132">
        <f>IF(Datos!Y132="",0,IF(AND(Y$1008&lt;&gt;"",Datos!Y132=Y$1008),0,IF(Y$1004=0,0,1-CHOOSE(Y$1004,IF(ISNUMBER(Datos!Y132),AND(OR(Y$1005="",Datos!Y132&gt;=Y$1005),OR(Y$1006="",Datos!Y132&lt;=Y$1006)),FALSE),IF(ISNUMBER(Datos!Y132),AND(Datos!Y132=INT(Datos!Y132),AND(OR(Y$1005="",Datos!Y132&gt;=Y$1005),OR(Y$1006="",Datos!Y132&lt;=Y$1006))),FALSE),OR(ISNUMBER(FIND(";"&amp;UPPER(TRIM(Datos!Y132&amp;""))&amp;"=",Y$1007)),ISNUMBER(FIND(";"&amp;UPPER(TRIM(Datos!Y132&amp;""))&amp;";",Y$1007))),OR(UPPER(TRIM(Datos!Y132&amp;""))="SÍ",UPPER(TRIM(Datos!Y132&amp;""))="SI",UPPER(TRIM(Datos!Y132&amp;""))="NO"),IF(ISNUMBER(Datos!Y132),AND(OR(Y$1005="",Datos!Y132&gt;=Y$1005),OR(Y$1006="",Datos!Y132&lt;=Y$1006)),FALSE),TRUE))))</f>
        <v>0.0</v>
      </c>
      <c r="Z132">
        <f>IF(Datos!Z132="",0,IF(AND(Z$1008&lt;&gt;"",Datos!Z132=Z$1008),0,IF(Z$1004=0,0,1-CHOOSE(Z$1004,IF(ISNUMBER(Datos!Z132),AND(OR(Z$1005="",Datos!Z132&gt;=Z$1005),OR(Z$1006="",Datos!Z132&lt;=Z$1006)),FALSE),IF(ISNUMBER(Datos!Z132),AND(Datos!Z132=INT(Datos!Z132),AND(OR(Z$1005="",Datos!Z132&gt;=Z$1005),OR(Z$1006="",Datos!Z132&lt;=Z$1006))),FALSE),OR(ISNUMBER(FIND(";"&amp;UPPER(TRIM(Datos!Z132&amp;""))&amp;"=",Z$1007)),ISNUMBER(FIND(";"&amp;UPPER(TRIM(Datos!Z132&amp;""))&amp;";",Z$1007))),OR(UPPER(TRIM(Datos!Z132&amp;""))="SÍ",UPPER(TRIM(Datos!Z132&amp;""))="SI",UPPER(TRIM(Datos!Z132&amp;""))="NO"),IF(ISNUMBER(Datos!Z132),AND(OR(Z$1005="",Datos!Z132&gt;=Z$1005),OR(Z$1006="",Datos!Z132&lt;=Z$1006)),FALSE),TRUE))))</f>
        <v>0.0</v>
      </c>
      <c r="AA132">
        <f>IF(Datos!AA132="",0,IF(AND(AA$1008&lt;&gt;"",Datos!AA132=AA$1008),0,IF(AA$1004=0,0,1-CHOOSE(AA$1004,IF(ISNUMBER(Datos!AA132),AND(OR(AA$1005="",Datos!AA132&gt;=AA$1005),OR(AA$1006="",Datos!AA132&lt;=AA$1006)),FALSE),IF(ISNUMBER(Datos!AA132),AND(Datos!AA132=INT(Datos!AA132),AND(OR(AA$1005="",Datos!AA132&gt;=AA$1005),OR(AA$1006="",Datos!AA132&lt;=AA$1006))),FALSE),OR(ISNUMBER(FIND(";"&amp;UPPER(TRIM(Datos!AA132&amp;""))&amp;"=",AA$1007)),ISNUMBER(FIND(";"&amp;UPPER(TRIM(Datos!AA132&amp;""))&amp;";",AA$1007))),OR(UPPER(TRIM(Datos!AA132&amp;""))="SÍ",UPPER(TRIM(Datos!AA132&amp;""))="SI",UPPER(TRIM(Datos!AA132&amp;""))="NO"),IF(ISNUMBER(Datos!AA132),AND(OR(AA$1005="",Datos!AA132&gt;=AA$1005),OR(AA$1006="",Datos!AA132&lt;=AA$1006)),FALSE),TRUE))))</f>
        <v>0.0</v>
      </c>
      <c r="AB132">
        <f>IF(Datos!AB132="",0,IF(AND(AB$1008&lt;&gt;"",Datos!AB132=AB$1008),0,IF(AB$1004=0,0,1-CHOOSE(AB$1004,IF(ISNUMBER(Datos!AB132),AND(OR(AB$1005="",Datos!AB132&gt;=AB$1005),OR(AB$1006="",Datos!AB132&lt;=AB$1006)),FALSE),IF(ISNUMBER(Datos!AB132),AND(Datos!AB132=INT(Datos!AB132),AND(OR(AB$1005="",Datos!AB132&gt;=AB$1005),OR(AB$1006="",Datos!AB132&lt;=AB$1006))),FALSE),OR(ISNUMBER(FIND(";"&amp;UPPER(TRIM(Datos!AB132&amp;""))&amp;"=",AB$1007)),ISNUMBER(FIND(";"&amp;UPPER(TRIM(Datos!AB132&amp;""))&amp;";",AB$1007))),OR(UPPER(TRIM(Datos!AB132&amp;""))="SÍ",UPPER(TRIM(Datos!AB132&amp;""))="SI",UPPER(TRIM(Datos!AB132&amp;""))="NO"),IF(ISNUMBER(Datos!AB132),AND(OR(AB$1005="",Datos!AB132&gt;=AB$1005),OR(AB$1006="",Datos!AB132&lt;=AB$1006)),FALSE),TRUE))))</f>
        <v>0.0</v>
      </c>
      <c r="AC132">
        <f>IF(Datos!AC132="",0,IF(AND(AC$1008&lt;&gt;"",Datos!AC132=AC$1008),0,IF(AC$1004=0,0,1-CHOOSE(AC$1004,IF(ISNUMBER(Datos!AC132),AND(OR(AC$1005="",Datos!AC132&gt;=AC$1005),OR(AC$1006="",Datos!AC132&lt;=AC$1006)),FALSE),IF(ISNUMBER(Datos!AC132),AND(Datos!AC132=INT(Datos!AC132),AND(OR(AC$1005="",Datos!AC132&gt;=AC$1005),OR(AC$1006="",Datos!AC132&lt;=AC$1006))),FALSE),OR(ISNUMBER(FIND(";"&amp;UPPER(TRIM(Datos!AC132&amp;""))&amp;"=",AC$1007)),ISNUMBER(FIND(";"&amp;UPPER(TRIM(Datos!AC132&amp;""))&amp;";",AC$1007))),OR(UPPER(TRIM(Datos!AC132&amp;""))="SÍ",UPPER(TRIM(Datos!AC132&amp;""))="SI",UPPER(TRIM(Datos!AC132&amp;""))="NO"),IF(ISNUMBER(Datos!AC132),AND(OR(AC$1005="",Datos!AC132&gt;=AC$1005),OR(AC$1006="",Datos!AC132&lt;=AC$1006)),FALSE),TRUE))))</f>
        <v>0.0</v>
      </c>
      <c r="AD132">
        <f>IF(Datos!AD132="",0,IF(AND(AD$1008&lt;&gt;"",Datos!AD132=AD$1008),0,IF(AD$1004=0,0,1-CHOOSE(AD$1004,IF(ISNUMBER(Datos!AD132),AND(OR(AD$1005="",Datos!AD132&gt;=AD$1005),OR(AD$1006="",Datos!AD132&lt;=AD$1006)),FALSE),IF(ISNUMBER(Datos!AD132),AND(Datos!AD132=INT(Datos!AD132),AND(OR(AD$1005="",Datos!AD132&gt;=AD$1005),OR(AD$1006="",Datos!AD132&lt;=AD$1006))),FALSE),OR(ISNUMBER(FIND(";"&amp;UPPER(TRIM(Datos!AD132&amp;""))&amp;"=",AD$1007)),ISNUMBER(FIND(";"&amp;UPPER(TRIM(Datos!AD132&amp;""))&amp;";",AD$1007))),OR(UPPER(TRIM(Datos!AD132&amp;""))="SÍ",UPPER(TRIM(Datos!AD132&amp;""))="SI",UPPER(TRIM(Datos!AD132&amp;""))="NO"),IF(ISNUMBER(Datos!AD132),AND(OR(AD$1005="",Datos!AD132&gt;=AD$1005),OR(AD$1006="",Datos!AD132&lt;=AD$1006)),FALSE),TRUE))))</f>
        <v>0.0</v>
      </c>
      <c r="AE132">
        <f>IF(Datos!AE132="",0,IF(AND(AE$1008&lt;&gt;"",Datos!AE132=AE$1008),0,IF(AE$1004=0,0,1-CHOOSE(AE$1004,IF(ISNUMBER(Datos!AE132),AND(OR(AE$1005="",Datos!AE132&gt;=AE$1005),OR(AE$1006="",Datos!AE132&lt;=AE$1006)),FALSE),IF(ISNUMBER(Datos!AE132),AND(Datos!AE132=INT(Datos!AE132),AND(OR(AE$1005="",Datos!AE132&gt;=AE$1005),OR(AE$1006="",Datos!AE132&lt;=AE$1006))),FALSE),OR(ISNUMBER(FIND(";"&amp;UPPER(TRIM(Datos!AE132&amp;""))&amp;"=",AE$1007)),ISNUMBER(FIND(";"&amp;UPPER(TRIM(Datos!AE132&amp;""))&amp;";",AE$1007))),OR(UPPER(TRIM(Datos!AE132&amp;""))="SÍ",UPPER(TRIM(Datos!AE132&amp;""))="SI",UPPER(TRIM(Datos!AE132&amp;""))="NO"),IF(ISNUMBER(Datos!AE132),AND(OR(AE$1005="",Datos!AE132&gt;=AE$1005),OR(AE$1006="",Datos!AE132&lt;=AE$1006)),FALSE),TRUE))))</f>
        <v>0.0</v>
      </c>
    </row>
    <row r="133" spans="2:31">
      <c r="B133">
        <f>IF(Datos!B133="",0,IF(AND(B$1008&lt;&gt;"",Datos!B133=B$1008),0,IF(B$1004=0,0,1-CHOOSE(B$1004,IF(ISNUMBER(Datos!B133),AND(OR(B$1005="",Datos!B133&gt;=B$1005),OR(B$1006="",Datos!B133&lt;=B$1006)),FALSE),IF(ISNUMBER(Datos!B133),AND(Datos!B133=INT(Datos!B133),AND(OR(B$1005="",Datos!B133&gt;=B$1005),OR(B$1006="",Datos!B133&lt;=B$1006))),FALSE),OR(ISNUMBER(FIND(";"&amp;UPPER(TRIM(Datos!B133&amp;""))&amp;"=",B$1007)),ISNUMBER(FIND(";"&amp;UPPER(TRIM(Datos!B133&amp;""))&amp;";",B$1007))),OR(UPPER(TRIM(Datos!B133&amp;""))="SÍ",UPPER(TRIM(Datos!B133&amp;""))="SI",UPPER(TRIM(Datos!B133&amp;""))="NO"),IF(ISNUMBER(Datos!B133),AND(OR(B$1005="",Datos!B133&gt;=B$1005),OR(B$1006="",Datos!B133&lt;=B$1006)),FALSE),TRUE))))</f>
        <v>0.0</v>
      </c>
      <c r="C133">
        <f>IF(Datos!C133="",0,IF(AND(C$1008&lt;&gt;"",Datos!C133=C$1008),0,IF(C$1004=0,0,1-CHOOSE(C$1004,IF(ISNUMBER(Datos!C133),AND(OR(C$1005="",Datos!C133&gt;=C$1005),OR(C$1006="",Datos!C133&lt;=C$1006)),FALSE),IF(ISNUMBER(Datos!C133),AND(Datos!C133=INT(Datos!C133),AND(OR(C$1005="",Datos!C133&gt;=C$1005),OR(C$1006="",Datos!C133&lt;=C$1006))),FALSE),OR(ISNUMBER(FIND(";"&amp;UPPER(TRIM(Datos!C133&amp;""))&amp;"=",C$1007)),ISNUMBER(FIND(";"&amp;UPPER(TRIM(Datos!C133&amp;""))&amp;";",C$1007))),OR(UPPER(TRIM(Datos!C133&amp;""))="SÍ",UPPER(TRIM(Datos!C133&amp;""))="SI",UPPER(TRIM(Datos!C133&amp;""))="NO"),IF(ISNUMBER(Datos!C133),AND(OR(C$1005="",Datos!C133&gt;=C$1005),OR(C$1006="",Datos!C133&lt;=C$1006)),FALSE),TRUE))))</f>
        <v>0.0</v>
      </c>
      <c r="D133">
        <f>IF(Datos!D133="",0,IF(AND(D$1008&lt;&gt;"",Datos!D133=D$1008),0,IF(D$1004=0,0,1-CHOOSE(D$1004,IF(ISNUMBER(Datos!D133),AND(OR(D$1005="",Datos!D133&gt;=D$1005),OR(D$1006="",Datos!D133&lt;=D$1006)),FALSE),IF(ISNUMBER(Datos!D133),AND(Datos!D133=INT(Datos!D133),AND(OR(D$1005="",Datos!D133&gt;=D$1005),OR(D$1006="",Datos!D133&lt;=D$1006))),FALSE),OR(ISNUMBER(FIND(";"&amp;UPPER(TRIM(Datos!D133&amp;""))&amp;"=",D$1007)),ISNUMBER(FIND(";"&amp;UPPER(TRIM(Datos!D133&amp;""))&amp;";",D$1007))),OR(UPPER(TRIM(Datos!D133&amp;""))="SÍ",UPPER(TRIM(Datos!D133&amp;""))="SI",UPPER(TRIM(Datos!D133&amp;""))="NO"),IF(ISNUMBER(Datos!D133),AND(OR(D$1005="",Datos!D133&gt;=D$1005),OR(D$1006="",Datos!D133&lt;=D$1006)),FALSE),TRUE))))</f>
        <v>0.0</v>
      </c>
      <c r="E133">
        <f>IF(Datos!E133="",0,IF(AND(E$1008&lt;&gt;"",Datos!E133=E$1008),0,IF(E$1004=0,0,1-CHOOSE(E$1004,IF(ISNUMBER(Datos!E133),AND(OR(E$1005="",Datos!E133&gt;=E$1005),OR(E$1006="",Datos!E133&lt;=E$1006)),FALSE),IF(ISNUMBER(Datos!E133),AND(Datos!E133=INT(Datos!E133),AND(OR(E$1005="",Datos!E133&gt;=E$1005),OR(E$1006="",Datos!E133&lt;=E$1006))),FALSE),OR(ISNUMBER(FIND(";"&amp;UPPER(TRIM(Datos!E133&amp;""))&amp;"=",E$1007)),ISNUMBER(FIND(";"&amp;UPPER(TRIM(Datos!E133&amp;""))&amp;";",E$1007))),OR(UPPER(TRIM(Datos!E133&amp;""))="SÍ",UPPER(TRIM(Datos!E133&amp;""))="SI",UPPER(TRIM(Datos!E133&amp;""))="NO"),IF(ISNUMBER(Datos!E133),AND(OR(E$1005="",Datos!E133&gt;=E$1005),OR(E$1006="",Datos!E133&lt;=E$1006)),FALSE),TRUE))))</f>
        <v>0.0</v>
      </c>
      <c r="F133">
        <f>IF(Datos!F133="",0,IF(AND(F$1008&lt;&gt;"",Datos!F133=F$1008),0,IF(F$1004=0,0,1-CHOOSE(F$1004,IF(ISNUMBER(Datos!F133),AND(OR(F$1005="",Datos!F133&gt;=F$1005),OR(F$1006="",Datos!F133&lt;=F$1006)),FALSE),IF(ISNUMBER(Datos!F133),AND(Datos!F133=INT(Datos!F133),AND(OR(F$1005="",Datos!F133&gt;=F$1005),OR(F$1006="",Datos!F133&lt;=F$1006))),FALSE),OR(ISNUMBER(FIND(";"&amp;UPPER(TRIM(Datos!F133&amp;""))&amp;"=",F$1007)),ISNUMBER(FIND(";"&amp;UPPER(TRIM(Datos!F133&amp;""))&amp;";",F$1007))),OR(UPPER(TRIM(Datos!F133&amp;""))="SÍ",UPPER(TRIM(Datos!F133&amp;""))="SI",UPPER(TRIM(Datos!F133&amp;""))="NO"),IF(ISNUMBER(Datos!F133),AND(OR(F$1005="",Datos!F133&gt;=F$1005),OR(F$1006="",Datos!F133&lt;=F$1006)),FALSE),TRUE))))</f>
        <v>0.0</v>
      </c>
      <c r="G133">
        <f>IF(Datos!G133="",0,IF(AND(G$1008&lt;&gt;"",Datos!G133=G$1008),0,IF(G$1004=0,0,1-CHOOSE(G$1004,IF(ISNUMBER(Datos!G133),AND(OR(G$1005="",Datos!G133&gt;=G$1005),OR(G$1006="",Datos!G133&lt;=G$1006)),FALSE),IF(ISNUMBER(Datos!G133),AND(Datos!G133=INT(Datos!G133),AND(OR(G$1005="",Datos!G133&gt;=G$1005),OR(G$1006="",Datos!G133&lt;=G$1006))),FALSE),OR(ISNUMBER(FIND(";"&amp;UPPER(TRIM(Datos!G133&amp;""))&amp;"=",G$1007)),ISNUMBER(FIND(";"&amp;UPPER(TRIM(Datos!G133&amp;""))&amp;";",G$1007))),OR(UPPER(TRIM(Datos!G133&amp;""))="SÍ",UPPER(TRIM(Datos!G133&amp;""))="SI",UPPER(TRIM(Datos!G133&amp;""))="NO"),IF(ISNUMBER(Datos!G133),AND(OR(G$1005="",Datos!G133&gt;=G$1005),OR(G$1006="",Datos!G133&lt;=G$1006)),FALSE),TRUE))))</f>
        <v>0.0</v>
      </c>
      <c r="H133">
        <f>IF(Datos!H133="",0,IF(AND(H$1008&lt;&gt;"",Datos!H133=H$1008),0,IF(H$1004=0,0,1-CHOOSE(H$1004,IF(ISNUMBER(Datos!H133),AND(OR(H$1005="",Datos!H133&gt;=H$1005),OR(H$1006="",Datos!H133&lt;=H$1006)),FALSE),IF(ISNUMBER(Datos!H133),AND(Datos!H133=INT(Datos!H133),AND(OR(H$1005="",Datos!H133&gt;=H$1005),OR(H$1006="",Datos!H133&lt;=H$1006))),FALSE),OR(ISNUMBER(FIND(";"&amp;UPPER(TRIM(Datos!H133&amp;""))&amp;"=",H$1007)),ISNUMBER(FIND(";"&amp;UPPER(TRIM(Datos!H133&amp;""))&amp;";",H$1007))),OR(UPPER(TRIM(Datos!H133&amp;""))="SÍ",UPPER(TRIM(Datos!H133&amp;""))="SI",UPPER(TRIM(Datos!H133&amp;""))="NO"),IF(ISNUMBER(Datos!H133),AND(OR(H$1005="",Datos!H133&gt;=H$1005),OR(H$1006="",Datos!H133&lt;=H$1006)),FALSE),TRUE))))</f>
        <v>0.0</v>
      </c>
      <c r="I133">
        <f>IF(Datos!I133="",0,IF(AND(I$1008&lt;&gt;"",Datos!I133=I$1008),0,IF(I$1004=0,0,1-CHOOSE(I$1004,IF(ISNUMBER(Datos!I133),AND(OR(I$1005="",Datos!I133&gt;=I$1005),OR(I$1006="",Datos!I133&lt;=I$1006)),FALSE),IF(ISNUMBER(Datos!I133),AND(Datos!I133=INT(Datos!I133),AND(OR(I$1005="",Datos!I133&gt;=I$1005),OR(I$1006="",Datos!I133&lt;=I$1006))),FALSE),OR(ISNUMBER(FIND(";"&amp;UPPER(TRIM(Datos!I133&amp;""))&amp;"=",I$1007)),ISNUMBER(FIND(";"&amp;UPPER(TRIM(Datos!I133&amp;""))&amp;";",I$1007))),OR(UPPER(TRIM(Datos!I133&amp;""))="SÍ",UPPER(TRIM(Datos!I133&amp;""))="SI",UPPER(TRIM(Datos!I133&amp;""))="NO"),IF(ISNUMBER(Datos!I133),AND(OR(I$1005="",Datos!I133&gt;=I$1005),OR(I$1006="",Datos!I133&lt;=I$1006)),FALSE),TRUE))))</f>
        <v>0.0</v>
      </c>
      <c r="J133">
        <f>IF(Datos!J133="",0,IF(AND(J$1008&lt;&gt;"",Datos!J133=J$1008),0,IF(J$1004=0,0,1-CHOOSE(J$1004,IF(ISNUMBER(Datos!J133),AND(OR(J$1005="",Datos!J133&gt;=J$1005),OR(J$1006="",Datos!J133&lt;=J$1006)),FALSE),IF(ISNUMBER(Datos!J133),AND(Datos!J133=INT(Datos!J133),AND(OR(J$1005="",Datos!J133&gt;=J$1005),OR(J$1006="",Datos!J133&lt;=J$1006))),FALSE),OR(ISNUMBER(FIND(";"&amp;UPPER(TRIM(Datos!J133&amp;""))&amp;"=",J$1007)),ISNUMBER(FIND(";"&amp;UPPER(TRIM(Datos!J133&amp;""))&amp;";",J$1007))),OR(UPPER(TRIM(Datos!J133&amp;""))="SÍ",UPPER(TRIM(Datos!J133&amp;""))="SI",UPPER(TRIM(Datos!J133&amp;""))="NO"),IF(ISNUMBER(Datos!J133),AND(OR(J$1005="",Datos!J133&gt;=J$1005),OR(J$1006="",Datos!J133&lt;=J$1006)),FALSE),TRUE))))</f>
        <v>0.0</v>
      </c>
      <c r="K133">
        <f>IF(Datos!K133="",0,IF(AND(K$1008&lt;&gt;"",Datos!K133=K$1008),0,IF(K$1004=0,0,1-CHOOSE(K$1004,IF(ISNUMBER(Datos!K133),AND(OR(K$1005="",Datos!K133&gt;=K$1005),OR(K$1006="",Datos!K133&lt;=K$1006)),FALSE),IF(ISNUMBER(Datos!K133),AND(Datos!K133=INT(Datos!K133),AND(OR(K$1005="",Datos!K133&gt;=K$1005),OR(K$1006="",Datos!K133&lt;=K$1006))),FALSE),OR(ISNUMBER(FIND(";"&amp;UPPER(TRIM(Datos!K133&amp;""))&amp;"=",K$1007)),ISNUMBER(FIND(";"&amp;UPPER(TRIM(Datos!K133&amp;""))&amp;";",K$1007))),OR(UPPER(TRIM(Datos!K133&amp;""))="SÍ",UPPER(TRIM(Datos!K133&amp;""))="SI",UPPER(TRIM(Datos!K133&amp;""))="NO"),IF(ISNUMBER(Datos!K133),AND(OR(K$1005="",Datos!K133&gt;=K$1005),OR(K$1006="",Datos!K133&lt;=K$1006)),FALSE),TRUE))))</f>
        <v>0.0</v>
      </c>
      <c r="L133">
        <f>IF(Datos!L133="",0,IF(AND(L$1008&lt;&gt;"",Datos!L133=L$1008),0,IF(L$1004=0,0,1-CHOOSE(L$1004,IF(ISNUMBER(Datos!L133),AND(OR(L$1005="",Datos!L133&gt;=L$1005),OR(L$1006="",Datos!L133&lt;=L$1006)),FALSE),IF(ISNUMBER(Datos!L133),AND(Datos!L133=INT(Datos!L133),AND(OR(L$1005="",Datos!L133&gt;=L$1005),OR(L$1006="",Datos!L133&lt;=L$1006))),FALSE),OR(ISNUMBER(FIND(";"&amp;UPPER(TRIM(Datos!L133&amp;""))&amp;"=",L$1007)),ISNUMBER(FIND(";"&amp;UPPER(TRIM(Datos!L133&amp;""))&amp;";",L$1007))),OR(UPPER(TRIM(Datos!L133&amp;""))="SÍ",UPPER(TRIM(Datos!L133&amp;""))="SI",UPPER(TRIM(Datos!L133&amp;""))="NO"),IF(ISNUMBER(Datos!L133),AND(OR(L$1005="",Datos!L133&gt;=L$1005),OR(L$1006="",Datos!L133&lt;=L$1006)),FALSE),TRUE))))</f>
        <v>0.0</v>
      </c>
      <c r="M133">
        <f>IF(Datos!M133="",0,IF(AND(M$1008&lt;&gt;"",Datos!M133=M$1008),0,IF(M$1004=0,0,1-CHOOSE(M$1004,IF(ISNUMBER(Datos!M133),AND(OR(M$1005="",Datos!M133&gt;=M$1005),OR(M$1006="",Datos!M133&lt;=M$1006)),FALSE),IF(ISNUMBER(Datos!M133),AND(Datos!M133=INT(Datos!M133),AND(OR(M$1005="",Datos!M133&gt;=M$1005),OR(M$1006="",Datos!M133&lt;=M$1006))),FALSE),OR(ISNUMBER(FIND(";"&amp;UPPER(TRIM(Datos!M133&amp;""))&amp;"=",M$1007)),ISNUMBER(FIND(";"&amp;UPPER(TRIM(Datos!M133&amp;""))&amp;";",M$1007))),OR(UPPER(TRIM(Datos!M133&amp;""))="SÍ",UPPER(TRIM(Datos!M133&amp;""))="SI",UPPER(TRIM(Datos!M133&amp;""))="NO"),IF(ISNUMBER(Datos!M133),AND(OR(M$1005="",Datos!M133&gt;=M$1005),OR(M$1006="",Datos!M133&lt;=M$1006)),FALSE),TRUE))))</f>
        <v>0.0</v>
      </c>
      <c r="N133">
        <f>IF(Datos!N133="",0,IF(AND(N$1008&lt;&gt;"",Datos!N133=N$1008),0,IF(N$1004=0,0,1-CHOOSE(N$1004,IF(ISNUMBER(Datos!N133),AND(OR(N$1005="",Datos!N133&gt;=N$1005),OR(N$1006="",Datos!N133&lt;=N$1006)),FALSE),IF(ISNUMBER(Datos!N133),AND(Datos!N133=INT(Datos!N133),AND(OR(N$1005="",Datos!N133&gt;=N$1005),OR(N$1006="",Datos!N133&lt;=N$1006))),FALSE),OR(ISNUMBER(FIND(";"&amp;UPPER(TRIM(Datos!N133&amp;""))&amp;"=",N$1007)),ISNUMBER(FIND(";"&amp;UPPER(TRIM(Datos!N133&amp;""))&amp;";",N$1007))),OR(UPPER(TRIM(Datos!N133&amp;""))="SÍ",UPPER(TRIM(Datos!N133&amp;""))="SI",UPPER(TRIM(Datos!N133&amp;""))="NO"),IF(ISNUMBER(Datos!N133),AND(OR(N$1005="",Datos!N133&gt;=N$1005),OR(N$1006="",Datos!N133&lt;=N$1006)),FALSE),TRUE))))</f>
        <v>0.0</v>
      </c>
      <c r="O133">
        <f>IF(Datos!O133="",0,IF(AND(O$1008&lt;&gt;"",Datos!O133=O$1008),0,IF(O$1004=0,0,1-CHOOSE(O$1004,IF(ISNUMBER(Datos!O133),AND(OR(O$1005="",Datos!O133&gt;=O$1005),OR(O$1006="",Datos!O133&lt;=O$1006)),FALSE),IF(ISNUMBER(Datos!O133),AND(Datos!O133=INT(Datos!O133),AND(OR(O$1005="",Datos!O133&gt;=O$1005),OR(O$1006="",Datos!O133&lt;=O$1006))),FALSE),OR(ISNUMBER(FIND(";"&amp;UPPER(TRIM(Datos!O133&amp;""))&amp;"=",O$1007)),ISNUMBER(FIND(";"&amp;UPPER(TRIM(Datos!O133&amp;""))&amp;";",O$1007))),OR(UPPER(TRIM(Datos!O133&amp;""))="SÍ",UPPER(TRIM(Datos!O133&amp;""))="SI",UPPER(TRIM(Datos!O133&amp;""))="NO"),IF(ISNUMBER(Datos!O133),AND(OR(O$1005="",Datos!O133&gt;=O$1005),OR(O$1006="",Datos!O133&lt;=O$1006)),FALSE),TRUE))))</f>
        <v>0.0</v>
      </c>
      <c r="P133">
        <f>IF(Datos!P133="",0,IF(AND(P$1008&lt;&gt;"",Datos!P133=P$1008),0,IF(P$1004=0,0,1-CHOOSE(P$1004,IF(ISNUMBER(Datos!P133),AND(OR(P$1005="",Datos!P133&gt;=P$1005),OR(P$1006="",Datos!P133&lt;=P$1006)),FALSE),IF(ISNUMBER(Datos!P133),AND(Datos!P133=INT(Datos!P133),AND(OR(P$1005="",Datos!P133&gt;=P$1005),OR(P$1006="",Datos!P133&lt;=P$1006))),FALSE),OR(ISNUMBER(FIND(";"&amp;UPPER(TRIM(Datos!P133&amp;""))&amp;"=",P$1007)),ISNUMBER(FIND(";"&amp;UPPER(TRIM(Datos!P133&amp;""))&amp;";",P$1007))),OR(UPPER(TRIM(Datos!P133&amp;""))="SÍ",UPPER(TRIM(Datos!P133&amp;""))="SI",UPPER(TRIM(Datos!P133&amp;""))="NO"),IF(ISNUMBER(Datos!P133),AND(OR(P$1005="",Datos!P133&gt;=P$1005),OR(P$1006="",Datos!P133&lt;=P$1006)),FALSE),TRUE))))</f>
        <v>0.0</v>
      </c>
      <c r="Q133">
        <f>IF(Datos!Q133="",0,IF(AND(Q$1008&lt;&gt;"",Datos!Q133=Q$1008),0,IF(Q$1004=0,0,1-CHOOSE(Q$1004,IF(ISNUMBER(Datos!Q133),AND(OR(Q$1005="",Datos!Q133&gt;=Q$1005),OR(Q$1006="",Datos!Q133&lt;=Q$1006)),FALSE),IF(ISNUMBER(Datos!Q133),AND(Datos!Q133=INT(Datos!Q133),AND(OR(Q$1005="",Datos!Q133&gt;=Q$1005),OR(Q$1006="",Datos!Q133&lt;=Q$1006))),FALSE),OR(ISNUMBER(FIND(";"&amp;UPPER(TRIM(Datos!Q133&amp;""))&amp;"=",Q$1007)),ISNUMBER(FIND(";"&amp;UPPER(TRIM(Datos!Q133&amp;""))&amp;";",Q$1007))),OR(UPPER(TRIM(Datos!Q133&amp;""))="SÍ",UPPER(TRIM(Datos!Q133&amp;""))="SI",UPPER(TRIM(Datos!Q133&amp;""))="NO"),IF(ISNUMBER(Datos!Q133),AND(OR(Q$1005="",Datos!Q133&gt;=Q$1005),OR(Q$1006="",Datos!Q133&lt;=Q$1006)),FALSE),TRUE))))</f>
        <v>0.0</v>
      </c>
      <c r="R133">
        <f>IF(Datos!R133="",0,IF(AND(R$1008&lt;&gt;"",Datos!R133=R$1008),0,IF(R$1004=0,0,1-CHOOSE(R$1004,IF(ISNUMBER(Datos!R133),AND(OR(R$1005="",Datos!R133&gt;=R$1005),OR(R$1006="",Datos!R133&lt;=R$1006)),FALSE),IF(ISNUMBER(Datos!R133),AND(Datos!R133=INT(Datos!R133),AND(OR(R$1005="",Datos!R133&gt;=R$1005),OR(R$1006="",Datos!R133&lt;=R$1006))),FALSE),OR(ISNUMBER(FIND(";"&amp;UPPER(TRIM(Datos!R133&amp;""))&amp;"=",R$1007)),ISNUMBER(FIND(";"&amp;UPPER(TRIM(Datos!R133&amp;""))&amp;";",R$1007))),OR(UPPER(TRIM(Datos!R133&amp;""))="SÍ",UPPER(TRIM(Datos!R133&amp;""))="SI",UPPER(TRIM(Datos!R133&amp;""))="NO"),IF(ISNUMBER(Datos!R133),AND(OR(R$1005="",Datos!R133&gt;=R$1005),OR(R$1006="",Datos!R133&lt;=R$1006)),FALSE),TRUE))))</f>
        <v>0.0</v>
      </c>
      <c r="S133">
        <f>IF(Datos!S133="",0,IF(AND(S$1008&lt;&gt;"",Datos!S133=S$1008),0,IF(S$1004=0,0,1-CHOOSE(S$1004,IF(ISNUMBER(Datos!S133),AND(OR(S$1005="",Datos!S133&gt;=S$1005),OR(S$1006="",Datos!S133&lt;=S$1006)),FALSE),IF(ISNUMBER(Datos!S133),AND(Datos!S133=INT(Datos!S133),AND(OR(S$1005="",Datos!S133&gt;=S$1005),OR(S$1006="",Datos!S133&lt;=S$1006))),FALSE),OR(ISNUMBER(FIND(";"&amp;UPPER(TRIM(Datos!S133&amp;""))&amp;"=",S$1007)),ISNUMBER(FIND(";"&amp;UPPER(TRIM(Datos!S133&amp;""))&amp;";",S$1007))),OR(UPPER(TRIM(Datos!S133&amp;""))="SÍ",UPPER(TRIM(Datos!S133&amp;""))="SI",UPPER(TRIM(Datos!S133&amp;""))="NO"),IF(ISNUMBER(Datos!S133),AND(OR(S$1005="",Datos!S133&gt;=S$1005),OR(S$1006="",Datos!S133&lt;=S$1006)),FALSE),TRUE))))</f>
        <v>0.0</v>
      </c>
      <c r="T133">
        <f>IF(Datos!T133="",0,IF(AND(T$1008&lt;&gt;"",Datos!T133=T$1008),0,IF(T$1004=0,0,1-CHOOSE(T$1004,IF(ISNUMBER(Datos!T133),AND(OR(T$1005="",Datos!T133&gt;=T$1005),OR(T$1006="",Datos!T133&lt;=T$1006)),FALSE),IF(ISNUMBER(Datos!T133),AND(Datos!T133=INT(Datos!T133),AND(OR(T$1005="",Datos!T133&gt;=T$1005),OR(T$1006="",Datos!T133&lt;=T$1006))),FALSE),OR(ISNUMBER(FIND(";"&amp;UPPER(TRIM(Datos!T133&amp;""))&amp;"=",T$1007)),ISNUMBER(FIND(";"&amp;UPPER(TRIM(Datos!T133&amp;""))&amp;";",T$1007))),OR(UPPER(TRIM(Datos!T133&amp;""))="SÍ",UPPER(TRIM(Datos!T133&amp;""))="SI",UPPER(TRIM(Datos!T133&amp;""))="NO"),IF(ISNUMBER(Datos!T133),AND(OR(T$1005="",Datos!T133&gt;=T$1005),OR(T$1006="",Datos!T133&lt;=T$1006)),FALSE),TRUE))))</f>
        <v>0.0</v>
      </c>
      <c r="U133">
        <f>IF(Datos!U133="",0,IF(AND(U$1008&lt;&gt;"",Datos!U133=U$1008),0,IF(U$1004=0,0,1-CHOOSE(U$1004,IF(ISNUMBER(Datos!U133),AND(OR(U$1005="",Datos!U133&gt;=U$1005),OR(U$1006="",Datos!U133&lt;=U$1006)),FALSE),IF(ISNUMBER(Datos!U133),AND(Datos!U133=INT(Datos!U133),AND(OR(U$1005="",Datos!U133&gt;=U$1005),OR(U$1006="",Datos!U133&lt;=U$1006))),FALSE),OR(ISNUMBER(FIND(";"&amp;UPPER(TRIM(Datos!U133&amp;""))&amp;"=",U$1007)),ISNUMBER(FIND(";"&amp;UPPER(TRIM(Datos!U133&amp;""))&amp;";",U$1007))),OR(UPPER(TRIM(Datos!U133&amp;""))="SÍ",UPPER(TRIM(Datos!U133&amp;""))="SI",UPPER(TRIM(Datos!U133&amp;""))="NO"),IF(ISNUMBER(Datos!U133),AND(OR(U$1005="",Datos!U133&gt;=U$1005),OR(U$1006="",Datos!U133&lt;=U$1006)),FALSE),TRUE))))</f>
        <v>0.0</v>
      </c>
      <c r="V133">
        <f>IF(Datos!V133="",0,IF(AND(V$1008&lt;&gt;"",Datos!V133=V$1008),0,IF(V$1004=0,0,1-CHOOSE(V$1004,IF(ISNUMBER(Datos!V133),AND(OR(V$1005="",Datos!V133&gt;=V$1005),OR(V$1006="",Datos!V133&lt;=V$1006)),FALSE),IF(ISNUMBER(Datos!V133),AND(Datos!V133=INT(Datos!V133),AND(OR(V$1005="",Datos!V133&gt;=V$1005),OR(V$1006="",Datos!V133&lt;=V$1006))),FALSE),OR(ISNUMBER(FIND(";"&amp;UPPER(TRIM(Datos!V133&amp;""))&amp;"=",V$1007)),ISNUMBER(FIND(";"&amp;UPPER(TRIM(Datos!V133&amp;""))&amp;";",V$1007))),OR(UPPER(TRIM(Datos!V133&amp;""))="SÍ",UPPER(TRIM(Datos!V133&amp;""))="SI",UPPER(TRIM(Datos!V133&amp;""))="NO"),IF(ISNUMBER(Datos!V133),AND(OR(V$1005="",Datos!V133&gt;=V$1005),OR(V$1006="",Datos!V133&lt;=V$1006)),FALSE),TRUE))))</f>
        <v>0.0</v>
      </c>
      <c r="W133">
        <f>IF(Datos!W133="",0,IF(AND(W$1008&lt;&gt;"",Datos!W133=W$1008),0,IF(W$1004=0,0,1-CHOOSE(W$1004,IF(ISNUMBER(Datos!W133),AND(OR(W$1005="",Datos!W133&gt;=W$1005),OR(W$1006="",Datos!W133&lt;=W$1006)),FALSE),IF(ISNUMBER(Datos!W133),AND(Datos!W133=INT(Datos!W133),AND(OR(W$1005="",Datos!W133&gt;=W$1005),OR(W$1006="",Datos!W133&lt;=W$1006))),FALSE),OR(ISNUMBER(FIND(";"&amp;UPPER(TRIM(Datos!W133&amp;""))&amp;"=",W$1007)),ISNUMBER(FIND(";"&amp;UPPER(TRIM(Datos!W133&amp;""))&amp;";",W$1007))),OR(UPPER(TRIM(Datos!W133&amp;""))="SÍ",UPPER(TRIM(Datos!W133&amp;""))="SI",UPPER(TRIM(Datos!W133&amp;""))="NO"),IF(ISNUMBER(Datos!W133),AND(OR(W$1005="",Datos!W133&gt;=W$1005),OR(W$1006="",Datos!W133&lt;=W$1006)),FALSE),TRUE))))</f>
        <v>0.0</v>
      </c>
      <c r="X133">
        <f>IF(Datos!X133="",0,IF(AND(X$1008&lt;&gt;"",Datos!X133=X$1008),0,IF(X$1004=0,0,1-CHOOSE(X$1004,IF(ISNUMBER(Datos!X133),AND(OR(X$1005="",Datos!X133&gt;=X$1005),OR(X$1006="",Datos!X133&lt;=X$1006)),FALSE),IF(ISNUMBER(Datos!X133),AND(Datos!X133=INT(Datos!X133),AND(OR(X$1005="",Datos!X133&gt;=X$1005),OR(X$1006="",Datos!X133&lt;=X$1006))),FALSE),OR(ISNUMBER(FIND(";"&amp;UPPER(TRIM(Datos!X133&amp;""))&amp;"=",X$1007)),ISNUMBER(FIND(";"&amp;UPPER(TRIM(Datos!X133&amp;""))&amp;";",X$1007))),OR(UPPER(TRIM(Datos!X133&amp;""))="SÍ",UPPER(TRIM(Datos!X133&amp;""))="SI",UPPER(TRIM(Datos!X133&amp;""))="NO"),IF(ISNUMBER(Datos!X133),AND(OR(X$1005="",Datos!X133&gt;=X$1005),OR(X$1006="",Datos!X133&lt;=X$1006)),FALSE),TRUE))))</f>
        <v>0.0</v>
      </c>
      <c r="Y133">
        <f>IF(Datos!Y133="",0,IF(AND(Y$1008&lt;&gt;"",Datos!Y133=Y$1008),0,IF(Y$1004=0,0,1-CHOOSE(Y$1004,IF(ISNUMBER(Datos!Y133),AND(OR(Y$1005="",Datos!Y133&gt;=Y$1005),OR(Y$1006="",Datos!Y133&lt;=Y$1006)),FALSE),IF(ISNUMBER(Datos!Y133),AND(Datos!Y133=INT(Datos!Y133),AND(OR(Y$1005="",Datos!Y133&gt;=Y$1005),OR(Y$1006="",Datos!Y133&lt;=Y$1006))),FALSE),OR(ISNUMBER(FIND(";"&amp;UPPER(TRIM(Datos!Y133&amp;""))&amp;"=",Y$1007)),ISNUMBER(FIND(";"&amp;UPPER(TRIM(Datos!Y133&amp;""))&amp;";",Y$1007))),OR(UPPER(TRIM(Datos!Y133&amp;""))="SÍ",UPPER(TRIM(Datos!Y133&amp;""))="SI",UPPER(TRIM(Datos!Y133&amp;""))="NO"),IF(ISNUMBER(Datos!Y133),AND(OR(Y$1005="",Datos!Y133&gt;=Y$1005),OR(Y$1006="",Datos!Y133&lt;=Y$1006)),FALSE),TRUE))))</f>
        <v>0.0</v>
      </c>
      <c r="Z133">
        <f>IF(Datos!Z133="",0,IF(AND(Z$1008&lt;&gt;"",Datos!Z133=Z$1008),0,IF(Z$1004=0,0,1-CHOOSE(Z$1004,IF(ISNUMBER(Datos!Z133),AND(OR(Z$1005="",Datos!Z133&gt;=Z$1005),OR(Z$1006="",Datos!Z133&lt;=Z$1006)),FALSE),IF(ISNUMBER(Datos!Z133),AND(Datos!Z133=INT(Datos!Z133),AND(OR(Z$1005="",Datos!Z133&gt;=Z$1005),OR(Z$1006="",Datos!Z133&lt;=Z$1006))),FALSE),OR(ISNUMBER(FIND(";"&amp;UPPER(TRIM(Datos!Z133&amp;""))&amp;"=",Z$1007)),ISNUMBER(FIND(";"&amp;UPPER(TRIM(Datos!Z133&amp;""))&amp;";",Z$1007))),OR(UPPER(TRIM(Datos!Z133&amp;""))="SÍ",UPPER(TRIM(Datos!Z133&amp;""))="SI",UPPER(TRIM(Datos!Z133&amp;""))="NO"),IF(ISNUMBER(Datos!Z133),AND(OR(Z$1005="",Datos!Z133&gt;=Z$1005),OR(Z$1006="",Datos!Z133&lt;=Z$1006)),FALSE),TRUE))))</f>
        <v>0.0</v>
      </c>
      <c r="AA133">
        <f>IF(Datos!AA133="",0,IF(AND(AA$1008&lt;&gt;"",Datos!AA133=AA$1008),0,IF(AA$1004=0,0,1-CHOOSE(AA$1004,IF(ISNUMBER(Datos!AA133),AND(OR(AA$1005="",Datos!AA133&gt;=AA$1005),OR(AA$1006="",Datos!AA133&lt;=AA$1006)),FALSE),IF(ISNUMBER(Datos!AA133),AND(Datos!AA133=INT(Datos!AA133),AND(OR(AA$1005="",Datos!AA133&gt;=AA$1005),OR(AA$1006="",Datos!AA133&lt;=AA$1006))),FALSE),OR(ISNUMBER(FIND(";"&amp;UPPER(TRIM(Datos!AA133&amp;""))&amp;"=",AA$1007)),ISNUMBER(FIND(";"&amp;UPPER(TRIM(Datos!AA133&amp;""))&amp;";",AA$1007))),OR(UPPER(TRIM(Datos!AA133&amp;""))="SÍ",UPPER(TRIM(Datos!AA133&amp;""))="SI",UPPER(TRIM(Datos!AA133&amp;""))="NO"),IF(ISNUMBER(Datos!AA133),AND(OR(AA$1005="",Datos!AA133&gt;=AA$1005),OR(AA$1006="",Datos!AA133&lt;=AA$1006)),FALSE),TRUE))))</f>
        <v>0.0</v>
      </c>
      <c r="AB133">
        <f>IF(Datos!AB133="",0,IF(AND(AB$1008&lt;&gt;"",Datos!AB133=AB$1008),0,IF(AB$1004=0,0,1-CHOOSE(AB$1004,IF(ISNUMBER(Datos!AB133),AND(OR(AB$1005="",Datos!AB133&gt;=AB$1005),OR(AB$1006="",Datos!AB133&lt;=AB$1006)),FALSE),IF(ISNUMBER(Datos!AB133),AND(Datos!AB133=INT(Datos!AB133),AND(OR(AB$1005="",Datos!AB133&gt;=AB$1005),OR(AB$1006="",Datos!AB133&lt;=AB$1006))),FALSE),OR(ISNUMBER(FIND(";"&amp;UPPER(TRIM(Datos!AB133&amp;""))&amp;"=",AB$1007)),ISNUMBER(FIND(";"&amp;UPPER(TRIM(Datos!AB133&amp;""))&amp;";",AB$1007))),OR(UPPER(TRIM(Datos!AB133&amp;""))="SÍ",UPPER(TRIM(Datos!AB133&amp;""))="SI",UPPER(TRIM(Datos!AB133&amp;""))="NO"),IF(ISNUMBER(Datos!AB133),AND(OR(AB$1005="",Datos!AB133&gt;=AB$1005),OR(AB$1006="",Datos!AB133&lt;=AB$1006)),FALSE),TRUE))))</f>
        <v>0.0</v>
      </c>
      <c r="AC133">
        <f>IF(Datos!AC133="",0,IF(AND(AC$1008&lt;&gt;"",Datos!AC133=AC$1008),0,IF(AC$1004=0,0,1-CHOOSE(AC$1004,IF(ISNUMBER(Datos!AC133),AND(OR(AC$1005="",Datos!AC133&gt;=AC$1005),OR(AC$1006="",Datos!AC133&lt;=AC$1006)),FALSE),IF(ISNUMBER(Datos!AC133),AND(Datos!AC133=INT(Datos!AC133),AND(OR(AC$1005="",Datos!AC133&gt;=AC$1005),OR(AC$1006="",Datos!AC133&lt;=AC$1006))),FALSE),OR(ISNUMBER(FIND(";"&amp;UPPER(TRIM(Datos!AC133&amp;""))&amp;"=",AC$1007)),ISNUMBER(FIND(";"&amp;UPPER(TRIM(Datos!AC133&amp;""))&amp;";",AC$1007))),OR(UPPER(TRIM(Datos!AC133&amp;""))="SÍ",UPPER(TRIM(Datos!AC133&amp;""))="SI",UPPER(TRIM(Datos!AC133&amp;""))="NO"),IF(ISNUMBER(Datos!AC133),AND(OR(AC$1005="",Datos!AC133&gt;=AC$1005),OR(AC$1006="",Datos!AC133&lt;=AC$1006)),FALSE),TRUE))))</f>
        <v>0.0</v>
      </c>
      <c r="AD133">
        <f>IF(Datos!AD133="",0,IF(AND(AD$1008&lt;&gt;"",Datos!AD133=AD$1008),0,IF(AD$1004=0,0,1-CHOOSE(AD$1004,IF(ISNUMBER(Datos!AD133),AND(OR(AD$1005="",Datos!AD133&gt;=AD$1005),OR(AD$1006="",Datos!AD133&lt;=AD$1006)),FALSE),IF(ISNUMBER(Datos!AD133),AND(Datos!AD133=INT(Datos!AD133),AND(OR(AD$1005="",Datos!AD133&gt;=AD$1005),OR(AD$1006="",Datos!AD133&lt;=AD$1006))),FALSE),OR(ISNUMBER(FIND(";"&amp;UPPER(TRIM(Datos!AD133&amp;""))&amp;"=",AD$1007)),ISNUMBER(FIND(";"&amp;UPPER(TRIM(Datos!AD133&amp;""))&amp;";",AD$1007))),OR(UPPER(TRIM(Datos!AD133&amp;""))="SÍ",UPPER(TRIM(Datos!AD133&amp;""))="SI",UPPER(TRIM(Datos!AD133&amp;""))="NO"),IF(ISNUMBER(Datos!AD133),AND(OR(AD$1005="",Datos!AD133&gt;=AD$1005),OR(AD$1006="",Datos!AD133&lt;=AD$1006)),FALSE),TRUE))))</f>
        <v>0.0</v>
      </c>
      <c r="AE133">
        <f>IF(Datos!AE133="",0,IF(AND(AE$1008&lt;&gt;"",Datos!AE133=AE$1008),0,IF(AE$1004=0,0,1-CHOOSE(AE$1004,IF(ISNUMBER(Datos!AE133),AND(OR(AE$1005="",Datos!AE133&gt;=AE$1005),OR(AE$1006="",Datos!AE133&lt;=AE$1006)),FALSE),IF(ISNUMBER(Datos!AE133),AND(Datos!AE133=INT(Datos!AE133),AND(OR(AE$1005="",Datos!AE133&gt;=AE$1005),OR(AE$1006="",Datos!AE133&lt;=AE$1006))),FALSE),OR(ISNUMBER(FIND(";"&amp;UPPER(TRIM(Datos!AE133&amp;""))&amp;"=",AE$1007)),ISNUMBER(FIND(";"&amp;UPPER(TRIM(Datos!AE133&amp;""))&amp;";",AE$1007))),OR(UPPER(TRIM(Datos!AE133&amp;""))="SÍ",UPPER(TRIM(Datos!AE133&amp;""))="SI",UPPER(TRIM(Datos!AE133&amp;""))="NO"),IF(ISNUMBER(Datos!AE133),AND(OR(AE$1005="",Datos!AE133&gt;=AE$1005),OR(AE$1006="",Datos!AE133&lt;=AE$1006)),FALSE),TRUE))))</f>
        <v>0.0</v>
      </c>
    </row>
    <row r="134" spans="2:31">
      <c r="B134">
        <f>IF(Datos!B134="",0,IF(AND(B$1008&lt;&gt;"",Datos!B134=B$1008),0,IF(B$1004=0,0,1-CHOOSE(B$1004,IF(ISNUMBER(Datos!B134),AND(OR(B$1005="",Datos!B134&gt;=B$1005),OR(B$1006="",Datos!B134&lt;=B$1006)),FALSE),IF(ISNUMBER(Datos!B134),AND(Datos!B134=INT(Datos!B134),AND(OR(B$1005="",Datos!B134&gt;=B$1005),OR(B$1006="",Datos!B134&lt;=B$1006))),FALSE),OR(ISNUMBER(FIND(";"&amp;UPPER(TRIM(Datos!B134&amp;""))&amp;"=",B$1007)),ISNUMBER(FIND(";"&amp;UPPER(TRIM(Datos!B134&amp;""))&amp;";",B$1007))),OR(UPPER(TRIM(Datos!B134&amp;""))="SÍ",UPPER(TRIM(Datos!B134&amp;""))="SI",UPPER(TRIM(Datos!B134&amp;""))="NO"),IF(ISNUMBER(Datos!B134),AND(OR(B$1005="",Datos!B134&gt;=B$1005),OR(B$1006="",Datos!B134&lt;=B$1006)),FALSE),TRUE))))</f>
        <v>0.0</v>
      </c>
      <c r="C134">
        <f>IF(Datos!C134="",0,IF(AND(C$1008&lt;&gt;"",Datos!C134=C$1008),0,IF(C$1004=0,0,1-CHOOSE(C$1004,IF(ISNUMBER(Datos!C134),AND(OR(C$1005="",Datos!C134&gt;=C$1005),OR(C$1006="",Datos!C134&lt;=C$1006)),FALSE),IF(ISNUMBER(Datos!C134),AND(Datos!C134=INT(Datos!C134),AND(OR(C$1005="",Datos!C134&gt;=C$1005),OR(C$1006="",Datos!C134&lt;=C$1006))),FALSE),OR(ISNUMBER(FIND(";"&amp;UPPER(TRIM(Datos!C134&amp;""))&amp;"=",C$1007)),ISNUMBER(FIND(";"&amp;UPPER(TRIM(Datos!C134&amp;""))&amp;";",C$1007))),OR(UPPER(TRIM(Datos!C134&amp;""))="SÍ",UPPER(TRIM(Datos!C134&amp;""))="SI",UPPER(TRIM(Datos!C134&amp;""))="NO"),IF(ISNUMBER(Datos!C134),AND(OR(C$1005="",Datos!C134&gt;=C$1005),OR(C$1006="",Datos!C134&lt;=C$1006)),FALSE),TRUE))))</f>
        <v>0.0</v>
      </c>
      <c r="D134">
        <f>IF(Datos!D134="",0,IF(AND(D$1008&lt;&gt;"",Datos!D134=D$1008),0,IF(D$1004=0,0,1-CHOOSE(D$1004,IF(ISNUMBER(Datos!D134),AND(OR(D$1005="",Datos!D134&gt;=D$1005),OR(D$1006="",Datos!D134&lt;=D$1006)),FALSE),IF(ISNUMBER(Datos!D134),AND(Datos!D134=INT(Datos!D134),AND(OR(D$1005="",Datos!D134&gt;=D$1005),OR(D$1006="",Datos!D134&lt;=D$1006))),FALSE),OR(ISNUMBER(FIND(";"&amp;UPPER(TRIM(Datos!D134&amp;""))&amp;"=",D$1007)),ISNUMBER(FIND(";"&amp;UPPER(TRIM(Datos!D134&amp;""))&amp;";",D$1007))),OR(UPPER(TRIM(Datos!D134&amp;""))="SÍ",UPPER(TRIM(Datos!D134&amp;""))="SI",UPPER(TRIM(Datos!D134&amp;""))="NO"),IF(ISNUMBER(Datos!D134),AND(OR(D$1005="",Datos!D134&gt;=D$1005),OR(D$1006="",Datos!D134&lt;=D$1006)),FALSE),TRUE))))</f>
        <v>0.0</v>
      </c>
      <c r="E134">
        <f>IF(Datos!E134="",0,IF(AND(E$1008&lt;&gt;"",Datos!E134=E$1008),0,IF(E$1004=0,0,1-CHOOSE(E$1004,IF(ISNUMBER(Datos!E134),AND(OR(E$1005="",Datos!E134&gt;=E$1005),OR(E$1006="",Datos!E134&lt;=E$1006)),FALSE),IF(ISNUMBER(Datos!E134),AND(Datos!E134=INT(Datos!E134),AND(OR(E$1005="",Datos!E134&gt;=E$1005),OR(E$1006="",Datos!E134&lt;=E$1006))),FALSE),OR(ISNUMBER(FIND(";"&amp;UPPER(TRIM(Datos!E134&amp;""))&amp;"=",E$1007)),ISNUMBER(FIND(";"&amp;UPPER(TRIM(Datos!E134&amp;""))&amp;";",E$1007))),OR(UPPER(TRIM(Datos!E134&amp;""))="SÍ",UPPER(TRIM(Datos!E134&amp;""))="SI",UPPER(TRIM(Datos!E134&amp;""))="NO"),IF(ISNUMBER(Datos!E134),AND(OR(E$1005="",Datos!E134&gt;=E$1005),OR(E$1006="",Datos!E134&lt;=E$1006)),FALSE),TRUE))))</f>
        <v>0.0</v>
      </c>
      <c r="F134">
        <f>IF(Datos!F134="",0,IF(AND(F$1008&lt;&gt;"",Datos!F134=F$1008),0,IF(F$1004=0,0,1-CHOOSE(F$1004,IF(ISNUMBER(Datos!F134),AND(OR(F$1005="",Datos!F134&gt;=F$1005),OR(F$1006="",Datos!F134&lt;=F$1006)),FALSE),IF(ISNUMBER(Datos!F134),AND(Datos!F134=INT(Datos!F134),AND(OR(F$1005="",Datos!F134&gt;=F$1005),OR(F$1006="",Datos!F134&lt;=F$1006))),FALSE),OR(ISNUMBER(FIND(";"&amp;UPPER(TRIM(Datos!F134&amp;""))&amp;"=",F$1007)),ISNUMBER(FIND(";"&amp;UPPER(TRIM(Datos!F134&amp;""))&amp;";",F$1007))),OR(UPPER(TRIM(Datos!F134&amp;""))="SÍ",UPPER(TRIM(Datos!F134&amp;""))="SI",UPPER(TRIM(Datos!F134&amp;""))="NO"),IF(ISNUMBER(Datos!F134),AND(OR(F$1005="",Datos!F134&gt;=F$1005),OR(F$1006="",Datos!F134&lt;=F$1006)),FALSE),TRUE))))</f>
        <v>0.0</v>
      </c>
      <c r="G134">
        <f>IF(Datos!G134="",0,IF(AND(G$1008&lt;&gt;"",Datos!G134=G$1008),0,IF(G$1004=0,0,1-CHOOSE(G$1004,IF(ISNUMBER(Datos!G134),AND(OR(G$1005="",Datos!G134&gt;=G$1005),OR(G$1006="",Datos!G134&lt;=G$1006)),FALSE),IF(ISNUMBER(Datos!G134),AND(Datos!G134=INT(Datos!G134),AND(OR(G$1005="",Datos!G134&gt;=G$1005),OR(G$1006="",Datos!G134&lt;=G$1006))),FALSE),OR(ISNUMBER(FIND(";"&amp;UPPER(TRIM(Datos!G134&amp;""))&amp;"=",G$1007)),ISNUMBER(FIND(";"&amp;UPPER(TRIM(Datos!G134&amp;""))&amp;";",G$1007))),OR(UPPER(TRIM(Datos!G134&amp;""))="SÍ",UPPER(TRIM(Datos!G134&amp;""))="SI",UPPER(TRIM(Datos!G134&amp;""))="NO"),IF(ISNUMBER(Datos!G134),AND(OR(G$1005="",Datos!G134&gt;=G$1005),OR(G$1006="",Datos!G134&lt;=G$1006)),FALSE),TRUE))))</f>
        <v>0.0</v>
      </c>
      <c r="H134">
        <f>IF(Datos!H134="",0,IF(AND(H$1008&lt;&gt;"",Datos!H134=H$1008),0,IF(H$1004=0,0,1-CHOOSE(H$1004,IF(ISNUMBER(Datos!H134),AND(OR(H$1005="",Datos!H134&gt;=H$1005),OR(H$1006="",Datos!H134&lt;=H$1006)),FALSE),IF(ISNUMBER(Datos!H134),AND(Datos!H134=INT(Datos!H134),AND(OR(H$1005="",Datos!H134&gt;=H$1005),OR(H$1006="",Datos!H134&lt;=H$1006))),FALSE),OR(ISNUMBER(FIND(";"&amp;UPPER(TRIM(Datos!H134&amp;""))&amp;"=",H$1007)),ISNUMBER(FIND(";"&amp;UPPER(TRIM(Datos!H134&amp;""))&amp;";",H$1007))),OR(UPPER(TRIM(Datos!H134&amp;""))="SÍ",UPPER(TRIM(Datos!H134&amp;""))="SI",UPPER(TRIM(Datos!H134&amp;""))="NO"),IF(ISNUMBER(Datos!H134),AND(OR(H$1005="",Datos!H134&gt;=H$1005),OR(H$1006="",Datos!H134&lt;=H$1006)),FALSE),TRUE))))</f>
        <v>0.0</v>
      </c>
      <c r="I134">
        <f>IF(Datos!I134="",0,IF(AND(I$1008&lt;&gt;"",Datos!I134=I$1008),0,IF(I$1004=0,0,1-CHOOSE(I$1004,IF(ISNUMBER(Datos!I134),AND(OR(I$1005="",Datos!I134&gt;=I$1005),OR(I$1006="",Datos!I134&lt;=I$1006)),FALSE),IF(ISNUMBER(Datos!I134),AND(Datos!I134=INT(Datos!I134),AND(OR(I$1005="",Datos!I134&gt;=I$1005),OR(I$1006="",Datos!I134&lt;=I$1006))),FALSE),OR(ISNUMBER(FIND(";"&amp;UPPER(TRIM(Datos!I134&amp;""))&amp;"=",I$1007)),ISNUMBER(FIND(";"&amp;UPPER(TRIM(Datos!I134&amp;""))&amp;";",I$1007))),OR(UPPER(TRIM(Datos!I134&amp;""))="SÍ",UPPER(TRIM(Datos!I134&amp;""))="SI",UPPER(TRIM(Datos!I134&amp;""))="NO"),IF(ISNUMBER(Datos!I134),AND(OR(I$1005="",Datos!I134&gt;=I$1005),OR(I$1006="",Datos!I134&lt;=I$1006)),FALSE),TRUE))))</f>
        <v>0.0</v>
      </c>
      <c r="J134">
        <f>IF(Datos!J134="",0,IF(AND(J$1008&lt;&gt;"",Datos!J134=J$1008),0,IF(J$1004=0,0,1-CHOOSE(J$1004,IF(ISNUMBER(Datos!J134),AND(OR(J$1005="",Datos!J134&gt;=J$1005),OR(J$1006="",Datos!J134&lt;=J$1006)),FALSE),IF(ISNUMBER(Datos!J134),AND(Datos!J134=INT(Datos!J134),AND(OR(J$1005="",Datos!J134&gt;=J$1005),OR(J$1006="",Datos!J134&lt;=J$1006))),FALSE),OR(ISNUMBER(FIND(";"&amp;UPPER(TRIM(Datos!J134&amp;""))&amp;"=",J$1007)),ISNUMBER(FIND(";"&amp;UPPER(TRIM(Datos!J134&amp;""))&amp;";",J$1007))),OR(UPPER(TRIM(Datos!J134&amp;""))="SÍ",UPPER(TRIM(Datos!J134&amp;""))="SI",UPPER(TRIM(Datos!J134&amp;""))="NO"),IF(ISNUMBER(Datos!J134),AND(OR(J$1005="",Datos!J134&gt;=J$1005),OR(J$1006="",Datos!J134&lt;=J$1006)),FALSE),TRUE))))</f>
        <v>0.0</v>
      </c>
      <c r="K134">
        <f>IF(Datos!K134="",0,IF(AND(K$1008&lt;&gt;"",Datos!K134=K$1008),0,IF(K$1004=0,0,1-CHOOSE(K$1004,IF(ISNUMBER(Datos!K134),AND(OR(K$1005="",Datos!K134&gt;=K$1005),OR(K$1006="",Datos!K134&lt;=K$1006)),FALSE),IF(ISNUMBER(Datos!K134),AND(Datos!K134=INT(Datos!K134),AND(OR(K$1005="",Datos!K134&gt;=K$1005),OR(K$1006="",Datos!K134&lt;=K$1006))),FALSE),OR(ISNUMBER(FIND(";"&amp;UPPER(TRIM(Datos!K134&amp;""))&amp;"=",K$1007)),ISNUMBER(FIND(";"&amp;UPPER(TRIM(Datos!K134&amp;""))&amp;";",K$1007))),OR(UPPER(TRIM(Datos!K134&amp;""))="SÍ",UPPER(TRIM(Datos!K134&amp;""))="SI",UPPER(TRIM(Datos!K134&amp;""))="NO"),IF(ISNUMBER(Datos!K134),AND(OR(K$1005="",Datos!K134&gt;=K$1005),OR(K$1006="",Datos!K134&lt;=K$1006)),FALSE),TRUE))))</f>
        <v>0.0</v>
      </c>
      <c r="L134">
        <f>IF(Datos!L134="",0,IF(AND(L$1008&lt;&gt;"",Datos!L134=L$1008),0,IF(L$1004=0,0,1-CHOOSE(L$1004,IF(ISNUMBER(Datos!L134),AND(OR(L$1005="",Datos!L134&gt;=L$1005),OR(L$1006="",Datos!L134&lt;=L$1006)),FALSE),IF(ISNUMBER(Datos!L134),AND(Datos!L134=INT(Datos!L134),AND(OR(L$1005="",Datos!L134&gt;=L$1005),OR(L$1006="",Datos!L134&lt;=L$1006))),FALSE),OR(ISNUMBER(FIND(";"&amp;UPPER(TRIM(Datos!L134&amp;""))&amp;"=",L$1007)),ISNUMBER(FIND(";"&amp;UPPER(TRIM(Datos!L134&amp;""))&amp;";",L$1007))),OR(UPPER(TRIM(Datos!L134&amp;""))="SÍ",UPPER(TRIM(Datos!L134&amp;""))="SI",UPPER(TRIM(Datos!L134&amp;""))="NO"),IF(ISNUMBER(Datos!L134),AND(OR(L$1005="",Datos!L134&gt;=L$1005),OR(L$1006="",Datos!L134&lt;=L$1006)),FALSE),TRUE))))</f>
        <v>0.0</v>
      </c>
      <c r="M134">
        <f>IF(Datos!M134="",0,IF(AND(M$1008&lt;&gt;"",Datos!M134=M$1008),0,IF(M$1004=0,0,1-CHOOSE(M$1004,IF(ISNUMBER(Datos!M134),AND(OR(M$1005="",Datos!M134&gt;=M$1005),OR(M$1006="",Datos!M134&lt;=M$1006)),FALSE),IF(ISNUMBER(Datos!M134),AND(Datos!M134=INT(Datos!M134),AND(OR(M$1005="",Datos!M134&gt;=M$1005),OR(M$1006="",Datos!M134&lt;=M$1006))),FALSE),OR(ISNUMBER(FIND(";"&amp;UPPER(TRIM(Datos!M134&amp;""))&amp;"=",M$1007)),ISNUMBER(FIND(";"&amp;UPPER(TRIM(Datos!M134&amp;""))&amp;";",M$1007))),OR(UPPER(TRIM(Datos!M134&amp;""))="SÍ",UPPER(TRIM(Datos!M134&amp;""))="SI",UPPER(TRIM(Datos!M134&amp;""))="NO"),IF(ISNUMBER(Datos!M134),AND(OR(M$1005="",Datos!M134&gt;=M$1005),OR(M$1006="",Datos!M134&lt;=M$1006)),FALSE),TRUE))))</f>
        <v>0.0</v>
      </c>
      <c r="N134">
        <f>IF(Datos!N134="",0,IF(AND(N$1008&lt;&gt;"",Datos!N134=N$1008),0,IF(N$1004=0,0,1-CHOOSE(N$1004,IF(ISNUMBER(Datos!N134),AND(OR(N$1005="",Datos!N134&gt;=N$1005),OR(N$1006="",Datos!N134&lt;=N$1006)),FALSE),IF(ISNUMBER(Datos!N134),AND(Datos!N134=INT(Datos!N134),AND(OR(N$1005="",Datos!N134&gt;=N$1005),OR(N$1006="",Datos!N134&lt;=N$1006))),FALSE),OR(ISNUMBER(FIND(";"&amp;UPPER(TRIM(Datos!N134&amp;""))&amp;"=",N$1007)),ISNUMBER(FIND(";"&amp;UPPER(TRIM(Datos!N134&amp;""))&amp;";",N$1007))),OR(UPPER(TRIM(Datos!N134&amp;""))="SÍ",UPPER(TRIM(Datos!N134&amp;""))="SI",UPPER(TRIM(Datos!N134&amp;""))="NO"),IF(ISNUMBER(Datos!N134),AND(OR(N$1005="",Datos!N134&gt;=N$1005),OR(N$1006="",Datos!N134&lt;=N$1006)),FALSE),TRUE))))</f>
        <v>0.0</v>
      </c>
      <c r="O134">
        <f>IF(Datos!O134="",0,IF(AND(O$1008&lt;&gt;"",Datos!O134=O$1008),0,IF(O$1004=0,0,1-CHOOSE(O$1004,IF(ISNUMBER(Datos!O134),AND(OR(O$1005="",Datos!O134&gt;=O$1005),OR(O$1006="",Datos!O134&lt;=O$1006)),FALSE),IF(ISNUMBER(Datos!O134),AND(Datos!O134=INT(Datos!O134),AND(OR(O$1005="",Datos!O134&gt;=O$1005),OR(O$1006="",Datos!O134&lt;=O$1006))),FALSE),OR(ISNUMBER(FIND(";"&amp;UPPER(TRIM(Datos!O134&amp;""))&amp;"=",O$1007)),ISNUMBER(FIND(";"&amp;UPPER(TRIM(Datos!O134&amp;""))&amp;";",O$1007))),OR(UPPER(TRIM(Datos!O134&amp;""))="SÍ",UPPER(TRIM(Datos!O134&amp;""))="SI",UPPER(TRIM(Datos!O134&amp;""))="NO"),IF(ISNUMBER(Datos!O134),AND(OR(O$1005="",Datos!O134&gt;=O$1005),OR(O$1006="",Datos!O134&lt;=O$1006)),FALSE),TRUE))))</f>
        <v>0.0</v>
      </c>
      <c r="P134">
        <f>IF(Datos!P134="",0,IF(AND(P$1008&lt;&gt;"",Datos!P134=P$1008),0,IF(P$1004=0,0,1-CHOOSE(P$1004,IF(ISNUMBER(Datos!P134),AND(OR(P$1005="",Datos!P134&gt;=P$1005),OR(P$1006="",Datos!P134&lt;=P$1006)),FALSE),IF(ISNUMBER(Datos!P134),AND(Datos!P134=INT(Datos!P134),AND(OR(P$1005="",Datos!P134&gt;=P$1005),OR(P$1006="",Datos!P134&lt;=P$1006))),FALSE),OR(ISNUMBER(FIND(";"&amp;UPPER(TRIM(Datos!P134&amp;""))&amp;"=",P$1007)),ISNUMBER(FIND(";"&amp;UPPER(TRIM(Datos!P134&amp;""))&amp;";",P$1007))),OR(UPPER(TRIM(Datos!P134&amp;""))="SÍ",UPPER(TRIM(Datos!P134&amp;""))="SI",UPPER(TRIM(Datos!P134&amp;""))="NO"),IF(ISNUMBER(Datos!P134),AND(OR(P$1005="",Datos!P134&gt;=P$1005),OR(P$1006="",Datos!P134&lt;=P$1006)),FALSE),TRUE))))</f>
        <v>0.0</v>
      </c>
      <c r="Q134">
        <f>IF(Datos!Q134="",0,IF(AND(Q$1008&lt;&gt;"",Datos!Q134=Q$1008),0,IF(Q$1004=0,0,1-CHOOSE(Q$1004,IF(ISNUMBER(Datos!Q134),AND(OR(Q$1005="",Datos!Q134&gt;=Q$1005),OR(Q$1006="",Datos!Q134&lt;=Q$1006)),FALSE),IF(ISNUMBER(Datos!Q134),AND(Datos!Q134=INT(Datos!Q134),AND(OR(Q$1005="",Datos!Q134&gt;=Q$1005),OR(Q$1006="",Datos!Q134&lt;=Q$1006))),FALSE),OR(ISNUMBER(FIND(";"&amp;UPPER(TRIM(Datos!Q134&amp;""))&amp;"=",Q$1007)),ISNUMBER(FIND(";"&amp;UPPER(TRIM(Datos!Q134&amp;""))&amp;";",Q$1007))),OR(UPPER(TRIM(Datos!Q134&amp;""))="SÍ",UPPER(TRIM(Datos!Q134&amp;""))="SI",UPPER(TRIM(Datos!Q134&amp;""))="NO"),IF(ISNUMBER(Datos!Q134),AND(OR(Q$1005="",Datos!Q134&gt;=Q$1005),OR(Q$1006="",Datos!Q134&lt;=Q$1006)),FALSE),TRUE))))</f>
        <v>0.0</v>
      </c>
      <c r="R134">
        <f>IF(Datos!R134="",0,IF(AND(R$1008&lt;&gt;"",Datos!R134=R$1008),0,IF(R$1004=0,0,1-CHOOSE(R$1004,IF(ISNUMBER(Datos!R134),AND(OR(R$1005="",Datos!R134&gt;=R$1005),OR(R$1006="",Datos!R134&lt;=R$1006)),FALSE),IF(ISNUMBER(Datos!R134),AND(Datos!R134=INT(Datos!R134),AND(OR(R$1005="",Datos!R134&gt;=R$1005),OR(R$1006="",Datos!R134&lt;=R$1006))),FALSE),OR(ISNUMBER(FIND(";"&amp;UPPER(TRIM(Datos!R134&amp;""))&amp;"=",R$1007)),ISNUMBER(FIND(";"&amp;UPPER(TRIM(Datos!R134&amp;""))&amp;";",R$1007))),OR(UPPER(TRIM(Datos!R134&amp;""))="SÍ",UPPER(TRIM(Datos!R134&amp;""))="SI",UPPER(TRIM(Datos!R134&amp;""))="NO"),IF(ISNUMBER(Datos!R134),AND(OR(R$1005="",Datos!R134&gt;=R$1005),OR(R$1006="",Datos!R134&lt;=R$1006)),FALSE),TRUE))))</f>
        <v>0.0</v>
      </c>
      <c r="S134">
        <f>IF(Datos!S134="",0,IF(AND(S$1008&lt;&gt;"",Datos!S134=S$1008),0,IF(S$1004=0,0,1-CHOOSE(S$1004,IF(ISNUMBER(Datos!S134),AND(OR(S$1005="",Datos!S134&gt;=S$1005),OR(S$1006="",Datos!S134&lt;=S$1006)),FALSE),IF(ISNUMBER(Datos!S134),AND(Datos!S134=INT(Datos!S134),AND(OR(S$1005="",Datos!S134&gt;=S$1005),OR(S$1006="",Datos!S134&lt;=S$1006))),FALSE),OR(ISNUMBER(FIND(";"&amp;UPPER(TRIM(Datos!S134&amp;""))&amp;"=",S$1007)),ISNUMBER(FIND(";"&amp;UPPER(TRIM(Datos!S134&amp;""))&amp;";",S$1007))),OR(UPPER(TRIM(Datos!S134&amp;""))="SÍ",UPPER(TRIM(Datos!S134&amp;""))="SI",UPPER(TRIM(Datos!S134&amp;""))="NO"),IF(ISNUMBER(Datos!S134),AND(OR(S$1005="",Datos!S134&gt;=S$1005),OR(S$1006="",Datos!S134&lt;=S$1006)),FALSE),TRUE))))</f>
        <v>0.0</v>
      </c>
      <c r="T134">
        <f>IF(Datos!T134="",0,IF(AND(T$1008&lt;&gt;"",Datos!T134=T$1008),0,IF(T$1004=0,0,1-CHOOSE(T$1004,IF(ISNUMBER(Datos!T134),AND(OR(T$1005="",Datos!T134&gt;=T$1005),OR(T$1006="",Datos!T134&lt;=T$1006)),FALSE),IF(ISNUMBER(Datos!T134),AND(Datos!T134=INT(Datos!T134),AND(OR(T$1005="",Datos!T134&gt;=T$1005),OR(T$1006="",Datos!T134&lt;=T$1006))),FALSE),OR(ISNUMBER(FIND(";"&amp;UPPER(TRIM(Datos!T134&amp;""))&amp;"=",T$1007)),ISNUMBER(FIND(";"&amp;UPPER(TRIM(Datos!T134&amp;""))&amp;";",T$1007))),OR(UPPER(TRIM(Datos!T134&amp;""))="SÍ",UPPER(TRIM(Datos!T134&amp;""))="SI",UPPER(TRIM(Datos!T134&amp;""))="NO"),IF(ISNUMBER(Datos!T134),AND(OR(T$1005="",Datos!T134&gt;=T$1005),OR(T$1006="",Datos!T134&lt;=T$1006)),FALSE),TRUE))))</f>
        <v>0.0</v>
      </c>
      <c r="U134">
        <f>IF(Datos!U134="",0,IF(AND(U$1008&lt;&gt;"",Datos!U134=U$1008),0,IF(U$1004=0,0,1-CHOOSE(U$1004,IF(ISNUMBER(Datos!U134),AND(OR(U$1005="",Datos!U134&gt;=U$1005),OR(U$1006="",Datos!U134&lt;=U$1006)),FALSE),IF(ISNUMBER(Datos!U134),AND(Datos!U134=INT(Datos!U134),AND(OR(U$1005="",Datos!U134&gt;=U$1005),OR(U$1006="",Datos!U134&lt;=U$1006))),FALSE),OR(ISNUMBER(FIND(";"&amp;UPPER(TRIM(Datos!U134&amp;""))&amp;"=",U$1007)),ISNUMBER(FIND(";"&amp;UPPER(TRIM(Datos!U134&amp;""))&amp;";",U$1007))),OR(UPPER(TRIM(Datos!U134&amp;""))="SÍ",UPPER(TRIM(Datos!U134&amp;""))="SI",UPPER(TRIM(Datos!U134&amp;""))="NO"),IF(ISNUMBER(Datos!U134),AND(OR(U$1005="",Datos!U134&gt;=U$1005),OR(U$1006="",Datos!U134&lt;=U$1006)),FALSE),TRUE))))</f>
        <v>0.0</v>
      </c>
      <c r="V134">
        <f>IF(Datos!V134="",0,IF(AND(V$1008&lt;&gt;"",Datos!V134=V$1008),0,IF(V$1004=0,0,1-CHOOSE(V$1004,IF(ISNUMBER(Datos!V134),AND(OR(V$1005="",Datos!V134&gt;=V$1005),OR(V$1006="",Datos!V134&lt;=V$1006)),FALSE),IF(ISNUMBER(Datos!V134),AND(Datos!V134=INT(Datos!V134),AND(OR(V$1005="",Datos!V134&gt;=V$1005),OR(V$1006="",Datos!V134&lt;=V$1006))),FALSE),OR(ISNUMBER(FIND(";"&amp;UPPER(TRIM(Datos!V134&amp;""))&amp;"=",V$1007)),ISNUMBER(FIND(";"&amp;UPPER(TRIM(Datos!V134&amp;""))&amp;";",V$1007))),OR(UPPER(TRIM(Datos!V134&amp;""))="SÍ",UPPER(TRIM(Datos!V134&amp;""))="SI",UPPER(TRIM(Datos!V134&amp;""))="NO"),IF(ISNUMBER(Datos!V134),AND(OR(V$1005="",Datos!V134&gt;=V$1005),OR(V$1006="",Datos!V134&lt;=V$1006)),FALSE),TRUE))))</f>
        <v>0.0</v>
      </c>
      <c r="W134">
        <f>IF(Datos!W134="",0,IF(AND(W$1008&lt;&gt;"",Datos!W134=W$1008),0,IF(W$1004=0,0,1-CHOOSE(W$1004,IF(ISNUMBER(Datos!W134),AND(OR(W$1005="",Datos!W134&gt;=W$1005),OR(W$1006="",Datos!W134&lt;=W$1006)),FALSE),IF(ISNUMBER(Datos!W134),AND(Datos!W134=INT(Datos!W134),AND(OR(W$1005="",Datos!W134&gt;=W$1005),OR(W$1006="",Datos!W134&lt;=W$1006))),FALSE),OR(ISNUMBER(FIND(";"&amp;UPPER(TRIM(Datos!W134&amp;""))&amp;"=",W$1007)),ISNUMBER(FIND(";"&amp;UPPER(TRIM(Datos!W134&amp;""))&amp;";",W$1007))),OR(UPPER(TRIM(Datos!W134&amp;""))="SÍ",UPPER(TRIM(Datos!W134&amp;""))="SI",UPPER(TRIM(Datos!W134&amp;""))="NO"),IF(ISNUMBER(Datos!W134),AND(OR(W$1005="",Datos!W134&gt;=W$1005),OR(W$1006="",Datos!W134&lt;=W$1006)),FALSE),TRUE))))</f>
        <v>0.0</v>
      </c>
      <c r="X134">
        <f>IF(Datos!X134="",0,IF(AND(X$1008&lt;&gt;"",Datos!X134=X$1008),0,IF(X$1004=0,0,1-CHOOSE(X$1004,IF(ISNUMBER(Datos!X134),AND(OR(X$1005="",Datos!X134&gt;=X$1005),OR(X$1006="",Datos!X134&lt;=X$1006)),FALSE),IF(ISNUMBER(Datos!X134),AND(Datos!X134=INT(Datos!X134),AND(OR(X$1005="",Datos!X134&gt;=X$1005),OR(X$1006="",Datos!X134&lt;=X$1006))),FALSE),OR(ISNUMBER(FIND(";"&amp;UPPER(TRIM(Datos!X134&amp;""))&amp;"=",X$1007)),ISNUMBER(FIND(";"&amp;UPPER(TRIM(Datos!X134&amp;""))&amp;";",X$1007))),OR(UPPER(TRIM(Datos!X134&amp;""))="SÍ",UPPER(TRIM(Datos!X134&amp;""))="SI",UPPER(TRIM(Datos!X134&amp;""))="NO"),IF(ISNUMBER(Datos!X134),AND(OR(X$1005="",Datos!X134&gt;=X$1005),OR(X$1006="",Datos!X134&lt;=X$1006)),FALSE),TRUE))))</f>
        <v>0.0</v>
      </c>
      <c r="Y134">
        <f>IF(Datos!Y134="",0,IF(AND(Y$1008&lt;&gt;"",Datos!Y134=Y$1008),0,IF(Y$1004=0,0,1-CHOOSE(Y$1004,IF(ISNUMBER(Datos!Y134),AND(OR(Y$1005="",Datos!Y134&gt;=Y$1005),OR(Y$1006="",Datos!Y134&lt;=Y$1006)),FALSE),IF(ISNUMBER(Datos!Y134),AND(Datos!Y134=INT(Datos!Y134),AND(OR(Y$1005="",Datos!Y134&gt;=Y$1005),OR(Y$1006="",Datos!Y134&lt;=Y$1006))),FALSE),OR(ISNUMBER(FIND(";"&amp;UPPER(TRIM(Datos!Y134&amp;""))&amp;"=",Y$1007)),ISNUMBER(FIND(";"&amp;UPPER(TRIM(Datos!Y134&amp;""))&amp;";",Y$1007))),OR(UPPER(TRIM(Datos!Y134&amp;""))="SÍ",UPPER(TRIM(Datos!Y134&amp;""))="SI",UPPER(TRIM(Datos!Y134&amp;""))="NO"),IF(ISNUMBER(Datos!Y134),AND(OR(Y$1005="",Datos!Y134&gt;=Y$1005),OR(Y$1006="",Datos!Y134&lt;=Y$1006)),FALSE),TRUE))))</f>
        <v>0.0</v>
      </c>
      <c r="Z134">
        <f>IF(Datos!Z134="",0,IF(AND(Z$1008&lt;&gt;"",Datos!Z134=Z$1008),0,IF(Z$1004=0,0,1-CHOOSE(Z$1004,IF(ISNUMBER(Datos!Z134),AND(OR(Z$1005="",Datos!Z134&gt;=Z$1005),OR(Z$1006="",Datos!Z134&lt;=Z$1006)),FALSE),IF(ISNUMBER(Datos!Z134),AND(Datos!Z134=INT(Datos!Z134),AND(OR(Z$1005="",Datos!Z134&gt;=Z$1005),OR(Z$1006="",Datos!Z134&lt;=Z$1006))),FALSE),OR(ISNUMBER(FIND(";"&amp;UPPER(TRIM(Datos!Z134&amp;""))&amp;"=",Z$1007)),ISNUMBER(FIND(";"&amp;UPPER(TRIM(Datos!Z134&amp;""))&amp;";",Z$1007))),OR(UPPER(TRIM(Datos!Z134&amp;""))="SÍ",UPPER(TRIM(Datos!Z134&amp;""))="SI",UPPER(TRIM(Datos!Z134&amp;""))="NO"),IF(ISNUMBER(Datos!Z134),AND(OR(Z$1005="",Datos!Z134&gt;=Z$1005),OR(Z$1006="",Datos!Z134&lt;=Z$1006)),FALSE),TRUE))))</f>
        <v>0.0</v>
      </c>
      <c r="AA134">
        <f>IF(Datos!AA134="",0,IF(AND(AA$1008&lt;&gt;"",Datos!AA134=AA$1008),0,IF(AA$1004=0,0,1-CHOOSE(AA$1004,IF(ISNUMBER(Datos!AA134),AND(OR(AA$1005="",Datos!AA134&gt;=AA$1005),OR(AA$1006="",Datos!AA134&lt;=AA$1006)),FALSE),IF(ISNUMBER(Datos!AA134),AND(Datos!AA134=INT(Datos!AA134),AND(OR(AA$1005="",Datos!AA134&gt;=AA$1005),OR(AA$1006="",Datos!AA134&lt;=AA$1006))),FALSE),OR(ISNUMBER(FIND(";"&amp;UPPER(TRIM(Datos!AA134&amp;""))&amp;"=",AA$1007)),ISNUMBER(FIND(";"&amp;UPPER(TRIM(Datos!AA134&amp;""))&amp;";",AA$1007))),OR(UPPER(TRIM(Datos!AA134&amp;""))="SÍ",UPPER(TRIM(Datos!AA134&amp;""))="SI",UPPER(TRIM(Datos!AA134&amp;""))="NO"),IF(ISNUMBER(Datos!AA134),AND(OR(AA$1005="",Datos!AA134&gt;=AA$1005),OR(AA$1006="",Datos!AA134&lt;=AA$1006)),FALSE),TRUE))))</f>
        <v>0.0</v>
      </c>
      <c r="AB134">
        <f>IF(Datos!AB134="",0,IF(AND(AB$1008&lt;&gt;"",Datos!AB134=AB$1008),0,IF(AB$1004=0,0,1-CHOOSE(AB$1004,IF(ISNUMBER(Datos!AB134),AND(OR(AB$1005="",Datos!AB134&gt;=AB$1005),OR(AB$1006="",Datos!AB134&lt;=AB$1006)),FALSE),IF(ISNUMBER(Datos!AB134),AND(Datos!AB134=INT(Datos!AB134),AND(OR(AB$1005="",Datos!AB134&gt;=AB$1005),OR(AB$1006="",Datos!AB134&lt;=AB$1006))),FALSE),OR(ISNUMBER(FIND(";"&amp;UPPER(TRIM(Datos!AB134&amp;""))&amp;"=",AB$1007)),ISNUMBER(FIND(";"&amp;UPPER(TRIM(Datos!AB134&amp;""))&amp;";",AB$1007))),OR(UPPER(TRIM(Datos!AB134&amp;""))="SÍ",UPPER(TRIM(Datos!AB134&amp;""))="SI",UPPER(TRIM(Datos!AB134&amp;""))="NO"),IF(ISNUMBER(Datos!AB134),AND(OR(AB$1005="",Datos!AB134&gt;=AB$1005),OR(AB$1006="",Datos!AB134&lt;=AB$1006)),FALSE),TRUE))))</f>
        <v>0.0</v>
      </c>
      <c r="AC134">
        <f>IF(Datos!AC134="",0,IF(AND(AC$1008&lt;&gt;"",Datos!AC134=AC$1008),0,IF(AC$1004=0,0,1-CHOOSE(AC$1004,IF(ISNUMBER(Datos!AC134),AND(OR(AC$1005="",Datos!AC134&gt;=AC$1005),OR(AC$1006="",Datos!AC134&lt;=AC$1006)),FALSE),IF(ISNUMBER(Datos!AC134),AND(Datos!AC134=INT(Datos!AC134),AND(OR(AC$1005="",Datos!AC134&gt;=AC$1005),OR(AC$1006="",Datos!AC134&lt;=AC$1006))),FALSE),OR(ISNUMBER(FIND(";"&amp;UPPER(TRIM(Datos!AC134&amp;""))&amp;"=",AC$1007)),ISNUMBER(FIND(";"&amp;UPPER(TRIM(Datos!AC134&amp;""))&amp;";",AC$1007))),OR(UPPER(TRIM(Datos!AC134&amp;""))="SÍ",UPPER(TRIM(Datos!AC134&amp;""))="SI",UPPER(TRIM(Datos!AC134&amp;""))="NO"),IF(ISNUMBER(Datos!AC134),AND(OR(AC$1005="",Datos!AC134&gt;=AC$1005),OR(AC$1006="",Datos!AC134&lt;=AC$1006)),FALSE),TRUE))))</f>
        <v>0.0</v>
      </c>
      <c r="AD134">
        <f>IF(Datos!AD134="",0,IF(AND(AD$1008&lt;&gt;"",Datos!AD134=AD$1008),0,IF(AD$1004=0,0,1-CHOOSE(AD$1004,IF(ISNUMBER(Datos!AD134),AND(OR(AD$1005="",Datos!AD134&gt;=AD$1005),OR(AD$1006="",Datos!AD134&lt;=AD$1006)),FALSE),IF(ISNUMBER(Datos!AD134),AND(Datos!AD134=INT(Datos!AD134),AND(OR(AD$1005="",Datos!AD134&gt;=AD$1005),OR(AD$1006="",Datos!AD134&lt;=AD$1006))),FALSE),OR(ISNUMBER(FIND(";"&amp;UPPER(TRIM(Datos!AD134&amp;""))&amp;"=",AD$1007)),ISNUMBER(FIND(";"&amp;UPPER(TRIM(Datos!AD134&amp;""))&amp;";",AD$1007))),OR(UPPER(TRIM(Datos!AD134&amp;""))="SÍ",UPPER(TRIM(Datos!AD134&amp;""))="SI",UPPER(TRIM(Datos!AD134&amp;""))="NO"),IF(ISNUMBER(Datos!AD134),AND(OR(AD$1005="",Datos!AD134&gt;=AD$1005),OR(AD$1006="",Datos!AD134&lt;=AD$1006)),FALSE),TRUE))))</f>
        <v>0.0</v>
      </c>
      <c r="AE134">
        <f>IF(Datos!AE134="",0,IF(AND(AE$1008&lt;&gt;"",Datos!AE134=AE$1008),0,IF(AE$1004=0,0,1-CHOOSE(AE$1004,IF(ISNUMBER(Datos!AE134),AND(OR(AE$1005="",Datos!AE134&gt;=AE$1005),OR(AE$1006="",Datos!AE134&lt;=AE$1006)),FALSE),IF(ISNUMBER(Datos!AE134),AND(Datos!AE134=INT(Datos!AE134),AND(OR(AE$1005="",Datos!AE134&gt;=AE$1005),OR(AE$1006="",Datos!AE134&lt;=AE$1006))),FALSE),OR(ISNUMBER(FIND(";"&amp;UPPER(TRIM(Datos!AE134&amp;""))&amp;"=",AE$1007)),ISNUMBER(FIND(";"&amp;UPPER(TRIM(Datos!AE134&amp;""))&amp;";",AE$1007))),OR(UPPER(TRIM(Datos!AE134&amp;""))="SÍ",UPPER(TRIM(Datos!AE134&amp;""))="SI",UPPER(TRIM(Datos!AE134&amp;""))="NO"),IF(ISNUMBER(Datos!AE134),AND(OR(AE$1005="",Datos!AE134&gt;=AE$1005),OR(AE$1006="",Datos!AE134&lt;=AE$1006)),FALSE),TRUE))))</f>
        <v>0.0</v>
      </c>
    </row>
    <row r="135" spans="2:31">
      <c r="B135">
        <f>IF(Datos!B135="",0,IF(AND(B$1008&lt;&gt;"",Datos!B135=B$1008),0,IF(B$1004=0,0,1-CHOOSE(B$1004,IF(ISNUMBER(Datos!B135),AND(OR(B$1005="",Datos!B135&gt;=B$1005),OR(B$1006="",Datos!B135&lt;=B$1006)),FALSE),IF(ISNUMBER(Datos!B135),AND(Datos!B135=INT(Datos!B135),AND(OR(B$1005="",Datos!B135&gt;=B$1005),OR(B$1006="",Datos!B135&lt;=B$1006))),FALSE),OR(ISNUMBER(FIND(";"&amp;UPPER(TRIM(Datos!B135&amp;""))&amp;"=",B$1007)),ISNUMBER(FIND(";"&amp;UPPER(TRIM(Datos!B135&amp;""))&amp;";",B$1007))),OR(UPPER(TRIM(Datos!B135&amp;""))="SÍ",UPPER(TRIM(Datos!B135&amp;""))="SI",UPPER(TRIM(Datos!B135&amp;""))="NO"),IF(ISNUMBER(Datos!B135),AND(OR(B$1005="",Datos!B135&gt;=B$1005),OR(B$1006="",Datos!B135&lt;=B$1006)),FALSE),TRUE))))</f>
        <v>0.0</v>
      </c>
      <c r="C135">
        <f>IF(Datos!C135="",0,IF(AND(C$1008&lt;&gt;"",Datos!C135=C$1008),0,IF(C$1004=0,0,1-CHOOSE(C$1004,IF(ISNUMBER(Datos!C135),AND(OR(C$1005="",Datos!C135&gt;=C$1005),OR(C$1006="",Datos!C135&lt;=C$1006)),FALSE),IF(ISNUMBER(Datos!C135),AND(Datos!C135=INT(Datos!C135),AND(OR(C$1005="",Datos!C135&gt;=C$1005),OR(C$1006="",Datos!C135&lt;=C$1006))),FALSE),OR(ISNUMBER(FIND(";"&amp;UPPER(TRIM(Datos!C135&amp;""))&amp;"=",C$1007)),ISNUMBER(FIND(";"&amp;UPPER(TRIM(Datos!C135&amp;""))&amp;";",C$1007))),OR(UPPER(TRIM(Datos!C135&amp;""))="SÍ",UPPER(TRIM(Datos!C135&amp;""))="SI",UPPER(TRIM(Datos!C135&amp;""))="NO"),IF(ISNUMBER(Datos!C135),AND(OR(C$1005="",Datos!C135&gt;=C$1005),OR(C$1006="",Datos!C135&lt;=C$1006)),FALSE),TRUE))))</f>
        <v>0.0</v>
      </c>
      <c r="D135">
        <f>IF(Datos!D135="",0,IF(AND(D$1008&lt;&gt;"",Datos!D135=D$1008),0,IF(D$1004=0,0,1-CHOOSE(D$1004,IF(ISNUMBER(Datos!D135),AND(OR(D$1005="",Datos!D135&gt;=D$1005),OR(D$1006="",Datos!D135&lt;=D$1006)),FALSE),IF(ISNUMBER(Datos!D135),AND(Datos!D135=INT(Datos!D135),AND(OR(D$1005="",Datos!D135&gt;=D$1005),OR(D$1006="",Datos!D135&lt;=D$1006))),FALSE),OR(ISNUMBER(FIND(";"&amp;UPPER(TRIM(Datos!D135&amp;""))&amp;"=",D$1007)),ISNUMBER(FIND(";"&amp;UPPER(TRIM(Datos!D135&amp;""))&amp;";",D$1007))),OR(UPPER(TRIM(Datos!D135&amp;""))="SÍ",UPPER(TRIM(Datos!D135&amp;""))="SI",UPPER(TRIM(Datos!D135&amp;""))="NO"),IF(ISNUMBER(Datos!D135),AND(OR(D$1005="",Datos!D135&gt;=D$1005),OR(D$1006="",Datos!D135&lt;=D$1006)),FALSE),TRUE))))</f>
        <v>0.0</v>
      </c>
      <c r="E135">
        <f>IF(Datos!E135="",0,IF(AND(E$1008&lt;&gt;"",Datos!E135=E$1008),0,IF(E$1004=0,0,1-CHOOSE(E$1004,IF(ISNUMBER(Datos!E135),AND(OR(E$1005="",Datos!E135&gt;=E$1005),OR(E$1006="",Datos!E135&lt;=E$1006)),FALSE),IF(ISNUMBER(Datos!E135),AND(Datos!E135=INT(Datos!E135),AND(OR(E$1005="",Datos!E135&gt;=E$1005),OR(E$1006="",Datos!E135&lt;=E$1006))),FALSE),OR(ISNUMBER(FIND(";"&amp;UPPER(TRIM(Datos!E135&amp;""))&amp;"=",E$1007)),ISNUMBER(FIND(";"&amp;UPPER(TRIM(Datos!E135&amp;""))&amp;";",E$1007))),OR(UPPER(TRIM(Datos!E135&amp;""))="SÍ",UPPER(TRIM(Datos!E135&amp;""))="SI",UPPER(TRIM(Datos!E135&amp;""))="NO"),IF(ISNUMBER(Datos!E135),AND(OR(E$1005="",Datos!E135&gt;=E$1005),OR(E$1006="",Datos!E135&lt;=E$1006)),FALSE),TRUE))))</f>
        <v>0.0</v>
      </c>
      <c r="F135">
        <f>IF(Datos!F135="",0,IF(AND(F$1008&lt;&gt;"",Datos!F135=F$1008),0,IF(F$1004=0,0,1-CHOOSE(F$1004,IF(ISNUMBER(Datos!F135),AND(OR(F$1005="",Datos!F135&gt;=F$1005),OR(F$1006="",Datos!F135&lt;=F$1006)),FALSE),IF(ISNUMBER(Datos!F135),AND(Datos!F135=INT(Datos!F135),AND(OR(F$1005="",Datos!F135&gt;=F$1005),OR(F$1006="",Datos!F135&lt;=F$1006))),FALSE),OR(ISNUMBER(FIND(";"&amp;UPPER(TRIM(Datos!F135&amp;""))&amp;"=",F$1007)),ISNUMBER(FIND(";"&amp;UPPER(TRIM(Datos!F135&amp;""))&amp;";",F$1007))),OR(UPPER(TRIM(Datos!F135&amp;""))="SÍ",UPPER(TRIM(Datos!F135&amp;""))="SI",UPPER(TRIM(Datos!F135&amp;""))="NO"),IF(ISNUMBER(Datos!F135),AND(OR(F$1005="",Datos!F135&gt;=F$1005),OR(F$1006="",Datos!F135&lt;=F$1006)),FALSE),TRUE))))</f>
        <v>0.0</v>
      </c>
      <c r="G135">
        <f>IF(Datos!G135="",0,IF(AND(G$1008&lt;&gt;"",Datos!G135=G$1008),0,IF(G$1004=0,0,1-CHOOSE(G$1004,IF(ISNUMBER(Datos!G135),AND(OR(G$1005="",Datos!G135&gt;=G$1005),OR(G$1006="",Datos!G135&lt;=G$1006)),FALSE),IF(ISNUMBER(Datos!G135),AND(Datos!G135=INT(Datos!G135),AND(OR(G$1005="",Datos!G135&gt;=G$1005),OR(G$1006="",Datos!G135&lt;=G$1006))),FALSE),OR(ISNUMBER(FIND(";"&amp;UPPER(TRIM(Datos!G135&amp;""))&amp;"=",G$1007)),ISNUMBER(FIND(";"&amp;UPPER(TRIM(Datos!G135&amp;""))&amp;";",G$1007))),OR(UPPER(TRIM(Datos!G135&amp;""))="SÍ",UPPER(TRIM(Datos!G135&amp;""))="SI",UPPER(TRIM(Datos!G135&amp;""))="NO"),IF(ISNUMBER(Datos!G135),AND(OR(G$1005="",Datos!G135&gt;=G$1005),OR(G$1006="",Datos!G135&lt;=G$1006)),FALSE),TRUE))))</f>
        <v>0.0</v>
      </c>
      <c r="H135">
        <f>IF(Datos!H135="",0,IF(AND(H$1008&lt;&gt;"",Datos!H135=H$1008),0,IF(H$1004=0,0,1-CHOOSE(H$1004,IF(ISNUMBER(Datos!H135),AND(OR(H$1005="",Datos!H135&gt;=H$1005),OR(H$1006="",Datos!H135&lt;=H$1006)),FALSE),IF(ISNUMBER(Datos!H135),AND(Datos!H135=INT(Datos!H135),AND(OR(H$1005="",Datos!H135&gt;=H$1005),OR(H$1006="",Datos!H135&lt;=H$1006))),FALSE),OR(ISNUMBER(FIND(";"&amp;UPPER(TRIM(Datos!H135&amp;""))&amp;"=",H$1007)),ISNUMBER(FIND(";"&amp;UPPER(TRIM(Datos!H135&amp;""))&amp;";",H$1007))),OR(UPPER(TRIM(Datos!H135&amp;""))="SÍ",UPPER(TRIM(Datos!H135&amp;""))="SI",UPPER(TRIM(Datos!H135&amp;""))="NO"),IF(ISNUMBER(Datos!H135),AND(OR(H$1005="",Datos!H135&gt;=H$1005),OR(H$1006="",Datos!H135&lt;=H$1006)),FALSE),TRUE))))</f>
        <v>0.0</v>
      </c>
      <c r="I135">
        <f>IF(Datos!I135="",0,IF(AND(I$1008&lt;&gt;"",Datos!I135=I$1008),0,IF(I$1004=0,0,1-CHOOSE(I$1004,IF(ISNUMBER(Datos!I135),AND(OR(I$1005="",Datos!I135&gt;=I$1005),OR(I$1006="",Datos!I135&lt;=I$1006)),FALSE),IF(ISNUMBER(Datos!I135),AND(Datos!I135=INT(Datos!I135),AND(OR(I$1005="",Datos!I135&gt;=I$1005),OR(I$1006="",Datos!I135&lt;=I$1006))),FALSE),OR(ISNUMBER(FIND(";"&amp;UPPER(TRIM(Datos!I135&amp;""))&amp;"=",I$1007)),ISNUMBER(FIND(";"&amp;UPPER(TRIM(Datos!I135&amp;""))&amp;";",I$1007))),OR(UPPER(TRIM(Datos!I135&amp;""))="SÍ",UPPER(TRIM(Datos!I135&amp;""))="SI",UPPER(TRIM(Datos!I135&amp;""))="NO"),IF(ISNUMBER(Datos!I135),AND(OR(I$1005="",Datos!I135&gt;=I$1005),OR(I$1006="",Datos!I135&lt;=I$1006)),FALSE),TRUE))))</f>
        <v>0.0</v>
      </c>
      <c r="J135">
        <f>IF(Datos!J135="",0,IF(AND(J$1008&lt;&gt;"",Datos!J135=J$1008),0,IF(J$1004=0,0,1-CHOOSE(J$1004,IF(ISNUMBER(Datos!J135),AND(OR(J$1005="",Datos!J135&gt;=J$1005),OR(J$1006="",Datos!J135&lt;=J$1006)),FALSE),IF(ISNUMBER(Datos!J135),AND(Datos!J135=INT(Datos!J135),AND(OR(J$1005="",Datos!J135&gt;=J$1005),OR(J$1006="",Datos!J135&lt;=J$1006))),FALSE),OR(ISNUMBER(FIND(";"&amp;UPPER(TRIM(Datos!J135&amp;""))&amp;"=",J$1007)),ISNUMBER(FIND(";"&amp;UPPER(TRIM(Datos!J135&amp;""))&amp;";",J$1007))),OR(UPPER(TRIM(Datos!J135&amp;""))="SÍ",UPPER(TRIM(Datos!J135&amp;""))="SI",UPPER(TRIM(Datos!J135&amp;""))="NO"),IF(ISNUMBER(Datos!J135),AND(OR(J$1005="",Datos!J135&gt;=J$1005),OR(J$1006="",Datos!J135&lt;=J$1006)),FALSE),TRUE))))</f>
        <v>0.0</v>
      </c>
      <c r="K135">
        <f>IF(Datos!K135="",0,IF(AND(K$1008&lt;&gt;"",Datos!K135=K$1008),0,IF(K$1004=0,0,1-CHOOSE(K$1004,IF(ISNUMBER(Datos!K135),AND(OR(K$1005="",Datos!K135&gt;=K$1005),OR(K$1006="",Datos!K135&lt;=K$1006)),FALSE),IF(ISNUMBER(Datos!K135),AND(Datos!K135=INT(Datos!K135),AND(OR(K$1005="",Datos!K135&gt;=K$1005),OR(K$1006="",Datos!K135&lt;=K$1006))),FALSE),OR(ISNUMBER(FIND(";"&amp;UPPER(TRIM(Datos!K135&amp;""))&amp;"=",K$1007)),ISNUMBER(FIND(";"&amp;UPPER(TRIM(Datos!K135&amp;""))&amp;";",K$1007))),OR(UPPER(TRIM(Datos!K135&amp;""))="SÍ",UPPER(TRIM(Datos!K135&amp;""))="SI",UPPER(TRIM(Datos!K135&amp;""))="NO"),IF(ISNUMBER(Datos!K135),AND(OR(K$1005="",Datos!K135&gt;=K$1005),OR(K$1006="",Datos!K135&lt;=K$1006)),FALSE),TRUE))))</f>
        <v>0.0</v>
      </c>
      <c r="L135">
        <f>IF(Datos!L135="",0,IF(AND(L$1008&lt;&gt;"",Datos!L135=L$1008),0,IF(L$1004=0,0,1-CHOOSE(L$1004,IF(ISNUMBER(Datos!L135),AND(OR(L$1005="",Datos!L135&gt;=L$1005),OR(L$1006="",Datos!L135&lt;=L$1006)),FALSE),IF(ISNUMBER(Datos!L135),AND(Datos!L135=INT(Datos!L135),AND(OR(L$1005="",Datos!L135&gt;=L$1005),OR(L$1006="",Datos!L135&lt;=L$1006))),FALSE),OR(ISNUMBER(FIND(";"&amp;UPPER(TRIM(Datos!L135&amp;""))&amp;"=",L$1007)),ISNUMBER(FIND(";"&amp;UPPER(TRIM(Datos!L135&amp;""))&amp;";",L$1007))),OR(UPPER(TRIM(Datos!L135&amp;""))="SÍ",UPPER(TRIM(Datos!L135&amp;""))="SI",UPPER(TRIM(Datos!L135&amp;""))="NO"),IF(ISNUMBER(Datos!L135),AND(OR(L$1005="",Datos!L135&gt;=L$1005),OR(L$1006="",Datos!L135&lt;=L$1006)),FALSE),TRUE))))</f>
        <v>0.0</v>
      </c>
      <c r="M135">
        <f>IF(Datos!M135="",0,IF(AND(M$1008&lt;&gt;"",Datos!M135=M$1008),0,IF(M$1004=0,0,1-CHOOSE(M$1004,IF(ISNUMBER(Datos!M135),AND(OR(M$1005="",Datos!M135&gt;=M$1005),OR(M$1006="",Datos!M135&lt;=M$1006)),FALSE),IF(ISNUMBER(Datos!M135),AND(Datos!M135=INT(Datos!M135),AND(OR(M$1005="",Datos!M135&gt;=M$1005),OR(M$1006="",Datos!M135&lt;=M$1006))),FALSE),OR(ISNUMBER(FIND(";"&amp;UPPER(TRIM(Datos!M135&amp;""))&amp;"=",M$1007)),ISNUMBER(FIND(";"&amp;UPPER(TRIM(Datos!M135&amp;""))&amp;";",M$1007))),OR(UPPER(TRIM(Datos!M135&amp;""))="SÍ",UPPER(TRIM(Datos!M135&amp;""))="SI",UPPER(TRIM(Datos!M135&amp;""))="NO"),IF(ISNUMBER(Datos!M135),AND(OR(M$1005="",Datos!M135&gt;=M$1005),OR(M$1006="",Datos!M135&lt;=M$1006)),FALSE),TRUE))))</f>
        <v>0.0</v>
      </c>
      <c r="N135">
        <f>IF(Datos!N135="",0,IF(AND(N$1008&lt;&gt;"",Datos!N135=N$1008),0,IF(N$1004=0,0,1-CHOOSE(N$1004,IF(ISNUMBER(Datos!N135),AND(OR(N$1005="",Datos!N135&gt;=N$1005),OR(N$1006="",Datos!N135&lt;=N$1006)),FALSE),IF(ISNUMBER(Datos!N135),AND(Datos!N135=INT(Datos!N135),AND(OR(N$1005="",Datos!N135&gt;=N$1005),OR(N$1006="",Datos!N135&lt;=N$1006))),FALSE),OR(ISNUMBER(FIND(";"&amp;UPPER(TRIM(Datos!N135&amp;""))&amp;"=",N$1007)),ISNUMBER(FIND(";"&amp;UPPER(TRIM(Datos!N135&amp;""))&amp;";",N$1007))),OR(UPPER(TRIM(Datos!N135&amp;""))="SÍ",UPPER(TRIM(Datos!N135&amp;""))="SI",UPPER(TRIM(Datos!N135&amp;""))="NO"),IF(ISNUMBER(Datos!N135),AND(OR(N$1005="",Datos!N135&gt;=N$1005),OR(N$1006="",Datos!N135&lt;=N$1006)),FALSE),TRUE))))</f>
        <v>0.0</v>
      </c>
      <c r="O135">
        <f>IF(Datos!O135="",0,IF(AND(O$1008&lt;&gt;"",Datos!O135=O$1008),0,IF(O$1004=0,0,1-CHOOSE(O$1004,IF(ISNUMBER(Datos!O135),AND(OR(O$1005="",Datos!O135&gt;=O$1005),OR(O$1006="",Datos!O135&lt;=O$1006)),FALSE),IF(ISNUMBER(Datos!O135),AND(Datos!O135=INT(Datos!O135),AND(OR(O$1005="",Datos!O135&gt;=O$1005),OR(O$1006="",Datos!O135&lt;=O$1006))),FALSE),OR(ISNUMBER(FIND(";"&amp;UPPER(TRIM(Datos!O135&amp;""))&amp;"=",O$1007)),ISNUMBER(FIND(";"&amp;UPPER(TRIM(Datos!O135&amp;""))&amp;";",O$1007))),OR(UPPER(TRIM(Datos!O135&amp;""))="SÍ",UPPER(TRIM(Datos!O135&amp;""))="SI",UPPER(TRIM(Datos!O135&amp;""))="NO"),IF(ISNUMBER(Datos!O135),AND(OR(O$1005="",Datos!O135&gt;=O$1005),OR(O$1006="",Datos!O135&lt;=O$1006)),FALSE),TRUE))))</f>
        <v>0.0</v>
      </c>
      <c r="P135">
        <f>IF(Datos!P135="",0,IF(AND(P$1008&lt;&gt;"",Datos!P135=P$1008),0,IF(P$1004=0,0,1-CHOOSE(P$1004,IF(ISNUMBER(Datos!P135),AND(OR(P$1005="",Datos!P135&gt;=P$1005),OR(P$1006="",Datos!P135&lt;=P$1006)),FALSE),IF(ISNUMBER(Datos!P135),AND(Datos!P135=INT(Datos!P135),AND(OR(P$1005="",Datos!P135&gt;=P$1005),OR(P$1006="",Datos!P135&lt;=P$1006))),FALSE),OR(ISNUMBER(FIND(";"&amp;UPPER(TRIM(Datos!P135&amp;""))&amp;"=",P$1007)),ISNUMBER(FIND(";"&amp;UPPER(TRIM(Datos!P135&amp;""))&amp;";",P$1007))),OR(UPPER(TRIM(Datos!P135&amp;""))="SÍ",UPPER(TRIM(Datos!P135&amp;""))="SI",UPPER(TRIM(Datos!P135&amp;""))="NO"),IF(ISNUMBER(Datos!P135),AND(OR(P$1005="",Datos!P135&gt;=P$1005),OR(P$1006="",Datos!P135&lt;=P$1006)),FALSE),TRUE))))</f>
        <v>0.0</v>
      </c>
      <c r="Q135">
        <f>IF(Datos!Q135="",0,IF(AND(Q$1008&lt;&gt;"",Datos!Q135=Q$1008),0,IF(Q$1004=0,0,1-CHOOSE(Q$1004,IF(ISNUMBER(Datos!Q135),AND(OR(Q$1005="",Datos!Q135&gt;=Q$1005),OR(Q$1006="",Datos!Q135&lt;=Q$1006)),FALSE),IF(ISNUMBER(Datos!Q135),AND(Datos!Q135=INT(Datos!Q135),AND(OR(Q$1005="",Datos!Q135&gt;=Q$1005),OR(Q$1006="",Datos!Q135&lt;=Q$1006))),FALSE),OR(ISNUMBER(FIND(";"&amp;UPPER(TRIM(Datos!Q135&amp;""))&amp;"=",Q$1007)),ISNUMBER(FIND(";"&amp;UPPER(TRIM(Datos!Q135&amp;""))&amp;";",Q$1007))),OR(UPPER(TRIM(Datos!Q135&amp;""))="SÍ",UPPER(TRIM(Datos!Q135&amp;""))="SI",UPPER(TRIM(Datos!Q135&amp;""))="NO"),IF(ISNUMBER(Datos!Q135),AND(OR(Q$1005="",Datos!Q135&gt;=Q$1005),OR(Q$1006="",Datos!Q135&lt;=Q$1006)),FALSE),TRUE))))</f>
        <v>0.0</v>
      </c>
      <c r="R135">
        <f>IF(Datos!R135="",0,IF(AND(R$1008&lt;&gt;"",Datos!R135=R$1008),0,IF(R$1004=0,0,1-CHOOSE(R$1004,IF(ISNUMBER(Datos!R135),AND(OR(R$1005="",Datos!R135&gt;=R$1005),OR(R$1006="",Datos!R135&lt;=R$1006)),FALSE),IF(ISNUMBER(Datos!R135),AND(Datos!R135=INT(Datos!R135),AND(OR(R$1005="",Datos!R135&gt;=R$1005),OR(R$1006="",Datos!R135&lt;=R$1006))),FALSE),OR(ISNUMBER(FIND(";"&amp;UPPER(TRIM(Datos!R135&amp;""))&amp;"=",R$1007)),ISNUMBER(FIND(";"&amp;UPPER(TRIM(Datos!R135&amp;""))&amp;";",R$1007))),OR(UPPER(TRIM(Datos!R135&amp;""))="SÍ",UPPER(TRIM(Datos!R135&amp;""))="SI",UPPER(TRIM(Datos!R135&amp;""))="NO"),IF(ISNUMBER(Datos!R135),AND(OR(R$1005="",Datos!R135&gt;=R$1005),OR(R$1006="",Datos!R135&lt;=R$1006)),FALSE),TRUE))))</f>
        <v>0.0</v>
      </c>
      <c r="S135">
        <f>IF(Datos!S135="",0,IF(AND(S$1008&lt;&gt;"",Datos!S135=S$1008),0,IF(S$1004=0,0,1-CHOOSE(S$1004,IF(ISNUMBER(Datos!S135),AND(OR(S$1005="",Datos!S135&gt;=S$1005),OR(S$1006="",Datos!S135&lt;=S$1006)),FALSE),IF(ISNUMBER(Datos!S135),AND(Datos!S135=INT(Datos!S135),AND(OR(S$1005="",Datos!S135&gt;=S$1005),OR(S$1006="",Datos!S135&lt;=S$1006))),FALSE),OR(ISNUMBER(FIND(";"&amp;UPPER(TRIM(Datos!S135&amp;""))&amp;"=",S$1007)),ISNUMBER(FIND(";"&amp;UPPER(TRIM(Datos!S135&amp;""))&amp;";",S$1007))),OR(UPPER(TRIM(Datos!S135&amp;""))="SÍ",UPPER(TRIM(Datos!S135&amp;""))="SI",UPPER(TRIM(Datos!S135&amp;""))="NO"),IF(ISNUMBER(Datos!S135),AND(OR(S$1005="",Datos!S135&gt;=S$1005),OR(S$1006="",Datos!S135&lt;=S$1006)),FALSE),TRUE))))</f>
        <v>0.0</v>
      </c>
      <c r="T135">
        <f>IF(Datos!T135="",0,IF(AND(T$1008&lt;&gt;"",Datos!T135=T$1008),0,IF(T$1004=0,0,1-CHOOSE(T$1004,IF(ISNUMBER(Datos!T135),AND(OR(T$1005="",Datos!T135&gt;=T$1005),OR(T$1006="",Datos!T135&lt;=T$1006)),FALSE),IF(ISNUMBER(Datos!T135),AND(Datos!T135=INT(Datos!T135),AND(OR(T$1005="",Datos!T135&gt;=T$1005),OR(T$1006="",Datos!T135&lt;=T$1006))),FALSE),OR(ISNUMBER(FIND(";"&amp;UPPER(TRIM(Datos!T135&amp;""))&amp;"=",T$1007)),ISNUMBER(FIND(";"&amp;UPPER(TRIM(Datos!T135&amp;""))&amp;";",T$1007))),OR(UPPER(TRIM(Datos!T135&amp;""))="SÍ",UPPER(TRIM(Datos!T135&amp;""))="SI",UPPER(TRIM(Datos!T135&amp;""))="NO"),IF(ISNUMBER(Datos!T135),AND(OR(T$1005="",Datos!T135&gt;=T$1005),OR(T$1006="",Datos!T135&lt;=T$1006)),FALSE),TRUE))))</f>
        <v>0.0</v>
      </c>
      <c r="U135">
        <f>IF(Datos!U135="",0,IF(AND(U$1008&lt;&gt;"",Datos!U135=U$1008),0,IF(U$1004=0,0,1-CHOOSE(U$1004,IF(ISNUMBER(Datos!U135),AND(OR(U$1005="",Datos!U135&gt;=U$1005),OR(U$1006="",Datos!U135&lt;=U$1006)),FALSE),IF(ISNUMBER(Datos!U135),AND(Datos!U135=INT(Datos!U135),AND(OR(U$1005="",Datos!U135&gt;=U$1005),OR(U$1006="",Datos!U135&lt;=U$1006))),FALSE),OR(ISNUMBER(FIND(";"&amp;UPPER(TRIM(Datos!U135&amp;""))&amp;"=",U$1007)),ISNUMBER(FIND(";"&amp;UPPER(TRIM(Datos!U135&amp;""))&amp;";",U$1007))),OR(UPPER(TRIM(Datos!U135&amp;""))="SÍ",UPPER(TRIM(Datos!U135&amp;""))="SI",UPPER(TRIM(Datos!U135&amp;""))="NO"),IF(ISNUMBER(Datos!U135),AND(OR(U$1005="",Datos!U135&gt;=U$1005),OR(U$1006="",Datos!U135&lt;=U$1006)),FALSE),TRUE))))</f>
        <v>0.0</v>
      </c>
      <c r="V135">
        <f>IF(Datos!V135="",0,IF(AND(V$1008&lt;&gt;"",Datos!V135=V$1008),0,IF(V$1004=0,0,1-CHOOSE(V$1004,IF(ISNUMBER(Datos!V135),AND(OR(V$1005="",Datos!V135&gt;=V$1005),OR(V$1006="",Datos!V135&lt;=V$1006)),FALSE),IF(ISNUMBER(Datos!V135),AND(Datos!V135=INT(Datos!V135),AND(OR(V$1005="",Datos!V135&gt;=V$1005),OR(V$1006="",Datos!V135&lt;=V$1006))),FALSE),OR(ISNUMBER(FIND(";"&amp;UPPER(TRIM(Datos!V135&amp;""))&amp;"=",V$1007)),ISNUMBER(FIND(";"&amp;UPPER(TRIM(Datos!V135&amp;""))&amp;";",V$1007))),OR(UPPER(TRIM(Datos!V135&amp;""))="SÍ",UPPER(TRIM(Datos!V135&amp;""))="SI",UPPER(TRIM(Datos!V135&amp;""))="NO"),IF(ISNUMBER(Datos!V135),AND(OR(V$1005="",Datos!V135&gt;=V$1005),OR(V$1006="",Datos!V135&lt;=V$1006)),FALSE),TRUE))))</f>
        <v>0.0</v>
      </c>
      <c r="W135">
        <f>IF(Datos!W135="",0,IF(AND(W$1008&lt;&gt;"",Datos!W135=W$1008),0,IF(W$1004=0,0,1-CHOOSE(W$1004,IF(ISNUMBER(Datos!W135),AND(OR(W$1005="",Datos!W135&gt;=W$1005),OR(W$1006="",Datos!W135&lt;=W$1006)),FALSE),IF(ISNUMBER(Datos!W135),AND(Datos!W135=INT(Datos!W135),AND(OR(W$1005="",Datos!W135&gt;=W$1005),OR(W$1006="",Datos!W135&lt;=W$1006))),FALSE),OR(ISNUMBER(FIND(";"&amp;UPPER(TRIM(Datos!W135&amp;""))&amp;"=",W$1007)),ISNUMBER(FIND(";"&amp;UPPER(TRIM(Datos!W135&amp;""))&amp;";",W$1007))),OR(UPPER(TRIM(Datos!W135&amp;""))="SÍ",UPPER(TRIM(Datos!W135&amp;""))="SI",UPPER(TRIM(Datos!W135&amp;""))="NO"),IF(ISNUMBER(Datos!W135),AND(OR(W$1005="",Datos!W135&gt;=W$1005),OR(W$1006="",Datos!W135&lt;=W$1006)),FALSE),TRUE))))</f>
        <v>0.0</v>
      </c>
      <c r="X135">
        <f>IF(Datos!X135="",0,IF(AND(X$1008&lt;&gt;"",Datos!X135=X$1008),0,IF(X$1004=0,0,1-CHOOSE(X$1004,IF(ISNUMBER(Datos!X135),AND(OR(X$1005="",Datos!X135&gt;=X$1005),OR(X$1006="",Datos!X135&lt;=X$1006)),FALSE),IF(ISNUMBER(Datos!X135),AND(Datos!X135=INT(Datos!X135),AND(OR(X$1005="",Datos!X135&gt;=X$1005),OR(X$1006="",Datos!X135&lt;=X$1006))),FALSE),OR(ISNUMBER(FIND(";"&amp;UPPER(TRIM(Datos!X135&amp;""))&amp;"=",X$1007)),ISNUMBER(FIND(";"&amp;UPPER(TRIM(Datos!X135&amp;""))&amp;";",X$1007))),OR(UPPER(TRIM(Datos!X135&amp;""))="SÍ",UPPER(TRIM(Datos!X135&amp;""))="SI",UPPER(TRIM(Datos!X135&amp;""))="NO"),IF(ISNUMBER(Datos!X135),AND(OR(X$1005="",Datos!X135&gt;=X$1005),OR(X$1006="",Datos!X135&lt;=X$1006)),FALSE),TRUE))))</f>
        <v>0.0</v>
      </c>
      <c r="Y135">
        <f>IF(Datos!Y135="",0,IF(AND(Y$1008&lt;&gt;"",Datos!Y135=Y$1008),0,IF(Y$1004=0,0,1-CHOOSE(Y$1004,IF(ISNUMBER(Datos!Y135),AND(OR(Y$1005="",Datos!Y135&gt;=Y$1005),OR(Y$1006="",Datos!Y135&lt;=Y$1006)),FALSE),IF(ISNUMBER(Datos!Y135),AND(Datos!Y135=INT(Datos!Y135),AND(OR(Y$1005="",Datos!Y135&gt;=Y$1005),OR(Y$1006="",Datos!Y135&lt;=Y$1006))),FALSE),OR(ISNUMBER(FIND(";"&amp;UPPER(TRIM(Datos!Y135&amp;""))&amp;"=",Y$1007)),ISNUMBER(FIND(";"&amp;UPPER(TRIM(Datos!Y135&amp;""))&amp;";",Y$1007))),OR(UPPER(TRIM(Datos!Y135&amp;""))="SÍ",UPPER(TRIM(Datos!Y135&amp;""))="SI",UPPER(TRIM(Datos!Y135&amp;""))="NO"),IF(ISNUMBER(Datos!Y135),AND(OR(Y$1005="",Datos!Y135&gt;=Y$1005),OR(Y$1006="",Datos!Y135&lt;=Y$1006)),FALSE),TRUE))))</f>
        <v>0.0</v>
      </c>
      <c r="Z135">
        <f>IF(Datos!Z135="",0,IF(AND(Z$1008&lt;&gt;"",Datos!Z135=Z$1008),0,IF(Z$1004=0,0,1-CHOOSE(Z$1004,IF(ISNUMBER(Datos!Z135),AND(OR(Z$1005="",Datos!Z135&gt;=Z$1005),OR(Z$1006="",Datos!Z135&lt;=Z$1006)),FALSE),IF(ISNUMBER(Datos!Z135),AND(Datos!Z135=INT(Datos!Z135),AND(OR(Z$1005="",Datos!Z135&gt;=Z$1005),OR(Z$1006="",Datos!Z135&lt;=Z$1006))),FALSE),OR(ISNUMBER(FIND(";"&amp;UPPER(TRIM(Datos!Z135&amp;""))&amp;"=",Z$1007)),ISNUMBER(FIND(";"&amp;UPPER(TRIM(Datos!Z135&amp;""))&amp;";",Z$1007))),OR(UPPER(TRIM(Datos!Z135&amp;""))="SÍ",UPPER(TRIM(Datos!Z135&amp;""))="SI",UPPER(TRIM(Datos!Z135&amp;""))="NO"),IF(ISNUMBER(Datos!Z135),AND(OR(Z$1005="",Datos!Z135&gt;=Z$1005),OR(Z$1006="",Datos!Z135&lt;=Z$1006)),FALSE),TRUE))))</f>
        <v>0.0</v>
      </c>
      <c r="AA135">
        <f>IF(Datos!AA135="",0,IF(AND(AA$1008&lt;&gt;"",Datos!AA135=AA$1008),0,IF(AA$1004=0,0,1-CHOOSE(AA$1004,IF(ISNUMBER(Datos!AA135),AND(OR(AA$1005="",Datos!AA135&gt;=AA$1005),OR(AA$1006="",Datos!AA135&lt;=AA$1006)),FALSE),IF(ISNUMBER(Datos!AA135),AND(Datos!AA135=INT(Datos!AA135),AND(OR(AA$1005="",Datos!AA135&gt;=AA$1005),OR(AA$1006="",Datos!AA135&lt;=AA$1006))),FALSE),OR(ISNUMBER(FIND(";"&amp;UPPER(TRIM(Datos!AA135&amp;""))&amp;"=",AA$1007)),ISNUMBER(FIND(";"&amp;UPPER(TRIM(Datos!AA135&amp;""))&amp;";",AA$1007))),OR(UPPER(TRIM(Datos!AA135&amp;""))="SÍ",UPPER(TRIM(Datos!AA135&amp;""))="SI",UPPER(TRIM(Datos!AA135&amp;""))="NO"),IF(ISNUMBER(Datos!AA135),AND(OR(AA$1005="",Datos!AA135&gt;=AA$1005),OR(AA$1006="",Datos!AA135&lt;=AA$1006)),FALSE),TRUE))))</f>
        <v>0.0</v>
      </c>
      <c r="AB135">
        <f>IF(Datos!AB135="",0,IF(AND(AB$1008&lt;&gt;"",Datos!AB135=AB$1008),0,IF(AB$1004=0,0,1-CHOOSE(AB$1004,IF(ISNUMBER(Datos!AB135),AND(OR(AB$1005="",Datos!AB135&gt;=AB$1005),OR(AB$1006="",Datos!AB135&lt;=AB$1006)),FALSE),IF(ISNUMBER(Datos!AB135),AND(Datos!AB135=INT(Datos!AB135),AND(OR(AB$1005="",Datos!AB135&gt;=AB$1005),OR(AB$1006="",Datos!AB135&lt;=AB$1006))),FALSE),OR(ISNUMBER(FIND(";"&amp;UPPER(TRIM(Datos!AB135&amp;""))&amp;"=",AB$1007)),ISNUMBER(FIND(";"&amp;UPPER(TRIM(Datos!AB135&amp;""))&amp;";",AB$1007))),OR(UPPER(TRIM(Datos!AB135&amp;""))="SÍ",UPPER(TRIM(Datos!AB135&amp;""))="SI",UPPER(TRIM(Datos!AB135&amp;""))="NO"),IF(ISNUMBER(Datos!AB135),AND(OR(AB$1005="",Datos!AB135&gt;=AB$1005),OR(AB$1006="",Datos!AB135&lt;=AB$1006)),FALSE),TRUE))))</f>
        <v>0.0</v>
      </c>
      <c r="AC135">
        <f>IF(Datos!AC135="",0,IF(AND(AC$1008&lt;&gt;"",Datos!AC135=AC$1008),0,IF(AC$1004=0,0,1-CHOOSE(AC$1004,IF(ISNUMBER(Datos!AC135),AND(OR(AC$1005="",Datos!AC135&gt;=AC$1005),OR(AC$1006="",Datos!AC135&lt;=AC$1006)),FALSE),IF(ISNUMBER(Datos!AC135),AND(Datos!AC135=INT(Datos!AC135),AND(OR(AC$1005="",Datos!AC135&gt;=AC$1005),OR(AC$1006="",Datos!AC135&lt;=AC$1006))),FALSE),OR(ISNUMBER(FIND(";"&amp;UPPER(TRIM(Datos!AC135&amp;""))&amp;"=",AC$1007)),ISNUMBER(FIND(";"&amp;UPPER(TRIM(Datos!AC135&amp;""))&amp;";",AC$1007))),OR(UPPER(TRIM(Datos!AC135&amp;""))="SÍ",UPPER(TRIM(Datos!AC135&amp;""))="SI",UPPER(TRIM(Datos!AC135&amp;""))="NO"),IF(ISNUMBER(Datos!AC135),AND(OR(AC$1005="",Datos!AC135&gt;=AC$1005),OR(AC$1006="",Datos!AC135&lt;=AC$1006)),FALSE),TRUE))))</f>
        <v>0.0</v>
      </c>
      <c r="AD135">
        <f>IF(Datos!AD135="",0,IF(AND(AD$1008&lt;&gt;"",Datos!AD135=AD$1008),0,IF(AD$1004=0,0,1-CHOOSE(AD$1004,IF(ISNUMBER(Datos!AD135),AND(OR(AD$1005="",Datos!AD135&gt;=AD$1005),OR(AD$1006="",Datos!AD135&lt;=AD$1006)),FALSE),IF(ISNUMBER(Datos!AD135),AND(Datos!AD135=INT(Datos!AD135),AND(OR(AD$1005="",Datos!AD135&gt;=AD$1005),OR(AD$1006="",Datos!AD135&lt;=AD$1006))),FALSE),OR(ISNUMBER(FIND(";"&amp;UPPER(TRIM(Datos!AD135&amp;""))&amp;"=",AD$1007)),ISNUMBER(FIND(";"&amp;UPPER(TRIM(Datos!AD135&amp;""))&amp;";",AD$1007))),OR(UPPER(TRIM(Datos!AD135&amp;""))="SÍ",UPPER(TRIM(Datos!AD135&amp;""))="SI",UPPER(TRIM(Datos!AD135&amp;""))="NO"),IF(ISNUMBER(Datos!AD135),AND(OR(AD$1005="",Datos!AD135&gt;=AD$1005),OR(AD$1006="",Datos!AD135&lt;=AD$1006)),FALSE),TRUE))))</f>
        <v>0.0</v>
      </c>
      <c r="AE135">
        <f>IF(Datos!AE135="",0,IF(AND(AE$1008&lt;&gt;"",Datos!AE135=AE$1008),0,IF(AE$1004=0,0,1-CHOOSE(AE$1004,IF(ISNUMBER(Datos!AE135),AND(OR(AE$1005="",Datos!AE135&gt;=AE$1005),OR(AE$1006="",Datos!AE135&lt;=AE$1006)),FALSE),IF(ISNUMBER(Datos!AE135),AND(Datos!AE135=INT(Datos!AE135),AND(OR(AE$1005="",Datos!AE135&gt;=AE$1005),OR(AE$1006="",Datos!AE135&lt;=AE$1006))),FALSE),OR(ISNUMBER(FIND(";"&amp;UPPER(TRIM(Datos!AE135&amp;""))&amp;"=",AE$1007)),ISNUMBER(FIND(";"&amp;UPPER(TRIM(Datos!AE135&amp;""))&amp;";",AE$1007))),OR(UPPER(TRIM(Datos!AE135&amp;""))="SÍ",UPPER(TRIM(Datos!AE135&amp;""))="SI",UPPER(TRIM(Datos!AE135&amp;""))="NO"),IF(ISNUMBER(Datos!AE135),AND(OR(AE$1005="",Datos!AE135&gt;=AE$1005),OR(AE$1006="",Datos!AE135&lt;=AE$1006)),FALSE),TRUE))))</f>
        <v>0.0</v>
      </c>
    </row>
    <row r="136" spans="2:31">
      <c r="B136">
        <f>IF(Datos!B136="",0,IF(AND(B$1008&lt;&gt;"",Datos!B136=B$1008),0,IF(B$1004=0,0,1-CHOOSE(B$1004,IF(ISNUMBER(Datos!B136),AND(OR(B$1005="",Datos!B136&gt;=B$1005),OR(B$1006="",Datos!B136&lt;=B$1006)),FALSE),IF(ISNUMBER(Datos!B136),AND(Datos!B136=INT(Datos!B136),AND(OR(B$1005="",Datos!B136&gt;=B$1005),OR(B$1006="",Datos!B136&lt;=B$1006))),FALSE),OR(ISNUMBER(FIND(";"&amp;UPPER(TRIM(Datos!B136&amp;""))&amp;"=",B$1007)),ISNUMBER(FIND(";"&amp;UPPER(TRIM(Datos!B136&amp;""))&amp;";",B$1007))),OR(UPPER(TRIM(Datos!B136&amp;""))="SÍ",UPPER(TRIM(Datos!B136&amp;""))="SI",UPPER(TRIM(Datos!B136&amp;""))="NO"),IF(ISNUMBER(Datos!B136),AND(OR(B$1005="",Datos!B136&gt;=B$1005),OR(B$1006="",Datos!B136&lt;=B$1006)),FALSE),TRUE))))</f>
        <v>0.0</v>
      </c>
      <c r="C136">
        <f>IF(Datos!C136="",0,IF(AND(C$1008&lt;&gt;"",Datos!C136=C$1008),0,IF(C$1004=0,0,1-CHOOSE(C$1004,IF(ISNUMBER(Datos!C136),AND(OR(C$1005="",Datos!C136&gt;=C$1005),OR(C$1006="",Datos!C136&lt;=C$1006)),FALSE),IF(ISNUMBER(Datos!C136),AND(Datos!C136=INT(Datos!C136),AND(OR(C$1005="",Datos!C136&gt;=C$1005),OR(C$1006="",Datos!C136&lt;=C$1006))),FALSE),OR(ISNUMBER(FIND(";"&amp;UPPER(TRIM(Datos!C136&amp;""))&amp;"=",C$1007)),ISNUMBER(FIND(";"&amp;UPPER(TRIM(Datos!C136&amp;""))&amp;";",C$1007))),OR(UPPER(TRIM(Datos!C136&amp;""))="SÍ",UPPER(TRIM(Datos!C136&amp;""))="SI",UPPER(TRIM(Datos!C136&amp;""))="NO"),IF(ISNUMBER(Datos!C136),AND(OR(C$1005="",Datos!C136&gt;=C$1005),OR(C$1006="",Datos!C136&lt;=C$1006)),FALSE),TRUE))))</f>
        <v>0.0</v>
      </c>
      <c r="D136">
        <f>IF(Datos!D136="",0,IF(AND(D$1008&lt;&gt;"",Datos!D136=D$1008),0,IF(D$1004=0,0,1-CHOOSE(D$1004,IF(ISNUMBER(Datos!D136),AND(OR(D$1005="",Datos!D136&gt;=D$1005),OR(D$1006="",Datos!D136&lt;=D$1006)),FALSE),IF(ISNUMBER(Datos!D136),AND(Datos!D136=INT(Datos!D136),AND(OR(D$1005="",Datos!D136&gt;=D$1005),OR(D$1006="",Datos!D136&lt;=D$1006))),FALSE),OR(ISNUMBER(FIND(";"&amp;UPPER(TRIM(Datos!D136&amp;""))&amp;"=",D$1007)),ISNUMBER(FIND(";"&amp;UPPER(TRIM(Datos!D136&amp;""))&amp;";",D$1007))),OR(UPPER(TRIM(Datos!D136&amp;""))="SÍ",UPPER(TRIM(Datos!D136&amp;""))="SI",UPPER(TRIM(Datos!D136&amp;""))="NO"),IF(ISNUMBER(Datos!D136),AND(OR(D$1005="",Datos!D136&gt;=D$1005),OR(D$1006="",Datos!D136&lt;=D$1006)),FALSE),TRUE))))</f>
        <v>0.0</v>
      </c>
      <c r="E136">
        <f>IF(Datos!E136="",0,IF(AND(E$1008&lt;&gt;"",Datos!E136=E$1008),0,IF(E$1004=0,0,1-CHOOSE(E$1004,IF(ISNUMBER(Datos!E136),AND(OR(E$1005="",Datos!E136&gt;=E$1005),OR(E$1006="",Datos!E136&lt;=E$1006)),FALSE),IF(ISNUMBER(Datos!E136),AND(Datos!E136=INT(Datos!E136),AND(OR(E$1005="",Datos!E136&gt;=E$1005),OR(E$1006="",Datos!E136&lt;=E$1006))),FALSE),OR(ISNUMBER(FIND(";"&amp;UPPER(TRIM(Datos!E136&amp;""))&amp;"=",E$1007)),ISNUMBER(FIND(";"&amp;UPPER(TRIM(Datos!E136&amp;""))&amp;";",E$1007))),OR(UPPER(TRIM(Datos!E136&amp;""))="SÍ",UPPER(TRIM(Datos!E136&amp;""))="SI",UPPER(TRIM(Datos!E136&amp;""))="NO"),IF(ISNUMBER(Datos!E136),AND(OR(E$1005="",Datos!E136&gt;=E$1005),OR(E$1006="",Datos!E136&lt;=E$1006)),FALSE),TRUE))))</f>
        <v>0.0</v>
      </c>
      <c r="F136">
        <f>IF(Datos!F136="",0,IF(AND(F$1008&lt;&gt;"",Datos!F136=F$1008),0,IF(F$1004=0,0,1-CHOOSE(F$1004,IF(ISNUMBER(Datos!F136),AND(OR(F$1005="",Datos!F136&gt;=F$1005),OR(F$1006="",Datos!F136&lt;=F$1006)),FALSE),IF(ISNUMBER(Datos!F136),AND(Datos!F136=INT(Datos!F136),AND(OR(F$1005="",Datos!F136&gt;=F$1005),OR(F$1006="",Datos!F136&lt;=F$1006))),FALSE),OR(ISNUMBER(FIND(";"&amp;UPPER(TRIM(Datos!F136&amp;""))&amp;"=",F$1007)),ISNUMBER(FIND(";"&amp;UPPER(TRIM(Datos!F136&amp;""))&amp;";",F$1007))),OR(UPPER(TRIM(Datos!F136&amp;""))="SÍ",UPPER(TRIM(Datos!F136&amp;""))="SI",UPPER(TRIM(Datos!F136&amp;""))="NO"),IF(ISNUMBER(Datos!F136),AND(OR(F$1005="",Datos!F136&gt;=F$1005),OR(F$1006="",Datos!F136&lt;=F$1006)),FALSE),TRUE))))</f>
        <v>0.0</v>
      </c>
      <c r="G136">
        <f>IF(Datos!G136="",0,IF(AND(G$1008&lt;&gt;"",Datos!G136=G$1008),0,IF(G$1004=0,0,1-CHOOSE(G$1004,IF(ISNUMBER(Datos!G136),AND(OR(G$1005="",Datos!G136&gt;=G$1005),OR(G$1006="",Datos!G136&lt;=G$1006)),FALSE),IF(ISNUMBER(Datos!G136),AND(Datos!G136=INT(Datos!G136),AND(OR(G$1005="",Datos!G136&gt;=G$1005),OR(G$1006="",Datos!G136&lt;=G$1006))),FALSE),OR(ISNUMBER(FIND(";"&amp;UPPER(TRIM(Datos!G136&amp;""))&amp;"=",G$1007)),ISNUMBER(FIND(";"&amp;UPPER(TRIM(Datos!G136&amp;""))&amp;";",G$1007))),OR(UPPER(TRIM(Datos!G136&amp;""))="SÍ",UPPER(TRIM(Datos!G136&amp;""))="SI",UPPER(TRIM(Datos!G136&amp;""))="NO"),IF(ISNUMBER(Datos!G136),AND(OR(G$1005="",Datos!G136&gt;=G$1005),OR(G$1006="",Datos!G136&lt;=G$1006)),FALSE),TRUE))))</f>
        <v>0.0</v>
      </c>
      <c r="H136">
        <f>IF(Datos!H136="",0,IF(AND(H$1008&lt;&gt;"",Datos!H136=H$1008),0,IF(H$1004=0,0,1-CHOOSE(H$1004,IF(ISNUMBER(Datos!H136),AND(OR(H$1005="",Datos!H136&gt;=H$1005),OR(H$1006="",Datos!H136&lt;=H$1006)),FALSE),IF(ISNUMBER(Datos!H136),AND(Datos!H136=INT(Datos!H136),AND(OR(H$1005="",Datos!H136&gt;=H$1005),OR(H$1006="",Datos!H136&lt;=H$1006))),FALSE),OR(ISNUMBER(FIND(";"&amp;UPPER(TRIM(Datos!H136&amp;""))&amp;"=",H$1007)),ISNUMBER(FIND(";"&amp;UPPER(TRIM(Datos!H136&amp;""))&amp;";",H$1007))),OR(UPPER(TRIM(Datos!H136&amp;""))="SÍ",UPPER(TRIM(Datos!H136&amp;""))="SI",UPPER(TRIM(Datos!H136&amp;""))="NO"),IF(ISNUMBER(Datos!H136),AND(OR(H$1005="",Datos!H136&gt;=H$1005),OR(H$1006="",Datos!H136&lt;=H$1006)),FALSE),TRUE))))</f>
        <v>0.0</v>
      </c>
      <c r="I136">
        <f>IF(Datos!I136="",0,IF(AND(I$1008&lt;&gt;"",Datos!I136=I$1008),0,IF(I$1004=0,0,1-CHOOSE(I$1004,IF(ISNUMBER(Datos!I136),AND(OR(I$1005="",Datos!I136&gt;=I$1005),OR(I$1006="",Datos!I136&lt;=I$1006)),FALSE),IF(ISNUMBER(Datos!I136),AND(Datos!I136=INT(Datos!I136),AND(OR(I$1005="",Datos!I136&gt;=I$1005),OR(I$1006="",Datos!I136&lt;=I$1006))),FALSE),OR(ISNUMBER(FIND(";"&amp;UPPER(TRIM(Datos!I136&amp;""))&amp;"=",I$1007)),ISNUMBER(FIND(";"&amp;UPPER(TRIM(Datos!I136&amp;""))&amp;";",I$1007))),OR(UPPER(TRIM(Datos!I136&amp;""))="SÍ",UPPER(TRIM(Datos!I136&amp;""))="SI",UPPER(TRIM(Datos!I136&amp;""))="NO"),IF(ISNUMBER(Datos!I136),AND(OR(I$1005="",Datos!I136&gt;=I$1005),OR(I$1006="",Datos!I136&lt;=I$1006)),FALSE),TRUE))))</f>
        <v>0.0</v>
      </c>
      <c r="J136">
        <f>IF(Datos!J136="",0,IF(AND(J$1008&lt;&gt;"",Datos!J136=J$1008),0,IF(J$1004=0,0,1-CHOOSE(J$1004,IF(ISNUMBER(Datos!J136),AND(OR(J$1005="",Datos!J136&gt;=J$1005),OR(J$1006="",Datos!J136&lt;=J$1006)),FALSE),IF(ISNUMBER(Datos!J136),AND(Datos!J136=INT(Datos!J136),AND(OR(J$1005="",Datos!J136&gt;=J$1005),OR(J$1006="",Datos!J136&lt;=J$1006))),FALSE),OR(ISNUMBER(FIND(";"&amp;UPPER(TRIM(Datos!J136&amp;""))&amp;"=",J$1007)),ISNUMBER(FIND(";"&amp;UPPER(TRIM(Datos!J136&amp;""))&amp;";",J$1007))),OR(UPPER(TRIM(Datos!J136&amp;""))="SÍ",UPPER(TRIM(Datos!J136&amp;""))="SI",UPPER(TRIM(Datos!J136&amp;""))="NO"),IF(ISNUMBER(Datos!J136),AND(OR(J$1005="",Datos!J136&gt;=J$1005),OR(J$1006="",Datos!J136&lt;=J$1006)),FALSE),TRUE))))</f>
        <v>0.0</v>
      </c>
      <c r="K136">
        <f>IF(Datos!K136="",0,IF(AND(K$1008&lt;&gt;"",Datos!K136=K$1008),0,IF(K$1004=0,0,1-CHOOSE(K$1004,IF(ISNUMBER(Datos!K136),AND(OR(K$1005="",Datos!K136&gt;=K$1005),OR(K$1006="",Datos!K136&lt;=K$1006)),FALSE),IF(ISNUMBER(Datos!K136),AND(Datos!K136=INT(Datos!K136),AND(OR(K$1005="",Datos!K136&gt;=K$1005),OR(K$1006="",Datos!K136&lt;=K$1006))),FALSE),OR(ISNUMBER(FIND(";"&amp;UPPER(TRIM(Datos!K136&amp;""))&amp;"=",K$1007)),ISNUMBER(FIND(";"&amp;UPPER(TRIM(Datos!K136&amp;""))&amp;";",K$1007))),OR(UPPER(TRIM(Datos!K136&amp;""))="SÍ",UPPER(TRIM(Datos!K136&amp;""))="SI",UPPER(TRIM(Datos!K136&amp;""))="NO"),IF(ISNUMBER(Datos!K136),AND(OR(K$1005="",Datos!K136&gt;=K$1005),OR(K$1006="",Datos!K136&lt;=K$1006)),FALSE),TRUE))))</f>
        <v>0.0</v>
      </c>
      <c r="L136">
        <f>IF(Datos!L136="",0,IF(AND(L$1008&lt;&gt;"",Datos!L136=L$1008),0,IF(L$1004=0,0,1-CHOOSE(L$1004,IF(ISNUMBER(Datos!L136),AND(OR(L$1005="",Datos!L136&gt;=L$1005),OR(L$1006="",Datos!L136&lt;=L$1006)),FALSE),IF(ISNUMBER(Datos!L136),AND(Datos!L136=INT(Datos!L136),AND(OR(L$1005="",Datos!L136&gt;=L$1005),OR(L$1006="",Datos!L136&lt;=L$1006))),FALSE),OR(ISNUMBER(FIND(";"&amp;UPPER(TRIM(Datos!L136&amp;""))&amp;"=",L$1007)),ISNUMBER(FIND(";"&amp;UPPER(TRIM(Datos!L136&amp;""))&amp;";",L$1007))),OR(UPPER(TRIM(Datos!L136&amp;""))="SÍ",UPPER(TRIM(Datos!L136&amp;""))="SI",UPPER(TRIM(Datos!L136&amp;""))="NO"),IF(ISNUMBER(Datos!L136),AND(OR(L$1005="",Datos!L136&gt;=L$1005),OR(L$1006="",Datos!L136&lt;=L$1006)),FALSE),TRUE))))</f>
        <v>0.0</v>
      </c>
      <c r="M136">
        <f>IF(Datos!M136="",0,IF(AND(M$1008&lt;&gt;"",Datos!M136=M$1008),0,IF(M$1004=0,0,1-CHOOSE(M$1004,IF(ISNUMBER(Datos!M136),AND(OR(M$1005="",Datos!M136&gt;=M$1005),OR(M$1006="",Datos!M136&lt;=M$1006)),FALSE),IF(ISNUMBER(Datos!M136),AND(Datos!M136=INT(Datos!M136),AND(OR(M$1005="",Datos!M136&gt;=M$1005),OR(M$1006="",Datos!M136&lt;=M$1006))),FALSE),OR(ISNUMBER(FIND(";"&amp;UPPER(TRIM(Datos!M136&amp;""))&amp;"=",M$1007)),ISNUMBER(FIND(";"&amp;UPPER(TRIM(Datos!M136&amp;""))&amp;";",M$1007))),OR(UPPER(TRIM(Datos!M136&amp;""))="SÍ",UPPER(TRIM(Datos!M136&amp;""))="SI",UPPER(TRIM(Datos!M136&amp;""))="NO"),IF(ISNUMBER(Datos!M136),AND(OR(M$1005="",Datos!M136&gt;=M$1005),OR(M$1006="",Datos!M136&lt;=M$1006)),FALSE),TRUE))))</f>
        <v>0.0</v>
      </c>
      <c r="N136">
        <f>IF(Datos!N136="",0,IF(AND(N$1008&lt;&gt;"",Datos!N136=N$1008),0,IF(N$1004=0,0,1-CHOOSE(N$1004,IF(ISNUMBER(Datos!N136),AND(OR(N$1005="",Datos!N136&gt;=N$1005),OR(N$1006="",Datos!N136&lt;=N$1006)),FALSE),IF(ISNUMBER(Datos!N136),AND(Datos!N136=INT(Datos!N136),AND(OR(N$1005="",Datos!N136&gt;=N$1005),OR(N$1006="",Datos!N136&lt;=N$1006))),FALSE),OR(ISNUMBER(FIND(";"&amp;UPPER(TRIM(Datos!N136&amp;""))&amp;"=",N$1007)),ISNUMBER(FIND(";"&amp;UPPER(TRIM(Datos!N136&amp;""))&amp;";",N$1007))),OR(UPPER(TRIM(Datos!N136&amp;""))="SÍ",UPPER(TRIM(Datos!N136&amp;""))="SI",UPPER(TRIM(Datos!N136&amp;""))="NO"),IF(ISNUMBER(Datos!N136),AND(OR(N$1005="",Datos!N136&gt;=N$1005),OR(N$1006="",Datos!N136&lt;=N$1006)),FALSE),TRUE))))</f>
        <v>0.0</v>
      </c>
      <c r="O136">
        <f>IF(Datos!O136="",0,IF(AND(O$1008&lt;&gt;"",Datos!O136=O$1008),0,IF(O$1004=0,0,1-CHOOSE(O$1004,IF(ISNUMBER(Datos!O136),AND(OR(O$1005="",Datos!O136&gt;=O$1005),OR(O$1006="",Datos!O136&lt;=O$1006)),FALSE),IF(ISNUMBER(Datos!O136),AND(Datos!O136=INT(Datos!O136),AND(OR(O$1005="",Datos!O136&gt;=O$1005),OR(O$1006="",Datos!O136&lt;=O$1006))),FALSE),OR(ISNUMBER(FIND(";"&amp;UPPER(TRIM(Datos!O136&amp;""))&amp;"=",O$1007)),ISNUMBER(FIND(";"&amp;UPPER(TRIM(Datos!O136&amp;""))&amp;";",O$1007))),OR(UPPER(TRIM(Datos!O136&amp;""))="SÍ",UPPER(TRIM(Datos!O136&amp;""))="SI",UPPER(TRIM(Datos!O136&amp;""))="NO"),IF(ISNUMBER(Datos!O136),AND(OR(O$1005="",Datos!O136&gt;=O$1005),OR(O$1006="",Datos!O136&lt;=O$1006)),FALSE),TRUE))))</f>
        <v>0.0</v>
      </c>
      <c r="P136">
        <f>IF(Datos!P136="",0,IF(AND(P$1008&lt;&gt;"",Datos!P136=P$1008),0,IF(P$1004=0,0,1-CHOOSE(P$1004,IF(ISNUMBER(Datos!P136),AND(OR(P$1005="",Datos!P136&gt;=P$1005),OR(P$1006="",Datos!P136&lt;=P$1006)),FALSE),IF(ISNUMBER(Datos!P136),AND(Datos!P136=INT(Datos!P136),AND(OR(P$1005="",Datos!P136&gt;=P$1005),OR(P$1006="",Datos!P136&lt;=P$1006))),FALSE),OR(ISNUMBER(FIND(";"&amp;UPPER(TRIM(Datos!P136&amp;""))&amp;"=",P$1007)),ISNUMBER(FIND(";"&amp;UPPER(TRIM(Datos!P136&amp;""))&amp;";",P$1007))),OR(UPPER(TRIM(Datos!P136&amp;""))="SÍ",UPPER(TRIM(Datos!P136&amp;""))="SI",UPPER(TRIM(Datos!P136&amp;""))="NO"),IF(ISNUMBER(Datos!P136),AND(OR(P$1005="",Datos!P136&gt;=P$1005),OR(P$1006="",Datos!P136&lt;=P$1006)),FALSE),TRUE))))</f>
        <v>0.0</v>
      </c>
      <c r="Q136">
        <f>IF(Datos!Q136="",0,IF(AND(Q$1008&lt;&gt;"",Datos!Q136=Q$1008),0,IF(Q$1004=0,0,1-CHOOSE(Q$1004,IF(ISNUMBER(Datos!Q136),AND(OR(Q$1005="",Datos!Q136&gt;=Q$1005),OR(Q$1006="",Datos!Q136&lt;=Q$1006)),FALSE),IF(ISNUMBER(Datos!Q136),AND(Datos!Q136=INT(Datos!Q136),AND(OR(Q$1005="",Datos!Q136&gt;=Q$1005),OR(Q$1006="",Datos!Q136&lt;=Q$1006))),FALSE),OR(ISNUMBER(FIND(";"&amp;UPPER(TRIM(Datos!Q136&amp;""))&amp;"=",Q$1007)),ISNUMBER(FIND(";"&amp;UPPER(TRIM(Datos!Q136&amp;""))&amp;";",Q$1007))),OR(UPPER(TRIM(Datos!Q136&amp;""))="SÍ",UPPER(TRIM(Datos!Q136&amp;""))="SI",UPPER(TRIM(Datos!Q136&amp;""))="NO"),IF(ISNUMBER(Datos!Q136),AND(OR(Q$1005="",Datos!Q136&gt;=Q$1005),OR(Q$1006="",Datos!Q136&lt;=Q$1006)),FALSE),TRUE))))</f>
        <v>0.0</v>
      </c>
      <c r="R136">
        <f>IF(Datos!R136="",0,IF(AND(R$1008&lt;&gt;"",Datos!R136=R$1008),0,IF(R$1004=0,0,1-CHOOSE(R$1004,IF(ISNUMBER(Datos!R136),AND(OR(R$1005="",Datos!R136&gt;=R$1005),OR(R$1006="",Datos!R136&lt;=R$1006)),FALSE),IF(ISNUMBER(Datos!R136),AND(Datos!R136=INT(Datos!R136),AND(OR(R$1005="",Datos!R136&gt;=R$1005),OR(R$1006="",Datos!R136&lt;=R$1006))),FALSE),OR(ISNUMBER(FIND(";"&amp;UPPER(TRIM(Datos!R136&amp;""))&amp;"=",R$1007)),ISNUMBER(FIND(";"&amp;UPPER(TRIM(Datos!R136&amp;""))&amp;";",R$1007))),OR(UPPER(TRIM(Datos!R136&amp;""))="SÍ",UPPER(TRIM(Datos!R136&amp;""))="SI",UPPER(TRIM(Datos!R136&amp;""))="NO"),IF(ISNUMBER(Datos!R136),AND(OR(R$1005="",Datos!R136&gt;=R$1005),OR(R$1006="",Datos!R136&lt;=R$1006)),FALSE),TRUE))))</f>
        <v>0.0</v>
      </c>
      <c r="S136">
        <f>IF(Datos!S136="",0,IF(AND(S$1008&lt;&gt;"",Datos!S136=S$1008),0,IF(S$1004=0,0,1-CHOOSE(S$1004,IF(ISNUMBER(Datos!S136),AND(OR(S$1005="",Datos!S136&gt;=S$1005),OR(S$1006="",Datos!S136&lt;=S$1006)),FALSE),IF(ISNUMBER(Datos!S136),AND(Datos!S136=INT(Datos!S136),AND(OR(S$1005="",Datos!S136&gt;=S$1005),OR(S$1006="",Datos!S136&lt;=S$1006))),FALSE),OR(ISNUMBER(FIND(";"&amp;UPPER(TRIM(Datos!S136&amp;""))&amp;"=",S$1007)),ISNUMBER(FIND(";"&amp;UPPER(TRIM(Datos!S136&amp;""))&amp;";",S$1007))),OR(UPPER(TRIM(Datos!S136&amp;""))="SÍ",UPPER(TRIM(Datos!S136&amp;""))="SI",UPPER(TRIM(Datos!S136&amp;""))="NO"),IF(ISNUMBER(Datos!S136),AND(OR(S$1005="",Datos!S136&gt;=S$1005),OR(S$1006="",Datos!S136&lt;=S$1006)),FALSE),TRUE))))</f>
        <v>0.0</v>
      </c>
      <c r="T136">
        <f>IF(Datos!T136="",0,IF(AND(T$1008&lt;&gt;"",Datos!T136=T$1008),0,IF(T$1004=0,0,1-CHOOSE(T$1004,IF(ISNUMBER(Datos!T136),AND(OR(T$1005="",Datos!T136&gt;=T$1005),OR(T$1006="",Datos!T136&lt;=T$1006)),FALSE),IF(ISNUMBER(Datos!T136),AND(Datos!T136=INT(Datos!T136),AND(OR(T$1005="",Datos!T136&gt;=T$1005),OR(T$1006="",Datos!T136&lt;=T$1006))),FALSE),OR(ISNUMBER(FIND(";"&amp;UPPER(TRIM(Datos!T136&amp;""))&amp;"=",T$1007)),ISNUMBER(FIND(";"&amp;UPPER(TRIM(Datos!T136&amp;""))&amp;";",T$1007))),OR(UPPER(TRIM(Datos!T136&amp;""))="SÍ",UPPER(TRIM(Datos!T136&amp;""))="SI",UPPER(TRIM(Datos!T136&amp;""))="NO"),IF(ISNUMBER(Datos!T136),AND(OR(T$1005="",Datos!T136&gt;=T$1005),OR(T$1006="",Datos!T136&lt;=T$1006)),FALSE),TRUE))))</f>
        <v>0.0</v>
      </c>
      <c r="U136">
        <f>IF(Datos!U136="",0,IF(AND(U$1008&lt;&gt;"",Datos!U136=U$1008),0,IF(U$1004=0,0,1-CHOOSE(U$1004,IF(ISNUMBER(Datos!U136),AND(OR(U$1005="",Datos!U136&gt;=U$1005),OR(U$1006="",Datos!U136&lt;=U$1006)),FALSE),IF(ISNUMBER(Datos!U136),AND(Datos!U136=INT(Datos!U136),AND(OR(U$1005="",Datos!U136&gt;=U$1005),OR(U$1006="",Datos!U136&lt;=U$1006))),FALSE),OR(ISNUMBER(FIND(";"&amp;UPPER(TRIM(Datos!U136&amp;""))&amp;"=",U$1007)),ISNUMBER(FIND(";"&amp;UPPER(TRIM(Datos!U136&amp;""))&amp;";",U$1007))),OR(UPPER(TRIM(Datos!U136&amp;""))="SÍ",UPPER(TRIM(Datos!U136&amp;""))="SI",UPPER(TRIM(Datos!U136&amp;""))="NO"),IF(ISNUMBER(Datos!U136),AND(OR(U$1005="",Datos!U136&gt;=U$1005),OR(U$1006="",Datos!U136&lt;=U$1006)),FALSE),TRUE))))</f>
        <v>0.0</v>
      </c>
      <c r="V136">
        <f>IF(Datos!V136="",0,IF(AND(V$1008&lt;&gt;"",Datos!V136=V$1008),0,IF(V$1004=0,0,1-CHOOSE(V$1004,IF(ISNUMBER(Datos!V136),AND(OR(V$1005="",Datos!V136&gt;=V$1005),OR(V$1006="",Datos!V136&lt;=V$1006)),FALSE),IF(ISNUMBER(Datos!V136),AND(Datos!V136=INT(Datos!V136),AND(OR(V$1005="",Datos!V136&gt;=V$1005),OR(V$1006="",Datos!V136&lt;=V$1006))),FALSE),OR(ISNUMBER(FIND(";"&amp;UPPER(TRIM(Datos!V136&amp;""))&amp;"=",V$1007)),ISNUMBER(FIND(";"&amp;UPPER(TRIM(Datos!V136&amp;""))&amp;";",V$1007))),OR(UPPER(TRIM(Datos!V136&amp;""))="SÍ",UPPER(TRIM(Datos!V136&amp;""))="SI",UPPER(TRIM(Datos!V136&amp;""))="NO"),IF(ISNUMBER(Datos!V136),AND(OR(V$1005="",Datos!V136&gt;=V$1005),OR(V$1006="",Datos!V136&lt;=V$1006)),FALSE),TRUE))))</f>
        <v>0.0</v>
      </c>
      <c r="W136">
        <f>IF(Datos!W136="",0,IF(AND(W$1008&lt;&gt;"",Datos!W136=W$1008),0,IF(W$1004=0,0,1-CHOOSE(W$1004,IF(ISNUMBER(Datos!W136),AND(OR(W$1005="",Datos!W136&gt;=W$1005),OR(W$1006="",Datos!W136&lt;=W$1006)),FALSE),IF(ISNUMBER(Datos!W136),AND(Datos!W136=INT(Datos!W136),AND(OR(W$1005="",Datos!W136&gt;=W$1005),OR(W$1006="",Datos!W136&lt;=W$1006))),FALSE),OR(ISNUMBER(FIND(";"&amp;UPPER(TRIM(Datos!W136&amp;""))&amp;"=",W$1007)),ISNUMBER(FIND(";"&amp;UPPER(TRIM(Datos!W136&amp;""))&amp;";",W$1007))),OR(UPPER(TRIM(Datos!W136&amp;""))="SÍ",UPPER(TRIM(Datos!W136&amp;""))="SI",UPPER(TRIM(Datos!W136&amp;""))="NO"),IF(ISNUMBER(Datos!W136),AND(OR(W$1005="",Datos!W136&gt;=W$1005),OR(W$1006="",Datos!W136&lt;=W$1006)),FALSE),TRUE))))</f>
        <v>0.0</v>
      </c>
      <c r="X136">
        <f>IF(Datos!X136="",0,IF(AND(X$1008&lt;&gt;"",Datos!X136=X$1008),0,IF(X$1004=0,0,1-CHOOSE(X$1004,IF(ISNUMBER(Datos!X136),AND(OR(X$1005="",Datos!X136&gt;=X$1005),OR(X$1006="",Datos!X136&lt;=X$1006)),FALSE),IF(ISNUMBER(Datos!X136),AND(Datos!X136=INT(Datos!X136),AND(OR(X$1005="",Datos!X136&gt;=X$1005),OR(X$1006="",Datos!X136&lt;=X$1006))),FALSE),OR(ISNUMBER(FIND(";"&amp;UPPER(TRIM(Datos!X136&amp;""))&amp;"=",X$1007)),ISNUMBER(FIND(";"&amp;UPPER(TRIM(Datos!X136&amp;""))&amp;";",X$1007))),OR(UPPER(TRIM(Datos!X136&amp;""))="SÍ",UPPER(TRIM(Datos!X136&amp;""))="SI",UPPER(TRIM(Datos!X136&amp;""))="NO"),IF(ISNUMBER(Datos!X136),AND(OR(X$1005="",Datos!X136&gt;=X$1005),OR(X$1006="",Datos!X136&lt;=X$1006)),FALSE),TRUE))))</f>
        <v>0.0</v>
      </c>
      <c r="Y136">
        <f>IF(Datos!Y136="",0,IF(AND(Y$1008&lt;&gt;"",Datos!Y136=Y$1008),0,IF(Y$1004=0,0,1-CHOOSE(Y$1004,IF(ISNUMBER(Datos!Y136),AND(OR(Y$1005="",Datos!Y136&gt;=Y$1005),OR(Y$1006="",Datos!Y136&lt;=Y$1006)),FALSE),IF(ISNUMBER(Datos!Y136),AND(Datos!Y136=INT(Datos!Y136),AND(OR(Y$1005="",Datos!Y136&gt;=Y$1005),OR(Y$1006="",Datos!Y136&lt;=Y$1006))),FALSE),OR(ISNUMBER(FIND(";"&amp;UPPER(TRIM(Datos!Y136&amp;""))&amp;"=",Y$1007)),ISNUMBER(FIND(";"&amp;UPPER(TRIM(Datos!Y136&amp;""))&amp;";",Y$1007))),OR(UPPER(TRIM(Datos!Y136&amp;""))="SÍ",UPPER(TRIM(Datos!Y136&amp;""))="SI",UPPER(TRIM(Datos!Y136&amp;""))="NO"),IF(ISNUMBER(Datos!Y136),AND(OR(Y$1005="",Datos!Y136&gt;=Y$1005),OR(Y$1006="",Datos!Y136&lt;=Y$1006)),FALSE),TRUE))))</f>
        <v>0.0</v>
      </c>
      <c r="Z136">
        <f>IF(Datos!Z136="",0,IF(AND(Z$1008&lt;&gt;"",Datos!Z136=Z$1008),0,IF(Z$1004=0,0,1-CHOOSE(Z$1004,IF(ISNUMBER(Datos!Z136),AND(OR(Z$1005="",Datos!Z136&gt;=Z$1005),OR(Z$1006="",Datos!Z136&lt;=Z$1006)),FALSE),IF(ISNUMBER(Datos!Z136),AND(Datos!Z136=INT(Datos!Z136),AND(OR(Z$1005="",Datos!Z136&gt;=Z$1005),OR(Z$1006="",Datos!Z136&lt;=Z$1006))),FALSE),OR(ISNUMBER(FIND(";"&amp;UPPER(TRIM(Datos!Z136&amp;""))&amp;"=",Z$1007)),ISNUMBER(FIND(";"&amp;UPPER(TRIM(Datos!Z136&amp;""))&amp;";",Z$1007))),OR(UPPER(TRIM(Datos!Z136&amp;""))="SÍ",UPPER(TRIM(Datos!Z136&amp;""))="SI",UPPER(TRIM(Datos!Z136&amp;""))="NO"),IF(ISNUMBER(Datos!Z136),AND(OR(Z$1005="",Datos!Z136&gt;=Z$1005),OR(Z$1006="",Datos!Z136&lt;=Z$1006)),FALSE),TRUE))))</f>
        <v>0.0</v>
      </c>
      <c r="AA136">
        <f>IF(Datos!AA136="",0,IF(AND(AA$1008&lt;&gt;"",Datos!AA136=AA$1008),0,IF(AA$1004=0,0,1-CHOOSE(AA$1004,IF(ISNUMBER(Datos!AA136),AND(OR(AA$1005="",Datos!AA136&gt;=AA$1005),OR(AA$1006="",Datos!AA136&lt;=AA$1006)),FALSE),IF(ISNUMBER(Datos!AA136),AND(Datos!AA136=INT(Datos!AA136),AND(OR(AA$1005="",Datos!AA136&gt;=AA$1005),OR(AA$1006="",Datos!AA136&lt;=AA$1006))),FALSE),OR(ISNUMBER(FIND(";"&amp;UPPER(TRIM(Datos!AA136&amp;""))&amp;"=",AA$1007)),ISNUMBER(FIND(";"&amp;UPPER(TRIM(Datos!AA136&amp;""))&amp;";",AA$1007))),OR(UPPER(TRIM(Datos!AA136&amp;""))="SÍ",UPPER(TRIM(Datos!AA136&amp;""))="SI",UPPER(TRIM(Datos!AA136&amp;""))="NO"),IF(ISNUMBER(Datos!AA136),AND(OR(AA$1005="",Datos!AA136&gt;=AA$1005),OR(AA$1006="",Datos!AA136&lt;=AA$1006)),FALSE),TRUE))))</f>
        <v>0.0</v>
      </c>
      <c r="AB136">
        <f>IF(Datos!AB136="",0,IF(AND(AB$1008&lt;&gt;"",Datos!AB136=AB$1008),0,IF(AB$1004=0,0,1-CHOOSE(AB$1004,IF(ISNUMBER(Datos!AB136),AND(OR(AB$1005="",Datos!AB136&gt;=AB$1005),OR(AB$1006="",Datos!AB136&lt;=AB$1006)),FALSE),IF(ISNUMBER(Datos!AB136),AND(Datos!AB136=INT(Datos!AB136),AND(OR(AB$1005="",Datos!AB136&gt;=AB$1005),OR(AB$1006="",Datos!AB136&lt;=AB$1006))),FALSE),OR(ISNUMBER(FIND(";"&amp;UPPER(TRIM(Datos!AB136&amp;""))&amp;"=",AB$1007)),ISNUMBER(FIND(";"&amp;UPPER(TRIM(Datos!AB136&amp;""))&amp;";",AB$1007))),OR(UPPER(TRIM(Datos!AB136&amp;""))="SÍ",UPPER(TRIM(Datos!AB136&amp;""))="SI",UPPER(TRIM(Datos!AB136&amp;""))="NO"),IF(ISNUMBER(Datos!AB136),AND(OR(AB$1005="",Datos!AB136&gt;=AB$1005),OR(AB$1006="",Datos!AB136&lt;=AB$1006)),FALSE),TRUE))))</f>
        <v>0.0</v>
      </c>
      <c r="AC136">
        <f>IF(Datos!AC136="",0,IF(AND(AC$1008&lt;&gt;"",Datos!AC136=AC$1008),0,IF(AC$1004=0,0,1-CHOOSE(AC$1004,IF(ISNUMBER(Datos!AC136),AND(OR(AC$1005="",Datos!AC136&gt;=AC$1005),OR(AC$1006="",Datos!AC136&lt;=AC$1006)),FALSE),IF(ISNUMBER(Datos!AC136),AND(Datos!AC136=INT(Datos!AC136),AND(OR(AC$1005="",Datos!AC136&gt;=AC$1005),OR(AC$1006="",Datos!AC136&lt;=AC$1006))),FALSE),OR(ISNUMBER(FIND(";"&amp;UPPER(TRIM(Datos!AC136&amp;""))&amp;"=",AC$1007)),ISNUMBER(FIND(";"&amp;UPPER(TRIM(Datos!AC136&amp;""))&amp;";",AC$1007))),OR(UPPER(TRIM(Datos!AC136&amp;""))="SÍ",UPPER(TRIM(Datos!AC136&amp;""))="SI",UPPER(TRIM(Datos!AC136&amp;""))="NO"),IF(ISNUMBER(Datos!AC136),AND(OR(AC$1005="",Datos!AC136&gt;=AC$1005),OR(AC$1006="",Datos!AC136&lt;=AC$1006)),FALSE),TRUE))))</f>
        <v>0.0</v>
      </c>
      <c r="AD136">
        <f>IF(Datos!AD136="",0,IF(AND(AD$1008&lt;&gt;"",Datos!AD136=AD$1008),0,IF(AD$1004=0,0,1-CHOOSE(AD$1004,IF(ISNUMBER(Datos!AD136),AND(OR(AD$1005="",Datos!AD136&gt;=AD$1005),OR(AD$1006="",Datos!AD136&lt;=AD$1006)),FALSE),IF(ISNUMBER(Datos!AD136),AND(Datos!AD136=INT(Datos!AD136),AND(OR(AD$1005="",Datos!AD136&gt;=AD$1005),OR(AD$1006="",Datos!AD136&lt;=AD$1006))),FALSE),OR(ISNUMBER(FIND(";"&amp;UPPER(TRIM(Datos!AD136&amp;""))&amp;"=",AD$1007)),ISNUMBER(FIND(";"&amp;UPPER(TRIM(Datos!AD136&amp;""))&amp;";",AD$1007))),OR(UPPER(TRIM(Datos!AD136&amp;""))="SÍ",UPPER(TRIM(Datos!AD136&amp;""))="SI",UPPER(TRIM(Datos!AD136&amp;""))="NO"),IF(ISNUMBER(Datos!AD136),AND(OR(AD$1005="",Datos!AD136&gt;=AD$1005),OR(AD$1006="",Datos!AD136&lt;=AD$1006)),FALSE),TRUE))))</f>
        <v>0.0</v>
      </c>
      <c r="AE136">
        <f>IF(Datos!AE136="",0,IF(AND(AE$1008&lt;&gt;"",Datos!AE136=AE$1008),0,IF(AE$1004=0,0,1-CHOOSE(AE$1004,IF(ISNUMBER(Datos!AE136),AND(OR(AE$1005="",Datos!AE136&gt;=AE$1005),OR(AE$1006="",Datos!AE136&lt;=AE$1006)),FALSE),IF(ISNUMBER(Datos!AE136),AND(Datos!AE136=INT(Datos!AE136),AND(OR(AE$1005="",Datos!AE136&gt;=AE$1005),OR(AE$1006="",Datos!AE136&lt;=AE$1006))),FALSE),OR(ISNUMBER(FIND(";"&amp;UPPER(TRIM(Datos!AE136&amp;""))&amp;"=",AE$1007)),ISNUMBER(FIND(";"&amp;UPPER(TRIM(Datos!AE136&amp;""))&amp;";",AE$1007))),OR(UPPER(TRIM(Datos!AE136&amp;""))="SÍ",UPPER(TRIM(Datos!AE136&amp;""))="SI",UPPER(TRIM(Datos!AE136&amp;""))="NO"),IF(ISNUMBER(Datos!AE136),AND(OR(AE$1005="",Datos!AE136&gt;=AE$1005),OR(AE$1006="",Datos!AE136&lt;=AE$1006)),FALSE),TRUE))))</f>
        <v>0.0</v>
      </c>
    </row>
    <row r="137" spans="2:31">
      <c r="B137">
        <f>IF(Datos!B137="",0,IF(AND(B$1008&lt;&gt;"",Datos!B137=B$1008),0,IF(B$1004=0,0,1-CHOOSE(B$1004,IF(ISNUMBER(Datos!B137),AND(OR(B$1005="",Datos!B137&gt;=B$1005),OR(B$1006="",Datos!B137&lt;=B$1006)),FALSE),IF(ISNUMBER(Datos!B137),AND(Datos!B137=INT(Datos!B137),AND(OR(B$1005="",Datos!B137&gt;=B$1005),OR(B$1006="",Datos!B137&lt;=B$1006))),FALSE),OR(ISNUMBER(FIND(";"&amp;UPPER(TRIM(Datos!B137&amp;""))&amp;"=",B$1007)),ISNUMBER(FIND(";"&amp;UPPER(TRIM(Datos!B137&amp;""))&amp;";",B$1007))),OR(UPPER(TRIM(Datos!B137&amp;""))="SÍ",UPPER(TRIM(Datos!B137&amp;""))="SI",UPPER(TRIM(Datos!B137&amp;""))="NO"),IF(ISNUMBER(Datos!B137),AND(OR(B$1005="",Datos!B137&gt;=B$1005),OR(B$1006="",Datos!B137&lt;=B$1006)),FALSE),TRUE))))</f>
        <v>0.0</v>
      </c>
      <c r="C137">
        <f>IF(Datos!C137="",0,IF(AND(C$1008&lt;&gt;"",Datos!C137=C$1008),0,IF(C$1004=0,0,1-CHOOSE(C$1004,IF(ISNUMBER(Datos!C137),AND(OR(C$1005="",Datos!C137&gt;=C$1005),OR(C$1006="",Datos!C137&lt;=C$1006)),FALSE),IF(ISNUMBER(Datos!C137),AND(Datos!C137=INT(Datos!C137),AND(OR(C$1005="",Datos!C137&gt;=C$1005),OR(C$1006="",Datos!C137&lt;=C$1006))),FALSE),OR(ISNUMBER(FIND(";"&amp;UPPER(TRIM(Datos!C137&amp;""))&amp;"=",C$1007)),ISNUMBER(FIND(";"&amp;UPPER(TRIM(Datos!C137&amp;""))&amp;";",C$1007))),OR(UPPER(TRIM(Datos!C137&amp;""))="SÍ",UPPER(TRIM(Datos!C137&amp;""))="SI",UPPER(TRIM(Datos!C137&amp;""))="NO"),IF(ISNUMBER(Datos!C137),AND(OR(C$1005="",Datos!C137&gt;=C$1005),OR(C$1006="",Datos!C137&lt;=C$1006)),FALSE),TRUE))))</f>
        <v>0.0</v>
      </c>
      <c r="D137">
        <f>IF(Datos!D137="",0,IF(AND(D$1008&lt;&gt;"",Datos!D137=D$1008),0,IF(D$1004=0,0,1-CHOOSE(D$1004,IF(ISNUMBER(Datos!D137),AND(OR(D$1005="",Datos!D137&gt;=D$1005),OR(D$1006="",Datos!D137&lt;=D$1006)),FALSE),IF(ISNUMBER(Datos!D137),AND(Datos!D137=INT(Datos!D137),AND(OR(D$1005="",Datos!D137&gt;=D$1005),OR(D$1006="",Datos!D137&lt;=D$1006))),FALSE),OR(ISNUMBER(FIND(";"&amp;UPPER(TRIM(Datos!D137&amp;""))&amp;"=",D$1007)),ISNUMBER(FIND(";"&amp;UPPER(TRIM(Datos!D137&amp;""))&amp;";",D$1007))),OR(UPPER(TRIM(Datos!D137&amp;""))="SÍ",UPPER(TRIM(Datos!D137&amp;""))="SI",UPPER(TRIM(Datos!D137&amp;""))="NO"),IF(ISNUMBER(Datos!D137),AND(OR(D$1005="",Datos!D137&gt;=D$1005),OR(D$1006="",Datos!D137&lt;=D$1006)),FALSE),TRUE))))</f>
        <v>0.0</v>
      </c>
      <c r="E137">
        <f>IF(Datos!E137="",0,IF(AND(E$1008&lt;&gt;"",Datos!E137=E$1008),0,IF(E$1004=0,0,1-CHOOSE(E$1004,IF(ISNUMBER(Datos!E137),AND(OR(E$1005="",Datos!E137&gt;=E$1005),OR(E$1006="",Datos!E137&lt;=E$1006)),FALSE),IF(ISNUMBER(Datos!E137),AND(Datos!E137=INT(Datos!E137),AND(OR(E$1005="",Datos!E137&gt;=E$1005),OR(E$1006="",Datos!E137&lt;=E$1006))),FALSE),OR(ISNUMBER(FIND(";"&amp;UPPER(TRIM(Datos!E137&amp;""))&amp;"=",E$1007)),ISNUMBER(FIND(";"&amp;UPPER(TRIM(Datos!E137&amp;""))&amp;";",E$1007))),OR(UPPER(TRIM(Datos!E137&amp;""))="SÍ",UPPER(TRIM(Datos!E137&amp;""))="SI",UPPER(TRIM(Datos!E137&amp;""))="NO"),IF(ISNUMBER(Datos!E137),AND(OR(E$1005="",Datos!E137&gt;=E$1005),OR(E$1006="",Datos!E137&lt;=E$1006)),FALSE),TRUE))))</f>
        <v>0.0</v>
      </c>
      <c r="F137">
        <f>IF(Datos!F137="",0,IF(AND(F$1008&lt;&gt;"",Datos!F137=F$1008),0,IF(F$1004=0,0,1-CHOOSE(F$1004,IF(ISNUMBER(Datos!F137),AND(OR(F$1005="",Datos!F137&gt;=F$1005),OR(F$1006="",Datos!F137&lt;=F$1006)),FALSE),IF(ISNUMBER(Datos!F137),AND(Datos!F137=INT(Datos!F137),AND(OR(F$1005="",Datos!F137&gt;=F$1005),OR(F$1006="",Datos!F137&lt;=F$1006))),FALSE),OR(ISNUMBER(FIND(";"&amp;UPPER(TRIM(Datos!F137&amp;""))&amp;"=",F$1007)),ISNUMBER(FIND(";"&amp;UPPER(TRIM(Datos!F137&amp;""))&amp;";",F$1007))),OR(UPPER(TRIM(Datos!F137&amp;""))="SÍ",UPPER(TRIM(Datos!F137&amp;""))="SI",UPPER(TRIM(Datos!F137&amp;""))="NO"),IF(ISNUMBER(Datos!F137),AND(OR(F$1005="",Datos!F137&gt;=F$1005),OR(F$1006="",Datos!F137&lt;=F$1006)),FALSE),TRUE))))</f>
        <v>0.0</v>
      </c>
      <c r="G137">
        <f>IF(Datos!G137="",0,IF(AND(G$1008&lt;&gt;"",Datos!G137=G$1008),0,IF(G$1004=0,0,1-CHOOSE(G$1004,IF(ISNUMBER(Datos!G137),AND(OR(G$1005="",Datos!G137&gt;=G$1005),OR(G$1006="",Datos!G137&lt;=G$1006)),FALSE),IF(ISNUMBER(Datos!G137),AND(Datos!G137=INT(Datos!G137),AND(OR(G$1005="",Datos!G137&gt;=G$1005),OR(G$1006="",Datos!G137&lt;=G$1006))),FALSE),OR(ISNUMBER(FIND(";"&amp;UPPER(TRIM(Datos!G137&amp;""))&amp;"=",G$1007)),ISNUMBER(FIND(";"&amp;UPPER(TRIM(Datos!G137&amp;""))&amp;";",G$1007))),OR(UPPER(TRIM(Datos!G137&amp;""))="SÍ",UPPER(TRIM(Datos!G137&amp;""))="SI",UPPER(TRIM(Datos!G137&amp;""))="NO"),IF(ISNUMBER(Datos!G137),AND(OR(G$1005="",Datos!G137&gt;=G$1005),OR(G$1006="",Datos!G137&lt;=G$1006)),FALSE),TRUE))))</f>
        <v>0.0</v>
      </c>
      <c r="H137">
        <f>IF(Datos!H137="",0,IF(AND(H$1008&lt;&gt;"",Datos!H137=H$1008),0,IF(H$1004=0,0,1-CHOOSE(H$1004,IF(ISNUMBER(Datos!H137),AND(OR(H$1005="",Datos!H137&gt;=H$1005),OR(H$1006="",Datos!H137&lt;=H$1006)),FALSE),IF(ISNUMBER(Datos!H137),AND(Datos!H137=INT(Datos!H137),AND(OR(H$1005="",Datos!H137&gt;=H$1005),OR(H$1006="",Datos!H137&lt;=H$1006))),FALSE),OR(ISNUMBER(FIND(";"&amp;UPPER(TRIM(Datos!H137&amp;""))&amp;"=",H$1007)),ISNUMBER(FIND(";"&amp;UPPER(TRIM(Datos!H137&amp;""))&amp;";",H$1007))),OR(UPPER(TRIM(Datos!H137&amp;""))="SÍ",UPPER(TRIM(Datos!H137&amp;""))="SI",UPPER(TRIM(Datos!H137&amp;""))="NO"),IF(ISNUMBER(Datos!H137),AND(OR(H$1005="",Datos!H137&gt;=H$1005),OR(H$1006="",Datos!H137&lt;=H$1006)),FALSE),TRUE))))</f>
        <v>0.0</v>
      </c>
      <c r="I137">
        <f>IF(Datos!I137="",0,IF(AND(I$1008&lt;&gt;"",Datos!I137=I$1008),0,IF(I$1004=0,0,1-CHOOSE(I$1004,IF(ISNUMBER(Datos!I137),AND(OR(I$1005="",Datos!I137&gt;=I$1005),OR(I$1006="",Datos!I137&lt;=I$1006)),FALSE),IF(ISNUMBER(Datos!I137),AND(Datos!I137=INT(Datos!I137),AND(OR(I$1005="",Datos!I137&gt;=I$1005),OR(I$1006="",Datos!I137&lt;=I$1006))),FALSE),OR(ISNUMBER(FIND(";"&amp;UPPER(TRIM(Datos!I137&amp;""))&amp;"=",I$1007)),ISNUMBER(FIND(";"&amp;UPPER(TRIM(Datos!I137&amp;""))&amp;";",I$1007))),OR(UPPER(TRIM(Datos!I137&amp;""))="SÍ",UPPER(TRIM(Datos!I137&amp;""))="SI",UPPER(TRIM(Datos!I137&amp;""))="NO"),IF(ISNUMBER(Datos!I137),AND(OR(I$1005="",Datos!I137&gt;=I$1005),OR(I$1006="",Datos!I137&lt;=I$1006)),FALSE),TRUE))))</f>
        <v>0.0</v>
      </c>
      <c r="J137">
        <f>IF(Datos!J137="",0,IF(AND(J$1008&lt;&gt;"",Datos!J137=J$1008),0,IF(J$1004=0,0,1-CHOOSE(J$1004,IF(ISNUMBER(Datos!J137),AND(OR(J$1005="",Datos!J137&gt;=J$1005),OR(J$1006="",Datos!J137&lt;=J$1006)),FALSE),IF(ISNUMBER(Datos!J137),AND(Datos!J137=INT(Datos!J137),AND(OR(J$1005="",Datos!J137&gt;=J$1005),OR(J$1006="",Datos!J137&lt;=J$1006))),FALSE),OR(ISNUMBER(FIND(";"&amp;UPPER(TRIM(Datos!J137&amp;""))&amp;"=",J$1007)),ISNUMBER(FIND(";"&amp;UPPER(TRIM(Datos!J137&amp;""))&amp;";",J$1007))),OR(UPPER(TRIM(Datos!J137&amp;""))="SÍ",UPPER(TRIM(Datos!J137&amp;""))="SI",UPPER(TRIM(Datos!J137&amp;""))="NO"),IF(ISNUMBER(Datos!J137),AND(OR(J$1005="",Datos!J137&gt;=J$1005),OR(J$1006="",Datos!J137&lt;=J$1006)),FALSE),TRUE))))</f>
        <v>0.0</v>
      </c>
      <c r="K137">
        <f>IF(Datos!K137="",0,IF(AND(K$1008&lt;&gt;"",Datos!K137=K$1008),0,IF(K$1004=0,0,1-CHOOSE(K$1004,IF(ISNUMBER(Datos!K137),AND(OR(K$1005="",Datos!K137&gt;=K$1005),OR(K$1006="",Datos!K137&lt;=K$1006)),FALSE),IF(ISNUMBER(Datos!K137),AND(Datos!K137=INT(Datos!K137),AND(OR(K$1005="",Datos!K137&gt;=K$1005),OR(K$1006="",Datos!K137&lt;=K$1006))),FALSE),OR(ISNUMBER(FIND(";"&amp;UPPER(TRIM(Datos!K137&amp;""))&amp;"=",K$1007)),ISNUMBER(FIND(";"&amp;UPPER(TRIM(Datos!K137&amp;""))&amp;";",K$1007))),OR(UPPER(TRIM(Datos!K137&amp;""))="SÍ",UPPER(TRIM(Datos!K137&amp;""))="SI",UPPER(TRIM(Datos!K137&amp;""))="NO"),IF(ISNUMBER(Datos!K137),AND(OR(K$1005="",Datos!K137&gt;=K$1005),OR(K$1006="",Datos!K137&lt;=K$1006)),FALSE),TRUE))))</f>
        <v>0.0</v>
      </c>
      <c r="L137">
        <f>IF(Datos!L137="",0,IF(AND(L$1008&lt;&gt;"",Datos!L137=L$1008),0,IF(L$1004=0,0,1-CHOOSE(L$1004,IF(ISNUMBER(Datos!L137),AND(OR(L$1005="",Datos!L137&gt;=L$1005),OR(L$1006="",Datos!L137&lt;=L$1006)),FALSE),IF(ISNUMBER(Datos!L137),AND(Datos!L137=INT(Datos!L137),AND(OR(L$1005="",Datos!L137&gt;=L$1005),OR(L$1006="",Datos!L137&lt;=L$1006))),FALSE),OR(ISNUMBER(FIND(";"&amp;UPPER(TRIM(Datos!L137&amp;""))&amp;"=",L$1007)),ISNUMBER(FIND(";"&amp;UPPER(TRIM(Datos!L137&amp;""))&amp;";",L$1007))),OR(UPPER(TRIM(Datos!L137&amp;""))="SÍ",UPPER(TRIM(Datos!L137&amp;""))="SI",UPPER(TRIM(Datos!L137&amp;""))="NO"),IF(ISNUMBER(Datos!L137),AND(OR(L$1005="",Datos!L137&gt;=L$1005),OR(L$1006="",Datos!L137&lt;=L$1006)),FALSE),TRUE))))</f>
        <v>0.0</v>
      </c>
      <c r="M137">
        <f>IF(Datos!M137="",0,IF(AND(M$1008&lt;&gt;"",Datos!M137=M$1008),0,IF(M$1004=0,0,1-CHOOSE(M$1004,IF(ISNUMBER(Datos!M137),AND(OR(M$1005="",Datos!M137&gt;=M$1005),OR(M$1006="",Datos!M137&lt;=M$1006)),FALSE),IF(ISNUMBER(Datos!M137),AND(Datos!M137=INT(Datos!M137),AND(OR(M$1005="",Datos!M137&gt;=M$1005),OR(M$1006="",Datos!M137&lt;=M$1006))),FALSE),OR(ISNUMBER(FIND(";"&amp;UPPER(TRIM(Datos!M137&amp;""))&amp;"=",M$1007)),ISNUMBER(FIND(";"&amp;UPPER(TRIM(Datos!M137&amp;""))&amp;";",M$1007))),OR(UPPER(TRIM(Datos!M137&amp;""))="SÍ",UPPER(TRIM(Datos!M137&amp;""))="SI",UPPER(TRIM(Datos!M137&amp;""))="NO"),IF(ISNUMBER(Datos!M137),AND(OR(M$1005="",Datos!M137&gt;=M$1005),OR(M$1006="",Datos!M137&lt;=M$1006)),FALSE),TRUE))))</f>
        <v>0.0</v>
      </c>
      <c r="N137">
        <f>IF(Datos!N137="",0,IF(AND(N$1008&lt;&gt;"",Datos!N137=N$1008),0,IF(N$1004=0,0,1-CHOOSE(N$1004,IF(ISNUMBER(Datos!N137),AND(OR(N$1005="",Datos!N137&gt;=N$1005),OR(N$1006="",Datos!N137&lt;=N$1006)),FALSE),IF(ISNUMBER(Datos!N137),AND(Datos!N137=INT(Datos!N137),AND(OR(N$1005="",Datos!N137&gt;=N$1005),OR(N$1006="",Datos!N137&lt;=N$1006))),FALSE),OR(ISNUMBER(FIND(";"&amp;UPPER(TRIM(Datos!N137&amp;""))&amp;"=",N$1007)),ISNUMBER(FIND(";"&amp;UPPER(TRIM(Datos!N137&amp;""))&amp;";",N$1007))),OR(UPPER(TRIM(Datos!N137&amp;""))="SÍ",UPPER(TRIM(Datos!N137&amp;""))="SI",UPPER(TRIM(Datos!N137&amp;""))="NO"),IF(ISNUMBER(Datos!N137),AND(OR(N$1005="",Datos!N137&gt;=N$1005),OR(N$1006="",Datos!N137&lt;=N$1006)),FALSE),TRUE))))</f>
        <v>0.0</v>
      </c>
      <c r="O137">
        <f>IF(Datos!O137="",0,IF(AND(O$1008&lt;&gt;"",Datos!O137=O$1008),0,IF(O$1004=0,0,1-CHOOSE(O$1004,IF(ISNUMBER(Datos!O137),AND(OR(O$1005="",Datos!O137&gt;=O$1005),OR(O$1006="",Datos!O137&lt;=O$1006)),FALSE),IF(ISNUMBER(Datos!O137),AND(Datos!O137=INT(Datos!O137),AND(OR(O$1005="",Datos!O137&gt;=O$1005),OR(O$1006="",Datos!O137&lt;=O$1006))),FALSE),OR(ISNUMBER(FIND(";"&amp;UPPER(TRIM(Datos!O137&amp;""))&amp;"=",O$1007)),ISNUMBER(FIND(";"&amp;UPPER(TRIM(Datos!O137&amp;""))&amp;";",O$1007))),OR(UPPER(TRIM(Datos!O137&amp;""))="SÍ",UPPER(TRIM(Datos!O137&amp;""))="SI",UPPER(TRIM(Datos!O137&amp;""))="NO"),IF(ISNUMBER(Datos!O137),AND(OR(O$1005="",Datos!O137&gt;=O$1005),OR(O$1006="",Datos!O137&lt;=O$1006)),FALSE),TRUE))))</f>
        <v>0.0</v>
      </c>
      <c r="P137">
        <f>IF(Datos!P137="",0,IF(AND(P$1008&lt;&gt;"",Datos!P137=P$1008),0,IF(P$1004=0,0,1-CHOOSE(P$1004,IF(ISNUMBER(Datos!P137),AND(OR(P$1005="",Datos!P137&gt;=P$1005),OR(P$1006="",Datos!P137&lt;=P$1006)),FALSE),IF(ISNUMBER(Datos!P137),AND(Datos!P137=INT(Datos!P137),AND(OR(P$1005="",Datos!P137&gt;=P$1005),OR(P$1006="",Datos!P137&lt;=P$1006))),FALSE),OR(ISNUMBER(FIND(";"&amp;UPPER(TRIM(Datos!P137&amp;""))&amp;"=",P$1007)),ISNUMBER(FIND(";"&amp;UPPER(TRIM(Datos!P137&amp;""))&amp;";",P$1007))),OR(UPPER(TRIM(Datos!P137&amp;""))="SÍ",UPPER(TRIM(Datos!P137&amp;""))="SI",UPPER(TRIM(Datos!P137&amp;""))="NO"),IF(ISNUMBER(Datos!P137),AND(OR(P$1005="",Datos!P137&gt;=P$1005),OR(P$1006="",Datos!P137&lt;=P$1006)),FALSE),TRUE))))</f>
        <v>0.0</v>
      </c>
      <c r="Q137">
        <f>IF(Datos!Q137="",0,IF(AND(Q$1008&lt;&gt;"",Datos!Q137=Q$1008),0,IF(Q$1004=0,0,1-CHOOSE(Q$1004,IF(ISNUMBER(Datos!Q137),AND(OR(Q$1005="",Datos!Q137&gt;=Q$1005),OR(Q$1006="",Datos!Q137&lt;=Q$1006)),FALSE),IF(ISNUMBER(Datos!Q137),AND(Datos!Q137=INT(Datos!Q137),AND(OR(Q$1005="",Datos!Q137&gt;=Q$1005),OR(Q$1006="",Datos!Q137&lt;=Q$1006))),FALSE),OR(ISNUMBER(FIND(";"&amp;UPPER(TRIM(Datos!Q137&amp;""))&amp;"=",Q$1007)),ISNUMBER(FIND(";"&amp;UPPER(TRIM(Datos!Q137&amp;""))&amp;";",Q$1007))),OR(UPPER(TRIM(Datos!Q137&amp;""))="SÍ",UPPER(TRIM(Datos!Q137&amp;""))="SI",UPPER(TRIM(Datos!Q137&amp;""))="NO"),IF(ISNUMBER(Datos!Q137),AND(OR(Q$1005="",Datos!Q137&gt;=Q$1005),OR(Q$1006="",Datos!Q137&lt;=Q$1006)),FALSE),TRUE))))</f>
        <v>0.0</v>
      </c>
      <c r="R137">
        <f>IF(Datos!R137="",0,IF(AND(R$1008&lt;&gt;"",Datos!R137=R$1008),0,IF(R$1004=0,0,1-CHOOSE(R$1004,IF(ISNUMBER(Datos!R137),AND(OR(R$1005="",Datos!R137&gt;=R$1005),OR(R$1006="",Datos!R137&lt;=R$1006)),FALSE),IF(ISNUMBER(Datos!R137),AND(Datos!R137=INT(Datos!R137),AND(OR(R$1005="",Datos!R137&gt;=R$1005),OR(R$1006="",Datos!R137&lt;=R$1006))),FALSE),OR(ISNUMBER(FIND(";"&amp;UPPER(TRIM(Datos!R137&amp;""))&amp;"=",R$1007)),ISNUMBER(FIND(";"&amp;UPPER(TRIM(Datos!R137&amp;""))&amp;";",R$1007))),OR(UPPER(TRIM(Datos!R137&amp;""))="SÍ",UPPER(TRIM(Datos!R137&amp;""))="SI",UPPER(TRIM(Datos!R137&amp;""))="NO"),IF(ISNUMBER(Datos!R137),AND(OR(R$1005="",Datos!R137&gt;=R$1005),OR(R$1006="",Datos!R137&lt;=R$1006)),FALSE),TRUE))))</f>
        <v>0.0</v>
      </c>
      <c r="S137">
        <f>IF(Datos!S137="",0,IF(AND(S$1008&lt;&gt;"",Datos!S137=S$1008),0,IF(S$1004=0,0,1-CHOOSE(S$1004,IF(ISNUMBER(Datos!S137),AND(OR(S$1005="",Datos!S137&gt;=S$1005),OR(S$1006="",Datos!S137&lt;=S$1006)),FALSE),IF(ISNUMBER(Datos!S137),AND(Datos!S137=INT(Datos!S137),AND(OR(S$1005="",Datos!S137&gt;=S$1005),OR(S$1006="",Datos!S137&lt;=S$1006))),FALSE),OR(ISNUMBER(FIND(";"&amp;UPPER(TRIM(Datos!S137&amp;""))&amp;"=",S$1007)),ISNUMBER(FIND(";"&amp;UPPER(TRIM(Datos!S137&amp;""))&amp;";",S$1007))),OR(UPPER(TRIM(Datos!S137&amp;""))="SÍ",UPPER(TRIM(Datos!S137&amp;""))="SI",UPPER(TRIM(Datos!S137&amp;""))="NO"),IF(ISNUMBER(Datos!S137),AND(OR(S$1005="",Datos!S137&gt;=S$1005),OR(S$1006="",Datos!S137&lt;=S$1006)),FALSE),TRUE))))</f>
        <v>0.0</v>
      </c>
      <c r="T137">
        <f>IF(Datos!T137="",0,IF(AND(T$1008&lt;&gt;"",Datos!T137=T$1008),0,IF(T$1004=0,0,1-CHOOSE(T$1004,IF(ISNUMBER(Datos!T137),AND(OR(T$1005="",Datos!T137&gt;=T$1005),OR(T$1006="",Datos!T137&lt;=T$1006)),FALSE),IF(ISNUMBER(Datos!T137),AND(Datos!T137=INT(Datos!T137),AND(OR(T$1005="",Datos!T137&gt;=T$1005),OR(T$1006="",Datos!T137&lt;=T$1006))),FALSE),OR(ISNUMBER(FIND(";"&amp;UPPER(TRIM(Datos!T137&amp;""))&amp;"=",T$1007)),ISNUMBER(FIND(";"&amp;UPPER(TRIM(Datos!T137&amp;""))&amp;";",T$1007))),OR(UPPER(TRIM(Datos!T137&amp;""))="SÍ",UPPER(TRIM(Datos!T137&amp;""))="SI",UPPER(TRIM(Datos!T137&amp;""))="NO"),IF(ISNUMBER(Datos!T137),AND(OR(T$1005="",Datos!T137&gt;=T$1005),OR(T$1006="",Datos!T137&lt;=T$1006)),FALSE),TRUE))))</f>
        <v>0.0</v>
      </c>
      <c r="U137">
        <f>IF(Datos!U137="",0,IF(AND(U$1008&lt;&gt;"",Datos!U137=U$1008),0,IF(U$1004=0,0,1-CHOOSE(U$1004,IF(ISNUMBER(Datos!U137),AND(OR(U$1005="",Datos!U137&gt;=U$1005),OR(U$1006="",Datos!U137&lt;=U$1006)),FALSE),IF(ISNUMBER(Datos!U137),AND(Datos!U137=INT(Datos!U137),AND(OR(U$1005="",Datos!U137&gt;=U$1005),OR(U$1006="",Datos!U137&lt;=U$1006))),FALSE),OR(ISNUMBER(FIND(";"&amp;UPPER(TRIM(Datos!U137&amp;""))&amp;"=",U$1007)),ISNUMBER(FIND(";"&amp;UPPER(TRIM(Datos!U137&amp;""))&amp;";",U$1007))),OR(UPPER(TRIM(Datos!U137&amp;""))="SÍ",UPPER(TRIM(Datos!U137&amp;""))="SI",UPPER(TRIM(Datos!U137&amp;""))="NO"),IF(ISNUMBER(Datos!U137),AND(OR(U$1005="",Datos!U137&gt;=U$1005),OR(U$1006="",Datos!U137&lt;=U$1006)),FALSE),TRUE))))</f>
        <v>0.0</v>
      </c>
      <c r="V137">
        <f>IF(Datos!V137="",0,IF(AND(V$1008&lt;&gt;"",Datos!V137=V$1008),0,IF(V$1004=0,0,1-CHOOSE(V$1004,IF(ISNUMBER(Datos!V137),AND(OR(V$1005="",Datos!V137&gt;=V$1005),OR(V$1006="",Datos!V137&lt;=V$1006)),FALSE),IF(ISNUMBER(Datos!V137),AND(Datos!V137=INT(Datos!V137),AND(OR(V$1005="",Datos!V137&gt;=V$1005),OR(V$1006="",Datos!V137&lt;=V$1006))),FALSE),OR(ISNUMBER(FIND(";"&amp;UPPER(TRIM(Datos!V137&amp;""))&amp;"=",V$1007)),ISNUMBER(FIND(";"&amp;UPPER(TRIM(Datos!V137&amp;""))&amp;";",V$1007))),OR(UPPER(TRIM(Datos!V137&amp;""))="SÍ",UPPER(TRIM(Datos!V137&amp;""))="SI",UPPER(TRIM(Datos!V137&amp;""))="NO"),IF(ISNUMBER(Datos!V137),AND(OR(V$1005="",Datos!V137&gt;=V$1005),OR(V$1006="",Datos!V137&lt;=V$1006)),FALSE),TRUE))))</f>
        <v>0.0</v>
      </c>
      <c r="W137">
        <f>IF(Datos!W137="",0,IF(AND(W$1008&lt;&gt;"",Datos!W137=W$1008),0,IF(W$1004=0,0,1-CHOOSE(W$1004,IF(ISNUMBER(Datos!W137),AND(OR(W$1005="",Datos!W137&gt;=W$1005),OR(W$1006="",Datos!W137&lt;=W$1006)),FALSE),IF(ISNUMBER(Datos!W137),AND(Datos!W137=INT(Datos!W137),AND(OR(W$1005="",Datos!W137&gt;=W$1005),OR(W$1006="",Datos!W137&lt;=W$1006))),FALSE),OR(ISNUMBER(FIND(";"&amp;UPPER(TRIM(Datos!W137&amp;""))&amp;"=",W$1007)),ISNUMBER(FIND(";"&amp;UPPER(TRIM(Datos!W137&amp;""))&amp;";",W$1007))),OR(UPPER(TRIM(Datos!W137&amp;""))="SÍ",UPPER(TRIM(Datos!W137&amp;""))="SI",UPPER(TRIM(Datos!W137&amp;""))="NO"),IF(ISNUMBER(Datos!W137),AND(OR(W$1005="",Datos!W137&gt;=W$1005),OR(W$1006="",Datos!W137&lt;=W$1006)),FALSE),TRUE))))</f>
        <v>0.0</v>
      </c>
      <c r="X137">
        <f>IF(Datos!X137="",0,IF(AND(X$1008&lt;&gt;"",Datos!X137=X$1008),0,IF(X$1004=0,0,1-CHOOSE(X$1004,IF(ISNUMBER(Datos!X137),AND(OR(X$1005="",Datos!X137&gt;=X$1005),OR(X$1006="",Datos!X137&lt;=X$1006)),FALSE),IF(ISNUMBER(Datos!X137),AND(Datos!X137=INT(Datos!X137),AND(OR(X$1005="",Datos!X137&gt;=X$1005),OR(X$1006="",Datos!X137&lt;=X$1006))),FALSE),OR(ISNUMBER(FIND(";"&amp;UPPER(TRIM(Datos!X137&amp;""))&amp;"=",X$1007)),ISNUMBER(FIND(";"&amp;UPPER(TRIM(Datos!X137&amp;""))&amp;";",X$1007))),OR(UPPER(TRIM(Datos!X137&amp;""))="SÍ",UPPER(TRIM(Datos!X137&amp;""))="SI",UPPER(TRIM(Datos!X137&amp;""))="NO"),IF(ISNUMBER(Datos!X137),AND(OR(X$1005="",Datos!X137&gt;=X$1005),OR(X$1006="",Datos!X137&lt;=X$1006)),FALSE),TRUE))))</f>
        <v>0.0</v>
      </c>
      <c r="Y137">
        <f>IF(Datos!Y137="",0,IF(AND(Y$1008&lt;&gt;"",Datos!Y137=Y$1008),0,IF(Y$1004=0,0,1-CHOOSE(Y$1004,IF(ISNUMBER(Datos!Y137),AND(OR(Y$1005="",Datos!Y137&gt;=Y$1005),OR(Y$1006="",Datos!Y137&lt;=Y$1006)),FALSE),IF(ISNUMBER(Datos!Y137),AND(Datos!Y137=INT(Datos!Y137),AND(OR(Y$1005="",Datos!Y137&gt;=Y$1005),OR(Y$1006="",Datos!Y137&lt;=Y$1006))),FALSE),OR(ISNUMBER(FIND(";"&amp;UPPER(TRIM(Datos!Y137&amp;""))&amp;"=",Y$1007)),ISNUMBER(FIND(";"&amp;UPPER(TRIM(Datos!Y137&amp;""))&amp;";",Y$1007))),OR(UPPER(TRIM(Datos!Y137&amp;""))="SÍ",UPPER(TRIM(Datos!Y137&amp;""))="SI",UPPER(TRIM(Datos!Y137&amp;""))="NO"),IF(ISNUMBER(Datos!Y137),AND(OR(Y$1005="",Datos!Y137&gt;=Y$1005),OR(Y$1006="",Datos!Y137&lt;=Y$1006)),FALSE),TRUE))))</f>
        <v>0.0</v>
      </c>
      <c r="Z137">
        <f>IF(Datos!Z137="",0,IF(AND(Z$1008&lt;&gt;"",Datos!Z137=Z$1008),0,IF(Z$1004=0,0,1-CHOOSE(Z$1004,IF(ISNUMBER(Datos!Z137),AND(OR(Z$1005="",Datos!Z137&gt;=Z$1005),OR(Z$1006="",Datos!Z137&lt;=Z$1006)),FALSE),IF(ISNUMBER(Datos!Z137),AND(Datos!Z137=INT(Datos!Z137),AND(OR(Z$1005="",Datos!Z137&gt;=Z$1005),OR(Z$1006="",Datos!Z137&lt;=Z$1006))),FALSE),OR(ISNUMBER(FIND(";"&amp;UPPER(TRIM(Datos!Z137&amp;""))&amp;"=",Z$1007)),ISNUMBER(FIND(";"&amp;UPPER(TRIM(Datos!Z137&amp;""))&amp;";",Z$1007))),OR(UPPER(TRIM(Datos!Z137&amp;""))="SÍ",UPPER(TRIM(Datos!Z137&amp;""))="SI",UPPER(TRIM(Datos!Z137&amp;""))="NO"),IF(ISNUMBER(Datos!Z137),AND(OR(Z$1005="",Datos!Z137&gt;=Z$1005),OR(Z$1006="",Datos!Z137&lt;=Z$1006)),FALSE),TRUE))))</f>
        <v>0.0</v>
      </c>
      <c r="AA137">
        <f>IF(Datos!AA137="",0,IF(AND(AA$1008&lt;&gt;"",Datos!AA137=AA$1008),0,IF(AA$1004=0,0,1-CHOOSE(AA$1004,IF(ISNUMBER(Datos!AA137),AND(OR(AA$1005="",Datos!AA137&gt;=AA$1005),OR(AA$1006="",Datos!AA137&lt;=AA$1006)),FALSE),IF(ISNUMBER(Datos!AA137),AND(Datos!AA137=INT(Datos!AA137),AND(OR(AA$1005="",Datos!AA137&gt;=AA$1005),OR(AA$1006="",Datos!AA137&lt;=AA$1006))),FALSE),OR(ISNUMBER(FIND(";"&amp;UPPER(TRIM(Datos!AA137&amp;""))&amp;"=",AA$1007)),ISNUMBER(FIND(";"&amp;UPPER(TRIM(Datos!AA137&amp;""))&amp;";",AA$1007))),OR(UPPER(TRIM(Datos!AA137&amp;""))="SÍ",UPPER(TRIM(Datos!AA137&amp;""))="SI",UPPER(TRIM(Datos!AA137&amp;""))="NO"),IF(ISNUMBER(Datos!AA137),AND(OR(AA$1005="",Datos!AA137&gt;=AA$1005),OR(AA$1006="",Datos!AA137&lt;=AA$1006)),FALSE),TRUE))))</f>
        <v>0.0</v>
      </c>
      <c r="AB137">
        <f>IF(Datos!AB137="",0,IF(AND(AB$1008&lt;&gt;"",Datos!AB137=AB$1008),0,IF(AB$1004=0,0,1-CHOOSE(AB$1004,IF(ISNUMBER(Datos!AB137),AND(OR(AB$1005="",Datos!AB137&gt;=AB$1005),OR(AB$1006="",Datos!AB137&lt;=AB$1006)),FALSE),IF(ISNUMBER(Datos!AB137),AND(Datos!AB137=INT(Datos!AB137),AND(OR(AB$1005="",Datos!AB137&gt;=AB$1005),OR(AB$1006="",Datos!AB137&lt;=AB$1006))),FALSE),OR(ISNUMBER(FIND(";"&amp;UPPER(TRIM(Datos!AB137&amp;""))&amp;"=",AB$1007)),ISNUMBER(FIND(";"&amp;UPPER(TRIM(Datos!AB137&amp;""))&amp;";",AB$1007))),OR(UPPER(TRIM(Datos!AB137&amp;""))="SÍ",UPPER(TRIM(Datos!AB137&amp;""))="SI",UPPER(TRIM(Datos!AB137&amp;""))="NO"),IF(ISNUMBER(Datos!AB137),AND(OR(AB$1005="",Datos!AB137&gt;=AB$1005),OR(AB$1006="",Datos!AB137&lt;=AB$1006)),FALSE),TRUE))))</f>
        <v>0.0</v>
      </c>
      <c r="AC137">
        <f>IF(Datos!AC137="",0,IF(AND(AC$1008&lt;&gt;"",Datos!AC137=AC$1008),0,IF(AC$1004=0,0,1-CHOOSE(AC$1004,IF(ISNUMBER(Datos!AC137),AND(OR(AC$1005="",Datos!AC137&gt;=AC$1005),OR(AC$1006="",Datos!AC137&lt;=AC$1006)),FALSE),IF(ISNUMBER(Datos!AC137),AND(Datos!AC137=INT(Datos!AC137),AND(OR(AC$1005="",Datos!AC137&gt;=AC$1005),OR(AC$1006="",Datos!AC137&lt;=AC$1006))),FALSE),OR(ISNUMBER(FIND(";"&amp;UPPER(TRIM(Datos!AC137&amp;""))&amp;"=",AC$1007)),ISNUMBER(FIND(";"&amp;UPPER(TRIM(Datos!AC137&amp;""))&amp;";",AC$1007))),OR(UPPER(TRIM(Datos!AC137&amp;""))="SÍ",UPPER(TRIM(Datos!AC137&amp;""))="SI",UPPER(TRIM(Datos!AC137&amp;""))="NO"),IF(ISNUMBER(Datos!AC137),AND(OR(AC$1005="",Datos!AC137&gt;=AC$1005),OR(AC$1006="",Datos!AC137&lt;=AC$1006)),FALSE),TRUE))))</f>
        <v>0.0</v>
      </c>
      <c r="AD137">
        <f>IF(Datos!AD137="",0,IF(AND(AD$1008&lt;&gt;"",Datos!AD137=AD$1008),0,IF(AD$1004=0,0,1-CHOOSE(AD$1004,IF(ISNUMBER(Datos!AD137),AND(OR(AD$1005="",Datos!AD137&gt;=AD$1005),OR(AD$1006="",Datos!AD137&lt;=AD$1006)),FALSE),IF(ISNUMBER(Datos!AD137),AND(Datos!AD137=INT(Datos!AD137),AND(OR(AD$1005="",Datos!AD137&gt;=AD$1005),OR(AD$1006="",Datos!AD137&lt;=AD$1006))),FALSE),OR(ISNUMBER(FIND(";"&amp;UPPER(TRIM(Datos!AD137&amp;""))&amp;"=",AD$1007)),ISNUMBER(FIND(";"&amp;UPPER(TRIM(Datos!AD137&amp;""))&amp;";",AD$1007))),OR(UPPER(TRIM(Datos!AD137&amp;""))="SÍ",UPPER(TRIM(Datos!AD137&amp;""))="SI",UPPER(TRIM(Datos!AD137&amp;""))="NO"),IF(ISNUMBER(Datos!AD137),AND(OR(AD$1005="",Datos!AD137&gt;=AD$1005),OR(AD$1006="",Datos!AD137&lt;=AD$1006)),FALSE),TRUE))))</f>
        <v>0.0</v>
      </c>
      <c r="AE137">
        <f>IF(Datos!AE137="",0,IF(AND(AE$1008&lt;&gt;"",Datos!AE137=AE$1008),0,IF(AE$1004=0,0,1-CHOOSE(AE$1004,IF(ISNUMBER(Datos!AE137),AND(OR(AE$1005="",Datos!AE137&gt;=AE$1005),OR(AE$1006="",Datos!AE137&lt;=AE$1006)),FALSE),IF(ISNUMBER(Datos!AE137),AND(Datos!AE137=INT(Datos!AE137),AND(OR(AE$1005="",Datos!AE137&gt;=AE$1005),OR(AE$1006="",Datos!AE137&lt;=AE$1006))),FALSE),OR(ISNUMBER(FIND(";"&amp;UPPER(TRIM(Datos!AE137&amp;""))&amp;"=",AE$1007)),ISNUMBER(FIND(";"&amp;UPPER(TRIM(Datos!AE137&amp;""))&amp;";",AE$1007))),OR(UPPER(TRIM(Datos!AE137&amp;""))="SÍ",UPPER(TRIM(Datos!AE137&amp;""))="SI",UPPER(TRIM(Datos!AE137&amp;""))="NO"),IF(ISNUMBER(Datos!AE137),AND(OR(AE$1005="",Datos!AE137&gt;=AE$1005),OR(AE$1006="",Datos!AE137&lt;=AE$1006)),FALSE),TRUE))))</f>
        <v>0.0</v>
      </c>
    </row>
    <row r="138" spans="2:31">
      <c r="B138">
        <f>IF(Datos!B138="",0,IF(AND(B$1008&lt;&gt;"",Datos!B138=B$1008),0,IF(B$1004=0,0,1-CHOOSE(B$1004,IF(ISNUMBER(Datos!B138),AND(OR(B$1005="",Datos!B138&gt;=B$1005),OR(B$1006="",Datos!B138&lt;=B$1006)),FALSE),IF(ISNUMBER(Datos!B138),AND(Datos!B138=INT(Datos!B138),AND(OR(B$1005="",Datos!B138&gt;=B$1005),OR(B$1006="",Datos!B138&lt;=B$1006))),FALSE),OR(ISNUMBER(FIND(";"&amp;UPPER(TRIM(Datos!B138&amp;""))&amp;"=",B$1007)),ISNUMBER(FIND(";"&amp;UPPER(TRIM(Datos!B138&amp;""))&amp;";",B$1007))),OR(UPPER(TRIM(Datos!B138&amp;""))="SÍ",UPPER(TRIM(Datos!B138&amp;""))="SI",UPPER(TRIM(Datos!B138&amp;""))="NO"),IF(ISNUMBER(Datos!B138),AND(OR(B$1005="",Datos!B138&gt;=B$1005),OR(B$1006="",Datos!B138&lt;=B$1006)),FALSE),TRUE))))</f>
        <v>0.0</v>
      </c>
      <c r="C138">
        <f>IF(Datos!C138="",0,IF(AND(C$1008&lt;&gt;"",Datos!C138=C$1008),0,IF(C$1004=0,0,1-CHOOSE(C$1004,IF(ISNUMBER(Datos!C138),AND(OR(C$1005="",Datos!C138&gt;=C$1005),OR(C$1006="",Datos!C138&lt;=C$1006)),FALSE),IF(ISNUMBER(Datos!C138),AND(Datos!C138=INT(Datos!C138),AND(OR(C$1005="",Datos!C138&gt;=C$1005),OR(C$1006="",Datos!C138&lt;=C$1006))),FALSE),OR(ISNUMBER(FIND(";"&amp;UPPER(TRIM(Datos!C138&amp;""))&amp;"=",C$1007)),ISNUMBER(FIND(";"&amp;UPPER(TRIM(Datos!C138&amp;""))&amp;";",C$1007))),OR(UPPER(TRIM(Datos!C138&amp;""))="SÍ",UPPER(TRIM(Datos!C138&amp;""))="SI",UPPER(TRIM(Datos!C138&amp;""))="NO"),IF(ISNUMBER(Datos!C138),AND(OR(C$1005="",Datos!C138&gt;=C$1005),OR(C$1006="",Datos!C138&lt;=C$1006)),FALSE),TRUE))))</f>
        <v>0.0</v>
      </c>
      <c r="D138">
        <f>IF(Datos!D138="",0,IF(AND(D$1008&lt;&gt;"",Datos!D138=D$1008),0,IF(D$1004=0,0,1-CHOOSE(D$1004,IF(ISNUMBER(Datos!D138),AND(OR(D$1005="",Datos!D138&gt;=D$1005),OR(D$1006="",Datos!D138&lt;=D$1006)),FALSE),IF(ISNUMBER(Datos!D138),AND(Datos!D138=INT(Datos!D138),AND(OR(D$1005="",Datos!D138&gt;=D$1005),OR(D$1006="",Datos!D138&lt;=D$1006))),FALSE),OR(ISNUMBER(FIND(";"&amp;UPPER(TRIM(Datos!D138&amp;""))&amp;"=",D$1007)),ISNUMBER(FIND(";"&amp;UPPER(TRIM(Datos!D138&amp;""))&amp;";",D$1007))),OR(UPPER(TRIM(Datos!D138&amp;""))="SÍ",UPPER(TRIM(Datos!D138&amp;""))="SI",UPPER(TRIM(Datos!D138&amp;""))="NO"),IF(ISNUMBER(Datos!D138),AND(OR(D$1005="",Datos!D138&gt;=D$1005),OR(D$1006="",Datos!D138&lt;=D$1006)),FALSE),TRUE))))</f>
        <v>0.0</v>
      </c>
      <c r="E138">
        <f>IF(Datos!E138="",0,IF(AND(E$1008&lt;&gt;"",Datos!E138=E$1008),0,IF(E$1004=0,0,1-CHOOSE(E$1004,IF(ISNUMBER(Datos!E138),AND(OR(E$1005="",Datos!E138&gt;=E$1005),OR(E$1006="",Datos!E138&lt;=E$1006)),FALSE),IF(ISNUMBER(Datos!E138),AND(Datos!E138=INT(Datos!E138),AND(OR(E$1005="",Datos!E138&gt;=E$1005),OR(E$1006="",Datos!E138&lt;=E$1006))),FALSE),OR(ISNUMBER(FIND(";"&amp;UPPER(TRIM(Datos!E138&amp;""))&amp;"=",E$1007)),ISNUMBER(FIND(";"&amp;UPPER(TRIM(Datos!E138&amp;""))&amp;";",E$1007))),OR(UPPER(TRIM(Datos!E138&amp;""))="SÍ",UPPER(TRIM(Datos!E138&amp;""))="SI",UPPER(TRIM(Datos!E138&amp;""))="NO"),IF(ISNUMBER(Datos!E138),AND(OR(E$1005="",Datos!E138&gt;=E$1005),OR(E$1006="",Datos!E138&lt;=E$1006)),FALSE),TRUE))))</f>
        <v>0.0</v>
      </c>
      <c r="F138">
        <f>IF(Datos!F138="",0,IF(AND(F$1008&lt;&gt;"",Datos!F138=F$1008),0,IF(F$1004=0,0,1-CHOOSE(F$1004,IF(ISNUMBER(Datos!F138),AND(OR(F$1005="",Datos!F138&gt;=F$1005),OR(F$1006="",Datos!F138&lt;=F$1006)),FALSE),IF(ISNUMBER(Datos!F138),AND(Datos!F138=INT(Datos!F138),AND(OR(F$1005="",Datos!F138&gt;=F$1005),OR(F$1006="",Datos!F138&lt;=F$1006))),FALSE),OR(ISNUMBER(FIND(";"&amp;UPPER(TRIM(Datos!F138&amp;""))&amp;"=",F$1007)),ISNUMBER(FIND(";"&amp;UPPER(TRIM(Datos!F138&amp;""))&amp;";",F$1007))),OR(UPPER(TRIM(Datos!F138&amp;""))="SÍ",UPPER(TRIM(Datos!F138&amp;""))="SI",UPPER(TRIM(Datos!F138&amp;""))="NO"),IF(ISNUMBER(Datos!F138),AND(OR(F$1005="",Datos!F138&gt;=F$1005),OR(F$1006="",Datos!F138&lt;=F$1006)),FALSE),TRUE))))</f>
        <v>0.0</v>
      </c>
      <c r="G138">
        <f>IF(Datos!G138="",0,IF(AND(G$1008&lt;&gt;"",Datos!G138=G$1008),0,IF(G$1004=0,0,1-CHOOSE(G$1004,IF(ISNUMBER(Datos!G138),AND(OR(G$1005="",Datos!G138&gt;=G$1005),OR(G$1006="",Datos!G138&lt;=G$1006)),FALSE),IF(ISNUMBER(Datos!G138),AND(Datos!G138=INT(Datos!G138),AND(OR(G$1005="",Datos!G138&gt;=G$1005),OR(G$1006="",Datos!G138&lt;=G$1006))),FALSE),OR(ISNUMBER(FIND(";"&amp;UPPER(TRIM(Datos!G138&amp;""))&amp;"=",G$1007)),ISNUMBER(FIND(";"&amp;UPPER(TRIM(Datos!G138&amp;""))&amp;";",G$1007))),OR(UPPER(TRIM(Datos!G138&amp;""))="SÍ",UPPER(TRIM(Datos!G138&amp;""))="SI",UPPER(TRIM(Datos!G138&amp;""))="NO"),IF(ISNUMBER(Datos!G138),AND(OR(G$1005="",Datos!G138&gt;=G$1005),OR(G$1006="",Datos!G138&lt;=G$1006)),FALSE),TRUE))))</f>
        <v>0.0</v>
      </c>
      <c r="H138">
        <f>IF(Datos!H138="",0,IF(AND(H$1008&lt;&gt;"",Datos!H138=H$1008),0,IF(H$1004=0,0,1-CHOOSE(H$1004,IF(ISNUMBER(Datos!H138),AND(OR(H$1005="",Datos!H138&gt;=H$1005),OR(H$1006="",Datos!H138&lt;=H$1006)),FALSE),IF(ISNUMBER(Datos!H138),AND(Datos!H138=INT(Datos!H138),AND(OR(H$1005="",Datos!H138&gt;=H$1005),OR(H$1006="",Datos!H138&lt;=H$1006))),FALSE),OR(ISNUMBER(FIND(";"&amp;UPPER(TRIM(Datos!H138&amp;""))&amp;"=",H$1007)),ISNUMBER(FIND(";"&amp;UPPER(TRIM(Datos!H138&amp;""))&amp;";",H$1007))),OR(UPPER(TRIM(Datos!H138&amp;""))="SÍ",UPPER(TRIM(Datos!H138&amp;""))="SI",UPPER(TRIM(Datos!H138&amp;""))="NO"),IF(ISNUMBER(Datos!H138),AND(OR(H$1005="",Datos!H138&gt;=H$1005),OR(H$1006="",Datos!H138&lt;=H$1006)),FALSE),TRUE))))</f>
        <v>0.0</v>
      </c>
      <c r="I138">
        <f>IF(Datos!I138="",0,IF(AND(I$1008&lt;&gt;"",Datos!I138=I$1008),0,IF(I$1004=0,0,1-CHOOSE(I$1004,IF(ISNUMBER(Datos!I138),AND(OR(I$1005="",Datos!I138&gt;=I$1005),OR(I$1006="",Datos!I138&lt;=I$1006)),FALSE),IF(ISNUMBER(Datos!I138),AND(Datos!I138=INT(Datos!I138),AND(OR(I$1005="",Datos!I138&gt;=I$1005),OR(I$1006="",Datos!I138&lt;=I$1006))),FALSE),OR(ISNUMBER(FIND(";"&amp;UPPER(TRIM(Datos!I138&amp;""))&amp;"=",I$1007)),ISNUMBER(FIND(";"&amp;UPPER(TRIM(Datos!I138&amp;""))&amp;";",I$1007))),OR(UPPER(TRIM(Datos!I138&amp;""))="SÍ",UPPER(TRIM(Datos!I138&amp;""))="SI",UPPER(TRIM(Datos!I138&amp;""))="NO"),IF(ISNUMBER(Datos!I138),AND(OR(I$1005="",Datos!I138&gt;=I$1005),OR(I$1006="",Datos!I138&lt;=I$1006)),FALSE),TRUE))))</f>
        <v>0.0</v>
      </c>
      <c r="J138">
        <f>IF(Datos!J138="",0,IF(AND(J$1008&lt;&gt;"",Datos!J138=J$1008),0,IF(J$1004=0,0,1-CHOOSE(J$1004,IF(ISNUMBER(Datos!J138),AND(OR(J$1005="",Datos!J138&gt;=J$1005),OR(J$1006="",Datos!J138&lt;=J$1006)),FALSE),IF(ISNUMBER(Datos!J138),AND(Datos!J138=INT(Datos!J138),AND(OR(J$1005="",Datos!J138&gt;=J$1005),OR(J$1006="",Datos!J138&lt;=J$1006))),FALSE),OR(ISNUMBER(FIND(";"&amp;UPPER(TRIM(Datos!J138&amp;""))&amp;"=",J$1007)),ISNUMBER(FIND(";"&amp;UPPER(TRIM(Datos!J138&amp;""))&amp;";",J$1007))),OR(UPPER(TRIM(Datos!J138&amp;""))="SÍ",UPPER(TRIM(Datos!J138&amp;""))="SI",UPPER(TRIM(Datos!J138&amp;""))="NO"),IF(ISNUMBER(Datos!J138),AND(OR(J$1005="",Datos!J138&gt;=J$1005),OR(J$1006="",Datos!J138&lt;=J$1006)),FALSE),TRUE))))</f>
        <v>0.0</v>
      </c>
      <c r="K138">
        <f>IF(Datos!K138="",0,IF(AND(K$1008&lt;&gt;"",Datos!K138=K$1008),0,IF(K$1004=0,0,1-CHOOSE(K$1004,IF(ISNUMBER(Datos!K138),AND(OR(K$1005="",Datos!K138&gt;=K$1005),OR(K$1006="",Datos!K138&lt;=K$1006)),FALSE),IF(ISNUMBER(Datos!K138),AND(Datos!K138=INT(Datos!K138),AND(OR(K$1005="",Datos!K138&gt;=K$1005),OR(K$1006="",Datos!K138&lt;=K$1006))),FALSE),OR(ISNUMBER(FIND(";"&amp;UPPER(TRIM(Datos!K138&amp;""))&amp;"=",K$1007)),ISNUMBER(FIND(";"&amp;UPPER(TRIM(Datos!K138&amp;""))&amp;";",K$1007))),OR(UPPER(TRIM(Datos!K138&amp;""))="SÍ",UPPER(TRIM(Datos!K138&amp;""))="SI",UPPER(TRIM(Datos!K138&amp;""))="NO"),IF(ISNUMBER(Datos!K138),AND(OR(K$1005="",Datos!K138&gt;=K$1005),OR(K$1006="",Datos!K138&lt;=K$1006)),FALSE),TRUE))))</f>
        <v>0.0</v>
      </c>
      <c r="L138">
        <f>IF(Datos!L138="",0,IF(AND(L$1008&lt;&gt;"",Datos!L138=L$1008),0,IF(L$1004=0,0,1-CHOOSE(L$1004,IF(ISNUMBER(Datos!L138),AND(OR(L$1005="",Datos!L138&gt;=L$1005),OR(L$1006="",Datos!L138&lt;=L$1006)),FALSE),IF(ISNUMBER(Datos!L138),AND(Datos!L138=INT(Datos!L138),AND(OR(L$1005="",Datos!L138&gt;=L$1005),OR(L$1006="",Datos!L138&lt;=L$1006))),FALSE),OR(ISNUMBER(FIND(";"&amp;UPPER(TRIM(Datos!L138&amp;""))&amp;"=",L$1007)),ISNUMBER(FIND(";"&amp;UPPER(TRIM(Datos!L138&amp;""))&amp;";",L$1007))),OR(UPPER(TRIM(Datos!L138&amp;""))="SÍ",UPPER(TRIM(Datos!L138&amp;""))="SI",UPPER(TRIM(Datos!L138&amp;""))="NO"),IF(ISNUMBER(Datos!L138),AND(OR(L$1005="",Datos!L138&gt;=L$1005),OR(L$1006="",Datos!L138&lt;=L$1006)),FALSE),TRUE))))</f>
        <v>0.0</v>
      </c>
      <c r="M138">
        <f>IF(Datos!M138="",0,IF(AND(M$1008&lt;&gt;"",Datos!M138=M$1008),0,IF(M$1004=0,0,1-CHOOSE(M$1004,IF(ISNUMBER(Datos!M138),AND(OR(M$1005="",Datos!M138&gt;=M$1005),OR(M$1006="",Datos!M138&lt;=M$1006)),FALSE),IF(ISNUMBER(Datos!M138),AND(Datos!M138=INT(Datos!M138),AND(OR(M$1005="",Datos!M138&gt;=M$1005),OR(M$1006="",Datos!M138&lt;=M$1006))),FALSE),OR(ISNUMBER(FIND(";"&amp;UPPER(TRIM(Datos!M138&amp;""))&amp;"=",M$1007)),ISNUMBER(FIND(";"&amp;UPPER(TRIM(Datos!M138&amp;""))&amp;";",M$1007))),OR(UPPER(TRIM(Datos!M138&amp;""))="SÍ",UPPER(TRIM(Datos!M138&amp;""))="SI",UPPER(TRIM(Datos!M138&amp;""))="NO"),IF(ISNUMBER(Datos!M138),AND(OR(M$1005="",Datos!M138&gt;=M$1005),OR(M$1006="",Datos!M138&lt;=M$1006)),FALSE),TRUE))))</f>
        <v>0.0</v>
      </c>
      <c r="N138">
        <f>IF(Datos!N138="",0,IF(AND(N$1008&lt;&gt;"",Datos!N138=N$1008),0,IF(N$1004=0,0,1-CHOOSE(N$1004,IF(ISNUMBER(Datos!N138),AND(OR(N$1005="",Datos!N138&gt;=N$1005),OR(N$1006="",Datos!N138&lt;=N$1006)),FALSE),IF(ISNUMBER(Datos!N138),AND(Datos!N138=INT(Datos!N138),AND(OR(N$1005="",Datos!N138&gt;=N$1005),OR(N$1006="",Datos!N138&lt;=N$1006))),FALSE),OR(ISNUMBER(FIND(";"&amp;UPPER(TRIM(Datos!N138&amp;""))&amp;"=",N$1007)),ISNUMBER(FIND(";"&amp;UPPER(TRIM(Datos!N138&amp;""))&amp;";",N$1007))),OR(UPPER(TRIM(Datos!N138&amp;""))="SÍ",UPPER(TRIM(Datos!N138&amp;""))="SI",UPPER(TRIM(Datos!N138&amp;""))="NO"),IF(ISNUMBER(Datos!N138),AND(OR(N$1005="",Datos!N138&gt;=N$1005),OR(N$1006="",Datos!N138&lt;=N$1006)),FALSE),TRUE))))</f>
        <v>0.0</v>
      </c>
      <c r="O138">
        <f>IF(Datos!O138="",0,IF(AND(O$1008&lt;&gt;"",Datos!O138=O$1008),0,IF(O$1004=0,0,1-CHOOSE(O$1004,IF(ISNUMBER(Datos!O138),AND(OR(O$1005="",Datos!O138&gt;=O$1005),OR(O$1006="",Datos!O138&lt;=O$1006)),FALSE),IF(ISNUMBER(Datos!O138),AND(Datos!O138=INT(Datos!O138),AND(OR(O$1005="",Datos!O138&gt;=O$1005),OR(O$1006="",Datos!O138&lt;=O$1006))),FALSE),OR(ISNUMBER(FIND(";"&amp;UPPER(TRIM(Datos!O138&amp;""))&amp;"=",O$1007)),ISNUMBER(FIND(";"&amp;UPPER(TRIM(Datos!O138&amp;""))&amp;";",O$1007))),OR(UPPER(TRIM(Datos!O138&amp;""))="SÍ",UPPER(TRIM(Datos!O138&amp;""))="SI",UPPER(TRIM(Datos!O138&amp;""))="NO"),IF(ISNUMBER(Datos!O138),AND(OR(O$1005="",Datos!O138&gt;=O$1005),OR(O$1006="",Datos!O138&lt;=O$1006)),FALSE),TRUE))))</f>
        <v>0.0</v>
      </c>
      <c r="P138">
        <f>IF(Datos!P138="",0,IF(AND(P$1008&lt;&gt;"",Datos!P138=P$1008),0,IF(P$1004=0,0,1-CHOOSE(P$1004,IF(ISNUMBER(Datos!P138),AND(OR(P$1005="",Datos!P138&gt;=P$1005),OR(P$1006="",Datos!P138&lt;=P$1006)),FALSE),IF(ISNUMBER(Datos!P138),AND(Datos!P138=INT(Datos!P138),AND(OR(P$1005="",Datos!P138&gt;=P$1005),OR(P$1006="",Datos!P138&lt;=P$1006))),FALSE),OR(ISNUMBER(FIND(";"&amp;UPPER(TRIM(Datos!P138&amp;""))&amp;"=",P$1007)),ISNUMBER(FIND(";"&amp;UPPER(TRIM(Datos!P138&amp;""))&amp;";",P$1007))),OR(UPPER(TRIM(Datos!P138&amp;""))="SÍ",UPPER(TRIM(Datos!P138&amp;""))="SI",UPPER(TRIM(Datos!P138&amp;""))="NO"),IF(ISNUMBER(Datos!P138),AND(OR(P$1005="",Datos!P138&gt;=P$1005),OR(P$1006="",Datos!P138&lt;=P$1006)),FALSE),TRUE))))</f>
        <v>0.0</v>
      </c>
      <c r="Q138">
        <f>IF(Datos!Q138="",0,IF(AND(Q$1008&lt;&gt;"",Datos!Q138=Q$1008),0,IF(Q$1004=0,0,1-CHOOSE(Q$1004,IF(ISNUMBER(Datos!Q138),AND(OR(Q$1005="",Datos!Q138&gt;=Q$1005),OR(Q$1006="",Datos!Q138&lt;=Q$1006)),FALSE),IF(ISNUMBER(Datos!Q138),AND(Datos!Q138=INT(Datos!Q138),AND(OR(Q$1005="",Datos!Q138&gt;=Q$1005),OR(Q$1006="",Datos!Q138&lt;=Q$1006))),FALSE),OR(ISNUMBER(FIND(";"&amp;UPPER(TRIM(Datos!Q138&amp;""))&amp;"=",Q$1007)),ISNUMBER(FIND(";"&amp;UPPER(TRIM(Datos!Q138&amp;""))&amp;";",Q$1007))),OR(UPPER(TRIM(Datos!Q138&amp;""))="SÍ",UPPER(TRIM(Datos!Q138&amp;""))="SI",UPPER(TRIM(Datos!Q138&amp;""))="NO"),IF(ISNUMBER(Datos!Q138),AND(OR(Q$1005="",Datos!Q138&gt;=Q$1005),OR(Q$1006="",Datos!Q138&lt;=Q$1006)),FALSE),TRUE))))</f>
        <v>0.0</v>
      </c>
      <c r="R138">
        <f>IF(Datos!R138="",0,IF(AND(R$1008&lt;&gt;"",Datos!R138=R$1008),0,IF(R$1004=0,0,1-CHOOSE(R$1004,IF(ISNUMBER(Datos!R138),AND(OR(R$1005="",Datos!R138&gt;=R$1005),OR(R$1006="",Datos!R138&lt;=R$1006)),FALSE),IF(ISNUMBER(Datos!R138),AND(Datos!R138=INT(Datos!R138),AND(OR(R$1005="",Datos!R138&gt;=R$1005),OR(R$1006="",Datos!R138&lt;=R$1006))),FALSE),OR(ISNUMBER(FIND(";"&amp;UPPER(TRIM(Datos!R138&amp;""))&amp;"=",R$1007)),ISNUMBER(FIND(";"&amp;UPPER(TRIM(Datos!R138&amp;""))&amp;";",R$1007))),OR(UPPER(TRIM(Datos!R138&amp;""))="SÍ",UPPER(TRIM(Datos!R138&amp;""))="SI",UPPER(TRIM(Datos!R138&amp;""))="NO"),IF(ISNUMBER(Datos!R138),AND(OR(R$1005="",Datos!R138&gt;=R$1005),OR(R$1006="",Datos!R138&lt;=R$1006)),FALSE),TRUE))))</f>
        <v>0.0</v>
      </c>
      <c r="S138">
        <f>IF(Datos!S138="",0,IF(AND(S$1008&lt;&gt;"",Datos!S138=S$1008),0,IF(S$1004=0,0,1-CHOOSE(S$1004,IF(ISNUMBER(Datos!S138),AND(OR(S$1005="",Datos!S138&gt;=S$1005),OR(S$1006="",Datos!S138&lt;=S$1006)),FALSE),IF(ISNUMBER(Datos!S138),AND(Datos!S138=INT(Datos!S138),AND(OR(S$1005="",Datos!S138&gt;=S$1005),OR(S$1006="",Datos!S138&lt;=S$1006))),FALSE),OR(ISNUMBER(FIND(";"&amp;UPPER(TRIM(Datos!S138&amp;""))&amp;"=",S$1007)),ISNUMBER(FIND(";"&amp;UPPER(TRIM(Datos!S138&amp;""))&amp;";",S$1007))),OR(UPPER(TRIM(Datos!S138&amp;""))="SÍ",UPPER(TRIM(Datos!S138&amp;""))="SI",UPPER(TRIM(Datos!S138&amp;""))="NO"),IF(ISNUMBER(Datos!S138),AND(OR(S$1005="",Datos!S138&gt;=S$1005),OR(S$1006="",Datos!S138&lt;=S$1006)),FALSE),TRUE))))</f>
        <v>0.0</v>
      </c>
      <c r="T138">
        <f>IF(Datos!T138="",0,IF(AND(T$1008&lt;&gt;"",Datos!T138=T$1008),0,IF(T$1004=0,0,1-CHOOSE(T$1004,IF(ISNUMBER(Datos!T138),AND(OR(T$1005="",Datos!T138&gt;=T$1005),OR(T$1006="",Datos!T138&lt;=T$1006)),FALSE),IF(ISNUMBER(Datos!T138),AND(Datos!T138=INT(Datos!T138),AND(OR(T$1005="",Datos!T138&gt;=T$1005),OR(T$1006="",Datos!T138&lt;=T$1006))),FALSE),OR(ISNUMBER(FIND(";"&amp;UPPER(TRIM(Datos!T138&amp;""))&amp;"=",T$1007)),ISNUMBER(FIND(";"&amp;UPPER(TRIM(Datos!T138&amp;""))&amp;";",T$1007))),OR(UPPER(TRIM(Datos!T138&amp;""))="SÍ",UPPER(TRIM(Datos!T138&amp;""))="SI",UPPER(TRIM(Datos!T138&amp;""))="NO"),IF(ISNUMBER(Datos!T138),AND(OR(T$1005="",Datos!T138&gt;=T$1005),OR(T$1006="",Datos!T138&lt;=T$1006)),FALSE),TRUE))))</f>
        <v>0.0</v>
      </c>
      <c r="U138">
        <f>IF(Datos!U138="",0,IF(AND(U$1008&lt;&gt;"",Datos!U138=U$1008),0,IF(U$1004=0,0,1-CHOOSE(U$1004,IF(ISNUMBER(Datos!U138),AND(OR(U$1005="",Datos!U138&gt;=U$1005),OR(U$1006="",Datos!U138&lt;=U$1006)),FALSE),IF(ISNUMBER(Datos!U138),AND(Datos!U138=INT(Datos!U138),AND(OR(U$1005="",Datos!U138&gt;=U$1005),OR(U$1006="",Datos!U138&lt;=U$1006))),FALSE),OR(ISNUMBER(FIND(";"&amp;UPPER(TRIM(Datos!U138&amp;""))&amp;"=",U$1007)),ISNUMBER(FIND(";"&amp;UPPER(TRIM(Datos!U138&amp;""))&amp;";",U$1007))),OR(UPPER(TRIM(Datos!U138&amp;""))="SÍ",UPPER(TRIM(Datos!U138&amp;""))="SI",UPPER(TRIM(Datos!U138&amp;""))="NO"),IF(ISNUMBER(Datos!U138),AND(OR(U$1005="",Datos!U138&gt;=U$1005),OR(U$1006="",Datos!U138&lt;=U$1006)),FALSE),TRUE))))</f>
        <v>0.0</v>
      </c>
      <c r="V138">
        <f>IF(Datos!V138="",0,IF(AND(V$1008&lt;&gt;"",Datos!V138=V$1008),0,IF(V$1004=0,0,1-CHOOSE(V$1004,IF(ISNUMBER(Datos!V138),AND(OR(V$1005="",Datos!V138&gt;=V$1005),OR(V$1006="",Datos!V138&lt;=V$1006)),FALSE),IF(ISNUMBER(Datos!V138),AND(Datos!V138=INT(Datos!V138),AND(OR(V$1005="",Datos!V138&gt;=V$1005),OR(V$1006="",Datos!V138&lt;=V$1006))),FALSE),OR(ISNUMBER(FIND(";"&amp;UPPER(TRIM(Datos!V138&amp;""))&amp;"=",V$1007)),ISNUMBER(FIND(";"&amp;UPPER(TRIM(Datos!V138&amp;""))&amp;";",V$1007))),OR(UPPER(TRIM(Datos!V138&amp;""))="SÍ",UPPER(TRIM(Datos!V138&amp;""))="SI",UPPER(TRIM(Datos!V138&amp;""))="NO"),IF(ISNUMBER(Datos!V138),AND(OR(V$1005="",Datos!V138&gt;=V$1005),OR(V$1006="",Datos!V138&lt;=V$1006)),FALSE),TRUE))))</f>
        <v>0.0</v>
      </c>
      <c r="W138">
        <f>IF(Datos!W138="",0,IF(AND(W$1008&lt;&gt;"",Datos!W138=W$1008),0,IF(W$1004=0,0,1-CHOOSE(W$1004,IF(ISNUMBER(Datos!W138),AND(OR(W$1005="",Datos!W138&gt;=W$1005),OR(W$1006="",Datos!W138&lt;=W$1006)),FALSE),IF(ISNUMBER(Datos!W138),AND(Datos!W138=INT(Datos!W138),AND(OR(W$1005="",Datos!W138&gt;=W$1005),OR(W$1006="",Datos!W138&lt;=W$1006))),FALSE),OR(ISNUMBER(FIND(";"&amp;UPPER(TRIM(Datos!W138&amp;""))&amp;"=",W$1007)),ISNUMBER(FIND(";"&amp;UPPER(TRIM(Datos!W138&amp;""))&amp;";",W$1007))),OR(UPPER(TRIM(Datos!W138&amp;""))="SÍ",UPPER(TRIM(Datos!W138&amp;""))="SI",UPPER(TRIM(Datos!W138&amp;""))="NO"),IF(ISNUMBER(Datos!W138),AND(OR(W$1005="",Datos!W138&gt;=W$1005),OR(W$1006="",Datos!W138&lt;=W$1006)),FALSE),TRUE))))</f>
        <v>0.0</v>
      </c>
      <c r="X138">
        <f>IF(Datos!X138="",0,IF(AND(X$1008&lt;&gt;"",Datos!X138=X$1008),0,IF(X$1004=0,0,1-CHOOSE(X$1004,IF(ISNUMBER(Datos!X138),AND(OR(X$1005="",Datos!X138&gt;=X$1005),OR(X$1006="",Datos!X138&lt;=X$1006)),FALSE),IF(ISNUMBER(Datos!X138),AND(Datos!X138=INT(Datos!X138),AND(OR(X$1005="",Datos!X138&gt;=X$1005),OR(X$1006="",Datos!X138&lt;=X$1006))),FALSE),OR(ISNUMBER(FIND(";"&amp;UPPER(TRIM(Datos!X138&amp;""))&amp;"=",X$1007)),ISNUMBER(FIND(";"&amp;UPPER(TRIM(Datos!X138&amp;""))&amp;";",X$1007))),OR(UPPER(TRIM(Datos!X138&amp;""))="SÍ",UPPER(TRIM(Datos!X138&amp;""))="SI",UPPER(TRIM(Datos!X138&amp;""))="NO"),IF(ISNUMBER(Datos!X138),AND(OR(X$1005="",Datos!X138&gt;=X$1005),OR(X$1006="",Datos!X138&lt;=X$1006)),FALSE),TRUE))))</f>
        <v>0.0</v>
      </c>
      <c r="Y138">
        <f>IF(Datos!Y138="",0,IF(AND(Y$1008&lt;&gt;"",Datos!Y138=Y$1008),0,IF(Y$1004=0,0,1-CHOOSE(Y$1004,IF(ISNUMBER(Datos!Y138),AND(OR(Y$1005="",Datos!Y138&gt;=Y$1005),OR(Y$1006="",Datos!Y138&lt;=Y$1006)),FALSE),IF(ISNUMBER(Datos!Y138),AND(Datos!Y138=INT(Datos!Y138),AND(OR(Y$1005="",Datos!Y138&gt;=Y$1005),OR(Y$1006="",Datos!Y138&lt;=Y$1006))),FALSE),OR(ISNUMBER(FIND(";"&amp;UPPER(TRIM(Datos!Y138&amp;""))&amp;"=",Y$1007)),ISNUMBER(FIND(";"&amp;UPPER(TRIM(Datos!Y138&amp;""))&amp;";",Y$1007))),OR(UPPER(TRIM(Datos!Y138&amp;""))="SÍ",UPPER(TRIM(Datos!Y138&amp;""))="SI",UPPER(TRIM(Datos!Y138&amp;""))="NO"),IF(ISNUMBER(Datos!Y138),AND(OR(Y$1005="",Datos!Y138&gt;=Y$1005),OR(Y$1006="",Datos!Y138&lt;=Y$1006)),FALSE),TRUE))))</f>
        <v>0.0</v>
      </c>
      <c r="Z138">
        <f>IF(Datos!Z138="",0,IF(AND(Z$1008&lt;&gt;"",Datos!Z138=Z$1008),0,IF(Z$1004=0,0,1-CHOOSE(Z$1004,IF(ISNUMBER(Datos!Z138),AND(OR(Z$1005="",Datos!Z138&gt;=Z$1005),OR(Z$1006="",Datos!Z138&lt;=Z$1006)),FALSE),IF(ISNUMBER(Datos!Z138),AND(Datos!Z138=INT(Datos!Z138),AND(OR(Z$1005="",Datos!Z138&gt;=Z$1005),OR(Z$1006="",Datos!Z138&lt;=Z$1006))),FALSE),OR(ISNUMBER(FIND(";"&amp;UPPER(TRIM(Datos!Z138&amp;""))&amp;"=",Z$1007)),ISNUMBER(FIND(";"&amp;UPPER(TRIM(Datos!Z138&amp;""))&amp;";",Z$1007))),OR(UPPER(TRIM(Datos!Z138&amp;""))="SÍ",UPPER(TRIM(Datos!Z138&amp;""))="SI",UPPER(TRIM(Datos!Z138&amp;""))="NO"),IF(ISNUMBER(Datos!Z138),AND(OR(Z$1005="",Datos!Z138&gt;=Z$1005),OR(Z$1006="",Datos!Z138&lt;=Z$1006)),FALSE),TRUE))))</f>
        <v>0.0</v>
      </c>
      <c r="AA138">
        <f>IF(Datos!AA138="",0,IF(AND(AA$1008&lt;&gt;"",Datos!AA138=AA$1008),0,IF(AA$1004=0,0,1-CHOOSE(AA$1004,IF(ISNUMBER(Datos!AA138),AND(OR(AA$1005="",Datos!AA138&gt;=AA$1005),OR(AA$1006="",Datos!AA138&lt;=AA$1006)),FALSE),IF(ISNUMBER(Datos!AA138),AND(Datos!AA138=INT(Datos!AA138),AND(OR(AA$1005="",Datos!AA138&gt;=AA$1005),OR(AA$1006="",Datos!AA138&lt;=AA$1006))),FALSE),OR(ISNUMBER(FIND(";"&amp;UPPER(TRIM(Datos!AA138&amp;""))&amp;"=",AA$1007)),ISNUMBER(FIND(";"&amp;UPPER(TRIM(Datos!AA138&amp;""))&amp;";",AA$1007))),OR(UPPER(TRIM(Datos!AA138&amp;""))="SÍ",UPPER(TRIM(Datos!AA138&amp;""))="SI",UPPER(TRIM(Datos!AA138&amp;""))="NO"),IF(ISNUMBER(Datos!AA138),AND(OR(AA$1005="",Datos!AA138&gt;=AA$1005),OR(AA$1006="",Datos!AA138&lt;=AA$1006)),FALSE),TRUE))))</f>
        <v>0.0</v>
      </c>
      <c r="AB138">
        <f>IF(Datos!AB138="",0,IF(AND(AB$1008&lt;&gt;"",Datos!AB138=AB$1008),0,IF(AB$1004=0,0,1-CHOOSE(AB$1004,IF(ISNUMBER(Datos!AB138),AND(OR(AB$1005="",Datos!AB138&gt;=AB$1005),OR(AB$1006="",Datos!AB138&lt;=AB$1006)),FALSE),IF(ISNUMBER(Datos!AB138),AND(Datos!AB138=INT(Datos!AB138),AND(OR(AB$1005="",Datos!AB138&gt;=AB$1005),OR(AB$1006="",Datos!AB138&lt;=AB$1006))),FALSE),OR(ISNUMBER(FIND(";"&amp;UPPER(TRIM(Datos!AB138&amp;""))&amp;"=",AB$1007)),ISNUMBER(FIND(";"&amp;UPPER(TRIM(Datos!AB138&amp;""))&amp;";",AB$1007))),OR(UPPER(TRIM(Datos!AB138&amp;""))="SÍ",UPPER(TRIM(Datos!AB138&amp;""))="SI",UPPER(TRIM(Datos!AB138&amp;""))="NO"),IF(ISNUMBER(Datos!AB138),AND(OR(AB$1005="",Datos!AB138&gt;=AB$1005),OR(AB$1006="",Datos!AB138&lt;=AB$1006)),FALSE),TRUE))))</f>
        <v>0.0</v>
      </c>
      <c r="AC138">
        <f>IF(Datos!AC138="",0,IF(AND(AC$1008&lt;&gt;"",Datos!AC138=AC$1008),0,IF(AC$1004=0,0,1-CHOOSE(AC$1004,IF(ISNUMBER(Datos!AC138),AND(OR(AC$1005="",Datos!AC138&gt;=AC$1005),OR(AC$1006="",Datos!AC138&lt;=AC$1006)),FALSE),IF(ISNUMBER(Datos!AC138),AND(Datos!AC138=INT(Datos!AC138),AND(OR(AC$1005="",Datos!AC138&gt;=AC$1005),OR(AC$1006="",Datos!AC138&lt;=AC$1006))),FALSE),OR(ISNUMBER(FIND(";"&amp;UPPER(TRIM(Datos!AC138&amp;""))&amp;"=",AC$1007)),ISNUMBER(FIND(";"&amp;UPPER(TRIM(Datos!AC138&amp;""))&amp;";",AC$1007))),OR(UPPER(TRIM(Datos!AC138&amp;""))="SÍ",UPPER(TRIM(Datos!AC138&amp;""))="SI",UPPER(TRIM(Datos!AC138&amp;""))="NO"),IF(ISNUMBER(Datos!AC138),AND(OR(AC$1005="",Datos!AC138&gt;=AC$1005),OR(AC$1006="",Datos!AC138&lt;=AC$1006)),FALSE),TRUE))))</f>
        <v>0.0</v>
      </c>
      <c r="AD138">
        <f>IF(Datos!AD138="",0,IF(AND(AD$1008&lt;&gt;"",Datos!AD138=AD$1008),0,IF(AD$1004=0,0,1-CHOOSE(AD$1004,IF(ISNUMBER(Datos!AD138),AND(OR(AD$1005="",Datos!AD138&gt;=AD$1005),OR(AD$1006="",Datos!AD138&lt;=AD$1006)),FALSE),IF(ISNUMBER(Datos!AD138),AND(Datos!AD138=INT(Datos!AD138),AND(OR(AD$1005="",Datos!AD138&gt;=AD$1005),OR(AD$1006="",Datos!AD138&lt;=AD$1006))),FALSE),OR(ISNUMBER(FIND(";"&amp;UPPER(TRIM(Datos!AD138&amp;""))&amp;"=",AD$1007)),ISNUMBER(FIND(";"&amp;UPPER(TRIM(Datos!AD138&amp;""))&amp;";",AD$1007))),OR(UPPER(TRIM(Datos!AD138&amp;""))="SÍ",UPPER(TRIM(Datos!AD138&amp;""))="SI",UPPER(TRIM(Datos!AD138&amp;""))="NO"),IF(ISNUMBER(Datos!AD138),AND(OR(AD$1005="",Datos!AD138&gt;=AD$1005),OR(AD$1006="",Datos!AD138&lt;=AD$1006)),FALSE),TRUE))))</f>
        <v>0.0</v>
      </c>
      <c r="AE138">
        <f>IF(Datos!AE138="",0,IF(AND(AE$1008&lt;&gt;"",Datos!AE138=AE$1008),0,IF(AE$1004=0,0,1-CHOOSE(AE$1004,IF(ISNUMBER(Datos!AE138),AND(OR(AE$1005="",Datos!AE138&gt;=AE$1005),OR(AE$1006="",Datos!AE138&lt;=AE$1006)),FALSE),IF(ISNUMBER(Datos!AE138),AND(Datos!AE138=INT(Datos!AE138),AND(OR(AE$1005="",Datos!AE138&gt;=AE$1005),OR(AE$1006="",Datos!AE138&lt;=AE$1006))),FALSE),OR(ISNUMBER(FIND(";"&amp;UPPER(TRIM(Datos!AE138&amp;""))&amp;"=",AE$1007)),ISNUMBER(FIND(";"&amp;UPPER(TRIM(Datos!AE138&amp;""))&amp;";",AE$1007))),OR(UPPER(TRIM(Datos!AE138&amp;""))="SÍ",UPPER(TRIM(Datos!AE138&amp;""))="SI",UPPER(TRIM(Datos!AE138&amp;""))="NO"),IF(ISNUMBER(Datos!AE138),AND(OR(AE$1005="",Datos!AE138&gt;=AE$1005),OR(AE$1006="",Datos!AE138&lt;=AE$1006)),FALSE),TRUE))))</f>
        <v>0.0</v>
      </c>
    </row>
    <row r="139" spans="2:31">
      <c r="B139">
        <f>IF(Datos!B139="",0,IF(AND(B$1008&lt;&gt;"",Datos!B139=B$1008),0,IF(B$1004=0,0,1-CHOOSE(B$1004,IF(ISNUMBER(Datos!B139),AND(OR(B$1005="",Datos!B139&gt;=B$1005),OR(B$1006="",Datos!B139&lt;=B$1006)),FALSE),IF(ISNUMBER(Datos!B139),AND(Datos!B139=INT(Datos!B139),AND(OR(B$1005="",Datos!B139&gt;=B$1005),OR(B$1006="",Datos!B139&lt;=B$1006))),FALSE),OR(ISNUMBER(FIND(";"&amp;UPPER(TRIM(Datos!B139&amp;""))&amp;"=",B$1007)),ISNUMBER(FIND(";"&amp;UPPER(TRIM(Datos!B139&amp;""))&amp;";",B$1007))),OR(UPPER(TRIM(Datos!B139&amp;""))="SÍ",UPPER(TRIM(Datos!B139&amp;""))="SI",UPPER(TRIM(Datos!B139&amp;""))="NO"),IF(ISNUMBER(Datos!B139),AND(OR(B$1005="",Datos!B139&gt;=B$1005),OR(B$1006="",Datos!B139&lt;=B$1006)),FALSE),TRUE))))</f>
        <v>0.0</v>
      </c>
      <c r="C139">
        <f>IF(Datos!C139="",0,IF(AND(C$1008&lt;&gt;"",Datos!C139=C$1008),0,IF(C$1004=0,0,1-CHOOSE(C$1004,IF(ISNUMBER(Datos!C139),AND(OR(C$1005="",Datos!C139&gt;=C$1005),OR(C$1006="",Datos!C139&lt;=C$1006)),FALSE),IF(ISNUMBER(Datos!C139),AND(Datos!C139=INT(Datos!C139),AND(OR(C$1005="",Datos!C139&gt;=C$1005),OR(C$1006="",Datos!C139&lt;=C$1006))),FALSE),OR(ISNUMBER(FIND(";"&amp;UPPER(TRIM(Datos!C139&amp;""))&amp;"=",C$1007)),ISNUMBER(FIND(";"&amp;UPPER(TRIM(Datos!C139&amp;""))&amp;";",C$1007))),OR(UPPER(TRIM(Datos!C139&amp;""))="SÍ",UPPER(TRIM(Datos!C139&amp;""))="SI",UPPER(TRIM(Datos!C139&amp;""))="NO"),IF(ISNUMBER(Datos!C139),AND(OR(C$1005="",Datos!C139&gt;=C$1005),OR(C$1006="",Datos!C139&lt;=C$1006)),FALSE),TRUE))))</f>
        <v>0.0</v>
      </c>
      <c r="D139">
        <f>IF(Datos!D139="",0,IF(AND(D$1008&lt;&gt;"",Datos!D139=D$1008),0,IF(D$1004=0,0,1-CHOOSE(D$1004,IF(ISNUMBER(Datos!D139),AND(OR(D$1005="",Datos!D139&gt;=D$1005),OR(D$1006="",Datos!D139&lt;=D$1006)),FALSE),IF(ISNUMBER(Datos!D139),AND(Datos!D139=INT(Datos!D139),AND(OR(D$1005="",Datos!D139&gt;=D$1005),OR(D$1006="",Datos!D139&lt;=D$1006))),FALSE),OR(ISNUMBER(FIND(";"&amp;UPPER(TRIM(Datos!D139&amp;""))&amp;"=",D$1007)),ISNUMBER(FIND(";"&amp;UPPER(TRIM(Datos!D139&amp;""))&amp;";",D$1007))),OR(UPPER(TRIM(Datos!D139&amp;""))="SÍ",UPPER(TRIM(Datos!D139&amp;""))="SI",UPPER(TRIM(Datos!D139&amp;""))="NO"),IF(ISNUMBER(Datos!D139),AND(OR(D$1005="",Datos!D139&gt;=D$1005),OR(D$1006="",Datos!D139&lt;=D$1006)),FALSE),TRUE))))</f>
        <v>0.0</v>
      </c>
      <c r="E139">
        <f>IF(Datos!E139="",0,IF(AND(E$1008&lt;&gt;"",Datos!E139=E$1008),0,IF(E$1004=0,0,1-CHOOSE(E$1004,IF(ISNUMBER(Datos!E139),AND(OR(E$1005="",Datos!E139&gt;=E$1005),OR(E$1006="",Datos!E139&lt;=E$1006)),FALSE),IF(ISNUMBER(Datos!E139),AND(Datos!E139=INT(Datos!E139),AND(OR(E$1005="",Datos!E139&gt;=E$1005),OR(E$1006="",Datos!E139&lt;=E$1006))),FALSE),OR(ISNUMBER(FIND(";"&amp;UPPER(TRIM(Datos!E139&amp;""))&amp;"=",E$1007)),ISNUMBER(FIND(";"&amp;UPPER(TRIM(Datos!E139&amp;""))&amp;";",E$1007))),OR(UPPER(TRIM(Datos!E139&amp;""))="SÍ",UPPER(TRIM(Datos!E139&amp;""))="SI",UPPER(TRIM(Datos!E139&amp;""))="NO"),IF(ISNUMBER(Datos!E139),AND(OR(E$1005="",Datos!E139&gt;=E$1005),OR(E$1006="",Datos!E139&lt;=E$1006)),FALSE),TRUE))))</f>
        <v>0.0</v>
      </c>
      <c r="F139">
        <f>IF(Datos!F139="",0,IF(AND(F$1008&lt;&gt;"",Datos!F139=F$1008),0,IF(F$1004=0,0,1-CHOOSE(F$1004,IF(ISNUMBER(Datos!F139),AND(OR(F$1005="",Datos!F139&gt;=F$1005),OR(F$1006="",Datos!F139&lt;=F$1006)),FALSE),IF(ISNUMBER(Datos!F139),AND(Datos!F139=INT(Datos!F139),AND(OR(F$1005="",Datos!F139&gt;=F$1005),OR(F$1006="",Datos!F139&lt;=F$1006))),FALSE),OR(ISNUMBER(FIND(";"&amp;UPPER(TRIM(Datos!F139&amp;""))&amp;"=",F$1007)),ISNUMBER(FIND(";"&amp;UPPER(TRIM(Datos!F139&amp;""))&amp;";",F$1007))),OR(UPPER(TRIM(Datos!F139&amp;""))="SÍ",UPPER(TRIM(Datos!F139&amp;""))="SI",UPPER(TRIM(Datos!F139&amp;""))="NO"),IF(ISNUMBER(Datos!F139),AND(OR(F$1005="",Datos!F139&gt;=F$1005),OR(F$1006="",Datos!F139&lt;=F$1006)),FALSE),TRUE))))</f>
        <v>0.0</v>
      </c>
      <c r="G139">
        <f>IF(Datos!G139="",0,IF(AND(G$1008&lt;&gt;"",Datos!G139=G$1008),0,IF(G$1004=0,0,1-CHOOSE(G$1004,IF(ISNUMBER(Datos!G139),AND(OR(G$1005="",Datos!G139&gt;=G$1005),OR(G$1006="",Datos!G139&lt;=G$1006)),FALSE),IF(ISNUMBER(Datos!G139),AND(Datos!G139=INT(Datos!G139),AND(OR(G$1005="",Datos!G139&gt;=G$1005),OR(G$1006="",Datos!G139&lt;=G$1006))),FALSE),OR(ISNUMBER(FIND(";"&amp;UPPER(TRIM(Datos!G139&amp;""))&amp;"=",G$1007)),ISNUMBER(FIND(";"&amp;UPPER(TRIM(Datos!G139&amp;""))&amp;";",G$1007))),OR(UPPER(TRIM(Datos!G139&amp;""))="SÍ",UPPER(TRIM(Datos!G139&amp;""))="SI",UPPER(TRIM(Datos!G139&amp;""))="NO"),IF(ISNUMBER(Datos!G139),AND(OR(G$1005="",Datos!G139&gt;=G$1005),OR(G$1006="",Datos!G139&lt;=G$1006)),FALSE),TRUE))))</f>
        <v>0.0</v>
      </c>
      <c r="H139">
        <f>IF(Datos!H139="",0,IF(AND(H$1008&lt;&gt;"",Datos!H139=H$1008),0,IF(H$1004=0,0,1-CHOOSE(H$1004,IF(ISNUMBER(Datos!H139),AND(OR(H$1005="",Datos!H139&gt;=H$1005),OR(H$1006="",Datos!H139&lt;=H$1006)),FALSE),IF(ISNUMBER(Datos!H139),AND(Datos!H139=INT(Datos!H139),AND(OR(H$1005="",Datos!H139&gt;=H$1005),OR(H$1006="",Datos!H139&lt;=H$1006))),FALSE),OR(ISNUMBER(FIND(";"&amp;UPPER(TRIM(Datos!H139&amp;""))&amp;"=",H$1007)),ISNUMBER(FIND(";"&amp;UPPER(TRIM(Datos!H139&amp;""))&amp;";",H$1007))),OR(UPPER(TRIM(Datos!H139&amp;""))="SÍ",UPPER(TRIM(Datos!H139&amp;""))="SI",UPPER(TRIM(Datos!H139&amp;""))="NO"),IF(ISNUMBER(Datos!H139),AND(OR(H$1005="",Datos!H139&gt;=H$1005),OR(H$1006="",Datos!H139&lt;=H$1006)),FALSE),TRUE))))</f>
        <v>0.0</v>
      </c>
      <c r="I139">
        <f>IF(Datos!I139="",0,IF(AND(I$1008&lt;&gt;"",Datos!I139=I$1008),0,IF(I$1004=0,0,1-CHOOSE(I$1004,IF(ISNUMBER(Datos!I139),AND(OR(I$1005="",Datos!I139&gt;=I$1005),OR(I$1006="",Datos!I139&lt;=I$1006)),FALSE),IF(ISNUMBER(Datos!I139),AND(Datos!I139=INT(Datos!I139),AND(OR(I$1005="",Datos!I139&gt;=I$1005),OR(I$1006="",Datos!I139&lt;=I$1006))),FALSE),OR(ISNUMBER(FIND(";"&amp;UPPER(TRIM(Datos!I139&amp;""))&amp;"=",I$1007)),ISNUMBER(FIND(";"&amp;UPPER(TRIM(Datos!I139&amp;""))&amp;";",I$1007))),OR(UPPER(TRIM(Datos!I139&amp;""))="SÍ",UPPER(TRIM(Datos!I139&amp;""))="SI",UPPER(TRIM(Datos!I139&amp;""))="NO"),IF(ISNUMBER(Datos!I139),AND(OR(I$1005="",Datos!I139&gt;=I$1005),OR(I$1006="",Datos!I139&lt;=I$1006)),FALSE),TRUE))))</f>
        <v>0.0</v>
      </c>
      <c r="J139">
        <f>IF(Datos!J139="",0,IF(AND(J$1008&lt;&gt;"",Datos!J139=J$1008),0,IF(J$1004=0,0,1-CHOOSE(J$1004,IF(ISNUMBER(Datos!J139),AND(OR(J$1005="",Datos!J139&gt;=J$1005),OR(J$1006="",Datos!J139&lt;=J$1006)),FALSE),IF(ISNUMBER(Datos!J139),AND(Datos!J139=INT(Datos!J139),AND(OR(J$1005="",Datos!J139&gt;=J$1005),OR(J$1006="",Datos!J139&lt;=J$1006))),FALSE),OR(ISNUMBER(FIND(";"&amp;UPPER(TRIM(Datos!J139&amp;""))&amp;"=",J$1007)),ISNUMBER(FIND(";"&amp;UPPER(TRIM(Datos!J139&amp;""))&amp;";",J$1007))),OR(UPPER(TRIM(Datos!J139&amp;""))="SÍ",UPPER(TRIM(Datos!J139&amp;""))="SI",UPPER(TRIM(Datos!J139&amp;""))="NO"),IF(ISNUMBER(Datos!J139),AND(OR(J$1005="",Datos!J139&gt;=J$1005),OR(J$1006="",Datos!J139&lt;=J$1006)),FALSE),TRUE))))</f>
        <v>0.0</v>
      </c>
      <c r="K139">
        <f>IF(Datos!K139="",0,IF(AND(K$1008&lt;&gt;"",Datos!K139=K$1008),0,IF(K$1004=0,0,1-CHOOSE(K$1004,IF(ISNUMBER(Datos!K139),AND(OR(K$1005="",Datos!K139&gt;=K$1005),OR(K$1006="",Datos!K139&lt;=K$1006)),FALSE),IF(ISNUMBER(Datos!K139),AND(Datos!K139=INT(Datos!K139),AND(OR(K$1005="",Datos!K139&gt;=K$1005),OR(K$1006="",Datos!K139&lt;=K$1006))),FALSE),OR(ISNUMBER(FIND(";"&amp;UPPER(TRIM(Datos!K139&amp;""))&amp;"=",K$1007)),ISNUMBER(FIND(";"&amp;UPPER(TRIM(Datos!K139&amp;""))&amp;";",K$1007))),OR(UPPER(TRIM(Datos!K139&amp;""))="SÍ",UPPER(TRIM(Datos!K139&amp;""))="SI",UPPER(TRIM(Datos!K139&amp;""))="NO"),IF(ISNUMBER(Datos!K139),AND(OR(K$1005="",Datos!K139&gt;=K$1005),OR(K$1006="",Datos!K139&lt;=K$1006)),FALSE),TRUE))))</f>
        <v>0.0</v>
      </c>
      <c r="L139">
        <f>IF(Datos!L139="",0,IF(AND(L$1008&lt;&gt;"",Datos!L139=L$1008),0,IF(L$1004=0,0,1-CHOOSE(L$1004,IF(ISNUMBER(Datos!L139),AND(OR(L$1005="",Datos!L139&gt;=L$1005),OR(L$1006="",Datos!L139&lt;=L$1006)),FALSE),IF(ISNUMBER(Datos!L139),AND(Datos!L139=INT(Datos!L139),AND(OR(L$1005="",Datos!L139&gt;=L$1005),OR(L$1006="",Datos!L139&lt;=L$1006))),FALSE),OR(ISNUMBER(FIND(";"&amp;UPPER(TRIM(Datos!L139&amp;""))&amp;"=",L$1007)),ISNUMBER(FIND(";"&amp;UPPER(TRIM(Datos!L139&amp;""))&amp;";",L$1007))),OR(UPPER(TRIM(Datos!L139&amp;""))="SÍ",UPPER(TRIM(Datos!L139&amp;""))="SI",UPPER(TRIM(Datos!L139&amp;""))="NO"),IF(ISNUMBER(Datos!L139),AND(OR(L$1005="",Datos!L139&gt;=L$1005),OR(L$1006="",Datos!L139&lt;=L$1006)),FALSE),TRUE))))</f>
        <v>0.0</v>
      </c>
      <c r="M139">
        <f>IF(Datos!M139="",0,IF(AND(M$1008&lt;&gt;"",Datos!M139=M$1008),0,IF(M$1004=0,0,1-CHOOSE(M$1004,IF(ISNUMBER(Datos!M139),AND(OR(M$1005="",Datos!M139&gt;=M$1005),OR(M$1006="",Datos!M139&lt;=M$1006)),FALSE),IF(ISNUMBER(Datos!M139),AND(Datos!M139=INT(Datos!M139),AND(OR(M$1005="",Datos!M139&gt;=M$1005),OR(M$1006="",Datos!M139&lt;=M$1006))),FALSE),OR(ISNUMBER(FIND(";"&amp;UPPER(TRIM(Datos!M139&amp;""))&amp;"=",M$1007)),ISNUMBER(FIND(";"&amp;UPPER(TRIM(Datos!M139&amp;""))&amp;";",M$1007))),OR(UPPER(TRIM(Datos!M139&amp;""))="SÍ",UPPER(TRIM(Datos!M139&amp;""))="SI",UPPER(TRIM(Datos!M139&amp;""))="NO"),IF(ISNUMBER(Datos!M139),AND(OR(M$1005="",Datos!M139&gt;=M$1005),OR(M$1006="",Datos!M139&lt;=M$1006)),FALSE),TRUE))))</f>
        <v>0.0</v>
      </c>
      <c r="N139">
        <f>IF(Datos!N139="",0,IF(AND(N$1008&lt;&gt;"",Datos!N139=N$1008),0,IF(N$1004=0,0,1-CHOOSE(N$1004,IF(ISNUMBER(Datos!N139),AND(OR(N$1005="",Datos!N139&gt;=N$1005),OR(N$1006="",Datos!N139&lt;=N$1006)),FALSE),IF(ISNUMBER(Datos!N139),AND(Datos!N139=INT(Datos!N139),AND(OR(N$1005="",Datos!N139&gt;=N$1005),OR(N$1006="",Datos!N139&lt;=N$1006))),FALSE),OR(ISNUMBER(FIND(";"&amp;UPPER(TRIM(Datos!N139&amp;""))&amp;"=",N$1007)),ISNUMBER(FIND(";"&amp;UPPER(TRIM(Datos!N139&amp;""))&amp;";",N$1007))),OR(UPPER(TRIM(Datos!N139&amp;""))="SÍ",UPPER(TRIM(Datos!N139&amp;""))="SI",UPPER(TRIM(Datos!N139&amp;""))="NO"),IF(ISNUMBER(Datos!N139),AND(OR(N$1005="",Datos!N139&gt;=N$1005),OR(N$1006="",Datos!N139&lt;=N$1006)),FALSE),TRUE))))</f>
        <v>0.0</v>
      </c>
      <c r="O139">
        <f>IF(Datos!O139="",0,IF(AND(O$1008&lt;&gt;"",Datos!O139=O$1008),0,IF(O$1004=0,0,1-CHOOSE(O$1004,IF(ISNUMBER(Datos!O139),AND(OR(O$1005="",Datos!O139&gt;=O$1005),OR(O$1006="",Datos!O139&lt;=O$1006)),FALSE),IF(ISNUMBER(Datos!O139),AND(Datos!O139=INT(Datos!O139),AND(OR(O$1005="",Datos!O139&gt;=O$1005),OR(O$1006="",Datos!O139&lt;=O$1006))),FALSE),OR(ISNUMBER(FIND(";"&amp;UPPER(TRIM(Datos!O139&amp;""))&amp;"=",O$1007)),ISNUMBER(FIND(";"&amp;UPPER(TRIM(Datos!O139&amp;""))&amp;";",O$1007))),OR(UPPER(TRIM(Datos!O139&amp;""))="SÍ",UPPER(TRIM(Datos!O139&amp;""))="SI",UPPER(TRIM(Datos!O139&amp;""))="NO"),IF(ISNUMBER(Datos!O139),AND(OR(O$1005="",Datos!O139&gt;=O$1005),OR(O$1006="",Datos!O139&lt;=O$1006)),FALSE),TRUE))))</f>
        <v>0.0</v>
      </c>
      <c r="P139">
        <f>IF(Datos!P139="",0,IF(AND(P$1008&lt;&gt;"",Datos!P139=P$1008),0,IF(P$1004=0,0,1-CHOOSE(P$1004,IF(ISNUMBER(Datos!P139),AND(OR(P$1005="",Datos!P139&gt;=P$1005),OR(P$1006="",Datos!P139&lt;=P$1006)),FALSE),IF(ISNUMBER(Datos!P139),AND(Datos!P139=INT(Datos!P139),AND(OR(P$1005="",Datos!P139&gt;=P$1005),OR(P$1006="",Datos!P139&lt;=P$1006))),FALSE),OR(ISNUMBER(FIND(";"&amp;UPPER(TRIM(Datos!P139&amp;""))&amp;"=",P$1007)),ISNUMBER(FIND(";"&amp;UPPER(TRIM(Datos!P139&amp;""))&amp;";",P$1007))),OR(UPPER(TRIM(Datos!P139&amp;""))="SÍ",UPPER(TRIM(Datos!P139&amp;""))="SI",UPPER(TRIM(Datos!P139&amp;""))="NO"),IF(ISNUMBER(Datos!P139),AND(OR(P$1005="",Datos!P139&gt;=P$1005),OR(P$1006="",Datos!P139&lt;=P$1006)),FALSE),TRUE))))</f>
        <v>0.0</v>
      </c>
      <c r="Q139">
        <f>IF(Datos!Q139="",0,IF(AND(Q$1008&lt;&gt;"",Datos!Q139=Q$1008),0,IF(Q$1004=0,0,1-CHOOSE(Q$1004,IF(ISNUMBER(Datos!Q139),AND(OR(Q$1005="",Datos!Q139&gt;=Q$1005),OR(Q$1006="",Datos!Q139&lt;=Q$1006)),FALSE),IF(ISNUMBER(Datos!Q139),AND(Datos!Q139=INT(Datos!Q139),AND(OR(Q$1005="",Datos!Q139&gt;=Q$1005),OR(Q$1006="",Datos!Q139&lt;=Q$1006))),FALSE),OR(ISNUMBER(FIND(";"&amp;UPPER(TRIM(Datos!Q139&amp;""))&amp;"=",Q$1007)),ISNUMBER(FIND(";"&amp;UPPER(TRIM(Datos!Q139&amp;""))&amp;";",Q$1007))),OR(UPPER(TRIM(Datos!Q139&amp;""))="SÍ",UPPER(TRIM(Datos!Q139&amp;""))="SI",UPPER(TRIM(Datos!Q139&amp;""))="NO"),IF(ISNUMBER(Datos!Q139),AND(OR(Q$1005="",Datos!Q139&gt;=Q$1005),OR(Q$1006="",Datos!Q139&lt;=Q$1006)),FALSE),TRUE))))</f>
        <v>0.0</v>
      </c>
      <c r="R139">
        <f>IF(Datos!R139="",0,IF(AND(R$1008&lt;&gt;"",Datos!R139=R$1008),0,IF(R$1004=0,0,1-CHOOSE(R$1004,IF(ISNUMBER(Datos!R139),AND(OR(R$1005="",Datos!R139&gt;=R$1005),OR(R$1006="",Datos!R139&lt;=R$1006)),FALSE),IF(ISNUMBER(Datos!R139),AND(Datos!R139=INT(Datos!R139),AND(OR(R$1005="",Datos!R139&gt;=R$1005),OR(R$1006="",Datos!R139&lt;=R$1006))),FALSE),OR(ISNUMBER(FIND(";"&amp;UPPER(TRIM(Datos!R139&amp;""))&amp;"=",R$1007)),ISNUMBER(FIND(";"&amp;UPPER(TRIM(Datos!R139&amp;""))&amp;";",R$1007))),OR(UPPER(TRIM(Datos!R139&amp;""))="SÍ",UPPER(TRIM(Datos!R139&amp;""))="SI",UPPER(TRIM(Datos!R139&amp;""))="NO"),IF(ISNUMBER(Datos!R139),AND(OR(R$1005="",Datos!R139&gt;=R$1005),OR(R$1006="",Datos!R139&lt;=R$1006)),FALSE),TRUE))))</f>
        <v>0.0</v>
      </c>
      <c r="S139">
        <f>IF(Datos!S139="",0,IF(AND(S$1008&lt;&gt;"",Datos!S139=S$1008),0,IF(S$1004=0,0,1-CHOOSE(S$1004,IF(ISNUMBER(Datos!S139),AND(OR(S$1005="",Datos!S139&gt;=S$1005),OR(S$1006="",Datos!S139&lt;=S$1006)),FALSE),IF(ISNUMBER(Datos!S139),AND(Datos!S139=INT(Datos!S139),AND(OR(S$1005="",Datos!S139&gt;=S$1005),OR(S$1006="",Datos!S139&lt;=S$1006))),FALSE),OR(ISNUMBER(FIND(";"&amp;UPPER(TRIM(Datos!S139&amp;""))&amp;"=",S$1007)),ISNUMBER(FIND(";"&amp;UPPER(TRIM(Datos!S139&amp;""))&amp;";",S$1007))),OR(UPPER(TRIM(Datos!S139&amp;""))="SÍ",UPPER(TRIM(Datos!S139&amp;""))="SI",UPPER(TRIM(Datos!S139&amp;""))="NO"),IF(ISNUMBER(Datos!S139),AND(OR(S$1005="",Datos!S139&gt;=S$1005),OR(S$1006="",Datos!S139&lt;=S$1006)),FALSE),TRUE))))</f>
        <v>0.0</v>
      </c>
      <c r="T139">
        <f>IF(Datos!T139="",0,IF(AND(T$1008&lt;&gt;"",Datos!T139=T$1008),0,IF(T$1004=0,0,1-CHOOSE(T$1004,IF(ISNUMBER(Datos!T139),AND(OR(T$1005="",Datos!T139&gt;=T$1005),OR(T$1006="",Datos!T139&lt;=T$1006)),FALSE),IF(ISNUMBER(Datos!T139),AND(Datos!T139=INT(Datos!T139),AND(OR(T$1005="",Datos!T139&gt;=T$1005),OR(T$1006="",Datos!T139&lt;=T$1006))),FALSE),OR(ISNUMBER(FIND(";"&amp;UPPER(TRIM(Datos!T139&amp;""))&amp;"=",T$1007)),ISNUMBER(FIND(";"&amp;UPPER(TRIM(Datos!T139&amp;""))&amp;";",T$1007))),OR(UPPER(TRIM(Datos!T139&amp;""))="SÍ",UPPER(TRIM(Datos!T139&amp;""))="SI",UPPER(TRIM(Datos!T139&amp;""))="NO"),IF(ISNUMBER(Datos!T139),AND(OR(T$1005="",Datos!T139&gt;=T$1005),OR(T$1006="",Datos!T139&lt;=T$1006)),FALSE),TRUE))))</f>
        <v>0.0</v>
      </c>
      <c r="U139">
        <f>IF(Datos!U139="",0,IF(AND(U$1008&lt;&gt;"",Datos!U139=U$1008),0,IF(U$1004=0,0,1-CHOOSE(U$1004,IF(ISNUMBER(Datos!U139),AND(OR(U$1005="",Datos!U139&gt;=U$1005),OR(U$1006="",Datos!U139&lt;=U$1006)),FALSE),IF(ISNUMBER(Datos!U139),AND(Datos!U139=INT(Datos!U139),AND(OR(U$1005="",Datos!U139&gt;=U$1005),OR(U$1006="",Datos!U139&lt;=U$1006))),FALSE),OR(ISNUMBER(FIND(";"&amp;UPPER(TRIM(Datos!U139&amp;""))&amp;"=",U$1007)),ISNUMBER(FIND(";"&amp;UPPER(TRIM(Datos!U139&amp;""))&amp;";",U$1007))),OR(UPPER(TRIM(Datos!U139&amp;""))="SÍ",UPPER(TRIM(Datos!U139&amp;""))="SI",UPPER(TRIM(Datos!U139&amp;""))="NO"),IF(ISNUMBER(Datos!U139),AND(OR(U$1005="",Datos!U139&gt;=U$1005),OR(U$1006="",Datos!U139&lt;=U$1006)),FALSE),TRUE))))</f>
        <v>0.0</v>
      </c>
      <c r="V139">
        <f>IF(Datos!V139="",0,IF(AND(V$1008&lt;&gt;"",Datos!V139=V$1008),0,IF(V$1004=0,0,1-CHOOSE(V$1004,IF(ISNUMBER(Datos!V139),AND(OR(V$1005="",Datos!V139&gt;=V$1005),OR(V$1006="",Datos!V139&lt;=V$1006)),FALSE),IF(ISNUMBER(Datos!V139),AND(Datos!V139=INT(Datos!V139),AND(OR(V$1005="",Datos!V139&gt;=V$1005),OR(V$1006="",Datos!V139&lt;=V$1006))),FALSE),OR(ISNUMBER(FIND(";"&amp;UPPER(TRIM(Datos!V139&amp;""))&amp;"=",V$1007)),ISNUMBER(FIND(";"&amp;UPPER(TRIM(Datos!V139&amp;""))&amp;";",V$1007))),OR(UPPER(TRIM(Datos!V139&amp;""))="SÍ",UPPER(TRIM(Datos!V139&amp;""))="SI",UPPER(TRIM(Datos!V139&amp;""))="NO"),IF(ISNUMBER(Datos!V139),AND(OR(V$1005="",Datos!V139&gt;=V$1005),OR(V$1006="",Datos!V139&lt;=V$1006)),FALSE),TRUE))))</f>
        <v>0.0</v>
      </c>
      <c r="W139">
        <f>IF(Datos!W139="",0,IF(AND(W$1008&lt;&gt;"",Datos!W139=W$1008),0,IF(W$1004=0,0,1-CHOOSE(W$1004,IF(ISNUMBER(Datos!W139),AND(OR(W$1005="",Datos!W139&gt;=W$1005),OR(W$1006="",Datos!W139&lt;=W$1006)),FALSE),IF(ISNUMBER(Datos!W139),AND(Datos!W139=INT(Datos!W139),AND(OR(W$1005="",Datos!W139&gt;=W$1005),OR(W$1006="",Datos!W139&lt;=W$1006))),FALSE),OR(ISNUMBER(FIND(";"&amp;UPPER(TRIM(Datos!W139&amp;""))&amp;"=",W$1007)),ISNUMBER(FIND(";"&amp;UPPER(TRIM(Datos!W139&amp;""))&amp;";",W$1007))),OR(UPPER(TRIM(Datos!W139&amp;""))="SÍ",UPPER(TRIM(Datos!W139&amp;""))="SI",UPPER(TRIM(Datos!W139&amp;""))="NO"),IF(ISNUMBER(Datos!W139),AND(OR(W$1005="",Datos!W139&gt;=W$1005),OR(W$1006="",Datos!W139&lt;=W$1006)),FALSE),TRUE))))</f>
        <v>0.0</v>
      </c>
      <c r="X139">
        <f>IF(Datos!X139="",0,IF(AND(X$1008&lt;&gt;"",Datos!X139=X$1008),0,IF(X$1004=0,0,1-CHOOSE(X$1004,IF(ISNUMBER(Datos!X139),AND(OR(X$1005="",Datos!X139&gt;=X$1005),OR(X$1006="",Datos!X139&lt;=X$1006)),FALSE),IF(ISNUMBER(Datos!X139),AND(Datos!X139=INT(Datos!X139),AND(OR(X$1005="",Datos!X139&gt;=X$1005),OR(X$1006="",Datos!X139&lt;=X$1006))),FALSE),OR(ISNUMBER(FIND(";"&amp;UPPER(TRIM(Datos!X139&amp;""))&amp;"=",X$1007)),ISNUMBER(FIND(";"&amp;UPPER(TRIM(Datos!X139&amp;""))&amp;";",X$1007))),OR(UPPER(TRIM(Datos!X139&amp;""))="SÍ",UPPER(TRIM(Datos!X139&amp;""))="SI",UPPER(TRIM(Datos!X139&amp;""))="NO"),IF(ISNUMBER(Datos!X139),AND(OR(X$1005="",Datos!X139&gt;=X$1005),OR(X$1006="",Datos!X139&lt;=X$1006)),FALSE),TRUE))))</f>
        <v>0.0</v>
      </c>
      <c r="Y139">
        <f>IF(Datos!Y139="",0,IF(AND(Y$1008&lt;&gt;"",Datos!Y139=Y$1008),0,IF(Y$1004=0,0,1-CHOOSE(Y$1004,IF(ISNUMBER(Datos!Y139),AND(OR(Y$1005="",Datos!Y139&gt;=Y$1005),OR(Y$1006="",Datos!Y139&lt;=Y$1006)),FALSE),IF(ISNUMBER(Datos!Y139),AND(Datos!Y139=INT(Datos!Y139),AND(OR(Y$1005="",Datos!Y139&gt;=Y$1005),OR(Y$1006="",Datos!Y139&lt;=Y$1006))),FALSE),OR(ISNUMBER(FIND(";"&amp;UPPER(TRIM(Datos!Y139&amp;""))&amp;"=",Y$1007)),ISNUMBER(FIND(";"&amp;UPPER(TRIM(Datos!Y139&amp;""))&amp;";",Y$1007))),OR(UPPER(TRIM(Datos!Y139&amp;""))="SÍ",UPPER(TRIM(Datos!Y139&amp;""))="SI",UPPER(TRIM(Datos!Y139&amp;""))="NO"),IF(ISNUMBER(Datos!Y139),AND(OR(Y$1005="",Datos!Y139&gt;=Y$1005),OR(Y$1006="",Datos!Y139&lt;=Y$1006)),FALSE),TRUE))))</f>
        <v>0.0</v>
      </c>
      <c r="Z139">
        <f>IF(Datos!Z139="",0,IF(AND(Z$1008&lt;&gt;"",Datos!Z139=Z$1008),0,IF(Z$1004=0,0,1-CHOOSE(Z$1004,IF(ISNUMBER(Datos!Z139),AND(OR(Z$1005="",Datos!Z139&gt;=Z$1005),OR(Z$1006="",Datos!Z139&lt;=Z$1006)),FALSE),IF(ISNUMBER(Datos!Z139),AND(Datos!Z139=INT(Datos!Z139),AND(OR(Z$1005="",Datos!Z139&gt;=Z$1005),OR(Z$1006="",Datos!Z139&lt;=Z$1006))),FALSE),OR(ISNUMBER(FIND(";"&amp;UPPER(TRIM(Datos!Z139&amp;""))&amp;"=",Z$1007)),ISNUMBER(FIND(";"&amp;UPPER(TRIM(Datos!Z139&amp;""))&amp;";",Z$1007))),OR(UPPER(TRIM(Datos!Z139&amp;""))="SÍ",UPPER(TRIM(Datos!Z139&amp;""))="SI",UPPER(TRIM(Datos!Z139&amp;""))="NO"),IF(ISNUMBER(Datos!Z139),AND(OR(Z$1005="",Datos!Z139&gt;=Z$1005),OR(Z$1006="",Datos!Z139&lt;=Z$1006)),FALSE),TRUE))))</f>
        <v>0.0</v>
      </c>
      <c r="AA139">
        <f>IF(Datos!AA139="",0,IF(AND(AA$1008&lt;&gt;"",Datos!AA139=AA$1008),0,IF(AA$1004=0,0,1-CHOOSE(AA$1004,IF(ISNUMBER(Datos!AA139),AND(OR(AA$1005="",Datos!AA139&gt;=AA$1005),OR(AA$1006="",Datos!AA139&lt;=AA$1006)),FALSE),IF(ISNUMBER(Datos!AA139),AND(Datos!AA139=INT(Datos!AA139),AND(OR(AA$1005="",Datos!AA139&gt;=AA$1005),OR(AA$1006="",Datos!AA139&lt;=AA$1006))),FALSE),OR(ISNUMBER(FIND(";"&amp;UPPER(TRIM(Datos!AA139&amp;""))&amp;"=",AA$1007)),ISNUMBER(FIND(";"&amp;UPPER(TRIM(Datos!AA139&amp;""))&amp;";",AA$1007))),OR(UPPER(TRIM(Datos!AA139&amp;""))="SÍ",UPPER(TRIM(Datos!AA139&amp;""))="SI",UPPER(TRIM(Datos!AA139&amp;""))="NO"),IF(ISNUMBER(Datos!AA139),AND(OR(AA$1005="",Datos!AA139&gt;=AA$1005),OR(AA$1006="",Datos!AA139&lt;=AA$1006)),FALSE),TRUE))))</f>
        <v>0.0</v>
      </c>
      <c r="AB139">
        <f>IF(Datos!AB139="",0,IF(AND(AB$1008&lt;&gt;"",Datos!AB139=AB$1008),0,IF(AB$1004=0,0,1-CHOOSE(AB$1004,IF(ISNUMBER(Datos!AB139),AND(OR(AB$1005="",Datos!AB139&gt;=AB$1005),OR(AB$1006="",Datos!AB139&lt;=AB$1006)),FALSE),IF(ISNUMBER(Datos!AB139),AND(Datos!AB139=INT(Datos!AB139),AND(OR(AB$1005="",Datos!AB139&gt;=AB$1005),OR(AB$1006="",Datos!AB139&lt;=AB$1006))),FALSE),OR(ISNUMBER(FIND(";"&amp;UPPER(TRIM(Datos!AB139&amp;""))&amp;"=",AB$1007)),ISNUMBER(FIND(";"&amp;UPPER(TRIM(Datos!AB139&amp;""))&amp;";",AB$1007))),OR(UPPER(TRIM(Datos!AB139&amp;""))="SÍ",UPPER(TRIM(Datos!AB139&amp;""))="SI",UPPER(TRIM(Datos!AB139&amp;""))="NO"),IF(ISNUMBER(Datos!AB139),AND(OR(AB$1005="",Datos!AB139&gt;=AB$1005),OR(AB$1006="",Datos!AB139&lt;=AB$1006)),FALSE),TRUE))))</f>
        <v>0.0</v>
      </c>
      <c r="AC139">
        <f>IF(Datos!AC139="",0,IF(AND(AC$1008&lt;&gt;"",Datos!AC139=AC$1008),0,IF(AC$1004=0,0,1-CHOOSE(AC$1004,IF(ISNUMBER(Datos!AC139),AND(OR(AC$1005="",Datos!AC139&gt;=AC$1005),OR(AC$1006="",Datos!AC139&lt;=AC$1006)),FALSE),IF(ISNUMBER(Datos!AC139),AND(Datos!AC139=INT(Datos!AC139),AND(OR(AC$1005="",Datos!AC139&gt;=AC$1005),OR(AC$1006="",Datos!AC139&lt;=AC$1006))),FALSE),OR(ISNUMBER(FIND(";"&amp;UPPER(TRIM(Datos!AC139&amp;""))&amp;"=",AC$1007)),ISNUMBER(FIND(";"&amp;UPPER(TRIM(Datos!AC139&amp;""))&amp;";",AC$1007))),OR(UPPER(TRIM(Datos!AC139&amp;""))="SÍ",UPPER(TRIM(Datos!AC139&amp;""))="SI",UPPER(TRIM(Datos!AC139&amp;""))="NO"),IF(ISNUMBER(Datos!AC139),AND(OR(AC$1005="",Datos!AC139&gt;=AC$1005),OR(AC$1006="",Datos!AC139&lt;=AC$1006)),FALSE),TRUE))))</f>
        <v>0.0</v>
      </c>
      <c r="AD139">
        <f>IF(Datos!AD139="",0,IF(AND(AD$1008&lt;&gt;"",Datos!AD139=AD$1008),0,IF(AD$1004=0,0,1-CHOOSE(AD$1004,IF(ISNUMBER(Datos!AD139),AND(OR(AD$1005="",Datos!AD139&gt;=AD$1005),OR(AD$1006="",Datos!AD139&lt;=AD$1006)),FALSE),IF(ISNUMBER(Datos!AD139),AND(Datos!AD139=INT(Datos!AD139),AND(OR(AD$1005="",Datos!AD139&gt;=AD$1005),OR(AD$1006="",Datos!AD139&lt;=AD$1006))),FALSE),OR(ISNUMBER(FIND(";"&amp;UPPER(TRIM(Datos!AD139&amp;""))&amp;"=",AD$1007)),ISNUMBER(FIND(";"&amp;UPPER(TRIM(Datos!AD139&amp;""))&amp;";",AD$1007))),OR(UPPER(TRIM(Datos!AD139&amp;""))="SÍ",UPPER(TRIM(Datos!AD139&amp;""))="SI",UPPER(TRIM(Datos!AD139&amp;""))="NO"),IF(ISNUMBER(Datos!AD139),AND(OR(AD$1005="",Datos!AD139&gt;=AD$1005),OR(AD$1006="",Datos!AD139&lt;=AD$1006)),FALSE),TRUE))))</f>
        <v>0.0</v>
      </c>
      <c r="AE139">
        <f>IF(Datos!AE139="",0,IF(AND(AE$1008&lt;&gt;"",Datos!AE139=AE$1008),0,IF(AE$1004=0,0,1-CHOOSE(AE$1004,IF(ISNUMBER(Datos!AE139),AND(OR(AE$1005="",Datos!AE139&gt;=AE$1005),OR(AE$1006="",Datos!AE139&lt;=AE$1006)),FALSE),IF(ISNUMBER(Datos!AE139),AND(Datos!AE139=INT(Datos!AE139),AND(OR(AE$1005="",Datos!AE139&gt;=AE$1005),OR(AE$1006="",Datos!AE139&lt;=AE$1006))),FALSE),OR(ISNUMBER(FIND(";"&amp;UPPER(TRIM(Datos!AE139&amp;""))&amp;"=",AE$1007)),ISNUMBER(FIND(";"&amp;UPPER(TRIM(Datos!AE139&amp;""))&amp;";",AE$1007))),OR(UPPER(TRIM(Datos!AE139&amp;""))="SÍ",UPPER(TRIM(Datos!AE139&amp;""))="SI",UPPER(TRIM(Datos!AE139&amp;""))="NO"),IF(ISNUMBER(Datos!AE139),AND(OR(AE$1005="",Datos!AE139&gt;=AE$1005),OR(AE$1006="",Datos!AE139&lt;=AE$1006)),FALSE),TRUE))))</f>
        <v>0.0</v>
      </c>
    </row>
    <row r="140" spans="2:31">
      <c r="B140">
        <f>IF(Datos!B140="",0,IF(AND(B$1008&lt;&gt;"",Datos!B140=B$1008),0,IF(B$1004=0,0,1-CHOOSE(B$1004,IF(ISNUMBER(Datos!B140),AND(OR(B$1005="",Datos!B140&gt;=B$1005),OR(B$1006="",Datos!B140&lt;=B$1006)),FALSE),IF(ISNUMBER(Datos!B140),AND(Datos!B140=INT(Datos!B140),AND(OR(B$1005="",Datos!B140&gt;=B$1005),OR(B$1006="",Datos!B140&lt;=B$1006))),FALSE),OR(ISNUMBER(FIND(";"&amp;UPPER(TRIM(Datos!B140&amp;""))&amp;"=",B$1007)),ISNUMBER(FIND(";"&amp;UPPER(TRIM(Datos!B140&amp;""))&amp;";",B$1007))),OR(UPPER(TRIM(Datos!B140&amp;""))="SÍ",UPPER(TRIM(Datos!B140&amp;""))="SI",UPPER(TRIM(Datos!B140&amp;""))="NO"),IF(ISNUMBER(Datos!B140),AND(OR(B$1005="",Datos!B140&gt;=B$1005),OR(B$1006="",Datos!B140&lt;=B$1006)),FALSE),TRUE))))</f>
        <v>0.0</v>
      </c>
      <c r="C140">
        <f>IF(Datos!C140="",0,IF(AND(C$1008&lt;&gt;"",Datos!C140=C$1008),0,IF(C$1004=0,0,1-CHOOSE(C$1004,IF(ISNUMBER(Datos!C140),AND(OR(C$1005="",Datos!C140&gt;=C$1005),OR(C$1006="",Datos!C140&lt;=C$1006)),FALSE),IF(ISNUMBER(Datos!C140),AND(Datos!C140=INT(Datos!C140),AND(OR(C$1005="",Datos!C140&gt;=C$1005),OR(C$1006="",Datos!C140&lt;=C$1006))),FALSE),OR(ISNUMBER(FIND(";"&amp;UPPER(TRIM(Datos!C140&amp;""))&amp;"=",C$1007)),ISNUMBER(FIND(";"&amp;UPPER(TRIM(Datos!C140&amp;""))&amp;";",C$1007))),OR(UPPER(TRIM(Datos!C140&amp;""))="SÍ",UPPER(TRIM(Datos!C140&amp;""))="SI",UPPER(TRIM(Datos!C140&amp;""))="NO"),IF(ISNUMBER(Datos!C140),AND(OR(C$1005="",Datos!C140&gt;=C$1005),OR(C$1006="",Datos!C140&lt;=C$1006)),FALSE),TRUE))))</f>
        <v>0.0</v>
      </c>
      <c r="D140">
        <f>IF(Datos!D140="",0,IF(AND(D$1008&lt;&gt;"",Datos!D140=D$1008),0,IF(D$1004=0,0,1-CHOOSE(D$1004,IF(ISNUMBER(Datos!D140),AND(OR(D$1005="",Datos!D140&gt;=D$1005),OR(D$1006="",Datos!D140&lt;=D$1006)),FALSE),IF(ISNUMBER(Datos!D140),AND(Datos!D140=INT(Datos!D140),AND(OR(D$1005="",Datos!D140&gt;=D$1005),OR(D$1006="",Datos!D140&lt;=D$1006))),FALSE),OR(ISNUMBER(FIND(";"&amp;UPPER(TRIM(Datos!D140&amp;""))&amp;"=",D$1007)),ISNUMBER(FIND(";"&amp;UPPER(TRIM(Datos!D140&amp;""))&amp;";",D$1007))),OR(UPPER(TRIM(Datos!D140&amp;""))="SÍ",UPPER(TRIM(Datos!D140&amp;""))="SI",UPPER(TRIM(Datos!D140&amp;""))="NO"),IF(ISNUMBER(Datos!D140),AND(OR(D$1005="",Datos!D140&gt;=D$1005),OR(D$1006="",Datos!D140&lt;=D$1006)),FALSE),TRUE))))</f>
        <v>0.0</v>
      </c>
      <c r="E140">
        <f>IF(Datos!E140="",0,IF(AND(E$1008&lt;&gt;"",Datos!E140=E$1008),0,IF(E$1004=0,0,1-CHOOSE(E$1004,IF(ISNUMBER(Datos!E140),AND(OR(E$1005="",Datos!E140&gt;=E$1005),OR(E$1006="",Datos!E140&lt;=E$1006)),FALSE),IF(ISNUMBER(Datos!E140),AND(Datos!E140=INT(Datos!E140),AND(OR(E$1005="",Datos!E140&gt;=E$1005),OR(E$1006="",Datos!E140&lt;=E$1006))),FALSE),OR(ISNUMBER(FIND(";"&amp;UPPER(TRIM(Datos!E140&amp;""))&amp;"=",E$1007)),ISNUMBER(FIND(";"&amp;UPPER(TRIM(Datos!E140&amp;""))&amp;";",E$1007))),OR(UPPER(TRIM(Datos!E140&amp;""))="SÍ",UPPER(TRIM(Datos!E140&amp;""))="SI",UPPER(TRIM(Datos!E140&amp;""))="NO"),IF(ISNUMBER(Datos!E140),AND(OR(E$1005="",Datos!E140&gt;=E$1005),OR(E$1006="",Datos!E140&lt;=E$1006)),FALSE),TRUE))))</f>
        <v>0.0</v>
      </c>
      <c r="F140">
        <f>IF(Datos!F140="",0,IF(AND(F$1008&lt;&gt;"",Datos!F140=F$1008),0,IF(F$1004=0,0,1-CHOOSE(F$1004,IF(ISNUMBER(Datos!F140),AND(OR(F$1005="",Datos!F140&gt;=F$1005),OR(F$1006="",Datos!F140&lt;=F$1006)),FALSE),IF(ISNUMBER(Datos!F140),AND(Datos!F140=INT(Datos!F140),AND(OR(F$1005="",Datos!F140&gt;=F$1005),OR(F$1006="",Datos!F140&lt;=F$1006))),FALSE),OR(ISNUMBER(FIND(";"&amp;UPPER(TRIM(Datos!F140&amp;""))&amp;"=",F$1007)),ISNUMBER(FIND(";"&amp;UPPER(TRIM(Datos!F140&amp;""))&amp;";",F$1007))),OR(UPPER(TRIM(Datos!F140&amp;""))="SÍ",UPPER(TRIM(Datos!F140&amp;""))="SI",UPPER(TRIM(Datos!F140&amp;""))="NO"),IF(ISNUMBER(Datos!F140),AND(OR(F$1005="",Datos!F140&gt;=F$1005),OR(F$1006="",Datos!F140&lt;=F$1006)),FALSE),TRUE))))</f>
        <v>0.0</v>
      </c>
      <c r="G140">
        <f>IF(Datos!G140="",0,IF(AND(G$1008&lt;&gt;"",Datos!G140=G$1008),0,IF(G$1004=0,0,1-CHOOSE(G$1004,IF(ISNUMBER(Datos!G140),AND(OR(G$1005="",Datos!G140&gt;=G$1005),OR(G$1006="",Datos!G140&lt;=G$1006)),FALSE),IF(ISNUMBER(Datos!G140),AND(Datos!G140=INT(Datos!G140),AND(OR(G$1005="",Datos!G140&gt;=G$1005),OR(G$1006="",Datos!G140&lt;=G$1006))),FALSE),OR(ISNUMBER(FIND(";"&amp;UPPER(TRIM(Datos!G140&amp;""))&amp;"=",G$1007)),ISNUMBER(FIND(";"&amp;UPPER(TRIM(Datos!G140&amp;""))&amp;";",G$1007))),OR(UPPER(TRIM(Datos!G140&amp;""))="SÍ",UPPER(TRIM(Datos!G140&amp;""))="SI",UPPER(TRIM(Datos!G140&amp;""))="NO"),IF(ISNUMBER(Datos!G140),AND(OR(G$1005="",Datos!G140&gt;=G$1005),OR(G$1006="",Datos!G140&lt;=G$1006)),FALSE),TRUE))))</f>
        <v>0.0</v>
      </c>
      <c r="H140">
        <f>IF(Datos!H140="",0,IF(AND(H$1008&lt;&gt;"",Datos!H140=H$1008),0,IF(H$1004=0,0,1-CHOOSE(H$1004,IF(ISNUMBER(Datos!H140),AND(OR(H$1005="",Datos!H140&gt;=H$1005),OR(H$1006="",Datos!H140&lt;=H$1006)),FALSE),IF(ISNUMBER(Datos!H140),AND(Datos!H140=INT(Datos!H140),AND(OR(H$1005="",Datos!H140&gt;=H$1005),OR(H$1006="",Datos!H140&lt;=H$1006))),FALSE),OR(ISNUMBER(FIND(";"&amp;UPPER(TRIM(Datos!H140&amp;""))&amp;"=",H$1007)),ISNUMBER(FIND(";"&amp;UPPER(TRIM(Datos!H140&amp;""))&amp;";",H$1007))),OR(UPPER(TRIM(Datos!H140&amp;""))="SÍ",UPPER(TRIM(Datos!H140&amp;""))="SI",UPPER(TRIM(Datos!H140&amp;""))="NO"),IF(ISNUMBER(Datos!H140),AND(OR(H$1005="",Datos!H140&gt;=H$1005),OR(H$1006="",Datos!H140&lt;=H$1006)),FALSE),TRUE))))</f>
        <v>0.0</v>
      </c>
      <c r="I140">
        <f>IF(Datos!I140="",0,IF(AND(I$1008&lt;&gt;"",Datos!I140=I$1008),0,IF(I$1004=0,0,1-CHOOSE(I$1004,IF(ISNUMBER(Datos!I140),AND(OR(I$1005="",Datos!I140&gt;=I$1005),OR(I$1006="",Datos!I140&lt;=I$1006)),FALSE),IF(ISNUMBER(Datos!I140),AND(Datos!I140=INT(Datos!I140),AND(OR(I$1005="",Datos!I140&gt;=I$1005),OR(I$1006="",Datos!I140&lt;=I$1006))),FALSE),OR(ISNUMBER(FIND(";"&amp;UPPER(TRIM(Datos!I140&amp;""))&amp;"=",I$1007)),ISNUMBER(FIND(";"&amp;UPPER(TRIM(Datos!I140&amp;""))&amp;";",I$1007))),OR(UPPER(TRIM(Datos!I140&amp;""))="SÍ",UPPER(TRIM(Datos!I140&amp;""))="SI",UPPER(TRIM(Datos!I140&amp;""))="NO"),IF(ISNUMBER(Datos!I140),AND(OR(I$1005="",Datos!I140&gt;=I$1005),OR(I$1006="",Datos!I140&lt;=I$1006)),FALSE),TRUE))))</f>
        <v>0.0</v>
      </c>
      <c r="J140">
        <f>IF(Datos!J140="",0,IF(AND(J$1008&lt;&gt;"",Datos!J140=J$1008),0,IF(J$1004=0,0,1-CHOOSE(J$1004,IF(ISNUMBER(Datos!J140),AND(OR(J$1005="",Datos!J140&gt;=J$1005),OR(J$1006="",Datos!J140&lt;=J$1006)),FALSE),IF(ISNUMBER(Datos!J140),AND(Datos!J140=INT(Datos!J140),AND(OR(J$1005="",Datos!J140&gt;=J$1005),OR(J$1006="",Datos!J140&lt;=J$1006))),FALSE),OR(ISNUMBER(FIND(";"&amp;UPPER(TRIM(Datos!J140&amp;""))&amp;"=",J$1007)),ISNUMBER(FIND(";"&amp;UPPER(TRIM(Datos!J140&amp;""))&amp;";",J$1007))),OR(UPPER(TRIM(Datos!J140&amp;""))="SÍ",UPPER(TRIM(Datos!J140&amp;""))="SI",UPPER(TRIM(Datos!J140&amp;""))="NO"),IF(ISNUMBER(Datos!J140),AND(OR(J$1005="",Datos!J140&gt;=J$1005),OR(J$1006="",Datos!J140&lt;=J$1006)),FALSE),TRUE))))</f>
        <v>0.0</v>
      </c>
      <c r="K140">
        <f>IF(Datos!K140="",0,IF(AND(K$1008&lt;&gt;"",Datos!K140=K$1008),0,IF(K$1004=0,0,1-CHOOSE(K$1004,IF(ISNUMBER(Datos!K140),AND(OR(K$1005="",Datos!K140&gt;=K$1005),OR(K$1006="",Datos!K140&lt;=K$1006)),FALSE),IF(ISNUMBER(Datos!K140),AND(Datos!K140=INT(Datos!K140),AND(OR(K$1005="",Datos!K140&gt;=K$1005),OR(K$1006="",Datos!K140&lt;=K$1006))),FALSE),OR(ISNUMBER(FIND(";"&amp;UPPER(TRIM(Datos!K140&amp;""))&amp;"=",K$1007)),ISNUMBER(FIND(";"&amp;UPPER(TRIM(Datos!K140&amp;""))&amp;";",K$1007))),OR(UPPER(TRIM(Datos!K140&amp;""))="SÍ",UPPER(TRIM(Datos!K140&amp;""))="SI",UPPER(TRIM(Datos!K140&amp;""))="NO"),IF(ISNUMBER(Datos!K140),AND(OR(K$1005="",Datos!K140&gt;=K$1005),OR(K$1006="",Datos!K140&lt;=K$1006)),FALSE),TRUE))))</f>
        <v>0.0</v>
      </c>
      <c r="L140">
        <f>IF(Datos!L140="",0,IF(AND(L$1008&lt;&gt;"",Datos!L140=L$1008),0,IF(L$1004=0,0,1-CHOOSE(L$1004,IF(ISNUMBER(Datos!L140),AND(OR(L$1005="",Datos!L140&gt;=L$1005),OR(L$1006="",Datos!L140&lt;=L$1006)),FALSE),IF(ISNUMBER(Datos!L140),AND(Datos!L140=INT(Datos!L140),AND(OR(L$1005="",Datos!L140&gt;=L$1005),OR(L$1006="",Datos!L140&lt;=L$1006))),FALSE),OR(ISNUMBER(FIND(";"&amp;UPPER(TRIM(Datos!L140&amp;""))&amp;"=",L$1007)),ISNUMBER(FIND(";"&amp;UPPER(TRIM(Datos!L140&amp;""))&amp;";",L$1007))),OR(UPPER(TRIM(Datos!L140&amp;""))="SÍ",UPPER(TRIM(Datos!L140&amp;""))="SI",UPPER(TRIM(Datos!L140&amp;""))="NO"),IF(ISNUMBER(Datos!L140),AND(OR(L$1005="",Datos!L140&gt;=L$1005),OR(L$1006="",Datos!L140&lt;=L$1006)),FALSE),TRUE))))</f>
        <v>0.0</v>
      </c>
      <c r="M140">
        <f>IF(Datos!M140="",0,IF(AND(M$1008&lt;&gt;"",Datos!M140=M$1008),0,IF(M$1004=0,0,1-CHOOSE(M$1004,IF(ISNUMBER(Datos!M140),AND(OR(M$1005="",Datos!M140&gt;=M$1005),OR(M$1006="",Datos!M140&lt;=M$1006)),FALSE),IF(ISNUMBER(Datos!M140),AND(Datos!M140=INT(Datos!M140),AND(OR(M$1005="",Datos!M140&gt;=M$1005),OR(M$1006="",Datos!M140&lt;=M$1006))),FALSE),OR(ISNUMBER(FIND(";"&amp;UPPER(TRIM(Datos!M140&amp;""))&amp;"=",M$1007)),ISNUMBER(FIND(";"&amp;UPPER(TRIM(Datos!M140&amp;""))&amp;";",M$1007))),OR(UPPER(TRIM(Datos!M140&amp;""))="SÍ",UPPER(TRIM(Datos!M140&amp;""))="SI",UPPER(TRIM(Datos!M140&amp;""))="NO"),IF(ISNUMBER(Datos!M140),AND(OR(M$1005="",Datos!M140&gt;=M$1005),OR(M$1006="",Datos!M140&lt;=M$1006)),FALSE),TRUE))))</f>
        <v>0.0</v>
      </c>
      <c r="N140">
        <f>IF(Datos!N140="",0,IF(AND(N$1008&lt;&gt;"",Datos!N140=N$1008),0,IF(N$1004=0,0,1-CHOOSE(N$1004,IF(ISNUMBER(Datos!N140),AND(OR(N$1005="",Datos!N140&gt;=N$1005),OR(N$1006="",Datos!N140&lt;=N$1006)),FALSE),IF(ISNUMBER(Datos!N140),AND(Datos!N140=INT(Datos!N140),AND(OR(N$1005="",Datos!N140&gt;=N$1005),OR(N$1006="",Datos!N140&lt;=N$1006))),FALSE),OR(ISNUMBER(FIND(";"&amp;UPPER(TRIM(Datos!N140&amp;""))&amp;"=",N$1007)),ISNUMBER(FIND(";"&amp;UPPER(TRIM(Datos!N140&amp;""))&amp;";",N$1007))),OR(UPPER(TRIM(Datos!N140&amp;""))="SÍ",UPPER(TRIM(Datos!N140&amp;""))="SI",UPPER(TRIM(Datos!N140&amp;""))="NO"),IF(ISNUMBER(Datos!N140),AND(OR(N$1005="",Datos!N140&gt;=N$1005),OR(N$1006="",Datos!N140&lt;=N$1006)),FALSE),TRUE))))</f>
        <v>0.0</v>
      </c>
      <c r="O140">
        <f>IF(Datos!O140="",0,IF(AND(O$1008&lt;&gt;"",Datos!O140=O$1008),0,IF(O$1004=0,0,1-CHOOSE(O$1004,IF(ISNUMBER(Datos!O140),AND(OR(O$1005="",Datos!O140&gt;=O$1005),OR(O$1006="",Datos!O140&lt;=O$1006)),FALSE),IF(ISNUMBER(Datos!O140),AND(Datos!O140=INT(Datos!O140),AND(OR(O$1005="",Datos!O140&gt;=O$1005),OR(O$1006="",Datos!O140&lt;=O$1006))),FALSE),OR(ISNUMBER(FIND(";"&amp;UPPER(TRIM(Datos!O140&amp;""))&amp;"=",O$1007)),ISNUMBER(FIND(";"&amp;UPPER(TRIM(Datos!O140&amp;""))&amp;";",O$1007))),OR(UPPER(TRIM(Datos!O140&amp;""))="SÍ",UPPER(TRIM(Datos!O140&amp;""))="SI",UPPER(TRIM(Datos!O140&amp;""))="NO"),IF(ISNUMBER(Datos!O140),AND(OR(O$1005="",Datos!O140&gt;=O$1005),OR(O$1006="",Datos!O140&lt;=O$1006)),FALSE),TRUE))))</f>
        <v>0.0</v>
      </c>
      <c r="P140">
        <f>IF(Datos!P140="",0,IF(AND(P$1008&lt;&gt;"",Datos!P140=P$1008),0,IF(P$1004=0,0,1-CHOOSE(P$1004,IF(ISNUMBER(Datos!P140),AND(OR(P$1005="",Datos!P140&gt;=P$1005),OR(P$1006="",Datos!P140&lt;=P$1006)),FALSE),IF(ISNUMBER(Datos!P140),AND(Datos!P140=INT(Datos!P140),AND(OR(P$1005="",Datos!P140&gt;=P$1005),OR(P$1006="",Datos!P140&lt;=P$1006))),FALSE),OR(ISNUMBER(FIND(";"&amp;UPPER(TRIM(Datos!P140&amp;""))&amp;"=",P$1007)),ISNUMBER(FIND(";"&amp;UPPER(TRIM(Datos!P140&amp;""))&amp;";",P$1007))),OR(UPPER(TRIM(Datos!P140&amp;""))="SÍ",UPPER(TRIM(Datos!P140&amp;""))="SI",UPPER(TRIM(Datos!P140&amp;""))="NO"),IF(ISNUMBER(Datos!P140),AND(OR(P$1005="",Datos!P140&gt;=P$1005),OR(P$1006="",Datos!P140&lt;=P$1006)),FALSE),TRUE))))</f>
        <v>0.0</v>
      </c>
      <c r="Q140">
        <f>IF(Datos!Q140="",0,IF(AND(Q$1008&lt;&gt;"",Datos!Q140=Q$1008),0,IF(Q$1004=0,0,1-CHOOSE(Q$1004,IF(ISNUMBER(Datos!Q140),AND(OR(Q$1005="",Datos!Q140&gt;=Q$1005),OR(Q$1006="",Datos!Q140&lt;=Q$1006)),FALSE),IF(ISNUMBER(Datos!Q140),AND(Datos!Q140=INT(Datos!Q140),AND(OR(Q$1005="",Datos!Q140&gt;=Q$1005),OR(Q$1006="",Datos!Q140&lt;=Q$1006))),FALSE),OR(ISNUMBER(FIND(";"&amp;UPPER(TRIM(Datos!Q140&amp;""))&amp;"=",Q$1007)),ISNUMBER(FIND(";"&amp;UPPER(TRIM(Datos!Q140&amp;""))&amp;";",Q$1007))),OR(UPPER(TRIM(Datos!Q140&amp;""))="SÍ",UPPER(TRIM(Datos!Q140&amp;""))="SI",UPPER(TRIM(Datos!Q140&amp;""))="NO"),IF(ISNUMBER(Datos!Q140),AND(OR(Q$1005="",Datos!Q140&gt;=Q$1005),OR(Q$1006="",Datos!Q140&lt;=Q$1006)),FALSE),TRUE))))</f>
        <v>0.0</v>
      </c>
      <c r="R140">
        <f>IF(Datos!R140="",0,IF(AND(R$1008&lt;&gt;"",Datos!R140=R$1008),0,IF(R$1004=0,0,1-CHOOSE(R$1004,IF(ISNUMBER(Datos!R140),AND(OR(R$1005="",Datos!R140&gt;=R$1005),OR(R$1006="",Datos!R140&lt;=R$1006)),FALSE),IF(ISNUMBER(Datos!R140),AND(Datos!R140=INT(Datos!R140),AND(OR(R$1005="",Datos!R140&gt;=R$1005),OR(R$1006="",Datos!R140&lt;=R$1006))),FALSE),OR(ISNUMBER(FIND(";"&amp;UPPER(TRIM(Datos!R140&amp;""))&amp;"=",R$1007)),ISNUMBER(FIND(";"&amp;UPPER(TRIM(Datos!R140&amp;""))&amp;";",R$1007))),OR(UPPER(TRIM(Datos!R140&amp;""))="SÍ",UPPER(TRIM(Datos!R140&amp;""))="SI",UPPER(TRIM(Datos!R140&amp;""))="NO"),IF(ISNUMBER(Datos!R140),AND(OR(R$1005="",Datos!R140&gt;=R$1005),OR(R$1006="",Datos!R140&lt;=R$1006)),FALSE),TRUE))))</f>
        <v>0.0</v>
      </c>
      <c r="S140">
        <f>IF(Datos!S140="",0,IF(AND(S$1008&lt;&gt;"",Datos!S140=S$1008),0,IF(S$1004=0,0,1-CHOOSE(S$1004,IF(ISNUMBER(Datos!S140),AND(OR(S$1005="",Datos!S140&gt;=S$1005),OR(S$1006="",Datos!S140&lt;=S$1006)),FALSE),IF(ISNUMBER(Datos!S140),AND(Datos!S140=INT(Datos!S140),AND(OR(S$1005="",Datos!S140&gt;=S$1005),OR(S$1006="",Datos!S140&lt;=S$1006))),FALSE),OR(ISNUMBER(FIND(";"&amp;UPPER(TRIM(Datos!S140&amp;""))&amp;"=",S$1007)),ISNUMBER(FIND(";"&amp;UPPER(TRIM(Datos!S140&amp;""))&amp;";",S$1007))),OR(UPPER(TRIM(Datos!S140&amp;""))="SÍ",UPPER(TRIM(Datos!S140&amp;""))="SI",UPPER(TRIM(Datos!S140&amp;""))="NO"),IF(ISNUMBER(Datos!S140),AND(OR(S$1005="",Datos!S140&gt;=S$1005),OR(S$1006="",Datos!S140&lt;=S$1006)),FALSE),TRUE))))</f>
        <v>0.0</v>
      </c>
      <c r="T140">
        <f>IF(Datos!T140="",0,IF(AND(T$1008&lt;&gt;"",Datos!T140=T$1008),0,IF(T$1004=0,0,1-CHOOSE(T$1004,IF(ISNUMBER(Datos!T140),AND(OR(T$1005="",Datos!T140&gt;=T$1005),OR(T$1006="",Datos!T140&lt;=T$1006)),FALSE),IF(ISNUMBER(Datos!T140),AND(Datos!T140=INT(Datos!T140),AND(OR(T$1005="",Datos!T140&gt;=T$1005),OR(T$1006="",Datos!T140&lt;=T$1006))),FALSE),OR(ISNUMBER(FIND(";"&amp;UPPER(TRIM(Datos!T140&amp;""))&amp;"=",T$1007)),ISNUMBER(FIND(";"&amp;UPPER(TRIM(Datos!T140&amp;""))&amp;";",T$1007))),OR(UPPER(TRIM(Datos!T140&amp;""))="SÍ",UPPER(TRIM(Datos!T140&amp;""))="SI",UPPER(TRIM(Datos!T140&amp;""))="NO"),IF(ISNUMBER(Datos!T140),AND(OR(T$1005="",Datos!T140&gt;=T$1005),OR(T$1006="",Datos!T140&lt;=T$1006)),FALSE),TRUE))))</f>
        <v>0.0</v>
      </c>
      <c r="U140">
        <f>IF(Datos!U140="",0,IF(AND(U$1008&lt;&gt;"",Datos!U140=U$1008),0,IF(U$1004=0,0,1-CHOOSE(U$1004,IF(ISNUMBER(Datos!U140),AND(OR(U$1005="",Datos!U140&gt;=U$1005),OR(U$1006="",Datos!U140&lt;=U$1006)),FALSE),IF(ISNUMBER(Datos!U140),AND(Datos!U140=INT(Datos!U140),AND(OR(U$1005="",Datos!U140&gt;=U$1005),OR(U$1006="",Datos!U140&lt;=U$1006))),FALSE),OR(ISNUMBER(FIND(";"&amp;UPPER(TRIM(Datos!U140&amp;""))&amp;"=",U$1007)),ISNUMBER(FIND(";"&amp;UPPER(TRIM(Datos!U140&amp;""))&amp;";",U$1007))),OR(UPPER(TRIM(Datos!U140&amp;""))="SÍ",UPPER(TRIM(Datos!U140&amp;""))="SI",UPPER(TRIM(Datos!U140&amp;""))="NO"),IF(ISNUMBER(Datos!U140),AND(OR(U$1005="",Datos!U140&gt;=U$1005),OR(U$1006="",Datos!U140&lt;=U$1006)),FALSE),TRUE))))</f>
        <v>0.0</v>
      </c>
      <c r="V140">
        <f>IF(Datos!V140="",0,IF(AND(V$1008&lt;&gt;"",Datos!V140=V$1008),0,IF(V$1004=0,0,1-CHOOSE(V$1004,IF(ISNUMBER(Datos!V140),AND(OR(V$1005="",Datos!V140&gt;=V$1005),OR(V$1006="",Datos!V140&lt;=V$1006)),FALSE),IF(ISNUMBER(Datos!V140),AND(Datos!V140=INT(Datos!V140),AND(OR(V$1005="",Datos!V140&gt;=V$1005),OR(V$1006="",Datos!V140&lt;=V$1006))),FALSE),OR(ISNUMBER(FIND(";"&amp;UPPER(TRIM(Datos!V140&amp;""))&amp;"=",V$1007)),ISNUMBER(FIND(";"&amp;UPPER(TRIM(Datos!V140&amp;""))&amp;";",V$1007))),OR(UPPER(TRIM(Datos!V140&amp;""))="SÍ",UPPER(TRIM(Datos!V140&amp;""))="SI",UPPER(TRIM(Datos!V140&amp;""))="NO"),IF(ISNUMBER(Datos!V140),AND(OR(V$1005="",Datos!V140&gt;=V$1005),OR(V$1006="",Datos!V140&lt;=V$1006)),FALSE),TRUE))))</f>
        <v>0.0</v>
      </c>
      <c r="W140">
        <f>IF(Datos!W140="",0,IF(AND(W$1008&lt;&gt;"",Datos!W140=W$1008),0,IF(W$1004=0,0,1-CHOOSE(W$1004,IF(ISNUMBER(Datos!W140),AND(OR(W$1005="",Datos!W140&gt;=W$1005),OR(W$1006="",Datos!W140&lt;=W$1006)),FALSE),IF(ISNUMBER(Datos!W140),AND(Datos!W140=INT(Datos!W140),AND(OR(W$1005="",Datos!W140&gt;=W$1005),OR(W$1006="",Datos!W140&lt;=W$1006))),FALSE),OR(ISNUMBER(FIND(";"&amp;UPPER(TRIM(Datos!W140&amp;""))&amp;"=",W$1007)),ISNUMBER(FIND(";"&amp;UPPER(TRIM(Datos!W140&amp;""))&amp;";",W$1007))),OR(UPPER(TRIM(Datos!W140&amp;""))="SÍ",UPPER(TRIM(Datos!W140&amp;""))="SI",UPPER(TRIM(Datos!W140&amp;""))="NO"),IF(ISNUMBER(Datos!W140),AND(OR(W$1005="",Datos!W140&gt;=W$1005),OR(W$1006="",Datos!W140&lt;=W$1006)),FALSE),TRUE))))</f>
        <v>0.0</v>
      </c>
      <c r="X140">
        <f>IF(Datos!X140="",0,IF(AND(X$1008&lt;&gt;"",Datos!X140=X$1008),0,IF(X$1004=0,0,1-CHOOSE(X$1004,IF(ISNUMBER(Datos!X140),AND(OR(X$1005="",Datos!X140&gt;=X$1005),OR(X$1006="",Datos!X140&lt;=X$1006)),FALSE),IF(ISNUMBER(Datos!X140),AND(Datos!X140=INT(Datos!X140),AND(OR(X$1005="",Datos!X140&gt;=X$1005),OR(X$1006="",Datos!X140&lt;=X$1006))),FALSE),OR(ISNUMBER(FIND(";"&amp;UPPER(TRIM(Datos!X140&amp;""))&amp;"=",X$1007)),ISNUMBER(FIND(";"&amp;UPPER(TRIM(Datos!X140&amp;""))&amp;";",X$1007))),OR(UPPER(TRIM(Datos!X140&amp;""))="SÍ",UPPER(TRIM(Datos!X140&amp;""))="SI",UPPER(TRIM(Datos!X140&amp;""))="NO"),IF(ISNUMBER(Datos!X140),AND(OR(X$1005="",Datos!X140&gt;=X$1005),OR(X$1006="",Datos!X140&lt;=X$1006)),FALSE),TRUE))))</f>
        <v>0.0</v>
      </c>
      <c r="Y140">
        <f>IF(Datos!Y140="",0,IF(AND(Y$1008&lt;&gt;"",Datos!Y140=Y$1008),0,IF(Y$1004=0,0,1-CHOOSE(Y$1004,IF(ISNUMBER(Datos!Y140),AND(OR(Y$1005="",Datos!Y140&gt;=Y$1005),OR(Y$1006="",Datos!Y140&lt;=Y$1006)),FALSE),IF(ISNUMBER(Datos!Y140),AND(Datos!Y140=INT(Datos!Y140),AND(OR(Y$1005="",Datos!Y140&gt;=Y$1005),OR(Y$1006="",Datos!Y140&lt;=Y$1006))),FALSE),OR(ISNUMBER(FIND(";"&amp;UPPER(TRIM(Datos!Y140&amp;""))&amp;"=",Y$1007)),ISNUMBER(FIND(";"&amp;UPPER(TRIM(Datos!Y140&amp;""))&amp;";",Y$1007))),OR(UPPER(TRIM(Datos!Y140&amp;""))="SÍ",UPPER(TRIM(Datos!Y140&amp;""))="SI",UPPER(TRIM(Datos!Y140&amp;""))="NO"),IF(ISNUMBER(Datos!Y140),AND(OR(Y$1005="",Datos!Y140&gt;=Y$1005),OR(Y$1006="",Datos!Y140&lt;=Y$1006)),FALSE),TRUE))))</f>
        <v>0.0</v>
      </c>
      <c r="Z140">
        <f>IF(Datos!Z140="",0,IF(AND(Z$1008&lt;&gt;"",Datos!Z140=Z$1008),0,IF(Z$1004=0,0,1-CHOOSE(Z$1004,IF(ISNUMBER(Datos!Z140),AND(OR(Z$1005="",Datos!Z140&gt;=Z$1005),OR(Z$1006="",Datos!Z140&lt;=Z$1006)),FALSE),IF(ISNUMBER(Datos!Z140),AND(Datos!Z140=INT(Datos!Z140),AND(OR(Z$1005="",Datos!Z140&gt;=Z$1005),OR(Z$1006="",Datos!Z140&lt;=Z$1006))),FALSE),OR(ISNUMBER(FIND(";"&amp;UPPER(TRIM(Datos!Z140&amp;""))&amp;"=",Z$1007)),ISNUMBER(FIND(";"&amp;UPPER(TRIM(Datos!Z140&amp;""))&amp;";",Z$1007))),OR(UPPER(TRIM(Datos!Z140&amp;""))="SÍ",UPPER(TRIM(Datos!Z140&amp;""))="SI",UPPER(TRIM(Datos!Z140&amp;""))="NO"),IF(ISNUMBER(Datos!Z140),AND(OR(Z$1005="",Datos!Z140&gt;=Z$1005),OR(Z$1006="",Datos!Z140&lt;=Z$1006)),FALSE),TRUE))))</f>
        <v>0.0</v>
      </c>
      <c r="AA140">
        <f>IF(Datos!AA140="",0,IF(AND(AA$1008&lt;&gt;"",Datos!AA140=AA$1008),0,IF(AA$1004=0,0,1-CHOOSE(AA$1004,IF(ISNUMBER(Datos!AA140),AND(OR(AA$1005="",Datos!AA140&gt;=AA$1005),OR(AA$1006="",Datos!AA140&lt;=AA$1006)),FALSE),IF(ISNUMBER(Datos!AA140),AND(Datos!AA140=INT(Datos!AA140),AND(OR(AA$1005="",Datos!AA140&gt;=AA$1005),OR(AA$1006="",Datos!AA140&lt;=AA$1006))),FALSE),OR(ISNUMBER(FIND(";"&amp;UPPER(TRIM(Datos!AA140&amp;""))&amp;"=",AA$1007)),ISNUMBER(FIND(";"&amp;UPPER(TRIM(Datos!AA140&amp;""))&amp;";",AA$1007))),OR(UPPER(TRIM(Datos!AA140&amp;""))="SÍ",UPPER(TRIM(Datos!AA140&amp;""))="SI",UPPER(TRIM(Datos!AA140&amp;""))="NO"),IF(ISNUMBER(Datos!AA140),AND(OR(AA$1005="",Datos!AA140&gt;=AA$1005),OR(AA$1006="",Datos!AA140&lt;=AA$1006)),FALSE),TRUE))))</f>
        <v>0.0</v>
      </c>
      <c r="AB140">
        <f>IF(Datos!AB140="",0,IF(AND(AB$1008&lt;&gt;"",Datos!AB140=AB$1008),0,IF(AB$1004=0,0,1-CHOOSE(AB$1004,IF(ISNUMBER(Datos!AB140),AND(OR(AB$1005="",Datos!AB140&gt;=AB$1005),OR(AB$1006="",Datos!AB140&lt;=AB$1006)),FALSE),IF(ISNUMBER(Datos!AB140),AND(Datos!AB140=INT(Datos!AB140),AND(OR(AB$1005="",Datos!AB140&gt;=AB$1005),OR(AB$1006="",Datos!AB140&lt;=AB$1006))),FALSE),OR(ISNUMBER(FIND(";"&amp;UPPER(TRIM(Datos!AB140&amp;""))&amp;"=",AB$1007)),ISNUMBER(FIND(";"&amp;UPPER(TRIM(Datos!AB140&amp;""))&amp;";",AB$1007))),OR(UPPER(TRIM(Datos!AB140&amp;""))="SÍ",UPPER(TRIM(Datos!AB140&amp;""))="SI",UPPER(TRIM(Datos!AB140&amp;""))="NO"),IF(ISNUMBER(Datos!AB140),AND(OR(AB$1005="",Datos!AB140&gt;=AB$1005),OR(AB$1006="",Datos!AB140&lt;=AB$1006)),FALSE),TRUE))))</f>
        <v>0.0</v>
      </c>
      <c r="AC140">
        <f>IF(Datos!AC140="",0,IF(AND(AC$1008&lt;&gt;"",Datos!AC140=AC$1008),0,IF(AC$1004=0,0,1-CHOOSE(AC$1004,IF(ISNUMBER(Datos!AC140),AND(OR(AC$1005="",Datos!AC140&gt;=AC$1005),OR(AC$1006="",Datos!AC140&lt;=AC$1006)),FALSE),IF(ISNUMBER(Datos!AC140),AND(Datos!AC140=INT(Datos!AC140),AND(OR(AC$1005="",Datos!AC140&gt;=AC$1005),OR(AC$1006="",Datos!AC140&lt;=AC$1006))),FALSE),OR(ISNUMBER(FIND(";"&amp;UPPER(TRIM(Datos!AC140&amp;""))&amp;"=",AC$1007)),ISNUMBER(FIND(";"&amp;UPPER(TRIM(Datos!AC140&amp;""))&amp;";",AC$1007))),OR(UPPER(TRIM(Datos!AC140&amp;""))="SÍ",UPPER(TRIM(Datos!AC140&amp;""))="SI",UPPER(TRIM(Datos!AC140&amp;""))="NO"),IF(ISNUMBER(Datos!AC140),AND(OR(AC$1005="",Datos!AC140&gt;=AC$1005),OR(AC$1006="",Datos!AC140&lt;=AC$1006)),FALSE),TRUE))))</f>
        <v>0.0</v>
      </c>
      <c r="AD140">
        <f>IF(Datos!AD140="",0,IF(AND(AD$1008&lt;&gt;"",Datos!AD140=AD$1008),0,IF(AD$1004=0,0,1-CHOOSE(AD$1004,IF(ISNUMBER(Datos!AD140),AND(OR(AD$1005="",Datos!AD140&gt;=AD$1005),OR(AD$1006="",Datos!AD140&lt;=AD$1006)),FALSE),IF(ISNUMBER(Datos!AD140),AND(Datos!AD140=INT(Datos!AD140),AND(OR(AD$1005="",Datos!AD140&gt;=AD$1005),OR(AD$1006="",Datos!AD140&lt;=AD$1006))),FALSE),OR(ISNUMBER(FIND(";"&amp;UPPER(TRIM(Datos!AD140&amp;""))&amp;"=",AD$1007)),ISNUMBER(FIND(";"&amp;UPPER(TRIM(Datos!AD140&amp;""))&amp;";",AD$1007))),OR(UPPER(TRIM(Datos!AD140&amp;""))="SÍ",UPPER(TRIM(Datos!AD140&amp;""))="SI",UPPER(TRIM(Datos!AD140&amp;""))="NO"),IF(ISNUMBER(Datos!AD140),AND(OR(AD$1005="",Datos!AD140&gt;=AD$1005),OR(AD$1006="",Datos!AD140&lt;=AD$1006)),FALSE),TRUE))))</f>
        <v>0.0</v>
      </c>
      <c r="AE140">
        <f>IF(Datos!AE140="",0,IF(AND(AE$1008&lt;&gt;"",Datos!AE140=AE$1008),0,IF(AE$1004=0,0,1-CHOOSE(AE$1004,IF(ISNUMBER(Datos!AE140),AND(OR(AE$1005="",Datos!AE140&gt;=AE$1005),OR(AE$1006="",Datos!AE140&lt;=AE$1006)),FALSE),IF(ISNUMBER(Datos!AE140),AND(Datos!AE140=INT(Datos!AE140),AND(OR(AE$1005="",Datos!AE140&gt;=AE$1005),OR(AE$1006="",Datos!AE140&lt;=AE$1006))),FALSE),OR(ISNUMBER(FIND(";"&amp;UPPER(TRIM(Datos!AE140&amp;""))&amp;"=",AE$1007)),ISNUMBER(FIND(";"&amp;UPPER(TRIM(Datos!AE140&amp;""))&amp;";",AE$1007))),OR(UPPER(TRIM(Datos!AE140&amp;""))="SÍ",UPPER(TRIM(Datos!AE140&amp;""))="SI",UPPER(TRIM(Datos!AE140&amp;""))="NO"),IF(ISNUMBER(Datos!AE140),AND(OR(AE$1005="",Datos!AE140&gt;=AE$1005),OR(AE$1006="",Datos!AE140&lt;=AE$1006)),FALSE),TRUE))))</f>
        <v>0.0</v>
      </c>
    </row>
    <row r="141" spans="2:31">
      <c r="B141">
        <f>IF(Datos!B141="",0,IF(AND(B$1008&lt;&gt;"",Datos!B141=B$1008),0,IF(B$1004=0,0,1-CHOOSE(B$1004,IF(ISNUMBER(Datos!B141),AND(OR(B$1005="",Datos!B141&gt;=B$1005),OR(B$1006="",Datos!B141&lt;=B$1006)),FALSE),IF(ISNUMBER(Datos!B141),AND(Datos!B141=INT(Datos!B141),AND(OR(B$1005="",Datos!B141&gt;=B$1005),OR(B$1006="",Datos!B141&lt;=B$1006))),FALSE),OR(ISNUMBER(FIND(";"&amp;UPPER(TRIM(Datos!B141&amp;""))&amp;"=",B$1007)),ISNUMBER(FIND(";"&amp;UPPER(TRIM(Datos!B141&amp;""))&amp;";",B$1007))),OR(UPPER(TRIM(Datos!B141&amp;""))="SÍ",UPPER(TRIM(Datos!B141&amp;""))="SI",UPPER(TRIM(Datos!B141&amp;""))="NO"),IF(ISNUMBER(Datos!B141),AND(OR(B$1005="",Datos!B141&gt;=B$1005),OR(B$1006="",Datos!B141&lt;=B$1006)),FALSE),TRUE))))</f>
        <v>0.0</v>
      </c>
      <c r="C141">
        <f>IF(Datos!C141="",0,IF(AND(C$1008&lt;&gt;"",Datos!C141=C$1008),0,IF(C$1004=0,0,1-CHOOSE(C$1004,IF(ISNUMBER(Datos!C141),AND(OR(C$1005="",Datos!C141&gt;=C$1005),OR(C$1006="",Datos!C141&lt;=C$1006)),FALSE),IF(ISNUMBER(Datos!C141),AND(Datos!C141=INT(Datos!C141),AND(OR(C$1005="",Datos!C141&gt;=C$1005),OR(C$1006="",Datos!C141&lt;=C$1006))),FALSE),OR(ISNUMBER(FIND(";"&amp;UPPER(TRIM(Datos!C141&amp;""))&amp;"=",C$1007)),ISNUMBER(FIND(";"&amp;UPPER(TRIM(Datos!C141&amp;""))&amp;";",C$1007))),OR(UPPER(TRIM(Datos!C141&amp;""))="SÍ",UPPER(TRIM(Datos!C141&amp;""))="SI",UPPER(TRIM(Datos!C141&amp;""))="NO"),IF(ISNUMBER(Datos!C141),AND(OR(C$1005="",Datos!C141&gt;=C$1005),OR(C$1006="",Datos!C141&lt;=C$1006)),FALSE),TRUE))))</f>
        <v>0.0</v>
      </c>
      <c r="D141">
        <f>IF(Datos!D141="",0,IF(AND(D$1008&lt;&gt;"",Datos!D141=D$1008),0,IF(D$1004=0,0,1-CHOOSE(D$1004,IF(ISNUMBER(Datos!D141),AND(OR(D$1005="",Datos!D141&gt;=D$1005),OR(D$1006="",Datos!D141&lt;=D$1006)),FALSE),IF(ISNUMBER(Datos!D141),AND(Datos!D141=INT(Datos!D141),AND(OR(D$1005="",Datos!D141&gt;=D$1005),OR(D$1006="",Datos!D141&lt;=D$1006))),FALSE),OR(ISNUMBER(FIND(";"&amp;UPPER(TRIM(Datos!D141&amp;""))&amp;"=",D$1007)),ISNUMBER(FIND(";"&amp;UPPER(TRIM(Datos!D141&amp;""))&amp;";",D$1007))),OR(UPPER(TRIM(Datos!D141&amp;""))="SÍ",UPPER(TRIM(Datos!D141&amp;""))="SI",UPPER(TRIM(Datos!D141&amp;""))="NO"),IF(ISNUMBER(Datos!D141),AND(OR(D$1005="",Datos!D141&gt;=D$1005),OR(D$1006="",Datos!D141&lt;=D$1006)),FALSE),TRUE))))</f>
        <v>0.0</v>
      </c>
      <c r="E141">
        <f>IF(Datos!E141="",0,IF(AND(E$1008&lt;&gt;"",Datos!E141=E$1008),0,IF(E$1004=0,0,1-CHOOSE(E$1004,IF(ISNUMBER(Datos!E141),AND(OR(E$1005="",Datos!E141&gt;=E$1005),OR(E$1006="",Datos!E141&lt;=E$1006)),FALSE),IF(ISNUMBER(Datos!E141),AND(Datos!E141=INT(Datos!E141),AND(OR(E$1005="",Datos!E141&gt;=E$1005),OR(E$1006="",Datos!E141&lt;=E$1006))),FALSE),OR(ISNUMBER(FIND(";"&amp;UPPER(TRIM(Datos!E141&amp;""))&amp;"=",E$1007)),ISNUMBER(FIND(";"&amp;UPPER(TRIM(Datos!E141&amp;""))&amp;";",E$1007))),OR(UPPER(TRIM(Datos!E141&amp;""))="SÍ",UPPER(TRIM(Datos!E141&amp;""))="SI",UPPER(TRIM(Datos!E141&amp;""))="NO"),IF(ISNUMBER(Datos!E141),AND(OR(E$1005="",Datos!E141&gt;=E$1005),OR(E$1006="",Datos!E141&lt;=E$1006)),FALSE),TRUE))))</f>
        <v>0.0</v>
      </c>
      <c r="F141">
        <f>IF(Datos!F141="",0,IF(AND(F$1008&lt;&gt;"",Datos!F141=F$1008),0,IF(F$1004=0,0,1-CHOOSE(F$1004,IF(ISNUMBER(Datos!F141),AND(OR(F$1005="",Datos!F141&gt;=F$1005),OR(F$1006="",Datos!F141&lt;=F$1006)),FALSE),IF(ISNUMBER(Datos!F141),AND(Datos!F141=INT(Datos!F141),AND(OR(F$1005="",Datos!F141&gt;=F$1005),OR(F$1006="",Datos!F141&lt;=F$1006))),FALSE),OR(ISNUMBER(FIND(";"&amp;UPPER(TRIM(Datos!F141&amp;""))&amp;"=",F$1007)),ISNUMBER(FIND(";"&amp;UPPER(TRIM(Datos!F141&amp;""))&amp;";",F$1007))),OR(UPPER(TRIM(Datos!F141&amp;""))="SÍ",UPPER(TRIM(Datos!F141&amp;""))="SI",UPPER(TRIM(Datos!F141&amp;""))="NO"),IF(ISNUMBER(Datos!F141),AND(OR(F$1005="",Datos!F141&gt;=F$1005),OR(F$1006="",Datos!F141&lt;=F$1006)),FALSE),TRUE))))</f>
        <v>0.0</v>
      </c>
      <c r="G141">
        <f>IF(Datos!G141="",0,IF(AND(G$1008&lt;&gt;"",Datos!G141=G$1008),0,IF(G$1004=0,0,1-CHOOSE(G$1004,IF(ISNUMBER(Datos!G141),AND(OR(G$1005="",Datos!G141&gt;=G$1005),OR(G$1006="",Datos!G141&lt;=G$1006)),FALSE),IF(ISNUMBER(Datos!G141),AND(Datos!G141=INT(Datos!G141),AND(OR(G$1005="",Datos!G141&gt;=G$1005),OR(G$1006="",Datos!G141&lt;=G$1006))),FALSE),OR(ISNUMBER(FIND(";"&amp;UPPER(TRIM(Datos!G141&amp;""))&amp;"=",G$1007)),ISNUMBER(FIND(";"&amp;UPPER(TRIM(Datos!G141&amp;""))&amp;";",G$1007))),OR(UPPER(TRIM(Datos!G141&amp;""))="SÍ",UPPER(TRIM(Datos!G141&amp;""))="SI",UPPER(TRIM(Datos!G141&amp;""))="NO"),IF(ISNUMBER(Datos!G141),AND(OR(G$1005="",Datos!G141&gt;=G$1005),OR(G$1006="",Datos!G141&lt;=G$1006)),FALSE),TRUE))))</f>
        <v>0.0</v>
      </c>
      <c r="H141">
        <f>IF(Datos!H141="",0,IF(AND(H$1008&lt;&gt;"",Datos!H141=H$1008),0,IF(H$1004=0,0,1-CHOOSE(H$1004,IF(ISNUMBER(Datos!H141),AND(OR(H$1005="",Datos!H141&gt;=H$1005),OR(H$1006="",Datos!H141&lt;=H$1006)),FALSE),IF(ISNUMBER(Datos!H141),AND(Datos!H141=INT(Datos!H141),AND(OR(H$1005="",Datos!H141&gt;=H$1005),OR(H$1006="",Datos!H141&lt;=H$1006))),FALSE),OR(ISNUMBER(FIND(";"&amp;UPPER(TRIM(Datos!H141&amp;""))&amp;"=",H$1007)),ISNUMBER(FIND(";"&amp;UPPER(TRIM(Datos!H141&amp;""))&amp;";",H$1007))),OR(UPPER(TRIM(Datos!H141&amp;""))="SÍ",UPPER(TRIM(Datos!H141&amp;""))="SI",UPPER(TRIM(Datos!H141&amp;""))="NO"),IF(ISNUMBER(Datos!H141),AND(OR(H$1005="",Datos!H141&gt;=H$1005),OR(H$1006="",Datos!H141&lt;=H$1006)),FALSE),TRUE))))</f>
        <v>0.0</v>
      </c>
      <c r="I141">
        <f>IF(Datos!I141="",0,IF(AND(I$1008&lt;&gt;"",Datos!I141=I$1008),0,IF(I$1004=0,0,1-CHOOSE(I$1004,IF(ISNUMBER(Datos!I141),AND(OR(I$1005="",Datos!I141&gt;=I$1005),OR(I$1006="",Datos!I141&lt;=I$1006)),FALSE),IF(ISNUMBER(Datos!I141),AND(Datos!I141=INT(Datos!I141),AND(OR(I$1005="",Datos!I141&gt;=I$1005),OR(I$1006="",Datos!I141&lt;=I$1006))),FALSE),OR(ISNUMBER(FIND(";"&amp;UPPER(TRIM(Datos!I141&amp;""))&amp;"=",I$1007)),ISNUMBER(FIND(";"&amp;UPPER(TRIM(Datos!I141&amp;""))&amp;";",I$1007))),OR(UPPER(TRIM(Datos!I141&amp;""))="SÍ",UPPER(TRIM(Datos!I141&amp;""))="SI",UPPER(TRIM(Datos!I141&amp;""))="NO"),IF(ISNUMBER(Datos!I141),AND(OR(I$1005="",Datos!I141&gt;=I$1005),OR(I$1006="",Datos!I141&lt;=I$1006)),FALSE),TRUE))))</f>
        <v>0.0</v>
      </c>
      <c r="J141">
        <f>IF(Datos!J141="",0,IF(AND(J$1008&lt;&gt;"",Datos!J141=J$1008),0,IF(J$1004=0,0,1-CHOOSE(J$1004,IF(ISNUMBER(Datos!J141),AND(OR(J$1005="",Datos!J141&gt;=J$1005),OR(J$1006="",Datos!J141&lt;=J$1006)),FALSE),IF(ISNUMBER(Datos!J141),AND(Datos!J141=INT(Datos!J141),AND(OR(J$1005="",Datos!J141&gt;=J$1005),OR(J$1006="",Datos!J141&lt;=J$1006))),FALSE),OR(ISNUMBER(FIND(";"&amp;UPPER(TRIM(Datos!J141&amp;""))&amp;"=",J$1007)),ISNUMBER(FIND(";"&amp;UPPER(TRIM(Datos!J141&amp;""))&amp;";",J$1007))),OR(UPPER(TRIM(Datos!J141&amp;""))="SÍ",UPPER(TRIM(Datos!J141&amp;""))="SI",UPPER(TRIM(Datos!J141&amp;""))="NO"),IF(ISNUMBER(Datos!J141),AND(OR(J$1005="",Datos!J141&gt;=J$1005),OR(J$1006="",Datos!J141&lt;=J$1006)),FALSE),TRUE))))</f>
        <v>0.0</v>
      </c>
      <c r="K141">
        <f>IF(Datos!K141="",0,IF(AND(K$1008&lt;&gt;"",Datos!K141=K$1008),0,IF(K$1004=0,0,1-CHOOSE(K$1004,IF(ISNUMBER(Datos!K141),AND(OR(K$1005="",Datos!K141&gt;=K$1005),OR(K$1006="",Datos!K141&lt;=K$1006)),FALSE),IF(ISNUMBER(Datos!K141),AND(Datos!K141=INT(Datos!K141),AND(OR(K$1005="",Datos!K141&gt;=K$1005),OR(K$1006="",Datos!K141&lt;=K$1006))),FALSE),OR(ISNUMBER(FIND(";"&amp;UPPER(TRIM(Datos!K141&amp;""))&amp;"=",K$1007)),ISNUMBER(FIND(";"&amp;UPPER(TRIM(Datos!K141&amp;""))&amp;";",K$1007))),OR(UPPER(TRIM(Datos!K141&amp;""))="SÍ",UPPER(TRIM(Datos!K141&amp;""))="SI",UPPER(TRIM(Datos!K141&amp;""))="NO"),IF(ISNUMBER(Datos!K141),AND(OR(K$1005="",Datos!K141&gt;=K$1005),OR(K$1006="",Datos!K141&lt;=K$1006)),FALSE),TRUE))))</f>
        <v>0.0</v>
      </c>
      <c r="L141">
        <f>IF(Datos!L141="",0,IF(AND(L$1008&lt;&gt;"",Datos!L141=L$1008),0,IF(L$1004=0,0,1-CHOOSE(L$1004,IF(ISNUMBER(Datos!L141),AND(OR(L$1005="",Datos!L141&gt;=L$1005),OR(L$1006="",Datos!L141&lt;=L$1006)),FALSE),IF(ISNUMBER(Datos!L141),AND(Datos!L141=INT(Datos!L141),AND(OR(L$1005="",Datos!L141&gt;=L$1005),OR(L$1006="",Datos!L141&lt;=L$1006))),FALSE),OR(ISNUMBER(FIND(";"&amp;UPPER(TRIM(Datos!L141&amp;""))&amp;"=",L$1007)),ISNUMBER(FIND(";"&amp;UPPER(TRIM(Datos!L141&amp;""))&amp;";",L$1007))),OR(UPPER(TRIM(Datos!L141&amp;""))="SÍ",UPPER(TRIM(Datos!L141&amp;""))="SI",UPPER(TRIM(Datos!L141&amp;""))="NO"),IF(ISNUMBER(Datos!L141),AND(OR(L$1005="",Datos!L141&gt;=L$1005),OR(L$1006="",Datos!L141&lt;=L$1006)),FALSE),TRUE))))</f>
        <v>0.0</v>
      </c>
      <c r="M141">
        <f>IF(Datos!M141="",0,IF(AND(M$1008&lt;&gt;"",Datos!M141=M$1008),0,IF(M$1004=0,0,1-CHOOSE(M$1004,IF(ISNUMBER(Datos!M141),AND(OR(M$1005="",Datos!M141&gt;=M$1005),OR(M$1006="",Datos!M141&lt;=M$1006)),FALSE),IF(ISNUMBER(Datos!M141),AND(Datos!M141=INT(Datos!M141),AND(OR(M$1005="",Datos!M141&gt;=M$1005),OR(M$1006="",Datos!M141&lt;=M$1006))),FALSE),OR(ISNUMBER(FIND(";"&amp;UPPER(TRIM(Datos!M141&amp;""))&amp;"=",M$1007)),ISNUMBER(FIND(";"&amp;UPPER(TRIM(Datos!M141&amp;""))&amp;";",M$1007))),OR(UPPER(TRIM(Datos!M141&amp;""))="SÍ",UPPER(TRIM(Datos!M141&amp;""))="SI",UPPER(TRIM(Datos!M141&amp;""))="NO"),IF(ISNUMBER(Datos!M141),AND(OR(M$1005="",Datos!M141&gt;=M$1005),OR(M$1006="",Datos!M141&lt;=M$1006)),FALSE),TRUE))))</f>
        <v>0.0</v>
      </c>
      <c r="N141">
        <f>IF(Datos!N141="",0,IF(AND(N$1008&lt;&gt;"",Datos!N141=N$1008),0,IF(N$1004=0,0,1-CHOOSE(N$1004,IF(ISNUMBER(Datos!N141),AND(OR(N$1005="",Datos!N141&gt;=N$1005),OR(N$1006="",Datos!N141&lt;=N$1006)),FALSE),IF(ISNUMBER(Datos!N141),AND(Datos!N141=INT(Datos!N141),AND(OR(N$1005="",Datos!N141&gt;=N$1005),OR(N$1006="",Datos!N141&lt;=N$1006))),FALSE),OR(ISNUMBER(FIND(";"&amp;UPPER(TRIM(Datos!N141&amp;""))&amp;"=",N$1007)),ISNUMBER(FIND(";"&amp;UPPER(TRIM(Datos!N141&amp;""))&amp;";",N$1007))),OR(UPPER(TRIM(Datos!N141&amp;""))="SÍ",UPPER(TRIM(Datos!N141&amp;""))="SI",UPPER(TRIM(Datos!N141&amp;""))="NO"),IF(ISNUMBER(Datos!N141),AND(OR(N$1005="",Datos!N141&gt;=N$1005),OR(N$1006="",Datos!N141&lt;=N$1006)),FALSE),TRUE))))</f>
        <v>0.0</v>
      </c>
      <c r="O141">
        <f>IF(Datos!O141="",0,IF(AND(O$1008&lt;&gt;"",Datos!O141=O$1008),0,IF(O$1004=0,0,1-CHOOSE(O$1004,IF(ISNUMBER(Datos!O141),AND(OR(O$1005="",Datos!O141&gt;=O$1005),OR(O$1006="",Datos!O141&lt;=O$1006)),FALSE),IF(ISNUMBER(Datos!O141),AND(Datos!O141=INT(Datos!O141),AND(OR(O$1005="",Datos!O141&gt;=O$1005),OR(O$1006="",Datos!O141&lt;=O$1006))),FALSE),OR(ISNUMBER(FIND(";"&amp;UPPER(TRIM(Datos!O141&amp;""))&amp;"=",O$1007)),ISNUMBER(FIND(";"&amp;UPPER(TRIM(Datos!O141&amp;""))&amp;";",O$1007))),OR(UPPER(TRIM(Datos!O141&amp;""))="SÍ",UPPER(TRIM(Datos!O141&amp;""))="SI",UPPER(TRIM(Datos!O141&amp;""))="NO"),IF(ISNUMBER(Datos!O141),AND(OR(O$1005="",Datos!O141&gt;=O$1005),OR(O$1006="",Datos!O141&lt;=O$1006)),FALSE),TRUE))))</f>
        <v>0.0</v>
      </c>
      <c r="P141">
        <f>IF(Datos!P141="",0,IF(AND(P$1008&lt;&gt;"",Datos!P141=P$1008),0,IF(P$1004=0,0,1-CHOOSE(P$1004,IF(ISNUMBER(Datos!P141),AND(OR(P$1005="",Datos!P141&gt;=P$1005),OR(P$1006="",Datos!P141&lt;=P$1006)),FALSE),IF(ISNUMBER(Datos!P141),AND(Datos!P141=INT(Datos!P141),AND(OR(P$1005="",Datos!P141&gt;=P$1005),OR(P$1006="",Datos!P141&lt;=P$1006))),FALSE),OR(ISNUMBER(FIND(";"&amp;UPPER(TRIM(Datos!P141&amp;""))&amp;"=",P$1007)),ISNUMBER(FIND(";"&amp;UPPER(TRIM(Datos!P141&amp;""))&amp;";",P$1007))),OR(UPPER(TRIM(Datos!P141&amp;""))="SÍ",UPPER(TRIM(Datos!P141&amp;""))="SI",UPPER(TRIM(Datos!P141&amp;""))="NO"),IF(ISNUMBER(Datos!P141),AND(OR(P$1005="",Datos!P141&gt;=P$1005),OR(P$1006="",Datos!P141&lt;=P$1006)),FALSE),TRUE))))</f>
        <v>0.0</v>
      </c>
      <c r="Q141">
        <f>IF(Datos!Q141="",0,IF(AND(Q$1008&lt;&gt;"",Datos!Q141=Q$1008),0,IF(Q$1004=0,0,1-CHOOSE(Q$1004,IF(ISNUMBER(Datos!Q141),AND(OR(Q$1005="",Datos!Q141&gt;=Q$1005),OR(Q$1006="",Datos!Q141&lt;=Q$1006)),FALSE),IF(ISNUMBER(Datos!Q141),AND(Datos!Q141=INT(Datos!Q141),AND(OR(Q$1005="",Datos!Q141&gt;=Q$1005),OR(Q$1006="",Datos!Q141&lt;=Q$1006))),FALSE),OR(ISNUMBER(FIND(";"&amp;UPPER(TRIM(Datos!Q141&amp;""))&amp;"=",Q$1007)),ISNUMBER(FIND(";"&amp;UPPER(TRIM(Datos!Q141&amp;""))&amp;";",Q$1007))),OR(UPPER(TRIM(Datos!Q141&amp;""))="SÍ",UPPER(TRIM(Datos!Q141&amp;""))="SI",UPPER(TRIM(Datos!Q141&amp;""))="NO"),IF(ISNUMBER(Datos!Q141),AND(OR(Q$1005="",Datos!Q141&gt;=Q$1005),OR(Q$1006="",Datos!Q141&lt;=Q$1006)),FALSE),TRUE))))</f>
        <v>0.0</v>
      </c>
      <c r="R141">
        <f>IF(Datos!R141="",0,IF(AND(R$1008&lt;&gt;"",Datos!R141=R$1008),0,IF(R$1004=0,0,1-CHOOSE(R$1004,IF(ISNUMBER(Datos!R141),AND(OR(R$1005="",Datos!R141&gt;=R$1005),OR(R$1006="",Datos!R141&lt;=R$1006)),FALSE),IF(ISNUMBER(Datos!R141),AND(Datos!R141=INT(Datos!R141),AND(OR(R$1005="",Datos!R141&gt;=R$1005),OR(R$1006="",Datos!R141&lt;=R$1006))),FALSE),OR(ISNUMBER(FIND(";"&amp;UPPER(TRIM(Datos!R141&amp;""))&amp;"=",R$1007)),ISNUMBER(FIND(";"&amp;UPPER(TRIM(Datos!R141&amp;""))&amp;";",R$1007))),OR(UPPER(TRIM(Datos!R141&amp;""))="SÍ",UPPER(TRIM(Datos!R141&amp;""))="SI",UPPER(TRIM(Datos!R141&amp;""))="NO"),IF(ISNUMBER(Datos!R141),AND(OR(R$1005="",Datos!R141&gt;=R$1005),OR(R$1006="",Datos!R141&lt;=R$1006)),FALSE),TRUE))))</f>
        <v>0.0</v>
      </c>
      <c r="S141">
        <f>IF(Datos!S141="",0,IF(AND(S$1008&lt;&gt;"",Datos!S141=S$1008),0,IF(S$1004=0,0,1-CHOOSE(S$1004,IF(ISNUMBER(Datos!S141),AND(OR(S$1005="",Datos!S141&gt;=S$1005),OR(S$1006="",Datos!S141&lt;=S$1006)),FALSE),IF(ISNUMBER(Datos!S141),AND(Datos!S141=INT(Datos!S141),AND(OR(S$1005="",Datos!S141&gt;=S$1005),OR(S$1006="",Datos!S141&lt;=S$1006))),FALSE),OR(ISNUMBER(FIND(";"&amp;UPPER(TRIM(Datos!S141&amp;""))&amp;"=",S$1007)),ISNUMBER(FIND(";"&amp;UPPER(TRIM(Datos!S141&amp;""))&amp;";",S$1007))),OR(UPPER(TRIM(Datos!S141&amp;""))="SÍ",UPPER(TRIM(Datos!S141&amp;""))="SI",UPPER(TRIM(Datos!S141&amp;""))="NO"),IF(ISNUMBER(Datos!S141),AND(OR(S$1005="",Datos!S141&gt;=S$1005),OR(S$1006="",Datos!S141&lt;=S$1006)),FALSE),TRUE))))</f>
        <v>0.0</v>
      </c>
      <c r="T141">
        <f>IF(Datos!T141="",0,IF(AND(T$1008&lt;&gt;"",Datos!T141=T$1008),0,IF(T$1004=0,0,1-CHOOSE(T$1004,IF(ISNUMBER(Datos!T141),AND(OR(T$1005="",Datos!T141&gt;=T$1005),OR(T$1006="",Datos!T141&lt;=T$1006)),FALSE),IF(ISNUMBER(Datos!T141),AND(Datos!T141=INT(Datos!T141),AND(OR(T$1005="",Datos!T141&gt;=T$1005),OR(T$1006="",Datos!T141&lt;=T$1006))),FALSE),OR(ISNUMBER(FIND(";"&amp;UPPER(TRIM(Datos!T141&amp;""))&amp;"=",T$1007)),ISNUMBER(FIND(";"&amp;UPPER(TRIM(Datos!T141&amp;""))&amp;";",T$1007))),OR(UPPER(TRIM(Datos!T141&amp;""))="SÍ",UPPER(TRIM(Datos!T141&amp;""))="SI",UPPER(TRIM(Datos!T141&amp;""))="NO"),IF(ISNUMBER(Datos!T141),AND(OR(T$1005="",Datos!T141&gt;=T$1005),OR(T$1006="",Datos!T141&lt;=T$1006)),FALSE),TRUE))))</f>
        <v>0.0</v>
      </c>
      <c r="U141">
        <f>IF(Datos!U141="",0,IF(AND(U$1008&lt;&gt;"",Datos!U141=U$1008),0,IF(U$1004=0,0,1-CHOOSE(U$1004,IF(ISNUMBER(Datos!U141),AND(OR(U$1005="",Datos!U141&gt;=U$1005),OR(U$1006="",Datos!U141&lt;=U$1006)),FALSE),IF(ISNUMBER(Datos!U141),AND(Datos!U141=INT(Datos!U141),AND(OR(U$1005="",Datos!U141&gt;=U$1005),OR(U$1006="",Datos!U141&lt;=U$1006))),FALSE),OR(ISNUMBER(FIND(";"&amp;UPPER(TRIM(Datos!U141&amp;""))&amp;"=",U$1007)),ISNUMBER(FIND(";"&amp;UPPER(TRIM(Datos!U141&amp;""))&amp;";",U$1007))),OR(UPPER(TRIM(Datos!U141&amp;""))="SÍ",UPPER(TRIM(Datos!U141&amp;""))="SI",UPPER(TRIM(Datos!U141&amp;""))="NO"),IF(ISNUMBER(Datos!U141),AND(OR(U$1005="",Datos!U141&gt;=U$1005),OR(U$1006="",Datos!U141&lt;=U$1006)),FALSE),TRUE))))</f>
        <v>0.0</v>
      </c>
      <c r="V141">
        <f>IF(Datos!V141="",0,IF(AND(V$1008&lt;&gt;"",Datos!V141=V$1008),0,IF(V$1004=0,0,1-CHOOSE(V$1004,IF(ISNUMBER(Datos!V141),AND(OR(V$1005="",Datos!V141&gt;=V$1005),OR(V$1006="",Datos!V141&lt;=V$1006)),FALSE),IF(ISNUMBER(Datos!V141),AND(Datos!V141=INT(Datos!V141),AND(OR(V$1005="",Datos!V141&gt;=V$1005),OR(V$1006="",Datos!V141&lt;=V$1006))),FALSE),OR(ISNUMBER(FIND(";"&amp;UPPER(TRIM(Datos!V141&amp;""))&amp;"=",V$1007)),ISNUMBER(FIND(";"&amp;UPPER(TRIM(Datos!V141&amp;""))&amp;";",V$1007))),OR(UPPER(TRIM(Datos!V141&amp;""))="SÍ",UPPER(TRIM(Datos!V141&amp;""))="SI",UPPER(TRIM(Datos!V141&amp;""))="NO"),IF(ISNUMBER(Datos!V141),AND(OR(V$1005="",Datos!V141&gt;=V$1005),OR(V$1006="",Datos!V141&lt;=V$1006)),FALSE),TRUE))))</f>
        <v>0.0</v>
      </c>
      <c r="W141">
        <f>IF(Datos!W141="",0,IF(AND(W$1008&lt;&gt;"",Datos!W141=W$1008),0,IF(W$1004=0,0,1-CHOOSE(W$1004,IF(ISNUMBER(Datos!W141),AND(OR(W$1005="",Datos!W141&gt;=W$1005),OR(W$1006="",Datos!W141&lt;=W$1006)),FALSE),IF(ISNUMBER(Datos!W141),AND(Datos!W141=INT(Datos!W141),AND(OR(W$1005="",Datos!W141&gt;=W$1005),OR(W$1006="",Datos!W141&lt;=W$1006))),FALSE),OR(ISNUMBER(FIND(";"&amp;UPPER(TRIM(Datos!W141&amp;""))&amp;"=",W$1007)),ISNUMBER(FIND(";"&amp;UPPER(TRIM(Datos!W141&amp;""))&amp;";",W$1007))),OR(UPPER(TRIM(Datos!W141&amp;""))="SÍ",UPPER(TRIM(Datos!W141&amp;""))="SI",UPPER(TRIM(Datos!W141&amp;""))="NO"),IF(ISNUMBER(Datos!W141),AND(OR(W$1005="",Datos!W141&gt;=W$1005),OR(W$1006="",Datos!W141&lt;=W$1006)),FALSE),TRUE))))</f>
        <v>0.0</v>
      </c>
      <c r="X141">
        <f>IF(Datos!X141="",0,IF(AND(X$1008&lt;&gt;"",Datos!X141=X$1008),0,IF(X$1004=0,0,1-CHOOSE(X$1004,IF(ISNUMBER(Datos!X141),AND(OR(X$1005="",Datos!X141&gt;=X$1005),OR(X$1006="",Datos!X141&lt;=X$1006)),FALSE),IF(ISNUMBER(Datos!X141),AND(Datos!X141=INT(Datos!X141),AND(OR(X$1005="",Datos!X141&gt;=X$1005),OR(X$1006="",Datos!X141&lt;=X$1006))),FALSE),OR(ISNUMBER(FIND(";"&amp;UPPER(TRIM(Datos!X141&amp;""))&amp;"=",X$1007)),ISNUMBER(FIND(";"&amp;UPPER(TRIM(Datos!X141&amp;""))&amp;";",X$1007))),OR(UPPER(TRIM(Datos!X141&amp;""))="SÍ",UPPER(TRIM(Datos!X141&amp;""))="SI",UPPER(TRIM(Datos!X141&amp;""))="NO"),IF(ISNUMBER(Datos!X141),AND(OR(X$1005="",Datos!X141&gt;=X$1005),OR(X$1006="",Datos!X141&lt;=X$1006)),FALSE),TRUE))))</f>
        <v>0.0</v>
      </c>
      <c r="Y141">
        <f>IF(Datos!Y141="",0,IF(AND(Y$1008&lt;&gt;"",Datos!Y141=Y$1008),0,IF(Y$1004=0,0,1-CHOOSE(Y$1004,IF(ISNUMBER(Datos!Y141),AND(OR(Y$1005="",Datos!Y141&gt;=Y$1005),OR(Y$1006="",Datos!Y141&lt;=Y$1006)),FALSE),IF(ISNUMBER(Datos!Y141),AND(Datos!Y141=INT(Datos!Y141),AND(OR(Y$1005="",Datos!Y141&gt;=Y$1005),OR(Y$1006="",Datos!Y141&lt;=Y$1006))),FALSE),OR(ISNUMBER(FIND(";"&amp;UPPER(TRIM(Datos!Y141&amp;""))&amp;"=",Y$1007)),ISNUMBER(FIND(";"&amp;UPPER(TRIM(Datos!Y141&amp;""))&amp;";",Y$1007))),OR(UPPER(TRIM(Datos!Y141&amp;""))="SÍ",UPPER(TRIM(Datos!Y141&amp;""))="SI",UPPER(TRIM(Datos!Y141&amp;""))="NO"),IF(ISNUMBER(Datos!Y141),AND(OR(Y$1005="",Datos!Y141&gt;=Y$1005),OR(Y$1006="",Datos!Y141&lt;=Y$1006)),FALSE),TRUE))))</f>
        <v>0.0</v>
      </c>
      <c r="Z141">
        <f>IF(Datos!Z141="",0,IF(AND(Z$1008&lt;&gt;"",Datos!Z141=Z$1008),0,IF(Z$1004=0,0,1-CHOOSE(Z$1004,IF(ISNUMBER(Datos!Z141),AND(OR(Z$1005="",Datos!Z141&gt;=Z$1005),OR(Z$1006="",Datos!Z141&lt;=Z$1006)),FALSE),IF(ISNUMBER(Datos!Z141),AND(Datos!Z141=INT(Datos!Z141),AND(OR(Z$1005="",Datos!Z141&gt;=Z$1005),OR(Z$1006="",Datos!Z141&lt;=Z$1006))),FALSE),OR(ISNUMBER(FIND(";"&amp;UPPER(TRIM(Datos!Z141&amp;""))&amp;"=",Z$1007)),ISNUMBER(FIND(";"&amp;UPPER(TRIM(Datos!Z141&amp;""))&amp;";",Z$1007))),OR(UPPER(TRIM(Datos!Z141&amp;""))="SÍ",UPPER(TRIM(Datos!Z141&amp;""))="SI",UPPER(TRIM(Datos!Z141&amp;""))="NO"),IF(ISNUMBER(Datos!Z141),AND(OR(Z$1005="",Datos!Z141&gt;=Z$1005),OR(Z$1006="",Datos!Z141&lt;=Z$1006)),FALSE),TRUE))))</f>
        <v>0.0</v>
      </c>
      <c r="AA141">
        <f>IF(Datos!AA141="",0,IF(AND(AA$1008&lt;&gt;"",Datos!AA141=AA$1008),0,IF(AA$1004=0,0,1-CHOOSE(AA$1004,IF(ISNUMBER(Datos!AA141),AND(OR(AA$1005="",Datos!AA141&gt;=AA$1005),OR(AA$1006="",Datos!AA141&lt;=AA$1006)),FALSE),IF(ISNUMBER(Datos!AA141),AND(Datos!AA141=INT(Datos!AA141),AND(OR(AA$1005="",Datos!AA141&gt;=AA$1005),OR(AA$1006="",Datos!AA141&lt;=AA$1006))),FALSE),OR(ISNUMBER(FIND(";"&amp;UPPER(TRIM(Datos!AA141&amp;""))&amp;"=",AA$1007)),ISNUMBER(FIND(";"&amp;UPPER(TRIM(Datos!AA141&amp;""))&amp;";",AA$1007))),OR(UPPER(TRIM(Datos!AA141&amp;""))="SÍ",UPPER(TRIM(Datos!AA141&amp;""))="SI",UPPER(TRIM(Datos!AA141&amp;""))="NO"),IF(ISNUMBER(Datos!AA141),AND(OR(AA$1005="",Datos!AA141&gt;=AA$1005),OR(AA$1006="",Datos!AA141&lt;=AA$1006)),FALSE),TRUE))))</f>
        <v>0.0</v>
      </c>
      <c r="AB141">
        <f>IF(Datos!AB141="",0,IF(AND(AB$1008&lt;&gt;"",Datos!AB141=AB$1008),0,IF(AB$1004=0,0,1-CHOOSE(AB$1004,IF(ISNUMBER(Datos!AB141),AND(OR(AB$1005="",Datos!AB141&gt;=AB$1005),OR(AB$1006="",Datos!AB141&lt;=AB$1006)),FALSE),IF(ISNUMBER(Datos!AB141),AND(Datos!AB141=INT(Datos!AB141),AND(OR(AB$1005="",Datos!AB141&gt;=AB$1005),OR(AB$1006="",Datos!AB141&lt;=AB$1006))),FALSE),OR(ISNUMBER(FIND(";"&amp;UPPER(TRIM(Datos!AB141&amp;""))&amp;"=",AB$1007)),ISNUMBER(FIND(";"&amp;UPPER(TRIM(Datos!AB141&amp;""))&amp;";",AB$1007))),OR(UPPER(TRIM(Datos!AB141&amp;""))="SÍ",UPPER(TRIM(Datos!AB141&amp;""))="SI",UPPER(TRIM(Datos!AB141&amp;""))="NO"),IF(ISNUMBER(Datos!AB141),AND(OR(AB$1005="",Datos!AB141&gt;=AB$1005),OR(AB$1006="",Datos!AB141&lt;=AB$1006)),FALSE),TRUE))))</f>
        <v>0.0</v>
      </c>
      <c r="AC141">
        <f>IF(Datos!AC141="",0,IF(AND(AC$1008&lt;&gt;"",Datos!AC141=AC$1008),0,IF(AC$1004=0,0,1-CHOOSE(AC$1004,IF(ISNUMBER(Datos!AC141),AND(OR(AC$1005="",Datos!AC141&gt;=AC$1005),OR(AC$1006="",Datos!AC141&lt;=AC$1006)),FALSE),IF(ISNUMBER(Datos!AC141),AND(Datos!AC141=INT(Datos!AC141),AND(OR(AC$1005="",Datos!AC141&gt;=AC$1005),OR(AC$1006="",Datos!AC141&lt;=AC$1006))),FALSE),OR(ISNUMBER(FIND(";"&amp;UPPER(TRIM(Datos!AC141&amp;""))&amp;"=",AC$1007)),ISNUMBER(FIND(";"&amp;UPPER(TRIM(Datos!AC141&amp;""))&amp;";",AC$1007))),OR(UPPER(TRIM(Datos!AC141&amp;""))="SÍ",UPPER(TRIM(Datos!AC141&amp;""))="SI",UPPER(TRIM(Datos!AC141&amp;""))="NO"),IF(ISNUMBER(Datos!AC141),AND(OR(AC$1005="",Datos!AC141&gt;=AC$1005),OR(AC$1006="",Datos!AC141&lt;=AC$1006)),FALSE),TRUE))))</f>
        <v>0.0</v>
      </c>
      <c r="AD141">
        <f>IF(Datos!AD141="",0,IF(AND(AD$1008&lt;&gt;"",Datos!AD141=AD$1008),0,IF(AD$1004=0,0,1-CHOOSE(AD$1004,IF(ISNUMBER(Datos!AD141),AND(OR(AD$1005="",Datos!AD141&gt;=AD$1005),OR(AD$1006="",Datos!AD141&lt;=AD$1006)),FALSE),IF(ISNUMBER(Datos!AD141),AND(Datos!AD141=INT(Datos!AD141),AND(OR(AD$1005="",Datos!AD141&gt;=AD$1005),OR(AD$1006="",Datos!AD141&lt;=AD$1006))),FALSE),OR(ISNUMBER(FIND(";"&amp;UPPER(TRIM(Datos!AD141&amp;""))&amp;"=",AD$1007)),ISNUMBER(FIND(";"&amp;UPPER(TRIM(Datos!AD141&amp;""))&amp;";",AD$1007))),OR(UPPER(TRIM(Datos!AD141&amp;""))="SÍ",UPPER(TRIM(Datos!AD141&amp;""))="SI",UPPER(TRIM(Datos!AD141&amp;""))="NO"),IF(ISNUMBER(Datos!AD141),AND(OR(AD$1005="",Datos!AD141&gt;=AD$1005),OR(AD$1006="",Datos!AD141&lt;=AD$1006)),FALSE),TRUE))))</f>
        <v>0.0</v>
      </c>
      <c r="AE141">
        <f>IF(Datos!AE141="",0,IF(AND(AE$1008&lt;&gt;"",Datos!AE141=AE$1008),0,IF(AE$1004=0,0,1-CHOOSE(AE$1004,IF(ISNUMBER(Datos!AE141),AND(OR(AE$1005="",Datos!AE141&gt;=AE$1005),OR(AE$1006="",Datos!AE141&lt;=AE$1006)),FALSE),IF(ISNUMBER(Datos!AE141),AND(Datos!AE141=INT(Datos!AE141),AND(OR(AE$1005="",Datos!AE141&gt;=AE$1005),OR(AE$1006="",Datos!AE141&lt;=AE$1006))),FALSE),OR(ISNUMBER(FIND(";"&amp;UPPER(TRIM(Datos!AE141&amp;""))&amp;"=",AE$1007)),ISNUMBER(FIND(";"&amp;UPPER(TRIM(Datos!AE141&amp;""))&amp;";",AE$1007))),OR(UPPER(TRIM(Datos!AE141&amp;""))="SÍ",UPPER(TRIM(Datos!AE141&amp;""))="SI",UPPER(TRIM(Datos!AE141&amp;""))="NO"),IF(ISNUMBER(Datos!AE141),AND(OR(AE$1005="",Datos!AE141&gt;=AE$1005),OR(AE$1006="",Datos!AE141&lt;=AE$1006)),FALSE),TRUE))))</f>
        <v>0.0</v>
      </c>
    </row>
    <row r="142" spans="2:31">
      <c r="B142">
        <f>IF(Datos!B142="",0,IF(AND(B$1008&lt;&gt;"",Datos!B142=B$1008),0,IF(B$1004=0,0,1-CHOOSE(B$1004,IF(ISNUMBER(Datos!B142),AND(OR(B$1005="",Datos!B142&gt;=B$1005),OR(B$1006="",Datos!B142&lt;=B$1006)),FALSE),IF(ISNUMBER(Datos!B142),AND(Datos!B142=INT(Datos!B142),AND(OR(B$1005="",Datos!B142&gt;=B$1005),OR(B$1006="",Datos!B142&lt;=B$1006))),FALSE),OR(ISNUMBER(FIND(";"&amp;UPPER(TRIM(Datos!B142&amp;""))&amp;"=",B$1007)),ISNUMBER(FIND(";"&amp;UPPER(TRIM(Datos!B142&amp;""))&amp;";",B$1007))),OR(UPPER(TRIM(Datos!B142&amp;""))="SÍ",UPPER(TRIM(Datos!B142&amp;""))="SI",UPPER(TRIM(Datos!B142&amp;""))="NO"),IF(ISNUMBER(Datos!B142),AND(OR(B$1005="",Datos!B142&gt;=B$1005),OR(B$1006="",Datos!B142&lt;=B$1006)),FALSE),TRUE))))</f>
        <v>0.0</v>
      </c>
      <c r="C142">
        <f>IF(Datos!C142="",0,IF(AND(C$1008&lt;&gt;"",Datos!C142=C$1008),0,IF(C$1004=0,0,1-CHOOSE(C$1004,IF(ISNUMBER(Datos!C142),AND(OR(C$1005="",Datos!C142&gt;=C$1005),OR(C$1006="",Datos!C142&lt;=C$1006)),FALSE),IF(ISNUMBER(Datos!C142),AND(Datos!C142=INT(Datos!C142),AND(OR(C$1005="",Datos!C142&gt;=C$1005),OR(C$1006="",Datos!C142&lt;=C$1006))),FALSE),OR(ISNUMBER(FIND(";"&amp;UPPER(TRIM(Datos!C142&amp;""))&amp;"=",C$1007)),ISNUMBER(FIND(";"&amp;UPPER(TRIM(Datos!C142&amp;""))&amp;";",C$1007))),OR(UPPER(TRIM(Datos!C142&amp;""))="SÍ",UPPER(TRIM(Datos!C142&amp;""))="SI",UPPER(TRIM(Datos!C142&amp;""))="NO"),IF(ISNUMBER(Datos!C142),AND(OR(C$1005="",Datos!C142&gt;=C$1005),OR(C$1006="",Datos!C142&lt;=C$1006)),FALSE),TRUE))))</f>
        <v>0.0</v>
      </c>
      <c r="D142">
        <f>IF(Datos!D142="",0,IF(AND(D$1008&lt;&gt;"",Datos!D142=D$1008),0,IF(D$1004=0,0,1-CHOOSE(D$1004,IF(ISNUMBER(Datos!D142),AND(OR(D$1005="",Datos!D142&gt;=D$1005),OR(D$1006="",Datos!D142&lt;=D$1006)),FALSE),IF(ISNUMBER(Datos!D142),AND(Datos!D142=INT(Datos!D142),AND(OR(D$1005="",Datos!D142&gt;=D$1005),OR(D$1006="",Datos!D142&lt;=D$1006))),FALSE),OR(ISNUMBER(FIND(";"&amp;UPPER(TRIM(Datos!D142&amp;""))&amp;"=",D$1007)),ISNUMBER(FIND(";"&amp;UPPER(TRIM(Datos!D142&amp;""))&amp;";",D$1007))),OR(UPPER(TRIM(Datos!D142&amp;""))="SÍ",UPPER(TRIM(Datos!D142&amp;""))="SI",UPPER(TRIM(Datos!D142&amp;""))="NO"),IF(ISNUMBER(Datos!D142),AND(OR(D$1005="",Datos!D142&gt;=D$1005),OR(D$1006="",Datos!D142&lt;=D$1006)),FALSE),TRUE))))</f>
        <v>0.0</v>
      </c>
      <c r="E142">
        <f>IF(Datos!E142="",0,IF(AND(E$1008&lt;&gt;"",Datos!E142=E$1008),0,IF(E$1004=0,0,1-CHOOSE(E$1004,IF(ISNUMBER(Datos!E142),AND(OR(E$1005="",Datos!E142&gt;=E$1005),OR(E$1006="",Datos!E142&lt;=E$1006)),FALSE),IF(ISNUMBER(Datos!E142),AND(Datos!E142=INT(Datos!E142),AND(OR(E$1005="",Datos!E142&gt;=E$1005),OR(E$1006="",Datos!E142&lt;=E$1006))),FALSE),OR(ISNUMBER(FIND(";"&amp;UPPER(TRIM(Datos!E142&amp;""))&amp;"=",E$1007)),ISNUMBER(FIND(";"&amp;UPPER(TRIM(Datos!E142&amp;""))&amp;";",E$1007))),OR(UPPER(TRIM(Datos!E142&amp;""))="SÍ",UPPER(TRIM(Datos!E142&amp;""))="SI",UPPER(TRIM(Datos!E142&amp;""))="NO"),IF(ISNUMBER(Datos!E142),AND(OR(E$1005="",Datos!E142&gt;=E$1005),OR(E$1006="",Datos!E142&lt;=E$1006)),FALSE),TRUE))))</f>
        <v>0.0</v>
      </c>
      <c r="F142">
        <f>IF(Datos!F142="",0,IF(AND(F$1008&lt;&gt;"",Datos!F142=F$1008),0,IF(F$1004=0,0,1-CHOOSE(F$1004,IF(ISNUMBER(Datos!F142),AND(OR(F$1005="",Datos!F142&gt;=F$1005),OR(F$1006="",Datos!F142&lt;=F$1006)),FALSE),IF(ISNUMBER(Datos!F142),AND(Datos!F142=INT(Datos!F142),AND(OR(F$1005="",Datos!F142&gt;=F$1005),OR(F$1006="",Datos!F142&lt;=F$1006))),FALSE),OR(ISNUMBER(FIND(";"&amp;UPPER(TRIM(Datos!F142&amp;""))&amp;"=",F$1007)),ISNUMBER(FIND(";"&amp;UPPER(TRIM(Datos!F142&amp;""))&amp;";",F$1007))),OR(UPPER(TRIM(Datos!F142&amp;""))="SÍ",UPPER(TRIM(Datos!F142&amp;""))="SI",UPPER(TRIM(Datos!F142&amp;""))="NO"),IF(ISNUMBER(Datos!F142),AND(OR(F$1005="",Datos!F142&gt;=F$1005),OR(F$1006="",Datos!F142&lt;=F$1006)),FALSE),TRUE))))</f>
        <v>0.0</v>
      </c>
      <c r="G142">
        <f>IF(Datos!G142="",0,IF(AND(G$1008&lt;&gt;"",Datos!G142=G$1008),0,IF(G$1004=0,0,1-CHOOSE(G$1004,IF(ISNUMBER(Datos!G142),AND(OR(G$1005="",Datos!G142&gt;=G$1005),OR(G$1006="",Datos!G142&lt;=G$1006)),FALSE),IF(ISNUMBER(Datos!G142),AND(Datos!G142=INT(Datos!G142),AND(OR(G$1005="",Datos!G142&gt;=G$1005),OR(G$1006="",Datos!G142&lt;=G$1006))),FALSE),OR(ISNUMBER(FIND(";"&amp;UPPER(TRIM(Datos!G142&amp;""))&amp;"=",G$1007)),ISNUMBER(FIND(";"&amp;UPPER(TRIM(Datos!G142&amp;""))&amp;";",G$1007))),OR(UPPER(TRIM(Datos!G142&amp;""))="SÍ",UPPER(TRIM(Datos!G142&amp;""))="SI",UPPER(TRIM(Datos!G142&amp;""))="NO"),IF(ISNUMBER(Datos!G142),AND(OR(G$1005="",Datos!G142&gt;=G$1005),OR(G$1006="",Datos!G142&lt;=G$1006)),FALSE),TRUE))))</f>
        <v>0.0</v>
      </c>
      <c r="H142">
        <f>IF(Datos!H142="",0,IF(AND(H$1008&lt;&gt;"",Datos!H142=H$1008),0,IF(H$1004=0,0,1-CHOOSE(H$1004,IF(ISNUMBER(Datos!H142),AND(OR(H$1005="",Datos!H142&gt;=H$1005),OR(H$1006="",Datos!H142&lt;=H$1006)),FALSE),IF(ISNUMBER(Datos!H142),AND(Datos!H142=INT(Datos!H142),AND(OR(H$1005="",Datos!H142&gt;=H$1005),OR(H$1006="",Datos!H142&lt;=H$1006))),FALSE),OR(ISNUMBER(FIND(";"&amp;UPPER(TRIM(Datos!H142&amp;""))&amp;"=",H$1007)),ISNUMBER(FIND(";"&amp;UPPER(TRIM(Datos!H142&amp;""))&amp;";",H$1007))),OR(UPPER(TRIM(Datos!H142&amp;""))="SÍ",UPPER(TRIM(Datos!H142&amp;""))="SI",UPPER(TRIM(Datos!H142&amp;""))="NO"),IF(ISNUMBER(Datos!H142),AND(OR(H$1005="",Datos!H142&gt;=H$1005),OR(H$1006="",Datos!H142&lt;=H$1006)),FALSE),TRUE))))</f>
        <v>0.0</v>
      </c>
      <c r="I142">
        <f>IF(Datos!I142="",0,IF(AND(I$1008&lt;&gt;"",Datos!I142=I$1008),0,IF(I$1004=0,0,1-CHOOSE(I$1004,IF(ISNUMBER(Datos!I142),AND(OR(I$1005="",Datos!I142&gt;=I$1005),OR(I$1006="",Datos!I142&lt;=I$1006)),FALSE),IF(ISNUMBER(Datos!I142),AND(Datos!I142=INT(Datos!I142),AND(OR(I$1005="",Datos!I142&gt;=I$1005),OR(I$1006="",Datos!I142&lt;=I$1006))),FALSE),OR(ISNUMBER(FIND(";"&amp;UPPER(TRIM(Datos!I142&amp;""))&amp;"=",I$1007)),ISNUMBER(FIND(";"&amp;UPPER(TRIM(Datos!I142&amp;""))&amp;";",I$1007))),OR(UPPER(TRIM(Datos!I142&amp;""))="SÍ",UPPER(TRIM(Datos!I142&amp;""))="SI",UPPER(TRIM(Datos!I142&amp;""))="NO"),IF(ISNUMBER(Datos!I142),AND(OR(I$1005="",Datos!I142&gt;=I$1005),OR(I$1006="",Datos!I142&lt;=I$1006)),FALSE),TRUE))))</f>
        <v>0.0</v>
      </c>
      <c r="J142">
        <f>IF(Datos!J142="",0,IF(AND(J$1008&lt;&gt;"",Datos!J142=J$1008),0,IF(J$1004=0,0,1-CHOOSE(J$1004,IF(ISNUMBER(Datos!J142),AND(OR(J$1005="",Datos!J142&gt;=J$1005),OR(J$1006="",Datos!J142&lt;=J$1006)),FALSE),IF(ISNUMBER(Datos!J142),AND(Datos!J142=INT(Datos!J142),AND(OR(J$1005="",Datos!J142&gt;=J$1005),OR(J$1006="",Datos!J142&lt;=J$1006))),FALSE),OR(ISNUMBER(FIND(";"&amp;UPPER(TRIM(Datos!J142&amp;""))&amp;"=",J$1007)),ISNUMBER(FIND(";"&amp;UPPER(TRIM(Datos!J142&amp;""))&amp;";",J$1007))),OR(UPPER(TRIM(Datos!J142&amp;""))="SÍ",UPPER(TRIM(Datos!J142&amp;""))="SI",UPPER(TRIM(Datos!J142&amp;""))="NO"),IF(ISNUMBER(Datos!J142),AND(OR(J$1005="",Datos!J142&gt;=J$1005),OR(J$1006="",Datos!J142&lt;=J$1006)),FALSE),TRUE))))</f>
        <v>0.0</v>
      </c>
      <c r="K142">
        <f>IF(Datos!K142="",0,IF(AND(K$1008&lt;&gt;"",Datos!K142=K$1008),0,IF(K$1004=0,0,1-CHOOSE(K$1004,IF(ISNUMBER(Datos!K142),AND(OR(K$1005="",Datos!K142&gt;=K$1005),OR(K$1006="",Datos!K142&lt;=K$1006)),FALSE),IF(ISNUMBER(Datos!K142),AND(Datos!K142=INT(Datos!K142),AND(OR(K$1005="",Datos!K142&gt;=K$1005),OR(K$1006="",Datos!K142&lt;=K$1006))),FALSE),OR(ISNUMBER(FIND(";"&amp;UPPER(TRIM(Datos!K142&amp;""))&amp;"=",K$1007)),ISNUMBER(FIND(";"&amp;UPPER(TRIM(Datos!K142&amp;""))&amp;";",K$1007))),OR(UPPER(TRIM(Datos!K142&amp;""))="SÍ",UPPER(TRIM(Datos!K142&amp;""))="SI",UPPER(TRIM(Datos!K142&amp;""))="NO"),IF(ISNUMBER(Datos!K142),AND(OR(K$1005="",Datos!K142&gt;=K$1005),OR(K$1006="",Datos!K142&lt;=K$1006)),FALSE),TRUE))))</f>
        <v>0.0</v>
      </c>
      <c r="L142">
        <f>IF(Datos!L142="",0,IF(AND(L$1008&lt;&gt;"",Datos!L142=L$1008),0,IF(L$1004=0,0,1-CHOOSE(L$1004,IF(ISNUMBER(Datos!L142),AND(OR(L$1005="",Datos!L142&gt;=L$1005),OR(L$1006="",Datos!L142&lt;=L$1006)),FALSE),IF(ISNUMBER(Datos!L142),AND(Datos!L142=INT(Datos!L142),AND(OR(L$1005="",Datos!L142&gt;=L$1005),OR(L$1006="",Datos!L142&lt;=L$1006))),FALSE),OR(ISNUMBER(FIND(";"&amp;UPPER(TRIM(Datos!L142&amp;""))&amp;"=",L$1007)),ISNUMBER(FIND(";"&amp;UPPER(TRIM(Datos!L142&amp;""))&amp;";",L$1007))),OR(UPPER(TRIM(Datos!L142&amp;""))="SÍ",UPPER(TRIM(Datos!L142&amp;""))="SI",UPPER(TRIM(Datos!L142&amp;""))="NO"),IF(ISNUMBER(Datos!L142),AND(OR(L$1005="",Datos!L142&gt;=L$1005),OR(L$1006="",Datos!L142&lt;=L$1006)),FALSE),TRUE))))</f>
        <v>0.0</v>
      </c>
      <c r="M142">
        <f>IF(Datos!M142="",0,IF(AND(M$1008&lt;&gt;"",Datos!M142=M$1008),0,IF(M$1004=0,0,1-CHOOSE(M$1004,IF(ISNUMBER(Datos!M142),AND(OR(M$1005="",Datos!M142&gt;=M$1005),OR(M$1006="",Datos!M142&lt;=M$1006)),FALSE),IF(ISNUMBER(Datos!M142),AND(Datos!M142=INT(Datos!M142),AND(OR(M$1005="",Datos!M142&gt;=M$1005),OR(M$1006="",Datos!M142&lt;=M$1006))),FALSE),OR(ISNUMBER(FIND(";"&amp;UPPER(TRIM(Datos!M142&amp;""))&amp;"=",M$1007)),ISNUMBER(FIND(";"&amp;UPPER(TRIM(Datos!M142&amp;""))&amp;";",M$1007))),OR(UPPER(TRIM(Datos!M142&amp;""))="SÍ",UPPER(TRIM(Datos!M142&amp;""))="SI",UPPER(TRIM(Datos!M142&amp;""))="NO"),IF(ISNUMBER(Datos!M142),AND(OR(M$1005="",Datos!M142&gt;=M$1005),OR(M$1006="",Datos!M142&lt;=M$1006)),FALSE),TRUE))))</f>
        <v>0.0</v>
      </c>
      <c r="N142">
        <f>IF(Datos!N142="",0,IF(AND(N$1008&lt;&gt;"",Datos!N142=N$1008),0,IF(N$1004=0,0,1-CHOOSE(N$1004,IF(ISNUMBER(Datos!N142),AND(OR(N$1005="",Datos!N142&gt;=N$1005),OR(N$1006="",Datos!N142&lt;=N$1006)),FALSE),IF(ISNUMBER(Datos!N142),AND(Datos!N142=INT(Datos!N142),AND(OR(N$1005="",Datos!N142&gt;=N$1005),OR(N$1006="",Datos!N142&lt;=N$1006))),FALSE),OR(ISNUMBER(FIND(";"&amp;UPPER(TRIM(Datos!N142&amp;""))&amp;"=",N$1007)),ISNUMBER(FIND(";"&amp;UPPER(TRIM(Datos!N142&amp;""))&amp;";",N$1007))),OR(UPPER(TRIM(Datos!N142&amp;""))="SÍ",UPPER(TRIM(Datos!N142&amp;""))="SI",UPPER(TRIM(Datos!N142&amp;""))="NO"),IF(ISNUMBER(Datos!N142),AND(OR(N$1005="",Datos!N142&gt;=N$1005),OR(N$1006="",Datos!N142&lt;=N$1006)),FALSE),TRUE))))</f>
        <v>0.0</v>
      </c>
      <c r="O142">
        <f>IF(Datos!O142="",0,IF(AND(O$1008&lt;&gt;"",Datos!O142=O$1008),0,IF(O$1004=0,0,1-CHOOSE(O$1004,IF(ISNUMBER(Datos!O142),AND(OR(O$1005="",Datos!O142&gt;=O$1005),OR(O$1006="",Datos!O142&lt;=O$1006)),FALSE),IF(ISNUMBER(Datos!O142),AND(Datos!O142=INT(Datos!O142),AND(OR(O$1005="",Datos!O142&gt;=O$1005),OR(O$1006="",Datos!O142&lt;=O$1006))),FALSE),OR(ISNUMBER(FIND(";"&amp;UPPER(TRIM(Datos!O142&amp;""))&amp;"=",O$1007)),ISNUMBER(FIND(";"&amp;UPPER(TRIM(Datos!O142&amp;""))&amp;";",O$1007))),OR(UPPER(TRIM(Datos!O142&amp;""))="SÍ",UPPER(TRIM(Datos!O142&amp;""))="SI",UPPER(TRIM(Datos!O142&amp;""))="NO"),IF(ISNUMBER(Datos!O142),AND(OR(O$1005="",Datos!O142&gt;=O$1005),OR(O$1006="",Datos!O142&lt;=O$1006)),FALSE),TRUE))))</f>
        <v>0.0</v>
      </c>
      <c r="P142">
        <f>IF(Datos!P142="",0,IF(AND(P$1008&lt;&gt;"",Datos!P142=P$1008),0,IF(P$1004=0,0,1-CHOOSE(P$1004,IF(ISNUMBER(Datos!P142),AND(OR(P$1005="",Datos!P142&gt;=P$1005),OR(P$1006="",Datos!P142&lt;=P$1006)),FALSE),IF(ISNUMBER(Datos!P142),AND(Datos!P142=INT(Datos!P142),AND(OR(P$1005="",Datos!P142&gt;=P$1005),OR(P$1006="",Datos!P142&lt;=P$1006))),FALSE),OR(ISNUMBER(FIND(";"&amp;UPPER(TRIM(Datos!P142&amp;""))&amp;"=",P$1007)),ISNUMBER(FIND(";"&amp;UPPER(TRIM(Datos!P142&amp;""))&amp;";",P$1007))),OR(UPPER(TRIM(Datos!P142&amp;""))="SÍ",UPPER(TRIM(Datos!P142&amp;""))="SI",UPPER(TRIM(Datos!P142&amp;""))="NO"),IF(ISNUMBER(Datos!P142),AND(OR(P$1005="",Datos!P142&gt;=P$1005),OR(P$1006="",Datos!P142&lt;=P$1006)),FALSE),TRUE))))</f>
        <v>0.0</v>
      </c>
      <c r="Q142">
        <f>IF(Datos!Q142="",0,IF(AND(Q$1008&lt;&gt;"",Datos!Q142=Q$1008),0,IF(Q$1004=0,0,1-CHOOSE(Q$1004,IF(ISNUMBER(Datos!Q142),AND(OR(Q$1005="",Datos!Q142&gt;=Q$1005),OR(Q$1006="",Datos!Q142&lt;=Q$1006)),FALSE),IF(ISNUMBER(Datos!Q142),AND(Datos!Q142=INT(Datos!Q142),AND(OR(Q$1005="",Datos!Q142&gt;=Q$1005),OR(Q$1006="",Datos!Q142&lt;=Q$1006))),FALSE),OR(ISNUMBER(FIND(";"&amp;UPPER(TRIM(Datos!Q142&amp;""))&amp;"=",Q$1007)),ISNUMBER(FIND(";"&amp;UPPER(TRIM(Datos!Q142&amp;""))&amp;";",Q$1007))),OR(UPPER(TRIM(Datos!Q142&amp;""))="SÍ",UPPER(TRIM(Datos!Q142&amp;""))="SI",UPPER(TRIM(Datos!Q142&amp;""))="NO"),IF(ISNUMBER(Datos!Q142),AND(OR(Q$1005="",Datos!Q142&gt;=Q$1005),OR(Q$1006="",Datos!Q142&lt;=Q$1006)),FALSE),TRUE))))</f>
        <v>0.0</v>
      </c>
      <c r="R142">
        <f>IF(Datos!R142="",0,IF(AND(R$1008&lt;&gt;"",Datos!R142=R$1008),0,IF(R$1004=0,0,1-CHOOSE(R$1004,IF(ISNUMBER(Datos!R142),AND(OR(R$1005="",Datos!R142&gt;=R$1005),OR(R$1006="",Datos!R142&lt;=R$1006)),FALSE),IF(ISNUMBER(Datos!R142),AND(Datos!R142=INT(Datos!R142),AND(OR(R$1005="",Datos!R142&gt;=R$1005),OR(R$1006="",Datos!R142&lt;=R$1006))),FALSE),OR(ISNUMBER(FIND(";"&amp;UPPER(TRIM(Datos!R142&amp;""))&amp;"=",R$1007)),ISNUMBER(FIND(";"&amp;UPPER(TRIM(Datos!R142&amp;""))&amp;";",R$1007))),OR(UPPER(TRIM(Datos!R142&amp;""))="SÍ",UPPER(TRIM(Datos!R142&amp;""))="SI",UPPER(TRIM(Datos!R142&amp;""))="NO"),IF(ISNUMBER(Datos!R142),AND(OR(R$1005="",Datos!R142&gt;=R$1005),OR(R$1006="",Datos!R142&lt;=R$1006)),FALSE),TRUE))))</f>
        <v>0.0</v>
      </c>
      <c r="S142">
        <f>IF(Datos!S142="",0,IF(AND(S$1008&lt;&gt;"",Datos!S142=S$1008),0,IF(S$1004=0,0,1-CHOOSE(S$1004,IF(ISNUMBER(Datos!S142),AND(OR(S$1005="",Datos!S142&gt;=S$1005),OR(S$1006="",Datos!S142&lt;=S$1006)),FALSE),IF(ISNUMBER(Datos!S142),AND(Datos!S142=INT(Datos!S142),AND(OR(S$1005="",Datos!S142&gt;=S$1005),OR(S$1006="",Datos!S142&lt;=S$1006))),FALSE),OR(ISNUMBER(FIND(";"&amp;UPPER(TRIM(Datos!S142&amp;""))&amp;"=",S$1007)),ISNUMBER(FIND(";"&amp;UPPER(TRIM(Datos!S142&amp;""))&amp;";",S$1007))),OR(UPPER(TRIM(Datos!S142&amp;""))="SÍ",UPPER(TRIM(Datos!S142&amp;""))="SI",UPPER(TRIM(Datos!S142&amp;""))="NO"),IF(ISNUMBER(Datos!S142),AND(OR(S$1005="",Datos!S142&gt;=S$1005),OR(S$1006="",Datos!S142&lt;=S$1006)),FALSE),TRUE))))</f>
        <v>0.0</v>
      </c>
      <c r="T142">
        <f>IF(Datos!T142="",0,IF(AND(T$1008&lt;&gt;"",Datos!T142=T$1008),0,IF(T$1004=0,0,1-CHOOSE(T$1004,IF(ISNUMBER(Datos!T142),AND(OR(T$1005="",Datos!T142&gt;=T$1005),OR(T$1006="",Datos!T142&lt;=T$1006)),FALSE),IF(ISNUMBER(Datos!T142),AND(Datos!T142=INT(Datos!T142),AND(OR(T$1005="",Datos!T142&gt;=T$1005),OR(T$1006="",Datos!T142&lt;=T$1006))),FALSE),OR(ISNUMBER(FIND(";"&amp;UPPER(TRIM(Datos!T142&amp;""))&amp;"=",T$1007)),ISNUMBER(FIND(";"&amp;UPPER(TRIM(Datos!T142&amp;""))&amp;";",T$1007))),OR(UPPER(TRIM(Datos!T142&amp;""))="SÍ",UPPER(TRIM(Datos!T142&amp;""))="SI",UPPER(TRIM(Datos!T142&amp;""))="NO"),IF(ISNUMBER(Datos!T142),AND(OR(T$1005="",Datos!T142&gt;=T$1005),OR(T$1006="",Datos!T142&lt;=T$1006)),FALSE),TRUE))))</f>
        <v>0.0</v>
      </c>
      <c r="U142">
        <f>IF(Datos!U142="",0,IF(AND(U$1008&lt;&gt;"",Datos!U142=U$1008),0,IF(U$1004=0,0,1-CHOOSE(U$1004,IF(ISNUMBER(Datos!U142),AND(OR(U$1005="",Datos!U142&gt;=U$1005),OR(U$1006="",Datos!U142&lt;=U$1006)),FALSE),IF(ISNUMBER(Datos!U142),AND(Datos!U142=INT(Datos!U142),AND(OR(U$1005="",Datos!U142&gt;=U$1005),OR(U$1006="",Datos!U142&lt;=U$1006))),FALSE),OR(ISNUMBER(FIND(";"&amp;UPPER(TRIM(Datos!U142&amp;""))&amp;"=",U$1007)),ISNUMBER(FIND(";"&amp;UPPER(TRIM(Datos!U142&amp;""))&amp;";",U$1007))),OR(UPPER(TRIM(Datos!U142&amp;""))="SÍ",UPPER(TRIM(Datos!U142&amp;""))="SI",UPPER(TRIM(Datos!U142&amp;""))="NO"),IF(ISNUMBER(Datos!U142),AND(OR(U$1005="",Datos!U142&gt;=U$1005),OR(U$1006="",Datos!U142&lt;=U$1006)),FALSE),TRUE))))</f>
        <v>0.0</v>
      </c>
      <c r="V142">
        <f>IF(Datos!V142="",0,IF(AND(V$1008&lt;&gt;"",Datos!V142=V$1008),0,IF(V$1004=0,0,1-CHOOSE(V$1004,IF(ISNUMBER(Datos!V142),AND(OR(V$1005="",Datos!V142&gt;=V$1005),OR(V$1006="",Datos!V142&lt;=V$1006)),FALSE),IF(ISNUMBER(Datos!V142),AND(Datos!V142=INT(Datos!V142),AND(OR(V$1005="",Datos!V142&gt;=V$1005),OR(V$1006="",Datos!V142&lt;=V$1006))),FALSE),OR(ISNUMBER(FIND(";"&amp;UPPER(TRIM(Datos!V142&amp;""))&amp;"=",V$1007)),ISNUMBER(FIND(";"&amp;UPPER(TRIM(Datos!V142&amp;""))&amp;";",V$1007))),OR(UPPER(TRIM(Datos!V142&amp;""))="SÍ",UPPER(TRIM(Datos!V142&amp;""))="SI",UPPER(TRIM(Datos!V142&amp;""))="NO"),IF(ISNUMBER(Datos!V142),AND(OR(V$1005="",Datos!V142&gt;=V$1005),OR(V$1006="",Datos!V142&lt;=V$1006)),FALSE),TRUE))))</f>
        <v>0.0</v>
      </c>
      <c r="W142">
        <f>IF(Datos!W142="",0,IF(AND(W$1008&lt;&gt;"",Datos!W142=W$1008),0,IF(W$1004=0,0,1-CHOOSE(W$1004,IF(ISNUMBER(Datos!W142),AND(OR(W$1005="",Datos!W142&gt;=W$1005),OR(W$1006="",Datos!W142&lt;=W$1006)),FALSE),IF(ISNUMBER(Datos!W142),AND(Datos!W142=INT(Datos!W142),AND(OR(W$1005="",Datos!W142&gt;=W$1005),OR(W$1006="",Datos!W142&lt;=W$1006))),FALSE),OR(ISNUMBER(FIND(";"&amp;UPPER(TRIM(Datos!W142&amp;""))&amp;"=",W$1007)),ISNUMBER(FIND(";"&amp;UPPER(TRIM(Datos!W142&amp;""))&amp;";",W$1007))),OR(UPPER(TRIM(Datos!W142&amp;""))="SÍ",UPPER(TRIM(Datos!W142&amp;""))="SI",UPPER(TRIM(Datos!W142&amp;""))="NO"),IF(ISNUMBER(Datos!W142),AND(OR(W$1005="",Datos!W142&gt;=W$1005),OR(W$1006="",Datos!W142&lt;=W$1006)),FALSE),TRUE))))</f>
        <v>0.0</v>
      </c>
      <c r="X142">
        <f>IF(Datos!X142="",0,IF(AND(X$1008&lt;&gt;"",Datos!X142=X$1008),0,IF(X$1004=0,0,1-CHOOSE(X$1004,IF(ISNUMBER(Datos!X142),AND(OR(X$1005="",Datos!X142&gt;=X$1005),OR(X$1006="",Datos!X142&lt;=X$1006)),FALSE),IF(ISNUMBER(Datos!X142),AND(Datos!X142=INT(Datos!X142),AND(OR(X$1005="",Datos!X142&gt;=X$1005),OR(X$1006="",Datos!X142&lt;=X$1006))),FALSE),OR(ISNUMBER(FIND(";"&amp;UPPER(TRIM(Datos!X142&amp;""))&amp;"=",X$1007)),ISNUMBER(FIND(";"&amp;UPPER(TRIM(Datos!X142&amp;""))&amp;";",X$1007))),OR(UPPER(TRIM(Datos!X142&amp;""))="SÍ",UPPER(TRIM(Datos!X142&amp;""))="SI",UPPER(TRIM(Datos!X142&amp;""))="NO"),IF(ISNUMBER(Datos!X142),AND(OR(X$1005="",Datos!X142&gt;=X$1005),OR(X$1006="",Datos!X142&lt;=X$1006)),FALSE),TRUE))))</f>
        <v>0.0</v>
      </c>
      <c r="Y142">
        <f>IF(Datos!Y142="",0,IF(AND(Y$1008&lt;&gt;"",Datos!Y142=Y$1008),0,IF(Y$1004=0,0,1-CHOOSE(Y$1004,IF(ISNUMBER(Datos!Y142),AND(OR(Y$1005="",Datos!Y142&gt;=Y$1005),OR(Y$1006="",Datos!Y142&lt;=Y$1006)),FALSE),IF(ISNUMBER(Datos!Y142),AND(Datos!Y142=INT(Datos!Y142),AND(OR(Y$1005="",Datos!Y142&gt;=Y$1005),OR(Y$1006="",Datos!Y142&lt;=Y$1006))),FALSE),OR(ISNUMBER(FIND(";"&amp;UPPER(TRIM(Datos!Y142&amp;""))&amp;"=",Y$1007)),ISNUMBER(FIND(";"&amp;UPPER(TRIM(Datos!Y142&amp;""))&amp;";",Y$1007))),OR(UPPER(TRIM(Datos!Y142&amp;""))="SÍ",UPPER(TRIM(Datos!Y142&amp;""))="SI",UPPER(TRIM(Datos!Y142&amp;""))="NO"),IF(ISNUMBER(Datos!Y142),AND(OR(Y$1005="",Datos!Y142&gt;=Y$1005),OR(Y$1006="",Datos!Y142&lt;=Y$1006)),FALSE),TRUE))))</f>
        <v>0.0</v>
      </c>
      <c r="Z142">
        <f>IF(Datos!Z142="",0,IF(AND(Z$1008&lt;&gt;"",Datos!Z142=Z$1008),0,IF(Z$1004=0,0,1-CHOOSE(Z$1004,IF(ISNUMBER(Datos!Z142),AND(OR(Z$1005="",Datos!Z142&gt;=Z$1005),OR(Z$1006="",Datos!Z142&lt;=Z$1006)),FALSE),IF(ISNUMBER(Datos!Z142),AND(Datos!Z142=INT(Datos!Z142),AND(OR(Z$1005="",Datos!Z142&gt;=Z$1005),OR(Z$1006="",Datos!Z142&lt;=Z$1006))),FALSE),OR(ISNUMBER(FIND(";"&amp;UPPER(TRIM(Datos!Z142&amp;""))&amp;"=",Z$1007)),ISNUMBER(FIND(";"&amp;UPPER(TRIM(Datos!Z142&amp;""))&amp;";",Z$1007))),OR(UPPER(TRIM(Datos!Z142&amp;""))="SÍ",UPPER(TRIM(Datos!Z142&amp;""))="SI",UPPER(TRIM(Datos!Z142&amp;""))="NO"),IF(ISNUMBER(Datos!Z142),AND(OR(Z$1005="",Datos!Z142&gt;=Z$1005),OR(Z$1006="",Datos!Z142&lt;=Z$1006)),FALSE),TRUE))))</f>
        <v>0.0</v>
      </c>
      <c r="AA142">
        <f>IF(Datos!AA142="",0,IF(AND(AA$1008&lt;&gt;"",Datos!AA142=AA$1008),0,IF(AA$1004=0,0,1-CHOOSE(AA$1004,IF(ISNUMBER(Datos!AA142),AND(OR(AA$1005="",Datos!AA142&gt;=AA$1005),OR(AA$1006="",Datos!AA142&lt;=AA$1006)),FALSE),IF(ISNUMBER(Datos!AA142),AND(Datos!AA142=INT(Datos!AA142),AND(OR(AA$1005="",Datos!AA142&gt;=AA$1005),OR(AA$1006="",Datos!AA142&lt;=AA$1006))),FALSE),OR(ISNUMBER(FIND(";"&amp;UPPER(TRIM(Datos!AA142&amp;""))&amp;"=",AA$1007)),ISNUMBER(FIND(";"&amp;UPPER(TRIM(Datos!AA142&amp;""))&amp;";",AA$1007))),OR(UPPER(TRIM(Datos!AA142&amp;""))="SÍ",UPPER(TRIM(Datos!AA142&amp;""))="SI",UPPER(TRIM(Datos!AA142&amp;""))="NO"),IF(ISNUMBER(Datos!AA142),AND(OR(AA$1005="",Datos!AA142&gt;=AA$1005),OR(AA$1006="",Datos!AA142&lt;=AA$1006)),FALSE),TRUE))))</f>
        <v>0.0</v>
      </c>
      <c r="AB142">
        <f>IF(Datos!AB142="",0,IF(AND(AB$1008&lt;&gt;"",Datos!AB142=AB$1008),0,IF(AB$1004=0,0,1-CHOOSE(AB$1004,IF(ISNUMBER(Datos!AB142),AND(OR(AB$1005="",Datos!AB142&gt;=AB$1005),OR(AB$1006="",Datos!AB142&lt;=AB$1006)),FALSE),IF(ISNUMBER(Datos!AB142),AND(Datos!AB142=INT(Datos!AB142),AND(OR(AB$1005="",Datos!AB142&gt;=AB$1005),OR(AB$1006="",Datos!AB142&lt;=AB$1006))),FALSE),OR(ISNUMBER(FIND(";"&amp;UPPER(TRIM(Datos!AB142&amp;""))&amp;"=",AB$1007)),ISNUMBER(FIND(";"&amp;UPPER(TRIM(Datos!AB142&amp;""))&amp;";",AB$1007))),OR(UPPER(TRIM(Datos!AB142&amp;""))="SÍ",UPPER(TRIM(Datos!AB142&amp;""))="SI",UPPER(TRIM(Datos!AB142&amp;""))="NO"),IF(ISNUMBER(Datos!AB142),AND(OR(AB$1005="",Datos!AB142&gt;=AB$1005),OR(AB$1006="",Datos!AB142&lt;=AB$1006)),FALSE),TRUE))))</f>
        <v>0.0</v>
      </c>
      <c r="AC142">
        <f>IF(Datos!AC142="",0,IF(AND(AC$1008&lt;&gt;"",Datos!AC142=AC$1008),0,IF(AC$1004=0,0,1-CHOOSE(AC$1004,IF(ISNUMBER(Datos!AC142),AND(OR(AC$1005="",Datos!AC142&gt;=AC$1005),OR(AC$1006="",Datos!AC142&lt;=AC$1006)),FALSE),IF(ISNUMBER(Datos!AC142),AND(Datos!AC142=INT(Datos!AC142),AND(OR(AC$1005="",Datos!AC142&gt;=AC$1005),OR(AC$1006="",Datos!AC142&lt;=AC$1006))),FALSE),OR(ISNUMBER(FIND(";"&amp;UPPER(TRIM(Datos!AC142&amp;""))&amp;"=",AC$1007)),ISNUMBER(FIND(";"&amp;UPPER(TRIM(Datos!AC142&amp;""))&amp;";",AC$1007))),OR(UPPER(TRIM(Datos!AC142&amp;""))="SÍ",UPPER(TRIM(Datos!AC142&amp;""))="SI",UPPER(TRIM(Datos!AC142&amp;""))="NO"),IF(ISNUMBER(Datos!AC142),AND(OR(AC$1005="",Datos!AC142&gt;=AC$1005),OR(AC$1006="",Datos!AC142&lt;=AC$1006)),FALSE),TRUE))))</f>
        <v>0.0</v>
      </c>
      <c r="AD142">
        <f>IF(Datos!AD142="",0,IF(AND(AD$1008&lt;&gt;"",Datos!AD142=AD$1008),0,IF(AD$1004=0,0,1-CHOOSE(AD$1004,IF(ISNUMBER(Datos!AD142),AND(OR(AD$1005="",Datos!AD142&gt;=AD$1005),OR(AD$1006="",Datos!AD142&lt;=AD$1006)),FALSE),IF(ISNUMBER(Datos!AD142),AND(Datos!AD142=INT(Datos!AD142),AND(OR(AD$1005="",Datos!AD142&gt;=AD$1005),OR(AD$1006="",Datos!AD142&lt;=AD$1006))),FALSE),OR(ISNUMBER(FIND(";"&amp;UPPER(TRIM(Datos!AD142&amp;""))&amp;"=",AD$1007)),ISNUMBER(FIND(";"&amp;UPPER(TRIM(Datos!AD142&amp;""))&amp;";",AD$1007))),OR(UPPER(TRIM(Datos!AD142&amp;""))="SÍ",UPPER(TRIM(Datos!AD142&amp;""))="SI",UPPER(TRIM(Datos!AD142&amp;""))="NO"),IF(ISNUMBER(Datos!AD142),AND(OR(AD$1005="",Datos!AD142&gt;=AD$1005),OR(AD$1006="",Datos!AD142&lt;=AD$1006)),FALSE),TRUE))))</f>
        <v>0.0</v>
      </c>
      <c r="AE142">
        <f>IF(Datos!AE142="",0,IF(AND(AE$1008&lt;&gt;"",Datos!AE142=AE$1008),0,IF(AE$1004=0,0,1-CHOOSE(AE$1004,IF(ISNUMBER(Datos!AE142),AND(OR(AE$1005="",Datos!AE142&gt;=AE$1005),OR(AE$1006="",Datos!AE142&lt;=AE$1006)),FALSE),IF(ISNUMBER(Datos!AE142),AND(Datos!AE142=INT(Datos!AE142),AND(OR(AE$1005="",Datos!AE142&gt;=AE$1005),OR(AE$1006="",Datos!AE142&lt;=AE$1006))),FALSE),OR(ISNUMBER(FIND(";"&amp;UPPER(TRIM(Datos!AE142&amp;""))&amp;"=",AE$1007)),ISNUMBER(FIND(";"&amp;UPPER(TRIM(Datos!AE142&amp;""))&amp;";",AE$1007))),OR(UPPER(TRIM(Datos!AE142&amp;""))="SÍ",UPPER(TRIM(Datos!AE142&amp;""))="SI",UPPER(TRIM(Datos!AE142&amp;""))="NO"),IF(ISNUMBER(Datos!AE142),AND(OR(AE$1005="",Datos!AE142&gt;=AE$1005),OR(AE$1006="",Datos!AE142&lt;=AE$1006)),FALSE),TRUE))))</f>
        <v>0.0</v>
      </c>
    </row>
    <row r="143" spans="2:31">
      <c r="B143">
        <f>IF(Datos!B143="",0,IF(AND(B$1008&lt;&gt;"",Datos!B143=B$1008),0,IF(B$1004=0,0,1-CHOOSE(B$1004,IF(ISNUMBER(Datos!B143),AND(OR(B$1005="",Datos!B143&gt;=B$1005),OR(B$1006="",Datos!B143&lt;=B$1006)),FALSE),IF(ISNUMBER(Datos!B143),AND(Datos!B143=INT(Datos!B143),AND(OR(B$1005="",Datos!B143&gt;=B$1005),OR(B$1006="",Datos!B143&lt;=B$1006))),FALSE),OR(ISNUMBER(FIND(";"&amp;UPPER(TRIM(Datos!B143&amp;""))&amp;"=",B$1007)),ISNUMBER(FIND(";"&amp;UPPER(TRIM(Datos!B143&amp;""))&amp;";",B$1007))),OR(UPPER(TRIM(Datos!B143&amp;""))="SÍ",UPPER(TRIM(Datos!B143&amp;""))="SI",UPPER(TRIM(Datos!B143&amp;""))="NO"),IF(ISNUMBER(Datos!B143),AND(OR(B$1005="",Datos!B143&gt;=B$1005),OR(B$1006="",Datos!B143&lt;=B$1006)),FALSE),TRUE))))</f>
        <v>0.0</v>
      </c>
      <c r="C143">
        <f>IF(Datos!C143="",0,IF(AND(C$1008&lt;&gt;"",Datos!C143=C$1008),0,IF(C$1004=0,0,1-CHOOSE(C$1004,IF(ISNUMBER(Datos!C143),AND(OR(C$1005="",Datos!C143&gt;=C$1005),OR(C$1006="",Datos!C143&lt;=C$1006)),FALSE),IF(ISNUMBER(Datos!C143),AND(Datos!C143=INT(Datos!C143),AND(OR(C$1005="",Datos!C143&gt;=C$1005),OR(C$1006="",Datos!C143&lt;=C$1006))),FALSE),OR(ISNUMBER(FIND(";"&amp;UPPER(TRIM(Datos!C143&amp;""))&amp;"=",C$1007)),ISNUMBER(FIND(";"&amp;UPPER(TRIM(Datos!C143&amp;""))&amp;";",C$1007))),OR(UPPER(TRIM(Datos!C143&amp;""))="SÍ",UPPER(TRIM(Datos!C143&amp;""))="SI",UPPER(TRIM(Datos!C143&amp;""))="NO"),IF(ISNUMBER(Datos!C143),AND(OR(C$1005="",Datos!C143&gt;=C$1005),OR(C$1006="",Datos!C143&lt;=C$1006)),FALSE),TRUE))))</f>
        <v>0.0</v>
      </c>
      <c r="D143">
        <f>IF(Datos!D143="",0,IF(AND(D$1008&lt;&gt;"",Datos!D143=D$1008),0,IF(D$1004=0,0,1-CHOOSE(D$1004,IF(ISNUMBER(Datos!D143),AND(OR(D$1005="",Datos!D143&gt;=D$1005),OR(D$1006="",Datos!D143&lt;=D$1006)),FALSE),IF(ISNUMBER(Datos!D143),AND(Datos!D143=INT(Datos!D143),AND(OR(D$1005="",Datos!D143&gt;=D$1005),OR(D$1006="",Datos!D143&lt;=D$1006))),FALSE),OR(ISNUMBER(FIND(";"&amp;UPPER(TRIM(Datos!D143&amp;""))&amp;"=",D$1007)),ISNUMBER(FIND(";"&amp;UPPER(TRIM(Datos!D143&amp;""))&amp;";",D$1007))),OR(UPPER(TRIM(Datos!D143&amp;""))="SÍ",UPPER(TRIM(Datos!D143&amp;""))="SI",UPPER(TRIM(Datos!D143&amp;""))="NO"),IF(ISNUMBER(Datos!D143),AND(OR(D$1005="",Datos!D143&gt;=D$1005),OR(D$1006="",Datos!D143&lt;=D$1006)),FALSE),TRUE))))</f>
        <v>0.0</v>
      </c>
      <c r="E143">
        <f>IF(Datos!E143="",0,IF(AND(E$1008&lt;&gt;"",Datos!E143=E$1008),0,IF(E$1004=0,0,1-CHOOSE(E$1004,IF(ISNUMBER(Datos!E143),AND(OR(E$1005="",Datos!E143&gt;=E$1005),OR(E$1006="",Datos!E143&lt;=E$1006)),FALSE),IF(ISNUMBER(Datos!E143),AND(Datos!E143=INT(Datos!E143),AND(OR(E$1005="",Datos!E143&gt;=E$1005),OR(E$1006="",Datos!E143&lt;=E$1006))),FALSE),OR(ISNUMBER(FIND(";"&amp;UPPER(TRIM(Datos!E143&amp;""))&amp;"=",E$1007)),ISNUMBER(FIND(";"&amp;UPPER(TRIM(Datos!E143&amp;""))&amp;";",E$1007))),OR(UPPER(TRIM(Datos!E143&amp;""))="SÍ",UPPER(TRIM(Datos!E143&amp;""))="SI",UPPER(TRIM(Datos!E143&amp;""))="NO"),IF(ISNUMBER(Datos!E143),AND(OR(E$1005="",Datos!E143&gt;=E$1005),OR(E$1006="",Datos!E143&lt;=E$1006)),FALSE),TRUE))))</f>
        <v>0.0</v>
      </c>
      <c r="F143">
        <f>IF(Datos!F143="",0,IF(AND(F$1008&lt;&gt;"",Datos!F143=F$1008),0,IF(F$1004=0,0,1-CHOOSE(F$1004,IF(ISNUMBER(Datos!F143),AND(OR(F$1005="",Datos!F143&gt;=F$1005),OR(F$1006="",Datos!F143&lt;=F$1006)),FALSE),IF(ISNUMBER(Datos!F143),AND(Datos!F143=INT(Datos!F143),AND(OR(F$1005="",Datos!F143&gt;=F$1005),OR(F$1006="",Datos!F143&lt;=F$1006))),FALSE),OR(ISNUMBER(FIND(";"&amp;UPPER(TRIM(Datos!F143&amp;""))&amp;"=",F$1007)),ISNUMBER(FIND(";"&amp;UPPER(TRIM(Datos!F143&amp;""))&amp;";",F$1007))),OR(UPPER(TRIM(Datos!F143&amp;""))="SÍ",UPPER(TRIM(Datos!F143&amp;""))="SI",UPPER(TRIM(Datos!F143&amp;""))="NO"),IF(ISNUMBER(Datos!F143),AND(OR(F$1005="",Datos!F143&gt;=F$1005),OR(F$1006="",Datos!F143&lt;=F$1006)),FALSE),TRUE))))</f>
        <v>0.0</v>
      </c>
      <c r="G143">
        <f>IF(Datos!G143="",0,IF(AND(G$1008&lt;&gt;"",Datos!G143=G$1008),0,IF(G$1004=0,0,1-CHOOSE(G$1004,IF(ISNUMBER(Datos!G143),AND(OR(G$1005="",Datos!G143&gt;=G$1005),OR(G$1006="",Datos!G143&lt;=G$1006)),FALSE),IF(ISNUMBER(Datos!G143),AND(Datos!G143=INT(Datos!G143),AND(OR(G$1005="",Datos!G143&gt;=G$1005),OR(G$1006="",Datos!G143&lt;=G$1006))),FALSE),OR(ISNUMBER(FIND(";"&amp;UPPER(TRIM(Datos!G143&amp;""))&amp;"=",G$1007)),ISNUMBER(FIND(";"&amp;UPPER(TRIM(Datos!G143&amp;""))&amp;";",G$1007))),OR(UPPER(TRIM(Datos!G143&amp;""))="SÍ",UPPER(TRIM(Datos!G143&amp;""))="SI",UPPER(TRIM(Datos!G143&amp;""))="NO"),IF(ISNUMBER(Datos!G143),AND(OR(G$1005="",Datos!G143&gt;=G$1005),OR(G$1006="",Datos!G143&lt;=G$1006)),FALSE),TRUE))))</f>
        <v>0.0</v>
      </c>
      <c r="H143">
        <f>IF(Datos!H143="",0,IF(AND(H$1008&lt;&gt;"",Datos!H143=H$1008),0,IF(H$1004=0,0,1-CHOOSE(H$1004,IF(ISNUMBER(Datos!H143),AND(OR(H$1005="",Datos!H143&gt;=H$1005),OR(H$1006="",Datos!H143&lt;=H$1006)),FALSE),IF(ISNUMBER(Datos!H143),AND(Datos!H143=INT(Datos!H143),AND(OR(H$1005="",Datos!H143&gt;=H$1005),OR(H$1006="",Datos!H143&lt;=H$1006))),FALSE),OR(ISNUMBER(FIND(";"&amp;UPPER(TRIM(Datos!H143&amp;""))&amp;"=",H$1007)),ISNUMBER(FIND(";"&amp;UPPER(TRIM(Datos!H143&amp;""))&amp;";",H$1007))),OR(UPPER(TRIM(Datos!H143&amp;""))="SÍ",UPPER(TRIM(Datos!H143&amp;""))="SI",UPPER(TRIM(Datos!H143&amp;""))="NO"),IF(ISNUMBER(Datos!H143),AND(OR(H$1005="",Datos!H143&gt;=H$1005),OR(H$1006="",Datos!H143&lt;=H$1006)),FALSE),TRUE))))</f>
        <v>0.0</v>
      </c>
      <c r="I143">
        <f>IF(Datos!I143="",0,IF(AND(I$1008&lt;&gt;"",Datos!I143=I$1008),0,IF(I$1004=0,0,1-CHOOSE(I$1004,IF(ISNUMBER(Datos!I143),AND(OR(I$1005="",Datos!I143&gt;=I$1005),OR(I$1006="",Datos!I143&lt;=I$1006)),FALSE),IF(ISNUMBER(Datos!I143),AND(Datos!I143=INT(Datos!I143),AND(OR(I$1005="",Datos!I143&gt;=I$1005),OR(I$1006="",Datos!I143&lt;=I$1006))),FALSE),OR(ISNUMBER(FIND(";"&amp;UPPER(TRIM(Datos!I143&amp;""))&amp;"=",I$1007)),ISNUMBER(FIND(";"&amp;UPPER(TRIM(Datos!I143&amp;""))&amp;";",I$1007))),OR(UPPER(TRIM(Datos!I143&amp;""))="SÍ",UPPER(TRIM(Datos!I143&amp;""))="SI",UPPER(TRIM(Datos!I143&amp;""))="NO"),IF(ISNUMBER(Datos!I143),AND(OR(I$1005="",Datos!I143&gt;=I$1005),OR(I$1006="",Datos!I143&lt;=I$1006)),FALSE),TRUE))))</f>
        <v>0.0</v>
      </c>
      <c r="J143">
        <f>IF(Datos!J143="",0,IF(AND(J$1008&lt;&gt;"",Datos!J143=J$1008),0,IF(J$1004=0,0,1-CHOOSE(J$1004,IF(ISNUMBER(Datos!J143),AND(OR(J$1005="",Datos!J143&gt;=J$1005),OR(J$1006="",Datos!J143&lt;=J$1006)),FALSE),IF(ISNUMBER(Datos!J143),AND(Datos!J143=INT(Datos!J143),AND(OR(J$1005="",Datos!J143&gt;=J$1005),OR(J$1006="",Datos!J143&lt;=J$1006))),FALSE),OR(ISNUMBER(FIND(";"&amp;UPPER(TRIM(Datos!J143&amp;""))&amp;"=",J$1007)),ISNUMBER(FIND(";"&amp;UPPER(TRIM(Datos!J143&amp;""))&amp;";",J$1007))),OR(UPPER(TRIM(Datos!J143&amp;""))="SÍ",UPPER(TRIM(Datos!J143&amp;""))="SI",UPPER(TRIM(Datos!J143&amp;""))="NO"),IF(ISNUMBER(Datos!J143),AND(OR(J$1005="",Datos!J143&gt;=J$1005),OR(J$1006="",Datos!J143&lt;=J$1006)),FALSE),TRUE))))</f>
        <v>0.0</v>
      </c>
      <c r="K143">
        <f>IF(Datos!K143="",0,IF(AND(K$1008&lt;&gt;"",Datos!K143=K$1008),0,IF(K$1004=0,0,1-CHOOSE(K$1004,IF(ISNUMBER(Datos!K143),AND(OR(K$1005="",Datos!K143&gt;=K$1005),OR(K$1006="",Datos!K143&lt;=K$1006)),FALSE),IF(ISNUMBER(Datos!K143),AND(Datos!K143=INT(Datos!K143),AND(OR(K$1005="",Datos!K143&gt;=K$1005),OR(K$1006="",Datos!K143&lt;=K$1006))),FALSE),OR(ISNUMBER(FIND(";"&amp;UPPER(TRIM(Datos!K143&amp;""))&amp;"=",K$1007)),ISNUMBER(FIND(";"&amp;UPPER(TRIM(Datos!K143&amp;""))&amp;";",K$1007))),OR(UPPER(TRIM(Datos!K143&amp;""))="SÍ",UPPER(TRIM(Datos!K143&amp;""))="SI",UPPER(TRIM(Datos!K143&amp;""))="NO"),IF(ISNUMBER(Datos!K143),AND(OR(K$1005="",Datos!K143&gt;=K$1005),OR(K$1006="",Datos!K143&lt;=K$1006)),FALSE),TRUE))))</f>
        <v>0.0</v>
      </c>
      <c r="L143">
        <f>IF(Datos!L143="",0,IF(AND(L$1008&lt;&gt;"",Datos!L143=L$1008),0,IF(L$1004=0,0,1-CHOOSE(L$1004,IF(ISNUMBER(Datos!L143),AND(OR(L$1005="",Datos!L143&gt;=L$1005),OR(L$1006="",Datos!L143&lt;=L$1006)),FALSE),IF(ISNUMBER(Datos!L143),AND(Datos!L143=INT(Datos!L143),AND(OR(L$1005="",Datos!L143&gt;=L$1005),OR(L$1006="",Datos!L143&lt;=L$1006))),FALSE),OR(ISNUMBER(FIND(";"&amp;UPPER(TRIM(Datos!L143&amp;""))&amp;"=",L$1007)),ISNUMBER(FIND(";"&amp;UPPER(TRIM(Datos!L143&amp;""))&amp;";",L$1007))),OR(UPPER(TRIM(Datos!L143&amp;""))="SÍ",UPPER(TRIM(Datos!L143&amp;""))="SI",UPPER(TRIM(Datos!L143&amp;""))="NO"),IF(ISNUMBER(Datos!L143),AND(OR(L$1005="",Datos!L143&gt;=L$1005),OR(L$1006="",Datos!L143&lt;=L$1006)),FALSE),TRUE))))</f>
        <v>0.0</v>
      </c>
      <c r="M143">
        <f>IF(Datos!M143="",0,IF(AND(M$1008&lt;&gt;"",Datos!M143=M$1008),0,IF(M$1004=0,0,1-CHOOSE(M$1004,IF(ISNUMBER(Datos!M143),AND(OR(M$1005="",Datos!M143&gt;=M$1005),OR(M$1006="",Datos!M143&lt;=M$1006)),FALSE),IF(ISNUMBER(Datos!M143),AND(Datos!M143=INT(Datos!M143),AND(OR(M$1005="",Datos!M143&gt;=M$1005),OR(M$1006="",Datos!M143&lt;=M$1006))),FALSE),OR(ISNUMBER(FIND(";"&amp;UPPER(TRIM(Datos!M143&amp;""))&amp;"=",M$1007)),ISNUMBER(FIND(";"&amp;UPPER(TRIM(Datos!M143&amp;""))&amp;";",M$1007))),OR(UPPER(TRIM(Datos!M143&amp;""))="SÍ",UPPER(TRIM(Datos!M143&amp;""))="SI",UPPER(TRIM(Datos!M143&amp;""))="NO"),IF(ISNUMBER(Datos!M143),AND(OR(M$1005="",Datos!M143&gt;=M$1005),OR(M$1006="",Datos!M143&lt;=M$1006)),FALSE),TRUE))))</f>
        <v>0.0</v>
      </c>
      <c r="N143">
        <f>IF(Datos!N143="",0,IF(AND(N$1008&lt;&gt;"",Datos!N143=N$1008),0,IF(N$1004=0,0,1-CHOOSE(N$1004,IF(ISNUMBER(Datos!N143),AND(OR(N$1005="",Datos!N143&gt;=N$1005),OR(N$1006="",Datos!N143&lt;=N$1006)),FALSE),IF(ISNUMBER(Datos!N143),AND(Datos!N143=INT(Datos!N143),AND(OR(N$1005="",Datos!N143&gt;=N$1005),OR(N$1006="",Datos!N143&lt;=N$1006))),FALSE),OR(ISNUMBER(FIND(";"&amp;UPPER(TRIM(Datos!N143&amp;""))&amp;"=",N$1007)),ISNUMBER(FIND(";"&amp;UPPER(TRIM(Datos!N143&amp;""))&amp;";",N$1007))),OR(UPPER(TRIM(Datos!N143&amp;""))="SÍ",UPPER(TRIM(Datos!N143&amp;""))="SI",UPPER(TRIM(Datos!N143&amp;""))="NO"),IF(ISNUMBER(Datos!N143),AND(OR(N$1005="",Datos!N143&gt;=N$1005),OR(N$1006="",Datos!N143&lt;=N$1006)),FALSE),TRUE))))</f>
        <v>0.0</v>
      </c>
      <c r="O143">
        <f>IF(Datos!O143="",0,IF(AND(O$1008&lt;&gt;"",Datos!O143=O$1008),0,IF(O$1004=0,0,1-CHOOSE(O$1004,IF(ISNUMBER(Datos!O143),AND(OR(O$1005="",Datos!O143&gt;=O$1005),OR(O$1006="",Datos!O143&lt;=O$1006)),FALSE),IF(ISNUMBER(Datos!O143),AND(Datos!O143=INT(Datos!O143),AND(OR(O$1005="",Datos!O143&gt;=O$1005),OR(O$1006="",Datos!O143&lt;=O$1006))),FALSE),OR(ISNUMBER(FIND(";"&amp;UPPER(TRIM(Datos!O143&amp;""))&amp;"=",O$1007)),ISNUMBER(FIND(";"&amp;UPPER(TRIM(Datos!O143&amp;""))&amp;";",O$1007))),OR(UPPER(TRIM(Datos!O143&amp;""))="SÍ",UPPER(TRIM(Datos!O143&amp;""))="SI",UPPER(TRIM(Datos!O143&amp;""))="NO"),IF(ISNUMBER(Datos!O143),AND(OR(O$1005="",Datos!O143&gt;=O$1005),OR(O$1006="",Datos!O143&lt;=O$1006)),FALSE),TRUE))))</f>
        <v>0.0</v>
      </c>
      <c r="P143">
        <f>IF(Datos!P143="",0,IF(AND(P$1008&lt;&gt;"",Datos!P143=P$1008),0,IF(P$1004=0,0,1-CHOOSE(P$1004,IF(ISNUMBER(Datos!P143),AND(OR(P$1005="",Datos!P143&gt;=P$1005),OR(P$1006="",Datos!P143&lt;=P$1006)),FALSE),IF(ISNUMBER(Datos!P143),AND(Datos!P143=INT(Datos!P143),AND(OR(P$1005="",Datos!P143&gt;=P$1005),OR(P$1006="",Datos!P143&lt;=P$1006))),FALSE),OR(ISNUMBER(FIND(";"&amp;UPPER(TRIM(Datos!P143&amp;""))&amp;"=",P$1007)),ISNUMBER(FIND(";"&amp;UPPER(TRIM(Datos!P143&amp;""))&amp;";",P$1007))),OR(UPPER(TRIM(Datos!P143&amp;""))="SÍ",UPPER(TRIM(Datos!P143&amp;""))="SI",UPPER(TRIM(Datos!P143&amp;""))="NO"),IF(ISNUMBER(Datos!P143),AND(OR(P$1005="",Datos!P143&gt;=P$1005),OR(P$1006="",Datos!P143&lt;=P$1006)),FALSE),TRUE))))</f>
        <v>0.0</v>
      </c>
      <c r="Q143">
        <f>IF(Datos!Q143="",0,IF(AND(Q$1008&lt;&gt;"",Datos!Q143=Q$1008),0,IF(Q$1004=0,0,1-CHOOSE(Q$1004,IF(ISNUMBER(Datos!Q143),AND(OR(Q$1005="",Datos!Q143&gt;=Q$1005),OR(Q$1006="",Datos!Q143&lt;=Q$1006)),FALSE),IF(ISNUMBER(Datos!Q143),AND(Datos!Q143=INT(Datos!Q143),AND(OR(Q$1005="",Datos!Q143&gt;=Q$1005),OR(Q$1006="",Datos!Q143&lt;=Q$1006))),FALSE),OR(ISNUMBER(FIND(";"&amp;UPPER(TRIM(Datos!Q143&amp;""))&amp;"=",Q$1007)),ISNUMBER(FIND(";"&amp;UPPER(TRIM(Datos!Q143&amp;""))&amp;";",Q$1007))),OR(UPPER(TRIM(Datos!Q143&amp;""))="SÍ",UPPER(TRIM(Datos!Q143&amp;""))="SI",UPPER(TRIM(Datos!Q143&amp;""))="NO"),IF(ISNUMBER(Datos!Q143),AND(OR(Q$1005="",Datos!Q143&gt;=Q$1005),OR(Q$1006="",Datos!Q143&lt;=Q$1006)),FALSE),TRUE))))</f>
        <v>0.0</v>
      </c>
      <c r="R143">
        <f>IF(Datos!R143="",0,IF(AND(R$1008&lt;&gt;"",Datos!R143=R$1008),0,IF(R$1004=0,0,1-CHOOSE(R$1004,IF(ISNUMBER(Datos!R143),AND(OR(R$1005="",Datos!R143&gt;=R$1005),OR(R$1006="",Datos!R143&lt;=R$1006)),FALSE),IF(ISNUMBER(Datos!R143),AND(Datos!R143=INT(Datos!R143),AND(OR(R$1005="",Datos!R143&gt;=R$1005),OR(R$1006="",Datos!R143&lt;=R$1006))),FALSE),OR(ISNUMBER(FIND(";"&amp;UPPER(TRIM(Datos!R143&amp;""))&amp;"=",R$1007)),ISNUMBER(FIND(";"&amp;UPPER(TRIM(Datos!R143&amp;""))&amp;";",R$1007))),OR(UPPER(TRIM(Datos!R143&amp;""))="SÍ",UPPER(TRIM(Datos!R143&amp;""))="SI",UPPER(TRIM(Datos!R143&amp;""))="NO"),IF(ISNUMBER(Datos!R143),AND(OR(R$1005="",Datos!R143&gt;=R$1005),OR(R$1006="",Datos!R143&lt;=R$1006)),FALSE),TRUE))))</f>
        <v>0.0</v>
      </c>
      <c r="S143">
        <f>IF(Datos!S143="",0,IF(AND(S$1008&lt;&gt;"",Datos!S143=S$1008),0,IF(S$1004=0,0,1-CHOOSE(S$1004,IF(ISNUMBER(Datos!S143),AND(OR(S$1005="",Datos!S143&gt;=S$1005),OR(S$1006="",Datos!S143&lt;=S$1006)),FALSE),IF(ISNUMBER(Datos!S143),AND(Datos!S143=INT(Datos!S143),AND(OR(S$1005="",Datos!S143&gt;=S$1005),OR(S$1006="",Datos!S143&lt;=S$1006))),FALSE),OR(ISNUMBER(FIND(";"&amp;UPPER(TRIM(Datos!S143&amp;""))&amp;"=",S$1007)),ISNUMBER(FIND(";"&amp;UPPER(TRIM(Datos!S143&amp;""))&amp;";",S$1007))),OR(UPPER(TRIM(Datos!S143&amp;""))="SÍ",UPPER(TRIM(Datos!S143&amp;""))="SI",UPPER(TRIM(Datos!S143&amp;""))="NO"),IF(ISNUMBER(Datos!S143),AND(OR(S$1005="",Datos!S143&gt;=S$1005),OR(S$1006="",Datos!S143&lt;=S$1006)),FALSE),TRUE))))</f>
        <v>0.0</v>
      </c>
      <c r="T143">
        <f>IF(Datos!T143="",0,IF(AND(T$1008&lt;&gt;"",Datos!T143=T$1008),0,IF(T$1004=0,0,1-CHOOSE(T$1004,IF(ISNUMBER(Datos!T143),AND(OR(T$1005="",Datos!T143&gt;=T$1005),OR(T$1006="",Datos!T143&lt;=T$1006)),FALSE),IF(ISNUMBER(Datos!T143),AND(Datos!T143=INT(Datos!T143),AND(OR(T$1005="",Datos!T143&gt;=T$1005),OR(T$1006="",Datos!T143&lt;=T$1006))),FALSE),OR(ISNUMBER(FIND(";"&amp;UPPER(TRIM(Datos!T143&amp;""))&amp;"=",T$1007)),ISNUMBER(FIND(";"&amp;UPPER(TRIM(Datos!T143&amp;""))&amp;";",T$1007))),OR(UPPER(TRIM(Datos!T143&amp;""))="SÍ",UPPER(TRIM(Datos!T143&amp;""))="SI",UPPER(TRIM(Datos!T143&amp;""))="NO"),IF(ISNUMBER(Datos!T143),AND(OR(T$1005="",Datos!T143&gt;=T$1005),OR(T$1006="",Datos!T143&lt;=T$1006)),FALSE),TRUE))))</f>
        <v>0.0</v>
      </c>
      <c r="U143">
        <f>IF(Datos!U143="",0,IF(AND(U$1008&lt;&gt;"",Datos!U143=U$1008),0,IF(U$1004=0,0,1-CHOOSE(U$1004,IF(ISNUMBER(Datos!U143),AND(OR(U$1005="",Datos!U143&gt;=U$1005),OR(U$1006="",Datos!U143&lt;=U$1006)),FALSE),IF(ISNUMBER(Datos!U143),AND(Datos!U143=INT(Datos!U143),AND(OR(U$1005="",Datos!U143&gt;=U$1005),OR(U$1006="",Datos!U143&lt;=U$1006))),FALSE),OR(ISNUMBER(FIND(";"&amp;UPPER(TRIM(Datos!U143&amp;""))&amp;"=",U$1007)),ISNUMBER(FIND(";"&amp;UPPER(TRIM(Datos!U143&amp;""))&amp;";",U$1007))),OR(UPPER(TRIM(Datos!U143&amp;""))="SÍ",UPPER(TRIM(Datos!U143&amp;""))="SI",UPPER(TRIM(Datos!U143&amp;""))="NO"),IF(ISNUMBER(Datos!U143),AND(OR(U$1005="",Datos!U143&gt;=U$1005),OR(U$1006="",Datos!U143&lt;=U$1006)),FALSE),TRUE))))</f>
        <v>0.0</v>
      </c>
      <c r="V143">
        <f>IF(Datos!V143="",0,IF(AND(V$1008&lt;&gt;"",Datos!V143=V$1008),0,IF(V$1004=0,0,1-CHOOSE(V$1004,IF(ISNUMBER(Datos!V143),AND(OR(V$1005="",Datos!V143&gt;=V$1005),OR(V$1006="",Datos!V143&lt;=V$1006)),FALSE),IF(ISNUMBER(Datos!V143),AND(Datos!V143=INT(Datos!V143),AND(OR(V$1005="",Datos!V143&gt;=V$1005),OR(V$1006="",Datos!V143&lt;=V$1006))),FALSE),OR(ISNUMBER(FIND(";"&amp;UPPER(TRIM(Datos!V143&amp;""))&amp;"=",V$1007)),ISNUMBER(FIND(";"&amp;UPPER(TRIM(Datos!V143&amp;""))&amp;";",V$1007))),OR(UPPER(TRIM(Datos!V143&amp;""))="SÍ",UPPER(TRIM(Datos!V143&amp;""))="SI",UPPER(TRIM(Datos!V143&amp;""))="NO"),IF(ISNUMBER(Datos!V143),AND(OR(V$1005="",Datos!V143&gt;=V$1005),OR(V$1006="",Datos!V143&lt;=V$1006)),FALSE),TRUE))))</f>
        <v>0.0</v>
      </c>
      <c r="W143">
        <f>IF(Datos!W143="",0,IF(AND(W$1008&lt;&gt;"",Datos!W143=W$1008),0,IF(W$1004=0,0,1-CHOOSE(W$1004,IF(ISNUMBER(Datos!W143),AND(OR(W$1005="",Datos!W143&gt;=W$1005),OR(W$1006="",Datos!W143&lt;=W$1006)),FALSE),IF(ISNUMBER(Datos!W143),AND(Datos!W143=INT(Datos!W143),AND(OR(W$1005="",Datos!W143&gt;=W$1005),OR(W$1006="",Datos!W143&lt;=W$1006))),FALSE),OR(ISNUMBER(FIND(";"&amp;UPPER(TRIM(Datos!W143&amp;""))&amp;"=",W$1007)),ISNUMBER(FIND(";"&amp;UPPER(TRIM(Datos!W143&amp;""))&amp;";",W$1007))),OR(UPPER(TRIM(Datos!W143&amp;""))="SÍ",UPPER(TRIM(Datos!W143&amp;""))="SI",UPPER(TRIM(Datos!W143&amp;""))="NO"),IF(ISNUMBER(Datos!W143),AND(OR(W$1005="",Datos!W143&gt;=W$1005),OR(W$1006="",Datos!W143&lt;=W$1006)),FALSE),TRUE))))</f>
        <v>0.0</v>
      </c>
      <c r="X143">
        <f>IF(Datos!X143="",0,IF(AND(X$1008&lt;&gt;"",Datos!X143=X$1008),0,IF(X$1004=0,0,1-CHOOSE(X$1004,IF(ISNUMBER(Datos!X143),AND(OR(X$1005="",Datos!X143&gt;=X$1005),OR(X$1006="",Datos!X143&lt;=X$1006)),FALSE),IF(ISNUMBER(Datos!X143),AND(Datos!X143=INT(Datos!X143),AND(OR(X$1005="",Datos!X143&gt;=X$1005),OR(X$1006="",Datos!X143&lt;=X$1006))),FALSE),OR(ISNUMBER(FIND(";"&amp;UPPER(TRIM(Datos!X143&amp;""))&amp;"=",X$1007)),ISNUMBER(FIND(";"&amp;UPPER(TRIM(Datos!X143&amp;""))&amp;";",X$1007))),OR(UPPER(TRIM(Datos!X143&amp;""))="SÍ",UPPER(TRIM(Datos!X143&amp;""))="SI",UPPER(TRIM(Datos!X143&amp;""))="NO"),IF(ISNUMBER(Datos!X143),AND(OR(X$1005="",Datos!X143&gt;=X$1005),OR(X$1006="",Datos!X143&lt;=X$1006)),FALSE),TRUE))))</f>
        <v>0.0</v>
      </c>
      <c r="Y143">
        <f>IF(Datos!Y143="",0,IF(AND(Y$1008&lt;&gt;"",Datos!Y143=Y$1008),0,IF(Y$1004=0,0,1-CHOOSE(Y$1004,IF(ISNUMBER(Datos!Y143),AND(OR(Y$1005="",Datos!Y143&gt;=Y$1005),OR(Y$1006="",Datos!Y143&lt;=Y$1006)),FALSE),IF(ISNUMBER(Datos!Y143),AND(Datos!Y143=INT(Datos!Y143),AND(OR(Y$1005="",Datos!Y143&gt;=Y$1005),OR(Y$1006="",Datos!Y143&lt;=Y$1006))),FALSE),OR(ISNUMBER(FIND(";"&amp;UPPER(TRIM(Datos!Y143&amp;""))&amp;"=",Y$1007)),ISNUMBER(FIND(";"&amp;UPPER(TRIM(Datos!Y143&amp;""))&amp;";",Y$1007))),OR(UPPER(TRIM(Datos!Y143&amp;""))="SÍ",UPPER(TRIM(Datos!Y143&amp;""))="SI",UPPER(TRIM(Datos!Y143&amp;""))="NO"),IF(ISNUMBER(Datos!Y143),AND(OR(Y$1005="",Datos!Y143&gt;=Y$1005),OR(Y$1006="",Datos!Y143&lt;=Y$1006)),FALSE),TRUE))))</f>
        <v>0.0</v>
      </c>
      <c r="Z143">
        <f>IF(Datos!Z143="",0,IF(AND(Z$1008&lt;&gt;"",Datos!Z143=Z$1008),0,IF(Z$1004=0,0,1-CHOOSE(Z$1004,IF(ISNUMBER(Datos!Z143),AND(OR(Z$1005="",Datos!Z143&gt;=Z$1005),OR(Z$1006="",Datos!Z143&lt;=Z$1006)),FALSE),IF(ISNUMBER(Datos!Z143),AND(Datos!Z143=INT(Datos!Z143),AND(OR(Z$1005="",Datos!Z143&gt;=Z$1005),OR(Z$1006="",Datos!Z143&lt;=Z$1006))),FALSE),OR(ISNUMBER(FIND(";"&amp;UPPER(TRIM(Datos!Z143&amp;""))&amp;"=",Z$1007)),ISNUMBER(FIND(";"&amp;UPPER(TRIM(Datos!Z143&amp;""))&amp;";",Z$1007))),OR(UPPER(TRIM(Datos!Z143&amp;""))="SÍ",UPPER(TRIM(Datos!Z143&amp;""))="SI",UPPER(TRIM(Datos!Z143&amp;""))="NO"),IF(ISNUMBER(Datos!Z143),AND(OR(Z$1005="",Datos!Z143&gt;=Z$1005),OR(Z$1006="",Datos!Z143&lt;=Z$1006)),FALSE),TRUE))))</f>
        <v>0.0</v>
      </c>
      <c r="AA143">
        <f>IF(Datos!AA143="",0,IF(AND(AA$1008&lt;&gt;"",Datos!AA143=AA$1008),0,IF(AA$1004=0,0,1-CHOOSE(AA$1004,IF(ISNUMBER(Datos!AA143),AND(OR(AA$1005="",Datos!AA143&gt;=AA$1005),OR(AA$1006="",Datos!AA143&lt;=AA$1006)),FALSE),IF(ISNUMBER(Datos!AA143),AND(Datos!AA143=INT(Datos!AA143),AND(OR(AA$1005="",Datos!AA143&gt;=AA$1005),OR(AA$1006="",Datos!AA143&lt;=AA$1006))),FALSE),OR(ISNUMBER(FIND(";"&amp;UPPER(TRIM(Datos!AA143&amp;""))&amp;"=",AA$1007)),ISNUMBER(FIND(";"&amp;UPPER(TRIM(Datos!AA143&amp;""))&amp;";",AA$1007))),OR(UPPER(TRIM(Datos!AA143&amp;""))="SÍ",UPPER(TRIM(Datos!AA143&amp;""))="SI",UPPER(TRIM(Datos!AA143&amp;""))="NO"),IF(ISNUMBER(Datos!AA143),AND(OR(AA$1005="",Datos!AA143&gt;=AA$1005),OR(AA$1006="",Datos!AA143&lt;=AA$1006)),FALSE),TRUE))))</f>
        <v>0.0</v>
      </c>
      <c r="AB143">
        <f>IF(Datos!AB143="",0,IF(AND(AB$1008&lt;&gt;"",Datos!AB143=AB$1008),0,IF(AB$1004=0,0,1-CHOOSE(AB$1004,IF(ISNUMBER(Datos!AB143),AND(OR(AB$1005="",Datos!AB143&gt;=AB$1005),OR(AB$1006="",Datos!AB143&lt;=AB$1006)),FALSE),IF(ISNUMBER(Datos!AB143),AND(Datos!AB143=INT(Datos!AB143),AND(OR(AB$1005="",Datos!AB143&gt;=AB$1005),OR(AB$1006="",Datos!AB143&lt;=AB$1006))),FALSE),OR(ISNUMBER(FIND(";"&amp;UPPER(TRIM(Datos!AB143&amp;""))&amp;"=",AB$1007)),ISNUMBER(FIND(";"&amp;UPPER(TRIM(Datos!AB143&amp;""))&amp;";",AB$1007))),OR(UPPER(TRIM(Datos!AB143&amp;""))="SÍ",UPPER(TRIM(Datos!AB143&amp;""))="SI",UPPER(TRIM(Datos!AB143&amp;""))="NO"),IF(ISNUMBER(Datos!AB143),AND(OR(AB$1005="",Datos!AB143&gt;=AB$1005),OR(AB$1006="",Datos!AB143&lt;=AB$1006)),FALSE),TRUE))))</f>
        <v>0.0</v>
      </c>
      <c r="AC143">
        <f>IF(Datos!AC143="",0,IF(AND(AC$1008&lt;&gt;"",Datos!AC143=AC$1008),0,IF(AC$1004=0,0,1-CHOOSE(AC$1004,IF(ISNUMBER(Datos!AC143),AND(OR(AC$1005="",Datos!AC143&gt;=AC$1005),OR(AC$1006="",Datos!AC143&lt;=AC$1006)),FALSE),IF(ISNUMBER(Datos!AC143),AND(Datos!AC143=INT(Datos!AC143),AND(OR(AC$1005="",Datos!AC143&gt;=AC$1005),OR(AC$1006="",Datos!AC143&lt;=AC$1006))),FALSE),OR(ISNUMBER(FIND(";"&amp;UPPER(TRIM(Datos!AC143&amp;""))&amp;"=",AC$1007)),ISNUMBER(FIND(";"&amp;UPPER(TRIM(Datos!AC143&amp;""))&amp;";",AC$1007))),OR(UPPER(TRIM(Datos!AC143&amp;""))="SÍ",UPPER(TRIM(Datos!AC143&amp;""))="SI",UPPER(TRIM(Datos!AC143&amp;""))="NO"),IF(ISNUMBER(Datos!AC143),AND(OR(AC$1005="",Datos!AC143&gt;=AC$1005),OR(AC$1006="",Datos!AC143&lt;=AC$1006)),FALSE),TRUE))))</f>
        <v>0.0</v>
      </c>
      <c r="AD143">
        <f>IF(Datos!AD143="",0,IF(AND(AD$1008&lt;&gt;"",Datos!AD143=AD$1008),0,IF(AD$1004=0,0,1-CHOOSE(AD$1004,IF(ISNUMBER(Datos!AD143),AND(OR(AD$1005="",Datos!AD143&gt;=AD$1005),OR(AD$1006="",Datos!AD143&lt;=AD$1006)),FALSE),IF(ISNUMBER(Datos!AD143),AND(Datos!AD143=INT(Datos!AD143),AND(OR(AD$1005="",Datos!AD143&gt;=AD$1005),OR(AD$1006="",Datos!AD143&lt;=AD$1006))),FALSE),OR(ISNUMBER(FIND(";"&amp;UPPER(TRIM(Datos!AD143&amp;""))&amp;"=",AD$1007)),ISNUMBER(FIND(";"&amp;UPPER(TRIM(Datos!AD143&amp;""))&amp;";",AD$1007))),OR(UPPER(TRIM(Datos!AD143&amp;""))="SÍ",UPPER(TRIM(Datos!AD143&amp;""))="SI",UPPER(TRIM(Datos!AD143&amp;""))="NO"),IF(ISNUMBER(Datos!AD143),AND(OR(AD$1005="",Datos!AD143&gt;=AD$1005),OR(AD$1006="",Datos!AD143&lt;=AD$1006)),FALSE),TRUE))))</f>
        <v>0.0</v>
      </c>
      <c r="AE143">
        <f>IF(Datos!AE143="",0,IF(AND(AE$1008&lt;&gt;"",Datos!AE143=AE$1008),0,IF(AE$1004=0,0,1-CHOOSE(AE$1004,IF(ISNUMBER(Datos!AE143),AND(OR(AE$1005="",Datos!AE143&gt;=AE$1005),OR(AE$1006="",Datos!AE143&lt;=AE$1006)),FALSE),IF(ISNUMBER(Datos!AE143),AND(Datos!AE143=INT(Datos!AE143),AND(OR(AE$1005="",Datos!AE143&gt;=AE$1005),OR(AE$1006="",Datos!AE143&lt;=AE$1006))),FALSE),OR(ISNUMBER(FIND(";"&amp;UPPER(TRIM(Datos!AE143&amp;""))&amp;"=",AE$1007)),ISNUMBER(FIND(";"&amp;UPPER(TRIM(Datos!AE143&amp;""))&amp;";",AE$1007))),OR(UPPER(TRIM(Datos!AE143&amp;""))="SÍ",UPPER(TRIM(Datos!AE143&amp;""))="SI",UPPER(TRIM(Datos!AE143&amp;""))="NO"),IF(ISNUMBER(Datos!AE143),AND(OR(AE$1005="",Datos!AE143&gt;=AE$1005),OR(AE$1006="",Datos!AE143&lt;=AE$1006)),FALSE),TRUE))))</f>
        <v>0.0</v>
      </c>
    </row>
    <row r="144" spans="2:31">
      <c r="B144">
        <f>IF(Datos!B144="",0,IF(AND(B$1008&lt;&gt;"",Datos!B144=B$1008),0,IF(B$1004=0,0,1-CHOOSE(B$1004,IF(ISNUMBER(Datos!B144),AND(OR(B$1005="",Datos!B144&gt;=B$1005),OR(B$1006="",Datos!B144&lt;=B$1006)),FALSE),IF(ISNUMBER(Datos!B144),AND(Datos!B144=INT(Datos!B144),AND(OR(B$1005="",Datos!B144&gt;=B$1005),OR(B$1006="",Datos!B144&lt;=B$1006))),FALSE),OR(ISNUMBER(FIND(";"&amp;UPPER(TRIM(Datos!B144&amp;""))&amp;"=",B$1007)),ISNUMBER(FIND(";"&amp;UPPER(TRIM(Datos!B144&amp;""))&amp;";",B$1007))),OR(UPPER(TRIM(Datos!B144&amp;""))="SÍ",UPPER(TRIM(Datos!B144&amp;""))="SI",UPPER(TRIM(Datos!B144&amp;""))="NO"),IF(ISNUMBER(Datos!B144),AND(OR(B$1005="",Datos!B144&gt;=B$1005),OR(B$1006="",Datos!B144&lt;=B$1006)),FALSE),TRUE))))</f>
        <v>0.0</v>
      </c>
      <c r="C144">
        <f>IF(Datos!C144="",0,IF(AND(C$1008&lt;&gt;"",Datos!C144=C$1008),0,IF(C$1004=0,0,1-CHOOSE(C$1004,IF(ISNUMBER(Datos!C144),AND(OR(C$1005="",Datos!C144&gt;=C$1005),OR(C$1006="",Datos!C144&lt;=C$1006)),FALSE),IF(ISNUMBER(Datos!C144),AND(Datos!C144=INT(Datos!C144),AND(OR(C$1005="",Datos!C144&gt;=C$1005),OR(C$1006="",Datos!C144&lt;=C$1006))),FALSE),OR(ISNUMBER(FIND(";"&amp;UPPER(TRIM(Datos!C144&amp;""))&amp;"=",C$1007)),ISNUMBER(FIND(";"&amp;UPPER(TRIM(Datos!C144&amp;""))&amp;";",C$1007))),OR(UPPER(TRIM(Datos!C144&amp;""))="SÍ",UPPER(TRIM(Datos!C144&amp;""))="SI",UPPER(TRIM(Datos!C144&amp;""))="NO"),IF(ISNUMBER(Datos!C144),AND(OR(C$1005="",Datos!C144&gt;=C$1005),OR(C$1006="",Datos!C144&lt;=C$1006)),FALSE),TRUE))))</f>
        <v>0.0</v>
      </c>
      <c r="D144">
        <f>IF(Datos!D144="",0,IF(AND(D$1008&lt;&gt;"",Datos!D144=D$1008),0,IF(D$1004=0,0,1-CHOOSE(D$1004,IF(ISNUMBER(Datos!D144),AND(OR(D$1005="",Datos!D144&gt;=D$1005),OR(D$1006="",Datos!D144&lt;=D$1006)),FALSE),IF(ISNUMBER(Datos!D144),AND(Datos!D144=INT(Datos!D144),AND(OR(D$1005="",Datos!D144&gt;=D$1005),OR(D$1006="",Datos!D144&lt;=D$1006))),FALSE),OR(ISNUMBER(FIND(";"&amp;UPPER(TRIM(Datos!D144&amp;""))&amp;"=",D$1007)),ISNUMBER(FIND(";"&amp;UPPER(TRIM(Datos!D144&amp;""))&amp;";",D$1007))),OR(UPPER(TRIM(Datos!D144&amp;""))="SÍ",UPPER(TRIM(Datos!D144&amp;""))="SI",UPPER(TRIM(Datos!D144&amp;""))="NO"),IF(ISNUMBER(Datos!D144),AND(OR(D$1005="",Datos!D144&gt;=D$1005),OR(D$1006="",Datos!D144&lt;=D$1006)),FALSE),TRUE))))</f>
        <v>0.0</v>
      </c>
      <c r="E144">
        <f>IF(Datos!E144="",0,IF(AND(E$1008&lt;&gt;"",Datos!E144=E$1008),0,IF(E$1004=0,0,1-CHOOSE(E$1004,IF(ISNUMBER(Datos!E144),AND(OR(E$1005="",Datos!E144&gt;=E$1005),OR(E$1006="",Datos!E144&lt;=E$1006)),FALSE),IF(ISNUMBER(Datos!E144),AND(Datos!E144=INT(Datos!E144),AND(OR(E$1005="",Datos!E144&gt;=E$1005),OR(E$1006="",Datos!E144&lt;=E$1006))),FALSE),OR(ISNUMBER(FIND(";"&amp;UPPER(TRIM(Datos!E144&amp;""))&amp;"=",E$1007)),ISNUMBER(FIND(";"&amp;UPPER(TRIM(Datos!E144&amp;""))&amp;";",E$1007))),OR(UPPER(TRIM(Datos!E144&amp;""))="SÍ",UPPER(TRIM(Datos!E144&amp;""))="SI",UPPER(TRIM(Datos!E144&amp;""))="NO"),IF(ISNUMBER(Datos!E144),AND(OR(E$1005="",Datos!E144&gt;=E$1005),OR(E$1006="",Datos!E144&lt;=E$1006)),FALSE),TRUE))))</f>
        <v>0.0</v>
      </c>
      <c r="F144">
        <f>IF(Datos!F144="",0,IF(AND(F$1008&lt;&gt;"",Datos!F144=F$1008),0,IF(F$1004=0,0,1-CHOOSE(F$1004,IF(ISNUMBER(Datos!F144),AND(OR(F$1005="",Datos!F144&gt;=F$1005),OR(F$1006="",Datos!F144&lt;=F$1006)),FALSE),IF(ISNUMBER(Datos!F144),AND(Datos!F144=INT(Datos!F144),AND(OR(F$1005="",Datos!F144&gt;=F$1005),OR(F$1006="",Datos!F144&lt;=F$1006))),FALSE),OR(ISNUMBER(FIND(";"&amp;UPPER(TRIM(Datos!F144&amp;""))&amp;"=",F$1007)),ISNUMBER(FIND(";"&amp;UPPER(TRIM(Datos!F144&amp;""))&amp;";",F$1007))),OR(UPPER(TRIM(Datos!F144&amp;""))="SÍ",UPPER(TRIM(Datos!F144&amp;""))="SI",UPPER(TRIM(Datos!F144&amp;""))="NO"),IF(ISNUMBER(Datos!F144),AND(OR(F$1005="",Datos!F144&gt;=F$1005),OR(F$1006="",Datos!F144&lt;=F$1006)),FALSE),TRUE))))</f>
        <v>0.0</v>
      </c>
      <c r="G144">
        <f>IF(Datos!G144="",0,IF(AND(G$1008&lt;&gt;"",Datos!G144=G$1008),0,IF(G$1004=0,0,1-CHOOSE(G$1004,IF(ISNUMBER(Datos!G144),AND(OR(G$1005="",Datos!G144&gt;=G$1005),OR(G$1006="",Datos!G144&lt;=G$1006)),FALSE),IF(ISNUMBER(Datos!G144),AND(Datos!G144=INT(Datos!G144),AND(OR(G$1005="",Datos!G144&gt;=G$1005),OR(G$1006="",Datos!G144&lt;=G$1006))),FALSE),OR(ISNUMBER(FIND(";"&amp;UPPER(TRIM(Datos!G144&amp;""))&amp;"=",G$1007)),ISNUMBER(FIND(";"&amp;UPPER(TRIM(Datos!G144&amp;""))&amp;";",G$1007))),OR(UPPER(TRIM(Datos!G144&amp;""))="SÍ",UPPER(TRIM(Datos!G144&amp;""))="SI",UPPER(TRIM(Datos!G144&amp;""))="NO"),IF(ISNUMBER(Datos!G144),AND(OR(G$1005="",Datos!G144&gt;=G$1005),OR(G$1006="",Datos!G144&lt;=G$1006)),FALSE),TRUE))))</f>
        <v>0.0</v>
      </c>
      <c r="H144">
        <f>IF(Datos!H144="",0,IF(AND(H$1008&lt;&gt;"",Datos!H144=H$1008),0,IF(H$1004=0,0,1-CHOOSE(H$1004,IF(ISNUMBER(Datos!H144),AND(OR(H$1005="",Datos!H144&gt;=H$1005),OR(H$1006="",Datos!H144&lt;=H$1006)),FALSE),IF(ISNUMBER(Datos!H144),AND(Datos!H144=INT(Datos!H144),AND(OR(H$1005="",Datos!H144&gt;=H$1005),OR(H$1006="",Datos!H144&lt;=H$1006))),FALSE),OR(ISNUMBER(FIND(";"&amp;UPPER(TRIM(Datos!H144&amp;""))&amp;"=",H$1007)),ISNUMBER(FIND(";"&amp;UPPER(TRIM(Datos!H144&amp;""))&amp;";",H$1007))),OR(UPPER(TRIM(Datos!H144&amp;""))="SÍ",UPPER(TRIM(Datos!H144&amp;""))="SI",UPPER(TRIM(Datos!H144&amp;""))="NO"),IF(ISNUMBER(Datos!H144),AND(OR(H$1005="",Datos!H144&gt;=H$1005),OR(H$1006="",Datos!H144&lt;=H$1006)),FALSE),TRUE))))</f>
        <v>0.0</v>
      </c>
      <c r="I144">
        <f>IF(Datos!I144="",0,IF(AND(I$1008&lt;&gt;"",Datos!I144=I$1008),0,IF(I$1004=0,0,1-CHOOSE(I$1004,IF(ISNUMBER(Datos!I144),AND(OR(I$1005="",Datos!I144&gt;=I$1005),OR(I$1006="",Datos!I144&lt;=I$1006)),FALSE),IF(ISNUMBER(Datos!I144),AND(Datos!I144=INT(Datos!I144),AND(OR(I$1005="",Datos!I144&gt;=I$1005),OR(I$1006="",Datos!I144&lt;=I$1006))),FALSE),OR(ISNUMBER(FIND(";"&amp;UPPER(TRIM(Datos!I144&amp;""))&amp;"=",I$1007)),ISNUMBER(FIND(";"&amp;UPPER(TRIM(Datos!I144&amp;""))&amp;";",I$1007))),OR(UPPER(TRIM(Datos!I144&amp;""))="SÍ",UPPER(TRIM(Datos!I144&amp;""))="SI",UPPER(TRIM(Datos!I144&amp;""))="NO"),IF(ISNUMBER(Datos!I144),AND(OR(I$1005="",Datos!I144&gt;=I$1005),OR(I$1006="",Datos!I144&lt;=I$1006)),FALSE),TRUE))))</f>
        <v>0.0</v>
      </c>
      <c r="J144">
        <f>IF(Datos!J144="",0,IF(AND(J$1008&lt;&gt;"",Datos!J144=J$1008),0,IF(J$1004=0,0,1-CHOOSE(J$1004,IF(ISNUMBER(Datos!J144),AND(OR(J$1005="",Datos!J144&gt;=J$1005),OR(J$1006="",Datos!J144&lt;=J$1006)),FALSE),IF(ISNUMBER(Datos!J144),AND(Datos!J144=INT(Datos!J144),AND(OR(J$1005="",Datos!J144&gt;=J$1005),OR(J$1006="",Datos!J144&lt;=J$1006))),FALSE),OR(ISNUMBER(FIND(";"&amp;UPPER(TRIM(Datos!J144&amp;""))&amp;"=",J$1007)),ISNUMBER(FIND(";"&amp;UPPER(TRIM(Datos!J144&amp;""))&amp;";",J$1007))),OR(UPPER(TRIM(Datos!J144&amp;""))="SÍ",UPPER(TRIM(Datos!J144&amp;""))="SI",UPPER(TRIM(Datos!J144&amp;""))="NO"),IF(ISNUMBER(Datos!J144),AND(OR(J$1005="",Datos!J144&gt;=J$1005),OR(J$1006="",Datos!J144&lt;=J$1006)),FALSE),TRUE))))</f>
        <v>0.0</v>
      </c>
      <c r="K144">
        <f>IF(Datos!K144="",0,IF(AND(K$1008&lt;&gt;"",Datos!K144=K$1008),0,IF(K$1004=0,0,1-CHOOSE(K$1004,IF(ISNUMBER(Datos!K144),AND(OR(K$1005="",Datos!K144&gt;=K$1005),OR(K$1006="",Datos!K144&lt;=K$1006)),FALSE),IF(ISNUMBER(Datos!K144),AND(Datos!K144=INT(Datos!K144),AND(OR(K$1005="",Datos!K144&gt;=K$1005),OR(K$1006="",Datos!K144&lt;=K$1006))),FALSE),OR(ISNUMBER(FIND(";"&amp;UPPER(TRIM(Datos!K144&amp;""))&amp;"=",K$1007)),ISNUMBER(FIND(";"&amp;UPPER(TRIM(Datos!K144&amp;""))&amp;";",K$1007))),OR(UPPER(TRIM(Datos!K144&amp;""))="SÍ",UPPER(TRIM(Datos!K144&amp;""))="SI",UPPER(TRIM(Datos!K144&amp;""))="NO"),IF(ISNUMBER(Datos!K144),AND(OR(K$1005="",Datos!K144&gt;=K$1005),OR(K$1006="",Datos!K144&lt;=K$1006)),FALSE),TRUE))))</f>
        <v>0.0</v>
      </c>
      <c r="L144">
        <f>IF(Datos!L144="",0,IF(AND(L$1008&lt;&gt;"",Datos!L144=L$1008),0,IF(L$1004=0,0,1-CHOOSE(L$1004,IF(ISNUMBER(Datos!L144),AND(OR(L$1005="",Datos!L144&gt;=L$1005),OR(L$1006="",Datos!L144&lt;=L$1006)),FALSE),IF(ISNUMBER(Datos!L144),AND(Datos!L144=INT(Datos!L144),AND(OR(L$1005="",Datos!L144&gt;=L$1005),OR(L$1006="",Datos!L144&lt;=L$1006))),FALSE),OR(ISNUMBER(FIND(";"&amp;UPPER(TRIM(Datos!L144&amp;""))&amp;"=",L$1007)),ISNUMBER(FIND(";"&amp;UPPER(TRIM(Datos!L144&amp;""))&amp;";",L$1007))),OR(UPPER(TRIM(Datos!L144&amp;""))="SÍ",UPPER(TRIM(Datos!L144&amp;""))="SI",UPPER(TRIM(Datos!L144&amp;""))="NO"),IF(ISNUMBER(Datos!L144),AND(OR(L$1005="",Datos!L144&gt;=L$1005),OR(L$1006="",Datos!L144&lt;=L$1006)),FALSE),TRUE))))</f>
        <v>0.0</v>
      </c>
      <c r="M144">
        <f>IF(Datos!M144="",0,IF(AND(M$1008&lt;&gt;"",Datos!M144=M$1008),0,IF(M$1004=0,0,1-CHOOSE(M$1004,IF(ISNUMBER(Datos!M144),AND(OR(M$1005="",Datos!M144&gt;=M$1005),OR(M$1006="",Datos!M144&lt;=M$1006)),FALSE),IF(ISNUMBER(Datos!M144),AND(Datos!M144=INT(Datos!M144),AND(OR(M$1005="",Datos!M144&gt;=M$1005),OR(M$1006="",Datos!M144&lt;=M$1006))),FALSE),OR(ISNUMBER(FIND(";"&amp;UPPER(TRIM(Datos!M144&amp;""))&amp;"=",M$1007)),ISNUMBER(FIND(";"&amp;UPPER(TRIM(Datos!M144&amp;""))&amp;";",M$1007))),OR(UPPER(TRIM(Datos!M144&amp;""))="SÍ",UPPER(TRIM(Datos!M144&amp;""))="SI",UPPER(TRIM(Datos!M144&amp;""))="NO"),IF(ISNUMBER(Datos!M144),AND(OR(M$1005="",Datos!M144&gt;=M$1005),OR(M$1006="",Datos!M144&lt;=M$1006)),FALSE),TRUE))))</f>
        <v>0.0</v>
      </c>
      <c r="N144">
        <f>IF(Datos!N144="",0,IF(AND(N$1008&lt;&gt;"",Datos!N144=N$1008),0,IF(N$1004=0,0,1-CHOOSE(N$1004,IF(ISNUMBER(Datos!N144),AND(OR(N$1005="",Datos!N144&gt;=N$1005),OR(N$1006="",Datos!N144&lt;=N$1006)),FALSE),IF(ISNUMBER(Datos!N144),AND(Datos!N144=INT(Datos!N144),AND(OR(N$1005="",Datos!N144&gt;=N$1005),OR(N$1006="",Datos!N144&lt;=N$1006))),FALSE),OR(ISNUMBER(FIND(";"&amp;UPPER(TRIM(Datos!N144&amp;""))&amp;"=",N$1007)),ISNUMBER(FIND(";"&amp;UPPER(TRIM(Datos!N144&amp;""))&amp;";",N$1007))),OR(UPPER(TRIM(Datos!N144&amp;""))="SÍ",UPPER(TRIM(Datos!N144&amp;""))="SI",UPPER(TRIM(Datos!N144&amp;""))="NO"),IF(ISNUMBER(Datos!N144),AND(OR(N$1005="",Datos!N144&gt;=N$1005),OR(N$1006="",Datos!N144&lt;=N$1006)),FALSE),TRUE))))</f>
        <v>0.0</v>
      </c>
      <c r="O144">
        <f>IF(Datos!O144="",0,IF(AND(O$1008&lt;&gt;"",Datos!O144=O$1008),0,IF(O$1004=0,0,1-CHOOSE(O$1004,IF(ISNUMBER(Datos!O144),AND(OR(O$1005="",Datos!O144&gt;=O$1005),OR(O$1006="",Datos!O144&lt;=O$1006)),FALSE),IF(ISNUMBER(Datos!O144),AND(Datos!O144=INT(Datos!O144),AND(OR(O$1005="",Datos!O144&gt;=O$1005),OR(O$1006="",Datos!O144&lt;=O$1006))),FALSE),OR(ISNUMBER(FIND(";"&amp;UPPER(TRIM(Datos!O144&amp;""))&amp;"=",O$1007)),ISNUMBER(FIND(";"&amp;UPPER(TRIM(Datos!O144&amp;""))&amp;";",O$1007))),OR(UPPER(TRIM(Datos!O144&amp;""))="SÍ",UPPER(TRIM(Datos!O144&amp;""))="SI",UPPER(TRIM(Datos!O144&amp;""))="NO"),IF(ISNUMBER(Datos!O144),AND(OR(O$1005="",Datos!O144&gt;=O$1005),OR(O$1006="",Datos!O144&lt;=O$1006)),FALSE),TRUE))))</f>
        <v>0.0</v>
      </c>
      <c r="P144">
        <f>IF(Datos!P144="",0,IF(AND(P$1008&lt;&gt;"",Datos!P144=P$1008),0,IF(P$1004=0,0,1-CHOOSE(P$1004,IF(ISNUMBER(Datos!P144),AND(OR(P$1005="",Datos!P144&gt;=P$1005),OR(P$1006="",Datos!P144&lt;=P$1006)),FALSE),IF(ISNUMBER(Datos!P144),AND(Datos!P144=INT(Datos!P144),AND(OR(P$1005="",Datos!P144&gt;=P$1005),OR(P$1006="",Datos!P144&lt;=P$1006))),FALSE),OR(ISNUMBER(FIND(";"&amp;UPPER(TRIM(Datos!P144&amp;""))&amp;"=",P$1007)),ISNUMBER(FIND(";"&amp;UPPER(TRIM(Datos!P144&amp;""))&amp;";",P$1007))),OR(UPPER(TRIM(Datos!P144&amp;""))="SÍ",UPPER(TRIM(Datos!P144&amp;""))="SI",UPPER(TRIM(Datos!P144&amp;""))="NO"),IF(ISNUMBER(Datos!P144),AND(OR(P$1005="",Datos!P144&gt;=P$1005),OR(P$1006="",Datos!P144&lt;=P$1006)),FALSE),TRUE))))</f>
        <v>0.0</v>
      </c>
      <c r="Q144">
        <f>IF(Datos!Q144="",0,IF(AND(Q$1008&lt;&gt;"",Datos!Q144=Q$1008),0,IF(Q$1004=0,0,1-CHOOSE(Q$1004,IF(ISNUMBER(Datos!Q144),AND(OR(Q$1005="",Datos!Q144&gt;=Q$1005),OR(Q$1006="",Datos!Q144&lt;=Q$1006)),FALSE),IF(ISNUMBER(Datos!Q144),AND(Datos!Q144=INT(Datos!Q144),AND(OR(Q$1005="",Datos!Q144&gt;=Q$1005),OR(Q$1006="",Datos!Q144&lt;=Q$1006))),FALSE),OR(ISNUMBER(FIND(";"&amp;UPPER(TRIM(Datos!Q144&amp;""))&amp;"=",Q$1007)),ISNUMBER(FIND(";"&amp;UPPER(TRIM(Datos!Q144&amp;""))&amp;";",Q$1007))),OR(UPPER(TRIM(Datos!Q144&amp;""))="SÍ",UPPER(TRIM(Datos!Q144&amp;""))="SI",UPPER(TRIM(Datos!Q144&amp;""))="NO"),IF(ISNUMBER(Datos!Q144),AND(OR(Q$1005="",Datos!Q144&gt;=Q$1005),OR(Q$1006="",Datos!Q144&lt;=Q$1006)),FALSE),TRUE))))</f>
        <v>0.0</v>
      </c>
      <c r="R144">
        <f>IF(Datos!R144="",0,IF(AND(R$1008&lt;&gt;"",Datos!R144=R$1008),0,IF(R$1004=0,0,1-CHOOSE(R$1004,IF(ISNUMBER(Datos!R144),AND(OR(R$1005="",Datos!R144&gt;=R$1005),OR(R$1006="",Datos!R144&lt;=R$1006)),FALSE),IF(ISNUMBER(Datos!R144),AND(Datos!R144=INT(Datos!R144),AND(OR(R$1005="",Datos!R144&gt;=R$1005),OR(R$1006="",Datos!R144&lt;=R$1006))),FALSE),OR(ISNUMBER(FIND(";"&amp;UPPER(TRIM(Datos!R144&amp;""))&amp;"=",R$1007)),ISNUMBER(FIND(";"&amp;UPPER(TRIM(Datos!R144&amp;""))&amp;";",R$1007))),OR(UPPER(TRIM(Datos!R144&amp;""))="SÍ",UPPER(TRIM(Datos!R144&amp;""))="SI",UPPER(TRIM(Datos!R144&amp;""))="NO"),IF(ISNUMBER(Datos!R144),AND(OR(R$1005="",Datos!R144&gt;=R$1005),OR(R$1006="",Datos!R144&lt;=R$1006)),FALSE),TRUE))))</f>
        <v>0.0</v>
      </c>
      <c r="S144">
        <f>IF(Datos!S144="",0,IF(AND(S$1008&lt;&gt;"",Datos!S144=S$1008),0,IF(S$1004=0,0,1-CHOOSE(S$1004,IF(ISNUMBER(Datos!S144),AND(OR(S$1005="",Datos!S144&gt;=S$1005),OR(S$1006="",Datos!S144&lt;=S$1006)),FALSE),IF(ISNUMBER(Datos!S144),AND(Datos!S144=INT(Datos!S144),AND(OR(S$1005="",Datos!S144&gt;=S$1005),OR(S$1006="",Datos!S144&lt;=S$1006))),FALSE),OR(ISNUMBER(FIND(";"&amp;UPPER(TRIM(Datos!S144&amp;""))&amp;"=",S$1007)),ISNUMBER(FIND(";"&amp;UPPER(TRIM(Datos!S144&amp;""))&amp;";",S$1007))),OR(UPPER(TRIM(Datos!S144&amp;""))="SÍ",UPPER(TRIM(Datos!S144&amp;""))="SI",UPPER(TRIM(Datos!S144&amp;""))="NO"),IF(ISNUMBER(Datos!S144),AND(OR(S$1005="",Datos!S144&gt;=S$1005),OR(S$1006="",Datos!S144&lt;=S$1006)),FALSE),TRUE))))</f>
        <v>0.0</v>
      </c>
      <c r="T144">
        <f>IF(Datos!T144="",0,IF(AND(T$1008&lt;&gt;"",Datos!T144=T$1008),0,IF(T$1004=0,0,1-CHOOSE(T$1004,IF(ISNUMBER(Datos!T144),AND(OR(T$1005="",Datos!T144&gt;=T$1005),OR(T$1006="",Datos!T144&lt;=T$1006)),FALSE),IF(ISNUMBER(Datos!T144),AND(Datos!T144=INT(Datos!T144),AND(OR(T$1005="",Datos!T144&gt;=T$1005),OR(T$1006="",Datos!T144&lt;=T$1006))),FALSE),OR(ISNUMBER(FIND(";"&amp;UPPER(TRIM(Datos!T144&amp;""))&amp;"=",T$1007)),ISNUMBER(FIND(";"&amp;UPPER(TRIM(Datos!T144&amp;""))&amp;";",T$1007))),OR(UPPER(TRIM(Datos!T144&amp;""))="SÍ",UPPER(TRIM(Datos!T144&amp;""))="SI",UPPER(TRIM(Datos!T144&amp;""))="NO"),IF(ISNUMBER(Datos!T144),AND(OR(T$1005="",Datos!T144&gt;=T$1005),OR(T$1006="",Datos!T144&lt;=T$1006)),FALSE),TRUE))))</f>
        <v>0.0</v>
      </c>
      <c r="U144">
        <f>IF(Datos!U144="",0,IF(AND(U$1008&lt;&gt;"",Datos!U144=U$1008),0,IF(U$1004=0,0,1-CHOOSE(U$1004,IF(ISNUMBER(Datos!U144),AND(OR(U$1005="",Datos!U144&gt;=U$1005),OR(U$1006="",Datos!U144&lt;=U$1006)),FALSE),IF(ISNUMBER(Datos!U144),AND(Datos!U144=INT(Datos!U144),AND(OR(U$1005="",Datos!U144&gt;=U$1005),OR(U$1006="",Datos!U144&lt;=U$1006))),FALSE),OR(ISNUMBER(FIND(";"&amp;UPPER(TRIM(Datos!U144&amp;""))&amp;"=",U$1007)),ISNUMBER(FIND(";"&amp;UPPER(TRIM(Datos!U144&amp;""))&amp;";",U$1007))),OR(UPPER(TRIM(Datos!U144&amp;""))="SÍ",UPPER(TRIM(Datos!U144&amp;""))="SI",UPPER(TRIM(Datos!U144&amp;""))="NO"),IF(ISNUMBER(Datos!U144),AND(OR(U$1005="",Datos!U144&gt;=U$1005),OR(U$1006="",Datos!U144&lt;=U$1006)),FALSE),TRUE))))</f>
        <v>0.0</v>
      </c>
      <c r="V144">
        <f>IF(Datos!V144="",0,IF(AND(V$1008&lt;&gt;"",Datos!V144=V$1008),0,IF(V$1004=0,0,1-CHOOSE(V$1004,IF(ISNUMBER(Datos!V144),AND(OR(V$1005="",Datos!V144&gt;=V$1005),OR(V$1006="",Datos!V144&lt;=V$1006)),FALSE),IF(ISNUMBER(Datos!V144),AND(Datos!V144=INT(Datos!V144),AND(OR(V$1005="",Datos!V144&gt;=V$1005),OR(V$1006="",Datos!V144&lt;=V$1006))),FALSE),OR(ISNUMBER(FIND(";"&amp;UPPER(TRIM(Datos!V144&amp;""))&amp;"=",V$1007)),ISNUMBER(FIND(";"&amp;UPPER(TRIM(Datos!V144&amp;""))&amp;";",V$1007))),OR(UPPER(TRIM(Datos!V144&amp;""))="SÍ",UPPER(TRIM(Datos!V144&amp;""))="SI",UPPER(TRIM(Datos!V144&amp;""))="NO"),IF(ISNUMBER(Datos!V144),AND(OR(V$1005="",Datos!V144&gt;=V$1005),OR(V$1006="",Datos!V144&lt;=V$1006)),FALSE),TRUE))))</f>
        <v>0.0</v>
      </c>
      <c r="W144">
        <f>IF(Datos!W144="",0,IF(AND(W$1008&lt;&gt;"",Datos!W144=W$1008),0,IF(W$1004=0,0,1-CHOOSE(W$1004,IF(ISNUMBER(Datos!W144),AND(OR(W$1005="",Datos!W144&gt;=W$1005),OR(W$1006="",Datos!W144&lt;=W$1006)),FALSE),IF(ISNUMBER(Datos!W144),AND(Datos!W144=INT(Datos!W144),AND(OR(W$1005="",Datos!W144&gt;=W$1005),OR(W$1006="",Datos!W144&lt;=W$1006))),FALSE),OR(ISNUMBER(FIND(";"&amp;UPPER(TRIM(Datos!W144&amp;""))&amp;"=",W$1007)),ISNUMBER(FIND(";"&amp;UPPER(TRIM(Datos!W144&amp;""))&amp;";",W$1007))),OR(UPPER(TRIM(Datos!W144&amp;""))="SÍ",UPPER(TRIM(Datos!W144&amp;""))="SI",UPPER(TRIM(Datos!W144&amp;""))="NO"),IF(ISNUMBER(Datos!W144),AND(OR(W$1005="",Datos!W144&gt;=W$1005),OR(W$1006="",Datos!W144&lt;=W$1006)),FALSE),TRUE))))</f>
        <v>0.0</v>
      </c>
      <c r="X144">
        <f>IF(Datos!X144="",0,IF(AND(X$1008&lt;&gt;"",Datos!X144=X$1008),0,IF(X$1004=0,0,1-CHOOSE(X$1004,IF(ISNUMBER(Datos!X144),AND(OR(X$1005="",Datos!X144&gt;=X$1005),OR(X$1006="",Datos!X144&lt;=X$1006)),FALSE),IF(ISNUMBER(Datos!X144),AND(Datos!X144=INT(Datos!X144),AND(OR(X$1005="",Datos!X144&gt;=X$1005),OR(X$1006="",Datos!X144&lt;=X$1006))),FALSE),OR(ISNUMBER(FIND(";"&amp;UPPER(TRIM(Datos!X144&amp;""))&amp;"=",X$1007)),ISNUMBER(FIND(";"&amp;UPPER(TRIM(Datos!X144&amp;""))&amp;";",X$1007))),OR(UPPER(TRIM(Datos!X144&amp;""))="SÍ",UPPER(TRIM(Datos!X144&amp;""))="SI",UPPER(TRIM(Datos!X144&amp;""))="NO"),IF(ISNUMBER(Datos!X144),AND(OR(X$1005="",Datos!X144&gt;=X$1005),OR(X$1006="",Datos!X144&lt;=X$1006)),FALSE),TRUE))))</f>
        <v>0.0</v>
      </c>
      <c r="Y144">
        <f>IF(Datos!Y144="",0,IF(AND(Y$1008&lt;&gt;"",Datos!Y144=Y$1008),0,IF(Y$1004=0,0,1-CHOOSE(Y$1004,IF(ISNUMBER(Datos!Y144),AND(OR(Y$1005="",Datos!Y144&gt;=Y$1005),OR(Y$1006="",Datos!Y144&lt;=Y$1006)),FALSE),IF(ISNUMBER(Datos!Y144),AND(Datos!Y144=INT(Datos!Y144),AND(OR(Y$1005="",Datos!Y144&gt;=Y$1005),OR(Y$1006="",Datos!Y144&lt;=Y$1006))),FALSE),OR(ISNUMBER(FIND(";"&amp;UPPER(TRIM(Datos!Y144&amp;""))&amp;"=",Y$1007)),ISNUMBER(FIND(";"&amp;UPPER(TRIM(Datos!Y144&amp;""))&amp;";",Y$1007))),OR(UPPER(TRIM(Datos!Y144&amp;""))="SÍ",UPPER(TRIM(Datos!Y144&amp;""))="SI",UPPER(TRIM(Datos!Y144&amp;""))="NO"),IF(ISNUMBER(Datos!Y144),AND(OR(Y$1005="",Datos!Y144&gt;=Y$1005),OR(Y$1006="",Datos!Y144&lt;=Y$1006)),FALSE),TRUE))))</f>
        <v>0.0</v>
      </c>
      <c r="Z144">
        <f>IF(Datos!Z144="",0,IF(AND(Z$1008&lt;&gt;"",Datos!Z144=Z$1008),0,IF(Z$1004=0,0,1-CHOOSE(Z$1004,IF(ISNUMBER(Datos!Z144),AND(OR(Z$1005="",Datos!Z144&gt;=Z$1005),OR(Z$1006="",Datos!Z144&lt;=Z$1006)),FALSE),IF(ISNUMBER(Datos!Z144),AND(Datos!Z144=INT(Datos!Z144),AND(OR(Z$1005="",Datos!Z144&gt;=Z$1005),OR(Z$1006="",Datos!Z144&lt;=Z$1006))),FALSE),OR(ISNUMBER(FIND(";"&amp;UPPER(TRIM(Datos!Z144&amp;""))&amp;"=",Z$1007)),ISNUMBER(FIND(";"&amp;UPPER(TRIM(Datos!Z144&amp;""))&amp;";",Z$1007))),OR(UPPER(TRIM(Datos!Z144&amp;""))="SÍ",UPPER(TRIM(Datos!Z144&amp;""))="SI",UPPER(TRIM(Datos!Z144&amp;""))="NO"),IF(ISNUMBER(Datos!Z144),AND(OR(Z$1005="",Datos!Z144&gt;=Z$1005),OR(Z$1006="",Datos!Z144&lt;=Z$1006)),FALSE),TRUE))))</f>
        <v>0.0</v>
      </c>
      <c r="AA144">
        <f>IF(Datos!AA144="",0,IF(AND(AA$1008&lt;&gt;"",Datos!AA144=AA$1008),0,IF(AA$1004=0,0,1-CHOOSE(AA$1004,IF(ISNUMBER(Datos!AA144),AND(OR(AA$1005="",Datos!AA144&gt;=AA$1005),OR(AA$1006="",Datos!AA144&lt;=AA$1006)),FALSE),IF(ISNUMBER(Datos!AA144),AND(Datos!AA144=INT(Datos!AA144),AND(OR(AA$1005="",Datos!AA144&gt;=AA$1005),OR(AA$1006="",Datos!AA144&lt;=AA$1006))),FALSE),OR(ISNUMBER(FIND(";"&amp;UPPER(TRIM(Datos!AA144&amp;""))&amp;"=",AA$1007)),ISNUMBER(FIND(";"&amp;UPPER(TRIM(Datos!AA144&amp;""))&amp;";",AA$1007))),OR(UPPER(TRIM(Datos!AA144&amp;""))="SÍ",UPPER(TRIM(Datos!AA144&amp;""))="SI",UPPER(TRIM(Datos!AA144&amp;""))="NO"),IF(ISNUMBER(Datos!AA144),AND(OR(AA$1005="",Datos!AA144&gt;=AA$1005),OR(AA$1006="",Datos!AA144&lt;=AA$1006)),FALSE),TRUE))))</f>
        <v>0.0</v>
      </c>
      <c r="AB144">
        <f>IF(Datos!AB144="",0,IF(AND(AB$1008&lt;&gt;"",Datos!AB144=AB$1008),0,IF(AB$1004=0,0,1-CHOOSE(AB$1004,IF(ISNUMBER(Datos!AB144),AND(OR(AB$1005="",Datos!AB144&gt;=AB$1005),OR(AB$1006="",Datos!AB144&lt;=AB$1006)),FALSE),IF(ISNUMBER(Datos!AB144),AND(Datos!AB144=INT(Datos!AB144),AND(OR(AB$1005="",Datos!AB144&gt;=AB$1005),OR(AB$1006="",Datos!AB144&lt;=AB$1006))),FALSE),OR(ISNUMBER(FIND(";"&amp;UPPER(TRIM(Datos!AB144&amp;""))&amp;"=",AB$1007)),ISNUMBER(FIND(";"&amp;UPPER(TRIM(Datos!AB144&amp;""))&amp;";",AB$1007))),OR(UPPER(TRIM(Datos!AB144&amp;""))="SÍ",UPPER(TRIM(Datos!AB144&amp;""))="SI",UPPER(TRIM(Datos!AB144&amp;""))="NO"),IF(ISNUMBER(Datos!AB144),AND(OR(AB$1005="",Datos!AB144&gt;=AB$1005),OR(AB$1006="",Datos!AB144&lt;=AB$1006)),FALSE),TRUE))))</f>
        <v>0.0</v>
      </c>
      <c r="AC144">
        <f>IF(Datos!AC144="",0,IF(AND(AC$1008&lt;&gt;"",Datos!AC144=AC$1008),0,IF(AC$1004=0,0,1-CHOOSE(AC$1004,IF(ISNUMBER(Datos!AC144),AND(OR(AC$1005="",Datos!AC144&gt;=AC$1005),OR(AC$1006="",Datos!AC144&lt;=AC$1006)),FALSE),IF(ISNUMBER(Datos!AC144),AND(Datos!AC144=INT(Datos!AC144),AND(OR(AC$1005="",Datos!AC144&gt;=AC$1005),OR(AC$1006="",Datos!AC144&lt;=AC$1006))),FALSE),OR(ISNUMBER(FIND(";"&amp;UPPER(TRIM(Datos!AC144&amp;""))&amp;"=",AC$1007)),ISNUMBER(FIND(";"&amp;UPPER(TRIM(Datos!AC144&amp;""))&amp;";",AC$1007))),OR(UPPER(TRIM(Datos!AC144&amp;""))="SÍ",UPPER(TRIM(Datos!AC144&amp;""))="SI",UPPER(TRIM(Datos!AC144&amp;""))="NO"),IF(ISNUMBER(Datos!AC144),AND(OR(AC$1005="",Datos!AC144&gt;=AC$1005),OR(AC$1006="",Datos!AC144&lt;=AC$1006)),FALSE),TRUE))))</f>
        <v>0.0</v>
      </c>
      <c r="AD144">
        <f>IF(Datos!AD144="",0,IF(AND(AD$1008&lt;&gt;"",Datos!AD144=AD$1008),0,IF(AD$1004=0,0,1-CHOOSE(AD$1004,IF(ISNUMBER(Datos!AD144),AND(OR(AD$1005="",Datos!AD144&gt;=AD$1005),OR(AD$1006="",Datos!AD144&lt;=AD$1006)),FALSE),IF(ISNUMBER(Datos!AD144),AND(Datos!AD144=INT(Datos!AD144),AND(OR(AD$1005="",Datos!AD144&gt;=AD$1005),OR(AD$1006="",Datos!AD144&lt;=AD$1006))),FALSE),OR(ISNUMBER(FIND(";"&amp;UPPER(TRIM(Datos!AD144&amp;""))&amp;"=",AD$1007)),ISNUMBER(FIND(";"&amp;UPPER(TRIM(Datos!AD144&amp;""))&amp;";",AD$1007))),OR(UPPER(TRIM(Datos!AD144&amp;""))="SÍ",UPPER(TRIM(Datos!AD144&amp;""))="SI",UPPER(TRIM(Datos!AD144&amp;""))="NO"),IF(ISNUMBER(Datos!AD144),AND(OR(AD$1005="",Datos!AD144&gt;=AD$1005),OR(AD$1006="",Datos!AD144&lt;=AD$1006)),FALSE),TRUE))))</f>
        <v>0.0</v>
      </c>
      <c r="AE144">
        <f>IF(Datos!AE144="",0,IF(AND(AE$1008&lt;&gt;"",Datos!AE144=AE$1008),0,IF(AE$1004=0,0,1-CHOOSE(AE$1004,IF(ISNUMBER(Datos!AE144),AND(OR(AE$1005="",Datos!AE144&gt;=AE$1005),OR(AE$1006="",Datos!AE144&lt;=AE$1006)),FALSE),IF(ISNUMBER(Datos!AE144),AND(Datos!AE144=INT(Datos!AE144),AND(OR(AE$1005="",Datos!AE144&gt;=AE$1005),OR(AE$1006="",Datos!AE144&lt;=AE$1006))),FALSE),OR(ISNUMBER(FIND(";"&amp;UPPER(TRIM(Datos!AE144&amp;""))&amp;"=",AE$1007)),ISNUMBER(FIND(";"&amp;UPPER(TRIM(Datos!AE144&amp;""))&amp;";",AE$1007))),OR(UPPER(TRIM(Datos!AE144&amp;""))="SÍ",UPPER(TRIM(Datos!AE144&amp;""))="SI",UPPER(TRIM(Datos!AE144&amp;""))="NO"),IF(ISNUMBER(Datos!AE144),AND(OR(AE$1005="",Datos!AE144&gt;=AE$1005),OR(AE$1006="",Datos!AE144&lt;=AE$1006)),FALSE),TRUE))))</f>
        <v>0.0</v>
      </c>
    </row>
    <row r="145" spans="2:31">
      <c r="B145">
        <f>IF(Datos!B145="",0,IF(AND(B$1008&lt;&gt;"",Datos!B145=B$1008),0,IF(B$1004=0,0,1-CHOOSE(B$1004,IF(ISNUMBER(Datos!B145),AND(OR(B$1005="",Datos!B145&gt;=B$1005),OR(B$1006="",Datos!B145&lt;=B$1006)),FALSE),IF(ISNUMBER(Datos!B145),AND(Datos!B145=INT(Datos!B145),AND(OR(B$1005="",Datos!B145&gt;=B$1005),OR(B$1006="",Datos!B145&lt;=B$1006))),FALSE),OR(ISNUMBER(FIND(";"&amp;UPPER(TRIM(Datos!B145&amp;""))&amp;"=",B$1007)),ISNUMBER(FIND(";"&amp;UPPER(TRIM(Datos!B145&amp;""))&amp;";",B$1007))),OR(UPPER(TRIM(Datos!B145&amp;""))="SÍ",UPPER(TRIM(Datos!B145&amp;""))="SI",UPPER(TRIM(Datos!B145&amp;""))="NO"),IF(ISNUMBER(Datos!B145),AND(OR(B$1005="",Datos!B145&gt;=B$1005),OR(B$1006="",Datos!B145&lt;=B$1006)),FALSE),TRUE))))</f>
        <v>0.0</v>
      </c>
      <c r="C145">
        <f>IF(Datos!C145="",0,IF(AND(C$1008&lt;&gt;"",Datos!C145=C$1008),0,IF(C$1004=0,0,1-CHOOSE(C$1004,IF(ISNUMBER(Datos!C145),AND(OR(C$1005="",Datos!C145&gt;=C$1005),OR(C$1006="",Datos!C145&lt;=C$1006)),FALSE),IF(ISNUMBER(Datos!C145),AND(Datos!C145=INT(Datos!C145),AND(OR(C$1005="",Datos!C145&gt;=C$1005),OR(C$1006="",Datos!C145&lt;=C$1006))),FALSE),OR(ISNUMBER(FIND(";"&amp;UPPER(TRIM(Datos!C145&amp;""))&amp;"=",C$1007)),ISNUMBER(FIND(";"&amp;UPPER(TRIM(Datos!C145&amp;""))&amp;";",C$1007))),OR(UPPER(TRIM(Datos!C145&amp;""))="SÍ",UPPER(TRIM(Datos!C145&amp;""))="SI",UPPER(TRIM(Datos!C145&amp;""))="NO"),IF(ISNUMBER(Datos!C145),AND(OR(C$1005="",Datos!C145&gt;=C$1005),OR(C$1006="",Datos!C145&lt;=C$1006)),FALSE),TRUE))))</f>
        <v>0.0</v>
      </c>
      <c r="D145">
        <f>IF(Datos!D145="",0,IF(AND(D$1008&lt;&gt;"",Datos!D145=D$1008),0,IF(D$1004=0,0,1-CHOOSE(D$1004,IF(ISNUMBER(Datos!D145),AND(OR(D$1005="",Datos!D145&gt;=D$1005),OR(D$1006="",Datos!D145&lt;=D$1006)),FALSE),IF(ISNUMBER(Datos!D145),AND(Datos!D145=INT(Datos!D145),AND(OR(D$1005="",Datos!D145&gt;=D$1005),OR(D$1006="",Datos!D145&lt;=D$1006))),FALSE),OR(ISNUMBER(FIND(";"&amp;UPPER(TRIM(Datos!D145&amp;""))&amp;"=",D$1007)),ISNUMBER(FIND(";"&amp;UPPER(TRIM(Datos!D145&amp;""))&amp;";",D$1007))),OR(UPPER(TRIM(Datos!D145&amp;""))="SÍ",UPPER(TRIM(Datos!D145&amp;""))="SI",UPPER(TRIM(Datos!D145&amp;""))="NO"),IF(ISNUMBER(Datos!D145),AND(OR(D$1005="",Datos!D145&gt;=D$1005),OR(D$1006="",Datos!D145&lt;=D$1006)),FALSE),TRUE))))</f>
        <v>0.0</v>
      </c>
      <c r="E145">
        <f>IF(Datos!E145="",0,IF(AND(E$1008&lt;&gt;"",Datos!E145=E$1008),0,IF(E$1004=0,0,1-CHOOSE(E$1004,IF(ISNUMBER(Datos!E145),AND(OR(E$1005="",Datos!E145&gt;=E$1005),OR(E$1006="",Datos!E145&lt;=E$1006)),FALSE),IF(ISNUMBER(Datos!E145),AND(Datos!E145=INT(Datos!E145),AND(OR(E$1005="",Datos!E145&gt;=E$1005),OR(E$1006="",Datos!E145&lt;=E$1006))),FALSE),OR(ISNUMBER(FIND(";"&amp;UPPER(TRIM(Datos!E145&amp;""))&amp;"=",E$1007)),ISNUMBER(FIND(";"&amp;UPPER(TRIM(Datos!E145&amp;""))&amp;";",E$1007))),OR(UPPER(TRIM(Datos!E145&amp;""))="SÍ",UPPER(TRIM(Datos!E145&amp;""))="SI",UPPER(TRIM(Datos!E145&amp;""))="NO"),IF(ISNUMBER(Datos!E145),AND(OR(E$1005="",Datos!E145&gt;=E$1005),OR(E$1006="",Datos!E145&lt;=E$1006)),FALSE),TRUE))))</f>
        <v>0.0</v>
      </c>
      <c r="F145">
        <f>IF(Datos!F145="",0,IF(AND(F$1008&lt;&gt;"",Datos!F145=F$1008),0,IF(F$1004=0,0,1-CHOOSE(F$1004,IF(ISNUMBER(Datos!F145),AND(OR(F$1005="",Datos!F145&gt;=F$1005),OR(F$1006="",Datos!F145&lt;=F$1006)),FALSE),IF(ISNUMBER(Datos!F145),AND(Datos!F145=INT(Datos!F145),AND(OR(F$1005="",Datos!F145&gt;=F$1005),OR(F$1006="",Datos!F145&lt;=F$1006))),FALSE),OR(ISNUMBER(FIND(";"&amp;UPPER(TRIM(Datos!F145&amp;""))&amp;"=",F$1007)),ISNUMBER(FIND(";"&amp;UPPER(TRIM(Datos!F145&amp;""))&amp;";",F$1007))),OR(UPPER(TRIM(Datos!F145&amp;""))="SÍ",UPPER(TRIM(Datos!F145&amp;""))="SI",UPPER(TRIM(Datos!F145&amp;""))="NO"),IF(ISNUMBER(Datos!F145),AND(OR(F$1005="",Datos!F145&gt;=F$1005),OR(F$1006="",Datos!F145&lt;=F$1006)),FALSE),TRUE))))</f>
        <v>0.0</v>
      </c>
      <c r="G145">
        <f>IF(Datos!G145="",0,IF(AND(G$1008&lt;&gt;"",Datos!G145=G$1008),0,IF(G$1004=0,0,1-CHOOSE(G$1004,IF(ISNUMBER(Datos!G145),AND(OR(G$1005="",Datos!G145&gt;=G$1005),OR(G$1006="",Datos!G145&lt;=G$1006)),FALSE),IF(ISNUMBER(Datos!G145),AND(Datos!G145=INT(Datos!G145),AND(OR(G$1005="",Datos!G145&gt;=G$1005),OR(G$1006="",Datos!G145&lt;=G$1006))),FALSE),OR(ISNUMBER(FIND(";"&amp;UPPER(TRIM(Datos!G145&amp;""))&amp;"=",G$1007)),ISNUMBER(FIND(";"&amp;UPPER(TRIM(Datos!G145&amp;""))&amp;";",G$1007))),OR(UPPER(TRIM(Datos!G145&amp;""))="SÍ",UPPER(TRIM(Datos!G145&amp;""))="SI",UPPER(TRIM(Datos!G145&amp;""))="NO"),IF(ISNUMBER(Datos!G145),AND(OR(G$1005="",Datos!G145&gt;=G$1005),OR(G$1006="",Datos!G145&lt;=G$1006)),FALSE),TRUE))))</f>
        <v>0.0</v>
      </c>
      <c r="H145">
        <f>IF(Datos!H145="",0,IF(AND(H$1008&lt;&gt;"",Datos!H145=H$1008),0,IF(H$1004=0,0,1-CHOOSE(H$1004,IF(ISNUMBER(Datos!H145),AND(OR(H$1005="",Datos!H145&gt;=H$1005),OR(H$1006="",Datos!H145&lt;=H$1006)),FALSE),IF(ISNUMBER(Datos!H145),AND(Datos!H145=INT(Datos!H145),AND(OR(H$1005="",Datos!H145&gt;=H$1005),OR(H$1006="",Datos!H145&lt;=H$1006))),FALSE),OR(ISNUMBER(FIND(";"&amp;UPPER(TRIM(Datos!H145&amp;""))&amp;"=",H$1007)),ISNUMBER(FIND(";"&amp;UPPER(TRIM(Datos!H145&amp;""))&amp;";",H$1007))),OR(UPPER(TRIM(Datos!H145&amp;""))="SÍ",UPPER(TRIM(Datos!H145&amp;""))="SI",UPPER(TRIM(Datos!H145&amp;""))="NO"),IF(ISNUMBER(Datos!H145),AND(OR(H$1005="",Datos!H145&gt;=H$1005),OR(H$1006="",Datos!H145&lt;=H$1006)),FALSE),TRUE))))</f>
        <v>0.0</v>
      </c>
      <c r="I145">
        <f>IF(Datos!I145="",0,IF(AND(I$1008&lt;&gt;"",Datos!I145=I$1008),0,IF(I$1004=0,0,1-CHOOSE(I$1004,IF(ISNUMBER(Datos!I145),AND(OR(I$1005="",Datos!I145&gt;=I$1005),OR(I$1006="",Datos!I145&lt;=I$1006)),FALSE),IF(ISNUMBER(Datos!I145),AND(Datos!I145=INT(Datos!I145),AND(OR(I$1005="",Datos!I145&gt;=I$1005),OR(I$1006="",Datos!I145&lt;=I$1006))),FALSE),OR(ISNUMBER(FIND(";"&amp;UPPER(TRIM(Datos!I145&amp;""))&amp;"=",I$1007)),ISNUMBER(FIND(";"&amp;UPPER(TRIM(Datos!I145&amp;""))&amp;";",I$1007))),OR(UPPER(TRIM(Datos!I145&amp;""))="SÍ",UPPER(TRIM(Datos!I145&amp;""))="SI",UPPER(TRIM(Datos!I145&amp;""))="NO"),IF(ISNUMBER(Datos!I145),AND(OR(I$1005="",Datos!I145&gt;=I$1005),OR(I$1006="",Datos!I145&lt;=I$1006)),FALSE),TRUE))))</f>
        <v>0.0</v>
      </c>
      <c r="J145">
        <f>IF(Datos!J145="",0,IF(AND(J$1008&lt;&gt;"",Datos!J145=J$1008),0,IF(J$1004=0,0,1-CHOOSE(J$1004,IF(ISNUMBER(Datos!J145),AND(OR(J$1005="",Datos!J145&gt;=J$1005),OR(J$1006="",Datos!J145&lt;=J$1006)),FALSE),IF(ISNUMBER(Datos!J145),AND(Datos!J145=INT(Datos!J145),AND(OR(J$1005="",Datos!J145&gt;=J$1005),OR(J$1006="",Datos!J145&lt;=J$1006))),FALSE),OR(ISNUMBER(FIND(";"&amp;UPPER(TRIM(Datos!J145&amp;""))&amp;"=",J$1007)),ISNUMBER(FIND(";"&amp;UPPER(TRIM(Datos!J145&amp;""))&amp;";",J$1007))),OR(UPPER(TRIM(Datos!J145&amp;""))="SÍ",UPPER(TRIM(Datos!J145&amp;""))="SI",UPPER(TRIM(Datos!J145&amp;""))="NO"),IF(ISNUMBER(Datos!J145),AND(OR(J$1005="",Datos!J145&gt;=J$1005),OR(J$1006="",Datos!J145&lt;=J$1006)),FALSE),TRUE))))</f>
        <v>0.0</v>
      </c>
      <c r="K145">
        <f>IF(Datos!K145="",0,IF(AND(K$1008&lt;&gt;"",Datos!K145=K$1008),0,IF(K$1004=0,0,1-CHOOSE(K$1004,IF(ISNUMBER(Datos!K145),AND(OR(K$1005="",Datos!K145&gt;=K$1005),OR(K$1006="",Datos!K145&lt;=K$1006)),FALSE),IF(ISNUMBER(Datos!K145),AND(Datos!K145=INT(Datos!K145),AND(OR(K$1005="",Datos!K145&gt;=K$1005),OR(K$1006="",Datos!K145&lt;=K$1006))),FALSE),OR(ISNUMBER(FIND(";"&amp;UPPER(TRIM(Datos!K145&amp;""))&amp;"=",K$1007)),ISNUMBER(FIND(";"&amp;UPPER(TRIM(Datos!K145&amp;""))&amp;";",K$1007))),OR(UPPER(TRIM(Datos!K145&amp;""))="SÍ",UPPER(TRIM(Datos!K145&amp;""))="SI",UPPER(TRIM(Datos!K145&amp;""))="NO"),IF(ISNUMBER(Datos!K145),AND(OR(K$1005="",Datos!K145&gt;=K$1005),OR(K$1006="",Datos!K145&lt;=K$1006)),FALSE),TRUE))))</f>
        <v>0.0</v>
      </c>
      <c r="L145">
        <f>IF(Datos!L145="",0,IF(AND(L$1008&lt;&gt;"",Datos!L145=L$1008),0,IF(L$1004=0,0,1-CHOOSE(L$1004,IF(ISNUMBER(Datos!L145),AND(OR(L$1005="",Datos!L145&gt;=L$1005),OR(L$1006="",Datos!L145&lt;=L$1006)),FALSE),IF(ISNUMBER(Datos!L145),AND(Datos!L145=INT(Datos!L145),AND(OR(L$1005="",Datos!L145&gt;=L$1005),OR(L$1006="",Datos!L145&lt;=L$1006))),FALSE),OR(ISNUMBER(FIND(";"&amp;UPPER(TRIM(Datos!L145&amp;""))&amp;"=",L$1007)),ISNUMBER(FIND(";"&amp;UPPER(TRIM(Datos!L145&amp;""))&amp;";",L$1007))),OR(UPPER(TRIM(Datos!L145&amp;""))="SÍ",UPPER(TRIM(Datos!L145&amp;""))="SI",UPPER(TRIM(Datos!L145&amp;""))="NO"),IF(ISNUMBER(Datos!L145),AND(OR(L$1005="",Datos!L145&gt;=L$1005),OR(L$1006="",Datos!L145&lt;=L$1006)),FALSE),TRUE))))</f>
        <v>0.0</v>
      </c>
      <c r="M145">
        <f>IF(Datos!M145="",0,IF(AND(M$1008&lt;&gt;"",Datos!M145=M$1008),0,IF(M$1004=0,0,1-CHOOSE(M$1004,IF(ISNUMBER(Datos!M145),AND(OR(M$1005="",Datos!M145&gt;=M$1005),OR(M$1006="",Datos!M145&lt;=M$1006)),FALSE),IF(ISNUMBER(Datos!M145),AND(Datos!M145=INT(Datos!M145),AND(OR(M$1005="",Datos!M145&gt;=M$1005),OR(M$1006="",Datos!M145&lt;=M$1006))),FALSE),OR(ISNUMBER(FIND(";"&amp;UPPER(TRIM(Datos!M145&amp;""))&amp;"=",M$1007)),ISNUMBER(FIND(";"&amp;UPPER(TRIM(Datos!M145&amp;""))&amp;";",M$1007))),OR(UPPER(TRIM(Datos!M145&amp;""))="SÍ",UPPER(TRIM(Datos!M145&amp;""))="SI",UPPER(TRIM(Datos!M145&amp;""))="NO"),IF(ISNUMBER(Datos!M145),AND(OR(M$1005="",Datos!M145&gt;=M$1005),OR(M$1006="",Datos!M145&lt;=M$1006)),FALSE),TRUE))))</f>
        <v>0.0</v>
      </c>
      <c r="N145">
        <f>IF(Datos!N145="",0,IF(AND(N$1008&lt;&gt;"",Datos!N145=N$1008),0,IF(N$1004=0,0,1-CHOOSE(N$1004,IF(ISNUMBER(Datos!N145),AND(OR(N$1005="",Datos!N145&gt;=N$1005),OR(N$1006="",Datos!N145&lt;=N$1006)),FALSE),IF(ISNUMBER(Datos!N145),AND(Datos!N145=INT(Datos!N145),AND(OR(N$1005="",Datos!N145&gt;=N$1005),OR(N$1006="",Datos!N145&lt;=N$1006))),FALSE),OR(ISNUMBER(FIND(";"&amp;UPPER(TRIM(Datos!N145&amp;""))&amp;"=",N$1007)),ISNUMBER(FIND(";"&amp;UPPER(TRIM(Datos!N145&amp;""))&amp;";",N$1007))),OR(UPPER(TRIM(Datos!N145&amp;""))="SÍ",UPPER(TRIM(Datos!N145&amp;""))="SI",UPPER(TRIM(Datos!N145&amp;""))="NO"),IF(ISNUMBER(Datos!N145),AND(OR(N$1005="",Datos!N145&gt;=N$1005),OR(N$1006="",Datos!N145&lt;=N$1006)),FALSE),TRUE))))</f>
        <v>0.0</v>
      </c>
      <c r="O145">
        <f>IF(Datos!O145="",0,IF(AND(O$1008&lt;&gt;"",Datos!O145=O$1008),0,IF(O$1004=0,0,1-CHOOSE(O$1004,IF(ISNUMBER(Datos!O145),AND(OR(O$1005="",Datos!O145&gt;=O$1005),OR(O$1006="",Datos!O145&lt;=O$1006)),FALSE),IF(ISNUMBER(Datos!O145),AND(Datos!O145=INT(Datos!O145),AND(OR(O$1005="",Datos!O145&gt;=O$1005),OR(O$1006="",Datos!O145&lt;=O$1006))),FALSE),OR(ISNUMBER(FIND(";"&amp;UPPER(TRIM(Datos!O145&amp;""))&amp;"=",O$1007)),ISNUMBER(FIND(";"&amp;UPPER(TRIM(Datos!O145&amp;""))&amp;";",O$1007))),OR(UPPER(TRIM(Datos!O145&amp;""))="SÍ",UPPER(TRIM(Datos!O145&amp;""))="SI",UPPER(TRIM(Datos!O145&amp;""))="NO"),IF(ISNUMBER(Datos!O145),AND(OR(O$1005="",Datos!O145&gt;=O$1005),OR(O$1006="",Datos!O145&lt;=O$1006)),FALSE),TRUE))))</f>
        <v>0.0</v>
      </c>
      <c r="P145">
        <f>IF(Datos!P145="",0,IF(AND(P$1008&lt;&gt;"",Datos!P145=P$1008),0,IF(P$1004=0,0,1-CHOOSE(P$1004,IF(ISNUMBER(Datos!P145),AND(OR(P$1005="",Datos!P145&gt;=P$1005),OR(P$1006="",Datos!P145&lt;=P$1006)),FALSE),IF(ISNUMBER(Datos!P145),AND(Datos!P145=INT(Datos!P145),AND(OR(P$1005="",Datos!P145&gt;=P$1005),OR(P$1006="",Datos!P145&lt;=P$1006))),FALSE),OR(ISNUMBER(FIND(";"&amp;UPPER(TRIM(Datos!P145&amp;""))&amp;"=",P$1007)),ISNUMBER(FIND(";"&amp;UPPER(TRIM(Datos!P145&amp;""))&amp;";",P$1007))),OR(UPPER(TRIM(Datos!P145&amp;""))="SÍ",UPPER(TRIM(Datos!P145&amp;""))="SI",UPPER(TRIM(Datos!P145&amp;""))="NO"),IF(ISNUMBER(Datos!P145),AND(OR(P$1005="",Datos!P145&gt;=P$1005),OR(P$1006="",Datos!P145&lt;=P$1006)),FALSE),TRUE))))</f>
        <v>0.0</v>
      </c>
      <c r="Q145">
        <f>IF(Datos!Q145="",0,IF(AND(Q$1008&lt;&gt;"",Datos!Q145=Q$1008),0,IF(Q$1004=0,0,1-CHOOSE(Q$1004,IF(ISNUMBER(Datos!Q145),AND(OR(Q$1005="",Datos!Q145&gt;=Q$1005),OR(Q$1006="",Datos!Q145&lt;=Q$1006)),FALSE),IF(ISNUMBER(Datos!Q145),AND(Datos!Q145=INT(Datos!Q145),AND(OR(Q$1005="",Datos!Q145&gt;=Q$1005),OR(Q$1006="",Datos!Q145&lt;=Q$1006))),FALSE),OR(ISNUMBER(FIND(";"&amp;UPPER(TRIM(Datos!Q145&amp;""))&amp;"=",Q$1007)),ISNUMBER(FIND(";"&amp;UPPER(TRIM(Datos!Q145&amp;""))&amp;";",Q$1007))),OR(UPPER(TRIM(Datos!Q145&amp;""))="SÍ",UPPER(TRIM(Datos!Q145&amp;""))="SI",UPPER(TRIM(Datos!Q145&amp;""))="NO"),IF(ISNUMBER(Datos!Q145),AND(OR(Q$1005="",Datos!Q145&gt;=Q$1005),OR(Q$1006="",Datos!Q145&lt;=Q$1006)),FALSE),TRUE))))</f>
        <v>0.0</v>
      </c>
      <c r="R145">
        <f>IF(Datos!R145="",0,IF(AND(R$1008&lt;&gt;"",Datos!R145=R$1008),0,IF(R$1004=0,0,1-CHOOSE(R$1004,IF(ISNUMBER(Datos!R145),AND(OR(R$1005="",Datos!R145&gt;=R$1005),OR(R$1006="",Datos!R145&lt;=R$1006)),FALSE),IF(ISNUMBER(Datos!R145),AND(Datos!R145=INT(Datos!R145),AND(OR(R$1005="",Datos!R145&gt;=R$1005),OR(R$1006="",Datos!R145&lt;=R$1006))),FALSE),OR(ISNUMBER(FIND(";"&amp;UPPER(TRIM(Datos!R145&amp;""))&amp;"=",R$1007)),ISNUMBER(FIND(";"&amp;UPPER(TRIM(Datos!R145&amp;""))&amp;";",R$1007))),OR(UPPER(TRIM(Datos!R145&amp;""))="SÍ",UPPER(TRIM(Datos!R145&amp;""))="SI",UPPER(TRIM(Datos!R145&amp;""))="NO"),IF(ISNUMBER(Datos!R145),AND(OR(R$1005="",Datos!R145&gt;=R$1005),OR(R$1006="",Datos!R145&lt;=R$1006)),FALSE),TRUE))))</f>
        <v>0.0</v>
      </c>
      <c r="S145">
        <f>IF(Datos!S145="",0,IF(AND(S$1008&lt;&gt;"",Datos!S145=S$1008),0,IF(S$1004=0,0,1-CHOOSE(S$1004,IF(ISNUMBER(Datos!S145),AND(OR(S$1005="",Datos!S145&gt;=S$1005),OR(S$1006="",Datos!S145&lt;=S$1006)),FALSE),IF(ISNUMBER(Datos!S145),AND(Datos!S145=INT(Datos!S145),AND(OR(S$1005="",Datos!S145&gt;=S$1005),OR(S$1006="",Datos!S145&lt;=S$1006))),FALSE),OR(ISNUMBER(FIND(";"&amp;UPPER(TRIM(Datos!S145&amp;""))&amp;"=",S$1007)),ISNUMBER(FIND(";"&amp;UPPER(TRIM(Datos!S145&amp;""))&amp;";",S$1007))),OR(UPPER(TRIM(Datos!S145&amp;""))="SÍ",UPPER(TRIM(Datos!S145&amp;""))="SI",UPPER(TRIM(Datos!S145&amp;""))="NO"),IF(ISNUMBER(Datos!S145),AND(OR(S$1005="",Datos!S145&gt;=S$1005),OR(S$1006="",Datos!S145&lt;=S$1006)),FALSE),TRUE))))</f>
        <v>0.0</v>
      </c>
      <c r="T145">
        <f>IF(Datos!T145="",0,IF(AND(T$1008&lt;&gt;"",Datos!T145=T$1008),0,IF(T$1004=0,0,1-CHOOSE(T$1004,IF(ISNUMBER(Datos!T145),AND(OR(T$1005="",Datos!T145&gt;=T$1005),OR(T$1006="",Datos!T145&lt;=T$1006)),FALSE),IF(ISNUMBER(Datos!T145),AND(Datos!T145=INT(Datos!T145),AND(OR(T$1005="",Datos!T145&gt;=T$1005),OR(T$1006="",Datos!T145&lt;=T$1006))),FALSE),OR(ISNUMBER(FIND(";"&amp;UPPER(TRIM(Datos!T145&amp;""))&amp;"=",T$1007)),ISNUMBER(FIND(";"&amp;UPPER(TRIM(Datos!T145&amp;""))&amp;";",T$1007))),OR(UPPER(TRIM(Datos!T145&amp;""))="SÍ",UPPER(TRIM(Datos!T145&amp;""))="SI",UPPER(TRIM(Datos!T145&amp;""))="NO"),IF(ISNUMBER(Datos!T145),AND(OR(T$1005="",Datos!T145&gt;=T$1005),OR(T$1006="",Datos!T145&lt;=T$1006)),FALSE),TRUE))))</f>
        <v>0.0</v>
      </c>
      <c r="U145">
        <f>IF(Datos!U145="",0,IF(AND(U$1008&lt;&gt;"",Datos!U145=U$1008),0,IF(U$1004=0,0,1-CHOOSE(U$1004,IF(ISNUMBER(Datos!U145),AND(OR(U$1005="",Datos!U145&gt;=U$1005),OR(U$1006="",Datos!U145&lt;=U$1006)),FALSE),IF(ISNUMBER(Datos!U145),AND(Datos!U145=INT(Datos!U145),AND(OR(U$1005="",Datos!U145&gt;=U$1005),OR(U$1006="",Datos!U145&lt;=U$1006))),FALSE),OR(ISNUMBER(FIND(";"&amp;UPPER(TRIM(Datos!U145&amp;""))&amp;"=",U$1007)),ISNUMBER(FIND(";"&amp;UPPER(TRIM(Datos!U145&amp;""))&amp;";",U$1007))),OR(UPPER(TRIM(Datos!U145&amp;""))="SÍ",UPPER(TRIM(Datos!U145&amp;""))="SI",UPPER(TRIM(Datos!U145&amp;""))="NO"),IF(ISNUMBER(Datos!U145),AND(OR(U$1005="",Datos!U145&gt;=U$1005),OR(U$1006="",Datos!U145&lt;=U$1006)),FALSE),TRUE))))</f>
        <v>0.0</v>
      </c>
      <c r="V145">
        <f>IF(Datos!V145="",0,IF(AND(V$1008&lt;&gt;"",Datos!V145=V$1008),0,IF(V$1004=0,0,1-CHOOSE(V$1004,IF(ISNUMBER(Datos!V145),AND(OR(V$1005="",Datos!V145&gt;=V$1005),OR(V$1006="",Datos!V145&lt;=V$1006)),FALSE),IF(ISNUMBER(Datos!V145),AND(Datos!V145=INT(Datos!V145),AND(OR(V$1005="",Datos!V145&gt;=V$1005),OR(V$1006="",Datos!V145&lt;=V$1006))),FALSE),OR(ISNUMBER(FIND(";"&amp;UPPER(TRIM(Datos!V145&amp;""))&amp;"=",V$1007)),ISNUMBER(FIND(";"&amp;UPPER(TRIM(Datos!V145&amp;""))&amp;";",V$1007))),OR(UPPER(TRIM(Datos!V145&amp;""))="SÍ",UPPER(TRIM(Datos!V145&amp;""))="SI",UPPER(TRIM(Datos!V145&amp;""))="NO"),IF(ISNUMBER(Datos!V145),AND(OR(V$1005="",Datos!V145&gt;=V$1005),OR(V$1006="",Datos!V145&lt;=V$1006)),FALSE),TRUE))))</f>
        <v>0.0</v>
      </c>
      <c r="W145">
        <f>IF(Datos!W145="",0,IF(AND(W$1008&lt;&gt;"",Datos!W145=W$1008),0,IF(W$1004=0,0,1-CHOOSE(W$1004,IF(ISNUMBER(Datos!W145),AND(OR(W$1005="",Datos!W145&gt;=W$1005),OR(W$1006="",Datos!W145&lt;=W$1006)),FALSE),IF(ISNUMBER(Datos!W145),AND(Datos!W145=INT(Datos!W145),AND(OR(W$1005="",Datos!W145&gt;=W$1005),OR(W$1006="",Datos!W145&lt;=W$1006))),FALSE),OR(ISNUMBER(FIND(";"&amp;UPPER(TRIM(Datos!W145&amp;""))&amp;"=",W$1007)),ISNUMBER(FIND(";"&amp;UPPER(TRIM(Datos!W145&amp;""))&amp;";",W$1007))),OR(UPPER(TRIM(Datos!W145&amp;""))="SÍ",UPPER(TRIM(Datos!W145&amp;""))="SI",UPPER(TRIM(Datos!W145&amp;""))="NO"),IF(ISNUMBER(Datos!W145),AND(OR(W$1005="",Datos!W145&gt;=W$1005),OR(W$1006="",Datos!W145&lt;=W$1006)),FALSE),TRUE))))</f>
        <v>0.0</v>
      </c>
      <c r="X145">
        <f>IF(Datos!X145="",0,IF(AND(X$1008&lt;&gt;"",Datos!X145=X$1008),0,IF(X$1004=0,0,1-CHOOSE(X$1004,IF(ISNUMBER(Datos!X145),AND(OR(X$1005="",Datos!X145&gt;=X$1005),OR(X$1006="",Datos!X145&lt;=X$1006)),FALSE),IF(ISNUMBER(Datos!X145),AND(Datos!X145=INT(Datos!X145),AND(OR(X$1005="",Datos!X145&gt;=X$1005),OR(X$1006="",Datos!X145&lt;=X$1006))),FALSE),OR(ISNUMBER(FIND(";"&amp;UPPER(TRIM(Datos!X145&amp;""))&amp;"=",X$1007)),ISNUMBER(FIND(";"&amp;UPPER(TRIM(Datos!X145&amp;""))&amp;";",X$1007))),OR(UPPER(TRIM(Datos!X145&amp;""))="SÍ",UPPER(TRIM(Datos!X145&amp;""))="SI",UPPER(TRIM(Datos!X145&amp;""))="NO"),IF(ISNUMBER(Datos!X145),AND(OR(X$1005="",Datos!X145&gt;=X$1005),OR(X$1006="",Datos!X145&lt;=X$1006)),FALSE),TRUE))))</f>
        <v>0.0</v>
      </c>
      <c r="Y145">
        <f>IF(Datos!Y145="",0,IF(AND(Y$1008&lt;&gt;"",Datos!Y145=Y$1008),0,IF(Y$1004=0,0,1-CHOOSE(Y$1004,IF(ISNUMBER(Datos!Y145),AND(OR(Y$1005="",Datos!Y145&gt;=Y$1005),OR(Y$1006="",Datos!Y145&lt;=Y$1006)),FALSE),IF(ISNUMBER(Datos!Y145),AND(Datos!Y145=INT(Datos!Y145),AND(OR(Y$1005="",Datos!Y145&gt;=Y$1005),OR(Y$1006="",Datos!Y145&lt;=Y$1006))),FALSE),OR(ISNUMBER(FIND(";"&amp;UPPER(TRIM(Datos!Y145&amp;""))&amp;"=",Y$1007)),ISNUMBER(FIND(";"&amp;UPPER(TRIM(Datos!Y145&amp;""))&amp;";",Y$1007))),OR(UPPER(TRIM(Datos!Y145&amp;""))="SÍ",UPPER(TRIM(Datos!Y145&amp;""))="SI",UPPER(TRIM(Datos!Y145&amp;""))="NO"),IF(ISNUMBER(Datos!Y145),AND(OR(Y$1005="",Datos!Y145&gt;=Y$1005),OR(Y$1006="",Datos!Y145&lt;=Y$1006)),FALSE),TRUE))))</f>
        <v>0.0</v>
      </c>
      <c r="Z145">
        <f>IF(Datos!Z145="",0,IF(AND(Z$1008&lt;&gt;"",Datos!Z145=Z$1008),0,IF(Z$1004=0,0,1-CHOOSE(Z$1004,IF(ISNUMBER(Datos!Z145),AND(OR(Z$1005="",Datos!Z145&gt;=Z$1005),OR(Z$1006="",Datos!Z145&lt;=Z$1006)),FALSE),IF(ISNUMBER(Datos!Z145),AND(Datos!Z145=INT(Datos!Z145),AND(OR(Z$1005="",Datos!Z145&gt;=Z$1005),OR(Z$1006="",Datos!Z145&lt;=Z$1006))),FALSE),OR(ISNUMBER(FIND(";"&amp;UPPER(TRIM(Datos!Z145&amp;""))&amp;"=",Z$1007)),ISNUMBER(FIND(";"&amp;UPPER(TRIM(Datos!Z145&amp;""))&amp;";",Z$1007))),OR(UPPER(TRIM(Datos!Z145&amp;""))="SÍ",UPPER(TRIM(Datos!Z145&amp;""))="SI",UPPER(TRIM(Datos!Z145&amp;""))="NO"),IF(ISNUMBER(Datos!Z145),AND(OR(Z$1005="",Datos!Z145&gt;=Z$1005),OR(Z$1006="",Datos!Z145&lt;=Z$1006)),FALSE),TRUE))))</f>
        <v>0.0</v>
      </c>
      <c r="AA145">
        <f>IF(Datos!AA145="",0,IF(AND(AA$1008&lt;&gt;"",Datos!AA145=AA$1008),0,IF(AA$1004=0,0,1-CHOOSE(AA$1004,IF(ISNUMBER(Datos!AA145),AND(OR(AA$1005="",Datos!AA145&gt;=AA$1005),OR(AA$1006="",Datos!AA145&lt;=AA$1006)),FALSE),IF(ISNUMBER(Datos!AA145),AND(Datos!AA145=INT(Datos!AA145),AND(OR(AA$1005="",Datos!AA145&gt;=AA$1005),OR(AA$1006="",Datos!AA145&lt;=AA$1006))),FALSE),OR(ISNUMBER(FIND(";"&amp;UPPER(TRIM(Datos!AA145&amp;""))&amp;"=",AA$1007)),ISNUMBER(FIND(";"&amp;UPPER(TRIM(Datos!AA145&amp;""))&amp;";",AA$1007))),OR(UPPER(TRIM(Datos!AA145&amp;""))="SÍ",UPPER(TRIM(Datos!AA145&amp;""))="SI",UPPER(TRIM(Datos!AA145&amp;""))="NO"),IF(ISNUMBER(Datos!AA145),AND(OR(AA$1005="",Datos!AA145&gt;=AA$1005),OR(AA$1006="",Datos!AA145&lt;=AA$1006)),FALSE),TRUE))))</f>
        <v>0.0</v>
      </c>
      <c r="AB145">
        <f>IF(Datos!AB145="",0,IF(AND(AB$1008&lt;&gt;"",Datos!AB145=AB$1008),0,IF(AB$1004=0,0,1-CHOOSE(AB$1004,IF(ISNUMBER(Datos!AB145),AND(OR(AB$1005="",Datos!AB145&gt;=AB$1005),OR(AB$1006="",Datos!AB145&lt;=AB$1006)),FALSE),IF(ISNUMBER(Datos!AB145),AND(Datos!AB145=INT(Datos!AB145),AND(OR(AB$1005="",Datos!AB145&gt;=AB$1005),OR(AB$1006="",Datos!AB145&lt;=AB$1006))),FALSE),OR(ISNUMBER(FIND(";"&amp;UPPER(TRIM(Datos!AB145&amp;""))&amp;"=",AB$1007)),ISNUMBER(FIND(";"&amp;UPPER(TRIM(Datos!AB145&amp;""))&amp;";",AB$1007))),OR(UPPER(TRIM(Datos!AB145&amp;""))="SÍ",UPPER(TRIM(Datos!AB145&amp;""))="SI",UPPER(TRIM(Datos!AB145&amp;""))="NO"),IF(ISNUMBER(Datos!AB145),AND(OR(AB$1005="",Datos!AB145&gt;=AB$1005),OR(AB$1006="",Datos!AB145&lt;=AB$1006)),FALSE),TRUE))))</f>
        <v>0.0</v>
      </c>
      <c r="AC145">
        <f>IF(Datos!AC145="",0,IF(AND(AC$1008&lt;&gt;"",Datos!AC145=AC$1008),0,IF(AC$1004=0,0,1-CHOOSE(AC$1004,IF(ISNUMBER(Datos!AC145),AND(OR(AC$1005="",Datos!AC145&gt;=AC$1005),OR(AC$1006="",Datos!AC145&lt;=AC$1006)),FALSE),IF(ISNUMBER(Datos!AC145),AND(Datos!AC145=INT(Datos!AC145),AND(OR(AC$1005="",Datos!AC145&gt;=AC$1005),OR(AC$1006="",Datos!AC145&lt;=AC$1006))),FALSE),OR(ISNUMBER(FIND(";"&amp;UPPER(TRIM(Datos!AC145&amp;""))&amp;"=",AC$1007)),ISNUMBER(FIND(";"&amp;UPPER(TRIM(Datos!AC145&amp;""))&amp;";",AC$1007))),OR(UPPER(TRIM(Datos!AC145&amp;""))="SÍ",UPPER(TRIM(Datos!AC145&amp;""))="SI",UPPER(TRIM(Datos!AC145&amp;""))="NO"),IF(ISNUMBER(Datos!AC145),AND(OR(AC$1005="",Datos!AC145&gt;=AC$1005),OR(AC$1006="",Datos!AC145&lt;=AC$1006)),FALSE),TRUE))))</f>
        <v>0.0</v>
      </c>
      <c r="AD145">
        <f>IF(Datos!AD145="",0,IF(AND(AD$1008&lt;&gt;"",Datos!AD145=AD$1008),0,IF(AD$1004=0,0,1-CHOOSE(AD$1004,IF(ISNUMBER(Datos!AD145),AND(OR(AD$1005="",Datos!AD145&gt;=AD$1005),OR(AD$1006="",Datos!AD145&lt;=AD$1006)),FALSE),IF(ISNUMBER(Datos!AD145),AND(Datos!AD145=INT(Datos!AD145),AND(OR(AD$1005="",Datos!AD145&gt;=AD$1005),OR(AD$1006="",Datos!AD145&lt;=AD$1006))),FALSE),OR(ISNUMBER(FIND(";"&amp;UPPER(TRIM(Datos!AD145&amp;""))&amp;"=",AD$1007)),ISNUMBER(FIND(";"&amp;UPPER(TRIM(Datos!AD145&amp;""))&amp;";",AD$1007))),OR(UPPER(TRIM(Datos!AD145&amp;""))="SÍ",UPPER(TRIM(Datos!AD145&amp;""))="SI",UPPER(TRIM(Datos!AD145&amp;""))="NO"),IF(ISNUMBER(Datos!AD145),AND(OR(AD$1005="",Datos!AD145&gt;=AD$1005),OR(AD$1006="",Datos!AD145&lt;=AD$1006)),FALSE),TRUE))))</f>
        <v>0.0</v>
      </c>
      <c r="AE145">
        <f>IF(Datos!AE145="",0,IF(AND(AE$1008&lt;&gt;"",Datos!AE145=AE$1008),0,IF(AE$1004=0,0,1-CHOOSE(AE$1004,IF(ISNUMBER(Datos!AE145),AND(OR(AE$1005="",Datos!AE145&gt;=AE$1005),OR(AE$1006="",Datos!AE145&lt;=AE$1006)),FALSE),IF(ISNUMBER(Datos!AE145),AND(Datos!AE145=INT(Datos!AE145),AND(OR(AE$1005="",Datos!AE145&gt;=AE$1005),OR(AE$1006="",Datos!AE145&lt;=AE$1006))),FALSE),OR(ISNUMBER(FIND(";"&amp;UPPER(TRIM(Datos!AE145&amp;""))&amp;"=",AE$1007)),ISNUMBER(FIND(";"&amp;UPPER(TRIM(Datos!AE145&amp;""))&amp;";",AE$1007))),OR(UPPER(TRIM(Datos!AE145&amp;""))="SÍ",UPPER(TRIM(Datos!AE145&amp;""))="SI",UPPER(TRIM(Datos!AE145&amp;""))="NO"),IF(ISNUMBER(Datos!AE145),AND(OR(AE$1005="",Datos!AE145&gt;=AE$1005),OR(AE$1006="",Datos!AE145&lt;=AE$1006)),FALSE),TRUE))))</f>
        <v>0.0</v>
      </c>
    </row>
    <row r="146" spans="2:31">
      <c r="B146">
        <f>IF(Datos!B146="",0,IF(AND(B$1008&lt;&gt;"",Datos!B146=B$1008),0,IF(B$1004=0,0,1-CHOOSE(B$1004,IF(ISNUMBER(Datos!B146),AND(OR(B$1005="",Datos!B146&gt;=B$1005),OR(B$1006="",Datos!B146&lt;=B$1006)),FALSE),IF(ISNUMBER(Datos!B146),AND(Datos!B146=INT(Datos!B146),AND(OR(B$1005="",Datos!B146&gt;=B$1005),OR(B$1006="",Datos!B146&lt;=B$1006))),FALSE),OR(ISNUMBER(FIND(";"&amp;UPPER(TRIM(Datos!B146&amp;""))&amp;"=",B$1007)),ISNUMBER(FIND(";"&amp;UPPER(TRIM(Datos!B146&amp;""))&amp;";",B$1007))),OR(UPPER(TRIM(Datos!B146&amp;""))="SÍ",UPPER(TRIM(Datos!B146&amp;""))="SI",UPPER(TRIM(Datos!B146&amp;""))="NO"),IF(ISNUMBER(Datos!B146),AND(OR(B$1005="",Datos!B146&gt;=B$1005),OR(B$1006="",Datos!B146&lt;=B$1006)),FALSE),TRUE))))</f>
        <v>0.0</v>
      </c>
      <c r="C146">
        <f>IF(Datos!C146="",0,IF(AND(C$1008&lt;&gt;"",Datos!C146=C$1008),0,IF(C$1004=0,0,1-CHOOSE(C$1004,IF(ISNUMBER(Datos!C146),AND(OR(C$1005="",Datos!C146&gt;=C$1005),OR(C$1006="",Datos!C146&lt;=C$1006)),FALSE),IF(ISNUMBER(Datos!C146),AND(Datos!C146=INT(Datos!C146),AND(OR(C$1005="",Datos!C146&gt;=C$1005),OR(C$1006="",Datos!C146&lt;=C$1006))),FALSE),OR(ISNUMBER(FIND(";"&amp;UPPER(TRIM(Datos!C146&amp;""))&amp;"=",C$1007)),ISNUMBER(FIND(";"&amp;UPPER(TRIM(Datos!C146&amp;""))&amp;";",C$1007))),OR(UPPER(TRIM(Datos!C146&amp;""))="SÍ",UPPER(TRIM(Datos!C146&amp;""))="SI",UPPER(TRIM(Datos!C146&amp;""))="NO"),IF(ISNUMBER(Datos!C146),AND(OR(C$1005="",Datos!C146&gt;=C$1005),OR(C$1006="",Datos!C146&lt;=C$1006)),FALSE),TRUE))))</f>
        <v>0.0</v>
      </c>
      <c r="D146">
        <f>IF(Datos!D146="",0,IF(AND(D$1008&lt;&gt;"",Datos!D146=D$1008),0,IF(D$1004=0,0,1-CHOOSE(D$1004,IF(ISNUMBER(Datos!D146),AND(OR(D$1005="",Datos!D146&gt;=D$1005),OR(D$1006="",Datos!D146&lt;=D$1006)),FALSE),IF(ISNUMBER(Datos!D146),AND(Datos!D146=INT(Datos!D146),AND(OR(D$1005="",Datos!D146&gt;=D$1005),OR(D$1006="",Datos!D146&lt;=D$1006))),FALSE),OR(ISNUMBER(FIND(";"&amp;UPPER(TRIM(Datos!D146&amp;""))&amp;"=",D$1007)),ISNUMBER(FIND(";"&amp;UPPER(TRIM(Datos!D146&amp;""))&amp;";",D$1007))),OR(UPPER(TRIM(Datos!D146&amp;""))="SÍ",UPPER(TRIM(Datos!D146&amp;""))="SI",UPPER(TRIM(Datos!D146&amp;""))="NO"),IF(ISNUMBER(Datos!D146),AND(OR(D$1005="",Datos!D146&gt;=D$1005),OR(D$1006="",Datos!D146&lt;=D$1006)),FALSE),TRUE))))</f>
        <v>0.0</v>
      </c>
      <c r="E146">
        <f>IF(Datos!E146="",0,IF(AND(E$1008&lt;&gt;"",Datos!E146=E$1008),0,IF(E$1004=0,0,1-CHOOSE(E$1004,IF(ISNUMBER(Datos!E146),AND(OR(E$1005="",Datos!E146&gt;=E$1005),OR(E$1006="",Datos!E146&lt;=E$1006)),FALSE),IF(ISNUMBER(Datos!E146),AND(Datos!E146=INT(Datos!E146),AND(OR(E$1005="",Datos!E146&gt;=E$1005),OR(E$1006="",Datos!E146&lt;=E$1006))),FALSE),OR(ISNUMBER(FIND(";"&amp;UPPER(TRIM(Datos!E146&amp;""))&amp;"=",E$1007)),ISNUMBER(FIND(";"&amp;UPPER(TRIM(Datos!E146&amp;""))&amp;";",E$1007))),OR(UPPER(TRIM(Datos!E146&amp;""))="SÍ",UPPER(TRIM(Datos!E146&amp;""))="SI",UPPER(TRIM(Datos!E146&amp;""))="NO"),IF(ISNUMBER(Datos!E146),AND(OR(E$1005="",Datos!E146&gt;=E$1005),OR(E$1006="",Datos!E146&lt;=E$1006)),FALSE),TRUE))))</f>
        <v>0.0</v>
      </c>
      <c r="F146">
        <f>IF(Datos!F146="",0,IF(AND(F$1008&lt;&gt;"",Datos!F146=F$1008),0,IF(F$1004=0,0,1-CHOOSE(F$1004,IF(ISNUMBER(Datos!F146),AND(OR(F$1005="",Datos!F146&gt;=F$1005),OR(F$1006="",Datos!F146&lt;=F$1006)),FALSE),IF(ISNUMBER(Datos!F146),AND(Datos!F146=INT(Datos!F146),AND(OR(F$1005="",Datos!F146&gt;=F$1005),OR(F$1006="",Datos!F146&lt;=F$1006))),FALSE),OR(ISNUMBER(FIND(";"&amp;UPPER(TRIM(Datos!F146&amp;""))&amp;"=",F$1007)),ISNUMBER(FIND(";"&amp;UPPER(TRIM(Datos!F146&amp;""))&amp;";",F$1007))),OR(UPPER(TRIM(Datos!F146&amp;""))="SÍ",UPPER(TRIM(Datos!F146&amp;""))="SI",UPPER(TRIM(Datos!F146&amp;""))="NO"),IF(ISNUMBER(Datos!F146),AND(OR(F$1005="",Datos!F146&gt;=F$1005),OR(F$1006="",Datos!F146&lt;=F$1006)),FALSE),TRUE))))</f>
        <v>0.0</v>
      </c>
      <c r="G146">
        <f>IF(Datos!G146="",0,IF(AND(G$1008&lt;&gt;"",Datos!G146=G$1008),0,IF(G$1004=0,0,1-CHOOSE(G$1004,IF(ISNUMBER(Datos!G146),AND(OR(G$1005="",Datos!G146&gt;=G$1005),OR(G$1006="",Datos!G146&lt;=G$1006)),FALSE),IF(ISNUMBER(Datos!G146),AND(Datos!G146=INT(Datos!G146),AND(OR(G$1005="",Datos!G146&gt;=G$1005),OR(G$1006="",Datos!G146&lt;=G$1006))),FALSE),OR(ISNUMBER(FIND(";"&amp;UPPER(TRIM(Datos!G146&amp;""))&amp;"=",G$1007)),ISNUMBER(FIND(";"&amp;UPPER(TRIM(Datos!G146&amp;""))&amp;";",G$1007))),OR(UPPER(TRIM(Datos!G146&amp;""))="SÍ",UPPER(TRIM(Datos!G146&amp;""))="SI",UPPER(TRIM(Datos!G146&amp;""))="NO"),IF(ISNUMBER(Datos!G146),AND(OR(G$1005="",Datos!G146&gt;=G$1005),OR(G$1006="",Datos!G146&lt;=G$1006)),FALSE),TRUE))))</f>
        <v>0.0</v>
      </c>
      <c r="H146">
        <f>IF(Datos!H146="",0,IF(AND(H$1008&lt;&gt;"",Datos!H146=H$1008),0,IF(H$1004=0,0,1-CHOOSE(H$1004,IF(ISNUMBER(Datos!H146),AND(OR(H$1005="",Datos!H146&gt;=H$1005),OR(H$1006="",Datos!H146&lt;=H$1006)),FALSE),IF(ISNUMBER(Datos!H146),AND(Datos!H146=INT(Datos!H146),AND(OR(H$1005="",Datos!H146&gt;=H$1005),OR(H$1006="",Datos!H146&lt;=H$1006))),FALSE),OR(ISNUMBER(FIND(";"&amp;UPPER(TRIM(Datos!H146&amp;""))&amp;"=",H$1007)),ISNUMBER(FIND(";"&amp;UPPER(TRIM(Datos!H146&amp;""))&amp;";",H$1007))),OR(UPPER(TRIM(Datos!H146&amp;""))="SÍ",UPPER(TRIM(Datos!H146&amp;""))="SI",UPPER(TRIM(Datos!H146&amp;""))="NO"),IF(ISNUMBER(Datos!H146),AND(OR(H$1005="",Datos!H146&gt;=H$1005),OR(H$1006="",Datos!H146&lt;=H$1006)),FALSE),TRUE))))</f>
        <v>0.0</v>
      </c>
      <c r="I146">
        <f>IF(Datos!I146="",0,IF(AND(I$1008&lt;&gt;"",Datos!I146=I$1008),0,IF(I$1004=0,0,1-CHOOSE(I$1004,IF(ISNUMBER(Datos!I146),AND(OR(I$1005="",Datos!I146&gt;=I$1005),OR(I$1006="",Datos!I146&lt;=I$1006)),FALSE),IF(ISNUMBER(Datos!I146),AND(Datos!I146=INT(Datos!I146),AND(OR(I$1005="",Datos!I146&gt;=I$1005),OR(I$1006="",Datos!I146&lt;=I$1006))),FALSE),OR(ISNUMBER(FIND(";"&amp;UPPER(TRIM(Datos!I146&amp;""))&amp;"=",I$1007)),ISNUMBER(FIND(";"&amp;UPPER(TRIM(Datos!I146&amp;""))&amp;";",I$1007))),OR(UPPER(TRIM(Datos!I146&amp;""))="SÍ",UPPER(TRIM(Datos!I146&amp;""))="SI",UPPER(TRIM(Datos!I146&amp;""))="NO"),IF(ISNUMBER(Datos!I146),AND(OR(I$1005="",Datos!I146&gt;=I$1005),OR(I$1006="",Datos!I146&lt;=I$1006)),FALSE),TRUE))))</f>
        <v>0.0</v>
      </c>
      <c r="J146">
        <f>IF(Datos!J146="",0,IF(AND(J$1008&lt;&gt;"",Datos!J146=J$1008),0,IF(J$1004=0,0,1-CHOOSE(J$1004,IF(ISNUMBER(Datos!J146),AND(OR(J$1005="",Datos!J146&gt;=J$1005),OR(J$1006="",Datos!J146&lt;=J$1006)),FALSE),IF(ISNUMBER(Datos!J146),AND(Datos!J146=INT(Datos!J146),AND(OR(J$1005="",Datos!J146&gt;=J$1005),OR(J$1006="",Datos!J146&lt;=J$1006))),FALSE),OR(ISNUMBER(FIND(";"&amp;UPPER(TRIM(Datos!J146&amp;""))&amp;"=",J$1007)),ISNUMBER(FIND(";"&amp;UPPER(TRIM(Datos!J146&amp;""))&amp;";",J$1007))),OR(UPPER(TRIM(Datos!J146&amp;""))="SÍ",UPPER(TRIM(Datos!J146&amp;""))="SI",UPPER(TRIM(Datos!J146&amp;""))="NO"),IF(ISNUMBER(Datos!J146),AND(OR(J$1005="",Datos!J146&gt;=J$1005),OR(J$1006="",Datos!J146&lt;=J$1006)),FALSE),TRUE))))</f>
        <v>0.0</v>
      </c>
      <c r="K146">
        <f>IF(Datos!K146="",0,IF(AND(K$1008&lt;&gt;"",Datos!K146=K$1008),0,IF(K$1004=0,0,1-CHOOSE(K$1004,IF(ISNUMBER(Datos!K146),AND(OR(K$1005="",Datos!K146&gt;=K$1005),OR(K$1006="",Datos!K146&lt;=K$1006)),FALSE),IF(ISNUMBER(Datos!K146),AND(Datos!K146=INT(Datos!K146),AND(OR(K$1005="",Datos!K146&gt;=K$1005),OR(K$1006="",Datos!K146&lt;=K$1006))),FALSE),OR(ISNUMBER(FIND(";"&amp;UPPER(TRIM(Datos!K146&amp;""))&amp;"=",K$1007)),ISNUMBER(FIND(";"&amp;UPPER(TRIM(Datos!K146&amp;""))&amp;";",K$1007))),OR(UPPER(TRIM(Datos!K146&amp;""))="SÍ",UPPER(TRIM(Datos!K146&amp;""))="SI",UPPER(TRIM(Datos!K146&amp;""))="NO"),IF(ISNUMBER(Datos!K146),AND(OR(K$1005="",Datos!K146&gt;=K$1005),OR(K$1006="",Datos!K146&lt;=K$1006)),FALSE),TRUE))))</f>
        <v>0.0</v>
      </c>
      <c r="L146">
        <f>IF(Datos!L146="",0,IF(AND(L$1008&lt;&gt;"",Datos!L146=L$1008),0,IF(L$1004=0,0,1-CHOOSE(L$1004,IF(ISNUMBER(Datos!L146),AND(OR(L$1005="",Datos!L146&gt;=L$1005),OR(L$1006="",Datos!L146&lt;=L$1006)),FALSE),IF(ISNUMBER(Datos!L146),AND(Datos!L146=INT(Datos!L146),AND(OR(L$1005="",Datos!L146&gt;=L$1005),OR(L$1006="",Datos!L146&lt;=L$1006))),FALSE),OR(ISNUMBER(FIND(";"&amp;UPPER(TRIM(Datos!L146&amp;""))&amp;"=",L$1007)),ISNUMBER(FIND(";"&amp;UPPER(TRIM(Datos!L146&amp;""))&amp;";",L$1007))),OR(UPPER(TRIM(Datos!L146&amp;""))="SÍ",UPPER(TRIM(Datos!L146&amp;""))="SI",UPPER(TRIM(Datos!L146&amp;""))="NO"),IF(ISNUMBER(Datos!L146),AND(OR(L$1005="",Datos!L146&gt;=L$1005),OR(L$1006="",Datos!L146&lt;=L$1006)),FALSE),TRUE))))</f>
        <v>0.0</v>
      </c>
      <c r="M146">
        <f>IF(Datos!M146="",0,IF(AND(M$1008&lt;&gt;"",Datos!M146=M$1008),0,IF(M$1004=0,0,1-CHOOSE(M$1004,IF(ISNUMBER(Datos!M146),AND(OR(M$1005="",Datos!M146&gt;=M$1005),OR(M$1006="",Datos!M146&lt;=M$1006)),FALSE),IF(ISNUMBER(Datos!M146),AND(Datos!M146=INT(Datos!M146),AND(OR(M$1005="",Datos!M146&gt;=M$1005),OR(M$1006="",Datos!M146&lt;=M$1006))),FALSE),OR(ISNUMBER(FIND(";"&amp;UPPER(TRIM(Datos!M146&amp;""))&amp;"=",M$1007)),ISNUMBER(FIND(";"&amp;UPPER(TRIM(Datos!M146&amp;""))&amp;";",M$1007))),OR(UPPER(TRIM(Datos!M146&amp;""))="SÍ",UPPER(TRIM(Datos!M146&amp;""))="SI",UPPER(TRIM(Datos!M146&amp;""))="NO"),IF(ISNUMBER(Datos!M146),AND(OR(M$1005="",Datos!M146&gt;=M$1005),OR(M$1006="",Datos!M146&lt;=M$1006)),FALSE),TRUE))))</f>
        <v>0.0</v>
      </c>
      <c r="N146">
        <f>IF(Datos!N146="",0,IF(AND(N$1008&lt;&gt;"",Datos!N146=N$1008),0,IF(N$1004=0,0,1-CHOOSE(N$1004,IF(ISNUMBER(Datos!N146),AND(OR(N$1005="",Datos!N146&gt;=N$1005),OR(N$1006="",Datos!N146&lt;=N$1006)),FALSE),IF(ISNUMBER(Datos!N146),AND(Datos!N146=INT(Datos!N146),AND(OR(N$1005="",Datos!N146&gt;=N$1005),OR(N$1006="",Datos!N146&lt;=N$1006))),FALSE),OR(ISNUMBER(FIND(";"&amp;UPPER(TRIM(Datos!N146&amp;""))&amp;"=",N$1007)),ISNUMBER(FIND(";"&amp;UPPER(TRIM(Datos!N146&amp;""))&amp;";",N$1007))),OR(UPPER(TRIM(Datos!N146&amp;""))="SÍ",UPPER(TRIM(Datos!N146&amp;""))="SI",UPPER(TRIM(Datos!N146&amp;""))="NO"),IF(ISNUMBER(Datos!N146),AND(OR(N$1005="",Datos!N146&gt;=N$1005),OR(N$1006="",Datos!N146&lt;=N$1006)),FALSE),TRUE))))</f>
        <v>0.0</v>
      </c>
      <c r="O146">
        <f>IF(Datos!O146="",0,IF(AND(O$1008&lt;&gt;"",Datos!O146=O$1008),0,IF(O$1004=0,0,1-CHOOSE(O$1004,IF(ISNUMBER(Datos!O146),AND(OR(O$1005="",Datos!O146&gt;=O$1005),OR(O$1006="",Datos!O146&lt;=O$1006)),FALSE),IF(ISNUMBER(Datos!O146),AND(Datos!O146=INT(Datos!O146),AND(OR(O$1005="",Datos!O146&gt;=O$1005),OR(O$1006="",Datos!O146&lt;=O$1006))),FALSE),OR(ISNUMBER(FIND(";"&amp;UPPER(TRIM(Datos!O146&amp;""))&amp;"=",O$1007)),ISNUMBER(FIND(";"&amp;UPPER(TRIM(Datos!O146&amp;""))&amp;";",O$1007))),OR(UPPER(TRIM(Datos!O146&amp;""))="SÍ",UPPER(TRIM(Datos!O146&amp;""))="SI",UPPER(TRIM(Datos!O146&amp;""))="NO"),IF(ISNUMBER(Datos!O146),AND(OR(O$1005="",Datos!O146&gt;=O$1005),OR(O$1006="",Datos!O146&lt;=O$1006)),FALSE),TRUE))))</f>
        <v>0.0</v>
      </c>
      <c r="P146">
        <f>IF(Datos!P146="",0,IF(AND(P$1008&lt;&gt;"",Datos!P146=P$1008),0,IF(P$1004=0,0,1-CHOOSE(P$1004,IF(ISNUMBER(Datos!P146),AND(OR(P$1005="",Datos!P146&gt;=P$1005),OR(P$1006="",Datos!P146&lt;=P$1006)),FALSE),IF(ISNUMBER(Datos!P146),AND(Datos!P146=INT(Datos!P146),AND(OR(P$1005="",Datos!P146&gt;=P$1005),OR(P$1006="",Datos!P146&lt;=P$1006))),FALSE),OR(ISNUMBER(FIND(";"&amp;UPPER(TRIM(Datos!P146&amp;""))&amp;"=",P$1007)),ISNUMBER(FIND(";"&amp;UPPER(TRIM(Datos!P146&amp;""))&amp;";",P$1007))),OR(UPPER(TRIM(Datos!P146&amp;""))="SÍ",UPPER(TRIM(Datos!P146&amp;""))="SI",UPPER(TRIM(Datos!P146&amp;""))="NO"),IF(ISNUMBER(Datos!P146),AND(OR(P$1005="",Datos!P146&gt;=P$1005),OR(P$1006="",Datos!P146&lt;=P$1006)),FALSE),TRUE))))</f>
        <v>0.0</v>
      </c>
      <c r="Q146">
        <f>IF(Datos!Q146="",0,IF(AND(Q$1008&lt;&gt;"",Datos!Q146=Q$1008),0,IF(Q$1004=0,0,1-CHOOSE(Q$1004,IF(ISNUMBER(Datos!Q146),AND(OR(Q$1005="",Datos!Q146&gt;=Q$1005),OR(Q$1006="",Datos!Q146&lt;=Q$1006)),FALSE),IF(ISNUMBER(Datos!Q146),AND(Datos!Q146=INT(Datos!Q146),AND(OR(Q$1005="",Datos!Q146&gt;=Q$1005),OR(Q$1006="",Datos!Q146&lt;=Q$1006))),FALSE),OR(ISNUMBER(FIND(";"&amp;UPPER(TRIM(Datos!Q146&amp;""))&amp;"=",Q$1007)),ISNUMBER(FIND(";"&amp;UPPER(TRIM(Datos!Q146&amp;""))&amp;";",Q$1007))),OR(UPPER(TRIM(Datos!Q146&amp;""))="SÍ",UPPER(TRIM(Datos!Q146&amp;""))="SI",UPPER(TRIM(Datos!Q146&amp;""))="NO"),IF(ISNUMBER(Datos!Q146),AND(OR(Q$1005="",Datos!Q146&gt;=Q$1005),OR(Q$1006="",Datos!Q146&lt;=Q$1006)),FALSE),TRUE))))</f>
        <v>0.0</v>
      </c>
      <c r="R146">
        <f>IF(Datos!R146="",0,IF(AND(R$1008&lt;&gt;"",Datos!R146=R$1008),0,IF(R$1004=0,0,1-CHOOSE(R$1004,IF(ISNUMBER(Datos!R146),AND(OR(R$1005="",Datos!R146&gt;=R$1005),OR(R$1006="",Datos!R146&lt;=R$1006)),FALSE),IF(ISNUMBER(Datos!R146),AND(Datos!R146=INT(Datos!R146),AND(OR(R$1005="",Datos!R146&gt;=R$1005),OR(R$1006="",Datos!R146&lt;=R$1006))),FALSE),OR(ISNUMBER(FIND(";"&amp;UPPER(TRIM(Datos!R146&amp;""))&amp;"=",R$1007)),ISNUMBER(FIND(";"&amp;UPPER(TRIM(Datos!R146&amp;""))&amp;";",R$1007))),OR(UPPER(TRIM(Datos!R146&amp;""))="SÍ",UPPER(TRIM(Datos!R146&amp;""))="SI",UPPER(TRIM(Datos!R146&amp;""))="NO"),IF(ISNUMBER(Datos!R146),AND(OR(R$1005="",Datos!R146&gt;=R$1005),OR(R$1006="",Datos!R146&lt;=R$1006)),FALSE),TRUE))))</f>
        <v>0.0</v>
      </c>
      <c r="S146">
        <f>IF(Datos!S146="",0,IF(AND(S$1008&lt;&gt;"",Datos!S146=S$1008),0,IF(S$1004=0,0,1-CHOOSE(S$1004,IF(ISNUMBER(Datos!S146),AND(OR(S$1005="",Datos!S146&gt;=S$1005),OR(S$1006="",Datos!S146&lt;=S$1006)),FALSE),IF(ISNUMBER(Datos!S146),AND(Datos!S146=INT(Datos!S146),AND(OR(S$1005="",Datos!S146&gt;=S$1005),OR(S$1006="",Datos!S146&lt;=S$1006))),FALSE),OR(ISNUMBER(FIND(";"&amp;UPPER(TRIM(Datos!S146&amp;""))&amp;"=",S$1007)),ISNUMBER(FIND(";"&amp;UPPER(TRIM(Datos!S146&amp;""))&amp;";",S$1007))),OR(UPPER(TRIM(Datos!S146&amp;""))="SÍ",UPPER(TRIM(Datos!S146&amp;""))="SI",UPPER(TRIM(Datos!S146&amp;""))="NO"),IF(ISNUMBER(Datos!S146),AND(OR(S$1005="",Datos!S146&gt;=S$1005),OR(S$1006="",Datos!S146&lt;=S$1006)),FALSE),TRUE))))</f>
        <v>0.0</v>
      </c>
      <c r="T146">
        <f>IF(Datos!T146="",0,IF(AND(T$1008&lt;&gt;"",Datos!T146=T$1008),0,IF(T$1004=0,0,1-CHOOSE(T$1004,IF(ISNUMBER(Datos!T146),AND(OR(T$1005="",Datos!T146&gt;=T$1005),OR(T$1006="",Datos!T146&lt;=T$1006)),FALSE),IF(ISNUMBER(Datos!T146),AND(Datos!T146=INT(Datos!T146),AND(OR(T$1005="",Datos!T146&gt;=T$1005),OR(T$1006="",Datos!T146&lt;=T$1006))),FALSE),OR(ISNUMBER(FIND(";"&amp;UPPER(TRIM(Datos!T146&amp;""))&amp;"=",T$1007)),ISNUMBER(FIND(";"&amp;UPPER(TRIM(Datos!T146&amp;""))&amp;";",T$1007))),OR(UPPER(TRIM(Datos!T146&amp;""))="SÍ",UPPER(TRIM(Datos!T146&amp;""))="SI",UPPER(TRIM(Datos!T146&amp;""))="NO"),IF(ISNUMBER(Datos!T146),AND(OR(T$1005="",Datos!T146&gt;=T$1005),OR(T$1006="",Datos!T146&lt;=T$1006)),FALSE),TRUE))))</f>
        <v>0.0</v>
      </c>
      <c r="U146">
        <f>IF(Datos!U146="",0,IF(AND(U$1008&lt;&gt;"",Datos!U146=U$1008),0,IF(U$1004=0,0,1-CHOOSE(U$1004,IF(ISNUMBER(Datos!U146),AND(OR(U$1005="",Datos!U146&gt;=U$1005),OR(U$1006="",Datos!U146&lt;=U$1006)),FALSE),IF(ISNUMBER(Datos!U146),AND(Datos!U146=INT(Datos!U146),AND(OR(U$1005="",Datos!U146&gt;=U$1005),OR(U$1006="",Datos!U146&lt;=U$1006))),FALSE),OR(ISNUMBER(FIND(";"&amp;UPPER(TRIM(Datos!U146&amp;""))&amp;"=",U$1007)),ISNUMBER(FIND(";"&amp;UPPER(TRIM(Datos!U146&amp;""))&amp;";",U$1007))),OR(UPPER(TRIM(Datos!U146&amp;""))="SÍ",UPPER(TRIM(Datos!U146&amp;""))="SI",UPPER(TRIM(Datos!U146&amp;""))="NO"),IF(ISNUMBER(Datos!U146),AND(OR(U$1005="",Datos!U146&gt;=U$1005),OR(U$1006="",Datos!U146&lt;=U$1006)),FALSE),TRUE))))</f>
        <v>0.0</v>
      </c>
      <c r="V146">
        <f>IF(Datos!V146="",0,IF(AND(V$1008&lt;&gt;"",Datos!V146=V$1008),0,IF(V$1004=0,0,1-CHOOSE(V$1004,IF(ISNUMBER(Datos!V146),AND(OR(V$1005="",Datos!V146&gt;=V$1005),OR(V$1006="",Datos!V146&lt;=V$1006)),FALSE),IF(ISNUMBER(Datos!V146),AND(Datos!V146=INT(Datos!V146),AND(OR(V$1005="",Datos!V146&gt;=V$1005),OR(V$1006="",Datos!V146&lt;=V$1006))),FALSE),OR(ISNUMBER(FIND(";"&amp;UPPER(TRIM(Datos!V146&amp;""))&amp;"=",V$1007)),ISNUMBER(FIND(";"&amp;UPPER(TRIM(Datos!V146&amp;""))&amp;";",V$1007))),OR(UPPER(TRIM(Datos!V146&amp;""))="SÍ",UPPER(TRIM(Datos!V146&amp;""))="SI",UPPER(TRIM(Datos!V146&amp;""))="NO"),IF(ISNUMBER(Datos!V146),AND(OR(V$1005="",Datos!V146&gt;=V$1005),OR(V$1006="",Datos!V146&lt;=V$1006)),FALSE),TRUE))))</f>
        <v>0.0</v>
      </c>
      <c r="W146">
        <f>IF(Datos!W146="",0,IF(AND(W$1008&lt;&gt;"",Datos!W146=W$1008),0,IF(W$1004=0,0,1-CHOOSE(W$1004,IF(ISNUMBER(Datos!W146),AND(OR(W$1005="",Datos!W146&gt;=W$1005),OR(W$1006="",Datos!W146&lt;=W$1006)),FALSE),IF(ISNUMBER(Datos!W146),AND(Datos!W146=INT(Datos!W146),AND(OR(W$1005="",Datos!W146&gt;=W$1005),OR(W$1006="",Datos!W146&lt;=W$1006))),FALSE),OR(ISNUMBER(FIND(";"&amp;UPPER(TRIM(Datos!W146&amp;""))&amp;"=",W$1007)),ISNUMBER(FIND(";"&amp;UPPER(TRIM(Datos!W146&amp;""))&amp;";",W$1007))),OR(UPPER(TRIM(Datos!W146&amp;""))="SÍ",UPPER(TRIM(Datos!W146&amp;""))="SI",UPPER(TRIM(Datos!W146&amp;""))="NO"),IF(ISNUMBER(Datos!W146),AND(OR(W$1005="",Datos!W146&gt;=W$1005),OR(W$1006="",Datos!W146&lt;=W$1006)),FALSE),TRUE))))</f>
        <v>0.0</v>
      </c>
      <c r="X146">
        <f>IF(Datos!X146="",0,IF(AND(X$1008&lt;&gt;"",Datos!X146=X$1008),0,IF(X$1004=0,0,1-CHOOSE(X$1004,IF(ISNUMBER(Datos!X146),AND(OR(X$1005="",Datos!X146&gt;=X$1005),OR(X$1006="",Datos!X146&lt;=X$1006)),FALSE),IF(ISNUMBER(Datos!X146),AND(Datos!X146=INT(Datos!X146),AND(OR(X$1005="",Datos!X146&gt;=X$1005),OR(X$1006="",Datos!X146&lt;=X$1006))),FALSE),OR(ISNUMBER(FIND(";"&amp;UPPER(TRIM(Datos!X146&amp;""))&amp;"=",X$1007)),ISNUMBER(FIND(";"&amp;UPPER(TRIM(Datos!X146&amp;""))&amp;";",X$1007))),OR(UPPER(TRIM(Datos!X146&amp;""))="SÍ",UPPER(TRIM(Datos!X146&amp;""))="SI",UPPER(TRIM(Datos!X146&amp;""))="NO"),IF(ISNUMBER(Datos!X146),AND(OR(X$1005="",Datos!X146&gt;=X$1005),OR(X$1006="",Datos!X146&lt;=X$1006)),FALSE),TRUE))))</f>
        <v>0.0</v>
      </c>
      <c r="Y146">
        <f>IF(Datos!Y146="",0,IF(AND(Y$1008&lt;&gt;"",Datos!Y146=Y$1008),0,IF(Y$1004=0,0,1-CHOOSE(Y$1004,IF(ISNUMBER(Datos!Y146),AND(OR(Y$1005="",Datos!Y146&gt;=Y$1005),OR(Y$1006="",Datos!Y146&lt;=Y$1006)),FALSE),IF(ISNUMBER(Datos!Y146),AND(Datos!Y146=INT(Datos!Y146),AND(OR(Y$1005="",Datos!Y146&gt;=Y$1005),OR(Y$1006="",Datos!Y146&lt;=Y$1006))),FALSE),OR(ISNUMBER(FIND(";"&amp;UPPER(TRIM(Datos!Y146&amp;""))&amp;"=",Y$1007)),ISNUMBER(FIND(";"&amp;UPPER(TRIM(Datos!Y146&amp;""))&amp;";",Y$1007))),OR(UPPER(TRIM(Datos!Y146&amp;""))="SÍ",UPPER(TRIM(Datos!Y146&amp;""))="SI",UPPER(TRIM(Datos!Y146&amp;""))="NO"),IF(ISNUMBER(Datos!Y146),AND(OR(Y$1005="",Datos!Y146&gt;=Y$1005),OR(Y$1006="",Datos!Y146&lt;=Y$1006)),FALSE),TRUE))))</f>
        <v>0.0</v>
      </c>
      <c r="Z146">
        <f>IF(Datos!Z146="",0,IF(AND(Z$1008&lt;&gt;"",Datos!Z146=Z$1008),0,IF(Z$1004=0,0,1-CHOOSE(Z$1004,IF(ISNUMBER(Datos!Z146),AND(OR(Z$1005="",Datos!Z146&gt;=Z$1005),OR(Z$1006="",Datos!Z146&lt;=Z$1006)),FALSE),IF(ISNUMBER(Datos!Z146),AND(Datos!Z146=INT(Datos!Z146),AND(OR(Z$1005="",Datos!Z146&gt;=Z$1005),OR(Z$1006="",Datos!Z146&lt;=Z$1006))),FALSE),OR(ISNUMBER(FIND(";"&amp;UPPER(TRIM(Datos!Z146&amp;""))&amp;"=",Z$1007)),ISNUMBER(FIND(";"&amp;UPPER(TRIM(Datos!Z146&amp;""))&amp;";",Z$1007))),OR(UPPER(TRIM(Datos!Z146&amp;""))="SÍ",UPPER(TRIM(Datos!Z146&amp;""))="SI",UPPER(TRIM(Datos!Z146&amp;""))="NO"),IF(ISNUMBER(Datos!Z146),AND(OR(Z$1005="",Datos!Z146&gt;=Z$1005),OR(Z$1006="",Datos!Z146&lt;=Z$1006)),FALSE),TRUE))))</f>
        <v>0.0</v>
      </c>
      <c r="AA146">
        <f>IF(Datos!AA146="",0,IF(AND(AA$1008&lt;&gt;"",Datos!AA146=AA$1008),0,IF(AA$1004=0,0,1-CHOOSE(AA$1004,IF(ISNUMBER(Datos!AA146),AND(OR(AA$1005="",Datos!AA146&gt;=AA$1005),OR(AA$1006="",Datos!AA146&lt;=AA$1006)),FALSE),IF(ISNUMBER(Datos!AA146),AND(Datos!AA146=INT(Datos!AA146),AND(OR(AA$1005="",Datos!AA146&gt;=AA$1005),OR(AA$1006="",Datos!AA146&lt;=AA$1006))),FALSE),OR(ISNUMBER(FIND(";"&amp;UPPER(TRIM(Datos!AA146&amp;""))&amp;"=",AA$1007)),ISNUMBER(FIND(";"&amp;UPPER(TRIM(Datos!AA146&amp;""))&amp;";",AA$1007))),OR(UPPER(TRIM(Datos!AA146&amp;""))="SÍ",UPPER(TRIM(Datos!AA146&amp;""))="SI",UPPER(TRIM(Datos!AA146&amp;""))="NO"),IF(ISNUMBER(Datos!AA146),AND(OR(AA$1005="",Datos!AA146&gt;=AA$1005),OR(AA$1006="",Datos!AA146&lt;=AA$1006)),FALSE),TRUE))))</f>
        <v>0.0</v>
      </c>
      <c r="AB146">
        <f>IF(Datos!AB146="",0,IF(AND(AB$1008&lt;&gt;"",Datos!AB146=AB$1008),0,IF(AB$1004=0,0,1-CHOOSE(AB$1004,IF(ISNUMBER(Datos!AB146),AND(OR(AB$1005="",Datos!AB146&gt;=AB$1005),OR(AB$1006="",Datos!AB146&lt;=AB$1006)),FALSE),IF(ISNUMBER(Datos!AB146),AND(Datos!AB146=INT(Datos!AB146),AND(OR(AB$1005="",Datos!AB146&gt;=AB$1005),OR(AB$1006="",Datos!AB146&lt;=AB$1006))),FALSE),OR(ISNUMBER(FIND(";"&amp;UPPER(TRIM(Datos!AB146&amp;""))&amp;"=",AB$1007)),ISNUMBER(FIND(";"&amp;UPPER(TRIM(Datos!AB146&amp;""))&amp;";",AB$1007))),OR(UPPER(TRIM(Datos!AB146&amp;""))="SÍ",UPPER(TRIM(Datos!AB146&amp;""))="SI",UPPER(TRIM(Datos!AB146&amp;""))="NO"),IF(ISNUMBER(Datos!AB146),AND(OR(AB$1005="",Datos!AB146&gt;=AB$1005),OR(AB$1006="",Datos!AB146&lt;=AB$1006)),FALSE),TRUE))))</f>
        <v>0.0</v>
      </c>
      <c r="AC146">
        <f>IF(Datos!AC146="",0,IF(AND(AC$1008&lt;&gt;"",Datos!AC146=AC$1008),0,IF(AC$1004=0,0,1-CHOOSE(AC$1004,IF(ISNUMBER(Datos!AC146),AND(OR(AC$1005="",Datos!AC146&gt;=AC$1005),OR(AC$1006="",Datos!AC146&lt;=AC$1006)),FALSE),IF(ISNUMBER(Datos!AC146),AND(Datos!AC146=INT(Datos!AC146),AND(OR(AC$1005="",Datos!AC146&gt;=AC$1005),OR(AC$1006="",Datos!AC146&lt;=AC$1006))),FALSE),OR(ISNUMBER(FIND(";"&amp;UPPER(TRIM(Datos!AC146&amp;""))&amp;"=",AC$1007)),ISNUMBER(FIND(";"&amp;UPPER(TRIM(Datos!AC146&amp;""))&amp;";",AC$1007))),OR(UPPER(TRIM(Datos!AC146&amp;""))="SÍ",UPPER(TRIM(Datos!AC146&amp;""))="SI",UPPER(TRIM(Datos!AC146&amp;""))="NO"),IF(ISNUMBER(Datos!AC146),AND(OR(AC$1005="",Datos!AC146&gt;=AC$1005),OR(AC$1006="",Datos!AC146&lt;=AC$1006)),FALSE),TRUE))))</f>
        <v>0.0</v>
      </c>
      <c r="AD146">
        <f>IF(Datos!AD146="",0,IF(AND(AD$1008&lt;&gt;"",Datos!AD146=AD$1008),0,IF(AD$1004=0,0,1-CHOOSE(AD$1004,IF(ISNUMBER(Datos!AD146),AND(OR(AD$1005="",Datos!AD146&gt;=AD$1005),OR(AD$1006="",Datos!AD146&lt;=AD$1006)),FALSE),IF(ISNUMBER(Datos!AD146),AND(Datos!AD146=INT(Datos!AD146),AND(OR(AD$1005="",Datos!AD146&gt;=AD$1005),OR(AD$1006="",Datos!AD146&lt;=AD$1006))),FALSE),OR(ISNUMBER(FIND(";"&amp;UPPER(TRIM(Datos!AD146&amp;""))&amp;"=",AD$1007)),ISNUMBER(FIND(";"&amp;UPPER(TRIM(Datos!AD146&amp;""))&amp;";",AD$1007))),OR(UPPER(TRIM(Datos!AD146&amp;""))="SÍ",UPPER(TRIM(Datos!AD146&amp;""))="SI",UPPER(TRIM(Datos!AD146&amp;""))="NO"),IF(ISNUMBER(Datos!AD146),AND(OR(AD$1005="",Datos!AD146&gt;=AD$1005),OR(AD$1006="",Datos!AD146&lt;=AD$1006)),FALSE),TRUE))))</f>
        <v>0.0</v>
      </c>
      <c r="AE146">
        <f>IF(Datos!AE146="",0,IF(AND(AE$1008&lt;&gt;"",Datos!AE146=AE$1008),0,IF(AE$1004=0,0,1-CHOOSE(AE$1004,IF(ISNUMBER(Datos!AE146),AND(OR(AE$1005="",Datos!AE146&gt;=AE$1005),OR(AE$1006="",Datos!AE146&lt;=AE$1006)),FALSE),IF(ISNUMBER(Datos!AE146),AND(Datos!AE146=INT(Datos!AE146),AND(OR(AE$1005="",Datos!AE146&gt;=AE$1005),OR(AE$1006="",Datos!AE146&lt;=AE$1006))),FALSE),OR(ISNUMBER(FIND(";"&amp;UPPER(TRIM(Datos!AE146&amp;""))&amp;"=",AE$1007)),ISNUMBER(FIND(";"&amp;UPPER(TRIM(Datos!AE146&amp;""))&amp;";",AE$1007))),OR(UPPER(TRIM(Datos!AE146&amp;""))="SÍ",UPPER(TRIM(Datos!AE146&amp;""))="SI",UPPER(TRIM(Datos!AE146&amp;""))="NO"),IF(ISNUMBER(Datos!AE146),AND(OR(AE$1005="",Datos!AE146&gt;=AE$1005),OR(AE$1006="",Datos!AE146&lt;=AE$1006)),FALSE),TRUE))))</f>
        <v>0.0</v>
      </c>
    </row>
    <row r="147" spans="2:31">
      <c r="B147">
        <f>IF(Datos!B147="",0,IF(AND(B$1008&lt;&gt;"",Datos!B147=B$1008),0,IF(B$1004=0,0,1-CHOOSE(B$1004,IF(ISNUMBER(Datos!B147),AND(OR(B$1005="",Datos!B147&gt;=B$1005),OR(B$1006="",Datos!B147&lt;=B$1006)),FALSE),IF(ISNUMBER(Datos!B147),AND(Datos!B147=INT(Datos!B147),AND(OR(B$1005="",Datos!B147&gt;=B$1005),OR(B$1006="",Datos!B147&lt;=B$1006))),FALSE),OR(ISNUMBER(FIND(";"&amp;UPPER(TRIM(Datos!B147&amp;""))&amp;"=",B$1007)),ISNUMBER(FIND(";"&amp;UPPER(TRIM(Datos!B147&amp;""))&amp;";",B$1007))),OR(UPPER(TRIM(Datos!B147&amp;""))="SÍ",UPPER(TRIM(Datos!B147&amp;""))="SI",UPPER(TRIM(Datos!B147&amp;""))="NO"),IF(ISNUMBER(Datos!B147),AND(OR(B$1005="",Datos!B147&gt;=B$1005),OR(B$1006="",Datos!B147&lt;=B$1006)),FALSE),TRUE))))</f>
        <v>0.0</v>
      </c>
      <c r="C147">
        <f>IF(Datos!C147="",0,IF(AND(C$1008&lt;&gt;"",Datos!C147=C$1008),0,IF(C$1004=0,0,1-CHOOSE(C$1004,IF(ISNUMBER(Datos!C147),AND(OR(C$1005="",Datos!C147&gt;=C$1005),OR(C$1006="",Datos!C147&lt;=C$1006)),FALSE),IF(ISNUMBER(Datos!C147),AND(Datos!C147=INT(Datos!C147),AND(OR(C$1005="",Datos!C147&gt;=C$1005),OR(C$1006="",Datos!C147&lt;=C$1006))),FALSE),OR(ISNUMBER(FIND(";"&amp;UPPER(TRIM(Datos!C147&amp;""))&amp;"=",C$1007)),ISNUMBER(FIND(";"&amp;UPPER(TRIM(Datos!C147&amp;""))&amp;";",C$1007))),OR(UPPER(TRIM(Datos!C147&amp;""))="SÍ",UPPER(TRIM(Datos!C147&amp;""))="SI",UPPER(TRIM(Datos!C147&amp;""))="NO"),IF(ISNUMBER(Datos!C147),AND(OR(C$1005="",Datos!C147&gt;=C$1005),OR(C$1006="",Datos!C147&lt;=C$1006)),FALSE),TRUE))))</f>
        <v>0.0</v>
      </c>
      <c r="D147">
        <f>IF(Datos!D147="",0,IF(AND(D$1008&lt;&gt;"",Datos!D147=D$1008),0,IF(D$1004=0,0,1-CHOOSE(D$1004,IF(ISNUMBER(Datos!D147),AND(OR(D$1005="",Datos!D147&gt;=D$1005),OR(D$1006="",Datos!D147&lt;=D$1006)),FALSE),IF(ISNUMBER(Datos!D147),AND(Datos!D147=INT(Datos!D147),AND(OR(D$1005="",Datos!D147&gt;=D$1005),OR(D$1006="",Datos!D147&lt;=D$1006))),FALSE),OR(ISNUMBER(FIND(";"&amp;UPPER(TRIM(Datos!D147&amp;""))&amp;"=",D$1007)),ISNUMBER(FIND(";"&amp;UPPER(TRIM(Datos!D147&amp;""))&amp;";",D$1007))),OR(UPPER(TRIM(Datos!D147&amp;""))="SÍ",UPPER(TRIM(Datos!D147&amp;""))="SI",UPPER(TRIM(Datos!D147&amp;""))="NO"),IF(ISNUMBER(Datos!D147),AND(OR(D$1005="",Datos!D147&gt;=D$1005),OR(D$1006="",Datos!D147&lt;=D$1006)),FALSE),TRUE))))</f>
        <v>0.0</v>
      </c>
      <c r="E147">
        <f>IF(Datos!E147="",0,IF(AND(E$1008&lt;&gt;"",Datos!E147=E$1008),0,IF(E$1004=0,0,1-CHOOSE(E$1004,IF(ISNUMBER(Datos!E147),AND(OR(E$1005="",Datos!E147&gt;=E$1005),OR(E$1006="",Datos!E147&lt;=E$1006)),FALSE),IF(ISNUMBER(Datos!E147),AND(Datos!E147=INT(Datos!E147),AND(OR(E$1005="",Datos!E147&gt;=E$1005),OR(E$1006="",Datos!E147&lt;=E$1006))),FALSE),OR(ISNUMBER(FIND(";"&amp;UPPER(TRIM(Datos!E147&amp;""))&amp;"=",E$1007)),ISNUMBER(FIND(";"&amp;UPPER(TRIM(Datos!E147&amp;""))&amp;";",E$1007))),OR(UPPER(TRIM(Datos!E147&amp;""))="SÍ",UPPER(TRIM(Datos!E147&amp;""))="SI",UPPER(TRIM(Datos!E147&amp;""))="NO"),IF(ISNUMBER(Datos!E147),AND(OR(E$1005="",Datos!E147&gt;=E$1005),OR(E$1006="",Datos!E147&lt;=E$1006)),FALSE),TRUE))))</f>
        <v>0.0</v>
      </c>
      <c r="F147">
        <f>IF(Datos!F147="",0,IF(AND(F$1008&lt;&gt;"",Datos!F147=F$1008),0,IF(F$1004=0,0,1-CHOOSE(F$1004,IF(ISNUMBER(Datos!F147),AND(OR(F$1005="",Datos!F147&gt;=F$1005),OR(F$1006="",Datos!F147&lt;=F$1006)),FALSE),IF(ISNUMBER(Datos!F147),AND(Datos!F147=INT(Datos!F147),AND(OR(F$1005="",Datos!F147&gt;=F$1005),OR(F$1006="",Datos!F147&lt;=F$1006))),FALSE),OR(ISNUMBER(FIND(";"&amp;UPPER(TRIM(Datos!F147&amp;""))&amp;"=",F$1007)),ISNUMBER(FIND(";"&amp;UPPER(TRIM(Datos!F147&amp;""))&amp;";",F$1007))),OR(UPPER(TRIM(Datos!F147&amp;""))="SÍ",UPPER(TRIM(Datos!F147&amp;""))="SI",UPPER(TRIM(Datos!F147&amp;""))="NO"),IF(ISNUMBER(Datos!F147),AND(OR(F$1005="",Datos!F147&gt;=F$1005),OR(F$1006="",Datos!F147&lt;=F$1006)),FALSE),TRUE))))</f>
        <v>0.0</v>
      </c>
      <c r="G147">
        <f>IF(Datos!G147="",0,IF(AND(G$1008&lt;&gt;"",Datos!G147=G$1008),0,IF(G$1004=0,0,1-CHOOSE(G$1004,IF(ISNUMBER(Datos!G147),AND(OR(G$1005="",Datos!G147&gt;=G$1005),OR(G$1006="",Datos!G147&lt;=G$1006)),FALSE),IF(ISNUMBER(Datos!G147),AND(Datos!G147=INT(Datos!G147),AND(OR(G$1005="",Datos!G147&gt;=G$1005),OR(G$1006="",Datos!G147&lt;=G$1006))),FALSE),OR(ISNUMBER(FIND(";"&amp;UPPER(TRIM(Datos!G147&amp;""))&amp;"=",G$1007)),ISNUMBER(FIND(";"&amp;UPPER(TRIM(Datos!G147&amp;""))&amp;";",G$1007))),OR(UPPER(TRIM(Datos!G147&amp;""))="SÍ",UPPER(TRIM(Datos!G147&amp;""))="SI",UPPER(TRIM(Datos!G147&amp;""))="NO"),IF(ISNUMBER(Datos!G147),AND(OR(G$1005="",Datos!G147&gt;=G$1005),OR(G$1006="",Datos!G147&lt;=G$1006)),FALSE),TRUE))))</f>
        <v>0.0</v>
      </c>
      <c r="H147">
        <f>IF(Datos!H147="",0,IF(AND(H$1008&lt;&gt;"",Datos!H147=H$1008),0,IF(H$1004=0,0,1-CHOOSE(H$1004,IF(ISNUMBER(Datos!H147),AND(OR(H$1005="",Datos!H147&gt;=H$1005),OR(H$1006="",Datos!H147&lt;=H$1006)),FALSE),IF(ISNUMBER(Datos!H147),AND(Datos!H147=INT(Datos!H147),AND(OR(H$1005="",Datos!H147&gt;=H$1005),OR(H$1006="",Datos!H147&lt;=H$1006))),FALSE),OR(ISNUMBER(FIND(";"&amp;UPPER(TRIM(Datos!H147&amp;""))&amp;"=",H$1007)),ISNUMBER(FIND(";"&amp;UPPER(TRIM(Datos!H147&amp;""))&amp;";",H$1007))),OR(UPPER(TRIM(Datos!H147&amp;""))="SÍ",UPPER(TRIM(Datos!H147&amp;""))="SI",UPPER(TRIM(Datos!H147&amp;""))="NO"),IF(ISNUMBER(Datos!H147),AND(OR(H$1005="",Datos!H147&gt;=H$1005),OR(H$1006="",Datos!H147&lt;=H$1006)),FALSE),TRUE))))</f>
        <v>0.0</v>
      </c>
      <c r="I147">
        <f>IF(Datos!I147="",0,IF(AND(I$1008&lt;&gt;"",Datos!I147=I$1008),0,IF(I$1004=0,0,1-CHOOSE(I$1004,IF(ISNUMBER(Datos!I147),AND(OR(I$1005="",Datos!I147&gt;=I$1005),OR(I$1006="",Datos!I147&lt;=I$1006)),FALSE),IF(ISNUMBER(Datos!I147),AND(Datos!I147=INT(Datos!I147),AND(OR(I$1005="",Datos!I147&gt;=I$1005),OR(I$1006="",Datos!I147&lt;=I$1006))),FALSE),OR(ISNUMBER(FIND(";"&amp;UPPER(TRIM(Datos!I147&amp;""))&amp;"=",I$1007)),ISNUMBER(FIND(";"&amp;UPPER(TRIM(Datos!I147&amp;""))&amp;";",I$1007))),OR(UPPER(TRIM(Datos!I147&amp;""))="SÍ",UPPER(TRIM(Datos!I147&amp;""))="SI",UPPER(TRIM(Datos!I147&amp;""))="NO"),IF(ISNUMBER(Datos!I147),AND(OR(I$1005="",Datos!I147&gt;=I$1005),OR(I$1006="",Datos!I147&lt;=I$1006)),FALSE),TRUE))))</f>
        <v>0.0</v>
      </c>
      <c r="J147">
        <f>IF(Datos!J147="",0,IF(AND(J$1008&lt;&gt;"",Datos!J147=J$1008),0,IF(J$1004=0,0,1-CHOOSE(J$1004,IF(ISNUMBER(Datos!J147),AND(OR(J$1005="",Datos!J147&gt;=J$1005),OR(J$1006="",Datos!J147&lt;=J$1006)),FALSE),IF(ISNUMBER(Datos!J147),AND(Datos!J147=INT(Datos!J147),AND(OR(J$1005="",Datos!J147&gt;=J$1005),OR(J$1006="",Datos!J147&lt;=J$1006))),FALSE),OR(ISNUMBER(FIND(";"&amp;UPPER(TRIM(Datos!J147&amp;""))&amp;"=",J$1007)),ISNUMBER(FIND(";"&amp;UPPER(TRIM(Datos!J147&amp;""))&amp;";",J$1007))),OR(UPPER(TRIM(Datos!J147&amp;""))="SÍ",UPPER(TRIM(Datos!J147&amp;""))="SI",UPPER(TRIM(Datos!J147&amp;""))="NO"),IF(ISNUMBER(Datos!J147),AND(OR(J$1005="",Datos!J147&gt;=J$1005),OR(J$1006="",Datos!J147&lt;=J$1006)),FALSE),TRUE))))</f>
        <v>0.0</v>
      </c>
      <c r="K147">
        <f>IF(Datos!K147="",0,IF(AND(K$1008&lt;&gt;"",Datos!K147=K$1008),0,IF(K$1004=0,0,1-CHOOSE(K$1004,IF(ISNUMBER(Datos!K147),AND(OR(K$1005="",Datos!K147&gt;=K$1005),OR(K$1006="",Datos!K147&lt;=K$1006)),FALSE),IF(ISNUMBER(Datos!K147),AND(Datos!K147=INT(Datos!K147),AND(OR(K$1005="",Datos!K147&gt;=K$1005),OR(K$1006="",Datos!K147&lt;=K$1006))),FALSE),OR(ISNUMBER(FIND(";"&amp;UPPER(TRIM(Datos!K147&amp;""))&amp;"=",K$1007)),ISNUMBER(FIND(";"&amp;UPPER(TRIM(Datos!K147&amp;""))&amp;";",K$1007))),OR(UPPER(TRIM(Datos!K147&amp;""))="SÍ",UPPER(TRIM(Datos!K147&amp;""))="SI",UPPER(TRIM(Datos!K147&amp;""))="NO"),IF(ISNUMBER(Datos!K147),AND(OR(K$1005="",Datos!K147&gt;=K$1005),OR(K$1006="",Datos!K147&lt;=K$1006)),FALSE),TRUE))))</f>
        <v>0.0</v>
      </c>
      <c r="L147">
        <f>IF(Datos!L147="",0,IF(AND(L$1008&lt;&gt;"",Datos!L147=L$1008),0,IF(L$1004=0,0,1-CHOOSE(L$1004,IF(ISNUMBER(Datos!L147),AND(OR(L$1005="",Datos!L147&gt;=L$1005),OR(L$1006="",Datos!L147&lt;=L$1006)),FALSE),IF(ISNUMBER(Datos!L147),AND(Datos!L147=INT(Datos!L147),AND(OR(L$1005="",Datos!L147&gt;=L$1005),OR(L$1006="",Datos!L147&lt;=L$1006))),FALSE),OR(ISNUMBER(FIND(";"&amp;UPPER(TRIM(Datos!L147&amp;""))&amp;"=",L$1007)),ISNUMBER(FIND(";"&amp;UPPER(TRIM(Datos!L147&amp;""))&amp;";",L$1007))),OR(UPPER(TRIM(Datos!L147&amp;""))="SÍ",UPPER(TRIM(Datos!L147&amp;""))="SI",UPPER(TRIM(Datos!L147&amp;""))="NO"),IF(ISNUMBER(Datos!L147),AND(OR(L$1005="",Datos!L147&gt;=L$1005),OR(L$1006="",Datos!L147&lt;=L$1006)),FALSE),TRUE))))</f>
        <v>0.0</v>
      </c>
      <c r="M147">
        <f>IF(Datos!M147="",0,IF(AND(M$1008&lt;&gt;"",Datos!M147=M$1008),0,IF(M$1004=0,0,1-CHOOSE(M$1004,IF(ISNUMBER(Datos!M147),AND(OR(M$1005="",Datos!M147&gt;=M$1005),OR(M$1006="",Datos!M147&lt;=M$1006)),FALSE),IF(ISNUMBER(Datos!M147),AND(Datos!M147=INT(Datos!M147),AND(OR(M$1005="",Datos!M147&gt;=M$1005),OR(M$1006="",Datos!M147&lt;=M$1006))),FALSE),OR(ISNUMBER(FIND(";"&amp;UPPER(TRIM(Datos!M147&amp;""))&amp;"=",M$1007)),ISNUMBER(FIND(";"&amp;UPPER(TRIM(Datos!M147&amp;""))&amp;";",M$1007))),OR(UPPER(TRIM(Datos!M147&amp;""))="SÍ",UPPER(TRIM(Datos!M147&amp;""))="SI",UPPER(TRIM(Datos!M147&amp;""))="NO"),IF(ISNUMBER(Datos!M147),AND(OR(M$1005="",Datos!M147&gt;=M$1005),OR(M$1006="",Datos!M147&lt;=M$1006)),FALSE),TRUE))))</f>
        <v>0.0</v>
      </c>
      <c r="N147">
        <f>IF(Datos!N147="",0,IF(AND(N$1008&lt;&gt;"",Datos!N147=N$1008),0,IF(N$1004=0,0,1-CHOOSE(N$1004,IF(ISNUMBER(Datos!N147),AND(OR(N$1005="",Datos!N147&gt;=N$1005),OR(N$1006="",Datos!N147&lt;=N$1006)),FALSE),IF(ISNUMBER(Datos!N147),AND(Datos!N147=INT(Datos!N147),AND(OR(N$1005="",Datos!N147&gt;=N$1005),OR(N$1006="",Datos!N147&lt;=N$1006))),FALSE),OR(ISNUMBER(FIND(";"&amp;UPPER(TRIM(Datos!N147&amp;""))&amp;"=",N$1007)),ISNUMBER(FIND(";"&amp;UPPER(TRIM(Datos!N147&amp;""))&amp;";",N$1007))),OR(UPPER(TRIM(Datos!N147&amp;""))="SÍ",UPPER(TRIM(Datos!N147&amp;""))="SI",UPPER(TRIM(Datos!N147&amp;""))="NO"),IF(ISNUMBER(Datos!N147),AND(OR(N$1005="",Datos!N147&gt;=N$1005),OR(N$1006="",Datos!N147&lt;=N$1006)),FALSE),TRUE))))</f>
        <v>0.0</v>
      </c>
      <c r="O147">
        <f>IF(Datos!O147="",0,IF(AND(O$1008&lt;&gt;"",Datos!O147=O$1008),0,IF(O$1004=0,0,1-CHOOSE(O$1004,IF(ISNUMBER(Datos!O147),AND(OR(O$1005="",Datos!O147&gt;=O$1005),OR(O$1006="",Datos!O147&lt;=O$1006)),FALSE),IF(ISNUMBER(Datos!O147),AND(Datos!O147=INT(Datos!O147),AND(OR(O$1005="",Datos!O147&gt;=O$1005),OR(O$1006="",Datos!O147&lt;=O$1006))),FALSE),OR(ISNUMBER(FIND(";"&amp;UPPER(TRIM(Datos!O147&amp;""))&amp;"=",O$1007)),ISNUMBER(FIND(";"&amp;UPPER(TRIM(Datos!O147&amp;""))&amp;";",O$1007))),OR(UPPER(TRIM(Datos!O147&amp;""))="SÍ",UPPER(TRIM(Datos!O147&amp;""))="SI",UPPER(TRIM(Datos!O147&amp;""))="NO"),IF(ISNUMBER(Datos!O147),AND(OR(O$1005="",Datos!O147&gt;=O$1005),OR(O$1006="",Datos!O147&lt;=O$1006)),FALSE),TRUE))))</f>
        <v>0.0</v>
      </c>
      <c r="P147">
        <f>IF(Datos!P147="",0,IF(AND(P$1008&lt;&gt;"",Datos!P147=P$1008),0,IF(P$1004=0,0,1-CHOOSE(P$1004,IF(ISNUMBER(Datos!P147),AND(OR(P$1005="",Datos!P147&gt;=P$1005),OR(P$1006="",Datos!P147&lt;=P$1006)),FALSE),IF(ISNUMBER(Datos!P147),AND(Datos!P147=INT(Datos!P147),AND(OR(P$1005="",Datos!P147&gt;=P$1005),OR(P$1006="",Datos!P147&lt;=P$1006))),FALSE),OR(ISNUMBER(FIND(";"&amp;UPPER(TRIM(Datos!P147&amp;""))&amp;"=",P$1007)),ISNUMBER(FIND(";"&amp;UPPER(TRIM(Datos!P147&amp;""))&amp;";",P$1007))),OR(UPPER(TRIM(Datos!P147&amp;""))="SÍ",UPPER(TRIM(Datos!P147&amp;""))="SI",UPPER(TRIM(Datos!P147&amp;""))="NO"),IF(ISNUMBER(Datos!P147),AND(OR(P$1005="",Datos!P147&gt;=P$1005),OR(P$1006="",Datos!P147&lt;=P$1006)),FALSE),TRUE))))</f>
        <v>0.0</v>
      </c>
      <c r="Q147">
        <f>IF(Datos!Q147="",0,IF(AND(Q$1008&lt;&gt;"",Datos!Q147=Q$1008),0,IF(Q$1004=0,0,1-CHOOSE(Q$1004,IF(ISNUMBER(Datos!Q147),AND(OR(Q$1005="",Datos!Q147&gt;=Q$1005),OR(Q$1006="",Datos!Q147&lt;=Q$1006)),FALSE),IF(ISNUMBER(Datos!Q147),AND(Datos!Q147=INT(Datos!Q147),AND(OR(Q$1005="",Datos!Q147&gt;=Q$1005),OR(Q$1006="",Datos!Q147&lt;=Q$1006))),FALSE),OR(ISNUMBER(FIND(";"&amp;UPPER(TRIM(Datos!Q147&amp;""))&amp;"=",Q$1007)),ISNUMBER(FIND(";"&amp;UPPER(TRIM(Datos!Q147&amp;""))&amp;";",Q$1007))),OR(UPPER(TRIM(Datos!Q147&amp;""))="SÍ",UPPER(TRIM(Datos!Q147&amp;""))="SI",UPPER(TRIM(Datos!Q147&amp;""))="NO"),IF(ISNUMBER(Datos!Q147),AND(OR(Q$1005="",Datos!Q147&gt;=Q$1005),OR(Q$1006="",Datos!Q147&lt;=Q$1006)),FALSE),TRUE))))</f>
        <v>0.0</v>
      </c>
      <c r="R147">
        <f>IF(Datos!R147="",0,IF(AND(R$1008&lt;&gt;"",Datos!R147=R$1008),0,IF(R$1004=0,0,1-CHOOSE(R$1004,IF(ISNUMBER(Datos!R147),AND(OR(R$1005="",Datos!R147&gt;=R$1005),OR(R$1006="",Datos!R147&lt;=R$1006)),FALSE),IF(ISNUMBER(Datos!R147),AND(Datos!R147=INT(Datos!R147),AND(OR(R$1005="",Datos!R147&gt;=R$1005),OR(R$1006="",Datos!R147&lt;=R$1006))),FALSE),OR(ISNUMBER(FIND(";"&amp;UPPER(TRIM(Datos!R147&amp;""))&amp;"=",R$1007)),ISNUMBER(FIND(";"&amp;UPPER(TRIM(Datos!R147&amp;""))&amp;";",R$1007))),OR(UPPER(TRIM(Datos!R147&amp;""))="SÍ",UPPER(TRIM(Datos!R147&amp;""))="SI",UPPER(TRIM(Datos!R147&amp;""))="NO"),IF(ISNUMBER(Datos!R147),AND(OR(R$1005="",Datos!R147&gt;=R$1005),OR(R$1006="",Datos!R147&lt;=R$1006)),FALSE),TRUE))))</f>
        <v>0.0</v>
      </c>
      <c r="S147">
        <f>IF(Datos!S147="",0,IF(AND(S$1008&lt;&gt;"",Datos!S147=S$1008),0,IF(S$1004=0,0,1-CHOOSE(S$1004,IF(ISNUMBER(Datos!S147),AND(OR(S$1005="",Datos!S147&gt;=S$1005),OR(S$1006="",Datos!S147&lt;=S$1006)),FALSE),IF(ISNUMBER(Datos!S147),AND(Datos!S147=INT(Datos!S147),AND(OR(S$1005="",Datos!S147&gt;=S$1005),OR(S$1006="",Datos!S147&lt;=S$1006))),FALSE),OR(ISNUMBER(FIND(";"&amp;UPPER(TRIM(Datos!S147&amp;""))&amp;"=",S$1007)),ISNUMBER(FIND(";"&amp;UPPER(TRIM(Datos!S147&amp;""))&amp;";",S$1007))),OR(UPPER(TRIM(Datos!S147&amp;""))="SÍ",UPPER(TRIM(Datos!S147&amp;""))="SI",UPPER(TRIM(Datos!S147&amp;""))="NO"),IF(ISNUMBER(Datos!S147),AND(OR(S$1005="",Datos!S147&gt;=S$1005),OR(S$1006="",Datos!S147&lt;=S$1006)),FALSE),TRUE))))</f>
        <v>0.0</v>
      </c>
      <c r="T147">
        <f>IF(Datos!T147="",0,IF(AND(T$1008&lt;&gt;"",Datos!T147=T$1008),0,IF(T$1004=0,0,1-CHOOSE(T$1004,IF(ISNUMBER(Datos!T147),AND(OR(T$1005="",Datos!T147&gt;=T$1005),OR(T$1006="",Datos!T147&lt;=T$1006)),FALSE),IF(ISNUMBER(Datos!T147),AND(Datos!T147=INT(Datos!T147),AND(OR(T$1005="",Datos!T147&gt;=T$1005),OR(T$1006="",Datos!T147&lt;=T$1006))),FALSE),OR(ISNUMBER(FIND(";"&amp;UPPER(TRIM(Datos!T147&amp;""))&amp;"=",T$1007)),ISNUMBER(FIND(";"&amp;UPPER(TRIM(Datos!T147&amp;""))&amp;";",T$1007))),OR(UPPER(TRIM(Datos!T147&amp;""))="SÍ",UPPER(TRIM(Datos!T147&amp;""))="SI",UPPER(TRIM(Datos!T147&amp;""))="NO"),IF(ISNUMBER(Datos!T147),AND(OR(T$1005="",Datos!T147&gt;=T$1005),OR(T$1006="",Datos!T147&lt;=T$1006)),FALSE),TRUE))))</f>
        <v>0.0</v>
      </c>
      <c r="U147">
        <f>IF(Datos!U147="",0,IF(AND(U$1008&lt;&gt;"",Datos!U147=U$1008),0,IF(U$1004=0,0,1-CHOOSE(U$1004,IF(ISNUMBER(Datos!U147),AND(OR(U$1005="",Datos!U147&gt;=U$1005),OR(U$1006="",Datos!U147&lt;=U$1006)),FALSE),IF(ISNUMBER(Datos!U147),AND(Datos!U147=INT(Datos!U147),AND(OR(U$1005="",Datos!U147&gt;=U$1005),OR(U$1006="",Datos!U147&lt;=U$1006))),FALSE),OR(ISNUMBER(FIND(";"&amp;UPPER(TRIM(Datos!U147&amp;""))&amp;"=",U$1007)),ISNUMBER(FIND(";"&amp;UPPER(TRIM(Datos!U147&amp;""))&amp;";",U$1007))),OR(UPPER(TRIM(Datos!U147&amp;""))="SÍ",UPPER(TRIM(Datos!U147&amp;""))="SI",UPPER(TRIM(Datos!U147&amp;""))="NO"),IF(ISNUMBER(Datos!U147),AND(OR(U$1005="",Datos!U147&gt;=U$1005),OR(U$1006="",Datos!U147&lt;=U$1006)),FALSE),TRUE))))</f>
        <v>0.0</v>
      </c>
      <c r="V147">
        <f>IF(Datos!V147="",0,IF(AND(V$1008&lt;&gt;"",Datos!V147=V$1008),0,IF(V$1004=0,0,1-CHOOSE(V$1004,IF(ISNUMBER(Datos!V147),AND(OR(V$1005="",Datos!V147&gt;=V$1005),OR(V$1006="",Datos!V147&lt;=V$1006)),FALSE),IF(ISNUMBER(Datos!V147),AND(Datos!V147=INT(Datos!V147),AND(OR(V$1005="",Datos!V147&gt;=V$1005),OR(V$1006="",Datos!V147&lt;=V$1006))),FALSE),OR(ISNUMBER(FIND(";"&amp;UPPER(TRIM(Datos!V147&amp;""))&amp;"=",V$1007)),ISNUMBER(FIND(";"&amp;UPPER(TRIM(Datos!V147&amp;""))&amp;";",V$1007))),OR(UPPER(TRIM(Datos!V147&amp;""))="SÍ",UPPER(TRIM(Datos!V147&amp;""))="SI",UPPER(TRIM(Datos!V147&amp;""))="NO"),IF(ISNUMBER(Datos!V147),AND(OR(V$1005="",Datos!V147&gt;=V$1005),OR(V$1006="",Datos!V147&lt;=V$1006)),FALSE),TRUE))))</f>
        <v>0.0</v>
      </c>
      <c r="W147">
        <f>IF(Datos!W147="",0,IF(AND(W$1008&lt;&gt;"",Datos!W147=W$1008),0,IF(W$1004=0,0,1-CHOOSE(W$1004,IF(ISNUMBER(Datos!W147),AND(OR(W$1005="",Datos!W147&gt;=W$1005),OR(W$1006="",Datos!W147&lt;=W$1006)),FALSE),IF(ISNUMBER(Datos!W147),AND(Datos!W147=INT(Datos!W147),AND(OR(W$1005="",Datos!W147&gt;=W$1005),OR(W$1006="",Datos!W147&lt;=W$1006))),FALSE),OR(ISNUMBER(FIND(";"&amp;UPPER(TRIM(Datos!W147&amp;""))&amp;"=",W$1007)),ISNUMBER(FIND(";"&amp;UPPER(TRIM(Datos!W147&amp;""))&amp;";",W$1007))),OR(UPPER(TRIM(Datos!W147&amp;""))="SÍ",UPPER(TRIM(Datos!W147&amp;""))="SI",UPPER(TRIM(Datos!W147&amp;""))="NO"),IF(ISNUMBER(Datos!W147),AND(OR(W$1005="",Datos!W147&gt;=W$1005),OR(W$1006="",Datos!W147&lt;=W$1006)),FALSE),TRUE))))</f>
        <v>0.0</v>
      </c>
      <c r="X147">
        <f>IF(Datos!X147="",0,IF(AND(X$1008&lt;&gt;"",Datos!X147=X$1008),0,IF(X$1004=0,0,1-CHOOSE(X$1004,IF(ISNUMBER(Datos!X147),AND(OR(X$1005="",Datos!X147&gt;=X$1005),OR(X$1006="",Datos!X147&lt;=X$1006)),FALSE),IF(ISNUMBER(Datos!X147),AND(Datos!X147=INT(Datos!X147),AND(OR(X$1005="",Datos!X147&gt;=X$1005),OR(X$1006="",Datos!X147&lt;=X$1006))),FALSE),OR(ISNUMBER(FIND(";"&amp;UPPER(TRIM(Datos!X147&amp;""))&amp;"=",X$1007)),ISNUMBER(FIND(";"&amp;UPPER(TRIM(Datos!X147&amp;""))&amp;";",X$1007))),OR(UPPER(TRIM(Datos!X147&amp;""))="SÍ",UPPER(TRIM(Datos!X147&amp;""))="SI",UPPER(TRIM(Datos!X147&amp;""))="NO"),IF(ISNUMBER(Datos!X147),AND(OR(X$1005="",Datos!X147&gt;=X$1005),OR(X$1006="",Datos!X147&lt;=X$1006)),FALSE),TRUE))))</f>
        <v>0.0</v>
      </c>
      <c r="Y147">
        <f>IF(Datos!Y147="",0,IF(AND(Y$1008&lt;&gt;"",Datos!Y147=Y$1008),0,IF(Y$1004=0,0,1-CHOOSE(Y$1004,IF(ISNUMBER(Datos!Y147),AND(OR(Y$1005="",Datos!Y147&gt;=Y$1005),OR(Y$1006="",Datos!Y147&lt;=Y$1006)),FALSE),IF(ISNUMBER(Datos!Y147),AND(Datos!Y147=INT(Datos!Y147),AND(OR(Y$1005="",Datos!Y147&gt;=Y$1005),OR(Y$1006="",Datos!Y147&lt;=Y$1006))),FALSE),OR(ISNUMBER(FIND(";"&amp;UPPER(TRIM(Datos!Y147&amp;""))&amp;"=",Y$1007)),ISNUMBER(FIND(";"&amp;UPPER(TRIM(Datos!Y147&amp;""))&amp;";",Y$1007))),OR(UPPER(TRIM(Datos!Y147&amp;""))="SÍ",UPPER(TRIM(Datos!Y147&amp;""))="SI",UPPER(TRIM(Datos!Y147&amp;""))="NO"),IF(ISNUMBER(Datos!Y147),AND(OR(Y$1005="",Datos!Y147&gt;=Y$1005),OR(Y$1006="",Datos!Y147&lt;=Y$1006)),FALSE),TRUE))))</f>
        <v>0.0</v>
      </c>
      <c r="Z147">
        <f>IF(Datos!Z147="",0,IF(AND(Z$1008&lt;&gt;"",Datos!Z147=Z$1008),0,IF(Z$1004=0,0,1-CHOOSE(Z$1004,IF(ISNUMBER(Datos!Z147),AND(OR(Z$1005="",Datos!Z147&gt;=Z$1005),OR(Z$1006="",Datos!Z147&lt;=Z$1006)),FALSE),IF(ISNUMBER(Datos!Z147),AND(Datos!Z147=INT(Datos!Z147),AND(OR(Z$1005="",Datos!Z147&gt;=Z$1005),OR(Z$1006="",Datos!Z147&lt;=Z$1006))),FALSE),OR(ISNUMBER(FIND(";"&amp;UPPER(TRIM(Datos!Z147&amp;""))&amp;"=",Z$1007)),ISNUMBER(FIND(";"&amp;UPPER(TRIM(Datos!Z147&amp;""))&amp;";",Z$1007))),OR(UPPER(TRIM(Datos!Z147&amp;""))="SÍ",UPPER(TRIM(Datos!Z147&amp;""))="SI",UPPER(TRIM(Datos!Z147&amp;""))="NO"),IF(ISNUMBER(Datos!Z147),AND(OR(Z$1005="",Datos!Z147&gt;=Z$1005),OR(Z$1006="",Datos!Z147&lt;=Z$1006)),FALSE),TRUE))))</f>
        <v>0.0</v>
      </c>
      <c r="AA147">
        <f>IF(Datos!AA147="",0,IF(AND(AA$1008&lt;&gt;"",Datos!AA147=AA$1008),0,IF(AA$1004=0,0,1-CHOOSE(AA$1004,IF(ISNUMBER(Datos!AA147),AND(OR(AA$1005="",Datos!AA147&gt;=AA$1005),OR(AA$1006="",Datos!AA147&lt;=AA$1006)),FALSE),IF(ISNUMBER(Datos!AA147),AND(Datos!AA147=INT(Datos!AA147),AND(OR(AA$1005="",Datos!AA147&gt;=AA$1005),OR(AA$1006="",Datos!AA147&lt;=AA$1006))),FALSE),OR(ISNUMBER(FIND(";"&amp;UPPER(TRIM(Datos!AA147&amp;""))&amp;"=",AA$1007)),ISNUMBER(FIND(";"&amp;UPPER(TRIM(Datos!AA147&amp;""))&amp;";",AA$1007))),OR(UPPER(TRIM(Datos!AA147&amp;""))="SÍ",UPPER(TRIM(Datos!AA147&amp;""))="SI",UPPER(TRIM(Datos!AA147&amp;""))="NO"),IF(ISNUMBER(Datos!AA147),AND(OR(AA$1005="",Datos!AA147&gt;=AA$1005),OR(AA$1006="",Datos!AA147&lt;=AA$1006)),FALSE),TRUE))))</f>
        <v>0.0</v>
      </c>
      <c r="AB147">
        <f>IF(Datos!AB147="",0,IF(AND(AB$1008&lt;&gt;"",Datos!AB147=AB$1008),0,IF(AB$1004=0,0,1-CHOOSE(AB$1004,IF(ISNUMBER(Datos!AB147),AND(OR(AB$1005="",Datos!AB147&gt;=AB$1005),OR(AB$1006="",Datos!AB147&lt;=AB$1006)),FALSE),IF(ISNUMBER(Datos!AB147),AND(Datos!AB147=INT(Datos!AB147),AND(OR(AB$1005="",Datos!AB147&gt;=AB$1005),OR(AB$1006="",Datos!AB147&lt;=AB$1006))),FALSE),OR(ISNUMBER(FIND(";"&amp;UPPER(TRIM(Datos!AB147&amp;""))&amp;"=",AB$1007)),ISNUMBER(FIND(";"&amp;UPPER(TRIM(Datos!AB147&amp;""))&amp;";",AB$1007))),OR(UPPER(TRIM(Datos!AB147&amp;""))="SÍ",UPPER(TRIM(Datos!AB147&amp;""))="SI",UPPER(TRIM(Datos!AB147&amp;""))="NO"),IF(ISNUMBER(Datos!AB147),AND(OR(AB$1005="",Datos!AB147&gt;=AB$1005),OR(AB$1006="",Datos!AB147&lt;=AB$1006)),FALSE),TRUE))))</f>
        <v>0.0</v>
      </c>
      <c r="AC147">
        <f>IF(Datos!AC147="",0,IF(AND(AC$1008&lt;&gt;"",Datos!AC147=AC$1008),0,IF(AC$1004=0,0,1-CHOOSE(AC$1004,IF(ISNUMBER(Datos!AC147),AND(OR(AC$1005="",Datos!AC147&gt;=AC$1005),OR(AC$1006="",Datos!AC147&lt;=AC$1006)),FALSE),IF(ISNUMBER(Datos!AC147),AND(Datos!AC147=INT(Datos!AC147),AND(OR(AC$1005="",Datos!AC147&gt;=AC$1005),OR(AC$1006="",Datos!AC147&lt;=AC$1006))),FALSE),OR(ISNUMBER(FIND(";"&amp;UPPER(TRIM(Datos!AC147&amp;""))&amp;"=",AC$1007)),ISNUMBER(FIND(";"&amp;UPPER(TRIM(Datos!AC147&amp;""))&amp;";",AC$1007))),OR(UPPER(TRIM(Datos!AC147&amp;""))="SÍ",UPPER(TRIM(Datos!AC147&amp;""))="SI",UPPER(TRIM(Datos!AC147&amp;""))="NO"),IF(ISNUMBER(Datos!AC147),AND(OR(AC$1005="",Datos!AC147&gt;=AC$1005),OR(AC$1006="",Datos!AC147&lt;=AC$1006)),FALSE),TRUE))))</f>
        <v>0.0</v>
      </c>
      <c r="AD147">
        <f>IF(Datos!AD147="",0,IF(AND(AD$1008&lt;&gt;"",Datos!AD147=AD$1008),0,IF(AD$1004=0,0,1-CHOOSE(AD$1004,IF(ISNUMBER(Datos!AD147),AND(OR(AD$1005="",Datos!AD147&gt;=AD$1005),OR(AD$1006="",Datos!AD147&lt;=AD$1006)),FALSE),IF(ISNUMBER(Datos!AD147),AND(Datos!AD147=INT(Datos!AD147),AND(OR(AD$1005="",Datos!AD147&gt;=AD$1005),OR(AD$1006="",Datos!AD147&lt;=AD$1006))),FALSE),OR(ISNUMBER(FIND(";"&amp;UPPER(TRIM(Datos!AD147&amp;""))&amp;"=",AD$1007)),ISNUMBER(FIND(";"&amp;UPPER(TRIM(Datos!AD147&amp;""))&amp;";",AD$1007))),OR(UPPER(TRIM(Datos!AD147&amp;""))="SÍ",UPPER(TRIM(Datos!AD147&amp;""))="SI",UPPER(TRIM(Datos!AD147&amp;""))="NO"),IF(ISNUMBER(Datos!AD147),AND(OR(AD$1005="",Datos!AD147&gt;=AD$1005),OR(AD$1006="",Datos!AD147&lt;=AD$1006)),FALSE),TRUE))))</f>
        <v>0.0</v>
      </c>
      <c r="AE147">
        <f>IF(Datos!AE147="",0,IF(AND(AE$1008&lt;&gt;"",Datos!AE147=AE$1008),0,IF(AE$1004=0,0,1-CHOOSE(AE$1004,IF(ISNUMBER(Datos!AE147),AND(OR(AE$1005="",Datos!AE147&gt;=AE$1005),OR(AE$1006="",Datos!AE147&lt;=AE$1006)),FALSE),IF(ISNUMBER(Datos!AE147),AND(Datos!AE147=INT(Datos!AE147),AND(OR(AE$1005="",Datos!AE147&gt;=AE$1005),OR(AE$1006="",Datos!AE147&lt;=AE$1006))),FALSE),OR(ISNUMBER(FIND(";"&amp;UPPER(TRIM(Datos!AE147&amp;""))&amp;"=",AE$1007)),ISNUMBER(FIND(";"&amp;UPPER(TRIM(Datos!AE147&amp;""))&amp;";",AE$1007))),OR(UPPER(TRIM(Datos!AE147&amp;""))="SÍ",UPPER(TRIM(Datos!AE147&amp;""))="SI",UPPER(TRIM(Datos!AE147&amp;""))="NO"),IF(ISNUMBER(Datos!AE147),AND(OR(AE$1005="",Datos!AE147&gt;=AE$1005),OR(AE$1006="",Datos!AE147&lt;=AE$1006)),FALSE),TRUE))))</f>
        <v>0.0</v>
      </c>
    </row>
    <row r="148" spans="2:31">
      <c r="B148">
        <f>IF(Datos!B148="",0,IF(AND(B$1008&lt;&gt;"",Datos!B148=B$1008),0,IF(B$1004=0,0,1-CHOOSE(B$1004,IF(ISNUMBER(Datos!B148),AND(OR(B$1005="",Datos!B148&gt;=B$1005),OR(B$1006="",Datos!B148&lt;=B$1006)),FALSE),IF(ISNUMBER(Datos!B148),AND(Datos!B148=INT(Datos!B148),AND(OR(B$1005="",Datos!B148&gt;=B$1005),OR(B$1006="",Datos!B148&lt;=B$1006))),FALSE),OR(ISNUMBER(FIND(";"&amp;UPPER(TRIM(Datos!B148&amp;""))&amp;"=",B$1007)),ISNUMBER(FIND(";"&amp;UPPER(TRIM(Datos!B148&amp;""))&amp;";",B$1007))),OR(UPPER(TRIM(Datos!B148&amp;""))="SÍ",UPPER(TRIM(Datos!B148&amp;""))="SI",UPPER(TRIM(Datos!B148&amp;""))="NO"),IF(ISNUMBER(Datos!B148),AND(OR(B$1005="",Datos!B148&gt;=B$1005),OR(B$1006="",Datos!B148&lt;=B$1006)),FALSE),TRUE))))</f>
        <v>0.0</v>
      </c>
      <c r="C148">
        <f>IF(Datos!C148="",0,IF(AND(C$1008&lt;&gt;"",Datos!C148=C$1008),0,IF(C$1004=0,0,1-CHOOSE(C$1004,IF(ISNUMBER(Datos!C148),AND(OR(C$1005="",Datos!C148&gt;=C$1005),OR(C$1006="",Datos!C148&lt;=C$1006)),FALSE),IF(ISNUMBER(Datos!C148),AND(Datos!C148=INT(Datos!C148),AND(OR(C$1005="",Datos!C148&gt;=C$1005),OR(C$1006="",Datos!C148&lt;=C$1006))),FALSE),OR(ISNUMBER(FIND(";"&amp;UPPER(TRIM(Datos!C148&amp;""))&amp;"=",C$1007)),ISNUMBER(FIND(";"&amp;UPPER(TRIM(Datos!C148&amp;""))&amp;";",C$1007))),OR(UPPER(TRIM(Datos!C148&amp;""))="SÍ",UPPER(TRIM(Datos!C148&amp;""))="SI",UPPER(TRIM(Datos!C148&amp;""))="NO"),IF(ISNUMBER(Datos!C148),AND(OR(C$1005="",Datos!C148&gt;=C$1005),OR(C$1006="",Datos!C148&lt;=C$1006)),FALSE),TRUE))))</f>
        <v>0.0</v>
      </c>
      <c r="D148">
        <f>IF(Datos!D148="",0,IF(AND(D$1008&lt;&gt;"",Datos!D148=D$1008),0,IF(D$1004=0,0,1-CHOOSE(D$1004,IF(ISNUMBER(Datos!D148),AND(OR(D$1005="",Datos!D148&gt;=D$1005),OR(D$1006="",Datos!D148&lt;=D$1006)),FALSE),IF(ISNUMBER(Datos!D148),AND(Datos!D148=INT(Datos!D148),AND(OR(D$1005="",Datos!D148&gt;=D$1005),OR(D$1006="",Datos!D148&lt;=D$1006))),FALSE),OR(ISNUMBER(FIND(";"&amp;UPPER(TRIM(Datos!D148&amp;""))&amp;"=",D$1007)),ISNUMBER(FIND(";"&amp;UPPER(TRIM(Datos!D148&amp;""))&amp;";",D$1007))),OR(UPPER(TRIM(Datos!D148&amp;""))="SÍ",UPPER(TRIM(Datos!D148&amp;""))="SI",UPPER(TRIM(Datos!D148&amp;""))="NO"),IF(ISNUMBER(Datos!D148),AND(OR(D$1005="",Datos!D148&gt;=D$1005),OR(D$1006="",Datos!D148&lt;=D$1006)),FALSE),TRUE))))</f>
        <v>0.0</v>
      </c>
      <c r="E148">
        <f>IF(Datos!E148="",0,IF(AND(E$1008&lt;&gt;"",Datos!E148=E$1008),0,IF(E$1004=0,0,1-CHOOSE(E$1004,IF(ISNUMBER(Datos!E148),AND(OR(E$1005="",Datos!E148&gt;=E$1005),OR(E$1006="",Datos!E148&lt;=E$1006)),FALSE),IF(ISNUMBER(Datos!E148),AND(Datos!E148=INT(Datos!E148),AND(OR(E$1005="",Datos!E148&gt;=E$1005),OR(E$1006="",Datos!E148&lt;=E$1006))),FALSE),OR(ISNUMBER(FIND(";"&amp;UPPER(TRIM(Datos!E148&amp;""))&amp;"=",E$1007)),ISNUMBER(FIND(";"&amp;UPPER(TRIM(Datos!E148&amp;""))&amp;";",E$1007))),OR(UPPER(TRIM(Datos!E148&amp;""))="SÍ",UPPER(TRIM(Datos!E148&amp;""))="SI",UPPER(TRIM(Datos!E148&amp;""))="NO"),IF(ISNUMBER(Datos!E148),AND(OR(E$1005="",Datos!E148&gt;=E$1005),OR(E$1006="",Datos!E148&lt;=E$1006)),FALSE),TRUE))))</f>
        <v>0.0</v>
      </c>
      <c r="F148">
        <f>IF(Datos!F148="",0,IF(AND(F$1008&lt;&gt;"",Datos!F148=F$1008),0,IF(F$1004=0,0,1-CHOOSE(F$1004,IF(ISNUMBER(Datos!F148),AND(OR(F$1005="",Datos!F148&gt;=F$1005),OR(F$1006="",Datos!F148&lt;=F$1006)),FALSE),IF(ISNUMBER(Datos!F148),AND(Datos!F148=INT(Datos!F148),AND(OR(F$1005="",Datos!F148&gt;=F$1005),OR(F$1006="",Datos!F148&lt;=F$1006))),FALSE),OR(ISNUMBER(FIND(";"&amp;UPPER(TRIM(Datos!F148&amp;""))&amp;"=",F$1007)),ISNUMBER(FIND(";"&amp;UPPER(TRIM(Datos!F148&amp;""))&amp;";",F$1007))),OR(UPPER(TRIM(Datos!F148&amp;""))="SÍ",UPPER(TRIM(Datos!F148&amp;""))="SI",UPPER(TRIM(Datos!F148&amp;""))="NO"),IF(ISNUMBER(Datos!F148),AND(OR(F$1005="",Datos!F148&gt;=F$1005),OR(F$1006="",Datos!F148&lt;=F$1006)),FALSE),TRUE))))</f>
        <v>0.0</v>
      </c>
      <c r="G148">
        <f>IF(Datos!G148="",0,IF(AND(G$1008&lt;&gt;"",Datos!G148=G$1008),0,IF(G$1004=0,0,1-CHOOSE(G$1004,IF(ISNUMBER(Datos!G148),AND(OR(G$1005="",Datos!G148&gt;=G$1005),OR(G$1006="",Datos!G148&lt;=G$1006)),FALSE),IF(ISNUMBER(Datos!G148),AND(Datos!G148=INT(Datos!G148),AND(OR(G$1005="",Datos!G148&gt;=G$1005),OR(G$1006="",Datos!G148&lt;=G$1006))),FALSE),OR(ISNUMBER(FIND(";"&amp;UPPER(TRIM(Datos!G148&amp;""))&amp;"=",G$1007)),ISNUMBER(FIND(";"&amp;UPPER(TRIM(Datos!G148&amp;""))&amp;";",G$1007))),OR(UPPER(TRIM(Datos!G148&amp;""))="SÍ",UPPER(TRIM(Datos!G148&amp;""))="SI",UPPER(TRIM(Datos!G148&amp;""))="NO"),IF(ISNUMBER(Datos!G148),AND(OR(G$1005="",Datos!G148&gt;=G$1005),OR(G$1006="",Datos!G148&lt;=G$1006)),FALSE),TRUE))))</f>
        <v>0.0</v>
      </c>
      <c r="H148">
        <f>IF(Datos!H148="",0,IF(AND(H$1008&lt;&gt;"",Datos!H148=H$1008),0,IF(H$1004=0,0,1-CHOOSE(H$1004,IF(ISNUMBER(Datos!H148),AND(OR(H$1005="",Datos!H148&gt;=H$1005),OR(H$1006="",Datos!H148&lt;=H$1006)),FALSE),IF(ISNUMBER(Datos!H148),AND(Datos!H148=INT(Datos!H148),AND(OR(H$1005="",Datos!H148&gt;=H$1005),OR(H$1006="",Datos!H148&lt;=H$1006))),FALSE),OR(ISNUMBER(FIND(";"&amp;UPPER(TRIM(Datos!H148&amp;""))&amp;"=",H$1007)),ISNUMBER(FIND(";"&amp;UPPER(TRIM(Datos!H148&amp;""))&amp;";",H$1007))),OR(UPPER(TRIM(Datos!H148&amp;""))="SÍ",UPPER(TRIM(Datos!H148&amp;""))="SI",UPPER(TRIM(Datos!H148&amp;""))="NO"),IF(ISNUMBER(Datos!H148),AND(OR(H$1005="",Datos!H148&gt;=H$1005),OR(H$1006="",Datos!H148&lt;=H$1006)),FALSE),TRUE))))</f>
        <v>0.0</v>
      </c>
      <c r="I148">
        <f>IF(Datos!I148="",0,IF(AND(I$1008&lt;&gt;"",Datos!I148=I$1008),0,IF(I$1004=0,0,1-CHOOSE(I$1004,IF(ISNUMBER(Datos!I148),AND(OR(I$1005="",Datos!I148&gt;=I$1005),OR(I$1006="",Datos!I148&lt;=I$1006)),FALSE),IF(ISNUMBER(Datos!I148),AND(Datos!I148=INT(Datos!I148),AND(OR(I$1005="",Datos!I148&gt;=I$1005),OR(I$1006="",Datos!I148&lt;=I$1006))),FALSE),OR(ISNUMBER(FIND(";"&amp;UPPER(TRIM(Datos!I148&amp;""))&amp;"=",I$1007)),ISNUMBER(FIND(";"&amp;UPPER(TRIM(Datos!I148&amp;""))&amp;";",I$1007))),OR(UPPER(TRIM(Datos!I148&amp;""))="SÍ",UPPER(TRIM(Datos!I148&amp;""))="SI",UPPER(TRIM(Datos!I148&amp;""))="NO"),IF(ISNUMBER(Datos!I148),AND(OR(I$1005="",Datos!I148&gt;=I$1005),OR(I$1006="",Datos!I148&lt;=I$1006)),FALSE),TRUE))))</f>
        <v>0.0</v>
      </c>
      <c r="J148">
        <f>IF(Datos!J148="",0,IF(AND(J$1008&lt;&gt;"",Datos!J148=J$1008),0,IF(J$1004=0,0,1-CHOOSE(J$1004,IF(ISNUMBER(Datos!J148),AND(OR(J$1005="",Datos!J148&gt;=J$1005),OR(J$1006="",Datos!J148&lt;=J$1006)),FALSE),IF(ISNUMBER(Datos!J148),AND(Datos!J148=INT(Datos!J148),AND(OR(J$1005="",Datos!J148&gt;=J$1005),OR(J$1006="",Datos!J148&lt;=J$1006))),FALSE),OR(ISNUMBER(FIND(";"&amp;UPPER(TRIM(Datos!J148&amp;""))&amp;"=",J$1007)),ISNUMBER(FIND(";"&amp;UPPER(TRIM(Datos!J148&amp;""))&amp;";",J$1007))),OR(UPPER(TRIM(Datos!J148&amp;""))="SÍ",UPPER(TRIM(Datos!J148&amp;""))="SI",UPPER(TRIM(Datos!J148&amp;""))="NO"),IF(ISNUMBER(Datos!J148),AND(OR(J$1005="",Datos!J148&gt;=J$1005),OR(J$1006="",Datos!J148&lt;=J$1006)),FALSE),TRUE))))</f>
        <v>0.0</v>
      </c>
      <c r="K148">
        <f>IF(Datos!K148="",0,IF(AND(K$1008&lt;&gt;"",Datos!K148=K$1008),0,IF(K$1004=0,0,1-CHOOSE(K$1004,IF(ISNUMBER(Datos!K148),AND(OR(K$1005="",Datos!K148&gt;=K$1005),OR(K$1006="",Datos!K148&lt;=K$1006)),FALSE),IF(ISNUMBER(Datos!K148),AND(Datos!K148=INT(Datos!K148),AND(OR(K$1005="",Datos!K148&gt;=K$1005),OR(K$1006="",Datos!K148&lt;=K$1006))),FALSE),OR(ISNUMBER(FIND(";"&amp;UPPER(TRIM(Datos!K148&amp;""))&amp;"=",K$1007)),ISNUMBER(FIND(";"&amp;UPPER(TRIM(Datos!K148&amp;""))&amp;";",K$1007))),OR(UPPER(TRIM(Datos!K148&amp;""))="SÍ",UPPER(TRIM(Datos!K148&amp;""))="SI",UPPER(TRIM(Datos!K148&amp;""))="NO"),IF(ISNUMBER(Datos!K148),AND(OR(K$1005="",Datos!K148&gt;=K$1005),OR(K$1006="",Datos!K148&lt;=K$1006)),FALSE),TRUE))))</f>
        <v>0.0</v>
      </c>
      <c r="L148">
        <f>IF(Datos!L148="",0,IF(AND(L$1008&lt;&gt;"",Datos!L148=L$1008),0,IF(L$1004=0,0,1-CHOOSE(L$1004,IF(ISNUMBER(Datos!L148),AND(OR(L$1005="",Datos!L148&gt;=L$1005),OR(L$1006="",Datos!L148&lt;=L$1006)),FALSE),IF(ISNUMBER(Datos!L148),AND(Datos!L148=INT(Datos!L148),AND(OR(L$1005="",Datos!L148&gt;=L$1005),OR(L$1006="",Datos!L148&lt;=L$1006))),FALSE),OR(ISNUMBER(FIND(";"&amp;UPPER(TRIM(Datos!L148&amp;""))&amp;"=",L$1007)),ISNUMBER(FIND(";"&amp;UPPER(TRIM(Datos!L148&amp;""))&amp;";",L$1007))),OR(UPPER(TRIM(Datos!L148&amp;""))="SÍ",UPPER(TRIM(Datos!L148&amp;""))="SI",UPPER(TRIM(Datos!L148&amp;""))="NO"),IF(ISNUMBER(Datos!L148),AND(OR(L$1005="",Datos!L148&gt;=L$1005),OR(L$1006="",Datos!L148&lt;=L$1006)),FALSE),TRUE))))</f>
        <v>0.0</v>
      </c>
      <c r="M148">
        <f>IF(Datos!M148="",0,IF(AND(M$1008&lt;&gt;"",Datos!M148=M$1008),0,IF(M$1004=0,0,1-CHOOSE(M$1004,IF(ISNUMBER(Datos!M148),AND(OR(M$1005="",Datos!M148&gt;=M$1005),OR(M$1006="",Datos!M148&lt;=M$1006)),FALSE),IF(ISNUMBER(Datos!M148),AND(Datos!M148=INT(Datos!M148),AND(OR(M$1005="",Datos!M148&gt;=M$1005),OR(M$1006="",Datos!M148&lt;=M$1006))),FALSE),OR(ISNUMBER(FIND(";"&amp;UPPER(TRIM(Datos!M148&amp;""))&amp;"=",M$1007)),ISNUMBER(FIND(";"&amp;UPPER(TRIM(Datos!M148&amp;""))&amp;";",M$1007))),OR(UPPER(TRIM(Datos!M148&amp;""))="SÍ",UPPER(TRIM(Datos!M148&amp;""))="SI",UPPER(TRIM(Datos!M148&amp;""))="NO"),IF(ISNUMBER(Datos!M148),AND(OR(M$1005="",Datos!M148&gt;=M$1005),OR(M$1006="",Datos!M148&lt;=M$1006)),FALSE),TRUE))))</f>
        <v>0.0</v>
      </c>
      <c r="N148">
        <f>IF(Datos!N148="",0,IF(AND(N$1008&lt;&gt;"",Datos!N148=N$1008),0,IF(N$1004=0,0,1-CHOOSE(N$1004,IF(ISNUMBER(Datos!N148),AND(OR(N$1005="",Datos!N148&gt;=N$1005),OR(N$1006="",Datos!N148&lt;=N$1006)),FALSE),IF(ISNUMBER(Datos!N148),AND(Datos!N148=INT(Datos!N148),AND(OR(N$1005="",Datos!N148&gt;=N$1005),OR(N$1006="",Datos!N148&lt;=N$1006))),FALSE),OR(ISNUMBER(FIND(";"&amp;UPPER(TRIM(Datos!N148&amp;""))&amp;"=",N$1007)),ISNUMBER(FIND(";"&amp;UPPER(TRIM(Datos!N148&amp;""))&amp;";",N$1007))),OR(UPPER(TRIM(Datos!N148&amp;""))="SÍ",UPPER(TRIM(Datos!N148&amp;""))="SI",UPPER(TRIM(Datos!N148&amp;""))="NO"),IF(ISNUMBER(Datos!N148),AND(OR(N$1005="",Datos!N148&gt;=N$1005),OR(N$1006="",Datos!N148&lt;=N$1006)),FALSE),TRUE))))</f>
        <v>0.0</v>
      </c>
      <c r="O148">
        <f>IF(Datos!O148="",0,IF(AND(O$1008&lt;&gt;"",Datos!O148=O$1008),0,IF(O$1004=0,0,1-CHOOSE(O$1004,IF(ISNUMBER(Datos!O148),AND(OR(O$1005="",Datos!O148&gt;=O$1005),OR(O$1006="",Datos!O148&lt;=O$1006)),FALSE),IF(ISNUMBER(Datos!O148),AND(Datos!O148=INT(Datos!O148),AND(OR(O$1005="",Datos!O148&gt;=O$1005),OR(O$1006="",Datos!O148&lt;=O$1006))),FALSE),OR(ISNUMBER(FIND(";"&amp;UPPER(TRIM(Datos!O148&amp;""))&amp;"=",O$1007)),ISNUMBER(FIND(";"&amp;UPPER(TRIM(Datos!O148&amp;""))&amp;";",O$1007))),OR(UPPER(TRIM(Datos!O148&amp;""))="SÍ",UPPER(TRIM(Datos!O148&amp;""))="SI",UPPER(TRIM(Datos!O148&amp;""))="NO"),IF(ISNUMBER(Datos!O148),AND(OR(O$1005="",Datos!O148&gt;=O$1005),OR(O$1006="",Datos!O148&lt;=O$1006)),FALSE),TRUE))))</f>
        <v>0.0</v>
      </c>
      <c r="P148">
        <f>IF(Datos!P148="",0,IF(AND(P$1008&lt;&gt;"",Datos!P148=P$1008),0,IF(P$1004=0,0,1-CHOOSE(P$1004,IF(ISNUMBER(Datos!P148),AND(OR(P$1005="",Datos!P148&gt;=P$1005),OR(P$1006="",Datos!P148&lt;=P$1006)),FALSE),IF(ISNUMBER(Datos!P148),AND(Datos!P148=INT(Datos!P148),AND(OR(P$1005="",Datos!P148&gt;=P$1005),OR(P$1006="",Datos!P148&lt;=P$1006))),FALSE),OR(ISNUMBER(FIND(";"&amp;UPPER(TRIM(Datos!P148&amp;""))&amp;"=",P$1007)),ISNUMBER(FIND(";"&amp;UPPER(TRIM(Datos!P148&amp;""))&amp;";",P$1007))),OR(UPPER(TRIM(Datos!P148&amp;""))="SÍ",UPPER(TRIM(Datos!P148&amp;""))="SI",UPPER(TRIM(Datos!P148&amp;""))="NO"),IF(ISNUMBER(Datos!P148),AND(OR(P$1005="",Datos!P148&gt;=P$1005),OR(P$1006="",Datos!P148&lt;=P$1006)),FALSE),TRUE))))</f>
        <v>0.0</v>
      </c>
      <c r="Q148">
        <f>IF(Datos!Q148="",0,IF(AND(Q$1008&lt;&gt;"",Datos!Q148=Q$1008),0,IF(Q$1004=0,0,1-CHOOSE(Q$1004,IF(ISNUMBER(Datos!Q148),AND(OR(Q$1005="",Datos!Q148&gt;=Q$1005),OR(Q$1006="",Datos!Q148&lt;=Q$1006)),FALSE),IF(ISNUMBER(Datos!Q148),AND(Datos!Q148=INT(Datos!Q148),AND(OR(Q$1005="",Datos!Q148&gt;=Q$1005),OR(Q$1006="",Datos!Q148&lt;=Q$1006))),FALSE),OR(ISNUMBER(FIND(";"&amp;UPPER(TRIM(Datos!Q148&amp;""))&amp;"=",Q$1007)),ISNUMBER(FIND(";"&amp;UPPER(TRIM(Datos!Q148&amp;""))&amp;";",Q$1007))),OR(UPPER(TRIM(Datos!Q148&amp;""))="SÍ",UPPER(TRIM(Datos!Q148&amp;""))="SI",UPPER(TRIM(Datos!Q148&amp;""))="NO"),IF(ISNUMBER(Datos!Q148),AND(OR(Q$1005="",Datos!Q148&gt;=Q$1005),OR(Q$1006="",Datos!Q148&lt;=Q$1006)),FALSE),TRUE))))</f>
        <v>0.0</v>
      </c>
      <c r="R148">
        <f>IF(Datos!R148="",0,IF(AND(R$1008&lt;&gt;"",Datos!R148=R$1008),0,IF(R$1004=0,0,1-CHOOSE(R$1004,IF(ISNUMBER(Datos!R148),AND(OR(R$1005="",Datos!R148&gt;=R$1005),OR(R$1006="",Datos!R148&lt;=R$1006)),FALSE),IF(ISNUMBER(Datos!R148),AND(Datos!R148=INT(Datos!R148),AND(OR(R$1005="",Datos!R148&gt;=R$1005),OR(R$1006="",Datos!R148&lt;=R$1006))),FALSE),OR(ISNUMBER(FIND(";"&amp;UPPER(TRIM(Datos!R148&amp;""))&amp;"=",R$1007)),ISNUMBER(FIND(";"&amp;UPPER(TRIM(Datos!R148&amp;""))&amp;";",R$1007))),OR(UPPER(TRIM(Datos!R148&amp;""))="SÍ",UPPER(TRIM(Datos!R148&amp;""))="SI",UPPER(TRIM(Datos!R148&amp;""))="NO"),IF(ISNUMBER(Datos!R148),AND(OR(R$1005="",Datos!R148&gt;=R$1005),OR(R$1006="",Datos!R148&lt;=R$1006)),FALSE),TRUE))))</f>
        <v>0.0</v>
      </c>
      <c r="S148">
        <f>IF(Datos!S148="",0,IF(AND(S$1008&lt;&gt;"",Datos!S148=S$1008),0,IF(S$1004=0,0,1-CHOOSE(S$1004,IF(ISNUMBER(Datos!S148),AND(OR(S$1005="",Datos!S148&gt;=S$1005),OR(S$1006="",Datos!S148&lt;=S$1006)),FALSE),IF(ISNUMBER(Datos!S148),AND(Datos!S148=INT(Datos!S148),AND(OR(S$1005="",Datos!S148&gt;=S$1005),OR(S$1006="",Datos!S148&lt;=S$1006))),FALSE),OR(ISNUMBER(FIND(";"&amp;UPPER(TRIM(Datos!S148&amp;""))&amp;"=",S$1007)),ISNUMBER(FIND(";"&amp;UPPER(TRIM(Datos!S148&amp;""))&amp;";",S$1007))),OR(UPPER(TRIM(Datos!S148&amp;""))="SÍ",UPPER(TRIM(Datos!S148&amp;""))="SI",UPPER(TRIM(Datos!S148&amp;""))="NO"),IF(ISNUMBER(Datos!S148),AND(OR(S$1005="",Datos!S148&gt;=S$1005),OR(S$1006="",Datos!S148&lt;=S$1006)),FALSE),TRUE))))</f>
        <v>0.0</v>
      </c>
      <c r="T148">
        <f>IF(Datos!T148="",0,IF(AND(T$1008&lt;&gt;"",Datos!T148=T$1008),0,IF(T$1004=0,0,1-CHOOSE(T$1004,IF(ISNUMBER(Datos!T148),AND(OR(T$1005="",Datos!T148&gt;=T$1005),OR(T$1006="",Datos!T148&lt;=T$1006)),FALSE),IF(ISNUMBER(Datos!T148),AND(Datos!T148=INT(Datos!T148),AND(OR(T$1005="",Datos!T148&gt;=T$1005),OR(T$1006="",Datos!T148&lt;=T$1006))),FALSE),OR(ISNUMBER(FIND(";"&amp;UPPER(TRIM(Datos!T148&amp;""))&amp;"=",T$1007)),ISNUMBER(FIND(";"&amp;UPPER(TRIM(Datos!T148&amp;""))&amp;";",T$1007))),OR(UPPER(TRIM(Datos!T148&amp;""))="SÍ",UPPER(TRIM(Datos!T148&amp;""))="SI",UPPER(TRIM(Datos!T148&amp;""))="NO"),IF(ISNUMBER(Datos!T148),AND(OR(T$1005="",Datos!T148&gt;=T$1005),OR(T$1006="",Datos!T148&lt;=T$1006)),FALSE),TRUE))))</f>
        <v>0.0</v>
      </c>
      <c r="U148">
        <f>IF(Datos!U148="",0,IF(AND(U$1008&lt;&gt;"",Datos!U148=U$1008),0,IF(U$1004=0,0,1-CHOOSE(U$1004,IF(ISNUMBER(Datos!U148),AND(OR(U$1005="",Datos!U148&gt;=U$1005),OR(U$1006="",Datos!U148&lt;=U$1006)),FALSE),IF(ISNUMBER(Datos!U148),AND(Datos!U148=INT(Datos!U148),AND(OR(U$1005="",Datos!U148&gt;=U$1005),OR(U$1006="",Datos!U148&lt;=U$1006))),FALSE),OR(ISNUMBER(FIND(";"&amp;UPPER(TRIM(Datos!U148&amp;""))&amp;"=",U$1007)),ISNUMBER(FIND(";"&amp;UPPER(TRIM(Datos!U148&amp;""))&amp;";",U$1007))),OR(UPPER(TRIM(Datos!U148&amp;""))="SÍ",UPPER(TRIM(Datos!U148&amp;""))="SI",UPPER(TRIM(Datos!U148&amp;""))="NO"),IF(ISNUMBER(Datos!U148),AND(OR(U$1005="",Datos!U148&gt;=U$1005),OR(U$1006="",Datos!U148&lt;=U$1006)),FALSE),TRUE))))</f>
        <v>0.0</v>
      </c>
      <c r="V148">
        <f>IF(Datos!V148="",0,IF(AND(V$1008&lt;&gt;"",Datos!V148=V$1008),0,IF(V$1004=0,0,1-CHOOSE(V$1004,IF(ISNUMBER(Datos!V148),AND(OR(V$1005="",Datos!V148&gt;=V$1005),OR(V$1006="",Datos!V148&lt;=V$1006)),FALSE),IF(ISNUMBER(Datos!V148),AND(Datos!V148=INT(Datos!V148),AND(OR(V$1005="",Datos!V148&gt;=V$1005),OR(V$1006="",Datos!V148&lt;=V$1006))),FALSE),OR(ISNUMBER(FIND(";"&amp;UPPER(TRIM(Datos!V148&amp;""))&amp;"=",V$1007)),ISNUMBER(FIND(";"&amp;UPPER(TRIM(Datos!V148&amp;""))&amp;";",V$1007))),OR(UPPER(TRIM(Datos!V148&amp;""))="SÍ",UPPER(TRIM(Datos!V148&amp;""))="SI",UPPER(TRIM(Datos!V148&amp;""))="NO"),IF(ISNUMBER(Datos!V148),AND(OR(V$1005="",Datos!V148&gt;=V$1005),OR(V$1006="",Datos!V148&lt;=V$1006)),FALSE),TRUE))))</f>
        <v>0.0</v>
      </c>
      <c r="W148">
        <f>IF(Datos!W148="",0,IF(AND(W$1008&lt;&gt;"",Datos!W148=W$1008),0,IF(W$1004=0,0,1-CHOOSE(W$1004,IF(ISNUMBER(Datos!W148),AND(OR(W$1005="",Datos!W148&gt;=W$1005),OR(W$1006="",Datos!W148&lt;=W$1006)),FALSE),IF(ISNUMBER(Datos!W148),AND(Datos!W148=INT(Datos!W148),AND(OR(W$1005="",Datos!W148&gt;=W$1005),OR(W$1006="",Datos!W148&lt;=W$1006))),FALSE),OR(ISNUMBER(FIND(";"&amp;UPPER(TRIM(Datos!W148&amp;""))&amp;"=",W$1007)),ISNUMBER(FIND(";"&amp;UPPER(TRIM(Datos!W148&amp;""))&amp;";",W$1007))),OR(UPPER(TRIM(Datos!W148&amp;""))="SÍ",UPPER(TRIM(Datos!W148&amp;""))="SI",UPPER(TRIM(Datos!W148&amp;""))="NO"),IF(ISNUMBER(Datos!W148),AND(OR(W$1005="",Datos!W148&gt;=W$1005),OR(W$1006="",Datos!W148&lt;=W$1006)),FALSE),TRUE))))</f>
        <v>0.0</v>
      </c>
      <c r="X148">
        <f>IF(Datos!X148="",0,IF(AND(X$1008&lt;&gt;"",Datos!X148=X$1008),0,IF(X$1004=0,0,1-CHOOSE(X$1004,IF(ISNUMBER(Datos!X148),AND(OR(X$1005="",Datos!X148&gt;=X$1005),OR(X$1006="",Datos!X148&lt;=X$1006)),FALSE),IF(ISNUMBER(Datos!X148),AND(Datos!X148=INT(Datos!X148),AND(OR(X$1005="",Datos!X148&gt;=X$1005),OR(X$1006="",Datos!X148&lt;=X$1006))),FALSE),OR(ISNUMBER(FIND(";"&amp;UPPER(TRIM(Datos!X148&amp;""))&amp;"=",X$1007)),ISNUMBER(FIND(";"&amp;UPPER(TRIM(Datos!X148&amp;""))&amp;";",X$1007))),OR(UPPER(TRIM(Datos!X148&amp;""))="SÍ",UPPER(TRIM(Datos!X148&amp;""))="SI",UPPER(TRIM(Datos!X148&amp;""))="NO"),IF(ISNUMBER(Datos!X148),AND(OR(X$1005="",Datos!X148&gt;=X$1005),OR(X$1006="",Datos!X148&lt;=X$1006)),FALSE),TRUE))))</f>
        <v>0.0</v>
      </c>
      <c r="Y148">
        <f>IF(Datos!Y148="",0,IF(AND(Y$1008&lt;&gt;"",Datos!Y148=Y$1008),0,IF(Y$1004=0,0,1-CHOOSE(Y$1004,IF(ISNUMBER(Datos!Y148),AND(OR(Y$1005="",Datos!Y148&gt;=Y$1005),OR(Y$1006="",Datos!Y148&lt;=Y$1006)),FALSE),IF(ISNUMBER(Datos!Y148),AND(Datos!Y148=INT(Datos!Y148),AND(OR(Y$1005="",Datos!Y148&gt;=Y$1005),OR(Y$1006="",Datos!Y148&lt;=Y$1006))),FALSE),OR(ISNUMBER(FIND(";"&amp;UPPER(TRIM(Datos!Y148&amp;""))&amp;"=",Y$1007)),ISNUMBER(FIND(";"&amp;UPPER(TRIM(Datos!Y148&amp;""))&amp;";",Y$1007))),OR(UPPER(TRIM(Datos!Y148&amp;""))="SÍ",UPPER(TRIM(Datos!Y148&amp;""))="SI",UPPER(TRIM(Datos!Y148&amp;""))="NO"),IF(ISNUMBER(Datos!Y148),AND(OR(Y$1005="",Datos!Y148&gt;=Y$1005),OR(Y$1006="",Datos!Y148&lt;=Y$1006)),FALSE),TRUE))))</f>
        <v>0.0</v>
      </c>
      <c r="Z148">
        <f>IF(Datos!Z148="",0,IF(AND(Z$1008&lt;&gt;"",Datos!Z148=Z$1008),0,IF(Z$1004=0,0,1-CHOOSE(Z$1004,IF(ISNUMBER(Datos!Z148),AND(OR(Z$1005="",Datos!Z148&gt;=Z$1005),OR(Z$1006="",Datos!Z148&lt;=Z$1006)),FALSE),IF(ISNUMBER(Datos!Z148),AND(Datos!Z148=INT(Datos!Z148),AND(OR(Z$1005="",Datos!Z148&gt;=Z$1005),OR(Z$1006="",Datos!Z148&lt;=Z$1006))),FALSE),OR(ISNUMBER(FIND(";"&amp;UPPER(TRIM(Datos!Z148&amp;""))&amp;"=",Z$1007)),ISNUMBER(FIND(";"&amp;UPPER(TRIM(Datos!Z148&amp;""))&amp;";",Z$1007))),OR(UPPER(TRIM(Datos!Z148&amp;""))="SÍ",UPPER(TRIM(Datos!Z148&amp;""))="SI",UPPER(TRIM(Datos!Z148&amp;""))="NO"),IF(ISNUMBER(Datos!Z148),AND(OR(Z$1005="",Datos!Z148&gt;=Z$1005),OR(Z$1006="",Datos!Z148&lt;=Z$1006)),FALSE),TRUE))))</f>
        <v>0.0</v>
      </c>
      <c r="AA148">
        <f>IF(Datos!AA148="",0,IF(AND(AA$1008&lt;&gt;"",Datos!AA148=AA$1008),0,IF(AA$1004=0,0,1-CHOOSE(AA$1004,IF(ISNUMBER(Datos!AA148),AND(OR(AA$1005="",Datos!AA148&gt;=AA$1005),OR(AA$1006="",Datos!AA148&lt;=AA$1006)),FALSE),IF(ISNUMBER(Datos!AA148),AND(Datos!AA148=INT(Datos!AA148),AND(OR(AA$1005="",Datos!AA148&gt;=AA$1005),OR(AA$1006="",Datos!AA148&lt;=AA$1006))),FALSE),OR(ISNUMBER(FIND(";"&amp;UPPER(TRIM(Datos!AA148&amp;""))&amp;"=",AA$1007)),ISNUMBER(FIND(";"&amp;UPPER(TRIM(Datos!AA148&amp;""))&amp;";",AA$1007))),OR(UPPER(TRIM(Datos!AA148&amp;""))="SÍ",UPPER(TRIM(Datos!AA148&amp;""))="SI",UPPER(TRIM(Datos!AA148&amp;""))="NO"),IF(ISNUMBER(Datos!AA148),AND(OR(AA$1005="",Datos!AA148&gt;=AA$1005),OR(AA$1006="",Datos!AA148&lt;=AA$1006)),FALSE),TRUE))))</f>
        <v>0.0</v>
      </c>
      <c r="AB148">
        <f>IF(Datos!AB148="",0,IF(AND(AB$1008&lt;&gt;"",Datos!AB148=AB$1008),0,IF(AB$1004=0,0,1-CHOOSE(AB$1004,IF(ISNUMBER(Datos!AB148),AND(OR(AB$1005="",Datos!AB148&gt;=AB$1005),OR(AB$1006="",Datos!AB148&lt;=AB$1006)),FALSE),IF(ISNUMBER(Datos!AB148),AND(Datos!AB148=INT(Datos!AB148),AND(OR(AB$1005="",Datos!AB148&gt;=AB$1005),OR(AB$1006="",Datos!AB148&lt;=AB$1006))),FALSE),OR(ISNUMBER(FIND(";"&amp;UPPER(TRIM(Datos!AB148&amp;""))&amp;"=",AB$1007)),ISNUMBER(FIND(";"&amp;UPPER(TRIM(Datos!AB148&amp;""))&amp;";",AB$1007))),OR(UPPER(TRIM(Datos!AB148&amp;""))="SÍ",UPPER(TRIM(Datos!AB148&amp;""))="SI",UPPER(TRIM(Datos!AB148&amp;""))="NO"),IF(ISNUMBER(Datos!AB148),AND(OR(AB$1005="",Datos!AB148&gt;=AB$1005),OR(AB$1006="",Datos!AB148&lt;=AB$1006)),FALSE),TRUE))))</f>
        <v>0.0</v>
      </c>
      <c r="AC148">
        <f>IF(Datos!AC148="",0,IF(AND(AC$1008&lt;&gt;"",Datos!AC148=AC$1008),0,IF(AC$1004=0,0,1-CHOOSE(AC$1004,IF(ISNUMBER(Datos!AC148),AND(OR(AC$1005="",Datos!AC148&gt;=AC$1005),OR(AC$1006="",Datos!AC148&lt;=AC$1006)),FALSE),IF(ISNUMBER(Datos!AC148),AND(Datos!AC148=INT(Datos!AC148),AND(OR(AC$1005="",Datos!AC148&gt;=AC$1005),OR(AC$1006="",Datos!AC148&lt;=AC$1006))),FALSE),OR(ISNUMBER(FIND(";"&amp;UPPER(TRIM(Datos!AC148&amp;""))&amp;"=",AC$1007)),ISNUMBER(FIND(";"&amp;UPPER(TRIM(Datos!AC148&amp;""))&amp;";",AC$1007))),OR(UPPER(TRIM(Datos!AC148&amp;""))="SÍ",UPPER(TRIM(Datos!AC148&amp;""))="SI",UPPER(TRIM(Datos!AC148&amp;""))="NO"),IF(ISNUMBER(Datos!AC148),AND(OR(AC$1005="",Datos!AC148&gt;=AC$1005),OR(AC$1006="",Datos!AC148&lt;=AC$1006)),FALSE),TRUE))))</f>
        <v>0.0</v>
      </c>
      <c r="AD148">
        <f>IF(Datos!AD148="",0,IF(AND(AD$1008&lt;&gt;"",Datos!AD148=AD$1008),0,IF(AD$1004=0,0,1-CHOOSE(AD$1004,IF(ISNUMBER(Datos!AD148),AND(OR(AD$1005="",Datos!AD148&gt;=AD$1005),OR(AD$1006="",Datos!AD148&lt;=AD$1006)),FALSE),IF(ISNUMBER(Datos!AD148),AND(Datos!AD148=INT(Datos!AD148),AND(OR(AD$1005="",Datos!AD148&gt;=AD$1005),OR(AD$1006="",Datos!AD148&lt;=AD$1006))),FALSE),OR(ISNUMBER(FIND(";"&amp;UPPER(TRIM(Datos!AD148&amp;""))&amp;"=",AD$1007)),ISNUMBER(FIND(";"&amp;UPPER(TRIM(Datos!AD148&amp;""))&amp;";",AD$1007))),OR(UPPER(TRIM(Datos!AD148&amp;""))="SÍ",UPPER(TRIM(Datos!AD148&amp;""))="SI",UPPER(TRIM(Datos!AD148&amp;""))="NO"),IF(ISNUMBER(Datos!AD148),AND(OR(AD$1005="",Datos!AD148&gt;=AD$1005),OR(AD$1006="",Datos!AD148&lt;=AD$1006)),FALSE),TRUE))))</f>
        <v>0.0</v>
      </c>
      <c r="AE148">
        <f>IF(Datos!AE148="",0,IF(AND(AE$1008&lt;&gt;"",Datos!AE148=AE$1008),0,IF(AE$1004=0,0,1-CHOOSE(AE$1004,IF(ISNUMBER(Datos!AE148),AND(OR(AE$1005="",Datos!AE148&gt;=AE$1005),OR(AE$1006="",Datos!AE148&lt;=AE$1006)),FALSE),IF(ISNUMBER(Datos!AE148),AND(Datos!AE148=INT(Datos!AE148),AND(OR(AE$1005="",Datos!AE148&gt;=AE$1005),OR(AE$1006="",Datos!AE148&lt;=AE$1006))),FALSE),OR(ISNUMBER(FIND(";"&amp;UPPER(TRIM(Datos!AE148&amp;""))&amp;"=",AE$1007)),ISNUMBER(FIND(";"&amp;UPPER(TRIM(Datos!AE148&amp;""))&amp;";",AE$1007))),OR(UPPER(TRIM(Datos!AE148&amp;""))="SÍ",UPPER(TRIM(Datos!AE148&amp;""))="SI",UPPER(TRIM(Datos!AE148&amp;""))="NO"),IF(ISNUMBER(Datos!AE148),AND(OR(AE$1005="",Datos!AE148&gt;=AE$1005),OR(AE$1006="",Datos!AE148&lt;=AE$1006)),FALSE),TRUE))))</f>
        <v>0.0</v>
      </c>
    </row>
    <row r="149" spans="2:31">
      <c r="B149">
        <f>IF(Datos!B149="",0,IF(AND(B$1008&lt;&gt;"",Datos!B149=B$1008),0,IF(B$1004=0,0,1-CHOOSE(B$1004,IF(ISNUMBER(Datos!B149),AND(OR(B$1005="",Datos!B149&gt;=B$1005),OR(B$1006="",Datos!B149&lt;=B$1006)),FALSE),IF(ISNUMBER(Datos!B149),AND(Datos!B149=INT(Datos!B149),AND(OR(B$1005="",Datos!B149&gt;=B$1005),OR(B$1006="",Datos!B149&lt;=B$1006))),FALSE),OR(ISNUMBER(FIND(";"&amp;UPPER(TRIM(Datos!B149&amp;""))&amp;"=",B$1007)),ISNUMBER(FIND(";"&amp;UPPER(TRIM(Datos!B149&amp;""))&amp;";",B$1007))),OR(UPPER(TRIM(Datos!B149&amp;""))="SÍ",UPPER(TRIM(Datos!B149&amp;""))="SI",UPPER(TRIM(Datos!B149&amp;""))="NO"),IF(ISNUMBER(Datos!B149),AND(OR(B$1005="",Datos!B149&gt;=B$1005),OR(B$1006="",Datos!B149&lt;=B$1006)),FALSE),TRUE))))</f>
        <v>0.0</v>
      </c>
      <c r="C149">
        <f>IF(Datos!C149="",0,IF(AND(C$1008&lt;&gt;"",Datos!C149=C$1008),0,IF(C$1004=0,0,1-CHOOSE(C$1004,IF(ISNUMBER(Datos!C149),AND(OR(C$1005="",Datos!C149&gt;=C$1005),OR(C$1006="",Datos!C149&lt;=C$1006)),FALSE),IF(ISNUMBER(Datos!C149),AND(Datos!C149=INT(Datos!C149),AND(OR(C$1005="",Datos!C149&gt;=C$1005),OR(C$1006="",Datos!C149&lt;=C$1006))),FALSE),OR(ISNUMBER(FIND(";"&amp;UPPER(TRIM(Datos!C149&amp;""))&amp;"=",C$1007)),ISNUMBER(FIND(";"&amp;UPPER(TRIM(Datos!C149&amp;""))&amp;";",C$1007))),OR(UPPER(TRIM(Datos!C149&amp;""))="SÍ",UPPER(TRIM(Datos!C149&amp;""))="SI",UPPER(TRIM(Datos!C149&amp;""))="NO"),IF(ISNUMBER(Datos!C149),AND(OR(C$1005="",Datos!C149&gt;=C$1005),OR(C$1006="",Datos!C149&lt;=C$1006)),FALSE),TRUE))))</f>
        <v>0.0</v>
      </c>
      <c r="D149">
        <f>IF(Datos!D149="",0,IF(AND(D$1008&lt;&gt;"",Datos!D149=D$1008),0,IF(D$1004=0,0,1-CHOOSE(D$1004,IF(ISNUMBER(Datos!D149),AND(OR(D$1005="",Datos!D149&gt;=D$1005),OR(D$1006="",Datos!D149&lt;=D$1006)),FALSE),IF(ISNUMBER(Datos!D149),AND(Datos!D149=INT(Datos!D149),AND(OR(D$1005="",Datos!D149&gt;=D$1005),OR(D$1006="",Datos!D149&lt;=D$1006))),FALSE),OR(ISNUMBER(FIND(";"&amp;UPPER(TRIM(Datos!D149&amp;""))&amp;"=",D$1007)),ISNUMBER(FIND(";"&amp;UPPER(TRIM(Datos!D149&amp;""))&amp;";",D$1007))),OR(UPPER(TRIM(Datos!D149&amp;""))="SÍ",UPPER(TRIM(Datos!D149&amp;""))="SI",UPPER(TRIM(Datos!D149&amp;""))="NO"),IF(ISNUMBER(Datos!D149),AND(OR(D$1005="",Datos!D149&gt;=D$1005),OR(D$1006="",Datos!D149&lt;=D$1006)),FALSE),TRUE))))</f>
        <v>0.0</v>
      </c>
      <c r="E149">
        <f>IF(Datos!E149="",0,IF(AND(E$1008&lt;&gt;"",Datos!E149=E$1008),0,IF(E$1004=0,0,1-CHOOSE(E$1004,IF(ISNUMBER(Datos!E149),AND(OR(E$1005="",Datos!E149&gt;=E$1005),OR(E$1006="",Datos!E149&lt;=E$1006)),FALSE),IF(ISNUMBER(Datos!E149),AND(Datos!E149=INT(Datos!E149),AND(OR(E$1005="",Datos!E149&gt;=E$1005),OR(E$1006="",Datos!E149&lt;=E$1006))),FALSE),OR(ISNUMBER(FIND(";"&amp;UPPER(TRIM(Datos!E149&amp;""))&amp;"=",E$1007)),ISNUMBER(FIND(";"&amp;UPPER(TRIM(Datos!E149&amp;""))&amp;";",E$1007))),OR(UPPER(TRIM(Datos!E149&amp;""))="SÍ",UPPER(TRIM(Datos!E149&amp;""))="SI",UPPER(TRIM(Datos!E149&amp;""))="NO"),IF(ISNUMBER(Datos!E149),AND(OR(E$1005="",Datos!E149&gt;=E$1005),OR(E$1006="",Datos!E149&lt;=E$1006)),FALSE),TRUE))))</f>
        <v>0.0</v>
      </c>
      <c r="F149">
        <f>IF(Datos!F149="",0,IF(AND(F$1008&lt;&gt;"",Datos!F149=F$1008),0,IF(F$1004=0,0,1-CHOOSE(F$1004,IF(ISNUMBER(Datos!F149),AND(OR(F$1005="",Datos!F149&gt;=F$1005),OR(F$1006="",Datos!F149&lt;=F$1006)),FALSE),IF(ISNUMBER(Datos!F149),AND(Datos!F149=INT(Datos!F149),AND(OR(F$1005="",Datos!F149&gt;=F$1005),OR(F$1006="",Datos!F149&lt;=F$1006))),FALSE),OR(ISNUMBER(FIND(";"&amp;UPPER(TRIM(Datos!F149&amp;""))&amp;"=",F$1007)),ISNUMBER(FIND(";"&amp;UPPER(TRIM(Datos!F149&amp;""))&amp;";",F$1007))),OR(UPPER(TRIM(Datos!F149&amp;""))="SÍ",UPPER(TRIM(Datos!F149&amp;""))="SI",UPPER(TRIM(Datos!F149&amp;""))="NO"),IF(ISNUMBER(Datos!F149),AND(OR(F$1005="",Datos!F149&gt;=F$1005),OR(F$1006="",Datos!F149&lt;=F$1006)),FALSE),TRUE))))</f>
        <v>0.0</v>
      </c>
      <c r="G149">
        <f>IF(Datos!G149="",0,IF(AND(G$1008&lt;&gt;"",Datos!G149=G$1008),0,IF(G$1004=0,0,1-CHOOSE(G$1004,IF(ISNUMBER(Datos!G149),AND(OR(G$1005="",Datos!G149&gt;=G$1005),OR(G$1006="",Datos!G149&lt;=G$1006)),FALSE),IF(ISNUMBER(Datos!G149),AND(Datos!G149=INT(Datos!G149),AND(OR(G$1005="",Datos!G149&gt;=G$1005),OR(G$1006="",Datos!G149&lt;=G$1006))),FALSE),OR(ISNUMBER(FIND(";"&amp;UPPER(TRIM(Datos!G149&amp;""))&amp;"=",G$1007)),ISNUMBER(FIND(";"&amp;UPPER(TRIM(Datos!G149&amp;""))&amp;";",G$1007))),OR(UPPER(TRIM(Datos!G149&amp;""))="SÍ",UPPER(TRIM(Datos!G149&amp;""))="SI",UPPER(TRIM(Datos!G149&amp;""))="NO"),IF(ISNUMBER(Datos!G149),AND(OR(G$1005="",Datos!G149&gt;=G$1005),OR(G$1006="",Datos!G149&lt;=G$1006)),FALSE),TRUE))))</f>
        <v>0.0</v>
      </c>
      <c r="H149">
        <f>IF(Datos!H149="",0,IF(AND(H$1008&lt;&gt;"",Datos!H149=H$1008),0,IF(H$1004=0,0,1-CHOOSE(H$1004,IF(ISNUMBER(Datos!H149),AND(OR(H$1005="",Datos!H149&gt;=H$1005),OR(H$1006="",Datos!H149&lt;=H$1006)),FALSE),IF(ISNUMBER(Datos!H149),AND(Datos!H149=INT(Datos!H149),AND(OR(H$1005="",Datos!H149&gt;=H$1005),OR(H$1006="",Datos!H149&lt;=H$1006))),FALSE),OR(ISNUMBER(FIND(";"&amp;UPPER(TRIM(Datos!H149&amp;""))&amp;"=",H$1007)),ISNUMBER(FIND(";"&amp;UPPER(TRIM(Datos!H149&amp;""))&amp;";",H$1007))),OR(UPPER(TRIM(Datos!H149&amp;""))="SÍ",UPPER(TRIM(Datos!H149&amp;""))="SI",UPPER(TRIM(Datos!H149&amp;""))="NO"),IF(ISNUMBER(Datos!H149),AND(OR(H$1005="",Datos!H149&gt;=H$1005),OR(H$1006="",Datos!H149&lt;=H$1006)),FALSE),TRUE))))</f>
        <v>0.0</v>
      </c>
      <c r="I149">
        <f>IF(Datos!I149="",0,IF(AND(I$1008&lt;&gt;"",Datos!I149=I$1008),0,IF(I$1004=0,0,1-CHOOSE(I$1004,IF(ISNUMBER(Datos!I149),AND(OR(I$1005="",Datos!I149&gt;=I$1005),OR(I$1006="",Datos!I149&lt;=I$1006)),FALSE),IF(ISNUMBER(Datos!I149),AND(Datos!I149=INT(Datos!I149),AND(OR(I$1005="",Datos!I149&gt;=I$1005),OR(I$1006="",Datos!I149&lt;=I$1006))),FALSE),OR(ISNUMBER(FIND(";"&amp;UPPER(TRIM(Datos!I149&amp;""))&amp;"=",I$1007)),ISNUMBER(FIND(";"&amp;UPPER(TRIM(Datos!I149&amp;""))&amp;";",I$1007))),OR(UPPER(TRIM(Datos!I149&amp;""))="SÍ",UPPER(TRIM(Datos!I149&amp;""))="SI",UPPER(TRIM(Datos!I149&amp;""))="NO"),IF(ISNUMBER(Datos!I149),AND(OR(I$1005="",Datos!I149&gt;=I$1005),OR(I$1006="",Datos!I149&lt;=I$1006)),FALSE),TRUE))))</f>
        <v>0.0</v>
      </c>
      <c r="J149">
        <f>IF(Datos!J149="",0,IF(AND(J$1008&lt;&gt;"",Datos!J149=J$1008),0,IF(J$1004=0,0,1-CHOOSE(J$1004,IF(ISNUMBER(Datos!J149),AND(OR(J$1005="",Datos!J149&gt;=J$1005),OR(J$1006="",Datos!J149&lt;=J$1006)),FALSE),IF(ISNUMBER(Datos!J149),AND(Datos!J149=INT(Datos!J149),AND(OR(J$1005="",Datos!J149&gt;=J$1005),OR(J$1006="",Datos!J149&lt;=J$1006))),FALSE),OR(ISNUMBER(FIND(";"&amp;UPPER(TRIM(Datos!J149&amp;""))&amp;"=",J$1007)),ISNUMBER(FIND(";"&amp;UPPER(TRIM(Datos!J149&amp;""))&amp;";",J$1007))),OR(UPPER(TRIM(Datos!J149&amp;""))="SÍ",UPPER(TRIM(Datos!J149&amp;""))="SI",UPPER(TRIM(Datos!J149&amp;""))="NO"),IF(ISNUMBER(Datos!J149),AND(OR(J$1005="",Datos!J149&gt;=J$1005),OR(J$1006="",Datos!J149&lt;=J$1006)),FALSE),TRUE))))</f>
        <v>0.0</v>
      </c>
      <c r="K149">
        <f>IF(Datos!K149="",0,IF(AND(K$1008&lt;&gt;"",Datos!K149=K$1008),0,IF(K$1004=0,0,1-CHOOSE(K$1004,IF(ISNUMBER(Datos!K149),AND(OR(K$1005="",Datos!K149&gt;=K$1005),OR(K$1006="",Datos!K149&lt;=K$1006)),FALSE),IF(ISNUMBER(Datos!K149),AND(Datos!K149=INT(Datos!K149),AND(OR(K$1005="",Datos!K149&gt;=K$1005),OR(K$1006="",Datos!K149&lt;=K$1006))),FALSE),OR(ISNUMBER(FIND(";"&amp;UPPER(TRIM(Datos!K149&amp;""))&amp;"=",K$1007)),ISNUMBER(FIND(";"&amp;UPPER(TRIM(Datos!K149&amp;""))&amp;";",K$1007))),OR(UPPER(TRIM(Datos!K149&amp;""))="SÍ",UPPER(TRIM(Datos!K149&amp;""))="SI",UPPER(TRIM(Datos!K149&amp;""))="NO"),IF(ISNUMBER(Datos!K149),AND(OR(K$1005="",Datos!K149&gt;=K$1005),OR(K$1006="",Datos!K149&lt;=K$1006)),FALSE),TRUE))))</f>
        <v>0.0</v>
      </c>
      <c r="L149">
        <f>IF(Datos!L149="",0,IF(AND(L$1008&lt;&gt;"",Datos!L149=L$1008),0,IF(L$1004=0,0,1-CHOOSE(L$1004,IF(ISNUMBER(Datos!L149),AND(OR(L$1005="",Datos!L149&gt;=L$1005),OR(L$1006="",Datos!L149&lt;=L$1006)),FALSE),IF(ISNUMBER(Datos!L149),AND(Datos!L149=INT(Datos!L149),AND(OR(L$1005="",Datos!L149&gt;=L$1005),OR(L$1006="",Datos!L149&lt;=L$1006))),FALSE),OR(ISNUMBER(FIND(";"&amp;UPPER(TRIM(Datos!L149&amp;""))&amp;"=",L$1007)),ISNUMBER(FIND(";"&amp;UPPER(TRIM(Datos!L149&amp;""))&amp;";",L$1007))),OR(UPPER(TRIM(Datos!L149&amp;""))="SÍ",UPPER(TRIM(Datos!L149&amp;""))="SI",UPPER(TRIM(Datos!L149&amp;""))="NO"),IF(ISNUMBER(Datos!L149),AND(OR(L$1005="",Datos!L149&gt;=L$1005),OR(L$1006="",Datos!L149&lt;=L$1006)),FALSE),TRUE))))</f>
        <v>0.0</v>
      </c>
      <c r="M149">
        <f>IF(Datos!M149="",0,IF(AND(M$1008&lt;&gt;"",Datos!M149=M$1008),0,IF(M$1004=0,0,1-CHOOSE(M$1004,IF(ISNUMBER(Datos!M149),AND(OR(M$1005="",Datos!M149&gt;=M$1005),OR(M$1006="",Datos!M149&lt;=M$1006)),FALSE),IF(ISNUMBER(Datos!M149),AND(Datos!M149=INT(Datos!M149),AND(OR(M$1005="",Datos!M149&gt;=M$1005),OR(M$1006="",Datos!M149&lt;=M$1006))),FALSE),OR(ISNUMBER(FIND(";"&amp;UPPER(TRIM(Datos!M149&amp;""))&amp;"=",M$1007)),ISNUMBER(FIND(";"&amp;UPPER(TRIM(Datos!M149&amp;""))&amp;";",M$1007))),OR(UPPER(TRIM(Datos!M149&amp;""))="SÍ",UPPER(TRIM(Datos!M149&amp;""))="SI",UPPER(TRIM(Datos!M149&amp;""))="NO"),IF(ISNUMBER(Datos!M149),AND(OR(M$1005="",Datos!M149&gt;=M$1005),OR(M$1006="",Datos!M149&lt;=M$1006)),FALSE),TRUE))))</f>
        <v>0.0</v>
      </c>
      <c r="N149">
        <f>IF(Datos!N149="",0,IF(AND(N$1008&lt;&gt;"",Datos!N149=N$1008),0,IF(N$1004=0,0,1-CHOOSE(N$1004,IF(ISNUMBER(Datos!N149),AND(OR(N$1005="",Datos!N149&gt;=N$1005),OR(N$1006="",Datos!N149&lt;=N$1006)),FALSE),IF(ISNUMBER(Datos!N149),AND(Datos!N149=INT(Datos!N149),AND(OR(N$1005="",Datos!N149&gt;=N$1005),OR(N$1006="",Datos!N149&lt;=N$1006))),FALSE),OR(ISNUMBER(FIND(";"&amp;UPPER(TRIM(Datos!N149&amp;""))&amp;"=",N$1007)),ISNUMBER(FIND(";"&amp;UPPER(TRIM(Datos!N149&amp;""))&amp;";",N$1007))),OR(UPPER(TRIM(Datos!N149&amp;""))="SÍ",UPPER(TRIM(Datos!N149&amp;""))="SI",UPPER(TRIM(Datos!N149&amp;""))="NO"),IF(ISNUMBER(Datos!N149),AND(OR(N$1005="",Datos!N149&gt;=N$1005),OR(N$1006="",Datos!N149&lt;=N$1006)),FALSE),TRUE))))</f>
        <v>0.0</v>
      </c>
      <c r="O149">
        <f>IF(Datos!O149="",0,IF(AND(O$1008&lt;&gt;"",Datos!O149=O$1008),0,IF(O$1004=0,0,1-CHOOSE(O$1004,IF(ISNUMBER(Datos!O149),AND(OR(O$1005="",Datos!O149&gt;=O$1005),OR(O$1006="",Datos!O149&lt;=O$1006)),FALSE),IF(ISNUMBER(Datos!O149),AND(Datos!O149=INT(Datos!O149),AND(OR(O$1005="",Datos!O149&gt;=O$1005),OR(O$1006="",Datos!O149&lt;=O$1006))),FALSE),OR(ISNUMBER(FIND(";"&amp;UPPER(TRIM(Datos!O149&amp;""))&amp;"=",O$1007)),ISNUMBER(FIND(";"&amp;UPPER(TRIM(Datos!O149&amp;""))&amp;";",O$1007))),OR(UPPER(TRIM(Datos!O149&amp;""))="SÍ",UPPER(TRIM(Datos!O149&amp;""))="SI",UPPER(TRIM(Datos!O149&amp;""))="NO"),IF(ISNUMBER(Datos!O149),AND(OR(O$1005="",Datos!O149&gt;=O$1005),OR(O$1006="",Datos!O149&lt;=O$1006)),FALSE),TRUE))))</f>
        <v>0.0</v>
      </c>
      <c r="P149">
        <f>IF(Datos!P149="",0,IF(AND(P$1008&lt;&gt;"",Datos!P149=P$1008),0,IF(P$1004=0,0,1-CHOOSE(P$1004,IF(ISNUMBER(Datos!P149),AND(OR(P$1005="",Datos!P149&gt;=P$1005),OR(P$1006="",Datos!P149&lt;=P$1006)),FALSE),IF(ISNUMBER(Datos!P149),AND(Datos!P149=INT(Datos!P149),AND(OR(P$1005="",Datos!P149&gt;=P$1005),OR(P$1006="",Datos!P149&lt;=P$1006))),FALSE),OR(ISNUMBER(FIND(";"&amp;UPPER(TRIM(Datos!P149&amp;""))&amp;"=",P$1007)),ISNUMBER(FIND(";"&amp;UPPER(TRIM(Datos!P149&amp;""))&amp;";",P$1007))),OR(UPPER(TRIM(Datos!P149&amp;""))="SÍ",UPPER(TRIM(Datos!P149&amp;""))="SI",UPPER(TRIM(Datos!P149&amp;""))="NO"),IF(ISNUMBER(Datos!P149),AND(OR(P$1005="",Datos!P149&gt;=P$1005),OR(P$1006="",Datos!P149&lt;=P$1006)),FALSE),TRUE))))</f>
        <v>0.0</v>
      </c>
      <c r="Q149">
        <f>IF(Datos!Q149="",0,IF(AND(Q$1008&lt;&gt;"",Datos!Q149=Q$1008),0,IF(Q$1004=0,0,1-CHOOSE(Q$1004,IF(ISNUMBER(Datos!Q149),AND(OR(Q$1005="",Datos!Q149&gt;=Q$1005),OR(Q$1006="",Datos!Q149&lt;=Q$1006)),FALSE),IF(ISNUMBER(Datos!Q149),AND(Datos!Q149=INT(Datos!Q149),AND(OR(Q$1005="",Datos!Q149&gt;=Q$1005),OR(Q$1006="",Datos!Q149&lt;=Q$1006))),FALSE),OR(ISNUMBER(FIND(";"&amp;UPPER(TRIM(Datos!Q149&amp;""))&amp;"=",Q$1007)),ISNUMBER(FIND(";"&amp;UPPER(TRIM(Datos!Q149&amp;""))&amp;";",Q$1007))),OR(UPPER(TRIM(Datos!Q149&amp;""))="SÍ",UPPER(TRIM(Datos!Q149&amp;""))="SI",UPPER(TRIM(Datos!Q149&amp;""))="NO"),IF(ISNUMBER(Datos!Q149),AND(OR(Q$1005="",Datos!Q149&gt;=Q$1005),OR(Q$1006="",Datos!Q149&lt;=Q$1006)),FALSE),TRUE))))</f>
        <v>0.0</v>
      </c>
      <c r="R149">
        <f>IF(Datos!R149="",0,IF(AND(R$1008&lt;&gt;"",Datos!R149=R$1008),0,IF(R$1004=0,0,1-CHOOSE(R$1004,IF(ISNUMBER(Datos!R149),AND(OR(R$1005="",Datos!R149&gt;=R$1005),OR(R$1006="",Datos!R149&lt;=R$1006)),FALSE),IF(ISNUMBER(Datos!R149),AND(Datos!R149=INT(Datos!R149),AND(OR(R$1005="",Datos!R149&gt;=R$1005),OR(R$1006="",Datos!R149&lt;=R$1006))),FALSE),OR(ISNUMBER(FIND(";"&amp;UPPER(TRIM(Datos!R149&amp;""))&amp;"=",R$1007)),ISNUMBER(FIND(";"&amp;UPPER(TRIM(Datos!R149&amp;""))&amp;";",R$1007))),OR(UPPER(TRIM(Datos!R149&amp;""))="SÍ",UPPER(TRIM(Datos!R149&amp;""))="SI",UPPER(TRIM(Datos!R149&amp;""))="NO"),IF(ISNUMBER(Datos!R149),AND(OR(R$1005="",Datos!R149&gt;=R$1005),OR(R$1006="",Datos!R149&lt;=R$1006)),FALSE),TRUE))))</f>
        <v>0.0</v>
      </c>
      <c r="S149">
        <f>IF(Datos!S149="",0,IF(AND(S$1008&lt;&gt;"",Datos!S149=S$1008),0,IF(S$1004=0,0,1-CHOOSE(S$1004,IF(ISNUMBER(Datos!S149),AND(OR(S$1005="",Datos!S149&gt;=S$1005),OR(S$1006="",Datos!S149&lt;=S$1006)),FALSE),IF(ISNUMBER(Datos!S149),AND(Datos!S149=INT(Datos!S149),AND(OR(S$1005="",Datos!S149&gt;=S$1005),OR(S$1006="",Datos!S149&lt;=S$1006))),FALSE),OR(ISNUMBER(FIND(";"&amp;UPPER(TRIM(Datos!S149&amp;""))&amp;"=",S$1007)),ISNUMBER(FIND(";"&amp;UPPER(TRIM(Datos!S149&amp;""))&amp;";",S$1007))),OR(UPPER(TRIM(Datos!S149&amp;""))="SÍ",UPPER(TRIM(Datos!S149&amp;""))="SI",UPPER(TRIM(Datos!S149&amp;""))="NO"),IF(ISNUMBER(Datos!S149),AND(OR(S$1005="",Datos!S149&gt;=S$1005),OR(S$1006="",Datos!S149&lt;=S$1006)),FALSE),TRUE))))</f>
        <v>0.0</v>
      </c>
      <c r="T149">
        <f>IF(Datos!T149="",0,IF(AND(T$1008&lt;&gt;"",Datos!T149=T$1008),0,IF(T$1004=0,0,1-CHOOSE(T$1004,IF(ISNUMBER(Datos!T149),AND(OR(T$1005="",Datos!T149&gt;=T$1005),OR(T$1006="",Datos!T149&lt;=T$1006)),FALSE),IF(ISNUMBER(Datos!T149),AND(Datos!T149=INT(Datos!T149),AND(OR(T$1005="",Datos!T149&gt;=T$1005),OR(T$1006="",Datos!T149&lt;=T$1006))),FALSE),OR(ISNUMBER(FIND(";"&amp;UPPER(TRIM(Datos!T149&amp;""))&amp;"=",T$1007)),ISNUMBER(FIND(";"&amp;UPPER(TRIM(Datos!T149&amp;""))&amp;";",T$1007))),OR(UPPER(TRIM(Datos!T149&amp;""))="SÍ",UPPER(TRIM(Datos!T149&amp;""))="SI",UPPER(TRIM(Datos!T149&amp;""))="NO"),IF(ISNUMBER(Datos!T149),AND(OR(T$1005="",Datos!T149&gt;=T$1005),OR(T$1006="",Datos!T149&lt;=T$1006)),FALSE),TRUE))))</f>
        <v>0.0</v>
      </c>
      <c r="U149">
        <f>IF(Datos!U149="",0,IF(AND(U$1008&lt;&gt;"",Datos!U149=U$1008),0,IF(U$1004=0,0,1-CHOOSE(U$1004,IF(ISNUMBER(Datos!U149),AND(OR(U$1005="",Datos!U149&gt;=U$1005),OR(U$1006="",Datos!U149&lt;=U$1006)),FALSE),IF(ISNUMBER(Datos!U149),AND(Datos!U149=INT(Datos!U149),AND(OR(U$1005="",Datos!U149&gt;=U$1005),OR(U$1006="",Datos!U149&lt;=U$1006))),FALSE),OR(ISNUMBER(FIND(";"&amp;UPPER(TRIM(Datos!U149&amp;""))&amp;"=",U$1007)),ISNUMBER(FIND(";"&amp;UPPER(TRIM(Datos!U149&amp;""))&amp;";",U$1007))),OR(UPPER(TRIM(Datos!U149&amp;""))="SÍ",UPPER(TRIM(Datos!U149&amp;""))="SI",UPPER(TRIM(Datos!U149&amp;""))="NO"),IF(ISNUMBER(Datos!U149),AND(OR(U$1005="",Datos!U149&gt;=U$1005),OR(U$1006="",Datos!U149&lt;=U$1006)),FALSE),TRUE))))</f>
        <v>0.0</v>
      </c>
      <c r="V149">
        <f>IF(Datos!V149="",0,IF(AND(V$1008&lt;&gt;"",Datos!V149=V$1008),0,IF(V$1004=0,0,1-CHOOSE(V$1004,IF(ISNUMBER(Datos!V149),AND(OR(V$1005="",Datos!V149&gt;=V$1005),OR(V$1006="",Datos!V149&lt;=V$1006)),FALSE),IF(ISNUMBER(Datos!V149),AND(Datos!V149=INT(Datos!V149),AND(OR(V$1005="",Datos!V149&gt;=V$1005),OR(V$1006="",Datos!V149&lt;=V$1006))),FALSE),OR(ISNUMBER(FIND(";"&amp;UPPER(TRIM(Datos!V149&amp;""))&amp;"=",V$1007)),ISNUMBER(FIND(";"&amp;UPPER(TRIM(Datos!V149&amp;""))&amp;";",V$1007))),OR(UPPER(TRIM(Datos!V149&amp;""))="SÍ",UPPER(TRIM(Datos!V149&amp;""))="SI",UPPER(TRIM(Datos!V149&amp;""))="NO"),IF(ISNUMBER(Datos!V149),AND(OR(V$1005="",Datos!V149&gt;=V$1005),OR(V$1006="",Datos!V149&lt;=V$1006)),FALSE),TRUE))))</f>
        <v>0.0</v>
      </c>
      <c r="W149">
        <f>IF(Datos!W149="",0,IF(AND(W$1008&lt;&gt;"",Datos!W149=W$1008),0,IF(W$1004=0,0,1-CHOOSE(W$1004,IF(ISNUMBER(Datos!W149),AND(OR(W$1005="",Datos!W149&gt;=W$1005),OR(W$1006="",Datos!W149&lt;=W$1006)),FALSE),IF(ISNUMBER(Datos!W149),AND(Datos!W149=INT(Datos!W149),AND(OR(W$1005="",Datos!W149&gt;=W$1005),OR(W$1006="",Datos!W149&lt;=W$1006))),FALSE),OR(ISNUMBER(FIND(";"&amp;UPPER(TRIM(Datos!W149&amp;""))&amp;"=",W$1007)),ISNUMBER(FIND(";"&amp;UPPER(TRIM(Datos!W149&amp;""))&amp;";",W$1007))),OR(UPPER(TRIM(Datos!W149&amp;""))="SÍ",UPPER(TRIM(Datos!W149&amp;""))="SI",UPPER(TRIM(Datos!W149&amp;""))="NO"),IF(ISNUMBER(Datos!W149),AND(OR(W$1005="",Datos!W149&gt;=W$1005),OR(W$1006="",Datos!W149&lt;=W$1006)),FALSE),TRUE))))</f>
        <v>0.0</v>
      </c>
      <c r="X149">
        <f>IF(Datos!X149="",0,IF(AND(X$1008&lt;&gt;"",Datos!X149=X$1008),0,IF(X$1004=0,0,1-CHOOSE(X$1004,IF(ISNUMBER(Datos!X149),AND(OR(X$1005="",Datos!X149&gt;=X$1005),OR(X$1006="",Datos!X149&lt;=X$1006)),FALSE),IF(ISNUMBER(Datos!X149),AND(Datos!X149=INT(Datos!X149),AND(OR(X$1005="",Datos!X149&gt;=X$1005),OR(X$1006="",Datos!X149&lt;=X$1006))),FALSE),OR(ISNUMBER(FIND(";"&amp;UPPER(TRIM(Datos!X149&amp;""))&amp;"=",X$1007)),ISNUMBER(FIND(";"&amp;UPPER(TRIM(Datos!X149&amp;""))&amp;";",X$1007))),OR(UPPER(TRIM(Datos!X149&amp;""))="SÍ",UPPER(TRIM(Datos!X149&amp;""))="SI",UPPER(TRIM(Datos!X149&amp;""))="NO"),IF(ISNUMBER(Datos!X149),AND(OR(X$1005="",Datos!X149&gt;=X$1005),OR(X$1006="",Datos!X149&lt;=X$1006)),FALSE),TRUE))))</f>
        <v>0.0</v>
      </c>
      <c r="Y149">
        <f>IF(Datos!Y149="",0,IF(AND(Y$1008&lt;&gt;"",Datos!Y149=Y$1008),0,IF(Y$1004=0,0,1-CHOOSE(Y$1004,IF(ISNUMBER(Datos!Y149),AND(OR(Y$1005="",Datos!Y149&gt;=Y$1005),OR(Y$1006="",Datos!Y149&lt;=Y$1006)),FALSE),IF(ISNUMBER(Datos!Y149),AND(Datos!Y149=INT(Datos!Y149),AND(OR(Y$1005="",Datos!Y149&gt;=Y$1005),OR(Y$1006="",Datos!Y149&lt;=Y$1006))),FALSE),OR(ISNUMBER(FIND(";"&amp;UPPER(TRIM(Datos!Y149&amp;""))&amp;"=",Y$1007)),ISNUMBER(FIND(";"&amp;UPPER(TRIM(Datos!Y149&amp;""))&amp;";",Y$1007))),OR(UPPER(TRIM(Datos!Y149&amp;""))="SÍ",UPPER(TRIM(Datos!Y149&amp;""))="SI",UPPER(TRIM(Datos!Y149&amp;""))="NO"),IF(ISNUMBER(Datos!Y149),AND(OR(Y$1005="",Datos!Y149&gt;=Y$1005),OR(Y$1006="",Datos!Y149&lt;=Y$1006)),FALSE),TRUE))))</f>
        <v>0.0</v>
      </c>
      <c r="Z149">
        <f>IF(Datos!Z149="",0,IF(AND(Z$1008&lt;&gt;"",Datos!Z149=Z$1008),0,IF(Z$1004=0,0,1-CHOOSE(Z$1004,IF(ISNUMBER(Datos!Z149),AND(OR(Z$1005="",Datos!Z149&gt;=Z$1005),OR(Z$1006="",Datos!Z149&lt;=Z$1006)),FALSE),IF(ISNUMBER(Datos!Z149),AND(Datos!Z149=INT(Datos!Z149),AND(OR(Z$1005="",Datos!Z149&gt;=Z$1005),OR(Z$1006="",Datos!Z149&lt;=Z$1006))),FALSE),OR(ISNUMBER(FIND(";"&amp;UPPER(TRIM(Datos!Z149&amp;""))&amp;"=",Z$1007)),ISNUMBER(FIND(";"&amp;UPPER(TRIM(Datos!Z149&amp;""))&amp;";",Z$1007))),OR(UPPER(TRIM(Datos!Z149&amp;""))="SÍ",UPPER(TRIM(Datos!Z149&amp;""))="SI",UPPER(TRIM(Datos!Z149&amp;""))="NO"),IF(ISNUMBER(Datos!Z149),AND(OR(Z$1005="",Datos!Z149&gt;=Z$1005),OR(Z$1006="",Datos!Z149&lt;=Z$1006)),FALSE),TRUE))))</f>
        <v>0.0</v>
      </c>
      <c r="AA149">
        <f>IF(Datos!AA149="",0,IF(AND(AA$1008&lt;&gt;"",Datos!AA149=AA$1008),0,IF(AA$1004=0,0,1-CHOOSE(AA$1004,IF(ISNUMBER(Datos!AA149),AND(OR(AA$1005="",Datos!AA149&gt;=AA$1005),OR(AA$1006="",Datos!AA149&lt;=AA$1006)),FALSE),IF(ISNUMBER(Datos!AA149),AND(Datos!AA149=INT(Datos!AA149),AND(OR(AA$1005="",Datos!AA149&gt;=AA$1005),OR(AA$1006="",Datos!AA149&lt;=AA$1006))),FALSE),OR(ISNUMBER(FIND(";"&amp;UPPER(TRIM(Datos!AA149&amp;""))&amp;"=",AA$1007)),ISNUMBER(FIND(";"&amp;UPPER(TRIM(Datos!AA149&amp;""))&amp;";",AA$1007))),OR(UPPER(TRIM(Datos!AA149&amp;""))="SÍ",UPPER(TRIM(Datos!AA149&amp;""))="SI",UPPER(TRIM(Datos!AA149&amp;""))="NO"),IF(ISNUMBER(Datos!AA149),AND(OR(AA$1005="",Datos!AA149&gt;=AA$1005),OR(AA$1006="",Datos!AA149&lt;=AA$1006)),FALSE),TRUE))))</f>
        <v>0.0</v>
      </c>
      <c r="AB149">
        <f>IF(Datos!AB149="",0,IF(AND(AB$1008&lt;&gt;"",Datos!AB149=AB$1008),0,IF(AB$1004=0,0,1-CHOOSE(AB$1004,IF(ISNUMBER(Datos!AB149),AND(OR(AB$1005="",Datos!AB149&gt;=AB$1005),OR(AB$1006="",Datos!AB149&lt;=AB$1006)),FALSE),IF(ISNUMBER(Datos!AB149),AND(Datos!AB149=INT(Datos!AB149),AND(OR(AB$1005="",Datos!AB149&gt;=AB$1005),OR(AB$1006="",Datos!AB149&lt;=AB$1006))),FALSE),OR(ISNUMBER(FIND(";"&amp;UPPER(TRIM(Datos!AB149&amp;""))&amp;"=",AB$1007)),ISNUMBER(FIND(";"&amp;UPPER(TRIM(Datos!AB149&amp;""))&amp;";",AB$1007))),OR(UPPER(TRIM(Datos!AB149&amp;""))="SÍ",UPPER(TRIM(Datos!AB149&amp;""))="SI",UPPER(TRIM(Datos!AB149&amp;""))="NO"),IF(ISNUMBER(Datos!AB149),AND(OR(AB$1005="",Datos!AB149&gt;=AB$1005),OR(AB$1006="",Datos!AB149&lt;=AB$1006)),FALSE),TRUE))))</f>
        <v>0.0</v>
      </c>
      <c r="AC149">
        <f>IF(Datos!AC149="",0,IF(AND(AC$1008&lt;&gt;"",Datos!AC149=AC$1008),0,IF(AC$1004=0,0,1-CHOOSE(AC$1004,IF(ISNUMBER(Datos!AC149),AND(OR(AC$1005="",Datos!AC149&gt;=AC$1005),OR(AC$1006="",Datos!AC149&lt;=AC$1006)),FALSE),IF(ISNUMBER(Datos!AC149),AND(Datos!AC149=INT(Datos!AC149),AND(OR(AC$1005="",Datos!AC149&gt;=AC$1005),OR(AC$1006="",Datos!AC149&lt;=AC$1006))),FALSE),OR(ISNUMBER(FIND(";"&amp;UPPER(TRIM(Datos!AC149&amp;""))&amp;"=",AC$1007)),ISNUMBER(FIND(";"&amp;UPPER(TRIM(Datos!AC149&amp;""))&amp;";",AC$1007))),OR(UPPER(TRIM(Datos!AC149&amp;""))="SÍ",UPPER(TRIM(Datos!AC149&amp;""))="SI",UPPER(TRIM(Datos!AC149&amp;""))="NO"),IF(ISNUMBER(Datos!AC149),AND(OR(AC$1005="",Datos!AC149&gt;=AC$1005),OR(AC$1006="",Datos!AC149&lt;=AC$1006)),FALSE),TRUE))))</f>
        <v>0.0</v>
      </c>
      <c r="AD149">
        <f>IF(Datos!AD149="",0,IF(AND(AD$1008&lt;&gt;"",Datos!AD149=AD$1008),0,IF(AD$1004=0,0,1-CHOOSE(AD$1004,IF(ISNUMBER(Datos!AD149),AND(OR(AD$1005="",Datos!AD149&gt;=AD$1005),OR(AD$1006="",Datos!AD149&lt;=AD$1006)),FALSE),IF(ISNUMBER(Datos!AD149),AND(Datos!AD149=INT(Datos!AD149),AND(OR(AD$1005="",Datos!AD149&gt;=AD$1005),OR(AD$1006="",Datos!AD149&lt;=AD$1006))),FALSE),OR(ISNUMBER(FIND(";"&amp;UPPER(TRIM(Datos!AD149&amp;""))&amp;"=",AD$1007)),ISNUMBER(FIND(";"&amp;UPPER(TRIM(Datos!AD149&amp;""))&amp;";",AD$1007))),OR(UPPER(TRIM(Datos!AD149&amp;""))="SÍ",UPPER(TRIM(Datos!AD149&amp;""))="SI",UPPER(TRIM(Datos!AD149&amp;""))="NO"),IF(ISNUMBER(Datos!AD149),AND(OR(AD$1005="",Datos!AD149&gt;=AD$1005),OR(AD$1006="",Datos!AD149&lt;=AD$1006)),FALSE),TRUE))))</f>
        <v>0.0</v>
      </c>
      <c r="AE149">
        <f>IF(Datos!AE149="",0,IF(AND(AE$1008&lt;&gt;"",Datos!AE149=AE$1008),0,IF(AE$1004=0,0,1-CHOOSE(AE$1004,IF(ISNUMBER(Datos!AE149),AND(OR(AE$1005="",Datos!AE149&gt;=AE$1005),OR(AE$1006="",Datos!AE149&lt;=AE$1006)),FALSE),IF(ISNUMBER(Datos!AE149),AND(Datos!AE149=INT(Datos!AE149),AND(OR(AE$1005="",Datos!AE149&gt;=AE$1005),OR(AE$1006="",Datos!AE149&lt;=AE$1006))),FALSE),OR(ISNUMBER(FIND(";"&amp;UPPER(TRIM(Datos!AE149&amp;""))&amp;"=",AE$1007)),ISNUMBER(FIND(";"&amp;UPPER(TRIM(Datos!AE149&amp;""))&amp;";",AE$1007))),OR(UPPER(TRIM(Datos!AE149&amp;""))="SÍ",UPPER(TRIM(Datos!AE149&amp;""))="SI",UPPER(TRIM(Datos!AE149&amp;""))="NO"),IF(ISNUMBER(Datos!AE149),AND(OR(AE$1005="",Datos!AE149&gt;=AE$1005),OR(AE$1006="",Datos!AE149&lt;=AE$1006)),FALSE),TRUE))))</f>
        <v>0.0</v>
      </c>
    </row>
    <row r="150" spans="2:31">
      <c r="B150">
        <f>IF(Datos!B150="",0,IF(AND(B$1008&lt;&gt;"",Datos!B150=B$1008),0,IF(B$1004=0,0,1-CHOOSE(B$1004,IF(ISNUMBER(Datos!B150),AND(OR(B$1005="",Datos!B150&gt;=B$1005),OR(B$1006="",Datos!B150&lt;=B$1006)),FALSE),IF(ISNUMBER(Datos!B150),AND(Datos!B150=INT(Datos!B150),AND(OR(B$1005="",Datos!B150&gt;=B$1005),OR(B$1006="",Datos!B150&lt;=B$1006))),FALSE),OR(ISNUMBER(FIND(";"&amp;UPPER(TRIM(Datos!B150&amp;""))&amp;"=",B$1007)),ISNUMBER(FIND(";"&amp;UPPER(TRIM(Datos!B150&amp;""))&amp;";",B$1007))),OR(UPPER(TRIM(Datos!B150&amp;""))="SÍ",UPPER(TRIM(Datos!B150&amp;""))="SI",UPPER(TRIM(Datos!B150&amp;""))="NO"),IF(ISNUMBER(Datos!B150),AND(OR(B$1005="",Datos!B150&gt;=B$1005),OR(B$1006="",Datos!B150&lt;=B$1006)),FALSE),TRUE))))</f>
        <v>0.0</v>
      </c>
      <c r="C150">
        <f>IF(Datos!C150="",0,IF(AND(C$1008&lt;&gt;"",Datos!C150=C$1008),0,IF(C$1004=0,0,1-CHOOSE(C$1004,IF(ISNUMBER(Datos!C150),AND(OR(C$1005="",Datos!C150&gt;=C$1005),OR(C$1006="",Datos!C150&lt;=C$1006)),FALSE),IF(ISNUMBER(Datos!C150),AND(Datos!C150=INT(Datos!C150),AND(OR(C$1005="",Datos!C150&gt;=C$1005),OR(C$1006="",Datos!C150&lt;=C$1006))),FALSE),OR(ISNUMBER(FIND(";"&amp;UPPER(TRIM(Datos!C150&amp;""))&amp;"=",C$1007)),ISNUMBER(FIND(";"&amp;UPPER(TRIM(Datos!C150&amp;""))&amp;";",C$1007))),OR(UPPER(TRIM(Datos!C150&amp;""))="SÍ",UPPER(TRIM(Datos!C150&amp;""))="SI",UPPER(TRIM(Datos!C150&amp;""))="NO"),IF(ISNUMBER(Datos!C150),AND(OR(C$1005="",Datos!C150&gt;=C$1005),OR(C$1006="",Datos!C150&lt;=C$1006)),FALSE),TRUE))))</f>
        <v>0.0</v>
      </c>
      <c r="D150">
        <f>IF(Datos!D150="",0,IF(AND(D$1008&lt;&gt;"",Datos!D150=D$1008),0,IF(D$1004=0,0,1-CHOOSE(D$1004,IF(ISNUMBER(Datos!D150),AND(OR(D$1005="",Datos!D150&gt;=D$1005),OR(D$1006="",Datos!D150&lt;=D$1006)),FALSE),IF(ISNUMBER(Datos!D150),AND(Datos!D150=INT(Datos!D150),AND(OR(D$1005="",Datos!D150&gt;=D$1005),OR(D$1006="",Datos!D150&lt;=D$1006))),FALSE),OR(ISNUMBER(FIND(";"&amp;UPPER(TRIM(Datos!D150&amp;""))&amp;"=",D$1007)),ISNUMBER(FIND(";"&amp;UPPER(TRIM(Datos!D150&amp;""))&amp;";",D$1007))),OR(UPPER(TRIM(Datos!D150&amp;""))="SÍ",UPPER(TRIM(Datos!D150&amp;""))="SI",UPPER(TRIM(Datos!D150&amp;""))="NO"),IF(ISNUMBER(Datos!D150),AND(OR(D$1005="",Datos!D150&gt;=D$1005),OR(D$1006="",Datos!D150&lt;=D$1006)),FALSE),TRUE))))</f>
        <v>0.0</v>
      </c>
      <c r="E150">
        <f>IF(Datos!E150="",0,IF(AND(E$1008&lt;&gt;"",Datos!E150=E$1008),0,IF(E$1004=0,0,1-CHOOSE(E$1004,IF(ISNUMBER(Datos!E150),AND(OR(E$1005="",Datos!E150&gt;=E$1005),OR(E$1006="",Datos!E150&lt;=E$1006)),FALSE),IF(ISNUMBER(Datos!E150),AND(Datos!E150=INT(Datos!E150),AND(OR(E$1005="",Datos!E150&gt;=E$1005),OR(E$1006="",Datos!E150&lt;=E$1006))),FALSE),OR(ISNUMBER(FIND(";"&amp;UPPER(TRIM(Datos!E150&amp;""))&amp;"=",E$1007)),ISNUMBER(FIND(";"&amp;UPPER(TRIM(Datos!E150&amp;""))&amp;";",E$1007))),OR(UPPER(TRIM(Datos!E150&amp;""))="SÍ",UPPER(TRIM(Datos!E150&amp;""))="SI",UPPER(TRIM(Datos!E150&amp;""))="NO"),IF(ISNUMBER(Datos!E150),AND(OR(E$1005="",Datos!E150&gt;=E$1005),OR(E$1006="",Datos!E150&lt;=E$1006)),FALSE),TRUE))))</f>
        <v>0.0</v>
      </c>
      <c r="F150">
        <f>IF(Datos!F150="",0,IF(AND(F$1008&lt;&gt;"",Datos!F150=F$1008),0,IF(F$1004=0,0,1-CHOOSE(F$1004,IF(ISNUMBER(Datos!F150),AND(OR(F$1005="",Datos!F150&gt;=F$1005),OR(F$1006="",Datos!F150&lt;=F$1006)),FALSE),IF(ISNUMBER(Datos!F150),AND(Datos!F150=INT(Datos!F150),AND(OR(F$1005="",Datos!F150&gt;=F$1005),OR(F$1006="",Datos!F150&lt;=F$1006))),FALSE),OR(ISNUMBER(FIND(";"&amp;UPPER(TRIM(Datos!F150&amp;""))&amp;"=",F$1007)),ISNUMBER(FIND(";"&amp;UPPER(TRIM(Datos!F150&amp;""))&amp;";",F$1007))),OR(UPPER(TRIM(Datos!F150&amp;""))="SÍ",UPPER(TRIM(Datos!F150&amp;""))="SI",UPPER(TRIM(Datos!F150&amp;""))="NO"),IF(ISNUMBER(Datos!F150),AND(OR(F$1005="",Datos!F150&gt;=F$1005),OR(F$1006="",Datos!F150&lt;=F$1006)),FALSE),TRUE))))</f>
        <v>0.0</v>
      </c>
      <c r="G150">
        <f>IF(Datos!G150="",0,IF(AND(G$1008&lt;&gt;"",Datos!G150=G$1008),0,IF(G$1004=0,0,1-CHOOSE(G$1004,IF(ISNUMBER(Datos!G150),AND(OR(G$1005="",Datos!G150&gt;=G$1005),OR(G$1006="",Datos!G150&lt;=G$1006)),FALSE),IF(ISNUMBER(Datos!G150),AND(Datos!G150=INT(Datos!G150),AND(OR(G$1005="",Datos!G150&gt;=G$1005),OR(G$1006="",Datos!G150&lt;=G$1006))),FALSE),OR(ISNUMBER(FIND(";"&amp;UPPER(TRIM(Datos!G150&amp;""))&amp;"=",G$1007)),ISNUMBER(FIND(";"&amp;UPPER(TRIM(Datos!G150&amp;""))&amp;";",G$1007))),OR(UPPER(TRIM(Datos!G150&amp;""))="SÍ",UPPER(TRIM(Datos!G150&amp;""))="SI",UPPER(TRIM(Datos!G150&amp;""))="NO"),IF(ISNUMBER(Datos!G150),AND(OR(G$1005="",Datos!G150&gt;=G$1005),OR(G$1006="",Datos!G150&lt;=G$1006)),FALSE),TRUE))))</f>
        <v>0.0</v>
      </c>
      <c r="H150">
        <f>IF(Datos!H150="",0,IF(AND(H$1008&lt;&gt;"",Datos!H150=H$1008),0,IF(H$1004=0,0,1-CHOOSE(H$1004,IF(ISNUMBER(Datos!H150),AND(OR(H$1005="",Datos!H150&gt;=H$1005),OR(H$1006="",Datos!H150&lt;=H$1006)),FALSE),IF(ISNUMBER(Datos!H150),AND(Datos!H150=INT(Datos!H150),AND(OR(H$1005="",Datos!H150&gt;=H$1005),OR(H$1006="",Datos!H150&lt;=H$1006))),FALSE),OR(ISNUMBER(FIND(";"&amp;UPPER(TRIM(Datos!H150&amp;""))&amp;"=",H$1007)),ISNUMBER(FIND(";"&amp;UPPER(TRIM(Datos!H150&amp;""))&amp;";",H$1007))),OR(UPPER(TRIM(Datos!H150&amp;""))="SÍ",UPPER(TRIM(Datos!H150&amp;""))="SI",UPPER(TRIM(Datos!H150&amp;""))="NO"),IF(ISNUMBER(Datos!H150),AND(OR(H$1005="",Datos!H150&gt;=H$1005),OR(H$1006="",Datos!H150&lt;=H$1006)),FALSE),TRUE))))</f>
        <v>0.0</v>
      </c>
      <c r="I150">
        <f>IF(Datos!I150="",0,IF(AND(I$1008&lt;&gt;"",Datos!I150=I$1008),0,IF(I$1004=0,0,1-CHOOSE(I$1004,IF(ISNUMBER(Datos!I150),AND(OR(I$1005="",Datos!I150&gt;=I$1005),OR(I$1006="",Datos!I150&lt;=I$1006)),FALSE),IF(ISNUMBER(Datos!I150),AND(Datos!I150=INT(Datos!I150),AND(OR(I$1005="",Datos!I150&gt;=I$1005),OR(I$1006="",Datos!I150&lt;=I$1006))),FALSE),OR(ISNUMBER(FIND(";"&amp;UPPER(TRIM(Datos!I150&amp;""))&amp;"=",I$1007)),ISNUMBER(FIND(";"&amp;UPPER(TRIM(Datos!I150&amp;""))&amp;";",I$1007))),OR(UPPER(TRIM(Datos!I150&amp;""))="SÍ",UPPER(TRIM(Datos!I150&amp;""))="SI",UPPER(TRIM(Datos!I150&amp;""))="NO"),IF(ISNUMBER(Datos!I150),AND(OR(I$1005="",Datos!I150&gt;=I$1005),OR(I$1006="",Datos!I150&lt;=I$1006)),FALSE),TRUE))))</f>
        <v>0.0</v>
      </c>
      <c r="J150">
        <f>IF(Datos!J150="",0,IF(AND(J$1008&lt;&gt;"",Datos!J150=J$1008),0,IF(J$1004=0,0,1-CHOOSE(J$1004,IF(ISNUMBER(Datos!J150),AND(OR(J$1005="",Datos!J150&gt;=J$1005),OR(J$1006="",Datos!J150&lt;=J$1006)),FALSE),IF(ISNUMBER(Datos!J150),AND(Datos!J150=INT(Datos!J150),AND(OR(J$1005="",Datos!J150&gt;=J$1005),OR(J$1006="",Datos!J150&lt;=J$1006))),FALSE),OR(ISNUMBER(FIND(";"&amp;UPPER(TRIM(Datos!J150&amp;""))&amp;"=",J$1007)),ISNUMBER(FIND(";"&amp;UPPER(TRIM(Datos!J150&amp;""))&amp;";",J$1007))),OR(UPPER(TRIM(Datos!J150&amp;""))="SÍ",UPPER(TRIM(Datos!J150&amp;""))="SI",UPPER(TRIM(Datos!J150&amp;""))="NO"),IF(ISNUMBER(Datos!J150),AND(OR(J$1005="",Datos!J150&gt;=J$1005),OR(J$1006="",Datos!J150&lt;=J$1006)),FALSE),TRUE))))</f>
        <v>0.0</v>
      </c>
      <c r="K150">
        <f>IF(Datos!K150="",0,IF(AND(K$1008&lt;&gt;"",Datos!K150=K$1008),0,IF(K$1004=0,0,1-CHOOSE(K$1004,IF(ISNUMBER(Datos!K150),AND(OR(K$1005="",Datos!K150&gt;=K$1005),OR(K$1006="",Datos!K150&lt;=K$1006)),FALSE),IF(ISNUMBER(Datos!K150),AND(Datos!K150=INT(Datos!K150),AND(OR(K$1005="",Datos!K150&gt;=K$1005),OR(K$1006="",Datos!K150&lt;=K$1006))),FALSE),OR(ISNUMBER(FIND(";"&amp;UPPER(TRIM(Datos!K150&amp;""))&amp;"=",K$1007)),ISNUMBER(FIND(";"&amp;UPPER(TRIM(Datos!K150&amp;""))&amp;";",K$1007))),OR(UPPER(TRIM(Datos!K150&amp;""))="SÍ",UPPER(TRIM(Datos!K150&amp;""))="SI",UPPER(TRIM(Datos!K150&amp;""))="NO"),IF(ISNUMBER(Datos!K150),AND(OR(K$1005="",Datos!K150&gt;=K$1005),OR(K$1006="",Datos!K150&lt;=K$1006)),FALSE),TRUE))))</f>
        <v>0.0</v>
      </c>
      <c r="L150">
        <f>IF(Datos!L150="",0,IF(AND(L$1008&lt;&gt;"",Datos!L150=L$1008),0,IF(L$1004=0,0,1-CHOOSE(L$1004,IF(ISNUMBER(Datos!L150),AND(OR(L$1005="",Datos!L150&gt;=L$1005),OR(L$1006="",Datos!L150&lt;=L$1006)),FALSE),IF(ISNUMBER(Datos!L150),AND(Datos!L150=INT(Datos!L150),AND(OR(L$1005="",Datos!L150&gt;=L$1005),OR(L$1006="",Datos!L150&lt;=L$1006))),FALSE),OR(ISNUMBER(FIND(";"&amp;UPPER(TRIM(Datos!L150&amp;""))&amp;"=",L$1007)),ISNUMBER(FIND(";"&amp;UPPER(TRIM(Datos!L150&amp;""))&amp;";",L$1007))),OR(UPPER(TRIM(Datos!L150&amp;""))="SÍ",UPPER(TRIM(Datos!L150&amp;""))="SI",UPPER(TRIM(Datos!L150&amp;""))="NO"),IF(ISNUMBER(Datos!L150),AND(OR(L$1005="",Datos!L150&gt;=L$1005),OR(L$1006="",Datos!L150&lt;=L$1006)),FALSE),TRUE))))</f>
        <v>0.0</v>
      </c>
      <c r="M150">
        <f>IF(Datos!M150="",0,IF(AND(M$1008&lt;&gt;"",Datos!M150=M$1008),0,IF(M$1004=0,0,1-CHOOSE(M$1004,IF(ISNUMBER(Datos!M150),AND(OR(M$1005="",Datos!M150&gt;=M$1005),OR(M$1006="",Datos!M150&lt;=M$1006)),FALSE),IF(ISNUMBER(Datos!M150),AND(Datos!M150=INT(Datos!M150),AND(OR(M$1005="",Datos!M150&gt;=M$1005),OR(M$1006="",Datos!M150&lt;=M$1006))),FALSE),OR(ISNUMBER(FIND(";"&amp;UPPER(TRIM(Datos!M150&amp;""))&amp;"=",M$1007)),ISNUMBER(FIND(";"&amp;UPPER(TRIM(Datos!M150&amp;""))&amp;";",M$1007))),OR(UPPER(TRIM(Datos!M150&amp;""))="SÍ",UPPER(TRIM(Datos!M150&amp;""))="SI",UPPER(TRIM(Datos!M150&amp;""))="NO"),IF(ISNUMBER(Datos!M150),AND(OR(M$1005="",Datos!M150&gt;=M$1005),OR(M$1006="",Datos!M150&lt;=M$1006)),FALSE),TRUE))))</f>
        <v>0.0</v>
      </c>
      <c r="N150">
        <f>IF(Datos!N150="",0,IF(AND(N$1008&lt;&gt;"",Datos!N150=N$1008),0,IF(N$1004=0,0,1-CHOOSE(N$1004,IF(ISNUMBER(Datos!N150),AND(OR(N$1005="",Datos!N150&gt;=N$1005),OR(N$1006="",Datos!N150&lt;=N$1006)),FALSE),IF(ISNUMBER(Datos!N150),AND(Datos!N150=INT(Datos!N150),AND(OR(N$1005="",Datos!N150&gt;=N$1005),OR(N$1006="",Datos!N150&lt;=N$1006))),FALSE),OR(ISNUMBER(FIND(";"&amp;UPPER(TRIM(Datos!N150&amp;""))&amp;"=",N$1007)),ISNUMBER(FIND(";"&amp;UPPER(TRIM(Datos!N150&amp;""))&amp;";",N$1007))),OR(UPPER(TRIM(Datos!N150&amp;""))="SÍ",UPPER(TRIM(Datos!N150&amp;""))="SI",UPPER(TRIM(Datos!N150&amp;""))="NO"),IF(ISNUMBER(Datos!N150),AND(OR(N$1005="",Datos!N150&gt;=N$1005),OR(N$1006="",Datos!N150&lt;=N$1006)),FALSE),TRUE))))</f>
        <v>0.0</v>
      </c>
      <c r="O150">
        <f>IF(Datos!O150="",0,IF(AND(O$1008&lt;&gt;"",Datos!O150=O$1008),0,IF(O$1004=0,0,1-CHOOSE(O$1004,IF(ISNUMBER(Datos!O150),AND(OR(O$1005="",Datos!O150&gt;=O$1005),OR(O$1006="",Datos!O150&lt;=O$1006)),FALSE),IF(ISNUMBER(Datos!O150),AND(Datos!O150=INT(Datos!O150),AND(OR(O$1005="",Datos!O150&gt;=O$1005),OR(O$1006="",Datos!O150&lt;=O$1006))),FALSE),OR(ISNUMBER(FIND(";"&amp;UPPER(TRIM(Datos!O150&amp;""))&amp;"=",O$1007)),ISNUMBER(FIND(";"&amp;UPPER(TRIM(Datos!O150&amp;""))&amp;";",O$1007))),OR(UPPER(TRIM(Datos!O150&amp;""))="SÍ",UPPER(TRIM(Datos!O150&amp;""))="SI",UPPER(TRIM(Datos!O150&amp;""))="NO"),IF(ISNUMBER(Datos!O150),AND(OR(O$1005="",Datos!O150&gt;=O$1005),OR(O$1006="",Datos!O150&lt;=O$1006)),FALSE),TRUE))))</f>
        <v>0.0</v>
      </c>
      <c r="P150">
        <f>IF(Datos!P150="",0,IF(AND(P$1008&lt;&gt;"",Datos!P150=P$1008),0,IF(P$1004=0,0,1-CHOOSE(P$1004,IF(ISNUMBER(Datos!P150),AND(OR(P$1005="",Datos!P150&gt;=P$1005),OR(P$1006="",Datos!P150&lt;=P$1006)),FALSE),IF(ISNUMBER(Datos!P150),AND(Datos!P150=INT(Datos!P150),AND(OR(P$1005="",Datos!P150&gt;=P$1005),OR(P$1006="",Datos!P150&lt;=P$1006))),FALSE),OR(ISNUMBER(FIND(";"&amp;UPPER(TRIM(Datos!P150&amp;""))&amp;"=",P$1007)),ISNUMBER(FIND(";"&amp;UPPER(TRIM(Datos!P150&amp;""))&amp;";",P$1007))),OR(UPPER(TRIM(Datos!P150&amp;""))="SÍ",UPPER(TRIM(Datos!P150&amp;""))="SI",UPPER(TRIM(Datos!P150&amp;""))="NO"),IF(ISNUMBER(Datos!P150),AND(OR(P$1005="",Datos!P150&gt;=P$1005),OR(P$1006="",Datos!P150&lt;=P$1006)),FALSE),TRUE))))</f>
        <v>0.0</v>
      </c>
      <c r="Q150">
        <f>IF(Datos!Q150="",0,IF(AND(Q$1008&lt;&gt;"",Datos!Q150=Q$1008),0,IF(Q$1004=0,0,1-CHOOSE(Q$1004,IF(ISNUMBER(Datos!Q150),AND(OR(Q$1005="",Datos!Q150&gt;=Q$1005),OR(Q$1006="",Datos!Q150&lt;=Q$1006)),FALSE),IF(ISNUMBER(Datos!Q150),AND(Datos!Q150=INT(Datos!Q150),AND(OR(Q$1005="",Datos!Q150&gt;=Q$1005),OR(Q$1006="",Datos!Q150&lt;=Q$1006))),FALSE),OR(ISNUMBER(FIND(";"&amp;UPPER(TRIM(Datos!Q150&amp;""))&amp;"=",Q$1007)),ISNUMBER(FIND(";"&amp;UPPER(TRIM(Datos!Q150&amp;""))&amp;";",Q$1007))),OR(UPPER(TRIM(Datos!Q150&amp;""))="SÍ",UPPER(TRIM(Datos!Q150&amp;""))="SI",UPPER(TRIM(Datos!Q150&amp;""))="NO"),IF(ISNUMBER(Datos!Q150),AND(OR(Q$1005="",Datos!Q150&gt;=Q$1005),OR(Q$1006="",Datos!Q150&lt;=Q$1006)),FALSE),TRUE))))</f>
        <v>0.0</v>
      </c>
      <c r="R150">
        <f>IF(Datos!R150="",0,IF(AND(R$1008&lt;&gt;"",Datos!R150=R$1008),0,IF(R$1004=0,0,1-CHOOSE(R$1004,IF(ISNUMBER(Datos!R150),AND(OR(R$1005="",Datos!R150&gt;=R$1005),OR(R$1006="",Datos!R150&lt;=R$1006)),FALSE),IF(ISNUMBER(Datos!R150),AND(Datos!R150=INT(Datos!R150),AND(OR(R$1005="",Datos!R150&gt;=R$1005),OR(R$1006="",Datos!R150&lt;=R$1006))),FALSE),OR(ISNUMBER(FIND(";"&amp;UPPER(TRIM(Datos!R150&amp;""))&amp;"=",R$1007)),ISNUMBER(FIND(";"&amp;UPPER(TRIM(Datos!R150&amp;""))&amp;";",R$1007))),OR(UPPER(TRIM(Datos!R150&amp;""))="SÍ",UPPER(TRIM(Datos!R150&amp;""))="SI",UPPER(TRIM(Datos!R150&amp;""))="NO"),IF(ISNUMBER(Datos!R150),AND(OR(R$1005="",Datos!R150&gt;=R$1005),OR(R$1006="",Datos!R150&lt;=R$1006)),FALSE),TRUE))))</f>
        <v>0.0</v>
      </c>
      <c r="S150">
        <f>IF(Datos!S150="",0,IF(AND(S$1008&lt;&gt;"",Datos!S150=S$1008),0,IF(S$1004=0,0,1-CHOOSE(S$1004,IF(ISNUMBER(Datos!S150),AND(OR(S$1005="",Datos!S150&gt;=S$1005),OR(S$1006="",Datos!S150&lt;=S$1006)),FALSE),IF(ISNUMBER(Datos!S150),AND(Datos!S150=INT(Datos!S150),AND(OR(S$1005="",Datos!S150&gt;=S$1005),OR(S$1006="",Datos!S150&lt;=S$1006))),FALSE),OR(ISNUMBER(FIND(";"&amp;UPPER(TRIM(Datos!S150&amp;""))&amp;"=",S$1007)),ISNUMBER(FIND(";"&amp;UPPER(TRIM(Datos!S150&amp;""))&amp;";",S$1007))),OR(UPPER(TRIM(Datos!S150&amp;""))="SÍ",UPPER(TRIM(Datos!S150&amp;""))="SI",UPPER(TRIM(Datos!S150&amp;""))="NO"),IF(ISNUMBER(Datos!S150),AND(OR(S$1005="",Datos!S150&gt;=S$1005),OR(S$1006="",Datos!S150&lt;=S$1006)),FALSE),TRUE))))</f>
        <v>0.0</v>
      </c>
      <c r="T150">
        <f>IF(Datos!T150="",0,IF(AND(T$1008&lt;&gt;"",Datos!T150=T$1008),0,IF(T$1004=0,0,1-CHOOSE(T$1004,IF(ISNUMBER(Datos!T150),AND(OR(T$1005="",Datos!T150&gt;=T$1005),OR(T$1006="",Datos!T150&lt;=T$1006)),FALSE),IF(ISNUMBER(Datos!T150),AND(Datos!T150=INT(Datos!T150),AND(OR(T$1005="",Datos!T150&gt;=T$1005),OR(T$1006="",Datos!T150&lt;=T$1006))),FALSE),OR(ISNUMBER(FIND(";"&amp;UPPER(TRIM(Datos!T150&amp;""))&amp;"=",T$1007)),ISNUMBER(FIND(";"&amp;UPPER(TRIM(Datos!T150&amp;""))&amp;";",T$1007))),OR(UPPER(TRIM(Datos!T150&amp;""))="SÍ",UPPER(TRIM(Datos!T150&amp;""))="SI",UPPER(TRIM(Datos!T150&amp;""))="NO"),IF(ISNUMBER(Datos!T150),AND(OR(T$1005="",Datos!T150&gt;=T$1005),OR(T$1006="",Datos!T150&lt;=T$1006)),FALSE),TRUE))))</f>
        <v>0.0</v>
      </c>
      <c r="U150">
        <f>IF(Datos!U150="",0,IF(AND(U$1008&lt;&gt;"",Datos!U150=U$1008),0,IF(U$1004=0,0,1-CHOOSE(U$1004,IF(ISNUMBER(Datos!U150),AND(OR(U$1005="",Datos!U150&gt;=U$1005),OR(U$1006="",Datos!U150&lt;=U$1006)),FALSE),IF(ISNUMBER(Datos!U150),AND(Datos!U150=INT(Datos!U150),AND(OR(U$1005="",Datos!U150&gt;=U$1005),OR(U$1006="",Datos!U150&lt;=U$1006))),FALSE),OR(ISNUMBER(FIND(";"&amp;UPPER(TRIM(Datos!U150&amp;""))&amp;"=",U$1007)),ISNUMBER(FIND(";"&amp;UPPER(TRIM(Datos!U150&amp;""))&amp;";",U$1007))),OR(UPPER(TRIM(Datos!U150&amp;""))="SÍ",UPPER(TRIM(Datos!U150&amp;""))="SI",UPPER(TRIM(Datos!U150&amp;""))="NO"),IF(ISNUMBER(Datos!U150),AND(OR(U$1005="",Datos!U150&gt;=U$1005),OR(U$1006="",Datos!U150&lt;=U$1006)),FALSE),TRUE))))</f>
        <v>0.0</v>
      </c>
      <c r="V150">
        <f>IF(Datos!V150="",0,IF(AND(V$1008&lt;&gt;"",Datos!V150=V$1008),0,IF(V$1004=0,0,1-CHOOSE(V$1004,IF(ISNUMBER(Datos!V150),AND(OR(V$1005="",Datos!V150&gt;=V$1005),OR(V$1006="",Datos!V150&lt;=V$1006)),FALSE),IF(ISNUMBER(Datos!V150),AND(Datos!V150=INT(Datos!V150),AND(OR(V$1005="",Datos!V150&gt;=V$1005),OR(V$1006="",Datos!V150&lt;=V$1006))),FALSE),OR(ISNUMBER(FIND(";"&amp;UPPER(TRIM(Datos!V150&amp;""))&amp;"=",V$1007)),ISNUMBER(FIND(";"&amp;UPPER(TRIM(Datos!V150&amp;""))&amp;";",V$1007))),OR(UPPER(TRIM(Datos!V150&amp;""))="SÍ",UPPER(TRIM(Datos!V150&amp;""))="SI",UPPER(TRIM(Datos!V150&amp;""))="NO"),IF(ISNUMBER(Datos!V150),AND(OR(V$1005="",Datos!V150&gt;=V$1005),OR(V$1006="",Datos!V150&lt;=V$1006)),FALSE),TRUE))))</f>
        <v>0.0</v>
      </c>
      <c r="W150">
        <f>IF(Datos!W150="",0,IF(AND(W$1008&lt;&gt;"",Datos!W150=W$1008),0,IF(W$1004=0,0,1-CHOOSE(W$1004,IF(ISNUMBER(Datos!W150),AND(OR(W$1005="",Datos!W150&gt;=W$1005),OR(W$1006="",Datos!W150&lt;=W$1006)),FALSE),IF(ISNUMBER(Datos!W150),AND(Datos!W150=INT(Datos!W150),AND(OR(W$1005="",Datos!W150&gt;=W$1005),OR(W$1006="",Datos!W150&lt;=W$1006))),FALSE),OR(ISNUMBER(FIND(";"&amp;UPPER(TRIM(Datos!W150&amp;""))&amp;"=",W$1007)),ISNUMBER(FIND(";"&amp;UPPER(TRIM(Datos!W150&amp;""))&amp;";",W$1007))),OR(UPPER(TRIM(Datos!W150&amp;""))="SÍ",UPPER(TRIM(Datos!W150&amp;""))="SI",UPPER(TRIM(Datos!W150&amp;""))="NO"),IF(ISNUMBER(Datos!W150),AND(OR(W$1005="",Datos!W150&gt;=W$1005),OR(W$1006="",Datos!W150&lt;=W$1006)),FALSE),TRUE))))</f>
        <v>0.0</v>
      </c>
      <c r="X150">
        <f>IF(Datos!X150="",0,IF(AND(X$1008&lt;&gt;"",Datos!X150=X$1008),0,IF(X$1004=0,0,1-CHOOSE(X$1004,IF(ISNUMBER(Datos!X150),AND(OR(X$1005="",Datos!X150&gt;=X$1005),OR(X$1006="",Datos!X150&lt;=X$1006)),FALSE),IF(ISNUMBER(Datos!X150),AND(Datos!X150=INT(Datos!X150),AND(OR(X$1005="",Datos!X150&gt;=X$1005),OR(X$1006="",Datos!X150&lt;=X$1006))),FALSE),OR(ISNUMBER(FIND(";"&amp;UPPER(TRIM(Datos!X150&amp;""))&amp;"=",X$1007)),ISNUMBER(FIND(";"&amp;UPPER(TRIM(Datos!X150&amp;""))&amp;";",X$1007))),OR(UPPER(TRIM(Datos!X150&amp;""))="SÍ",UPPER(TRIM(Datos!X150&amp;""))="SI",UPPER(TRIM(Datos!X150&amp;""))="NO"),IF(ISNUMBER(Datos!X150),AND(OR(X$1005="",Datos!X150&gt;=X$1005),OR(X$1006="",Datos!X150&lt;=X$1006)),FALSE),TRUE))))</f>
        <v>0.0</v>
      </c>
      <c r="Y150">
        <f>IF(Datos!Y150="",0,IF(AND(Y$1008&lt;&gt;"",Datos!Y150=Y$1008),0,IF(Y$1004=0,0,1-CHOOSE(Y$1004,IF(ISNUMBER(Datos!Y150),AND(OR(Y$1005="",Datos!Y150&gt;=Y$1005),OR(Y$1006="",Datos!Y150&lt;=Y$1006)),FALSE),IF(ISNUMBER(Datos!Y150),AND(Datos!Y150=INT(Datos!Y150),AND(OR(Y$1005="",Datos!Y150&gt;=Y$1005),OR(Y$1006="",Datos!Y150&lt;=Y$1006))),FALSE),OR(ISNUMBER(FIND(";"&amp;UPPER(TRIM(Datos!Y150&amp;""))&amp;"=",Y$1007)),ISNUMBER(FIND(";"&amp;UPPER(TRIM(Datos!Y150&amp;""))&amp;";",Y$1007))),OR(UPPER(TRIM(Datos!Y150&amp;""))="SÍ",UPPER(TRIM(Datos!Y150&amp;""))="SI",UPPER(TRIM(Datos!Y150&amp;""))="NO"),IF(ISNUMBER(Datos!Y150),AND(OR(Y$1005="",Datos!Y150&gt;=Y$1005),OR(Y$1006="",Datos!Y150&lt;=Y$1006)),FALSE),TRUE))))</f>
        <v>0.0</v>
      </c>
      <c r="Z150">
        <f>IF(Datos!Z150="",0,IF(AND(Z$1008&lt;&gt;"",Datos!Z150=Z$1008),0,IF(Z$1004=0,0,1-CHOOSE(Z$1004,IF(ISNUMBER(Datos!Z150),AND(OR(Z$1005="",Datos!Z150&gt;=Z$1005),OR(Z$1006="",Datos!Z150&lt;=Z$1006)),FALSE),IF(ISNUMBER(Datos!Z150),AND(Datos!Z150=INT(Datos!Z150),AND(OR(Z$1005="",Datos!Z150&gt;=Z$1005),OR(Z$1006="",Datos!Z150&lt;=Z$1006))),FALSE),OR(ISNUMBER(FIND(";"&amp;UPPER(TRIM(Datos!Z150&amp;""))&amp;"=",Z$1007)),ISNUMBER(FIND(";"&amp;UPPER(TRIM(Datos!Z150&amp;""))&amp;";",Z$1007))),OR(UPPER(TRIM(Datos!Z150&amp;""))="SÍ",UPPER(TRIM(Datos!Z150&amp;""))="SI",UPPER(TRIM(Datos!Z150&amp;""))="NO"),IF(ISNUMBER(Datos!Z150),AND(OR(Z$1005="",Datos!Z150&gt;=Z$1005),OR(Z$1006="",Datos!Z150&lt;=Z$1006)),FALSE),TRUE))))</f>
        <v>0.0</v>
      </c>
      <c r="AA150">
        <f>IF(Datos!AA150="",0,IF(AND(AA$1008&lt;&gt;"",Datos!AA150=AA$1008),0,IF(AA$1004=0,0,1-CHOOSE(AA$1004,IF(ISNUMBER(Datos!AA150),AND(OR(AA$1005="",Datos!AA150&gt;=AA$1005),OR(AA$1006="",Datos!AA150&lt;=AA$1006)),FALSE),IF(ISNUMBER(Datos!AA150),AND(Datos!AA150=INT(Datos!AA150),AND(OR(AA$1005="",Datos!AA150&gt;=AA$1005),OR(AA$1006="",Datos!AA150&lt;=AA$1006))),FALSE),OR(ISNUMBER(FIND(";"&amp;UPPER(TRIM(Datos!AA150&amp;""))&amp;"=",AA$1007)),ISNUMBER(FIND(";"&amp;UPPER(TRIM(Datos!AA150&amp;""))&amp;";",AA$1007))),OR(UPPER(TRIM(Datos!AA150&amp;""))="SÍ",UPPER(TRIM(Datos!AA150&amp;""))="SI",UPPER(TRIM(Datos!AA150&amp;""))="NO"),IF(ISNUMBER(Datos!AA150),AND(OR(AA$1005="",Datos!AA150&gt;=AA$1005),OR(AA$1006="",Datos!AA150&lt;=AA$1006)),FALSE),TRUE))))</f>
        <v>0.0</v>
      </c>
      <c r="AB150">
        <f>IF(Datos!AB150="",0,IF(AND(AB$1008&lt;&gt;"",Datos!AB150=AB$1008),0,IF(AB$1004=0,0,1-CHOOSE(AB$1004,IF(ISNUMBER(Datos!AB150),AND(OR(AB$1005="",Datos!AB150&gt;=AB$1005),OR(AB$1006="",Datos!AB150&lt;=AB$1006)),FALSE),IF(ISNUMBER(Datos!AB150),AND(Datos!AB150=INT(Datos!AB150),AND(OR(AB$1005="",Datos!AB150&gt;=AB$1005),OR(AB$1006="",Datos!AB150&lt;=AB$1006))),FALSE),OR(ISNUMBER(FIND(";"&amp;UPPER(TRIM(Datos!AB150&amp;""))&amp;"=",AB$1007)),ISNUMBER(FIND(";"&amp;UPPER(TRIM(Datos!AB150&amp;""))&amp;";",AB$1007))),OR(UPPER(TRIM(Datos!AB150&amp;""))="SÍ",UPPER(TRIM(Datos!AB150&amp;""))="SI",UPPER(TRIM(Datos!AB150&amp;""))="NO"),IF(ISNUMBER(Datos!AB150),AND(OR(AB$1005="",Datos!AB150&gt;=AB$1005),OR(AB$1006="",Datos!AB150&lt;=AB$1006)),FALSE),TRUE))))</f>
        <v>0.0</v>
      </c>
      <c r="AC150">
        <f>IF(Datos!AC150="",0,IF(AND(AC$1008&lt;&gt;"",Datos!AC150=AC$1008),0,IF(AC$1004=0,0,1-CHOOSE(AC$1004,IF(ISNUMBER(Datos!AC150),AND(OR(AC$1005="",Datos!AC150&gt;=AC$1005),OR(AC$1006="",Datos!AC150&lt;=AC$1006)),FALSE),IF(ISNUMBER(Datos!AC150),AND(Datos!AC150=INT(Datos!AC150),AND(OR(AC$1005="",Datos!AC150&gt;=AC$1005),OR(AC$1006="",Datos!AC150&lt;=AC$1006))),FALSE),OR(ISNUMBER(FIND(";"&amp;UPPER(TRIM(Datos!AC150&amp;""))&amp;"=",AC$1007)),ISNUMBER(FIND(";"&amp;UPPER(TRIM(Datos!AC150&amp;""))&amp;";",AC$1007))),OR(UPPER(TRIM(Datos!AC150&amp;""))="SÍ",UPPER(TRIM(Datos!AC150&amp;""))="SI",UPPER(TRIM(Datos!AC150&amp;""))="NO"),IF(ISNUMBER(Datos!AC150),AND(OR(AC$1005="",Datos!AC150&gt;=AC$1005),OR(AC$1006="",Datos!AC150&lt;=AC$1006)),FALSE),TRUE))))</f>
        <v>0.0</v>
      </c>
      <c r="AD150">
        <f>IF(Datos!AD150="",0,IF(AND(AD$1008&lt;&gt;"",Datos!AD150=AD$1008),0,IF(AD$1004=0,0,1-CHOOSE(AD$1004,IF(ISNUMBER(Datos!AD150),AND(OR(AD$1005="",Datos!AD150&gt;=AD$1005),OR(AD$1006="",Datos!AD150&lt;=AD$1006)),FALSE),IF(ISNUMBER(Datos!AD150),AND(Datos!AD150=INT(Datos!AD150),AND(OR(AD$1005="",Datos!AD150&gt;=AD$1005),OR(AD$1006="",Datos!AD150&lt;=AD$1006))),FALSE),OR(ISNUMBER(FIND(";"&amp;UPPER(TRIM(Datos!AD150&amp;""))&amp;"=",AD$1007)),ISNUMBER(FIND(";"&amp;UPPER(TRIM(Datos!AD150&amp;""))&amp;";",AD$1007))),OR(UPPER(TRIM(Datos!AD150&amp;""))="SÍ",UPPER(TRIM(Datos!AD150&amp;""))="SI",UPPER(TRIM(Datos!AD150&amp;""))="NO"),IF(ISNUMBER(Datos!AD150),AND(OR(AD$1005="",Datos!AD150&gt;=AD$1005),OR(AD$1006="",Datos!AD150&lt;=AD$1006)),FALSE),TRUE))))</f>
        <v>0.0</v>
      </c>
      <c r="AE150">
        <f>IF(Datos!AE150="",0,IF(AND(AE$1008&lt;&gt;"",Datos!AE150=AE$1008),0,IF(AE$1004=0,0,1-CHOOSE(AE$1004,IF(ISNUMBER(Datos!AE150),AND(OR(AE$1005="",Datos!AE150&gt;=AE$1005),OR(AE$1006="",Datos!AE150&lt;=AE$1006)),FALSE),IF(ISNUMBER(Datos!AE150),AND(Datos!AE150=INT(Datos!AE150),AND(OR(AE$1005="",Datos!AE150&gt;=AE$1005),OR(AE$1006="",Datos!AE150&lt;=AE$1006))),FALSE),OR(ISNUMBER(FIND(";"&amp;UPPER(TRIM(Datos!AE150&amp;""))&amp;"=",AE$1007)),ISNUMBER(FIND(";"&amp;UPPER(TRIM(Datos!AE150&amp;""))&amp;";",AE$1007))),OR(UPPER(TRIM(Datos!AE150&amp;""))="SÍ",UPPER(TRIM(Datos!AE150&amp;""))="SI",UPPER(TRIM(Datos!AE150&amp;""))="NO"),IF(ISNUMBER(Datos!AE150),AND(OR(AE$1005="",Datos!AE150&gt;=AE$1005),OR(AE$1006="",Datos!AE150&lt;=AE$1006)),FALSE),TRUE))))</f>
        <v>0.0</v>
      </c>
    </row>
    <row r="151" spans="2:31">
      <c r="B151">
        <f>IF(Datos!B151="",0,IF(AND(B$1008&lt;&gt;"",Datos!B151=B$1008),0,IF(B$1004=0,0,1-CHOOSE(B$1004,IF(ISNUMBER(Datos!B151),AND(OR(B$1005="",Datos!B151&gt;=B$1005),OR(B$1006="",Datos!B151&lt;=B$1006)),FALSE),IF(ISNUMBER(Datos!B151),AND(Datos!B151=INT(Datos!B151),AND(OR(B$1005="",Datos!B151&gt;=B$1005),OR(B$1006="",Datos!B151&lt;=B$1006))),FALSE),OR(ISNUMBER(FIND(";"&amp;UPPER(TRIM(Datos!B151&amp;""))&amp;"=",B$1007)),ISNUMBER(FIND(";"&amp;UPPER(TRIM(Datos!B151&amp;""))&amp;";",B$1007))),OR(UPPER(TRIM(Datos!B151&amp;""))="SÍ",UPPER(TRIM(Datos!B151&amp;""))="SI",UPPER(TRIM(Datos!B151&amp;""))="NO"),IF(ISNUMBER(Datos!B151),AND(OR(B$1005="",Datos!B151&gt;=B$1005),OR(B$1006="",Datos!B151&lt;=B$1006)),FALSE),TRUE))))</f>
        <v>0.0</v>
      </c>
      <c r="C151">
        <f>IF(Datos!C151="",0,IF(AND(C$1008&lt;&gt;"",Datos!C151=C$1008),0,IF(C$1004=0,0,1-CHOOSE(C$1004,IF(ISNUMBER(Datos!C151),AND(OR(C$1005="",Datos!C151&gt;=C$1005),OR(C$1006="",Datos!C151&lt;=C$1006)),FALSE),IF(ISNUMBER(Datos!C151),AND(Datos!C151=INT(Datos!C151),AND(OR(C$1005="",Datos!C151&gt;=C$1005),OR(C$1006="",Datos!C151&lt;=C$1006))),FALSE),OR(ISNUMBER(FIND(";"&amp;UPPER(TRIM(Datos!C151&amp;""))&amp;"=",C$1007)),ISNUMBER(FIND(";"&amp;UPPER(TRIM(Datos!C151&amp;""))&amp;";",C$1007))),OR(UPPER(TRIM(Datos!C151&amp;""))="SÍ",UPPER(TRIM(Datos!C151&amp;""))="SI",UPPER(TRIM(Datos!C151&amp;""))="NO"),IF(ISNUMBER(Datos!C151),AND(OR(C$1005="",Datos!C151&gt;=C$1005),OR(C$1006="",Datos!C151&lt;=C$1006)),FALSE),TRUE))))</f>
        <v>0.0</v>
      </c>
      <c r="D151">
        <f>IF(Datos!D151="",0,IF(AND(D$1008&lt;&gt;"",Datos!D151=D$1008),0,IF(D$1004=0,0,1-CHOOSE(D$1004,IF(ISNUMBER(Datos!D151),AND(OR(D$1005="",Datos!D151&gt;=D$1005),OR(D$1006="",Datos!D151&lt;=D$1006)),FALSE),IF(ISNUMBER(Datos!D151),AND(Datos!D151=INT(Datos!D151),AND(OR(D$1005="",Datos!D151&gt;=D$1005),OR(D$1006="",Datos!D151&lt;=D$1006))),FALSE),OR(ISNUMBER(FIND(";"&amp;UPPER(TRIM(Datos!D151&amp;""))&amp;"=",D$1007)),ISNUMBER(FIND(";"&amp;UPPER(TRIM(Datos!D151&amp;""))&amp;";",D$1007))),OR(UPPER(TRIM(Datos!D151&amp;""))="SÍ",UPPER(TRIM(Datos!D151&amp;""))="SI",UPPER(TRIM(Datos!D151&amp;""))="NO"),IF(ISNUMBER(Datos!D151),AND(OR(D$1005="",Datos!D151&gt;=D$1005),OR(D$1006="",Datos!D151&lt;=D$1006)),FALSE),TRUE))))</f>
        <v>0.0</v>
      </c>
      <c r="E151">
        <f>IF(Datos!E151="",0,IF(AND(E$1008&lt;&gt;"",Datos!E151=E$1008),0,IF(E$1004=0,0,1-CHOOSE(E$1004,IF(ISNUMBER(Datos!E151),AND(OR(E$1005="",Datos!E151&gt;=E$1005),OR(E$1006="",Datos!E151&lt;=E$1006)),FALSE),IF(ISNUMBER(Datos!E151),AND(Datos!E151=INT(Datos!E151),AND(OR(E$1005="",Datos!E151&gt;=E$1005),OR(E$1006="",Datos!E151&lt;=E$1006))),FALSE),OR(ISNUMBER(FIND(";"&amp;UPPER(TRIM(Datos!E151&amp;""))&amp;"=",E$1007)),ISNUMBER(FIND(";"&amp;UPPER(TRIM(Datos!E151&amp;""))&amp;";",E$1007))),OR(UPPER(TRIM(Datos!E151&amp;""))="SÍ",UPPER(TRIM(Datos!E151&amp;""))="SI",UPPER(TRIM(Datos!E151&amp;""))="NO"),IF(ISNUMBER(Datos!E151),AND(OR(E$1005="",Datos!E151&gt;=E$1005),OR(E$1006="",Datos!E151&lt;=E$1006)),FALSE),TRUE))))</f>
        <v>0.0</v>
      </c>
      <c r="F151">
        <f>IF(Datos!F151="",0,IF(AND(F$1008&lt;&gt;"",Datos!F151=F$1008),0,IF(F$1004=0,0,1-CHOOSE(F$1004,IF(ISNUMBER(Datos!F151),AND(OR(F$1005="",Datos!F151&gt;=F$1005),OR(F$1006="",Datos!F151&lt;=F$1006)),FALSE),IF(ISNUMBER(Datos!F151),AND(Datos!F151=INT(Datos!F151),AND(OR(F$1005="",Datos!F151&gt;=F$1005),OR(F$1006="",Datos!F151&lt;=F$1006))),FALSE),OR(ISNUMBER(FIND(";"&amp;UPPER(TRIM(Datos!F151&amp;""))&amp;"=",F$1007)),ISNUMBER(FIND(";"&amp;UPPER(TRIM(Datos!F151&amp;""))&amp;";",F$1007))),OR(UPPER(TRIM(Datos!F151&amp;""))="SÍ",UPPER(TRIM(Datos!F151&amp;""))="SI",UPPER(TRIM(Datos!F151&amp;""))="NO"),IF(ISNUMBER(Datos!F151),AND(OR(F$1005="",Datos!F151&gt;=F$1005),OR(F$1006="",Datos!F151&lt;=F$1006)),FALSE),TRUE))))</f>
        <v>0.0</v>
      </c>
      <c r="G151">
        <f>IF(Datos!G151="",0,IF(AND(G$1008&lt;&gt;"",Datos!G151=G$1008),0,IF(G$1004=0,0,1-CHOOSE(G$1004,IF(ISNUMBER(Datos!G151),AND(OR(G$1005="",Datos!G151&gt;=G$1005),OR(G$1006="",Datos!G151&lt;=G$1006)),FALSE),IF(ISNUMBER(Datos!G151),AND(Datos!G151=INT(Datos!G151),AND(OR(G$1005="",Datos!G151&gt;=G$1005),OR(G$1006="",Datos!G151&lt;=G$1006))),FALSE),OR(ISNUMBER(FIND(";"&amp;UPPER(TRIM(Datos!G151&amp;""))&amp;"=",G$1007)),ISNUMBER(FIND(";"&amp;UPPER(TRIM(Datos!G151&amp;""))&amp;";",G$1007))),OR(UPPER(TRIM(Datos!G151&amp;""))="SÍ",UPPER(TRIM(Datos!G151&amp;""))="SI",UPPER(TRIM(Datos!G151&amp;""))="NO"),IF(ISNUMBER(Datos!G151),AND(OR(G$1005="",Datos!G151&gt;=G$1005),OR(G$1006="",Datos!G151&lt;=G$1006)),FALSE),TRUE))))</f>
        <v>0.0</v>
      </c>
      <c r="H151">
        <f>IF(Datos!H151="",0,IF(AND(H$1008&lt;&gt;"",Datos!H151=H$1008),0,IF(H$1004=0,0,1-CHOOSE(H$1004,IF(ISNUMBER(Datos!H151),AND(OR(H$1005="",Datos!H151&gt;=H$1005),OR(H$1006="",Datos!H151&lt;=H$1006)),FALSE),IF(ISNUMBER(Datos!H151),AND(Datos!H151=INT(Datos!H151),AND(OR(H$1005="",Datos!H151&gt;=H$1005),OR(H$1006="",Datos!H151&lt;=H$1006))),FALSE),OR(ISNUMBER(FIND(";"&amp;UPPER(TRIM(Datos!H151&amp;""))&amp;"=",H$1007)),ISNUMBER(FIND(";"&amp;UPPER(TRIM(Datos!H151&amp;""))&amp;";",H$1007))),OR(UPPER(TRIM(Datos!H151&amp;""))="SÍ",UPPER(TRIM(Datos!H151&amp;""))="SI",UPPER(TRIM(Datos!H151&amp;""))="NO"),IF(ISNUMBER(Datos!H151),AND(OR(H$1005="",Datos!H151&gt;=H$1005),OR(H$1006="",Datos!H151&lt;=H$1006)),FALSE),TRUE))))</f>
        <v>0.0</v>
      </c>
      <c r="I151">
        <f>IF(Datos!I151="",0,IF(AND(I$1008&lt;&gt;"",Datos!I151=I$1008),0,IF(I$1004=0,0,1-CHOOSE(I$1004,IF(ISNUMBER(Datos!I151),AND(OR(I$1005="",Datos!I151&gt;=I$1005),OR(I$1006="",Datos!I151&lt;=I$1006)),FALSE),IF(ISNUMBER(Datos!I151),AND(Datos!I151=INT(Datos!I151),AND(OR(I$1005="",Datos!I151&gt;=I$1005),OR(I$1006="",Datos!I151&lt;=I$1006))),FALSE),OR(ISNUMBER(FIND(";"&amp;UPPER(TRIM(Datos!I151&amp;""))&amp;"=",I$1007)),ISNUMBER(FIND(";"&amp;UPPER(TRIM(Datos!I151&amp;""))&amp;";",I$1007))),OR(UPPER(TRIM(Datos!I151&amp;""))="SÍ",UPPER(TRIM(Datos!I151&amp;""))="SI",UPPER(TRIM(Datos!I151&amp;""))="NO"),IF(ISNUMBER(Datos!I151),AND(OR(I$1005="",Datos!I151&gt;=I$1005),OR(I$1006="",Datos!I151&lt;=I$1006)),FALSE),TRUE))))</f>
        <v>0.0</v>
      </c>
      <c r="J151">
        <f>IF(Datos!J151="",0,IF(AND(J$1008&lt;&gt;"",Datos!J151=J$1008),0,IF(J$1004=0,0,1-CHOOSE(J$1004,IF(ISNUMBER(Datos!J151),AND(OR(J$1005="",Datos!J151&gt;=J$1005),OR(J$1006="",Datos!J151&lt;=J$1006)),FALSE),IF(ISNUMBER(Datos!J151),AND(Datos!J151=INT(Datos!J151),AND(OR(J$1005="",Datos!J151&gt;=J$1005),OR(J$1006="",Datos!J151&lt;=J$1006))),FALSE),OR(ISNUMBER(FIND(";"&amp;UPPER(TRIM(Datos!J151&amp;""))&amp;"=",J$1007)),ISNUMBER(FIND(";"&amp;UPPER(TRIM(Datos!J151&amp;""))&amp;";",J$1007))),OR(UPPER(TRIM(Datos!J151&amp;""))="SÍ",UPPER(TRIM(Datos!J151&amp;""))="SI",UPPER(TRIM(Datos!J151&amp;""))="NO"),IF(ISNUMBER(Datos!J151),AND(OR(J$1005="",Datos!J151&gt;=J$1005),OR(J$1006="",Datos!J151&lt;=J$1006)),FALSE),TRUE))))</f>
        <v>0.0</v>
      </c>
      <c r="K151">
        <f>IF(Datos!K151="",0,IF(AND(K$1008&lt;&gt;"",Datos!K151=K$1008),0,IF(K$1004=0,0,1-CHOOSE(K$1004,IF(ISNUMBER(Datos!K151),AND(OR(K$1005="",Datos!K151&gt;=K$1005),OR(K$1006="",Datos!K151&lt;=K$1006)),FALSE),IF(ISNUMBER(Datos!K151),AND(Datos!K151=INT(Datos!K151),AND(OR(K$1005="",Datos!K151&gt;=K$1005),OR(K$1006="",Datos!K151&lt;=K$1006))),FALSE),OR(ISNUMBER(FIND(";"&amp;UPPER(TRIM(Datos!K151&amp;""))&amp;"=",K$1007)),ISNUMBER(FIND(";"&amp;UPPER(TRIM(Datos!K151&amp;""))&amp;";",K$1007))),OR(UPPER(TRIM(Datos!K151&amp;""))="SÍ",UPPER(TRIM(Datos!K151&amp;""))="SI",UPPER(TRIM(Datos!K151&amp;""))="NO"),IF(ISNUMBER(Datos!K151),AND(OR(K$1005="",Datos!K151&gt;=K$1005),OR(K$1006="",Datos!K151&lt;=K$1006)),FALSE),TRUE))))</f>
        <v>0.0</v>
      </c>
      <c r="L151">
        <f>IF(Datos!L151="",0,IF(AND(L$1008&lt;&gt;"",Datos!L151=L$1008),0,IF(L$1004=0,0,1-CHOOSE(L$1004,IF(ISNUMBER(Datos!L151),AND(OR(L$1005="",Datos!L151&gt;=L$1005),OR(L$1006="",Datos!L151&lt;=L$1006)),FALSE),IF(ISNUMBER(Datos!L151),AND(Datos!L151=INT(Datos!L151),AND(OR(L$1005="",Datos!L151&gt;=L$1005),OR(L$1006="",Datos!L151&lt;=L$1006))),FALSE),OR(ISNUMBER(FIND(";"&amp;UPPER(TRIM(Datos!L151&amp;""))&amp;"=",L$1007)),ISNUMBER(FIND(";"&amp;UPPER(TRIM(Datos!L151&amp;""))&amp;";",L$1007))),OR(UPPER(TRIM(Datos!L151&amp;""))="SÍ",UPPER(TRIM(Datos!L151&amp;""))="SI",UPPER(TRIM(Datos!L151&amp;""))="NO"),IF(ISNUMBER(Datos!L151),AND(OR(L$1005="",Datos!L151&gt;=L$1005),OR(L$1006="",Datos!L151&lt;=L$1006)),FALSE),TRUE))))</f>
        <v>0.0</v>
      </c>
      <c r="M151">
        <f>IF(Datos!M151="",0,IF(AND(M$1008&lt;&gt;"",Datos!M151=M$1008),0,IF(M$1004=0,0,1-CHOOSE(M$1004,IF(ISNUMBER(Datos!M151),AND(OR(M$1005="",Datos!M151&gt;=M$1005),OR(M$1006="",Datos!M151&lt;=M$1006)),FALSE),IF(ISNUMBER(Datos!M151),AND(Datos!M151=INT(Datos!M151),AND(OR(M$1005="",Datos!M151&gt;=M$1005),OR(M$1006="",Datos!M151&lt;=M$1006))),FALSE),OR(ISNUMBER(FIND(";"&amp;UPPER(TRIM(Datos!M151&amp;""))&amp;"=",M$1007)),ISNUMBER(FIND(";"&amp;UPPER(TRIM(Datos!M151&amp;""))&amp;";",M$1007))),OR(UPPER(TRIM(Datos!M151&amp;""))="SÍ",UPPER(TRIM(Datos!M151&amp;""))="SI",UPPER(TRIM(Datos!M151&amp;""))="NO"),IF(ISNUMBER(Datos!M151),AND(OR(M$1005="",Datos!M151&gt;=M$1005),OR(M$1006="",Datos!M151&lt;=M$1006)),FALSE),TRUE))))</f>
        <v>0.0</v>
      </c>
      <c r="N151">
        <f>IF(Datos!N151="",0,IF(AND(N$1008&lt;&gt;"",Datos!N151=N$1008),0,IF(N$1004=0,0,1-CHOOSE(N$1004,IF(ISNUMBER(Datos!N151),AND(OR(N$1005="",Datos!N151&gt;=N$1005),OR(N$1006="",Datos!N151&lt;=N$1006)),FALSE),IF(ISNUMBER(Datos!N151),AND(Datos!N151=INT(Datos!N151),AND(OR(N$1005="",Datos!N151&gt;=N$1005),OR(N$1006="",Datos!N151&lt;=N$1006))),FALSE),OR(ISNUMBER(FIND(";"&amp;UPPER(TRIM(Datos!N151&amp;""))&amp;"=",N$1007)),ISNUMBER(FIND(";"&amp;UPPER(TRIM(Datos!N151&amp;""))&amp;";",N$1007))),OR(UPPER(TRIM(Datos!N151&amp;""))="SÍ",UPPER(TRIM(Datos!N151&amp;""))="SI",UPPER(TRIM(Datos!N151&amp;""))="NO"),IF(ISNUMBER(Datos!N151),AND(OR(N$1005="",Datos!N151&gt;=N$1005),OR(N$1006="",Datos!N151&lt;=N$1006)),FALSE),TRUE))))</f>
        <v>0.0</v>
      </c>
      <c r="O151">
        <f>IF(Datos!O151="",0,IF(AND(O$1008&lt;&gt;"",Datos!O151=O$1008),0,IF(O$1004=0,0,1-CHOOSE(O$1004,IF(ISNUMBER(Datos!O151),AND(OR(O$1005="",Datos!O151&gt;=O$1005),OR(O$1006="",Datos!O151&lt;=O$1006)),FALSE),IF(ISNUMBER(Datos!O151),AND(Datos!O151=INT(Datos!O151),AND(OR(O$1005="",Datos!O151&gt;=O$1005),OR(O$1006="",Datos!O151&lt;=O$1006))),FALSE),OR(ISNUMBER(FIND(";"&amp;UPPER(TRIM(Datos!O151&amp;""))&amp;"=",O$1007)),ISNUMBER(FIND(";"&amp;UPPER(TRIM(Datos!O151&amp;""))&amp;";",O$1007))),OR(UPPER(TRIM(Datos!O151&amp;""))="SÍ",UPPER(TRIM(Datos!O151&amp;""))="SI",UPPER(TRIM(Datos!O151&amp;""))="NO"),IF(ISNUMBER(Datos!O151),AND(OR(O$1005="",Datos!O151&gt;=O$1005),OR(O$1006="",Datos!O151&lt;=O$1006)),FALSE),TRUE))))</f>
        <v>0.0</v>
      </c>
      <c r="P151">
        <f>IF(Datos!P151="",0,IF(AND(P$1008&lt;&gt;"",Datos!P151=P$1008),0,IF(P$1004=0,0,1-CHOOSE(P$1004,IF(ISNUMBER(Datos!P151),AND(OR(P$1005="",Datos!P151&gt;=P$1005),OR(P$1006="",Datos!P151&lt;=P$1006)),FALSE),IF(ISNUMBER(Datos!P151),AND(Datos!P151=INT(Datos!P151),AND(OR(P$1005="",Datos!P151&gt;=P$1005),OR(P$1006="",Datos!P151&lt;=P$1006))),FALSE),OR(ISNUMBER(FIND(";"&amp;UPPER(TRIM(Datos!P151&amp;""))&amp;"=",P$1007)),ISNUMBER(FIND(";"&amp;UPPER(TRIM(Datos!P151&amp;""))&amp;";",P$1007))),OR(UPPER(TRIM(Datos!P151&amp;""))="SÍ",UPPER(TRIM(Datos!P151&amp;""))="SI",UPPER(TRIM(Datos!P151&amp;""))="NO"),IF(ISNUMBER(Datos!P151),AND(OR(P$1005="",Datos!P151&gt;=P$1005),OR(P$1006="",Datos!P151&lt;=P$1006)),FALSE),TRUE))))</f>
        <v>0.0</v>
      </c>
      <c r="Q151">
        <f>IF(Datos!Q151="",0,IF(AND(Q$1008&lt;&gt;"",Datos!Q151=Q$1008),0,IF(Q$1004=0,0,1-CHOOSE(Q$1004,IF(ISNUMBER(Datos!Q151),AND(OR(Q$1005="",Datos!Q151&gt;=Q$1005),OR(Q$1006="",Datos!Q151&lt;=Q$1006)),FALSE),IF(ISNUMBER(Datos!Q151),AND(Datos!Q151=INT(Datos!Q151),AND(OR(Q$1005="",Datos!Q151&gt;=Q$1005),OR(Q$1006="",Datos!Q151&lt;=Q$1006))),FALSE),OR(ISNUMBER(FIND(";"&amp;UPPER(TRIM(Datos!Q151&amp;""))&amp;"=",Q$1007)),ISNUMBER(FIND(";"&amp;UPPER(TRIM(Datos!Q151&amp;""))&amp;";",Q$1007))),OR(UPPER(TRIM(Datos!Q151&amp;""))="SÍ",UPPER(TRIM(Datos!Q151&amp;""))="SI",UPPER(TRIM(Datos!Q151&amp;""))="NO"),IF(ISNUMBER(Datos!Q151),AND(OR(Q$1005="",Datos!Q151&gt;=Q$1005),OR(Q$1006="",Datos!Q151&lt;=Q$1006)),FALSE),TRUE))))</f>
        <v>0.0</v>
      </c>
      <c r="R151">
        <f>IF(Datos!R151="",0,IF(AND(R$1008&lt;&gt;"",Datos!R151=R$1008),0,IF(R$1004=0,0,1-CHOOSE(R$1004,IF(ISNUMBER(Datos!R151),AND(OR(R$1005="",Datos!R151&gt;=R$1005),OR(R$1006="",Datos!R151&lt;=R$1006)),FALSE),IF(ISNUMBER(Datos!R151),AND(Datos!R151=INT(Datos!R151),AND(OR(R$1005="",Datos!R151&gt;=R$1005),OR(R$1006="",Datos!R151&lt;=R$1006))),FALSE),OR(ISNUMBER(FIND(";"&amp;UPPER(TRIM(Datos!R151&amp;""))&amp;"=",R$1007)),ISNUMBER(FIND(";"&amp;UPPER(TRIM(Datos!R151&amp;""))&amp;";",R$1007))),OR(UPPER(TRIM(Datos!R151&amp;""))="SÍ",UPPER(TRIM(Datos!R151&amp;""))="SI",UPPER(TRIM(Datos!R151&amp;""))="NO"),IF(ISNUMBER(Datos!R151),AND(OR(R$1005="",Datos!R151&gt;=R$1005),OR(R$1006="",Datos!R151&lt;=R$1006)),FALSE),TRUE))))</f>
        <v>0.0</v>
      </c>
      <c r="S151">
        <f>IF(Datos!S151="",0,IF(AND(S$1008&lt;&gt;"",Datos!S151=S$1008),0,IF(S$1004=0,0,1-CHOOSE(S$1004,IF(ISNUMBER(Datos!S151),AND(OR(S$1005="",Datos!S151&gt;=S$1005),OR(S$1006="",Datos!S151&lt;=S$1006)),FALSE),IF(ISNUMBER(Datos!S151),AND(Datos!S151=INT(Datos!S151),AND(OR(S$1005="",Datos!S151&gt;=S$1005),OR(S$1006="",Datos!S151&lt;=S$1006))),FALSE),OR(ISNUMBER(FIND(";"&amp;UPPER(TRIM(Datos!S151&amp;""))&amp;"=",S$1007)),ISNUMBER(FIND(";"&amp;UPPER(TRIM(Datos!S151&amp;""))&amp;";",S$1007))),OR(UPPER(TRIM(Datos!S151&amp;""))="SÍ",UPPER(TRIM(Datos!S151&amp;""))="SI",UPPER(TRIM(Datos!S151&amp;""))="NO"),IF(ISNUMBER(Datos!S151),AND(OR(S$1005="",Datos!S151&gt;=S$1005),OR(S$1006="",Datos!S151&lt;=S$1006)),FALSE),TRUE))))</f>
        <v>0.0</v>
      </c>
      <c r="T151">
        <f>IF(Datos!T151="",0,IF(AND(T$1008&lt;&gt;"",Datos!T151=T$1008),0,IF(T$1004=0,0,1-CHOOSE(T$1004,IF(ISNUMBER(Datos!T151),AND(OR(T$1005="",Datos!T151&gt;=T$1005),OR(T$1006="",Datos!T151&lt;=T$1006)),FALSE),IF(ISNUMBER(Datos!T151),AND(Datos!T151=INT(Datos!T151),AND(OR(T$1005="",Datos!T151&gt;=T$1005),OR(T$1006="",Datos!T151&lt;=T$1006))),FALSE),OR(ISNUMBER(FIND(";"&amp;UPPER(TRIM(Datos!T151&amp;""))&amp;"=",T$1007)),ISNUMBER(FIND(";"&amp;UPPER(TRIM(Datos!T151&amp;""))&amp;";",T$1007))),OR(UPPER(TRIM(Datos!T151&amp;""))="SÍ",UPPER(TRIM(Datos!T151&amp;""))="SI",UPPER(TRIM(Datos!T151&amp;""))="NO"),IF(ISNUMBER(Datos!T151),AND(OR(T$1005="",Datos!T151&gt;=T$1005),OR(T$1006="",Datos!T151&lt;=T$1006)),FALSE),TRUE))))</f>
        <v>0.0</v>
      </c>
      <c r="U151">
        <f>IF(Datos!U151="",0,IF(AND(U$1008&lt;&gt;"",Datos!U151=U$1008),0,IF(U$1004=0,0,1-CHOOSE(U$1004,IF(ISNUMBER(Datos!U151),AND(OR(U$1005="",Datos!U151&gt;=U$1005),OR(U$1006="",Datos!U151&lt;=U$1006)),FALSE),IF(ISNUMBER(Datos!U151),AND(Datos!U151=INT(Datos!U151),AND(OR(U$1005="",Datos!U151&gt;=U$1005),OR(U$1006="",Datos!U151&lt;=U$1006))),FALSE),OR(ISNUMBER(FIND(";"&amp;UPPER(TRIM(Datos!U151&amp;""))&amp;"=",U$1007)),ISNUMBER(FIND(";"&amp;UPPER(TRIM(Datos!U151&amp;""))&amp;";",U$1007))),OR(UPPER(TRIM(Datos!U151&amp;""))="SÍ",UPPER(TRIM(Datos!U151&amp;""))="SI",UPPER(TRIM(Datos!U151&amp;""))="NO"),IF(ISNUMBER(Datos!U151),AND(OR(U$1005="",Datos!U151&gt;=U$1005),OR(U$1006="",Datos!U151&lt;=U$1006)),FALSE),TRUE))))</f>
        <v>0.0</v>
      </c>
      <c r="V151">
        <f>IF(Datos!V151="",0,IF(AND(V$1008&lt;&gt;"",Datos!V151=V$1008),0,IF(V$1004=0,0,1-CHOOSE(V$1004,IF(ISNUMBER(Datos!V151),AND(OR(V$1005="",Datos!V151&gt;=V$1005),OR(V$1006="",Datos!V151&lt;=V$1006)),FALSE),IF(ISNUMBER(Datos!V151),AND(Datos!V151=INT(Datos!V151),AND(OR(V$1005="",Datos!V151&gt;=V$1005),OR(V$1006="",Datos!V151&lt;=V$1006))),FALSE),OR(ISNUMBER(FIND(";"&amp;UPPER(TRIM(Datos!V151&amp;""))&amp;"=",V$1007)),ISNUMBER(FIND(";"&amp;UPPER(TRIM(Datos!V151&amp;""))&amp;";",V$1007))),OR(UPPER(TRIM(Datos!V151&amp;""))="SÍ",UPPER(TRIM(Datos!V151&amp;""))="SI",UPPER(TRIM(Datos!V151&amp;""))="NO"),IF(ISNUMBER(Datos!V151),AND(OR(V$1005="",Datos!V151&gt;=V$1005),OR(V$1006="",Datos!V151&lt;=V$1006)),FALSE),TRUE))))</f>
        <v>0.0</v>
      </c>
      <c r="W151">
        <f>IF(Datos!W151="",0,IF(AND(W$1008&lt;&gt;"",Datos!W151=W$1008),0,IF(W$1004=0,0,1-CHOOSE(W$1004,IF(ISNUMBER(Datos!W151),AND(OR(W$1005="",Datos!W151&gt;=W$1005),OR(W$1006="",Datos!W151&lt;=W$1006)),FALSE),IF(ISNUMBER(Datos!W151),AND(Datos!W151=INT(Datos!W151),AND(OR(W$1005="",Datos!W151&gt;=W$1005),OR(W$1006="",Datos!W151&lt;=W$1006))),FALSE),OR(ISNUMBER(FIND(";"&amp;UPPER(TRIM(Datos!W151&amp;""))&amp;"=",W$1007)),ISNUMBER(FIND(";"&amp;UPPER(TRIM(Datos!W151&amp;""))&amp;";",W$1007))),OR(UPPER(TRIM(Datos!W151&amp;""))="SÍ",UPPER(TRIM(Datos!W151&amp;""))="SI",UPPER(TRIM(Datos!W151&amp;""))="NO"),IF(ISNUMBER(Datos!W151),AND(OR(W$1005="",Datos!W151&gt;=W$1005),OR(W$1006="",Datos!W151&lt;=W$1006)),FALSE),TRUE))))</f>
        <v>0.0</v>
      </c>
      <c r="X151">
        <f>IF(Datos!X151="",0,IF(AND(X$1008&lt;&gt;"",Datos!X151=X$1008),0,IF(X$1004=0,0,1-CHOOSE(X$1004,IF(ISNUMBER(Datos!X151),AND(OR(X$1005="",Datos!X151&gt;=X$1005),OR(X$1006="",Datos!X151&lt;=X$1006)),FALSE),IF(ISNUMBER(Datos!X151),AND(Datos!X151=INT(Datos!X151),AND(OR(X$1005="",Datos!X151&gt;=X$1005),OR(X$1006="",Datos!X151&lt;=X$1006))),FALSE),OR(ISNUMBER(FIND(";"&amp;UPPER(TRIM(Datos!X151&amp;""))&amp;"=",X$1007)),ISNUMBER(FIND(";"&amp;UPPER(TRIM(Datos!X151&amp;""))&amp;";",X$1007))),OR(UPPER(TRIM(Datos!X151&amp;""))="SÍ",UPPER(TRIM(Datos!X151&amp;""))="SI",UPPER(TRIM(Datos!X151&amp;""))="NO"),IF(ISNUMBER(Datos!X151),AND(OR(X$1005="",Datos!X151&gt;=X$1005),OR(X$1006="",Datos!X151&lt;=X$1006)),FALSE),TRUE))))</f>
        <v>0.0</v>
      </c>
      <c r="Y151">
        <f>IF(Datos!Y151="",0,IF(AND(Y$1008&lt;&gt;"",Datos!Y151=Y$1008),0,IF(Y$1004=0,0,1-CHOOSE(Y$1004,IF(ISNUMBER(Datos!Y151),AND(OR(Y$1005="",Datos!Y151&gt;=Y$1005),OR(Y$1006="",Datos!Y151&lt;=Y$1006)),FALSE),IF(ISNUMBER(Datos!Y151),AND(Datos!Y151=INT(Datos!Y151),AND(OR(Y$1005="",Datos!Y151&gt;=Y$1005),OR(Y$1006="",Datos!Y151&lt;=Y$1006))),FALSE),OR(ISNUMBER(FIND(";"&amp;UPPER(TRIM(Datos!Y151&amp;""))&amp;"=",Y$1007)),ISNUMBER(FIND(";"&amp;UPPER(TRIM(Datos!Y151&amp;""))&amp;";",Y$1007))),OR(UPPER(TRIM(Datos!Y151&amp;""))="SÍ",UPPER(TRIM(Datos!Y151&amp;""))="SI",UPPER(TRIM(Datos!Y151&amp;""))="NO"),IF(ISNUMBER(Datos!Y151),AND(OR(Y$1005="",Datos!Y151&gt;=Y$1005),OR(Y$1006="",Datos!Y151&lt;=Y$1006)),FALSE),TRUE))))</f>
        <v>0.0</v>
      </c>
      <c r="Z151">
        <f>IF(Datos!Z151="",0,IF(AND(Z$1008&lt;&gt;"",Datos!Z151=Z$1008),0,IF(Z$1004=0,0,1-CHOOSE(Z$1004,IF(ISNUMBER(Datos!Z151),AND(OR(Z$1005="",Datos!Z151&gt;=Z$1005),OR(Z$1006="",Datos!Z151&lt;=Z$1006)),FALSE),IF(ISNUMBER(Datos!Z151),AND(Datos!Z151=INT(Datos!Z151),AND(OR(Z$1005="",Datos!Z151&gt;=Z$1005),OR(Z$1006="",Datos!Z151&lt;=Z$1006))),FALSE),OR(ISNUMBER(FIND(";"&amp;UPPER(TRIM(Datos!Z151&amp;""))&amp;"=",Z$1007)),ISNUMBER(FIND(";"&amp;UPPER(TRIM(Datos!Z151&amp;""))&amp;";",Z$1007))),OR(UPPER(TRIM(Datos!Z151&amp;""))="SÍ",UPPER(TRIM(Datos!Z151&amp;""))="SI",UPPER(TRIM(Datos!Z151&amp;""))="NO"),IF(ISNUMBER(Datos!Z151),AND(OR(Z$1005="",Datos!Z151&gt;=Z$1005),OR(Z$1006="",Datos!Z151&lt;=Z$1006)),FALSE),TRUE))))</f>
        <v>0.0</v>
      </c>
      <c r="AA151">
        <f>IF(Datos!AA151="",0,IF(AND(AA$1008&lt;&gt;"",Datos!AA151=AA$1008),0,IF(AA$1004=0,0,1-CHOOSE(AA$1004,IF(ISNUMBER(Datos!AA151),AND(OR(AA$1005="",Datos!AA151&gt;=AA$1005),OR(AA$1006="",Datos!AA151&lt;=AA$1006)),FALSE),IF(ISNUMBER(Datos!AA151),AND(Datos!AA151=INT(Datos!AA151),AND(OR(AA$1005="",Datos!AA151&gt;=AA$1005),OR(AA$1006="",Datos!AA151&lt;=AA$1006))),FALSE),OR(ISNUMBER(FIND(";"&amp;UPPER(TRIM(Datos!AA151&amp;""))&amp;"=",AA$1007)),ISNUMBER(FIND(";"&amp;UPPER(TRIM(Datos!AA151&amp;""))&amp;";",AA$1007))),OR(UPPER(TRIM(Datos!AA151&amp;""))="SÍ",UPPER(TRIM(Datos!AA151&amp;""))="SI",UPPER(TRIM(Datos!AA151&amp;""))="NO"),IF(ISNUMBER(Datos!AA151),AND(OR(AA$1005="",Datos!AA151&gt;=AA$1005),OR(AA$1006="",Datos!AA151&lt;=AA$1006)),FALSE),TRUE))))</f>
        <v>0.0</v>
      </c>
      <c r="AB151">
        <f>IF(Datos!AB151="",0,IF(AND(AB$1008&lt;&gt;"",Datos!AB151=AB$1008),0,IF(AB$1004=0,0,1-CHOOSE(AB$1004,IF(ISNUMBER(Datos!AB151),AND(OR(AB$1005="",Datos!AB151&gt;=AB$1005),OR(AB$1006="",Datos!AB151&lt;=AB$1006)),FALSE),IF(ISNUMBER(Datos!AB151),AND(Datos!AB151=INT(Datos!AB151),AND(OR(AB$1005="",Datos!AB151&gt;=AB$1005),OR(AB$1006="",Datos!AB151&lt;=AB$1006))),FALSE),OR(ISNUMBER(FIND(";"&amp;UPPER(TRIM(Datos!AB151&amp;""))&amp;"=",AB$1007)),ISNUMBER(FIND(";"&amp;UPPER(TRIM(Datos!AB151&amp;""))&amp;";",AB$1007))),OR(UPPER(TRIM(Datos!AB151&amp;""))="SÍ",UPPER(TRIM(Datos!AB151&amp;""))="SI",UPPER(TRIM(Datos!AB151&amp;""))="NO"),IF(ISNUMBER(Datos!AB151),AND(OR(AB$1005="",Datos!AB151&gt;=AB$1005),OR(AB$1006="",Datos!AB151&lt;=AB$1006)),FALSE),TRUE))))</f>
        <v>0.0</v>
      </c>
      <c r="AC151">
        <f>IF(Datos!AC151="",0,IF(AND(AC$1008&lt;&gt;"",Datos!AC151=AC$1008),0,IF(AC$1004=0,0,1-CHOOSE(AC$1004,IF(ISNUMBER(Datos!AC151),AND(OR(AC$1005="",Datos!AC151&gt;=AC$1005),OR(AC$1006="",Datos!AC151&lt;=AC$1006)),FALSE),IF(ISNUMBER(Datos!AC151),AND(Datos!AC151=INT(Datos!AC151),AND(OR(AC$1005="",Datos!AC151&gt;=AC$1005),OR(AC$1006="",Datos!AC151&lt;=AC$1006))),FALSE),OR(ISNUMBER(FIND(";"&amp;UPPER(TRIM(Datos!AC151&amp;""))&amp;"=",AC$1007)),ISNUMBER(FIND(";"&amp;UPPER(TRIM(Datos!AC151&amp;""))&amp;";",AC$1007))),OR(UPPER(TRIM(Datos!AC151&amp;""))="SÍ",UPPER(TRIM(Datos!AC151&amp;""))="SI",UPPER(TRIM(Datos!AC151&amp;""))="NO"),IF(ISNUMBER(Datos!AC151),AND(OR(AC$1005="",Datos!AC151&gt;=AC$1005),OR(AC$1006="",Datos!AC151&lt;=AC$1006)),FALSE),TRUE))))</f>
        <v>0.0</v>
      </c>
      <c r="AD151">
        <f>IF(Datos!AD151="",0,IF(AND(AD$1008&lt;&gt;"",Datos!AD151=AD$1008),0,IF(AD$1004=0,0,1-CHOOSE(AD$1004,IF(ISNUMBER(Datos!AD151),AND(OR(AD$1005="",Datos!AD151&gt;=AD$1005),OR(AD$1006="",Datos!AD151&lt;=AD$1006)),FALSE),IF(ISNUMBER(Datos!AD151),AND(Datos!AD151=INT(Datos!AD151),AND(OR(AD$1005="",Datos!AD151&gt;=AD$1005),OR(AD$1006="",Datos!AD151&lt;=AD$1006))),FALSE),OR(ISNUMBER(FIND(";"&amp;UPPER(TRIM(Datos!AD151&amp;""))&amp;"=",AD$1007)),ISNUMBER(FIND(";"&amp;UPPER(TRIM(Datos!AD151&amp;""))&amp;";",AD$1007))),OR(UPPER(TRIM(Datos!AD151&amp;""))="SÍ",UPPER(TRIM(Datos!AD151&amp;""))="SI",UPPER(TRIM(Datos!AD151&amp;""))="NO"),IF(ISNUMBER(Datos!AD151),AND(OR(AD$1005="",Datos!AD151&gt;=AD$1005),OR(AD$1006="",Datos!AD151&lt;=AD$1006)),FALSE),TRUE))))</f>
        <v>0.0</v>
      </c>
      <c r="AE151">
        <f>IF(Datos!AE151="",0,IF(AND(AE$1008&lt;&gt;"",Datos!AE151=AE$1008),0,IF(AE$1004=0,0,1-CHOOSE(AE$1004,IF(ISNUMBER(Datos!AE151),AND(OR(AE$1005="",Datos!AE151&gt;=AE$1005),OR(AE$1006="",Datos!AE151&lt;=AE$1006)),FALSE),IF(ISNUMBER(Datos!AE151),AND(Datos!AE151=INT(Datos!AE151),AND(OR(AE$1005="",Datos!AE151&gt;=AE$1005),OR(AE$1006="",Datos!AE151&lt;=AE$1006))),FALSE),OR(ISNUMBER(FIND(";"&amp;UPPER(TRIM(Datos!AE151&amp;""))&amp;"=",AE$1007)),ISNUMBER(FIND(";"&amp;UPPER(TRIM(Datos!AE151&amp;""))&amp;";",AE$1007))),OR(UPPER(TRIM(Datos!AE151&amp;""))="SÍ",UPPER(TRIM(Datos!AE151&amp;""))="SI",UPPER(TRIM(Datos!AE151&amp;""))="NO"),IF(ISNUMBER(Datos!AE151),AND(OR(AE$1005="",Datos!AE151&gt;=AE$1005),OR(AE$1006="",Datos!AE151&lt;=AE$1006)),FALSE),TRUE))))</f>
        <v>0.0</v>
      </c>
    </row>
    <row r="152" spans="2:31">
      <c r="B152">
        <f>IF(Datos!B152="",0,IF(AND(B$1008&lt;&gt;"",Datos!B152=B$1008),0,IF(B$1004=0,0,1-CHOOSE(B$1004,IF(ISNUMBER(Datos!B152),AND(OR(B$1005="",Datos!B152&gt;=B$1005),OR(B$1006="",Datos!B152&lt;=B$1006)),FALSE),IF(ISNUMBER(Datos!B152),AND(Datos!B152=INT(Datos!B152),AND(OR(B$1005="",Datos!B152&gt;=B$1005),OR(B$1006="",Datos!B152&lt;=B$1006))),FALSE),OR(ISNUMBER(FIND(";"&amp;UPPER(TRIM(Datos!B152&amp;""))&amp;"=",B$1007)),ISNUMBER(FIND(";"&amp;UPPER(TRIM(Datos!B152&amp;""))&amp;";",B$1007))),OR(UPPER(TRIM(Datos!B152&amp;""))="SÍ",UPPER(TRIM(Datos!B152&amp;""))="SI",UPPER(TRIM(Datos!B152&amp;""))="NO"),IF(ISNUMBER(Datos!B152),AND(OR(B$1005="",Datos!B152&gt;=B$1005),OR(B$1006="",Datos!B152&lt;=B$1006)),FALSE),TRUE))))</f>
        <v>0.0</v>
      </c>
      <c r="C152">
        <f>IF(Datos!C152="",0,IF(AND(C$1008&lt;&gt;"",Datos!C152=C$1008),0,IF(C$1004=0,0,1-CHOOSE(C$1004,IF(ISNUMBER(Datos!C152),AND(OR(C$1005="",Datos!C152&gt;=C$1005),OR(C$1006="",Datos!C152&lt;=C$1006)),FALSE),IF(ISNUMBER(Datos!C152),AND(Datos!C152=INT(Datos!C152),AND(OR(C$1005="",Datos!C152&gt;=C$1005),OR(C$1006="",Datos!C152&lt;=C$1006))),FALSE),OR(ISNUMBER(FIND(";"&amp;UPPER(TRIM(Datos!C152&amp;""))&amp;"=",C$1007)),ISNUMBER(FIND(";"&amp;UPPER(TRIM(Datos!C152&amp;""))&amp;";",C$1007))),OR(UPPER(TRIM(Datos!C152&amp;""))="SÍ",UPPER(TRIM(Datos!C152&amp;""))="SI",UPPER(TRIM(Datos!C152&amp;""))="NO"),IF(ISNUMBER(Datos!C152),AND(OR(C$1005="",Datos!C152&gt;=C$1005),OR(C$1006="",Datos!C152&lt;=C$1006)),FALSE),TRUE))))</f>
        <v>0.0</v>
      </c>
      <c r="D152">
        <f>IF(Datos!D152="",0,IF(AND(D$1008&lt;&gt;"",Datos!D152=D$1008),0,IF(D$1004=0,0,1-CHOOSE(D$1004,IF(ISNUMBER(Datos!D152),AND(OR(D$1005="",Datos!D152&gt;=D$1005),OR(D$1006="",Datos!D152&lt;=D$1006)),FALSE),IF(ISNUMBER(Datos!D152),AND(Datos!D152=INT(Datos!D152),AND(OR(D$1005="",Datos!D152&gt;=D$1005),OR(D$1006="",Datos!D152&lt;=D$1006))),FALSE),OR(ISNUMBER(FIND(";"&amp;UPPER(TRIM(Datos!D152&amp;""))&amp;"=",D$1007)),ISNUMBER(FIND(";"&amp;UPPER(TRIM(Datos!D152&amp;""))&amp;";",D$1007))),OR(UPPER(TRIM(Datos!D152&amp;""))="SÍ",UPPER(TRIM(Datos!D152&amp;""))="SI",UPPER(TRIM(Datos!D152&amp;""))="NO"),IF(ISNUMBER(Datos!D152),AND(OR(D$1005="",Datos!D152&gt;=D$1005),OR(D$1006="",Datos!D152&lt;=D$1006)),FALSE),TRUE))))</f>
        <v>0.0</v>
      </c>
      <c r="E152">
        <f>IF(Datos!E152="",0,IF(AND(E$1008&lt;&gt;"",Datos!E152=E$1008),0,IF(E$1004=0,0,1-CHOOSE(E$1004,IF(ISNUMBER(Datos!E152),AND(OR(E$1005="",Datos!E152&gt;=E$1005),OR(E$1006="",Datos!E152&lt;=E$1006)),FALSE),IF(ISNUMBER(Datos!E152),AND(Datos!E152=INT(Datos!E152),AND(OR(E$1005="",Datos!E152&gt;=E$1005),OR(E$1006="",Datos!E152&lt;=E$1006))),FALSE),OR(ISNUMBER(FIND(";"&amp;UPPER(TRIM(Datos!E152&amp;""))&amp;"=",E$1007)),ISNUMBER(FIND(";"&amp;UPPER(TRIM(Datos!E152&amp;""))&amp;";",E$1007))),OR(UPPER(TRIM(Datos!E152&amp;""))="SÍ",UPPER(TRIM(Datos!E152&amp;""))="SI",UPPER(TRIM(Datos!E152&amp;""))="NO"),IF(ISNUMBER(Datos!E152),AND(OR(E$1005="",Datos!E152&gt;=E$1005),OR(E$1006="",Datos!E152&lt;=E$1006)),FALSE),TRUE))))</f>
        <v>0.0</v>
      </c>
      <c r="F152">
        <f>IF(Datos!F152="",0,IF(AND(F$1008&lt;&gt;"",Datos!F152=F$1008),0,IF(F$1004=0,0,1-CHOOSE(F$1004,IF(ISNUMBER(Datos!F152),AND(OR(F$1005="",Datos!F152&gt;=F$1005),OR(F$1006="",Datos!F152&lt;=F$1006)),FALSE),IF(ISNUMBER(Datos!F152),AND(Datos!F152=INT(Datos!F152),AND(OR(F$1005="",Datos!F152&gt;=F$1005),OR(F$1006="",Datos!F152&lt;=F$1006))),FALSE),OR(ISNUMBER(FIND(";"&amp;UPPER(TRIM(Datos!F152&amp;""))&amp;"=",F$1007)),ISNUMBER(FIND(";"&amp;UPPER(TRIM(Datos!F152&amp;""))&amp;";",F$1007))),OR(UPPER(TRIM(Datos!F152&amp;""))="SÍ",UPPER(TRIM(Datos!F152&amp;""))="SI",UPPER(TRIM(Datos!F152&amp;""))="NO"),IF(ISNUMBER(Datos!F152),AND(OR(F$1005="",Datos!F152&gt;=F$1005),OR(F$1006="",Datos!F152&lt;=F$1006)),FALSE),TRUE))))</f>
        <v>0.0</v>
      </c>
      <c r="G152">
        <f>IF(Datos!G152="",0,IF(AND(G$1008&lt;&gt;"",Datos!G152=G$1008),0,IF(G$1004=0,0,1-CHOOSE(G$1004,IF(ISNUMBER(Datos!G152),AND(OR(G$1005="",Datos!G152&gt;=G$1005),OR(G$1006="",Datos!G152&lt;=G$1006)),FALSE),IF(ISNUMBER(Datos!G152),AND(Datos!G152=INT(Datos!G152),AND(OR(G$1005="",Datos!G152&gt;=G$1005),OR(G$1006="",Datos!G152&lt;=G$1006))),FALSE),OR(ISNUMBER(FIND(";"&amp;UPPER(TRIM(Datos!G152&amp;""))&amp;"=",G$1007)),ISNUMBER(FIND(";"&amp;UPPER(TRIM(Datos!G152&amp;""))&amp;";",G$1007))),OR(UPPER(TRIM(Datos!G152&amp;""))="SÍ",UPPER(TRIM(Datos!G152&amp;""))="SI",UPPER(TRIM(Datos!G152&amp;""))="NO"),IF(ISNUMBER(Datos!G152),AND(OR(G$1005="",Datos!G152&gt;=G$1005),OR(G$1006="",Datos!G152&lt;=G$1006)),FALSE),TRUE))))</f>
        <v>0.0</v>
      </c>
      <c r="H152">
        <f>IF(Datos!H152="",0,IF(AND(H$1008&lt;&gt;"",Datos!H152=H$1008),0,IF(H$1004=0,0,1-CHOOSE(H$1004,IF(ISNUMBER(Datos!H152),AND(OR(H$1005="",Datos!H152&gt;=H$1005),OR(H$1006="",Datos!H152&lt;=H$1006)),FALSE),IF(ISNUMBER(Datos!H152),AND(Datos!H152=INT(Datos!H152),AND(OR(H$1005="",Datos!H152&gt;=H$1005),OR(H$1006="",Datos!H152&lt;=H$1006))),FALSE),OR(ISNUMBER(FIND(";"&amp;UPPER(TRIM(Datos!H152&amp;""))&amp;"=",H$1007)),ISNUMBER(FIND(";"&amp;UPPER(TRIM(Datos!H152&amp;""))&amp;";",H$1007))),OR(UPPER(TRIM(Datos!H152&amp;""))="SÍ",UPPER(TRIM(Datos!H152&amp;""))="SI",UPPER(TRIM(Datos!H152&amp;""))="NO"),IF(ISNUMBER(Datos!H152),AND(OR(H$1005="",Datos!H152&gt;=H$1005),OR(H$1006="",Datos!H152&lt;=H$1006)),FALSE),TRUE))))</f>
        <v>0.0</v>
      </c>
      <c r="I152">
        <f>IF(Datos!I152="",0,IF(AND(I$1008&lt;&gt;"",Datos!I152=I$1008),0,IF(I$1004=0,0,1-CHOOSE(I$1004,IF(ISNUMBER(Datos!I152),AND(OR(I$1005="",Datos!I152&gt;=I$1005),OR(I$1006="",Datos!I152&lt;=I$1006)),FALSE),IF(ISNUMBER(Datos!I152),AND(Datos!I152=INT(Datos!I152),AND(OR(I$1005="",Datos!I152&gt;=I$1005),OR(I$1006="",Datos!I152&lt;=I$1006))),FALSE),OR(ISNUMBER(FIND(";"&amp;UPPER(TRIM(Datos!I152&amp;""))&amp;"=",I$1007)),ISNUMBER(FIND(";"&amp;UPPER(TRIM(Datos!I152&amp;""))&amp;";",I$1007))),OR(UPPER(TRIM(Datos!I152&amp;""))="SÍ",UPPER(TRIM(Datos!I152&amp;""))="SI",UPPER(TRIM(Datos!I152&amp;""))="NO"),IF(ISNUMBER(Datos!I152),AND(OR(I$1005="",Datos!I152&gt;=I$1005),OR(I$1006="",Datos!I152&lt;=I$1006)),FALSE),TRUE))))</f>
        <v>0.0</v>
      </c>
      <c r="J152">
        <f>IF(Datos!J152="",0,IF(AND(J$1008&lt;&gt;"",Datos!J152=J$1008),0,IF(J$1004=0,0,1-CHOOSE(J$1004,IF(ISNUMBER(Datos!J152),AND(OR(J$1005="",Datos!J152&gt;=J$1005),OR(J$1006="",Datos!J152&lt;=J$1006)),FALSE),IF(ISNUMBER(Datos!J152),AND(Datos!J152=INT(Datos!J152),AND(OR(J$1005="",Datos!J152&gt;=J$1005),OR(J$1006="",Datos!J152&lt;=J$1006))),FALSE),OR(ISNUMBER(FIND(";"&amp;UPPER(TRIM(Datos!J152&amp;""))&amp;"=",J$1007)),ISNUMBER(FIND(";"&amp;UPPER(TRIM(Datos!J152&amp;""))&amp;";",J$1007))),OR(UPPER(TRIM(Datos!J152&amp;""))="SÍ",UPPER(TRIM(Datos!J152&amp;""))="SI",UPPER(TRIM(Datos!J152&amp;""))="NO"),IF(ISNUMBER(Datos!J152),AND(OR(J$1005="",Datos!J152&gt;=J$1005),OR(J$1006="",Datos!J152&lt;=J$1006)),FALSE),TRUE))))</f>
        <v>0.0</v>
      </c>
      <c r="K152">
        <f>IF(Datos!K152="",0,IF(AND(K$1008&lt;&gt;"",Datos!K152=K$1008),0,IF(K$1004=0,0,1-CHOOSE(K$1004,IF(ISNUMBER(Datos!K152),AND(OR(K$1005="",Datos!K152&gt;=K$1005),OR(K$1006="",Datos!K152&lt;=K$1006)),FALSE),IF(ISNUMBER(Datos!K152),AND(Datos!K152=INT(Datos!K152),AND(OR(K$1005="",Datos!K152&gt;=K$1005),OR(K$1006="",Datos!K152&lt;=K$1006))),FALSE),OR(ISNUMBER(FIND(";"&amp;UPPER(TRIM(Datos!K152&amp;""))&amp;"=",K$1007)),ISNUMBER(FIND(";"&amp;UPPER(TRIM(Datos!K152&amp;""))&amp;";",K$1007))),OR(UPPER(TRIM(Datos!K152&amp;""))="SÍ",UPPER(TRIM(Datos!K152&amp;""))="SI",UPPER(TRIM(Datos!K152&amp;""))="NO"),IF(ISNUMBER(Datos!K152),AND(OR(K$1005="",Datos!K152&gt;=K$1005),OR(K$1006="",Datos!K152&lt;=K$1006)),FALSE),TRUE))))</f>
        <v>0.0</v>
      </c>
      <c r="L152">
        <f>IF(Datos!L152="",0,IF(AND(L$1008&lt;&gt;"",Datos!L152=L$1008),0,IF(L$1004=0,0,1-CHOOSE(L$1004,IF(ISNUMBER(Datos!L152),AND(OR(L$1005="",Datos!L152&gt;=L$1005),OR(L$1006="",Datos!L152&lt;=L$1006)),FALSE),IF(ISNUMBER(Datos!L152),AND(Datos!L152=INT(Datos!L152),AND(OR(L$1005="",Datos!L152&gt;=L$1005),OR(L$1006="",Datos!L152&lt;=L$1006))),FALSE),OR(ISNUMBER(FIND(";"&amp;UPPER(TRIM(Datos!L152&amp;""))&amp;"=",L$1007)),ISNUMBER(FIND(";"&amp;UPPER(TRIM(Datos!L152&amp;""))&amp;";",L$1007))),OR(UPPER(TRIM(Datos!L152&amp;""))="SÍ",UPPER(TRIM(Datos!L152&amp;""))="SI",UPPER(TRIM(Datos!L152&amp;""))="NO"),IF(ISNUMBER(Datos!L152),AND(OR(L$1005="",Datos!L152&gt;=L$1005),OR(L$1006="",Datos!L152&lt;=L$1006)),FALSE),TRUE))))</f>
        <v>0.0</v>
      </c>
      <c r="M152">
        <f>IF(Datos!M152="",0,IF(AND(M$1008&lt;&gt;"",Datos!M152=M$1008),0,IF(M$1004=0,0,1-CHOOSE(M$1004,IF(ISNUMBER(Datos!M152),AND(OR(M$1005="",Datos!M152&gt;=M$1005),OR(M$1006="",Datos!M152&lt;=M$1006)),FALSE),IF(ISNUMBER(Datos!M152),AND(Datos!M152=INT(Datos!M152),AND(OR(M$1005="",Datos!M152&gt;=M$1005),OR(M$1006="",Datos!M152&lt;=M$1006))),FALSE),OR(ISNUMBER(FIND(";"&amp;UPPER(TRIM(Datos!M152&amp;""))&amp;"=",M$1007)),ISNUMBER(FIND(";"&amp;UPPER(TRIM(Datos!M152&amp;""))&amp;";",M$1007))),OR(UPPER(TRIM(Datos!M152&amp;""))="SÍ",UPPER(TRIM(Datos!M152&amp;""))="SI",UPPER(TRIM(Datos!M152&amp;""))="NO"),IF(ISNUMBER(Datos!M152),AND(OR(M$1005="",Datos!M152&gt;=M$1005),OR(M$1006="",Datos!M152&lt;=M$1006)),FALSE),TRUE))))</f>
        <v>0.0</v>
      </c>
      <c r="N152">
        <f>IF(Datos!N152="",0,IF(AND(N$1008&lt;&gt;"",Datos!N152=N$1008),0,IF(N$1004=0,0,1-CHOOSE(N$1004,IF(ISNUMBER(Datos!N152),AND(OR(N$1005="",Datos!N152&gt;=N$1005),OR(N$1006="",Datos!N152&lt;=N$1006)),FALSE),IF(ISNUMBER(Datos!N152),AND(Datos!N152=INT(Datos!N152),AND(OR(N$1005="",Datos!N152&gt;=N$1005),OR(N$1006="",Datos!N152&lt;=N$1006))),FALSE),OR(ISNUMBER(FIND(";"&amp;UPPER(TRIM(Datos!N152&amp;""))&amp;"=",N$1007)),ISNUMBER(FIND(";"&amp;UPPER(TRIM(Datos!N152&amp;""))&amp;";",N$1007))),OR(UPPER(TRIM(Datos!N152&amp;""))="SÍ",UPPER(TRIM(Datos!N152&amp;""))="SI",UPPER(TRIM(Datos!N152&amp;""))="NO"),IF(ISNUMBER(Datos!N152),AND(OR(N$1005="",Datos!N152&gt;=N$1005),OR(N$1006="",Datos!N152&lt;=N$1006)),FALSE),TRUE))))</f>
        <v>0.0</v>
      </c>
      <c r="O152">
        <f>IF(Datos!O152="",0,IF(AND(O$1008&lt;&gt;"",Datos!O152=O$1008),0,IF(O$1004=0,0,1-CHOOSE(O$1004,IF(ISNUMBER(Datos!O152),AND(OR(O$1005="",Datos!O152&gt;=O$1005),OR(O$1006="",Datos!O152&lt;=O$1006)),FALSE),IF(ISNUMBER(Datos!O152),AND(Datos!O152=INT(Datos!O152),AND(OR(O$1005="",Datos!O152&gt;=O$1005),OR(O$1006="",Datos!O152&lt;=O$1006))),FALSE),OR(ISNUMBER(FIND(";"&amp;UPPER(TRIM(Datos!O152&amp;""))&amp;"=",O$1007)),ISNUMBER(FIND(";"&amp;UPPER(TRIM(Datos!O152&amp;""))&amp;";",O$1007))),OR(UPPER(TRIM(Datos!O152&amp;""))="SÍ",UPPER(TRIM(Datos!O152&amp;""))="SI",UPPER(TRIM(Datos!O152&amp;""))="NO"),IF(ISNUMBER(Datos!O152),AND(OR(O$1005="",Datos!O152&gt;=O$1005),OR(O$1006="",Datos!O152&lt;=O$1006)),FALSE),TRUE))))</f>
        <v>0.0</v>
      </c>
      <c r="P152">
        <f>IF(Datos!P152="",0,IF(AND(P$1008&lt;&gt;"",Datos!P152=P$1008),0,IF(P$1004=0,0,1-CHOOSE(P$1004,IF(ISNUMBER(Datos!P152),AND(OR(P$1005="",Datos!P152&gt;=P$1005),OR(P$1006="",Datos!P152&lt;=P$1006)),FALSE),IF(ISNUMBER(Datos!P152),AND(Datos!P152=INT(Datos!P152),AND(OR(P$1005="",Datos!P152&gt;=P$1005),OR(P$1006="",Datos!P152&lt;=P$1006))),FALSE),OR(ISNUMBER(FIND(";"&amp;UPPER(TRIM(Datos!P152&amp;""))&amp;"=",P$1007)),ISNUMBER(FIND(";"&amp;UPPER(TRIM(Datos!P152&amp;""))&amp;";",P$1007))),OR(UPPER(TRIM(Datos!P152&amp;""))="SÍ",UPPER(TRIM(Datos!P152&amp;""))="SI",UPPER(TRIM(Datos!P152&amp;""))="NO"),IF(ISNUMBER(Datos!P152),AND(OR(P$1005="",Datos!P152&gt;=P$1005),OR(P$1006="",Datos!P152&lt;=P$1006)),FALSE),TRUE))))</f>
        <v>0.0</v>
      </c>
      <c r="Q152">
        <f>IF(Datos!Q152="",0,IF(AND(Q$1008&lt;&gt;"",Datos!Q152=Q$1008),0,IF(Q$1004=0,0,1-CHOOSE(Q$1004,IF(ISNUMBER(Datos!Q152),AND(OR(Q$1005="",Datos!Q152&gt;=Q$1005),OR(Q$1006="",Datos!Q152&lt;=Q$1006)),FALSE),IF(ISNUMBER(Datos!Q152),AND(Datos!Q152=INT(Datos!Q152),AND(OR(Q$1005="",Datos!Q152&gt;=Q$1005),OR(Q$1006="",Datos!Q152&lt;=Q$1006))),FALSE),OR(ISNUMBER(FIND(";"&amp;UPPER(TRIM(Datos!Q152&amp;""))&amp;"=",Q$1007)),ISNUMBER(FIND(";"&amp;UPPER(TRIM(Datos!Q152&amp;""))&amp;";",Q$1007))),OR(UPPER(TRIM(Datos!Q152&amp;""))="SÍ",UPPER(TRIM(Datos!Q152&amp;""))="SI",UPPER(TRIM(Datos!Q152&amp;""))="NO"),IF(ISNUMBER(Datos!Q152),AND(OR(Q$1005="",Datos!Q152&gt;=Q$1005),OR(Q$1006="",Datos!Q152&lt;=Q$1006)),FALSE),TRUE))))</f>
        <v>0.0</v>
      </c>
      <c r="R152">
        <f>IF(Datos!R152="",0,IF(AND(R$1008&lt;&gt;"",Datos!R152=R$1008),0,IF(R$1004=0,0,1-CHOOSE(R$1004,IF(ISNUMBER(Datos!R152),AND(OR(R$1005="",Datos!R152&gt;=R$1005),OR(R$1006="",Datos!R152&lt;=R$1006)),FALSE),IF(ISNUMBER(Datos!R152),AND(Datos!R152=INT(Datos!R152),AND(OR(R$1005="",Datos!R152&gt;=R$1005),OR(R$1006="",Datos!R152&lt;=R$1006))),FALSE),OR(ISNUMBER(FIND(";"&amp;UPPER(TRIM(Datos!R152&amp;""))&amp;"=",R$1007)),ISNUMBER(FIND(";"&amp;UPPER(TRIM(Datos!R152&amp;""))&amp;";",R$1007))),OR(UPPER(TRIM(Datos!R152&amp;""))="SÍ",UPPER(TRIM(Datos!R152&amp;""))="SI",UPPER(TRIM(Datos!R152&amp;""))="NO"),IF(ISNUMBER(Datos!R152),AND(OR(R$1005="",Datos!R152&gt;=R$1005),OR(R$1006="",Datos!R152&lt;=R$1006)),FALSE),TRUE))))</f>
        <v>0.0</v>
      </c>
      <c r="S152">
        <f>IF(Datos!S152="",0,IF(AND(S$1008&lt;&gt;"",Datos!S152=S$1008),0,IF(S$1004=0,0,1-CHOOSE(S$1004,IF(ISNUMBER(Datos!S152),AND(OR(S$1005="",Datos!S152&gt;=S$1005),OR(S$1006="",Datos!S152&lt;=S$1006)),FALSE),IF(ISNUMBER(Datos!S152),AND(Datos!S152=INT(Datos!S152),AND(OR(S$1005="",Datos!S152&gt;=S$1005),OR(S$1006="",Datos!S152&lt;=S$1006))),FALSE),OR(ISNUMBER(FIND(";"&amp;UPPER(TRIM(Datos!S152&amp;""))&amp;"=",S$1007)),ISNUMBER(FIND(";"&amp;UPPER(TRIM(Datos!S152&amp;""))&amp;";",S$1007))),OR(UPPER(TRIM(Datos!S152&amp;""))="SÍ",UPPER(TRIM(Datos!S152&amp;""))="SI",UPPER(TRIM(Datos!S152&amp;""))="NO"),IF(ISNUMBER(Datos!S152),AND(OR(S$1005="",Datos!S152&gt;=S$1005),OR(S$1006="",Datos!S152&lt;=S$1006)),FALSE),TRUE))))</f>
        <v>0.0</v>
      </c>
      <c r="T152">
        <f>IF(Datos!T152="",0,IF(AND(T$1008&lt;&gt;"",Datos!T152=T$1008),0,IF(T$1004=0,0,1-CHOOSE(T$1004,IF(ISNUMBER(Datos!T152),AND(OR(T$1005="",Datos!T152&gt;=T$1005),OR(T$1006="",Datos!T152&lt;=T$1006)),FALSE),IF(ISNUMBER(Datos!T152),AND(Datos!T152=INT(Datos!T152),AND(OR(T$1005="",Datos!T152&gt;=T$1005),OR(T$1006="",Datos!T152&lt;=T$1006))),FALSE),OR(ISNUMBER(FIND(";"&amp;UPPER(TRIM(Datos!T152&amp;""))&amp;"=",T$1007)),ISNUMBER(FIND(";"&amp;UPPER(TRIM(Datos!T152&amp;""))&amp;";",T$1007))),OR(UPPER(TRIM(Datos!T152&amp;""))="SÍ",UPPER(TRIM(Datos!T152&amp;""))="SI",UPPER(TRIM(Datos!T152&amp;""))="NO"),IF(ISNUMBER(Datos!T152),AND(OR(T$1005="",Datos!T152&gt;=T$1005),OR(T$1006="",Datos!T152&lt;=T$1006)),FALSE),TRUE))))</f>
        <v>0.0</v>
      </c>
      <c r="U152">
        <f>IF(Datos!U152="",0,IF(AND(U$1008&lt;&gt;"",Datos!U152=U$1008),0,IF(U$1004=0,0,1-CHOOSE(U$1004,IF(ISNUMBER(Datos!U152),AND(OR(U$1005="",Datos!U152&gt;=U$1005),OR(U$1006="",Datos!U152&lt;=U$1006)),FALSE),IF(ISNUMBER(Datos!U152),AND(Datos!U152=INT(Datos!U152),AND(OR(U$1005="",Datos!U152&gt;=U$1005),OR(U$1006="",Datos!U152&lt;=U$1006))),FALSE),OR(ISNUMBER(FIND(";"&amp;UPPER(TRIM(Datos!U152&amp;""))&amp;"=",U$1007)),ISNUMBER(FIND(";"&amp;UPPER(TRIM(Datos!U152&amp;""))&amp;";",U$1007))),OR(UPPER(TRIM(Datos!U152&amp;""))="SÍ",UPPER(TRIM(Datos!U152&amp;""))="SI",UPPER(TRIM(Datos!U152&amp;""))="NO"),IF(ISNUMBER(Datos!U152),AND(OR(U$1005="",Datos!U152&gt;=U$1005),OR(U$1006="",Datos!U152&lt;=U$1006)),FALSE),TRUE))))</f>
        <v>0.0</v>
      </c>
      <c r="V152">
        <f>IF(Datos!V152="",0,IF(AND(V$1008&lt;&gt;"",Datos!V152=V$1008),0,IF(V$1004=0,0,1-CHOOSE(V$1004,IF(ISNUMBER(Datos!V152),AND(OR(V$1005="",Datos!V152&gt;=V$1005),OR(V$1006="",Datos!V152&lt;=V$1006)),FALSE),IF(ISNUMBER(Datos!V152),AND(Datos!V152=INT(Datos!V152),AND(OR(V$1005="",Datos!V152&gt;=V$1005),OR(V$1006="",Datos!V152&lt;=V$1006))),FALSE),OR(ISNUMBER(FIND(";"&amp;UPPER(TRIM(Datos!V152&amp;""))&amp;"=",V$1007)),ISNUMBER(FIND(";"&amp;UPPER(TRIM(Datos!V152&amp;""))&amp;";",V$1007))),OR(UPPER(TRIM(Datos!V152&amp;""))="SÍ",UPPER(TRIM(Datos!V152&amp;""))="SI",UPPER(TRIM(Datos!V152&amp;""))="NO"),IF(ISNUMBER(Datos!V152),AND(OR(V$1005="",Datos!V152&gt;=V$1005),OR(V$1006="",Datos!V152&lt;=V$1006)),FALSE),TRUE))))</f>
        <v>0.0</v>
      </c>
      <c r="W152">
        <f>IF(Datos!W152="",0,IF(AND(W$1008&lt;&gt;"",Datos!W152=W$1008),0,IF(W$1004=0,0,1-CHOOSE(W$1004,IF(ISNUMBER(Datos!W152),AND(OR(W$1005="",Datos!W152&gt;=W$1005),OR(W$1006="",Datos!W152&lt;=W$1006)),FALSE),IF(ISNUMBER(Datos!W152),AND(Datos!W152=INT(Datos!W152),AND(OR(W$1005="",Datos!W152&gt;=W$1005),OR(W$1006="",Datos!W152&lt;=W$1006))),FALSE),OR(ISNUMBER(FIND(";"&amp;UPPER(TRIM(Datos!W152&amp;""))&amp;"=",W$1007)),ISNUMBER(FIND(";"&amp;UPPER(TRIM(Datos!W152&amp;""))&amp;";",W$1007))),OR(UPPER(TRIM(Datos!W152&amp;""))="SÍ",UPPER(TRIM(Datos!W152&amp;""))="SI",UPPER(TRIM(Datos!W152&amp;""))="NO"),IF(ISNUMBER(Datos!W152),AND(OR(W$1005="",Datos!W152&gt;=W$1005),OR(W$1006="",Datos!W152&lt;=W$1006)),FALSE),TRUE))))</f>
        <v>0.0</v>
      </c>
      <c r="X152">
        <f>IF(Datos!X152="",0,IF(AND(X$1008&lt;&gt;"",Datos!X152=X$1008),0,IF(X$1004=0,0,1-CHOOSE(X$1004,IF(ISNUMBER(Datos!X152),AND(OR(X$1005="",Datos!X152&gt;=X$1005),OR(X$1006="",Datos!X152&lt;=X$1006)),FALSE),IF(ISNUMBER(Datos!X152),AND(Datos!X152=INT(Datos!X152),AND(OR(X$1005="",Datos!X152&gt;=X$1005),OR(X$1006="",Datos!X152&lt;=X$1006))),FALSE),OR(ISNUMBER(FIND(";"&amp;UPPER(TRIM(Datos!X152&amp;""))&amp;"=",X$1007)),ISNUMBER(FIND(";"&amp;UPPER(TRIM(Datos!X152&amp;""))&amp;";",X$1007))),OR(UPPER(TRIM(Datos!X152&amp;""))="SÍ",UPPER(TRIM(Datos!X152&amp;""))="SI",UPPER(TRIM(Datos!X152&amp;""))="NO"),IF(ISNUMBER(Datos!X152),AND(OR(X$1005="",Datos!X152&gt;=X$1005),OR(X$1006="",Datos!X152&lt;=X$1006)),FALSE),TRUE))))</f>
        <v>0.0</v>
      </c>
      <c r="Y152">
        <f>IF(Datos!Y152="",0,IF(AND(Y$1008&lt;&gt;"",Datos!Y152=Y$1008),0,IF(Y$1004=0,0,1-CHOOSE(Y$1004,IF(ISNUMBER(Datos!Y152),AND(OR(Y$1005="",Datos!Y152&gt;=Y$1005),OR(Y$1006="",Datos!Y152&lt;=Y$1006)),FALSE),IF(ISNUMBER(Datos!Y152),AND(Datos!Y152=INT(Datos!Y152),AND(OR(Y$1005="",Datos!Y152&gt;=Y$1005),OR(Y$1006="",Datos!Y152&lt;=Y$1006))),FALSE),OR(ISNUMBER(FIND(";"&amp;UPPER(TRIM(Datos!Y152&amp;""))&amp;"=",Y$1007)),ISNUMBER(FIND(";"&amp;UPPER(TRIM(Datos!Y152&amp;""))&amp;";",Y$1007))),OR(UPPER(TRIM(Datos!Y152&amp;""))="SÍ",UPPER(TRIM(Datos!Y152&amp;""))="SI",UPPER(TRIM(Datos!Y152&amp;""))="NO"),IF(ISNUMBER(Datos!Y152),AND(OR(Y$1005="",Datos!Y152&gt;=Y$1005),OR(Y$1006="",Datos!Y152&lt;=Y$1006)),FALSE),TRUE))))</f>
        <v>0.0</v>
      </c>
      <c r="Z152">
        <f>IF(Datos!Z152="",0,IF(AND(Z$1008&lt;&gt;"",Datos!Z152=Z$1008),0,IF(Z$1004=0,0,1-CHOOSE(Z$1004,IF(ISNUMBER(Datos!Z152),AND(OR(Z$1005="",Datos!Z152&gt;=Z$1005),OR(Z$1006="",Datos!Z152&lt;=Z$1006)),FALSE),IF(ISNUMBER(Datos!Z152),AND(Datos!Z152=INT(Datos!Z152),AND(OR(Z$1005="",Datos!Z152&gt;=Z$1005),OR(Z$1006="",Datos!Z152&lt;=Z$1006))),FALSE),OR(ISNUMBER(FIND(";"&amp;UPPER(TRIM(Datos!Z152&amp;""))&amp;"=",Z$1007)),ISNUMBER(FIND(";"&amp;UPPER(TRIM(Datos!Z152&amp;""))&amp;";",Z$1007))),OR(UPPER(TRIM(Datos!Z152&amp;""))="SÍ",UPPER(TRIM(Datos!Z152&amp;""))="SI",UPPER(TRIM(Datos!Z152&amp;""))="NO"),IF(ISNUMBER(Datos!Z152),AND(OR(Z$1005="",Datos!Z152&gt;=Z$1005),OR(Z$1006="",Datos!Z152&lt;=Z$1006)),FALSE),TRUE))))</f>
        <v>0.0</v>
      </c>
      <c r="AA152">
        <f>IF(Datos!AA152="",0,IF(AND(AA$1008&lt;&gt;"",Datos!AA152=AA$1008),0,IF(AA$1004=0,0,1-CHOOSE(AA$1004,IF(ISNUMBER(Datos!AA152),AND(OR(AA$1005="",Datos!AA152&gt;=AA$1005),OR(AA$1006="",Datos!AA152&lt;=AA$1006)),FALSE),IF(ISNUMBER(Datos!AA152),AND(Datos!AA152=INT(Datos!AA152),AND(OR(AA$1005="",Datos!AA152&gt;=AA$1005),OR(AA$1006="",Datos!AA152&lt;=AA$1006))),FALSE),OR(ISNUMBER(FIND(";"&amp;UPPER(TRIM(Datos!AA152&amp;""))&amp;"=",AA$1007)),ISNUMBER(FIND(";"&amp;UPPER(TRIM(Datos!AA152&amp;""))&amp;";",AA$1007))),OR(UPPER(TRIM(Datos!AA152&amp;""))="SÍ",UPPER(TRIM(Datos!AA152&amp;""))="SI",UPPER(TRIM(Datos!AA152&amp;""))="NO"),IF(ISNUMBER(Datos!AA152),AND(OR(AA$1005="",Datos!AA152&gt;=AA$1005),OR(AA$1006="",Datos!AA152&lt;=AA$1006)),FALSE),TRUE))))</f>
        <v>0.0</v>
      </c>
      <c r="AB152">
        <f>IF(Datos!AB152="",0,IF(AND(AB$1008&lt;&gt;"",Datos!AB152=AB$1008),0,IF(AB$1004=0,0,1-CHOOSE(AB$1004,IF(ISNUMBER(Datos!AB152),AND(OR(AB$1005="",Datos!AB152&gt;=AB$1005),OR(AB$1006="",Datos!AB152&lt;=AB$1006)),FALSE),IF(ISNUMBER(Datos!AB152),AND(Datos!AB152=INT(Datos!AB152),AND(OR(AB$1005="",Datos!AB152&gt;=AB$1005),OR(AB$1006="",Datos!AB152&lt;=AB$1006))),FALSE),OR(ISNUMBER(FIND(";"&amp;UPPER(TRIM(Datos!AB152&amp;""))&amp;"=",AB$1007)),ISNUMBER(FIND(";"&amp;UPPER(TRIM(Datos!AB152&amp;""))&amp;";",AB$1007))),OR(UPPER(TRIM(Datos!AB152&amp;""))="SÍ",UPPER(TRIM(Datos!AB152&amp;""))="SI",UPPER(TRIM(Datos!AB152&amp;""))="NO"),IF(ISNUMBER(Datos!AB152),AND(OR(AB$1005="",Datos!AB152&gt;=AB$1005),OR(AB$1006="",Datos!AB152&lt;=AB$1006)),FALSE),TRUE))))</f>
        <v>0.0</v>
      </c>
      <c r="AC152">
        <f>IF(Datos!AC152="",0,IF(AND(AC$1008&lt;&gt;"",Datos!AC152=AC$1008),0,IF(AC$1004=0,0,1-CHOOSE(AC$1004,IF(ISNUMBER(Datos!AC152),AND(OR(AC$1005="",Datos!AC152&gt;=AC$1005),OR(AC$1006="",Datos!AC152&lt;=AC$1006)),FALSE),IF(ISNUMBER(Datos!AC152),AND(Datos!AC152=INT(Datos!AC152),AND(OR(AC$1005="",Datos!AC152&gt;=AC$1005),OR(AC$1006="",Datos!AC152&lt;=AC$1006))),FALSE),OR(ISNUMBER(FIND(";"&amp;UPPER(TRIM(Datos!AC152&amp;""))&amp;"=",AC$1007)),ISNUMBER(FIND(";"&amp;UPPER(TRIM(Datos!AC152&amp;""))&amp;";",AC$1007))),OR(UPPER(TRIM(Datos!AC152&amp;""))="SÍ",UPPER(TRIM(Datos!AC152&amp;""))="SI",UPPER(TRIM(Datos!AC152&amp;""))="NO"),IF(ISNUMBER(Datos!AC152),AND(OR(AC$1005="",Datos!AC152&gt;=AC$1005),OR(AC$1006="",Datos!AC152&lt;=AC$1006)),FALSE),TRUE))))</f>
        <v>0.0</v>
      </c>
      <c r="AD152">
        <f>IF(Datos!AD152="",0,IF(AND(AD$1008&lt;&gt;"",Datos!AD152=AD$1008),0,IF(AD$1004=0,0,1-CHOOSE(AD$1004,IF(ISNUMBER(Datos!AD152),AND(OR(AD$1005="",Datos!AD152&gt;=AD$1005),OR(AD$1006="",Datos!AD152&lt;=AD$1006)),FALSE),IF(ISNUMBER(Datos!AD152),AND(Datos!AD152=INT(Datos!AD152),AND(OR(AD$1005="",Datos!AD152&gt;=AD$1005),OR(AD$1006="",Datos!AD152&lt;=AD$1006))),FALSE),OR(ISNUMBER(FIND(";"&amp;UPPER(TRIM(Datos!AD152&amp;""))&amp;"=",AD$1007)),ISNUMBER(FIND(";"&amp;UPPER(TRIM(Datos!AD152&amp;""))&amp;";",AD$1007))),OR(UPPER(TRIM(Datos!AD152&amp;""))="SÍ",UPPER(TRIM(Datos!AD152&amp;""))="SI",UPPER(TRIM(Datos!AD152&amp;""))="NO"),IF(ISNUMBER(Datos!AD152),AND(OR(AD$1005="",Datos!AD152&gt;=AD$1005),OR(AD$1006="",Datos!AD152&lt;=AD$1006)),FALSE),TRUE))))</f>
        <v>0.0</v>
      </c>
      <c r="AE152">
        <f>IF(Datos!AE152="",0,IF(AND(AE$1008&lt;&gt;"",Datos!AE152=AE$1008),0,IF(AE$1004=0,0,1-CHOOSE(AE$1004,IF(ISNUMBER(Datos!AE152),AND(OR(AE$1005="",Datos!AE152&gt;=AE$1005),OR(AE$1006="",Datos!AE152&lt;=AE$1006)),FALSE),IF(ISNUMBER(Datos!AE152),AND(Datos!AE152=INT(Datos!AE152),AND(OR(AE$1005="",Datos!AE152&gt;=AE$1005),OR(AE$1006="",Datos!AE152&lt;=AE$1006))),FALSE),OR(ISNUMBER(FIND(";"&amp;UPPER(TRIM(Datos!AE152&amp;""))&amp;"=",AE$1007)),ISNUMBER(FIND(";"&amp;UPPER(TRIM(Datos!AE152&amp;""))&amp;";",AE$1007))),OR(UPPER(TRIM(Datos!AE152&amp;""))="SÍ",UPPER(TRIM(Datos!AE152&amp;""))="SI",UPPER(TRIM(Datos!AE152&amp;""))="NO"),IF(ISNUMBER(Datos!AE152),AND(OR(AE$1005="",Datos!AE152&gt;=AE$1005),OR(AE$1006="",Datos!AE152&lt;=AE$1006)),FALSE),TRUE))))</f>
        <v>0.0</v>
      </c>
    </row>
    <row r="153" spans="2:31">
      <c r="B153">
        <f>IF(Datos!B153="",0,IF(AND(B$1008&lt;&gt;"",Datos!B153=B$1008),0,IF(B$1004=0,0,1-CHOOSE(B$1004,IF(ISNUMBER(Datos!B153),AND(OR(B$1005="",Datos!B153&gt;=B$1005),OR(B$1006="",Datos!B153&lt;=B$1006)),FALSE),IF(ISNUMBER(Datos!B153),AND(Datos!B153=INT(Datos!B153),AND(OR(B$1005="",Datos!B153&gt;=B$1005),OR(B$1006="",Datos!B153&lt;=B$1006))),FALSE),OR(ISNUMBER(FIND(";"&amp;UPPER(TRIM(Datos!B153&amp;""))&amp;"=",B$1007)),ISNUMBER(FIND(";"&amp;UPPER(TRIM(Datos!B153&amp;""))&amp;";",B$1007))),OR(UPPER(TRIM(Datos!B153&amp;""))="SÍ",UPPER(TRIM(Datos!B153&amp;""))="SI",UPPER(TRIM(Datos!B153&amp;""))="NO"),IF(ISNUMBER(Datos!B153),AND(OR(B$1005="",Datos!B153&gt;=B$1005),OR(B$1006="",Datos!B153&lt;=B$1006)),FALSE),TRUE))))</f>
        <v>0.0</v>
      </c>
      <c r="C153">
        <f>IF(Datos!C153="",0,IF(AND(C$1008&lt;&gt;"",Datos!C153=C$1008),0,IF(C$1004=0,0,1-CHOOSE(C$1004,IF(ISNUMBER(Datos!C153),AND(OR(C$1005="",Datos!C153&gt;=C$1005),OR(C$1006="",Datos!C153&lt;=C$1006)),FALSE),IF(ISNUMBER(Datos!C153),AND(Datos!C153=INT(Datos!C153),AND(OR(C$1005="",Datos!C153&gt;=C$1005),OR(C$1006="",Datos!C153&lt;=C$1006))),FALSE),OR(ISNUMBER(FIND(";"&amp;UPPER(TRIM(Datos!C153&amp;""))&amp;"=",C$1007)),ISNUMBER(FIND(";"&amp;UPPER(TRIM(Datos!C153&amp;""))&amp;";",C$1007))),OR(UPPER(TRIM(Datos!C153&amp;""))="SÍ",UPPER(TRIM(Datos!C153&amp;""))="SI",UPPER(TRIM(Datos!C153&amp;""))="NO"),IF(ISNUMBER(Datos!C153),AND(OR(C$1005="",Datos!C153&gt;=C$1005),OR(C$1006="",Datos!C153&lt;=C$1006)),FALSE),TRUE))))</f>
        <v>0.0</v>
      </c>
      <c r="D153">
        <f>IF(Datos!D153="",0,IF(AND(D$1008&lt;&gt;"",Datos!D153=D$1008),0,IF(D$1004=0,0,1-CHOOSE(D$1004,IF(ISNUMBER(Datos!D153),AND(OR(D$1005="",Datos!D153&gt;=D$1005),OR(D$1006="",Datos!D153&lt;=D$1006)),FALSE),IF(ISNUMBER(Datos!D153),AND(Datos!D153=INT(Datos!D153),AND(OR(D$1005="",Datos!D153&gt;=D$1005),OR(D$1006="",Datos!D153&lt;=D$1006))),FALSE),OR(ISNUMBER(FIND(";"&amp;UPPER(TRIM(Datos!D153&amp;""))&amp;"=",D$1007)),ISNUMBER(FIND(";"&amp;UPPER(TRIM(Datos!D153&amp;""))&amp;";",D$1007))),OR(UPPER(TRIM(Datos!D153&amp;""))="SÍ",UPPER(TRIM(Datos!D153&amp;""))="SI",UPPER(TRIM(Datos!D153&amp;""))="NO"),IF(ISNUMBER(Datos!D153),AND(OR(D$1005="",Datos!D153&gt;=D$1005),OR(D$1006="",Datos!D153&lt;=D$1006)),FALSE),TRUE))))</f>
        <v>0.0</v>
      </c>
      <c r="E153">
        <f>IF(Datos!E153="",0,IF(AND(E$1008&lt;&gt;"",Datos!E153=E$1008),0,IF(E$1004=0,0,1-CHOOSE(E$1004,IF(ISNUMBER(Datos!E153),AND(OR(E$1005="",Datos!E153&gt;=E$1005),OR(E$1006="",Datos!E153&lt;=E$1006)),FALSE),IF(ISNUMBER(Datos!E153),AND(Datos!E153=INT(Datos!E153),AND(OR(E$1005="",Datos!E153&gt;=E$1005),OR(E$1006="",Datos!E153&lt;=E$1006))),FALSE),OR(ISNUMBER(FIND(";"&amp;UPPER(TRIM(Datos!E153&amp;""))&amp;"=",E$1007)),ISNUMBER(FIND(";"&amp;UPPER(TRIM(Datos!E153&amp;""))&amp;";",E$1007))),OR(UPPER(TRIM(Datos!E153&amp;""))="SÍ",UPPER(TRIM(Datos!E153&amp;""))="SI",UPPER(TRIM(Datos!E153&amp;""))="NO"),IF(ISNUMBER(Datos!E153),AND(OR(E$1005="",Datos!E153&gt;=E$1005),OR(E$1006="",Datos!E153&lt;=E$1006)),FALSE),TRUE))))</f>
        <v>0.0</v>
      </c>
      <c r="F153">
        <f>IF(Datos!F153="",0,IF(AND(F$1008&lt;&gt;"",Datos!F153=F$1008),0,IF(F$1004=0,0,1-CHOOSE(F$1004,IF(ISNUMBER(Datos!F153),AND(OR(F$1005="",Datos!F153&gt;=F$1005),OR(F$1006="",Datos!F153&lt;=F$1006)),FALSE),IF(ISNUMBER(Datos!F153),AND(Datos!F153=INT(Datos!F153),AND(OR(F$1005="",Datos!F153&gt;=F$1005),OR(F$1006="",Datos!F153&lt;=F$1006))),FALSE),OR(ISNUMBER(FIND(";"&amp;UPPER(TRIM(Datos!F153&amp;""))&amp;"=",F$1007)),ISNUMBER(FIND(";"&amp;UPPER(TRIM(Datos!F153&amp;""))&amp;";",F$1007))),OR(UPPER(TRIM(Datos!F153&amp;""))="SÍ",UPPER(TRIM(Datos!F153&amp;""))="SI",UPPER(TRIM(Datos!F153&amp;""))="NO"),IF(ISNUMBER(Datos!F153),AND(OR(F$1005="",Datos!F153&gt;=F$1005),OR(F$1006="",Datos!F153&lt;=F$1006)),FALSE),TRUE))))</f>
        <v>0.0</v>
      </c>
      <c r="G153">
        <f>IF(Datos!G153="",0,IF(AND(G$1008&lt;&gt;"",Datos!G153=G$1008),0,IF(G$1004=0,0,1-CHOOSE(G$1004,IF(ISNUMBER(Datos!G153),AND(OR(G$1005="",Datos!G153&gt;=G$1005),OR(G$1006="",Datos!G153&lt;=G$1006)),FALSE),IF(ISNUMBER(Datos!G153),AND(Datos!G153=INT(Datos!G153),AND(OR(G$1005="",Datos!G153&gt;=G$1005),OR(G$1006="",Datos!G153&lt;=G$1006))),FALSE),OR(ISNUMBER(FIND(";"&amp;UPPER(TRIM(Datos!G153&amp;""))&amp;"=",G$1007)),ISNUMBER(FIND(";"&amp;UPPER(TRIM(Datos!G153&amp;""))&amp;";",G$1007))),OR(UPPER(TRIM(Datos!G153&amp;""))="SÍ",UPPER(TRIM(Datos!G153&amp;""))="SI",UPPER(TRIM(Datos!G153&amp;""))="NO"),IF(ISNUMBER(Datos!G153),AND(OR(G$1005="",Datos!G153&gt;=G$1005),OR(G$1006="",Datos!G153&lt;=G$1006)),FALSE),TRUE))))</f>
        <v>0.0</v>
      </c>
      <c r="H153">
        <f>IF(Datos!H153="",0,IF(AND(H$1008&lt;&gt;"",Datos!H153=H$1008),0,IF(H$1004=0,0,1-CHOOSE(H$1004,IF(ISNUMBER(Datos!H153),AND(OR(H$1005="",Datos!H153&gt;=H$1005),OR(H$1006="",Datos!H153&lt;=H$1006)),FALSE),IF(ISNUMBER(Datos!H153),AND(Datos!H153=INT(Datos!H153),AND(OR(H$1005="",Datos!H153&gt;=H$1005),OR(H$1006="",Datos!H153&lt;=H$1006))),FALSE),OR(ISNUMBER(FIND(";"&amp;UPPER(TRIM(Datos!H153&amp;""))&amp;"=",H$1007)),ISNUMBER(FIND(";"&amp;UPPER(TRIM(Datos!H153&amp;""))&amp;";",H$1007))),OR(UPPER(TRIM(Datos!H153&amp;""))="SÍ",UPPER(TRIM(Datos!H153&amp;""))="SI",UPPER(TRIM(Datos!H153&amp;""))="NO"),IF(ISNUMBER(Datos!H153),AND(OR(H$1005="",Datos!H153&gt;=H$1005),OR(H$1006="",Datos!H153&lt;=H$1006)),FALSE),TRUE))))</f>
        <v>0.0</v>
      </c>
      <c r="I153">
        <f>IF(Datos!I153="",0,IF(AND(I$1008&lt;&gt;"",Datos!I153=I$1008),0,IF(I$1004=0,0,1-CHOOSE(I$1004,IF(ISNUMBER(Datos!I153),AND(OR(I$1005="",Datos!I153&gt;=I$1005),OR(I$1006="",Datos!I153&lt;=I$1006)),FALSE),IF(ISNUMBER(Datos!I153),AND(Datos!I153=INT(Datos!I153),AND(OR(I$1005="",Datos!I153&gt;=I$1005),OR(I$1006="",Datos!I153&lt;=I$1006))),FALSE),OR(ISNUMBER(FIND(";"&amp;UPPER(TRIM(Datos!I153&amp;""))&amp;"=",I$1007)),ISNUMBER(FIND(";"&amp;UPPER(TRIM(Datos!I153&amp;""))&amp;";",I$1007))),OR(UPPER(TRIM(Datos!I153&amp;""))="SÍ",UPPER(TRIM(Datos!I153&amp;""))="SI",UPPER(TRIM(Datos!I153&amp;""))="NO"),IF(ISNUMBER(Datos!I153),AND(OR(I$1005="",Datos!I153&gt;=I$1005),OR(I$1006="",Datos!I153&lt;=I$1006)),FALSE),TRUE))))</f>
        <v>0.0</v>
      </c>
      <c r="J153">
        <f>IF(Datos!J153="",0,IF(AND(J$1008&lt;&gt;"",Datos!J153=J$1008),0,IF(J$1004=0,0,1-CHOOSE(J$1004,IF(ISNUMBER(Datos!J153),AND(OR(J$1005="",Datos!J153&gt;=J$1005),OR(J$1006="",Datos!J153&lt;=J$1006)),FALSE),IF(ISNUMBER(Datos!J153),AND(Datos!J153=INT(Datos!J153),AND(OR(J$1005="",Datos!J153&gt;=J$1005),OR(J$1006="",Datos!J153&lt;=J$1006))),FALSE),OR(ISNUMBER(FIND(";"&amp;UPPER(TRIM(Datos!J153&amp;""))&amp;"=",J$1007)),ISNUMBER(FIND(";"&amp;UPPER(TRIM(Datos!J153&amp;""))&amp;";",J$1007))),OR(UPPER(TRIM(Datos!J153&amp;""))="SÍ",UPPER(TRIM(Datos!J153&amp;""))="SI",UPPER(TRIM(Datos!J153&amp;""))="NO"),IF(ISNUMBER(Datos!J153),AND(OR(J$1005="",Datos!J153&gt;=J$1005),OR(J$1006="",Datos!J153&lt;=J$1006)),FALSE),TRUE))))</f>
        <v>0.0</v>
      </c>
      <c r="K153">
        <f>IF(Datos!K153="",0,IF(AND(K$1008&lt;&gt;"",Datos!K153=K$1008),0,IF(K$1004=0,0,1-CHOOSE(K$1004,IF(ISNUMBER(Datos!K153),AND(OR(K$1005="",Datos!K153&gt;=K$1005),OR(K$1006="",Datos!K153&lt;=K$1006)),FALSE),IF(ISNUMBER(Datos!K153),AND(Datos!K153=INT(Datos!K153),AND(OR(K$1005="",Datos!K153&gt;=K$1005),OR(K$1006="",Datos!K153&lt;=K$1006))),FALSE),OR(ISNUMBER(FIND(";"&amp;UPPER(TRIM(Datos!K153&amp;""))&amp;"=",K$1007)),ISNUMBER(FIND(";"&amp;UPPER(TRIM(Datos!K153&amp;""))&amp;";",K$1007))),OR(UPPER(TRIM(Datos!K153&amp;""))="SÍ",UPPER(TRIM(Datos!K153&amp;""))="SI",UPPER(TRIM(Datos!K153&amp;""))="NO"),IF(ISNUMBER(Datos!K153),AND(OR(K$1005="",Datos!K153&gt;=K$1005),OR(K$1006="",Datos!K153&lt;=K$1006)),FALSE),TRUE))))</f>
        <v>0.0</v>
      </c>
      <c r="L153">
        <f>IF(Datos!L153="",0,IF(AND(L$1008&lt;&gt;"",Datos!L153=L$1008),0,IF(L$1004=0,0,1-CHOOSE(L$1004,IF(ISNUMBER(Datos!L153),AND(OR(L$1005="",Datos!L153&gt;=L$1005),OR(L$1006="",Datos!L153&lt;=L$1006)),FALSE),IF(ISNUMBER(Datos!L153),AND(Datos!L153=INT(Datos!L153),AND(OR(L$1005="",Datos!L153&gt;=L$1005),OR(L$1006="",Datos!L153&lt;=L$1006))),FALSE),OR(ISNUMBER(FIND(";"&amp;UPPER(TRIM(Datos!L153&amp;""))&amp;"=",L$1007)),ISNUMBER(FIND(";"&amp;UPPER(TRIM(Datos!L153&amp;""))&amp;";",L$1007))),OR(UPPER(TRIM(Datos!L153&amp;""))="SÍ",UPPER(TRIM(Datos!L153&amp;""))="SI",UPPER(TRIM(Datos!L153&amp;""))="NO"),IF(ISNUMBER(Datos!L153),AND(OR(L$1005="",Datos!L153&gt;=L$1005),OR(L$1006="",Datos!L153&lt;=L$1006)),FALSE),TRUE))))</f>
        <v>0.0</v>
      </c>
      <c r="M153">
        <f>IF(Datos!M153="",0,IF(AND(M$1008&lt;&gt;"",Datos!M153=M$1008),0,IF(M$1004=0,0,1-CHOOSE(M$1004,IF(ISNUMBER(Datos!M153),AND(OR(M$1005="",Datos!M153&gt;=M$1005),OR(M$1006="",Datos!M153&lt;=M$1006)),FALSE),IF(ISNUMBER(Datos!M153),AND(Datos!M153=INT(Datos!M153),AND(OR(M$1005="",Datos!M153&gt;=M$1005),OR(M$1006="",Datos!M153&lt;=M$1006))),FALSE),OR(ISNUMBER(FIND(";"&amp;UPPER(TRIM(Datos!M153&amp;""))&amp;"=",M$1007)),ISNUMBER(FIND(";"&amp;UPPER(TRIM(Datos!M153&amp;""))&amp;";",M$1007))),OR(UPPER(TRIM(Datos!M153&amp;""))="SÍ",UPPER(TRIM(Datos!M153&amp;""))="SI",UPPER(TRIM(Datos!M153&amp;""))="NO"),IF(ISNUMBER(Datos!M153),AND(OR(M$1005="",Datos!M153&gt;=M$1005),OR(M$1006="",Datos!M153&lt;=M$1006)),FALSE),TRUE))))</f>
        <v>0.0</v>
      </c>
      <c r="N153">
        <f>IF(Datos!N153="",0,IF(AND(N$1008&lt;&gt;"",Datos!N153=N$1008),0,IF(N$1004=0,0,1-CHOOSE(N$1004,IF(ISNUMBER(Datos!N153),AND(OR(N$1005="",Datos!N153&gt;=N$1005),OR(N$1006="",Datos!N153&lt;=N$1006)),FALSE),IF(ISNUMBER(Datos!N153),AND(Datos!N153=INT(Datos!N153),AND(OR(N$1005="",Datos!N153&gt;=N$1005),OR(N$1006="",Datos!N153&lt;=N$1006))),FALSE),OR(ISNUMBER(FIND(";"&amp;UPPER(TRIM(Datos!N153&amp;""))&amp;"=",N$1007)),ISNUMBER(FIND(";"&amp;UPPER(TRIM(Datos!N153&amp;""))&amp;";",N$1007))),OR(UPPER(TRIM(Datos!N153&amp;""))="SÍ",UPPER(TRIM(Datos!N153&amp;""))="SI",UPPER(TRIM(Datos!N153&amp;""))="NO"),IF(ISNUMBER(Datos!N153),AND(OR(N$1005="",Datos!N153&gt;=N$1005),OR(N$1006="",Datos!N153&lt;=N$1006)),FALSE),TRUE))))</f>
        <v>0.0</v>
      </c>
      <c r="O153">
        <f>IF(Datos!O153="",0,IF(AND(O$1008&lt;&gt;"",Datos!O153=O$1008),0,IF(O$1004=0,0,1-CHOOSE(O$1004,IF(ISNUMBER(Datos!O153),AND(OR(O$1005="",Datos!O153&gt;=O$1005),OR(O$1006="",Datos!O153&lt;=O$1006)),FALSE),IF(ISNUMBER(Datos!O153),AND(Datos!O153=INT(Datos!O153),AND(OR(O$1005="",Datos!O153&gt;=O$1005),OR(O$1006="",Datos!O153&lt;=O$1006))),FALSE),OR(ISNUMBER(FIND(";"&amp;UPPER(TRIM(Datos!O153&amp;""))&amp;"=",O$1007)),ISNUMBER(FIND(";"&amp;UPPER(TRIM(Datos!O153&amp;""))&amp;";",O$1007))),OR(UPPER(TRIM(Datos!O153&amp;""))="SÍ",UPPER(TRIM(Datos!O153&amp;""))="SI",UPPER(TRIM(Datos!O153&amp;""))="NO"),IF(ISNUMBER(Datos!O153),AND(OR(O$1005="",Datos!O153&gt;=O$1005),OR(O$1006="",Datos!O153&lt;=O$1006)),FALSE),TRUE))))</f>
        <v>0.0</v>
      </c>
      <c r="P153">
        <f>IF(Datos!P153="",0,IF(AND(P$1008&lt;&gt;"",Datos!P153=P$1008),0,IF(P$1004=0,0,1-CHOOSE(P$1004,IF(ISNUMBER(Datos!P153),AND(OR(P$1005="",Datos!P153&gt;=P$1005),OR(P$1006="",Datos!P153&lt;=P$1006)),FALSE),IF(ISNUMBER(Datos!P153),AND(Datos!P153=INT(Datos!P153),AND(OR(P$1005="",Datos!P153&gt;=P$1005),OR(P$1006="",Datos!P153&lt;=P$1006))),FALSE),OR(ISNUMBER(FIND(";"&amp;UPPER(TRIM(Datos!P153&amp;""))&amp;"=",P$1007)),ISNUMBER(FIND(";"&amp;UPPER(TRIM(Datos!P153&amp;""))&amp;";",P$1007))),OR(UPPER(TRIM(Datos!P153&amp;""))="SÍ",UPPER(TRIM(Datos!P153&amp;""))="SI",UPPER(TRIM(Datos!P153&amp;""))="NO"),IF(ISNUMBER(Datos!P153),AND(OR(P$1005="",Datos!P153&gt;=P$1005),OR(P$1006="",Datos!P153&lt;=P$1006)),FALSE),TRUE))))</f>
        <v>0.0</v>
      </c>
      <c r="Q153">
        <f>IF(Datos!Q153="",0,IF(AND(Q$1008&lt;&gt;"",Datos!Q153=Q$1008),0,IF(Q$1004=0,0,1-CHOOSE(Q$1004,IF(ISNUMBER(Datos!Q153),AND(OR(Q$1005="",Datos!Q153&gt;=Q$1005),OR(Q$1006="",Datos!Q153&lt;=Q$1006)),FALSE),IF(ISNUMBER(Datos!Q153),AND(Datos!Q153=INT(Datos!Q153),AND(OR(Q$1005="",Datos!Q153&gt;=Q$1005),OR(Q$1006="",Datos!Q153&lt;=Q$1006))),FALSE),OR(ISNUMBER(FIND(";"&amp;UPPER(TRIM(Datos!Q153&amp;""))&amp;"=",Q$1007)),ISNUMBER(FIND(";"&amp;UPPER(TRIM(Datos!Q153&amp;""))&amp;";",Q$1007))),OR(UPPER(TRIM(Datos!Q153&amp;""))="SÍ",UPPER(TRIM(Datos!Q153&amp;""))="SI",UPPER(TRIM(Datos!Q153&amp;""))="NO"),IF(ISNUMBER(Datos!Q153),AND(OR(Q$1005="",Datos!Q153&gt;=Q$1005),OR(Q$1006="",Datos!Q153&lt;=Q$1006)),FALSE),TRUE))))</f>
        <v>0.0</v>
      </c>
      <c r="R153">
        <f>IF(Datos!R153="",0,IF(AND(R$1008&lt;&gt;"",Datos!R153=R$1008),0,IF(R$1004=0,0,1-CHOOSE(R$1004,IF(ISNUMBER(Datos!R153),AND(OR(R$1005="",Datos!R153&gt;=R$1005),OR(R$1006="",Datos!R153&lt;=R$1006)),FALSE),IF(ISNUMBER(Datos!R153),AND(Datos!R153=INT(Datos!R153),AND(OR(R$1005="",Datos!R153&gt;=R$1005),OR(R$1006="",Datos!R153&lt;=R$1006))),FALSE),OR(ISNUMBER(FIND(";"&amp;UPPER(TRIM(Datos!R153&amp;""))&amp;"=",R$1007)),ISNUMBER(FIND(";"&amp;UPPER(TRIM(Datos!R153&amp;""))&amp;";",R$1007))),OR(UPPER(TRIM(Datos!R153&amp;""))="SÍ",UPPER(TRIM(Datos!R153&amp;""))="SI",UPPER(TRIM(Datos!R153&amp;""))="NO"),IF(ISNUMBER(Datos!R153),AND(OR(R$1005="",Datos!R153&gt;=R$1005),OR(R$1006="",Datos!R153&lt;=R$1006)),FALSE),TRUE))))</f>
        <v>0.0</v>
      </c>
      <c r="S153">
        <f>IF(Datos!S153="",0,IF(AND(S$1008&lt;&gt;"",Datos!S153=S$1008),0,IF(S$1004=0,0,1-CHOOSE(S$1004,IF(ISNUMBER(Datos!S153),AND(OR(S$1005="",Datos!S153&gt;=S$1005),OR(S$1006="",Datos!S153&lt;=S$1006)),FALSE),IF(ISNUMBER(Datos!S153),AND(Datos!S153=INT(Datos!S153),AND(OR(S$1005="",Datos!S153&gt;=S$1005),OR(S$1006="",Datos!S153&lt;=S$1006))),FALSE),OR(ISNUMBER(FIND(";"&amp;UPPER(TRIM(Datos!S153&amp;""))&amp;"=",S$1007)),ISNUMBER(FIND(";"&amp;UPPER(TRIM(Datos!S153&amp;""))&amp;";",S$1007))),OR(UPPER(TRIM(Datos!S153&amp;""))="SÍ",UPPER(TRIM(Datos!S153&amp;""))="SI",UPPER(TRIM(Datos!S153&amp;""))="NO"),IF(ISNUMBER(Datos!S153),AND(OR(S$1005="",Datos!S153&gt;=S$1005),OR(S$1006="",Datos!S153&lt;=S$1006)),FALSE),TRUE))))</f>
        <v>0.0</v>
      </c>
      <c r="T153">
        <f>IF(Datos!T153="",0,IF(AND(T$1008&lt;&gt;"",Datos!T153=T$1008),0,IF(T$1004=0,0,1-CHOOSE(T$1004,IF(ISNUMBER(Datos!T153),AND(OR(T$1005="",Datos!T153&gt;=T$1005),OR(T$1006="",Datos!T153&lt;=T$1006)),FALSE),IF(ISNUMBER(Datos!T153),AND(Datos!T153=INT(Datos!T153),AND(OR(T$1005="",Datos!T153&gt;=T$1005),OR(T$1006="",Datos!T153&lt;=T$1006))),FALSE),OR(ISNUMBER(FIND(";"&amp;UPPER(TRIM(Datos!T153&amp;""))&amp;"=",T$1007)),ISNUMBER(FIND(";"&amp;UPPER(TRIM(Datos!T153&amp;""))&amp;";",T$1007))),OR(UPPER(TRIM(Datos!T153&amp;""))="SÍ",UPPER(TRIM(Datos!T153&amp;""))="SI",UPPER(TRIM(Datos!T153&amp;""))="NO"),IF(ISNUMBER(Datos!T153),AND(OR(T$1005="",Datos!T153&gt;=T$1005),OR(T$1006="",Datos!T153&lt;=T$1006)),FALSE),TRUE))))</f>
        <v>0.0</v>
      </c>
      <c r="U153">
        <f>IF(Datos!U153="",0,IF(AND(U$1008&lt;&gt;"",Datos!U153=U$1008),0,IF(U$1004=0,0,1-CHOOSE(U$1004,IF(ISNUMBER(Datos!U153),AND(OR(U$1005="",Datos!U153&gt;=U$1005),OR(U$1006="",Datos!U153&lt;=U$1006)),FALSE),IF(ISNUMBER(Datos!U153),AND(Datos!U153=INT(Datos!U153),AND(OR(U$1005="",Datos!U153&gt;=U$1005),OR(U$1006="",Datos!U153&lt;=U$1006))),FALSE),OR(ISNUMBER(FIND(";"&amp;UPPER(TRIM(Datos!U153&amp;""))&amp;"=",U$1007)),ISNUMBER(FIND(";"&amp;UPPER(TRIM(Datos!U153&amp;""))&amp;";",U$1007))),OR(UPPER(TRIM(Datos!U153&amp;""))="SÍ",UPPER(TRIM(Datos!U153&amp;""))="SI",UPPER(TRIM(Datos!U153&amp;""))="NO"),IF(ISNUMBER(Datos!U153),AND(OR(U$1005="",Datos!U153&gt;=U$1005),OR(U$1006="",Datos!U153&lt;=U$1006)),FALSE),TRUE))))</f>
        <v>0.0</v>
      </c>
      <c r="V153">
        <f>IF(Datos!V153="",0,IF(AND(V$1008&lt;&gt;"",Datos!V153=V$1008),0,IF(V$1004=0,0,1-CHOOSE(V$1004,IF(ISNUMBER(Datos!V153),AND(OR(V$1005="",Datos!V153&gt;=V$1005),OR(V$1006="",Datos!V153&lt;=V$1006)),FALSE),IF(ISNUMBER(Datos!V153),AND(Datos!V153=INT(Datos!V153),AND(OR(V$1005="",Datos!V153&gt;=V$1005),OR(V$1006="",Datos!V153&lt;=V$1006))),FALSE),OR(ISNUMBER(FIND(";"&amp;UPPER(TRIM(Datos!V153&amp;""))&amp;"=",V$1007)),ISNUMBER(FIND(";"&amp;UPPER(TRIM(Datos!V153&amp;""))&amp;";",V$1007))),OR(UPPER(TRIM(Datos!V153&amp;""))="SÍ",UPPER(TRIM(Datos!V153&amp;""))="SI",UPPER(TRIM(Datos!V153&amp;""))="NO"),IF(ISNUMBER(Datos!V153),AND(OR(V$1005="",Datos!V153&gt;=V$1005),OR(V$1006="",Datos!V153&lt;=V$1006)),FALSE),TRUE))))</f>
        <v>0.0</v>
      </c>
      <c r="W153">
        <f>IF(Datos!W153="",0,IF(AND(W$1008&lt;&gt;"",Datos!W153=W$1008),0,IF(W$1004=0,0,1-CHOOSE(W$1004,IF(ISNUMBER(Datos!W153),AND(OR(W$1005="",Datos!W153&gt;=W$1005),OR(W$1006="",Datos!W153&lt;=W$1006)),FALSE),IF(ISNUMBER(Datos!W153),AND(Datos!W153=INT(Datos!W153),AND(OR(W$1005="",Datos!W153&gt;=W$1005),OR(W$1006="",Datos!W153&lt;=W$1006))),FALSE),OR(ISNUMBER(FIND(";"&amp;UPPER(TRIM(Datos!W153&amp;""))&amp;"=",W$1007)),ISNUMBER(FIND(";"&amp;UPPER(TRIM(Datos!W153&amp;""))&amp;";",W$1007))),OR(UPPER(TRIM(Datos!W153&amp;""))="SÍ",UPPER(TRIM(Datos!W153&amp;""))="SI",UPPER(TRIM(Datos!W153&amp;""))="NO"),IF(ISNUMBER(Datos!W153),AND(OR(W$1005="",Datos!W153&gt;=W$1005),OR(W$1006="",Datos!W153&lt;=W$1006)),FALSE),TRUE))))</f>
        <v>0.0</v>
      </c>
      <c r="X153">
        <f>IF(Datos!X153="",0,IF(AND(X$1008&lt;&gt;"",Datos!X153=X$1008),0,IF(X$1004=0,0,1-CHOOSE(X$1004,IF(ISNUMBER(Datos!X153),AND(OR(X$1005="",Datos!X153&gt;=X$1005),OR(X$1006="",Datos!X153&lt;=X$1006)),FALSE),IF(ISNUMBER(Datos!X153),AND(Datos!X153=INT(Datos!X153),AND(OR(X$1005="",Datos!X153&gt;=X$1005),OR(X$1006="",Datos!X153&lt;=X$1006))),FALSE),OR(ISNUMBER(FIND(";"&amp;UPPER(TRIM(Datos!X153&amp;""))&amp;"=",X$1007)),ISNUMBER(FIND(";"&amp;UPPER(TRIM(Datos!X153&amp;""))&amp;";",X$1007))),OR(UPPER(TRIM(Datos!X153&amp;""))="SÍ",UPPER(TRIM(Datos!X153&amp;""))="SI",UPPER(TRIM(Datos!X153&amp;""))="NO"),IF(ISNUMBER(Datos!X153),AND(OR(X$1005="",Datos!X153&gt;=X$1005),OR(X$1006="",Datos!X153&lt;=X$1006)),FALSE),TRUE))))</f>
        <v>0.0</v>
      </c>
      <c r="Y153">
        <f>IF(Datos!Y153="",0,IF(AND(Y$1008&lt;&gt;"",Datos!Y153=Y$1008),0,IF(Y$1004=0,0,1-CHOOSE(Y$1004,IF(ISNUMBER(Datos!Y153),AND(OR(Y$1005="",Datos!Y153&gt;=Y$1005),OR(Y$1006="",Datos!Y153&lt;=Y$1006)),FALSE),IF(ISNUMBER(Datos!Y153),AND(Datos!Y153=INT(Datos!Y153),AND(OR(Y$1005="",Datos!Y153&gt;=Y$1005),OR(Y$1006="",Datos!Y153&lt;=Y$1006))),FALSE),OR(ISNUMBER(FIND(";"&amp;UPPER(TRIM(Datos!Y153&amp;""))&amp;"=",Y$1007)),ISNUMBER(FIND(";"&amp;UPPER(TRIM(Datos!Y153&amp;""))&amp;";",Y$1007))),OR(UPPER(TRIM(Datos!Y153&amp;""))="SÍ",UPPER(TRIM(Datos!Y153&amp;""))="SI",UPPER(TRIM(Datos!Y153&amp;""))="NO"),IF(ISNUMBER(Datos!Y153),AND(OR(Y$1005="",Datos!Y153&gt;=Y$1005),OR(Y$1006="",Datos!Y153&lt;=Y$1006)),FALSE),TRUE))))</f>
        <v>0.0</v>
      </c>
      <c r="Z153">
        <f>IF(Datos!Z153="",0,IF(AND(Z$1008&lt;&gt;"",Datos!Z153=Z$1008),0,IF(Z$1004=0,0,1-CHOOSE(Z$1004,IF(ISNUMBER(Datos!Z153),AND(OR(Z$1005="",Datos!Z153&gt;=Z$1005),OR(Z$1006="",Datos!Z153&lt;=Z$1006)),FALSE),IF(ISNUMBER(Datos!Z153),AND(Datos!Z153=INT(Datos!Z153),AND(OR(Z$1005="",Datos!Z153&gt;=Z$1005),OR(Z$1006="",Datos!Z153&lt;=Z$1006))),FALSE),OR(ISNUMBER(FIND(";"&amp;UPPER(TRIM(Datos!Z153&amp;""))&amp;"=",Z$1007)),ISNUMBER(FIND(";"&amp;UPPER(TRIM(Datos!Z153&amp;""))&amp;";",Z$1007))),OR(UPPER(TRIM(Datos!Z153&amp;""))="SÍ",UPPER(TRIM(Datos!Z153&amp;""))="SI",UPPER(TRIM(Datos!Z153&amp;""))="NO"),IF(ISNUMBER(Datos!Z153),AND(OR(Z$1005="",Datos!Z153&gt;=Z$1005),OR(Z$1006="",Datos!Z153&lt;=Z$1006)),FALSE),TRUE))))</f>
        <v>0.0</v>
      </c>
      <c r="AA153">
        <f>IF(Datos!AA153="",0,IF(AND(AA$1008&lt;&gt;"",Datos!AA153=AA$1008),0,IF(AA$1004=0,0,1-CHOOSE(AA$1004,IF(ISNUMBER(Datos!AA153),AND(OR(AA$1005="",Datos!AA153&gt;=AA$1005),OR(AA$1006="",Datos!AA153&lt;=AA$1006)),FALSE),IF(ISNUMBER(Datos!AA153),AND(Datos!AA153=INT(Datos!AA153),AND(OR(AA$1005="",Datos!AA153&gt;=AA$1005),OR(AA$1006="",Datos!AA153&lt;=AA$1006))),FALSE),OR(ISNUMBER(FIND(";"&amp;UPPER(TRIM(Datos!AA153&amp;""))&amp;"=",AA$1007)),ISNUMBER(FIND(";"&amp;UPPER(TRIM(Datos!AA153&amp;""))&amp;";",AA$1007))),OR(UPPER(TRIM(Datos!AA153&amp;""))="SÍ",UPPER(TRIM(Datos!AA153&amp;""))="SI",UPPER(TRIM(Datos!AA153&amp;""))="NO"),IF(ISNUMBER(Datos!AA153),AND(OR(AA$1005="",Datos!AA153&gt;=AA$1005),OR(AA$1006="",Datos!AA153&lt;=AA$1006)),FALSE),TRUE))))</f>
        <v>0.0</v>
      </c>
      <c r="AB153">
        <f>IF(Datos!AB153="",0,IF(AND(AB$1008&lt;&gt;"",Datos!AB153=AB$1008),0,IF(AB$1004=0,0,1-CHOOSE(AB$1004,IF(ISNUMBER(Datos!AB153),AND(OR(AB$1005="",Datos!AB153&gt;=AB$1005),OR(AB$1006="",Datos!AB153&lt;=AB$1006)),FALSE),IF(ISNUMBER(Datos!AB153),AND(Datos!AB153=INT(Datos!AB153),AND(OR(AB$1005="",Datos!AB153&gt;=AB$1005),OR(AB$1006="",Datos!AB153&lt;=AB$1006))),FALSE),OR(ISNUMBER(FIND(";"&amp;UPPER(TRIM(Datos!AB153&amp;""))&amp;"=",AB$1007)),ISNUMBER(FIND(";"&amp;UPPER(TRIM(Datos!AB153&amp;""))&amp;";",AB$1007))),OR(UPPER(TRIM(Datos!AB153&amp;""))="SÍ",UPPER(TRIM(Datos!AB153&amp;""))="SI",UPPER(TRIM(Datos!AB153&amp;""))="NO"),IF(ISNUMBER(Datos!AB153),AND(OR(AB$1005="",Datos!AB153&gt;=AB$1005),OR(AB$1006="",Datos!AB153&lt;=AB$1006)),FALSE),TRUE))))</f>
        <v>0.0</v>
      </c>
      <c r="AC153">
        <f>IF(Datos!AC153="",0,IF(AND(AC$1008&lt;&gt;"",Datos!AC153=AC$1008),0,IF(AC$1004=0,0,1-CHOOSE(AC$1004,IF(ISNUMBER(Datos!AC153),AND(OR(AC$1005="",Datos!AC153&gt;=AC$1005),OR(AC$1006="",Datos!AC153&lt;=AC$1006)),FALSE),IF(ISNUMBER(Datos!AC153),AND(Datos!AC153=INT(Datos!AC153),AND(OR(AC$1005="",Datos!AC153&gt;=AC$1005),OR(AC$1006="",Datos!AC153&lt;=AC$1006))),FALSE),OR(ISNUMBER(FIND(";"&amp;UPPER(TRIM(Datos!AC153&amp;""))&amp;"=",AC$1007)),ISNUMBER(FIND(";"&amp;UPPER(TRIM(Datos!AC153&amp;""))&amp;";",AC$1007))),OR(UPPER(TRIM(Datos!AC153&amp;""))="SÍ",UPPER(TRIM(Datos!AC153&amp;""))="SI",UPPER(TRIM(Datos!AC153&amp;""))="NO"),IF(ISNUMBER(Datos!AC153),AND(OR(AC$1005="",Datos!AC153&gt;=AC$1005),OR(AC$1006="",Datos!AC153&lt;=AC$1006)),FALSE),TRUE))))</f>
        <v>0.0</v>
      </c>
      <c r="AD153">
        <f>IF(Datos!AD153="",0,IF(AND(AD$1008&lt;&gt;"",Datos!AD153=AD$1008),0,IF(AD$1004=0,0,1-CHOOSE(AD$1004,IF(ISNUMBER(Datos!AD153),AND(OR(AD$1005="",Datos!AD153&gt;=AD$1005),OR(AD$1006="",Datos!AD153&lt;=AD$1006)),FALSE),IF(ISNUMBER(Datos!AD153),AND(Datos!AD153=INT(Datos!AD153),AND(OR(AD$1005="",Datos!AD153&gt;=AD$1005),OR(AD$1006="",Datos!AD153&lt;=AD$1006))),FALSE),OR(ISNUMBER(FIND(";"&amp;UPPER(TRIM(Datos!AD153&amp;""))&amp;"=",AD$1007)),ISNUMBER(FIND(";"&amp;UPPER(TRIM(Datos!AD153&amp;""))&amp;";",AD$1007))),OR(UPPER(TRIM(Datos!AD153&amp;""))="SÍ",UPPER(TRIM(Datos!AD153&amp;""))="SI",UPPER(TRIM(Datos!AD153&amp;""))="NO"),IF(ISNUMBER(Datos!AD153),AND(OR(AD$1005="",Datos!AD153&gt;=AD$1005),OR(AD$1006="",Datos!AD153&lt;=AD$1006)),FALSE),TRUE))))</f>
        <v>0.0</v>
      </c>
      <c r="AE153">
        <f>IF(Datos!AE153="",0,IF(AND(AE$1008&lt;&gt;"",Datos!AE153=AE$1008),0,IF(AE$1004=0,0,1-CHOOSE(AE$1004,IF(ISNUMBER(Datos!AE153),AND(OR(AE$1005="",Datos!AE153&gt;=AE$1005),OR(AE$1006="",Datos!AE153&lt;=AE$1006)),FALSE),IF(ISNUMBER(Datos!AE153),AND(Datos!AE153=INT(Datos!AE153),AND(OR(AE$1005="",Datos!AE153&gt;=AE$1005),OR(AE$1006="",Datos!AE153&lt;=AE$1006))),FALSE),OR(ISNUMBER(FIND(";"&amp;UPPER(TRIM(Datos!AE153&amp;""))&amp;"=",AE$1007)),ISNUMBER(FIND(";"&amp;UPPER(TRIM(Datos!AE153&amp;""))&amp;";",AE$1007))),OR(UPPER(TRIM(Datos!AE153&amp;""))="SÍ",UPPER(TRIM(Datos!AE153&amp;""))="SI",UPPER(TRIM(Datos!AE153&amp;""))="NO"),IF(ISNUMBER(Datos!AE153),AND(OR(AE$1005="",Datos!AE153&gt;=AE$1005),OR(AE$1006="",Datos!AE153&lt;=AE$1006)),FALSE),TRUE))))</f>
        <v>0.0</v>
      </c>
    </row>
    <row r="154" spans="2:31">
      <c r="B154">
        <f>IF(Datos!B154="",0,IF(AND(B$1008&lt;&gt;"",Datos!B154=B$1008),0,IF(B$1004=0,0,1-CHOOSE(B$1004,IF(ISNUMBER(Datos!B154),AND(OR(B$1005="",Datos!B154&gt;=B$1005),OR(B$1006="",Datos!B154&lt;=B$1006)),FALSE),IF(ISNUMBER(Datos!B154),AND(Datos!B154=INT(Datos!B154),AND(OR(B$1005="",Datos!B154&gt;=B$1005),OR(B$1006="",Datos!B154&lt;=B$1006))),FALSE),OR(ISNUMBER(FIND(";"&amp;UPPER(TRIM(Datos!B154&amp;""))&amp;"=",B$1007)),ISNUMBER(FIND(";"&amp;UPPER(TRIM(Datos!B154&amp;""))&amp;";",B$1007))),OR(UPPER(TRIM(Datos!B154&amp;""))="SÍ",UPPER(TRIM(Datos!B154&amp;""))="SI",UPPER(TRIM(Datos!B154&amp;""))="NO"),IF(ISNUMBER(Datos!B154),AND(OR(B$1005="",Datos!B154&gt;=B$1005),OR(B$1006="",Datos!B154&lt;=B$1006)),FALSE),TRUE))))</f>
        <v>0.0</v>
      </c>
      <c r="C154">
        <f>IF(Datos!C154="",0,IF(AND(C$1008&lt;&gt;"",Datos!C154=C$1008),0,IF(C$1004=0,0,1-CHOOSE(C$1004,IF(ISNUMBER(Datos!C154),AND(OR(C$1005="",Datos!C154&gt;=C$1005),OR(C$1006="",Datos!C154&lt;=C$1006)),FALSE),IF(ISNUMBER(Datos!C154),AND(Datos!C154=INT(Datos!C154),AND(OR(C$1005="",Datos!C154&gt;=C$1005),OR(C$1006="",Datos!C154&lt;=C$1006))),FALSE),OR(ISNUMBER(FIND(";"&amp;UPPER(TRIM(Datos!C154&amp;""))&amp;"=",C$1007)),ISNUMBER(FIND(";"&amp;UPPER(TRIM(Datos!C154&amp;""))&amp;";",C$1007))),OR(UPPER(TRIM(Datos!C154&amp;""))="SÍ",UPPER(TRIM(Datos!C154&amp;""))="SI",UPPER(TRIM(Datos!C154&amp;""))="NO"),IF(ISNUMBER(Datos!C154),AND(OR(C$1005="",Datos!C154&gt;=C$1005),OR(C$1006="",Datos!C154&lt;=C$1006)),FALSE),TRUE))))</f>
        <v>0.0</v>
      </c>
      <c r="D154">
        <f>IF(Datos!D154="",0,IF(AND(D$1008&lt;&gt;"",Datos!D154=D$1008),0,IF(D$1004=0,0,1-CHOOSE(D$1004,IF(ISNUMBER(Datos!D154),AND(OR(D$1005="",Datos!D154&gt;=D$1005),OR(D$1006="",Datos!D154&lt;=D$1006)),FALSE),IF(ISNUMBER(Datos!D154),AND(Datos!D154=INT(Datos!D154),AND(OR(D$1005="",Datos!D154&gt;=D$1005),OR(D$1006="",Datos!D154&lt;=D$1006))),FALSE),OR(ISNUMBER(FIND(";"&amp;UPPER(TRIM(Datos!D154&amp;""))&amp;"=",D$1007)),ISNUMBER(FIND(";"&amp;UPPER(TRIM(Datos!D154&amp;""))&amp;";",D$1007))),OR(UPPER(TRIM(Datos!D154&amp;""))="SÍ",UPPER(TRIM(Datos!D154&amp;""))="SI",UPPER(TRIM(Datos!D154&amp;""))="NO"),IF(ISNUMBER(Datos!D154),AND(OR(D$1005="",Datos!D154&gt;=D$1005),OR(D$1006="",Datos!D154&lt;=D$1006)),FALSE),TRUE))))</f>
        <v>0.0</v>
      </c>
      <c r="E154">
        <f>IF(Datos!E154="",0,IF(AND(E$1008&lt;&gt;"",Datos!E154=E$1008),0,IF(E$1004=0,0,1-CHOOSE(E$1004,IF(ISNUMBER(Datos!E154),AND(OR(E$1005="",Datos!E154&gt;=E$1005),OR(E$1006="",Datos!E154&lt;=E$1006)),FALSE),IF(ISNUMBER(Datos!E154),AND(Datos!E154=INT(Datos!E154),AND(OR(E$1005="",Datos!E154&gt;=E$1005),OR(E$1006="",Datos!E154&lt;=E$1006))),FALSE),OR(ISNUMBER(FIND(";"&amp;UPPER(TRIM(Datos!E154&amp;""))&amp;"=",E$1007)),ISNUMBER(FIND(";"&amp;UPPER(TRIM(Datos!E154&amp;""))&amp;";",E$1007))),OR(UPPER(TRIM(Datos!E154&amp;""))="SÍ",UPPER(TRIM(Datos!E154&amp;""))="SI",UPPER(TRIM(Datos!E154&amp;""))="NO"),IF(ISNUMBER(Datos!E154),AND(OR(E$1005="",Datos!E154&gt;=E$1005),OR(E$1006="",Datos!E154&lt;=E$1006)),FALSE),TRUE))))</f>
        <v>0.0</v>
      </c>
      <c r="F154">
        <f>IF(Datos!F154="",0,IF(AND(F$1008&lt;&gt;"",Datos!F154=F$1008),0,IF(F$1004=0,0,1-CHOOSE(F$1004,IF(ISNUMBER(Datos!F154),AND(OR(F$1005="",Datos!F154&gt;=F$1005),OR(F$1006="",Datos!F154&lt;=F$1006)),FALSE),IF(ISNUMBER(Datos!F154),AND(Datos!F154=INT(Datos!F154),AND(OR(F$1005="",Datos!F154&gt;=F$1005),OR(F$1006="",Datos!F154&lt;=F$1006))),FALSE),OR(ISNUMBER(FIND(";"&amp;UPPER(TRIM(Datos!F154&amp;""))&amp;"=",F$1007)),ISNUMBER(FIND(";"&amp;UPPER(TRIM(Datos!F154&amp;""))&amp;";",F$1007))),OR(UPPER(TRIM(Datos!F154&amp;""))="SÍ",UPPER(TRIM(Datos!F154&amp;""))="SI",UPPER(TRIM(Datos!F154&amp;""))="NO"),IF(ISNUMBER(Datos!F154),AND(OR(F$1005="",Datos!F154&gt;=F$1005),OR(F$1006="",Datos!F154&lt;=F$1006)),FALSE),TRUE))))</f>
        <v>0.0</v>
      </c>
      <c r="G154">
        <f>IF(Datos!G154="",0,IF(AND(G$1008&lt;&gt;"",Datos!G154=G$1008),0,IF(G$1004=0,0,1-CHOOSE(G$1004,IF(ISNUMBER(Datos!G154),AND(OR(G$1005="",Datos!G154&gt;=G$1005),OR(G$1006="",Datos!G154&lt;=G$1006)),FALSE),IF(ISNUMBER(Datos!G154),AND(Datos!G154=INT(Datos!G154),AND(OR(G$1005="",Datos!G154&gt;=G$1005),OR(G$1006="",Datos!G154&lt;=G$1006))),FALSE),OR(ISNUMBER(FIND(";"&amp;UPPER(TRIM(Datos!G154&amp;""))&amp;"=",G$1007)),ISNUMBER(FIND(";"&amp;UPPER(TRIM(Datos!G154&amp;""))&amp;";",G$1007))),OR(UPPER(TRIM(Datos!G154&amp;""))="SÍ",UPPER(TRIM(Datos!G154&amp;""))="SI",UPPER(TRIM(Datos!G154&amp;""))="NO"),IF(ISNUMBER(Datos!G154),AND(OR(G$1005="",Datos!G154&gt;=G$1005),OR(G$1006="",Datos!G154&lt;=G$1006)),FALSE),TRUE))))</f>
        <v>0.0</v>
      </c>
      <c r="H154">
        <f>IF(Datos!H154="",0,IF(AND(H$1008&lt;&gt;"",Datos!H154=H$1008),0,IF(H$1004=0,0,1-CHOOSE(H$1004,IF(ISNUMBER(Datos!H154),AND(OR(H$1005="",Datos!H154&gt;=H$1005),OR(H$1006="",Datos!H154&lt;=H$1006)),FALSE),IF(ISNUMBER(Datos!H154),AND(Datos!H154=INT(Datos!H154),AND(OR(H$1005="",Datos!H154&gt;=H$1005),OR(H$1006="",Datos!H154&lt;=H$1006))),FALSE),OR(ISNUMBER(FIND(";"&amp;UPPER(TRIM(Datos!H154&amp;""))&amp;"=",H$1007)),ISNUMBER(FIND(";"&amp;UPPER(TRIM(Datos!H154&amp;""))&amp;";",H$1007))),OR(UPPER(TRIM(Datos!H154&amp;""))="SÍ",UPPER(TRIM(Datos!H154&amp;""))="SI",UPPER(TRIM(Datos!H154&amp;""))="NO"),IF(ISNUMBER(Datos!H154),AND(OR(H$1005="",Datos!H154&gt;=H$1005),OR(H$1006="",Datos!H154&lt;=H$1006)),FALSE),TRUE))))</f>
        <v>0.0</v>
      </c>
      <c r="I154">
        <f>IF(Datos!I154="",0,IF(AND(I$1008&lt;&gt;"",Datos!I154=I$1008),0,IF(I$1004=0,0,1-CHOOSE(I$1004,IF(ISNUMBER(Datos!I154),AND(OR(I$1005="",Datos!I154&gt;=I$1005),OR(I$1006="",Datos!I154&lt;=I$1006)),FALSE),IF(ISNUMBER(Datos!I154),AND(Datos!I154=INT(Datos!I154),AND(OR(I$1005="",Datos!I154&gt;=I$1005),OR(I$1006="",Datos!I154&lt;=I$1006))),FALSE),OR(ISNUMBER(FIND(";"&amp;UPPER(TRIM(Datos!I154&amp;""))&amp;"=",I$1007)),ISNUMBER(FIND(";"&amp;UPPER(TRIM(Datos!I154&amp;""))&amp;";",I$1007))),OR(UPPER(TRIM(Datos!I154&amp;""))="SÍ",UPPER(TRIM(Datos!I154&amp;""))="SI",UPPER(TRIM(Datos!I154&amp;""))="NO"),IF(ISNUMBER(Datos!I154),AND(OR(I$1005="",Datos!I154&gt;=I$1005),OR(I$1006="",Datos!I154&lt;=I$1006)),FALSE),TRUE))))</f>
        <v>0.0</v>
      </c>
      <c r="J154">
        <f>IF(Datos!J154="",0,IF(AND(J$1008&lt;&gt;"",Datos!J154=J$1008),0,IF(J$1004=0,0,1-CHOOSE(J$1004,IF(ISNUMBER(Datos!J154),AND(OR(J$1005="",Datos!J154&gt;=J$1005),OR(J$1006="",Datos!J154&lt;=J$1006)),FALSE),IF(ISNUMBER(Datos!J154),AND(Datos!J154=INT(Datos!J154),AND(OR(J$1005="",Datos!J154&gt;=J$1005),OR(J$1006="",Datos!J154&lt;=J$1006))),FALSE),OR(ISNUMBER(FIND(";"&amp;UPPER(TRIM(Datos!J154&amp;""))&amp;"=",J$1007)),ISNUMBER(FIND(";"&amp;UPPER(TRIM(Datos!J154&amp;""))&amp;";",J$1007))),OR(UPPER(TRIM(Datos!J154&amp;""))="SÍ",UPPER(TRIM(Datos!J154&amp;""))="SI",UPPER(TRIM(Datos!J154&amp;""))="NO"),IF(ISNUMBER(Datos!J154),AND(OR(J$1005="",Datos!J154&gt;=J$1005),OR(J$1006="",Datos!J154&lt;=J$1006)),FALSE),TRUE))))</f>
        <v>0.0</v>
      </c>
      <c r="K154">
        <f>IF(Datos!K154="",0,IF(AND(K$1008&lt;&gt;"",Datos!K154=K$1008),0,IF(K$1004=0,0,1-CHOOSE(K$1004,IF(ISNUMBER(Datos!K154),AND(OR(K$1005="",Datos!K154&gt;=K$1005),OR(K$1006="",Datos!K154&lt;=K$1006)),FALSE),IF(ISNUMBER(Datos!K154),AND(Datos!K154=INT(Datos!K154),AND(OR(K$1005="",Datos!K154&gt;=K$1005),OR(K$1006="",Datos!K154&lt;=K$1006))),FALSE),OR(ISNUMBER(FIND(";"&amp;UPPER(TRIM(Datos!K154&amp;""))&amp;"=",K$1007)),ISNUMBER(FIND(";"&amp;UPPER(TRIM(Datos!K154&amp;""))&amp;";",K$1007))),OR(UPPER(TRIM(Datos!K154&amp;""))="SÍ",UPPER(TRIM(Datos!K154&amp;""))="SI",UPPER(TRIM(Datos!K154&amp;""))="NO"),IF(ISNUMBER(Datos!K154),AND(OR(K$1005="",Datos!K154&gt;=K$1005),OR(K$1006="",Datos!K154&lt;=K$1006)),FALSE),TRUE))))</f>
        <v>0.0</v>
      </c>
      <c r="L154">
        <f>IF(Datos!L154="",0,IF(AND(L$1008&lt;&gt;"",Datos!L154=L$1008),0,IF(L$1004=0,0,1-CHOOSE(L$1004,IF(ISNUMBER(Datos!L154),AND(OR(L$1005="",Datos!L154&gt;=L$1005),OR(L$1006="",Datos!L154&lt;=L$1006)),FALSE),IF(ISNUMBER(Datos!L154),AND(Datos!L154=INT(Datos!L154),AND(OR(L$1005="",Datos!L154&gt;=L$1005),OR(L$1006="",Datos!L154&lt;=L$1006))),FALSE),OR(ISNUMBER(FIND(";"&amp;UPPER(TRIM(Datos!L154&amp;""))&amp;"=",L$1007)),ISNUMBER(FIND(";"&amp;UPPER(TRIM(Datos!L154&amp;""))&amp;";",L$1007))),OR(UPPER(TRIM(Datos!L154&amp;""))="SÍ",UPPER(TRIM(Datos!L154&amp;""))="SI",UPPER(TRIM(Datos!L154&amp;""))="NO"),IF(ISNUMBER(Datos!L154),AND(OR(L$1005="",Datos!L154&gt;=L$1005),OR(L$1006="",Datos!L154&lt;=L$1006)),FALSE),TRUE))))</f>
        <v>0.0</v>
      </c>
      <c r="M154">
        <f>IF(Datos!M154="",0,IF(AND(M$1008&lt;&gt;"",Datos!M154=M$1008),0,IF(M$1004=0,0,1-CHOOSE(M$1004,IF(ISNUMBER(Datos!M154),AND(OR(M$1005="",Datos!M154&gt;=M$1005),OR(M$1006="",Datos!M154&lt;=M$1006)),FALSE),IF(ISNUMBER(Datos!M154),AND(Datos!M154=INT(Datos!M154),AND(OR(M$1005="",Datos!M154&gt;=M$1005),OR(M$1006="",Datos!M154&lt;=M$1006))),FALSE),OR(ISNUMBER(FIND(";"&amp;UPPER(TRIM(Datos!M154&amp;""))&amp;"=",M$1007)),ISNUMBER(FIND(";"&amp;UPPER(TRIM(Datos!M154&amp;""))&amp;";",M$1007))),OR(UPPER(TRIM(Datos!M154&amp;""))="SÍ",UPPER(TRIM(Datos!M154&amp;""))="SI",UPPER(TRIM(Datos!M154&amp;""))="NO"),IF(ISNUMBER(Datos!M154),AND(OR(M$1005="",Datos!M154&gt;=M$1005),OR(M$1006="",Datos!M154&lt;=M$1006)),FALSE),TRUE))))</f>
        <v>0.0</v>
      </c>
      <c r="N154">
        <f>IF(Datos!N154="",0,IF(AND(N$1008&lt;&gt;"",Datos!N154=N$1008),0,IF(N$1004=0,0,1-CHOOSE(N$1004,IF(ISNUMBER(Datos!N154),AND(OR(N$1005="",Datos!N154&gt;=N$1005),OR(N$1006="",Datos!N154&lt;=N$1006)),FALSE),IF(ISNUMBER(Datos!N154),AND(Datos!N154=INT(Datos!N154),AND(OR(N$1005="",Datos!N154&gt;=N$1005),OR(N$1006="",Datos!N154&lt;=N$1006))),FALSE),OR(ISNUMBER(FIND(";"&amp;UPPER(TRIM(Datos!N154&amp;""))&amp;"=",N$1007)),ISNUMBER(FIND(";"&amp;UPPER(TRIM(Datos!N154&amp;""))&amp;";",N$1007))),OR(UPPER(TRIM(Datos!N154&amp;""))="SÍ",UPPER(TRIM(Datos!N154&amp;""))="SI",UPPER(TRIM(Datos!N154&amp;""))="NO"),IF(ISNUMBER(Datos!N154),AND(OR(N$1005="",Datos!N154&gt;=N$1005),OR(N$1006="",Datos!N154&lt;=N$1006)),FALSE),TRUE))))</f>
        <v>0.0</v>
      </c>
      <c r="O154">
        <f>IF(Datos!O154="",0,IF(AND(O$1008&lt;&gt;"",Datos!O154=O$1008),0,IF(O$1004=0,0,1-CHOOSE(O$1004,IF(ISNUMBER(Datos!O154),AND(OR(O$1005="",Datos!O154&gt;=O$1005),OR(O$1006="",Datos!O154&lt;=O$1006)),FALSE),IF(ISNUMBER(Datos!O154),AND(Datos!O154=INT(Datos!O154),AND(OR(O$1005="",Datos!O154&gt;=O$1005),OR(O$1006="",Datos!O154&lt;=O$1006))),FALSE),OR(ISNUMBER(FIND(";"&amp;UPPER(TRIM(Datos!O154&amp;""))&amp;"=",O$1007)),ISNUMBER(FIND(";"&amp;UPPER(TRIM(Datos!O154&amp;""))&amp;";",O$1007))),OR(UPPER(TRIM(Datos!O154&amp;""))="SÍ",UPPER(TRIM(Datos!O154&amp;""))="SI",UPPER(TRIM(Datos!O154&amp;""))="NO"),IF(ISNUMBER(Datos!O154),AND(OR(O$1005="",Datos!O154&gt;=O$1005),OR(O$1006="",Datos!O154&lt;=O$1006)),FALSE),TRUE))))</f>
        <v>0.0</v>
      </c>
      <c r="P154">
        <f>IF(Datos!P154="",0,IF(AND(P$1008&lt;&gt;"",Datos!P154=P$1008),0,IF(P$1004=0,0,1-CHOOSE(P$1004,IF(ISNUMBER(Datos!P154),AND(OR(P$1005="",Datos!P154&gt;=P$1005),OR(P$1006="",Datos!P154&lt;=P$1006)),FALSE),IF(ISNUMBER(Datos!P154),AND(Datos!P154=INT(Datos!P154),AND(OR(P$1005="",Datos!P154&gt;=P$1005),OR(P$1006="",Datos!P154&lt;=P$1006))),FALSE),OR(ISNUMBER(FIND(";"&amp;UPPER(TRIM(Datos!P154&amp;""))&amp;"=",P$1007)),ISNUMBER(FIND(";"&amp;UPPER(TRIM(Datos!P154&amp;""))&amp;";",P$1007))),OR(UPPER(TRIM(Datos!P154&amp;""))="SÍ",UPPER(TRIM(Datos!P154&amp;""))="SI",UPPER(TRIM(Datos!P154&amp;""))="NO"),IF(ISNUMBER(Datos!P154),AND(OR(P$1005="",Datos!P154&gt;=P$1005),OR(P$1006="",Datos!P154&lt;=P$1006)),FALSE),TRUE))))</f>
        <v>0.0</v>
      </c>
      <c r="Q154">
        <f>IF(Datos!Q154="",0,IF(AND(Q$1008&lt;&gt;"",Datos!Q154=Q$1008),0,IF(Q$1004=0,0,1-CHOOSE(Q$1004,IF(ISNUMBER(Datos!Q154),AND(OR(Q$1005="",Datos!Q154&gt;=Q$1005),OR(Q$1006="",Datos!Q154&lt;=Q$1006)),FALSE),IF(ISNUMBER(Datos!Q154),AND(Datos!Q154=INT(Datos!Q154),AND(OR(Q$1005="",Datos!Q154&gt;=Q$1005),OR(Q$1006="",Datos!Q154&lt;=Q$1006))),FALSE),OR(ISNUMBER(FIND(";"&amp;UPPER(TRIM(Datos!Q154&amp;""))&amp;"=",Q$1007)),ISNUMBER(FIND(";"&amp;UPPER(TRIM(Datos!Q154&amp;""))&amp;";",Q$1007))),OR(UPPER(TRIM(Datos!Q154&amp;""))="SÍ",UPPER(TRIM(Datos!Q154&amp;""))="SI",UPPER(TRIM(Datos!Q154&amp;""))="NO"),IF(ISNUMBER(Datos!Q154),AND(OR(Q$1005="",Datos!Q154&gt;=Q$1005),OR(Q$1006="",Datos!Q154&lt;=Q$1006)),FALSE),TRUE))))</f>
        <v>0.0</v>
      </c>
      <c r="R154">
        <f>IF(Datos!R154="",0,IF(AND(R$1008&lt;&gt;"",Datos!R154=R$1008),0,IF(R$1004=0,0,1-CHOOSE(R$1004,IF(ISNUMBER(Datos!R154),AND(OR(R$1005="",Datos!R154&gt;=R$1005),OR(R$1006="",Datos!R154&lt;=R$1006)),FALSE),IF(ISNUMBER(Datos!R154),AND(Datos!R154=INT(Datos!R154),AND(OR(R$1005="",Datos!R154&gt;=R$1005),OR(R$1006="",Datos!R154&lt;=R$1006))),FALSE),OR(ISNUMBER(FIND(";"&amp;UPPER(TRIM(Datos!R154&amp;""))&amp;"=",R$1007)),ISNUMBER(FIND(";"&amp;UPPER(TRIM(Datos!R154&amp;""))&amp;";",R$1007))),OR(UPPER(TRIM(Datos!R154&amp;""))="SÍ",UPPER(TRIM(Datos!R154&amp;""))="SI",UPPER(TRIM(Datos!R154&amp;""))="NO"),IF(ISNUMBER(Datos!R154),AND(OR(R$1005="",Datos!R154&gt;=R$1005),OR(R$1006="",Datos!R154&lt;=R$1006)),FALSE),TRUE))))</f>
        <v>0.0</v>
      </c>
      <c r="S154">
        <f>IF(Datos!S154="",0,IF(AND(S$1008&lt;&gt;"",Datos!S154=S$1008),0,IF(S$1004=0,0,1-CHOOSE(S$1004,IF(ISNUMBER(Datos!S154),AND(OR(S$1005="",Datos!S154&gt;=S$1005),OR(S$1006="",Datos!S154&lt;=S$1006)),FALSE),IF(ISNUMBER(Datos!S154),AND(Datos!S154=INT(Datos!S154),AND(OR(S$1005="",Datos!S154&gt;=S$1005),OR(S$1006="",Datos!S154&lt;=S$1006))),FALSE),OR(ISNUMBER(FIND(";"&amp;UPPER(TRIM(Datos!S154&amp;""))&amp;"=",S$1007)),ISNUMBER(FIND(";"&amp;UPPER(TRIM(Datos!S154&amp;""))&amp;";",S$1007))),OR(UPPER(TRIM(Datos!S154&amp;""))="SÍ",UPPER(TRIM(Datos!S154&amp;""))="SI",UPPER(TRIM(Datos!S154&amp;""))="NO"),IF(ISNUMBER(Datos!S154),AND(OR(S$1005="",Datos!S154&gt;=S$1005),OR(S$1006="",Datos!S154&lt;=S$1006)),FALSE),TRUE))))</f>
        <v>0.0</v>
      </c>
      <c r="T154">
        <f>IF(Datos!T154="",0,IF(AND(T$1008&lt;&gt;"",Datos!T154=T$1008),0,IF(T$1004=0,0,1-CHOOSE(T$1004,IF(ISNUMBER(Datos!T154),AND(OR(T$1005="",Datos!T154&gt;=T$1005),OR(T$1006="",Datos!T154&lt;=T$1006)),FALSE),IF(ISNUMBER(Datos!T154),AND(Datos!T154=INT(Datos!T154),AND(OR(T$1005="",Datos!T154&gt;=T$1005),OR(T$1006="",Datos!T154&lt;=T$1006))),FALSE),OR(ISNUMBER(FIND(";"&amp;UPPER(TRIM(Datos!T154&amp;""))&amp;"=",T$1007)),ISNUMBER(FIND(";"&amp;UPPER(TRIM(Datos!T154&amp;""))&amp;";",T$1007))),OR(UPPER(TRIM(Datos!T154&amp;""))="SÍ",UPPER(TRIM(Datos!T154&amp;""))="SI",UPPER(TRIM(Datos!T154&amp;""))="NO"),IF(ISNUMBER(Datos!T154),AND(OR(T$1005="",Datos!T154&gt;=T$1005),OR(T$1006="",Datos!T154&lt;=T$1006)),FALSE),TRUE))))</f>
        <v>0.0</v>
      </c>
      <c r="U154">
        <f>IF(Datos!U154="",0,IF(AND(U$1008&lt;&gt;"",Datos!U154=U$1008),0,IF(U$1004=0,0,1-CHOOSE(U$1004,IF(ISNUMBER(Datos!U154),AND(OR(U$1005="",Datos!U154&gt;=U$1005),OR(U$1006="",Datos!U154&lt;=U$1006)),FALSE),IF(ISNUMBER(Datos!U154),AND(Datos!U154=INT(Datos!U154),AND(OR(U$1005="",Datos!U154&gt;=U$1005),OR(U$1006="",Datos!U154&lt;=U$1006))),FALSE),OR(ISNUMBER(FIND(";"&amp;UPPER(TRIM(Datos!U154&amp;""))&amp;"=",U$1007)),ISNUMBER(FIND(";"&amp;UPPER(TRIM(Datos!U154&amp;""))&amp;";",U$1007))),OR(UPPER(TRIM(Datos!U154&amp;""))="SÍ",UPPER(TRIM(Datos!U154&amp;""))="SI",UPPER(TRIM(Datos!U154&amp;""))="NO"),IF(ISNUMBER(Datos!U154),AND(OR(U$1005="",Datos!U154&gt;=U$1005),OR(U$1006="",Datos!U154&lt;=U$1006)),FALSE),TRUE))))</f>
        <v>0.0</v>
      </c>
      <c r="V154">
        <f>IF(Datos!V154="",0,IF(AND(V$1008&lt;&gt;"",Datos!V154=V$1008),0,IF(V$1004=0,0,1-CHOOSE(V$1004,IF(ISNUMBER(Datos!V154),AND(OR(V$1005="",Datos!V154&gt;=V$1005),OR(V$1006="",Datos!V154&lt;=V$1006)),FALSE),IF(ISNUMBER(Datos!V154),AND(Datos!V154=INT(Datos!V154),AND(OR(V$1005="",Datos!V154&gt;=V$1005),OR(V$1006="",Datos!V154&lt;=V$1006))),FALSE),OR(ISNUMBER(FIND(";"&amp;UPPER(TRIM(Datos!V154&amp;""))&amp;"=",V$1007)),ISNUMBER(FIND(";"&amp;UPPER(TRIM(Datos!V154&amp;""))&amp;";",V$1007))),OR(UPPER(TRIM(Datos!V154&amp;""))="SÍ",UPPER(TRIM(Datos!V154&amp;""))="SI",UPPER(TRIM(Datos!V154&amp;""))="NO"),IF(ISNUMBER(Datos!V154),AND(OR(V$1005="",Datos!V154&gt;=V$1005),OR(V$1006="",Datos!V154&lt;=V$1006)),FALSE),TRUE))))</f>
        <v>0.0</v>
      </c>
      <c r="W154">
        <f>IF(Datos!W154="",0,IF(AND(W$1008&lt;&gt;"",Datos!W154=W$1008),0,IF(W$1004=0,0,1-CHOOSE(W$1004,IF(ISNUMBER(Datos!W154),AND(OR(W$1005="",Datos!W154&gt;=W$1005),OR(W$1006="",Datos!W154&lt;=W$1006)),FALSE),IF(ISNUMBER(Datos!W154),AND(Datos!W154=INT(Datos!W154),AND(OR(W$1005="",Datos!W154&gt;=W$1005),OR(W$1006="",Datos!W154&lt;=W$1006))),FALSE),OR(ISNUMBER(FIND(";"&amp;UPPER(TRIM(Datos!W154&amp;""))&amp;"=",W$1007)),ISNUMBER(FIND(";"&amp;UPPER(TRIM(Datos!W154&amp;""))&amp;";",W$1007))),OR(UPPER(TRIM(Datos!W154&amp;""))="SÍ",UPPER(TRIM(Datos!W154&amp;""))="SI",UPPER(TRIM(Datos!W154&amp;""))="NO"),IF(ISNUMBER(Datos!W154),AND(OR(W$1005="",Datos!W154&gt;=W$1005),OR(W$1006="",Datos!W154&lt;=W$1006)),FALSE),TRUE))))</f>
        <v>0.0</v>
      </c>
      <c r="X154">
        <f>IF(Datos!X154="",0,IF(AND(X$1008&lt;&gt;"",Datos!X154=X$1008),0,IF(X$1004=0,0,1-CHOOSE(X$1004,IF(ISNUMBER(Datos!X154),AND(OR(X$1005="",Datos!X154&gt;=X$1005),OR(X$1006="",Datos!X154&lt;=X$1006)),FALSE),IF(ISNUMBER(Datos!X154),AND(Datos!X154=INT(Datos!X154),AND(OR(X$1005="",Datos!X154&gt;=X$1005),OR(X$1006="",Datos!X154&lt;=X$1006))),FALSE),OR(ISNUMBER(FIND(";"&amp;UPPER(TRIM(Datos!X154&amp;""))&amp;"=",X$1007)),ISNUMBER(FIND(";"&amp;UPPER(TRIM(Datos!X154&amp;""))&amp;";",X$1007))),OR(UPPER(TRIM(Datos!X154&amp;""))="SÍ",UPPER(TRIM(Datos!X154&amp;""))="SI",UPPER(TRIM(Datos!X154&amp;""))="NO"),IF(ISNUMBER(Datos!X154),AND(OR(X$1005="",Datos!X154&gt;=X$1005),OR(X$1006="",Datos!X154&lt;=X$1006)),FALSE),TRUE))))</f>
        <v>0.0</v>
      </c>
      <c r="Y154">
        <f>IF(Datos!Y154="",0,IF(AND(Y$1008&lt;&gt;"",Datos!Y154=Y$1008),0,IF(Y$1004=0,0,1-CHOOSE(Y$1004,IF(ISNUMBER(Datos!Y154),AND(OR(Y$1005="",Datos!Y154&gt;=Y$1005),OR(Y$1006="",Datos!Y154&lt;=Y$1006)),FALSE),IF(ISNUMBER(Datos!Y154),AND(Datos!Y154=INT(Datos!Y154),AND(OR(Y$1005="",Datos!Y154&gt;=Y$1005),OR(Y$1006="",Datos!Y154&lt;=Y$1006))),FALSE),OR(ISNUMBER(FIND(";"&amp;UPPER(TRIM(Datos!Y154&amp;""))&amp;"=",Y$1007)),ISNUMBER(FIND(";"&amp;UPPER(TRIM(Datos!Y154&amp;""))&amp;";",Y$1007))),OR(UPPER(TRIM(Datos!Y154&amp;""))="SÍ",UPPER(TRIM(Datos!Y154&amp;""))="SI",UPPER(TRIM(Datos!Y154&amp;""))="NO"),IF(ISNUMBER(Datos!Y154),AND(OR(Y$1005="",Datos!Y154&gt;=Y$1005),OR(Y$1006="",Datos!Y154&lt;=Y$1006)),FALSE),TRUE))))</f>
        <v>0.0</v>
      </c>
      <c r="Z154">
        <f>IF(Datos!Z154="",0,IF(AND(Z$1008&lt;&gt;"",Datos!Z154=Z$1008),0,IF(Z$1004=0,0,1-CHOOSE(Z$1004,IF(ISNUMBER(Datos!Z154),AND(OR(Z$1005="",Datos!Z154&gt;=Z$1005),OR(Z$1006="",Datos!Z154&lt;=Z$1006)),FALSE),IF(ISNUMBER(Datos!Z154),AND(Datos!Z154=INT(Datos!Z154),AND(OR(Z$1005="",Datos!Z154&gt;=Z$1005),OR(Z$1006="",Datos!Z154&lt;=Z$1006))),FALSE),OR(ISNUMBER(FIND(";"&amp;UPPER(TRIM(Datos!Z154&amp;""))&amp;"=",Z$1007)),ISNUMBER(FIND(";"&amp;UPPER(TRIM(Datos!Z154&amp;""))&amp;";",Z$1007))),OR(UPPER(TRIM(Datos!Z154&amp;""))="SÍ",UPPER(TRIM(Datos!Z154&amp;""))="SI",UPPER(TRIM(Datos!Z154&amp;""))="NO"),IF(ISNUMBER(Datos!Z154),AND(OR(Z$1005="",Datos!Z154&gt;=Z$1005),OR(Z$1006="",Datos!Z154&lt;=Z$1006)),FALSE),TRUE))))</f>
        <v>0.0</v>
      </c>
      <c r="AA154">
        <f>IF(Datos!AA154="",0,IF(AND(AA$1008&lt;&gt;"",Datos!AA154=AA$1008),0,IF(AA$1004=0,0,1-CHOOSE(AA$1004,IF(ISNUMBER(Datos!AA154),AND(OR(AA$1005="",Datos!AA154&gt;=AA$1005),OR(AA$1006="",Datos!AA154&lt;=AA$1006)),FALSE),IF(ISNUMBER(Datos!AA154),AND(Datos!AA154=INT(Datos!AA154),AND(OR(AA$1005="",Datos!AA154&gt;=AA$1005),OR(AA$1006="",Datos!AA154&lt;=AA$1006))),FALSE),OR(ISNUMBER(FIND(";"&amp;UPPER(TRIM(Datos!AA154&amp;""))&amp;"=",AA$1007)),ISNUMBER(FIND(";"&amp;UPPER(TRIM(Datos!AA154&amp;""))&amp;";",AA$1007))),OR(UPPER(TRIM(Datos!AA154&amp;""))="SÍ",UPPER(TRIM(Datos!AA154&amp;""))="SI",UPPER(TRIM(Datos!AA154&amp;""))="NO"),IF(ISNUMBER(Datos!AA154),AND(OR(AA$1005="",Datos!AA154&gt;=AA$1005),OR(AA$1006="",Datos!AA154&lt;=AA$1006)),FALSE),TRUE))))</f>
        <v>0.0</v>
      </c>
      <c r="AB154">
        <f>IF(Datos!AB154="",0,IF(AND(AB$1008&lt;&gt;"",Datos!AB154=AB$1008),0,IF(AB$1004=0,0,1-CHOOSE(AB$1004,IF(ISNUMBER(Datos!AB154),AND(OR(AB$1005="",Datos!AB154&gt;=AB$1005),OR(AB$1006="",Datos!AB154&lt;=AB$1006)),FALSE),IF(ISNUMBER(Datos!AB154),AND(Datos!AB154=INT(Datos!AB154),AND(OR(AB$1005="",Datos!AB154&gt;=AB$1005),OR(AB$1006="",Datos!AB154&lt;=AB$1006))),FALSE),OR(ISNUMBER(FIND(";"&amp;UPPER(TRIM(Datos!AB154&amp;""))&amp;"=",AB$1007)),ISNUMBER(FIND(";"&amp;UPPER(TRIM(Datos!AB154&amp;""))&amp;";",AB$1007))),OR(UPPER(TRIM(Datos!AB154&amp;""))="SÍ",UPPER(TRIM(Datos!AB154&amp;""))="SI",UPPER(TRIM(Datos!AB154&amp;""))="NO"),IF(ISNUMBER(Datos!AB154),AND(OR(AB$1005="",Datos!AB154&gt;=AB$1005),OR(AB$1006="",Datos!AB154&lt;=AB$1006)),FALSE),TRUE))))</f>
        <v>0.0</v>
      </c>
      <c r="AC154">
        <f>IF(Datos!AC154="",0,IF(AND(AC$1008&lt;&gt;"",Datos!AC154=AC$1008),0,IF(AC$1004=0,0,1-CHOOSE(AC$1004,IF(ISNUMBER(Datos!AC154),AND(OR(AC$1005="",Datos!AC154&gt;=AC$1005),OR(AC$1006="",Datos!AC154&lt;=AC$1006)),FALSE),IF(ISNUMBER(Datos!AC154),AND(Datos!AC154=INT(Datos!AC154),AND(OR(AC$1005="",Datos!AC154&gt;=AC$1005),OR(AC$1006="",Datos!AC154&lt;=AC$1006))),FALSE),OR(ISNUMBER(FIND(";"&amp;UPPER(TRIM(Datos!AC154&amp;""))&amp;"=",AC$1007)),ISNUMBER(FIND(";"&amp;UPPER(TRIM(Datos!AC154&amp;""))&amp;";",AC$1007))),OR(UPPER(TRIM(Datos!AC154&amp;""))="SÍ",UPPER(TRIM(Datos!AC154&amp;""))="SI",UPPER(TRIM(Datos!AC154&amp;""))="NO"),IF(ISNUMBER(Datos!AC154),AND(OR(AC$1005="",Datos!AC154&gt;=AC$1005),OR(AC$1006="",Datos!AC154&lt;=AC$1006)),FALSE),TRUE))))</f>
        <v>0.0</v>
      </c>
      <c r="AD154">
        <f>IF(Datos!AD154="",0,IF(AND(AD$1008&lt;&gt;"",Datos!AD154=AD$1008),0,IF(AD$1004=0,0,1-CHOOSE(AD$1004,IF(ISNUMBER(Datos!AD154),AND(OR(AD$1005="",Datos!AD154&gt;=AD$1005),OR(AD$1006="",Datos!AD154&lt;=AD$1006)),FALSE),IF(ISNUMBER(Datos!AD154),AND(Datos!AD154=INT(Datos!AD154),AND(OR(AD$1005="",Datos!AD154&gt;=AD$1005),OR(AD$1006="",Datos!AD154&lt;=AD$1006))),FALSE),OR(ISNUMBER(FIND(";"&amp;UPPER(TRIM(Datos!AD154&amp;""))&amp;"=",AD$1007)),ISNUMBER(FIND(";"&amp;UPPER(TRIM(Datos!AD154&amp;""))&amp;";",AD$1007))),OR(UPPER(TRIM(Datos!AD154&amp;""))="SÍ",UPPER(TRIM(Datos!AD154&amp;""))="SI",UPPER(TRIM(Datos!AD154&amp;""))="NO"),IF(ISNUMBER(Datos!AD154),AND(OR(AD$1005="",Datos!AD154&gt;=AD$1005),OR(AD$1006="",Datos!AD154&lt;=AD$1006)),FALSE),TRUE))))</f>
        <v>0.0</v>
      </c>
      <c r="AE154">
        <f>IF(Datos!AE154="",0,IF(AND(AE$1008&lt;&gt;"",Datos!AE154=AE$1008),0,IF(AE$1004=0,0,1-CHOOSE(AE$1004,IF(ISNUMBER(Datos!AE154),AND(OR(AE$1005="",Datos!AE154&gt;=AE$1005),OR(AE$1006="",Datos!AE154&lt;=AE$1006)),FALSE),IF(ISNUMBER(Datos!AE154),AND(Datos!AE154=INT(Datos!AE154),AND(OR(AE$1005="",Datos!AE154&gt;=AE$1005),OR(AE$1006="",Datos!AE154&lt;=AE$1006))),FALSE),OR(ISNUMBER(FIND(";"&amp;UPPER(TRIM(Datos!AE154&amp;""))&amp;"=",AE$1007)),ISNUMBER(FIND(";"&amp;UPPER(TRIM(Datos!AE154&amp;""))&amp;";",AE$1007))),OR(UPPER(TRIM(Datos!AE154&amp;""))="SÍ",UPPER(TRIM(Datos!AE154&amp;""))="SI",UPPER(TRIM(Datos!AE154&amp;""))="NO"),IF(ISNUMBER(Datos!AE154),AND(OR(AE$1005="",Datos!AE154&gt;=AE$1005),OR(AE$1006="",Datos!AE154&lt;=AE$1006)),FALSE),TRUE))))</f>
        <v>0.0</v>
      </c>
    </row>
    <row r="155" spans="2:31">
      <c r="B155">
        <f>IF(Datos!B155="",0,IF(AND(B$1008&lt;&gt;"",Datos!B155=B$1008),0,IF(B$1004=0,0,1-CHOOSE(B$1004,IF(ISNUMBER(Datos!B155),AND(OR(B$1005="",Datos!B155&gt;=B$1005),OR(B$1006="",Datos!B155&lt;=B$1006)),FALSE),IF(ISNUMBER(Datos!B155),AND(Datos!B155=INT(Datos!B155),AND(OR(B$1005="",Datos!B155&gt;=B$1005),OR(B$1006="",Datos!B155&lt;=B$1006))),FALSE),OR(ISNUMBER(FIND(";"&amp;UPPER(TRIM(Datos!B155&amp;""))&amp;"=",B$1007)),ISNUMBER(FIND(";"&amp;UPPER(TRIM(Datos!B155&amp;""))&amp;";",B$1007))),OR(UPPER(TRIM(Datos!B155&amp;""))="SÍ",UPPER(TRIM(Datos!B155&amp;""))="SI",UPPER(TRIM(Datos!B155&amp;""))="NO"),IF(ISNUMBER(Datos!B155),AND(OR(B$1005="",Datos!B155&gt;=B$1005),OR(B$1006="",Datos!B155&lt;=B$1006)),FALSE),TRUE))))</f>
        <v>0.0</v>
      </c>
      <c r="C155">
        <f>IF(Datos!C155="",0,IF(AND(C$1008&lt;&gt;"",Datos!C155=C$1008),0,IF(C$1004=0,0,1-CHOOSE(C$1004,IF(ISNUMBER(Datos!C155),AND(OR(C$1005="",Datos!C155&gt;=C$1005),OR(C$1006="",Datos!C155&lt;=C$1006)),FALSE),IF(ISNUMBER(Datos!C155),AND(Datos!C155=INT(Datos!C155),AND(OR(C$1005="",Datos!C155&gt;=C$1005),OR(C$1006="",Datos!C155&lt;=C$1006))),FALSE),OR(ISNUMBER(FIND(";"&amp;UPPER(TRIM(Datos!C155&amp;""))&amp;"=",C$1007)),ISNUMBER(FIND(";"&amp;UPPER(TRIM(Datos!C155&amp;""))&amp;";",C$1007))),OR(UPPER(TRIM(Datos!C155&amp;""))="SÍ",UPPER(TRIM(Datos!C155&amp;""))="SI",UPPER(TRIM(Datos!C155&amp;""))="NO"),IF(ISNUMBER(Datos!C155),AND(OR(C$1005="",Datos!C155&gt;=C$1005),OR(C$1006="",Datos!C155&lt;=C$1006)),FALSE),TRUE))))</f>
        <v>0.0</v>
      </c>
      <c r="D155">
        <f>IF(Datos!D155="",0,IF(AND(D$1008&lt;&gt;"",Datos!D155=D$1008),0,IF(D$1004=0,0,1-CHOOSE(D$1004,IF(ISNUMBER(Datos!D155),AND(OR(D$1005="",Datos!D155&gt;=D$1005),OR(D$1006="",Datos!D155&lt;=D$1006)),FALSE),IF(ISNUMBER(Datos!D155),AND(Datos!D155=INT(Datos!D155),AND(OR(D$1005="",Datos!D155&gt;=D$1005),OR(D$1006="",Datos!D155&lt;=D$1006))),FALSE),OR(ISNUMBER(FIND(";"&amp;UPPER(TRIM(Datos!D155&amp;""))&amp;"=",D$1007)),ISNUMBER(FIND(";"&amp;UPPER(TRIM(Datos!D155&amp;""))&amp;";",D$1007))),OR(UPPER(TRIM(Datos!D155&amp;""))="SÍ",UPPER(TRIM(Datos!D155&amp;""))="SI",UPPER(TRIM(Datos!D155&amp;""))="NO"),IF(ISNUMBER(Datos!D155),AND(OR(D$1005="",Datos!D155&gt;=D$1005),OR(D$1006="",Datos!D155&lt;=D$1006)),FALSE),TRUE))))</f>
        <v>0.0</v>
      </c>
      <c r="E155">
        <f>IF(Datos!E155="",0,IF(AND(E$1008&lt;&gt;"",Datos!E155=E$1008),0,IF(E$1004=0,0,1-CHOOSE(E$1004,IF(ISNUMBER(Datos!E155),AND(OR(E$1005="",Datos!E155&gt;=E$1005),OR(E$1006="",Datos!E155&lt;=E$1006)),FALSE),IF(ISNUMBER(Datos!E155),AND(Datos!E155=INT(Datos!E155),AND(OR(E$1005="",Datos!E155&gt;=E$1005),OR(E$1006="",Datos!E155&lt;=E$1006))),FALSE),OR(ISNUMBER(FIND(";"&amp;UPPER(TRIM(Datos!E155&amp;""))&amp;"=",E$1007)),ISNUMBER(FIND(";"&amp;UPPER(TRIM(Datos!E155&amp;""))&amp;";",E$1007))),OR(UPPER(TRIM(Datos!E155&amp;""))="SÍ",UPPER(TRIM(Datos!E155&amp;""))="SI",UPPER(TRIM(Datos!E155&amp;""))="NO"),IF(ISNUMBER(Datos!E155),AND(OR(E$1005="",Datos!E155&gt;=E$1005),OR(E$1006="",Datos!E155&lt;=E$1006)),FALSE),TRUE))))</f>
        <v>0.0</v>
      </c>
      <c r="F155">
        <f>IF(Datos!F155="",0,IF(AND(F$1008&lt;&gt;"",Datos!F155=F$1008),0,IF(F$1004=0,0,1-CHOOSE(F$1004,IF(ISNUMBER(Datos!F155),AND(OR(F$1005="",Datos!F155&gt;=F$1005),OR(F$1006="",Datos!F155&lt;=F$1006)),FALSE),IF(ISNUMBER(Datos!F155),AND(Datos!F155=INT(Datos!F155),AND(OR(F$1005="",Datos!F155&gt;=F$1005),OR(F$1006="",Datos!F155&lt;=F$1006))),FALSE),OR(ISNUMBER(FIND(";"&amp;UPPER(TRIM(Datos!F155&amp;""))&amp;"=",F$1007)),ISNUMBER(FIND(";"&amp;UPPER(TRIM(Datos!F155&amp;""))&amp;";",F$1007))),OR(UPPER(TRIM(Datos!F155&amp;""))="SÍ",UPPER(TRIM(Datos!F155&amp;""))="SI",UPPER(TRIM(Datos!F155&amp;""))="NO"),IF(ISNUMBER(Datos!F155),AND(OR(F$1005="",Datos!F155&gt;=F$1005),OR(F$1006="",Datos!F155&lt;=F$1006)),FALSE),TRUE))))</f>
        <v>0.0</v>
      </c>
      <c r="G155">
        <f>IF(Datos!G155="",0,IF(AND(G$1008&lt;&gt;"",Datos!G155=G$1008),0,IF(G$1004=0,0,1-CHOOSE(G$1004,IF(ISNUMBER(Datos!G155),AND(OR(G$1005="",Datos!G155&gt;=G$1005),OR(G$1006="",Datos!G155&lt;=G$1006)),FALSE),IF(ISNUMBER(Datos!G155),AND(Datos!G155=INT(Datos!G155),AND(OR(G$1005="",Datos!G155&gt;=G$1005),OR(G$1006="",Datos!G155&lt;=G$1006))),FALSE),OR(ISNUMBER(FIND(";"&amp;UPPER(TRIM(Datos!G155&amp;""))&amp;"=",G$1007)),ISNUMBER(FIND(";"&amp;UPPER(TRIM(Datos!G155&amp;""))&amp;";",G$1007))),OR(UPPER(TRIM(Datos!G155&amp;""))="SÍ",UPPER(TRIM(Datos!G155&amp;""))="SI",UPPER(TRIM(Datos!G155&amp;""))="NO"),IF(ISNUMBER(Datos!G155),AND(OR(G$1005="",Datos!G155&gt;=G$1005),OR(G$1006="",Datos!G155&lt;=G$1006)),FALSE),TRUE))))</f>
        <v>0.0</v>
      </c>
      <c r="H155">
        <f>IF(Datos!H155="",0,IF(AND(H$1008&lt;&gt;"",Datos!H155=H$1008),0,IF(H$1004=0,0,1-CHOOSE(H$1004,IF(ISNUMBER(Datos!H155),AND(OR(H$1005="",Datos!H155&gt;=H$1005),OR(H$1006="",Datos!H155&lt;=H$1006)),FALSE),IF(ISNUMBER(Datos!H155),AND(Datos!H155=INT(Datos!H155),AND(OR(H$1005="",Datos!H155&gt;=H$1005),OR(H$1006="",Datos!H155&lt;=H$1006))),FALSE),OR(ISNUMBER(FIND(";"&amp;UPPER(TRIM(Datos!H155&amp;""))&amp;"=",H$1007)),ISNUMBER(FIND(";"&amp;UPPER(TRIM(Datos!H155&amp;""))&amp;";",H$1007))),OR(UPPER(TRIM(Datos!H155&amp;""))="SÍ",UPPER(TRIM(Datos!H155&amp;""))="SI",UPPER(TRIM(Datos!H155&amp;""))="NO"),IF(ISNUMBER(Datos!H155),AND(OR(H$1005="",Datos!H155&gt;=H$1005),OR(H$1006="",Datos!H155&lt;=H$1006)),FALSE),TRUE))))</f>
        <v>0.0</v>
      </c>
      <c r="I155">
        <f>IF(Datos!I155="",0,IF(AND(I$1008&lt;&gt;"",Datos!I155=I$1008),0,IF(I$1004=0,0,1-CHOOSE(I$1004,IF(ISNUMBER(Datos!I155),AND(OR(I$1005="",Datos!I155&gt;=I$1005),OR(I$1006="",Datos!I155&lt;=I$1006)),FALSE),IF(ISNUMBER(Datos!I155),AND(Datos!I155=INT(Datos!I155),AND(OR(I$1005="",Datos!I155&gt;=I$1005),OR(I$1006="",Datos!I155&lt;=I$1006))),FALSE),OR(ISNUMBER(FIND(";"&amp;UPPER(TRIM(Datos!I155&amp;""))&amp;"=",I$1007)),ISNUMBER(FIND(";"&amp;UPPER(TRIM(Datos!I155&amp;""))&amp;";",I$1007))),OR(UPPER(TRIM(Datos!I155&amp;""))="SÍ",UPPER(TRIM(Datos!I155&amp;""))="SI",UPPER(TRIM(Datos!I155&amp;""))="NO"),IF(ISNUMBER(Datos!I155),AND(OR(I$1005="",Datos!I155&gt;=I$1005),OR(I$1006="",Datos!I155&lt;=I$1006)),FALSE),TRUE))))</f>
        <v>0.0</v>
      </c>
      <c r="J155">
        <f>IF(Datos!J155="",0,IF(AND(J$1008&lt;&gt;"",Datos!J155=J$1008),0,IF(J$1004=0,0,1-CHOOSE(J$1004,IF(ISNUMBER(Datos!J155),AND(OR(J$1005="",Datos!J155&gt;=J$1005),OR(J$1006="",Datos!J155&lt;=J$1006)),FALSE),IF(ISNUMBER(Datos!J155),AND(Datos!J155=INT(Datos!J155),AND(OR(J$1005="",Datos!J155&gt;=J$1005),OR(J$1006="",Datos!J155&lt;=J$1006))),FALSE),OR(ISNUMBER(FIND(";"&amp;UPPER(TRIM(Datos!J155&amp;""))&amp;"=",J$1007)),ISNUMBER(FIND(";"&amp;UPPER(TRIM(Datos!J155&amp;""))&amp;";",J$1007))),OR(UPPER(TRIM(Datos!J155&amp;""))="SÍ",UPPER(TRIM(Datos!J155&amp;""))="SI",UPPER(TRIM(Datos!J155&amp;""))="NO"),IF(ISNUMBER(Datos!J155),AND(OR(J$1005="",Datos!J155&gt;=J$1005),OR(J$1006="",Datos!J155&lt;=J$1006)),FALSE),TRUE))))</f>
        <v>0.0</v>
      </c>
      <c r="K155">
        <f>IF(Datos!K155="",0,IF(AND(K$1008&lt;&gt;"",Datos!K155=K$1008),0,IF(K$1004=0,0,1-CHOOSE(K$1004,IF(ISNUMBER(Datos!K155),AND(OR(K$1005="",Datos!K155&gt;=K$1005),OR(K$1006="",Datos!K155&lt;=K$1006)),FALSE),IF(ISNUMBER(Datos!K155),AND(Datos!K155=INT(Datos!K155),AND(OR(K$1005="",Datos!K155&gt;=K$1005),OR(K$1006="",Datos!K155&lt;=K$1006))),FALSE),OR(ISNUMBER(FIND(";"&amp;UPPER(TRIM(Datos!K155&amp;""))&amp;"=",K$1007)),ISNUMBER(FIND(";"&amp;UPPER(TRIM(Datos!K155&amp;""))&amp;";",K$1007))),OR(UPPER(TRIM(Datos!K155&amp;""))="SÍ",UPPER(TRIM(Datos!K155&amp;""))="SI",UPPER(TRIM(Datos!K155&amp;""))="NO"),IF(ISNUMBER(Datos!K155),AND(OR(K$1005="",Datos!K155&gt;=K$1005),OR(K$1006="",Datos!K155&lt;=K$1006)),FALSE),TRUE))))</f>
        <v>0.0</v>
      </c>
      <c r="L155">
        <f>IF(Datos!L155="",0,IF(AND(L$1008&lt;&gt;"",Datos!L155=L$1008),0,IF(L$1004=0,0,1-CHOOSE(L$1004,IF(ISNUMBER(Datos!L155),AND(OR(L$1005="",Datos!L155&gt;=L$1005),OR(L$1006="",Datos!L155&lt;=L$1006)),FALSE),IF(ISNUMBER(Datos!L155),AND(Datos!L155=INT(Datos!L155),AND(OR(L$1005="",Datos!L155&gt;=L$1005),OR(L$1006="",Datos!L155&lt;=L$1006))),FALSE),OR(ISNUMBER(FIND(";"&amp;UPPER(TRIM(Datos!L155&amp;""))&amp;"=",L$1007)),ISNUMBER(FIND(";"&amp;UPPER(TRIM(Datos!L155&amp;""))&amp;";",L$1007))),OR(UPPER(TRIM(Datos!L155&amp;""))="SÍ",UPPER(TRIM(Datos!L155&amp;""))="SI",UPPER(TRIM(Datos!L155&amp;""))="NO"),IF(ISNUMBER(Datos!L155),AND(OR(L$1005="",Datos!L155&gt;=L$1005),OR(L$1006="",Datos!L155&lt;=L$1006)),FALSE),TRUE))))</f>
        <v>0.0</v>
      </c>
      <c r="M155">
        <f>IF(Datos!M155="",0,IF(AND(M$1008&lt;&gt;"",Datos!M155=M$1008),0,IF(M$1004=0,0,1-CHOOSE(M$1004,IF(ISNUMBER(Datos!M155),AND(OR(M$1005="",Datos!M155&gt;=M$1005),OR(M$1006="",Datos!M155&lt;=M$1006)),FALSE),IF(ISNUMBER(Datos!M155),AND(Datos!M155=INT(Datos!M155),AND(OR(M$1005="",Datos!M155&gt;=M$1005),OR(M$1006="",Datos!M155&lt;=M$1006))),FALSE),OR(ISNUMBER(FIND(";"&amp;UPPER(TRIM(Datos!M155&amp;""))&amp;"=",M$1007)),ISNUMBER(FIND(";"&amp;UPPER(TRIM(Datos!M155&amp;""))&amp;";",M$1007))),OR(UPPER(TRIM(Datos!M155&amp;""))="SÍ",UPPER(TRIM(Datos!M155&amp;""))="SI",UPPER(TRIM(Datos!M155&amp;""))="NO"),IF(ISNUMBER(Datos!M155),AND(OR(M$1005="",Datos!M155&gt;=M$1005),OR(M$1006="",Datos!M155&lt;=M$1006)),FALSE),TRUE))))</f>
        <v>0.0</v>
      </c>
      <c r="N155">
        <f>IF(Datos!N155="",0,IF(AND(N$1008&lt;&gt;"",Datos!N155=N$1008),0,IF(N$1004=0,0,1-CHOOSE(N$1004,IF(ISNUMBER(Datos!N155),AND(OR(N$1005="",Datos!N155&gt;=N$1005),OR(N$1006="",Datos!N155&lt;=N$1006)),FALSE),IF(ISNUMBER(Datos!N155),AND(Datos!N155=INT(Datos!N155),AND(OR(N$1005="",Datos!N155&gt;=N$1005),OR(N$1006="",Datos!N155&lt;=N$1006))),FALSE),OR(ISNUMBER(FIND(";"&amp;UPPER(TRIM(Datos!N155&amp;""))&amp;"=",N$1007)),ISNUMBER(FIND(";"&amp;UPPER(TRIM(Datos!N155&amp;""))&amp;";",N$1007))),OR(UPPER(TRIM(Datos!N155&amp;""))="SÍ",UPPER(TRIM(Datos!N155&amp;""))="SI",UPPER(TRIM(Datos!N155&amp;""))="NO"),IF(ISNUMBER(Datos!N155),AND(OR(N$1005="",Datos!N155&gt;=N$1005),OR(N$1006="",Datos!N155&lt;=N$1006)),FALSE),TRUE))))</f>
        <v>0.0</v>
      </c>
      <c r="O155">
        <f>IF(Datos!O155="",0,IF(AND(O$1008&lt;&gt;"",Datos!O155=O$1008),0,IF(O$1004=0,0,1-CHOOSE(O$1004,IF(ISNUMBER(Datos!O155),AND(OR(O$1005="",Datos!O155&gt;=O$1005),OR(O$1006="",Datos!O155&lt;=O$1006)),FALSE),IF(ISNUMBER(Datos!O155),AND(Datos!O155=INT(Datos!O155),AND(OR(O$1005="",Datos!O155&gt;=O$1005),OR(O$1006="",Datos!O155&lt;=O$1006))),FALSE),OR(ISNUMBER(FIND(";"&amp;UPPER(TRIM(Datos!O155&amp;""))&amp;"=",O$1007)),ISNUMBER(FIND(";"&amp;UPPER(TRIM(Datos!O155&amp;""))&amp;";",O$1007))),OR(UPPER(TRIM(Datos!O155&amp;""))="SÍ",UPPER(TRIM(Datos!O155&amp;""))="SI",UPPER(TRIM(Datos!O155&amp;""))="NO"),IF(ISNUMBER(Datos!O155),AND(OR(O$1005="",Datos!O155&gt;=O$1005),OR(O$1006="",Datos!O155&lt;=O$1006)),FALSE),TRUE))))</f>
        <v>0.0</v>
      </c>
      <c r="P155">
        <f>IF(Datos!P155="",0,IF(AND(P$1008&lt;&gt;"",Datos!P155=P$1008),0,IF(P$1004=0,0,1-CHOOSE(P$1004,IF(ISNUMBER(Datos!P155),AND(OR(P$1005="",Datos!P155&gt;=P$1005),OR(P$1006="",Datos!P155&lt;=P$1006)),FALSE),IF(ISNUMBER(Datos!P155),AND(Datos!P155=INT(Datos!P155),AND(OR(P$1005="",Datos!P155&gt;=P$1005),OR(P$1006="",Datos!P155&lt;=P$1006))),FALSE),OR(ISNUMBER(FIND(";"&amp;UPPER(TRIM(Datos!P155&amp;""))&amp;"=",P$1007)),ISNUMBER(FIND(";"&amp;UPPER(TRIM(Datos!P155&amp;""))&amp;";",P$1007))),OR(UPPER(TRIM(Datos!P155&amp;""))="SÍ",UPPER(TRIM(Datos!P155&amp;""))="SI",UPPER(TRIM(Datos!P155&amp;""))="NO"),IF(ISNUMBER(Datos!P155),AND(OR(P$1005="",Datos!P155&gt;=P$1005),OR(P$1006="",Datos!P155&lt;=P$1006)),FALSE),TRUE))))</f>
        <v>0.0</v>
      </c>
      <c r="Q155">
        <f>IF(Datos!Q155="",0,IF(AND(Q$1008&lt;&gt;"",Datos!Q155=Q$1008),0,IF(Q$1004=0,0,1-CHOOSE(Q$1004,IF(ISNUMBER(Datos!Q155),AND(OR(Q$1005="",Datos!Q155&gt;=Q$1005),OR(Q$1006="",Datos!Q155&lt;=Q$1006)),FALSE),IF(ISNUMBER(Datos!Q155),AND(Datos!Q155=INT(Datos!Q155),AND(OR(Q$1005="",Datos!Q155&gt;=Q$1005),OR(Q$1006="",Datos!Q155&lt;=Q$1006))),FALSE),OR(ISNUMBER(FIND(";"&amp;UPPER(TRIM(Datos!Q155&amp;""))&amp;"=",Q$1007)),ISNUMBER(FIND(";"&amp;UPPER(TRIM(Datos!Q155&amp;""))&amp;";",Q$1007))),OR(UPPER(TRIM(Datos!Q155&amp;""))="SÍ",UPPER(TRIM(Datos!Q155&amp;""))="SI",UPPER(TRIM(Datos!Q155&amp;""))="NO"),IF(ISNUMBER(Datos!Q155),AND(OR(Q$1005="",Datos!Q155&gt;=Q$1005),OR(Q$1006="",Datos!Q155&lt;=Q$1006)),FALSE),TRUE))))</f>
        <v>0.0</v>
      </c>
      <c r="R155">
        <f>IF(Datos!R155="",0,IF(AND(R$1008&lt;&gt;"",Datos!R155=R$1008),0,IF(R$1004=0,0,1-CHOOSE(R$1004,IF(ISNUMBER(Datos!R155),AND(OR(R$1005="",Datos!R155&gt;=R$1005),OR(R$1006="",Datos!R155&lt;=R$1006)),FALSE),IF(ISNUMBER(Datos!R155),AND(Datos!R155=INT(Datos!R155),AND(OR(R$1005="",Datos!R155&gt;=R$1005),OR(R$1006="",Datos!R155&lt;=R$1006))),FALSE),OR(ISNUMBER(FIND(";"&amp;UPPER(TRIM(Datos!R155&amp;""))&amp;"=",R$1007)),ISNUMBER(FIND(";"&amp;UPPER(TRIM(Datos!R155&amp;""))&amp;";",R$1007))),OR(UPPER(TRIM(Datos!R155&amp;""))="SÍ",UPPER(TRIM(Datos!R155&amp;""))="SI",UPPER(TRIM(Datos!R155&amp;""))="NO"),IF(ISNUMBER(Datos!R155),AND(OR(R$1005="",Datos!R155&gt;=R$1005),OR(R$1006="",Datos!R155&lt;=R$1006)),FALSE),TRUE))))</f>
        <v>0.0</v>
      </c>
      <c r="S155">
        <f>IF(Datos!S155="",0,IF(AND(S$1008&lt;&gt;"",Datos!S155=S$1008),0,IF(S$1004=0,0,1-CHOOSE(S$1004,IF(ISNUMBER(Datos!S155),AND(OR(S$1005="",Datos!S155&gt;=S$1005),OR(S$1006="",Datos!S155&lt;=S$1006)),FALSE),IF(ISNUMBER(Datos!S155),AND(Datos!S155=INT(Datos!S155),AND(OR(S$1005="",Datos!S155&gt;=S$1005),OR(S$1006="",Datos!S155&lt;=S$1006))),FALSE),OR(ISNUMBER(FIND(";"&amp;UPPER(TRIM(Datos!S155&amp;""))&amp;"=",S$1007)),ISNUMBER(FIND(";"&amp;UPPER(TRIM(Datos!S155&amp;""))&amp;";",S$1007))),OR(UPPER(TRIM(Datos!S155&amp;""))="SÍ",UPPER(TRIM(Datos!S155&amp;""))="SI",UPPER(TRIM(Datos!S155&amp;""))="NO"),IF(ISNUMBER(Datos!S155),AND(OR(S$1005="",Datos!S155&gt;=S$1005),OR(S$1006="",Datos!S155&lt;=S$1006)),FALSE),TRUE))))</f>
        <v>0.0</v>
      </c>
      <c r="T155">
        <f>IF(Datos!T155="",0,IF(AND(T$1008&lt;&gt;"",Datos!T155=T$1008),0,IF(T$1004=0,0,1-CHOOSE(T$1004,IF(ISNUMBER(Datos!T155),AND(OR(T$1005="",Datos!T155&gt;=T$1005),OR(T$1006="",Datos!T155&lt;=T$1006)),FALSE),IF(ISNUMBER(Datos!T155),AND(Datos!T155=INT(Datos!T155),AND(OR(T$1005="",Datos!T155&gt;=T$1005),OR(T$1006="",Datos!T155&lt;=T$1006))),FALSE),OR(ISNUMBER(FIND(";"&amp;UPPER(TRIM(Datos!T155&amp;""))&amp;"=",T$1007)),ISNUMBER(FIND(";"&amp;UPPER(TRIM(Datos!T155&amp;""))&amp;";",T$1007))),OR(UPPER(TRIM(Datos!T155&amp;""))="SÍ",UPPER(TRIM(Datos!T155&amp;""))="SI",UPPER(TRIM(Datos!T155&amp;""))="NO"),IF(ISNUMBER(Datos!T155),AND(OR(T$1005="",Datos!T155&gt;=T$1005),OR(T$1006="",Datos!T155&lt;=T$1006)),FALSE),TRUE))))</f>
        <v>0.0</v>
      </c>
      <c r="U155">
        <f>IF(Datos!U155="",0,IF(AND(U$1008&lt;&gt;"",Datos!U155=U$1008),0,IF(U$1004=0,0,1-CHOOSE(U$1004,IF(ISNUMBER(Datos!U155),AND(OR(U$1005="",Datos!U155&gt;=U$1005),OR(U$1006="",Datos!U155&lt;=U$1006)),FALSE),IF(ISNUMBER(Datos!U155),AND(Datos!U155=INT(Datos!U155),AND(OR(U$1005="",Datos!U155&gt;=U$1005),OR(U$1006="",Datos!U155&lt;=U$1006))),FALSE),OR(ISNUMBER(FIND(";"&amp;UPPER(TRIM(Datos!U155&amp;""))&amp;"=",U$1007)),ISNUMBER(FIND(";"&amp;UPPER(TRIM(Datos!U155&amp;""))&amp;";",U$1007))),OR(UPPER(TRIM(Datos!U155&amp;""))="SÍ",UPPER(TRIM(Datos!U155&amp;""))="SI",UPPER(TRIM(Datos!U155&amp;""))="NO"),IF(ISNUMBER(Datos!U155),AND(OR(U$1005="",Datos!U155&gt;=U$1005),OR(U$1006="",Datos!U155&lt;=U$1006)),FALSE),TRUE))))</f>
        <v>0.0</v>
      </c>
      <c r="V155">
        <f>IF(Datos!V155="",0,IF(AND(V$1008&lt;&gt;"",Datos!V155=V$1008),0,IF(V$1004=0,0,1-CHOOSE(V$1004,IF(ISNUMBER(Datos!V155),AND(OR(V$1005="",Datos!V155&gt;=V$1005),OR(V$1006="",Datos!V155&lt;=V$1006)),FALSE),IF(ISNUMBER(Datos!V155),AND(Datos!V155=INT(Datos!V155),AND(OR(V$1005="",Datos!V155&gt;=V$1005),OR(V$1006="",Datos!V155&lt;=V$1006))),FALSE),OR(ISNUMBER(FIND(";"&amp;UPPER(TRIM(Datos!V155&amp;""))&amp;"=",V$1007)),ISNUMBER(FIND(";"&amp;UPPER(TRIM(Datos!V155&amp;""))&amp;";",V$1007))),OR(UPPER(TRIM(Datos!V155&amp;""))="SÍ",UPPER(TRIM(Datos!V155&amp;""))="SI",UPPER(TRIM(Datos!V155&amp;""))="NO"),IF(ISNUMBER(Datos!V155),AND(OR(V$1005="",Datos!V155&gt;=V$1005),OR(V$1006="",Datos!V155&lt;=V$1006)),FALSE),TRUE))))</f>
        <v>0.0</v>
      </c>
      <c r="W155">
        <f>IF(Datos!W155="",0,IF(AND(W$1008&lt;&gt;"",Datos!W155=W$1008),0,IF(W$1004=0,0,1-CHOOSE(W$1004,IF(ISNUMBER(Datos!W155),AND(OR(W$1005="",Datos!W155&gt;=W$1005),OR(W$1006="",Datos!W155&lt;=W$1006)),FALSE),IF(ISNUMBER(Datos!W155),AND(Datos!W155=INT(Datos!W155),AND(OR(W$1005="",Datos!W155&gt;=W$1005),OR(W$1006="",Datos!W155&lt;=W$1006))),FALSE),OR(ISNUMBER(FIND(";"&amp;UPPER(TRIM(Datos!W155&amp;""))&amp;"=",W$1007)),ISNUMBER(FIND(";"&amp;UPPER(TRIM(Datos!W155&amp;""))&amp;";",W$1007))),OR(UPPER(TRIM(Datos!W155&amp;""))="SÍ",UPPER(TRIM(Datos!W155&amp;""))="SI",UPPER(TRIM(Datos!W155&amp;""))="NO"),IF(ISNUMBER(Datos!W155),AND(OR(W$1005="",Datos!W155&gt;=W$1005),OR(W$1006="",Datos!W155&lt;=W$1006)),FALSE),TRUE))))</f>
        <v>0.0</v>
      </c>
      <c r="X155">
        <f>IF(Datos!X155="",0,IF(AND(X$1008&lt;&gt;"",Datos!X155=X$1008),0,IF(X$1004=0,0,1-CHOOSE(X$1004,IF(ISNUMBER(Datos!X155),AND(OR(X$1005="",Datos!X155&gt;=X$1005),OR(X$1006="",Datos!X155&lt;=X$1006)),FALSE),IF(ISNUMBER(Datos!X155),AND(Datos!X155=INT(Datos!X155),AND(OR(X$1005="",Datos!X155&gt;=X$1005),OR(X$1006="",Datos!X155&lt;=X$1006))),FALSE),OR(ISNUMBER(FIND(";"&amp;UPPER(TRIM(Datos!X155&amp;""))&amp;"=",X$1007)),ISNUMBER(FIND(";"&amp;UPPER(TRIM(Datos!X155&amp;""))&amp;";",X$1007))),OR(UPPER(TRIM(Datos!X155&amp;""))="SÍ",UPPER(TRIM(Datos!X155&amp;""))="SI",UPPER(TRIM(Datos!X155&amp;""))="NO"),IF(ISNUMBER(Datos!X155),AND(OR(X$1005="",Datos!X155&gt;=X$1005),OR(X$1006="",Datos!X155&lt;=X$1006)),FALSE),TRUE))))</f>
        <v>0.0</v>
      </c>
      <c r="Y155">
        <f>IF(Datos!Y155="",0,IF(AND(Y$1008&lt;&gt;"",Datos!Y155=Y$1008),0,IF(Y$1004=0,0,1-CHOOSE(Y$1004,IF(ISNUMBER(Datos!Y155),AND(OR(Y$1005="",Datos!Y155&gt;=Y$1005),OR(Y$1006="",Datos!Y155&lt;=Y$1006)),FALSE),IF(ISNUMBER(Datos!Y155),AND(Datos!Y155=INT(Datos!Y155),AND(OR(Y$1005="",Datos!Y155&gt;=Y$1005),OR(Y$1006="",Datos!Y155&lt;=Y$1006))),FALSE),OR(ISNUMBER(FIND(";"&amp;UPPER(TRIM(Datos!Y155&amp;""))&amp;"=",Y$1007)),ISNUMBER(FIND(";"&amp;UPPER(TRIM(Datos!Y155&amp;""))&amp;";",Y$1007))),OR(UPPER(TRIM(Datos!Y155&amp;""))="SÍ",UPPER(TRIM(Datos!Y155&amp;""))="SI",UPPER(TRIM(Datos!Y155&amp;""))="NO"),IF(ISNUMBER(Datos!Y155),AND(OR(Y$1005="",Datos!Y155&gt;=Y$1005),OR(Y$1006="",Datos!Y155&lt;=Y$1006)),FALSE),TRUE))))</f>
        <v>0.0</v>
      </c>
      <c r="Z155">
        <f>IF(Datos!Z155="",0,IF(AND(Z$1008&lt;&gt;"",Datos!Z155=Z$1008),0,IF(Z$1004=0,0,1-CHOOSE(Z$1004,IF(ISNUMBER(Datos!Z155),AND(OR(Z$1005="",Datos!Z155&gt;=Z$1005),OR(Z$1006="",Datos!Z155&lt;=Z$1006)),FALSE),IF(ISNUMBER(Datos!Z155),AND(Datos!Z155=INT(Datos!Z155),AND(OR(Z$1005="",Datos!Z155&gt;=Z$1005),OR(Z$1006="",Datos!Z155&lt;=Z$1006))),FALSE),OR(ISNUMBER(FIND(";"&amp;UPPER(TRIM(Datos!Z155&amp;""))&amp;"=",Z$1007)),ISNUMBER(FIND(";"&amp;UPPER(TRIM(Datos!Z155&amp;""))&amp;";",Z$1007))),OR(UPPER(TRIM(Datos!Z155&amp;""))="SÍ",UPPER(TRIM(Datos!Z155&amp;""))="SI",UPPER(TRIM(Datos!Z155&amp;""))="NO"),IF(ISNUMBER(Datos!Z155),AND(OR(Z$1005="",Datos!Z155&gt;=Z$1005),OR(Z$1006="",Datos!Z155&lt;=Z$1006)),FALSE),TRUE))))</f>
        <v>0.0</v>
      </c>
      <c r="AA155">
        <f>IF(Datos!AA155="",0,IF(AND(AA$1008&lt;&gt;"",Datos!AA155=AA$1008),0,IF(AA$1004=0,0,1-CHOOSE(AA$1004,IF(ISNUMBER(Datos!AA155),AND(OR(AA$1005="",Datos!AA155&gt;=AA$1005),OR(AA$1006="",Datos!AA155&lt;=AA$1006)),FALSE),IF(ISNUMBER(Datos!AA155),AND(Datos!AA155=INT(Datos!AA155),AND(OR(AA$1005="",Datos!AA155&gt;=AA$1005),OR(AA$1006="",Datos!AA155&lt;=AA$1006))),FALSE),OR(ISNUMBER(FIND(";"&amp;UPPER(TRIM(Datos!AA155&amp;""))&amp;"=",AA$1007)),ISNUMBER(FIND(";"&amp;UPPER(TRIM(Datos!AA155&amp;""))&amp;";",AA$1007))),OR(UPPER(TRIM(Datos!AA155&amp;""))="SÍ",UPPER(TRIM(Datos!AA155&amp;""))="SI",UPPER(TRIM(Datos!AA155&amp;""))="NO"),IF(ISNUMBER(Datos!AA155),AND(OR(AA$1005="",Datos!AA155&gt;=AA$1005),OR(AA$1006="",Datos!AA155&lt;=AA$1006)),FALSE),TRUE))))</f>
        <v>0.0</v>
      </c>
      <c r="AB155">
        <f>IF(Datos!AB155="",0,IF(AND(AB$1008&lt;&gt;"",Datos!AB155=AB$1008),0,IF(AB$1004=0,0,1-CHOOSE(AB$1004,IF(ISNUMBER(Datos!AB155),AND(OR(AB$1005="",Datos!AB155&gt;=AB$1005),OR(AB$1006="",Datos!AB155&lt;=AB$1006)),FALSE),IF(ISNUMBER(Datos!AB155),AND(Datos!AB155=INT(Datos!AB155),AND(OR(AB$1005="",Datos!AB155&gt;=AB$1005),OR(AB$1006="",Datos!AB155&lt;=AB$1006))),FALSE),OR(ISNUMBER(FIND(";"&amp;UPPER(TRIM(Datos!AB155&amp;""))&amp;"=",AB$1007)),ISNUMBER(FIND(";"&amp;UPPER(TRIM(Datos!AB155&amp;""))&amp;";",AB$1007))),OR(UPPER(TRIM(Datos!AB155&amp;""))="SÍ",UPPER(TRIM(Datos!AB155&amp;""))="SI",UPPER(TRIM(Datos!AB155&amp;""))="NO"),IF(ISNUMBER(Datos!AB155),AND(OR(AB$1005="",Datos!AB155&gt;=AB$1005),OR(AB$1006="",Datos!AB155&lt;=AB$1006)),FALSE),TRUE))))</f>
        <v>0.0</v>
      </c>
      <c r="AC155">
        <f>IF(Datos!AC155="",0,IF(AND(AC$1008&lt;&gt;"",Datos!AC155=AC$1008),0,IF(AC$1004=0,0,1-CHOOSE(AC$1004,IF(ISNUMBER(Datos!AC155),AND(OR(AC$1005="",Datos!AC155&gt;=AC$1005),OR(AC$1006="",Datos!AC155&lt;=AC$1006)),FALSE),IF(ISNUMBER(Datos!AC155),AND(Datos!AC155=INT(Datos!AC155),AND(OR(AC$1005="",Datos!AC155&gt;=AC$1005),OR(AC$1006="",Datos!AC155&lt;=AC$1006))),FALSE),OR(ISNUMBER(FIND(";"&amp;UPPER(TRIM(Datos!AC155&amp;""))&amp;"=",AC$1007)),ISNUMBER(FIND(";"&amp;UPPER(TRIM(Datos!AC155&amp;""))&amp;";",AC$1007))),OR(UPPER(TRIM(Datos!AC155&amp;""))="SÍ",UPPER(TRIM(Datos!AC155&amp;""))="SI",UPPER(TRIM(Datos!AC155&amp;""))="NO"),IF(ISNUMBER(Datos!AC155),AND(OR(AC$1005="",Datos!AC155&gt;=AC$1005),OR(AC$1006="",Datos!AC155&lt;=AC$1006)),FALSE),TRUE))))</f>
        <v>0.0</v>
      </c>
      <c r="AD155">
        <f>IF(Datos!AD155="",0,IF(AND(AD$1008&lt;&gt;"",Datos!AD155=AD$1008),0,IF(AD$1004=0,0,1-CHOOSE(AD$1004,IF(ISNUMBER(Datos!AD155),AND(OR(AD$1005="",Datos!AD155&gt;=AD$1005),OR(AD$1006="",Datos!AD155&lt;=AD$1006)),FALSE),IF(ISNUMBER(Datos!AD155),AND(Datos!AD155=INT(Datos!AD155),AND(OR(AD$1005="",Datos!AD155&gt;=AD$1005),OR(AD$1006="",Datos!AD155&lt;=AD$1006))),FALSE),OR(ISNUMBER(FIND(";"&amp;UPPER(TRIM(Datos!AD155&amp;""))&amp;"=",AD$1007)),ISNUMBER(FIND(";"&amp;UPPER(TRIM(Datos!AD155&amp;""))&amp;";",AD$1007))),OR(UPPER(TRIM(Datos!AD155&amp;""))="SÍ",UPPER(TRIM(Datos!AD155&amp;""))="SI",UPPER(TRIM(Datos!AD155&amp;""))="NO"),IF(ISNUMBER(Datos!AD155),AND(OR(AD$1005="",Datos!AD155&gt;=AD$1005),OR(AD$1006="",Datos!AD155&lt;=AD$1006)),FALSE),TRUE))))</f>
        <v>0.0</v>
      </c>
      <c r="AE155">
        <f>IF(Datos!AE155="",0,IF(AND(AE$1008&lt;&gt;"",Datos!AE155=AE$1008),0,IF(AE$1004=0,0,1-CHOOSE(AE$1004,IF(ISNUMBER(Datos!AE155),AND(OR(AE$1005="",Datos!AE155&gt;=AE$1005),OR(AE$1006="",Datos!AE155&lt;=AE$1006)),FALSE),IF(ISNUMBER(Datos!AE155),AND(Datos!AE155=INT(Datos!AE155),AND(OR(AE$1005="",Datos!AE155&gt;=AE$1005),OR(AE$1006="",Datos!AE155&lt;=AE$1006))),FALSE),OR(ISNUMBER(FIND(";"&amp;UPPER(TRIM(Datos!AE155&amp;""))&amp;"=",AE$1007)),ISNUMBER(FIND(";"&amp;UPPER(TRIM(Datos!AE155&amp;""))&amp;";",AE$1007))),OR(UPPER(TRIM(Datos!AE155&amp;""))="SÍ",UPPER(TRIM(Datos!AE155&amp;""))="SI",UPPER(TRIM(Datos!AE155&amp;""))="NO"),IF(ISNUMBER(Datos!AE155),AND(OR(AE$1005="",Datos!AE155&gt;=AE$1005),OR(AE$1006="",Datos!AE155&lt;=AE$1006)),FALSE),TRUE))))</f>
        <v>0.0</v>
      </c>
    </row>
    <row r="156" spans="2:31">
      <c r="B156">
        <f>IF(Datos!B156="",0,IF(AND(B$1008&lt;&gt;"",Datos!B156=B$1008),0,IF(B$1004=0,0,1-CHOOSE(B$1004,IF(ISNUMBER(Datos!B156),AND(OR(B$1005="",Datos!B156&gt;=B$1005),OR(B$1006="",Datos!B156&lt;=B$1006)),FALSE),IF(ISNUMBER(Datos!B156),AND(Datos!B156=INT(Datos!B156),AND(OR(B$1005="",Datos!B156&gt;=B$1005),OR(B$1006="",Datos!B156&lt;=B$1006))),FALSE),OR(ISNUMBER(FIND(";"&amp;UPPER(TRIM(Datos!B156&amp;""))&amp;"=",B$1007)),ISNUMBER(FIND(";"&amp;UPPER(TRIM(Datos!B156&amp;""))&amp;";",B$1007))),OR(UPPER(TRIM(Datos!B156&amp;""))="SÍ",UPPER(TRIM(Datos!B156&amp;""))="SI",UPPER(TRIM(Datos!B156&amp;""))="NO"),IF(ISNUMBER(Datos!B156),AND(OR(B$1005="",Datos!B156&gt;=B$1005),OR(B$1006="",Datos!B156&lt;=B$1006)),FALSE),TRUE))))</f>
        <v>0.0</v>
      </c>
      <c r="C156">
        <f>IF(Datos!C156="",0,IF(AND(C$1008&lt;&gt;"",Datos!C156=C$1008),0,IF(C$1004=0,0,1-CHOOSE(C$1004,IF(ISNUMBER(Datos!C156),AND(OR(C$1005="",Datos!C156&gt;=C$1005),OR(C$1006="",Datos!C156&lt;=C$1006)),FALSE),IF(ISNUMBER(Datos!C156),AND(Datos!C156=INT(Datos!C156),AND(OR(C$1005="",Datos!C156&gt;=C$1005),OR(C$1006="",Datos!C156&lt;=C$1006))),FALSE),OR(ISNUMBER(FIND(";"&amp;UPPER(TRIM(Datos!C156&amp;""))&amp;"=",C$1007)),ISNUMBER(FIND(";"&amp;UPPER(TRIM(Datos!C156&amp;""))&amp;";",C$1007))),OR(UPPER(TRIM(Datos!C156&amp;""))="SÍ",UPPER(TRIM(Datos!C156&amp;""))="SI",UPPER(TRIM(Datos!C156&amp;""))="NO"),IF(ISNUMBER(Datos!C156),AND(OR(C$1005="",Datos!C156&gt;=C$1005),OR(C$1006="",Datos!C156&lt;=C$1006)),FALSE),TRUE))))</f>
        <v>0.0</v>
      </c>
      <c r="D156">
        <f>IF(Datos!D156="",0,IF(AND(D$1008&lt;&gt;"",Datos!D156=D$1008),0,IF(D$1004=0,0,1-CHOOSE(D$1004,IF(ISNUMBER(Datos!D156),AND(OR(D$1005="",Datos!D156&gt;=D$1005),OR(D$1006="",Datos!D156&lt;=D$1006)),FALSE),IF(ISNUMBER(Datos!D156),AND(Datos!D156=INT(Datos!D156),AND(OR(D$1005="",Datos!D156&gt;=D$1005),OR(D$1006="",Datos!D156&lt;=D$1006))),FALSE),OR(ISNUMBER(FIND(";"&amp;UPPER(TRIM(Datos!D156&amp;""))&amp;"=",D$1007)),ISNUMBER(FIND(";"&amp;UPPER(TRIM(Datos!D156&amp;""))&amp;";",D$1007))),OR(UPPER(TRIM(Datos!D156&amp;""))="SÍ",UPPER(TRIM(Datos!D156&amp;""))="SI",UPPER(TRIM(Datos!D156&amp;""))="NO"),IF(ISNUMBER(Datos!D156),AND(OR(D$1005="",Datos!D156&gt;=D$1005),OR(D$1006="",Datos!D156&lt;=D$1006)),FALSE),TRUE))))</f>
        <v>0.0</v>
      </c>
      <c r="E156">
        <f>IF(Datos!E156="",0,IF(AND(E$1008&lt;&gt;"",Datos!E156=E$1008),0,IF(E$1004=0,0,1-CHOOSE(E$1004,IF(ISNUMBER(Datos!E156),AND(OR(E$1005="",Datos!E156&gt;=E$1005),OR(E$1006="",Datos!E156&lt;=E$1006)),FALSE),IF(ISNUMBER(Datos!E156),AND(Datos!E156=INT(Datos!E156),AND(OR(E$1005="",Datos!E156&gt;=E$1005),OR(E$1006="",Datos!E156&lt;=E$1006))),FALSE),OR(ISNUMBER(FIND(";"&amp;UPPER(TRIM(Datos!E156&amp;""))&amp;"=",E$1007)),ISNUMBER(FIND(";"&amp;UPPER(TRIM(Datos!E156&amp;""))&amp;";",E$1007))),OR(UPPER(TRIM(Datos!E156&amp;""))="SÍ",UPPER(TRIM(Datos!E156&amp;""))="SI",UPPER(TRIM(Datos!E156&amp;""))="NO"),IF(ISNUMBER(Datos!E156),AND(OR(E$1005="",Datos!E156&gt;=E$1005),OR(E$1006="",Datos!E156&lt;=E$1006)),FALSE),TRUE))))</f>
        <v>0.0</v>
      </c>
      <c r="F156">
        <f>IF(Datos!F156="",0,IF(AND(F$1008&lt;&gt;"",Datos!F156=F$1008),0,IF(F$1004=0,0,1-CHOOSE(F$1004,IF(ISNUMBER(Datos!F156),AND(OR(F$1005="",Datos!F156&gt;=F$1005),OR(F$1006="",Datos!F156&lt;=F$1006)),FALSE),IF(ISNUMBER(Datos!F156),AND(Datos!F156=INT(Datos!F156),AND(OR(F$1005="",Datos!F156&gt;=F$1005),OR(F$1006="",Datos!F156&lt;=F$1006))),FALSE),OR(ISNUMBER(FIND(";"&amp;UPPER(TRIM(Datos!F156&amp;""))&amp;"=",F$1007)),ISNUMBER(FIND(";"&amp;UPPER(TRIM(Datos!F156&amp;""))&amp;";",F$1007))),OR(UPPER(TRIM(Datos!F156&amp;""))="SÍ",UPPER(TRIM(Datos!F156&amp;""))="SI",UPPER(TRIM(Datos!F156&amp;""))="NO"),IF(ISNUMBER(Datos!F156),AND(OR(F$1005="",Datos!F156&gt;=F$1005),OR(F$1006="",Datos!F156&lt;=F$1006)),FALSE),TRUE))))</f>
        <v>0.0</v>
      </c>
      <c r="G156">
        <f>IF(Datos!G156="",0,IF(AND(G$1008&lt;&gt;"",Datos!G156=G$1008),0,IF(G$1004=0,0,1-CHOOSE(G$1004,IF(ISNUMBER(Datos!G156),AND(OR(G$1005="",Datos!G156&gt;=G$1005),OR(G$1006="",Datos!G156&lt;=G$1006)),FALSE),IF(ISNUMBER(Datos!G156),AND(Datos!G156=INT(Datos!G156),AND(OR(G$1005="",Datos!G156&gt;=G$1005),OR(G$1006="",Datos!G156&lt;=G$1006))),FALSE),OR(ISNUMBER(FIND(";"&amp;UPPER(TRIM(Datos!G156&amp;""))&amp;"=",G$1007)),ISNUMBER(FIND(";"&amp;UPPER(TRIM(Datos!G156&amp;""))&amp;";",G$1007))),OR(UPPER(TRIM(Datos!G156&amp;""))="SÍ",UPPER(TRIM(Datos!G156&amp;""))="SI",UPPER(TRIM(Datos!G156&amp;""))="NO"),IF(ISNUMBER(Datos!G156),AND(OR(G$1005="",Datos!G156&gt;=G$1005),OR(G$1006="",Datos!G156&lt;=G$1006)),FALSE),TRUE))))</f>
        <v>0.0</v>
      </c>
      <c r="H156">
        <f>IF(Datos!H156="",0,IF(AND(H$1008&lt;&gt;"",Datos!H156=H$1008),0,IF(H$1004=0,0,1-CHOOSE(H$1004,IF(ISNUMBER(Datos!H156),AND(OR(H$1005="",Datos!H156&gt;=H$1005),OR(H$1006="",Datos!H156&lt;=H$1006)),FALSE),IF(ISNUMBER(Datos!H156),AND(Datos!H156=INT(Datos!H156),AND(OR(H$1005="",Datos!H156&gt;=H$1005),OR(H$1006="",Datos!H156&lt;=H$1006))),FALSE),OR(ISNUMBER(FIND(";"&amp;UPPER(TRIM(Datos!H156&amp;""))&amp;"=",H$1007)),ISNUMBER(FIND(";"&amp;UPPER(TRIM(Datos!H156&amp;""))&amp;";",H$1007))),OR(UPPER(TRIM(Datos!H156&amp;""))="SÍ",UPPER(TRIM(Datos!H156&amp;""))="SI",UPPER(TRIM(Datos!H156&amp;""))="NO"),IF(ISNUMBER(Datos!H156),AND(OR(H$1005="",Datos!H156&gt;=H$1005),OR(H$1006="",Datos!H156&lt;=H$1006)),FALSE),TRUE))))</f>
        <v>0.0</v>
      </c>
      <c r="I156">
        <f>IF(Datos!I156="",0,IF(AND(I$1008&lt;&gt;"",Datos!I156=I$1008),0,IF(I$1004=0,0,1-CHOOSE(I$1004,IF(ISNUMBER(Datos!I156),AND(OR(I$1005="",Datos!I156&gt;=I$1005),OR(I$1006="",Datos!I156&lt;=I$1006)),FALSE),IF(ISNUMBER(Datos!I156),AND(Datos!I156=INT(Datos!I156),AND(OR(I$1005="",Datos!I156&gt;=I$1005),OR(I$1006="",Datos!I156&lt;=I$1006))),FALSE),OR(ISNUMBER(FIND(";"&amp;UPPER(TRIM(Datos!I156&amp;""))&amp;"=",I$1007)),ISNUMBER(FIND(";"&amp;UPPER(TRIM(Datos!I156&amp;""))&amp;";",I$1007))),OR(UPPER(TRIM(Datos!I156&amp;""))="SÍ",UPPER(TRIM(Datos!I156&amp;""))="SI",UPPER(TRIM(Datos!I156&amp;""))="NO"),IF(ISNUMBER(Datos!I156),AND(OR(I$1005="",Datos!I156&gt;=I$1005),OR(I$1006="",Datos!I156&lt;=I$1006)),FALSE),TRUE))))</f>
        <v>0.0</v>
      </c>
      <c r="J156">
        <f>IF(Datos!J156="",0,IF(AND(J$1008&lt;&gt;"",Datos!J156=J$1008),0,IF(J$1004=0,0,1-CHOOSE(J$1004,IF(ISNUMBER(Datos!J156),AND(OR(J$1005="",Datos!J156&gt;=J$1005),OR(J$1006="",Datos!J156&lt;=J$1006)),FALSE),IF(ISNUMBER(Datos!J156),AND(Datos!J156=INT(Datos!J156),AND(OR(J$1005="",Datos!J156&gt;=J$1005),OR(J$1006="",Datos!J156&lt;=J$1006))),FALSE),OR(ISNUMBER(FIND(";"&amp;UPPER(TRIM(Datos!J156&amp;""))&amp;"=",J$1007)),ISNUMBER(FIND(";"&amp;UPPER(TRIM(Datos!J156&amp;""))&amp;";",J$1007))),OR(UPPER(TRIM(Datos!J156&amp;""))="SÍ",UPPER(TRIM(Datos!J156&amp;""))="SI",UPPER(TRIM(Datos!J156&amp;""))="NO"),IF(ISNUMBER(Datos!J156),AND(OR(J$1005="",Datos!J156&gt;=J$1005),OR(J$1006="",Datos!J156&lt;=J$1006)),FALSE),TRUE))))</f>
        <v>0.0</v>
      </c>
      <c r="K156">
        <f>IF(Datos!K156="",0,IF(AND(K$1008&lt;&gt;"",Datos!K156=K$1008),0,IF(K$1004=0,0,1-CHOOSE(K$1004,IF(ISNUMBER(Datos!K156),AND(OR(K$1005="",Datos!K156&gt;=K$1005),OR(K$1006="",Datos!K156&lt;=K$1006)),FALSE),IF(ISNUMBER(Datos!K156),AND(Datos!K156=INT(Datos!K156),AND(OR(K$1005="",Datos!K156&gt;=K$1005),OR(K$1006="",Datos!K156&lt;=K$1006))),FALSE),OR(ISNUMBER(FIND(";"&amp;UPPER(TRIM(Datos!K156&amp;""))&amp;"=",K$1007)),ISNUMBER(FIND(";"&amp;UPPER(TRIM(Datos!K156&amp;""))&amp;";",K$1007))),OR(UPPER(TRIM(Datos!K156&amp;""))="SÍ",UPPER(TRIM(Datos!K156&amp;""))="SI",UPPER(TRIM(Datos!K156&amp;""))="NO"),IF(ISNUMBER(Datos!K156),AND(OR(K$1005="",Datos!K156&gt;=K$1005),OR(K$1006="",Datos!K156&lt;=K$1006)),FALSE),TRUE))))</f>
        <v>0.0</v>
      </c>
      <c r="L156">
        <f>IF(Datos!L156="",0,IF(AND(L$1008&lt;&gt;"",Datos!L156=L$1008),0,IF(L$1004=0,0,1-CHOOSE(L$1004,IF(ISNUMBER(Datos!L156),AND(OR(L$1005="",Datos!L156&gt;=L$1005),OR(L$1006="",Datos!L156&lt;=L$1006)),FALSE),IF(ISNUMBER(Datos!L156),AND(Datos!L156=INT(Datos!L156),AND(OR(L$1005="",Datos!L156&gt;=L$1005),OR(L$1006="",Datos!L156&lt;=L$1006))),FALSE),OR(ISNUMBER(FIND(";"&amp;UPPER(TRIM(Datos!L156&amp;""))&amp;"=",L$1007)),ISNUMBER(FIND(";"&amp;UPPER(TRIM(Datos!L156&amp;""))&amp;";",L$1007))),OR(UPPER(TRIM(Datos!L156&amp;""))="SÍ",UPPER(TRIM(Datos!L156&amp;""))="SI",UPPER(TRIM(Datos!L156&amp;""))="NO"),IF(ISNUMBER(Datos!L156),AND(OR(L$1005="",Datos!L156&gt;=L$1005),OR(L$1006="",Datos!L156&lt;=L$1006)),FALSE),TRUE))))</f>
        <v>0.0</v>
      </c>
      <c r="M156">
        <f>IF(Datos!M156="",0,IF(AND(M$1008&lt;&gt;"",Datos!M156=M$1008),0,IF(M$1004=0,0,1-CHOOSE(M$1004,IF(ISNUMBER(Datos!M156),AND(OR(M$1005="",Datos!M156&gt;=M$1005),OR(M$1006="",Datos!M156&lt;=M$1006)),FALSE),IF(ISNUMBER(Datos!M156),AND(Datos!M156=INT(Datos!M156),AND(OR(M$1005="",Datos!M156&gt;=M$1005),OR(M$1006="",Datos!M156&lt;=M$1006))),FALSE),OR(ISNUMBER(FIND(";"&amp;UPPER(TRIM(Datos!M156&amp;""))&amp;"=",M$1007)),ISNUMBER(FIND(";"&amp;UPPER(TRIM(Datos!M156&amp;""))&amp;";",M$1007))),OR(UPPER(TRIM(Datos!M156&amp;""))="SÍ",UPPER(TRIM(Datos!M156&amp;""))="SI",UPPER(TRIM(Datos!M156&amp;""))="NO"),IF(ISNUMBER(Datos!M156),AND(OR(M$1005="",Datos!M156&gt;=M$1005),OR(M$1006="",Datos!M156&lt;=M$1006)),FALSE),TRUE))))</f>
        <v>0.0</v>
      </c>
      <c r="N156">
        <f>IF(Datos!N156="",0,IF(AND(N$1008&lt;&gt;"",Datos!N156=N$1008),0,IF(N$1004=0,0,1-CHOOSE(N$1004,IF(ISNUMBER(Datos!N156),AND(OR(N$1005="",Datos!N156&gt;=N$1005),OR(N$1006="",Datos!N156&lt;=N$1006)),FALSE),IF(ISNUMBER(Datos!N156),AND(Datos!N156=INT(Datos!N156),AND(OR(N$1005="",Datos!N156&gt;=N$1005),OR(N$1006="",Datos!N156&lt;=N$1006))),FALSE),OR(ISNUMBER(FIND(";"&amp;UPPER(TRIM(Datos!N156&amp;""))&amp;"=",N$1007)),ISNUMBER(FIND(";"&amp;UPPER(TRIM(Datos!N156&amp;""))&amp;";",N$1007))),OR(UPPER(TRIM(Datos!N156&amp;""))="SÍ",UPPER(TRIM(Datos!N156&amp;""))="SI",UPPER(TRIM(Datos!N156&amp;""))="NO"),IF(ISNUMBER(Datos!N156),AND(OR(N$1005="",Datos!N156&gt;=N$1005),OR(N$1006="",Datos!N156&lt;=N$1006)),FALSE),TRUE))))</f>
        <v>0.0</v>
      </c>
      <c r="O156">
        <f>IF(Datos!O156="",0,IF(AND(O$1008&lt;&gt;"",Datos!O156=O$1008),0,IF(O$1004=0,0,1-CHOOSE(O$1004,IF(ISNUMBER(Datos!O156),AND(OR(O$1005="",Datos!O156&gt;=O$1005),OR(O$1006="",Datos!O156&lt;=O$1006)),FALSE),IF(ISNUMBER(Datos!O156),AND(Datos!O156=INT(Datos!O156),AND(OR(O$1005="",Datos!O156&gt;=O$1005),OR(O$1006="",Datos!O156&lt;=O$1006))),FALSE),OR(ISNUMBER(FIND(";"&amp;UPPER(TRIM(Datos!O156&amp;""))&amp;"=",O$1007)),ISNUMBER(FIND(";"&amp;UPPER(TRIM(Datos!O156&amp;""))&amp;";",O$1007))),OR(UPPER(TRIM(Datos!O156&amp;""))="SÍ",UPPER(TRIM(Datos!O156&amp;""))="SI",UPPER(TRIM(Datos!O156&amp;""))="NO"),IF(ISNUMBER(Datos!O156),AND(OR(O$1005="",Datos!O156&gt;=O$1005),OR(O$1006="",Datos!O156&lt;=O$1006)),FALSE),TRUE))))</f>
        <v>0.0</v>
      </c>
      <c r="P156">
        <f>IF(Datos!P156="",0,IF(AND(P$1008&lt;&gt;"",Datos!P156=P$1008),0,IF(P$1004=0,0,1-CHOOSE(P$1004,IF(ISNUMBER(Datos!P156),AND(OR(P$1005="",Datos!P156&gt;=P$1005),OR(P$1006="",Datos!P156&lt;=P$1006)),FALSE),IF(ISNUMBER(Datos!P156),AND(Datos!P156=INT(Datos!P156),AND(OR(P$1005="",Datos!P156&gt;=P$1005),OR(P$1006="",Datos!P156&lt;=P$1006))),FALSE),OR(ISNUMBER(FIND(";"&amp;UPPER(TRIM(Datos!P156&amp;""))&amp;"=",P$1007)),ISNUMBER(FIND(";"&amp;UPPER(TRIM(Datos!P156&amp;""))&amp;";",P$1007))),OR(UPPER(TRIM(Datos!P156&amp;""))="SÍ",UPPER(TRIM(Datos!P156&amp;""))="SI",UPPER(TRIM(Datos!P156&amp;""))="NO"),IF(ISNUMBER(Datos!P156),AND(OR(P$1005="",Datos!P156&gt;=P$1005),OR(P$1006="",Datos!P156&lt;=P$1006)),FALSE),TRUE))))</f>
        <v>0.0</v>
      </c>
      <c r="Q156">
        <f>IF(Datos!Q156="",0,IF(AND(Q$1008&lt;&gt;"",Datos!Q156=Q$1008),0,IF(Q$1004=0,0,1-CHOOSE(Q$1004,IF(ISNUMBER(Datos!Q156),AND(OR(Q$1005="",Datos!Q156&gt;=Q$1005),OR(Q$1006="",Datos!Q156&lt;=Q$1006)),FALSE),IF(ISNUMBER(Datos!Q156),AND(Datos!Q156=INT(Datos!Q156),AND(OR(Q$1005="",Datos!Q156&gt;=Q$1005),OR(Q$1006="",Datos!Q156&lt;=Q$1006))),FALSE),OR(ISNUMBER(FIND(";"&amp;UPPER(TRIM(Datos!Q156&amp;""))&amp;"=",Q$1007)),ISNUMBER(FIND(";"&amp;UPPER(TRIM(Datos!Q156&amp;""))&amp;";",Q$1007))),OR(UPPER(TRIM(Datos!Q156&amp;""))="SÍ",UPPER(TRIM(Datos!Q156&amp;""))="SI",UPPER(TRIM(Datos!Q156&amp;""))="NO"),IF(ISNUMBER(Datos!Q156),AND(OR(Q$1005="",Datos!Q156&gt;=Q$1005),OR(Q$1006="",Datos!Q156&lt;=Q$1006)),FALSE),TRUE))))</f>
        <v>0.0</v>
      </c>
      <c r="R156">
        <f>IF(Datos!R156="",0,IF(AND(R$1008&lt;&gt;"",Datos!R156=R$1008),0,IF(R$1004=0,0,1-CHOOSE(R$1004,IF(ISNUMBER(Datos!R156),AND(OR(R$1005="",Datos!R156&gt;=R$1005),OR(R$1006="",Datos!R156&lt;=R$1006)),FALSE),IF(ISNUMBER(Datos!R156),AND(Datos!R156=INT(Datos!R156),AND(OR(R$1005="",Datos!R156&gt;=R$1005),OR(R$1006="",Datos!R156&lt;=R$1006))),FALSE),OR(ISNUMBER(FIND(";"&amp;UPPER(TRIM(Datos!R156&amp;""))&amp;"=",R$1007)),ISNUMBER(FIND(";"&amp;UPPER(TRIM(Datos!R156&amp;""))&amp;";",R$1007))),OR(UPPER(TRIM(Datos!R156&amp;""))="SÍ",UPPER(TRIM(Datos!R156&amp;""))="SI",UPPER(TRIM(Datos!R156&amp;""))="NO"),IF(ISNUMBER(Datos!R156),AND(OR(R$1005="",Datos!R156&gt;=R$1005),OR(R$1006="",Datos!R156&lt;=R$1006)),FALSE),TRUE))))</f>
        <v>0.0</v>
      </c>
      <c r="S156">
        <f>IF(Datos!S156="",0,IF(AND(S$1008&lt;&gt;"",Datos!S156=S$1008),0,IF(S$1004=0,0,1-CHOOSE(S$1004,IF(ISNUMBER(Datos!S156),AND(OR(S$1005="",Datos!S156&gt;=S$1005),OR(S$1006="",Datos!S156&lt;=S$1006)),FALSE),IF(ISNUMBER(Datos!S156),AND(Datos!S156=INT(Datos!S156),AND(OR(S$1005="",Datos!S156&gt;=S$1005),OR(S$1006="",Datos!S156&lt;=S$1006))),FALSE),OR(ISNUMBER(FIND(";"&amp;UPPER(TRIM(Datos!S156&amp;""))&amp;"=",S$1007)),ISNUMBER(FIND(";"&amp;UPPER(TRIM(Datos!S156&amp;""))&amp;";",S$1007))),OR(UPPER(TRIM(Datos!S156&amp;""))="SÍ",UPPER(TRIM(Datos!S156&amp;""))="SI",UPPER(TRIM(Datos!S156&amp;""))="NO"),IF(ISNUMBER(Datos!S156),AND(OR(S$1005="",Datos!S156&gt;=S$1005),OR(S$1006="",Datos!S156&lt;=S$1006)),FALSE),TRUE))))</f>
        <v>0.0</v>
      </c>
      <c r="T156">
        <f>IF(Datos!T156="",0,IF(AND(T$1008&lt;&gt;"",Datos!T156=T$1008),0,IF(T$1004=0,0,1-CHOOSE(T$1004,IF(ISNUMBER(Datos!T156),AND(OR(T$1005="",Datos!T156&gt;=T$1005),OR(T$1006="",Datos!T156&lt;=T$1006)),FALSE),IF(ISNUMBER(Datos!T156),AND(Datos!T156=INT(Datos!T156),AND(OR(T$1005="",Datos!T156&gt;=T$1005),OR(T$1006="",Datos!T156&lt;=T$1006))),FALSE),OR(ISNUMBER(FIND(";"&amp;UPPER(TRIM(Datos!T156&amp;""))&amp;"=",T$1007)),ISNUMBER(FIND(";"&amp;UPPER(TRIM(Datos!T156&amp;""))&amp;";",T$1007))),OR(UPPER(TRIM(Datos!T156&amp;""))="SÍ",UPPER(TRIM(Datos!T156&amp;""))="SI",UPPER(TRIM(Datos!T156&amp;""))="NO"),IF(ISNUMBER(Datos!T156),AND(OR(T$1005="",Datos!T156&gt;=T$1005),OR(T$1006="",Datos!T156&lt;=T$1006)),FALSE),TRUE))))</f>
        <v>0.0</v>
      </c>
      <c r="U156">
        <f>IF(Datos!U156="",0,IF(AND(U$1008&lt;&gt;"",Datos!U156=U$1008),0,IF(U$1004=0,0,1-CHOOSE(U$1004,IF(ISNUMBER(Datos!U156),AND(OR(U$1005="",Datos!U156&gt;=U$1005),OR(U$1006="",Datos!U156&lt;=U$1006)),FALSE),IF(ISNUMBER(Datos!U156),AND(Datos!U156=INT(Datos!U156),AND(OR(U$1005="",Datos!U156&gt;=U$1005),OR(U$1006="",Datos!U156&lt;=U$1006))),FALSE),OR(ISNUMBER(FIND(";"&amp;UPPER(TRIM(Datos!U156&amp;""))&amp;"=",U$1007)),ISNUMBER(FIND(";"&amp;UPPER(TRIM(Datos!U156&amp;""))&amp;";",U$1007))),OR(UPPER(TRIM(Datos!U156&amp;""))="SÍ",UPPER(TRIM(Datos!U156&amp;""))="SI",UPPER(TRIM(Datos!U156&amp;""))="NO"),IF(ISNUMBER(Datos!U156),AND(OR(U$1005="",Datos!U156&gt;=U$1005),OR(U$1006="",Datos!U156&lt;=U$1006)),FALSE),TRUE))))</f>
        <v>0.0</v>
      </c>
      <c r="V156">
        <f>IF(Datos!V156="",0,IF(AND(V$1008&lt;&gt;"",Datos!V156=V$1008),0,IF(V$1004=0,0,1-CHOOSE(V$1004,IF(ISNUMBER(Datos!V156),AND(OR(V$1005="",Datos!V156&gt;=V$1005),OR(V$1006="",Datos!V156&lt;=V$1006)),FALSE),IF(ISNUMBER(Datos!V156),AND(Datos!V156=INT(Datos!V156),AND(OR(V$1005="",Datos!V156&gt;=V$1005),OR(V$1006="",Datos!V156&lt;=V$1006))),FALSE),OR(ISNUMBER(FIND(";"&amp;UPPER(TRIM(Datos!V156&amp;""))&amp;"=",V$1007)),ISNUMBER(FIND(";"&amp;UPPER(TRIM(Datos!V156&amp;""))&amp;";",V$1007))),OR(UPPER(TRIM(Datos!V156&amp;""))="SÍ",UPPER(TRIM(Datos!V156&amp;""))="SI",UPPER(TRIM(Datos!V156&amp;""))="NO"),IF(ISNUMBER(Datos!V156),AND(OR(V$1005="",Datos!V156&gt;=V$1005),OR(V$1006="",Datos!V156&lt;=V$1006)),FALSE),TRUE))))</f>
        <v>0.0</v>
      </c>
      <c r="W156">
        <f>IF(Datos!W156="",0,IF(AND(W$1008&lt;&gt;"",Datos!W156=W$1008),0,IF(W$1004=0,0,1-CHOOSE(W$1004,IF(ISNUMBER(Datos!W156),AND(OR(W$1005="",Datos!W156&gt;=W$1005),OR(W$1006="",Datos!W156&lt;=W$1006)),FALSE),IF(ISNUMBER(Datos!W156),AND(Datos!W156=INT(Datos!W156),AND(OR(W$1005="",Datos!W156&gt;=W$1005),OR(W$1006="",Datos!W156&lt;=W$1006))),FALSE),OR(ISNUMBER(FIND(";"&amp;UPPER(TRIM(Datos!W156&amp;""))&amp;"=",W$1007)),ISNUMBER(FIND(";"&amp;UPPER(TRIM(Datos!W156&amp;""))&amp;";",W$1007))),OR(UPPER(TRIM(Datos!W156&amp;""))="SÍ",UPPER(TRIM(Datos!W156&amp;""))="SI",UPPER(TRIM(Datos!W156&amp;""))="NO"),IF(ISNUMBER(Datos!W156),AND(OR(W$1005="",Datos!W156&gt;=W$1005),OR(W$1006="",Datos!W156&lt;=W$1006)),FALSE),TRUE))))</f>
        <v>0.0</v>
      </c>
      <c r="X156">
        <f>IF(Datos!X156="",0,IF(AND(X$1008&lt;&gt;"",Datos!X156=X$1008),0,IF(X$1004=0,0,1-CHOOSE(X$1004,IF(ISNUMBER(Datos!X156),AND(OR(X$1005="",Datos!X156&gt;=X$1005),OR(X$1006="",Datos!X156&lt;=X$1006)),FALSE),IF(ISNUMBER(Datos!X156),AND(Datos!X156=INT(Datos!X156),AND(OR(X$1005="",Datos!X156&gt;=X$1005),OR(X$1006="",Datos!X156&lt;=X$1006))),FALSE),OR(ISNUMBER(FIND(";"&amp;UPPER(TRIM(Datos!X156&amp;""))&amp;"=",X$1007)),ISNUMBER(FIND(";"&amp;UPPER(TRIM(Datos!X156&amp;""))&amp;";",X$1007))),OR(UPPER(TRIM(Datos!X156&amp;""))="SÍ",UPPER(TRIM(Datos!X156&amp;""))="SI",UPPER(TRIM(Datos!X156&amp;""))="NO"),IF(ISNUMBER(Datos!X156),AND(OR(X$1005="",Datos!X156&gt;=X$1005),OR(X$1006="",Datos!X156&lt;=X$1006)),FALSE),TRUE))))</f>
        <v>0.0</v>
      </c>
      <c r="Y156">
        <f>IF(Datos!Y156="",0,IF(AND(Y$1008&lt;&gt;"",Datos!Y156=Y$1008),0,IF(Y$1004=0,0,1-CHOOSE(Y$1004,IF(ISNUMBER(Datos!Y156),AND(OR(Y$1005="",Datos!Y156&gt;=Y$1005),OR(Y$1006="",Datos!Y156&lt;=Y$1006)),FALSE),IF(ISNUMBER(Datos!Y156),AND(Datos!Y156=INT(Datos!Y156),AND(OR(Y$1005="",Datos!Y156&gt;=Y$1005),OR(Y$1006="",Datos!Y156&lt;=Y$1006))),FALSE),OR(ISNUMBER(FIND(";"&amp;UPPER(TRIM(Datos!Y156&amp;""))&amp;"=",Y$1007)),ISNUMBER(FIND(";"&amp;UPPER(TRIM(Datos!Y156&amp;""))&amp;";",Y$1007))),OR(UPPER(TRIM(Datos!Y156&amp;""))="SÍ",UPPER(TRIM(Datos!Y156&amp;""))="SI",UPPER(TRIM(Datos!Y156&amp;""))="NO"),IF(ISNUMBER(Datos!Y156),AND(OR(Y$1005="",Datos!Y156&gt;=Y$1005),OR(Y$1006="",Datos!Y156&lt;=Y$1006)),FALSE),TRUE))))</f>
        <v>0.0</v>
      </c>
      <c r="Z156">
        <f>IF(Datos!Z156="",0,IF(AND(Z$1008&lt;&gt;"",Datos!Z156=Z$1008),0,IF(Z$1004=0,0,1-CHOOSE(Z$1004,IF(ISNUMBER(Datos!Z156),AND(OR(Z$1005="",Datos!Z156&gt;=Z$1005),OR(Z$1006="",Datos!Z156&lt;=Z$1006)),FALSE),IF(ISNUMBER(Datos!Z156),AND(Datos!Z156=INT(Datos!Z156),AND(OR(Z$1005="",Datos!Z156&gt;=Z$1005),OR(Z$1006="",Datos!Z156&lt;=Z$1006))),FALSE),OR(ISNUMBER(FIND(";"&amp;UPPER(TRIM(Datos!Z156&amp;""))&amp;"=",Z$1007)),ISNUMBER(FIND(";"&amp;UPPER(TRIM(Datos!Z156&amp;""))&amp;";",Z$1007))),OR(UPPER(TRIM(Datos!Z156&amp;""))="SÍ",UPPER(TRIM(Datos!Z156&amp;""))="SI",UPPER(TRIM(Datos!Z156&amp;""))="NO"),IF(ISNUMBER(Datos!Z156),AND(OR(Z$1005="",Datos!Z156&gt;=Z$1005),OR(Z$1006="",Datos!Z156&lt;=Z$1006)),FALSE),TRUE))))</f>
        <v>0.0</v>
      </c>
      <c r="AA156">
        <f>IF(Datos!AA156="",0,IF(AND(AA$1008&lt;&gt;"",Datos!AA156=AA$1008),0,IF(AA$1004=0,0,1-CHOOSE(AA$1004,IF(ISNUMBER(Datos!AA156),AND(OR(AA$1005="",Datos!AA156&gt;=AA$1005),OR(AA$1006="",Datos!AA156&lt;=AA$1006)),FALSE),IF(ISNUMBER(Datos!AA156),AND(Datos!AA156=INT(Datos!AA156),AND(OR(AA$1005="",Datos!AA156&gt;=AA$1005),OR(AA$1006="",Datos!AA156&lt;=AA$1006))),FALSE),OR(ISNUMBER(FIND(";"&amp;UPPER(TRIM(Datos!AA156&amp;""))&amp;"=",AA$1007)),ISNUMBER(FIND(";"&amp;UPPER(TRIM(Datos!AA156&amp;""))&amp;";",AA$1007))),OR(UPPER(TRIM(Datos!AA156&amp;""))="SÍ",UPPER(TRIM(Datos!AA156&amp;""))="SI",UPPER(TRIM(Datos!AA156&amp;""))="NO"),IF(ISNUMBER(Datos!AA156),AND(OR(AA$1005="",Datos!AA156&gt;=AA$1005),OR(AA$1006="",Datos!AA156&lt;=AA$1006)),FALSE),TRUE))))</f>
        <v>0.0</v>
      </c>
      <c r="AB156">
        <f>IF(Datos!AB156="",0,IF(AND(AB$1008&lt;&gt;"",Datos!AB156=AB$1008),0,IF(AB$1004=0,0,1-CHOOSE(AB$1004,IF(ISNUMBER(Datos!AB156),AND(OR(AB$1005="",Datos!AB156&gt;=AB$1005),OR(AB$1006="",Datos!AB156&lt;=AB$1006)),FALSE),IF(ISNUMBER(Datos!AB156),AND(Datos!AB156=INT(Datos!AB156),AND(OR(AB$1005="",Datos!AB156&gt;=AB$1005),OR(AB$1006="",Datos!AB156&lt;=AB$1006))),FALSE),OR(ISNUMBER(FIND(";"&amp;UPPER(TRIM(Datos!AB156&amp;""))&amp;"=",AB$1007)),ISNUMBER(FIND(";"&amp;UPPER(TRIM(Datos!AB156&amp;""))&amp;";",AB$1007))),OR(UPPER(TRIM(Datos!AB156&amp;""))="SÍ",UPPER(TRIM(Datos!AB156&amp;""))="SI",UPPER(TRIM(Datos!AB156&amp;""))="NO"),IF(ISNUMBER(Datos!AB156),AND(OR(AB$1005="",Datos!AB156&gt;=AB$1005),OR(AB$1006="",Datos!AB156&lt;=AB$1006)),FALSE),TRUE))))</f>
        <v>0.0</v>
      </c>
      <c r="AC156">
        <f>IF(Datos!AC156="",0,IF(AND(AC$1008&lt;&gt;"",Datos!AC156=AC$1008),0,IF(AC$1004=0,0,1-CHOOSE(AC$1004,IF(ISNUMBER(Datos!AC156),AND(OR(AC$1005="",Datos!AC156&gt;=AC$1005),OR(AC$1006="",Datos!AC156&lt;=AC$1006)),FALSE),IF(ISNUMBER(Datos!AC156),AND(Datos!AC156=INT(Datos!AC156),AND(OR(AC$1005="",Datos!AC156&gt;=AC$1005),OR(AC$1006="",Datos!AC156&lt;=AC$1006))),FALSE),OR(ISNUMBER(FIND(";"&amp;UPPER(TRIM(Datos!AC156&amp;""))&amp;"=",AC$1007)),ISNUMBER(FIND(";"&amp;UPPER(TRIM(Datos!AC156&amp;""))&amp;";",AC$1007))),OR(UPPER(TRIM(Datos!AC156&amp;""))="SÍ",UPPER(TRIM(Datos!AC156&amp;""))="SI",UPPER(TRIM(Datos!AC156&amp;""))="NO"),IF(ISNUMBER(Datos!AC156),AND(OR(AC$1005="",Datos!AC156&gt;=AC$1005),OR(AC$1006="",Datos!AC156&lt;=AC$1006)),FALSE),TRUE))))</f>
        <v>0.0</v>
      </c>
      <c r="AD156">
        <f>IF(Datos!AD156="",0,IF(AND(AD$1008&lt;&gt;"",Datos!AD156=AD$1008),0,IF(AD$1004=0,0,1-CHOOSE(AD$1004,IF(ISNUMBER(Datos!AD156),AND(OR(AD$1005="",Datos!AD156&gt;=AD$1005),OR(AD$1006="",Datos!AD156&lt;=AD$1006)),FALSE),IF(ISNUMBER(Datos!AD156),AND(Datos!AD156=INT(Datos!AD156),AND(OR(AD$1005="",Datos!AD156&gt;=AD$1005),OR(AD$1006="",Datos!AD156&lt;=AD$1006))),FALSE),OR(ISNUMBER(FIND(";"&amp;UPPER(TRIM(Datos!AD156&amp;""))&amp;"=",AD$1007)),ISNUMBER(FIND(";"&amp;UPPER(TRIM(Datos!AD156&amp;""))&amp;";",AD$1007))),OR(UPPER(TRIM(Datos!AD156&amp;""))="SÍ",UPPER(TRIM(Datos!AD156&amp;""))="SI",UPPER(TRIM(Datos!AD156&amp;""))="NO"),IF(ISNUMBER(Datos!AD156),AND(OR(AD$1005="",Datos!AD156&gt;=AD$1005),OR(AD$1006="",Datos!AD156&lt;=AD$1006)),FALSE),TRUE))))</f>
        <v>0.0</v>
      </c>
      <c r="AE156">
        <f>IF(Datos!AE156="",0,IF(AND(AE$1008&lt;&gt;"",Datos!AE156=AE$1008),0,IF(AE$1004=0,0,1-CHOOSE(AE$1004,IF(ISNUMBER(Datos!AE156),AND(OR(AE$1005="",Datos!AE156&gt;=AE$1005),OR(AE$1006="",Datos!AE156&lt;=AE$1006)),FALSE),IF(ISNUMBER(Datos!AE156),AND(Datos!AE156=INT(Datos!AE156),AND(OR(AE$1005="",Datos!AE156&gt;=AE$1005),OR(AE$1006="",Datos!AE156&lt;=AE$1006))),FALSE),OR(ISNUMBER(FIND(";"&amp;UPPER(TRIM(Datos!AE156&amp;""))&amp;"=",AE$1007)),ISNUMBER(FIND(";"&amp;UPPER(TRIM(Datos!AE156&amp;""))&amp;";",AE$1007))),OR(UPPER(TRIM(Datos!AE156&amp;""))="SÍ",UPPER(TRIM(Datos!AE156&amp;""))="SI",UPPER(TRIM(Datos!AE156&amp;""))="NO"),IF(ISNUMBER(Datos!AE156),AND(OR(AE$1005="",Datos!AE156&gt;=AE$1005),OR(AE$1006="",Datos!AE156&lt;=AE$1006)),FALSE),TRUE))))</f>
        <v>0.0</v>
      </c>
    </row>
    <row r="157" spans="2:31">
      <c r="B157">
        <f>IF(Datos!B157="",0,IF(AND(B$1008&lt;&gt;"",Datos!B157=B$1008),0,IF(B$1004=0,0,1-CHOOSE(B$1004,IF(ISNUMBER(Datos!B157),AND(OR(B$1005="",Datos!B157&gt;=B$1005),OR(B$1006="",Datos!B157&lt;=B$1006)),FALSE),IF(ISNUMBER(Datos!B157),AND(Datos!B157=INT(Datos!B157),AND(OR(B$1005="",Datos!B157&gt;=B$1005),OR(B$1006="",Datos!B157&lt;=B$1006))),FALSE),OR(ISNUMBER(FIND(";"&amp;UPPER(TRIM(Datos!B157&amp;""))&amp;"=",B$1007)),ISNUMBER(FIND(";"&amp;UPPER(TRIM(Datos!B157&amp;""))&amp;";",B$1007))),OR(UPPER(TRIM(Datos!B157&amp;""))="SÍ",UPPER(TRIM(Datos!B157&amp;""))="SI",UPPER(TRIM(Datos!B157&amp;""))="NO"),IF(ISNUMBER(Datos!B157),AND(OR(B$1005="",Datos!B157&gt;=B$1005),OR(B$1006="",Datos!B157&lt;=B$1006)),FALSE),TRUE))))</f>
        <v>0.0</v>
      </c>
      <c r="C157">
        <f>IF(Datos!C157="",0,IF(AND(C$1008&lt;&gt;"",Datos!C157=C$1008),0,IF(C$1004=0,0,1-CHOOSE(C$1004,IF(ISNUMBER(Datos!C157),AND(OR(C$1005="",Datos!C157&gt;=C$1005),OR(C$1006="",Datos!C157&lt;=C$1006)),FALSE),IF(ISNUMBER(Datos!C157),AND(Datos!C157=INT(Datos!C157),AND(OR(C$1005="",Datos!C157&gt;=C$1005),OR(C$1006="",Datos!C157&lt;=C$1006))),FALSE),OR(ISNUMBER(FIND(";"&amp;UPPER(TRIM(Datos!C157&amp;""))&amp;"=",C$1007)),ISNUMBER(FIND(";"&amp;UPPER(TRIM(Datos!C157&amp;""))&amp;";",C$1007))),OR(UPPER(TRIM(Datos!C157&amp;""))="SÍ",UPPER(TRIM(Datos!C157&amp;""))="SI",UPPER(TRIM(Datos!C157&amp;""))="NO"),IF(ISNUMBER(Datos!C157),AND(OR(C$1005="",Datos!C157&gt;=C$1005),OR(C$1006="",Datos!C157&lt;=C$1006)),FALSE),TRUE))))</f>
        <v>0.0</v>
      </c>
      <c r="D157">
        <f>IF(Datos!D157="",0,IF(AND(D$1008&lt;&gt;"",Datos!D157=D$1008),0,IF(D$1004=0,0,1-CHOOSE(D$1004,IF(ISNUMBER(Datos!D157),AND(OR(D$1005="",Datos!D157&gt;=D$1005),OR(D$1006="",Datos!D157&lt;=D$1006)),FALSE),IF(ISNUMBER(Datos!D157),AND(Datos!D157=INT(Datos!D157),AND(OR(D$1005="",Datos!D157&gt;=D$1005),OR(D$1006="",Datos!D157&lt;=D$1006))),FALSE),OR(ISNUMBER(FIND(";"&amp;UPPER(TRIM(Datos!D157&amp;""))&amp;"=",D$1007)),ISNUMBER(FIND(";"&amp;UPPER(TRIM(Datos!D157&amp;""))&amp;";",D$1007))),OR(UPPER(TRIM(Datos!D157&amp;""))="SÍ",UPPER(TRIM(Datos!D157&amp;""))="SI",UPPER(TRIM(Datos!D157&amp;""))="NO"),IF(ISNUMBER(Datos!D157),AND(OR(D$1005="",Datos!D157&gt;=D$1005),OR(D$1006="",Datos!D157&lt;=D$1006)),FALSE),TRUE))))</f>
        <v>0.0</v>
      </c>
      <c r="E157">
        <f>IF(Datos!E157="",0,IF(AND(E$1008&lt;&gt;"",Datos!E157=E$1008),0,IF(E$1004=0,0,1-CHOOSE(E$1004,IF(ISNUMBER(Datos!E157),AND(OR(E$1005="",Datos!E157&gt;=E$1005),OR(E$1006="",Datos!E157&lt;=E$1006)),FALSE),IF(ISNUMBER(Datos!E157),AND(Datos!E157=INT(Datos!E157),AND(OR(E$1005="",Datos!E157&gt;=E$1005),OR(E$1006="",Datos!E157&lt;=E$1006))),FALSE),OR(ISNUMBER(FIND(";"&amp;UPPER(TRIM(Datos!E157&amp;""))&amp;"=",E$1007)),ISNUMBER(FIND(";"&amp;UPPER(TRIM(Datos!E157&amp;""))&amp;";",E$1007))),OR(UPPER(TRIM(Datos!E157&amp;""))="SÍ",UPPER(TRIM(Datos!E157&amp;""))="SI",UPPER(TRIM(Datos!E157&amp;""))="NO"),IF(ISNUMBER(Datos!E157),AND(OR(E$1005="",Datos!E157&gt;=E$1005),OR(E$1006="",Datos!E157&lt;=E$1006)),FALSE),TRUE))))</f>
        <v>0.0</v>
      </c>
      <c r="F157">
        <f>IF(Datos!F157="",0,IF(AND(F$1008&lt;&gt;"",Datos!F157=F$1008),0,IF(F$1004=0,0,1-CHOOSE(F$1004,IF(ISNUMBER(Datos!F157),AND(OR(F$1005="",Datos!F157&gt;=F$1005),OR(F$1006="",Datos!F157&lt;=F$1006)),FALSE),IF(ISNUMBER(Datos!F157),AND(Datos!F157=INT(Datos!F157),AND(OR(F$1005="",Datos!F157&gt;=F$1005),OR(F$1006="",Datos!F157&lt;=F$1006))),FALSE),OR(ISNUMBER(FIND(";"&amp;UPPER(TRIM(Datos!F157&amp;""))&amp;"=",F$1007)),ISNUMBER(FIND(";"&amp;UPPER(TRIM(Datos!F157&amp;""))&amp;";",F$1007))),OR(UPPER(TRIM(Datos!F157&amp;""))="SÍ",UPPER(TRIM(Datos!F157&amp;""))="SI",UPPER(TRIM(Datos!F157&amp;""))="NO"),IF(ISNUMBER(Datos!F157),AND(OR(F$1005="",Datos!F157&gt;=F$1005),OR(F$1006="",Datos!F157&lt;=F$1006)),FALSE),TRUE))))</f>
        <v>0.0</v>
      </c>
      <c r="G157">
        <f>IF(Datos!G157="",0,IF(AND(G$1008&lt;&gt;"",Datos!G157=G$1008),0,IF(G$1004=0,0,1-CHOOSE(G$1004,IF(ISNUMBER(Datos!G157),AND(OR(G$1005="",Datos!G157&gt;=G$1005),OR(G$1006="",Datos!G157&lt;=G$1006)),FALSE),IF(ISNUMBER(Datos!G157),AND(Datos!G157=INT(Datos!G157),AND(OR(G$1005="",Datos!G157&gt;=G$1005),OR(G$1006="",Datos!G157&lt;=G$1006))),FALSE),OR(ISNUMBER(FIND(";"&amp;UPPER(TRIM(Datos!G157&amp;""))&amp;"=",G$1007)),ISNUMBER(FIND(";"&amp;UPPER(TRIM(Datos!G157&amp;""))&amp;";",G$1007))),OR(UPPER(TRIM(Datos!G157&amp;""))="SÍ",UPPER(TRIM(Datos!G157&amp;""))="SI",UPPER(TRIM(Datos!G157&amp;""))="NO"),IF(ISNUMBER(Datos!G157),AND(OR(G$1005="",Datos!G157&gt;=G$1005),OR(G$1006="",Datos!G157&lt;=G$1006)),FALSE),TRUE))))</f>
        <v>0.0</v>
      </c>
      <c r="H157">
        <f>IF(Datos!H157="",0,IF(AND(H$1008&lt;&gt;"",Datos!H157=H$1008),0,IF(H$1004=0,0,1-CHOOSE(H$1004,IF(ISNUMBER(Datos!H157),AND(OR(H$1005="",Datos!H157&gt;=H$1005),OR(H$1006="",Datos!H157&lt;=H$1006)),FALSE),IF(ISNUMBER(Datos!H157),AND(Datos!H157=INT(Datos!H157),AND(OR(H$1005="",Datos!H157&gt;=H$1005),OR(H$1006="",Datos!H157&lt;=H$1006))),FALSE),OR(ISNUMBER(FIND(";"&amp;UPPER(TRIM(Datos!H157&amp;""))&amp;"=",H$1007)),ISNUMBER(FIND(";"&amp;UPPER(TRIM(Datos!H157&amp;""))&amp;";",H$1007))),OR(UPPER(TRIM(Datos!H157&amp;""))="SÍ",UPPER(TRIM(Datos!H157&amp;""))="SI",UPPER(TRIM(Datos!H157&amp;""))="NO"),IF(ISNUMBER(Datos!H157),AND(OR(H$1005="",Datos!H157&gt;=H$1005),OR(H$1006="",Datos!H157&lt;=H$1006)),FALSE),TRUE))))</f>
        <v>0.0</v>
      </c>
      <c r="I157">
        <f>IF(Datos!I157="",0,IF(AND(I$1008&lt;&gt;"",Datos!I157=I$1008),0,IF(I$1004=0,0,1-CHOOSE(I$1004,IF(ISNUMBER(Datos!I157),AND(OR(I$1005="",Datos!I157&gt;=I$1005),OR(I$1006="",Datos!I157&lt;=I$1006)),FALSE),IF(ISNUMBER(Datos!I157),AND(Datos!I157=INT(Datos!I157),AND(OR(I$1005="",Datos!I157&gt;=I$1005),OR(I$1006="",Datos!I157&lt;=I$1006))),FALSE),OR(ISNUMBER(FIND(";"&amp;UPPER(TRIM(Datos!I157&amp;""))&amp;"=",I$1007)),ISNUMBER(FIND(";"&amp;UPPER(TRIM(Datos!I157&amp;""))&amp;";",I$1007))),OR(UPPER(TRIM(Datos!I157&amp;""))="SÍ",UPPER(TRIM(Datos!I157&amp;""))="SI",UPPER(TRIM(Datos!I157&amp;""))="NO"),IF(ISNUMBER(Datos!I157),AND(OR(I$1005="",Datos!I157&gt;=I$1005),OR(I$1006="",Datos!I157&lt;=I$1006)),FALSE),TRUE))))</f>
        <v>0.0</v>
      </c>
      <c r="J157">
        <f>IF(Datos!J157="",0,IF(AND(J$1008&lt;&gt;"",Datos!J157=J$1008),0,IF(J$1004=0,0,1-CHOOSE(J$1004,IF(ISNUMBER(Datos!J157),AND(OR(J$1005="",Datos!J157&gt;=J$1005),OR(J$1006="",Datos!J157&lt;=J$1006)),FALSE),IF(ISNUMBER(Datos!J157),AND(Datos!J157=INT(Datos!J157),AND(OR(J$1005="",Datos!J157&gt;=J$1005),OR(J$1006="",Datos!J157&lt;=J$1006))),FALSE),OR(ISNUMBER(FIND(";"&amp;UPPER(TRIM(Datos!J157&amp;""))&amp;"=",J$1007)),ISNUMBER(FIND(";"&amp;UPPER(TRIM(Datos!J157&amp;""))&amp;";",J$1007))),OR(UPPER(TRIM(Datos!J157&amp;""))="SÍ",UPPER(TRIM(Datos!J157&amp;""))="SI",UPPER(TRIM(Datos!J157&amp;""))="NO"),IF(ISNUMBER(Datos!J157),AND(OR(J$1005="",Datos!J157&gt;=J$1005),OR(J$1006="",Datos!J157&lt;=J$1006)),FALSE),TRUE))))</f>
        <v>0.0</v>
      </c>
      <c r="K157">
        <f>IF(Datos!K157="",0,IF(AND(K$1008&lt;&gt;"",Datos!K157=K$1008),0,IF(K$1004=0,0,1-CHOOSE(K$1004,IF(ISNUMBER(Datos!K157),AND(OR(K$1005="",Datos!K157&gt;=K$1005),OR(K$1006="",Datos!K157&lt;=K$1006)),FALSE),IF(ISNUMBER(Datos!K157),AND(Datos!K157=INT(Datos!K157),AND(OR(K$1005="",Datos!K157&gt;=K$1005),OR(K$1006="",Datos!K157&lt;=K$1006))),FALSE),OR(ISNUMBER(FIND(";"&amp;UPPER(TRIM(Datos!K157&amp;""))&amp;"=",K$1007)),ISNUMBER(FIND(";"&amp;UPPER(TRIM(Datos!K157&amp;""))&amp;";",K$1007))),OR(UPPER(TRIM(Datos!K157&amp;""))="SÍ",UPPER(TRIM(Datos!K157&amp;""))="SI",UPPER(TRIM(Datos!K157&amp;""))="NO"),IF(ISNUMBER(Datos!K157),AND(OR(K$1005="",Datos!K157&gt;=K$1005),OR(K$1006="",Datos!K157&lt;=K$1006)),FALSE),TRUE))))</f>
        <v>0.0</v>
      </c>
      <c r="L157">
        <f>IF(Datos!L157="",0,IF(AND(L$1008&lt;&gt;"",Datos!L157=L$1008),0,IF(L$1004=0,0,1-CHOOSE(L$1004,IF(ISNUMBER(Datos!L157),AND(OR(L$1005="",Datos!L157&gt;=L$1005),OR(L$1006="",Datos!L157&lt;=L$1006)),FALSE),IF(ISNUMBER(Datos!L157),AND(Datos!L157=INT(Datos!L157),AND(OR(L$1005="",Datos!L157&gt;=L$1005),OR(L$1006="",Datos!L157&lt;=L$1006))),FALSE),OR(ISNUMBER(FIND(";"&amp;UPPER(TRIM(Datos!L157&amp;""))&amp;"=",L$1007)),ISNUMBER(FIND(";"&amp;UPPER(TRIM(Datos!L157&amp;""))&amp;";",L$1007))),OR(UPPER(TRIM(Datos!L157&amp;""))="SÍ",UPPER(TRIM(Datos!L157&amp;""))="SI",UPPER(TRIM(Datos!L157&amp;""))="NO"),IF(ISNUMBER(Datos!L157),AND(OR(L$1005="",Datos!L157&gt;=L$1005),OR(L$1006="",Datos!L157&lt;=L$1006)),FALSE),TRUE))))</f>
        <v>0.0</v>
      </c>
      <c r="M157">
        <f>IF(Datos!M157="",0,IF(AND(M$1008&lt;&gt;"",Datos!M157=M$1008),0,IF(M$1004=0,0,1-CHOOSE(M$1004,IF(ISNUMBER(Datos!M157),AND(OR(M$1005="",Datos!M157&gt;=M$1005),OR(M$1006="",Datos!M157&lt;=M$1006)),FALSE),IF(ISNUMBER(Datos!M157),AND(Datos!M157=INT(Datos!M157),AND(OR(M$1005="",Datos!M157&gt;=M$1005),OR(M$1006="",Datos!M157&lt;=M$1006))),FALSE),OR(ISNUMBER(FIND(";"&amp;UPPER(TRIM(Datos!M157&amp;""))&amp;"=",M$1007)),ISNUMBER(FIND(";"&amp;UPPER(TRIM(Datos!M157&amp;""))&amp;";",M$1007))),OR(UPPER(TRIM(Datos!M157&amp;""))="SÍ",UPPER(TRIM(Datos!M157&amp;""))="SI",UPPER(TRIM(Datos!M157&amp;""))="NO"),IF(ISNUMBER(Datos!M157),AND(OR(M$1005="",Datos!M157&gt;=M$1005),OR(M$1006="",Datos!M157&lt;=M$1006)),FALSE),TRUE))))</f>
        <v>0.0</v>
      </c>
      <c r="N157">
        <f>IF(Datos!N157="",0,IF(AND(N$1008&lt;&gt;"",Datos!N157=N$1008),0,IF(N$1004=0,0,1-CHOOSE(N$1004,IF(ISNUMBER(Datos!N157),AND(OR(N$1005="",Datos!N157&gt;=N$1005),OR(N$1006="",Datos!N157&lt;=N$1006)),FALSE),IF(ISNUMBER(Datos!N157),AND(Datos!N157=INT(Datos!N157),AND(OR(N$1005="",Datos!N157&gt;=N$1005),OR(N$1006="",Datos!N157&lt;=N$1006))),FALSE),OR(ISNUMBER(FIND(";"&amp;UPPER(TRIM(Datos!N157&amp;""))&amp;"=",N$1007)),ISNUMBER(FIND(";"&amp;UPPER(TRIM(Datos!N157&amp;""))&amp;";",N$1007))),OR(UPPER(TRIM(Datos!N157&amp;""))="SÍ",UPPER(TRIM(Datos!N157&amp;""))="SI",UPPER(TRIM(Datos!N157&amp;""))="NO"),IF(ISNUMBER(Datos!N157),AND(OR(N$1005="",Datos!N157&gt;=N$1005),OR(N$1006="",Datos!N157&lt;=N$1006)),FALSE),TRUE))))</f>
        <v>0.0</v>
      </c>
      <c r="O157">
        <f>IF(Datos!O157="",0,IF(AND(O$1008&lt;&gt;"",Datos!O157=O$1008),0,IF(O$1004=0,0,1-CHOOSE(O$1004,IF(ISNUMBER(Datos!O157),AND(OR(O$1005="",Datos!O157&gt;=O$1005),OR(O$1006="",Datos!O157&lt;=O$1006)),FALSE),IF(ISNUMBER(Datos!O157),AND(Datos!O157=INT(Datos!O157),AND(OR(O$1005="",Datos!O157&gt;=O$1005),OR(O$1006="",Datos!O157&lt;=O$1006))),FALSE),OR(ISNUMBER(FIND(";"&amp;UPPER(TRIM(Datos!O157&amp;""))&amp;"=",O$1007)),ISNUMBER(FIND(";"&amp;UPPER(TRIM(Datos!O157&amp;""))&amp;";",O$1007))),OR(UPPER(TRIM(Datos!O157&amp;""))="SÍ",UPPER(TRIM(Datos!O157&amp;""))="SI",UPPER(TRIM(Datos!O157&amp;""))="NO"),IF(ISNUMBER(Datos!O157),AND(OR(O$1005="",Datos!O157&gt;=O$1005),OR(O$1006="",Datos!O157&lt;=O$1006)),FALSE),TRUE))))</f>
        <v>0.0</v>
      </c>
      <c r="P157">
        <f>IF(Datos!P157="",0,IF(AND(P$1008&lt;&gt;"",Datos!P157=P$1008),0,IF(P$1004=0,0,1-CHOOSE(P$1004,IF(ISNUMBER(Datos!P157),AND(OR(P$1005="",Datos!P157&gt;=P$1005),OR(P$1006="",Datos!P157&lt;=P$1006)),FALSE),IF(ISNUMBER(Datos!P157),AND(Datos!P157=INT(Datos!P157),AND(OR(P$1005="",Datos!P157&gt;=P$1005),OR(P$1006="",Datos!P157&lt;=P$1006))),FALSE),OR(ISNUMBER(FIND(";"&amp;UPPER(TRIM(Datos!P157&amp;""))&amp;"=",P$1007)),ISNUMBER(FIND(";"&amp;UPPER(TRIM(Datos!P157&amp;""))&amp;";",P$1007))),OR(UPPER(TRIM(Datos!P157&amp;""))="SÍ",UPPER(TRIM(Datos!P157&amp;""))="SI",UPPER(TRIM(Datos!P157&amp;""))="NO"),IF(ISNUMBER(Datos!P157),AND(OR(P$1005="",Datos!P157&gt;=P$1005),OR(P$1006="",Datos!P157&lt;=P$1006)),FALSE),TRUE))))</f>
        <v>0.0</v>
      </c>
      <c r="Q157">
        <f>IF(Datos!Q157="",0,IF(AND(Q$1008&lt;&gt;"",Datos!Q157=Q$1008),0,IF(Q$1004=0,0,1-CHOOSE(Q$1004,IF(ISNUMBER(Datos!Q157),AND(OR(Q$1005="",Datos!Q157&gt;=Q$1005),OR(Q$1006="",Datos!Q157&lt;=Q$1006)),FALSE),IF(ISNUMBER(Datos!Q157),AND(Datos!Q157=INT(Datos!Q157),AND(OR(Q$1005="",Datos!Q157&gt;=Q$1005),OR(Q$1006="",Datos!Q157&lt;=Q$1006))),FALSE),OR(ISNUMBER(FIND(";"&amp;UPPER(TRIM(Datos!Q157&amp;""))&amp;"=",Q$1007)),ISNUMBER(FIND(";"&amp;UPPER(TRIM(Datos!Q157&amp;""))&amp;";",Q$1007))),OR(UPPER(TRIM(Datos!Q157&amp;""))="SÍ",UPPER(TRIM(Datos!Q157&amp;""))="SI",UPPER(TRIM(Datos!Q157&amp;""))="NO"),IF(ISNUMBER(Datos!Q157),AND(OR(Q$1005="",Datos!Q157&gt;=Q$1005),OR(Q$1006="",Datos!Q157&lt;=Q$1006)),FALSE),TRUE))))</f>
        <v>0.0</v>
      </c>
      <c r="R157">
        <f>IF(Datos!R157="",0,IF(AND(R$1008&lt;&gt;"",Datos!R157=R$1008),0,IF(R$1004=0,0,1-CHOOSE(R$1004,IF(ISNUMBER(Datos!R157),AND(OR(R$1005="",Datos!R157&gt;=R$1005),OR(R$1006="",Datos!R157&lt;=R$1006)),FALSE),IF(ISNUMBER(Datos!R157),AND(Datos!R157=INT(Datos!R157),AND(OR(R$1005="",Datos!R157&gt;=R$1005),OR(R$1006="",Datos!R157&lt;=R$1006))),FALSE),OR(ISNUMBER(FIND(";"&amp;UPPER(TRIM(Datos!R157&amp;""))&amp;"=",R$1007)),ISNUMBER(FIND(";"&amp;UPPER(TRIM(Datos!R157&amp;""))&amp;";",R$1007))),OR(UPPER(TRIM(Datos!R157&amp;""))="SÍ",UPPER(TRIM(Datos!R157&amp;""))="SI",UPPER(TRIM(Datos!R157&amp;""))="NO"),IF(ISNUMBER(Datos!R157),AND(OR(R$1005="",Datos!R157&gt;=R$1005),OR(R$1006="",Datos!R157&lt;=R$1006)),FALSE),TRUE))))</f>
        <v>0.0</v>
      </c>
      <c r="S157">
        <f>IF(Datos!S157="",0,IF(AND(S$1008&lt;&gt;"",Datos!S157=S$1008),0,IF(S$1004=0,0,1-CHOOSE(S$1004,IF(ISNUMBER(Datos!S157),AND(OR(S$1005="",Datos!S157&gt;=S$1005),OR(S$1006="",Datos!S157&lt;=S$1006)),FALSE),IF(ISNUMBER(Datos!S157),AND(Datos!S157=INT(Datos!S157),AND(OR(S$1005="",Datos!S157&gt;=S$1005),OR(S$1006="",Datos!S157&lt;=S$1006))),FALSE),OR(ISNUMBER(FIND(";"&amp;UPPER(TRIM(Datos!S157&amp;""))&amp;"=",S$1007)),ISNUMBER(FIND(";"&amp;UPPER(TRIM(Datos!S157&amp;""))&amp;";",S$1007))),OR(UPPER(TRIM(Datos!S157&amp;""))="SÍ",UPPER(TRIM(Datos!S157&amp;""))="SI",UPPER(TRIM(Datos!S157&amp;""))="NO"),IF(ISNUMBER(Datos!S157),AND(OR(S$1005="",Datos!S157&gt;=S$1005),OR(S$1006="",Datos!S157&lt;=S$1006)),FALSE),TRUE))))</f>
        <v>0.0</v>
      </c>
      <c r="T157">
        <f>IF(Datos!T157="",0,IF(AND(T$1008&lt;&gt;"",Datos!T157=T$1008),0,IF(T$1004=0,0,1-CHOOSE(T$1004,IF(ISNUMBER(Datos!T157),AND(OR(T$1005="",Datos!T157&gt;=T$1005),OR(T$1006="",Datos!T157&lt;=T$1006)),FALSE),IF(ISNUMBER(Datos!T157),AND(Datos!T157=INT(Datos!T157),AND(OR(T$1005="",Datos!T157&gt;=T$1005),OR(T$1006="",Datos!T157&lt;=T$1006))),FALSE),OR(ISNUMBER(FIND(";"&amp;UPPER(TRIM(Datos!T157&amp;""))&amp;"=",T$1007)),ISNUMBER(FIND(";"&amp;UPPER(TRIM(Datos!T157&amp;""))&amp;";",T$1007))),OR(UPPER(TRIM(Datos!T157&amp;""))="SÍ",UPPER(TRIM(Datos!T157&amp;""))="SI",UPPER(TRIM(Datos!T157&amp;""))="NO"),IF(ISNUMBER(Datos!T157),AND(OR(T$1005="",Datos!T157&gt;=T$1005),OR(T$1006="",Datos!T157&lt;=T$1006)),FALSE),TRUE))))</f>
        <v>0.0</v>
      </c>
      <c r="U157">
        <f>IF(Datos!U157="",0,IF(AND(U$1008&lt;&gt;"",Datos!U157=U$1008),0,IF(U$1004=0,0,1-CHOOSE(U$1004,IF(ISNUMBER(Datos!U157),AND(OR(U$1005="",Datos!U157&gt;=U$1005),OR(U$1006="",Datos!U157&lt;=U$1006)),FALSE),IF(ISNUMBER(Datos!U157),AND(Datos!U157=INT(Datos!U157),AND(OR(U$1005="",Datos!U157&gt;=U$1005),OR(U$1006="",Datos!U157&lt;=U$1006))),FALSE),OR(ISNUMBER(FIND(";"&amp;UPPER(TRIM(Datos!U157&amp;""))&amp;"=",U$1007)),ISNUMBER(FIND(";"&amp;UPPER(TRIM(Datos!U157&amp;""))&amp;";",U$1007))),OR(UPPER(TRIM(Datos!U157&amp;""))="SÍ",UPPER(TRIM(Datos!U157&amp;""))="SI",UPPER(TRIM(Datos!U157&amp;""))="NO"),IF(ISNUMBER(Datos!U157),AND(OR(U$1005="",Datos!U157&gt;=U$1005),OR(U$1006="",Datos!U157&lt;=U$1006)),FALSE),TRUE))))</f>
        <v>0.0</v>
      </c>
      <c r="V157">
        <f>IF(Datos!V157="",0,IF(AND(V$1008&lt;&gt;"",Datos!V157=V$1008),0,IF(V$1004=0,0,1-CHOOSE(V$1004,IF(ISNUMBER(Datos!V157),AND(OR(V$1005="",Datos!V157&gt;=V$1005),OR(V$1006="",Datos!V157&lt;=V$1006)),FALSE),IF(ISNUMBER(Datos!V157),AND(Datos!V157=INT(Datos!V157),AND(OR(V$1005="",Datos!V157&gt;=V$1005),OR(V$1006="",Datos!V157&lt;=V$1006))),FALSE),OR(ISNUMBER(FIND(";"&amp;UPPER(TRIM(Datos!V157&amp;""))&amp;"=",V$1007)),ISNUMBER(FIND(";"&amp;UPPER(TRIM(Datos!V157&amp;""))&amp;";",V$1007))),OR(UPPER(TRIM(Datos!V157&amp;""))="SÍ",UPPER(TRIM(Datos!V157&amp;""))="SI",UPPER(TRIM(Datos!V157&amp;""))="NO"),IF(ISNUMBER(Datos!V157),AND(OR(V$1005="",Datos!V157&gt;=V$1005),OR(V$1006="",Datos!V157&lt;=V$1006)),FALSE),TRUE))))</f>
        <v>0.0</v>
      </c>
      <c r="W157">
        <f>IF(Datos!W157="",0,IF(AND(W$1008&lt;&gt;"",Datos!W157=W$1008),0,IF(W$1004=0,0,1-CHOOSE(W$1004,IF(ISNUMBER(Datos!W157),AND(OR(W$1005="",Datos!W157&gt;=W$1005),OR(W$1006="",Datos!W157&lt;=W$1006)),FALSE),IF(ISNUMBER(Datos!W157),AND(Datos!W157=INT(Datos!W157),AND(OR(W$1005="",Datos!W157&gt;=W$1005),OR(W$1006="",Datos!W157&lt;=W$1006))),FALSE),OR(ISNUMBER(FIND(";"&amp;UPPER(TRIM(Datos!W157&amp;""))&amp;"=",W$1007)),ISNUMBER(FIND(";"&amp;UPPER(TRIM(Datos!W157&amp;""))&amp;";",W$1007))),OR(UPPER(TRIM(Datos!W157&amp;""))="SÍ",UPPER(TRIM(Datos!W157&amp;""))="SI",UPPER(TRIM(Datos!W157&amp;""))="NO"),IF(ISNUMBER(Datos!W157),AND(OR(W$1005="",Datos!W157&gt;=W$1005),OR(W$1006="",Datos!W157&lt;=W$1006)),FALSE),TRUE))))</f>
        <v>0.0</v>
      </c>
      <c r="X157">
        <f>IF(Datos!X157="",0,IF(AND(X$1008&lt;&gt;"",Datos!X157=X$1008),0,IF(X$1004=0,0,1-CHOOSE(X$1004,IF(ISNUMBER(Datos!X157),AND(OR(X$1005="",Datos!X157&gt;=X$1005),OR(X$1006="",Datos!X157&lt;=X$1006)),FALSE),IF(ISNUMBER(Datos!X157),AND(Datos!X157=INT(Datos!X157),AND(OR(X$1005="",Datos!X157&gt;=X$1005),OR(X$1006="",Datos!X157&lt;=X$1006))),FALSE),OR(ISNUMBER(FIND(";"&amp;UPPER(TRIM(Datos!X157&amp;""))&amp;"=",X$1007)),ISNUMBER(FIND(";"&amp;UPPER(TRIM(Datos!X157&amp;""))&amp;";",X$1007))),OR(UPPER(TRIM(Datos!X157&amp;""))="SÍ",UPPER(TRIM(Datos!X157&amp;""))="SI",UPPER(TRIM(Datos!X157&amp;""))="NO"),IF(ISNUMBER(Datos!X157),AND(OR(X$1005="",Datos!X157&gt;=X$1005),OR(X$1006="",Datos!X157&lt;=X$1006)),FALSE),TRUE))))</f>
        <v>0.0</v>
      </c>
      <c r="Y157">
        <f>IF(Datos!Y157="",0,IF(AND(Y$1008&lt;&gt;"",Datos!Y157=Y$1008),0,IF(Y$1004=0,0,1-CHOOSE(Y$1004,IF(ISNUMBER(Datos!Y157),AND(OR(Y$1005="",Datos!Y157&gt;=Y$1005),OR(Y$1006="",Datos!Y157&lt;=Y$1006)),FALSE),IF(ISNUMBER(Datos!Y157),AND(Datos!Y157=INT(Datos!Y157),AND(OR(Y$1005="",Datos!Y157&gt;=Y$1005),OR(Y$1006="",Datos!Y157&lt;=Y$1006))),FALSE),OR(ISNUMBER(FIND(";"&amp;UPPER(TRIM(Datos!Y157&amp;""))&amp;"=",Y$1007)),ISNUMBER(FIND(";"&amp;UPPER(TRIM(Datos!Y157&amp;""))&amp;";",Y$1007))),OR(UPPER(TRIM(Datos!Y157&amp;""))="SÍ",UPPER(TRIM(Datos!Y157&amp;""))="SI",UPPER(TRIM(Datos!Y157&amp;""))="NO"),IF(ISNUMBER(Datos!Y157),AND(OR(Y$1005="",Datos!Y157&gt;=Y$1005),OR(Y$1006="",Datos!Y157&lt;=Y$1006)),FALSE),TRUE))))</f>
        <v>0.0</v>
      </c>
      <c r="Z157">
        <f>IF(Datos!Z157="",0,IF(AND(Z$1008&lt;&gt;"",Datos!Z157=Z$1008),0,IF(Z$1004=0,0,1-CHOOSE(Z$1004,IF(ISNUMBER(Datos!Z157),AND(OR(Z$1005="",Datos!Z157&gt;=Z$1005),OR(Z$1006="",Datos!Z157&lt;=Z$1006)),FALSE),IF(ISNUMBER(Datos!Z157),AND(Datos!Z157=INT(Datos!Z157),AND(OR(Z$1005="",Datos!Z157&gt;=Z$1005),OR(Z$1006="",Datos!Z157&lt;=Z$1006))),FALSE),OR(ISNUMBER(FIND(";"&amp;UPPER(TRIM(Datos!Z157&amp;""))&amp;"=",Z$1007)),ISNUMBER(FIND(";"&amp;UPPER(TRIM(Datos!Z157&amp;""))&amp;";",Z$1007))),OR(UPPER(TRIM(Datos!Z157&amp;""))="SÍ",UPPER(TRIM(Datos!Z157&amp;""))="SI",UPPER(TRIM(Datos!Z157&amp;""))="NO"),IF(ISNUMBER(Datos!Z157),AND(OR(Z$1005="",Datos!Z157&gt;=Z$1005),OR(Z$1006="",Datos!Z157&lt;=Z$1006)),FALSE),TRUE))))</f>
        <v>0.0</v>
      </c>
      <c r="AA157">
        <f>IF(Datos!AA157="",0,IF(AND(AA$1008&lt;&gt;"",Datos!AA157=AA$1008),0,IF(AA$1004=0,0,1-CHOOSE(AA$1004,IF(ISNUMBER(Datos!AA157),AND(OR(AA$1005="",Datos!AA157&gt;=AA$1005),OR(AA$1006="",Datos!AA157&lt;=AA$1006)),FALSE),IF(ISNUMBER(Datos!AA157),AND(Datos!AA157=INT(Datos!AA157),AND(OR(AA$1005="",Datos!AA157&gt;=AA$1005),OR(AA$1006="",Datos!AA157&lt;=AA$1006))),FALSE),OR(ISNUMBER(FIND(";"&amp;UPPER(TRIM(Datos!AA157&amp;""))&amp;"=",AA$1007)),ISNUMBER(FIND(";"&amp;UPPER(TRIM(Datos!AA157&amp;""))&amp;";",AA$1007))),OR(UPPER(TRIM(Datos!AA157&amp;""))="SÍ",UPPER(TRIM(Datos!AA157&amp;""))="SI",UPPER(TRIM(Datos!AA157&amp;""))="NO"),IF(ISNUMBER(Datos!AA157),AND(OR(AA$1005="",Datos!AA157&gt;=AA$1005),OR(AA$1006="",Datos!AA157&lt;=AA$1006)),FALSE),TRUE))))</f>
        <v>0.0</v>
      </c>
      <c r="AB157">
        <f>IF(Datos!AB157="",0,IF(AND(AB$1008&lt;&gt;"",Datos!AB157=AB$1008),0,IF(AB$1004=0,0,1-CHOOSE(AB$1004,IF(ISNUMBER(Datos!AB157),AND(OR(AB$1005="",Datos!AB157&gt;=AB$1005),OR(AB$1006="",Datos!AB157&lt;=AB$1006)),FALSE),IF(ISNUMBER(Datos!AB157),AND(Datos!AB157=INT(Datos!AB157),AND(OR(AB$1005="",Datos!AB157&gt;=AB$1005),OR(AB$1006="",Datos!AB157&lt;=AB$1006))),FALSE),OR(ISNUMBER(FIND(";"&amp;UPPER(TRIM(Datos!AB157&amp;""))&amp;"=",AB$1007)),ISNUMBER(FIND(";"&amp;UPPER(TRIM(Datos!AB157&amp;""))&amp;";",AB$1007))),OR(UPPER(TRIM(Datos!AB157&amp;""))="SÍ",UPPER(TRIM(Datos!AB157&amp;""))="SI",UPPER(TRIM(Datos!AB157&amp;""))="NO"),IF(ISNUMBER(Datos!AB157),AND(OR(AB$1005="",Datos!AB157&gt;=AB$1005),OR(AB$1006="",Datos!AB157&lt;=AB$1006)),FALSE),TRUE))))</f>
        <v>0.0</v>
      </c>
      <c r="AC157">
        <f>IF(Datos!AC157="",0,IF(AND(AC$1008&lt;&gt;"",Datos!AC157=AC$1008),0,IF(AC$1004=0,0,1-CHOOSE(AC$1004,IF(ISNUMBER(Datos!AC157),AND(OR(AC$1005="",Datos!AC157&gt;=AC$1005),OR(AC$1006="",Datos!AC157&lt;=AC$1006)),FALSE),IF(ISNUMBER(Datos!AC157),AND(Datos!AC157=INT(Datos!AC157),AND(OR(AC$1005="",Datos!AC157&gt;=AC$1005),OR(AC$1006="",Datos!AC157&lt;=AC$1006))),FALSE),OR(ISNUMBER(FIND(";"&amp;UPPER(TRIM(Datos!AC157&amp;""))&amp;"=",AC$1007)),ISNUMBER(FIND(";"&amp;UPPER(TRIM(Datos!AC157&amp;""))&amp;";",AC$1007))),OR(UPPER(TRIM(Datos!AC157&amp;""))="SÍ",UPPER(TRIM(Datos!AC157&amp;""))="SI",UPPER(TRIM(Datos!AC157&amp;""))="NO"),IF(ISNUMBER(Datos!AC157),AND(OR(AC$1005="",Datos!AC157&gt;=AC$1005),OR(AC$1006="",Datos!AC157&lt;=AC$1006)),FALSE),TRUE))))</f>
        <v>0.0</v>
      </c>
      <c r="AD157">
        <f>IF(Datos!AD157="",0,IF(AND(AD$1008&lt;&gt;"",Datos!AD157=AD$1008),0,IF(AD$1004=0,0,1-CHOOSE(AD$1004,IF(ISNUMBER(Datos!AD157),AND(OR(AD$1005="",Datos!AD157&gt;=AD$1005),OR(AD$1006="",Datos!AD157&lt;=AD$1006)),FALSE),IF(ISNUMBER(Datos!AD157),AND(Datos!AD157=INT(Datos!AD157),AND(OR(AD$1005="",Datos!AD157&gt;=AD$1005),OR(AD$1006="",Datos!AD157&lt;=AD$1006))),FALSE),OR(ISNUMBER(FIND(";"&amp;UPPER(TRIM(Datos!AD157&amp;""))&amp;"=",AD$1007)),ISNUMBER(FIND(";"&amp;UPPER(TRIM(Datos!AD157&amp;""))&amp;";",AD$1007))),OR(UPPER(TRIM(Datos!AD157&amp;""))="SÍ",UPPER(TRIM(Datos!AD157&amp;""))="SI",UPPER(TRIM(Datos!AD157&amp;""))="NO"),IF(ISNUMBER(Datos!AD157),AND(OR(AD$1005="",Datos!AD157&gt;=AD$1005),OR(AD$1006="",Datos!AD157&lt;=AD$1006)),FALSE),TRUE))))</f>
        <v>0.0</v>
      </c>
      <c r="AE157">
        <f>IF(Datos!AE157="",0,IF(AND(AE$1008&lt;&gt;"",Datos!AE157=AE$1008),0,IF(AE$1004=0,0,1-CHOOSE(AE$1004,IF(ISNUMBER(Datos!AE157),AND(OR(AE$1005="",Datos!AE157&gt;=AE$1005),OR(AE$1006="",Datos!AE157&lt;=AE$1006)),FALSE),IF(ISNUMBER(Datos!AE157),AND(Datos!AE157=INT(Datos!AE157),AND(OR(AE$1005="",Datos!AE157&gt;=AE$1005),OR(AE$1006="",Datos!AE157&lt;=AE$1006))),FALSE),OR(ISNUMBER(FIND(";"&amp;UPPER(TRIM(Datos!AE157&amp;""))&amp;"=",AE$1007)),ISNUMBER(FIND(";"&amp;UPPER(TRIM(Datos!AE157&amp;""))&amp;";",AE$1007))),OR(UPPER(TRIM(Datos!AE157&amp;""))="SÍ",UPPER(TRIM(Datos!AE157&amp;""))="SI",UPPER(TRIM(Datos!AE157&amp;""))="NO"),IF(ISNUMBER(Datos!AE157),AND(OR(AE$1005="",Datos!AE157&gt;=AE$1005),OR(AE$1006="",Datos!AE157&lt;=AE$1006)),FALSE),TRUE))))</f>
        <v>0.0</v>
      </c>
    </row>
    <row r="158" spans="2:31">
      <c r="B158">
        <f>IF(Datos!B158="",0,IF(AND(B$1008&lt;&gt;"",Datos!B158=B$1008),0,IF(B$1004=0,0,1-CHOOSE(B$1004,IF(ISNUMBER(Datos!B158),AND(OR(B$1005="",Datos!B158&gt;=B$1005),OR(B$1006="",Datos!B158&lt;=B$1006)),FALSE),IF(ISNUMBER(Datos!B158),AND(Datos!B158=INT(Datos!B158),AND(OR(B$1005="",Datos!B158&gt;=B$1005),OR(B$1006="",Datos!B158&lt;=B$1006))),FALSE),OR(ISNUMBER(FIND(";"&amp;UPPER(TRIM(Datos!B158&amp;""))&amp;"=",B$1007)),ISNUMBER(FIND(";"&amp;UPPER(TRIM(Datos!B158&amp;""))&amp;";",B$1007))),OR(UPPER(TRIM(Datos!B158&amp;""))="SÍ",UPPER(TRIM(Datos!B158&amp;""))="SI",UPPER(TRIM(Datos!B158&amp;""))="NO"),IF(ISNUMBER(Datos!B158),AND(OR(B$1005="",Datos!B158&gt;=B$1005),OR(B$1006="",Datos!B158&lt;=B$1006)),FALSE),TRUE))))</f>
        <v>0.0</v>
      </c>
      <c r="C158">
        <f>IF(Datos!C158="",0,IF(AND(C$1008&lt;&gt;"",Datos!C158=C$1008),0,IF(C$1004=0,0,1-CHOOSE(C$1004,IF(ISNUMBER(Datos!C158),AND(OR(C$1005="",Datos!C158&gt;=C$1005),OR(C$1006="",Datos!C158&lt;=C$1006)),FALSE),IF(ISNUMBER(Datos!C158),AND(Datos!C158=INT(Datos!C158),AND(OR(C$1005="",Datos!C158&gt;=C$1005),OR(C$1006="",Datos!C158&lt;=C$1006))),FALSE),OR(ISNUMBER(FIND(";"&amp;UPPER(TRIM(Datos!C158&amp;""))&amp;"=",C$1007)),ISNUMBER(FIND(";"&amp;UPPER(TRIM(Datos!C158&amp;""))&amp;";",C$1007))),OR(UPPER(TRIM(Datos!C158&amp;""))="SÍ",UPPER(TRIM(Datos!C158&amp;""))="SI",UPPER(TRIM(Datos!C158&amp;""))="NO"),IF(ISNUMBER(Datos!C158),AND(OR(C$1005="",Datos!C158&gt;=C$1005),OR(C$1006="",Datos!C158&lt;=C$1006)),FALSE),TRUE))))</f>
        <v>0.0</v>
      </c>
      <c r="D158">
        <f>IF(Datos!D158="",0,IF(AND(D$1008&lt;&gt;"",Datos!D158=D$1008),0,IF(D$1004=0,0,1-CHOOSE(D$1004,IF(ISNUMBER(Datos!D158),AND(OR(D$1005="",Datos!D158&gt;=D$1005),OR(D$1006="",Datos!D158&lt;=D$1006)),FALSE),IF(ISNUMBER(Datos!D158),AND(Datos!D158=INT(Datos!D158),AND(OR(D$1005="",Datos!D158&gt;=D$1005),OR(D$1006="",Datos!D158&lt;=D$1006))),FALSE),OR(ISNUMBER(FIND(";"&amp;UPPER(TRIM(Datos!D158&amp;""))&amp;"=",D$1007)),ISNUMBER(FIND(";"&amp;UPPER(TRIM(Datos!D158&amp;""))&amp;";",D$1007))),OR(UPPER(TRIM(Datos!D158&amp;""))="SÍ",UPPER(TRIM(Datos!D158&amp;""))="SI",UPPER(TRIM(Datos!D158&amp;""))="NO"),IF(ISNUMBER(Datos!D158),AND(OR(D$1005="",Datos!D158&gt;=D$1005),OR(D$1006="",Datos!D158&lt;=D$1006)),FALSE),TRUE))))</f>
        <v>0.0</v>
      </c>
      <c r="E158">
        <f>IF(Datos!E158="",0,IF(AND(E$1008&lt;&gt;"",Datos!E158=E$1008),0,IF(E$1004=0,0,1-CHOOSE(E$1004,IF(ISNUMBER(Datos!E158),AND(OR(E$1005="",Datos!E158&gt;=E$1005),OR(E$1006="",Datos!E158&lt;=E$1006)),FALSE),IF(ISNUMBER(Datos!E158),AND(Datos!E158=INT(Datos!E158),AND(OR(E$1005="",Datos!E158&gt;=E$1005),OR(E$1006="",Datos!E158&lt;=E$1006))),FALSE),OR(ISNUMBER(FIND(";"&amp;UPPER(TRIM(Datos!E158&amp;""))&amp;"=",E$1007)),ISNUMBER(FIND(";"&amp;UPPER(TRIM(Datos!E158&amp;""))&amp;";",E$1007))),OR(UPPER(TRIM(Datos!E158&amp;""))="SÍ",UPPER(TRIM(Datos!E158&amp;""))="SI",UPPER(TRIM(Datos!E158&amp;""))="NO"),IF(ISNUMBER(Datos!E158),AND(OR(E$1005="",Datos!E158&gt;=E$1005),OR(E$1006="",Datos!E158&lt;=E$1006)),FALSE),TRUE))))</f>
        <v>0.0</v>
      </c>
      <c r="F158">
        <f>IF(Datos!F158="",0,IF(AND(F$1008&lt;&gt;"",Datos!F158=F$1008),0,IF(F$1004=0,0,1-CHOOSE(F$1004,IF(ISNUMBER(Datos!F158),AND(OR(F$1005="",Datos!F158&gt;=F$1005),OR(F$1006="",Datos!F158&lt;=F$1006)),FALSE),IF(ISNUMBER(Datos!F158),AND(Datos!F158=INT(Datos!F158),AND(OR(F$1005="",Datos!F158&gt;=F$1005),OR(F$1006="",Datos!F158&lt;=F$1006))),FALSE),OR(ISNUMBER(FIND(";"&amp;UPPER(TRIM(Datos!F158&amp;""))&amp;"=",F$1007)),ISNUMBER(FIND(";"&amp;UPPER(TRIM(Datos!F158&amp;""))&amp;";",F$1007))),OR(UPPER(TRIM(Datos!F158&amp;""))="SÍ",UPPER(TRIM(Datos!F158&amp;""))="SI",UPPER(TRIM(Datos!F158&amp;""))="NO"),IF(ISNUMBER(Datos!F158),AND(OR(F$1005="",Datos!F158&gt;=F$1005),OR(F$1006="",Datos!F158&lt;=F$1006)),FALSE),TRUE))))</f>
        <v>0.0</v>
      </c>
      <c r="G158">
        <f>IF(Datos!G158="",0,IF(AND(G$1008&lt;&gt;"",Datos!G158=G$1008),0,IF(G$1004=0,0,1-CHOOSE(G$1004,IF(ISNUMBER(Datos!G158),AND(OR(G$1005="",Datos!G158&gt;=G$1005),OR(G$1006="",Datos!G158&lt;=G$1006)),FALSE),IF(ISNUMBER(Datos!G158),AND(Datos!G158=INT(Datos!G158),AND(OR(G$1005="",Datos!G158&gt;=G$1005),OR(G$1006="",Datos!G158&lt;=G$1006))),FALSE),OR(ISNUMBER(FIND(";"&amp;UPPER(TRIM(Datos!G158&amp;""))&amp;"=",G$1007)),ISNUMBER(FIND(";"&amp;UPPER(TRIM(Datos!G158&amp;""))&amp;";",G$1007))),OR(UPPER(TRIM(Datos!G158&amp;""))="SÍ",UPPER(TRIM(Datos!G158&amp;""))="SI",UPPER(TRIM(Datos!G158&amp;""))="NO"),IF(ISNUMBER(Datos!G158),AND(OR(G$1005="",Datos!G158&gt;=G$1005),OR(G$1006="",Datos!G158&lt;=G$1006)),FALSE),TRUE))))</f>
        <v>0.0</v>
      </c>
      <c r="H158">
        <f>IF(Datos!H158="",0,IF(AND(H$1008&lt;&gt;"",Datos!H158=H$1008),0,IF(H$1004=0,0,1-CHOOSE(H$1004,IF(ISNUMBER(Datos!H158),AND(OR(H$1005="",Datos!H158&gt;=H$1005),OR(H$1006="",Datos!H158&lt;=H$1006)),FALSE),IF(ISNUMBER(Datos!H158),AND(Datos!H158=INT(Datos!H158),AND(OR(H$1005="",Datos!H158&gt;=H$1005),OR(H$1006="",Datos!H158&lt;=H$1006))),FALSE),OR(ISNUMBER(FIND(";"&amp;UPPER(TRIM(Datos!H158&amp;""))&amp;"=",H$1007)),ISNUMBER(FIND(";"&amp;UPPER(TRIM(Datos!H158&amp;""))&amp;";",H$1007))),OR(UPPER(TRIM(Datos!H158&amp;""))="SÍ",UPPER(TRIM(Datos!H158&amp;""))="SI",UPPER(TRIM(Datos!H158&amp;""))="NO"),IF(ISNUMBER(Datos!H158),AND(OR(H$1005="",Datos!H158&gt;=H$1005),OR(H$1006="",Datos!H158&lt;=H$1006)),FALSE),TRUE))))</f>
        <v>0.0</v>
      </c>
      <c r="I158">
        <f>IF(Datos!I158="",0,IF(AND(I$1008&lt;&gt;"",Datos!I158=I$1008),0,IF(I$1004=0,0,1-CHOOSE(I$1004,IF(ISNUMBER(Datos!I158),AND(OR(I$1005="",Datos!I158&gt;=I$1005),OR(I$1006="",Datos!I158&lt;=I$1006)),FALSE),IF(ISNUMBER(Datos!I158),AND(Datos!I158=INT(Datos!I158),AND(OR(I$1005="",Datos!I158&gt;=I$1005),OR(I$1006="",Datos!I158&lt;=I$1006))),FALSE),OR(ISNUMBER(FIND(";"&amp;UPPER(TRIM(Datos!I158&amp;""))&amp;"=",I$1007)),ISNUMBER(FIND(";"&amp;UPPER(TRIM(Datos!I158&amp;""))&amp;";",I$1007))),OR(UPPER(TRIM(Datos!I158&amp;""))="SÍ",UPPER(TRIM(Datos!I158&amp;""))="SI",UPPER(TRIM(Datos!I158&amp;""))="NO"),IF(ISNUMBER(Datos!I158),AND(OR(I$1005="",Datos!I158&gt;=I$1005),OR(I$1006="",Datos!I158&lt;=I$1006)),FALSE),TRUE))))</f>
        <v>0.0</v>
      </c>
      <c r="J158">
        <f>IF(Datos!J158="",0,IF(AND(J$1008&lt;&gt;"",Datos!J158=J$1008),0,IF(J$1004=0,0,1-CHOOSE(J$1004,IF(ISNUMBER(Datos!J158),AND(OR(J$1005="",Datos!J158&gt;=J$1005),OR(J$1006="",Datos!J158&lt;=J$1006)),FALSE),IF(ISNUMBER(Datos!J158),AND(Datos!J158=INT(Datos!J158),AND(OR(J$1005="",Datos!J158&gt;=J$1005),OR(J$1006="",Datos!J158&lt;=J$1006))),FALSE),OR(ISNUMBER(FIND(";"&amp;UPPER(TRIM(Datos!J158&amp;""))&amp;"=",J$1007)),ISNUMBER(FIND(";"&amp;UPPER(TRIM(Datos!J158&amp;""))&amp;";",J$1007))),OR(UPPER(TRIM(Datos!J158&amp;""))="SÍ",UPPER(TRIM(Datos!J158&amp;""))="SI",UPPER(TRIM(Datos!J158&amp;""))="NO"),IF(ISNUMBER(Datos!J158),AND(OR(J$1005="",Datos!J158&gt;=J$1005),OR(J$1006="",Datos!J158&lt;=J$1006)),FALSE),TRUE))))</f>
        <v>0.0</v>
      </c>
      <c r="K158">
        <f>IF(Datos!K158="",0,IF(AND(K$1008&lt;&gt;"",Datos!K158=K$1008),0,IF(K$1004=0,0,1-CHOOSE(K$1004,IF(ISNUMBER(Datos!K158),AND(OR(K$1005="",Datos!K158&gt;=K$1005),OR(K$1006="",Datos!K158&lt;=K$1006)),FALSE),IF(ISNUMBER(Datos!K158),AND(Datos!K158=INT(Datos!K158),AND(OR(K$1005="",Datos!K158&gt;=K$1005),OR(K$1006="",Datos!K158&lt;=K$1006))),FALSE),OR(ISNUMBER(FIND(";"&amp;UPPER(TRIM(Datos!K158&amp;""))&amp;"=",K$1007)),ISNUMBER(FIND(";"&amp;UPPER(TRIM(Datos!K158&amp;""))&amp;";",K$1007))),OR(UPPER(TRIM(Datos!K158&amp;""))="SÍ",UPPER(TRIM(Datos!K158&amp;""))="SI",UPPER(TRIM(Datos!K158&amp;""))="NO"),IF(ISNUMBER(Datos!K158),AND(OR(K$1005="",Datos!K158&gt;=K$1005),OR(K$1006="",Datos!K158&lt;=K$1006)),FALSE),TRUE))))</f>
        <v>0.0</v>
      </c>
      <c r="L158">
        <f>IF(Datos!L158="",0,IF(AND(L$1008&lt;&gt;"",Datos!L158=L$1008),0,IF(L$1004=0,0,1-CHOOSE(L$1004,IF(ISNUMBER(Datos!L158),AND(OR(L$1005="",Datos!L158&gt;=L$1005),OR(L$1006="",Datos!L158&lt;=L$1006)),FALSE),IF(ISNUMBER(Datos!L158),AND(Datos!L158=INT(Datos!L158),AND(OR(L$1005="",Datos!L158&gt;=L$1005),OR(L$1006="",Datos!L158&lt;=L$1006))),FALSE),OR(ISNUMBER(FIND(";"&amp;UPPER(TRIM(Datos!L158&amp;""))&amp;"=",L$1007)),ISNUMBER(FIND(";"&amp;UPPER(TRIM(Datos!L158&amp;""))&amp;";",L$1007))),OR(UPPER(TRIM(Datos!L158&amp;""))="SÍ",UPPER(TRIM(Datos!L158&amp;""))="SI",UPPER(TRIM(Datos!L158&amp;""))="NO"),IF(ISNUMBER(Datos!L158),AND(OR(L$1005="",Datos!L158&gt;=L$1005),OR(L$1006="",Datos!L158&lt;=L$1006)),FALSE),TRUE))))</f>
        <v>0.0</v>
      </c>
      <c r="M158">
        <f>IF(Datos!M158="",0,IF(AND(M$1008&lt;&gt;"",Datos!M158=M$1008),0,IF(M$1004=0,0,1-CHOOSE(M$1004,IF(ISNUMBER(Datos!M158),AND(OR(M$1005="",Datos!M158&gt;=M$1005),OR(M$1006="",Datos!M158&lt;=M$1006)),FALSE),IF(ISNUMBER(Datos!M158),AND(Datos!M158=INT(Datos!M158),AND(OR(M$1005="",Datos!M158&gt;=M$1005),OR(M$1006="",Datos!M158&lt;=M$1006))),FALSE),OR(ISNUMBER(FIND(";"&amp;UPPER(TRIM(Datos!M158&amp;""))&amp;"=",M$1007)),ISNUMBER(FIND(";"&amp;UPPER(TRIM(Datos!M158&amp;""))&amp;";",M$1007))),OR(UPPER(TRIM(Datos!M158&amp;""))="SÍ",UPPER(TRIM(Datos!M158&amp;""))="SI",UPPER(TRIM(Datos!M158&amp;""))="NO"),IF(ISNUMBER(Datos!M158),AND(OR(M$1005="",Datos!M158&gt;=M$1005),OR(M$1006="",Datos!M158&lt;=M$1006)),FALSE),TRUE))))</f>
        <v>0.0</v>
      </c>
      <c r="N158">
        <f>IF(Datos!N158="",0,IF(AND(N$1008&lt;&gt;"",Datos!N158=N$1008),0,IF(N$1004=0,0,1-CHOOSE(N$1004,IF(ISNUMBER(Datos!N158),AND(OR(N$1005="",Datos!N158&gt;=N$1005),OR(N$1006="",Datos!N158&lt;=N$1006)),FALSE),IF(ISNUMBER(Datos!N158),AND(Datos!N158=INT(Datos!N158),AND(OR(N$1005="",Datos!N158&gt;=N$1005),OR(N$1006="",Datos!N158&lt;=N$1006))),FALSE),OR(ISNUMBER(FIND(";"&amp;UPPER(TRIM(Datos!N158&amp;""))&amp;"=",N$1007)),ISNUMBER(FIND(";"&amp;UPPER(TRIM(Datos!N158&amp;""))&amp;";",N$1007))),OR(UPPER(TRIM(Datos!N158&amp;""))="SÍ",UPPER(TRIM(Datos!N158&amp;""))="SI",UPPER(TRIM(Datos!N158&amp;""))="NO"),IF(ISNUMBER(Datos!N158),AND(OR(N$1005="",Datos!N158&gt;=N$1005),OR(N$1006="",Datos!N158&lt;=N$1006)),FALSE),TRUE))))</f>
        <v>0.0</v>
      </c>
      <c r="O158">
        <f>IF(Datos!O158="",0,IF(AND(O$1008&lt;&gt;"",Datos!O158=O$1008),0,IF(O$1004=0,0,1-CHOOSE(O$1004,IF(ISNUMBER(Datos!O158),AND(OR(O$1005="",Datos!O158&gt;=O$1005),OR(O$1006="",Datos!O158&lt;=O$1006)),FALSE),IF(ISNUMBER(Datos!O158),AND(Datos!O158=INT(Datos!O158),AND(OR(O$1005="",Datos!O158&gt;=O$1005),OR(O$1006="",Datos!O158&lt;=O$1006))),FALSE),OR(ISNUMBER(FIND(";"&amp;UPPER(TRIM(Datos!O158&amp;""))&amp;"=",O$1007)),ISNUMBER(FIND(";"&amp;UPPER(TRIM(Datos!O158&amp;""))&amp;";",O$1007))),OR(UPPER(TRIM(Datos!O158&amp;""))="SÍ",UPPER(TRIM(Datos!O158&amp;""))="SI",UPPER(TRIM(Datos!O158&amp;""))="NO"),IF(ISNUMBER(Datos!O158),AND(OR(O$1005="",Datos!O158&gt;=O$1005),OR(O$1006="",Datos!O158&lt;=O$1006)),FALSE),TRUE))))</f>
        <v>0.0</v>
      </c>
      <c r="P158">
        <f>IF(Datos!P158="",0,IF(AND(P$1008&lt;&gt;"",Datos!P158=P$1008),0,IF(P$1004=0,0,1-CHOOSE(P$1004,IF(ISNUMBER(Datos!P158),AND(OR(P$1005="",Datos!P158&gt;=P$1005),OR(P$1006="",Datos!P158&lt;=P$1006)),FALSE),IF(ISNUMBER(Datos!P158),AND(Datos!P158=INT(Datos!P158),AND(OR(P$1005="",Datos!P158&gt;=P$1005),OR(P$1006="",Datos!P158&lt;=P$1006))),FALSE),OR(ISNUMBER(FIND(";"&amp;UPPER(TRIM(Datos!P158&amp;""))&amp;"=",P$1007)),ISNUMBER(FIND(";"&amp;UPPER(TRIM(Datos!P158&amp;""))&amp;";",P$1007))),OR(UPPER(TRIM(Datos!P158&amp;""))="SÍ",UPPER(TRIM(Datos!P158&amp;""))="SI",UPPER(TRIM(Datos!P158&amp;""))="NO"),IF(ISNUMBER(Datos!P158),AND(OR(P$1005="",Datos!P158&gt;=P$1005),OR(P$1006="",Datos!P158&lt;=P$1006)),FALSE),TRUE))))</f>
        <v>0.0</v>
      </c>
      <c r="Q158">
        <f>IF(Datos!Q158="",0,IF(AND(Q$1008&lt;&gt;"",Datos!Q158=Q$1008),0,IF(Q$1004=0,0,1-CHOOSE(Q$1004,IF(ISNUMBER(Datos!Q158),AND(OR(Q$1005="",Datos!Q158&gt;=Q$1005),OR(Q$1006="",Datos!Q158&lt;=Q$1006)),FALSE),IF(ISNUMBER(Datos!Q158),AND(Datos!Q158=INT(Datos!Q158),AND(OR(Q$1005="",Datos!Q158&gt;=Q$1005),OR(Q$1006="",Datos!Q158&lt;=Q$1006))),FALSE),OR(ISNUMBER(FIND(";"&amp;UPPER(TRIM(Datos!Q158&amp;""))&amp;"=",Q$1007)),ISNUMBER(FIND(";"&amp;UPPER(TRIM(Datos!Q158&amp;""))&amp;";",Q$1007))),OR(UPPER(TRIM(Datos!Q158&amp;""))="SÍ",UPPER(TRIM(Datos!Q158&amp;""))="SI",UPPER(TRIM(Datos!Q158&amp;""))="NO"),IF(ISNUMBER(Datos!Q158),AND(OR(Q$1005="",Datos!Q158&gt;=Q$1005),OR(Q$1006="",Datos!Q158&lt;=Q$1006)),FALSE),TRUE))))</f>
        <v>0.0</v>
      </c>
      <c r="R158">
        <f>IF(Datos!R158="",0,IF(AND(R$1008&lt;&gt;"",Datos!R158=R$1008),0,IF(R$1004=0,0,1-CHOOSE(R$1004,IF(ISNUMBER(Datos!R158),AND(OR(R$1005="",Datos!R158&gt;=R$1005),OR(R$1006="",Datos!R158&lt;=R$1006)),FALSE),IF(ISNUMBER(Datos!R158),AND(Datos!R158=INT(Datos!R158),AND(OR(R$1005="",Datos!R158&gt;=R$1005),OR(R$1006="",Datos!R158&lt;=R$1006))),FALSE),OR(ISNUMBER(FIND(";"&amp;UPPER(TRIM(Datos!R158&amp;""))&amp;"=",R$1007)),ISNUMBER(FIND(";"&amp;UPPER(TRIM(Datos!R158&amp;""))&amp;";",R$1007))),OR(UPPER(TRIM(Datos!R158&amp;""))="SÍ",UPPER(TRIM(Datos!R158&amp;""))="SI",UPPER(TRIM(Datos!R158&amp;""))="NO"),IF(ISNUMBER(Datos!R158),AND(OR(R$1005="",Datos!R158&gt;=R$1005),OR(R$1006="",Datos!R158&lt;=R$1006)),FALSE),TRUE))))</f>
        <v>0.0</v>
      </c>
      <c r="S158">
        <f>IF(Datos!S158="",0,IF(AND(S$1008&lt;&gt;"",Datos!S158=S$1008),0,IF(S$1004=0,0,1-CHOOSE(S$1004,IF(ISNUMBER(Datos!S158),AND(OR(S$1005="",Datos!S158&gt;=S$1005),OR(S$1006="",Datos!S158&lt;=S$1006)),FALSE),IF(ISNUMBER(Datos!S158),AND(Datos!S158=INT(Datos!S158),AND(OR(S$1005="",Datos!S158&gt;=S$1005),OR(S$1006="",Datos!S158&lt;=S$1006))),FALSE),OR(ISNUMBER(FIND(";"&amp;UPPER(TRIM(Datos!S158&amp;""))&amp;"=",S$1007)),ISNUMBER(FIND(";"&amp;UPPER(TRIM(Datos!S158&amp;""))&amp;";",S$1007))),OR(UPPER(TRIM(Datos!S158&amp;""))="SÍ",UPPER(TRIM(Datos!S158&amp;""))="SI",UPPER(TRIM(Datos!S158&amp;""))="NO"),IF(ISNUMBER(Datos!S158),AND(OR(S$1005="",Datos!S158&gt;=S$1005),OR(S$1006="",Datos!S158&lt;=S$1006)),FALSE),TRUE))))</f>
        <v>0.0</v>
      </c>
      <c r="T158">
        <f>IF(Datos!T158="",0,IF(AND(T$1008&lt;&gt;"",Datos!T158=T$1008),0,IF(T$1004=0,0,1-CHOOSE(T$1004,IF(ISNUMBER(Datos!T158),AND(OR(T$1005="",Datos!T158&gt;=T$1005),OR(T$1006="",Datos!T158&lt;=T$1006)),FALSE),IF(ISNUMBER(Datos!T158),AND(Datos!T158=INT(Datos!T158),AND(OR(T$1005="",Datos!T158&gt;=T$1005),OR(T$1006="",Datos!T158&lt;=T$1006))),FALSE),OR(ISNUMBER(FIND(";"&amp;UPPER(TRIM(Datos!T158&amp;""))&amp;"=",T$1007)),ISNUMBER(FIND(";"&amp;UPPER(TRIM(Datos!T158&amp;""))&amp;";",T$1007))),OR(UPPER(TRIM(Datos!T158&amp;""))="SÍ",UPPER(TRIM(Datos!T158&amp;""))="SI",UPPER(TRIM(Datos!T158&amp;""))="NO"),IF(ISNUMBER(Datos!T158),AND(OR(T$1005="",Datos!T158&gt;=T$1005),OR(T$1006="",Datos!T158&lt;=T$1006)),FALSE),TRUE))))</f>
        <v>0.0</v>
      </c>
      <c r="U158">
        <f>IF(Datos!U158="",0,IF(AND(U$1008&lt;&gt;"",Datos!U158=U$1008),0,IF(U$1004=0,0,1-CHOOSE(U$1004,IF(ISNUMBER(Datos!U158),AND(OR(U$1005="",Datos!U158&gt;=U$1005),OR(U$1006="",Datos!U158&lt;=U$1006)),FALSE),IF(ISNUMBER(Datos!U158),AND(Datos!U158=INT(Datos!U158),AND(OR(U$1005="",Datos!U158&gt;=U$1005),OR(U$1006="",Datos!U158&lt;=U$1006))),FALSE),OR(ISNUMBER(FIND(";"&amp;UPPER(TRIM(Datos!U158&amp;""))&amp;"=",U$1007)),ISNUMBER(FIND(";"&amp;UPPER(TRIM(Datos!U158&amp;""))&amp;";",U$1007))),OR(UPPER(TRIM(Datos!U158&amp;""))="SÍ",UPPER(TRIM(Datos!U158&amp;""))="SI",UPPER(TRIM(Datos!U158&amp;""))="NO"),IF(ISNUMBER(Datos!U158),AND(OR(U$1005="",Datos!U158&gt;=U$1005),OR(U$1006="",Datos!U158&lt;=U$1006)),FALSE),TRUE))))</f>
        <v>0.0</v>
      </c>
      <c r="V158">
        <f>IF(Datos!V158="",0,IF(AND(V$1008&lt;&gt;"",Datos!V158=V$1008),0,IF(V$1004=0,0,1-CHOOSE(V$1004,IF(ISNUMBER(Datos!V158),AND(OR(V$1005="",Datos!V158&gt;=V$1005),OR(V$1006="",Datos!V158&lt;=V$1006)),FALSE),IF(ISNUMBER(Datos!V158),AND(Datos!V158=INT(Datos!V158),AND(OR(V$1005="",Datos!V158&gt;=V$1005),OR(V$1006="",Datos!V158&lt;=V$1006))),FALSE),OR(ISNUMBER(FIND(";"&amp;UPPER(TRIM(Datos!V158&amp;""))&amp;"=",V$1007)),ISNUMBER(FIND(";"&amp;UPPER(TRIM(Datos!V158&amp;""))&amp;";",V$1007))),OR(UPPER(TRIM(Datos!V158&amp;""))="SÍ",UPPER(TRIM(Datos!V158&amp;""))="SI",UPPER(TRIM(Datos!V158&amp;""))="NO"),IF(ISNUMBER(Datos!V158),AND(OR(V$1005="",Datos!V158&gt;=V$1005),OR(V$1006="",Datos!V158&lt;=V$1006)),FALSE),TRUE))))</f>
        <v>0.0</v>
      </c>
      <c r="W158">
        <f>IF(Datos!W158="",0,IF(AND(W$1008&lt;&gt;"",Datos!W158=W$1008),0,IF(W$1004=0,0,1-CHOOSE(W$1004,IF(ISNUMBER(Datos!W158),AND(OR(W$1005="",Datos!W158&gt;=W$1005),OR(W$1006="",Datos!W158&lt;=W$1006)),FALSE),IF(ISNUMBER(Datos!W158),AND(Datos!W158=INT(Datos!W158),AND(OR(W$1005="",Datos!W158&gt;=W$1005),OR(W$1006="",Datos!W158&lt;=W$1006))),FALSE),OR(ISNUMBER(FIND(";"&amp;UPPER(TRIM(Datos!W158&amp;""))&amp;"=",W$1007)),ISNUMBER(FIND(";"&amp;UPPER(TRIM(Datos!W158&amp;""))&amp;";",W$1007))),OR(UPPER(TRIM(Datos!W158&amp;""))="SÍ",UPPER(TRIM(Datos!W158&amp;""))="SI",UPPER(TRIM(Datos!W158&amp;""))="NO"),IF(ISNUMBER(Datos!W158),AND(OR(W$1005="",Datos!W158&gt;=W$1005),OR(W$1006="",Datos!W158&lt;=W$1006)),FALSE),TRUE))))</f>
        <v>0.0</v>
      </c>
      <c r="X158">
        <f>IF(Datos!X158="",0,IF(AND(X$1008&lt;&gt;"",Datos!X158=X$1008),0,IF(X$1004=0,0,1-CHOOSE(X$1004,IF(ISNUMBER(Datos!X158),AND(OR(X$1005="",Datos!X158&gt;=X$1005),OR(X$1006="",Datos!X158&lt;=X$1006)),FALSE),IF(ISNUMBER(Datos!X158),AND(Datos!X158=INT(Datos!X158),AND(OR(X$1005="",Datos!X158&gt;=X$1005),OR(X$1006="",Datos!X158&lt;=X$1006))),FALSE),OR(ISNUMBER(FIND(";"&amp;UPPER(TRIM(Datos!X158&amp;""))&amp;"=",X$1007)),ISNUMBER(FIND(";"&amp;UPPER(TRIM(Datos!X158&amp;""))&amp;";",X$1007))),OR(UPPER(TRIM(Datos!X158&amp;""))="SÍ",UPPER(TRIM(Datos!X158&amp;""))="SI",UPPER(TRIM(Datos!X158&amp;""))="NO"),IF(ISNUMBER(Datos!X158),AND(OR(X$1005="",Datos!X158&gt;=X$1005),OR(X$1006="",Datos!X158&lt;=X$1006)),FALSE),TRUE))))</f>
        <v>0.0</v>
      </c>
      <c r="Y158">
        <f>IF(Datos!Y158="",0,IF(AND(Y$1008&lt;&gt;"",Datos!Y158=Y$1008),0,IF(Y$1004=0,0,1-CHOOSE(Y$1004,IF(ISNUMBER(Datos!Y158),AND(OR(Y$1005="",Datos!Y158&gt;=Y$1005),OR(Y$1006="",Datos!Y158&lt;=Y$1006)),FALSE),IF(ISNUMBER(Datos!Y158),AND(Datos!Y158=INT(Datos!Y158),AND(OR(Y$1005="",Datos!Y158&gt;=Y$1005),OR(Y$1006="",Datos!Y158&lt;=Y$1006))),FALSE),OR(ISNUMBER(FIND(";"&amp;UPPER(TRIM(Datos!Y158&amp;""))&amp;"=",Y$1007)),ISNUMBER(FIND(";"&amp;UPPER(TRIM(Datos!Y158&amp;""))&amp;";",Y$1007))),OR(UPPER(TRIM(Datos!Y158&amp;""))="SÍ",UPPER(TRIM(Datos!Y158&amp;""))="SI",UPPER(TRIM(Datos!Y158&amp;""))="NO"),IF(ISNUMBER(Datos!Y158),AND(OR(Y$1005="",Datos!Y158&gt;=Y$1005),OR(Y$1006="",Datos!Y158&lt;=Y$1006)),FALSE),TRUE))))</f>
        <v>0.0</v>
      </c>
      <c r="Z158">
        <f>IF(Datos!Z158="",0,IF(AND(Z$1008&lt;&gt;"",Datos!Z158=Z$1008),0,IF(Z$1004=0,0,1-CHOOSE(Z$1004,IF(ISNUMBER(Datos!Z158),AND(OR(Z$1005="",Datos!Z158&gt;=Z$1005),OR(Z$1006="",Datos!Z158&lt;=Z$1006)),FALSE),IF(ISNUMBER(Datos!Z158),AND(Datos!Z158=INT(Datos!Z158),AND(OR(Z$1005="",Datos!Z158&gt;=Z$1005),OR(Z$1006="",Datos!Z158&lt;=Z$1006))),FALSE),OR(ISNUMBER(FIND(";"&amp;UPPER(TRIM(Datos!Z158&amp;""))&amp;"=",Z$1007)),ISNUMBER(FIND(";"&amp;UPPER(TRIM(Datos!Z158&amp;""))&amp;";",Z$1007))),OR(UPPER(TRIM(Datos!Z158&amp;""))="SÍ",UPPER(TRIM(Datos!Z158&amp;""))="SI",UPPER(TRIM(Datos!Z158&amp;""))="NO"),IF(ISNUMBER(Datos!Z158),AND(OR(Z$1005="",Datos!Z158&gt;=Z$1005),OR(Z$1006="",Datos!Z158&lt;=Z$1006)),FALSE),TRUE))))</f>
        <v>0.0</v>
      </c>
      <c r="AA158">
        <f>IF(Datos!AA158="",0,IF(AND(AA$1008&lt;&gt;"",Datos!AA158=AA$1008),0,IF(AA$1004=0,0,1-CHOOSE(AA$1004,IF(ISNUMBER(Datos!AA158),AND(OR(AA$1005="",Datos!AA158&gt;=AA$1005),OR(AA$1006="",Datos!AA158&lt;=AA$1006)),FALSE),IF(ISNUMBER(Datos!AA158),AND(Datos!AA158=INT(Datos!AA158),AND(OR(AA$1005="",Datos!AA158&gt;=AA$1005),OR(AA$1006="",Datos!AA158&lt;=AA$1006))),FALSE),OR(ISNUMBER(FIND(";"&amp;UPPER(TRIM(Datos!AA158&amp;""))&amp;"=",AA$1007)),ISNUMBER(FIND(";"&amp;UPPER(TRIM(Datos!AA158&amp;""))&amp;";",AA$1007))),OR(UPPER(TRIM(Datos!AA158&amp;""))="SÍ",UPPER(TRIM(Datos!AA158&amp;""))="SI",UPPER(TRIM(Datos!AA158&amp;""))="NO"),IF(ISNUMBER(Datos!AA158),AND(OR(AA$1005="",Datos!AA158&gt;=AA$1005),OR(AA$1006="",Datos!AA158&lt;=AA$1006)),FALSE),TRUE))))</f>
        <v>0.0</v>
      </c>
      <c r="AB158">
        <f>IF(Datos!AB158="",0,IF(AND(AB$1008&lt;&gt;"",Datos!AB158=AB$1008),0,IF(AB$1004=0,0,1-CHOOSE(AB$1004,IF(ISNUMBER(Datos!AB158),AND(OR(AB$1005="",Datos!AB158&gt;=AB$1005),OR(AB$1006="",Datos!AB158&lt;=AB$1006)),FALSE),IF(ISNUMBER(Datos!AB158),AND(Datos!AB158=INT(Datos!AB158),AND(OR(AB$1005="",Datos!AB158&gt;=AB$1005),OR(AB$1006="",Datos!AB158&lt;=AB$1006))),FALSE),OR(ISNUMBER(FIND(";"&amp;UPPER(TRIM(Datos!AB158&amp;""))&amp;"=",AB$1007)),ISNUMBER(FIND(";"&amp;UPPER(TRIM(Datos!AB158&amp;""))&amp;";",AB$1007))),OR(UPPER(TRIM(Datos!AB158&amp;""))="SÍ",UPPER(TRIM(Datos!AB158&amp;""))="SI",UPPER(TRIM(Datos!AB158&amp;""))="NO"),IF(ISNUMBER(Datos!AB158),AND(OR(AB$1005="",Datos!AB158&gt;=AB$1005),OR(AB$1006="",Datos!AB158&lt;=AB$1006)),FALSE),TRUE))))</f>
        <v>0.0</v>
      </c>
      <c r="AC158">
        <f>IF(Datos!AC158="",0,IF(AND(AC$1008&lt;&gt;"",Datos!AC158=AC$1008),0,IF(AC$1004=0,0,1-CHOOSE(AC$1004,IF(ISNUMBER(Datos!AC158),AND(OR(AC$1005="",Datos!AC158&gt;=AC$1005),OR(AC$1006="",Datos!AC158&lt;=AC$1006)),FALSE),IF(ISNUMBER(Datos!AC158),AND(Datos!AC158=INT(Datos!AC158),AND(OR(AC$1005="",Datos!AC158&gt;=AC$1005),OR(AC$1006="",Datos!AC158&lt;=AC$1006))),FALSE),OR(ISNUMBER(FIND(";"&amp;UPPER(TRIM(Datos!AC158&amp;""))&amp;"=",AC$1007)),ISNUMBER(FIND(";"&amp;UPPER(TRIM(Datos!AC158&amp;""))&amp;";",AC$1007))),OR(UPPER(TRIM(Datos!AC158&amp;""))="SÍ",UPPER(TRIM(Datos!AC158&amp;""))="SI",UPPER(TRIM(Datos!AC158&amp;""))="NO"),IF(ISNUMBER(Datos!AC158),AND(OR(AC$1005="",Datos!AC158&gt;=AC$1005),OR(AC$1006="",Datos!AC158&lt;=AC$1006)),FALSE),TRUE))))</f>
        <v>0.0</v>
      </c>
      <c r="AD158">
        <f>IF(Datos!AD158="",0,IF(AND(AD$1008&lt;&gt;"",Datos!AD158=AD$1008),0,IF(AD$1004=0,0,1-CHOOSE(AD$1004,IF(ISNUMBER(Datos!AD158),AND(OR(AD$1005="",Datos!AD158&gt;=AD$1005),OR(AD$1006="",Datos!AD158&lt;=AD$1006)),FALSE),IF(ISNUMBER(Datos!AD158),AND(Datos!AD158=INT(Datos!AD158),AND(OR(AD$1005="",Datos!AD158&gt;=AD$1005),OR(AD$1006="",Datos!AD158&lt;=AD$1006))),FALSE),OR(ISNUMBER(FIND(";"&amp;UPPER(TRIM(Datos!AD158&amp;""))&amp;"=",AD$1007)),ISNUMBER(FIND(";"&amp;UPPER(TRIM(Datos!AD158&amp;""))&amp;";",AD$1007))),OR(UPPER(TRIM(Datos!AD158&amp;""))="SÍ",UPPER(TRIM(Datos!AD158&amp;""))="SI",UPPER(TRIM(Datos!AD158&amp;""))="NO"),IF(ISNUMBER(Datos!AD158),AND(OR(AD$1005="",Datos!AD158&gt;=AD$1005),OR(AD$1006="",Datos!AD158&lt;=AD$1006)),FALSE),TRUE))))</f>
        <v>0.0</v>
      </c>
      <c r="AE158">
        <f>IF(Datos!AE158="",0,IF(AND(AE$1008&lt;&gt;"",Datos!AE158=AE$1008),0,IF(AE$1004=0,0,1-CHOOSE(AE$1004,IF(ISNUMBER(Datos!AE158),AND(OR(AE$1005="",Datos!AE158&gt;=AE$1005),OR(AE$1006="",Datos!AE158&lt;=AE$1006)),FALSE),IF(ISNUMBER(Datos!AE158),AND(Datos!AE158=INT(Datos!AE158),AND(OR(AE$1005="",Datos!AE158&gt;=AE$1005),OR(AE$1006="",Datos!AE158&lt;=AE$1006))),FALSE),OR(ISNUMBER(FIND(";"&amp;UPPER(TRIM(Datos!AE158&amp;""))&amp;"=",AE$1007)),ISNUMBER(FIND(";"&amp;UPPER(TRIM(Datos!AE158&amp;""))&amp;";",AE$1007))),OR(UPPER(TRIM(Datos!AE158&amp;""))="SÍ",UPPER(TRIM(Datos!AE158&amp;""))="SI",UPPER(TRIM(Datos!AE158&amp;""))="NO"),IF(ISNUMBER(Datos!AE158),AND(OR(AE$1005="",Datos!AE158&gt;=AE$1005),OR(AE$1006="",Datos!AE158&lt;=AE$1006)),FALSE),TRUE))))</f>
        <v>0.0</v>
      </c>
    </row>
    <row r="159" spans="2:31">
      <c r="B159">
        <f>IF(Datos!B159="",0,IF(AND(B$1008&lt;&gt;"",Datos!B159=B$1008),0,IF(B$1004=0,0,1-CHOOSE(B$1004,IF(ISNUMBER(Datos!B159),AND(OR(B$1005="",Datos!B159&gt;=B$1005),OR(B$1006="",Datos!B159&lt;=B$1006)),FALSE),IF(ISNUMBER(Datos!B159),AND(Datos!B159=INT(Datos!B159),AND(OR(B$1005="",Datos!B159&gt;=B$1005),OR(B$1006="",Datos!B159&lt;=B$1006))),FALSE),OR(ISNUMBER(FIND(";"&amp;UPPER(TRIM(Datos!B159&amp;""))&amp;"=",B$1007)),ISNUMBER(FIND(";"&amp;UPPER(TRIM(Datos!B159&amp;""))&amp;";",B$1007))),OR(UPPER(TRIM(Datos!B159&amp;""))="SÍ",UPPER(TRIM(Datos!B159&amp;""))="SI",UPPER(TRIM(Datos!B159&amp;""))="NO"),IF(ISNUMBER(Datos!B159),AND(OR(B$1005="",Datos!B159&gt;=B$1005),OR(B$1006="",Datos!B159&lt;=B$1006)),FALSE),TRUE))))</f>
        <v>0.0</v>
      </c>
      <c r="C159">
        <f>IF(Datos!C159="",0,IF(AND(C$1008&lt;&gt;"",Datos!C159=C$1008),0,IF(C$1004=0,0,1-CHOOSE(C$1004,IF(ISNUMBER(Datos!C159),AND(OR(C$1005="",Datos!C159&gt;=C$1005),OR(C$1006="",Datos!C159&lt;=C$1006)),FALSE),IF(ISNUMBER(Datos!C159),AND(Datos!C159=INT(Datos!C159),AND(OR(C$1005="",Datos!C159&gt;=C$1005),OR(C$1006="",Datos!C159&lt;=C$1006))),FALSE),OR(ISNUMBER(FIND(";"&amp;UPPER(TRIM(Datos!C159&amp;""))&amp;"=",C$1007)),ISNUMBER(FIND(";"&amp;UPPER(TRIM(Datos!C159&amp;""))&amp;";",C$1007))),OR(UPPER(TRIM(Datos!C159&amp;""))="SÍ",UPPER(TRIM(Datos!C159&amp;""))="SI",UPPER(TRIM(Datos!C159&amp;""))="NO"),IF(ISNUMBER(Datos!C159),AND(OR(C$1005="",Datos!C159&gt;=C$1005),OR(C$1006="",Datos!C159&lt;=C$1006)),FALSE),TRUE))))</f>
        <v>0.0</v>
      </c>
      <c r="D159">
        <f>IF(Datos!D159="",0,IF(AND(D$1008&lt;&gt;"",Datos!D159=D$1008),0,IF(D$1004=0,0,1-CHOOSE(D$1004,IF(ISNUMBER(Datos!D159),AND(OR(D$1005="",Datos!D159&gt;=D$1005),OR(D$1006="",Datos!D159&lt;=D$1006)),FALSE),IF(ISNUMBER(Datos!D159),AND(Datos!D159=INT(Datos!D159),AND(OR(D$1005="",Datos!D159&gt;=D$1005),OR(D$1006="",Datos!D159&lt;=D$1006))),FALSE),OR(ISNUMBER(FIND(";"&amp;UPPER(TRIM(Datos!D159&amp;""))&amp;"=",D$1007)),ISNUMBER(FIND(";"&amp;UPPER(TRIM(Datos!D159&amp;""))&amp;";",D$1007))),OR(UPPER(TRIM(Datos!D159&amp;""))="SÍ",UPPER(TRIM(Datos!D159&amp;""))="SI",UPPER(TRIM(Datos!D159&amp;""))="NO"),IF(ISNUMBER(Datos!D159),AND(OR(D$1005="",Datos!D159&gt;=D$1005),OR(D$1006="",Datos!D159&lt;=D$1006)),FALSE),TRUE))))</f>
        <v>0.0</v>
      </c>
      <c r="E159">
        <f>IF(Datos!E159="",0,IF(AND(E$1008&lt;&gt;"",Datos!E159=E$1008),0,IF(E$1004=0,0,1-CHOOSE(E$1004,IF(ISNUMBER(Datos!E159),AND(OR(E$1005="",Datos!E159&gt;=E$1005),OR(E$1006="",Datos!E159&lt;=E$1006)),FALSE),IF(ISNUMBER(Datos!E159),AND(Datos!E159=INT(Datos!E159),AND(OR(E$1005="",Datos!E159&gt;=E$1005),OR(E$1006="",Datos!E159&lt;=E$1006))),FALSE),OR(ISNUMBER(FIND(";"&amp;UPPER(TRIM(Datos!E159&amp;""))&amp;"=",E$1007)),ISNUMBER(FIND(";"&amp;UPPER(TRIM(Datos!E159&amp;""))&amp;";",E$1007))),OR(UPPER(TRIM(Datos!E159&amp;""))="SÍ",UPPER(TRIM(Datos!E159&amp;""))="SI",UPPER(TRIM(Datos!E159&amp;""))="NO"),IF(ISNUMBER(Datos!E159),AND(OR(E$1005="",Datos!E159&gt;=E$1005),OR(E$1006="",Datos!E159&lt;=E$1006)),FALSE),TRUE))))</f>
        <v>0.0</v>
      </c>
      <c r="F159">
        <f>IF(Datos!F159="",0,IF(AND(F$1008&lt;&gt;"",Datos!F159=F$1008),0,IF(F$1004=0,0,1-CHOOSE(F$1004,IF(ISNUMBER(Datos!F159),AND(OR(F$1005="",Datos!F159&gt;=F$1005),OR(F$1006="",Datos!F159&lt;=F$1006)),FALSE),IF(ISNUMBER(Datos!F159),AND(Datos!F159=INT(Datos!F159),AND(OR(F$1005="",Datos!F159&gt;=F$1005),OR(F$1006="",Datos!F159&lt;=F$1006))),FALSE),OR(ISNUMBER(FIND(";"&amp;UPPER(TRIM(Datos!F159&amp;""))&amp;"=",F$1007)),ISNUMBER(FIND(";"&amp;UPPER(TRIM(Datos!F159&amp;""))&amp;";",F$1007))),OR(UPPER(TRIM(Datos!F159&amp;""))="SÍ",UPPER(TRIM(Datos!F159&amp;""))="SI",UPPER(TRIM(Datos!F159&amp;""))="NO"),IF(ISNUMBER(Datos!F159),AND(OR(F$1005="",Datos!F159&gt;=F$1005),OR(F$1006="",Datos!F159&lt;=F$1006)),FALSE),TRUE))))</f>
        <v>0.0</v>
      </c>
      <c r="G159">
        <f>IF(Datos!G159="",0,IF(AND(G$1008&lt;&gt;"",Datos!G159=G$1008),0,IF(G$1004=0,0,1-CHOOSE(G$1004,IF(ISNUMBER(Datos!G159),AND(OR(G$1005="",Datos!G159&gt;=G$1005),OR(G$1006="",Datos!G159&lt;=G$1006)),FALSE),IF(ISNUMBER(Datos!G159),AND(Datos!G159=INT(Datos!G159),AND(OR(G$1005="",Datos!G159&gt;=G$1005),OR(G$1006="",Datos!G159&lt;=G$1006))),FALSE),OR(ISNUMBER(FIND(";"&amp;UPPER(TRIM(Datos!G159&amp;""))&amp;"=",G$1007)),ISNUMBER(FIND(";"&amp;UPPER(TRIM(Datos!G159&amp;""))&amp;";",G$1007))),OR(UPPER(TRIM(Datos!G159&amp;""))="SÍ",UPPER(TRIM(Datos!G159&amp;""))="SI",UPPER(TRIM(Datos!G159&amp;""))="NO"),IF(ISNUMBER(Datos!G159),AND(OR(G$1005="",Datos!G159&gt;=G$1005),OR(G$1006="",Datos!G159&lt;=G$1006)),FALSE),TRUE))))</f>
        <v>0.0</v>
      </c>
      <c r="H159">
        <f>IF(Datos!H159="",0,IF(AND(H$1008&lt;&gt;"",Datos!H159=H$1008),0,IF(H$1004=0,0,1-CHOOSE(H$1004,IF(ISNUMBER(Datos!H159),AND(OR(H$1005="",Datos!H159&gt;=H$1005),OR(H$1006="",Datos!H159&lt;=H$1006)),FALSE),IF(ISNUMBER(Datos!H159),AND(Datos!H159=INT(Datos!H159),AND(OR(H$1005="",Datos!H159&gt;=H$1005),OR(H$1006="",Datos!H159&lt;=H$1006))),FALSE),OR(ISNUMBER(FIND(";"&amp;UPPER(TRIM(Datos!H159&amp;""))&amp;"=",H$1007)),ISNUMBER(FIND(";"&amp;UPPER(TRIM(Datos!H159&amp;""))&amp;";",H$1007))),OR(UPPER(TRIM(Datos!H159&amp;""))="SÍ",UPPER(TRIM(Datos!H159&amp;""))="SI",UPPER(TRIM(Datos!H159&amp;""))="NO"),IF(ISNUMBER(Datos!H159),AND(OR(H$1005="",Datos!H159&gt;=H$1005),OR(H$1006="",Datos!H159&lt;=H$1006)),FALSE),TRUE))))</f>
        <v>0.0</v>
      </c>
      <c r="I159">
        <f>IF(Datos!I159="",0,IF(AND(I$1008&lt;&gt;"",Datos!I159=I$1008),0,IF(I$1004=0,0,1-CHOOSE(I$1004,IF(ISNUMBER(Datos!I159),AND(OR(I$1005="",Datos!I159&gt;=I$1005),OR(I$1006="",Datos!I159&lt;=I$1006)),FALSE),IF(ISNUMBER(Datos!I159),AND(Datos!I159=INT(Datos!I159),AND(OR(I$1005="",Datos!I159&gt;=I$1005),OR(I$1006="",Datos!I159&lt;=I$1006))),FALSE),OR(ISNUMBER(FIND(";"&amp;UPPER(TRIM(Datos!I159&amp;""))&amp;"=",I$1007)),ISNUMBER(FIND(";"&amp;UPPER(TRIM(Datos!I159&amp;""))&amp;";",I$1007))),OR(UPPER(TRIM(Datos!I159&amp;""))="SÍ",UPPER(TRIM(Datos!I159&amp;""))="SI",UPPER(TRIM(Datos!I159&amp;""))="NO"),IF(ISNUMBER(Datos!I159),AND(OR(I$1005="",Datos!I159&gt;=I$1005),OR(I$1006="",Datos!I159&lt;=I$1006)),FALSE),TRUE))))</f>
        <v>0.0</v>
      </c>
      <c r="J159">
        <f>IF(Datos!J159="",0,IF(AND(J$1008&lt;&gt;"",Datos!J159=J$1008),0,IF(J$1004=0,0,1-CHOOSE(J$1004,IF(ISNUMBER(Datos!J159),AND(OR(J$1005="",Datos!J159&gt;=J$1005),OR(J$1006="",Datos!J159&lt;=J$1006)),FALSE),IF(ISNUMBER(Datos!J159),AND(Datos!J159=INT(Datos!J159),AND(OR(J$1005="",Datos!J159&gt;=J$1005),OR(J$1006="",Datos!J159&lt;=J$1006))),FALSE),OR(ISNUMBER(FIND(";"&amp;UPPER(TRIM(Datos!J159&amp;""))&amp;"=",J$1007)),ISNUMBER(FIND(";"&amp;UPPER(TRIM(Datos!J159&amp;""))&amp;";",J$1007))),OR(UPPER(TRIM(Datos!J159&amp;""))="SÍ",UPPER(TRIM(Datos!J159&amp;""))="SI",UPPER(TRIM(Datos!J159&amp;""))="NO"),IF(ISNUMBER(Datos!J159),AND(OR(J$1005="",Datos!J159&gt;=J$1005),OR(J$1006="",Datos!J159&lt;=J$1006)),FALSE),TRUE))))</f>
        <v>0.0</v>
      </c>
      <c r="K159">
        <f>IF(Datos!K159="",0,IF(AND(K$1008&lt;&gt;"",Datos!K159=K$1008),0,IF(K$1004=0,0,1-CHOOSE(K$1004,IF(ISNUMBER(Datos!K159),AND(OR(K$1005="",Datos!K159&gt;=K$1005),OR(K$1006="",Datos!K159&lt;=K$1006)),FALSE),IF(ISNUMBER(Datos!K159),AND(Datos!K159=INT(Datos!K159),AND(OR(K$1005="",Datos!K159&gt;=K$1005),OR(K$1006="",Datos!K159&lt;=K$1006))),FALSE),OR(ISNUMBER(FIND(";"&amp;UPPER(TRIM(Datos!K159&amp;""))&amp;"=",K$1007)),ISNUMBER(FIND(";"&amp;UPPER(TRIM(Datos!K159&amp;""))&amp;";",K$1007))),OR(UPPER(TRIM(Datos!K159&amp;""))="SÍ",UPPER(TRIM(Datos!K159&amp;""))="SI",UPPER(TRIM(Datos!K159&amp;""))="NO"),IF(ISNUMBER(Datos!K159),AND(OR(K$1005="",Datos!K159&gt;=K$1005),OR(K$1006="",Datos!K159&lt;=K$1006)),FALSE),TRUE))))</f>
        <v>0.0</v>
      </c>
      <c r="L159">
        <f>IF(Datos!L159="",0,IF(AND(L$1008&lt;&gt;"",Datos!L159=L$1008),0,IF(L$1004=0,0,1-CHOOSE(L$1004,IF(ISNUMBER(Datos!L159),AND(OR(L$1005="",Datos!L159&gt;=L$1005),OR(L$1006="",Datos!L159&lt;=L$1006)),FALSE),IF(ISNUMBER(Datos!L159),AND(Datos!L159=INT(Datos!L159),AND(OR(L$1005="",Datos!L159&gt;=L$1005),OR(L$1006="",Datos!L159&lt;=L$1006))),FALSE),OR(ISNUMBER(FIND(";"&amp;UPPER(TRIM(Datos!L159&amp;""))&amp;"=",L$1007)),ISNUMBER(FIND(";"&amp;UPPER(TRIM(Datos!L159&amp;""))&amp;";",L$1007))),OR(UPPER(TRIM(Datos!L159&amp;""))="SÍ",UPPER(TRIM(Datos!L159&amp;""))="SI",UPPER(TRIM(Datos!L159&amp;""))="NO"),IF(ISNUMBER(Datos!L159),AND(OR(L$1005="",Datos!L159&gt;=L$1005),OR(L$1006="",Datos!L159&lt;=L$1006)),FALSE),TRUE))))</f>
        <v>0.0</v>
      </c>
      <c r="M159">
        <f>IF(Datos!M159="",0,IF(AND(M$1008&lt;&gt;"",Datos!M159=M$1008),0,IF(M$1004=0,0,1-CHOOSE(M$1004,IF(ISNUMBER(Datos!M159),AND(OR(M$1005="",Datos!M159&gt;=M$1005),OR(M$1006="",Datos!M159&lt;=M$1006)),FALSE),IF(ISNUMBER(Datos!M159),AND(Datos!M159=INT(Datos!M159),AND(OR(M$1005="",Datos!M159&gt;=M$1005),OR(M$1006="",Datos!M159&lt;=M$1006))),FALSE),OR(ISNUMBER(FIND(";"&amp;UPPER(TRIM(Datos!M159&amp;""))&amp;"=",M$1007)),ISNUMBER(FIND(";"&amp;UPPER(TRIM(Datos!M159&amp;""))&amp;";",M$1007))),OR(UPPER(TRIM(Datos!M159&amp;""))="SÍ",UPPER(TRIM(Datos!M159&amp;""))="SI",UPPER(TRIM(Datos!M159&amp;""))="NO"),IF(ISNUMBER(Datos!M159),AND(OR(M$1005="",Datos!M159&gt;=M$1005),OR(M$1006="",Datos!M159&lt;=M$1006)),FALSE),TRUE))))</f>
        <v>0.0</v>
      </c>
      <c r="N159">
        <f>IF(Datos!N159="",0,IF(AND(N$1008&lt;&gt;"",Datos!N159=N$1008),0,IF(N$1004=0,0,1-CHOOSE(N$1004,IF(ISNUMBER(Datos!N159),AND(OR(N$1005="",Datos!N159&gt;=N$1005),OR(N$1006="",Datos!N159&lt;=N$1006)),FALSE),IF(ISNUMBER(Datos!N159),AND(Datos!N159=INT(Datos!N159),AND(OR(N$1005="",Datos!N159&gt;=N$1005),OR(N$1006="",Datos!N159&lt;=N$1006))),FALSE),OR(ISNUMBER(FIND(";"&amp;UPPER(TRIM(Datos!N159&amp;""))&amp;"=",N$1007)),ISNUMBER(FIND(";"&amp;UPPER(TRIM(Datos!N159&amp;""))&amp;";",N$1007))),OR(UPPER(TRIM(Datos!N159&amp;""))="SÍ",UPPER(TRIM(Datos!N159&amp;""))="SI",UPPER(TRIM(Datos!N159&amp;""))="NO"),IF(ISNUMBER(Datos!N159),AND(OR(N$1005="",Datos!N159&gt;=N$1005),OR(N$1006="",Datos!N159&lt;=N$1006)),FALSE),TRUE))))</f>
        <v>0.0</v>
      </c>
      <c r="O159">
        <f>IF(Datos!O159="",0,IF(AND(O$1008&lt;&gt;"",Datos!O159=O$1008),0,IF(O$1004=0,0,1-CHOOSE(O$1004,IF(ISNUMBER(Datos!O159),AND(OR(O$1005="",Datos!O159&gt;=O$1005),OR(O$1006="",Datos!O159&lt;=O$1006)),FALSE),IF(ISNUMBER(Datos!O159),AND(Datos!O159=INT(Datos!O159),AND(OR(O$1005="",Datos!O159&gt;=O$1005),OR(O$1006="",Datos!O159&lt;=O$1006))),FALSE),OR(ISNUMBER(FIND(";"&amp;UPPER(TRIM(Datos!O159&amp;""))&amp;"=",O$1007)),ISNUMBER(FIND(";"&amp;UPPER(TRIM(Datos!O159&amp;""))&amp;";",O$1007))),OR(UPPER(TRIM(Datos!O159&amp;""))="SÍ",UPPER(TRIM(Datos!O159&amp;""))="SI",UPPER(TRIM(Datos!O159&amp;""))="NO"),IF(ISNUMBER(Datos!O159),AND(OR(O$1005="",Datos!O159&gt;=O$1005),OR(O$1006="",Datos!O159&lt;=O$1006)),FALSE),TRUE))))</f>
        <v>0.0</v>
      </c>
      <c r="P159">
        <f>IF(Datos!P159="",0,IF(AND(P$1008&lt;&gt;"",Datos!P159=P$1008),0,IF(P$1004=0,0,1-CHOOSE(P$1004,IF(ISNUMBER(Datos!P159),AND(OR(P$1005="",Datos!P159&gt;=P$1005),OR(P$1006="",Datos!P159&lt;=P$1006)),FALSE),IF(ISNUMBER(Datos!P159),AND(Datos!P159=INT(Datos!P159),AND(OR(P$1005="",Datos!P159&gt;=P$1005),OR(P$1006="",Datos!P159&lt;=P$1006))),FALSE),OR(ISNUMBER(FIND(";"&amp;UPPER(TRIM(Datos!P159&amp;""))&amp;"=",P$1007)),ISNUMBER(FIND(";"&amp;UPPER(TRIM(Datos!P159&amp;""))&amp;";",P$1007))),OR(UPPER(TRIM(Datos!P159&amp;""))="SÍ",UPPER(TRIM(Datos!P159&amp;""))="SI",UPPER(TRIM(Datos!P159&amp;""))="NO"),IF(ISNUMBER(Datos!P159),AND(OR(P$1005="",Datos!P159&gt;=P$1005),OR(P$1006="",Datos!P159&lt;=P$1006)),FALSE),TRUE))))</f>
        <v>0.0</v>
      </c>
      <c r="Q159">
        <f>IF(Datos!Q159="",0,IF(AND(Q$1008&lt;&gt;"",Datos!Q159=Q$1008),0,IF(Q$1004=0,0,1-CHOOSE(Q$1004,IF(ISNUMBER(Datos!Q159),AND(OR(Q$1005="",Datos!Q159&gt;=Q$1005),OR(Q$1006="",Datos!Q159&lt;=Q$1006)),FALSE),IF(ISNUMBER(Datos!Q159),AND(Datos!Q159=INT(Datos!Q159),AND(OR(Q$1005="",Datos!Q159&gt;=Q$1005),OR(Q$1006="",Datos!Q159&lt;=Q$1006))),FALSE),OR(ISNUMBER(FIND(";"&amp;UPPER(TRIM(Datos!Q159&amp;""))&amp;"=",Q$1007)),ISNUMBER(FIND(";"&amp;UPPER(TRIM(Datos!Q159&amp;""))&amp;";",Q$1007))),OR(UPPER(TRIM(Datos!Q159&amp;""))="SÍ",UPPER(TRIM(Datos!Q159&amp;""))="SI",UPPER(TRIM(Datos!Q159&amp;""))="NO"),IF(ISNUMBER(Datos!Q159),AND(OR(Q$1005="",Datos!Q159&gt;=Q$1005),OR(Q$1006="",Datos!Q159&lt;=Q$1006)),FALSE),TRUE))))</f>
        <v>0.0</v>
      </c>
      <c r="R159">
        <f>IF(Datos!R159="",0,IF(AND(R$1008&lt;&gt;"",Datos!R159=R$1008),0,IF(R$1004=0,0,1-CHOOSE(R$1004,IF(ISNUMBER(Datos!R159),AND(OR(R$1005="",Datos!R159&gt;=R$1005),OR(R$1006="",Datos!R159&lt;=R$1006)),FALSE),IF(ISNUMBER(Datos!R159),AND(Datos!R159=INT(Datos!R159),AND(OR(R$1005="",Datos!R159&gt;=R$1005),OR(R$1006="",Datos!R159&lt;=R$1006))),FALSE),OR(ISNUMBER(FIND(";"&amp;UPPER(TRIM(Datos!R159&amp;""))&amp;"=",R$1007)),ISNUMBER(FIND(";"&amp;UPPER(TRIM(Datos!R159&amp;""))&amp;";",R$1007))),OR(UPPER(TRIM(Datos!R159&amp;""))="SÍ",UPPER(TRIM(Datos!R159&amp;""))="SI",UPPER(TRIM(Datos!R159&amp;""))="NO"),IF(ISNUMBER(Datos!R159),AND(OR(R$1005="",Datos!R159&gt;=R$1005),OR(R$1006="",Datos!R159&lt;=R$1006)),FALSE),TRUE))))</f>
        <v>0.0</v>
      </c>
      <c r="S159">
        <f>IF(Datos!S159="",0,IF(AND(S$1008&lt;&gt;"",Datos!S159=S$1008),0,IF(S$1004=0,0,1-CHOOSE(S$1004,IF(ISNUMBER(Datos!S159),AND(OR(S$1005="",Datos!S159&gt;=S$1005),OR(S$1006="",Datos!S159&lt;=S$1006)),FALSE),IF(ISNUMBER(Datos!S159),AND(Datos!S159=INT(Datos!S159),AND(OR(S$1005="",Datos!S159&gt;=S$1005),OR(S$1006="",Datos!S159&lt;=S$1006))),FALSE),OR(ISNUMBER(FIND(";"&amp;UPPER(TRIM(Datos!S159&amp;""))&amp;"=",S$1007)),ISNUMBER(FIND(";"&amp;UPPER(TRIM(Datos!S159&amp;""))&amp;";",S$1007))),OR(UPPER(TRIM(Datos!S159&amp;""))="SÍ",UPPER(TRIM(Datos!S159&amp;""))="SI",UPPER(TRIM(Datos!S159&amp;""))="NO"),IF(ISNUMBER(Datos!S159),AND(OR(S$1005="",Datos!S159&gt;=S$1005),OR(S$1006="",Datos!S159&lt;=S$1006)),FALSE),TRUE))))</f>
        <v>0.0</v>
      </c>
      <c r="T159">
        <f>IF(Datos!T159="",0,IF(AND(T$1008&lt;&gt;"",Datos!T159=T$1008),0,IF(T$1004=0,0,1-CHOOSE(T$1004,IF(ISNUMBER(Datos!T159),AND(OR(T$1005="",Datos!T159&gt;=T$1005),OR(T$1006="",Datos!T159&lt;=T$1006)),FALSE),IF(ISNUMBER(Datos!T159),AND(Datos!T159=INT(Datos!T159),AND(OR(T$1005="",Datos!T159&gt;=T$1005),OR(T$1006="",Datos!T159&lt;=T$1006))),FALSE),OR(ISNUMBER(FIND(";"&amp;UPPER(TRIM(Datos!T159&amp;""))&amp;"=",T$1007)),ISNUMBER(FIND(";"&amp;UPPER(TRIM(Datos!T159&amp;""))&amp;";",T$1007))),OR(UPPER(TRIM(Datos!T159&amp;""))="SÍ",UPPER(TRIM(Datos!T159&amp;""))="SI",UPPER(TRIM(Datos!T159&amp;""))="NO"),IF(ISNUMBER(Datos!T159),AND(OR(T$1005="",Datos!T159&gt;=T$1005),OR(T$1006="",Datos!T159&lt;=T$1006)),FALSE),TRUE))))</f>
        <v>0.0</v>
      </c>
      <c r="U159">
        <f>IF(Datos!U159="",0,IF(AND(U$1008&lt;&gt;"",Datos!U159=U$1008),0,IF(U$1004=0,0,1-CHOOSE(U$1004,IF(ISNUMBER(Datos!U159),AND(OR(U$1005="",Datos!U159&gt;=U$1005),OR(U$1006="",Datos!U159&lt;=U$1006)),FALSE),IF(ISNUMBER(Datos!U159),AND(Datos!U159=INT(Datos!U159),AND(OR(U$1005="",Datos!U159&gt;=U$1005),OR(U$1006="",Datos!U159&lt;=U$1006))),FALSE),OR(ISNUMBER(FIND(";"&amp;UPPER(TRIM(Datos!U159&amp;""))&amp;"=",U$1007)),ISNUMBER(FIND(";"&amp;UPPER(TRIM(Datos!U159&amp;""))&amp;";",U$1007))),OR(UPPER(TRIM(Datos!U159&amp;""))="SÍ",UPPER(TRIM(Datos!U159&amp;""))="SI",UPPER(TRIM(Datos!U159&amp;""))="NO"),IF(ISNUMBER(Datos!U159),AND(OR(U$1005="",Datos!U159&gt;=U$1005),OR(U$1006="",Datos!U159&lt;=U$1006)),FALSE),TRUE))))</f>
        <v>0.0</v>
      </c>
      <c r="V159">
        <f>IF(Datos!V159="",0,IF(AND(V$1008&lt;&gt;"",Datos!V159=V$1008),0,IF(V$1004=0,0,1-CHOOSE(V$1004,IF(ISNUMBER(Datos!V159),AND(OR(V$1005="",Datos!V159&gt;=V$1005),OR(V$1006="",Datos!V159&lt;=V$1006)),FALSE),IF(ISNUMBER(Datos!V159),AND(Datos!V159=INT(Datos!V159),AND(OR(V$1005="",Datos!V159&gt;=V$1005),OR(V$1006="",Datos!V159&lt;=V$1006))),FALSE),OR(ISNUMBER(FIND(";"&amp;UPPER(TRIM(Datos!V159&amp;""))&amp;"=",V$1007)),ISNUMBER(FIND(";"&amp;UPPER(TRIM(Datos!V159&amp;""))&amp;";",V$1007))),OR(UPPER(TRIM(Datos!V159&amp;""))="SÍ",UPPER(TRIM(Datos!V159&amp;""))="SI",UPPER(TRIM(Datos!V159&amp;""))="NO"),IF(ISNUMBER(Datos!V159),AND(OR(V$1005="",Datos!V159&gt;=V$1005),OR(V$1006="",Datos!V159&lt;=V$1006)),FALSE),TRUE))))</f>
        <v>0.0</v>
      </c>
      <c r="W159">
        <f>IF(Datos!W159="",0,IF(AND(W$1008&lt;&gt;"",Datos!W159=W$1008),0,IF(W$1004=0,0,1-CHOOSE(W$1004,IF(ISNUMBER(Datos!W159),AND(OR(W$1005="",Datos!W159&gt;=W$1005),OR(W$1006="",Datos!W159&lt;=W$1006)),FALSE),IF(ISNUMBER(Datos!W159),AND(Datos!W159=INT(Datos!W159),AND(OR(W$1005="",Datos!W159&gt;=W$1005),OR(W$1006="",Datos!W159&lt;=W$1006))),FALSE),OR(ISNUMBER(FIND(";"&amp;UPPER(TRIM(Datos!W159&amp;""))&amp;"=",W$1007)),ISNUMBER(FIND(";"&amp;UPPER(TRIM(Datos!W159&amp;""))&amp;";",W$1007))),OR(UPPER(TRIM(Datos!W159&amp;""))="SÍ",UPPER(TRIM(Datos!W159&amp;""))="SI",UPPER(TRIM(Datos!W159&amp;""))="NO"),IF(ISNUMBER(Datos!W159),AND(OR(W$1005="",Datos!W159&gt;=W$1005),OR(W$1006="",Datos!W159&lt;=W$1006)),FALSE),TRUE))))</f>
        <v>0.0</v>
      </c>
      <c r="X159">
        <f>IF(Datos!X159="",0,IF(AND(X$1008&lt;&gt;"",Datos!X159=X$1008),0,IF(X$1004=0,0,1-CHOOSE(X$1004,IF(ISNUMBER(Datos!X159),AND(OR(X$1005="",Datos!X159&gt;=X$1005),OR(X$1006="",Datos!X159&lt;=X$1006)),FALSE),IF(ISNUMBER(Datos!X159),AND(Datos!X159=INT(Datos!X159),AND(OR(X$1005="",Datos!X159&gt;=X$1005),OR(X$1006="",Datos!X159&lt;=X$1006))),FALSE),OR(ISNUMBER(FIND(";"&amp;UPPER(TRIM(Datos!X159&amp;""))&amp;"=",X$1007)),ISNUMBER(FIND(";"&amp;UPPER(TRIM(Datos!X159&amp;""))&amp;";",X$1007))),OR(UPPER(TRIM(Datos!X159&amp;""))="SÍ",UPPER(TRIM(Datos!X159&amp;""))="SI",UPPER(TRIM(Datos!X159&amp;""))="NO"),IF(ISNUMBER(Datos!X159),AND(OR(X$1005="",Datos!X159&gt;=X$1005),OR(X$1006="",Datos!X159&lt;=X$1006)),FALSE),TRUE))))</f>
        <v>0.0</v>
      </c>
      <c r="Y159">
        <f>IF(Datos!Y159="",0,IF(AND(Y$1008&lt;&gt;"",Datos!Y159=Y$1008),0,IF(Y$1004=0,0,1-CHOOSE(Y$1004,IF(ISNUMBER(Datos!Y159),AND(OR(Y$1005="",Datos!Y159&gt;=Y$1005),OR(Y$1006="",Datos!Y159&lt;=Y$1006)),FALSE),IF(ISNUMBER(Datos!Y159),AND(Datos!Y159=INT(Datos!Y159),AND(OR(Y$1005="",Datos!Y159&gt;=Y$1005),OR(Y$1006="",Datos!Y159&lt;=Y$1006))),FALSE),OR(ISNUMBER(FIND(";"&amp;UPPER(TRIM(Datos!Y159&amp;""))&amp;"=",Y$1007)),ISNUMBER(FIND(";"&amp;UPPER(TRIM(Datos!Y159&amp;""))&amp;";",Y$1007))),OR(UPPER(TRIM(Datos!Y159&amp;""))="SÍ",UPPER(TRIM(Datos!Y159&amp;""))="SI",UPPER(TRIM(Datos!Y159&amp;""))="NO"),IF(ISNUMBER(Datos!Y159),AND(OR(Y$1005="",Datos!Y159&gt;=Y$1005),OR(Y$1006="",Datos!Y159&lt;=Y$1006)),FALSE),TRUE))))</f>
        <v>0.0</v>
      </c>
      <c r="Z159">
        <f>IF(Datos!Z159="",0,IF(AND(Z$1008&lt;&gt;"",Datos!Z159=Z$1008),0,IF(Z$1004=0,0,1-CHOOSE(Z$1004,IF(ISNUMBER(Datos!Z159),AND(OR(Z$1005="",Datos!Z159&gt;=Z$1005),OR(Z$1006="",Datos!Z159&lt;=Z$1006)),FALSE),IF(ISNUMBER(Datos!Z159),AND(Datos!Z159=INT(Datos!Z159),AND(OR(Z$1005="",Datos!Z159&gt;=Z$1005),OR(Z$1006="",Datos!Z159&lt;=Z$1006))),FALSE),OR(ISNUMBER(FIND(";"&amp;UPPER(TRIM(Datos!Z159&amp;""))&amp;"=",Z$1007)),ISNUMBER(FIND(";"&amp;UPPER(TRIM(Datos!Z159&amp;""))&amp;";",Z$1007))),OR(UPPER(TRIM(Datos!Z159&amp;""))="SÍ",UPPER(TRIM(Datos!Z159&amp;""))="SI",UPPER(TRIM(Datos!Z159&amp;""))="NO"),IF(ISNUMBER(Datos!Z159),AND(OR(Z$1005="",Datos!Z159&gt;=Z$1005),OR(Z$1006="",Datos!Z159&lt;=Z$1006)),FALSE),TRUE))))</f>
        <v>0.0</v>
      </c>
      <c r="AA159">
        <f>IF(Datos!AA159="",0,IF(AND(AA$1008&lt;&gt;"",Datos!AA159=AA$1008),0,IF(AA$1004=0,0,1-CHOOSE(AA$1004,IF(ISNUMBER(Datos!AA159),AND(OR(AA$1005="",Datos!AA159&gt;=AA$1005),OR(AA$1006="",Datos!AA159&lt;=AA$1006)),FALSE),IF(ISNUMBER(Datos!AA159),AND(Datos!AA159=INT(Datos!AA159),AND(OR(AA$1005="",Datos!AA159&gt;=AA$1005),OR(AA$1006="",Datos!AA159&lt;=AA$1006))),FALSE),OR(ISNUMBER(FIND(";"&amp;UPPER(TRIM(Datos!AA159&amp;""))&amp;"=",AA$1007)),ISNUMBER(FIND(";"&amp;UPPER(TRIM(Datos!AA159&amp;""))&amp;";",AA$1007))),OR(UPPER(TRIM(Datos!AA159&amp;""))="SÍ",UPPER(TRIM(Datos!AA159&amp;""))="SI",UPPER(TRIM(Datos!AA159&amp;""))="NO"),IF(ISNUMBER(Datos!AA159),AND(OR(AA$1005="",Datos!AA159&gt;=AA$1005),OR(AA$1006="",Datos!AA159&lt;=AA$1006)),FALSE),TRUE))))</f>
        <v>0.0</v>
      </c>
      <c r="AB159">
        <f>IF(Datos!AB159="",0,IF(AND(AB$1008&lt;&gt;"",Datos!AB159=AB$1008),0,IF(AB$1004=0,0,1-CHOOSE(AB$1004,IF(ISNUMBER(Datos!AB159),AND(OR(AB$1005="",Datos!AB159&gt;=AB$1005),OR(AB$1006="",Datos!AB159&lt;=AB$1006)),FALSE),IF(ISNUMBER(Datos!AB159),AND(Datos!AB159=INT(Datos!AB159),AND(OR(AB$1005="",Datos!AB159&gt;=AB$1005),OR(AB$1006="",Datos!AB159&lt;=AB$1006))),FALSE),OR(ISNUMBER(FIND(";"&amp;UPPER(TRIM(Datos!AB159&amp;""))&amp;"=",AB$1007)),ISNUMBER(FIND(";"&amp;UPPER(TRIM(Datos!AB159&amp;""))&amp;";",AB$1007))),OR(UPPER(TRIM(Datos!AB159&amp;""))="SÍ",UPPER(TRIM(Datos!AB159&amp;""))="SI",UPPER(TRIM(Datos!AB159&amp;""))="NO"),IF(ISNUMBER(Datos!AB159),AND(OR(AB$1005="",Datos!AB159&gt;=AB$1005),OR(AB$1006="",Datos!AB159&lt;=AB$1006)),FALSE),TRUE))))</f>
        <v>0.0</v>
      </c>
      <c r="AC159">
        <f>IF(Datos!AC159="",0,IF(AND(AC$1008&lt;&gt;"",Datos!AC159=AC$1008),0,IF(AC$1004=0,0,1-CHOOSE(AC$1004,IF(ISNUMBER(Datos!AC159),AND(OR(AC$1005="",Datos!AC159&gt;=AC$1005),OR(AC$1006="",Datos!AC159&lt;=AC$1006)),FALSE),IF(ISNUMBER(Datos!AC159),AND(Datos!AC159=INT(Datos!AC159),AND(OR(AC$1005="",Datos!AC159&gt;=AC$1005),OR(AC$1006="",Datos!AC159&lt;=AC$1006))),FALSE),OR(ISNUMBER(FIND(";"&amp;UPPER(TRIM(Datos!AC159&amp;""))&amp;"=",AC$1007)),ISNUMBER(FIND(";"&amp;UPPER(TRIM(Datos!AC159&amp;""))&amp;";",AC$1007))),OR(UPPER(TRIM(Datos!AC159&amp;""))="SÍ",UPPER(TRIM(Datos!AC159&amp;""))="SI",UPPER(TRIM(Datos!AC159&amp;""))="NO"),IF(ISNUMBER(Datos!AC159),AND(OR(AC$1005="",Datos!AC159&gt;=AC$1005),OR(AC$1006="",Datos!AC159&lt;=AC$1006)),FALSE),TRUE))))</f>
        <v>0.0</v>
      </c>
      <c r="AD159">
        <f>IF(Datos!AD159="",0,IF(AND(AD$1008&lt;&gt;"",Datos!AD159=AD$1008),0,IF(AD$1004=0,0,1-CHOOSE(AD$1004,IF(ISNUMBER(Datos!AD159),AND(OR(AD$1005="",Datos!AD159&gt;=AD$1005),OR(AD$1006="",Datos!AD159&lt;=AD$1006)),FALSE),IF(ISNUMBER(Datos!AD159),AND(Datos!AD159=INT(Datos!AD159),AND(OR(AD$1005="",Datos!AD159&gt;=AD$1005),OR(AD$1006="",Datos!AD159&lt;=AD$1006))),FALSE),OR(ISNUMBER(FIND(";"&amp;UPPER(TRIM(Datos!AD159&amp;""))&amp;"=",AD$1007)),ISNUMBER(FIND(";"&amp;UPPER(TRIM(Datos!AD159&amp;""))&amp;";",AD$1007))),OR(UPPER(TRIM(Datos!AD159&amp;""))="SÍ",UPPER(TRIM(Datos!AD159&amp;""))="SI",UPPER(TRIM(Datos!AD159&amp;""))="NO"),IF(ISNUMBER(Datos!AD159),AND(OR(AD$1005="",Datos!AD159&gt;=AD$1005),OR(AD$1006="",Datos!AD159&lt;=AD$1006)),FALSE),TRUE))))</f>
        <v>0.0</v>
      </c>
      <c r="AE159">
        <f>IF(Datos!AE159="",0,IF(AND(AE$1008&lt;&gt;"",Datos!AE159=AE$1008),0,IF(AE$1004=0,0,1-CHOOSE(AE$1004,IF(ISNUMBER(Datos!AE159),AND(OR(AE$1005="",Datos!AE159&gt;=AE$1005),OR(AE$1006="",Datos!AE159&lt;=AE$1006)),FALSE),IF(ISNUMBER(Datos!AE159),AND(Datos!AE159=INT(Datos!AE159),AND(OR(AE$1005="",Datos!AE159&gt;=AE$1005),OR(AE$1006="",Datos!AE159&lt;=AE$1006))),FALSE),OR(ISNUMBER(FIND(";"&amp;UPPER(TRIM(Datos!AE159&amp;""))&amp;"=",AE$1007)),ISNUMBER(FIND(";"&amp;UPPER(TRIM(Datos!AE159&amp;""))&amp;";",AE$1007))),OR(UPPER(TRIM(Datos!AE159&amp;""))="SÍ",UPPER(TRIM(Datos!AE159&amp;""))="SI",UPPER(TRIM(Datos!AE159&amp;""))="NO"),IF(ISNUMBER(Datos!AE159),AND(OR(AE$1005="",Datos!AE159&gt;=AE$1005),OR(AE$1006="",Datos!AE159&lt;=AE$1006)),FALSE),TRUE))))</f>
        <v>0.0</v>
      </c>
    </row>
    <row r="160" spans="2:31">
      <c r="B160">
        <f>IF(Datos!B160="",0,IF(AND(B$1008&lt;&gt;"",Datos!B160=B$1008),0,IF(B$1004=0,0,1-CHOOSE(B$1004,IF(ISNUMBER(Datos!B160),AND(OR(B$1005="",Datos!B160&gt;=B$1005),OR(B$1006="",Datos!B160&lt;=B$1006)),FALSE),IF(ISNUMBER(Datos!B160),AND(Datos!B160=INT(Datos!B160),AND(OR(B$1005="",Datos!B160&gt;=B$1005),OR(B$1006="",Datos!B160&lt;=B$1006))),FALSE),OR(ISNUMBER(FIND(";"&amp;UPPER(TRIM(Datos!B160&amp;""))&amp;"=",B$1007)),ISNUMBER(FIND(";"&amp;UPPER(TRIM(Datos!B160&amp;""))&amp;";",B$1007))),OR(UPPER(TRIM(Datos!B160&amp;""))="SÍ",UPPER(TRIM(Datos!B160&amp;""))="SI",UPPER(TRIM(Datos!B160&amp;""))="NO"),IF(ISNUMBER(Datos!B160),AND(OR(B$1005="",Datos!B160&gt;=B$1005),OR(B$1006="",Datos!B160&lt;=B$1006)),FALSE),TRUE))))</f>
        <v>0.0</v>
      </c>
      <c r="C160">
        <f>IF(Datos!C160="",0,IF(AND(C$1008&lt;&gt;"",Datos!C160=C$1008),0,IF(C$1004=0,0,1-CHOOSE(C$1004,IF(ISNUMBER(Datos!C160),AND(OR(C$1005="",Datos!C160&gt;=C$1005),OR(C$1006="",Datos!C160&lt;=C$1006)),FALSE),IF(ISNUMBER(Datos!C160),AND(Datos!C160=INT(Datos!C160),AND(OR(C$1005="",Datos!C160&gt;=C$1005),OR(C$1006="",Datos!C160&lt;=C$1006))),FALSE),OR(ISNUMBER(FIND(";"&amp;UPPER(TRIM(Datos!C160&amp;""))&amp;"=",C$1007)),ISNUMBER(FIND(";"&amp;UPPER(TRIM(Datos!C160&amp;""))&amp;";",C$1007))),OR(UPPER(TRIM(Datos!C160&amp;""))="SÍ",UPPER(TRIM(Datos!C160&amp;""))="SI",UPPER(TRIM(Datos!C160&amp;""))="NO"),IF(ISNUMBER(Datos!C160),AND(OR(C$1005="",Datos!C160&gt;=C$1005),OR(C$1006="",Datos!C160&lt;=C$1006)),FALSE),TRUE))))</f>
        <v>0.0</v>
      </c>
      <c r="D160">
        <f>IF(Datos!D160="",0,IF(AND(D$1008&lt;&gt;"",Datos!D160=D$1008),0,IF(D$1004=0,0,1-CHOOSE(D$1004,IF(ISNUMBER(Datos!D160),AND(OR(D$1005="",Datos!D160&gt;=D$1005),OR(D$1006="",Datos!D160&lt;=D$1006)),FALSE),IF(ISNUMBER(Datos!D160),AND(Datos!D160=INT(Datos!D160),AND(OR(D$1005="",Datos!D160&gt;=D$1005),OR(D$1006="",Datos!D160&lt;=D$1006))),FALSE),OR(ISNUMBER(FIND(";"&amp;UPPER(TRIM(Datos!D160&amp;""))&amp;"=",D$1007)),ISNUMBER(FIND(";"&amp;UPPER(TRIM(Datos!D160&amp;""))&amp;";",D$1007))),OR(UPPER(TRIM(Datos!D160&amp;""))="SÍ",UPPER(TRIM(Datos!D160&amp;""))="SI",UPPER(TRIM(Datos!D160&amp;""))="NO"),IF(ISNUMBER(Datos!D160),AND(OR(D$1005="",Datos!D160&gt;=D$1005),OR(D$1006="",Datos!D160&lt;=D$1006)),FALSE),TRUE))))</f>
        <v>0.0</v>
      </c>
      <c r="E160">
        <f>IF(Datos!E160="",0,IF(AND(E$1008&lt;&gt;"",Datos!E160=E$1008),0,IF(E$1004=0,0,1-CHOOSE(E$1004,IF(ISNUMBER(Datos!E160),AND(OR(E$1005="",Datos!E160&gt;=E$1005),OR(E$1006="",Datos!E160&lt;=E$1006)),FALSE),IF(ISNUMBER(Datos!E160),AND(Datos!E160=INT(Datos!E160),AND(OR(E$1005="",Datos!E160&gt;=E$1005),OR(E$1006="",Datos!E160&lt;=E$1006))),FALSE),OR(ISNUMBER(FIND(";"&amp;UPPER(TRIM(Datos!E160&amp;""))&amp;"=",E$1007)),ISNUMBER(FIND(";"&amp;UPPER(TRIM(Datos!E160&amp;""))&amp;";",E$1007))),OR(UPPER(TRIM(Datos!E160&amp;""))="SÍ",UPPER(TRIM(Datos!E160&amp;""))="SI",UPPER(TRIM(Datos!E160&amp;""))="NO"),IF(ISNUMBER(Datos!E160),AND(OR(E$1005="",Datos!E160&gt;=E$1005),OR(E$1006="",Datos!E160&lt;=E$1006)),FALSE),TRUE))))</f>
        <v>0.0</v>
      </c>
      <c r="F160">
        <f>IF(Datos!F160="",0,IF(AND(F$1008&lt;&gt;"",Datos!F160=F$1008),0,IF(F$1004=0,0,1-CHOOSE(F$1004,IF(ISNUMBER(Datos!F160),AND(OR(F$1005="",Datos!F160&gt;=F$1005),OR(F$1006="",Datos!F160&lt;=F$1006)),FALSE),IF(ISNUMBER(Datos!F160),AND(Datos!F160=INT(Datos!F160),AND(OR(F$1005="",Datos!F160&gt;=F$1005),OR(F$1006="",Datos!F160&lt;=F$1006))),FALSE),OR(ISNUMBER(FIND(";"&amp;UPPER(TRIM(Datos!F160&amp;""))&amp;"=",F$1007)),ISNUMBER(FIND(";"&amp;UPPER(TRIM(Datos!F160&amp;""))&amp;";",F$1007))),OR(UPPER(TRIM(Datos!F160&amp;""))="SÍ",UPPER(TRIM(Datos!F160&amp;""))="SI",UPPER(TRIM(Datos!F160&amp;""))="NO"),IF(ISNUMBER(Datos!F160),AND(OR(F$1005="",Datos!F160&gt;=F$1005),OR(F$1006="",Datos!F160&lt;=F$1006)),FALSE),TRUE))))</f>
        <v>0.0</v>
      </c>
      <c r="G160">
        <f>IF(Datos!G160="",0,IF(AND(G$1008&lt;&gt;"",Datos!G160=G$1008),0,IF(G$1004=0,0,1-CHOOSE(G$1004,IF(ISNUMBER(Datos!G160),AND(OR(G$1005="",Datos!G160&gt;=G$1005),OR(G$1006="",Datos!G160&lt;=G$1006)),FALSE),IF(ISNUMBER(Datos!G160),AND(Datos!G160=INT(Datos!G160),AND(OR(G$1005="",Datos!G160&gt;=G$1005),OR(G$1006="",Datos!G160&lt;=G$1006))),FALSE),OR(ISNUMBER(FIND(";"&amp;UPPER(TRIM(Datos!G160&amp;""))&amp;"=",G$1007)),ISNUMBER(FIND(";"&amp;UPPER(TRIM(Datos!G160&amp;""))&amp;";",G$1007))),OR(UPPER(TRIM(Datos!G160&amp;""))="SÍ",UPPER(TRIM(Datos!G160&amp;""))="SI",UPPER(TRIM(Datos!G160&amp;""))="NO"),IF(ISNUMBER(Datos!G160),AND(OR(G$1005="",Datos!G160&gt;=G$1005),OR(G$1006="",Datos!G160&lt;=G$1006)),FALSE),TRUE))))</f>
        <v>0.0</v>
      </c>
      <c r="H160">
        <f>IF(Datos!H160="",0,IF(AND(H$1008&lt;&gt;"",Datos!H160=H$1008),0,IF(H$1004=0,0,1-CHOOSE(H$1004,IF(ISNUMBER(Datos!H160),AND(OR(H$1005="",Datos!H160&gt;=H$1005),OR(H$1006="",Datos!H160&lt;=H$1006)),FALSE),IF(ISNUMBER(Datos!H160),AND(Datos!H160=INT(Datos!H160),AND(OR(H$1005="",Datos!H160&gt;=H$1005),OR(H$1006="",Datos!H160&lt;=H$1006))),FALSE),OR(ISNUMBER(FIND(";"&amp;UPPER(TRIM(Datos!H160&amp;""))&amp;"=",H$1007)),ISNUMBER(FIND(";"&amp;UPPER(TRIM(Datos!H160&amp;""))&amp;";",H$1007))),OR(UPPER(TRIM(Datos!H160&amp;""))="SÍ",UPPER(TRIM(Datos!H160&amp;""))="SI",UPPER(TRIM(Datos!H160&amp;""))="NO"),IF(ISNUMBER(Datos!H160),AND(OR(H$1005="",Datos!H160&gt;=H$1005),OR(H$1006="",Datos!H160&lt;=H$1006)),FALSE),TRUE))))</f>
        <v>0.0</v>
      </c>
      <c r="I160">
        <f>IF(Datos!I160="",0,IF(AND(I$1008&lt;&gt;"",Datos!I160=I$1008),0,IF(I$1004=0,0,1-CHOOSE(I$1004,IF(ISNUMBER(Datos!I160),AND(OR(I$1005="",Datos!I160&gt;=I$1005),OR(I$1006="",Datos!I160&lt;=I$1006)),FALSE),IF(ISNUMBER(Datos!I160),AND(Datos!I160=INT(Datos!I160),AND(OR(I$1005="",Datos!I160&gt;=I$1005),OR(I$1006="",Datos!I160&lt;=I$1006))),FALSE),OR(ISNUMBER(FIND(";"&amp;UPPER(TRIM(Datos!I160&amp;""))&amp;"=",I$1007)),ISNUMBER(FIND(";"&amp;UPPER(TRIM(Datos!I160&amp;""))&amp;";",I$1007))),OR(UPPER(TRIM(Datos!I160&amp;""))="SÍ",UPPER(TRIM(Datos!I160&amp;""))="SI",UPPER(TRIM(Datos!I160&amp;""))="NO"),IF(ISNUMBER(Datos!I160),AND(OR(I$1005="",Datos!I160&gt;=I$1005),OR(I$1006="",Datos!I160&lt;=I$1006)),FALSE),TRUE))))</f>
        <v>0.0</v>
      </c>
      <c r="J160">
        <f>IF(Datos!J160="",0,IF(AND(J$1008&lt;&gt;"",Datos!J160=J$1008),0,IF(J$1004=0,0,1-CHOOSE(J$1004,IF(ISNUMBER(Datos!J160),AND(OR(J$1005="",Datos!J160&gt;=J$1005),OR(J$1006="",Datos!J160&lt;=J$1006)),FALSE),IF(ISNUMBER(Datos!J160),AND(Datos!J160=INT(Datos!J160),AND(OR(J$1005="",Datos!J160&gt;=J$1005),OR(J$1006="",Datos!J160&lt;=J$1006))),FALSE),OR(ISNUMBER(FIND(";"&amp;UPPER(TRIM(Datos!J160&amp;""))&amp;"=",J$1007)),ISNUMBER(FIND(";"&amp;UPPER(TRIM(Datos!J160&amp;""))&amp;";",J$1007))),OR(UPPER(TRIM(Datos!J160&amp;""))="SÍ",UPPER(TRIM(Datos!J160&amp;""))="SI",UPPER(TRIM(Datos!J160&amp;""))="NO"),IF(ISNUMBER(Datos!J160),AND(OR(J$1005="",Datos!J160&gt;=J$1005),OR(J$1006="",Datos!J160&lt;=J$1006)),FALSE),TRUE))))</f>
        <v>0.0</v>
      </c>
      <c r="K160">
        <f>IF(Datos!K160="",0,IF(AND(K$1008&lt;&gt;"",Datos!K160=K$1008),0,IF(K$1004=0,0,1-CHOOSE(K$1004,IF(ISNUMBER(Datos!K160),AND(OR(K$1005="",Datos!K160&gt;=K$1005),OR(K$1006="",Datos!K160&lt;=K$1006)),FALSE),IF(ISNUMBER(Datos!K160),AND(Datos!K160=INT(Datos!K160),AND(OR(K$1005="",Datos!K160&gt;=K$1005),OR(K$1006="",Datos!K160&lt;=K$1006))),FALSE),OR(ISNUMBER(FIND(";"&amp;UPPER(TRIM(Datos!K160&amp;""))&amp;"=",K$1007)),ISNUMBER(FIND(";"&amp;UPPER(TRIM(Datos!K160&amp;""))&amp;";",K$1007))),OR(UPPER(TRIM(Datos!K160&amp;""))="SÍ",UPPER(TRIM(Datos!K160&amp;""))="SI",UPPER(TRIM(Datos!K160&amp;""))="NO"),IF(ISNUMBER(Datos!K160),AND(OR(K$1005="",Datos!K160&gt;=K$1005),OR(K$1006="",Datos!K160&lt;=K$1006)),FALSE),TRUE))))</f>
        <v>0.0</v>
      </c>
      <c r="L160">
        <f>IF(Datos!L160="",0,IF(AND(L$1008&lt;&gt;"",Datos!L160=L$1008),0,IF(L$1004=0,0,1-CHOOSE(L$1004,IF(ISNUMBER(Datos!L160),AND(OR(L$1005="",Datos!L160&gt;=L$1005),OR(L$1006="",Datos!L160&lt;=L$1006)),FALSE),IF(ISNUMBER(Datos!L160),AND(Datos!L160=INT(Datos!L160),AND(OR(L$1005="",Datos!L160&gt;=L$1005),OR(L$1006="",Datos!L160&lt;=L$1006))),FALSE),OR(ISNUMBER(FIND(";"&amp;UPPER(TRIM(Datos!L160&amp;""))&amp;"=",L$1007)),ISNUMBER(FIND(";"&amp;UPPER(TRIM(Datos!L160&amp;""))&amp;";",L$1007))),OR(UPPER(TRIM(Datos!L160&amp;""))="SÍ",UPPER(TRIM(Datos!L160&amp;""))="SI",UPPER(TRIM(Datos!L160&amp;""))="NO"),IF(ISNUMBER(Datos!L160),AND(OR(L$1005="",Datos!L160&gt;=L$1005),OR(L$1006="",Datos!L160&lt;=L$1006)),FALSE),TRUE))))</f>
        <v>0.0</v>
      </c>
      <c r="M160">
        <f>IF(Datos!M160="",0,IF(AND(M$1008&lt;&gt;"",Datos!M160=M$1008),0,IF(M$1004=0,0,1-CHOOSE(M$1004,IF(ISNUMBER(Datos!M160),AND(OR(M$1005="",Datos!M160&gt;=M$1005),OR(M$1006="",Datos!M160&lt;=M$1006)),FALSE),IF(ISNUMBER(Datos!M160),AND(Datos!M160=INT(Datos!M160),AND(OR(M$1005="",Datos!M160&gt;=M$1005),OR(M$1006="",Datos!M160&lt;=M$1006))),FALSE),OR(ISNUMBER(FIND(";"&amp;UPPER(TRIM(Datos!M160&amp;""))&amp;"=",M$1007)),ISNUMBER(FIND(";"&amp;UPPER(TRIM(Datos!M160&amp;""))&amp;";",M$1007))),OR(UPPER(TRIM(Datos!M160&amp;""))="SÍ",UPPER(TRIM(Datos!M160&amp;""))="SI",UPPER(TRIM(Datos!M160&amp;""))="NO"),IF(ISNUMBER(Datos!M160),AND(OR(M$1005="",Datos!M160&gt;=M$1005),OR(M$1006="",Datos!M160&lt;=M$1006)),FALSE),TRUE))))</f>
        <v>0.0</v>
      </c>
      <c r="N160">
        <f>IF(Datos!N160="",0,IF(AND(N$1008&lt;&gt;"",Datos!N160=N$1008),0,IF(N$1004=0,0,1-CHOOSE(N$1004,IF(ISNUMBER(Datos!N160),AND(OR(N$1005="",Datos!N160&gt;=N$1005),OR(N$1006="",Datos!N160&lt;=N$1006)),FALSE),IF(ISNUMBER(Datos!N160),AND(Datos!N160=INT(Datos!N160),AND(OR(N$1005="",Datos!N160&gt;=N$1005),OR(N$1006="",Datos!N160&lt;=N$1006))),FALSE),OR(ISNUMBER(FIND(";"&amp;UPPER(TRIM(Datos!N160&amp;""))&amp;"=",N$1007)),ISNUMBER(FIND(";"&amp;UPPER(TRIM(Datos!N160&amp;""))&amp;";",N$1007))),OR(UPPER(TRIM(Datos!N160&amp;""))="SÍ",UPPER(TRIM(Datos!N160&amp;""))="SI",UPPER(TRIM(Datos!N160&amp;""))="NO"),IF(ISNUMBER(Datos!N160),AND(OR(N$1005="",Datos!N160&gt;=N$1005),OR(N$1006="",Datos!N160&lt;=N$1006)),FALSE),TRUE))))</f>
        <v>0.0</v>
      </c>
      <c r="O160">
        <f>IF(Datos!O160="",0,IF(AND(O$1008&lt;&gt;"",Datos!O160=O$1008),0,IF(O$1004=0,0,1-CHOOSE(O$1004,IF(ISNUMBER(Datos!O160),AND(OR(O$1005="",Datos!O160&gt;=O$1005),OR(O$1006="",Datos!O160&lt;=O$1006)),FALSE),IF(ISNUMBER(Datos!O160),AND(Datos!O160=INT(Datos!O160),AND(OR(O$1005="",Datos!O160&gt;=O$1005),OR(O$1006="",Datos!O160&lt;=O$1006))),FALSE),OR(ISNUMBER(FIND(";"&amp;UPPER(TRIM(Datos!O160&amp;""))&amp;"=",O$1007)),ISNUMBER(FIND(";"&amp;UPPER(TRIM(Datos!O160&amp;""))&amp;";",O$1007))),OR(UPPER(TRIM(Datos!O160&amp;""))="SÍ",UPPER(TRIM(Datos!O160&amp;""))="SI",UPPER(TRIM(Datos!O160&amp;""))="NO"),IF(ISNUMBER(Datos!O160),AND(OR(O$1005="",Datos!O160&gt;=O$1005),OR(O$1006="",Datos!O160&lt;=O$1006)),FALSE),TRUE))))</f>
        <v>0.0</v>
      </c>
      <c r="P160">
        <f>IF(Datos!P160="",0,IF(AND(P$1008&lt;&gt;"",Datos!P160=P$1008),0,IF(P$1004=0,0,1-CHOOSE(P$1004,IF(ISNUMBER(Datos!P160),AND(OR(P$1005="",Datos!P160&gt;=P$1005),OR(P$1006="",Datos!P160&lt;=P$1006)),FALSE),IF(ISNUMBER(Datos!P160),AND(Datos!P160=INT(Datos!P160),AND(OR(P$1005="",Datos!P160&gt;=P$1005),OR(P$1006="",Datos!P160&lt;=P$1006))),FALSE),OR(ISNUMBER(FIND(";"&amp;UPPER(TRIM(Datos!P160&amp;""))&amp;"=",P$1007)),ISNUMBER(FIND(";"&amp;UPPER(TRIM(Datos!P160&amp;""))&amp;";",P$1007))),OR(UPPER(TRIM(Datos!P160&amp;""))="SÍ",UPPER(TRIM(Datos!P160&amp;""))="SI",UPPER(TRIM(Datos!P160&amp;""))="NO"),IF(ISNUMBER(Datos!P160),AND(OR(P$1005="",Datos!P160&gt;=P$1005),OR(P$1006="",Datos!P160&lt;=P$1006)),FALSE),TRUE))))</f>
        <v>0.0</v>
      </c>
      <c r="Q160">
        <f>IF(Datos!Q160="",0,IF(AND(Q$1008&lt;&gt;"",Datos!Q160=Q$1008),0,IF(Q$1004=0,0,1-CHOOSE(Q$1004,IF(ISNUMBER(Datos!Q160),AND(OR(Q$1005="",Datos!Q160&gt;=Q$1005),OR(Q$1006="",Datos!Q160&lt;=Q$1006)),FALSE),IF(ISNUMBER(Datos!Q160),AND(Datos!Q160=INT(Datos!Q160),AND(OR(Q$1005="",Datos!Q160&gt;=Q$1005),OR(Q$1006="",Datos!Q160&lt;=Q$1006))),FALSE),OR(ISNUMBER(FIND(";"&amp;UPPER(TRIM(Datos!Q160&amp;""))&amp;"=",Q$1007)),ISNUMBER(FIND(";"&amp;UPPER(TRIM(Datos!Q160&amp;""))&amp;";",Q$1007))),OR(UPPER(TRIM(Datos!Q160&amp;""))="SÍ",UPPER(TRIM(Datos!Q160&amp;""))="SI",UPPER(TRIM(Datos!Q160&amp;""))="NO"),IF(ISNUMBER(Datos!Q160),AND(OR(Q$1005="",Datos!Q160&gt;=Q$1005),OR(Q$1006="",Datos!Q160&lt;=Q$1006)),FALSE),TRUE))))</f>
        <v>0.0</v>
      </c>
      <c r="R160">
        <f>IF(Datos!R160="",0,IF(AND(R$1008&lt;&gt;"",Datos!R160=R$1008),0,IF(R$1004=0,0,1-CHOOSE(R$1004,IF(ISNUMBER(Datos!R160),AND(OR(R$1005="",Datos!R160&gt;=R$1005),OR(R$1006="",Datos!R160&lt;=R$1006)),FALSE),IF(ISNUMBER(Datos!R160),AND(Datos!R160=INT(Datos!R160),AND(OR(R$1005="",Datos!R160&gt;=R$1005),OR(R$1006="",Datos!R160&lt;=R$1006))),FALSE),OR(ISNUMBER(FIND(";"&amp;UPPER(TRIM(Datos!R160&amp;""))&amp;"=",R$1007)),ISNUMBER(FIND(";"&amp;UPPER(TRIM(Datos!R160&amp;""))&amp;";",R$1007))),OR(UPPER(TRIM(Datos!R160&amp;""))="SÍ",UPPER(TRIM(Datos!R160&amp;""))="SI",UPPER(TRIM(Datos!R160&amp;""))="NO"),IF(ISNUMBER(Datos!R160),AND(OR(R$1005="",Datos!R160&gt;=R$1005),OR(R$1006="",Datos!R160&lt;=R$1006)),FALSE),TRUE))))</f>
        <v>0.0</v>
      </c>
      <c r="S160">
        <f>IF(Datos!S160="",0,IF(AND(S$1008&lt;&gt;"",Datos!S160=S$1008),0,IF(S$1004=0,0,1-CHOOSE(S$1004,IF(ISNUMBER(Datos!S160),AND(OR(S$1005="",Datos!S160&gt;=S$1005),OR(S$1006="",Datos!S160&lt;=S$1006)),FALSE),IF(ISNUMBER(Datos!S160),AND(Datos!S160=INT(Datos!S160),AND(OR(S$1005="",Datos!S160&gt;=S$1005),OR(S$1006="",Datos!S160&lt;=S$1006))),FALSE),OR(ISNUMBER(FIND(";"&amp;UPPER(TRIM(Datos!S160&amp;""))&amp;"=",S$1007)),ISNUMBER(FIND(";"&amp;UPPER(TRIM(Datos!S160&amp;""))&amp;";",S$1007))),OR(UPPER(TRIM(Datos!S160&amp;""))="SÍ",UPPER(TRIM(Datos!S160&amp;""))="SI",UPPER(TRIM(Datos!S160&amp;""))="NO"),IF(ISNUMBER(Datos!S160),AND(OR(S$1005="",Datos!S160&gt;=S$1005),OR(S$1006="",Datos!S160&lt;=S$1006)),FALSE),TRUE))))</f>
        <v>0.0</v>
      </c>
      <c r="T160">
        <f>IF(Datos!T160="",0,IF(AND(T$1008&lt;&gt;"",Datos!T160=T$1008),0,IF(T$1004=0,0,1-CHOOSE(T$1004,IF(ISNUMBER(Datos!T160),AND(OR(T$1005="",Datos!T160&gt;=T$1005),OR(T$1006="",Datos!T160&lt;=T$1006)),FALSE),IF(ISNUMBER(Datos!T160),AND(Datos!T160=INT(Datos!T160),AND(OR(T$1005="",Datos!T160&gt;=T$1005),OR(T$1006="",Datos!T160&lt;=T$1006))),FALSE),OR(ISNUMBER(FIND(";"&amp;UPPER(TRIM(Datos!T160&amp;""))&amp;"=",T$1007)),ISNUMBER(FIND(";"&amp;UPPER(TRIM(Datos!T160&amp;""))&amp;";",T$1007))),OR(UPPER(TRIM(Datos!T160&amp;""))="SÍ",UPPER(TRIM(Datos!T160&amp;""))="SI",UPPER(TRIM(Datos!T160&amp;""))="NO"),IF(ISNUMBER(Datos!T160),AND(OR(T$1005="",Datos!T160&gt;=T$1005),OR(T$1006="",Datos!T160&lt;=T$1006)),FALSE),TRUE))))</f>
        <v>0.0</v>
      </c>
      <c r="U160">
        <f>IF(Datos!U160="",0,IF(AND(U$1008&lt;&gt;"",Datos!U160=U$1008),0,IF(U$1004=0,0,1-CHOOSE(U$1004,IF(ISNUMBER(Datos!U160),AND(OR(U$1005="",Datos!U160&gt;=U$1005),OR(U$1006="",Datos!U160&lt;=U$1006)),FALSE),IF(ISNUMBER(Datos!U160),AND(Datos!U160=INT(Datos!U160),AND(OR(U$1005="",Datos!U160&gt;=U$1005),OR(U$1006="",Datos!U160&lt;=U$1006))),FALSE),OR(ISNUMBER(FIND(";"&amp;UPPER(TRIM(Datos!U160&amp;""))&amp;"=",U$1007)),ISNUMBER(FIND(";"&amp;UPPER(TRIM(Datos!U160&amp;""))&amp;";",U$1007))),OR(UPPER(TRIM(Datos!U160&amp;""))="SÍ",UPPER(TRIM(Datos!U160&amp;""))="SI",UPPER(TRIM(Datos!U160&amp;""))="NO"),IF(ISNUMBER(Datos!U160),AND(OR(U$1005="",Datos!U160&gt;=U$1005),OR(U$1006="",Datos!U160&lt;=U$1006)),FALSE),TRUE))))</f>
        <v>0.0</v>
      </c>
      <c r="V160">
        <f>IF(Datos!V160="",0,IF(AND(V$1008&lt;&gt;"",Datos!V160=V$1008),0,IF(V$1004=0,0,1-CHOOSE(V$1004,IF(ISNUMBER(Datos!V160),AND(OR(V$1005="",Datos!V160&gt;=V$1005),OR(V$1006="",Datos!V160&lt;=V$1006)),FALSE),IF(ISNUMBER(Datos!V160),AND(Datos!V160=INT(Datos!V160),AND(OR(V$1005="",Datos!V160&gt;=V$1005),OR(V$1006="",Datos!V160&lt;=V$1006))),FALSE),OR(ISNUMBER(FIND(";"&amp;UPPER(TRIM(Datos!V160&amp;""))&amp;"=",V$1007)),ISNUMBER(FIND(";"&amp;UPPER(TRIM(Datos!V160&amp;""))&amp;";",V$1007))),OR(UPPER(TRIM(Datos!V160&amp;""))="SÍ",UPPER(TRIM(Datos!V160&amp;""))="SI",UPPER(TRIM(Datos!V160&amp;""))="NO"),IF(ISNUMBER(Datos!V160),AND(OR(V$1005="",Datos!V160&gt;=V$1005),OR(V$1006="",Datos!V160&lt;=V$1006)),FALSE),TRUE))))</f>
        <v>0.0</v>
      </c>
      <c r="W160">
        <f>IF(Datos!W160="",0,IF(AND(W$1008&lt;&gt;"",Datos!W160=W$1008),0,IF(W$1004=0,0,1-CHOOSE(W$1004,IF(ISNUMBER(Datos!W160),AND(OR(W$1005="",Datos!W160&gt;=W$1005),OR(W$1006="",Datos!W160&lt;=W$1006)),FALSE),IF(ISNUMBER(Datos!W160),AND(Datos!W160=INT(Datos!W160),AND(OR(W$1005="",Datos!W160&gt;=W$1005),OR(W$1006="",Datos!W160&lt;=W$1006))),FALSE),OR(ISNUMBER(FIND(";"&amp;UPPER(TRIM(Datos!W160&amp;""))&amp;"=",W$1007)),ISNUMBER(FIND(";"&amp;UPPER(TRIM(Datos!W160&amp;""))&amp;";",W$1007))),OR(UPPER(TRIM(Datos!W160&amp;""))="SÍ",UPPER(TRIM(Datos!W160&amp;""))="SI",UPPER(TRIM(Datos!W160&amp;""))="NO"),IF(ISNUMBER(Datos!W160),AND(OR(W$1005="",Datos!W160&gt;=W$1005),OR(W$1006="",Datos!W160&lt;=W$1006)),FALSE),TRUE))))</f>
        <v>0.0</v>
      </c>
      <c r="X160">
        <f>IF(Datos!X160="",0,IF(AND(X$1008&lt;&gt;"",Datos!X160=X$1008),0,IF(X$1004=0,0,1-CHOOSE(X$1004,IF(ISNUMBER(Datos!X160),AND(OR(X$1005="",Datos!X160&gt;=X$1005),OR(X$1006="",Datos!X160&lt;=X$1006)),FALSE),IF(ISNUMBER(Datos!X160),AND(Datos!X160=INT(Datos!X160),AND(OR(X$1005="",Datos!X160&gt;=X$1005),OR(X$1006="",Datos!X160&lt;=X$1006))),FALSE),OR(ISNUMBER(FIND(";"&amp;UPPER(TRIM(Datos!X160&amp;""))&amp;"=",X$1007)),ISNUMBER(FIND(";"&amp;UPPER(TRIM(Datos!X160&amp;""))&amp;";",X$1007))),OR(UPPER(TRIM(Datos!X160&amp;""))="SÍ",UPPER(TRIM(Datos!X160&amp;""))="SI",UPPER(TRIM(Datos!X160&amp;""))="NO"),IF(ISNUMBER(Datos!X160),AND(OR(X$1005="",Datos!X160&gt;=X$1005),OR(X$1006="",Datos!X160&lt;=X$1006)),FALSE),TRUE))))</f>
        <v>0.0</v>
      </c>
      <c r="Y160">
        <f>IF(Datos!Y160="",0,IF(AND(Y$1008&lt;&gt;"",Datos!Y160=Y$1008),0,IF(Y$1004=0,0,1-CHOOSE(Y$1004,IF(ISNUMBER(Datos!Y160),AND(OR(Y$1005="",Datos!Y160&gt;=Y$1005),OR(Y$1006="",Datos!Y160&lt;=Y$1006)),FALSE),IF(ISNUMBER(Datos!Y160),AND(Datos!Y160=INT(Datos!Y160),AND(OR(Y$1005="",Datos!Y160&gt;=Y$1005),OR(Y$1006="",Datos!Y160&lt;=Y$1006))),FALSE),OR(ISNUMBER(FIND(";"&amp;UPPER(TRIM(Datos!Y160&amp;""))&amp;"=",Y$1007)),ISNUMBER(FIND(";"&amp;UPPER(TRIM(Datos!Y160&amp;""))&amp;";",Y$1007))),OR(UPPER(TRIM(Datos!Y160&amp;""))="SÍ",UPPER(TRIM(Datos!Y160&amp;""))="SI",UPPER(TRIM(Datos!Y160&amp;""))="NO"),IF(ISNUMBER(Datos!Y160),AND(OR(Y$1005="",Datos!Y160&gt;=Y$1005),OR(Y$1006="",Datos!Y160&lt;=Y$1006)),FALSE),TRUE))))</f>
        <v>0.0</v>
      </c>
      <c r="Z160">
        <f>IF(Datos!Z160="",0,IF(AND(Z$1008&lt;&gt;"",Datos!Z160=Z$1008),0,IF(Z$1004=0,0,1-CHOOSE(Z$1004,IF(ISNUMBER(Datos!Z160),AND(OR(Z$1005="",Datos!Z160&gt;=Z$1005),OR(Z$1006="",Datos!Z160&lt;=Z$1006)),FALSE),IF(ISNUMBER(Datos!Z160),AND(Datos!Z160=INT(Datos!Z160),AND(OR(Z$1005="",Datos!Z160&gt;=Z$1005),OR(Z$1006="",Datos!Z160&lt;=Z$1006))),FALSE),OR(ISNUMBER(FIND(";"&amp;UPPER(TRIM(Datos!Z160&amp;""))&amp;"=",Z$1007)),ISNUMBER(FIND(";"&amp;UPPER(TRIM(Datos!Z160&amp;""))&amp;";",Z$1007))),OR(UPPER(TRIM(Datos!Z160&amp;""))="SÍ",UPPER(TRIM(Datos!Z160&amp;""))="SI",UPPER(TRIM(Datos!Z160&amp;""))="NO"),IF(ISNUMBER(Datos!Z160),AND(OR(Z$1005="",Datos!Z160&gt;=Z$1005),OR(Z$1006="",Datos!Z160&lt;=Z$1006)),FALSE),TRUE))))</f>
        <v>0.0</v>
      </c>
      <c r="AA160">
        <f>IF(Datos!AA160="",0,IF(AND(AA$1008&lt;&gt;"",Datos!AA160=AA$1008),0,IF(AA$1004=0,0,1-CHOOSE(AA$1004,IF(ISNUMBER(Datos!AA160),AND(OR(AA$1005="",Datos!AA160&gt;=AA$1005),OR(AA$1006="",Datos!AA160&lt;=AA$1006)),FALSE),IF(ISNUMBER(Datos!AA160),AND(Datos!AA160=INT(Datos!AA160),AND(OR(AA$1005="",Datos!AA160&gt;=AA$1005),OR(AA$1006="",Datos!AA160&lt;=AA$1006))),FALSE),OR(ISNUMBER(FIND(";"&amp;UPPER(TRIM(Datos!AA160&amp;""))&amp;"=",AA$1007)),ISNUMBER(FIND(";"&amp;UPPER(TRIM(Datos!AA160&amp;""))&amp;";",AA$1007))),OR(UPPER(TRIM(Datos!AA160&amp;""))="SÍ",UPPER(TRIM(Datos!AA160&amp;""))="SI",UPPER(TRIM(Datos!AA160&amp;""))="NO"),IF(ISNUMBER(Datos!AA160),AND(OR(AA$1005="",Datos!AA160&gt;=AA$1005),OR(AA$1006="",Datos!AA160&lt;=AA$1006)),FALSE),TRUE))))</f>
        <v>0.0</v>
      </c>
      <c r="AB160">
        <f>IF(Datos!AB160="",0,IF(AND(AB$1008&lt;&gt;"",Datos!AB160=AB$1008),0,IF(AB$1004=0,0,1-CHOOSE(AB$1004,IF(ISNUMBER(Datos!AB160),AND(OR(AB$1005="",Datos!AB160&gt;=AB$1005),OR(AB$1006="",Datos!AB160&lt;=AB$1006)),FALSE),IF(ISNUMBER(Datos!AB160),AND(Datos!AB160=INT(Datos!AB160),AND(OR(AB$1005="",Datos!AB160&gt;=AB$1005),OR(AB$1006="",Datos!AB160&lt;=AB$1006))),FALSE),OR(ISNUMBER(FIND(";"&amp;UPPER(TRIM(Datos!AB160&amp;""))&amp;"=",AB$1007)),ISNUMBER(FIND(";"&amp;UPPER(TRIM(Datos!AB160&amp;""))&amp;";",AB$1007))),OR(UPPER(TRIM(Datos!AB160&amp;""))="SÍ",UPPER(TRIM(Datos!AB160&amp;""))="SI",UPPER(TRIM(Datos!AB160&amp;""))="NO"),IF(ISNUMBER(Datos!AB160),AND(OR(AB$1005="",Datos!AB160&gt;=AB$1005),OR(AB$1006="",Datos!AB160&lt;=AB$1006)),FALSE),TRUE))))</f>
        <v>0.0</v>
      </c>
      <c r="AC160">
        <f>IF(Datos!AC160="",0,IF(AND(AC$1008&lt;&gt;"",Datos!AC160=AC$1008),0,IF(AC$1004=0,0,1-CHOOSE(AC$1004,IF(ISNUMBER(Datos!AC160),AND(OR(AC$1005="",Datos!AC160&gt;=AC$1005),OR(AC$1006="",Datos!AC160&lt;=AC$1006)),FALSE),IF(ISNUMBER(Datos!AC160),AND(Datos!AC160=INT(Datos!AC160),AND(OR(AC$1005="",Datos!AC160&gt;=AC$1005),OR(AC$1006="",Datos!AC160&lt;=AC$1006))),FALSE),OR(ISNUMBER(FIND(";"&amp;UPPER(TRIM(Datos!AC160&amp;""))&amp;"=",AC$1007)),ISNUMBER(FIND(";"&amp;UPPER(TRIM(Datos!AC160&amp;""))&amp;";",AC$1007))),OR(UPPER(TRIM(Datos!AC160&amp;""))="SÍ",UPPER(TRIM(Datos!AC160&amp;""))="SI",UPPER(TRIM(Datos!AC160&amp;""))="NO"),IF(ISNUMBER(Datos!AC160),AND(OR(AC$1005="",Datos!AC160&gt;=AC$1005),OR(AC$1006="",Datos!AC160&lt;=AC$1006)),FALSE),TRUE))))</f>
        <v>0.0</v>
      </c>
      <c r="AD160">
        <f>IF(Datos!AD160="",0,IF(AND(AD$1008&lt;&gt;"",Datos!AD160=AD$1008),0,IF(AD$1004=0,0,1-CHOOSE(AD$1004,IF(ISNUMBER(Datos!AD160),AND(OR(AD$1005="",Datos!AD160&gt;=AD$1005),OR(AD$1006="",Datos!AD160&lt;=AD$1006)),FALSE),IF(ISNUMBER(Datos!AD160),AND(Datos!AD160=INT(Datos!AD160),AND(OR(AD$1005="",Datos!AD160&gt;=AD$1005),OR(AD$1006="",Datos!AD160&lt;=AD$1006))),FALSE),OR(ISNUMBER(FIND(";"&amp;UPPER(TRIM(Datos!AD160&amp;""))&amp;"=",AD$1007)),ISNUMBER(FIND(";"&amp;UPPER(TRIM(Datos!AD160&amp;""))&amp;";",AD$1007))),OR(UPPER(TRIM(Datos!AD160&amp;""))="SÍ",UPPER(TRIM(Datos!AD160&amp;""))="SI",UPPER(TRIM(Datos!AD160&amp;""))="NO"),IF(ISNUMBER(Datos!AD160),AND(OR(AD$1005="",Datos!AD160&gt;=AD$1005),OR(AD$1006="",Datos!AD160&lt;=AD$1006)),FALSE),TRUE))))</f>
        <v>0.0</v>
      </c>
      <c r="AE160">
        <f>IF(Datos!AE160="",0,IF(AND(AE$1008&lt;&gt;"",Datos!AE160=AE$1008),0,IF(AE$1004=0,0,1-CHOOSE(AE$1004,IF(ISNUMBER(Datos!AE160),AND(OR(AE$1005="",Datos!AE160&gt;=AE$1005),OR(AE$1006="",Datos!AE160&lt;=AE$1006)),FALSE),IF(ISNUMBER(Datos!AE160),AND(Datos!AE160=INT(Datos!AE160),AND(OR(AE$1005="",Datos!AE160&gt;=AE$1005),OR(AE$1006="",Datos!AE160&lt;=AE$1006))),FALSE),OR(ISNUMBER(FIND(";"&amp;UPPER(TRIM(Datos!AE160&amp;""))&amp;"=",AE$1007)),ISNUMBER(FIND(";"&amp;UPPER(TRIM(Datos!AE160&amp;""))&amp;";",AE$1007))),OR(UPPER(TRIM(Datos!AE160&amp;""))="SÍ",UPPER(TRIM(Datos!AE160&amp;""))="SI",UPPER(TRIM(Datos!AE160&amp;""))="NO"),IF(ISNUMBER(Datos!AE160),AND(OR(AE$1005="",Datos!AE160&gt;=AE$1005),OR(AE$1006="",Datos!AE160&lt;=AE$1006)),FALSE),TRUE))))</f>
        <v>0.0</v>
      </c>
    </row>
    <row r="161" spans="2:31">
      <c r="B161">
        <f>IF(Datos!B161="",0,IF(AND(B$1008&lt;&gt;"",Datos!B161=B$1008),0,IF(B$1004=0,0,1-CHOOSE(B$1004,IF(ISNUMBER(Datos!B161),AND(OR(B$1005="",Datos!B161&gt;=B$1005),OR(B$1006="",Datos!B161&lt;=B$1006)),FALSE),IF(ISNUMBER(Datos!B161),AND(Datos!B161=INT(Datos!B161),AND(OR(B$1005="",Datos!B161&gt;=B$1005),OR(B$1006="",Datos!B161&lt;=B$1006))),FALSE),OR(ISNUMBER(FIND(";"&amp;UPPER(TRIM(Datos!B161&amp;""))&amp;"=",B$1007)),ISNUMBER(FIND(";"&amp;UPPER(TRIM(Datos!B161&amp;""))&amp;";",B$1007))),OR(UPPER(TRIM(Datos!B161&amp;""))="SÍ",UPPER(TRIM(Datos!B161&amp;""))="SI",UPPER(TRIM(Datos!B161&amp;""))="NO"),IF(ISNUMBER(Datos!B161),AND(OR(B$1005="",Datos!B161&gt;=B$1005),OR(B$1006="",Datos!B161&lt;=B$1006)),FALSE),TRUE))))</f>
        <v>0.0</v>
      </c>
      <c r="C161">
        <f>IF(Datos!C161="",0,IF(AND(C$1008&lt;&gt;"",Datos!C161=C$1008),0,IF(C$1004=0,0,1-CHOOSE(C$1004,IF(ISNUMBER(Datos!C161),AND(OR(C$1005="",Datos!C161&gt;=C$1005),OR(C$1006="",Datos!C161&lt;=C$1006)),FALSE),IF(ISNUMBER(Datos!C161),AND(Datos!C161=INT(Datos!C161),AND(OR(C$1005="",Datos!C161&gt;=C$1005),OR(C$1006="",Datos!C161&lt;=C$1006))),FALSE),OR(ISNUMBER(FIND(";"&amp;UPPER(TRIM(Datos!C161&amp;""))&amp;"=",C$1007)),ISNUMBER(FIND(";"&amp;UPPER(TRIM(Datos!C161&amp;""))&amp;";",C$1007))),OR(UPPER(TRIM(Datos!C161&amp;""))="SÍ",UPPER(TRIM(Datos!C161&amp;""))="SI",UPPER(TRIM(Datos!C161&amp;""))="NO"),IF(ISNUMBER(Datos!C161),AND(OR(C$1005="",Datos!C161&gt;=C$1005),OR(C$1006="",Datos!C161&lt;=C$1006)),FALSE),TRUE))))</f>
        <v>0.0</v>
      </c>
      <c r="D161">
        <f>IF(Datos!D161="",0,IF(AND(D$1008&lt;&gt;"",Datos!D161=D$1008),0,IF(D$1004=0,0,1-CHOOSE(D$1004,IF(ISNUMBER(Datos!D161),AND(OR(D$1005="",Datos!D161&gt;=D$1005),OR(D$1006="",Datos!D161&lt;=D$1006)),FALSE),IF(ISNUMBER(Datos!D161),AND(Datos!D161=INT(Datos!D161),AND(OR(D$1005="",Datos!D161&gt;=D$1005),OR(D$1006="",Datos!D161&lt;=D$1006))),FALSE),OR(ISNUMBER(FIND(";"&amp;UPPER(TRIM(Datos!D161&amp;""))&amp;"=",D$1007)),ISNUMBER(FIND(";"&amp;UPPER(TRIM(Datos!D161&amp;""))&amp;";",D$1007))),OR(UPPER(TRIM(Datos!D161&amp;""))="SÍ",UPPER(TRIM(Datos!D161&amp;""))="SI",UPPER(TRIM(Datos!D161&amp;""))="NO"),IF(ISNUMBER(Datos!D161),AND(OR(D$1005="",Datos!D161&gt;=D$1005),OR(D$1006="",Datos!D161&lt;=D$1006)),FALSE),TRUE))))</f>
        <v>0.0</v>
      </c>
      <c r="E161">
        <f>IF(Datos!E161="",0,IF(AND(E$1008&lt;&gt;"",Datos!E161=E$1008),0,IF(E$1004=0,0,1-CHOOSE(E$1004,IF(ISNUMBER(Datos!E161),AND(OR(E$1005="",Datos!E161&gt;=E$1005),OR(E$1006="",Datos!E161&lt;=E$1006)),FALSE),IF(ISNUMBER(Datos!E161),AND(Datos!E161=INT(Datos!E161),AND(OR(E$1005="",Datos!E161&gt;=E$1005),OR(E$1006="",Datos!E161&lt;=E$1006))),FALSE),OR(ISNUMBER(FIND(";"&amp;UPPER(TRIM(Datos!E161&amp;""))&amp;"=",E$1007)),ISNUMBER(FIND(";"&amp;UPPER(TRIM(Datos!E161&amp;""))&amp;";",E$1007))),OR(UPPER(TRIM(Datos!E161&amp;""))="SÍ",UPPER(TRIM(Datos!E161&amp;""))="SI",UPPER(TRIM(Datos!E161&amp;""))="NO"),IF(ISNUMBER(Datos!E161),AND(OR(E$1005="",Datos!E161&gt;=E$1005),OR(E$1006="",Datos!E161&lt;=E$1006)),FALSE),TRUE))))</f>
        <v>0.0</v>
      </c>
      <c r="F161">
        <f>IF(Datos!F161="",0,IF(AND(F$1008&lt;&gt;"",Datos!F161=F$1008),0,IF(F$1004=0,0,1-CHOOSE(F$1004,IF(ISNUMBER(Datos!F161),AND(OR(F$1005="",Datos!F161&gt;=F$1005),OR(F$1006="",Datos!F161&lt;=F$1006)),FALSE),IF(ISNUMBER(Datos!F161),AND(Datos!F161=INT(Datos!F161),AND(OR(F$1005="",Datos!F161&gt;=F$1005),OR(F$1006="",Datos!F161&lt;=F$1006))),FALSE),OR(ISNUMBER(FIND(";"&amp;UPPER(TRIM(Datos!F161&amp;""))&amp;"=",F$1007)),ISNUMBER(FIND(";"&amp;UPPER(TRIM(Datos!F161&amp;""))&amp;";",F$1007))),OR(UPPER(TRIM(Datos!F161&amp;""))="SÍ",UPPER(TRIM(Datos!F161&amp;""))="SI",UPPER(TRIM(Datos!F161&amp;""))="NO"),IF(ISNUMBER(Datos!F161),AND(OR(F$1005="",Datos!F161&gt;=F$1005),OR(F$1006="",Datos!F161&lt;=F$1006)),FALSE),TRUE))))</f>
        <v>0.0</v>
      </c>
      <c r="G161">
        <f>IF(Datos!G161="",0,IF(AND(G$1008&lt;&gt;"",Datos!G161=G$1008),0,IF(G$1004=0,0,1-CHOOSE(G$1004,IF(ISNUMBER(Datos!G161),AND(OR(G$1005="",Datos!G161&gt;=G$1005),OR(G$1006="",Datos!G161&lt;=G$1006)),FALSE),IF(ISNUMBER(Datos!G161),AND(Datos!G161=INT(Datos!G161),AND(OR(G$1005="",Datos!G161&gt;=G$1005),OR(G$1006="",Datos!G161&lt;=G$1006))),FALSE),OR(ISNUMBER(FIND(";"&amp;UPPER(TRIM(Datos!G161&amp;""))&amp;"=",G$1007)),ISNUMBER(FIND(";"&amp;UPPER(TRIM(Datos!G161&amp;""))&amp;";",G$1007))),OR(UPPER(TRIM(Datos!G161&amp;""))="SÍ",UPPER(TRIM(Datos!G161&amp;""))="SI",UPPER(TRIM(Datos!G161&amp;""))="NO"),IF(ISNUMBER(Datos!G161),AND(OR(G$1005="",Datos!G161&gt;=G$1005),OR(G$1006="",Datos!G161&lt;=G$1006)),FALSE),TRUE))))</f>
        <v>0.0</v>
      </c>
      <c r="H161">
        <f>IF(Datos!H161="",0,IF(AND(H$1008&lt;&gt;"",Datos!H161=H$1008),0,IF(H$1004=0,0,1-CHOOSE(H$1004,IF(ISNUMBER(Datos!H161),AND(OR(H$1005="",Datos!H161&gt;=H$1005),OR(H$1006="",Datos!H161&lt;=H$1006)),FALSE),IF(ISNUMBER(Datos!H161),AND(Datos!H161=INT(Datos!H161),AND(OR(H$1005="",Datos!H161&gt;=H$1005),OR(H$1006="",Datos!H161&lt;=H$1006))),FALSE),OR(ISNUMBER(FIND(";"&amp;UPPER(TRIM(Datos!H161&amp;""))&amp;"=",H$1007)),ISNUMBER(FIND(";"&amp;UPPER(TRIM(Datos!H161&amp;""))&amp;";",H$1007))),OR(UPPER(TRIM(Datos!H161&amp;""))="SÍ",UPPER(TRIM(Datos!H161&amp;""))="SI",UPPER(TRIM(Datos!H161&amp;""))="NO"),IF(ISNUMBER(Datos!H161),AND(OR(H$1005="",Datos!H161&gt;=H$1005),OR(H$1006="",Datos!H161&lt;=H$1006)),FALSE),TRUE))))</f>
        <v>0.0</v>
      </c>
      <c r="I161">
        <f>IF(Datos!I161="",0,IF(AND(I$1008&lt;&gt;"",Datos!I161=I$1008),0,IF(I$1004=0,0,1-CHOOSE(I$1004,IF(ISNUMBER(Datos!I161),AND(OR(I$1005="",Datos!I161&gt;=I$1005),OR(I$1006="",Datos!I161&lt;=I$1006)),FALSE),IF(ISNUMBER(Datos!I161),AND(Datos!I161=INT(Datos!I161),AND(OR(I$1005="",Datos!I161&gt;=I$1005),OR(I$1006="",Datos!I161&lt;=I$1006))),FALSE),OR(ISNUMBER(FIND(";"&amp;UPPER(TRIM(Datos!I161&amp;""))&amp;"=",I$1007)),ISNUMBER(FIND(";"&amp;UPPER(TRIM(Datos!I161&amp;""))&amp;";",I$1007))),OR(UPPER(TRIM(Datos!I161&amp;""))="SÍ",UPPER(TRIM(Datos!I161&amp;""))="SI",UPPER(TRIM(Datos!I161&amp;""))="NO"),IF(ISNUMBER(Datos!I161),AND(OR(I$1005="",Datos!I161&gt;=I$1005),OR(I$1006="",Datos!I161&lt;=I$1006)),FALSE),TRUE))))</f>
        <v>0.0</v>
      </c>
      <c r="J161">
        <f>IF(Datos!J161="",0,IF(AND(J$1008&lt;&gt;"",Datos!J161=J$1008),0,IF(J$1004=0,0,1-CHOOSE(J$1004,IF(ISNUMBER(Datos!J161),AND(OR(J$1005="",Datos!J161&gt;=J$1005),OR(J$1006="",Datos!J161&lt;=J$1006)),FALSE),IF(ISNUMBER(Datos!J161),AND(Datos!J161=INT(Datos!J161),AND(OR(J$1005="",Datos!J161&gt;=J$1005),OR(J$1006="",Datos!J161&lt;=J$1006))),FALSE),OR(ISNUMBER(FIND(";"&amp;UPPER(TRIM(Datos!J161&amp;""))&amp;"=",J$1007)),ISNUMBER(FIND(";"&amp;UPPER(TRIM(Datos!J161&amp;""))&amp;";",J$1007))),OR(UPPER(TRIM(Datos!J161&amp;""))="SÍ",UPPER(TRIM(Datos!J161&amp;""))="SI",UPPER(TRIM(Datos!J161&amp;""))="NO"),IF(ISNUMBER(Datos!J161),AND(OR(J$1005="",Datos!J161&gt;=J$1005),OR(J$1006="",Datos!J161&lt;=J$1006)),FALSE),TRUE))))</f>
        <v>0.0</v>
      </c>
      <c r="K161">
        <f>IF(Datos!K161="",0,IF(AND(K$1008&lt;&gt;"",Datos!K161=K$1008),0,IF(K$1004=0,0,1-CHOOSE(K$1004,IF(ISNUMBER(Datos!K161),AND(OR(K$1005="",Datos!K161&gt;=K$1005),OR(K$1006="",Datos!K161&lt;=K$1006)),FALSE),IF(ISNUMBER(Datos!K161),AND(Datos!K161=INT(Datos!K161),AND(OR(K$1005="",Datos!K161&gt;=K$1005),OR(K$1006="",Datos!K161&lt;=K$1006))),FALSE),OR(ISNUMBER(FIND(";"&amp;UPPER(TRIM(Datos!K161&amp;""))&amp;"=",K$1007)),ISNUMBER(FIND(";"&amp;UPPER(TRIM(Datos!K161&amp;""))&amp;";",K$1007))),OR(UPPER(TRIM(Datos!K161&amp;""))="SÍ",UPPER(TRIM(Datos!K161&amp;""))="SI",UPPER(TRIM(Datos!K161&amp;""))="NO"),IF(ISNUMBER(Datos!K161),AND(OR(K$1005="",Datos!K161&gt;=K$1005),OR(K$1006="",Datos!K161&lt;=K$1006)),FALSE),TRUE))))</f>
        <v>0.0</v>
      </c>
      <c r="L161">
        <f>IF(Datos!L161="",0,IF(AND(L$1008&lt;&gt;"",Datos!L161=L$1008),0,IF(L$1004=0,0,1-CHOOSE(L$1004,IF(ISNUMBER(Datos!L161),AND(OR(L$1005="",Datos!L161&gt;=L$1005),OR(L$1006="",Datos!L161&lt;=L$1006)),FALSE),IF(ISNUMBER(Datos!L161),AND(Datos!L161=INT(Datos!L161),AND(OR(L$1005="",Datos!L161&gt;=L$1005),OR(L$1006="",Datos!L161&lt;=L$1006))),FALSE),OR(ISNUMBER(FIND(";"&amp;UPPER(TRIM(Datos!L161&amp;""))&amp;"=",L$1007)),ISNUMBER(FIND(";"&amp;UPPER(TRIM(Datos!L161&amp;""))&amp;";",L$1007))),OR(UPPER(TRIM(Datos!L161&amp;""))="SÍ",UPPER(TRIM(Datos!L161&amp;""))="SI",UPPER(TRIM(Datos!L161&amp;""))="NO"),IF(ISNUMBER(Datos!L161),AND(OR(L$1005="",Datos!L161&gt;=L$1005),OR(L$1006="",Datos!L161&lt;=L$1006)),FALSE),TRUE))))</f>
        <v>0.0</v>
      </c>
      <c r="M161">
        <f>IF(Datos!M161="",0,IF(AND(M$1008&lt;&gt;"",Datos!M161=M$1008),0,IF(M$1004=0,0,1-CHOOSE(M$1004,IF(ISNUMBER(Datos!M161),AND(OR(M$1005="",Datos!M161&gt;=M$1005),OR(M$1006="",Datos!M161&lt;=M$1006)),FALSE),IF(ISNUMBER(Datos!M161),AND(Datos!M161=INT(Datos!M161),AND(OR(M$1005="",Datos!M161&gt;=M$1005),OR(M$1006="",Datos!M161&lt;=M$1006))),FALSE),OR(ISNUMBER(FIND(";"&amp;UPPER(TRIM(Datos!M161&amp;""))&amp;"=",M$1007)),ISNUMBER(FIND(";"&amp;UPPER(TRIM(Datos!M161&amp;""))&amp;";",M$1007))),OR(UPPER(TRIM(Datos!M161&amp;""))="SÍ",UPPER(TRIM(Datos!M161&amp;""))="SI",UPPER(TRIM(Datos!M161&amp;""))="NO"),IF(ISNUMBER(Datos!M161),AND(OR(M$1005="",Datos!M161&gt;=M$1005),OR(M$1006="",Datos!M161&lt;=M$1006)),FALSE),TRUE))))</f>
        <v>0.0</v>
      </c>
      <c r="N161">
        <f>IF(Datos!N161="",0,IF(AND(N$1008&lt;&gt;"",Datos!N161=N$1008),0,IF(N$1004=0,0,1-CHOOSE(N$1004,IF(ISNUMBER(Datos!N161),AND(OR(N$1005="",Datos!N161&gt;=N$1005),OR(N$1006="",Datos!N161&lt;=N$1006)),FALSE),IF(ISNUMBER(Datos!N161),AND(Datos!N161=INT(Datos!N161),AND(OR(N$1005="",Datos!N161&gt;=N$1005),OR(N$1006="",Datos!N161&lt;=N$1006))),FALSE),OR(ISNUMBER(FIND(";"&amp;UPPER(TRIM(Datos!N161&amp;""))&amp;"=",N$1007)),ISNUMBER(FIND(";"&amp;UPPER(TRIM(Datos!N161&amp;""))&amp;";",N$1007))),OR(UPPER(TRIM(Datos!N161&amp;""))="SÍ",UPPER(TRIM(Datos!N161&amp;""))="SI",UPPER(TRIM(Datos!N161&amp;""))="NO"),IF(ISNUMBER(Datos!N161),AND(OR(N$1005="",Datos!N161&gt;=N$1005),OR(N$1006="",Datos!N161&lt;=N$1006)),FALSE),TRUE))))</f>
        <v>0.0</v>
      </c>
      <c r="O161">
        <f>IF(Datos!O161="",0,IF(AND(O$1008&lt;&gt;"",Datos!O161=O$1008),0,IF(O$1004=0,0,1-CHOOSE(O$1004,IF(ISNUMBER(Datos!O161),AND(OR(O$1005="",Datos!O161&gt;=O$1005),OR(O$1006="",Datos!O161&lt;=O$1006)),FALSE),IF(ISNUMBER(Datos!O161),AND(Datos!O161=INT(Datos!O161),AND(OR(O$1005="",Datos!O161&gt;=O$1005),OR(O$1006="",Datos!O161&lt;=O$1006))),FALSE),OR(ISNUMBER(FIND(";"&amp;UPPER(TRIM(Datos!O161&amp;""))&amp;"=",O$1007)),ISNUMBER(FIND(";"&amp;UPPER(TRIM(Datos!O161&amp;""))&amp;";",O$1007))),OR(UPPER(TRIM(Datos!O161&amp;""))="SÍ",UPPER(TRIM(Datos!O161&amp;""))="SI",UPPER(TRIM(Datos!O161&amp;""))="NO"),IF(ISNUMBER(Datos!O161),AND(OR(O$1005="",Datos!O161&gt;=O$1005),OR(O$1006="",Datos!O161&lt;=O$1006)),FALSE),TRUE))))</f>
        <v>0.0</v>
      </c>
      <c r="P161">
        <f>IF(Datos!P161="",0,IF(AND(P$1008&lt;&gt;"",Datos!P161=P$1008),0,IF(P$1004=0,0,1-CHOOSE(P$1004,IF(ISNUMBER(Datos!P161),AND(OR(P$1005="",Datos!P161&gt;=P$1005),OR(P$1006="",Datos!P161&lt;=P$1006)),FALSE),IF(ISNUMBER(Datos!P161),AND(Datos!P161=INT(Datos!P161),AND(OR(P$1005="",Datos!P161&gt;=P$1005),OR(P$1006="",Datos!P161&lt;=P$1006))),FALSE),OR(ISNUMBER(FIND(";"&amp;UPPER(TRIM(Datos!P161&amp;""))&amp;"=",P$1007)),ISNUMBER(FIND(";"&amp;UPPER(TRIM(Datos!P161&amp;""))&amp;";",P$1007))),OR(UPPER(TRIM(Datos!P161&amp;""))="SÍ",UPPER(TRIM(Datos!P161&amp;""))="SI",UPPER(TRIM(Datos!P161&amp;""))="NO"),IF(ISNUMBER(Datos!P161),AND(OR(P$1005="",Datos!P161&gt;=P$1005),OR(P$1006="",Datos!P161&lt;=P$1006)),FALSE),TRUE))))</f>
        <v>0.0</v>
      </c>
      <c r="Q161">
        <f>IF(Datos!Q161="",0,IF(AND(Q$1008&lt;&gt;"",Datos!Q161=Q$1008),0,IF(Q$1004=0,0,1-CHOOSE(Q$1004,IF(ISNUMBER(Datos!Q161),AND(OR(Q$1005="",Datos!Q161&gt;=Q$1005),OR(Q$1006="",Datos!Q161&lt;=Q$1006)),FALSE),IF(ISNUMBER(Datos!Q161),AND(Datos!Q161=INT(Datos!Q161),AND(OR(Q$1005="",Datos!Q161&gt;=Q$1005),OR(Q$1006="",Datos!Q161&lt;=Q$1006))),FALSE),OR(ISNUMBER(FIND(";"&amp;UPPER(TRIM(Datos!Q161&amp;""))&amp;"=",Q$1007)),ISNUMBER(FIND(";"&amp;UPPER(TRIM(Datos!Q161&amp;""))&amp;";",Q$1007))),OR(UPPER(TRIM(Datos!Q161&amp;""))="SÍ",UPPER(TRIM(Datos!Q161&amp;""))="SI",UPPER(TRIM(Datos!Q161&amp;""))="NO"),IF(ISNUMBER(Datos!Q161),AND(OR(Q$1005="",Datos!Q161&gt;=Q$1005),OR(Q$1006="",Datos!Q161&lt;=Q$1006)),FALSE),TRUE))))</f>
        <v>0.0</v>
      </c>
      <c r="R161">
        <f>IF(Datos!R161="",0,IF(AND(R$1008&lt;&gt;"",Datos!R161=R$1008),0,IF(R$1004=0,0,1-CHOOSE(R$1004,IF(ISNUMBER(Datos!R161),AND(OR(R$1005="",Datos!R161&gt;=R$1005),OR(R$1006="",Datos!R161&lt;=R$1006)),FALSE),IF(ISNUMBER(Datos!R161),AND(Datos!R161=INT(Datos!R161),AND(OR(R$1005="",Datos!R161&gt;=R$1005),OR(R$1006="",Datos!R161&lt;=R$1006))),FALSE),OR(ISNUMBER(FIND(";"&amp;UPPER(TRIM(Datos!R161&amp;""))&amp;"=",R$1007)),ISNUMBER(FIND(";"&amp;UPPER(TRIM(Datos!R161&amp;""))&amp;";",R$1007))),OR(UPPER(TRIM(Datos!R161&amp;""))="SÍ",UPPER(TRIM(Datos!R161&amp;""))="SI",UPPER(TRIM(Datos!R161&amp;""))="NO"),IF(ISNUMBER(Datos!R161),AND(OR(R$1005="",Datos!R161&gt;=R$1005),OR(R$1006="",Datos!R161&lt;=R$1006)),FALSE),TRUE))))</f>
        <v>0.0</v>
      </c>
      <c r="S161">
        <f>IF(Datos!S161="",0,IF(AND(S$1008&lt;&gt;"",Datos!S161=S$1008),0,IF(S$1004=0,0,1-CHOOSE(S$1004,IF(ISNUMBER(Datos!S161),AND(OR(S$1005="",Datos!S161&gt;=S$1005),OR(S$1006="",Datos!S161&lt;=S$1006)),FALSE),IF(ISNUMBER(Datos!S161),AND(Datos!S161=INT(Datos!S161),AND(OR(S$1005="",Datos!S161&gt;=S$1005),OR(S$1006="",Datos!S161&lt;=S$1006))),FALSE),OR(ISNUMBER(FIND(";"&amp;UPPER(TRIM(Datos!S161&amp;""))&amp;"=",S$1007)),ISNUMBER(FIND(";"&amp;UPPER(TRIM(Datos!S161&amp;""))&amp;";",S$1007))),OR(UPPER(TRIM(Datos!S161&amp;""))="SÍ",UPPER(TRIM(Datos!S161&amp;""))="SI",UPPER(TRIM(Datos!S161&amp;""))="NO"),IF(ISNUMBER(Datos!S161),AND(OR(S$1005="",Datos!S161&gt;=S$1005),OR(S$1006="",Datos!S161&lt;=S$1006)),FALSE),TRUE))))</f>
        <v>0.0</v>
      </c>
      <c r="T161">
        <f>IF(Datos!T161="",0,IF(AND(T$1008&lt;&gt;"",Datos!T161=T$1008),0,IF(T$1004=0,0,1-CHOOSE(T$1004,IF(ISNUMBER(Datos!T161),AND(OR(T$1005="",Datos!T161&gt;=T$1005),OR(T$1006="",Datos!T161&lt;=T$1006)),FALSE),IF(ISNUMBER(Datos!T161),AND(Datos!T161=INT(Datos!T161),AND(OR(T$1005="",Datos!T161&gt;=T$1005),OR(T$1006="",Datos!T161&lt;=T$1006))),FALSE),OR(ISNUMBER(FIND(";"&amp;UPPER(TRIM(Datos!T161&amp;""))&amp;"=",T$1007)),ISNUMBER(FIND(";"&amp;UPPER(TRIM(Datos!T161&amp;""))&amp;";",T$1007))),OR(UPPER(TRIM(Datos!T161&amp;""))="SÍ",UPPER(TRIM(Datos!T161&amp;""))="SI",UPPER(TRIM(Datos!T161&amp;""))="NO"),IF(ISNUMBER(Datos!T161),AND(OR(T$1005="",Datos!T161&gt;=T$1005),OR(T$1006="",Datos!T161&lt;=T$1006)),FALSE),TRUE))))</f>
        <v>0.0</v>
      </c>
      <c r="U161">
        <f>IF(Datos!U161="",0,IF(AND(U$1008&lt;&gt;"",Datos!U161=U$1008),0,IF(U$1004=0,0,1-CHOOSE(U$1004,IF(ISNUMBER(Datos!U161),AND(OR(U$1005="",Datos!U161&gt;=U$1005),OR(U$1006="",Datos!U161&lt;=U$1006)),FALSE),IF(ISNUMBER(Datos!U161),AND(Datos!U161=INT(Datos!U161),AND(OR(U$1005="",Datos!U161&gt;=U$1005),OR(U$1006="",Datos!U161&lt;=U$1006))),FALSE),OR(ISNUMBER(FIND(";"&amp;UPPER(TRIM(Datos!U161&amp;""))&amp;"=",U$1007)),ISNUMBER(FIND(";"&amp;UPPER(TRIM(Datos!U161&amp;""))&amp;";",U$1007))),OR(UPPER(TRIM(Datos!U161&amp;""))="SÍ",UPPER(TRIM(Datos!U161&amp;""))="SI",UPPER(TRIM(Datos!U161&amp;""))="NO"),IF(ISNUMBER(Datos!U161),AND(OR(U$1005="",Datos!U161&gt;=U$1005),OR(U$1006="",Datos!U161&lt;=U$1006)),FALSE),TRUE))))</f>
        <v>0.0</v>
      </c>
      <c r="V161">
        <f>IF(Datos!V161="",0,IF(AND(V$1008&lt;&gt;"",Datos!V161=V$1008),0,IF(V$1004=0,0,1-CHOOSE(V$1004,IF(ISNUMBER(Datos!V161),AND(OR(V$1005="",Datos!V161&gt;=V$1005),OR(V$1006="",Datos!V161&lt;=V$1006)),FALSE),IF(ISNUMBER(Datos!V161),AND(Datos!V161=INT(Datos!V161),AND(OR(V$1005="",Datos!V161&gt;=V$1005),OR(V$1006="",Datos!V161&lt;=V$1006))),FALSE),OR(ISNUMBER(FIND(";"&amp;UPPER(TRIM(Datos!V161&amp;""))&amp;"=",V$1007)),ISNUMBER(FIND(";"&amp;UPPER(TRIM(Datos!V161&amp;""))&amp;";",V$1007))),OR(UPPER(TRIM(Datos!V161&amp;""))="SÍ",UPPER(TRIM(Datos!V161&amp;""))="SI",UPPER(TRIM(Datos!V161&amp;""))="NO"),IF(ISNUMBER(Datos!V161),AND(OR(V$1005="",Datos!V161&gt;=V$1005),OR(V$1006="",Datos!V161&lt;=V$1006)),FALSE),TRUE))))</f>
        <v>0.0</v>
      </c>
      <c r="W161">
        <f>IF(Datos!W161="",0,IF(AND(W$1008&lt;&gt;"",Datos!W161=W$1008),0,IF(W$1004=0,0,1-CHOOSE(W$1004,IF(ISNUMBER(Datos!W161),AND(OR(W$1005="",Datos!W161&gt;=W$1005),OR(W$1006="",Datos!W161&lt;=W$1006)),FALSE),IF(ISNUMBER(Datos!W161),AND(Datos!W161=INT(Datos!W161),AND(OR(W$1005="",Datos!W161&gt;=W$1005),OR(W$1006="",Datos!W161&lt;=W$1006))),FALSE),OR(ISNUMBER(FIND(";"&amp;UPPER(TRIM(Datos!W161&amp;""))&amp;"=",W$1007)),ISNUMBER(FIND(";"&amp;UPPER(TRIM(Datos!W161&amp;""))&amp;";",W$1007))),OR(UPPER(TRIM(Datos!W161&amp;""))="SÍ",UPPER(TRIM(Datos!W161&amp;""))="SI",UPPER(TRIM(Datos!W161&amp;""))="NO"),IF(ISNUMBER(Datos!W161),AND(OR(W$1005="",Datos!W161&gt;=W$1005),OR(W$1006="",Datos!W161&lt;=W$1006)),FALSE),TRUE))))</f>
        <v>0.0</v>
      </c>
      <c r="X161">
        <f>IF(Datos!X161="",0,IF(AND(X$1008&lt;&gt;"",Datos!X161=X$1008),0,IF(X$1004=0,0,1-CHOOSE(X$1004,IF(ISNUMBER(Datos!X161),AND(OR(X$1005="",Datos!X161&gt;=X$1005),OR(X$1006="",Datos!X161&lt;=X$1006)),FALSE),IF(ISNUMBER(Datos!X161),AND(Datos!X161=INT(Datos!X161),AND(OR(X$1005="",Datos!X161&gt;=X$1005),OR(X$1006="",Datos!X161&lt;=X$1006))),FALSE),OR(ISNUMBER(FIND(";"&amp;UPPER(TRIM(Datos!X161&amp;""))&amp;"=",X$1007)),ISNUMBER(FIND(";"&amp;UPPER(TRIM(Datos!X161&amp;""))&amp;";",X$1007))),OR(UPPER(TRIM(Datos!X161&amp;""))="SÍ",UPPER(TRIM(Datos!X161&amp;""))="SI",UPPER(TRIM(Datos!X161&amp;""))="NO"),IF(ISNUMBER(Datos!X161),AND(OR(X$1005="",Datos!X161&gt;=X$1005),OR(X$1006="",Datos!X161&lt;=X$1006)),FALSE),TRUE))))</f>
        <v>0.0</v>
      </c>
      <c r="Y161">
        <f>IF(Datos!Y161="",0,IF(AND(Y$1008&lt;&gt;"",Datos!Y161=Y$1008),0,IF(Y$1004=0,0,1-CHOOSE(Y$1004,IF(ISNUMBER(Datos!Y161),AND(OR(Y$1005="",Datos!Y161&gt;=Y$1005),OR(Y$1006="",Datos!Y161&lt;=Y$1006)),FALSE),IF(ISNUMBER(Datos!Y161),AND(Datos!Y161=INT(Datos!Y161),AND(OR(Y$1005="",Datos!Y161&gt;=Y$1005),OR(Y$1006="",Datos!Y161&lt;=Y$1006))),FALSE),OR(ISNUMBER(FIND(";"&amp;UPPER(TRIM(Datos!Y161&amp;""))&amp;"=",Y$1007)),ISNUMBER(FIND(";"&amp;UPPER(TRIM(Datos!Y161&amp;""))&amp;";",Y$1007))),OR(UPPER(TRIM(Datos!Y161&amp;""))="SÍ",UPPER(TRIM(Datos!Y161&amp;""))="SI",UPPER(TRIM(Datos!Y161&amp;""))="NO"),IF(ISNUMBER(Datos!Y161),AND(OR(Y$1005="",Datos!Y161&gt;=Y$1005),OR(Y$1006="",Datos!Y161&lt;=Y$1006)),FALSE),TRUE))))</f>
        <v>0.0</v>
      </c>
      <c r="Z161">
        <f>IF(Datos!Z161="",0,IF(AND(Z$1008&lt;&gt;"",Datos!Z161=Z$1008),0,IF(Z$1004=0,0,1-CHOOSE(Z$1004,IF(ISNUMBER(Datos!Z161),AND(OR(Z$1005="",Datos!Z161&gt;=Z$1005),OR(Z$1006="",Datos!Z161&lt;=Z$1006)),FALSE),IF(ISNUMBER(Datos!Z161),AND(Datos!Z161=INT(Datos!Z161),AND(OR(Z$1005="",Datos!Z161&gt;=Z$1005),OR(Z$1006="",Datos!Z161&lt;=Z$1006))),FALSE),OR(ISNUMBER(FIND(";"&amp;UPPER(TRIM(Datos!Z161&amp;""))&amp;"=",Z$1007)),ISNUMBER(FIND(";"&amp;UPPER(TRIM(Datos!Z161&amp;""))&amp;";",Z$1007))),OR(UPPER(TRIM(Datos!Z161&amp;""))="SÍ",UPPER(TRIM(Datos!Z161&amp;""))="SI",UPPER(TRIM(Datos!Z161&amp;""))="NO"),IF(ISNUMBER(Datos!Z161),AND(OR(Z$1005="",Datos!Z161&gt;=Z$1005),OR(Z$1006="",Datos!Z161&lt;=Z$1006)),FALSE),TRUE))))</f>
        <v>0.0</v>
      </c>
      <c r="AA161">
        <f>IF(Datos!AA161="",0,IF(AND(AA$1008&lt;&gt;"",Datos!AA161=AA$1008),0,IF(AA$1004=0,0,1-CHOOSE(AA$1004,IF(ISNUMBER(Datos!AA161),AND(OR(AA$1005="",Datos!AA161&gt;=AA$1005),OR(AA$1006="",Datos!AA161&lt;=AA$1006)),FALSE),IF(ISNUMBER(Datos!AA161),AND(Datos!AA161=INT(Datos!AA161),AND(OR(AA$1005="",Datos!AA161&gt;=AA$1005),OR(AA$1006="",Datos!AA161&lt;=AA$1006))),FALSE),OR(ISNUMBER(FIND(";"&amp;UPPER(TRIM(Datos!AA161&amp;""))&amp;"=",AA$1007)),ISNUMBER(FIND(";"&amp;UPPER(TRIM(Datos!AA161&amp;""))&amp;";",AA$1007))),OR(UPPER(TRIM(Datos!AA161&amp;""))="SÍ",UPPER(TRIM(Datos!AA161&amp;""))="SI",UPPER(TRIM(Datos!AA161&amp;""))="NO"),IF(ISNUMBER(Datos!AA161),AND(OR(AA$1005="",Datos!AA161&gt;=AA$1005),OR(AA$1006="",Datos!AA161&lt;=AA$1006)),FALSE),TRUE))))</f>
        <v>0.0</v>
      </c>
      <c r="AB161">
        <f>IF(Datos!AB161="",0,IF(AND(AB$1008&lt;&gt;"",Datos!AB161=AB$1008),0,IF(AB$1004=0,0,1-CHOOSE(AB$1004,IF(ISNUMBER(Datos!AB161),AND(OR(AB$1005="",Datos!AB161&gt;=AB$1005),OR(AB$1006="",Datos!AB161&lt;=AB$1006)),FALSE),IF(ISNUMBER(Datos!AB161),AND(Datos!AB161=INT(Datos!AB161),AND(OR(AB$1005="",Datos!AB161&gt;=AB$1005),OR(AB$1006="",Datos!AB161&lt;=AB$1006))),FALSE),OR(ISNUMBER(FIND(";"&amp;UPPER(TRIM(Datos!AB161&amp;""))&amp;"=",AB$1007)),ISNUMBER(FIND(";"&amp;UPPER(TRIM(Datos!AB161&amp;""))&amp;";",AB$1007))),OR(UPPER(TRIM(Datos!AB161&amp;""))="SÍ",UPPER(TRIM(Datos!AB161&amp;""))="SI",UPPER(TRIM(Datos!AB161&amp;""))="NO"),IF(ISNUMBER(Datos!AB161),AND(OR(AB$1005="",Datos!AB161&gt;=AB$1005),OR(AB$1006="",Datos!AB161&lt;=AB$1006)),FALSE),TRUE))))</f>
        <v>0.0</v>
      </c>
      <c r="AC161">
        <f>IF(Datos!AC161="",0,IF(AND(AC$1008&lt;&gt;"",Datos!AC161=AC$1008),0,IF(AC$1004=0,0,1-CHOOSE(AC$1004,IF(ISNUMBER(Datos!AC161),AND(OR(AC$1005="",Datos!AC161&gt;=AC$1005),OR(AC$1006="",Datos!AC161&lt;=AC$1006)),FALSE),IF(ISNUMBER(Datos!AC161),AND(Datos!AC161=INT(Datos!AC161),AND(OR(AC$1005="",Datos!AC161&gt;=AC$1005),OR(AC$1006="",Datos!AC161&lt;=AC$1006))),FALSE),OR(ISNUMBER(FIND(";"&amp;UPPER(TRIM(Datos!AC161&amp;""))&amp;"=",AC$1007)),ISNUMBER(FIND(";"&amp;UPPER(TRIM(Datos!AC161&amp;""))&amp;";",AC$1007))),OR(UPPER(TRIM(Datos!AC161&amp;""))="SÍ",UPPER(TRIM(Datos!AC161&amp;""))="SI",UPPER(TRIM(Datos!AC161&amp;""))="NO"),IF(ISNUMBER(Datos!AC161),AND(OR(AC$1005="",Datos!AC161&gt;=AC$1005),OR(AC$1006="",Datos!AC161&lt;=AC$1006)),FALSE),TRUE))))</f>
        <v>0.0</v>
      </c>
      <c r="AD161">
        <f>IF(Datos!AD161="",0,IF(AND(AD$1008&lt;&gt;"",Datos!AD161=AD$1008),0,IF(AD$1004=0,0,1-CHOOSE(AD$1004,IF(ISNUMBER(Datos!AD161),AND(OR(AD$1005="",Datos!AD161&gt;=AD$1005),OR(AD$1006="",Datos!AD161&lt;=AD$1006)),FALSE),IF(ISNUMBER(Datos!AD161),AND(Datos!AD161=INT(Datos!AD161),AND(OR(AD$1005="",Datos!AD161&gt;=AD$1005),OR(AD$1006="",Datos!AD161&lt;=AD$1006))),FALSE),OR(ISNUMBER(FIND(";"&amp;UPPER(TRIM(Datos!AD161&amp;""))&amp;"=",AD$1007)),ISNUMBER(FIND(";"&amp;UPPER(TRIM(Datos!AD161&amp;""))&amp;";",AD$1007))),OR(UPPER(TRIM(Datos!AD161&amp;""))="SÍ",UPPER(TRIM(Datos!AD161&amp;""))="SI",UPPER(TRIM(Datos!AD161&amp;""))="NO"),IF(ISNUMBER(Datos!AD161),AND(OR(AD$1005="",Datos!AD161&gt;=AD$1005),OR(AD$1006="",Datos!AD161&lt;=AD$1006)),FALSE),TRUE))))</f>
        <v>0.0</v>
      </c>
      <c r="AE161">
        <f>IF(Datos!AE161="",0,IF(AND(AE$1008&lt;&gt;"",Datos!AE161=AE$1008),0,IF(AE$1004=0,0,1-CHOOSE(AE$1004,IF(ISNUMBER(Datos!AE161),AND(OR(AE$1005="",Datos!AE161&gt;=AE$1005),OR(AE$1006="",Datos!AE161&lt;=AE$1006)),FALSE),IF(ISNUMBER(Datos!AE161),AND(Datos!AE161=INT(Datos!AE161),AND(OR(AE$1005="",Datos!AE161&gt;=AE$1005),OR(AE$1006="",Datos!AE161&lt;=AE$1006))),FALSE),OR(ISNUMBER(FIND(";"&amp;UPPER(TRIM(Datos!AE161&amp;""))&amp;"=",AE$1007)),ISNUMBER(FIND(";"&amp;UPPER(TRIM(Datos!AE161&amp;""))&amp;";",AE$1007))),OR(UPPER(TRIM(Datos!AE161&amp;""))="SÍ",UPPER(TRIM(Datos!AE161&amp;""))="SI",UPPER(TRIM(Datos!AE161&amp;""))="NO"),IF(ISNUMBER(Datos!AE161),AND(OR(AE$1005="",Datos!AE161&gt;=AE$1005),OR(AE$1006="",Datos!AE161&lt;=AE$1006)),FALSE),TRUE))))</f>
        <v>0.0</v>
      </c>
    </row>
    <row r="162" spans="2:31">
      <c r="B162">
        <f>IF(Datos!B162="",0,IF(AND(B$1008&lt;&gt;"",Datos!B162=B$1008),0,IF(B$1004=0,0,1-CHOOSE(B$1004,IF(ISNUMBER(Datos!B162),AND(OR(B$1005="",Datos!B162&gt;=B$1005),OR(B$1006="",Datos!B162&lt;=B$1006)),FALSE),IF(ISNUMBER(Datos!B162),AND(Datos!B162=INT(Datos!B162),AND(OR(B$1005="",Datos!B162&gt;=B$1005),OR(B$1006="",Datos!B162&lt;=B$1006))),FALSE),OR(ISNUMBER(FIND(";"&amp;UPPER(TRIM(Datos!B162&amp;""))&amp;"=",B$1007)),ISNUMBER(FIND(";"&amp;UPPER(TRIM(Datos!B162&amp;""))&amp;";",B$1007))),OR(UPPER(TRIM(Datos!B162&amp;""))="SÍ",UPPER(TRIM(Datos!B162&amp;""))="SI",UPPER(TRIM(Datos!B162&amp;""))="NO"),IF(ISNUMBER(Datos!B162),AND(OR(B$1005="",Datos!B162&gt;=B$1005),OR(B$1006="",Datos!B162&lt;=B$1006)),FALSE),TRUE))))</f>
        <v>0.0</v>
      </c>
      <c r="C162">
        <f>IF(Datos!C162="",0,IF(AND(C$1008&lt;&gt;"",Datos!C162=C$1008),0,IF(C$1004=0,0,1-CHOOSE(C$1004,IF(ISNUMBER(Datos!C162),AND(OR(C$1005="",Datos!C162&gt;=C$1005),OR(C$1006="",Datos!C162&lt;=C$1006)),FALSE),IF(ISNUMBER(Datos!C162),AND(Datos!C162=INT(Datos!C162),AND(OR(C$1005="",Datos!C162&gt;=C$1005),OR(C$1006="",Datos!C162&lt;=C$1006))),FALSE),OR(ISNUMBER(FIND(";"&amp;UPPER(TRIM(Datos!C162&amp;""))&amp;"=",C$1007)),ISNUMBER(FIND(";"&amp;UPPER(TRIM(Datos!C162&amp;""))&amp;";",C$1007))),OR(UPPER(TRIM(Datos!C162&amp;""))="SÍ",UPPER(TRIM(Datos!C162&amp;""))="SI",UPPER(TRIM(Datos!C162&amp;""))="NO"),IF(ISNUMBER(Datos!C162),AND(OR(C$1005="",Datos!C162&gt;=C$1005),OR(C$1006="",Datos!C162&lt;=C$1006)),FALSE),TRUE))))</f>
        <v>0.0</v>
      </c>
      <c r="D162">
        <f>IF(Datos!D162="",0,IF(AND(D$1008&lt;&gt;"",Datos!D162=D$1008),0,IF(D$1004=0,0,1-CHOOSE(D$1004,IF(ISNUMBER(Datos!D162),AND(OR(D$1005="",Datos!D162&gt;=D$1005),OR(D$1006="",Datos!D162&lt;=D$1006)),FALSE),IF(ISNUMBER(Datos!D162),AND(Datos!D162=INT(Datos!D162),AND(OR(D$1005="",Datos!D162&gt;=D$1005),OR(D$1006="",Datos!D162&lt;=D$1006))),FALSE),OR(ISNUMBER(FIND(";"&amp;UPPER(TRIM(Datos!D162&amp;""))&amp;"=",D$1007)),ISNUMBER(FIND(";"&amp;UPPER(TRIM(Datos!D162&amp;""))&amp;";",D$1007))),OR(UPPER(TRIM(Datos!D162&amp;""))="SÍ",UPPER(TRIM(Datos!D162&amp;""))="SI",UPPER(TRIM(Datos!D162&amp;""))="NO"),IF(ISNUMBER(Datos!D162),AND(OR(D$1005="",Datos!D162&gt;=D$1005),OR(D$1006="",Datos!D162&lt;=D$1006)),FALSE),TRUE))))</f>
        <v>0.0</v>
      </c>
      <c r="E162">
        <f>IF(Datos!E162="",0,IF(AND(E$1008&lt;&gt;"",Datos!E162=E$1008),0,IF(E$1004=0,0,1-CHOOSE(E$1004,IF(ISNUMBER(Datos!E162),AND(OR(E$1005="",Datos!E162&gt;=E$1005),OR(E$1006="",Datos!E162&lt;=E$1006)),FALSE),IF(ISNUMBER(Datos!E162),AND(Datos!E162=INT(Datos!E162),AND(OR(E$1005="",Datos!E162&gt;=E$1005),OR(E$1006="",Datos!E162&lt;=E$1006))),FALSE),OR(ISNUMBER(FIND(";"&amp;UPPER(TRIM(Datos!E162&amp;""))&amp;"=",E$1007)),ISNUMBER(FIND(";"&amp;UPPER(TRIM(Datos!E162&amp;""))&amp;";",E$1007))),OR(UPPER(TRIM(Datos!E162&amp;""))="SÍ",UPPER(TRIM(Datos!E162&amp;""))="SI",UPPER(TRIM(Datos!E162&amp;""))="NO"),IF(ISNUMBER(Datos!E162),AND(OR(E$1005="",Datos!E162&gt;=E$1005),OR(E$1006="",Datos!E162&lt;=E$1006)),FALSE),TRUE))))</f>
        <v>0.0</v>
      </c>
      <c r="F162">
        <f>IF(Datos!F162="",0,IF(AND(F$1008&lt;&gt;"",Datos!F162=F$1008),0,IF(F$1004=0,0,1-CHOOSE(F$1004,IF(ISNUMBER(Datos!F162),AND(OR(F$1005="",Datos!F162&gt;=F$1005),OR(F$1006="",Datos!F162&lt;=F$1006)),FALSE),IF(ISNUMBER(Datos!F162),AND(Datos!F162=INT(Datos!F162),AND(OR(F$1005="",Datos!F162&gt;=F$1005),OR(F$1006="",Datos!F162&lt;=F$1006))),FALSE),OR(ISNUMBER(FIND(";"&amp;UPPER(TRIM(Datos!F162&amp;""))&amp;"=",F$1007)),ISNUMBER(FIND(";"&amp;UPPER(TRIM(Datos!F162&amp;""))&amp;";",F$1007))),OR(UPPER(TRIM(Datos!F162&amp;""))="SÍ",UPPER(TRIM(Datos!F162&amp;""))="SI",UPPER(TRIM(Datos!F162&amp;""))="NO"),IF(ISNUMBER(Datos!F162),AND(OR(F$1005="",Datos!F162&gt;=F$1005),OR(F$1006="",Datos!F162&lt;=F$1006)),FALSE),TRUE))))</f>
        <v>0.0</v>
      </c>
      <c r="G162">
        <f>IF(Datos!G162="",0,IF(AND(G$1008&lt;&gt;"",Datos!G162=G$1008),0,IF(G$1004=0,0,1-CHOOSE(G$1004,IF(ISNUMBER(Datos!G162),AND(OR(G$1005="",Datos!G162&gt;=G$1005),OR(G$1006="",Datos!G162&lt;=G$1006)),FALSE),IF(ISNUMBER(Datos!G162),AND(Datos!G162=INT(Datos!G162),AND(OR(G$1005="",Datos!G162&gt;=G$1005),OR(G$1006="",Datos!G162&lt;=G$1006))),FALSE),OR(ISNUMBER(FIND(";"&amp;UPPER(TRIM(Datos!G162&amp;""))&amp;"=",G$1007)),ISNUMBER(FIND(";"&amp;UPPER(TRIM(Datos!G162&amp;""))&amp;";",G$1007))),OR(UPPER(TRIM(Datos!G162&amp;""))="SÍ",UPPER(TRIM(Datos!G162&amp;""))="SI",UPPER(TRIM(Datos!G162&amp;""))="NO"),IF(ISNUMBER(Datos!G162),AND(OR(G$1005="",Datos!G162&gt;=G$1005),OR(G$1006="",Datos!G162&lt;=G$1006)),FALSE),TRUE))))</f>
        <v>0.0</v>
      </c>
      <c r="H162">
        <f>IF(Datos!H162="",0,IF(AND(H$1008&lt;&gt;"",Datos!H162=H$1008),0,IF(H$1004=0,0,1-CHOOSE(H$1004,IF(ISNUMBER(Datos!H162),AND(OR(H$1005="",Datos!H162&gt;=H$1005),OR(H$1006="",Datos!H162&lt;=H$1006)),FALSE),IF(ISNUMBER(Datos!H162),AND(Datos!H162=INT(Datos!H162),AND(OR(H$1005="",Datos!H162&gt;=H$1005),OR(H$1006="",Datos!H162&lt;=H$1006))),FALSE),OR(ISNUMBER(FIND(";"&amp;UPPER(TRIM(Datos!H162&amp;""))&amp;"=",H$1007)),ISNUMBER(FIND(";"&amp;UPPER(TRIM(Datos!H162&amp;""))&amp;";",H$1007))),OR(UPPER(TRIM(Datos!H162&amp;""))="SÍ",UPPER(TRIM(Datos!H162&amp;""))="SI",UPPER(TRIM(Datos!H162&amp;""))="NO"),IF(ISNUMBER(Datos!H162),AND(OR(H$1005="",Datos!H162&gt;=H$1005),OR(H$1006="",Datos!H162&lt;=H$1006)),FALSE),TRUE))))</f>
        <v>0.0</v>
      </c>
      <c r="I162">
        <f>IF(Datos!I162="",0,IF(AND(I$1008&lt;&gt;"",Datos!I162=I$1008),0,IF(I$1004=0,0,1-CHOOSE(I$1004,IF(ISNUMBER(Datos!I162),AND(OR(I$1005="",Datos!I162&gt;=I$1005),OR(I$1006="",Datos!I162&lt;=I$1006)),FALSE),IF(ISNUMBER(Datos!I162),AND(Datos!I162=INT(Datos!I162),AND(OR(I$1005="",Datos!I162&gt;=I$1005),OR(I$1006="",Datos!I162&lt;=I$1006))),FALSE),OR(ISNUMBER(FIND(";"&amp;UPPER(TRIM(Datos!I162&amp;""))&amp;"=",I$1007)),ISNUMBER(FIND(";"&amp;UPPER(TRIM(Datos!I162&amp;""))&amp;";",I$1007))),OR(UPPER(TRIM(Datos!I162&amp;""))="SÍ",UPPER(TRIM(Datos!I162&amp;""))="SI",UPPER(TRIM(Datos!I162&amp;""))="NO"),IF(ISNUMBER(Datos!I162),AND(OR(I$1005="",Datos!I162&gt;=I$1005),OR(I$1006="",Datos!I162&lt;=I$1006)),FALSE),TRUE))))</f>
        <v>0.0</v>
      </c>
      <c r="J162">
        <f>IF(Datos!J162="",0,IF(AND(J$1008&lt;&gt;"",Datos!J162=J$1008),0,IF(J$1004=0,0,1-CHOOSE(J$1004,IF(ISNUMBER(Datos!J162),AND(OR(J$1005="",Datos!J162&gt;=J$1005),OR(J$1006="",Datos!J162&lt;=J$1006)),FALSE),IF(ISNUMBER(Datos!J162),AND(Datos!J162=INT(Datos!J162),AND(OR(J$1005="",Datos!J162&gt;=J$1005),OR(J$1006="",Datos!J162&lt;=J$1006))),FALSE),OR(ISNUMBER(FIND(";"&amp;UPPER(TRIM(Datos!J162&amp;""))&amp;"=",J$1007)),ISNUMBER(FIND(";"&amp;UPPER(TRIM(Datos!J162&amp;""))&amp;";",J$1007))),OR(UPPER(TRIM(Datos!J162&amp;""))="SÍ",UPPER(TRIM(Datos!J162&amp;""))="SI",UPPER(TRIM(Datos!J162&amp;""))="NO"),IF(ISNUMBER(Datos!J162),AND(OR(J$1005="",Datos!J162&gt;=J$1005),OR(J$1006="",Datos!J162&lt;=J$1006)),FALSE),TRUE))))</f>
        <v>0.0</v>
      </c>
      <c r="K162">
        <f>IF(Datos!K162="",0,IF(AND(K$1008&lt;&gt;"",Datos!K162=K$1008),0,IF(K$1004=0,0,1-CHOOSE(K$1004,IF(ISNUMBER(Datos!K162),AND(OR(K$1005="",Datos!K162&gt;=K$1005),OR(K$1006="",Datos!K162&lt;=K$1006)),FALSE),IF(ISNUMBER(Datos!K162),AND(Datos!K162=INT(Datos!K162),AND(OR(K$1005="",Datos!K162&gt;=K$1005),OR(K$1006="",Datos!K162&lt;=K$1006))),FALSE),OR(ISNUMBER(FIND(";"&amp;UPPER(TRIM(Datos!K162&amp;""))&amp;"=",K$1007)),ISNUMBER(FIND(";"&amp;UPPER(TRIM(Datos!K162&amp;""))&amp;";",K$1007))),OR(UPPER(TRIM(Datos!K162&amp;""))="SÍ",UPPER(TRIM(Datos!K162&amp;""))="SI",UPPER(TRIM(Datos!K162&amp;""))="NO"),IF(ISNUMBER(Datos!K162),AND(OR(K$1005="",Datos!K162&gt;=K$1005),OR(K$1006="",Datos!K162&lt;=K$1006)),FALSE),TRUE))))</f>
        <v>0.0</v>
      </c>
      <c r="L162">
        <f>IF(Datos!L162="",0,IF(AND(L$1008&lt;&gt;"",Datos!L162=L$1008),0,IF(L$1004=0,0,1-CHOOSE(L$1004,IF(ISNUMBER(Datos!L162),AND(OR(L$1005="",Datos!L162&gt;=L$1005),OR(L$1006="",Datos!L162&lt;=L$1006)),FALSE),IF(ISNUMBER(Datos!L162),AND(Datos!L162=INT(Datos!L162),AND(OR(L$1005="",Datos!L162&gt;=L$1005),OR(L$1006="",Datos!L162&lt;=L$1006))),FALSE),OR(ISNUMBER(FIND(";"&amp;UPPER(TRIM(Datos!L162&amp;""))&amp;"=",L$1007)),ISNUMBER(FIND(";"&amp;UPPER(TRIM(Datos!L162&amp;""))&amp;";",L$1007))),OR(UPPER(TRIM(Datos!L162&amp;""))="SÍ",UPPER(TRIM(Datos!L162&amp;""))="SI",UPPER(TRIM(Datos!L162&amp;""))="NO"),IF(ISNUMBER(Datos!L162),AND(OR(L$1005="",Datos!L162&gt;=L$1005),OR(L$1006="",Datos!L162&lt;=L$1006)),FALSE),TRUE))))</f>
        <v>0.0</v>
      </c>
      <c r="M162">
        <f>IF(Datos!M162="",0,IF(AND(M$1008&lt;&gt;"",Datos!M162=M$1008),0,IF(M$1004=0,0,1-CHOOSE(M$1004,IF(ISNUMBER(Datos!M162),AND(OR(M$1005="",Datos!M162&gt;=M$1005),OR(M$1006="",Datos!M162&lt;=M$1006)),FALSE),IF(ISNUMBER(Datos!M162),AND(Datos!M162=INT(Datos!M162),AND(OR(M$1005="",Datos!M162&gt;=M$1005),OR(M$1006="",Datos!M162&lt;=M$1006))),FALSE),OR(ISNUMBER(FIND(";"&amp;UPPER(TRIM(Datos!M162&amp;""))&amp;"=",M$1007)),ISNUMBER(FIND(";"&amp;UPPER(TRIM(Datos!M162&amp;""))&amp;";",M$1007))),OR(UPPER(TRIM(Datos!M162&amp;""))="SÍ",UPPER(TRIM(Datos!M162&amp;""))="SI",UPPER(TRIM(Datos!M162&amp;""))="NO"),IF(ISNUMBER(Datos!M162),AND(OR(M$1005="",Datos!M162&gt;=M$1005),OR(M$1006="",Datos!M162&lt;=M$1006)),FALSE),TRUE))))</f>
        <v>0.0</v>
      </c>
      <c r="N162">
        <f>IF(Datos!N162="",0,IF(AND(N$1008&lt;&gt;"",Datos!N162=N$1008),0,IF(N$1004=0,0,1-CHOOSE(N$1004,IF(ISNUMBER(Datos!N162),AND(OR(N$1005="",Datos!N162&gt;=N$1005),OR(N$1006="",Datos!N162&lt;=N$1006)),FALSE),IF(ISNUMBER(Datos!N162),AND(Datos!N162=INT(Datos!N162),AND(OR(N$1005="",Datos!N162&gt;=N$1005),OR(N$1006="",Datos!N162&lt;=N$1006))),FALSE),OR(ISNUMBER(FIND(";"&amp;UPPER(TRIM(Datos!N162&amp;""))&amp;"=",N$1007)),ISNUMBER(FIND(";"&amp;UPPER(TRIM(Datos!N162&amp;""))&amp;";",N$1007))),OR(UPPER(TRIM(Datos!N162&amp;""))="SÍ",UPPER(TRIM(Datos!N162&amp;""))="SI",UPPER(TRIM(Datos!N162&amp;""))="NO"),IF(ISNUMBER(Datos!N162),AND(OR(N$1005="",Datos!N162&gt;=N$1005),OR(N$1006="",Datos!N162&lt;=N$1006)),FALSE),TRUE))))</f>
        <v>0.0</v>
      </c>
      <c r="O162">
        <f>IF(Datos!O162="",0,IF(AND(O$1008&lt;&gt;"",Datos!O162=O$1008),0,IF(O$1004=0,0,1-CHOOSE(O$1004,IF(ISNUMBER(Datos!O162),AND(OR(O$1005="",Datos!O162&gt;=O$1005),OR(O$1006="",Datos!O162&lt;=O$1006)),FALSE),IF(ISNUMBER(Datos!O162),AND(Datos!O162=INT(Datos!O162),AND(OR(O$1005="",Datos!O162&gt;=O$1005),OR(O$1006="",Datos!O162&lt;=O$1006))),FALSE),OR(ISNUMBER(FIND(";"&amp;UPPER(TRIM(Datos!O162&amp;""))&amp;"=",O$1007)),ISNUMBER(FIND(";"&amp;UPPER(TRIM(Datos!O162&amp;""))&amp;";",O$1007))),OR(UPPER(TRIM(Datos!O162&amp;""))="SÍ",UPPER(TRIM(Datos!O162&amp;""))="SI",UPPER(TRIM(Datos!O162&amp;""))="NO"),IF(ISNUMBER(Datos!O162),AND(OR(O$1005="",Datos!O162&gt;=O$1005),OR(O$1006="",Datos!O162&lt;=O$1006)),FALSE),TRUE))))</f>
        <v>0.0</v>
      </c>
      <c r="P162">
        <f>IF(Datos!P162="",0,IF(AND(P$1008&lt;&gt;"",Datos!P162=P$1008),0,IF(P$1004=0,0,1-CHOOSE(P$1004,IF(ISNUMBER(Datos!P162),AND(OR(P$1005="",Datos!P162&gt;=P$1005),OR(P$1006="",Datos!P162&lt;=P$1006)),FALSE),IF(ISNUMBER(Datos!P162),AND(Datos!P162=INT(Datos!P162),AND(OR(P$1005="",Datos!P162&gt;=P$1005),OR(P$1006="",Datos!P162&lt;=P$1006))),FALSE),OR(ISNUMBER(FIND(";"&amp;UPPER(TRIM(Datos!P162&amp;""))&amp;"=",P$1007)),ISNUMBER(FIND(";"&amp;UPPER(TRIM(Datos!P162&amp;""))&amp;";",P$1007))),OR(UPPER(TRIM(Datos!P162&amp;""))="SÍ",UPPER(TRIM(Datos!P162&amp;""))="SI",UPPER(TRIM(Datos!P162&amp;""))="NO"),IF(ISNUMBER(Datos!P162),AND(OR(P$1005="",Datos!P162&gt;=P$1005),OR(P$1006="",Datos!P162&lt;=P$1006)),FALSE),TRUE))))</f>
        <v>0.0</v>
      </c>
      <c r="Q162">
        <f>IF(Datos!Q162="",0,IF(AND(Q$1008&lt;&gt;"",Datos!Q162=Q$1008),0,IF(Q$1004=0,0,1-CHOOSE(Q$1004,IF(ISNUMBER(Datos!Q162),AND(OR(Q$1005="",Datos!Q162&gt;=Q$1005),OR(Q$1006="",Datos!Q162&lt;=Q$1006)),FALSE),IF(ISNUMBER(Datos!Q162),AND(Datos!Q162=INT(Datos!Q162),AND(OR(Q$1005="",Datos!Q162&gt;=Q$1005),OR(Q$1006="",Datos!Q162&lt;=Q$1006))),FALSE),OR(ISNUMBER(FIND(";"&amp;UPPER(TRIM(Datos!Q162&amp;""))&amp;"=",Q$1007)),ISNUMBER(FIND(";"&amp;UPPER(TRIM(Datos!Q162&amp;""))&amp;";",Q$1007))),OR(UPPER(TRIM(Datos!Q162&amp;""))="SÍ",UPPER(TRIM(Datos!Q162&amp;""))="SI",UPPER(TRIM(Datos!Q162&amp;""))="NO"),IF(ISNUMBER(Datos!Q162),AND(OR(Q$1005="",Datos!Q162&gt;=Q$1005),OR(Q$1006="",Datos!Q162&lt;=Q$1006)),FALSE),TRUE))))</f>
        <v>0.0</v>
      </c>
      <c r="R162">
        <f>IF(Datos!R162="",0,IF(AND(R$1008&lt;&gt;"",Datos!R162=R$1008),0,IF(R$1004=0,0,1-CHOOSE(R$1004,IF(ISNUMBER(Datos!R162),AND(OR(R$1005="",Datos!R162&gt;=R$1005),OR(R$1006="",Datos!R162&lt;=R$1006)),FALSE),IF(ISNUMBER(Datos!R162),AND(Datos!R162=INT(Datos!R162),AND(OR(R$1005="",Datos!R162&gt;=R$1005),OR(R$1006="",Datos!R162&lt;=R$1006))),FALSE),OR(ISNUMBER(FIND(";"&amp;UPPER(TRIM(Datos!R162&amp;""))&amp;"=",R$1007)),ISNUMBER(FIND(";"&amp;UPPER(TRIM(Datos!R162&amp;""))&amp;";",R$1007))),OR(UPPER(TRIM(Datos!R162&amp;""))="SÍ",UPPER(TRIM(Datos!R162&amp;""))="SI",UPPER(TRIM(Datos!R162&amp;""))="NO"),IF(ISNUMBER(Datos!R162),AND(OR(R$1005="",Datos!R162&gt;=R$1005),OR(R$1006="",Datos!R162&lt;=R$1006)),FALSE),TRUE))))</f>
        <v>0.0</v>
      </c>
      <c r="S162">
        <f>IF(Datos!S162="",0,IF(AND(S$1008&lt;&gt;"",Datos!S162=S$1008),0,IF(S$1004=0,0,1-CHOOSE(S$1004,IF(ISNUMBER(Datos!S162),AND(OR(S$1005="",Datos!S162&gt;=S$1005),OR(S$1006="",Datos!S162&lt;=S$1006)),FALSE),IF(ISNUMBER(Datos!S162),AND(Datos!S162=INT(Datos!S162),AND(OR(S$1005="",Datos!S162&gt;=S$1005),OR(S$1006="",Datos!S162&lt;=S$1006))),FALSE),OR(ISNUMBER(FIND(";"&amp;UPPER(TRIM(Datos!S162&amp;""))&amp;"=",S$1007)),ISNUMBER(FIND(";"&amp;UPPER(TRIM(Datos!S162&amp;""))&amp;";",S$1007))),OR(UPPER(TRIM(Datos!S162&amp;""))="SÍ",UPPER(TRIM(Datos!S162&amp;""))="SI",UPPER(TRIM(Datos!S162&amp;""))="NO"),IF(ISNUMBER(Datos!S162),AND(OR(S$1005="",Datos!S162&gt;=S$1005),OR(S$1006="",Datos!S162&lt;=S$1006)),FALSE),TRUE))))</f>
        <v>0.0</v>
      </c>
      <c r="T162">
        <f>IF(Datos!T162="",0,IF(AND(T$1008&lt;&gt;"",Datos!T162=T$1008),0,IF(T$1004=0,0,1-CHOOSE(T$1004,IF(ISNUMBER(Datos!T162),AND(OR(T$1005="",Datos!T162&gt;=T$1005),OR(T$1006="",Datos!T162&lt;=T$1006)),FALSE),IF(ISNUMBER(Datos!T162),AND(Datos!T162=INT(Datos!T162),AND(OR(T$1005="",Datos!T162&gt;=T$1005),OR(T$1006="",Datos!T162&lt;=T$1006))),FALSE),OR(ISNUMBER(FIND(";"&amp;UPPER(TRIM(Datos!T162&amp;""))&amp;"=",T$1007)),ISNUMBER(FIND(";"&amp;UPPER(TRIM(Datos!T162&amp;""))&amp;";",T$1007))),OR(UPPER(TRIM(Datos!T162&amp;""))="SÍ",UPPER(TRIM(Datos!T162&amp;""))="SI",UPPER(TRIM(Datos!T162&amp;""))="NO"),IF(ISNUMBER(Datos!T162),AND(OR(T$1005="",Datos!T162&gt;=T$1005),OR(T$1006="",Datos!T162&lt;=T$1006)),FALSE),TRUE))))</f>
        <v>0.0</v>
      </c>
      <c r="U162">
        <f>IF(Datos!U162="",0,IF(AND(U$1008&lt;&gt;"",Datos!U162=U$1008),0,IF(U$1004=0,0,1-CHOOSE(U$1004,IF(ISNUMBER(Datos!U162),AND(OR(U$1005="",Datos!U162&gt;=U$1005),OR(U$1006="",Datos!U162&lt;=U$1006)),FALSE),IF(ISNUMBER(Datos!U162),AND(Datos!U162=INT(Datos!U162),AND(OR(U$1005="",Datos!U162&gt;=U$1005),OR(U$1006="",Datos!U162&lt;=U$1006))),FALSE),OR(ISNUMBER(FIND(";"&amp;UPPER(TRIM(Datos!U162&amp;""))&amp;"=",U$1007)),ISNUMBER(FIND(";"&amp;UPPER(TRIM(Datos!U162&amp;""))&amp;";",U$1007))),OR(UPPER(TRIM(Datos!U162&amp;""))="SÍ",UPPER(TRIM(Datos!U162&amp;""))="SI",UPPER(TRIM(Datos!U162&amp;""))="NO"),IF(ISNUMBER(Datos!U162),AND(OR(U$1005="",Datos!U162&gt;=U$1005),OR(U$1006="",Datos!U162&lt;=U$1006)),FALSE),TRUE))))</f>
        <v>0.0</v>
      </c>
      <c r="V162">
        <f>IF(Datos!V162="",0,IF(AND(V$1008&lt;&gt;"",Datos!V162=V$1008),0,IF(V$1004=0,0,1-CHOOSE(V$1004,IF(ISNUMBER(Datos!V162),AND(OR(V$1005="",Datos!V162&gt;=V$1005),OR(V$1006="",Datos!V162&lt;=V$1006)),FALSE),IF(ISNUMBER(Datos!V162),AND(Datos!V162=INT(Datos!V162),AND(OR(V$1005="",Datos!V162&gt;=V$1005),OR(V$1006="",Datos!V162&lt;=V$1006))),FALSE),OR(ISNUMBER(FIND(";"&amp;UPPER(TRIM(Datos!V162&amp;""))&amp;"=",V$1007)),ISNUMBER(FIND(";"&amp;UPPER(TRIM(Datos!V162&amp;""))&amp;";",V$1007))),OR(UPPER(TRIM(Datos!V162&amp;""))="SÍ",UPPER(TRIM(Datos!V162&amp;""))="SI",UPPER(TRIM(Datos!V162&amp;""))="NO"),IF(ISNUMBER(Datos!V162),AND(OR(V$1005="",Datos!V162&gt;=V$1005),OR(V$1006="",Datos!V162&lt;=V$1006)),FALSE),TRUE))))</f>
        <v>0.0</v>
      </c>
      <c r="W162">
        <f>IF(Datos!W162="",0,IF(AND(W$1008&lt;&gt;"",Datos!W162=W$1008),0,IF(W$1004=0,0,1-CHOOSE(W$1004,IF(ISNUMBER(Datos!W162),AND(OR(W$1005="",Datos!W162&gt;=W$1005),OR(W$1006="",Datos!W162&lt;=W$1006)),FALSE),IF(ISNUMBER(Datos!W162),AND(Datos!W162=INT(Datos!W162),AND(OR(W$1005="",Datos!W162&gt;=W$1005),OR(W$1006="",Datos!W162&lt;=W$1006))),FALSE),OR(ISNUMBER(FIND(";"&amp;UPPER(TRIM(Datos!W162&amp;""))&amp;"=",W$1007)),ISNUMBER(FIND(";"&amp;UPPER(TRIM(Datos!W162&amp;""))&amp;";",W$1007))),OR(UPPER(TRIM(Datos!W162&amp;""))="SÍ",UPPER(TRIM(Datos!W162&amp;""))="SI",UPPER(TRIM(Datos!W162&amp;""))="NO"),IF(ISNUMBER(Datos!W162),AND(OR(W$1005="",Datos!W162&gt;=W$1005),OR(W$1006="",Datos!W162&lt;=W$1006)),FALSE),TRUE))))</f>
        <v>0.0</v>
      </c>
      <c r="X162">
        <f>IF(Datos!X162="",0,IF(AND(X$1008&lt;&gt;"",Datos!X162=X$1008),0,IF(X$1004=0,0,1-CHOOSE(X$1004,IF(ISNUMBER(Datos!X162),AND(OR(X$1005="",Datos!X162&gt;=X$1005),OR(X$1006="",Datos!X162&lt;=X$1006)),FALSE),IF(ISNUMBER(Datos!X162),AND(Datos!X162=INT(Datos!X162),AND(OR(X$1005="",Datos!X162&gt;=X$1005),OR(X$1006="",Datos!X162&lt;=X$1006))),FALSE),OR(ISNUMBER(FIND(";"&amp;UPPER(TRIM(Datos!X162&amp;""))&amp;"=",X$1007)),ISNUMBER(FIND(";"&amp;UPPER(TRIM(Datos!X162&amp;""))&amp;";",X$1007))),OR(UPPER(TRIM(Datos!X162&amp;""))="SÍ",UPPER(TRIM(Datos!X162&amp;""))="SI",UPPER(TRIM(Datos!X162&amp;""))="NO"),IF(ISNUMBER(Datos!X162),AND(OR(X$1005="",Datos!X162&gt;=X$1005),OR(X$1006="",Datos!X162&lt;=X$1006)),FALSE),TRUE))))</f>
        <v>0.0</v>
      </c>
      <c r="Y162">
        <f>IF(Datos!Y162="",0,IF(AND(Y$1008&lt;&gt;"",Datos!Y162=Y$1008),0,IF(Y$1004=0,0,1-CHOOSE(Y$1004,IF(ISNUMBER(Datos!Y162),AND(OR(Y$1005="",Datos!Y162&gt;=Y$1005),OR(Y$1006="",Datos!Y162&lt;=Y$1006)),FALSE),IF(ISNUMBER(Datos!Y162),AND(Datos!Y162=INT(Datos!Y162),AND(OR(Y$1005="",Datos!Y162&gt;=Y$1005),OR(Y$1006="",Datos!Y162&lt;=Y$1006))),FALSE),OR(ISNUMBER(FIND(";"&amp;UPPER(TRIM(Datos!Y162&amp;""))&amp;"=",Y$1007)),ISNUMBER(FIND(";"&amp;UPPER(TRIM(Datos!Y162&amp;""))&amp;";",Y$1007))),OR(UPPER(TRIM(Datos!Y162&amp;""))="SÍ",UPPER(TRIM(Datos!Y162&amp;""))="SI",UPPER(TRIM(Datos!Y162&amp;""))="NO"),IF(ISNUMBER(Datos!Y162),AND(OR(Y$1005="",Datos!Y162&gt;=Y$1005),OR(Y$1006="",Datos!Y162&lt;=Y$1006)),FALSE),TRUE))))</f>
        <v>0.0</v>
      </c>
      <c r="Z162">
        <f>IF(Datos!Z162="",0,IF(AND(Z$1008&lt;&gt;"",Datos!Z162=Z$1008),0,IF(Z$1004=0,0,1-CHOOSE(Z$1004,IF(ISNUMBER(Datos!Z162),AND(OR(Z$1005="",Datos!Z162&gt;=Z$1005),OR(Z$1006="",Datos!Z162&lt;=Z$1006)),FALSE),IF(ISNUMBER(Datos!Z162),AND(Datos!Z162=INT(Datos!Z162),AND(OR(Z$1005="",Datos!Z162&gt;=Z$1005),OR(Z$1006="",Datos!Z162&lt;=Z$1006))),FALSE),OR(ISNUMBER(FIND(";"&amp;UPPER(TRIM(Datos!Z162&amp;""))&amp;"=",Z$1007)),ISNUMBER(FIND(";"&amp;UPPER(TRIM(Datos!Z162&amp;""))&amp;";",Z$1007))),OR(UPPER(TRIM(Datos!Z162&amp;""))="SÍ",UPPER(TRIM(Datos!Z162&amp;""))="SI",UPPER(TRIM(Datos!Z162&amp;""))="NO"),IF(ISNUMBER(Datos!Z162),AND(OR(Z$1005="",Datos!Z162&gt;=Z$1005),OR(Z$1006="",Datos!Z162&lt;=Z$1006)),FALSE),TRUE))))</f>
        <v>0.0</v>
      </c>
      <c r="AA162">
        <f>IF(Datos!AA162="",0,IF(AND(AA$1008&lt;&gt;"",Datos!AA162=AA$1008),0,IF(AA$1004=0,0,1-CHOOSE(AA$1004,IF(ISNUMBER(Datos!AA162),AND(OR(AA$1005="",Datos!AA162&gt;=AA$1005),OR(AA$1006="",Datos!AA162&lt;=AA$1006)),FALSE),IF(ISNUMBER(Datos!AA162),AND(Datos!AA162=INT(Datos!AA162),AND(OR(AA$1005="",Datos!AA162&gt;=AA$1005),OR(AA$1006="",Datos!AA162&lt;=AA$1006))),FALSE),OR(ISNUMBER(FIND(";"&amp;UPPER(TRIM(Datos!AA162&amp;""))&amp;"=",AA$1007)),ISNUMBER(FIND(";"&amp;UPPER(TRIM(Datos!AA162&amp;""))&amp;";",AA$1007))),OR(UPPER(TRIM(Datos!AA162&amp;""))="SÍ",UPPER(TRIM(Datos!AA162&amp;""))="SI",UPPER(TRIM(Datos!AA162&amp;""))="NO"),IF(ISNUMBER(Datos!AA162),AND(OR(AA$1005="",Datos!AA162&gt;=AA$1005),OR(AA$1006="",Datos!AA162&lt;=AA$1006)),FALSE),TRUE))))</f>
        <v>0.0</v>
      </c>
      <c r="AB162">
        <f>IF(Datos!AB162="",0,IF(AND(AB$1008&lt;&gt;"",Datos!AB162=AB$1008),0,IF(AB$1004=0,0,1-CHOOSE(AB$1004,IF(ISNUMBER(Datos!AB162),AND(OR(AB$1005="",Datos!AB162&gt;=AB$1005),OR(AB$1006="",Datos!AB162&lt;=AB$1006)),FALSE),IF(ISNUMBER(Datos!AB162),AND(Datos!AB162=INT(Datos!AB162),AND(OR(AB$1005="",Datos!AB162&gt;=AB$1005),OR(AB$1006="",Datos!AB162&lt;=AB$1006))),FALSE),OR(ISNUMBER(FIND(";"&amp;UPPER(TRIM(Datos!AB162&amp;""))&amp;"=",AB$1007)),ISNUMBER(FIND(";"&amp;UPPER(TRIM(Datos!AB162&amp;""))&amp;";",AB$1007))),OR(UPPER(TRIM(Datos!AB162&amp;""))="SÍ",UPPER(TRIM(Datos!AB162&amp;""))="SI",UPPER(TRIM(Datos!AB162&amp;""))="NO"),IF(ISNUMBER(Datos!AB162),AND(OR(AB$1005="",Datos!AB162&gt;=AB$1005),OR(AB$1006="",Datos!AB162&lt;=AB$1006)),FALSE),TRUE))))</f>
        <v>0.0</v>
      </c>
      <c r="AC162">
        <f>IF(Datos!AC162="",0,IF(AND(AC$1008&lt;&gt;"",Datos!AC162=AC$1008),0,IF(AC$1004=0,0,1-CHOOSE(AC$1004,IF(ISNUMBER(Datos!AC162),AND(OR(AC$1005="",Datos!AC162&gt;=AC$1005),OR(AC$1006="",Datos!AC162&lt;=AC$1006)),FALSE),IF(ISNUMBER(Datos!AC162),AND(Datos!AC162=INT(Datos!AC162),AND(OR(AC$1005="",Datos!AC162&gt;=AC$1005),OR(AC$1006="",Datos!AC162&lt;=AC$1006))),FALSE),OR(ISNUMBER(FIND(";"&amp;UPPER(TRIM(Datos!AC162&amp;""))&amp;"=",AC$1007)),ISNUMBER(FIND(";"&amp;UPPER(TRIM(Datos!AC162&amp;""))&amp;";",AC$1007))),OR(UPPER(TRIM(Datos!AC162&amp;""))="SÍ",UPPER(TRIM(Datos!AC162&amp;""))="SI",UPPER(TRIM(Datos!AC162&amp;""))="NO"),IF(ISNUMBER(Datos!AC162),AND(OR(AC$1005="",Datos!AC162&gt;=AC$1005),OR(AC$1006="",Datos!AC162&lt;=AC$1006)),FALSE),TRUE))))</f>
        <v>0.0</v>
      </c>
      <c r="AD162">
        <f>IF(Datos!AD162="",0,IF(AND(AD$1008&lt;&gt;"",Datos!AD162=AD$1008),0,IF(AD$1004=0,0,1-CHOOSE(AD$1004,IF(ISNUMBER(Datos!AD162),AND(OR(AD$1005="",Datos!AD162&gt;=AD$1005),OR(AD$1006="",Datos!AD162&lt;=AD$1006)),FALSE),IF(ISNUMBER(Datos!AD162),AND(Datos!AD162=INT(Datos!AD162),AND(OR(AD$1005="",Datos!AD162&gt;=AD$1005),OR(AD$1006="",Datos!AD162&lt;=AD$1006))),FALSE),OR(ISNUMBER(FIND(";"&amp;UPPER(TRIM(Datos!AD162&amp;""))&amp;"=",AD$1007)),ISNUMBER(FIND(";"&amp;UPPER(TRIM(Datos!AD162&amp;""))&amp;";",AD$1007))),OR(UPPER(TRIM(Datos!AD162&amp;""))="SÍ",UPPER(TRIM(Datos!AD162&amp;""))="SI",UPPER(TRIM(Datos!AD162&amp;""))="NO"),IF(ISNUMBER(Datos!AD162),AND(OR(AD$1005="",Datos!AD162&gt;=AD$1005),OR(AD$1006="",Datos!AD162&lt;=AD$1006)),FALSE),TRUE))))</f>
        <v>0.0</v>
      </c>
      <c r="AE162">
        <f>IF(Datos!AE162="",0,IF(AND(AE$1008&lt;&gt;"",Datos!AE162=AE$1008),0,IF(AE$1004=0,0,1-CHOOSE(AE$1004,IF(ISNUMBER(Datos!AE162),AND(OR(AE$1005="",Datos!AE162&gt;=AE$1005),OR(AE$1006="",Datos!AE162&lt;=AE$1006)),FALSE),IF(ISNUMBER(Datos!AE162),AND(Datos!AE162=INT(Datos!AE162),AND(OR(AE$1005="",Datos!AE162&gt;=AE$1005),OR(AE$1006="",Datos!AE162&lt;=AE$1006))),FALSE),OR(ISNUMBER(FIND(";"&amp;UPPER(TRIM(Datos!AE162&amp;""))&amp;"=",AE$1007)),ISNUMBER(FIND(";"&amp;UPPER(TRIM(Datos!AE162&amp;""))&amp;";",AE$1007))),OR(UPPER(TRIM(Datos!AE162&amp;""))="SÍ",UPPER(TRIM(Datos!AE162&amp;""))="SI",UPPER(TRIM(Datos!AE162&amp;""))="NO"),IF(ISNUMBER(Datos!AE162),AND(OR(AE$1005="",Datos!AE162&gt;=AE$1005),OR(AE$1006="",Datos!AE162&lt;=AE$1006)),FALSE),TRUE))))</f>
        <v>0.0</v>
      </c>
    </row>
    <row r="163" spans="2:31">
      <c r="B163">
        <f>IF(Datos!B163="",0,IF(AND(B$1008&lt;&gt;"",Datos!B163=B$1008),0,IF(B$1004=0,0,1-CHOOSE(B$1004,IF(ISNUMBER(Datos!B163),AND(OR(B$1005="",Datos!B163&gt;=B$1005),OR(B$1006="",Datos!B163&lt;=B$1006)),FALSE),IF(ISNUMBER(Datos!B163),AND(Datos!B163=INT(Datos!B163),AND(OR(B$1005="",Datos!B163&gt;=B$1005),OR(B$1006="",Datos!B163&lt;=B$1006))),FALSE),OR(ISNUMBER(FIND(";"&amp;UPPER(TRIM(Datos!B163&amp;""))&amp;"=",B$1007)),ISNUMBER(FIND(";"&amp;UPPER(TRIM(Datos!B163&amp;""))&amp;";",B$1007))),OR(UPPER(TRIM(Datos!B163&amp;""))="SÍ",UPPER(TRIM(Datos!B163&amp;""))="SI",UPPER(TRIM(Datos!B163&amp;""))="NO"),IF(ISNUMBER(Datos!B163),AND(OR(B$1005="",Datos!B163&gt;=B$1005),OR(B$1006="",Datos!B163&lt;=B$1006)),FALSE),TRUE))))</f>
        <v>0.0</v>
      </c>
      <c r="C163">
        <f>IF(Datos!C163="",0,IF(AND(C$1008&lt;&gt;"",Datos!C163=C$1008),0,IF(C$1004=0,0,1-CHOOSE(C$1004,IF(ISNUMBER(Datos!C163),AND(OR(C$1005="",Datos!C163&gt;=C$1005),OR(C$1006="",Datos!C163&lt;=C$1006)),FALSE),IF(ISNUMBER(Datos!C163),AND(Datos!C163=INT(Datos!C163),AND(OR(C$1005="",Datos!C163&gt;=C$1005),OR(C$1006="",Datos!C163&lt;=C$1006))),FALSE),OR(ISNUMBER(FIND(";"&amp;UPPER(TRIM(Datos!C163&amp;""))&amp;"=",C$1007)),ISNUMBER(FIND(";"&amp;UPPER(TRIM(Datos!C163&amp;""))&amp;";",C$1007))),OR(UPPER(TRIM(Datos!C163&amp;""))="SÍ",UPPER(TRIM(Datos!C163&amp;""))="SI",UPPER(TRIM(Datos!C163&amp;""))="NO"),IF(ISNUMBER(Datos!C163),AND(OR(C$1005="",Datos!C163&gt;=C$1005),OR(C$1006="",Datos!C163&lt;=C$1006)),FALSE),TRUE))))</f>
        <v>0.0</v>
      </c>
      <c r="D163">
        <f>IF(Datos!D163="",0,IF(AND(D$1008&lt;&gt;"",Datos!D163=D$1008),0,IF(D$1004=0,0,1-CHOOSE(D$1004,IF(ISNUMBER(Datos!D163),AND(OR(D$1005="",Datos!D163&gt;=D$1005),OR(D$1006="",Datos!D163&lt;=D$1006)),FALSE),IF(ISNUMBER(Datos!D163),AND(Datos!D163=INT(Datos!D163),AND(OR(D$1005="",Datos!D163&gt;=D$1005),OR(D$1006="",Datos!D163&lt;=D$1006))),FALSE),OR(ISNUMBER(FIND(";"&amp;UPPER(TRIM(Datos!D163&amp;""))&amp;"=",D$1007)),ISNUMBER(FIND(";"&amp;UPPER(TRIM(Datos!D163&amp;""))&amp;";",D$1007))),OR(UPPER(TRIM(Datos!D163&amp;""))="SÍ",UPPER(TRIM(Datos!D163&amp;""))="SI",UPPER(TRIM(Datos!D163&amp;""))="NO"),IF(ISNUMBER(Datos!D163),AND(OR(D$1005="",Datos!D163&gt;=D$1005),OR(D$1006="",Datos!D163&lt;=D$1006)),FALSE),TRUE))))</f>
        <v>0.0</v>
      </c>
      <c r="E163">
        <f>IF(Datos!E163="",0,IF(AND(E$1008&lt;&gt;"",Datos!E163=E$1008),0,IF(E$1004=0,0,1-CHOOSE(E$1004,IF(ISNUMBER(Datos!E163),AND(OR(E$1005="",Datos!E163&gt;=E$1005),OR(E$1006="",Datos!E163&lt;=E$1006)),FALSE),IF(ISNUMBER(Datos!E163),AND(Datos!E163=INT(Datos!E163),AND(OR(E$1005="",Datos!E163&gt;=E$1005),OR(E$1006="",Datos!E163&lt;=E$1006))),FALSE),OR(ISNUMBER(FIND(";"&amp;UPPER(TRIM(Datos!E163&amp;""))&amp;"=",E$1007)),ISNUMBER(FIND(";"&amp;UPPER(TRIM(Datos!E163&amp;""))&amp;";",E$1007))),OR(UPPER(TRIM(Datos!E163&amp;""))="SÍ",UPPER(TRIM(Datos!E163&amp;""))="SI",UPPER(TRIM(Datos!E163&amp;""))="NO"),IF(ISNUMBER(Datos!E163),AND(OR(E$1005="",Datos!E163&gt;=E$1005),OR(E$1006="",Datos!E163&lt;=E$1006)),FALSE),TRUE))))</f>
        <v>0.0</v>
      </c>
      <c r="F163">
        <f>IF(Datos!F163="",0,IF(AND(F$1008&lt;&gt;"",Datos!F163=F$1008),0,IF(F$1004=0,0,1-CHOOSE(F$1004,IF(ISNUMBER(Datos!F163),AND(OR(F$1005="",Datos!F163&gt;=F$1005),OR(F$1006="",Datos!F163&lt;=F$1006)),FALSE),IF(ISNUMBER(Datos!F163),AND(Datos!F163=INT(Datos!F163),AND(OR(F$1005="",Datos!F163&gt;=F$1005),OR(F$1006="",Datos!F163&lt;=F$1006))),FALSE),OR(ISNUMBER(FIND(";"&amp;UPPER(TRIM(Datos!F163&amp;""))&amp;"=",F$1007)),ISNUMBER(FIND(";"&amp;UPPER(TRIM(Datos!F163&amp;""))&amp;";",F$1007))),OR(UPPER(TRIM(Datos!F163&amp;""))="SÍ",UPPER(TRIM(Datos!F163&amp;""))="SI",UPPER(TRIM(Datos!F163&amp;""))="NO"),IF(ISNUMBER(Datos!F163),AND(OR(F$1005="",Datos!F163&gt;=F$1005),OR(F$1006="",Datos!F163&lt;=F$1006)),FALSE),TRUE))))</f>
        <v>0.0</v>
      </c>
      <c r="G163">
        <f>IF(Datos!G163="",0,IF(AND(G$1008&lt;&gt;"",Datos!G163=G$1008),0,IF(G$1004=0,0,1-CHOOSE(G$1004,IF(ISNUMBER(Datos!G163),AND(OR(G$1005="",Datos!G163&gt;=G$1005),OR(G$1006="",Datos!G163&lt;=G$1006)),FALSE),IF(ISNUMBER(Datos!G163),AND(Datos!G163=INT(Datos!G163),AND(OR(G$1005="",Datos!G163&gt;=G$1005),OR(G$1006="",Datos!G163&lt;=G$1006))),FALSE),OR(ISNUMBER(FIND(";"&amp;UPPER(TRIM(Datos!G163&amp;""))&amp;"=",G$1007)),ISNUMBER(FIND(";"&amp;UPPER(TRIM(Datos!G163&amp;""))&amp;";",G$1007))),OR(UPPER(TRIM(Datos!G163&amp;""))="SÍ",UPPER(TRIM(Datos!G163&amp;""))="SI",UPPER(TRIM(Datos!G163&amp;""))="NO"),IF(ISNUMBER(Datos!G163),AND(OR(G$1005="",Datos!G163&gt;=G$1005),OR(G$1006="",Datos!G163&lt;=G$1006)),FALSE),TRUE))))</f>
        <v>0.0</v>
      </c>
      <c r="H163">
        <f>IF(Datos!H163="",0,IF(AND(H$1008&lt;&gt;"",Datos!H163=H$1008),0,IF(H$1004=0,0,1-CHOOSE(H$1004,IF(ISNUMBER(Datos!H163),AND(OR(H$1005="",Datos!H163&gt;=H$1005),OR(H$1006="",Datos!H163&lt;=H$1006)),FALSE),IF(ISNUMBER(Datos!H163),AND(Datos!H163=INT(Datos!H163),AND(OR(H$1005="",Datos!H163&gt;=H$1005),OR(H$1006="",Datos!H163&lt;=H$1006))),FALSE),OR(ISNUMBER(FIND(";"&amp;UPPER(TRIM(Datos!H163&amp;""))&amp;"=",H$1007)),ISNUMBER(FIND(";"&amp;UPPER(TRIM(Datos!H163&amp;""))&amp;";",H$1007))),OR(UPPER(TRIM(Datos!H163&amp;""))="SÍ",UPPER(TRIM(Datos!H163&amp;""))="SI",UPPER(TRIM(Datos!H163&amp;""))="NO"),IF(ISNUMBER(Datos!H163),AND(OR(H$1005="",Datos!H163&gt;=H$1005),OR(H$1006="",Datos!H163&lt;=H$1006)),FALSE),TRUE))))</f>
        <v>0.0</v>
      </c>
      <c r="I163">
        <f>IF(Datos!I163="",0,IF(AND(I$1008&lt;&gt;"",Datos!I163=I$1008),0,IF(I$1004=0,0,1-CHOOSE(I$1004,IF(ISNUMBER(Datos!I163),AND(OR(I$1005="",Datos!I163&gt;=I$1005),OR(I$1006="",Datos!I163&lt;=I$1006)),FALSE),IF(ISNUMBER(Datos!I163),AND(Datos!I163=INT(Datos!I163),AND(OR(I$1005="",Datos!I163&gt;=I$1005),OR(I$1006="",Datos!I163&lt;=I$1006))),FALSE),OR(ISNUMBER(FIND(";"&amp;UPPER(TRIM(Datos!I163&amp;""))&amp;"=",I$1007)),ISNUMBER(FIND(";"&amp;UPPER(TRIM(Datos!I163&amp;""))&amp;";",I$1007))),OR(UPPER(TRIM(Datos!I163&amp;""))="SÍ",UPPER(TRIM(Datos!I163&amp;""))="SI",UPPER(TRIM(Datos!I163&amp;""))="NO"),IF(ISNUMBER(Datos!I163),AND(OR(I$1005="",Datos!I163&gt;=I$1005),OR(I$1006="",Datos!I163&lt;=I$1006)),FALSE),TRUE))))</f>
        <v>0.0</v>
      </c>
      <c r="J163">
        <f>IF(Datos!J163="",0,IF(AND(J$1008&lt;&gt;"",Datos!J163=J$1008),0,IF(J$1004=0,0,1-CHOOSE(J$1004,IF(ISNUMBER(Datos!J163),AND(OR(J$1005="",Datos!J163&gt;=J$1005),OR(J$1006="",Datos!J163&lt;=J$1006)),FALSE),IF(ISNUMBER(Datos!J163),AND(Datos!J163=INT(Datos!J163),AND(OR(J$1005="",Datos!J163&gt;=J$1005),OR(J$1006="",Datos!J163&lt;=J$1006))),FALSE),OR(ISNUMBER(FIND(";"&amp;UPPER(TRIM(Datos!J163&amp;""))&amp;"=",J$1007)),ISNUMBER(FIND(";"&amp;UPPER(TRIM(Datos!J163&amp;""))&amp;";",J$1007))),OR(UPPER(TRIM(Datos!J163&amp;""))="SÍ",UPPER(TRIM(Datos!J163&amp;""))="SI",UPPER(TRIM(Datos!J163&amp;""))="NO"),IF(ISNUMBER(Datos!J163),AND(OR(J$1005="",Datos!J163&gt;=J$1005),OR(J$1006="",Datos!J163&lt;=J$1006)),FALSE),TRUE))))</f>
        <v>0.0</v>
      </c>
      <c r="K163">
        <f>IF(Datos!K163="",0,IF(AND(K$1008&lt;&gt;"",Datos!K163=K$1008),0,IF(K$1004=0,0,1-CHOOSE(K$1004,IF(ISNUMBER(Datos!K163),AND(OR(K$1005="",Datos!K163&gt;=K$1005),OR(K$1006="",Datos!K163&lt;=K$1006)),FALSE),IF(ISNUMBER(Datos!K163),AND(Datos!K163=INT(Datos!K163),AND(OR(K$1005="",Datos!K163&gt;=K$1005),OR(K$1006="",Datos!K163&lt;=K$1006))),FALSE),OR(ISNUMBER(FIND(";"&amp;UPPER(TRIM(Datos!K163&amp;""))&amp;"=",K$1007)),ISNUMBER(FIND(";"&amp;UPPER(TRIM(Datos!K163&amp;""))&amp;";",K$1007))),OR(UPPER(TRIM(Datos!K163&amp;""))="SÍ",UPPER(TRIM(Datos!K163&amp;""))="SI",UPPER(TRIM(Datos!K163&amp;""))="NO"),IF(ISNUMBER(Datos!K163),AND(OR(K$1005="",Datos!K163&gt;=K$1005),OR(K$1006="",Datos!K163&lt;=K$1006)),FALSE),TRUE))))</f>
        <v>0.0</v>
      </c>
      <c r="L163">
        <f>IF(Datos!L163="",0,IF(AND(L$1008&lt;&gt;"",Datos!L163=L$1008),0,IF(L$1004=0,0,1-CHOOSE(L$1004,IF(ISNUMBER(Datos!L163),AND(OR(L$1005="",Datos!L163&gt;=L$1005),OR(L$1006="",Datos!L163&lt;=L$1006)),FALSE),IF(ISNUMBER(Datos!L163),AND(Datos!L163=INT(Datos!L163),AND(OR(L$1005="",Datos!L163&gt;=L$1005),OR(L$1006="",Datos!L163&lt;=L$1006))),FALSE),OR(ISNUMBER(FIND(";"&amp;UPPER(TRIM(Datos!L163&amp;""))&amp;"=",L$1007)),ISNUMBER(FIND(";"&amp;UPPER(TRIM(Datos!L163&amp;""))&amp;";",L$1007))),OR(UPPER(TRIM(Datos!L163&amp;""))="SÍ",UPPER(TRIM(Datos!L163&amp;""))="SI",UPPER(TRIM(Datos!L163&amp;""))="NO"),IF(ISNUMBER(Datos!L163),AND(OR(L$1005="",Datos!L163&gt;=L$1005),OR(L$1006="",Datos!L163&lt;=L$1006)),FALSE),TRUE))))</f>
        <v>0.0</v>
      </c>
      <c r="M163">
        <f>IF(Datos!M163="",0,IF(AND(M$1008&lt;&gt;"",Datos!M163=M$1008),0,IF(M$1004=0,0,1-CHOOSE(M$1004,IF(ISNUMBER(Datos!M163),AND(OR(M$1005="",Datos!M163&gt;=M$1005),OR(M$1006="",Datos!M163&lt;=M$1006)),FALSE),IF(ISNUMBER(Datos!M163),AND(Datos!M163=INT(Datos!M163),AND(OR(M$1005="",Datos!M163&gt;=M$1005),OR(M$1006="",Datos!M163&lt;=M$1006))),FALSE),OR(ISNUMBER(FIND(";"&amp;UPPER(TRIM(Datos!M163&amp;""))&amp;"=",M$1007)),ISNUMBER(FIND(";"&amp;UPPER(TRIM(Datos!M163&amp;""))&amp;";",M$1007))),OR(UPPER(TRIM(Datos!M163&amp;""))="SÍ",UPPER(TRIM(Datos!M163&amp;""))="SI",UPPER(TRIM(Datos!M163&amp;""))="NO"),IF(ISNUMBER(Datos!M163),AND(OR(M$1005="",Datos!M163&gt;=M$1005),OR(M$1006="",Datos!M163&lt;=M$1006)),FALSE),TRUE))))</f>
        <v>0.0</v>
      </c>
      <c r="N163">
        <f>IF(Datos!N163="",0,IF(AND(N$1008&lt;&gt;"",Datos!N163=N$1008),0,IF(N$1004=0,0,1-CHOOSE(N$1004,IF(ISNUMBER(Datos!N163),AND(OR(N$1005="",Datos!N163&gt;=N$1005),OR(N$1006="",Datos!N163&lt;=N$1006)),FALSE),IF(ISNUMBER(Datos!N163),AND(Datos!N163=INT(Datos!N163),AND(OR(N$1005="",Datos!N163&gt;=N$1005),OR(N$1006="",Datos!N163&lt;=N$1006))),FALSE),OR(ISNUMBER(FIND(";"&amp;UPPER(TRIM(Datos!N163&amp;""))&amp;"=",N$1007)),ISNUMBER(FIND(";"&amp;UPPER(TRIM(Datos!N163&amp;""))&amp;";",N$1007))),OR(UPPER(TRIM(Datos!N163&amp;""))="SÍ",UPPER(TRIM(Datos!N163&amp;""))="SI",UPPER(TRIM(Datos!N163&amp;""))="NO"),IF(ISNUMBER(Datos!N163),AND(OR(N$1005="",Datos!N163&gt;=N$1005),OR(N$1006="",Datos!N163&lt;=N$1006)),FALSE),TRUE))))</f>
        <v>0.0</v>
      </c>
      <c r="O163">
        <f>IF(Datos!O163="",0,IF(AND(O$1008&lt;&gt;"",Datos!O163=O$1008),0,IF(O$1004=0,0,1-CHOOSE(O$1004,IF(ISNUMBER(Datos!O163),AND(OR(O$1005="",Datos!O163&gt;=O$1005),OR(O$1006="",Datos!O163&lt;=O$1006)),FALSE),IF(ISNUMBER(Datos!O163),AND(Datos!O163=INT(Datos!O163),AND(OR(O$1005="",Datos!O163&gt;=O$1005),OR(O$1006="",Datos!O163&lt;=O$1006))),FALSE),OR(ISNUMBER(FIND(";"&amp;UPPER(TRIM(Datos!O163&amp;""))&amp;"=",O$1007)),ISNUMBER(FIND(";"&amp;UPPER(TRIM(Datos!O163&amp;""))&amp;";",O$1007))),OR(UPPER(TRIM(Datos!O163&amp;""))="SÍ",UPPER(TRIM(Datos!O163&amp;""))="SI",UPPER(TRIM(Datos!O163&amp;""))="NO"),IF(ISNUMBER(Datos!O163),AND(OR(O$1005="",Datos!O163&gt;=O$1005),OR(O$1006="",Datos!O163&lt;=O$1006)),FALSE),TRUE))))</f>
        <v>0.0</v>
      </c>
      <c r="P163">
        <f>IF(Datos!P163="",0,IF(AND(P$1008&lt;&gt;"",Datos!P163=P$1008),0,IF(P$1004=0,0,1-CHOOSE(P$1004,IF(ISNUMBER(Datos!P163),AND(OR(P$1005="",Datos!P163&gt;=P$1005),OR(P$1006="",Datos!P163&lt;=P$1006)),FALSE),IF(ISNUMBER(Datos!P163),AND(Datos!P163=INT(Datos!P163),AND(OR(P$1005="",Datos!P163&gt;=P$1005),OR(P$1006="",Datos!P163&lt;=P$1006))),FALSE),OR(ISNUMBER(FIND(";"&amp;UPPER(TRIM(Datos!P163&amp;""))&amp;"=",P$1007)),ISNUMBER(FIND(";"&amp;UPPER(TRIM(Datos!P163&amp;""))&amp;";",P$1007))),OR(UPPER(TRIM(Datos!P163&amp;""))="SÍ",UPPER(TRIM(Datos!P163&amp;""))="SI",UPPER(TRIM(Datos!P163&amp;""))="NO"),IF(ISNUMBER(Datos!P163),AND(OR(P$1005="",Datos!P163&gt;=P$1005),OR(P$1006="",Datos!P163&lt;=P$1006)),FALSE),TRUE))))</f>
        <v>0.0</v>
      </c>
      <c r="Q163">
        <f>IF(Datos!Q163="",0,IF(AND(Q$1008&lt;&gt;"",Datos!Q163=Q$1008),0,IF(Q$1004=0,0,1-CHOOSE(Q$1004,IF(ISNUMBER(Datos!Q163),AND(OR(Q$1005="",Datos!Q163&gt;=Q$1005),OR(Q$1006="",Datos!Q163&lt;=Q$1006)),FALSE),IF(ISNUMBER(Datos!Q163),AND(Datos!Q163=INT(Datos!Q163),AND(OR(Q$1005="",Datos!Q163&gt;=Q$1005),OR(Q$1006="",Datos!Q163&lt;=Q$1006))),FALSE),OR(ISNUMBER(FIND(";"&amp;UPPER(TRIM(Datos!Q163&amp;""))&amp;"=",Q$1007)),ISNUMBER(FIND(";"&amp;UPPER(TRIM(Datos!Q163&amp;""))&amp;";",Q$1007))),OR(UPPER(TRIM(Datos!Q163&amp;""))="SÍ",UPPER(TRIM(Datos!Q163&amp;""))="SI",UPPER(TRIM(Datos!Q163&amp;""))="NO"),IF(ISNUMBER(Datos!Q163),AND(OR(Q$1005="",Datos!Q163&gt;=Q$1005),OR(Q$1006="",Datos!Q163&lt;=Q$1006)),FALSE),TRUE))))</f>
        <v>0.0</v>
      </c>
      <c r="R163">
        <f>IF(Datos!R163="",0,IF(AND(R$1008&lt;&gt;"",Datos!R163=R$1008),0,IF(R$1004=0,0,1-CHOOSE(R$1004,IF(ISNUMBER(Datos!R163),AND(OR(R$1005="",Datos!R163&gt;=R$1005),OR(R$1006="",Datos!R163&lt;=R$1006)),FALSE),IF(ISNUMBER(Datos!R163),AND(Datos!R163=INT(Datos!R163),AND(OR(R$1005="",Datos!R163&gt;=R$1005),OR(R$1006="",Datos!R163&lt;=R$1006))),FALSE),OR(ISNUMBER(FIND(";"&amp;UPPER(TRIM(Datos!R163&amp;""))&amp;"=",R$1007)),ISNUMBER(FIND(";"&amp;UPPER(TRIM(Datos!R163&amp;""))&amp;";",R$1007))),OR(UPPER(TRIM(Datos!R163&amp;""))="SÍ",UPPER(TRIM(Datos!R163&amp;""))="SI",UPPER(TRIM(Datos!R163&amp;""))="NO"),IF(ISNUMBER(Datos!R163),AND(OR(R$1005="",Datos!R163&gt;=R$1005),OR(R$1006="",Datos!R163&lt;=R$1006)),FALSE),TRUE))))</f>
        <v>0.0</v>
      </c>
      <c r="S163">
        <f>IF(Datos!S163="",0,IF(AND(S$1008&lt;&gt;"",Datos!S163=S$1008),0,IF(S$1004=0,0,1-CHOOSE(S$1004,IF(ISNUMBER(Datos!S163),AND(OR(S$1005="",Datos!S163&gt;=S$1005),OR(S$1006="",Datos!S163&lt;=S$1006)),FALSE),IF(ISNUMBER(Datos!S163),AND(Datos!S163=INT(Datos!S163),AND(OR(S$1005="",Datos!S163&gt;=S$1005),OR(S$1006="",Datos!S163&lt;=S$1006))),FALSE),OR(ISNUMBER(FIND(";"&amp;UPPER(TRIM(Datos!S163&amp;""))&amp;"=",S$1007)),ISNUMBER(FIND(";"&amp;UPPER(TRIM(Datos!S163&amp;""))&amp;";",S$1007))),OR(UPPER(TRIM(Datos!S163&amp;""))="SÍ",UPPER(TRIM(Datos!S163&amp;""))="SI",UPPER(TRIM(Datos!S163&amp;""))="NO"),IF(ISNUMBER(Datos!S163),AND(OR(S$1005="",Datos!S163&gt;=S$1005),OR(S$1006="",Datos!S163&lt;=S$1006)),FALSE),TRUE))))</f>
        <v>0.0</v>
      </c>
      <c r="T163">
        <f>IF(Datos!T163="",0,IF(AND(T$1008&lt;&gt;"",Datos!T163=T$1008),0,IF(T$1004=0,0,1-CHOOSE(T$1004,IF(ISNUMBER(Datos!T163),AND(OR(T$1005="",Datos!T163&gt;=T$1005),OR(T$1006="",Datos!T163&lt;=T$1006)),FALSE),IF(ISNUMBER(Datos!T163),AND(Datos!T163=INT(Datos!T163),AND(OR(T$1005="",Datos!T163&gt;=T$1005),OR(T$1006="",Datos!T163&lt;=T$1006))),FALSE),OR(ISNUMBER(FIND(";"&amp;UPPER(TRIM(Datos!T163&amp;""))&amp;"=",T$1007)),ISNUMBER(FIND(";"&amp;UPPER(TRIM(Datos!T163&amp;""))&amp;";",T$1007))),OR(UPPER(TRIM(Datos!T163&amp;""))="SÍ",UPPER(TRIM(Datos!T163&amp;""))="SI",UPPER(TRIM(Datos!T163&amp;""))="NO"),IF(ISNUMBER(Datos!T163),AND(OR(T$1005="",Datos!T163&gt;=T$1005),OR(T$1006="",Datos!T163&lt;=T$1006)),FALSE),TRUE))))</f>
        <v>0.0</v>
      </c>
      <c r="U163">
        <f>IF(Datos!U163="",0,IF(AND(U$1008&lt;&gt;"",Datos!U163=U$1008),0,IF(U$1004=0,0,1-CHOOSE(U$1004,IF(ISNUMBER(Datos!U163),AND(OR(U$1005="",Datos!U163&gt;=U$1005),OR(U$1006="",Datos!U163&lt;=U$1006)),FALSE),IF(ISNUMBER(Datos!U163),AND(Datos!U163=INT(Datos!U163),AND(OR(U$1005="",Datos!U163&gt;=U$1005),OR(U$1006="",Datos!U163&lt;=U$1006))),FALSE),OR(ISNUMBER(FIND(";"&amp;UPPER(TRIM(Datos!U163&amp;""))&amp;"=",U$1007)),ISNUMBER(FIND(";"&amp;UPPER(TRIM(Datos!U163&amp;""))&amp;";",U$1007))),OR(UPPER(TRIM(Datos!U163&amp;""))="SÍ",UPPER(TRIM(Datos!U163&amp;""))="SI",UPPER(TRIM(Datos!U163&amp;""))="NO"),IF(ISNUMBER(Datos!U163),AND(OR(U$1005="",Datos!U163&gt;=U$1005),OR(U$1006="",Datos!U163&lt;=U$1006)),FALSE),TRUE))))</f>
        <v>0.0</v>
      </c>
      <c r="V163">
        <f>IF(Datos!V163="",0,IF(AND(V$1008&lt;&gt;"",Datos!V163=V$1008),0,IF(V$1004=0,0,1-CHOOSE(V$1004,IF(ISNUMBER(Datos!V163),AND(OR(V$1005="",Datos!V163&gt;=V$1005),OR(V$1006="",Datos!V163&lt;=V$1006)),FALSE),IF(ISNUMBER(Datos!V163),AND(Datos!V163=INT(Datos!V163),AND(OR(V$1005="",Datos!V163&gt;=V$1005),OR(V$1006="",Datos!V163&lt;=V$1006))),FALSE),OR(ISNUMBER(FIND(";"&amp;UPPER(TRIM(Datos!V163&amp;""))&amp;"=",V$1007)),ISNUMBER(FIND(";"&amp;UPPER(TRIM(Datos!V163&amp;""))&amp;";",V$1007))),OR(UPPER(TRIM(Datos!V163&amp;""))="SÍ",UPPER(TRIM(Datos!V163&amp;""))="SI",UPPER(TRIM(Datos!V163&amp;""))="NO"),IF(ISNUMBER(Datos!V163),AND(OR(V$1005="",Datos!V163&gt;=V$1005),OR(V$1006="",Datos!V163&lt;=V$1006)),FALSE),TRUE))))</f>
        <v>0.0</v>
      </c>
      <c r="W163">
        <f>IF(Datos!W163="",0,IF(AND(W$1008&lt;&gt;"",Datos!W163=W$1008),0,IF(W$1004=0,0,1-CHOOSE(W$1004,IF(ISNUMBER(Datos!W163),AND(OR(W$1005="",Datos!W163&gt;=W$1005),OR(W$1006="",Datos!W163&lt;=W$1006)),FALSE),IF(ISNUMBER(Datos!W163),AND(Datos!W163=INT(Datos!W163),AND(OR(W$1005="",Datos!W163&gt;=W$1005),OR(W$1006="",Datos!W163&lt;=W$1006))),FALSE),OR(ISNUMBER(FIND(";"&amp;UPPER(TRIM(Datos!W163&amp;""))&amp;"=",W$1007)),ISNUMBER(FIND(";"&amp;UPPER(TRIM(Datos!W163&amp;""))&amp;";",W$1007))),OR(UPPER(TRIM(Datos!W163&amp;""))="SÍ",UPPER(TRIM(Datos!W163&amp;""))="SI",UPPER(TRIM(Datos!W163&amp;""))="NO"),IF(ISNUMBER(Datos!W163),AND(OR(W$1005="",Datos!W163&gt;=W$1005),OR(W$1006="",Datos!W163&lt;=W$1006)),FALSE),TRUE))))</f>
        <v>0.0</v>
      </c>
      <c r="X163">
        <f>IF(Datos!X163="",0,IF(AND(X$1008&lt;&gt;"",Datos!X163=X$1008),0,IF(X$1004=0,0,1-CHOOSE(X$1004,IF(ISNUMBER(Datos!X163),AND(OR(X$1005="",Datos!X163&gt;=X$1005),OR(X$1006="",Datos!X163&lt;=X$1006)),FALSE),IF(ISNUMBER(Datos!X163),AND(Datos!X163=INT(Datos!X163),AND(OR(X$1005="",Datos!X163&gt;=X$1005),OR(X$1006="",Datos!X163&lt;=X$1006))),FALSE),OR(ISNUMBER(FIND(";"&amp;UPPER(TRIM(Datos!X163&amp;""))&amp;"=",X$1007)),ISNUMBER(FIND(";"&amp;UPPER(TRIM(Datos!X163&amp;""))&amp;";",X$1007))),OR(UPPER(TRIM(Datos!X163&amp;""))="SÍ",UPPER(TRIM(Datos!X163&amp;""))="SI",UPPER(TRIM(Datos!X163&amp;""))="NO"),IF(ISNUMBER(Datos!X163),AND(OR(X$1005="",Datos!X163&gt;=X$1005),OR(X$1006="",Datos!X163&lt;=X$1006)),FALSE),TRUE))))</f>
        <v>0.0</v>
      </c>
      <c r="Y163">
        <f>IF(Datos!Y163="",0,IF(AND(Y$1008&lt;&gt;"",Datos!Y163=Y$1008),0,IF(Y$1004=0,0,1-CHOOSE(Y$1004,IF(ISNUMBER(Datos!Y163),AND(OR(Y$1005="",Datos!Y163&gt;=Y$1005),OR(Y$1006="",Datos!Y163&lt;=Y$1006)),FALSE),IF(ISNUMBER(Datos!Y163),AND(Datos!Y163=INT(Datos!Y163),AND(OR(Y$1005="",Datos!Y163&gt;=Y$1005),OR(Y$1006="",Datos!Y163&lt;=Y$1006))),FALSE),OR(ISNUMBER(FIND(";"&amp;UPPER(TRIM(Datos!Y163&amp;""))&amp;"=",Y$1007)),ISNUMBER(FIND(";"&amp;UPPER(TRIM(Datos!Y163&amp;""))&amp;";",Y$1007))),OR(UPPER(TRIM(Datos!Y163&amp;""))="SÍ",UPPER(TRIM(Datos!Y163&amp;""))="SI",UPPER(TRIM(Datos!Y163&amp;""))="NO"),IF(ISNUMBER(Datos!Y163),AND(OR(Y$1005="",Datos!Y163&gt;=Y$1005),OR(Y$1006="",Datos!Y163&lt;=Y$1006)),FALSE),TRUE))))</f>
        <v>0.0</v>
      </c>
      <c r="Z163">
        <f>IF(Datos!Z163="",0,IF(AND(Z$1008&lt;&gt;"",Datos!Z163=Z$1008),0,IF(Z$1004=0,0,1-CHOOSE(Z$1004,IF(ISNUMBER(Datos!Z163),AND(OR(Z$1005="",Datos!Z163&gt;=Z$1005),OR(Z$1006="",Datos!Z163&lt;=Z$1006)),FALSE),IF(ISNUMBER(Datos!Z163),AND(Datos!Z163=INT(Datos!Z163),AND(OR(Z$1005="",Datos!Z163&gt;=Z$1005),OR(Z$1006="",Datos!Z163&lt;=Z$1006))),FALSE),OR(ISNUMBER(FIND(";"&amp;UPPER(TRIM(Datos!Z163&amp;""))&amp;"=",Z$1007)),ISNUMBER(FIND(";"&amp;UPPER(TRIM(Datos!Z163&amp;""))&amp;";",Z$1007))),OR(UPPER(TRIM(Datos!Z163&amp;""))="SÍ",UPPER(TRIM(Datos!Z163&amp;""))="SI",UPPER(TRIM(Datos!Z163&amp;""))="NO"),IF(ISNUMBER(Datos!Z163),AND(OR(Z$1005="",Datos!Z163&gt;=Z$1005),OR(Z$1006="",Datos!Z163&lt;=Z$1006)),FALSE),TRUE))))</f>
        <v>0.0</v>
      </c>
      <c r="AA163">
        <f>IF(Datos!AA163="",0,IF(AND(AA$1008&lt;&gt;"",Datos!AA163=AA$1008),0,IF(AA$1004=0,0,1-CHOOSE(AA$1004,IF(ISNUMBER(Datos!AA163),AND(OR(AA$1005="",Datos!AA163&gt;=AA$1005),OR(AA$1006="",Datos!AA163&lt;=AA$1006)),FALSE),IF(ISNUMBER(Datos!AA163),AND(Datos!AA163=INT(Datos!AA163),AND(OR(AA$1005="",Datos!AA163&gt;=AA$1005),OR(AA$1006="",Datos!AA163&lt;=AA$1006))),FALSE),OR(ISNUMBER(FIND(";"&amp;UPPER(TRIM(Datos!AA163&amp;""))&amp;"=",AA$1007)),ISNUMBER(FIND(";"&amp;UPPER(TRIM(Datos!AA163&amp;""))&amp;";",AA$1007))),OR(UPPER(TRIM(Datos!AA163&amp;""))="SÍ",UPPER(TRIM(Datos!AA163&amp;""))="SI",UPPER(TRIM(Datos!AA163&amp;""))="NO"),IF(ISNUMBER(Datos!AA163),AND(OR(AA$1005="",Datos!AA163&gt;=AA$1005),OR(AA$1006="",Datos!AA163&lt;=AA$1006)),FALSE),TRUE))))</f>
        <v>0.0</v>
      </c>
      <c r="AB163">
        <f>IF(Datos!AB163="",0,IF(AND(AB$1008&lt;&gt;"",Datos!AB163=AB$1008),0,IF(AB$1004=0,0,1-CHOOSE(AB$1004,IF(ISNUMBER(Datos!AB163),AND(OR(AB$1005="",Datos!AB163&gt;=AB$1005),OR(AB$1006="",Datos!AB163&lt;=AB$1006)),FALSE),IF(ISNUMBER(Datos!AB163),AND(Datos!AB163=INT(Datos!AB163),AND(OR(AB$1005="",Datos!AB163&gt;=AB$1005),OR(AB$1006="",Datos!AB163&lt;=AB$1006))),FALSE),OR(ISNUMBER(FIND(";"&amp;UPPER(TRIM(Datos!AB163&amp;""))&amp;"=",AB$1007)),ISNUMBER(FIND(";"&amp;UPPER(TRIM(Datos!AB163&amp;""))&amp;";",AB$1007))),OR(UPPER(TRIM(Datos!AB163&amp;""))="SÍ",UPPER(TRIM(Datos!AB163&amp;""))="SI",UPPER(TRIM(Datos!AB163&amp;""))="NO"),IF(ISNUMBER(Datos!AB163),AND(OR(AB$1005="",Datos!AB163&gt;=AB$1005),OR(AB$1006="",Datos!AB163&lt;=AB$1006)),FALSE),TRUE))))</f>
        <v>0.0</v>
      </c>
      <c r="AC163">
        <f>IF(Datos!AC163="",0,IF(AND(AC$1008&lt;&gt;"",Datos!AC163=AC$1008),0,IF(AC$1004=0,0,1-CHOOSE(AC$1004,IF(ISNUMBER(Datos!AC163),AND(OR(AC$1005="",Datos!AC163&gt;=AC$1005),OR(AC$1006="",Datos!AC163&lt;=AC$1006)),FALSE),IF(ISNUMBER(Datos!AC163),AND(Datos!AC163=INT(Datos!AC163),AND(OR(AC$1005="",Datos!AC163&gt;=AC$1005),OR(AC$1006="",Datos!AC163&lt;=AC$1006))),FALSE),OR(ISNUMBER(FIND(";"&amp;UPPER(TRIM(Datos!AC163&amp;""))&amp;"=",AC$1007)),ISNUMBER(FIND(";"&amp;UPPER(TRIM(Datos!AC163&amp;""))&amp;";",AC$1007))),OR(UPPER(TRIM(Datos!AC163&amp;""))="SÍ",UPPER(TRIM(Datos!AC163&amp;""))="SI",UPPER(TRIM(Datos!AC163&amp;""))="NO"),IF(ISNUMBER(Datos!AC163),AND(OR(AC$1005="",Datos!AC163&gt;=AC$1005),OR(AC$1006="",Datos!AC163&lt;=AC$1006)),FALSE),TRUE))))</f>
        <v>0.0</v>
      </c>
      <c r="AD163">
        <f>IF(Datos!AD163="",0,IF(AND(AD$1008&lt;&gt;"",Datos!AD163=AD$1008),0,IF(AD$1004=0,0,1-CHOOSE(AD$1004,IF(ISNUMBER(Datos!AD163),AND(OR(AD$1005="",Datos!AD163&gt;=AD$1005),OR(AD$1006="",Datos!AD163&lt;=AD$1006)),FALSE),IF(ISNUMBER(Datos!AD163),AND(Datos!AD163=INT(Datos!AD163),AND(OR(AD$1005="",Datos!AD163&gt;=AD$1005),OR(AD$1006="",Datos!AD163&lt;=AD$1006))),FALSE),OR(ISNUMBER(FIND(";"&amp;UPPER(TRIM(Datos!AD163&amp;""))&amp;"=",AD$1007)),ISNUMBER(FIND(";"&amp;UPPER(TRIM(Datos!AD163&amp;""))&amp;";",AD$1007))),OR(UPPER(TRIM(Datos!AD163&amp;""))="SÍ",UPPER(TRIM(Datos!AD163&amp;""))="SI",UPPER(TRIM(Datos!AD163&amp;""))="NO"),IF(ISNUMBER(Datos!AD163),AND(OR(AD$1005="",Datos!AD163&gt;=AD$1005),OR(AD$1006="",Datos!AD163&lt;=AD$1006)),FALSE),TRUE))))</f>
        <v>0.0</v>
      </c>
      <c r="AE163">
        <f>IF(Datos!AE163="",0,IF(AND(AE$1008&lt;&gt;"",Datos!AE163=AE$1008),0,IF(AE$1004=0,0,1-CHOOSE(AE$1004,IF(ISNUMBER(Datos!AE163),AND(OR(AE$1005="",Datos!AE163&gt;=AE$1005),OR(AE$1006="",Datos!AE163&lt;=AE$1006)),FALSE),IF(ISNUMBER(Datos!AE163),AND(Datos!AE163=INT(Datos!AE163),AND(OR(AE$1005="",Datos!AE163&gt;=AE$1005),OR(AE$1006="",Datos!AE163&lt;=AE$1006))),FALSE),OR(ISNUMBER(FIND(";"&amp;UPPER(TRIM(Datos!AE163&amp;""))&amp;"=",AE$1007)),ISNUMBER(FIND(";"&amp;UPPER(TRIM(Datos!AE163&amp;""))&amp;";",AE$1007))),OR(UPPER(TRIM(Datos!AE163&amp;""))="SÍ",UPPER(TRIM(Datos!AE163&amp;""))="SI",UPPER(TRIM(Datos!AE163&amp;""))="NO"),IF(ISNUMBER(Datos!AE163),AND(OR(AE$1005="",Datos!AE163&gt;=AE$1005),OR(AE$1006="",Datos!AE163&lt;=AE$1006)),FALSE),TRUE))))</f>
        <v>0.0</v>
      </c>
    </row>
    <row r="164" spans="2:31">
      <c r="B164">
        <f>IF(Datos!B164="",0,IF(AND(B$1008&lt;&gt;"",Datos!B164=B$1008),0,IF(B$1004=0,0,1-CHOOSE(B$1004,IF(ISNUMBER(Datos!B164),AND(OR(B$1005="",Datos!B164&gt;=B$1005),OR(B$1006="",Datos!B164&lt;=B$1006)),FALSE),IF(ISNUMBER(Datos!B164),AND(Datos!B164=INT(Datos!B164),AND(OR(B$1005="",Datos!B164&gt;=B$1005),OR(B$1006="",Datos!B164&lt;=B$1006))),FALSE),OR(ISNUMBER(FIND(";"&amp;UPPER(TRIM(Datos!B164&amp;""))&amp;"=",B$1007)),ISNUMBER(FIND(";"&amp;UPPER(TRIM(Datos!B164&amp;""))&amp;";",B$1007))),OR(UPPER(TRIM(Datos!B164&amp;""))="SÍ",UPPER(TRIM(Datos!B164&amp;""))="SI",UPPER(TRIM(Datos!B164&amp;""))="NO"),IF(ISNUMBER(Datos!B164),AND(OR(B$1005="",Datos!B164&gt;=B$1005),OR(B$1006="",Datos!B164&lt;=B$1006)),FALSE),TRUE))))</f>
        <v>0.0</v>
      </c>
      <c r="C164">
        <f>IF(Datos!C164="",0,IF(AND(C$1008&lt;&gt;"",Datos!C164=C$1008),0,IF(C$1004=0,0,1-CHOOSE(C$1004,IF(ISNUMBER(Datos!C164),AND(OR(C$1005="",Datos!C164&gt;=C$1005),OR(C$1006="",Datos!C164&lt;=C$1006)),FALSE),IF(ISNUMBER(Datos!C164),AND(Datos!C164=INT(Datos!C164),AND(OR(C$1005="",Datos!C164&gt;=C$1005),OR(C$1006="",Datos!C164&lt;=C$1006))),FALSE),OR(ISNUMBER(FIND(";"&amp;UPPER(TRIM(Datos!C164&amp;""))&amp;"=",C$1007)),ISNUMBER(FIND(";"&amp;UPPER(TRIM(Datos!C164&amp;""))&amp;";",C$1007))),OR(UPPER(TRIM(Datos!C164&amp;""))="SÍ",UPPER(TRIM(Datos!C164&amp;""))="SI",UPPER(TRIM(Datos!C164&amp;""))="NO"),IF(ISNUMBER(Datos!C164),AND(OR(C$1005="",Datos!C164&gt;=C$1005),OR(C$1006="",Datos!C164&lt;=C$1006)),FALSE),TRUE))))</f>
        <v>0.0</v>
      </c>
      <c r="D164">
        <f>IF(Datos!D164="",0,IF(AND(D$1008&lt;&gt;"",Datos!D164=D$1008),0,IF(D$1004=0,0,1-CHOOSE(D$1004,IF(ISNUMBER(Datos!D164),AND(OR(D$1005="",Datos!D164&gt;=D$1005),OR(D$1006="",Datos!D164&lt;=D$1006)),FALSE),IF(ISNUMBER(Datos!D164),AND(Datos!D164=INT(Datos!D164),AND(OR(D$1005="",Datos!D164&gt;=D$1005),OR(D$1006="",Datos!D164&lt;=D$1006))),FALSE),OR(ISNUMBER(FIND(";"&amp;UPPER(TRIM(Datos!D164&amp;""))&amp;"=",D$1007)),ISNUMBER(FIND(";"&amp;UPPER(TRIM(Datos!D164&amp;""))&amp;";",D$1007))),OR(UPPER(TRIM(Datos!D164&amp;""))="SÍ",UPPER(TRIM(Datos!D164&amp;""))="SI",UPPER(TRIM(Datos!D164&amp;""))="NO"),IF(ISNUMBER(Datos!D164),AND(OR(D$1005="",Datos!D164&gt;=D$1005),OR(D$1006="",Datos!D164&lt;=D$1006)),FALSE),TRUE))))</f>
        <v>0.0</v>
      </c>
      <c r="E164">
        <f>IF(Datos!E164="",0,IF(AND(E$1008&lt;&gt;"",Datos!E164=E$1008),0,IF(E$1004=0,0,1-CHOOSE(E$1004,IF(ISNUMBER(Datos!E164),AND(OR(E$1005="",Datos!E164&gt;=E$1005),OR(E$1006="",Datos!E164&lt;=E$1006)),FALSE),IF(ISNUMBER(Datos!E164),AND(Datos!E164=INT(Datos!E164),AND(OR(E$1005="",Datos!E164&gt;=E$1005),OR(E$1006="",Datos!E164&lt;=E$1006))),FALSE),OR(ISNUMBER(FIND(";"&amp;UPPER(TRIM(Datos!E164&amp;""))&amp;"=",E$1007)),ISNUMBER(FIND(";"&amp;UPPER(TRIM(Datos!E164&amp;""))&amp;";",E$1007))),OR(UPPER(TRIM(Datos!E164&amp;""))="SÍ",UPPER(TRIM(Datos!E164&amp;""))="SI",UPPER(TRIM(Datos!E164&amp;""))="NO"),IF(ISNUMBER(Datos!E164),AND(OR(E$1005="",Datos!E164&gt;=E$1005),OR(E$1006="",Datos!E164&lt;=E$1006)),FALSE),TRUE))))</f>
        <v>0.0</v>
      </c>
      <c r="F164">
        <f>IF(Datos!F164="",0,IF(AND(F$1008&lt;&gt;"",Datos!F164=F$1008),0,IF(F$1004=0,0,1-CHOOSE(F$1004,IF(ISNUMBER(Datos!F164),AND(OR(F$1005="",Datos!F164&gt;=F$1005),OR(F$1006="",Datos!F164&lt;=F$1006)),FALSE),IF(ISNUMBER(Datos!F164),AND(Datos!F164=INT(Datos!F164),AND(OR(F$1005="",Datos!F164&gt;=F$1005),OR(F$1006="",Datos!F164&lt;=F$1006))),FALSE),OR(ISNUMBER(FIND(";"&amp;UPPER(TRIM(Datos!F164&amp;""))&amp;"=",F$1007)),ISNUMBER(FIND(";"&amp;UPPER(TRIM(Datos!F164&amp;""))&amp;";",F$1007))),OR(UPPER(TRIM(Datos!F164&amp;""))="SÍ",UPPER(TRIM(Datos!F164&amp;""))="SI",UPPER(TRIM(Datos!F164&amp;""))="NO"),IF(ISNUMBER(Datos!F164),AND(OR(F$1005="",Datos!F164&gt;=F$1005),OR(F$1006="",Datos!F164&lt;=F$1006)),FALSE),TRUE))))</f>
        <v>0.0</v>
      </c>
      <c r="G164">
        <f>IF(Datos!G164="",0,IF(AND(G$1008&lt;&gt;"",Datos!G164=G$1008),0,IF(G$1004=0,0,1-CHOOSE(G$1004,IF(ISNUMBER(Datos!G164),AND(OR(G$1005="",Datos!G164&gt;=G$1005),OR(G$1006="",Datos!G164&lt;=G$1006)),FALSE),IF(ISNUMBER(Datos!G164),AND(Datos!G164=INT(Datos!G164),AND(OR(G$1005="",Datos!G164&gt;=G$1005),OR(G$1006="",Datos!G164&lt;=G$1006))),FALSE),OR(ISNUMBER(FIND(";"&amp;UPPER(TRIM(Datos!G164&amp;""))&amp;"=",G$1007)),ISNUMBER(FIND(";"&amp;UPPER(TRIM(Datos!G164&amp;""))&amp;";",G$1007))),OR(UPPER(TRIM(Datos!G164&amp;""))="SÍ",UPPER(TRIM(Datos!G164&amp;""))="SI",UPPER(TRIM(Datos!G164&amp;""))="NO"),IF(ISNUMBER(Datos!G164),AND(OR(G$1005="",Datos!G164&gt;=G$1005),OR(G$1006="",Datos!G164&lt;=G$1006)),FALSE),TRUE))))</f>
        <v>0.0</v>
      </c>
      <c r="H164">
        <f>IF(Datos!H164="",0,IF(AND(H$1008&lt;&gt;"",Datos!H164=H$1008),0,IF(H$1004=0,0,1-CHOOSE(H$1004,IF(ISNUMBER(Datos!H164),AND(OR(H$1005="",Datos!H164&gt;=H$1005),OR(H$1006="",Datos!H164&lt;=H$1006)),FALSE),IF(ISNUMBER(Datos!H164),AND(Datos!H164=INT(Datos!H164),AND(OR(H$1005="",Datos!H164&gt;=H$1005),OR(H$1006="",Datos!H164&lt;=H$1006))),FALSE),OR(ISNUMBER(FIND(";"&amp;UPPER(TRIM(Datos!H164&amp;""))&amp;"=",H$1007)),ISNUMBER(FIND(";"&amp;UPPER(TRIM(Datos!H164&amp;""))&amp;";",H$1007))),OR(UPPER(TRIM(Datos!H164&amp;""))="SÍ",UPPER(TRIM(Datos!H164&amp;""))="SI",UPPER(TRIM(Datos!H164&amp;""))="NO"),IF(ISNUMBER(Datos!H164),AND(OR(H$1005="",Datos!H164&gt;=H$1005),OR(H$1006="",Datos!H164&lt;=H$1006)),FALSE),TRUE))))</f>
        <v>0.0</v>
      </c>
      <c r="I164">
        <f>IF(Datos!I164="",0,IF(AND(I$1008&lt;&gt;"",Datos!I164=I$1008),0,IF(I$1004=0,0,1-CHOOSE(I$1004,IF(ISNUMBER(Datos!I164),AND(OR(I$1005="",Datos!I164&gt;=I$1005),OR(I$1006="",Datos!I164&lt;=I$1006)),FALSE),IF(ISNUMBER(Datos!I164),AND(Datos!I164=INT(Datos!I164),AND(OR(I$1005="",Datos!I164&gt;=I$1005),OR(I$1006="",Datos!I164&lt;=I$1006))),FALSE),OR(ISNUMBER(FIND(";"&amp;UPPER(TRIM(Datos!I164&amp;""))&amp;"=",I$1007)),ISNUMBER(FIND(";"&amp;UPPER(TRIM(Datos!I164&amp;""))&amp;";",I$1007))),OR(UPPER(TRIM(Datos!I164&amp;""))="SÍ",UPPER(TRIM(Datos!I164&amp;""))="SI",UPPER(TRIM(Datos!I164&amp;""))="NO"),IF(ISNUMBER(Datos!I164),AND(OR(I$1005="",Datos!I164&gt;=I$1005),OR(I$1006="",Datos!I164&lt;=I$1006)),FALSE),TRUE))))</f>
        <v>0.0</v>
      </c>
      <c r="J164">
        <f>IF(Datos!J164="",0,IF(AND(J$1008&lt;&gt;"",Datos!J164=J$1008),0,IF(J$1004=0,0,1-CHOOSE(J$1004,IF(ISNUMBER(Datos!J164),AND(OR(J$1005="",Datos!J164&gt;=J$1005),OR(J$1006="",Datos!J164&lt;=J$1006)),FALSE),IF(ISNUMBER(Datos!J164),AND(Datos!J164=INT(Datos!J164),AND(OR(J$1005="",Datos!J164&gt;=J$1005),OR(J$1006="",Datos!J164&lt;=J$1006))),FALSE),OR(ISNUMBER(FIND(";"&amp;UPPER(TRIM(Datos!J164&amp;""))&amp;"=",J$1007)),ISNUMBER(FIND(";"&amp;UPPER(TRIM(Datos!J164&amp;""))&amp;";",J$1007))),OR(UPPER(TRIM(Datos!J164&amp;""))="SÍ",UPPER(TRIM(Datos!J164&amp;""))="SI",UPPER(TRIM(Datos!J164&amp;""))="NO"),IF(ISNUMBER(Datos!J164),AND(OR(J$1005="",Datos!J164&gt;=J$1005),OR(J$1006="",Datos!J164&lt;=J$1006)),FALSE),TRUE))))</f>
        <v>0.0</v>
      </c>
      <c r="K164">
        <f>IF(Datos!K164="",0,IF(AND(K$1008&lt;&gt;"",Datos!K164=K$1008),0,IF(K$1004=0,0,1-CHOOSE(K$1004,IF(ISNUMBER(Datos!K164),AND(OR(K$1005="",Datos!K164&gt;=K$1005),OR(K$1006="",Datos!K164&lt;=K$1006)),FALSE),IF(ISNUMBER(Datos!K164),AND(Datos!K164=INT(Datos!K164),AND(OR(K$1005="",Datos!K164&gt;=K$1005),OR(K$1006="",Datos!K164&lt;=K$1006))),FALSE),OR(ISNUMBER(FIND(";"&amp;UPPER(TRIM(Datos!K164&amp;""))&amp;"=",K$1007)),ISNUMBER(FIND(";"&amp;UPPER(TRIM(Datos!K164&amp;""))&amp;";",K$1007))),OR(UPPER(TRIM(Datos!K164&amp;""))="SÍ",UPPER(TRIM(Datos!K164&amp;""))="SI",UPPER(TRIM(Datos!K164&amp;""))="NO"),IF(ISNUMBER(Datos!K164),AND(OR(K$1005="",Datos!K164&gt;=K$1005),OR(K$1006="",Datos!K164&lt;=K$1006)),FALSE),TRUE))))</f>
        <v>0.0</v>
      </c>
      <c r="L164">
        <f>IF(Datos!L164="",0,IF(AND(L$1008&lt;&gt;"",Datos!L164=L$1008),0,IF(L$1004=0,0,1-CHOOSE(L$1004,IF(ISNUMBER(Datos!L164),AND(OR(L$1005="",Datos!L164&gt;=L$1005),OR(L$1006="",Datos!L164&lt;=L$1006)),FALSE),IF(ISNUMBER(Datos!L164),AND(Datos!L164=INT(Datos!L164),AND(OR(L$1005="",Datos!L164&gt;=L$1005),OR(L$1006="",Datos!L164&lt;=L$1006))),FALSE),OR(ISNUMBER(FIND(";"&amp;UPPER(TRIM(Datos!L164&amp;""))&amp;"=",L$1007)),ISNUMBER(FIND(";"&amp;UPPER(TRIM(Datos!L164&amp;""))&amp;";",L$1007))),OR(UPPER(TRIM(Datos!L164&amp;""))="SÍ",UPPER(TRIM(Datos!L164&amp;""))="SI",UPPER(TRIM(Datos!L164&amp;""))="NO"),IF(ISNUMBER(Datos!L164),AND(OR(L$1005="",Datos!L164&gt;=L$1005),OR(L$1006="",Datos!L164&lt;=L$1006)),FALSE),TRUE))))</f>
        <v>0.0</v>
      </c>
      <c r="M164">
        <f>IF(Datos!M164="",0,IF(AND(M$1008&lt;&gt;"",Datos!M164=M$1008),0,IF(M$1004=0,0,1-CHOOSE(M$1004,IF(ISNUMBER(Datos!M164),AND(OR(M$1005="",Datos!M164&gt;=M$1005),OR(M$1006="",Datos!M164&lt;=M$1006)),FALSE),IF(ISNUMBER(Datos!M164),AND(Datos!M164=INT(Datos!M164),AND(OR(M$1005="",Datos!M164&gt;=M$1005),OR(M$1006="",Datos!M164&lt;=M$1006))),FALSE),OR(ISNUMBER(FIND(";"&amp;UPPER(TRIM(Datos!M164&amp;""))&amp;"=",M$1007)),ISNUMBER(FIND(";"&amp;UPPER(TRIM(Datos!M164&amp;""))&amp;";",M$1007))),OR(UPPER(TRIM(Datos!M164&amp;""))="SÍ",UPPER(TRIM(Datos!M164&amp;""))="SI",UPPER(TRIM(Datos!M164&amp;""))="NO"),IF(ISNUMBER(Datos!M164),AND(OR(M$1005="",Datos!M164&gt;=M$1005),OR(M$1006="",Datos!M164&lt;=M$1006)),FALSE),TRUE))))</f>
        <v>0.0</v>
      </c>
      <c r="N164">
        <f>IF(Datos!N164="",0,IF(AND(N$1008&lt;&gt;"",Datos!N164=N$1008),0,IF(N$1004=0,0,1-CHOOSE(N$1004,IF(ISNUMBER(Datos!N164),AND(OR(N$1005="",Datos!N164&gt;=N$1005),OR(N$1006="",Datos!N164&lt;=N$1006)),FALSE),IF(ISNUMBER(Datos!N164),AND(Datos!N164=INT(Datos!N164),AND(OR(N$1005="",Datos!N164&gt;=N$1005),OR(N$1006="",Datos!N164&lt;=N$1006))),FALSE),OR(ISNUMBER(FIND(";"&amp;UPPER(TRIM(Datos!N164&amp;""))&amp;"=",N$1007)),ISNUMBER(FIND(";"&amp;UPPER(TRIM(Datos!N164&amp;""))&amp;";",N$1007))),OR(UPPER(TRIM(Datos!N164&amp;""))="SÍ",UPPER(TRIM(Datos!N164&amp;""))="SI",UPPER(TRIM(Datos!N164&amp;""))="NO"),IF(ISNUMBER(Datos!N164),AND(OR(N$1005="",Datos!N164&gt;=N$1005),OR(N$1006="",Datos!N164&lt;=N$1006)),FALSE),TRUE))))</f>
        <v>0.0</v>
      </c>
      <c r="O164">
        <f>IF(Datos!O164="",0,IF(AND(O$1008&lt;&gt;"",Datos!O164=O$1008),0,IF(O$1004=0,0,1-CHOOSE(O$1004,IF(ISNUMBER(Datos!O164),AND(OR(O$1005="",Datos!O164&gt;=O$1005),OR(O$1006="",Datos!O164&lt;=O$1006)),FALSE),IF(ISNUMBER(Datos!O164),AND(Datos!O164=INT(Datos!O164),AND(OR(O$1005="",Datos!O164&gt;=O$1005),OR(O$1006="",Datos!O164&lt;=O$1006))),FALSE),OR(ISNUMBER(FIND(";"&amp;UPPER(TRIM(Datos!O164&amp;""))&amp;"=",O$1007)),ISNUMBER(FIND(";"&amp;UPPER(TRIM(Datos!O164&amp;""))&amp;";",O$1007))),OR(UPPER(TRIM(Datos!O164&amp;""))="SÍ",UPPER(TRIM(Datos!O164&amp;""))="SI",UPPER(TRIM(Datos!O164&amp;""))="NO"),IF(ISNUMBER(Datos!O164),AND(OR(O$1005="",Datos!O164&gt;=O$1005),OR(O$1006="",Datos!O164&lt;=O$1006)),FALSE),TRUE))))</f>
        <v>0.0</v>
      </c>
      <c r="P164">
        <f>IF(Datos!P164="",0,IF(AND(P$1008&lt;&gt;"",Datos!P164=P$1008),0,IF(P$1004=0,0,1-CHOOSE(P$1004,IF(ISNUMBER(Datos!P164),AND(OR(P$1005="",Datos!P164&gt;=P$1005),OR(P$1006="",Datos!P164&lt;=P$1006)),FALSE),IF(ISNUMBER(Datos!P164),AND(Datos!P164=INT(Datos!P164),AND(OR(P$1005="",Datos!P164&gt;=P$1005),OR(P$1006="",Datos!P164&lt;=P$1006))),FALSE),OR(ISNUMBER(FIND(";"&amp;UPPER(TRIM(Datos!P164&amp;""))&amp;"=",P$1007)),ISNUMBER(FIND(";"&amp;UPPER(TRIM(Datos!P164&amp;""))&amp;";",P$1007))),OR(UPPER(TRIM(Datos!P164&amp;""))="SÍ",UPPER(TRIM(Datos!P164&amp;""))="SI",UPPER(TRIM(Datos!P164&amp;""))="NO"),IF(ISNUMBER(Datos!P164),AND(OR(P$1005="",Datos!P164&gt;=P$1005),OR(P$1006="",Datos!P164&lt;=P$1006)),FALSE),TRUE))))</f>
        <v>0.0</v>
      </c>
      <c r="Q164">
        <f>IF(Datos!Q164="",0,IF(AND(Q$1008&lt;&gt;"",Datos!Q164=Q$1008),0,IF(Q$1004=0,0,1-CHOOSE(Q$1004,IF(ISNUMBER(Datos!Q164),AND(OR(Q$1005="",Datos!Q164&gt;=Q$1005),OR(Q$1006="",Datos!Q164&lt;=Q$1006)),FALSE),IF(ISNUMBER(Datos!Q164),AND(Datos!Q164=INT(Datos!Q164),AND(OR(Q$1005="",Datos!Q164&gt;=Q$1005),OR(Q$1006="",Datos!Q164&lt;=Q$1006))),FALSE),OR(ISNUMBER(FIND(";"&amp;UPPER(TRIM(Datos!Q164&amp;""))&amp;"=",Q$1007)),ISNUMBER(FIND(";"&amp;UPPER(TRIM(Datos!Q164&amp;""))&amp;";",Q$1007))),OR(UPPER(TRIM(Datos!Q164&amp;""))="SÍ",UPPER(TRIM(Datos!Q164&amp;""))="SI",UPPER(TRIM(Datos!Q164&amp;""))="NO"),IF(ISNUMBER(Datos!Q164),AND(OR(Q$1005="",Datos!Q164&gt;=Q$1005),OR(Q$1006="",Datos!Q164&lt;=Q$1006)),FALSE),TRUE))))</f>
        <v>0.0</v>
      </c>
      <c r="R164">
        <f>IF(Datos!R164="",0,IF(AND(R$1008&lt;&gt;"",Datos!R164=R$1008),0,IF(R$1004=0,0,1-CHOOSE(R$1004,IF(ISNUMBER(Datos!R164),AND(OR(R$1005="",Datos!R164&gt;=R$1005),OR(R$1006="",Datos!R164&lt;=R$1006)),FALSE),IF(ISNUMBER(Datos!R164),AND(Datos!R164=INT(Datos!R164),AND(OR(R$1005="",Datos!R164&gt;=R$1005),OR(R$1006="",Datos!R164&lt;=R$1006))),FALSE),OR(ISNUMBER(FIND(";"&amp;UPPER(TRIM(Datos!R164&amp;""))&amp;"=",R$1007)),ISNUMBER(FIND(";"&amp;UPPER(TRIM(Datos!R164&amp;""))&amp;";",R$1007))),OR(UPPER(TRIM(Datos!R164&amp;""))="SÍ",UPPER(TRIM(Datos!R164&amp;""))="SI",UPPER(TRIM(Datos!R164&amp;""))="NO"),IF(ISNUMBER(Datos!R164),AND(OR(R$1005="",Datos!R164&gt;=R$1005),OR(R$1006="",Datos!R164&lt;=R$1006)),FALSE),TRUE))))</f>
        <v>0.0</v>
      </c>
      <c r="S164">
        <f>IF(Datos!S164="",0,IF(AND(S$1008&lt;&gt;"",Datos!S164=S$1008),0,IF(S$1004=0,0,1-CHOOSE(S$1004,IF(ISNUMBER(Datos!S164),AND(OR(S$1005="",Datos!S164&gt;=S$1005),OR(S$1006="",Datos!S164&lt;=S$1006)),FALSE),IF(ISNUMBER(Datos!S164),AND(Datos!S164=INT(Datos!S164),AND(OR(S$1005="",Datos!S164&gt;=S$1005),OR(S$1006="",Datos!S164&lt;=S$1006))),FALSE),OR(ISNUMBER(FIND(";"&amp;UPPER(TRIM(Datos!S164&amp;""))&amp;"=",S$1007)),ISNUMBER(FIND(";"&amp;UPPER(TRIM(Datos!S164&amp;""))&amp;";",S$1007))),OR(UPPER(TRIM(Datos!S164&amp;""))="SÍ",UPPER(TRIM(Datos!S164&amp;""))="SI",UPPER(TRIM(Datos!S164&amp;""))="NO"),IF(ISNUMBER(Datos!S164),AND(OR(S$1005="",Datos!S164&gt;=S$1005),OR(S$1006="",Datos!S164&lt;=S$1006)),FALSE),TRUE))))</f>
        <v>0.0</v>
      </c>
      <c r="T164">
        <f>IF(Datos!T164="",0,IF(AND(T$1008&lt;&gt;"",Datos!T164=T$1008),0,IF(T$1004=0,0,1-CHOOSE(T$1004,IF(ISNUMBER(Datos!T164),AND(OR(T$1005="",Datos!T164&gt;=T$1005),OR(T$1006="",Datos!T164&lt;=T$1006)),FALSE),IF(ISNUMBER(Datos!T164),AND(Datos!T164=INT(Datos!T164),AND(OR(T$1005="",Datos!T164&gt;=T$1005),OR(T$1006="",Datos!T164&lt;=T$1006))),FALSE),OR(ISNUMBER(FIND(";"&amp;UPPER(TRIM(Datos!T164&amp;""))&amp;"=",T$1007)),ISNUMBER(FIND(";"&amp;UPPER(TRIM(Datos!T164&amp;""))&amp;";",T$1007))),OR(UPPER(TRIM(Datos!T164&amp;""))="SÍ",UPPER(TRIM(Datos!T164&amp;""))="SI",UPPER(TRIM(Datos!T164&amp;""))="NO"),IF(ISNUMBER(Datos!T164),AND(OR(T$1005="",Datos!T164&gt;=T$1005),OR(T$1006="",Datos!T164&lt;=T$1006)),FALSE),TRUE))))</f>
        <v>0.0</v>
      </c>
      <c r="U164">
        <f>IF(Datos!U164="",0,IF(AND(U$1008&lt;&gt;"",Datos!U164=U$1008),0,IF(U$1004=0,0,1-CHOOSE(U$1004,IF(ISNUMBER(Datos!U164),AND(OR(U$1005="",Datos!U164&gt;=U$1005),OR(U$1006="",Datos!U164&lt;=U$1006)),FALSE),IF(ISNUMBER(Datos!U164),AND(Datos!U164=INT(Datos!U164),AND(OR(U$1005="",Datos!U164&gt;=U$1005),OR(U$1006="",Datos!U164&lt;=U$1006))),FALSE),OR(ISNUMBER(FIND(";"&amp;UPPER(TRIM(Datos!U164&amp;""))&amp;"=",U$1007)),ISNUMBER(FIND(";"&amp;UPPER(TRIM(Datos!U164&amp;""))&amp;";",U$1007))),OR(UPPER(TRIM(Datos!U164&amp;""))="SÍ",UPPER(TRIM(Datos!U164&amp;""))="SI",UPPER(TRIM(Datos!U164&amp;""))="NO"),IF(ISNUMBER(Datos!U164),AND(OR(U$1005="",Datos!U164&gt;=U$1005),OR(U$1006="",Datos!U164&lt;=U$1006)),FALSE),TRUE))))</f>
        <v>0.0</v>
      </c>
      <c r="V164">
        <f>IF(Datos!V164="",0,IF(AND(V$1008&lt;&gt;"",Datos!V164=V$1008),0,IF(V$1004=0,0,1-CHOOSE(V$1004,IF(ISNUMBER(Datos!V164),AND(OR(V$1005="",Datos!V164&gt;=V$1005),OR(V$1006="",Datos!V164&lt;=V$1006)),FALSE),IF(ISNUMBER(Datos!V164),AND(Datos!V164=INT(Datos!V164),AND(OR(V$1005="",Datos!V164&gt;=V$1005),OR(V$1006="",Datos!V164&lt;=V$1006))),FALSE),OR(ISNUMBER(FIND(";"&amp;UPPER(TRIM(Datos!V164&amp;""))&amp;"=",V$1007)),ISNUMBER(FIND(";"&amp;UPPER(TRIM(Datos!V164&amp;""))&amp;";",V$1007))),OR(UPPER(TRIM(Datos!V164&amp;""))="SÍ",UPPER(TRIM(Datos!V164&amp;""))="SI",UPPER(TRIM(Datos!V164&amp;""))="NO"),IF(ISNUMBER(Datos!V164),AND(OR(V$1005="",Datos!V164&gt;=V$1005),OR(V$1006="",Datos!V164&lt;=V$1006)),FALSE),TRUE))))</f>
        <v>0.0</v>
      </c>
      <c r="W164">
        <f>IF(Datos!W164="",0,IF(AND(W$1008&lt;&gt;"",Datos!W164=W$1008),0,IF(W$1004=0,0,1-CHOOSE(W$1004,IF(ISNUMBER(Datos!W164),AND(OR(W$1005="",Datos!W164&gt;=W$1005),OR(W$1006="",Datos!W164&lt;=W$1006)),FALSE),IF(ISNUMBER(Datos!W164),AND(Datos!W164=INT(Datos!W164),AND(OR(W$1005="",Datos!W164&gt;=W$1005),OR(W$1006="",Datos!W164&lt;=W$1006))),FALSE),OR(ISNUMBER(FIND(";"&amp;UPPER(TRIM(Datos!W164&amp;""))&amp;"=",W$1007)),ISNUMBER(FIND(";"&amp;UPPER(TRIM(Datos!W164&amp;""))&amp;";",W$1007))),OR(UPPER(TRIM(Datos!W164&amp;""))="SÍ",UPPER(TRIM(Datos!W164&amp;""))="SI",UPPER(TRIM(Datos!W164&amp;""))="NO"),IF(ISNUMBER(Datos!W164),AND(OR(W$1005="",Datos!W164&gt;=W$1005),OR(W$1006="",Datos!W164&lt;=W$1006)),FALSE),TRUE))))</f>
        <v>0.0</v>
      </c>
      <c r="X164">
        <f>IF(Datos!X164="",0,IF(AND(X$1008&lt;&gt;"",Datos!X164=X$1008),0,IF(X$1004=0,0,1-CHOOSE(X$1004,IF(ISNUMBER(Datos!X164),AND(OR(X$1005="",Datos!X164&gt;=X$1005),OR(X$1006="",Datos!X164&lt;=X$1006)),FALSE),IF(ISNUMBER(Datos!X164),AND(Datos!X164=INT(Datos!X164),AND(OR(X$1005="",Datos!X164&gt;=X$1005),OR(X$1006="",Datos!X164&lt;=X$1006))),FALSE),OR(ISNUMBER(FIND(";"&amp;UPPER(TRIM(Datos!X164&amp;""))&amp;"=",X$1007)),ISNUMBER(FIND(";"&amp;UPPER(TRIM(Datos!X164&amp;""))&amp;";",X$1007))),OR(UPPER(TRIM(Datos!X164&amp;""))="SÍ",UPPER(TRIM(Datos!X164&amp;""))="SI",UPPER(TRIM(Datos!X164&amp;""))="NO"),IF(ISNUMBER(Datos!X164),AND(OR(X$1005="",Datos!X164&gt;=X$1005),OR(X$1006="",Datos!X164&lt;=X$1006)),FALSE),TRUE))))</f>
        <v>0.0</v>
      </c>
      <c r="Y164">
        <f>IF(Datos!Y164="",0,IF(AND(Y$1008&lt;&gt;"",Datos!Y164=Y$1008),0,IF(Y$1004=0,0,1-CHOOSE(Y$1004,IF(ISNUMBER(Datos!Y164),AND(OR(Y$1005="",Datos!Y164&gt;=Y$1005),OR(Y$1006="",Datos!Y164&lt;=Y$1006)),FALSE),IF(ISNUMBER(Datos!Y164),AND(Datos!Y164=INT(Datos!Y164),AND(OR(Y$1005="",Datos!Y164&gt;=Y$1005),OR(Y$1006="",Datos!Y164&lt;=Y$1006))),FALSE),OR(ISNUMBER(FIND(";"&amp;UPPER(TRIM(Datos!Y164&amp;""))&amp;"=",Y$1007)),ISNUMBER(FIND(";"&amp;UPPER(TRIM(Datos!Y164&amp;""))&amp;";",Y$1007))),OR(UPPER(TRIM(Datos!Y164&amp;""))="SÍ",UPPER(TRIM(Datos!Y164&amp;""))="SI",UPPER(TRIM(Datos!Y164&amp;""))="NO"),IF(ISNUMBER(Datos!Y164),AND(OR(Y$1005="",Datos!Y164&gt;=Y$1005),OR(Y$1006="",Datos!Y164&lt;=Y$1006)),FALSE),TRUE))))</f>
        <v>0.0</v>
      </c>
      <c r="Z164">
        <f>IF(Datos!Z164="",0,IF(AND(Z$1008&lt;&gt;"",Datos!Z164=Z$1008),0,IF(Z$1004=0,0,1-CHOOSE(Z$1004,IF(ISNUMBER(Datos!Z164),AND(OR(Z$1005="",Datos!Z164&gt;=Z$1005),OR(Z$1006="",Datos!Z164&lt;=Z$1006)),FALSE),IF(ISNUMBER(Datos!Z164),AND(Datos!Z164=INT(Datos!Z164),AND(OR(Z$1005="",Datos!Z164&gt;=Z$1005),OR(Z$1006="",Datos!Z164&lt;=Z$1006))),FALSE),OR(ISNUMBER(FIND(";"&amp;UPPER(TRIM(Datos!Z164&amp;""))&amp;"=",Z$1007)),ISNUMBER(FIND(";"&amp;UPPER(TRIM(Datos!Z164&amp;""))&amp;";",Z$1007))),OR(UPPER(TRIM(Datos!Z164&amp;""))="SÍ",UPPER(TRIM(Datos!Z164&amp;""))="SI",UPPER(TRIM(Datos!Z164&amp;""))="NO"),IF(ISNUMBER(Datos!Z164),AND(OR(Z$1005="",Datos!Z164&gt;=Z$1005),OR(Z$1006="",Datos!Z164&lt;=Z$1006)),FALSE),TRUE))))</f>
        <v>0.0</v>
      </c>
      <c r="AA164">
        <f>IF(Datos!AA164="",0,IF(AND(AA$1008&lt;&gt;"",Datos!AA164=AA$1008),0,IF(AA$1004=0,0,1-CHOOSE(AA$1004,IF(ISNUMBER(Datos!AA164),AND(OR(AA$1005="",Datos!AA164&gt;=AA$1005),OR(AA$1006="",Datos!AA164&lt;=AA$1006)),FALSE),IF(ISNUMBER(Datos!AA164),AND(Datos!AA164=INT(Datos!AA164),AND(OR(AA$1005="",Datos!AA164&gt;=AA$1005),OR(AA$1006="",Datos!AA164&lt;=AA$1006))),FALSE),OR(ISNUMBER(FIND(";"&amp;UPPER(TRIM(Datos!AA164&amp;""))&amp;"=",AA$1007)),ISNUMBER(FIND(";"&amp;UPPER(TRIM(Datos!AA164&amp;""))&amp;";",AA$1007))),OR(UPPER(TRIM(Datos!AA164&amp;""))="SÍ",UPPER(TRIM(Datos!AA164&amp;""))="SI",UPPER(TRIM(Datos!AA164&amp;""))="NO"),IF(ISNUMBER(Datos!AA164),AND(OR(AA$1005="",Datos!AA164&gt;=AA$1005),OR(AA$1006="",Datos!AA164&lt;=AA$1006)),FALSE),TRUE))))</f>
        <v>0.0</v>
      </c>
      <c r="AB164">
        <f>IF(Datos!AB164="",0,IF(AND(AB$1008&lt;&gt;"",Datos!AB164=AB$1008),0,IF(AB$1004=0,0,1-CHOOSE(AB$1004,IF(ISNUMBER(Datos!AB164),AND(OR(AB$1005="",Datos!AB164&gt;=AB$1005),OR(AB$1006="",Datos!AB164&lt;=AB$1006)),FALSE),IF(ISNUMBER(Datos!AB164),AND(Datos!AB164=INT(Datos!AB164),AND(OR(AB$1005="",Datos!AB164&gt;=AB$1005),OR(AB$1006="",Datos!AB164&lt;=AB$1006))),FALSE),OR(ISNUMBER(FIND(";"&amp;UPPER(TRIM(Datos!AB164&amp;""))&amp;"=",AB$1007)),ISNUMBER(FIND(";"&amp;UPPER(TRIM(Datos!AB164&amp;""))&amp;";",AB$1007))),OR(UPPER(TRIM(Datos!AB164&amp;""))="SÍ",UPPER(TRIM(Datos!AB164&amp;""))="SI",UPPER(TRIM(Datos!AB164&amp;""))="NO"),IF(ISNUMBER(Datos!AB164),AND(OR(AB$1005="",Datos!AB164&gt;=AB$1005),OR(AB$1006="",Datos!AB164&lt;=AB$1006)),FALSE),TRUE))))</f>
        <v>0.0</v>
      </c>
      <c r="AC164">
        <f>IF(Datos!AC164="",0,IF(AND(AC$1008&lt;&gt;"",Datos!AC164=AC$1008),0,IF(AC$1004=0,0,1-CHOOSE(AC$1004,IF(ISNUMBER(Datos!AC164),AND(OR(AC$1005="",Datos!AC164&gt;=AC$1005),OR(AC$1006="",Datos!AC164&lt;=AC$1006)),FALSE),IF(ISNUMBER(Datos!AC164),AND(Datos!AC164=INT(Datos!AC164),AND(OR(AC$1005="",Datos!AC164&gt;=AC$1005),OR(AC$1006="",Datos!AC164&lt;=AC$1006))),FALSE),OR(ISNUMBER(FIND(";"&amp;UPPER(TRIM(Datos!AC164&amp;""))&amp;"=",AC$1007)),ISNUMBER(FIND(";"&amp;UPPER(TRIM(Datos!AC164&amp;""))&amp;";",AC$1007))),OR(UPPER(TRIM(Datos!AC164&amp;""))="SÍ",UPPER(TRIM(Datos!AC164&amp;""))="SI",UPPER(TRIM(Datos!AC164&amp;""))="NO"),IF(ISNUMBER(Datos!AC164),AND(OR(AC$1005="",Datos!AC164&gt;=AC$1005),OR(AC$1006="",Datos!AC164&lt;=AC$1006)),FALSE),TRUE))))</f>
        <v>0.0</v>
      </c>
      <c r="AD164">
        <f>IF(Datos!AD164="",0,IF(AND(AD$1008&lt;&gt;"",Datos!AD164=AD$1008),0,IF(AD$1004=0,0,1-CHOOSE(AD$1004,IF(ISNUMBER(Datos!AD164),AND(OR(AD$1005="",Datos!AD164&gt;=AD$1005),OR(AD$1006="",Datos!AD164&lt;=AD$1006)),FALSE),IF(ISNUMBER(Datos!AD164),AND(Datos!AD164=INT(Datos!AD164),AND(OR(AD$1005="",Datos!AD164&gt;=AD$1005),OR(AD$1006="",Datos!AD164&lt;=AD$1006))),FALSE),OR(ISNUMBER(FIND(";"&amp;UPPER(TRIM(Datos!AD164&amp;""))&amp;"=",AD$1007)),ISNUMBER(FIND(";"&amp;UPPER(TRIM(Datos!AD164&amp;""))&amp;";",AD$1007))),OR(UPPER(TRIM(Datos!AD164&amp;""))="SÍ",UPPER(TRIM(Datos!AD164&amp;""))="SI",UPPER(TRIM(Datos!AD164&amp;""))="NO"),IF(ISNUMBER(Datos!AD164),AND(OR(AD$1005="",Datos!AD164&gt;=AD$1005),OR(AD$1006="",Datos!AD164&lt;=AD$1006)),FALSE),TRUE))))</f>
        <v>0.0</v>
      </c>
      <c r="AE164">
        <f>IF(Datos!AE164="",0,IF(AND(AE$1008&lt;&gt;"",Datos!AE164=AE$1008),0,IF(AE$1004=0,0,1-CHOOSE(AE$1004,IF(ISNUMBER(Datos!AE164),AND(OR(AE$1005="",Datos!AE164&gt;=AE$1005),OR(AE$1006="",Datos!AE164&lt;=AE$1006)),FALSE),IF(ISNUMBER(Datos!AE164),AND(Datos!AE164=INT(Datos!AE164),AND(OR(AE$1005="",Datos!AE164&gt;=AE$1005),OR(AE$1006="",Datos!AE164&lt;=AE$1006))),FALSE),OR(ISNUMBER(FIND(";"&amp;UPPER(TRIM(Datos!AE164&amp;""))&amp;"=",AE$1007)),ISNUMBER(FIND(";"&amp;UPPER(TRIM(Datos!AE164&amp;""))&amp;";",AE$1007))),OR(UPPER(TRIM(Datos!AE164&amp;""))="SÍ",UPPER(TRIM(Datos!AE164&amp;""))="SI",UPPER(TRIM(Datos!AE164&amp;""))="NO"),IF(ISNUMBER(Datos!AE164),AND(OR(AE$1005="",Datos!AE164&gt;=AE$1005),OR(AE$1006="",Datos!AE164&lt;=AE$1006)),FALSE),TRUE))))</f>
        <v>0.0</v>
      </c>
    </row>
    <row r="165" spans="2:31">
      <c r="B165">
        <f>IF(Datos!B165="",0,IF(AND(B$1008&lt;&gt;"",Datos!B165=B$1008),0,IF(B$1004=0,0,1-CHOOSE(B$1004,IF(ISNUMBER(Datos!B165),AND(OR(B$1005="",Datos!B165&gt;=B$1005),OR(B$1006="",Datos!B165&lt;=B$1006)),FALSE),IF(ISNUMBER(Datos!B165),AND(Datos!B165=INT(Datos!B165),AND(OR(B$1005="",Datos!B165&gt;=B$1005),OR(B$1006="",Datos!B165&lt;=B$1006))),FALSE),OR(ISNUMBER(FIND(";"&amp;UPPER(TRIM(Datos!B165&amp;""))&amp;"=",B$1007)),ISNUMBER(FIND(";"&amp;UPPER(TRIM(Datos!B165&amp;""))&amp;";",B$1007))),OR(UPPER(TRIM(Datos!B165&amp;""))="SÍ",UPPER(TRIM(Datos!B165&amp;""))="SI",UPPER(TRIM(Datos!B165&amp;""))="NO"),IF(ISNUMBER(Datos!B165),AND(OR(B$1005="",Datos!B165&gt;=B$1005),OR(B$1006="",Datos!B165&lt;=B$1006)),FALSE),TRUE))))</f>
        <v>0.0</v>
      </c>
      <c r="C165">
        <f>IF(Datos!C165="",0,IF(AND(C$1008&lt;&gt;"",Datos!C165=C$1008),0,IF(C$1004=0,0,1-CHOOSE(C$1004,IF(ISNUMBER(Datos!C165),AND(OR(C$1005="",Datos!C165&gt;=C$1005),OR(C$1006="",Datos!C165&lt;=C$1006)),FALSE),IF(ISNUMBER(Datos!C165),AND(Datos!C165=INT(Datos!C165),AND(OR(C$1005="",Datos!C165&gt;=C$1005),OR(C$1006="",Datos!C165&lt;=C$1006))),FALSE),OR(ISNUMBER(FIND(";"&amp;UPPER(TRIM(Datos!C165&amp;""))&amp;"=",C$1007)),ISNUMBER(FIND(";"&amp;UPPER(TRIM(Datos!C165&amp;""))&amp;";",C$1007))),OR(UPPER(TRIM(Datos!C165&amp;""))="SÍ",UPPER(TRIM(Datos!C165&amp;""))="SI",UPPER(TRIM(Datos!C165&amp;""))="NO"),IF(ISNUMBER(Datos!C165),AND(OR(C$1005="",Datos!C165&gt;=C$1005),OR(C$1006="",Datos!C165&lt;=C$1006)),FALSE),TRUE))))</f>
        <v>0.0</v>
      </c>
      <c r="D165">
        <f>IF(Datos!D165="",0,IF(AND(D$1008&lt;&gt;"",Datos!D165=D$1008),0,IF(D$1004=0,0,1-CHOOSE(D$1004,IF(ISNUMBER(Datos!D165),AND(OR(D$1005="",Datos!D165&gt;=D$1005),OR(D$1006="",Datos!D165&lt;=D$1006)),FALSE),IF(ISNUMBER(Datos!D165),AND(Datos!D165=INT(Datos!D165),AND(OR(D$1005="",Datos!D165&gt;=D$1005),OR(D$1006="",Datos!D165&lt;=D$1006))),FALSE),OR(ISNUMBER(FIND(";"&amp;UPPER(TRIM(Datos!D165&amp;""))&amp;"=",D$1007)),ISNUMBER(FIND(";"&amp;UPPER(TRIM(Datos!D165&amp;""))&amp;";",D$1007))),OR(UPPER(TRIM(Datos!D165&amp;""))="SÍ",UPPER(TRIM(Datos!D165&amp;""))="SI",UPPER(TRIM(Datos!D165&amp;""))="NO"),IF(ISNUMBER(Datos!D165),AND(OR(D$1005="",Datos!D165&gt;=D$1005),OR(D$1006="",Datos!D165&lt;=D$1006)),FALSE),TRUE))))</f>
        <v>0.0</v>
      </c>
      <c r="E165">
        <f>IF(Datos!E165="",0,IF(AND(E$1008&lt;&gt;"",Datos!E165=E$1008),0,IF(E$1004=0,0,1-CHOOSE(E$1004,IF(ISNUMBER(Datos!E165),AND(OR(E$1005="",Datos!E165&gt;=E$1005),OR(E$1006="",Datos!E165&lt;=E$1006)),FALSE),IF(ISNUMBER(Datos!E165),AND(Datos!E165=INT(Datos!E165),AND(OR(E$1005="",Datos!E165&gt;=E$1005),OR(E$1006="",Datos!E165&lt;=E$1006))),FALSE),OR(ISNUMBER(FIND(";"&amp;UPPER(TRIM(Datos!E165&amp;""))&amp;"=",E$1007)),ISNUMBER(FIND(";"&amp;UPPER(TRIM(Datos!E165&amp;""))&amp;";",E$1007))),OR(UPPER(TRIM(Datos!E165&amp;""))="SÍ",UPPER(TRIM(Datos!E165&amp;""))="SI",UPPER(TRIM(Datos!E165&amp;""))="NO"),IF(ISNUMBER(Datos!E165),AND(OR(E$1005="",Datos!E165&gt;=E$1005),OR(E$1006="",Datos!E165&lt;=E$1006)),FALSE),TRUE))))</f>
        <v>0.0</v>
      </c>
      <c r="F165">
        <f>IF(Datos!F165="",0,IF(AND(F$1008&lt;&gt;"",Datos!F165=F$1008),0,IF(F$1004=0,0,1-CHOOSE(F$1004,IF(ISNUMBER(Datos!F165),AND(OR(F$1005="",Datos!F165&gt;=F$1005),OR(F$1006="",Datos!F165&lt;=F$1006)),FALSE),IF(ISNUMBER(Datos!F165),AND(Datos!F165=INT(Datos!F165),AND(OR(F$1005="",Datos!F165&gt;=F$1005),OR(F$1006="",Datos!F165&lt;=F$1006))),FALSE),OR(ISNUMBER(FIND(";"&amp;UPPER(TRIM(Datos!F165&amp;""))&amp;"=",F$1007)),ISNUMBER(FIND(";"&amp;UPPER(TRIM(Datos!F165&amp;""))&amp;";",F$1007))),OR(UPPER(TRIM(Datos!F165&amp;""))="SÍ",UPPER(TRIM(Datos!F165&amp;""))="SI",UPPER(TRIM(Datos!F165&amp;""))="NO"),IF(ISNUMBER(Datos!F165),AND(OR(F$1005="",Datos!F165&gt;=F$1005),OR(F$1006="",Datos!F165&lt;=F$1006)),FALSE),TRUE))))</f>
        <v>0.0</v>
      </c>
      <c r="G165">
        <f>IF(Datos!G165="",0,IF(AND(G$1008&lt;&gt;"",Datos!G165=G$1008),0,IF(G$1004=0,0,1-CHOOSE(G$1004,IF(ISNUMBER(Datos!G165),AND(OR(G$1005="",Datos!G165&gt;=G$1005),OR(G$1006="",Datos!G165&lt;=G$1006)),FALSE),IF(ISNUMBER(Datos!G165),AND(Datos!G165=INT(Datos!G165),AND(OR(G$1005="",Datos!G165&gt;=G$1005),OR(G$1006="",Datos!G165&lt;=G$1006))),FALSE),OR(ISNUMBER(FIND(";"&amp;UPPER(TRIM(Datos!G165&amp;""))&amp;"=",G$1007)),ISNUMBER(FIND(";"&amp;UPPER(TRIM(Datos!G165&amp;""))&amp;";",G$1007))),OR(UPPER(TRIM(Datos!G165&amp;""))="SÍ",UPPER(TRIM(Datos!G165&amp;""))="SI",UPPER(TRIM(Datos!G165&amp;""))="NO"),IF(ISNUMBER(Datos!G165),AND(OR(G$1005="",Datos!G165&gt;=G$1005),OR(G$1006="",Datos!G165&lt;=G$1006)),FALSE),TRUE))))</f>
        <v>0.0</v>
      </c>
      <c r="H165">
        <f>IF(Datos!H165="",0,IF(AND(H$1008&lt;&gt;"",Datos!H165=H$1008),0,IF(H$1004=0,0,1-CHOOSE(H$1004,IF(ISNUMBER(Datos!H165),AND(OR(H$1005="",Datos!H165&gt;=H$1005),OR(H$1006="",Datos!H165&lt;=H$1006)),FALSE),IF(ISNUMBER(Datos!H165),AND(Datos!H165=INT(Datos!H165),AND(OR(H$1005="",Datos!H165&gt;=H$1005),OR(H$1006="",Datos!H165&lt;=H$1006))),FALSE),OR(ISNUMBER(FIND(";"&amp;UPPER(TRIM(Datos!H165&amp;""))&amp;"=",H$1007)),ISNUMBER(FIND(";"&amp;UPPER(TRIM(Datos!H165&amp;""))&amp;";",H$1007))),OR(UPPER(TRIM(Datos!H165&amp;""))="SÍ",UPPER(TRIM(Datos!H165&amp;""))="SI",UPPER(TRIM(Datos!H165&amp;""))="NO"),IF(ISNUMBER(Datos!H165),AND(OR(H$1005="",Datos!H165&gt;=H$1005),OR(H$1006="",Datos!H165&lt;=H$1006)),FALSE),TRUE))))</f>
        <v>0.0</v>
      </c>
      <c r="I165">
        <f>IF(Datos!I165="",0,IF(AND(I$1008&lt;&gt;"",Datos!I165=I$1008),0,IF(I$1004=0,0,1-CHOOSE(I$1004,IF(ISNUMBER(Datos!I165),AND(OR(I$1005="",Datos!I165&gt;=I$1005),OR(I$1006="",Datos!I165&lt;=I$1006)),FALSE),IF(ISNUMBER(Datos!I165),AND(Datos!I165=INT(Datos!I165),AND(OR(I$1005="",Datos!I165&gt;=I$1005),OR(I$1006="",Datos!I165&lt;=I$1006))),FALSE),OR(ISNUMBER(FIND(";"&amp;UPPER(TRIM(Datos!I165&amp;""))&amp;"=",I$1007)),ISNUMBER(FIND(";"&amp;UPPER(TRIM(Datos!I165&amp;""))&amp;";",I$1007))),OR(UPPER(TRIM(Datos!I165&amp;""))="SÍ",UPPER(TRIM(Datos!I165&amp;""))="SI",UPPER(TRIM(Datos!I165&amp;""))="NO"),IF(ISNUMBER(Datos!I165),AND(OR(I$1005="",Datos!I165&gt;=I$1005),OR(I$1006="",Datos!I165&lt;=I$1006)),FALSE),TRUE))))</f>
        <v>0.0</v>
      </c>
      <c r="J165">
        <f>IF(Datos!J165="",0,IF(AND(J$1008&lt;&gt;"",Datos!J165=J$1008),0,IF(J$1004=0,0,1-CHOOSE(J$1004,IF(ISNUMBER(Datos!J165),AND(OR(J$1005="",Datos!J165&gt;=J$1005),OR(J$1006="",Datos!J165&lt;=J$1006)),FALSE),IF(ISNUMBER(Datos!J165),AND(Datos!J165=INT(Datos!J165),AND(OR(J$1005="",Datos!J165&gt;=J$1005),OR(J$1006="",Datos!J165&lt;=J$1006))),FALSE),OR(ISNUMBER(FIND(";"&amp;UPPER(TRIM(Datos!J165&amp;""))&amp;"=",J$1007)),ISNUMBER(FIND(";"&amp;UPPER(TRIM(Datos!J165&amp;""))&amp;";",J$1007))),OR(UPPER(TRIM(Datos!J165&amp;""))="SÍ",UPPER(TRIM(Datos!J165&amp;""))="SI",UPPER(TRIM(Datos!J165&amp;""))="NO"),IF(ISNUMBER(Datos!J165),AND(OR(J$1005="",Datos!J165&gt;=J$1005),OR(J$1006="",Datos!J165&lt;=J$1006)),FALSE),TRUE))))</f>
        <v>0.0</v>
      </c>
      <c r="K165">
        <f>IF(Datos!K165="",0,IF(AND(K$1008&lt;&gt;"",Datos!K165=K$1008),0,IF(K$1004=0,0,1-CHOOSE(K$1004,IF(ISNUMBER(Datos!K165),AND(OR(K$1005="",Datos!K165&gt;=K$1005),OR(K$1006="",Datos!K165&lt;=K$1006)),FALSE),IF(ISNUMBER(Datos!K165),AND(Datos!K165=INT(Datos!K165),AND(OR(K$1005="",Datos!K165&gt;=K$1005),OR(K$1006="",Datos!K165&lt;=K$1006))),FALSE),OR(ISNUMBER(FIND(";"&amp;UPPER(TRIM(Datos!K165&amp;""))&amp;"=",K$1007)),ISNUMBER(FIND(";"&amp;UPPER(TRIM(Datos!K165&amp;""))&amp;";",K$1007))),OR(UPPER(TRIM(Datos!K165&amp;""))="SÍ",UPPER(TRIM(Datos!K165&amp;""))="SI",UPPER(TRIM(Datos!K165&amp;""))="NO"),IF(ISNUMBER(Datos!K165),AND(OR(K$1005="",Datos!K165&gt;=K$1005),OR(K$1006="",Datos!K165&lt;=K$1006)),FALSE),TRUE))))</f>
        <v>0.0</v>
      </c>
      <c r="L165">
        <f>IF(Datos!L165="",0,IF(AND(L$1008&lt;&gt;"",Datos!L165=L$1008),0,IF(L$1004=0,0,1-CHOOSE(L$1004,IF(ISNUMBER(Datos!L165),AND(OR(L$1005="",Datos!L165&gt;=L$1005),OR(L$1006="",Datos!L165&lt;=L$1006)),FALSE),IF(ISNUMBER(Datos!L165),AND(Datos!L165=INT(Datos!L165),AND(OR(L$1005="",Datos!L165&gt;=L$1005),OR(L$1006="",Datos!L165&lt;=L$1006))),FALSE),OR(ISNUMBER(FIND(";"&amp;UPPER(TRIM(Datos!L165&amp;""))&amp;"=",L$1007)),ISNUMBER(FIND(";"&amp;UPPER(TRIM(Datos!L165&amp;""))&amp;";",L$1007))),OR(UPPER(TRIM(Datos!L165&amp;""))="SÍ",UPPER(TRIM(Datos!L165&amp;""))="SI",UPPER(TRIM(Datos!L165&amp;""))="NO"),IF(ISNUMBER(Datos!L165),AND(OR(L$1005="",Datos!L165&gt;=L$1005),OR(L$1006="",Datos!L165&lt;=L$1006)),FALSE),TRUE))))</f>
        <v>0.0</v>
      </c>
      <c r="M165">
        <f>IF(Datos!M165="",0,IF(AND(M$1008&lt;&gt;"",Datos!M165=M$1008),0,IF(M$1004=0,0,1-CHOOSE(M$1004,IF(ISNUMBER(Datos!M165),AND(OR(M$1005="",Datos!M165&gt;=M$1005),OR(M$1006="",Datos!M165&lt;=M$1006)),FALSE),IF(ISNUMBER(Datos!M165),AND(Datos!M165=INT(Datos!M165),AND(OR(M$1005="",Datos!M165&gt;=M$1005),OR(M$1006="",Datos!M165&lt;=M$1006))),FALSE),OR(ISNUMBER(FIND(";"&amp;UPPER(TRIM(Datos!M165&amp;""))&amp;"=",M$1007)),ISNUMBER(FIND(";"&amp;UPPER(TRIM(Datos!M165&amp;""))&amp;";",M$1007))),OR(UPPER(TRIM(Datos!M165&amp;""))="SÍ",UPPER(TRIM(Datos!M165&amp;""))="SI",UPPER(TRIM(Datos!M165&amp;""))="NO"),IF(ISNUMBER(Datos!M165),AND(OR(M$1005="",Datos!M165&gt;=M$1005),OR(M$1006="",Datos!M165&lt;=M$1006)),FALSE),TRUE))))</f>
        <v>0.0</v>
      </c>
      <c r="N165">
        <f>IF(Datos!N165="",0,IF(AND(N$1008&lt;&gt;"",Datos!N165=N$1008),0,IF(N$1004=0,0,1-CHOOSE(N$1004,IF(ISNUMBER(Datos!N165),AND(OR(N$1005="",Datos!N165&gt;=N$1005),OR(N$1006="",Datos!N165&lt;=N$1006)),FALSE),IF(ISNUMBER(Datos!N165),AND(Datos!N165=INT(Datos!N165),AND(OR(N$1005="",Datos!N165&gt;=N$1005),OR(N$1006="",Datos!N165&lt;=N$1006))),FALSE),OR(ISNUMBER(FIND(";"&amp;UPPER(TRIM(Datos!N165&amp;""))&amp;"=",N$1007)),ISNUMBER(FIND(";"&amp;UPPER(TRIM(Datos!N165&amp;""))&amp;";",N$1007))),OR(UPPER(TRIM(Datos!N165&amp;""))="SÍ",UPPER(TRIM(Datos!N165&amp;""))="SI",UPPER(TRIM(Datos!N165&amp;""))="NO"),IF(ISNUMBER(Datos!N165),AND(OR(N$1005="",Datos!N165&gt;=N$1005),OR(N$1006="",Datos!N165&lt;=N$1006)),FALSE),TRUE))))</f>
        <v>0.0</v>
      </c>
      <c r="O165">
        <f>IF(Datos!O165="",0,IF(AND(O$1008&lt;&gt;"",Datos!O165=O$1008),0,IF(O$1004=0,0,1-CHOOSE(O$1004,IF(ISNUMBER(Datos!O165),AND(OR(O$1005="",Datos!O165&gt;=O$1005),OR(O$1006="",Datos!O165&lt;=O$1006)),FALSE),IF(ISNUMBER(Datos!O165),AND(Datos!O165=INT(Datos!O165),AND(OR(O$1005="",Datos!O165&gt;=O$1005),OR(O$1006="",Datos!O165&lt;=O$1006))),FALSE),OR(ISNUMBER(FIND(";"&amp;UPPER(TRIM(Datos!O165&amp;""))&amp;"=",O$1007)),ISNUMBER(FIND(";"&amp;UPPER(TRIM(Datos!O165&amp;""))&amp;";",O$1007))),OR(UPPER(TRIM(Datos!O165&amp;""))="SÍ",UPPER(TRIM(Datos!O165&amp;""))="SI",UPPER(TRIM(Datos!O165&amp;""))="NO"),IF(ISNUMBER(Datos!O165),AND(OR(O$1005="",Datos!O165&gt;=O$1005),OR(O$1006="",Datos!O165&lt;=O$1006)),FALSE),TRUE))))</f>
        <v>0.0</v>
      </c>
      <c r="P165">
        <f>IF(Datos!P165="",0,IF(AND(P$1008&lt;&gt;"",Datos!P165=P$1008),0,IF(P$1004=0,0,1-CHOOSE(P$1004,IF(ISNUMBER(Datos!P165),AND(OR(P$1005="",Datos!P165&gt;=P$1005),OR(P$1006="",Datos!P165&lt;=P$1006)),FALSE),IF(ISNUMBER(Datos!P165),AND(Datos!P165=INT(Datos!P165),AND(OR(P$1005="",Datos!P165&gt;=P$1005),OR(P$1006="",Datos!P165&lt;=P$1006))),FALSE),OR(ISNUMBER(FIND(";"&amp;UPPER(TRIM(Datos!P165&amp;""))&amp;"=",P$1007)),ISNUMBER(FIND(";"&amp;UPPER(TRIM(Datos!P165&amp;""))&amp;";",P$1007))),OR(UPPER(TRIM(Datos!P165&amp;""))="SÍ",UPPER(TRIM(Datos!P165&amp;""))="SI",UPPER(TRIM(Datos!P165&amp;""))="NO"),IF(ISNUMBER(Datos!P165),AND(OR(P$1005="",Datos!P165&gt;=P$1005),OR(P$1006="",Datos!P165&lt;=P$1006)),FALSE),TRUE))))</f>
        <v>0.0</v>
      </c>
      <c r="Q165">
        <f>IF(Datos!Q165="",0,IF(AND(Q$1008&lt;&gt;"",Datos!Q165=Q$1008),0,IF(Q$1004=0,0,1-CHOOSE(Q$1004,IF(ISNUMBER(Datos!Q165),AND(OR(Q$1005="",Datos!Q165&gt;=Q$1005),OR(Q$1006="",Datos!Q165&lt;=Q$1006)),FALSE),IF(ISNUMBER(Datos!Q165),AND(Datos!Q165=INT(Datos!Q165),AND(OR(Q$1005="",Datos!Q165&gt;=Q$1005),OR(Q$1006="",Datos!Q165&lt;=Q$1006))),FALSE),OR(ISNUMBER(FIND(";"&amp;UPPER(TRIM(Datos!Q165&amp;""))&amp;"=",Q$1007)),ISNUMBER(FIND(";"&amp;UPPER(TRIM(Datos!Q165&amp;""))&amp;";",Q$1007))),OR(UPPER(TRIM(Datos!Q165&amp;""))="SÍ",UPPER(TRIM(Datos!Q165&amp;""))="SI",UPPER(TRIM(Datos!Q165&amp;""))="NO"),IF(ISNUMBER(Datos!Q165),AND(OR(Q$1005="",Datos!Q165&gt;=Q$1005),OR(Q$1006="",Datos!Q165&lt;=Q$1006)),FALSE),TRUE))))</f>
        <v>0.0</v>
      </c>
      <c r="R165">
        <f>IF(Datos!R165="",0,IF(AND(R$1008&lt;&gt;"",Datos!R165=R$1008),0,IF(R$1004=0,0,1-CHOOSE(R$1004,IF(ISNUMBER(Datos!R165),AND(OR(R$1005="",Datos!R165&gt;=R$1005),OR(R$1006="",Datos!R165&lt;=R$1006)),FALSE),IF(ISNUMBER(Datos!R165),AND(Datos!R165=INT(Datos!R165),AND(OR(R$1005="",Datos!R165&gt;=R$1005),OR(R$1006="",Datos!R165&lt;=R$1006))),FALSE),OR(ISNUMBER(FIND(";"&amp;UPPER(TRIM(Datos!R165&amp;""))&amp;"=",R$1007)),ISNUMBER(FIND(";"&amp;UPPER(TRIM(Datos!R165&amp;""))&amp;";",R$1007))),OR(UPPER(TRIM(Datos!R165&amp;""))="SÍ",UPPER(TRIM(Datos!R165&amp;""))="SI",UPPER(TRIM(Datos!R165&amp;""))="NO"),IF(ISNUMBER(Datos!R165),AND(OR(R$1005="",Datos!R165&gt;=R$1005),OR(R$1006="",Datos!R165&lt;=R$1006)),FALSE),TRUE))))</f>
        <v>0.0</v>
      </c>
      <c r="S165">
        <f>IF(Datos!S165="",0,IF(AND(S$1008&lt;&gt;"",Datos!S165=S$1008),0,IF(S$1004=0,0,1-CHOOSE(S$1004,IF(ISNUMBER(Datos!S165),AND(OR(S$1005="",Datos!S165&gt;=S$1005),OR(S$1006="",Datos!S165&lt;=S$1006)),FALSE),IF(ISNUMBER(Datos!S165),AND(Datos!S165=INT(Datos!S165),AND(OR(S$1005="",Datos!S165&gt;=S$1005),OR(S$1006="",Datos!S165&lt;=S$1006))),FALSE),OR(ISNUMBER(FIND(";"&amp;UPPER(TRIM(Datos!S165&amp;""))&amp;"=",S$1007)),ISNUMBER(FIND(";"&amp;UPPER(TRIM(Datos!S165&amp;""))&amp;";",S$1007))),OR(UPPER(TRIM(Datos!S165&amp;""))="SÍ",UPPER(TRIM(Datos!S165&amp;""))="SI",UPPER(TRIM(Datos!S165&amp;""))="NO"),IF(ISNUMBER(Datos!S165),AND(OR(S$1005="",Datos!S165&gt;=S$1005),OR(S$1006="",Datos!S165&lt;=S$1006)),FALSE),TRUE))))</f>
        <v>0.0</v>
      </c>
      <c r="T165">
        <f>IF(Datos!T165="",0,IF(AND(T$1008&lt;&gt;"",Datos!T165=T$1008),0,IF(T$1004=0,0,1-CHOOSE(T$1004,IF(ISNUMBER(Datos!T165),AND(OR(T$1005="",Datos!T165&gt;=T$1005),OR(T$1006="",Datos!T165&lt;=T$1006)),FALSE),IF(ISNUMBER(Datos!T165),AND(Datos!T165=INT(Datos!T165),AND(OR(T$1005="",Datos!T165&gt;=T$1005),OR(T$1006="",Datos!T165&lt;=T$1006))),FALSE),OR(ISNUMBER(FIND(";"&amp;UPPER(TRIM(Datos!T165&amp;""))&amp;"=",T$1007)),ISNUMBER(FIND(";"&amp;UPPER(TRIM(Datos!T165&amp;""))&amp;";",T$1007))),OR(UPPER(TRIM(Datos!T165&amp;""))="SÍ",UPPER(TRIM(Datos!T165&amp;""))="SI",UPPER(TRIM(Datos!T165&amp;""))="NO"),IF(ISNUMBER(Datos!T165),AND(OR(T$1005="",Datos!T165&gt;=T$1005),OR(T$1006="",Datos!T165&lt;=T$1006)),FALSE),TRUE))))</f>
        <v>0.0</v>
      </c>
      <c r="U165">
        <f>IF(Datos!U165="",0,IF(AND(U$1008&lt;&gt;"",Datos!U165=U$1008),0,IF(U$1004=0,0,1-CHOOSE(U$1004,IF(ISNUMBER(Datos!U165),AND(OR(U$1005="",Datos!U165&gt;=U$1005),OR(U$1006="",Datos!U165&lt;=U$1006)),FALSE),IF(ISNUMBER(Datos!U165),AND(Datos!U165=INT(Datos!U165),AND(OR(U$1005="",Datos!U165&gt;=U$1005),OR(U$1006="",Datos!U165&lt;=U$1006))),FALSE),OR(ISNUMBER(FIND(";"&amp;UPPER(TRIM(Datos!U165&amp;""))&amp;"=",U$1007)),ISNUMBER(FIND(";"&amp;UPPER(TRIM(Datos!U165&amp;""))&amp;";",U$1007))),OR(UPPER(TRIM(Datos!U165&amp;""))="SÍ",UPPER(TRIM(Datos!U165&amp;""))="SI",UPPER(TRIM(Datos!U165&amp;""))="NO"),IF(ISNUMBER(Datos!U165),AND(OR(U$1005="",Datos!U165&gt;=U$1005),OR(U$1006="",Datos!U165&lt;=U$1006)),FALSE),TRUE))))</f>
        <v>0.0</v>
      </c>
      <c r="V165">
        <f>IF(Datos!V165="",0,IF(AND(V$1008&lt;&gt;"",Datos!V165=V$1008),0,IF(V$1004=0,0,1-CHOOSE(V$1004,IF(ISNUMBER(Datos!V165),AND(OR(V$1005="",Datos!V165&gt;=V$1005),OR(V$1006="",Datos!V165&lt;=V$1006)),FALSE),IF(ISNUMBER(Datos!V165),AND(Datos!V165=INT(Datos!V165),AND(OR(V$1005="",Datos!V165&gt;=V$1005),OR(V$1006="",Datos!V165&lt;=V$1006))),FALSE),OR(ISNUMBER(FIND(";"&amp;UPPER(TRIM(Datos!V165&amp;""))&amp;"=",V$1007)),ISNUMBER(FIND(";"&amp;UPPER(TRIM(Datos!V165&amp;""))&amp;";",V$1007))),OR(UPPER(TRIM(Datos!V165&amp;""))="SÍ",UPPER(TRIM(Datos!V165&amp;""))="SI",UPPER(TRIM(Datos!V165&amp;""))="NO"),IF(ISNUMBER(Datos!V165),AND(OR(V$1005="",Datos!V165&gt;=V$1005),OR(V$1006="",Datos!V165&lt;=V$1006)),FALSE),TRUE))))</f>
        <v>0.0</v>
      </c>
      <c r="W165">
        <f>IF(Datos!W165="",0,IF(AND(W$1008&lt;&gt;"",Datos!W165=W$1008),0,IF(W$1004=0,0,1-CHOOSE(W$1004,IF(ISNUMBER(Datos!W165),AND(OR(W$1005="",Datos!W165&gt;=W$1005),OR(W$1006="",Datos!W165&lt;=W$1006)),FALSE),IF(ISNUMBER(Datos!W165),AND(Datos!W165=INT(Datos!W165),AND(OR(W$1005="",Datos!W165&gt;=W$1005),OR(W$1006="",Datos!W165&lt;=W$1006))),FALSE),OR(ISNUMBER(FIND(";"&amp;UPPER(TRIM(Datos!W165&amp;""))&amp;"=",W$1007)),ISNUMBER(FIND(";"&amp;UPPER(TRIM(Datos!W165&amp;""))&amp;";",W$1007))),OR(UPPER(TRIM(Datos!W165&amp;""))="SÍ",UPPER(TRIM(Datos!W165&amp;""))="SI",UPPER(TRIM(Datos!W165&amp;""))="NO"),IF(ISNUMBER(Datos!W165),AND(OR(W$1005="",Datos!W165&gt;=W$1005),OR(W$1006="",Datos!W165&lt;=W$1006)),FALSE),TRUE))))</f>
        <v>0.0</v>
      </c>
      <c r="X165">
        <f>IF(Datos!X165="",0,IF(AND(X$1008&lt;&gt;"",Datos!X165=X$1008),0,IF(X$1004=0,0,1-CHOOSE(X$1004,IF(ISNUMBER(Datos!X165),AND(OR(X$1005="",Datos!X165&gt;=X$1005),OR(X$1006="",Datos!X165&lt;=X$1006)),FALSE),IF(ISNUMBER(Datos!X165),AND(Datos!X165=INT(Datos!X165),AND(OR(X$1005="",Datos!X165&gt;=X$1005),OR(X$1006="",Datos!X165&lt;=X$1006))),FALSE),OR(ISNUMBER(FIND(";"&amp;UPPER(TRIM(Datos!X165&amp;""))&amp;"=",X$1007)),ISNUMBER(FIND(";"&amp;UPPER(TRIM(Datos!X165&amp;""))&amp;";",X$1007))),OR(UPPER(TRIM(Datos!X165&amp;""))="SÍ",UPPER(TRIM(Datos!X165&amp;""))="SI",UPPER(TRIM(Datos!X165&amp;""))="NO"),IF(ISNUMBER(Datos!X165),AND(OR(X$1005="",Datos!X165&gt;=X$1005),OR(X$1006="",Datos!X165&lt;=X$1006)),FALSE),TRUE))))</f>
        <v>0.0</v>
      </c>
      <c r="Y165">
        <f>IF(Datos!Y165="",0,IF(AND(Y$1008&lt;&gt;"",Datos!Y165=Y$1008),0,IF(Y$1004=0,0,1-CHOOSE(Y$1004,IF(ISNUMBER(Datos!Y165),AND(OR(Y$1005="",Datos!Y165&gt;=Y$1005),OR(Y$1006="",Datos!Y165&lt;=Y$1006)),FALSE),IF(ISNUMBER(Datos!Y165),AND(Datos!Y165=INT(Datos!Y165),AND(OR(Y$1005="",Datos!Y165&gt;=Y$1005),OR(Y$1006="",Datos!Y165&lt;=Y$1006))),FALSE),OR(ISNUMBER(FIND(";"&amp;UPPER(TRIM(Datos!Y165&amp;""))&amp;"=",Y$1007)),ISNUMBER(FIND(";"&amp;UPPER(TRIM(Datos!Y165&amp;""))&amp;";",Y$1007))),OR(UPPER(TRIM(Datos!Y165&amp;""))="SÍ",UPPER(TRIM(Datos!Y165&amp;""))="SI",UPPER(TRIM(Datos!Y165&amp;""))="NO"),IF(ISNUMBER(Datos!Y165),AND(OR(Y$1005="",Datos!Y165&gt;=Y$1005),OR(Y$1006="",Datos!Y165&lt;=Y$1006)),FALSE),TRUE))))</f>
        <v>0.0</v>
      </c>
      <c r="Z165">
        <f>IF(Datos!Z165="",0,IF(AND(Z$1008&lt;&gt;"",Datos!Z165=Z$1008),0,IF(Z$1004=0,0,1-CHOOSE(Z$1004,IF(ISNUMBER(Datos!Z165),AND(OR(Z$1005="",Datos!Z165&gt;=Z$1005),OR(Z$1006="",Datos!Z165&lt;=Z$1006)),FALSE),IF(ISNUMBER(Datos!Z165),AND(Datos!Z165=INT(Datos!Z165),AND(OR(Z$1005="",Datos!Z165&gt;=Z$1005),OR(Z$1006="",Datos!Z165&lt;=Z$1006))),FALSE),OR(ISNUMBER(FIND(";"&amp;UPPER(TRIM(Datos!Z165&amp;""))&amp;"=",Z$1007)),ISNUMBER(FIND(";"&amp;UPPER(TRIM(Datos!Z165&amp;""))&amp;";",Z$1007))),OR(UPPER(TRIM(Datos!Z165&amp;""))="SÍ",UPPER(TRIM(Datos!Z165&amp;""))="SI",UPPER(TRIM(Datos!Z165&amp;""))="NO"),IF(ISNUMBER(Datos!Z165),AND(OR(Z$1005="",Datos!Z165&gt;=Z$1005),OR(Z$1006="",Datos!Z165&lt;=Z$1006)),FALSE),TRUE))))</f>
        <v>0.0</v>
      </c>
      <c r="AA165">
        <f>IF(Datos!AA165="",0,IF(AND(AA$1008&lt;&gt;"",Datos!AA165=AA$1008),0,IF(AA$1004=0,0,1-CHOOSE(AA$1004,IF(ISNUMBER(Datos!AA165),AND(OR(AA$1005="",Datos!AA165&gt;=AA$1005),OR(AA$1006="",Datos!AA165&lt;=AA$1006)),FALSE),IF(ISNUMBER(Datos!AA165),AND(Datos!AA165=INT(Datos!AA165),AND(OR(AA$1005="",Datos!AA165&gt;=AA$1005),OR(AA$1006="",Datos!AA165&lt;=AA$1006))),FALSE),OR(ISNUMBER(FIND(";"&amp;UPPER(TRIM(Datos!AA165&amp;""))&amp;"=",AA$1007)),ISNUMBER(FIND(";"&amp;UPPER(TRIM(Datos!AA165&amp;""))&amp;";",AA$1007))),OR(UPPER(TRIM(Datos!AA165&amp;""))="SÍ",UPPER(TRIM(Datos!AA165&amp;""))="SI",UPPER(TRIM(Datos!AA165&amp;""))="NO"),IF(ISNUMBER(Datos!AA165),AND(OR(AA$1005="",Datos!AA165&gt;=AA$1005),OR(AA$1006="",Datos!AA165&lt;=AA$1006)),FALSE),TRUE))))</f>
        <v>0.0</v>
      </c>
      <c r="AB165">
        <f>IF(Datos!AB165="",0,IF(AND(AB$1008&lt;&gt;"",Datos!AB165=AB$1008),0,IF(AB$1004=0,0,1-CHOOSE(AB$1004,IF(ISNUMBER(Datos!AB165),AND(OR(AB$1005="",Datos!AB165&gt;=AB$1005),OR(AB$1006="",Datos!AB165&lt;=AB$1006)),FALSE),IF(ISNUMBER(Datos!AB165),AND(Datos!AB165=INT(Datos!AB165),AND(OR(AB$1005="",Datos!AB165&gt;=AB$1005),OR(AB$1006="",Datos!AB165&lt;=AB$1006))),FALSE),OR(ISNUMBER(FIND(";"&amp;UPPER(TRIM(Datos!AB165&amp;""))&amp;"=",AB$1007)),ISNUMBER(FIND(";"&amp;UPPER(TRIM(Datos!AB165&amp;""))&amp;";",AB$1007))),OR(UPPER(TRIM(Datos!AB165&amp;""))="SÍ",UPPER(TRIM(Datos!AB165&amp;""))="SI",UPPER(TRIM(Datos!AB165&amp;""))="NO"),IF(ISNUMBER(Datos!AB165),AND(OR(AB$1005="",Datos!AB165&gt;=AB$1005),OR(AB$1006="",Datos!AB165&lt;=AB$1006)),FALSE),TRUE))))</f>
        <v>0.0</v>
      </c>
      <c r="AC165">
        <f>IF(Datos!AC165="",0,IF(AND(AC$1008&lt;&gt;"",Datos!AC165=AC$1008),0,IF(AC$1004=0,0,1-CHOOSE(AC$1004,IF(ISNUMBER(Datos!AC165),AND(OR(AC$1005="",Datos!AC165&gt;=AC$1005),OR(AC$1006="",Datos!AC165&lt;=AC$1006)),FALSE),IF(ISNUMBER(Datos!AC165),AND(Datos!AC165=INT(Datos!AC165),AND(OR(AC$1005="",Datos!AC165&gt;=AC$1005),OR(AC$1006="",Datos!AC165&lt;=AC$1006))),FALSE),OR(ISNUMBER(FIND(";"&amp;UPPER(TRIM(Datos!AC165&amp;""))&amp;"=",AC$1007)),ISNUMBER(FIND(";"&amp;UPPER(TRIM(Datos!AC165&amp;""))&amp;";",AC$1007))),OR(UPPER(TRIM(Datos!AC165&amp;""))="SÍ",UPPER(TRIM(Datos!AC165&amp;""))="SI",UPPER(TRIM(Datos!AC165&amp;""))="NO"),IF(ISNUMBER(Datos!AC165),AND(OR(AC$1005="",Datos!AC165&gt;=AC$1005),OR(AC$1006="",Datos!AC165&lt;=AC$1006)),FALSE),TRUE))))</f>
        <v>0.0</v>
      </c>
      <c r="AD165">
        <f>IF(Datos!AD165="",0,IF(AND(AD$1008&lt;&gt;"",Datos!AD165=AD$1008),0,IF(AD$1004=0,0,1-CHOOSE(AD$1004,IF(ISNUMBER(Datos!AD165),AND(OR(AD$1005="",Datos!AD165&gt;=AD$1005),OR(AD$1006="",Datos!AD165&lt;=AD$1006)),FALSE),IF(ISNUMBER(Datos!AD165),AND(Datos!AD165=INT(Datos!AD165),AND(OR(AD$1005="",Datos!AD165&gt;=AD$1005),OR(AD$1006="",Datos!AD165&lt;=AD$1006))),FALSE),OR(ISNUMBER(FIND(";"&amp;UPPER(TRIM(Datos!AD165&amp;""))&amp;"=",AD$1007)),ISNUMBER(FIND(";"&amp;UPPER(TRIM(Datos!AD165&amp;""))&amp;";",AD$1007))),OR(UPPER(TRIM(Datos!AD165&amp;""))="SÍ",UPPER(TRIM(Datos!AD165&amp;""))="SI",UPPER(TRIM(Datos!AD165&amp;""))="NO"),IF(ISNUMBER(Datos!AD165),AND(OR(AD$1005="",Datos!AD165&gt;=AD$1005),OR(AD$1006="",Datos!AD165&lt;=AD$1006)),FALSE),TRUE))))</f>
        <v>0.0</v>
      </c>
      <c r="AE165">
        <f>IF(Datos!AE165="",0,IF(AND(AE$1008&lt;&gt;"",Datos!AE165=AE$1008),0,IF(AE$1004=0,0,1-CHOOSE(AE$1004,IF(ISNUMBER(Datos!AE165),AND(OR(AE$1005="",Datos!AE165&gt;=AE$1005),OR(AE$1006="",Datos!AE165&lt;=AE$1006)),FALSE),IF(ISNUMBER(Datos!AE165),AND(Datos!AE165=INT(Datos!AE165),AND(OR(AE$1005="",Datos!AE165&gt;=AE$1005),OR(AE$1006="",Datos!AE165&lt;=AE$1006))),FALSE),OR(ISNUMBER(FIND(";"&amp;UPPER(TRIM(Datos!AE165&amp;""))&amp;"=",AE$1007)),ISNUMBER(FIND(";"&amp;UPPER(TRIM(Datos!AE165&amp;""))&amp;";",AE$1007))),OR(UPPER(TRIM(Datos!AE165&amp;""))="SÍ",UPPER(TRIM(Datos!AE165&amp;""))="SI",UPPER(TRIM(Datos!AE165&amp;""))="NO"),IF(ISNUMBER(Datos!AE165),AND(OR(AE$1005="",Datos!AE165&gt;=AE$1005),OR(AE$1006="",Datos!AE165&lt;=AE$1006)),FALSE),TRUE))))</f>
        <v>0.0</v>
      </c>
    </row>
    <row r="166" spans="2:31">
      <c r="B166">
        <f>IF(Datos!B166="",0,IF(AND(B$1008&lt;&gt;"",Datos!B166=B$1008),0,IF(B$1004=0,0,1-CHOOSE(B$1004,IF(ISNUMBER(Datos!B166),AND(OR(B$1005="",Datos!B166&gt;=B$1005),OR(B$1006="",Datos!B166&lt;=B$1006)),FALSE),IF(ISNUMBER(Datos!B166),AND(Datos!B166=INT(Datos!B166),AND(OR(B$1005="",Datos!B166&gt;=B$1005),OR(B$1006="",Datos!B166&lt;=B$1006))),FALSE),OR(ISNUMBER(FIND(";"&amp;UPPER(TRIM(Datos!B166&amp;""))&amp;"=",B$1007)),ISNUMBER(FIND(";"&amp;UPPER(TRIM(Datos!B166&amp;""))&amp;";",B$1007))),OR(UPPER(TRIM(Datos!B166&amp;""))="SÍ",UPPER(TRIM(Datos!B166&amp;""))="SI",UPPER(TRIM(Datos!B166&amp;""))="NO"),IF(ISNUMBER(Datos!B166),AND(OR(B$1005="",Datos!B166&gt;=B$1005),OR(B$1006="",Datos!B166&lt;=B$1006)),FALSE),TRUE))))</f>
        <v>0.0</v>
      </c>
      <c r="C166">
        <f>IF(Datos!C166="",0,IF(AND(C$1008&lt;&gt;"",Datos!C166=C$1008),0,IF(C$1004=0,0,1-CHOOSE(C$1004,IF(ISNUMBER(Datos!C166),AND(OR(C$1005="",Datos!C166&gt;=C$1005),OR(C$1006="",Datos!C166&lt;=C$1006)),FALSE),IF(ISNUMBER(Datos!C166),AND(Datos!C166=INT(Datos!C166),AND(OR(C$1005="",Datos!C166&gt;=C$1005),OR(C$1006="",Datos!C166&lt;=C$1006))),FALSE),OR(ISNUMBER(FIND(";"&amp;UPPER(TRIM(Datos!C166&amp;""))&amp;"=",C$1007)),ISNUMBER(FIND(";"&amp;UPPER(TRIM(Datos!C166&amp;""))&amp;";",C$1007))),OR(UPPER(TRIM(Datos!C166&amp;""))="SÍ",UPPER(TRIM(Datos!C166&amp;""))="SI",UPPER(TRIM(Datos!C166&amp;""))="NO"),IF(ISNUMBER(Datos!C166),AND(OR(C$1005="",Datos!C166&gt;=C$1005),OR(C$1006="",Datos!C166&lt;=C$1006)),FALSE),TRUE))))</f>
        <v>0.0</v>
      </c>
      <c r="D166">
        <f>IF(Datos!D166="",0,IF(AND(D$1008&lt;&gt;"",Datos!D166=D$1008),0,IF(D$1004=0,0,1-CHOOSE(D$1004,IF(ISNUMBER(Datos!D166),AND(OR(D$1005="",Datos!D166&gt;=D$1005),OR(D$1006="",Datos!D166&lt;=D$1006)),FALSE),IF(ISNUMBER(Datos!D166),AND(Datos!D166=INT(Datos!D166),AND(OR(D$1005="",Datos!D166&gt;=D$1005),OR(D$1006="",Datos!D166&lt;=D$1006))),FALSE),OR(ISNUMBER(FIND(";"&amp;UPPER(TRIM(Datos!D166&amp;""))&amp;"=",D$1007)),ISNUMBER(FIND(";"&amp;UPPER(TRIM(Datos!D166&amp;""))&amp;";",D$1007))),OR(UPPER(TRIM(Datos!D166&amp;""))="SÍ",UPPER(TRIM(Datos!D166&amp;""))="SI",UPPER(TRIM(Datos!D166&amp;""))="NO"),IF(ISNUMBER(Datos!D166),AND(OR(D$1005="",Datos!D166&gt;=D$1005),OR(D$1006="",Datos!D166&lt;=D$1006)),FALSE),TRUE))))</f>
        <v>0.0</v>
      </c>
      <c r="E166">
        <f>IF(Datos!E166="",0,IF(AND(E$1008&lt;&gt;"",Datos!E166=E$1008),0,IF(E$1004=0,0,1-CHOOSE(E$1004,IF(ISNUMBER(Datos!E166),AND(OR(E$1005="",Datos!E166&gt;=E$1005),OR(E$1006="",Datos!E166&lt;=E$1006)),FALSE),IF(ISNUMBER(Datos!E166),AND(Datos!E166=INT(Datos!E166),AND(OR(E$1005="",Datos!E166&gt;=E$1005),OR(E$1006="",Datos!E166&lt;=E$1006))),FALSE),OR(ISNUMBER(FIND(";"&amp;UPPER(TRIM(Datos!E166&amp;""))&amp;"=",E$1007)),ISNUMBER(FIND(";"&amp;UPPER(TRIM(Datos!E166&amp;""))&amp;";",E$1007))),OR(UPPER(TRIM(Datos!E166&amp;""))="SÍ",UPPER(TRIM(Datos!E166&amp;""))="SI",UPPER(TRIM(Datos!E166&amp;""))="NO"),IF(ISNUMBER(Datos!E166),AND(OR(E$1005="",Datos!E166&gt;=E$1005),OR(E$1006="",Datos!E166&lt;=E$1006)),FALSE),TRUE))))</f>
        <v>0.0</v>
      </c>
      <c r="F166">
        <f>IF(Datos!F166="",0,IF(AND(F$1008&lt;&gt;"",Datos!F166=F$1008),0,IF(F$1004=0,0,1-CHOOSE(F$1004,IF(ISNUMBER(Datos!F166),AND(OR(F$1005="",Datos!F166&gt;=F$1005),OR(F$1006="",Datos!F166&lt;=F$1006)),FALSE),IF(ISNUMBER(Datos!F166),AND(Datos!F166=INT(Datos!F166),AND(OR(F$1005="",Datos!F166&gt;=F$1005),OR(F$1006="",Datos!F166&lt;=F$1006))),FALSE),OR(ISNUMBER(FIND(";"&amp;UPPER(TRIM(Datos!F166&amp;""))&amp;"=",F$1007)),ISNUMBER(FIND(";"&amp;UPPER(TRIM(Datos!F166&amp;""))&amp;";",F$1007))),OR(UPPER(TRIM(Datos!F166&amp;""))="SÍ",UPPER(TRIM(Datos!F166&amp;""))="SI",UPPER(TRIM(Datos!F166&amp;""))="NO"),IF(ISNUMBER(Datos!F166),AND(OR(F$1005="",Datos!F166&gt;=F$1005),OR(F$1006="",Datos!F166&lt;=F$1006)),FALSE),TRUE))))</f>
        <v>0.0</v>
      </c>
      <c r="G166">
        <f>IF(Datos!G166="",0,IF(AND(G$1008&lt;&gt;"",Datos!G166=G$1008),0,IF(G$1004=0,0,1-CHOOSE(G$1004,IF(ISNUMBER(Datos!G166),AND(OR(G$1005="",Datos!G166&gt;=G$1005),OR(G$1006="",Datos!G166&lt;=G$1006)),FALSE),IF(ISNUMBER(Datos!G166),AND(Datos!G166=INT(Datos!G166),AND(OR(G$1005="",Datos!G166&gt;=G$1005),OR(G$1006="",Datos!G166&lt;=G$1006))),FALSE),OR(ISNUMBER(FIND(";"&amp;UPPER(TRIM(Datos!G166&amp;""))&amp;"=",G$1007)),ISNUMBER(FIND(";"&amp;UPPER(TRIM(Datos!G166&amp;""))&amp;";",G$1007))),OR(UPPER(TRIM(Datos!G166&amp;""))="SÍ",UPPER(TRIM(Datos!G166&amp;""))="SI",UPPER(TRIM(Datos!G166&amp;""))="NO"),IF(ISNUMBER(Datos!G166),AND(OR(G$1005="",Datos!G166&gt;=G$1005),OR(G$1006="",Datos!G166&lt;=G$1006)),FALSE),TRUE))))</f>
        <v>0.0</v>
      </c>
      <c r="H166">
        <f>IF(Datos!H166="",0,IF(AND(H$1008&lt;&gt;"",Datos!H166=H$1008),0,IF(H$1004=0,0,1-CHOOSE(H$1004,IF(ISNUMBER(Datos!H166),AND(OR(H$1005="",Datos!H166&gt;=H$1005),OR(H$1006="",Datos!H166&lt;=H$1006)),FALSE),IF(ISNUMBER(Datos!H166),AND(Datos!H166=INT(Datos!H166),AND(OR(H$1005="",Datos!H166&gt;=H$1005),OR(H$1006="",Datos!H166&lt;=H$1006))),FALSE),OR(ISNUMBER(FIND(";"&amp;UPPER(TRIM(Datos!H166&amp;""))&amp;"=",H$1007)),ISNUMBER(FIND(";"&amp;UPPER(TRIM(Datos!H166&amp;""))&amp;";",H$1007))),OR(UPPER(TRIM(Datos!H166&amp;""))="SÍ",UPPER(TRIM(Datos!H166&amp;""))="SI",UPPER(TRIM(Datos!H166&amp;""))="NO"),IF(ISNUMBER(Datos!H166),AND(OR(H$1005="",Datos!H166&gt;=H$1005),OR(H$1006="",Datos!H166&lt;=H$1006)),FALSE),TRUE))))</f>
        <v>0.0</v>
      </c>
      <c r="I166">
        <f>IF(Datos!I166="",0,IF(AND(I$1008&lt;&gt;"",Datos!I166=I$1008),0,IF(I$1004=0,0,1-CHOOSE(I$1004,IF(ISNUMBER(Datos!I166),AND(OR(I$1005="",Datos!I166&gt;=I$1005),OR(I$1006="",Datos!I166&lt;=I$1006)),FALSE),IF(ISNUMBER(Datos!I166),AND(Datos!I166=INT(Datos!I166),AND(OR(I$1005="",Datos!I166&gt;=I$1005),OR(I$1006="",Datos!I166&lt;=I$1006))),FALSE),OR(ISNUMBER(FIND(";"&amp;UPPER(TRIM(Datos!I166&amp;""))&amp;"=",I$1007)),ISNUMBER(FIND(";"&amp;UPPER(TRIM(Datos!I166&amp;""))&amp;";",I$1007))),OR(UPPER(TRIM(Datos!I166&amp;""))="SÍ",UPPER(TRIM(Datos!I166&amp;""))="SI",UPPER(TRIM(Datos!I166&amp;""))="NO"),IF(ISNUMBER(Datos!I166),AND(OR(I$1005="",Datos!I166&gt;=I$1005),OR(I$1006="",Datos!I166&lt;=I$1006)),FALSE),TRUE))))</f>
        <v>0.0</v>
      </c>
      <c r="J166">
        <f>IF(Datos!J166="",0,IF(AND(J$1008&lt;&gt;"",Datos!J166=J$1008),0,IF(J$1004=0,0,1-CHOOSE(J$1004,IF(ISNUMBER(Datos!J166),AND(OR(J$1005="",Datos!J166&gt;=J$1005),OR(J$1006="",Datos!J166&lt;=J$1006)),FALSE),IF(ISNUMBER(Datos!J166),AND(Datos!J166=INT(Datos!J166),AND(OR(J$1005="",Datos!J166&gt;=J$1005),OR(J$1006="",Datos!J166&lt;=J$1006))),FALSE),OR(ISNUMBER(FIND(";"&amp;UPPER(TRIM(Datos!J166&amp;""))&amp;"=",J$1007)),ISNUMBER(FIND(";"&amp;UPPER(TRIM(Datos!J166&amp;""))&amp;";",J$1007))),OR(UPPER(TRIM(Datos!J166&amp;""))="SÍ",UPPER(TRIM(Datos!J166&amp;""))="SI",UPPER(TRIM(Datos!J166&amp;""))="NO"),IF(ISNUMBER(Datos!J166),AND(OR(J$1005="",Datos!J166&gt;=J$1005),OR(J$1006="",Datos!J166&lt;=J$1006)),FALSE),TRUE))))</f>
        <v>0.0</v>
      </c>
      <c r="K166">
        <f>IF(Datos!K166="",0,IF(AND(K$1008&lt;&gt;"",Datos!K166=K$1008),0,IF(K$1004=0,0,1-CHOOSE(K$1004,IF(ISNUMBER(Datos!K166),AND(OR(K$1005="",Datos!K166&gt;=K$1005),OR(K$1006="",Datos!K166&lt;=K$1006)),FALSE),IF(ISNUMBER(Datos!K166),AND(Datos!K166=INT(Datos!K166),AND(OR(K$1005="",Datos!K166&gt;=K$1005),OR(K$1006="",Datos!K166&lt;=K$1006))),FALSE),OR(ISNUMBER(FIND(";"&amp;UPPER(TRIM(Datos!K166&amp;""))&amp;"=",K$1007)),ISNUMBER(FIND(";"&amp;UPPER(TRIM(Datos!K166&amp;""))&amp;";",K$1007))),OR(UPPER(TRIM(Datos!K166&amp;""))="SÍ",UPPER(TRIM(Datos!K166&amp;""))="SI",UPPER(TRIM(Datos!K166&amp;""))="NO"),IF(ISNUMBER(Datos!K166),AND(OR(K$1005="",Datos!K166&gt;=K$1005),OR(K$1006="",Datos!K166&lt;=K$1006)),FALSE),TRUE))))</f>
        <v>0.0</v>
      </c>
      <c r="L166">
        <f>IF(Datos!L166="",0,IF(AND(L$1008&lt;&gt;"",Datos!L166=L$1008),0,IF(L$1004=0,0,1-CHOOSE(L$1004,IF(ISNUMBER(Datos!L166),AND(OR(L$1005="",Datos!L166&gt;=L$1005),OR(L$1006="",Datos!L166&lt;=L$1006)),FALSE),IF(ISNUMBER(Datos!L166),AND(Datos!L166=INT(Datos!L166),AND(OR(L$1005="",Datos!L166&gt;=L$1005),OR(L$1006="",Datos!L166&lt;=L$1006))),FALSE),OR(ISNUMBER(FIND(";"&amp;UPPER(TRIM(Datos!L166&amp;""))&amp;"=",L$1007)),ISNUMBER(FIND(";"&amp;UPPER(TRIM(Datos!L166&amp;""))&amp;";",L$1007))),OR(UPPER(TRIM(Datos!L166&amp;""))="SÍ",UPPER(TRIM(Datos!L166&amp;""))="SI",UPPER(TRIM(Datos!L166&amp;""))="NO"),IF(ISNUMBER(Datos!L166),AND(OR(L$1005="",Datos!L166&gt;=L$1005),OR(L$1006="",Datos!L166&lt;=L$1006)),FALSE),TRUE))))</f>
        <v>0.0</v>
      </c>
      <c r="M166">
        <f>IF(Datos!M166="",0,IF(AND(M$1008&lt;&gt;"",Datos!M166=M$1008),0,IF(M$1004=0,0,1-CHOOSE(M$1004,IF(ISNUMBER(Datos!M166),AND(OR(M$1005="",Datos!M166&gt;=M$1005),OR(M$1006="",Datos!M166&lt;=M$1006)),FALSE),IF(ISNUMBER(Datos!M166),AND(Datos!M166=INT(Datos!M166),AND(OR(M$1005="",Datos!M166&gt;=M$1005),OR(M$1006="",Datos!M166&lt;=M$1006))),FALSE),OR(ISNUMBER(FIND(";"&amp;UPPER(TRIM(Datos!M166&amp;""))&amp;"=",M$1007)),ISNUMBER(FIND(";"&amp;UPPER(TRIM(Datos!M166&amp;""))&amp;";",M$1007))),OR(UPPER(TRIM(Datos!M166&amp;""))="SÍ",UPPER(TRIM(Datos!M166&amp;""))="SI",UPPER(TRIM(Datos!M166&amp;""))="NO"),IF(ISNUMBER(Datos!M166),AND(OR(M$1005="",Datos!M166&gt;=M$1005),OR(M$1006="",Datos!M166&lt;=M$1006)),FALSE),TRUE))))</f>
        <v>0.0</v>
      </c>
      <c r="N166">
        <f>IF(Datos!N166="",0,IF(AND(N$1008&lt;&gt;"",Datos!N166=N$1008),0,IF(N$1004=0,0,1-CHOOSE(N$1004,IF(ISNUMBER(Datos!N166),AND(OR(N$1005="",Datos!N166&gt;=N$1005),OR(N$1006="",Datos!N166&lt;=N$1006)),FALSE),IF(ISNUMBER(Datos!N166),AND(Datos!N166=INT(Datos!N166),AND(OR(N$1005="",Datos!N166&gt;=N$1005),OR(N$1006="",Datos!N166&lt;=N$1006))),FALSE),OR(ISNUMBER(FIND(";"&amp;UPPER(TRIM(Datos!N166&amp;""))&amp;"=",N$1007)),ISNUMBER(FIND(";"&amp;UPPER(TRIM(Datos!N166&amp;""))&amp;";",N$1007))),OR(UPPER(TRIM(Datos!N166&amp;""))="SÍ",UPPER(TRIM(Datos!N166&amp;""))="SI",UPPER(TRIM(Datos!N166&amp;""))="NO"),IF(ISNUMBER(Datos!N166),AND(OR(N$1005="",Datos!N166&gt;=N$1005),OR(N$1006="",Datos!N166&lt;=N$1006)),FALSE),TRUE))))</f>
        <v>0.0</v>
      </c>
      <c r="O166">
        <f>IF(Datos!O166="",0,IF(AND(O$1008&lt;&gt;"",Datos!O166=O$1008),0,IF(O$1004=0,0,1-CHOOSE(O$1004,IF(ISNUMBER(Datos!O166),AND(OR(O$1005="",Datos!O166&gt;=O$1005),OR(O$1006="",Datos!O166&lt;=O$1006)),FALSE),IF(ISNUMBER(Datos!O166),AND(Datos!O166=INT(Datos!O166),AND(OR(O$1005="",Datos!O166&gt;=O$1005),OR(O$1006="",Datos!O166&lt;=O$1006))),FALSE),OR(ISNUMBER(FIND(";"&amp;UPPER(TRIM(Datos!O166&amp;""))&amp;"=",O$1007)),ISNUMBER(FIND(";"&amp;UPPER(TRIM(Datos!O166&amp;""))&amp;";",O$1007))),OR(UPPER(TRIM(Datos!O166&amp;""))="SÍ",UPPER(TRIM(Datos!O166&amp;""))="SI",UPPER(TRIM(Datos!O166&amp;""))="NO"),IF(ISNUMBER(Datos!O166),AND(OR(O$1005="",Datos!O166&gt;=O$1005),OR(O$1006="",Datos!O166&lt;=O$1006)),FALSE),TRUE))))</f>
        <v>0.0</v>
      </c>
      <c r="P166">
        <f>IF(Datos!P166="",0,IF(AND(P$1008&lt;&gt;"",Datos!P166=P$1008),0,IF(P$1004=0,0,1-CHOOSE(P$1004,IF(ISNUMBER(Datos!P166),AND(OR(P$1005="",Datos!P166&gt;=P$1005),OR(P$1006="",Datos!P166&lt;=P$1006)),FALSE),IF(ISNUMBER(Datos!P166),AND(Datos!P166=INT(Datos!P166),AND(OR(P$1005="",Datos!P166&gt;=P$1005),OR(P$1006="",Datos!P166&lt;=P$1006))),FALSE),OR(ISNUMBER(FIND(";"&amp;UPPER(TRIM(Datos!P166&amp;""))&amp;"=",P$1007)),ISNUMBER(FIND(";"&amp;UPPER(TRIM(Datos!P166&amp;""))&amp;";",P$1007))),OR(UPPER(TRIM(Datos!P166&amp;""))="SÍ",UPPER(TRIM(Datos!P166&amp;""))="SI",UPPER(TRIM(Datos!P166&amp;""))="NO"),IF(ISNUMBER(Datos!P166),AND(OR(P$1005="",Datos!P166&gt;=P$1005),OR(P$1006="",Datos!P166&lt;=P$1006)),FALSE),TRUE))))</f>
        <v>0.0</v>
      </c>
      <c r="Q166">
        <f>IF(Datos!Q166="",0,IF(AND(Q$1008&lt;&gt;"",Datos!Q166=Q$1008),0,IF(Q$1004=0,0,1-CHOOSE(Q$1004,IF(ISNUMBER(Datos!Q166),AND(OR(Q$1005="",Datos!Q166&gt;=Q$1005),OR(Q$1006="",Datos!Q166&lt;=Q$1006)),FALSE),IF(ISNUMBER(Datos!Q166),AND(Datos!Q166=INT(Datos!Q166),AND(OR(Q$1005="",Datos!Q166&gt;=Q$1005),OR(Q$1006="",Datos!Q166&lt;=Q$1006))),FALSE),OR(ISNUMBER(FIND(";"&amp;UPPER(TRIM(Datos!Q166&amp;""))&amp;"=",Q$1007)),ISNUMBER(FIND(";"&amp;UPPER(TRIM(Datos!Q166&amp;""))&amp;";",Q$1007))),OR(UPPER(TRIM(Datos!Q166&amp;""))="SÍ",UPPER(TRIM(Datos!Q166&amp;""))="SI",UPPER(TRIM(Datos!Q166&amp;""))="NO"),IF(ISNUMBER(Datos!Q166),AND(OR(Q$1005="",Datos!Q166&gt;=Q$1005),OR(Q$1006="",Datos!Q166&lt;=Q$1006)),FALSE),TRUE))))</f>
        <v>0.0</v>
      </c>
      <c r="R166">
        <f>IF(Datos!R166="",0,IF(AND(R$1008&lt;&gt;"",Datos!R166=R$1008),0,IF(R$1004=0,0,1-CHOOSE(R$1004,IF(ISNUMBER(Datos!R166),AND(OR(R$1005="",Datos!R166&gt;=R$1005),OR(R$1006="",Datos!R166&lt;=R$1006)),FALSE),IF(ISNUMBER(Datos!R166),AND(Datos!R166=INT(Datos!R166),AND(OR(R$1005="",Datos!R166&gt;=R$1005),OR(R$1006="",Datos!R166&lt;=R$1006))),FALSE),OR(ISNUMBER(FIND(";"&amp;UPPER(TRIM(Datos!R166&amp;""))&amp;"=",R$1007)),ISNUMBER(FIND(";"&amp;UPPER(TRIM(Datos!R166&amp;""))&amp;";",R$1007))),OR(UPPER(TRIM(Datos!R166&amp;""))="SÍ",UPPER(TRIM(Datos!R166&amp;""))="SI",UPPER(TRIM(Datos!R166&amp;""))="NO"),IF(ISNUMBER(Datos!R166),AND(OR(R$1005="",Datos!R166&gt;=R$1005),OR(R$1006="",Datos!R166&lt;=R$1006)),FALSE),TRUE))))</f>
        <v>0.0</v>
      </c>
      <c r="S166">
        <f>IF(Datos!S166="",0,IF(AND(S$1008&lt;&gt;"",Datos!S166=S$1008),0,IF(S$1004=0,0,1-CHOOSE(S$1004,IF(ISNUMBER(Datos!S166),AND(OR(S$1005="",Datos!S166&gt;=S$1005),OR(S$1006="",Datos!S166&lt;=S$1006)),FALSE),IF(ISNUMBER(Datos!S166),AND(Datos!S166=INT(Datos!S166),AND(OR(S$1005="",Datos!S166&gt;=S$1005),OR(S$1006="",Datos!S166&lt;=S$1006))),FALSE),OR(ISNUMBER(FIND(";"&amp;UPPER(TRIM(Datos!S166&amp;""))&amp;"=",S$1007)),ISNUMBER(FIND(";"&amp;UPPER(TRIM(Datos!S166&amp;""))&amp;";",S$1007))),OR(UPPER(TRIM(Datos!S166&amp;""))="SÍ",UPPER(TRIM(Datos!S166&amp;""))="SI",UPPER(TRIM(Datos!S166&amp;""))="NO"),IF(ISNUMBER(Datos!S166),AND(OR(S$1005="",Datos!S166&gt;=S$1005),OR(S$1006="",Datos!S166&lt;=S$1006)),FALSE),TRUE))))</f>
        <v>0.0</v>
      </c>
      <c r="T166">
        <f>IF(Datos!T166="",0,IF(AND(T$1008&lt;&gt;"",Datos!T166=T$1008),0,IF(T$1004=0,0,1-CHOOSE(T$1004,IF(ISNUMBER(Datos!T166),AND(OR(T$1005="",Datos!T166&gt;=T$1005),OR(T$1006="",Datos!T166&lt;=T$1006)),FALSE),IF(ISNUMBER(Datos!T166),AND(Datos!T166=INT(Datos!T166),AND(OR(T$1005="",Datos!T166&gt;=T$1005),OR(T$1006="",Datos!T166&lt;=T$1006))),FALSE),OR(ISNUMBER(FIND(";"&amp;UPPER(TRIM(Datos!T166&amp;""))&amp;"=",T$1007)),ISNUMBER(FIND(";"&amp;UPPER(TRIM(Datos!T166&amp;""))&amp;";",T$1007))),OR(UPPER(TRIM(Datos!T166&amp;""))="SÍ",UPPER(TRIM(Datos!T166&amp;""))="SI",UPPER(TRIM(Datos!T166&amp;""))="NO"),IF(ISNUMBER(Datos!T166),AND(OR(T$1005="",Datos!T166&gt;=T$1005),OR(T$1006="",Datos!T166&lt;=T$1006)),FALSE),TRUE))))</f>
        <v>0.0</v>
      </c>
      <c r="U166">
        <f>IF(Datos!U166="",0,IF(AND(U$1008&lt;&gt;"",Datos!U166=U$1008),0,IF(U$1004=0,0,1-CHOOSE(U$1004,IF(ISNUMBER(Datos!U166),AND(OR(U$1005="",Datos!U166&gt;=U$1005),OR(U$1006="",Datos!U166&lt;=U$1006)),FALSE),IF(ISNUMBER(Datos!U166),AND(Datos!U166=INT(Datos!U166),AND(OR(U$1005="",Datos!U166&gt;=U$1005),OR(U$1006="",Datos!U166&lt;=U$1006))),FALSE),OR(ISNUMBER(FIND(";"&amp;UPPER(TRIM(Datos!U166&amp;""))&amp;"=",U$1007)),ISNUMBER(FIND(";"&amp;UPPER(TRIM(Datos!U166&amp;""))&amp;";",U$1007))),OR(UPPER(TRIM(Datos!U166&amp;""))="SÍ",UPPER(TRIM(Datos!U166&amp;""))="SI",UPPER(TRIM(Datos!U166&amp;""))="NO"),IF(ISNUMBER(Datos!U166),AND(OR(U$1005="",Datos!U166&gt;=U$1005),OR(U$1006="",Datos!U166&lt;=U$1006)),FALSE),TRUE))))</f>
        <v>0.0</v>
      </c>
      <c r="V166">
        <f>IF(Datos!V166="",0,IF(AND(V$1008&lt;&gt;"",Datos!V166=V$1008),0,IF(V$1004=0,0,1-CHOOSE(V$1004,IF(ISNUMBER(Datos!V166),AND(OR(V$1005="",Datos!V166&gt;=V$1005),OR(V$1006="",Datos!V166&lt;=V$1006)),FALSE),IF(ISNUMBER(Datos!V166),AND(Datos!V166=INT(Datos!V166),AND(OR(V$1005="",Datos!V166&gt;=V$1005),OR(V$1006="",Datos!V166&lt;=V$1006))),FALSE),OR(ISNUMBER(FIND(";"&amp;UPPER(TRIM(Datos!V166&amp;""))&amp;"=",V$1007)),ISNUMBER(FIND(";"&amp;UPPER(TRIM(Datos!V166&amp;""))&amp;";",V$1007))),OR(UPPER(TRIM(Datos!V166&amp;""))="SÍ",UPPER(TRIM(Datos!V166&amp;""))="SI",UPPER(TRIM(Datos!V166&amp;""))="NO"),IF(ISNUMBER(Datos!V166),AND(OR(V$1005="",Datos!V166&gt;=V$1005),OR(V$1006="",Datos!V166&lt;=V$1006)),FALSE),TRUE))))</f>
        <v>0.0</v>
      </c>
      <c r="W166">
        <f>IF(Datos!W166="",0,IF(AND(W$1008&lt;&gt;"",Datos!W166=W$1008),0,IF(W$1004=0,0,1-CHOOSE(W$1004,IF(ISNUMBER(Datos!W166),AND(OR(W$1005="",Datos!W166&gt;=W$1005),OR(W$1006="",Datos!W166&lt;=W$1006)),FALSE),IF(ISNUMBER(Datos!W166),AND(Datos!W166=INT(Datos!W166),AND(OR(W$1005="",Datos!W166&gt;=W$1005),OR(W$1006="",Datos!W166&lt;=W$1006))),FALSE),OR(ISNUMBER(FIND(";"&amp;UPPER(TRIM(Datos!W166&amp;""))&amp;"=",W$1007)),ISNUMBER(FIND(";"&amp;UPPER(TRIM(Datos!W166&amp;""))&amp;";",W$1007))),OR(UPPER(TRIM(Datos!W166&amp;""))="SÍ",UPPER(TRIM(Datos!W166&amp;""))="SI",UPPER(TRIM(Datos!W166&amp;""))="NO"),IF(ISNUMBER(Datos!W166),AND(OR(W$1005="",Datos!W166&gt;=W$1005),OR(W$1006="",Datos!W166&lt;=W$1006)),FALSE),TRUE))))</f>
        <v>0.0</v>
      </c>
      <c r="X166">
        <f>IF(Datos!X166="",0,IF(AND(X$1008&lt;&gt;"",Datos!X166=X$1008),0,IF(X$1004=0,0,1-CHOOSE(X$1004,IF(ISNUMBER(Datos!X166),AND(OR(X$1005="",Datos!X166&gt;=X$1005),OR(X$1006="",Datos!X166&lt;=X$1006)),FALSE),IF(ISNUMBER(Datos!X166),AND(Datos!X166=INT(Datos!X166),AND(OR(X$1005="",Datos!X166&gt;=X$1005),OR(X$1006="",Datos!X166&lt;=X$1006))),FALSE),OR(ISNUMBER(FIND(";"&amp;UPPER(TRIM(Datos!X166&amp;""))&amp;"=",X$1007)),ISNUMBER(FIND(";"&amp;UPPER(TRIM(Datos!X166&amp;""))&amp;";",X$1007))),OR(UPPER(TRIM(Datos!X166&amp;""))="SÍ",UPPER(TRIM(Datos!X166&amp;""))="SI",UPPER(TRIM(Datos!X166&amp;""))="NO"),IF(ISNUMBER(Datos!X166),AND(OR(X$1005="",Datos!X166&gt;=X$1005),OR(X$1006="",Datos!X166&lt;=X$1006)),FALSE),TRUE))))</f>
        <v>0.0</v>
      </c>
      <c r="Y166">
        <f>IF(Datos!Y166="",0,IF(AND(Y$1008&lt;&gt;"",Datos!Y166=Y$1008),0,IF(Y$1004=0,0,1-CHOOSE(Y$1004,IF(ISNUMBER(Datos!Y166),AND(OR(Y$1005="",Datos!Y166&gt;=Y$1005),OR(Y$1006="",Datos!Y166&lt;=Y$1006)),FALSE),IF(ISNUMBER(Datos!Y166),AND(Datos!Y166=INT(Datos!Y166),AND(OR(Y$1005="",Datos!Y166&gt;=Y$1005),OR(Y$1006="",Datos!Y166&lt;=Y$1006))),FALSE),OR(ISNUMBER(FIND(";"&amp;UPPER(TRIM(Datos!Y166&amp;""))&amp;"=",Y$1007)),ISNUMBER(FIND(";"&amp;UPPER(TRIM(Datos!Y166&amp;""))&amp;";",Y$1007))),OR(UPPER(TRIM(Datos!Y166&amp;""))="SÍ",UPPER(TRIM(Datos!Y166&amp;""))="SI",UPPER(TRIM(Datos!Y166&amp;""))="NO"),IF(ISNUMBER(Datos!Y166),AND(OR(Y$1005="",Datos!Y166&gt;=Y$1005),OR(Y$1006="",Datos!Y166&lt;=Y$1006)),FALSE),TRUE))))</f>
        <v>0.0</v>
      </c>
      <c r="Z166">
        <f>IF(Datos!Z166="",0,IF(AND(Z$1008&lt;&gt;"",Datos!Z166=Z$1008),0,IF(Z$1004=0,0,1-CHOOSE(Z$1004,IF(ISNUMBER(Datos!Z166),AND(OR(Z$1005="",Datos!Z166&gt;=Z$1005),OR(Z$1006="",Datos!Z166&lt;=Z$1006)),FALSE),IF(ISNUMBER(Datos!Z166),AND(Datos!Z166=INT(Datos!Z166),AND(OR(Z$1005="",Datos!Z166&gt;=Z$1005),OR(Z$1006="",Datos!Z166&lt;=Z$1006))),FALSE),OR(ISNUMBER(FIND(";"&amp;UPPER(TRIM(Datos!Z166&amp;""))&amp;"=",Z$1007)),ISNUMBER(FIND(";"&amp;UPPER(TRIM(Datos!Z166&amp;""))&amp;";",Z$1007))),OR(UPPER(TRIM(Datos!Z166&amp;""))="SÍ",UPPER(TRIM(Datos!Z166&amp;""))="SI",UPPER(TRIM(Datos!Z166&amp;""))="NO"),IF(ISNUMBER(Datos!Z166),AND(OR(Z$1005="",Datos!Z166&gt;=Z$1005),OR(Z$1006="",Datos!Z166&lt;=Z$1006)),FALSE),TRUE))))</f>
        <v>0.0</v>
      </c>
      <c r="AA166">
        <f>IF(Datos!AA166="",0,IF(AND(AA$1008&lt;&gt;"",Datos!AA166=AA$1008),0,IF(AA$1004=0,0,1-CHOOSE(AA$1004,IF(ISNUMBER(Datos!AA166),AND(OR(AA$1005="",Datos!AA166&gt;=AA$1005),OR(AA$1006="",Datos!AA166&lt;=AA$1006)),FALSE),IF(ISNUMBER(Datos!AA166),AND(Datos!AA166=INT(Datos!AA166),AND(OR(AA$1005="",Datos!AA166&gt;=AA$1005),OR(AA$1006="",Datos!AA166&lt;=AA$1006))),FALSE),OR(ISNUMBER(FIND(";"&amp;UPPER(TRIM(Datos!AA166&amp;""))&amp;"=",AA$1007)),ISNUMBER(FIND(";"&amp;UPPER(TRIM(Datos!AA166&amp;""))&amp;";",AA$1007))),OR(UPPER(TRIM(Datos!AA166&amp;""))="SÍ",UPPER(TRIM(Datos!AA166&amp;""))="SI",UPPER(TRIM(Datos!AA166&amp;""))="NO"),IF(ISNUMBER(Datos!AA166),AND(OR(AA$1005="",Datos!AA166&gt;=AA$1005),OR(AA$1006="",Datos!AA166&lt;=AA$1006)),FALSE),TRUE))))</f>
        <v>0.0</v>
      </c>
      <c r="AB166">
        <f>IF(Datos!AB166="",0,IF(AND(AB$1008&lt;&gt;"",Datos!AB166=AB$1008),0,IF(AB$1004=0,0,1-CHOOSE(AB$1004,IF(ISNUMBER(Datos!AB166),AND(OR(AB$1005="",Datos!AB166&gt;=AB$1005),OR(AB$1006="",Datos!AB166&lt;=AB$1006)),FALSE),IF(ISNUMBER(Datos!AB166),AND(Datos!AB166=INT(Datos!AB166),AND(OR(AB$1005="",Datos!AB166&gt;=AB$1005),OR(AB$1006="",Datos!AB166&lt;=AB$1006))),FALSE),OR(ISNUMBER(FIND(";"&amp;UPPER(TRIM(Datos!AB166&amp;""))&amp;"=",AB$1007)),ISNUMBER(FIND(";"&amp;UPPER(TRIM(Datos!AB166&amp;""))&amp;";",AB$1007))),OR(UPPER(TRIM(Datos!AB166&amp;""))="SÍ",UPPER(TRIM(Datos!AB166&amp;""))="SI",UPPER(TRIM(Datos!AB166&amp;""))="NO"),IF(ISNUMBER(Datos!AB166),AND(OR(AB$1005="",Datos!AB166&gt;=AB$1005),OR(AB$1006="",Datos!AB166&lt;=AB$1006)),FALSE),TRUE))))</f>
        <v>0.0</v>
      </c>
      <c r="AC166">
        <f>IF(Datos!AC166="",0,IF(AND(AC$1008&lt;&gt;"",Datos!AC166=AC$1008),0,IF(AC$1004=0,0,1-CHOOSE(AC$1004,IF(ISNUMBER(Datos!AC166),AND(OR(AC$1005="",Datos!AC166&gt;=AC$1005),OR(AC$1006="",Datos!AC166&lt;=AC$1006)),FALSE),IF(ISNUMBER(Datos!AC166),AND(Datos!AC166=INT(Datos!AC166),AND(OR(AC$1005="",Datos!AC166&gt;=AC$1005),OR(AC$1006="",Datos!AC166&lt;=AC$1006))),FALSE),OR(ISNUMBER(FIND(";"&amp;UPPER(TRIM(Datos!AC166&amp;""))&amp;"=",AC$1007)),ISNUMBER(FIND(";"&amp;UPPER(TRIM(Datos!AC166&amp;""))&amp;";",AC$1007))),OR(UPPER(TRIM(Datos!AC166&amp;""))="SÍ",UPPER(TRIM(Datos!AC166&amp;""))="SI",UPPER(TRIM(Datos!AC166&amp;""))="NO"),IF(ISNUMBER(Datos!AC166),AND(OR(AC$1005="",Datos!AC166&gt;=AC$1005),OR(AC$1006="",Datos!AC166&lt;=AC$1006)),FALSE),TRUE))))</f>
        <v>0.0</v>
      </c>
      <c r="AD166">
        <f>IF(Datos!AD166="",0,IF(AND(AD$1008&lt;&gt;"",Datos!AD166=AD$1008),0,IF(AD$1004=0,0,1-CHOOSE(AD$1004,IF(ISNUMBER(Datos!AD166),AND(OR(AD$1005="",Datos!AD166&gt;=AD$1005),OR(AD$1006="",Datos!AD166&lt;=AD$1006)),FALSE),IF(ISNUMBER(Datos!AD166),AND(Datos!AD166=INT(Datos!AD166),AND(OR(AD$1005="",Datos!AD166&gt;=AD$1005),OR(AD$1006="",Datos!AD166&lt;=AD$1006))),FALSE),OR(ISNUMBER(FIND(";"&amp;UPPER(TRIM(Datos!AD166&amp;""))&amp;"=",AD$1007)),ISNUMBER(FIND(";"&amp;UPPER(TRIM(Datos!AD166&amp;""))&amp;";",AD$1007))),OR(UPPER(TRIM(Datos!AD166&amp;""))="SÍ",UPPER(TRIM(Datos!AD166&amp;""))="SI",UPPER(TRIM(Datos!AD166&amp;""))="NO"),IF(ISNUMBER(Datos!AD166),AND(OR(AD$1005="",Datos!AD166&gt;=AD$1005),OR(AD$1006="",Datos!AD166&lt;=AD$1006)),FALSE),TRUE))))</f>
        <v>0.0</v>
      </c>
      <c r="AE166">
        <f>IF(Datos!AE166="",0,IF(AND(AE$1008&lt;&gt;"",Datos!AE166=AE$1008),0,IF(AE$1004=0,0,1-CHOOSE(AE$1004,IF(ISNUMBER(Datos!AE166),AND(OR(AE$1005="",Datos!AE166&gt;=AE$1005),OR(AE$1006="",Datos!AE166&lt;=AE$1006)),FALSE),IF(ISNUMBER(Datos!AE166),AND(Datos!AE166=INT(Datos!AE166),AND(OR(AE$1005="",Datos!AE166&gt;=AE$1005),OR(AE$1006="",Datos!AE166&lt;=AE$1006))),FALSE),OR(ISNUMBER(FIND(";"&amp;UPPER(TRIM(Datos!AE166&amp;""))&amp;"=",AE$1007)),ISNUMBER(FIND(";"&amp;UPPER(TRIM(Datos!AE166&amp;""))&amp;";",AE$1007))),OR(UPPER(TRIM(Datos!AE166&amp;""))="SÍ",UPPER(TRIM(Datos!AE166&amp;""))="SI",UPPER(TRIM(Datos!AE166&amp;""))="NO"),IF(ISNUMBER(Datos!AE166),AND(OR(AE$1005="",Datos!AE166&gt;=AE$1005),OR(AE$1006="",Datos!AE166&lt;=AE$1006)),FALSE),TRUE))))</f>
        <v>0.0</v>
      </c>
    </row>
    <row r="167" spans="2:31">
      <c r="B167">
        <f>IF(Datos!B167="",0,IF(AND(B$1008&lt;&gt;"",Datos!B167=B$1008),0,IF(B$1004=0,0,1-CHOOSE(B$1004,IF(ISNUMBER(Datos!B167),AND(OR(B$1005="",Datos!B167&gt;=B$1005),OR(B$1006="",Datos!B167&lt;=B$1006)),FALSE),IF(ISNUMBER(Datos!B167),AND(Datos!B167=INT(Datos!B167),AND(OR(B$1005="",Datos!B167&gt;=B$1005),OR(B$1006="",Datos!B167&lt;=B$1006))),FALSE),OR(ISNUMBER(FIND(";"&amp;UPPER(TRIM(Datos!B167&amp;""))&amp;"=",B$1007)),ISNUMBER(FIND(";"&amp;UPPER(TRIM(Datos!B167&amp;""))&amp;";",B$1007))),OR(UPPER(TRIM(Datos!B167&amp;""))="SÍ",UPPER(TRIM(Datos!B167&amp;""))="SI",UPPER(TRIM(Datos!B167&amp;""))="NO"),IF(ISNUMBER(Datos!B167),AND(OR(B$1005="",Datos!B167&gt;=B$1005),OR(B$1006="",Datos!B167&lt;=B$1006)),FALSE),TRUE))))</f>
        <v>0.0</v>
      </c>
      <c r="C167">
        <f>IF(Datos!C167="",0,IF(AND(C$1008&lt;&gt;"",Datos!C167=C$1008),0,IF(C$1004=0,0,1-CHOOSE(C$1004,IF(ISNUMBER(Datos!C167),AND(OR(C$1005="",Datos!C167&gt;=C$1005),OR(C$1006="",Datos!C167&lt;=C$1006)),FALSE),IF(ISNUMBER(Datos!C167),AND(Datos!C167=INT(Datos!C167),AND(OR(C$1005="",Datos!C167&gt;=C$1005),OR(C$1006="",Datos!C167&lt;=C$1006))),FALSE),OR(ISNUMBER(FIND(";"&amp;UPPER(TRIM(Datos!C167&amp;""))&amp;"=",C$1007)),ISNUMBER(FIND(";"&amp;UPPER(TRIM(Datos!C167&amp;""))&amp;";",C$1007))),OR(UPPER(TRIM(Datos!C167&amp;""))="SÍ",UPPER(TRIM(Datos!C167&amp;""))="SI",UPPER(TRIM(Datos!C167&amp;""))="NO"),IF(ISNUMBER(Datos!C167),AND(OR(C$1005="",Datos!C167&gt;=C$1005),OR(C$1006="",Datos!C167&lt;=C$1006)),FALSE),TRUE))))</f>
        <v>0.0</v>
      </c>
      <c r="D167">
        <f>IF(Datos!D167="",0,IF(AND(D$1008&lt;&gt;"",Datos!D167=D$1008),0,IF(D$1004=0,0,1-CHOOSE(D$1004,IF(ISNUMBER(Datos!D167),AND(OR(D$1005="",Datos!D167&gt;=D$1005),OR(D$1006="",Datos!D167&lt;=D$1006)),FALSE),IF(ISNUMBER(Datos!D167),AND(Datos!D167=INT(Datos!D167),AND(OR(D$1005="",Datos!D167&gt;=D$1005),OR(D$1006="",Datos!D167&lt;=D$1006))),FALSE),OR(ISNUMBER(FIND(";"&amp;UPPER(TRIM(Datos!D167&amp;""))&amp;"=",D$1007)),ISNUMBER(FIND(";"&amp;UPPER(TRIM(Datos!D167&amp;""))&amp;";",D$1007))),OR(UPPER(TRIM(Datos!D167&amp;""))="SÍ",UPPER(TRIM(Datos!D167&amp;""))="SI",UPPER(TRIM(Datos!D167&amp;""))="NO"),IF(ISNUMBER(Datos!D167),AND(OR(D$1005="",Datos!D167&gt;=D$1005),OR(D$1006="",Datos!D167&lt;=D$1006)),FALSE),TRUE))))</f>
        <v>0.0</v>
      </c>
      <c r="E167">
        <f>IF(Datos!E167="",0,IF(AND(E$1008&lt;&gt;"",Datos!E167=E$1008),0,IF(E$1004=0,0,1-CHOOSE(E$1004,IF(ISNUMBER(Datos!E167),AND(OR(E$1005="",Datos!E167&gt;=E$1005),OR(E$1006="",Datos!E167&lt;=E$1006)),FALSE),IF(ISNUMBER(Datos!E167),AND(Datos!E167=INT(Datos!E167),AND(OR(E$1005="",Datos!E167&gt;=E$1005),OR(E$1006="",Datos!E167&lt;=E$1006))),FALSE),OR(ISNUMBER(FIND(";"&amp;UPPER(TRIM(Datos!E167&amp;""))&amp;"=",E$1007)),ISNUMBER(FIND(";"&amp;UPPER(TRIM(Datos!E167&amp;""))&amp;";",E$1007))),OR(UPPER(TRIM(Datos!E167&amp;""))="SÍ",UPPER(TRIM(Datos!E167&amp;""))="SI",UPPER(TRIM(Datos!E167&amp;""))="NO"),IF(ISNUMBER(Datos!E167),AND(OR(E$1005="",Datos!E167&gt;=E$1005),OR(E$1006="",Datos!E167&lt;=E$1006)),FALSE),TRUE))))</f>
        <v>0.0</v>
      </c>
      <c r="F167">
        <f>IF(Datos!F167="",0,IF(AND(F$1008&lt;&gt;"",Datos!F167=F$1008),0,IF(F$1004=0,0,1-CHOOSE(F$1004,IF(ISNUMBER(Datos!F167),AND(OR(F$1005="",Datos!F167&gt;=F$1005),OR(F$1006="",Datos!F167&lt;=F$1006)),FALSE),IF(ISNUMBER(Datos!F167),AND(Datos!F167=INT(Datos!F167),AND(OR(F$1005="",Datos!F167&gt;=F$1005),OR(F$1006="",Datos!F167&lt;=F$1006))),FALSE),OR(ISNUMBER(FIND(";"&amp;UPPER(TRIM(Datos!F167&amp;""))&amp;"=",F$1007)),ISNUMBER(FIND(";"&amp;UPPER(TRIM(Datos!F167&amp;""))&amp;";",F$1007))),OR(UPPER(TRIM(Datos!F167&amp;""))="SÍ",UPPER(TRIM(Datos!F167&amp;""))="SI",UPPER(TRIM(Datos!F167&amp;""))="NO"),IF(ISNUMBER(Datos!F167),AND(OR(F$1005="",Datos!F167&gt;=F$1005),OR(F$1006="",Datos!F167&lt;=F$1006)),FALSE),TRUE))))</f>
        <v>0.0</v>
      </c>
      <c r="G167">
        <f>IF(Datos!G167="",0,IF(AND(G$1008&lt;&gt;"",Datos!G167=G$1008),0,IF(G$1004=0,0,1-CHOOSE(G$1004,IF(ISNUMBER(Datos!G167),AND(OR(G$1005="",Datos!G167&gt;=G$1005),OR(G$1006="",Datos!G167&lt;=G$1006)),FALSE),IF(ISNUMBER(Datos!G167),AND(Datos!G167=INT(Datos!G167),AND(OR(G$1005="",Datos!G167&gt;=G$1005),OR(G$1006="",Datos!G167&lt;=G$1006))),FALSE),OR(ISNUMBER(FIND(";"&amp;UPPER(TRIM(Datos!G167&amp;""))&amp;"=",G$1007)),ISNUMBER(FIND(";"&amp;UPPER(TRIM(Datos!G167&amp;""))&amp;";",G$1007))),OR(UPPER(TRIM(Datos!G167&amp;""))="SÍ",UPPER(TRIM(Datos!G167&amp;""))="SI",UPPER(TRIM(Datos!G167&amp;""))="NO"),IF(ISNUMBER(Datos!G167),AND(OR(G$1005="",Datos!G167&gt;=G$1005),OR(G$1006="",Datos!G167&lt;=G$1006)),FALSE),TRUE))))</f>
        <v>0.0</v>
      </c>
      <c r="H167">
        <f>IF(Datos!H167="",0,IF(AND(H$1008&lt;&gt;"",Datos!H167=H$1008),0,IF(H$1004=0,0,1-CHOOSE(H$1004,IF(ISNUMBER(Datos!H167),AND(OR(H$1005="",Datos!H167&gt;=H$1005),OR(H$1006="",Datos!H167&lt;=H$1006)),FALSE),IF(ISNUMBER(Datos!H167),AND(Datos!H167=INT(Datos!H167),AND(OR(H$1005="",Datos!H167&gt;=H$1005),OR(H$1006="",Datos!H167&lt;=H$1006))),FALSE),OR(ISNUMBER(FIND(";"&amp;UPPER(TRIM(Datos!H167&amp;""))&amp;"=",H$1007)),ISNUMBER(FIND(";"&amp;UPPER(TRIM(Datos!H167&amp;""))&amp;";",H$1007))),OR(UPPER(TRIM(Datos!H167&amp;""))="SÍ",UPPER(TRIM(Datos!H167&amp;""))="SI",UPPER(TRIM(Datos!H167&amp;""))="NO"),IF(ISNUMBER(Datos!H167),AND(OR(H$1005="",Datos!H167&gt;=H$1005),OR(H$1006="",Datos!H167&lt;=H$1006)),FALSE),TRUE))))</f>
        <v>0.0</v>
      </c>
      <c r="I167">
        <f>IF(Datos!I167="",0,IF(AND(I$1008&lt;&gt;"",Datos!I167=I$1008),0,IF(I$1004=0,0,1-CHOOSE(I$1004,IF(ISNUMBER(Datos!I167),AND(OR(I$1005="",Datos!I167&gt;=I$1005),OR(I$1006="",Datos!I167&lt;=I$1006)),FALSE),IF(ISNUMBER(Datos!I167),AND(Datos!I167=INT(Datos!I167),AND(OR(I$1005="",Datos!I167&gt;=I$1005),OR(I$1006="",Datos!I167&lt;=I$1006))),FALSE),OR(ISNUMBER(FIND(";"&amp;UPPER(TRIM(Datos!I167&amp;""))&amp;"=",I$1007)),ISNUMBER(FIND(";"&amp;UPPER(TRIM(Datos!I167&amp;""))&amp;";",I$1007))),OR(UPPER(TRIM(Datos!I167&amp;""))="SÍ",UPPER(TRIM(Datos!I167&amp;""))="SI",UPPER(TRIM(Datos!I167&amp;""))="NO"),IF(ISNUMBER(Datos!I167),AND(OR(I$1005="",Datos!I167&gt;=I$1005),OR(I$1006="",Datos!I167&lt;=I$1006)),FALSE),TRUE))))</f>
        <v>0.0</v>
      </c>
      <c r="J167">
        <f>IF(Datos!J167="",0,IF(AND(J$1008&lt;&gt;"",Datos!J167=J$1008),0,IF(J$1004=0,0,1-CHOOSE(J$1004,IF(ISNUMBER(Datos!J167),AND(OR(J$1005="",Datos!J167&gt;=J$1005),OR(J$1006="",Datos!J167&lt;=J$1006)),FALSE),IF(ISNUMBER(Datos!J167),AND(Datos!J167=INT(Datos!J167),AND(OR(J$1005="",Datos!J167&gt;=J$1005),OR(J$1006="",Datos!J167&lt;=J$1006))),FALSE),OR(ISNUMBER(FIND(";"&amp;UPPER(TRIM(Datos!J167&amp;""))&amp;"=",J$1007)),ISNUMBER(FIND(";"&amp;UPPER(TRIM(Datos!J167&amp;""))&amp;";",J$1007))),OR(UPPER(TRIM(Datos!J167&amp;""))="SÍ",UPPER(TRIM(Datos!J167&amp;""))="SI",UPPER(TRIM(Datos!J167&amp;""))="NO"),IF(ISNUMBER(Datos!J167),AND(OR(J$1005="",Datos!J167&gt;=J$1005),OR(J$1006="",Datos!J167&lt;=J$1006)),FALSE),TRUE))))</f>
        <v>0.0</v>
      </c>
      <c r="K167">
        <f>IF(Datos!K167="",0,IF(AND(K$1008&lt;&gt;"",Datos!K167=K$1008),0,IF(K$1004=0,0,1-CHOOSE(K$1004,IF(ISNUMBER(Datos!K167),AND(OR(K$1005="",Datos!K167&gt;=K$1005),OR(K$1006="",Datos!K167&lt;=K$1006)),FALSE),IF(ISNUMBER(Datos!K167),AND(Datos!K167=INT(Datos!K167),AND(OR(K$1005="",Datos!K167&gt;=K$1005),OR(K$1006="",Datos!K167&lt;=K$1006))),FALSE),OR(ISNUMBER(FIND(";"&amp;UPPER(TRIM(Datos!K167&amp;""))&amp;"=",K$1007)),ISNUMBER(FIND(";"&amp;UPPER(TRIM(Datos!K167&amp;""))&amp;";",K$1007))),OR(UPPER(TRIM(Datos!K167&amp;""))="SÍ",UPPER(TRIM(Datos!K167&amp;""))="SI",UPPER(TRIM(Datos!K167&amp;""))="NO"),IF(ISNUMBER(Datos!K167),AND(OR(K$1005="",Datos!K167&gt;=K$1005),OR(K$1006="",Datos!K167&lt;=K$1006)),FALSE),TRUE))))</f>
        <v>0.0</v>
      </c>
      <c r="L167">
        <f>IF(Datos!L167="",0,IF(AND(L$1008&lt;&gt;"",Datos!L167=L$1008),0,IF(L$1004=0,0,1-CHOOSE(L$1004,IF(ISNUMBER(Datos!L167),AND(OR(L$1005="",Datos!L167&gt;=L$1005),OR(L$1006="",Datos!L167&lt;=L$1006)),FALSE),IF(ISNUMBER(Datos!L167),AND(Datos!L167=INT(Datos!L167),AND(OR(L$1005="",Datos!L167&gt;=L$1005),OR(L$1006="",Datos!L167&lt;=L$1006))),FALSE),OR(ISNUMBER(FIND(";"&amp;UPPER(TRIM(Datos!L167&amp;""))&amp;"=",L$1007)),ISNUMBER(FIND(";"&amp;UPPER(TRIM(Datos!L167&amp;""))&amp;";",L$1007))),OR(UPPER(TRIM(Datos!L167&amp;""))="SÍ",UPPER(TRIM(Datos!L167&amp;""))="SI",UPPER(TRIM(Datos!L167&amp;""))="NO"),IF(ISNUMBER(Datos!L167),AND(OR(L$1005="",Datos!L167&gt;=L$1005),OR(L$1006="",Datos!L167&lt;=L$1006)),FALSE),TRUE))))</f>
        <v>0.0</v>
      </c>
      <c r="M167">
        <f>IF(Datos!M167="",0,IF(AND(M$1008&lt;&gt;"",Datos!M167=M$1008),0,IF(M$1004=0,0,1-CHOOSE(M$1004,IF(ISNUMBER(Datos!M167),AND(OR(M$1005="",Datos!M167&gt;=M$1005),OR(M$1006="",Datos!M167&lt;=M$1006)),FALSE),IF(ISNUMBER(Datos!M167),AND(Datos!M167=INT(Datos!M167),AND(OR(M$1005="",Datos!M167&gt;=M$1005),OR(M$1006="",Datos!M167&lt;=M$1006))),FALSE),OR(ISNUMBER(FIND(";"&amp;UPPER(TRIM(Datos!M167&amp;""))&amp;"=",M$1007)),ISNUMBER(FIND(";"&amp;UPPER(TRIM(Datos!M167&amp;""))&amp;";",M$1007))),OR(UPPER(TRIM(Datos!M167&amp;""))="SÍ",UPPER(TRIM(Datos!M167&amp;""))="SI",UPPER(TRIM(Datos!M167&amp;""))="NO"),IF(ISNUMBER(Datos!M167),AND(OR(M$1005="",Datos!M167&gt;=M$1005),OR(M$1006="",Datos!M167&lt;=M$1006)),FALSE),TRUE))))</f>
        <v>0.0</v>
      </c>
      <c r="N167">
        <f>IF(Datos!N167="",0,IF(AND(N$1008&lt;&gt;"",Datos!N167=N$1008),0,IF(N$1004=0,0,1-CHOOSE(N$1004,IF(ISNUMBER(Datos!N167),AND(OR(N$1005="",Datos!N167&gt;=N$1005),OR(N$1006="",Datos!N167&lt;=N$1006)),FALSE),IF(ISNUMBER(Datos!N167),AND(Datos!N167=INT(Datos!N167),AND(OR(N$1005="",Datos!N167&gt;=N$1005),OR(N$1006="",Datos!N167&lt;=N$1006))),FALSE),OR(ISNUMBER(FIND(";"&amp;UPPER(TRIM(Datos!N167&amp;""))&amp;"=",N$1007)),ISNUMBER(FIND(";"&amp;UPPER(TRIM(Datos!N167&amp;""))&amp;";",N$1007))),OR(UPPER(TRIM(Datos!N167&amp;""))="SÍ",UPPER(TRIM(Datos!N167&amp;""))="SI",UPPER(TRIM(Datos!N167&amp;""))="NO"),IF(ISNUMBER(Datos!N167),AND(OR(N$1005="",Datos!N167&gt;=N$1005),OR(N$1006="",Datos!N167&lt;=N$1006)),FALSE),TRUE))))</f>
        <v>0.0</v>
      </c>
      <c r="O167">
        <f>IF(Datos!O167="",0,IF(AND(O$1008&lt;&gt;"",Datos!O167=O$1008),0,IF(O$1004=0,0,1-CHOOSE(O$1004,IF(ISNUMBER(Datos!O167),AND(OR(O$1005="",Datos!O167&gt;=O$1005),OR(O$1006="",Datos!O167&lt;=O$1006)),FALSE),IF(ISNUMBER(Datos!O167),AND(Datos!O167=INT(Datos!O167),AND(OR(O$1005="",Datos!O167&gt;=O$1005),OR(O$1006="",Datos!O167&lt;=O$1006))),FALSE),OR(ISNUMBER(FIND(";"&amp;UPPER(TRIM(Datos!O167&amp;""))&amp;"=",O$1007)),ISNUMBER(FIND(";"&amp;UPPER(TRIM(Datos!O167&amp;""))&amp;";",O$1007))),OR(UPPER(TRIM(Datos!O167&amp;""))="SÍ",UPPER(TRIM(Datos!O167&amp;""))="SI",UPPER(TRIM(Datos!O167&amp;""))="NO"),IF(ISNUMBER(Datos!O167),AND(OR(O$1005="",Datos!O167&gt;=O$1005),OR(O$1006="",Datos!O167&lt;=O$1006)),FALSE),TRUE))))</f>
        <v>0.0</v>
      </c>
      <c r="P167">
        <f>IF(Datos!P167="",0,IF(AND(P$1008&lt;&gt;"",Datos!P167=P$1008),0,IF(P$1004=0,0,1-CHOOSE(P$1004,IF(ISNUMBER(Datos!P167),AND(OR(P$1005="",Datos!P167&gt;=P$1005),OR(P$1006="",Datos!P167&lt;=P$1006)),FALSE),IF(ISNUMBER(Datos!P167),AND(Datos!P167=INT(Datos!P167),AND(OR(P$1005="",Datos!P167&gt;=P$1005),OR(P$1006="",Datos!P167&lt;=P$1006))),FALSE),OR(ISNUMBER(FIND(";"&amp;UPPER(TRIM(Datos!P167&amp;""))&amp;"=",P$1007)),ISNUMBER(FIND(";"&amp;UPPER(TRIM(Datos!P167&amp;""))&amp;";",P$1007))),OR(UPPER(TRIM(Datos!P167&amp;""))="SÍ",UPPER(TRIM(Datos!P167&amp;""))="SI",UPPER(TRIM(Datos!P167&amp;""))="NO"),IF(ISNUMBER(Datos!P167),AND(OR(P$1005="",Datos!P167&gt;=P$1005),OR(P$1006="",Datos!P167&lt;=P$1006)),FALSE),TRUE))))</f>
        <v>0.0</v>
      </c>
      <c r="Q167">
        <f>IF(Datos!Q167="",0,IF(AND(Q$1008&lt;&gt;"",Datos!Q167=Q$1008),0,IF(Q$1004=0,0,1-CHOOSE(Q$1004,IF(ISNUMBER(Datos!Q167),AND(OR(Q$1005="",Datos!Q167&gt;=Q$1005),OR(Q$1006="",Datos!Q167&lt;=Q$1006)),FALSE),IF(ISNUMBER(Datos!Q167),AND(Datos!Q167=INT(Datos!Q167),AND(OR(Q$1005="",Datos!Q167&gt;=Q$1005),OR(Q$1006="",Datos!Q167&lt;=Q$1006))),FALSE),OR(ISNUMBER(FIND(";"&amp;UPPER(TRIM(Datos!Q167&amp;""))&amp;"=",Q$1007)),ISNUMBER(FIND(";"&amp;UPPER(TRIM(Datos!Q167&amp;""))&amp;";",Q$1007))),OR(UPPER(TRIM(Datos!Q167&amp;""))="SÍ",UPPER(TRIM(Datos!Q167&amp;""))="SI",UPPER(TRIM(Datos!Q167&amp;""))="NO"),IF(ISNUMBER(Datos!Q167),AND(OR(Q$1005="",Datos!Q167&gt;=Q$1005),OR(Q$1006="",Datos!Q167&lt;=Q$1006)),FALSE),TRUE))))</f>
        <v>0.0</v>
      </c>
      <c r="R167">
        <f>IF(Datos!R167="",0,IF(AND(R$1008&lt;&gt;"",Datos!R167=R$1008),0,IF(R$1004=0,0,1-CHOOSE(R$1004,IF(ISNUMBER(Datos!R167),AND(OR(R$1005="",Datos!R167&gt;=R$1005),OR(R$1006="",Datos!R167&lt;=R$1006)),FALSE),IF(ISNUMBER(Datos!R167),AND(Datos!R167=INT(Datos!R167),AND(OR(R$1005="",Datos!R167&gt;=R$1005),OR(R$1006="",Datos!R167&lt;=R$1006))),FALSE),OR(ISNUMBER(FIND(";"&amp;UPPER(TRIM(Datos!R167&amp;""))&amp;"=",R$1007)),ISNUMBER(FIND(";"&amp;UPPER(TRIM(Datos!R167&amp;""))&amp;";",R$1007))),OR(UPPER(TRIM(Datos!R167&amp;""))="SÍ",UPPER(TRIM(Datos!R167&amp;""))="SI",UPPER(TRIM(Datos!R167&amp;""))="NO"),IF(ISNUMBER(Datos!R167),AND(OR(R$1005="",Datos!R167&gt;=R$1005),OR(R$1006="",Datos!R167&lt;=R$1006)),FALSE),TRUE))))</f>
        <v>0.0</v>
      </c>
      <c r="S167">
        <f>IF(Datos!S167="",0,IF(AND(S$1008&lt;&gt;"",Datos!S167=S$1008),0,IF(S$1004=0,0,1-CHOOSE(S$1004,IF(ISNUMBER(Datos!S167),AND(OR(S$1005="",Datos!S167&gt;=S$1005),OR(S$1006="",Datos!S167&lt;=S$1006)),FALSE),IF(ISNUMBER(Datos!S167),AND(Datos!S167=INT(Datos!S167),AND(OR(S$1005="",Datos!S167&gt;=S$1005),OR(S$1006="",Datos!S167&lt;=S$1006))),FALSE),OR(ISNUMBER(FIND(";"&amp;UPPER(TRIM(Datos!S167&amp;""))&amp;"=",S$1007)),ISNUMBER(FIND(";"&amp;UPPER(TRIM(Datos!S167&amp;""))&amp;";",S$1007))),OR(UPPER(TRIM(Datos!S167&amp;""))="SÍ",UPPER(TRIM(Datos!S167&amp;""))="SI",UPPER(TRIM(Datos!S167&amp;""))="NO"),IF(ISNUMBER(Datos!S167),AND(OR(S$1005="",Datos!S167&gt;=S$1005),OR(S$1006="",Datos!S167&lt;=S$1006)),FALSE),TRUE))))</f>
        <v>0.0</v>
      </c>
      <c r="T167">
        <f>IF(Datos!T167="",0,IF(AND(T$1008&lt;&gt;"",Datos!T167=T$1008),0,IF(T$1004=0,0,1-CHOOSE(T$1004,IF(ISNUMBER(Datos!T167),AND(OR(T$1005="",Datos!T167&gt;=T$1005),OR(T$1006="",Datos!T167&lt;=T$1006)),FALSE),IF(ISNUMBER(Datos!T167),AND(Datos!T167=INT(Datos!T167),AND(OR(T$1005="",Datos!T167&gt;=T$1005),OR(T$1006="",Datos!T167&lt;=T$1006))),FALSE),OR(ISNUMBER(FIND(";"&amp;UPPER(TRIM(Datos!T167&amp;""))&amp;"=",T$1007)),ISNUMBER(FIND(";"&amp;UPPER(TRIM(Datos!T167&amp;""))&amp;";",T$1007))),OR(UPPER(TRIM(Datos!T167&amp;""))="SÍ",UPPER(TRIM(Datos!T167&amp;""))="SI",UPPER(TRIM(Datos!T167&amp;""))="NO"),IF(ISNUMBER(Datos!T167),AND(OR(T$1005="",Datos!T167&gt;=T$1005),OR(T$1006="",Datos!T167&lt;=T$1006)),FALSE),TRUE))))</f>
        <v>0.0</v>
      </c>
      <c r="U167">
        <f>IF(Datos!U167="",0,IF(AND(U$1008&lt;&gt;"",Datos!U167=U$1008),0,IF(U$1004=0,0,1-CHOOSE(U$1004,IF(ISNUMBER(Datos!U167),AND(OR(U$1005="",Datos!U167&gt;=U$1005),OR(U$1006="",Datos!U167&lt;=U$1006)),FALSE),IF(ISNUMBER(Datos!U167),AND(Datos!U167=INT(Datos!U167),AND(OR(U$1005="",Datos!U167&gt;=U$1005),OR(U$1006="",Datos!U167&lt;=U$1006))),FALSE),OR(ISNUMBER(FIND(";"&amp;UPPER(TRIM(Datos!U167&amp;""))&amp;"=",U$1007)),ISNUMBER(FIND(";"&amp;UPPER(TRIM(Datos!U167&amp;""))&amp;";",U$1007))),OR(UPPER(TRIM(Datos!U167&amp;""))="SÍ",UPPER(TRIM(Datos!U167&amp;""))="SI",UPPER(TRIM(Datos!U167&amp;""))="NO"),IF(ISNUMBER(Datos!U167),AND(OR(U$1005="",Datos!U167&gt;=U$1005),OR(U$1006="",Datos!U167&lt;=U$1006)),FALSE),TRUE))))</f>
        <v>0.0</v>
      </c>
      <c r="V167">
        <f>IF(Datos!V167="",0,IF(AND(V$1008&lt;&gt;"",Datos!V167=V$1008),0,IF(V$1004=0,0,1-CHOOSE(V$1004,IF(ISNUMBER(Datos!V167),AND(OR(V$1005="",Datos!V167&gt;=V$1005),OR(V$1006="",Datos!V167&lt;=V$1006)),FALSE),IF(ISNUMBER(Datos!V167),AND(Datos!V167=INT(Datos!V167),AND(OR(V$1005="",Datos!V167&gt;=V$1005),OR(V$1006="",Datos!V167&lt;=V$1006))),FALSE),OR(ISNUMBER(FIND(";"&amp;UPPER(TRIM(Datos!V167&amp;""))&amp;"=",V$1007)),ISNUMBER(FIND(";"&amp;UPPER(TRIM(Datos!V167&amp;""))&amp;";",V$1007))),OR(UPPER(TRIM(Datos!V167&amp;""))="SÍ",UPPER(TRIM(Datos!V167&amp;""))="SI",UPPER(TRIM(Datos!V167&amp;""))="NO"),IF(ISNUMBER(Datos!V167),AND(OR(V$1005="",Datos!V167&gt;=V$1005),OR(V$1006="",Datos!V167&lt;=V$1006)),FALSE),TRUE))))</f>
        <v>0.0</v>
      </c>
      <c r="W167">
        <f>IF(Datos!W167="",0,IF(AND(W$1008&lt;&gt;"",Datos!W167=W$1008),0,IF(W$1004=0,0,1-CHOOSE(W$1004,IF(ISNUMBER(Datos!W167),AND(OR(W$1005="",Datos!W167&gt;=W$1005),OR(W$1006="",Datos!W167&lt;=W$1006)),FALSE),IF(ISNUMBER(Datos!W167),AND(Datos!W167=INT(Datos!W167),AND(OR(W$1005="",Datos!W167&gt;=W$1005),OR(W$1006="",Datos!W167&lt;=W$1006))),FALSE),OR(ISNUMBER(FIND(";"&amp;UPPER(TRIM(Datos!W167&amp;""))&amp;"=",W$1007)),ISNUMBER(FIND(";"&amp;UPPER(TRIM(Datos!W167&amp;""))&amp;";",W$1007))),OR(UPPER(TRIM(Datos!W167&amp;""))="SÍ",UPPER(TRIM(Datos!W167&amp;""))="SI",UPPER(TRIM(Datos!W167&amp;""))="NO"),IF(ISNUMBER(Datos!W167),AND(OR(W$1005="",Datos!W167&gt;=W$1005),OR(W$1006="",Datos!W167&lt;=W$1006)),FALSE),TRUE))))</f>
        <v>0.0</v>
      </c>
      <c r="X167">
        <f>IF(Datos!X167="",0,IF(AND(X$1008&lt;&gt;"",Datos!X167=X$1008),0,IF(X$1004=0,0,1-CHOOSE(X$1004,IF(ISNUMBER(Datos!X167),AND(OR(X$1005="",Datos!X167&gt;=X$1005),OR(X$1006="",Datos!X167&lt;=X$1006)),FALSE),IF(ISNUMBER(Datos!X167),AND(Datos!X167=INT(Datos!X167),AND(OR(X$1005="",Datos!X167&gt;=X$1005),OR(X$1006="",Datos!X167&lt;=X$1006))),FALSE),OR(ISNUMBER(FIND(";"&amp;UPPER(TRIM(Datos!X167&amp;""))&amp;"=",X$1007)),ISNUMBER(FIND(";"&amp;UPPER(TRIM(Datos!X167&amp;""))&amp;";",X$1007))),OR(UPPER(TRIM(Datos!X167&amp;""))="SÍ",UPPER(TRIM(Datos!X167&amp;""))="SI",UPPER(TRIM(Datos!X167&amp;""))="NO"),IF(ISNUMBER(Datos!X167),AND(OR(X$1005="",Datos!X167&gt;=X$1005),OR(X$1006="",Datos!X167&lt;=X$1006)),FALSE),TRUE))))</f>
        <v>0.0</v>
      </c>
      <c r="Y167">
        <f>IF(Datos!Y167="",0,IF(AND(Y$1008&lt;&gt;"",Datos!Y167=Y$1008),0,IF(Y$1004=0,0,1-CHOOSE(Y$1004,IF(ISNUMBER(Datos!Y167),AND(OR(Y$1005="",Datos!Y167&gt;=Y$1005),OR(Y$1006="",Datos!Y167&lt;=Y$1006)),FALSE),IF(ISNUMBER(Datos!Y167),AND(Datos!Y167=INT(Datos!Y167),AND(OR(Y$1005="",Datos!Y167&gt;=Y$1005),OR(Y$1006="",Datos!Y167&lt;=Y$1006))),FALSE),OR(ISNUMBER(FIND(";"&amp;UPPER(TRIM(Datos!Y167&amp;""))&amp;"=",Y$1007)),ISNUMBER(FIND(";"&amp;UPPER(TRIM(Datos!Y167&amp;""))&amp;";",Y$1007))),OR(UPPER(TRIM(Datos!Y167&amp;""))="SÍ",UPPER(TRIM(Datos!Y167&amp;""))="SI",UPPER(TRIM(Datos!Y167&amp;""))="NO"),IF(ISNUMBER(Datos!Y167),AND(OR(Y$1005="",Datos!Y167&gt;=Y$1005),OR(Y$1006="",Datos!Y167&lt;=Y$1006)),FALSE),TRUE))))</f>
        <v>0.0</v>
      </c>
      <c r="Z167">
        <f>IF(Datos!Z167="",0,IF(AND(Z$1008&lt;&gt;"",Datos!Z167=Z$1008),0,IF(Z$1004=0,0,1-CHOOSE(Z$1004,IF(ISNUMBER(Datos!Z167),AND(OR(Z$1005="",Datos!Z167&gt;=Z$1005),OR(Z$1006="",Datos!Z167&lt;=Z$1006)),FALSE),IF(ISNUMBER(Datos!Z167),AND(Datos!Z167=INT(Datos!Z167),AND(OR(Z$1005="",Datos!Z167&gt;=Z$1005),OR(Z$1006="",Datos!Z167&lt;=Z$1006))),FALSE),OR(ISNUMBER(FIND(";"&amp;UPPER(TRIM(Datos!Z167&amp;""))&amp;"=",Z$1007)),ISNUMBER(FIND(";"&amp;UPPER(TRIM(Datos!Z167&amp;""))&amp;";",Z$1007))),OR(UPPER(TRIM(Datos!Z167&amp;""))="SÍ",UPPER(TRIM(Datos!Z167&amp;""))="SI",UPPER(TRIM(Datos!Z167&amp;""))="NO"),IF(ISNUMBER(Datos!Z167),AND(OR(Z$1005="",Datos!Z167&gt;=Z$1005),OR(Z$1006="",Datos!Z167&lt;=Z$1006)),FALSE),TRUE))))</f>
        <v>0.0</v>
      </c>
      <c r="AA167">
        <f>IF(Datos!AA167="",0,IF(AND(AA$1008&lt;&gt;"",Datos!AA167=AA$1008),0,IF(AA$1004=0,0,1-CHOOSE(AA$1004,IF(ISNUMBER(Datos!AA167),AND(OR(AA$1005="",Datos!AA167&gt;=AA$1005),OR(AA$1006="",Datos!AA167&lt;=AA$1006)),FALSE),IF(ISNUMBER(Datos!AA167),AND(Datos!AA167=INT(Datos!AA167),AND(OR(AA$1005="",Datos!AA167&gt;=AA$1005),OR(AA$1006="",Datos!AA167&lt;=AA$1006))),FALSE),OR(ISNUMBER(FIND(";"&amp;UPPER(TRIM(Datos!AA167&amp;""))&amp;"=",AA$1007)),ISNUMBER(FIND(";"&amp;UPPER(TRIM(Datos!AA167&amp;""))&amp;";",AA$1007))),OR(UPPER(TRIM(Datos!AA167&amp;""))="SÍ",UPPER(TRIM(Datos!AA167&amp;""))="SI",UPPER(TRIM(Datos!AA167&amp;""))="NO"),IF(ISNUMBER(Datos!AA167),AND(OR(AA$1005="",Datos!AA167&gt;=AA$1005),OR(AA$1006="",Datos!AA167&lt;=AA$1006)),FALSE),TRUE))))</f>
        <v>0.0</v>
      </c>
      <c r="AB167">
        <f>IF(Datos!AB167="",0,IF(AND(AB$1008&lt;&gt;"",Datos!AB167=AB$1008),0,IF(AB$1004=0,0,1-CHOOSE(AB$1004,IF(ISNUMBER(Datos!AB167),AND(OR(AB$1005="",Datos!AB167&gt;=AB$1005),OR(AB$1006="",Datos!AB167&lt;=AB$1006)),FALSE),IF(ISNUMBER(Datos!AB167),AND(Datos!AB167=INT(Datos!AB167),AND(OR(AB$1005="",Datos!AB167&gt;=AB$1005),OR(AB$1006="",Datos!AB167&lt;=AB$1006))),FALSE),OR(ISNUMBER(FIND(";"&amp;UPPER(TRIM(Datos!AB167&amp;""))&amp;"=",AB$1007)),ISNUMBER(FIND(";"&amp;UPPER(TRIM(Datos!AB167&amp;""))&amp;";",AB$1007))),OR(UPPER(TRIM(Datos!AB167&amp;""))="SÍ",UPPER(TRIM(Datos!AB167&amp;""))="SI",UPPER(TRIM(Datos!AB167&amp;""))="NO"),IF(ISNUMBER(Datos!AB167),AND(OR(AB$1005="",Datos!AB167&gt;=AB$1005),OR(AB$1006="",Datos!AB167&lt;=AB$1006)),FALSE),TRUE))))</f>
        <v>0.0</v>
      </c>
      <c r="AC167">
        <f>IF(Datos!AC167="",0,IF(AND(AC$1008&lt;&gt;"",Datos!AC167=AC$1008),0,IF(AC$1004=0,0,1-CHOOSE(AC$1004,IF(ISNUMBER(Datos!AC167),AND(OR(AC$1005="",Datos!AC167&gt;=AC$1005),OR(AC$1006="",Datos!AC167&lt;=AC$1006)),FALSE),IF(ISNUMBER(Datos!AC167),AND(Datos!AC167=INT(Datos!AC167),AND(OR(AC$1005="",Datos!AC167&gt;=AC$1005),OR(AC$1006="",Datos!AC167&lt;=AC$1006))),FALSE),OR(ISNUMBER(FIND(";"&amp;UPPER(TRIM(Datos!AC167&amp;""))&amp;"=",AC$1007)),ISNUMBER(FIND(";"&amp;UPPER(TRIM(Datos!AC167&amp;""))&amp;";",AC$1007))),OR(UPPER(TRIM(Datos!AC167&amp;""))="SÍ",UPPER(TRIM(Datos!AC167&amp;""))="SI",UPPER(TRIM(Datos!AC167&amp;""))="NO"),IF(ISNUMBER(Datos!AC167),AND(OR(AC$1005="",Datos!AC167&gt;=AC$1005),OR(AC$1006="",Datos!AC167&lt;=AC$1006)),FALSE),TRUE))))</f>
        <v>0.0</v>
      </c>
      <c r="AD167">
        <f>IF(Datos!AD167="",0,IF(AND(AD$1008&lt;&gt;"",Datos!AD167=AD$1008),0,IF(AD$1004=0,0,1-CHOOSE(AD$1004,IF(ISNUMBER(Datos!AD167),AND(OR(AD$1005="",Datos!AD167&gt;=AD$1005),OR(AD$1006="",Datos!AD167&lt;=AD$1006)),FALSE),IF(ISNUMBER(Datos!AD167),AND(Datos!AD167=INT(Datos!AD167),AND(OR(AD$1005="",Datos!AD167&gt;=AD$1005),OR(AD$1006="",Datos!AD167&lt;=AD$1006))),FALSE),OR(ISNUMBER(FIND(";"&amp;UPPER(TRIM(Datos!AD167&amp;""))&amp;"=",AD$1007)),ISNUMBER(FIND(";"&amp;UPPER(TRIM(Datos!AD167&amp;""))&amp;";",AD$1007))),OR(UPPER(TRIM(Datos!AD167&amp;""))="SÍ",UPPER(TRIM(Datos!AD167&amp;""))="SI",UPPER(TRIM(Datos!AD167&amp;""))="NO"),IF(ISNUMBER(Datos!AD167),AND(OR(AD$1005="",Datos!AD167&gt;=AD$1005),OR(AD$1006="",Datos!AD167&lt;=AD$1006)),FALSE),TRUE))))</f>
        <v>0.0</v>
      </c>
      <c r="AE167">
        <f>IF(Datos!AE167="",0,IF(AND(AE$1008&lt;&gt;"",Datos!AE167=AE$1008),0,IF(AE$1004=0,0,1-CHOOSE(AE$1004,IF(ISNUMBER(Datos!AE167),AND(OR(AE$1005="",Datos!AE167&gt;=AE$1005),OR(AE$1006="",Datos!AE167&lt;=AE$1006)),FALSE),IF(ISNUMBER(Datos!AE167),AND(Datos!AE167=INT(Datos!AE167),AND(OR(AE$1005="",Datos!AE167&gt;=AE$1005),OR(AE$1006="",Datos!AE167&lt;=AE$1006))),FALSE),OR(ISNUMBER(FIND(";"&amp;UPPER(TRIM(Datos!AE167&amp;""))&amp;"=",AE$1007)),ISNUMBER(FIND(";"&amp;UPPER(TRIM(Datos!AE167&amp;""))&amp;";",AE$1007))),OR(UPPER(TRIM(Datos!AE167&amp;""))="SÍ",UPPER(TRIM(Datos!AE167&amp;""))="SI",UPPER(TRIM(Datos!AE167&amp;""))="NO"),IF(ISNUMBER(Datos!AE167),AND(OR(AE$1005="",Datos!AE167&gt;=AE$1005),OR(AE$1006="",Datos!AE167&lt;=AE$1006)),FALSE),TRUE))))</f>
        <v>0.0</v>
      </c>
    </row>
    <row r="168" spans="2:31">
      <c r="B168">
        <f>IF(Datos!B168="",0,IF(AND(B$1008&lt;&gt;"",Datos!B168=B$1008),0,IF(B$1004=0,0,1-CHOOSE(B$1004,IF(ISNUMBER(Datos!B168),AND(OR(B$1005="",Datos!B168&gt;=B$1005),OR(B$1006="",Datos!B168&lt;=B$1006)),FALSE),IF(ISNUMBER(Datos!B168),AND(Datos!B168=INT(Datos!B168),AND(OR(B$1005="",Datos!B168&gt;=B$1005),OR(B$1006="",Datos!B168&lt;=B$1006))),FALSE),OR(ISNUMBER(FIND(";"&amp;UPPER(TRIM(Datos!B168&amp;""))&amp;"=",B$1007)),ISNUMBER(FIND(";"&amp;UPPER(TRIM(Datos!B168&amp;""))&amp;";",B$1007))),OR(UPPER(TRIM(Datos!B168&amp;""))="SÍ",UPPER(TRIM(Datos!B168&amp;""))="SI",UPPER(TRIM(Datos!B168&amp;""))="NO"),IF(ISNUMBER(Datos!B168),AND(OR(B$1005="",Datos!B168&gt;=B$1005),OR(B$1006="",Datos!B168&lt;=B$1006)),FALSE),TRUE))))</f>
        <v>0.0</v>
      </c>
      <c r="C168">
        <f>IF(Datos!C168="",0,IF(AND(C$1008&lt;&gt;"",Datos!C168=C$1008),0,IF(C$1004=0,0,1-CHOOSE(C$1004,IF(ISNUMBER(Datos!C168),AND(OR(C$1005="",Datos!C168&gt;=C$1005),OR(C$1006="",Datos!C168&lt;=C$1006)),FALSE),IF(ISNUMBER(Datos!C168),AND(Datos!C168=INT(Datos!C168),AND(OR(C$1005="",Datos!C168&gt;=C$1005),OR(C$1006="",Datos!C168&lt;=C$1006))),FALSE),OR(ISNUMBER(FIND(";"&amp;UPPER(TRIM(Datos!C168&amp;""))&amp;"=",C$1007)),ISNUMBER(FIND(";"&amp;UPPER(TRIM(Datos!C168&amp;""))&amp;";",C$1007))),OR(UPPER(TRIM(Datos!C168&amp;""))="SÍ",UPPER(TRIM(Datos!C168&amp;""))="SI",UPPER(TRIM(Datos!C168&amp;""))="NO"),IF(ISNUMBER(Datos!C168),AND(OR(C$1005="",Datos!C168&gt;=C$1005),OR(C$1006="",Datos!C168&lt;=C$1006)),FALSE),TRUE))))</f>
        <v>0.0</v>
      </c>
      <c r="D168">
        <f>IF(Datos!D168="",0,IF(AND(D$1008&lt;&gt;"",Datos!D168=D$1008),0,IF(D$1004=0,0,1-CHOOSE(D$1004,IF(ISNUMBER(Datos!D168),AND(OR(D$1005="",Datos!D168&gt;=D$1005),OR(D$1006="",Datos!D168&lt;=D$1006)),FALSE),IF(ISNUMBER(Datos!D168),AND(Datos!D168=INT(Datos!D168),AND(OR(D$1005="",Datos!D168&gt;=D$1005),OR(D$1006="",Datos!D168&lt;=D$1006))),FALSE),OR(ISNUMBER(FIND(";"&amp;UPPER(TRIM(Datos!D168&amp;""))&amp;"=",D$1007)),ISNUMBER(FIND(";"&amp;UPPER(TRIM(Datos!D168&amp;""))&amp;";",D$1007))),OR(UPPER(TRIM(Datos!D168&amp;""))="SÍ",UPPER(TRIM(Datos!D168&amp;""))="SI",UPPER(TRIM(Datos!D168&amp;""))="NO"),IF(ISNUMBER(Datos!D168),AND(OR(D$1005="",Datos!D168&gt;=D$1005),OR(D$1006="",Datos!D168&lt;=D$1006)),FALSE),TRUE))))</f>
        <v>0.0</v>
      </c>
      <c r="E168">
        <f>IF(Datos!E168="",0,IF(AND(E$1008&lt;&gt;"",Datos!E168=E$1008),0,IF(E$1004=0,0,1-CHOOSE(E$1004,IF(ISNUMBER(Datos!E168),AND(OR(E$1005="",Datos!E168&gt;=E$1005),OR(E$1006="",Datos!E168&lt;=E$1006)),FALSE),IF(ISNUMBER(Datos!E168),AND(Datos!E168=INT(Datos!E168),AND(OR(E$1005="",Datos!E168&gt;=E$1005),OR(E$1006="",Datos!E168&lt;=E$1006))),FALSE),OR(ISNUMBER(FIND(";"&amp;UPPER(TRIM(Datos!E168&amp;""))&amp;"=",E$1007)),ISNUMBER(FIND(";"&amp;UPPER(TRIM(Datos!E168&amp;""))&amp;";",E$1007))),OR(UPPER(TRIM(Datos!E168&amp;""))="SÍ",UPPER(TRIM(Datos!E168&amp;""))="SI",UPPER(TRIM(Datos!E168&amp;""))="NO"),IF(ISNUMBER(Datos!E168),AND(OR(E$1005="",Datos!E168&gt;=E$1005),OR(E$1006="",Datos!E168&lt;=E$1006)),FALSE),TRUE))))</f>
        <v>0.0</v>
      </c>
      <c r="F168">
        <f>IF(Datos!F168="",0,IF(AND(F$1008&lt;&gt;"",Datos!F168=F$1008),0,IF(F$1004=0,0,1-CHOOSE(F$1004,IF(ISNUMBER(Datos!F168),AND(OR(F$1005="",Datos!F168&gt;=F$1005),OR(F$1006="",Datos!F168&lt;=F$1006)),FALSE),IF(ISNUMBER(Datos!F168),AND(Datos!F168=INT(Datos!F168),AND(OR(F$1005="",Datos!F168&gt;=F$1005),OR(F$1006="",Datos!F168&lt;=F$1006))),FALSE),OR(ISNUMBER(FIND(";"&amp;UPPER(TRIM(Datos!F168&amp;""))&amp;"=",F$1007)),ISNUMBER(FIND(";"&amp;UPPER(TRIM(Datos!F168&amp;""))&amp;";",F$1007))),OR(UPPER(TRIM(Datos!F168&amp;""))="SÍ",UPPER(TRIM(Datos!F168&amp;""))="SI",UPPER(TRIM(Datos!F168&amp;""))="NO"),IF(ISNUMBER(Datos!F168),AND(OR(F$1005="",Datos!F168&gt;=F$1005),OR(F$1006="",Datos!F168&lt;=F$1006)),FALSE),TRUE))))</f>
        <v>0.0</v>
      </c>
      <c r="G168">
        <f>IF(Datos!G168="",0,IF(AND(G$1008&lt;&gt;"",Datos!G168=G$1008),0,IF(G$1004=0,0,1-CHOOSE(G$1004,IF(ISNUMBER(Datos!G168),AND(OR(G$1005="",Datos!G168&gt;=G$1005),OR(G$1006="",Datos!G168&lt;=G$1006)),FALSE),IF(ISNUMBER(Datos!G168),AND(Datos!G168=INT(Datos!G168),AND(OR(G$1005="",Datos!G168&gt;=G$1005),OR(G$1006="",Datos!G168&lt;=G$1006))),FALSE),OR(ISNUMBER(FIND(";"&amp;UPPER(TRIM(Datos!G168&amp;""))&amp;"=",G$1007)),ISNUMBER(FIND(";"&amp;UPPER(TRIM(Datos!G168&amp;""))&amp;";",G$1007))),OR(UPPER(TRIM(Datos!G168&amp;""))="SÍ",UPPER(TRIM(Datos!G168&amp;""))="SI",UPPER(TRIM(Datos!G168&amp;""))="NO"),IF(ISNUMBER(Datos!G168),AND(OR(G$1005="",Datos!G168&gt;=G$1005),OR(G$1006="",Datos!G168&lt;=G$1006)),FALSE),TRUE))))</f>
        <v>0.0</v>
      </c>
      <c r="H168">
        <f>IF(Datos!H168="",0,IF(AND(H$1008&lt;&gt;"",Datos!H168=H$1008),0,IF(H$1004=0,0,1-CHOOSE(H$1004,IF(ISNUMBER(Datos!H168),AND(OR(H$1005="",Datos!H168&gt;=H$1005),OR(H$1006="",Datos!H168&lt;=H$1006)),FALSE),IF(ISNUMBER(Datos!H168),AND(Datos!H168=INT(Datos!H168),AND(OR(H$1005="",Datos!H168&gt;=H$1005),OR(H$1006="",Datos!H168&lt;=H$1006))),FALSE),OR(ISNUMBER(FIND(";"&amp;UPPER(TRIM(Datos!H168&amp;""))&amp;"=",H$1007)),ISNUMBER(FIND(";"&amp;UPPER(TRIM(Datos!H168&amp;""))&amp;";",H$1007))),OR(UPPER(TRIM(Datos!H168&amp;""))="SÍ",UPPER(TRIM(Datos!H168&amp;""))="SI",UPPER(TRIM(Datos!H168&amp;""))="NO"),IF(ISNUMBER(Datos!H168),AND(OR(H$1005="",Datos!H168&gt;=H$1005),OR(H$1006="",Datos!H168&lt;=H$1006)),FALSE),TRUE))))</f>
        <v>0.0</v>
      </c>
      <c r="I168">
        <f>IF(Datos!I168="",0,IF(AND(I$1008&lt;&gt;"",Datos!I168=I$1008),0,IF(I$1004=0,0,1-CHOOSE(I$1004,IF(ISNUMBER(Datos!I168),AND(OR(I$1005="",Datos!I168&gt;=I$1005),OR(I$1006="",Datos!I168&lt;=I$1006)),FALSE),IF(ISNUMBER(Datos!I168),AND(Datos!I168=INT(Datos!I168),AND(OR(I$1005="",Datos!I168&gt;=I$1005),OR(I$1006="",Datos!I168&lt;=I$1006))),FALSE),OR(ISNUMBER(FIND(";"&amp;UPPER(TRIM(Datos!I168&amp;""))&amp;"=",I$1007)),ISNUMBER(FIND(";"&amp;UPPER(TRIM(Datos!I168&amp;""))&amp;";",I$1007))),OR(UPPER(TRIM(Datos!I168&amp;""))="SÍ",UPPER(TRIM(Datos!I168&amp;""))="SI",UPPER(TRIM(Datos!I168&amp;""))="NO"),IF(ISNUMBER(Datos!I168),AND(OR(I$1005="",Datos!I168&gt;=I$1005),OR(I$1006="",Datos!I168&lt;=I$1006)),FALSE),TRUE))))</f>
        <v>0.0</v>
      </c>
      <c r="J168">
        <f>IF(Datos!J168="",0,IF(AND(J$1008&lt;&gt;"",Datos!J168=J$1008),0,IF(J$1004=0,0,1-CHOOSE(J$1004,IF(ISNUMBER(Datos!J168),AND(OR(J$1005="",Datos!J168&gt;=J$1005),OR(J$1006="",Datos!J168&lt;=J$1006)),FALSE),IF(ISNUMBER(Datos!J168),AND(Datos!J168=INT(Datos!J168),AND(OR(J$1005="",Datos!J168&gt;=J$1005),OR(J$1006="",Datos!J168&lt;=J$1006))),FALSE),OR(ISNUMBER(FIND(";"&amp;UPPER(TRIM(Datos!J168&amp;""))&amp;"=",J$1007)),ISNUMBER(FIND(";"&amp;UPPER(TRIM(Datos!J168&amp;""))&amp;";",J$1007))),OR(UPPER(TRIM(Datos!J168&amp;""))="SÍ",UPPER(TRIM(Datos!J168&amp;""))="SI",UPPER(TRIM(Datos!J168&amp;""))="NO"),IF(ISNUMBER(Datos!J168),AND(OR(J$1005="",Datos!J168&gt;=J$1005),OR(J$1006="",Datos!J168&lt;=J$1006)),FALSE),TRUE))))</f>
        <v>0.0</v>
      </c>
      <c r="K168">
        <f>IF(Datos!K168="",0,IF(AND(K$1008&lt;&gt;"",Datos!K168=K$1008),0,IF(K$1004=0,0,1-CHOOSE(K$1004,IF(ISNUMBER(Datos!K168),AND(OR(K$1005="",Datos!K168&gt;=K$1005),OR(K$1006="",Datos!K168&lt;=K$1006)),FALSE),IF(ISNUMBER(Datos!K168),AND(Datos!K168=INT(Datos!K168),AND(OR(K$1005="",Datos!K168&gt;=K$1005),OR(K$1006="",Datos!K168&lt;=K$1006))),FALSE),OR(ISNUMBER(FIND(";"&amp;UPPER(TRIM(Datos!K168&amp;""))&amp;"=",K$1007)),ISNUMBER(FIND(";"&amp;UPPER(TRIM(Datos!K168&amp;""))&amp;";",K$1007))),OR(UPPER(TRIM(Datos!K168&amp;""))="SÍ",UPPER(TRIM(Datos!K168&amp;""))="SI",UPPER(TRIM(Datos!K168&amp;""))="NO"),IF(ISNUMBER(Datos!K168),AND(OR(K$1005="",Datos!K168&gt;=K$1005),OR(K$1006="",Datos!K168&lt;=K$1006)),FALSE),TRUE))))</f>
        <v>0.0</v>
      </c>
      <c r="L168">
        <f>IF(Datos!L168="",0,IF(AND(L$1008&lt;&gt;"",Datos!L168=L$1008),0,IF(L$1004=0,0,1-CHOOSE(L$1004,IF(ISNUMBER(Datos!L168),AND(OR(L$1005="",Datos!L168&gt;=L$1005),OR(L$1006="",Datos!L168&lt;=L$1006)),FALSE),IF(ISNUMBER(Datos!L168),AND(Datos!L168=INT(Datos!L168),AND(OR(L$1005="",Datos!L168&gt;=L$1005),OR(L$1006="",Datos!L168&lt;=L$1006))),FALSE),OR(ISNUMBER(FIND(";"&amp;UPPER(TRIM(Datos!L168&amp;""))&amp;"=",L$1007)),ISNUMBER(FIND(";"&amp;UPPER(TRIM(Datos!L168&amp;""))&amp;";",L$1007))),OR(UPPER(TRIM(Datos!L168&amp;""))="SÍ",UPPER(TRIM(Datos!L168&amp;""))="SI",UPPER(TRIM(Datos!L168&amp;""))="NO"),IF(ISNUMBER(Datos!L168),AND(OR(L$1005="",Datos!L168&gt;=L$1005),OR(L$1006="",Datos!L168&lt;=L$1006)),FALSE),TRUE))))</f>
        <v>0.0</v>
      </c>
      <c r="M168">
        <f>IF(Datos!M168="",0,IF(AND(M$1008&lt;&gt;"",Datos!M168=M$1008),0,IF(M$1004=0,0,1-CHOOSE(M$1004,IF(ISNUMBER(Datos!M168),AND(OR(M$1005="",Datos!M168&gt;=M$1005),OR(M$1006="",Datos!M168&lt;=M$1006)),FALSE),IF(ISNUMBER(Datos!M168),AND(Datos!M168=INT(Datos!M168),AND(OR(M$1005="",Datos!M168&gt;=M$1005),OR(M$1006="",Datos!M168&lt;=M$1006))),FALSE),OR(ISNUMBER(FIND(";"&amp;UPPER(TRIM(Datos!M168&amp;""))&amp;"=",M$1007)),ISNUMBER(FIND(";"&amp;UPPER(TRIM(Datos!M168&amp;""))&amp;";",M$1007))),OR(UPPER(TRIM(Datos!M168&amp;""))="SÍ",UPPER(TRIM(Datos!M168&amp;""))="SI",UPPER(TRIM(Datos!M168&amp;""))="NO"),IF(ISNUMBER(Datos!M168),AND(OR(M$1005="",Datos!M168&gt;=M$1005),OR(M$1006="",Datos!M168&lt;=M$1006)),FALSE),TRUE))))</f>
        <v>0.0</v>
      </c>
      <c r="N168">
        <f>IF(Datos!N168="",0,IF(AND(N$1008&lt;&gt;"",Datos!N168=N$1008),0,IF(N$1004=0,0,1-CHOOSE(N$1004,IF(ISNUMBER(Datos!N168),AND(OR(N$1005="",Datos!N168&gt;=N$1005),OR(N$1006="",Datos!N168&lt;=N$1006)),FALSE),IF(ISNUMBER(Datos!N168),AND(Datos!N168=INT(Datos!N168),AND(OR(N$1005="",Datos!N168&gt;=N$1005),OR(N$1006="",Datos!N168&lt;=N$1006))),FALSE),OR(ISNUMBER(FIND(";"&amp;UPPER(TRIM(Datos!N168&amp;""))&amp;"=",N$1007)),ISNUMBER(FIND(";"&amp;UPPER(TRIM(Datos!N168&amp;""))&amp;";",N$1007))),OR(UPPER(TRIM(Datos!N168&amp;""))="SÍ",UPPER(TRIM(Datos!N168&amp;""))="SI",UPPER(TRIM(Datos!N168&amp;""))="NO"),IF(ISNUMBER(Datos!N168),AND(OR(N$1005="",Datos!N168&gt;=N$1005),OR(N$1006="",Datos!N168&lt;=N$1006)),FALSE),TRUE))))</f>
        <v>0.0</v>
      </c>
      <c r="O168">
        <f>IF(Datos!O168="",0,IF(AND(O$1008&lt;&gt;"",Datos!O168=O$1008),0,IF(O$1004=0,0,1-CHOOSE(O$1004,IF(ISNUMBER(Datos!O168),AND(OR(O$1005="",Datos!O168&gt;=O$1005),OR(O$1006="",Datos!O168&lt;=O$1006)),FALSE),IF(ISNUMBER(Datos!O168),AND(Datos!O168=INT(Datos!O168),AND(OR(O$1005="",Datos!O168&gt;=O$1005),OR(O$1006="",Datos!O168&lt;=O$1006))),FALSE),OR(ISNUMBER(FIND(";"&amp;UPPER(TRIM(Datos!O168&amp;""))&amp;"=",O$1007)),ISNUMBER(FIND(";"&amp;UPPER(TRIM(Datos!O168&amp;""))&amp;";",O$1007))),OR(UPPER(TRIM(Datos!O168&amp;""))="SÍ",UPPER(TRIM(Datos!O168&amp;""))="SI",UPPER(TRIM(Datos!O168&amp;""))="NO"),IF(ISNUMBER(Datos!O168),AND(OR(O$1005="",Datos!O168&gt;=O$1005),OR(O$1006="",Datos!O168&lt;=O$1006)),FALSE),TRUE))))</f>
        <v>0.0</v>
      </c>
      <c r="P168">
        <f>IF(Datos!P168="",0,IF(AND(P$1008&lt;&gt;"",Datos!P168=P$1008),0,IF(P$1004=0,0,1-CHOOSE(P$1004,IF(ISNUMBER(Datos!P168),AND(OR(P$1005="",Datos!P168&gt;=P$1005),OR(P$1006="",Datos!P168&lt;=P$1006)),FALSE),IF(ISNUMBER(Datos!P168),AND(Datos!P168=INT(Datos!P168),AND(OR(P$1005="",Datos!P168&gt;=P$1005),OR(P$1006="",Datos!P168&lt;=P$1006))),FALSE),OR(ISNUMBER(FIND(";"&amp;UPPER(TRIM(Datos!P168&amp;""))&amp;"=",P$1007)),ISNUMBER(FIND(";"&amp;UPPER(TRIM(Datos!P168&amp;""))&amp;";",P$1007))),OR(UPPER(TRIM(Datos!P168&amp;""))="SÍ",UPPER(TRIM(Datos!P168&amp;""))="SI",UPPER(TRIM(Datos!P168&amp;""))="NO"),IF(ISNUMBER(Datos!P168),AND(OR(P$1005="",Datos!P168&gt;=P$1005),OR(P$1006="",Datos!P168&lt;=P$1006)),FALSE),TRUE))))</f>
        <v>0.0</v>
      </c>
      <c r="Q168">
        <f>IF(Datos!Q168="",0,IF(AND(Q$1008&lt;&gt;"",Datos!Q168=Q$1008),0,IF(Q$1004=0,0,1-CHOOSE(Q$1004,IF(ISNUMBER(Datos!Q168),AND(OR(Q$1005="",Datos!Q168&gt;=Q$1005),OR(Q$1006="",Datos!Q168&lt;=Q$1006)),FALSE),IF(ISNUMBER(Datos!Q168),AND(Datos!Q168=INT(Datos!Q168),AND(OR(Q$1005="",Datos!Q168&gt;=Q$1005),OR(Q$1006="",Datos!Q168&lt;=Q$1006))),FALSE),OR(ISNUMBER(FIND(";"&amp;UPPER(TRIM(Datos!Q168&amp;""))&amp;"=",Q$1007)),ISNUMBER(FIND(";"&amp;UPPER(TRIM(Datos!Q168&amp;""))&amp;";",Q$1007))),OR(UPPER(TRIM(Datos!Q168&amp;""))="SÍ",UPPER(TRIM(Datos!Q168&amp;""))="SI",UPPER(TRIM(Datos!Q168&amp;""))="NO"),IF(ISNUMBER(Datos!Q168),AND(OR(Q$1005="",Datos!Q168&gt;=Q$1005),OR(Q$1006="",Datos!Q168&lt;=Q$1006)),FALSE),TRUE))))</f>
        <v>0.0</v>
      </c>
      <c r="R168">
        <f>IF(Datos!R168="",0,IF(AND(R$1008&lt;&gt;"",Datos!R168=R$1008),0,IF(R$1004=0,0,1-CHOOSE(R$1004,IF(ISNUMBER(Datos!R168),AND(OR(R$1005="",Datos!R168&gt;=R$1005),OR(R$1006="",Datos!R168&lt;=R$1006)),FALSE),IF(ISNUMBER(Datos!R168),AND(Datos!R168=INT(Datos!R168),AND(OR(R$1005="",Datos!R168&gt;=R$1005),OR(R$1006="",Datos!R168&lt;=R$1006))),FALSE),OR(ISNUMBER(FIND(";"&amp;UPPER(TRIM(Datos!R168&amp;""))&amp;"=",R$1007)),ISNUMBER(FIND(";"&amp;UPPER(TRIM(Datos!R168&amp;""))&amp;";",R$1007))),OR(UPPER(TRIM(Datos!R168&amp;""))="SÍ",UPPER(TRIM(Datos!R168&amp;""))="SI",UPPER(TRIM(Datos!R168&amp;""))="NO"),IF(ISNUMBER(Datos!R168),AND(OR(R$1005="",Datos!R168&gt;=R$1005),OR(R$1006="",Datos!R168&lt;=R$1006)),FALSE),TRUE))))</f>
        <v>0.0</v>
      </c>
      <c r="S168">
        <f>IF(Datos!S168="",0,IF(AND(S$1008&lt;&gt;"",Datos!S168=S$1008),0,IF(S$1004=0,0,1-CHOOSE(S$1004,IF(ISNUMBER(Datos!S168),AND(OR(S$1005="",Datos!S168&gt;=S$1005),OR(S$1006="",Datos!S168&lt;=S$1006)),FALSE),IF(ISNUMBER(Datos!S168),AND(Datos!S168=INT(Datos!S168),AND(OR(S$1005="",Datos!S168&gt;=S$1005),OR(S$1006="",Datos!S168&lt;=S$1006))),FALSE),OR(ISNUMBER(FIND(";"&amp;UPPER(TRIM(Datos!S168&amp;""))&amp;"=",S$1007)),ISNUMBER(FIND(";"&amp;UPPER(TRIM(Datos!S168&amp;""))&amp;";",S$1007))),OR(UPPER(TRIM(Datos!S168&amp;""))="SÍ",UPPER(TRIM(Datos!S168&amp;""))="SI",UPPER(TRIM(Datos!S168&amp;""))="NO"),IF(ISNUMBER(Datos!S168),AND(OR(S$1005="",Datos!S168&gt;=S$1005),OR(S$1006="",Datos!S168&lt;=S$1006)),FALSE),TRUE))))</f>
        <v>0.0</v>
      </c>
      <c r="T168">
        <f>IF(Datos!T168="",0,IF(AND(T$1008&lt;&gt;"",Datos!T168=T$1008),0,IF(T$1004=0,0,1-CHOOSE(T$1004,IF(ISNUMBER(Datos!T168),AND(OR(T$1005="",Datos!T168&gt;=T$1005),OR(T$1006="",Datos!T168&lt;=T$1006)),FALSE),IF(ISNUMBER(Datos!T168),AND(Datos!T168=INT(Datos!T168),AND(OR(T$1005="",Datos!T168&gt;=T$1005),OR(T$1006="",Datos!T168&lt;=T$1006))),FALSE),OR(ISNUMBER(FIND(";"&amp;UPPER(TRIM(Datos!T168&amp;""))&amp;"=",T$1007)),ISNUMBER(FIND(";"&amp;UPPER(TRIM(Datos!T168&amp;""))&amp;";",T$1007))),OR(UPPER(TRIM(Datos!T168&amp;""))="SÍ",UPPER(TRIM(Datos!T168&amp;""))="SI",UPPER(TRIM(Datos!T168&amp;""))="NO"),IF(ISNUMBER(Datos!T168),AND(OR(T$1005="",Datos!T168&gt;=T$1005),OR(T$1006="",Datos!T168&lt;=T$1006)),FALSE),TRUE))))</f>
        <v>0.0</v>
      </c>
      <c r="U168">
        <f>IF(Datos!U168="",0,IF(AND(U$1008&lt;&gt;"",Datos!U168=U$1008),0,IF(U$1004=0,0,1-CHOOSE(U$1004,IF(ISNUMBER(Datos!U168),AND(OR(U$1005="",Datos!U168&gt;=U$1005),OR(U$1006="",Datos!U168&lt;=U$1006)),FALSE),IF(ISNUMBER(Datos!U168),AND(Datos!U168=INT(Datos!U168),AND(OR(U$1005="",Datos!U168&gt;=U$1005),OR(U$1006="",Datos!U168&lt;=U$1006))),FALSE),OR(ISNUMBER(FIND(";"&amp;UPPER(TRIM(Datos!U168&amp;""))&amp;"=",U$1007)),ISNUMBER(FIND(";"&amp;UPPER(TRIM(Datos!U168&amp;""))&amp;";",U$1007))),OR(UPPER(TRIM(Datos!U168&amp;""))="SÍ",UPPER(TRIM(Datos!U168&amp;""))="SI",UPPER(TRIM(Datos!U168&amp;""))="NO"),IF(ISNUMBER(Datos!U168),AND(OR(U$1005="",Datos!U168&gt;=U$1005),OR(U$1006="",Datos!U168&lt;=U$1006)),FALSE),TRUE))))</f>
        <v>0.0</v>
      </c>
      <c r="V168">
        <f>IF(Datos!V168="",0,IF(AND(V$1008&lt;&gt;"",Datos!V168=V$1008),0,IF(V$1004=0,0,1-CHOOSE(V$1004,IF(ISNUMBER(Datos!V168),AND(OR(V$1005="",Datos!V168&gt;=V$1005),OR(V$1006="",Datos!V168&lt;=V$1006)),FALSE),IF(ISNUMBER(Datos!V168),AND(Datos!V168=INT(Datos!V168),AND(OR(V$1005="",Datos!V168&gt;=V$1005),OR(V$1006="",Datos!V168&lt;=V$1006))),FALSE),OR(ISNUMBER(FIND(";"&amp;UPPER(TRIM(Datos!V168&amp;""))&amp;"=",V$1007)),ISNUMBER(FIND(";"&amp;UPPER(TRIM(Datos!V168&amp;""))&amp;";",V$1007))),OR(UPPER(TRIM(Datos!V168&amp;""))="SÍ",UPPER(TRIM(Datos!V168&amp;""))="SI",UPPER(TRIM(Datos!V168&amp;""))="NO"),IF(ISNUMBER(Datos!V168),AND(OR(V$1005="",Datos!V168&gt;=V$1005),OR(V$1006="",Datos!V168&lt;=V$1006)),FALSE),TRUE))))</f>
        <v>0.0</v>
      </c>
      <c r="W168">
        <f>IF(Datos!W168="",0,IF(AND(W$1008&lt;&gt;"",Datos!W168=W$1008),0,IF(W$1004=0,0,1-CHOOSE(W$1004,IF(ISNUMBER(Datos!W168),AND(OR(W$1005="",Datos!W168&gt;=W$1005),OR(W$1006="",Datos!W168&lt;=W$1006)),FALSE),IF(ISNUMBER(Datos!W168),AND(Datos!W168=INT(Datos!W168),AND(OR(W$1005="",Datos!W168&gt;=W$1005),OR(W$1006="",Datos!W168&lt;=W$1006))),FALSE),OR(ISNUMBER(FIND(";"&amp;UPPER(TRIM(Datos!W168&amp;""))&amp;"=",W$1007)),ISNUMBER(FIND(";"&amp;UPPER(TRIM(Datos!W168&amp;""))&amp;";",W$1007))),OR(UPPER(TRIM(Datos!W168&amp;""))="SÍ",UPPER(TRIM(Datos!W168&amp;""))="SI",UPPER(TRIM(Datos!W168&amp;""))="NO"),IF(ISNUMBER(Datos!W168),AND(OR(W$1005="",Datos!W168&gt;=W$1005),OR(W$1006="",Datos!W168&lt;=W$1006)),FALSE),TRUE))))</f>
        <v>0.0</v>
      </c>
      <c r="X168">
        <f>IF(Datos!X168="",0,IF(AND(X$1008&lt;&gt;"",Datos!X168=X$1008),0,IF(X$1004=0,0,1-CHOOSE(X$1004,IF(ISNUMBER(Datos!X168),AND(OR(X$1005="",Datos!X168&gt;=X$1005),OR(X$1006="",Datos!X168&lt;=X$1006)),FALSE),IF(ISNUMBER(Datos!X168),AND(Datos!X168=INT(Datos!X168),AND(OR(X$1005="",Datos!X168&gt;=X$1005),OR(X$1006="",Datos!X168&lt;=X$1006))),FALSE),OR(ISNUMBER(FIND(";"&amp;UPPER(TRIM(Datos!X168&amp;""))&amp;"=",X$1007)),ISNUMBER(FIND(";"&amp;UPPER(TRIM(Datos!X168&amp;""))&amp;";",X$1007))),OR(UPPER(TRIM(Datos!X168&amp;""))="SÍ",UPPER(TRIM(Datos!X168&amp;""))="SI",UPPER(TRIM(Datos!X168&amp;""))="NO"),IF(ISNUMBER(Datos!X168),AND(OR(X$1005="",Datos!X168&gt;=X$1005),OR(X$1006="",Datos!X168&lt;=X$1006)),FALSE),TRUE))))</f>
        <v>0.0</v>
      </c>
      <c r="Y168">
        <f>IF(Datos!Y168="",0,IF(AND(Y$1008&lt;&gt;"",Datos!Y168=Y$1008),0,IF(Y$1004=0,0,1-CHOOSE(Y$1004,IF(ISNUMBER(Datos!Y168),AND(OR(Y$1005="",Datos!Y168&gt;=Y$1005),OR(Y$1006="",Datos!Y168&lt;=Y$1006)),FALSE),IF(ISNUMBER(Datos!Y168),AND(Datos!Y168=INT(Datos!Y168),AND(OR(Y$1005="",Datos!Y168&gt;=Y$1005),OR(Y$1006="",Datos!Y168&lt;=Y$1006))),FALSE),OR(ISNUMBER(FIND(";"&amp;UPPER(TRIM(Datos!Y168&amp;""))&amp;"=",Y$1007)),ISNUMBER(FIND(";"&amp;UPPER(TRIM(Datos!Y168&amp;""))&amp;";",Y$1007))),OR(UPPER(TRIM(Datos!Y168&amp;""))="SÍ",UPPER(TRIM(Datos!Y168&amp;""))="SI",UPPER(TRIM(Datos!Y168&amp;""))="NO"),IF(ISNUMBER(Datos!Y168),AND(OR(Y$1005="",Datos!Y168&gt;=Y$1005),OR(Y$1006="",Datos!Y168&lt;=Y$1006)),FALSE),TRUE))))</f>
        <v>0.0</v>
      </c>
      <c r="Z168">
        <f>IF(Datos!Z168="",0,IF(AND(Z$1008&lt;&gt;"",Datos!Z168=Z$1008),0,IF(Z$1004=0,0,1-CHOOSE(Z$1004,IF(ISNUMBER(Datos!Z168),AND(OR(Z$1005="",Datos!Z168&gt;=Z$1005),OR(Z$1006="",Datos!Z168&lt;=Z$1006)),FALSE),IF(ISNUMBER(Datos!Z168),AND(Datos!Z168=INT(Datos!Z168),AND(OR(Z$1005="",Datos!Z168&gt;=Z$1005),OR(Z$1006="",Datos!Z168&lt;=Z$1006))),FALSE),OR(ISNUMBER(FIND(";"&amp;UPPER(TRIM(Datos!Z168&amp;""))&amp;"=",Z$1007)),ISNUMBER(FIND(";"&amp;UPPER(TRIM(Datos!Z168&amp;""))&amp;";",Z$1007))),OR(UPPER(TRIM(Datos!Z168&amp;""))="SÍ",UPPER(TRIM(Datos!Z168&amp;""))="SI",UPPER(TRIM(Datos!Z168&amp;""))="NO"),IF(ISNUMBER(Datos!Z168),AND(OR(Z$1005="",Datos!Z168&gt;=Z$1005),OR(Z$1006="",Datos!Z168&lt;=Z$1006)),FALSE),TRUE))))</f>
        <v>0.0</v>
      </c>
      <c r="AA168">
        <f>IF(Datos!AA168="",0,IF(AND(AA$1008&lt;&gt;"",Datos!AA168=AA$1008),0,IF(AA$1004=0,0,1-CHOOSE(AA$1004,IF(ISNUMBER(Datos!AA168),AND(OR(AA$1005="",Datos!AA168&gt;=AA$1005),OR(AA$1006="",Datos!AA168&lt;=AA$1006)),FALSE),IF(ISNUMBER(Datos!AA168),AND(Datos!AA168=INT(Datos!AA168),AND(OR(AA$1005="",Datos!AA168&gt;=AA$1005),OR(AA$1006="",Datos!AA168&lt;=AA$1006))),FALSE),OR(ISNUMBER(FIND(";"&amp;UPPER(TRIM(Datos!AA168&amp;""))&amp;"=",AA$1007)),ISNUMBER(FIND(";"&amp;UPPER(TRIM(Datos!AA168&amp;""))&amp;";",AA$1007))),OR(UPPER(TRIM(Datos!AA168&amp;""))="SÍ",UPPER(TRIM(Datos!AA168&amp;""))="SI",UPPER(TRIM(Datos!AA168&amp;""))="NO"),IF(ISNUMBER(Datos!AA168),AND(OR(AA$1005="",Datos!AA168&gt;=AA$1005),OR(AA$1006="",Datos!AA168&lt;=AA$1006)),FALSE),TRUE))))</f>
        <v>0.0</v>
      </c>
      <c r="AB168">
        <f>IF(Datos!AB168="",0,IF(AND(AB$1008&lt;&gt;"",Datos!AB168=AB$1008),0,IF(AB$1004=0,0,1-CHOOSE(AB$1004,IF(ISNUMBER(Datos!AB168),AND(OR(AB$1005="",Datos!AB168&gt;=AB$1005),OR(AB$1006="",Datos!AB168&lt;=AB$1006)),FALSE),IF(ISNUMBER(Datos!AB168),AND(Datos!AB168=INT(Datos!AB168),AND(OR(AB$1005="",Datos!AB168&gt;=AB$1005),OR(AB$1006="",Datos!AB168&lt;=AB$1006))),FALSE),OR(ISNUMBER(FIND(";"&amp;UPPER(TRIM(Datos!AB168&amp;""))&amp;"=",AB$1007)),ISNUMBER(FIND(";"&amp;UPPER(TRIM(Datos!AB168&amp;""))&amp;";",AB$1007))),OR(UPPER(TRIM(Datos!AB168&amp;""))="SÍ",UPPER(TRIM(Datos!AB168&amp;""))="SI",UPPER(TRIM(Datos!AB168&amp;""))="NO"),IF(ISNUMBER(Datos!AB168),AND(OR(AB$1005="",Datos!AB168&gt;=AB$1005),OR(AB$1006="",Datos!AB168&lt;=AB$1006)),FALSE),TRUE))))</f>
        <v>0.0</v>
      </c>
      <c r="AC168">
        <f>IF(Datos!AC168="",0,IF(AND(AC$1008&lt;&gt;"",Datos!AC168=AC$1008),0,IF(AC$1004=0,0,1-CHOOSE(AC$1004,IF(ISNUMBER(Datos!AC168),AND(OR(AC$1005="",Datos!AC168&gt;=AC$1005),OR(AC$1006="",Datos!AC168&lt;=AC$1006)),FALSE),IF(ISNUMBER(Datos!AC168),AND(Datos!AC168=INT(Datos!AC168),AND(OR(AC$1005="",Datos!AC168&gt;=AC$1005),OR(AC$1006="",Datos!AC168&lt;=AC$1006))),FALSE),OR(ISNUMBER(FIND(";"&amp;UPPER(TRIM(Datos!AC168&amp;""))&amp;"=",AC$1007)),ISNUMBER(FIND(";"&amp;UPPER(TRIM(Datos!AC168&amp;""))&amp;";",AC$1007))),OR(UPPER(TRIM(Datos!AC168&amp;""))="SÍ",UPPER(TRIM(Datos!AC168&amp;""))="SI",UPPER(TRIM(Datos!AC168&amp;""))="NO"),IF(ISNUMBER(Datos!AC168),AND(OR(AC$1005="",Datos!AC168&gt;=AC$1005),OR(AC$1006="",Datos!AC168&lt;=AC$1006)),FALSE),TRUE))))</f>
        <v>0.0</v>
      </c>
      <c r="AD168">
        <f>IF(Datos!AD168="",0,IF(AND(AD$1008&lt;&gt;"",Datos!AD168=AD$1008),0,IF(AD$1004=0,0,1-CHOOSE(AD$1004,IF(ISNUMBER(Datos!AD168),AND(OR(AD$1005="",Datos!AD168&gt;=AD$1005),OR(AD$1006="",Datos!AD168&lt;=AD$1006)),FALSE),IF(ISNUMBER(Datos!AD168),AND(Datos!AD168=INT(Datos!AD168),AND(OR(AD$1005="",Datos!AD168&gt;=AD$1005),OR(AD$1006="",Datos!AD168&lt;=AD$1006))),FALSE),OR(ISNUMBER(FIND(";"&amp;UPPER(TRIM(Datos!AD168&amp;""))&amp;"=",AD$1007)),ISNUMBER(FIND(";"&amp;UPPER(TRIM(Datos!AD168&amp;""))&amp;";",AD$1007))),OR(UPPER(TRIM(Datos!AD168&amp;""))="SÍ",UPPER(TRIM(Datos!AD168&amp;""))="SI",UPPER(TRIM(Datos!AD168&amp;""))="NO"),IF(ISNUMBER(Datos!AD168),AND(OR(AD$1005="",Datos!AD168&gt;=AD$1005),OR(AD$1006="",Datos!AD168&lt;=AD$1006)),FALSE),TRUE))))</f>
        <v>0.0</v>
      </c>
      <c r="AE168">
        <f>IF(Datos!AE168="",0,IF(AND(AE$1008&lt;&gt;"",Datos!AE168=AE$1008),0,IF(AE$1004=0,0,1-CHOOSE(AE$1004,IF(ISNUMBER(Datos!AE168),AND(OR(AE$1005="",Datos!AE168&gt;=AE$1005),OR(AE$1006="",Datos!AE168&lt;=AE$1006)),FALSE),IF(ISNUMBER(Datos!AE168),AND(Datos!AE168=INT(Datos!AE168),AND(OR(AE$1005="",Datos!AE168&gt;=AE$1005),OR(AE$1006="",Datos!AE168&lt;=AE$1006))),FALSE),OR(ISNUMBER(FIND(";"&amp;UPPER(TRIM(Datos!AE168&amp;""))&amp;"=",AE$1007)),ISNUMBER(FIND(";"&amp;UPPER(TRIM(Datos!AE168&amp;""))&amp;";",AE$1007))),OR(UPPER(TRIM(Datos!AE168&amp;""))="SÍ",UPPER(TRIM(Datos!AE168&amp;""))="SI",UPPER(TRIM(Datos!AE168&amp;""))="NO"),IF(ISNUMBER(Datos!AE168),AND(OR(AE$1005="",Datos!AE168&gt;=AE$1005),OR(AE$1006="",Datos!AE168&lt;=AE$1006)),FALSE),TRUE))))</f>
        <v>0.0</v>
      </c>
    </row>
    <row r="169" spans="2:31">
      <c r="B169">
        <f>IF(Datos!B169="",0,IF(AND(B$1008&lt;&gt;"",Datos!B169=B$1008),0,IF(B$1004=0,0,1-CHOOSE(B$1004,IF(ISNUMBER(Datos!B169),AND(OR(B$1005="",Datos!B169&gt;=B$1005),OR(B$1006="",Datos!B169&lt;=B$1006)),FALSE),IF(ISNUMBER(Datos!B169),AND(Datos!B169=INT(Datos!B169),AND(OR(B$1005="",Datos!B169&gt;=B$1005),OR(B$1006="",Datos!B169&lt;=B$1006))),FALSE),OR(ISNUMBER(FIND(";"&amp;UPPER(TRIM(Datos!B169&amp;""))&amp;"=",B$1007)),ISNUMBER(FIND(";"&amp;UPPER(TRIM(Datos!B169&amp;""))&amp;";",B$1007))),OR(UPPER(TRIM(Datos!B169&amp;""))="SÍ",UPPER(TRIM(Datos!B169&amp;""))="SI",UPPER(TRIM(Datos!B169&amp;""))="NO"),IF(ISNUMBER(Datos!B169),AND(OR(B$1005="",Datos!B169&gt;=B$1005),OR(B$1006="",Datos!B169&lt;=B$1006)),FALSE),TRUE))))</f>
        <v>0.0</v>
      </c>
      <c r="C169">
        <f>IF(Datos!C169="",0,IF(AND(C$1008&lt;&gt;"",Datos!C169=C$1008),0,IF(C$1004=0,0,1-CHOOSE(C$1004,IF(ISNUMBER(Datos!C169),AND(OR(C$1005="",Datos!C169&gt;=C$1005),OR(C$1006="",Datos!C169&lt;=C$1006)),FALSE),IF(ISNUMBER(Datos!C169),AND(Datos!C169=INT(Datos!C169),AND(OR(C$1005="",Datos!C169&gt;=C$1005),OR(C$1006="",Datos!C169&lt;=C$1006))),FALSE),OR(ISNUMBER(FIND(";"&amp;UPPER(TRIM(Datos!C169&amp;""))&amp;"=",C$1007)),ISNUMBER(FIND(";"&amp;UPPER(TRIM(Datos!C169&amp;""))&amp;";",C$1007))),OR(UPPER(TRIM(Datos!C169&amp;""))="SÍ",UPPER(TRIM(Datos!C169&amp;""))="SI",UPPER(TRIM(Datos!C169&amp;""))="NO"),IF(ISNUMBER(Datos!C169),AND(OR(C$1005="",Datos!C169&gt;=C$1005),OR(C$1006="",Datos!C169&lt;=C$1006)),FALSE),TRUE))))</f>
        <v>0.0</v>
      </c>
      <c r="D169">
        <f>IF(Datos!D169="",0,IF(AND(D$1008&lt;&gt;"",Datos!D169=D$1008),0,IF(D$1004=0,0,1-CHOOSE(D$1004,IF(ISNUMBER(Datos!D169),AND(OR(D$1005="",Datos!D169&gt;=D$1005),OR(D$1006="",Datos!D169&lt;=D$1006)),FALSE),IF(ISNUMBER(Datos!D169),AND(Datos!D169=INT(Datos!D169),AND(OR(D$1005="",Datos!D169&gt;=D$1005),OR(D$1006="",Datos!D169&lt;=D$1006))),FALSE),OR(ISNUMBER(FIND(";"&amp;UPPER(TRIM(Datos!D169&amp;""))&amp;"=",D$1007)),ISNUMBER(FIND(";"&amp;UPPER(TRIM(Datos!D169&amp;""))&amp;";",D$1007))),OR(UPPER(TRIM(Datos!D169&amp;""))="SÍ",UPPER(TRIM(Datos!D169&amp;""))="SI",UPPER(TRIM(Datos!D169&amp;""))="NO"),IF(ISNUMBER(Datos!D169),AND(OR(D$1005="",Datos!D169&gt;=D$1005),OR(D$1006="",Datos!D169&lt;=D$1006)),FALSE),TRUE))))</f>
        <v>0.0</v>
      </c>
      <c r="E169">
        <f>IF(Datos!E169="",0,IF(AND(E$1008&lt;&gt;"",Datos!E169=E$1008),0,IF(E$1004=0,0,1-CHOOSE(E$1004,IF(ISNUMBER(Datos!E169),AND(OR(E$1005="",Datos!E169&gt;=E$1005),OR(E$1006="",Datos!E169&lt;=E$1006)),FALSE),IF(ISNUMBER(Datos!E169),AND(Datos!E169=INT(Datos!E169),AND(OR(E$1005="",Datos!E169&gt;=E$1005),OR(E$1006="",Datos!E169&lt;=E$1006))),FALSE),OR(ISNUMBER(FIND(";"&amp;UPPER(TRIM(Datos!E169&amp;""))&amp;"=",E$1007)),ISNUMBER(FIND(";"&amp;UPPER(TRIM(Datos!E169&amp;""))&amp;";",E$1007))),OR(UPPER(TRIM(Datos!E169&amp;""))="SÍ",UPPER(TRIM(Datos!E169&amp;""))="SI",UPPER(TRIM(Datos!E169&amp;""))="NO"),IF(ISNUMBER(Datos!E169),AND(OR(E$1005="",Datos!E169&gt;=E$1005),OR(E$1006="",Datos!E169&lt;=E$1006)),FALSE),TRUE))))</f>
        <v>0.0</v>
      </c>
      <c r="F169">
        <f>IF(Datos!F169="",0,IF(AND(F$1008&lt;&gt;"",Datos!F169=F$1008),0,IF(F$1004=0,0,1-CHOOSE(F$1004,IF(ISNUMBER(Datos!F169),AND(OR(F$1005="",Datos!F169&gt;=F$1005),OR(F$1006="",Datos!F169&lt;=F$1006)),FALSE),IF(ISNUMBER(Datos!F169),AND(Datos!F169=INT(Datos!F169),AND(OR(F$1005="",Datos!F169&gt;=F$1005),OR(F$1006="",Datos!F169&lt;=F$1006))),FALSE),OR(ISNUMBER(FIND(";"&amp;UPPER(TRIM(Datos!F169&amp;""))&amp;"=",F$1007)),ISNUMBER(FIND(";"&amp;UPPER(TRIM(Datos!F169&amp;""))&amp;";",F$1007))),OR(UPPER(TRIM(Datos!F169&amp;""))="SÍ",UPPER(TRIM(Datos!F169&amp;""))="SI",UPPER(TRIM(Datos!F169&amp;""))="NO"),IF(ISNUMBER(Datos!F169),AND(OR(F$1005="",Datos!F169&gt;=F$1005),OR(F$1006="",Datos!F169&lt;=F$1006)),FALSE),TRUE))))</f>
        <v>0.0</v>
      </c>
      <c r="G169">
        <f>IF(Datos!G169="",0,IF(AND(G$1008&lt;&gt;"",Datos!G169=G$1008),0,IF(G$1004=0,0,1-CHOOSE(G$1004,IF(ISNUMBER(Datos!G169),AND(OR(G$1005="",Datos!G169&gt;=G$1005),OR(G$1006="",Datos!G169&lt;=G$1006)),FALSE),IF(ISNUMBER(Datos!G169),AND(Datos!G169=INT(Datos!G169),AND(OR(G$1005="",Datos!G169&gt;=G$1005),OR(G$1006="",Datos!G169&lt;=G$1006))),FALSE),OR(ISNUMBER(FIND(";"&amp;UPPER(TRIM(Datos!G169&amp;""))&amp;"=",G$1007)),ISNUMBER(FIND(";"&amp;UPPER(TRIM(Datos!G169&amp;""))&amp;";",G$1007))),OR(UPPER(TRIM(Datos!G169&amp;""))="SÍ",UPPER(TRIM(Datos!G169&amp;""))="SI",UPPER(TRIM(Datos!G169&amp;""))="NO"),IF(ISNUMBER(Datos!G169),AND(OR(G$1005="",Datos!G169&gt;=G$1005),OR(G$1006="",Datos!G169&lt;=G$1006)),FALSE),TRUE))))</f>
        <v>0.0</v>
      </c>
      <c r="H169">
        <f>IF(Datos!H169="",0,IF(AND(H$1008&lt;&gt;"",Datos!H169=H$1008),0,IF(H$1004=0,0,1-CHOOSE(H$1004,IF(ISNUMBER(Datos!H169),AND(OR(H$1005="",Datos!H169&gt;=H$1005),OR(H$1006="",Datos!H169&lt;=H$1006)),FALSE),IF(ISNUMBER(Datos!H169),AND(Datos!H169=INT(Datos!H169),AND(OR(H$1005="",Datos!H169&gt;=H$1005),OR(H$1006="",Datos!H169&lt;=H$1006))),FALSE),OR(ISNUMBER(FIND(";"&amp;UPPER(TRIM(Datos!H169&amp;""))&amp;"=",H$1007)),ISNUMBER(FIND(";"&amp;UPPER(TRIM(Datos!H169&amp;""))&amp;";",H$1007))),OR(UPPER(TRIM(Datos!H169&amp;""))="SÍ",UPPER(TRIM(Datos!H169&amp;""))="SI",UPPER(TRIM(Datos!H169&amp;""))="NO"),IF(ISNUMBER(Datos!H169),AND(OR(H$1005="",Datos!H169&gt;=H$1005),OR(H$1006="",Datos!H169&lt;=H$1006)),FALSE),TRUE))))</f>
        <v>0.0</v>
      </c>
      <c r="I169">
        <f>IF(Datos!I169="",0,IF(AND(I$1008&lt;&gt;"",Datos!I169=I$1008),0,IF(I$1004=0,0,1-CHOOSE(I$1004,IF(ISNUMBER(Datos!I169),AND(OR(I$1005="",Datos!I169&gt;=I$1005),OR(I$1006="",Datos!I169&lt;=I$1006)),FALSE),IF(ISNUMBER(Datos!I169),AND(Datos!I169=INT(Datos!I169),AND(OR(I$1005="",Datos!I169&gt;=I$1005),OR(I$1006="",Datos!I169&lt;=I$1006))),FALSE),OR(ISNUMBER(FIND(";"&amp;UPPER(TRIM(Datos!I169&amp;""))&amp;"=",I$1007)),ISNUMBER(FIND(";"&amp;UPPER(TRIM(Datos!I169&amp;""))&amp;";",I$1007))),OR(UPPER(TRIM(Datos!I169&amp;""))="SÍ",UPPER(TRIM(Datos!I169&amp;""))="SI",UPPER(TRIM(Datos!I169&amp;""))="NO"),IF(ISNUMBER(Datos!I169),AND(OR(I$1005="",Datos!I169&gt;=I$1005),OR(I$1006="",Datos!I169&lt;=I$1006)),FALSE),TRUE))))</f>
        <v>0.0</v>
      </c>
      <c r="J169">
        <f>IF(Datos!J169="",0,IF(AND(J$1008&lt;&gt;"",Datos!J169=J$1008),0,IF(J$1004=0,0,1-CHOOSE(J$1004,IF(ISNUMBER(Datos!J169),AND(OR(J$1005="",Datos!J169&gt;=J$1005),OR(J$1006="",Datos!J169&lt;=J$1006)),FALSE),IF(ISNUMBER(Datos!J169),AND(Datos!J169=INT(Datos!J169),AND(OR(J$1005="",Datos!J169&gt;=J$1005),OR(J$1006="",Datos!J169&lt;=J$1006))),FALSE),OR(ISNUMBER(FIND(";"&amp;UPPER(TRIM(Datos!J169&amp;""))&amp;"=",J$1007)),ISNUMBER(FIND(";"&amp;UPPER(TRIM(Datos!J169&amp;""))&amp;";",J$1007))),OR(UPPER(TRIM(Datos!J169&amp;""))="SÍ",UPPER(TRIM(Datos!J169&amp;""))="SI",UPPER(TRIM(Datos!J169&amp;""))="NO"),IF(ISNUMBER(Datos!J169),AND(OR(J$1005="",Datos!J169&gt;=J$1005),OR(J$1006="",Datos!J169&lt;=J$1006)),FALSE),TRUE))))</f>
        <v>0.0</v>
      </c>
      <c r="K169">
        <f>IF(Datos!K169="",0,IF(AND(K$1008&lt;&gt;"",Datos!K169=K$1008),0,IF(K$1004=0,0,1-CHOOSE(K$1004,IF(ISNUMBER(Datos!K169),AND(OR(K$1005="",Datos!K169&gt;=K$1005),OR(K$1006="",Datos!K169&lt;=K$1006)),FALSE),IF(ISNUMBER(Datos!K169),AND(Datos!K169=INT(Datos!K169),AND(OR(K$1005="",Datos!K169&gt;=K$1005),OR(K$1006="",Datos!K169&lt;=K$1006))),FALSE),OR(ISNUMBER(FIND(";"&amp;UPPER(TRIM(Datos!K169&amp;""))&amp;"=",K$1007)),ISNUMBER(FIND(";"&amp;UPPER(TRIM(Datos!K169&amp;""))&amp;";",K$1007))),OR(UPPER(TRIM(Datos!K169&amp;""))="SÍ",UPPER(TRIM(Datos!K169&amp;""))="SI",UPPER(TRIM(Datos!K169&amp;""))="NO"),IF(ISNUMBER(Datos!K169),AND(OR(K$1005="",Datos!K169&gt;=K$1005),OR(K$1006="",Datos!K169&lt;=K$1006)),FALSE),TRUE))))</f>
        <v>0.0</v>
      </c>
      <c r="L169">
        <f>IF(Datos!L169="",0,IF(AND(L$1008&lt;&gt;"",Datos!L169=L$1008),0,IF(L$1004=0,0,1-CHOOSE(L$1004,IF(ISNUMBER(Datos!L169),AND(OR(L$1005="",Datos!L169&gt;=L$1005),OR(L$1006="",Datos!L169&lt;=L$1006)),FALSE),IF(ISNUMBER(Datos!L169),AND(Datos!L169=INT(Datos!L169),AND(OR(L$1005="",Datos!L169&gt;=L$1005),OR(L$1006="",Datos!L169&lt;=L$1006))),FALSE),OR(ISNUMBER(FIND(";"&amp;UPPER(TRIM(Datos!L169&amp;""))&amp;"=",L$1007)),ISNUMBER(FIND(";"&amp;UPPER(TRIM(Datos!L169&amp;""))&amp;";",L$1007))),OR(UPPER(TRIM(Datos!L169&amp;""))="SÍ",UPPER(TRIM(Datos!L169&amp;""))="SI",UPPER(TRIM(Datos!L169&amp;""))="NO"),IF(ISNUMBER(Datos!L169),AND(OR(L$1005="",Datos!L169&gt;=L$1005),OR(L$1006="",Datos!L169&lt;=L$1006)),FALSE),TRUE))))</f>
        <v>0.0</v>
      </c>
      <c r="M169">
        <f>IF(Datos!M169="",0,IF(AND(M$1008&lt;&gt;"",Datos!M169=M$1008),0,IF(M$1004=0,0,1-CHOOSE(M$1004,IF(ISNUMBER(Datos!M169),AND(OR(M$1005="",Datos!M169&gt;=M$1005),OR(M$1006="",Datos!M169&lt;=M$1006)),FALSE),IF(ISNUMBER(Datos!M169),AND(Datos!M169=INT(Datos!M169),AND(OR(M$1005="",Datos!M169&gt;=M$1005),OR(M$1006="",Datos!M169&lt;=M$1006))),FALSE),OR(ISNUMBER(FIND(";"&amp;UPPER(TRIM(Datos!M169&amp;""))&amp;"=",M$1007)),ISNUMBER(FIND(";"&amp;UPPER(TRIM(Datos!M169&amp;""))&amp;";",M$1007))),OR(UPPER(TRIM(Datos!M169&amp;""))="SÍ",UPPER(TRIM(Datos!M169&amp;""))="SI",UPPER(TRIM(Datos!M169&amp;""))="NO"),IF(ISNUMBER(Datos!M169),AND(OR(M$1005="",Datos!M169&gt;=M$1005),OR(M$1006="",Datos!M169&lt;=M$1006)),FALSE),TRUE))))</f>
        <v>0.0</v>
      </c>
      <c r="N169">
        <f>IF(Datos!N169="",0,IF(AND(N$1008&lt;&gt;"",Datos!N169=N$1008),0,IF(N$1004=0,0,1-CHOOSE(N$1004,IF(ISNUMBER(Datos!N169),AND(OR(N$1005="",Datos!N169&gt;=N$1005),OR(N$1006="",Datos!N169&lt;=N$1006)),FALSE),IF(ISNUMBER(Datos!N169),AND(Datos!N169=INT(Datos!N169),AND(OR(N$1005="",Datos!N169&gt;=N$1005),OR(N$1006="",Datos!N169&lt;=N$1006))),FALSE),OR(ISNUMBER(FIND(";"&amp;UPPER(TRIM(Datos!N169&amp;""))&amp;"=",N$1007)),ISNUMBER(FIND(";"&amp;UPPER(TRIM(Datos!N169&amp;""))&amp;";",N$1007))),OR(UPPER(TRIM(Datos!N169&amp;""))="SÍ",UPPER(TRIM(Datos!N169&amp;""))="SI",UPPER(TRIM(Datos!N169&amp;""))="NO"),IF(ISNUMBER(Datos!N169),AND(OR(N$1005="",Datos!N169&gt;=N$1005),OR(N$1006="",Datos!N169&lt;=N$1006)),FALSE),TRUE))))</f>
        <v>0.0</v>
      </c>
      <c r="O169">
        <f>IF(Datos!O169="",0,IF(AND(O$1008&lt;&gt;"",Datos!O169=O$1008),0,IF(O$1004=0,0,1-CHOOSE(O$1004,IF(ISNUMBER(Datos!O169),AND(OR(O$1005="",Datos!O169&gt;=O$1005),OR(O$1006="",Datos!O169&lt;=O$1006)),FALSE),IF(ISNUMBER(Datos!O169),AND(Datos!O169=INT(Datos!O169),AND(OR(O$1005="",Datos!O169&gt;=O$1005),OR(O$1006="",Datos!O169&lt;=O$1006))),FALSE),OR(ISNUMBER(FIND(";"&amp;UPPER(TRIM(Datos!O169&amp;""))&amp;"=",O$1007)),ISNUMBER(FIND(";"&amp;UPPER(TRIM(Datos!O169&amp;""))&amp;";",O$1007))),OR(UPPER(TRIM(Datos!O169&amp;""))="SÍ",UPPER(TRIM(Datos!O169&amp;""))="SI",UPPER(TRIM(Datos!O169&amp;""))="NO"),IF(ISNUMBER(Datos!O169),AND(OR(O$1005="",Datos!O169&gt;=O$1005),OR(O$1006="",Datos!O169&lt;=O$1006)),FALSE),TRUE))))</f>
        <v>0.0</v>
      </c>
      <c r="P169">
        <f>IF(Datos!P169="",0,IF(AND(P$1008&lt;&gt;"",Datos!P169=P$1008),0,IF(P$1004=0,0,1-CHOOSE(P$1004,IF(ISNUMBER(Datos!P169),AND(OR(P$1005="",Datos!P169&gt;=P$1005),OR(P$1006="",Datos!P169&lt;=P$1006)),FALSE),IF(ISNUMBER(Datos!P169),AND(Datos!P169=INT(Datos!P169),AND(OR(P$1005="",Datos!P169&gt;=P$1005),OR(P$1006="",Datos!P169&lt;=P$1006))),FALSE),OR(ISNUMBER(FIND(";"&amp;UPPER(TRIM(Datos!P169&amp;""))&amp;"=",P$1007)),ISNUMBER(FIND(";"&amp;UPPER(TRIM(Datos!P169&amp;""))&amp;";",P$1007))),OR(UPPER(TRIM(Datos!P169&amp;""))="SÍ",UPPER(TRIM(Datos!P169&amp;""))="SI",UPPER(TRIM(Datos!P169&amp;""))="NO"),IF(ISNUMBER(Datos!P169),AND(OR(P$1005="",Datos!P169&gt;=P$1005),OR(P$1006="",Datos!P169&lt;=P$1006)),FALSE),TRUE))))</f>
        <v>0.0</v>
      </c>
      <c r="Q169">
        <f>IF(Datos!Q169="",0,IF(AND(Q$1008&lt;&gt;"",Datos!Q169=Q$1008),0,IF(Q$1004=0,0,1-CHOOSE(Q$1004,IF(ISNUMBER(Datos!Q169),AND(OR(Q$1005="",Datos!Q169&gt;=Q$1005),OR(Q$1006="",Datos!Q169&lt;=Q$1006)),FALSE),IF(ISNUMBER(Datos!Q169),AND(Datos!Q169=INT(Datos!Q169),AND(OR(Q$1005="",Datos!Q169&gt;=Q$1005),OR(Q$1006="",Datos!Q169&lt;=Q$1006))),FALSE),OR(ISNUMBER(FIND(";"&amp;UPPER(TRIM(Datos!Q169&amp;""))&amp;"=",Q$1007)),ISNUMBER(FIND(";"&amp;UPPER(TRIM(Datos!Q169&amp;""))&amp;";",Q$1007))),OR(UPPER(TRIM(Datos!Q169&amp;""))="SÍ",UPPER(TRIM(Datos!Q169&amp;""))="SI",UPPER(TRIM(Datos!Q169&amp;""))="NO"),IF(ISNUMBER(Datos!Q169),AND(OR(Q$1005="",Datos!Q169&gt;=Q$1005),OR(Q$1006="",Datos!Q169&lt;=Q$1006)),FALSE),TRUE))))</f>
        <v>0.0</v>
      </c>
      <c r="R169">
        <f>IF(Datos!R169="",0,IF(AND(R$1008&lt;&gt;"",Datos!R169=R$1008),0,IF(R$1004=0,0,1-CHOOSE(R$1004,IF(ISNUMBER(Datos!R169),AND(OR(R$1005="",Datos!R169&gt;=R$1005),OR(R$1006="",Datos!R169&lt;=R$1006)),FALSE),IF(ISNUMBER(Datos!R169),AND(Datos!R169=INT(Datos!R169),AND(OR(R$1005="",Datos!R169&gt;=R$1005),OR(R$1006="",Datos!R169&lt;=R$1006))),FALSE),OR(ISNUMBER(FIND(";"&amp;UPPER(TRIM(Datos!R169&amp;""))&amp;"=",R$1007)),ISNUMBER(FIND(";"&amp;UPPER(TRIM(Datos!R169&amp;""))&amp;";",R$1007))),OR(UPPER(TRIM(Datos!R169&amp;""))="SÍ",UPPER(TRIM(Datos!R169&amp;""))="SI",UPPER(TRIM(Datos!R169&amp;""))="NO"),IF(ISNUMBER(Datos!R169),AND(OR(R$1005="",Datos!R169&gt;=R$1005),OR(R$1006="",Datos!R169&lt;=R$1006)),FALSE),TRUE))))</f>
        <v>0.0</v>
      </c>
      <c r="S169">
        <f>IF(Datos!S169="",0,IF(AND(S$1008&lt;&gt;"",Datos!S169=S$1008),0,IF(S$1004=0,0,1-CHOOSE(S$1004,IF(ISNUMBER(Datos!S169),AND(OR(S$1005="",Datos!S169&gt;=S$1005),OR(S$1006="",Datos!S169&lt;=S$1006)),FALSE),IF(ISNUMBER(Datos!S169),AND(Datos!S169=INT(Datos!S169),AND(OR(S$1005="",Datos!S169&gt;=S$1005),OR(S$1006="",Datos!S169&lt;=S$1006))),FALSE),OR(ISNUMBER(FIND(";"&amp;UPPER(TRIM(Datos!S169&amp;""))&amp;"=",S$1007)),ISNUMBER(FIND(";"&amp;UPPER(TRIM(Datos!S169&amp;""))&amp;";",S$1007))),OR(UPPER(TRIM(Datos!S169&amp;""))="SÍ",UPPER(TRIM(Datos!S169&amp;""))="SI",UPPER(TRIM(Datos!S169&amp;""))="NO"),IF(ISNUMBER(Datos!S169),AND(OR(S$1005="",Datos!S169&gt;=S$1005),OR(S$1006="",Datos!S169&lt;=S$1006)),FALSE),TRUE))))</f>
        <v>0.0</v>
      </c>
      <c r="T169">
        <f>IF(Datos!T169="",0,IF(AND(T$1008&lt;&gt;"",Datos!T169=T$1008),0,IF(T$1004=0,0,1-CHOOSE(T$1004,IF(ISNUMBER(Datos!T169),AND(OR(T$1005="",Datos!T169&gt;=T$1005),OR(T$1006="",Datos!T169&lt;=T$1006)),FALSE),IF(ISNUMBER(Datos!T169),AND(Datos!T169=INT(Datos!T169),AND(OR(T$1005="",Datos!T169&gt;=T$1005),OR(T$1006="",Datos!T169&lt;=T$1006))),FALSE),OR(ISNUMBER(FIND(";"&amp;UPPER(TRIM(Datos!T169&amp;""))&amp;"=",T$1007)),ISNUMBER(FIND(";"&amp;UPPER(TRIM(Datos!T169&amp;""))&amp;";",T$1007))),OR(UPPER(TRIM(Datos!T169&amp;""))="SÍ",UPPER(TRIM(Datos!T169&amp;""))="SI",UPPER(TRIM(Datos!T169&amp;""))="NO"),IF(ISNUMBER(Datos!T169),AND(OR(T$1005="",Datos!T169&gt;=T$1005),OR(T$1006="",Datos!T169&lt;=T$1006)),FALSE),TRUE))))</f>
        <v>0.0</v>
      </c>
      <c r="U169">
        <f>IF(Datos!U169="",0,IF(AND(U$1008&lt;&gt;"",Datos!U169=U$1008),0,IF(U$1004=0,0,1-CHOOSE(U$1004,IF(ISNUMBER(Datos!U169),AND(OR(U$1005="",Datos!U169&gt;=U$1005),OR(U$1006="",Datos!U169&lt;=U$1006)),FALSE),IF(ISNUMBER(Datos!U169),AND(Datos!U169=INT(Datos!U169),AND(OR(U$1005="",Datos!U169&gt;=U$1005),OR(U$1006="",Datos!U169&lt;=U$1006))),FALSE),OR(ISNUMBER(FIND(";"&amp;UPPER(TRIM(Datos!U169&amp;""))&amp;"=",U$1007)),ISNUMBER(FIND(";"&amp;UPPER(TRIM(Datos!U169&amp;""))&amp;";",U$1007))),OR(UPPER(TRIM(Datos!U169&amp;""))="SÍ",UPPER(TRIM(Datos!U169&amp;""))="SI",UPPER(TRIM(Datos!U169&amp;""))="NO"),IF(ISNUMBER(Datos!U169),AND(OR(U$1005="",Datos!U169&gt;=U$1005),OR(U$1006="",Datos!U169&lt;=U$1006)),FALSE),TRUE))))</f>
        <v>0.0</v>
      </c>
      <c r="V169">
        <f>IF(Datos!V169="",0,IF(AND(V$1008&lt;&gt;"",Datos!V169=V$1008),0,IF(V$1004=0,0,1-CHOOSE(V$1004,IF(ISNUMBER(Datos!V169),AND(OR(V$1005="",Datos!V169&gt;=V$1005),OR(V$1006="",Datos!V169&lt;=V$1006)),FALSE),IF(ISNUMBER(Datos!V169),AND(Datos!V169=INT(Datos!V169),AND(OR(V$1005="",Datos!V169&gt;=V$1005),OR(V$1006="",Datos!V169&lt;=V$1006))),FALSE),OR(ISNUMBER(FIND(";"&amp;UPPER(TRIM(Datos!V169&amp;""))&amp;"=",V$1007)),ISNUMBER(FIND(";"&amp;UPPER(TRIM(Datos!V169&amp;""))&amp;";",V$1007))),OR(UPPER(TRIM(Datos!V169&amp;""))="SÍ",UPPER(TRIM(Datos!V169&amp;""))="SI",UPPER(TRIM(Datos!V169&amp;""))="NO"),IF(ISNUMBER(Datos!V169),AND(OR(V$1005="",Datos!V169&gt;=V$1005),OR(V$1006="",Datos!V169&lt;=V$1006)),FALSE),TRUE))))</f>
        <v>0.0</v>
      </c>
      <c r="W169">
        <f>IF(Datos!W169="",0,IF(AND(W$1008&lt;&gt;"",Datos!W169=W$1008),0,IF(W$1004=0,0,1-CHOOSE(W$1004,IF(ISNUMBER(Datos!W169),AND(OR(W$1005="",Datos!W169&gt;=W$1005),OR(W$1006="",Datos!W169&lt;=W$1006)),FALSE),IF(ISNUMBER(Datos!W169),AND(Datos!W169=INT(Datos!W169),AND(OR(W$1005="",Datos!W169&gt;=W$1005),OR(W$1006="",Datos!W169&lt;=W$1006))),FALSE),OR(ISNUMBER(FIND(";"&amp;UPPER(TRIM(Datos!W169&amp;""))&amp;"=",W$1007)),ISNUMBER(FIND(";"&amp;UPPER(TRIM(Datos!W169&amp;""))&amp;";",W$1007))),OR(UPPER(TRIM(Datos!W169&amp;""))="SÍ",UPPER(TRIM(Datos!W169&amp;""))="SI",UPPER(TRIM(Datos!W169&amp;""))="NO"),IF(ISNUMBER(Datos!W169),AND(OR(W$1005="",Datos!W169&gt;=W$1005),OR(W$1006="",Datos!W169&lt;=W$1006)),FALSE),TRUE))))</f>
        <v>0.0</v>
      </c>
      <c r="X169">
        <f>IF(Datos!X169="",0,IF(AND(X$1008&lt;&gt;"",Datos!X169=X$1008),0,IF(X$1004=0,0,1-CHOOSE(X$1004,IF(ISNUMBER(Datos!X169),AND(OR(X$1005="",Datos!X169&gt;=X$1005),OR(X$1006="",Datos!X169&lt;=X$1006)),FALSE),IF(ISNUMBER(Datos!X169),AND(Datos!X169=INT(Datos!X169),AND(OR(X$1005="",Datos!X169&gt;=X$1005),OR(X$1006="",Datos!X169&lt;=X$1006))),FALSE),OR(ISNUMBER(FIND(";"&amp;UPPER(TRIM(Datos!X169&amp;""))&amp;"=",X$1007)),ISNUMBER(FIND(";"&amp;UPPER(TRIM(Datos!X169&amp;""))&amp;";",X$1007))),OR(UPPER(TRIM(Datos!X169&amp;""))="SÍ",UPPER(TRIM(Datos!X169&amp;""))="SI",UPPER(TRIM(Datos!X169&amp;""))="NO"),IF(ISNUMBER(Datos!X169),AND(OR(X$1005="",Datos!X169&gt;=X$1005),OR(X$1006="",Datos!X169&lt;=X$1006)),FALSE),TRUE))))</f>
        <v>0.0</v>
      </c>
      <c r="Y169">
        <f>IF(Datos!Y169="",0,IF(AND(Y$1008&lt;&gt;"",Datos!Y169=Y$1008),0,IF(Y$1004=0,0,1-CHOOSE(Y$1004,IF(ISNUMBER(Datos!Y169),AND(OR(Y$1005="",Datos!Y169&gt;=Y$1005),OR(Y$1006="",Datos!Y169&lt;=Y$1006)),FALSE),IF(ISNUMBER(Datos!Y169),AND(Datos!Y169=INT(Datos!Y169),AND(OR(Y$1005="",Datos!Y169&gt;=Y$1005),OR(Y$1006="",Datos!Y169&lt;=Y$1006))),FALSE),OR(ISNUMBER(FIND(";"&amp;UPPER(TRIM(Datos!Y169&amp;""))&amp;"=",Y$1007)),ISNUMBER(FIND(";"&amp;UPPER(TRIM(Datos!Y169&amp;""))&amp;";",Y$1007))),OR(UPPER(TRIM(Datos!Y169&amp;""))="SÍ",UPPER(TRIM(Datos!Y169&amp;""))="SI",UPPER(TRIM(Datos!Y169&amp;""))="NO"),IF(ISNUMBER(Datos!Y169),AND(OR(Y$1005="",Datos!Y169&gt;=Y$1005),OR(Y$1006="",Datos!Y169&lt;=Y$1006)),FALSE),TRUE))))</f>
        <v>0.0</v>
      </c>
      <c r="Z169">
        <f>IF(Datos!Z169="",0,IF(AND(Z$1008&lt;&gt;"",Datos!Z169=Z$1008),0,IF(Z$1004=0,0,1-CHOOSE(Z$1004,IF(ISNUMBER(Datos!Z169),AND(OR(Z$1005="",Datos!Z169&gt;=Z$1005),OR(Z$1006="",Datos!Z169&lt;=Z$1006)),FALSE),IF(ISNUMBER(Datos!Z169),AND(Datos!Z169=INT(Datos!Z169),AND(OR(Z$1005="",Datos!Z169&gt;=Z$1005),OR(Z$1006="",Datos!Z169&lt;=Z$1006))),FALSE),OR(ISNUMBER(FIND(";"&amp;UPPER(TRIM(Datos!Z169&amp;""))&amp;"=",Z$1007)),ISNUMBER(FIND(";"&amp;UPPER(TRIM(Datos!Z169&amp;""))&amp;";",Z$1007))),OR(UPPER(TRIM(Datos!Z169&amp;""))="SÍ",UPPER(TRIM(Datos!Z169&amp;""))="SI",UPPER(TRIM(Datos!Z169&amp;""))="NO"),IF(ISNUMBER(Datos!Z169),AND(OR(Z$1005="",Datos!Z169&gt;=Z$1005),OR(Z$1006="",Datos!Z169&lt;=Z$1006)),FALSE),TRUE))))</f>
        <v>0.0</v>
      </c>
      <c r="AA169">
        <f>IF(Datos!AA169="",0,IF(AND(AA$1008&lt;&gt;"",Datos!AA169=AA$1008),0,IF(AA$1004=0,0,1-CHOOSE(AA$1004,IF(ISNUMBER(Datos!AA169),AND(OR(AA$1005="",Datos!AA169&gt;=AA$1005),OR(AA$1006="",Datos!AA169&lt;=AA$1006)),FALSE),IF(ISNUMBER(Datos!AA169),AND(Datos!AA169=INT(Datos!AA169),AND(OR(AA$1005="",Datos!AA169&gt;=AA$1005),OR(AA$1006="",Datos!AA169&lt;=AA$1006))),FALSE),OR(ISNUMBER(FIND(";"&amp;UPPER(TRIM(Datos!AA169&amp;""))&amp;"=",AA$1007)),ISNUMBER(FIND(";"&amp;UPPER(TRIM(Datos!AA169&amp;""))&amp;";",AA$1007))),OR(UPPER(TRIM(Datos!AA169&amp;""))="SÍ",UPPER(TRIM(Datos!AA169&amp;""))="SI",UPPER(TRIM(Datos!AA169&amp;""))="NO"),IF(ISNUMBER(Datos!AA169),AND(OR(AA$1005="",Datos!AA169&gt;=AA$1005),OR(AA$1006="",Datos!AA169&lt;=AA$1006)),FALSE),TRUE))))</f>
        <v>0.0</v>
      </c>
      <c r="AB169">
        <f>IF(Datos!AB169="",0,IF(AND(AB$1008&lt;&gt;"",Datos!AB169=AB$1008),0,IF(AB$1004=0,0,1-CHOOSE(AB$1004,IF(ISNUMBER(Datos!AB169),AND(OR(AB$1005="",Datos!AB169&gt;=AB$1005),OR(AB$1006="",Datos!AB169&lt;=AB$1006)),FALSE),IF(ISNUMBER(Datos!AB169),AND(Datos!AB169=INT(Datos!AB169),AND(OR(AB$1005="",Datos!AB169&gt;=AB$1005),OR(AB$1006="",Datos!AB169&lt;=AB$1006))),FALSE),OR(ISNUMBER(FIND(";"&amp;UPPER(TRIM(Datos!AB169&amp;""))&amp;"=",AB$1007)),ISNUMBER(FIND(";"&amp;UPPER(TRIM(Datos!AB169&amp;""))&amp;";",AB$1007))),OR(UPPER(TRIM(Datos!AB169&amp;""))="SÍ",UPPER(TRIM(Datos!AB169&amp;""))="SI",UPPER(TRIM(Datos!AB169&amp;""))="NO"),IF(ISNUMBER(Datos!AB169),AND(OR(AB$1005="",Datos!AB169&gt;=AB$1005),OR(AB$1006="",Datos!AB169&lt;=AB$1006)),FALSE),TRUE))))</f>
        <v>0.0</v>
      </c>
      <c r="AC169">
        <f>IF(Datos!AC169="",0,IF(AND(AC$1008&lt;&gt;"",Datos!AC169=AC$1008),0,IF(AC$1004=0,0,1-CHOOSE(AC$1004,IF(ISNUMBER(Datos!AC169),AND(OR(AC$1005="",Datos!AC169&gt;=AC$1005),OR(AC$1006="",Datos!AC169&lt;=AC$1006)),FALSE),IF(ISNUMBER(Datos!AC169),AND(Datos!AC169=INT(Datos!AC169),AND(OR(AC$1005="",Datos!AC169&gt;=AC$1005),OR(AC$1006="",Datos!AC169&lt;=AC$1006))),FALSE),OR(ISNUMBER(FIND(";"&amp;UPPER(TRIM(Datos!AC169&amp;""))&amp;"=",AC$1007)),ISNUMBER(FIND(";"&amp;UPPER(TRIM(Datos!AC169&amp;""))&amp;";",AC$1007))),OR(UPPER(TRIM(Datos!AC169&amp;""))="SÍ",UPPER(TRIM(Datos!AC169&amp;""))="SI",UPPER(TRIM(Datos!AC169&amp;""))="NO"),IF(ISNUMBER(Datos!AC169),AND(OR(AC$1005="",Datos!AC169&gt;=AC$1005),OR(AC$1006="",Datos!AC169&lt;=AC$1006)),FALSE),TRUE))))</f>
        <v>0.0</v>
      </c>
      <c r="AD169">
        <f>IF(Datos!AD169="",0,IF(AND(AD$1008&lt;&gt;"",Datos!AD169=AD$1008),0,IF(AD$1004=0,0,1-CHOOSE(AD$1004,IF(ISNUMBER(Datos!AD169),AND(OR(AD$1005="",Datos!AD169&gt;=AD$1005),OR(AD$1006="",Datos!AD169&lt;=AD$1006)),FALSE),IF(ISNUMBER(Datos!AD169),AND(Datos!AD169=INT(Datos!AD169),AND(OR(AD$1005="",Datos!AD169&gt;=AD$1005),OR(AD$1006="",Datos!AD169&lt;=AD$1006))),FALSE),OR(ISNUMBER(FIND(";"&amp;UPPER(TRIM(Datos!AD169&amp;""))&amp;"=",AD$1007)),ISNUMBER(FIND(";"&amp;UPPER(TRIM(Datos!AD169&amp;""))&amp;";",AD$1007))),OR(UPPER(TRIM(Datos!AD169&amp;""))="SÍ",UPPER(TRIM(Datos!AD169&amp;""))="SI",UPPER(TRIM(Datos!AD169&amp;""))="NO"),IF(ISNUMBER(Datos!AD169),AND(OR(AD$1005="",Datos!AD169&gt;=AD$1005),OR(AD$1006="",Datos!AD169&lt;=AD$1006)),FALSE),TRUE))))</f>
        <v>0.0</v>
      </c>
      <c r="AE169">
        <f>IF(Datos!AE169="",0,IF(AND(AE$1008&lt;&gt;"",Datos!AE169=AE$1008),0,IF(AE$1004=0,0,1-CHOOSE(AE$1004,IF(ISNUMBER(Datos!AE169),AND(OR(AE$1005="",Datos!AE169&gt;=AE$1005),OR(AE$1006="",Datos!AE169&lt;=AE$1006)),FALSE),IF(ISNUMBER(Datos!AE169),AND(Datos!AE169=INT(Datos!AE169),AND(OR(AE$1005="",Datos!AE169&gt;=AE$1005),OR(AE$1006="",Datos!AE169&lt;=AE$1006))),FALSE),OR(ISNUMBER(FIND(";"&amp;UPPER(TRIM(Datos!AE169&amp;""))&amp;"=",AE$1007)),ISNUMBER(FIND(";"&amp;UPPER(TRIM(Datos!AE169&amp;""))&amp;";",AE$1007))),OR(UPPER(TRIM(Datos!AE169&amp;""))="SÍ",UPPER(TRIM(Datos!AE169&amp;""))="SI",UPPER(TRIM(Datos!AE169&amp;""))="NO"),IF(ISNUMBER(Datos!AE169),AND(OR(AE$1005="",Datos!AE169&gt;=AE$1005),OR(AE$1006="",Datos!AE169&lt;=AE$1006)),FALSE),TRUE))))</f>
        <v>0.0</v>
      </c>
    </row>
    <row r="170" spans="2:31">
      <c r="B170">
        <f>IF(Datos!B170="",0,IF(AND(B$1008&lt;&gt;"",Datos!B170=B$1008),0,IF(B$1004=0,0,1-CHOOSE(B$1004,IF(ISNUMBER(Datos!B170),AND(OR(B$1005="",Datos!B170&gt;=B$1005),OR(B$1006="",Datos!B170&lt;=B$1006)),FALSE),IF(ISNUMBER(Datos!B170),AND(Datos!B170=INT(Datos!B170),AND(OR(B$1005="",Datos!B170&gt;=B$1005),OR(B$1006="",Datos!B170&lt;=B$1006))),FALSE),OR(ISNUMBER(FIND(";"&amp;UPPER(TRIM(Datos!B170&amp;""))&amp;"=",B$1007)),ISNUMBER(FIND(";"&amp;UPPER(TRIM(Datos!B170&amp;""))&amp;";",B$1007))),OR(UPPER(TRIM(Datos!B170&amp;""))="SÍ",UPPER(TRIM(Datos!B170&amp;""))="SI",UPPER(TRIM(Datos!B170&amp;""))="NO"),IF(ISNUMBER(Datos!B170),AND(OR(B$1005="",Datos!B170&gt;=B$1005),OR(B$1006="",Datos!B170&lt;=B$1006)),FALSE),TRUE))))</f>
        <v>0.0</v>
      </c>
      <c r="C170">
        <f>IF(Datos!C170="",0,IF(AND(C$1008&lt;&gt;"",Datos!C170=C$1008),0,IF(C$1004=0,0,1-CHOOSE(C$1004,IF(ISNUMBER(Datos!C170),AND(OR(C$1005="",Datos!C170&gt;=C$1005),OR(C$1006="",Datos!C170&lt;=C$1006)),FALSE),IF(ISNUMBER(Datos!C170),AND(Datos!C170=INT(Datos!C170),AND(OR(C$1005="",Datos!C170&gt;=C$1005),OR(C$1006="",Datos!C170&lt;=C$1006))),FALSE),OR(ISNUMBER(FIND(";"&amp;UPPER(TRIM(Datos!C170&amp;""))&amp;"=",C$1007)),ISNUMBER(FIND(";"&amp;UPPER(TRIM(Datos!C170&amp;""))&amp;";",C$1007))),OR(UPPER(TRIM(Datos!C170&amp;""))="SÍ",UPPER(TRIM(Datos!C170&amp;""))="SI",UPPER(TRIM(Datos!C170&amp;""))="NO"),IF(ISNUMBER(Datos!C170),AND(OR(C$1005="",Datos!C170&gt;=C$1005),OR(C$1006="",Datos!C170&lt;=C$1006)),FALSE),TRUE))))</f>
        <v>0.0</v>
      </c>
      <c r="D170">
        <f>IF(Datos!D170="",0,IF(AND(D$1008&lt;&gt;"",Datos!D170=D$1008),0,IF(D$1004=0,0,1-CHOOSE(D$1004,IF(ISNUMBER(Datos!D170),AND(OR(D$1005="",Datos!D170&gt;=D$1005),OR(D$1006="",Datos!D170&lt;=D$1006)),FALSE),IF(ISNUMBER(Datos!D170),AND(Datos!D170=INT(Datos!D170),AND(OR(D$1005="",Datos!D170&gt;=D$1005),OR(D$1006="",Datos!D170&lt;=D$1006))),FALSE),OR(ISNUMBER(FIND(";"&amp;UPPER(TRIM(Datos!D170&amp;""))&amp;"=",D$1007)),ISNUMBER(FIND(";"&amp;UPPER(TRIM(Datos!D170&amp;""))&amp;";",D$1007))),OR(UPPER(TRIM(Datos!D170&amp;""))="SÍ",UPPER(TRIM(Datos!D170&amp;""))="SI",UPPER(TRIM(Datos!D170&amp;""))="NO"),IF(ISNUMBER(Datos!D170),AND(OR(D$1005="",Datos!D170&gt;=D$1005),OR(D$1006="",Datos!D170&lt;=D$1006)),FALSE),TRUE))))</f>
        <v>0.0</v>
      </c>
      <c r="E170">
        <f>IF(Datos!E170="",0,IF(AND(E$1008&lt;&gt;"",Datos!E170=E$1008),0,IF(E$1004=0,0,1-CHOOSE(E$1004,IF(ISNUMBER(Datos!E170),AND(OR(E$1005="",Datos!E170&gt;=E$1005),OR(E$1006="",Datos!E170&lt;=E$1006)),FALSE),IF(ISNUMBER(Datos!E170),AND(Datos!E170=INT(Datos!E170),AND(OR(E$1005="",Datos!E170&gt;=E$1005),OR(E$1006="",Datos!E170&lt;=E$1006))),FALSE),OR(ISNUMBER(FIND(";"&amp;UPPER(TRIM(Datos!E170&amp;""))&amp;"=",E$1007)),ISNUMBER(FIND(";"&amp;UPPER(TRIM(Datos!E170&amp;""))&amp;";",E$1007))),OR(UPPER(TRIM(Datos!E170&amp;""))="SÍ",UPPER(TRIM(Datos!E170&amp;""))="SI",UPPER(TRIM(Datos!E170&amp;""))="NO"),IF(ISNUMBER(Datos!E170),AND(OR(E$1005="",Datos!E170&gt;=E$1005),OR(E$1006="",Datos!E170&lt;=E$1006)),FALSE),TRUE))))</f>
        <v>0.0</v>
      </c>
      <c r="F170">
        <f>IF(Datos!F170="",0,IF(AND(F$1008&lt;&gt;"",Datos!F170=F$1008),0,IF(F$1004=0,0,1-CHOOSE(F$1004,IF(ISNUMBER(Datos!F170),AND(OR(F$1005="",Datos!F170&gt;=F$1005),OR(F$1006="",Datos!F170&lt;=F$1006)),FALSE),IF(ISNUMBER(Datos!F170),AND(Datos!F170=INT(Datos!F170),AND(OR(F$1005="",Datos!F170&gt;=F$1005),OR(F$1006="",Datos!F170&lt;=F$1006))),FALSE),OR(ISNUMBER(FIND(";"&amp;UPPER(TRIM(Datos!F170&amp;""))&amp;"=",F$1007)),ISNUMBER(FIND(";"&amp;UPPER(TRIM(Datos!F170&amp;""))&amp;";",F$1007))),OR(UPPER(TRIM(Datos!F170&amp;""))="SÍ",UPPER(TRIM(Datos!F170&amp;""))="SI",UPPER(TRIM(Datos!F170&amp;""))="NO"),IF(ISNUMBER(Datos!F170),AND(OR(F$1005="",Datos!F170&gt;=F$1005),OR(F$1006="",Datos!F170&lt;=F$1006)),FALSE),TRUE))))</f>
        <v>0.0</v>
      </c>
      <c r="G170">
        <f>IF(Datos!G170="",0,IF(AND(G$1008&lt;&gt;"",Datos!G170=G$1008),0,IF(G$1004=0,0,1-CHOOSE(G$1004,IF(ISNUMBER(Datos!G170),AND(OR(G$1005="",Datos!G170&gt;=G$1005),OR(G$1006="",Datos!G170&lt;=G$1006)),FALSE),IF(ISNUMBER(Datos!G170),AND(Datos!G170=INT(Datos!G170),AND(OR(G$1005="",Datos!G170&gt;=G$1005),OR(G$1006="",Datos!G170&lt;=G$1006))),FALSE),OR(ISNUMBER(FIND(";"&amp;UPPER(TRIM(Datos!G170&amp;""))&amp;"=",G$1007)),ISNUMBER(FIND(";"&amp;UPPER(TRIM(Datos!G170&amp;""))&amp;";",G$1007))),OR(UPPER(TRIM(Datos!G170&amp;""))="SÍ",UPPER(TRIM(Datos!G170&amp;""))="SI",UPPER(TRIM(Datos!G170&amp;""))="NO"),IF(ISNUMBER(Datos!G170),AND(OR(G$1005="",Datos!G170&gt;=G$1005),OR(G$1006="",Datos!G170&lt;=G$1006)),FALSE),TRUE))))</f>
        <v>0.0</v>
      </c>
      <c r="H170">
        <f>IF(Datos!H170="",0,IF(AND(H$1008&lt;&gt;"",Datos!H170=H$1008),0,IF(H$1004=0,0,1-CHOOSE(H$1004,IF(ISNUMBER(Datos!H170),AND(OR(H$1005="",Datos!H170&gt;=H$1005),OR(H$1006="",Datos!H170&lt;=H$1006)),FALSE),IF(ISNUMBER(Datos!H170),AND(Datos!H170=INT(Datos!H170),AND(OR(H$1005="",Datos!H170&gt;=H$1005),OR(H$1006="",Datos!H170&lt;=H$1006))),FALSE),OR(ISNUMBER(FIND(";"&amp;UPPER(TRIM(Datos!H170&amp;""))&amp;"=",H$1007)),ISNUMBER(FIND(";"&amp;UPPER(TRIM(Datos!H170&amp;""))&amp;";",H$1007))),OR(UPPER(TRIM(Datos!H170&amp;""))="SÍ",UPPER(TRIM(Datos!H170&amp;""))="SI",UPPER(TRIM(Datos!H170&amp;""))="NO"),IF(ISNUMBER(Datos!H170),AND(OR(H$1005="",Datos!H170&gt;=H$1005),OR(H$1006="",Datos!H170&lt;=H$1006)),FALSE),TRUE))))</f>
        <v>0.0</v>
      </c>
      <c r="I170">
        <f>IF(Datos!I170="",0,IF(AND(I$1008&lt;&gt;"",Datos!I170=I$1008),0,IF(I$1004=0,0,1-CHOOSE(I$1004,IF(ISNUMBER(Datos!I170),AND(OR(I$1005="",Datos!I170&gt;=I$1005),OR(I$1006="",Datos!I170&lt;=I$1006)),FALSE),IF(ISNUMBER(Datos!I170),AND(Datos!I170=INT(Datos!I170),AND(OR(I$1005="",Datos!I170&gt;=I$1005),OR(I$1006="",Datos!I170&lt;=I$1006))),FALSE),OR(ISNUMBER(FIND(";"&amp;UPPER(TRIM(Datos!I170&amp;""))&amp;"=",I$1007)),ISNUMBER(FIND(";"&amp;UPPER(TRIM(Datos!I170&amp;""))&amp;";",I$1007))),OR(UPPER(TRIM(Datos!I170&amp;""))="SÍ",UPPER(TRIM(Datos!I170&amp;""))="SI",UPPER(TRIM(Datos!I170&amp;""))="NO"),IF(ISNUMBER(Datos!I170),AND(OR(I$1005="",Datos!I170&gt;=I$1005),OR(I$1006="",Datos!I170&lt;=I$1006)),FALSE),TRUE))))</f>
        <v>0.0</v>
      </c>
      <c r="J170">
        <f>IF(Datos!J170="",0,IF(AND(J$1008&lt;&gt;"",Datos!J170=J$1008),0,IF(J$1004=0,0,1-CHOOSE(J$1004,IF(ISNUMBER(Datos!J170),AND(OR(J$1005="",Datos!J170&gt;=J$1005),OR(J$1006="",Datos!J170&lt;=J$1006)),FALSE),IF(ISNUMBER(Datos!J170),AND(Datos!J170=INT(Datos!J170),AND(OR(J$1005="",Datos!J170&gt;=J$1005),OR(J$1006="",Datos!J170&lt;=J$1006))),FALSE),OR(ISNUMBER(FIND(";"&amp;UPPER(TRIM(Datos!J170&amp;""))&amp;"=",J$1007)),ISNUMBER(FIND(";"&amp;UPPER(TRIM(Datos!J170&amp;""))&amp;";",J$1007))),OR(UPPER(TRIM(Datos!J170&amp;""))="SÍ",UPPER(TRIM(Datos!J170&amp;""))="SI",UPPER(TRIM(Datos!J170&amp;""))="NO"),IF(ISNUMBER(Datos!J170),AND(OR(J$1005="",Datos!J170&gt;=J$1005),OR(J$1006="",Datos!J170&lt;=J$1006)),FALSE),TRUE))))</f>
        <v>0.0</v>
      </c>
      <c r="K170">
        <f>IF(Datos!K170="",0,IF(AND(K$1008&lt;&gt;"",Datos!K170=K$1008),0,IF(K$1004=0,0,1-CHOOSE(K$1004,IF(ISNUMBER(Datos!K170),AND(OR(K$1005="",Datos!K170&gt;=K$1005),OR(K$1006="",Datos!K170&lt;=K$1006)),FALSE),IF(ISNUMBER(Datos!K170),AND(Datos!K170=INT(Datos!K170),AND(OR(K$1005="",Datos!K170&gt;=K$1005),OR(K$1006="",Datos!K170&lt;=K$1006))),FALSE),OR(ISNUMBER(FIND(";"&amp;UPPER(TRIM(Datos!K170&amp;""))&amp;"=",K$1007)),ISNUMBER(FIND(";"&amp;UPPER(TRIM(Datos!K170&amp;""))&amp;";",K$1007))),OR(UPPER(TRIM(Datos!K170&amp;""))="SÍ",UPPER(TRIM(Datos!K170&amp;""))="SI",UPPER(TRIM(Datos!K170&amp;""))="NO"),IF(ISNUMBER(Datos!K170),AND(OR(K$1005="",Datos!K170&gt;=K$1005),OR(K$1006="",Datos!K170&lt;=K$1006)),FALSE),TRUE))))</f>
        <v>0.0</v>
      </c>
      <c r="L170">
        <f>IF(Datos!L170="",0,IF(AND(L$1008&lt;&gt;"",Datos!L170=L$1008),0,IF(L$1004=0,0,1-CHOOSE(L$1004,IF(ISNUMBER(Datos!L170),AND(OR(L$1005="",Datos!L170&gt;=L$1005),OR(L$1006="",Datos!L170&lt;=L$1006)),FALSE),IF(ISNUMBER(Datos!L170),AND(Datos!L170=INT(Datos!L170),AND(OR(L$1005="",Datos!L170&gt;=L$1005),OR(L$1006="",Datos!L170&lt;=L$1006))),FALSE),OR(ISNUMBER(FIND(";"&amp;UPPER(TRIM(Datos!L170&amp;""))&amp;"=",L$1007)),ISNUMBER(FIND(";"&amp;UPPER(TRIM(Datos!L170&amp;""))&amp;";",L$1007))),OR(UPPER(TRIM(Datos!L170&amp;""))="SÍ",UPPER(TRIM(Datos!L170&amp;""))="SI",UPPER(TRIM(Datos!L170&amp;""))="NO"),IF(ISNUMBER(Datos!L170),AND(OR(L$1005="",Datos!L170&gt;=L$1005),OR(L$1006="",Datos!L170&lt;=L$1006)),FALSE),TRUE))))</f>
        <v>0.0</v>
      </c>
      <c r="M170">
        <f>IF(Datos!M170="",0,IF(AND(M$1008&lt;&gt;"",Datos!M170=M$1008),0,IF(M$1004=0,0,1-CHOOSE(M$1004,IF(ISNUMBER(Datos!M170),AND(OR(M$1005="",Datos!M170&gt;=M$1005),OR(M$1006="",Datos!M170&lt;=M$1006)),FALSE),IF(ISNUMBER(Datos!M170),AND(Datos!M170=INT(Datos!M170),AND(OR(M$1005="",Datos!M170&gt;=M$1005),OR(M$1006="",Datos!M170&lt;=M$1006))),FALSE),OR(ISNUMBER(FIND(";"&amp;UPPER(TRIM(Datos!M170&amp;""))&amp;"=",M$1007)),ISNUMBER(FIND(";"&amp;UPPER(TRIM(Datos!M170&amp;""))&amp;";",M$1007))),OR(UPPER(TRIM(Datos!M170&amp;""))="SÍ",UPPER(TRIM(Datos!M170&amp;""))="SI",UPPER(TRIM(Datos!M170&amp;""))="NO"),IF(ISNUMBER(Datos!M170),AND(OR(M$1005="",Datos!M170&gt;=M$1005),OR(M$1006="",Datos!M170&lt;=M$1006)),FALSE),TRUE))))</f>
        <v>0.0</v>
      </c>
      <c r="N170">
        <f>IF(Datos!N170="",0,IF(AND(N$1008&lt;&gt;"",Datos!N170=N$1008),0,IF(N$1004=0,0,1-CHOOSE(N$1004,IF(ISNUMBER(Datos!N170),AND(OR(N$1005="",Datos!N170&gt;=N$1005),OR(N$1006="",Datos!N170&lt;=N$1006)),FALSE),IF(ISNUMBER(Datos!N170),AND(Datos!N170=INT(Datos!N170),AND(OR(N$1005="",Datos!N170&gt;=N$1005),OR(N$1006="",Datos!N170&lt;=N$1006))),FALSE),OR(ISNUMBER(FIND(";"&amp;UPPER(TRIM(Datos!N170&amp;""))&amp;"=",N$1007)),ISNUMBER(FIND(";"&amp;UPPER(TRIM(Datos!N170&amp;""))&amp;";",N$1007))),OR(UPPER(TRIM(Datos!N170&amp;""))="SÍ",UPPER(TRIM(Datos!N170&amp;""))="SI",UPPER(TRIM(Datos!N170&amp;""))="NO"),IF(ISNUMBER(Datos!N170),AND(OR(N$1005="",Datos!N170&gt;=N$1005),OR(N$1006="",Datos!N170&lt;=N$1006)),FALSE),TRUE))))</f>
        <v>0.0</v>
      </c>
      <c r="O170">
        <f>IF(Datos!O170="",0,IF(AND(O$1008&lt;&gt;"",Datos!O170=O$1008),0,IF(O$1004=0,0,1-CHOOSE(O$1004,IF(ISNUMBER(Datos!O170),AND(OR(O$1005="",Datos!O170&gt;=O$1005),OR(O$1006="",Datos!O170&lt;=O$1006)),FALSE),IF(ISNUMBER(Datos!O170),AND(Datos!O170=INT(Datos!O170),AND(OR(O$1005="",Datos!O170&gt;=O$1005),OR(O$1006="",Datos!O170&lt;=O$1006))),FALSE),OR(ISNUMBER(FIND(";"&amp;UPPER(TRIM(Datos!O170&amp;""))&amp;"=",O$1007)),ISNUMBER(FIND(";"&amp;UPPER(TRIM(Datos!O170&amp;""))&amp;";",O$1007))),OR(UPPER(TRIM(Datos!O170&amp;""))="SÍ",UPPER(TRIM(Datos!O170&amp;""))="SI",UPPER(TRIM(Datos!O170&amp;""))="NO"),IF(ISNUMBER(Datos!O170),AND(OR(O$1005="",Datos!O170&gt;=O$1005),OR(O$1006="",Datos!O170&lt;=O$1006)),FALSE),TRUE))))</f>
        <v>0.0</v>
      </c>
      <c r="P170">
        <f>IF(Datos!P170="",0,IF(AND(P$1008&lt;&gt;"",Datos!P170=P$1008),0,IF(P$1004=0,0,1-CHOOSE(P$1004,IF(ISNUMBER(Datos!P170),AND(OR(P$1005="",Datos!P170&gt;=P$1005),OR(P$1006="",Datos!P170&lt;=P$1006)),FALSE),IF(ISNUMBER(Datos!P170),AND(Datos!P170=INT(Datos!P170),AND(OR(P$1005="",Datos!P170&gt;=P$1005),OR(P$1006="",Datos!P170&lt;=P$1006))),FALSE),OR(ISNUMBER(FIND(";"&amp;UPPER(TRIM(Datos!P170&amp;""))&amp;"=",P$1007)),ISNUMBER(FIND(";"&amp;UPPER(TRIM(Datos!P170&amp;""))&amp;";",P$1007))),OR(UPPER(TRIM(Datos!P170&amp;""))="SÍ",UPPER(TRIM(Datos!P170&amp;""))="SI",UPPER(TRIM(Datos!P170&amp;""))="NO"),IF(ISNUMBER(Datos!P170),AND(OR(P$1005="",Datos!P170&gt;=P$1005),OR(P$1006="",Datos!P170&lt;=P$1006)),FALSE),TRUE))))</f>
        <v>0.0</v>
      </c>
      <c r="Q170">
        <f>IF(Datos!Q170="",0,IF(AND(Q$1008&lt;&gt;"",Datos!Q170=Q$1008),0,IF(Q$1004=0,0,1-CHOOSE(Q$1004,IF(ISNUMBER(Datos!Q170),AND(OR(Q$1005="",Datos!Q170&gt;=Q$1005),OR(Q$1006="",Datos!Q170&lt;=Q$1006)),FALSE),IF(ISNUMBER(Datos!Q170),AND(Datos!Q170=INT(Datos!Q170),AND(OR(Q$1005="",Datos!Q170&gt;=Q$1005),OR(Q$1006="",Datos!Q170&lt;=Q$1006))),FALSE),OR(ISNUMBER(FIND(";"&amp;UPPER(TRIM(Datos!Q170&amp;""))&amp;"=",Q$1007)),ISNUMBER(FIND(";"&amp;UPPER(TRIM(Datos!Q170&amp;""))&amp;";",Q$1007))),OR(UPPER(TRIM(Datos!Q170&amp;""))="SÍ",UPPER(TRIM(Datos!Q170&amp;""))="SI",UPPER(TRIM(Datos!Q170&amp;""))="NO"),IF(ISNUMBER(Datos!Q170),AND(OR(Q$1005="",Datos!Q170&gt;=Q$1005),OR(Q$1006="",Datos!Q170&lt;=Q$1006)),FALSE),TRUE))))</f>
        <v>0.0</v>
      </c>
      <c r="R170">
        <f>IF(Datos!R170="",0,IF(AND(R$1008&lt;&gt;"",Datos!R170=R$1008),0,IF(R$1004=0,0,1-CHOOSE(R$1004,IF(ISNUMBER(Datos!R170),AND(OR(R$1005="",Datos!R170&gt;=R$1005),OR(R$1006="",Datos!R170&lt;=R$1006)),FALSE),IF(ISNUMBER(Datos!R170),AND(Datos!R170=INT(Datos!R170),AND(OR(R$1005="",Datos!R170&gt;=R$1005),OR(R$1006="",Datos!R170&lt;=R$1006))),FALSE),OR(ISNUMBER(FIND(";"&amp;UPPER(TRIM(Datos!R170&amp;""))&amp;"=",R$1007)),ISNUMBER(FIND(";"&amp;UPPER(TRIM(Datos!R170&amp;""))&amp;";",R$1007))),OR(UPPER(TRIM(Datos!R170&amp;""))="SÍ",UPPER(TRIM(Datos!R170&amp;""))="SI",UPPER(TRIM(Datos!R170&amp;""))="NO"),IF(ISNUMBER(Datos!R170),AND(OR(R$1005="",Datos!R170&gt;=R$1005),OR(R$1006="",Datos!R170&lt;=R$1006)),FALSE),TRUE))))</f>
        <v>0.0</v>
      </c>
      <c r="S170">
        <f>IF(Datos!S170="",0,IF(AND(S$1008&lt;&gt;"",Datos!S170=S$1008),0,IF(S$1004=0,0,1-CHOOSE(S$1004,IF(ISNUMBER(Datos!S170),AND(OR(S$1005="",Datos!S170&gt;=S$1005),OR(S$1006="",Datos!S170&lt;=S$1006)),FALSE),IF(ISNUMBER(Datos!S170),AND(Datos!S170=INT(Datos!S170),AND(OR(S$1005="",Datos!S170&gt;=S$1005),OR(S$1006="",Datos!S170&lt;=S$1006))),FALSE),OR(ISNUMBER(FIND(";"&amp;UPPER(TRIM(Datos!S170&amp;""))&amp;"=",S$1007)),ISNUMBER(FIND(";"&amp;UPPER(TRIM(Datos!S170&amp;""))&amp;";",S$1007))),OR(UPPER(TRIM(Datos!S170&amp;""))="SÍ",UPPER(TRIM(Datos!S170&amp;""))="SI",UPPER(TRIM(Datos!S170&amp;""))="NO"),IF(ISNUMBER(Datos!S170),AND(OR(S$1005="",Datos!S170&gt;=S$1005),OR(S$1006="",Datos!S170&lt;=S$1006)),FALSE),TRUE))))</f>
        <v>0.0</v>
      </c>
      <c r="T170">
        <f>IF(Datos!T170="",0,IF(AND(T$1008&lt;&gt;"",Datos!T170=T$1008),0,IF(T$1004=0,0,1-CHOOSE(T$1004,IF(ISNUMBER(Datos!T170),AND(OR(T$1005="",Datos!T170&gt;=T$1005),OR(T$1006="",Datos!T170&lt;=T$1006)),FALSE),IF(ISNUMBER(Datos!T170),AND(Datos!T170=INT(Datos!T170),AND(OR(T$1005="",Datos!T170&gt;=T$1005),OR(T$1006="",Datos!T170&lt;=T$1006))),FALSE),OR(ISNUMBER(FIND(";"&amp;UPPER(TRIM(Datos!T170&amp;""))&amp;"=",T$1007)),ISNUMBER(FIND(";"&amp;UPPER(TRIM(Datos!T170&amp;""))&amp;";",T$1007))),OR(UPPER(TRIM(Datos!T170&amp;""))="SÍ",UPPER(TRIM(Datos!T170&amp;""))="SI",UPPER(TRIM(Datos!T170&amp;""))="NO"),IF(ISNUMBER(Datos!T170),AND(OR(T$1005="",Datos!T170&gt;=T$1005),OR(T$1006="",Datos!T170&lt;=T$1006)),FALSE),TRUE))))</f>
        <v>0.0</v>
      </c>
      <c r="U170">
        <f>IF(Datos!U170="",0,IF(AND(U$1008&lt;&gt;"",Datos!U170=U$1008),0,IF(U$1004=0,0,1-CHOOSE(U$1004,IF(ISNUMBER(Datos!U170),AND(OR(U$1005="",Datos!U170&gt;=U$1005),OR(U$1006="",Datos!U170&lt;=U$1006)),FALSE),IF(ISNUMBER(Datos!U170),AND(Datos!U170=INT(Datos!U170),AND(OR(U$1005="",Datos!U170&gt;=U$1005),OR(U$1006="",Datos!U170&lt;=U$1006))),FALSE),OR(ISNUMBER(FIND(";"&amp;UPPER(TRIM(Datos!U170&amp;""))&amp;"=",U$1007)),ISNUMBER(FIND(";"&amp;UPPER(TRIM(Datos!U170&amp;""))&amp;";",U$1007))),OR(UPPER(TRIM(Datos!U170&amp;""))="SÍ",UPPER(TRIM(Datos!U170&amp;""))="SI",UPPER(TRIM(Datos!U170&amp;""))="NO"),IF(ISNUMBER(Datos!U170),AND(OR(U$1005="",Datos!U170&gt;=U$1005),OR(U$1006="",Datos!U170&lt;=U$1006)),FALSE),TRUE))))</f>
        <v>0.0</v>
      </c>
      <c r="V170">
        <f>IF(Datos!V170="",0,IF(AND(V$1008&lt;&gt;"",Datos!V170=V$1008),0,IF(V$1004=0,0,1-CHOOSE(V$1004,IF(ISNUMBER(Datos!V170),AND(OR(V$1005="",Datos!V170&gt;=V$1005),OR(V$1006="",Datos!V170&lt;=V$1006)),FALSE),IF(ISNUMBER(Datos!V170),AND(Datos!V170=INT(Datos!V170),AND(OR(V$1005="",Datos!V170&gt;=V$1005),OR(V$1006="",Datos!V170&lt;=V$1006))),FALSE),OR(ISNUMBER(FIND(";"&amp;UPPER(TRIM(Datos!V170&amp;""))&amp;"=",V$1007)),ISNUMBER(FIND(";"&amp;UPPER(TRIM(Datos!V170&amp;""))&amp;";",V$1007))),OR(UPPER(TRIM(Datos!V170&amp;""))="SÍ",UPPER(TRIM(Datos!V170&amp;""))="SI",UPPER(TRIM(Datos!V170&amp;""))="NO"),IF(ISNUMBER(Datos!V170),AND(OR(V$1005="",Datos!V170&gt;=V$1005),OR(V$1006="",Datos!V170&lt;=V$1006)),FALSE),TRUE))))</f>
        <v>0.0</v>
      </c>
      <c r="W170">
        <f>IF(Datos!W170="",0,IF(AND(W$1008&lt;&gt;"",Datos!W170=W$1008),0,IF(W$1004=0,0,1-CHOOSE(W$1004,IF(ISNUMBER(Datos!W170),AND(OR(W$1005="",Datos!W170&gt;=W$1005),OR(W$1006="",Datos!W170&lt;=W$1006)),FALSE),IF(ISNUMBER(Datos!W170),AND(Datos!W170=INT(Datos!W170),AND(OR(W$1005="",Datos!W170&gt;=W$1005),OR(W$1006="",Datos!W170&lt;=W$1006))),FALSE),OR(ISNUMBER(FIND(";"&amp;UPPER(TRIM(Datos!W170&amp;""))&amp;"=",W$1007)),ISNUMBER(FIND(";"&amp;UPPER(TRIM(Datos!W170&amp;""))&amp;";",W$1007))),OR(UPPER(TRIM(Datos!W170&amp;""))="SÍ",UPPER(TRIM(Datos!W170&amp;""))="SI",UPPER(TRIM(Datos!W170&amp;""))="NO"),IF(ISNUMBER(Datos!W170),AND(OR(W$1005="",Datos!W170&gt;=W$1005),OR(W$1006="",Datos!W170&lt;=W$1006)),FALSE),TRUE))))</f>
        <v>0.0</v>
      </c>
      <c r="X170">
        <f>IF(Datos!X170="",0,IF(AND(X$1008&lt;&gt;"",Datos!X170=X$1008),0,IF(X$1004=0,0,1-CHOOSE(X$1004,IF(ISNUMBER(Datos!X170),AND(OR(X$1005="",Datos!X170&gt;=X$1005),OR(X$1006="",Datos!X170&lt;=X$1006)),FALSE),IF(ISNUMBER(Datos!X170),AND(Datos!X170=INT(Datos!X170),AND(OR(X$1005="",Datos!X170&gt;=X$1005),OR(X$1006="",Datos!X170&lt;=X$1006))),FALSE),OR(ISNUMBER(FIND(";"&amp;UPPER(TRIM(Datos!X170&amp;""))&amp;"=",X$1007)),ISNUMBER(FIND(";"&amp;UPPER(TRIM(Datos!X170&amp;""))&amp;";",X$1007))),OR(UPPER(TRIM(Datos!X170&amp;""))="SÍ",UPPER(TRIM(Datos!X170&amp;""))="SI",UPPER(TRIM(Datos!X170&amp;""))="NO"),IF(ISNUMBER(Datos!X170),AND(OR(X$1005="",Datos!X170&gt;=X$1005),OR(X$1006="",Datos!X170&lt;=X$1006)),FALSE),TRUE))))</f>
        <v>0.0</v>
      </c>
      <c r="Y170">
        <f>IF(Datos!Y170="",0,IF(AND(Y$1008&lt;&gt;"",Datos!Y170=Y$1008),0,IF(Y$1004=0,0,1-CHOOSE(Y$1004,IF(ISNUMBER(Datos!Y170),AND(OR(Y$1005="",Datos!Y170&gt;=Y$1005),OR(Y$1006="",Datos!Y170&lt;=Y$1006)),FALSE),IF(ISNUMBER(Datos!Y170),AND(Datos!Y170=INT(Datos!Y170),AND(OR(Y$1005="",Datos!Y170&gt;=Y$1005),OR(Y$1006="",Datos!Y170&lt;=Y$1006))),FALSE),OR(ISNUMBER(FIND(";"&amp;UPPER(TRIM(Datos!Y170&amp;""))&amp;"=",Y$1007)),ISNUMBER(FIND(";"&amp;UPPER(TRIM(Datos!Y170&amp;""))&amp;";",Y$1007))),OR(UPPER(TRIM(Datos!Y170&amp;""))="SÍ",UPPER(TRIM(Datos!Y170&amp;""))="SI",UPPER(TRIM(Datos!Y170&amp;""))="NO"),IF(ISNUMBER(Datos!Y170),AND(OR(Y$1005="",Datos!Y170&gt;=Y$1005),OR(Y$1006="",Datos!Y170&lt;=Y$1006)),FALSE),TRUE))))</f>
        <v>0.0</v>
      </c>
      <c r="Z170">
        <f>IF(Datos!Z170="",0,IF(AND(Z$1008&lt;&gt;"",Datos!Z170=Z$1008),0,IF(Z$1004=0,0,1-CHOOSE(Z$1004,IF(ISNUMBER(Datos!Z170),AND(OR(Z$1005="",Datos!Z170&gt;=Z$1005),OR(Z$1006="",Datos!Z170&lt;=Z$1006)),FALSE),IF(ISNUMBER(Datos!Z170),AND(Datos!Z170=INT(Datos!Z170),AND(OR(Z$1005="",Datos!Z170&gt;=Z$1005),OR(Z$1006="",Datos!Z170&lt;=Z$1006))),FALSE),OR(ISNUMBER(FIND(";"&amp;UPPER(TRIM(Datos!Z170&amp;""))&amp;"=",Z$1007)),ISNUMBER(FIND(";"&amp;UPPER(TRIM(Datos!Z170&amp;""))&amp;";",Z$1007))),OR(UPPER(TRIM(Datos!Z170&amp;""))="SÍ",UPPER(TRIM(Datos!Z170&amp;""))="SI",UPPER(TRIM(Datos!Z170&amp;""))="NO"),IF(ISNUMBER(Datos!Z170),AND(OR(Z$1005="",Datos!Z170&gt;=Z$1005),OR(Z$1006="",Datos!Z170&lt;=Z$1006)),FALSE),TRUE))))</f>
        <v>0.0</v>
      </c>
      <c r="AA170">
        <f>IF(Datos!AA170="",0,IF(AND(AA$1008&lt;&gt;"",Datos!AA170=AA$1008),0,IF(AA$1004=0,0,1-CHOOSE(AA$1004,IF(ISNUMBER(Datos!AA170),AND(OR(AA$1005="",Datos!AA170&gt;=AA$1005),OR(AA$1006="",Datos!AA170&lt;=AA$1006)),FALSE),IF(ISNUMBER(Datos!AA170),AND(Datos!AA170=INT(Datos!AA170),AND(OR(AA$1005="",Datos!AA170&gt;=AA$1005),OR(AA$1006="",Datos!AA170&lt;=AA$1006))),FALSE),OR(ISNUMBER(FIND(";"&amp;UPPER(TRIM(Datos!AA170&amp;""))&amp;"=",AA$1007)),ISNUMBER(FIND(";"&amp;UPPER(TRIM(Datos!AA170&amp;""))&amp;";",AA$1007))),OR(UPPER(TRIM(Datos!AA170&amp;""))="SÍ",UPPER(TRIM(Datos!AA170&amp;""))="SI",UPPER(TRIM(Datos!AA170&amp;""))="NO"),IF(ISNUMBER(Datos!AA170),AND(OR(AA$1005="",Datos!AA170&gt;=AA$1005),OR(AA$1006="",Datos!AA170&lt;=AA$1006)),FALSE),TRUE))))</f>
        <v>0.0</v>
      </c>
      <c r="AB170">
        <f>IF(Datos!AB170="",0,IF(AND(AB$1008&lt;&gt;"",Datos!AB170=AB$1008),0,IF(AB$1004=0,0,1-CHOOSE(AB$1004,IF(ISNUMBER(Datos!AB170),AND(OR(AB$1005="",Datos!AB170&gt;=AB$1005),OR(AB$1006="",Datos!AB170&lt;=AB$1006)),FALSE),IF(ISNUMBER(Datos!AB170),AND(Datos!AB170=INT(Datos!AB170),AND(OR(AB$1005="",Datos!AB170&gt;=AB$1005),OR(AB$1006="",Datos!AB170&lt;=AB$1006))),FALSE),OR(ISNUMBER(FIND(";"&amp;UPPER(TRIM(Datos!AB170&amp;""))&amp;"=",AB$1007)),ISNUMBER(FIND(";"&amp;UPPER(TRIM(Datos!AB170&amp;""))&amp;";",AB$1007))),OR(UPPER(TRIM(Datos!AB170&amp;""))="SÍ",UPPER(TRIM(Datos!AB170&amp;""))="SI",UPPER(TRIM(Datos!AB170&amp;""))="NO"),IF(ISNUMBER(Datos!AB170),AND(OR(AB$1005="",Datos!AB170&gt;=AB$1005),OR(AB$1006="",Datos!AB170&lt;=AB$1006)),FALSE),TRUE))))</f>
        <v>0.0</v>
      </c>
      <c r="AC170">
        <f>IF(Datos!AC170="",0,IF(AND(AC$1008&lt;&gt;"",Datos!AC170=AC$1008),0,IF(AC$1004=0,0,1-CHOOSE(AC$1004,IF(ISNUMBER(Datos!AC170),AND(OR(AC$1005="",Datos!AC170&gt;=AC$1005),OR(AC$1006="",Datos!AC170&lt;=AC$1006)),FALSE),IF(ISNUMBER(Datos!AC170),AND(Datos!AC170=INT(Datos!AC170),AND(OR(AC$1005="",Datos!AC170&gt;=AC$1005),OR(AC$1006="",Datos!AC170&lt;=AC$1006))),FALSE),OR(ISNUMBER(FIND(";"&amp;UPPER(TRIM(Datos!AC170&amp;""))&amp;"=",AC$1007)),ISNUMBER(FIND(";"&amp;UPPER(TRIM(Datos!AC170&amp;""))&amp;";",AC$1007))),OR(UPPER(TRIM(Datos!AC170&amp;""))="SÍ",UPPER(TRIM(Datos!AC170&amp;""))="SI",UPPER(TRIM(Datos!AC170&amp;""))="NO"),IF(ISNUMBER(Datos!AC170),AND(OR(AC$1005="",Datos!AC170&gt;=AC$1005),OR(AC$1006="",Datos!AC170&lt;=AC$1006)),FALSE),TRUE))))</f>
        <v>0.0</v>
      </c>
      <c r="AD170">
        <f>IF(Datos!AD170="",0,IF(AND(AD$1008&lt;&gt;"",Datos!AD170=AD$1008),0,IF(AD$1004=0,0,1-CHOOSE(AD$1004,IF(ISNUMBER(Datos!AD170),AND(OR(AD$1005="",Datos!AD170&gt;=AD$1005),OR(AD$1006="",Datos!AD170&lt;=AD$1006)),FALSE),IF(ISNUMBER(Datos!AD170),AND(Datos!AD170=INT(Datos!AD170),AND(OR(AD$1005="",Datos!AD170&gt;=AD$1005),OR(AD$1006="",Datos!AD170&lt;=AD$1006))),FALSE),OR(ISNUMBER(FIND(";"&amp;UPPER(TRIM(Datos!AD170&amp;""))&amp;"=",AD$1007)),ISNUMBER(FIND(";"&amp;UPPER(TRIM(Datos!AD170&amp;""))&amp;";",AD$1007))),OR(UPPER(TRIM(Datos!AD170&amp;""))="SÍ",UPPER(TRIM(Datos!AD170&amp;""))="SI",UPPER(TRIM(Datos!AD170&amp;""))="NO"),IF(ISNUMBER(Datos!AD170),AND(OR(AD$1005="",Datos!AD170&gt;=AD$1005),OR(AD$1006="",Datos!AD170&lt;=AD$1006)),FALSE),TRUE))))</f>
        <v>0.0</v>
      </c>
      <c r="AE170">
        <f>IF(Datos!AE170="",0,IF(AND(AE$1008&lt;&gt;"",Datos!AE170=AE$1008),0,IF(AE$1004=0,0,1-CHOOSE(AE$1004,IF(ISNUMBER(Datos!AE170),AND(OR(AE$1005="",Datos!AE170&gt;=AE$1005),OR(AE$1006="",Datos!AE170&lt;=AE$1006)),FALSE),IF(ISNUMBER(Datos!AE170),AND(Datos!AE170=INT(Datos!AE170),AND(OR(AE$1005="",Datos!AE170&gt;=AE$1005),OR(AE$1006="",Datos!AE170&lt;=AE$1006))),FALSE),OR(ISNUMBER(FIND(";"&amp;UPPER(TRIM(Datos!AE170&amp;""))&amp;"=",AE$1007)),ISNUMBER(FIND(";"&amp;UPPER(TRIM(Datos!AE170&amp;""))&amp;";",AE$1007))),OR(UPPER(TRIM(Datos!AE170&amp;""))="SÍ",UPPER(TRIM(Datos!AE170&amp;""))="SI",UPPER(TRIM(Datos!AE170&amp;""))="NO"),IF(ISNUMBER(Datos!AE170),AND(OR(AE$1005="",Datos!AE170&gt;=AE$1005),OR(AE$1006="",Datos!AE170&lt;=AE$1006)),FALSE),TRUE))))</f>
        <v>0.0</v>
      </c>
    </row>
    <row r="171" spans="2:31">
      <c r="B171">
        <f>IF(Datos!B171="",0,IF(AND(B$1008&lt;&gt;"",Datos!B171=B$1008),0,IF(B$1004=0,0,1-CHOOSE(B$1004,IF(ISNUMBER(Datos!B171),AND(OR(B$1005="",Datos!B171&gt;=B$1005),OR(B$1006="",Datos!B171&lt;=B$1006)),FALSE),IF(ISNUMBER(Datos!B171),AND(Datos!B171=INT(Datos!B171),AND(OR(B$1005="",Datos!B171&gt;=B$1005),OR(B$1006="",Datos!B171&lt;=B$1006))),FALSE),OR(ISNUMBER(FIND(";"&amp;UPPER(TRIM(Datos!B171&amp;""))&amp;"=",B$1007)),ISNUMBER(FIND(";"&amp;UPPER(TRIM(Datos!B171&amp;""))&amp;";",B$1007))),OR(UPPER(TRIM(Datos!B171&amp;""))="SÍ",UPPER(TRIM(Datos!B171&amp;""))="SI",UPPER(TRIM(Datos!B171&amp;""))="NO"),IF(ISNUMBER(Datos!B171),AND(OR(B$1005="",Datos!B171&gt;=B$1005),OR(B$1006="",Datos!B171&lt;=B$1006)),FALSE),TRUE))))</f>
        <v>0.0</v>
      </c>
      <c r="C171">
        <f>IF(Datos!C171="",0,IF(AND(C$1008&lt;&gt;"",Datos!C171=C$1008),0,IF(C$1004=0,0,1-CHOOSE(C$1004,IF(ISNUMBER(Datos!C171),AND(OR(C$1005="",Datos!C171&gt;=C$1005),OR(C$1006="",Datos!C171&lt;=C$1006)),FALSE),IF(ISNUMBER(Datos!C171),AND(Datos!C171=INT(Datos!C171),AND(OR(C$1005="",Datos!C171&gt;=C$1005),OR(C$1006="",Datos!C171&lt;=C$1006))),FALSE),OR(ISNUMBER(FIND(";"&amp;UPPER(TRIM(Datos!C171&amp;""))&amp;"=",C$1007)),ISNUMBER(FIND(";"&amp;UPPER(TRIM(Datos!C171&amp;""))&amp;";",C$1007))),OR(UPPER(TRIM(Datos!C171&amp;""))="SÍ",UPPER(TRIM(Datos!C171&amp;""))="SI",UPPER(TRIM(Datos!C171&amp;""))="NO"),IF(ISNUMBER(Datos!C171),AND(OR(C$1005="",Datos!C171&gt;=C$1005),OR(C$1006="",Datos!C171&lt;=C$1006)),FALSE),TRUE))))</f>
        <v>0.0</v>
      </c>
      <c r="D171">
        <f>IF(Datos!D171="",0,IF(AND(D$1008&lt;&gt;"",Datos!D171=D$1008),0,IF(D$1004=0,0,1-CHOOSE(D$1004,IF(ISNUMBER(Datos!D171),AND(OR(D$1005="",Datos!D171&gt;=D$1005),OR(D$1006="",Datos!D171&lt;=D$1006)),FALSE),IF(ISNUMBER(Datos!D171),AND(Datos!D171=INT(Datos!D171),AND(OR(D$1005="",Datos!D171&gt;=D$1005),OR(D$1006="",Datos!D171&lt;=D$1006))),FALSE),OR(ISNUMBER(FIND(";"&amp;UPPER(TRIM(Datos!D171&amp;""))&amp;"=",D$1007)),ISNUMBER(FIND(";"&amp;UPPER(TRIM(Datos!D171&amp;""))&amp;";",D$1007))),OR(UPPER(TRIM(Datos!D171&amp;""))="SÍ",UPPER(TRIM(Datos!D171&amp;""))="SI",UPPER(TRIM(Datos!D171&amp;""))="NO"),IF(ISNUMBER(Datos!D171),AND(OR(D$1005="",Datos!D171&gt;=D$1005),OR(D$1006="",Datos!D171&lt;=D$1006)),FALSE),TRUE))))</f>
        <v>0.0</v>
      </c>
      <c r="E171">
        <f>IF(Datos!E171="",0,IF(AND(E$1008&lt;&gt;"",Datos!E171=E$1008),0,IF(E$1004=0,0,1-CHOOSE(E$1004,IF(ISNUMBER(Datos!E171),AND(OR(E$1005="",Datos!E171&gt;=E$1005),OR(E$1006="",Datos!E171&lt;=E$1006)),FALSE),IF(ISNUMBER(Datos!E171),AND(Datos!E171=INT(Datos!E171),AND(OR(E$1005="",Datos!E171&gt;=E$1005),OR(E$1006="",Datos!E171&lt;=E$1006))),FALSE),OR(ISNUMBER(FIND(";"&amp;UPPER(TRIM(Datos!E171&amp;""))&amp;"=",E$1007)),ISNUMBER(FIND(";"&amp;UPPER(TRIM(Datos!E171&amp;""))&amp;";",E$1007))),OR(UPPER(TRIM(Datos!E171&amp;""))="SÍ",UPPER(TRIM(Datos!E171&amp;""))="SI",UPPER(TRIM(Datos!E171&amp;""))="NO"),IF(ISNUMBER(Datos!E171),AND(OR(E$1005="",Datos!E171&gt;=E$1005),OR(E$1006="",Datos!E171&lt;=E$1006)),FALSE),TRUE))))</f>
        <v>0.0</v>
      </c>
      <c r="F171">
        <f>IF(Datos!F171="",0,IF(AND(F$1008&lt;&gt;"",Datos!F171=F$1008),0,IF(F$1004=0,0,1-CHOOSE(F$1004,IF(ISNUMBER(Datos!F171),AND(OR(F$1005="",Datos!F171&gt;=F$1005),OR(F$1006="",Datos!F171&lt;=F$1006)),FALSE),IF(ISNUMBER(Datos!F171),AND(Datos!F171=INT(Datos!F171),AND(OR(F$1005="",Datos!F171&gt;=F$1005),OR(F$1006="",Datos!F171&lt;=F$1006))),FALSE),OR(ISNUMBER(FIND(";"&amp;UPPER(TRIM(Datos!F171&amp;""))&amp;"=",F$1007)),ISNUMBER(FIND(";"&amp;UPPER(TRIM(Datos!F171&amp;""))&amp;";",F$1007))),OR(UPPER(TRIM(Datos!F171&amp;""))="SÍ",UPPER(TRIM(Datos!F171&amp;""))="SI",UPPER(TRIM(Datos!F171&amp;""))="NO"),IF(ISNUMBER(Datos!F171),AND(OR(F$1005="",Datos!F171&gt;=F$1005),OR(F$1006="",Datos!F171&lt;=F$1006)),FALSE),TRUE))))</f>
        <v>0.0</v>
      </c>
      <c r="G171">
        <f>IF(Datos!G171="",0,IF(AND(G$1008&lt;&gt;"",Datos!G171=G$1008),0,IF(G$1004=0,0,1-CHOOSE(G$1004,IF(ISNUMBER(Datos!G171),AND(OR(G$1005="",Datos!G171&gt;=G$1005),OR(G$1006="",Datos!G171&lt;=G$1006)),FALSE),IF(ISNUMBER(Datos!G171),AND(Datos!G171=INT(Datos!G171),AND(OR(G$1005="",Datos!G171&gt;=G$1005),OR(G$1006="",Datos!G171&lt;=G$1006))),FALSE),OR(ISNUMBER(FIND(";"&amp;UPPER(TRIM(Datos!G171&amp;""))&amp;"=",G$1007)),ISNUMBER(FIND(";"&amp;UPPER(TRIM(Datos!G171&amp;""))&amp;";",G$1007))),OR(UPPER(TRIM(Datos!G171&amp;""))="SÍ",UPPER(TRIM(Datos!G171&amp;""))="SI",UPPER(TRIM(Datos!G171&amp;""))="NO"),IF(ISNUMBER(Datos!G171),AND(OR(G$1005="",Datos!G171&gt;=G$1005),OR(G$1006="",Datos!G171&lt;=G$1006)),FALSE),TRUE))))</f>
        <v>0.0</v>
      </c>
      <c r="H171">
        <f>IF(Datos!H171="",0,IF(AND(H$1008&lt;&gt;"",Datos!H171=H$1008),0,IF(H$1004=0,0,1-CHOOSE(H$1004,IF(ISNUMBER(Datos!H171),AND(OR(H$1005="",Datos!H171&gt;=H$1005),OR(H$1006="",Datos!H171&lt;=H$1006)),FALSE),IF(ISNUMBER(Datos!H171),AND(Datos!H171=INT(Datos!H171),AND(OR(H$1005="",Datos!H171&gt;=H$1005),OR(H$1006="",Datos!H171&lt;=H$1006))),FALSE),OR(ISNUMBER(FIND(";"&amp;UPPER(TRIM(Datos!H171&amp;""))&amp;"=",H$1007)),ISNUMBER(FIND(";"&amp;UPPER(TRIM(Datos!H171&amp;""))&amp;";",H$1007))),OR(UPPER(TRIM(Datos!H171&amp;""))="SÍ",UPPER(TRIM(Datos!H171&amp;""))="SI",UPPER(TRIM(Datos!H171&amp;""))="NO"),IF(ISNUMBER(Datos!H171),AND(OR(H$1005="",Datos!H171&gt;=H$1005),OR(H$1006="",Datos!H171&lt;=H$1006)),FALSE),TRUE))))</f>
        <v>0.0</v>
      </c>
      <c r="I171">
        <f>IF(Datos!I171="",0,IF(AND(I$1008&lt;&gt;"",Datos!I171=I$1008),0,IF(I$1004=0,0,1-CHOOSE(I$1004,IF(ISNUMBER(Datos!I171),AND(OR(I$1005="",Datos!I171&gt;=I$1005),OR(I$1006="",Datos!I171&lt;=I$1006)),FALSE),IF(ISNUMBER(Datos!I171),AND(Datos!I171=INT(Datos!I171),AND(OR(I$1005="",Datos!I171&gt;=I$1005),OR(I$1006="",Datos!I171&lt;=I$1006))),FALSE),OR(ISNUMBER(FIND(";"&amp;UPPER(TRIM(Datos!I171&amp;""))&amp;"=",I$1007)),ISNUMBER(FIND(";"&amp;UPPER(TRIM(Datos!I171&amp;""))&amp;";",I$1007))),OR(UPPER(TRIM(Datos!I171&amp;""))="SÍ",UPPER(TRIM(Datos!I171&amp;""))="SI",UPPER(TRIM(Datos!I171&amp;""))="NO"),IF(ISNUMBER(Datos!I171),AND(OR(I$1005="",Datos!I171&gt;=I$1005),OR(I$1006="",Datos!I171&lt;=I$1006)),FALSE),TRUE))))</f>
        <v>0.0</v>
      </c>
      <c r="J171">
        <f>IF(Datos!J171="",0,IF(AND(J$1008&lt;&gt;"",Datos!J171=J$1008),0,IF(J$1004=0,0,1-CHOOSE(J$1004,IF(ISNUMBER(Datos!J171),AND(OR(J$1005="",Datos!J171&gt;=J$1005),OR(J$1006="",Datos!J171&lt;=J$1006)),FALSE),IF(ISNUMBER(Datos!J171),AND(Datos!J171=INT(Datos!J171),AND(OR(J$1005="",Datos!J171&gt;=J$1005),OR(J$1006="",Datos!J171&lt;=J$1006))),FALSE),OR(ISNUMBER(FIND(";"&amp;UPPER(TRIM(Datos!J171&amp;""))&amp;"=",J$1007)),ISNUMBER(FIND(";"&amp;UPPER(TRIM(Datos!J171&amp;""))&amp;";",J$1007))),OR(UPPER(TRIM(Datos!J171&amp;""))="SÍ",UPPER(TRIM(Datos!J171&amp;""))="SI",UPPER(TRIM(Datos!J171&amp;""))="NO"),IF(ISNUMBER(Datos!J171),AND(OR(J$1005="",Datos!J171&gt;=J$1005),OR(J$1006="",Datos!J171&lt;=J$1006)),FALSE),TRUE))))</f>
        <v>0.0</v>
      </c>
      <c r="K171">
        <f>IF(Datos!K171="",0,IF(AND(K$1008&lt;&gt;"",Datos!K171=K$1008),0,IF(K$1004=0,0,1-CHOOSE(K$1004,IF(ISNUMBER(Datos!K171),AND(OR(K$1005="",Datos!K171&gt;=K$1005),OR(K$1006="",Datos!K171&lt;=K$1006)),FALSE),IF(ISNUMBER(Datos!K171),AND(Datos!K171=INT(Datos!K171),AND(OR(K$1005="",Datos!K171&gt;=K$1005),OR(K$1006="",Datos!K171&lt;=K$1006))),FALSE),OR(ISNUMBER(FIND(";"&amp;UPPER(TRIM(Datos!K171&amp;""))&amp;"=",K$1007)),ISNUMBER(FIND(";"&amp;UPPER(TRIM(Datos!K171&amp;""))&amp;";",K$1007))),OR(UPPER(TRIM(Datos!K171&amp;""))="SÍ",UPPER(TRIM(Datos!K171&amp;""))="SI",UPPER(TRIM(Datos!K171&amp;""))="NO"),IF(ISNUMBER(Datos!K171),AND(OR(K$1005="",Datos!K171&gt;=K$1005),OR(K$1006="",Datos!K171&lt;=K$1006)),FALSE),TRUE))))</f>
        <v>0.0</v>
      </c>
      <c r="L171">
        <f>IF(Datos!L171="",0,IF(AND(L$1008&lt;&gt;"",Datos!L171=L$1008),0,IF(L$1004=0,0,1-CHOOSE(L$1004,IF(ISNUMBER(Datos!L171),AND(OR(L$1005="",Datos!L171&gt;=L$1005),OR(L$1006="",Datos!L171&lt;=L$1006)),FALSE),IF(ISNUMBER(Datos!L171),AND(Datos!L171=INT(Datos!L171),AND(OR(L$1005="",Datos!L171&gt;=L$1005),OR(L$1006="",Datos!L171&lt;=L$1006))),FALSE),OR(ISNUMBER(FIND(";"&amp;UPPER(TRIM(Datos!L171&amp;""))&amp;"=",L$1007)),ISNUMBER(FIND(";"&amp;UPPER(TRIM(Datos!L171&amp;""))&amp;";",L$1007))),OR(UPPER(TRIM(Datos!L171&amp;""))="SÍ",UPPER(TRIM(Datos!L171&amp;""))="SI",UPPER(TRIM(Datos!L171&amp;""))="NO"),IF(ISNUMBER(Datos!L171),AND(OR(L$1005="",Datos!L171&gt;=L$1005),OR(L$1006="",Datos!L171&lt;=L$1006)),FALSE),TRUE))))</f>
        <v>0.0</v>
      </c>
      <c r="M171">
        <f>IF(Datos!M171="",0,IF(AND(M$1008&lt;&gt;"",Datos!M171=M$1008),0,IF(M$1004=0,0,1-CHOOSE(M$1004,IF(ISNUMBER(Datos!M171),AND(OR(M$1005="",Datos!M171&gt;=M$1005),OR(M$1006="",Datos!M171&lt;=M$1006)),FALSE),IF(ISNUMBER(Datos!M171),AND(Datos!M171=INT(Datos!M171),AND(OR(M$1005="",Datos!M171&gt;=M$1005),OR(M$1006="",Datos!M171&lt;=M$1006))),FALSE),OR(ISNUMBER(FIND(";"&amp;UPPER(TRIM(Datos!M171&amp;""))&amp;"=",M$1007)),ISNUMBER(FIND(";"&amp;UPPER(TRIM(Datos!M171&amp;""))&amp;";",M$1007))),OR(UPPER(TRIM(Datos!M171&amp;""))="SÍ",UPPER(TRIM(Datos!M171&amp;""))="SI",UPPER(TRIM(Datos!M171&amp;""))="NO"),IF(ISNUMBER(Datos!M171),AND(OR(M$1005="",Datos!M171&gt;=M$1005),OR(M$1006="",Datos!M171&lt;=M$1006)),FALSE),TRUE))))</f>
        <v>0.0</v>
      </c>
      <c r="N171">
        <f>IF(Datos!N171="",0,IF(AND(N$1008&lt;&gt;"",Datos!N171=N$1008),0,IF(N$1004=0,0,1-CHOOSE(N$1004,IF(ISNUMBER(Datos!N171),AND(OR(N$1005="",Datos!N171&gt;=N$1005),OR(N$1006="",Datos!N171&lt;=N$1006)),FALSE),IF(ISNUMBER(Datos!N171),AND(Datos!N171=INT(Datos!N171),AND(OR(N$1005="",Datos!N171&gt;=N$1005),OR(N$1006="",Datos!N171&lt;=N$1006))),FALSE),OR(ISNUMBER(FIND(";"&amp;UPPER(TRIM(Datos!N171&amp;""))&amp;"=",N$1007)),ISNUMBER(FIND(";"&amp;UPPER(TRIM(Datos!N171&amp;""))&amp;";",N$1007))),OR(UPPER(TRIM(Datos!N171&amp;""))="SÍ",UPPER(TRIM(Datos!N171&amp;""))="SI",UPPER(TRIM(Datos!N171&amp;""))="NO"),IF(ISNUMBER(Datos!N171),AND(OR(N$1005="",Datos!N171&gt;=N$1005),OR(N$1006="",Datos!N171&lt;=N$1006)),FALSE),TRUE))))</f>
        <v>0.0</v>
      </c>
      <c r="O171">
        <f>IF(Datos!O171="",0,IF(AND(O$1008&lt;&gt;"",Datos!O171=O$1008),0,IF(O$1004=0,0,1-CHOOSE(O$1004,IF(ISNUMBER(Datos!O171),AND(OR(O$1005="",Datos!O171&gt;=O$1005),OR(O$1006="",Datos!O171&lt;=O$1006)),FALSE),IF(ISNUMBER(Datos!O171),AND(Datos!O171=INT(Datos!O171),AND(OR(O$1005="",Datos!O171&gt;=O$1005),OR(O$1006="",Datos!O171&lt;=O$1006))),FALSE),OR(ISNUMBER(FIND(";"&amp;UPPER(TRIM(Datos!O171&amp;""))&amp;"=",O$1007)),ISNUMBER(FIND(";"&amp;UPPER(TRIM(Datos!O171&amp;""))&amp;";",O$1007))),OR(UPPER(TRIM(Datos!O171&amp;""))="SÍ",UPPER(TRIM(Datos!O171&amp;""))="SI",UPPER(TRIM(Datos!O171&amp;""))="NO"),IF(ISNUMBER(Datos!O171),AND(OR(O$1005="",Datos!O171&gt;=O$1005),OR(O$1006="",Datos!O171&lt;=O$1006)),FALSE),TRUE))))</f>
        <v>0.0</v>
      </c>
      <c r="P171">
        <f>IF(Datos!P171="",0,IF(AND(P$1008&lt;&gt;"",Datos!P171=P$1008),0,IF(P$1004=0,0,1-CHOOSE(P$1004,IF(ISNUMBER(Datos!P171),AND(OR(P$1005="",Datos!P171&gt;=P$1005),OR(P$1006="",Datos!P171&lt;=P$1006)),FALSE),IF(ISNUMBER(Datos!P171),AND(Datos!P171=INT(Datos!P171),AND(OR(P$1005="",Datos!P171&gt;=P$1005),OR(P$1006="",Datos!P171&lt;=P$1006))),FALSE),OR(ISNUMBER(FIND(";"&amp;UPPER(TRIM(Datos!P171&amp;""))&amp;"=",P$1007)),ISNUMBER(FIND(";"&amp;UPPER(TRIM(Datos!P171&amp;""))&amp;";",P$1007))),OR(UPPER(TRIM(Datos!P171&amp;""))="SÍ",UPPER(TRIM(Datos!P171&amp;""))="SI",UPPER(TRIM(Datos!P171&amp;""))="NO"),IF(ISNUMBER(Datos!P171),AND(OR(P$1005="",Datos!P171&gt;=P$1005),OR(P$1006="",Datos!P171&lt;=P$1006)),FALSE),TRUE))))</f>
        <v>0.0</v>
      </c>
      <c r="Q171">
        <f>IF(Datos!Q171="",0,IF(AND(Q$1008&lt;&gt;"",Datos!Q171=Q$1008),0,IF(Q$1004=0,0,1-CHOOSE(Q$1004,IF(ISNUMBER(Datos!Q171),AND(OR(Q$1005="",Datos!Q171&gt;=Q$1005),OR(Q$1006="",Datos!Q171&lt;=Q$1006)),FALSE),IF(ISNUMBER(Datos!Q171),AND(Datos!Q171=INT(Datos!Q171),AND(OR(Q$1005="",Datos!Q171&gt;=Q$1005),OR(Q$1006="",Datos!Q171&lt;=Q$1006))),FALSE),OR(ISNUMBER(FIND(";"&amp;UPPER(TRIM(Datos!Q171&amp;""))&amp;"=",Q$1007)),ISNUMBER(FIND(";"&amp;UPPER(TRIM(Datos!Q171&amp;""))&amp;";",Q$1007))),OR(UPPER(TRIM(Datos!Q171&amp;""))="SÍ",UPPER(TRIM(Datos!Q171&amp;""))="SI",UPPER(TRIM(Datos!Q171&amp;""))="NO"),IF(ISNUMBER(Datos!Q171),AND(OR(Q$1005="",Datos!Q171&gt;=Q$1005),OR(Q$1006="",Datos!Q171&lt;=Q$1006)),FALSE),TRUE))))</f>
        <v>0.0</v>
      </c>
      <c r="R171">
        <f>IF(Datos!R171="",0,IF(AND(R$1008&lt;&gt;"",Datos!R171=R$1008),0,IF(R$1004=0,0,1-CHOOSE(R$1004,IF(ISNUMBER(Datos!R171),AND(OR(R$1005="",Datos!R171&gt;=R$1005),OR(R$1006="",Datos!R171&lt;=R$1006)),FALSE),IF(ISNUMBER(Datos!R171),AND(Datos!R171=INT(Datos!R171),AND(OR(R$1005="",Datos!R171&gt;=R$1005),OR(R$1006="",Datos!R171&lt;=R$1006))),FALSE),OR(ISNUMBER(FIND(";"&amp;UPPER(TRIM(Datos!R171&amp;""))&amp;"=",R$1007)),ISNUMBER(FIND(";"&amp;UPPER(TRIM(Datos!R171&amp;""))&amp;";",R$1007))),OR(UPPER(TRIM(Datos!R171&amp;""))="SÍ",UPPER(TRIM(Datos!R171&amp;""))="SI",UPPER(TRIM(Datos!R171&amp;""))="NO"),IF(ISNUMBER(Datos!R171),AND(OR(R$1005="",Datos!R171&gt;=R$1005),OR(R$1006="",Datos!R171&lt;=R$1006)),FALSE),TRUE))))</f>
        <v>0.0</v>
      </c>
      <c r="S171">
        <f>IF(Datos!S171="",0,IF(AND(S$1008&lt;&gt;"",Datos!S171=S$1008),0,IF(S$1004=0,0,1-CHOOSE(S$1004,IF(ISNUMBER(Datos!S171),AND(OR(S$1005="",Datos!S171&gt;=S$1005),OR(S$1006="",Datos!S171&lt;=S$1006)),FALSE),IF(ISNUMBER(Datos!S171),AND(Datos!S171=INT(Datos!S171),AND(OR(S$1005="",Datos!S171&gt;=S$1005),OR(S$1006="",Datos!S171&lt;=S$1006))),FALSE),OR(ISNUMBER(FIND(";"&amp;UPPER(TRIM(Datos!S171&amp;""))&amp;"=",S$1007)),ISNUMBER(FIND(";"&amp;UPPER(TRIM(Datos!S171&amp;""))&amp;";",S$1007))),OR(UPPER(TRIM(Datos!S171&amp;""))="SÍ",UPPER(TRIM(Datos!S171&amp;""))="SI",UPPER(TRIM(Datos!S171&amp;""))="NO"),IF(ISNUMBER(Datos!S171),AND(OR(S$1005="",Datos!S171&gt;=S$1005),OR(S$1006="",Datos!S171&lt;=S$1006)),FALSE),TRUE))))</f>
        <v>0.0</v>
      </c>
      <c r="T171">
        <f>IF(Datos!T171="",0,IF(AND(T$1008&lt;&gt;"",Datos!T171=T$1008),0,IF(T$1004=0,0,1-CHOOSE(T$1004,IF(ISNUMBER(Datos!T171),AND(OR(T$1005="",Datos!T171&gt;=T$1005),OR(T$1006="",Datos!T171&lt;=T$1006)),FALSE),IF(ISNUMBER(Datos!T171),AND(Datos!T171=INT(Datos!T171),AND(OR(T$1005="",Datos!T171&gt;=T$1005),OR(T$1006="",Datos!T171&lt;=T$1006))),FALSE),OR(ISNUMBER(FIND(";"&amp;UPPER(TRIM(Datos!T171&amp;""))&amp;"=",T$1007)),ISNUMBER(FIND(";"&amp;UPPER(TRIM(Datos!T171&amp;""))&amp;";",T$1007))),OR(UPPER(TRIM(Datos!T171&amp;""))="SÍ",UPPER(TRIM(Datos!T171&amp;""))="SI",UPPER(TRIM(Datos!T171&amp;""))="NO"),IF(ISNUMBER(Datos!T171),AND(OR(T$1005="",Datos!T171&gt;=T$1005),OR(T$1006="",Datos!T171&lt;=T$1006)),FALSE),TRUE))))</f>
        <v>0.0</v>
      </c>
      <c r="U171">
        <f>IF(Datos!U171="",0,IF(AND(U$1008&lt;&gt;"",Datos!U171=U$1008),0,IF(U$1004=0,0,1-CHOOSE(U$1004,IF(ISNUMBER(Datos!U171),AND(OR(U$1005="",Datos!U171&gt;=U$1005),OR(U$1006="",Datos!U171&lt;=U$1006)),FALSE),IF(ISNUMBER(Datos!U171),AND(Datos!U171=INT(Datos!U171),AND(OR(U$1005="",Datos!U171&gt;=U$1005),OR(U$1006="",Datos!U171&lt;=U$1006))),FALSE),OR(ISNUMBER(FIND(";"&amp;UPPER(TRIM(Datos!U171&amp;""))&amp;"=",U$1007)),ISNUMBER(FIND(";"&amp;UPPER(TRIM(Datos!U171&amp;""))&amp;";",U$1007))),OR(UPPER(TRIM(Datos!U171&amp;""))="SÍ",UPPER(TRIM(Datos!U171&amp;""))="SI",UPPER(TRIM(Datos!U171&amp;""))="NO"),IF(ISNUMBER(Datos!U171),AND(OR(U$1005="",Datos!U171&gt;=U$1005),OR(U$1006="",Datos!U171&lt;=U$1006)),FALSE),TRUE))))</f>
        <v>0.0</v>
      </c>
      <c r="V171">
        <f>IF(Datos!V171="",0,IF(AND(V$1008&lt;&gt;"",Datos!V171=V$1008),0,IF(V$1004=0,0,1-CHOOSE(V$1004,IF(ISNUMBER(Datos!V171),AND(OR(V$1005="",Datos!V171&gt;=V$1005),OR(V$1006="",Datos!V171&lt;=V$1006)),FALSE),IF(ISNUMBER(Datos!V171),AND(Datos!V171=INT(Datos!V171),AND(OR(V$1005="",Datos!V171&gt;=V$1005),OR(V$1006="",Datos!V171&lt;=V$1006))),FALSE),OR(ISNUMBER(FIND(";"&amp;UPPER(TRIM(Datos!V171&amp;""))&amp;"=",V$1007)),ISNUMBER(FIND(";"&amp;UPPER(TRIM(Datos!V171&amp;""))&amp;";",V$1007))),OR(UPPER(TRIM(Datos!V171&amp;""))="SÍ",UPPER(TRIM(Datos!V171&amp;""))="SI",UPPER(TRIM(Datos!V171&amp;""))="NO"),IF(ISNUMBER(Datos!V171),AND(OR(V$1005="",Datos!V171&gt;=V$1005),OR(V$1006="",Datos!V171&lt;=V$1006)),FALSE),TRUE))))</f>
        <v>0.0</v>
      </c>
      <c r="W171">
        <f>IF(Datos!W171="",0,IF(AND(W$1008&lt;&gt;"",Datos!W171=W$1008),0,IF(W$1004=0,0,1-CHOOSE(W$1004,IF(ISNUMBER(Datos!W171),AND(OR(W$1005="",Datos!W171&gt;=W$1005),OR(W$1006="",Datos!W171&lt;=W$1006)),FALSE),IF(ISNUMBER(Datos!W171),AND(Datos!W171=INT(Datos!W171),AND(OR(W$1005="",Datos!W171&gt;=W$1005),OR(W$1006="",Datos!W171&lt;=W$1006))),FALSE),OR(ISNUMBER(FIND(";"&amp;UPPER(TRIM(Datos!W171&amp;""))&amp;"=",W$1007)),ISNUMBER(FIND(";"&amp;UPPER(TRIM(Datos!W171&amp;""))&amp;";",W$1007))),OR(UPPER(TRIM(Datos!W171&amp;""))="SÍ",UPPER(TRIM(Datos!W171&amp;""))="SI",UPPER(TRIM(Datos!W171&amp;""))="NO"),IF(ISNUMBER(Datos!W171),AND(OR(W$1005="",Datos!W171&gt;=W$1005),OR(W$1006="",Datos!W171&lt;=W$1006)),FALSE),TRUE))))</f>
        <v>0.0</v>
      </c>
      <c r="X171">
        <f>IF(Datos!X171="",0,IF(AND(X$1008&lt;&gt;"",Datos!X171=X$1008),0,IF(X$1004=0,0,1-CHOOSE(X$1004,IF(ISNUMBER(Datos!X171),AND(OR(X$1005="",Datos!X171&gt;=X$1005),OR(X$1006="",Datos!X171&lt;=X$1006)),FALSE),IF(ISNUMBER(Datos!X171),AND(Datos!X171=INT(Datos!X171),AND(OR(X$1005="",Datos!X171&gt;=X$1005),OR(X$1006="",Datos!X171&lt;=X$1006))),FALSE),OR(ISNUMBER(FIND(";"&amp;UPPER(TRIM(Datos!X171&amp;""))&amp;"=",X$1007)),ISNUMBER(FIND(";"&amp;UPPER(TRIM(Datos!X171&amp;""))&amp;";",X$1007))),OR(UPPER(TRIM(Datos!X171&amp;""))="SÍ",UPPER(TRIM(Datos!X171&amp;""))="SI",UPPER(TRIM(Datos!X171&amp;""))="NO"),IF(ISNUMBER(Datos!X171),AND(OR(X$1005="",Datos!X171&gt;=X$1005),OR(X$1006="",Datos!X171&lt;=X$1006)),FALSE),TRUE))))</f>
        <v>0.0</v>
      </c>
      <c r="Y171">
        <f>IF(Datos!Y171="",0,IF(AND(Y$1008&lt;&gt;"",Datos!Y171=Y$1008),0,IF(Y$1004=0,0,1-CHOOSE(Y$1004,IF(ISNUMBER(Datos!Y171),AND(OR(Y$1005="",Datos!Y171&gt;=Y$1005),OR(Y$1006="",Datos!Y171&lt;=Y$1006)),FALSE),IF(ISNUMBER(Datos!Y171),AND(Datos!Y171=INT(Datos!Y171),AND(OR(Y$1005="",Datos!Y171&gt;=Y$1005),OR(Y$1006="",Datos!Y171&lt;=Y$1006))),FALSE),OR(ISNUMBER(FIND(";"&amp;UPPER(TRIM(Datos!Y171&amp;""))&amp;"=",Y$1007)),ISNUMBER(FIND(";"&amp;UPPER(TRIM(Datos!Y171&amp;""))&amp;";",Y$1007))),OR(UPPER(TRIM(Datos!Y171&amp;""))="SÍ",UPPER(TRIM(Datos!Y171&amp;""))="SI",UPPER(TRIM(Datos!Y171&amp;""))="NO"),IF(ISNUMBER(Datos!Y171),AND(OR(Y$1005="",Datos!Y171&gt;=Y$1005),OR(Y$1006="",Datos!Y171&lt;=Y$1006)),FALSE),TRUE))))</f>
        <v>0.0</v>
      </c>
      <c r="Z171">
        <f>IF(Datos!Z171="",0,IF(AND(Z$1008&lt;&gt;"",Datos!Z171=Z$1008),0,IF(Z$1004=0,0,1-CHOOSE(Z$1004,IF(ISNUMBER(Datos!Z171),AND(OR(Z$1005="",Datos!Z171&gt;=Z$1005),OR(Z$1006="",Datos!Z171&lt;=Z$1006)),FALSE),IF(ISNUMBER(Datos!Z171),AND(Datos!Z171=INT(Datos!Z171),AND(OR(Z$1005="",Datos!Z171&gt;=Z$1005),OR(Z$1006="",Datos!Z171&lt;=Z$1006))),FALSE),OR(ISNUMBER(FIND(";"&amp;UPPER(TRIM(Datos!Z171&amp;""))&amp;"=",Z$1007)),ISNUMBER(FIND(";"&amp;UPPER(TRIM(Datos!Z171&amp;""))&amp;";",Z$1007))),OR(UPPER(TRIM(Datos!Z171&amp;""))="SÍ",UPPER(TRIM(Datos!Z171&amp;""))="SI",UPPER(TRIM(Datos!Z171&amp;""))="NO"),IF(ISNUMBER(Datos!Z171),AND(OR(Z$1005="",Datos!Z171&gt;=Z$1005),OR(Z$1006="",Datos!Z171&lt;=Z$1006)),FALSE),TRUE))))</f>
        <v>0.0</v>
      </c>
      <c r="AA171">
        <f>IF(Datos!AA171="",0,IF(AND(AA$1008&lt;&gt;"",Datos!AA171=AA$1008),0,IF(AA$1004=0,0,1-CHOOSE(AA$1004,IF(ISNUMBER(Datos!AA171),AND(OR(AA$1005="",Datos!AA171&gt;=AA$1005),OR(AA$1006="",Datos!AA171&lt;=AA$1006)),FALSE),IF(ISNUMBER(Datos!AA171),AND(Datos!AA171=INT(Datos!AA171),AND(OR(AA$1005="",Datos!AA171&gt;=AA$1005),OR(AA$1006="",Datos!AA171&lt;=AA$1006))),FALSE),OR(ISNUMBER(FIND(";"&amp;UPPER(TRIM(Datos!AA171&amp;""))&amp;"=",AA$1007)),ISNUMBER(FIND(";"&amp;UPPER(TRIM(Datos!AA171&amp;""))&amp;";",AA$1007))),OR(UPPER(TRIM(Datos!AA171&amp;""))="SÍ",UPPER(TRIM(Datos!AA171&amp;""))="SI",UPPER(TRIM(Datos!AA171&amp;""))="NO"),IF(ISNUMBER(Datos!AA171),AND(OR(AA$1005="",Datos!AA171&gt;=AA$1005),OR(AA$1006="",Datos!AA171&lt;=AA$1006)),FALSE),TRUE))))</f>
        <v>0.0</v>
      </c>
      <c r="AB171">
        <f>IF(Datos!AB171="",0,IF(AND(AB$1008&lt;&gt;"",Datos!AB171=AB$1008),0,IF(AB$1004=0,0,1-CHOOSE(AB$1004,IF(ISNUMBER(Datos!AB171),AND(OR(AB$1005="",Datos!AB171&gt;=AB$1005),OR(AB$1006="",Datos!AB171&lt;=AB$1006)),FALSE),IF(ISNUMBER(Datos!AB171),AND(Datos!AB171=INT(Datos!AB171),AND(OR(AB$1005="",Datos!AB171&gt;=AB$1005),OR(AB$1006="",Datos!AB171&lt;=AB$1006))),FALSE),OR(ISNUMBER(FIND(";"&amp;UPPER(TRIM(Datos!AB171&amp;""))&amp;"=",AB$1007)),ISNUMBER(FIND(";"&amp;UPPER(TRIM(Datos!AB171&amp;""))&amp;";",AB$1007))),OR(UPPER(TRIM(Datos!AB171&amp;""))="SÍ",UPPER(TRIM(Datos!AB171&amp;""))="SI",UPPER(TRIM(Datos!AB171&amp;""))="NO"),IF(ISNUMBER(Datos!AB171),AND(OR(AB$1005="",Datos!AB171&gt;=AB$1005),OR(AB$1006="",Datos!AB171&lt;=AB$1006)),FALSE),TRUE))))</f>
        <v>0.0</v>
      </c>
      <c r="AC171">
        <f>IF(Datos!AC171="",0,IF(AND(AC$1008&lt;&gt;"",Datos!AC171=AC$1008),0,IF(AC$1004=0,0,1-CHOOSE(AC$1004,IF(ISNUMBER(Datos!AC171),AND(OR(AC$1005="",Datos!AC171&gt;=AC$1005),OR(AC$1006="",Datos!AC171&lt;=AC$1006)),FALSE),IF(ISNUMBER(Datos!AC171),AND(Datos!AC171=INT(Datos!AC171),AND(OR(AC$1005="",Datos!AC171&gt;=AC$1005),OR(AC$1006="",Datos!AC171&lt;=AC$1006))),FALSE),OR(ISNUMBER(FIND(";"&amp;UPPER(TRIM(Datos!AC171&amp;""))&amp;"=",AC$1007)),ISNUMBER(FIND(";"&amp;UPPER(TRIM(Datos!AC171&amp;""))&amp;";",AC$1007))),OR(UPPER(TRIM(Datos!AC171&amp;""))="SÍ",UPPER(TRIM(Datos!AC171&amp;""))="SI",UPPER(TRIM(Datos!AC171&amp;""))="NO"),IF(ISNUMBER(Datos!AC171),AND(OR(AC$1005="",Datos!AC171&gt;=AC$1005),OR(AC$1006="",Datos!AC171&lt;=AC$1006)),FALSE),TRUE))))</f>
        <v>0.0</v>
      </c>
      <c r="AD171">
        <f>IF(Datos!AD171="",0,IF(AND(AD$1008&lt;&gt;"",Datos!AD171=AD$1008),0,IF(AD$1004=0,0,1-CHOOSE(AD$1004,IF(ISNUMBER(Datos!AD171),AND(OR(AD$1005="",Datos!AD171&gt;=AD$1005),OR(AD$1006="",Datos!AD171&lt;=AD$1006)),FALSE),IF(ISNUMBER(Datos!AD171),AND(Datos!AD171=INT(Datos!AD171),AND(OR(AD$1005="",Datos!AD171&gt;=AD$1005),OR(AD$1006="",Datos!AD171&lt;=AD$1006))),FALSE),OR(ISNUMBER(FIND(";"&amp;UPPER(TRIM(Datos!AD171&amp;""))&amp;"=",AD$1007)),ISNUMBER(FIND(";"&amp;UPPER(TRIM(Datos!AD171&amp;""))&amp;";",AD$1007))),OR(UPPER(TRIM(Datos!AD171&amp;""))="SÍ",UPPER(TRIM(Datos!AD171&amp;""))="SI",UPPER(TRIM(Datos!AD171&amp;""))="NO"),IF(ISNUMBER(Datos!AD171),AND(OR(AD$1005="",Datos!AD171&gt;=AD$1005),OR(AD$1006="",Datos!AD171&lt;=AD$1006)),FALSE),TRUE))))</f>
        <v>0.0</v>
      </c>
      <c r="AE171">
        <f>IF(Datos!AE171="",0,IF(AND(AE$1008&lt;&gt;"",Datos!AE171=AE$1008),0,IF(AE$1004=0,0,1-CHOOSE(AE$1004,IF(ISNUMBER(Datos!AE171),AND(OR(AE$1005="",Datos!AE171&gt;=AE$1005),OR(AE$1006="",Datos!AE171&lt;=AE$1006)),FALSE),IF(ISNUMBER(Datos!AE171),AND(Datos!AE171=INT(Datos!AE171),AND(OR(AE$1005="",Datos!AE171&gt;=AE$1005),OR(AE$1006="",Datos!AE171&lt;=AE$1006))),FALSE),OR(ISNUMBER(FIND(";"&amp;UPPER(TRIM(Datos!AE171&amp;""))&amp;"=",AE$1007)),ISNUMBER(FIND(";"&amp;UPPER(TRIM(Datos!AE171&amp;""))&amp;";",AE$1007))),OR(UPPER(TRIM(Datos!AE171&amp;""))="SÍ",UPPER(TRIM(Datos!AE171&amp;""))="SI",UPPER(TRIM(Datos!AE171&amp;""))="NO"),IF(ISNUMBER(Datos!AE171),AND(OR(AE$1005="",Datos!AE171&gt;=AE$1005),OR(AE$1006="",Datos!AE171&lt;=AE$1006)),FALSE),TRUE))))</f>
        <v>0.0</v>
      </c>
    </row>
    <row r="172" spans="2:31">
      <c r="B172">
        <f>IF(Datos!B172="",0,IF(AND(B$1008&lt;&gt;"",Datos!B172=B$1008),0,IF(B$1004=0,0,1-CHOOSE(B$1004,IF(ISNUMBER(Datos!B172),AND(OR(B$1005="",Datos!B172&gt;=B$1005),OR(B$1006="",Datos!B172&lt;=B$1006)),FALSE),IF(ISNUMBER(Datos!B172),AND(Datos!B172=INT(Datos!B172),AND(OR(B$1005="",Datos!B172&gt;=B$1005),OR(B$1006="",Datos!B172&lt;=B$1006))),FALSE),OR(ISNUMBER(FIND(";"&amp;UPPER(TRIM(Datos!B172&amp;""))&amp;"=",B$1007)),ISNUMBER(FIND(";"&amp;UPPER(TRIM(Datos!B172&amp;""))&amp;";",B$1007))),OR(UPPER(TRIM(Datos!B172&amp;""))="SÍ",UPPER(TRIM(Datos!B172&amp;""))="SI",UPPER(TRIM(Datos!B172&amp;""))="NO"),IF(ISNUMBER(Datos!B172),AND(OR(B$1005="",Datos!B172&gt;=B$1005),OR(B$1006="",Datos!B172&lt;=B$1006)),FALSE),TRUE))))</f>
        <v>0.0</v>
      </c>
      <c r="C172">
        <f>IF(Datos!C172="",0,IF(AND(C$1008&lt;&gt;"",Datos!C172=C$1008),0,IF(C$1004=0,0,1-CHOOSE(C$1004,IF(ISNUMBER(Datos!C172),AND(OR(C$1005="",Datos!C172&gt;=C$1005),OR(C$1006="",Datos!C172&lt;=C$1006)),FALSE),IF(ISNUMBER(Datos!C172),AND(Datos!C172=INT(Datos!C172),AND(OR(C$1005="",Datos!C172&gt;=C$1005),OR(C$1006="",Datos!C172&lt;=C$1006))),FALSE),OR(ISNUMBER(FIND(";"&amp;UPPER(TRIM(Datos!C172&amp;""))&amp;"=",C$1007)),ISNUMBER(FIND(";"&amp;UPPER(TRIM(Datos!C172&amp;""))&amp;";",C$1007))),OR(UPPER(TRIM(Datos!C172&amp;""))="SÍ",UPPER(TRIM(Datos!C172&amp;""))="SI",UPPER(TRIM(Datos!C172&amp;""))="NO"),IF(ISNUMBER(Datos!C172),AND(OR(C$1005="",Datos!C172&gt;=C$1005),OR(C$1006="",Datos!C172&lt;=C$1006)),FALSE),TRUE))))</f>
        <v>0.0</v>
      </c>
      <c r="D172">
        <f>IF(Datos!D172="",0,IF(AND(D$1008&lt;&gt;"",Datos!D172=D$1008),0,IF(D$1004=0,0,1-CHOOSE(D$1004,IF(ISNUMBER(Datos!D172),AND(OR(D$1005="",Datos!D172&gt;=D$1005),OR(D$1006="",Datos!D172&lt;=D$1006)),FALSE),IF(ISNUMBER(Datos!D172),AND(Datos!D172=INT(Datos!D172),AND(OR(D$1005="",Datos!D172&gt;=D$1005),OR(D$1006="",Datos!D172&lt;=D$1006))),FALSE),OR(ISNUMBER(FIND(";"&amp;UPPER(TRIM(Datos!D172&amp;""))&amp;"=",D$1007)),ISNUMBER(FIND(";"&amp;UPPER(TRIM(Datos!D172&amp;""))&amp;";",D$1007))),OR(UPPER(TRIM(Datos!D172&amp;""))="SÍ",UPPER(TRIM(Datos!D172&amp;""))="SI",UPPER(TRIM(Datos!D172&amp;""))="NO"),IF(ISNUMBER(Datos!D172),AND(OR(D$1005="",Datos!D172&gt;=D$1005),OR(D$1006="",Datos!D172&lt;=D$1006)),FALSE),TRUE))))</f>
        <v>0.0</v>
      </c>
      <c r="E172">
        <f>IF(Datos!E172="",0,IF(AND(E$1008&lt;&gt;"",Datos!E172=E$1008),0,IF(E$1004=0,0,1-CHOOSE(E$1004,IF(ISNUMBER(Datos!E172),AND(OR(E$1005="",Datos!E172&gt;=E$1005),OR(E$1006="",Datos!E172&lt;=E$1006)),FALSE),IF(ISNUMBER(Datos!E172),AND(Datos!E172=INT(Datos!E172),AND(OR(E$1005="",Datos!E172&gt;=E$1005),OR(E$1006="",Datos!E172&lt;=E$1006))),FALSE),OR(ISNUMBER(FIND(";"&amp;UPPER(TRIM(Datos!E172&amp;""))&amp;"=",E$1007)),ISNUMBER(FIND(";"&amp;UPPER(TRIM(Datos!E172&amp;""))&amp;";",E$1007))),OR(UPPER(TRIM(Datos!E172&amp;""))="SÍ",UPPER(TRIM(Datos!E172&amp;""))="SI",UPPER(TRIM(Datos!E172&amp;""))="NO"),IF(ISNUMBER(Datos!E172),AND(OR(E$1005="",Datos!E172&gt;=E$1005),OR(E$1006="",Datos!E172&lt;=E$1006)),FALSE),TRUE))))</f>
        <v>0.0</v>
      </c>
      <c r="F172">
        <f>IF(Datos!F172="",0,IF(AND(F$1008&lt;&gt;"",Datos!F172=F$1008),0,IF(F$1004=0,0,1-CHOOSE(F$1004,IF(ISNUMBER(Datos!F172),AND(OR(F$1005="",Datos!F172&gt;=F$1005),OR(F$1006="",Datos!F172&lt;=F$1006)),FALSE),IF(ISNUMBER(Datos!F172),AND(Datos!F172=INT(Datos!F172),AND(OR(F$1005="",Datos!F172&gt;=F$1005),OR(F$1006="",Datos!F172&lt;=F$1006))),FALSE),OR(ISNUMBER(FIND(";"&amp;UPPER(TRIM(Datos!F172&amp;""))&amp;"=",F$1007)),ISNUMBER(FIND(";"&amp;UPPER(TRIM(Datos!F172&amp;""))&amp;";",F$1007))),OR(UPPER(TRIM(Datos!F172&amp;""))="SÍ",UPPER(TRIM(Datos!F172&amp;""))="SI",UPPER(TRIM(Datos!F172&amp;""))="NO"),IF(ISNUMBER(Datos!F172),AND(OR(F$1005="",Datos!F172&gt;=F$1005),OR(F$1006="",Datos!F172&lt;=F$1006)),FALSE),TRUE))))</f>
        <v>0.0</v>
      </c>
      <c r="G172">
        <f>IF(Datos!G172="",0,IF(AND(G$1008&lt;&gt;"",Datos!G172=G$1008),0,IF(G$1004=0,0,1-CHOOSE(G$1004,IF(ISNUMBER(Datos!G172),AND(OR(G$1005="",Datos!G172&gt;=G$1005),OR(G$1006="",Datos!G172&lt;=G$1006)),FALSE),IF(ISNUMBER(Datos!G172),AND(Datos!G172=INT(Datos!G172),AND(OR(G$1005="",Datos!G172&gt;=G$1005),OR(G$1006="",Datos!G172&lt;=G$1006))),FALSE),OR(ISNUMBER(FIND(";"&amp;UPPER(TRIM(Datos!G172&amp;""))&amp;"=",G$1007)),ISNUMBER(FIND(";"&amp;UPPER(TRIM(Datos!G172&amp;""))&amp;";",G$1007))),OR(UPPER(TRIM(Datos!G172&amp;""))="SÍ",UPPER(TRIM(Datos!G172&amp;""))="SI",UPPER(TRIM(Datos!G172&amp;""))="NO"),IF(ISNUMBER(Datos!G172),AND(OR(G$1005="",Datos!G172&gt;=G$1005),OR(G$1006="",Datos!G172&lt;=G$1006)),FALSE),TRUE))))</f>
        <v>0.0</v>
      </c>
      <c r="H172">
        <f>IF(Datos!H172="",0,IF(AND(H$1008&lt;&gt;"",Datos!H172=H$1008),0,IF(H$1004=0,0,1-CHOOSE(H$1004,IF(ISNUMBER(Datos!H172),AND(OR(H$1005="",Datos!H172&gt;=H$1005),OR(H$1006="",Datos!H172&lt;=H$1006)),FALSE),IF(ISNUMBER(Datos!H172),AND(Datos!H172=INT(Datos!H172),AND(OR(H$1005="",Datos!H172&gt;=H$1005),OR(H$1006="",Datos!H172&lt;=H$1006))),FALSE),OR(ISNUMBER(FIND(";"&amp;UPPER(TRIM(Datos!H172&amp;""))&amp;"=",H$1007)),ISNUMBER(FIND(";"&amp;UPPER(TRIM(Datos!H172&amp;""))&amp;";",H$1007))),OR(UPPER(TRIM(Datos!H172&amp;""))="SÍ",UPPER(TRIM(Datos!H172&amp;""))="SI",UPPER(TRIM(Datos!H172&amp;""))="NO"),IF(ISNUMBER(Datos!H172),AND(OR(H$1005="",Datos!H172&gt;=H$1005),OR(H$1006="",Datos!H172&lt;=H$1006)),FALSE),TRUE))))</f>
        <v>0.0</v>
      </c>
      <c r="I172">
        <f>IF(Datos!I172="",0,IF(AND(I$1008&lt;&gt;"",Datos!I172=I$1008),0,IF(I$1004=0,0,1-CHOOSE(I$1004,IF(ISNUMBER(Datos!I172),AND(OR(I$1005="",Datos!I172&gt;=I$1005),OR(I$1006="",Datos!I172&lt;=I$1006)),FALSE),IF(ISNUMBER(Datos!I172),AND(Datos!I172=INT(Datos!I172),AND(OR(I$1005="",Datos!I172&gt;=I$1005),OR(I$1006="",Datos!I172&lt;=I$1006))),FALSE),OR(ISNUMBER(FIND(";"&amp;UPPER(TRIM(Datos!I172&amp;""))&amp;"=",I$1007)),ISNUMBER(FIND(";"&amp;UPPER(TRIM(Datos!I172&amp;""))&amp;";",I$1007))),OR(UPPER(TRIM(Datos!I172&amp;""))="SÍ",UPPER(TRIM(Datos!I172&amp;""))="SI",UPPER(TRIM(Datos!I172&amp;""))="NO"),IF(ISNUMBER(Datos!I172),AND(OR(I$1005="",Datos!I172&gt;=I$1005),OR(I$1006="",Datos!I172&lt;=I$1006)),FALSE),TRUE))))</f>
        <v>0.0</v>
      </c>
      <c r="J172">
        <f>IF(Datos!J172="",0,IF(AND(J$1008&lt;&gt;"",Datos!J172=J$1008),0,IF(J$1004=0,0,1-CHOOSE(J$1004,IF(ISNUMBER(Datos!J172),AND(OR(J$1005="",Datos!J172&gt;=J$1005),OR(J$1006="",Datos!J172&lt;=J$1006)),FALSE),IF(ISNUMBER(Datos!J172),AND(Datos!J172=INT(Datos!J172),AND(OR(J$1005="",Datos!J172&gt;=J$1005),OR(J$1006="",Datos!J172&lt;=J$1006))),FALSE),OR(ISNUMBER(FIND(";"&amp;UPPER(TRIM(Datos!J172&amp;""))&amp;"=",J$1007)),ISNUMBER(FIND(";"&amp;UPPER(TRIM(Datos!J172&amp;""))&amp;";",J$1007))),OR(UPPER(TRIM(Datos!J172&amp;""))="SÍ",UPPER(TRIM(Datos!J172&amp;""))="SI",UPPER(TRIM(Datos!J172&amp;""))="NO"),IF(ISNUMBER(Datos!J172),AND(OR(J$1005="",Datos!J172&gt;=J$1005),OR(J$1006="",Datos!J172&lt;=J$1006)),FALSE),TRUE))))</f>
        <v>0.0</v>
      </c>
      <c r="K172">
        <f>IF(Datos!K172="",0,IF(AND(K$1008&lt;&gt;"",Datos!K172=K$1008),0,IF(K$1004=0,0,1-CHOOSE(K$1004,IF(ISNUMBER(Datos!K172),AND(OR(K$1005="",Datos!K172&gt;=K$1005),OR(K$1006="",Datos!K172&lt;=K$1006)),FALSE),IF(ISNUMBER(Datos!K172),AND(Datos!K172=INT(Datos!K172),AND(OR(K$1005="",Datos!K172&gt;=K$1005),OR(K$1006="",Datos!K172&lt;=K$1006))),FALSE),OR(ISNUMBER(FIND(";"&amp;UPPER(TRIM(Datos!K172&amp;""))&amp;"=",K$1007)),ISNUMBER(FIND(";"&amp;UPPER(TRIM(Datos!K172&amp;""))&amp;";",K$1007))),OR(UPPER(TRIM(Datos!K172&amp;""))="SÍ",UPPER(TRIM(Datos!K172&amp;""))="SI",UPPER(TRIM(Datos!K172&amp;""))="NO"),IF(ISNUMBER(Datos!K172),AND(OR(K$1005="",Datos!K172&gt;=K$1005),OR(K$1006="",Datos!K172&lt;=K$1006)),FALSE),TRUE))))</f>
        <v>0.0</v>
      </c>
      <c r="L172">
        <f>IF(Datos!L172="",0,IF(AND(L$1008&lt;&gt;"",Datos!L172=L$1008),0,IF(L$1004=0,0,1-CHOOSE(L$1004,IF(ISNUMBER(Datos!L172),AND(OR(L$1005="",Datos!L172&gt;=L$1005),OR(L$1006="",Datos!L172&lt;=L$1006)),FALSE),IF(ISNUMBER(Datos!L172),AND(Datos!L172=INT(Datos!L172),AND(OR(L$1005="",Datos!L172&gt;=L$1005),OR(L$1006="",Datos!L172&lt;=L$1006))),FALSE),OR(ISNUMBER(FIND(";"&amp;UPPER(TRIM(Datos!L172&amp;""))&amp;"=",L$1007)),ISNUMBER(FIND(";"&amp;UPPER(TRIM(Datos!L172&amp;""))&amp;";",L$1007))),OR(UPPER(TRIM(Datos!L172&amp;""))="SÍ",UPPER(TRIM(Datos!L172&amp;""))="SI",UPPER(TRIM(Datos!L172&amp;""))="NO"),IF(ISNUMBER(Datos!L172),AND(OR(L$1005="",Datos!L172&gt;=L$1005),OR(L$1006="",Datos!L172&lt;=L$1006)),FALSE),TRUE))))</f>
        <v>0.0</v>
      </c>
      <c r="M172">
        <f>IF(Datos!M172="",0,IF(AND(M$1008&lt;&gt;"",Datos!M172=M$1008),0,IF(M$1004=0,0,1-CHOOSE(M$1004,IF(ISNUMBER(Datos!M172),AND(OR(M$1005="",Datos!M172&gt;=M$1005),OR(M$1006="",Datos!M172&lt;=M$1006)),FALSE),IF(ISNUMBER(Datos!M172),AND(Datos!M172=INT(Datos!M172),AND(OR(M$1005="",Datos!M172&gt;=M$1005),OR(M$1006="",Datos!M172&lt;=M$1006))),FALSE),OR(ISNUMBER(FIND(";"&amp;UPPER(TRIM(Datos!M172&amp;""))&amp;"=",M$1007)),ISNUMBER(FIND(";"&amp;UPPER(TRIM(Datos!M172&amp;""))&amp;";",M$1007))),OR(UPPER(TRIM(Datos!M172&amp;""))="SÍ",UPPER(TRIM(Datos!M172&amp;""))="SI",UPPER(TRIM(Datos!M172&amp;""))="NO"),IF(ISNUMBER(Datos!M172),AND(OR(M$1005="",Datos!M172&gt;=M$1005),OR(M$1006="",Datos!M172&lt;=M$1006)),FALSE),TRUE))))</f>
        <v>0.0</v>
      </c>
      <c r="N172">
        <f>IF(Datos!N172="",0,IF(AND(N$1008&lt;&gt;"",Datos!N172=N$1008),0,IF(N$1004=0,0,1-CHOOSE(N$1004,IF(ISNUMBER(Datos!N172),AND(OR(N$1005="",Datos!N172&gt;=N$1005),OR(N$1006="",Datos!N172&lt;=N$1006)),FALSE),IF(ISNUMBER(Datos!N172),AND(Datos!N172=INT(Datos!N172),AND(OR(N$1005="",Datos!N172&gt;=N$1005),OR(N$1006="",Datos!N172&lt;=N$1006))),FALSE),OR(ISNUMBER(FIND(";"&amp;UPPER(TRIM(Datos!N172&amp;""))&amp;"=",N$1007)),ISNUMBER(FIND(";"&amp;UPPER(TRIM(Datos!N172&amp;""))&amp;";",N$1007))),OR(UPPER(TRIM(Datos!N172&amp;""))="SÍ",UPPER(TRIM(Datos!N172&amp;""))="SI",UPPER(TRIM(Datos!N172&amp;""))="NO"),IF(ISNUMBER(Datos!N172),AND(OR(N$1005="",Datos!N172&gt;=N$1005),OR(N$1006="",Datos!N172&lt;=N$1006)),FALSE),TRUE))))</f>
        <v>0.0</v>
      </c>
      <c r="O172">
        <f>IF(Datos!O172="",0,IF(AND(O$1008&lt;&gt;"",Datos!O172=O$1008),0,IF(O$1004=0,0,1-CHOOSE(O$1004,IF(ISNUMBER(Datos!O172),AND(OR(O$1005="",Datos!O172&gt;=O$1005),OR(O$1006="",Datos!O172&lt;=O$1006)),FALSE),IF(ISNUMBER(Datos!O172),AND(Datos!O172=INT(Datos!O172),AND(OR(O$1005="",Datos!O172&gt;=O$1005),OR(O$1006="",Datos!O172&lt;=O$1006))),FALSE),OR(ISNUMBER(FIND(";"&amp;UPPER(TRIM(Datos!O172&amp;""))&amp;"=",O$1007)),ISNUMBER(FIND(";"&amp;UPPER(TRIM(Datos!O172&amp;""))&amp;";",O$1007))),OR(UPPER(TRIM(Datos!O172&amp;""))="SÍ",UPPER(TRIM(Datos!O172&amp;""))="SI",UPPER(TRIM(Datos!O172&amp;""))="NO"),IF(ISNUMBER(Datos!O172),AND(OR(O$1005="",Datos!O172&gt;=O$1005),OR(O$1006="",Datos!O172&lt;=O$1006)),FALSE),TRUE))))</f>
        <v>0.0</v>
      </c>
      <c r="P172">
        <f>IF(Datos!P172="",0,IF(AND(P$1008&lt;&gt;"",Datos!P172=P$1008),0,IF(P$1004=0,0,1-CHOOSE(P$1004,IF(ISNUMBER(Datos!P172),AND(OR(P$1005="",Datos!P172&gt;=P$1005),OR(P$1006="",Datos!P172&lt;=P$1006)),FALSE),IF(ISNUMBER(Datos!P172),AND(Datos!P172=INT(Datos!P172),AND(OR(P$1005="",Datos!P172&gt;=P$1005),OR(P$1006="",Datos!P172&lt;=P$1006))),FALSE),OR(ISNUMBER(FIND(";"&amp;UPPER(TRIM(Datos!P172&amp;""))&amp;"=",P$1007)),ISNUMBER(FIND(";"&amp;UPPER(TRIM(Datos!P172&amp;""))&amp;";",P$1007))),OR(UPPER(TRIM(Datos!P172&amp;""))="SÍ",UPPER(TRIM(Datos!P172&amp;""))="SI",UPPER(TRIM(Datos!P172&amp;""))="NO"),IF(ISNUMBER(Datos!P172),AND(OR(P$1005="",Datos!P172&gt;=P$1005),OR(P$1006="",Datos!P172&lt;=P$1006)),FALSE),TRUE))))</f>
        <v>0.0</v>
      </c>
      <c r="Q172">
        <f>IF(Datos!Q172="",0,IF(AND(Q$1008&lt;&gt;"",Datos!Q172=Q$1008),0,IF(Q$1004=0,0,1-CHOOSE(Q$1004,IF(ISNUMBER(Datos!Q172),AND(OR(Q$1005="",Datos!Q172&gt;=Q$1005),OR(Q$1006="",Datos!Q172&lt;=Q$1006)),FALSE),IF(ISNUMBER(Datos!Q172),AND(Datos!Q172=INT(Datos!Q172),AND(OR(Q$1005="",Datos!Q172&gt;=Q$1005),OR(Q$1006="",Datos!Q172&lt;=Q$1006))),FALSE),OR(ISNUMBER(FIND(";"&amp;UPPER(TRIM(Datos!Q172&amp;""))&amp;"=",Q$1007)),ISNUMBER(FIND(";"&amp;UPPER(TRIM(Datos!Q172&amp;""))&amp;";",Q$1007))),OR(UPPER(TRIM(Datos!Q172&amp;""))="SÍ",UPPER(TRIM(Datos!Q172&amp;""))="SI",UPPER(TRIM(Datos!Q172&amp;""))="NO"),IF(ISNUMBER(Datos!Q172),AND(OR(Q$1005="",Datos!Q172&gt;=Q$1005),OR(Q$1006="",Datos!Q172&lt;=Q$1006)),FALSE),TRUE))))</f>
        <v>0.0</v>
      </c>
      <c r="R172">
        <f>IF(Datos!R172="",0,IF(AND(R$1008&lt;&gt;"",Datos!R172=R$1008),0,IF(R$1004=0,0,1-CHOOSE(R$1004,IF(ISNUMBER(Datos!R172),AND(OR(R$1005="",Datos!R172&gt;=R$1005),OR(R$1006="",Datos!R172&lt;=R$1006)),FALSE),IF(ISNUMBER(Datos!R172),AND(Datos!R172=INT(Datos!R172),AND(OR(R$1005="",Datos!R172&gt;=R$1005),OR(R$1006="",Datos!R172&lt;=R$1006))),FALSE),OR(ISNUMBER(FIND(";"&amp;UPPER(TRIM(Datos!R172&amp;""))&amp;"=",R$1007)),ISNUMBER(FIND(";"&amp;UPPER(TRIM(Datos!R172&amp;""))&amp;";",R$1007))),OR(UPPER(TRIM(Datos!R172&amp;""))="SÍ",UPPER(TRIM(Datos!R172&amp;""))="SI",UPPER(TRIM(Datos!R172&amp;""))="NO"),IF(ISNUMBER(Datos!R172),AND(OR(R$1005="",Datos!R172&gt;=R$1005),OR(R$1006="",Datos!R172&lt;=R$1006)),FALSE),TRUE))))</f>
        <v>0.0</v>
      </c>
      <c r="S172">
        <f>IF(Datos!S172="",0,IF(AND(S$1008&lt;&gt;"",Datos!S172=S$1008),0,IF(S$1004=0,0,1-CHOOSE(S$1004,IF(ISNUMBER(Datos!S172),AND(OR(S$1005="",Datos!S172&gt;=S$1005),OR(S$1006="",Datos!S172&lt;=S$1006)),FALSE),IF(ISNUMBER(Datos!S172),AND(Datos!S172=INT(Datos!S172),AND(OR(S$1005="",Datos!S172&gt;=S$1005),OR(S$1006="",Datos!S172&lt;=S$1006))),FALSE),OR(ISNUMBER(FIND(";"&amp;UPPER(TRIM(Datos!S172&amp;""))&amp;"=",S$1007)),ISNUMBER(FIND(";"&amp;UPPER(TRIM(Datos!S172&amp;""))&amp;";",S$1007))),OR(UPPER(TRIM(Datos!S172&amp;""))="SÍ",UPPER(TRIM(Datos!S172&amp;""))="SI",UPPER(TRIM(Datos!S172&amp;""))="NO"),IF(ISNUMBER(Datos!S172),AND(OR(S$1005="",Datos!S172&gt;=S$1005),OR(S$1006="",Datos!S172&lt;=S$1006)),FALSE),TRUE))))</f>
        <v>0.0</v>
      </c>
      <c r="T172">
        <f>IF(Datos!T172="",0,IF(AND(T$1008&lt;&gt;"",Datos!T172=T$1008),0,IF(T$1004=0,0,1-CHOOSE(T$1004,IF(ISNUMBER(Datos!T172),AND(OR(T$1005="",Datos!T172&gt;=T$1005),OR(T$1006="",Datos!T172&lt;=T$1006)),FALSE),IF(ISNUMBER(Datos!T172),AND(Datos!T172=INT(Datos!T172),AND(OR(T$1005="",Datos!T172&gt;=T$1005),OR(T$1006="",Datos!T172&lt;=T$1006))),FALSE),OR(ISNUMBER(FIND(";"&amp;UPPER(TRIM(Datos!T172&amp;""))&amp;"=",T$1007)),ISNUMBER(FIND(";"&amp;UPPER(TRIM(Datos!T172&amp;""))&amp;";",T$1007))),OR(UPPER(TRIM(Datos!T172&amp;""))="SÍ",UPPER(TRIM(Datos!T172&amp;""))="SI",UPPER(TRIM(Datos!T172&amp;""))="NO"),IF(ISNUMBER(Datos!T172),AND(OR(T$1005="",Datos!T172&gt;=T$1005),OR(T$1006="",Datos!T172&lt;=T$1006)),FALSE),TRUE))))</f>
        <v>0.0</v>
      </c>
      <c r="U172">
        <f>IF(Datos!U172="",0,IF(AND(U$1008&lt;&gt;"",Datos!U172=U$1008),0,IF(U$1004=0,0,1-CHOOSE(U$1004,IF(ISNUMBER(Datos!U172),AND(OR(U$1005="",Datos!U172&gt;=U$1005),OR(U$1006="",Datos!U172&lt;=U$1006)),FALSE),IF(ISNUMBER(Datos!U172),AND(Datos!U172=INT(Datos!U172),AND(OR(U$1005="",Datos!U172&gt;=U$1005),OR(U$1006="",Datos!U172&lt;=U$1006))),FALSE),OR(ISNUMBER(FIND(";"&amp;UPPER(TRIM(Datos!U172&amp;""))&amp;"=",U$1007)),ISNUMBER(FIND(";"&amp;UPPER(TRIM(Datos!U172&amp;""))&amp;";",U$1007))),OR(UPPER(TRIM(Datos!U172&amp;""))="SÍ",UPPER(TRIM(Datos!U172&amp;""))="SI",UPPER(TRIM(Datos!U172&amp;""))="NO"),IF(ISNUMBER(Datos!U172),AND(OR(U$1005="",Datos!U172&gt;=U$1005),OR(U$1006="",Datos!U172&lt;=U$1006)),FALSE),TRUE))))</f>
        <v>0.0</v>
      </c>
      <c r="V172">
        <f>IF(Datos!V172="",0,IF(AND(V$1008&lt;&gt;"",Datos!V172=V$1008),0,IF(V$1004=0,0,1-CHOOSE(V$1004,IF(ISNUMBER(Datos!V172),AND(OR(V$1005="",Datos!V172&gt;=V$1005),OR(V$1006="",Datos!V172&lt;=V$1006)),FALSE),IF(ISNUMBER(Datos!V172),AND(Datos!V172=INT(Datos!V172),AND(OR(V$1005="",Datos!V172&gt;=V$1005),OR(V$1006="",Datos!V172&lt;=V$1006))),FALSE),OR(ISNUMBER(FIND(";"&amp;UPPER(TRIM(Datos!V172&amp;""))&amp;"=",V$1007)),ISNUMBER(FIND(";"&amp;UPPER(TRIM(Datos!V172&amp;""))&amp;";",V$1007))),OR(UPPER(TRIM(Datos!V172&amp;""))="SÍ",UPPER(TRIM(Datos!V172&amp;""))="SI",UPPER(TRIM(Datos!V172&amp;""))="NO"),IF(ISNUMBER(Datos!V172),AND(OR(V$1005="",Datos!V172&gt;=V$1005),OR(V$1006="",Datos!V172&lt;=V$1006)),FALSE),TRUE))))</f>
        <v>0.0</v>
      </c>
      <c r="W172">
        <f>IF(Datos!W172="",0,IF(AND(W$1008&lt;&gt;"",Datos!W172=W$1008),0,IF(W$1004=0,0,1-CHOOSE(W$1004,IF(ISNUMBER(Datos!W172),AND(OR(W$1005="",Datos!W172&gt;=W$1005),OR(W$1006="",Datos!W172&lt;=W$1006)),FALSE),IF(ISNUMBER(Datos!W172),AND(Datos!W172=INT(Datos!W172),AND(OR(W$1005="",Datos!W172&gt;=W$1005),OR(W$1006="",Datos!W172&lt;=W$1006))),FALSE),OR(ISNUMBER(FIND(";"&amp;UPPER(TRIM(Datos!W172&amp;""))&amp;"=",W$1007)),ISNUMBER(FIND(";"&amp;UPPER(TRIM(Datos!W172&amp;""))&amp;";",W$1007))),OR(UPPER(TRIM(Datos!W172&amp;""))="SÍ",UPPER(TRIM(Datos!W172&amp;""))="SI",UPPER(TRIM(Datos!W172&amp;""))="NO"),IF(ISNUMBER(Datos!W172),AND(OR(W$1005="",Datos!W172&gt;=W$1005),OR(W$1006="",Datos!W172&lt;=W$1006)),FALSE),TRUE))))</f>
        <v>0.0</v>
      </c>
      <c r="X172">
        <f>IF(Datos!X172="",0,IF(AND(X$1008&lt;&gt;"",Datos!X172=X$1008),0,IF(X$1004=0,0,1-CHOOSE(X$1004,IF(ISNUMBER(Datos!X172),AND(OR(X$1005="",Datos!X172&gt;=X$1005),OR(X$1006="",Datos!X172&lt;=X$1006)),FALSE),IF(ISNUMBER(Datos!X172),AND(Datos!X172=INT(Datos!X172),AND(OR(X$1005="",Datos!X172&gt;=X$1005),OR(X$1006="",Datos!X172&lt;=X$1006))),FALSE),OR(ISNUMBER(FIND(";"&amp;UPPER(TRIM(Datos!X172&amp;""))&amp;"=",X$1007)),ISNUMBER(FIND(";"&amp;UPPER(TRIM(Datos!X172&amp;""))&amp;";",X$1007))),OR(UPPER(TRIM(Datos!X172&amp;""))="SÍ",UPPER(TRIM(Datos!X172&amp;""))="SI",UPPER(TRIM(Datos!X172&amp;""))="NO"),IF(ISNUMBER(Datos!X172),AND(OR(X$1005="",Datos!X172&gt;=X$1005),OR(X$1006="",Datos!X172&lt;=X$1006)),FALSE),TRUE))))</f>
        <v>0.0</v>
      </c>
      <c r="Y172">
        <f>IF(Datos!Y172="",0,IF(AND(Y$1008&lt;&gt;"",Datos!Y172=Y$1008),0,IF(Y$1004=0,0,1-CHOOSE(Y$1004,IF(ISNUMBER(Datos!Y172),AND(OR(Y$1005="",Datos!Y172&gt;=Y$1005),OR(Y$1006="",Datos!Y172&lt;=Y$1006)),FALSE),IF(ISNUMBER(Datos!Y172),AND(Datos!Y172=INT(Datos!Y172),AND(OR(Y$1005="",Datos!Y172&gt;=Y$1005),OR(Y$1006="",Datos!Y172&lt;=Y$1006))),FALSE),OR(ISNUMBER(FIND(";"&amp;UPPER(TRIM(Datos!Y172&amp;""))&amp;"=",Y$1007)),ISNUMBER(FIND(";"&amp;UPPER(TRIM(Datos!Y172&amp;""))&amp;";",Y$1007))),OR(UPPER(TRIM(Datos!Y172&amp;""))="SÍ",UPPER(TRIM(Datos!Y172&amp;""))="SI",UPPER(TRIM(Datos!Y172&amp;""))="NO"),IF(ISNUMBER(Datos!Y172),AND(OR(Y$1005="",Datos!Y172&gt;=Y$1005),OR(Y$1006="",Datos!Y172&lt;=Y$1006)),FALSE),TRUE))))</f>
        <v>0.0</v>
      </c>
      <c r="Z172">
        <f>IF(Datos!Z172="",0,IF(AND(Z$1008&lt;&gt;"",Datos!Z172=Z$1008),0,IF(Z$1004=0,0,1-CHOOSE(Z$1004,IF(ISNUMBER(Datos!Z172),AND(OR(Z$1005="",Datos!Z172&gt;=Z$1005),OR(Z$1006="",Datos!Z172&lt;=Z$1006)),FALSE),IF(ISNUMBER(Datos!Z172),AND(Datos!Z172=INT(Datos!Z172),AND(OR(Z$1005="",Datos!Z172&gt;=Z$1005),OR(Z$1006="",Datos!Z172&lt;=Z$1006))),FALSE),OR(ISNUMBER(FIND(";"&amp;UPPER(TRIM(Datos!Z172&amp;""))&amp;"=",Z$1007)),ISNUMBER(FIND(";"&amp;UPPER(TRIM(Datos!Z172&amp;""))&amp;";",Z$1007))),OR(UPPER(TRIM(Datos!Z172&amp;""))="SÍ",UPPER(TRIM(Datos!Z172&amp;""))="SI",UPPER(TRIM(Datos!Z172&amp;""))="NO"),IF(ISNUMBER(Datos!Z172),AND(OR(Z$1005="",Datos!Z172&gt;=Z$1005),OR(Z$1006="",Datos!Z172&lt;=Z$1006)),FALSE),TRUE))))</f>
        <v>0.0</v>
      </c>
      <c r="AA172">
        <f>IF(Datos!AA172="",0,IF(AND(AA$1008&lt;&gt;"",Datos!AA172=AA$1008),0,IF(AA$1004=0,0,1-CHOOSE(AA$1004,IF(ISNUMBER(Datos!AA172),AND(OR(AA$1005="",Datos!AA172&gt;=AA$1005),OR(AA$1006="",Datos!AA172&lt;=AA$1006)),FALSE),IF(ISNUMBER(Datos!AA172),AND(Datos!AA172=INT(Datos!AA172),AND(OR(AA$1005="",Datos!AA172&gt;=AA$1005),OR(AA$1006="",Datos!AA172&lt;=AA$1006))),FALSE),OR(ISNUMBER(FIND(";"&amp;UPPER(TRIM(Datos!AA172&amp;""))&amp;"=",AA$1007)),ISNUMBER(FIND(";"&amp;UPPER(TRIM(Datos!AA172&amp;""))&amp;";",AA$1007))),OR(UPPER(TRIM(Datos!AA172&amp;""))="SÍ",UPPER(TRIM(Datos!AA172&amp;""))="SI",UPPER(TRIM(Datos!AA172&amp;""))="NO"),IF(ISNUMBER(Datos!AA172),AND(OR(AA$1005="",Datos!AA172&gt;=AA$1005),OR(AA$1006="",Datos!AA172&lt;=AA$1006)),FALSE),TRUE))))</f>
        <v>0.0</v>
      </c>
      <c r="AB172">
        <f>IF(Datos!AB172="",0,IF(AND(AB$1008&lt;&gt;"",Datos!AB172=AB$1008),0,IF(AB$1004=0,0,1-CHOOSE(AB$1004,IF(ISNUMBER(Datos!AB172),AND(OR(AB$1005="",Datos!AB172&gt;=AB$1005),OR(AB$1006="",Datos!AB172&lt;=AB$1006)),FALSE),IF(ISNUMBER(Datos!AB172),AND(Datos!AB172=INT(Datos!AB172),AND(OR(AB$1005="",Datos!AB172&gt;=AB$1005),OR(AB$1006="",Datos!AB172&lt;=AB$1006))),FALSE),OR(ISNUMBER(FIND(";"&amp;UPPER(TRIM(Datos!AB172&amp;""))&amp;"=",AB$1007)),ISNUMBER(FIND(";"&amp;UPPER(TRIM(Datos!AB172&amp;""))&amp;";",AB$1007))),OR(UPPER(TRIM(Datos!AB172&amp;""))="SÍ",UPPER(TRIM(Datos!AB172&amp;""))="SI",UPPER(TRIM(Datos!AB172&amp;""))="NO"),IF(ISNUMBER(Datos!AB172),AND(OR(AB$1005="",Datos!AB172&gt;=AB$1005),OR(AB$1006="",Datos!AB172&lt;=AB$1006)),FALSE),TRUE))))</f>
        <v>0.0</v>
      </c>
      <c r="AC172">
        <f>IF(Datos!AC172="",0,IF(AND(AC$1008&lt;&gt;"",Datos!AC172=AC$1008),0,IF(AC$1004=0,0,1-CHOOSE(AC$1004,IF(ISNUMBER(Datos!AC172),AND(OR(AC$1005="",Datos!AC172&gt;=AC$1005),OR(AC$1006="",Datos!AC172&lt;=AC$1006)),FALSE),IF(ISNUMBER(Datos!AC172),AND(Datos!AC172=INT(Datos!AC172),AND(OR(AC$1005="",Datos!AC172&gt;=AC$1005),OR(AC$1006="",Datos!AC172&lt;=AC$1006))),FALSE),OR(ISNUMBER(FIND(";"&amp;UPPER(TRIM(Datos!AC172&amp;""))&amp;"=",AC$1007)),ISNUMBER(FIND(";"&amp;UPPER(TRIM(Datos!AC172&amp;""))&amp;";",AC$1007))),OR(UPPER(TRIM(Datos!AC172&amp;""))="SÍ",UPPER(TRIM(Datos!AC172&amp;""))="SI",UPPER(TRIM(Datos!AC172&amp;""))="NO"),IF(ISNUMBER(Datos!AC172),AND(OR(AC$1005="",Datos!AC172&gt;=AC$1005),OR(AC$1006="",Datos!AC172&lt;=AC$1006)),FALSE),TRUE))))</f>
        <v>0.0</v>
      </c>
      <c r="AD172">
        <f>IF(Datos!AD172="",0,IF(AND(AD$1008&lt;&gt;"",Datos!AD172=AD$1008),0,IF(AD$1004=0,0,1-CHOOSE(AD$1004,IF(ISNUMBER(Datos!AD172),AND(OR(AD$1005="",Datos!AD172&gt;=AD$1005),OR(AD$1006="",Datos!AD172&lt;=AD$1006)),FALSE),IF(ISNUMBER(Datos!AD172),AND(Datos!AD172=INT(Datos!AD172),AND(OR(AD$1005="",Datos!AD172&gt;=AD$1005),OR(AD$1006="",Datos!AD172&lt;=AD$1006))),FALSE),OR(ISNUMBER(FIND(";"&amp;UPPER(TRIM(Datos!AD172&amp;""))&amp;"=",AD$1007)),ISNUMBER(FIND(";"&amp;UPPER(TRIM(Datos!AD172&amp;""))&amp;";",AD$1007))),OR(UPPER(TRIM(Datos!AD172&amp;""))="SÍ",UPPER(TRIM(Datos!AD172&amp;""))="SI",UPPER(TRIM(Datos!AD172&amp;""))="NO"),IF(ISNUMBER(Datos!AD172),AND(OR(AD$1005="",Datos!AD172&gt;=AD$1005),OR(AD$1006="",Datos!AD172&lt;=AD$1006)),FALSE),TRUE))))</f>
        <v>0.0</v>
      </c>
      <c r="AE172">
        <f>IF(Datos!AE172="",0,IF(AND(AE$1008&lt;&gt;"",Datos!AE172=AE$1008),0,IF(AE$1004=0,0,1-CHOOSE(AE$1004,IF(ISNUMBER(Datos!AE172),AND(OR(AE$1005="",Datos!AE172&gt;=AE$1005),OR(AE$1006="",Datos!AE172&lt;=AE$1006)),FALSE),IF(ISNUMBER(Datos!AE172),AND(Datos!AE172=INT(Datos!AE172),AND(OR(AE$1005="",Datos!AE172&gt;=AE$1005),OR(AE$1006="",Datos!AE172&lt;=AE$1006))),FALSE),OR(ISNUMBER(FIND(";"&amp;UPPER(TRIM(Datos!AE172&amp;""))&amp;"=",AE$1007)),ISNUMBER(FIND(";"&amp;UPPER(TRIM(Datos!AE172&amp;""))&amp;";",AE$1007))),OR(UPPER(TRIM(Datos!AE172&amp;""))="SÍ",UPPER(TRIM(Datos!AE172&amp;""))="SI",UPPER(TRIM(Datos!AE172&amp;""))="NO"),IF(ISNUMBER(Datos!AE172),AND(OR(AE$1005="",Datos!AE172&gt;=AE$1005),OR(AE$1006="",Datos!AE172&lt;=AE$1006)),FALSE),TRUE))))</f>
        <v>0.0</v>
      </c>
    </row>
    <row r="173" spans="2:31">
      <c r="B173">
        <f>IF(Datos!B173="",0,IF(AND(B$1008&lt;&gt;"",Datos!B173=B$1008),0,IF(B$1004=0,0,1-CHOOSE(B$1004,IF(ISNUMBER(Datos!B173),AND(OR(B$1005="",Datos!B173&gt;=B$1005),OR(B$1006="",Datos!B173&lt;=B$1006)),FALSE),IF(ISNUMBER(Datos!B173),AND(Datos!B173=INT(Datos!B173),AND(OR(B$1005="",Datos!B173&gt;=B$1005),OR(B$1006="",Datos!B173&lt;=B$1006))),FALSE),OR(ISNUMBER(FIND(";"&amp;UPPER(TRIM(Datos!B173&amp;""))&amp;"=",B$1007)),ISNUMBER(FIND(";"&amp;UPPER(TRIM(Datos!B173&amp;""))&amp;";",B$1007))),OR(UPPER(TRIM(Datos!B173&amp;""))="SÍ",UPPER(TRIM(Datos!B173&amp;""))="SI",UPPER(TRIM(Datos!B173&amp;""))="NO"),IF(ISNUMBER(Datos!B173),AND(OR(B$1005="",Datos!B173&gt;=B$1005),OR(B$1006="",Datos!B173&lt;=B$1006)),FALSE),TRUE))))</f>
        <v>0.0</v>
      </c>
      <c r="C173">
        <f>IF(Datos!C173="",0,IF(AND(C$1008&lt;&gt;"",Datos!C173=C$1008),0,IF(C$1004=0,0,1-CHOOSE(C$1004,IF(ISNUMBER(Datos!C173),AND(OR(C$1005="",Datos!C173&gt;=C$1005),OR(C$1006="",Datos!C173&lt;=C$1006)),FALSE),IF(ISNUMBER(Datos!C173),AND(Datos!C173=INT(Datos!C173),AND(OR(C$1005="",Datos!C173&gt;=C$1005),OR(C$1006="",Datos!C173&lt;=C$1006))),FALSE),OR(ISNUMBER(FIND(";"&amp;UPPER(TRIM(Datos!C173&amp;""))&amp;"=",C$1007)),ISNUMBER(FIND(";"&amp;UPPER(TRIM(Datos!C173&amp;""))&amp;";",C$1007))),OR(UPPER(TRIM(Datos!C173&amp;""))="SÍ",UPPER(TRIM(Datos!C173&amp;""))="SI",UPPER(TRIM(Datos!C173&amp;""))="NO"),IF(ISNUMBER(Datos!C173),AND(OR(C$1005="",Datos!C173&gt;=C$1005),OR(C$1006="",Datos!C173&lt;=C$1006)),FALSE),TRUE))))</f>
        <v>0.0</v>
      </c>
      <c r="D173">
        <f>IF(Datos!D173="",0,IF(AND(D$1008&lt;&gt;"",Datos!D173=D$1008),0,IF(D$1004=0,0,1-CHOOSE(D$1004,IF(ISNUMBER(Datos!D173),AND(OR(D$1005="",Datos!D173&gt;=D$1005),OR(D$1006="",Datos!D173&lt;=D$1006)),FALSE),IF(ISNUMBER(Datos!D173),AND(Datos!D173=INT(Datos!D173),AND(OR(D$1005="",Datos!D173&gt;=D$1005),OR(D$1006="",Datos!D173&lt;=D$1006))),FALSE),OR(ISNUMBER(FIND(";"&amp;UPPER(TRIM(Datos!D173&amp;""))&amp;"=",D$1007)),ISNUMBER(FIND(";"&amp;UPPER(TRIM(Datos!D173&amp;""))&amp;";",D$1007))),OR(UPPER(TRIM(Datos!D173&amp;""))="SÍ",UPPER(TRIM(Datos!D173&amp;""))="SI",UPPER(TRIM(Datos!D173&amp;""))="NO"),IF(ISNUMBER(Datos!D173),AND(OR(D$1005="",Datos!D173&gt;=D$1005),OR(D$1006="",Datos!D173&lt;=D$1006)),FALSE),TRUE))))</f>
        <v>0.0</v>
      </c>
      <c r="E173">
        <f>IF(Datos!E173="",0,IF(AND(E$1008&lt;&gt;"",Datos!E173=E$1008),0,IF(E$1004=0,0,1-CHOOSE(E$1004,IF(ISNUMBER(Datos!E173),AND(OR(E$1005="",Datos!E173&gt;=E$1005),OR(E$1006="",Datos!E173&lt;=E$1006)),FALSE),IF(ISNUMBER(Datos!E173),AND(Datos!E173=INT(Datos!E173),AND(OR(E$1005="",Datos!E173&gt;=E$1005),OR(E$1006="",Datos!E173&lt;=E$1006))),FALSE),OR(ISNUMBER(FIND(";"&amp;UPPER(TRIM(Datos!E173&amp;""))&amp;"=",E$1007)),ISNUMBER(FIND(";"&amp;UPPER(TRIM(Datos!E173&amp;""))&amp;";",E$1007))),OR(UPPER(TRIM(Datos!E173&amp;""))="SÍ",UPPER(TRIM(Datos!E173&amp;""))="SI",UPPER(TRIM(Datos!E173&amp;""))="NO"),IF(ISNUMBER(Datos!E173),AND(OR(E$1005="",Datos!E173&gt;=E$1005),OR(E$1006="",Datos!E173&lt;=E$1006)),FALSE),TRUE))))</f>
        <v>0.0</v>
      </c>
      <c r="F173">
        <f>IF(Datos!F173="",0,IF(AND(F$1008&lt;&gt;"",Datos!F173=F$1008),0,IF(F$1004=0,0,1-CHOOSE(F$1004,IF(ISNUMBER(Datos!F173),AND(OR(F$1005="",Datos!F173&gt;=F$1005),OR(F$1006="",Datos!F173&lt;=F$1006)),FALSE),IF(ISNUMBER(Datos!F173),AND(Datos!F173=INT(Datos!F173),AND(OR(F$1005="",Datos!F173&gt;=F$1005),OR(F$1006="",Datos!F173&lt;=F$1006))),FALSE),OR(ISNUMBER(FIND(";"&amp;UPPER(TRIM(Datos!F173&amp;""))&amp;"=",F$1007)),ISNUMBER(FIND(";"&amp;UPPER(TRIM(Datos!F173&amp;""))&amp;";",F$1007))),OR(UPPER(TRIM(Datos!F173&amp;""))="SÍ",UPPER(TRIM(Datos!F173&amp;""))="SI",UPPER(TRIM(Datos!F173&amp;""))="NO"),IF(ISNUMBER(Datos!F173),AND(OR(F$1005="",Datos!F173&gt;=F$1005),OR(F$1006="",Datos!F173&lt;=F$1006)),FALSE),TRUE))))</f>
        <v>0.0</v>
      </c>
      <c r="G173">
        <f>IF(Datos!G173="",0,IF(AND(G$1008&lt;&gt;"",Datos!G173=G$1008),0,IF(G$1004=0,0,1-CHOOSE(G$1004,IF(ISNUMBER(Datos!G173),AND(OR(G$1005="",Datos!G173&gt;=G$1005),OR(G$1006="",Datos!G173&lt;=G$1006)),FALSE),IF(ISNUMBER(Datos!G173),AND(Datos!G173=INT(Datos!G173),AND(OR(G$1005="",Datos!G173&gt;=G$1005),OR(G$1006="",Datos!G173&lt;=G$1006))),FALSE),OR(ISNUMBER(FIND(";"&amp;UPPER(TRIM(Datos!G173&amp;""))&amp;"=",G$1007)),ISNUMBER(FIND(";"&amp;UPPER(TRIM(Datos!G173&amp;""))&amp;";",G$1007))),OR(UPPER(TRIM(Datos!G173&amp;""))="SÍ",UPPER(TRIM(Datos!G173&amp;""))="SI",UPPER(TRIM(Datos!G173&amp;""))="NO"),IF(ISNUMBER(Datos!G173),AND(OR(G$1005="",Datos!G173&gt;=G$1005),OR(G$1006="",Datos!G173&lt;=G$1006)),FALSE),TRUE))))</f>
        <v>0.0</v>
      </c>
      <c r="H173">
        <f>IF(Datos!H173="",0,IF(AND(H$1008&lt;&gt;"",Datos!H173=H$1008),0,IF(H$1004=0,0,1-CHOOSE(H$1004,IF(ISNUMBER(Datos!H173),AND(OR(H$1005="",Datos!H173&gt;=H$1005),OR(H$1006="",Datos!H173&lt;=H$1006)),FALSE),IF(ISNUMBER(Datos!H173),AND(Datos!H173=INT(Datos!H173),AND(OR(H$1005="",Datos!H173&gt;=H$1005),OR(H$1006="",Datos!H173&lt;=H$1006))),FALSE),OR(ISNUMBER(FIND(";"&amp;UPPER(TRIM(Datos!H173&amp;""))&amp;"=",H$1007)),ISNUMBER(FIND(";"&amp;UPPER(TRIM(Datos!H173&amp;""))&amp;";",H$1007))),OR(UPPER(TRIM(Datos!H173&amp;""))="SÍ",UPPER(TRIM(Datos!H173&amp;""))="SI",UPPER(TRIM(Datos!H173&amp;""))="NO"),IF(ISNUMBER(Datos!H173),AND(OR(H$1005="",Datos!H173&gt;=H$1005),OR(H$1006="",Datos!H173&lt;=H$1006)),FALSE),TRUE))))</f>
        <v>0.0</v>
      </c>
      <c r="I173">
        <f>IF(Datos!I173="",0,IF(AND(I$1008&lt;&gt;"",Datos!I173=I$1008),0,IF(I$1004=0,0,1-CHOOSE(I$1004,IF(ISNUMBER(Datos!I173),AND(OR(I$1005="",Datos!I173&gt;=I$1005),OR(I$1006="",Datos!I173&lt;=I$1006)),FALSE),IF(ISNUMBER(Datos!I173),AND(Datos!I173=INT(Datos!I173),AND(OR(I$1005="",Datos!I173&gt;=I$1005),OR(I$1006="",Datos!I173&lt;=I$1006))),FALSE),OR(ISNUMBER(FIND(";"&amp;UPPER(TRIM(Datos!I173&amp;""))&amp;"=",I$1007)),ISNUMBER(FIND(";"&amp;UPPER(TRIM(Datos!I173&amp;""))&amp;";",I$1007))),OR(UPPER(TRIM(Datos!I173&amp;""))="SÍ",UPPER(TRIM(Datos!I173&amp;""))="SI",UPPER(TRIM(Datos!I173&amp;""))="NO"),IF(ISNUMBER(Datos!I173),AND(OR(I$1005="",Datos!I173&gt;=I$1005),OR(I$1006="",Datos!I173&lt;=I$1006)),FALSE),TRUE))))</f>
        <v>0.0</v>
      </c>
      <c r="J173">
        <f>IF(Datos!J173="",0,IF(AND(J$1008&lt;&gt;"",Datos!J173=J$1008),0,IF(J$1004=0,0,1-CHOOSE(J$1004,IF(ISNUMBER(Datos!J173),AND(OR(J$1005="",Datos!J173&gt;=J$1005),OR(J$1006="",Datos!J173&lt;=J$1006)),FALSE),IF(ISNUMBER(Datos!J173),AND(Datos!J173=INT(Datos!J173),AND(OR(J$1005="",Datos!J173&gt;=J$1005),OR(J$1006="",Datos!J173&lt;=J$1006))),FALSE),OR(ISNUMBER(FIND(";"&amp;UPPER(TRIM(Datos!J173&amp;""))&amp;"=",J$1007)),ISNUMBER(FIND(";"&amp;UPPER(TRIM(Datos!J173&amp;""))&amp;";",J$1007))),OR(UPPER(TRIM(Datos!J173&amp;""))="SÍ",UPPER(TRIM(Datos!J173&amp;""))="SI",UPPER(TRIM(Datos!J173&amp;""))="NO"),IF(ISNUMBER(Datos!J173),AND(OR(J$1005="",Datos!J173&gt;=J$1005),OR(J$1006="",Datos!J173&lt;=J$1006)),FALSE),TRUE))))</f>
        <v>0.0</v>
      </c>
      <c r="K173">
        <f>IF(Datos!K173="",0,IF(AND(K$1008&lt;&gt;"",Datos!K173=K$1008),0,IF(K$1004=0,0,1-CHOOSE(K$1004,IF(ISNUMBER(Datos!K173),AND(OR(K$1005="",Datos!K173&gt;=K$1005),OR(K$1006="",Datos!K173&lt;=K$1006)),FALSE),IF(ISNUMBER(Datos!K173),AND(Datos!K173=INT(Datos!K173),AND(OR(K$1005="",Datos!K173&gt;=K$1005),OR(K$1006="",Datos!K173&lt;=K$1006))),FALSE),OR(ISNUMBER(FIND(";"&amp;UPPER(TRIM(Datos!K173&amp;""))&amp;"=",K$1007)),ISNUMBER(FIND(";"&amp;UPPER(TRIM(Datos!K173&amp;""))&amp;";",K$1007))),OR(UPPER(TRIM(Datos!K173&amp;""))="SÍ",UPPER(TRIM(Datos!K173&amp;""))="SI",UPPER(TRIM(Datos!K173&amp;""))="NO"),IF(ISNUMBER(Datos!K173),AND(OR(K$1005="",Datos!K173&gt;=K$1005),OR(K$1006="",Datos!K173&lt;=K$1006)),FALSE),TRUE))))</f>
        <v>0.0</v>
      </c>
      <c r="L173">
        <f>IF(Datos!L173="",0,IF(AND(L$1008&lt;&gt;"",Datos!L173=L$1008),0,IF(L$1004=0,0,1-CHOOSE(L$1004,IF(ISNUMBER(Datos!L173),AND(OR(L$1005="",Datos!L173&gt;=L$1005),OR(L$1006="",Datos!L173&lt;=L$1006)),FALSE),IF(ISNUMBER(Datos!L173),AND(Datos!L173=INT(Datos!L173),AND(OR(L$1005="",Datos!L173&gt;=L$1005),OR(L$1006="",Datos!L173&lt;=L$1006))),FALSE),OR(ISNUMBER(FIND(";"&amp;UPPER(TRIM(Datos!L173&amp;""))&amp;"=",L$1007)),ISNUMBER(FIND(";"&amp;UPPER(TRIM(Datos!L173&amp;""))&amp;";",L$1007))),OR(UPPER(TRIM(Datos!L173&amp;""))="SÍ",UPPER(TRIM(Datos!L173&amp;""))="SI",UPPER(TRIM(Datos!L173&amp;""))="NO"),IF(ISNUMBER(Datos!L173),AND(OR(L$1005="",Datos!L173&gt;=L$1005),OR(L$1006="",Datos!L173&lt;=L$1006)),FALSE),TRUE))))</f>
        <v>0.0</v>
      </c>
      <c r="M173">
        <f>IF(Datos!M173="",0,IF(AND(M$1008&lt;&gt;"",Datos!M173=M$1008),0,IF(M$1004=0,0,1-CHOOSE(M$1004,IF(ISNUMBER(Datos!M173),AND(OR(M$1005="",Datos!M173&gt;=M$1005),OR(M$1006="",Datos!M173&lt;=M$1006)),FALSE),IF(ISNUMBER(Datos!M173),AND(Datos!M173=INT(Datos!M173),AND(OR(M$1005="",Datos!M173&gt;=M$1005),OR(M$1006="",Datos!M173&lt;=M$1006))),FALSE),OR(ISNUMBER(FIND(";"&amp;UPPER(TRIM(Datos!M173&amp;""))&amp;"=",M$1007)),ISNUMBER(FIND(";"&amp;UPPER(TRIM(Datos!M173&amp;""))&amp;";",M$1007))),OR(UPPER(TRIM(Datos!M173&amp;""))="SÍ",UPPER(TRIM(Datos!M173&amp;""))="SI",UPPER(TRIM(Datos!M173&amp;""))="NO"),IF(ISNUMBER(Datos!M173),AND(OR(M$1005="",Datos!M173&gt;=M$1005),OR(M$1006="",Datos!M173&lt;=M$1006)),FALSE),TRUE))))</f>
        <v>0.0</v>
      </c>
      <c r="N173">
        <f>IF(Datos!N173="",0,IF(AND(N$1008&lt;&gt;"",Datos!N173=N$1008),0,IF(N$1004=0,0,1-CHOOSE(N$1004,IF(ISNUMBER(Datos!N173),AND(OR(N$1005="",Datos!N173&gt;=N$1005),OR(N$1006="",Datos!N173&lt;=N$1006)),FALSE),IF(ISNUMBER(Datos!N173),AND(Datos!N173=INT(Datos!N173),AND(OR(N$1005="",Datos!N173&gt;=N$1005),OR(N$1006="",Datos!N173&lt;=N$1006))),FALSE),OR(ISNUMBER(FIND(";"&amp;UPPER(TRIM(Datos!N173&amp;""))&amp;"=",N$1007)),ISNUMBER(FIND(";"&amp;UPPER(TRIM(Datos!N173&amp;""))&amp;";",N$1007))),OR(UPPER(TRIM(Datos!N173&amp;""))="SÍ",UPPER(TRIM(Datos!N173&amp;""))="SI",UPPER(TRIM(Datos!N173&amp;""))="NO"),IF(ISNUMBER(Datos!N173),AND(OR(N$1005="",Datos!N173&gt;=N$1005),OR(N$1006="",Datos!N173&lt;=N$1006)),FALSE),TRUE))))</f>
        <v>0.0</v>
      </c>
      <c r="O173">
        <f>IF(Datos!O173="",0,IF(AND(O$1008&lt;&gt;"",Datos!O173=O$1008),0,IF(O$1004=0,0,1-CHOOSE(O$1004,IF(ISNUMBER(Datos!O173),AND(OR(O$1005="",Datos!O173&gt;=O$1005),OR(O$1006="",Datos!O173&lt;=O$1006)),FALSE),IF(ISNUMBER(Datos!O173),AND(Datos!O173=INT(Datos!O173),AND(OR(O$1005="",Datos!O173&gt;=O$1005),OR(O$1006="",Datos!O173&lt;=O$1006))),FALSE),OR(ISNUMBER(FIND(";"&amp;UPPER(TRIM(Datos!O173&amp;""))&amp;"=",O$1007)),ISNUMBER(FIND(";"&amp;UPPER(TRIM(Datos!O173&amp;""))&amp;";",O$1007))),OR(UPPER(TRIM(Datos!O173&amp;""))="SÍ",UPPER(TRIM(Datos!O173&amp;""))="SI",UPPER(TRIM(Datos!O173&amp;""))="NO"),IF(ISNUMBER(Datos!O173),AND(OR(O$1005="",Datos!O173&gt;=O$1005),OR(O$1006="",Datos!O173&lt;=O$1006)),FALSE),TRUE))))</f>
        <v>0.0</v>
      </c>
      <c r="P173">
        <f>IF(Datos!P173="",0,IF(AND(P$1008&lt;&gt;"",Datos!P173=P$1008),0,IF(P$1004=0,0,1-CHOOSE(P$1004,IF(ISNUMBER(Datos!P173),AND(OR(P$1005="",Datos!P173&gt;=P$1005),OR(P$1006="",Datos!P173&lt;=P$1006)),FALSE),IF(ISNUMBER(Datos!P173),AND(Datos!P173=INT(Datos!P173),AND(OR(P$1005="",Datos!P173&gt;=P$1005),OR(P$1006="",Datos!P173&lt;=P$1006))),FALSE),OR(ISNUMBER(FIND(";"&amp;UPPER(TRIM(Datos!P173&amp;""))&amp;"=",P$1007)),ISNUMBER(FIND(";"&amp;UPPER(TRIM(Datos!P173&amp;""))&amp;";",P$1007))),OR(UPPER(TRIM(Datos!P173&amp;""))="SÍ",UPPER(TRIM(Datos!P173&amp;""))="SI",UPPER(TRIM(Datos!P173&amp;""))="NO"),IF(ISNUMBER(Datos!P173),AND(OR(P$1005="",Datos!P173&gt;=P$1005),OR(P$1006="",Datos!P173&lt;=P$1006)),FALSE),TRUE))))</f>
        <v>0.0</v>
      </c>
      <c r="Q173">
        <f>IF(Datos!Q173="",0,IF(AND(Q$1008&lt;&gt;"",Datos!Q173=Q$1008),0,IF(Q$1004=0,0,1-CHOOSE(Q$1004,IF(ISNUMBER(Datos!Q173),AND(OR(Q$1005="",Datos!Q173&gt;=Q$1005),OR(Q$1006="",Datos!Q173&lt;=Q$1006)),FALSE),IF(ISNUMBER(Datos!Q173),AND(Datos!Q173=INT(Datos!Q173),AND(OR(Q$1005="",Datos!Q173&gt;=Q$1005),OR(Q$1006="",Datos!Q173&lt;=Q$1006))),FALSE),OR(ISNUMBER(FIND(";"&amp;UPPER(TRIM(Datos!Q173&amp;""))&amp;"=",Q$1007)),ISNUMBER(FIND(";"&amp;UPPER(TRIM(Datos!Q173&amp;""))&amp;";",Q$1007))),OR(UPPER(TRIM(Datos!Q173&amp;""))="SÍ",UPPER(TRIM(Datos!Q173&amp;""))="SI",UPPER(TRIM(Datos!Q173&amp;""))="NO"),IF(ISNUMBER(Datos!Q173),AND(OR(Q$1005="",Datos!Q173&gt;=Q$1005),OR(Q$1006="",Datos!Q173&lt;=Q$1006)),FALSE),TRUE))))</f>
        <v>0.0</v>
      </c>
      <c r="R173">
        <f>IF(Datos!R173="",0,IF(AND(R$1008&lt;&gt;"",Datos!R173=R$1008),0,IF(R$1004=0,0,1-CHOOSE(R$1004,IF(ISNUMBER(Datos!R173),AND(OR(R$1005="",Datos!R173&gt;=R$1005),OR(R$1006="",Datos!R173&lt;=R$1006)),FALSE),IF(ISNUMBER(Datos!R173),AND(Datos!R173=INT(Datos!R173),AND(OR(R$1005="",Datos!R173&gt;=R$1005),OR(R$1006="",Datos!R173&lt;=R$1006))),FALSE),OR(ISNUMBER(FIND(";"&amp;UPPER(TRIM(Datos!R173&amp;""))&amp;"=",R$1007)),ISNUMBER(FIND(";"&amp;UPPER(TRIM(Datos!R173&amp;""))&amp;";",R$1007))),OR(UPPER(TRIM(Datos!R173&amp;""))="SÍ",UPPER(TRIM(Datos!R173&amp;""))="SI",UPPER(TRIM(Datos!R173&amp;""))="NO"),IF(ISNUMBER(Datos!R173),AND(OR(R$1005="",Datos!R173&gt;=R$1005),OR(R$1006="",Datos!R173&lt;=R$1006)),FALSE),TRUE))))</f>
        <v>0.0</v>
      </c>
      <c r="S173">
        <f>IF(Datos!S173="",0,IF(AND(S$1008&lt;&gt;"",Datos!S173=S$1008),0,IF(S$1004=0,0,1-CHOOSE(S$1004,IF(ISNUMBER(Datos!S173),AND(OR(S$1005="",Datos!S173&gt;=S$1005),OR(S$1006="",Datos!S173&lt;=S$1006)),FALSE),IF(ISNUMBER(Datos!S173),AND(Datos!S173=INT(Datos!S173),AND(OR(S$1005="",Datos!S173&gt;=S$1005),OR(S$1006="",Datos!S173&lt;=S$1006))),FALSE),OR(ISNUMBER(FIND(";"&amp;UPPER(TRIM(Datos!S173&amp;""))&amp;"=",S$1007)),ISNUMBER(FIND(";"&amp;UPPER(TRIM(Datos!S173&amp;""))&amp;";",S$1007))),OR(UPPER(TRIM(Datos!S173&amp;""))="SÍ",UPPER(TRIM(Datos!S173&amp;""))="SI",UPPER(TRIM(Datos!S173&amp;""))="NO"),IF(ISNUMBER(Datos!S173),AND(OR(S$1005="",Datos!S173&gt;=S$1005),OR(S$1006="",Datos!S173&lt;=S$1006)),FALSE),TRUE))))</f>
        <v>0.0</v>
      </c>
      <c r="T173">
        <f>IF(Datos!T173="",0,IF(AND(T$1008&lt;&gt;"",Datos!T173=T$1008),0,IF(T$1004=0,0,1-CHOOSE(T$1004,IF(ISNUMBER(Datos!T173),AND(OR(T$1005="",Datos!T173&gt;=T$1005),OR(T$1006="",Datos!T173&lt;=T$1006)),FALSE),IF(ISNUMBER(Datos!T173),AND(Datos!T173=INT(Datos!T173),AND(OR(T$1005="",Datos!T173&gt;=T$1005),OR(T$1006="",Datos!T173&lt;=T$1006))),FALSE),OR(ISNUMBER(FIND(";"&amp;UPPER(TRIM(Datos!T173&amp;""))&amp;"=",T$1007)),ISNUMBER(FIND(";"&amp;UPPER(TRIM(Datos!T173&amp;""))&amp;";",T$1007))),OR(UPPER(TRIM(Datos!T173&amp;""))="SÍ",UPPER(TRIM(Datos!T173&amp;""))="SI",UPPER(TRIM(Datos!T173&amp;""))="NO"),IF(ISNUMBER(Datos!T173),AND(OR(T$1005="",Datos!T173&gt;=T$1005),OR(T$1006="",Datos!T173&lt;=T$1006)),FALSE),TRUE))))</f>
        <v>0.0</v>
      </c>
      <c r="U173">
        <f>IF(Datos!U173="",0,IF(AND(U$1008&lt;&gt;"",Datos!U173=U$1008),0,IF(U$1004=0,0,1-CHOOSE(U$1004,IF(ISNUMBER(Datos!U173),AND(OR(U$1005="",Datos!U173&gt;=U$1005),OR(U$1006="",Datos!U173&lt;=U$1006)),FALSE),IF(ISNUMBER(Datos!U173),AND(Datos!U173=INT(Datos!U173),AND(OR(U$1005="",Datos!U173&gt;=U$1005),OR(U$1006="",Datos!U173&lt;=U$1006))),FALSE),OR(ISNUMBER(FIND(";"&amp;UPPER(TRIM(Datos!U173&amp;""))&amp;"=",U$1007)),ISNUMBER(FIND(";"&amp;UPPER(TRIM(Datos!U173&amp;""))&amp;";",U$1007))),OR(UPPER(TRIM(Datos!U173&amp;""))="SÍ",UPPER(TRIM(Datos!U173&amp;""))="SI",UPPER(TRIM(Datos!U173&amp;""))="NO"),IF(ISNUMBER(Datos!U173),AND(OR(U$1005="",Datos!U173&gt;=U$1005),OR(U$1006="",Datos!U173&lt;=U$1006)),FALSE),TRUE))))</f>
        <v>0.0</v>
      </c>
      <c r="V173">
        <f>IF(Datos!V173="",0,IF(AND(V$1008&lt;&gt;"",Datos!V173=V$1008),0,IF(V$1004=0,0,1-CHOOSE(V$1004,IF(ISNUMBER(Datos!V173),AND(OR(V$1005="",Datos!V173&gt;=V$1005),OR(V$1006="",Datos!V173&lt;=V$1006)),FALSE),IF(ISNUMBER(Datos!V173),AND(Datos!V173=INT(Datos!V173),AND(OR(V$1005="",Datos!V173&gt;=V$1005),OR(V$1006="",Datos!V173&lt;=V$1006))),FALSE),OR(ISNUMBER(FIND(";"&amp;UPPER(TRIM(Datos!V173&amp;""))&amp;"=",V$1007)),ISNUMBER(FIND(";"&amp;UPPER(TRIM(Datos!V173&amp;""))&amp;";",V$1007))),OR(UPPER(TRIM(Datos!V173&amp;""))="SÍ",UPPER(TRIM(Datos!V173&amp;""))="SI",UPPER(TRIM(Datos!V173&amp;""))="NO"),IF(ISNUMBER(Datos!V173),AND(OR(V$1005="",Datos!V173&gt;=V$1005),OR(V$1006="",Datos!V173&lt;=V$1006)),FALSE),TRUE))))</f>
        <v>0.0</v>
      </c>
      <c r="W173">
        <f>IF(Datos!W173="",0,IF(AND(W$1008&lt;&gt;"",Datos!W173=W$1008),0,IF(W$1004=0,0,1-CHOOSE(W$1004,IF(ISNUMBER(Datos!W173),AND(OR(W$1005="",Datos!W173&gt;=W$1005),OR(W$1006="",Datos!W173&lt;=W$1006)),FALSE),IF(ISNUMBER(Datos!W173),AND(Datos!W173=INT(Datos!W173),AND(OR(W$1005="",Datos!W173&gt;=W$1005),OR(W$1006="",Datos!W173&lt;=W$1006))),FALSE),OR(ISNUMBER(FIND(";"&amp;UPPER(TRIM(Datos!W173&amp;""))&amp;"=",W$1007)),ISNUMBER(FIND(";"&amp;UPPER(TRIM(Datos!W173&amp;""))&amp;";",W$1007))),OR(UPPER(TRIM(Datos!W173&amp;""))="SÍ",UPPER(TRIM(Datos!W173&amp;""))="SI",UPPER(TRIM(Datos!W173&amp;""))="NO"),IF(ISNUMBER(Datos!W173),AND(OR(W$1005="",Datos!W173&gt;=W$1005),OR(W$1006="",Datos!W173&lt;=W$1006)),FALSE),TRUE))))</f>
        <v>0.0</v>
      </c>
      <c r="X173">
        <f>IF(Datos!X173="",0,IF(AND(X$1008&lt;&gt;"",Datos!X173=X$1008),0,IF(X$1004=0,0,1-CHOOSE(X$1004,IF(ISNUMBER(Datos!X173),AND(OR(X$1005="",Datos!X173&gt;=X$1005),OR(X$1006="",Datos!X173&lt;=X$1006)),FALSE),IF(ISNUMBER(Datos!X173),AND(Datos!X173=INT(Datos!X173),AND(OR(X$1005="",Datos!X173&gt;=X$1005),OR(X$1006="",Datos!X173&lt;=X$1006))),FALSE),OR(ISNUMBER(FIND(";"&amp;UPPER(TRIM(Datos!X173&amp;""))&amp;"=",X$1007)),ISNUMBER(FIND(";"&amp;UPPER(TRIM(Datos!X173&amp;""))&amp;";",X$1007))),OR(UPPER(TRIM(Datos!X173&amp;""))="SÍ",UPPER(TRIM(Datos!X173&amp;""))="SI",UPPER(TRIM(Datos!X173&amp;""))="NO"),IF(ISNUMBER(Datos!X173),AND(OR(X$1005="",Datos!X173&gt;=X$1005),OR(X$1006="",Datos!X173&lt;=X$1006)),FALSE),TRUE))))</f>
        <v>0.0</v>
      </c>
      <c r="Y173">
        <f>IF(Datos!Y173="",0,IF(AND(Y$1008&lt;&gt;"",Datos!Y173=Y$1008),0,IF(Y$1004=0,0,1-CHOOSE(Y$1004,IF(ISNUMBER(Datos!Y173),AND(OR(Y$1005="",Datos!Y173&gt;=Y$1005),OR(Y$1006="",Datos!Y173&lt;=Y$1006)),FALSE),IF(ISNUMBER(Datos!Y173),AND(Datos!Y173=INT(Datos!Y173),AND(OR(Y$1005="",Datos!Y173&gt;=Y$1005),OR(Y$1006="",Datos!Y173&lt;=Y$1006))),FALSE),OR(ISNUMBER(FIND(";"&amp;UPPER(TRIM(Datos!Y173&amp;""))&amp;"=",Y$1007)),ISNUMBER(FIND(";"&amp;UPPER(TRIM(Datos!Y173&amp;""))&amp;";",Y$1007))),OR(UPPER(TRIM(Datos!Y173&amp;""))="SÍ",UPPER(TRIM(Datos!Y173&amp;""))="SI",UPPER(TRIM(Datos!Y173&amp;""))="NO"),IF(ISNUMBER(Datos!Y173),AND(OR(Y$1005="",Datos!Y173&gt;=Y$1005),OR(Y$1006="",Datos!Y173&lt;=Y$1006)),FALSE),TRUE))))</f>
        <v>0.0</v>
      </c>
      <c r="Z173">
        <f>IF(Datos!Z173="",0,IF(AND(Z$1008&lt;&gt;"",Datos!Z173=Z$1008),0,IF(Z$1004=0,0,1-CHOOSE(Z$1004,IF(ISNUMBER(Datos!Z173),AND(OR(Z$1005="",Datos!Z173&gt;=Z$1005),OR(Z$1006="",Datos!Z173&lt;=Z$1006)),FALSE),IF(ISNUMBER(Datos!Z173),AND(Datos!Z173=INT(Datos!Z173),AND(OR(Z$1005="",Datos!Z173&gt;=Z$1005),OR(Z$1006="",Datos!Z173&lt;=Z$1006))),FALSE),OR(ISNUMBER(FIND(";"&amp;UPPER(TRIM(Datos!Z173&amp;""))&amp;"=",Z$1007)),ISNUMBER(FIND(";"&amp;UPPER(TRIM(Datos!Z173&amp;""))&amp;";",Z$1007))),OR(UPPER(TRIM(Datos!Z173&amp;""))="SÍ",UPPER(TRIM(Datos!Z173&amp;""))="SI",UPPER(TRIM(Datos!Z173&amp;""))="NO"),IF(ISNUMBER(Datos!Z173),AND(OR(Z$1005="",Datos!Z173&gt;=Z$1005),OR(Z$1006="",Datos!Z173&lt;=Z$1006)),FALSE),TRUE))))</f>
        <v>0.0</v>
      </c>
      <c r="AA173">
        <f>IF(Datos!AA173="",0,IF(AND(AA$1008&lt;&gt;"",Datos!AA173=AA$1008),0,IF(AA$1004=0,0,1-CHOOSE(AA$1004,IF(ISNUMBER(Datos!AA173),AND(OR(AA$1005="",Datos!AA173&gt;=AA$1005),OR(AA$1006="",Datos!AA173&lt;=AA$1006)),FALSE),IF(ISNUMBER(Datos!AA173),AND(Datos!AA173=INT(Datos!AA173),AND(OR(AA$1005="",Datos!AA173&gt;=AA$1005),OR(AA$1006="",Datos!AA173&lt;=AA$1006))),FALSE),OR(ISNUMBER(FIND(";"&amp;UPPER(TRIM(Datos!AA173&amp;""))&amp;"=",AA$1007)),ISNUMBER(FIND(";"&amp;UPPER(TRIM(Datos!AA173&amp;""))&amp;";",AA$1007))),OR(UPPER(TRIM(Datos!AA173&amp;""))="SÍ",UPPER(TRIM(Datos!AA173&amp;""))="SI",UPPER(TRIM(Datos!AA173&amp;""))="NO"),IF(ISNUMBER(Datos!AA173),AND(OR(AA$1005="",Datos!AA173&gt;=AA$1005),OR(AA$1006="",Datos!AA173&lt;=AA$1006)),FALSE),TRUE))))</f>
        <v>0.0</v>
      </c>
      <c r="AB173">
        <f>IF(Datos!AB173="",0,IF(AND(AB$1008&lt;&gt;"",Datos!AB173=AB$1008),0,IF(AB$1004=0,0,1-CHOOSE(AB$1004,IF(ISNUMBER(Datos!AB173),AND(OR(AB$1005="",Datos!AB173&gt;=AB$1005),OR(AB$1006="",Datos!AB173&lt;=AB$1006)),FALSE),IF(ISNUMBER(Datos!AB173),AND(Datos!AB173=INT(Datos!AB173),AND(OR(AB$1005="",Datos!AB173&gt;=AB$1005),OR(AB$1006="",Datos!AB173&lt;=AB$1006))),FALSE),OR(ISNUMBER(FIND(";"&amp;UPPER(TRIM(Datos!AB173&amp;""))&amp;"=",AB$1007)),ISNUMBER(FIND(";"&amp;UPPER(TRIM(Datos!AB173&amp;""))&amp;";",AB$1007))),OR(UPPER(TRIM(Datos!AB173&amp;""))="SÍ",UPPER(TRIM(Datos!AB173&amp;""))="SI",UPPER(TRIM(Datos!AB173&amp;""))="NO"),IF(ISNUMBER(Datos!AB173),AND(OR(AB$1005="",Datos!AB173&gt;=AB$1005),OR(AB$1006="",Datos!AB173&lt;=AB$1006)),FALSE),TRUE))))</f>
        <v>0.0</v>
      </c>
      <c r="AC173">
        <f>IF(Datos!AC173="",0,IF(AND(AC$1008&lt;&gt;"",Datos!AC173=AC$1008),0,IF(AC$1004=0,0,1-CHOOSE(AC$1004,IF(ISNUMBER(Datos!AC173),AND(OR(AC$1005="",Datos!AC173&gt;=AC$1005),OR(AC$1006="",Datos!AC173&lt;=AC$1006)),FALSE),IF(ISNUMBER(Datos!AC173),AND(Datos!AC173=INT(Datos!AC173),AND(OR(AC$1005="",Datos!AC173&gt;=AC$1005),OR(AC$1006="",Datos!AC173&lt;=AC$1006))),FALSE),OR(ISNUMBER(FIND(";"&amp;UPPER(TRIM(Datos!AC173&amp;""))&amp;"=",AC$1007)),ISNUMBER(FIND(";"&amp;UPPER(TRIM(Datos!AC173&amp;""))&amp;";",AC$1007))),OR(UPPER(TRIM(Datos!AC173&amp;""))="SÍ",UPPER(TRIM(Datos!AC173&amp;""))="SI",UPPER(TRIM(Datos!AC173&amp;""))="NO"),IF(ISNUMBER(Datos!AC173),AND(OR(AC$1005="",Datos!AC173&gt;=AC$1005),OR(AC$1006="",Datos!AC173&lt;=AC$1006)),FALSE),TRUE))))</f>
        <v>0.0</v>
      </c>
      <c r="AD173">
        <f>IF(Datos!AD173="",0,IF(AND(AD$1008&lt;&gt;"",Datos!AD173=AD$1008),0,IF(AD$1004=0,0,1-CHOOSE(AD$1004,IF(ISNUMBER(Datos!AD173),AND(OR(AD$1005="",Datos!AD173&gt;=AD$1005),OR(AD$1006="",Datos!AD173&lt;=AD$1006)),FALSE),IF(ISNUMBER(Datos!AD173),AND(Datos!AD173=INT(Datos!AD173),AND(OR(AD$1005="",Datos!AD173&gt;=AD$1005),OR(AD$1006="",Datos!AD173&lt;=AD$1006))),FALSE),OR(ISNUMBER(FIND(";"&amp;UPPER(TRIM(Datos!AD173&amp;""))&amp;"=",AD$1007)),ISNUMBER(FIND(";"&amp;UPPER(TRIM(Datos!AD173&amp;""))&amp;";",AD$1007))),OR(UPPER(TRIM(Datos!AD173&amp;""))="SÍ",UPPER(TRIM(Datos!AD173&amp;""))="SI",UPPER(TRIM(Datos!AD173&amp;""))="NO"),IF(ISNUMBER(Datos!AD173),AND(OR(AD$1005="",Datos!AD173&gt;=AD$1005),OR(AD$1006="",Datos!AD173&lt;=AD$1006)),FALSE),TRUE))))</f>
        <v>0.0</v>
      </c>
      <c r="AE173">
        <f>IF(Datos!AE173="",0,IF(AND(AE$1008&lt;&gt;"",Datos!AE173=AE$1008),0,IF(AE$1004=0,0,1-CHOOSE(AE$1004,IF(ISNUMBER(Datos!AE173),AND(OR(AE$1005="",Datos!AE173&gt;=AE$1005),OR(AE$1006="",Datos!AE173&lt;=AE$1006)),FALSE),IF(ISNUMBER(Datos!AE173),AND(Datos!AE173=INT(Datos!AE173),AND(OR(AE$1005="",Datos!AE173&gt;=AE$1005),OR(AE$1006="",Datos!AE173&lt;=AE$1006))),FALSE),OR(ISNUMBER(FIND(";"&amp;UPPER(TRIM(Datos!AE173&amp;""))&amp;"=",AE$1007)),ISNUMBER(FIND(";"&amp;UPPER(TRIM(Datos!AE173&amp;""))&amp;";",AE$1007))),OR(UPPER(TRIM(Datos!AE173&amp;""))="SÍ",UPPER(TRIM(Datos!AE173&amp;""))="SI",UPPER(TRIM(Datos!AE173&amp;""))="NO"),IF(ISNUMBER(Datos!AE173),AND(OR(AE$1005="",Datos!AE173&gt;=AE$1005),OR(AE$1006="",Datos!AE173&lt;=AE$1006)),FALSE),TRUE))))</f>
        <v>0.0</v>
      </c>
    </row>
    <row r="174" spans="2:31">
      <c r="B174">
        <f>IF(Datos!B174="",0,IF(AND(B$1008&lt;&gt;"",Datos!B174=B$1008),0,IF(B$1004=0,0,1-CHOOSE(B$1004,IF(ISNUMBER(Datos!B174),AND(OR(B$1005="",Datos!B174&gt;=B$1005),OR(B$1006="",Datos!B174&lt;=B$1006)),FALSE),IF(ISNUMBER(Datos!B174),AND(Datos!B174=INT(Datos!B174),AND(OR(B$1005="",Datos!B174&gt;=B$1005),OR(B$1006="",Datos!B174&lt;=B$1006))),FALSE),OR(ISNUMBER(FIND(";"&amp;UPPER(TRIM(Datos!B174&amp;""))&amp;"=",B$1007)),ISNUMBER(FIND(";"&amp;UPPER(TRIM(Datos!B174&amp;""))&amp;";",B$1007))),OR(UPPER(TRIM(Datos!B174&amp;""))="SÍ",UPPER(TRIM(Datos!B174&amp;""))="SI",UPPER(TRIM(Datos!B174&amp;""))="NO"),IF(ISNUMBER(Datos!B174),AND(OR(B$1005="",Datos!B174&gt;=B$1005),OR(B$1006="",Datos!B174&lt;=B$1006)),FALSE),TRUE))))</f>
        <v>0.0</v>
      </c>
      <c r="C174">
        <f>IF(Datos!C174="",0,IF(AND(C$1008&lt;&gt;"",Datos!C174=C$1008),0,IF(C$1004=0,0,1-CHOOSE(C$1004,IF(ISNUMBER(Datos!C174),AND(OR(C$1005="",Datos!C174&gt;=C$1005),OR(C$1006="",Datos!C174&lt;=C$1006)),FALSE),IF(ISNUMBER(Datos!C174),AND(Datos!C174=INT(Datos!C174),AND(OR(C$1005="",Datos!C174&gt;=C$1005),OR(C$1006="",Datos!C174&lt;=C$1006))),FALSE),OR(ISNUMBER(FIND(";"&amp;UPPER(TRIM(Datos!C174&amp;""))&amp;"=",C$1007)),ISNUMBER(FIND(";"&amp;UPPER(TRIM(Datos!C174&amp;""))&amp;";",C$1007))),OR(UPPER(TRIM(Datos!C174&amp;""))="SÍ",UPPER(TRIM(Datos!C174&amp;""))="SI",UPPER(TRIM(Datos!C174&amp;""))="NO"),IF(ISNUMBER(Datos!C174),AND(OR(C$1005="",Datos!C174&gt;=C$1005),OR(C$1006="",Datos!C174&lt;=C$1006)),FALSE),TRUE))))</f>
        <v>0.0</v>
      </c>
      <c r="D174">
        <f>IF(Datos!D174="",0,IF(AND(D$1008&lt;&gt;"",Datos!D174=D$1008),0,IF(D$1004=0,0,1-CHOOSE(D$1004,IF(ISNUMBER(Datos!D174),AND(OR(D$1005="",Datos!D174&gt;=D$1005),OR(D$1006="",Datos!D174&lt;=D$1006)),FALSE),IF(ISNUMBER(Datos!D174),AND(Datos!D174=INT(Datos!D174),AND(OR(D$1005="",Datos!D174&gt;=D$1005),OR(D$1006="",Datos!D174&lt;=D$1006))),FALSE),OR(ISNUMBER(FIND(";"&amp;UPPER(TRIM(Datos!D174&amp;""))&amp;"=",D$1007)),ISNUMBER(FIND(";"&amp;UPPER(TRIM(Datos!D174&amp;""))&amp;";",D$1007))),OR(UPPER(TRIM(Datos!D174&amp;""))="SÍ",UPPER(TRIM(Datos!D174&amp;""))="SI",UPPER(TRIM(Datos!D174&amp;""))="NO"),IF(ISNUMBER(Datos!D174),AND(OR(D$1005="",Datos!D174&gt;=D$1005),OR(D$1006="",Datos!D174&lt;=D$1006)),FALSE),TRUE))))</f>
        <v>0.0</v>
      </c>
      <c r="E174">
        <f>IF(Datos!E174="",0,IF(AND(E$1008&lt;&gt;"",Datos!E174=E$1008),0,IF(E$1004=0,0,1-CHOOSE(E$1004,IF(ISNUMBER(Datos!E174),AND(OR(E$1005="",Datos!E174&gt;=E$1005),OR(E$1006="",Datos!E174&lt;=E$1006)),FALSE),IF(ISNUMBER(Datos!E174),AND(Datos!E174=INT(Datos!E174),AND(OR(E$1005="",Datos!E174&gt;=E$1005),OR(E$1006="",Datos!E174&lt;=E$1006))),FALSE),OR(ISNUMBER(FIND(";"&amp;UPPER(TRIM(Datos!E174&amp;""))&amp;"=",E$1007)),ISNUMBER(FIND(";"&amp;UPPER(TRIM(Datos!E174&amp;""))&amp;";",E$1007))),OR(UPPER(TRIM(Datos!E174&amp;""))="SÍ",UPPER(TRIM(Datos!E174&amp;""))="SI",UPPER(TRIM(Datos!E174&amp;""))="NO"),IF(ISNUMBER(Datos!E174),AND(OR(E$1005="",Datos!E174&gt;=E$1005),OR(E$1006="",Datos!E174&lt;=E$1006)),FALSE),TRUE))))</f>
        <v>0.0</v>
      </c>
      <c r="F174">
        <f>IF(Datos!F174="",0,IF(AND(F$1008&lt;&gt;"",Datos!F174=F$1008),0,IF(F$1004=0,0,1-CHOOSE(F$1004,IF(ISNUMBER(Datos!F174),AND(OR(F$1005="",Datos!F174&gt;=F$1005),OR(F$1006="",Datos!F174&lt;=F$1006)),FALSE),IF(ISNUMBER(Datos!F174),AND(Datos!F174=INT(Datos!F174),AND(OR(F$1005="",Datos!F174&gt;=F$1005),OR(F$1006="",Datos!F174&lt;=F$1006))),FALSE),OR(ISNUMBER(FIND(";"&amp;UPPER(TRIM(Datos!F174&amp;""))&amp;"=",F$1007)),ISNUMBER(FIND(";"&amp;UPPER(TRIM(Datos!F174&amp;""))&amp;";",F$1007))),OR(UPPER(TRIM(Datos!F174&amp;""))="SÍ",UPPER(TRIM(Datos!F174&amp;""))="SI",UPPER(TRIM(Datos!F174&amp;""))="NO"),IF(ISNUMBER(Datos!F174),AND(OR(F$1005="",Datos!F174&gt;=F$1005),OR(F$1006="",Datos!F174&lt;=F$1006)),FALSE),TRUE))))</f>
        <v>0.0</v>
      </c>
      <c r="G174">
        <f>IF(Datos!G174="",0,IF(AND(G$1008&lt;&gt;"",Datos!G174=G$1008),0,IF(G$1004=0,0,1-CHOOSE(G$1004,IF(ISNUMBER(Datos!G174),AND(OR(G$1005="",Datos!G174&gt;=G$1005),OR(G$1006="",Datos!G174&lt;=G$1006)),FALSE),IF(ISNUMBER(Datos!G174),AND(Datos!G174=INT(Datos!G174),AND(OR(G$1005="",Datos!G174&gt;=G$1005),OR(G$1006="",Datos!G174&lt;=G$1006))),FALSE),OR(ISNUMBER(FIND(";"&amp;UPPER(TRIM(Datos!G174&amp;""))&amp;"=",G$1007)),ISNUMBER(FIND(";"&amp;UPPER(TRIM(Datos!G174&amp;""))&amp;";",G$1007))),OR(UPPER(TRIM(Datos!G174&amp;""))="SÍ",UPPER(TRIM(Datos!G174&amp;""))="SI",UPPER(TRIM(Datos!G174&amp;""))="NO"),IF(ISNUMBER(Datos!G174),AND(OR(G$1005="",Datos!G174&gt;=G$1005),OR(G$1006="",Datos!G174&lt;=G$1006)),FALSE),TRUE))))</f>
        <v>0.0</v>
      </c>
      <c r="H174">
        <f>IF(Datos!H174="",0,IF(AND(H$1008&lt;&gt;"",Datos!H174=H$1008),0,IF(H$1004=0,0,1-CHOOSE(H$1004,IF(ISNUMBER(Datos!H174),AND(OR(H$1005="",Datos!H174&gt;=H$1005),OR(H$1006="",Datos!H174&lt;=H$1006)),FALSE),IF(ISNUMBER(Datos!H174),AND(Datos!H174=INT(Datos!H174),AND(OR(H$1005="",Datos!H174&gt;=H$1005),OR(H$1006="",Datos!H174&lt;=H$1006))),FALSE),OR(ISNUMBER(FIND(";"&amp;UPPER(TRIM(Datos!H174&amp;""))&amp;"=",H$1007)),ISNUMBER(FIND(";"&amp;UPPER(TRIM(Datos!H174&amp;""))&amp;";",H$1007))),OR(UPPER(TRIM(Datos!H174&amp;""))="SÍ",UPPER(TRIM(Datos!H174&amp;""))="SI",UPPER(TRIM(Datos!H174&amp;""))="NO"),IF(ISNUMBER(Datos!H174),AND(OR(H$1005="",Datos!H174&gt;=H$1005),OR(H$1006="",Datos!H174&lt;=H$1006)),FALSE),TRUE))))</f>
        <v>0.0</v>
      </c>
      <c r="I174">
        <f>IF(Datos!I174="",0,IF(AND(I$1008&lt;&gt;"",Datos!I174=I$1008),0,IF(I$1004=0,0,1-CHOOSE(I$1004,IF(ISNUMBER(Datos!I174),AND(OR(I$1005="",Datos!I174&gt;=I$1005),OR(I$1006="",Datos!I174&lt;=I$1006)),FALSE),IF(ISNUMBER(Datos!I174),AND(Datos!I174=INT(Datos!I174),AND(OR(I$1005="",Datos!I174&gt;=I$1005),OR(I$1006="",Datos!I174&lt;=I$1006))),FALSE),OR(ISNUMBER(FIND(";"&amp;UPPER(TRIM(Datos!I174&amp;""))&amp;"=",I$1007)),ISNUMBER(FIND(";"&amp;UPPER(TRIM(Datos!I174&amp;""))&amp;";",I$1007))),OR(UPPER(TRIM(Datos!I174&amp;""))="SÍ",UPPER(TRIM(Datos!I174&amp;""))="SI",UPPER(TRIM(Datos!I174&amp;""))="NO"),IF(ISNUMBER(Datos!I174),AND(OR(I$1005="",Datos!I174&gt;=I$1005),OR(I$1006="",Datos!I174&lt;=I$1006)),FALSE),TRUE))))</f>
        <v>0.0</v>
      </c>
      <c r="J174">
        <f>IF(Datos!J174="",0,IF(AND(J$1008&lt;&gt;"",Datos!J174=J$1008),0,IF(J$1004=0,0,1-CHOOSE(J$1004,IF(ISNUMBER(Datos!J174),AND(OR(J$1005="",Datos!J174&gt;=J$1005),OR(J$1006="",Datos!J174&lt;=J$1006)),FALSE),IF(ISNUMBER(Datos!J174),AND(Datos!J174=INT(Datos!J174),AND(OR(J$1005="",Datos!J174&gt;=J$1005),OR(J$1006="",Datos!J174&lt;=J$1006))),FALSE),OR(ISNUMBER(FIND(";"&amp;UPPER(TRIM(Datos!J174&amp;""))&amp;"=",J$1007)),ISNUMBER(FIND(";"&amp;UPPER(TRIM(Datos!J174&amp;""))&amp;";",J$1007))),OR(UPPER(TRIM(Datos!J174&amp;""))="SÍ",UPPER(TRIM(Datos!J174&amp;""))="SI",UPPER(TRIM(Datos!J174&amp;""))="NO"),IF(ISNUMBER(Datos!J174),AND(OR(J$1005="",Datos!J174&gt;=J$1005),OR(J$1006="",Datos!J174&lt;=J$1006)),FALSE),TRUE))))</f>
        <v>0.0</v>
      </c>
      <c r="K174">
        <f>IF(Datos!K174="",0,IF(AND(K$1008&lt;&gt;"",Datos!K174=K$1008),0,IF(K$1004=0,0,1-CHOOSE(K$1004,IF(ISNUMBER(Datos!K174),AND(OR(K$1005="",Datos!K174&gt;=K$1005),OR(K$1006="",Datos!K174&lt;=K$1006)),FALSE),IF(ISNUMBER(Datos!K174),AND(Datos!K174=INT(Datos!K174),AND(OR(K$1005="",Datos!K174&gt;=K$1005),OR(K$1006="",Datos!K174&lt;=K$1006))),FALSE),OR(ISNUMBER(FIND(";"&amp;UPPER(TRIM(Datos!K174&amp;""))&amp;"=",K$1007)),ISNUMBER(FIND(";"&amp;UPPER(TRIM(Datos!K174&amp;""))&amp;";",K$1007))),OR(UPPER(TRIM(Datos!K174&amp;""))="SÍ",UPPER(TRIM(Datos!K174&amp;""))="SI",UPPER(TRIM(Datos!K174&amp;""))="NO"),IF(ISNUMBER(Datos!K174),AND(OR(K$1005="",Datos!K174&gt;=K$1005),OR(K$1006="",Datos!K174&lt;=K$1006)),FALSE),TRUE))))</f>
        <v>0.0</v>
      </c>
      <c r="L174">
        <f>IF(Datos!L174="",0,IF(AND(L$1008&lt;&gt;"",Datos!L174=L$1008),0,IF(L$1004=0,0,1-CHOOSE(L$1004,IF(ISNUMBER(Datos!L174),AND(OR(L$1005="",Datos!L174&gt;=L$1005),OR(L$1006="",Datos!L174&lt;=L$1006)),FALSE),IF(ISNUMBER(Datos!L174),AND(Datos!L174=INT(Datos!L174),AND(OR(L$1005="",Datos!L174&gt;=L$1005),OR(L$1006="",Datos!L174&lt;=L$1006))),FALSE),OR(ISNUMBER(FIND(";"&amp;UPPER(TRIM(Datos!L174&amp;""))&amp;"=",L$1007)),ISNUMBER(FIND(";"&amp;UPPER(TRIM(Datos!L174&amp;""))&amp;";",L$1007))),OR(UPPER(TRIM(Datos!L174&amp;""))="SÍ",UPPER(TRIM(Datos!L174&amp;""))="SI",UPPER(TRIM(Datos!L174&amp;""))="NO"),IF(ISNUMBER(Datos!L174),AND(OR(L$1005="",Datos!L174&gt;=L$1005),OR(L$1006="",Datos!L174&lt;=L$1006)),FALSE),TRUE))))</f>
        <v>0.0</v>
      </c>
      <c r="M174">
        <f>IF(Datos!M174="",0,IF(AND(M$1008&lt;&gt;"",Datos!M174=M$1008),0,IF(M$1004=0,0,1-CHOOSE(M$1004,IF(ISNUMBER(Datos!M174),AND(OR(M$1005="",Datos!M174&gt;=M$1005),OR(M$1006="",Datos!M174&lt;=M$1006)),FALSE),IF(ISNUMBER(Datos!M174),AND(Datos!M174=INT(Datos!M174),AND(OR(M$1005="",Datos!M174&gt;=M$1005),OR(M$1006="",Datos!M174&lt;=M$1006))),FALSE),OR(ISNUMBER(FIND(";"&amp;UPPER(TRIM(Datos!M174&amp;""))&amp;"=",M$1007)),ISNUMBER(FIND(";"&amp;UPPER(TRIM(Datos!M174&amp;""))&amp;";",M$1007))),OR(UPPER(TRIM(Datos!M174&amp;""))="SÍ",UPPER(TRIM(Datos!M174&amp;""))="SI",UPPER(TRIM(Datos!M174&amp;""))="NO"),IF(ISNUMBER(Datos!M174),AND(OR(M$1005="",Datos!M174&gt;=M$1005),OR(M$1006="",Datos!M174&lt;=M$1006)),FALSE),TRUE))))</f>
        <v>0.0</v>
      </c>
      <c r="N174">
        <f>IF(Datos!N174="",0,IF(AND(N$1008&lt;&gt;"",Datos!N174=N$1008),0,IF(N$1004=0,0,1-CHOOSE(N$1004,IF(ISNUMBER(Datos!N174),AND(OR(N$1005="",Datos!N174&gt;=N$1005),OR(N$1006="",Datos!N174&lt;=N$1006)),FALSE),IF(ISNUMBER(Datos!N174),AND(Datos!N174=INT(Datos!N174),AND(OR(N$1005="",Datos!N174&gt;=N$1005),OR(N$1006="",Datos!N174&lt;=N$1006))),FALSE),OR(ISNUMBER(FIND(";"&amp;UPPER(TRIM(Datos!N174&amp;""))&amp;"=",N$1007)),ISNUMBER(FIND(";"&amp;UPPER(TRIM(Datos!N174&amp;""))&amp;";",N$1007))),OR(UPPER(TRIM(Datos!N174&amp;""))="SÍ",UPPER(TRIM(Datos!N174&amp;""))="SI",UPPER(TRIM(Datos!N174&amp;""))="NO"),IF(ISNUMBER(Datos!N174),AND(OR(N$1005="",Datos!N174&gt;=N$1005),OR(N$1006="",Datos!N174&lt;=N$1006)),FALSE),TRUE))))</f>
        <v>0.0</v>
      </c>
      <c r="O174">
        <f>IF(Datos!O174="",0,IF(AND(O$1008&lt;&gt;"",Datos!O174=O$1008),0,IF(O$1004=0,0,1-CHOOSE(O$1004,IF(ISNUMBER(Datos!O174),AND(OR(O$1005="",Datos!O174&gt;=O$1005),OR(O$1006="",Datos!O174&lt;=O$1006)),FALSE),IF(ISNUMBER(Datos!O174),AND(Datos!O174=INT(Datos!O174),AND(OR(O$1005="",Datos!O174&gt;=O$1005),OR(O$1006="",Datos!O174&lt;=O$1006))),FALSE),OR(ISNUMBER(FIND(";"&amp;UPPER(TRIM(Datos!O174&amp;""))&amp;"=",O$1007)),ISNUMBER(FIND(";"&amp;UPPER(TRIM(Datos!O174&amp;""))&amp;";",O$1007))),OR(UPPER(TRIM(Datos!O174&amp;""))="SÍ",UPPER(TRIM(Datos!O174&amp;""))="SI",UPPER(TRIM(Datos!O174&amp;""))="NO"),IF(ISNUMBER(Datos!O174),AND(OR(O$1005="",Datos!O174&gt;=O$1005),OR(O$1006="",Datos!O174&lt;=O$1006)),FALSE),TRUE))))</f>
        <v>0.0</v>
      </c>
      <c r="P174">
        <f>IF(Datos!P174="",0,IF(AND(P$1008&lt;&gt;"",Datos!P174=P$1008),0,IF(P$1004=0,0,1-CHOOSE(P$1004,IF(ISNUMBER(Datos!P174),AND(OR(P$1005="",Datos!P174&gt;=P$1005),OR(P$1006="",Datos!P174&lt;=P$1006)),FALSE),IF(ISNUMBER(Datos!P174),AND(Datos!P174=INT(Datos!P174),AND(OR(P$1005="",Datos!P174&gt;=P$1005),OR(P$1006="",Datos!P174&lt;=P$1006))),FALSE),OR(ISNUMBER(FIND(";"&amp;UPPER(TRIM(Datos!P174&amp;""))&amp;"=",P$1007)),ISNUMBER(FIND(";"&amp;UPPER(TRIM(Datos!P174&amp;""))&amp;";",P$1007))),OR(UPPER(TRIM(Datos!P174&amp;""))="SÍ",UPPER(TRIM(Datos!P174&amp;""))="SI",UPPER(TRIM(Datos!P174&amp;""))="NO"),IF(ISNUMBER(Datos!P174),AND(OR(P$1005="",Datos!P174&gt;=P$1005),OR(P$1006="",Datos!P174&lt;=P$1006)),FALSE),TRUE))))</f>
        <v>0.0</v>
      </c>
      <c r="Q174">
        <f>IF(Datos!Q174="",0,IF(AND(Q$1008&lt;&gt;"",Datos!Q174=Q$1008),0,IF(Q$1004=0,0,1-CHOOSE(Q$1004,IF(ISNUMBER(Datos!Q174),AND(OR(Q$1005="",Datos!Q174&gt;=Q$1005),OR(Q$1006="",Datos!Q174&lt;=Q$1006)),FALSE),IF(ISNUMBER(Datos!Q174),AND(Datos!Q174=INT(Datos!Q174),AND(OR(Q$1005="",Datos!Q174&gt;=Q$1005),OR(Q$1006="",Datos!Q174&lt;=Q$1006))),FALSE),OR(ISNUMBER(FIND(";"&amp;UPPER(TRIM(Datos!Q174&amp;""))&amp;"=",Q$1007)),ISNUMBER(FIND(";"&amp;UPPER(TRIM(Datos!Q174&amp;""))&amp;";",Q$1007))),OR(UPPER(TRIM(Datos!Q174&amp;""))="SÍ",UPPER(TRIM(Datos!Q174&amp;""))="SI",UPPER(TRIM(Datos!Q174&amp;""))="NO"),IF(ISNUMBER(Datos!Q174),AND(OR(Q$1005="",Datos!Q174&gt;=Q$1005),OR(Q$1006="",Datos!Q174&lt;=Q$1006)),FALSE),TRUE))))</f>
        <v>0.0</v>
      </c>
      <c r="R174">
        <f>IF(Datos!R174="",0,IF(AND(R$1008&lt;&gt;"",Datos!R174=R$1008),0,IF(R$1004=0,0,1-CHOOSE(R$1004,IF(ISNUMBER(Datos!R174),AND(OR(R$1005="",Datos!R174&gt;=R$1005),OR(R$1006="",Datos!R174&lt;=R$1006)),FALSE),IF(ISNUMBER(Datos!R174),AND(Datos!R174=INT(Datos!R174),AND(OR(R$1005="",Datos!R174&gt;=R$1005),OR(R$1006="",Datos!R174&lt;=R$1006))),FALSE),OR(ISNUMBER(FIND(";"&amp;UPPER(TRIM(Datos!R174&amp;""))&amp;"=",R$1007)),ISNUMBER(FIND(";"&amp;UPPER(TRIM(Datos!R174&amp;""))&amp;";",R$1007))),OR(UPPER(TRIM(Datos!R174&amp;""))="SÍ",UPPER(TRIM(Datos!R174&amp;""))="SI",UPPER(TRIM(Datos!R174&amp;""))="NO"),IF(ISNUMBER(Datos!R174),AND(OR(R$1005="",Datos!R174&gt;=R$1005),OR(R$1006="",Datos!R174&lt;=R$1006)),FALSE),TRUE))))</f>
        <v>0.0</v>
      </c>
      <c r="S174">
        <f>IF(Datos!S174="",0,IF(AND(S$1008&lt;&gt;"",Datos!S174=S$1008),0,IF(S$1004=0,0,1-CHOOSE(S$1004,IF(ISNUMBER(Datos!S174),AND(OR(S$1005="",Datos!S174&gt;=S$1005),OR(S$1006="",Datos!S174&lt;=S$1006)),FALSE),IF(ISNUMBER(Datos!S174),AND(Datos!S174=INT(Datos!S174),AND(OR(S$1005="",Datos!S174&gt;=S$1005),OR(S$1006="",Datos!S174&lt;=S$1006))),FALSE),OR(ISNUMBER(FIND(";"&amp;UPPER(TRIM(Datos!S174&amp;""))&amp;"=",S$1007)),ISNUMBER(FIND(";"&amp;UPPER(TRIM(Datos!S174&amp;""))&amp;";",S$1007))),OR(UPPER(TRIM(Datos!S174&amp;""))="SÍ",UPPER(TRIM(Datos!S174&amp;""))="SI",UPPER(TRIM(Datos!S174&amp;""))="NO"),IF(ISNUMBER(Datos!S174),AND(OR(S$1005="",Datos!S174&gt;=S$1005),OR(S$1006="",Datos!S174&lt;=S$1006)),FALSE),TRUE))))</f>
        <v>0.0</v>
      </c>
      <c r="T174">
        <f>IF(Datos!T174="",0,IF(AND(T$1008&lt;&gt;"",Datos!T174=T$1008),0,IF(T$1004=0,0,1-CHOOSE(T$1004,IF(ISNUMBER(Datos!T174),AND(OR(T$1005="",Datos!T174&gt;=T$1005),OR(T$1006="",Datos!T174&lt;=T$1006)),FALSE),IF(ISNUMBER(Datos!T174),AND(Datos!T174=INT(Datos!T174),AND(OR(T$1005="",Datos!T174&gt;=T$1005),OR(T$1006="",Datos!T174&lt;=T$1006))),FALSE),OR(ISNUMBER(FIND(";"&amp;UPPER(TRIM(Datos!T174&amp;""))&amp;"=",T$1007)),ISNUMBER(FIND(";"&amp;UPPER(TRIM(Datos!T174&amp;""))&amp;";",T$1007))),OR(UPPER(TRIM(Datos!T174&amp;""))="SÍ",UPPER(TRIM(Datos!T174&amp;""))="SI",UPPER(TRIM(Datos!T174&amp;""))="NO"),IF(ISNUMBER(Datos!T174),AND(OR(T$1005="",Datos!T174&gt;=T$1005),OR(T$1006="",Datos!T174&lt;=T$1006)),FALSE),TRUE))))</f>
        <v>0.0</v>
      </c>
      <c r="U174">
        <f>IF(Datos!U174="",0,IF(AND(U$1008&lt;&gt;"",Datos!U174=U$1008),0,IF(U$1004=0,0,1-CHOOSE(U$1004,IF(ISNUMBER(Datos!U174),AND(OR(U$1005="",Datos!U174&gt;=U$1005),OR(U$1006="",Datos!U174&lt;=U$1006)),FALSE),IF(ISNUMBER(Datos!U174),AND(Datos!U174=INT(Datos!U174),AND(OR(U$1005="",Datos!U174&gt;=U$1005),OR(U$1006="",Datos!U174&lt;=U$1006))),FALSE),OR(ISNUMBER(FIND(";"&amp;UPPER(TRIM(Datos!U174&amp;""))&amp;"=",U$1007)),ISNUMBER(FIND(";"&amp;UPPER(TRIM(Datos!U174&amp;""))&amp;";",U$1007))),OR(UPPER(TRIM(Datos!U174&amp;""))="SÍ",UPPER(TRIM(Datos!U174&amp;""))="SI",UPPER(TRIM(Datos!U174&amp;""))="NO"),IF(ISNUMBER(Datos!U174),AND(OR(U$1005="",Datos!U174&gt;=U$1005),OR(U$1006="",Datos!U174&lt;=U$1006)),FALSE),TRUE))))</f>
        <v>0.0</v>
      </c>
      <c r="V174">
        <f>IF(Datos!V174="",0,IF(AND(V$1008&lt;&gt;"",Datos!V174=V$1008),0,IF(V$1004=0,0,1-CHOOSE(V$1004,IF(ISNUMBER(Datos!V174),AND(OR(V$1005="",Datos!V174&gt;=V$1005),OR(V$1006="",Datos!V174&lt;=V$1006)),FALSE),IF(ISNUMBER(Datos!V174),AND(Datos!V174=INT(Datos!V174),AND(OR(V$1005="",Datos!V174&gt;=V$1005),OR(V$1006="",Datos!V174&lt;=V$1006))),FALSE),OR(ISNUMBER(FIND(";"&amp;UPPER(TRIM(Datos!V174&amp;""))&amp;"=",V$1007)),ISNUMBER(FIND(";"&amp;UPPER(TRIM(Datos!V174&amp;""))&amp;";",V$1007))),OR(UPPER(TRIM(Datos!V174&amp;""))="SÍ",UPPER(TRIM(Datos!V174&amp;""))="SI",UPPER(TRIM(Datos!V174&amp;""))="NO"),IF(ISNUMBER(Datos!V174),AND(OR(V$1005="",Datos!V174&gt;=V$1005),OR(V$1006="",Datos!V174&lt;=V$1006)),FALSE),TRUE))))</f>
        <v>0.0</v>
      </c>
      <c r="W174">
        <f>IF(Datos!W174="",0,IF(AND(W$1008&lt;&gt;"",Datos!W174=W$1008),0,IF(W$1004=0,0,1-CHOOSE(W$1004,IF(ISNUMBER(Datos!W174),AND(OR(W$1005="",Datos!W174&gt;=W$1005),OR(W$1006="",Datos!W174&lt;=W$1006)),FALSE),IF(ISNUMBER(Datos!W174),AND(Datos!W174=INT(Datos!W174),AND(OR(W$1005="",Datos!W174&gt;=W$1005),OR(W$1006="",Datos!W174&lt;=W$1006))),FALSE),OR(ISNUMBER(FIND(";"&amp;UPPER(TRIM(Datos!W174&amp;""))&amp;"=",W$1007)),ISNUMBER(FIND(";"&amp;UPPER(TRIM(Datos!W174&amp;""))&amp;";",W$1007))),OR(UPPER(TRIM(Datos!W174&amp;""))="SÍ",UPPER(TRIM(Datos!W174&amp;""))="SI",UPPER(TRIM(Datos!W174&amp;""))="NO"),IF(ISNUMBER(Datos!W174),AND(OR(W$1005="",Datos!W174&gt;=W$1005),OR(W$1006="",Datos!W174&lt;=W$1006)),FALSE),TRUE))))</f>
        <v>0.0</v>
      </c>
      <c r="X174">
        <f>IF(Datos!X174="",0,IF(AND(X$1008&lt;&gt;"",Datos!X174=X$1008),0,IF(X$1004=0,0,1-CHOOSE(X$1004,IF(ISNUMBER(Datos!X174),AND(OR(X$1005="",Datos!X174&gt;=X$1005),OR(X$1006="",Datos!X174&lt;=X$1006)),FALSE),IF(ISNUMBER(Datos!X174),AND(Datos!X174=INT(Datos!X174),AND(OR(X$1005="",Datos!X174&gt;=X$1005),OR(X$1006="",Datos!X174&lt;=X$1006))),FALSE),OR(ISNUMBER(FIND(";"&amp;UPPER(TRIM(Datos!X174&amp;""))&amp;"=",X$1007)),ISNUMBER(FIND(";"&amp;UPPER(TRIM(Datos!X174&amp;""))&amp;";",X$1007))),OR(UPPER(TRIM(Datos!X174&amp;""))="SÍ",UPPER(TRIM(Datos!X174&amp;""))="SI",UPPER(TRIM(Datos!X174&amp;""))="NO"),IF(ISNUMBER(Datos!X174),AND(OR(X$1005="",Datos!X174&gt;=X$1005),OR(X$1006="",Datos!X174&lt;=X$1006)),FALSE),TRUE))))</f>
        <v>0.0</v>
      </c>
      <c r="Y174">
        <f>IF(Datos!Y174="",0,IF(AND(Y$1008&lt;&gt;"",Datos!Y174=Y$1008),0,IF(Y$1004=0,0,1-CHOOSE(Y$1004,IF(ISNUMBER(Datos!Y174),AND(OR(Y$1005="",Datos!Y174&gt;=Y$1005),OR(Y$1006="",Datos!Y174&lt;=Y$1006)),FALSE),IF(ISNUMBER(Datos!Y174),AND(Datos!Y174=INT(Datos!Y174),AND(OR(Y$1005="",Datos!Y174&gt;=Y$1005),OR(Y$1006="",Datos!Y174&lt;=Y$1006))),FALSE),OR(ISNUMBER(FIND(";"&amp;UPPER(TRIM(Datos!Y174&amp;""))&amp;"=",Y$1007)),ISNUMBER(FIND(";"&amp;UPPER(TRIM(Datos!Y174&amp;""))&amp;";",Y$1007))),OR(UPPER(TRIM(Datos!Y174&amp;""))="SÍ",UPPER(TRIM(Datos!Y174&amp;""))="SI",UPPER(TRIM(Datos!Y174&amp;""))="NO"),IF(ISNUMBER(Datos!Y174),AND(OR(Y$1005="",Datos!Y174&gt;=Y$1005),OR(Y$1006="",Datos!Y174&lt;=Y$1006)),FALSE),TRUE))))</f>
        <v>0.0</v>
      </c>
      <c r="Z174">
        <f>IF(Datos!Z174="",0,IF(AND(Z$1008&lt;&gt;"",Datos!Z174=Z$1008),0,IF(Z$1004=0,0,1-CHOOSE(Z$1004,IF(ISNUMBER(Datos!Z174),AND(OR(Z$1005="",Datos!Z174&gt;=Z$1005),OR(Z$1006="",Datos!Z174&lt;=Z$1006)),FALSE),IF(ISNUMBER(Datos!Z174),AND(Datos!Z174=INT(Datos!Z174),AND(OR(Z$1005="",Datos!Z174&gt;=Z$1005),OR(Z$1006="",Datos!Z174&lt;=Z$1006))),FALSE),OR(ISNUMBER(FIND(";"&amp;UPPER(TRIM(Datos!Z174&amp;""))&amp;"=",Z$1007)),ISNUMBER(FIND(";"&amp;UPPER(TRIM(Datos!Z174&amp;""))&amp;";",Z$1007))),OR(UPPER(TRIM(Datos!Z174&amp;""))="SÍ",UPPER(TRIM(Datos!Z174&amp;""))="SI",UPPER(TRIM(Datos!Z174&amp;""))="NO"),IF(ISNUMBER(Datos!Z174),AND(OR(Z$1005="",Datos!Z174&gt;=Z$1005),OR(Z$1006="",Datos!Z174&lt;=Z$1006)),FALSE),TRUE))))</f>
        <v>0.0</v>
      </c>
      <c r="AA174">
        <f>IF(Datos!AA174="",0,IF(AND(AA$1008&lt;&gt;"",Datos!AA174=AA$1008),0,IF(AA$1004=0,0,1-CHOOSE(AA$1004,IF(ISNUMBER(Datos!AA174),AND(OR(AA$1005="",Datos!AA174&gt;=AA$1005),OR(AA$1006="",Datos!AA174&lt;=AA$1006)),FALSE),IF(ISNUMBER(Datos!AA174),AND(Datos!AA174=INT(Datos!AA174),AND(OR(AA$1005="",Datos!AA174&gt;=AA$1005),OR(AA$1006="",Datos!AA174&lt;=AA$1006))),FALSE),OR(ISNUMBER(FIND(";"&amp;UPPER(TRIM(Datos!AA174&amp;""))&amp;"=",AA$1007)),ISNUMBER(FIND(";"&amp;UPPER(TRIM(Datos!AA174&amp;""))&amp;";",AA$1007))),OR(UPPER(TRIM(Datos!AA174&amp;""))="SÍ",UPPER(TRIM(Datos!AA174&amp;""))="SI",UPPER(TRIM(Datos!AA174&amp;""))="NO"),IF(ISNUMBER(Datos!AA174),AND(OR(AA$1005="",Datos!AA174&gt;=AA$1005),OR(AA$1006="",Datos!AA174&lt;=AA$1006)),FALSE),TRUE))))</f>
        <v>0.0</v>
      </c>
      <c r="AB174">
        <f>IF(Datos!AB174="",0,IF(AND(AB$1008&lt;&gt;"",Datos!AB174=AB$1008),0,IF(AB$1004=0,0,1-CHOOSE(AB$1004,IF(ISNUMBER(Datos!AB174),AND(OR(AB$1005="",Datos!AB174&gt;=AB$1005),OR(AB$1006="",Datos!AB174&lt;=AB$1006)),FALSE),IF(ISNUMBER(Datos!AB174),AND(Datos!AB174=INT(Datos!AB174),AND(OR(AB$1005="",Datos!AB174&gt;=AB$1005),OR(AB$1006="",Datos!AB174&lt;=AB$1006))),FALSE),OR(ISNUMBER(FIND(";"&amp;UPPER(TRIM(Datos!AB174&amp;""))&amp;"=",AB$1007)),ISNUMBER(FIND(";"&amp;UPPER(TRIM(Datos!AB174&amp;""))&amp;";",AB$1007))),OR(UPPER(TRIM(Datos!AB174&amp;""))="SÍ",UPPER(TRIM(Datos!AB174&amp;""))="SI",UPPER(TRIM(Datos!AB174&amp;""))="NO"),IF(ISNUMBER(Datos!AB174),AND(OR(AB$1005="",Datos!AB174&gt;=AB$1005),OR(AB$1006="",Datos!AB174&lt;=AB$1006)),FALSE),TRUE))))</f>
        <v>0.0</v>
      </c>
      <c r="AC174">
        <f>IF(Datos!AC174="",0,IF(AND(AC$1008&lt;&gt;"",Datos!AC174=AC$1008),0,IF(AC$1004=0,0,1-CHOOSE(AC$1004,IF(ISNUMBER(Datos!AC174),AND(OR(AC$1005="",Datos!AC174&gt;=AC$1005),OR(AC$1006="",Datos!AC174&lt;=AC$1006)),FALSE),IF(ISNUMBER(Datos!AC174),AND(Datos!AC174=INT(Datos!AC174),AND(OR(AC$1005="",Datos!AC174&gt;=AC$1005),OR(AC$1006="",Datos!AC174&lt;=AC$1006))),FALSE),OR(ISNUMBER(FIND(";"&amp;UPPER(TRIM(Datos!AC174&amp;""))&amp;"=",AC$1007)),ISNUMBER(FIND(";"&amp;UPPER(TRIM(Datos!AC174&amp;""))&amp;";",AC$1007))),OR(UPPER(TRIM(Datos!AC174&amp;""))="SÍ",UPPER(TRIM(Datos!AC174&amp;""))="SI",UPPER(TRIM(Datos!AC174&amp;""))="NO"),IF(ISNUMBER(Datos!AC174),AND(OR(AC$1005="",Datos!AC174&gt;=AC$1005),OR(AC$1006="",Datos!AC174&lt;=AC$1006)),FALSE),TRUE))))</f>
        <v>0.0</v>
      </c>
      <c r="AD174">
        <f>IF(Datos!AD174="",0,IF(AND(AD$1008&lt;&gt;"",Datos!AD174=AD$1008),0,IF(AD$1004=0,0,1-CHOOSE(AD$1004,IF(ISNUMBER(Datos!AD174),AND(OR(AD$1005="",Datos!AD174&gt;=AD$1005),OR(AD$1006="",Datos!AD174&lt;=AD$1006)),FALSE),IF(ISNUMBER(Datos!AD174),AND(Datos!AD174=INT(Datos!AD174),AND(OR(AD$1005="",Datos!AD174&gt;=AD$1005),OR(AD$1006="",Datos!AD174&lt;=AD$1006))),FALSE),OR(ISNUMBER(FIND(";"&amp;UPPER(TRIM(Datos!AD174&amp;""))&amp;"=",AD$1007)),ISNUMBER(FIND(";"&amp;UPPER(TRIM(Datos!AD174&amp;""))&amp;";",AD$1007))),OR(UPPER(TRIM(Datos!AD174&amp;""))="SÍ",UPPER(TRIM(Datos!AD174&amp;""))="SI",UPPER(TRIM(Datos!AD174&amp;""))="NO"),IF(ISNUMBER(Datos!AD174),AND(OR(AD$1005="",Datos!AD174&gt;=AD$1005),OR(AD$1006="",Datos!AD174&lt;=AD$1006)),FALSE),TRUE))))</f>
        <v>0.0</v>
      </c>
      <c r="AE174">
        <f>IF(Datos!AE174="",0,IF(AND(AE$1008&lt;&gt;"",Datos!AE174=AE$1008),0,IF(AE$1004=0,0,1-CHOOSE(AE$1004,IF(ISNUMBER(Datos!AE174),AND(OR(AE$1005="",Datos!AE174&gt;=AE$1005),OR(AE$1006="",Datos!AE174&lt;=AE$1006)),FALSE),IF(ISNUMBER(Datos!AE174),AND(Datos!AE174=INT(Datos!AE174),AND(OR(AE$1005="",Datos!AE174&gt;=AE$1005),OR(AE$1006="",Datos!AE174&lt;=AE$1006))),FALSE),OR(ISNUMBER(FIND(";"&amp;UPPER(TRIM(Datos!AE174&amp;""))&amp;"=",AE$1007)),ISNUMBER(FIND(";"&amp;UPPER(TRIM(Datos!AE174&amp;""))&amp;";",AE$1007))),OR(UPPER(TRIM(Datos!AE174&amp;""))="SÍ",UPPER(TRIM(Datos!AE174&amp;""))="SI",UPPER(TRIM(Datos!AE174&amp;""))="NO"),IF(ISNUMBER(Datos!AE174),AND(OR(AE$1005="",Datos!AE174&gt;=AE$1005),OR(AE$1006="",Datos!AE174&lt;=AE$1006)),FALSE),TRUE))))</f>
        <v>0.0</v>
      </c>
    </row>
    <row r="175" spans="2:31">
      <c r="B175">
        <f>IF(Datos!B175="",0,IF(AND(B$1008&lt;&gt;"",Datos!B175=B$1008),0,IF(B$1004=0,0,1-CHOOSE(B$1004,IF(ISNUMBER(Datos!B175),AND(OR(B$1005="",Datos!B175&gt;=B$1005),OR(B$1006="",Datos!B175&lt;=B$1006)),FALSE),IF(ISNUMBER(Datos!B175),AND(Datos!B175=INT(Datos!B175),AND(OR(B$1005="",Datos!B175&gt;=B$1005),OR(B$1006="",Datos!B175&lt;=B$1006))),FALSE),OR(ISNUMBER(FIND(";"&amp;UPPER(TRIM(Datos!B175&amp;""))&amp;"=",B$1007)),ISNUMBER(FIND(";"&amp;UPPER(TRIM(Datos!B175&amp;""))&amp;";",B$1007))),OR(UPPER(TRIM(Datos!B175&amp;""))="SÍ",UPPER(TRIM(Datos!B175&amp;""))="SI",UPPER(TRIM(Datos!B175&amp;""))="NO"),IF(ISNUMBER(Datos!B175),AND(OR(B$1005="",Datos!B175&gt;=B$1005),OR(B$1006="",Datos!B175&lt;=B$1006)),FALSE),TRUE))))</f>
        <v>0.0</v>
      </c>
      <c r="C175">
        <f>IF(Datos!C175="",0,IF(AND(C$1008&lt;&gt;"",Datos!C175=C$1008),0,IF(C$1004=0,0,1-CHOOSE(C$1004,IF(ISNUMBER(Datos!C175),AND(OR(C$1005="",Datos!C175&gt;=C$1005),OR(C$1006="",Datos!C175&lt;=C$1006)),FALSE),IF(ISNUMBER(Datos!C175),AND(Datos!C175=INT(Datos!C175),AND(OR(C$1005="",Datos!C175&gt;=C$1005),OR(C$1006="",Datos!C175&lt;=C$1006))),FALSE),OR(ISNUMBER(FIND(";"&amp;UPPER(TRIM(Datos!C175&amp;""))&amp;"=",C$1007)),ISNUMBER(FIND(";"&amp;UPPER(TRIM(Datos!C175&amp;""))&amp;";",C$1007))),OR(UPPER(TRIM(Datos!C175&amp;""))="SÍ",UPPER(TRIM(Datos!C175&amp;""))="SI",UPPER(TRIM(Datos!C175&amp;""))="NO"),IF(ISNUMBER(Datos!C175),AND(OR(C$1005="",Datos!C175&gt;=C$1005),OR(C$1006="",Datos!C175&lt;=C$1006)),FALSE),TRUE))))</f>
        <v>0.0</v>
      </c>
      <c r="D175">
        <f>IF(Datos!D175="",0,IF(AND(D$1008&lt;&gt;"",Datos!D175=D$1008),0,IF(D$1004=0,0,1-CHOOSE(D$1004,IF(ISNUMBER(Datos!D175),AND(OR(D$1005="",Datos!D175&gt;=D$1005),OR(D$1006="",Datos!D175&lt;=D$1006)),FALSE),IF(ISNUMBER(Datos!D175),AND(Datos!D175=INT(Datos!D175),AND(OR(D$1005="",Datos!D175&gt;=D$1005),OR(D$1006="",Datos!D175&lt;=D$1006))),FALSE),OR(ISNUMBER(FIND(";"&amp;UPPER(TRIM(Datos!D175&amp;""))&amp;"=",D$1007)),ISNUMBER(FIND(";"&amp;UPPER(TRIM(Datos!D175&amp;""))&amp;";",D$1007))),OR(UPPER(TRIM(Datos!D175&amp;""))="SÍ",UPPER(TRIM(Datos!D175&amp;""))="SI",UPPER(TRIM(Datos!D175&amp;""))="NO"),IF(ISNUMBER(Datos!D175),AND(OR(D$1005="",Datos!D175&gt;=D$1005),OR(D$1006="",Datos!D175&lt;=D$1006)),FALSE),TRUE))))</f>
        <v>0.0</v>
      </c>
      <c r="E175">
        <f>IF(Datos!E175="",0,IF(AND(E$1008&lt;&gt;"",Datos!E175=E$1008),0,IF(E$1004=0,0,1-CHOOSE(E$1004,IF(ISNUMBER(Datos!E175),AND(OR(E$1005="",Datos!E175&gt;=E$1005),OR(E$1006="",Datos!E175&lt;=E$1006)),FALSE),IF(ISNUMBER(Datos!E175),AND(Datos!E175=INT(Datos!E175),AND(OR(E$1005="",Datos!E175&gt;=E$1005),OR(E$1006="",Datos!E175&lt;=E$1006))),FALSE),OR(ISNUMBER(FIND(";"&amp;UPPER(TRIM(Datos!E175&amp;""))&amp;"=",E$1007)),ISNUMBER(FIND(";"&amp;UPPER(TRIM(Datos!E175&amp;""))&amp;";",E$1007))),OR(UPPER(TRIM(Datos!E175&amp;""))="SÍ",UPPER(TRIM(Datos!E175&amp;""))="SI",UPPER(TRIM(Datos!E175&amp;""))="NO"),IF(ISNUMBER(Datos!E175),AND(OR(E$1005="",Datos!E175&gt;=E$1005),OR(E$1006="",Datos!E175&lt;=E$1006)),FALSE),TRUE))))</f>
        <v>0.0</v>
      </c>
      <c r="F175">
        <f>IF(Datos!F175="",0,IF(AND(F$1008&lt;&gt;"",Datos!F175=F$1008),0,IF(F$1004=0,0,1-CHOOSE(F$1004,IF(ISNUMBER(Datos!F175),AND(OR(F$1005="",Datos!F175&gt;=F$1005),OR(F$1006="",Datos!F175&lt;=F$1006)),FALSE),IF(ISNUMBER(Datos!F175),AND(Datos!F175=INT(Datos!F175),AND(OR(F$1005="",Datos!F175&gt;=F$1005),OR(F$1006="",Datos!F175&lt;=F$1006))),FALSE),OR(ISNUMBER(FIND(";"&amp;UPPER(TRIM(Datos!F175&amp;""))&amp;"=",F$1007)),ISNUMBER(FIND(";"&amp;UPPER(TRIM(Datos!F175&amp;""))&amp;";",F$1007))),OR(UPPER(TRIM(Datos!F175&amp;""))="SÍ",UPPER(TRIM(Datos!F175&amp;""))="SI",UPPER(TRIM(Datos!F175&amp;""))="NO"),IF(ISNUMBER(Datos!F175),AND(OR(F$1005="",Datos!F175&gt;=F$1005),OR(F$1006="",Datos!F175&lt;=F$1006)),FALSE),TRUE))))</f>
        <v>0.0</v>
      </c>
      <c r="G175">
        <f>IF(Datos!G175="",0,IF(AND(G$1008&lt;&gt;"",Datos!G175=G$1008),0,IF(G$1004=0,0,1-CHOOSE(G$1004,IF(ISNUMBER(Datos!G175),AND(OR(G$1005="",Datos!G175&gt;=G$1005),OR(G$1006="",Datos!G175&lt;=G$1006)),FALSE),IF(ISNUMBER(Datos!G175),AND(Datos!G175=INT(Datos!G175),AND(OR(G$1005="",Datos!G175&gt;=G$1005),OR(G$1006="",Datos!G175&lt;=G$1006))),FALSE),OR(ISNUMBER(FIND(";"&amp;UPPER(TRIM(Datos!G175&amp;""))&amp;"=",G$1007)),ISNUMBER(FIND(";"&amp;UPPER(TRIM(Datos!G175&amp;""))&amp;";",G$1007))),OR(UPPER(TRIM(Datos!G175&amp;""))="SÍ",UPPER(TRIM(Datos!G175&amp;""))="SI",UPPER(TRIM(Datos!G175&amp;""))="NO"),IF(ISNUMBER(Datos!G175),AND(OR(G$1005="",Datos!G175&gt;=G$1005),OR(G$1006="",Datos!G175&lt;=G$1006)),FALSE),TRUE))))</f>
        <v>0.0</v>
      </c>
      <c r="H175">
        <f>IF(Datos!H175="",0,IF(AND(H$1008&lt;&gt;"",Datos!H175=H$1008),0,IF(H$1004=0,0,1-CHOOSE(H$1004,IF(ISNUMBER(Datos!H175),AND(OR(H$1005="",Datos!H175&gt;=H$1005),OR(H$1006="",Datos!H175&lt;=H$1006)),FALSE),IF(ISNUMBER(Datos!H175),AND(Datos!H175=INT(Datos!H175),AND(OR(H$1005="",Datos!H175&gt;=H$1005),OR(H$1006="",Datos!H175&lt;=H$1006))),FALSE),OR(ISNUMBER(FIND(";"&amp;UPPER(TRIM(Datos!H175&amp;""))&amp;"=",H$1007)),ISNUMBER(FIND(";"&amp;UPPER(TRIM(Datos!H175&amp;""))&amp;";",H$1007))),OR(UPPER(TRIM(Datos!H175&amp;""))="SÍ",UPPER(TRIM(Datos!H175&amp;""))="SI",UPPER(TRIM(Datos!H175&amp;""))="NO"),IF(ISNUMBER(Datos!H175),AND(OR(H$1005="",Datos!H175&gt;=H$1005),OR(H$1006="",Datos!H175&lt;=H$1006)),FALSE),TRUE))))</f>
        <v>0.0</v>
      </c>
      <c r="I175">
        <f>IF(Datos!I175="",0,IF(AND(I$1008&lt;&gt;"",Datos!I175=I$1008),0,IF(I$1004=0,0,1-CHOOSE(I$1004,IF(ISNUMBER(Datos!I175),AND(OR(I$1005="",Datos!I175&gt;=I$1005),OR(I$1006="",Datos!I175&lt;=I$1006)),FALSE),IF(ISNUMBER(Datos!I175),AND(Datos!I175=INT(Datos!I175),AND(OR(I$1005="",Datos!I175&gt;=I$1005),OR(I$1006="",Datos!I175&lt;=I$1006))),FALSE),OR(ISNUMBER(FIND(";"&amp;UPPER(TRIM(Datos!I175&amp;""))&amp;"=",I$1007)),ISNUMBER(FIND(";"&amp;UPPER(TRIM(Datos!I175&amp;""))&amp;";",I$1007))),OR(UPPER(TRIM(Datos!I175&amp;""))="SÍ",UPPER(TRIM(Datos!I175&amp;""))="SI",UPPER(TRIM(Datos!I175&amp;""))="NO"),IF(ISNUMBER(Datos!I175),AND(OR(I$1005="",Datos!I175&gt;=I$1005),OR(I$1006="",Datos!I175&lt;=I$1006)),FALSE),TRUE))))</f>
        <v>0.0</v>
      </c>
      <c r="J175">
        <f>IF(Datos!J175="",0,IF(AND(J$1008&lt;&gt;"",Datos!J175=J$1008),0,IF(J$1004=0,0,1-CHOOSE(J$1004,IF(ISNUMBER(Datos!J175),AND(OR(J$1005="",Datos!J175&gt;=J$1005),OR(J$1006="",Datos!J175&lt;=J$1006)),FALSE),IF(ISNUMBER(Datos!J175),AND(Datos!J175=INT(Datos!J175),AND(OR(J$1005="",Datos!J175&gt;=J$1005),OR(J$1006="",Datos!J175&lt;=J$1006))),FALSE),OR(ISNUMBER(FIND(";"&amp;UPPER(TRIM(Datos!J175&amp;""))&amp;"=",J$1007)),ISNUMBER(FIND(";"&amp;UPPER(TRIM(Datos!J175&amp;""))&amp;";",J$1007))),OR(UPPER(TRIM(Datos!J175&amp;""))="SÍ",UPPER(TRIM(Datos!J175&amp;""))="SI",UPPER(TRIM(Datos!J175&amp;""))="NO"),IF(ISNUMBER(Datos!J175),AND(OR(J$1005="",Datos!J175&gt;=J$1005),OR(J$1006="",Datos!J175&lt;=J$1006)),FALSE),TRUE))))</f>
        <v>0.0</v>
      </c>
      <c r="K175">
        <f>IF(Datos!K175="",0,IF(AND(K$1008&lt;&gt;"",Datos!K175=K$1008),0,IF(K$1004=0,0,1-CHOOSE(K$1004,IF(ISNUMBER(Datos!K175),AND(OR(K$1005="",Datos!K175&gt;=K$1005),OR(K$1006="",Datos!K175&lt;=K$1006)),FALSE),IF(ISNUMBER(Datos!K175),AND(Datos!K175=INT(Datos!K175),AND(OR(K$1005="",Datos!K175&gt;=K$1005),OR(K$1006="",Datos!K175&lt;=K$1006))),FALSE),OR(ISNUMBER(FIND(";"&amp;UPPER(TRIM(Datos!K175&amp;""))&amp;"=",K$1007)),ISNUMBER(FIND(";"&amp;UPPER(TRIM(Datos!K175&amp;""))&amp;";",K$1007))),OR(UPPER(TRIM(Datos!K175&amp;""))="SÍ",UPPER(TRIM(Datos!K175&amp;""))="SI",UPPER(TRIM(Datos!K175&amp;""))="NO"),IF(ISNUMBER(Datos!K175),AND(OR(K$1005="",Datos!K175&gt;=K$1005),OR(K$1006="",Datos!K175&lt;=K$1006)),FALSE),TRUE))))</f>
        <v>0.0</v>
      </c>
      <c r="L175">
        <f>IF(Datos!L175="",0,IF(AND(L$1008&lt;&gt;"",Datos!L175=L$1008),0,IF(L$1004=0,0,1-CHOOSE(L$1004,IF(ISNUMBER(Datos!L175),AND(OR(L$1005="",Datos!L175&gt;=L$1005),OR(L$1006="",Datos!L175&lt;=L$1006)),FALSE),IF(ISNUMBER(Datos!L175),AND(Datos!L175=INT(Datos!L175),AND(OR(L$1005="",Datos!L175&gt;=L$1005),OR(L$1006="",Datos!L175&lt;=L$1006))),FALSE),OR(ISNUMBER(FIND(";"&amp;UPPER(TRIM(Datos!L175&amp;""))&amp;"=",L$1007)),ISNUMBER(FIND(";"&amp;UPPER(TRIM(Datos!L175&amp;""))&amp;";",L$1007))),OR(UPPER(TRIM(Datos!L175&amp;""))="SÍ",UPPER(TRIM(Datos!L175&amp;""))="SI",UPPER(TRIM(Datos!L175&amp;""))="NO"),IF(ISNUMBER(Datos!L175),AND(OR(L$1005="",Datos!L175&gt;=L$1005),OR(L$1006="",Datos!L175&lt;=L$1006)),FALSE),TRUE))))</f>
        <v>0.0</v>
      </c>
      <c r="M175">
        <f>IF(Datos!M175="",0,IF(AND(M$1008&lt;&gt;"",Datos!M175=M$1008),0,IF(M$1004=0,0,1-CHOOSE(M$1004,IF(ISNUMBER(Datos!M175),AND(OR(M$1005="",Datos!M175&gt;=M$1005),OR(M$1006="",Datos!M175&lt;=M$1006)),FALSE),IF(ISNUMBER(Datos!M175),AND(Datos!M175=INT(Datos!M175),AND(OR(M$1005="",Datos!M175&gt;=M$1005),OR(M$1006="",Datos!M175&lt;=M$1006))),FALSE),OR(ISNUMBER(FIND(";"&amp;UPPER(TRIM(Datos!M175&amp;""))&amp;"=",M$1007)),ISNUMBER(FIND(";"&amp;UPPER(TRIM(Datos!M175&amp;""))&amp;";",M$1007))),OR(UPPER(TRIM(Datos!M175&amp;""))="SÍ",UPPER(TRIM(Datos!M175&amp;""))="SI",UPPER(TRIM(Datos!M175&amp;""))="NO"),IF(ISNUMBER(Datos!M175),AND(OR(M$1005="",Datos!M175&gt;=M$1005),OR(M$1006="",Datos!M175&lt;=M$1006)),FALSE),TRUE))))</f>
        <v>0.0</v>
      </c>
      <c r="N175">
        <f>IF(Datos!N175="",0,IF(AND(N$1008&lt;&gt;"",Datos!N175=N$1008),0,IF(N$1004=0,0,1-CHOOSE(N$1004,IF(ISNUMBER(Datos!N175),AND(OR(N$1005="",Datos!N175&gt;=N$1005),OR(N$1006="",Datos!N175&lt;=N$1006)),FALSE),IF(ISNUMBER(Datos!N175),AND(Datos!N175=INT(Datos!N175),AND(OR(N$1005="",Datos!N175&gt;=N$1005),OR(N$1006="",Datos!N175&lt;=N$1006))),FALSE),OR(ISNUMBER(FIND(";"&amp;UPPER(TRIM(Datos!N175&amp;""))&amp;"=",N$1007)),ISNUMBER(FIND(";"&amp;UPPER(TRIM(Datos!N175&amp;""))&amp;";",N$1007))),OR(UPPER(TRIM(Datos!N175&amp;""))="SÍ",UPPER(TRIM(Datos!N175&amp;""))="SI",UPPER(TRIM(Datos!N175&amp;""))="NO"),IF(ISNUMBER(Datos!N175),AND(OR(N$1005="",Datos!N175&gt;=N$1005),OR(N$1006="",Datos!N175&lt;=N$1006)),FALSE),TRUE))))</f>
        <v>0.0</v>
      </c>
      <c r="O175">
        <f>IF(Datos!O175="",0,IF(AND(O$1008&lt;&gt;"",Datos!O175=O$1008),0,IF(O$1004=0,0,1-CHOOSE(O$1004,IF(ISNUMBER(Datos!O175),AND(OR(O$1005="",Datos!O175&gt;=O$1005),OR(O$1006="",Datos!O175&lt;=O$1006)),FALSE),IF(ISNUMBER(Datos!O175),AND(Datos!O175=INT(Datos!O175),AND(OR(O$1005="",Datos!O175&gt;=O$1005),OR(O$1006="",Datos!O175&lt;=O$1006))),FALSE),OR(ISNUMBER(FIND(";"&amp;UPPER(TRIM(Datos!O175&amp;""))&amp;"=",O$1007)),ISNUMBER(FIND(";"&amp;UPPER(TRIM(Datos!O175&amp;""))&amp;";",O$1007))),OR(UPPER(TRIM(Datos!O175&amp;""))="SÍ",UPPER(TRIM(Datos!O175&amp;""))="SI",UPPER(TRIM(Datos!O175&amp;""))="NO"),IF(ISNUMBER(Datos!O175),AND(OR(O$1005="",Datos!O175&gt;=O$1005),OR(O$1006="",Datos!O175&lt;=O$1006)),FALSE),TRUE))))</f>
        <v>0.0</v>
      </c>
      <c r="P175">
        <f>IF(Datos!P175="",0,IF(AND(P$1008&lt;&gt;"",Datos!P175=P$1008),0,IF(P$1004=0,0,1-CHOOSE(P$1004,IF(ISNUMBER(Datos!P175),AND(OR(P$1005="",Datos!P175&gt;=P$1005),OR(P$1006="",Datos!P175&lt;=P$1006)),FALSE),IF(ISNUMBER(Datos!P175),AND(Datos!P175=INT(Datos!P175),AND(OR(P$1005="",Datos!P175&gt;=P$1005),OR(P$1006="",Datos!P175&lt;=P$1006))),FALSE),OR(ISNUMBER(FIND(";"&amp;UPPER(TRIM(Datos!P175&amp;""))&amp;"=",P$1007)),ISNUMBER(FIND(";"&amp;UPPER(TRIM(Datos!P175&amp;""))&amp;";",P$1007))),OR(UPPER(TRIM(Datos!P175&amp;""))="SÍ",UPPER(TRIM(Datos!P175&amp;""))="SI",UPPER(TRIM(Datos!P175&amp;""))="NO"),IF(ISNUMBER(Datos!P175),AND(OR(P$1005="",Datos!P175&gt;=P$1005),OR(P$1006="",Datos!P175&lt;=P$1006)),FALSE),TRUE))))</f>
        <v>0.0</v>
      </c>
      <c r="Q175">
        <f>IF(Datos!Q175="",0,IF(AND(Q$1008&lt;&gt;"",Datos!Q175=Q$1008),0,IF(Q$1004=0,0,1-CHOOSE(Q$1004,IF(ISNUMBER(Datos!Q175),AND(OR(Q$1005="",Datos!Q175&gt;=Q$1005),OR(Q$1006="",Datos!Q175&lt;=Q$1006)),FALSE),IF(ISNUMBER(Datos!Q175),AND(Datos!Q175=INT(Datos!Q175),AND(OR(Q$1005="",Datos!Q175&gt;=Q$1005),OR(Q$1006="",Datos!Q175&lt;=Q$1006))),FALSE),OR(ISNUMBER(FIND(";"&amp;UPPER(TRIM(Datos!Q175&amp;""))&amp;"=",Q$1007)),ISNUMBER(FIND(";"&amp;UPPER(TRIM(Datos!Q175&amp;""))&amp;";",Q$1007))),OR(UPPER(TRIM(Datos!Q175&amp;""))="SÍ",UPPER(TRIM(Datos!Q175&amp;""))="SI",UPPER(TRIM(Datos!Q175&amp;""))="NO"),IF(ISNUMBER(Datos!Q175),AND(OR(Q$1005="",Datos!Q175&gt;=Q$1005),OR(Q$1006="",Datos!Q175&lt;=Q$1006)),FALSE),TRUE))))</f>
        <v>0.0</v>
      </c>
      <c r="R175">
        <f>IF(Datos!R175="",0,IF(AND(R$1008&lt;&gt;"",Datos!R175=R$1008),0,IF(R$1004=0,0,1-CHOOSE(R$1004,IF(ISNUMBER(Datos!R175),AND(OR(R$1005="",Datos!R175&gt;=R$1005),OR(R$1006="",Datos!R175&lt;=R$1006)),FALSE),IF(ISNUMBER(Datos!R175),AND(Datos!R175=INT(Datos!R175),AND(OR(R$1005="",Datos!R175&gt;=R$1005),OR(R$1006="",Datos!R175&lt;=R$1006))),FALSE),OR(ISNUMBER(FIND(";"&amp;UPPER(TRIM(Datos!R175&amp;""))&amp;"=",R$1007)),ISNUMBER(FIND(";"&amp;UPPER(TRIM(Datos!R175&amp;""))&amp;";",R$1007))),OR(UPPER(TRIM(Datos!R175&amp;""))="SÍ",UPPER(TRIM(Datos!R175&amp;""))="SI",UPPER(TRIM(Datos!R175&amp;""))="NO"),IF(ISNUMBER(Datos!R175),AND(OR(R$1005="",Datos!R175&gt;=R$1005),OR(R$1006="",Datos!R175&lt;=R$1006)),FALSE),TRUE))))</f>
        <v>0.0</v>
      </c>
      <c r="S175">
        <f>IF(Datos!S175="",0,IF(AND(S$1008&lt;&gt;"",Datos!S175=S$1008),0,IF(S$1004=0,0,1-CHOOSE(S$1004,IF(ISNUMBER(Datos!S175),AND(OR(S$1005="",Datos!S175&gt;=S$1005),OR(S$1006="",Datos!S175&lt;=S$1006)),FALSE),IF(ISNUMBER(Datos!S175),AND(Datos!S175=INT(Datos!S175),AND(OR(S$1005="",Datos!S175&gt;=S$1005),OR(S$1006="",Datos!S175&lt;=S$1006))),FALSE),OR(ISNUMBER(FIND(";"&amp;UPPER(TRIM(Datos!S175&amp;""))&amp;"=",S$1007)),ISNUMBER(FIND(";"&amp;UPPER(TRIM(Datos!S175&amp;""))&amp;";",S$1007))),OR(UPPER(TRIM(Datos!S175&amp;""))="SÍ",UPPER(TRIM(Datos!S175&amp;""))="SI",UPPER(TRIM(Datos!S175&amp;""))="NO"),IF(ISNUMBER(Datos!S175),AND(OR(S$1005="",Datos!S175&gt;=S$1005),OR(S$1006="",Datos!S175&lt;=S$1006)),FALSE),TRUE))))</f>
        <v>0.0</v>
      </c>
      <c r="T175">
        <f>IF(Datos!T175="",0,IF(AND(T$1008&lt;&gt;"",Datos!T175=T$1008),0,IF(T$1004=0,0,1-CHOOSE(T$1004,IF(ISNUMBER(Datos!T175),AND(OR(T$1005="",Datos!T175&gt;=T$1005),OR(T$1006="",Datos!T175&lt;=T$1006)),FALSE),IF(ISNUMBER(Datos!T175),AND(Datos!T175=INT(Datos!T175),AND(OR(T$1005="",Datos!T175&gt;=T$1005),OR(T$1006="",Datos!T175&lt;=T$1006))),FALSE),OR(ISNUMBER(FIND(";"&amp;UPPER(TRIM(Datos!T175&amp;""))&amp;"=",T$1007)),ISNUMBER(FIND(";"&amp;UPPER(TRIM(Datos!T175&amp;""))&amp;";",T$1007))),OR(UPPER(TRIM(Datos!T175&amp;""))="SÍ",UPPER(TRIM(Datos!T175&amp;""))="SI",UPPER(TRIM(Datos!T175&amp;""))="NO"),IF(ISNUMBER(Datos!T175),AND(OR(T$1005="",Datos!T175&gt;=T$1005),OR(T$1006="",Datos!T175&lt;=T$1006)),FALSE),TRUE))))</f>
        <v>0.0</v>
      </c>
      <c r="U175">
        <f>IF(Datos!U175="",0,IF(AND(U$1008&lt;&gt;"",Datos!U175=U$1008),0,IF(U$1004=0,0,1-CHOOSE(U$1004,IF(ISNUMBER(Datos!U175),AND(OR(U$1005="",Datos!U175&gt;=U$1005),OR(U$1006="",Datos!U175&lt;=U$1006)),FALSE),IF(ISNUMBER(Datos!U175),AND(Datos!U175=INT(Datos!U175),AND(OR(U$1005="",Datos!U175&gt;=U$1005),OR(U$1006="",Datos!U175&lt;=U$1006))),FALSE),OR(ISNUMBER(FIND(";"&amp;UPPER(TRIM(Datos!U175&amp;""))&amp;"=",U$1007)),ISNUMBER(FIND(";"&amp;UPPER(TRIM(Datos!U175&amp;""))&amp;";",U$1007))),OR(UPPER(TRIM(Datos!U175&amp;""))="SÍ",UPPER(TRIM(Datos!U175&amp;""))="SI",UPPER(TRIM(Datos!U175&amp;""))="NO"),IF(ISNUMBER(Datos!U175),AND(OR(U$1005="",Datos!U175&gt;=U$1005),OR(U$1006="",Datos!U175&lt;=U$1006)),FALSE),TRUE))))</f>
        <v>0.0</v>
      </c>
      <c r="V175">
        <f>IF(Datos!V175="",0,IF(AND(V$1008&lt;&gt;"",Datos!V175=V$1008),0,IF(V$1004=0,0,1-CHOOSE(V$1004,IF(ISNUMBER(Datos!V175),AND(OR(V$1005="",Datos!V175&gt;=V$1005),OR(V$1006="",Datos!V175&lt;=V$1006)),FALSE),IF(ISNUMBER(Datos!V175),AND(Datos!V175=INT(Datos!V175),AND(OR(V$1005="",Datos!V175&gt;=V$1005),OR(V$1006="",Datos!V175&lt;=V$1006))),FALSE),OR(ISNUMBER(FIND(";"&amp;UPPER(TRIM(Datos!V175&amp;""))&amp;"=",V$1007)),ISNUMBER(FIND(";"&amp;UPPER(TRIM(Datos!V175&amp;""))&amp;";",V$1007))),OR(UPPER(TRIM(Datos!V175&amp;""))="SÍ",UPPER(TRIM(Datos!V175&amp;""))="SI",UPPER(TRIM(Datos!V175&amp;""))="NO"),IF(ISNUMBER(Datos!V175),AND(OR(V$1005="",Datos!V175&gt;=V$1005),OR(V$1006="",Datos!V175&lt;=V$1006)),FALSE),TRUE))))</f>
        <v>0.0</v>
      </c>
      <c r="W175">
        <f>IF(Datos!W175="",0,IF(AND(W$1008&lt;&gt;"",Datos!W175=W$1008),0,IF(W$1004=0,0,1-CHOOSE(W$1004,IF(ISNUMBER(Datos!W175),AND(OR(W$1005="",Datos!W175&gt;=W$1005),OR(W$1006="",Datos!W175&lt;=W$1006)),FALSE),IF(ISNUMBER(Datos!W175),AND(Datos!W175=INT(Datos!W175),AND(OR(W$1005="",Datos!W175&gt;=W$1005),OR(W$1006="",Datos!W175&lt;=W$1006))),FALSE),OR(ISNUMBER(FIND(";"&amp;UPPER(TRIM(Datos!W175&amp;""))&amp;"=",W$1007)),ISNUMBER(FIND(";"&amp;UPPER(TRIM(Datos!W175&amp;""))&amp;";",W$1007))),OR(UPPER(TRIM(Datos!W175&amp;""))="SÍ",UPPER(TRIM(Datos!W175&amp;""))="SI",UPPER(TRIM(Datos!W175&amp;""))="NO"),IF(ISNUMBER(Datos!W175),AND(OR(W$1005="",Datos!W175&gt;=W$1005),OR(W$1006="",Datos!W175&lt;=W$1006)),FALSE),TRUE))))</f>
        <v>0.0</v>
      </c>
      <c r="X175">
        <f>IF(Datos!X175="",0,IF(AND(X$1008&lt;&gt;"",Datos!X175=X$1008),0,IF(X$1004=0,0,1-CHOOSE(X$1004,IF(ISNUMBER(Datos!X175),AND(OR(X$1005="",Datos!X175&gt;=X$1005),OR(X$1006="",Datos!X175&lt;=X$1006)),FALSE),IF(ISNUMBER(Datos!X175),AND(Datos!X175=INT(Datos!X175),AND(OR(X$1005="",Datos!X175&gt;=X$1005),OR(X$1006="",Datos!X175&lt;=X$1006))),FALSE),OR(ISNUMBER(FIND(";"&amp;UPPER(TRIM(Datos!X175&amp;""))&amp;"=",X$1007)),ISNUMBER(FIND(";"&amp;UPPER(TRIM(Datos!X175&amp;""))&amp;";",X$1007))),OR(UPPER(TRIM(Datos!X175&amp;""))="SÍ",UPPER(TRIM(Datos!X175&amp;""))="SI",UPPER(TRIM(Datos!X175&amp;""))="NO"),IF(ISNUMBER(Datos!X175),AND(OR(X$1005="",Datos!X175&gt;=X$1005),OR(X$1006="",Datos!X175&lt;=X$1006)),FALSE),TRUE))))</f>
        <v>0.0</v>
      </c>
      <c r="Y175">
        <f>IF(Datos!Y175="",0,IF(AND(Y$1008&lt;&gt;"",Datos!Y175=Y$1008),0,IF(Y$1004=0,0,1-CHOOSE(Y$1004,IF(ISNUMBER(Datos!Y175),AND(OR(Y$1005="",Datos!Y175&gt;=Y$1005),OR(Y$1006="",Datos!Y175&lt;=Y$1006)),FALSE),IF(ISNUMBER(Datos!Y175),AND(Datos!Y175=INT(Datos!Y175),AND(OR(Y$1005="",Datos!Y175&gt;=Y$1005),OR(Y$1006="",Datos!Y175&lt;=Y$1006))),FALSE),OR(ISNUMBER(FIND(";"&amp;UPPER(TRIM(Datos!Y175&amp;""))&amp;"=",Y$1007)),ISNUMBER(FIND(";"&amp;UPPER(TRIM(Datos!Y175&amp;""))&amp;";",Y$1007))),OR(UPPER(TRIM(Datos!Y175&amp;""))="SÍ",UPPER(TRIM(Datos!Y175&amp;""))="SI",UPPER(TRIM(Datos!Y175&amp;""))="NO"),IF(ISNUMBER(Datos!Y175),AND(OR(Y$1005="",Datos!Y175&gt;=Y$1005),OR(Y$1006="",Datos!Y175&lt;=Y$1006)),FALSE),TRUE))))</f>
        <v>0.0</v>
      </c>
      <c r="Z175">
        <f>IF(Datos!Z175="",0,IF(AND(Z$1008&lt;&gt;"",Datos!Z175=Z$1008),0,IF(Z$1004=0,0,1-CHOOSE(Z$1004,IF(ISNUMBER(Datos!Z175),AND(OR(Z$1005="",Datos!Z175&gt;=Z$1005),OR(Z$1006="",Datos!Z175&lt;=Z$1006)),FALSE),IF(ISNUMBER(Datos!Z175),AND(Datos!Z175=INT(Datos!Z175),AND(OR(Z$1005="",Datos!Z175&gt;=Z$1005),OR(Z$1006="",Datos!Z175&lt;=Z$1006))),FALSE),OR(ISNUMBER(FIND(";"&amp;UPPER(TRIM(Datos!Z175&amp;""))&amp;"=",Z$1007)),ISNUMBER(FIND(";"&amp;UPPER(TRIM(Datos!Z175&amp;""))&amp;";",Z$1007))),OR(UPPER(TRIM(Datos!Z175&amp;""))="SÍ",UPPER(TRIM(Datos!Z175&amp;""))="SI",UPPER(TRIM(Datos!Z175&amp;""))="NO"),IF(ISNUMBER(Datos!Z175),AND(OR(Z$1005="",Datos!Z175&gt;=Z$1005),OR(Z$1006="",Datos!Z175&lt;=Z$1006)),FALSE),TRUE))))</f>
        <v>0.0</v>
      </c>
      <c r="AA175">
        <f>IF(Datos!AA175="",0,IF(AND(AA$1008&lt;&gt;"",Datos!AA175=AA$1008),0,IF(AA$1004=0,0,1-CHOOSE(AA$1004,IF(ISNUMBER(Datos!AA175),AND(OR(AA$1005="",Datos!AA175&gt;=AA$1005),OR(AA$1006="",Datos!AA175&lt;=AA$1006)),FALSE),IF(ISNUMBER(Datos!AA175),AND(Datos!AA175=INT(Datos!AA175),AND(OR(AA$1005="",Datos!AA175&gt;=AA$1005),OR(AA$1006="",Datos!AA175&lt;=AA$1006))),FALSE),OR(ISNUMBER(FIND(";"&amp;UPPER(TRIM(Datos!AA175&amp;""))&amp;"=",AA$1007)),ISNUMBER(FIND(";"&amp;UPPER(TRIM(Datos!AA175&amp;""))&amp;";",AA$1007))),OR(UPPER(TRIM(Datos!AA175&amp;""))="SÍ",UPPER(TRIM(Datos!AA175&amp;""))="SI",UPPER(TRIM(Datos!AA175&amp;""))="NO"),IF(ISNUMBER(Datos!AA175),AND(OR(AA$1005="",Datos!AA175&gt;=AA$1005),OR(AA$1006="",Datos!AA175&lt;=AA$1006)),FALSE),TRUE))))</f>
        <v>0.0</v>
      </c>
      <c r="AB175">
        <f>IF(Datos!AB175="",0,IF(AND(AB$1008&lt;&gt;"",Datos!AB175=AB$1008),0,IF(AB$1004=0,0,1-CHOOSE(AB$1004,IF(ISNUMBER(Datos!AB175),AND(OR(AB$1005="",Datos!AB175&gt;=AB$1005),OR(AB$1006="",Datos!AB175&lt;=AB$1006)),FALSE),IF(ISNUMBER(Datos!AB175),AND(Datos!AB175=INT(Datos!AB175),AND(OR(AB$1005="",Datos!AB175&gt;=AB$1005),OR(AB$1006="",Datos!AB175&lt;=AB$1006))),FALSE),OR(ISNUMBER(FIND(";"&amp;UPPER(TRIM(Datos!AB175&amp;""))&amp;"=",AB$1007)),ISNUMBER(FIND(";"&amp;UPPER(TRIM(Datos!AB175&amp;""))&amp;";",AB$1007))),OR(UPPER(TRIM(Datos!AB175&amp;""))="SÍ",UPPER(TRIM(Datos!AB175&amp;""))="SI",UPPER(TRIM(Datos!AB175&amp;""))="NO"),IF(ISNUMBER(Datos!AB175),AND(OR(AB$1005="",Datos!AB175&gt;=AB$1005),OR(AB$1006="",Datos!AB175&lt;=AB$1006)),FALSE),TRUE))))</f>
        <v>0.0</v>
      </c>
      <c r="AC175">
        <f>IF(Datos!AC175="",0,IF(AND(AC$1008&lt;&gt;"",Datos!AC175=AC$1008),0,IF(AC$1004=0,0,1-CHOOSE(AC$1004,IF(ISNUMBER(Datos!AC175),AND(OR(AC$1005="",Datos!AC175&gt;=AC$1005),OR(AC$1006="",Datos!AC175&lt;=AC$1006)),FALSE),IF(ISNUMBER(Datos!AC175),AND(Datos!AC175=INT(Datos!AC175),AND(OR(AC$1005="",Datos!AC175&gt;=AC$1005),OR(AC$1006="",Datos!AC175&lt;=AC$1006))),FALSE),OR(ISNUMBER(FIND(";"&amp;UPPER(TRIM(Datos!AC175&amp;""))&amp;"=",AC$1007)),ISNUMBER(FIND(";"&amp;UPPER(TRIM(Datos!AC175&amp;""))&amp;";",AC$1007))),OR(UPPER(TRIM(Datos!AC175&amp;""))="SÍ",UPPER(TRIM(Datos!AC175&amp;""))="SI",UPPER(TRIM(Datos!AC175&amp;""))="NO"),IF(ISNUMBER(Datos!AC175),AND(OR(AC$1005="",Datos!AC175&gt;=AC$1005),OR(AC$1006="",Datos!AC175&lt;=AC$1006)),FALSE),TRUE))))</f>
        <v>0.0</v>
      </c>
      <c r="AD175">
        <f>IF(Datos!AD175="",0,IF(AND(AD$1008&lt;&gt;"",Datos!AD175=AD$1008),0,IF(AD$1004=0,0,1-CHOOSE(AD$1004,IF(ISNUMBER(Datos!AD175),AND(OR(AD$1005="",Datos!AD175&gt;=AD$1005),OR(AD$1006="",Datos!AD175&lt;=AD$1006)),FALSE),IF(ISNUMBER(Datos!AD175),AND(Datos!AD175=INT(Datos!AD175),AND(OR(AD$1005="",Datos!AD175&gt;=AD$1005),OR(AD$1006="",Datos!AD175&lt;=AD$1006))),FALSE),OR(ISNUMBER(FIND(";"&amp;UPPER(TRIM(Datos!AD175&amp;""))&amp;"=",AD$1007)),ISNUMBER(FIND(";"&amp;UPPER(TRIM(Datos!AD175&amp;""))&amp;";",AD$1007))),OR(UPPER(TRIM(Datos!AD175&amp;""))="SÍ",UPPER(TRIM(Datos!AD175&amp;""))="SI",UPPER(TRIM(Datos!AD175&amp;""))="NO"),IF(ISNUMBER(Datos!AD175),AND(OR(AD$1005="",Datos!AD175&gt;=AD$1005),OR(AD$1006="",Datos!AD175&lt;=AD$1006)),FALSE),TRUE))))</f>
        <v>0.0</v>
      </c>
      <c r="AE175">
        <f>IF(Datos!AE175="",0,IF(AND(AE$1008&lt;&gt;"",Datos!AE175=AE$1008),0,IF(AE$1004=0,0,1-CHOOSE(AE$1004,IF(ISNUMBER(Datos!AE175),AND(OR(AE$1005="",Datos!AE175&gt;=AE$1005),OR(AE$1006="",Datos!AE175&lt;=AE$1006)),FALSE),IF(ISNUMBER(Datos!AE175),AND(Datos!AE175=INT(Datos!AE175),AND(OR(AE$1005="",Datos!AE175&gt;=AE$1005),OR(AE$1006="",Datos!AE175&lt;=AE$1006))),FALSE),OR(ISNUMBER(FIND(";"&amp;UPPER(TRIM(Datos!AE175&amp;""))&amp;"=",AE$1007)),ISNUMBER(FIND(";"&amp;UPPER(TRIM(Datos!AE175&amp;""))&amp;";",AE$1007))),OR(UPPER(TRIM(Datos!AE175&amp;""))="SÍ",UPPER(TRIM(Datos!AE175&amp;""))="SI",UPPER(TRIM(Datos!AE175&amp;""))="NO"),IF(ISNUMBER(Datos!AE175),AND(OR(AE$1005="",Datos!AE175&gt;=AE$1005),OR(AE$1006="",Datos!AE175&lt;=AE$1006)),FALSE),TRUE))))</f>
        <v>0.0</v>
      </c>
    </row>
    <row r="176" spans="2:31">
      <c r="B176">
        <f>IF(Datos!B176="",0,IF(AND(B$1008&lt;&gt;"",Datos!B176=B$1008),0,IF(B$1004=0,0,1-CHOOSE(B$1004,IF(ISNUMBER(Datos!B176),AND(OR(B$1005="",Datos!B176&gt;=B$1005),OR(B$1006="",Datos!B176&lt;=B$1006)),FALSE),IF(ISNUMBER(Datos!B176),AND(Datos!B176=INT(Datos!B176),AND(OR(B$1005="",Datos!B176&gt;=B$1005),OR(B$1006="",Datos!B176&lt;=B$1006))),FALSE),OR(ISNUMBER(FIND(";"&amp;UPPER(TRIM(Datos!B176&amp;""))&amp;"=",B$1007)),ISNUMBER(FIND(";"&amp;UPPER(TRIM(Datos!B176&amp;""))&amp;";",B$1007))),OR(UPPER(TRIM(Datos!B176&amp;""))="SÍ",UPPER(TRIM(Datos!B176&amp;""))="SI",UPPER(TRIM(Datos!B176&amp;""))="NO"),IF(ISNUMBER(Datos!B176),AND(OR(B$1005="",Datos!B176&gt;=B$1005),OR(B$1006="",Datos!B176&lt;=B$1006)),FALSE),TRUE))))</f>
        <v>0.0</v>
      </c>
      <c r="C176">
        <f>IF(Datos!C176="",0,IF(AND(C$1008&lt;&gt;"",Datos!C176=C$1008),0,IF(C$1004=0,0,1-CHOOSE(C$1004,IF(ISNUMBER(Datos!C176),AND(OR(C$1005="",Datos!C176&gt;=C$1005),OR(C$1006="",Datos!C176&lt;=C$1006)),FALSE),IF(ISNUMBER(Datos!C176),AND(Datos!C176=INT(Datos!C176),AND(OR(C$1005="",Datos!C176&gt;=C$1005),OR(C$1006="",Datos!C176&lt;=C$1006))),FALSE),OR(ISNUMBER(FIND(";"&amp;UPPER(TRIM(Datos!C176&amp;""))&amp;"=",C$1007)),ISNUMBER(FIND(";"&amp;UPPER(TRIM(Datos!C176&amp;""))&amp;";",C$1007))),OR(UPPER(TRIM(Datos!C176&amp;""))="SÍ",UPPER(TRIM(Datos!C176&amp;""))="SI",UPPER(TRIM(Datos!C176&amp;""))="NO"),IF(ISNUMBER(Datos!C176),AND(OR(C$1005="",Datos!C176&gt;=C$1005),OR(C$1006="",Datos!C176&lt;=C$1006)),FALSE),TRUE))))</f>
        <v>0.0</v>
      </c>
      <c r="D176">
        <f>IF(Datos!D176="",0,IF(AND(D$1008&lt;&gt;"",Datos!D176=D$1008),0,IF(D$1004=0,0,1-CHOOSE(D$1004,IF(ISNUMBER(Datos!D176),AND(OR(D$1005="",Datos!D176&gt;=D$1005),OR(D$1006="",Datos!D176&lt;=D$1006)),FALSE),IF(ISNUMBER(Datos!D176),AND(Datos!D176=INT(Datos!D176),AND(OR(D$1005="",Datos!D176&gt;=D$1005),OR(D$1006="",Datos!D176&lt;=D$1006))),FALSE),OR(ISNUMBER(FIND(";"&amp;UPPER(TRIM(Datos!D176&amp;""))&amp;"=",D$1007)),ISNUMBER(FIND(";"&amp;UPPER(TRIM(Datos!D176&amp;""))&amp;";",D$1007))),OR(UPPER(TRIM(Datos!D176&amp;""))="SÍ",UPPER(TRIM(Datos!D176&amp;""))="SI",UPPER(TRIM(Datos!D176&amp;""))="NO"),IF(ISNUMBER(Datos!D176),AND(OR(D$1005="",Datos!D176&gt;=D$1005),OR(D$1006="",Datos!D176&lt;=D$1006)),FALSE),TRUE))))</f>
        <v>0.0</v>
      </c>
      <c r="E176">
        <f>IF(Datos!E176="",0,IF(AND(E$1008&lt;&gt;"",Datos!E176=E$1008),0,IF(E$1004=0,0,1-CHOOSE(E$1004,IF(ISNUMBER(Datos!E176),AND(OR(E$1005="",Datos!E176&gt;=E$1005),OR(E$1006="",Datos!E176&lt;=E$1006)),FALSE),IF(ISNUMBER(Datos!E176),AND(Datos!E176=INT(Datos!E176),AND(OR(E$1005="",Datos!E176&gt;=E$1005),OR(E$1006="",Datos!E176&lt;=E$1006))),FALSE),OR(ISNUMBER(FIND(";"&amp;UPPER(TRIM(Datos!E176&amp;""))&amp;"=",E$1007)),ISNUMBER(FIND(";"&amp;UPPER(TRIM(Datos!E176&amp;""))&amp;";",E$1007))),OR(UPPER(TRIM(Datos!E176&amp;""))="SÍ",UPPER(TRIM(Datos!E176&amp;""))="SI",UPPER(TRIM(Datos!E176&amp;""))="NO"),IF(ISNUMBER(Datos!E176),AND(OR(E$1005="",Datos!E176&gt;=E$1005),OR(E$1006="",Datos!E176&lt;=E$1006)),FALSE),TRUE))))</f>
        <v>0.0</v>
      </c>
      <c r="F176">
        <f>IF(Datos!F176="",0,IF(AND(F$1008&lt;&gt;"",Datos!F176=F$1008),0,IF(F$1004=0,0,1-CHOOSE(F$1004,IF(ISNUMBER(Datos!F176),AND(OR(F$1005="",Datos!F176&gt;=F$1005),OR(F$1006="",Datos!F176&lt;=F$1006)),FALSE),IF(ISNUMBER(Datos!F176),AND(Datos!F176=INT(Datos!F176),AND(OR(F$1005="",Datos!F176&gt;=F$1005),OR(F$1006="",Datos!F176&lt;=F$1006))),FALSE),OR(ISNUMBER(FIND(";"&amp;UPPER(TRIM(Datos!F176&amp;""))&amp;"=",F$1007)),ISNUMBER(FIND(";"&amp;UPPER(TRIM(Datos!F176&amp;""))&amp;";",F$1007))),OR(UPPER(TRIM(Datos!F176&amp;""))="SÍ",UPPER(TRIM(Datos!F176&amp;""))="SI",UPPER(TRIM(Datos!F176&amp;""))="NO"),IF(ISNUMBER(Datos!F176),AND(OR(F$1005="",Datos!F176&gt;=F$1005),OR(F$1006="",Datos!F176&lt;=F$1006)),FALSE),TRUE))))</f>
        <v>0.0</v>
      </c>
      <c r="G176">
        <f>IF(Datos!G176="",0,IF(AND(G$1008&lt;&gt;"",Datos!G176=G$1008),0,IF(G$1004=0,0,1-CHOOSE(G$1004,IF(ISNUMBER(Datos!G176),AND(OR(G$1005="",Datos!G176&gt;=G$1005),OR(G$1006="",Datos!G176&lt;=G$1006)),FALSE),IF(ISNUMBER(Datos!G176),AND(Datos!G176=INT(Datos!G176),AND(OR(G$1005="",Datos!G176&gt;=G$1005),OR(G$1006="",Datos!G176&lt;=G$1006))),FALSE),OR(ISNUMBER(FIND(";"&amp;UPPER(TRIM(Datos!G176&amp;""))&amp;"=",G$1007)),ISNUMBER(FIND(";"&amp;UPPER(TRIM(Datos!G176&amp;""))&amp;";",G$1007))),OR(UPPER(TRIM(Datos!G176&amp;""))="SÍ",UPPER(TRIM(Datos!G176&amp;""))="SI",UPPER(TRIM(Datos!G176&amp;""))="NO"),IF(ISNUMBER(Datos!G176),AND(OR(G$1005="",Datos!G176&gt;=G$1005),OR(G$1006="",Datos!G176&lt;=G$1006)),FALSE),TRUE))))</f>
        <v>0.0</v>
      </c>
      <c r="H176">
        <f>IF(Datos!H176="",0,IF(AND(H$1008&lt;&gt;"",Datos!H176=H$1008),0,IF(H$1004=0,0,1-CHOOSE(H$1004,IF(ISNUMBER(Datos!H176),AND(OR(H$1005="",Datos!H176&gt;=H$1005),OR(H$1006="",Datos!H176&lt;=H$1006)),FALSE),IF(ISNUMBER(Datos!H176),AND(Datos!H176=INT(Datos!H176),AND(OR(H$1005="",Datos!H176&gt;=H$1005),OR(H$1006="",Datos!H176&lt;=H$1006))),FALSE),OR(ISNUMBER(FIND(";"&amp;UPPER(TRIM(Datos!H176&amp;""))&amp;"=",H$1007)),ISNUMBER(FIND(";"&amp;UPPER(TRIM(Datos!H176&amp;""))&amp;";",H$1007))),OR(UPPER(TRIM(Datos!H176&amp;""))="SÍ",UPPER(TRIM(Datos!H176&amp;""))="SI",UPPER(TRIM(Datos!H176&amp;""))="NO"),IF(ISNUMBER(Datos!H176),AND(OR(H$1005="",Datos!H176&gt;=H$1005),OR(H$1006="",Datos!H176&lt;=H$1006)),FALSE),TRUE))))</f>
        <v>0.0</v>
      </c>
      <c r="I176">
        <f>IF(Datos!I176="",0,IF(AND(I$1008&lt;&gt;"",Datos!I176=I$1008),0,IF(I$1004=0,0,1-CHOOSE(I$1004,IF(ISNUMBER(Datos!I176),AND(OR(I$1005="",Datos!I176&gt;=I$1005),OR(I$1006="",Datos!I176&lt;=I$1006)),FALSE),IF(ISNUMBER(Datos!I176),AND(Datos!I176=INT(Datos!I176),AND(OR(I$1005="",Datos!I176&gt;=I$1005),OR(I$1006="",Datos!I176&lt;=I$1006))),FALSE),OR(ISNUMBER(FIND(";"&amp;UPPER(TRIM(Datos!I176&amp;""))&amp;"=",I$1007)),ISNUMBER(FIND(";"&amp;UPPER(TRIM(Datos!I176&amp;""))&amp;";",I$1007))),OR(UPPER(TRIM(Datos!I176&amp;""))="SÍ",UPPER(TRIM(Datos!I176&amp;""))="SI",UPPER(TRIM(Datos!I176&amp;""))="NO"),IF(ISNUMBER(Datos!I176),AND(OR(I$1005="",Datos!I176&gt;=I$1005),OR(I$1006="",Datos!I176&lt;=I$1006)),FALSE),TRUE))))</f>
        <v>0.0</v>
      </c>
      <c r="J176">
        <f>IF(Datos!J176="",0,IF(AND(J$1008&lt;&gt;"",Datos!J176=J$1008),0,IF(J$1004=0,0,1-CHOOSE(J$1004,IF(ISNUMBER(Datos!J176),AND(OR(J$1005="",Datos!J176&gt;=J$1005),OR(J$1006="",Datos!J176&lt;=J$1006)),FALSE),IF(ISNUMBER(Datos!J176),AND(Datos!J176=INT(Datos!J176),AND(OR(J$1005="",Datos!J176&gt;=J$1005),OR(J$1006="",Datos!J176&lt;=J$1006))),FALSE),OR(ISNUMBER(FIND(";"&amp;UPPER(TRIM(Datos!J176&amp;""))&amp;"=",J$1007)),ISNUMBER(FIND(";"&amp;UPPER(TRIM(Datos!J176&amp;""))&amp;";",J$1007))),OR(UPPER(TRIM(Datos!J176&amp;""))="SÍ",UPPER(TRIM(Datos!J176&amp;""))="SI",UPPER(TRIM(Datos!J176&amp;""))="NO"),IF(ISNUMBER(Datos!J176),AND(OR(J$1005="",Datos!J176&gt;=J$1005),OR(J$1006="",Datos!J176&lt;=J$1006)),FALSE),TRUE))))</f>
        <v>0.0</v>
      </c>
      <c r="K176">
        <f>IF(Datos!K176="",0,IF(AND(K$1008&lt;&gt;"",Datos!K176=K$1008),0,IF(K$1004=0,0,1-CHOOSE(K$1004,IF(ISNUMBER(Datos!K176),AND(OR(K$1005="",Datos!K176&gt;=K$1005),OR(K$1006="",Datos!K176&lt;=K$1006)),FALSE),IF(ISNUMBER(Datos!K176),AND(Datos!K176=INT(Datos!K176),AND(OR(K$1005="",Datos!K176&gt;=K$1005),OR(K$1006="",Datos!K176&lt;=K$1006))),FALSE),OR(ISNUMBER(FIND(";"&amp;UPPER(TRIM(Datos!K176&amp;""))&amp;"=",K$1007)),ISNUMBER(FIND(";"&amp;UPPER(TRIM(Datos!K176&amp;""))&amp;";",K$1007))),OR(UPPER(TRIM(Datos!K176&amp;""))="SÍ",UPPER(TRIM(Datos!K176&amp;""))="SI",UPPER(TRIM(Datos!K176&amp;""))="NO"),IF(ISNUMBER(Datos!K176),AND(OR(K$1005="",Datos!K176&gt;=K$1005),OR(K$1006="",Datos!K176&lt;=K$1006)),FALSE),TRUE))))</f>
        <v>0.0</v>
      </c>
      <c r="L176">
        <f>IF(Datos!L176="",0,IF(AND(L$1008&lt;&gt;"",Datos!L176=L$1008),0,IF(L$1004=0,0,1-CHOOSE(L$1004,IF(ISNUMBER(Datos!L176),AND(OR(L$1005="",Datos!L176&gt;=L$1005),OR(L$1006="",Datos!L176&lt;=L$1006)),FALSE),IF(ISNUMBER(Datos!L176),AND(Datos!L176=INT(Datos!L176),AND(OR(L$1005="",Datos!L176&gt;=L$1005),OR(L$1006="",Datos!L176&lt;=L$1006))),FALSE),OR(ISNUMBER(FIND(";"&amp;UPPER(TRIM(Datos!L176&amp;""))&amp;"=",L$1007)),ISNUMBER(FIND(";"&amp;UPPER(TRIM(Datos!L176&amp;""))&amp;";",L$1007))),OR(UPPER(TRIM(Datos!L176&amp;""))="SÍ",UPPER(TRIM(Datos!L176&amp;""))="SI",UPPER(TRIM(Datos!L176&amp;""))="NO"),IF(ISNUMBER(Datos!L176),AND(OR(L$1005="",Datos!L176&gt;=L$1005),OR(L$1006="",Datos!L176&lt;=L$1006)),FALSE),TRUE))))</f>
        <v>0.0</v>
      </c>
      <c r="M176">
        <f>IF(Datos!M176="",0,IF(AND(M$1008&lt;&gt;"",Datos!M176=M$1008),0,IF(M$1004=0,0,1-CHOOSE(M$1004,IF(ISNUMBER(Datos!M176),AND(OR(M$1005="",Datos!M176&gt;=M$1005),OR(M$1006="",Datos!M176&lt;=M$1006)),FALSE),IF(ISNUMBER(Datos!M176),AND(Datos!M176=INT(Datos!M176),AND(OR(M$1005="",Datos!M176&gt;=M$1005),OR(M$1006="",Datos!M176&lt;=M$1006))),FALSE),OR(ISNUMBER(FIND(";"&amp;UPPER(TRIM(Datos!M176&amp;""))&amp;"=",M$1007)),ISNUMBER(FIND(";"&amp;UPPER(TRIM(Datos!M176&amp;""))&amp;";",M$1007))),OR(UPPER(TRIM(Datos!M176&amp;""))="SÍ",UPPER(TRIM(Datos!M176&amp;""))="SI",UPPER(TRIM(Datos!M176&amp;""))="NO"),IF(ISNUMBER(Datos!M176),AND(OR(M$1005="",Datos!M176&gt;=M$1005),OR(M$1006="",Datos!M176&lt;=M$1006)),FALSE),TRUE))))</f>
        <v>0.0</v>
      </c>
      <c r="N176">
        <f>IF(Datos!N176="",0,IF(AND(N$1008&lt;&gt;"",Datos!N176=N$1008),0,IF(N$1004=0,0,1-CHOOSE(N$1004,IF(ISNUMBER(Datos!N176),AND(OR(N$1005="",Datos!N176&gt;=N$1005),OR(N$1006="",Datos!N176&lt;=N$1006)),FALSE),IF(ISNUMBER(Datos!N176),AND(Datos!N176=INT(Datos!N176),AND(OR(N$1005="",Datos!N176&gt;=N$1005),OR(N$1006="",Datos!N176&lt;=N$1006))),FALSE),OR(ISNUMBER(FIND(";"&amp;UPPER(TRIM(Datos!N176&amp;""))&amp;"=",N$1007)),ISNUMBER(FIND(";"&amp;UPPER(TRIM(Datos!N176&amp;""))&amp;";",N$1007))),OR(UPPER(TRIM(Datos!N176&amp;""))="SÍ",UPPER(TRIM(Datos!N176&amp;""))="SI",UPPER(TRIM(Datos!N176&amp;""))="NO"),IF(ISNUMBER(Datos!N176),AND(OR(N$1005="",Datos!N176&gt;=N$1005),OR(N$1006="",Datos!N176&lt;=N$1006)),FALSE),TRUE))))</f>
        <v>0.0</v>
      </c>
      <c r="O176">
        <f>IF(Datos!O176="",0,IF(AND(O$1008&lt;&gt;"",Datos!O176=O$1008),0,IF(O$1004=0,0,1-CHOOSE(O$1004,IF(ISNUMBER(Datos!O176),AND(OR(O$1005="",Datos!O176&gt;=O$1005),OR(O$1006="",Datos!O176&lt;=O$1006)),FALSE),IF(ISNUMBER(Datos!O176),AND(Datos!O176=INT(Datos!O176),AND(OR(O$1005="",Datos!O176&gt;=O$1005),OR(O$1006="",Datos!O176&lt;=O$1006))),FALSE),OR(ISNUMBER(FIND(";"&amp;UPPER(TRIM(Datos!O176&amp;""))&amp;"=",O$1007)),ISNUMBER(FIND(";"&amp;UPPER(TRIM(Datos!O176&amp;""))&amp;";",O$1007))),OR(UPPER(TRIM(Datos!O176&amp;""))="SÍ",UPPER(TRIM(Datos!O176&amp;""))="SI",UPPER(TRIM(Datos!O176&amp;""))="NO"),IF(ISNUMBER(Datos!O176),AND(OR(O$1005="",Datos!O176&gt;=O$1005),OR(O$1006="",Datos!O176&lt;=O$1006)),FALSE),TRUE))))</f>
        <v>0.0</v>
      </c>
      <c r="P176">
        <f>IF(Datos!P176="",0,IF(AND(P$1008&lt;&gt;"",Datos!P176=P$1008),0,IF(P$1004=0,0,1-CHOOSE(P$1004,IF(ISNUMBER(Datos!P176),AND(OR(P$1005="",Datos!P176&gt;=P$1005),OR(P$1006="",Datos!P176&lt;=P$1006)),FALSE),IF(ISNUMBER(Datos!P176),AND(Datos!P176=INT(Datos!P176),AND(OR(P$1005="",Datos!P176&gt;=P$1005),OR(P$1006="",Datos!P176&lt;=P$1006))),FALSE),OR(ISNUMBER(FIND(";"&amp;UPPER(TRIM(Datos!P176&amp;""))&amp;"=",P$1007)),ISNUMBER(FIND(";"&amp;UPPER(TRIM(Datos!P176&amp;""))&amp;";",P$1007))),OR(UPPER(TRIM(Datos!P176&amp;""))="SÍ",UPPER(TRIM(Datos!P176&amp;""))="SI",UPPER(TRIM(Datos!P176&amp;""))="NO"),IF(ISNUMBER(Datos!P176),AND(OR(P$1005="",Datos!P176&gt;=P$1005),OR(P$1006="",Datos!P176&lt;=P$1006)),FALSE),TRUE))))</f>
        <v>0.0</v>
      </c>
      <c r="Q176">
        <f>IF(Datos!Q176="",0,IF(AND(Q$1008&lt;&gt;"",Datos!Q176=Q$1008),0,IF(Q$1004=0,0,1-CHOOSE(Q$1004,IF(ISNUMBER(Datos!Q176),AND(OR(Q$1005="",Datos!Q176&gt;=Q$1005),OR(Q$1006="",Datos!Q176&lt;=Q$1006)),FALSE),IF(ISNUMBER(Datos!Q176),AND(Datos!Q176=INT(Datos!Q176),AND(OR(Q$1005="",Datos!Q176&gt;=Q$1005),OR(Q$1006="",Datos!Q176&lt;=Q$1006))),FALSE),OR(ISNUMBER(FIND(";"&amp;UPPER(TRIM(Datos!Q176&amp;""))&amp;"=",Q$1007)),ISNUMBER(FIND(";"&amp;UPPER(TRIM(Datos!Q176&amp;""))&amp;";",Q$1007))),OR(UPPER(TRIM(Datos!Q176&amp;""))="SÍ",UPPER(TRIM(Datos!Q176&amp;""))="SI",UPPER(TRIM(Datos!Q176&amp;""))="NO"),IF(ISNUMBER(Datos!Q176),AND(OR(Q$1005="",Datos!Q176&gt;=Q$1005),OR(Q$1006="",Datos!Q176&lt;=Q$1006)),FALSE),TRUE))))</f>
        <v>0.0</v>
      </c>
      <c r="R176">
        <f>IF(Datos!R176="",0,IF(AND(R$1008&lt;&gt;"",Datos!R176=R$1008),0,IF(R$1004=0,0,1-CHOOSE(R$1004,IF(ISNUMBER(Datos!R176),AND(OR(R$1005="",Datos!R176&gt;=R$1005),OR(R$1006="",Datos!R176&lt;=R$1006)),FALSE),IF(ISNUMBER(Datos!R176),AND(Datos!R176=INT(Datos!R176),AND(OR(R$1005="",Datos!R176&gt;=R$1005),OR(R$1006="",Datos!R176&lt;=R$1006))),FALSE),OR(ISNUMBER(FIND(";"&amp;UPPER(TRIM(Datos!R176&amp;""))&amp;"=",R$1007)),ISNUMBER(FIND(";"&amp;UPPER(TRIM(Datos!R176&amp;""))&amp;";",R$1007))),OR(UPPER(TRIM(Datos!R176&amp;""))="SÍ",UPPER(TRIM(Datos!R176&amp;""))="SI",UPPER(TRIM(Datos!R176&amp;""))="NO"),IF(ISNUMBER(Datos!R176),AND(OR(R$1005="",Datos!R176&gt;=R$1005),OR(R$1006="",Datos!R176&lt;=R$1006)),FALSE),TRUE))))</f>
        <v>0.0</v>
      </c>
      <c r="S176">
        <f>IF(Datos!S176="",0,IF(AND(S$1008&lt;&gt;"",Datos!S176=S$1008),0,IF(S$1004=0,0,1-CHOOSE(S$1004,IF(ISNUMBER(Datos!S176),AND(OR(S$1005="",Datos!S176&gt;=S$1005),OR(S$1006="",Datos!S176&lt;=S$1006)),FALSE),IF(ISNUMBER(Datos!S176),AND(Datos!S176=INT(Datos!S176),AND(OR(S$1005="",Datos!S176&gt;=S$1005),OR(S$1006="",Datos!S176&lt;=S$1006))),FALSE),OR(ISNUMBER(FIND(";"&amp;UPPER(TRIM(Datos!S176&amp;""))&amp;"=",S$1007)),ISNUMBER(FIND(";"&amp;UPPER(TRIM(Datos!S176&amp;""))&amp;";",S$1007))),OR(UPPER(TRIM(Datos!S176&amp;""))="SÍ",UPPER(TRIM(Datos!S176&amp;""))="SI",UPPER(TRIM(Datos!S176&amp;""))="NO"),IF(ISNUMBER(Datos!S176),AND(OR(S$1005="",Datos!S176&gt;=S$1005),OR(S$1006="",Datos!S176&lt;=S$1006)),FALSE),TRUE))))</f>
        <v>0.0</v>
      </c>
      <c r="T176">
        <f>IF(Datos!T176="",0,IF(AND(T$1008&lt;&gt;"",Datos!T176=T$1008),0,IF(T$1004=0,0,1-CHOOSE(T$1004,IF(ISNUMBER(Datos!T176),AND(OR(T$1005="",Datos!T176&gt;=T$1005),OR(T$1006="",Datos!T176&lt;=T$1006)),FALSE),IF(ISNUMBER(Datos!T176),AND(Datos!T176=INT(Datos!T176),AND(OR(T$1005="",Datos!T176&gt;=T$1005),OR(T$1006="",Datos!T176&lt;=T$1006))),FALSE),OR(ISNUMBER(FIND(";"&amp;UPPER(TRIM(Datos!T176&amp;""))&amp;"=",T$1007)),ISNUMBER(FIND(";"&amp;UPPER(TRIM(Datos!T176&amp;""))&amp;";",T$1007))),OR(UPPER(TRIM(Datos!T176&amp;""))="SÍ",UPPER(TRIM(Datos!T176&amp;""))="SI",UPPER(TRIM(Datos!T176&amp;""))="NO"),IF(ISNUMBER(Datos!T176),AND(OR(T$1005="",Datos!T176&gt;=T$1005),OR(T$1006="",Datos!T176&lt;=T$1006)),FALSE),TRUE))))</f>
        <v>0.0</v>
      </c>
      <c r="U176">
        <f>IF(Datos!U176="",0,IF(AND(U$1008&lt;&gt;"",Datos!U176=U$1008),0,IF(U$1004=0,0,1-CHOOSE(U$1004,IF(ISNUMBER(Datos!U176),AND(OR(U$1005="",Datos!U176&gt;=U$1005),OR(U$1006="",Datos!U176&lt;=U$1006)),FALSE),IF(ISNUMBER(Datos!U176),AND(Datos!U176=INT(Datos!U176),AND(OR(U$1005="",Datos!U176&gt;=U$1005),OR(U$1006="",Datos!U176&lt;=U$1006))),FALSE),OR(ISNUMBER(FIND(";"&amp;UPPER(TRIM(Datos!U176&amp;""))&amp;"=",U$1007)),ISNUMBER(FIND(";"&amp;UPPER(TRIM(Datos!U176&amp;""))&amp;";",U$1007))),OR(UPPER(TRIM(Datos!U176&amp;""))="SÍ",UPPER(TRIM(Datos!U176&amp;""))="SI",UPPER(TRIM(Datos!U176&amp;""))="NO"),IF(ISNUMBER(Datos!U176),AND(OR(U$1005="",Datos!U176&gt;=U$1005),OR(U$1006="",Datos!U176&lt;=U$1006)),FALSE),TRUE))))</f>
        <v>0.0</v>
      </c>
      <c r="V176">
        <f>IF(Datos!V176="",0,IF(AND(V$1008&lt;&gt;"",Datos!V176=V$1008),0,IF(V$1004=0,0,1-CHOOSE(V$1004,IF(ISNUMBER(Datos!V176),AND(OR(V$1005="",Datos!V176&gt;=V$1005),OR(V$1006="",Datos!V176&lt;=V$1006)),FALSE),IF(ISNUMBER(Datos!V176),AND(Datos!V176=INT(Datos!V176),AND(OR(V$1005="",Datos!V176&gt;=V$1005),OR(V$1006="",Datos!V176&lt;=V$1006))),FALSE),OR(ISNUMBER(FIND(";"&amp;UPPER(TRIM(Datos!V176&amp;""))&amp;"=",V$1007)),ISNUMBER(FIND(";"&amp;UPPER(TRIM(Datos!V176&amp;""))&amp;";",V$1007))),OR(UPPER(TRIM(Datos!V176&amp;""))="SÍ",UPPER(TRIM(Datos!V176&amp;""))="SI",UPPER(TRIM(Datos!V176&amp;""))="NO"),IF(ISNUMBER(Datos!V176),AND(OR(V$1005="",Datos!V176&gt;=V$1005),OR(V$1006="",Datos!V176&lt;=V$1006)),FALSE),TRUE))))</f>
        <v>0.0</v>
      </c>
      <c r="W176">
        <f>IF(Datos!W176="",0,IF(AND(W$1008&lt;&gt;"",Datos!W176=W$1008),0,IF(W$1004=0,0,1-CHOOSE(W$1004,IF(ISNUMBER(Datos!W176),AND(OR(W$1005="",Datos!W176&gt;=W$1005),OR(W$1006="",Datos!W176&lt;=W$1006)),FALSE),IF(ISNUMBER(Datos!W176),AND(Datos!W176=INT(Datos!W176),AND(OR(W$1005="",Datos!W176&gt;=W$1005),OR(W$1006="",Datos!W176&lt;=W$1006))),FALSE),OR(ISNUMBER(FIND(";"&amp;UPPER(TRIM(Datos!W176&amp;""))&amp;"=",W$1007)),ISNUMBER(FIND(";"&amp;UPPER(TRIM(Datos!W176&amp;""))&amp;";",W$1007))),OR(UPPER(TRIM(Datos!W176&amp;""))="SÍ",UPPER(TRIM(Datos!W176&amp;""))="SI",UPPER(TRIM(Datos!W176&amp;""))="NO"),IF(ISNUMBER(Datos!W176),AND(OR(W$1005="",Datos!W176&gt;=W$1005),OR(W$1006="",Datos!W176&lt;=W$1006)),FALSE),TRUE))))</f>
        <v>0.0</v>
      </c>
      <c r="X176">
        <f>IF(Datos!X176="",0,IF(AND(X$1008&lt;&gt;"",Datos!X176=X$1008),0,IF(X$1004=0,0,1-CHOOSE(X$1004,IF(ISNUMBER(Datos!X176),AND(OR(X$1005="",Datos!X176&gt;=X$1005),OR(X$1006="",Datos!X176&lt;=X$1006)),FALSE),IF(ISNUMBER(Datos!X176),AND(Datos!X176=INT(Datos!X176),AND(OR(X$1005="",Datos!X176&gt;=X$1005),OR(X$1006="",Datos!X176&lt;=X$1006))),FALSE),OR(ISNUMBER(FIND(";"&amp;UPPER(TRIM(Datos!X176&amp;""))&amp;"=",X$1007)),ISNUMBER(FIND(";"&amp;UPPER(TRIM(Datos!X176&amp;""))&amp;";",X$1007))),OR(UPPER(TRIM(Datos!X176&amp;""))="SÍ",UPPER(TRIM(Datos!X176&amp;""))="SI",UPPER(TRIM(Datos!X176&amp;""))="NO"),IF(ISNUMBER(Datos!X176),AND(OR(X$1005="",Datos!X176&gt;=X$1005),OR(X$1006="",Datos!X176&lt;=X$1006)),FALSE),TRUE))))</f>
        <v>0.0</v>
      </c>
      <c r="Y176">
        <f>IF(Datos!Y176="",0,IF(AND(Y$1008&lt;&gt;"",Datos!Y176=Y$1008),0,IF(Y$1004=0,0,1-CHOOSE(Y$1004,IF(ISNUMBER(Datos!Y176),AND(OR(Y$1005="",Datos!Y176&gt;=Y$1005),OR(Y$1006="",Datos!Y176&lt;=Y$1006)),FALSE),IF(ISNUMBER(Datos!Y176),AND(Datos!Y176=INT(Datos!Y176),AND(OR(Y$1005="",Datos!Y176&gt;=Y$1005),OR(Y$1006="",Datos!Y176&lt;=Y$1006))),FALSE),OR(ISNUMBER(FIND(";"&amp;UPPER(TRIM(Datos!Y176&amp;""))&amp;"=",Y$1007)),ISNUMBER(FIND(";"&amp;UPPER(TRIM(Datos!Y176&amp;""))&amp;";",Y$1007))),OR(UPPER(TRIM(Datos!Y176&amp;""))="SÍ",UPPER(TRIM(Datos!Y176&amp;""))="SI",UPPER(TRIM(Datos!Y176&amp;""))="NO"),IF(ISNUMBER(Datos!Y176),AND(OR(Y$1005="",Datos!Y176&gt;=Y$1005),OR(Y$1006="",Datos!Y176&lt;=Y$1006)),FALSE),TRUE))))</f>
        <v>0.0</v>
      </c>
      <c r="Z176">
        <f>IF(Datos!Z176="",0,IF(AND(Z$1008&lt;&gt;"",Datos!Z176=Z$1008),0,IF(Z$1004=0,0,1-CHOOSE(Z$1004,IF(ISNUMBER(Datos!Z176),AND(OR(Z$1005="",Datos!Z176&gt;=Z$1005),OR(Z$1006="",Datos!Z176&lt;=Z$1006)),FALSE),IF(ISNUMBER(Datos!Z176),AND(Datos!Z176=INT(Datos!Z176),AND(OR(Z$1005="",Datos!Z176&gt;=Z$1005),OR(Z$1006="",Datos!Z176&lt;=Z$1006))),FALSE),OR(ISNUMBER(FIND(";"&amp;UPPER(TRIM(Datos!Z176&amp;""))&amp;"=",Z$1007)),ISNUMBER(FIND(";"&amp;UPPER(TRIM(Datos!Z176&amp;""))&amp;";",Z$1007))),OR(UPPER(TRIM(Datos!Z176&amp;""))="SÍ",UPPER(TRIM(Datos!Z176&amp;""))="SI",UPPER(TRIM(Datos!Z176&amp;""))="NO"),IF(ISNUMBER(Datos!Z176),AND(OR(Z$1005="",Datos!Z176&gt;=Z$1005),OR(Z$1006="",Datos!Z176&lt;=Z$1006)),FALSE),TRUE))))</f>
        <v>0.0</v>
      </c>
      <c r="AA176">
        <f>IF(Datos!AA176="",0,IF(AND(AA$1008&lt;&gt;"",Datos!AA176=AA$1008),0,IF(AA$1004=0,0,1-CHOOSE(AA$1004,IF(ISNUMBER(Datos!AA176),AND(OR(AA$1005="",Datos!AA176&gt;=AA$1005),OR(AA$1006="",Datos!AA176&lt;=AA$1006)),FALSE),IF(ISNUMBER(Datos!AA176),AND(Datos!AA176=INT(Datos!AA176),AND(OR(AA$1005="",Datos!AA176&gt;=AA$1005),OR(AA$1006="",Datos!AA176&lt;=AA$1006))),FALSE),OR(ISNUMBER(FIND(";"&amp;UPPER(TRIM(Datos!AA176&amp;""))&amp;"=",AA$1007)),ISNUMBER(FIND(";"&amp;UPPER(TRIM(Datos!AA176&amp;""))&amp;";",AA$1007))),OR(UPPER(TRIM(Datos!AA176&amp;""))="SÍ",UPPER(TRIM(Datos!AA176&amp;""))="SI",UPPER(TRIM(Datos!AA176&amp;""))="NO"),IF(ISNUMBER(Datos!AA176),AND(OR(AA$1005="",Datos!AA176&gt;=AA$1005),OR(AA$1006="",Datos!AA176&lt;=AA$1006)),FALSE),TRUE))))</f>
        <v>0.0</v>
      </c>
      <c r="AB176">
        <f>IF(Datos!AB176="",0,IF(AND(AB$1008&lt;&gt;"",Datos!AB176=AB$1008),0,IF(AB$1004=0,0,1-CHOOSE(AB$1004,IF(ISNUMBER(Datos!AB176),AND(OR(AB$1005="",Datos!AB176&gt;=AB$1005),OR(AB$1006="",Datos!AB176&lt;=AB$1006)),FALSE),IF(ISNUMBER(Datos!AB176),AND(Datos!AB176=INT(Datos!AB176),AND(OR(AB$1005="",Datos!AB176&gt;=AB$1005),OR(AB$1006="",Datos!AB176&lt;=AB$1006))),FALSE),OR(ISNUMBER(FIND(";"&amp;UPPER(TRIM(Datos!AB176&amp;""))&amp;"=",AB$1007)),ISNUMBER(FIND(";"&amp;UPPER(TRIM(Datos!AB176&amp;""))&amp;";",AB$1007))),OR(UPPER(TRIM(Datos!AB176&amp;""))="SÍ",UPPER(TRIM(Datos!AB176&amp;""))="SI",UPPER(TRIM(Datos!AB176&amp;""))="NO"),IF(ISNUMBER(Datos!AB176),AND(OR(AB$1005="",Datos!AB176&gt;=AB$1005),OR(AB$1006="",Datos!AB176&lt;=AB$1006)),FALSE),TRUE))))</f>
        <v>0.0</v>
      </c>
      <c r="AC176">
        <f>IF(Datos!AC176="",0,IF(AND(AC$1008&lt;&gt;"",Datos!AC176=AC$1008),0,IF(AC$1004=0,0,1-CHOOSE(AC$1004,IF(ISNUMBER(Datos!AC176),AND(OR(AC$1005="",Datos!AC176&gt;=AC$1005),OR(AC$1006="",Datos!AC176&lt;=AC$1006)),FALSE),IF(ISNUMBER(Datos!AC176),AND(Datos!AC176=INT(Datos!AC176),AND(OR(AC$1005="",Datos!AC176&gt;=AC$1005),OR(AC$1006="",Datos!AC176&lt;=AC$1006))),FALSE),OR(ISNUMBER(FIND(";"&amp;UPPER(TRIM(Datos!AC176&amp;""))&amp;"=",AC$1007)),ISNUMBER(FIND(";"&amp;UPPER(TRIM(Datos!AC176&amp;""))&amp;";",AC$1007))),OR(UPPER(TRIM(Datos!AC176&amp;""))="SÍ",UPPER(TRIM(Datos!AC176&amp;""))="SI",UPPER(TRIM(Datos!AC176&amp;""))="NO"),IF(ISNUMBER(Datos!AC176),AND(OR(AC$1005="",Datos!AC176&gt;=AC$1005),OR(AC$1006="",Datos!AC176&lt;=AC$1006)),FALSE),TRUE))))</f>
        <v>0.0</v>
      </c>
      <c r="AD176">
        <f>IF(Datos!AD176="",0,IF(AND(AD$1008&lt;&gt;"",Datos!AD176=AD$1008),0,IF(AD$1004=0,0,1-CHOOSE(AD$1004,IF(ISNUMBER(Datos!AD176),AND(OR(AD$1005="",Datos!AD176&gt;=AD$1005),OR(AD$1006="",Datos!AD176&lt;=AD$1006)),FALSE),IF(ISNUMBER(Datos!AD176),AND(Datos!AD176=INT(Datos!AD176),AND(OR(AD$1005="",Datos!AD176&gt;=AD$1005),OR(AD$1006="",Datos!AD176&lt;=AD$1006))),FALSE),OR(ISNUMBER(FIND(";"&amp;UPPER(TRIM(Datos!AD176&amp;""))&amp;"=",AD$1007)),ISNUMBER(FIND(";"&amp;UPPER(TRIM(Datos!AD176&amp;""))&amp;";",AD$1007))),OR(UPPER(TRIM(Datos!AD176&amp;""))="SÍ",UPPER(TRIM(Datos!AD176&amp;""))="SI",UPPER(TRIM(Datos!AD176&amp;""))="NO"),IF(ISNUMBER(Datos!AD176),AND(OR(AD$1005="",Datos!AD176&gt;=AD$1005),OR(AD$1006="",Datos!AD176&lt;=AD$1006)),FALSE),TRUE))))</f>
        <v>0.0</v>
      </c>
      <c r="AE176">
        <f>IF(Datos!AE176="",0,IF(AND(AE$1008&lt;&gt;"",Datos!AE176=AE$1008),0,IF(AE$1004=0,0,1-CHOOSE(AE$1004,IF(ISNUMBER(Datos!AE176),AND(OR(AE$1005="",Datos!AE176&gt;=AE$1005),OR(AE$1006="",Datos!AE176&lt;=AE$1006)),FALSE),IF(ISNUMBER(Datos!AE176),AND(Datos!AE176=INT(Datos!AE176),AND(OR(AE$1005="",Datos!AE176&gt;=AE$1005),OR(AE$1006="",Datos!AE176&lt;=AE$1006))),FALSE),OR(ISNUMBER(FIND(";"&amp;UPPER(TRIM(Datos!AE176&amp;""))&amp;"=",AE$1007)),ISNUMBER(FIND(";"&amp;UPPER(TRIM(Datos!AE176&amp;""))&amp;";",AE$1007))),OR(UPPER(TRIM(Datos!AE176&amp;""))="SÍ",UPPER(TRIM(Datos!AE176&amp;""))="SI",UPPER(TRIM(Datos!AE176&amp;""))="NO"),IF(ISNUMBER(Datos!AE176),AND(OR(AE$1005="",Datos!AE176&gt;=AE$1005),OR(AE$1006="",Datos!AE176&lt;=AE$1006)),FALSE),TRUE))))</f>
        <v>0.0</v>
      </c>
    </row>
    <row r="177" spans="2:31">
      <c r="B177">
        <f>IF(Datos!B177="",0,IF(AND(B$1008&lt;&gt;"",Datos!B177=B$1008),0,IF(B$1004=0,0,1-CHOOSE(B$1004,IF(ISNUMBER(Datos!B177),AND(OR(B$1005="",Datos!B177&gt;=B$1005),OR(B$1006="",Datos!B177&lt;=B$1006)),FALSE),IF(ISNUMBER(Datos!B177),AND(Datos!B177=INT(Datos!B177),AND(OR(B$1005="",Datos!B177&gt;=B$1005),OR(B$1006="",Datos!B177&lt;=B$1006))),FALSE),OR(ISNUMBER(FIND(";"&amp;UPPER(TRIM(Datos!B177&amp;""))&amp;"=",B$1007)),ISNUMBER(FIND(";"&amp;UPPER(TRIM(Datos!B177&amp;""))&amp;";",B$1007))),OR(UPPER(TRIM(Datos!B177&amp;""))="SÍ",UPPER(TRIM(Datos!B177&amp;""))="SI",UPPER(TRIM(Datos!B177&amp;""))="NO"),IF(ISNUMBER(Datos!B177),AND(OR(B$1005="",Datos!B177&gt;=B$1005),OR(B$1006="",Datos!B177&lt;=B$1006)),FALSE),TRUE))))</f>
        <v>0.0</v>
      </c>
      <c r="C177">
        <f>IF(Datos!C177="",0,IF(AND(C$1008&lt;&gt;"",Datos!C177=C$1008),0,IF(C$1004=0,0,1-CHOOSE(C$1004,IF(ISNUMBER(Datos!C177),AND(OR(C$1005="",Datos!C177&gt;=C$1005),OR(C$1006="",Datos!C177&lt;=C$1006)),FALSE),IF(ISNUMBER(Datos!C177),AND(Datos!C177=INT(Datos!C177),AND(OR(C$1005="",Datos!C177&gt;=C$1005),OR(C$1006="",Datos!C177&lt;=C$1006))),FALSE),OR(ISNUMBER(FIND(";"&amp;UPPER(TRIM(Datos!C177&amp;""))&amp;"=",C$1007)),ISNUMBER(FIND(";"&amp;UPPER(TRIM(Datos!C177&amp;""))&amp;";",C$1007))),OR(UPPER(TRIM(Datos!C177&amp;""))="SÍ",UPPER(TRIM(Datos!C177&amp;""))="SI",UPPER(TRIM(Datos!C177&amp;""))="NO"),IF(ISNUMBER(Datos!C177),AND(OR(C$1005="",Datos!C177&gt;=C$1005),OR(C$1006="",Datos!C177&lt;=C$1006)),FALSE),TRUE))))</f>
        <v>0.0</v>
      </c>
      <c r="D177">
        <f>IF(Datos!D177="",0,IF(AND(D$1008&lt;&gt;"",Datos!D177=D$1008),0,IF(D$1004=0,0,1-CHOOSE(D$1004,IF(ISNUMBER(Datos!D177),AND(OR(D$1005="",Datos!D177&gt;=D$1005),OR(D$1006="",Datos!D177&lt;=D$1006)),FALSE),IF(ISNUMBER(Datos!D177),AND(Datos!D177=INT(Datos!D177),AND(OR(D$1005="",Datos!D177&gt;=D$1005),OR(D$1006="",Datos!D177&lt;=D$1006))),FALSE),OR(ISNUMBER(FIND(";"&amp;UPPER(TRIM(Datos!D177&amp;""))&amp;"=",D$1007)),ISNUMBER(FIND(";"&amp;UPPER(TRIM(Datos!D177&amp;""))&amp;";",D$1007))),OR(UPPER(TRIM(Datos!D177&amp;""))="SÍ",UPPER(TRIM(Datos!D177&amp;""))="SI",UPPER(TRIM(Datos!D177&amp;""))="NO"),IF(ISNUMBER(Datos!D177),AND(OR(D$1005="",Datos!D177&gt;=D$1005),OR(D$1006="",Datos!D177&lt;=D$1006)),FALSE),TRUE))))</f>
        <v>0.0</v>
      </c>
      <c r="E177">
        <f>IF(Datos!E177="",0,IF(AND(E$1008&lt;&gt;"",Datos!E177=E$1008),0,IF(E$1004=0,0,1-CHOOSE(E$1004,IF(ISNUMBER(Datos!E177),AND(OR(E$1005="",Datos!E177&gt;=E$1005),OR(E$1006="",Datos!E177&lt;=E$1006)),FALSE),IF(ISNUMBER(Datos!E177),AND(Datos!E177=INT(Datos!E177),AND(OR(E$1005="",Datos!E177&gt;=E$1005),OR(E$1006="",Datos!E177&lt;=E$1006))),FALSE),OR(ISNUMBER(FIND(";"&amp;UPPER(TRIM(Datos!E177&amp;""))&amp;"=",E$1007)),ISNUMBER(FIND(";"&amp;UPPER(TRIM(Datos!E177&amp;""))&amp;";",E$1007))),OR(UPPER(TRIM(Datos!E177&amp;""))="SÍ",UPPER(TRIM(Datos!E177&amp;""))="SI",UPPER(TRIM(Datos!E177&amp;""))="NO"),IF(ISNUMBER(Datos!E177),AND(OR(E$1005="",Datos!E177&gt;=E$1005),OR(E$1006="",Datos!E177&lt;=E$1006)),FALSE),TRUE))))</f>
        <v>0.0</v>
      </c>
      <c r="F177">
        <f>IF(Datos!F177="",0,IF(AND(F$1008&lt;&gt;"",Datos!F177=F$1008),0,IF(F$1004=0,0,1-CHOOSE(F$1004,IF(ISNUMBER(Datos!F177),AND(OR(F$1005="",Datos!F177&gt;=F$1005),OR(F$1006="",Datos!F177&lt;=F$1006)),FALSE),IF(ISNUMBER(Datos!F177),AND(Datos!F177=INT(Datos!F177),AND(OR(F$1005="",Datos!F177&gt;=F$1005),OR(F$1006="",Datos!F177&lt;=F$1006))),FALSE),OR(ISNUMBER(FIND(";"&amp;UPPER(TRIM(Datos!F177&amp;""))&amp;"=",F$1007)),ISNUMBER(FIND(";"&amp;UPPER(TRIM(Datos!F177&amp;""))&amp;";",F$1007))),OR(UPPER(TRIM(Datos!F177&amp;""))="SÍ",UPPER(TRIM(Datos!F177&amp;""))="SI",UPPER(TRIM(Datos!F177&amp;""))="NO"),IF(ISNUMBER(Datos!F177),AND(OR(F$1005="",Datos!F177&gt;=F$1005),OR(F$1006="",Datos!F177&lt;=F$1006)),FALSE),TRUE))))</f>
        <v>0.0</v>
      </c>
      <c r="G177">
        <f>IF(Datos!G177="",0,IF(AND(G$1008&lt;&gt;"",Datos!G177=G$1008),0,IF(G$1004=0,0,1-CHOOSE(G$1004,IF(ISNUMBER(Datos!G177),AND(OR(G$1005="",Datos!G177&gt;=G$1005),OR(G$1006="",Datos!G177&lt;=G$1006)),FALSE),IF(ISNUMBER(Datos!G177),AND(Datos!G177=INT(Datos!G177),AND(OR(G$1005="",Datos!G177&gt;=G$1005),OR(G$1006="",Datos!G177&lt;=G$1006))),FALSE),OR(ISNUMBER(FIND(";"&amp;UPPER(TRIM(Datos!G177&amp;""))&amp;"=",G$1007)),ISNUMBER(FIND(";"&amp;UPPER(TRIM(Datos!G177&amp;""))&amp;";",G$1007))),OR(UPPER(TRIM(Datos!G177&amp;""))="SÍ",UPPER(TRIM(Datos!G177&amp;""))="SI",UPPER(TRIM(Datos!G177&amp;""))="NO"),IF(ISNUMBER(Datos!G177),AND(OR(G$1005="",Datos!G177&gt;=G$1005),OR(G$1006="",Datos!G177&lt;=G$1006)),FALSE),TRUE))))</f>
        <v>0.0</v>
      </c>
      <c r="H177">
        <f>IF(Datos!H177="",0,IF(AND(H$1008&lt;&gt;"",Datos!H177=H$1008),0,IF(H$1004=0,0,1-CHOOSE(H$1004,IF(ISNUMBER(Datos!H177),AND(OR(H$1005="",Datos!H177&gt;=H$1005),OR(H$1006="",Datos!H177&lt;=H$1006)),FALSE),IF(ISNUMBER(Datos!H177),AND(Datos!H177=INT(Datos!H177),AND(OR(H$1005="",Datos!H177&gt;=H$1005),OR(H$1006="",Datos!H177&lt;=H$1006))),FALSE),OR(ISNUMBER(FIND(";"&amp;UPPER(TRIM(Datos!H177&amp;""))&amp;"=",H$1007)),ISNUMBER(FIND(";"&amp;UPPER(TRIM(Datos!H177&amp;""))&amp;";",H$1007))),OR(UPPER(TRIM(Datos!H177&amp;""))="SÍ",UPPER(TRIM(Datos!H177&amp;""))="SI",UPPER(TRIM(Datos!H177&amp;""))="NO"),IF(ISNUMBER(Datos!H177),AND(OR(H$1005="",Datos!H177&gt;=H$1005),OR(H$1006="",Datos!H177&lt;=H$1006)),FALSE),TRUE))))</f>
        <v>0.0</v>
      </c>
      <c r="I177">
        <f>IF(Datos!I177="",0,IF(AND(I$1008&lt;&gt;"",Datos!I177=I$1008),0,IF(I$1004=0,0,1-CHOOSE(I$1004,IF(ISNUMBER(Datos!I177),AND(OR(I$1005="",Datos!I177&gt;=I$1005),OR(I$1006="",Datos!I177&lt;=I$1006)),FALSE),IF(ISNUMBER(Datos!I177),AND(Datos!I177=INT(Datos!I177),AND(OR(I$1005="",Datos!I177&gt;=I$1005),OR(I$1006="",Datos!I177&lt;=I$1006))),FALSE),OR(ISNUMBER(FIND(";"&amp;UPPER(TRIM(Datos!I177&amp;""))&amp;"=",I$1007)),ISNUMBER(FIND(";"&amp;UPPER(TRIM(Datos!I177&amp;""))&amp;";",I$1007))),OR(UPPER(TRIM(Datos!I177&amp;""))="SÍ",UPPER(TRIM(Datos!I177&amp;""))="SI",UPPER(TRIM(Datos!I177&amp;""))="NO"),IF(ISNUMBER(Datos!I177),AND(OR(I$1005="",Datos!I177&gt;=I$1005),OR(I$1006="",Datos!I177&lt;=I$1006)),FALSE),TRUE))))</f>
        <v>0.0</v>
      </c>
      <c r="J177">
        <f>IF(Datos!J177="",0,IF(AND(J$1008&lt;&gt;"",Datos!J177=J$1008),0,IF(J$1004=0,0,1-CHOOSE(J$1004,IF(ISNUMBER(Datos!J177),AND(OR(J$1005="",Datos!J177&gt;=J$1005),OR(J$1006="",Datos!J177&lt;=J$1006)),FALSE),IF(ISNUMBER(Datos!J177),AND(Datos!J177=INT(Datos!J177),AND(OR(J$1005="",Datos!J177&gt;=J$1005),OR(J$1006="",Datos!J177&lt;=J$1006))),FALSE),OR(ISNUMBER(FIND(";"&amp;UPPER(TRIM(Datos!J177&amp;""))&amp;"=",J$1007)),ISNUMBER(FIND(";"&amp;UPPER(TRIM(Datos!J177&amp;""))&amp;";",J$1007))),OR(UPPER(TRIM(Datos!J177&amp;""))="SÍ",UPPER(TRIM(Datos!J177&amp;""))="SI",UPPER(TRIM(Datos!J177&amp;""))="NO"),IF(ISNUMBER(Datos!J177),AND(OR(J$1005="",Datos!J177&gt;=J$1005),OR(J$1006="",Datos!J177&lt;=J$1006)),FALSE),TRUE))))</f>
        <v>0.0</v>
      </c>
      <c r="K177">
        <f>IF(Datos!K177="",0,IF(AND(K$1008&lt;&gt;"",Datos!K177=K$1008),0,IF(K$1004=0,0,1-CHOOSE(K$1004,IF(ISNUMBER(Datos!K177),AND(OR(K$1005="",Datos!K177&gt;=K$1005),OR(K$1006="",Datos!K177&lt;=K$1006)),FALSE),IF(ISNUMBER(Datos!K177),AND(Datos!K177=INT(Datos!K177),AND(OR(K$1005="",Datos!K177&gt;=K$1005),OR(K$1006="",Datos!K177&lt;=K$1006))),FALSE),OR(ISNUMBER(FIND(";"&amp;UPPER(TRIM(Datos!K177&amp;""))&amp;"=",K$1007)),ISNUMBER(FIND(";"&amp;UPPER(TRIM(Datos!K177&amp;""))&amp;";",K$1007))),OR(UPPER(TRIM(Datos!K177&amp;""))="SÍ",UPPER(TRIM(Datos!K177&amp;""))="SI",UPPER(TRIM(Datos!K177&amp;""))="NO"),IF(ISNUMBER(Datos!K177),AND(OR(K$1005="",Datos!K177&gt;=K$1005),OR(K$1006="",Datos!K177&lt;=K$1006)),FALSE),TRUE))))</f>
        <v>0.0</v>
      </c>
      <c r="L177">
        <f>IF(Datos!L177="",0,IF(AND(L$1008&lt;&gt;"",Datos!L177=L$1008),0,IF(L$1004=0,0,1-CHOOSE(L$1004,IF(ISNUMBER(Datos!L177),AND(OR(L$1005="",Datos!L177&gt;=L$1005),OR(L$1006="",Datos!L177&lt;=L$1006)),FALSE),IF(ISNUMBER(Datos!L177),AND(Datos!L177=INT(Datos!L177),AND(OR(L$1005="",Datos!L177&gt;=L$1005),OR(L$1006="",Datos!L177&lt;=L$1006))),FALSE),OR(ISNUMBER(FIND(";"&amp;UPPER(TRIM(Datos!L177&amp;""))&amp;"=",L$1007)),ISNUMBER(FIND(";"&amp;UPPER(TRIM(Datos!L177&amp;""))&amp;";",L$1007))),OR(UPPER(TRIM(Datos!L177&amp;""))="SÍ",UPPER(TRIM(Datos!L177&amp;""))="SI",UPPER(TRIM(Datos!L177&amp;""))="NO"),IF(ISNUMBER(Datos!L177),AND(OR(L$1005="",Datos!L177&gt;=L$1005),OR(L$1006="",Datos!L177&lt;=L$1006)),FALSE),TRUE))))</f>
        <v>0.0</v>
      </c>
      <c r="M177">
        <f>IF(Datos!M177="",0,IF(AND(M$1008&lt;&gt;"",Datos!M177=M$1008),0,IF(M$1004=0,0,1-CHOOSE(M$1004,IF(ISNUMBER(Datos!M177),AND(OR(M$1005="",Datos!M177&gt;=M$1005),OR(M$1006="",Datos!M177&lt;=M$1006)),FALSE),IF(ISNUMBER(Datos!M177),AND(Datos!M177=INT(Datos!M177),AND(OR(M$1005="",Datos!M177&gt;=M$1005),OR(M$1006="",Datos!M177&lt;=M$1006))),FALSE),OR(ISNUMBER(FIND(";"&amp;UPPER(TRIM(Datos!M177&amp;""))&amp;"=",M$1007)),ISNUMBER(FIND(";"&amp;UPPER(TRIM(Datos!M177&amp;""))&amp;";",M$1007))),OR(UPPER(TRIM(Datos!M177&amp;""))="SÍ",UPPER(TRIM(Datos!M177&amp;""))="SI",UPPER(TRIM(Datos!M177&amp;""))="NO"),IF(ISNUMBER(Datos!M177),AND(OR(M$1005="",Datos!M177&gt;=M$1005),OR(M$1006="",Datos!M177&lt;=M$1006)),FALSE),TRUE))))</f>
        <v>0.0</v>
      </c>
      <c r="N177">
        <f>IF(Datos!N177="",0,IF(AND(N$1008&lt;&gt;"",Datos!N177=N$1008),0,IF(N$1004=0,0,1-CHOOSE(N$1004,IF(ISNUMBER(Datos!N177),AND(OR(N$1005="",Datos!N177&gt;=N$1005),OR(N$1006="",Datos!N177&lt;=N$1006)),FALSE),IF(ISNUMBER(Datos!N177),AND(Datos!N177=INT(Datos!N177),AND(OR(N$1005="",Datos!N177&gt;=N$1005),OR(N$1006="",Datos!N177&lt;=N$1006))),FALSE),OR(ISNUMBER(FIND(";"&amp;UPPER(TRIM(Datos!N177&amp;""))&amp;"=",N$1007)),ISNUMBER(FIND(";"&amp;UPPER(TRIM(Datos!N177&amp;""))&amp;";",N$1007))),OR(UPPER(TRIM(Datos!N177&amp;""))="SÍ",UPPER(TRIM(Datos!N177&amp;""))="SI",UPPER(TRIM(Datos!N177&amp;""))="NO"),IF(ISNUMBER(Datos!N177),AND(OR(N$1005="",Datos!N177&gt;=N$1005),OR(N$1006="",Datos!N177&lt;=N$1006)),FALSE),TRUE))))</f>
        <v>0.0</v>
      </c>
      <c r="O177">
        <f>IF(Datos!O177="",0,IF(AND(O$1008&lt;&gt;"",Datos!O177=O$1008),0,IF(O$1004=0,0,1-CHOOSE(O$1004,IF(ISNUMBER(Datos!O177),AND(OR(O$1005="",Datos!O177&gt;=O$1005),OR(O$1006="",Datos!O177&lt;=O$1006)),FALSE),IF(ISNUMBER(Datos!O177),AND(Datos!O177=INT(Datos!O177),AND(OR(O$1005="",Datos!O177&gt;=O$1005),OR(O$1006="",Datos!O177&lt;=O$1006))),FALSE),OR(ISNUMBER(FIND(";"&amp;UPPER(TRIM(Datos!O177&amp;""))&amp;"=",O$1007)),ISNUMBER(FIND(";"&amp;UPPER(TRIM(Datos!O177&amp;""))&amp;";",O$1007))),OR(UPPER(TRIM(Datos!O177&amp;""))="SÍ",UPPER(TRIM(Datos!O177&amp;""))="SI",UPPER(TRIM(Datos!O177&amp;""))="NO"),IF(ISNUMBER(Datos!O177),AND(OR(O$1005="",Datos!O177&gt;=O$1005),OR(O$1006="",Datos!O177&lt;=O$1006)),FALSE),TRUE))))</f>
        <v>0.0</v>
      </c>
      <c r="P177">
        <f>IF(Datos!P177="",0,IF(AND(P$1008&lt;&gt;"",Datos!P177=P$1008),0,IF(P$1004=0,0,1-CHOOSE(P$1004,IF(ISNUMBER(Datos!P177),AND(OR(P$1005="",Datos!P177&gt;=P$1005),OR(P$1006="",Datos!P177&lt;=P$1006)),FALSE),IF(ISNUMBER(Datos!P177),AND(Datos!P177=INT(Datos!P177),AND(OR(P$1005="",Datos!P177&gt;=P$1005),OR(P$1006="",Datos!P177&lt;=P$1006))),FALSE),OR(ISNUMBER(FIND(";"&amp;UPPER(TRIM(Datos!P177&amp;""))&amp;"=",P$1007)),ISNUMBER(FIND(";"&amp;UPPER(TRIM(Datos!P177&amp;""))&amp;";",P$1007))),OR(UPPER(TRIM(Datos!P177&amp;""))="SÍ",UPPER(TRIM(Datos!P177&amp;""))="SI",UPPER(TRIM(Datos!P177&amp;""))="NO"),IF(ISNUMBER(Datos!P177),AND(OR(P$1005="",Datos!P177&gt;=P$1005),OR(P$1006="",Datos!P177&lt;=P$1006)),FALSE),TRUE))))</f>
        <v>0.0</v>
      </c>
      <c r="Q177">
        <f>IF(Datos!Q177="",0,IF(AND(Q$1008&lt;&gt;"",Datos!Q177=Q$1008),0,IF(Q$1004=0,0,1-CHOOSE(Q$1004,IF(ISNUMBER(Datos!Q177),AND(OR(Q$1005="",Datos!Q177&gt;=Q$1005),OR(Q$1006="",Datos!Q177&lt;=Q$1006)),FALSE),IF(ISNUMBER(Datos!Q177),AND(Datos!Q177=INT(Datos!Q177),AND(OR(Q$1005="",Datos!Q177&gt;=Q$1005),OR(Q$1006="",Datos!Q177&lt;=Q$1006))),FALSE),OR(ISNUMBER(FIND(";"&amp;UPPER(TRIM(Datos!Q177&amp;""))&amp;"=",Q$1007)),ISNUMBER(FIND(";"&amp;UPPER(TRIM(Datos!Q177&amp;""))&amp;";",Q$1007))),OR(UPPER(TRIM(Datos!Q177&amp;""))="SÍ",UPPER(TRIM(Datos!Q177&amp;""))="SI",UPPER(TRIM(Datos!Q177&amp;""))="NO"),IF(ISNUMBER(Datos!Q177),AND(OR(Q$1005="",Datos!Q177&gt;=Q$1005),OR(Q$1006="",Datos!Q177&lt;=Q$1006)),FALSE),TRUE))))</f>
        <v>0.0</v>
      </c>
      <c r="R177">
        <f>IF(Datos!R177="",0,IF(AND(R$1008&lt;&gt;"",Datos!R177=R$1008),0,IF(R$1004=0,0,1-CHOOSE(R$1004,IF(ISNUMBER(Datos!R177),AND(OR(R$1005="",Datos!R177&gt;=R$1005),OR(R$1006="",Datos!R177&lt;=R$1006)),FALSE),IF(ISNUMBER(Datos!R177),AND(Datos!R177=INT(Datos!R177),AND(OR(R$1005="",Datos!R177&gt;=R$1005),OR(R$1006="",Datos!R177&lt;=R$1006))),FALSE),OR(ISNUMBER(FIND(";"&amp;UPPER(TRIM(Datos!R177&amp;""))&amp;"=",R$1007)),ISNUMBER(FIND(";"&amp;UPPER(TRIM(Datos!R177&amp;""))&amp;";",R$1007))),OR(UPPER(TRIM(Datos!R177&amp;""))="SÍ",UPPER(TRIM(Datos!R177&amp;""))="SI",UPPER(TRIM(Datos!R177&amp;""))="NO"),IF(ISNUMBER(Datos!R177),AND(OR(R$1005="",Datos!R177&gt;=R$1005),OR(R$1006="",Datos!R177&lt;=R$1006)),FALSE),TRUE))))</f>
        <v>0.0</v>
      </c>
      <c r="S177">
        <f>IF(Datos!S177="",0,IF(AND(S$1008&lt;&gt;"",Datos!S177=S$1008),0,IF(S$1004=0,0,1-CHOOSE(S$1004,IF(ISNUMBER(Datos!S177),AND(OR(S$1005="",Datos!S177&gt;=S$1005),OR(S$1006="",Datos!S177&lt;=S$1006)),FALSE),IF(ISNUMBER(Datos!S177),AND(Datos!S177=INT(Datos!S177),AND(OR(S$1005="",Datos!S177&gt;=S$1005),OR(S$1006="",Datos!S177&lt;=S$1006))),FALSE),OR(ISNUMBER(FIND(";"&amp;UPPER(TRIM(Datos!S177&amp;""))&amp;"=",S$1007)),ISNUMBER(FIND(";"&amp;UPPER(TRIM(Datos!S177&amp;""))&amp;";",S$1007))),OR(UPPER(TRIM(Datos!S177&amp;""))="SÍ",UPPER(TRIM(Datos!S177&amp;""))="SI",UPPER(TRIM(Datos!S177&amp;""))="NO"),IF(ISNUMBER(Datos!S177),AND(OR(S$1005="",Datos!S177&gt;=S$1005),OR(S$1006="",Datos!S177&lt;=S$1006)),FALSE),TRUE))))</f>
        <v>0.0</v>
      </c>
      <c r="T177">
        <f>IF(Datos!T177="",0,IF(AND(T$1008&lt;&gt;"",Datos!T177=T$1008),0,IF(T$1004=0,0,1-CHOOSE(T$1004,IF(ISNUMBER(Datos!T177),AND(OR(T$1005="",Datos!T177&gt;=T$1005),OR(T$1006="",Datos!T177&lt;=T$1006)),FALSE),IF(ISNUMBER(Datos!T177),AND(Datos!T177=INT(Datos!T177),AND(OR(T$1005="",Datos!T177&gt;=T$1005),OR(T$1006="",Datos!T177&lt;=T$1006))),FALSE),OR(ISNUMBER(FIND(";"&amp;UPPER(TRIM(Datos!T177&amp;""))&amp;"=",T$1007)),ISNUMBER(FIND(";"&amp;UPPER(TRIM(Datos!T177&amp;""))&amp;";",T$1007))),OR(UPPER(TRIM(Datos!T177&amp;""))="SÍ",UPPER(TRIM(Datos!T177&amp;""))="SI",UPPER(TRIM(Datos!T177&amp;""))="NO"),IF(ISNUMBER(Datos!T177),AND(OR(T$1005="",Datos!T177&gt;=T$1005),OR(T$1006="",Datos!T177&lt;=T$1006)),FALSE),TRUE))))</f>
        <v>0.0</v>
      </c>
      <c r="U177">
        <f>IF(Datos!U177="",0,IF(AND(U$1008&lt;&gt;"",Datos!U177=U$1008),0,IF(U$1004=0,0,1-CHOOSE(U$1004,IF(ISNUMBER(Datos!U177),AND(OR(U$1005="",Datos!U177&gt;=U$1005),OR(U$1006="",Datos!U177&lt;=U$1006)),FALSE),IF(ISNUMBER(Datos!U177),AND(Datos!U177=INT(Datos!U177),AND(OR(U$1005="",Datos!U177&gt;=U$1005),OR(U$1006="",Datos!U177&lt;=U$1006))),FALSE),OR(ISNUMBER(FIND(";"&amp;UPPER(TRIM(Datos!U177&amp;""))&amp;"=",U$1007)),ISNUMBER(FIND(";"&amp;UPPER(TRIM(Datos!U177&amp;""))&amp;";",U$1007))),OR(UPPER(TRIM(Datos!U177&amp;""))="SÍ",UPPER(TRIM(Datos!U177&amp;""))="SI",UPPER(TRIM(Datos!U177&amp;""))="NO"),IF(ISNUMBER(Datos!U177),AND(OR(U$1005="",Datos!U177&gt;=U$1005),OR(U$1006="",Datos!U177&lt;=U$1006)),FALSE),TRUE))))</f>
        <v>0.0</v>
      </c>
      <c r="V177">
        <f>IF(Datos!V177="",0,IF(AND(V$1008&lt;&gt;"",Datos!V177=V$1008),0,IF(V$1004=0,0,1-CHOOSE(V$1004,IF(ISNUMBER(Datos!V177),AND(OR(V$1005="",Datos!V177&gt;=V$1005),OR(V$1006="",Datos!V177&lt;=V$1006)),FALSE),IF(ISNUMBER(Datos!V177),AND(Datos!V177=INT(Datos!V177),AND(OR(V$1005="",Datos!V177&gt;=V$1005),OR(V$1006="",Datos!V177&lt;=V$1006))),FALSE),OR(ISNUMBER(FIND(";"&amp;UPPER(TRIM(Datos!V177&amp;""))&amp;"=",V$1007)),ISNUMBER(FIND(";"&amp;UPPER(TRIM(Datos!V177&amp;""))&amp;";",V$1007))),OR(UPPER(TRIM(Datos!V177&amp;""))="SÍ",UPPER(TRIM(Datos!V177&amp;""))="SI",UPPER(TRIM(Datos!V177&amp;""))="NO"),IF(ISNUMBER(Datos!V177),AND(OR(V$1005="",Datos!V177&gt;=V$1005),OR(V$1006="",Datos!V177&lt;=V$1006)),FALSE),TRUE))))</f>
        <v>0.0</v>
      </c>
      <c r="W177">
        <f>IF(Datos!W177="",0,IF(AND(W$1008&lt;&gt;"",Datos!W177=W$1008),0,IF(W$1004=0,0,1-CHOOSE(W$1004,IF(ISNUMBER(Datos!W177),AND(OR(W$1005="",Datos!W177&gt;=W$1005),OR(W$1006="",Datos!W177&lt;=W$1006)),FALSE),IF(ISNUMBER(Datos!W177),AND(Datos!W177=INT(Datos!W177),AND(OR(W$1005="",Datos!W177&gt;=W$1005),OR(W$1006="",Datos!W177&lt;=W$1006))),FALSE),OR(ISNUMBER(FIND(";"&amp;UPPER(TRIM(Datos!W177&amp;""))&amp;"=",W$1007)),ISNUMBER(FIND(";"&amp;UPPER(TRIM(Datos!W177&amp;""))&amp;";",W$1007))),OR(UPPER(TRIM(Datos!W177&amp;""))="SÍ",UPPER(TRIM(Datos!W177&amp;""))="SI",UPPER(TRIM(Datos!W177&amp;""))="NO"),IF(ISNUMBER(Datos!W177),AND(OR(W$1005="",Datos!W177&gt;=W$1005),OR(W$1006="",Datos!W177&lt;=W$1006)),FALSE),TRUE))))</f>
        <v>0.0</v>
      </c>
      <c r="X177">
        <f>IF(Datos!X177="",0,IF(AND(X$1008&lt;&gt;"",Datos!X177=X$1008),0,IF(X$1004=0,0,1-CHOOSE(X$1004,IF(ISNUMBER(Datos!X177),AND(OR(X$1005="",Datos!X177&gt;=X$1005),OR(X$1006="",Datos!X177&lt;=X$1006)),FALSE),IF(ISNUMBER(Datos!X177),AND(Datos!X177=INT(Datos!X177),AND(OR(X$1005="",Datos!X177&gt;=X$1005),OR(X$1006="",Datos!X177&lt;=X$1006))),FALSE),OR(ISNUMBER(FIND(";"&amp;UPPER(TRIM(Datos!X177&amp;""))&amp;"=",X$1007)),ISNUMBER(FIND(";"&amp;UPPER(TRIM(Datos!X177&amp;""))&amp;";",X$1007))),OR(UPPER(TRIM(Datos!X177&amp;""))="SÍ",UPPER(TRIM(Datos!X177&amp;""))="SI",UPPER(TRIM(Datos!X177&amp;""))="NO"),IF(ISNUMBER(Datos!X177),AND(OR(X$1005="",Datos!X177&gt;=X$1005),OR(X$1006="",Datos!X177&lt;=X$1006)),FALSE),TRUE))))</f>
        <v>0.0</v>
      </c>
      <c r="Y177">
        <f>IF(Datos!Y177="",0,IF(AND(Y$1008&lt;&gt;"",Datos!Y177=Y$1008),0,IF(Y$1004=0,0,1-CHOOSE(Y$1004,IF(ISNUMBER(Datos!Y177),AND(OR(Y$1005="",Datos!Y177&gt;=Y$1005),OR(Y$1006="",Datos!Y177&lt;=Y$1006)),FALSE),IF(ISNUMBER(Datos!Y177),AND(Datos!Y177=INT(Datos!Y177),AND(OR(Y$1005="",Datos!Y177&gt;=Y$1005),OR(Y$1006="",Datos!Y177&lt;=Y$1006))),FALSE),OR(ISNUMBER(FIND(";"&amp;UPPER(TRIM(Datos!Y177&amp;""))&amp;"=",Y$1007)),ISNUMBER(FIND(";"&amp;UPPER(TRIM(Datos!Y177&amp;""))&amp;";",Y$1007))),OR(UPPER(TRIM(Datos!Y177&amp;""))="SÍ",UPPER(TRIM(Datos!Y177&amp;""))="SI",UPPER(TRIM(Datos!Y177&amp;""))="NO"),IF(ISNUMBER(Datos!Y177),AND(OR(Y$1005="",Datos!Y177&gt;=Y$1005),OR(Y$1006="",Datos!Y177&lt;=Y$1006)),FALSE),TRUE))))</f>
        <v>0.0</v>
      </c>
      <c r="Z177">
        <f>IF(Datos!Z177="",0,IF(AND(Z$1008&lt;&gt;"",Datos!Z177=Z$1008),0,IF(Z$1004=0,0,1-CHOOSE(Z$1004,IF(ISNUMBER(Datos!Z177),AND(OR(Z$1005="",Datos!Z177&gt;=Z$1005),OR(Z$1006="",Datos!Z177&lt;=Z$1006)),FALSE),IF(ISNUMBER(Datos!Z177),AND(Datos!Z177=INT(Datos!Z177),AND(OR(Z$1005="",Datos!Z177&gt;=Z$1005),OR(Z$1006="",Datos!Z177&lt;=Z$1006))),FALSE),OR(ISNUMBER(FIND(";"&amp;UPPER(TRIM(Datos!Z177&amp;""))&amp;"=",Z$1007)),ISNUMBER(FIND(";"&amp;UPPER(TRIM(Datos!Z177&amp;""))&amp;";",Z$1007))),OR(UPPER(TRIM(Datos!Z177&amp;""))="SÍ",UPPER(TRIM(Datos!Z177&amp;""))="SI",UPPER(TRIM(Datos!Z177&amp;""))="NO"),IF(ISNUMBER(Datos!Z177),AND(OR(Z$1005="",Datos!Z177&gt;=Z$1005),OR(Z$1006="",Datos!Z177&lt;=Z$1006)),FALSE),TRUE))))</f>
        <v>0.0</v>
      </c>
      <c r="AA177">
        <f>IF(Datos!AA177="",0,IF(AND(AA$1008&lt;&gt;"",Datos!AA177=AA$1008),0,IF(AA$1004=0,0,1-CHOOSE(AA$1004,IF(ISNUMBER(Datos!AA177),AND(OR(AA$1005="",Datos!AA177&gt;=AA$1005),OR(AA$1006="",Datos!AA177&lt;=AA$1006)),FALSE),IF(ISNUMBER(Datos!AA177),AND(Datos!AA177=INT(Datos!AA177),AND(OR(AA$1005="",Datos!AA177&gt;=AA$1005),OR(AA$1006="",Datos!AA177&lt;=AA$1006))),FALSE),OR(ISNUMBER(FIND(";"&amp;UPPER(TRIM(Datos!AA177&amp;""))&amp;"=",AA$1007)),ISNUMBER(FIND(";"&amp;UPPER(TRIM(Datos!AA177&amp;""))&amp;";",AA$1007))),OR(UPPER(TRIM(Datos!AA177&amp;""))="SÍ",UPPER(TRIM(Datos!AA177&amp;""))="SI",UPPER(TRIM(Datos!AA177&amp;""))="NO"),IF(ISNUMBER(Datos!AA177),AND(OR(AA$1005="",Datos!AA177&gt;=AA$1005),OR(AA$1006="",Datos!AA177&lt;=AA$1006)),FALSE),TRUE))))</f>
        <v>0.0</v>
      </c>
      <c r="AB177">
        <f>IF(Datos!AB177="",0,IF(AND(AB$1008&lt;&gt;"",Datos!AB177=AB$1008),0,IF(AB$1004=0,0,1-CHOOSE(AB$1004,IF(ISNUMBER(Datos!AB177),AND(OR(AB$1005="",Datos!AB177&gt;=AB$1005),OR(AB$1006="",Datos!AB177&lt;=AB$1006)),FALSE),IF(ISNUMBER(Datos!AB177),AND(Datos!AB177=INT(Datos!AB177),AND(OR(AB$1005="",Datos!AB177&gt;=AB$1005),OR(AB$1006="",Datos!AB177&lt;=AB$1006))),FALSE),OR(ISNUMBER(FIND(";"&amp;UPPER(TRIM(Datos!AB177&amp;""))&amp;"=",AB$1007)),ISNUMBER(FIND(";"&amp;UPPER(TRIM(Datos!AB177&amp;""))&amp;";",AB$1007))),OR(UPPER(TRIM(Datos!AB177&amp;""))="SÍ",UPPER(TRIM(Datos!AB177&amp;""))="SI",UPPER(TRIM(Datos!AB177&amp;""))="NO"),IF(ISNUMBER(Datos!AB177),AND(OR(AB$1005="",Datos!AB177&gt;=AB$1005),OR(AB$1006="",Datos!AB177&lt;=AB$1006)),FALSE),TRUE))))</f>
        <v>0.0</v>
      </c>
      <c r="AC177">
        <f>IF(Datos!AC177="",0,IF(AND(AC$1008&lt;&gt;"",Datos!AC177=AC$1008),0,IF(AC$1004=0,0,1-CHOOSE(AC$1004,IF(ISNUMBER(Datos!AC177),AND(OR(AC$1005="",Datos!AC177&gt;=AC$1005),OR(AC$1006="",Datos!AC177&lt;=AC$1006)),FALSE),IF(ISNUMBER(Datos!AC177),AND(Datos!AC177=INT(Datos!AC177),AND(OR(AC$1005="",Datos!AC177&gt;=AC$1005),OR(AC$1006="",Datos!AC177&lt;=AC$1006))),FALSE),OR(ISNUMBER(FIND(";"&amp;UPPER(TRIM(Datos!AC177&amp;""))&amp;"=",AC$1007)),ISNUMBER(FIND(";"&amp;UPPER(TRIM(Datos!AC177&amp;""))&amp;";",AC$1007))),OR(UPPER(TRIM(Datos!AC177&amp;""))="SÍ",UPPER(TRIM(Datos!AC177&amp;""))="SI",UPPER(TRIM(Datos!AC177&amp;""))="NO"),IF(ISNUMBER(Datos!AC177),AND(OR(AC$1005="",Datos!AC177&gt;=AC$1005),OR(AC$1006="",Datos!AC177&lt;=AC$1006)),FALSE),TRUE))))</f>
        <v>0.0</v>
      </c>
      <c r="AD177">
        <f>IF(Datos!AD177="",0,IF(AND(AD$1008&lt;&gt;"",Datos!AD177=AD$1008),0,IF(AD$1004=0,0,1-CHOOSE(AD$1004,IF(ISNUMBER(Datos!AD177),AND(OR(AD$1005="",Datos!AD177&gt;=AD$1005),OR(AD$1006="",Datos!AD177&lt;=AD$1006)),FALSE),IF(ISNUMBER(Datos!AD177),AND(Datos!AD177=INT(Datos!AD177),AND(OR(AD$1005="",Datos!AD177&gt;=AD$1005),OR(AD$1006="",Datos!AD177&lt;=AD$1006))),FALSE),OR(ISNUMBER(FIND(";"&amp;UPPER(TRIM(Datos!AD177&amp;""))&amp;"=",AD$1007)),ISNUMBER(FIND(";"&amp;UPPER(TRIM(Datos!AD177&amp;""))&amp;";",AD$1007))),OR(UPPER(TRIM(Datos!AD177&amp;""))="SÍ",UPPER(TRIM(Datos!AD177&amp;""))="SI",UPPER(TRIM(Datos!AD177&amp;""))="NO"),IF(ISNUMBER(Datos!AD177),AND(OR(AD$1005="",Datos!AD177&gt;=AD$1005),OR(AD$1006="",Datos!AD177&lt;=AD$1006)),FALSE),TRUE))))</f>
        <v>0.0</v>
      </c>
      <c r="AE177">
        <f>IF(Datos!AE177="",0,IF(AND(AE$1008&lt;&gt;"",Datos!AE177=AE$1008),0,IF(AE$1004=0,0,1-CHOOSE(AE$1004,IF(ISNUMBER(Datos!AE177),AND(OR(AE$1005="",Datos!AE177&gt;=AE$1005),OR(AE$1006="",Datos!AE177&lt;=AE$1006)),FALSE),IF(ISNUMBER(Datos!AE177),AND(Datos!AE177=INT(Datos!AE177),AND(OR(AE$1005="",Datos!AE177&gt;=AE$1005),OR(AE$1006="",Datos!AE177&lt;=AE$1006))),FALSE),OR(ISNUMBER(FIND(";"&amp;UPPER(TRIM(Datos!AE177&amp;""))&amp;"=",AE$1007)),ISNUMBER(FIND(";"&amp;UPPER(TRIM(Datos!AE177&amp;""))&amp;";",AE$1007))),OR(UPPER(TRIM(Datos!AE177&amp;""))="SÍ",UPPER(TRIM(Datos!AE177&amp;""))="SI",UPPER(TRIM(Datos!AE177&amp;""))="NO"),IF(ISNUMBER(Datos!AE177),AND(OR(AE$1005="",Datos!AE177&gt;=AE$1005),OR(AE$1006="",Datos!AE177&lt;=AE$1006)),FALSE),TRUE))))</f>
        <v>0.0</v>
      </c>
    </row>
    <row r="178" spans="2:31">
      <c r="B178">
        <f>IF(Datos!B178="",0,IF(AND(B$1008&lt;&gt;"",Datos!B178=B$1008),0,IF(B$1004=0,0,1-CHOOSE(B$1004,IF(ISNUMBER(Datos!B178),AND(OR(B$1005="",Datos!B178&gt;=B$1005),OR(B$1006="",Datos!B178&lt;=B$1006)),FALSE),IF(ISNUMBER(Datos!B178),AND(Datos!B178=INT(Datos!B178),AND(OR(B$1005="",Datos!B178&gt;=B$1005),OR(B$1006="",Datos!B178&lt;=B$1006))),FALSE),OR(ISNUMBER(FIND(";"&amp;UPPER(TRIM(Datos!B178&amp;""))&amp;"=",B$1007)),ISNUMBER(FIND(";"&amp;UPPER(TRIM(Datos!B178&amp;""))&amp;";",B$1007))),OR(UPPER(TRIM(Datos!B178&amp;""))="SÍ",UPPER(TRIM(Datos!B178&amp;""))="SI",UPPER(TRIM(Datos!B178&amp;""))="NO"),IF(ISNUMBER(Datos!B178),AND(OR(B$1005="",Datos!B178&gt;=B$1005),OR(B$1006="",Datos!B178&lt;=B$1006)),FALSE),TRUE))))</f>
        <v>0.0</v>
      </c>
      <c r="C178">
        <f>IF(Datos!C178="",0,IF(AND(C$1008&lt;&gt;"",Datos!C178=C$1008),0,IF(C$1004=0,0,1-CHOOSE(C$1004,IF(ISNUMBER(Datos!C178),AND(OR(C$1005="",Datos!C178&gt;=C$1005),OR(C$1006="",Datos!C178&lt;=C$1006)),FALSE),IF(ISNUMBER(Datos!C178),AND(Datos!C178=INT(Datos!C178),AND(OR(C$1005="",Datos!C178&gt;=C$1005),OR(C$1006="",Datos!C178&lt;=C$1006))),FALSE),OR(ISNUMBER(FIND(";"&amp;UPPER(TRIM(Datos!C178&amp;""))&amp;"=",C$1007)),ISNUMBER(FIND(";"&amp;UPPER(TRIM(Datos!C178&amp;""))&amp;";",C$1007))),OR(UPPER(TRIM(Datos!C178&amp;""))="SÍ",UPPER(TRIM(Datos!C178&amp;""))="SI",UPPER(TRIM(Datos!C178&amp;""))="NO"),IF(ISNUMBER(Datos!C178),AND(OR(C$1005="",Datos!C178&gt;=C$1005),OR(C$1006="",Datos!C178&lt;=C$1006)),FALSE),TRUE))))</f>
        <v>0.0</v>
      </c>
      <c r="D178">
        <f>IF(Datos!D178="",0,IF(AND(D$1008&lt;&gt;"",Datos!D178=D$1008),0,IF(D$1004=0,0,1-CHOOSE(D$1004,IF(ISNUMBER(Datos!D178),AND(OR(D$1005="",Datos!D178&gt;=D$1005),OR(D$1006="",Datos!D178&lt;=D$1006)),FALSE),IF(ISNUMBER(Datos!D178),AND(Datos!D178=INT(Datos!D178),AND(OR(D$1005="",Datos!D178&gt;=D$1005),OR(D$1006="",Datos!D178&lt;=D$1006))),FALSE),OR(ISNUMBER(FIND(";"&amp;UPPER(TRIM(Datos!D178&amp;""))&amp;"=",D$1007)),ISNUMBER(FIND(";"&amp;UPPER(TRIM(Datos!D178&amp;""))&amp;";",D$1007))),OR(UPPER(TRIM(Datos!D178&amp;""))="SÍ",UPPER(TRIM(Datos!D178&amp;""))="SI",UPPER(TRIM(Datos!D178&amp;""))="NO"),IF(ISNUMBER(Datos!D178),AND(OR(D$1005="",Datos!D178&gt;=D$1005),OR(D$1006="",Datos!D178&lt;=D$1006)),FALSE),TRUE))))</f>
        <v>0.0</v>
      </c>
      <c r="E178">
        <f>IF(Datos!E178="",0,IF(AND(E$1008&lt;&gt;"",Datos!E178=E$1008),0,IF(E$1004=0,0,1-CHOOSE(E$1004,IF(ISNUMBER(Datos!E178),AND(OR(E$1005="",Datos!E178&gt;=E$1005),OR(E$1006="",Datos!E178&lt;=E$1006)),FALSE),IF(ISNUMBER(Datos!E178),AND(Datos!E178=INT(Datos!E178),AND(OR(E$1005="",Datos!E178&gt;=E$1005),OR(E$1006="",Datos!E178&lt;=E$1006))),FALSE),OR(ISNUMBER(FIND(";"&amp;UPPER(TRIM(Datos!E178&amp;""))&amp;"=",E$1007)),ISNUMBER(FIND(";"&amp;UPPER(TRIM(Datos!E178&amp;""))&amp;";",E$1007))),OR(UPPER(TRIM(Datos!E178&amp;""))="SÍ",UPPER(TRIM(Datos!E178&amp;""))="SI",UPPER(TRIM(Datos!E178&amp;""))="NO"),IF(ISNUMBER(Datos!E178),AND(OR(E$1005="",Datos!E178&gt;=E$1005),OR(E$1006="",Datos!E178&lt;=E$1006)),FALSE),TRUE))))</f>
        <v>0.0</v>
      </c>
      <c r="F178">
        <f>IF(Datos!F178="",0,IF(AND(F$1008&lt;&gt;"",Datos!F178=F$1008),0,IF(F$1004=0,0,1-CHOOSE(F$1004,IF(ISNUMBER(Datos!F178),AND(OR(F$1005="",Datos!F178&gt;=F$1005),OR(F$1006="",Datos!F178&lt;=F$1006)),FALSE),IF(ISNUMBER(Datos!F178),AND(Datos!F178=INT(Datos!F178),AND(OR(F$1005="",Datos!F178&gt;=F$1005),OR(F$1006="",Datos!F178&lt;=F$1006))),FALSE),OR(ISNUMBER(FIND(";"&amp;UPPER(TRIM(Datos!F178&amp;""))&amp;"=",F$1007)),ISNUMBER(FIND(";"&amp;UPPER(TRIM(Datos!F178&amp;""))&amp;";",F$1007))),OR(UPPER(TRIM(Datos!F178&amp;""))="SÍ",UPPER(TRIM(Datos!F178&amp;""))="SI",UPPER(TRIM(Datos!F178&amp;""))="NO"),IF(ISNUMBER(Datos!F178),AND(OR(F$1005="",Datos!F178&gt;=F$1005),OR(F$1006="",Datos!F178&lt;=F$1006)),FALSE),TRUE))))</f>
        <v>0.0</v>
      </c>
      <c r="G178">
        <f>IF(Datos!G178="",0,IF(AND(G$1008&lt;&gt;"",Datos!G178=G$1008),0,IF(G$1004=0,0,1-CHOOSE(G$1004,IF(ISNUMBER(Datos!G178),AND(OR(G$1005="",Datos!G178&gt;=G$1005),OR(G$1006="",Datos!G178&lt;=G$1006)),FALSE),IF(ISNUMBER(Datos!G178),AND(Datos!G178=INT(Datos!G178),AND(OR(G$1005="",Datos!G178&gt;=G$1005),OR(G$1006="",Datos!G178&lt;=G$1006))),FALSE),OR(ISNUMBER(FIND(";"&amp;UPPER(TRIM(Datos!G178&amp;""))&amp;"=",G$1007)),ISNUMBER(FIND(";"&amp;UPPER(TRIM(Datos!G178&amp;""))&amp;";",G$1007))),OR(UPPER(TRIM(Datos!G178&amp;""))="SÍ",UPPER(TRIM(Datos!G178&amp;""))="SI",UPPER(TRIM(Datos!G178&amp;""))="NO"),IF(ISNUMBER(Datos!G178),AND(OR(G$1005="",Datos!G178&gt;=G$1005),OR(G$1006="",Datos!G178&lt;=G$1006)),FALSE),TRUE))))</f>
        <v>0.0</v>
      </c>
      <c r="H178">
        <f>IF(Datos!H178="",0,IF(AND(H$1008&lt;&gt;"",Datos!H178=H$1008),0,IF(H$1004=0,0,1-CHOOSE(H$1004,IF(ISNUMBER(Datos!H178),AND(OR(H$1005="",Datos!H178&gt;=H$1005),OR(H$1006="",Datos!H178&lt;=H$1006)),FALSE),IF(ISNUMBER(Datos!H178),AND(Datos!H178=INT(Datos!H178),AND(OR(H$1005="",Datos!H178&gt;=H$1005),OR(H$1006="",Datos!H178&lt;=H$1006))),FALSE),OR(ISNUMBER(FIND(";"&amp;UPPER(TRIM(Datos!H178&amp;""))&amp;"=",H$1007)),ISNUMBER(FIND(";"&amp;UPPER(TRIM(Datos!H178&amp;""))&amp;";",H$1007))),OR(UPPER(TRIM(Datos!H178&amp;""))="SÍ",UPPER(TRIM(Datos!H178&amp;""))="SI",UPPER(TRIM(Datos!H178&amp;""))="NO"),IF(ISNUMBER(Datos!H178),AND(OR(H$1005="",Datos!H178&gt;=H$1005),OR(H$1006="",Datos!H178&lt;=H$1006)),FALSE),TRUE))))</f>
        <v>0.0</v>
      </c>
      <c r="I178">
        <f>IF(Datos!I178="",0,IF(AND(I$1008&lt;&gt;"",Datos!I178=I$1008),0,IF(I$1004=0,0,1-CHOOSE(I$1004,IF(ISNUMBER(Datos!I178),AND(OR(I$1005="",Datos!I178&gt;=I$1005),OR(I$1006="",Datos!I178&lt;=I$1006)),FALSE),IF(ISNUMBER(Datos!I178),AND(Datos!I178=INT(Datos!I178),AND(OR(I$1005="",Datos!I178&gt;=I$1005),OR(I$1006="",Datos!I178&lt;=I$1006))),FALSE),OR(ISNUMBER(FIND(";"&amp;UPPER(TRIM(Datos!I178&amp;""))&amp;"=",I$1007)),ISNUMBER(FIND(";"&amp;UPPER(TRIM(Datos!I178&amp;""))&amp;";",I$1007))),OR(UPPER(TRIM(Datos!I178&amp;""))="SÍ",UPPER(TRIM(Datos!I178&amp;""))="SI",UPPER(TRIM(Datos!I178&amp;""))="NO"),IF(ISNUMBER(Datos!I178),AND(OR(I$1005="",Datos!I178&gt;=I$1005),OR(I$1006="",Datos!I178&lt;=I$1006)),FALSE),TRUE))))</f>
        <v>0.0</v>
      </c>
      <c r="J178">
        <f>IF(Datos!J178="",0,IF(AND(J$1008&lt;&gt;"",Datos!J178=J$1008),0,IF(J$1004=0,0,1-CHOOSE(J$1004,IF(ISNUMBER(Datos!J178),AND(OR(J$1005="",Datos!J178&gt;=J$1005),OR(J$1006="",Datos!J178&lt;=J$1006)),FALSE),IF(ISNUMBER(Datos!J178),AND(Datos!J178=INT(Datos!J178),AND(OR(J$1005="",Datos!J178&gt;=J$1005),OR(J$1006="",Datos!J178&lt;=J$1006))),FALSE),OR(ISNUMBER(FIND(";"&amp;UPPER(TRIM(Datos!J178&amp;""))&amp;"=",J$1007)),ISNUMBER(FIND(";"&amp;UPPER(TRIM(Datos!J178&amp;""))&amp;";",J$1007))),OR(UPPER(TRIM(Datos!J178&amp;""))="SÍ",UPPER(TRIM(Datos!J178&amp;""))="SI",UPPER(TRIM(Datos!J178&amp;""))="NO"),IF(ISNUMBER(Datos!J178),AND(OR(J$1005="",Datos!J178&gt;=J$1005),OR(J$1006="",Datos!J178&lt;=J$1006)),FALSE),TRUE))))</f>
        <v>0.0</v>
      </c>
      <c r="K178">
        <f>IF(Datos!K178="",0,IF(AND(K$1008&lt;&gt;"",Datos!K178=K$1008),0,IF(K$1004=0,0,1-CHOOSE(K$1004,IF(ISNUMBER(Datos!K178),AND(OR(K$1005="",Datos!K178&gt;=K$1005),OR(K$1006="",Datos!K178&lt;=K$1006)),FALSE),IF(ISNUMBER(Datos!K178),AND(Datos!K178=INT(Datos!K178),AND(OR(K$1005="",Datos!K178&gt;=K$1005),OR(K$1006="",Datos!K178&lt;=K$1006))),FALSE),OR(ISNUMBER(FIND(";"&amp;UPPER(TRIM(Datos!K178&amp;""))&amp;"=",K$1007)),ISNUMBER(FIND(";"&amp;UPPER(TRIM(Datos!K178&amp;""))&amp;";",K$1007))),OR(UPPER(TRIM(Datos!K178&amp;""))="SÍ",UPPER(TRIM(Datos!K178&amp;""))="SI",UPPER(TRIM(Datos!K178&amp;""))="NO"),IF(ISNUMBER(Datos!K178),AND(OR(K$1005="",Datos!K178&gt;=K$1005),OR(K$1006="",Datos!K178&lt;=K$1006)),FALSE),TRUE))))</f>
        <v>0.0</v>
      </c>
      <c r="L178">
        <f>IF(Datos!L178="",0,IF(AND(L$1008&lt;&gt;"",Datos!L178=L$1008),0,IF(L$1004=0,0,1-CHOOSE(L$1004,IF(ISNUMBER(Datos!L178),AND(OR(L$1005="",Datos!L178&gt;=L$1005),OR(L$1006="",Datos!L178&lt;=L$1006)),FALSE),IF(ISNUMBER(Datos!L178),AND(Datos!L178=INT(Datos!L178),AND(OR(L$1005="",Datos!L178&gt;=L$1005),OR(L$1006="",Datos!L178&lt;=L$1006))),FALSE),OR(ISNUMBER(FIND(";"&amp;UPPER(TRIM(Datos!L178&amp;""))&amp;"=",L$1007)),ISNUMBER(FIND(";"&amp;UPPER(TRIM(Datos!L178&amp;""))&amp;";",L$1007))),OR(UPPER(TRIM(Datos!L178&amp;""))="SÍ",UPPER(TRIM(Datos!L178&amp;""))="SI",UPPER(TRIM(Datos!L178&amp;""))="NO"),IF(ISNUMBER(Datos!L178),AND(OR(L$1005="",Datos!L178&gt;=L$1005),OR(L$1006="",Datos!L178&lt;=L$1006)),FALSE),TRUE))))</f>
        <v>0.0</v>
      </c>
      <c r="M178">
        <f>IF(Datos!M178="",0,IF(AND(M$1008&lt;&gt;"",Datos!M178=M$1008),0,IF(M$1004=0,0,1-CHOOSE(M$1004,IF(ISNUMBER(Datos!M178),AND(OR(M$1005="",Datos!M178&gt;=M$1005),OR(M$1006="",Datos!M178&lt;=M$1006)),FALSE),IF(ISNUMBER(Datos!M178),AND(Datos!M178=INT(Datos!M178),AND(OR(M$1005="",Datos!M178&gt;=M$1005),OR(M$1006="",Datos!M178&lt;=M$1006))),FALSE),OR(ISNUMBER(FIND(";"&amp;UPPER(TRIM(Datos!M178&amp;""))&amp;"=",M$1007)),ISNUMBER(FIND(";"&amp;UPPER(TRIM(Datos!M178&amp;""))&amp;";",M$1007))),OR(UPPER(TRIM(Datos!M178&amp;""))="SÍ",UPPER(TRIM(Datos!M178&amp;""))="SI",UPPER(TRIM(Datos!M178&amp;""))="NO"),IF(ISNUMBER(Datos!M178),AND(OR(M$1005="",Datos!M178&gt;=M$1005),OR(M$1006="",Datos!M178&lt;=M$1006)),FALSE),TRUE))))</f>
        <v>0.0</v>
      </c>
      <c r="N178">
        <f>IF(Datos!N178="",0,IF(AND(N$1008&lt;&gt;"",Datos!N178=N$1008),0,IF(N$1004=0,0,1-CHOOSE(N$1004,IF(ISNUMBER(Datos!N178),AND(OR(N$1005="",Datos!N178&gt;=N$1005),OR(N$1006="",Datos!N178&lt;=N$1006)),FALSE),IF(ISNUMBER(Datos!N178),AND(Datos!N178=INT(Datos!N178),AND(OR(N$1005="",Datos!N178&gt;=N$1005),OR(N$1006="",Datos!N178&lt;=N$1006))),FALSE),OR(ISNUMBER(FIND(";"&amp;UPPER(TRIM(Datos!N178&amp;""))&amp;"=",N$1007)),ISNUMBER(FIND(";"&amp;UPPER(TRIM(Datos!N178&amp;""))&amp;";",N$1007))),OR(UPPER(TRIM(Datos!N178&amp;""))="SÍ",UPPER(TRIM(Datos!N178&amp;""))="SI",UPPER(TRIM(Datos!N178&amp;""))="NO"),IF(ISNUMBER(Datos!N178),AND(OR(N$1005="",Datos!N178&gt;=N$1005),OR(N$1006="",Datos!N178&lt;=N$1006)),FALSE),TRUE))))</f>
        <v>0.0</v>
      </c>
      <c r="O178">
        <f>IF(Datos!O178="",0,IF(AND(O$1008&lt;&gt;"",Datos!O178=O$1008),0,IF(O$1004=0,0,1-CHOOSE(O$1004,IF(ISNUMBER(Datos!O178),AND(OR(O$1005="",Datos!O178&gt;=O$1005),OR(O$1006="",Datos!O178&lt;=O$1006)),FALSE),IF(ISNUMBER(Datos!O178),AND(Datos!O178=INT(Datos!O178),AND(OR(O$1005="",Datos!O178&gt;=O$1005),OR(O$1006="",Datos!O178&lt;=O$1006))),FALSE),OR(ISNUMBER(FIND(";"&amp;UPPER(TRIM(Datos!O178&amp;""))&amp;"=",O$1007)),ISNUMBER(FIND(";"&amp;UPPER(TRIM(Datos!O178&amp;""))&amp;";",O$1007))),OR(UPPER(TRIM(Datos!O178&amp;""))="SÍ",UPPER(TRIM(Datos!O178&amp;""))="SI",UPPER(TRIM(Datos!O178&amp;""))="NO"),IF(ISNUMBER(Datos!O178),AND(OR(O$1005="",Datos!O178&gt;=O$1005),OR(O$1006="",Datos!O178&lt;=O$1006)),FALSE),TRUE))))</f>
        <v>0.0</v>
      </c>
      <c r="P178">
        <f>IF(Datos!P178="",0,IF(AND(P$1008&lt;&gt;"",Datos!P178=P$1008),0,IF(P$1004=0,0,1-CHOOSE(P$1004,IF(ISNUMBER(Datos!P178),AND(OR(P$1005="",Datos!P178&gt;=P$1005),OR(P$1006="",Datos!P178&lt;=P$1006)),FALSE),IF(ISNUMBER(Datos!P178),AND(Datos!P178=INT(Datos!P178),AND(OR(P$1005="",Datos!P178&gt;=P$1005),OR(P$1006="",Datos!P178&lt;=P$1006))),FALSE),OR(ISNUMBER(FIND(";"&amp;UPPER(TRIM(Datos!P178&amp;""))&amp;"=",P$1007)),ISNUMBER(FIND(";"&amp;UPPER(TRIM(Datos!P178&amp;""))&amp;";",P$1007))),OR(UPPER(TRIM(Datos!P178&amp;""))="SÍ",UPPER(TRIM(Datos!P178&amp;""))="SI",UPPER(TRIM(Datos!P178&amp;""))="NO"),IF(ISNUMBER(Datos!P178),AND(OR(P$1005="",Datos!P178&gt;=P$1005),OR(P$1006="",Datos!P178&lt;=P$1006)),FALSE),TRUE))))</f>
        <v>0.0</v>
      </c>
      <c r="Q178">
        <f>IF(Datos!Q178="",0,IF(AND(Q$1008&lt;&gt;"",Datos!Q178=Q$1008),0,IF(Q$1004=0,0,1-CHOOSE(Q$1004,IF(ISNUMBER(Datos!Q178),AND(OR(Q$1005="",Datos!Q178&gt;=Q$1005),OR(Q$1006="",Datos!Q178&lt;=Q$1006)),FALSE),IF(ISNUMBER(Datos!Q178),AND(Datos!Q178=INT(Datos!Q178),AND(OR(Q$1005="",Datos!Q178&gt;=Q$1005),OR(Q$1006="",Datos!Q178&lt;=Q$1006))),FALSE),OR(ISNUMBER(FIND(";"&amp;UPPER(TRIM(Datos!Q178&amp;""))&amp;"=",Q$1007)),ISNUMBER(FIND(";"&amp;UPPER(TRIM(Datos!Q178&amp;""))&amp;";",Q$1007))),OR(UPPER(TRIM(Datos!Q178&amp;""))="SÍ",UPPER(TRIM(Datos!Q178&amp;""))="SI",UPPER(TRIM(Datos!Q178&amp;""))="NO"),IF(ISNUMBER(Datos!Q178),AND(OR(Q$1005="",Datos!Q178&gt;=Q$1005),OR(Q$1006="",Datos!Q178&lt;=Q$1006)),FALSE),TRUE))))</f>
        <v>0.0</v>
      </c>
      <c r="R178">
        <f>IF(Datos!R178="",0,IF(AND(R$1008&lt;&gt;"",Datos!R178=R$1008),0,IF(R$1004=0,0,1-CHOOSE(R$1004,IF(ISNUMBER(Datos!R178),AND(OR(R$1005="",Datos!R178&gt;=R$1005),OR(R$1006="",Datos!R178&lt;=R$1006)),FALSE),IF(ISNUMBER(Datos!R178),AND(Datos!R178=INT(Datos!R178),AND(OR(R$1005="",Datos!R178&gt;=R$1005),OR(R$1006="",Datos!R178&lt;=R$1006))),FALSE),OR(ISNUMBER(FIND(";"&amp;UPPER(TRIM(Datos!R178&amp;""))&amp;"=",R$1007)),ISNUMBER(FIND(";"&amp;UPPER(TRIM(Datos!R178&amp;""))&amp;";",R$1007))),OR(UPPER(TRIM(Datos!R178&amp;""))="SÍ",UPPER(TRIM(Datos!R178&amp;""))="SI",UPPER(TRIM(Datos!R178&amp;""))="NO"),IF(ISNUMBER(Datos!R178),AND(OR(R$1005="",Datos!R178&gt;=R$1005),OR(R$1006="",Datos!R178&lt;=R$1006)),FALSE),TRUE))))</f>
        <v>0.0</v>
      </c>
      <c r="S178">
        <f>IF(Datos!S178="",0,IF(AND(S$1008&lt;&gt;"",Datos!S178=S$1008),0,IF(S$1004=0,0,1-CHOOSE(S$1004,IF(ISNUMBER(Datos!S178),AND(OR(S$1005="",Datos!S178&gt;=S$1005),OR(S$1006="",Datos!S178&lt;=S$1006)),FALSE),IF(ISNUMBER(Datos!S178),AND(Datos!S178=INT(Datos!S178),AND(OR(S$1005="",Datos!S178&gt;=S$1005),OR(S$1006="",Datos!S178&lt;=S$1006))),FALSE),OR(ISNUMBER(FIND(";"&amp;UPPER(TRIM(Datos!S178&amp;""))&amp;"=",S$1007)),ISNUMBER(FIND(";"&amp;UPPER(TRIM(Datos!S178&amp;""))&amp;";",S$1007))),OR(UPPER(TRIM(Datos!S178&amp;""))="SÍ",UPPER(TRIM(Datos!S178&amp;""))="SI",UPPER(TRIM(Datos!S178&amp;""))="NO"),IF(ISNUMBER(Datos!S178),AND(OR(S$1005="",Datos!S178&gt;=S$1005),OR(S$1006="",Datos!S178&lt;=S$1006)),FALSE),TRUE))))</f>
        <v>0.0</v>
      </c>
      <c r="T178">
        <f>IF(Datos!T178="",0,IF(AND(T$1008&lt;&gt;"",Datos!T178=T$1008),0,IF(T$1004=0,0,1-CHOOSE(T$1004,IF(ISNUMBER(Datos!T178),AND(OR(T$1005="",Datos!T178&gt;=T$1005),OR(T$1006="",Datos!T178&lt;=T$1006)),FALSE),IF(ISNUMBER(Datos!T178),AND(Datos!T178=INT(Datos!T178),AND(OR(T$1005="",Datos!T178&gt;=T$1005),OR(T$1006="",Datos!T178&lt;=T$1006))),FALSE),OR(ISNUMBER(FIND(";"&amp;UPPER(TRIM(Datos!T178&amp;""))&amp;"=",T$1007)),ISNUMBER(FIND(";"&amp;UPPER(TRIM(Datos!T178&amp;""))&amp;";",T$1007))),OR(UPPER(TRIM(Datos!T178&amp;""))="SÍ",UPPER(TRIM(Datos!T178&amp;""))="SI",UPPER(TRIM(Datos!T178&amp;""))="NO"),IF(ISNUMBER(Datos!T178),AND(OR(T$1005="",Datos!T178&gt;=T$1005),OR(T$1006="",Datos!T178&lt;=T$1006)),FALSE),TRUE))))</f>
        <v>0.0</v>
      </c>
      <c r="U178">
        <f>IF(Datos!U178="",0,IF(AND(U$1008&lt;&gt;"",Datos!U178=U$1008),0,IF(U$1004=0,0,1-CHOOSE(U$1004,IF(ISNUMBER(Datos!U178),AND(OR(U$1005="",Datos!U178&gt;=U$1005),OR(U$1006="",Datos!U178&lt;=U$1006)),FALSE),IF(ISNUMBER(Datos!U178),AND(Datos!U178=INT(Datos!U178),AND(OR(U$1005="",Datos!U178&gt;=U$1005),OR(U$1006="",Datos!U178&lt;=U$1006))),FALSE),OR(ISNUMBER(FIND(";"&amp;UPPER(TRIM(Datos!U178&amp;""))&amp;"=",U$1007)),ISNUMBER(FIND(";"&amp;UPPER(TRIM(Datos!U178&amp;""))&amp;";",U$1007))),OR(UPPER(TRIM(Datos!U178&amp;""))="SÍ",UPPER(TRIM(Datos!U178&amp;""))="SI",UPPER(TRIM(Datos!U178&amp;""))="NO"),IF(ISNUMBER(Datos!U178),AND(OR(U$1005="",Datos!U178&gt;=U$1005),OR(U$1006="",Datos!U178&lt;=U$1006)),FALSE),TRUE))))</f>
        <v>0.0</v>
      </c>
      <c r="V178">
        <f>IF(Datos!V178="",0,IF(AND(V$1008&lt;&gt;"",Datos!V178=V$1008),0,IF(V$1004=0,0,1-CHOOSE(V$1004,IF(ISNUMBER(Datos!V178),AND(OR(V$1005="",Datos!V178&gt;=V$1005),OR(V$1006="",Datos!V178&lt;=V$1006)),FALSE),IF(ISNUMBER(Datos!V178),AND(Datos!V178=INT(Datos!V178),AND(OR(V$1005="",Datos!V178&gt;=V$1005),OR(V$1006="",Datos!V178&lt;=V$1006))),FALSE),OR(ISNUMBER(FIND(";"&amp;UPPER(TRIM(Datos!V178&amp;""))&amp;"=",V$1007)),ISNUMBER(FIND(";"&amp;UPPER(TRIM(Datos!V178&amp;""))&amp;";",V$1007))),OR(UPPER(TRIM(Datos!V178&amp;""))="SÍ",UPPER(TRIM(Datos!V178&amp;""))="SI",UPPER(TRIM(Datos!V178&amp;""))="NO"),IF(ISNUMBER(Datos!V178),AND(OR(V$1005="",Datos!V178&gt;=V$1005),OR(V$1006="",Datos!V178&lt;=V$1006)),FALSE),TRUE))))</f>
        <v>0.0</v>
      </c>
      <c r="W178">
        <f>IF(Datos!W178="",0,IF(AND(W$1008&lt;&gt;"",Datos!W178=W$1008),0,IF(W$1004=0,0,1-CHOOSE(W$1004,IF(ISNUMBER(Datos!W178),AND(OR(W$1005="",Datos!W178&gt;=W$1005),OR(W$1006="",Datos!W178&lt;=W$1006)),FALSE),IF(ISNUMBER(Datos!W178),AND(Datos!W178=INT(Datos!W178),AND(OR(W$1005="",Datos!W178&gt;=W$1005),OR(W$1006="",Datos!W178&lt;=W$1006))),FALSE),OR(ISNUMBER(FIND(";"&amp;UPPER(TRIM(Datos!W178&amp;""))&amp;"=",W$1007)),ISNUMBER(FIND(";"&amp;UPPER(TRIM(Datos!W178&amp;""))&amp;";",W$1007))),OR(UPPER(TRIM(Datos!W178&amp;""))="SÍ",UPPER(TRIM(Datos!W178&amp;""))="SI",UPPER(TRIM(Datos!W178&amp;""))="NO"),IF(ISNUMBER(Datos!W178),AND(OR(W$1005="",Datos!W178&gt;=W$1005),OR(W$1006="",Datos!W178&lt;=W$1006)),FALSE),TRUE))))</f>
        <v>0.0</v>
      </c>
      <c r="X178">
        <f>IF(Datos!X178="",0,IF(AND(X$1008&lt;&gt;"",Datos!X178=X$1008),0,IF(X$1004=0,0,1-CHOOSE(X$1004,IF(ISNUMBER(Datos!X178),AND(OR(X$1005="",Datos!X178&gt;=X$1005),OR(X$1006="",Datos!X178&lt;=X$1006)),FALSE),IF(ISNUMBER(Datos!X178),AND(Datos!X178=INT(Datos!X178),AND(OR(X$1005="",Datos!X178&gt;=X$1005),OR(X$1006="",Datos!X178&lt;=X$1006))),FALSE),OR(ISNUMBER(FIND(";"&amp;UPPER(TRIM(Datos!X178&amp;""))&amp;"=",X$1007)),ISNUMBER(FIND(";"&amp;UPPER(TRIM(Datos!X178&amp;""))&amp;";",X$1007))),OR(UPPER(TRIM(Datos!X178&amp;""))="SÍ",UPPER(TRIM(Datos!X178&amp;""))="SI",UPPER(TRIM(Datos!X178&amp;""))="NO"),IF(ISNUMBER(Datos!X178),AND(OR(X$1005="",Datos!X178&gt;=X$1005),OR(X$1006="",Datos!X178&lt;=X$1006)),FALSE),TRUE))))</f>
        <v>0.0</v>
      </c>
      <c r="Y178">
        <f>IF(Datos!Y178="",0,IF(AND(Y$1008&lt;&gt;"",Datos!Y178=Y$1008),0,IF(Y$1004=0,0,1-CHOOSE(Y$1004,IF(ISNUMBER(Datos!Y178),AND(OR(Y$1005="",Datos!Y178&gt;=Y$1005),OR(Y$1006="",Datos!Y178&lt;=Y$1006)),FALSE),IF(ISNUMBER(Datos!Y178),AND(Datos!Y178=INT(Datos!Y178),AND(OR(Y$1005="",Datos!Y178&gt;=Y$1005),OR(Y$1006="",Datos!Y178&lt;=Y$1006))),FALSE),OR(ISNUMBER(FIND(";"&amp;UPPER(TRIM(Datos!Y178&amp;""))&amp;"=",Y$1007)),ISNUMBER(FIND(";"&amp;UPPER(TRIM(Datos!Y178&amp;""))&amp;";",Y$1007))),OR(UPPER(TRIM(Datos!Y178&amp;""))="SÍ",UPPER(TRIM(Datos!Y178&amp;""))="SI",UPPER(TRIM(Datos!Y178&amp;""))="NO"),IF(ISNUMBER(Datos!Y178),AND(OR(Y$1005="",Datos!Y178&gt;=Y$1005),OR(Y$1006="",Datos!Y178&lt;=Y$1006)),FALSE),TRUE))))</f>
        <v>0.0</v>
      </c>
      <c r="Z178">
        <f>IF(Datos!Z178="",0,IF(AND(Z$1008&lt;&gt;"",Datos!Z178=Z$1008),0,IF(Z$1004=0,0,1-CHOOSE(Z$1004,IF(ISNUMBER(Datos!Z178),AND(OR(Z$1005="",Datos!Z178&gt;=Z$1005),OR(Z$1006="",Datos!Z178&lt;=Z$1006)),FALSE),IF(ISNUMBER(Datos!Z178),AND(Datos!Z178=INT(Datos!Z178),AND(OR(Z$1005="",Datos!Z178&gt;=Z$1005),OR(Z$1006="",Datos!Z178&lt;=Z$1006))),FALSE),OR(ISNUMBER(FIND(";"&amp;UPPER(TRIM(Datos!Z178&amp;""))&amp;"=",Z$1007)),ISNUMBER(FIND(";"&amp;UPPER(TRIM(Datos!Z178&amp;""))&amp;";",Z$1007))),OR(UPPER(TRIM(Datos!Z178&amp;""))="SÍ",UPPER(TRIM(Datos!Z178&amp;""))="SI",UPPER(TRIM(Datos!Z178&amp;""))="NO"),IF(ISNUMBER(Datos!Z178),AND(OR(Z$1005="",Datos!Z178&gt;=Z$1005),OR(Z$1006="",Datos!Z178&lt;=Z$1006)),FALSE),TRUE))))</f>
        <v>0.0</v>
      </c>
      <c r="AA178">
        <f>IF(Datos!AA178="",0,IF(AND(AA$1008&lt;&gt;"",Datos!AA178=AA$1008),0,IF(AA$1004=0,0,1-CHOOSE(AA$1004,IF(ISNUMBER(Datos!AA178),AND(OR(AA$1005="",Datos!AA178&gt;=AA$1005),OR(AA$1006="",Datos!AA178&lt;=AA$1006)),FALSE),IF(ISNUMBER(Datos!AA178),AND(Datos!AA178=INT(Datos!AA178),AND(OR(AA$1005="",Datos!AA178&gt;=AA$1005),OR(AA$1006="",Datos!AA178&lt;=AA$1006))),FALSE),OR(ISNUMBER(FIND(";"&amp;UPPER(TRIM(Datos!AA178&amp;""))&amp;"=",AA$1007)),ISNUMBER(FIND(";"&amp;UPPER(TRIM(Datos!AA178&amp;""))&amp;";",AA$1007))),OR(UPPER(TRIM(Datos!AA178&amp;""))="SÍ",UPPER(TRIM(Datos!AA178&amp;""))="SI",UPPER(TRIM(Datos!AA178&amp;""))="NO"),IF(ISNUMBER(Datos!AA178),AND(OR(AA$1005="",Datos!AA178&gt;=AA$1005),OR(AA$1006="",Datos!AA178&lt;=AA$1006)),FALSE),TRUE))))</f>
        <v>0.0</v>
      </c>
      <c r="AB178">
        <f>IF(Datos!AB178="",0,IF(AND(AB$1008&lt;&gt;"",Datos!AB178=AB$1008),0,IF(AB$1004=0,0,1-CHOOSE(AB$1004,IF(ISNUMBER(Datos!AB178),AND(OR(AB$1005="",Datos!AB178&gt;=AB$1005),OR(AB$1006="",Datos!AB178&lt;=AB$1006)),FALSE),IF(ISNUMBER(Datos!AB178),AND(Datos!AB178=INT(Datos!AB178),AND(OR(AB$1005="",Datos!AB178&gt;=AB$1005),OR(AB$1006="",Datos!AB178&lt;=AB$1006))),FALSE),OR(ISNUMBER(FIND(";"&amp;UPPER(TRIM(Datos!AB178&amp;""))&amp;"=",AB$1007)),ISNUMBER(FIND(";"&amp;UPPER(TRIM(Datos!AB178&amp;""))&amp;";",AB$1007))),OR(UPPER(TRIM(Datos!AB178&amp;""))="SÍ",UPPER(TRIM(Datos!AB178&amp;""))="SI",UPPER(TRIM(Datos!AB178&amp;""))="NO"),IF(ISNUMBER(Datos!AB178),AND(OR(AB$1005="",Datos!AB178&gt;=AB$1005),OR(AB$1006="",Datos!AB178&lt;=AB$1006)),FALSE),TRUE))))</f>
        <v>0.0</v>
      </c>
      <c r="AC178">
        <f>IF(Datos!AC178="",0,IF(AND(AC$1008&lt;&gt;"",Datos!AC178=AC$1008),0,IF(AC$1004=0,0,1-CHOOSE(AC$1004,IF(ISNUMBER(Datos!AC178),AND(OR(AC$1005="",Datos!AC178&gt;=AC$1005),OR(AC$1006="",Datos!AC178&lt;=AC$1006)),FALSE),IF(ISNUMBER(Datos!AC178),AND(Datos!AC178=INT(Datos!AC178),AND(OR(AC$1005="",Datos!AC178&gt;=AC$1005),OR(AC$1006="",Datos!AC178&lt;=AC$1006))),FALSE),OR(ISNUMBER(FIND(";"&amp;UPPER(TRIM(Datos!AC178&amp;""))&amp;"=",AC$1007)),ISNUMBER(FIND(";"&amp;UPPER(TRIM(Datos!AC178&amp;""))&amp;";",AC$1007))),OR(UPPER(TRIM(Datos!AC178&amp;""))="SÍ",UPPER(TRIM(Datos!AC178&amp;""))="SI",UPPER(TRIM(Datos!AC178&amp;""))="NO"),IF(ISNUMBER(Datos!AC178),AND(OR(AC$1005="",Datos!AC178&gt;=AC$1005),OR(AC$1006="",Datos!AC178&lt;=AC$1006)),FALSE),TRUE))))</f>
        <v>0.0</v>
      </c>
      <c r="AD178">
        <f>IF(Datos!AD178="",0,IF(AND(AD$1008&lt;&gt;"",Datos!AD178=AD$1008),0,IF(AD$1004=0,0,1-CHOOSE(AD$1004,IF(ISNUMBER(Datos!AD178),AND(OR(AD$1005="",Datos!AD178&gt;=AD$1005),OR(AD$1006="",Datos!AD178&lt;=AD$1006)),FALSE),IF(ISNUMBER(Datos!AD178),AND(Datos!AD178=INT(Datos!AD178),AND(OR(AD$1005="",Datos!AD178&gt;=AD$1005),OR(AD$1006="",Datos!AD178&lt;=AD$1006))),FALSE),OR(ISNUMBER(FIND(";"&amp;UPPER(TRIM(Datos!AD178&amp;""))&amp;"=",AD$1007)),ISNUMBER(FIND(";"&amp;UPPER(TRIM(Datos!AD178&amp;""))&amp;";",AD$1007))),OR(UPPER(TRIM(Datos!AD178&amp;""))="SÍ",UPPER(TRIM(Datos!AD178&amp;""))="SI",UPPER(TRIM(Datos!AD178&amp;""))="NO"),IF(ISNUMBER(Datos!AD178),AND(OR(AD$1005="",Datos!AD178&gt;=AD$1005),OR(AD$1006="",Datos!AD178&lt;=AD$1006)),FALSE),TRUE))))</f>
        <v>0.0</v>
      </c>
      <c r="AE178">
        <f>IF(Datos!AE178="",0,IF(AND(AE$1008&lt;&gt;"",Datos!AE178=AE$1008),0,IF(AE$1004=0,0,1-CHOOSE(AE$1004,IF(ISNUMBER(Datos!AE178),AND(OR(AE$1005="",Datos!AE178&gt;=AE$1005),OR(AE$1006="",Datos!AE178&lt;=AE$1006)),FALSE),IF(ISNUMBER(Datos!AE178),AND(Datos!AE178=INT(Datos!AE178),AND(OR(AE$1005="",Datos!AE178&gt;=AE$1005),OR(AE$1006="",Datos!AE178&lt;=AE$1006))),FALSE),OR(ISNUMBER(FIND(";"&amp;UPPER(TRIM(Datos!AE178&amp;""))&amp;"=",AE$1007)),ISNUMBER(FIND(";"&amp;UPPER(TRIM(Datos!AE178&amp;""))&amp;";",AE$1007))),OR(UPPER(TRIM(Datos!AE178&amp;""))="SÍ",UPPER(TRIM(Datos!AE178&amp;""))="SI",UPPER(TRIM(Datos!AE178&amp;""))="NO"),IF(ISNUMBER(Datos!AE178),AND(OR(AE$1005="",Datos!AE178&gt;=AE$1005),OR(AE$1006="",Datos!AE178&lt;=AE$1006)),FALSE),TRUE))))</f>
        <v>0.0</v>
      </c>
    </row>
    <row r="179" spans="2:31">
      <c r="B179">
        <f>IF(Datos!B179="",0,IF(AND(B$1008&lt;&gt;"",Datos!B179=B$1008),0,IF(B$1004=0,0,1-CHOOSE(B$1004,IF(ISNUMBER(Datos!B179),AND(OR(B$1005="",Datos!B179&gt;=B$1005),OR(B$1006="",Datos!B179&lt;=B$1006)),FALSE),IF(ISNUMBER(Datos!B179),AND(Datos!B179=INT(Datos!B179),AND(OR(B$1005="",Datos!B179&gt;=B$1005),OR(B$1006="",Datos!B179&lt;=B$1006))),FALSE),OR(ISNUMBER(FIND(";"&amp;UPPER(TRIM(Datos!B179&amp;""))&amp;"=",B$1007)),ISNUMBER(FIND(";"&amp;UPPER(TRIM(Datos!B179&amp;""))&amp;";",B$1007))),OR(UPPER(TRIM(Datos!B179&amp;""))="SÍ",UPPER(TRIM(Datos!B179&amp;""))="SI",UPPER(TRIM(Datos!B179&amp;""))="NO"),IF(ISNUMBER(Datos!B179),AND(OR(B$1005="",Datos!B179&gt;=B$1005),OR(B$1006="",Datos!B179&lt;=B$1006)),FALSE),TRUE))))</f>
        <v>0.0</v>
      </c>
      <c r="C179">
        <f>IF(Datos!C179="",0,IF(AND(C$1008&lt;&gt;"",Datos!C179=C$1008),0,IF(C$1004=0,0,1-CHOOSE(C$1004,IF(ISNUMBER(Datos!C179),AND(OR(C$1005="",Datos!C179&gt;=C$1005),OR(C$1006="",Datos!C179&lt;=C$1006)),FALSE),IF(ISNUMBER(Datos!C179),AND(Datos!C179=INT(Datos!C179),AND(OR(C$1005="",Datos!C179&gt;=C$1005),OR(C$1006="",Datos!C179&lt;=C$1006))),FALSE),OR(ISNUMBER(FIND(";"&amp;UPPER(TRIM(Datos!C179&amp;""))&amp;"=",C$1007)),ISNUMBER(FIND(";"&amp;UPPER(TRIM(Datos!C179&amp;""))&amp;";",C$1007))),OR(UPPER(TRIM(Datos!C179&amp;""))="SÍ",UPPER(TRIM(Datos!C179&amp;""))="SI",UPPER(TRIM(Datos!C179&amp;""))="NO"),IF(ISNUMBER(Datos!C179),AND(OR(C$1005="",Datos!C179&gt;=C$1005),OR(C$1006="",Datos!C179&lt;=C$1006)),FALSE),TRUE))))</f>
        <v>0.0</v>
      </c>
      <c r="D179">
        <f>IF(Datos!D179="",0,IF(AND(D$1008&lt;&gt;"",Datos!D179=D$1008),0,IF(D$1004=0,0,1-CHOOSE(D$1004,IF(ISNUMBER(Datos!D179),AND(OR(D$1005="",Datos!D179&gt;=D$1005),OR(D$1006="",Datos!D179&lt;=D$1006)),FALSE),IF(ISNUMBER(Datos!D179),AND(Datos!D179=INT(Datos!D179),AND(OR(D$1005="",Datos!D179&gt;=D$1005),OR(D$1006="",Datos!D179&lt;=D$1006))),FALSE),OR(ISNUMBER(FIND(";"&amp;UPPER(TRIM(Datos!D179&amp;""))&amp;"=",D$1007)),ISNUMBER(FIND(";"&amp;UPPER(TRIM(Datos!D179&amp;""))&amp;";",D$1007))),OR(UPPER(TRIM(Datos!D179&amp;""))="SÍ",UPPER(TRIM(Datos!D179&amp;""))="SI",UPPER(TRIM(Datos!D179&amp;""))="NO"),IF(ISNUMBER(Datos!D179),AND(OR(D$1005="",Datos!D179&gt;=D$1005),OR(D$1006="",Datos!D179&lt;=D$1006)),FALSE),TRUE))))</f>
        <v>0.0</v>
      </c>
      <c r="E179">
        <f>IF(Datos!E179="",0,IF(AND(E$1008&lt;&gt;"",Datos!E179=E$1008),0,IF(E$1004=0,0,1-CHOOSE(E$1004,IF(ISNUMBER(Datos!E179),AND(OR(E$1005="",Datos!E179&gt;=E$1005),OR(E$1006="",Datos!E179&lt;=E$1006)),FALSE),IF(ISNUMBER(Datos!E179),AND(Datos!E179=INT(Datos!E179),AND(OR(E$1005="",Datos!E179&gt;=E$1005),OR(E$1006="",Datos!E179&lt;=E$1006))),FALSE),OR(ISNUMBER(FIND(";"&amp;UPPER(TRIM(Datos!E179&amp;""))&amp;"=",E$1007)),ISNUMBER(FIND(";"&amp;UPPER(TRIM(Datos!E179&amp;""))&amp;";",E$1007))),OR(UPPER(TRIM(Datos!E179&amp;""))="SÍ",UPPER(TRIM(Datos!E179&amp;""))="SI",UPPER(TRIM(Datos!E179&amp;""))="NO"),IF(ISNUMBER(Datos!E179),AND(OR(E$1005="",Datos!E179&gt;=E$1005),OR(E$1006="",Datos!E179&lt;=E$1006)),FALSE),TRUE))))</f>
        <v>0.0</v>
      </c>
      <c r="F179">
        <f>IF(Datos!F179="",0,IF(AND(F$1008&lt;&gt;"",Datos!F179=F$1008),0,IF(F$1004=0,0,1-CHOOSE(F$1004,IF(ISNUMBER(Datos!F179),AND(OR(F$1005="",Datos!F179&gt;=F$1005),OR(F$1006="",Datos!F179&lt;=F$1006)),FALSE),IF(ISNUMBER(Datos!F179),AND(Datos!F179=INT(Datos!F179),AND(OR(F$1005="",Datos!F179&gt;=F$1005),OR(F$1006="",Datos!F179&lt;=F$1006))),FALSE),OR(ISNUMBER(FIND(";"&amp;UPPER(TRIM(Datos!F179&amp;""))&amp;"=",F$1007)),ISNUMBER(FIND(";"&amp;UPPER(TRIM(Datos!F179&amp;""))&amp;";",F$1007))),OR(UPPER(TRIM(Datos!F179&amp;""))="SÍ",UPPER(TRIM(Datos!F179&amp;""))="SI",UPPER(TRIM(Datos!F179&amp;""))="NO"),IF(ISNUMBER(Datos!F179),AND(OR(F$1005="",Datos!F179&gt;=F$1005),OR(F$1006="",Datos!F179&lt;=F$1006)),FALSE),TRUE))))</f>
        <v>0.0</v>
      </c>
      <c r="G179">
        <f>IF(Datos!G179="",0,IF(AND(G$1008&lt;&gt;"",Datos!G179=G$1008),0,IF(G$1004=0,0,1-CHOOSE(G$1004,IF(ISNUMBER(Datos!G179),AND(OR(G$1005="",Datos!G179&gt;=G$1005),OR(G$1006="",Datos!G179&lt;=G$1006)),FALSE),IF(ISNUMBER(Datos!G179),AND(Datos!G179=INT(Datos!G179),AND(OR(G$1005="",Datos!G179&gt;=G$1005),OR(G$1006="",Datos!G179&lt;=G$1006))),FALSE),OR(ISNUMBER(FIND(";"&amp;UPPER(TRIM(Datos!G179&amp;""))&amp;"=",G$1007)),ISNUMBER(FIND(";"&amp;UPPER(TRIM(Datos!G179&amp;""))&amp;";",G$1007))),OR(UPPER(TRIM(Datos!G179&amp;""))="SÍ",UPPER(TRIM(Datos!G179&amp;""))="SI",UPPER(TRIM(Datos!G179&amp;""))="NO"),IF(ISNUMBER(Datos!G179),AND(OR(G$1005="",Datos!G179&gt;=G$1005),OR(G$1006="",Datos!G179&lt;=G$1006)),FALSE),TRUE))))</f>
        <v>0.0</v>
      </c>
      <c r="H179">
        <f>IF(Datos!H179="",0,IF(AND(H$1008&lt;&gt;"",Datos!H179=H$1008),0,IF(H$1004=0,0,1-CHOOSE(H$1004,IF(ISNUMBER(Datos!H179),AND(OR(H$1005="",Datos!H179&gt;=H$1005),OR(H$1006="",Datos!H179&lt;=H$1006)),FALSE),IF(ISNUMBER(Datos!H179),AND(Datos!H179=INT(Datos!H179),AND(OR(H$1005="",Datos!H179&gt;=H$1005),OR(H$1006="",Datos!H179&lt;=H$1006))),FALSE),OR(ISNUMBER(FIND(";"&amp;UPPER(TRIM(Datos!H179&amp;""))&amp;"=",H$1007)),ISNUMBER(FIND(";"&amp;UPPER(TRIM(Datos!H179&amp;""))&amp;";",H$1007))),OR(UPPER(TRIM(Datos!H179&amp;""))="SÍ",UPPER(TRIM(Datos!H179&amp;""))="SI",UPPER(TRIM(Datos!H179&amp;""))="NO"),IF(ISNUMBER(Datos!H179),AND(OR(H$1005="",Datos!H179&gt;=H$1005),OR(H$1006="",Datos!H179&lt;=H$1006)),FALSE),TRUE))))</f>
        <v>0.0</v>
      </c>
      <c r="I179">
        <f>IF(Datos!I179="",0,IF(AND(I$1008&lt;&gt;"",Datos!I179=I$1008),0,IF(I$1004=0,0,1-CHOOSE(I$1004,IF(ISNUMBER(Datos!I179),AND(OR(I$1005="",Datos!I179&gt;=I$1005),OR(I$1006="",Datos!I179&lt;=I$1006)),FALSE),IF(ISNUMBER(Datos!I179),AND(Datos!I179=INT(Datos!I179),AND(OR(I$1005="",Datos!I179&gt;=I$1005),OR(I$1006="",Datos!I179&lt;=I$1006))),FALSE),OR(ISNUMBER(FIND(";"&amp;UPPER(TRIM(Datos!I179&amp;""))&amp;"=",I$1007)),ISNUMBER(FIND(";"&amp;UPPER(TRIM(Datos!I179&amp;""))&amp;";",I$1007))),OR(UPPER(TRIM(Datos!I179&amp;""))="SÍ",UPPER(TRIM(Datos!I179&amp;""))="SI",UPPER(TRIM(Datos!I179&amp;""))="NO"),IF(ISNUMBER(Datos!I179),AND(OR(I$1005="",Datos!I179&gt;=I$1005),OR(I$1006="",Datos!I179&lt;=I$1006)),FALSE),TRUE))))</f>
        <v>0.0</v>
      </c>
      <c r="J179">
        <f>IF(Datos!J179="",0,IF(AND(J$1008&lt;&gt;"",Datos!J179=J$1008),0,IF(J$1004=0,0,1-CHOOSE(J$1004,IF(ISNUMBER(Datos!J179),AND(OR(J$1005="",Datos!J179&gt;=J$1005),OR(J$1006="",Datos!J179&lt;=J$1006)),FALSE),IF(ISNUMBER(Datos!J179),AND(Datos!J179=INT(Datos!J179),AND(OR(J$1005="",Datos!J179&gt;=J$1005),OR(J$1006="",Datos!J179&lt;=J$1006))),FALSE),OR(ISNUMBER(FIND(";"&amp;UPPER(TRIM(Datos!J179&amp;""))&amp;"=",J$1007)),ISNUMBER(FIND(";"&amp;UPPER(TRIM(Datos!J179&amp;""))&amp;";",J$1007))),OR(UPPER(TRIM(Datos!J179&amp;""))="SÍ",UPPER(TRIM(Datos!J179&amp;""))="SI",UPPER(TRIM(Datos!J179&amp;""))="NO"),IF(ISNUMBER(Datos!J179),AND(OR(J$1005="",Datos!J179&gt;=J$1005),OR(J$1006="",Datos!J179&lt;=J$1006)),FALSE),TRUE))))</f>
        <v>0.0</v>
      </c>
      <c r="K179">
        <f>IF(Datos!K179="",0,IF(AND(K$1008&lt;&gt;"",Datos!K179=K$1008),0,IF(K$1004=0,0,1-CHOOSE(K$1004,IF(ISNUMBER(Datos!K179),AND(OR(K$1005="",Datos!K179&gt;=K$1005),OR(K$1006="",Datos!K179&lt;=K$1006)),FALSE),IF(ISNUMBER(Datos!K179),AND(Datos!K179=INT(Datos!K179),AND(OR(K$1005="",Datos!K179&gt;=K$1005),OR(K$1006="",Datos!K179&lt;=K$1006))),FALSE),OR(ISNUMBER(FIND(";"&amp;UPPER(TRIM(Datos!K179&amp;""))&amp;"=",K$1007)),ISNUMBER(FIND(";"&amp;UPPER(TRIM(Datos!K179&amp;""))&amp;";",K$1007))),OR(UPPER(TRIM(Datos!K179&amp;""))="SÍ",UPPER(TRIM(Datos!K179&amp;""))="SI",UPPER(TRIM(Datos!K179&amp;""))="NO"),IF(ISNUMBER(Datos!K179),AND(OR(K$1005="",Datos!K179&gt;=K$1005),OR(K$1006="",Datos!K179&lt;=K$1006)),FALSE),TRUE))))</f>
        <v>0.0</v>
      </c>
      <c r="L179">
        <f>IF(Datos!L179="",0,IF(AND(L$1008&lt;&gt;"",Datos!L179=L$1008),0,IF(L$1004=0,0,1-CHOOSE(L$1004,IF(ISNUMBER(Datos!L179),AND(OR(L$1005="",Datos!L179&gt;=L$1005),OR(L$1006="",Datos!L179&lt;=L$1006)),FALSE),IF(ISNUMBER(Datos!L179),AND(Datos!L179=INT(Datos!L179),AND(OR(L$1005="",Datos!L179&gt;=L$1005),OR(L$1006="",Datos!L179&lt;=L$1006))),FALSE),OR(ISNUMBER(FIND(";"&amp;UPPER(TRIM(Datos!L179&amp;""))&amp;"=",L$1007)),ISNUMBER(FIND(";"&amp;UPPER(TRIM(Datos!L179&amp;""))&amp;";",L$1007))),OR(UPPER(TRIM(Datos!L179&amp;""))="SÍ",UPPER(TRIM(Datos!L179&amp;""))="SI",UPPER(TRIM(Datos!L179&amp;""))="NO"),IF(ISNUMBER(Datos!L179),AND(OR(L$1005="",Datos!L179&gt;=L$1005),OR(L$1006="",Datos!L179&lt;=L$1006)),FALSE),TRUE))))</f>
        <v>0.0</v>
      </c>
      <c r="M179">
        <f>IF(Datos!M179="",0,IF(AND(M$1008&lt;&gt;"",Datos!M179=M$1008),0,IF(M$1004=0,0,1-CHOOSE(M$1004,IF(ISNUMBER(Datos!M179),AND(OR(M$1005="",Datos!M179&gt;=M$1005),OR(M$1006="",Datos!M179&lt;=M$1006)),FALSE),IF(ISNUMBER(Datos!M179),AND(Datos!M179=INT(Datos!M179),AND(OR(M$1005="",Datos!M179&gt;=M$1005),OR(M$1006="",Datos!M179&lt;=M$1006))),FALSE),OR(ISNUMBER(FIND(";"&amp;UPPER(TRIM(Datos!M179&amp;""))&amp;"=",M$1007)),ISNUMBER(FIND(";"&amp;UPPER(TRIM(Datos!M179&amp;""))&amp;";",M$1007))),OR(UPPER(TRIM(Datos!M179&amp;""))="SÍ",UPPER(TRIM(Datos!M179&amp;""))="SI",UPPER(TRIM(Datos!M179&amp;""))="NO"),IF(ISNUMBER(Datos!M179),AND(OR(M$1005="",Datos!M179&gt;=M$1005),OR(M$1006="",Datos!M179&lt;=M$1006)),FALSE),TRUE))))</f>
        <v>0.0</v>
      </c>
      <c r="N179">
        <f>IF(Datos!N179="",0,IF(AND(N$1008&lt;&gt;"",Datos!N179=N$1008),0,IF(N$1004=0,0,1-CHOOSE(N$1004,IF(ISNUMBER(Datos!N179),AND(OR(N$1005="",Datos!N179&gt;=N$1005),OR(N$1006="",Datos!N179&lt;=N$1006)),FALSE),IF(ISNUMBER(Datos!N179),AND(Datos!N179=INT(Datos!N179),AND(OR(N$1005="",Datos!N179&gt;=N$1005),OR(N$1006="",Datos!N179&lt;=N$1006))),FALSE),OR(ISNUMBER(FIND(";"&amp;UPPER(TRIM(Datos!N179&amp;""))&amp;"=",N$1007)),ISNUMBER(FIND(";"&amp;UPPER(TRIM(Datos!N179&amp;""))&amp;";",N$1007))),OR(UPPER(TRIM(Datos!N179&amp;""))="SÍ",UPPER(TRIM(Datos!N179&amp;""))="SI",UPPER(TRIM(Datos!N179&amp;""))="NO"),IF(ISNUMBER(Datos!N179),AND(OR(N$1005="",Datos!N179&gt;=N$1005),OR(N$1006="",Datos!N179&lt;=N$1006)),FALSE),TRUE))))</f>
        <v>0.0</v>
      </c>
      <c r="O179">
        <f>IF(Datos!O179="",0,IF(AND(O$1008&lt;&gt;"",Datos!O179=O$1008),0,IF(O$1004=0,0,1-CHOOSE(O$1004,IF(ISNUMBER(Datos!O179),AND(OR(O$1005="",Datos!O179&gt;=O$1005),OR(O$1006="",Datos!O179&lt;=O$1006)),FALSE),IF(ISNUMBER(Datos!O179),AND(Datos!O179=INT(Datos!O179),AND(OR(O$1005="",Datos!O179&gt;=O$1005),OR(O$1006="",Datos!O179&lt;=O$1006))),FALSE),OR(ISNUMBER(FIND(";"&amp;UPPER(TRIM(Datos!O179&amp;""))&amp;"=",O$1007)),ISNUMBER(FIND(";"&amp;UPPER(TRIM(Datos!O179&amp;""))&amp;";",O$1007))),OR(UPPER(TRIM(Datos!O179&amp;""))="SÍ",UPPER(TRIM(Datos!O179&amp;""))="SI",UPPER(TRIM(Datos!O179&amp;""))="NO"),IF(ISNUMBER(Datos!O179),AND(OR(O$1005="",Datos!O179&gt;=O$1005),OR(O$1006="",Datos!O179&lt;=O$1006)),FALSE),TRUE))))</f>
        <v>0.0</v>
      </c>
      <c r="P179">
        <f>IF(Datos!P179="",0,IF(AND(P$1008&lt;&gt;"",Datos!P179=P$1008),0,IF(P$1004=0,0,1-CHOOSE(P$1004,IF(ISNUMBER(Datos!P179),AND(OR(P$1005="",Datos!P179&gt;=P$1005),OR(P$1006="",Datos!P179&lt;=P$1006)),FALSE),IF(ISNUMBER(Datos!P179),AND(Datos!P179=INT(Datos!P179),AND(OR(P$1005="",Datos!P179&gt;=P$1005),OR(P$1006="",Datos!P179&lt;=P$1006))),FALSE),OR(ISNUMBER(FIND(";"&amp;UPPER(TRIM(Datos!P179&amp;""))&amp;"=",P$1007)),ISNUMBER(FIND(";"&amp;UPPER(TRIM(Datos!P179&amp;""))&amp;";",P$1007))),OR(UPPER(TRIM(Datos!P179&amp;""))="SÍ",UPPER(TRIM(Datos!P179&amp;""))="SI",UPPER(TRIM(Datos!P179&amp;""))="NO"),IF(ISNUMBER(Datos!P179),AND(OR(P$1005="",Datos!P179&gt;=P$1005),OR(P$1006="",Datos!P179&lt;=P$1006)),FALSE),TRUE))))</f>
        <v>0.0</v>
      </c>
      <c r="Q179">
        <f>IF(Datos!Q179="",0,IF(AND(Q$1008&lt;&gt;"",Datos!Q179=Q$1008),0,IF(Q$1004=0,0,1-CHOOSE(Q$1004,IF(ISNUMBER(Datos!Q179),AND(OR(Q$1005="",Datos!Q179&gt;=Q$1005),OR(Q$1006="",Datos!Q179&lt;=Q$1006)),FALSE),IF(ISNUMBER(Datos!Q179),AND(Datos!Q179=INT(Datos!Q179),AND(OR(Q$1005="",Datos!Q179&gt;=Q$1005),OR(Q$1006="",Datos!Q179&lt;=Q$1006))),FALSE),OR(ISNUMBER(FIND(";"&amp;UPPER(TRIM(Datos!Q179&amp;""))&amp;"=",Q$1007)),ISNUMBER(FIND(";"&amp;UPPER(TRIM(Datos!Q179&amp;""))&amp;";",Q$1007))),OR(UPPER(TRIM(Datos!Q179&amp;""))="SÍ",UPPER(TRIM(Datos!Q179&amp;""))="SI",UPPER(TRIM(Datos!Q179&amp;""))="NO"),IF(ISNUMBER(Datos!Q179),AND(OR(Q$1005="",Datos!Q179&gt;=Q$1005),OR(Q$1006="",Datos!Q179&lt;=Q$1006)),FALSE),TRUE))))</f>
        <v>0.0</v>
      </c>
      <c r="R179">
        <f>IF(Datos!R179="",0,IF(AND(R$1008&lt;&gt;"",Datos!R179=R$1008),0,IF(R$1004=0,0,1-CHOOSE(R$1004,IF(ISNUMBER(Datos!R179),AND(OR(R$1005="",Datos!R179&gt;=R$1005),OR(R$1006="",Datos!R179&lt;=R$1006)),FALSE),IF(ISNUMBER(Datos!R179),AND(Datos!R179=INT(Datos!R179),AND(OR(R$1005="",Datos!R179&gt;=R$1005),OR(R$1006="",Datos!R179&lt;=R$1006))),FALSE),OR(ISNUMBER(FIND(";"&amp;UPPER(TRIM(Datos!R179&amp;""))&amp;"=",R$1007)),ISNUMBER(FIND(";"&amp;UPPER(TRIM(Datos!R179&amp;""))&amp;";",R$1007))),OR(UPPER(TRIM(Datos!R179&amp;""))="SÍ",UPPER(TRIM(Datos!R179&amp;""))="SI",UPPER(TRIM(Datos!R179&amp;""))="NO"),IF(ISNUMBER(Datos!R179),AND(OR(R$1005="",Datos!R179&gt;=R$1005),OR(R$1006="",Datos!R179&lt;=R$1006)),FALSE),TRUE))))</f>
        <v>0.0</v>
      </c>
      <c r="S179">
        <f>IF(Datos!S179="",0,IF(AND(S$1008&lt;&gt;"",Datos!S179=S$1008),0,IF(S$1004=0,0,1-CHOOSE(S$1004,IF(ISNUMBER(Datos!S179),AND(OR(S$1005="",Datos!S179&gt;=S$1005),OR(S$1006="",Datos!S179&lt;=S$1006)),FALSE),IF(ISNUMBER(Datos!S179),AND(Datos!S179=INT(Datos!S179),AND(OR(S$1005="",Datos!S179&gt;=S$1005),OR(S$1006="",Datos!S179&lt;=S$1006))),FALSE),OR(ISNUMBER(FIND(";"&amp;UPPER(TRIM(Datos!S179&amp;""))&amp;"=",S$1007)),ISNUMBER(FIND(";"&amp;UPPER(TRIM(Datos!S179&amp;""))&amp;";",S$1007))),OR(UPPER(TRIM(Datos!S179&amp;""))="SÍ",UPPER(TRIM(Datos!S179&amp;""))="SI",UPPER(TRIM(Datos!S179&amp;""))="NO"),IF(ISNUMBER(Datos!S179),AND(OR(S$1005="",Datos!S179&gt;=S$1005),OR(S$1006="",Datos!S179&lt;=S$1006)),FALSE),TRUE))))</f>
        <v>0.0</v>
      </c>
      <c r="T179">
        <f>IF(Datos!T179="",0,IF(AND(T$1008&lt;&gt;"",Datos!T179=T$1008),0,IF(T$1004=0,0,1-CHOOSE(T$1004,IF(ISNUMBER(Datos!T179),AND(OR(T$1005="",Datos!T179&gt;=T$1005),OR(T$1006="",Datos!T179&lt;=T$1006)),FALSE),IF(ISNUMBER(Datos!T179),AND(Datos!T179=INT(Datos!T179),AND(OR(T$1005="",Datos!T179&gt;=T$1005),OR(T$1006="",Datos!T179&lt;=T$1006))),FALSE),OR(ISNUMBER(FIND(";"&amp;UPPER(TRIM(Datos!T179&amp;""))&amp;"=",T$1007)),ISNUMBER(FIND(";"&amp;UPPER(TRIM(Datos!T179&amp;""))&amp;";",T$1007))),OR(UPPER(TRIM(Datos!T179&amp;""))="SÍ",UPPER(TRIM(Datos!T179&amp;""))="SI",UPPER(TRIM(Datos!T179&amp;""))="NO"),IF(ISNUMBER(Datos!T179),AND(OR(T$1005="",Datos!T179&gt;=T$1005),OR(T$1006="",Datos!T179&lt;=T$1006)),FALSE),TRUE))))</f>
        <v>0.0</v>
      </c>
      <c r="U179">
        <f>IF(Datos!U179="",0,IF(AND(U$1008&lt;&gt;"",Datos!U179=U$1008),0,IF(U$1004=0,0,1-CHOOSE(U$1004,IF(ISNUMBER(Datos!U179),AND(OR(U$1005="",Datos!U179&gt;=U$1005),OR(U$1006="",Datos!U179&lt;=U$1006)),FALSE),IF(ISNUMBER(Datos!U179),AND(Datos!U179=INT(Datos!U179),AND(OR(U$1005="",Datos!U179&gt;=U$1005),OR(U$1006="",Datos!U179&lt;=U$1006))),FALSE),OR(ISNUMBER(FIND(";"&amp;UPPER(TRIM(Datos!U179&amp;""))&amp;"=",U$1007)),ISNUMBER(FIND(";"&amp;UPPER(TRIM(Datos!U179&amp;""))&amp;";",U$1007))),OR(UPPER(TRIM(Datos!U179&amp;""))="SÍ",UPPER(TRIM(Datos!U179&amp;""))="SI",UPPER(TRIM(Datos!U179&amp;""))="NO"),IF(ISNUMBER(Datos!U179),AND(OR(U$1005="",Datos!U179&gt;=U$1005),OR(U$1006="",Datos!U179&lt;=U$1006)),FALSE),TRUE))))</f>
        <v>0.0</v>
      </c>
      <c r="V179">
        <f>IF(Datos!V179="",0,IF(AND(V$1008&lt;&gt;"",Datos!V179=V$1008),0,IF(V$1004=0,0,1-CHOOSE(V$1004,IF(ISNUMBER(Datos!V179),AND(OR(V$1005="",Datos!V179&gt;=V$1005),OR(V$1006="",Datos!V179&lt;=V$1006)),FALSE),IF(ISNUMBER(Datos!V179),AND(Datos!V179=INT(Datos!V179),AND(OR(V$1005="",Datos!V179&gt;=V$1005),OR(V$1006="",Datos!V179&lt;=V$1006))),FALSE),OR(ISNUMBER(FIND(";"&amp;UPPER(TRIM(Datos!V179&amp;""))&amp;"=",V$1007)),ISNUMBER(FIND(";"&amp;UPPER(TRIM(Datos!V179&amp;""))&amp;";",V$1007))),OR(UPPER(TRIM(Datos!V179&amp;""))="SÍ",UPPER(TRIM(Datos!V179&amp;""))="SI",UPPER(TRIM(Datos!V179&amp;""))="NO"),IF(ISNUMBER(Datos!V179),AND(OR(V$1005="",Datos!V179&gt;=V$1005),OR(V$1006="",Datos!V179&lt;=V$1006)),FALSE),TRUE))))</f>
        <v>0.0</v>
      </c>
      <c r="W179">
        <f>IF(Datos!W179="",0,IF(AND(W$1008&lt;&gt;"",Datos!W179=W$1008),0,IF(W$1004=0,0,1-CHOOSE(W$1004,IF(ISNUMBER(Datos!W179),AND(OR(W$1005="",Datos!W179&gt;=W$1005),OR(W$1006="",Datos!W179&lt;=W$1006)),FALSE),IF(ISNUMBER(Datos!W179),AND(Datos!W179=INT(Datos!W179),AND(OR(W$1005="",Datos!W179&gt;=W$1005),OR(W$1006="",Datos!W179&lt;=W$1006))),FALSE),OR(ISNUMBER(FIND(";"&amp;UPPER(TRIM(Datos!W179&amp;""))&amp;"=",W$1007)),ISNUMBER(FIND(";"&amp;UPPER(TRIM(Datos!W179&amp;""))&amp;";",W$1007))),OR(UPPER(TRIM(Datos!W179&amp;""))="SÍ",UPPER(TRIM(Datos!W179&amp;""))="SI",UPPER(TRIM(Datos!W179&amp;""))="NO"),IF(ISNUMBER(Datos!W179),AND(OR(W$1005="",Datos!W179&gt;=W$1005),OR(W$1006="",Datos!W179&lt;=W$1006)),FALSE),TRUE))))</f>
        <v>0.0</v>
      </c>
      <c r="X179">
        <f>IF(Datos!X179="",0,IF(AND(X$1008&lt;&gt;"",Datos!X179=X$1008),0,IF(X$1004=0,0,1-CHOOSE(X$1004,IF(ISNUMBER(Datos!X179),AND(OR(X$1005="",Datos!X179&gt;=X$1005),OR(X$1006="",Datos!X179&lt;=X$1006)),FALSE),IF(ISNUMBER(Datos!X179),AND(Datos!X179=INT(Datos!X179),AND(OR(X$1005="",Datos!X179&gt;=X$1005),OR(X$1006="",Datos!X179&lt;=X$1006))),FALSE),OR(ISNUMBER(FIND(";"&amp;UPPER(TRIM(Datos!X179&amp;""))&amp;"=",X$1007)),ISNUMBER(FIND(";"&amp;UPPER(TRIM(Datos!X179&amp;""))&amp;";",X$1007))),OR(UPPER(TRIM(Datos!X179&amp;""))="SÍ",UPPER(TRIM(Datos!X179&amp;""))="SI",UPPER(TRIM(Datos!X179&amp;""))="NO"),IF(ISNUMBER(Datos!X179),AND(OR(X$1005="",Datos!X179&gt;=X$1005),OR(X$1006="",Datos!X179&lt;=X$1006)),FALSE),TRUE))))</f>
        <v>0.0</v>
      </c>
      <c r="Y179">
        <f>IF(Datos!Y179="",0,IF(AND(Y$1008&lt;&gt;"",Datos!Y179=Y$1008),0,IF(Y$1004=0,0,1-CHOOSE(Y$1004,IF(ISNUMBER(Datos!Y179),AND(OR(Y$1005="",Datos!Y179&gt;=Y$1005),OR(Y$1006="",Datos!Y179&lt;=Y$1006)),FALSE),IF(ISNUMBER(Datos!Y179),AND(Datos!Y179=INT(Datos!Y179),AND(OR(Y$1005="",Datos!Y179&gt;=Y$1005),OR(Y$1006="",Datos!Y179&lt;=Y$1006))),FALSE),OR(ISNUMBER(FIND(";"&amp;UPPER(TRIM(Datos!Y179&amp;""))&amp;"=",Y$1007)),ISNUMBER(FIND(";"&amp;UPPER(TRIM(Datos!Y179&amp;""))&amp;";",Y$1007))),OR(UPPER(TRIM(Datos!Y179&amp;""))="SÍ",UPPER(TRIM(Datos!Y179&amp;""))="SI",UPPER(TRIM(Datos!Y179&amp;""))="NO"),IF(ISNUMBER(Datos!Y179),AND(OR(Y$1005="",Datos!Y179&gt;=Y$1005),OR(Y$1006="",Datos!Y179&lt;=Y$1006)),FALSE),TRUE))))</f>
        <v>0.0</v>
      </c>
      <c r="Z179">
        <f>IF(Datos!Z179="",0,IF(AND(Z$1008&lt;&gt;"",Datos!Z179=Z$1008),0,IF(Z$1004=0,0,1-CHOOSE(Z$1004,IF(ISNUMBER(Datos!Z179),AND(OR(Z$1005="",Datos!Z179&gt;=Z$1005),OR(Z$1006="",Datos!Z179&lt;=Z$1006)),FALSE),IF(ISNUMBER(Datos!Z179),AND(Datos!Z179=INT(Datos!Z179),AND(OR(Z$1005="",Datos!Z179&gt;=Z$1005),OR(Z$1006="",Datos!Z179&lt;=Z$1006))),FALSE),OR(ISNUMBER(FIND(";"&amp;UPPER(TRIM(Datos!Z179&amp;""))&amp;"=",Z$1007)),ISNUMBER(FIND(";"&amp;UPPER(TRIM(Datos!Z179&amp;""))&amp;";",Z$1007))),OR(UPPER(TRIM(Datos!Z179&amp;""))="SÍ",UPPER(TRIM(Datos!Z179&amp;""))="SI",UPPER(TRIM(Datos!Z179&amp;""))="NO"),IF(ISNUMBER(Datos!Z179),AND(OR(Z$1005="",Datos!Z179&gt;=Z$1005),OR(Z$1006="",Datos!Z179&lt;=Z$1006)),FALSE),TRUE))))</f>
        <v>0.0</v>
      </c>
      <c r="AA179">
        <f>IF(Datos!AA179="",0,IF(AND(AA$1008&lt;&gt;"",Datos!AA179=AA$1008),0,IF(AA$1004=0,0,1-CHOOSE(AA$1004,IF(ISNUMBER(Datos!AA179),AND(OR(AA$1005="",Datos!AA179&gt;=AA$1005),OR(AA$1006="",Datos!AA179&lt;=AA$1006)),FALSE),IF(ISNUMBER(Datos!AA179),AND(Datos!AA179=INT(Datos!AA179),AND(OR(AA$1005="",Datos!AA179&gt;=AA$1005),OR(AA$1006="",Datos!AA179&lt;=AA$1006))),FALSE),OR(ISNUMBER(FIND(";"&amp;UPPER(TRIM(Datos!AA179&amp;""))&amp;"=",AA$1007)),ISNUMBER(FIND(";"&amp;UPPER(TRIM(Datos!AA179&amp;""))&amp;";",AA$1007))),OR(UPPER(TRIM(Datos!AA179&amp;""))="SÍ",UPPER(TRIM(Datos!AA179&amp;""))="SI",UPPER(TRIM(Datos!AA179&amp;""))="NO"),IF(ISNUMBER(Datos!AA179),AND(OR(AA$1005="",Datos!AA179&gt;=AA$1005),OR(AA$1006="",Datos!AA179&lt;=AA$1006)),FALSE),TRUE))))</f>
        <v>0.0</v>
      </c>
      <c r="AB179">
        <f>IF(Datos!AB179="",0,IF(AND(AB$1008&lt;&gt;"",Datos!AB179=AB$1008),0,IF(AB$1004=0,0,1-CHOOSE(AB$1004,IF(ISNUMBER(Datos!AB179),AND(OR(AB$1005="",Datos!AB179&gt;=AB$1005),OR(AB$1006="",Datos!AB179&lt;=AB$1006)),FALSE),IF(ISNUMBER(Datos!AB179),AND(Datos!AB179=INT(Datos!AB179),AND(OR(AB$1005="",Datos!AB179&gt;=AB$1005),OR(AB$1006="",Datos!AB179&lt;=AB$1006))),FALSE),OR(ISNUMBER(FIND(";"&amp;UPPER(TRIM(Datos!AB179&amp;""))&amp;"=",AB$1007)),ISNUMBER(FIND(";"&amp;UPPER(TRIM(Datos!AB179&amp;""))&amp;";",AB$1007))),OR(UPPER(TRIM(Datos!AB179&amp;""))="SÍ",UPPER(TRIM(Datos!AB179&amp;""))="SI",UPPER(TRIM(Datos!AB179&amp;""))="NO"),IF(ISNUMBER(Datos!AB179),AND(OR(AB$1005="",Datos!AB179&gt;=AB$1005),OR(AB$1006="",Datos!AB179&lt;=AB$1006)),FALSE),TRUE))))</f>
        <v>0.0</v>
      </c>
      <c r="AC179">
        <f>IF(Datos!AC179="",0,IF(AND(AC$1008&lt;&gt;"",Datos!AC179=AC$1008),0,IF(AC$1004=0,0,1-CHOOSE(AC$1004,IF(ISNUMBER(Datos!AC179),AND(OR(AC$1005="",Datos!AC179&gt;=AC$1005),OR(AC$1006="",Datos!AC179&lt;=AC$1006)),FALSE),IF(ISNUMBER(Datos!AC179),AND(Datos!AC179=INT(Datos!AC179),AND(OR(AC$1005="",Datos!AC179&gt;=AC$1005),OR(AC$1006="",Datos!AC179&lt;=AC$1006))),FALSE),OR(ISNUMBER(FIND(";"&amp;UPPER(TRIM(Datos!AC179&amp;""))&amp;"=",AC$1007)),ISNUMBER(FIND(";"&amp;UPPER(TRIM(Datos!AC179&amp;""))&amp;";",AC$1007))),OR(UPPER(TRIM(Datos!AC179&amp;""))="SÍ",UPPER(TRIM(Datos!AC179&amp;""))="SI",UPPER(TRIM(Datos!AC179&amp;""))="NO"),IF(ISNUMBER(Datos!AC179),AND(OR(AC$1005="",Datos!AC179&gt;=AC$1005),OR(AC$1006="",Datos!AC179&lt;=AC$1006)),FALSE),TRUE))))</f>
        <v>0.0</v>
      </c>
      <c r="AD179">
        <f>IF(Datos!AD179="",0,IF(AND(AD$1008&lt;&gt;"",Datos!AD179=AD$1008),0,IF(AD$1004=0,0,1-CHOOSE(AD$1004,IF(ISNUMBER(Datos!AD179),AND(OR(AD$1005="",Datos!AD179&gt;=AD$1005),OR(AD$1006="",Datos!AD179&lt;=AD$1006)),FALSE),IF(ISNUMBER(Datos!AD179),AND(Datos!AD179=INT(Datos!AD179),AND(OR(AD$1005="",Datos!AD179&gt;=AD$1005),OR(AD$1006="",Datos!AD179&lt;=AD$1006))),FALSE),OR(ISNUMBER(FIND(";"&amp;UPPER(TRIM(Datos!AD179&amp;""))&amp;"=",AD$1007)),ISNUMBER(FIND(";"&amp;UPPER(TRIM(Datos!AD179&amp;""))&amp;";",AD$1007))),OR(UPPER(TRIM(Datos!AD179&amp;""))="SÍ",UPPER(TRIM(Datos!AD179&amp;""))="SI",UPPER(TRIM(Datos!AD179&amp;""))="NO"),IF(ISNUMBER(Datos!AD179),AND(OR(AD$1005="",Datos!AD179&gt;=AD$1005),OR(AD$1006="",Datos!AD179&lt;=AD$1006)),FALSE),TRUE))))</f>
        <v>0.0</v>
      </c>
      <c r="AE179">
        <f>IF(Datos!AE179="",0,IF(AND(AE$1008&lt;&gt;"",Datos!AE179=AE$1008),0,IF(AE$1004=0,0,1-CHOOSE(AE$1004,IF(ISNUMBER(Datos!AE179),AND(OR(AE$1005="",Datos!AE179&gt;=AE$1005),OR(AE$1006="",Datos!AE179&lt;=AE$1006)),FALSE),IF(ISNUMBER(Datos!AE179),AND(Datos!AE179=INT(Datos!AE179),AND(OR(AE$1005="",Datos!AE179&gt;=AE$1005),OR(AE$1006="",Datos!AE179&lt;=AE$1006))),FALSE),OR(ISNUMBER(FIND(";"&amp;UPPER(TRIM(Datos!AE179&amp;""))&amp;"=",AE$1007)),ISNUMBER(FIND(";"&amp;UPPER(TRIM(Datos!AE179&amp;""))&amp;";",AE$1007))),OR(UPPER(TRIM(Datos!AE179&amp;""))="SÍ",UPPER(TRIM(Datos!AE179&amp;""))="SI",UPPER(TRIM(Datos!AE179&amp;""))="NO"),IF(ISNUMBER(Datos!AE179),AND(OR(AE$1005="",Datos!AE179&gt;=AE$1005),OR(AE$1006="",Datos!AE179&lt;=AE$1006)),FALSE),TRUE))))</f>
        <v>0.0</v>
      </c>
    </row>
    <row r="180" spans="2:31">
      <c r="B180">
        <f>IF(Datos!B180="",0,IF(AND(B$1008&lt;&gt;"",Datos!B180=B$1008),0,IF(B$1004=0,0,1-CHOOSE(B$1004,IF(ISNUMBER(Datos!B180),AND(OR(B$1005="",Datos!B180&gt;=B$1005),OR(B$1006="",Datos!B180&lt;=B$1006)),FALSE),IF(ISNUMBER(Datos!B180),AND(Datos!B180=INT(Datos!B180),AND(OR(B$1005="",Datos!B180&gt;=B$1005),OR(B$1006="",Datos!B180&lt;=B$1006))),FALSE),OR(ISNUMBER(FIND(";"&amp;UPPER(TRIM(Datos!B180&amp;""))&amp;"=",B$1007)),ISNUMBER(FIND(";"&amp;UPPER(TRIM(Datos!B180&amp;""))&amp;";",B$1007))),OR(UPPER(TRIM(Datos!B180&amp;""))="SÍ",UPPER(TRIM(Datos!B180&amp;""))="SI",UPPER(TRIM(Datos!B180&amp;""))="NO"),IF(ISNUMBER(Datos!B180),AND(OR(B$1005="",Datos!B180&gt;=B$1005),OR(B$1006="",Datos!B180&lt;=B$1006)),FALSE),TRUE))))</f>
        <v>0.0</v>
      </c>
      <c r="C180">
        <f>IF(Datos!C180="",0,IF(AND(C$1008&lt;&gt;"",Datos!C180=C$1008),0,IF(C$1004=0,0,1-CHOOSE(C$1004,IF(ISNUMBER(Datos!C180),AND(OR(C$1005="",Datos!C180&gt;=C$1005),OR(C$1006="",Datos!C180&lt;=C$1006)),FALSE),IF(ISNUMBER(Datos!C180),AND(Datos!C180=INT(Datos!C180),AND(OR(C$1005="",Datos!C180&gt;=C$1005),OR(C$1006="",Datos!C180&lt;=C$1006))),FALSE),OR(ISNUMBER(FIND(";"&amp;UPPER(TRIM(Datos!C180&amp;""))&amp;"=",C$1007)),ISNUMBER(FIND(";"&amp;UPPER(TRIM(Datos!C180&amp;""))&amp;";",C$1007))),OR(UPPER(TRIM(Datos!C180&amp;""))="SÍ",UPPER(TRIM(Datos!C180&amp;""))="SI",UPPER(TRIM(Datos!C180&amp;""))="NO"),IF(ISNUMBER(Datos!C180),AND(OR(C$1005="",Datos!C180&gt;=C$1005),OR(C$1006="",Datos!C180&lt;=C$1006)),FALSE),TRUE))))</f>
        <v>0.0</v>
      </c>
      <c r="D180">
        <f>IF(Datos!D180="",0,IF(AND(D$1008&lt;&gt;"",Datos!D180=D$1008),0,IF(D$1004=0,0,1-CHOOSE(D$1004,IF(ISNUMBER(Datos!D180),AND(OR(D$1005="",Datos!D180&gt;=D$1005),OR(D$1006="",Datos!D180&lt;=D$1006)),FALSE),IF(ISNUMBER(Datos!D180),AND(Datos!D180=INT(Datos!D180),AND(OR(D$1005="",Datos!D180&gt;=D$1005),OR(D$1006="",Datos!D180&lt;=D$1006))),FALSE),OR(ISNUMBER(FIND(";"&amp;UPPER(TRIM(Datos!D180&amp;""))&amp;"=",D$1007)),ISNUMBER(FIND(";"&amp;UPPER(TRIM(Datos!D180&amp;""))&amp;";",D$1007))),OR(UPPER(TRIM(Datos!D180&amp;""))="SÍ",UPPER(TRIM(Datos!D180&amp;""))="SI",UPPER(TRIM(Datos!D180&amp;""))="NO"),IF(ISNUMBER(Datos!D180),AND(OR(D$1005="",Datos!D180&gt;=D$1005),OR(D$1006="",Datos!D180&lt;=D$1006)),FALSE),TRUE))))</f>
        <v>0.0</v>
      </c>
      <c r="E180">
        <f>IF(Datos!E180="",0,IF(AND(E$1008&lt;&gt;"",Datos!E180=E$1008),0,IF(E$1004=0,0,1-CHOOSE(E$1004,IF(ISNUMBER(Datos!E180),AND(OR(E$1005="",Datos!E180&gt;=E$1005),OR(E$1006="",Datos!E180&lt;=E$1006)),FALSE),IF(ISNUMBER(Datos!E180),AND(Datos!E180=INT(Datos!E180),AND(OR(E$1005="",Datos!E180&gt;=E$1005),OR(E$1006="",Datos!E180&lt;=E$1006))),FALSE),OR(ISNUMBER(FIND(";"&amp;UPPER(TRIM(Datos!E180&amp;""))&amp;"=",E$1007)),ISNUMBER(FIND(";"&amp;UPPER(TRIM(Datos!E180&amp;""))&amp;";",E$1007))),OR(UPPER(TRIM(Datos!E180&amp;""))="SÍ",UPPER(TRIM(Datos!E180&amp;""))="SI",UPPER(TRIM(Datos!E180&amp;""))="NO"),IF(ISNUMBER(Datos!E180),AND(OR(E$1005="",Datos!E180&gt;=E$1005),OR(E$1006="",Datos!E180&lt;=E$1006)),FALSE),TRUE))))</f>
        <v>0.0</v>
      </c>
      <c r="F180">
        <f>IF(Datos!F180="",0,IF(AND(F$1008&lt;&gt;"",Datos!F180=F$1008),0,IF(F$1004=0,0,1-CHOOSE(F$1004,IF(ISNUMBER(Datos!F180),AND(OR(F$1005="",Datos!F180&gt;=F$1005),OR(F$1006="",Datos!F180&lt;=F$1006)),FALSE),IF(ISNUMBER(Datos!F180),AND(Datos!F180=INT(Datos!F180),AND(OR(F$1005="",Datos!F180&gt;=F$1005),OR(F$1006="",Datos!F180&lt;=F$1006))),FALSE),OR(ISNUMBER(FIND(";"&amp;UPPER(TRIM(Datos!F180&amp;""))&amp;"=",F$1007)),ISNUMBER(FIND(";"&amp;UPPER(TRIM(Datos!F180&amp;""))&amp;";",F$1007))),OR(UPPER(TRIM(Datos!F180&amp;""))="SÍ",UPPER(TRIM(Datos!F180&amp;""))="SI",UPPER(TRIM(Datos!F180&amp;""))="NO"),IF(ISNUMBER(Datos!F180),AND(OR(F$1005="",Datos!F180&gt;=F$1005),OR(F$1006="",Datos!F180&lt;=F$1006)),FALSE),TRUE))))</f>
        <v>0.0</v>
      </c>
      <c r="G180">
        <f>IF(Datos!G180="",0,IF(AND(G$1008&lt;&gt;"",Datos!G180=G$1008),0,IF(G$1004=0,0,1-CHOOSE(G$1004,IF(ISNUMBER(Datos!G180),AND(OR(G$1005="",Datos!G180&gt;=G$1005),OR(G$1006="",Datos!G180&lt;=G$1006)),FALSE),IF(ISNUMBER(Datos!G180),AND(Datos!G180=INT(Datos!G180),AND(OR(G$1005="",Datos!G180&gt;=G$1005),OR(G$1006="",Datos!G180&lt;=G$1006))),FALSE),OR(ISNUMBER(FIND(";"&amp;UPPER(TRIM(Datos!G180&amp;""))&amp;"=",G$1007)),ISNUMBER(FIND(";"&amp;UPPER(TRIM(Datos!G180&amp;""))&amp;";",G$1007))),OR(UPPER(TRIM(Datos!G180&amp;""))="SÍ",UPPER(TRIM(Datos!G180&amp;""))="SI",UPPER(TRIM(Datos!G180&amp;""))="NO"),IF(ISNUMBER(Datos!G180),AND(OR(G$1005="",Datos!G180&gt;=G$1005),OR(G$1006="",Datos!G180&lt;=G$1006)),FALSE),TRUE))))</f>
        <v>0.0</v>
      </c>
      <c r="H180">
        <f>IF(Datos!H180="",0,IF(AND(H$1008&lt;&gt;"",Datos!H180=H$1008),0,IF(H$1004=0,0,1-CHOOSE(H$1004,IF(ISNUMBER(Datos!H180),AND(OR(H$1005="",Datos!H180&gt;=H$1005),OR(H$1006="",Datos!H180&lt;=H$1006)),FALSE),IF(ISNUMBER(Datos!H180),AND(Datos!H180=INT(Datos!H180),AND(OR(H$1005="",Datos!H180&gt;=H$1005),OR(H$1006="",Datos!H180&lt;=H$1006))),FALSE),OR(ISNUMBER(FIND(";"&amp;UPPER(TRIM(Datos!H180&amp;""))&amp;"=",H$1007)),ISNUMBER(FIND(";"&amp;UPPER(TRIM(Datos!H180&amp;""))&amp;";",H$1007))),OR(UPPER(TRIM(Datos!H180&amp;""))="SÍ",UPPER(TRIM(Datos!H180&amp;""))="SI",UPPER(TRIM(Datos!H180&amp;""))="NO"),IF(ISNUMBER(Datos!H180),AND(OR(H$1005="",Datos!H180&gt;=H$1005),OR(H$1006="",Datos!H180&lt;=H$1006)),FALSE),TRUE))))</f>
        <v>0.0</v>
      </c>
      <c r="I180">
        <f>IF(Datos!I180="",0,IF(AND(I$1008&lt;&gt;"",Datos!I180=I$1008),0,IF(I$1004=0,0,1-CHOOSE(I$1004,IF(ISNUMBER(Datos!I180),AND(OR(I$1005="",Datos!I180&gt;=I$1005),OR(I$1006="",Datos!I180&lt;=I$1006)),FALSE),IF(ISNUMBER(Datos!I180),AND(Datos!I180=INT(Datos!I180),AND(OR(I$1005="",Datos!I180&gt;=I$1005),OR(I$1006="",Datos!I180&lt;=I$1006))),FALSE),OR(ISNUMBER(FIND(";"&amp;UPPER(TRIM(Datos!I180&amp;""))&amp;"=",I$1007)),ISNUMBER(FIND(";"&amp;UPPER(TRIM(Datos!I180&amp;""))&amp;";",I$1007))),OR(UPPER(TRIM(Datos!I180&amp;""))="SÍ",UPPER(TRIM(Datos!I180&amp;""))="SI",UPPER(TRIM(Datos!I180&amp;""))="NO"),IF(ISNUMBER(Datos!I180),AND(OR(I$1005="",Datos!I180&gt;=I$1005),OR(I$1006="",Datos!I180&lt;=I$1006)),FALSE),TRUE))))</f>
        <v>0.0</v>
      </c>
      <c r="J180">
        <f>IF(Datos!J180="",0,IF(AND(J$1008&lt;&gt;"",Datos!J180=J$1008),0,IF(J$1004=0,0,1-CHOOSE(J$1004,IF(ISNUMBER(Datos!J180),AND(OR(J$1005="",Datos!J180&gt;=J$1005),OR(J$1006="",Datos!J180&lt;=J$1006)),FALSE),IF(ISNUMBER(Datos!J180),AND(Datos!J180=INT(Datos!J180),AND(OR(J$1005="",Datos!J180&gt;=J$1005),OR(J$1006="",Datos!J180&lt;=J$1006))),FALSE),OR(ISNUMBER(FIND(";"&amp;UPPER(TRIM(Datos!J180&amp;""))&amp;"=",J$1007)),ISNUMBER(FIND(";"&amp;UPPER(TRIM(Datos!J180&amp;""))&amp;";",J$1007))),OR(UPPER(TRIM(Datos!J180&amp;""))="SÍ",UPPER(TRIM(Datos!J180&amp;""))="SI",UPPER(TRIM(Datos!J180&amp;""))="NO"),IF(ISNUMBER(Datos!J180),AND(OR(J$1005="",Datos!J180&gt;=J$1005),OR(J$1006="",Datos!J180&lt;=J$1006)),FALSE),TRUE))))</f>
        <v>0.0</v>
      </c>
      <c r="K180">
        <f>IF(Datos!K180="",0,IF(AND(K$1008&lt;&gt;"",Datos!K180=K$1008),0,IF(K$1004=0,0,1-CHOOSE(K$1004,IF(ISNUMBER(Datos!K180),AND(OR(K$1005="",Datos!K180&gt;=K$1005),OR(K$1006="",Datos!K180&lt;=K$1006)),FALSE),IF(ISNUMBER(Datos!K180),AND(Datos!K180=INT(Datos!K180),AND(OR(K$1005="",Datos!K180&gt;=K$1005),OR(K$1006="",Datos!K180&lt;=K$1006))),FALSE),OR(ISNUMBER(FIND(";"&amp;UPPER(TRIM(Datos!K180&amp;""))&amp;"=",K$1007)),ISNUMBER(FIND(";"&amp;UPPER(TRIM(Datos!K180&amp;""))&amp;";",K$1007))),OR(UPPER(TRIM(Datos!K180&amp;""))="SÍ",UPPER(TRIM(Datos!K180&amp;""))="SI",UPPER(TRIM(Datos!K180&amp;""))="NO"),IF(ISNUMBER(Datos!K180),AND(OR(K$1005="",Datos!K180&gt;=K$1005),OR(K$1006="",Datos!K180&lt;=K$1006)),FALSE),TRUE))))</f>
        <v>0.0</v>
      </c>
      <c r="L180">
        <f>IF(Datos!L180="",0,IF(AND(L$1008&lt;&gt;"",Datos!L180=L$1008),0,IF(L$1004=0,0,1-CHOOSE(L$1004,IF(ISNUMBER(Datos!L180),AND(OR(L$1005="",Datos!L180&gt;=L$1005),OR(L$1006="",Datos!L180&lt;=L$1006)),FALSE),IF(ISNUMBER(Datos!L180),AND(Datos!L180=INT(Datos!L180),AND(OR(L$1005="",Datos!L180&gt;=L$1005),OR(L$1006="",Datos!L180&lt;=L$1006))),FALSE),OR(ISNUMBER(FIND(";"&amp;UPPER(TRIM(Datos!L180&amp;""))&amp;"=",L$1007)),ISNUMBER(FIND(";"&amp;UPPER(TRIM(Datos!L180&amp;""))&amp;";",L$1007))),OR(UPPER(TRIM(Datos!L180&amp;""))="SÍ",UPPER(TRIM(Datos!L180&amp;""))="SI",UPPER(TRIM(Datos!L180&amp;""))="NO"),IF(ISNUMBER(Datos!L180),AND(OR(L$1005="",Datos!L180&gt;=L$1005),OR(L$1006="",Datos!L180&lt;=L$1006)),FALSE),TRUE))))</f>
        <v>0.0</v>
      </c>
      <c r="M180">
        <f>IF(Datos!M180="",0,IF(AND(M$1008&lt;&gt;"",Datos!M180=M$1008),0,IF(M$1004=0,0,1-CHOOSE(M$1004,IF(ISNUMBER(Datos!M180),AND(OR(M$1005="",Datos!M180&gt;=M$1005),OR(M$1006="",Datos!M180&lt;=M$1006)),FALSE),IF(ISNUMBER(Datos!M180),AND(Datos!M180=INT(Datos!M180),AND(OR(M$1005="",Datos!M180&gt;=M$1005),OR(M$1006="",Datos!M180&lt;=M$1006))),FALSE),OR(ISNUMBER(FIND(";"&amp;UPPER(TRIM(Datos!M180&amp;""))&amp;"=",M$1007)),ISNUMBER(FIND(";"&amp;UPPER(TRIM(Datos!M180&amp;""))&amp;";",M$1007))),OR(UPPER(TRIM(Datos!M180&amp;""))="SÍ",UPPER(TRIM(Datos!M180&amp;""))="SI",UPPER(TRIM(Datos!M180&amp;""))="NO"),IF(ISNUMBER(Datos!M180),AND(OR(M$1005="",Datos!M180&gt;=M$1005),OR(M$1006="",Datos!M180&lt;=M$1006)),FALSE),TRUE))))</f>
        <v>0.0</v>
      </c>
      <c r="N180">
        <f>IF(Datos!N180="",0,IF(AND(N$1008&lt;&gt;"",Datos!N180=N$1008),0,IF(N$1004=0,0,1-CHOOSE(N$1004,IF(ISNUMBER(Datos!N180),AND(OR(N$1005="",Datos!N180&gt;=N$1005),OR(N$1006="",Datos!N180&lt;=N$1006)),FALSE),IF(ISNUMBER(Datos!N180),AND(Datos!N180=INT(Datos!N180),AND(OR(N$1005="",Datos!N180&gt;=N$1005),OR(N$1006="",Datos!N180&lt;=N$1006))),FALSE),OR(ISNUMBER(FIND(";"&amp;UPPER(TRIM(Datos!N180&amp;""))&amp;"=",N$1007)),ISNUMBER(FIND(";"&amp;UPPER(TRIM(Datos!N180&amp;""))&amp;";",N$1007))),OR(UPPER(TRIM(Datos!N180&amp;""))="SÍ",UPPER(TRIM(Datos!N180&amp;""))="SI",UPPER(TRIM(Datos!N180&amp;""))="NO"),IF(ISNUMBER(Datos!N180),AND(OR(N$1005="",Datos!N180&gt;=N$1005),OR(N$1006="",Datos!N180&lt;=N$1006)),FALSE),TRUE))))</f>
        <v>0.0</v>
      </c>
      <c r="O180">
        <f>IF(Datos!O180="",0,IF(AND(O$1008&lt;&gt;"",Datos!O180=O$1008),0,IF(O$1004=0,0,1-CHOOSE(O$1004,IF(ISNUMBER(Datos!O180),AND(OR(O$1005="",Datos!O180&gt;=O$1005),OR(O$1006="",Datos!O180&lt;=O$1006)),FALSE),IF(ISNUMBER(Datos!O180),AND(Datos!O180=INT(Datos!O180),AND(OR(O$1005="",Datos!O180&gt;=O$1005),OR(O$1006="",Datos!O180&lt;=O$1006))),FALSE),OR(ISNUMBER(FIND(";"&amp;UPPER(TRIM(Datos!O180&amp;""))&amp;"=",O$1007)),ISNUMBER(FIND(";"&amp;UPPER(TRIM(Datos!O180&amp;""))&amp;";",O$1007))),OR(UPPER(TRIM(Datos!O180&amp;""))="SÍ",UPPER(TRIM(Datos!O180&amp;""))="SI",UPPER(TRIM(Datos!O180&amp;""))="NO"),IF(ISNUMBER(Datos!O180),AND(OR(O$1005="",Datos!O180&gt;=O$1005),OR(O$1006="",Datos!O180&lt;=O$1006)),FALSE),TRUE))))</f>
        <v>0.0</v>
      </c>
      <c r="P180">
        <f>IF(Datos!P180="",0,IF(AND(P$1008&lt;&gt;"",Datos!P180=P$1008),0,IF(P$1004=0,0,1-CHOOSE(P$1004,IF(ISNUMBER(Datos!P180),AND(OR(P$1005="",Datos!P180&gt;=P$1005),OR(P$1006="",Datos!P180&lt;=P$1006)),FALSE),IF(ISNUMBER(Datos!P180),AND(Datos!P180=INT(Datos!P180),AND(OR(P$1005="",Datos!P180&gt;=P$1005),OR(P$1006="",Datos!P180&lt;=P$1006))),FALSE),OR(ISNUMBER(FIND(";"&amp;UPPER(TRIM(Datos!P180&amp;""))&amp;"=",P$1007)),ISNUMBER(FIND(";"&amp;UPPER(TRIM(Datos!P180&amp;""))&amp;";",P$1007))),OR(UPPER(TRIM(Datos!P180&amp;""))="SÍ",UPPER(TRIM(Datos!P180&amp;""))="SI",UPPER(TRIM(Datos!P180&amp;""))="NO"),IF(ISNUMBER(Datos!P180),AND(OR(P$1005="",Datos!P180&gt;=P$1005),OR(P$1006="",Datos!P180&lt;=P$1006)),FALSE),TRUE))))</f>
        <v>0.0</v>
      </c>
      <c r="Q180">
        <f>IF(Datos!Q180="",0,IF(AND(Q$1008&lt;&gt;"",Datos!Q180=Q$1008),0,IF(Q$1004=0,0,1-CHOOSE(Q$1004,IF(ISNUMBER(Datos!Q180),AND(OR(Q$1005="",Datos!Q180&gt;=Q$1005),OR(Q$1006="",Datos!Q180&lt;=Q$1006)),FALSE),IF(ISNUMBER(Datos!Q180),AND(Datos!Q180=INT(Datos!Q180),AND(OR(Q$1005="",Datos!Q180&gt;=Q$1005),OR(Q$1006="",Datos!Q180&lt;=Q$1006))),FALSE),OR(ISNUMBER(FIND(";"&amp;UPPER(TRIM(Datos!Q180&amp;""))&amp;"=",Q$1007)),ISNUMBER(FIND(";"&amp;UPPER(TRIM(Datos!Q180&amp;""))&amp;";",Q$1007))),OR(UPPER(TRIM(Datos!Q180&amp;""))="SÍ",UPPER(TRIM(Datos!Q180&amp;""))="SI",UPPER(TRIM(Datos!Q180&amp;""))="NO"),IF(ISNUMBER(Datos!Q180),AND(OR(Q$1005="",Datos!Q180&gt;=Q$1005),OR(Q$1006="",Datos!Q180&lt;=Q$1006)),FALSE),TRUE))))</f>
        <v>0.0</v>
      </c>
      <c r="R180">
        <f>IF(Datos!R180="",0,IF(AND(R$1008&lt;&gt;"",Datos!R180=R$1008),0,IF(R$1004=0,0,1-CHOOSE(R$1004,IF(ISNUMBER(Datos!R180),AND(OR(R$1005="",Datos!R180&gt;=R$1005),OR(R$1006="",Datos!R180&lt;=R$1006)),FALSE),IF(ISNUMBER(Datos!R180),AND(Datos!R180=INT(Datos!R180),AND(OR(R$1005="",Datos!R180&gt;=R$1005),OR(R$1006="",Datos!R180&lt;=R$1006))),FALSE),OR(ISNUMBER(FIND(";"&amp;UPPER(TRIM(Datos!R180&amp;""))&amp;"=",R$1007)),ISNUMBER(FIND(";"&amp;UPPER(TRIM(Datos!R180&amp;""))&amp;";",R$1007))),OR(UPPER(TRIM(Datos!R180&amp;""))="SÍ",UPPER(TRIM(Datos!R180&amp;""))="SI",UPPER(TRIM(Datos!R180&amp;""))="NO"),IF(ISNUMBER(Datos!R180),AND(OR(R$1005="",Datos!R180&gt;=R$1005),OR(R$1006="",Datos!R180&lt;=R$1006)),FALSE),TRUE))))</f>
        <v>0.0</v>
      </c>
      <c r="S180">
        <f>IF(Datos!S180="",0,IF(AND(S$1008&lt;&gt;"",Datos!S180=S$1008),0,IF(S$1004=0,0,1-CHOOSE(S$1004,IF(ISNUMBER(Datos!S180),AND(OR(S$1005="",Datos!S180&gt;=S$1005),OR(S$1006="",Datos!S180&lt;=S$1006)),FALSE),IF(ISNUMBER(Datos!S180),AND(Datos!S180=INT(Datos!S180),AND(OR(S$1005="",Datos!S180&gt;=S$1005),OR(S$1006="",Datos!S180&lt;=S$1006))),FALSE),OR(ISNUMBER(FIND(";"&amp;UPPER(TRIM(Datos!S180&amp;""))&amp;"=",S$1007)),ISNUMBER(FIND(";"&amp;UPPER(TRIM(Datos!S180&amp;""))&amp;";",S$1007))),OR(UPPER(TRIM(Datos!S180&amp;""))="SÍ",UPPER(TRIM(Datos!S180&amp;""))="SI",UPPER(TRIM(Datos!S180&amp;""))="NO"),IF(ISNUMBER(Datos!S180),AND(OR(S$1005="",Datos!S180&gt;=S$1005),OR(S$1006="",Datos!S180&lt;=S$1006)),FALSE),TRUE))))</f>
        <v>0.0</v>
      </c>
      <c r="T180">
        <f>IF(Datos!T180="",0,IF(AND(T$1008&lt;&gt;"",Datos!T180=T$1008),0,IF(T$1004=0,0,1-CHOOSE(T$1004,IF(ISNUMBER(Datos!T180),AND(OR(T$1005="",Datos!T180&gt;=T$1005),OR(T$1006="",Datos!T180&lt;=T$1006)),FALSE),IF(ISNUMBER(Datos!T180),AND(Datos!T180=INT(Datos!T180),AND(OR(T$1005="",Datos!T180&gt;=T$1005),OR(T$1006="",Datos!T180&lt;=T$1006))),FALSE),OR(ISNUMBER(FIND(";"&amp;UPPER(TRIM(Datos!T180&amp;""))&amp;"=",T$1007)),ISNUMBER(FIND(";"&amp;UPPER(TRIM(Datos!T180&amp;""))&amp;";",T$1007))),OR(UPPER(TRIM(Datos!T180&amp;""))="SÍ",UPPER(TRIM(Datos!T180&amp;""))="SI",UPPER(TRIM(Datos!T180&amp;""))="NO"),IF(ISNUMBER(Datos!T180),AND(OR(T$1005="",Datos!T180&gt;=T$1005),OR(T$1006="",Datos!T180&lt;=T$1006)),FALSE),TRUE))))</f>
        <v>0.0</v>
      </c>
      <c r="U180">
        <f>IF(Datos!U180="",0,IF(AND(U$1008&lt;&gt;"",Datos!U180=U$1008),0,IF(U$1004=0,0,1-CHOOSE(U$1004,IF(ISNUMBER(Datos!U180),AND(OR(U$1005="",Datos!U180&gt;=U$1005),OR(U$1006="",Datos!U180&lt;=U$1006)),FALSE),IF(ISNUMBER(Datos!U180),AND(Datos!U180=INT(Datos!U180),AND(OR(U$1005="",Datos!U180&gt;=U$1005),OR(U$1006="",Datos!U180&lt;=U$1006))),FALSE),OR(ISNUMBER(FIND(";"&amp;UPPER(TRIM(Datos!U180&amp;""))&amp;"=",U$1007)),ISNUMBER(FIND(";"&amp;UPPER(TRIM(Datos!U180&amp;""))&amp;";",U$1007))),OR(UPPER(TRIM(Datos!U180&amp;""))="SÍ",UPPER(TRIM(Datos!U180&amp;""))="SI",UPPER(TRIM(Datos!U180&amp;""))="NO"),IF(ISNUMBER(Datos!U180),AND(OR(U$1005="",Datos!U180&gt;=U$1005),OR(U$1006="",Datos!U180&lt;=U$1006)),FALSE),TRUE))))</f>
        <v>0.0</v>
      </c>
      <c r="V180">
        <f>IF(Datos!V180="",0,IF(AND(V$1008&lt;&gt;"",Datos!V180=V$1008),0,IF(V$1004=0,0,1-CHOOSE(V$1004,IF(ISNUMBER(Datos!V180),AND(OR(V$1005="",Datos!V180&gt;=V$1005),OR(V$1006="",Datos!V180&lt;=V$1006)),FALSE),IF(ISNUMBER(Datos!V180),AND(Datos!V180=INT(Datos!V180),AND(OR(V$1005="",Datos!V180&gt;=V$1005),OR(V$1006="",Datos!V180&lt;=V$1006))),FALSE),OR(ISNUMBER(FIND(";"&amp;UPPER(TRIM(Datos!V180&amp;""))&amp;"=",V$1007)),ISNUMBER(FIND(";"&amp;UPPER(TRIM(Datos!V180&amp;""))&amp;";",V$1007))),OR(UPPER(TRIM(Datos!V180&amp;""))="SÍ",UPPER(TRIM(Datos!V180&amp;""))="SI",UPPER(TRIM(Datos!V180&amp;""))="NO"),IF(ISNUMBER(Datos!V180),AND(OR(V$1005="",Datos!V180&gt;=V$1005),OR(V$1006="",Datos!V180&lt;=V$1006)),FALSE),TRUE))))</f>
        <v>0.0</v>
      </c>
      <c r="W180">
        <f>IF(Datos!W180="",0,IF(AND(W$1008&lt;&gt;"",Datos!W180=W$1008),0,IF(W$1004=0,0,1-CHOOSE(W$1004,IF(ISNUMBER(Datos!W180),AND(OR(W$1005="",Datos!W180&gt;=W$1005),OR(W$1006="",Datos!W180&lt;=W$1006)),FALSE),IF(ISNUMBER(Datos!W180),AND(Datos!W180=INT(Datos!W180),AND(OR(W$1005="",Datos!W180&gt;=W$1005),OR(W$1006="",Datos!W180&lt;=W$1006))),FALSE),OR(ISNUMBER(FIND(";"&amp;UPPER(TRIM(Datos!W180&amp;""))&amp;"=",W$1007)),ISNUMBER(FIND(";"&amp;UPPER(TRIM(Datos!W180&amp;""))&amp;";",W$1007))),OR(UPPER(TRIM(Datos!W180&amp;""))="SÍ",UPPER(TRIM(Datos!W180&amp;""))="SI",UPPER(TRIM(Datos!W180&amp;""))="NO"),IF(ISNUMBER(Datos!W180),AND(OR(W$1005="",Datos!W180&gt;=W$1005),OR(W$1006="",Datos!W180&lt;=W$1006)),FALSE),TRUE))))</f>
        <v>0.0</v>
      </c>
      <c r="X180">
        <f>IF(Datos!X180="",0,IF(AND(X$1008&lt;&gt;"",Datos!X180=X$1008),0,IF(X$1004=0,0,1-CHOOSE(X$1004,IF(ISNUMBER(Datos!X180),AND(OR(X$1005="",Datos!X180&gt;=X$1005),OR(X$1006="",Datos!X180&lt;=X$1006)),FALSE),IF(ISNUMBER(Datos!X180),AND(Datos!X180=INT(Datos!X180),AND(OR(X$1005="",Datos!X180&gt;=X$1005),OR(X$1006="",Datos!X180&lt;=X$1006))),FALSE),OR(ISNUMBER(FIND(";"&amp;UPPER(TRIM(Datos!X180&amp;""))&amp;"=",X$1007)),ISNUMBER(FIND(";"&amp;UPPER(TRIM(Datos!X180&amp;""))&amp;";",X$1007))),OR(UPPER(TRIM(Datos!X180&amp;""))="SÍ",UPPER(TRIM(Datos!X180&amp;""))="SI",UPPER(TRIM(Datos!X180&amp;""))="NO"),IF(ISNUMBER(Datos!X180),AND(OR(X$1005="",Datos!X180&gt;=X$1005),OR(X$1006="",Datos!X180&lt;=X$1006)),FALSE),TRUE))))</f>
        <v>0.0</v>
      </c>
      <c r="Y180">
        <f>IF(Datos!Y180="",0,IF(AND(Y$1008&lt;&gt;"",Datos!Y180=Y$1008),0,IF(Y$1004=0,0,1-CHOOSE(Y$1004,IF(ISNUMBER(Datos!Y180),AND(OR(Y$1005="",Datos!Y180&gt;=Y$1005),OR(Y$1006="",Datos!Y180&lt;=Y$1006)),FALSE),IF(ISNUMBER(Datos!Y180),AND(Datos!Y180=INT(Datos!Y180),AND(OR(Y$1005="",Datos!Y180&gt;=Y$1005),OR(Y$1006="",Datos!Y180&lt;=Y$1006))),FALSE),OR(ISNUMBER(FIND(";"&amp;UPPER(TRIM(Datos!Y180&amp;""))&amp;"=",Y$1007)),ISNUMBER(FIND(";"&amp;UPPER(TRIM(Datos!Y180&amp;""))&amp;";",Y$1007))),OR(UPPER(TRIM(Datos!Y180&amp;""))="SÍ",UPPER(TRIM(Datos!Y180&amp;""))="SI",UPPER(TRIM(Datos!Y180&amp;""))="NO"),IF(ISNUMBER(Datos!Y180),AND(OR(Y$1005="",Datos!Y180&gt;=Y$1005),OR(Y$1006="",Datos!Y180&lt;=Y$1006)),FALSE),TRUE))))</f>
        <v>0.0</v>
      </c>
      <c r="Z180">
        <f>IF(Datos!Z180="",0,IF(AND(Z$1008&lt;&gt;"",Datos!Z180=Z$1008),0,IF(Z$1004=0,0,1-CHOOSE(Z$1004,IF(ISNUMBER(Datos!Z180),AND(OR(Z$1005="",Datos!Z180&gt;=Z$1005),OR(Z$1006="",Datos!Z180&lt;=Z$1006)),FALSE),IF(ISNUMBER(Datos!Z180),AND(Datos!Z180=INT(Datos!Z180),AND(OR(Z$1005="",Datos!Z180&gt;=Z$1005),OR(Z$1006="",Datos!Z180&lt;=Z$1006))),FALSE),OR(ISNUMBER(FIND(";"&amp;UPPER(TRIM(Datos!Z180&amp;""))&amp;"=",Z$1007)),ISNUMBER(FIND(";"&amp;UPPER(TRIM(Datos!Z180&amp;""))&amp;";",Z$1007))),OR(UPPER(TRIM(Datos!Z180&amp;""))="SÍ",UPPER(TRIM(Datos!Z180&amp;""))="SI",UPPER(TRIM(Datos!Z180&amp;""))="NO"),IF(ISNUMBER(Datos!Z180),AND(OR(Z$1005="",Datos!Z180&gt;=Z$1005),OR(Z$1006="",Datos!Z180&lt;=Z$1006)),FALSE),TRUE))))</f>
        <v>0.0</v>
      </c>
      <c r="AA180">
        <f>IF(Datos!AA180="",0,IF(AND(AA$1008&lt;&gt;"",Datos!AA180=AA$1008),0,IF(AA$1004=0,0,1-CHOOSE(AA$1004,IF(ISNUMBER(Datos!AA180),AND(OR(AA$1005="",Datos!AA180&gt;=AA$1005),OR(AA$1006="",Datos!AA180&lt;=AA$1006)),FALSE),IF(ISNUMBER(Datos!AA180),AND(Datos!AA180=INT(Datos!AA180),AND(OR(AA$1005="",Datos!AA180&gt;=AA$1005),OR(AA$1006="",Datos!AA180&lt;=AA$1006))),FALSE),OR(ISNUMBER(FIND(";"&amp;UPPER(TRIM(Datos!AA180&amp;""))&amp;"=",AA$1007)),ISNUMBER(FIND(";"&amp;UPPER(TRIM(Datos!AA180&amp;""))&amp;";",AA$1007))),OR(UPPER(TRIM(Datos!AA180&amp;""))="SÍ",UPPER(TRIM(Datos!AA180&amp;""))="SI",UPPER(TRIM(Datos!AA180&amp;""))="NO"),IF(ISNUMBER(Datos!AA180),AND(OR(AA$1005="",Datos!AA180&gt;=AA$1005),OR(AA$1006="",Datos!AA180&lt;=AA$1006)),FALSE),TRUE))))</f>
        <v>0.0</v>
      </c>
      <c r="AB180">
        <f>IF(Datos!AB180="",0,IF(AND(AB$1008&lt;&gt;"",Datos!AB180=AB$1008),0,IF(AB$1004=0,0,1-CHOOSE(AB$1004,IF(ISNUMBER(Datos!AB180),AND(OR(AB$1005="",Datos!AB180&gt;=AB$1005),OR(AB$1006="",Datos!AB180&lt;=AB$1006)),FALSE),IF(ISNUMBER(Datos!AB180),AND(Datos!AB180=INT(Datos!AB180),AND(OR(AB$1005="",Datos!AB180&gt;=AB$1005),OR(AB$1006="",Datos!AB180&lt;=AB$1006))),FALSE),OR(ISNUMBER(FIND(";"&amp;UPPER(TRIM(Datos!AB180&amp;""))&amp;"=",AB$1007)),ISNUMBER(FIND(";"&amp;UPPER(TRIM(Datos!AB180&amp;""))&amp;";",AB$1007))),OR(UPPER(TRIM(Datos!AB180&amp;""))="SÍ",UPPER(TRIM(Datos!AB180&amp;""))="SI",UPPER(TRIM(Datos!AB180&amp;""))="NO"),IF(ISNUMBER(Datos!AB180),AND(OR(AB$1005="",Datos!AB180&gt;=AB$1005),OR(AB$1006="",Datos!AB180&lt;=AB$1006)),FALSE),TRUE))))</f>
        <v>0.0</v>
      </c>
      <c r="AC180">
        <f>IF(Datos!AC180="",0,IF(AND(AC$1008&lt;&gt;"",Datos!AC180=AC$1008),0,IF(AC$1004=0,0,1-CHOOSE(AC$1004,IF(ISNUMBER(Datos!AC180),AND(OR(AC$1005="",Datos!AC180&gt;=AC$1005),OR(AC$1006="",Datos!AC180&lt;=AC$1006)),FALSE),IF(ISNUMBER(Datos!AC180),AND(Datos!AC180=INT(Datos!AC180),AND(OR(AC$1005="",Datos!AC180&gt;=AC$1005),OR(AC$1006="",Datos!AC180&lt;=AC$1006))),FALSE),OR(ISNUMBER(FIND(";"&amp;UPPER(TRIM(Datos!AC180&amp;""))&amp;"=",AC$1007)),ISNUMBER(FIND(";"&amp;UPPER(TRIM(Datos!AC180&amp;""))&amp;";",AC$1007))),OR(UPPER(TRIM(Datos!AC180&amp;""))="SÍ",UPPER(TRIM(Datos!AC180&amp;""))="SI",UPPER(TRIM(Datos!AC180&amp;""))="NO"),IF(ISNUMBER(Datos!AC180),AND(OR(AC$1005="",Datos!AC180&gt;=AC$1005),OR(AC$1006="",Datos!AC180&lt;=AC$1006)),FALSE),TRUE))))</f>
        <v>0.0</v>
      </c>
      <c r="AD180">
        <f>IF(Datos!AD180="",0,IF(AND(AD$1008&lt;&gt;"",Datos!AD180=AD$1008),0,IF(AD$1004=0,0,1-CHOOSE(AD$1004,IF(ISNUMBER(Datos!AD180),AND(OR(AD$1005="",Datos!AD180&gt;=AD$1005),OR(AD$1006="",Datos!AD180&lt;=AD$1006)),FALSE),IF(ISNUMBER(Datos!AD180),AND(Datos!AD180=INT(Datos!AD180),AND(OR(AD$1005="",Datos!AD180&gt;=AD$1005),OR(AD$1006="",Datos!AD180&lt;=AD$1006))),FALSE),OR(ISNUMBER(FIND(";"&amp;UPPER(TRIM(Datos!AD180&amp;""))&amp;"=",AD$1007)),ISNUMBER(FIND(";"&amp;UPPER(TRIM(Datos!AD180&amp;""))&amp;";",AD$1007))),OR(UPPER(TRIM(Datos!AD180&amp;""))="SÍ",UPPER(TRIM(Datos!AD180&amp;""))="SI",UPPER(TRIM(Datos!AD180&amp;""))="NO"),IF(ISNUMBER(Datos!AD180),AND(OR(AD$1005="",Datos!AD180&gt;=AD$1005),OR(AD$1006="",Datos!AD180&lt;=AD$1006)),FALSE),TRUE))))</f>
        <v>0.0</v>
      </c>
      <c r="AE180">
        <f>IF(Datos!AE180="",0,IF(AND(AE$1008&lt;&gt;"",Datos!AE180=AE$1008),0,IF(AE$1004=0,0,1-CHOOSE(AE$1004,IF(ISNUMBER(Datos!AE180),AND(OR(AE$1005="",Datos!AE180&gt;=AE$1005),OR(AE$1006="",Datos!AE180&lt;=AE$1006)),FALSE),IF(ISNUMBER(Datos!AE180),AND(Datos!AE180=INT(Datos!AE180),AND(OR(AE$1005="",Datos!AE180&gt;=AE$1005),OR(AE$1006="",Datos!AE180&lt;=AE$1006))),FALSE),OR(ISNUMBER(FIND(";"&amp;UPPER(TRIM(Datos!AE180&amp;""))&amp;"=",AE$1007)),ISNUMBER(FIND(";"&amp;UPPER(TRIM(Datos!AE180&amp;""))&amp;";",AE$1007))),OR(UPPER(TRIM(Datos!AE180&amp;""))="SÍ",UPPER(TRIM(Datos!AE180&amp;""))="SI",UPPER(TRIM(Datos!AE180&amp;""))="NO"),IF(ISNUMBER(Datos!AE180),AND(OR(AE$1005="",Datos!AE180&gt;=AE$1005),OR(AE$1006="",Datos!AE180&lt;=AE$1006)),FALSE),TRUE))))</f>
        <v>0.0</v>
      </c>
    </row>
    <row r="181" spans="2:31">
      <c r="B181">
        <f>IF(Datos!B181="",0,IF(AND(B$1008&lt;&gt;"",Datos!B181=B$1008),0,IF(B$1004=0,0,1-CHOOSE(B$1004,IF(ISNUMBER(Datos!B181),AND(OR(B$1005="",Datos!B181&gt;=B$1005),OR(B$1006="",Datos!B181&lt;=B$1006)),FALSE),IF(ISNUMBER(Datos!B181),AND(Datos!B181=INT(Datos!B181),AND(OR(B$1005="",Datos!B181&gt;=B$1005),OR(B$1006="",Datos!B181&lt;=B$1006))),FALSE),OR(ISNUMBER(FIND(";"&amp;UPPER(TRIM(Datos!B181&amp;""))&amp;"=",B$1007)),ISNUMBER(FIND(";"&amp;UPPER(TRIM(Datos!B181&amp;""))&amp;";",B$1007))),OR(UPPER(TRIM(Datos!B181&amp;""))="SÍ",UPPER(TRIM(Datos!B181&amp;""))="SI",UPPER(TRIM(Datos!B181&amp;""))="NO"),IF(ISNUMBER(Datos!B181),AND(OR(B$1005="",Datos!B181&gt;=B$1005),OR(B$1006="",Datos!B181&lt;=B$1006)),FALSE),TRUE))))</f>
        <v>0.0</v>
      </c>
      <c r="C181">
        <f>IF(Datos!C181="",0,IF(AND(C$1008&lt;&gt;"",Datos!C181=C$1008),0,IF(C$1004=0,0,1-CHOOSE(C$1004,IF(ISNUMBER(Datos!C181),AND(OR(C$1005="",Datos!C181&gt;=C$1005),OR(C$1006="",Datos!C181&lt;=C$1006)),FALSE),IF(ISNUMBER(Datos!C181),AND(Datos!C181=INT(Datos!C181),AND(OR(C$1005="",Datos!C181&gt;=C$1005),OR(C$1006="",Datos!C181&lt;=C$1006))),FALSE),OR(ISNUMBER(FIND(";"&amp;UPPER(TRIM(Datos!C181&amp;""))&amp;"=",C$1007)),ISNUMBER(FIND(";"&amp;UPPER(TRIM(Datos!C181&amp;""))&amp;";",C$1007))),OR(UPPER(TRIM(Datos!C181&amp;""))="SÍ",UPPER(TRIM(Datos!C181&amp;""))="SI",UPPER(TRIM(Datos!C181&amp;""))="NO"),IF(ISNUMBER(Datos!C181),AND(OR(C$1005="",Datos!C181&gt;=C$1005),OR(C$1006="",Datos!C181&lt;=C$1006)),FALSE),TRUE))))</f>
        <v>0.0</v>
      </c>
      <c r="D181">
        <f>IF(Datos!D181="",0,IF(AND(D$1008&lt;&gt;"",Datos!D181=D$1008),0,IF(D$1004=0,0,1-CHOOSE(D$1004,IF(ISNUMBER(Datos!D181),AND(OR(D$1005="",Datos!D181&gt;=D$1005),OR(D$1006="",Datos!D181&lt;=D$1006)),FALSE),IF(ISNUMBER(Datos!D181),AND(Datos!D181=INT(Datos!D181),AND(OR(D$1005="",Datos!D181&gt;=D$1005),OR(D$1006="",Datos!D181&lt;=D$1006))),FALSE),OR(ISNUMBER(FIND(";"&amp;UPPER(TRIM(Datos!D181&amp;""))&amp;"=",D$1007)),ISNUMBER(FIND(";"&amp;UPPER(TRIM(Datos!D181&amp;""))&amp;";",D$1007))),OR(UPPER(TRIM(Datos!D181&amp;""))="SÍ",UPPER(TRIM(Datos!D181&amp;""))="SI",UPPER(TRIM(Datos!D181&amp;""))="NO"),IF(ISNUMBER(Datos!D181),AND(OR(D$1005="",Datos!D181&gt;=D$1005),OR(D$1006="",Datos!D181&lt;=D$1006)),FALSE),TRUE))))</f>
        <v>0.0</v>
      </c>
      <c r="E181">
        <f>IF(Datos!E181="",0,IF(AND(E$1008&lt;&gt;"",Datos!E181=E$1008),0,IF(E$1004=0,0,1-CHOOSE(E$1004,IF(ISNUMBER(Datos!E181),AND(OR(E$1005="",Datos!E181&gt;=E$1005),OR(E$1006="",Datos!E181&lt;=E$1006)),FALSE),IF(ISNUMBER(Datos!E181),AND(Datos!E181=INT(Datos!E181),AND(OR(E$1005="",Datos!E181&gt;=E$1005),OR(E$1006="",Datos!E181&lt;=E$1006))),FALSE),OR(ISNUMBER(FIND(";"&amp;UPPER(TRIM(Datos!E181&amp;""))&amp;"=",E$1007)),ISNUMBER(FIND(";"&amp;UPPER(TRIM(Datos!E181&amp;""))&amp;";",E$1007))),OR(UPPER(TRIM(Datos!E181&amp;""))="SÍ",UPPER(TRIM(Datos!E181&amp;""))="SI",UPPER(TRIM(Datos!E181&amp;""))="NO"),IF(ISNUMBER(Datos!E181),AND(OR(E$1005="",Datos!E181&gt;=E$1005),OR(E$1006="",Datos!E181&lt;=E$1006)),FALSE),TRUE))))</f>
        <v>0.0</v>
      </c>
      <c r="F181">
        <f>IF(Datos!F181="",0,IF(AND(F$1008&lt;&gt;"",Datos!F181=F$1008),0,IF(F$1004=0,0,1-CHOOSE(F$1004,IF(ISNUMBER(Datos!F181),AND(OR(F$1005="",Datos!F181&gt;=F$1005),OR(F$1006="",Datos!F181&lt;=F$1006)),FALSE),IF(ISNUMBER(Datos!F181),AND(Datos!F181=INT(Datos!F181),AND(OR(F$1005="",Datos!F181&gt;=F$1005),OR(F$1006="",Datos!F181&lt;=F$1006))),FALSE),OR(ISNUMBER(FIND(";"&amp;UPPER(TRIM(Datos!F181&amp;""))&amp;"=",F$1007)),ISNUMBER(FIND(";"&amp;UPPER(TRIM(Datos!F181&amp;""))&amp;";",F$1007))),OR(UPPER(TRIM(Datos!F181&amp;""))="SÍ",UPPER(TRIM(Datos!F181&amp;""))="SI",UPPER(TRIM(Datos!F181&amp;""))="NO"),IF(ISNUMBER(Datos!F181),AND(OR(F$1005="",Datos!F181&gt;=F$1005),OR(F$1006="",Datos!F181&lt;=F$1006)),FALSE),TRUE))))</f>
        <v>0.0</v>
      </c>
      <c r="G181">
        <f>IF(Datos!G181="",0,IF(AND(G$1008&lt;&gt;"",Datos!G181=G$1008),0,IF(G$1004=0,0,1-CHOOSE(G$1004,IF(ISNUMBER(Datos!G181),AND(OR(G$1005="",Datos!G181&gt;=G$1005),OR(G$1006="",Datos!G181&lt;=G$1006)),FALSE),IF(ISNUMBER(Datos!G181),AND(Datos!G181=INT(Datos!G181),AND(OR(G$1005="",Datos!G181&gt;=G$1005),OR(G$1006="",Datos!G181&lt;=G$1006))),FALSE),OR(ISNUMBER(FIND(";"&amp;UPPER(TRIM(Datos!G181&amp;""))&amp;"=",G$1007)),ISNUMBER(FIND(";"&amp;UPPER(TRIM(Datos!G181&amp;""))&amp;";",G$1007))),OR(UPPER(TRIM(Datos!G181&amp;""))="SÍ",UPPER(TRIM(Datos!G181&amp;""))="SI",UPPER(TRIM(Datos!G181&amp;""))="NO"),IF(ISNUMBER(Datos!G181),AND(OR(G$1005="",Datos!G181&gt;=G$1005),OR(G$1006="",Datos!G181&lt;=G$1006)),FALSE),TRUE))))</f>
        <v>0.0</v>
      </c>
      <c r="H181">
        <f>IF(Datos!H181="",0,IF(AND(H$1008&lt;&gt;"",Datos!H181=H$1008),0,IF(H$1004=0,0,1-CHOOSE(H$1004,IF(ISNUMBER(Datos!H181),AND(OR(H$1005="",Datos!H181&gt;=H$1005),OR(H$1006="",Datos!H181&lt;=H$1006)),FALSE),IF(ISNUMBER(Datos!H181),AND(Datos!H181=INT(Datos!H181),AND(OR(H$1005="",Datos!H181&gt;=H$1005),OR(H$1006="",Datos!H181&lt;=H$1006))),FALSE),OR(ISNUMBER(FIND(";"&amp;UPPER(TRIM(Datos!H181&amp;""))&amp;"=",H$1007)),ISNUMBER(FIND(";"&amp;UPPER(TRIM(Datos!H181&amp;""))&amp;";",H$1007))),OR(UPPER(TRIM(Datos!H181&amp;""))="SÍ",UPPER(TRIM(Datos!H181&amp;""))="SI",UPPER(TRIM(Datos!H181&amp;""))="NO"),IF(ISNUMBER(Datos!H181),AND(OR(H$1005="",Datos!H181&gt;=H$1005),OR(H$1006="",Datos!H181&lt;=H$1006)),FALSE),TRUE))))</f>
        <v>0.0</v>
      </c>
      <c r="I181">
        <f>IF(Datos!I181="",0,IF(AND(I$1008&lt;&gt;"",Datos!I181=I$1008),0,IF(I$1004=0,0,1-CHOOSE(I$1004,IF(ISNUMBER(Datos!I181),AND(OR(I$1005="",Datos!I181&gt;=I$1005),OR(I$1006="",Datos!I181&lt;=I$1006)),FALSE),IF(ISNUMBER(Datos!I181),AND(Datos!I181=INT(Datos!I181),AND(OR(I$1005="",Datos!I181&gt;=I$1005),OR(I$1006="",Datos!I181&lt;=I$1006))),FALSE),OR(ISNUMBER(FIND(";"&amp;UPPER(TRIM(Datos!I181&amp;""))&amp;"=",I$1007)),ISNUMBER(FIND(";"&amp;UPPER(TRIM(Datos!I181&amp;""))&amp;";",I$1007))),OR(UPPER(TRIM(Datos!I181&amp;""))="SÍ",UPPER(TRIM(Datos!I181&amp;""))="SI",UPPER(TRIM(Datos!I181&amp;""))="NO"),IF(ISNUMBER(Datos!I181),AND(OR(I$1005="",Datos!I181&gt;=I$1005),OR(I$1006="",Datos!I181&lt;=I$1006)),FALSE),TRUE))))</f>
        <v>0.0</v>
      </c>
      <c r="J181">
        <f>IF(Datos!J181="",0,IF(AND(J$1008&lt;&gt;"",Datos!J181=J$1008),0,IF(J$1004=0,0,1-CHOOSE(J$1004,IF(ISNUMBER(Datos!J181),AND(OR(J$1005="",Datos!J181&gt;=J$1005),OR(J$1006="",Datos!J181&lt;=J$1006)),FALSE),IF(ISNUMBER(Datos!J181),AND(Datos!J181=INT(Datos!J181),AND(OR(J$1005="",Datos!J181&gt;=J$1005),OR(J$1006="",Datos!J181&lt;=J$1006))),FALSE),OR(ISNUMBER(FIND(";"&amp;UPPER(TRIM(Datos!J181&amp;""))&amp;"=",J$1007)),ISNUMBER(FIND(";"&amp;UPPER(TRIM(Datos!J181&amp;""))&amp;";",J$1007))),OR(UPPER(TRIM(Datos!J181&amp;""))="SÍ",UPPER(TRIM(Datos!J181&amp;""))="SI",UPPER(TRIM(Datos!J181&amp;""))="NO"),IF(ISNUMBER(Datos!J181),AND(OR(J$1005="",Datos!J181&gt;=J$1005),OR(J$1006="",Datos!J181&lt;=J$1006)),FALSE),TRUE))))</f>
        <v>0.0</v>
      </c>
      <c r="K181">
        <f>IF(Datos!K181="",0,IF(AND(K$1008&lt;&gt;"",Datos!K181=K$1008),0,IF(K$1004=0,0,1-CHOOSE(K$1004,IF(ISNUMBER(Datos!K181),AND(OR(K$1005="",Datos!K181&gt;=K$1005),OR(K$1006="",Datos!K181&lt;=K$1006)),FALSE),IF(ISNUMBER(Datos!K181),AND(Datos!K181=INT(Datos!K181),AND(OR(K$1005="",Datos!K181&gt;=K$1005),OR(K$1006="",Datos!K181&lt;=K$1006))),FALSE),OR(ISNUMBER(FIND(";"&amp;UPPER(TRIM(Datos!K181&amp;""))&amp;"=",K$1007)),ISNUMBER(FIND(";"&amp;UPPER(TRIM(Datos!K181&amp;""))&amp;";",K$1007))),OR(UPPER(TRIM(Datos!K181&amp;""))="SÍ",UPPER(TRIM(Datos!K181&amp;""))="SI",UPPER(TRIM(Datos!K181&amp;""))="NO"),IF(ISNUMBER(Datos!K181),AND(OR(K$1005="",Datos!K181&gt;=K$1005),OR(K$1006="",Datos!K181&lt;=K$1006)),FALSE),TRUE))))</f>
        <v>0.0</v>
      </c>
      <c r="L181">
        <f>IF(Datos!L181="",0,IF(AND(L$1008&lt;&gt;"",Datos!L181=L$1008),0,IF(L$1004=0,0,1-CHOOSE(L$1004,IF(ISNUMBER(Datos!L181),AND(OR(L$1005="",Datos!L181&gt;=L$1005),OR(L$1006="",Datos!L181&lt;=L$1006)),FALSE),IF(ISNUMBER(Datos!L181),AND(Datos!L181=INT(Datos!L181),AND(OR(L$1005="",Datos!L181&gt;=L$1005),OR(L$1006="",Datos!L181&lt;=L$1006))),FALSE),OR(ISNUMBER(FIND(";"&amp;UPPER(TRIM(Datos!L181&amp;""))&amp;"=",L$1007)),ISNUMBER(FIND(";"&amp;UPPER(TRIM(Datos!L181&amp;""))&amp;";",L$1007))),OR(UPPER(TRIM(Datos!L181&amp;""))="SÍ",UPPER(TRIM(Datos!L181&amp;""))="SI",UPPER(TRIM(Datos!L181&amp;""))="NO"),IF(ISNUMBER(Datos!L181),AND(OR(L$1005="",Datos!L181&gt;=L$1005),OR(L$1006="",Datos!L181&lt;=L$1006)),FALSE),TRUE))))</f>
        <v>0.0</v>
      </c>
      <c r="M181">
        <f>IF(Datos!M181="",0,IF(AND(M$1008&lt;&gt;"",Datos!M181=M$1008),0,IF(M$1004=0,0,1-CHOOSE(M$1004,IF(ISNUMBER(Datos!M181),AND(OR(M$1005="",Datos!M181&gt;=M$1005),OR(M$1006="",Datos!M181&lt;=M$1006)),FALSE),IF(ISNUMBER(Datos!M181),AND(Datos!M181=INT(Datos!M181),AND(OR(M$1005="",Datos!M181&gt;=M$1005),OR(M$1006="",Datos!M181&lt;=M$1006))),FALSE),OR(ISNUMBER(FIND(";"&amp;UPPER(TRIM(Datos!M181&amp;""))&amp;"=",M$1007)),ISNUMBER(FIND(";"&amp;UPPER(TRIM(Datos!M181&amp;""))&amp;";",M$1007))),OR(UPPER(TRIM(Datos!M181&amp;""))="SÍ",UPPER(TRIM(Datos!M181&amp;""))="SI",UPPER(TRIM(Datos!M181&amp;""))="NO"),IF(ISNUMBER(Datos!M181),AND(OR(M$1005="",Datos!M181&gt;=M$1005),OR(M$1006="",Datos!M181&lt;=M$1006)),FALSE),TRUE))))</f>
        <v>0.0</v>
      </c>
      <c r="N181">
        <f>IF(Datos!N181="",0,IF(AND(N$1008&lt;&gt;"",Datos!N181=N$1008),0,IF(N$1004=0,0,1-CHOOSE(N$1004,IF(ISNUMBER(Datos!N181),AND(OR(N$1005="",Datos!N181&gt;=N$1005),OR(N$1006="",Datos!N181&lt;=N$1006)),FALSE),IF(ISNUMBER(Datos!N181),AND(Datos!N181=INT(Datos!N181),AND(OR(N$1005="",Datos!N181&gt;=N$1005),OR(N$1006="",Datos!N181&lt;=N$1006))),FALSE),OR(ISNUMBER(FIND(";"&amp;UPPER(TRIM(Datos!N181&amp;""))&amp;"=",N$1007)),ISNUMBER(FIND(";"&amp;UPPER(TRIM(Datos!N181&amp;""))&amp;";",N$1007))),OR(UPPER(TRIM(Datos!N181&amp;""))="SÍ",UPPER(TRIM(Datos!N181&amp;""))="SI",UPPER(TRIM(Datos!N181&amp;""))="NO"),IF(ISNUMBER(Datos!N181),AND(OR(N$1005="",Datos!N181&gt;=N$1005),OR(N$1006="",Datos!N181&lt;=N$1006)),FALSE),TRUE))))</f>
        <v>0.0</v>
      </c>
      <c r="O181">
        <f>IF(Datos!O181="",0,IF(AND(O$1008&lt;&gt;"",Datos!O181=O$1008),0,IF(O$1004=0,0,1-CHOOSE(O$1004,IF(ISNUMBER(Datos!O181),AND(OR(O$1005="",Datos!O181&gt;=O$1005),OR(O$1006="",Datos!O181&lt;=O$1006)),FALSE),IF(ISNUMBER(Datos!O181),AND(Datos!O181=INT(Datos!O181),AND(OR(O$1005="",Datos!O181&gt;=O$1005),OR(O$1006="",Datos!O181&lt;=O$1006))),FALSE),OR(ISNUMBER(FIND(";"&amp;UPPER(TRIM(Datos!O181&amp;""))&amp;"=",O$1007)),ISNUMBER(FIND(";"&amp;UPPER(TRIM(Datos!O181&amp;""))&amp;";",O$1007))),OR(UPPER(TRIM(Datos!O181&amp;""))="SÍ",UPPER(TRIM(Datos!O181&amp;""))="SI",UPPER(TRIM(Datos!O181&amp;""))="NO"),IF(ISNUMBER(Datos!O181),AND(OR(O$1005="",Datos!O181&gt;=O$1005),OR(O$1006="",Datos!O181&lt;=O$1006)),FALSE),TRUE))))</f>
        <v>0.0</v>
      </c>
      <c r="P181">
        <f>IF(Datos!P181="",0,IF(AND(P$1008&lt;&gt;"",Datos!P181=P$1008),0,IF(P$1004=0,0,1-CHOOSE(P$1004,IF(ISNUMBER(Datos!P181),AND(OR(P$1005="",Datos!P181&gt;=P$1005),OR(P$1006="",Datos!P181&lt;=P$1006)),FALSE),IF(ISNUMBER(Datos!P181),AND(Datos!P181=INT(Datos!P181),AND(OR(P$1005="",Datos!P181&gt;=P$1005),OR(P$1006="",Datos!P181&lt;=P$1006))),FALSE),OR(ISNUMBER(FIND(";"&amp;UPPER(TRIM(Datos!P181&amp;""))&amp;"=",P$1007)),ISNUMBER(FIND(";"&amp;UPPER(TRIM(Datos!P181&amp;""))&amp;";",P$1007))),OR(UPPER(TRIM(Datos!P181&amp;""))="SÍ",UPPER(TRIM(Datos!P181&amp;""))="SI",UPPER(TRIM(Datos!P181&amp;""))="NO"),IF(ISNUMBER(Datos!P181),AND(OR(P$1005="",Datos!P181&gt;=P$1005),OR(P$1006="",Datos!P181&lt;=P$1006)),FALSE),TRUE))))</f>
        <v>0.0</v>
      </c>
      <c r="Q181">
        <f>IF(Datos!Q181="",0,IF(AND(Q$1008&lt;&gt;"",Datos!Q181=Q$1008),0,IF(Q$1004=0,0,1-CHOOSE(Q$1004,IF(ISNUMBER(Datos!Q181),AND(OR(Q$1005="",Datos!Q181&gt;=Q$1005),OR(Q$1006="",Datos!Q181&lt;=Q$1006)),FALSE),IF(ISNUMBER(Datos!Q181),AND(Datos!Q181=INT(Datos!Q181),AND(OR(Q$1005="",Datos!Q181&gt;=Q$1005),OR(Q$1006="",Datos!Q181&lt;=Q$1006))),FALSE),OR(ISNUMBER(FIND(";"&amp;UPPER(TRIM(Datos!Q181&amp;""))&amp;"=",Q$1007)),ISNUMBER(FIND(";"&amp;UPPER(TRIM(Datos!Q181&amp;""))&amp;";",Q$1007))),OR(UPPER(TRIM(Datos!Q181&amp;""))="SÍ",UPPER(TRIM(Datos!Q181&amp;""))="SI",UPPER(TRIM(Datos!Q181&amp;""))="NO"),IF(ISNUMBER(Datos!Q181),AND(OR(Q$1005="",Datos!Q181&gt;=Q$1005),OR(Q$1006="",Datos!Q181&lt;=Q$1006)),FALSE),TRUE))))</f>
        <v>0.0</v>
      </c>
      <c r="R181">
        <f>IF(Datos!R181="",0,IF(AND(R$1008&lt;&gt;"",Datos!R181=R$1008),0,IF(R$1004=0,0,1-CHOOSE(R$1004,IF(ISNUMBER(Datos!R181),AND(OR(R$1005="",Datos!R181&gt;=R$1005),OR(R$1006="",Datos!R181&lt;=R$1006)),FALSE),IF(ISNUMBER(Datos!R181),AND(Datos!R181=INT(Datos!R181),AND(OR(R$1005="",Datos!R181&gt;=R$1005),OR(R$1006="",Datos!R181&lt;=R$1006))),FALSE),OR(ISNUMBER(FIND(";"&amp;UPPER(TRIM(Datos!R181&amp;""))&amp;"=",R$1007)),ISNUMBER(FIND(";"&amp;UPPER(TRIM(Datos!R181&amp;""))&amp;";",R$1007))),OR(UPPER(TRIM(Datos!R181&amp;""))="SÍ",UPPER(TRIM(Datos!R181&amp;""))="SI",UPPER(TRIM(Datos!R181&amp;""))="NO"),IF(ISNUMBER(Datos!R181),AND(OR(R$1005="",Datos!R181&gt;=R$1005),OR(R$1006="",Datos!R181&lt;=R$1006)),FALSE),TRUE))))</f>
        <v>0.0</v>
      </c>
      <c r="S181">
        <f>IF(Datos!S181="",0,IF(AND(S$1008&lt;&gt;"",Datos!S181=S$1008),0,IF(S$1004=0,0,1-CHOOSE(S$1004,IF(ISNUMBER(Datos!S181),AND(OR(S$1005="",Datos!S181&gt;=S$1005),OR(S$1006="",Datos!S181&lt;=S$1006)),FALSE),IF(ISNUMBER(Datos!S181),AND(Datos!S181=INT(Datos!S181),AND(OR(S$1005="",Datos!S181&gt;=S$1005),OR(S$1006="",Datos!S181&lt;=S$1006))),FALSE),OR(ISNUMBER(FIND(";"&amp;UPPER(TRIM(Datos!S181&amp;""))&amp;"=",S$1007)),ISNUMBER(FIND(";"&amp;UPPER(TRIM(Datos!S181&amp;""))&amp;";",S$1007))),OR(UPPER(TRIM(Datos!S181&amp;""))="SÍ",UPPER(TRIM(Datos!S181&amp;""))="SI",UPPER(TRIM(Datos!S181&amp;""))="NO"),IF(ISNUMBER(Datos!S181),AND(OR(S$1005="",Datos!S181&gt;=S$1005),OR(S$1006="",Datos!S181&lt;=S$1006)),FALSE),TRUE))))</f>
        <v>0.0</v>
      </c>
      <c r="T181">
        <f>IF(Datos!T181="",0,IF(AND(T$1008&lt;&gt;"",Datos!T181=T$1008),0,IF(T$1004=0,0,1-CHOOSE(T$1004,IF(ISNUMBER(Datos!T181),AND(OR(T$1005="",Datos!T181&gt;=T$1005),OR(T$1006="",Datos!T181&lt;=T$1006)),FALSE),IF(ISNUMBER(Datos!T181),AND(Datos!T181=INT(Datos!T181),AND(OR(T$1005="",Datos!T181&gt;=T$1005),OR(T$1006="",Datos!T181&lt;=T$1006))),FALSE),OR(ISNUMBER(FIND(";"&amp;UPPER(TRIM(Datos!T181&amp;""))&amp;"=",T$1007)),ISNUMBER(FIND(";"&amp;UPPER(TRIM(Datos!T181&amp;""))&amp;";",T$1007))),OR(UPPER(TRIM(Datos!T181&amp;""))="SÍ",UPPER(TRIM(Datos!T181&amp;""))="SI",UPPER(TRIM(Datos!T181&amp;""))="NO"),IF(ISNUMBER(Datos!T181),AND(OR(T$1005="",Datos!T181&gt;=T$1005),OR(T$1006="",Datos!T181&lt;=T$1006)),FALSE),TRUE))))</f>
        <v>0.0</v>
      </c>
      <c r="U181">
        <f>IF(Datos!U181="",0,IF(AND(U$1008&lt;&gt;"",Datos!U181=U$1008),0,IF(U$1004=0,0,1-CHOOSE(U$1004,IF(ISNUMBER(Datos!U181),AND(OR(U$1005="",Datos!U181&gt;=U$1005),OR(U$1006="",Datos!U181&lt;=U$1006)),FALSE),IF(ISNUMBER(Datos!U181),AND(Datos!U181=INT(Datos!U181),AND(OR(U$1005="",Datos!U181&gt;=U$1005),OR(U$1006="",Datos!U181&lt;=U$1006))),FALSE),OR(ISNUMBER(FIND(";"&amp;UPPER(TRIM(Datos!U181&amp;""))&amp;"=",U$1007)),ISNUMBER(FIND(";"&amp;UPPER(TRIM(Datos!U181&amp;""))&amp;";",U$1007))),OR(UPPER(TRIM(Datos!U181&amp;""))="SÍ",UPPER(TRIM(Datos!U181&amp;""))="SI",UPPER(TRIM(Datos!U181&amp;""))="NO"),IF(ISNUMBER(Datos!U181),AND(OR(U$1005="",Datos!U181&gt;=U$1005),OR(U$1006="",Datos!U181&lt;=U$1006)),FALSE),TRUE))))</f>
        <v>0.0</v>
      </c>
      <c r="V181">
        <f>IF(Datos!V181="",0,IF(AND(V$1008&lt;&gt;"",Datos!V181=V$1008),0,IF(V$1004=0,0,1-CHOOSE(V$1004,IF(ISNUMBER(Datos!V181),AND(OR(V$1005="",Datos!V181&gt;=V$1005),OR(V$1006="",Datos!V181&lt;=V$1006)),FALSE),IF(ISNUMBER(Datos!V181),AND(Datos!V181=INT(Datos!V181),AND(OR(V$1005="",Datos!V181&gt;=V$1005),OR(V$1006="",Datos!V181&lt;=V$1006))),FALSE),OR(ISNUMBER(FIND(";"&amp;UPPER(TRIM(Datos!V181&amp;""))&amp;"=",V$1007)),ISNUMBER(FIND(";"&amp;UPPER(TRIM(Datos!V181&amp;""))&amp;";",V$1007))),OR(UPPER(TRIM(Datos!V181&amp;""))="SÍ",UPPER(TRIM(Datos!V181&amp;""))="SI",UPPER(TRIM(Datos!V181&amp;""))="NO"),IF(ISNUMBER(Datos!V181),AND(OR(V$1005="",Datos!V181&gt;=V$1005),OR(V$1006="",Datos!V181&lt;=V$1006)),FALSE),TRUE))))</f>
        <v>0.0</v>
      </c>
      <c r="W181">
        <f>IF(Datos!W181="",0,IF(AND(W$1008&lt;&gt;"",Datos!W181=W$1008),0,IF(W$1004=0,0,1-CHOOSE(W$1004,IF(ISNUMBER(Datos!W181),AND(OR(W$1005="",Datos!W181&gt;=W$1005),OR(W$1006="",Datos!W181&lt;=W$1006)),FALSE),IF(ISNUMBER(Datos!W181),AND(Datos!W181=INT(Datos!W181),AND(OR(W$1005="",Datos!W181&gt;=W$1005),OR(W$1006="",Datos!W181&lt;=W$1006))),FALSE),OR(ISNUMBER(FIND(";"&amp;UPPER(TRIM(Datos!W181&amp;""))&amp;"=",W$1007)),ISNUMBER(FIND(";"&amp;UPPER(TRIM(Datos!W181&amp;""))&amp;";",W$1007))),OR(UPPER(TRIM(Datos!W181&amp;""))="SÍ",UPPER(TRIM(Datos!W181&amp;""))="SI",UPPER(TRIM(Datos!W181&amp;""))="NO"),IF(ISNUMBER(Datos!W181),AND(OR(W$1005="",Datos!W181&gt;=W$1005),OR(W$1006="",Datos!W181&lt;=W$1006)),FALSE),TRUE))))</f>
        <v>0.0</v>
      </c>
      <c r="X181">
        <f>IF(Datos!X181="",0,IF(AND(X$1008&lt;&gt;"",Datos!X181=X$1008),0,IF(X$1004=0,0,1-CHOOSE(X$1004,IF(ISNUMBER(Datos!X181),AND(OR(X$1005="",Datos!X181&gt;=X$1005),OR(X$1006="",Datos!X181&lt;=X$1006)),FALSE),IF(ISNUMBER(Datos!X181),AND(Datos!X181=INT(Datos!X181),AND(OR(X$1005="",Datos!X181&gt;=X$1005),OR(X$1006="",Datos!X181&lt;=X$1006))),FALSE),OR(ISNUMBER(FIND(";"&amp;UPPER(TRIM(Datos!X181&amp;""))&amp;"=",X$1007)),ISNUMBER(FIND(";"&amp;UPPER(TRIM(Datos!X181&amp;""))&amp;";",X$1007))),OR(UPPER(TRIM(Datos!X181&amp;""))="SÍ",UPPER(TRIM(Datos!X181&amp;""))="SI",UPPER(TRIM(Datos!X181&amp;""))="NO"),IF(ISNUMBER(Datos!X181),AND(OR(X$1005="",Datos!X181&gt;=X$1005),OR(X$1006="",Datos!X181&lt;=X$1006)),FALSE),TRUE))))</f>
        <v>0.0</v>
      </c>
      <c r="Y181">
        <f>IF(Datos!Y181="",0,IF(AND(Y$1008&lt;&gt;"",Datos!Y181=Y$1008),0,IF(Y$1004=0,0,1-CHOOSE(Y$1004,IF(ISNUMBER(Datos!Y181),AND(OR(Y$1005="",Datos!Y181&gt;=Y$1005),OR(Y$1006="",Datos!Y181&lt;=Y$1006)),FALSE),IF(ISNUMBER(Datos!Y181),AND(Datos!Y181=INT(Datos!Y181),AND(OR(Y$1005="",Datos!Y181&gt;=Y$1005),OR(Y$1006="",Datos!Y181&lt;=Y$1006))),FALSE),OR(ISNUMBER(FIND(";"&amp;UPPER(TRIM(Datos!Y181&amp;""))&amp;"=",Y$1007)),ISNUMBER(FIND(";"&amp;UPPER(TRIM(Datos!Y181&amp;""))&amp;";",Y$1007))),OR(UPPER(TRIM(Datos!Y181&amp;""))="SÍ",UPPER(TRIM(Datos!Y181&amp;""))="SI",UPPER(TRIM(Datos!Y181&amp;""))="NO"),IF(ISNUMBER(Datos!Y181),AND(OR(Y$1005="",Datos!Y181&gt;=Y$1005),OR(Y$1006="",Datos!Y181&lt;=Y$1006)),FALSE),TRUE))))</f>
        <v>0.0</v>
      </c>
      <c r="Z181">
        <f>IF(Datos!Z181="",0,IF(AND(Z$1008&lt;&gt;"",Datos!Z181=Z$1008),0,IF(Z$1004=0,0,1-CHOOSE(Z$1004,IF(ISNUMBER(Datos!Z181),AND(OR(Z$1005="",Datos!Z181&gt;=Z$1005),OR(Z$1006="",Datos!Z181&lt;=Z$1006)),FALSE),IF(ISNUMBER(Datos!Z181),AND(Datos!Z181=INT(Datos!Z181),AND(OR(Z$1005="",Datos!Z181&gt;=Z$1005),OR(Z$1006="",Datos!Z181&lt;=Z$1006))),FALSE),OR(ISNUMBER(FIND(";"&amp;UPPER(TRIM(Datos!Z181&amp;""))&amp;"=",Z$1007)),ISNUMBER(FIND(";"&amp;UPPER(TRIM(Datos!Z181&amp;""))&amp;";",Z$1007))),OR(UPPER(TRIM(Datos!Z181&amp;""))="SÍ",UPPER(TRIM(Datos!Z181&amp;""))="SI",UPPER(TRIM(Datos!Z181&amp;""))="NO"),IF(ISNUMBER(Datos!Z181),AND(OR(Z$1005="",Datos!Z181&gt;=Z$1005),OR(Z$1006="",Datos!Z181&lt;=Z$1006)),FALSE),TRUE))))</f>
        <v>0.0</v>
      </c>
      <c r="AA181">
        <f>IF(Datos!AA181="",0,IF(AND(AA$1008&lt;&gt;"",Datos!AA181=AA$1008),0,IF(AA$1004=0,0,1-CHOOSE(AA$1004,IF(ISNUMBER(Datos!AA181),AND(OR(AA$1005="",Datos!AA181&gt;=AA$1005),OR(AA$1006="",Datos!AA181&lt;=AA$1006)),FALSE),IF(ISNUMBER(Datos!AA181),AND(Datos!AA181=INT(Datos!AA181),AND(OR(AA$1005="",Datos!AA181&gt;=AA$1005),OR(AA$1006="",Datos!AA181&lt;=AA$1006))),FALSE),OR(ISNUMBER(FIND(";"&amp;UPPER(TRIM(Datos!AA181&amp;""))&amp;"=",AA$1007)),ISNUMBER(FIND(";"&amp;UPPER(TRIM(Datos!AA181&amp;""))&amp;";",AA$1007))),OR(UPPER(TRIM(Datos!AA181&amp;""))="SÍ",UPPER(TRIM(Datos!AA181&amp;""))="SI",UPPER(TRIM(Datos!AA181&amp;""))="NO"),IF(ISNUMBER(Datos!AA181),AND(OR(AA$1005="",Datos!AA181&gt;=AA$1005),OR(AA$1006="",Datos!AA181&lt;=AA$1006)),FALSE),TRUE))))</f>
        <v>0.0</v>
      </c>
      <c r="AB181">
        <f>IF(Datos!AB181="",0,IF(AND(AB$1008&lt;&gt;"",Datos!AB181=AB$1008),0,IF(AB$1004=0,0,1-CHOOSE(AB$1004,IF(ISNUMBER(Datos!AB181),AND(OR(AB$1005="",Datos!AB181&gt;=AB$1005),OR(AB$1006="",Datos!AB181&lt;=AB$1006)),FALSE),IF(ISNUMBER(Datos!AB181),AND(Datos!AB181=INT(Datos!AB181),AND(OR(AB$1005="",Datos!AB181&gt;=AB$1005),OR(AB$1006="",Datos!AB181&lt;=AB$1006))),FALSE),OR(ISNUMBER(FIND(";"&amp;UPPER(TRIM(Datos!AB181&amp;""))&amp;"=",AB$1007)),ISNUMBER(FIND(";"&amp;UPPER(TRIM(Datos!AB181&amp;""))&amp;";",AB$1007))),OR(UPPER(TRIM(Datos!AB181&amp;""))="SÍ",UPPER(TRIM(Datos!AB181&amp;""))="SI",UPPER(TRIM(Datos!AB181&amp;""))="NO"),IF(ISNUMBER(Datos!AB181),AND(OR(AB$1005="",Datos!AB181&gt;=AB$1005),OR(AB$1006="",Datos!AB181&lt;=AB$1006)),FALSE),TRUE))))</f>
        <v>0.0</v>
      </c>
      <c r="AC181">
        <f>IF(Datos!AC181="",0,IF(AND(AC$1008&lt;&gt;"",Datos!AC181=AC$1008),0,IF(AC$1004=0,0,1-CHOOSE(AC$1004,IF(ISNUMBER(Datos!AC181),AND(OR(AC$1005="",Datos!AC181&gt;=AC$1005),OR(AC$1006="",Datos!AC181&lt;=AC$1006)),FALSE),IF(ISNUMBER(Datos!AC181),AND(Datos!AC181=INT(Datos!AC181),AND(OR(AC$1005="",Datos!AC181&gt;=AC$1005),OR(AC$1006="",Datos!AC181&lt;=AC$1006))),FALSE),OR(ISNUMBER(FIND(";"&amp;UPPER(TRIM(Datos!AC181&amp;""))&amp;"=",AC$1007)),ISNUMBER(FIND(";"&amp;UPPER(TRIM(Datos!AC181&amp;""))&amp;";",AC$1007))),OR(UPPER(TRIM(Datos!AC181&amp;""))="SÍ",UPPER(TRIM(Datos!AC181&amp;""))="SI",UPPER(TRIM(Datos!AC181&amp;""))="NO"),IF(ISNUMBER(Datos!AC181),AND(OR(AC$1005="",Datos!AC181&gt;=AC$1005),OR(AC$1006="",Datos!AC181&lt;=AC$1006)),FALSE),TRUE))))</f>
        <v>0.0</v>
      </c>
      <c r="AD181">
        <f>IF(Datos!AD181="",0,IF(AND(AD$1008&lt;&gt;"",Datos!AD181=AD$1008),0,IF(AD$1004=0,0,1-CHOOSE(AD$1004,IF(ISNUMBER(Datos!AD181),AND(OR(AD$1005="",Datos!AD181&gt;=AD$1005),OR(AD$1006="",Datos!AD181&lt;=AD$1006)),FALSE),IF(ISNUMBER(Datos!AD181),AND(Datos!AD181=INT(Datos!AD181),AND(OR(AD$1005="",Datos!AD181&gt;=AD$1005),OR(AD$1006="",Datos!AD181&lt;=AD$1006))),FALSE),OR(ISNUMBER(FIND(";"&amp;UPPER(TRIM(Datos!AD181&amp;""))&amp;"=",AD$1007)),ISNUMBER(FIND(";"&amp;UPPER(TRIM(Datos!AD181&amp;""))&amp;";",AD$1007))),OR(UPPER(TRIM(Datos!AD181&amp;""))="SÍ",UPPER(TRIM(Datos!AD181&amp;""))="SI",UPPER(TRIM(Datos!AD181&amp;""))="NO"),IF(ISNUMBER(Datos!AD181),AND(OR(AD$1005="",Datos!AD181&gt;=AD$1005),OR(AD$1006="",Datos!AD181&lt;=AD$1006)),FALSE),TRUE))))</f>
        <v>0.0</v>
      </c>
      <c r="AE181">
        <f>IF(Datos!AE181="",0,IF(AND(AE$1008&lt;&gt;"",Datos!AE181=AE$1008),0,IF(AE$1004=0,0,1-CHOOSE(AE$1004,IF(ISNUMBER(Datos!AE181),AND(OR(AE$1005="",Datos!AE181&gt;=AE$1005),OR(AE$1006="",Datos!AE181&lt;=AE$1006)),FALSE),IF(ISNUMBER(Datos!AE181),AND(Datos!AE181=INT(Datos!AE181),AND(OR(AE$1005="",Datos!AE181&gt;=AE$1005),OR(AE$1006="",Datos!AE181&lt;=AE$1006))),FALSE),OR(ISNUMBER(FIND(";"&amp;UPPER(TRIM(Datos!AE181&amp;""))&amp;"=",AE$1007)),ISNUMBER(FIND(";"&amp;UPPER(TRIM(Datos!AE181&amp;""))&amp;";",AE$1007))),OR(UPPER(TRIM(Datos!AE181&amp;""))="SÍ",UPPER(TRIM(Datos!AE181&amp;""))="SI",UPPER(TRIM(Datos!AE181&amp;""))="NO"),IF(ISNUMBER(Datos!AE181),AND(OR(AE$1005="",Datos!AE181&gt;=AE$1005),OR(AE$1006="",Datos!AE181&lt;=AE$1006)),FALSE),TRUE))))</f>
        <v>0.0</v>
      </c>
    </row>
    <row r="182" spans="2:31">
      <c r="B182">
        <f>IF(Datos!B182="",0,IF(AND(B$1008&lt;&gt;"",Datos!B182=B$1008),0,IF(B$1004=0,0,1-CHOOSE(B$1004,IF(ISNUMBER(Datos!B182),AND(OR(B$1005="",Datos!B182&gt;=B$1005),OR(B$1006="",Datos!B182&lt;=B$1006)),FALSE),IF(ISNUMBER(Datos!B182),AND(Datos!B182=INT(Datos!B182),AND(OR(B$1005="",Datos!B182&gt;=B$1005),OR(B$1006="",Datos!B182&lt;=B$1006))),FALSE),OR(ISNUMBER(FIND(";"&amp;UPPER(TRIM(Datos!B182&amp;""))&amp;"=",B$1007)),ISNUMBER(FIND(";"&amp;UPPER(TRIM(Datos!B182&amp;""))&amp;";",B$1007))),OR(UPPER(TRIM(Datos!B182&amp;""))="SÍ",UPPER(TRIM(Datos!B182&amp;""))="SI",UPPER(TRIM(Datos!B182&amp;""))="NO"),IF(ISNUMBER(Datos!B182),AND(OR(B$1005="",Datos!B182&gt;=B$1005),OR(B$1006="",Datos!B182&lt;=B$1006)),FALSE),TRUE))))</f>
        <v>0.0</v>
      </c>
      <c r="C182">
        <f>IF(Datos!C182="",0,IF(AND(C$1008&lt;&gt;"",Datos!C182=C$1008),0,IF(C$1004=0,0,1-CHOOSE(C$1004,IF(ISNUMBER(Datos!C182),AND(OR(C$1005="",Datos!C182&gt;=C$1005),OR(C$1006="",Datos!C182&lt;=C$1006)),FALSE),IF(ISNUMBER(Datos!C182),AND(Datos!C182=INT(Datos!C182),AND(OR(C$1005="",Datos!C182&gt;=C$1005),OR(C$1006="",Datos!C182&lt;=C$1006))),FALSE),OR(ISNUMBER(FIND(";"&amp;UPPER(TRIM(Datos!C182&amp;""))&amp;"=",C$1007)),ISNUMBER(FIND(";"&amp;UPPER(TRIM(Datos!C182&amp;""))&amp;";",C$1007))),OR(UPPER(TRIM(Datos!C182&amp;""))="SÍ",UPPER(TRIM(Datos!C182&amp;""))="SI",UPPER(TRIM(Datos!C182&amp;""))="NO"),IF(ISNUMBER(Datos!C182),AND(OR(C$1005="",Datos!C182&gt;=C$1005),OR(C$1006="",Datos!C182&lt;=C$1006)),FALSE),TRUE))))</f>
        <v>0.0</v>
      </c>
      <c r="D182">
        <f>IF(Datos!D182="",0,IF(AND(D$1008&lt;&gt;"",Datos!D182=D$1008),0,IF(D$1004=0,0,1-CHOOSE(D$1004,IF(ISNUMBER(Datos!D182),AND(OR(D$1005="",Datos!D182&gt;=D$1005),OR(D$1006="",Datos!D182&lt;=D$1006)),FALSE),IF(ISNUMBER(Datos!D182),AND(Datos!D182=INT(Datos!D182),AND(OR(D$1005="",Datos!D182&gt;=D$1005),OR(D$1006="",Datos!D182&lt;=D$1006))),FALSE),OR(ISNUMBER(FIND(";"&amp;UPPER(TRIM(Datos!D182&amp;""))&amp;"=",D$1007)),ISNUMBER(FIND(";"&amp;UPPER(TRIM(Datos!D182&amp;""))&amp;";",D$1007))),OR(UPPER(TRIM(Datos!D182&amp;""))="SÍ",UPPER(TRIM(Datos!D182&amp;""))="SI",UPPER(TRIM(Datos!D182&amp;""))="NO"),IF(ISNUMBER(Datos!D182),AND(OR(D$1005="",Datos!D182&gt;=D$1005),OR(D$1006="",Datos!D182&lt;=D$1006)),FALSE),TRUE))))</f>
        <v>0.0</v>
      </c>
      <c r="E182">
        <f>IF(Datos!E182="",0,IF(AND(E$1008&lt;&gt;"",Datos!E182=E$1008),0,IF(E$1004=0,0,1-CHOOSE(E$1004,IF(ISNUMBER(Datos!E182),AND(OR(E$1005="",Datos!E182&gt;=E$1005),OR(E$1006="",Datos!E182&lt;=E$1006)),FALSE),IF(ISNUMBER(Datos!E182),AND(Datos!E182=INT(Datos!E182),AND(OR(E$1005="",Datos!E182&gt;=E$1005),OR(E$1006="",Datos!E182&lt;=E$1006))),FALSE),OR(ISNUMBER(FIND(";"&amp;UPPER(TRIM(Datos!E182&amp;""))&amp;"=",E$1007)),ISNUMBER(FIND(";"&amp;UPPER(TRIM(Datos!E182&amp;""))&amp;";",E$1007))),OR(UPPER(TRIM(Datos!E182&amp;""))="SÍ",UPPER(TRIM(Datos!E182&amp;""))="SI",UPPER(TRIM(Datos!E182&amp;""))="NO"),IF(ISNUMBER(Datos!E182),AND(OR(E$1005="",Datos!E182&gt;=E$1005),OR(E$1006="",Datos!E182&lt;=E$1006)),FALSE),TRUE))))</f>
        <v>0.0</v>
      </c>
      <c r="F182">
        <f>IF(Datos!F182="",0,IF(AND(F$1008&lt;&gt;"",Datos!F182=F$1008),0,IF(F$1004=0,0,1-CHOOSE(F$1004,IF(ISNUMBER(Datos!F182),AND(OR(F$1005="",Datos!F182&gt;=F$1005),OR(F$1006="",Datos!F182&lt;=F$1006)),FALSE),IF(ISNUMBER(Datos!F182),AND(Datos!F182=INT(Datos!F182),AND(OR(F$1005="",Datos!F182&gt;=F$1005),OR(F$1006="",Datos!F182&lt;=F$1006))),FALSE),OR(ISNUMBER(FIND(";"&amp;UPPER(TRIM(Datos!F182&amp;""))&amp;"=",F$1007)),ISNUMBER(FIND(";"&amp;UPPER(TRIM(Datos!F182&amp;""))&amp;";",F$1007))),OR(UPPER(TRIM(Datos!F182&amp;""))="SÍ",UPPER(TRIM(Datos!F182&amp;""))="SI",UPPER(TRIM(Datos!F182&amp;""))="NO"),IF(ISNUMBER(Datos!F182),AND(OR(F$1005="",Datos!F182&gt;=F$1005),OR(F$1006="",Datos!F182&lt;=F$1006)),FALSE),TRUE))))</f>
        <v>0.0</v>
      </c>
      <c r="G182">
        <f>IF(Datos!G182="",0,IF(AND(G$1008&lt;&gt;"",Datos!G182=G$1008),0,IF(G$1004=0,0,1-CHOOSE(G$1004,IF(ISNUMBER(Datos!G182),AND(OR(G$1005="",Datos!G182&gt;=G$1005),OR(G$1006="",Datos!G182&lt;=G$1006)),FALSE),IF(ISNUMBER(Datos!G182),AND(Datos!G182=INT(Datos!G182),AND(OR(G$1005="",Datos!G182&gt;=G$1005),OR(G$1006="",Datos!G182&lt;=G$1006))),FALSE),OR(ISNUMBER(FIND(";"&amp;UPPER(TRIM(Datos!G182&amp;""))&amp;"=",G$1007)),ISNUMBER(FIND(";"&amp;UPPER(TRIM(Datos!G182&amp;""))&amp;";",G$1007))),OR(UPPER(TRIM(Datos!G182&amp;""))="SÍ",UPPER(TRIM(Datos!G182&amp;""))="SI",UPPER(TRIM(Datos!G182&amp;""))="NO"),IF(ISNUMBER(Datos!G182),AND(OR(G$1005="",Datos!G182&gt;=G$1005),OR(G$1006="",Datos!G182&lt;=G$1006)),FALSE),TRUE))))</f>
        <v>0.0</v>
      </c>
      <c r="H182">
        <f>IF(Datos!H182="",0,IF(AND(H$1008&lt;&gt;"",Datos!H182=H$1008),0,IF(H$1004=0,0,1-CHOOSE(H$1004,IF(ISNUMBER(Datos!H182),AND(OR(H$1005="",Datos!H182&gt;=H$1005),OR(H$1006="",Datos!H182&lt;=H$1006)),FALSE),IF(ISNUMBER(Datos!H182),AND(Datos!H182=INT(Datos!H182),AND(OR(H$1005="",Datos!H182&gt;=H$1005),OR(H$1006="",Datos!H182&lt;=H$1006))),FALSE),OR(ISNUMBER(FIND(";"&amp;UPPER(TRIM(Datos!H182&amp;""))&amp;"=",H$1007)),ISNUMBER(FIND(";"&amp;UPPER(TRIM(Datos!H182&amp;""))&amp;";",H$1007))),OR(UPPER(TRIM(Datos!H182&amp;""))="SÍ",UPPER(TRIM(Datos!H182&amp;""))="SI",UPPER(TRIM(Datos!H182&amp;""))="NO"),IF(ISNUMBER(Datos!H182),AND(OR(H$1005="",Datos!H182&gt;=H$1005),OR(H$1006="",Datos!H182&lt;=H$1006)),FALSE),TRUE))))</f>
        <v>0.0</v>
      </c>
      <c r="I182">
        <f>IF(Datos!I182="",0,IF(AND(I$1008&lt;&gt;"",Datos!I182=I$1008),0,IF(I$1004=0,0,1-CHOOSE(I$1004,IF(ISNUMBER(Datos!I182),AND(OR(I$1005="",Datos!I182&gt;=I$1005),OR(I$1006="",Datos!I182&lt;=I$1006)),FALSE),IF(ISNUMBER(Datos!I182),AND(Datos!I182=INT(Datos!I182),AND(OR(I$1005="",Datos!I182&gt;=I$1005),OR(I$1006="",Datos!I182&lt;=I$1006))),FALSE),OR(ISNUMBER(FIND(";"&amp;UPPER(TRIM(Datos!I182&amp;""))&amp;"=",I$1007)),ISNUMBER(FIND(";"&amp;UPPER(TRIM(Datos!I182&amp;""))&amp;";",I$1007))),OR(UPPER(TRIM(Datos!I182&amp;""))="SÍ",UPPER(TRIM(Datos!I182&amp;""))="SI",UPPER(TRIM(Datos!I182&amp;""))="NO"),IF(ISNUMBER(Datos!I182),AND(OR(I$1005="",Datos!I182&gt;=I$1005),OR(I$1006="",Datos!I182&lt;=I$1006)),FALSE),TRUE))))</f>
        <v>0.0</v>
      </c>
      <c r="J182">
        <f>IF(Datos!J182="",0,IF(AND(J$1008&lt;&gt;"",Datos!J182=J$1008),0,IF(J$1004=0,0,1-CHOOSE(J$1004,IF(ISNUMBER(Datos!J182),AND(OR(J$1005="",Datos!J182&gt;=J$1005),OR(J$1006="",Datos!J182&lt;=J$1006)),FALSE),IF(ISNUMBER(Datos!J182),AND(Datos!J182=INT(Datos!J182),AND(OR(J$1005="",Datos!J182&gt;=J$1005),OR(J$1006="",Datos!J182&lt;=J$1006))),FALSE),OR(ISNUMBER(FIND(";"&amp;UPPER(TRIM(Datos!J182&amp;""))&amp;"=",J$1007)),ISNUMBER(FIND(";"&amp;UPPER(TRIM(Datos!J182&amp;""))&amp;";",J$1007))),OR(UPPER(TRIM(Datos!J182&amp;""))="SÍ",UPPER(TRIM(Datos!J182&amp;""))="SI",UPPER(TRIM(Datos!J182&amp;""))="NO"),IF(ISNUMBER(Datos!J182),AND(OR(J$1005="",Datos!J182&gt;=J$1005),OR(J$1006="",Datos!J182&lt;=J$1006)),FALSE),TRUE))))</f>
        <v>0.0</v>
      </c>
      <c r="K182">
        <f>IF(Datos!K182="",0,IF(AND(K$1008&lt;&gt;"",Datos!K182=K$1008),0,IF(K$1004=0,0,1-CHOOSE(K$1004,IF(ISNUMBER(Datos!K182),AND(OR(K$1005="",Datos!K182&gt;=K$1005),OR(K$1006="",Datos!K182&lt;=K$1006)),FALSE),IF(ISNUMBER(Datos!K182),AND(Datos!K182=INT(Datos!K182),AND(OR(K$1005="",Datos!K182&gt;=K$1005),OR(K$1006="",Datos!K182&lt;=K$1006))),FALSE),OR(ISNUMBER(FIND(";"&amp;UPPER(TRIM(Datos!K182&amp;""))&amp;"=",K$1007)),ISNUMBER(FIND(";"&amp;UPPER(TRIM(Datos!K182&amp;""))&amp;";",K$1007))),OR(UPPER(TRIM(Datos!K182&amp;""))="SÍ",UPPER(TRIM(Datos!K182&amp;""))="SI",UPPER(TRIM(Datos!K182&amp;""))="NO"),IF(ISNUMBER(Datos!K182),AND(OR(K$1005="",Datos!K182&gt;=K$1005),OR(K$1006="",Datos!K182&lt;=K$1006)),FALSE),TRUE))))</f>
        <v>0.0</v>
      </c>
      <c r="L182">
        <f>IF(Datos!L182="",0,IF(AND(L$1008&lt;&gt;"",Datos!L182=L$1008),0,IF(L$1004=0,0,1-CHOOSE(L$1004,IF(ISNUMBER(Datos!L182),AND(OR(L$1005="",Datos!L182&gt;=L$1005),OR(L$1006="",Datos!L182&lt;=L$1006)),FALSE),IF(ISNUMBER(Datos!L182),AND(Datos!L182=INT(Datos!L182),AND(OR(L$1005="",Datos!L182&gt;=L$1005),OR(L$1006="",Datos!L182&lt;=L$1006))),FALSE),OR(ISNUMBER(FIND(";"&amp;UPPER(TRIM(Datos!L182&amp;""))&amp;"=",L$1007)),ISNUMBER(FIND(";"&amp;UPPER(TRIM(Datos!L182&amp;""))&amp;";",L$1007))),OR(UPPER(TRIM(Datos!L182&amp;""))="SÍ",UPPER(TRIM(Datos!L182&amp;""))="SI",UPPER(TRIM(Datos!L182&amp;""))="NO"),IF(ISNUMBER(Datos!L182),AND(OR(L$1005="",Datos!L182&gt;=L$1005),OR(L$1006="",Datos!L182&lt;=L$1006)),FALSE),TRUE))))</f>
        <v>0.0</v>
      </c>
      <c r="M182">
        <f>IF(Datos!M182="",0,IF(AND(M$1008&lt;&gt;"",Datos!M182=M$1008),0,IF(M$1004=0,0,1-CHOOSE(M$1004,IF(ISNUMBER(Datos!M182),AND(OR(M$1005="",Datos!M182&gt;=M$1005),OR(M$1006="",Datos!M182&lt;=M$1006)),FALSE),IF(ISNUMBER(Datos!M182),AND(Datos!M182=INT(Datos!M182),AND(OR(M$1005="",Datos!M182&gt;=M$1005),OR(M$1006="",Datos!M182&lt;=M$1006))),FALSE),OR(ISNUMBER(FIND(";"&amp;UPPER(TRIM(Datos!M182&amp;""))&amp;"=",M$1007)),ISNUMBER(FIND(";"&amp;UPPER(TRIM(Datos!M182&amp;""))&amp;";",M$1007))),OR(UPPER(TRIM(Datos!M182&amp;""))="SÍ",UPPER(TRIM(Datos!M182&amp;""))="SI",UPPER(TRIM(Datos!M182&amp;""))="NO"),IF(ISNUMBER(Datos!M182),AND(OR(M$1005="",Datos!M182&gt;=M$1005),OR(M$1006="",Datos!M182&lt;=M$1006)),FALSE),TRUE))))</f>
        <v>0.0</v>
      </c>
      <c r="N182">
        <f>IF(Datos!N182="",0,IF(AND(N$1008&lt;&gt;"",Datos!N182=N$1008),0,IF(N$1004=0,0,1-CHOOSE(N$1004,IF(ISNUMBER(Datos!N182),AND(OR(N$1005="",Datos!N182&gt;=N$1005),OR(N$1006="",Datos!N182&lt;=N$1006)),FALSE),IF(ISNUMBER(Datos!N182),AND(Datos!N182=INT(Datos!N182),AND(OR(N$1005="",Datos!N182&gt;=N$1005),OR(N$1006="",Datos!N182&lt;=N$1006))),FALSE),OR(ISNUMBER(FIND(";"&amp;UPPER(TRIM(Datos!N182&amp;""))&amp;"=",N$1007)),ISNUMBER(FIND(";"&amp;UPPER(TRIM(Datos!N182&amp;""))&amp;";",N$1007))),OR(UPPER(TRIM(Datos!N182&amp;""))="SÍ",UPPER(TRIM(Datos!N182&amp;""))="SI",UPPER(TRIM(Datos!N182&amp;""))="NO"),IF(ISNUMBER(Datos!N182),AND(OR(N$1005="",Datos!N182&gt;=N$1005),OR(N$1006="",Datos!N182&lt;=N$1006)),FALSE),TRUE))))</f>
        <v>0.0</v>
      </c>
      <c r="O182">
        <f>IF(Datos!O182="",0,IF(AND(O$1008&lt;&gt;"",Datos!O182=O$1008),0,IF(O$1004=0,0,1-CHOOSE(O$1004,IF(ISNUMBER(Datos!O182),AND(OR(O$1005="",Datos!O182&gt;=O$1005),OR(O$1006="",Datos!O182&lt;=O$1006)),FALSE),IF(ISNUMBER(Datos!O182),AND(Datos!O182=INT(Datos!O182),AND(OR(O$1005="",Datos!O182&gt;=O$1005),OR(O$1006="",Datos!O182&lt;=O$1006))),FALSE),OR(ISNUMBER(FIND(";"&amp;UPPER(TRIM(Datos!O182&amp;""))&amp;"=",O$1007)),ISNUMBER(FIND(";"&amp;UPPER(TRIM(Datos!O182&amp;""))&amp;";",O$1007))),OR(UPPER(TRIM(Datos!O182&amp;""))="SÍ",UPPER(TRIM(Datos!O182&amp;""))="SI",UPPER(TRIM(Datos!O182&amp;""))="NO"),IF(ISNUMBER(Datos!O182),AND(OR(O$1005="",Datos!O182&gt;=O$1005),OR(O$1006="",Datos!O182&lt;=O$1006)),FALSE),TRUE))))</f>
        <v>0.0</v>
      </c>
      <c r="P182">
        <f>IF(Datos!P182="",0,IF(AND(P$1008&lt;&gt;"",Datos!P182=P$1008),0,IF(P$1004=0,0,1-CHOOSE(P$1004,IF(ISNUMBER(Datos!P182),AND(OR(P$1005="",Datos!P182&gt;=P$1005),OR(P$1006="",Datos!P182&lt;=P$1006)),FALSE),IF(ISNUMBER(Datos!P182),AND(Datos!P182=INT(Datos!P182),AND(OR(P$1005="",Datos!P182&gt;=P$1005),OR(P$1006="",Datos!P182&lt;=P$1006))),FALSE),OR(ISNUMBER(FIND(";"&amp;UPPER(TRIM(Datos!P182&amp;""))&amp;"=",P$1007)),ISNUMBER(FIND(";"&amp;UPPER(TRIM(Datos!P182&amp;""))&amp;";",P$1007))),OR(UPPER(TRIM(Datos!P182&amp;""))="SÍ",UPPER(TRIM(Datos!P182&amp;""))="SI",UPPER(TRIM(Datos!P182&amp;""))="NO"),IF(ISNUMBER(Datos!P182),AND(OR(P$1005="",Datos!P182&gt;=P$1005),OR(P$1006="",Datos!P182&lt;=P$1006)),FALSE),TRUE))))</f>
        <v>0.0</v>
      </c>
      <c r="Q182">
        <f>IF(Datos!Q182="",0,IF(AND(Q$1008&lt;&gt;"",Datos!Q182=Q$1008),0,IF(Q$1004=0,0,1-CHOOSE(Q$1004,IF(ISNUMBER(Datos!Q182),AND(OR(Q$1005="",Datos!Q182&gt;=Q$1005),OR(Q$1006="",Datos!Q182&lt;=Q$1006)),FALSE),IF(ISNUMBER(Datos!Q182),AND(Datos!Q182=INT(Datos!Q182),AND(OR(Q$1005="",Datos!Q182&gt;=Q$1005),OR(Q$1006="",Datos!Q182&lt;=Q$1006))),FALSE),OR(ISNUMBER(FIND(";"&amp;UPPER(TRIM(Datos!Q182&amp;""))&amp;"=",Q$1007)),ISNUMBER(FIND(";"&amp;UPPER(TRIM(Datos!Q182&amp;""))&amp;";",Q$1007))),OR(UPPER(TRIM(Datos!Q182&amp;""))="SÍ",UPPER(TRIM(Datos!Q182&amp;""))="SI",UPPER(TRIM(Datos!Q182&amp;""))="NO"),IF(ISNUMBER(Datos!Q182),AND(OR(Q$1005="",Datos!Q182&gt;=Q$1005),OR(Q$1006="",Datos!Q182&lt;=Q$1006)),FALSE),TRUE))))</f>
        <v>0.0</v>
      </c>
      <c r="R182">
        <f>IF(Datos!R182="",0,IF(AND(R$1008&lt;&gt;"",Datos!R182=R$1008),0,IF(R$1004=0,0,1-CHOOSE(R$1004,IF(ISNUMBER(Datos!R182),AND(OR(R$1005="",Datos!R182&gt;=R$1005),OR(R$1006="",Datos!R182&lt;=R$1006)),FALSE),IF(ISNUMBER(Datos!R182),AND(Datos!R182=INT(Datos!R182),AND(OR(R$1005="",Datos!R182&gt;=R$1005),OR(R$1006="",Datos!R182&lt;=R$1006))),FALSE),OR(ISNUMBER(FIND(";"&amp;UPPER(TRIM(Datos!R182&amp;""))&amp;"=",R$1007)),ISNUMBER(FIND(";"&amp;UPPER(TRIM(Datos!R182&amp;""))&amp;";",R$1007))),OR(UPPER(TRIM(Datos!R182&amp;""))="SÍ",UPPER(TRIM(Datos!R182&amp;""))="SI",UPPER(TRIM(Datos!R182&amp;""))="NO"),IF(ISNUMBER(Datos!R182),AND(OR(R$1005="",Datos!R182&gt;=R$1005),OR(R$1006="",Datos!R182&lt;=R$1006)),FALSE),TRUE))))</f>
        <v>0.0</v>
      </c>
      <c r="S182">
        <f>IF(Datos!S182="",0,IF(AND(S$1008&lt;&gt;"",Datos!S182=S$1008),0,IF(S$1004=0,0,1-CHOOSE(S$1004,IF(ISNUMBER(Datos!S182),AND(OR(S$1005="",Datos!S182&gt;=S$1005),OR(S$1006="",Datos!S182&lt;=S$1006)),FALSE),IF(ISNUMBER(Datos!S182),AND(Datos!S182=INT(Datos!S182),AND(OR(S$1005="",Datos!S182&gt;=S$1005),OR(S$1006="",Datos!S182&lt;=S$1006))),FALSE),OR(ISNUMBER(FIND(";"&amp;UPPER(TRIM(Datos!S182&amp;""))&amp;"=",S$1007)),ISNUMBER(FIND(";"&amp;UPPER(TRIM(Datos!S182&amp;""))&amp;";",S$1007))),OR(UPPER(TRIM(Datos!S182&amp;""))="SÍ",UPPER(TRIM(Datos!S182&amp;""))="SI",UPPER(TRIM(Datos!S182&amp;""))="NO"),IF(ISNUMBER(Datos!S182),AND(OR(S$1005="",Datos!S182&gt;=S$1005),OR(S$1006="",Datos!S182&lt;=S$1006)),FALSE),TRUE))))</f>
        <v>0.0</v>
      </c>
      <c r="T182">
        <f>IF(Datos!T182="",0,IF(AND(T$1008&lt;&gt;"",Datos!T182=T$1008),0,IF(T$1004=0,0,1-CHOOSE(T$1004,IF(ISNUMBER(Datos!T182),AND(OR(T$1005="",Datos!T182&gt;=T$1005),OR(T$1006="",Datos!T182&lt;=T$1006)),FALSE),IF(ISNUMBER(Datos!T182),AND(Datos!T182=INT(Datos!T182),AND(OR(T$1005="",Datos!T182&gt;=T$1005),OR(T$1006="",Datos!T182&lt;=T$1006))),FALSE),OR(ISNUMBER(FIND(";"&amp;UPPER(TRIM(Datos!T182&amp;""))&amp;"=",T$1007)),ISNUMBER(FIND(";"&amp;UPPER(TRIM(Datos!T182&amp;""))&amp;";",T$1007))),OR(UPPER(TRIM(Datos!T182&amp;""))="SÍ",UPPER(TRIM(Datos!T182&amp;""))="SI",UPPER(TRIM(Datos!T182&amp;""))="NO"),IF(ISNUMBER(Datos!T182),AND(OR(T$1005="",Datos!T182&gt;=T$1005),OR(T$1006="",Datos!T182&lt;=T$1006)),FALSE),TRUE))))</f>
        <v>0.0</v>
      </c>
      <c r="U182">
        <f>IF(Datos!U182="",0,IF(AND(U$1008&lt;&gt;"",Datos!U182=U$1008),0,IF(U$1004=0,0,1-CHOOSE(U$1004,IF(ISNUMBER(Datos!U182),AND(OR(U$1005="",Datos!U182&gt;=U$1005),OR(U$1006="",Datos!U182&lt;=U$1006)),FALSE),IF(ISNUMBER(Datos!U182),AND(Datos!U182=INT(Datos!U182),AND(OR(U$1005="",Datos!U182&gt;=U$1005),OR(U$1006="",Datos!U182&lt;=U$1006))),FALSE),OR(ISNUMBER(FIND(";"&amp;UPPER(TRIM(Datos!U182&amp;""))&amp;"=",U$1007)),ISNUMBER(FIND(";"&amp;UPPER(TRIM(Datos!U182&amp;""))&amp;";",U$1007))),OR(UPPER(TRIM(Datos!U182&amp;""))="SÍ",UPPER(TRIM(Datos!U182&amp;""))="SI",UPPER(TRIM(Datos!U182&amp;""))="NO"),IF(ISNUMBER(Datos!U182),AND(OR(U$1005="",Datos!U182&gt;=U$1005),OR(U$1006="",Datos!U182&lt;=U$1006)),FALSE),TRUE))))</f>
        <v>0.0</v>
      </c>
      <c r="V182">
        <f>IF(Datos!V182="",0,IF(AND(V$1008&lt;&gt;"",Datos!V182=V$1008),0,IF(V$1004=0,0,1-CHOOSE(V$1004,IF(ISNUMBER(Datos!V182),AND(OR(V$1005="",Datos!V182&gt;=V$1005),OR(V$1006="",Datos!V182&lt;=V$1006)),FALSE),IF(ISNUMBER(Datos!V182),AND(Datos!V182=INT(Datos!V182),AND(OR(V$1005="",Datos!V182&gt;=V$1005),OR(V$1006="",Datos!V182&lt;=V$1006))),FALSE),OR(ISNUMBER(FIND(";"&amp;UPPER(TRIM(Datos!V182&amp;""))&amp;"=",V$1007)),ISNUMBER(FIND(";"&amp;UPPER(TRIM(Datos!V182&amp;""))&amp;";",V$1007))),OR(UPPER(TRIM(Datos!V182&amp;""))="SÍ",UPPER(TRIM(Datos!V182&amp;""))="SI",UPPER(TRIM(Datos!V182&amp;""))="NO"),IF(ISNUMBER(Datos!V182),AND(OR(V$1005="",Datos!V182&gt;=V$1005),OR(V$1006="",Datos!V182&lt;=V$1006)),FALSE),TRUE))))</f>
        <v>0.0</v>
      </c>
      <c r="W182">
        <f>IF(Datos!W182="",0,IF(AND(W$1008&lt;&gt;"",Datos!W182=W$1008),0,IF(W$1004=0,0,1-CHOOSE(W$1004,IF(ISNUMBER(Datos!W182),AND(OR(W$1005="",Datos!W182&gt;=W$1005),OR(W$1006="",Datos!W182&lt;=W$1006)),FALSE),IF(ISNUMBER(Datos!W182),AND(Datos!W182=INT(Datos!W182),AND(OR(W$1005="",Datos!W182&gt;=W$1005),OR(W$1006="",Datos!W182&lt;=W$1006))),FALSE),OR(ISNUMBER(FIND(";"&amp;UPPER(TRIM(Datos!W182&amp;""))&amp;"=",W$1007)),ISNUMBER(FIND(";"&amp;UPPER(TRIM(Datos!W182&amp;""))&amp;";",W$1007))),OR(UPPER(TRIM(Datos!W182&amp;""))="SÍ",UPPER(TRIM(Datos!W182&amp;""))="SI",UPPER(TRIM(Datos!W182&amp;""))="NO"),IF(ISNUMBER(Datos!W182),AND(OR(W$1005="",Datos!W182&gt;=W$1005),OR(W$1006="",Datos!W182&lt;=W$1006)),FALSE),TRUE))))</f>
        <v>0.0</v>
      </c>
      <c r="X182">
        <f>IF(Datos!X182="",0,IF(AND(X$1008&lt;&gt;"",Datos!X182=X$1008),0,IF(X$1004=0,0,1-CHOOSE(X$1004,IF(ISNUMBER(Datos!X182),AND(OR(X$1005="",Datos!X182&gt;=X$1005),OR(X$1006="",Datos!X182&lt;=X$1006)),FALSE),IF(ISNUMBER(Datos!X182),AND(Datos!X182=INT(Datos!X182),AND(OR(X$1005="",Datos!X182&gt;=X$1005),OR(X$1006="",Datos!X182&lt;=X$1006))),FALSE),OR(ISNUMBER(FIND(";"&amp;UPPER(TRIM(Datos!X182&amp;""))&amp;"=",X$1007)),ISNUMBER(FIND(";"&amp;UPPER(TRIM(Datos!X182&amp;""))&amp;";",X$1007))),OR(UPPER(TRIM(Datos!X182&amp;""))="SÍ",UPPER(TRIM(Datos!X182&amp;""))="SI",UPPER(TRIM(Datos!X182&amp;""))="NO"),IF(ISNUMBER(Datos!X182),AND(OR(X$1005="",Datos!X182&gt;=X$1005),OR(X$1006="",Datos!X182&lt;=X$1006)),FALSE),TRUE))))</f>
        <v>0.0</v>
      </c>
      <c r="Y182">
        <f>IF(Datos!Y182="",0,IF(AND(Y$1008&lt;&gt;"",Datos!Y182=Y$1008),0,IF(Y$1004=0,0,1-CHOOSE(Y$1004,IF(ISNUMBER(Datos!Y182),AND(OR(Y$1005="",Datos!Y182&gt;=Y$1005),OR(Y$1006="",Datos!Y182&lt;=Y$1006)),FALSE),IF(ISNUMBER(Datos!Y182),AND(Datos!Y182=INT(Datos!Y182),AND(OR(Y$1005="",Datos!Y182&gt;=Y$1005),OR(Y$1006="",Datos!Y182&lt;=Y$1006))),FALSE),OR(ISNUMBER(FIND(";"&amp;UPPER(TRIM(Datos!Y182&amp;""))&amp;"=",Y$1007)),ISNUMBER(FIND(";"&amp;UPPER(TRIM(Datos!Y182&amp;""))&amp;";",Y$1007))),OR(UPPER(TRIM(Datos!Y182&amp;""))="SÍ",UPPER(TRIM(Datos!Y182&amp;""))="SI",UPPER(TRIM(Datos!Y182&amp;""))="NO"),IF(ISNUMBER(Datos!Y182),AND(OR(Y$1005="",Datos!Y182&gt;=Y$1005),OR(Y$1006="",Datos!Y182&lt;=Y$1006)),FALSE),TRUE))))</f>
        <v>0.0</v>
      </c>
      <c r="Z182">
        <f>IF(Datos!Z182="",0,IF(AND(Z$1008&lt;&gt;"",Datos!Z182=Z$1008),0,IF(Z$1004=0,0,1-CHOOSE(Z$1004,IF(ISNUMBER(Datos!Z182),AND(OR(Z$1005="",Datos!Z182&gt;=Z$1005),OR(Z$1006="",Datos!Z182&lt;=Z$1006)),FALSE),IF(ISNUMBER(Datos!Z182),AND(Datos!Z182=INT(Datos!Z182),AND(OR(Z$1005="",Datos!Z182&gt;=Z$1005),OR(Z$1006="",Datos!Z182&lt;=Z$1006))),FALSE),OR(ISNUMBER(FIND(";"&amp;UPPER(TRIM(Datos!Z182&amp;""))&amp;"=",Z$1007)),ISNUMBER(FIND(";"&amp;UPPER(TRIM(Datos!Z182&amp;""))&amp;";",Z$1007))),OR(UPPER(TRIM(Datos!Z182&amp;""))="SÍ",UPPER(TRIM(Datos!Z182&amp;""))="SI",UPPER(TRIM(Datos!Z182&amp;""))="NO"),IF(ISNUMBER(Datos!Z182),AND(OR(Z$1005="",Datos!Z182&gt;=Z$1005),OR(Z$1006="",Datos!Z182&lt;=Z$1006)),FALSE),TRUE))))</f>
        <v>0.0</v>
      </c>
      <c r="AA182">
        <f>IF(Datos!AA182="",0,IF(AND(AA$1008&lt;&gt;"",Datos!AA182=AA$1008),0,IF(AA$1004=0,0,1-CHOOSE(AA$1004,IF(ISNUMBER(Datos!AA182),AND(OR(AA$1005="",Datos!AA182&gt;=AA$1005),OR(AA$1006="",Datos!AA182&lt;=AA$1006)),FALSE),IF(ISNUMBER(Datos!AA182),AND(Datos!AA182=INT(Datos!AA182),AND(OR(AA$1005="",Datos!AA182&gt;=AA$1005),OR(AA$1006="",Datos!AA182&lt;=AA$1006))),FALSE),OR(ISNUMBER(FIND(";"&amp;UPPER(TRIM(Datos!AA182&amp;""))&amp;"=",AA$1007)),ISNUMBER(FIND(";"&amp;UPPER(TRIM(Datos!AA182&amp;""))&amp;";",AA$1007))),OR(UPPER(TRIM(Datos!AA182&amp;""))="SÍ",UPPER(TRIM(Datos!AA182&amp;""))="SI",UPPER(TRIM(Datos!AA182&amp;""))="NO"),IF(ISNUMBER(Datos!AA182),AND(OR(AA$1005="",Datos!AA182&gt;=AA$1005),OR(AA$1006="",Datos!AA182&lt;=AA$1006)),FALSE),TRUE))))</f>
        <v>0.0</v>
      </c>
      <c r="AB182">
        <f>IF(Datos!AB182="",0,IF(AND(AB$1008&lt;&gt;"",Datos!AB182=AB$1008),0,IF(AB$1004=0,0,1-CHOOSE(AB$1004,IF(ISNUMBER(Datos!AB182),AND(OR(AB$1005="",Datos!AB182&gt;=AB$1005),OR(AB$1006="",Datos!AB182&lt;=AB$1006)),FALSE),IF(ISNUMBER(Datos!AB182),AND(Datos!AB182=INT(Datos!AB182),AND(OR(AB$1005="",Datos!AB182&gt;=AB$1005),OR(AB$1006="",Datos!AB182&lt;=AB$1006))),FALSE),OR(ISNUMBER(FIND(";"&amp;UPPER(TRIM(Datos!AB182&amp;""))&amp;"=",AB$1007)),ISNUMBER(FIND(";"&amp;UPPER(TRIM(Datos!AB182&amp;""))&amp;";",AB$1007))),OR(UPPER(TRIM(Datos!AB182&amp;""))="SÍ",UPPER(TRIM(Datos!AB182&amp;""))="SI",UPPER(TRIM(Datos!AB182&amp;""))="NO"),IF(ISNUMBER(Datos!AB182),AND(OR(AB$1005="",Datos!AB182&gt;=AB$1005),OR(AB$1006="",Datos!AB182&lt;=AB$1006)),FALSE),TRUE))))</f>
        <v>0.0</v>
      </c>
      <c r="AC182">
        <f>IF(Datos!AC182="",0,IF(AND(AC$1008&lt;&gt;"",Datos!AC182=AC$1008),0,IF(AC$1004=0,0,1-CHOOSE(AC$1004,IF(ISNUMBER(Datos!AC182),AND(OR(AC$1005="",Datos!AC182&gt;=AC$1005),OR(AC$1006="",Datos!AC182&lt;=AC$1006)),FALSE),IF(ISNUMBER(Datos!AC182),AND(Datos!AC182=INT(Datos!AC182),AND(OR(AC$1005="",Datos!AC182&gt;=AC$1005),OR(AC$1006="",Datos!AC182&lt;=AC$1006))),FALSE),OR(ISNUMBER(FIND(";"&amp;UPPER(TRIM(Datos!AC182&amp;""))&amp;"=",AC$1007)),ISNUMBER(FIND(";"&amp;UPPER(TRIM(Datos!AC182&amp;""))&amp;";",AC$1007))),OR(UPPER(TRIM(Datos!AC182&amp;""))="SÍ",UPPER(TRIM(Datos!AC182&amp;""))="SI",UPPER(TRIM(Datos!AC182&amp;""))="NO"),IF(ISNUMBER(Datos!AC182),AND(OR(AC$1005="",Datos!AC182&gt;=AC$1005),OR(AC$1006="",Datos!AC182&lt;=AC$1006)),FALSE),TRUE))))</f>
        <v>0.0</v>
      </c>
      <c r="AD182">
        <f>IF(Datos!AD182="",0,IF(AND(AD$1008&lt;&gt;"",Datos!AD182=AD$1008),0,IF(AD$1004=0,0,1-CHOOSE(AD$1004,IF(ISNUMBER(Datos!AD182),AND(OR(AD$1005="",Datos!AD182&gt;=AD$1005),OR(AD$1006="",Datos!AD182&lt;=AD$1006)),FALSE),IF(ISNUMBER(Datos!AD182),AND(Datos!AD182=INT(Datos!AD182),AND(OR(AD$1005="",Datos!AD182&gt;=AD$1005),OR(AD$1006="",Datos!AD182&lt;=AD$1006))),FALSE),OR(ISNUMBER(FIND(";"&amp;UPPER(TRIM(Datos!AD182&amp;""))&amp;"=",AD$1007)),ISNUMBER(FIND(";"&amp;UPPER(TRIM(Datos!AD182&amp;""))&amp;";",AD$1007))),OR(UPPER(TRIM(Datos!AD182&amp;""))="SÍ",UPPER(TRIM(Datos!AD182&amp;""))="SI",UPPER(TRIM(Datos!AD182&amp;""))="NO"),IF(ISNUMBER(Datos!AD182),AND(OR(AD$1005="",Datos!AD182&gt;=AD$1005),OR(AD$1006="",Datos!AD182&lt;=AD$1006)),FALSE),TRUE))))</f>
        <v>0.0</v>
      </c>
      <c r="AE182">
        <f>IF(Datos!AE182="",0,IF(AND(AE$1008&lt;&gt;"",Datos!AE182=AE$1008),0,IF(AE$1004=0,0,1-CHOOSE(AE$1004,IF(ISNUMBER(Datos!AE182),AND(OR(AE$1005="",Datos!AE182&gt;=AE$1005),OR(AE$1006="",Datos!AE182&lt;=AE$1006)),FALSE),IF(ISNUMBER(Datos!AE182),AND(Datos!AE182=INT(Datos!AE182),AND(OR(AE$1005="",Datos!AE182&gt;=AE$1005),OR(AE$1006="",Datos!AE182&lt;=AE$1006))),FALSE),OR(ISNUMBER(FIND(";"&amp;UPPER(TRIM(Datos!AE182&amp;""))&amp;"=",AE$1007)),ISNUMBER(FIND(";"&amp;UPPER(TRIM(Datos!AE182&amp;""))&amp;";",AE$1007))),OR(UPPER(TRIM(Datos!AE182&amp;""))="SÍ",UPPER(TRIM(Datos!AE182&amp;""))="SI",UPPER(TRIM(Datos!AE182&amp;""))="NO"),IF(ISNUMBER(Datos!AE182),AND(OR(AE$1005="",Datos!AE182&gt;=AE$1005),OR(AE$1006="",Datos!AE182&lt;=AE$1006)),FALSE),TRUE))))</f>
        <v>0.0</v>
      </c>
    </row>
    <row r="183" spans="2:31">
      <c r="B183">
        <f>IF(Datos!B183="",0,IF(AND(B$1008&lt;&gt;"",Datos!B183=B$1008),0,IF(B$1004=0,0,1-CHOOSE(B$1004,IF(ISNUMBER(Datos!B183),AND(OR(B$1005="",Datos!B183&gt;=B$1005),OR(B$1006="",Datos!B183&lt;=B$1006)),FALSE),IF(ISNUMBER(Datos!B183),AND(Datos!B183=INT(Datos!B183),AND(OR(B$1005="",Datos!B183&gt;=B$1005),OR(B$1006="",Datos!B183&lt;=B$1006))),FALSE),OR(ISNUMBER(FIND(";"&amp;UPPER(TRIM(Datos!B183&amp;""))&amp;"=",B$1007)),ISNUMBER(FIND(";"&amp;UPPER(TRIM(Datos!B183&amp;""))&amp;";",B$1007))),OR(UPPER(TRIM(Datos!B183&amp;""))="SÍ",UPPER(TRIM(Datos!B183&amp;""))="SI",UPPER(TRIM(Datos!B183&amp;""))="NO"),IF(ISNUMBER(Datos!B183),AND(OR(B$1005="",Datos!B183&gt;=B$1005),OR(B$1006="",Datos!B183&lt;=B$1006)),FALSE),TRUE))))</f>
        <v>0.0</v>
      </c>
      <c r="C183">
        <f>IF(Datos!C183="",0,IF(AND(C$1008&lt;&gt;"",Datos!C183=C$1008),0,IF(C$1004=0,0,1-CHOOSE(C$1004,IF(ISNUMBER(Datos!C183),AND(OR(C$1005="",Datos!C183&gt;=C$1005),OR(C$1006="",Datos!C183&lt;=C$1006)),FALSE),IF(ISNUMBER(Datos!C183),AND(Datos!C183=INT(Datos!C183),AND(OR(C$1005="",Datos!C183&gt;=C$1005),OR(C$1006="",Datos!C183&lt;=C$1006))),FALSE),OR(ISNUMBER(FIND(";"&amp;UPPER(TRIM(Datos!C183&amp;""))&amp;"=",C$1007)),ISNUMBER(FIND(";"&amp;UPPER(TRIM(Datos!C183&amp;""))&amp;";",C$1007))),OR(UPPER(TRIM(Datos!C183&amp;""))="SÍ",UPPER(TRIM(Datos!C183&amp;""))="SI",UPPER(TRIM(Datos!C183&amp;""))="NO"),IF(ISNUMBER(Datos!C183),AND(OR(C$1005="",Datos!C183&gt;=C$1005),OR(C$1006="",Datos!C183&lt;=C$1006)),FALSE),TRUE))))</f>
        <v>0.0</v>
      </c>
      <c r="D183">
        <f>IF(Datos!D183="",0,IF(AND(D$1008&lt;&gt;"",Datos!D183=D$1008),0,IF(D$1004=0,0,1-CHOOSE(D$1004,IF(ISNUMBER(Datos!D183),AND(OR(D$1005="",Datos!D183&gt;=D$1005),OR(D$1006="",Datos!D183&lt;=D$1006)),FALSE),IF(ISNUMBER(Datos!D183),AND(Datos!D183=INT(Datos!D183),AND(OR(D$1005="",Datos!D183&gt;=D$1005),OR(D$1006="",Datos!D183&lt;=D$1006))),FALSE),OR(ISNUMBER(FIND(";"&amp;UPPER(TRIM(Datos!D183&amp;""))&amp;"=",D$1007)),ISNUMBER(FIND(";"&amp;UPPER(TRIM(Datos!D183&amp;""))&amp;";",D$1007))),OR(UPPER(TRIM(Datos!D183&amp;""))="SÍ",UPPER(TRIM(Datos!D183&amp;""))="SI",UPPER(TRIM(Datos!D183&amp;""))="NO"),IF(ISNUMBER(Datos!D183),AND(OR(D$1005="",Datos!D183&gt;=D$1005),OR(D$1006="",Datos!D183&lt;=D$1006)),FALSE),TRUE))))</f>
        <v>0.0</v>
      </c>
      <c r="E183">
        <f>IF(Datos!E183="",0,IF(AND(E$1008&lt;&gt;"",Datos!E183=E$1008),0,IF(E$1004=0,0,1-CHOOSE(E$1004,IF(ISNUMBER(Datos!E183),AND(OR(E$1005="",Datos!E183&gt;=E$1005),OR(E$1006="",Datos!E183&lt;=E$1006)),FALSE),IF(ISNUMBER(Datos!E183),AND(Datos!E183=INT(Datos!E183),AND(OR(E$1005="",Datos!E183&gt;=E$1005),OR(E$1006="",Datos!E183&lt;=E$1006))),FALSE),OR(ISNUMBER(FIND(";"&amp;UPPER(TRIM(Datos!E183&amp;""))&amp;"=",E$1007)),ISNUMBER(FIND(";"&amp;UPPER(TRIM(Datos!E183&amp;""))&amp;";",E$1007))),OR(UPPER(TRIM(Datos!E183&amp;""))="SÍ",UPPER(TRIM(Datos!E183&amp;""))="SI",UPPER(TRIM(Datos!E183&amp;""))="NO"),IF(ISNUMBER(Datos!E183),AND(OR(E$1005="",Datos!E183&gt;=E$1005),OR(E$1006="",Datos!E183&lt;=E$1006)),FALSE),TRUE))))</f>
        <v>0.0</v>
      </c>
      <c r="F183">
        <f>IF(Datos!F183="",0,IF(AND(F$1008&lt;&gt;"",Datos!F183=F$1008),0,IF(F$1004=0,0,1-CHOOSE(F$1004,IF(ISNUMBER(Datos!F183),AND(OR(F$1005="",Datos!F183&gt;=F$1005),OR(F$1006="",Datos!F183&lt;=F$1006)),FALSE),IF(ISNUMBER(Datos!F183),AND(Datos!F183=INT(Datos!F183),AND(OR(F$1005="",Datos!F183&gt;=F$1005),OR(F$1006="",Datos!F183&lt;=F$1006))),FALSE),OR(ISNUMBER(FIND(";"&amp;UPPER(TRIM(Datos!F183&amp;""))&amp;"=",F$1007)),ISNUMBER(FIND(";"&amp;UPPER(TRIM(Datos!F183&amp;""))&amp;";",F$1007))),OR(UPPER(TRIM(Datos!F183&amp;""))="SÍ",UPPER(TRIM(Datos!F183&amp;""))="SI",UPPER(TRIM(Datos!F183&amp;""))="NO"),IF(ISNUMBER(Datos!F183),AND(OR(F$1005="",Datos!F183&gt;=F$1005),OR(F$1006="",Datos!F183&lt;=F$1006)),FALSE),TRUE))))</f>
        <v>0.0</v>
      </c>
      <c r="G183">
        <f>IF(Datos!G183="",0,IF(AND(G$1008&lt;&gt;"",Datos!G183=G$1008),0,IF(G$1004=0,0,1-CHOOSE(G$1004,IF(ISNUMBER(Datos!G183),AND(OR(G$1005="",Datos!G183&gt;=G$1005),OR(G$1006="",Datos!G183&lt;=G$1006)),FALSE),IF(ISNUMBER(Datos!G183),AND(Datos!G183=INT(Datos!G183),AND(OR(G$1005="",Datos!G183&gt;=G$1005),OR(G$1006="",Datos!G183&lt;=G$1006))),FALSE),OR(ISNUMBER(FIND(";"&amp;UPPER(TRIM(Datos!G183&amp;""))&amp;"=",G$1007)),ISNUMBER(FIND(";"&amp;UPPER(TRIM(Datos!G183&amp;""))&amp;";",G$1007))),OR(UPPER(TRIM(Datos!G183&amp;""))="SÍ",UPPER(TRIM(Datos!G183&amp;""))="SI",UPPER(TRIM(Datos!G183&amp;""))="NO"),IF(ISNUMBER(Datos!G183),AND(OR(G$1005="",Datos!G183&gt;=G$1005),OR(G$1006="",Datos!G183&lt;=G$1006)),FALSE),TRUE))))</f>
        <v>0.0</v>
      </c>
      <c r="H183">
        <f>IF(Datos!H183="",0,IF(AND(H$1008&lt;&gt;"",Datos!H183=H$1008),0,IF(H$1004=0,0,1-CHOOSE(H$1004,IF(ISNUMBER(Datos!H183),AND(OR(H$1005="",Datos!H183&gt;=H$1005),OR(H$1006="",Datos!H183&lt;=H$1006)),FALSE),IF(ISNUMBER(Datos!H183),AND(Datos!H183=INT(Datos!H183),AND(OR(H$1005="",Datos!H183&gt;=H$1005),OR(H$1006="",Datos!H183&lt;=H$1006))),FALSE),OR(ISNUMBER(FIND(";"&amp;UPPER(TRIM(Datos!H183&amp;""))&amp;"=",H$1007)),ISNUMBER(FIND(";"&amp;UPPER(TRIM(Datos!H183&amp;""))&amp;";",H$1007))),OR(UPPER(TRIM(Datos!H183&amp;""))="SÍ",UPPER(TRIM(Datos!H183&amp;""))="SI",UPPER(TRIM(Datos!H183&amp;""))="NO"),IF(ISNUMBER(Datos!H183),AND(OR(H$1005="",Datos!H183&gt;=H$1005),OR(H$1006="",Datos!H183&lt;=H$1006)),FALSE),TRUE))))</f>
        <v>0.0</v>
      </c>
      <c r="I183">
        <f>IF(Datos!I183="",0,IF(AND(I$1008&lt;&gt;"",Datos!I183=I$1008),0,IF(I$1004=0,0,1-CHOOSE(I$1004,IF(ISNUMBER(Datos!I183),AND(OR(I$1005="",Datos!I183&gt;=I$1005),OR(I$1006="",Datos!I183&lt;=I$1006)),FALSE),IF(ISNUMBER(Datos!I183),AND(Datos!I183=INT(Datos!I183),AND(OR(I$1005="",Datos!I183&gt;=I$1005),OR(I$1006="",Datos!I183&lt;=I$1006))),FALSE),OR(ISNUMBER(FIND(";"&amp;UPPER(TRIM(Datos!I183&amp;""))&amp;"=",I$1007)),ISNUMBER(FIND(";"&amp;UPPER(TRIM(Datos!I183&amp;""))&amp;";",I$1007))),OR(UPPER(TRIM(Datos!I183&amp;""))="SÍ",UPPER(TRIM(Datos!I183&amp;""))="SI",UPPER(TRIM(Datos!I183&amp;""))="NO"),IF(ISNUMBER(Datos!I183),AND(OR(I$1005="",Datos!I183&gt;=I$1005),OR(I$1006="",Datos!I183&lt;=I$1006)),FALSE),TRUE))))</f>
        <v>0.0</v>
      </c>
      <c r="J183">
        <f>IF(Datos!J183="",0,IF(AND(J$1008&lt;&gt;"",Datos!J183=J$1008),0,IF(J$1004=0,0,1-CHOOSE(J$1004,IF(ISNUMBER(Datos!J183),AND(OR(J$1005="",Datos!J183&gt;=J$1005),OR(J$1006="",Datos!J183&lt;=J$1006)),FALSE),IF(ISNUMBER(Datos!J183),AND(Datos!J183=INT(Datos!J183),AND(OR(J$1005="",Datos!J183&gt;=J$1005),OR(J$1006="",Datos!J183&lt;=J$1006))),FALSE),OR(ISNUMBER(FIND(";"&amp;UPPER(TRIM(Datos!J183&amp;""))&amp;"=",J$1007)),ISNUMBER(FIND(";"&amp;UPPER(TRIM(Datos!J183&amp;""))&amp;";",J$1007))),OR(UPPER(TRIM(Datos!J183&amp;""))="SÍ",UPPER(TRIM(Datos!J183&amp;""))="SI",UPPER(TRIM(Datos!J183&amp;""))="NO"),IF(ISNUMBER(Datos!J183),AND(OR(J$1005="",Datos!J183&gt;=J$1005),OR(J$1006="",Datos!J183&lt;=J$1006)),FALSE),TRUE))))</f>
        <v>0.0</v>
      </c>
      <c r="K183">
        <f>IF(Datos!K183="",0,IF(AND(K$1008&lt;&gt;"",Datos!K183=K$1008),0,IF(K$1004=0,0,1-CHOOSE(K$1004,IF(ISNUMBER(Datos!K183),AND(OR(K$1005="",Datos!K183&gt;=K$1005),OR(K$1006="",Datos!K183&lt;=K$1006)),FALSE),IF(ISNUMBER(Datos!K183),AND(Datos!K183=INT(Datos!K183),AND(OR(K$1005="",Datos!K183&gt;=K$1005),OR(K$1006="",Datos!K183&lt;=K$1006))),FALSE),OR(ISNUMBER(FIND(";"&amp;UPPER(TRIM(Datos!K183&amp;""))&amp;"=",K$1007)),ISNUMBER(FIND(";"&amp;UPPER(TRIM(Datos!K183&amp;""))&amp;";",K$1007))),OR(UPPER(TRIM(Datos!K183&amp;""))="SÍ",UPPER(TRIM(Datos!K183&amp;""))="SI",UPPER(TRIM(Datos!K183&amp;""))="NO"),IF(ISNUMBER(Datos!K183),AND(OR(K$1005="",Datos!K183&gt;=K$1005),OR(K$1006="",Datos!K183&lt;=K$1006)),FALSE),TRUE))))</f>
        <v>0.0</v>
      </c>
      <c r="L183">
        <f>IF(Datos!L183="",0,IF(AND(L$1008&lt;&gt;"",Datos!L183=L$1008),0,IF(L$1004=0,0,1-CHOOSE(L$1004,IF(ISNUMBER(Datos!L183),AND(OR(L$1005="",Datos!L183&gt;=L$1005),OR(L$1006="",Datos!L183&lt;=L$1006)),FALSE),IF(ISNUMBER(Datos!L183),AND(Datos!L183=INT(Datos!L183),AND(OR(L$1005="",Datos!L183&gt;=L$1005),OR(L$1006="",Datos!L183&lt;=L$1006))),FALSE),OR(ISNUMBER(FIND(";"&amp;UPPER(TRIM(Datos!L183&amp;""))&amp;"=",L$1007)),ISNUMBER(FIND(";"&amp;UPPER(TRIM(Datos!L183&amp;""))&amp;";",L$1007))),OR(UPPER(TRIM(Datos!L183&amp;""))="SÍ",UPPER(TRIM(Datos!L183&amp;""))="SI",UPPER(TRIM(Datos!L183&amp;""))="NO"),IF(ISNUMBER(Datos!L183),AND(OR(L$1005="",Datos!L183&gt;=L$1005),OR(L$1006="",Datos!L183&lt;=L$1006)),FALSE),TRUE))))</f>
        <v>0.0</v>
      </c>
      <c r="M183">
        <f>IF(Datos!M183="",0,IF(AND(M$1008&lt;&gt;"",Datos!M183=M$1008),0,IF(M$1004=0,0,1-CHOOSE(M$1004,IF(ISNUMBER(Datos!M183),AND(OR(M$1005="",Datos!M183&gt;=M$1005),OR(M$1006="",Datos!M183&lt;=M$1006)),FALSE),IF(ISNUMBER(Datos!M183),AND(Datos!M183=INT(Datos!M183),AND(OR(M$1005="",Datos!M183&gt;=M$1005),OR(M$1006="",Datos!M183&lt;=M$1006))),FALSE),OR(ISNUMBER(FIND(";"&amp;UPPER(TRIM(Datos!M183&amp;""))&amp;"=",M$1007)),ISNUMBER(FIND(";"&amp;UPPER(TRIM(Datos!M183&amp;""))&amp;";",M$1007))),OR(UPPER(TRIM(Datos!M183&amp;""))="SÍ",UPPER(TRIM(Datos!M183&amp;""))="SI",UPPER(TRIM(Datos!M183&amp;""))="NO"),IF(ISNUMBER(Datos!M183),AND(OR(M$1005="",Datos!M183&gt;=M$1005),OR(M$1006="",Datos!M183&lt;=M$1006)),FALSE),TRUE))))</f>
        <v>0.0</v>
      </c>
      <c r="N183">
        <f>IF(Datos!N183="",0,IF(AND(N$1008&lt;&gt;"",Datos!N183=N$1008),0,IF(N$1004=0,0,1-CHOOSE(N$1004,IF(ISNUMBER(Datos!N183),AND(OR(N$1005="",Datos!N183&gt;=N$1005),OR(N$1006="",Datos!N183&lt;=N$1006)),FALSE),IF(ISNUMBER(Datos!N183),AND(Datos!N183=INT(Datos!N183),AND(OR(N$1005="",Datos!N183&gt;=N$1005),OR(N$1006="",Datos!N183&lt;=N$1006))),FALSE),OR(ISNUMBER(FIND(";"&amp;UPPER(TRIM(Datos!N183&amp;""))&amp;"=",N$1007)),ISNUMBER(FIND(";"&amp;UPPER(TRIM(Datos!N183&amp;""))&amp;";",N$1007))),OR(UPPER(TRIM(Datos!N183&amp;""))="SÍ",UPPER(TRIM(Datos!N183&amp;""))="SI",UPPER(TRIM(Datos!N183&amp;""))="NO"),IF(ISNUMBER(Datos!N183),AND(OR(N$1005="",Datos!N183&gt;=N$1005),OR(N$1006="",Datos!N183&lt;=N$1006)),FALSE),TRUE))))</f>
        <v>0.0</v>
      </c>
      <c r="O183">
        <f>IF(Datos!O183="",0,IF(AND(O$1008&lt;&gt;"",Datos!O183=O$1008),0,IF(O$1004=0,0,1-CHOOSE(O$1004,IF(ISNUMBER(Datos!O183),AND(OR(O$1005="",Datos!O183&gt;=O$1005),OR(O$1006="",Datos!O183&lt;=O$1006)),FALSE),IF(ISNUMBER(Datos!O183),AND(Datos!O183=INT(Datos!O183),AND(OR(O$1005="",Datos!O183&gt;=O$1005),OR(O$1006="",Datos!O183&lt;=O$1006))),FALSE),OR(ISNUMBER(FIND(";"&amp;UPPER(TRIM(Datos!O183&amp;""))&amp;"=",O$1007)),ISNUMBER(FIND(";"&amp;UPPER(TRIM(Datos!O183&amp;""))&amp;";",O$1007))),OR(UPPER(TRIM(Datos!O183&amp;""))="SÍ",UPPER(TRIM(Datos!O183&amp;""))="SI",UPPER(TRIM(Datos!O183&amp;""))="NO"),IF(ISNUMBER(Datos!O183),AND(OR(O$1005="",Datos!O183&gt;=O$1005),OR(O$1006="",Datos!O183&lt;=O$1006)),FALSE),TRUE))))</f>
        <v>0.0</v>
      </c>
      <c r="P183">
        <f>IF(Datos!P183="",0,IF(AND(P$1008&lt;&gt;"",Datos!P183=P$1008),0,IF(P$1004=0,0,1-CHOOSE(P$1004,IF(ISNUMBER(Datos!P183),AND(OR(P$1005="",Datos!P183&gt;=P$1005),OR(P$1006="",Datos!P183&lt;=P$1006)),FALSE),IF(ISNUMBER(Datos!P183),AND(Datos!P183=INT(Datos!P183),AND(OR(P$1005="",Datos!P183&gt;=P$1005),OR(P$1006="",Datos!P183&lt;=P$1006))),FALSE),OR(ISNUMBER(FIND(";"&amp;UPPER(TRIM(Datos!P183&amp;""))&amp;"=",P$1007)),ISNUMBER(FIND(";"&amp;UPPER(TRIM(Datos!P183&amp;""))&amp;";",P$1007))),OR(UPPER(TRIM(Datos!P183&amp;""))="SÍ",UPPER(TRIM(Datos!P183&amp;""))="SI",UPPER(TRIM(Datos!P183&amp;""))="NO"),IF(ISNUMBER(Datos!P183),AND(OR(P$1005="",Datos!P183&gt;=P$1005),OR(P$1006="",Datos!P183&lt;=P$1006)),FALSE),TRUE))))</f>
        <v>0.0</v>
      </c>
      <c r="Q183">
        <f>IF(Datos!Q183="",0,IF(AND(Q$1008&lt;&gt;"",Datos!Q183=Q$1008),0,IF(Q$1004=0,0,1-CHOOSE(Q$1004,IF(ISNUMBER(Datos!Q183),AND(OR(Q$1005="",Datos!Q183&gt;=Q$1005),OR(Q$1006="",Datos!Q183&lt;=Q$1006)),FALSE),IF(ISNUMBER(Datos!Q183),AND(Datos!Q183=INT(Datos!Q183),AND(OR(Q$1005="",Datos!Q183&gt;=Q$1005),OR(Q$1006="",Datos!Q183&lt;=Q$1006))),FALSE),OR(ISNUMBER(FIND(";"&amp;UPPER(TRIM(Datos!Q183&amp;""))&amp;"=",Q$1007)),ISNUMBER(FIND(";"&amp;UPPER(TRIM(Datos!Q183&amp;""))&amp;";",Q$1007))),OR(UPPER(TRIM(Datos!Q183&amp;""))="SÍ",UPPER(TRIM(Datos!Q183&amp;""))="SI",UPPER(TRIM(Datos!Q183&amp;""))="NO"),IF(ISNUMBER(Datos!Q183),AND(OR(Q$1005="",Datos!Q183&gt;=Q$1005),OR(Q$1006="",Datos!Q183&lt;=Q$1006)),FALSE),TRUE))))</f>
        <v>0.0</v>
      </c>
      <c r="R183">
        <f>IF(Datos!R183="",0,IF(AND(R$1008&lt;&gt;"",Datos!R183=R$1008),0,IF(R$1004=0,0,1-CHOOSE(R$1004,IF(ISNUMBER(Datos!R183),AND(OR(R$1005="",Datos!R183&gt;=R$1005),OR(R$1006="",Datos!R183&lt;=R$1006)),FALSE),IF(ISNUMBER(Datos!R183),AND(Datos!R183=INT(Datos!R183),AND(OR(R$1005="",Datos!R183&gt;=R$1005),OR(R$1006="",Datos!R183&lt;=R$1006))),FALSE),OR(ISNUMBER(FIND(";"&amp;UPPER(TRIM(Datos!R183&amp;""))&amp;"=",R$1007)),ISNUMBER(FIND(";"&amp;UPPER(TRIM(Datos!R183&amp;""))&amp;";",R$1007))),OR(UPPER(TRIM(Datos!R183&amp;""))="SÍ",UPPER(TRIM(Datos!R183&amp;""))="SI",UPPER(TRIM(Datos!R183&amp;""))="NO"),IF(ISNUMBER(Datos!R183),AND(OR(R$1005="",Datos!R183&gt;=R$1005),OR(R$1006="",Datos!R183&lt;=R$1006)),FALSE),TRUE))))</f>
        <v>0.0</v>
      </c>
      <c r="S183">
        <f>IF(Datos!S183="",0,IF(AND(S$1008&lt;&gt;"",Datos!S183=S$1008),0,IF(S$1004=0,0,1-CHOOSE(S$1004,IF(ISNUMBER(Datos!S183),AND(OR(S$1005="",Datos!S183&gt;=S$1005),OR(S$1006="",Datos!S183&lt;=S$1006)),FALSE),IF(ISNUMBER(Datos!S183),AND(Datos!S183=INT(Datos!S183),AND(OR(S$1005="",Datos!S183&gt;=S$1005),OR(S$1006="",Datos!S183&lt;=S$1006))),FALSE),OR(ISNUMBER(FIND(";"&amp;UPPER(TRIM(Datos!S183&amp;""))&amp;"=",S$1007)),ISNUMBER(FIND(";"&amp;UPPER(TRIM(Datos!S183&amp;""))&amp;";",S$1007))),OR(UPPER(TRIM(Datos!S183&amp;""))="SÍ",UPPER(TRIM(Datos!S183&amp;""))="SI",UPPER(TRIM(Datos!S183&amp;""))="NO"),IF(ISNUMBER(Datos!S183),AND(OR(S$1005="",Datos!S183&gt;=S$1005),OR(S$1006="",Datos!S183&lt;=S$1006)),FALSE),TRUE))))</f>
        <v>0.0</v>
      </c>
      <c r="T183">
        <f>IF(Datos!T183="",0,IF(AND(T$1008&lt;&gt;"",Datos!T183=T$1008),0,IF(T$1004=0,0,1-CHOOSE(T$1004,IF(ISNUMBER(Datos!T183),AND(OR(T$1005="",Datos!T183&gt;=T$1005),OR(T$1006="",Datos!T183&lt;=T$1006)),FALSE),IF(ISNUMBER(Datos!T183),AND(Datos!T183=INT(Datos!T183),AND(OR(T$1005="",Datos!T183&gt;=T$1005),OR(T$1006="",Datos!T183&lt;=T$1006))),FALSE),OR(ISNUMBER(FIND(";"&amp;UPPER(TRIM(Datos!T183&amp;""))&amp;"=",T$1007)),ISNUMBER(FIND(";"&amp;UPPER(TRIM(Datos!T183&amp;""))&amp;";",T$1007))),OR(UPPER(TRIM(Datos!T183&amp;""))="SÍ",UPPER(TRIM(Datos!T183&amp;""))="SI",UPPER(TRIM(Datos!T183&amp;""))="NO"),IF(ISNUMBER(Datos!T183),AND(OR(T$1005="",Datos!T183&gt;=T$1005),OR(T$1006="",Datos!T183&lt;=T$1006)),FALSE),TRUE))))</f>
        <v>0.0</v>
      </c>
      <c r="U183">
        <f>IF(Datos!U183="",0,IF(AND(U$1008&lt;&gt;"",Datos!U183=U$1008),0,IF(U$1004=0,0,1-CHOOSE(U$1004,IF(ISNUMBER(Datos!U183),AND(OR(U$1005="",Datos!U183&gt;=U$1005),OR(U$1006="",Datos!U183&lt;=U$1006)),FALSE),IF(ISNUMBER(Datos!U183),AND(Datos!U183=INT(Datos!U183),AND(OR(U$1005="",Datos!U183&gt;=U$1005),OR(U$1006="",Datos!U183&lt;=U$1006))),FALSE),OR(ISNUMBER(FIND(";"&amp;UPPER(TRIM(Datos!U183&amp;""))&amp;"=",U$1007)),ISNUMBER(FIND(";"&amp;UPPER(TRIM(Datos!U183&amp;""))&amp;";",U$1007))),OR(UPPER(TRIM(Datos!U183&amp;""))="SÍ",UPPER(TRIM(Datos!U183&amp;""))="SI",UPPER(TRIM(Datos!U183&amp;""))="NO"),IF(ISNUMBER(Datos!U183),AND(OR(U$1005="",Datos!U183&gt;=U$1005),OR(U$1006="",Datos!U183&lt;=U$1006)),FALSE),TRUE))))</f>
        <v>0.0</v>
      </c>
      <c r="V183">
        <f>IF(Datos!V183="",0,IF(AND(V$1008&lt;&gt;"",Datos!V183=V$1008),0,IF(V$1004=0,0,1-CHOOSE(V$1004,IF(ISNUMBER(Datos!V183),AND(OR(V$1005="",Datos!V183&gt;=V$1005),OR(V$1006="",Datos!V183&lt;=V$1006)),FALSE),IF(ISNUMBER(Datos!V183),AND(Datos!V183=INT(Datos!V183),AND(OR(V$1005="",Datos!V183&gt;=V$1005),OR(V$1006="",Datos!V183&lt;=V$1006))),FALSE),OR(ISNUMBER(FIND(";"&amp;UPPER(TRIM(Datos!V183&amp;""))&amp;"=",V$1007)),ISNUMBER(FIND(";"&amp;UPPER(TRIM(Datos!V183&amp;""))&amp;";",V$1007))),OR(UPPER(TRIM(Datos!V183&amp;""))="SÍ",UPPER(TRIM(Datos!V183&amp;""))="SI",UPPER(TRIM(Datos!V183&amp;""))="NO"),IF(ISNUMBER(Datos!V183),AND(OR(V$1005="",Datos!V183&gt;=V$1005),OR(V$1006="",Datos!V183&lt;=V$1006)),FALSE),TRUE))))</f>
        <v>0.0</v>
      </c>
      <c r="W183">
        <f>IF(Datos!W183="",0,IF(AND(W$1008&lt;&gt;"",Datos!W183=W$1008),0,IF(W$1004=0,0,1-CHOOSE(W$1004,IF(ISNUMBER(Datos!W183),AND(OR(W$1005="",Datos!W183&gt;=W$1005),OR(W$1006="",Datos!W183&lt;=W$1006)),FALSE),IF(ISNUMBER(Datos!W183),AND(Datos!W183=INT(Datos!W183),AND(OR(W$1005="",Datos!W183&gt;=W$1005),OR(W$1006="",Datos!W183&lt;=W$1006))),FALSE),OR(ISNUMBER(FIND(";"&amp;UPPER(TRIM(Datos!W183&amp;""))&amp;"=",W$1007)),ISNUMBER(FIND(";"&amp;UPPER(TRIM(Datos!W183&amp;""))&amp;";",W$1007))),OR(UPPER(TRIM(Datos!W183&amp;""))="SÍ",UPPER(TRIM(Datos!W183&amp;""))="SI",UPPER(TRIM(Datos!W183&amp;""))="NO"),IF(ISNUMBER(Datos!W183),AND(OR(W$1005="",Datos!W183&gt;=W$1005),OR(W$1006="",Datos!W183&lt;=W$1006)),FALSE),TRUE))))</f>
        <v>0.0</v>
      </c>
      <c r="X183">
        <f>IF(Datos!X183="",0,IF(AND(X$1008&lt;&gt;"",Datos!X183=X$1008),0,IF(X$1004=0,0,1-CHOOSE(X$1004,IF(ISNUMBER(Datos!X183),AND(OR(X$1005="",Datos!X183&gt;=X$1005),OR(X$1006="",Datos!X183&lt;=X$1006)),FALSE),IF(ISNUMBER(Datos!X183),AND(Datos!X183=INT(Datos!X183),AND(OR(X$1005="",Datos!X183&gt;=X$1005),OR(X$1006="",Datos!X183&lt;=X$1006))),FALSE),OR(ISNUMBER(FIND(";"&amp;UPPER(TRIM(Datos!X183&amp;""))&amp;"=",X$1007)),ISNUMBER(FIND(";"&amp;UPPER(TRIM(Datos!X183&amp;""))&amp;";",X$1007))),OR(UPPER(TRIM(Datos!X183&amp;""))="SÍ",UPPER(TRIM(Datos!X183&amp;""))="SI",UPPER(TRIM(Datos!X183&amp;""))="NO"),IF(ISNUMBER(Datos!X183),AND(OR(X$1005="",Datos!X183&gt;=X$1005),OR(X$1006="",Datos!X183&lt;=X$1006)),FALSE),TRUE))))</f>
        <v>0.0</v>
      </c>
      <c r="Y183">
        <f>IF(Datos!Y183="",0,IF(AND(Y$1008&lt;&gt;"",Datos!Y183=Y$1008),0,IF(Y$1004=0,0,1-CHOOSE(Y$1004,IF(ISNUMBER(Datos!Y183),AND(OR(Y$1005="",Datos!Y183&gt;=Y$1005),OR(Y$1006="",Datos!Y183&lt;=Y$1006)),FALSE),IF(ISNUMBER(Datos!Y183),AND(Datos!Y183=INT(Datos!Y183),AND(OR(Y$1005="",Datos!Y183&gt;=Y$1005),OR(Y$1006="",Datos!Y183&lt;=Y$1006))),FALSE),OR(ISNUMBER(FIND(";"&amp;UPPER(TRIM(Datos!Y183&amp;""))&amp;"=",Y$1007)),ISNUMBER(FIND(";"&amp;UPPER(TRIM(Datos!Y183&amp;""))&amp;";",Y$1007))),OR(UPPER(TRIM(Datos!Y183&amp;""))="SÍ",UPPER(TRIM(Datos!Y183&amp;""))="SI",UPPER(TRIM(Datos!Y183&amp;""))="NO"),IF(ISNUMBER(Datos!Y183),AND(OR(Y$1005="",Datos!Y183&gt;=Y$1005),OR(Y$1006="",Datos!Y183&lt;=Y$1006)),FALSE),TRUE))))</f>
        <v>0.0</v>
      </c>
      <c r="Z183">
        <f>IF(Datos!Z183="",0,IF(AND(Z$1008&lt;&gt;"",Datos!Z183=Z$1008),0,IF(Z$1004=0,0,1-CHOOSE(Z$1004,IF(ISNUMBER(Datos!Z183),AND(OR(Z$1005="",Datos!Z183&gt;=Z$1005),OR(Z$1006="",Datos!Z183&lt;=Z$1006)),FALSE),IF(ISNUMBER(Datos!Z183),AND(Datos!Z183=INT(Datos!Z183),AND(OR(Z$1005="",Datos!Z183&gt;=Z$1005),OR(Z$1006="",Datos!Z183&lt;=Z$1006))),FALSE),OR(ISNUMBER(FIND(";"&amp;UPPER(TRIM(Datos!Z183&amp;""))&amp;"=",Z$1007)),ISNUMBER(FIND(";"&amp;UPPER(TRIM(Datos!Z183&amp;""))&amp;";",Z$1007))),OR(UPPER(TRIM(Datos!Z183&amp;""))="SÍ",UPPER(TRIM(Datos!Z183&amp;""))="SI",UPPER(TRIM(Datos!Z183&amp;""))="NO"),IF(ISNUMBER(Datos!Z183),AND(OR(Z$1005="",Datos!Z183&gt;=Z$1005),OR(Z$1006="",Datos!Z183&lt;=Z$1006)),FALSE),TRUE))))</f>
        <v>0.0</v>
      </c>
      <c r="AA183">
        <f>IF(Datos!AA183="",0,IF(AND(AA$1008&lt;&gt;"",Datos!AA183=AA$1008),0,IF(AA$1004=0,0,1-CHOOSE(AA$1004,IF(ISNUMBER(Datos!AA183),AND(OR(AA$1005="",Datos!AA183&gt;=AA$1005),OR(AA$1006="",Datos!AA183&lt;=AA$1006)),FALSE),IF(ISNUMBER(Datos!AA183),AND(Datos!AA183=INT(Datos!AA183),AND(OR(AA$1005="",Datos!AA183&gt;=AA$1005),OR(AA$1006="",Datos!AA183&lt;=AA$1006))),FALSE),OR(ISNUMBER(FIND(";"&amp;UPPER(TRIM(Datos!AA183&amp;""))&amp;"=",AA$1007)),ISNUMBER(FIND(";"&amp;UPPER(TRIM(Datos!AA183&amp;""))&amp;";",AA$1007))),OR(UPPER(TRIM(Datos!AA183&amp;""))="SÍ",UPPER(TRIM(Datos!AA183&amp;""))="SI",UPPER(TRIM(Datos!AA183&amp;""))="NO"),IF(ISNUMBER(Datos!AA183),AND(OR(AA$1005="",Datos!AA183&gt;=AA$1005),OR(AA$1006="",Datos!AA183&lt;=AA$1006)),FALSE),TRUE))))</f>
        <v>0.0</v>
      </c>
      <c r="AB183">
        <f>IF(Datos!AB183="",0,IF(AND(AB$1008&lt;&gt;"",Datos!AB183=AB$1008),0,IF(AB$1004=0,0,1-CHOOSE(AB$1004,IF(ISNUMBER(Datos!AB183),AND(OR(AB$1005="",Datos!AB183&gt;=AB$1005),OR(AB$1006="",Datos!AB183&lt;=AB$1006)),FALSE),IF(ISNUMBER(Datos!AB183),AND(Datos!AB183=INT(Datos!AB183),AND(OR(AB$1005="",Datos!AB183&gt;=AB$1005),OR(AB$1006="",Datos!AB183&lt;=AB$1006))),FALSE),OR(ISNUMBER(FIND(";"&amp;UPPER(TRIM(Datos!AB183&amp;""))&amp;"=",AB$1007)),ISNUMBER(FIND(";"&amp;UPPER(TRIM(Datos!AB183&amp;""))&amp;";",AB$1007))),OR(UPPER(TRIM(Datos!AB183&amp;""))="SÍ",UPPER(TRIM(Datos!AB183&amp;""))="SI",UPPER(TRIM(Datos!AB183&amp;""))="NO"),IF(ISNUMBER(Datos!AB183),AND(OR(AB$1005="",Datos!AB183&gt;=AB$1005),OR(AB$1006="",Datos!AB183&lt;=AB$1006)),FALSE),TRUE))))</f>
        <v>0.0</v>
      </c>
      <c r="AC183">
        <f>IF(Datos!AC183="",0,IF(AND(AC$1008&lt;&gt;"",Datos!AC183=AC$1008),0,IF(AC$1004=0,0,1-CHOOSE(AC$1004,IF(ISNUMBER(Datos!AC183),AND(OR(AC$1005="",Datos!AC183&gt;=AC$1005),OR(AC$1006="",Datos!AC183&lt;=AC$1006)),FALSE),IF(ISNUMBER(Datos!AC183),AND(Datos!AC183=INT(Datos!AC183),AND(OR(AC$1005="",Datos!AC183&gt;=AC$1005),OR(AC$1006="",Datos!AC183&lt;=AC$1006))),FALSE),OR(ISNUMBER(FIND(";"&amp;UPPER(TRIM(Datos!AC183&amp;""))&amp;"=",AC$1007)),ISNUMBER(FIND(";"&amp;UPPER(TRIM(Datos!AC183&amp;""))&amp;";",AC$1007))),OR(UPPER(TRIM(Datos!AC183&amp;""))="SÍ",UPPER(TRIM(Datos!AC183&amp;""))="SI",UPPER(TRIM(Datos!AC183&amp;""))="NO"),IF(ISNUMBER(Datos!AC183),AND(OR(AC$1005="",Datos!AC183&gt;=AC$1005),OR(AC$1006="",Datos!AC183&lt;=AC$1006)),FALSE),TRUE))))</f>
        <v>0.0</v>
      </c>
      <c r="AD183">
        <f>IF(Datos!AD183="",0,IF(AND(AD$1008&lt;&gt;"",Datos!AD183=AD$1008),0,IF(AD$1004=0,0,1-CHOOSE(AD$1004,IF(ISNUMBER(Datos!AD183),AND(OR(AD$1005="",Datos!AD183&gt;=AD$1005),OR(AD$1006="",Datos!AD183&lt;=AD$1006)),FALSE),IF(ISNUMBER(Datos!AD183),AND(Datos!AD183=INT(Datos!AD183),AND(OR(AD$1005="",Datos!AD183&gt;=AD$1005),OR(AD$1006="",Datos!AD183&lt;=AD$1006))),FALSE),OR(ISNUMBER(FIND(";"&amp;UPPER(TRIM(Datos!AD183&amp;""))&amp;"=",AD$1007)),ISNUMBER(FIND(";"&amp;UPPER(TRIM(Datos!AD183&amp;""))&amp;";",AD$1007))),OR(UPPER(TRIM(Datos!AD183&amp;""))="SÍ",UPPER(TRIM(Datos!AD183&amp;""))="SI",UPPER(TRIM(Datos!AD183&amp;""))="NO"),IF(ISNUMBER(Datos!AD183),AND(OR(AD$1005="",Datos!AD183&gt;=AD$1005),OR(AD$1006="",Datos!AD183&lt;=AD$1006)),FALSE),TRUE))))</f>
        <v>0.0</v>
      </c>
      <c r="AE183">
        <f>IF(Datos!AE183="",0,IF(AND(AE$1008&lt;&gt;"",Datos!AE183=AE$1008),0,IF(AE$1004=0,0,1-CHOOSE(AE$1004,IF(ISNUMBER(Datos!AE183),AND(OR(AE$1005="",Datos!AE183&gt;=AE$1005),OR(AE$1006="",Datos!AE183&lt;=AE$1006)),FALSE),IF(ISNUMBER(Datos!AE183),AND(Datos!AE183=INT(Datos!AE183),AND(OR(AE$1005="",Datos!AE183&gt;=AE$1005),OR(AE$1006="",Datos!AE183&lt;=AE$1006))),FALSE),OR(ISNUMBER(FIND(";"&amp;UPPER(TRIM(Datos!AE183&amp;""))&amp;"=",AE$1007)),ISNUMBER(FIND(";"&amp;UPPER(TRIM(Datos!AE183&amp;""))&amp;";",AE$1007))),OR(UPPER(TRIM(Datos!AE183&amp;""))="SÍ",UPPER(TRIM(Datos!AE183&amp;""))="SI",UPPER(TRIM(Datos!AE183&amp;""))="NO"),IF(ISNUMBER(Datos!AE183),AND(OR(AE$1005="",Datos!AE183&gt;=AE$1005),OR(AE$1006="",Datos!AE183&lt;=AE$1006)),FALSE),TRUE))))</f>
        <v>0.0</v>
      </c>
    </row>
    <row r="184" spans="2:31">
      <c r="B184">
        <f>IF(Datos!B184="",0,IF(AND(B$1008&lt;&gt;"",Datos!B184=B$1008),0,IF(B$1004=0,0,1-CHOOSE(B$1004,IF(ISNUMBER(Datos!B184),AND(OR(B$1005="",Datos!B184&gt;=B$1005),OR(B$1006="",Datos!B184&lt;=B$1006)),FALSE),IF(ISNUMBER(Datos!B184),AND(Datos!B184=INT(Datos!B184),AND(OR(B$1005="",Datos!B184&gt;=B$1005),OR(B$1006="",Datos!B184&lt;=B$1006))),FALSE),OR(ISNUMBER(FIND(";"&amp;UPPER(TRIM(Datos!B184&amp;""))&amp;"=",B$1007)),ISNUMBER(FIND(";"&amp;UPPER(TRIM(Datos!B184&amp;""))&amp;";",B$1007))),OR(UPPER(TRIM(Datos!B184&amp;""))="SÍ",UPPER(TRIM(Datos!B184&amp;""))="SI",UPPER(TRIM(Datos!B184&amp;""))="NO"),IF(ISNUMBER(Datos!B184),AND(OR(B$1005="",Datos!B184&gt;=B$1005),OR(B$1006="",Datos!B184&lt;=B$1006)),FALSE),TRUE))))</f>
        <v>0.0</v>
      </c>
      <c r="C184">
        <f>IF(Datos!C184="",0,IF(AND(C$1008&lt;&gt;"",Datos!C184=C$1008),0,IF(C$1004=0,0,1-CHOOSE(C$1004,IF(ISNUMBER(Datos!C184),AND(OR(C$1005="",Datos!C184&gt;=C$1005),OR(C$1006="",Datos!C184&lt;=C$1006)),FALSE),IF(ISNUMBER(Datos!C184),AND(Datos!C184=INT(Datos!C184),AND(OR(C$1005="",Datos!C184&gt;=C$1005),OR(C$1006="",Datos!C184&lt;=C$1006))),FALSE),OR(ISNUMBER(FIND(";"&amp;UPPER(TRIM(Datos!C184&amp;""))&amp;"=",C$1007)),ISNUMBER(FIND(";"&amp;UPPER(TRIM(Datos!C184&amp;""))&amp;";",C$1007))),OR(UPPER(TRIM(Datos!C184&amp;""))="SÍ",UPPER(TRIM(Datos!C184&amp;""))="SI",UPPER(TRIM(Datos!C184&amp;""))="NO"),IF(ISNUMBER(Datos!C184),AND(OR(C$1005="",Datos!C184&gt;=C$1005),OR(C$1006="",Datos!C184&lt;=C$1006)),FALSE),TRUE))))</f>
        <v>0.0</v>
      </c>
      <c r="D184">
        <f>IF(Datos!D184="",0,IF(AND(D$1008&lt;&gt;"",Datos!D184=D$1008),0,IF(D$1004=0,0,1-CHOOSE(D$1004,IF(ISNUMBER(Datos!D184),AND(OR(D$1005="",Datos!D184&gt;=D$1005),OR(D$1006="",Datos!D184&lt;=D$1006)),FALSE),IF(ISNUMBER(Datos!D184),AND(Datos!D184=INT(Datos!D184),AND(OR(D$1005="",Datos!D184&gt;=D$1005),OR(D$1006="",Datos!D184&lt;=D$1006))),FALSE),OR(ISNUMBER(FIND(";"&amp;UPPER(TRIM(Datos!D184&amp;""))&amp;"=",D$1007)),ISNUMBER(FIND(";"&amp;UPPER(TRIM(Datos!D184&amp;""))&amp;";",D$1007))),OR(UPPER(TRIM(Datos!D184&amp;""))="SÍ",UPPER(TRIM(Datos!D184&amp;""))="SI",UPPER(TRIM(Datos!D184&amp;""))="NO"),IF(ISNUMBER(Datos!D184),AND(OR(D$1005="",Datos!D184&gt;=D$1005),OR(D$1006="",Datos!D184&lt;=D$1006)),FALSE),TRUE))))</f>
        <v>0.0</v>
      </c>
      <c r="E184">
        <f>IF(Datos!E184="",0,IF(AND(E$1008&lt;&gt;"",Datos!E184=E$1008),0,IF(E$1004=0,0,1-CHOOSE(E$1004,IF(ISNUMBER(Datos!E184),AND(OR(E$1005="",Datos!E184&gt;=E$1005),OR(E$1006="",Datos!E184&lt;=E$1006)),FALSE),IF(ISNUMBER(Datos!E184),AND(Datos!E184=INT(Datos!E184),AND(OR(E$1005="",Datos!E184&gt;=E$1005),OR(E$1006="",Datos!E184&lt;=E$1006))),FALSE),OR(ISNUMBER(FIND(";"&amp;UPPER(TRIM(Datos!E184&amp;""))&amp;"=",E$1007)),ISNUMBER(FIND(";"&amp;UPPER(TRIM(Datos!E184&amp;""))&amp;";",E$1007))),OR(UPPER(TRIM(Datos!E184&amp;""))="SÍ",UPPER(TRIM(Datos!E184&amp;""))="SI",UPPER(TRIM(Datos!E184&amp;""))="NO"),IF(ISNUMBER(Datos!E184),AND(OR(E$1005="",Datos!E184&gt;=E$1005),OR(E$1006="",Datos!E184&lt;=E$1006)),FALSE),TRUE))))</f>
        <v>0.0</v>
      </c>
      <c r="F184">
        <f>IF(Datos!F184="",0,IF(AND(F$1008&lt;&gt;"",Datos!F184=F$1008),0,IF(F$1004=0,0,1-CHOOSE(F$1004,IF(ISNUMBER(Datos!F184),AND(OR(F$1005="",Datos!F184&gt;=F$1005),OR(F$1006="",Datos!F184&lt;=F$1006)),FALSE),IF(ISNUMBER(Datos!F184),AND(Datos!F184=INT(Datos!F184),AND(OR(F$1005="",Datos!F184&gt;=F$1005),OR(F$1006="",Datos!F184&lt;=F$1006))),FALSE),OR(ISNUMBER(FIND(";"&amp;UPPER(TRIM(Datos!F184&amp;""))&amp;"=",F$1007)),ISNUMBER(FIND(";"&amp;UPPER(TRIM(Datos!F184&amp;""))&amp;";",F$1007))),OR(UPPER(TRIM(Datos!F184&amp;""))="SÍ",UPPER(TRIM(Datos!F184&amp;""))="SI",UPPER(TRIM(Datos!F184&amp;""))="NO"),IF(ISNUMBER(Datos!F184),AND(OR(F$1005="",Datos!F184&gt;=F$1005),OR(F$1006="",Datos!F184&lt;=F$1006)),FALSE),TRUE))))</f>
        <v>0.0</v>
      </c>
      <c r="G184">
        <f>IF(Datos!G184="",0,IF(AND(G$1008&lt;&gt;"",Datos!G184=G$1008),0,IF(G$1004=0,0,1-CHOOSE(G$1004,IF(ISNUMBER(Datos!G184),AND(OR(G$1005="",Datos!G184&gt;=G$1005),OR(G$1006="",Datos!G184&lt;=G$1006)),FALSE),IF(ISNUMBER(Datos!G184),AND(Datos!G184=INT(Datos!G184),AND(OR(G$1005="",Datos!G184&gt;=G$1005),OR(G$1006="",Datos!G184&lt;=G$1006))),FALSE),OR(ISNUMBER(FIND(";"&amp;UPPER(TRIM(Datos!G184&amp;""))&amp;"=",G$1007)),ISNUMBER(FIND(";"&amp;UPPER(TRIM(Datos!G184&amp;""))&amp;";",G$1007))),OR(UPPER(TRIM(Datos!G184&amp;""))="SÍ",UPPER(TRIM(Datos!G184&amp;""))="SI",UPPER(TRIM(Datos!G184&amp;""))="NO"),IF(ISNUMBER(Datos!G184),AND(OR(G$1005="",Datos!G184&gt;=G$1005),OR(G$1006="",Datos!G184&lt;=G$1006)),FALSE),TRUE))))</f>
        <v>0.0</v>
      </c>
      <c r="H184">
        <f>IF(Datos!H184="",0,IF(AND(H$1008&lt;&gt;"",Datos!H184=H$1008),0,IF(H$1004=0,0,1-CHOOSE(H$1004,IF(ISNUMBER(Datos!H184),AND(OR(H$1005="",Datos!H184&gt;=H$1005),OR(H$1006="",Datos!H184&lt;=H$1006)),FALSE),IF(ISNUMBER(Datos!H184),AND(Datos!H184=INT(Datos!H184),AND(OR(H$1005="",Datos!H184&gt;=H$1005),OR(H$1006="",Datos!H184&lt;=H$1006))),FALSE),OR(ISNUMBER(FIND(";"&amp;UPPER(TRIM(Datos!H184&amp;""))&amp;"=",H$1007)),ISNUMBER(FIND(";"&amp;UPPER(TRIM(Datos!H184&amp;""))&amp;";",H$1007))),OR(UPPER(TRIM(Datos!H184&amp;""))="SÍ",UPPER(TRIM(Datos!H184&amp;""))="SI",UPPER(TRIM(Datos!H184&amp;""))="NO"),IF(ISNUMBER(Datos!H184),AND(OR(H$1005="",Datos!H184&gt;=H$1005),OR(H$1006="",Datos!H184&lt;=H$1006)),FALSE),TRUE))))</f>
        <v>0.0</v>
      </c>
      <c r="I184">
        <f>IF(Datos!I184="",0,IF(AND(I$1008&lt;&gt;"",Datos!I184=I$1008),0,IF(I$1004=0,0,1-CHOOSE(I$1004,IF(ISNUMBER(Datos!I184),AND(OR(I$1005="",Datos!I184&gt;=I$1005),OR(I$1006="",Datos!I184&lt;=I$1006)),FALSE),IF(ISNUMBER(Datos!I184),AND(Datos!I184=INT(Datos!I184),AND(OR(I$1005="",Datos!I184&gt;=I$1005),OR(I$1006="",Datos!I184&lt;=I$1006))),FALSE),OR(ISNUMBER(FIND(";"&amp;UPPER(TRIM(Datos!I184&amp;""))&amp;"=",I$1007)),ISNUMBER(FIND(";"&amp;UPPER(TRIM(Datos!I184&amp;""))&amp;";",I$1007))),OR(UPPER(TRIM(Datos!I184&amp;""))="SÍ",UPPER(TRIM(Datos!I184&amp;""))="SI",UPPER(TRIM(Datos!I184&amp;""))="NO"),IF(ISNUMBER(Datos!I184),AND(OR(I$1005="",Datos!I184&gt;=I$1005),OR(I$1006="",Datos!I184&lt;=I$1006)),FALSE),TRUE))))</f>
        <v>0.0</v>
      </c>
      <c r="J184">
        <f>IF(Datos!J184="",0,IF(AND(J$1008&lt;&gt;"",Datos!J184=J$1008),0,IF(J$1004=0,0,1-CHOOSE(J$1004,IF(ISNUMBER(Datos!J184),AND(OR(J$1005="",Datos!J184&gt;=J$1005),OR(J$1006="",Datos!J184&lt;=J$1006)),FALSE),IF(ISNUMBER(Datos!J184),AND(Datos!J184=INT(Datos!J184),AND(OR(J$1005="",Datos!J184&gt;=J$1005),OR(J$1006="",Datos!J184&lt;=J$1006))),FALSE),OR(ISNUMBER(FIND(";"&amp;UPPER(TRIM(Datos!J184&amp;""))&amp;"=",J$1007)),ISNUMBER(FIND(";"&amp;UPPER(TRIM(Datos!J184&amp;""))&amp;";",J$1007))),OR(UPPER(TRIM(Datos!J184&amp;""))="SÍ",UPPER(TRIM(Datos!J184&amp;""))="SI",UPPER(TRIM(Datos!J184&amp;""))="NO"),IF(ISNUMBER(Datos!J184),AND(OR(J$1005="",Datos!J184&gt;=J$1005),OR(J$1006="",Datos!J184&lt;=J$1006)),FALSE),TRUE))))</f>
        <v>0.0</v>
      </c>
      <c r="K184">
        <f>IF(Datos!K184="",0,IF(AND(K$1008&lt;&gt;"",Datos!K184=K$1008),0,IF(K$1004=0,0,1-CHOOSE(K$1004,IF(ISNUMBER(Datos!K184),AND(OR(K$1005="",Datos!K184&gt;=K$1005),OR(K$1006="",Datos!K184&lt;=K$1006)),FALSE),IF(ISNUMBER(Datos!K184),AND(Datos!K184=INT(Datos!K184),AND(OR(K$1005="",Datos!K184&gt;=K$1005),OR(K$1006="",Datos!K184&lt;=K$1006))),FALSE),OR(ISNUMBER(FIND(";"&amp;UPPER(TRIM(Datos!K184&amp;""))&amp;"=",K$1007)),ISNUMBER(FIND(";"&amp;UPPER(TRIM(Datos!K184&amp;""))&amp;";",K$1007))),OR(UPPER(TRIM(Datos!K184&amp;""))="SÍ",UPPER(TRIM(Datos!K184&amp;""))="SI",UPPER(TRIM(Datos!K184&amp;""))="NO"),IF(ISNUMBER(Datos!K184),AND(OR(K$1005="",Datos!K184&gt;=K$1005),OR(K$1006="",Datos!K184&lt;=K$1006)),FALSE),TRUE))))</f>
        <v>0.0</v>
      </c>
      <c r="L184">
        <f>IF(Datos!L184="",0,IF(AND(L$1008&lt;&gt;"",Datos!L184=L$1008),0,IF(L$1004=0,0,1-CHOOSE(L$1004,IF(ISNUMBER(Datos!L184),AND(OR(L$1005="",Datos!L184&gt;=L$1005),OR(L$1006="",Datos!L184&lt;=L$1006)),FALSE),IF(ISNUMBER(Datos!L184),AND(Datos!L184=INT(Datos!L184),AND(OR(L$1005="",Datos!L184&gt;=L$1005),OR(L$1006="",Datos!L184&lt;=L$1006))),FALSE),OR(ISNUMBER(FIND(";"&amp;UPPER(TRIM(Datos!L184&amp;""))&amp;"=",L$1007)),ISNUMBER(FIND(";"&amp;UPPER(TRIM(Datos!L184&amp;""))&amp;";",L$1007))),OR(UPPER(TRIM(Datos!L184&amp;""))="SÍ",UPPER(TRIM(Datos!L184&amp;""))="SI",UPPER(TRIM(Datos!L184&amp;""))="NO"),IF(ISNUMBER(Datos!L184),AND(OR(L$1005="",Datos!L184&gt;=L$1005),OR(L$1006="",Datos!L184&lt;=L$1006)),FALSE),TRUE))))</f>
        <v>0.0</v>
      </c>
      <c r="M184">
        <f>IF(Datos!M184="",0,IF(AND(M$1008&lt;&gt;"",Datos!M184=M$1008),0,IF(M$1004=0,0,1-CHOOSE(M$1004,IF(ISNUMBER(Datos!M184),AND(OR(M$1005="",Datos!M184&gt;=M$1005),OR(M$1006="",Datos!M184&lt;=M$1006)),FALSE),IF(ISNUMBER(Datos!M184),AND(Datos!M184=INT(Datos!M184),AND(OR(M$1005="",Datos!M184&gt;=M$1005),OR(M$1006="",Datos!M184&lt;=M$1006))),FALSE),OR(ISNUMBER(FIND(";"&amp;UPPER(TRIM(Datos!M184&amp;""))&amp;"=",M$1007)),ISNUMBER(FIND(";"&amp;UPPER(TRIM(Datos!M184&amp;""))&amp;";",M$1007))),OR(UPPER(TRIM(Datos!M184&amp;""))="SÍ",UPPER(TRIM(Datos!M184&amp;""))="SI",UPPER(TRIM(Datos!M184&amp;""))="NO"),IF(ISNUMBER(Datos!M184),AND(OR(M$1005="",Datos!M184&gt;=M$1005),OR(M$1006="",Datos!M184&lt;=M$1006)),FALSE),TRUE))))</f>
        <v>0.0</v>
      </c>
      <c r="N184">
        <f>IF(Datos!N184="",0,IF(AND(N$1008&lt;&gt;"",Datos!N184=N$1008),0,IF(N$1004=0,0,1-CHOOSE(N$1004,IF(ISNUMBER(Datos!N184),AND(OR(N$1005="",Datos!N184&gt;=N$1005),OR(N$1006="",Datos!N184&lt;=N$1006)),FALSE),IF(ISNUMBER(Datos!N184),AND(Datos!N184=INT(Datos!N184),AND(OR(N$1005="",Datos!N184&gt;=N$1005),OR(N$1006="",Datos!N184&lt;=N$1006))),FALSE),OR(ISNUMBER(FIND(";"&amp;UPPER(TRIM(Datos!N184&amp;""))&amp;"=",N$1007)),ISNUMBER(FIND(";"&amp;UPPER(TRIM(Datos!N184&amp;""))&amp;";",N$1007))),OR(UPPER(TRIM(Datos!N184&amp;""))="SÍ",UPPER(TRIM(Datos!N184&amp;""))="SI",UPPER(TRIM(Datos!N184&amp;""))="NO"),IF(ISNUMBER(Datos!N184),AND(OR(N$1005="",Datos!N184&gt;=N$1005),OR(N$1006="",Datos!N184&lt;=N$1006)),FALSE),TRUE))))</f>
        <v>0.0</v>
      </c>
      <c r="O184">
        <f>IF(Datos!O184="",0,IF(AND(O$1008&lt;&gt;"",Datos!O184=O$1008),0,IF(O$1004=0,0,1-CHOOSE(O$1004,IF(ISNUMBER(Datos!O184),AND(OR(O$1005="",Datos!O184&gt;=O$1005),OR(O$1006="",Datos!O184&lt;=O$1006)),FALSE),IF(ISNUMBER(Datos!O184),AND(Datos!O184=INT(Datos!O184),AND(OR(O$1005="",Datos!O184&gt;=O$1005),OR(O$1006="",Datos!O184&lt;=O$1006))),FALSE),OR(ISNUMBER(FIND(";"&amp;UPPER(TRIM(Datos!O184&amp;""))&amp;"=",O$1007)),ISNUMBER(FIND(";"&amp;UPPER(TRIM(Datos!O184&amp;""))&amp;";",O$1007))),OR(UPPER(TRIM(Datos!O184&amp;""))="SÍ",UPPER(TRIM(Datos!O184&amp;""))="SI",UPPER(TRIM(Datos!O184&amp;""))="NO"),IF(ISNUMBER(Datos!O184),AND(OR(O$1005="",Datos!O184&gt;=O$1005),OR(O$1006="",Datos!O184&lt;=O$1006)),FALSE),TRUE))))</f>
        <v>0.0</v>
      </c>
      <c r="P184">
        <f>IF(Datos!P184="",0,IF(AND(P$1008&lt;&gt;"",Datos!P184=P$1008),0,IF(P$1004=0,0,1-CHOOSE(P$1004,IF(ISNUMBER(Datos!P184),AND(OR(P$1005="",Datos!P184&gt;=P$1005),OR(P$1006="",Datos!P184&lt;=P$1006)),FALSE),IF(ISNUMBER(Datos!P184),AND(Datos!P184=INT(Datos!P184),AND(OR(P$1005="",Datos!P184&gt;=P$1005),OR(P$1006="",Datos!P184&lt;=P$1006))),FALSE),OR(ISNUMBER(FIND(";"&amp;UPPER(TRIM(Datos!P184&amp;""))&amp;"=",P$1007)),ISNUMBER(FIND(";"&amp;UPPER(TRIM(Datos!P184&amp;""))&amp;";",P$1007))),OR(UPPER(TRIM(Datos!P184&amp;""))="SÍ",UPPER(TRIM(Datos!P184&amp;""))="SI",UPPER(TRIM(Datos!P184&amp;""))="NO"),IF(ISNUMBER(Datos!P184),AND(OR(P$1005="",Datos!P184&gt;=P$1005),OR(P$1006="",Datos!P184&lt;=P$1006)),FALSE),TRUE))))</f>
        <v>0.0</v>
      </c>
      <c r="Q184">
        <f>IF(Datos!Q184="",0,IF(AND(Q$1008&lt;&gt;"",Datos!Q184=Q$1008),0,IF(Q$1004=0,0,1-CHOOSE(Q$1004,IF(ISNUMBER(Datos!Q184),AND(OR(Q$1005="",Datos!Q184&gt;=Q$1005),OR(Q$1006="",Datos!Q184&lt;=Q$1006)),FALSE),IF(ISNUMBER(Datos!Q184),AND(Datos!Q184=INT(Datos!Q184),AND(OR(Q$1005="",Datos!Q184&gt;=Q$1005),OR(Q$1006="",Datos!Q184&lt;=Q$1006))),FALSE),OR(ISNUMBER(FIND(";"&amp;UPPER(TRIM(Datos!Q184&amp;""))&amp;"=",Q$1007)),ISNUMBER(FIND(";"&amp;UPPER(TRIM(Datos!Q184&amp;""))&amp;";",Q$1007))),OR(UPPER(TRIM(Datos!Q184&amp;""))="SÍ",UPPER(TRIM(Datos!Q184&amp;""))="SI",UPPER(TRIM(Datos!Q184&amp;""))="NO"),IF(ISNUMBER(Datos!Q184),AND(OR(Q$1005="",Datos!Q184&gt;=Q$1005),OR(Q$1006="",Datos!Q184&lt;=Q$1006)),FALSE),TRUE))))</f>
        <v>0.0</v>
      </c>
      <c r="R184">
        <f>IF(Datos!R184="",0,IF(AND(R$1008&lt;&gt;"",Datos!R184=R$1008),0,IF(R$1004=0,0,1-CHOOSE(R$1004,IF(ISNUMBER(Datos!R184),AND(OR(R$1005="",Datos!R184&gt;=R$1005),OR(R$1006="",Datos!R184&lt;=R$1006)),FALSE),IF(ISNUMBER(Datos!R184),AND(Datos!R184=INT(Datos!R184),AND(OR(R$1005="",Datos!R184&gt;=R$1005),OR(R$1006="",Datos!R184&lt;=R$1006))),FALSE),OR(ISNUMBER(FIND(";"&amp;UPPER(TRIM(Datos!R184&amp;""))&amp;"=",R$1007)),ISNUMBER(FIND(";"&amp;UPPER(TRIM(Datos!R184&amp;""))&amp;";",R$1007))),OR(UPPER(TRIM(Datos!R184&amp;""))="SÍ",UPPER(TRIM(Datos!R184&amp;""))="SI",UPPER(TRIM(Datos!R184&amp;""))="NO"),IF(ISNUMBER(Datos!R184),AND(OR(R$1005="",Datos!R184&gt;=R$1005),OR(R$1006="",Datos!R184&lt;=R$1006)),FALSE),TRUE))))</f>
        <v>0.0</v>
      </c>
      <c r="S184">
        <f>IF(Datos!S184="",0,IF(AND(S$1008&lt;&gt;"",Datos!S184=S$1008),0,IF(S$1004=0,0,1-CHOOSE(S$1004,IF(ISNUMBER(Datos!S184),AND(OR(S$1005="",Datos!S184&gt;=S$1005),OR(S$1006="",Datos!S184&lt;=S$1006)),FALSE),IF(ISNUMBER(Datos!S184),AND(Datos!S184=INT(Datos!S184),AND(OR(S$1005="",Datos!S184&gt;=S$1005),OR(S$1006="",Datos!S184&lt;=S$1006))),FALSE),OR(ISNUMBER(FIND(";"&amp;UPPER(TRIM(Datos!S184&amp;""))&amp;"=",S$1007)),ISNUMBER(FIND(";"&amp;UPPER(TRIM(Datos!S184&amp;""))&amp;";",S$1007))),OR(UPPER(TRIM(Datos!S184&amp;""))="SÍ",UPPER(TRIM(Datos!S184&amp;""))="SI",UPPER(TRIM(Datos!S184&amp;""))="NO"),IF(ISNUMBER(Datos!S184),AND(OR(S$1005="",Datos!S184&gt;=S$1005),OR(S$1006="",Datos!S184&lt;=S$1006)),FALSE),TRUE))))</f>
        <v>0.0</v>
      </c>
      <c r="T184">
        <f>IF(Datos!T184="",0,IF(AND(T$1008&lt;&gt;"",Datos!T184=T$1008),0,IF(T$1004=0,0,1-CHOOSE(T$1004,IF(ISNUMBER(Datos!T184),AND(OR(T$1005="",Datos!T184&gt;=T$1005),OR(T$1006="",Datos!T184&lt;=T$1006)),FALSE),IF(ISNUMBER(Datos!T184),AND(Datos!T184=INT(Datos!T184),AND(OR(T$1005="",Datos!T184&gt;=T$1005),OR(T$1006="",Datos!T184&lt;=T$1006))),FALSE),OR(ISNUMBER(FIND(";"&amp;UPPER(TRIM(Datos!T184&amp;""))&amp;"=",T$1007)),ISNUMBER(FIND(";"&amp;UPPER(TRIM(Datos!T184&amp;""))&amp;";",T$1007))),OR(UPPER(TRIM(Datos!T184&amp;""))="SÍ",UPPER(TRIM(Datos!T184&amp;""))="SI",UPPER(TRIM(Datos!T184&amp;""))="NO"),IF(ISNUMBER(Datos!T184),AND(OR(T$1005="",Datos!T184&gt;=T$1005),OR(T$1006="",Datos!T184&lt;=T$1006)),FALSE),TRUE))))</f>
        <v>0.0</v>
      </c>
      <c r="U184">
        <f>IF(Datos!U184="",0,IF(AND(U$1008&lt;&gt;"",Datos!U184=U$1008),0,IF(U$1004=0,0,1-CHOOSE(U$1004,IF(ISNUMBER(Datos!U184),AND(OR(U$1005="",Datos!U184&gt;=U$1005),OR(U$1006="",Datos!U184&lt;=U$1006)),FALSE),IF(ISNUMBER(Datos!U184),AND(Datos!U184=INT(Datos!U184),AND(OR(U$1005="",Datos!U184&gt;=U$1005),OR(U$1006="",Datos!U184&lt;=U$1006))),FALSE),OR(ISNUMBER(FIND(";"&amp;UPPER(TRIM(Datos!U184&amp;""))&amp;"=",U$1007)),ISNUMBER(FIND(";"&amp;UPPER(TRIM(Datos!U184&amp;""))&amp;";",U$1007))),OR(UPPER(TRIM(Datos!U184&amp;""))="SÍ",UPPER(TRIM(Datos!U184&amp;""))="SI",UPPER(TRIM(Datos!U184&amp;""))="NO"),IF(ISNUMBER(Datos!U184),AND(OR(U$1005="",Datos!U184&gt;=U$1005),OR(U$1006="",Datos!U184&lt;=U$1006)),FALSE),TRUE))))</f>
        <v>0.0</v>
      </c>
      <c r="V184">
        <f>IF(Datos!V184="",0,IF(AND(V$1008&lt;&gt;"",Datos!V184=V$1008),0,IF(V$1004=0,0,1-CHOOSE(V$1004,IF(ISNUMBER(Datos!V184),AND(OR(V$1005="",Datos!V184&gt;=V$1005),OR(V$1006="",Datos!V184&lt;=V$1006)),FALSE),IF(ISNUMBER(Datos!V184),AND(Datos!V184=INT(Datos!V184),AND(OR(V$1005="",Datos!V184&gt;=V$1005),OR(V$1006="",Datos!V184&lt;=V$1006))),FALSE),OR(ISNUMBER(FIND(";"&amp;UPPER(TRIM(Datos!V184&amp;""))&amp;"=",V$1007)),ISNUMBER(FIND(";"&amp;UPPER(TRIM(Datos!V184&amp;""))&amp;";",V$1007))),OR(UPPER(TRIM(Datos!V184&amp;""))="SÍ",UPPER(TRIM(Datos!V184&amp;""))="SI",UPPER(TRIM(Datos!V184&amp;""))="NO"),IF(ISNUMBER(Datos!V184),AND(OR(V$1005="",Datos!V184&gt;=V$1005),OR(V$1006="",Datos!V184&lt;=V$1006)),FALSE),TRUE))))</f>
        <v>0.0</v>
      </c>
      <c r="W184">
        <f>IF(Datos!W184="",0,IF(AND(W$1008&lt;&gt;"",Datos!W184=W$1008),0,IF(W$1004=0,0,1-CHOOSE(W$1004,IF(ISNUMBER(Datos!W184),AND(OR(W$1005="",Datos!W184&gt;=W$1005),OR(W$1006="",Datos!W184&lt;=W$1006)),FALSE),IF(ISNUMBER(Datos!W184),AND(Datos!W184=INT(Datos!W184),AND(OR(W$1005="",Datos!W184&gt;=W$1005),OR(W$1006="",Datos!W184&lt;=W$1006))),FALSE),OR(ISNUMBER(FIND(";"&amp;UPPER(TRIM(Datos!W184&amp;""))&amp;"=",W$1007)),ISNUMBER(FIND(";"&amp;UPPER(TRIM(Datos!W184&amp;""))&amp;";",W$1007))),OR(UPPER(TRIM(Datos!W184&amp;""))="SÍ",UPPER(TRIM(Datos!W184&amp;""))="SI",UPPER(TRIM(Datos!W184&amp;""))="NO"),IF(ISNUMBER(Datos!W184),AND(OR(W$1005="",Datos!W184&gt;=W$1005),OR(W$1006="",Datos!W184&lt;=W$1006)),FALSE),TRUE))))</f>
        <v>0.0</v>
      </c>
      <c r="X184">
        <f>IF(Datos!X184="",0,IF(AND(X$1008&lt;&gt;"",Datos!X184=X$1008),0,IF(X$1004=0,0,1-CHOOSE(X$1004,IF(ISNUMBER(Datos!X184),AND(OR(X$1005="",Datos!X184&gt;=X$1005),OR(X$1006="",Datos!X184&lt;=X$1006)),FALSE),IF(ISNUMBER(Datos!X184),AND(Datos!X184=INT(Datos!X184),AND(OR(X$1005="",Datos!X184&gt;=X$1005),OR(X$1006="",Datos!X184&lt;=X$1006))),FALSE),OR(ISNUMBER(FIND(";"&amp;UPPER(TRIM(Datos!X184&amp;""))&amp;"=",X$1007)),ISNUMBER(FIND(";"&amp;UPPER(TRIM(Datos!X184&amp;""))&amp;";",X$1007))),OR(UPPER(TRIM(Datos!X184&amp;""))="SÍ",UPPER(TRIM(Datos!X184&amp;""))="SI",UPPER(TRIM(Datos!X184&amp;""))="NO"),IF(ISNUMBER(Datos!X184),AND(OR(X$1005="",Datos!X184&gt;=X$1005),OR(X$1006="",Datos!X184&lt;=X$1006)),FALSE),TRUE))))</f>
        <v>0.0</v>
      </c>
      <c r="Y184">
        <f>IF(Datos!Y184="",0,IF(AND(Y$1008&lt;&gt;"",Datos!Y184=Y$1008),0,IF(Y$1004=0,0,1-CHOOSE(Y$1004,IF(ISNUMBER(Datos!Y184),AND(OR(Y$1005="",Datos!Y184&gt;=Y$1005),OR(Y$1006="",Datos!Y184&lt;=Y$1006)),FALSE),IF(ISNUMBER(Datos!Y184),AND(Datos!Y184=INT(Datos!Y184),AND(OR(Y$1005="",Datos!Y184&gt;=Y$1005),OR(Y$1006="",Datos!Y184&lt;=Y$1006))),FALSE),OR(ISNUMBER(FIND(";"&amp;UPPER(TRIM(Datos!Y184&amp;""))&amp;"=",Y$1007)),ISNUMBER(FIND(";"&amp;UPPER(TRIM(Datos!Y184&amp;""))&amp;";",Y$1007))),OR(UPPER(TRIM(Datos!Y184&amp;""))="SÍ",UPPER(TRIM(Datos!Y184&amp;""))="SI",UPPER(TRIM(Datos!Y184&amp;""))="NO"),IF(ISNUMBER(Datos!Y184),AND(OR(Y$1005="",Datos!Y184&gt;=Y$1005),OR(Y$1006="",Datos!Y184&lt;=Y$1006)),FALSE),TRUE))))</f>
        <v>0.0</v>
      </c>
      <c r="Z184">
        <f>IF(Datos!Z184="",0,IF(AND(Z$1008&lt;&gt;"",Datos!Z184=Z$1008),0,IF(Z$1004=0,0,1-CHOOSE(Z$1004,IF(ISNUMBER(Datos!Z184),AND(OR(Z$1005="",Datos!Z184&gt;=Z$1005),OR(Z$1006="",Datos!Z184&lt;=Z$1006)),FALSE),IF(ISNUMBER(Datos!Z184),AND(Datos!Z184=INT(Datos!Z184),AND(OR(Z$1005="",Datos!Z184&gt;=Z$1005),OR(Z$1006="",Datos!Z184&lt;=Z$1006))),FALSE),OR(ISNUMBER(FIND(";"&amp;UPPER(TRIM(Datos!Z184&amp;""))&amp;"=",Z$1007)),ISNUMBER(FIND(";"&amp;UPPER(TRIM(Datos!Z184&amp;""))&amp;";",Z$1007))),OR(UPPER(TRIM(Datos!Z184&amp;""))="SÍ",UPPER(TRIM(Datos!Z184&amp;""))="SI",UPPER(TRIM(Datos!Z184&amp;""))="NO"),IF(ISNUMBER(Datos!Z184),AND(OR(Z$1005="",Datos!Z184&gt;=Z$1005),OR(Z$1006="",Datos!Z184&lt;=Z$1006)),FALSE),TRUE))))</f>
        <v>0.0</v>
      </c>
      <c r="AA184">
        <f>IF(Datos!AA184="",0,IF(AND(AA$1008&lt;&gt;"",Datos!AA184=AA$1008),0,IF(AA$1004=0,0,1-CHOOSE(AA$1004,IF(ISNUMBER(Datos!AA184),AND(OR(AA$1005="",Datos!AA184&gt;=AA$1005),OR(AA$1006="",Datos!AA184&lt;=AA$1006)),FALSE),IF(ISNUMBER(Datos!AA184),AND(Datos!AA184=INT(Datos!AA184),AND(OR(AA$1005="",Datos!AA184&gt;=AA$1005),OR(AA$1006="",Datos!AA184&lt;=AA$1006))),FALSE),OR(ISNUMBER(FIND(";"&amp;UPPER(TRIM(Datos!AA184&amp;""))&amp;"=",AA$1007)),ISNUMBER(FIND(";"&amp;UPPER(TRIM(Datos!AA184&amp;""))&amp;";",AA$1007))),OR(UPPER(TRIM(Datos!AA184&amp;""))="SÍ",UPPER(TRIM(Datos!AA184&amp;""))="SI",UPPER(TRIM(Datos!AA184&amp;""))="NO"),IF(ISNUMBER(Datos!AA184),AND(OR(AA$1005="",Datos!AA184&gt;=AA$1005),OR(AA$1006="",Datos!AA184&lt;=AA$1006)),FALSE),TRUE))))</f>
        <v>0.0</v>
      </c>
      <c r="AB184">
        <f>IF(Datos!AB184="",0,IF(AND(AB$1008&lt;&gt;"",Datos!AB184=AB$1008),0,IF(AB$1004=0,0,1-CHOOSE(AB$1004,IF(ISNUMBER(Datos!AB184),AND(OR(AB$1005="",Datos!AB184&gt;=AB$1005),OR(AB$1006="",Datos!AB184&lt;=AB$1006)),FALSE),IF(ISNUMBER(Datos!AB184),AND(Datos!AB184=INT(Datos!AB184),AND(OR(AB$1005="",Datos!AB184&gt;=AB$1005),OR(AB$1006="",Datos!AB184&lt;=AB$1006))),FALSE),OR(ISNUMBER(FIND(";"&amp;UPPER(TRIM(Datos!AB184&amp;""))&amp;"=",AB$1007)),ISNUMBER(FIND(";"&amp;UPPER(TRIM(Datos!AB184&amp;""))&amp;";",AB$1007))),OR(UPPER(TRIM(Datos!AB184&amp;""))="SÍ",UPPER(TRIM(Datos!AB184&amp;""))="SI",UPPER(TRIM(Datos!AB184&amp;""))="NO"),IF(ISNUMBER(Datos!AB184),AND(OR(AB$1005="",Datos!AB184&gt;=AB$1005),OR(AB$1006="",Datos!AB184&lt;=AB$1006)),FALSE),TRUE))))</f>
        <v>0.0</v>
      </c>
      <c r="AC184">
        <f>IF(Datos!AC184="",0,IF(AND(AC$1008&lt;&gt;"",Datos!AC184=AC$1008),0,IF(AC$1004=0,0,1-CHOOSE(AC$1004,IF(ISNUMBER(Datos!AC184),AND(OR(AC$1005="",Datos!AC184&gt;=AC$1005),OR(AC$1006="",Datos!AC184&lt;=AC$1006)),FALSE),IF(ISNUMBER(Datos!AC184),AND(Datos!AC184=INT(Datos!AC184),AND(OR(AC$1005="",Datos!AC184&gt;=AC$1005),OR(AC$1006="",Datos!AC184&lt;=AC$1006))),FALSE),OR(ISNUMBER(FIND(";"&amp;UPPER(TRIM(Datos!AC184&amp;""))&amp;"=",AC$1007)),ISNUMBER(FIND(";"&amp;UPPER(TRIM(Datos!AC184&amp;""))&amp;";",AC$1007))),OR(UPPER(TRIM(Datos!AC184&amp;""))="SÍ",UPPER(TRIM(Datos!AC184&amp;""))="SI",UPPER(TRIM(Datos!AC184&amp;""))="NO"),IF(ISNUMBER(Datos!AC184),AND(OR(AC$1005="",Datos!AC184&gt;=AC$1005),OR(AC$1006="",Datos!AC184&lt;=AC$1006)),FALSE),TRUE))))</f>
        <v>0.0</v>
      </c>
      <c r="AD184">
        <f>IF(Datos!AD184="",0,IF(AND(AD$1008&lt;&gt;"",Datos!AD184=AD$1008),0,IF(AD$1004=0,0,1-CHOOSE(AD$1004,IF(ISNUMBER(Datos!AD184),AND(OR(AD$1005="",Datos!AD184&gt;=AD$1005),OR(AD$1006="",Datos!AD184&lt;=AD$1006)),FALSE),IF(ISNUMBER(Datos!AD184),AND(Datos!AD184=INT(Datos!AD184),AND(OR(AD$1005="",Datos!AD184&gt;=AD$1005),OR(AD$1006="",Datos!AD184&lt;=AD$1006))),FALSE),OR(ISNUMBER(FIND(";"&amp;UPPER(TRIM(Datos!AD184&amp;""))&amp;"=",AD$1007)),ISNUMBER(FIND(";"&amp;UPPER(TRIM(Datos!AD184&amp;""))&amp;";",AD$1007))),OR(UPPER(TRIM(Datos!AD184&amp;""))="SÍ",UPPER(TRIM(Datos!AD184&amp;""))="SI",UPPER(TRIM(Datos!AD184&amp;""))="NO"),IF(ISNUMBER(Datos!AD184),AND(OR(AD$1005="",Datos!AD184&gt;=AD$1005),OR(AD$1006="",Datos!AD184&lt;=AD$1006)),FALSE),TRUE))))</f>
        <v>0.0</v>
      </c>
      <c r="AE184">
        <f>IF(Datos!AE184="",0,IF(AND(AE$1008&lt;&gt;"",Datos!AE184=AE$1008),0,IF(AE$1004=0,0,1-CHOOSE(AE$1004,IF(ISNUMBER(Datos!AE184),AND(OR(AE$1005="",Datos!AE184&gt;=AE$1005),OR(AE$1006="",Datos!AE184&lt;=AE$1006)),FALSE),IF(ISNUMBER(Datos!AE184),AND(Datos!AE184=INT(Datos!AE184),AND(OR(AE$1005="",Datos!AE184&gt;=AE$1005),OR(AE$1006="",Datos!AE184&lt;=AE$1006))),FALSE),OR(ISNUMBER(FIND(";"&amp;UPPER(TRIM(Datos!AE184&amp;""))&amp;"=",AE$1007)),ISNUMBER(FIND(";"&amp;UPPER(TRIM(Datos!AE184&amp;""))&amp;";",AE$1007))),OR(UPPER(TRIM(Datos!AE184&amp;""))="SÍ",UPPER(TRIM(Datos!AE184&amp;""))="SI",UPPER(TRIM(Datos!AE184&amp;""))="NO"),IF(ISNUMBER(Datos!AE184),AND(OR(AE$1005="",Datos!AE184&gt;=AE$1005),OR(AE$1006="",Datos!AE184&lt;=AE$1006)),FALSE),TRUE))))</f>
        <v>0.0</v>
      </c>
    </row>
    <row r="185" spans="2:31">
      <c r="B185">
        <f>IF(Datos!B185="",0,IF(AND(B$1008&lt;&gt;"",Datos!B185=B$1008),0,IF(B$1004=0,0,1-CHOOSE(B$1004,IF(ISNUMBER(Datos!B185),AND(OR(B$1005="",Datos!B185&gt;=B$1005),OR(B$1006="",Datos!B185&lt;=B$1006)),FALSE),IF(ISNUMBER(Datos!B185),AND(Datos!B185=INT(Datos!B185),AND(OR(B$1005="",Datos!B185&gt;=B$1005),OR(B$1006="",Datos!B185&lt;=B$1006))),FALSE),OR(ISNUMBER(FIND(";"&amp;UPPER(TRIM(Datos!B185&amp;""))&amp;"=",B$1007)),ISNUMBER(FIND(";"&amp;UPPER(TRIM(Datos!B185&amp;""))&amp;";",B$1007))),OR(UPPER(TRIM(Datos!B185&amp;""))="SÍ",UPPER(TRIM(Datos!B185&amp;""))="SI",UPPER(TRIM(Datos!B185&amp;""))="NO"),IF(ISNUMBER(Datos!B185),AND(OR(B$1005="",Datos!B185&gt;=B$1005),OR(B$1006="",Datos!B185&lt;=B$1006)),FALSE),TRUE))))</f>
        <v>0.0</v>
      </c>
      <c r="C185">
        <f>IF(Datos!C185="",0,IF(AND(C$1008&lt;&gt;"",Datos!C185=C$1008),0,IF(C$1004=0,0,1-CHOOSE(C$1004,IF(ISNUMBER(Datos!C185),AND(OR(C$1005="",Datos!C185&gt;=C$1005),OR(C$1006="",Datos!C185&lt;=C$1006)),FALSE),IF(ISNUMBER(Datos!C185),AND(Datos!C185=INT(Datos!C185),AND(OR(C$1005="",Datos!C185&gt;=C$1005),OR(C$1006="",Datos!C185&lt;=C$1006))),FALSE),OR(ISNUMBER(FIND(";"&amp;UPPER(TRIM(Datos!C185&amp;""))&amp;"=",C$1007)),ISNUMBER(FIND(";"&amp;UPPER(TRIM(Datos!C185&amp;""))&amp;";",C$1007))),OR(UPPER(TRIM(Datos!C185&amp;""))="SÍ",UPPER(TRIM(Datos!C185&amp;""))="SI",UPPER(TRIM(Datos!C185&amp;""))="NO"),IF(ISNUMBER(Datos!C185),AND(OR(C$1005="",Datos!C185&gt;=C$1005),OR(C$1006="",Datos!C185&lt;=C$1006)),FALSE),TRUE))))</f>
        <v>0.0</v>
      </c>
      <c r="D185">
        <f>IF(Datos!D185="",0,IF(AND(D$1008&lt;&gt;"",Datos!D185=D$1008),0,IF(D$1004=0,0,1-CHOOSE(D$1004,IF(ISNUMBER(Datos!D185),AND(OR(D$1005="",Datos!D185&gt;=D$1005),OR(D$1006="",Datos!D185&lt;=D$1006)),FALSE),IF(ISNUMBER(Datos!D185),AND(Datos!D185=INT(Datos!D185),AND(OR(D$1005="",Datos!D185&gt;=D$1005),OR(D$1006="",Datos!D185&lt;=D$1006))),FALSE),OR(ISNUMBER(FIND(";"&amp;UPPER(TRIM(Datos!D185&amp;""))&amp;"=",D$1007)),ISNUMBER(FIND(";"&amp;UPPER(TRIM(Datos!D185&amp;""))&amp;";",D$1007))),OR(UPPER(TRIM(Datos!D185&amp;""))="SÍ",UPPER(TRIM(Datos!D185&amp;""))="SI",UPPER(TRIM(Datos!D185&amp;""))="NO"),IF(ISNUMBER(Datos!D185),AND(OR(D$1005="",Datos!D185&gt;=D$1005),OR(D$1006="",Datos!D185&lt;=D$1006)),FALSE),TRUE))))</f>
        <v>0.0</v>
      </c>
      <c r="E185">
        <f>IF(Datos!E185="",0,IF(AND(E$1008&lt;&gt;"",Datos!E185=E$1008),0,IF(E$1004=0,0,1-CHOOSE(E$1004,IF(ISNUMBER(Datos!E185),AND(OR(E$1005="",Datos!E185&gt;=E$1005),OR(E$1006="",Datos!E185&lt;=E$1006)),FALSE),IF(ISNUMBER(Datos!E185),AND(Datos!E185=INT(Datos!E185),AND(OR(E$1005="",Datos!E185&gt;=E$1005),OR(E$1006="",Datos!E185&lt;=E$1006))),FALSE),OR(ISNUMBER(FIND(";"&amp;UPPER(TRIM(Datos!E185&amp;""))&amp;"=",E$1007)),ISNUMBER(FIND(";"&amp;UPPER(TRIM(Datos!E185&amp;""))&amp;";",E$1007))),OR(UPPER(TRIM(Datos!E185&amp;""))="SÍ",UPPER(TRIM(Datos!E185&amp;""))="SI",UPPER(TRIM(Datos!E185&amp;""))="NO"),IF(ISNUMBER(Datos!E185),AND(OR(E$1005="",Datos!E185&gt;=E$1005),OR(E$1006="",Datos!E185&lt;=E$1006)),FALSE),TRUE))))</f>
        <v>0.0</v>
      </c>
      <c r="F185">
        <f>IF(Datos!F185="",0,IF(AND(F$1008&lt;&gt;"",Datos!F185=F$1008),0,IF(F$1004=0,0,1-CHOOSE(F$1004,IF(ISNUMBER(Datos!F185),AND(OR(F$1005="",Datos!F185&gt;=F$1005),OR(F$1006="",Datos!F185&lt;=F$1006)),FALSE),IF(ISNUMBER(Datos!F185),AND(Datos!F185=INT(Datos!F185),AND(OR(F$1005="",Datos!F185&gt;=F$1005),OR(F$1006="",Datos!F185&lt;=F$1006))),FALSE),OR(ISNUMBER(FIND(";"&amp;UPPER(TRIM(Datos!F185&amp;""))&amp;"=",F$1007)),ISNUMBER(FIND(";"&amp;UPPER(TRIM(Datos!F185&amp;""))&amp;";",F$1007))),OR(UPPER(TRIM(Datos!F185&amp;""))="SÍ",UPPER(TRIM(Datos!F185&amp;""))="SI",UPPER(TRIM(Datos!F185&amp;""))="NO"),IF(ISNUMBER(Datos!F185),AND(OR(F$1005="",Datos!F185&gt;=F$1005),OR(F$1006="",Datos!F185&lt;=F$1006)),FALSE),TRUE))))</f>
        <v>0.0</v>
      </c>
      <c r="G185">
        <f>IF(Datos!G185="",0,IF(AND(G$1008&lt;&gt;"",Datos!G185=G$1008),0,IF(G$1004=0,0,1-CHOOSE(G$1004,IF(ISNUMBER(Datos!G185),AND(OR(G$1005="",Datos!G185&gt;=G$1005),OR(G$1006="",Datos!G185&lt;=G$1006)),FALSE),IF(ISNUMBER(Datos!G185),AND(Datos!G185=INT(Datos!G185),AND(OR(G$1005="",Datos!G185&gt;=G$1005),OR(G$1006="",Datos!G185&lt;=G$1006))),FALSE),OR(ISNUMBER(FIND(";"&amp;UPPER(TRIM(Datos!G185&amp;""))&amp;"=",G$1007)),ISNUMBER(FIND(";"&amp;UPPER(TRIM(Datos!G185&amp;""))&amp;";",G$1007))),OR(UPPER(TRIM(Datos!G185&amp;""))="SÍ",UPPER(TRIM(Datos!G185&amp;""))="SI",UPPER(TRIM(Datos!G185&amp;""))="NO"),IF(ISNUMBER(Datos!G185),AND(OR(G$1005="",Datos!G185&gt;=G$1005),OR(G$1006="",Datos!G185&lt;=G$1006)),FALSE),TRUE))))</f>
        <v>0.0</v>
      </c>
      <c r="H185">
        <f>IF(Datos!H185="",0,IF(AND(H$1008&lt;&gt;"",Datos!H185=H$1008),0,IF(H$1004=0,0,1-CHOOSE(H$1004,IF(ISNUMBER(Datos!H185),AND(OR(H$1005="",Datos!H185&gt;=H$1005),OR(H$1006="",Datos!H185&lt;=H$1006)),FALSE),IF(ISNUMBER(Datos!H185),AND(Datos!H185=INT(Datos!H185),AND(OR(H$1005="",Datos!H185&gt;=H$1005),OR(H$1006="",Datos!H185&lt;=H$1006))),FALSE),OR(ISNUMBER(FIND(";"&amp;UPPER(TRIM(Datos!H185&amp;""))&amp;"=",H$1007)),ISNUMBER(FIND(";"&amp;UPPER(TRIM(Datos!H185&amp;""))&amp;";",H$1007))),OR(UPPER(TRIM(Datos!H185&amp;""))="SÍ",UPPER(TRIM(Datos!H185&amp;""))="SI",UPPER(TRIM(Datos!H185&amp;""))="NO"),IF(ISNUMBER(Datos!H185),AND(OR(H$1005="",Datos!H185&gt;=H$1005),OR(H$1006="",Datos!H185&lt;=H$1006)),FALSE),TRUE))))</f>
        <v>0.0</v>
      </c>
      <c r="I185">
        <f>IF(Datos!I185="",0,IF(AND(I$1008&lt;&gt;"",Datos!I185=I$1008),0,IF(I$1004=0,0,1-CHOOSE(I$1004,IF(ISNUMBER(Datos!I185),AND(OR(I$1005="",Datos!I185&gt;=I$1005),OR(I$1006="",Datos!I185&lt;=I$1006)),FALSE),IF(ISNUMBER(Datos!I185),AND(Datos!I185=INT(Datos!I185),AND(OR(I$1005="",Datos!I185&gt;=I$1005),OR(I$1006="",Datos!I185&lt;=I$1006))),FALSE),OR(ISNUMBER(FIND(";"&amp;UPPER(TRIM(Datos!I185&amp;""))&amp;"=",I$1007)),ISNUMBER(FIND(";"&amp;UPPER(TRIM(Datos!I185&amp;""))&amp;";",I$1007))),OR(UPPER(TRIM(Datos!I185&amp;""))="SÍ",UPPER(TRIM(Datos!I185&amp;""))="SI",UPPER(TRIM(Datos!I185&amp;""))="NO"),IF(ISNUMBER(Datos!I185),AND(OR(I$1005="",Datos!I185&gt;=I$1005),OR(I$1006="",Datos!I185&lt;=I$1006)),FALSE),TRUE))))</f>
        <v>0.0</v>
      </c>
      <c r="J185">
        <f>IF(Datos!J185="",0,IF(AND(J$1008&lt;&gt;"",Datos!J185=J$1008),0,IF(J$1004=0,0,1-CHOOSE(J$1004,IF(ISNUMBER(Datos!J185),AND(OR(J$1005="",Datos!J185&gt;=J$1005),OR(J$1006="",Datos!J185&lt;=J$1006)),FALSE),IF(ISNUMBER(Datos!J185),AND(Datos!J185=INT(Datos!J185),AND(OR(J$1005="",Datos!J185&gt;=J$1005),OR(J$1006="",Datos!J185&lt;=J$1006))),FALSE),OR(ISNUMBER(FIND(";"&amp;UPPER(TRIM(Datos!J185&amp;""))&amp;"=",J$1007)),ISNUMBER(FIND(";"&amp;UPPER(TRIM(Datos!J185&amp;""))&amp;";",J$1007))),OR(UPPER(TRIM(Datos!J185&amp;""))="SÍ",UPPER(TRIM(Datos!J185&amp;""))="SI",UPPER(TRIM(Datos!J185&amp;""))="NO"),IF(ISNUMBER(Datos!J185),AND(OR(J$1005="",Datos!J185&gt;=J$1005),OR(J$1006="",Datos!J185&lt;=J$1006)),FALSE),TRUE))))</f>
        <v>0.0</v>
      </c>
      <c r="K185">
        <f>IF(Datos!K185="",0,IF(AND(K$1008&lt;&gt;"",Datos!K185=K$1008),0,IF(K$1004=0,0,1-CHOOSE(K$1004,IF(ISNUMBER(Datos!K185),AND(OR(K$1005="",Datos!K185&gt;=K$1005),OR(K$1006="",Datos!K185&lt;=K$1006)),FALSE),IF(ISNUMBER(Datos!K185),AND(Datos!K185=INT(Datos!K185),AND(OR(K$1005="",Datos!K185&gt;=K$1005),OR(K$1006="",Datos!K185&lt;=K$1006))),FALSE),OR(ISNUMBER(FIND(";"&amp;UPPER(TRIM(Datos!K185&amp;""))&amp;"=",K$1007)),ISNUMBER(FIND(";"&amp;UPPER(TRIM(Datos!K185&amp;""))&amp;";",K$1007))),OR(UPPER(TRIM(Datos!K185&amp;""))="SÍ",UPPER(TRIM(Datos!K185&amp;""))="SI",UPPER(TRIM(Datos!K185&amp;""))="NO"),IF(ISNUMBER(Datos!K185),AND(OR(K$1005="",Datos!K185&gt;=K$1005),OR(K$1006="",Datos!K185&lt;=K$1006)),FALSE),TRUE))))</f>
        <v>0.0</v>
      </c>
      <c r="L185">
        <f>IF(Datos!L185="",0,IF(AND(L$1008&lt;&gt;"",Datos!L185=L$1008),0,IF(L$1004=0,0,1-CHOOSE(L$1004,IF(ISNUMBER(Datos!L185),AND(OR(L$1005="",Datos!L185&gt;=L$1005),OR(L$1006="",Datos!L185&lt;=L$1006)),FALSE),IF(ISNUMBER(Datos!L185),AND(Datos!L185=INT(Datos!L185),AND(OR(L$1005="",Datos!L185&gt;=L$1005),OR(L$1006="",Datos!L185&lt;=L$1006))),FALSE),OR(ISNUMBER(FIND(";"&amp;UPPER(TRIM(Datos!L185&amp;""))&amp;"=",L$1007)),ISNUMBER(FIND(";"&amp;UPPER(TRIM(Datos!L185&amp;""))&amp;";",L$1007))),OR(UPPER(TRIM(Datos!L185&amp;""))="SÍ",UPPER(TRIM(Datos!L185&amp;""))="SI",UPPER(TRIM(Datos!L185&amp;""))="NO"),IF(ISNUMBER(Datos!L185),AND(OR(L$1005="",Datos!L185&gt;=L$1005),OR(L$1006="",Datos!L185&lt;=L$1006)),FALSE),TRUE))))</f>
        <v>0.0</v>
      </c>
      <c r="M185">
        <f>IF(Datos!M185="",0,IF(AND(M$1008&lt;&gt;"",Datos!M185=M$1008),0,IF(M$1004=0,0,1-CHOOSE(M$1004,IF(ISNUMBER(Datos!M185),AND(OR(M$1005="",Datos!M185&gt;=M$1005),OR(M$1006="",Datos!M185&lt;=M$1006)),FALSE),IF(ISNUMBER(Datos!M185),AND(Datos!M185=INT(Datos!M185),AND(OR(M$1005="",Datos!M185&gt;=M$1005),OR(M$1006="",Datos!M185&lt;=M$1006))),FALSE),OR(ISNUMBER(FIND(";"&amp;UPPER(TRIM(Datos!M185&amp;""))&amp;"=",M$1007)),ISNUMBER(FIND(";"&amp;UPPER(TRIM(Datos!M185&amp;""))&amp;";",M$1007))),OR(UPPER(TRIM(Datos!M185&amp;""))="SÍ",UPPER(TRIM(Datos!M185&amp;""))="SI",UPPER(TRIM(Datos!M185&amp;""))="NO"),IF(ISNUMBER(Datos!M185),AND(OR(M$1005="",Datos!M185&gt;=M$1005),OR(M$1006="",Datos!M185&lt;=M$1006)),FALSE),TRUE))))</f>
        <v>0.0</v>
      </c>
      <c r="N185">
        <f>IF(Datos!N185="",0,IF(AND(N$1008&lt;&gt;"",Datos!N185=N$1008),0,IF(N$1004=0,0,1-CHOOSE(N$1004,IF(ISNUMBER(Datos!N185),AND(OR(N$1005="",Datos!N185&gt;=N$1005),OR(N$1006="",Datos!N185&lt;=N$1006)),FALSE),IF(ISNUMBER(Datos!N185),AND(Datos!N185=INT(Datos!N185),AND(OR(N$1005="",Datos!N185&gt;=N$1005),OR(N$1006="",Datos!N185&lt;=N$1006))),FALSE),OR(ISNUMBER(FIND(";"&amp;UPPER(TRIM(Datos!N185&amp;""))&amp;"=",N$1007)),ISNUMBER(FIND(";"&amp;UPPER(TRIM(Datos!N185&amp;""))&amp;";",N$1007))),OR(UPPER(TRIM(Datos!N185&amp;""))="SÍ",UPPER(TRIM(Datos!N185&amp;""))="SI",UPPER(TRIM(Datos!N185&amp;""))="NO"),IF(ISNUMBER(Datos!N185),AND(OR(N$1005="",Datos!N185&gt;=N$1005),OR(N$1006="",Datos!N185&lt;=N$1006)),FALSE),TRUE))))</f>
        <v>0.0</v>
      </c>
      <c r="O185">
        <f>IF(Datos!O185="",0,IF(AND(O$1008&lt;&gt;"",Datos!O185=O$1008),0,IF(O$1004=0,0,1-CHOOSE(O$1004,IF(ISNUMBER(Datos!O185),AND(OR(O$1005="",Datos!O185&gt;=O$1005),OR(O$1006="",Datos!O185&lt;=O$1006)),FALSE),IF(ISNUMBER(Datos!O185),AND(Datos!O185=INT(Datos!O185),AND(OR(O$1005="",Datos!O185&gt;=O$1005),OR(O$1006="",Datos!O185&lt;=O$1006))),FALSE),OR(ISNUMBER(FIND(";"&amp;UPPER(TRIM(Datos!O185&amp;""))&amp;"=",O$1007)),ISNUMBER(FIND(";"&amp;UPPER(TRIM(Datos!O185&amp;""))&amp;";",O$1007))),OR(UPPER(TRIM(Datos!O185&amp;""))="SÍ",UPPER(TRIM(Datos!O185&amp;""))="SI",UPPER(TRIM(Datos!O185&amp;""))="NO"),IF(ISNUMBER(Datos!O185),AND(OR(O$1005="",Datos!O185&gt;=O$1005),OR(O$1006="",Datos!O185&lt;=O$1006)),FALSE),TRUE))))</f>
        <v>0.0</v>
      </c>
      <c r="P185">
        <f>IF(Datos!P185="",0,IF(AND(P$1008&lt;&gt;"",Datos!P185=P$1008),0,IF(P$1004=0,0,1-CHOOSE(P$1004,IF(ISNUMBER(Datos!P185),AND(OR(P$1005="",Datos!P185&gt;=P$1005),OR(P$1006="",Datos!P185&lt;=P$1006)),FALSE),IF(ISNUMBER(Datos!P185),AND(Datos!P185=INT(Datos!P185),AND(OR(P$1005="",Datos!P185&gt;=P$1005),OR(P$1006="",Datos!P185&lt;=P$1006))),FALSE),OR(ISNUMBER(FIND(";"&amp;UPPER(TRIM(Datos!P185&amp;""))&amp;"=",P$1007)),ISNUMBER(FIND(";"&amp;UPPER(TRIM(Datos!P185&amp;""))&amp;";",P$1007))),OR(UPPER(TRIM(Datos!P185&amp;""))="SÍ",UPPER(TRIM(Datos!P185&amp;""))="SI",UPPER(TRIM(Datos!P185&amp;""))="NO"),IF(ISNUMBER(Datos!P185),AND(OR(P$1005="",Datos!P185&gt;=P$1005),OR(P$1006="",Datos!P185&lt;=P$1006)),FALSE),TRUE))))</f>
        <v>0.0</v>
      </c>
      <c r="Q185">
        <f>IF(Datos!Q185="",0,IF(AND(Q$1008&lt;&gt;"",Datos!Q185=Q$1008),0,IF(Q$1004=0,0,1-CHOOSE(Q$1004,IF(ISNUMBER(Datos!Q185),AND(OR(Q$1005="",Datos!Q185&gt;=Q$1005),OR(Q$1006="",Datos!Q185&lt;=Q$1006)),FALSE),IF(ISNUMBER(Datos!Q185),AND(Datos!Q185=INT(Datos!Q185),AND(OR(Q$1005="",Datos!Q185&gt;=Q$1005),OR(Q$1006="",Datos!Q185&lt;=Q$1006))),FALSE),OR(ISNUMBER(FIND(";"&amp;UPPER(TRIM(Datos!Q185&amp;""))&amp;"=",Q$1007)),ISNUMBER(FIND(";"&amp;UPPER(TRIM(Datos!Q185&amp;""))&amp;";",Q$1007))),OR(UPPER(TRIM(Datos!Q185&amp;""))="SÍ",UPPER(TRIM(Datos!Q185&amp;""))="SI",UPPER(TRIM(Datos!Q185&amp;""))="NO"),IF(ISNUMBER(Datos!Q185),AND(OR(Q$1005="",Datos!Q185&gt;=Q$1005),OR(Q$1006="",Datos!Q185&lt;=Q$1006)),FALSE),TRUE))))</f>
        <v>0.0</v>
      </c>
      <c r="R185">
        <f>IF(Datos!R185="",0,IF(AND(R$1008&lt;&gt;"",Datos!R185=R$1008),0,IF(R$1004=0,0,1-CHOOSE(R$1004,IF(ISNUMBER(Datos!R185),AND(OR(R$1005="",Datos!R185&gt;=R$1005),OR(R$1006="",Datos!R185&lt;=R$1006)),FALSE),IF(ISNUMBER(Datos!R185),AND(Datos!R185=INT(Datos!R185),AND(OR(R$1005="",Datos!R185&gt;=R$1005),OR(R$1006="",Datos!R185&lt;=R$1006))),FALSE),OR(ISNUMBER(FIND(";"&amp;UPPER(TRIM(Datos!R185&amp;""))&amp;"=",R$1007)),ISNUMBER(FIND(";"&amp;UPPER(TRIM(Datos!R185&amp;""))&amp;";",R$1007))),OR(UPPER(TRIM(Datos!R185&amp;""))="SÍ",UPPER(TRIM(Datos!R185&amp;""))="SI",UPPER(TRIM(Datos!R185&amp;""))="NO"),IF(ISNUMBER(Datos!R185),AND(OR(R$1005="",Datos!R185&gt;=R$1005),OR(R$1006="",Datos!R185&lt;=R$1006)),FALSE),TRUE))))</f>
        <v>0.0</v>
      </c>
      <c r="S185">
        <f>IF(Datos!S185="",0,IF(AND(S$1008&lt;&gt;"",Datos!S185=S$1008),0,IF(S$1004=0,0,1-CHOOSE(S$1004,IF(ISNUMBER(Datos!S185),AND(OR(S$1005="",Datos!S185&gt;=S$1005),OR(S$1006="",Datos!S185&lt;=S$1006)),FALSE),IF(ISNUMBER(Datos!S185),AND(Datos!S185=INT(Datos!S185),AND(OR(S$1005="",Datos!S185&gt;=S$1005),OR(S$1006="",Datos!S185&lt;=S$1006))),FALSE),OR(ISNUMBER(FIND(";"&amp;UPPER(TRIM(Datos!S185&amp;""))&amp;"=",S$1007)),ISNUMBER(FIND(";"&amp;UPPER(TRIM(Datos!S185&amp;""))&amp;";",S$1007))),OR(UPPER(TRIM(Datos!S185&amp;""))="SÍ",UPPER(TRIM(Datos!S185&amp;""))="SI",UPPER(TRIM(Datos!S185&amp;""))="NO"),IF(ISNUMBER(Datos!S185),AND(OR(S$1005="",Datos!S185&gt;=S$1005),OR(S$1006="",Datos!S185&lt;=S$1006)),FALSE),TRUE))))</f>
        <v>0.0</v>
      </c>
      <c r="T185">
        <f>IF(Datos!T185="",0,IF(AND(T$1008&lt;&gt;"",Datos!T185=T$1008),0,IF(T$1004=0,0,1-CHOOSE(T$1004,IF(ISNUMBER(Datos!T185),AND(OR(T$1005="",Datos!T185&gt;=T$1005),OR(T$1006="",Datos!T185&lt;=T$1006)),FALSE),IF(ISNUMBER(Datos!T185),AND(Datos!T185=INT(Datos!T185),AND(OR(T$1005="",Datos!T185&gt;=T$1005),OR(T$1006="",Datos!T185&lt;=T$1006))),FALSE),OR(ISNUMBER(FIND(";"&amp;UPPER(TRIM(Datos!T185&amp;""))&amp;"=",T$1007)),ISNUMBER(FIND(";"&amp;UPPER(TRIM(Datos!T185&amp;""))&amp;";",T$1007))),OR(UPPER(TRIM(Datos!T185&amp;""))="SÍ",UPPER(TRIM(Datos!T185&amp;""))="SI",UPPER(TRIM(Datos!T185&amp;""))="NO"),IF(ISNUMBER(Datos!T185),AND(OR(T$1005="",Datos!T185&gt;=T$1005),OR(T$1006="",Datos!T185&lt;=T$1006)),FALSE),TRUE))))</f>
        <v>0.0</v>
      </c>
      <c r="U185">
        <f>IF(Datos!U185="",0,IF(AND(U$1008&lt;&gt;"",Datos!U185=U$1008),0,IF(U$1004=0,0,1-CHOOSE(U$1004,IF(ISNUMBER(Datos!U185),AND(OR(U$1005="",Datos!U185&gt;=U$1005),OR(U$1006="",Datos!U185&lt;=U$1006)),FALSE),IF(ISNUMBER(Datos!U185),AND(Datos!U185=INT(Datos!U185),AND(OR(U$1005="",Datos!U185&gt;=U$1005),OR(U$1006="",Datos!U185&lt;=U$1006))),FALSE),OR(ISNUMBER(FIND(";"&amp;UPPER(TRIM(Datos!U185&amp;""))&amp;"=",U$1007)),ISNUMBER(FIND(";"&amp;UPPER(TRIM(Datos!U185&amp;""))&amp;";",U$1007))),OR(UPPER(TRIM(Datos!U185&amp;""))="SÍ",UPPER(TRIM(Datos!U185&amp;""))="SI",UPPER(TRIM(Datos!U185&amp;""))="NO"),IF(ISNUMBER(Datos!U185),AND(OR(U$1005="",Datos!U185&gt;=U$1005),OR(U$1006="",Datos!U185&lt;=U$1006)),FALSE),TRUE))))</f>
        <v>0.0</v>
      </c>
      <c r="V185">
        <f>IF(Datos!V185="",0,IF(AND(V$1008&lt;&gt;"",Datos!V185=V$1008),0,IF(V$1004=0,0,1-CHOOSE(V$1004,IF(ISNUMBER(Datos!V185),AND(OR(V$1005="",Datos!V185&gt;=V$1005),OR(V$1006="",Datos!V185&lt;=V$1006)),FALSE),IF(ISNUMBER(Datos!V185),AND(Datos!V185=INT(Datos!V185),AND(OR(V$1005="",Datos!V185&gt;=V$1005),OR(V$1006="",Datos!V185&lt;=V$1006))),FALSE),OR(ISNUMBER(FIND(";"&amp;UPPER(TRIM(Datos!V185&amp;""))&amp;"=",V$1007)),ISNUMBER(FIND(";"&amp;UPPER(TRIM(Datos!V185&amp;""))&amp;";",V$1007))),OR(UPPER(TRIM(Datos!V185&amp;""))="SÍ",UPPER(TRIM(Datos!V185&amp;""))="SI",UPPER(TRIM(Datos!V185&amp;""))="NO"),IF(ISNUMBER(Datos!V185),AND(OR(V$1005="",Datos!V185&gt;=V$1005),OR(V$1006="",Datos!V185&lt;=V$1006)),FALSE),TRUE))))</f>
        <v>0.0</v>
      </c>
      <c r="W185">
        <f>IF(Datos!W185="",0,IF(AND(W$1008&lt;&gt;"",Datos!W185=W$1008),0,IF(W$1004=0,0,1-CHOOSE(W$1004,IF(ISNUMBER(Datos!W185),AND(OR(W$1005="",Datos!W185&gt;=W$1005),OR(W$1006="",Datos!W185&lt;=W$1006)),FALSE),IF(ISNUMBER(Datos!W185),AND(Datos!W185=INT(Datos!W185),AND(OR(W$1005="",Datos!W185&gt;=W$1005),OR(W$1006="",Datos!W185&lt;=W$1006))),FALSE),OR(ISNUMBER(FIND(";"&amp;UPPER(TRIM(Datos!W185&amp;""))&amp;"=",W$1007)),ISNUMBER(FIND(";"&amp;UPPER(TRIM(Datos!W185&amp;""))&amp;";",W$1007))),OR(UPPER(TRIM(Datos!W185&amp;""))="SÍ",UPPER(TRIM(Datos!W185&amp;""))="SI",UPPER(TRIM(Datos!W185&amp;""))="NO"),IF(ISNUMBER(Datos!W185),AND(OR(W$1005="",Datos!W185&gt;=W$1005),OR(W$1006="",Datos!W185&lt;=W$1006)),FALSE),TRUE))))</f>
        <v>0.0</v>
      </c>
      <c r="X185">
        <f>IF(Datos!X185="",0,IF(AND(X$1008&lt;&gt;"",Datos!X185=X$1008),0,IF(X$1004=0,0,1-CHOOSE(X$1004,IF(ISNUMBER(Datos!X185),AND(OR(X$1005="",Datos!X185&gt;=X$1005),OR(X$1006="",Datos!X185&lt;=X$1006)),FALSE),IF(ISNUMBER(Datos!X185),AND(Datos!X185=INT(Datos!X185),AND(OR(X$1005="",Datos!X185&gt;=X$1005),OR(X$1006="",Datos!X185&lt;=X$1006))),FALSE),OR(ISNUMBER(FIND(";"&amp;UPPER(TRIM(Datos!X185&amp;""))&amp;"=",X$1007)),ISNUMBER(FIND(";"&amp;UPPER(TRIM(Datos!X185&amp;""))&amp;";",X$1007))),OR(UPPER(TRIM(Datos!X185&amp;""))="SÍ",UPPER(TRIM(Datos!X185&amp;""))="SI",UPPER(TRIM(Datos!X185&amp;""))="NO"),IF(ISNUMBER(Datos!X185),AND(OR(X$1005="",Datos!X185&gt;=X$1005),OR(X$1006="",Datos!X185&lt;=X$1006)),FALSE),TRUE))))</f>
        <v>0.0</v>
      </c>
      <c r="Y185">
        <f>IF(Datos!Y185="",0,IF(AND(Y$1008&lt;&gt;"",Datos!Y185=Y$1008),0,IF(Y$1004=0,0,1-CHOOSE(Y$1004,IF(ISNUMBER(Datos!Y185),AND(OR(Y$1005="",Datos!Y185&gt;=Y$1005),OR(Y$1006="",Datos!Y185&lt;=Y$1006)),FALSE),IF(ISNUMBER(Datos!Y185),AND(Datos!Y185=INT(Datos!Y185),AND(OR(Y$1005="",Datos!Y185&gt;=Y$1005),OR(Y$1006="",Datos!Y185&lt;=Y$1006))),FALSE),OR(ISNUMBER(FIND(";"&amp;UPPER(TRIM(Datos!Y185&amp;""))&amp;"=",Y$1007)),ISNUMBER(FIND(";"&amp;UPPER(TRIM(Datos!Y185&amp;""))&amp;";",Y$1007))),OR(UPPER(TRIM(Datos!Y185&amp;""))="SÍ",UPPER(TRIM(Datos!Y185&amp;""))="SI",UPPER(TRIM(Datos!Y185&amp;""))="NO"),IF(ISNUMBER(Datos!Y185),AND(OR(Y$1005="",Datos!Y185&gt;=Y$1005),OR(Y$1006="",Datos!Y185&lt;=Y$1006)),FALSE),TRUE))))</f>
        <v>0.0</v>
      </c>
      <c r="Z185">
        <f>IF(Datos!Z185="",0,IF(AND(Z$1008&lt;&gt;"",Datos!Z185=Z$1008),0,IF(Z$1004=0,0,1-CHOOSE(Z$1004,IF(ISNUMBER(Datos!Z185),AND(OR(Z$1005="",Datos!Z185&gt;=Z$1005),OR(Z$1006="",Datos!Z185&lt;=Z$1006)),FALSE),IF(ISNUMBER(Datos!Z185),AND(Datos!Z185=INT(Datos!Z185),AND(OR(Z$1005="",Datos!Z185&gt;=Z$1005),OR(Z$1006="",Datos!Z185&lt;=Z$1006))),FALSE),OR(ISNUMBER(FIND(";"&amp;UPPER(TRIM(Datos!Z185&amp;""))&amp;"=",Z$1007)),ISNUMBER(FIND(";"&amp;UPPER(TRIM(Datos!Z185&amp;""))&amp;";",Z$1007))),OR(UPPER(TRIM(Datos!Z185&amp;""))="SÍ",UPPER(TRIM(Datos!Z185&amp;""))="SI",UPPER(TRIM(Datos!Z185&amp;""))="NO"),IF(ISNUMBER(Datos!Z185),AND(OR(Z$1005="",Datos!Z185&gt;=Z$1005),OR(Z$1006="",Datos!Z185&lt;=Z$1006)),FALSE),TRUE))))</f>
        <v>0.0</v>
      </c>
      <c r="AA185">
        <f>IF(Datos!AA185="",0,IF(AND(AA$1008&lt;&gt;"",Datos!AA185=AA$1008),0,IF(AA$1004=0,0,1-CHOOSE(AA$1004,IF(ISNUMBER(Datos!AA185),AND(OR(AA$1005="",Datos!AA185&gt;=AA$1005),OR(AA$1006="",Datos!AA185&lt;=AA$1006)),FALSE),IF(ISNUMBER(Datos!AA185),AND(Datos!AA185=INT(Datos!AA185),AND(OR(AA$1005="",Datos!AA185&gt;=AA$1005),OR(AA$1006="",Datos!AA185&lt;=AA$1006))),FALSE),OR(ISNUMBER(FIND(";"&amp;UPPER(TRIM(Datos!AA185&amp;""))&amp;"=",AA$1007)),ISNUMBER(FIND(";"&amp;UPPER(TRIM(Datos!AA185&amp;""))&amp;";",AA$1007))),OR(UPPER(TRIM(Datos!AA185&amp;""))="SÍ",UPPER(TRIM(Datos!AA185&amp;""))="SI",UPPER(TRIM(Datos!AA185&amp;""))="NO"),IF(ISNUMBER(Datos!AA185),AND(OR(AA$1005="",Datos!AA185&gt;=AA$1005),OR(AA$1006="",Datos!AA185&lt;=AA$1006)),FALSE),TRUE))))</f>
        <v>0.0</v>
      </c>
      <c r="AB185">
        <f>IF(Datos!AB185="",0,IF(AND(AB$1008&lt;&gt;"",Datos!AB185=AB$1008),0,IF(AB$1004=0,0,1-CHOOSE(AB$1004,IF(ISNUMBER(Datos!AB185),AND(OR(AB$1005="",Datos!AB185&gt;=AB$1005),OR(AB$1006="",Datos!AB185&lt;=AB$1006)),FALSE),IF(ISNUMBER(Datos!AB185),AND(Datos!AB185=INT(Datos!AB185),AND(OR(AB$1005="",Datos!AB185&gt;=AB$1005),OR(AB$1006="",Datos!AB185&lt;=AB$1006))),FALSE),OR(ISNUMBER(FIND(";"&amp;UPPER(TRIM(Datos!AB185&amp;""))&amp;"=",AB$1007)),ISNUMBER(FIND(";"&amp;UPPER(TRIM(Datos!AB185&amp;""))&amp;";",AB$1007))),OR(UPPER(TRIM(Datos!AB185&amp;""))="SÍ",UPPER(TRIM(Datos!AB185&amp;""))="SI",UPPER(TRIM(Datos!AB185&amp;""))="NO"),IF(ISNUMBER(Datos!AB185),AND(OR(AB$1005="",Datos!AB185&gt;=AB$1005),OR(AB$1006="",Datos!AB185&lt;=AB$1006)),FALSE),TRUE))))</f>
        <v>0.0</v>
      </c>
      <c r="AC185">
        <f>IF(Datos!AC185="",0,IF(AND(AC$1008&lt;&gt;"",Datos!AC185=AC$1008),0,IF(AC$1004=0,0,1-CHOOSE(AC$1004,IF(ISNUMBER(Datos!AC185),AND(OR(AC$1005="",Datos!AC185&gt;=AC$1005),OR(AC$1006="",Datos!AC185&lt;=AC$1006)),FALSE),IF(ISNUMBER(Datos!AC185),AND(Datos!AC185=INT(Datos!AC185),AND(OR(AC$1005="",Datos!AC185&gt;=AC$1005),OR(AC$1006="",Datos!AC185&lt;=AC$1006))),FALSE),OR(ISNUMBER(FIND(";"&amp;UPPER(TRIM(Datos!AC185&amp;""))&amp;"=",AC$1007)),ISNUMBER(FIND(";"&amp;UPPER(TRIM(Datos!AC185&amp;""))&amp;";",AC$1007))),OR(UPPER(TRIM(Datos!AC185&amp;""))="SÍ",UPPER(TRIM(Datos!AC185&amp;""))="SI",UPPER(TRIM(Datos!AC185&amp;""))="NO"),IF(ISNUMBER(Datos!AC185),AND(OR(AC$1005="",Datos!AC185&gt;=AC$1005),OR(AC$1006="",Datos!AC185&lt;=AC$1006)),FALSE),TRUE))))</f>
        <v>0.0</v>
      </c>
      <c r="AD185">
        <f>IF(Datos!AD185="",0,IF(AND(AD$1008&lt;&gt;"",Datos!AD185=AD$1008),0,IF(AD$1004=0,0,1-CHOOSE(AD$1004,IF(ISNUMBER(Datos!AD185),AND(OR(AD$1005="",Datos!AD185&gt;=AD$1005),OR(AD$1006="",Datos!AD185&lt;=AD$1006)),FALSE),IF(ISNUMBER(Datos!AD185),AND(Datos!AD185=INT(Datos!AD185),AND(OR(AD$1005="",Datos!AD185&gt;=AD$1005),OR(AD$1006="",Datos!AD185&lt;=AD$1006))),FALSE),OR(ISNUMBER(FIND(";"&amp;UPPER(TRIM(Datos!AD185&amp;""))&amp;"=",AD$1007)),ISNUMBER(FIND(";"&amp;UPPER(TRIM(Datos!AD185&amp;""))&amp;";",AD$1007))),OR(UPPER(TRIM(Datos!AD185&amp;""))="SÍ",UPPER(TRIM(Datos!AD185&amp;""))="SI",UPPER(TRIM(Datos!AD185&amp;""))="NO"),IF(ISNUMBER(Datos!AD185),AND(OR(AD$1005="",Datos!AD185&gt;=AD$1005),OR(AD$1006="",Datos!AD185&lt;=AD$1006)),FALSE),TRUE))))</f>
        <v>0.0</v>
      </c>
      <c r="AE185">
        <f>IF(Datos!AE185="",0,IF(AND(AE$1008&lt;&gt;"",Datos!AE185=AE$1008),0,IF(AE$1004=0,0,1-CHOOSE(AE$1004,IF(ISNUMBER(Datos!AE185),AND(OR(AE$1005="",Datos!AE185&gt;=AE$1005),OR(AE$1006="",Datos!AE185&lt;=AE$1006)),FALSE),IF(ISNUMBER(Datos!AE185),AND(Datos!AE185=INT(Datos!AE185),AND(OR(AE$1005="",Datos!AE185&gt;=AE$1005),OR(AE$1006="",Datos!AE185&lt;=AE$1006))),FALSE),OR(ISNUMBER(FIND(";"&amp;UPPER(TRIM(Datos!AE185&amp;""))&amp;"=",AE$1007)),ISNUMBER(FIND(";"&amp;UPPER(TRIM(Datos!AE185&amp;""))&amp;";",AE$1007))),OR(UPPER(TRIM(Datos!AE185&amp;""))="SÍ",UPPER(TRIM(Datos!AE185&amp;""))="SI",UPPER(TRIM(Datos!AE185&amp;""))="NO"),IF(ISNUMBER(Datos!AE185),AND(OR(AE$1005="",Datos!AE185&gt;=AE$1005),OR(AE$1006="",Datos!AE185&lt;=AE$1006)),FALSE),TRUE))))</f>
        <v>0.0</v>
      </c>
    </row>
    <row r="186" spans="2:31">
      <c r="B186">
        <f>IF(Datos!B186="",0,IF(AND(B$1008&lt;&gt;"",Datos!B186=B$1008),0,IF(B$1004=0,0,1-CHOOSE(B$1004,IF(ISNUMBER(Datos!B186),AND(OR(B$1005="",Datos!B186&gt;=B$1005),OR(B$1006="",Datos!B186&lt;=B$1006)),FALSE),IF(ISNUMBER(Datos!B186),AND(Datos!B186=INT(Datos!B186),AND(OR(B$1005="",Datos!B186&gt;=B$1005),OR(B$1006="",Datos!B186&lt;=B$1006))),FALSE),OR(ISNUMBER(FIND(";"&amp;UPPER(TRIM(Datos!B186&amp;""))&amp;"=",B$1007)),ISNUMBER(FIND(";"&amp;UPPER(TRIM(Datos!B186&amp;""))&amp;";",B$1007))),OR(UPPER(TRIM(Datos!B186&amp;""))="SÍ",UPPER(TRIM(Datos!B186&amp;""))="SI",UPPER(TRIM(Datos!B186&amp;""))="NO"),IF(ISNUMBER(Datos!B186),AND(OR(B$1005="",Datos!B186&gt;=B$1005),OR(B$1006="",Datos!B186&lt;=B$1006)),FALSE),TRUE))))</f>
        <v>0.0</v>
      </c>
      <c r="C186">
        <f>IF(Datos!C186="",0,IF(AND(C$1008&lt;&gt;"",Datos!C186=C$1008),0,IF(C$1004=0,0,1-CHOOSE(C$1004,IF(ISNUMBER(Datos!C186),AND(OR(C$1005="",Datos!C186&gt;=C$1005),OR(C$1006="",Datos!C186&lt;=C$1006)),FALSE),IF(ISNUMBER(Datos!C186),AND(Datos!C186=INT(Datos!C186),AND(OR(C$1005="",Datos!C186&gt;=C$1005),OR(C$1006="",Datos!C186&lt;=C$1006))),FALSE),OR(ISNUMBER(FIND(";"&amp;UPPER(TRIM(Datos!C186&amp;""))&amp;"=",C$1007)),ISNUMBER(FIND(";"&amp;UPPER(TRIM(Datos!C186&amp;""))&amp;";",C$1007))),OR(UPPER(TRIM(Datos!C186&amp;""))="SÍ",UPPER(TRIM(Datos!C186&amp;""))="SI",UPPER(TRIM(Datos!C186&amp;""))="NO"),IF(ISNUMBER(Datos!C186),AND(OR(C$1005="",Datos!C186&gt;=C$1005),OR(C$1006="",Datos!C186&lt;=C$1006)),FALSE),TRUE))))</f>
        <v>0.0</v>
      </c>
      <c r="D186">
        <f>IF(Datos!D186="",0,IF(AND(D$1008&lt;&gt;"",Datos!D186=D$1008),0,IF(D$1004=0,0,1-CHOOSE(D$1004,IF(ISNUMBER(Datos!D186),AND(OR(D$1005="",Datos!D186&gt;=D$1005),OR(D$1006="",Datos!D186&lt;=D$1006)),FALSE),IF(ISNUMBER(Datos!D186),AND(Datos!D186=INT(Datos!D186),AND(OR(D$1005="",Datos!D186&gt;=D$1005),OR(D$1006="",Datos!D186&lt;=D$1006))),FALSE),OR(ISNUMBER(FIND(";"&amp;UPPER(TRIM(Datos!D186&amp;""))&amp;"=",D$1007)),ISNUMBER(FIND(";"&amp;UPPER(TRIM(Datos!D186&amp;""))&amp;";",D$1007))),OR(UPPER(TRIM(Datos!D186&amp;""))="SÍ",UPPER(TRIM(Datos!D186&amp;""))="SI",UPPER(TRIM(Datos!D186&amp;""))="NO"),IF(ISNUMBER(Datos!D186),AND(OR(D$1005="",Datos!D186&gt;=D$1005),OR(D$1006="",Datos!D186&lt;=D$1006)),FALSE),TRUE))))</f>
        <v>0.0</v>
      </c>
      <c r="E186">
        <f>IF(Datos!E186="",0,IF(AND(E$1008&lt;&gt;"",Datos!E186=E$1008),0,IF(E$1004=0,0,1-CHOOSE(E$1004,IF(ISNUMBER(Datos!E186),AND(OR(E$1005="",Datos!E186&gt;=E$1005),OR(E$1006="",Datos!E186&lt;=E$1006)),FALSE),IF(ISNUMBER(Datos!E186),AND(Datos!E186=INT(Datos!E186),AND(OR(E$1005="",Datos!E186&gt;=E$1005),OR(E$1006="",Datos!E186&lt;=E$1006))),FALSE),OR(ISNUMBER(FIND(";"&amp;UPPER(TRIM(Datos!E186&amp;""))&amp;"=",E$1007)),ISNUMBER(FIND(";"&amp;UPPER(TRIM(Datos!E186&amp;""))&amp;";",E$1007))),OR(UPPER(TRIM(Datos!E186&amp;""))="SÍ",UPPER(TRIM(Datos!E186&amp;""))="SI",UPPER(TRIM(Datos!E186&amp;""))="NO"),IF(ISNUMBER(Datos!E186),AND(OR(E$1005="",Datos!E186&gt;=E$1005),OR(E$1006="",Datos!E186&lt;=E$1006)),FALSE),TRUE))))</f>
        <v>0.0</v>
      </c>
      <c r="F186">
        <f>IF(Datos!F186="",0,IF(AND(F$1008&lt;&gt;"",Datos!F186=F$1008),0,IF(F$1004=0,0,1-CHOOSE(F$1004,IF(ISNUMBER(Datos!F186),AND(OR(F$1005="",Datos!F186&gt;=F$1005),OR(F$1006="",Datos!F186&lt;=F$1006)),FALSE),IF(ISNUMBER(Datos!F186),AND(Datos!F186=INT(Datos!F186),AND(OR(F$1005="",Datos!F186&gt;=F$1005),OR(F$1006="",Datos!F186&lt;=F$1006))),FALSE),OR(ISNUMBER(FIND(";"&amp;UPPER(TRIM(Datos!F186&amp;""))&amp;"=",F$1007)),ISNUMBER(FIND(";"&amp;UPPER(TRIM(Datos!F186&amp;""))&amp;";",F$1007))),OR(UPPER(TRIM(Datos!F186&amp;""))="SÍ",UPPER(TRIM(Datos!F186&amp;""))="SI",UPPER(TRIM(Datos!F186&amp;""))="NO"),IF(ISNUMBER(Datos!F186),AND(OR(F$1005="",Datos!F186&gt;=F$1005),OR(F$1006="",Datos!F186&lt;=F$1006)),FALSE),TRUE))))</f>
        <v>0.0</v>
      </c>
      <c r="G186">
        <f>IF(Datos!G186="",0,IF(AND(G$1008&lt;&gt;"",Datos!G186=G$1008),0,IF(G$1004=0,0,1-CHOOSE(G$1004,IF(ISNUMBER(Datos!G186),AND(OR(G$1005="",Datos!G186&gt;=G$1005),OR(G$1006="",Datos!G186&lt;=G$1006)),FALSE),IF(ISNUMBER(Datos!G186),AND(Datos!G186=INT(Datos!G186),AND(OR(G$1005="",Datos!G186&gt;=G$1005),OR(G$1006="",Datos!G186&lt;=G$1006))),FALSE),OR(ISNUMBER(FIND(";"&amp;UPPER(TRIM(Datos!G186&amp;""))&amp;"=",G$1007)),ISNUMBER(FIND(";"&amp;UPPER(TRIM(Datos!G186&amp;""))&amp;";",G$1007))),OR(UPPER(TRIM(Datos!G186&amp;""))="SÍ",UPPER(TRIM(Datos!G186&amp;""))="SI",UPPER(TRIM(Datos!G186&amp;""))="NO"),IF(ISNUMBER(Datos!G186),AND(OR(G$1005="",Datos!G186&gt;=G$1005),OR(G$1006="",Datos!G186&lt;=G$1006)),FALSE),TRUE))))</f>
        <v>0.0</v>
      </c>
      <c r="H186">
        <f>IF(Datos!H186="",0,IF(AND(H$1008&lt;&gt;"",Datos!H186=H$1008),0,IF(H$1004=0,0,1-CHOOSE(H$1004,IF(ISNUMBER(Datos!H186),AND(OR(H$1005="",Datos!H186&gt;=H$1005),OR(H$1006="",Datos!H186&lt;=H$1006)),FALSE),IF(ISNUMBER(Datos!H186),AND(Datos!H186=INT(Datos!H186),AND(OR(H$1005="",Datos!H186&gt;=H$1005),OR(H$1006="",Datos!H186&lt;=H$1006))),FALSE),OR(ISNUMBER(FIND(";"&amp;UPPER(TRIM(Datos!H186&amp;""))&amp;"=",H$1007)),ISNUMBER(FIND(";"&amp;UPPER(TRIM(Datos!H186&amp;""))&amp;";",H$1007))),OR(UPPER(TRIM(Datos!H186&amp;""))="SÍ",UPPER(TRIM(Datos!H186&amp;""))="SI",UPPER(TRIM(Datos!H186&amp;""))="NO"),IF(ISNUMBER(Datos!H186),AND(OR(H$1005="",Datos!H186&gt;=H$1005),OR(H$1006="",Datos!H186&lt;=H$1006)),FALSE),TRUE))))</f>
        <v>0.0</v>
      </c>
      <c r="I186">
        <f>IF(Datos!I186="",0,IF(AND(I$1008&lt;&gt;"",Datos!I186=I$1008),0,IF(I$1004=0,0,1-CHOOSE(I$1004,IF(ISNUMBER(Datos!I186),AND(OR(I$1005="",Datos!I186&gt;=I$1005),OR(I$1006="",Datos!I186&lt;=I$1006)),FALSE),IF(ISNUMBER(Datos!I186),AND(Datos!I186=INT(Datos!I186),AND(OR(I$1005="",Datos!I186&gt;=I$1005),OR(I$1006="",Datos!I186&lt;=I$1006))),FALSE),OR(ISNUMBER(FIND(";"&amp;UPPER(TRIM(Datos!I186&amp;""))&amp;"=",I$1007)),ISNUMBER(FIND(";"&amp;UPPER(TRIM(Datos!I186&amp;""))&amp;";",I$1007))),OR(UPPER(TRIM(Datos!I186&amp;""))="SÍ",UPPER(TRIM(Datos!I186&amp;""))="SI",UPPER(TRIM(Datos!I186&amp;""))="NO"),IF(ISNUMBER(Datos!I186),AND(OR(I$1005="",Datos!I186&gt;=I$1005),OR(I$1006="",Datos!I186&lt;=I$1006)),FALSE),TRUE))))</f>
        <v>0.0</v>
      </c>
      <c r="J186">
        <f>IF(Datos!J186="",0,IF(AND(J$1008&lt;&gt;"",Datos!J186=J$1008),0,IF(J$1004=0,0,1-CHOOSE(J$1004,IF(ISNUMBER(Datos!J186),AND(OR(J$1005="",Datos!J186&gt;=J$1005),OR(J$1006="",Datos!J186&lt;=J$1006)),FALSE),IF(ISNUMBER(Datos!J186),AND(Datos!J186=INT(Datos!J186),AND(OR(J$1005="",Datos!J186&gt;=J$1005),OR(J$1006="",Datos!J186&lt;=J$1006))),FALSE),OR(ISNUMBER(FIND(";"&amp;UPPER(TRIM(Datos!J186&amp;""))&amp;"=",J$1007)),ISNUMBER(FIND(";"&amp;UPPER(TRIM(Datos!J186&amp;""))&amp;";",J$1007))),OR(UPPER(TRIM(Datos!J186&amp;""))="SÍ",UPPER(TRIM(Datos!J186&amp;""))="SI",UPPER(TRIM(Datos!J186&amp;""))="NO"),IF(ISNUMBER(Datos!J186),AND(OR(J$1005="",Datos!J186&gt;=J$1005),OR(J$1006="",Datos!J186&lt;=J$1006)),FALSE),TRUE))))</f>
        <v>0.0</v>
      </c>
      <c r="K186">
        <f>IF(Datos!K186="",0,IF(AND(K$1008&lt;&gt;"",Datos!K186=K$1008),0,IF(K$1004=0,0,1-CHOOSE(K$1004,IF(ISNUMBER(Datos!K186),AND(OR(K$1005="",Datos!K186&gt;=K$1005),OR(K$1006="",Datos!K186&lt;=K$1006)),FALSE),IF(ISNUMBER(Datos!K186),AND(Datos!K186=INT(Datos!K186),AND(OR(K$1005="",Datos!K186&gt;=K$1005),OR(K$1006="",Datos!K186&lt;=K$1006))),FALSE),OR(ISNUMBER(FIND(";"&amp;UPPER(TRIM(Datos!K186&amp;""))&amp;"=",K$1007)),ISNUMBER(FIND(";"&amp;UPPER(TRIM(Datos!K186&amp;""))&amp;";",K$1007))),OR(UPPER(TRIM(Datos!K186&amp;""))="SÍ",UPPER(TRIM(Datos!K186&amp;""))="SI",UPPER(TRIM(Datos!K186&amp;""))="NO"),IF(ISNUMBER(Datos!K186),AND(OR(K$1005="",Datos!K186&gt;=K$1005),OR(K$1006="",Datos!K186&lt;=K$1006)),FALSE),TRUE))))</f>
        <v>0.0</v>
      </c>
      <c r="L186">
        <f>IF(Datos!L186="",0,IF(AND(L$1008&lt;&gt;"",Datos!L186=L$1008),0,IF(L$1004=0,0,1-CHOOSE(L$1004,IF(ISNUMBER(Datos!L186),AND(OR(L$1005="",Datos!L186&gt;=L$1005),OR(L$1006="",Datos!L186&lt;=L$1006)),FALSE),IF(ISNUMBER(Datos!L186),AND(Datos!L186=INT(Datos!L186),AND(OR(L$1005="",Datos!L186&gt;=L$1005),OR(L$1006="",Datos!L186&lt;=L$1006))),FALSE),OR(ISNUMBER(FIND(";"&amp;UPPER(TRIM(Datos!L186&amp;""))&amp;"=",L$1007)),ISNUMBER(FIND(";"&amp;UPPER(TRIM(Datos!L186&amp;""))&amp;";",L$1007))),OR(UPPER(TRIM(Datos!L186&amp;""))="SÍ",UPPER(TRIM(Datos!L186&amp;""))="SI",UPPER(TRIM(Datos!L186&amp;""))="NO"),IF(ISNUMBER(Datos!L186),AND(OR(L$1005="",Datos!L186&gt;=L$1005),OR(L$1006="",Datos!L186&lt;=L$1006)),FALSE),TRUE))))</f>
        <v>0.0</v>
      </c>
      <c r="M186">
        <f>IF(Datos!M186="",0,IF(AND(M$1008&lt;&gt;"",Datos!M186=M$1008),0,IF(M$1004=0,0,1-CHOOSE(M$1004,IF(ISNUMBER(Datos!M186),AND(OR(M$1005="",Datos!M186&gt;=M$1005),OR(M$1006="",Datos!M186&lt;=M$1006)),FALSE),IF(ISNUMBER(Datos!M186),AND(Datos!M186=INT(Datos!M186),AND(OR(M$1005="",Datos!M186&gt;=M$1005),OR(M$1006="",Datos!M186&lt;=M$1006))),FALSE),OR(ISNUMBER(FIND(";"&amp;UPPER(TRIM(Datos!M186&amp;""))&amp;"=",M$1007)),ISNUMBER(FIND(";"&amp;UPPER(TRIM(Datos!M186&amp;""))&amp;";",M$1007))),OR(UPPER(TRIM(Datos!M186&amp;""))="SÍ",UPPER(TRIM(Datos!M186&amp;""))="SI",UPPER(TRIM(Datos!M186&amp;""))="NO"),IF(ISNUMBER(Datos!M186),AND(OR(M$1005="",Datos!M186&gt;=M$1005),OR(M$1006="",Datos!M186&lt;=M$1006)),FALSE),TRUE))))</f>
        <v>0.0</v>
      </c>
      <c r="N186">
        <f>IF(Datos!N186="",0,IF(AND(N$1008&lt;&gt;"",Datos!N186=N$1008),0,IF(N$1004=0,0,1-CHOOSE(N$1004,IF(ISNUMBER(Datos!N186),AND(OR(N$1005="",Datos!N186&gt;=N$1005),OR(N$1006="",Datos!N186&lt;=N$1006)),FALSE),IF(ISNUMBER(Datos!N186),AND(Datos!N186=INT(Datos!N186),AND(OR(N$1005="",Datos!N186&gt;=N$1005),OR(N$1006="",Datos!N186&lt;=N$1006))),FALSE),OR(ISNUMBER(FIND(";"&amp;UPPER(TRIM(Datos!N186&amp;""))&amp;"=",N$1007)),ISNUMBER(FIND(";"&amp;UPPER(TRIM(Datos!N186&amp;""))&amp;";",N$1007))),OR(UPPER(TRIM(Datos!N186&amp;""))="SÍ",UPPER(TRIM(Datos!N186&amp;""))="SI",UPPER(TRIM(Datos!N186&amp;""))="NO"),IF(ISNUMBER(Datos!N186),AND(OR(N$1005="",Datos!N186&gt;=N$1005),OR(N$1006="",Datos!N186&lt;=N$1006)),FALSE),TRUE))))</f>
        <v>0.0</v>
      </c>
      <c r="O186">
        <f>IF(Datos!O186="",0,IF(AND(O$1008&lt;&gt;"",Datos!O186=O$1008),0,IF(O$1004=0,0,1-CHOOSE(O$1004,IF(ISNUMBER(Datos!O186),AND(OR(O$1005="",Datos!O186&gt;=O$1005),OR(O$1006="",Datos!O186&lt;=O$1006)),FALSE),IF(ISNUMBER(Datos!O186),AND(Datos!O186=INT(Datos!O186),AND(OR(O$1005="",Datos!O186&gt;=O$1005),OR(O$1006="",Datos!O186&lt;=O$1006))),FALSE),OR(ISNUMBER(FIND(";"&amp;UPPER(TRIM(Datos!O186&amp;""))&amp;"=",O$1007)),ISNUMBER(FIND(";"&amp;UPPER(TRIM(Datos!O186&amp;""))&amp;";",O$1007))),OR(UPPER(TRIM(Datos!O186&amp;""))="SÍ",UPPER(TRIM(Datos!O186&amp;""))="SI",UPPER(TRIM(Datos!O186&amp;""))="NO"),IF(ISNUMBER(Datos!O186),AND(OR(O$1005="",Datos!O186&gt;=O$1005),OR(O$1006="",Datos!O186&lt;=O$1006)),FALSE),TRUE))))</f>
        <v>0.0</v>
      </c>
      <c r="P186">
        <f>IF(Datos!P186="",0,IF(AND(P$1008&lt;&gt;"",Datos!P186=P$1008),0,IF(P$1004=0,0,1-CHOOSE(P$1004,IF(ISNUMBER(Datos!P186),AND(OR(P$1005="",Datos!P186&gt;=P$1005),OR(P$1006="",Datos!P186&lt;=P$1006)),FALSE),IF(ISNUMBER(Datos!P186),AND(Datos!P186=INT(Datos!P186),AND(OR(P$1005="",Datos!P186&gt;=P$1005),OR(P$1006="",Datos!P186&lt;=P$1006))),FALSE),OR(ISNUMBER(FIND(";"&amp;UPPER(TRIM(Datos!P186&amp;""))&amp;"=",P$1007)),ISNUMBER(FIND(";"&amp;UPPER(TRIM(Datos!P186&amp;""))&amp;";",P$1007))),OR(UPPER(TRIM(Datos!P186&amp;""))="SÍ",UPPER(TRIM(Datos!P186&amp;""))="SI",UPPER(TRIM(Datos!P186&amp;""))="NO"),IF(ISNUMBER(Datos!P186),AND(OR(P$1005="",Datos!P186&gt;=P$1005),OR(P$1006="",Datos!P186&lt;=P$1006)),FALSE),TRUE))))</f>
        <v>0.0</v>
      </c>
      <c r="Q186">
        <f>IF(Datos!Q186="",0,IF(AND(Q$1008&lt;&gt;"",Datos!Q186=Q$1008),0,IF(Q$1004=0,0,1-CHOOSE(Q$1004,IF(ISNUMBER(Datos!Q186),AND(OR(Q$1005="",Datos!Q186&gt;=Q$1005),OR(Q$1006="",Datos!Q186&lt;=Q$1006)),FALSE),IF(ISNUMBER(Datos!Q186),AND(Datos!Q186=INT(Datos!Q186),AND(OR(Q$1005="",Datos!Q186&gt;=Q$1005),OR(Q$1006="",Datos!Q186&lt;=Q$1006))),FALSE),OR(ISNUMBER(FIND(";"&amp;UPPER(TRIM(Datos!Q186&amp;""))&amp;"=",Q$1007)),ISNUMBER(FIND(";"&amp;UPPER(TRIM(Datos!Q186&amp;""))&amp;";",Q$1007))),OR(UPPER(TRIM(Datos!Q186&amp;""))="SÍ",UPPER(TRIM(Datos!Q186&amp;""))="SI",UPPER(TRIM(Datos!Q186&amp;""))="NO"),IF(ISNUMBER(Datos!Q186),AND(OR(Q$1005="",Datos!Q186&gt;=Q$1005),OR(Q$1006="",Datos!Q186&lt;=Q$1006)),FALSE),TRUE))))</f>
        <v>0.0</v>
      </c>
      <c r="R186">
        <f>IF(Datos!R186="",0,IF(AND(R$1008&lt;&gt;"",Datos!R186=R$1008),0,IF(R$1004=0,0,1-CHOOSE(R$1004,IF(ISNUMBER(Datos!R186),AND(OR(R$1005="",Datos!R186&gt;=R$1005),OR(R$1006="",Datos!R186&lt;=R$1006)),FALSE),IF(ISNUMBER(Datos!R186),AND(Datos!R186=INT(Datos!R186),AND(OR(R$1005="",Datos!R186&gt;=R$1005),OR(R$1006="",Datos!R186&lt;=R$1006))),FALSE),OR(ISNUMBER(FIND(";"&amp;UPPER(TRIM(Datos!R186&amp;""))&amp;"=",R$1007)),ISNUMBER(FIND(";"&amp;UPPER(TRIM(Datos!R186&amp;""))&amp;";",R$1007))),OR(UPPER(TRIM(Datos!R186&amp;""))="SÍ",UPPER(TRIM(Datos!R186&amp;""))="SI",UPPER(TRIM(Datos!R186&amp;""))="NO"),IF(ISNUMBER(Datos!R186),AND(OR(R$1005="",Datos!R186&gt;=R$1005),OR(R$1006="",Datos!R186&lt;=R$1006)),FALSE),TRUE))))</f>
        <v>0.0</v>
      </c>
      <c r="S186">
        <f>IF(Datos!S186="",0,IF(AND(S$1008&lt;&gt;"",Datos!S186=S$1008),0,IF(S$1004=0,0,1-CHOOSE(S$1004,IF(ISNUMBER(Datos!S186),AND(OR(S$1005="",Datos!S186&gt;=S$1005),OR(S$1006="",Datos!S186&lt;=S$1006)),FALSE),IF(ISNUMBER(Datos!S186),AND(Datos!S186=INT(Datos!S186),AND(OR(S$1005="",Datos!S186&gt;=S$1005),OR(S$1006="",Datos!S186&lt;=S$1006))),FALSE),OR(ISNUMBER(FIND(";"&amp;UPPER(TRIM(Datos!S186&amp;""))&amp;"=",S$1007)),ISNUMBER(FIND(";"&amp;UPPER(TRIM(Datos!S186&amp;""))&amp;";",S$1007))),OR(UPPER(TRIM(Datos!S186&amp;""))="SÍ",UPPER(TRIM(Datos!S186&amp;""))="SI",UPPER(TRIM(Datos!S186&amp;""))="NO"),IF(ISNUMBER(Datos!S186),AND(OR(S$1005="",Datos!S186&gt;=S$1005),OR(S$1006="",Datos!S186&lt;=S$1006)),FALSE),TRUE))))</f>
        <v>0.0</v>
      </c>
      <c r="T186">
        <f>IF(Datos!T186="",0,IF(AND(T$1008&lt;&gt;"",Datos!T186=T$1008),0,IF(T$1004=0,0,1-CHOOSE(T$1004,IF(ISNUMBER(Datos!T186),AND(OR(T$1005="",Datos!T186&gt;=T$1005),OR(T$1006="",Datos!T186&lt;=T$1006)),FALSE),IF(ISNUMBER(Datos!T186),AND(Datos!T186=INT(Datos!T186),AND(OR(T$1005="",Datos!T186&gt;=T$1005),OR(T$1006="",Datos!T186&lt;=T$1006))),FALSE),OR(ISNUMBER(FIND(";"&amp;UPPER(TRIM(Datos!T186&amp;""))&amp;"=",T$1007)),ISNUMBER(FIND(";"&amp;UPPER(TRIM(Datos!T186&amp;""))&amp;";",T$1007))),OR(UPPER(TRIM(Datos!T186&amp;""))="SÍ",UPPER(TRIM(Datos!T186&amp;""))="SI",UPPER(TRIM(Datos!T186&amp;""))="NO"),IF(ISNUMBER(Datos!T186),AND(OR(T$1005="",Datos!T186&gt;=T$1005),OR(T$1006="",Datos!T186&lt;=T$1006)),FALSE),TRUE))))</f>
        <v>0.0</v>
      </c>
      <c r="U186">
        <f>IF(Datos!U186="",0,IF(AND(U$1008&lt;&gt;"",Datos!U186=U$1008),0,IF(U$1004=0,0,1-CHOOSE(U$1004,IF(ISNUMBER(Datos!U186),AND(OR(U$1005="",Datos!U186&gt;=U$1005),OR(U$1006="",Datos!U186&lt;=U$1006)),FALSE),IF(ISNUMBER(Datos!U186),AND(Datos!U186=INT(Datos!U186),AND(OR(U$1005="",Datos!U186&gt;=U$1005),OR(U$1006="",Datos!U186&lt;=U$1006))),FALSE),OR(ISNUMBER(FIND(";"&amp;UPPER(TRIM(Datos!U186&amp;""))&amp;"=",U$1007)),ISNUMBER(FIND(";"&amp;UPPER(TRIM(Datos!U186&amp;""))&amp;";",U$1007))),OR(UPPER(TRIM(Datos!U186&amp;""))="SÍ",UPPER(TRIM(Datos!U186&amp;""))="SI",UPPER(TRIM(Datos!U186&amp;""))="NO"),IF(ISNUMBER(Datos!U186),AND(OR(U$1005="",Datos!U186&gt;=U$1005),OR(U$1006="",Datos!U186&lt;=U$1006)),FALSE),TRUE))))</f>
        <v>0.0</v>
      </c>
      <c r="V186">
        <f>IF(Datos!V186="",0,IF(AND(V$1008&lt;&gt;"",Datos!V186=V$1008),0,IF(V$1004=0,0,1-CHOOSE(V$1004,IF(ISNUMBER(Datos!V186),AND(OR(V$1005="",Datos!V186&gt;=V$1005),OR(V$1006="",Datos!V186&lt;=V$1006)),FALSE),IF(ISNUMBER(Datos!V186),AND(Datos!V186=INT(Datos!V186),AND(OR(V$1005="",Datos!V186&gt;=V$1005),OR(V$1006="",Datos!V186&lt;=V$1006))),FALSE),OR(ISNUMBER(FIND(";"&amp;UPPER(TRIM(Datos!V186&amp;""))&amp;"=",V$1007)),ISNUMBER(FIND(";"&amp;UPPER(TRIM(Datos!V186&amp;""))&amp;";",V$1007))),OR(UPPER(TRIM(Datos!V186&amp;""))="SÍ",UPPER(TRIM(Datos!V186&amp;""))="SI",UPPER(TRIM(Datos!V186&amp;""))="NO"),IF(ISNUMBER(Datos!V186),AND(OR(V$1005="",Datos!V186&gt;=V$1005),OR(V$1006="",Datos!V186&lt;=V$1006)),FALSE),TRUE))))</f>
        <v>0.0</v>
      </c>
      <c r="W186">
        <f>IF(Datos!W186="",0,IF(AND(W$1008&lt;&gt;"",Datos!W186=W$1008),0,IF(W$1004=0,0,1-CHOOSE(W$1004,IF(ISNUMBER(Datos!W186),AND(OR(W$1005="",Datos!W186&gt;=W$1005),OR(W$1006="",Datos!W186&lt;=W$1006)),FALSE),IF(ISNUMBER(Datos!W186),AND(Datos!W186=INT(Datos!W186),AND(OR(W$1005="",Datos!W186&gt;=W$1005),OR(W$1006="",Datos!W186&lt;=W$1006))),FALSE),OR(ISNUMBER(FIND(";"&amp;UPPER(TRIM(Datos!W186&amp;""))&amp;"=",W$1007)),ISNUMBER(FIND(";"&amp;UPPER(TRIM(Datos!W186&amp;""))&amp;";",W$1007))),OR(UPPER(TRIM(Datos!W186&amp;""))="SÍ",UPPER(TRIM(Datos!W186&amp;""))="SI",UPPER(TRIM(Datos!W186&amp;""))="NO"),IF(ISNUMBER(Datos!W186),AND(OR(W$1005="",Datos!W186&gt;=W$1005),OR(W$1006="",Datos!W186&lt;=W$1006)),FALSE),TRUE))))</f>
        <v>0.0</v>
      </c>
      <c r="X186">
        <f>IF(Datos!X186="",0,IF(AND(X$1008&lt;&gt;"",Datos!X186=X$1008),0,IF(X$1004=0,0,1-CHOOSE(X$1004,IF(ISNUMBER(Datos!X186),AND(OR(X$1005="",Datos!X186&gt;=X$1005),OR(X$1006="",Datos!X186&lt;=X$1006)),FALSE),IF(ISNUMBER(Datos!X186),AND(Datos!X186=INT(Datos!X186),AND(OR(X$1005="",Datos!X186&gt;=X$1005),OR(X$1006="",Datos!X186&lt;=X$1006))),FALSE),OR(ISNUMBER(FIND(";"&amp;UPPER(TRIM(Datos!X186&amp;""))&amp;"=",X$1007)),ISNUMBER(FIND(";"&amp;UPPER(TRIM(Datos!X186&amp;""))&amp;";",X$1007))),OR(UPPER(TRIM(Datos!X186&amp;""))="SÍ",UPPER(TRIM(Datos!X186&amp;""))="SI",UPPER(TRIM(Datos!X186&amp;""))="NO"),IF(ISNUMBER(Datos!X186),AND(OR(X$1005="",Datos!X186&gt;=X$1005),OR(X$1006="",Datos!X186&lt;=X$1006)),FALSE),TRUE))))</f>
        <v>0.0</v>
      </c>
      <c r="Y186">
        <f>IF(Datos!Y186="",0,IF(AND(Y$1008&lt;&gt;"",Datos!Y186=Y$1008),0,IF(Y$1004=0,0,1-CHOOSE(Y$1004,IF(ISNUMBER(Datos!Y186),AND(OR(Y$1005="",Datos!Y186&gt;=Y$1005),OR(Y$1006="",Datos!Y186&lt;=Y$1006)),FALSE),IF(ISNUMBER(Datos!Y186),AND(Datos!Y186=INT(Datos!Y186),AND(OR(Y$1005="",Datos!Y186&gt;=Y$1005),OR(Y$1006="",Datos!Y186&lt;=Y$1006))),FALSE),OR(ISNUMBER(FIND(";"&amp;UPPER(TRIM(Datos!Y186&amp;""))&amp;"=",Y$1007)),ISNUMBER(FIND(";"&amp;UPPER(TRIM(Datos!Y186&amp;""))&amp;";",Y$1007))),OR(UPPER(TRIM(Datos!Y186&amp;""))="SÍ",UPPER(TRIM(Datos!Y186&amp;""))="SI",UPPER(TRIM(Datos!Y186&amp;""))="NO"),IF(ISNUMBER(Datos!Y186),AND(OR(Y$1005="",Datos!Y186&gt;=Y$1005),OR(Y$1006="",Datos!Y186&lt;=Y$1006)),FALSE),TRUE))))</f>
        <v>0.0</v>
      </c>
      <c r="Z186">
        <f>IF(Datos!Z186="",0,IF(AND(Z$1008&lt;&gt;"",Datos!Z186=Z$1008),0,IF(Z$1004=0,0,1-CHOOSE(Z$1004,IF(ISNUMBER(Datos!Z186),AND(OR(Z$1005="",Datos!Z186&gt;=Z$1005),OR(Z$1006="",Datos!Z186&lt;=Z$1006)),FALSE),IF(ISNUMBER(Datos!Z186),AND(Datos!Z186=INT(Datos!Z186),AND(OR(Z$1005="",Datos!Z186&gt;=Z$1005),OR(Z$1006="",Datos!Z186&lt;=Z$1006))),FALSE),OR(ISNUMBER(FIND(";"&amp;UPPER(TRIM(Datos!Z186&amp;""))&amp;"=",Z$1007)),ISNUMBER(FIND(";"&amp;UPPER(TRIM(Datos!Z186&amp;""))&amp;";",Z$1007))),OR(UPPER(TRIM(Datos!Z186&amp;""))="SÍ",UPPER(TRIM(Datos!Z186&amp;""))="SI",UPPER(TRIM(Datos!Z186&amp;""))="NO"),IF(ISNUMBER(Datos!Z186),AND(OR(Z$1005="",Datos!Z186&gt;=Z$1005),OR(Z$1006="",Datos!Z186&lt;=Z$1006)),FALSE),TRUE))))</f>
        <v>0.0</v>
      </c>
      <c r="AA186">
        <f>IF(Datos!AA186="",0,IF(AND(AA$1008&lt;&gt;"",Datos!AA186=AA$1008),0,IF(AA$1004=0,0,1-CHOOSE(AA$1004,IF(ISNUMBER(Datos!AA186),AND(OR(AA$1005="",Datos!AA186&gt;=AA$1005),OR(AA$1006="",Datos!AA186&lt;=AA$1006)),FALSE),IF(ISNUMBER(Datos!AA186),AND(Datos!AA186=INT(Datos!AA186),AND(OR(AA$1005="",Datos!AA186&gt;=AA$1005),OR(AA$1006="",Datos!AA186&lt;=AA$1006))),FALSE),OR(ISNUMBER(FIND(";"&amp;UPPER(TRIM(Datos!AA186&amp;""))&amp;"=",AA$1007)),ISNUMBER(FIND(";"&amp;UPPER(TRIM(Datos!AA186&amp;""))&amp;";",AA$1007))),OR(UPPER(TRIM(Datos!AA186&amp;""))="SÍ",UPPER(TRIM(Datos!AA186&amp;""))="SI",UPPER(TRIM(Datos!AA186&amp;""))="NO"),IF(ISNUMBER(Datos!AA186),AND(OR(AA$1005="",Datos!AA186&gt;=AA$1005),OR(AA$1006="",Datos!AA186&lt;=AA$1006)),FALSE),TRUE))))</f>
        <v>0.0</v>
      </c>
      <c r="AB186">
        <f>IF(Datos!AB186="",0,IF(AND(AB$1008&lt;&gt;"",Datos!AB186=AB$1008),0,IF(AB$1004=0,0,1-CHOOSE(AB$1004,IF(ISNUMBER(Datos!AB186),AND(OR(AB$1005="",Datos!AB186&gt;=AB$1005),OR(AB$1006="",Datos!AB186&lt;=AB$1006)),FALSE),IF(ISNUMBER(Datos!AB186),AND(Datos!AB186=INT(Datos!AB186),AND(OR(AB$1005="",Datos!AB186&gt;=AB$1005),OR(AB$1006="",Datos!AB186&lt;=AB$1006))),FALSE),OR(ISNUMBER(FIND(";"&amp;UPPER(TRIM(Datos!AB186&amp;""))&amp;"=",AB$1007)),ISNUMBER(FIND(";"&amp;UPPER(TRIM(Datos!AB186&amp;""))&amp;";",AB$1007))),OR(UPPER(TRIM(Datos!AB186&amp;""))="SÍ",UPPER(TRIM(Datos!AB186&amp;""))="SI",UPPER(TRIM(Datos!AB186&amp;""))="NO"),IF(ISNUMBER(Datos!AB186),AND(OR(AB$1005="",Datos!AB186&gt;=AB$1005),OR(AB$1006="",Datos!AB186&lt;=AB$1006)),FALSE),TRUE))))</f>
        <v>0.0</v>
      </c>
      <c r="AC186">
        <f>IF(Datos!AC186="",0,IF(AND(AC$1008&lt;&gt;"",Datos!AC186=AC$1008),0,IF(AC$1004=0,0,1-CHOOSE(AC$1004,IF(ISNUMBER(Datos!AC186),AND(OR(AC$1005="",Datos!AC186&gt;=AC$1005),OR(AC$1006="",Datos!AC186&lt;=AC$1006)),FALSE),IF(ISNUMBER(Datos!AC186),AND(Datos!AC186=INT(Datos!AC186),AND(OR(AC$1005="",Datos!AC186&gt;=AC$1005),OR(AC$1006="",Datos!AC186&lt;=AC$1006))),FALSE),OR(ISNUMBER(FIND(";"&amp;UPPER(TRIM(Datos!AC186&amp;""))&amp;"=",AC$1007)),ISNUMBER(FIND(";"&amp;UPPER(TRIM(Datos!AC186&amp;""))&amp;";",AC$1007))),OR(UPPER(TRIM(Datos!AC186&amp;""))="SÍ",UPPER(TRIM(Datos!AC186&amp;""))="SI",UPPER(TRIM(Datos!AC186&amp;""))="NO"),IF(ISNUMBER(Datos!AC186),AND(OR(AC$1005="",Datos!AC186&gt;=AC$1005),OR(AC$1006="",Datos!AC186&lt;=AC$1006)),FALSE),TRUE))))</f>
        <v>0.0</v>
      </c>
      <c r="AD186">
        <f>IF(Datos!AD186="",0,IF(AND(AD$1008&lt;&gt;"",Datos!AD186=AD$1008),0,IF(AD$1004=0,0,1-CHOOSE(AD$1004,IF(ISNUMBER(Datos!AD186),AND(OR(AD$1005="",Datos!AD186&gt;=AD$1005),OR(AD$1006="",Datos!AD186&lt;=AD$1006)),FALSE),IF(ISNUMBER(Datos!AD186),AND(Datos!AD186=INT(Datos!AD186),AND(OR(AD$1005="",Datos!AD186&gt;=AD$1005),OR(AD$1006="",Datos!AD186&lt;=AD$1006))),FALSE),OR(ISNUMBER(FIND(";"&amp;UPPER(TRIM(Datos!AD186&amp;""))&amp;"=",AD$1007)),ISNUMBER(FIND(";"&amp;UPPER(TRIM(Datos!AD186&amp;""))&amp;";",AD$1007))),OR(UPPER(TRIM(Datos!AD186&amp;""))="SÍ",UPPER(TRIM(Datos!AD186&amp;""))="SI",UPPER(TRIM(Datos!AD186&amp;""))="NO"),IF(ISNUMBER(Datos!AD186),AND(OR(AD$1005="",Datos!AD186&gt;=AD$1005),OR(AD$1006="",Datos!AD186&lt;=AD$1006)),FALSE),TRUE))))</f>
        <v>0.0</v>
      </c>
      <c r="AE186">
        <f>IF(Datos!AE186="",0,IF(AND(AE$1008&lt;&gt;"",Datos!AE186=AE$1008),0,IF(AE$1004=0,0,1-CHOOSE(AE$1004,IF(ISNUMBER(Datos!AE186),AND(OR(AE$1005="",Datos!AE186&gt;=AE$1005),OR(AE$1006="",Datos!AE186&lt;=AE$1006)),FALSE),IF(ISNUMBER(Datos!AE186),AND(Datos!AE186=INT(Datos!AE186),AND(OR(AE$1005="",Datos!AE186&gt;=AE$1005),OR(AE$1006="",Datos!AE186&lt;=AE$1006))),FALSE),OR(ISNUMBER(FIND(";"&amp;UPPER(TRIM(Datos!AE186&amp;""))&amp;"=",AE$1007)),ISNUMBER(FIND(";"&amp;UPPER(TRIM(Datos!AE186&amp;""))&amp;";",AE$1007))),OR(UPPER(TRIM(Datos!AE186&amp;""))="SÍ",UPPER(TRIM(Datos!AE186&amp;""))="SI",UPPER(TRIM(Datos!AE186&amp;""))="NO"),IF(ISNUMBER(Datos!AE186),AND(OR(AE$1005="",Datos!AE186&gt;=AE$1005),OR(AE$1006="",Datos!AE186&lt;=AE$1006)),FALSE),TRUE))))</f>
        <v>0.0</v>
      </c>
    </row>
    <row r="187" spans="2:31">
      <c r="B187">
        <f>IF(Datos!B187="",0,IF(AND(B$1008&lt;&gt;"",Datos!B187=B$1008),0,IF(B$1004=0,0,1-CHOOSE(B$1004,IF(ISNUMBER(Datos!B187),AND(OR(B$1005="",Datos!B187&gt;=B$1005),OR(B$1006="",Datos!B187&lt;=B$1006)),FALSE),IF(ISNUMBER(Datos!B187),AND(Datos!B187=INT(Datos!B187),AND(OR(B$1005="",Datos!B187&gt;=B$1005),OR(B$1006="",Datos!B187&lt;=B$1006))),FALSE),OR(ISNUMBER(FIND(";"&amp;UPPER(TRIM(Datos!B187&amp;""))&amp;"=",B$1007)),ISNUMBER(FIND(";"&amp;UPPER(TRIM(Datos!B187&amp;""))&amp;";",B$1007))),OR(UPPER(TRIM(Datos!B187&amp;""))="SÍ",UPPER(TRIM(Datos!B187&amp;""))="SI",UPPER(TRIM(Datos!B187&amp;""))="NO"),IF(ISNUMBER(Datos!B187),AND(OR(B$1005="",Datos!B187&gt;=B$1005),OR(B$1006="",Datos!B187&lt;=B$1006)),FALSE),TRUE))))</f>
        <v>0.0</v>
      </c>
      <c r="C187">
        <f>IF(Datos!C187="",0,IF(AND(C$1008&lt;&gt;"",Datos!C187=C$1008),0,IF(C$1004=0,0,1-CHOOSE(C$1004,IF(ISNUMBER(Datos!C187),AND(OR(C$1005="",Datos!C187&gt;=C$1005),OR(C$1006="",Datos!C187&lt;=C$1006)),FALSE),IF(ISNUMBER(Datos!C187),AND(Datos!C187=INT(Datos!C187),AND(OR(C$1005="",Datos!C187&gt;=C$1005),OR(C$1006="",Datos!C187&lt;=C$1006))),FALSE),OR(ISNUMBER(FIND(";"&amp;UPPER(TRIM(Datos!C187&amp;""))&amp;"=",C$1007)),ISNUMBER(FIND(";"&amp;UPPER(TRIM(Datos!C187&amp;""))&amp;";",C$1007))),OR(UPPER(TRIM(Datos!C187&amp;""))="SÍ",UPPER(TRIM(Datos!C187&amp;""))="SI",UPPER(TRIM(Datos!C187&amp;""))="NO"),IF(ISNUMBER(Datos!C187),AND(OR(C$1005="",Datos!C187&gt;=C$1005),OR(C$1006="",Datos!C187&lt;=C$1006)),FALSE),TRUE))))</f>
        <v>0.0</v>
      </c>
      <c r="D187">
        <f>IF(Datos!D187="",0,IF(AND(D$1008&lt;&gt;"",Datos!D187=D$1008),0,IF(D$1004=0,0,1-CHOOSE(D$1004,IF(ISNUMBER(Datos!D187),AND(OR(D$1005="",Datos!D187&gt;=D$1005),OR(D$1006="",Datos!D187&lt;=D$1006)),FALSE),IF(ISNUMBER(Datos!D187),AND(Datos!D187=INT(Datos!D187),AND(OR(D$1005="",Datos!D187&gt;=D$1005),OR(D$1006="",Datos!D187&lt;=D$1006))),FALSE),OR(ISNUMBER(FIND(";"&amp;UPPER(TRIM(Datos!D187&amp;""))&amp;"=",D$1007)),ISNUMBER(FIND(";"&amp;UPPER(TRIM(Datos!D187&amp;""))&amp;";",D$1007))),OR(UPPER(TRIM(Datos!D187&amp;""))="SÍ",UPPER(TRIM(Datos!D187&amp;""))="SI",UPPER(TRIM(Datos!D187&amp;""))="NO"),IF(ISNUMBER(Datos!D187),AND(OR(D$1005="",Datos!D187&gt;=D$1005),OR(D$1006="",Datos!D187&lt;=D$1006)),FALSE),TRUE))))</f>
        <v>0.0</v>
      </c>
      <c r="E187">
        <f>IF(Datos!E187="",0,IF(AND(E$1008&lt;&gt;"",Datos!E187=E$1008),0,IF(E$1004=0,0,1-CHOOSE(E$1004,IF(ISNUMBER(Datos!E187),AND(OR(E$1005="",Datos!E187&gt;=E$1005),OR(E$1006="",Datos!E187&lt;=E$1006)),FALSE),IF(ISNUMBER(Datos!E187),AND(Datos!E187=INT(Datos!E187),AND(OR(E$1005="",Datos!E187&gt;=E$1005),OR(E$1006="",Datos!E187&lt;=E$1006))),FALSE),OR(ISNUMBER(FIND(";"&amp;UPPER(TRIM(Datos!E187&amp;""))&amp;"=",E$1007)),ISNUMBER(FIND(";"&amp;UPPER(TRIM(Datos!E187&amp;""))&amp;";",E$1007))),OR(UPPER(TRIM(Datos!E187&amp;""))="SÍ",UPPER(TRIM(Datos!E187&amp;""))="SI",UPPER(TRIM(Datos!E187&amp;""))="NO"),IF(ISNUMBER(Datos!E187),AND(OR(E$1005="",Datos!E187&gt;=E$1005),OR(E$1006="",Datos!E187&lt;=E$1006)),FALSE),TRUE))))</f>
        <v>0.0</v>
      </c>
      <c r="F187">
        <f>IF(Datos!F187="",0,IF(AND(F$1008&lt;&gt;"",Datos!F187=F$1008),0,IF(F$1004=0,0,1-CHOOSE(F$1004,IF(ISNUMBER(Datos!F187),AND(OR(F$1005="",Datos!F187&gt;=F$1005),OR(F$1006="",Datos!F187&lt;=F$1006)),FALSE),IF(ISNUMBER(Datos!F187),AND(Datos!F187=INT(Datos!F187),AND(OR(F$1005="",Datos!F187&gt;=F$1005),OR(F$1006="",Datos!F187&lt;=F$1006))),FALSE),OR(ISNUMBER(FIND(";"&amp;UPPER(TRIM(Datos!F187&amp;""))&amp;"=",F$1007)),ISNUMBER(FIND(";"&amp;UPPER(TRIM(Datos!F187&amp;""))&amp;";",F$1007))),OR(UPPER(TRIM(Datos!F187&amp;""))="SÍ",UPPER(TRIM(Datos!F187&amp;""))="SI",UPPER(TRIM(Datos!F187&amp;""))="NO"),IF(ISNUMBER(Datos!F187),AND(OR(F$1005="",Datos!F187&gt;=F$1005),OR(F$1006="",Datos!F187&lt;=F$1006)),FALSE),TRUE))))</f>
        <v>0.0</v>
      </c>
      <c r="G187">
        <f>IF(Datos!G187="",0,IF(AND(G$1008&lt;&gt;"",Datos!G187=G$1008),0,IF(G$1004=0,0,1-CHOOSE(G$1004,IF(ISNUMBER(Datos!G187),AND(OR(G$1005="",Datos!G187&gt;=G$1005),OR(G$1006="",Datos!G187&lt;=G$1006)),FALSE),IF(ISNUMBER(Datos!G187),AND(Datos!G187=INT(Datos!G187),AND(OR(G$1005="",Datos!G187&gt;=G$1005),OR(G$1006="",Datos!G187&lt;=G$1006))),FALSE),OR(ISNUMBER(FIND(";"&amp;UPPER(TRIM(Datos!G187&amp;""))&amp;"=",G$1007)),ISNUMBER(FIND(";"&amp;UPPER(TRIM(Datos!G187&amp;""))&amp;";",G$1007))),OR(UPPER(TRIM(Datos!G187&amp;""))="SÍ",UPPER(TRIM(Datos!G187&amp;""))="SI",UPPER(TRIM(Datos!G187&amp;""))="NO"),IF(ISNUMBER(Datos!G187),AND(OR(G$1005="",Datos!G187&gt;=G$1005),OR(G$1006="",Datos!G187&lt;=G$1006)),FALSE),TRUE))))</f>
        <v>0.0</v>
      </c>
      <c r="H187">
        <f>IF(Datos!H187="",0,IF(AND(H$1008&lt;&gt;"",Datos!H187=H$1008),0,IF(H$1004=0,0,1-CHOOSE(H$1004,IF(ISNUMBER(Datos!H187),AND(OR(H$1005="",Datos!H187&gt;=H$1005),OR(H$1006="",Datos!H187&lt;=H$1006)),FALSE),IF(ISNUMBER(Datos!H187),AND(Datos!H187=INT(Datos!H187),AND(OR(H$1005="",Datos!H187&gt;=H$1005),OR(H$1006="",Datos!H187&lt;=H$1006))),FALSE),OR(ISNUMBER(FIND(";"&amp;UPPER(TRIM(Datos!H187&amp;""))&amp;"=",H$1007)),ISNUMBER(FIND(";"&amp;UPPER(TRIM(Datos!H187&amp;""))&amp;";",H$1007))),OR(UPPER(TRIM(Datos!H187&amp;""))="SÍ",UPPER(TRIM(Datos!H187&amp;""))="SI",UPPER(TRIM(Datos!H187&amp;""))="NO"),IF(ISNUMBER(Datos!H187),AND(OR(H$1005="",Datos!H187&gt;=H$1005),OR(H$1006="",Datos!H187&lt;=H$1006)),FALSE),TRUE))))</f>
        <v>0.0</v>
      </c>
      <c r="I187">
        <f>IF(Datos!I187="",0,IF(AND(I$1008&lt;&gt;"",Datos!I187=I$1008),0,IF(I$1004=0,0,1-CHOOSE(I$1004,IF(ISNUMBER(Datos!I187),AND(OR(I$1005="",Datos!I187&gt;=I$1005),OR(I$1006="",Datos!I187&lt;=I$1006)),FALSE),IF(ISNUMBER(Datos!I187),AND(Datos!I187=INT(Datos!I187),AND(OR(I$1005="",Datos!I187&gt;=I$1005),OR(I$1006="",Datos!I187&lt;=I$1006))),FALSE),OR(ISNUMBER(FIND(";"&amp;UPPER(TRIM(Datos!I187&amp;""))&amp;"=",I$1007)),ISNUMBER(FIND(";"&amp;UPPER(TRIM(Datos!I187&amp;""))&amp;";",I$1007))),OR(UPPER(TRIM(Datos!I187&amp;""))="SÍ",UPPER(TRIM(Datos!I187&amp;""))="SI",UPPER(TRIM(Datos!I187&amp;""))="NO"),IF(ISNUMBER(Datos!I187),AND(OR(I$1005="",Datos!I187&gt;=I$1005),OR(I$1006="",Datos!I187&lt;=I$1006)),FALSE),TRUE))))</f>
        <v>0.0</v>
      </c>
      <c r="J187">
        <f>IF(Datos!J187="",0,IF(AND(J$1008&lt;&gt;"",Datos!J187=J$1008),0,IF(J$1004=0,0,1-CHOOSE(J$1004,IF(ISNUMBER(Datos!J187),AND(OR(J$1005="",Datos!J187&gt;=J$1005),OR(J$1006="",Datos!J187&lt;=J$1006)),FALSE),IF(ISNUMBER(Datos!J187),AND(Datos!J187=INT(Datos!J187),AND(OR(J$1005="",Datos!J187&gt;=J$1005),OR(J$1006="",Datos!J187&lt;=J$1006))),FALSE),OR(ISNUMBER(FIND(";"&amp;UPPER(TRIM(Datos!J187&amp;""))&amp;"=",J$1007)),ISNUMBER(FIND(";"&amp;UPPER(TRIM(Datos!J187&amp;""))&amp;";",J$1007))),OR(UPPER(TRIM(Datos!J187&amp;""))="SÍ",UPPER(TRIM(Datos!J187&amp;""))="SI",UPPER(TRIM(Datos!J187&amp;""))="NO"),IF(ISNUMBER(Datos!J187),AND(OR(J$1005="",Datos!J187&gt;=J$1005),OR(J$1006="",Datos!J187&lt;=J$1006)),FALSE),TRUE))))</f>
        <v>0.0</v>
      </c>
      <c r="K187">
        <f>IF(Datos!K187="",0,IF(AND(K$1008&lt;&gt;"",Datos!K187=K$1008),0,IF(K$1004=0,0,1-CHOOSE(K$1004,IF(ISNUMBER(Datos!K187),AND(OR(K$1005="",Datos!K187&gt;=K$1005),OR(K$1006="",Datos!K187&lt;=K$1006)),FALSE),IF(ISNUMBER(Datos!K187),AND(Datos!K187=INT(Datos!K187),AND(OR(K$1005="",Datos!K187&gt;=K$1005),OR(K$1006="",Datos!K187&lt;=K$1006))),FALSE),OR(ISNUMBER(FIND(";"&amp;UPPER(TRIM(Datos!K187&amp;""))&amp;"=",K$1007)),ISNUMBER(FIND(";"&amp;UPPER(TRIM(Datos!K187&amp;""))&amp;";",K$1007))),OR(UPPER(TRIM(Datos!K187&amp;""))="SÍ",UPPER(TRIM(Datos!K187&amp;""))="SI",UPPER(TRIM(Datos!K187&amp;""))="NO"),IF(ISNUMBER(Datos!K187),AND(OR(K$1005="",Datos!K187&gt;=K$1005),OR(K$1006="",Datos!K187&lt;=K$1006)),FALSE),TRUE))))</f>
        <v>0.0</v>
      </c>
      <c r="L187">
        <f>IF(Datos!L187="",0,IF(AND(L$1008&lt;&gt;"",Datos!L187=L$1008),0,IF(L$1004=0,0,1-CHOOSE(L$1004,IF(ISNUMBER(Datos!L187),AND(OR(L$1005="",Datos!L187&gt;=L$1005),OR(L$1006="",Datos!L187&lt;=L$1006)),FALSE),IF(ISNUMBER(Datos!L187),AND(Datos!L187=INT(Datos!L187),AND(OR(L$1005="",Datos!L187&gt;=L$1005),OR(L$1006="",Datos!L187&lt;=L$1006))),FALSE),OR(ISNUMBER(FIND(";"&amp;UPPER(TRIM(Datos!L187&amp;""))&amp;"=",L$1007)),ISNUMBER(FIND(";"&amp;UPPER(TRIM(Datos!L187&amp;""))&amp;";",L$1007))),OR(UPPER(TRIM(Datos!L187&amp;""))="SÍ",UPPER(TRIM(Datos!L187&amp;""))="SI",UPPER(TRIM(Datos!L187&amp;""))="NO"),IF(ISNUMBER(Datos!L187),AND(OR(L$1005="",Datos!L187&gt;=L$1005),OR(L$1006="",Datos!L187&lt;=L$1006)),FALSE),TRUE))))</f>
        <v>0.0</v>
      </c>
      <c r="M187">
        <f>IF(Datos!M187="",0,IF(AND(M$1008&lt;&gt;"",Datos!M187=M$1008),0,IF(M$1004=0,0,1-CHOOSE(M$1004,IF(ISNUMBER(Datos!M187),AND(OR(M$1005="",Datos!M187&gt;=M$1005),OR(M$1006="",Datos!M187&lt;=M$1006)),FALSE),IF(ISNUMBER(Datos!M187),AND(Datos!M187=INT(Datos!M187),AND(OR(M$1005="",Datos!M187&gt;=M$1005),OR(M$1006="",Datos!M187&lt;=M$1006))),FALSE),OR(ISNUMBER(FIND(";"&amp;UPPER(TRIM(Datos!M187&amp;""))&amp;"=",M$1007)),ISNUMBER(FIND(";"&amp;UPPER(TRIM(Datos!M187&amp;""))&amp;";",M$1007))),OR(UPPER(TRIM(Datos!M187&amp;""))="SÍ",UPPER(TRIM(Datos!M187&amp;""))="SI",UPPER(TRIM(Datos!M187&amp;""))="NO"),IF(ISNUMBER(Datos!M187),AND(OR(M$1005="",Datos!M187&gt;=M$1005),OR(M$1006="",Datos!M187&lt;=M$1006)),FALSE),TRUE))))</f>
        <v>0.0</v>
      </c>
      <c r="N187">
        <f>IF(Datos!N187="",0,IF(AND(N$1008&lt;&gt;"",Datos!N187=N$1008),0,IF(N$1004=0,0,1-CHOOSE(N$1004,IF(ISNUMBER(Datos!N187),AND(OR(N$1005="",Datos!N187&gt;=N$1005),OR(N$1006="",Datos!N187&lt;=N$1006)),FALSE),IF(ISNUMBER(Datos!N187),AND(Datos!N187=INT(Datos!N187),AND(OR(N$1005="",Datos!N187&gt;=N$1005),OR(N$1006="",Datos!N187&lt;=N$1006))),FALSE),OR(ISNUMBER(FIND(";"&amp;UPPER(TRIM(Datos!N187&amp;""))&amp;"=",N$1007)),ISNUMBER(FIND(";"&amp;UPPER(TRIM(Datos!N187&amp;""))&amp;";",N$1007))),OR(UPPER(TRIM(Datos!N187&amp;""))="SÍ",UPPER(TRIM(Datos!N187&amp;""))="SI",UPPER(TRIM(Datos!N187&amp;""))="NO"),IF(ISNUMBER(Datos!N187),AND(OR(N$1005="",Datos!N187&gt;=N$1005),OR(N$1006="",Datos!N187&lt;=N$1006)),FALSE),TRUE))))</f>
        <v>0.0</v>
      </c>
      <c r="O187">
        <f>IF(Datos!O187="",0,IF(AND(O$1008&lt;&gt;"",Datos!O187=O$1008),0,IF(O$1004=0,0,1-CHOOSE(O$1004,IF(ISNUMBER(Datos!O187),AND(OR(O$1005="",Datos!O187&gt;=O$1005),OR(O$1006="",Datos!O187&lt;=O$1006)),FALSE),IF(ISNUMBER(Datos!O187),AND(Datos!O187=INT(Datos!O187),AND(OR(O$1005="",Datos!O187&gt;=O$1005),OR(O$1006="",Datos!O187&lt;=O$1006))),FALSE),OR(ISNUMBER(FIND(";"&amp;UPPER(TRIM(Datos!O187&amp;""))&amp;"=",O$1007)),ISNUMBER(FIND(";"&amp;UPPER(TRIM(Datos!O187&amp;""))&amp;";",O$1007))),OR(UPPER(TRIM(Datos!O187&amp;""))="SÍ",UPPER(TRIM(Datos!O187&amp;""))="SI",UPPER(TRIM(Datos!O187&amp;""))="NO"),IF(ISNUMBER(Datos!O187),AND(OR(O$1005="",Datos!O187&gt;=O$1005),OR(O$1006="",Datos!O187&lt;=O$1006)),FALSE),TRUE))))</f>
        <v>0.0</v>
      </c>
      <c r="P187">
        <f>IF(Datos!P187="",0,IF(AND(P$1008&lt;&gt;"",Datos!P187=P$1008),0,IF(P$1004=0,0,1-CHOOSE(P$1004,IF(ISNUMBER(Datos!P187),AND(OR(P$1005="",Datos!P187&gt;=P$1005),OR(P$1006="",Datos!P187&lt;=P$1006)),FALSE),IF(ISNUMBER(Datos!P187),AND(Datos!P187=INT(Datos!P187),AND(OR(P$1005="",Datos!P187&gt;=P$1005),OR(P$1006="",Datos!P187&lt;=P$1006))),FALSE),OR(ISNUMBER(FIND(";"&amp;UPPER(TRIM(Datos!P187&amp;""))&amp;"=",P$1007)),ISNUMBER(FIND(";"&amp;UPPER(TRIM(Datos!P187&amp;""))&amp;";",P$1007))),OR(UPPER(TRIM(Datos!P187&amp;""))="SÍ",UPPER(TRIM(Datos!P187&amp;""))="SI",UPPER(TRIM(Datos!P187&amp;""))="NO"),IF(ISNUMBER(Datos!P187),AND(OR(P$1005="",Datos!P187&gt;=P$1005),OR(P$1006="",Datos!P187&lt;=P$1006)),FALSE),TRUE))))</f>
        <v>0.0</v>
      </c>
      <c r="Q187">
        <f>IF(Datos!Q187="",0,IF(AND(Q$1008&lt;&gt;"",Datos!Q187=Q$1008),0,IF(Q$1004=0,0,1-CHOOSE(Q$1004,IF(ISNUMBER(Datos!Q187),AND(OR(Q$1005="",Datos!Q187&gt;=Q$1005),OR(Q$1006="",Datos!Q187&lt;=Q$1006)),FALSE),IF(ISNUMBER(Datos!Q187),AND(Datos!Q187=INT(Datos!Q187),AND(OR(Q$1005="",Datos!Q187&gt;=Q$1005),OR(Q$1006="",Datos!Q187&lt;=Q$1006))),FALSE),OR(ISNUMBER(FIND(";"&amp;UPPER(TRIM(Datos!Q187&amp;""))&amp;"=",Q$1007)),ISNUMBER(FIND(";"&amp;UPPER(TRIM(Datos!Q187&amp;""))&amp;";",Q$1007))),OR(UPPER(TRIM(Datos!Q187&amp;""))="SÍ",UPPER(TRIM(Datos!Q187&amp;""))="SI",UPPER(TRIM(Datos!Q187&amp;""))="NO"),IF(ISNUMBER(Datos!Q187),AND(OR(Q$1005="",Datos!Q187&gt;=Q$1005),OR(Q$1006="",Datos!Q187&lt;=Q$1006)),FALSE),TRUE))))</f>
        <v>0.0</v>
      </c>
      <c r="R187">
        <f>IF(Datos!R187="",0,IF(AND(R$1008&lt;&gt;"",Datos!R187=R$1008),0,IF(R$1004=0,0,1-CHOOSE(R$1004,IF(ISNUMBER(Datos!R187),AND(OR(R$1005="",Datos!R187&gt;=R$1005),OR(R$1006="",Datos!R187&lt;=R$1006)),FALSE),IF(ISNUMBER(Datos!R187),AND(Datos!R187=INT(Datos!R187),AND(OR(R$1005="",Datos!R187&gt;=R$1005),OR(R$1006="",Datos!R187&lt;=R$1006))),FALSE),OR(ISNUMBER(FIND(";"&amp;UPPER(TRIM(Datos!R187&amp;""))&amp;"=",R$1007)),ISNUMBER(FIND(";"&amp;UPPER(TRIM(Datos!R187&amp;""))&amp;";",R$1007))),OR(UPPER(TRIM(Datos!R187&amp;""))="SÍ",UPPER(TRIM(Datos!R187&amp;""))="SI",UPPER(TRIM(Datos!R187&amp;""))="NO"),IF(ISNUMBER(Datos!R187),AND(OR(R$1005="",Datos!R187&gt;=R$1005),OR(R$1006="",Datos!R187&lt;=R$1006)),FALSE),TRUE))))</f>
        <v>0.0</v>
      </c>
      <c r="S187">
        <f>IF(Datos!S187="",0,IF(AND(S$1008&lt;&gt;"",Datos!S187=S$1008),0,IF(S$1004=0,0,1-CHOOSE(S$1004,IF(ISNUMBER(Datos!S187),AND(OR(S$1005="",Datos!S187&gt;=S$1005),OR(S$1006="",Datos!S187&lt;=S$1006)),FALSE),IF(ISNUMBER(Datos!S187),AND(Datos!S187=INT(Datos!S187),AND(OR(S$1005="",Datos!S187&gt;=S$1005),OR(S$1006="",Datos!S187&lt;=S$1006))),FALSE),OR(ISNUMBER(FIND(";"&amp;UPPER(TRIM(Datos!S187&amp;""))&amp;"=",S$1007)),ISNUMBER(FIND(";"&amp;UPPER(TRIM(Datos!S187&amp;""))&amp;";",S$1007))),OR(UPPER(TRIM(Datos!S187&amp;""))="SÍ",UPPER(TRIM(Datos!S187&amp;""))="SI",UPPER(TRIM(Datos!S187&amp;""))="NO"),IF(ISNUMBER(Datos!S187),AND(OR(S$1005="",Datos!S187&gt;=S$1005),OR(S$1006="",Datos!S187&lt;=S$1006)),FALSE),TRUE))))</f>
        <v>0.0</v>
      </c>
      <c r="T187">
        <f>IF(Datos!T187="",0,IF(AND(T$1008&lt;&gt;"",Datos!T187=T$1008),0,IF(T$1004=0,0,1-CHOOSE(T$1004,IF(ISNUMBER(Datos!T187),AND(OR(T$1005="",Datos!T187&gt;=T$1005),OR(T$1006="",Datos!T187&lt;=T$1006)),FALSE),IF(ISNUMBER(Datos!T187),AND(Datos!T187=INT(Datos!T187),AND(OR(T$1005="",Datos!T187&gt;=T$1005),OR(T$1006="",Datos!T187&lt;=T$1006))),FALSE),OR(ISNUMBER(FIND(";"&amp;UPPER(TRIM(Datos!T187&amp;""))&amp;"=",T$1007)),ISNUMBER(FIND(";"&amp;UPPER(TRIM(Datos!T187&amp;""))&amp;";",T$1007))),OR(UPPER(TRIM(Datos!T187&amp;""))="SÍ",UPPER(TRIM(Datos!T187&amp;""))="SI",UPPER(TRIM(Datos!T187&amp;""))="NO"),IF(ISNUMBER(Datos!T187),AND(OR(T$1005="",Datos!T187&gt;=T$1005),OR(T$1006="",Datos!T187&lt;=T$1006)),FALSE),TRUE))))</f>
        <v>0.0</v>
      </c>
      <c r="U187">
        <f>IF(Datos!U187="",0,IF(AND(U$1008&lt;&gt;"",Datos!U187=U$1008),0,IF(U$1004=0,0,1-CHOOSE(U$1004,IF(ISNUMBER(Datos!U187),AND(OR(U$1005="",Datos!U187&gt;=U$1005),OR(U$1006="",Datos!U187&lt;=U$1006)),FALSE),IF(ISNUMBER(Datos!U187),AND(Datos!U187=INT(Datos!U187),AND(OR(U$1005="",Datos!U187&gt;=U$1005),OR(U$1006="",Datos!U187&lt;=U$1006))),FALSE),OR(ISNUMBER(FIND(";"&amp;UPPER(TRIM(Datos!U187&amp;""))&amp;"=",U$1007)),ISNUMBER(FIND(";"&amp;UPPER(TRIM(Datos!U187&amp;""))&amp;";",U$1007))),OR(UPPER(TRIM(Datos!U187&amp;""))="SÍ",UPPER(TRIM(Datos!U187&amp;""))="SI",UPPER(TRIM(Datos!U187&amp;""))="NO"),IF(ISNUMBER(Datos!U187),AND(OR(U$1005="",Datos!U187&gt;=U$1005),OR(U$1006="",Datos!U187&lt;=U$1006)),FALSE),TRUE))))</f>
        <v>0.0</v>
      </c>
      <c r="V187">
        <f>IF(Datos!V187="",0,IF(AND(V$1008&lt;&gt;"",Datos!V187=V$1008),0,IF(V$1004=0,0,1-CHOOSE(V$1004,IF(ISNUMBER(Datos!V187),AND(OR(V$1005="",Datos!V187&gt;=V$1005),OR(V$1006="",Datos!V187&lt;=V$1006)),FALSE),IF(ISNUMBER(Datos!V187),AND(Datos!V187=INT(Datos!V187),AND(OR(V$1005="",Datos!V187&gt;=V$1005),OR(V$1006="",Datos!V187&lt;=V$1006))),FALSE),OR(ISNUMBER(FIND(";"&amp;UPPER(TRIM(Datos!V187&amp;""))&amp;"=",V$1007)),ISNUMBER(FIND(";"&amp;UPPER(TRIM(Datos!V187&amp;""))&amp;";",V$1007))),OR(UPPER(TRIM(Datos!V187&amp;""))="SÍ",UPPER(TRIM(Datos!V187&amp;""))="SI",UPPER(TRIM(Datos!V187&amp;""))="NO"),IF(ISNUMBER(Datos!V187),AND(OR(V$1005="",Datos!V187&gt;=V$1005),OR(V$1006="",Datos!V187&lt;=V$1006)),FALSE),TRUE))))</f>
        <v>0.0</v>
      </c>
      <c r="W187">
        <f>IF(Datos!W187="",0,IF(AND(W$1008&lt;&gt;"",Datos!W187=W$1008),0,IF(W$1004=0,0,1-CHOOSE(W$1004,IF(ISNUMBER(Datos!W187),AND(OR(W$1005="",Datos!W187&gt;=W$1005),OR(W$1006="",Datos!W187&lt;=W$1006)),FALSE),IF(ISNUMBER(Datos!W187),AND(Datos!W187=INT(Datos!W187),AND(OR(W$1005="",Datos!W187&gt;=W$1005),OR(W$1006="",Datos!W187&lt;=W$1006))),FALSE),OR(ISNUMBER(FIND(";"&amp;UPPER(TRIM(Datos!W187&amp;""))&amp;"=",W$1007)),ISNUMBER(FIND(";"&amp;UPPER(TRIM(Datos!W187&amp;""))&amp;";",W$1007))),OR(UPPER(TRIM(Datos!W187&amp;""))="SÍ",UPPER(TRIM(Datos!W187&amp;""))="SI",UPPER(TRIM(Datos!W187&amp;""))="NO"),IF(ISNUMBER(Datos!W187),AND(OR(W$1005="",Datos!W187&gt;=W$1005),OR(W$1006="",Datos!W187&lt;=W$1006)),FALSE),TRUE))))</f>
        <v>0.0</v>
      </c>
      <c r="X187">
        <f>IF(Datos!X187="",0,IF(AND(X$1008&lt;&gt;"",Datos!X187=X$1008),0,IF(X$1004=0,0,1-CHOOSE(X$1004,IF(ISNUMBER(Datos!X187),AND(OR(X$1005="",Datos!X187&gt;=X$1005),OR(X$1006="",Datos!X187&lt;=X$1006)),FALSE),IF(ISNUMBER(Datos!X187),AND(Datos!X187=INT(Datos!X187),AND(OR(X$1005="",Datos!X187&gt;=X$1005),OR(X$1006="",Datos!X187&lt;=X$1006))),FALSE),OR(ISNUMBER(FIND(";"&amp;UPPER(TRIM(Datos!X187&amp;""))&amp;"=",X$1007)),ISNUMBER(FIND(";"&amp;UPPER(TRIM(Datos!X187&amp;""))&amp;";",X$1007))),OR(UPPER(TRIM(Datos!X187&amp;""))="SÍ",UPPER(TRIM(Datos!X187&amp;""))="SI",UPPER(TRIM(Datos!X187&amp;""))="NO"),IF(ISNUMBER(Datos!X187),AND(OR(X$1005="",Datos!X187&gt;=X$1005),OR(X$1006="",Datos!X187&lt;=X$1006)),FALSE),TRUE))))</f>
        <v>0.0</v>
      </c>
      <c r="Y187">
        <f>IF(Datos!Y187="",0,IF(AND(Y$1008&lt;&gt;"",Datos!Y187=Y$1008),0,IF(Y$1004=0,0,1-CHOOSE(Y$1004,IF(ISNUMBER(Datos!Y187),AND(OR(Y$1005="",Datos!Y187&gt;=Y$1005),OR(Y$1006="",Datos!Y187&lt;=Y$1006)),FALSE),IF(ISNUMBER(Datos!Y187),AND(Datos!Y187=INT(Datos!Y187),AND(OR(Y$1005="",Datos!Y187&gt;=Y$1005),OR(Y$1006="",Datos!Y187&lt;=Y$1006))),FALSE),OR(ISNUMBER(FIND(";"&amp;UPPER(TRIM(Datos!Y187&amp;""))&amp;"=",Y$1007)),ISNUMBER(FIND(";"&amp;UPPER(TRIM(Datos!Y187&amp;""))&amp;";",Y$1007))),OR(UPPER(TRIM(Datos!Y187&amp;""))="SÍ",UPPER(TRIM(Datos!Y187&amp;""))="SI",UPPER(TRIM(Datos!Y187&amp;""))="NO"),IF(ISNUMBER(Datos!Y187),AND(OR(Y$1005="",Datos!Y187&gt;=Y$1005),OR(Y$1006="",Datos!Y187&lt;=Y$1006)),FALSE),TRUE))))</f>
        <v>0.0</v>
      </c>
      <c r="Z187">
        <f>IF(Datos!Z187="",0,IF(AND(Z$1008&lt;&gt;"",Datos!Z187=Z$1008),0,IF(Z$1004=0,0,1-CHOOSE(Z$1004,IF(ISNUMBER(Datos!Z187),AND(OR(Z$1005="",Datos!Z187&gt;=Z$1005),OR(Z$1006="",Datos!Z187&lt;=Z$1006)),FALSE),IF(ISNUMBER(Datos!Z187),AND(Datos!Z187=INT(Datos!Z187),AND(OR(Z$1005="",Datos!Z187&gt;=Z$1005),OR(Z$1006="",Datos!Z187&lt;=Z$1006))),FALSE),OR(ISNUMBER(FIND(";"&amp;UPPER(TRIM(Datos!Z187&amp;""))&amp;"=",Z$1007)),ISNUMBER(FIND(";"&amp;UPPER(TRIM(Datos!Z187&amp;""))&amp;";",Z$1007))),OR(UPPER(TRIM(Datos!Z187&amp;""))="SÍ",UPPER(TRIM(Datos!Z187&amp;""))="SI",UPPER(TRIM(Datos!Z187&amp;""))="NO"),IF(ISNUMBER(Datos!Z187),AND(OR(Z$1005="",Datos!Z187&gt;=Z$1005),OR(Z$1006="",Datos!Z187&lt;=Z$1006)),FALSE),TRUE))))</f>
        <v>0.0</v>
      </c>
      <c r="AA187">
        <f>IF(Datos!AA187="",0,IF(AND(AA$1008&lt;&gt;"",Datos!AA187=AA$1008),0,IF(AA$1004=0,0,1-CHOOSE(AA$1004,IF(ISNUMBER(Datos!AA187),AND(OR(AA$1005="",Datos!AA187&gt;=AA$1005),OR(AA$1006="",Datos!AA187&lt;=AA$1006)),FALSE),IF(ISNUMBER(Datos!AA187),AND(Datos!AA187=INT(Datos!AA187),AND(OR(AA$1005="",Datos!AA187&gt;=AA$1005),OR(AA$1006="",Datos!AA187&lt;=AA$1006))),FALSE),OR(ISNUMBER(FIND(";"&amp;UPPER(TRIM(Datos!AA187&amp;""))&amp;"=",AA$1007)),ISNUMBER(FIND(";"&amp;UPPER(TRIM(Datos!AA187&amp;""))&amp;";",AA$1007))),OR(UPPER(TRIM(Datos!AA187&amp;""))="SÍ",UPPER(TRIM(Datos!AA187&amp;""))="SI",UPPER(TRIM(Datos!AA187&amp;""))="NO"),IF(ISNUMBER(Datos!AA187),AND(OR(AA$1005="",Datos!AA187&gt;=AA$1005),OR(AA$1006="",Datos!AA187&lt;=AA$1006)),FALSE),TRUE))))</f>
        <v>0.0</v>
      </c>
      <c r="AB187">
        <f>IF(Datos!AB187="",0,IF(AND(AB$1008&lt;&gt;"",Datos!AB187=AB$1008),0,IF(AB$1004=0,0,1-CHOOSE(AB$1004,IF(ISNUMBER(Datos!AB187),AND(OR(AB$1005="",Datos!AB187&gt;=AB$1005),OR(AB$1006="",Datos!AB187&lt;=AB$1006)),FALSE),IF(ISNUMBER(Datos!AB187),AND(Datos!AB187=INT(Datos!AB187),AND(OR(AB$1005="",Datos!AB187&gt;=AB$1005),OR(AB$1006="",Datos!AB187&lt;=AB$1006))),FALSE),OR(ISNUMBER(FIND(";"&amp;UPPER(TRIM(Datos!AB187&amp;""))&amp;"=",AB$1007)),ISNUMBER(FIND(";"&amp;UPPER(TRIM(Datos!AB187&amp;""))&amp;";",AB$1007))),OR(UPPER(TRIM(Datos!AB187&amp;""))="SÍ",UPPER(TRIM(Datos!AB187&amp;""))="SI",UPPER(TRIM(Datos!AB187&amp;""))="NO"),IF(ISNUMBER(Datos!AB187),AND(OR(AB$1005="",Datos!AB187&gt;=AB$1005),OR(AB$1006="",Datos!AB187&lt;=AB$1006)),FALSE),TRUE))))</f>
        <v>0.0</v>
      </c>
      <c r="AC187">
        <f>IF(Datos!AC187="",0,IF(AND(AC$1008&lt;&gt;"",Datos!AC187=AC$1008),0,IF(AC$1004=0,0,1-CHOOSE(AC$1004,IF(ISNUMBER(Datos!AC187),AND(OR(AC$1005="",Datos!AC187&gt;=AC$1005),OR(AC$1006="",Datos!AC187&lt;=AC$1006)),FALSE),IF(ISNUMBER(Datos!AC187),AND(Datos!AC187=INT(Datos!AC187),AND(OR(AC$1005="",Datos!AC187&gt;=AC$1005),OR(AC$1006="",Datos!AC187&lt;=AC$1006))),FALSE),OR(ISNUMBER(FIND(";"&amp;UPPER(TRIM(Datos!AC187&amp;""))&amp;"=",AC$1007)),ISNUMBER(FIND(";"&amp;UPPER(TRIM(Datos!AC187&amp;""))&amp;";",AC$1007))),OR(UPPER(TRIM(Datos!AC187&amp;""))="SÍ",UPPER(TRIM(Datos!AC187&amp;""))="SI",UPPER(TRIM(Datos!AC187&amp;""))="NO"),IF(ISNUMBER(Datos!AC187),AND(OR(AC$1005="",Datos!AC187&gt;=AC$1005),OR(AC$1006="",Datos!AC187&lt;=AC$1006)),FALSE),TRUE))))</f>
        <v>0.0</v>
      </c>
      <c r="AD187">
        <f>IF(Datos!AD187="",0,IF(AND(AD$1008&lt;&gt;"",Datos!AD187=AD$1008),0,IF(AD$1004=0,0,1-CHOOSE(AD$1004,IF(ISNUMBER(Datos!AD187),AND(OR(AD$1005="",Datos!AD187&gt;=AD$1005),OR(AD$1006="",Datos!AD187&lt;=AD$1006)),FALSE),IF(ISNUMBER(Datos!AD187),AND(Datos!AD187=INT(Datos!AD187),AND(OR(AD$1005="",Datos!AD187&gt;=AD$1005),OR(AD$1006="",Datos!AD187&lt;=AD$1006))),FALSE),OR(ISNUMBER(FIND(";"&amp;UPPER(TRIM(Datos!AD187&amp;""))&amp;"=",AD$1007)),ISNUMBER(FIND(";"&amp;UPPER(TRIM(Datos!AD187&amp;""))&amp;";",AD$1007))),OR(UPPER(TRIM(Datos!AD187&amp;""))="SÍ",UPPER(TRIM(Datos!AD187&amp;""))="SI",UPPER(TRIM(Datos!AD187&amp;""))="NO"),IF(ISNUMBER(Datos!AD187),AND(OR(AD$1005="",Datos!AD187&gt;=AD$1005),OR(AD$1006="",Datos!AD187&lt;=AD$1006)),FALSE),TRUE))))</f>
        <v>0.0</v>
      </c>
      <c r="AE187">
        <f>IF(Datos!AE187="",0,IF(AND(AE$1008&lt;&gt;"",Datos!AE187=AE$1008),0,IF(AE$1004=0,0,1-CHOOSE(AE$1004,IF(ISNUMBER(Datos!AE187),AND(OR(AE$1005="",Datos!AE187&gt;=AE$1005),OR(AE$1006="",Datos!AE187&lt;=AE$1006)),FALSE),IF(ISNUMBER(Datos!AE187),AND(Datos!AE187=INT(Datos!AE187),AND(OR(AE$1005="",Datos!AE187&gt;=AE$1005),OR(AE$1006="",Datos!AE187&lt;=AE$1006))),FALSE),OR(ISNUMBER(FIND(";"&amp;UPPER(TRIM(Datos!AE187&amp;""))&amp;"=",AE$1007)),ISNUMBER(FIND(";"&amp;UPPER(TRIM(Datos!AE187&amp;""))&amp;";",AE$1007))),OR(UPPER(TRIM(Datos!AE187&amp;""))="SÍ",UPPER(TRIM(Datos!AE187&amp;""))="SI",UPPER(TRIM(Datos!AE187&amp;""))="NO"),IF(ISNUMBER(Datos!AE187),AND(OR(AE$1005="",Datos!AE187&gt;=AE$1005),OR(AE$1006="",Datos!AE187&lt;=AE$1006)),FALSE),TRUE))))</f>
        <v>0.0</v>
      </c>
    </row>
    <row r="188" spans="2:31">
      <c r="B188">
        <f>IF(Datos!B188="",0,IF(AND(B$1008&lt;&gt;"",Datos!B188=B$1008),0,IF(B$1004=0,0,1-CHOOSE(B$1004,IF(ISNUMBER(Datos!B188),AND(OR(B$1005="",Datos!B188&gt;=B$1005),OR(B$1006="",Datos!B188&lt;=B$1006)),FALSE),IF(ISNUMBER(Datos!B188),AND(Datos!B188=INT(Datos!B188),AND(OR(B$1005="",Datos!B188&gt;=B$1005),OR(B$1006="",Datos!B188&lt;=B$1006))),FALSE),OR(ISNUMBER(FIND(";"&amp;UPPER(TRIM(Datos!B188&amp;""))&amp;"=",B$1007)),ISNUMBER(FIND(";"&amp;UPPER(TRIM(Datos!B188&amp;""))&amp;";",B$1007))),OR(UPPER(TRIM(Datos!B188&amp;""))="SÍ",UPPER(TRIM(Datos!B188&amp;""))="SI",UPPER(TRIM(Datos!B188&amp;""))="NO"),IF(ISNUMBER(Datos!B188),AND(OR(B$1005="",Datos!B188&gt;=B$1005),OR(B$1006="",Datos!B188&lt;=B$1006)),FALSE),TRUE))))</f>
        <v>0.0</v>
      </c>
      <c r="C188">
        <f>IF(Datos!C188="",0,IF(AND(C$1008&lt;&gt;"",Datos!C188=C$1008),0,IF(C$1004=0,0,1-CHOOSE(C$1004,IF(ISNUMBER(Datos!C188),AND(OR(C$1005="",Datos!C188&gt;=C$1005),OR(C$1006="",Datos!C188&lt;=C$1006)),FALSE),IF(ISNUMBER(Datos!C188),AND(Datos!C188=INT(Datos!C188),AND(OR(C$1005="",Datos!C188&gt;=C$1005),OR(C$1006="",Datos!C188&lt;=C$1006))),FALSE),OR(ISNUMBER(FIND(";"&amp;UPPER(TRIM(Datos!C188&amp;""))&amp;"=",C$1007)),ISNUMBER(FIND(";"&amp;UPPER(TRIM(Datos!C188&amp;""))&amp;";",C$1007))),OR(UPPER(TRIM(Datos!C188&amp;""))="SÍ",UPPER(TRIM(Datos!C188&amp;""))="SI",UPPER(TRIM(Datos!C188&amp;""))="NO"),IF(ISNUMBER(Datos!C188),AND(OR(C$1005="",Datos!C188&gt;=C$1005),OR(C$1006="",Datos!C188&lt;=C$1006)),FALSE),TRUE))))</f>
        <v>0.0</v>
      </c>
      <c r="D188">
        <f>IF(Datos!D188="",0,IF(AND(D$1008&lt;&gt;"",Datos!D188=D$1008),0,IF(D$1004=0,0,1-CHOOSE(D$1004,IF(ISNUMBER(Datos!D188),AND(OR(D$1005="",Datos!D188&gt;=D$1005),OR(D$1006="",Datos!D188&lt;=D$1006)),FALSE),IF(ISNUMBER(Datos!D188),AND(Datos!D188=INT(Datos!D188),AND(OR(D$1005="",Datos!D188&gt;=D$1005),OR(D$1006="",Datos!D188&lt;=D$1006))),FALSE),OR(ISNUMBER(FIND(";"&amp;UPPER(TRIM(Datos!D188&amp;""))&amp;"=",D$1007)),ISNUMBER(FIND(";"&amp;UPPER(TRIM(Datos!D188&amp;""))&amp;";",D$1007))),OR(UPPER(TRIM(Datos!D188&amp;""))="SÍ",UPPER(TRIM(Datos!D188&amp;""))="SI",UPPER(TRIM(Datos!D188&amp;""))="NO"),IF(ISNUMBER(Datos!D188),AND(OR(D$1005="",Datos!D188&gt;=D$1005),OR(D$1006="",Datos!D188&lt;=D$1006)),FALSE),TRUE))))</f>
        <v>0.0</v>
      </c>
      <c r="E188">
        <f>IF(Datos!E188="",0,IF(AND(E$1008&lt;&gt;"",Datos!E188=E$1008),0,IF(E$1004=0,0,1-CHOOSE(E$1004,IF(ISNUMBER(Datos!E188),AND(OR(E$1005="",Datos!E188&gt;=E$1005),OR(E$1006="",Datos!E188&lt;=E$1006)),FALSE),IF(ISNUMBER(Datos!E188),AND(Datos!E188=INT(Datos!E188),AND(OR(E$1005="",Datos!E188&gt;=E$1005),OR(E$1006="",Datos!E188&lt;=E$1006))),FALSE),OR(ISNUMBER(FIND(";"&amp;UPPER(TRIM(Datos!E188&amp;""))&amp;"=",E$1007)),ISNUMBER(FIND(";"&amp;UPPER(TRIM(Datos!E188&amp;""))&amp;";",E$1007))),OR(UPPER(TRIM(Datos!E188&amp;""))="SÍ",UPPER(TRIM(Datos!E188&amp;""))="SI",UPPER(TRIM(Datos!E188&amp;""))="NO"),IF(ISNUMBER(Datos!E188),AND(OR(E$1005="",Datos!E188&gt;=E$1005),OR(E$1006="",Datos!E188&lt;=E$1006)),FALSE),TRUE))))</f>
        <v>0.0</v>
      </c>
      <c r="F188">
        <f>IF(Datos!F188="",0,IF(AND(F$1008&lt;&gt;"",Datos!F188=F$1008),0,IF(F$1004=0,0,1-CHOOSE(F$1004,IF(ISNUMBER(Datos!F188),AND(OR(F$1005="",Datos!F188&gt;=F$1005),OR(F$1006="",Datos!F188&lt;=F$1006)),FALSE),IF(ISNUMBER(Datos!F188),AND(Datos!F188=INT(Datos!F188),AND(OR(F$1005="",Datos!F188&gt;=F$1005),OR(F$1006="",Datos!F188&lt;=F$1006))),FALSE),OR(ISNUMBER(FIND(";"&amp;UPPER(TRIM(Datos!F188&amp;""))&amp;"=",F$1007)),ISNUMBER(FIND(";"&amp;UPPER(TRIM(Datos!F188&amp;""))&amp;";",F$1007))),OR(UPPER(TRIM(Datos!F188&amp;""))="SÍ",UPPER(TRIM(Datos!F188&amp;""))="SI",UPPER(TRIM(Datos!F188&amp;""))="NO"),IF(ISNUMBER(Datos!F188),AND(OR(F$1005="",Datos!F188&gt;=F$1005),OR(F$1006="",Datos!F188&lt;=F$1006)),FALSE),TRUE))))</f>
        <v>0.0</v>
      </c>
      <c r="G188">
        <f>IF(Datos!G188="",0,IF(AND(G$1008&lt;&gt;"",Datos!G188=G$1008),0,IF(G$1004=0,0,1-CHOOSE(G$1004,IF(ISNUMBER(Datos!G188),AND(OR(G$1005="",Datos!G188&gt;=G$1005),OR(G$1006="",Datos!G188&lt;=G$1006)),FALSE),IF(ISNUMBER(Datos!G188),AND(Datos!G188=INT(Datos!G188),AND(OR(G$1005="",Datos!G188&gt;=G$1005),OR(G$1006="",Datos!G188&lt;=G$1006))),FALSE),OR(ISNUMBER(FIND(";"&amp;UPPER(TRIM(Datos!G188&amp;""))&amp;"=",G$1007)),ISNUMBER(FIND(";"&amp;UPPER(TRIM(Datos!G188&amp;""))&amp;";",G$1007))),OR(UPPER(TRIM(Datos!G188&amp;""))="SÍ",UPPER(TRIM(Datos!G188&amp;""))="SI",UPPER(TRIM(Datos!G188&amp;""))="NO"),IF(ISNUMBER(Datos!G188),AND(OR(G$1005="",Datos!G188&gt;=G$1005),OR(G$1006="",Datos!G188&lt;=G$1006)),FALSE),TRUE))))</f>
        <v>0.0</v>
      </c>
      <c r="H188">
        <f>IF(Datos!H188="",0,IF(AND(H$1008&lt;&gt;"",Datos!H188=H$1008),0,IF(H$1004=0,0,1-CHOOSE(H$1004,IF(ISNUMBER(Datos!H188),AND(OR(H$1005="",Datos!H188&gt;=H$1005),OR(H$1006="",Datos!H188&lt;=H$1006)),FALSE),IF(ISNUMBER(Datos!H188),AND(Datos!H188=INT(Datos!H188),AND(OR(H$1005="",Datos!H188&gt;=H$1005),OR(H$1006="",Datos!H188&lt;=H$1006))),FALSE),OR(ISNUMBER(FIND(";"&amp;UPPER(TRIM(Datos!H188&amp;""))&amp;"=",H$1007)),ISNUMBER(FIND(";"&amp;UPPER(TRIM(Datos!H188&amp;""))&amp;";",H$1007))),OR(UPPER(TRIM(Datos!H188&amp;""))="SÍ",UPPER(TRIM(Datos!H188&amp;""))="SI",UPPER(TRIM(Datos!H188&amp;""))="NO"),IF(ISNUMBER(Datos!H188),AND(OR(H$1005="",Datos!H188&gt;=H$1005),OR(H$1006="",Datos!H188&lt;=H$1006)),FALSE),TRUE))))</f>
        <v>0.0</v>
      </c>
      <c r="I188">
        <f>IF(Datos!I188="",0,IF(AND(I$1008&lt;&gt;"",Datos!I188=I$1008),0,IF(I$1004=0,0,1-CHOOSE(I$1004,IF(ISNUMBER(Datos!I188),AND(OR(I$1005="",Datos!I188&gt;=I$1005),OR(I$1006="",Datos!I188&lt;=I$1006)),FALSE),IF(ISNUMBER(Datos!I188),AND(Datos!I188=INT(Datos!I188),AND(OR(I$1005="",Datos!I188&gt;=I$1005),OR(I$1006="",Datos!I188&lt;=I$1006))),FALSE),OR(ISNUMBER(FIND(";"&amp;UPPER(TRIM(Datos!I188&amp;""))&amp;"=",I$1007)),ISNUMBER(FIND(";"&amp;UPPER(TRIM(Datos!I188&amp;""))&amp;";",I$1007))),OR(UPPER(TRIM(Datos!I188&amp;""))="SÍ",UPPER(TRIM(Datos!I188&amp;""))="SI",UPPER(TRIM(Datos!I188&amp;""))="NO"),IF(ISNUMBER(Datos!I188),AND(OR(I$1005="",Datos!I188&gt;=I$1005),OR(I$1006="",Datos!I188&lt;=I$1006)),FALSE),TRUE))))</f>
        <v>0.0</v>
      </c>
      <c r="J188">
        <f>IF(Datos!J188="",0,IF(AND(J$1008&lt;&gt;"",Datos!J188=J$1008),0,IF(J$1004=0,0,1-CHOOSE(J$1004,IF(ISNUMBER(Datos!J188),AND(OR(J$1005="",Datos!J188&gt;=J$1005),OR(J$1006="",Datos!J188&lt;=J$1006)),FALSE),IF(ISNUMBER(Datos!J188),AND(Datos!J188=INT(Datos!J188),AND(OR(J$1005="",Datos!J188&gt;=J$1005),OR(J$1006="",Datos!J188&lt;=J$1006))),FALSE),OR(ISNUMBER(FIND(";"&amp;UPPER(TRIM(Datos!J188&amp;""))&amp;"=",J$1007)),ISNUMBER(FIND(";"&amp;UPPER(TRIM(Datos!J188&amp;""))&amp;";",J$1007))),OR(UPPER(TRIM(Datos!J188&amp;""))="SÍ",UPPER(TRIM(Datos!J188&amp;""))="SI",UPPER(TRIM(Datos!J188&amp;""))="NO"),IF(ISNUMBER(Datos!J188),AND(OR(J$1005="",Datos!J188&gt;=J$1005),OR(J$1006="",Datos!J188&lt;=J$1006)),FALSE),TRUE))))</f>
        <v>0.0</v>
      </c>
      <c r="K188">
        <f>IF(Datos!K188="",0,IF(AND(K$1008&lt;&gt;"",Datos!K188=K$1008),0,IF(K$1004=0,0,1-CHOOSE(K$1004,IF(ISNUMBER(Datos!K188),AND(OR(K$1005="",Datos!K188&gt;=K$1005),OR(K$1006="",Datos!K188&lt;=K$1006)),FALSE),IF(ISNUMBER(Datos!K188),AND(Datos!K188=INT(Datos!K188),AND(OR(K$1005="",Datos!K188&gt;=K$1005),OR(K$1006="",Datos!K188&lt;=K$1006))),FALSE),OR(ISNUMBER(FIND(";"&amp;UPPER(TRIM(Datos!K188&amp;""))&amp;"=",K$1007)),ISNUMBER(FIND(";"&amp;UPPER(TRIM(Datos!K188&amp;""))&amp;";",K$1007))),OR(UPPER(TRIM(Datos!K188&amp;""))="SÍ",UPPER(TRIM(Datos!K188&amp;""))="SI",UPPER(TRIM(Datos!K188&amp;""))="NO"),IF(ISNUMBER(Datos!K188),AND(OR(K$1005="",Datos!K188&gt;=K$1005),OR(K$1006="",Datos!K188&lt;=K$1006)),FALSE),TRUE))))</f>
        <v>0.0</v>
      </c>
      <c r="L188">
        <f>IF(Datos!L188="",0,IF(AND(L$1008&lt;&gt;"",Datos!L188=L$1008),0,IF(L$1004=0,0,1-CHOOSE(L$1004,IF(ISNUMBER(Datos!L188),AND(OR(L$1005="",Datos!L188&gt;=L$1005),OR(L$1006="",Datos!L188&lt;=L$1006)),FALSE),IF(ISNUMBER(Datos!L188),AND(Datos!L188=INT(Datos!L188),AND(OR(L$1005="",Datos!L188&gt;=L$1005),OR(L$1006="",Datos!L188&lt;=L$1006))),FALSE),OR(ISNUMBER(FIND(";"&amp;UPPER(TRIM(Datos!L188&amp;""))&amp;"=",L$1007)),ISNUMBER(FIND(";"&amp;UPPER(TRIM(Datos!L188&amp;""))&amp;";",L$1007))),OR(UPPER(TRIM(Datos!L188&amp;""))="SÍ",UPPER(TRIM(Datos!L188&amp;""))="SI",UPPER(TRIM(Datos!L188&amp;""))="NO"),IF(ISNUMBER(Datos!L188),AND(OR(L$1005="",Datos!L188&gt;=L$1005),OR(L$1006="",Datos!L188&lt;=L$1006)),FALSE),TRUE))))</f>
        <v>0.0</v>
      </c>
      <c r="M188">
        <f>IF(Datos!M188="",0,IF(AND(M$1008&lt;&gt;"",Datos!M188=M$1008),0,IF(M$1004=0,0,1-CHOOSE(M$1004,IF(ISNUMBER(Datos!M188),AND(OR(M$1005="",Datos!M188&gt;=M$1005),OR(M$1006="",Datos!M188&lt;=M$1006)),FALSE),IF(ISNUMBER(Datos!M188),AND(Datos!M188=INT(Datos!M188),AND(OR(M$1005="",Datos!M188&gt;=M$1005),OR(M$1006="",Datos!M188&lt;=M$1006))),FALSE),OR(ISNUMBER(FIND(";"&amp;UPPER(TRIM(Datos!M188&amp;""))&amp;"=",M$1007)),ISNUMBER(FIND(";"&amp;UPPER(TRIM(Datos!M188&amp;""))&amp;";",M$1007))),OR(UPPER(TRIM(Datos!M188&amp;""))="SÍ",UPPER(TRIM(Datos!M188&amp;""))="SI",UPPER(TRIM(Datos!M188&amp;""))="NO"),IF(ISNUMBER(Datos!M188),AND(OR(M$1005="",Datos!M188&gt;=M$1005),OR(M$1006="",Datos!M188&lt;=M$1006)),FALSE),TRUE))))</f>
        <v>0.0</v>
      </c>
      <c r="N188">
        <f>IF(Datos!N188="",0,IF(AND(N$1008&lt;&gt;"",Datos!N188=N$1008),0,IF(N$1004=0,0,1-CHOOSE(N$1004,IF(ISNUMBER(Datos!N188),AND(OR(N$1005="",Datos!N188&gt;=N$1005),OR(N$1006="",Datos!N188&lt;=N$1006)),FALSE),IF(ISNUMBER(Datos!N188),AND(Datos!N188=INT(Datos!N188),AND(OR(N$1005="",Datos!N188&gt;=N$1005),OR(N$1006="",Datos!N188&lt;=N$1006))),FALSE),OR(ISNUMBER(FIND(";"&amp;UPPER(TRIM(Datos!N188&amp;""))&amp;"=",N$1007)),ISNUMBER(FIND(";"&amp;UPPER(TRIM(Datos!N188&amp;""))&amp;";",N$1007))),OR(UPPER(TRIM(Datos!N188&amp;""))="SÍ",UPPER(TRIM(Datos!N188&amp;""))="SI",UPPER(TRIM(Datos!N188&amp;""))="NO"),IF(ISNUMBER(Datos!N188),AND(OR(N$1005="",Datos!N188&gt;=N$1005),OR(N$1006="",Datos!N188&lt;=N$1006)),FALSE),TRUE))))</f>
        <v>0.0</v>
      </c>
      <c r="O188">
        <f>IF(Datos!O188="",0,IF(AND(O$1008&lt;&gt;"",Datos!O188=O$1008),0,IF(O$1004=0,0,1-CHOOSE(O$1004,IF(ISNUMBER(Datos!O188),AND(OR(O$1005="",Datos!O188&gt;=O$1005),OR(O$1006="",Datos!O188&lt;=O$1006)),FALSE),IF(ISNUMBER(Datos!O188),AND(Datos!O188=INT(Datos!O188),AND(OR(O$1005="",Datos!O188&gt;=O$1005),OR(O$1006="",Datos!O188&lt;=O$1006))),FALSE),OR(ISNUMBER(FIND(";"&amp;UPPER(TRIM(Datos!O188&amp;""))&amp;"=",O$1007)),ISNUMBER(FIND(";"&amp;UPPER(TRIM(Datos!O188&amp;""))&amp;";",O$1007))),OR(UPPER(TRIM(Datos!O188&amp;""))="SÍ",UPPER(TRIM(Datos!O188&amp;""))="SI",UPPER(TRIM(Datos!O188&amp;""))="NO"),IF(ISNUMBER(Datos!O188),AND(OR(O$1005="",Datos!O188&gt;=O$1005),OR(O$1006="",Datos!O188&lt;=O$1006)),FALSE),TRUE))))</f>
        <v>0.0</v>
      </c>
      <c r="P188">
        <f>IF(Datos!P188="",0,IF(AND(P$1008&lt;&gt;"",Datos!P188=P$1008),0,IF(P$1004=0,0,1-CHOOSE(P$1004,IF(ISNUMBER(Datos!P188),AND(OR(P$1005="",Datos!P188&gt;=P$1005),OR(P$1006="",Datos!P188&lt;=P$1006)),FALSE),IF(ISNUMBER(Datos!P188),AND(Datos!P188=INT(Datos!P188),AND(OR(P$1005="",Datos!P188&gt;=P$1005),OR(P$1006="",Datos!P188&lt;=P$1006))),FALSE),OR(ISNUMBER(FIND(";"&amp;UPPER(TRIM(Datos!P188&amp;""))&amp;"=",P$1007)),ISNUMBER(FIND(";"&amp;UPPER(TRIM(Datos!P188&amp;""))&amp;";",P$1007))),OR(UPPER(TRIM(Datos!P188&amp;""))="SÍ",UPPER(TRIM(Datos!P188&amp;""))="SI",UPPER(TRIM(Datos!P188&amp;""))="NO"),IF(ISNUMBER(Datos!P188),AND(OR(P$1005="",Datos!P188&gt;=P$1005),OR(P$1006="",Datos!P188&lt;=P$1006)),FALSE),TRUE))))</f>
        <v>0.0</v>
      </c>
      <c r="Q188">
        <f>IF(Datos!Q188="",0,IF(AND(Q$1008&lt;&gt;"",Datos!Q188=Q$1008),0,IF(Q$1004=0,0,1-CHOOSE(Q$1004,IF(ISNUMBER(Datos!Q188),AND(OR(Q$1005="",Datos!Q188&gt;=Q$1005),OR(Q$1006="",Datos!Q188&lt;=Q$1006)),FALSE),IF(ISNUMBER(Datos!Q188),AND(Datos!Q188=INT(Datos!Q188),AND(OR(Q$1005="",Datos!Q188&gt;=Q$1005),OR(Q$1006="",Datos!Q188&lt;=Q$1006))),FALSE),OR(ISNUMBER(FIND(";"&amp;UPPER(TRIM(Datos!Q188&amp;""))&amp;"=",Q$1007)),ISNUMBER(FIND(";"&amp;UPPER(TRIM(Datos!Q188&amp;""))&amp;";",Q$1007))),OR(UPPER(TRIM(Datos!Q188&amp;""))="SÍ",UPPER(TRIM(Datos!Q188&amp;""))="SI",UPPER(TRIM(Datos!Q188&amp;""))="NO"),IF(ISNUMBER(Datos!Q188),AND(OR(Q$1005="",Datos!Q188&gt;=Q$1005),OR(Q$1006="",Datos!Q188&lt;=Q$1006)),FALSE),TRUE))))</f>
        <v>0.0</v>
      </c>
      <c r="R188">
        <f>IF(Datos!R188="",0,IF(AND(R$1008&lt;&gt;"",Datos!R188=R$1008),0,IF(R$1004=0,0,1-CHOOSE(R$1004,IF(ISNUMBER(Datos!R188),AND(OR(R$1005="",Datos!R188&gt;=R$1005),OR(R$1006="",Datos!R188&lt;=R$1006)),FALSE),IF(ISNUMBER(Datos!R188),AND(Datos!R188=INT(Datos!R188),AND(OR(R$1005="",Datos!R188&gt;=R$1005),OR(R$1006="",Datos!R188&lt;=R$1006))),FALSE),OR(ISNUMBER(FIND(";"&amp;UPPER(TRIM(Datos!R188&amp;""))&amp;"=",R$1007)),ISNUMBER(FIND(";"&amp;UPPER(TRIM(Datos!R188&amp;""))&amp;";",R$1007))),OR(UPPER(TRIM(Datos!R188&amp;""))="SÍ",UPPER(TRIM(Datos!R188&amp;""))="SI",UPPER(TRIM(Datos!R188&amp;""))="NO"),IF(ISNUMBER(Datos!R188),AND(OR(R$1005="",Datos!R188&gt;=R$1005),OR(R$1006="",Datos!R188&lt;=R$1006)),FALSE),TRUE))))</f>
        <v>0.0</v>
      </c>
      <c r="S188">
        <f>IF(Datos!S188="",0,IF(AND(S$1008&lt;&gt;"",Datos!S188=S$1008),0,IF(S$1004=0,0,1-CHOOSE(S$1004,IF(ISNUMBER(Datos!S188),AND(OR(S$1005="",Datos!S188&gt;=S$1005),OR(S$1006="",Datos!S188&lt;=S$1006)),FALSE),IF(ISNUMBER(Datos!S188),AND(Datos!S188=INT(Datos!S188),AND(OR(S$1005="",Datos!S188&gt;=S$1005),OR(S$1006="",Datos!S188&lt;=S$1006))),FALSE),OR(ISNUMBER(FIND(";"&amp;UPPER(TRIM(Datos!S188&amp;""))&amp;"=",S$1007)),ISNUMBER(FIND(";"&amp;UPPER(TRIM(Datos!S188&amp;""))&amp;";",S$1007))),OR(UPPER(TRIM(Datos!S188&amp;""))="SÍ",UPPER(TRIM(Datos!S188&amp;""))="SI",UPPER(TRIM(Datos!S188&amp;""))="NO"),IF(ISNUMBER(Datos!S188),AND(OR(S$1005="",Datos!S188&gt;=S$1005),OR(S$1006="",Datos!S188&lt;=S$1006)),FALSE),TRUE))))</f>
        <v>0.0</v>
      </c>
      <c r="T188">
        <f>IF(Datos!T188="",0,IF(AND(T$1008&lt;&gt;"",Datos!T188=T$1008),0,IF(T$1004=0,0,1-CHOOSE(T$1004,IF(ISNUMBER(Datos!T188),AND(OR(T$1005="",Datos!T188&gt;=T$1005),OR(T$1006="",Datos!T188&lt;=T$1006)),FALSE),IF(ISNUMBER(Datos!T188),AND(Datos!T188=INT(Datos!T188),AND(OR(T$1005="",Datos!T188&gt;=T$1005),OR(T$1006="",Datos!T188&lt;=T$1006))),FALSE),OR(ISNUMBER(FIND(";"&amp;UPPER(TRIM(Datos!T188&amp;""))&amp;"=",T$1007)),ISNUMBER(FIND(";"&amp;UPPER(TRIM(Datos!T188&amp;""))&amp;";",T$1007))),OR(UPPER(TRIM(Datos!T188&amp;""))="SÍ",UPPER(TRIM(Datos!T188&amp;""))="SI",UPPER(TRIM(Datos!T188&amp;""))="NO"),IF(ISNUMBER(Datos!T188),AND(OR(T$1005="",Datos!T188&gt;=T$1005),OR(T$1006="",Datos!T188&lt;=T$1006)),FALSE),TRUE))))</f>
        <v>0.0</v>
      </c>
      <c r="U188">
        <f>IF(Datos!U188="",0,IF(AND(U$1008&lt;&gt;"",Datos!U188=U$1008),0,IF(U$1004=0,0,1-CHOOSE(U$1004,IF(ISNUMBER(Datos!U188),AND(OR(U$1005="",Datos!U188&gt;=U$1005),OR(U$1006="",Datos!U188&lt;=U$1006)),FALSE),IF(ISNUMBER(Datos!U188),AND(Datos!U188=INT(Datos!U188),AND(OR(U$1005="",Datos!U188&gt;=U$1005),OR(U$1006="",Datos!U188&lt;=U$1006))),FALSE),OR(ISNUMBER(FIND(";"&amp;UPPER(TRIM(Datos!U188&amp;""))&amp;"=",U$1007)),ISNUMBER(FIND(";"&amp;UPPER(TRIM(Datos!U188&amp;""))&amp;";",U$1007))),OR(UPPER(TRIM(Datos!U188&amp;""))="SÍ",UPPER(TRIM(Datos!U188&amp;""))="SI",UPPER(TRIM(Datos!U188&amp;""))="NO"),IF(ISNUMBER(Datos!U188),AND(OR(U$1005="",Datos!U188&gt;=U$1005),OR(U$1006="",Datos!U188&lt;=U$1006)),FALSE),TRUE))))</f>
        <v>0.0</v>
      </c>
      <c r="V188">
        <f>IF(Datos!V188="",0,IF(AND(V$1008&lt;&gt;"",Datos!V188=V$1008),0,IF(V$1004=0,0,1-CHOOSE(V$1004,IF(ISNUMBER(Datos!V188),AND(OR(V$1005="",Datos!V188&gt;=V$1005),OR(V$1006="",Datos!V188&lt;=V$1006)),FALSE),IF(ISNUMBER(Datos!V188),AND(Datos!V188=INT(Datos!V188),AND(OR(V$1005="",Datos!V188&gt;=V$1005),OR(V$1006="",Datos!V188&lt;=V$1006))),FALSE),OR(ISNUMBER(FIND(";"&amp;UPPER(TRIM(Datos!V188&amp;""))&amp;"=",V$1007)),ISNUMBER(FIND(";"&amp;UPPER(TRIM(Datos!V188&amp;""))&amp;";",V$1007))),OR(UPPER(TRIM(Datos!V188&amp;""))="SÍ",UPPER(TRIM(Datos!V188&amp;""))="SI",UPPER(TRIM(Datos!V188&amp;""))="NO"),IF(ISNUMBER(Datos!V188),AND(OR(V$1005="",Datos!V188&gt;=V$1005),OR(V$1006="",Datos!V188&lt;=V$1006)),FALSE),TRUE))))</f>
        <v>0.0</v>
      </c>
      <c r="W188">
        <f>IF(Datos!W188="",0,IF(AND(W$1008&lt;&gt;"",Datos!W188=W$1008),0,IF(W$1004=0,0,1-CHOOSE(W$1004,IF(ISNUMBER(Datos!W188),AND(OR(W$1005="",Datos!W188&gt;=W$1005),OR(W$1006="",Datos!W188&lt;=W$1006)),FALSE),IF(ISNUMBER(Datos!W188),AND(Datos!W188=INT(Datos!W188),AND(OR(W$1005="",Datos!W188&gt;=W$1005),OR(W$1006="",Datos!W188&lt;=W$1006))),FALSE),OR(ISNUMBER(FIND(";"&amp;UPPER(TRIM(Datos!W188&amp;""))&amp;"=",W$1007)),ISNUMBER(FIND(";"&amp;UPPER(TRIM(Datos!W188&amp;""))&amp;";",W$1007))),OR(UPPER(TRIM(Datos!W188&amp;""))="SÍ",UPPER(TRIM(Datos!W188&amp;""))="SI",UPPER(TRIM(Datos!W188&amp;""))="NO"),IF(ISNUMBER(Datos!W188),AND(OR(W$1005="",Datos!W188&gt;=W$1005),OR(W$1006="",Datos!W188&lt;=W$1006)),FALSE),TRUE))))</f>
        <v>0.0</v>
      </c>
      <c r="X188">
        <f>IF(Datos!X188="",0,IF(AND(X$1008&lt;&gt;"",Datos!X188=X$1008),0,IF(X$1004=0,0,1-CHOOSE(X$1004,IF(ISNUMBER(Datos!X188),AND(OR(X$1005="",Datos!X188&gt;=X$1005),OR(X$1006="",Datos!X188&lt;=X$1006)),FALSE),IF(ISNUMBER(Datos!X188),AND(Datos!X188=INT(Datos!X188),AND(OR(X$1005="",Datos!X188&gt;=X$1005),OR(X$1006="",Datos!X188&lt;=X$1006))),FALSE),OR(ISNUMBER(FIND(";"&amp;UPPER(TRIM(Datos!X188&amp;""))&amp;"=",X$1007)),ISNUMBER(FIND(";"&amp;UPPER(TRIM(Datos!X188&amp;""))&amp;";",X$1007))),OR(UPPER(TRIM(Datos!X188&amp;""))="SÍ",UPPER(TRIM(Datos!X188&amp;""))="SI",UPPER(TRIM(Datos!X188&amp;""))="NO"),IF(ISNUMBER(Datos!X188),AND(OR(X$1005="",Datos!X188&gt;=X$1005),OR(X$1006="",Datos!X188&lt;=X$1006)),FALSE),TRUE))))</f>
        <v>0.0</v>
      </c>
      <c r="Y188">
        <f>IF(Datos!Y188="",0,IF(AND(Y$1008&lt;&gt;"",Datos!Y188=Y$1008),0,IF(Y$1004=0,0,1-CHOOSE(Y$1004,IF(ISNUMBER(Datos!Y188),AND(OR(Y$1005="",Datos!Y188&gt;=Y$1005),OR(Y$1006="",Datos!Y188&lt;=Y$1006)),FALSE),IF(ISNUMBER(Datos!Y188),AND(Datos!Y188=INT(Datos!Y188),AND(OR(Y$1005="",Datos!Y188&gt;=Y$1005),OR(Y$1006="",Datos!Y188&lt;=Y$1006))),FALSE),OR(ISNUMBER(FIND(";"&amp;UPPER(TRIM(Datos!Y188&amp;""))&amp;"=",Y$1007)),ISNUMBER(FIND(";"&amp;UPPER(TRIM(Datos!Y188&amp;""))&amp;";",Y$1007))),OR(UPPER(TRIM(Datos!Y188&amp;""))="SÍ",UPPER(TRIM(Datos!Y188&amp;""))="SI",UPPER(TRIM(Datos!Y188&amp;""))="NO"),IF(ISNUMBER(Datos!Y188),AND(OR(Y$1005="",Datos!Y188&gt;=Y$1005),OR(Y$1006="",Datos!Y188&lt;=Y$1006)),FALSE),TRUE))))</f>
        <v>0.0</v>
      </c>
      <c r="Z188">
        <f>IF(Datos!Z188="",0,IF(AND(Z$1008&lt;&gt;"",Datos!Z188=Z$1008),0,IF(Z$1004=0,0,1-CHOOSE(Z$1004,IF(ISNUMBER(Datos!Z188),AND(OR(Z$1005="",Datos!Z188&gt;=Z$1005),OR(Z$1006="",Datos!Z188&lt;=Z$1006)),FALSE),IF(ISNUMBER(Datos!Z188),AND(Datos!Z188=INT(Datos!Z188),AND(OR(Z$1005="",Datos!Z188&gt;=Z$1005),OR(Z$1006="",Datos!Z188&lt;=Z$1006))),FALSE),OR(ISNUMBER(FIND(";"&amp;UPPER(TRIM(Datos!Z188&amp;""))&amp;"=",Z$1007)),ISNUMBER(FIND(";"&amp;UPPER(TRIM(Datos!Z188&amp;""))&amp;";",Z$1007))),OR(UPPER(TRIM(Datos!Z188&amp;""))="SÍ",UPPER(TRIM(Datos!Z188&amp;""))="SI",UPPER(TRIM(Datos!Z188&amp;""))="NO"),IF(ISNUMBER(Datos!Z188),AND(OR(Z$1005="",Datos!Z188&gt;=Z$1005),OR(Z$1006="",Datos!Z188&lt;=Z$1006)),FALSE),TRUE))))</f>
        <v>0.0</v>
      </c>
      <c r="AA188">
        <f>IF(Datos!AA188="",0,IF(AND(AA$1008&lt;&gt;"",Datos!AA188=AA$1008),0,IF(AA$1004=0,0,1-CHOOSE(AA$1004,IF(ISNUMBER(Datos!AA188),AND(OR(AA$1005="",Datos!AA188&gt;=AA$1005),OR(AA$1006="",Datos!AA188&lt;=AA$1006)),FALSE),IF(ISNUMBER(Datos!AA188),AND(Datos!AA188=INT(Datos!AA188),AND(OR(AA$1005="",Datos!AA188&gt;=AA$1005),OR(AA$1006="",Datos!AA188&lt;=AA$1006))),FALSE),OR(ISNUMBER(FIND(";"&amp;UPPER(TRIM(Datos!AA188&amp;""))&amp;"=",AA$1007)),ISNUMBER(FIND(";"&amp;UPPER(TRIM(Datos!AA188&amp;""))&amp;";",AA$1007))),OR(UPPER(TRIM(Datos!AA188&amp;""))="SÍ",UPPER(TRIM(Datos!AA188&amp;""))="SI",UPPER(TRIM(Datos!AA188&amp;""))="NO"),IF(ISNUMBER(Datos!AA188),AND(OR(AA$1005="",Datos!AA188&gt;=AA$1005),OR(AA$1006="",Datos!AA188&lt;=AA$1006)),FALSE),TRUE))))</f>
        <v>0.0</v>
      </c>
      <c r="AB188">
        <f>IF(Datos!AB188="",0,IF(AND(AB$1008&lt;&gt;"",Datos!AB188=AB$1008),0,IF(AB$1004=0,0,1-CHOOSE(AB$1004,IF(ISNUMBER(Datos!AB188),AND(OR(AB$1005="",Datos!AB188&gt;=AB$1005),OR(AB$1006="",Datos!AB188&lt;=AB$1006)),FALSE),IF(ISNUMBER(Datos!AB188),AND(Datos!AB188=INT(Datos!AB188),AND(OR(AB$1005="",Datos!AB188&gt;=AB$1005),OR(AB$1006="",Datos!AB188&lt;=AB$1006))),FALSE),OR(ISNUMBER(FIND(";"&amp;UPPER(TRIM(Datos!AB188&amp;""))&amp;"=",AB$1007)),ISNUMBER(FIND(";"&amp;UPPER(TRIM(Datos!AB188&amp;""))&amp;";",AB$1007))),OR(UPPER(TRIM(Datos!AB188&amp;""))="SÍ",UPPER(TRIM(Datos!AB188&amp;""))="SI",UPPER(TRIM(Datos!AB188&amp;""))="NO"),IF(ISNUMBER(Datos!AB188),AND(OR(AB$1005="",Datos!AB188&gt;=AB$1005),OR(AB$1006="",Datos!AB188&lt;=AB$1006)),FALSE),TRUE))))</f>
        <v>0.0</v>
      </c>
      <c r="AC188">
        <f>IF(Datos!AC188="",0,IF(AND(AC$1008&lt;&gt;"",Datos!AC188=AC$1008),0,IF(AC$1004=0,0,1-CHOOSE(AC$1004,IF(ISNUMBER(Datos!AC188),AND(OR(AC$1005="",Datos!AC188&gt;=AC$1005),OR(AC$1006="",Datos!AC188&lt;=AC$1006)),FALSE),IF(ISNUMBER(Datos!AC188),AND(Datos!AC188=INT(Datos!AC188),AND(OR(AC$1005="",Datos!AC188&gt;=AC$1005),OR(AC$1006="",Datos!AC188&lt;=AC$1006))),FALSE),OR(ISNUMBER(FIND(";"&amp;UPPER(TRIM(Datos!AC188&amp;""))&amp;"=",AC$1007)),ISNUMBER(FIND(";"&amp;UPPER(TRIM(Datos!AC188&amp;""))&amp;";",AC$1007))),OR(UPPER(TRIM(Datos!AC188&amp;""))="SÍ",UPPER(TRIM(Datos!AC188&amp;""))="SI",UPPER(TRIM(Datos!AC188&amp;""))="NO"),IF(ISNUMBER(Datos!AC188),AND(OR(AC$1005="",Datos!AC188&gt;=AC$1005),OR(AC$1006="",Datos!AC188&lt;=AC$1006)),FALSE),TRUE))))</f>
        <v>0.0</v>
      </c>
      <c r="AD188">
        <f>IF(Datos!AD188="",0,IF(AND(AD$1008&lt;&gt;"",Datos!AD188=AD$1008),0,IF(AD$1004=0,0,1-CHOOSE(AD$1004,IF(ISNUMBER(Datos!AD188),AND(OR(AD$1005="",Datos!AD188&gt;=AD$1005),OR(AD$1006="",Datos!AD188&lt;=AD$1006)),FALSE),IF(ISNUMBER(Datos!AD188),AND(Datos!AD188=INT(Datos!AD188),AND(OR(AD$1005="",Datos!AD188&gt;=AD$1005),OR(AD$1006="",Datos!AD188&lt;=AD$1006))),FALSE),OR(ISNUMBER(FIND(";"&amp;UPPER(TRIM(Datos!AD188&amp;""))&amp;"=",AD$1007)),ISNUMBER(FIND(";"&amp;UPPER(TRIM(Datos!AD188&amp;""))&amp;";",AD$1007))),OR(UPPER(TRIM(Datos!AD188&amp;""))="SÍ",UPPER(TRIM(Datos!AD188&amp;""))="SI",UPPER(TRIM(Datos!AD188&amp;""))="NO"),IF(ISNUMBER(Datos!AD188),AND(OR(AD$1005="",Datos!AD188&gt;=AD$1005),OR(AD$1006="",Datos!AD188&lt;=AD$1006)),FALSE),TRUE))))</f>
        <v>0.0</v>
      </c>
      <c r="AE188">
        <f>IF(Datos!AE188="",0,IF(AND(AE$1008&lt;&gt;"",Datos!AE188=AE$1008),0,IF(AE$1004=0,0,1-CHOOSE(AE$1004,IF(ISNUMBER(Datos!AE188),AND(OR(AE$1005="",Datos!AE188&gt;=AE$1005),OR(AE$1006="",Datos!AE188&lt;=AE$1006)),FALSE),IF(ISNUMBER(Datos!AE188),AND(Datos!AE188=INT(Datos!AE188),AND(OR(AE$1005="",Datos!AE188&gt;=AE$1005),OR(AE$1006="",Datos!AE188&lt;=AE$1006))),FALSE),OR(ISNUMBER(FIND(";"&amp;UPPER(TRIM(Datos!AE188&amp;""))&amp;"=",AE$1007)),ISNUMBER(FIND(";"&amp;UPPER(TRIM(Datos!AE188&amp;""))&amp;";",AE$1007))),OR(UPPER(TRIM(Datos!AE188&amp;""))="SÍ",UPPER(TRIM(Datos!AE188&amp;""))="SI",UPPER(TRIM(Datos!AE188&amp;""))="NO"),IF(ISNUMBER(Datos!AE188),AND(OR(AE$1005="",Datos!AE188&gt;=AE$1005),OR(AE$1006="",Datos!AE188&lt;=AE$1006)),FALSE),TRUE))))</f>
        <v>0.0</v>
      </c>
    </row>
    <row r="189" spans="2:31">
      <c r="B189">
        <f>IF(Datos!B189="",0,IF(AND(B$1008&lt;&gt;"",Datos!B189=B$1008),0,IF(B$1004=0,0,1-CHOOSE(B$1004,IF(ISNUMBER(Datos!B189),AND(OR(B$1005="",Datos!B189&gt;=B$1005),OR(B$1006="",Datos!B189&lt;=B$1006)),FALSE),IF(ISNUMBER(Datos!B189),AND(Datos!B189=INT(Datos!B189),AND(OR(B$1005="",Datos!B189&gt;=B$1005),OR(B$1006="",Datos!B189&lt;=B$1006))),FALSE),OR(ISNUMBER(FIND(";"&amp;UPPER(TRIM(Datos!B189&amp;""))&amp;"=",B$1007)),ISNUMBER(FIND(";"&amp;UPPER(TRIM(Datos!B189&amp;""))&amp;";",B$1007))),OR(UPPER(TRIM(Datos!B189&amp;""))="SÍ",UPPER(TRIM(Datos!B189&amp;""))="SI",UPPER(TRIM(Datos!B189&amp;""))="NO"),IF(ISNUMBER(Datos!B189),AND(OR(B$1005="",Datos!B189&gt;=B$1005),OR(B$1006="",Datos!B189&lt;=B$1006)),FALSE),TRUE))))</f>
        <v>0.0</v>
      </c>
      <c r="C189">
        <f>IF(Datos!C189="",0,IF(AND(C$1008&lt;&gt;"",Datos!C189=C$1008),0,IF(C$1004=0,0,1-CHOOSE(C$1004,IF(ISNUMBER(Datos!C189),AND(OR(C$1005="",Datos!C189&gt;=C$1005),OR(C$1006="",Datos!C189&lt;=C$1006)),FALSE),IF(ISNUMBER(Datos!C189),AND(Datos!C189=INT(Datos!C189),AND(OR(C$1005="",Datos!C189&gt;=C$1005),OR(C$1006="",Datos!C189&lt;=C$1006))),FALSE),OR(ISNUMBER(FIND(";"&amp;UPPER(TRIM(Datos!C189&amp;""))&amp;"=",C$1007)),ISNUMBER(FIND(";"&amp;UPPER(TRIM(Datos!C189&amp;""))&amp;";",C$1007))),OR(UPPER(TRIM(Datos!C189&amp;""))="SÍ",UPPER(TRIM(Datos!C189&amp;""))="SI",UPPER(TRIM(Datos!C189&amp;""))="NO"),IF(ISNUMBER(Datos!C189),AND(OR(C$1005="",Datos!C189&gt;=C$1005),OR(C$1006="",Datos!C189&lt;=C$1006)),FALSE),TRUE))))</f>
        <v>0.0</v>
      </c>
      <c r="D189">
        <f>IF(Datos!D189="",0,IF(AND(D$1008&lt;&gt;"",Datos!D189=D$1008),0,IF(D$1004=0,0,1-CHOOSE(D$1004,IF(ISNUMBER(Datos!D189),AND(OR(D$1005="",Datos!D189&gt;=D$1005),OR(D$1006="",Datos!D189&lt;=D$1006)),FALSE),IF(ISNUMBER(Datos!D189),AND(Datos!D189=INT(Datos!D189),AND(OR(D$1005="",Datos!D189&gt;=D$1005),OR(D$1006="",Datos!D189&lt;=D$1006))),FALSE),OR(ISNUMBER(FIND(";"&amp;UPPER(TRIM(Datos!D189&amp;""))&amp;"=",D$1007)),ISNUMBER(FIND(";"&amp;UPPER(TRIM(Datos!D189&amp;""))&amp;";",D$1007))),OR(UPPER(TRIM(Datos!D189&amp;""))="SÍ",UPPER(TRIM(Datos!D189&amp;""))="SI",UPPER(TRIM(Datos!D189&amp;""))="NO"),IF(ISNUMBER(Datos!D189),AND(OR(D$1005="",Datos!D189&gt;=D$1005),OR(D$1006="",Datos!D189&lt;=D$1006)),FALSE),TRUE))))</f>
        <v>0.0</v>
      </c>
      <c r="E189">
        <f>IF(Datos!E189="",0,IF(AND(E$1008&lt;&gt;"",Datos!E189=E$1008),0,IF(E$1004=0,0,1-CHOOSE(E$1004,IF(ISNUMBER(Datos!E189),AND(OR(E$1005="",Datos!E189&gt;=E$1005),OR(E$1006="",Datos!E189&lt;=E$1006)),FALSE),IF(ISNUMBER(Datos!E189),AND(Datos!E189=INT(Datos!E189),AND(OR(E$1005="",Datos!E189&gt;=E$1005),OR(E$1006="",Datos!E189&lt;=E$1006))),FALSE),OR(ISNUMBER(FIND(";"&amp;UPPER(TRIM(Datos!E189&amp;""))&amp;"=",E$1007)),ISNUMBER(FIND(";"&amp;UPPER(TRIM(Datos!E189&amp;""))&amp;";",E$1007))),OR(UPPER(TRIM(Datos!E189&amp;""))="SÍ",UPPER(TRIM(Datos!E189&amp;""))="SI",UPPER(TRIM(Datos!E189&amp;""))="NO"),IF(ISNUMBER(Datos!E189),AND(OR(E$1005="",Datos!E189&gt;=E$1005),OR(E$1006="",Datos!E189&lt;=E$1006)),FALSE),TRUE))))</f>
        <v>0.0</v>
      </c>
      <c r="F189">
        <f>IF(Datos!F189="",0,IF(AND(F$1008&lt;&gt;"",Datos!F189=F$1008),0,IF(F$1004=0,0,1-CHOOSE(F$1004,IF(ISNUMBER(Datos!F189),AND(OR(F$1005="",Datos!F189&gt;=F$1005),OR(F$1006="",Datos!F189&lt;=F$1006)),FALSE),IF(ISNUMBER(Datos!F189),AND(Datos!F189=INT(Datos!F189),AND(OR(F$1005="",Datos!F189&gt;=F$1005),OR(F$1006="",Datos!F189&lt;=F$1006))),FALSE),OR(ISNUMBER(FIND(";"&amp;UPPER(TRIM(Datos!F189&amp;""))&amp;"=",F$1007)),ISNUMBER(FIND(";"&amp;UPPER(TRIM(Datos!F189&amp;""))&amp;";",F$1007))),OR(UPPER(TRIM(Datos!F189&amp;""))="SÍ",UPPER(TRIM(Datos!F189&amp;""))="SI",UPPER(TRIM(Datos!F189&amp;""))="NO"),IF(ISNUMBER(Datos!F189),AND(OR(F$1005="",Datos!F189&gt;=F$1005),OR(F$1006="",Datos!F189&lt;=F$1006)),FALSE),TRUE))))</f>
        <v>0.0</v>
      </c>
      <c r="G189">
        <f>IF(Datos!G189="",0,IF(AND(G$1008&lt;&gt;"",Datos!G189=G$1008),0,IF(G$1004=0,0,1-CHOOSE(G$1004,IF(ISNUMBER(Datos!G189),AND(OR(G$1005="",Datos!G189&gt;=G$1005),OR(G$1006="",Datos!G189&lt;=G$1006)),FALSE),IF(ISNUMBER(Datos!G189),AND(Datos!G189=INT(Datos!G189),AND(OR(G$1005="",Datos!G189&gt;=G$1005),OR(G$1006="",Datos!G189&lt;=G$1006))),FALSE),OR(ISNUMBER(FIND(";"&amp;UPPER(TRIM(Datos!G189&amp;""))&amp;"=",G$1007)),ISNUMBER(FIND(";"&amp;UPPER(TRIM(Datos!G189&amp;""))&amp;";",G$1007))),OR(UPPER(TRIM(Datos!G189&amp;""))="SÍ",UPPER(TRIM(Datos!G189&amp;""))="SI",UPPER(TRIM(Datos!G189&amp;""))="NO"),IF(ISNUMBER(Datos!G189),AND(OR(G$1005="",Datos!G189&gt;=G$1005),OR(G$1006="",Datos!G189&lt;=G$1006)),FALSE),TRUE))))</f>
        <v>0.0</v>
      </c>
      <c r="H189">
        <f>IF(Datos!H189="",0,IF(AND(H$1008&lt;&gt;"",Datos!H189=H$1008),0,IF(H$1004=0,0,1-CHOOSE(H$1004,IF(ISNUMBER(Datos!H189),AND(OR(H$1005="",Datos!H189&gt;=H$1005),OR(H$1006="",Datos!H189&lt;=H$1006)),FALSE),IF(ISNUMBER(Datos!H189),AND(Datos!H189=INT(Datos!H189),AND(OR(H$1005="",Datos!H189&gt;=H$1005),OR(H$1006="",Datos!H189&lt;=H$1006))),FALSE),OR(ISNUMBER(FIND(";"&amp;UPPER(TRIM(Datos!H189&amp;""))&amp;"=",H$1007)),ISNUMBER(FIND(";"&amp;UPPER(TRIM(Datos!H189&amp;""))&amp;";",H$1007))),OR(UPPER(TRIM(Datos!H189&amp;""))="SÍ",UPPER(TRIM(Datos!H189&amp;""))="SI",UPPER(TRIM(Datos!H189&amp;""))="NO"),IF(ISNUMBER(Datos!H189),AND(OR(H$1005="",Datos!H189&gt;=H$1005),OR(H$1006="",Datos!H189&lt;=H$1006)),FALSE),TRUE))))</f>
        <v>0.0</v>
      </c>
      <c r="I189">
        <f>IF(Datos!I189="",0,IF(AND(I$1008&lt;&gt;"",Datos!I189=I$1008),0,IF(I$1004=0,0,1-CHOOSE(I$1004,IF(ISNUMBER(Datos!I189),AND(OR(I$1005="",Datos!I189&gt;=I$1005),OR(I$1006="",Datos!I189&lt;=I$1006)),FALSE),IF(ISNUMBER(Datos!I189),AND(Datos!I189=INT(Datos!I189),AND(OR(I$1005="",Datos!I189&gt;=I$1005),OR(I$1006="",Datos!I189&lt;=I$1006))),FALSE),OR(ISNUMBER(FIND(";"&amp;UPPER(TRIM(Datos!I189&amp;""))&amp;"=",I$1007)),ISNUMBER(FIND(";"&amp;UPPER(TRIM(Datos!I189&amp;""))&amp;";",I$1007))),OR(UPPER(TRIM(Datos!I189&amp;""))="SÍ",UPPER(TRIM(Datos!I189&amp;""))="SI",UPPER(TRIM(Datos!I189&amp;""))="NO"),IF(ISNUMBER(Datos!I189),AND(OR(I$1005="",Datos!I189&gt;=I$1005),OR(I$1006="",Datos!I189&lt;=I$1006)),FALSE),TRUE))))</f>
        <v>0.0</v>
      </c>
      <c r="J189">
        <f>IF(Datos!J189="",0,IF(AND(J$1008&lt;&gt;"",Datos!J189=J$1008),0,IF(J$1004=0,0,1-CHOOSE(J$1004,IF(ISNUMBER(Datos!J189),AND(OR(J$1005="",Datos!J189&gt;=J$1005),OR(J$1006="",Datos!J189&lt;=J$1006)),FALSE),IF(ISNUMBER(Datos!J189),AND(Datos!J189=INT(Datos!J189),AND(OR(J$1005="",Datos!J189&gt;=J$1005),OR(J$1006="",Datos!J189&lt;=J$1006))),FALSE),OR(ISNUMBER(FIND(";"&amp;UPPER(TRIM(Datos!J189&amp;""))&amp;"=",J$1007)),ISNUMBER(FIND(";"&amp;UPPER(TRIM(Datos!J189&amp;""))&amp;";",J$1007))),OR(UPPER(TRIM(Datos!J189&amp;""))="SÍ",UPPER(TRIM(Datos!J189&amp;""))="SI",UPPER(TRIM(Datos!J189&amp;""))="NO"),IF(ISNUMBER(Datos!J189),AND(OR(J$1005="",Datos!J189&gt;=J$1005),OR(J$1006="",Datos!J189&lt;=J$1006)),FALSE),TRUE))))</f>
        <v>0.0</v>
      </c>
      <c r="K189">
        <f>IF(Datos!K189="",0,IF(AND(K$1008&lt;&gt;"",Datos!K189=K$1008),0,IF(K$1004=0,0,1-CHOOSE(K$1004,IF(ISNUMBER(Datos!K189),AND(OR(K$1005="",Datos!K189&gt;=K$1005),OR(K$1006="",Datos!K189&lt;=K$1006)),FALSE),IF(ISNUMBER(Datos!K189),AND(Datos!K189=INT(Datos!K189),AND(OR(K$1005="",Datos!K189&gt;=K$1005),OR(K$1006="",Datos!K189&lt;=K$1006))),FALSE),OR(ISNUMBER(FIND(";"&amp;UPPER(TRIM(Datos!K189&amp;""))&amp;"=",K$1007)),ISNUMBER(FIND(";"&amp;UPPER(TRIM(Datos!K189&amp;""))&amp;";",K$1007))),OR(UPPER(TRIM(Datos!K189&amp;""))="SÍ",UPPER(TRIM(Datos!K189&amp;""))="SI",UPPER(TRIM(Datos!K189&amp;""))="NO"),IF(ISNUMBER(Datos!K189),AND(OR(K$1005="",Datos!K189&gt;=K$1005),OR(K$1006="",Datos!K189&lt;=K$1006)),FALSE),TRUE))))</f>
        <v>0.0</v>
      </c>
      <c r="L189">
        <f>IF(Datos!L189="",0,IF(AND(L$1008&lt;&gt;"",Datos!L189=L$1008),0,IF(L$1004=0,0,1-CHOOSE(L$1004,IF(ISNUMBER(Datos!L189),AND(OR(L$1005="",Datos!L189&gt;=L$1005),OR(L$1006="",Datos!L189&lt;=L$1006)),FALSE),IF(ISNUMBER(Datos!L189),AND(Datos!L189=INT(Datos!L189),AND(OR(L$1005="",Datos!L189&gt;=L$1005),OR(L$1006="",Datos!L189&lt;=L$1006))),FALSE),OR(ISNUMBER(FIND(";"&amp;UPPER(TRIM(Datos!L189&amp;""))&amp;"=",L$1007)),ISNUMBER(FIND(";"&amp;UPPER(TRIM(Datos!L189&amp;""))&amp;";",L$1007))),OR(UPPER(TRIM(Datos!L189&amp;""))="SÍ",UPPER(TRIM(Datos!L189&amp;""))="SI",UPPER(TRIM(Datos!L189&amp;""))="NO"),IF(ISNUMBER(Datos!L189),AND(OR(L$1005="",Datos!L189&gt;=L$1005),OR(L$1006="",Datos!L189&lt;=L$1006)),FALSE),TRUE))))</f>
        <v>0.0</v>
      </c>
      <c r="M189">
        <f>IF(Datos!M189="",0,IF(AND(M$1008&lt;&gt;"",Datos!M189=M$1008),0,IF(M$1004=0,0,1-CHOOSE(M$1004,IF(ISNUMBER(Datos!M189),AND(OR(M$1005="",Datos!M189&gt;=M$1005),OR(M$1006="",Datos!M189&lt;=M$1006)),FALSE),IF(ISNUMBER(Datos!M189),AND(Datos!M189=INT(Datos!M189),AND(OR(M$1005="",Datos!M189&gt;=M$1005),OR(M$1006="",Datos!M189&lt;=M$1006))),FALSE),OR(ISNUMBER(FIND(";"&amp;UPPER(TRIM(Datos!M189&amp;""))&amp;"=",M$1007)),ISNUMBER(FIND(";"&amp;UPPER(TRIM(Datos!M189&amp;""))&amp;";",M$1007))),OR(UPPER(TRIM(Datos!M189&amp;""))="SÍ",UPPER(TRIM(Datos!M189&amp;""))="SI",UPPER(TRIM(Datos!M189&amp;""))="NO"),IF(ISNUMBER(Datos!M189),AND(OR(M$1005="",Datos!M189&gt;=M$1005),OR(M$1006="",Datos!M189&lt;=M$1006)),FALSE),TRUE))))</f>
        <v>0.0</v>
      </c>
      <c r="N189">
        <f>IF(Datos!N189="",0,IF(AND(N$1008&lt;&gt;"",Datos!N189=N$1008),0,IF(N$1004=0,0,1-CHOOSE(N$1004,IF(ISNUMBER(Datos!N189),AND(OR(N$1005="",Datos!N189&gt;=N$1005),OR(N$1006="",Datos!N189&lt;=N$1006)),FALSE),IF(ISNUMBER(Datos!N189),AND(Datos!N189=INT(Datos!N189),AND(OR(N$1005="",Datos!N189&gt;=N$1005),OR(N$1006="",Datos!N189&lt;=N$1006))),FALSE),OR(ISNUMBER(FIND(";"&amp;UPPER(TRIM(Datos!N189&amp;""))&amp;"=",N$1007)),ISNUMBER(FIND(";"&amp;UPPER(TRIM(Datos!N189&amp;""))&amp;";",N$1007))),OR(UPPER(TRIM(Datos!N189&amp;""))="SÍ",UPPER(TRIM(Datos!N189&amp;""))="SI",UPPER(TRIM(Datos!N189&amp;""))="NO"),IF(ISNUMBER(Datos!N189),AND(OR(N$1005="",Datos!N189&gt;=N$1005),OR(N$1006="",Datos!N189&lt;=N$1006)),FALSE),TRUE))))</f>
        <v>0.0</v>
      </c>
      <c r="O189">
        <f>IF(Datos!O189="",0,IF(AND(O$1008&lt;&gt;"",Datos!O189=O$1008),0,IF(O$1004=0,0,1-CHOOSE(O$1004,IF(ISNUMBER(Datos!O189),AND(OR(O$1005="",Datos!O189&gt;=O$1005),OR(O$1006="",Datos!O189&lt;=O$1006)),FALSE),IF(ISNUMBER(Datos!O189),AND(Datos!O189=INT(Datos!O189),AND(OR(O$1005="",Datos!O189&gt;=O$1005),OR(O$1006="",Datos!O189&lt;=O$1006))),FALSE),OR(ISNUMBER(FIND(";"&amp;UPPER(TRIM(Datos!O189&amp;""))&amp;"=",O$1007)),ISNUMBER(FIND(";"&amp;UPPER(TRIM(Datos!O189&amp;""))&amp;";",O$1007))),OR(UPPER(TRIM(Datos!O189&amp;""))="SÍ",UPPER(TRIM(Datos!O189&amp;""))="SI",UPPER(TRIM(Datos!O189&amp;""))="NO"),IF(ISNUMBER(Datos!O189),AND(OR(O$1005="",Datos!O189&gt;=O$1005),OR(O$1006="",Datos!O189&lt;=O$1006)),FALSE),TRUE))))</f>
        <v>0.0</v>
      </c>
      <c r="P189">
        <f>IF(Datos!P189="",0,IF(AND(P$1008&lt;&gt;"",Datos!P189=P$1008),0,IF(P$1004=0,0,1-CHOOSE(P$1004,IF(ISNUMBER(Datos!P189),AND(OR(P$1005="",Datos!P189&gt;=P$1005),OR(P$1006="",Datos!P189&lt;=P$1006)),FALSE),IF(ISNUMBER(Datos!P189),AND(Datos!P189=INT(Datos!P189),AND(OR(P$1005="",Datos!P189&gt;=P$1005),OR(P$1006="",Datos!P189&lt;=P$1006))),FALSE),OR(ISNUMBER(FIND(";"&amp;UPPER(TRIM(Datos!P189&amp;""))&amp;"=",P$1007)),ISNUMBER(FIND(";"&amp;UPPER(TRIM(Datos!P189&amp;""))&amp;";",P$1007))),OR(UPPER(TRIM(Datos!P189&amp;""))="SÍ",UPPER(TRIM(Datos!P189&amp;""))="SI",UPPER(TRIM(Datos!P189&amp;""))="NO"),IF(ISNUMBER(Datos!P189),AND(OR(P$1005="",Datos!P189&gt;=P$1005),OR(P$1006="",Datos!P189&lt;=P$1006)),FALSE),TRUE))))</f>
        <v>0.0</v>
      </c>
      <c r="Q189">
        <f>IF(Datos!Q189="",0,IF(AND(Q$1008&lt;&gt;"",Datos!Q189=Q$1008),0,IF(Q$1004=0,0,1-CHOOSE(Q$1004,IF(ISNUMBER(Datos!Q189),AND(OR(Q$1005="",Datos!Q189&gt;=Q$1005),OR(Q$1006="",Datos!Q189&lt;=Q$1006)),FALSE),IF(ISNUMBER(Datos!Q189),AND(Datos!Q189=INT(Datos!Q189),AND(OR(Q$1005="",Datos!Q189&gt;=Q$1005),OR(Q$1006="",Datos!Q189&lt;=Q$1006))),FALSE),OR(ISNUMBER(FIND(";"&amp;UPPER(TRIM(Datos!Q189&amp;""))&amp;"=",Q$1007)),ISNUMBER(FIND(";"&amp;UPPER(TRIM(Datos!Q189&amp;""))&amp;";",Q$1007))),OR(UPPER(TRIM(Datos!Q189&amp;""))="SÍ",UPPER(TRIM(Datos!Q189&amp;""))="SI",UPPER(TRIM(Datos!Q189&amp;""))="NO"),IF(ISNUMBER(Datos!Q189),AND(OR(Q$1005="",Datos!Q189&gt;=Q$1005),OR(Q$1006="",Datos!Q189&lt;=Q$1006)),FALSE),TRUE))))</f>
        <v>0.0</v>
      </c>
      <c r="R189">
        <f>IF(Datos!R189="",0,IF(AND(R$1008&lt;&gt;"",Datos!R189=R$1008),0,IF(R$1004=0,0,1-CHOOSE(R$1004,IF(ISNUMBER(Datos!R189),AND(OR(R$1005="",Datos!R189&gt;=R$1005),OR(R$1006="",Datos!R189&lt;=R$1006)),FALSE),IF(ISNUMBER(Datos!R189),AND(Datos!R189=INT(Datos!R189),AND(OR(R$1005="",Datos!R189&gt;=R$1005),OR(R$1006="",Datos!R189&lt;=R$1006))),FALSE),OR(ISNUMBER(FIND(";"&amp;UPPER(TRIM(Datos!R189&amp;""))&amp;"=",R$1007)),ISNUMBER(FIND(";"&amp;UPPER(TRIM(Datos!R189&amp;""))&amp;";",R$1007))),OR(UPPER(TRIM(Datos!R189&amp;""))="SÍ",UPPER(TRIM(Datos!R189&amp;""))="SI",UPPER(TRIM(Datos!R189&amp;""))="NO"),IF(ISNUMBER(Datos!R189),AND(OR(R$1005="",Datos!R189&gt;=R$1005),OR(R$1006="",Datos!R189&lt;=R$1006)),FALSE),TRUE))))</f>
        <v>0.0</v>
      </c>
      <c r="S189">
        <f>IF(Datos!S189="",0,IF(AND(S$1008&lt;&gt;"",Datos!S189=S$1008),0,IF(S$1004=0,0,1-CHOOSE(S$1004,IF(ISNUMBER(Datos!S189),AND(OR(S$1005="",Datos!S189&gt;=S$1005),OR(S$1006="",Datos!S189&lt;=S$1006)),FALSE),IF(ISNUMBER(Datos!S189),AND(Datos!S189=INT(Datos!S189),AND(OR(S$1005="",Datos!S189&gt;=S$1005),OR(S$1006="",Datos!S189&lt;=S$1006))),FALSE),OR(ISNUMBER(FIND(";"&amp;UPPER(TRIM(Datos!S189&amp;""))&amp;"=",S$1007)),ISNUMBER(FIND(";"&amp;UPPER(TRIM(Datos!S189&amp;""))&amp;";",S$1007))),OR(UPPER(TRIM(Datos!S189&amp;""))="SÍ",UPPER(TRIM(Datos!S189&amp;""))="SI",UPPER(TRIM(Datos!S189&amp;""))="NO"),IF(ISNUMBER(Datos!S189),AND(OR(S$1005="",Datos!S189&gt;=S$1005),OR(S$1006="",Datos!S189&lt;=S$1006)),FALSE),TRUE))))</f>
        <v>0.0</v>
      </c>
      <c r="T189">
        <f>IF(Datos!T189="",0,IF(AND(T$1008&lt;&gt;"",Datos!T189=T$1008),0,IF(T$1004=0,0,1-CHOOSE(T$1004,IF(ISNUMBER(Datos!T189),AND(OR(T$1005="",Datos!T189&gt;=T$1005),OR(T$1006="",Datos!T189&lt;=T$1006)),FALSE),IF(ISNUMBER(Datos!T189),AND(Datos!T189=INT(Datos!T189),AND(OR(T$1005="",Datos!T189&gt;=T$1005),OR(T$1006="",Datos!T189&lt;=T$1006))),FALSE),OR(ISNUMBER(FIND(";"&amp;UPPER(TRIM(Datos!T189&amp;""))&amp;"=",T$1007)),ISNUMBER(FIND(";"&amp;UPPER(TRIM(Datos!T189&amp;""))&amp;";",T$1007))),OR(UPPER(TRIM(Datos!T189&amp;""))="SÍ",UPPER(TRIM(Datos!T189&amp;""))="SI",UPPER(TRIM(Datos!T189&amp;""))="NO"),IF(ISNUMBER(Datos!T189),AND(OR(T$1005="",Datos!T189&gt;=T$1005),OR(T$1006="",Datos!T189&lt;=T$1006)),FALSE),TRUE))))</f>
        <v>0.0</v>
      </c>
      <c r="U189">
        <f>IF(Datos!U189="",0,IF(AND(U$1008&lt;&gt;"",Datos!U189=U$1008),0,IF(U$1004=0,0,1-CHOOSE(U$1004,IF(ISNUMBER(Datos!U189),AND(OR(U$1005="",Datos!U189&gt;=U$1005),OR(U$1006="",Datos!U189&lt;=U$1006)),FALSE),IF(ISNUMBER(Datos!U189),AND(Datos!U189=INT(Datos!U189),AND(OR(U$1005="",Datos!U189&gt;=U$1005),OR(U$1006="",Datos!U189&lt;=U$1006))),FALSE),OR(ISNUMBER(FIND(";"&amp;UPPER(TRIM(Datos!U189&amp;""))&amp;"=",U$1007)),ISNUMBER(FIND(";"&amp;UPPER(TRIM(Datos!U189&amp;""))&amp;";",U$1007))),OR(UPPER(TRIM(Datos!U189&amp;""))="SÍ",UPPER(TRIM(Datos!U189&amp;""))="SI",UPPER(TRIM(Datos!U189&amp;""))="NO"),IF(ISNUMBER(Datos!U189),AND(OR(U$1005="",Datos!U189&gt;=U$1005),OR(U$1006="",Datos!U189&lt;=U$1006)),FALSE),TRUE))))</f>
        <v>0.0</v>
      </c>
      <c r="V189">
        <f>IF(Datos!V189="",0,IF(AND(V$1008&lt;&gt;"",Datos!V189=V$1008),0,IF(V$1004=0,0,1-CHOOSE(V$1004,IF(ISNUMBER(Datos!V189),AND(OR(V$1005="",Datos!V189&gt;=V$1005),OR(V$1006="",Datos!V189&lt;=V$1006)),FALSE),IF(ISNUMBER(Datos!V189),AND(Datos!V189=INT(Datos!V189),AND(OR(V$1005="",Datos!V189&gt;=V$1005),OR(V$1006="",Datos!V189&lt;=V$1006))),FALSE),OR(ISNUMBER(FIND(";"&amp;UPPER(TRIM(Datos!V189&amp;""))&amp;"=",V$1007)),ISNUMBER(FIND(";"&amp;UPPER(TRIM(Datos!V189&amp;""))&amp;";",V$1007))),OR(UPPER(TRIM(Datos!V189&amp;""))="SÍ",UPPER(TRIM(Datos!V189&amp;""))="SI",UPPER(TRIM(Datos!V189&amp;""))="NO"),IF(ISNUMBER(Datos!V189),AND(OR(V$1005="",Datos!V189&gt;=V$1005),OR(V$1006="",Datos!V189&lt;=V$1006)),FALSE),TRUE))))</f>
        <v>0.0</v>
      </c>
      <c r="W189">
        <f>IF(Datos!W189="",0,IF(AND(W$1008&lt;&gt;"",Datos!W189=W$1008),0,IF(W$1004=0,0,1-CHOOSE(W$1004,IF(ISNUMBER(Datos!W189),AND(OR(W$1005="",Datos!W189&gt;=W$1005),OR(W$1006="",Datos!W189&lt;=W$1006)),FALSE),IF(ISNUMBER(Datos!W189),AND(Datos!W189=INT(Datos!W189),AND(OR(W$1005="",Datos!W189&gt;=W$1005),OR(W$1006="",Datos!W189&lt;=W$1006))),FALSE),OR(ISNUMBER(FIND(";"&amp;UPPER(TRIM(Datos!W189&amp;""))&amp;"=",W$1007)),ISNUMBER(FIND(";"&amp;UPPER(TRIM(Datos!W189&amp;""))&amp;";",W$1007))),OR(UPPER(TRIM(Datos!W189&amp;""))="SÍ",UPPER(TRIM(Datos!W189&amp;""))="SI",UPPER(TRIM(Datos!W189&amp;""))="NO"),IF(ISNUMBER(Datos!W189),AND(OR(W$1005="",Datos!W189&gt;=W$1005),OR(W$1006="",Datos!W189&lt;=W$1006)),FALSE),TRUE))))</f>
        <v>0.0</v>
      </c>
      <c r="X189">
        <f>IF(Datos!X189="",0,IF(AND(X$1008&lt;&gt;"",Datos!X189=X$1008),0,IF(X$1004=0,0,1-CHOOSE(X$1004,IF(ISNUMBER(Datos!X189),AND(OR(X$1005="",Datos!X189&gt;=X$1005),OR(X$1006="",Datos!X189&lt;=X$1006)),FALSE),IF(ISNUMBER(Datos!X189),AND(Datos!X189=INT(Datos!X189),AND(OR(X$1005="",Datos!X189&gt;=X$1005),OR(X$1006="",Datos!X189&lt;=X$1006))),FALSE),OR(ISNUMBER(FIND(";"&amp;UPPER(TRIM(Datos!X189&amp;""))&amp;"=",X$1007)),ISNUMBER(FIND(";"&amp;UPPER(TRIM(Datos!X189&amp;""))&amp;";",X$1007))),OR(UPPER(TRIM(Datos!X189&amp;""))="SÍ",UPPER(TRIM(Datos!X189&amp;""))="SI",UPPER(TRIM(Datos!X189&amp;""))="NO"),IF(ISNUMBER(Datos!X189),AND(OR(X$1005="",Datos!X189&gt;=X$1005),OR(X$1006="",Datos!X189&lt;=X$1006)),FALSE),TRUE))))</f>
        <v>0.0</v>
      </c>
      <c r="Y189">
        <f>IF(Datos!Y189="",0,IF(AND(Y$1008&lt;&gt;"",Datos!Y189=Y$1008),0,IF(Y$1004=0,0,1-CHOOSE(Y$1004,IF(ISNUMBER(Datos!Y189),AND(OR(Y$1005="",Datos!Y189&gt;=Y$1005),OR(Y$1006="",Datos!Y189&lt;=Y$1006)),FALSE),IF(ISNUMBER(Datos!Y189),AND(Datos!Y189=INT(Datos!Y189),AND(OR(Y$1005="",Datos!Y189&gt;=Y$1005),OR(Y$1006="",Datos!Y189&lt;=Y$1006))),FALSE),OR(ISNUMBER(FIND(";"&amp;UPPER(TRIM(Datos!Y189&amp;""))&amp;"=",Y$1007)),ISNUMBER(FIND(";"&amp;UPPER(TRIM(Datos!Y189&amp;""))&amp;";",Y$1007))),OR(UPPER(TRIM(Datos!Y189&amp;""))="SÍ",UPPER(TRIM(Datos!Y189&amp;""))="SI",UPPER(TRIM(Datos!Y189&amp;""))="NO"),IF(ISNUMBER(Datos!Y189),AND(OR(Y$1005="",Datos!Y189&gt;=Y$1005),OR(Y$1006="",Datos!Y189&lt;=Y$1006)),FALSE),TRUE))))</f>
        <v>0.0</v>
      </c>
      <c r="Z189">
        <f>IF(Datos!Z189="",0,IF(AND(Z$1008&lt;&gt;"",Datos!Z189=Z$1008),0,IF(Z$1004=0,0,1-CHOOSE(Z$1004,IF(ISNUMBER(Datos!Z189),AND(OR(Z$1005="",Datos!Z189&gt;=Z$1005),OR(Z$1006="",Datos!Z189&lt;=Z$1006)),FALSE),IF(ISNUMBER(Datos!Z189),AND(Datos!Z189=INT(Datos!Z189),AND(OR(Z$1005="",Datos!Z189&gt;=Z$1005),OR(Z$1006="",Datos!Z189&lt;=Z$1006))),FALSE),OR(ISNUMBER(FIND(";"&amp;UPPER(TRIM(Datos!Z189&amp;""))&amp;"=",Z$1007)),ISNUMBER(FIND(";"&amp;UPPER(TRIM(Datos!Z189&amp;""))&amp;";",Z$1007))),OR(UPPER(TRIM(Datos!Z189&amp;""))="SÍ",UPPER(TRIM(Datos!Z189&amp;""))="SI",UPPER(TRIM(Datos!Z189&amp;""))="NO"),IF(ISNUMBER(Datos!Z189),AND(OR(Z$1005="",Datos!Z189&gt;=Z$1005),OR(Z$1006="",Datos!Z189&lt;=Z$1006)),FALSE),TRUE))))</f>
        <v>0.0</v>
      </c>
      <c r="AA189">
        <f>IF(Datos!AA189="",0,IF(AND(AA$1008&lt;&gt;"",Datos!AA189=AA$1008),0,IF(AA$1004=0,0,1-CHOOSE(AA$1004,IF(ISNUMBER(Datos!AA189),AND(OR(AA$1005="",Datos!AA189&gt;=AA$1005),OR(AA$1006="",Datos!AA189&lt;=AA$1006)),FALSE),IF(ISNUMBER(Datos!AA189),AND(Datos!AA189=INT(Datos!AA189),AND(OR(AA$1005="",Datos!AA189&gt;=AA$1005),OR(AA$1006="",Datos!AA189&lt;=AA$1006))),FALSE),OR(ISNUMBER(FIND(";"&amp;UPPER(TRIM(Datos!AA189&amp;""))&amp;"=",AA$1007)),ISNUMBER(FIND(";"&amp;UPPER(TRIM(Datos!AA189&amp;""))&amp;";",AA$1007))),OR(UPPER(TRIM(Datos!AA189&amp;""))="SÍ",UPPER(TRIM(Datos!AA189&amp;""))="SI",UPPER(TRIM(Datos!AA189&amp;""))="NO"),IF(ISNUMBER(Datos!AA189),AND(OR(AA$1005="",Datos!AA189&gt;=AA$1005),OR(AA$1006="",Datos!AA189&lt;=AA$1006)),FALSE),TRUE))))</f>
        <v>0.0</v>
      </c>
      <c r="AB189">
        <f>IF(Datos!AB189="",0,IF(AND(AB$1008&lt;&gt;"",Datos!AB189=AB$1008),0,IF(AB$1004=0,0,1-CHOOSE(AB$1004,IF(ISNUMBER(Datos!AB189),AND(OR(AB$1005="",Datos!AB189&gt;=AB$1005),OR(AB$1006="",Datos!AB189&lt;=AB$1006)),FALSE),IF(ISNUMBER(Datos!AB189),AND(Datos!AB189=INT(Datos!AB189),AND(OR(AB$1005="",Datos!AB189&gt;=AB$1005),OR(AB$1006="",Datos!AB189&lt;=AB$1006))),FALSE),OR(ISNUMBER(FIND(";"&amp;UPPER(TRIM(Datos!AB189&amp;""))&amp;"=",AB$1007)),ISNUMBER(FIND(";"&amp;UPPER(TRIM(Datos!AB189&amp;""))&amp;";",AB$1007))),OR(UPPER(TRIM(Datos!AB189&amp;""))="SÍ",UPPER(TRIM(Datos!AB189&amp;""))="SI",UPPER(TRIM(Datos!AB189&amp;""))="NO"),IF(ISNUMBER(Datos!AB189),AND(OR(AB$1005="",Datos!AB189&gt;=AB$1005),OR(AB$1006="",Datos!AB189&lt;=AB$1006)),FALSE),TRUE))))</f>
        <v>0.0</v>
      </c>
      <c r="AC189">
        <f>IF(Datos!AC189="",0,IF(AND(AC$1008&lt;&gt;"",Datos!AC189=AC$1008),0,IF(AC$1004=0,0,1-CHOOSE(AC$1004,IF(ISNUMBER(Datos!AC189),AND(OR(AC$1005="",Datos!AC189&gt;=AC$1005),OR(AC$1006="",Datos!AC189&lt;=AC$1006)),FALSE),IF(ISNUMBER(Datos!AC189),AND(Datos!AC189=INT(Datos!AC189),AND(OR(AC$1005="",Datos!AC189&gt;=AC$1005),OR(AC$1006="",Datos!AC189&lt;=AC$1006))),FALSE),OR(ISNUMBER(FIND(";"&amp;UPPER(TRIM(Datos!AC189&amp;""))&amp;"=",AC$1007)),ISNUMBER(FIND(";"&amp;UPPER(TRIM(Datos!AC189&amp;""))&amp;";",AC$1007))),OR(UPPER(TRIM(Datos!AC189&amp;""))="SÍ",UPPER(TRIM(Datos!AC189&amp;""))="SI",UPPER(TRIM(Datos!AC189&amp;""))="NO"),IF(ISNUMBER(Datos!AC189),AND(OR(AC$1005="",Datos!AC189&gt;=AC$1005),OR(AC$1006="",Datos!AC189&lt;=AC$1006)),FALSE),TRUE))))</f>
        <v>0.0</v>
      </c>
      <c r="AD189">
        <f>IF(Datos!AD189="",0,IF(AND(AD$1008&lt;&gt;"",Datos!AD189=AD$1008),0,IF(AD$1004=0,0,1-CHOOSE(AD$1004,IF(ISNUMBER(Datos!AD189),AND(OR(AD$1005="",Datos!AD189&gt;=AD$1005),OR(AD$1006="",Datos!AD189&lt;=AD$1006)),FALSE),IF(ISNUMBER(Datos!AD189),AND(Datos!AD189=INT(Datos!AD189),AND(OR(AD$1005="",Datos!AD189&gt;=AD$1005),OR(AD$1006="",Datos!AD189&lt;=AD$1006))),FALSE),OR(ISNUMBER(FIND(";"&amp;UPPER(TRIM(Datos!AD189&amp;""))&amp;"=",AD$1007)),ISNUMBER(FIND(";"&amp;UPPER(TRIM(Datos!AD189&amp;""))&amp;";",AD$1007))),OR(UPPER(TRIM(Datos!AD189&amp;""))="SÍ",UPPER(TRIM(Datos!AD189&amp;""))="SI",UPPER(TRIM(Datos!AD189&amp;""))="NO"),IF(ISNUMBER(Datos!AD189),AND(OR(AD$1005="",Datos!AD189&gt;=AD$1005),OR(AD$1006="",Datos!AD189&lt;=AD$1006)),FALSE),TRUE))))</f>
        <v>0.0</v>
      </c>
      <c r="AE189">
        <f>IF(Datos!AE189="",0,IF(AND(AE$1008&lt;&gt;"",Datos!AE189=AE$1008),0,IF(AE$1004=0,0,1-CHOOSE(AE$1004,IF(ISNUMBER(Datos!AE189),AND(OR(AE$1005="",Datos!AE189&gt;=AE$1005),OR(AE$1006="",Datos!AE189&lt;=AE$1006)),FALSE),IF(ISNUMBER(Datos!AE189),AND(Datos!AE189=INT(Datos!AE189),AND(OR(AE$1005="",Datos!AE189&gt;=AE$1005),OR(AE$1006="",Datos!AE189&lt;=AE$1006))),FALSE),OR(ISNUMBER(FIND(";"&amp;UPPER(TRIM(Datos!AE189&amp;""))&amp;"=",AE$1007)),ISNUMBER(FIND(";"&amp;UPPER(TRIM(Datos!AE189&amp;""))&amp;";",AE$1007))),OR(UPPER(TRIM(Datos!AE189&amp;""))="SÍ",UPPER(TRIM(Datos!AE189&amp;""))="SI",UPPER(TRIM(Datos!AE189&amp;""))="NO"),IF(ISNUMBER(Datos!AE189),AND(OR(AE$1005="",Datos!AE189&gt;=AE$1005),OR(AE$1006="",Datos!AE189&lt;=AE$1006)),FALSE),TRUE))))</f>
        <v>0.0</v>
      </c>
    </row>
    <row r="190" spans="2:31">
      <c r="B190">
        <f>IF(Datos!B190="",0,IF(AND(B$1008&lt;&gt;"",Datos!B190=B$1008),0,IF(B$1004=0,0,1-CHOOSE(B$1004,IF(ISNUMBER(Datos!B190),AND(OR(B$1005="",Datos!B190&gt;=B$1005),OR(B$1006="",Datos!B190&lt;=B$1006)),FALSE),IF(ISNUMBER(Datos!B190),AND(Datos!B190=INT(Datos!B190),AND(OR(B$1005="",Datos!B190&gt;=B$1005),OR(B$1006="",Datos!B190&lt;=B$1006))),FALSE),OR(ISNUMBER(FIND(";"&amp;UPPER(TRIM(Datos!B190&amp;""))&amp;"=",B$1007)),ISNUMBER(FIND(";"&amp;UPPER(TRIM(Datos!B190&amp;""))&amp;";",B$1007))),OR(UPPER(TRIM(Datos!B190&amp;""))="SÍ",UPPER(TRIM(Datos!B190&amp;""))="SI",UPPER(TRIM(Datos!B190&amp;""))="NO"),IF(ISNUMBER(Datos!B190),AND(OR(B$1005="",Datos!B190&gt;=B$1005),OR(B$1006="",Datos!B190&lt;=B$1006)),FALSE),TRUE))))</f>
        <v>0.0</v>
      </c>
      <c r="C190">
        <f>IF(Datos!C190="",0,IF(AND(C$1008&lt;&gt;"",Datos!C190=C$1008),0,IF(C$1004=0,0,1-CHOOSE(C$1004,IF(ISNUMBER(Datos!C190),AND(OR(C$1005="",Datos!C190&gt;=C$1005),OR(C$1006="",Datos!C190&lt;=C$1006)),FALSE),IF(ISNUMBER(Datos!C190),AND(Datos!C190=INT(Datos!C190),AND(OR(C$1005="",Datos!C190&gt;=C$1005),OR(C$1006="",Datos!C190&lt;=C$1006))),FALSE),OR(ISNUMBER(FIND(";"&amp;UPPER(TRIM(Datos!C190&amp;""))&amp;"=",C$1007)),ISNUMBER(FIND(";"&amp;UPPER(TRIM(Datos!C190&amp;""))&amp;";",C$1007))),OR(UPPER(TRIM(Datos!C190&amp;""))="SÍ",UPPER(TRIM(Datos!C190&amp;""))="SI",UPPER(TRIM(Datos!C190&amp;""))="NO"),IF(ISNUMBER(Datos!C190),AND(OR(C$1005="",Datos!C190&gt;=C$1005),OR(C$1006="",Datos!C190&lt;=C$1006)),FALSE),TRUE))))</f>
        <v>0.0</v>
      </c>
      <c r="D190">
        <f>IF(Datos!D190="",0,IF(AND(D$1008&lt;&gt;"",Datos!D190=D$1008),0,IF(D$1004=0,0,1-CHOOSE(D$1004,IF(ISNUMBER(Datos!D190),AND(OR(D$1005="",Datos!D190&gt;=D$1005),OR(D$1006="",Datos!D190&lt;=D$1006)),FALSE),IF(ISNUMBER(Datos!D190),AND(Datos!D190=INT(Datos!D190),AND(OR(D$1005="",Datos!D190&gt;=D$1005),OR(D$1006="",Datos!D190&lt;=D$1006))),FALSE),OR(ISNUMBER(FIND(";"&amp;UPPER(TRIM(Datos!D190&amp;""))&amp;"=",D$1007)),ISNUMBER(FIND(";"&amp;UPPER(TRIM(Datos!D190&amp;""))&amp;";",D$1007))),OR(UPPER(TRIM(Datos!D190&amp;""))="SÍ",UPPER(TRIM(Datos!D190&amp;""))="SI",UPPER(TRIM(Datos!D190&amp;""))="NO"),IF(ISNUMBER(Datos!D190),AND(OR(D$1005="",Datos!D190&gt;=D$1005),OR(D$1006="",Datos!D190&lt;=D$1006)),FALSE),TRUE))))</f>
        <v>0.0</v>
      </c>
      <c r="E190">
        <f>IF(Datos!E190="",0,IF(AND(E$1008&lt;&gt;"",Datos!E190=E$1008),0,IF(E$1004=0,0,1-CHOOSE(E$1004,IF(ISNUMBER(Datos!E190),AND(OR(E$1005="",Datos!E190&gt;=E$1005),OR(E$1006="",Datos!E190&lt;=E$1006)),FALSE),IF(ISNUMBER(Datos!E190),AND(Datos!E190=INT(Datos!E190),AND(OR(E$1005="",Datos!E190&gt;=E$1005),OR(E$1006="",Datos!E190&lt;=E$1006))),FALSE),OR(ISNUMBER(FIND(";"&amp;UPPER(TRIM(Datos!E190&amp;""))&amp;"=",E$1007)),ISNUMBER(FIND(";"&amp;UPPER(TRIM(Datos!E190&amp;""))&amp;";",E$1007))),OR(UPPER(TRIM(Datos!E190&amp;""))="SÍ",UPPER(TRIM(Datos!E190&amp;""))="SI",UPPER(TRIM(Datos!E190&amp;""))="NO"),IF(ISNUMBER(Datos!E190),AND(OR(E$1005="",Datos!E190&gt;=E$1005),OR(E$1006="",Datos!E190&lt;=E$1006)),FALSE),TRUE))))</f>
        <v>0.0</v>
      </c>
      <c r="F190">
        <f>IF(Datos!F190="",0,IF(AND(F$1008&lt;&gt;"",Datos!F190=F$1008),0,IF(F$1004=0,0,1-CHOOSE(F$1004,IF(ISNUMBER(Datos!F190),AND(OR(F$1005="",Datos!F190&gt;=F$1005),OR(F$1006="",Datos!F190&lt;=F$1006)),FALSE),IF(ISNUMBER(Datos!F190),AND(Datos!F190=INT(Datos!F190),AND(OR(F$1005="",Datos!F190&gt;=F$1005),OR(F$1006="",Datos!F190&lt;=F$1006))),FALSE),OR(ISNUMBER(FIND(";"&amp;UPPER(TRIM(Datos!F190&amp;""))&amp;"=",F$1007)),ISNUMBER(FIND(";"&amp;UPPER(TRIM(Datos!F190&amp;""))&amp;";",F$1007))),OR(UPPER(TRIM(Datos!F190&amp;""))="SÍ",UPPER(TRIM(Datos!F190&amp;""))="SI",UPPER(TRIM(Datos!F190&amp;""))="NO"),IF(ISNUMBER(Datos!F190),AND(OR(F$1005="",Datos!F190&gt;=F$1005),OR(F$1006="",Datos!F190&lt;=F$1006)),FALSE),TRUE))))</f>
        <v>0.0</v>
      </c>
      <c r="G190">
        <f>IF(Datos!G190="",0,IF(AND(G$1008&lt;&gt;"",Datos!G190=G$1008),0,IF(G$1004=0,0,1-CHOOSE(G$1004,IF(ISNUMBER(Datos!G190),AND(OR(G$1005="",Datos!G190&gt;=G$1005),OR(G$1006="",Datos!G190&lt;=G$1006)),FALSE),IF(ISNUMBER(Datos!G190),AND(Datos!G190=INT(Datos!G190),AND(OR(G$1005="",Datos!G190&gt;=G$1005),OR(G$1006="",Datos!G190&lt;=G$1006))),FALSE),OR(ISNUMBER(FIND(";"&amp;UPPER(TRIM(Datos!G190&amp;""))&amp;"=",G$1007)),ISNUMBER(FIND(";"&amp;UPPER(TRIM(Datos!G190&amp;""))&amp;";",G$1007))),OR(UPPER(TRIM(Datos!G190&amp;""))="SÍ",UPPER(TRIM(Datos!G190&amp;""))="SI",UPPER(TRIM(Datos!G190&amp;""))="NO"),IF(ISNUMBER(Datos!G190),AND(OR(G$1005="",Datos!G190&gt;=G$1005),OR(G$1006="",Datos!G190&lt;=G$1006)),FALSE),TRUE))))</f>
        <v>0.0</v>
      </c>
      <c r="H190">
        <f>IF(Datos!H190="",0,IF(AND(H$1008&lt;&gt;"",Datos!H190=H$1008),0,IF(H$1004=0,0,1-CHOOSE(H$1004,IF(ISNUMBER(Datos!H190),AND(OR(H$1005="",Datos!H190&gt;=H$1005),OR(H$1006="",Datos!H190&lt;=H$1006)),FALSE),IF(ISNUMBER(Datos!H190),AND(Datos!H190=INT(Datos!H190),AND(OR(H$1005="",Datos!H190&gt;=H$1005),OR(H$1006="",Datos!H190&lt;=H$1006))),FALSE),OR(ISNUMBER(FIND(";"&amp;UPPER(TRIM(Datos!H190&amp;""))&amp;"=",H$1007)),ISNUMBER(FIND(";"&amp;UPPER(TRIM(Datos!H190&amp;""))&amp;";",H$1007))),OR(UPPER(TRIM(Datos!H190&amp;""))="SÍ",UPPER(TRIM(Datos!H190&amp;""))="SI",UPPER(TRIM(Datos!H190&amp;""))="NO"),IF(ISNUMBER(Datos!H190),AND(OR(H$1005="",Datos!H190&gt;=H$1005),OR(H$1006="",Datos!H190&lt;=H$1006)),FALSE),TRUE))))</f>
        <v>0.0</v>
      </c>
      <c r="I190">
        <f>IF(Datos!I190="",0,IF(AND(I$1008&lt;&gt;"",Datos!I190=I$1008),0,IF(I$1004=0,0,1-CHOOSE(I$1004,IF(ISNUMBER(Datos!I190),AND(OR(I$1005="",Datos!I190&gt;=I$1005),OR(I$1006="",Datos!I190&lt;=I$1006)),FALSE),IF(ISNUMBER(Datos!I190),AND(Datos!I190=INT(Datos!I190),AND(OR(I$1005="",Datos!I190&gt;=I$1005),OR(I$1006="",Datos!I190&lt;=I$1006))),FALSE),OR(ISNUMBER(FIND(";"&amp;UPPER(TRIM(Datos!I190&amp;""))&amp;"=",I$1007)),ISNUMBER(FIND(";"&amp;UPPER(TRIM(Datos!I190&amp;""))&amp;";",I$1007))),OR(UPPER(TRIM(Datos!I190&amp;""))="SÍ",UPPER(TRIM(Datos!I190&amp;""))="SI",UPPER(TRIM(Datos!I190&amp;""))="NO"),IF(ISNUMBER(Datos!I190),AND(OR(I$1005="",Datos!I190&gt;=I$1005),OR(I$1006="",Datos!I190&lt;=I$1006)),FALSE),TRUE))))</f>
        <v>0.0</v>
      </c>
      <c r="J190">
        <f>IF(Datos!J190="",0,IF(AND(J$1008&lt;&gt;"",Datos!J190=J$1008),0,IF(J$1004=0,0,1-CHOOSE(J$1004,IF(ISNUMBER(Datos!J190),AND(OR(J$1005="",Datos!J190&gt;=J$1005),OR(J$1006="",Datos!J190&lt;=J$1006)),FALSE),IF(ISNUMBER(Datos!J190),AND(Datos!J190=INT(Datos!J190),AND(OR(J$1005="",Datos!J190&gt;=J$1005),OR(J$1006="",Datos!J190&lt;=J$1006))),FALSE),OR(ISNUMBER(FIND(";"&amp;UPPER(TRIM(Datos!J190&amp;""))&amp;"=",J$1007)),ISNUMBER(FIND(";"&amp;UPPER(TRIM(Datos!J190&amp;""))&amp;";",J$1007))),OR(UPPER(TRIM(Datos!J190&amp;""))="SÍ",UPPER(TRIM(Datos!J190&amp;""))="SI",UPPER(TRIM(Datos!J190&amp;""))="NO"),IF(ISNUMBER(Datos!J190),AND(OR(J$1005="",Datos!J190&gt;=J$1005),OR(J$1006="",Datos!J190&lt;=J$1006)),FALSE),TRUE))))</f>
        <v>0.0</v>
      </c>
      <c r="K190">
        <f>IF(Datos!K190="",0,IF(AND(K$1008&lt;&gt;"",Datos!K190=K$1008),0,IF(K$1004=0,0,1-CHOOSE(K$1004,IF(ISNUMBER(Datos!K190),AND(OR(K$1005="",Datos!K190&gt;=K$1005),OR(K$1006="",Datos!K190&lt;=K$1006)),FALSE),IF(ISNUMBER(Datos!K190),AND(Datos!K190=INT(Datos!K190),AND(OR(K$1005="",Datos!K190&gt;=K$1005),OR(K$1006="",Datos!K190&lt;=K$1006))),FALSE),OR(ISNUMBER(FIND(";"&amp;UPPER(TRIM(Datos!K190&amp;""))&amp;"=",K$1007)),ISNUMBER(FIND(";"&amp;UPPER(TRIM(Datos!K190&amp;""))&amp;";",K$1007))),OR(UPPER(TRIM(Datos!K190&amp;""))="SÍ",UPPER(TRIM(Datos!K190&amp;""))="SI",UPPER(TRIM(Datos!K190&amp;""))="NO"),IF(ISNUMBER(Datos!K190),AND(OR(K$1005="",Datos!K190&gt;=K$1005),OR(K$1006="",Datos!K190&lt;=K$1006)),FALSE),TRUE))))</f>
        <v>0.0</v>
      </c>
      <c r="L190">
        <f>IF(Datos!L190="",0,IF(AND(L$1008&lt;&gt;"",Datos!L190=L$1008),0,IF(L$1004=0,0,1-CHOOSE(L$1004,IF(ISNUMBER(Datos!L190),AND(OR(L$1005="",Datos!L190&gt;=L$1005),OR(L$1006="",Datos!L190&lt;=L$1006)),FALSE),IF(ISNUMBER(Datos!L190),AND(Datos!L190=INT(Datos!L190),AND(OR(L$1005="",Datos!L190&gt;=L$1005),OR(L$1006="",Datos!L190&lt;=L$1006))),FALSE),OR(ISNUMBER(FIND(";"&amp;UPPER(TRIM(Datos!L190&amp;""))&amp;"=",L$1007)),ISNUMBER(FIND(";"&amp;UPPER(TRIM(Datos!L190&amp;""))&amp;";",L$1007))),OR(UPPER(TRIM(Datos!L190&amp;""))="SÍ",UPPER(TRIM(Datos!L190&amp;""))="SI",UPPER(TRIM(Datos!L190&amp;""))="NO"),IF(ISNUMBER(Datos!L190),AND(OR(L$1005="",Datos!L190&gt;=L$1005),OR(L$1006="",Datos!L190&lt;=L$1006)),FALSE),TRUE))))</f>
        <v>0.0</v>
      </c>
      <c r="M190">
        <f>IF(Datos!M190="",0,IF(AND(M$1008&lt;&gt;"",Datos!M190=M$1008),0,IF(M$1004=0,0,1-CHOOSE(M$1004,IF(ISNUMBER(Datos!M190),AND(OR(M$1005="",Datos!M190&gt;=M$1005),OR(M$1006="",Datos!M190&lt;=M$1006)),FALSE),IF(ISNUMBER(Datos!M190),AND(Datos!M190=INT(Datos!M190),AND(OR(M$1005="",Datos!M190&gt;=M$1005),OR(M$1006="",Datos!M190&lt;=M$1006))),FALSE),OR(ISNUMBER(FIND(";"&amp;UPPER(TRIM(Datos!M190&amp;""))&amp;"=",M$1007)),ISNUMBER(FIND(";"&amp;UPPER(TRIM(Datos!M190&amp;""))&amp;";",M$1007))),OR(UPPER(TRIM(Datos!M190&amp;""))="SÍ",UPPER(TRIM(Datos!M190&amp;""))="SI",UPPER(TRIM(Datos!M190&amp;""))="NO"),IF(ISNUMBER(Datos!M190),AND(OR(M$1005="",Datos!M190&gt;=M$1005),OR(M$1006="",Datos!M190&lt;=M$1006)),FALSE),TRUE))))</f>
        <v>0.0</v>
      </c>
      <c r="N190">
        <f>IF(Datos!N190="",0,IF(AND(N$1008&lt;&gt;"",Datos!N190=N$1008),0,IF(N$1004=0,0,1-CHOOSE(N$1004,IF(ISNUMBER(Datos!N190),AND(OR(N$1005="",Datos!N190&gt;=N$1005),OR(N$1006="",Datos!N190&lt;=N$1006)),FALSE),IF(ISNUMBER(Datos!N190),AND(Datos!N190=INT(Datos!N190),AND(OR(N$1005="",Datos!N190&gt;=N$1005),OR(N$1006="",Datos!N190&lt;=N$1006))),FALSE),OR(ISNUMBER(FIND(";"&amp;UPPER(TRIM(Datos!N190&amp;""))&amp;"=",N$1007)),ISNUMBER(FIND(";"&amp;UPPER(TRIM(Datos!N190&amp;""))&amp;";",N$1007))),OR(UPPER(TRIM(Datos!N190&amp;""))="SÍ",UPPER(TRIM(Datos!N190&amp;""))="SI",UPPER(TRIM(Datos!N190&amp;""))="NO"),IF(ISNUMBER(Datos!N190),AND(OR(N$1005="",Datos!N190&gt;=N$1005),OR(N$1006="",Datos!N190&lt;=N$1006)),FALSE),TRUE))))</f>
        <v>0.0</v>
      </c>
      <c r="O190">
        <f>IF(Datos!O190="",0,IF(AND(O$1008&lt;&gt;"",Datos!O190=O$1008),0,IF(O$1004=0,0,1-CHOOSE(O$1004,IF(ISNUMBER(Datos!O190),AND(OR(O$1005="",Datos!O190&gt;=O$1005),OR(O$1006="",Datos!O190&lt;=O$1006)),FALSE),IF(ISNUMBER(Datos!O190),AND(Datos!O190=INT(Datos!O190),AND(OR(O$1005="",Datos!O190&gt;=O$1005),OR(O$1006="",Datos!O190&lt;=O$1006))),FALSE),OR(ISNUMBER(FIND(";"&amp;UPPER(TRIM(Datos!O190&amp;""))&amp;"=",O$1007)),ISNUMBER(FIND(";"&amp;UPPER(TRIM(Datos!O190&amp;""))&amp;";",O$1007))),OR(UPPER(TRIM(Datos!O190&amp;""))="SÍ",UPPER(TRIM(Datos!O190&amp;""))="SI",UPPER(TRIM(Datos!O190&amp;""))="NO"),IF(ISNUMBER(Datos!O190),AND(OR(O$1005="",Datos!O190&gt;=O$1005),OR(O$1006="",Datos!O190&lt;=O$1006)),FALSE),TRUE))))</f>
        <v>0.0</v>
      </c>
      <c r="P190">
        <f>IF(Datos!P190="",0,IF(AND(P$1008&lt;&gt;"",Datos!P190=P$1008),0,IF(P$1004=0,0,1-CHOOSE(P$1004,IF(ISNUMBER(Datos!P190),AND(OR(P$1005="",Datos!P190&gt;=P$1005),OR(P$1006="",Datos!P190&lt;=P$1006)),FALSE),IF(ISNUMBER(Datos!P190),AND(Datos!P190=INT(Datos!P190),AND(OR(P$1005="",Datos!P190&gt;=P$1005),OR(P$1006="",Datos!P190&lt;=P$1006))),FALSE),OR(ISNUMBER(FIND(";"&amp;UPPER(TRIM(Datos!P190&amp;""))&amp;"=",P$1007)),ISNUMBER(FIND(";"&amp;UPPER(TRIM(Datos!P190&amp;""))&amp;";",P$1007))),OR(UPPER(TRIM(Datos!P190&amp;""))="SÍ",UPPER(TRIM(Datos!P190&amp;""))="SI",UPPER(TRIM(Datos!P190&amp;""))="NO"),IF(ISNUMBER(Datos!P190),AND(OR(P$1005="",Datos!P190&gt;=P$1005),OR(P$1006="",Datos!P190&lt;=P$1006)),FALSE),TRUE))))</f>
        <v>0.0</v>
      </c>
      <c r="Q190">
        <f>IF(Datos!Q190="",0,IF(AND(Q$1008&lt;&gt;"",Datos!Q190=Q$1008),0,IF(Q$1004=0,0,1-CHOOSE(Q$1004,IF(ISNUMBER(Datos!Q190),AND(OR(Q$1005="",Datos!Q190&gt;=Q$1005),OR(Q$1006="",Datos!Q190&lt;=Q$1006)),FALSE),IF(ISNUMBER(Datos!Q190),AND(Datos!Q190=INT(Datos!Q190),AND(OR(Q$1005="",Datos!Q190&gt;=Q$1005),OR(Q$1006="",Datos!Q190&lt;=Q$1006))),FALSE),OR(ISNUMBER(FIND(";"&amp;UPPER(TRIM(Datos!Q190&amp;""))&amp;"=",Q$1007)),ISNUMBER(FIND(";"&amp;UPPER(TRIM(Datos!Q190&amp;""))&amp;";",Q$1007))),OR(UPPER(TRIM(Datos!Q190&amp;""))="SÍ",UPPER(TRIM(Datos!Q190&amp;""))="SI",UPPER(TRIM(Datos!Q190&amp;""))="NO"),IF(ISNUMBER(Datos!Q190),AND(OR(Q$1005="",Datos!Q190&gt;=Q$1005),OR(Q$1006="",Datos!Q190&lt;=Q$1006)),FALSE),TRUE))))</f>
        <v>0.0</v>
      </c>
      <c r="R190">
        <f>IF(Datos!R190="",0,IF(AND(R$1008&lt;&gt;"",Datos!R190=R$1008),0,IF(R$1004=0,0,1-CHOOSE(R$1004,IF(ISNUMBER(Datos!R190),AND(OR(R$1005="",Datos!R190&gt;=R$1005),OR(R$1006="",Datos!R190&lt;=R$1006)),FALSE),IF(ISNUMBER(Datos!R190),AND(Datos!R190=INT(Datos!R190),AND(OR(R$1005="",Datos!R190&gt;=R$1005),OR(R$1006="",Datos!R190&lt;=R$1006))),FALSE),OR(ISNUMBER(FIND(";"&amp;UPPER(TRIM(Datos!R190&amp;""))&amp;"=",R$1007)),ISNUMBER(FIND(";"&amp;UPPER(TRIM(Datos!R190&amp;""))&amp;";",R$1007))),OR(UPPER(TRIM(Datos!R190&amp;""))="SÍ",UPPER(TRIM(Datos!R190&amp;""))="SI",UPPER(TRIM(Datos!R190&amp;""))="NO"),IF(ISNUMBER(Datos!R190),AND(OR(R$1005="",Datos!R190&gt;=R$1005),OR(R$1006="",Datos!R190&lt;=R$1006)),FALSE),TRUE))))</f>
        <v>0.0</v>
      </c>
      <c r="S190">
        <f>IF(Datos!S190="",0,IF(AND(S$1008&lt;&gt;"",Datos!S190=S$1008),0,IF(S$1004=0,0,1-CHOOSE(S$1004,IF(ISNUMBER(Datos!S190),AND(OR(S$1005="",Datos!S190&gt;=S$1005),OR(S$1006="",Datos!S190&lt;=S$1006)),FALSE),IF(ISNUMBER(Datos!S190),AND(Datos!S190=INT(Datos!S190),AND(OR(S$1005="",Datos!S190&gt;=S$1005),OR(S$1006="",Datos!S190&lt;=S$1006))),FALSE),OR(ISNUMBER(FIND(";"&amp;UPPER(TRIM(Datos!S190&amp;""))&amp;"=",S$1007)),ISNUMBER(FIND(";"&amp;UPPER(TRIM(Datos!S190&amp;""))&amp;";",S$1007))),OR(UPPER(TRIM(Datos!S190&amp;""))="SÍ",UPPER(TRIM(Datos!S190&amp;""))="SI",UPPER(TRIM(Datos!S190&amp;""))="NO"),IF(ISNUMBER(Datos!S190),AND(OR(S$1005="",Datos!S190&gt;=S$1005),OR(S$1006="",Datos!S190&lt;=S$1006)),FALSE),TRUE))))</f>
        <v>0.0</v>
      </c>
      <c r="T190">
        <f>IF(Datos!T190="",0,IF(AND(T$1008&lt;&gt;"",Datos!T190=T$1008),0,IF(T$1004=0,0,1-CHOOSE(T$1004,IF(ISNUMBER(Datos!T190),AND(OR(T$1005="",Datos!T190&gt;=T$1005),OR(T$1006="",Datos!T190&lt;=T$1006)),FALSE),IF(ISNUMBER(Datos!T190),AND(Datos!T190=INT(Datos!T190),AND(OR(T$1005="",Datos!T190&gt;=T$1005),OR(T$1006="",Datos!T190&lt;=T$1006))),FALSE),OR(ISNUMBER(FIND(";"&amp;UPPER(TRIM(Datos!T190&amp;""))&amp;"=",T$1007)),ISNUMBER(FIND(";"&amp;UPPER(TRIM(Datos!T190&amp;""))&amp;";",T$1007))),OR(UPPER(TRIM(Datos!T190&amp;""))="SÍ",UPPER(TRIM(Datos!T190&amp;""))="SI",UPPER(TRIM(Datos!T190&amp;""))="NO"),IF(ISNUMBER(Datos!T190),AND(OR(T$1005="",Datos!T190&gt;=T$1005),OR(T$1006="",Datos!T190&lt;=T$1006)),FALSE),TRUE))))</f>
        <v>0.0</v>
      </c>
      <c r="U190">
        <f>IF(Datos!U190="",0,IF(AND(U$1008&lt;&gt;"",Datos!U190=U$1008),0,IF(U$1004=0,0,1-CHOOSE(U$1004,IF(ISNUMBER(Datos!U190),AND(OR(U$1005="",Datos!U190&gt;=U$1005),OR(U$1006="",Datos!U190&lt;=U$1006)),FALSE),IF(ISNUMBER(Datos!U190),AND(Datos!U190=INT(Datos!U190),AND(OR(U$1005="",Datos!U190&gt;=U$1005),OR(U$1006="",Datos!U190&lt;=U$1006))),FALSE),OR(ISNUMBER(FIND(";"&amp;UPPER(TRIM(Datos!U190&amp;""))&amp;"=",U$1007)),ISNUMBER(FIND(";"&amp;UPPER(TRIM(Datos!U190&amp;""))&amp;";",U$1007))),OR(UPPER(TRIM(Datos!U190&amp;""))="SÍ",UPPER(TRIM(Datos!U190&amp;""))="SI",UPPER(TRIM(Datos!U190&amp;""))="NO"),IF(ISNUMBER(Datos!U190),AND(OR(U$1005="",Datos!U190&gt;=U$1005),OR(U$1006="",Datos!U190&lt;=U$1006)),FALSE),TRUE))))</f>
        <v>0.0</v>
      </c>
      <c r="V190">
        <f>IF(Datos!V190="",0,IF(AND(V$1008&lt;&gt;"",Datos!V190=V$1008),0,IF(V$1004=0,0,1-CHOOSE(V$1004,IF(ISNUMBER(Datos!V190),AND(OR(V$1005="",Datos!V190&gt;=V$1005),OR(V$1006="",Datos!V190&lt;=V$1006)),FALSE),IF(ISNUMBER(Datos!V190),AND(Datos!V190=INT(Datos!V190),AND(OR(V$1005="",Datos!V190&gt;=V$1005),OR(V$1006="",Datos!V190&lt;=V$1006))),FALSE),OR(ISNUMBER(FIND(";"&amp;UPPER(TRIM(Datos!V190&amp;""))&amp;"=",V$1007)),ISNUMBER(FIND(";"&amp;UPPER(TRIM(Datos!V190&amp;""))&amp;";",V$1007))),OR(UPPER(TRIM(Datos!V190&amp;""))="SÍ",UPPER(TRIM(Datos!V190&amp;""))="SI",UPPER(TRIM(Datos!V190&amp;""))="NO"),IF(ISNUMBER(Datos!V190),AND(OR(V$1005="",Datos!V190&gt;=V$1005),OR(V$1006="",Datos!V190&lt;=V$1006)),FALSE),TRUE))))</f>
        <v>0.0</v>
      </c>
      <c r="W190">
        <f>IF(Datos!W190="",0,IF(AND(W$1008&lt;&gt;"",Datos!W190=W$1008),0,IF(W$1004=0,0,1-CHOOSE(W$1004,IF(ISNUMBER(Datos!W190),AND(OR(W$1005="",Datos!W190&gt;=W$1005),OR(W$1006="",Datos!W190&lt;=W$1006)),FALSE),IF(ISNUMBER(Datos!W190),AND(Datos!W190=INT(Datos!W190),AND(OR(W$1005="",Datos!W190&gt;=W$1005),OR(W$1006="",Datos!W190&lt;=W$1006))),FALSE),OR(ISNUMBER(FIND(";"&amp;UPPER(TRIM(Datos!W190&amp;""))&amp;"=",W$1007)),ISNUMBER(FIND(";"&amp;UPPER(TRIM(Datos!W190&amp;""))&amp;";",W$1007))),OR(UPPER(TRIM(Datos!W190&amp;""))="SÍ",UPPER(TRIM(Datos!W190&amp;""))="SI",UPPER(TRIM(Datos!W190&amp;""))="NO"),IF(ISNUMBER(Datos!W190),AND(OR(W$1005="",Datos!W190&gt;=W$1005),OR(W$1006="",Datos!W190&lt;=W$1006)),FALSE),TRUE))))</f>
        <v>0.0</v>
      </c>
      <c r="X190">
        <f>IF(Datos!X190="",0,IF(AND(X$1008&lt;&gt;"",Datos!X190=X$1008),0,IF(X$1004=0,0,1-CHOOSE(X$1004,IF(ISNUMBER(Datos!X190),AND(OR(X$1005="",Datos!X190&gt;=X$1005),OR(X$1006="",Datos!X190&lt;=X$1006)),FALSE),IF(ISNUMBER(Datos!X190),AND(Datos!X190=INT(Datos!X190),AND(OR(X$1005="",Datos!X190&gt;=X$1005),OR(X$1006="",Datos!X190&lt;=X$1006))),FALSE),OR(ISNUMBER(FIND(";"&amp;UPPER(TRIM(Datos!X190&amp;""))&amp;"=",X$1007)),ISNUMBER(FIND(";"&amp;UPPER(TRIM(Datos!X190&amp;""))&amp;";",X$1007))),OR(UPPER(TRIM(Datos!X190&amp;""))="SÍ",UPPER(TRIM(Datos!X190&amp;""))="SI",UPPER(TRIM(Datos!X190&amp;""))="NO"),IF(ISNUMBER(Datos!X190),AND(OR(X$1005="",Datos!X190&gt;=X$1005),OR(X$1006="",Datos!X190&lt;=X$1006)),FALSE),TRUE))))</f>
        <v>0.0</v>
      </c>
      <c r="Y190">
        <f>IF(Datos!Y190="",0,IF(AND(Y$1008&lt;&gt;"",Datos!Y190=Y$1008),0,IF(Y$1004=0,0,1-CHOOSE(Y$1004,IF(ISNUMBER(Datos!Y190),AND(OR(Y$1005="",Datos!Y190&gt;=Y$1005),OR(Y$1006="",Datos!Y190&lt;=Y$1006)),FALSE),IF(ISNUMBER(Datos!Y190),AND(Datos!Y190=INT(Datos!Y190),AND(OR(Y$1005="",Datos!Y190&gt;=Y$1005),OR(Y$1006="",Datos!Y190&lt;=Y$1006))),FALSE),OR(ISNUMBER(FIND(";"&amp;UPPER(TRIM(Datos!Y190&amp;""))&amp;"=",Y$1007)),ISNUMBER(FIND(";"&amp;UPPER(TRIM(Datos!Y190&amp;""))&amp;";",Y$1007))),OR(UPPER(TRIM(Datos!Y190&amp;""))="SÍ",UPPER(TRIM(Datos!Y190&amp;""))="SI",UPPER(TRIM(Datos!Y190&amp;""))="NO"),IF(ISNUMBER(Datos!Y190),AND(OR(Y$1005="",Datos!Y190&gt;=Y$1005),OR(Y$1006="",Datos!Y190&lt;=Y$1006)),FALSE),TRUE))))</f>
        <v>0.0</v>
      </c>
      <c r="Z190">
        <f>IF(Datos!Z190="",0,IF(AND(Z$1008&lt;&gt;"",Datos!Z190=Z$1008),0,IF(Z$1004=0,0,1-CHOOSE(Z$1004,IF(ISNUMBER(Datos!Z190),AND(OR(Z$1005="",Datos!Z190&gt;=Z$1005),OR(Z$1006="",Datos!Z190&lt;=Z$1006)),FALSE),IF(ISNUMBER(Datos!Z190),AND(Datos!Z190=INT(Datos!Z190),AND(OR(Z$1005="",Datos!Z190&gt;=Z$1005),OR(Z$1006="",Datos!Z190&lt;=Z$1006))),FALSE),OR(ISNUMBER(FIND(";"&amp;UPPER(TRIM(Datos!Z190&amp;""))&amp;"=",Z$1007)),ISNUMBER(FIND(";"&amp;UPPER(TRIM(Datos!Z190&amp;""))&amp;";",Z$1007))),OR(UPPER(TRIM(Datos!Z190&amp;""))="SÍ",UPPER(TRIM(Datos!Z190&amp;""))="SI",UPPER(TRIM(Datos!Z190&amp;""))="NO"),IF(ISNUMBER(Datos!Z190),AND(OR(Z$1005="",Datos!Z190&gt;=Z$1005),OR(Z$1006="",Datos!Z190&lt;=Z$1006)),FALSE),TRUE))))</f>
        <v>0.0</v>
      </c>
      <c r="AA190">
        <f>IF(Datos!AA190="",0,IF(AND(AA$1008&lt;&gt;"",Datos!AA190=AA$1008),0,IF(AA$1004=0,0,1-CHOOSE(AA$1004,IF(ISNUMBER(Datos!AA190),AND(OR(AA$1005="",Datos!AA190&gt;=AA$1005),OR(AA$1006="",Datos!AA190&lt;=AA$1006)),FALSE),IF(ISNUMBER(Datos!AA190),AND(Datos!AA190=INT(Datos!AA190),AND(OR(AA$1005="",Datos!AA190&gt;=AA$1005),OR(AA$1006="",Datos!AA190&lt;=AA$1006))),FALSE),OR(ISNUMBER(FIND(";"&amp;UPPER(TRIM(Datos!AA190&amp;""))&amp;"=",AA$1007)),ISNUMBER(FIND(";"&amp;UPPER(TRIM(Datos!AA190&amp;""))&amp;";",AA$1007))),OR(UPPER(TRIM(Datos!AA190&amp;""))="SÍ",UPPER(TRIM(Datos!AA190&amp;""))="SI",UPPER(TRIM(Datos!AA190&amp;""))="NO"),IF(ISNUMBER(Datos!AA190),AND(OR(AA$1005="",Datos!AA190&gt;=AA$1005),OR(AA$1006="",Datos!AA190&lt;=AA$1006)),FALSE),TRUE))))</f>
        <v>0.0</v>
      </c>
      <c r="AB190">
        <f>IF(Datos!AB190="",0,IF(AND(AB$1008&lt;&gt;"",Datos!AB190=AB$1008),0,IF(AB$1004=0,0,1-CHOOSE(AB$1004,IF(ISNUMBER(Datos!AB190),AND(OR(AB$1005="",Datos!AB190&gt;=AB$1005),OR(AB$1006="",Datos!AB190&lt;=AB$1006)),FALSE),IF(ISNUMBER(Datos!AB190),AND(Datos!AB190=INT(Datos!AB190),AND(OR(AB$1005="",Datos!AB190&gt;=AB$1005),OR(AB$1006="",Datos!AB190&lt;=AB$1006))),FALSE),OR(ISNUMBER(FIND(";"&amp;UPPER(TRIM(Datos!AB190&amp;""))&amp;"=",AB$1007)),ISNUMBER(FIND(";"&amp;UPPER(TRIM(Datos!AB190&amp;""))&amp;";",AB$1007))),OR(UPPER(TRIM(Datos!AB190&amp;""))="SÍ",UPPER(TRIM(Datos!AB190&amp;""))="SI",UPPER(TRIM(Datos!AB190&amp;""))="NO"),IF(ISNUMBER(Datos!AB190),AND(OR(AB$1005="",Datos!AB190&gt;=AB$1005),OR(AB$1006="",Datos!AB190&lt;=AB$1006)),FALSE),TRUE))))</f>
        <v>0.0</v>
      </c>
      <c r="AC190">
        <f>IF(Datos!AC190="",0,IF(AND(AC$1008&lt;&gt;"",Datos!AC190=AC$1008),0,IF(AC$1004=0,0,1-CHOOSE(AC$1004,IF(ISNUMBER(Datos!AC190),AND(OR(AC$1005="",Datos!AC190&gt;=AC$1005),OR(AC$1006="",Datos!AC190&lt;=AC$1006)),FALSE),IF(ISNUMBER(Datos!AC190),AND(Datos!AC190=INT(Datos!AC190),AND(OR(AC$1005="",Datos!AC190&gt;=AC$1005),OR(AC$1006="",Datos!AC190&lt;=AC$1006))),FALSE),OR(ISNUMBER(FIND(";"&amp;UPPER(TRIM(Datos!AC190&amp;""))&amp;"=",AC$1007)),ISNUMBER(FIND(";"&amp;UPPER(TRIM(Datos!AC190&amp;""))&amp;";",AC$1007))),OR(UPPER(TRIM(Datos!AC190&amp;""))="SÍ",UPPER(TRIM(Datos!AC190&amp;""))="SI",UPPER(TRIM(Datos!AC190&amp;""))="NO"),IF(ISNUMBER(Datos!AC190),AND(OR(AC$1005="",Datos!AC190&gt;=AC$1005),OR(AC$1006="",Datos!AC190&lt;=AC$1006)),FALSE),TRUE))))</f>
        <v>0.0</v>
      </c>
      <c r="AD190">
        <f>IF(Datos!AD190="",0,IF(AND(AD$1008&lt;&gt;"",Datos!AD190=AD$1008),0,IF(AD$1004=0,0,1-CHOOSE(AD$1004,IF(ISNUMBER(Datos!AD190),AND(OR(AD$1005="",Datos!AD190&gt;=AD$1005),OR(AD$1006="",Datos!AD190&lt;=AD$1006)),FALSE),IF(ISNUMBER(Datos!AD190),AND(Datos!AD190=INT(Datos!AD190),AND(OR(AD$1005="",Datos!AD190&gt;=AD$1005),OR(AD$1006="",Datos!AD190&lt;=AD$1006))),FALSE),OR(ISNUMBER(FIND(";"&amp;UPPER(TRIM(Datos!AD190&amp;""))&amp;"=",AD$1007)),ISNUMBER(FIND(";"&amp;UPPER(TRIM(Datos!AD190&amp;""))&amp;";",AD$1007))),OR(UPPER(TRIM(Datos!AD190&amp;""))="SÍ",UPPER(TRIM(Datos!AD190&amp;""))="SI",UPPER(TRIM(Datos!AD190&amp;""))="NO"),IF(ISNUMBER(Datos!AD190),AND(OR(AD$1005="",Datos!AD190&gt;=AD$1005),OR(AD$1006="",Datos!AD190&lt;=AD$1006)),FALSE),TRUE))))</f>
        <v>0.0</v>
      </c>
      <c r="AE190">
        <f>IF(Datos!AE190="",0,IF(AND(AE$1008&lt;&gt;"",Datos!AE190=AE$1008),0,IF(AE$1004=0,0,1-CHOOSE(AE$1004,IF(ISNUMBER(Datos!AE190),AND(OR(AE$1005="",Datos!AE190&gt;=AE$1005),OR(AE$1006="",Datos!AE190&lt;=AE$1006)),FALSE),IF(ISNUMBER(Datos!AE190),AND(Datos!AE190=INT(Datos!AE190),AND(OR(AE$1005="",Datos!AE190&gt;=AE$1005),OR(AE$1006="",Datos!AE190&lt;=AE$1006))),FALSE),OR(ISNUMBER(FIND(";"&amp;UPPER(TRIM(Datos!AE190&amp;""))&amp;"=",AE$1007)),ISNUMBER(FIND(";"&amp;UPPER(TRIM(Datos!AE190&amp;""))&amp;";",AE$1007))),OR(UPPER(TRIM(Datos!AE190&amp;""))="SÍ",UPPER(TRIM(Datos!AE190&amp;""))="SI",UPPER(TRIM(Datos!AE190&amp;""))="NO"),IF(ISNUMBER(Datos!AE190),AND(OR(AE$1005="",Datos!AE190&gt;=AE$1005),OR(AE$1006="",Datos!AE190&lt;=AE$1006)),FALSE),TRUE))))</f>
        <v>0.0</v>
      </c>
    </row>
    <row r="191" spans="2:31">
      <c r="B191">
        <f>IF(Datos!B191="",0,IF(AND(B$1008&lt;&gt;"",Datos!B191=B$1008),0,IF(B$1004=0,0,1-CHOOSE(B$1004,IF(ISNUMBER(Datos!B191),AND(OR(B$1005="",Datos!B191&gt;=B$1005),OR(B$1006="",Datos!B191&lt;=B$1006)),FALSE),IF(ISNUMBER(Datos!B191),AND(Datos!B191=INT(Datos!B191),AND(OR(B$1005="",Datos!B191&gt;=B$1005),OR(B$1006="",Datos!B191&lt;=B$1006))),FALSE),OR(ISNUMBER(FIND(";"&amp;UPPER(TRIM(Datos!B191&amp;""))&amp;"=",B$1007)),ISNUMBER(FIND(";"&amp;UPPER(TRIM(Datos!B191&amp;""))&amp;";",B$1007))),OR(UPPER(TRIM(Datos!B191&amp;""))="SÍ",UPPER(TRIM(Datos!B191&amp;""))="SI",UPPER(TRIM(Datos!B191&amp;""))="NO"),IF(ISNUMBER(Datos!B191),AND(OR(B$1005="",Datos!B191&gt;=B$1005),OR(B$1006="",Datos!B191&lt;=B$1006)),FALSE),TRUE))))</f>
        <v>0.0</v>
      </c>
      <c r="C191">
        <f>IF(Datos!C191="",0,IF(AND(C$1008&lt;&gt;"",Datos!C191=C$1008),0,IF(C$1004=0,0,1-CHOOSE(C$1004,IF(ISNUMBER(Datos!C191),AND(OR(C$1005="",Datos!C191&gt;=C$1005),OR(C$1006="",Datos!C191&lt;=C$1006)),FALSE),IF(ISNUMBER(Datos!C191),AND(Datos!C191=INT(Datos!C191),AND(OR(C$1005="",Datos!C191&gt;=C$1005),OR(C$1006="",Datos!C191&lt;=C$1006))),FALSE),OR(ISNUMBER(FIND(";"&amp;UPPER(TRIM(Datos!C191&amp;""))&amp;"=",C$1007)),ISNUMBER(FIND(";"&amp;UPPER(TRIM(Datos!C191&amp;""))&amp;";",C$1007))),OR(UPPER(TRIM(Datos!C191&amp;""))="SÍ",UPPER(TRIM(Datos!C191&amp;""))="SI",UPPER(TRIM(Datos!C191&amp;""))="NO"),IF(ISNUMBER(Datos!C191),AND(OR(C$1005="",Datos!C191&gt;=C$1005),OR(C$1006="",Datos!C191&lt;=C$1006)),FALSE),TRUE))))</f>
        <v>0.0</v>
      </c>
      <c r="D191">
        <f>IF(Datos!D191="",0,IF(AND(D$1008&lt;&gt;"",Datos!D191=D$1008),0,IF(D$1004=0,0,1-CHOOSE(D$1004,IF(ISNUMBER(Datos!D191),AND(OR(D$1005="",Datos!D191&gt;=D$1005),OR(D$1006="",Datos!D191&lt;=D$1006)),FALSE),IF(ISNUMBER(Datos!D191),AND(Datos!D191=INT(Datos!D191),AND(OR(D$1005="",Datos!D191&gt;=D$1005),OR(D$1006="",Datos!D191&lt;=D$1006))),FALSE),OR(ISNUMBER(FIND(";"&amp;UPPER(TRIM(Datos!D191&amp;""))&amp;"=",D$1007)),ISNUMBER(FIND(";"&amp;UPPER(TRIM(Datos!D191&amp;""))&amp;";",D$1007))),OR(UPPER(TRIM(Datos!D191&amp;""))="SÍ",UPPER(TRIM(Datos!D191&amp;""))="SI",UPPER(TRIM(Datos!D191&amp;""))="NO"),IF(ISNUMBER(Datos!D191),AND(OR(D$1005="",Datos!D191&gt;=D$1005),OR(D$1006="",Datos!D191&lt;=D$1006)),FALSE),TRUE))))</f>
        <v>0.0</v>
      </c>
      <c r="E191">
        <f>IF(Datos!E191="",0,IF(AND(E$1008&lt;&gt;"",Datos!E191=E$1008),0,IF(E$1004=0,0,1-CHOOSE(E$1004,IF(ISNUMBER(Datos!E191),AND(OR(E$1005="",Datos!E191&gt;=E$1005),OR(E$1006="",Datos!E191&lt;=E$1006)),FALSE),IF(ISNUMBER(Datos!E191),AND(Datos!E191=INT(Datos!E191),AND(OR(E$1005="",Datos!E191&gt;=E$1005),OR(E$1006="",Datos!E191&lt;=E$1006))),FALSE),OR(ISNUMBER(FIND(";"&amp;UPPER(TRIM(Datos!E191&amp;""))&amp;"=",E$1007)),ISNUMBER(FIND(";"&amp;UPPER(TRIM(Datos!E191&amp;""))&amp;";",E$1007))),OR(UPPER(TRIM(Datos!E191&amp;""))="SÍ",UPPER(TRIM(Datos!E191&amp;""))="SI",UPPER(TRIM(Datos!E191&amp;""))="NO"),IF(ISNUMBER(Datos!E191),AND(OR(E$1005="",Datos!E191&gt;=E$1005),OR(E$1006="",Datos!E191&lt;=E$1006)),FALSE),TRUE))))</f>
        <v>0.0</v>
      </c>
      <c r="F191">
        <f>IF(Datos!F191="",0,IF(AND(F$1008&lt;&gt;"",Datos!F191=F$1008),0,IF(F$1004=0,0,1-CHOOSE(F$1004,IF(ISNUMBER(Datos!F191),AND(OR(F$1005="",Datos!F191&gt;=F$1005),OR(F$1006="",Datos!F191&lt;=F$1006)),FALSE),IF(ISNUMBER(Datos!F191),AND(Datos!F191=INT(Datos!F191),AND(OR(F$1005="",Datos!F191&gt;=F$1005),OR(F$1006="",Datos!F191&lt;=F$1006))),FALSE),OR(ISNUMBER(FIND(";"&amp;UPPER(TRIM(Datos!F191&amp;""))&amp;"=",F$1007)),ISNUMBER(FIND(";"&amp;UPPER(TRIM(Datos!F191&amp;""))&amp;";",F$1007))),OR(UPPER(TRIM(Datos!F191&amp;""))="SÍ",UPPER(TRIM(Datos!F191&amp;""))="SI",UPPER(TRIM(Datos!F191&amp;""))="NO"),IF(ISNUMBER(Datos!F191),AND(OR(F$1005="",Datos!F191&gt;=F$1005),OR(F$1006="",Datos!F191&lt;=F$1006)),FALSE),TRUE))))</f>
        <v>0.0</v>
      </c>
      <c r="G191">
        <f>IF(Datos!G191="",0,IF(AND(G$1008&lt;&gt;"",Datos!G191=G$1008),0,IF(G$1004=0,0,1-CHOOSE(G$1004,IF(ISNUMBER(Datos!G191),AND(OR(G$1005="",Datos!G191&gt;=G$1005),OR(G$1006="",Datos!G191&lt;=G$1006)),FALSE),IF(ISNUMBER(Datos!G191),AND(Datos!G191=INT(Datos!G191),AND(OR(G$1005="",Datos!G191&gt;=G$1005),OR(G$1006="",Datos!G191&lt;=G$1006))),FALSE),OR(ISNUMBER(FIND(";"&amp;UPPER(TRIM(Datos!G191&amp;""))&amp;"=",G$1007)),ISNUMBER(FIND(";"&amp;UPPER(TRIM(Datos!G191&amp;""))&amp;";",G$1007))),OR(UPPER(TRIM(Datos!G191&amp;""))="SÍ",UPPER(TRIM(Datos!G191&amp;""))="SI",UPPER(TRIM(Datos!G191&amp;""))="NO"),IF(ISNUMBER(Datos!G191),AND(OR(G$1005="",Datos!G191&gt;=G$1005),OR(G$1006="",Datos!G191&lt;=G$1006)),FALSE),TRUE))))</f>
        <v>0.0</v>
      </c>
      <c r="H191">
        <f>IF(Datos!H191="",0,IF(AND(H$1008&lt;&gt;"",Datos!H191=H$1008),0,IF(H$1004=0,0,1-CHOOSE(H$1004,IF(ISNUMBER(Datos!H191),AND(OR(H$1005="",Datos!H191&gt;=H$1005),OR(H$1006="",Datos!H191&lt;=H$1006)),FALSE),IF(ISNUMBER(Datos!H191),AND(Datos!H191=INT(Datos!H191),AND(OR(H$1005="",Datos!H191&gt;=H$1005),OR(H$1006="",Datos!H191&lt;=H$1006))),FALSE),OR(ISNUMBER(FIND(";"&amp;UPPER(TRIM(Datos!H191&amp;""))&amp;"=",H$1007)),ISNUMBER(FIND(";"&amp;UPPER(TRIM(Datos!H191&amp;""))&amp;";",H$1007))),OR(UPPER(TRIM(Datos!H191&amp;""))="SÍ",UPPER(TRIM(Datos!H191&amp;""))="SI",UPPER(TRIM(Datos!H191&amp;""))="NO"),IF(ISNUMBER(Datos!H191),AND(OR(H$1005="",Datos!H191&gt;=H$1005),OR(H$1006="",Datos!H191&lt;=H$1006)),FALSE),TRUE))))</f>
        <v>0.0</v>
      </c>
      <c r="I191">
        <f>IF(Datos!I191="",0,IF(AND(I$1008&lt;&gt;"",Datos!I191=I$1008),0,IF(I$1004=0,0,1-CHOOSE(I$1004,IF(ISNUMBER(Datos!I191),AND(OR(I$1005="",Datos!I191&gt;=I$1005),OR(I$1006="",Datos!I191&lt;=I$1006)),FALSE),IF(ISNUMBER(Datos!I191),AND(Datos!I191=INT(Datos!I191),AND(OR(I$1005="",Datos!I191&gt;=I$1005),OR(I$1006="",Datos!I191&lt;=I$1006))),FALSE),OR(ISNUMBER(FIND(";"&amp;UPPER(TRIM(Datos!I191&amp;""))&amp;"=",I$1007)),ISNUMBER(FIND(";"&amp;UPPER(TRIM(Datos!I191&amp;""))&amp;";",I$1007))),OR(UPPER(TRIM(Datos!I191&amp;""))="SÍ",UPPER(TRIM(Datos!I191&amp;""))="SI",UPPER(TRIM(Datos!I191&amp;""))="NO"),IF(ISNUMBER(Datos!I191),AND(OR(I$1005="",Datos!I191&gt;=I$1005),OR(I$1006="",Datos!I191&lt;=I$1006)),FALSE),TRUE))))</f>
        <v>0.0</v>
      </c>
      <c r="J191">
        <f>IF(Datos!J191="",0,IF(AND(J$1008&lt;&gt;"",Datos!J191=J$1008),0,IF(J$1004=0,0,1-CHOOSE(J$1004,IF(ISNUMBER(Datos!J191),AND(OR(J$1005="",Datos!J191&gt;=J$1005),OR(J$1006="",Datos!J191&lt;=J$1006)),FALSE),IF(ISNUMBER(Datos!J191),AND(Datos!J191=INT(Datos!J191),AND(OR(J$1005="",Datos!J191&gt;=J$1005),OR(J$1006="",Datos!J191&lt;=J$1006))),FALSE),OR(ISNUMBER(FIND(";"&amp;UPPER(TRIM(Datos!J191&amp;""))&amp;"=",J$1007)),ISNUMBER(FIND(";"&amp;UPPER(TRIM(Datos!J191&amp;""))&amp;";",J$1007))),OR(UPPER(TRIM(Datos!J191&amp;""))="SÍ",UPPER(TRIM(Datos!J191&amp;""))="SI",UPPER(TRIM(Datos!J191&amp;""))="NO"),IF(ISNUMBER(Datos!J191),AND(OR(J$1005="",Datos!J191&gt;=J$1005),OR(J$1006="",Datos!J191&lt;=J$1006)),FALSE),TRUE))))</f>
        <v>0.0</v>
      </c>
      <c r="K191">
        <f>IF(Datos!K191="",0,IF(AND(K$1008&lt;&gt;"",Datos!K191=K$1008),0,IF(K$1004=0,0,1-CHOOSE(K$1004,IF(ISNUMBER(Datos!K191),AND(OR(K$1005="",Datos!K191&gt;=K$1005),OR(K$1006="",Datos!K191&lt;=K$1006)),FALSE),IF(ISNUMBER(Datos!K191),AND(Datos!K191=INT(Datos!K191),AND(OR(K$1005="",Datos!K191&gt;=K$1005),OR(K$1006="",Datos!K191&lt;=K$1006))),FALSE),OR(ISNUMBER(FIND(";"&amp;UPPER(TRIM(Datos!K191&amp;""))&amp;"=",K$1007)),ISNUMBER(FIND(";"&amp;UPPER(TRIM(Datos!K191&amp;""))&amp;";",K$1007))),OR(UPPER(TRIM(Datos!K191&amp;""))="SÍ",UPPER(TRIM(Datos!K191&amp;""))="SI",UPPER(TRIM(Datos!K191&amp;""))="NO"),IF(ISNUMBER(Datos!K191),AND(OR(K$1005="",Datos!K191&gt;=K$1005),OR(K$1006="",Datos!K191&lt;=K$1006)),FALSE),TRUE))))</f>
        <v>0.0</v>
      </c>
      <c r="L191">
        <f>IF(Datos!L191="",0,IF(AND(L$1008&lt;&gt;"",Datos!L191=L$1008),0,IF(L$1004=0,0,1-CHOOSE(L$1004,IF(ISNUMBER(Datos!L191),AND(OR(L$1005="",Datos!L191&gt;=L$1005),OR(L$1006="",Datos!L191&lt;=L$1006)),FALSE),IF(ISNUMBER(Datos!L191),AND(Datos!L191=INT(Datos!L191),AND(OR(L$1005="",Datos!L191&gt;=L$1005),OR(L$1006="",Datos!L191&lt;=L$1006))),FALSE),OR(ISNUMBER(FIND(";"&amp;UPPER(TRIM(Datos!L191&amp;""))&amp;"=",L$1007)),ISNUMBER(FIND(";"&amp;UPPER(TRIM(Datos!L191&amp;""))&amp;";",L$1007))),OR(UPPER(TRIM(Datos!L191&amp;""))="SÍ",UPPER(TRIM(Datos!L191&amp;""))="SI",UPPER(TRIM(Datos!L191&amp;""))="NO"),IF(ISNUMBER(Datos!L191),AND(OR(L$1005="",Datos!L191&gt;=L$1005),OR(L$1006="",Datos!L191&lt;=L$1006)),FALSE),TRUE))))</f>
        <v>0.0</v>
      </c>
      <c r="M191">
        <f>IF(Datos!M191="",0,IF(AND(M$1008&lt;&gt;"",Datos!M191=M$1008),0,IF(M$1004=0,0,1-CHOOSE(M$1004,IF(ISNUMBER(Datos!M191),AND(OR(M$1005="",Datos!M191&gt;=M$1005),OR(M$1006="",Datos!M191&lt;=M$1006)),FALSE),IF(ISNUMBER(Datos!M191),AND(Datos!M191=INT(Datos!M191),AND(OR(M$1005="",Datos!M191&gt;=M$1005),OR(M$1006="",Datos!M191&lt;=M$1006))),FALSE),OR(ISNUMBER(FIND(";"&amp;UPPER(TRIM(Datos!M191&amp;""))&amp;"=",M$1007)),ISNUMBER(FIND(";"&amp;UPPER(TRIM(Datos!M191&amp;""))&amp;";",M$1007))),OR(UPPER(TRIM(Datos!M191&amp;""))="SÍ",UPPER(TRIM(Datos!M191&amp;""))="SI",UPPER(TRIM(Datos!M191&amp;""))="NO"),IF(ISNUMBER(Datos!M191),AND(OR(M$1005="",Datos!M191&gt;=M$1005),OR(M$1006="",Datos!M191&lt;=M$1006)),FALSE),TRUE))))</f>
        <v>0.0</v>
      </c>
      <c r="N191">
        <f>IF(Datos!N191="",0,IF(AND(N$1008&lt;&gt;"",Datos!N191=N$1008),0,IF(N$1004=0,0,1-CHOOSE(N$1004,IF(ISNUMBER(Datos!N191),AND(OR(N$1005="",Datos!N191&gt;=N$1005),OR(N$1006="",Datos!N191&lt;=N$1006)),FALSE),IF(ISNUMBER(Datos!N191),AND(Datos!N191=INT(Datos!N191),AND(OR(N$1005="",Datos!N191&gt;=N$1005),OR(N$1006="",Datos!N191&lt;=N$1006))),FALSE),OR(ISNUMBER(FIND(";"&amp;UPPER(TRIM(Datos!N191&amp;""))&amp;"=",N$1007)),ISNUMBER(FIND(";"&amp;UPPER(TRIM(Datos!N191&amp;""))&amp;";",N$1007))),OR(UPPER(TRIM(Datos!N191&amp;""))="SÍ",UPPER(TRIM(Datos!N191&amp;""))="SI",UPPER(TRIM(Datos!N191&amp;""))="NO"),IF(ISNUMBER(Datos!N191),AND(OR(N$1005="",Datos!N191&gt;=N$1005),OR(N$1006="",Datos!N191&lt;=N$1006)),FALSE),TRUE))))</f>
        <v>0.0</v>
      </c>
      <c r="O191">
        <f>IF(Datos!O191="",0,IF(AND(O$1008&lt;&gt;"",Datos!O191=O$1008),0,IF(O$1004=0,0,1-CHOOSE(O$1004,IF(ISNUMBER(Datos!O191),AND(OR(O$1005="",Datos!O191&gt;=O$1005),OR(O$1006="",Datos!O191&lt;=O$1006)),FALSE),IF(ISNUMBER(Datos!O191),AND(Datos!O191=INT(Datos!O191),AND(OR(O$1005="",Datos!O191&gt;=O$1005),OR(O$1006="",Datos!O191&lt;=O$1006))),FALSE),OR(ISNUMBER(FIND(";"&amp;UPPER(TRIM(Datos!O191&amp;""))&amp;"=",O$1007)),ISNUMBER(FIND(";"&amp;UPPER(TRIM(Datos!O191&amp;""))&amp;";",O$1007))),OR(UPPER(TRIM(Datos!O191&amp;""))="SÍ",UPPER(TRIM(Datos!O191&amp;""))="SI",UPPER(TRIM(Datos!O191&amp;""))="NO"),IF(ISNUMBER(Datos!O191),AND(OR(O$1005="",Datos!O191&gt;=O$1005),OR(O$1006="",Datos!O191&lt;=O$1006)),FALSE),TRUE))))</f>
        <v>0.0</v>
      </c>
      <c r="P191">
        <f>IF(Datos!P191="",0,IF(AND(P$1008&lt;&gt;"",Datos!P191=P$1008),0,IF(P$1004=0,0,1-CHOOSE(P$1004,IF(ISNUMBER(Datos!P191),AND(OR(P$1005="",Datos!P191&gt;=P$1005),OR(P$1006="",Datos!P191&lt;=P$1006)),FALSE),IF(ISNUMBER(Datos!P191),AND(Datos!P191=INT(Datos!P191),AND(OR(P$1005="",Datos!P191&gt;=P$1005),OR(P$1006="",Datos!P191&lt;=P$1006))),FALSE),OR(ISNUMBER(FIND(";"&amp;UPPER(TRIM(Datos!P191&amp;""))&amp;"=",P$1007)),ISNUMBER(FIND(";"&amp;UPPER(TRIM(Datos!P191&amp;""))&amp;";",P$1007))),OR(UPPER(TRIM(Datos!P191&amp;""))="SÍ",UPPER(TRIM(Datos!P191&amp;""))="SI",UPPER(TRIM(Datos!P191&amp;""))="NO"),IF(ISNUMBER(Datos!P191),AND(OR(P$1005="",Datos!P191&gt;=P$1005),OR(P$1006="",Datos!P191&lt;=P$1006)),FALSE),TRUE))))</f>
        <v>0.0</v>
      </c>
      <c r="Q191">
        <f>IF(Datos!Q191="",0,IF(AND(Q$1008&lt;&gt;"",Datos!Q191=Q$1008),0,IF(Q$1004=0,0,1-CHOOSE(Q$1004,IF(ISNUMBER(Datos!Q191),AND(OR(Q$1005="",Datos!Q191&gt;=Q$1005),OR(Q$1006="",Datos!Q191&lt;=Q$1006)),FALSE),IF(ISNUMBER(Datos!Q191),AND(Datos!Q191=INT(Datos!Q191),AND(OR(Q$1005="",Datos!Q191&gt;=Q$1005),OR(Q$1006="",Datos!Q191&lt;=Q$1006))),FALSE),OR(ISNUMBER(FIND(";"&amp;UPPER(TRIM(Datos!Q191&amp;""))&amp;"=",Q$1007)),ISNUMBER(FIND(";"&amp;UPPER(TRIM(Datos!Q191&amp;""))&amp;";",Q$1007))),OR(UPPER(TRIM(Datos!Q191&amp;""))="SÍ",UPPER(TRIM(Datos!Q191&amp;""))="SI",UPPER(TRIM(Datos!Q191&amp;""))="NO"),IF(ISNUMBER(Datos!Q191),AND(OR(Q$1005="",Datos!Q191&gt;=Q$1005),OR(Q$1006="",Datos!Q191&lt;=Q$1006)),FALSE),TRUE))))</f>
        <v>0.0</v>
      </c>
      <c r="R191">
        <f>IF(Datos!R191="",0,IF(AND(R$1008&lt;&gt;"",Datos!R191=R$1008),0,IF(R$1004=0,0,1-CHOOSE(R$1004,IF(ISNUMBER(Datos!R191),AND(OR(R$1005="",Datos!R191&gt;=R$1005),OR(R$1006="",Datos!R191&lt;=R$1006)),FALSE),IF(ISNUMBER(Datos!R191),AND(Datos!R191=INT(Datos!R191),AND(OR(R$1005="",Datos!R191&gt;=R$1005),OR(R$1006="",Datos!R191&lt;=R$1006))),FALSE),OR(ISNUMBER(FIND(";"&amp;UPPER(TRIM(Datos!R191&amp;""))&amp;"=",R$1007)),ISNUMBER(FIND(";"&amp;UPPER(TRIM(Datos!R191&amp;""))&amp;";",R$1007))),OR(UPPER(TRIM(Datos!R191&amp;""))="SÍ",UPPER(TRIM(Datos!R191&amp;""))="SI",UPPER(TRIM(Datos!R191&amp;""))="NO"),IF(ISNUMBER(Datos!R191),AND(OR(R$1005="",Datos!R191&gt;=R$1005),OR(R$1006="",Datos!R191&lt;=R$1006)),FALSE),TRUE))))</f>
        <v>0.0</v>
      </c>
      <c r="S191">
        <f>IF(Datos!S191="",0,IF(AND(S$1008&lt;&gt;"",Datos!S191=S$1008),0,IF(S$1004=0,0,1-CHOOSE(S$1004,IF(ISNUMBER(Datos!S191),AND(OR(S$1005="",Datos!S191&gt;=S$1005),OR(S$1006="",Datos!S191&lt;=S$1006)),FALSE),IF(ISNUMBER(Datos!S191),AND(Datos!S191=INT(Datos!S191),AND(OR(S$1005="",Datos!S191&gt;=S$1005),OR(S$1006="",Datos!S191&lt;=S$1006))),FALSE),OR(ISNUMBER(FIND(";"&amp;UPPER(TRIM(Datos!S191&amp;""))&amp;"=",S$1007)),ISNUMBER(FIND(";"&amp;UPPER(TRIM(Datos!S191&amp;""))&amp;";",S$1007))),OR(UPPER(TRIM(Datos!S191&amp;""))="SÍ",UPPER(TRIM(Datos!S191&amp;""))="SI",UPPER(TRIM(Datos!S191&amp;""))="NO"),IF(ISNUMBER(Datos!S191),AND(OR(S$1005="",Datos!S191&gt;=S$1005),OR(S$1006="",Datos!S191&lt;=S$1006)),FALSE),TRUE))))</f>
        <v>0.0</v>
      </c>
      <c r="T191">
        <f>IF(Datos!T191="",0,IF(AND(T$1008&lt;&gt;"",Datos!T191=T$1008),0,IF(T$1004=0,0,1-CHOOSE(T$1004,IF(ISNUMBER(Datos!T191),AND(OR(T$1005="",Datos!T191&gt;=T$1005),OR(T$1006="",Datos!T191&lt;=T$1006)),FALSE),IF(ISNUMBER(Datos!T191),AND(Datos!T191=INT(Datos!T191),AND(OR(T$1005="",Datos!T191&gt;=T$1005),OR(T$1006="",Datos!T191&lt;=T$1006))),FALSE),OR(ISNUMBER(FIND(";"&amp;UPPER(TRIM(Datos!T191&amp;""))&amp;"=",T$1007)),ISNUMBER(FIND(";"&amp;UPPER(TRIM(Datos!T191&amp;""))&amp;";",T$1007))),OR(UPPER(TRIM(Datos!T191&amp;""))="SÍ",UPPER(TRIM(Datos!T191&amp;""))="SI",UPPER(TRIM(Datos!T191&amp;""))="NO"),IF(ISNUMBER(Datos!T191),AND(OR(T$1005="",Datos!T191&gt;=T$1005),OR(T$1006="",Datos!T191&lt;=T$1006)),FALSE),TRUE))))</f>
        <v>0.0</v>
      </c>
      <c r="U191">
        <f>IF(Datos!U191="",0,IF(AND(U$1008&lt;&gt;"",Datos!U191=U$1008),0,IF(U$1004=0,0,1-CHOOSE(U$1004,IF(ISNUMBER(Datos!U191),AND(OR(U$1005="",Datos!U191&gt;=U$1005),OR(U$1006="",Datos!U191&lt;=U$1006)),FALSE),IF(ISNUMBER(Datos!U191),AND(Datos!U191=INT(Datos!U191),AND(OR(U$1005="",Datos!U191&gt;=U$1005),OR(U$1006="",Datos!U191&lt;=U$1006))),FALSE),OR(ISNUMBER(FIND(";"&amp;UPPER(TRIM(Datos!U191&amp;""))&amp;"=",U$1007)),ISNUMBER(FIND(";"&amp;UPPER(TRIM(Datos!U191&amp;""))&amp;";",U$1007))),OR(UPPER(TRIM(Datos!U191&amp;""))="SÍ",UPPER(TRIM(Datos!U191&amp;""))="SI",UPPER(TRIM(Datos!U191&amp;""))="NO"),IF(ISNUMBER(Datos!U191),AND(OR(U$1005="",Datos!U191&gt;=U$1005),OR(U$1006="",Datos!U191&lt;=U$1006)),FALSE),TRUE))))</f>
        <v>0.0</v>
      </c>
      <c r="V191">
        <f>IF(Datos!V191="",0,IF(AND(V$1008&lt;&gt;"",Datos!V191=V$1008),0,IF(V$1004=0,0,1-CHOOSE(V$1004,IF(ISNUMBER(Datos!V191),AND(OR(V$1005="",Datos!V191&gt;=V$1005),OR(V$1006="",Datos!V191&lt;=V$1006)),FALSE),IF(ISNUMBER(Datos!V191),AND(Datos!V191=INT(Datos!V191),AND(OR(V$1005="",Datos!V191&gt;=V$1005),OR(V$1006="",Datos!V191&lt;=V$1006))),FALSE),OR(ISNUMBER(FIND(";"&amp;UPPER(TRIM(Datos!V191&amp;""))&amp;"=",V$1007)),ISNUMBER(FIND(";"&amp;UPPER(TRIM(Datos!V191&amp;""))&amp;";",V$1007))),OR(UPPER(TRIM(Datos!V191&amp;""))="SÍ",UPPER(TRIM(Datos!V191&amp;""))="SI",UPPER(TRIM(Datos!V191&amp;""))="NO"),IF(ISNUMBER(Datos!V191),AND(OR(V$1005="",Datos!V191&gt;=V$1005),OR(V$1006="",Datos!V191&lt;=V$1006)),FALSE),TRUE))))</f>
        <v>0.0</v>
      </c>
      <c r="W191">
        <f>IF(Datos!W191="",0,IF(AND(W$1008&lt;&gt;"",Datos!W191=W$1008),0,IF(W$1004=0,0,1-CHOOSE(W$1004,IF(ISNUMBER(Datos!W191),AND(OR(W$1005="",Datos!W191&gt;=W$1005),OR(W$1006="",Datos!W191&lt;=W$1006)),FALSE),IF(ISNUMBER(Datos!W191),AND(Datos!W191=INT(Datos!W191),AND(OR(W$1005="",Datos!W191&gt;=W$1005),OR(W$1006="",Datos!W191&lt;=W$1006))),FALSE),OR(ISNUMBER(FIND(";"&amp;UPPER(TRIM(Datos!W191&amp;""))&amp;"=",W$1007)),ISNUMBER(FIND(";"&amp;UPPER(TRIM(Datos!W191&amp;""))&amp;";",W$1007))),OR(UPPER(TRIM(Datos!W191&amp;""))="SÍ",UPPER(TRIM(Datos!W191&amp;""))="SI",UPPER(TRIM(Datos!W191&amp;""))="NO"),IF(ISNUMBER(Datos!W191),AND(OR(W$1005="",Datos!W191&gt;=W$1005),OR(W$1006="",Datos!W191&lt;=W$1006)),FALSE),TRUE))))</f>
        <v>0.0</v>
      </c>
      <c r="X191">
        <f>IF(Datos!X191="",0,IF(AND(X$1008&lt;&gt;"",Datos!X191=X$1008),0,IF(X$1004=0,0,1-CHOOSE(X$1004,IF(ISNUMBER(Datos!X191),AND(OR(X$1005="",Datos!X191&gt;=X$1005),OR(X$1006="",Datos!X191&lt;=X$1006)),FALSE),IF(ISNUMBER(Datos!X191),AND(Datos!X191=INT(Datos!X191),AND(OR(X$1005="",Datos!X191&gt;=X$1005),OR(X$1006="",Datos!X191&lt;=X$1006))),FALSE),OR(ISNUMBER(FIND(";"&amp;UPPER(TRIM(Datos!X191&amp;""))&amp;"=",X$1007)),ISNUMBER(FIND(";"&amp;UPPER(TRIM(Datos!X191&amp;""))&amp;";",X$1007))),OR(UPPER(TRIM(Datos!X191&amp;""))="SÍ",UPPER(TRIM(Datos!X191&amp;""))="SI",UPPER(TRIM(Datos!X191&amp;""))="NO"),IF(ISNUMBER(Datos!X191),AND(OR(X$1005="",Datos!X191&gt;=X$1005),OR(X$1006="",Datos!X191&lt;=X$1006)),FALSE),TRUE))))</f>
        <v>0.0</v>
      </c>
      <c r="Y191">
        <f>IF(Datos!Y191="",0,IF(AND(Y$1008&lt;&gt;"",Datos!Y191=Y$1008),0,IF(Y$1004=0,0,1-CHOOSE(Y$1004,IF(ISNUMBER(Datos!Y191),AND(OR(Y$1005="",Datos!Y191&gt;=Y$1005),OR(Y$1006="",Datos!Y191&lt;=Y$1006)),FALSE),IF(ISNUMBER(Datos!Y191),AND(Datos!Y191=INT(Datos!Y191),AND(OR(Y$1005="",Datos!Y191&gt;=Y$1005),OR(Y$1006="",Datos!Y191&lt;=Y$1006))),FALSE),OR(ISNUMBER(FIND(";"&amp;UPPER(TRIM(Datos!Y191&amp;""))&amp;"=",Y$1007)),ISNUMBER(FIND(";"&amp;UPPER(TRIM(Datos!Y191&amp;""))&amp;";",Y$1007))),OR(UPPER(TRIM(Datos!Y191&amp;""))="SÍ",UPPER(TRIM(Datos!Y191&amp;""))="SI",UPPER(TRIM(Datos!Y191&amp;""))="NO"),IF(ISNUMBER(Datos!Y191),AND(OR(Y$1005="",Datos!Y191&gt;=Y$1005),OR(Y$1006="",Datos!Y191&lt;=Y$1006)),FALSE),TRUE))))</f>
        <v>0.0</v>
      </c>
      <c r="Z191">
        <f>IF(Datos!Z191="",0,IF(AND(Z$1008&lt;&gt;"",Datos!Z191=Z$1008),0,IF(Z$1004=0,0,1-CHOOSE(Z$1004,IF(ISNUMBER(Datos!Z191),AND(OR(Z$1005="",Datos!Z191&gt;=Z$1005),OR(Z$1006="",Datos!Z191&lt;=Z$1006)),FALSE),IF(ISNUMBER(Datos!Z191),AND(Datos!Z191=INT(Datos!Z191),AND(OR(Z$1005="",Datos!Z191&gt;=Z$1005),OR(Z$1006="",Datos!Z191&lt;=Z$1006))),FALSE),OR(ISNUMBER(FIND(";"&amp;UPPER(TRIM(Datos!Z191&amp;""))&amp;"=",Z$1007)),ISNUMBER(FIND(";"&amp;UPPER(TRIM(Datos!Z191&amp;""))&amp;";",Z$1007))),OR(UPPER(TRIM(Datos!Z191&amp;""))="SÍ",UPPER(TRIM(Datos!Z191&amp;""))="SI",UPPER(TRIM(Datos!Z191&amp;""))="NO"),IF(ISNUMBER(Datos!Z191),AND(OR(Z$1005="",Datos!Z191&gt;=Z$1005),OR(Z$1006="",Datos!Z191&lt;=Z$1006)),FALSE),TRUE))))</f>
        <v>0.0</v>
      </c>
      <c r="AA191">
        <f>IF(Datos!AA191="",0,IF(AND(AA$1008&lt;&gt;"",Datos!AA191=AA$1008),0,IF(AA$1004=0,0,1-CHOOSE(AA$1004,IF(ISNUMBER(Datos!AA191),AND(OR(AA$1005="",Datos!AA191&gt;=AA$1005),OR(AA$1006="",Datos!AA191&lt;=AA$1006)),FALSE),IF(ISNUMBER(Datos!AA191),AND(Datos!AA191=INT(Datos!AA191),AND(OR(AA$1005="",Datos!AA191&gt;=AA$1005),OR(AA$1006="",Datos!AA191&lt;=AA$1006))),FALSE),OR(ISNUMBER(FIND(";"&amp;UPPER(TRIM(Datos!AA191&amp;""))&amp;"=",AA$1007)),ISNUMBER(FIND(";"&amp;UPPER(TRIM(Datos!AA191&amp;""))&amp;";",AA$1007))),OR(UPPER(TRIM(Datos!AA191&amp;""))="SÍ",UPPER(TRIM(Datos!AA191&amp;""))="SI",UPPER(TRIM(Datos!AA191&amp;""))="NO"),IF(ISNUMBER(Datos!AA191),AND(OR(AA$1005="",Datos!AA191&gt;=AA$1005),OR(AA$1006="",Datos!AA191&lt;=AA$1006)),FALSE),TRUE))))</f>
        <v>0.0</v>
      </c>
      <c r="AB191">
        <f>IF(Datos!AB191="",0,IF(AND(AB$1008&lt;&gt;"",Datos!AB191=AB$1008),0,IF(AB$1004=0,0,1-CHOOSE(AB$1004,IF(ISNUMBER(Datos!AB191),AND(OR(AB$1005="",Datos!AB191&gt;=AB$1005),OR(AB$1006="",Datos!AB191&lt;=AB$1006)),FALSE),IF(ISNUMBER(Datos!AB191),AND(Datos!AB191=INT(Datos!AB191),AND(OR(AB$1005="",Datos!AB191&gt;=AB$1005),OR(AB$1006="",Datos!AB191&lt;=AB$1006))),FALSE),OR(ISNUMBER(FIND(";"&amp;UPPER(TRIM(Datos!AB191&amp;""))&amp;"=",AB$1007)),ISNUMBER(FIND(";"&amp;UPPER(TRIM(Datos!AB191&amp;""))&amp;";",AB$1007))),OR(UPPER(TRIM(Datos!AB191&amp;""))="SÍ",UPPER(TRIM(Datos!AB191&amp;""))="SI",UPPER(TRIM(Datos!AB191&amp;""))="NO"),IF(ISNUMBER(Datos!AB191),AND(OR(AB$1005="",Datos!AB191&gt;=AB$1005),OR(AB$1006="",Datos!AB191&lt;=AB$1006)),FALSE),TRUE))))</f>
        <v>0.0</v>
      </c>
      <c r="AC191">
        <f>IF(Datos!AC191="",0,IF(AND(AC$1008&lt;&gt;"",Datos!AC191=AC$1008),0,IF(AC$1004=0,0,1-CHOOSE(AC$1004,IF(ISNUMBER(Datos!AC191),AND(OR(AC$1005="",Datos!AC191&gt;=AC$1005),OR(AC$1006="",Datos!AC191&lt;=AC$1006)),FALSE),IF(ISNUMBER(Datos!AC191),AND(Datos!AC191=INT(Datos!AC191),AND(OR(AC$1005="",Datos!AC191&gt;=AC$1005),OR(AC$1006="",Datos!AC191&lt;=AC$1006))),FALSE),OR(ISNUMBER(FIND(";"&amp;UPPER(TRIM(Datos!AC191&amp;""))&amp;"=",AC$1007)),ISNUMBER(FIND(";"&amp;UPPER(TRIM(Datos!AC191&amp;""))&amp;";",AC$1007))),OR(UPPER(TRIM(Datos!AC191&amp;""))="SÍ",UPPER(TRIM(Datos!AC191&amp;""))="SI",UPPER(TRIM(Datos!AC191&amp;""))="NO"),IF(ISNUMBER(Datos!AC191),AND(OR(AC$1005="",Datos!AC191&gt;=AC$1005),OR(AC$1006="",Datos!AC191&lt;=AC$1006)),FALSE),TRUE))))</f>
        <v>0.0</v>
      </c>
      <c r="AD191">
        <f>IF(Datos!AD191="",0,IF(AND(AD$1008&lt;&gt;"",Datos!AD191=AD$1008),0,IF(AD$1004=0,0,1-CHOOSE(AD$1004,IF(ISNUMBER(Datos!AD191),AND(OR(AD$1005="",Datos!AD191&gt;=AD$1005),OR(AD$1006="",Datos!AD191&lt;=AD$1006)),FALSE),IF(ISNUMBER(Datos!AD191),AND(Datos!AD191=INT(Datos!AD191),AND(OR(AD$1005="",Datos!AD191&gt;=AD$1005),OR(AD$1006="",Datos!AD191&lt;=AD$1006))),FALSE),OR(ISNUMBER(FIND(";"&amp;UPPER(TRIM(Datos!AD191&amp;""))&amp;"=",AD$1007)),ISNUMBER(FIND(";"&amp;UPPER(TRIM(Datos!AD191&amp;""))&amp;";",AD$1007))),OR(UPPER(TRIM(Datos!AD191&amp;""))="SÍ",UPPER(TRIM(Datos!AD191&amp;""))="SI",UPPER(TRIM(Datos!AD191&amp;""))="NO"),IF(ISNUMBER(Datos!AD191),AND(OR(AD$1005="",Datos!AD191&gt;=AD$1005),OR(AD$1006="",Datos!AD191&lt;=AD$1006)),FALSE),TRUE))))</f>
        <v>0.0</v>
      </c>
      <c r="AE191">
        <f>IF(Datos!AE191="",0,IF(AND(AE$1008&lt;&gt;"",Datos!AE191=AE$1008),0,IF(AE$1004=0,0,1-CHOOSE(AE$1004,IF(ISNUMBER(Datos!AE191),AND(OR(AE$1005="",Datos!AE191&gt;=AE$1005),OR(AE$1006="",Datos!AE191&lt;=AE$1006)),FALSE),IF(ISNUMBER(Datos!AE191),AND(Datos!AE191=INT(Datos!AE191),AND(OR(AE$1005="",Datos!AE191&gt;=AE$1005),OR(AE$1006="",Datos!AE191&lt;=AE$1006))),FALSE),OR(ISNUMBER(FIND(";"&amp;UPPER(TRIM(Datos!AE191&amp;""))&amp;"=",AE$1007)),ISNUMBER(FIND(";"&amp;UPPER(TRIM(Datos!AE191&amp;""))&amp;";",AE$1007))),OR(UPPER(TRIM(Datos!AE191&amp;""))="SÍ",UPPER(TRIM(Datos!AE191&amp;""))="SI",UPPER(TRIM(Datos!AE191&amp;""))="NO"),IF(ISNUMBER(Datos!AE191),AND(OR(AE$1005="",Datos!AE191&gt;=AE$1005),OR(AE$1006="",Datos!AE191&lt;=AE$1006)),FALSE),TRUE))))</f>
        <v>0.0</v>
      </c>
    </row>
    <row r="192" spans="2:31">
      <c r="B192">
        <f>IF(Datos!B192="",0,IF(AND(B$1008&lt;&gt;"",Datos!B192=B$1008),0,IF(B$1004=0,0,1-CHOOSE(B$1004,IF(ISNUMBER(Datos!B192),AND(OR(B$1005="",Datos!B192&gt;=B$1005),OR(B$1006="",Datos!B192&lt;=B$1006)),FALSE),IF(ISNUMBER(Datos!B192),AND(Datos!B192=INT(Datos!B192),AND(OR(B$1005="",Datos!B192&gt;=B$1005),OR(B$1006="",Datos!B192&lt;=B$1006))),FALSE),OR(ISNUMBER(FIND(";"&amp;UPPER(TRIM(Datos!B192&amp;""))&amp;"=",B$1007)),ISNUMBER(FIND(";"&amp;UPPER(TRIM(Datos!B192&amp;""))&amp;";",B$1007))),OR(UPPER(TRIM(Datos!B192&amp;""))="SÍ",UPPER(TRIM(Datos!B192&amp;""))="SI",UPPER(TRIM(Datos!B192&amp;""))="NO"),IF(ISNUMBER(Datos!B192),AND(OR(B$1005="",Datos!B192&gt;=B$1005),OR(B$1006="",Datos!B192&lt;=B$1006)),FALSE),TRUE))))</f>
        <v>0.0</v>
      </c>
      <c r="C192">
        <f>IF(Datos!C192="",0,IF(AND(C$1008&lt;&gt;"",Datos!C192=C$1008),0,IF(C$1004=0,0,1-CHOOSE(C$1004,IF(ISNUMBER(Datos!C192),AND(OR(C$1005="",Datos!C192&gt;=C$1005),OR(C$1006="",Datos!C192&lt;=C$1006)),FALSE),IF(ISNUMBER(Datos!C192),AND(Datos!C192=INT(Datos!C192),AND(OR(C$1005="",Datos!C192&gt;=C$1005),OR(C$1006="",Datos!C192&lt;=C$1006))),FALSE),OR(ISNUMBER(FIND(";"&amp;UPPER(TRIM(Datos!C192&amp;""))&amp;"=",C$1007)),ISNUMBER(FIND(";"&amp;UPPER(TRIM(Datos!C192&amp;""))&amp;";",C$1007))),OR(UPPER(TRIM(Datos!C192&amp;""))="SÍ",UPPER(TRIM(Datos!C192&amp;""))="SI",UPPER(TRIM(Datos!C192&amp;""))="NO"),IF(ISNUMBER(Datos!C192),AND(OR(C$1005="",Datos!C192&gt;=C$1005),OR(C$1006="",Datos!C192&lt;=C$1006)),FALSE),TRUE))))</f>
        <v>0.0</v>
      </c>
      <c r="D192">
        <f>IF(Datos!D192="",0,IF(AND(D$1008&lt;&gt;"",Datos!D192=D$1008),0,IF(D$1004=0,0,1-CHOOSE(D$1004,IF(ISNUMBER(Datos!D192),AND(OR(D$1005="",Datos!D192&gt;=D$1005),OR(D$1006="",Datos!D192&lt;=D$1006)),FALSE),IF(ISNUMBER(Datos!D192),AND(Datos!D192=INT(Datos!D192),AND(OR(D$1005="",Datos!D192&gt;=D$1005),OR(D$1006="",Datos!D192&lt;=D$1006))),FALSE),OR(ISNUMBER(FIND(";"&amp;UPPER(TRIM(Datos!D192&amp;""))&amp;"=",D$1007)),ISNUMBER(FIND(";"&amp;UPPER(TRIM(Datos!D192&amp;""))&amp;";",D$1007))),OR(UPPER(TRIM(Datos!D192&amp;""))="SÍ",UPPER(TRIM(Datos!D192&amp;""))="SI",UPPER(TRIM(Datos!D192&amp;""))="NO"),IF(ISNUMBER(Datos!D192),AND(OR(D$1005="",Datos!D192&gt;=D$1005),OR(D$1006="",Datos!D192&lt;=D$1006)),FALSE),TRUE))))</f>
        <v>0.0</v>
      </c>
      <c r="E192">
        <f>IF(Datos!E192="",0,IF(AND(E$1008&lt;&gt;"",Datos!E192=E$1008),0,IF(E$1004=0,0,1-CHOOSE(E$1004,IF(ISNUMBER(Datos!E192),AND(OR(E$1005="",Datos!E192&gt;=E$1005),OR(E$1006="",Datos!E192&lt;=E$1006)),FALSE),IF(ISNUMBER(Datos!E192),AND(Datos!E192=INT(Datos!E192),AND(OR(E$1005="",Datos!E192&gt;=E$1005),OR(E$1006="",Datos!E192&lt;=E$1006))),FALSE),OR(ISNUMBER(FIND(";"&amp;UPPER(TRIM(Datos!E192&amp;""))&amp;"=",E$1007)),ISNUMBER(FIND(";"&amp;UPPER(TRIM(Datos!E192&amp;""))&amp;";",E$1007))),OR(UPPER(TRIM(Datos!E192&amp;""))="SÍ",UPPER(TRIM(Datos!E192&amp;""))="SI",UPPER(TRIM(Datos!E192&amp;""))="NO"),IF(ISNUMBER(Datos!E192),AND(OR(E$1005="",Datos!E192&gt;=E$1005),OR(E$1006="",Datos!E192&lt;=E$1006)),FALSE),TRUE))))</f>
        <v>0.0</v>
      </c>
      <c r="F192">
        <f>IF(Datos!F192="",0,IF(AND(F$1008&lt;&gt;"",Datos!F192=F$1008),0,IF(F$1004=0,0,1-CHOOSE(F$1004,IF(ISNUMBER(Datos!F192),AND(OR(F$1005="",Datos!F192&gt;=F$1005),OR(F$1006="",Datos!F192&lt;=F$1006)),FALSE),IF(ISNUMBER(Datos!F192),AND(Datos!F192=INT(Datos!F192),AND(OR(F$1005="",Datos!F192&gt;=F$1005),OR(F$1006="",Datos!F192&lt;=F$1006))),FALSE),OR(ISNUMBER(FIND(";"&amp;UPPER(TRIM(Datos!F192&amp;""))&amp;"=",F$1007)),ISNUMBER(FIND(";"&amp;UPPER(TRIM(Datos!F192&amp;""))&amp;";",F$1007))),OR(UPPER(TRIM(Datos!F192&amp;""))="SÍ",UPPER(TRIM(Datos!F192&amp;""))="SI",UPPER(TRIM(Datos!F192&amp;""))="NO"),IF(ISNUMBER(Datos!F192),AND(OR(F$1005="",Datos!F192&gt;=F$1005),OR(F$1006="",Datos!F192&lt;=F$1006)),FALSE),TRUE))))</f>
        <v>0.0</v>
      </c>
      <c r="G192">
        <f>IF(Datos!G192="",0,IF(AND(G$1008&lt;&gt;"",Datos!G192=G$1008),0,IF(G$1004=0,0,1-CHOOSE(G$1004,IF(ISNUMBER(Datos!G192),AND(OR(G$1005="",Datos!G192&gt;=G$1005),OR(G$1006="",Datos!G192&lt;=G$1006)),FALSE),IF(ISNUMBER(Datos!G192),AND(Datos!G192=INT(Datos!G192),AND(OR(G$1005="",Datos!G192&gt;=G$1005),OR(G$1006="",Datos!G192&lt;=G$1006))),FALSE),OR(ISNUMBER(FIND(";"&amp;UPPER(TRIM(Datos!G192&amp;""))&amp;"=",G$1007)),ISNUMBER(FIND(";"&amp;UPPER(TRIM(Datos!G192&amp;""))&amp;";",G$1007))),OR(UPPER(TRIM(Datos!G192&amp;""))="SÍ",UPPER(TRIM(Datos!G192&amp;""))="SI",UPPER(TRIM(Datos!G192&amp;""))="NO"),IF(ISNUMBER(Datos!G192),AND(OR(G$1005="",Datos!G192&gt;=G$1005),OR(G$1006="",Datos!G192&lt;=G$1006)),FALSE),TRUE))))</f>
        <v>0.0</v>
      </c>
      <c r="H192">
        <f>IF(Datos!H192="",0,IF(AND(H$1008&lt;&gt;"",Datos!H192=H$1008),0,IF(H$1004=0,0,1-CHOOSE(H$1004,IF(ISNUMBER(Datos!H192),AND(OR(H$1005="",Datos!H192&gt;=H$1005),OR(H$1006="",Datos!H192&lt;=H$1006)),FALSE),IF(ISNUMBER(Datos!H192),AND(Datos!H192=INT(Datos!H192),AND(OR(H$1005="",Datos!H192&gt;=H$1005),OR(H$1006="",Datos!H192&lt;=H$1006))),FALSE),OR(ISNUMBER(FIND(";"&amp;UPPER(TRIM(Datos!H192&amp;""))&amp;"=",H$1007)),ISNUMBER(FIND(";"&amp;UPPER(TRIM(Datos!H192&amp;""))&amp;";",H$1007))),OR(UPPER(TRIM(Datos!H192&amp;""))="SÍ",UPPER(TRIM(Datos!H192&amp;""))="SI",UPPER(TRIM(Datos!H192&amp;""))="NO"),IF(ISNUMBER(Datos!H192),AND(OR(H$1005="",Datos!H192&gt;=H$1005),OR(H$1006="",Datos!H192&lt;=H$1006)),FALSE),TRUE))))</f>
        <v>0.0</v>
      </c>
      <c r="I192">
        <f>IF(Datos!I192="",0,IF(AND(I$1008&lt;&gt;"",Datos!I192=I$1008),0,IF(I$1004=0,0,1-CHOOSE(I$1004,IF(ISNUMBER(Datos!I192),AND(OR(I$1005="",Datos!I192&gt;=I$1005),OR(I$1006="",Datos!I192&lt;=I$1006)),FALSE),IF(ISNUMBER(Datos!I192),AND(Datos!I192=INT(Datos!I192),AND(OR(I$1005="",Datos!I192&gt;=I$1005),OR(I$1006="",Datos!I192&lt;=I$1006))),FALSE),OR(ISNUMBER(FIND(";"&amp;UPPER(TRIM(Datos!I192&amp;""))&amp;"=",I$1007)),ISNUMBER(FIND(";"&amp;UPPER(TRIM(Datos!I192&amp;""))&amp;";",I$1007))),OR(UPPER(TRIM(Datos!I192&amp;""))="SÍ",UPPER(TRIM(Datos!I192&amp;""))="SI",UPPER(TRIM(Datos!I192&amp;""))="NO"),IF(ISNUMBER(Datos!I192),AND(OR(I$1005="",Datos!I192&gt;=I$1005),OR(I$1006="",Datos!I192&lt;=I$1006)),FALSE),TRUE))))</f>
        <v>0.0</v>
      </c>
      <c r="J192">
        <f>IF(Datos!J192="",0,IF(AND(J$1008&lt;&gt;"",Datos!J192=J$1008),0,IF(J$1004=0,0,1-CHOOSE(J$1004,IF(ISNUMBER(Datos!J192),AND(OR(J$1005="",Datos!J192&gt;=J$1005),OR(J$1006="",Datos!J192&lt;=J$1006)),FALSE),IF(ISNUMBER(Datos!J192),AND(Datos!J192=INT(Datos!J192),AND(OR(J$1005="",Datos!J192&gt;=J$1005),OR(J$1006="",Datos!J192&lt;=J$1006))),FALSE),OR(ISNUMBER(FIND(";"&amp;UPPER(TRIM(Datos!J192&amp;""))&amp;"=",J$1007)),ISNUMBER(FIND(";"&amp;UPPER(TRIM(Datos!J192&amp;""))&amp;";",J$1007))),OR(UPPER(TRIM(Datos!J192&amp;""))="SÍ",UPPER(TRIM(Datos!J192&amp;""))="SI",UPPER(TRIM(Datos!J192&amp;""))="NO"),IF(ISNUMBER(Datos!J192),AND(OR(J$1005="",Datos!J192&gt;=J$1005),OR(J$1006="",Datos!J192&lt;=J$1006)),FALSE),TRUE))))</f>
        <v>0.0</v>
      </c>
      <c r="K192">
        <f>IF(Datos!K192="",0,IF(AND(K$1008&lt;&gt;"",Datos!K192=K$1008),0,IF(K$1004=0,0,1-CHOOSE(K$1004,IF(ISNUMBER(Datos!K192),AND(OR(K$1005="",Datos!K192&gt;=K$1005),OR(K$1006="",Datos!K192&lt;=K$1006)),FALSE),IF(ISNUMBER(Datos!K192),AND(Datos!K192=INT(Datos!K192),AND(OR(K$1005="",Datos!K192&gt;=K$1005),OR(K$1006="",Datos!K192&lt;=K$1006))),FALSE),OR(ISNUMBER(FIND(";"&amp;UPPER(TRIM(Datos!K192&amp;""))&amp;"=",K$1007)),ISNUMBER(FIND(";"&amp;UPPER(TRIM(Datos!K192&amp;""))&amp;";",K$1007))),OR(UPPER(TRIM(Datos!K192&amp;""))="SÍ",UPPER(TRIM(Datos!K192&amp;""))="SI",UPPER(TRIM(Datos!K192&amp;""))="NO"),IF(ISNUMBER(Datos!K192),AND(OR(K$1005="",Datos!K192&gt;=K$1005),OR(K$1006="",Datos!K192&lt;=K$1006)),FALSE),TRUE))))</f>
        <v>0.0</v>
      </c>
      <c r="L192">
        <f>IF(Datos!L192="",0,IF(AND(L$1008&lt;&gt;"",Datos!L192=L$1008),0,IF(L$1004=0,0,1-CHOOSE(L$1004,IF(ISNUMBER(Datos!L192),AND(OR(L$1005="",Datos!L192&gt;=L$1005),OR(L$1006="",Datos!L192&lt;=L$1006)),FALSE),IF(ISNUMBER(Datos!L192),AND(Datos!L192=INT(Datos!L192),AND(OR(L$1005="",Datos!L192&gt;=L$1005),OR(L$1006="",Datos!L192&lt;=L$1006))),FALSE),OR(ISNUMBER(FIND(";"&amp;UPPER(TRIM(Datos!L192&amp;""))&amp;"=",L$1007)),ISNUMBER(FIND(";"&amp;UPPER(TRIM(Datos!L192&amp;""))&amp;";",L$1007))),OR(UPPER(TRIM(Datos!L192&amp;""))="SÍ",UPPER(TRIM(Datos!L192&amp;""))="SI",UPPER(TRIM(Datos!L192&amp;""))="NO"),IF(ISNUMBER(Datos!L192),AND(OR(L$1005="",Datos!L192&gt;=L$1005),OR(L$1006="",Datos!L192&lt;=L$1006)),FALSE),TRUE))))</f>
        <v>0.0</v>
      </c>
      <c r="M192">
        <f>IF(Datos!M192="",0,IF(AND(M$1008&lt;&gt;"",Datos!M192=M$1008),0,IF(M$1004=0,0,1-CHOOSE(M$1004,IF(ISNUMBER(Datos!M192),AND(OR(M$1005="",Datos!M192&gt;=M$1005),OR(M$1006="",Datos!M192&lt;=M$1006)),FALSE),IF(ISNUMBER(Datos!M192),AND(Datos!M192=INT(Datos!M192),AND(OR(M$1005="",Datos!M192&gt;=M$1005),OR(M$1006="",Datos!M192&lt;=M$1006))),FALSE),OR(ISNUMBER(FIND(";"&amp;UPPER(TRIM(Datos!M192&amp;""))&amp;"=",M$1007)),ISNUMBER(FIND(";"&amp;UPPER(TRIM(Datos!M192&amp;""))&amp;";",M$1007))),OR(UPPER(TRIM(Datos!M192&amp;""))="SÍ",UPPER(TRIM(Datos!M192&amp;""))="SI",UPPER(TRIM(Datos!M192&amp;""))="NO"),IF(ISNUMBER(Datos!M192),AND(OR(M$1005="",Datos!M192&gt;=M$1005),OR(M$1006="",Datos!M192&lt;=M$1006)),FALSE),TRUE))))</f>
        <v>0.0</v>
      </c>
      <c r="N192">
        <f>IF(Datos!N192="",0,IF(AND(N$1008&lt;&gt;"",Datos!N192=N$1008),0,IF(N$1004=0,0,1-CHOOSE(N$1004,IF(ISNUMBER(Datos!N192),AND(OR(N$1005="",Datos!N192&gt;=N$1005),OR(N$1006="",Datos!N192&lt;=N$1006)),FALSE),IF(ISNUMBER(Datos!N192),AND(Datos!N192=INT(Datos!N192),AND(OR(N$1005="",Datos!N192&gt;=N$1005),OR(N$1006="",Datos!N192&lt;=N$1006))),FALSE),OR(ISNUMBER(FIND(";"&amp;UPPER(TRIM(Datos!N192&amp;""))&amp;"=",N$1007)),ISNUMBER(FIND(";"&amp;UPPER(TRIM(Datos!N192&amp;""))&amp;";",N$1007))),OR(UPPER(TRIM(Datos!N192&amp;""))="SÍ",UPPER(TRIM(Datos!N192&amp;""))="SI",UPPER(TRIM(Datos!N192&amp;""))="NO"),IF(ISNUMBER(Datos!N192),AND(OR(N$1005="",Datos!N192&gt;=N$1005),OR(N$1006="",Datos!N192&lt;=N$1006)),FALSE),TRUE))))</f>
        <v>0.0</v>
      </c>
      <c r="O192">
        <f>IF(Datos!O192="",0,IF(AND(O$1008&lt;&gt;"",Datos!O192=O$1008),0,IF(O$1004=0,0,1-CHOOSE(O$1004,IF(ISNUMBER(Datos!O192),AND(OR(O$1005="",Datos!O192&gt;=O$1005),OR(O$1006="",Datos!O192&lt;=O$1006)),FALSE),IF(ISNUMBER(Datos!O192),AND(Datos!O192=INT(Datos!O192),AND(OR(O$1005="",Datos!O192&gt;=O$1005),OR(O$1006="",Datos!O192&lt;=O$1006))),FALSE),OR(ISNUMBER(FIND(";"&amp;UPPER(TRIM(Datos!O192&amp;""))&amp;"=",O$1007)),ISNUMBER(FIND(";"&amp;UPPER(TRIM(Datos!O192&amp;""))&amp;";",O$1007))),OR(UPPER(TRIM(Datos!O192&amp;""))="SÍ",UPPER(TRIM(Datos!O192&amp;""))="SI",UPPER(TRIM(Datos!O192&amp;""))="NO"),IF(ISNUMBER(Datos!O192),AND(OR(O$1005="",Datos!O192&gt;=O$1005),OR(O$1006="",Datos!O192&lt;=O$1006)),FALSE),TRUE))))</f>
        <v>0.0</v>
      </c>
      <c r="P192">
        <f>IF(Datos!P192="",0,IF(AND(P$1008&lt;&gt;"",Datos!P192=P$1008),0,IF(P$1004=0,0,1-CHOOSE(P$1004,IF(ISNUMBER(Datos!P192),AND(OR(P$1005="",Datos!P192&gt;=P$1005),OR(P$1006="",Datos!P192&lt;=P$1006)),FALSE),IF(ISNUMBER(Datos!P192),AND(Datos!P192=INT(Datos!P192),AND(OR(P$1005="",Datos!P192&gt;=P$1005),OR(P$1006="",Datos!P192&lt;=P$1006))),FALSE),OR(ISNUMBER(FIND(";"&amp;UPPER(TRIM(Datos!P192&amp;""))&amp;"=",P$1007)),ISNUMBER(FIND(";"&amp;UPPER(TRIM(Datos!P192&amp;""))&amp;";",P$1007))),OR(UPPER(TRIM(Datos!P192&amp;""))="SÍ",UPPER(TRIM(Datos!P192&amp;""))="SI",UPPER(TRIM(Datos!P192&amp;""))="NO"),IF(ISNUMBER(Datos!P192),AND(OR(P$1005="",Datos!P192&gt;=P$1005),OR(P$1006="",Datos!P192&lt;=P$1006)),FALSE),TRUE))))</f>
        <v>0.0</v>
      </c>
      <c r="Q192">
        <f>IF(Datos!Q192="",0,IF(AND(Q$1008&lt;&gt;"",Datos!Q192=Q$1008),0,IF(Q$1004=0,0,1-CHOOSE(Q$1004,IF(ISNUMBER(Datos!Q192),AND(OR(Q$1005="",Datos!Q192&gt;=Q$1005),OR(Q$1006="",Datos!Q192&lt;=Q$1006)),FALSE),IF(ISNUMBER(Datos!Q192),AND(Datos!Q192=INT(Datos!Q192),AND(OR(Q$1005="",Datos!Q192&gt;=Q$1005),OR(Q$1006="",Datos!Q192&lt;=Q$1006))),FALSE),OR(ISNUMBER(FIND(";"&amp;UPPER(TRIM(Datos!Q192&amp;""))&amp;"=",Q$1007)),ISNUMBER(FIND(";"&amp;UPPER(TRIM(Datos!Q192&amp;""))&amp;";",Q$1007))),OR(UPPER(TRIM(Datos!Q192&amp;""))="SÍ",UPPER(TRIM(Datos!Q192&amp;""))="SI",UPPER(TRIM(Datos!Q192&amp;""))="NO"),IF(ISNUMBER(Datos!Q192),AND(OR(Q$1005="",Datos!Q192&gt;=Q$1005),OR(Q$1006="",Datos!Q192&lt;=Q$1006)),FALSE),TRUE))))</f>
        <v>0.0</v>
      </c>
      <c r="R192">
        <f>IF(Datos!R192="",0,IF(AND(R$1008&lt;&gt;"",Datos!R192=R$1008),0,IF(R$1004=0,0,1-CHOOSE(R$1004,IF(ISNUMBER(Datos!R192),AND(OR(R$1005="",Datos!R192&gt;=R$1005),OR(R$1006="",Datos!R192&lt;=R$1006)),FALSE),IF(ISNUMBER(Datos!R192),AND(Datos!R192=INT(Datos!R192),AND(OR(R$1005="",Datos!R192&gt;=R$1005),OR(R$1006="",Datos!R192&lt;=R$1006))),FALSE),OR(ISNUMBER(FIND(";"&amp;UPPER(TRIM(Datos!R192&amp;""))&amp;"=",R$1007)),ISNUMBER(FIND(";"&amp;UPPER(TRIM(Datos!R192&amp;""))&amp;";",R$1007))),OR(UPPER(TRIM(Datos!R192&amp;""))="SÍ",UPPER(TRIM(Datos!R192&amp;""))="SI",UPPER(TRIM(Datos!R192&amp;""))="NO"),IF(ISNUMBER(Datos!R192),AND(OR(R$1005="",Datos!R192&gt;=R$1005),OR(R$1006="",Datos!R192&lt;=R$1006)),FALSE),TRUE))))</f>
        <v>0.0</v>
      </c>
      <c r="S192">
        <f>IF(Datos!S192="",0,IF(AND(S$1008&lt;&gt;"",Datos!S192=S$1008),0,IF(S$1004=0,0,1-CHOOSE(S$1004,IF(ISNUMBER(Datos!S192),AND(OR(S$1005="",Datos!S192&gt;=S$1005),OR(S$1006="",Datos!S192&lt;=S$1006)),FALSE),IF(ISNUMBER(Datos!S192),AND(Datos!S192=INT(Datos!S192),AND(OR(S$1005="",Datos!S192&gt;=S$1005),OR(S$1006="",Datos!S192&lt;=S$1006))),FALSE),OR(ISNUMBER(FIND(";"&amp;UPPER(TRIM(Datos!S192&amp;""))&amp;"=",S$1007)),ISNUMBER(FIND(";"&amp;UPPER(TRIM(Datos!S192&amp;""))&amp;";",S$1007))),OR(UPPER(TRIM(Datos!S192&amp;""))="SÍ",UPPER(TRIM(Datos!S192&amp;""))="SI",UPPER(TRIM(Datos!S192&amp;""))="NO"),IF(ISNUMBER(Datos!S192),AND(OR(S$1005="",Datos!S192&gt;=S$1005),OR(S$1006="",Datos!S192&lt;=S$1006)),FALSE),TRUE))))</f>
        <v>0.0</v>
      </c>
      <c r="T192">
        <f>IF(Datos!T192="",0,IF(AND(T$1008&lt;&gt;"",Datos!T192=T$1008),0,IF(T$1004=0,0,1-CHOOSE(T$1004,IF(ISNUMBER(Datos!T192),AND(OR(T$1005="",Datos!T192&gt;=T$1005),OR(T$1006="",Datos!T192&lt;=T$1006)),FALSE),IF(ISNUMBER(Datos!T192),AND(Datos!T192=INT(Datos!T192),AND(OR(T$1005="",Datos!T192&gt;=T$1005),OR(T$1006="",Datos!T192&lt;=T$1006))),FALSE),OR(ISNUMBER(FIND(";"&amp;UPPER(TRIM(Datos!T192&amp;""))&amp;"=",T$1007)),ISNUMBER(FIND(";"&amp;UPPER(TRIM(Datos!T192&amp;""))&amp;";",T$1007))),OR(UPPER(TRIM(Datos!T192&amp;""))="SÍ",UPPER(TRIM(Datos!T192&amp;""))="SI",UPPER(TRIM(Datos!T192&amp;""))="NO"),IF(ISNUMBER(Datos!T192),AND(OR(T$1005="",Datos!T192&gt;=T$1005),OR(T$1006="",Datos!T192&lt;=T$1006)),FALSE),TRUE))))</f>
        <v>0.0</v>
      </c>
      <c r="U192">
        <f>IF(Datos!U192="",0,IF(AND(U$1008&lt;&gt;"",Datos!U192=U$1008),0,IF(U$1004=0,0,1-CHOOSE(U$1004,IF(ISNUMBER(Datos!U192),AND(OR(U$1005="",Datos!U192&gt;=U$1005),OR(U$1006="",Datos!U192&lt;=U$1006)),FALSE),IF(ISNUMBER(Datos!U192),AND(Datos!U192=INT(Datos!U192),AND(OR(U$1005="",Datos!U192&gt;=U$1005),OR(U$1006="",Datos!U192&lt;=U$1006))),FALSE),OR(ISNUMBER(FIND(";"&amp;UPPER(TRIM(Datos!U192&amp;""))&amp;"=",U$1007)),ISNUMBER(FIND(";"&amp;UPPER(TRIM(Datos!U192&amp;""))&amp;";",U$1007))),OR(UPPER(TRIM(Datos!U192&amp;""))="SÍ",UPPER(TRIM(Datos!U192&amp;""))="SI",UPPER(TRIM(Datos!U192&amp;""))="NO"),IF(ISNUMBER(Datos!U192),AND(OR(U$1005="",Datos!U192&gt;=U$1005),OR(U$1006="",Datos!U192&lt;=U$1006)),FALSE),TRUE))))</f>
        <v>0.0</v>
      </c>
      <c r="V192">
        <f>IF(Datos!V192="",0,IF(AND(V$1008&lt;&gt;"",Datos!V192=V$1008),0,IF(V$1004=0,0,1-CHOOSE(V$1004,IF(ISNUMBER(Datos!V192),AND(OR(V$1005="",Datos!V192&gt;=V$1005),OR(V$1006="",Datos!V192&lt;=V$1006)),FALSE),IF(ISNUMBER(Datos!V192),AND(Datos!V192=INT(Datos!V192),AND(OR(V$1005="",Datos!V192&gt;=V$1005),OR(V$1006="",Datos!V192&lt;=V$1006))),FALSE),OR(ISNUMBER(FIND(";"&amp;UPPER(TRIM(Datos!V192&amp;""))&amp;"=",V$1007)),ISNUMBER(FIND(";"&amp;UPPER(TRIM(Datos!V192&amp;""))&amp;";",V$1007))),OR(UPPER(TRIM(Datos!V192&amp;""))="SÍ",UPPER(TRIM(Datos!V192&amp;""))="SI",UPPER(TRIM(Datos!V192&amp;""))="NO"),IF(ISNUMBER(Datos!V192),AND(OR(V$1005="",Datos!V192&gt;=V$1005),OR(V$1006="",Datos!V192&lt;=V$1006)),FALSE),TRUE))))</f>
        <v>0.0</v>
      </c>
      <c r="W192">
        <f>IF(Datos!W192="",0,IF(AND(W$1008&lt;&gt;"",Datos!W192=W$1008),0,IF(W$1004=0,0,1-CHOOSE(W$1004,IF(ISNUMBER(Datos!W192),AND(OR(W$1005="",Datos!W192&gt;=W$1005),OR(W$1006="",Datos!W192&lt;=W$1006)),FALSE),IF(ISNUMBER(Datos!W192),AND(Datos!W192=INT(Datos!W192),AND(OR(W$1005="",Datos!W192&gt;=W$1005),OR(W$1006="",Datos!W192&lt;=W$1006))),FALSE),OR(ISNUMBER(FIND(";"&amp;UPPER(TRIM(Datos!W192&amp;""))&amp;"=",W$1007)),ISNUMBER(FIND(";"&amp;UPPER(TRIM(Datos!W192&amp;""))&amp;";",W$1007))),OR(UPPER(TRIM(Datos!W192&amp;""))="SÍ",UPPER(TRIM(Datos!W192&amp;""))="SI",UPPER(TRIM(Datos!W192&amp;""))="NO"),IF(ISNUMBER(Datos!W192),AND(OR(W$1005="",Datos!W192&gt;=W$1005),OR(W$1006="",Datos!W192&lt;=W$1006)),FALSE),TRUE))))</f>
        <v>0.0</v>
      </c>
      <c r="X192">
        <f>IF(Datos!X192="",0,IF(AND(X$1008&lt;&gt;"",Datos!X192=X$1008),0,IF(X$1004=0,0,1-CHOOSE(X$1004,IF(ISNUMBER(Datos!X192),AND(OR(X$1005="",Datos!X192&gt;=X$1005),OR(X$1006="",Datos!X192&lt;=X$1006)),FALSE),IF(ISNUMBER(Datos!X192),AND(Datos!X192=INT(Datos!X192),AND(OR(X$1005="",Datos!X192&gt;=X$1005),OR(X$1006="",Datos!X192&lt;=X$1006))),FALSE),OR(ISNUMBER(FIND(";"&amp;UPPER(TRIM(Datos!X192&amp;""))&amp;"=",X$1007)),ISNUMBER(FIND(";"&amp;UPPER(TRIM(Datos!X192&amp;""))&amp;";",X$1007))),OR(UPPER(TRIM(Datos!X192&amp;""))="SÍ",UPPER(TRIM(Datos!X192&amp;""))="SI",UPPER(TRIM(Datos!X192&amp;""))="NO"),IF(ISNUMBER(Datos!X192),AND(OR(X$1005="",Datos!X192&gt;=X$1005),OR(X$1006="",Datos!X192&lt;=X$1006)),FALSE),TRUE))))</f>
        <v>0.0</v>
      </c>
      <c r="Y192">
        <f>IF(Datos!Y192="",0,IF(AND(Y$1008&lt;&gt;"",Datos!Y192=Y$1008),0,IF(Y$1004=0,0,1-CHOOSE(Y$1004,IF(ISNUMBER(Datos!Y192),AND(OR(Y$1005="",Datos!Y192&gt;=Y$1005),OR(Y$1006="",Datos!Y192&lt;=Y$1006)),FALSE),IF(ISNUMBER(Datos!Y192),AND(Datos!Y192=INT(Datos!Y192),AND(OR(Y$1005="",Datos!Y192&gt;=Y$1005),OR(Y$1006="",Datos!Y192&lt;=Y$1006))),FALSE),OR(ISNUMBER(FIND(";"&amp;UPPER(TRIM(Datos!Y192&amp;""))&amp;"=",Y$1007)),ISNUMBER(FIND(";"&amp;UPPER(TRIM(Datos!Y192&amp;""))&amp;";",Y$1007))),OR(UPPER(TRIM(Datos!Y192&amp;""))="SÍ",UPPER(TRIM(Datos!Y192&amp;""))="SI",UPPER(TRIM(Datos!Y192&amp;""))="NO"),IF(ISNUMBER(Datos!Y192),AND(OR(Y$1005="",Datos!Y192&gt;=Y$1005),OR(Y$1006="",Datos!Y192&lt;=Y$1006)),FALSE),TRUE))))</f>
        <v>0.0</v>
      </c>
      <c r="Z192">
        <f>IF(Datos!Z192="",0,IF(AND(Z$1008&lt;&gt;"",Datos!Z192=Z$1008),0,IF(Z$1004=0,0,1-CHOOSE(Z$1004,IF(ISNUMBER(Datos!Z192),AND(OR(Z$1005="",Datos!Z192&gt;=Z$1005),OR(Z$1006="",Datos!Z192&lt;=Z$1006)),FALSE),IF(ISNUMBER(Datos!Z192),AND(Datos!Z192=INT(Datos!Z192),AND(OR(Z$1005="",Datos!Z192&gt;=Z$1005),OR(Z$1006="",Datos!Z192&lt;=Z$1006))),FALSE),OR(ISNUMBER(FIND(";"&amp;UPPER(TRIM(Datos!Z192&amp;""))&amp;"=",Z$1007)),ISNUMBER(FIND(";"&amp;UPPER(TRIM(Datos!Z192&amp;""))&amp;";",Z$1007))),OR(UPPER(TRIM(Datos!Z192&amp;""))="SÍ",UPPER(TRIM(Datos!Z192&amp;""))="SI",UPPER(TRIM(Datos!Z192&amp;""))="NO"),IF(ISNUMBER(Datos!Z192),AND(OR(Z$1005="",Datos!Z192&gt;=Z$1005),OR(Z$1006="",Datos!Z192&lt;=Z$1006)),FALSE),TRUE))))</f>
        <v>0.0</v>
      </c>
      <c r="AA192">
        <f>IF(Datos!AA192="",0,IF(AND(AA$1008&lt;&gt;"",Datos!AA192=AA$1008),0,IF(AA$1004=0,0,1-CHOOSE(AA$1004,IF(ISNUMBER(Datos!AA192),AND(OR(AA$1005="",Datos!AA192&gt;=AA$1005),OR(AA$1006="",Datos!AA192&lt;=AA$1006)),FALSE),IF(ISNUMBER(Datos!AA192),AND(Datos!AA192=INT(Datos!AA192),AND(OR(AA$1005="",Datos!AA192&gt;=AA$1005),OR(AA$1006="",Datos!AA192&lt;=AA$1006))),FALSE),OR(ISNUMBER(FIND(";"&amp;UPPER(TRIM(Datos!AA192&amp;""))&amp;"=",AA$1007)),ISNUMBER(FIND(";"&amp;UPPER(TRIM(Datos!AA192&amp;""))&amp;";",AA$1007))),OR(UPPER(TRIM(Datos!AA192&amp;""))="SÍ",UPPER(TRIM(Datos!AA192&amp;""))="SI",UPPER(TRIM(Datos!AA192&amp;""))="NO"),IF(ISNUMBER(Datos!AA192),AND(OR(AA$1005="",Datos!AA192&gt;=AA$1005),OR(AA$1006="",Datos!AA192&lt;=AA$1006)),FALSE),TRUE))))</f>
        <v>0.0</v>
      </c>
      <c r="AB192">
        <f>IF(Datos!AB192="",0,IF(AND(AB$1008&lt;&gt;"",Datos!AB192=AB$1008),0,IF(AB$1004=0,0,1-CHOOSE(AB$1004,IF(ISNUMBER(Datos!AB192),AND(OR(AB$1005="",Datos!AB192&gt;=AB$1005),OR(AB$1006="",Datos!AB192&lt;=AB$1006)),FALSE),IF(ISNUMBER(Datos!AB192),AND(Datos!AB192=INT(Datos!AB192),AND(OR(AB$1005="",Datos!AB192&gt;=AB$1005),OR(AB$1006="",Datos!AB192&lt;=AB$1006))),FALSE),OR(ISNUMBER(FIND(";"&amp;UPPER(TRIM(Datos!AB192&amp;""))&amp;"=",AB$1007)),ISNUMBER(FIND(";"&amp;UPPER(TRIM(Datos!AB192&amp;""))&amp;";",AB$1007))),OR(UPPER(TRIM(Datos!AB192&amp;""))="SÍ",UPPER(TRIM(Datos!AB192&amp;""))="SI",UPPER(TRIM(Datos!AB192&amp;""))="NO"),IF(ISNUMBER(Datos!AB192),AND(OR(AB$1005="",Datos!AB192&gt;=AB$1005),OR(AB$1006="",Datos!AB192&lt;=AB$1006)),FALSE),TRUE))))</f>
        <v>0.0</v>
      </c>
      <c r="AC192">
        <f>IF(Datos!AC192="",0,IF(AND(AC$1008&lt;&gt;"",Datos!AC192=AC$1008),0,IF(AC$1004=0,0,1-CHOOSE(AC$1004,IF(ISNUMBER(Datos!AC192),AND(OR(AC$1005="",Datos!AC192&gt;=AC$1005),OR(AC$1006="",Datos!AC192&lt;=AC$1006)),FALSE),IF(ISNUMBER(Datos!AC192),AND(Datos!AC192=INT(Datos!AC192),AND(OR(AC$1005="",Datos!AC192&gt;=AC$1005),OR(AC$1006="",Datos!AC192&lt;=AC$1006))),FALSE),OR(ISNUMBER(FIND(";"&amp;UPPER(TRIM(Datos!AC192&amp;""))&amp;"=",AC$1007)),ISNUMBER(FIND(";"&amp;UPPER(TRIM(Datos!AC192&amp;""))&amp;";",AC$1007))),OR(UPPER(TRIM(Datos!AC192&amp;""))="SÍ",UPPER(TRIM(Datos!AC192&amp;""))="SI",UPPER(TRIM(Datos!AC192&amp;""))="NO"),IF(ISNUMBER(Datos!AC192),AND(OR(AC$1005="",Datos!AC192&gt;=AC$1005),OR(AC$1006="",Datos!AC192&lt;=AC$1006)),FALSE),TRUE))))</f>
        <v>0.0</v>
      </c>
      <c r="AD192">
        <f>IF(Datos!AD192="",0,IF(AND(AD$1008&lt;&gt;"",Datos!AD192=AD$1008),0,IF(AD$1004=0,0,1-CHOOSE(AD$1004,IF(ISNUMBER(Datos!AD192),AND(OR(AD$1005="",Datos!AD192&gt;=AD$1005),OR(AD$1006="",Datos!AD192&lt;=AD$1006)),FALSE),IF(ISNUMBER(Datos!AD192),AND(Datos!AD192=INT(Datos!AD192),AND(OR(AD$1005="",Datos!AD192&gt;=AD$1005),OR(AD$1006="",Datos!AD192&lt;=AD$1006))),FALSE),OR(ISNUMBER(FIND(";"&amp;UPPER(TRIM(Datos!AD192&amp;""))&amp;"=",AD$1007)),ISNUMBER(FIND(";"&amp;UPPER(TRIM(Datos!AD192&amp;""))&amp;";",AD$1007))),OR(UPPER(TRIM(Datos!AD192&amp;""))="SÍ",UPPER(TRIM(Datos!AD192&amp;""))="SI",UPPER(TRIM(Datos!AD192&amp;""))="NO"),IF(ISNUMBER(Datos!AD192),AND(OR(AD$1005="",Datos!AD192&gt;=AD$1005),OR(AD$1006="",Datos!AD192&lt;=AD$1006)),FALSE),TRUE))))</f>
        <v>0.0</v>
      </c>
      <c r="AE192">
        <f>IF(Datos!AE192="",0,IF(AND(AE$1008&lt;&gt;"",Datos!AE192=AE$1008),0,IF(AE$1004=0,0,1-CHOOSE(AE$1004,IF(ISNUMBER(Datos!AE192),AND(OR(AE$1005="",Datos!AE192&gt;=AE$1005),OR(AE$1006="",Datos!AE192&lt;=AE$1006)),FALSE),IF(ISNUMBER(Datos!AE192),AND(Datos!AE192=INT(Datos!AE192),AND(OR(AE$1005="",Datos!AE192&gt;=AE$1005),OR(AE$1006="",Datos!AE192&lt;=AE$1006))),FALSE),OR(ISNUMBER(FIND(";"&amp;UPPER(TRIM(Datos!AE192&amp;""))&amp;"=",AE$1007)),ISNUMBER(FIND(";"&amp;UPPER(TRIM(Datos!AE192&amp;""))&amp;";",AE$1007))),OR(UPPER(TRIM(Datos!AE192&amp;""))="SÍ",UPPER(TRIM(Datos!AE192&amp;""))="SI",UPPER(TRIM(Datos!AE192&amp;""))="NO"),IF(ISNUMBER(Datos!AE192),AND(OR(AE$1005="",Datos!AE192&gt;=AE$1005),OR(AE$1006="",Datos!AE192&lt;=AE$1006)),FALSE),TRUE))))</f>
        <v>0.0</v>
      </c>
    </row>
    <row r="193" spans="2:31">
      <c r="B193">
        <f>IF(Datos!B193="",0,IF(AND(B$1008&lt;&gt;"",Datos!B193=B$1008),0,IF(B$1004=0,0,1-CHOOSE(B$1004,IF(ISNUMBER(Datos!B193),AND(OR(B$1005="",Datos!B193&gt;=B$1005),OR(B$1006="",Datos!B193&lt;=B$1006)),FALSE),IF(ISNUMBER(Datos!B193),AND(Datos!B193=INT(Datos!B193),AND(OR(B$1005="",Datos!B193&gt;=B$1005),OR(B$1006="",Datos!B193&lt;=B$1006))),FALSE),OR(ISNUMBER(FIND(";"&amp;UPPER(TRIM(Datos!B193&amp;""))&amp;"=",B$1007)),ISNUMBER(FIND(";"&amp;UPPER(TRIM(Datos!B193&amp;""))&amp;";",B$1007))),OR(UPPER(TRIM(Datos!B193&amp;""))="SÍ",UPPER(TRIM(Datos!B193&amp;""))="SI",UPPER(TRIM(Datos!B193&amp;""))="NO"),IF(ISNUMBER(Datos!B193),AND(OR(B$1005="",Datos!B193&gt;=B$1005),OR(B$1006="",Datos!B193&lt;=B$1006)),FALSE),TRUE))))</f>
        <v>0.0</v>
      </c>
      <c r="C193">
        <f>IF(Datos!C193="",0,IF(AND(C$1008&lt;&gt;"",Datos!C193=C$1008),0,IF(C$1004=0,0,1-CHOOSE(C$1004,IF(ISNUMBER(Datos!C193),AND(OR(C$1005="",Datos!C193&gt;=C$1005),OR(C$1006="",Datos!C193&lt;=C$1006)),FALSE),IF(ISNUMBER(Datos!C193),AND(Datos!C193=INT(Datos!C193),AND(OR(C$1005="",Datos!C193&gt;=C$1005),OR(C$1006="",Datos!C193&lt;=C$1006))),FALSE),OR(ISNUMBER(FIND(";"&amp;UPPER(TRIM(Datos!C193&amp;""))&amp;"=",C$1007)),ISNUMBER(FIND(";"&amp;UPPER(TRIM(Datos!C193&amp;""))&amp;";",C$1007))),OR(UPPER(TRIM(Datos!C193&amp;""))="SÍ",UPPER(TRIM(Datos!C193&amp;""))="SI",UPPER(TRIM(Datos!C193&amp;""))="NO"),IF(ISNUMBER(Datos!C193),AND(OR(C$1005="",Datos!C193&gt;=C$1005),OR(C$1006="",Datos!C193&lt;=C$1006)),FALSE),TRUE))))</f>
        <v>0.0</v>
      </c>
      <c r="D193">
        <f>IF(Datos!D193="",0,IF(AND(D$1008&lt;&gt;"",Datos!D193=D$1008),0,IF(D$1004=0,0,1-CHOOSE(D$1004,IF(ISNUMBER(Datos!D193),AND(OR(D$1005="",Datos!D193&gt;=D$1005),OR(D$1006="",Datos!D193&lt;=D$1006)),FALSE),IF(ISNUMBER(Datos!D193),AND(Datos!D193=INT(Datos!D193),AND(OR(D$1005="",Datos!D193&gt;=D$1005),OR(D$1006="",Datos!D193&lt;=D$1006))),FALSE),OR(ISNUMBER(FIND(";"&amp;UPPER(TRIM(Datos!D193&amp;""))&amp;"=",D$1007)),ISNUMBER(FIND(";"&amp;UPPER(TRIM(Datos!D193&amp;""))&amp;";",D$1007))),OR(UPPER(TRIM(Datos!D193&amp;""))="SÍ",UPPER(TRIM(Datos!D193&amp;""))="SI",UPPER(TRIM(Datos!D193&amp;""))="NO"),IF(ISNUMBER(Datos!D193),AND(OR(D$1005="",Datos!D193&gt;=D$1005),OR(D$1006="",Datos!D193&lt;=D$1006)),FALSE),TRUE))))</f>
        <v>0.0</v>
      </c>
      <c r="E193">
        <f>IF(Datos!E193="",0,IF(AND(E$1008&lt;&gt;"",Datos!E193=E$1008),0,IF(E$1004=0,0,1-CHOOSE(E$1004,IF(ISNUMBER(Datos!E193),AND(OR(E$1005="",Datos!E193&gt;=E$1005),OR(E$1006="",Datos!E193&lt;=E$1006)),FALSE),IF(ISNUMBER(Datos!E193),AND(Datos!E193=INT(Datos!E193),AND(OR(E$1005="",Datos!E193&gt;=E$1005),OR(E$1006="",Datos!E193&lt;=E$1006))),FALSE),OR(ISNUMBER(FIND(";"&amp;UPPER(TRIM(Datos!E193&amp;""))&amp;"=",E$1007)),ISNUMBER(FIND(";"&amp;UPPER(TRIM(Datos!E193&amp;""))&amp;";",E$1007))),OR(UPPER(TRIM(Datos!E193&amp;""))="SÍ",UPPER(TRIM(Datos!E193&amp;""))="SI",UPPER(TRIM(Datos!E193&amp;""))="NO"),IF(ISNUMBER(Datos!E193),AND(OR(E$1005="",Datos!E193&gt;=E$1005),OR(E$1006="",Datos!E193&lt;=E$1006)),FALSE),TRUE))))</f>
        <v>0.0</v>
      </c>
      <c r="F193">
        <f>IF(Datos!F193="",0,IF(AND(F$1008&lt;&gt;"",Datos!F193=F$1008),0,IF(F$1004=0,0,1-CHOOSE(F$1004,IF(ISNUMBER(Datos!F193),AND(OR(F$1005="",Datos!F193&gt;=F$1005),OR(F$1006="",Datos!F193&lt;=F$1006)),FALSE),IF(ISNUMBER(Datos!F193),AND(Datos!F193=INT(Datos!F193),AND(OR(F$1005="",Datos!F193&gt;=F$1005),OR(F$1006="",Datos!F193&lt;=F$1006))),FALSE),OR(ISNUMBER(FIND(";"&amp;UPPER(TRIM(Datos!F193&amp;""))&amp;"=",F$1007)),ISNUMBER(FIND(";"&amp;UPPER(TRIM(Datos!F193&amp;""))&amp;";",F$1007))),OR(UPPER(TRIM(Datos!F193&amp;""))="SÍ",UPPER(TRIM(Datos!F193&amp;""))="SI",UPPER(TRIM(Datos!F193&amp;""))="NO"),IF(ISNUMBER(Datos!F193),AND(OR(F$1005="",Datos!F193&gt;=F$1005),OR(F$1006="",Datos!F193&lt;=F$1006)),FALSE),TRUE))))</f>
        <v>0.0</v>
      </c>
      <c r="G193">
        <f>IF(Datos!G193="",0,IF(AND(G$1008&lt;&gt;"",Datos!G193=G$1008),0,IF(G$1004=0,0,1-CHOOSE(G$1004,IF(ISNUMBER(Datos!G193),AND(OR(G$1005="",Datos!G193&gt;=G$1005),OR(G$1006="",Datos!G193&lt;=G$1006)),FALSE),IF(ISNUMBER(Datos!G193),AND(Datos!G193=INT(Datos!G193),AND(OR(G$1005="",Datos!G193&gt;=G$1005),OR(G$1006="",Datos!G193&lt;=G$1006))),FALSE),OR(ISNUMBER(FIND(";"&amp;UPPER(TRIM(Datos!G193&amp;""))&amp;"=",G$1007)),ISNUMBER(FIND(";"&amp;UPPER(TRIM(Datos!G193&amp;""))&amp;";",G$1007))),OR(UPPER(TRIM(Datos!G193&amp;""))="SÍ",UPPER(TRIM(Datos!G193&amp;""))="SI",UPPER(TRIM(Datos!G193&amp;""))="NO"),IF(ISNUMBER(Datos!G193),AND(OR(G$1005="",Datos!G193&gt;=G$1005),OR(G$1006="",Datos!G193&lt;=G$1006)),FALSE),TRUE))))</f>
        <v>0.0</v>
      </c>
      <c r="H193">
        <f>IF(Datos!H193="",0,IF(AND(H$1008&lt;&gt;"",Datos!H193=H$1008),0,IF(H$1004=0,0,1-CHOOSE(H$1004,IF(ISNUMBER(Datos!H193),AND(OR(H$1005="",Datos!H193&gt;=H$1005),OR(H$1006="",Datos!H193&lt;=H$1006)),FALSE),IF(ISNUMBER(Datos!H193),AND(Datos!H193=INT(Datos!H193),AND(OR(H$1005="",Datos!H193&gt;=H$1005),OR(H$1006="",Datos!H193&lt;=H$1006))),FALSE),OR(ISNUMBER(FIND(";"&amp;UPPER(TRIM(Datos!H193&amp;""))&amp;"=",H$1007)),ISNUMBER(FIND(";"&amp;UPPER(TRIM(Datos!H193&amp;""))&amp;";",H$1007))),OR(UPPER(TRIM(Datos!H193&amp;""))="SÍ",UPPER(TRIM(Datos!H193&amp;""))="SI",UPPER(TRIM(Datos!H193&amp;""))="NO"),IF(ISNUMBER(Datos!H193),AND(OR(H$1005="",Datos!H193&gt;=H$1005),OR(H$1006="",Datos!H193&lt;=H$1006)),FALSE),TRUE))))</f>
        <v>0.0</v>
      </c>
      <c r="I193">
        <f>IF(Datos!I193="",0,IF(AND(I$1008&lt;&gt;"",Datos!I193=I$1008),0,IF(I$1004=0,0,1-CHOOSE(I$1004,IF(ISNUMBER(Datos!I193),AND(OR(I$1005="",Datos!I193&gt;=I$1005),OR(I$1006="",Datos!I193&lt;=I$1006)),FALSE),IF(ISNUMBER(Datos!I193),AND(Datos!I193=INT(Datos!I193),AND(OR(I$1005="",Datos!I193&gt;=I$1005),OR(I$1006="",Datos!I193&lt;=I$1006))),FALSE),OR(ISNUMBER(FIND(";"&amp;UPPER(TRIM(Datos!I193&amp;""))&amp;"=",I$1007)),ISNUMBER(FIND(";"&amp;UPPER(TRIM(Datos!I193&amp;""))&amp;";",I$1007))),OR(UPPER(TRIM(Datos!I193&amp;""))="SÍ",UPPER(TRIM(Datos!I193&amp;""))="SI",UPPER(TRIM(Datos!I193&amp;""))="NO"),IF(ISNUMBER(Datos!I193),AND(OR(I$1005="",Datos!I193&gt;=I$1005),OR(I$1006="",Datos!I193&lt;=I$1006)),FALSE),TRUE))))</f>
        <v>0.0</v>
      </c>
      <c r="J193">
        <f>IF(Datos!J193="",0,IF(AND(J$1008&lt;&gt;"",Datos!J193=J$1008),0,IF(J$1004=0,0,1-CHOOSE(J$1004,IF(ISNUMBER(Datos!J193),AND(OR(J$1005="",Datos!J193&gt;=J$1005),OR(J$1006="",Datos!J193&lt;=J$1006)),FALSE),IF(ISNUMBER(Datos!J193),AND(Datos!J193=INT(Datos!J193),AND(OR(J$1005="",Datos!J193&gt;=J$1005),OR(J$1006="",Datos!J193&lt;=J$1006))),FALSE),OR(ISNUMBER(FIND(";"&amp;UPPER(TRIM(Datos!J193&amp;""))&amp;"=",J$1007)),ISNUMBER(FIND(";"&amp;UPPER(TRIM(Datos!J193&amp;""))&amp;";",J$1007))),OR(UPPER(TRIM(Datos!J193&amp;""))="SÍ",UPPER(TRIM(Datos!J193&amp;""))="SI",UPPER(TRIM(Datos!J193&amp;""))="NO"),IF(ISNUMBER(Datos!J193),AND(OR(J$1005="",Datos!J193&gt;=J$1005),OR(J$1006="",Datos!J193&lt;=J$1006)),FALSE),TRUE))))</f>
        <v>0.0</v>
      </c>
      <c r="K193">
        <f>IF(Datos!K193="",0,IF(AND(K$1008&lt;&gt;"",Datos!K193=K$1008),0,IF(K$1004=0,0,1-CHOOSE(K$1004,IF(ISNUMBER(Datos!K193),AND(OR(K$1005="",Datos!K193&gt;=K$1005),OR(K$1006="",Datos!K193&lt;=K$1006)),FALSE),IF(ISNUMBER(Datos!K193),AND(Datos!K193=INT(Datos!K193),AND(OR(K$1005="",Datos!K193&gt;=K$1005),OR(K$1006="",Datos!K193&lt;=K$1006))),FALSE),OR(ISNUMBER(FIND(";"&amp;UPPER(TRIM(Datos!K193&amp;""))&amp;"=",K$1007)),ISNUMBER(FIND(";"&amp;UPPER(TRIM(Datos!K193&amp;""))&amp;";",K$1007))),OR(UPPER(TRIM(Datos!K193&amp;""))="SÍ",UPPER(TRIM(Datos!K193&amp;""))="SI",UPPER(TRIM(Datos!K193&amp;""))="NO"),IF(ISNUMBER(Datos!K193),AND(OR(K$1005="",Datos!K193&gt;=K$1005),OR(K$1006="",Datos!K193&lt;=K$1006)),FALSE),TRUE))))</f>
        <v>0.0</v>
      </c>
      <c r="L193">
        <f>IF(Datos!L193="",0,IF(AND(L$1008&lt;&gt;"",Datos!L193=L$1008),0,IF(L$1004=0,0,1-CHOOSE(L$1004,IF(ISNUMBER(Datos!L193),AND(OR(L$1005="",Datos!L193&gt;=L$1005),OR(L$1006="",Datos!L193&lt;=L$1006)),FALSE),IF(ISNUMBER(Datos!L193),AND(Datos!L193=INT(Datos!L193),AND(OR(L$1005="",Datos!L193&gt;=L$1005),OR(L$1006="",Datos!L193&lt;=L$1006))),FALSE),OR(ISNUMBER(FIND(";"&amp;UPPER(TRIM(Datos!L193&amp;""))&amp;"=",L$1007)),ISNUMBER(FIND(";"&amp;UPPER(TRIM(Datos!L193&amp;""))&amp;";",L$1007))),OR(UPPER(TRIM(Datos!L193&amp;""))="SÍ",UPPER(TRIM(Datos!L193&amp;""))="SI",UPPER(TRIM(Datos!L193&amp;""))="NO"),IF(ISNUMBER(Datos!L193),AND(OR(L$1005="",Datos!L193&gt;=L$1005),OR(L$1006="",Datos!L193&lt;=L$1006)),FALSE),TRUE))))</f>
        <v>0.0</v>
      </c>
      <c r="M193">
        <f>IF(Datos!M193="",0,IF(AND(M$1008&lt;&gt;"",Datos!M193=M$1008),0,IF(M$1004=0,0,1-CHOOSE(M$1004,IF(ISNUMBER(Datos!M193),AND(OR(M$1005="",Datos!M193&gt;=M$1005),OR(M$1006="",Datos!M193&lt;=M$1006)),FALSE),IF(ISNUMBER(Datos!M193),AND(Datos!M193=INT(Datos!M193),AND(OR(M$1005="",Datos!M193&gt;=M$1005),OR(M$1006="",Datos!M193&lt;=M$1006))),FALSE),OR(ISNUMBER(FIND(";"&amp;UPPER(TRIM(Datos!M193&amp;""))&amp;"=",M$1007)),ISNUMBER(FIND(";"&amp;UPPER(TRIM(Datos!M193&amp;""))&amp;";",M$1007))),OR(UPPER(TRIM(Datos!M193&amp;""))="SÍ",UPPER(TRIM(Datos!M193&amp;""))="SI",UPPER(TRIM(Datos!M193&amp;""))="NO"),IF(ISNUMBER(Datos!M193),AND(OR(M$1005="",Datos!M193&gt;=M$1005),OR(M$1006="",Datos!M193&lt;=M$1006)),FALSE),TRUE))))</f>
        <v>0.0</v>
      </c>
      <c r="N193">
        <f>IF(Datos!N193="",0,IF(AND(N$1008&lt;&gt;"",Datos!N193=N$1008),0,IF(N$1004=0,0,1-CHOOSE(N$1004,IF(ISNUMBER(Datos!N193),AND(OR(N$1005="",Datos!N193&gt;=N$1005),OR(N$1006="",Datos!N193&lt;=N$1006)),FALSE),IF(ISNUMBER(Datos!N193),AND(Datos!N193=INT(Datos!N193),AND(OR(N$1005="",Datos!N193&gt;=N$1005),OR(N$1006="",Datos!N193&lt;=N$1006))),FALSE),OR(ISNUMBER(FIND(";"&amp;UPPER(TRIM(Datos!N193&amp;""))&amp;"=",N$1007)),ISNUMBER(FIND(";"&amp;UPPER(TRIM(Datos!N193&amp;""))&amp;";",N$1007))),OR(UPPER(TRIM(Datos!N193&amp;""))="SÍ",UPPER(TRIM(Datos!N193&amp;""))="SI",UPPER(TRIM(Datos!N193&amp;""))="NO"),IF(ISNUMBER(Datos!N193),AND(OR(N$1005="",Datos!N193&gt;=N$1005),OR(N$1006="",Datos!N193&lt;=N$1006)),FALSE),TRUE))))</f>
        <v>0.0</v>
      </c>
      <c r="O193">
        <f>IF(Datos!O193="",0,IF(AND(O$1008&lt;&gt;"",Datos!O193=O$1008),0,IF(O$1004=0,0,1-CHOOSE(O$1004,IF(ISNUMBER(Datos!O193),AND(OR(O$1005="",Datos!O193&gt;=O$1005),OR(O$1006="",Datos!O193&lt;=O$1006)),FALSE),IF(ISNUMBER(Datos!O193),AND(Datos!O193=INT(Datos!O193),AND(OR(O$1005="",Datos!O193&gt;=O$1005),OR(O$1006="",Datos!O193&lt;=O$1006))),FALSE),OR(ISNUMBER(FIND(";"&amp;UPPER(TRIM(Datos!O193&amp;""))&amp;"=",O$1007)),ISNUMBER(FIND(";"&amp;UPPER(TRIM(Datos!O193&amp;""))&amp;";",O$1007))),OR(UPPER(TRIM(Datos!O193&amp;""))="SÍ",UPPER(TRIM(Datos!O193&amp;""))="SI",UPPER(TRIM(Datos!O193&amp;""))="NO"),IF(ISNUMBER(Datos!O193),AND(OR(O$1005="",Datos!O193&gt;=O$1005),OR(O$1006="",Datos!O193&lt;=O$1006)),FALSE),TRUE))))</f>
        <v>0.0</v>
      </c>
      <c r="P193">
        <f>IF(Datos!P193="",0,IF(AND(P$1008&lt;&gt;"",Datos!P193=P$1008),0,IF(P$1004=0,0,1-CHOOSE(P$1004,IF(ISNUMBER(Datos!P193),AND(OR(P$1005="",Datos!P193&gt;=P$1005),OR(P$1006="",Datos!P193&lt;=P$1006)),FALSE),IF(ISNUMBER(Datos!P193),AND(Datos!P193=INT(Datos!P193),AND(OR(P$1005="",Datos!P193&gt;=P$1005),OR(P$1006="",Datos!P193&lt;=P$1006))),FALSE),OR(ISNUMBER(FIND(";"&amp;UPPER(TRIM(Datos!P193&amp;""))&amp;"=",P$1007)),ISNUMBER(FIND(";"&amp;UPPER(TRIM(Datos!P193&amp;""))&amp;";",P$1007))),OR(UPPER(TRIM(Datos!P193&amp;""))="SÍ",UPPER(TRIM(Datos!P193&amp;""))="SI",UPPER(TRIM(Datos!P193&amp;""))="NO"),IF(ISNUMBER(Datos!P193),AND(OR(P$1005="",Datos!P193&gt;=P$1005),OR(P$1006="",Datos!P193&lt;=P$1006)),FALSE),TRUE))))</f>
        <v>0.0</v>
      </c>
      <c r="Q193">
        <f>IF(Datos!Q193="",0,IF(AND(Q$1008&lt;&gt;"",Datos!Q193=Q$1008),0,IF(Q$1004=0,0,1-CHOOSE(Q$1004,IF(ISNUMBER(Datos!Q193),AND(OR(Q$1005="",Datos!Q193&gt;=Q$1005),OR(Q$1006="",Datos!Q193&lt;=Q$1006)),FALSE),IF(ISNUMBER(Datos!Q193),AND(Datos!Q193=INT(Datos!Q193),AND(OR(Q$1005="",Datos!Q193&gt;=Q$1005),OR(Q$1006="",Datos!Q193&lt;=Q$1006))),FALSE),OR(ISNUMBER(FIND(";"&amp;UPPER(TRIM(Datos!Q193&amp;""))&amp;"=",Q$1007)),ISNUMBER(FIND(";"&amp;UPPER(TRIM(Datos!Q193&amp;""))&amp;";",Q$1007))),OR(UPPER(TRIM(Datos!Q193&amp;""))="SÍ",UPPER(TRIM(Datos!Q193&amp;""))="SI",UPPER(TRIM(Datos!Q193&amp;""))="NO"),IF(ISNUMBER(Datos!Q193),AND(OR(Q$1005="",Datos!Q193&gt;=Q$1005),OR(Q$1006="",Datos!Q193&lt;=Q$1006)),FALSE),TRUE))))</f>
        <v>0.0</v>
      </c>
      <c r="R193">
        <f>IF(Datos!R193="",0,IF(AND(R$1008&lt;&gt;"",Datos!R193=R$1008),0,IF(R$1004=0,0,1-CHOOSE(R$1004,IF(ISNUMBER(Datos!R193),AND(OR(R$1005="",Datos!R193&gt;=R$1005),OR(R$1006="",Datos!R193&lt;=R$1006)),FALSE),IF(ISNUMBER(Datos!R193),AND(Datos!R193=INT(Datos!R193),AND(OR(R$1005="",Datos!R193&gt;=R$1005),OR(R$1006="",Datos!R193&lt;=R$1006))),FALSE),OR(ISNUMBER(FIND(";"&amp;UPPER(TRIM(Datos!R193&amp;""))&amp;"=",R$1007)),ISNUMBER(FIND(";"&amp;UPPER(TRIM(Datos!R193&amp;""))&amp;";",R$1007))),OR(UPPER(TRIM(Datos!R193&amp;""))="SÍ",UPPER(TRIM(Datos!R193&amp;""))="SI",UPPER(TRIM(Datos!R193&amp;""))="NO"),IF(ISNUMBER(Datos!R193),AND(OR(R$1005="",Datos!R193&gt;=R$1005),OR(R$1006="",Datos!R193&lt;=R$1006)),FALSE),TRUE))))</f>
        <v>0.0</v>
      </c>
      <c r="S193">
        <f>IF(Datos!S193="",0,IF(AND(S$1008&lt;&gt;"",Datos!S193=S$1008),0,IF(S$1004=0,0,1-CHOOSE(S$1004,IF(ISNUMBER(Datos!S193),AND(OR(S$1005="",Datos!S193&gt;=S$1005),OR(S$1006="",Datos!S193&lt;=S$1006)),FALSE),IF(ISNUMBER(Datos!S193),AND(Datos!S193=INT(Datos!S193),AND(OR(S$1005="",Datos!S193&gt;=S$1005),OR(S$1006="",Datos!S193&lt;=S$1006))),FALSE),OR(ISNUMBER(FIND(";"&amp;UPPER(TRIM(Datos!S193&amp;""))&amp;"=",S$1007)),ISNUMBER(FIND(";"&amp;UPPER(TRIM(Datos!S193&amp;""))&amp;";",S$1007))),OR(UPPER(TRIM(Datos!S193&amp;""))="SÍ",UPPER(TRIM(Datos!S193&amp;""))="SI",UPPER(TRIM(Datos!S193&amp;""))="NO"),IF(ISNUMBER(Datos!S193),AND(OR(S$1005="",Datos!S193&gt;=S$1005),OR(S$1006="",Datos!S193&lt;=S$1006)),FALSE),TRUE))))</f>
        <v>0.0</v>
      </c>
      <c r="T193">
        <f>IF(Datos!T193="",0,IF(AND(T$1008&lt;&gt;"",Datos!T193=T$1008),0,IF(T$1004=0,0,1-CHOOSE(T$1004,IF(ISNUMBER(Datos!T193),AND(OR(T$1005="",Datos!T193&gt;=T$1005),OR(T$1006="",Datos!T193&lt;=T$1006)),FALSE),IF(ISNUMBER(Datos!T193),AND(Datos!T193=INT(Datos!T193),AND(OR(T$1005="",Datos!T193&gt;=T$1005),OR(T$1006="",Datos!T193&lt;=T$1006))),FALSE),OR(ISNUMBER(FIND(";"&amp;UPPER(TRIM(Datos!T193&amp;""))&amp;"=",T$1007)),ISNUMBER(FIND(";"&amp;UPPER(TRIM(Datos!T193&amp;""))&amp;";",T$1007))),OR(UPPER(TRIM(Datos!T193&amp;""))="SÍ",UPPER(TRIM(Datos!T193&amp;""))="SI",UPPER(TRIM(Datos!T193&amp;""))="NO"),IF(ISNUMBER(Datos!T193),AND(OR(T$1005="",Datos!T193&gt;=T$1005),OR(T$1006="",Datos!T193&lt;=T$1006)),FALSE),TRUE))))</f>
        <v>0.0</v>
      </c>
      <c r="U193">
        <f>IF(Datos!U193="",0,IF(AND(U$1008&lt;&gt;"",Datos!U193=U$1008),0,IF(U$1004=0,0,1-CHOOSE(U$1004,IF(ISNUMBER(Datos!U193),AND(OR(U$1005="",Datos!U193&gt;=U$1005),OR(U$1006="",Datos!U193&lt;=U$1006)),FALSE),IF(ISNUMBER(Datos!U193),AND(Datos!U193=INT(Datos!U193),AND(OR(U$1005="",Datos!U193&gt;=U$1005),OR(U$1006="",Datos!U193&lt;=U$1006))),FALSE),OR(ISNUMBER(FIND(";"&amp;UPPER(TRIM(Datos!U193&amp;""))&amp;"=",U$1007)),ISNUMBER(FIND(";"&amp;UPPER(TRIM(Datos!U193&amp;""))&amp;";",U$1007))),OR(UPPER(TRIM(Datos!U193&amp;""))="SÍ",UPPER(TRIM(Datos!U193&amp;""))="SI",UPPER(TRIM(Datos!U193&amp;""))="NO"),IF(ISNUMBER(Datos!U193),AND(OR(U$1005="",Datos!U193&gt;=U$1005),OR(U$1006="",Datos!U193&lt;=U$1006)),FALSE),TRUE))))</f>
        <v>0.0</v>
      </c>
      <c r="V193">
        <f>IF(Datos!V193="",0,IF(AND(V$1008&lt;&gt;"",Datos!V193=V$1008),0,IF(V$1004=0,0,1-CHOOSE(V$1004,IF(ISNUMBER(Datos!V193),AND(OR(V$1005="",Datos!V193&gt;=V$1005),OR(V$1006="",Datos!V193&lt;=V$1006)),FALSE),IF(ISNUMBER(Datos!V193),AND(Datos!V193=INT(Datos!V193),AND(OR(V$1005="",Datos!V193&gt;=V$1005),OR(V$1006="",Datos!V193&lt;=V$1006))),FALSE),OR(ISNUMBER(FIND(";"&amp;UPPER(TRIM(Datos!V193&amp;""))&amp;"=",V$1007)),ISNUMBER(FIND(";"&amp;UPPER(TRIM(Datos!V193&amp;""))&amp;";",V$1007))),OR(UPPER(TRIM(Datos!V193&amp;""))="SÍ",UPPER(TRIM(Datos!V193&amp;""))="SI",UPPER(TRIM(Datos!V193&amp;""))="NO"),IF(ISNUMBER(Datos!V193),AND(OR(V$1005="",Datos!V193&gt;=V$1005),OR(V$1006="",Datos!V193&lt;=V$1006)),FALSE),TRUE))))</f>
        <v>0.0</v>
      </c>
      <c r="W193">
        <f>IF(Datos!W193="",0,IF(AND(W$1008&lt;&gt;"",Datos!W193=W$1008),0,IF(W$1004=0,0,1-CHOOSE(W$1004,IF(ISNUMBER(Datos!W193),AND(OR(W$1005="",Datos!W193&gt;=W$1005),OR(W$1006="",Datos!W193&lt;=W$1006)),FALSE),IF(ISNUMBER(Datos!W193),AND(Datos!W193=INT(Datos!W193),AND(OR(W$1005="",Datos!W193&gt;=W$1005),OR(W$1006="",Datos!W193&lt;=W$1006))),FALSE),OR(ISNUMBER(FIND(";"&amp;UPPER(TRIM(Datos!W193&amp;""))&amp;"=",W$1007)),ISNUMBER(FIND(";"&amp;UPPER(TRIM(Datos!W193&amp;""))&amp;";",W$1007))),OR(UPPER(TRIM(Datos!W193&amp;""))="SÍ",UPPER(TRIM(Datos!W193&amp;""))="SI",UPPER(TRIM(Datos!W193&amp;""))="NO"),IF(ISNUMBER(Datos!W193),AND(OR(W$1005="",Datos!W193&gt;=W$1005),OR(W$1006="",Datos!W193&lt;=W$1006)),FALSE),TRUE))))</f>
        <v>0.0</v>
      </c>
      <c r="X193">
        <f>IF(Datos!X193="",0,IF(AND(X$1008&lt;&gt;"",Datos!X193=X$1008),0,IF(X$1004=0,0,1-CHOOSE(X$1004,IF(ISNUMBER(Datos!X193),AND(OR(X$1005="",Datos!X193&gt;=X$1005),OR(X$1006="",Datos!X193&lt;=X$1006)),FALSE),IF(ISNUMBER(Datos!X193),AND(Datos!X193=INT(Datos!X193),AND(OR(X$1005="",Datos!X193&gt;=X$1005),OR(X$1006="",Datos!X193&lt;=X$1006))),FALSE),OR(ISNUMBER(FIND(";"&amp;UPPER(TRIM(Datos!X193&amp;""))&amp;"=",X$1007)),ISNUMBER(FIND(";"&amp;UPPER(TRIM(Datos!X193&amp;""))&amp;";",X$1007))),OR(UPPER(TRIM(Datos!X193&amp;""))="SÍ",UPPER(TRIM(Datos!X193&amp;""))="SI",UPPER(TRIM(Datos!X193&amp;""))="NO"),IF(ISNUMBER(Datos!X193),AND(OR(X$1005="",Datos!X193&gt;=X$1005),OR(X$1006="",Datos!X193&lt;=X$1006)),FALSE),TRUE))))</f>
        <v>0.0</v>
      </c>
      <c r="Y193">
        <f>IF(Datos!Y193="",0,IF(AND(Y$1008&lt;&gt;"",Datos!Y193=Y$1008),0,IF(Y$1004=0,0,1-CHOOSE(Y$1004,IF(ISNUMBER(Datos!Y193),AND(OR(Y$1005="",Datos!Y193&gt;=Y$1005),OR(Y$1006="",Datos!Y193&lt;=Y$1006)),FALSE),IF(ISNUMBER(Datos!Y193),AND(Datos!Y193=INT(Datos!Y193),AND(OR(Y$1005="",Datos!Y193&gt;=Y$1005),OR(Y$1006="",Datos!Y193&lt;=Y$1006))),FALSE),OR(ISNUMBER(FIND(";"&amp;UPPER(TRIM(Datos!Y193&amp;""))&amp;"=",Y$1007)),ISNUMBER(FIND(";"&amp;UPPER(TRIM(Datos!Y193&amp;""))&amp;";",Y$1007))),OR(UPPER(TRIM(Datos!Y193&amp;""))="SÍ",UPPER(TRIM(Datos!Y193&amp;""))="SI",UPPER(TRIM(Datos!Y193&amp;""))="NO"),IF(ISNUMBER(Datos!Y193),AND(OR(Y$1005="",Datos!Y193&gt;=Y$1005),OR(Y$1006="",Datos!Y193&lt;=Y$1006)),FALSE),TRUE))))</f>
        <v>0.0</v>
      </c>
      <c r="Z193">
        <f>IF(Datos!Z193="",0,IF(AND(Z$1008&lt;&gt;"",Datos!Z193=Z$1008),0,IF(Z$1004=0,0,1-CHOOSE(Z$1004,IF(ISNUMBER(Datos!Z193),AND(OR(Z$1005="",Datos!Z193&gt;=Z$1005),OR(Z$1006="",Datos!Z193&lt;=Z$1006)),FALSE),IF(ISNUMBER(Datos!Z193),AND(Datos!Z193=INT(Datos!Z193),AND(OR(Z$1005="",Datos!Z193&gt;=Z$1005),OR(Z$1006="",Datos!Z193&lt;=Z$1006))),FALSE),OR(ISNUMBER(FIND(";"&amp;UPPER(TRIM(Datos!Z193&amp;""))&amp;"=",Z$1007)),ISNUMBER(FIND(";"&amp;UPPER(TRIM(Datos!Z193&amp;""))&amp;";",Z$1007))),OR(UPPER(TRIM(Datos!Z193&amp;""))="SÍ",UPPER(TRIM(Datos!Z193&amp;""))="SI",UPPER(TRIM(Datos!Z193&amp;""))="NO"),IF(ISNUMBER(Datos!Z193),AND(OR(Z$1005="",Datos!Z193&gt;=Z$1005),OR(Z$1006="",Datos!Z193&lt;=Z$1006)),FALSE),TRUE))))</f>
        <v>0.0</v>
      </c>
      <c r="AA193">
        <f>IF(Datos!AA193="",0,IF(AND(AA$1008&lt;&gt;"",Datos!AA193=AA$1008),0,IF(AA$1004=0,0,1-CHOOSE(AA$1004,IF(ISNUMBER(Datos!AA193),AND(OR(AA$1005="",Datos!AA193&gt;=AA$1005),OR(AA$1006="",Datos!AA193&lt;=AA$1006)),FALSE),IF(ISNUMBER(Datos!AA193),AND(Datos!AA193=INT(Datos!AA193),AND(OR(AA$1005="",Datos!AA193&gt;=AA$1005),OR(AA$1006="",Datos!AA193&lt;=AA$1006))),FALSE),OR(ISNUMBER(FIND(";"&amp;UPPER(TRIM(Datos!AA193&amp;""))&amp;"=",AA$1007)),ISNUMBER(FIND(";"&amp;UPPER(TRIM(Datos!AA193&amp;""))&amp;";",AA$1007))),OR(UPPER(TRIM(Datos!AA193&amp;""))="SÍ",UPPER(TRIM(Datos!AA193&amp;""))="SI",UPPER(TRIM(Datos!AA193&amp;""))="NO"),IF(ISNUMBER(Datos!AA193),AND(OR(AA$1005="",Datos!AA193&gt;=AA$1005),OR(AA$1006="",Datos!AA193&lt;=AA$1006)),FALSE),TRUE))))</f>
        <v>0.0</v>
      </c>
      <c r="AB193">
        <f>IF(Datos!AB193="",0,IF(AND(AB$1008&lt;&gt;"",Datos!AB193=AB$1008),0,IF(AB$1004=0,0,1-CHOOSE(AB$1004,IF(ISNUMBER(Datos!AB193),AND(OR(AB$1005="",Datos!AB193&gt;=AB$1005),OR(AB$1006="",Datos!AB193&lt;=AB$1006)),FALSE),IF(ISNUMBER(Datos!AB193),AND(Datos!AB193=INT(Datos!AB193),AND(OR(AB$1005="",Datos!AB193&gt;=AB$1005),OR(AB$1006="",Datos!AB193&lt;=AB$1006))),FALSE),OR(ISNUMBER(FIND(";"&amp;UPPER(TRIM(Datos!AB193&amp;""))&amp;"=",AB$1007)),ISNUMBER(FIND(";"&amp;UPPER(TRIM(Datos!AB193&amp;""))&amp;";",AB$1007))),OR(UPPER(TRIM(Datos!AB193&amp;""))="SÍ",UPPER(TRIM(Datos!AB193&amp;""))="SI",UPPER(TRIM(Datos!AB193&amp;""))="NO"),IF(ISNUMBER(Datos!AB193),AND(OR(AB$1005="",Datos!AB193&gt;=AB$1005),OR(AB$1006="",Datos!AB193&lt;=AB$1006)),FALSE),TRUE))))</f>
        <v>0.0</v>
      </c>
      <c r="AC193">
        <f>IF(Datos!AC193="",0,IF(AND(AC$1008&lt;&gt;"",Datos!AC193=AC$1008),0,IF(AC$1004=0,0,1-CHOOSE(AC$1004,IF(ISNUMBER(Datos!AC193),AND(OR(AC$1005="",Datos!AC193&gt;=AC$1005),OR(AC$1006="",Datos!AC193&lt;=AC$1006)),FALSE),IF(ISNUMBER(Datos!AC193),AND(Datos!AC193=INT(Datos!AC193),AND(OR(AC$1005="",Datos!AC193&gt;=AC$1005),OR(AC$1006="",Datos!AC193&lt;=AC$1006))),FALSE),OR(ISNUMBER(FIND(";"&amp;UPPER(TRIM(Datos!AC193&amp;""))&amp;"=",AC$1007)),ISNUMBER(FIND(";"&amp;UPPER(TRIM(Datos!AC193&amp;""))&amp;";",AC$1007))),OR(UPPER(TRIM(Datos!AC193&amp;""))="SÍ",UPPER(TRIM(Datos!AC193&amp;""))="SI",UPPER(TRIM(Datos!AC193&amp;""))="NO"),IF(ISNUMBER(Datos!AC193),AND(OR(AC$1005="",Datos!AC193&gt;=AC$1005),OR(AC$1006="",Datos!AC193&lt;=AC$1006)),FALSE),TRUE))))</f>
        <v>0.0</v>
      </c>
      <c r="AD193">
        <f>IF(Datos!AD193="",0,IF(AND(AD$1008&lt;&gt;"",Datos!AD193=AD$1008),0,IF(AD$1004=0,0,1-CHOOSE(AD$1004,IF(ISNUMBER(Datos!AD193),AND(OR(AD$1005="",Datos!AD193&gt;=AD$1005),OR(AD$1006="",Datos!AD193&lt;=AD$1006)),FALSE),IF(ISNUMBER(Datos!AD193),AND(Datos!AD193=INT(Datos!AD193),AND(OR(AD$1005="",Datos!AD193&gt;=AD$1005),OR(AD$1006="",Datos!AD193&lt;=AD$1006))),FALSE),OR(ISNUMBER(FIND(";"&amp;UPPER(TRIM(Datos!AD193&amp;""))&amp;"=",AD$1007)),ISNUMBER(FIND(";"&amp;UPPER(TRIM(Datos!AD193&amp;""))&amp;";",AD$1007))),OR(UPPER(TRIM(Datos!AD193&amp;""))="SÍ",UPPER(TRIM(Datos!AD193&amp;""))="SI",UPPER(TRIM(Datos!AD193&amp;""))="NO"),IF(ISNUMBER(Datos!AD193),AND(OR(AD$1005="",Datos!AD193&gt;=AD$1005),OR(AD$1006="",Datos!AD193&lt;=AD$1006)),FALSE),TRUE))))</f>
        <v>0.0</v>
      </c>
      <c r="AE193">
        <f>IF(Datos!AE193="",0,IF(AND(AE$1008&lt;&gt;"",Datos!AE193=AE$1008),0,IF(AE$1004=0,0,1-CHOOSE(AE$1004,IF(ISNUMBER(Datos!AE193),AND(OR(AE$1005="",Datos!AE193&gt;=AE$1005),OR(AE$1006="",Datos!AE193&lt;=AE$1006)),FALSE),IF(ISNUMBER(Datos!AE193),AND(Datos!AE193=INT(Datos!AE193),AND(OR(AE$1005="",Datos!AE193&gt;=AE$1005),OR(AE$1006="",Datos!AE193&lt;=AE$1006))),FALSE),OR(ISNUMBER(FIND(";"&amp;UPPER(TRIM(Datos!AE193&amp;""))&amp;"=",AE$1007)),ISNUMBER(FIND(";"&amp;UPPER(TRIM(Datos!AE193&amp;""))&amp;";",AE$1007))),OR(UPPER(TRIM(Datos!AE193&amp;""))="SÍ",UPPER(TRIM(Datos!AE193&amp;""))="SI",UPPER(TRIM(Datos!AE193&amp;""))="NO"),IF(ISNUMBER(Datos!AE193),AND(OR(AE$1005="",Datos!AE193&gt;=AE$1005),OR(AE$1006="",Datos!AE193&lt;=AE$1006)),FALSE),TRUE))))</f>
        <v>0.0</v>
      </c>
    </row>
    <row r="194" spans="2:31">
      <c r="B194">
        <f>IF(Datos!B194="",0,IF(AND(B$1008&lt;&gt;"",Datos!B194=B$1008),0,IF(B$1004=0,0,1-CHOOSE(B$1004,IF(ISNUMBER(Datos!B194),AND(OR(B$1005="",Datos!B194&gt;=B$1005),OR(B$1006="",Datos!B194&lt;=B$1006)),FALSE),IF(ISNUMBER(Datos!B194),AND(Datos!B194=INT(Datos!B194),AND(OR(B$1005="",Datos!B194&gt;=B$1005),OR(B$1006="",Datos!B194&lt;=B$1006))),FALSE),OR(ISNUMBER(FIND(";"&amp;UPPER(TRIM(Datos!B194&amp;""))&amp;"=",B$1007)),ISNUMBER(FIND(";"&amp;UPPER(TRIM(Datos!B194&amp;""))&amp;";",B$1007))),OR(UPPER(TRIM(Datos!B194&amp;""))="SÍ",UPPER(TRIM(Datos!B194&amp;""))="SI",UPPER(TRIM(Datos!B194&amp;""))="NO"),IF(ISNUMBER(Datos!B194),AND(OR(B$1005="",Datos!B194&gt;=B$1005),OR(B$1006="",Datos!B194&lt;=B$1006)),FALSE),TRUE))))</f>
        <v>0.0</v>
      </c>
      <c r="C194">
        <f>IF(Datos!C194="",0,IF(AND(C$1008&lt;&gt;"",Datos!C194=C$1008),0,IF(C$1004=0,0,1-CHOOSE(C$1004,IF(ISNUMBER(Datos!C194),AND(OR(C$1005="",Datos!C194&gt;=C$1005),OR(C$1006="",Datos!C194&lt;=C$1006)),FALSE),IF(ISNUMBER(Datos!C194),AND(Datos!C194=INT(Datos!C194),AND(OR(C$1005="",Datos!C194&gt;=C$1005),OR(C$1006="",Datos!C194&lt;=C$1006))),FALSE),OR(ISNUMBER(FIND(";"&amp;UPPER(TRIM(Datos!C194&amp;""))&amp;"=",C$1007)),ISNUMBER(FIND(";"&amp;UPPER(TRIM(Datos!C194&amp;""))&amp;";",C$1007))),OR(UPPER(TRIM(Datos!C194&amp;""))="SÍ",UPPER(TRIM(Datos!C194&amp;""))="SI",UPPER(TRIM(Datos!C194&amp;""))="NO"),IF(ISNUMBER(Datos!C194),AND(OR(C$1005="",Datos!C194&gt;=C$1005),OR(C$1006="",Datos!C194&lt;=C$1006)),FALSE),TRUE))))</f>
        <v>0.0</v>
      </c>
      <c r="D194">
        <f>IF(Datos!D194="",0,IF(AND(D$1008&lt;&gt;"",Datos!D194=D$1008),0,IF(D$1004=0,0,1-CHOOSE(D$1004,IF(ISNUMBER(Datos!D194),AND(OR(D$1005="",Datos!D194&gt;=D$1005),OR(D$1006="",Datos!D194&lt;=D$1006)),FALSE),IF(ISNUMBER(Datos!D194),AND(Datos!D194=INT(Datos!D194),AND(OR(D$1005="",Datos!D194&gt;=D$1005),OR(D$1006="",Datos!D194&lt;=D$1006))),FALSE),OR(ISNUMBER(FIND(";"&amp;UPPER(TRIM(Datos!D194&amp;""))&amp;"=",D$1007)),ISNUMBER(FIND(";"&amp;UPPER(TRIM(Datos!D194&amp;""))&amp;";",D$1007))),OR(UPPER(TRIM(Datos!D194&amp;""))="SÍ",UPPER(TRIM(Datos!D194&amp;""))="SI",UPPER(TRIM(Datos!D194&amp;""))="NO"),IF(ISNUMBER(Datos!D194),AND(OR(D$1005="",Datos!D194&gt;=D$1005),OR(D$1006="",Datos!D194&lt;=D$1006)),FALSE),TRUE))))</f>
        <v>0.0</v>
      </c>
      <c r="E194">
        <f>IF(Datos!E194="",0,IF(AND(E$1008&lt;&gt;"",Datos!E194=E$1008),0,IF(E$1004=0,0,1-CHOOSE(E$1004,IF(ISNUMBER(Datos!E194),AND(OR(E$1005="",Datos!E194&gt;=E$1005),OR(E$1006="",Datos!E194&lt;=E$1006)),FALSE),IF(ISNUMBER(Datos!E194),AND(Datos!E194=INT(Datos!E194),AND(OR(E$1005="",Datos!E194&gt;=E$1005),OR(E$1006="",Datos!E194&lt;=E$1006))),FALSE),OR(ISNUMBER(FIND(";"&amp;UPPER(TRIM(Datos!E194&amp;""))&amp;"=",E$1007)),ISNUMBER(FIND(";"&amp;UPPER(TRIM(Datos!E194&amp;""))&amp;";",E$1007))),OR(UPPER(TRIM(Datos!E194&amp;""))="SÍ",UPPER(TRIM(Datos!E194&amp;""))="SI",UPPER(TRIM(Datos!E194&amp;""))="NO"),IF(ISNUMBER(Datos!E194),AND(OR(E$1005="",Datos!E194&gt;=E$1005),OR(E$1006="",Datos!E194&lt;=E$1006)),FALSE),TRUE))))</f>
        <v>0.0</v>
      </c>
      <c r="F194">
        <f>IF(Datos!F194="",0,IF(AND(F$1008&lt;&gt;"",Datos!F194=F$1008),0,IF(F$1004=0,0,1-CHOOSE(F$1004,IF(ISNUMBER(Datos!F194),AND(OR(F$1005="",Datos!F194&gt;=F$1005),OR(F$1006="",Datos!F194&lt;=F$1006)),FALSE),IF(ISNUMBER(Datos!F194),AND(Datos!F194=INT(Datos!F194),AND(OR(F$1005="",Datos!F194&gt;=F$1005),OR(F$1006="",Datos!F194&lt;=F$1006))),FALSE),OR(ISNUMBER(FIND(";"&amp;UPPER(TRIM(Datos!F194&amp;""))&amp;"=",F$1007)),ISNUMBER(FIND(";"&amp;UPPER(TRIM(Datos!F194&amp;""))&amp;";",F$1007))),OR(UPPER(TRIM(Datos!F194&amp;""))="SÍ",UPPER(TRIM(Datos!F194&amp;""))="SI",UPPER(TRIM(Datos!F194&amp;""))="NO"),IF(ISNUMBER(Datos!F194),AND(OR(F$1005="",Datos!F194&gt;=F$1005),OR(F$1006="",Datos!F194&lt;=F$1006)),FALSE),TRUE))))</f>
        <v>0.0</v>
      </c>
      <c r="G194">
        <f>IF(Datos!G194="",0,IF(AND(G$1008&lt;&gt;"",Datos!G194=G$1008),0,IF(G$1004=0,0,1-CHOOSE(G$1004,IF(ISNUMBER(Datos!G194),AND(OR(G$1005="",Datos!G194&gt;=G$1005),OR(G$1006="",Datos!G194&lt;=G$1006)),FALSE),IF(ISNUMBER(Datos!G194),AND(Datos!G194=INT(Datos!G194),AND(OR(G$1005="",Datos!G194&gt;=G$1005),OR(G$1006="",Datos!G194&lt;=G$1006))),FALSE),OR(ISNUMBER(FIND(";"&amp;UPPER(TRIM(Datos!G194&amp;""))&amp;"=",G$1007)),ISNUMBER(FIND(";"&amp;UPPER(TRIM(Datos!G194&amp;""))&amp;";",G$1007))),OR(UPPER(TRIM(Datos!G194&amp;""))="SÍ",UPPER(TRIM(Datos!G194&amp;""))="SI",UPPER(TRIM(Datos!G194&amp;""))="NO"),IF(ISNUMBER(Datos!G194),AND(OR(G$1005="",Datos!G194&gt;=G$1005),OR(G$1006="",Datos!G194&lt;=G$1006)),FALSE),TRUE))))</f>
        <v>0.0</v>
      </c>
      <c r="H194">
        <f>IF(Datos!H194="",0,IF(AND(H$1008&lt;&gt;"",Datos!H194=H$1008),0,IF(H$1004=0,0,1-CHOOSE(H$1004,IF(ISNUMBER(Datos!H194),AND(OR(H$1005="",Datos!H194&gt;=H$1005),OR(H$1006="",Datos!H194&lt;=H$1006)),FALSE),IF(ISNUMBER(Datos!H194),AND(Datos!H194=INT(Datos!H194),AND(OR(H$1005="",Datos!H194&gt;=H$1005),OR(H$1006="",Datos!H194&lt;=H$1006))),FALSE),OR(ISNUMBER(FIND(";"&amp;UPPER(TRIM(Datos!H194&amp;""))&amp;"=",H$1007)),ISNUMBER(FIND(";"&amp;UPPER(TRIM(Datos!H194&amp;""))&amp;";",H$1007))),OR(UPPER(TRIM(Datos!H194&amp;""))="SÍ",UPPER(TRIM(Datos!H194&amp;""))="SI",UPPER(TRIM(Datos!H194&amp;""))="NO"),IF(ISNUMBER(Datos!H194),AND(OR(H$1005="",Datos!H194&gt;=H$1005),OR(H$1006="",Datos!H194&lt;=H$1006)),FALSE),TRUE))))</f>
        <v>0.0</v>
      </c>
      <c r="I194">
        <f>IF(Datos!I194="",0,IF(AND(I$1008&lt;&gt;"",Datos!I194=I$1008),0,IF(I$1004=0,0,1-CHOOSE(I$1004,IF(ISNUMBER(Datos!I194),AND(OR(I$1005="",Datos!I194&gt;=I$1005),OR(I$1006="",Datos!I194&lt;=I$1006)),FALSE),IF(ISNUMBER(Datos!I194),AND(Datos!I194=INT(Datos!I194),AND(OR(I$1005="",Datos!I194&gt;=I$1005),OR(I$1006="",Datos!I194&lt;=I$1006))),FALSE),OR(ISNUMBER(FIND(";"&amp;UPPER(TRIM(Datos!I194&amp;""))&amp;"=",I$1007)),ISNUMBER(FIND(";"&amp;UPPER(TRIM(Datos!I194&amp;""))&amp;";",I$1007))),OR(UPPER(TRIM(Datos!I194&amp;""))="SÍ",UPPER(TRIM(Datos!I194&amp;""))="SI",UPPER(TRIM(Datos!I194&amp;""))="NO"),IF(ISNUMBER(Datos!I194),AND(OR(I$1005="",Datos!I194&gt;=I$1005),OR(I$1006="",Datos!I194&lt;=I$1006)),FALSE),TRUE))))</f>
        <v>0.0</v>
      </c>
      <c r="J194">
        <f>IF(Datos!J194="",0,IF(AND(J$1008&lt;&gt;"",Datos!J194=J$1008),0,IF(J$1004=0,0,1-CHOOSE(J$1004,IF(ISNUMBER(Datos!J194),AND(OR(J$1005="",Datos!J194&gt;=J$1005),OR(J$1006="",Datos!J194&lt;=J$1006)),FALSE),IF(ISNUMBER(Datos!J194),AND(Datos!J194=INT(Datos!J194),AND(OR(J$1005="",Datos!J194&gt;=J$1005),OR(J$1006="",Datos!J194&lt;=J$1006))),FALSE),OR(ISNUMBER(FIND(";"&amp;UPPER(TRIM(Datos!J194&amp;""))&amp;"=",J$1007)),ISNUMBER(FIND(";"&amp;UPPER(TRIM(Datos!J194&amp;""))&amp;";",J$1007))),OR(UPPER(TRIM(Datos!J194&amp;""))="SÍ",UPPER(TRIM(Datos!J194&amp;""))="SI",UPPER(TRIM(Datos!J194&amp;""))="NO"),IF(ISNUMBER(Datos!J194),AND(OR(J$1005="",Datos!J194&gt;=J$1005),OR(J$1006="",Datos!J194&lt;=J$1006)),FALSE),TRUE))))</f>
        <v>0.0</v>
      </c>
      <c r="K194">
        <f>IF(Datos!K194="",0,IF(AND(K$1008&lt;&gt;"",Datos!K194=K$1008),0,IF(K$1004=0,0,1-CHOOSE(K$1004,IF(ISNUMBER(Datos!K194),AND(OR(K$1005="",Datos!K194&gt;=K$1005),OR(K$1006="",Datos!K194&lt;=K$1006)),FALSE),IF(ISNUMBER(Datos!K194),AND(Datos!K194=INT(Datos!K194),AND(OR(K$1005="",Datos!K194&gt;=K$1005),OR(K$1006="",Datos!K194&lt;=K$1006))),FALSE),OR(ISNUMBER(FIND(";"&amp;UPPER(TRIM(Datos!K194&amp;""))&amp;"=",K$1007)),ISNUMBER(FIND(";"&amp;UPPER(TRIM(Datos!K194&amp;""))&amp;";",K$1007))),OR(UPPER(TRIM(Datos!K194&amp;""))="SÍ",UPPER(TRIM(Datos!K194&amp;""))="SI",UPPER(TRIM(Datos!K194&amp;""))="NO"),IF(ISNUMBER(Datos!K194),AND(OR(K$1005="",Datos!K194&gt;=K$1005),OR(K$1006="",Datos!K194&lt;=K$1006)),FALSE),TRUE))))</f>
        <v>0.0</v>
      </c>
      <c r="L194">
        <f>IF(Datos!L194="",0,IF(AND(L$1008&lt;&gt;"",Datos!L194=L$1008),0,IF(L$1004=0,0,1-CHOOSE(L$1004,IF(ISNUMBER(Datos!L194),AND(OR(L$1005="",Datos!L194&gt;=L$1005),OR(L$1006="",Datos!L194&lt;=L$1006)),FALSE),IF(ISNUMBER(Datos!L194),AND(Datos!L194=INT(Datos!L194),AND(OR(L$1005="",Datos!L194&gt;=L$1005),OR(L$1006="",Datos!L194&lt;=L$1006))),FALSE),OR(ISNUMBER(FIND(";"&amp;UPPER(TRIM(Datos!L194&amp;""))&amp;"=",L$1007)),ISNUMBER(FIND(";"&amp;UPPER(TRIM(Datos!L194&amp;""))&amp;";",L$1007))),OR(UPPER(TRIM(Datos!L194&amp;""))="SÍ",UPPER(TRIM(Datos!L194&amp;""))="SI",UPPER(TRIM(Datos!L194&amp;""))="NO"),IF(ISNUMBER(Datos!L194),AND(OR(L$1005="",Datos!L194&gt;=L$1005),OR(L$1006="",Datos!L194&lt;=L$1006)),FALSE),TRUE))))</f>
        <v>0.0</v>
      </c>
      <c r="M194">
        <f>IF(Datos!M194="",0,IF(AND(M$1008&lt;&gt;"",Datos!M194=M$1008),0,IF(M$1004=0,0,1-CHOOSE(M$1004,IF(ISNUMBER(Datos!M194),AND(OR(M$1005="",Datos!M194&gt;=M$1005),OR(M$1006="",Datos!M194&lt;=M$1006)),FALSE),IF(ISNUMBER(Datos!M194),AND(Datos!M194=INT(Datos!M194),AND(OR(M$1005="",Datos!M194&gt;=M$1005),OR(M$1006="",Datos!M194&lt;=M$1006))),FALSE),OR(ISNUMBER(FIND(";"&amp;UPPER(TRIM(Datos!M194&amp;""))&amp;"=",M$1007)),ISNUMBER(FIND(";"&amp;UPPER(TRIM(Datos!M194&amp;""))&amp;";",M$1007))),OR(UPPER(TRIM(Datos!M194&amp;""))="SÍ",UPPER(TRIM(Datos!M194&amp;""))="SI",UPPER(TRIM(Datos!M194&amp;""))="NO"),IF(ISNUMBER(Datos!M194),AND(OR(M$1005="",Datos!M194&gt;=M$1005),OR(M$1006="",Datos!M194&lt;=M$1006)),FALSE),TRUE))))</f>
        <v>0.0</v>
      </c>
      <c r="N194">
        <f>IF(Datos!N194="",0,IF(AND(N$1008&lt;&gt;"",Datos!N194=N$1008),0,IF(N$1004=0,0,1-CHOOSE(N$1004,IF(ISNUMBER(Datos!N194),AND(OR(N$1005="",Datos!N194&gt;=N$1005),OR(N$1006="",Datos!N194&lt;=N$1006)),FALSE),IF(ISNUMBER(Datos!N194),AND(Datos!N194=INT(Datos!N194),AND(OR(N$1005="",Datos!N194&gt;=N$1005),OR(N$1006="",Datos!N194&lt;=N$1006))),FALSE),OR(ISNUMBER(FIND(";"&amp;UPPER(TRIM(Datos!N194&amp;""))&amp;"=",N$1007)),ISNUMBER(FIND(";"&amp;UPPER(TRIM(Datos!N194&amp;""))&amp;";",N$1007))),OR(UPPER(TRIM(Datos!N194&amp;""))="SÍ",UPPER(TRIM(Datos!N194&amp;""))="SI",UPPER(TRIM(Datos!N194&amp;""))="NO"),IF(ISNUMBER(Datos!N194),AND(OR(N$1005="",Datos!N194&gt;=N$1005),OR(N$1006="",Datos!N194&lt;=N$1006)),FALSE),TRUE))))</f>
        <v>0.0</v>
      </c>
      <c r="O194">
        <f>IF(Datos!O194="",0,IF(AND(O$1008&lt;&gt;"",Datos!O194=O$1008),0,IF(O$1004=0,0,1-CHOOSE(O$1004,IF(ISNUMBER(Datos!O194),AND(OR(O$1005="",Datos!O194&gt;=O$1005),OR(O$1006="",Datos!O194&lt;=O$1006)),FALSE),IF(ISNUMBER(Datos!O194),AND(Datos!O194=INT(Datos!O194),AND(OR(O$1005="",Datos!O194&gt;=O$1005),OR(O$1006="",Datos!O194&lt;=O$1006))),FALSE),OR(ISNUMBER(FIND(";"&amp;UPPER(TRIM(Datos!O194&amp;""))&amp;"=",O$1007)),ISNUMBER(FIND(";"&amp;UPPER(TRIM(Datos!O194&amp;""))&amp;";",O$1007))),OR(UPPER(TRIM(Datos!O194&amp;""))="SÍ",UPPER(TRIM(Datos!O194&amp;""))="SI",UPPER(TRIM(Datos!O194&amp;""))="NO"),IF(ISNUMBER(Datos!O194),AND(OR(O$1005="",Datos!O194&gt;=O$1005),OR(O$1006="",Datos!O194&lt;=O$1006)),FALSE),TRUE))))</f>
        <v>0.0</v>
      </c>
      <c r="P194">
        <f>IF(Datos!P194="",0,IF(AND(P$1008&lt;&gt;"",Datos!P194=P$1008),0,IF(P$1004=0,0,1-CHOOSE(P$1004,IF(ISNUMBER(Datos!P194),AND(OR(P$1005="",Datos!P194&gt;=P$1005),OR(P$1006="",Datos!P194&lt;=P$1006)),FALSE),IF(ISNUMBER(Datos!P194),AND(Datos!P194=INT(Datos!P194),AND(OR(P$1005="",Datos!P194&gt;=P$1005),OR(P$1006="",Datos!P194&lt;=P$1006))),FALSE),OR(ISNUMBER(FIND(";"&amp;UPPER(TRIM(Datos!P194&amp;""))&amp;"=",P$1007)),ISNUMBER(FIND(";"&amp;UPPER(TRIM(Datos!P194&amp;""))&amp;";",P$1007))),OR(UPPER(TRIM(Datos!P194&amp;""))="SÍ",UPPER(TRIM(Datos!P194&amp;""))="SI",UPPER(TRIM(Datos!P194&amp;""))="NO"),IF(ISNUMBER(Datos!P194),AND(OR(P$1005="",Datos!P194&gt;=P$1005),OR(P$1006="",Datos!P194&lt;=P$1006)),FALSE),TRUE))))</f>
        <v>0.0</v>
      </c>
      <c r="Q194">
        <f>IF(Datos!Q194="",0,IF(AND(Q$1008&lt;&gt;"",Datos!Q194=Q$1008),0,IF(Q$1004=0,0,1-CHOOSE(Q$1004,IF(ISNUMBER(Datos!Q194),AND(OR(Q$1005="",Datos!Q194&gt;=Q$1005),OR(Q$1006="",Datos!Q194&lt;=Q$1006)),FALSE),IF(ISNUMBER(Datos!Q194),AND(Datos!Q194=INT(Datos!Q194),AND(OR(Q$1005="",Datos!Q194&gt;=Q$1005),OR(Q$1006="",Datos!Q194&lt;=Q$1006))),FALSE),OR(ISNUMBER(FIND(";"&amp;UPPER(TRIM(Datos!Q194&amp;""))&amp;"=",Q$1007)),ISNUMBER(FIND(";"&amp;UPPER(TRIM(Datos!Q194&amp;""))&amp;";",Q$1007))),OR(UPPER(TRIM(Datos!Q194&amp;""))="SÍ",UPPER(TRIM(Datos!Q194&amp;""))="SI",UPPER(TRIM(Datos!Q194&amp;""))="NO"),IF(ISNUMBER(Datos!Q194),AND(OR(Q$1005="",Datos!Q194&gt;=Q$1005),OR(Q$1006="",Datos!Q194&lt;=Q$1006)),FALSE),TRUE))))</f>
        <v>0.0</v>
      </c>
      <c r="R194">
        <f>IF(Datos!R194="",0,IF(AND(R$1008&lt;&gt;"",Datos!R194=R$1008),0,IF(R$1004=0,0,1-CHOOSE(R$1004,IF(ISNUMBER(Datos!R194),AND(OR(R$1005="",Datos!R194&gt;=R$1005),OR(R$1006="",Datos!R194&lt;=R$1006)),FALSE),IF(ISNUMBER(Datos!R194),AND(Datos!R194=INT(Datos!R194),AND(OR(R$1005="",Datos!R194&gt;=R$1005),OR(R$1006="",Datos!R194&lt;=R$1006))),FALSE),OR(ISNUMBER(FIND(";"&amp;UPPER(TRIM(Datos!R194&amp;""))&amp;"=",R$1007)),ISNUMBER(FIND(";"&amp;UPPER(TRIM(Datos!R194&amp;""))&amp;";",R$1007))),OR(UPPER(TRIM(Datos!R194&amp;""))="SÍ",UPPER(TRIM(Datos!R194&amp;""))="SI",UPPER(TRIM(Datos!R194&amp;""))="NO"),IF(ISNUMBER(Datos!R194),AND(OR(R$1005="",Datos!R194&gt;=R$1005),OR(R$1006="",Datos!R194&lt;=R$1006)),FALSE),TRUE))))</f>
        <v>0.0</v>
      </c>
      <c r="S194">
        <f>IF(Datos!S194="",0,IF(AND(S$1008&lt;&gt;"",Datos!S194=S$1008),0,IF(S$1004=0,0,1-CHOOSE(S$1004,IF(ISNUMBER(Datos!S194),AND(OR(S$1005="",Datos!S194&gt;=S$1005),OR(S$1006="",Datos!S194&lt;=S$1006)),FALSE),IF(ISNUMBER(Datos!S194),AND(Datos!S194=INT(Datos!S194),AND(OR(S$1005="",Datos!S194&gt;=S$1005),OR(S$1006="",Datos!S194&lt;=S$1006))),FALSE),OR(ISNUMBER(FIND(";"&amp;UPPER(TRIM(Datos!S194&amp;""))&amp;"=",S$1007)),ISNUMBER(FIND(";"&amp;UPPER(TRIM(Datos!S194&amp;""))&amp;";",S$1007))),OR(UPPER(TRIM(Datos!S194&amp;""))="SÍ",UPPER(TRIM(Datos!S194&amp;""))="SI",UPPER(TRIM(Datos!S194&amp;""))="NO"),IF(ISNUMBER(Datos!S194),AND(OR(S$1005="",Datos!S194&gt;=S$1005),OR(S$1006="",Datos!S194&lt;=S$1006)),FALSE),TRUE))))</f>
        <v>0.0</v>
      </c>
      <c r="T194">
        <f>IF(Datos!T194="",0,IF(AND(T$1008&lt;&gt;"",Datos!T194=T$1008),0,IF(T$1004=0,0,1-CHOOSE(T$1004,IF(ISNUMBER(Datos!T194),AND(OR(T$1005="",Datos!T194&gt;=T$1005),OR(T$1006="",Datos!T194&lt;=T$1006)),FALSE),IF(ISNUMBER(Datos!T194),AND(Datos!T194=INT(Datos!T194),AND(OR(T$1005="",Datos!T194&gt;=T$1005),OR(T$1006="",Datos!T194&lt;=T$1006))),FALSE),OR(ISNUMBER(FIND(";"&amp;UPPER(TRIM(Datos!T194&amp;""))&amp;"=",T$1007)),ISNUMBER(FIND(";"&amp;UPPER(TRIM(Datos!T194&amp;""))&amp;";",T$1007))),OR(UPPER(TRIM(Datos!T194&amp;""))="SÍ",UPPER(TRIM(Datos!T194&amp;""))="SI",UPPER(TRIM(Datos!T194&amp;""))="NO"),IF(ISNUMBER(Datos!T194),AND(OR(T$1005="",Datos!T194&gt;=T$1005),OR(T$1006="",Datos!T194&lt;=T$1006)),FALSE),TRUE))))</f>
        <v>0.0</v>
      </c>
      <c r="U194">
        <f>IF(Datos!U194="",0,IF(AND(U$1008&lt;&gt;"",Datos!U194=U$1008),0,IF(U$1004=0,0,1-CHOOSE(U$1004,IF(ISNUMBER(Datos!U194),AND(OR(U$1005="",Datos!U194&gt;=U$1005),OR(U$1006="",Datos!U194&lt;=U$1006)),FALSE),IF(ISNUMBER(Datos!U194),AND(Datos!U194=INT(Datos!U194),AND(OR(U$1005="",Datos!U194&gt;=U$1005),OR(U$1006="",Datos!U194&lt;=U$1006))),FALSE),OR(ISNUMBER(FIND(";"&amp;UPPER(TRIM(Datos!U194&amp;""))&amp;"=",U$1007)),ISNUMBER(FIND(";"&amp;UPPER(TRIM(Datos!U194&amp;""))&amp;";",U$1007))),OR(UPPER(TRIM(Datos!U194&amp;""))="SÍ",UPPER(TRIM(Datos!U194&amp;""))="SI",UPPER(TRIM(Datos!U194&amp;""))="NO"),IF(ISNUMBER(Datos!U194),AND(OR(U$1005="",Datos!U194&gt;=U$1005),OR(U$1006="",Datos!U194&lt;=U$1006)),FALSE),TRUE))))</f>
        <v>0.0</v>
      </c>
      <c r="V194">
        <f>IF(Datos!V194="",0,IF(AND(V$1008&lt;&gt;"",Datos!V194=V$1008),0,IF(V$1004=0,0,1-CHOOSE(V$1004,IF(ISNUMBER(Datos!V194),AND(OR(V$1005="",Datos!V194&gt;=V$1005),OR(V$1006="",Datos!V194&lt;=V$1006)),FALSE),IF(ISNUMBER(Datos!V194),AND(Datos!V194=INT(Datos!V194),AND(OR(V$1005="",Datos!V194&gt;=V$1005),OR(V$1006="",Datos!V194&lt;=V$1006))),FALSE),OR(ISNUMBER(FIND(";"&amp;UPPER(TRIM(Datos!V194&amp;""))&amp;"=",V$1007)),ISNUMBER(FIND(";"&amp;UPPER(TRIM(Datos!V194&amp;""))&amp;";",V$1007))),OR(UPPER(TRIM(Datos!V194&amp;""))="SÍ",UPPER(TRIM(Datos!V194&amp;""))="SI",UPPER(TRIM(Datos!V194&amp;""))="NO"),IF(ISNUMBER(Datos!V194),AND(OR(V$1005="",Datos!V194&gt;=V$1005),OR(V$1006="",Datos!V194&lt;=V$1006)),FALSE),TRUE))))</f>
        <v>0.0</v>
      </c>
      <c r="W194">
        <f>IF(Datos!W194="",0,IF(AND(W$1008&lt;&gt;"",Datos!W194=W$1008),0,IF(W$1004=0,0,1-CHOOSE(W$1004,IF(ISNUMBER(Datos!W194),AND(OR(W$1005="",Datos!W194&gt;=W$1005),OR(W$1006="",Datos!W194&lt;=W$1006)),FALSE),IF(ISNUMBER(Datos!W194),AND(Datos!W194=INT(Datos!W194),AND(OR(W$1005="",Datos!W194&gt;=W$1005),OR(W$1006="",Datos!W194&lt;=W$1006))),FALSE),OR(ISNUMBER(FIND(";"&amp;UPPER(TRIM(Datos!W194&amp;""))&amp;"=",W$1007)),ISNUMBER(FIND(";"&amp;UPPER(TRIM(Datos!W194&amp;""))&amp;";",W$1007))),OR(UPPER(TRIM(Datos!W194&amp;""))="SÍ",UPPER(TRIM(Datos!W194&amp;""))="SI",UPPER(TRIM(Datos!W194&amp;""))="NO"),IF(ISNUMBER(Datos!W194),AND(OR(W$1005="",Datos!W194&gt;=W$1005),OR(W$1006="",Datos!W194&lt;=W$1006)),FALSE),TRUE))))</f>
        <v>0.0</v>
      </c>
      <c r="X194">
        <f>IF(Datos!X194="",0,IF(AND(X$1008&lt;&gt;"",Datos!X194=X$1008),0,IF(X$1004=0,0,1-CHOOSE(X$1004,IF(ISNUMBER(Datos!X194),AND(OR(X$1005="",Datos!X194&gt;=X$1005),OR(X$1006="",Datos!X194&lt;=X$1006)),FALSE),IF(ISNUMBER(Datos!X194),AND(Datos!X194=INT(Datos!X194),AND(OR(X$1005="",Datos!X194&gt;=X$1005),OR(X$1006="",Datos!X194&lt;=X$1006))),FALSE),OR(ISNUMBER(FIND(";"&amp;UPPER(TRIM(Datos!X194&amp;""))&amp;"=",X$1007)),ISNUMBER(FIND(";"&amp;UPPER(TRIM(Datos!X194&amp;""))&amp;";",X$1007))),OR(UPPER(TRIM(Datos!X194&amp;""))="SÍ",UPPER(TRIM(Datos!X194&amp;""))="SI",UPPER(TRIM(Datos!X194&amp;""))="NO"),IF(ISNUMBER(Datos!X194),AND(OR(X$1005="",Datos!X194&gt;=X$1005),OR(X$1006="",Datos!X194&lt;=X$1006)),FALSE),TRUE))))</f>
        <v>0.0</v>
      </c>
      <c r="Y194">
        <f>IF(Datos!Y194="",0,IF(AND(Y$1008&lt;&gt;"",Datos!Y194=Y$1008),0,IF(Y$1004=0,0,1-CHOOSE(Y$1004,IF(ISNUMBER(Datos!Y194),AND(OR(Y$1005="",Datos!Y194&gt;=Y$1005),OR(Y$1006="",Datos!Y194&lt;=Y$1006)),FALSE),IF(ISNUMBER(Datos!Y194),AND(Datos!Y194=INT(Datos!Y194),AND(OR(Y$1005="",Datos!Y194&gt;=Y$1005),OR(Y$1006="",Datos!Y194&lt;=Y$1006))),FALSE),OR(ISNUMBER(FIND(";"&amp;UPPER(TRIM(Datos!Y194&amp;""))&amp;"=",Y$1007)),ISNUMBER(FIND(";"&amp;UPPER(TRIM(Datos!Y194&amp;""))&amp;";",Y$1007))),OR(UPPER(TRIM(Datos!Y194&amp;""))="SÍ",UPPER(TRIM(Datos!Y194&amp;""))="SI",UPPER(TRIM(Datos!Y194&amp;""))="NO"),IF(ISNUMBER(Datos!Y194),AND(OR(Y$1005="",Datos!Y194&gt;=Y$1005),OR(Y$1006="",Datos!Y194&lt;=Y$1006)),FALSE),TRUE))))</f>
        <v>0.0</v>
      </c>
      <c r="Z194">
        <f>IF(Datos!Z194="",0,IF(AND(Z$1008&lt;&gt;"",Datos!Z194=Z$1008),0,IF(Z$1004=0,0,1-CHOOSE(Z$1004,IF(ISNUMBER(Datos!Z194),AND(OR(Z$1005="",Datos!Z194&gt;=Z$1005),OR(Z$1006="",Datos!Z194&lt;=Z$1006)),FALSE),IF(ISNUMBER(Datos!Z194),AND(Datos!Z194=INT(Datos!Z194),AND(OR(Z$1005="",Datos!Z194&gt;=Z$1005),OR(Z$1006="",Datos!Z194&lt;=Z$1006))),FALSE),OR(ISNUMBER(FIND(";"&amp;UPPER(TRIM(Datos!Z194&amp;""))&amp;"=",Z$1007)),ISNUMBER(FIND(";"&amp;UPPER(TRIM(Datos!Z194&amp;""))&amp;";",Z$1007))),OR(UPPER(TRIM(Datos!Z194&amp;""))="SÍ",UPPER(TRIM(Datos!Z194&amp;""))="SI",UPPER(TRIM(Datos!Z194&amp;""))="NO"),IF(ISNUMBER(Datos!Z194),AND(OR(Z$1005="",Datos!Z194&gt;=Z$1005),OR(Z$1006="",Datos!Z194&lt;=Z$1006)),FALSE),TRUE))))</f>
        <v>0.0</v>
      </c>
      <c r="AA194">
        <f>IF(Datos!AA194="",0,IF(AND(AA$1008&lt;&gt;"",Datos!AA194=AA$1008),0,IF(AA$1004=0,0,1-CHOOSE(AA$1004,IF(ISNUMBER(Datos!AA194),AND(OR(AA$1005="",Datos!AA194&gt;=AA$1005),OR(AA$1006="",Datos!AA194&lt;=AA$1006)),FALSE),IF(ISNUMBER(Datos!AA194),AND(Datos!AA194=INT(Datos!AA194),AND(OR(AA$1005="",Datos!AA194&gt;=AA$1005),OR(AA$1006="",Datos!AA194&lt;=AA$1006))),FALSE),OR(ISNUMBER(FIND(";"&amp;UPPER(TRIM(Datos!AA194&amp;""))&amp;"=",AA$1007)),ISNUMBER(FIND(";"&amp;UPPER(TRIM(Datos!AA194&amp;""))&amp;";",AA$1007))),OR(UPPER(TRIM(Datos!AA194&amp;""))="SÍ",UPPER(TRIM(Datos!AA194&amp;""))="SI",UPPER(TRIM(Datos!AA194&amp;""))="NO"),IF(ISNUMBER(Datos!AA194),AND(OR(AA$1005="",Datos!AA194&gt;=AA$1005),OR(AA$1006="",Datos!AA194&lt;=AA$1006)),FALSE),TRUE))))</f>
        <v>0.0</v>
      </c>
      <c r="AB194">
        <f>IF(Datos!AB194="",0,IF(AND(AB$1008&lt;&gt;"",Datos!AB194=AB$1008),0,IF(AB$1004=0,0,1-CHOOSE(AB$1004,IF(ISNUMBER(Datos!AB194),AND(OR(AB$1005="",Datos!AB194&gt;=AB$1005),OR(AB$1006="",Datos!AB194&lt;=AB$1006)),FALSE),IF(ISNUMBER(Datos!AB194),AND(Datos!AB194=INT(Datos!AB194),AND(OR(AB$1005="",Datos!AB194&gt;=AB$1005),OR(AB$1006="",Datos!AB194&lt;=AB$1006))),FALSE),OR(ISNUMBER(FIND(";"&amp;UPPER(TRIM(Datos!AB194&amp;""))&amp;"=",AB$1007)),ISNUMBER(FIND(";"&amp;UPPER(TRIM(Datos!AB194&amp;""))&amp;";",AB$1007))),OR(UPPER(TRIM(Datos!AB194&amp;""))="SÍ",UPPER(TRIM(Datos!AB194&amp;""))="SI",UPPER(TRIM(Datos!AB194&amp;""))="NO"),IF(ISNUMBER(Datos!AB194),AND(OR(AB$1005="",Datos!AB194&gt;=AB$1005),OR(AB$1006="",Datos!AB194&lt;=AB$1006)),FALSE),TRUE))))</f>
        <v>0.0</v>
      </c>
      <c r="AC194">
        <f>IF(Datos!AC194="",0,IF(AND(AC$1008&lt;&gt;"",Datos!AC194=AC$1008),0,IF(AC$1004=0,0,1-CHOOSE(AC$1004,IF(ISNUMBER(Datos!AC194),AND(OR(AC$1005="",Datos!AC194&gt;=AC$1005),OR(AC$1006="",Datos!AC194&lt;=AC$1006)),FALSE),IF(ISNUMBER(Datos!AC194),AND(Datos!AC194=INT(Datos!AC194),AND(OR(AC$1005="",Datos!AC194&gt;=AC$1005),OR(AC$1006="",Datos!AC194&lt;=AC$1006))),FALSE),OR(ISNUMBER(FIND(";"&amp;UPPER(TRIM(Datos!AC194&amp;""))&amp;"=",AC$1007)),ISNUMBER(FIND(";"&amp;UPPER(TRIM(Datos!AC194&amp;""))&amp;";",AC$1007))),OR(UPPER(TRIM(Datos!AC194&amp;""))="SÍ",UPPER(TRIM(Datos!AC194&amp;""))="SI",UPPER(TRIM(Datos!AC194&amp;""))="NO"),IF(ISNUMBER(Datos!AC194),AND(OR(AC$1005="",Datos!AC194&gt;=AC$1005),OR(AC$1006="",Datos!AC194&lt;=AC$1006)),FALSE),TRUE))))</f>
        <v>0.0</v>
      </c>
      <c r="AD194">
        <f>IF(Datos!AD194="",0,IF(AND(AD$1008&lt;&gt;"",Datos!AD194=AD$1008),0,IF(AD$1004=0,0,1-CHOOSE(AD$1004,IF(ISNUMBER(Datos!AD194),AND(OR(AD$1005="",Datos!AD194&gt;=AD$1005),OR(AD$1006="",Datos!AD194&lt;=AD$1006)),FALSE),IF(ISNUMBER(Datos!AD194),AND(Datos!AD194=INT(Datos!AD194),AND(OR(AD$1005="",Datos!AD194&gt;=AD$1005),OR(AD$1006="",Datos!AD194&lt;=AD$1006))),FALSE),OR(ISNUMBER(FIND(";"&amp;UPPER(TRIM(Datos!AD194&amp;""))&amp;"=",AD$1007)),ISNUMBER(FIND(";"&amp;UPPER(TRIM(Datos!AD194&amp;""))&amp;";",AD$1007))),OR(UPPER(TRIM(Datos!AD194&amp;""))="SÍ",UPPER(TRIM(Datos!AD194&amp;""))="SI",UPPER(TRIM(Datos!AD194&amp;""))="NO"),IF(ISNUMBER(Datos!AD194),AND(OR(AD$1005="",Datos!AD194&gt;=AD$1005),OR(AD$1006="",Datos!AD194&lt;=AD$1006)),FALSE),TRUE))))</f>
        <v>0.0</v>
      </c>
      <c r="AE194">
        <f>IF(Datos!AE194="",0,IF(AND(AE$1008&lt;&gt;"",Datos!AE194=AE$1008),0,IF(AE$1004=0,0,1-CHOOSE(AE$1004,IF(ISNUMBER(Datos!AE194),AND(OR(AE$1005="",Datos!AE194&gt;=AE$1005),OR(AE$1006="",Datos!AE194&lt;=AE$1006)),FALSE),IF(ISNUMBER(Datos!AE194),AND(Datos!AE194=INT(Datos!AE194),AND(OR(AE$1005="",Datos!AE194&gt;=AE$1005),OR(AE$1006="",Datos!AE194&lt;=AE$1006))),FALSE),OR(ISNUMBER(FIND(";"&amp;UPPER(TRIM(Datos!AE194&amp;""))&amp;"=",AE$1007)),ISNUMBER(FIND(";"&amp;UPPER(TRIM(Datos!AE194&amp;""))&amp;";",AE$1007))),OR(UPPER(TRIM(Datos!AE194&amp;""))="SÍ",UPPER(TRIM(Datos!AE194&amp;""))="SI",UPPER(TRIM(Datos!AE194&amp;""))="NO"),IF(ISNUMBER(Datos!AE194),AND(OR(AE$1005="",Datos!AE194&gt;=AE$1005),OR(AE$1006="",Datos!AE194&lt;=AE$1006)),FALSE),TRUE))))</f>
        <v>0.0</v>
      </c>
    </row>
    <row r="195" spans="2:31">
      <c r="B195">
        <f>IF(Datos!B195="",0,IF(AND(B$1008&lt;&gt;"",Datos!B195=B$1008),0,IF(B$1004=0,0,1-CHOOSE(B$1004,IF(ISNUMBER(Datos!B195),AND(OR(B$1005="",Datos!B195&gt;=B$1005),OR(B$1006="",Datos!B195&lt;=B$1006)),FALSE),IF(ISNUMBER(Datos!B195),AND(Datos!B195=INT(Datos!B195),AND(OR(B$1005="",Datos!B195&gt;=B$1005),OR(B$1006="",Datos!B195&lt;=B$1006))),FALSE),OR(ISNUMBER(FIND(";"&amp;UPPER(TRIM(Datos!B195&amp;""))&amp;"=",B$1007)),ISNUMBER(FIND(";"&amp;UPPER(TRIM(Datos!B195&amp;""))&amp;";",B$1007))),OR(UPPER(TRIM(Datos!B195&amp;""))="SÍ",UPPER(TRIM(Datos!B195&amp;""))="SI",UPPER(TRIM(Datos!B195&amp;""))="NO"),IF(ISNUMBER(Datos!B195),AND(OR(B$1005="",Datos!B195&gt;=B$1005),OR(B$1006="",Datos!B195&lt;=B$1006)),FALSE),TRUE))))</f>
        <v>0.0</v>
      </c>
      <c r="C195">
        <f>IF(Datos!C195="",0,IF(AND(C$1008&lt;&gt;"",Datos!C195=C$1008),0,IF(C$1004=0,0,1-CHOOSE(C$1004,IF(ISNUMBER(Datos!C195),AND(OR(C$1005="",Datos!C195&gt;=C$1005),OR(C$1006="",Datos!C195&lt;=C$1006)),FALSE),IF(ISNUMBER(Datos!C195),AND(Datos!C195=INT(Datos!C195),AND(OR(C$1005="",Datos!C195&gt;=C$1005),OR(C$1006="",Datos!C195&lt;=C$1006))),FALSE),OR(ISNUMBER(FIND(";"&amp;UPPER(TRIM(Datos!C195&amp;""))&amp;"=",C$1007)),ISNUMBER(FIND(";"&amp;UPPER(TRIM(Datos!C195&amp;""))&amp;";",C$1007))),OR(UPPER(TRIM(Datos!C195&amp;""))="SÍ",UPPER(TRIM(Datos!C195&amp;""))="SI",UPPER(TRIM(Datos!C195&amp;""))="NO"),IF(ISNUMBER(Datos!C195),AND(OR(C$1005="",Datos!C195&gt;=C$1005),OR(C$1006="",Datos!C195&lt;=C$1006)),FALSE),TRUE))))</f>
        <v>0.0</v>
      </c>
      <c r="D195">
        <f>IF(Datos!D195="",0,IF(AND(D$1008&lt;&gt;"",Datos!D195=D$1008),0,IF(D$1004=0,0,1-CHOOSE(D$1004,IF(ISNUMBER(Datos!D195),AND(OR(D$1005="",Datos!D195&gt;=D$1005),OR(D$1006="",Datos!D195&lt;=D$1006)),FALSE),IF(ISNUMBER(Datos!D195),AND(Datos!D195=INT(Datos!D195),AND(OR(D$1005="",Datos!D195&gt;=D$1005),OR(D$1006="",Datos!D195&lt;=D$1006))),FALSE),OR(ISNUMBER(FIND(";"&amp;UPPER(TRIM(Datos!D195&amp;""))&amp;"=",D$1007)),ISNUMBER(FIND(";"&amp;UPPER(TRIM(Datos!D195&amp;""))&amp;";",D$1007))),OR(UPPER(TRIM(Datos!D195&amp;""))="SÍ",UPPER(TRIM(Datos!D195&amp;""))="SI",UPPER(TRIM(Datos!D195&amp;""))="NO"),IF(ISNUMBER(Datos!D195),AND(OR(D$1005="",Datos!D195&gt;=D$1005),OR(D$1006="",Datos!D195&lt;=D$1006)),FALSE),TRUE))))</f>
        <v>0.0</v>
      </c>
      <c r="E195">
        <f>IF(Datos!E195="",0,IF(AND(E$1008&lt;&gt;"",Datos!E195=E$1008),0,IF(E$1004=0,0,1-CHOOSE(E$1004,IF(ISNUMBER(Datos!E195),AND(OR(E$1005="",Datos!E195&gt;=E$1005),OR(E$1006="",Datos!E195&lt;=E$1006)),FALSE),IF(ISNUMBER(Datos!E195),AND(Datos!E195=INT(Datos!E195),AND(OR(E$1005="",Datos!E195&gt;=E$1005),OR(E$1006="",Datos!E195&lt;=E$1006))),FALSE),OR(ISNUMBER(FIND(";"&amp;UPPER(TRIM(Datos!E195&amp;""))&amp;"=",E$1007)),ISNUMBER(FIND(";"&amp;UPPER(TRIM(Datos!E195&amp;""))&amp;";",E$1007))),OR(UPPER(TRIM(Datos!E195&amp;""))="SÍ",UPPER(TRIM(Datos!E195&amp;""))="SI",UPPER(TRIM(Datos!E195&amp;""))="NO"),IF(ISNUMBER(Datos!E195),AND(OR(E$1005="",Datos!E195&gt;=E$1005),OR(E$1006="",Datos!E195&lt;=E$1006)),FALSE),TRUE))))</f>
        <v>0.0</v>
      </c>
      <c r="F195">
        <f>IF(Datos!F195="",0,IF(AND(F$1008&lt;&gt;"",Datos!F195=F$1008),0,IF(F$1004=0,0,1-CHOOSE(F$1004,IF(ISNUMBER(Datos!F195),AND(OR(F$1005="",Datos!F195&gt;=F$1005),OR(F$1006="",Datos!F195&lt;=F$1006)),FALSE),IF(ISNUMBER(Datos!F195),AND(Datos!F195=INT(Datos!F195),AND(OR(F$1005="",Datos!F195&gt;=F$1005),OR(F$1006="",Datos!F195&lt;=F$1006))),FALSE),OR(ISNUMBER(FIND(";"&amp;UPPER(TRIM(Datos!F195&amp;""))&amp;"=",F$1007)),ISNUMBER(FIND(";"&amp;UPPER(TRIM(Datos!F195&amp;""))&amp;";",F$1007))),OR(UPPER(TRIM(Datos!F195&amp;""))="SÍ",UPPER(TRIM(Datos!F195&amp;""))="SI",UPPER(TRIM(Datos!F195&amp;""))="NO"),IF(ISNUMBER(Datos!F195),AND(OR(F$1005="",Datos!F195&gt;=F$1005),OR(F$1006="",Datos!F195&lt;=F$1006)),FALSE),TRUE))))</f>
        <v>0.0</v>
      </c>
      <c r="G195">
        <f>IF(Datos!G195="",0,IF(AND(G$1008&lt;&gt;"",Datos!G195=G$1008),0,IF(G$1004=0,0,1-CHOOSE(G$1004,IF(ISNUMBER(Datos!G195),AND(OR(G$1005="",Datos!G195&gt;=G$1005),OR(G$1006="",Datos!G195&lt;=G$1006)),FALSE),IF(ISNUMBER(Datos!G195),AND(Datos!G195=INT(Datos!G195),AND(OR(G$1005="",Datos!G195&gt;=G$1005),OR(G$1006="",Datos!G195&lt;=G$1006))),FALSE),OR(ISNUMBER(FIND(";"&amp;UPPER(TRIM(Datos!G195&amp;""))&amp;"=",G$1007)),ISNUMBER(FIND(";"&amp;UPPER(TRIM(Datos!G195&amp;""))&amp;";",G$1007))),OR(UPPER(TRIM(Datos!G195&amp;""))="SÍ",UPPER(TRIM(Datos!G195&amp;""))="SI",UPPER(TRIM(Datos!G195&amp;""))="NO"),IF(ISNUMBER(Datos!G195),AND(OR(G$1005="",Datos!G195&gt;=G$1005),OR(G$1006="",Datos!G195&lt;=G$1006)),FALSE),TRUE))))</f>
        <v>0.0</v>
      </c>
      <c r="H195">
        <f>IF(Datos!H195="",0,IF(AND(H$1008&lt;&gt;"",Datos!H195=H$1008),0,IF(H$1004=0,0,1-CHOOSE(H$1004,IF(ISNUMBER(Datos!H195),AND(OR(H$1005="",Datos!H195&gt;=H$1005),OR(H$1006="",Datos!H195&lt;=H$1006)),FALSE),IF(ISNUMBER(Datos!H195),AND(Datos!H195=INT(Datos!H195),AND(OR(H$1005="",Datos!H195&gt;=H$1005),OR(H$1006="",Datos!H195&lt;=H$1006))),FALSE),OR(ISNUMBER(FIND(";"&amp;UPPER(TRIM(Datos!H195&amp;""))&amp;"=",H$1007)),ISNUMBER(FIND(";"&amp;UPPER(TRIM(Datos!H195&amp;""))&amp;";",H$1007))),OR(UPPER(TRIM(Datos!H195&amp;""))="SÍ",UPPER(TRIM(Datos!H195&amp;""))="SI",UPPER(TRIM(Datos!H195&amp;""))="NO"),IF(ISNUMBER(Datos!H195),AND(OR(H$1005="",Datos!H195&gt;=H$1005),OR(H$1006="",Datos!H195&lt;=H$1006)),FALSE),TRUE))))</f>
        <v>0.0</v>
      </c>
      <c r="I195">
        <f>IF(Datos!I195="",0,IF(AND(I$1008&lt;&gt;"",Datos!I195=I$1008),0,IF(I$1004=0,0,1-CHOOSE(I$1004,IF(ISNUMBER(Datos!I195),AND(OR(I$1005="",Datos!I195&gt;=I$1005),OR(I$1006="",Datos!I195&lt;=I$1006)),FALSE),IF(ISNUMBER(Datos!I195),AND(Datos!I195=INT(Datos!I195),AND(OR(I$1005="",Datos!I195&gt;=I$1005),OR(I$1006="",Datos!I195&lt;=I$1006))),FALSE),OR(ISNUMBER(FIND(";"&amp;UPPER(TRIM(Datos!I195&amp;""))&amp;"=",I$1007)),ISNUMBER(FIND(";"&amp;UPPER(TRIM(Datos!I195&amp;""))&amp;";",I$1007))),OR(UPPER(TRIM(Datos!I195&amp;""))="SÍ",UPPER(TRIM(Datos!I195&amp;""))="SI",UPPER(TRIM(Datos!I195&amp;""))="NO"),IF(ISNUMBER(Datos!I195),AND(OR(I$1005="",Datos!I195&gt;=I$1005),OR(I$1006="",Datos!I195&lt;=I$1006)),FALSE),TRUE))))</f>
        <v>0.0</v>
      </c>
      <c r="J195">
        <f>IF(Datos!J195="",0,IF(AND(J$1008&lt;&gt;"",Datos!J195=J$1008),0,IF(J$1004=0,0,1-CHOOSE(J$1004,IF(ISNUMBER(Datos!J195),AND(OR(J$1005="",Datos!J195&gt;=J$1005),OR(J$1006="",Datos!J195&lt;=J$1006)),FALSE),IF(ISNUMBER(Datos!J195),AND(Datos!J195=INT(Datos!J195),AND(OR(J$1005="",Datos!J195&gt;=J$1005),OR(J$1006="",Datos!J195&lt;=J$1006))),FALSE),OR(ISNUMBER(FIND(";"&amp;UPPER(TRIM(Datos!J195&amp;""))&amp;"=",J$1007)),ISNUMBER(FIND(";"&amp;UPPER(TRIM(Datos!J195&amp;""))&amp;";",J$1007))),OR(UPPER(TRIM(Datos!J195&amp;""))="SÍ",UPPER(TRIM(Datos!J195&amp;""))="SI",UPPER(TRIM(Datos!J195&amp;""))="NO"),IF(ISNUMBER(Datos!J195),AND(OR(J$1005="",Datos!J195&gt;=J$1005),OR(J$1006="",Datos!J195&lt;=J$1006)),FALSE),TRUE))))</f>
        <v>0.0</v>
      </c>
      <c r="K195">
        <f>IF(Datos!K195="",0,IF(AND(K$1008&lt;&gt;"",Datos!K195=K$1008),0,IF(K$1004=0,0,1-CHOOSE(K$1004,IF(ISNUMBER(Datos!K195),AND(OR(K$1005="",Datos!K195&gt;=K$1005),OR(K$1006="",Datos!K195&lt;=K$1006)),FALSE),IF(ISNUMBER(Datos!K195),AND(Datos!K195=INT(Datos!K195),AND(OR(K$1005="",Datos!K195&gt;=K$1005),OR(K$1006="",Datos!K195&lt;=K$1006))),FALSE),OR(ISNUMBER(FIND(";"&amp;UPPER(TRIM(Datos!K195&amp;""))&amp;"=",K$1007)),ISNUMBER(FIND(";"&amp;UPPER(TRIM(Datos!K195&amp;""))&amp;";",K$1007))),OR(UPPER(TRIM(Datos!K195&amp;""))="SÍ",UPPER(TRIM(Datos!K195&amp;""))="SI",UPPER(TRIM(Datos!K195&amp;""))="NO"),IF(ISNUMBER(Datos!K195),AND(OR(K$1005="",Datos!K195&gt;=K$1005),OR(K$1006="",Datos!K195&lt;=K$1006)),FALSE),TRUE))))</f>
        <v>0.0</v>
      </c>
      <c r="L195">
        <f>IF(Datos!L195="",0,IF(AND(L$1008&lt;&gt;"",Datos!L195=L$1008),0,IF(L$1004=0,0,1-CHOOSE(L$1004,IF(ISNUMBER(Datos!L195),AND(OR(L$1005="",Datos!L195&gt;=L$1005),OR(L$1006="",Datos!L195&lt;=L$1006)),FALSE),IF(ISNUMBER(Datos!L195),AND(Datos!L195=INT(Datos!L195),AND(OR(L$1005="",Datos!L195&gt;=L$1005),OR(L$1006="",Datos!L195&lt;=L$1006))),FALSE),OR(ISNUMBER(FIND(";"&amp;UPPER(TRIM(Datos!L195&amp;""))&amp;"=",L$1007)),ISNUMBER(FIND(";"&amp;UPPER(TRIM(Datos!L195&amp;""))&amp;";",L$1007))),OR(UPPER(TRIM(Datos!L195&amp;""))="SÍ",UPPER(TRIM(Datos!L195&amp;""))="SI",UPPER(TRIM(Datos!L195&amp;""))="NO"),IF(ISNUMBER(Datos!L195),AND(OR(L$1005="",Datos!L195&gt;=L$1005),OR(L$1006="",Datos!L195&lt;=L$1006)),FALSE),TRUE))))</f>
        <v>0.0</v>
      </c>
      <c r="M195">
        <f>IF(Datos!M195="",0,IF(AND(M$1008&lt;&gt;"",Datos!M195=M$1008),0,IF(M$1004=0,0,1-CHOOSE(M$1004,IF(ISNUMBER(Datos!M195),AND(OR(M$1005="",Datos!M195&gt;=M$1005),OR(M$1006="",Datos!M195&lt;=M$1006)),FALSE),IF(ISNUMBER(Datos!M195),AND(Datos!M195=INT(Datos!M195),AND(OR(M$1005="",Datos!M195&gt;=M$1005),OR(M$1006="",Datos!M195&lt;=M$1006))),FALSE),OR(ISNUMBER(FIND(";"&amp;UPPER(TRIM(Datos!M195&amp;""))&amp;"=",M$1007)),ISNUMBER(FIND(";"&amp;UPPER(TRIM(Datos!M195&amp;""))&amp;";",M$1007))),OR(UPPER(TRIM(Datos!M195&amp;""))="SÍ",UPPER(TRIM(Datos!M195&amp;""))="SI",UPPER(TRIM(Datos!M195&amp;""))="NO"),IF(ISNUMBER(Datos!M195),AND(OR(M$1005="",Datos!M195&gt;=M$1005),OR(M$1006="",Datos!M195&lt;=M$1006)),FALSE),TRUE))))</f>
        <v>0.0</v>
      </c>
      <c r="N195">
        <f>IF(Datos!N195="",0,IF(AND(N$1008&lt;&gt;"",Datos!N195=N$1008),0,IF(N$1004=0,0,1-CHOOSE(N$1004,IF(ISNUMBER(Datos!N195),AND(OR(N$1005="",Datos!N195&gt;=N$1005),OR(N$1006="",Datos!N195&lt;=N$1006)),FALSE),IF(ISNUMBER(Datos!N195),AND(Datos!N195=INT(Datos!N195),AND(OR(N$1005="",Datos!N195&gt;=N$1005),OR(N$1006="",Datos!N195&lt;=N$1006))),FALSE),OR(ISNUMBER(FIND(";"&amp;UPPER(TRIM(Datos!N195&amp;""))&amp;"=",N$1007)),ISNUMBER(FIND(";"&amp;UPPER(TRIM(Datos!N195&amp;""))&amp;";",N$1007))),OR(UPPER(TRIM(Datos!N195&amp;""))="SÍ",UPPER(TRIM(Datos!N195&amp;""))="SI",UPPER(TRIM(Datos!N195&amp;""))="NO"),IF(ISNUMBER(Datos!N195),AND(OR(N$1005="",Datos!N195&gt;=N$1005),OR(N$1006="",Datos!N195&lt;=N$1006)),FALSE),TRUE))))</f>
        <v>0.0</v>
      </c>
      <c r="O195">
        <f>IF(Datos!O195="",0,IF(AND(O$1008&lt;&gt;"",Datos!O195=O$1008),0,IF(O$1004=0,0,1-CHOOSE(O$1004,IF(ISNUMBER(Datos!O195),AND(OR(O$1005="",Datos!O195&gt;=O$1005),OR(O$1006="",Datos!O195&lt;=O$1006)),FALSE),IF(ISNUMBER(Datos!O195),AND(Datos!O195=INT(Datos!O195),AND(OR(O$1005="",Datos!O195&gt;=O$1005),OR(O$1006="",Datos!O195&lt;=O$1006))),FALSE),OR(ISNUMBER(FIND(";"&amp;UPPER(TRIM(Datos!O195&amp;""))&amp;"=",O$1007)),ISNUMBER(FIND(";"&amp;UPPER(TRIM(Datos!O195&amp;""))&amp;";",O$1007))),OR(UPPER(TRIM(Datos!O195&amp;""))="SÍ",UPPER(TRIM(Datos!O195&amp;""))="SI",UPPER(TRIM(Datos!O195&amp;""))="NO"),IF(ISNUMBER(Datos!O195),AND(OR(O$1005="",Datos!O195&gt;=O$1005),OR(O$1006="",Datos!O195&lt;=O$1006)),FALSE),TRUE))))</f>
        <v>0.0</v>
      </c>
      <c r="P195">
        <f>IF(Datos!P195="",0,IF(AND(P$1008&lt;&gt;"",Datos!P195=P$1008),0,IF(P$1004=0,0,1-CHOOSE(P$1004,IF(ISNUMBER(Datos!P195),AND(OR(P$1005="",Datos!P195&gt;=P$1005),OR(P$1006="",Datos!P195&lt;=P$1006)),FALSE),IF(ISNUMBER(Datos!P195),AND(Datos!P195=INT(Datos!P195),AND(OR(P$1005="",Datos!P195&gt;=P$1005),OR(P$1006="",Datos!P195&lt;=P$1006))),FALSE),OR(ISNUMBER(FIND(";"&amp;UPPER(TRIM(Datos!P195&amp;""))&amp;"=",P$1007)),ISNUMBER(FIND(";"&amp;UPPER(TRIM(Datos!P195&amp;""))&amp;";",P$1007))),OR(UPPER(TRIM(Datos!P195&amp;""))="SÍ",UPPER(TRIM(Datos!P195&amp;""))="SI",UPPER(TRIM(Datos!P195&amp;""))="NO"),IF(ISNUMBER(Datos!P195),AND(OR(P$1005="",Datos!P195&gt;=P$1005),OR(P$1006="",Datos!P195&lt;=P$1006)),FALSE),TRUE))))</f>
        <v>0.0</v>
      </c>
      <c r="Q195">
        <f>IF(Datos!Q195="",0,IF(AND(Q$1008&lt;&gt;"",Datos!Q195=Q$1008),0,IF(Q$1004=0,0,1-CHOOSE(Q$1004,IF(ISNUMBER(Datos!Q195),AND(OR(Q$1005="",Datos!Q195&gt;=Q$1005),OR(Q$1006="",Datos!Q195&lt;=Q$1006)),FALSE),IF(ISNUMBER(Datos!Q195),AND(Datos!Q195=INT(Datos!Q195),AND(OR(Q$1005="",Datos!Q195&gt;=Q$1005),OR(Q$1006="",Datos!Q195&lt;=Q$1006))),FALSE),OR(ISNUMBER(FIND(";"&amp;UPPER(TRIM(Datos!Q195&amp;""))&amp;"=",Q$1007)),ISNUMBER(FIND(";"&amp;UPPER(TRIM(Datos!Q195&amp;""))&amp;";",Q$1007))),OR(UPPER(TRIM(Datos!Q195&amp;""))="SÍ",UPPER(TRIM(Datos!Q195&amp;""))="SI",UPPER(TRIM(Datos!Q195&amp;""))="NO"),IF(ISNUMBER(Datos!Q195),AND(OR(Q$1005="",Datos!Q195&gt;=Q$1005),OR(Q$1006="",Datos!Q195&lt;=Q$1006)),FALSE),TRUE))))</f>
        <v>0.0</v>
      </c>
      <c r="R195">
        <f>IF(Datos!R195="",0,IF(AND(R$1008&lt;&gt;"",Datos!R195=R$1008),0,IF(R$1004=0,0,1-CHOOSE(R$1004,IF(ISNUMBER(Datos!R195),AND(OR(R$1005="",Datos!R195&gt;=R$1005),OR(R$1006="",Datos!R195&lt;=R$1006)),FALSE),IF(ISNUMBER(Datos!R195),AND(Datos!R195=INT(Datos!R195),AND(OR(R$1005="",Datos!R195&gt;=R$1005),OR(R$1006="",Datos!R195&lt;=R$1006))),FALSE),OR(ISNUMBER(FIND(";"&amp;UPPER(TRIM(Datos!R195&amp;""))&amp;"=",R$1007)),ISNUMBER(FIND(";"&amp;UPPER(TRIM(Datos!R195&amp;""))&amp;";",R$1007))),OR(UPPER(TRIM(Datos!R195&amp;""))="SÍ",UPPER(TRIM(Datos!R195&amp;""))="SI",UPPER(TRIM(Datos!R195&amp;""))="NO"),IF(ISNUMBER(Datos!R195),AND(OR(R$1005="",Datos!R195&gt;=R$1005),OR(R$1006="",Datos!R195&lt;=R$1006)),FALSE),TRUE))))</f>
        <v>0.0</v>
      </c>
      <c r="S195">
        <f>IF(Datos!S195="",0,IF(AND(S$1008&lt;&gt;"",Datos!S195=S$1008),0,IF(S$1004=0,0,1-CHOOSE(S$1004,IF(ISNUMBER(Datos!S195),AND(OR(S$1005="",Datos!S195&gt;=S$1005),OR(S$1006="",Datos!S195&lt;=S$1006)),FALSE),IF(ISNUMBER(Datos!S195),AND(Datos!S195=INT(Datos!S195),AND(OR(S$1005="",Datos!S195&gt;=S$1005),OR(S$1006="",Datos!S195&lt;=S$1006))),FALSE),OR(ISNUMBER(FIND(";"&amp;UPPER(TRIM(Datos!S195&amp;""))&amp;"=",S$1007)),ISNUMBER(FIND(";"&amp;UPPER(TRIM(Datos!S195&amp;""))&amp;";",S$1007))),OR(UPPER(TRIM(Datos!S195&amp;""))="SÍ",UPPER(TRIM(Datos!S195&amp;""))="SI",UPPER(TRIM(Datos!S195&amp;""))="NO"),IF(ISNUMBER(Datos!S195),AND(OR(S$1005="",Datos!S195&gt;=S$1005),OR(S$1006="",Datos!S195&lt;=S$1006)),FALSE),TRUE))))</f>
        <v>0.0</v>
      </c>
      <c r="T195">
        <f>IF(Datos!T195="",0,IF(AND(T$1008&lt;&gt;"",Datos!T195=T$1008),0,IF(T$1004=0,0,1-CHOOSE(T$1004,IF(ISNUMBER(Datos!T195),AND(OR(T$1005="",Datos!T195&gt;=T$1005),OR(T$1006="",Datos!T195&lt;=T$1006)),FALSE),IF(ISNUMBER(Datos!T195),AND(Datos!T195=INT(Datos!T195),AND(OR(T$1005="",Datos!T195&gt;=T$1005),OR(T$1006="",Datos!T195&lt;=T$1006))),FALSE),OR(ISNUMBER(FIND(";"&amp;UPPER(TRIM(Datos!T195&amp;""))&amp;"=",T$1007)),ISNUMBER(FIND(";"&amp;UPPER(TRIM(Datos!T195&amp;""))&amp;";",T$1007))),OR(UPPER(TRIM(Datos!T195&amp;""))="SÍ",UPPER(TRIM(Datos!T195&amp;""))="SI",UPPER(TRIM(Datos!T195&amp;""))="NO"),IF(ISNUMBER(Datos!T195),AND(OR(T$1005="",Datos!T195&gt;=T$1005),OR(T$1006="",Datos!T195&lt;=T$1006)),FALSE),TRUE))))</f>
        <v>0.0</v>
      </c>
      <c r="U195">
        <f>IF(Datos!U195="",0,IF(AND(U$1008&lt;&gt;"",Datos!U195=U$1008),0,IF(U$1004=0,0,1-CHOOSE(U$1004,IF(ISNUMBER(Datos!U195),AND(OR(U$1005="",Datos!U195&gt;=U$1005),OR(U$1006="",Datos!U195&lt;=U$1006)),FALSE),IF(ISNUMBER(Datos!U195),AND(Datos!U195=INT(Datos!U195),AND(OR(U$1005="",Datos!U195&gt;=U$1005),OR(U$1006="",Datos!U195&lt;=U$1006))),FALSE),OR(ISNUMBER(FIND(";"&amp;UPPER(TRIM(Datos!U195&amp;""))&amp;"=",U$1007)),ISNUMBER(FIND(";"&amp;UPPER(TRIM(Datos!U195&amp;""))&amp;";",U$1007))),OR(UPPER(TRIM(Datos!U195&amp;""))="SÍ",UPPER(TRIM(Datos!U195&amp;""))="SI",UPPER(TRIM(Datos!U195&amp;""))="NO"),IF(ISNUMBER(Datos!U195),AND(OR(U$1005="",Datos!U195&gt;=U$1005),OR(U$1006="",Datos!U195&lt;=U$1006)),FALSE),TRUE))))</f>
        <v>0.0</v>
      </c>
      <c r="V195">
        <f>IF(Datos!V195="",0,IF(AND(V$1008&lt;&gt;"",Datos!V195=V$1008),0,IF(V$1004=0,0,1-CHOOSE(V$1004,IF(ISNUMBER(Datos!V195),AND(OR(V$1005="",Datos!V195&gt;=V$1005),OR(V$1006="",Datos!V195&lt;=V$1006)),FALSE),IF(ISNUMBER(Datos!V195),AND(Datos!V195=INT(Datos!V195),AND(OR(V$1005="",Datos!V195&gt;=V$1005),OR(V$1006="",Datos!V195&lt;=V$1006))),FALSE),OR(ISNUMBER(FIND(";"&amp;UPPER(TRIM(Datos!V195&amp;""))&amp;"=",V$1007)),ISNUMBER(FIND(";"&amp;UPPER(TRIM(Datos!V195&amp;""))&amp;";",V$1007))),OR(UPPER(TRIM(Datos!V195&amp;""))="SÍ",UPPER(TRIM(Datos!V195&amp;""))="SI",UPPER(TRIM(Datos!V195&amp;""))="NO"),IF(ISNUMBER(Datos!V195),AND(OR(V$1005="",Datos!V195&gt;=V$1005),OR(V$1006="",Datos!V195&lt;=V$1006)),FALSE),TRUE))))</f>
        <v>0.0</v>
      </c>
      <c r="W195">
        <f>IF(Datos!W195="",0,IF(AND(W$1008&lt;&gt;"",Datos!W195=W$1008),0,IF(W$1004=0,0,1-CHOOSE(W$1004,IF(ISNUMBER(Datos!W195),AND(OR(W$1005="",Datos!W195&gt;=W$1005),OR(W$1006="",Datos!W195&lt;=W$1006)),FALSE),IF(ISNUMBER(Datos!W195),AND(Datos!W195=INT(Datos!W195),AND(OR(W$1005="",Datos!W195&gt;=W$1005),OR(W$1006="",Datos!W195&lt;=W$1006))),FALSE),OR(ISNUMBER(FIND(";"&amp;UPPER(TRIM(Datos!W195&amp;""))&amp;"=",W$1007)),ISNUMBER(FIND(";"&amp;UPPER(TRIM(Datos!W195&amp;""))&amp;";",W$1007))),OR(UPPER(TRIM(Datos!W195&amp;""))="SÍ",UPPER(TRIM(Datos!W195&amp;""))="SI",UPPER(TRIM(Datos!W195&amp;""))="NO"),IF(ISNUMBER(Datos!W195),AND(OR(W$1005="",Datos!W195&gt;=W$1005),OR(W$1006="",Datos!W195&lt;=W$1006)),FALSE),TRUE))))</f>
        <v>0.0</v>
      </c>
      <c r="X195">
        <f>IF(Datos!X195="",0,IF(AND(X$1008&lt;&gt;"",Datos!X195=X$1008),0,IF(X$1004=0,0,1-CHOOSE(X$1004,IF(ISNUMBER(Datos!X195),AND(OR(X$1005="",Datos!X195&gt;=X$1005),OR(X$1006="",Datos!X195&lt;=X$1006)),FALSE),IF(ISNUMBER(Datos!X195),AND(Datos!X195=INT(Datos!X195),AND(OR(X$1005="",Datos!X195&gt;=X$1005),OR(X$1006="",Datos!X195&lt;=X$1006))),FALSE),OR(ISNUMBER(FIND(";"&amp;UPPER(TRIM(Datos!X195&amp;""))&amp;"=",X$1007)),ISNUMBER(FIND(";"&amp;UPPER(TRIM(Datos!X195&amp;""))&amp;";",X$1007))),OR(UPPER(TRIM(Datos!X195&amp;""))="SÍ",UPPER(TRIM(Datos!X195&amp;""))="SI",UPPER(TRIM(Datos!X195&amp;""))="NO"),IF(ISNUMBER(Datos!X195),AND(OR(X$1005="",Datos!X195&gt;=X$1005),OR(X$1006="",Datos!X195&lt;=X$1006)),FALSE),TRUE))))</f>
        <v>0.0</v>
      </c>
      <c r="Y195">
        <f>IF(Datos!Y195="",0,IF(AND(Y$1008&lt;&gt;"",Datos!Y195=Y$1008),0,IF(Y$1004=0,0,1-CHOOSE(Y$1004,IF(ISNUMBER(Datos!Y195),AND(OR(Y$1005="",Datos!Y195&gt;=Y$1005),OR(Y$1006="",Datos!Y195&lt;=Y$1006)),FALSE),IF(ISNUMBER(Datos!Y195),AND(Datos!Y195=INT(Datos!Y195),AND(OR(Y$1005="",Datos!Y195&gt;=Y$1005),OR(Y$1006="",Datos!Y195&lt;=Y$1006))),FALSE),OR(ISNUMBER(FIND(";"&amp;UPPER(TRIM(Datos!Y195&amp;""))&amp;"=",Y$1007)),ISNUMBER(FIND(";"&amp;UPPER(TRIM(Datos!Y195&amp;""))&amp;";",Y$1007))),OR(UPPER(TRIM(Datos!Y195&amp;""))="SÍ",UPPER(TRIM(Datos!Y195&amp;""))="SI",UPPER(TRIM(Datos!Y195&amp;""))="NO"),IF(ISNUMBER(Datos!Y195),AND(OR(Y$1005="",Datos!Y195&gt;=Y$1005),OR(Y$1006="",Datos!Y195&lt;=Y$1006)),FALSE),TRUE))))</f>
        <v>0.0</v>
      </c>
      <c r="Z195">
        <f>IF(Datos!Z195="",0,IF(AND(Z$1008&lt;&gt;"",Datos!Z195=Z$1008),0,IF(Z$1004=0,0,1-CHOOSE(Z$1004,IF(ISNUMBER(Datos!Z195),AND(OR(Z$1005="",Datos!Z195&gt;=Z$1005),OR(Z$1006="",Datos!Z195&lt;=Z$1006)),FALSE),IF(ISNUMBER(Datos!Z195),AND(Datos!Z195=INT(Datos!Z195),AND(OR(Z$1005="",Datos!Z195&gt;=Z$1005),OR(Z$1006="",Datos!Z195&lt;=Z$1006))),FALSE),OR(ISNUMBER(FIND(";"&amp;UPPER(TRIM(Datos!Z195&amp;""))&amp;"=",Z$1007)),ISNUMBER(FIND(";"&amp;UPPER(TRIM(Datos!Z195&amp;""))&amp;";",Z$1007))),OR(UPPER(TRIM(Datos!Z195&amp;""))="SÍ",UPPER(TRIM(Datos!Z195&amp;""))="SI",UPPER(TRIM(Datos!Z195&amp;""))="NO"),IF(ISNUMBER(Datos!Z195),AND(OR(Z$1005="",Datos!Z195&gt;=Z$1005),OR(Z$1006="",Datos!Z195&lt;=Z$1006)),FALSE),TRUE))))</f>
        <v>0.0</v>
      </c>
      <c r="AA195">
        <f>IF(Datos!AA195="",0,IF(AND(AA$1008&lt;&gt;"",Datos!AA195=AA$1008),0,IF(AA$1004=0,0,1-CHOOSE(AA$1004,IF(ISNUMBER(Datos!AA195),AND(OR(AA$1005="",Datos!AA195&gt;=AA$1005),OR(AA$1006="",Datos!AA195&lt;=AA$1006)),FALSE),IF(ISNUMBER(Datos!AA195),AND(Datos!AA195=INT(Datos!AA195),AND(OR(AA$1005="",Datos!AA195&gt;=AA$1005),OR(AA$1006="",Datos!AA195&lt;=AA$1006))),FALSE),OR(ISNUMBER(FIND(";"&amp;UPPER(TRIM(Datos!AA195&amp;""))&amp;"=",AA$1007)),ISNUMBER(FIND(";"&amp;UPPER(TRIM(Datos!AA195&amp;""))&amp;";",AA$1007))),OR(UPPER(TRIM(Datos!AA195&amp;""))="SÍ",UPPER(TRIM(Datos!AA195&amp;""))="SI",UPPER(TRIM(Datos!AA195&amp;""))="NO"),IF(ISNUMBER(Datos!AA195),AND(OR(AA$1005="",Datos!AA195&gt;=AA$1005),OR(AA$1006="",Datos!AA195&lt;=AA$1006)),FALSE),TRUE))))</f>
        <v>0.0</v>
      </c>
      <c r="AB195">
        <f>IF(Datos!AB195="",0,IF(AND(AB$1008&lt;&gt;"",Datos!AB195=AB$1008),0,IF(AB$1004=0,0,1-CHOOSE(AB$1004,IF(ISNUMBER(Datos!AB195),AND(OR(AB$1005="",Datos!AB195&gt;=AB$1005),OR(AB$1006="",Datos!AB195&lt;=AB$1006)),FALSE),IF(ISNUMBER(Datos!AB195),AND(Datos!AB195=INT(Datos!AB195),AND(OR(AB$1005="",Datos!AB195&gt;=AB$1005),OR(AB$1006="",Datos!AB195&lt;=AB$1006))),FALSE),OR(ISNUMBER(FIND(";"&amp;UPPER(TRIM(Datos!AB195&amp;""))&amp;"=",AB$1007)),ISNUMBER(FIND(";"&amp;UPPER(TRIM(Datos!AB195&amp;""))&amp;";",AB$1007))),OR(UPPER(TRIM(Datos!AB195&amp;""))="SÍ",UPPER(TRIM(Datos!AB195&amp;""))="SI",UPPER(TRIM(Datos!AB195&amp;""))="NO"),IF(ISNUMBER(Datos!AB195),AND(OR(AB$1005="",Datos!AB195&gt;=AB$1005),OR(AB$1006="",Datos!AB195&lt;=AB$1006)),FALSE),TRUE))))</f>
        <v>0.0</v>
      </c>
      <c r="AC195">
        <f>IF(Datos!AC195="",0,IF(AND(AC$1008&lt;&gt;"",Datos!AC195=AC$1008),0,IF(AC$1004=0,0,1-CHOOSE(AC$1004,IF(ISNUMBER(Datos!AC195),AND(OR(AC$1005="",Datos!AC195&gt;=AC$1005),OR(AC$1006="",Datos!AC195&lt;=AC$1006)),FALSE),IF(ISNUMBER(Datos!AC195),AND(Datos!AC195=INT(Datos!AC195),AND(OR(AC$1005="",Datos!AC195&gt;=AC$1005),OR(AC$1006="",Datos!AC195&lt;=AC$1006))),FALSE),OR(ISNUMBER(FIND(";"&amp;UPPER(TRIM(Datos!AC195&amp;""))&amp;"=",AC$1007)),ISNUMBER(FIND(";"&amp;UPPER(TRIM(Datos!AC195&amp;""))&amp;";",AC$1007))),OR(UPPER(TRIM(Datos!AC195&amp;""))="SÍ",UPPER(TRIM(Datos!AC195&amp;""))="SI",UPPER(TRIM(Datos!AC195&amp;""))="NO"),IF(ISNUMBER(Datos!AC195),AND(OR(AC$1005="",Datos!AC195&gt;=AC$1005),OR(AC$1006="",Datos!AC195&lt;=AC$1006)),FALSE),TRUE))))</f>
        <v>0.0</v>
      </c>
      <c r="AD195">
        <f>IF(Datos!AD195="",0,IF(AND(AD$1008&lt;&gt;"",Datos!AD195=AD$1008),0,IF(AD$1004=0,0,1-CHOOSE(AD$1004,IF(ISNUMBER(Datos!AD195),AND(OR(AD$1005="",Datos!AD195&gt;=AD$1005),OR(AD$1006="",Datos!AD195&lt;=AD$1006)),FALSE),IF(ISNUMBER(Datos!AD195),AND(Datos!AD195=INT(Datos!AD195),AND(OR(AD$1005="",Datos!AD195&gt;=AD$1005),OR(AD$1006="",Datos!AD195&lt;=AD$1006))),FALSE),OR(ISNUMBER(FIND(";"&amp;UPPER(TRIM(Datos!AD195&amp;""))&amp;"=",AD$1007)),ISNUMBER(FIND(";"&amp;UPPER(TRIM(Datos!AD195&amp;""))&amp;";",AD$1007))),OR(UPPER(TRIM(Datos!AD195&amp;""))="SÍ",UPPER(TRIM(Datos!AD195&amp;""))="SI",UPPER(TRIM(Datos!AD195&amp;""))="NO"),IF(ISNUMBER(Datos!AD195),AND(OR(AD$1005="",Datos!AD195&gt;=AD$1005),OR(AD$1006="",Datos!AD195&lt;=AD$1006)),FALSE),TRUE))))</f>
        <v>0.0</v>
      </c>
      <c r="AE195">
        <f>IF(Datos!AE195="",0,IF(AND(AE$1008&lt;&gt;"",Datos!AE195=AE$1008),0,IF(AE$1004=0,0,1-CHOOSE(AE$1004,IF(ISNUMBER(Datos!AE195),AND(OR(AE$1005="",Datos!AE195&gt;=AE$1005),OR(AE$1006="",Datos!AE195&lt;=AE$1006)),FALSE),IF(ISNUMBER(Datos!AE195),AND(Datos!AE195=INT(Datos!AE195),AND(OR(AE$1005="",Datos!AE195&gt;=AE$1005),OR(AE$1006="",Datos!AE195&lt;=AE$1006))),FALSE),OR(ISNUMBER(FIND(";"&amp;UPPER(TRIM(Datos!AE195&amp;""))&amp;"=",AE$1007)),ISNUMBER(FIND(";"&amp;UPPER(TRIM(Datos!AE195&amp;""))&amp;";",AE$1007))),OR(UPPER(TRIM(Datos!AE195&amp;""))="SÍ",UPPER(TRIM(Datos!AE195&amp;""))="SI",UPPER(TRIM(Datos!AE195&amp;""))="NO"),IF(ISNUMBER(Datos!AE195),AND(OR(AE$1005="",Datos!AE195&gt;=AE$1005),OR(AE$1006="",Datos!AE195&lt;=AE$1006)),FALSE),TRUE))))</f>
        <v>0.0</v>
      </c>
    </row>
    <row r="196" spans="2:31">
      <c r="B196">
        <f>IF(Datos!B196="",0,IF(AND(B$1008&lt;&gt;"",Datos!B196=B$1008),0,IF(B$1004=0,0,1-CHOOSE(B$1004,IF(ISNUMBER(Datos!B196),AND(OR(B$1005="",Datos!B196&gt;=B$1005),OR(B$1006="",Datos!B196&lt;=B$1006)),FALSE),IF(ISNUMBER(Datos!B196),AND(Datos!B196=INT(Datos!B196),AND(OR(B$1005="",Datos!B196&gt;=B$1005),OR(B$1006="",Datos!B196&lt;=B$1006))),FALSE),OR(ISNUMBER(FIND(";"&amp;UPPER(TRIM(Datos!B196&amp;""))&amp;"=",B$1007)),ISNUMBER(FIND(";"&amp;UPPER(TRIM(Datos!B196&amp;""))&amp;";",B$1007))),OR(UPPER(TRIM(Datos!B196&amp;""))="SÍ",UPPER(TRIM(Datos!B196&amp;""))="SI",UPPER(TRIM(Datos!B196&amp;""))="NO"),IF(ISNUMBER(Datos!B196),AND(OR(B$1005="",Datos!B196&gt;=B$1005),OR(B$1006="",Datos!B196&lt;=B$1006)),FALSE),TRUE))))</f>
        <v>0.0</v>
      </c>
      <c r="C196">
        <f>IF(Datos!C196="",0,IF(AND(C$1008&lt;&gt;"",Datos!C196=C$1008),0,IF(C$1004=0,0,1-CHOOSE(C$1004,IF(ISNUMBER(Datos!C196),AND(OR(C$1005="",Datos!C196&gt;=C$1005),OR(C$1006="",Datos!C196&lt;=C$1006)),FALSE),IF(ISNUMBER(Datos!C196),AND(Datos!C196=INT(Datos!C196),AND(OR(C$1005="",Datos!C196&gt;=C$1005),OR(C$1006="",Datos!C196&lt;=C$1006))),FALSE),OR(ISNUMBER(FIND(";"&amp;UPPER(TRIM(Datos!C196&amp;""))&amp;"=",C$1007)),ISNUMBER(FIND(";"&amp;UPPER(TRIM(Datos!C196&amp;""))&amp;";",C$1007))),OR(UPPER(TRIM(Datos!C196&amp;""))="SÍ",UPPER(TRIM(Datos!C196&amp;""))="SI",UPPER(TRIM(Datos!C196&amp;""))="NO"),IF(ISNUMBER(Datos!C196),AND(OR(C$1005="",Datos!C196&gt;=C$1005),OR(C$1006="",Datos!C196&lt;=C$1006)),FALSE),TRUE))))</f>
        <v>0.0</v>
      </c>
      <c r="D196">
        <f>IF(Datos!D196="",0,IF(AND(D$1008&lt;&gt;"",Datos!D196=D$1008),0,IF(D$1004=0,0,1-CHOOSE(D$1004,IF(ISNUMBER(Datos!D196),AND(OR(D$1005="",Datos!D196&gt;=D$1005),OR(D$1006="",Datos!D196&lt;=D$1006)),FALSE),IF(ISNUMBER(Datos!D196),AND(Datos!D196=INT(Datos!D196),AND(OR(D$1005="",Datos!D196&gt;=D$1005),OR(D$1006="",Datos!D196&lt;=D$1006))),FALSE),OR(ISNUMBER(FIND(";"&amp;UPPER(TRIM(Datos!D196&amp;""))&amp;"=",D$1007)),ISNUMBER(FIND(";"&amp;UPPER(TRIM(Datos!D196&amp;""))&amp;";",D$1007))),OR(UPPER(TRIM(Datos!D196&amp;""))="SÍ",UPPER(TRIM(Datos!D196&amp;""))="SI",UPPER(TRIM(Datos!D196&amp;""))="NO"),IF(ISNUMBER(Datos!D196),AND(OR(D$1005="",Datos!D196&gt;=D$1005),OR(D$1006="",Datos!D196&lt;=D$1006)),FALSE),TRUE))))</f>
        <v>0.0</v>
      </c>
      <c r="E196">
        <f>IF(Datos!E196="",0,IF(AND(E$1008&lt;&gt;"",Datos!E196=E$1008),0,IF(E$1004=0,0,1-CHOOSE(E$1004,IF(ISNUMBER(Datos!E196),AND(OR(E$1005="",Datos!E196&gt;=E$1005),OR(E$1006="",Datos!E196&lt;=E$1006)),FALSE),IF(ISNUMBER(Datos!E196),AND(Datos!E196=INT(Datos!E196),AND(OR(E$1005="",Datos!E196&gt;=E$1005),OR(E$1006="",Datos!E196&lt;=E$1006))),FALSE),OR(ISNUMBER(FIND(";"&amp;UPPER(TRIM(Datos!E196&amp;""))&amp;"=",E$1007)),ISNUMBER(FIND(";"&amp;UPPER(TRIM(Datos!E196&amp;""))&amp;";",E$1007))),OR(UPPER(TRIM(Datos!E196&amp;""))="SÍ",UPPER(TRIM(Datos!E196&amp;""))="SI",UPPER(TRIM(Datos!E196&amp;""))="NO"),IF(ISNUMBER(Datos!E196),AND(OR(E$1005="",Datos!E196&gt;=E$1005),OR(E$1006="",Datos!E196&lt;=E$1006)),FALSE),TRUE))))</f>
        <v>0.0</v>
      </c>
      <c r="F196">
        <f>IF(Datos!F196="",0,IF(AND(F$1008&lt;&gt;"",Datos!F196=F$1008),0,IF(F$1004=0,0,1-CHOOSE(F$1004,IF(ISNUMBER(Datos!F196),AND(OR(F$1005="",Datos!F196&gt;=F$1005),OR(F$1006="",Datos!F196&lt;=F$1006)),FALSE),IF(ISNUMBER(Datos!F196),AND(Datos!F196=INT(Datos!F196),AND(OR(F$1005="",Datos!F196&gt;=F$1005),OR(F$1006="",Datos!F196&lt;=F$1006))),FALSE),OR(ISNUMBER(FIND(";"&amp;UPPER(TRIM(Datos!F196&amp;""))&amp;"=",F$1007)),ISNUMBER(FIND(";"&amp;UPPER(TRIM(Datos!F196&amp;""))&amp;";",F$1007))),OR(UPPER(TRIM(Datos!F196&amp;""))="SÍ",UPPER(TRIM(Datos!F196&amp;""))="SI",UPPER(TRIM(Datos!F196&amp;""))="NO"),IF(ISNUMBER(Datos!F196),AND(OR(F$1005="",Datos!F196&gt;=F$1005),OR(F$1006="",Datos!F196&lt;=F$1006)),FALSE),TRUE))))</f>
        <v>0.0</v>
      </c>
      <c r="G196">
        <f>IF(Datos!G196="",0,IF(AND(G$1008&lt;&gt;"",Datos!G196=G$1008),0,IF(G$1004=0,0,1-CHOOSE(G$1004,IF(ISNUMBER(Datos!G196),AND(OR(G$1005="",Datos!G196&gt;=G$1005),OR(G$1006="",Datos!G196&lt;=G$1006)),FALSE),IF(ISNUMBER(Datos!G196),AND(Datos!G196=INT(Datos!G196),AND(OR(G$1005="",Datos!G196&gt;=G$1005),OR(G$1006="",Datos!G196&lt;=G$1006))),FALSE),OR(ISNUMBER(FIND(";"&amp;UPPER(TRIM(Datos!G196&amp;""))&amp;"=",G$1007)),ISNUMBER(FIND(";"&amp;UPPER(TRIM(Datos!G196&amp;""))&amp;";",G$1007))),OR(UPPER(TRIM(Datos!G196&amp;""))="SÍ",UPPER(TRIM(Datos!G196&amp;""))="SI",UPPER(TRIM(Datos!G196&amp;""))="NO"),IF(ISNUMBER(Datos!G196),AND(OR(G$1005="",Datos!G196&gt;=G$1005),OR(G$1006="",Datos!G196&lt;=G$1006)),FALSE),TRUE))))</f>
        <v>0.0</v>
      </c>
      <c r="H196">
        <f>IF(Datos!H196="",0,IF(AND(H$1008&lt;&gt;"",Datos!H196=H$1008),0,IF(H$1004=0,0,1-CHOOSE(H$1004,IF(ISNUMBER(Datos!H196),AND(OR(H$1005="",Datos!H196&gt;=H$1005),OR(H$1006="",Datos!H196&lt;=H$1006)),FALSE),IF(ISNUMBER(Datos!H196),AND(Datos!H196=INT(Datos!H196),AND(OR(H$1005="",Datos!H196&gt;=H$1005),OR(H$1006="",Datos!H196&lt;=H$1006))),FALSE),OR(ISNUMBER(FIND(";"&amp;UPPER(TRIM(Datos!H196&amp;""))&amp;"=",H$1007)),ISNUMBER(FIND(";"&amp;UPPER(TRIM(Datos!H196&amp;""))&amp;";",H$1007))),OR(UPPER(TRIM(Datos!H196&amp;""))="SÍ",UPPER(TRIM(Datos!H196&amp;""))="SI",UPPER(TRIM(Datos!H196&amp;""))="NO"),IF(ISNUMBER(Datos!H196),AND(OR(H$1005="",Datos!H196&gt;=H$1005),OR(H$1006="",Datos!H196&lt;=H$1006)),FALSE),TRUE))))</f>
        <v>0.0</v>
      </c>
      <c r="I196">
        <f>IF(Datos!I196="",0,IF(AND(I$1008&lt;&gt;"",Datos!I196=I$1008),0,IF(I$1004=0,0,1-CHOOSE(I$1004,IF(ISNUMBER(Datos!I196),AND(OR(I$1005="",Datos!I196&gt;=I$1005),OR(I$1006="",Datos!I196&lt;=I$1006)),FALSE),IF(ISNUMBER(Datos!I196),AND(Datos!I196=INT(Datos!I196),AND(OR(I$1005="",Datos!I196&gt;=I$1005),OR(I$1006="",Datos!I196&lt;=I$1006))),FALSE),OR(ISNUMBER(FIND(";"&amp;UPPER(TRIM(Datos!I196&amp;""))&amp;"=",I$1007)),ISNUMBER(FIND(";"&amp;UPPER(TRIM(Datos!I196&amp;""))&amp;";",I$1007))),OR(UPPER(TRIM(Datos!I196&amp;""))="SÍ",UPPER(TRIM(Datos!I196&amp;""))="SI",UPPER(TRIM(Datos!I196&amp;""))="NO"),IF(ISNUMBER(Datos!I196),AND(OR(I$1005="",Datos!I196&gt;=I$1005),OR(I$1006="",Datos!I196&lt;=I$1006)),FALSE),TRUE))))</f>
        <v>0.0</v>
      </c>
      <c r="J196">
        <f>IF(Datos!J196="",0,IF(AND(J$1008&lt;&gt;"",Datos!J196=J$1008),0,IF(J$1004=0,0,1-CHOOSE(J$1004,IF(ISNUMBER(Datos!J196),AND(OR(J$1005="",Datos!J196&gt;=J$1005),OR(J$1006="",Datos!J196&lt;=J$1006)),FALSE),IF(ISNUMBER(Datos!J196),AND(Datos!J196=INT(Datos!J196),AND(OR(J$1005="",Datos!J196&gt;=J$1005),OR(J$1006="",Datos!J196&lt;=J$1006))),FALSE),OR(ISNUMBER(FIND(";"&amp;UPPER(TRIM(Datos!J196&amp;""))&amp;"=",J$1007)),ISNUMBER(FIND(";"&amp;UPPER(TRIM(Datos!J196&amp;""))&amp;";",J$1007))),OR(UPPER(TRIM(Datos!J196&amp;""))="SÍ",UPPER(TRIM(Datos!J196&amp;""))="SI",UPPER(TRIM(Datos!J196&amp;""))="NO"),IF(ISNUMBER(Datos!J196),AND(OR(J$1005="",Datos!J196&gt;=J$1005),OR(J$1006="",Datos!J196&lt;=J$1006)),FALSE),TRUE))))</f>
        <v>0.0</v>
      </c>
      <c r="K196">
        <f>IF(Datos!K196="",0,IF(AND(K$1008&lt;&gt;"",Datos!K196=K$1008),0,IF(K$1004=0,0,1-CHOOSE(K$1004,IF(ISNUMBER(Datos!K196),AND(OR(K$1005="",Datos!K196&gt;=K$1005),OR(K$1006="",Datos!K196&lt;=K$1006)),FALSE),IF(ISNUMBER(Datos!K196),AND(Datos!K196=INT(Datos!K196),AND(OR(K$1005="",Datos!K196&gt;=K$1005),OR(K$1006="",Datos!K196&lt;=K$1006))),FALSE),OR(ISNUMBER(FIND(";"&amp;UPPER(TRIM(Datos!K196&amp;""))&amp;"=",K$1007)),ISNUMBER(FIND(";"&amp;UPPER(TRIM(Datos!K196&amp;""))&amp;";",K$1007))),OR(UPPER(TRIM(Datos!K196&amp;""))="SÍ",UPPER(TRIM(Datos!K196&amp;""))="SI",UPPER(TRIM(Datos!K196&amp;""))="NO"),IF(ISNUMBER(Datos!K196),AND(OR(K$1005="",Datos!K196&gt;=K$1005),OR(K$1006="",Datos!K196&lt;=K$1006)),FALSE),TRUE))))</f>
        <v>0.0</v>
      </c>
      <c r="L196">
        <f>IF(Datos!L196="",0,IF(AND(L$1008&lt;&gt;"",Datos!L196=L$1008),0,IF(L$1004=0,0,1-CHOOSE(L$1004,IF(ISNUMBER(Datos!L196),AND(OR(L$1005="",Datos!L196&gt;=L$1005),OR(L$1006="",Datos!L196&lt;=L$1006)),FALSE),IF(ISNUMBER(Datos!L196),AND(Datos!L196=INT(Datos!L196),AND(OR(L$1005="",Datos!L196&gt;=L$1005),OR(L$1006="",Datos!L196&lt;=L$1006))),FALSE),OR(ISNUMBER(FIND(";"&amp;UPPER(TRIM(Datos!L196&amp;""))&amp;"=",L$1007)),ISNUMBER(FIND(";"&amp;UPPER(TRIM(Datos!L196&amp;""))&amp;";",L$1007))),OR(UPPER(TRIM(Datos!L196&amp;""))="SÍ",UPPER(TRIM(Datos!L196&amp;""))="SI",UPPER(TRIM(Datos!L196&amp;""))="NO"),IF(ISNUMBER(Datos!L196),AND(OR(L$1005="",Datos!L196&gt;=L$1005),OR(L$1006="",Datos!L196&lt;=L$1006)),FALSE),TRUE))))</f>
        <v>0.0</v>
      </c>
      <c r="M196">
        <f>IF(Datos!M196="",0,IF(AND(M$1008&lt;&gt;"",Datos!M196=M$1008),0,IF(M$1004=0,0,1-CHOOSE(M$1004,IF(ISNUMBER(Datos!M196),AND(OR(M$1005="",Datos!M196&gt;=M$1005),OR(M$1006="",Datos!M196&lt;=M$1006)),FALSE),IF(ISNUMBER(Datos!M196),AND(Datos!M196=INT(Datos!M196),AND(OR(M$1005="",Datos!M196&gt;=M$1005),OR(M$1006="",Datos!M196&lt;=M$1006))),FALSE),OR(ISNUMBER(FIND(";"&amp;UPPER(TRIM(Datos!M196&amp;""))&amp;"=",M$1007)),ISNUMBER(FIND(";"&amp;UPPER(TRIM(Datos!M196&amp;""))&amp;";",M$1007))),OR(UPPER(TRIM(Datos!M196&amp;""))="SÍ",UPPER(TRIM(Datos!M196&amp;""))="SI",UPPER(TRIM(Datos!M196&amp;""))="NO"),IF(ISNUMBER(Datos!M196),AND(OR(M$1005="",Datos!M196&gt;=M$1005),OR(M$1006="",Datos!M196&lt;=M$1006)),FALSE),TRUE))))</f>
        <v>0.0</v>
      </c>
      <c r="N196">
        <f>IF(Datos!N196="",0,IF(AND(N$1008&lt;&gt;"",Datos!N196=N$1008),0,IF(N$1004=0,0,1-CHOOSE(N$1004,IF(ISNUMBER(Datos!N196),AND(OR(N$1005="",Datos!N196&gt;=N$1005),OR(N$1006="",Datos!N196&lt;=N$1006)),FALSE),IF(ISNUMBER(Datos!N196),AND(Datos!N196=INT(Datos!N196),AND(OR(N$1005="",Datos!N196&gt;=N$1005),OR(N$1006="",Datos!N196&lt;=N$1006))),FALSE),OR(ISNUMBER(FIND(";"&amp;UPPER(TRIM(Datos!N196&amp;""))&amp;"=",N$1007)),ISNUMBER(FIND(";"&amp;UPPER(TRIM(Datos!N196&amp;""))&amp;";",N$1007))),OR(UPPER(TRIM(Datos!N196&amp;""))="SÍ",UPPER(TRIM(Datos!N196&amp;""))="SI",UPPER(TRIM(Datos!N196&amp;""))="NO"),IF(ISNUMBER(Datos!N196),AND(OR(N$1005="",Datos!N196&gt;=N$1005),OR(N$1006="",Datos!N196&lt;=N$1006)),FALSE),TRUE))))</f>
        <v>0.0</v>
      </c>
      <c r="O196">
        <f>IF(Datos!O196="",0,IF(AND(O$1008&lt;&gt;"",Datos!O196=O$1008),0,IF(O$1004=0,0,1-CHOOSE(O$1004,IF(ISNUMBER(Datos!O196),AND(OR(O$1005="",Datos!O196&gt;=O$1005),OR(O$1006="",Datos!O196&lt;=O$1006)),FALSE),IF(ISNUMBER(Datos!O196),AND(Datos!O196=INT(Datos!O196),AND(OR(O$1005="",Datos!O196&gt;=O$1005),OR(O$1006="",Datos!O196&lt;=O$1006))),FALSE),OR(ISNUMBER(FIND(";"&amp;UPPER(TRIM(Datos!O196&amp;""))&amp;"=",O$1007)),ISNUMBER(FIND(";"&amp;UPPER(TRIM(Datos!O196&amp;""))&amp;";",O$1007))),OR(UPPER(TRIM(Datos!O196&amp;""))="SÍ",UPPER(TRIM(Datos!O196&amp;""))="SI",UPPER(TRIM(Datos!O196&amp;""))="NO"),IF(ISNUMBER(Datos!O196),AND(OR(O$1005="",Datos!O196&gt;=O$1005),OR(O$1006="",Datos!O196&lt;=O$1006)),FALSE),TRUE))))</f>
        <v>0.0</v>
      </c>
      <c r="P196">
        <f>IF(Datos!P196="",0,IF(AND(P$1008&lt;&gt;"",Datos!P196=P$1008),0,IF(P$1004=0,0,1-CHOOSE(P$1004,IF(ISNUMBER(Datos!P196),AND(OR(P$1005="",Datos!P196&gt;=P$1005),OR(P$1006="",Datos!P196&lt;=P$1006)),FALSE),IF(ISNUMBER(Datos!P196),AND(Datos!P196=INT(Datos!P196),AND(OR(P$1005="",Datos!P196&gt;=P$1005),OR(P$1006="",Datos!P196&lt;=P$1006))),FALSE),OR(ISNUMBER(FIND(";"&amp;UPPER(TRIM(Datos!P196&amp;""))&amp;"=",P$1007)),ISNUMBER(FIND(";"&amp;UPPER(TRIM(Datos!P196&amp;""))&amp;";",P$1007))),OR(UPPER(TRIM(Datos!P196&amp;""))="SÍ",UPPER(TRIM(Datos!P196&amp;""))="SI",UPPER(TRIM(Datos!P196&amp;""))="NO"),IF(ISNUMBER(Datos!P196),AND(OR(P$1005="",Datos!P196&gt;=P$1005),OR(P$1006="",Datos!P196&lt;=P$1006)),FALSE),TRUE))))</f>
        <v>0.0</v>
      </c>
      <c r="Q196">
        <f>IF(Datos!Q196="",0,IF(AND(Q$1008&lt;&gt;"",Datos!Q196=Q$1008),0,IF(Q$1004=0,0,1-CHOOSE(Q$1004,IF(ISNUMBER(Datos!Q196),AND(OR(Q$1005="",Datos!Q196&gt;=Q$1005),OR(Q$1006="",Datos!Q196&lt;=Q$1006)),FALSE),IF(ISNUMBER(Datos!Q196),AND(Datos!Q196=INT(Datos!Q196),AND(OR(Q$1005="",Datos!Q196&gt;=Q$1005),OR(Q$1006="",Datos!Q196&lt;=Q$1006))),FALSE),OR(ISNUMBER(FIND(";"&amp;UPPER(TRIM(Datos!Q196&amp;""))&amp;"=",Q$1007)),ISNUMBER(FIND(";"&amp;UPPER(TRIM(Datos!Q196&amp;""))&amp;";",Q$1007))),OR(UPPER(TRIM(Datos!Q196&amp;""))="SÍ",UPPER(TRIM(Datos!Q196&amp;""))="SI",UPPER(TRIM(Datos!Q196&amp;""))="NO"),IF(ISNUMBER(Datos!Q196),AND(OR(Q$1005="",Datos!Q196&gt;=Q$1005),OR(Q$1006="",Datos!Q196&lt;=Q$1006)),FALSE),TRUE))))</f>
        <v>0.0</v>
      </c>
      <c r="R196">
        <f>IF(Datos!R196="",0,IF(AND(R$1008&lt;&gt;"",Datos!R196=R$1008),0,IF(R$1004=0,0,1-CHOOSE(R$1004,IF(ISNUMBER(Datos!R196),AND(OR(R$1005="",Datos!R196&gt;=R$1005),OR(R$1006="",Datos!R196&lt;=R$1006)),FALSE),IF(ISNUMBER(Datos!R196),AND(Datos!R196=INT(Datos!R196),AND(OR(R$1005="",Datos!R196&gt;=R$1005),OR(R$1006="",Datos!R196&lt;=R$1006))),FALSE),OR(ISNUMBER(FIND(";"&amp;UPPER(TRIM(Datos!R196&amp;""))&amp;"=",R$1007)),ISNUMBER(FIND(";"&amp;UPPER(TRIM(Datos!R196&amp;""))&amp;";",R$1007))),OR(UPPER(TRIM(Datos!R196&amp;""))="SÍ",UPPER(TRIM(Datos!R196&amp;""))="SI",UPPER(TRIM(Datos!R196&amp;""))="NO"),IF(ISNUMBER(Datos!R196),AND(OR(R$1005="",Datos!R196&gt;=R$1005),OR(R$1006="",Datos!R196&lt;=R$1006)),FALSE),TRUE))))</f>
        <v>0.0</v>
      </c>
      <c r="S196">
        <f>IF(Datos!S196="",0,IF(AND(S$1008&lt;&gt;"",Datos!S196=S$1008),0,IF(S$1004=0,0,1-CHOOSE(S$1004,IF(ISNUMBER(Datos!S196),AND(OR(S$1005="",Datos!S196&gt;=S$1005),OR(S$1006="",Datos!S196&lt;=S$1006)),FALSE),IF(ISNUMBER(Datos!S196),AND(Datos!S196=INT(Datos!S196),AND(OR(S$1005="",Datos!S196&gt;=S$1005),OR(S$1006="",Datos!S196&lt;=S$1006))),FALSE),OR(ISNUMBER(FIND(";"&amp;UPPER(TRIM(Datos!S196&amp;""))&amp;"=",S$1007)),ISNUMBER(FIND(";"&amp;UPPER(TRIM(Datos!S196&amp;""))&amp;";",S$1007))),OR(UPPER(TRIM(Datos!S196&amp;""))="SÍ",UPPER(TRIM(Datos!S196&amp;""))="SI",UPPER(TRIM(Datos!S196&amp;""))="NO"),IF(ISNUMBER(Datos!S196),AND(OR(S$1005="",Datos!S196&gt;=S$1005),OR(S$1006="",Datos!S196&lt;=S$1006)),FALSE),TRUE))))</f>
        <v>0.0</v>
      </c>
      <c r="T196">
        <f>IF(Datos!T196="",0,IF(AND(T$1008&lt;&gt;"",Datos!T196=T$1008),0,IF(T$1004=0,0,1-CHOOSE(T$1004,IF(ISNUMBER(Datos!T196),AND(OR(T$1005="",Datos!T196&gt;=T$1005),OR(T$1006="",Datos!T196&lt;=T$1006)),FALSE),IF(ISNUMBER(Datos!T196),AND(Datos!T196=INT(Datos!T196),AND(OR(T$1005="",Datos!T196&gt;=T$1005),OR(T$1006="",Datos!T196&lt;=T$1006))),FALSE),OR(ISNUMBER(FIND(";"&amp;UPPER(TRIM(Datos!T196&amp;""))&amp;"=",T$1007)),ISNUMBER(FIND(";"&amp;UPPER(TRIM(Datos!T196&amp;""))&amp;";",T$1007))),OR(UPPER(TRIM(Datos!T196&amp;""))="SÍ",UPPER(TRIM(Datos!T196&amp;""))="SI",UPPER(TRIM(Datos!T196&amp;""))="NO"),IF(ISNUMBER(Datos!T196),AND(OR(T$1005="",Datos!T196&gt;=T$1005),OR(T$1006="",Datos!T196&lt;=T$1006)),FALSE),TRUE))))</f>
        <v>0.0</v>
      </c>
      <c r="U196">
        <f>IF(Datos!U196="",0,IF(AND(U$1008&lt;&gt;"",Datos!U196=U$1008),0,IF(U$1004=0,0,1-CHOOSE(U$1004,IF(ISNUMBER(Datos!U196),AND(OR(U$1005="",Datos!U196&gt;=U$1005),OR(U$1006="",Datos!U196&lt;=U$1006)),FALSE),IF(ISNUMBER(Datos!U196),AND(Datos!U196=INT(Datos!U196),AND(OR(U$1005="",Datos!U196&gt;=U$1005),OR(U$1006="",Datos!U196&lt;=U$1006))),FALSE),OR(ISNUMBER(FIND(";"&amp;UPPER(TRIM(Datos!U196&amp;""))&amp;"=",U$1007)),ISNUMBER(FIND(";"&amp;UPPER(TRIM(Datos!U196&amp;""))&amp;";",U$1007))),OR(UPPER(TRIM(Datos!U196&amp;""))="SÍ",UPPER(TRIM(Datos!U196&amp;""))="SI",UPPER(TRIM(Datos!U196&amp;""))="NO"),IF(ISNUMBER(Datos!U196),AND(OR(U$1005="",Datos!U196&gt;=U$1005),OR(U$1006="",Datos!U196&lt;=U$1006)),FALSE),TRUE))))</f>
        <v>0.0</v>
      </c>
      <c r="V196">
        <f>IF(Datos!V196="",0,IF(AND(V$1008&lt;&gt;"",Datos!V196=V$1008),0,IF(V$1004=0,0,1-CHOOSE(V$1004,IF(ISNUMBER(Datos!V196),AND(OR(V$1005="",Datos!V196&gt;=V$1005),OR(V$1006="",Datos!V196&lt;=V$1006)),FALSE),IF(ISNUMBER(Datos!V196),AND(Datos!V196=INT(Datos!V196),AND(OR(V$1005="",Datos!V196&gt;=V$1005),OR(V$1006="",Datos!V196&lt;=V$1006))),FALSE),OR(ISNUMBER(FIND(";"&amp;UPPER(TRIM(Datos!V196&amp;""))&amp;"=",V$1007)),ISNUMBER(FIND(";"&amp;UPPER(TRIM(Datos!V196&amp;""))&amp;";",V$1007))),OR(UPPER(TRIM(Datos!V196&amp;""))="SÍ",UPPER(TRIM(Datos!V196&amp;""))="SI",UPPER(TRIM(Datos!V196&amp;""))="NO"),IF(ISNUMBER(Datos!V196),AND(OR(V$1005="",Datos!V196&gt;=V$1005),OR(V$1006="",Datos!V196&lt;=V$1006)),FALSE),TRUE))))</f>
        <v>0.0</v>
      </c>
      <c r="W196">
        <f>IF(Datos!W196="",0,IF(AND(W$1008&lt;&gt;"",Datos!W196=W$1008),0,IF(W$1004=0,0,1-CHOOSE(W$1004,IF(ISNUMBER(Datos!W196),AND(OR(W$1005="",Datos!W196&gt;=W$1005),OR(W$1006="",Datos!W196&lt;=W$1006)),FALSE),IF(ISNUMBER(Datos!W196),AND(Datos!W196=INT(Datos!W196),AND(OR(W$1005="",Datos!W196&gt;=W$1005),OR(W$1006="",Datos!W196&lt;=W$1006))),FALSE),OR(ISNUMBER(FIND(";"&amp;UPPER(TRIM(Datos!W196&amp;""))&amp;"=",W$1007)),ISNUMBER(FIND(";"&amp;UPPER(TRIM(Datos!W196&amp;""))&amp;";",W$1007))),OR(UPPER(TRIM(Datos!W196&amp;""))="SÍ",UPPER(TRIM(Datos!W196&amp;""))="SI",UPPER(TRIM(Datos!W196&amp;""))="NO"),IF(ISNUMBER(Datos!W196),AND(OR(W$1005="",Datos!W196&gt;=W$1005),OR(W$1006="",Datos!W196&lt;=W$1006)),FALSE),TRUE))))</f>
        <v>0.0</v>
      </c>
      <c r="X196">
        <f>IF(Datos!X196="",0,IF(AND(X$1008&lt;&gt;"",Datos!X196=X$1008),0,IF(X$1004=0,0,1-CHOOSE(X$1004,IF(ISNUMBER(Datos!X196),AND(OR(X$1005="",Datos!X196&gt;=X$1005),OR(X$1006="",Datos!X196&lt;=X$1006)),FALSE),IF(ISNUMBER(Datos!X196),AND(Datos!X196=INT(Datos!X196),AND(OR(X$1005="",Datos!X196&gt;=X$1005),OR(X$1006="",Datos!X196&lt;=X$1006))),FALSE),OR(ISNUMBER(FIND(";"&amp;UPPER(TRIM(Datos!X196&amp;""))&amp;"=",X$1007)),ISNUMBER(FIND(";"&amp;UPPER(TRIM(Datos!X196&amp;""))&amp;";",X$1007))),OR(UPPER(TRIM(Datos!X196&amp;""))="SÍ",UPPER(TRIM(Datos!X196&amp;""))="SI",UPPER(TRIM(Datos!X196&amp;""))="NO"),IF(ISNUMBER(Datos!X196),AND(OR(X$1005="",Datos!X196&gt;=X$1005),OR(X$1006="",Datos!X196&lt;=X$1006)),FALSE),TRUE))))</f>
        <v>0.0</v>
      </c>
      <c r="Y196">
        <f>IF(Datos!Y196="",0,IF(AND(Y$1008&lt;&gt;"",Datos!Y196=Y$1008),0,IF(Y$1004=0,0,1-CHOOSE(Y$1004,IF(ISNUMBER(Datos!Y196),AND(OR(Y$1005="",Datos!Y196&gt;=Y$1005),OR(Y$1006="",Datos!Y196&lt;=Y$1006)),FALSE),IF(ISNUMBER(Datos!Y196),AND(Datos!Y196=INT(Datos!Y196),AND(OR(Y$1005="",Datos!Y196&gt;=Y$1005),OR(Y$1006="",Datos!Y196&lt;=Y$1006))),FALSE),OR(ISNUMBER(FIND(";"&amp;UPPER(TRIM(Datos!Y196&amp;""))&amp;"=",Y$1007)),ISNUMBER(FIND(";"&amp;UPPER(TRIM(Datos!Y196&amp;""))&amp;";",Y$1007))),OR(UPPER(TRIM(Datos!Y196&amp;""))="SÍ",UPPER(TRIM(Datos!Y196&amp;""))="SI",UPPER(TRIM(Datos!Y196&amp;""))="NO"),IF(ISNUMBER(Datos!Y196),AND(OR(Y$1005="",Datos!Y196&gt;=Y$1005),OR(Y$1006="",Datos!Y196&lt;=Y$1006)),FALSE),TRUE))))</f>
        <v>0.0</v>
      </c>
      <c r="Z196">
        <f>IF(Datos!Z196="",0,IF(AND(Z$1008&lt;&gt;"",Datos!Z196=Z$1008),0,IF(Z$1004=0,0,1-CHOOSE(Z$1004,IF(ISNUMBER(Datos!Z196),AND(OR(Z$1005="",Datos!Z196&gt;=Z$1005),OR(Z$1006="",Datos!Z196&lt;=Z$1006)),FALSE),IF(ISNUMBER(Datos!Z196),AND(Datos!Z196=INT(Datos!Z196),AND(OR(Z$1005="",Datos!Z196&gt;=Z$1005),OR(Z$1006="",Datos!Z196&lt;=Z$1006))),FALSE),OR(ISNUMBER(FIND(";"&amp;UPPER(TRIM(Datos!Z196&amp;""))&amp;"=",Z$1007)),ISNUMBER(FIND(";"&amp;UPPER(TRIM(Datos!Z196&amp;""))&amp;";",Z$1007))),OR(UPPER(TRIM(Datos!Z196&amp;""))="SÍ",UPPER(TRIM(Datos!Z196&amp;""))="SI",UPPER(TRIM(Datos!Z196&amp;""))="NO"),IF(ISNUMBER(Datos!Z196),AND(OR(Z$1005="",Datos!Z196&gt;=Z$1005),OR(Z$1006="",Datos!Z196&lt;=Z$1006)),FALSE),TRUE))))</f>
        <v>0.0</v>
      </c>
      <c r="AA196">
        <f>IF(Datos!AA196="",0,IF(AND(AA$1008&lt;&gt;"",Datos!AA196=AA$1008),0,IF(AA$1004=0,0,1-CHOOSE(AA$1004,IF(ISNUMBER(Datos!AA196),AND(OR(AA$1005="",Datos!AA196&gt;=AA$1005),OR(AA$1006="",Datos!AA196&lt;=AA$1006)),FALSE),IF(ISNUMBER(Datos!AA196),AND(Datos!AA196=INT(Datos!AA196),AND(OR(AA$1005="",Datos!AA196&gt;=AA$1005),OR(AA$1006="",Datos!AA196&lt;=AA$1006))),FALSE),OR(ISNUMBER(FIND(";"&amp;UPPER(TRIM(Datos!AA196&amp;""))&amp;"=",AA$1007)),ISNUMBER(FIND(";"&amp;UPPER(TRIM(Datos!AA196&amp;""))&amp;";",AA$1007))),OR(UPPER(TRIM(Datos!AA196&amp;""))="SÍ",UPPER(TRIM(Datos!AA196&amp;""))="SI",UPPER(TRIM(Datos!AA196&amp;""))="NO"),IF(ISNUMBER(Datos!AA196),AND(OR(AA$1005="",Datos!AA196&gt;=AA$1005),OR(AA$1006="",Datos!AA196&lt;=AA$1006)),FALSE),TRUE))))</f>
        <v>0.0</v>
      </c>
      <c r="AB196">
        <f>IF(Datos!AB196="",0,IF(AND(AB$1008&lt;&gt;"",Datos!AB196=AB$1008),0,IF(AB$1004=0,0,1-CHOOSE(AB$1004,IF(ISNUMBER(Datos!AB196),AND(OR(AB$1005="",Datos!AB196&gt;=AB$1005),OR(AB$1006="",Datos!AB196&lt;=AB$1006)),FALSE),IF(ISNUMBER(Datos!AB196),AND(Datos!AB196=INT(Datos!AB196),AND(OR(AB$1005="",Datos!AB196&gt;=AB$1005),OR(AB$1006="",Datos!AB196&lt;=AB$1006))),FALSE),OR(ISNUMBER(FIND(";"&amp;UPPER(TRIM(Datos!AB196&amp;""))&amp;"=",AB$1007)),ISNUMBER(FIND(";"&amp;UPPER(TRIM(Datos!AB196&amp;""))&amp;";",AB$1007))),OR(UPPER(TRIM(Datos!AB196&amp;""))="SÍ",UPPER(TRIM(Datos!AB196&amp;""))="SI",UPPER(TRIM(Datos!AB196&amp;""))="NO"),IF(ISNUMBER(Datos!AB196),AND(OR(AB$1005="",Datos!AB196&gt;=AB$1005),OR(AB$1006="",Datos!AB196&lt;=AB$1006)),FALSE),TRUE))))</f>
        <v>0.0</v>
      </c>
      <c r="AC196">
        <f>IF(Datos!AC196="",0,IF(AND(AC$1008&lt;&gt;"",Datos!AC196=AC$1008),0,IF(AC$1004=0,0,1-CHOOSE(AC$1004,IF(ISNUMBER(Datos!AC196),AND(OR(AC$1005="",Datos!AC196&gt;=AC$1005),OR(AC$1006="",Datos!AC196&lt;=AC$1006)),FALSE),IF(ISNUMBER(Datos!AC196),AND(Datos!AC196=INT(Datos!AC196),AND(OR(AC$1005="",Datos!AC196&gt;=AC$1005),OR(AC$1006="",Datos!AC196&lt;=AC$1006))),FALSE),OR(ISNUMBER(FIND(";"&amp;UPPER(TRIM(Datos!AC196&amp;""))&amp;"=",AC$1007)),ISNUMBER(FIND(";"&amp;UPPER(TRIM(Datos!AC196&amp;""))&amp;";",AC$1007))),OR(UPPER(TRIM(Datos!AC196&amp;""))="SÍ",UPPER(TRIM(Datos!AC196&amp;""))="SI",UPPER(TRIM(Datos!AC196&amp;""))="NO"),IF(ISNUMBER(Datos!AC196),AND(OR(AC$1005="",Datos!AC196&gt;=AC$1005),OR(AC$1006="",Datos!AC196&lt;=AC$1006)),FALSE),TRUE))))</f>
        <v>0.0</v>
      </c>
      <c r="AD196">
        <f>IF(Datos!AD196="",0,IF(AND(AD$1008&lt;&gt;"",Datos!AD196=AD$1008),0,IF(AD$1004=0,0,1-CHOOSE(AD$1004,IF(ISNUMBER(Datos!AD196),AND(OR(AD$1005="",Datos!AD196&gt;=AD$1005),OR(AD$1006="",Datos!AD196&lt;=AD$1006)),FALSE),IF(ISNUMBER(Datos!AD196),AND(Datos!AD196=INT(Datos!AD196),AND(OR(AD$1005="",Datos!AD196&gt;=AD$1005),OR(AD$1006="",Datos!AD196&lt;=AD$1006))),FALSE),OR(ISNUMBER(FIND(";"&amp;UPPER(TRIM(Datos!AD196&amp;""))&amp;"=",AD$1007)),ISNUMBER(FIND(";"&amp;UPPER(TRIM(Datos!AD196&amp;""))&amp;";",AD$1007))),OR(UPPER(TRIM(Datos!AD196&amp;""))="SÍ",UPPER(TRIM(Datos!AD196&amp;""))="SI",UPPER(TRIM(Datos!AD196&amp;""))="NO"),IF(ISNUMBER(Datos!AD196),AND(OR(AD$1005="",Datos!AD196&gt;=AD$1005),OR(AD$1006="",Datos!AD196&lt;=AD$1006)),FALSE),TRUE))))</f>
        <v>0.0</v>
      </c>
      <c r="AE196">
        <f>IF(Datos!AE196="",0,IF(AND(AE$1008&lt;&gt;"",Datos!AE196=AE$1008),0,IF(AE$1004=0,0,1-CHOOSE(AE$1004,IF(ISNUMBER(Datos!AE196),AND(OR(AE$1005="",Datos!AE196&gt;=AE$1005),OR(AE$1006="",Datos!AE196&lt;=AE$1006)),FALSE),IF(ISNUMBER(Datos!AE196),AND(Datos!AE196=INT(Datos!AE196),AND(OR(AE$1005="",Datos!AE196&gt;=AE$1005),OR(AE$1006="",Datos!AE196&lt;=AE$1006))),FALSE),OR(ISNUMBER(FIND(";"&amp;UPPER(TRIM(Datos!AE196&amp;""))&amp;"=",AE$1007)),ISNUMBER(FIND(";"&amp;UPPER(TRIM(Datos!AE196&amp;""))&amp;";",AE$1007))),OR(UPPER(TRIM(Datos!AE196&amp;""))="SÍ",UPPER(TRIM(Datos!AE196&amp;""))="SI",UPPER(TRIM(Datos!AE196&amp;""))="NO"),IF(ISNUMBER(Datos!AE196),AND(OR(AE$1005="",Datos!AE196&gt;=AE$1005),OR(AE$1006="",Datos!AE196&lt;=AE$1006)),FALSE),TRUE))))</f>
        <v>0.0</v>
      </c>
    </row>
    <row r="197" spans="2:31">
      <c r="B197">
        <f>IF(Datos!B197="",0,IF(AND(B$1008&lt;&gt;"",Datos!B197=B$1008),0,IF(B$1004=0,0,1-CHOOSE(B$1004,IF(ISNUMBER(Datos!B197),AND(OR(B$1005="",Datos!B197&gt;=B$1005),OR(B$1006="",Datos!B197&lt;=B$1006)),FALSE),IF(ISNUMBER(Datos!B197),AND(Datos!B197=INT(Datos!B197),AND(OR(B$1005="",Datos!B197&gt;=B$1005),OR(B$1006="",Datos!B197&lt;=B$1006))),FALSE),OR(ISNUMBER(FIND(";"&amp;UPPER(TRIM(Datos!B197&amp;""))&amp;"=",B$1007)),ISNUMBER(FIND(";"&amp;UPPER(TRIM(Datos!B197&amp;""))&amp;";",B$1007))),OR(UPPER(TRIM(Datos!B197&amp;""))="SÍ",UPPER(TRIM(Datos!B197&amp;""))="SI",UPPER(TRIM(Datos!B197&amp;""))="NO"),IF(ISNUMBER(Datos!B197),AND(OR(B$1005="",Datos!B197&gt;=B$1005),OR(B$1006="",Datos!B197&lt;=B$1006)),FALSE),TRUE))))</f>
        <v>0.0</v>
      </c>
      <c r="C197">
        <f>IF(Datos!C197="",0,IF(AND(C$1008&lt;&gt;"",Datos!C197=C$1008),0,IF(C$1004=0,0,1-CHOOSE(C$1004,IF(ISNUMBER(Datos!C197),AND(OR(C$1005="",Datos!C197&gt;=C$1005),OR(C$1006="",Datos!C197&lt;=C$1006)),FALSE),IF(ISNUMBER(Datos!C197),AND(Datos!C197=INT(Datos!C197),AND(OR(C$1005="",Datos!C197&gt;=C$1005),OR(C$1006="",Datos!C197&lt;=C$1006))),FALSE),OR(ISNUMBER(FIND(";"&amp;UPPER(TRIM(Datos!C197&amp;""))&amp;"=",C$1007)),ISNUMBER(FIND(";"&amp;UPPER(TRIM(Datos!C197&amp;""))&amp;";",C$1007))),OR(UPPER(TRIM(Datos!C197&amp;""))="SÍ",UPPER(TRIM(Datos!C197&amp;""))="SI",UPPER(TRIM(Datos!C197&amp;""))="NO"),IF(ISNUMBER(Datos!C197),AND(OR(C$1005="",Datos!C197&gt;=C$1005),OR(C$1006="",Datos!C197&lt;=C$1006)),FALSE),TRUE))))</f>
        <v>0.0</v>
      </c>
      <c r="D197">
        <f>IF(Datos!D197="",0,IF(AND(D$1008&lt;&gt;"",Datos!D197=D$1008),0,IF(D$1004=0,0,1-CHOOSE(D$1004,IF(ISNUMBER(Datos!D197),AND(OR(D$1005="",Datos!D197&gt;=D$1005),OR(D$1006="",Datos!D197&lt;=D$1006)),FALSE),IF(ISNUMBER(Datos!D197),AND(Datos!D197=INT(Datos!D197),AND(OR(D$1005="",Datos!D197&gt;=D$1005),OR(D$1006="",Datos!D197&lt;=D$1006))),FALSE),OR(ISNUMBER(FIND(";"&amp;UPPER(TRIM(Datos!D197&amp;""))&amp;"=",D$1007)),ISNUMBER(FIND(";"&amp;UPPER(TRIM(Datos!D197&amp;""))&amp;";",D$1007))),OR(UPPER(TRIM(Datos!D197&amp;""))="SÍ",UPPER(TRIM(Datos!D197&amp;""))="SI",UPPER(TRIM(Datos!D197&amp;""))="NO"),IF(ISNUMBER(Datos!D197),AND(OR(D$1005="",Datos!D197&gt;=D$1005),OR(D$1006="",Datos!D197&lt;=D$1006)),FALSE),TRUE))))</f>
        <v>0.0</v>
      </c>
      <c r="E197">
        <f>IF(Datos!E197="",0,IF(AND(E$1008&lt;&gt;"",Datos!E197=E$1008),0,IF(E$1004=0,0,1-CHOOSE(E$1004,IF(ISNUMBER(Datos!E197),AND(OR(E$1005="",Datos!E197&gt;=E$1005),OR(E$1006="",Datos!E197&lt;=E$1006)),FALSE),IF(ISNUMBER(Datos!E197),AND(Datos!E197=INT(Datos!E197),AND(OR(E$1005="",Datos!E197&gt;=E$1005),OR(E$1006="",Datos!E197&lt;=E$1006))),FALSE),OR(ISNUMBER(FIND(";"&amp;UPPER(TRIM(Datos!E197&amp;""))&amp;"=",E$1007)),ISNUMBER(FIND(";"&amp;UPPER(TRIM(Datos!E197&amp;""))&amp;";",E$1007))),OR(UPPER(TRIM(Datos!E197&amp;""))="SÍ",UPPER(TRIM(Datos!E197&amp;""))="SI",UPPER(TRIM(Datos!E197&amp;""))="NO"),IF(ISNUMBER(Datos!E197),AND(OR(E$1005="",Datos!E197&gt;=E$1005),OR(E$1006="",Datos!E197&lt;=E$1006)),FALSE),TRUE))))</f>
        <v>0.0</v>
      </c>
      <c r="F197">
        <f>IF(Datos!F197="",0,IF(AND(F$1008&lt;&gt;"",Datos!F197=F$1008),0,IF(F$1004=0,0,1-CHOOSE(F$1004,IF(ISNUMBER(Datos!F197),AND(OR(F$1005="",Datos!F197&gt;=F$1005),OR(F$1006="",Datos!F197&lt;=F$1006)),FALSE),IF(ISNUMBER(Datos!F197),AND(Datos!F197=INT(Datos!F197),AND(OR(F$1005="",Datos!F197&gt;=F$1005),OR(F$1006="",Datos!F197&lt;=F$1006))),FALSE),OR(ISNUMBER(FIND(";"&amp;UPPER(TRIM(Datos!F197&amp;""))&amp;"=",F$1007)),ISNUMBER(FIND(";"&amp;UPPER(TRIM(Datos!F197&amp;""))&amp;";",F$1007))),OR(UPPER(TRIM(Datos!F197&amp;""))="SÍ",UPPER(TRIM(Datos!F197&amp;""))="SI",UPPER(TRIM(Datos!F197&amp;""))="NO"),IF(ISNUMBER(Datos!F197),AND(OR(F$1005="",Datos!F197&gt;=F$1005),OR(F$1006="",Datos!F197&lt;=F$1006)),FALSE),TRUE))))</f>
        <v>0.0</v>
      </c>
      <c r="G197">
        <f>IF(Datos!G197="",0,IF(AND(G$1008&lt;&gt;"",Datos!G197=G$1008),0,IF(G$1004=0,0,1-CHOOSE(G$1004,IF(ISNUMBER(Datos!G197),AND(OR(G$1005="",Datos!G197&gt;=G$1005),OR(G$1006="",Datos!G197&lt;=G$1006)),FALSE),IF(ISNUMBER(Datos!G197),AND(Datos!G197=INT(Datos!G197),AND(OR(G$1005="",Datos!G197&gt;=G$1005),OR(G$1006="",Datos!G197&lt;=G$1006))),FALSE),OR(ISNUMBER(FIND(";"&amp;UPPER(TRIM(Datos!G197&amp;""))&amp;"=",G$1007)),ISNUMBER(FIND(";"&amp;UPPER(TRIM(Datos!G197&amp;""))&amp;";",G$1007))),OR(UPPER(TRIM(Datos!G197&amp;""))="SÍ",UPPER(TRIM(Datos!G197&amp;""))="SI",UPPER(TRIM(Datos!G197&amp;""))="NO"),IF(ISNUMBER(Datos!G197),AND(OR(G$1005="",Datos!G197&gt;=G$1005),OR(G$1006="",Datos!G197&lt;=G$1006)),FALSE),TRUE))))</f>
        <v>0.0</v>
      </c>
      <c r="H197">
        <f>IF(Datos!H197="",0,IF(AND(H$1008&lt;&gt;"",Datos!H197=H$1008),0,IF(H$1004=0,0,1-CHOOSE(H$1004,IF(ISNUMBER(Datos!H197),AND(OR(H$1005="",Datos!H197&gt;=H$1005),OR(H$1006="",Datos!H197&lt;=H$1006)),FALSE),IF(ISNUMBER(Datos!H197),AND(Datos!H197=INT(Datos!H197),AND(OR(H$1005="",Datos!H197&gt;=H$1005),OR(H$1006="",Datos!H197&lt;=H$1006))),FALSE),OR(ISNUMBER(FIND(";"&amp;UPPER(TRIM(Datos!H197&amp;""))&amp;"=",H$1007)),ISNUMBER(FIND(";"&amp;UPPER(TRIM(Datos!H197&amp;""))&amp;";",H$1007))),OR(UPPER(TRIM(Datos!H197&amp;""))="SÍ",UPPER(TRIM(Datos!H197&amp;""))="SI",UPPER(TRIM(Datos!H197&amp;""))="NO"),IF(ISNUMBER(Datos!H197),AND(OR(H$1005="",Datos!H197&gt;=H$1005),OR(H$1006="",Datos!H197&lt;=H$1006)),FALSE),TRUE))))</f>
        <v>0.0</v>
      </c>
      <c r="I197">
        <f>IF(Datos!I197="",0,IF(AND(I$1008&lt;&gt;"",Datos!I197=I$1008),0,IF(I$1004=0,0,1-CHOOSE(I$1004,IF(ISNUMBER(Datos!I197),AND(OR(I$1005="",Datos!I197&gt;=I$1005),OR(I$1006="",Datos!I197&lt;=I$1006)),FALSE),IF(ISNUMBER(Datos!I197),AND(Datos!I197=INT(Datos!I197),AND(OR(I$1005="",Datos!I197&gt;=I$1005),OR(I$1006="",Datos!I197&lt;=I$1006))),FALSE),OR(ISNUMBER(FIND(";"&amp;UPPER(TRIM(Datos!I197&amp;""))&amp;"=",I$1007)),ISNUMBER(FIND(";"&amp;UPPER(TRIM(Datos!I197&amp;""))&amp;";",I$1007))),OR(UPPER(TRIM(Datos!I197&amp;""))="SÍ",UPPER(TRIM(Datos!I197&amp;""))="SI",UPPER(TRIM(Datos!I197&amp;""))="NO"),IF(ISNUMBER(Datos!I197),AND(OR(I$1005="",Datos!I197&gt;=I$1005),OR(I$1006="",Datos!I197&lt;=I$1006)),FALSE),TRUE))))</f>
        <v>0.0</v>
      </c>
      <c r="J197">
        <f>IF(Datos!J197="",0,IF(AND(J$1008&lt;&gt;"",Datos!J197=J$1008),0,IF(J$1004=0,0,1-CHOOSE(J$1004,IF(ISNUMBER(Datos!J197),AND(OR(J$1005="",Datos!J197&gt;=J$1005),OR(J$1006="",Datos!J197&lt;=J$1006)),FALSE),IF(ISNUMBER(Datos!J197),AND(Datos!J197=INT(Datos!J197),AND(OR(J$1005="",Datos!J197&gt;=J$1005),OR(J$1006="",Datos!J197&lt;=J$1006))),FALSE),OR(ISNUMBER(FIND(";"&amp;UPPER(TRIM(Datos!J197&amp;""))&amp;"=",J$1007)),ISNUMBER(FIND(";"&amp;UPPER(TRIM(Datos!J197&amp;""))&amp;";",J$1007))),OR(UPPER(TRIM(Datos!J197&amp;""))="SÍ",UPPER(TRIM(Datos!J197&amp;""))="SI",UPPER(TRIM(Datos!J197&amp;""))="NO"),IF(ISNUMBER(Datos!J197),AND(OR(J$1005="",Datos!J197&gt;=J$1005),OR(J$1006="",Datos!J197&lt;=J$1006)),FALSE),TRUE))))</f>
        <v>0.0</v>
      </c>
      <c r="K197">
        <f>IF(Datos!K197="",0,IF(AND(K$1008&lt;&gt;"",Datos!K197=K$1008),0,IF(K$1004=0,0,1-CHOOSE(K$1004,IF(ISNUMBER(Datos!K197),AND(OR(K$1005="",Datos!K197&gt;=K$1005),OR(K$1006="",Datos!K197&lt;=K$1006)),FALSE),IF(ISNUMBER(Datos!K197),AND(Datos!K197=INT(Datos!K197),AND(OR(K$1005="",Datos!K197&gt;=K$1005),OR(K$1006="",Datos!K197&lt;=K$1006))),FALSE),OR(ISNUMBER(FIND(";"&amp;UPPER(TRIM(Datos!K197&amp;""))&amp;"=",K$1007)),ISNUMBER(FIND(";"&amp;UPPER(TRIM(Datos!K197&amp;""))&amp;";",K$1007))),OR(UPPER(TRIM(Datos!K197&amp;""))="SÍ",UPPER(TRIM(Datos!K197&amp;""))="SI",UPPER(TRIM(Datos!K197&amp;""))="NO"),IF(ISNUMBER(Datos!K197),AND(OR(K$1005="",Datos!K197&gt;=K$1005),OR(K$1006="",Datos!K197&lt;=K$1006)),FALSE),TRUE))))</f>
        <v>0.0</v>
      </c>
      <c r="L197">
        <f>IF(Datos!L197="",0,IF(AND(L$1008&lt;&gt;"",Datos!L197=L$1008),0,IF(L$1004=0,0,1-CHOOSE(L$1004,IF(ISNUMBER(Datos!L197),AND(OR(L$1005="",Datos!L197&gt;=L$1005),OR(L$1006="",Datos!L197&lt;=L$1006)),FALSE),IF(ISNUMBER(Datos!L197),AND(Datos!L197=INT(Datos!L197),AND(OR(L$1005="",Datos!L197&gt;=L$1005),OR(L$1006="",Datos!L197&lt;=L$1006))),FALSE),OR(ISNUMBER(FIND(";"&amp;UPPER(TRIM(Datos!L197&amp;""))&amp;"=",L$1007)),ISNUMBER(FIND(";"&amp;UPPER(TRIM(Datos!L197&amp;""))&amp;";",L$1007))),OR(UPPER(TRIM(Datos!L197&amp;""))="SÍ",UPPER(TRIM(Datos!L197&amp;""))="SI",UPPER(TRIM(Datos!L197&amp;""))="NO"),IF(ISNUMBER(Datos!L197),AND(OR(L$1005="",Datos!L197&gt;=L$1005),OR(L$1006="",Datos!L197&lt;=L$1006)),FALSE),TRUE))))</f>
        <v>0.0</v>
      </c>
      <c r="M197">
        <f>IF(Datos!M197="",0,IF(AND(M$1008&lt;&gt;"",Datos!M197=M$1008),0,IF(M$1004=0,0,1-CHOOSE(M$1004,IF(ISNUMBER(Datos!M197),AND(OR(M$1005="",Datos!M197&gt;=M$1005),OR(M$1006="",Datos!M197&lt;=M$1006)),FALSE),IF(ISNUMBER(Datos!M197),AND(Datos!M197=INT(Datos!M197),AND(OR(M$1005="",Datos!M197&gt;=M$1005),OR(M$1006="",Datos!M197&lt;=M$1006))),FALSE),OR(ISNUMBER(FIND(";"&amp;UPPER(TRIM(Datos!M197&amp;""))&amp;"=",M$1007)),ISNUMBER(FIND(";"&amp;UPPER(TRIM(Datos!M197&amp;""))&amp;";",M$1007))),OR(UPPER(TRIM(Datos!M197&amp;""))="SÍ",UPPER(TRIM(Datos!M197&amp;""))="SI",UPPER(TRIM(Datos!M197&amp;""))="NO"),IF(ISNUMBER(Datos!M197),AND(OR(M$1005="",Datos!M197&gt;=M$1005),OR(M$1006="",Datos!M197&lt;=M$1006)),FALSE),TRUE))))</f>
        <v>0.0</v>
      </c>
      <c r="N197">
        <f>IF(Datos!N197="",0,IF(AND(N$1008&lt;&gt;"",Datos!N197=N$1008),0,IF(N$1004=0,0,1-CHOOSE(N$1004,IF(ISNUMBER(Datos!N197),AND(OR(N$1005="",Datos!N197&gt;=N$1005),OR(N$1006="",Datos!N197&lt;=N$1006)),FALSE),IF(ISNUMBER(Datos!N197),AND(Datos!N197=INT(Datos!N197),AND(OR(N$1005="",Datos!N197&gt;=N$1005),OR(N$1006="",Datos!N197&lt;=N$1006))),FALSE),OR(ISNUMBER(FIND(";"&amp;UPPER(TRIM(Datos!N197&amp;""))&amp;"=",N$1007)),ISNUMBER(FIND(";"&amp;UPPER(TRIM(Datos!N197&amp;""))&amp;";",N$1007))),OR(UPPER(TRIM(Datos!N197&amp;""))="SÍ",UPPER(TRIM(Datos!N197&amp;""))="SI",UPPER(TRIM(Datos!N197&amp;""))="NO"),IF(ISNUMBER(Datos!N197),AND(OR(N$1005="",Datos!N197&gt;=N$1005),OR(N$1006="",Datos!N197&lt;=N$1006)),FALSE),TRUE))))</f>
        <v>0.0</v>
      </c>
      <c r="O197">
        <f>IF(Datos!O197="",0,IF(AND(O$1008&lt;&gt;"",Datos!O197=O$1008),0,IF(O$1004=0,0,1-CHOOSE(O$1004,IF(ISNUMBER(Datos!O197),AND(OR(O$1005="",Datos!O197&gt;=O$1005),OR(O$1006="",Datos!O197&lt;=O$1006)),FALSE),IF(ISNUMBER(Datos!O197),AND(Datos!O197=INT(Datos!O197),AND(OR(O$1005="",Datos!O197&gt;=O$1005),OR(O$1006="",Datos!O197&lt;=O$1006))),FALSE),OR(ISNUMBER(FIND(";"&amp;UPPER(TRIM(Datos!O197&amp;""))&amp;"=",O$1007)),ISNUMBER(FIND(";"&amp;UPPER(TRIM(Datos!O197&amp;""))&amp;";",O$1007))),OR(UPPER(TRIM(Datos!O197&amp;""))="SÍ",UPPER(TRIM(Datos!O197&amp;""))="SI",UPPER(TRIM(Datos!O197&amp;""))="NO"),IF(ISNUMBER(Datos!O197),AND(OR(O$1005="",Datos!O197&gt;=O$1005),OR(O$1006="",Datos!O197&lt;=O$1006)),FALSE),TRUE))))</f>
        <v>0.0</v>
      </c>
      <c r="P197">
        <f>IF(Datos!P197="",0,IF(AND(P$1008&lt;&gt;"",Datos!P197=P$1008),0,IF(P$1004=0,0,1-CHOOSE(P$1004,IF(ISNUMBER(Datos!P197),AND(OR(P$1005="",Datos!P197&gt;=P$1005),OR(P$1006="",Datos!P197&lt;=P$1006)),FALSE),IF(ISNUMBER(Datos!P197),AND(Datos!P197=INT(Datos!P197),AND(OR(P$1005="",Datos!P197&gt;=P$1005),OR(P$1006="",Datos!P197&lt;=P$1006))),FALSE),OR(ISNUMBER(FIND(";"&amp;UPPER(TRIM(Datos!P197&amp;""))&amp;"=",P$1007)),ISNUMBER(FIND(";"&amp;UPPER(TRIM(Datos!P197&amp;""))&amp;";",P$1007))),OR(UPPER(TRIM(Datos!P197&amp;""))="SÍ",UPPER(TRIM(Datos!P197&amp;""))="SI",UPPER(TRIM(Datos!P197&amp;""))="NO"),IF(ISNUMBER(Datos!P197),AND(OR(P$1005="",Datos!P197&gt;=P$1005),OR(P$1006="",Datos!P197&lt;=P$1006)),FALSE),TRUE))))</f>
        <v>0.0</v>
      </c>
      <c r="Q197">
        <f>IF(Datos!Q197="",0,IF(AND(Q$1008&lt;&gt;"",Datos!Q197=Q$1008),0,IF(Q$1004=0,0,1-CHOOSE(Q$1004,IF(ISNUMBER(Datos!Q197),AND(OR(Q$1005="",Datos!Q197&gt;=Q$1005),OR(Q$1006="",Datos!Q197&lt;=Q$1006)),FALSE),IF(ISNUMBER(Datos!Q197),AND(Datos!Q197=INT(Datos!Q197),AND(OR(Q$1005="",Datos!Q197&gt;=Q$1005),OR(Q$1006="",Datos!Q197&lt;=Q$1006))),FALSE),OR(ISNUMBER(FIND(";"&amp;UPPER(TRIM(Datos!Q197&amp;""))&amp;"=",Q$1007)),ISNUMBER(FIND(";"&amp;UPPER(TRIM(Datos!Q197&amp;""))&amp;";",Q$1007))),OR(UPPER(TRIM(Datos!Q197&amp;""))="SÍ",UPPER(TRIM(Datos!Q197&amp;""))="SI",UPPER(TRIM(Datos!Q197&amp;""))="NO"),IF(ISNUMBER(Datos!Q197),AND(OR(Q$1005="",Datos!Q197&gt;=Q$1005),OR(Q$1006="",Datos!Q197&lt;=Q$1006)),FALSE),TRUE))))</f>
        <v>0.0</v>
      </c>
      <c r="R197">
        <f>IF(Datos!R197="",0,IF(AND(R$1008&lt;&gt;"",Datos!R197=R$1008),0,IF(R$1004=0,0,1-CHOOSE(R$1004,IF(ISNUMBER(Datos!R197),AND(OR(R$1005="",Datos!R197&gt;=R$1005),OR(R$1006="",Datos!R197&lt;=R$1006)),FALSE),IF(ISNUMBER(Datos!R197),AND(Datos!R197=INT(Datos!R197),AND(OR(R$1005="",Datos!R197&gt;=R$1005),OR(R$1006="",Datos!R197&lt;=R$1006))),FALSE),OR(ISNUMBER(FIND(";"&amp;UPPER(TRIM(Datos!R197&amp;""))&amp;"=",R$1007)),ISNUMBER(FIND(";"&amp;UPPER(TRIM(Datos!R197&amp;""))&amp;";",R$1007))),OR(UPPER(TRIM(Datos!R197&amp;""))="SÍ",UPPER(TRIM(Datos!R197&amp;""))="SI",UPPER(TRIM(Datos!R197&amp;""))="NO"),IF(ISNUMBER(Datos!R197),AND(OR(R$1005="",Datos!R197&gt;=R$1005),OR(R$1006="",Datos!R197&lt;=R$1006)),FALSE),TRUE))))</f>
        <v>0.0</v>
      </c>
      <c r="S197">
        <f>IF(Datos!S197="",0,IF(AND(S$1008&lt;&gt;"",Datos!S197=S$1008),0,IF(S$1004=0,0,1-CHOOSE(S$1004,IF(ISNUMBER(Datos!S197),AND(OR(S$1005="",Datos!S197&gt;=S$1005),OR(S$1006="",Datos!S197&lt;=S$1006)),FALSE),IF(ISNUMBER(Datos!S197),AND(Datos!S197=INT(Datos!S197),AND(OR(S$1005="",Datos!S197&gt;=S$1005),OR(S$1006="",Datos!S197&lt;=S$1006))),FALSE),OR(ISNUMBER(FIND(";"&amp;UPPER(TRIM(Datos!S197&amp;""))&amp;"=",S$1007)),ISNUMBER(FIND(";"&amp;UPPER(TRIM(Datos!S197&amp;""))&amp;";",S$1007))),OR(UPPER(TRIM(Datos!S197&amp;""))="SÍ",UPPER(TRIM(Datos!S197&amp;""))="SI",UPPER(TRIM(Datos!S197&amp;""))="NO"),IF(ISNUMBER(Datos!S197),AND(OR(S$1005="",Datos!S197&gt;=S$1005),OR(S$1006="",Datos!S197&lt;=S$1006)),FALSE),TRUE))))</f>
        <v>0.0</v>
      </c>
      <c r="T197">
        <f>IF(Datos!T197="",0,IF(AND(T$1008&lt;&gt;"",Datos!T197=T$1008),0,IF(T$1004=0,0,1-CHOOSE(T$1004,IF(ISNUMBER(Datos!T197),AND(OR(T$1005="",Datos!T197&gt;=T$1005),OR(T$1006="",Datos!T197&lt;=T$1006)),FALSE),IF(ISNUMBER(Datos!T197),AND(Datos!T197=INT(Datos!T197),AND(OR(T$1005="",Datos!T197&gt;=T$1005),OR(T$1006="",Datos!T197&lt;=T$1006))),FALSE),OR(ISNUMBER(FIND(";"&amp;UPPER(TRIM(Datos!T197&amp;""))&amp;"=",T$1007)),ISNUMBER(FIND(";"&amp;UPPER(TRIM(Datos!T197&amp;""))&amp;";",T$1007))),OR(UPPER(TRIM(Datos!T197&amp;""))="SÍ",UPPER(TRIM(Datos!T197&amp;""))="SI",UPPER(TRIM(Datos!T197&amp;""))="NO"),IF(ISNUMBER(Datos!T197),AND(OR(T$1005="",Datos!T197&gt;=T$1005),OR(T$1006="",Datos!T197&lt;=T$1006)),FALSE),TRUE))))</f>
        <v>0.0</v>
      </c>
      <c r="U197">
        <f>IF(Datos!U197="",0,IF(AND(U$1008&lt;&gt;"",Datos!U197=U$1008),0,IF(U$1004=0,0,1-CHOOSE(U$1004,IF(ISNUMBER(Datos!U197),AND(OR(U$1005="",Datos!U197&gt;=U$1005),OR(U$1006="",Datos!U197&lt;=U$1006)),FALSE),IF(ISNUMBER(Datos!U197),AND(Datos!U197=INT(Datos!U197),AND(OR(U$1005="",Datos!U197&gt;=U$1005),OR(U$1006="",Datos!U197&lt;=U$1006))),FALSE),OR(ISNUMBER(FIND(";"&amp;UPPER(TRIM(Datos!U197&amp;""))&amp;"=",U$1007)),ISNUMBER(FIND(";"&amp;UPPER(TRIM(Datos!U197&amp;""))&amp;";",U$1007))),OR(UPPER(TRIM(Datos!U197&amp;""))="SÍ",UPPER(TRIM(Datos!U197&amp;""))="SI",UPPER(TRIM(Datos!U197&amp;""))="NO"),IF(ISNUMBER(Datos!U197),AND(OR(U$1005="",Datos!U197&gt;=U$1005),OR(U$1006="",Datos!U197&lt;=U$1006)),FALSE),TRUE))))</f>
        <v>0.0</v>
      </c>
      <c r="V197">
        <f>IF(Datos!V197="",0,IF(AND(V$1008&lt;&gt;"",Datos!V197=V$1008),0,IF(V$1004=0,0,1-CHOOSE(V$1004,IF(ISNUMBER(Datos!V197),AND(OR(V$1005="",Datos!V197&gt;=V$1005),OR(V$1006="",Datos!V197&lt;=V$1006)),FALSE),IF(ISNUMBER(Datos!V197),AND(Datos!V197=INT(Datos!V197),AND(OR(V$1005="",Datos!V197&gt;=V$1005),OR(V$1006="",Datos!V197&lt;=V$1006))),FALSE),OR(ISNUMBER(FIND(";"&amp;UPPER(TRIM(Datos!V197&amp;""))&amp;"=",V$1007)),ISNUMBER(FIND(";"&amp;UPPER(TRIM(Datos!V197&amp;""))&amp;";",V$1007))),OR(UPPER(TRIM(Datos!V197&amp;""))="SÍ",UPPER(TRIM(Datos!V197&amp;""))="SI",UPPER(TRIM(Datos!V197&amp;""))="NO"),IF(ISNUMBER(Datos!V197),AND(OR(V$1005="",Datos!V197&gt;=V$1005),OR(V$1006="",Datos!V197&lt;=V$1006)),FALSE),TRUE))))</f>
        <v>0.0</v>
      </c>
      <c r="W197">
        <f>IF(Datos!W197="",0,IF(AND(W$1008&lt;&gt;"",Datos!W197=W$1008),0,IF(W$1004=0,0,1-CHOOSE(W$1004,IF(ISNUMBER(Datos!W197),AND(OR(W$1005="",Datos!W197&gt;=W$1005),OR(W$1006="",Datos!W197&lt;=W$1006)),FALSE),IF(ISNUMBER(Datos!W197),AND(Datos!W197=INT(Datos!W197),AND(OR(W$1005="",Datos!W197&gt;=W$1005),OR(W$1006="",Datos!W197&lt;=W$1006))),FALSE),OR(ISNUMBER(FIND(";"&amp;UPPER(TRIM(Datos!W197&amp;""))&amp;"=",W$1007)),ISNUMBER(FIND(";"&amp;UPPER(TRIM(Datos!W197&amp;""))&amp;";",W$1007))),OR(UPPER(TRIM(Datos!W197&amp;""))="SÍ",UPPER(TRIM(Datos!W197&amp;""))="SI",UPPER(TRIM(Datos!W197&amp;""))="NO"),IF(ISNUMBER(Datos!W197),AND(OR(W$1005="",Datos!W197&gt;=W$1005),OR(W$1006="",Datos!W197&lt;=W$1006)),FALSE),TRUE))))</f>
        <v>0.0</v>
      </c>
      <c r="X197">
        <f>IF(Datos!X197="",0,IF(AND(X$1008&lt;&gt;"",Datos!X197=X$1008),0,IF(X$1004=0,0,1-CHOOSE(X$1004,IF(ISNUMBER(Datos!X197),AND(OR(X$1005="",Datos!X197&gt;=X$1005),OR(X$1006="",Datos!X197&lt;=X$1006)),FALSE),IF(ISNUMBER(Datos!X197),AND(Datos!X197=INT(Datos!X197),AND(OR(X$1005="",Datos!X197&gt;=X$1005),OR(X$1006="",Datos!X197&lt;=X$1006))),FALSE),OR(ISNUMBER(FIND(";"&amp;UPPER(TRIM(Datos!X197&amp;""))&amp;"=",X$1007)),ISNUMBER(FIND(";"&amp;UPPER(TRIM(Datos!X197&amp;""))&amp;";",X$1007))),OR(UPPER(TRIM(Datos!X197&amp;""))="SÍ",UPPER(TRIM(Datos!X197&amp;""))="SI",UPPER(TRIM(Datos!X197&amp;""))="NO"),IF(ISNUMBER(Datos!X197),AND(OR(X$1005="",Datos!X197&gt;=X$1005),OR(X$1006="",Datos!X197&lt;=X$1006)),FALSE),TRUE))))</f>
        <v>0.0</v>
      </c>
      <c r="Y197">
        <f>IF(Datos!Y197="",0,IF(AND(Y$1008&lt;&gt;"",Datos!Y197=Y$1008),0,IF(Y$1004=0,0,1-CHOOSE(Y$1004,IF(ISNUMBER(Datos!Y197),AND(OR(Y$1005="",Datos!Y197&gt;=Y$1005),OR(Y$1006="",Datos!Y197&lt;=Y$1006)),FALSE),IF(ISNUMBER(Datos!Y197),AND(Datos!Y197=INT(Datos!Y197),AND(OR(Y$1005="",Datos!Y197&gt;=Y$1005),OR(Y$1006="",Datos!Y197&lt;=Y$1006))),FALSE),OR(ISNUMBER(FIND(";"&amp;UPPER(TRIM(Datos!Y197&amp;""))&amp;"=",Y$1007)),ISNUMBER(FIND(";"&amp;UPPER(TRIM(Datos!Y197&amp;""))&amp;";",Y$1007))),OR(UPPER(TRIM(Datos!Y197&amp;""))="SÍ",UPPER(TRIM(Datos!Y197&amp;""))="SI",UPPER(TRIM(Datos!Y197&amp;""))="NO"),IF(ISNUMBER(Datos!Y197),AND(OR(Y$1005="",Datos!Y197&gt;=Y$1005),OR(Y$1006="",Datos!Y197&lt;=Y$1006)),FALSE),TRUE))))</f>
        <v>0.0</v>
      </c>
      <c r="Z197">
        <f>IF(Datos!Z197="",0,IF(AND(Z$1008&lt;&gt;"",Datos!Z197=Z$1008),0,IF(Z$1004=0,0,1-CHOOSE(Z$1004,IF(ISNUMBER(Datos!Z197),AND(OR(Z$1005="",Datos!Z197&gt;=Z$1005),OR(Z$1006="",Datos!Z197&lt;=Z$1006)),FALSE),IF(ISNUMBER(Datos!Z197),AND(Datos!Z197=INT(Datos!Z197),AND(OR(Z$1005="",Datos!Z197&gt;=Z$1005),OR(Z$1006="",Datos!Z197&lt;=Z$1006))),FALSE),OR(ISNUMBER(FIND(";"&amp;UPPER(TRIM(Datos!Z197&amp;""))&amp;"=",Z$1007)),ISNUMBER(FIND(";"&amp;UPPER(TRIM(Datos!Z197&amp;""))&amp;";",Z$1007))),OR(UPPER(TRIM(Datos!Z197&amp;""))="SÍ",UPPER(TRIM(Datos!Z197&amp;""))="SI",UPPER(TRIM(Datos!Z197&amp;""))="NO"),IF(ISNUMBER(Datos!Z197),AND(OR(Z$1005="",Datos!Z197&gt;=Z$1005),OR(Z$1006="",Datos!Z197&lt;=Z$1006)),FALSE),TRUE))))</f>
        <v>0.0</v>
      </c>
      <c r="AA197">
        <f>IF(Datos!AA197="",0,IF(AND(AA$1008&lt;&gt;"",Datos!AA197=AA$1008),0,IF(AA$1004=0,0,1-CHOOSE(AA$1004,IF(ISNUMBER(Datos!AA197),AND(OR(AA$1005="",Datos!AA197&gt;=AA$1005),OR(AA$1006="",Datos!AA197&lt;=AA$1006)),FALSE),IF(ISNUMBER(Datos!AA197),AND(Datos!AA197=INT(Datos!AA197),AND(OR(AA$1005="",Datos!AA197&gt;=AA$1005),OR(AA$1006="",Datos!AA197&lt;=AA$1006))),FALSE),OR(ISNUMBER(FIND(";"&amp;UPPER(TRIM(Datos!AA197&amp;""))&amp;"=",AA$1007)),ISNUMBER(FIND(";"&amp;UPPER(TRIM(Datos!AA197&amp;""))&amp;";",AA$1007))),OR(UPPER(TRIM(Datos!AA197&amp;""))="SÍ",UPPER(TRIM(Datos!AA197&amp;""))="SI",UPPER(TRIM(Datos!AA197&amp;""))="NO"),IF(ISNUMBER(Datos!AA197),AND(OR(AA$1005="",Datos!AA197&gt;=AA$1005),OR(AA$1006="",Datos!AA197&lt;=AA$1006)),FALSE),TRUE))))</f>
        <v>0.0</v>
      </c>
      <c r="AB197">
        <f>IF(Datos!AB197="",0,IF(AND(AB$1008&lt;&gt;"",Datos!AB197=AB$1008),0,IF(AB$1004=0,0,1-CHOOSE(AB$1004,IF(ISNUMBER(Datos!AB197),AND(OR(AB$1005="",Datos!AB197&gt;=AB$1005),OR(AB$1006="",Datos!AB197&lt;=AB$1006)),FALSE),IF(ISNUMBER(Datos!AB197),AND(Datos!AB197=INT(Datos!AB197),AND(OR(AB$1005="",Datos!AB197&gt;=AB$1005),OR(AB$1006="",Datos!AB197&lt;=AB$1006))),FALSE),OR(ISNUMBER(FIND(";"&amp;UPPER(TRIM(Datos!AB197&amp;""))&amp;"=",AB$1007)),ISNUMBER(FIND(";"&amp;UPPER(TRIM(Datos!AB197&amp;""))&amp;";",AB$1007))),OR(UPPER(TRIM(Datos!AB197&amp;""))="SÍ",UPPER(TRIM(Datos!AB197&amp;""))="SI",UPPER(TRIM(Datos!AB197&amp;""))="NO"),IF(ISNUMBER(Datos!AB197),AND(OR(AB$1005="",Datos!AB197&gt;=AB$1005),OR(AB$1006="",Datos!AB197&lt;=AB$1006)),FALSE),TRUE))))</f>
        <v>0.0</v>
      </c>
      <c r="AC197">
        <f>IF(Datos!AC197="",0,IF(AND(AC$1008&lt;&gt;"",Datos!AC197=AC$1008),0,IF(AC$1004=0,0,1-CHOOSE(AC$1004,IF(ISNUMBER(Datos!AC197),AND(OR(AC$1005="",Datos!AC197&gt;=AC$1005),OR(AC$1006="",Datos!AC197&lt;=AC$1006)),FALSE),IF(ISNUMBER(Datos!AC197),AND(Datos!AC197=INT(Datos!AC197),AND(OR(AC$1005="",Datos!AC197&gt;=AC$1005),OR(AC$1006="",Datos!AC197&lt;=AC$1006))),FALSE),OR(ISNUMBER(FIND(";"&amp;UPPER(TRIM(Datos!AC197&amp;""))&amp;"=",AC$1007)),ISNUMBER(FIND(";"&amp;UPPER(TRIM(Datos!AC197&amp;""))&amp;";",AC$1007))),OR(UPPER(TRIM(Datos!AC197&amp;""))="SÍ",UPPER(TRIM(Datos!AC197&amp;""))="SI",UPPER(TRIM(Datos!AC197&amp;""))="NO"),IF(ISNUMBER(Datos!AC197),AND(OR(AC$1005="",Datos!AC197&gt;=AC$1005),OR(AC$1006="",Datos!AC197&lt;=AC$1006)),FALSE),TRUE))))</f>
        <v>0.0</v>
      </c>
      <c r="AD197">
        <f>IF(Datos!AD197="",0,IF(AND(AD$1008&lt;&gt;"",Datos!AD197=AD$1008),0,IF(AD$1004=0,0,1-CHOOSE(AD$1004,IF(ISNUMBER(Datos!AD197),AND(OR(AD$1005="",Datos!AD197&gt;=AD$1005),OR(AD$1006="",Datos!AD197&lt;=AD$1006)),FALSE),IF(ISNUMBER(Datos!AD197),AND(Datos!AD197=INT(Datos!AD197),AND(OR(AD$1005="",Datos!AD197&gt;=AD$1005),OR(AD$1006="",Datos!AD197&lt;=AD$1006))),FALSE),OR(ISNUMBER(FIND(";"&amp;UPPER(TRIM(Datos!AD197&amp;""))&amp;"=",AD$1007)),ISNUMBER(FIND(";"&amp;UPPER(TRIM(Datos!AD197&amp;""))&amp;";",AD$1007))),OR(UPPER(TRIM(Datos!AD197&amp;""))="SÍ",UPPER(TRIM(Datos!AD197&amp;""))="SI",UPPER(TRIM(Datos!AD197&amp;""))="NO"),IF(ISNUMBER(Datos!AD197),AND(OR(AD$1005="",Datos!AD197&gt;=AD$1005),OR(AD$1006="",Datos!AD197&lt;=AD$1006)),FALSE),TRUE))))</f>
        <v>0.0</v>
      </c>
      <c r="AE197">
        <f>IF(Datos!AE197="",0,IF(AND(AE$1008&lt;&gt;"",Datos!AE197=AE$1008),0,IF(AE$1004=0,0,1-CHOOSE(AE$1004,IF(ISNUMBER(Datos!AE197),AND(OR(AE$1005="",Datos!AE197&gt;=AE$1005),OR(AE$1006="",Datos!AE197&lt;=AE$1006)),FALSE),IF(ISNUMBER(Datos!AE197),AND(Datos!AE197=INT(Datos!AE197),AND(OR(AE$1005="",Datos!AE197&gt;=AE$1005),OR(AE$1006="",Datos!AE197&lt;=AE$1006))),FALSE),OR(ISNUMBER(FIND(";"&amp;UPPER(TRIM(Datos!AE197&amp;""))&amp;"=",AE$1007)),ISNUMBER(FIND(";"&amp;UPPER(TRIM(Datos!AE197&amp;""))&amp;";",AE$1007))),OR(UPPER(TRIM(Datos!AE197&amp;""))="SÍ",UPPER(TRIM(Datos!AE197&amp;""))="SI",UPPER(TRIM(Datos!AE197&amp;""))="NO"),IF(ISNUMBER(Datos!AE197),AND(OR(AE$1005="",Datos!AE197&gt;=AE$1005),OR(AE$1006="",Datos!AE197&lt;=AE$1006)),FALSE),TRUE))))</f>
        <v>0.0</v>
      </c>
    </row>
    <row r="198" spans="2:31">
      <c r="B198">
        <f>IF(Datos!B198="",0,IF(AND(B$1008&lt;&gt;"",Datos!B198=B$1008),0,IF(B$1004=0,0,1-CHOOSE(B$1004,IF(ISNUMBER(Datos!B198),AND(OR(B$1005="",Datos!B198&gt;=B$1005),OR(B$1006="",Datos!B198&lt;=B$1006)),FALSE),IF(ISNUMBER(Datos!B198),AND(Datos!B198=INT(Datos!B198),AND(OR(B$1005="",Datos!B198&gt;=B$1005),OR(B$1006="",Datos!B198&lt;=B$1006))),FALSE),OR(ISNUMBER(FIND(";"&amp;UPPER(TRIM(Datos!B198&amp;""))&amp;"=",B$1007)),ISNUMBER(FIND(";"&amp;UPPER(TRIM(Datos!B198&amp;""))&amp;";",B$1007))),OR(UPPER(TRIM(Datos!B198&amp;""))="SÍ",UPPER(TRIM(Datos!B198&amp;""))="SI",UPPER(TRIM(Datos!B198&amp;""))="NO"),IF(ISNUMBER(Datos!B198),AND(OR(B$1005="",Datos!B198&gt;=B$1005),OR(B$1006="",Datos!B198&lt;=B$1006)),FALSE),TRUE))))</f>
        <v>0.0</v>
      </c>
      <c r="C198">
        <f>IF(Datos!C198="",0,IF(AND(C$1008&lt;&gt;"",Datos!C198=C$1008),0,IF(C$1004=0,0,1-CHOOSE(C$1004,IF(ISNUMBER(Datos!C198),AND(OR(C$1005="",Datos!C198&gt;=C$1005),OR(C$1006="",Datos!C198&lt;=C$1006)),FALSE),IF(ISNUMBER(Datos!C198),AND(Datos!C198=INT(Datos!C198),AND(OR(C$1005="",Datos!C198&gt;=C$1005),OR(C$1006="",Datos!C198&lt;=C$1006))),FALSE),OR(ISNUMBER(FIND(";"&amp;UPPER(TRIM(Datos!C198&amp;""))&amp;"=",C$1007)),ISNUMBER(FIND(";"&amp;UPPER(TRIM(Datos!C198&amp;""))&amp;";",C$1007))),OR(UPPER(TRIM(Datos!C198&amp;""))="SÍ",UPPER(TRIM(Datos!C198&amp;""))="SI",UPPER(TRIM(Datos!C198&amp;""))="NO"),IF(ISNUMBER(Datos!C198),AND(OR(C$1005="",Datos!C198&gt;=C$1005),OR(C$1006="",Datos!C198&lt;=C$1006)),FALSE),TRUE))))</f>
        <v>0.0</v>
      </c>
      <c r="D198">
        <f>IF(Datos!D198="",0,IF(AND(D$1008&lt;&gt;"",Datos!D198=D$1008),0,IF(D$1004=0,0,1-CHOOSE(D$1004,IF(ISNUMBER(Datos!D198),AND(OR(D$1005="",Datos!D198&gt;=D$1005),OR(D$1006="",Datos!D198&lt;=D$1006)),FALSE),IF(ISNUMBER(Datos!D198),AND(Datos!D198=INT(Datos!D198),AND(OR(D$1005="",Datos!D198&gt;=D$1005),OR(D$1006="",Datos!D198&lt;=D$1006))),FALSE),OR(ISNUMBER(FIND(";"&amp;UPPER(TRIM(Datos!D198&amp;""))&amp;"=",D$1007)),ISNUMBER(FIND(";"&amp;UPPER(TRIM(Datos!D198&amp;""))&amp;";",D$1007))),OR(UPPER(TRIM(Datos!D198&amp;""))="SÍ",UPPER(TRIM(Datos!D198&amp;""))="SI",UPPER(TRIM(Datos!D198&amp;""))="NO"),IF(ISNUMBER(Datos!D198),AND(OR(D$1005="",Datos!D198&gt;=D$1005),OR(D$1006="",Datos!D198&lt;=D$1006)),FALSE),TRUE))))</f>
        <v>0.0</v>
      </c>
      <c r="E198">
        <f>IF(Datos!E198="",0,IF(AND(E$1008&lt;&gt;"",Datos!E198=E$1008),0,IF(E$1004=0,0,1-CHOOSE(E$1004,IF(ISNUMBER(Datos!E198),AND(OR(E$1005="",Datos!E198&gt;=E$1005),OR(E$1006="",Datos!E198&lt;=E$1006)),FALSE),IF(ISNUMBER(Datos!E198),AND(Datos!E198=INT(Datos!E198),AND(OR(E$1005="",Datos!E198&gt;=E$1005),OR(E$1006="",Datos!E198&lt;=E$1006))),FALSE),OR(ISNUMBER(FIND(";"&amp;UPPER(TRIM(Datos!E198&amp;""))&amp;"=",E$1007)),ISNUMBER(FIND(";"&amp;UPPER(TRIM(Datos!E198&amp;""))&amp;";",E$1007))),OR(UPPER(TRIM(Datos!E198&amp;""))="SÍ",UPPER(TRIM(Datos!E198&amp;""))="SI",UPPER(TRIM(Datos!E198&amp;""))="NO"),IF(ISNUMBER(Datos!E198),AND(OR(E$1005="",Datos!E198&gt;=E$1005),OR(E$1006="",Datos!E198&lt;=E$1006)),FALSE),TRUE))))</f>
        <v>0.0</v>
      </c>
      <c r="F198">
        <f>IF(Datos!F198="",0,IF(AND(F$1008&lt;&gt;"",Datos!F198=F$1008),0,IF(F$1004=0,0,1-CHOOSE(F$1004,IF(ISNUMBER(Datos!F198),AND(OR(F$1005="",Datos!F198&gt;=F$1005),OR(F$1006="",Datos!F198&lt;=F$1006)),FALSE),IF(ISNUMBER(Datos!F198),AND(Datos!F198=INT(Datos!F198),AND(OR(F$1005="",Datos!F198&gt;=F$1005),OR(F$1006="",Datos!F198&lt;=F$1006))),FALSE),OR(ISNUMBER(FIND(";"&amp;UPPER(TRIM(Datos!F198&amp;""))&amp;"=",F$1007)),ISNUMBER(FIND(";"&amp;UPPER(TRIM(Datos!F198&amp;""))&amp;";",F$1007))),OR(UPPER(TRIM(Datos!F198&amp;""))="SÍ",UPPER(TRIM(Datos!F198&amp;""))="SI",UPPER(TRIM(Datos!F198&amp;""))="NO"),IF(ISNUMBER(Datos!F198),AND(OR(F$1005="",Datos!F198&gt;=F$1005),OR(F$1006="",Datos!F198&lt;=F$1006)),FALSE),TRUE))))</f>
        <v>0.0</v>
      </c>
      <c r="G198">
        <f>IF(Datos!G198="",0,IF(AND(G$1008&lt;&gt;"",Datos!G198=G$1008),0,IF(G$1004=0,0,1-CHOOSE(G$1004,IF(ISNUMBER(Datos!G198),AND(OR(G$1005="",Datos!G198&gt;=G$1005),OR(G$1006="",Datos!G198&lt;=G$1006)),FALSE),IF(ISNUMBER(Datos!G198),AND(Datos!G198=INT(Datos!G198),AND(OR(G$1005="",Datos!G198&gt;=G$1005),OR(G$1006="",Datos!G198&lt;=G$1006))),FALSE),OR(ISNUMBER(FIND(";"&amp;UPPER(TRIM(Datos!G198&amp;""))&amp;"=",G$1007)),ISNUMBER(FIND(";"&amp;UPPER(TRIM(Datos!G198&amp;""))&amp;";",G$1007))),OR(UPPER(TRIM(Datos!G198&amp;""))="SÍ",UPPER(TRIM(Datos!G198&amp;""))="SI",UPPER(TRIM(Datos!G198&amp;""))="NO"),IF(ISNUMBER(Datos!G198),AND(OR(G$1005="",Datos!G198&gt;=G$1005),OR(G$1006="",Datos!G198&lt;=G$1006)),FALSE),TRUE))))</f>
        <v>0.0</v>
      </c>
      <c r="H198">
        <f>IF(Datos!H198="",0,IF(AND(H$1008&lt;&gt;"",Datos!H198=H$1008),0,IF(H$1004=0,0,1-CHOOSE(H$1004,IF(ISNUMBER(Datos!H198),AND(OR(H$1005="",Datos!H198&gt;=H$1005),OR(H$1006="",Datos!H198&lt;=H$1006)),FALSE),IF(ISNUMBER(Datos!H198),AND(Datos!H198=INT(Datos!H198),AND(OR(H$1005="",Datos!H198&gt;=H$1005),OR(H$1006="",Datos!H198&lt;=H$1006))),FALSE),OR(ISNUMBER(FIND(";"&amp;UPPER(TRIM(Datos!H198&amp;""))&amp;"=",H$1007)),ISNUMBER(FIND(";"&amp;UPPER(TRIM(Datos!H198&amp;""))&amp;";",H$1007))),OR(UPPER(TRIM(Datos!H198&amp;""))="SÍ",UPPER(TRIM(Datos!H198&amp;""))="SI",UPPER(TRIM(Datos!H198&amp;""))="NO"),IF(ISNUMBER(Datos!H198),AND(OR(H$1005="",Datos!H198&gt;=H$1005),OR(H$1006="",Datos!H198&lt;=H$1006)),FALSE),TRUE))))</f>
        <v>0.0</v>
      </c>
      <c r="I198">
        <f>IF(Datos!I198="",0,IF(AND(I$1008&lt;&gt;"",Datos!I198=I$1008),0,IF(I$1004=0,0,1-CHOOSE(I$1004,IF(ISNUMBER(Datos!I198),AND(OR(I$1005="",Datos!I198&gt;=I$1005),OR(I$1006="",Datos!I198&lt;=I$1006)),FALSE),IF(ISNUMBER(Datos!I198),AND(Datos!I198=INT(Datos!I198),AND(OR(I$1005="",Datos!I198&gt;=I$1005),OR(I$1006="",Datos!I198&lt;=I$1006))),FALSE),OR(ISNUMBER(FIND(";"&amp;UPPER(TRIM(Datos!I198&amp;""))&amp;"=",I$1007)),ISNUMBER(FIND(";"&amp;UPPER(TRIM(Datos!I198&amp;""))&amp;";",I$1007))),OR(UPPER(TRIM(Datos!I198&amp;""))="SÍ",UPPER(TRIM(Datos!I198&amp;""))="SI",UPPER(TRIM(Datos!I198&amp;""))="NO"),IF(ISNUMBER(Datos!I198),AND(OR(I$1005="",Datos!I198&gt;=I$1005),OR(I$1006="",Datos!I198&lt;=I$1006)),FALSE),TRUE))))</f>
        <v>0.0</v>
      </c>
      <c r="J198">
        <f>IF(Datos!J198="",0,IF(AND(J$1008&lt;&gt;"",Datos!J198=J$1008),0,IF(J$1004=0,0,1-CHOOSE(J$1004,IF(ISNUMBER(Datos!J198),AND(OR(J$1005="",Datos!J198&gt;=J$1005),OR(J$1006="",Datos!J198&lt;=J$1006)),FALSE),IF(ISNUMBER(Datos!J198),AND(Datos!J198=INT(Datos!J198),AND(OR(J$1005="",Datos!J198&gt;=J$1005),OR(J$1006="",Datos!J198&lt;=J$1006))),FALSE),OR(ISNUMBER(FIND(";"&amp;UPPER(TRIM(Datos!J198&amp;""))&amp;"=",J$1007)),ISNUMBER(FIND(";"&amp;UPPER(TRIM(Datos!J198&amp;""))&amp;";",J$1007))),OR(UPPER(TRIM(Datos!J198&amp;""))="SÍ",UPPER(TRIM(Datos!J198&amp;""))="SI",UPPER(TRIM(Datos!J198&amp;""))="NO"),IF(ISNUMBER(Datos!J198),AND(OR(J$1005="",Datos!J198&gt;=J$1005),OR(J$1006="",Datos!J198&lt;=J$1006)),FALSE),TRUE))))</f>
        <v>0.0</v>
      </c>
      <c r="K198">
        <f>IF(Datos!K198="",0,IF(AND(K$1008&lt;&gt;"",Datos!K198=K$1008),0,IF(K$1004=0,0,1-CHOOSE(K$1004,IF(ISNUMBER(Datos!K198),AND(OR(K$1005="",Datos!K198&gt;=K$1005),OR(K$1006="",Datos!K198&lt;=K$1006)),FALSE),IF(ISNUMBER(Datos!K198),AND(Datos!K198=INT(Datos!K198),AND(OR(K$1005="",Datos!K198&gt;=K$1005),OR(K$1006="",Datos!K198&lt;=K$1006))),FALSE),OR(ISNUMBER(FIND(";"&amp;UPPER(TRIM(Datos!K198&amp;""))&amp;"=",K$1007)),ISNUMBER(FIND(";"&amp;UPPER(TRIM(Datos!K198&amp;""))&amp;";",K$1007))),OR(UPPER(TRIM(Datos!K198&amp;""))="SÍ",UPPER(TRIM(Datos!K198&amp;""))="SI",UPPER(TRIM(Datos!K198&amp;""))="NO"),IF(ISNUMBER(Datos!K198),AND(OR(K$1005="",Datos!K198&gt;=K$1005),OR(K$1006="",Datos!K198&lt;=K$1006)),FALSE),TRUE))))</f>
        <v>0.0</v>
      </c>
      <c r="L198">
        <f>IF(Datos!L198="",0,IF(AND(L$1008&lt;&gt;"",Datos!L198=L$1008),0,IF(L$1004=0,0,1-CHOOSE(L$1004,IF(ISNUMBER(Datos!L198),AND(OR(L$1005="",Datos!L198&gt;=L$1005),OR(L$1006="",Datos!L198&lt;=L$1006)),FALSE),IF(ISNUMBER(Datos!L198),AND(Datos!L198=INT(Datos!L198),AND(OR(L$1005="",Datos!L198&gt;=L$1005),OR(L$1006="",Datos!L198&lt;=L$1006))),FALSE),OR(ISNUMBER(FIND(";"&amp;UPPER(TRIM(Datos!L198&amp;""))&amp;"=",L$1007)),ISNUMBER(FIND(";"&amp;UPPER(TRIM(Datos!L198&amp;""))&amp;";",L$1007))),OR(UPPER(TRIM(Datos!L198&amp;""))="SÍ",UPPER(TRIM(Datos!L198&amp;""))="SI",UPPER(TRIM(Datos!L198&amp;""))="NO"),IF(ISNUMBER(Datos!L198),AND(OR(L$1005="",Datos!L198&gt;=L$1005),OR(L$1006="",Datos!L198&lt;=L$1006)),FALSE),TRUE))))</f>
        <v>0.0</v>
      </c>
      <c r="M198">
        <f>IF(Datos!M198="",0,IF(AND(M$1008&lt;&gt;"",Datos!M198=M$1008),0,IF(M$1004=0,0,1-CHOOSE(M$1004,IF(ISNUMBER(Datos!M198),AND(OR(M$1005="",Datos!M198&gt;=M$1005),OR(M$1006="",Datos!M198&lt;=M$1006)),FALSE),IF(ISNUMBER(Datos!M198),AND(Datos!M198=INT(Datos!M198),AND(OR(M$1005="",Datos!M198&gt;=M$1005),OR(M$1006="",Datos!M198&lt;=M$1006))),FALSE),OR(ISNUMBER(FIND(";"&amp;UPPER(TRIM(Datos!M198&amp;""))&amp;"=",M$1007)),ISNUMBER(FIND(";"&amp;UPPER(TRIM(Datos!M198&amp;""))&amp;";",M$1007))),OR(UPPER(TRIM(Datos!M198&amp;""))="SÍ",UPPER(TRIM(Datos!M198&amp;""))="SI",UPPER(TRIM(Datos!M198&amp;""))="NO"),IF(ISNUMBER(Datos!M198),AND(OR(M$1005="",Datos!M198&gt;=M$1005),OR(M$1006="",Datos!M198&lt;=M$1006)),FALSE),TRUE))))</f>
        <v>0.0</v>
      </c>
      <c r="N198">
        <f>IF(Datos!N198="",0,IF(AND(N$1008&lt;&gt;"",Datos!N198=N$1008),0,IF(N$1004=0,0,1-CHOOSE(N$1004,IF(ISNUMBER(Datos!N198),AND(OR(N$1005="",Datos!N198&gt;=N$1005),OR(N$1006="",Datos!N198&lt;=N$1006)),FALSE),IF(ISNUMBER(Datos!N198),AND(Datos!N198=INT(Datos!N198),AND(OR(N$1005="",Datos!N198&gt;=N$1005),OR(N$1006="",Datos!N198&lt;=N$1006))),FALSE),OR(ISNUMBER(FIND(";"&amp;UPPER(TRIM(Datos!N198&amp;""))&amp;"=",N$1007)),ISNUMBER(FIND(";"&amp;UPPER(TRIM(Datos!N198&amp;""))&amp;";",N$1007))),OR(UPPER(TRIM(Datos!N198&amp;""))="SÍ",UPPER(TRIM(Datos!N198&amp;""))="SI",UPPER(TRIM(Datos!N198&amp;""))="NO"),IF(ISNUMBER(Datos!N198),AND(OR(N$1005="",Datos!N198&gt;=N$1005),OR(N$1006="",Datos!N198&lt;=N$1006)),FALSE),TRUE))))</f>
        <v>0.0</v>
      </c>
      <c r="O198">
        <f>IF(Datos!O198="",0,IF(AND(O$1008&lt;&gt;"",Datos!O198=O$1008),0,IF(O$1004=0,0,1-CHOOSE(O$1004,IF(ISNUMBER(Datos!O198),AND(OR(O$1005="",Datos!O198&gt;=O$1005),OR(O$1006="",Datos!O198&lt;=O$1006)),FALSE),IF(ISNUMBER(Datos!O198),AND(Datos!O198=INT(Datos!O198),AND(OR(O$1005="",Datos!O198&gt;=O$1005),OR(O$1006="",Datos!O198&lt;=O$1006))),FALSE),OR(ISNUMBER(FIND(";"&amp;UPPER(TRIM(Datos!O198&amp;""))&amp;"=",O$1007)),ISNUMBER(FIND(";"&amp;UPPER(TRIM(Datos!O198&amp;""))&amp;";",O$1007))),OR(UPPER(TRIM(Datos!O198&amp;""))="SÍ",UPPER(TRIM(Datos!O198&amp;""))="SI",UPPER(TRIM(Datos!O198&amp;""))="NO"),IF(ISNUMBER(Datos!O198),AND(OR(O$1005="",Datos!O198&gt;=O$1005),OR(O$1006="",Datos!O198&lt;=O$1006)),FALSE),TRUE))))</f>
        <v>0.0</v>
      </c>
      <c r="P198">
        <f>IF(Datos!P198="",0,IF(AND(P$1008&lt;&gt;"",Datos!P198=P$1008),0,IF(P$1004=0,0,1-CHOOSE(P$1004,IF(ISNUMBER(Datos!P198),AND(OR(P$1005="",Datos!P198&gt;=P$1005),OR(P$1006="",Datos!P198&lt;=P$1006)),FALSE),IF(ISNUMBER(Datos!P198),AND(Datos!P198=INT(Datos!P198),AND(OR(P$1005="",Datos!P198&gt;=P$1005),OR(P$1006="",Datos!P198&lt;=P$1006))),FALSE),OR(ISNUMBER(FIND(";"&amp;UPPER(TRIM(Datos!P198&amp;""))&amp;"=",P$1007)),ISNUMBER(FIND(";"&amp;UPPER(TRIM(Datos!P198&amp;""))&amp;";",P$1007))),OR(UPPER(TRIM(Datos!P198&amp;""))="SÍ",UPPER(TRIM(Datos!P198&amp;""))="SI",UPPER(TRIM(Datos!P198&amp;""))="NO"),IF(ISNUMBER(Datos!P198),AND(OR(P$1005="",Datos!P198&gt;=P$1005),OR(P$1006="",Datos!P198&lt;=P$1006)),FALSE),TRUE))))</f>
        <v>0.0</v>
      </c>
      <c r="Q198">
        <f>IF(Datos!Q198="",0,IF(AND(Q$1008&lt;&gt;"",Datos!Q198=Q$1008),0,IF(Q$1004=0,0,1-CHOOSE(Q$1004,IF(ISNUMBER(Datos!Q198),AND(OR(Q$1005="",Datos!Q198&gt;=Q$1005),OR(Q$1006="",Datos!Q198&lt;=Q$1006)),FALSE),IF(ISNUMBER(Datos!Q198),AND(Datos!Q198=INT(Datos!Q198),AND(OR(Q$1005="",Datos!Q198&gt;=Q$1005),OR(Q$1006="",Datos!Q198&lt;=Q$1006))),FALSE),OR(ISNUMBER(FIND(";"&amp;UPPER(TRIM(Datos!Q198&amp;""))&amp;"=",Q$1007)),ISNUMBER(FIND(";"&amp;UPPER(TRIM(Datos!Q198&amp;""))&amp;";",Q$1007))),OR(UPPER(TRIM(Datos!Q198&amp;""))="SÍ",UPPER(TRIM(Datos!Q198&amp;""))="SI",UPPER(TRIM(Datos!Q198&amp;""))="NO"),IF(ISNUMBER(Datos!Q198),AND(OR(Q$1005="",Datos!Q198&gt;=Q$1005),OR(Q$1006="",Datos!Q198&lt;=Q$1006)),FALSE),TRUE))))</f>
        <v>0.0</v>
      </c>
      <c r="R198">
        <f>IF(Datos!R198="",0,IF(AND(R$1008&lt;&gt;"",Datos!R198=R$1008),0,IF(R$1004=0,0,1-CHOOSE(R$1004,IF(ISNUMBER(Datos!R198),AND(OR(R$1005="",Datos!R198&gt;=R$1005),OR(R$1006="",Datos!R198&lt;=R$1006)),FALSE),IF(ISNUMBER(Datos!R198),AND(Datos!R198=INT(Datos!R198),AND(OR(R$1005="",Datos!R198&gt;=R$1005),OR(R$1006="",Datos!R198&lt;=R$1006))),FALSE),OR(ISNUMBER(FIND(";"&amp;UPPER(TRIM(Datos!R198&amp;""))&amp;"=",R$1007)),ISNUMBER(FIND(";"&amp;UPPER(TRIM(Datos!R198&amp;""))&amp;";",R$1007))),OR(UPPER(TRIM(Datos!R198&amp;""))="SÍ",UPPER(TRIM(Datos!R198&amp;""))="SI",UPPER(TRIM(Datos!R198&amp;""))="NO"),IF(ISNUMBER(Datos!R198),AND(OR(R$1005="",Datos!R198&gt;=R$1005),OR(R$1006="",Datos!R198&lt;=R$1006)),FALSE),TRUE))))</f>
        <v>0.0</v>
      </c>
      <c r="S198">
        <f>IF(Datos!S198="",0,IF(AND(S$1008&lt;&gt;"",Datos!S198=S$1008),0,IF(S$1004=0,0,1-CHOOSE(S$1004,IF(ISNUMBER(Datos!S198),AND(OR(S$1005="",Datos!S198&gt;=S$1005),OR(S$1006="",Datos!S198&lt;=S$1006)),FALSE),IF(ISNUMBER(Datos!S198),AND(Datos!S198=INT(Datos!S198),AND(OR(S$1005="",Datos!S198&gt;=S$1005),OR(S$1006="",Datos!S198&lt;=S$1006))),FALSE),OR(ISNUMBER(FIND(";"&amp;UPPER(TRIM(Datos!S198&amp;""))&amp;"=",S$1007)),ISNUMBER(FIND(";"&amp;UPPER(TRIM(Datos!S198&amp;""))&amp;";",S$1007))),OR(UPPER(TRIM(Datos!S198&amp;""))="SÍ",UPPER(TRIM(Datos!S198&amp;""))="SI",UPPER(TRIM(Datos!S198&amp;""))="NO"),IF(ISNUMBER(Datos!S198),AND(OR(S$1005="",Datos!S198&gt;=S$1005),OR(S$1006="",Datos!S198&lt;=S$1006)),FALSE),TRUE))))</f>
        <v>0.0</v>
      </c>
      <c r="T198">
        <f>IF(Datos!T198="",0,IF(AND(T$1008&lt;&gt;"",Datos!T198=T$1008),0,IF(T$1004=0,0,1-CHOOSE(T$1004,IF(ISNUMBER(Datos!T198),AND(OR(T$1005="",Datos!T198&gt;=T$1005),OR(T$1006="",Datos!T198&lt;=T$1006)),FALSE),IF(ISNUMBER(Datos!T198),AND(Datos!T198=INT(Datos!T198),AND(OR(T$1005="",Datos!T198&gt;=T$1005),OR(T$1006="",Datos!T198&lt;=T$1006))),FALSE),OR(ISNUMBER(FIND(";"&amp;UPPER(TRIM(Datos!T198&amp;""))&amp;"=",T$1007)),ISNUMBER(FIND(";"&amp;UPPER(TRIM(Datos!T198&amp;""))&amp;";",T$1007))),OR(UPPER(TRIM(Datos!T198&amp;""))="SÍ",UPPER(TRIM(Datos!T198&amp;""))="SI",UPPER(TRIM(Datos!T198&amp;""))="NO"),IF(ISNUMBER(Datos!T198),AND(OR(T$1005="",Datos!T198&gt;=T$1005),OR(T$1006="",Datos!T198&lt;=T$1006)),FALSE),TRUE))))</f>
        <v>0.0</v>
      </c>
      <c r="U198">
        <f>IF(Datos!U198="",0,IF(AND(U$1008&lt;&gt;"",Datos!U198=U$1008),0,IF(U$1004=0,0,1-CHOOSE(U$1004,IF(ISNUMBER(Datos!U198),AND(OR(U$1005="",Datos!U198&gt;=U$1005),OR(U$1006="",Datos!U198&lt;=U$1006)),FALSE),IF(ISNUMBER(Datos!U198),AND(Datos!U198=INT(Datos!U198),AND(OR(U$1005="",Datos!U198&gt;=U$1005),OR(U$1006="",Datos!U198&lt;=U$1006))),FALSE),OR(ISNUMBER(FIND(";"&amp;UPPER(TRIM(Datos!U198&amp;""))&amp;"=",U$1007)),ISNUMBER(FIND(";"&amp;UPPER(TRIM(Datos!U198&amp;""))&amp;";",U$1007))),OR(UPPER(TRIM(Datos!U198&amp;""))="SÍ",UPPER(TRIM(Datos!U198&amp;""))="SI",UPPER(TRIM(Datos!U198&amp;""))="NO"),IF(ISNUMBER(Datos!U198),AND(OR(U$1005="",Datos!U198&gt;=U$1005),OR(U$1006="",Datos!U198&lt;=U$1006)),FALSE),TRUE))))</f>
        <v>0.0</v>
      </c>
      <c r="V198">
        <f>IF(Datos!V198="",0,IF(AND(V$1008&lt;&gt;"",Datos!V198=V$1008),0,IF(V$1004=0,0,1-CHOOSE(V$1004,IF(ISNUMBER(Datos!V198),AND(OR(V$1005="",Datos!V198&gt;=V$1005),OR(V$1006="",Datos!V198&lt;=V$1006)),FALSE),IF(ISNUMBER(Datos!V198),AND(Datos!V198=INT(Datos!V198),AND(OR(V$1005="",Datos!V198&gt;=V$1005),OR(V$1006="",Datos!V198&lt;=V$1006))),FALSE),OR(ISNUMBER(FIND(";"&amp;UPPER(TRIM(Datos!V198&amp;""))&amp;"=",V$1007)),ISNUMBER(FIND(";"&amp;UPPER(TRIM(Datos!V198&amp;""))&amp;";",V$1007))),OR(UPPER(TRIM(Datos!V198&amp;""))="SÍ",UPPER(TRIM(Datos!V198&amp;""))="SI",UPPER(TRIM(Datos!V198&amp;""))="NO"),IF(ISNUMBER(Datos!V198),AND(OR(V$1005="",Datos!V198&gt;=V$1005),OR(V$1006="",Datos!V198&lt;=V$1006)),FALSE),TRUE))))</f>
        <v>0.0</v>
      </c>
      <c r="W198">
        <f>IF(Datos!W198="",0,IF(AND(W$1008&lt;&gt;"",Datos!W198=W$1008),0,IF(W$1004=0,0,1-CHOOSE(W$1004,IF(ISNUMBER(Datos!W198),AND(OR(W$1005="",Datos!W198&gt;=W$1005),OR(W$1006="",Datos!W198&lt;=W$1006)),FALSE),IF(ISNUMBER(Datos!W198),AND(Datos!W198=INT(Datos!W198),AND(OR(W$1005="",Datos!W198&gt;=W$1005),OR(W$1006="",Datos!W198&lt;=W$1006))),FALSE),OR(ISNUMBER(FIND(";"&amp;UPPER(TRIM(Datos!W198&amp;""))&amp;"=",W$1007)),ISNUMBER(FIND(";"&amp;UPPER(TRIM(Datos!W198&amp;""))&amp;";",W$1007))),OR(UPPER(TRIM(Datos!W198&amp;""))="SÍ",UPPER(TRIM(Datos!W198&amp;""))="SI",UPPER(TRIM(Datos!W198&amp;""))="NO"),IF(ISNUMBER(Datos!W198),AND(OR(W$1005="",Datos!W198&gt;=W$1005),OR(W$1006="",Datos!W198&lt;=W$1006)),FALSE),TRUE))))</f>
        <v>0.0</v>
      </c>
      <c r="X198">
        <f>IF(Datos!X198="",0,IF(AND(X$1008&lt;&gt;"",Datos!X198=X$1008),0,IF(X$1004=0,0,1-CHOOSE(X$1004,IF(ISNUMBER(Datos!X198),AND(OR(X$1005="",Datos!X198&gt;=X$1005),OR(X$1006="",Datos!X198&lt;=X$1006)),FALSE),IF(ISNUMBER(Datos!X198),AND(Datos!X198=INT(Datos!X198),AND(OR(X$1005="",Datos!X198&gt;=X$1005),OR(X$1006="",Datos!X198&lt;=X$1006))),FALSE),OR(ISNUMBER(FIND(";"&amp;UPPER(TRIM(Datos!X198&amp;""))&amp;"=",X$1007)),ISNUMBER(FIND(";"&amp;UPPER(TRIM(Datos!X198&amp;""))&amp;";",X$1007))),OR(UPPER(TRIM(Datos!X198&amp;""))="SÍ",UPPER(TRIM(Datos!X198&amp;""))="SI",UPPER(TRIM(Datos!X198&amp;""))="NO"),IF(ISNUMBER(Datos!X198),AND(OR(X$1005="",Datos!X198&gt;=X$1005),OR(X$1006="",Datos!X198&lt;=X$1006)),FALSE),TRUE))))</f>
        <v>0.0</v>
      </c>
      <c r="Y198">
        <f>IF(Datos!Y198="",0,IF(AND(Y$1008&lt;&gt;"",Datos!Y198=Y$1008),0,IF(Y$1004=0,0,1-CHOOSE(Y$1004,IF(ISNUMBER(Datos!Y198),AND(OR(Y$1005="",Datos!Y198&gt;=Y$1005),OR(Y$1006="",Datos!Y198&lt;=Y$1006)),FALSE),IF(ISNUMBER(Datos!Y198),AND(Datos!Y198=INT(Datos!Y198),AND(OR(Y$1005="",Datos!Y198&gt;=Y$1005),OR(Y$1006="",Datos!Y198&lt;=Y$1006))),FALSE),OR(ISNUMBER(FIND(";"&amp;UPPER(TRIM(Datos!Y198&amp;""))&amp;"=",Y$1007)),ISNUMBER(FIND(";"&amp;UPPER(TRIM(Datos!Y198&amp;""))&amp;";",Y$1007))),OR(UPPER(TRIM(Datos!Y198&amp;""))="SÍ",UPPER(TRIM(Datos!Y198&amp;""))="SI",UPPER(TRIM(Datos!Y198&amp;""))="NO"),IF(ISNUMBER(Datos!Y198),AND(OR(Y$1005="",Datos!Y198&gt;=Y$1005),OR(Y$1006="",Datos!Y198&lt;=Y$1006)),FALSE),TRUE))))</f>
        <v>0.0</v>
      </c>
      <c r="Z198">
        <f>IF(Datos!Z198="",0,IF(AND(Z$1008&lt;&gt;"",Datos!Z198=Z$1008),0,IF(Z$1004=0,0,1-CHOOSE(Z$1004,IF(ISNUMBER(Datos!Z198),AND(OR(Z$1005="",Datos!Z198&gt;=Z$1005),OR(Z$1006="",Datos!Z198&lt;=Z$1006)),FALSE),IF(ISNUMBER(Datos!Z198),AND(Datos!Z198=INT(Datos!Z198),AND(OR(Z$1005="",Datos!Z198&gt;=Z$1005),OR(Z$1006="",Datos!Z198&lt;=Z$1006))),FALSE),OR(ISNUMBER(FIND(";"&amp;UPPER(TRIM(Datos!Z198&amp;""))&amp;"=",Z$1007)),ISNUMBER(FIND(";"&amp;UPPER(TRIM(Datos!Z198&amp;""))&amp;";",Z$1007))),OR(UPPER(TRIM(Datos!Z198&amp;""))="SÍ",UPPER(TRIM(Datos!Z198&amp;""))="SI",UPPER(TRIM(Datos!Z198&amp;""))="NO"),IF(ISNUMBER(Datos!Z198),AND(OR(Z$1005="",Datos!Z198&gt;=Z$1005),OR(Z$1006="",Datos!Z198&lt;=Z$1006)),FALSE),TRUE))))</f>
        <v>0.0</v>
      </c>
      <c r="AA198">
        <f>IF(Datos!AA198="",0,IF(AND(AA$1008&lt;&gt;"",Datos!AA198=AA$1008),0,IF(AA$1004=0,0,1-CHOOSE(AA$1004,IF(ISNUMBER(Datos!AA198),AND(OR(AA$1005="",Datos!AA198&gt;=AA$1005),OR(AA$1006="",Datos!AA198&lt;=AA$1006)),FALSE),IF(ISNUMBER(Datos!AA198),AND(Datos!AA198=INT(Datos!AA198),AND(OR(AA$1005="",Datos!AA198&gt;=AA$1005),OR(AA$1006="",Datos!AA198&lt;=AA$1006))),FALSE),OR(ISNUMBER(FIND(";"&amp;UPPER(TRIM(Datos!AA198&amp;""))&amp;"=",AA$1007)),ISNUMBER(FIND(";"&amp;UPPER(TRIM(Datos!AA198&amp;""))&amp;";",AA$1007))),OR(UPPER(TRIM(Datos!AA198&amp;""))="SÍ",UPPER(TRIM(Datos!AA198&amp;""))="SI",UPPER(TRIM(Datos!AA198&amp;""))="NO"),IF(ISNUMBER(Datos!AA198),AND(OR(AA$1005="",Datos!AA198&gt;=AA$1005),OR(AA$1006="",Datos!AA198&lt;=AA$1006)),FALSE),TRUE))))</f>
        <v>0.0</v>
      </c>
      <c r="AB198">
        <f>IF(Datos!AB198="",0,IF(AND(AB$1008&lt;&gt;"",Datos!AB198=AB$1008),0,IF(AB$1004=0,0,1-CHOOSE(AB$1004,IF(ISNUMBER(Datos!AB198),AND(OR(AB$1005="",Datos!AB198&gt;=AB$1005),OR(AB$1006="",Datos!AB198&lt;=AB$1006)),FALSE),IF(ISNUMBER(Datos!AB198),AND(Datos!AB198=INT(Datos!AB198),AND(OR(AB$1005="",Datos!AB198&gt;=AB$1005),OR(AB$1006="",Datos!AB198&lt;=AB$1006))),FALSE),OR(ISNUMBER(FIND(";"&amp;UPPER(TRIM(Datos!AB198&amp;""))&amp;"=",AB$1007)),ISNUMBER(FIND(";"&amp;UPPER(TRIM(Datos!AB198&amp;""))&amp;";",AB$1007))),OR(UPPER(TRIM(Datos!AB198&amp;""))="SÍ",UPPER(TRIM(Datos!AB198&amp;""))="SI",UPPER(TRIM(Datos!AB198&amp;""))="NO"),IF(ISNUMBER(Datos!AB198),AND(OR(AB$1005="",Datos!AB198&gt;=AB$1005),OR(AB$1006="",Datos!AB198&lt;=AB$1006)),FALSE),TRUE))))</f>
        <v>0.0</v>
      </c>
      <c r="AC198">
        <f>IF(Datos!AC198="",0,IF(AND(AC$1008&lt;&gt;"",Datos!AC198=AC$1008),0,IF(AC$1004=0,0,1-CHOOSE(AC$1004,IF(ISNUMBER(Datos!AC198),AND(OR(AC$1005="",Datos!AC198&gt;=AC$1005),OR(AC$1006="",Datos!AC198&lt;=AC$1006)),FALSE),IF(ISNUMBER(Datos!AC198),AND(Datos!AC198=INT(Datos!AC198),AND(OR(AC$1005="",Datos!AC198&gt;=AC$1005),OR(AC$1006="",Datos!AC198&lt;=AC$1006))),FALSE),OR(ISNUMBER(FIND(";"&amp;UPPER(TRIM(Datos!AC198&amp;""))&amp;"=",AC$1007)),ISNUMBER(FIND(";"&amp;UPPER(TRIM(Datos!AC198&amp;""))&amp;";",AC$1007))),OR(UPPER(TRIM(Datos!AC198&amp;""))="SÍ",UPPER(TRIM(Datos!AC198&amp;""))="SI",UPPER(TRIM(Datos!AC198&amp;""))="NO"),IF(ISNUMBER(Datos!AC198),AND(OR(AC$1005="",Datos!AC198&gt;=AC$1005),OR(AC$1006="",Datos!AC198&lt;=AC$1006)),FALSE),TRUE))))</f>
        <v>0.0</v>
      </c>
      <c r="AD198">
        <f>IF(Datos!AD198="",0,IF(AND(AD$1008&lt;&gt;"",Datos!AD198=AD$1008),0,IF(AD$1004=0,0,1-CHOOSE(AD$1004,IF(ISNUMBER(Datos!AD198),AND(OR(AD$1005="",Datos!AD198&gt;=AD$1005),OR(AD$1006="",Datos!AD198&lt;=AD$1006)),FALSE),IF(ISNUMBER(Datos!AD198),AND(Datos!AD198=INT(Datos!AD198),AND(OR(AD$1005="",Datos!AD198&gt;=AD$1005),OR(AD$1006="",Datos!AD198&lt;=AD$1006))),FALSE),OR(ISNUMBER(FIND(";"&amp;UPPER(TRIM(Datos!AD198&amp;""))&amp;"=",AD$1007)),ISNUMBER(FIND(";"&amp;UPPER(TRIM(Datos!AD198&amp;""))&amp;";",AD$1007))),OR(UPPER(TRIM(Datos!AD198&amp;""))="SÍ",UPPER(TRIM(Datos!AD198&amp;""))="SI",UPPER(TRIM(Datos!AD198&amp;""))="NO"),IF(ISNUMBER(Datos!AD198),AND(OR(AD$1005="",Datos!AD198&gt;=AD$1005),OR(AD$1006="",Datos!AD198&lt;=AD$1006)),FALSE),TRUE))))</f>
        <v>0.0</v>
      </c>
      <c r="AE198">
        <f>IF(Datos!AE198="",0,IF(AND(AE$1008&lt;&gt;"",Datos!AE198=AE$1008),0,IF(AE$1004=0,0,1-CHOOSE(AE$1004,IF(ISNUMBER(Datos!AE198),AND(OR(AE$1005="",Datos!AE198&gt;=AE$1005),OR(AE$1006="",Datos!AE198&lt;=AE$1006)),FALSE),IF(ISNUMBER(Datos!AE198),AND(Datos!AE198=INT(Datos!AE198),AND(OR(AE$1005="",Datos!AE198&gt;=AE$1005),OR(AE$1006="",Datos!AE198&lt;=AE$1006))),FALSE),OR(ISNUMBER(FIND(";"&amp;UPPER(TRIM(Datos!AE198&amp;""))&amp;"=",AE$1007)),ISNUMBER(FIND(";"&amp;UPPER(TRIM(Datos!AE198&amp;""))&amp;";",AE$1007))),OR(UPPER(TRIM(Datos!AE198&amp;""))="SÍ",UPPER(TRIM(Datos!AE198&amp;""))="SI",UPPER(TRIM(Datos!AE198&amp;""))="NO"),IF(ISNUMBER(Datos!AE198),AND(OR(AE$1005="",Datos!AE198&gt;=AE$1005),OR(AE$1006="",Datos!AE198&lt;=AE$1006)),FALSE),TRUE))))</f>
        <v>0.0</v>
      </c>
    </row>
    <row r="199" spans="2:31">
      <c r="B199">
        <f>IF(Datos!B199="",0,IF(AND(B$1008&lt;&gt;"",Datos!B199=B$1008),0,IF(B$1004=0,0,1-CHOOSE(B$1004,IF(ISNUMBER(Datos!B199),AND(OR(B$1005="",Datos!B199&gt;=B$1005),OR(B$1006="",Datos!B199&lt;=B$1006)),FALSE),IF(ISNUMBER(Datos!B199),AND(Datos!B199=INT(Datos!B199),AND(OR(B$1005="",Datos!B199&gt;=B$1005),OR(B$1006="",Datos!B199&lt;=B$1006))),FALSE),OR(ISNUMBER(FIND(";"&amp;UPPER(TRIM(Datos!B199&amp;""))&amp;"=",B$1007)),ISNUMBER(FIND(";"&amp;UPPER(TRIM(Datos!B199&amp;""))&amp;";",B$1007))),OR(UPPER(TRIM(Datos!B199&amp;""))="SÍ",UPPER(TRIM(Datos!B199&amp;""))="SI",UPPER(TRIM(Datos!B199&amp;""))="NO"),IF(ISNUMBER(Datos!B199),AND(OR(B$1005="",Datos!B199&gt;=B$1005),OR(B$1006="",Datos!B199&lt;=B$1006)),FALSE),TRUE))))</f>
        <v>0.0</v>
      </c>
      <c r="C199">
        <f>IF(Datos!C199="",0,IF(AND(C$1008&lt;&gt;"",Datos!C199=C$1008),0,IF(C$1004=0,0,1-CHOOSE(C$1004,IF(ISNUMBER(Datos!C199),AND(OR(C$1005="",Datos!C199&gt;=C$1005),OR(C$1006="",Datos!C199&lt;=C$1006)),FALSE),IF(ISNUMBER(Datos!C199),AND(Datos!C199=INT(Datos!C199),AND(OR(C$1005="",Datos!C199&gt;=C$1005),OR(C$1006="",Datos!C199&lt;=C$1006))),FALSE),OR(ISNUMBER(FIND(";"&amp;UPPER(TRIM(Datos!C199&amp;""))&amp;"=",C$1007)),ISNUMBER(FIND(";"&amp;UPPER(TRIM(Datos!C199&amp;""))&amp;";",C$1007))),OR(UPPER(TRIM(Datos!C199&amp;""))="SÍ",UPPER(TRIM(Datos!C199&amp;""))="SI",UPPER(TRIM(Datos!C199&amp;""))="NO"),IF(ISNUMBER(Datos!C199),AND(OR(C$1005="",Datos!C199&gt;=C$1005),OR(C$1006="",Datos!C199&lt;=C$1006)),FALSE),TRUE))))</f>
        <v>0.0</v>
      </c>
      <c r="D199">
        <f>IF(Datos!D199="",0,IF(AND(D$1008&lt;&gt;"",Datos!D199=D$1008),0,IF(D$1004=0,0,1-CHOOSE(D$1004,IF(ISNUMBER(Datos!D199),AND(OR(D$1005="",Datos!D199&gt;=D$1005),OR(D$1006="",Datos!D199&lt;=D$1006)),FALSE),IF(ISNUMBER(Datos!D199),AND(Datos!D199=INT(Datos!D199),AND(OR(D$1005="",Datos!D199&gt;=D$1005),OR(D$1006="",Datos!D199&lt;=D$1006))),FALSE),OR(ISNUMBER(FIND(";"&amp;UPPER(TRIM(Datos!D199&amp;""))&amp;"=",D$1007)),ISNUMBER(FIND(";"&amp;UPPER(TRIM(Datos!D199&amp;""))&amp;";",D$1007))),OR(UPPER(TRIM(Datos!D199&amp;""))="SÍ",UPPER(TRIM(Datos!D199&amp;""))="SI",UPPER(TRIM(Datos!D199&amp;""))="NO"),IF(ISNUMBER(Datos!D199),AND(OR(D$1005="",Datos!D199&gt;=D$1005),OR(D$1006="",Datos!D199&lt;=D$1006)),FALSE),TRUE))))</f>
        <v>0.0</v>
      </c>
      <c r="E199">
        <f>IF(Datos!E199="",0,IF(AND(E$1008&lt;&gt;"",Datos!E199=E$1008),0,IF(E$1004=0,0,1-CHOOSE(E$1004,IF(ISNUMBER(Datos!E199),AND(OR(E$1005="",Datos!E199&gt;=E$1005),OR(E$1006="",Datos!E199&lt;=E$1006)),FALSE),IF(ISNUMBER(Datos!E199),AND(Datos!E199=INT(Datos!E199),AND(OR(E$1005="",Datos!E199&gt;=E$1005),OR(E$1006="",Datos!E199&lt;=E$1006))),FALSE),OR(ISNUMBER(FIND(";"&amp;UPPER(TRIM(Datos!E199&amp;""))&amp;"=",E$1007)),ISNUMBER(FIND(";"&amp;UPPER(TRIM(Datos!E199&amp;""))&amp;";",E$1007))),OR(UPPER(TRIM(Datos!E199&amp;""))="SÍ",UPPER(TRIM(Datos!E199&amp;""))="SI",UPPER(TRIM(Datos!E199&amp;""))="NO"),IF(ISNUMBER(Datos!E199),AND(OR(E$1005="",Datos!E199&gt;=E$1005),OR(E$1006="",Datos!E199&lt;=E$1006)),FALSE),TRUE))))</f>
        <v>0.0</v>
      </c>
      <c r="F199">
        <f>IF(Datos!F199="",0,IF(AND(F$1008&lt;&gt;"",Datos!F199=F$1008),0,IF(F$1004=0,0,1-CHOOSE(F$1004,IF(ISNUMBER(Datos!F199),AND(OR(F$1005="",Datos!F199&gt;=F$1005),OR(F$1006="",Datos!F199&lt;=F$1006)),FALSE),IF(ISNUMBER(Datos!F199),AND(Datos!F199=INT(Datos!F199),AND(OR(F$1005="",Datos!F199&gt;=F$1005),OR(F$1006="",Datos!F199&lt;=F$1006))),FALSE),OR(ISNUMBER(FIND(";"&amp;UPPER(TRIM(Datos!F199&amp;""))&amp;"=",F$1007)),ISNUMBER(FIND(";"&amp;UPPER(TRIM(Datos!F199&amp;""))&amp;";",F$1007))),OR(UPPER(TRIM(Datos!F199&amp;""))="SÍ",UPPER(TRIM(Datos!F199&amp;""))="SI",UPPER(TRIM(Datos!F199&amp;""))="NO"),IF(ISNUMBER(Datos!F199),AND(OR(F$1005="",Datos!F199&gt;=F$1005),OR(F$1006="",Datos!F199&lt;=F$1006)),FALSE),TRUE))))</f>
        <v>0.0</v>
      </c>
      <c r="G199">
        <f>IF(Datos!G199="",0,IF(AND(G$1008&lt;&gt;"",Datos!G199=G$1008),0,IF(G$1004=0,0,1-CHOOSE(G$1004,IF(ISNUMBER(Datos!G199),AND(OR(G$1005="",Datos!G199&gt;=G$1005),OR(G$1006="",Datos!G199&lt;=G$1006)),FALSE),IF(ISNUMBER(Datos!G199),AND(Datos!G199=INT(Datos!G199),AND(OR(G$1005="",Datos!G199&gt;=G$1005),OR(G$1006="",Datos!G199&lt;=G$1006))),FALSE),OR(ISNUMBER(FIND(";"&amp;UPPER(TRIM(Datos!G199&amp;""))&amp;"=",G$1007)),ISNUMBER(FIND(";"&amp;UPPER(TRIM(Datos!G199&amp;""))&amp;";",G$1007))),OR(UPPER(TRIM(Datos!G199&amp;""))="SÍ",UPPER(TRIM(Datos!G199&amp;""))="SI",UPPER(TRIM(Datos!G199&amp;""))="NO"),IF(ISNUMBER(Datos!G199),AND(OR(G$1005="",Datos!G199&gt;=G$1005),OR(G$1006="",Datos!G199&lt;=G$1006)),FALSE),TRUE))))</f>
        <v>0.0</v>
      </c>
      <c r="H199">
        <f>IF(Datos!H199="",0,IF(AND(H$1008&lt;&gt;"",Datos!H199=H$1008),0,IF(H$1004=0,0,1-CHOOSE(H$1004,IF(ISNUMBER(Datos!H199),AND(OR(H$1005="",Datos!H199&gt;=H$1005),OR(H$1006="",Datos!H199&lt;=H$1006)),FALSE),IF(ISNUMBER(Datos!H199),AND(Datos!H199=INT(Datos!H199),AND(OR(H$1005="",Datos!H199&gt;=H$1005),OR(H$1006="",Datos!H199&lt;=H$1006))),FALSE),OR(ISNUMBER(FIND(";"&amp;UPPER(TRIM(Datos!H199&amp;""))&amp;"=",H$1007)),ISNUMBER(FIND(";"&amp;UPPER(TRIM(Datos!H199&amp;""))&amp;";",H$1007))),OR(UPPER(TRIM(Datos!H199&amp;""))="SÍ",UPPER(TRIM(Datos!H199&amp;""))="SI",UPPER(TRIM(Datos!H199&amp;""))="NO"),IF(ISNUMBER(Datos!H199),AND(OR(H$1005="",Datos!H199&gt;=H$1005),OR(H$1006="",Datos!H199&lt;=H$1006)),FALSE),TRUE))))</f>
        <v>0.0</v>
      </c>
      <c r="I199">
        <f>IF(Datos!I199="",0,IF(AND(I$1008&lt;&gt;"",Datos!I199=I$1008),0,IF(I$1004=0,0,1-CHOOSE(I$1004,IF(ISNUMBER(Datos!I199),AND(OR(I$1005="",Datos!I199&gt;=I$1005),OR(I$1006="",Datos!I199&lt;=I$1006)),FALSE),IF(ISNUMBER(Datos!I199),AND(Datos!I199=INT(Datos!I199),AND(OR(I$1005="",Datos!I199&gt;=I$1005),OR(I$1006="",Datos!I199&lt;=I$1006))),FALSE),OR(ISNUMBER(FIND(";"&amp;UPPER(TRIM(Datos!I199&amp;""))&amp;"=",I$1007)),ISNUMBER(FIND(";"&amp;UPPER(TRIM(Datos!I199&amp;""))&amp;";",I$1007))),OR(UPPER(TRIM(Datos!I199&amp;""))="SÍ",UPPER(TRIM(Datos!I199&amp;""))="SI",UPPER(TRIM(Datos!I199&amp;""))="NO"),IF(ISNUMBER(Datos!I199),AND(OR(I$1005="",Datos!I199&gt;=I$1005),OR(I$1006="",Datos!I199&lt;=I$1006)),FALSE),TRUE))))</f>
        <v>0.0</v>
      </c>
      <c r="J199">
        <f>IF(Datos!J199="",0,IF(AND(J$1008&lt;&gt;"",Datos!J199=J$1008),0,IF(J$1004=0,0,1-CHOOSE(J$1004,IF(ISNUMBER(Datos!J199),AND(OR(J$1005="",Datos!J199&gt;=J$1005),OR(J$1006="",Datos!J199&lt;=J$1006)),FALSE),IF(ISNUMBER(Datos!J199),AND(Datos!J199=INT(Datos!J199),AND(OR(J$1005="",Datos!J199&gt;=J$1005),OR(J$1006="",Datos!J199&lt;=J$1006))),FALSE),OR(ISNUMBER(FIND(";"&amp;UPPER(TRIM(Datos!J199&amp;""))&amp;"=",J$1007)),ISNUMBER(FIND(";"&amp;UPPER(TRIM(Datos!J199&amp;""))&amp;";",J$1007))),OR(UPPER(TRIM(Datos!J199&amp;""))="SÍ",UPPER(TRIM(Datos!J199&amp;""))="SI",UPPER(TRIM(Datos!J199&amp;""))="NO"),IF(ISNUMBER(Datos!J199),AND(OR(J$1005="",Datos!J199&gt;=J$1005),OR(J$1006="",Datos!J199&lt;=J$1006)),FALSE),TRUE))))</f>
        <v>0.0</v>
      </c>
      <c r="K199">
        <f>IF(Datos!K199="",0,IF(AND(K$1008&lt;&gt;"",Datos!K199=K$1008),0,IF(K$1004=0,0,1-CHOOSE(K$1004,IF(ISNUMBER(Datos!K199),AND(OR(K$1005="",Datos!K199&gt;=K$1005),OR(K$1006="",Datos!K199&lt;=K$1006)),FALSE),IF(ISNUMBER(Datos!K199),AND(Datos!K199=INT(Datos!K199),AND(OR(K$1005="",Datos!K199&gt;=K$1005),OR(K$1006="",Datos!K199&lt;=K$1006))),FALSE),OR(ISNUMBER(FIND(";"&amp;UPPER(TRIM(Datos!K199&amp;""))&amp;"=",K$1007)),ISNUMBER(FIND(";"&amp;UPPER(TRIM(Datos!K199&amp;""))&amp;";",K$1007))),OR(UPPER(TRIM(Datos!K199&amp;""))="SÍ",UPPER(TRIM(Datos!K199&amp;""))="SI",UPPER(TRIM(Datos!K199&amp;""))="NO"),IF(ISNUMBER(Datos!K199),AND(OR(K$1005="",Datos!K199&gt;=K$1005),OR(K$1006="",Datos!K199&lt;=K$1006)),FALSE),TRUE))))</f>
        <v>0.0</v>
      </c>
      <c r="L199">
        <f>IF(Datos!L199="",0,IF(AND(L$1008&lt;&gt;"",Datos!L199=L$1008),0,IF(L$1004=0,0,1-CHOOSE(L$1004,IF(ISNUMBER(Datos!L199),AND(OR(L$1005="",Datos!L199&gt;=L$1005),OR(L$1006="",Datos!L199&lt;=L$1006)),FALSE),IF(ISNUMBER(Datos!L199),AND(Datos!L199=INT(Datos!L199),AND(OR(L$1005="",Datos!L199&gt;=L$1005),OR(L$1006="",Datos!L199&lt;=L$1006))),FALSE),OR(ISNUMBER(FIND(";"&amp;UPPER(TRIM(Datos!L199&amp;""))&amp;"=",L$1007)),ISNUMBER(FIND(";"&amp;UPPER(TRIM(Datos!L199&amp;""))&amp;";",L$1007))),OR(UPPER(TRIM(Datos!L199&amp;""))="SÍ",UPPER(TRIM(Datos!L199&amp;""))="SI",UPPER(TRIM(Datos!L199&amp;""))="NO"),IF(ISNUMBER(Datos!L199),AND(OR(L$1005="",Datos!L199&gt;=L$1005),OR(L$1006="",Datos!L199&lt;=L$1006)),FALSE),TRUE))))</f>
        <v>0.0</v>
      </c>
      <c r="M199">
        <f>IF(Datos!M199="",0,IF(AND(M$1008&lt;&gt;"",Datos!M199=M$1008),0,IF(M$1004=0,0,1-CHOOSE(M$1004,IF(ISNUMBER(Datos!M199),AND(OR(M$1005="",Datos!M199&gt;=M$1005),OR(M$1006="",Datos!M199&lt;=M$1006)),FALSE),IF(ISNUMBER(Datos!M199),AND(Datos!M199=INT(Datos!M199),AND(OR(M$1005="",Datos!M199&gt;=M$1005),OR(M$1006="",Datos!M199&lt;=M$1006))),FALSE),OR(ISNUMBER(FIND(";"&amp;UPPER(TRIM(Datos!M199&amp;""))&amp;"=",M$1007)),ISNUMBER(FIND(";"&amp;UPPER(TRIM(Datos!M199&amp;""))&amp;";",M$1007))),OR(UPPER(TRIM(Datos!M199&amp;""))="SÍ",UPPER(TRIM(Datos!M199&amp;""))="SI",UPPER(TRIM(Datos!M199&amp;""))="NO"),IF(ISNUMBER(Datos!M199),AND(OR(M$1005="",Datos!M199&gt;=M$1005),OR(M$1006="",Datos!M199&lt;=M$1006)),FALSE),TRUE))))</f>
        <v>0.0</v>
      </c>
      <c r="N199">
        <f>IF(Datos!N199="",0,IF(AND(N$1008&lt;&gt;"",Datos!N199=N$1008),0,IF(N$1004=0,0,1-CHOOSE(N$1004,IF(ISNUMBER(Datos!N199),AND(OR(N$1005="",Datos!N199&gt;=N$1005),OR(N$1006="",Datos!N199&lt;=N$1006)),FALSE),IF(ISNUMBER(Datos!N199),AND(Datos!N199=INT(Datos!N199),AND(OR(N$1005="",Datos!N199&gt;=N$1005),OR(N$1006="",Datos!N199&lt;=N$1006))),FALSE),OR(ISNUMBER(FIND(";"&amp;UPPER(TRIM(Datos!N199&amp;""))&amp;"=",N$1007)),ISNUMBER(FIND(";"&amp;UPPER(TRIM(Datos!N199&amp;""))&amp;";",N$1007))),OR(UPPER(TRIM(Datos!N199&amp;""))="SÍ",UPPER(TRIM(Datos!N199&amp;""))="SI",UPPER(TRIM(Datos!N199&amp;""))="NO"),IF(ISNUMBER(Datos!N199),AND(OR(N$1005="",Datos!N199&gt;=N$1005),OR(N$1006="",Datos!N199&lt;=N$1006)),FALSE),TRUE))))</f>
        <v>0.0</v>
      </c>
      <c r="O199">
        <f>IF(Datos!O199="",0,IF(AND(O$1008&lt;&gt;"",Datos!O199=O$1008),0,IF(O$1004=0,0,1-CHOOSE(O$1004,IF(ISNUMBER(Datos!O199),AND(OR(O$1005="",Datos!O199&gt;=O$1005),OR(O$1006="",Datos!O199&lt;=O$1006)),FALSE),IF(ISNUMBER(Datos!O199),AND(Datos!O199=INT(Datos!O199),AND(OR(O$1005="",Datos!O199&gt;=O$1005),OR(O$1006="",Datos!O199&lt;=O$1006))),FALSE),OR(ISNUMBER(FIND(";"&amp;UPPER(TRIM(Datos!O199&amp;""))&amp;"=",O$1007)),ISNUMBER(FIND(";"&amp;UPPER(TRIM(Datos!O199&amp;""))&amp;";",O$1007))),OR(UPPER(TRIM(Datos!O199&amp;""))="SÍ",UPPER(TRIM(Datos!O199&amp;""))="SI",UPPER(TRIM(Datos!O199&amp;""))="NO"),IF(ISNUMBER(Datos!O199),AND(OR(O$1005="",Datos!O199&gt;=O$1005),OR(O$1006="",Datos!O199&lt;=O$1006)),FALSE),TRUE))))</f>
        <v>0.0</v>
      </c>
      <c r="P199">
        <f>IF(Datos!P199="",0,IF(AND(P$1008&lt;&gt;"",Datos!P199=P$1008),0,IF(P$1004=0,0,1-CHOOSE(P$1004,IF(ISNUMBER(Datos!P199),AND(OR(P$1005="",Datos!P199&gt;=P$1005),OR(P$1006="",Datos!P199&lt;=P$1006)),FALSE),IF(ISNUMBER(Datos!P199),AND(Datos!P199=INT(Datos!P199),AND(OR(P$1005="",Datos!P199&gt;=P$1005),OR(P$1006="",Datos!P199&lt;=P$1006))),FALSE),OR(ISNUMBER(FIND(";"&amp;UPPER(TRIM(Datos!P199&amp;""))&amp;"=",P$1007)),ISNUMBER(FIND(";"&amp;UPPER(TRIM(Datos!P199&amp;""))&amp;";",P$1007))),OR(UPPER(TRIM(Datos!P199&amp;""))="SÍ",UPPER(TRIM(Datos!P199&amp;""))="SI",UPPER(TRIM(Datos!P199&amp;""))="NO"),IF(ISNUMBER(Datos!P199),AND(OR(P$1005="",Datos!P199&gt;=P$1005),OR(P$1006="",Datos!P199&lt;=P$1006)),FALSE),TRUE))))</f>
        <v>0.0</v>
      </c>
      <c r="Q199">
        <f>IF(Datos!Q199="",0,IF(AND(Q$1008&lt;&gt;"",Datos!Q199=Q$1008),0,IF(Q$1004=0,0,1-CHOOSE(Q$1004,IF(ISNUMBER(Datos!Q199),AND(OR(Q$1005="",Datos!Q199&gt;=Q$1005),OR(Q$1006="",Datos!Q199&lt;=Q$1006)),FALSE),IF(ISNUMBER(Datos!Q199),AND(Datos!Q199=INT(Datos!Q199),AND(OR(Q$1005="",Datos!Q199&gt;=Q$1005),OR(Q$1006="",Datos!Q199&lt;=Q$1006))),FALSE),OR(ISNUMBER(FIND(";"&amp;UPPER(TRIM(Datos!Q199&amp;""))&amp;"=",Q$1007)),ISNUMBER(FIND(";"&amp;UPPER(TRIM(Datos!Q199&amp;""))&amp;";",Q$1007))),OR(UPPER(TRIM(Datos!Q199&amp;""))="SÍ",UPPER(TRIM(Datos!Q199&amp;""))="SI",UPPER(TRIM(Datos!Q199&amp;""))="NO"),IF(ISNUMBER(Datos!Q199),AND(OR(Q$1005="",Datos!Q199&gt;=Q$1005),OR(Q$1006="",Datos!Q199&lt;=Q$1006)),FALSE),TRUE))))</f>
        <v>0.0</v>
      </c>
      <c r="R199">
        <f>IF(Datos!R199="",0,IF(AND(R$1008&lt;&gt;"",Datos!R199=R$1008),0,IF(R$1004=0,0,1-CHOOSE(R$1004,IF(ISNUMBER(Datos!R199),AND(OR(R$1005="",Datos!R199&gt;=R$1005),OR(R$1006="",Datos!R199&lt;=R$1006)),FALSE),IF(ISNUMBER(Datos!R199),AND(Datos!R199=INT(Datos!R199),AND(OR(R$1005="",Datos!R199&gt;=R$1005),OR(R$1006="",Datos!R199&lt;=R$1006))),FALSE),OR(ISNUMBER(FIND(";"&amp;UPPER(TRIM(Datos!R199&amp;""))&amp;"=",R$1007)),ISNUMBER(FIND(";"&amp;UPPER(TRIM(Datos!R199&amp;""))&amp;";",R$1007))),OR(UPPER(TRIM(Datos!R199&amp;""))="SÍ",UPPER(TRIM(Datos!R199&amp;""))="SI",UPPER(TRIM(Datos!R199&amp;""))="NO"),IF(ISNUMBER(Datos!R199),AND(OR(R$1005="",Datos!R199&gt;=R$1005),OR(R$1006="",Datos!R199&lt;=R$1006)),FALSE),TRUE))))</f>
        <v>0.0</v>
      </c>
      <c r="S199">
        <f>IF(Datos!S199="",0,IF(AND(S$1008&lt;&gt;"",Datos!S199=S$1008),0,IF(S$1004=0,0,1-CHOOSE(S$1004,IF(ISNUMBER(Datos!S199),AND(OR(S$1005="",Datos!S199&gt;=S$1005),OR(S$1006="",Datos!S199&lt;=S$1006)),FALSE),IF(ISNUMBER(Datos!S199),AND(Datos!S199=INT(Datos!S199),AND(OR(S$1005="",Datos!S199&gt;=S$1005),OR(S$1006="",Datos!S199&lt;=S$1006))),FALSE),OR(ISNUMBER(FIND(";"&amp;UPPER(TRIM(Datos!S199&amp;""))&amp;"=",S$1007)),ISNUMBER(FIND(";"&amp;UPPER(TRIM(Datos!S199&amp;""))&amp;";",S$1007))),OR(UPPER(TRIM(Datos!S199&amp;""))="SÍ",UPPER(TRIM(Datos!S199&amp;""))="SI",UPPER(TRIM(Datos!S199&amp;""))="NO"),IF(ISNUMBER(Datos!S199),AND(OR(S$1005="",Datos!S199&gt;=S$1005),OR(S$1006="",Datos!S199&lt;=S$1006)),FALSE),TRUE))))</f>
        <v>0.0</v>
      </c>
      <c r="T199">
        <f>IF(Datos!T199="",0,IF(AND(T$1008&lt;&gt;"",Datos!T199=T$1008),0,IF(T$1004=0,0,1-CHOOSE(T$1004,IF(ISNUMBER(Datos!T199),AND(OR(T$1005="",Datos!T199&gt;=T$1005),OR(T$1006="",Datos!T199&lt;=T$1006)),FALSE),IF(ISNUMBER(Datos!T199),AND(Datos!T199=INT(Datos!T199),AND(OR(T$1005="",Datos!T199&gt;=T$1005),OR(T$1006="",Datos!T199&lt;=T$1006))),FALSE),OR(ISNUMBER(FIND(";"&amp;UPPER(TRIM(Datos!T199&amp;""))&amp;"=",T$1007)),ISNUMBER(FIND(";"&amp;UPPER(TRIM(Datos!T199&amp;""))&amp;";",T$1007))),OR(UPPER(TRIM(Datos!T199&amp;""))="SÍ",UPPER(TRIM(Datos!T199&amp;""))="SI",UPPER(TRIM(Datos!T199&amp;""))="NO"),IF(ISNUMBER(Datos!T199),AND(OR(T$1005="",Datos!T199&gt;=T$1005),OR(T$1006="",Datos!T199&lt;=T$1006)),FALSE),TRUE))))</f>
        <v>0.0</v>
      </c>
      <c r="U199">
        <f>IF(Datos!U199="",0,IF(AND(U$1008&lt;&gt;"",Datos!U199=U$1008),0,IF(U$1004=0,0,1-CHOOSE(U$1004,IF(ISNUMBER(Datos!U199),AND(OR(U$1005="",Datos!U199&gt;=U$1005),OR(U$1006="",Datos!U199&lt;=U$1006)),FALSE),IF(ISNUMBER(Datos!U199),AND(Datos!U199=INT(Datos!U199),AND(OR(U$1005="",Datos!U199&gt;=U$1005),OR(U$1006="",Datos!U199&lt;=U$1006))),FALSE),OR(ISNUMBER(FIND(";"&amp;UPPER(TRIM(Datos!U199&amp;""))&amp;"=",U$1007)),ISNUMBER(FIND(";"&amp;UPPER(TRIM(Datos!U199&amp;""))&amp;";",U$1007))),OR(UPPER(TRIM(Datos!U199&amp;""))="SÍ",UPPER(TRIM(Datos!U199&amp;""))="SI",UPPER(TRIM(Datos!U199&amp;""))="NO"),IF(ISNUMBER(Datos!U199),AND(OR(U$1005="",Datos!U199&gt;=U$1005),OR(U$1006="",Datos!U199&lt;=U$1006)),FALSE),TRUE))))</f>
        <v>0.0</v>
      </c>
      <c r="V199">
        <f>IF(Datos!V199="",0,IF(AND(V$1008&lt;&gt;"",Datos!V199=V$1008),0,IF(V$1004=0,0,1-CHOOSE(V$1004,IF(ISNUMBER(Datos!V199),AND(OR(V$1005="",Datos!V199&gt;=V$1005),OR(V$1006="",Datos!V199&lt;=V$1006)),FALSE),IF(ISNUMBER(Datos!V199),AND(Datos!V199=INT(Datos!V199),AND(OR(V$1005="",Datos!V199&gt;=V$1005),OR(V$1006="",Datos!V199&lt;=V$1006))),FALSE),OR(ISNUMBER(FIND(";"&amp;UPPER(TRIM(Datos!V199&amp;""))&amp;"=",V$1007)),ISNUMBER(FIND(";"&amp;UPPER(TRIM(Datos!V199&amp;""))&amp;";",V$1007))),OR(UPPER(TRIM(Datos!V199&amp;""))="SÍ",UPPER(TRIM(Datos!V199&amp;""))="SI",UPPER(TRIM(Datos!V199&amp;""))="NO"),IF(ISNUMBER(Datos!V199),AND(OR(V$1005="",Datos!V199&gt;=V$1005),OR(V$1006="",Datos!V199&lt;=V$1006)),FALSE),TRUE))))</f>
        <v>0.0</v>
      </c>
      <c r="W199">
        <f>IF(Datos!W199="",0,IF(AND(W$1008&lt;&gt;"",Datos!W199=W$1008),0,IF(W$1004=0,0,1-CHOOSE(W$1004,IF(ISNUMBER(Datos!W199),AND(OR(W$1005="",Datos!W199&gt;=W$1005),OR(W$1006="",Datos!W199&lt;=W$1006)),FALSE),IF(ISNUMBER(Datos!W199),AND(Datos!W199=INT(Datos!W199),AND(OR(W$1005="",Datos!W199&gt;=W$1005),OR(W$1006="",Datos!W199&lt;=W$1006))),FALSE),OR(ISNUMBER(FIND(";"&amp;UPPER(TRIM(Datos!W199&amp;""))&amp;"=",W$1007)),ISNUMBER(FIND(";"&amp;UPPER(TRIM(Datos!W199&amp;""))&amp;";",W$1007))),OR(UPPER(TRIM(Datos!W199&amp;""))="SÍ",UPPER(TRIM(Datos!W199&amp;""))="SI",UPPER(TRIM(Datos!W199&amp;""))="NO"),IF(ISNUMBER(Datos!W199),AND(OR(W$1005="",Datos!W199&gt;=W$1005),OR(W$1006="",Datos!W199&lt;=W$1006)),FALSE),TRUE))))</f>
        <v>0.0</v>
      </c>
      <c r="X199">
        <f>IF(Datos!X199="",0,IF(AND(X$1008&lt;&gt;"",Datos!X199=X$1008),0,IF(X$1004=0,0,1-CHOOSE(X$1004,IF(ISNUMBER(Datos!X199),AND(OR(X$1005="",Datos!X199&gt;=X$1005),OR(X$1006="",Datos!X199&lt;=X$1006)),FALSE),IF(ISNUMBER(Datos!X199),AND(Datos!X199=INT(Datos!X199),AND(OR(X$1005="",Datos!X199&gt;=X$1005),OR(X$1006="",Datos!X199&lt;=X$1006))),FALSE),OR(ISNUMBER(FIND(";"&amp;UPPER(TRIM(Datos!X199&amp;""))&amp;"=",X$1007)),ISNUMBER(FIND(";"&amp;UPPER(TRIM(Datos!X199&amp;""))&amp;";",X$1007))),OR(UPPER(TRIM(Datos!X199&amp;""))="SÍ",UPPER(TRIM(Datos!X199&amp;""))="SI",UPPER(TRIM(Datos!X199&amp;""))="NO"),IF(ISNUMBER(Datos!X199),AND(OR(X$1005="",Datos!X199&gt;=X$1005),OR(X$1006="",Datos!X199&lt;=X$1006)),FALSE),TRUE))))</f>
        <v>0.0</v>
      </c>
      <c r="Y199">
        <f>IF(Datos!Y199="",0,IF(AND(Y$1008&lt;&gt;"",Datos!Y199=Y$1008),0,IF(Y$1004=0,0,1-CHOOSE(Y$1004,IF(ISNUMBER(Datos!Y199),AND(OR(Y$1005="",Datos!Y199&gt;=Y$1005),OR(Y$1006="",Datos!Y199&lt;=Y$1006)),FALSE),IF(ISNUMBER(Datos!Y199),AND(Datos!Y199=INT(Datos!Y199),AND(OR(Y$1005="",Datos!Y199&gt;=Y$1005),OR(Y$1006="",Datos!Y199&lt;=Y$1006))),FALSE),OR(ISNUMBER(FIND(";"&amp;UPPER(TRIM(Datos!Y199&amp;""))&amp;"=",Y$1007)),ISNUMBER(FIND(";"&amp;UPPER(TRIM(Datos!Y199&amp;""))&amp;";",Y$1007))),OR(UPPER(TRIM(Datos!Y199&amp;""))="SÍ",UPPER(TRIM(Datos!Y199&amp;""))="SI",UPPER(TRIM(Datos!Y199&amp;""))="NO"),IF(ISNUMBER(Datos!Y199),AND(OR(Y$1005="",Datos!Y199&gt;=Y$1005),OR(Y$1006="",Datos!Y199&lt;=Y$1006)),FALSE),TRUE))))</f>
        <v>0.0</v>
      </c>
      <c r="Z199">
        <f>IF(Datos!Z199="",0,IF(AND(Z$1008&lt;&gt;"",Datos!Z199=Z$1008),0,IF(Z$1004=0,0,1-CHOOSE(Z$1004,IF(ISNUMBER(Datos!Z199),AND(OR(Z$1005="",Datos!Z199&gt;=Z$1005),OR(Z$1006="",Datos!Z199&lt;=Z$1006)),FALSE),IF(ISNUMBER(Datos!Z199),AND(Datos!Z199=INT(Datos!Z199),AND(OR(Z$1005="",Datos!Z199&gt;=Z$1005),OR(Z$1006="",Datos!Z199&lt;=Z$1006))),FALSE),OR(ISNUMBER(FIND(";"&amp;UPPER(TRIM(Datos!Z199&amp;""))&amp;"=",Z$1007)),ISNUMBER(FIND(";"&amp;UPPER(TRIM(Datos!Z199&amp;""))&amp;";",Z$1007))),OR(UPPER(TRIM(Datos!Z199&amp;""))="SÍ",UPPER(TRIM(Datos!Z199&amp;""))="SI",UPPER(TRIM(Datos!Z199&amp;""))="NO"),IF(ISNUMBER(Datos!Z199),AND(OR(Z$1005="",Datos!Z199&gt;=Z$1005),OR(Z$1006="",Datos!Z199&lt;=Z$1006)),FALSE),TRUE))))</f>
        <v>0.0</v>
      </c>
      <c r="AA199">
        <f>IF(Datos!AA199="",0,IF(AND(AA$1008&lt;&gt;"",Datos!AA199=AA$1008),0,IF(AA$1004=0,0,1-CHOOSE(AA$1004,IF(ISNUMBER(Datos!AA199),AND(OR(AA$1005="",Datos!AA199&gt;=AA$1005),OR(AA$1006="",Datos!AA199&lt;=AA$1006)),FALSE),IF(ISNUMBER(Datos!AA199),AND(Datos!AA199=INT(Datos!AA199),AND(OR(AA$1005="",Datos!AA199&gt;=AA$1005),OR(AA$1006="",Datos!AA199&lt;=AA$1006))),FALSE),OR(ISNUMBER(FIND(";"&amp;UPPER(TRIM(Datos!AA199&amp;""))&amp;"=",AA$1007)),ISNUMBER(FIND(";"&amp;UPPER(TRIM(Datos!AA199&amp;""))&amp;";",AA$1007))),OR(UPPER(TRIM(Datos!AA199&amp;""))="SÍ",UPPER(TRIM(Datos!AA199&amp;""))="SI",UPPER(TRIM(Datos!AA199&amp;""))="NO"),IF(ISNUMBER(Datos!AA199),AND(OR(AA$1005="",Datos!AA199&gt;=AA$1005),OR(AA$1006="",Datos!AA199&lt;=AA$1006)),FALSE),TRUE))))</f>
        <v>0.0</v>
      </c>
      <c r="AB199">
        <f>IF(Datos!AB199="",0,IF(AND(AB$1008&lt;&gt;"",Datos!AB199=AB$1008),0,IF(AB$1004=0,0,1-CHOOSE(AB$1004,IF(ISNUMBER(Datos!AB199),AND(OR(AB$1005="",Datos!AB199&gt;=AB$1005),OR(AB$1006="",Datos!AB199&lt;=AB$1006)),FALSE),IF(ISNUMBER(Datos!AB199),AND(Datos!AB199=INT(Datos!AB199),AND(OR(AB$1005="",Datos!AB199&gt;=AB$1005),OR(AB$1006="",Datos!AB199&lt;=AB$1006))),FALSE),OR(ISNUMBER(FIND(";"&amp;UPPER(TRIM(Datos!AB199&amp;""))&amp;"=",AB$1007)),ISNUMBER(FIND(";"&amp;UPPER(TRIM(Datos!AB199&amp;""))&amp;";",AB$1007))),OR(UPPER(TRIM(Datos!AB199&amp;""))="SÍ",UPPER(TRIM(Datos!AB199&amp;""))="SI",UPPER(TRIM(Datos!AB199&amp;""))="NO"),IF(ISNUMBER(Datos!AB199),AND(OR(AB$1005="",Datos!AB199&gt;=AB$1005),OR(AB$1006="",Datos!AB199&lt;=AB$1006)),FALSE),TRUE))))</f>
        <v>0.0</v>
      </c>
      <c r="AC199">
        <f>IF(Datos!AC199="",0,IF(AND(AC$1008&lt;&gt;"",Datos!AC199=AC$1008),0,IF(AC$1004=0,0,1-CHOOSE(AC$1004,IF(ISNUMBER(Datos!AC199),AND(OR(AC$1005="",Datos!AC199&gt;=AC$1005),OR(AC$1006="",Datos!AC199&lt;=AC$1006)),FALSE),IF(ISNUMBER(Datos!AC199),AND(Datos!AC199=INT(Datos!AC199),AND(OR(AC$1005="",Datos!AC199&gt;=AC$1005),OR(AC$1006="",Datos!AC199&lt;=AC$1006))),FALSE),OR(ISNUMBER(FIND(";"&amp;UPPER(TRIM(Datos!AC199&amp;""))&amp;"=",AC$1007)),ISNUMBER(FIND(";"&amp;UPPER(TRIM(Datos!AC199&amp;""))&amp;";",AC$1007))),OR(UPPER(TRIM(Datos!AC199&amp;""))="SÍ",UPPER(TRIM(Datos!AC199&amp;""))="SI",UPPER(TRIM(Datos!AC199&amp;""))="NO"),IF(ISNUMBER(Datos!AC199),AND(OR(AC$1005="",Datos!AC199&gt;=AC$1005),OR(AC$1006="",Datos!AC199&lt;=AC$1006)),FALSE),TRUE))))</f>
        <v>0.0</v>
      </c>
      <c r="AD199">
        <f>IF(Datos!AD199="",0,IF(AND(AD$1008&lt;&gt;"",Datos!AD199=AD$1008),0,IF(AD$1004=0,0,1-CHOOSE(AD$1004,IF(ISNUMBER(Datos!AD199),AND(OR(AD$1005="",Datos!AD199&gt;=AD$1005),OR(AD$1006="",Datos!AD199&lt;=AD$1006)),FALSE),IF(ISNUMBER(Datos!AD199),AND(Datos!AD199=INT(Datos!AD199),AND(OR(AD$1005="",Datos!AD199&gt;=AD$1005),OR(AD$1006="",Datos!AD199&lt;=AD$1006))),FALSE),OR(ISNUMBER(FIND(";"&amp;UPPER(TRIM(Datos!AD199&amp;""))&amp;"=",AD$1007)),ISNUMBER(FIND(";"&amp;UPPER(TRIM(Datos!AD199&amp;""))&amp;";",AD$1007))),OR(UPPER(TRIM(Datos!AD199&amp;""))="SÍ",UPPER(TRIM(Datos!AD199&amp;""))="SI",UPPER(TRIM(Datos!AD199&amp;""))="NO"),IF(ISNUMBER(Datos!AD199),AND(OR(AD$1005="",Datos!AD199&gt;=AD$1005),OR(AD$1006="",Datos!AD199&lt;=AD$1006)),FALSE),TRUE))))</f>
        <v>0.0</v>
      </c>
      <c r="AE199">
        <f>IF(Datos!AE199="",0,IF(AND(AE$1008&lt;&gt;"",Datos!AE199=AE$1008),0,IF(AE$1004=0,0,1-CHOOSE(AE$1004,IF(ISNUMBER(Datos!AE199),AND(OR(AE$1005="",Datos!AE199&gt;=AE$1005),OR(AE$1006="",Datos!AE199&lt;=AE$1006)),FALSE),IF(ISNUMBER(Datos!AE199),AND(Datos!AE199=INT(Datos!AE199),AND(OR(AE$1005="",Datos!AE199&gt;=AE$1005),OR(AE$1006="",Datos!AE199&lt;=AE$1006))),FALSE),OR(ISNUMBER(FIND(";"&amp;UPPER(TRIM(Datos!AE199&amp;""))&amp;"=",AE$1007)),ISNUMBER(FIND(";"&amp;UPPER(TRIM(Datos!AE199&amp;""))&amp;";",AE$1007))),OR(UPPER(TRIM(Datos!AE199&amp;""))="SÍ",UPPER(TRIM(Datos!AE199&amp;""))="SI",UPPER(TRIM(Datos!AE199&amp;""))="NO"),IF(ISNUMBER(Datos!AE199),AND(OR(AE$1005="",Datos!AE199&gt;=AE$1005),OR(AE$1006="",Datos!AE199&lt;=AE$1006)),FALSE),TRUE))))</f>
        <v>0.0</v>
      </c>
    </row>
    <row r="200" spans="2:31">
      <c r="B200">
        <f>IF(Datos!B200="",0,IF(AND(B$1008&lt;&gt;"",Datos!B200=B$1008),0,IF(B$1004=0,0,1-CHOOSE(B$1004,IF(ISNUMBER(Datos!B200),AND(OR(B$1005="",Datos!B200&gt;=B$1005),OR(B$1006="",Datos!B200&lt;=B$1006)),FALSE),IF(ISNUMBER(Datos!B200),AND(Datos!B200=INT(Datos!B200),AND(OR(B$1005="",Datos!B200&gt;=B$1005),OR(B$1006="",Datos!B200&lt;=B$1006))),FALSE),OR(ISNUMBER(FIND(";"&amp;UPPER(TRIM(Datos!B200&amp;""))&amp;"=",B$1007)),ISNUMBER(FIND(";"&amp;UPPER(TRIM(Datos!B200&amp;""))&amp;";",B$1007))),OR(UPPER(TRIM(Datos!B200&amp;""))="SÍ",UPPER(TRIM(Datos!B200&amp;""))="SI",UPPER(TRIM(Datos!B200&amp;""))="NO"),IF(ISNUMBER(Datos!B200),AND(OR(B$1005="",Datos!B200&gt;=B$1005),OR(B$1006="",Datos!B200&lt;=B$1006)),FALSE),TRUE))))</f>
        <v>0.0</v>
      </c>
      <c r="C200">
        <f>IF(Datos!C200="",0,IF(AND(C$1008&lt;&gt;"",Datos!C200=C$1008),0,IF(C$1004=0,0,1-CHOOSE(C$1004,IF(ISNUMBER(Datos!C200),AND(OR(C$1005="",Datos!C200&gt;=C$1005),OR(C$1006="",Datos!C200&lt;=C$1006)),FALSE),IF(ISNUMBER(Datos!C200),AND(Datos!C200=INT(Datos!C200),AND(OR(C$1005="",Datos!C200&gt;=C$1005),OR(C$1006="",Datos!C200&lt;=C$1006))),FALSE),OR(ISNUMBER(FIND(";"&amp;UPPER(TRIM(Datos!C200&amp;""))&amp;"=",C$1007)),ISNUMBER(FIND(";"&amp;UPPER(TRIM(Datos!C200&amp;""))&amp;";",C$1007))),OR(UPPER(TRIM(Datos!C200&amp;""))="SÍ",UPPER(TRIM(Datos!C200&amp;""))="SI",UPPER(TRIM(Datos!C200&amp;""))="NO"),IF(ISNUMBER(Datos!C200),AND(OR(C$1005="",Datos!C200&gt;=C$1005),OR(C$1006="",Datos!C200&lt;=C$1006)),FALSE),TRUE))))</f>
        <v>0.0</v>
      </c>
      <c r="D200">
        <f>IF(Datos!D200="",0,IF(AND(D$1008&lt;&gt;"",Datos!D200=D$1008),0,IF(D$1004=0,0,1-CHOOSE(D$1004,IF(ISNUMBER(Datos!D200),AND(OR(D$1005="",Datos!D200&gt;=D$1005),OR(D$1006="",Datos!D200&lt;=D$1006)),FALSE),IF(ISNUMBER(Datos!D200),AND(Datos!D200=INT(Datos!D200),AND(OR(D$1005="",Datos!D200&gt;=D$1005),OR(D$1006="",Datos!D200&lt;=D$1006))),FALSE),OR(ISNUMBER(FIND(";"&amp;UPPER(TRIM(Datos!D200&amp;""))&amp;"=",D$1007)),ISNUMBER(FIND(";"&amp;UPPER(TRIM(Datos!D200&amp;""))&amp;";",D$1007))),OR(UPPER(TRIM(Datos!D200&amp;""))="SÍ",UPPER(TRIM(Datos!D200&amp;""))="SI",UPPER(TRIM(Datos!D200&amp;""))="NO"),IF(ISNUMBER(Datos!D200),AND(OR(D$1005="",Datos!D200&gt;=D$1005),OR(D$1006="",Datos!D200&lt;=D$1006)),FALSE),TRUE))))</f>
        <v>0.0</v>
      </c>
      <c r="E200">
        <f>IF(Datos!E200="",0,IF(AND(E$1008&lt;&gt;"",Datos!E200=E$1008),0,IF(E$1004=0,0,1-CHOOSE(E$1004,IF(ISNUMBER(Datos!E200),AND(OR(E$1005="",Datos!E200&gt;=E$1005),OR(E$1006="",Datos!E200&lt;=E$1006)),FALSE),IF(ISNUMBER(Datos!E200),AND(Datos!E200=INT(Datos!E200),AND(OR(E$1005="",Datos!E200&gt;=E$1005),OR(E$1006="",Datos!E200&lt;=E$1006))),FALSE),OR(ISNUMBER(FIND(";"&amp;UPPER(TRIM(Datos!E200&amp;""))&amp;"=",E$1007)),ISNUMBER(FIND(";"&amp;UPPER(TRIM(Datos!E200&amp;""))&amp;";",E$1007))),OR(UPPER(TRIM(Datos!E200&amp;""))="SÍ",UPPER(TRIM(Datos!E200&amp;""))="SI",UPPER(TRIM(Datos!E200&amp;""))="NO"),IF(ISNUMBER(Datos!E200),AND(OR(E$1005="",Datos!E200&gt;=E$1005),OR(E$1006="",Datos!E200&lt;=E$1006)),FALSE),TRUE))))</f>
        <v>0.0</v>
      </c>
      <c r="F200">
        <f>IF(Datos!F200="",0,IF(AND(F$1008&lt;&gt;"",Datos!F200=F$1008),0,IF(F$1004=0,0,1-CHOOSE(F$1004,IF(ISNUMBER(Datos!F200),AND(OR(F$1005="",Datos!F200&gt;=F$1005),OR(F$1006="",Datos!F200&lt;=F$1006)),FALSE),IF(ISNUMBER(Datos!F200),AND(Datos!F200=INT(Datos!F200),AND(OR(F$1005="",Datos!F200&gt;=F$1005),OR(F$1006="",Datos!F200&lt;=F$1006))),FALSE),OR(ISNUMBER(FIND(";"&amp;UPPER(TRIM(Datos!F200&amp;""))&amp;"=",F$1007)),ISNUMBER(FIND(";"&amp;UPPER(TRIM(Datos!F200&amp;""))&amp;";",F$1007))),OR(UPPER(TRIM(Datos!F200&amp;""))="SÍ",UPPER(TRIM(Datos!F200&amp;""))="SI",UPPER(TRIM(Datos!F200&amp;""))="NO"),IF(ISNUMBER(Datos!F200),AND(OR(F$1005="",Datos!F200&gt;=F$1005),OR(F$1006="",Datos!F200&lt;=F$1006)),FALSE),TRUE))))</f>
        <v>0.0</v>
      </c>
      <c r="G200">
        <f>IF(Datos!G200="",0,IF(AND(G$1008&lt;&gt;"",Datos!G200=G$1008),0,IF(G$1004=0,0,1-CHOOSE(G$1004,IF(ISNUMBER(Datos!G200),AND(OR(G$1005="",Datos!G200&gt;=G$1005),OR(G$1006="",Datos!G200&lt;=G$1006)),FALSE),IF(ISNUMBER(Datos!G200),AND(Datos!G200=INT(Datos!G200),AND(OR(G$1005="",Datos!G200&gt;=G$1005),OR(G$1006="",Datos!G200&lt;=G$1006))),FALSE),OR(ISNUMBER(FIND(";"&amp;UPPER(TRIM(Datos!G200&amp;""))&amp;"=",G$1007)),ISNUMBER(FIND(";"&amp;UPPER(TRIM(Datos!G200&amp;""))&amp;";",G$1007))),OR(UPPER(TRIM(Datos!G200&amp;""))="SÍ",UPPER(TRIM(Datos!G200&amp;""))="SI",UPPER(TRIM(Datos!G200&amp;""))="NO"),IF(ISNUMBER(Datos!G200),AND(OR(G$1005="",Datos!G200&gt;=G$1005),OR(G$1006="",Datos!G200&lt;=G$1006)),FALSE),TRUE))))</f>
        <v>0.0</v>
      </c>
      <c r="H200">
        <f>IF(Datos!H200="",0,IF(AND(H$1008&lt;&gt;"",Datos!H200=H$1008),0,IF(H$1004=0,0,1-CHOOSE(H$1004,IF(ISNUMBER(Datos!H200),AND(OR(H$1005="",Datos!H200&gt;=H$1005),OR(H$1006="",Datos!H200&lt;=H$1006)),FALSE),IF(ISNUMBER(Datos!H200),AND(Datos!H200=INT(Datos!H200),AND(OR(H$1005="",Datos!H200&gt;=H$1005),OR(H$1006="",Datos!H200&lt;=H$1006))),FALSE),OR(ISNUMBER(FIND(";"&amp;UPPER(TRIM(Datos!H200&amp;""))&amp;"=",H$1007)),ISNUMBER(FIND(";"&amp;UPPER(TRIM(Datos!H200&amp;""))&amp;";",H$1007))),OR(UPPER(TRIM(Datos!H200&amp;""))="SÍ",UPPER(TRIM(Datos!H200&amp;""))="SI",UPPER(TRIM(Datos!H200&amp;""))="NO"),IF(ISNUMBER(Datos!H200),AND(OR(H$1005="",Datos!H200&gt;=H$1005),OR(H$1006="",Datos!H200&lt;=H$1006)),FALSE),TRUE))))</f>
        <v>0.0</v>
      </c>
      <c r="I200">
        <f>IF(Datos!I200="",0,IF(AND(I$1008&lt;&gt;"",Datos!I200=I$1008),0,IF(I$1004=0,0,1-CHOOSE(I$1004,IF(ISNUMBER(Datos!I200),AND(OR(I$1005="",Datos!I200&gt;=I$1005),OR(I$1006="",Datos!I200&lt;=I$1006)),FALSE),IF(ISNUMBER(Datos!I200),AND(Datos!I200=INT(Datos!I200),AND(OR(I$1005="",Datos!I200&gt;=I$1005),OR(I$1006="",Datos!I200&lt;=I$1006))),FALSE),OR(ISNUMBER(FIND(";"&amp;UPPER(TRIM(Datos!I200&amp;""))&amp;"=",I$1007)),ISNUMBER(FIND(";"&amp;UPPER(TRIM(Datos!I200&amp;""))&amp;";",I$1007))),OR(UPPER(TRIM(Datos!I200&amp;""))="SÍ",UPPER(TRIM(Datos!I200&amp;""))="SI",UPPER(TRIM(Datos!I200&amp;""))="NO"),IF(ISNUMBER(Datos!I200),AND(OR(I$1005="",Datos!I200&gt;=I$1005),OR(I$1006="",Datos!I200&lt;=I$1006)),FALSE),TRUE))))</f>
        <v>0.0</v>
      </c>
      <c r="J200">
        <f>IF(Datos!J200="",0,IF(AND(J$1008&lt;&gt;"",Datos!J200=J$1008),0,IF(J$1004=0,0,1-CHOOSE(J$1004,IF(ISNUMBER(Datos!J200),AND(OR(J$1005="",Datos!J200&gt;=J$1005),OR(J$1006="",Datos!J200&lt;=J$1006)),FALSE),IF(ISNUMBER(Datos!J200),AND(Datos!J200=INT(Datos!J200),AND(OR(J$1005="",Datos!J200&gt;=J$1005),OR(J$1006="",Datos!J200&lt;=J$1006))),FALSE),OR(ISNUMBER(FIND(";"&amp;UPPER(TRIM(Datos!J200&amp;""))&amp;"=",J$1007)),ISNUMBER(FIND(";"&amp;UPPER(TRIM(Datos!J200&amp;""))&amp;";",J$1007))),OR(UPPER(TRIM(Datos!J200&amp;""))="SÍ",UPPER(TRIM(Datos!J200&amp;""))="SI",UPPER(TRIM(Datos!J200&amp;""))="NO"),IF(ISNUMBER(Datos!J200),AND(OR(J$1005="",Datos!J200&gt;=J$1005),OR(J$1006="",Datos!J200&lt;=J$1006)),FALSE),TRUE))))</f>
        <v>0.0</v>
      </c>
      <c r="K200">
        <f>IF(Datos!K200="",0,IF(AND(K$1008&lt;&gt;"",Datos!K200=K$1008),0,IF(K$1004=0,0,1-CHOOSE(K$1004,IF(ISNUMBER(Datos!K200),AND(OR(K$1005="",Datos!K200&gt;=K$1005),OR(K$1006="",Datos!K200&lt;=K$1006)),FALSE),IF(ISNUMBER(Datos!K200),AND(Datos!K200=INT(Datos!K200),AND(OR(K$1005="",Datos!K200&gt;=K$1005),OR(K$1006="",Datos!K200&lt;=K$1006))),FALSE),OR(ISNUMBER(FIND(";"&amp;UPPER(TRIM(Datos!K200&amp;""))&amp;"=",K$1007)),ISNUMBER(FIND(";"&amp;UPPER(TRIM(Datos!K200&amp;""))&amp;";",K$1007))),OR(UPPER(TRIM(Datos!K200&amp;""))="SÍ",UPPER(TRIM(Datos!K200&amp;""))="SI",UPPER(TRIM(Datos!K200&amp;""))="NO"),IF(ISNUMBER(Datos!K200),AND(OR(K$1005="",Datos!K200&gt;=K$1005),OR(K$1006="",Datos!K200&lt;=K$1006)),FALSE),TRUE))))</f>
        <v>0.0</v>
      </c>
      <c r="L200">
        <f>IF(Datos!L200="",0,IF(AND(L$1008&lt;&gt;"",Datos!L200=L$1008),0,IF(L$1004=0,0,1-CHOOSE(L$1004,IF(ISNUMBER(Datos!L200),AND(OR(L$1005="",Datos!L200&gt;=L$1005),OR(L$1006="",Datos!L200&lt;=L$1006)),FALSE),IF(ISNUMBER(Datos!L200),AND(Datos!L200=INT(Datos!L200),AND(OR(L$1005="",Datos!L200&gt;=L$1005),OR(L$1006="",Datos!L200&lt;=L$1006))),FALSE),OR(ISNUMBER(FIND(";"&amp;UPPER(TRIM(Datos!L200&amp;""))&amp;"=",L$1007)),ISNUMBER(FIND(";"&amp;UPPER(TRIM(Datos!L200&amp;""))&amp;";",L$1007))),OR(UPPER(TRIM(Datos!L200&amp;""))="SÍ",UPPER(TRIM(Datos!L200&amp;""))="SI",UPPER(TRIM(Datos!L200&amp;""))="NO"),IF(ISNUMBER(Datos!L200),AND(OR(L$1005="",Datos!L200&gt;=L$1005),OR(L$1006="",Datos!L200&lt;=L$1006)),FALSE),TRUE))))</f>
        <v>0.0</v>
      </c>
      <c r="M200">
        <f>IF(Datos!M200="",0,IF(AND(M$1008&lt;&gt;"",Datos!M200=M$1008),0,IF(M$1004=0,0,1-CHOOSE(M$1004,IF(ISNUMBER(Datos!M200),AND(OR(M$1005="",Datos!M200&gt;=M$1005),OR(M$1006="",Datos!M200&lt;=M$1006)),FALSE),IF(ISNUMBER(Datos!M200),AND(Datos!M200=INT(Datos!M200),AND(OR(M$1005="",Datos!M200&gt;=M$1005),OR(M$1006="",Datos!M200&lt;=M$1006))),FALSE),OR(ISNUMBER(FIND(";"&amp;UPPER(TRIM(Datos!M200&amp;""))&amp;"=",M$1007)),ISNUMBER(FIND(";"&amp;UPPER(TRIM(Datos!M200&amp;""))&amp;";",M$1007))),OR(UPPER(TRIM(Datos!M200&amp;""))="SÍ",UPPER(TRIM(Datos!M200&amp;""))="SI",UPPER(TRIM(Datos!M200&amp;""))="NO"),IF(ISNUMBER(Datos!M200),AND(OR(M$1005="",Datos!M200&gt;=M$1005),OR(M$1006="",Datos!M200&lt;=M$1006)),FALSE),TRUE))))</f>
        <v>0.0</v>
      </c>
      <c r="N200">
        <f>IF(Datos!N200="",0,IF(AND(N$1008&lt;&gt;"",Datos!N200=N$1008),0,IF(N$1004=0,0,1-CHOOSE(N$1004,IF(ISNUMBER(Datos!N200),AND(OR(N$1005="",Datos!N200&gt;=N$1005),OR(N$1006="",Datos!N200&lt;=N$1006)),FALSE),IF(ISNUMBER(Datos!N200),AND(Datos!N200=INT(Datos!N200),AND(OR(N$1005="",Datos!N200&gt;=N$1005),OR(N$1006="",Datos!N200&lt;=N$1006))),FALSE),OR(ISNUMBER(FIND(";"&amp;UPPER(TRIM(Datos!N200&amp;""))&amp;"=",N$1007)),ISNUMBER(FIND(";"&amp;UPPER(TRIM(Datos!N200&amp;""))&amp;";",N$1007))),OR(UPPER(TRIM(Datos!N200&amp;""))="SÍ",UPPER(TRIM(Datos!N200&amp;""))="SI",UPPER(TRIM(Datos!N200&amp;""))="NO"),IF(ISNUMBER(Datos!N200),AND(OR(N$1005="",Datos!N200&gt;=N$1005),OR(N$1006="",Datos!N200&lt;=N$1006)),FALSE),TRUE))))</f>
        <v>0.0</v>
      </c>
      <c r="O200">
        <f>IF(Datos!O200="",0,IF(AND(O$1008&lt;&gt;"",Datos!O200=O$1008),0,IF(O$1004=0,0,1-CHOOSE(O$1004,IF(ISNUMBER(Datos!O200),AND(OR(O$1005="",Datos!O200&gt;=O$1005),OR(O$1006="",Datos!O200&lt;=O$1006)),FALSE),IF(ISNUMBER(Datos!O200),AND(Datos!O200=INT(Datos!O200),AND(OR(O$1005="",Datos!O200&gt;=O$1005),OR(O$1006="",Datos!O200&lt;=O$1006))),FALSE),OR(ISNUMBER(FIND(";"&amp;UPPER(TRIM(Datos!O200&amp;""))&amp;"=",O$1007)),ISNUMBER(FIND(";"&amp;UPPER(TRIM(Datos!O200&amp;""))&amp;";",O$1007))),OR(UPPER(TRIM(Datos!O200&amp;""))="SÍ",UPPER(TRIM(Datos!O200&amp;""))="SI",UPPER(TRIM(Datos!O200&amp;""))="NO"),IF(ISNUMBER(Datos!O200),AND(OR(O$1005="",Datos!O200&gt;=O$1005),OR(O$1006="",Datos!O200&lt;=O$1006)),FALSE),TRUE))))</f>
        <v>0.0</v>
      </c>
      <c r="P200">
        <f>IF(Datos!P200="",0,IF(AND(P$1008&lt;&gt;"",Datos!P200=P$1008),0,IF(P$1004=0,0,1-CHOOSE(P$1004,IF(ISNUMBER(Datos!P200),AND(OR(P$1005="",Datos!P200&gt;=P$1005),OR(P$1006="",Datos!P200&lt;=P$1006)),FALSE),IF(ISNUMBER(Datos!P200),AND(Datos!P200=INT(Datos!P200),AND(OR(P$1005="",Datos!P200&gt;=P$1005),OR(P$1006="",Datos!P200&lt;=P$1006))),FALSE),OR(ISNUMBER(FIND(";"&amp;UPPER(TRIM(Datos!P200&amp;""))&amp;"=",P$1007)),ISNUMBER(FIND(";"&amp;UPPER(TRIM(Datos!P200&amp;""))&amp;";",P$1007))),OR(UPPER(TRIM(Datos!P200&amp;""))="SÍ",UPPER(TRIM(Datos!P200&amp;""))="SI",UPPER(TRIM(Datos!P200&amp;""))="NO"),IF(ISNUMBER(Datos!P200),AND(OR(P$1005="",Datos!P200&gt;=P$1005),OR(P$1006="",Datos!P200&lt;=P$1006)),FALSE),TRUE))))</f>
        <v>0.0</v>
      </c>
      <c r="Q200">
        <f>IF(Datos!Q200="",0,IF(AND(Q$1008&lt;&gt;"",Datos!Q200=Q$1008),0,IF(Q$1004=0,0,1-CHOOSE(Q$1004,IF(ISNUMBER(Datos!Q200),AND(OR(Q$1005="",Datos!Q200&gt;=Q$1005),OR(Q$1006="",Datos!Q200&lt;=Q$1006)),FALSE),IF(ISNUMBER(Datos!Q200),AND(Datos!Q200=INT(Datos!Q200),AND(OR(Q$1005="",Datos!Q200&gt;=Q$1005),OR(Q$1006="",Datos!Q200&lt;=Q$1006))),FALSE),OR(ISNUMBER(FIND(";"&amp;UPPER(TRIM(Datos!Q200&amp;""))&amp;"=",Q$1007)),ISNUMBER(FIND(";"&amp;UPPER(TRIM(Datos!Q200&amp;""))&amp;";",Q$1007))),OR(UPPER(TRIM(Datos!Q200&amp;""))="SÍ",UPPER(TRIM(Datos!Q200&amp;""))="SI",UPPER(TRIM(Datos!Q200&amp;""))="NO"),IF(ISNUMBER(Datos!Q200),AND(OR(Q$1005="",Datos!Q200&gt;=Q$1005),OR(Q$1006="",Datos!Q200&lt;=Q$1006)),FALSE),TRUE))))</f>
        <v>0.0</v>
      </c>
      <c r="R200">
        <f>IF(Datos!R200="",0,IF(AND(R$1008&lt;&gt;"",Datos!R200=R$1008),0,IF(R$1004=0,0,1-CHOOSE(R$1004,IF(ISNUMBER(Datos!R200),AND(OR(R$1005="",Datos!R200&gt;=R$1005),OR(R$1006="",Datos!R200&lt;=R$1006)),FALSE),IF(ISNUMBER(Datos!R200),AND(Datos!R200=INT(Datos!R200),AND(OR(R$1005="",Datos!R200&gt;=R$1005),OR(R$1006="",Datos!R200&lt;=R$1006))),FALSE),OR(ISNUMBER(FIND(";"&amp;UPPER(TRIM(Datos!R200&amp;""))&amp;"=",R$1007)),ISNUMBER(FIND(";"&amp;UPPER(TRIM(Datos!R200&amp;""))&amp;";",R$1007))),OR(UPPER(TRIM(Datos!R200&amp;""))="SÍ",UPPER(TRIM(Datos!R200&amp;""))="SI",UPPER(TRIM(Datos!R200&amp;""))="NO"),IF(ISNUMBER(Datos!R200),AND(OR(R$1005="",Datos!R200&gt;=R$1005),OR(R$1006="",Datos!R200&lt;=R$1006)),FALSE),TRUE))))</f>
        <v>0.0</v>
      </c>
      <c r="S200">
        <f>IF(Datos!S200="",0,IF(AND(S$1008&lt;&gt;"",Datos!S200=S$1008),0,IF(S$1004=0,0,1-CHOOSE(S$1004,IF(ISNUMBER(Datos!S200),AND(OR(S$1005="",Datos!S200&gt;=S$1005),OR(S$1006="",Datos!S200&lt;=S$1006)),FALSE),IF(ISNUMBER(Datos!S200),AND(Datos!S200=INT(Datos!S200),AND(OR(S$1005="",Datos!S200&gt;=S$1005),OR(S$1006="",Datos!S200&lt;=S$1006))),FALSE),OR(ISNUMBER(FIND(";"&amp;UPPER(TRIM(Datos!S200&amp;""))&amp;"=",S$1007)),ISNUMBER(FIND(";"&amp;UPPER(TRIM(Datos!S200&amp;""))&amp;";",S$1007))),OR(UPPER(TRIM(Datos!S200&amp;""))="SÍ",UPPER(TRIM(Datos!S200&amp;""))="SI",UPPER(TRIM(Datos!S200&amp;""))="NO"),IF(ISNUMBER(Datos!S200),AND(OR(S$1005="",Datos!S200&gt;=S$1005),OR(S$1006="",Datos!S200&lt;=S$1006)),FALSE),TRUE))))</f>
        <v>0.0</v>
      </c>
      <c r="T200">
        <f>IF(Datos!T200="",0,IF(AND(T$1008&lt;&gt;"",Datos!T200=T$1008),0,IF(T$1004=0,0,1-CHOOSE(T$1004,IF(ISNUMBER(Datos!T200),AND(OR(T$1005="",Datos!T200&gt;=T$1005),OR(T$1006="",Datos!T200&lt;=T$1006)),FALSE),IF(ISNUMBER(Datos!T200),AND(Datos!T200=INT(Datos!T200),AND(OR(T$1005="",Datos!T200&gt;=T$1005),OR(T$1006="",Datos!T200&lt;=T$1006))),FALSE),OR(ISNUMBER(FIND(";"&amp;UPPER(TRIM(Datos!T200&amp;""))&amp;"=",T$1007)),ISNUMBER(FIND(";"&amp;UPPER(TRIM(Datos!T200&amp;""))&amp;";",T$1007))),OR(UPPER(TRIM(Datos!T200&amp;""))="SÍ",UPPER(TRIM(Datos!T200&amp;""))="SI",UPPER(TRIM(Datos!T200&amp;""))="NO"),IF(ISNUMBER(Datos!T200),AND(OR(T$1005="",Datos!T200&gt;=T$1005),OR(T$1006="",Datos!T200&lt;=T$1006)),FALSE),TRUE))))</f>
        <v>0.0</v>
      </c>
      <c r="U200">
        <f>IF(Datos!U200="",0,IF(AND(U$1008&lt;&gt;"",Datos!U200=U$1008),0,IF(U$1004=0,0,1-CHOOSE(U$1004,IF(ISNUMBER(Datos!U200),AND(OR(U$1005="",Datos!U200&gt;=U$1005),OR(U$1006="",Datos!U200&lt;=U$1006)),FALSE),IF(ISNUMBER(Datos!U200),AND(Datos!U200=INT(Datos!U200),AND(OR(U$1005="",Datos!U200&gt;=U$1005),OR(U$1006="",Datos!U200&lt;=U$1006))),FALSE),OR(ISNUMBER(FIND(";"&amp;UPPER(TRIM(Datos!U200&amp;""))&amp;"=",U$1007)),ISNUMBER(FIND(";"&amp;UPPER(TRIM(Datos!U200&amp;""))&amp;";",U$1007))),OR(UPPER(TRIM(Datos!U200&amp;""))="SÍ",UPPER(TRIM(Datos!U200&amp;""))="SI",UPPER(TRIM(Datos!U200&amp;""))="NO"),IF(ISNUMBER(Datos!U200),AND(OR(U$1005="",Datos!U200&gt;=U$1005),OR(U$1006="",Datos!U200&lt;=U$1006)),FALSE),TRUE))))</f>
        <v>0.0</v>
      </c>
      <c r="V200">
        <f>IF(Datos!V200="",0,IF(AND(V$1008&lt;&gt;"",Datos!V200=V$1008),0,IF(V$1004=0,0,1-CHOOSE(V$1004,IF(ISNUMBER(Datos!V200),AND(OR(V$1005="",Datos!V200&gt;=V$1005),OR(V$1006="",Datos!V200&lt;=V$1006)),FALSE),IF(ISNUMBER(Datos!V200),AND(Datos!V200=INT(Datos!V200),AND(OR(V$1005="",Datos!V200&gt;=V$1005),OR(V$1006="",Datos!V200&lt;=V$1006))),FALSE),OR(ISNUMBER(FIND(";"&amp;UPPER(TRIM(Datos!V200&amp;""))&amp;"=",V$1007)),ISNUMBER(FIND(";"&amp;UPPER(TRIM(Datos!V200&amp;""))&amp;";",V$1007))),OR(UPPER(TRIM(Datos!V200&amp;""))="SÍ",UPPER(TRIM(Datos!V200&amp;""))="SI",UPPER(TRIM(Datos!V200&amp;""))="NO"),IF(ISNUMBER(Datos!V200),AND(OR(V$1005="",Datos!V200&gt;=V$1005),OR(V$1006="",Datos!V200&lt;=V$1006)),FALSE),TRUE))))</f>
        <v>0.0</v>
      </c>
      <c r="W200">
        <f>IF(Datos!W200="",0,IF(AND(W$1008&lt;&gt;"",Datos!W200=W$1008),0,IF(W$1004=0,0,1-CHOOSE(W$1004,IF(ISNUMBER(Datos!W200),AND(OR(W$1005="",Datos!W200&gt;=W$1005),OR(W$1006="",Datos!W200&lt;=W$1006)),FALSE),IF(ISNUMBER(Datos!W200),AND(Datos!W200=INT(Datos!W200),AND(OR(W$1005="",Datos!W200&gt;=W$1005),OR(W$1006="",Datos!W200&lt;=W$1006))),FALSE),OR(ISNUMBER(FIND(";"&amp;UPPER(TRIM(Datos!W200&amp;""))&amp;"=",W$1007)),ISNUMBER(FIND(";"&amp;UPPER(TRIM(Datos!W200&amp;""))&amp;";",W$1007))),OR(UPPER(TRIM(Datos!W200&amp;""))="SÍ",UPPER(TRIM(Datos!W200&amp;""))="SI",UPPER(TRIM(Datos!W200&amp;""))="NO"),IF(ISNUMBER(Datos!W200),AND(OR(W$1005="",Datos!W200&gt;=W$1005),OR(W$1006="",Datos!W200&lt;=W$1006)),FALSE),TRUE))))</f>
        <v>0.0</v>
      </c>
      <c r="X200">
        <f>IF(Datos!X200="",0,IF(AND(X$1008&lt;&gt;"",Datos!X200=X$1008),0,IF(X$1004=0,0,1-CHOOSE(X$1004,IF(ISNUMBER(Datos!X200),AND(OR(X$1005="",Datos!X200&gt;=X$1005),OR(X$1006="",Datos!X200&lt;=X$1006)),FALSE),IF(ISNUMBER(Datos!X200),AND(Datos!X200=INT(Datos!X200),AND(OR(X$1005="",Datos!X200&gt;=X$1005),OR(X$1006="",Datos!X200&lt;=X$1006))),FALSE),OR(ISNUMBER(FIND(";"&amp;UPPER(TRIM(Datos!X200&amp;""))&amp;"=",X$1007)),ISNUMBER(FIND(";"&amp;UPPER(TRIM(Datos!X200&amp;""))&amp;";",X$1007))),OR(UPPER(TRIM(Datos!X200&amp;""))="SÍ",UPPER(TRIM(Datos!X200&amp;""))="SI",UPPER(TRIM(Datos!X200&amp;""))="NO"),IF(ISNUMBER(Datos!X200),AND(OR(X$1005="",Datos!X200&gt;=X$1005),OR(X$1006="",Datos!X200&lt;=X$1006)),FALSE),TRUE))))</f>
        <v>0.0</v>
      </c>
      <c r="Y200">
        <f>IF(Datos!Y200="",0,IF(AND(Y$1008&lt;&gt;"",Datos!Y200=Y$1008),0,IF(Y$1004=0,0,1-CHOOSE(Y$1004,IF(ISNUMBER(Datos!Y200),AND(OR(Y$1005="",Datos!Y200&gt;=Y$1005),OR(Y$1006="",Datos!Y200&lt;=Y$1006)),FALSE),IF(ISNUMBER(Datos!Y200),AND(Datos!Y200=INT(Datos!Y200),AND(OR(Y$1005="",Datos!Y200&gt;=Y$1005),OR(Y$1006="",Datos!Y200&lt;=Y$1006))),FALSE),OR(ISNUMBER(FIND(";"&amp;UPPER(TRIM(Datos!Y200&amp;""))&amp;"=",Y$1007)),ISNUMBER(FIND(";"&amp;UPPER(TRIM(Datos!Y200&amp;""))&amp;";",Y$1007))),OR(UPPER(TRIM(Datos!Y200&amp;""))="SÍ",UPPER(TRIM(Datos!Y200&amp;""))="SI",UPPER(TRIM(Datos!Y200&amp;""))="NO"),IF(ISNUMBER(Datos!Y200),AND(OR(Y$1005="",Datos!Y200&gt;=Y$1005),OR(Y$1006="",Datos!Y200&lt;=Y$1006)),FALSE),TRUE))))</f>
        <v>0.0</v>
      </c>
      <c r="Z200">
        <f>IF(Datos!Z200="",0,IF(AND(Z$1008&lt;&gt;"",Datos!Z200=Z$1008),0,IF(Z$1004=0,0,1-CHOOSE(Z$1004,IF(ISNUMBER(Datos!Z200),AND(OR(Z$1005="",Datos!Z200&gt;=Z$1005),OR(Z$1006="",Datos!Z200&lt;=Z$1006)),FALSE),IF(ISNUMBER(Datos!Z200),AND(Datos!Z200=INT(Datos!Z200),AND(OR(Z$1005="",Datos!Z200&gt;=Z$1005),OR(Z$1006="",Datos!Z200&lt;=Z$1006))),FALSE),OR(ISNUMBER(FIND(";"&amp;UPPER(TRIM(Datos!Z200&amp;""))&amp;"=",Z$1007)),ISNUMBER(FIND(";"&amp;UPPER(TRIM(Datos!Z200&amp;""))&amp;";",Z$1007))),OR(UPPER(TRIM(Datos!Z200&amp;""))="SÍ",UPPER(TRIM(Datos!Z200&amp;""))="SI",UPPER(TRIM(Datos!Z200&amp;""))="NO"),IF(ISNUMBER(Datos!Z200),AND(OR(Z$1005="",Datos!Z200&gt;=Z$1005),OR(Z$1006="",Datos!Z200&lt;=Z$1006)),FALSE),TRUE))))</f>
        <v>0.0</v>
      </c>
      <c r="AA200">
        <f>IF(Datos!AA200="",0,IF(AND(AA$1008&lt;&gt;"",Datos!AA200=AA$1008),0,IF(AA$1004=0,0,1-CHOOSE(AA$1004,IF(ISNUMBER(Datos!AA200),AND(OR(AA$1005="",Datos!AA200&gt;=AA$1005),OR(AA$1006="",Datos!AA200&lt;=AA$1006)),FALSE),IF(ISNUMBER(Datos!AA200),AND(Datos!AA200=INT(Datos!AA200),AND(OR(AA$1005="",Datos!AA200&gt;=AA$1005),OR(AA$1006="",Datos!AA200&lt;=AA$1006))),FALSE),OR(ISNUMBER(FIND(";"&amp;UPPER(TRIM(Datos!AA200&amp;""))&amp;"=",AA$1007)),ISNUMBER(FIND(";"&amp;UPPER(TRIM(Datos!AA200&amp;""))&amp;";",AA$1007))),OR(UPPER(TRIM(Datos!AA200&amp;""))="SÍ",UPPER(TRIM(Datos!AA200&amp;""))="SI",UPPER(TRIM(Datos!AA200&amp;""))="NO"),IF(ISNUMBER(Datos!AA200),AND(OR(AA$1005="",Datos!AA200&gt;=AA$1005),OR(AA$1006="",Datos!AA200&lt;=AA$1006)),FALSE),TRUE))))</f>
        <v>0.0</v>
      </c>
      <c r="AB200">
        <f>IF(Datos!AB200="",0,IF(AND(AB$1008&lt;&gt;"",Datos!AB200=AB$1008),0,IF(AB$1004=0,0,1-CHOOSE(AB$1004,IF(ISNUMBER(Datos!AB200),AND(OR(AB$1005="",Datos!AB200&gt;=AB$1005),OR(AB$1006="",Datos!AB200&lt;=AB$1006)),FALSE),IF(ISNUMBER(Datos!AB200),AND(Datos!AB200=INT(Datos!AB200),AND(OR(AB$1005="",Datos!AB200&gt;=AB$1005),OR(AB$1006="",Datos!AB200&lt;=AB$1006))),FALSE),OR(ISNUMBER(FIND(";"&amp;UPPER(TRIM(Datos!AB200&amp;""))&amp;"=",AB$1007)),ISNUMBER(FIND(";"&amp;UPPER(TRIM(Datos!AB200&amp;""))&amp;";",AB$1007))),OR(UPPER(TRIM(Datos!AB200&amp;""))="SÍ",UPPER(TRIM(Datos!AB200&amp;""))="SI",UPPER(TRIM(Datos!AB200&amp;""))="NO"),IF(ISNUMBER(Datos!AB200),AND(OR(AB$1005="",Datos!AB200&gt;=AB$1005),OR(AB$1006="",Datos!AB200&lt;=AB$1006)),FALSE),TRUE))))</f>
        <v>0.0</v>
      </c>
      <c r="AC200">
        <f>IF(Datos!AC200="",0,IF(AND(AC$1008&lt;&gt;"",Datos!AC200=AC$1008),0,IF(AC$1004=0,0,1-CHOOSE(AC$1004,IF(ISNUMBER(Datos!AC200),AND(OR(AC$1005="",Datos!AC200&gt;=AC$1005),OR(AC$1006="",Datos!AC200&lt;=AC$1006)),FALSE),IF(ISNUMBER(Datos!AC200),AND(Datos!AC200=INT(Datos!AC200),AND(OR(AC$1005="",Datos!AC200&gt;=AC$1005),OR(AC$1006="",Datos!AC200&lt;=AC$1006))),FALSE),OR(ISNUMBER(FIND(";"&amp;UPPER(TRIM(Datos!AC200&amp;""))&amp;"=",AC$1007)),ISNUMBER(FIND(";"&amp;UPPER(TRIM(Datos!AC200&amp;""))&amp;";",AC$1007))),OR(UPPER(TRIM(Datos!AC200&amp;""))="SÍ",UPPER(TRIM(Datos!AC200&amp;""))="SI",UPPER(TRIM(Datos!AC200&amp;""))="NO"),IF(ISNUMBER(Datos!AC200),AND(OR(AC$1005="",Datos!AC200&gt;=AC$1005),OR(AC$1006="",Datos!AC200&lt;=AC$1006)),FALSE),TRUE))))</f>
        <v>0.0</v>
      </c>
      <c r="AD200">
        <f>IF(Datos!AD200="",0,IF(AND(AD$1008&lt;&gt;"",Datos!AD200=AD$1008),0,IF(AD$1004=0,0,1-CHOOSE(AD$1004,IF(ISNUMBER(Datos!AD200),AND(OR(AD$1005="",Datos!AD200&gt;=AD$1005),OR(AD$1006="",Datos!AD200&lt;=AD$1006)),FALSE),IF(ISNUMBER(Datos!AD200),AND(Datos!AD200=INT(Datos!AD200),AND(OR(AD$1005="",Datos!AD200&gt;=AD$1005),OR(AD$1006="",Datos!AD200&lt;=AD$1006))),FALSE),OR(ISNUMBER(FIND(";"&amp;UPPER(TRIM(Datos!AD200&amp;""))&amp;"=",AD$1007)),ISNUMBER(FIND(";"&amp;UPPER(TRIM(Datos!AD200&amp;""))&amp;";",AD$1007))),OR(UPPER(TRIM(Datos!AD200&amp;""))="SÍ",UPPER(TRIM(Datos!AD200&amp;""))="SI",UPPER(TRIM(Datos!AD200&amp;""))="NO"),IF(ISNUMBER(Datos!AD200),AND(OR(AD$1005="",Datos!AD200&gt;=AD$1005),OR(AD$1006="",Datos!AD200&lt;=AD$1006)),FALSE),TRUE))))</f>
        <v>0.0</v>
      </c>
      <c r="AE200">
        <f>IF(Datos!AE200="",0,IF(AND(AE$1008&lt;&gt;"",Datos!AE200=AE$1008),0,IF(AE$1004=0,0,1-CHOOSE(AE$1004,IF(ISNUMBER(Datos!AE200),AND(OR(AE$1005="",Datos!AE200&gt;=AE$1005),OR(AE$1006="",Datos!AE200&lt;=AE$1006)),FALSE),IF(ISNUMBER(Datos!AE200),AND(Datos!AE200=INT(Datos!AE200),AND(OR(AE$1005="",Datos!AE200&gt;=AE$1005),OR(AE$1006="",Datos!AE200&lt;=AE$1006))),FALSE),OR(ISNUMBER(FIND(";"&amp;UPPER(TRIM(Datos!AE200&amp;""))&amp;"=",AE$1007)),ISNUMBER(FIND(";"&amp;UPPER(TRIM(Datos!AE200&amp;""))&amp;";",AE$1007))),OR(UPPER(TRIM(Datos!AE200&amp;""))="SÍ",UPPER(TRIM(Datos!AE200&amp;""))="SI",UPPER(TRIM(Datos!AE200&amp;""))="NO"),IF(ISNUMBER(Datos!AE200),AND(OR(AE$1005="",Datos!AE200&gt;=AE$1005),OR(AE$1006="",Datos!AE200&lt;=AE$1006)),FALSE),TRUE))))</f>
        <v>0.0</v>
      </c>
    </row>
    <row r="201" spans="2:31">
      <c r="B201">
        <f>IF(Datos!B201="",0,IF(AND(B$1008&lt;&gt;"",Datos!B201=B$1008),0,IF(B$1004=0,0,1-CHOOSE(B$1004,IF(ISNUMBER(Datos!B201),AND(OR(B$1005="",Datos!B201&gt;=B$1005),OR(B$1006="",Datos!B201&lt;=B$1006)),FALSE),IF(ISNUMBER(Datos!B201),AND(Datos!B201=INT(Datos!B201),AND(OR(B$1005="",Datos!B201&gt;=B$1005),OR(B$1006="",Datos!B201&lt;=B$1006))),FALSE),OR(ISNUMBER(FIND(";"&amp;UPPER(TRIM(Datos!B201&amp;""))&amp;"=",B$1007)),ISNUMBER(FIND(";"&amp;UPPER(TRIM(Datos!B201&amp;""))&amp;";",B$1007))),OR(UPPER(TRIM(Datos!B201&amp;""))="SÍ",UPPER(TRIM(Datos!B201&amp;""))="SI",UPPER(TRIM(Datos!B201&amp;""))="NO"),IF(ISNUMBER(Datos!B201),AND(OR(B$1005="",Datos!B201&gt;=B$1005),OR(B$1006="",Datos!B201&lt;=B$1006)),FALSE),TRUE))))</f>
        <v>0.0</v>
      </c>
      <c r="C201">
        <f>IF(Datos!C201="",0,IF(AND(C$1008&lt;&gt;"",Datos!C201=C$1008),0,IF(C$1004=0,0,1-CHOOSE(C$1004,IF(ISNUMBER(Datos!C201),AND(OR(C$1005="",Datos!C201&gt;=C$1005),OR(C$1006="",Datos!C201&lt;=C$1006)),FALSE),IF(ISNUMBER(Datos!C201),AND(Datos!C201=INT(Datos!C201),AND(OR(C$1005="",Datos!C201&gt;=C$1005),OR(C$1006="",Datos!C201&lt;=C$1006))),FALSE),OR(ISNUMBER(FIND(";"&amp;UPPER(TRIM(Datos!C201&amp;""))&amp;"=",C$1007)),ISNUMBER(FIND(";"&amp;UPPER(TRIM(Datos!C201&amp;""))&amp;";",C$1007))),OR(UPPER(TRIM(Datos!C201&amp;""))="SÍ",UPPER(TRIM(Datos!C201&amp;""))="SI",UPPER(TRIM(Datos!C201&amp;""))="NO"),IF(ISNUMBER(Datos!C201),AND(OR(C$1005="",Datos!C201&gt;=C$1005),OR(C$1006="",Datos!C201&lt;=C$1006)),FALSE),TRUE))))</f>
        <v>0.0</v>
      </c>
      <c r="D201">
        <f>IF(Datos!D201="",0,IF(AND(D$1008&lt;&gt;"",Datos!D201=D$1008),0,IF(D$1004=0,0,1-CHOOSE(D$1004,IF(ISNUMBER(Datos!D201),AND(OR(D$1005="",Datos!D201&gt;=D$1005),OR(D$1006="",Datos!D201&lt;=D$1006)),FALSE),IF(ISNUMBER(Datos!D201),AND(Datos!D201=INT(Datos!D201),AND(OR(D$1005="",Datos!D201&gt;=D$1005),OR(D$1006="",Datos!D201&lt;=D$1006))),FALSE),OR(ISNUMBER(FIND(";"&amp;UPPER(TRIM(Datos!D201&amp;""))&amp;"=",D$1007)),ISNUMBER(FIND(";"&amp;UPPER(TRIM(Datos!D201&amp;""))&amp;";",D$1007))),OR(UPPER(TRIM(Datos!D201&amp;""))="SÍ",UPPER(TRIM(Datos!D201&amp;""))="SI",UPPER(TRIM(Datos!D201&amp;""))="NO"),IF(ISNUMBER(Datos!D201),AND(OR(D$1005="",Datos!D201&gt;=D$1005),OR(D$1006="",Datos!D201&lt;=D$1006)),FALSE),TRUE))))</f>
        <v>0.0</v>
      </c>
      <c r="E201">
        <f>IF(Datos!E201="",0,IF(AND(E$1008&lt;&gt;"",Datos!E201=E$1008),0,IF(E$1004=0,0,1-CHOOSE(E$1004,IF(ISNUMBER(Datos!E201),AND(OR(E$1005="",Datos!E201&gt;=E$1005),OR(E$1006="",Datos!E201&lt;=E$1006)),FALSE),IF(ISNUMBER(Datos!E201),AND(Datos!E201=INT(Datos!E201),AND(OR(E$1005="",Datos!E201&gt;=E$1005),OR(E$1006="",Datos!E201&lt;=E$1006))),FALSE),OR(ISNUMBER(FIND(";"&amp;UPPER(TRIM(Datos!E201&amp;""))&amp;"=",E$1007)),ISNUMBER(FIND(";"&amp;UPPER(TRIM(Datos!E201&amp;""))&amp;";",E$1007))),OR(UPPER(TRIM(Datos!E201&amp;""))="SÍ",UPPER(TRIM(Datos!E201&amp;""))="SI",UPPER(TRIM(Datos!E201&amp;""))="NO"),IF(ISNUMBER(Datos!E201),AND(OR(E$1005="",Datos!E201&gt;=E$1005),OR(E$1006="",Datos!E201&lt;=E$1006)),FALSE),TRUE))))</f>
        <v>0.0</v>
      </c>
      <c r="F201">
        <f>IF(Datos!F201="",0,IF(AND(F$1008&lt;&gt;"",Datos!F201=F$1008),0,IF(F$1004=0,0,1-CHOOSE(F$1004,IF(ISNUMBER(Datos!F201),AND(OR(F$1005="",Datos!F201&gt;=F$1005),OR(F$1006="",Datos!F201&lt;=F$1006)),FALSE),IF(ISNUMBER(Datos!F201),AND(Datos!F201=INT(Datos!F201),AND(OR(F$1005="",Datos!F201&gt;=F$1005),OR(F$1006="",Datos!F201&lt;=F$1006))),FALSE),OR(ISNUMBER(FIND(";"&amp;UPPER(TRIM(Datos!F201&amp;""))&amp;"=",F$1007)),ISNUMBER(FIND(";"&amp;UPPER(TRIM(Datos!F201&amp;""))&amp;";",F$1007))),OR(UPPER(TRIM(Datos!F201&amp;""))="SÍ",UPPER(TRIM(Datos!F201&amp;""))="SI",UPPER(TRIM(Datos!F201&amp;""))="NO"),IF(ISNUMBER(Datos!F201),AND(OR(F$1005="",Datos!F201&gt;=F$1005),OR(F$1006="",Datos!F201&lt;=F$1006)),FALSE),TRUE))))</f>
        <v>0.0</v>
      </c>
      <c r="G201">
        <f>IF(Datos!G201="",0,IF(AND(G$1008&lt;&gt;"",Datos!G201=G$1008),0,IF(G$1004=0,0,1-CHOOSE(G$1004,IF(ISNUMBER(Datos!G201),AND(OR(G$1005="",Datos!G201&gt;=G$1005),OR(G$1006="",Datos!G201&lt;=G$1006)),FALSE),IF(ISNUMBER(Datos!G201),AND(Datos!G201=INT(Datos!G201),AND(OR(G$1005="",Datos!G201&gt;=G$1005),OR(G$1006="",Datos!G201&lt;=G$1006))),FALSE),OR(ISNUMBER(FIND(";"&amp;UPPER(TRIM(Datos!G201&amp;""))&amp;"=",G$1007)),ISNUMBER(FIND(";"&amp;UPPER(TRIM(Datos!G201&amp;""))&amp;";",G$1007))),OR(UPPER(TRIM(Datos!G201&amp;""))="SÍ",UPPER(TRIM(Datos!G201&amp;""))="SI",UPPER(TRIM(Datos!G201&amp;""))="NO"),IF(ISNUMBER(Datos!G201),AND(OR(G$1005="",Datos!G201&gt;=G$1005),OR(G$1006="",Datos!G201&lt;=G$1006)),FALSE),TRUE))))</f>
        <v>0.0</v>
      </c>
      <c r="H201">
        <f>IF(Datos!H201="",0,IF(AND(H$1008&lt;&gt;"",Datos!H201=H$1008),0,IF(H$1004=0,0,1-CHOOSE(H$1004,IF(ISNUMBER(Datos!H201),AND(OR(H$1005="",Datos!H201&gt;=H$1005),OR(H$1006="",Datos!H201&lt;=H$1006)),FALSE),IF(ISNUMBER(Datos!H201),AND(Datos!H201=INT(Datos!H201),AND(OR(H$1005="",Datos!H201&gt;=H$1005),OR(H$1006="",Datos!H201&lt;=H$1006))),FALSE),OR(ISNUMBER(FIND(";"&amp;UPPER(TRIM(Datos!H201&amp;""))&amp;"=",H$1007)),ISNUMBER(FIND(";"&amp;UPPER(TRIM(Datos!H201&amp;""))&amp;";",H$1007))),OR(UPPER(TRIM(Datos!H201&amp;""))="SÍ",UPPER(TRIM(Datos!H201&amp;""))="SI",UPPER(TRIM(Datos!H201&amp;""))="NO"),IF(ISNUMBER(Datos!H201),AND(OR(H$1005="",Datos!H201&gt;=H$1005),OR(H$1006="",Datos!H201&lt;=H$1006)),FALSE),TRUE))))</f>
        <v>0.0</v>
      </c>
      <c r="I201">
        <f>IF(Datos!I201="",0,IF(AND(I$1008&lt;&gt;"",Datos!I201=I$1008),0,IF(I$1004=0,0,1-CHOOSE(I$1004,IF(ISNUMBER(Datos!I201),AND(OR(I$1005="",Datos!I201&gt;=I$1005),OR(I$1006="",Datos!I201&lt;=I$1006)),FALSE),IF(ISNUMBER(Datos!I201),AND(Datos!I201=INT(Datos!I201),AND(OR(I$1005="",Datos!I201&gt;=I$1005),OR(I$1006="",Datos!I201&lt;=I$1006))),FALSE),OR(ISNUMBER(FIND(";"&amp;UPPER(TRIM(Datos!I201&amp;""))&amp;"=",I$1007)),ISNUMBER(FIND(";"&amp;UPPER(TRIM(Datos!I201&amp;""))&amp;";",I$1007))),OR(UPPER(TRIM(Datos!I201&amp;""))="SÍ",UPPER(TRIM(Datos!I201&amp;""))="SI",UPPER(TRIM(Datos!I201&amp;""))="NO"),IF(ISNUMBER(Datos!I201),AND(OR(I$1005="",Datos!I201&gt;=I$1005),OR(I$1006="",Datos!I201&lt;=I$1006)),FALSE),TRUE))))</f>
        <v>0.0</v>
      </c>
      <c r="J201">
        <f>IF(Datos!J201="",0,IF(AND(J$1008&lt;&gt;"",Datos!J201=J$1008),0,IF(J$1004=0,0,1-CHOOSE(J$1004,IF(ISNUMBER(Datos!J201),AND(OR(J$1005="",Datos!J201&gt;=J$1005),OR(J$1006="",Datos!J201&lt;=J$1006)),FALSE),IF(ISNUMBER(Datos!J201),AND(Datos!J201=INT(Datos!J201),AND(OR(J$1005="",Datos!J201&gt;=J$1005),OR(J$1006="",Datos!J201&lt;=J$1006))),FALSE),OR(ISNUMBER(FIND(";"&amp;UPPER(TRIM(Datos!J201&amp;""))&amp;"=",J$1007)),ISNUMBER(FIND(";"&amp;UPPER(TRIM(Datos!J201&amp;""))&amp;";",J$1007))),OR(UPPER(TRIM(Datos!J201&amp;""))="SÍ",UPPER(TRIM(Datos!J201&amp;""))="SI",UPPER(TRIM(Datos!J201&amp;""))="NO"),IF(ISNUMBER(Datos!J201),AND(OR(J$1005="",Datos!J201&gt;=J$1005),OR(J$1006="",Datos!J201&lt;=J$1006)),FALSE),TRUE))))</f>
        <v>0.0</v>
      </c>
      <c r="K201">
        <f>IF(Datos!K201="",0,IF(AND(K$1008&lt;&gt;"",Datos!K201=K$1008),0,IF(K$1004=0,0,1-CHOOSE(K$1004,IF(ISNUMBER(Datos!K201),AND(OR(K$1005="",Datos!K201&gt;=K$1005),OR(K$1006="",Datos!K201&lt;=K$1006)),FALSE),IF(ISNUMBER(Datos!K201),AND(Datos!K201=INT(Datos!K201),AND(OR(K$1005="",Datos!K201&gt;=K$1005),OR(K$1006="",Datos!K201&lt;=K$1006))),FALSE),OR(ISNUMBER(FIND(";"&amp;UPPER(TRIM(Datos!K201&amp;""))&amp;"=",K$1007)),ISNUMBER(FIND(";"&amp;UPPER(TRIM(Datos!K201&amp;""))&amp;";",K$1007))),OR(UPPER(TRIM(Datos!K201&amp;""))="SÍ",UPPER(TRIM(Datos!K201&amp;""))="SI",UPPER(TRIM(Datos!K201&amp;""))="NO"),IF(ISNUMBER(Datos!K201),AND(OR(K$1005="",Datos!K201&gt;=K$1005),OR(K$1006="",Datos!K201&lt;=K$1006)),FALSE),TRUE))))</f>
        <v>0.0</v>
      </c>
      <c r="L201">
        <f>IF(Datos!L201="",0,IF(AND(L$1008&lt;&gt;"",Datos!L201=L$1008),0,IF(L$1004=0,0,1-CHOOSE(L$1004,IF(ISNUMBER(Datos!L201),AND(OR(L$1005="",Datos!L201&gt;=L$1005),OR(L$1006="",Datos!L201&lt;=L$1006)),FALSE),IF(ISNUMBER(Datos!L201),AND(Datos!L201=INT(Datos!L201),AND(OR(L$1005="",Datos!L201&gt;=L$1005),OR(L$1006="",Datos!L201&lt;=L$1006))),FALSE),OR(ISNUMBER(FIND(";"&amp;UPPER(TRIM(Datos!L201&amp;""))&amp;"=",L$1007)),ISNUMBER(FIND(";"&amp;UPPER(TRIM(Datos!L201&amp;""))&amp;";",L$1007))),OR(UPPER(TRIM(Datos!L201&amp;""))="SÍ",UPPER(TRIM(Datos!L201&amp;""))="SI",UPPER(TRIM(Datos!L201&amp;""))="NO"),IF(ISNUMBER(Datos!L201),AND(OR(L$1005="",Datos!L201&gt;=L$1005),OR(L$1006="",Datos!L201&lt;=L$1006)),FALSE),TRUE))))</f>
        <v>0.0</v>
      </c>
      <c r="M201">
        <f>IF(Datos!M201="",0,IF(AND(M$1008&lt;&gt;"",Datos!M201=M$1008),0,IF(M$1004=0,0,1-CHOOSE(M$1004,IF(ISNUMBER(Datos!M201),AND(OR(M$1005="",Datos!M201&gt;=M$1005),OR(M$1006="",Datos!M201&lt;=M$1006)),FALSE),IF(ISNUMBER(Datos!M201),AND(Datos!M201=INT(Datos!M201),AND(OR(M$1005="",Datos!M201&gt;=M$1005),OR(M$1006="",Datos!M201&lt;=M$1006))),FALSE),OR(ISNUMBER(FIND(";"&amp;UPPER(TRIM(Datos!M201&amp;""))&amp;"=",M$1007)),ISNUMBER(FIND(";"&amp;UPPER(TRIM(Datos!M201&amp;""))&amp;";",M$1007))),OR(UPPER(TRIM(Datos!M201&amp;""))="SÍ",UPPER(TRIM(Datos!M201&amp;""))="SI",UPPER(TRIM(Datos!M201&amp;""))="NO"),IF(ISNUMBER(Datos!M201),AND(OR(M$1005="",Datos!M201&gt;=M$1005),OR(M$1006="",Datos!M201&lt;=M$1006)),FALSE),TRUE))))</f>
        <v>0.0</v>
      </c>
      <c r="N201">
        <f>IF(Datos!N201="",0,IF(AND(N$1008&lt;&gt;"",Datos!N201=N$1008),0,IF(N$1004=0,0,1-CHOOSE(N$1004,IF(ISNUMBER(Datos!N201),AND(OR(N$1005="",Datos!N201&gt;=N$1005),OR(N$1006="",Datos!N201&lt;=N$1006)),FALSE),IF(ISNUMBER(Datos!N201),AND(Datos!N201=INT(Datos!N201),AND(OR(N$1005="",Datos!N201&gt;=N$1005),OR(N$1006="",Datos!N201&lt;=N$1006))),FALSE),OR(ISNUMBER(FIND(";"&amp;UPPER(TRIM(Datos!N201&amp;""))&amp;"=",N$1007)),ISNUMBER(FIND(";"&amp;UPPER(TRIM(Datos!N201&amp;""))&amp;";",N$1007))),OR(UPPER(TRIM(Datos!N201&amp;""))="SÍ",UPPER(TRIM(Datos!N201&amp;""))="SI",UPPER(TRIM(Datos!N201&amp;""))="NO"),IF(ISNUMBER(Datos!N201),AND(OR(N$1005="",Datos!N201&gt;=N$1005),OR(N$1006="",Datos!N201&lt;=N$1006)),FALSE),TRUE))))</f>
        <v>0.0</v>
      </c>
      <c r="O201">
        <f>IF(Datos!O201="",0,IF(AND(O$1008&lt;&gt;"",Datos!O201=O$1008),0,IF(O$1004=0,0,1-CHOOSE(O$1004,IF(ISNUMBER(Datos!O201),AND(OR(O$1005="",Datos!O201&gt;=O$1005),OR(O$1006="",Datos!O201&lt;=O$1006)),FALSE),IF(ISNUMBER(Datos!O201),AND(Datos!O201=INT(Datos!O201),AND(OR(O$1005="",Datos!O201&gt;=O$1005),OR(O$1006="",Datos!O201&lt;=O$1006))),FALSE),OR(ISNUMBER(FIND(";"&amp;UPPER(TRIM(Datos!O201&amp;""))&amp;"=",O$1007)),ISNUMBER(FIND(";"&amp;UPPER(TRIM(Datos!O201&amp;""))&amp;";",O$1007))),OR(UPPER(TRIM(Datos!O201&amp;""))="SÍ",UPPER(TRIM(Datos!O201&amp;""))="SI",UPPER(TRIM(Datos!O201&amp;""))="NO"),IF(ISNUMBER(Datos!O201),AND(OR(O$1005="",Datos!O201&gt;=O$1005),OR(O$1006="",Datos!O201&lt;=O$1006)),FALSE),TRUE))))</f>
        <v>0.0</v>
      </c>
      <c r="P201">
        <f>IF(Datos!P201="",0,IF(AND(P$1008&lt;&gt;"",Datos!P201=P$1008),0,IF(P$1004=0,0,1-CHOOSE(P$1004,IF(ISNUMBER(Datos!P201),AND(OR(P$1005="",Datos!P201&gt;=P$1005),OR(P$1006="",Datos!P201&lt;=P$1006)),FALSE),IF(ISNUMBER(Datos!P201),AND(Datos!P201=INT(Datos!P201),AND(OR(P$1005="",Datos!P201&gt;=P$1005),OR(P$1006="",Datos!P201&lt;=P$1006))),FALSE),OR(ISNUMBER(FIND(";"&amp;UPPER(TRIM(Datos!P201&amp;""))&amp;"=",P$1007)),ISNUMBER(FIND(";"&amp;UPPER(TRIM(Datos!P201&amp;""))&amp;";",P$1007))),OR(UPPER(TRIM(Datos!P201&amp;""))="SÍ",UPPER(TRIM(Datos!P201&amp;""))="SI",UPPER(TRIM(Datos!P201&amp;""))="NO"),IF(ISNUMBER(Datos!P201),AND(OR(P$1005="",Datos!P201&gt;=P$1005),OR(P$1006="",Datos!P201&lt;=P$1006)),FALSE),TRUE))))</f>
        <v>0.0</v>
      </c>
      <c r="Q201">
        <f>IF(Datos!Q201="",0,IF(AND(Q$1008&lt;&gt;"",Datos!Q201=Q$1008),0,IF(Q$1004=0,0,1-CHOOSE(Q$1004,IF(ISNUMBER(Datos!Q201),AND(OR(Q$1005="",Datos!Q201&gt;=Q$1005),OR(Q$1006="",Datos!Q201&lt;=Q$1006)),FALSE),IF(ISNUMBER(Datos!Q201),AND(Datos!Q201=INT(Datos!Q201),AND(OR(Q$1005="",Datos!Q201&gt;=Q$1005),OR(Q$1006="",Datos!Q201&lt;=Q$1006))),FALSE),OR(ISNUMBER(FIND(";"&amp;UPPER(TRIM(Datos!Q201&amp;""))&amp;"=",Q$1007)),ISNUMBER(FIND(";"&amp;UPPER(TRIM(Datos!Q201&amp;""))&amp;";",Q$1007))),OR(UPPER(TRIM(Datos!Q201&amp;""))="SÍ",UPPER(TRIM(Datos!Q201&amp;""))="SI",UPPER(TRIM(Datos!Q201&amp;""))="NO"),IF(ISNUMBER(Datos!Q201),AND(OR(Q$1005="",Datos!Q201&gt;=Q$1005),OR(Q$1006="",Datos!Q201&lt;=Q$1006)),FALSE),TRUE))))</f>
        <v>0.0</v>
      </c>
      <c r="R201">
        <f>IF(Datos!R201="",0,IF(AND(R$1008&lt;&gt;"",Datos!R201=R$1008),0,IF(R$1004=0,0,1-CHOOSE(R$1004,IF(ISNUMBER(Datos!R201),AND(OR(R$1005="",Datos!R201&gt;=R$1005),OR(R$1006="",Datos!R201&lt;=R$1006)),FALSE),IF(ISNUMBER(Datos!R201),AND(Datos!R201=INT(Datos!R201),AND(OR(R$1005="",Datos!R201&gt;=R$1005),OR(R$1006="",Datos!R201&lt;=R$1006))),FALSE),OR(ISNUMBER(FIND(";"&amp;UPPER(TRIM(Datos!R201&amp;""))&amp;"=",R$1007)),ISNUMBER(FIND(";"&amp;UPPER(TRIM(Datos!R201&amp;""))&amp;";",R$1007))),OR(UPPER(TRIM(Datos!R201&amp;""))="SÍ",UPPER(TRIM(Datos!R201&amp;""))="SI",UPPER(TRIM(Datos!R201&amp;""))="NO"),IF(ISNUMBER(Datos!R201),AND(OR(R$1005="",Datos!R201&gt;=R$1005),OR(R$1006="",Datos!R201&lt;=R$1006)),FALSE),TRUE))))</f>
        <v>0.0</v>
      </c>
      <c r="S201">
        <f>IF(Datos!S201="",0,IF(AND(S$1008&lt;&gt;"",Datos!S201=S$1008),0,IF(S$1004=0,0,1-CHOOSE(S$1004,IF(ISNUMBER(Datos!S201),AND(OR(S$1005="",Datos!S201&gt;=S$1005),OR(S$1006="",Datos!S201&lt;=S$1006)),FALSE),IF(ISNUMBER(Datos!S201),AND(Datos!S201=INT(Datos!S201),AND(OR(S$1005="",Datos!S201&gt;=S$1005),OR(S$1006="",Datos!S201&lt;=S$1006))),FALSE),OR(ISNUMBER(FIND(";"&amp;UPPER(TRIM(Datos!S201&amp;""))&amp;"=",S$1007)),ISNUMBER(FIND(";"&amp;UPPER(TRIM(Datos!S201&amp;""))&amp;";",S$1007))),OR(UPPER(TRIM(Datos!S201&amp;""))="SÍ",UPPER(TRIM(Datos!S201&amp;""))="SI",UPPER(TRIM(Datos!S201&amp;""))="NO"),IF(ISNUMBER(Datos!S201),AND(OR(S$1005="",Datos!S201&gt;=S$1005),OR(S$1006="",Datos!S201&lt;=S$1006)),FALSE),TRUE))))</f>
        <v>0.0</v>
      </c>
      <c r="T201">
        <f>IF(Datos!T201="",0,IF(AND(T$1008&lt;&gt;"",Datos!T201=T$1008),0,IF(T$1004=0,0,1-CHOOSE(T$1004,IF(ISNUMBER(Datos!T201),AND(OR(T$1005="",Datos!T201&gt;=T$1005),OR(T$1006="",Datos!T201&lt;=T$1006)),FALSE),IF(ISNUMBER(Datos!T201),AND(Datos!T201=INT(Datos!T201),AND(OR(T$1005="",Datos!T201&gt;=T$1005),OR(T$1006="",Datos!T201&lt;=T$1006))),FALSE),OR(ISNUMBER(FIND(";"&amp;UPPER(TRIM(Datos!T201&amp;""))&amp;"=",T$1007)),ISNUMBER(FIND(";"&amp;UPPER(TRIM(Datos!T201&amp;""))&amp;";",T$1007))),OR(UPPER(TRIM(Datos!T201&amp;""))="SÍ",UPPER(TRIM(Datos!T201&amp;""))="SI",UPPER(TRIM(Datos!T201&amp;""))="NO"),IF(ISNUMBER(Datos!T201),AND(OR(T$1005="",Datos!T201&gt;=T$1005),OR(T$1006="",Datos!T201&lt;=T$1006)),FALSE),TRUE))))</f>
        <v>0.0</v>
      </c>
      <c r="U201">
        <f>IF(Datos!U201="",0,IF(AND(U$1008&lt;&gt;"",Datos!U201=U$1008),0,IF(U$1004=0,0,1-CHOOSE(U$1004,IF(ISNUMBER(Datos!U201),AND(OR(U$1005="",Datos!U201&gt;=U$1005),OR(U$1006="",Datos!U201&lt;=U$1006)),FALSE),IF(ISNUMBER(Datos!U201),AND(Datos!U201=INT(Datos!U201),AND(OR(U$1005="",Datos!U201&gt;=U$1005),OR(U$1006="",Datos!U201&lt;=U$1006))),FALSE),OR(ISNUMBER(FIND(";"&amp;UPPER(TRIM(Datos!U201&amp;""))&amp;"=",U$1007)),ISNUMBER(FIND(";"&amp;UPPER(TRIM(Datos!U201&amp;""))&amp;";",U$1007))),OR(UPPER(TRIM(Datos!U201&amp;""))="SÍ",UPPER(TRIM(Datos!U201&amp;""))="SI",UPPER(TRIM(Datos!U201&amp;""))="NO"),IF(ISNUMBER(Datos!U201),AND(OR(U$1005="",Datos!U201&gt;=U$1005),OR(U$1006="",Datos!U201&lt;=U$1006)),FALSE),TRUE))))</f>
        <v>0.0</v>
      </c>
      <c r="V201">
        <f>IF(Datos!V201="",0,IF(AND(V$1008&lt;&gt;"",Datos!V201=V$1008),0,IF(V$1004=0,0,1-CHOOSE(V$1004,IF(ISNUMBER(Datos!V201),AND(OR(V$1005="",Datos!V201&gt;=V$1005),OR(V$1006="",Datos!V201&lt;=V$1006)),FALSE),IF(ISNUMBER(Datos!V201),AND(Datos!V201=INT(Datos!V201),AND(OR(V$1005="",Datos!V201&gt;=V$1005),OR(V$1006="",Datos!V201&lt;=V$1006))),FALSE),OR(ISNUMBER(FIND(";"&amp;UPPER(TRIM(Datos!V201&amp;""))&amp;"=",V$1007)),ISNUMBER(FIND(";"&amp;UPPER(TRIM(Datos!V201&amp;""))&amp;";",V$1007))),OR(UPPER(TRIM(Datos!V201&amp;""))="SÍ",UPPER(TRIM(Datos!V201&amp;""))="SI",UPPER(TRIM(Datos!V201&amp;""))="NO"),IF(ISNUMBER(Datos!V201),AND(OR(V$1005="",Datos!V201&gt;=V$1005),OR(V$1006="",Datos!V201&lt;=V$1006)),FALSE),TRUE))))</f>
        <v>0.0</v>
      </c>
      <c r="W201">
        <f>IF(Datos!W201="",0,IF(AND(W$1008&lt;&gt;"",Datos!W201=W$1008),0,IF(W$1004=0,0,1-CHOOSE(W$1004,IF(ISNUMBER(Datos!W201),AND(OR(W$1005="",Datos!W201&gt;=W$1005),OR(W$1006="",Datos!W201&lt;=W$1006)),FALSE),IF(ISNUMBER(Datos!W201),AND(Datos!W201=INT(Datos!W201),AND(OR(W$1005="",Datos!W201&gt;=W$1005),OR(W$1006="",Datos!W201&lt;=W$1006))),FALSE),OR(ISNUMBER(FIND(";"&amp;UPPER(TRIM(Datos!W201&amp;""))&amp;"=",W$1007)),ISNUMBER(FIND(";"&amp;UPPER(TRIM(Datos!W201&amp;""))&amp;";",W$1007))),OR(UPPER(TRIM(Datos!W201&amp;""))="SÍ",UPPER(TRIM(Datos!W201&amp;""))="SI",UPPER(TRIM(Datos!W201&amp;""))="NO"),IF(ISNUMBER(Datos!W201),AND(OR(W$1005="",Datos!W201&gt;=W$1005),OR(W$1006="",Datos!W201&lt;=W$1006)),FALSE),TRUE))))</f>
        <v>0.0</v>
      </c>
      <c r="X201">
        <f>IF(Datos!X201="",0,IF(AND(X$1008&lt;&gt;"",Datos!X201=X$1008),0,IF(X$1004=0,0,1-CHOOSE(X$1004,IF(ISNUMBER(Datos!X201),AND(OR(X$1005="",Datos!X201&gt;=X$1005),OR(X$1006="",Datos!X201&lt;=X$1006)),FALSE),IF(ISNUMBER(Datos!X201),AND(Datos!X201=INT(Datos!X201),AND(OR(X$1005="",Datos!X201&gt;=X$1005),OR(X$1006="",Datos!X201&lt;=X$1006))),FALSE),OR(ISNUMBER(FIND(";"&amp;UPPER(TRIM(Datos!X201&amp;""))&amp;"=",X$1007)),ISNUMBER(FIND(";"&amp;UPPER(TRIM(Datos!X201&amp;""))&amp;";",X$1007))),OR(UPPER(TRIM(Datos!X201&amp;""))="SÍ",UPPER(TRIM(Datos!X201&amp;""))="SI",UPPER(TRIM(Datos!X201&amp;""))="NO"),IF(ISNUMBER(Datos!X201),AND(OR(X$1005="",Datos!X201&gt;=X$1005),OR(X$1006="",Datos!X201&lt;=X$1006)),FALSE),TRUE))))</f>
        <v>0.0</v>
      </c>
      <c r="Y201">
        <f>IF(Datos!Y201="",0,IF(AND(Y$1008&lt;&gt;"",Datos!Y201=Y$1008),0,IF(Y$1004=0,0,1-CHOOSE(Y$1004,IF(ISNUMBER(Datos!Y201),AND(OR(Y$1005="",Datos!Y201&gt;=Y$1005),OR(Y$1006="",Datos!Y201&lt;=Y$1006)),FALSE),IF(ISNUMBER(Datos!Y201),AND(Datos!Y201=INT(Datos!Y201),AND(OR(Y$1005="",Datos!Y201&gt;=Y$1005),OR(Y$1006="",Datos!Y201&lt;=Y$1006))),FALSE),OR(ISNUMBER(FIND(";"&amp;UPPER(TRIM(Datos!Y201&amp;""))&amp;"=",Y$1007)),ISNUMBER(FIND(";"&amp;UPPER(TRIM(Datos!Y201&amp;""))&amp;";",Y$1007))),OR(UPPER(TRIM(Datos!Y201&amp;""))="SÍ",UPPER(TRIM(Datos!Y201&amp;""))="SI",UPPER(TRIM(Datos!Y201&amp;""))="NO"),IF(ISNUMBER(Datos!Y201),AND(OR(Y$1005="",Datos!Y201&gt;=Y$1005),OR(Y$1006="",Datos!Y201&lt;=Y$1006)),FALSE),TRUE))))</f>
        <v>0.0</v>
      </c>
      <c r="Z201">
        <f>IF(Datos!Z201="",0,IF(AND(Z$1008&lt;&gt;"",Datos!Z201=Z$1008),0,IF(Z$1004=0,0,1-CHOOSE(Z$1004,IF(ISNUMBER(Datos!Z201),AND(OR(Z$1005="",Datos!Z201&gt;=Z$1005),OR(Z$1006="",Datos!Z201&lt;=Z$1006)),FALSE),IF(ISNUMBER(Datos!Z201),AND(Datos!Z201=INT(Datos!Z201),AND(OR(Z$1005="",Datos!Z201&gt;=Z$1005),OR(Z$1006="",Datos!Z201&lt;=Z$1006))),FALSE),OR(ISNUMBER(FIND(";"&amp;UPPER(TRIM(Datos!Z201&amp;""))&amp;"=",Z$1007)),ISNUMBER(FIND(";"&amp;UPPER(TRIM(Datos!Z201&amp;""))&amp;";",Z$1007))),OR(UPPER(TRIM(Datos!Z201&amp;""))="SÍ",UPPER(TRIM(Datos!Z201&amp;""))="SI",UPPER(TRIM(Datos!Z201&amp;""))="NO"),IF(ISNUMBER(Datos!Z201),AND(OR(Z$1005="",Datos!Z201&gt;=Z$1005),OR(Z$1006="",Datos!Z201&lt;=Z$1006)),FALSE),TRUE))))</f>
        <v>0.0</v>
      </c>
      <c r="AA201">
        <f>IF(Datos!AA201="",0,IF(AND(AA$1008&lt;&gt;"",Datos!AA201=AA$1008),0,IF(AA$1004=0,0,1-CHOOSE(AA$1004,IF(ISNUMBER(Datos!AA201),AND(OR(AA$1005="",Datos!AA201&gt;=AA$1005),OR(AA$1006="",Datos!AA201&lt;=AA$1006)),FALSE),IF(ISNUMBER(Datos!AA201),AND(Datos!AA201=INT(Datos!AA201),AND(OR(AA$1005="",Datos!AA201&gt;=AA$1005),OR(AA$1006="",Datos!AA201&lt;=AA$1006))),FALSE),OR(ISNUMBER(FIND(";"&amp;UPPER(TRIM(Datos!AA201&amp;""))&amp;"=",AA$1007)),ISNUMBER(FIND(";"&amp;UPPER(TRIM(Datos!AA201&amp;""))&amp;";",AA$1007))),OR(UPPER(TRIM(Datos!AA201&amp;""))="SÍ",UPPER(TRIM(Datos!AA201&amp;""))="SI",UPPER(TRIM(Datos!AA201&amp;""))="NO"),IF(ISNUMBER(Datos!AA201),AND(OR(AA$1005="",Datos!AA201&gt;=AA$1005),OR(AA$1006="",Datos!AA201&lt;=AA$1006)),FALSE),TRUE))))</f>
        <v>0.0</v>
      </c>
      <c r="AB201">
        <f>IF(Datos!AB201="",0,IF(AND(AB$1008&lt;&gt;"",Datos!AB201=AB$1008),0,IF(AB$1004=0,0,1-CHOOSE(AB$1004,IF(ISNUMBER(Datos!AB201),AND(OR(AB$1005="",Datos!AB201&gt;=AB$1005),OR(AB$1006="",Datos!AB201&lt;=AB$1006)),FALSE),IF(ISNUMBER(Datos!AB201),AND(Datos!AB201=INT(Datos!AB201),AND(OR(AB$1005="",Datos!AB201&gt;=AB$1005),OR(AB$1006="",Datos!AB201&lt;=AB$1006))),FALSE),OR(ISNUMBER(FIND(";"&amp;UPPER(TRIM(Datos!AB201&amp;""))&amp;"=",AB$1007)),ISNUMBER(FIND(";"&amp;UPPER(TRIM(Datos!AB201&amp;""))&amp;";",AB$1007))),OR(UPPER(TRIM(Datos!AB201&amp;""))="SÍ",UPPER(TRIM(Datos!AB201&amp;""))="SI",UPPER(TRIM(Datos!AB201&amp;""))="NO"),IF(ISNUMBER(Datos!AB201),AND(OR(AB$1005="",Datos!AB201&gt;=AB$1005),OR(AB$1006="",Datos!AB201&lt;=AB$1006)),FALSE),TRUE))))</f>
        <v>0.0</v>
      </c>
      <c r="AC201">
        <f>IF(Datos!AC201="",0,IF(AND(AC$1008&lt;&gt;"",Datos!AC201=AC$1008),0,IF(AC$1004=0,0,1-CHOOSE(AC$1004,IF(ISNUMBER(Datos!AC201),AND(OR(AC$1005="",Datos!AC201&gt;=AC$1005),OR(AC$1006="",Datos!AC201&lt;=AC$1006)),FALSE),IF(ISNUMBER(Datos!AC201),AND(Datos!AC201=INT(Datos!AC201),AND(OR(AC$1005="",Datos!AC201&gt;=AC$1005),OR(AC$1006="",Datos!AC201&lt;=AC$1006))),FALSE),OR(ISNUMBER(FIND(";"&amp;UPPER(TRIM(Datos!AC201&amp;""))&amp;"=",AC$1007)),ISNUMBER(FIND(";"&amp;UPPER(TRIM(Datos!AC201&amp;""))&amp;";",AC$1007))),OR(UPPER(TRIM(Datos!AC201&amp;""))="SÍ",UPPER(TRIM(Datos!AC201&amp;""))="SI",UPPER(TRIM(Datos!AC201&amp;""))="NO"),IF(ISNUMBER(Datos!AC201),AND(OR(AC$1005="",Datos!AC201&gt;=AC$1005),OR(AC$1006="",Datos!AC201&lt;=AC$1006)),FALSE),TRUE))))</f>
        <v>0.0</v>
      </c>
      <c r="AD201">
        <f>IF(Datos!AD201="",0,IF(AND(AD$1008&lt;&gt;"",Datos!AD201=AD$1008),0,IF(AD$1004=0,0,1-CHOOSE(AD$1004,IF(ISNUMBER(Datos!AD201),AND(OR(AD$1005="",Datos!AD201&gt;=AD$1005),OR(AD$1006="",Datos!AD201&lt;=AD$1006)),FALSE),IF(ISNUMBER(Datos!AD201),AND(Datos!AD201=INT(Datos!AD201),AND(OR(AD$1005="",Datos!AD201&gt;=AD$1005),OR(AD$1006="",Datos!AD201&lt;=AD$1006))),FALSE),OR(ISNUMBER(FIND(";"&amp;UPPER(TRIM(Datos!AD201&amp;""))&amp;"=",AD$1007)),ISNUMBER(FIND(";"&amp;UPPER(TRIM(Datos!AD201&amp;""))&amp;";",AD$1007))),OR(UPPER(TRIM(Datos!AD201&amp;""))="SÍ",UPPER(TRIM(Datos!AD201&amp;""))="SI",UPPER(TRIM(Datos!AD201&amp;""))="NO"),IF(ISNUMBER(Datos!AD201),AND(OR(AD$1005="",Datos!AD201&gt;=AD$1005),OR(AD$1006="",Datos!AD201&lt;=AD$1006)),FALSE),TRUE))))</f>
        <v>0.0</v>
      </c>
      <c r="AE201">
        <f>IF(Datos!AE201="",0,IF(AND(AE$1008&lt;&gt;"",Datos!AE201=AE$1008),0,IF(AE$1004=0,0,1-CHOOSE(AE$1004,IF(ISNUMBER(Datos!AE201),AND(OR(AE$1005="",Datos!AE201&gt;=AE$1005),OR(AE$1006="",Datos!AE201&lt;=AE$1006)),FALSE),IF(ISNUMBER(Datos!AE201),AND(Datos!AE201=INT(Datos!AE201),AND(OR(AE$1005="",Datos!AE201&gt;=AE$1005),OR(AE$1006="",Datos!AE201&lt;=AE$1006))),FALSE),OR(ISNUMBER(FIND(";"&amp;UPPER(TRIM(Datos!AE201&amp;""))&amp;"=",AE$1007)),ISNUMBER(FIND(";"&amp;UPPER(TRIM(Datos!AE201&amp;""))&amp;";",AE$1007))),OR(UPPER(TRIM(Datos!AE201&amp;""))="SÍ",UPPER(TRIM(Datos!AE201&amp;""))="SI",UPPER(TRIM(Datos!AE201&amp;""))="NO"),IF(ISNUMBER(Datos!AE201),AND(OR(AE$1005="",Datos!AE201&gt;=AE$1005),OR(AE$1006="",Datos!AE201&lt;=AE$1006)),FALSE),TRUE))))</f>
        <v>0.0</v>
      </c>
    </row>
    <row r="202" spans="2:31">
      <c r="B202">
        <f>IF(Datos!B202="",0,IF(AND(B$1008&lt;&gt;"",Datos!B202=B$1008),0,IF(B$1004=0,0,1-CHOOSE(B$1004,IF(ISNUMBER(Datos!B202),AND(OR(B$1005="",Datos!B202&gt;=B$1005),OR(B$1006="",Datos!B202&lt;=B$1006)),FALSE),IF(ISNUMBER(Datos!B202),AND(Datos!B202=INT(Datos!B202),AND(OR(B$1005="",Datos!B202&gt;=B$1005),OR(B$1006="",Datos!B202&lt;=B$1006))),FALSE),OR(ISNUMBER(FIND(";"&amp;UPPER(TRIM(Datos!B202&amp;""))&amp;"=",B$1007)),ISNUMBER(FIND(";"&amp;UPPER(TRIM(Datos!B202&amp;""))&amp;";",B$1007))),OR(UPPER(TRIM(Datos!B202&amp;""))="SÍ",UPPER(TRIM(Datos!B202&amp;""))="SI",UPPER(TRIM(Datos!B202&amp;""))="NO"),IF(ISNUMBER(Datos!B202),AND(OR(B$1005="",Datos!B202&gt;=B$1005),OR(B$1006="",Datos!B202&lt;=B$1006)),FALSE),TRUE))))</f>
        <v>0.0</v>
      </c>
      <c r="C202">
        <f>IF(Datos!C202="",0,IF(AND(C$1008&lt;&gt;"",Datos!C202=C$1008),0,IF(C$1004=0,0,1-CHOOSE(C$1004,IF(ISNUMBER(Datos!C202),AND(OR(C$1005="",Datos!C202&gt;=C$1005),OR(C$1006="",Datos!C202&lt;=C$1006)),FALSE),IF(ISNUMBER(Datos!C202),AND(Datos!C202=INT(Datos!C202),AND(OR(C$1005="",Datos!C202&gt;=C$1005),OR(C$1006="",Datos!C202&lt;=C$1006))),FALSE),OR(ISNUMBER(FIND(";"&amp;UPPER(TRIM(Datos!C202&amp;""))&amp;"=",C$1007)),ISNUMBER(FIND(";"&amp;UPPER(TRIM(Datos!C202&amp;""))&amp;";",C$1007))),OR(UPPER(TRIM(Datos!C202&amp;""))="SÍ",UPPER(TRIM(Datos!C202&amp;""))="SI",UPPER(TRIM(Datos!C202&amp;""))="NO"),IF(ISNUMBER(Datos!C202),AND(OR(C$1005="",Datos!C202&gt;=C$1005),OR(C$1006="",Datos!C202&lt;=C$1006)),FALSE),TRUE))))</f>
        <v>0.0</v>
      </c>
      <c r="D202">
        <f>IF(Datos!D202="",0,IF(AND(D$1008&lt;&gt;"",Datos!D202=D$1008),0,IF(D$1004=0,0,1-CHOOSE(D$1004,IF(ISNUMBER(Datos!D202),AND(OR(D$1005="",Datos!D202&gt;=D$1005),OR(D$1006="",Datos!D202&lt;=D$1006)),FALSE),IF(ISNUMBER(Datos!D202),AND(Datos!D202=INT(Datos!D202),AND(OR(D$1005="",Datos!D202&gt;=D$1005),OR(D$1006="",Datos!D202&lt;=D$1006))),FALSE),OR(ISNUMBER(FIND(";"&amp;UPPER(TRIM(Datos!D202&amp;""))&amp;"=",D$1007)),ISNUMBER(FIND(";"&amp;UPPER(TRIM(Datos!D202&amp;""))&amp;";",D$1007))),OR(UPPER(TRIM(Datos!D202&amp;""))="SÍ",UPPER(TRIM(Datos!D202&amp;""))="SI",UPPER(TRIM(Datos!D202&amp;""))="NO"),IF(ISNUMBER(Datos!D202),AND(OR(D$1005="",Datos!D202&gt;=D$1005),OR(D$1006="",Datos!D202&lt;=D$1006)),FALSE),TRUE))))</f>
        <v>0.0</v>
      </c>
      <c r="E202">
        <f>IF(Datos!E202="",0,IF(AND(E$1008&lt;&gt;"",Datos!E202=E$1008),0,IF(E$1004=0,0,1-CHOOSE(E$1004,IF(ISNUMBER(Datos!E202),AND(OR(E$1005="",Datos!E202&gt;=E$1005),OR(E$1006="",Datos!E202&lt;=E$1006)),FALSE),IF(ISNUMBER(Datos!E202),AND(Datos!E202=INT(Datos!E202),AND(OR(E$1005="",Datos!E202&gt;=E$1005),OR(E$1006="",Datos!E202&lt;=E$1006))),FALSE),OR(ISNUMBER(FIND(";"&amp;UPPER(TRIM(Datos!E202&amp;""))&amp;"=",E$1007)),ISNUMBER(FIND(";"&amp;UPPER(TRIM(Datos!E202&amp;""))&amp;";",E$1007))),OR(UPPER(TRIM(Datos!E202&amp;""))="SÍ",UPPER(TRIM(Datos!E202&amp;""))="SI",UPPER(TRIM(Datos!E202&amp;""))="NO"),IF(ISNUMBER(Datos!E202),AND(OR(E$1005="",Datos!E202&gt;=E$1005),OR(E$1006="",Datos!E202&lt;=E$1006)),FALSE),TRUE))))</f>
        <v>0.0</v>
      </c>
      <c r="F202">
        <f>IF(Datos!F202="",0,IF(AND(F$1008&lt;&gt;"",Datos!F202=F$1008),0,IF(F$1004=0,0,1-CHOOSE(F$1004,IF(ISNUMBER(Datos!F202),AND(OR(F$1005="",Datos!F202&gt;=F$1005),OR(F$1006="",Datos!F202&lt;=F$1006)),FALSE),IF(ISNUMBER(Datos!F202),AND(Datos!F202=INT(Datos!F202),AND(OR(F$1005="",Datos!F202&gt;=F$1005),OR(F$1006="",Datos!F202&lt;=F$1006))),FALSE),OR(ISNUMBER(FIND(";"&amp;UPPER(TRIM(Datos!F202&amp;""))&amp;"=",F$1007)),ISNUMBER(FIND(";"&amp;UPPER(TRIM(Datos!F202&amp;""))&amp;";",F$1007))),OR(UPPER(TRIM(Datos!F202&amp;""))="SÍ",UPPER(TRIM(Datos!F202&amp;""))="SI",UPPER(TRIM(Datos!F202&amp;""))="NO"),IF(ISNUMBER(Datos!F202),AND(OR(F$1005="",Datos!F202&gt;=F$1005),OR(F$1006="",Datos!F202&lt;=F$1006)),FALSE),TRUE))))</f>
        <v>0.0</v>
      </c>
      <c r="G202">
        <f>IF(Datos!G202="",0,IF(AND(G$1008&lt;&gt;"",Datos!G202=G$1008),0,IF(G$1004=0,0,1-CHOOSE(G$1004,IF(ISNUMBER(Datos!G202),AND(OR(G$1005="",Datos!G202&gt;=G$1005),OR(G$1006="",Datos!G202&lt;=G$1006)),FALSE),IF(ISNUMBER(Datos!G202),AND(Datos!G202=INT(Datos!G202),AND(OR(G$1005="",Datos!G202&gt;=G$1005),OR(G$1006="",Datos!G202&lt;=G$1006))),FALSE),OR(ISNUMBER(FIND(";"&amp;UPPER(TRIM(Datos!G202&amp;""))&amp;"=",G$1007)),ISNUMBER(FIND(";"&amp;UPPER(TRIM(Datos!G202&amp;""))&amp;";",G$1007))),OR(UPPER(TRIM(Datos!G202&amp;""))="SÍ",UPPER(TRIM(Datos!G202&amp;""))="SI",UPPER(TRIM(Datos!G202&amp;""))="NO"),IF(ISNUMBER(Datos!G202),AND(OR(G$1005="",Datos!G202&gt;=G$1005),OR(G$1006="",Datos!G202&lt;=G$1006)),FALSE),TRUE))))</f>
        <v>0.0</v>
      </c>
      <c r="H202">
        <f>IF(Datos!H202="",0,IF(AND(H$1008&lt;&gt;"",Datos!H202=H$1008),0,IF(H$1004=0,0,1-CHOOSE(H$1004,IF(ISNUMBER(Datos!H202),AND(OR(H$1005="",Datos!H202&gt;=H$1005),OR(H$1006="",Datos!H202&lt;=H$1006)),FALSE),IF(ISNUMBER(Datos!H202),AND(Datos!H202=INT(Datos!H202),AND(OR(H$1005="",Datos!H202&gt;=H$1005),OR(H$1006="",Datos!H202&lt;=H$1006))),FALSE),OR(ISNUMBER(FIND(";"&amp;UPPER(TRIM(Datos!H202&amp;""))&amp;"=",H$1007)),ISNUMBER(FIND(";"&amp;UPPER(TRIM(Datos!H202&amp;""))&amp;";",H$1007))),OR(UPPER(TRIM(Datos!H202&amp;""))="SÍ",UPPER(TRIM(Datos!H202&amp;""))="SI",UPPER(TRIM(Datos!H202&amp;""))="NO"),IF(ISNUMBER(Datos!H202),AND(OR(H$1005="",Datos!H202&gt;=H$1005),OR(H$1006="",Datos!H202&lt;=H$1006)),FALSE),TRUE))))</f>
        <v>0.0</v>
      </c>
      <c r="I202">
        <f>IF(Datos!I202="",0,IF(AND(I$1008&lt;&gt;"",Datos!I202=I$1008),0,IF(I$1004=0,0,1-CHOOSE(I$1004,IF(ISNUMBER(Datos!I202),AND(OR(I$1005="",Datos!I202&gt;=I$1005),OR(I$1006="",Datos!I202&lt;=I$1006)),FALSE),IF(ISNUMBER(Datos!I202),AND(Datos!I202=INT(Datos!I202),AND(OR(I$1005="",Datos!I202&gt;=I$1005),OR(I$1006="",Datos!I202&lt;=I$1006))),FALSE),OR(ISNUMBER(FIND(";"&amp;UPPER(TRIM(Datos!I202&amp;""))&amp;"=",I$1007)),ISNUMBER(FIND(";"&amp;UPPER(TRIM(Datos!I202&amp;""))&amp;";",I$1007))),OR(UPPER(TRIM(Datos!I202&amp;""))="SÍ",UPPER(TRIM(Datos!I202&amp;""))="SI",UPPER(TRIM(Datos!I202&amp;""))="NO"),IF(ISNUMBER(Datos!I202),AND(OR(I$1005="",Datos!I202&gt;=I$1005),OR(I$1006="",Datos!I202&lt;=I$1006)),FALSE),TRUE))))</f>
        <v>0.0</v>
      </c>
      <c r="J202">
        <f>IF(Datos!J202="",0,IF(AND(J$1008&lt;&gt;"",Datos!J202=J$1008),0,IF(J$1004=0,0,1-CHOOSE(J$1004,IF(ISNUMBER(Datos!J202),AND(OR(J$1005="",Datos!J202&gt;=J$1005),OR(J$1006="",Datos!J202&lt;=J$1006)),FALSE),IF(ISNUMBER(Datos!J202),AND(Datos!J202=INT(Datos!J202),AND(OR(J$1005="",Datos!J202&gt;=J$1005),OR(J$1006="",Datos!J202&lt;=J$1006))),FALSE),OR(ISNUMBER(FIND(";"&amp;UPPER(TRIM(Datos!J202&amp;""))&amp;"=",J$1007)),ISNUMBER(FIND(";"&amp;UPPER(TRIM(Datos!J202&amp;""))&amp;";",J$1007))),OR(UPPER(TRIM(Datos!J202&amp;""))="SÍ",UPPER(TRIM(Datos!J202&amp;""))="SI",UPPER(TRIM(Datos!J202&amp;""))="NO"),IF(ISNUMBER(Datos!J202),AND(OR(J$1005="",Datos!J202&gt;=J$1005),OR(J$1006="",Datos!J202&lt;=J$1006)),FALSE),TRUE))))</f>
        <v>0.0</v>
      </c>
      <c r="K202">
        <f>IF(Datos!K202="",0,IF(AND(K$1008&lt;&gt;"",Datos!K202=K$1008),0,IF(K$1004=0,0,1-CHOOSE(K$1004,IF(ISNUMBER(Datos!K202),AND(OR(K$1005="",Datos!K202&gt;=K$1005),OR(K$1006="",Datos!K202&lt;=K$1006)),FALSE),IF(ISNUMBER(Datos!K202),AND(Datos!K202=INT(Datos!K202),AND(OR(K$1005="",Datos!K202&gt;=K$1005),OR(K$1006="",Datos!K202&lt;=K$1006))),FALSE),OR(ISNUMBER(FIND(";"&amp;UPPER(TRIM(Datos!K202&amp;""))&amp;"=",K$1007)),ISNUMBER(FIND(";"&amp;UPPER(TRIM(Datos!K202&amp;""))&amp;";",K$1007))),OR(UPPER(TRIM(Datos!K202&amp;""))="SÍ",UPPER(TRIM(Datos!K202&amp;""))="SI",UPPER(TRIM(Datos!K202&amp;""))="NO"),IF(ISNUMBER(Datos!K202),AND(OR(K$1005="",Datos!K202&gt;=K$1005),OR(K$1006="",Datos!K202&lt;=K$1006)),FALSE),TRUE))))</f>
        <v>0.0</v>
      </c>
      <c r="L202">
        <f>IF(Datos!L202="",0,IF(AND(L$1008&lt;&gt;"",Datos!L202=L$1008),0,IF(L$1004=0,0,1-CHOOSE(L$1004,IF(ISNUMBER(Datos!L202),AND(OR(L$1005="",Datos!L202&gt;=L$1005),OR(L$1006="",Datos!L202&lt;=L$1006)),FALSE),IF(ISNUMBER(Datos!L202),AND(Datos!L202=INT(Datos!L202),AND(OR(L$1005="",Datos!L202&gt;=L$1005),OR(L$1006="",Datos!L202&lt;=L$1006))),FALSE),OR(ISNUMBER(FIND(";"&amp;UPPER(TRIM(Datos!L202&amp;""))&amp;"=",L$1007)),ISNUMBER(FIND(";"&amp;UPPER(TRIM(Datos!L202&amp;""))&amp;";",L$1007))),OR(UPPER(TRIM(Datos!L202&amp;""))="SÍ",UPPER(TRIM(Datos!L202&amp;""))="SI",UPPER(TRIM(Datos!L202&amp;""))="NO"),IF(ISNUMBER(Datos!L202),AND(OR(L$1005="",Datos!L202&gt;=L$1005),OR(L$1006="",Datos!L202&lt;=L$1006)),FALSE),TRUE))))</f>
        <v>0.0</v>
      </c>
      <c r="M202">
        <f>IF(Datos!M202="",0,IF(AND(M$1008&lt;&gt;"",Datos!M202=M$1008),0,IF(M$1004=0,0,1-CHOOSE(M$1004,IF(ISNUMBER(Datos!M202),AND(OR(M$1005="",Datos!M202&gt;=M$1005),OR(M$1006="",Datos!M202&lt;=M$1006)),FALSE),IF(ISNUMBER(Datos!M202),AND(Datos!M202=INT(Datos!M202),AND(OR(M$1005="",Datos!M202&gt;=M$1005),OR(M$1006="",Datos!M202&lt;=M$1006))),FALSE),OR(ISNUMBER(FIND(";"&amp;UPPER(TRIM(Datos!M202&amp;""))&amp;"=",M$1007)),ISNUMBER(FIND(";"&amp;UPPER(TRIM(Datos!M202&amp;""))&amp;";",M$1007))),OR(UPPER(TRIM(Datos!M202&amp;""))="SÍ",UPPER(TRIM(Datos!M202&amp;""))="SI",UPPER(TRIM(Datos!M202&amp;""))="NO"),IF(ISNUMBER(Datos!M202),AND(OR(M$1005="",Datos!M202&gt;=M$1005),OR(M$1006="",Datos!M202&lt;=M$1006)),FALSE),TRUE))))</f>
        <v>0.0</v>
      </c>
      <c r="N202">
        <f>IF(Datos!N202="",0,IF(AND(N$1008&lt;&gt;"",Datos!N202=N$1008),0,IF(N$1004=0,0,1-CHOOSE(N$1004,IF(ISNUMBER(Datos!N202),AND(OR(N$1005="",Datos!N202&gt;=N$1005),OR(N$1006="",Datos!N202&lt;=N$1006)),FALSE),IF(ISNUMBER(Datos!N202),AND(Datos!N202=INT(Datos!N202),AND(OR(N$1005="",Datos!N202&gt;=N$1005),OR(N$1006="",Datos!N202&lt;=N$1006))),FALSE),OR(ISNUMBER(FIND(";"&amp;UPPER(TRIM(Datos!N202&amp;""))&amp;"=",N$1007)),ISNUMBER(FIND(";"&amp;UPPER(TRIM(Datos!N202&amp;""))&amp;";",N$1007))),OR(UPPER(TRIM(Datos!N202&amp;""))="SÍ",UPPER(TRIM(Datos!N202&amp;""))="SI",UPPER(TRIM(Datos!N202&amp;""))="NO"),IF(ISNUMBER(Datos!N202),AND(OR(N$1005="",Datos!N202&gt;=N$1005),OR(N$1006="",Datos!N202&lt;=N$1006)),FALSE),TRUE))))</f>
        <v>0.0</v>
      </c>
      <c r="O202">
        <f>IF(Datos!O202="",0,IF(AND(O$1008&lt;&gt;"",Datos!O202=O$1008),0,IF(O$1004=0,0,1-CHOOSE(O$1004,IF(ISNUMBER(Datos!O202),AND(OR(O$1005="",Datos!O202&gt;=O$1005),OR(O$1006="",Datos!O202&lt;=O$1006)),FALSE),IF(ISNUMBER(Datos!O202),AND(Datos!O202=INT(Datos!O202),AND(OR(O$1005="",Datos!O202&gt;=O$1005),OR(O$1006="",Datos!O202&lt;=O$1006))),FALSE),OR(ISNUMBER(FIND(";"&amp;UPPER(TRIM(Datos!O202&amp;""))&amp;"=",O$1007)),ISNUMBER(FIND(";"&amp;UPPER(TRIM(Datos!O202&amp;""))&amp;";",O$1007))),OR(UPPER(TRIM(Datos!O202&amp;""))="SÍ",UPPER(TRIM(Datos!O202&amp;""))="SI",UPPER(TRIM(Datos!O202&amp;""))="NO"),IF(ISNUMBER(Datos!O202),AND(OR(O$1005="",Datos!O202&gt;=O$1005),OR(O$1006="",Datos!O202&lt;=O$1006)),FALSE),TRUE))))</f>
        <v>0.0</v>
      </c>
      <c r="P202">
        <f>IF(Datos!P202="",0,IF(AND(P$1008&lt;&gt;"",Datos!P202=P$1008),0,IF(P$1004=0,0,1-CHOOSE(P$1004,IF(ISNUMBER(Datos!P202),AND(OR(P$1005="",Datos!P202&gt;=P$1005),OR(P$1006="",Datos!P202&lt;=P$1006)),FALSE),IF(ISNUMBER(Datos!P202),AND(Datos!P202=INT(Datos!P202),AND(OR(P$1005="",Datos!P202&gt;=P$1005),OR(P$1006="",Datos!P202&lt;=P$1006))),FALSE),OR(ISNUMBER(FIND(";"&amp;UPPER(TRIM(Datos!P202&amp;""))&amp;"=",P$1007)),ISNUMBER(FIND(";"&amp;UPPER(TRIM(Datos!P202&amp;""))&amp;";",P$1007))),OR(UPPER(TRIM(Datos!P202&amp;""))="SÍ",UPPER(TRIM(Datos!P202&amp;""))="SI",UPPER(TRIM(Datos!P202&amp;""))="NO"),IF(ISNUMBER(Datos!P202),AND(OR(P$1005="",Datos!P202&gt;=P$1005),OR(P$1006="",Datos!P202&lt;=P$1006)),FALSE),TRUE))))</f>
        <v>0.0</v>
      </c>
      <c r="Q202">
        <f>IF(Datos!Q202="",0,IF(AND(Q$1008&lt;&gt;"",Datos!Q202=Q$1008),0,IF(Q$1004=0,0,1-CHOOSE(Q$1004,IF(ISNUMBER(Datos!Q202),AND(OR(Q$1005="",Datos!Q202&gt;=Q$1005),OR(Q$1006="",Datos!Q202&lt;=Q$1006)),FALSE),IF(ISNUMBER(Datos!Q202),AND(Datos!Q202=INT(Datos!Q202),AND(OR(Q$1005="",Datos!Q202&gt;=Q$1005),OR(Q$1006="",Datos!Q202&lt;=Q$1006))),FALSE),OR(ISNUMBER(FIND(";"&amp;UPPER(TRIM(Datos!Q202&amp;""))&amp;"=",Q$1007)),ISNUMBER(FIND(";"&amp;UPPER(TRIM(Datos!Q202&amp;""))&amp;";",Q$1007))),OR(UPPER(TRIM(Datos!Q202&amp;""))="SÍ",UPPER(TRIM(Datos!Q202&amp;""))="SI",UPPER(TRIM(Datos!Q202&amp;""))="NO"),IF(ISNUMBER(Datos!Q202),AND(OR(Q$1005="",Datos!Q202&gt;=Q$1005),OR(Q$1006="",Datos!Q202&lt;=Q$1006)),FALSE),TRUE))))</f>
        <v>0.0</v>
      </c>
      <c r="R202">
        <f>IF(Datos!R202="",0,IF(AND(R$1008&lt;&gt;"",Datos!R202=R$1008),0,IF(R$1004=0,0,1-CHOOSE(R$1004,IF(ISNUMBER(Datos!R202),AND(OR(R$1005="",Datos!R202&gt;=R$1005),OR(R$1006="",Datos!R202&lt;=R$1006)),FALSE),IF(ISNUMBER(Datos!R202),AND(Datos!R202=INT(Datos!R202),AND(OR(R$1005="",Datos!R202&gt;=R$1005),OR(R$1006="",Datos!R202&lt;=R$1006))),FALSE),OR(ISNUMBER(FIND(";"&amp;UPPER(TRIM(Datos!R202&amp;""))&amp;"=",R$1007)),ISNUMBER(FIND(";"&amp;UPPER(TRIM(Datos!R202&amp;""))&amp;";",R$1007))),OR(UPPER(TRIM(Datos!R202&amp;""))="SÍ",UPPER(TRIM(Datos!R202&amp;""))="SI",UPPER(TRIM(Datos!R202&amp;""))="NO"),IF(ISNUMBER(Datos!R202),AND(OR(R$1005="",Datos!R202&gt;=R$1005),OR(R$1006="",Datos!R202&lt;=R$1006)),FALSE),TRUE))))</f>
        <v>0.0</v>
      </c>
      <c r="S202">
        <f>IF(Datos!S202="",0,IF(AND(S$1008&lt;&gt;"",Datos!S202=S$1008),0,IF(S$1004=0,0,1-CHOOSE(S$1004,IF(ISNUMBER(Datos!S202),AND(OR(S$1005="",Datos!S202&gt;=S$1005),OR(S$1006="",Datos!S202&lt;=S$1006)),FALSE),IF(ISNUMBER(Datos!S202),AND(Datos!S202=INT(Datos!S202),AND(OR(S$1005="",Datos!S202&gt;=S$1005),OR(S$1006="",Datos!S202&lt;=S$1006))),FALSE),OR(ISNUMBER(FIND(";"&amp;UPPER(TRIM(Datos!S202&amp;""))&amp;"=",S$1007)),ISNUMBER(FIND(";"&amp;UPPER(TRIM(Datos!S202&amp;""))&amp;";",S$1007))),OR(UPPER(TRIM(Datos!S202&amp;""))="SÍ",UPPER(TRIM(Datos!S202&amp;""))="SI",UPPER(TRIM(Datos!S202&amp;""))="NO"),IF(ISNUMBER(Datos!S202),AND(OR(S$1005="",Datos!S202&gt;=S$1005),OR(S$1006="",Datos!S202&lt;=S$1006)),FALSE),TRUE))))</f>
        <v>0.0</v>
      </c>
      <c r="T202">
        <f>IF(Datos!T202="",0,IF(AND(T$1008&lt;&gt;"",Datos!T202=T$1008),0,IF(T$1004=0,0,1-CHOOSE(T$1004,IF(ISNUMBER(Datos!T202),AND(OR(T$1005="",Datos!T202&gt;=T$1005),OR(T$1006="",Datos!T202&lt;=T$1006)),FALSE),IF(ISNUMBER(Datos!T202),AND(Datos!T202=INT(Datos!T202),AND(OR(T$1005="",Datos!T202&gt;=T$1005),OR(T$1006="",Datos!T202&lt;=T$1006))),FALSE),OR(ISNUMBER(FIND(";"&amp;UPPER(TRIM(Datos!T202&amp;""))&amp;"=",T$1007)),ISNUMBER(FIND(";"&amp;UPPER(TRIM(Datos!T202&amp;""))&amp;";",T$1007))),OR(UPPER(TRIM(Datos!T202&amp;""))="SÍ",UPPER(TRIM(Datos!T202&amp;""))="SI",UPPER(TRIM(Datos!T202&amp;""))="NO"),IF(ISNUMBER(Datos!T202),AND(OR(T$1005="",Datos!T202&gt;=T$1005),OR(T$1006="",Datos!T202&lt;=T$1006)),FALSE),TRUE))))</f>
        <v>0.0</v>
      </c>
      <c r="U202">
        <f>IF(Datos!U202="",0,IF(AND(U$1008&lt;&gt;"",Datos!U202=U$1008),0,IF(U$1004=0,0,1-CHOOSE(U$1004,IF(ISNUMBER(Datos!U202),AND(OR(U$1005="",Datos!U202&gt;=U$1005),OR(U$1006="",Datos!U202&lt;=U$1006)),FALSE),IF(ISNUMBER(Datos!U202),AND(Datos!U202=INT(Datos!U202),AND(OR(U$1005="",Datos!U202&gt;=U$1005),OR(U$1006="",Datos!U202&lt;=U$1006))),FALSE),OR(ISNUMBER(FIND(";"&amp;UPPER(TRIM(Datos!U202&amp;""))&amp;"=",U$1007)),ISNUMBER(FIND(";"&amp;UPPER(TRIM(Datos!U202&amp;""))&amp;";",U$1007))),OR(UPPER(TRIM(Datos!U202&amp;""))="SÍ",UPPER(TRIM(Datos!U202&amp;""))="SI",UPPER(TRIM(Datos!U202&amp;""))="NO"),IF(ISNUMBER(Datos!U202),AND(OR(U$1005="",Datos!U202&gt;=U$1005),OR(U$1006="",Datos!U202&lt;=U$1006)),FALSE),TRUE))))</f>
        <v>0.0</v>
      </c>
      <c r="V202">
        <f>IF(Datos!V202="",0,IF(AND(V$1008&lt;&gt;"",Datos!V202=V$1008),0,IF(V$1004=0,0,1-CHOOSE(V$1004,IF(ISNUMBER(Datos!V202),AND(OR(V$1005="",Datos!V202&gt;=V$1005),OR(V$1006="",Datos!V202&lt;=V$1006)),FALSE),IF(ISNUMBER(Datos!V202),AND(Datos!V202=INT(Datos!V202),AND(OR(V$1005="",Datos!V202&gt;=V$1005),OR(V$1006="",Datos!V202&lt;=V$1006))),FALSE),OR(ISNUMBER(FIND(";"&amp;UPPER(TRIM(Datos!V202&amp;""))&amp;"=",V$1007)),ISNUMBER(FIND(";"&amp;UPPER(TRIM(Datos!V202&amp;""))&amp;";",V$1007))),OR(UPPER(TRIM(Datos!V202&amp;""))="SÍ",UPPER(TRIM(Datos!V202&amp;""))="SI",UPPER(TRIM(Datos!V202&amp;""))="NO"),IF(ISNUMBER(Datos!V202),AND(OR(V$1005="",Datos!V202&gt;=V$1005),OR(V$1006="",Datos!V202&lt;=V$1006)),FALSE),TRUE))))</f>
        <v>0.0</v>
      </c>
      <c r="W202">
        <f>IF(Datos!W202="",0,IF(AND(W$1008&lt;&gt;"",Datos!W202=W$1008),0,IF(W$1004=0,0,1-CHOOSE(W$1004,IF(ISNUMBER(Datos!W202),AND(OR(W$1005="",Datos!W202&gt;=W$1005),OR(W$1006="",Datos!W202&lt;=W$1006)),FALSE),IF(ISNUMBER(Datos!W202),AND(Datos!W202=INT(Datos!W202),AND(OR(W$1005="",Datos!W202&gt;=W$1005),OR(W$1006="",Datos!W202&lt;=W$1006))),FALSE),OR(ISNUMBER(FIND(";"&amp;UPPER(TRIM(Datos!W202&amp;""))&amp;"=",W$1007)),ISNUMBER(FIND(";"&amp;UPPER(TRIM(Datos!W202&amp;""))&amp;";",W$1007))),OR(UPPER(TRIM(Datos!W202&amp;""))="SÍ",UPPER(TRIM(Datos!W202&amp;""))="SI",UPPER(TRIM(Datos!W202&amp;""))="NO"),IF(ISNUMBER(Datos!W202),AND(OR(W$1005="",Datos!W202&gt;=W$1005),OR(W$1006="",Datos!W202&lt;=W$1006)),FALSE),TRUE))))</f>
        <v>0.0</v>
      </c>
      <c r="X202">
        <f>IF(Datos!X202="",0,IF(AND(X$1008&lt;&gt;"",Datos!X202=X$1008),0,IF(X$1004=0,0,1-CHOOSE(X$1004,IF(ISNUMBER(Datos!X202),AND(OR(X$1005="",Datos!X202&gt;=X$1005),OR(X$1006="",Datos!X202&lt;=X$1006)),FALSE),IF(ISNUMBER(Datos!X202),AND(Datos!X202=INT(Datos!X202),AND(OR(X$1005="",Datos!X202&gt;=X$1005),OR(X$1006="",Datos!X202&lt;=X$1006))),FALSE),OR(ISNUMBER(FIND(";"&amp;UPPER(TRIM(Datos!X202&amp;""))&amp;"=",X$1007)),ISNUMBER(FIND(";"&amp;UPPER(TRIM(Datos!X202&amp;""))&amp;";",X$1007))),OR(UPPER(TRIM(Datos!X202&amp;""))="SÍ",UPPER(TRIM(Datos!X202&amp;""))="SI",UPPER(TRIM(Datos!X202&amp;""))="NO"),IF(ISNUMBER(Datos!X202),AND(OR(X$1005="",Datos!X202&gt;=X$1005),OR(X$1006="",Datos!X202&lt;=X$1006)),FALSE),TRUE))))</f>
        <v>0.0</v>
      </c>
      <c r="Y202">
        <f>IF(Datos!Y202="",0,IF(AND(Y$1008&lt;&gt;"",Datos!Y202=Y$1008),0,IF(Y$1004=0,0,1-CHOOSE(Y$1004,IF(ISNUMBER(Datos!Y202),AND(OR(Y$1005="",Datos!Y202&gt;=Y$1005),OR(Y$1006="",Datos!Y202&lt;=Y$1006)),FALSE),IF(ISNUMBER(Datos!Y202),AND(Datos!Y202=INT(Datos!Y202),AND(OR(Y$1005="",Datos!Y202&gt;=Y$1005),OR(Y$1006="",Datos!Y202&lt;=Y$1006))),FALSE),OR(ISNUMBER(FIND(";"&amp;UPPER(TRIM(Datos!Y202&amp;""))&amp;"=",Y$1007)),ISNUMBER(FIND(";"&amp;UPPER(TRIM(Datos!Y202&amp;""))&amp;";",Y$1007))),OR(UPPER(TRIM(Datos!Y202&amp;""))="SÍ",UPPER(TRIM(Datos!Y202&amp;""))="SI",UPPER(TRIM(Datos!Y202&amp;""))="NO"),IF(ISNUMBER(Datos!Y202),AND(OR(Y$1005="",Datos!Y202&gt;=Y$1005),OR(Y$1006="",Datos!Y202&lt;=Y$1006)),FALSE),TRUE))))</f>
        <v>0.0</v>
      </c>
      <c r="Z202">
        <f>IF(Datos!Z202="",0,IF(AND(Z$1008&lt;&gt;"",Datos!Z202=Z$1008),0,IF(Z$1004=0,0,1-CHOOSE(Z$1004,IF(ISNUMBER(Datos!Z202),AND(OR(Z$1005="",Datos!Z202&gt;=Z$1005),OR(Z$1006="",Datos!Z202&lt;=Z$1006)),FALSE),IF(ISNUMBER(Datos!Z202),AND(Datos!Z202=INT(Datos!Z202),AND(OR(Z$1005="",Datos!Z202&gt;=Z$1005),OR(Z$1006="",Datos!Z202&lt;=Z$1006))),FALSE),OR(ISNUMBER(FIND(";"&amp;UPPER(TRIM(Datos!Z202&amp;""))&amp;"=",Z$1007)),ISNUMBER(FIND(";"&amp;UPPER(TRIM(Datos!Z202&amp;""))&amp;";",Z$1007))),OR(UPPER(TRIM(Datos!Z202&amp;""))="SÍ",UPPER(TRIM(Datos!Z202&amp;""))="SI",UPPER(TRIM(Datos!Z202&amp;""))="NO"),IF(ISNUMBER(Datos!Z202),AND(OR(Z$1005="",Datos!Z202&gt;=Z$1005),OR(Z$1006="",Datos!Z202&lt;=Z$1006)),FALSE),TRUE))))</f>
        <v>0.0</v>
      </c>
      <c r="AA202">
        <f>IF(Datos!AA202="",0,IF(AND(AA$1008&lt;&gt;"",Datos!AA202=AA$1008),0,IF(AA$1004=0,0,1-CHOOSE(AA$1004,IF(ISNUMBER(Datos!AA202),AND(OR(AA$1005="",Datos!AA202&gt;=AA$1005),OR(AA$1006="",Datos!AA202&lt;=AA$1006)),FALSE),IF(ISNUMBER(Datos!AA202),AND(Datos!AA202=INT(Datos!AA202),AND(OR(AA$1005="",Datos!AA202&gt;=AA$1005),OR(AA$1006="",Datos!AA202&lt;=AA$1006))),FALSE),OR(ISNUMBER(FIND(";"&amp;UPPER(TRIM(Datos!AA202&amp;""))&amp;"=",AA$1007)),ISNUMBER(FIND(";"&amp;UPPER(TRIM(Datos!AA202&amp;""))&amp;";",AA$1007))),OR(UPPER(TRIM(Datos!AA202&amp;""))="SÍ",UPPER(TRIM(Datos!AA202&amp;""))="SI",UPPER(TRIM(Datos!AA202&amp;""))="NO"),IF(ISNUMBER(Datos!AA202),AND(OR(AA$1005="",Datos!AA202&gt;=AA$1005),OR(AA$1006="",Datos!AA202&lt;=AA$1006)),FALSE),TRUE))))</f>
        <v>0.0</v>
      </c>
      <c r="AB202">
        <f>IF(Datos!AB202="",0,IF(AND(AB$1008&lt;&gt;"",Datos!AB202=AB$1008),0,IF(AB$1004=0,0,1-CHOOSE(AB$1004,IF(ISNUMBER(Datos!AB202),AND(OR(AB$1005="",Datos!AB202&gt;=AB$1005),OR(AB$1006="",Datos!AB202&lt;=AB$1006)),FALSE),IF(ISNUMBER(Datos!AB202),AND(Datos!AB202=INT(Datos!AB202),AND(OR(AB$1005="",Datos!AB202&gt;=AB$1005),OR(AB$1006="",Datos!AB202&lt;=AB$1006))),FALSE),OR(ISNUMBER(FIND(";"&amp;UPPER(TRIM(Datos!AB202&amp;""))&amp;"=",AB$1007)),ISNUMBER(FIND(";"&amp;UPPER(TRIM(Datos!AB202&amp;""))&amp;";",AB$1007))),OR(UPPER(TRIM(Datos!AB202&amp;""))="SÍ",UPPER(TRIM(Datos!AB202&amp;""))="SI",UPPER(TRIM(Datos!AB202&amp;""))="NO"),IF(ISNUMBER(Datos!AB202),AND(OR(AB$1005="",Datos!AB202&gt;=AB$1005),OR(AB$1006="",Datos!AB202&lt;=AB$1006)),FALSE),TRUE))))</f>
        <v>0.0</v>
      </c>
      <c r="AC202">
        <f>IF(Datos!AC202="",0,IF(AND(AC$1008&lt;&gt;"",Datos!AC202=AC$1008),0,IF(AC$1004=0,0,1-CHOOSE(AC$1004,IF(ISNUMBER(Datos!AC202),AND(OR(AC$1005="",Datos!AC202&gt;=AC$1005),OR(AC$1006="",Datos!AC202&lt;=AC$1006)),FALSE),IF(ISNUMBER(Datos!AC202),AND(Datos!AC202=INT(Datos!AC202),AND(OR(AC$1005="",Datos!AC202&gt;=AC$1005),OR(AC$1006="",Datos!AC202&lt;=AC$1006))),FALSE),OR(ISNUMBER(FIND(";"&amp;UPPER(TRIM(Datos!AC202&amp;""))&amp;"=",AC$1007)),ISNUMBER(FIND(";"&amp;UPPER(TRIM(Datos!AC202&amp;""))&amp;";",AC$1007))),OR(UPPER(TRIM(Datos!AC202&amp;""))="SÍ",UPPER(TRIM(Datos!AC202&amp;""))="SI",UPPER(TRIM(Datos!AC202&amp;""))="NO"),IF(ISNUMBER(Datos!AC202),AND(OR(AC$1005="",Datos!AC202&gt;=AC$1005),OR(AC$1006="",Datos!AC202&lt;=AC$1006)),FALSE),TRUE))))</f>
        <v>0.0</v>
      </c>
      <c r="AD202">
        <f>IF(Datos!AD202="",0,IF(AND(AD$1008&lt;&gt;"",Datos!AD202=AD$1008),0,IF(AD$1004=0,0,1-CHOOSE(AD$1004,IF(ISNUMBER(Datos!AD202),AND(OR(AD$1005="",Datos!AD202&gt;=AD$1005),OR(AD$1006="",Datos!AD202&lt;=AD$1006)),FALSE),IF(ISNUMBER(Datos!AD202),AND(Datos!AD202=INT(Datos!AD202),AND(OR(AD$1005="",Datos!AD202&gt;=AD$1005),OR(AD$1006="",Datos!AD202&lt;=AD$1006))),FALSE),OR(ISNUMBER(FIND(";"&amp;UPPER(TRIM(Datos!AD202&amp;""))&amp;"=",AD$1007)),ISNUMBER(FIND(";"&amp;UPPER(TRIM(Datos!AD202&amp;""))&amp;";",AD$1007))),OR(UPPER(TRIM(Datos!AD202&amp;""))="SÍ",UPPER(TRIM(Datos!AD202&amp;""))="SI",UPPER(TRIM(Datos!AD202&amp;""))="NO"),IF(ISNUMBER(Datos!AD202),AND(OR(AD$1005="",Datos!AD202&gt;=AD$1005),OR(AD$1006="",Datos!AD202&lt;=AD$1006)),FALSE),TRUE))))</f>
        <v>0.0</v>
      </c>
      <c r="AE202">
        <f>IF(Datos!AE202="",0,IF(AND(AE$1008&lt;&gt;"",Datos!AE202=AE$1008),0,IF(AE$1004=0,0,1-CHOOSE(AE$1004,IF(ISNUMBER(Datos!AE202),AND(OR(AE$1005="",Datos!AE202&gt;=AE$1005),OR(AE$1006="",Datos!AE202&lt;=AE$1006)),FALSE),IF(ISNUMBER(Datos!AE202),AND(Datos!AE202=INT(Datos!AE202),AND(OR(AE$1005="",Datos!AE202&gt;=AE$1005),OR(AE$1006="",Datos!AE202&lt;=AE$1006))),FALSE),OR(ISNUMBER(FIND(";"&amp;UPPER(TRIM(Datos!AE202&amp;""))&amp;"=",AE$1007)),ISNUMBER(FIND(";"&amp;UPPER(TRIM(Datos!AE202&amp;""))&amp;";",AE$1007))),OR(UPPER(TRIM(Datos!AE202&amp;""))="SÍ",UPPER(TRIM(Datos!AE202&amp;""))="SI",UPPER(TRIM(Datos!AE202&amp;""))="NO"),IF(ISNUMBER(Datos!AE202),AND(OR(AE$1005="",Datos!AE202&gt;=AE$1005),OR(AE$1006="",Datos!AE202&lt;=AE$1006)),FALSE),TRUE))))</f>
        <v>0.0</v>
      </c>
    </row>
    <row r="203" spans="2:31">
      <c r="B203">
        <f>IF(Datos!B203="",0,IF(AND(B$1008&lt;&gt;"",Datos!B203=B$1008),0,IF(B$1004=0,0,1-CHOOSE(B$1004,IF(ISNUMBER(Datos!B203),AND(OR(B$1005="",Datos!B203&gt;=B$1005),OR(B$1006="",Datos!B203&lt;=B$1006)),FALSE),IF(ISNUMBER(Datos!B203),AND(Datos!B203=INT(Datos!B203),AND(OR(B$1005="",Datos!B203&gt;=B$1005),OR(B$1006="",Datos!B203&lt;=B$1006))),FALSE),OR(ISNUMBER(FIND(";"&amp;UPPER(TRIM(Datos!B203&amp;""))&amp;"=",B$1007)),ISNUMBER(FIND(";"&amp;UPPER(TRIM(Datos!B203&amp;""))&amp;";",B$1007))),OR(UPPER(TRIM(Datos!B203&amp;""))="SÍ",UPPER(TRIM(Datos!B203&amp;""))="SI",UPPER(TRIM(Datos!B203&amp;""))="NO"),IF(ISNUMBER(Datos!B203),AND(OR(B$1005="",Datos!B203&gt;=B$1005),OR(B$1006="",Datos!B203&lt;=B$1006)),FALSE),TRUE))))</f>
        <v>0.0</v>
      </c>
      <c r="C203">
        <f>IF(Datos!C203="",0,IF(AND(C$1008&lt;&gt;"",Datos!C203=C$1008),0,IF(C$1004=0,0,1-CHOOSE(C$1004,IF(ISNUMBER(Datos!C203),AND(OR(C$1005="",Datos!C203&gt;=C$1005),OR(C$1006="",Datos!C203&lt;=C$1006)),FALSE),IF(ISNUMBER(Datos!C203),AND(Datos!C203=INT(Datos!C203),AND(OR(C$1005="",Datos!C203&gt;=C$1005),OR(C$1006="",Datos!C203&lt;=C$1006))),FALSE),OR(ISNUMBER(FIND(";"&amp;UPPER(TRIM(Datos!C203&amp;""))&amp;"=",C$1007)),ISNUMBER(FIND(";"&amp;UPPER(TRIM(Datos!C203&amp;""))&amp;";",C$1007))),OR(UPPER(TRIM(Datos!C203&amp;""))="SÍ",UPPER(TRIM(Datos!C203&amp;""))="SI",UPPER(TRIM(Datos!C203&amp;""))="NO"),IF(ISNUMBER(Datos!C203),AND(OR(C$1005="",Datos!C203&gt;=C$1005),OR(C$1006="",Datos!C203&lt;=C$1006)),FALSE),TRUE))))</f>
        <v>0.0</v>
      </c>
      <c r="D203">
        <f>IF(Datos!D203="",0,IF(AND(D$1008&lt;&gt;"",Datos!D203=D$1008),0,IF(D$1004=0,0,1-CHOOSE(D$1004,IF(ISNUMBER(Datos!D203),AND(OR(D$1005="",Datos!D203&gt;=D$1005),OR(D$1006="",Datos!D203&lt;=D$1006)),FALSE),IF(ISNUMBER(Datos!D203),AND(Datos!D203=INT(Datos!D203),AND(OR(D$1005="",Datos!D203&gt;=D$1005),OR(D$1006="",Datos!D203&lt;=D$1006))),FALSE),OR(ISNUMBER(FIND(";"&amp;UPPER(TRIM(Datos!D203&amp;""))&amp;"=",D$1007)),ISNUMBER(FIND(";"&amp;UPPER(TRIM(Datos!D203&amp;""))&amp;";",D$1007))),OR(UPPER(TRIM(Datos!D203&amp;""))="SÍ",UPPER(TRIM(Datos!D203&amp;""))="SI",UPPER(TRIM(Datos!D203&amp;""))="NO"),IF(ISNUMBER(Datos!D203),AND(OR(D$1005="",Datos!D203&gt;=D$1005),OR(D$1006="",Datos!D203&lt;=D$1006)),FALSE),TRUE))))</f>
        <v>0.0</v>
      </c>
      <c r="E203">
        <f>IF(Datos!E203="",0,IF(AND(E$1008&lt;&gt;"",Datos!E203=E$1008),0,IF(E$1004=0,0,1-CHOOSE(E$1004,IF(ISNUMBER(Datos!E203),AND(OR(E$1005="",Datos!E203&gt;=E$1005),OR(E$1006="",Datos!E203&lt;=E$1006)),FALSE),IF(ISNUMBER(Datos!E203),AND(Datos!E203=INT(Datos!E203),AND(OR(E$1005="",Datos!E203&gt;=E$1005),OR(E$1006="",Datos!E203&lt;=E$1006))),FALSE),OR(ISNUMBER(FIND(";"&amp;UPPER(TRIM(Datos!E203&amp;""))&amp;"=",E$1007)),ISNUMBER(FIND(";"&amp;UPPER(TRIM(Datos!E203&amp;""))&amp;";",E$1007))),OR(UPPER(TRIM(Datos!E203&amp;""))="SÍ",UPPER(TRIM(Datos!E203&amp;""))="SI",UPPER(TRIM(Datos!E203&amp;""))="NO"),IF(ISNUMBER(Datos!E203),AND(OR(E$1005="",Datos!E203&gt;=E$1005),OR(E$1006="",Datos!E203&lt;=E$1006)),FALSE),TRUE))))</f>
        <v>0.0</v>
      </c>
      <c r="F203">
        <f>IF(Datos!F203="",0,IF(AND(F$1008&lt;&gt;"",Datos!F203=F$1008),0,IF(F$1004=0,0,1-CHOOSE(F$1004,IF(ISNUMBER(Datos!F203),AND(OR(F$1005="",Datos!F203&gt;=F$1005),OR(F$1006="",Datos!F203&lt;=F$1006)),FALSE),IF(ISNUMBER(Datos!F203),AND(Datos!F203=INT(Datos!F203),AND(OR(F$1005="",Datos!F203&gt;=F$1005),OR(F$1006="",Datos!F203&lt;=F$1006))),FALSE),OR(ISNUMBER(FIND(";"&amp;UPPER(TRIM(Datos!F203&amp;""))&amp;"=",F$1007)),ISNUMBER(FIND(";"&amp;UPPER(TRIM(Datos!F203&amp;""))&amp;";",F$1007))),OR(UPPER(TRIM(Datos!F203&amp;""))="SÍ",UPPER(TRIM(Datos!F203&amp;""))="SI",UPPER(TRIM(Datos!F203&amp;""))="NO"),IF(ISNUMBER(Datos!F203),AND(OR(F$1005="",Datos!F203&gt;=F$1005),OR(F$1006="",Datos!F203&lt;=F$1006)),FALSE),TRUE))))</f>
        <v>0.0</v>
      </c>
      <c r="G203">
        <f>IF(Datos!G203="",0,IF(AND(G$1008&lt;&gt;"",Datos!G203=G$1008),0,IF(G$1004=0,0,1-CHOOSE(G$1004,IF(ISNUMBER(Datos!G203),AND(OR(G$1005="",Datos!G203&gt;=G$1005),OR(G$1006="",Datos!G203&lt;=G$1006)),FALSE),IF(ISNUMBER(Datos!G203),AND(Datos!G203=INT(Datos!G203),AND(OR(G$1005="",Datos!G203&gt;=G$1005),OR(G$1006="",Datos!G203&lt;=G$1006))),FALSE),OR(ISNUMBER(FIND(";"&amp;UPPER(TRIM(Datos!G203&amp;""))&amp;"=",G$1007)),ISNUMBER(FIND(";"&amp;UPPER(TRIM(Datos!G203&amp;""))&amp;";",G$1007))),OR(UPPER(TRIM(Datos!G203&amp;""))="SÍ",UPPER(TRIM(Datos!G203&amp;""))="SI",UPPER(TRIM(Datos!G203&amp;""))="NO"),IF(ISNUMBER(Datos!G203),AND(OR(G$1005="",Datos!G203&gt;=G$1005),OR(G$1006="",Datos!G203&lt;=G$1006)),FALSE),TRUE))))</f>
        <v>0.0</v>
      </c>
      <c r="H203">
        <f>IF(Datos!H203="",0,IF(AND(H$1008&lt;&gt;"",Datos!H203=H$1008),0,IF(H$1004=0,0,1-CHOOSE(H$1004,IF(ISNUMBER(Datos!H203),AND(OR(H$1005="",Datos!H203&gt;=H$1005),OR(H$1006="",Datos!H203&lt;=H$1006)),FALSE),IF(ISNUMBER(Datos!H203),AND(Datos!H203=INT(Datos!H203),AND(OR(H$1005="",Datos!H203&gt;=H$1005),OR(H$1006="",Datos!H203&lt;=H$1006))),FALSE),OR(ISNUMBER(FIND(";"&amp;UPPER(TRIM(Datos!H203&amp;""))&amp;"=",H$1007)),ISNUMBER(FIND(";"&amp;UPPER(TRIM(Datos!H203&amp;""))&amp;";",H$1007))),OR(UPPER(TRIM(Datos!H203&amp;""))="SÍ",UPPER(TRIM(Datos!H203&amp;""))="SI",UPPER(TRIM(Datos!H203&amp;""))="NO"),IF(ISNUMBER(Datos!H203),AND(OR(H$1005="",Datos!H203&gt;=H$1005),OR(H$1006="",Datos!H203&lt;=H$1006)),FALSE),TRUE))))</f>
        <v>0.0</v>
      </c>
      <c r="I203">
        <f>IF(Datos!I203="",0,IF(AND(I$1008&lt;&gt;"",Datos!I203=I$1008),0,IF(I$1004=0,0,1-CHOOSE(I$1004,IF(ISNUMBER(Datos!I203),AND(OR(I$1005="",Datos!I203&gt;=I$1005),OR(I$1006="",Datos!I203&lt;=I$1006)),FALSE),IF(ISNUMBER(Datos!I203),AND(Datos!I203=INT(Datos!I203),AND(OR(I$1005="",Datos!I203&gt;=I$1005),OR(I$1006="",Datos!I203&lt;=I$1006))),FALSE),OR(ISNUMBER(FIND(";"&amp;UPPER(TRIM(Datos!I203&amp;""))&amp;"=",I$1007)),ISNUMBER(FIND(";"&amp;UPPER(TRIM(Datos!I203&amp;""))&amp;";",I$1007))),OR(UPPER(TRIM(Datos!I203&amp;""))="SÍ",UPPER(TRIM(Datos!I203&amp;""))="SI",UPPER(TRIM(Datos!I203&amp;""))="NO"),IF(ISNUMBER(Datos!I203),AND(OR(I$1005="",Datos!I203&gt;=I$1005),OR(I$1006="",Datos!I203&lt;=I$1006)),FALSE),TRUE))))</f>
        <v>0.0</v>
      </c>
      <c r="J203">
        <f>IF(Datos!J203="",0,IF(AND(J$1008&lt;&gt;"",Datos!J203=J$1008),0,IF(J$1004=0,0,1-CHOOSE(J$1004,IF(ISNUMBER(Datos!J203),AND(OR(J$1005="",Datos!J203&gt;=J$1005),OR(J$1006="",Datos!J203&lt;=J$1006)),FALSE),IF(ISNUMBER(Datos!J203),AND(Datos!J203=INT(Datos!J203),AND(OR(J$1005="",Datos!J203&gt;=J$1005),OR(J$1006="",Datos!J203&lt;=J$1006))),FALSE),OR(ISNUMBER(FIND(";"&amp;UPPER(TRIM(Datos!J203&amp;""))&amp;"=",J$1007)),ISNUMBER(FIND(";"&amp;UPPER(TRIM(Datos!J203&amp;""))&amp;";",J$1007))),OR(UPPER(TRIM(Datos!J203&amp;""))="SÍ",UPPER(TRIM(Datos!J203&amp;""))="SI",UPPER(TRIM(Datos!J203&amp;""))="NO"),IF(ISNUMBER(Datos!J203),AND(OR(J$1005="",Datos!J203&gt;=J$1005),OR(J$1006="",Datos!J203&lt;=J$1006)),FALSE),TRUE))))</f>
        <v>0.0</v>
      </c>
      <c r="K203">
        <f>IF(Datos!K203="",0,IF(AND(K$1008&lt;&gt;"",Datos!K203=K$1008),0,IF(K$1004=0,0,1-CHOOSE(K$1004,IF(ISNUMBER(Datos!K203),AND(OR(K$1005="",Datos!K203&gt;=K$1005),OR(K$1006="",Datos!K203&lt;=K$1006)),FALSE),IF(ISNUMBER(Datos!K203),AND(Datos!K203=INT(Datos!K203),AND(OR(K$1005="",Datos!K203&gt;=K$1005),OR(K$1006="",Datos!K203&lt;=K$1006))),FALSE),OR(ISNUMBER(FIND(";"&amp;UPPER(TRIM(Datos!K203&amp;""))&amp;"=",K$1007)),ISNUMBER(FIND(";"&amp;UPPER(TRIM(Datos!K203&amp;""))&amp;";",K$1007))),OR(UPPER(TRIM(Datos!K203&amp;""))="SÍ",UPPER(TRIM(Datos!K203&amp;""))="SI",UPPER(TRIM(Datos!K203&amp;""))="NO"),IF(ISNUMBER(Datos!K203),AND(OR(K$1005="",Datos!K203&gt;=K$1005),OR(K$1006="",Datos!K203&lt;=K$1006)),FALSE),TRUE))))</f>
        <v>0.0</v>
      </c>
      <c r="L203">
        <f>IF(Datos!L203="",0,IF(AND(L$1008&lt;&gt;"",Datos!L203=L$1008),0,IF(L$1004=0,0,1-CHOOSE(L$1004,IF(ISNUMBER(Datos!L203),AND(OR(L$1005="",Datos!L203&gt;=L$1005),OR(L$1006="",Datos!L203&lt;=L$1006)),FALSE),IF(ISNUMBER(Datos!L203),AND(Datos!L203=INT(Datos!L203),AND(OR(L$1005="",Datos!L203&gt;=L$1005),OR(L$1006="",Datos!L203&lt;=L$1006))),FALSE),OR(ISNUMBER(FIND(";"&amp;UPPER(TRIM(Datos!L203&amp;""))&amp;"=",L$1007)),ISNUMBER(FIND(";"&amp;UPPER(TRIM(Datos!L203&amp;""))&amp;";",L$1007))),OR(UPPER(TRIM(Datos!L203&amp;""))="SÍ",UPPER(TRIM(Datos!L203&amp;""))="SI",UPPER(TRIM(Datos!L203&amp;""))="NO"),IF(ISNUMBER(Datos!L203),AND(OR(L$1005="",Datos!L203&gt;=L$1005),OR(L$1006="",Datos!L203&lt;=L$1006)),FALSE),TRUE))))</f>
        <v>0.0</v>
      </c>
      <c r="M203">
        <f>IF(Datos!M203="",0,IF(AND(M$1008&lt;&gt;"",Datos!M203=M$1008),0,IF(M$1004=0,0,1-CHOOSE(M$1004,IF(ISNUMBER(Datos!M203),AND(OR(M$1005="",Datos!M203&gt;=M$1005),OR(M$1006="",Datos!M203&lt;=M$1006)),FALSE),IF(ISNUMBER(Datos!M203),AND(Datos!M203=INT(Datos!M203),AND(OR(M$1005="",Datos!M203&gt;=M$1005),OR(M$1006="",Datos!M203&lt;=M$1006))),FALSE),OR(ISNUMBER(FIND(";"&amp;UPPER(TRIM(Datos!M203&amp;""))&amp;"=",M$1007)),ISNUMBER(FIND(";"&amp;UPPER(TRIM(Datos!M203&amp;""))&amp;";",M$1007))),OR(UPPER(TRIM(Datos!M203&amp;""))="SÍ",UPPER(TRIM(Datos!M203&amp;""))="SI",UPPER(TRIM(Datos!M203&amp;""))="NO"),IF(ISNUMBER(Datos!M203),AND(OR(M$1005="",Datos!M203&gt;=M$1005),OR(M$1006="",Datos!M203&lt;=M$1006)),FALSE),TRUE))))</f>
        <v>0.0</v>
      </c>
      <c r="N203">
        <f>IF(Datos!N203="",0,IF(AND(N$1008&lt;&gt;"",Datos!N203=N$1008),0,IF(N$1004=0,0,1-CHOOSE(N$1004,IF(ISNUMBER(Datos!N203),AND(OR(N$1005="",Datos!N203&gt;=N$1005),OR(N$1006="",Datos!N203&lt;=N$1006)),FALSE),IF(ISNUMBER(Datos!N203),AND(Datos!N203=INT(Datos!N203),AND(OR(N$1005="",Datos!N203&gt;=N$1005),OR(N$1006="",Datos!N203&lt;=N$1006))),FALSE),OR(ISNUMBER(FIND(";"&amp;UPPER(TRIM(Datos!N203&amp;""))&amp;"=",N$1007)),ISNUMBER(FIND(";"&amp;UPPER(TRIM(Datos!N203&amp;""))&amp;";",N$1007))),OR(UPPER(TRIM(Datos!N203&amp;""))="SÍ",UPPER(TRIM(Datos!N203&amp;""))="SI",UPPER(TRIM(Datos!N203&amp;""))="NO"),IF(ISNUMBER(Datos!N203),AND(OR(N$1005="",Datos!N203&gt;=N$1005),OR(N$1006="",Datos!N203&lt;=N$1006)),FALSE),TRUE))))</f>
        <v>0.0</v>
      </c>
      <c r="O203">
        <f>IF(Datos!O203="",0,IF(AND(O$1008&lt;&gt;"",Datos!O203=O$1008),0,IF(O$1004=0,0,1-CHOOSE(O$1004,IF(ISNUMBER(Datos!O203),AND(OR(O$1005="",Datos!O203&gt;=O$1005),OR(O$1006="",Datos!O203&lt;=O$1006)),FALSE),IF(ISNUMBER(Datos!O203),AND(Datos!O203=INT(Datos!O203),AND(OR(O$1005="",Datos!O203&gt;=O$1005),OR(O$1006="",Datos!O203&lt;=O$1006))),FALSE),OR(ISNUMBER(FIND(";"&amp;UPPER(TRIM(Datos!O203&amp;""))&amp;"=",O$1007)),ISNUMBER(FIND(";"&amp;UPPER(TRIM(Datos!O203&amp;""))&amp;";",O$1007))),OR(UPPER(TRIM(Datos!O203&amp;""))="SÍ",UPPER(TRIM(Datos!O203&amp;""))="SI",UPPER(TRIM(Datos!O203&amp;""))="NO"),IF(ISNUMBER(Datos!O203),AND(OR(O$1005="",Datos!O203&gt;=O$1005),OR(O$1006="",Datos!O203&lt;=O$1006)),FALSE),TRUE))))</f>
        <v>0.0</v>
      </c>
      <c r="P203">
        <f>IF(Datos!P203="",0,IF(AND(P$1008&lt;&gt;"",Datos!P203=P$1008),0,IF(P$1004=0,0,1-CHOOSE(P$1004,IF(ISNUMBER(Datos!P203),AND(OR(P$1005="",Datos!P203&gt;=P$1005),OR(P$1006="",Datos!P203&lt;=P$1006)),FALSE),IF(ISNUMBER(Datos!P203),AND(Datos!P203=INT(Datos!P203),AND(OR(P$1005="",Datos!P203&gt;=P$1005),OR(P$1006="",Datos!P203&lt;=P$1006))),FALSE),OR(ISNUMBER(FIND(";"&amp;UPPER(TRIM(Datos!P203&amp;""))&amp;"=",P$1007)),ISNUMBER(FIND(";"&amp;UPPER(TRIM(Datos!P203&amp;""))&amp;";",P$1007))),OR(UPPER(TRIM(Datos!P203&amp;""))="SÍ",UPPER(TRIM(Datos!P203&amp;""))="SI",UPPER(TRIM(Datos!P203&amp;""))="NO"),IF(ISNUMBER(Datos!P203),AND(OR(P$1005="",Datos!P203&gt;=P$1005),OR(P$1006="",Datos!P203&lt;=P$1006)),FALSE),TRUE))))</f>
        <v>0.0</v>
      </c>
      <c r="Q203">
        <f>IF(Datos!Q203="",0,IF(AND(Q$1008&lt;&gt;"",Datos!Q203=Q$1008),0,IF(Q$1004=0,0,1-CHOOSE(Q$1004,IF(ISNUMBER(Datos!Q203),AND(OR(Q$1005="",Datos!Q203&gt;=Q$1005),OR(Q$1006="",Datos!Q203&lt;=Q$1006)),FALSE),IF(ISNUMBER(Datos!Q203),AND(Datos!Q203=INT(Datos!Q203),AND(OR(Q$1005="",Datos!Q203&gt;=Q$1005),OR(Q$1006="",Datos!Q203&lt;=Q$1006))),FALSE),OR(ISNUMBER(FIND(";"&amp;UPPER(TRIM(Datos!Q203&amp;""))&amp;"=",Q$1007)),ISNUMBER(FIND(";"&amp;UPPER(TRIM(Datos!Q203&amp;""))&amp;";",Q$1007))),OR(UPPER(TRIM(Datos!Q203&amp;""))="SÍ",UPPER(TRIM(Datos!Q203&amp;""))="SI",UPPER(TRIM(Datos!Q203&amp;""))="NO"),IF(ISNUMBER(Datos!Q203),AND(OR(Q$1005="",Datos!Q203&gt;=Q$1005),OR(Q$1006="",Datos!Q203&lt;=Q$1006)),FALSE),TRUE))))</f>
        <v>0.0</v>
      </c>
      <c r="R203">
        <f>IF(Datos!R203="",0,IF(AND(R$1008&lt;&gt;"",Datos!R203=R$1008),0,IF(R$1004=0,0,1-CHOOSE(R$1004,IF(ISNUMBER(Datos!R203),AND(OR(R$1005="",Datos!R203&gt;=R$1005),OR(R$1006="",Datos!R203&lt;=R$1006)),FALSE),IF(ISNUMBER(Datos!R203),AND(Datos!R203=INT(Datos!R203),AND(OR(R$1005="",Datos!R203&gt;=R$1005),OR(R$1006="",Datos!R203&lt;=R$1006))),FALSE),OR(ISNUMBER(FIND(";"&amp;UPPER(TRIM(Datos!R203&amp;""))&amp;"=",R$1007)),ISNUMBER(FIND(";"&amp;UPPER(TRIM(Datos!R203&amp;""))&amp;";",R$1007))),OR(UPPER(TRIM(Datos!R203&amp;""))="SÍ",UPPER(TRIM(Datos!R203&amp;""))="SI",UPPER(TRIM(Datos!R203&amp;""))="NO"),IF(ISNUMBER(Datos!R203),AND(OR(R$1005="",Datos!R203&gt;=R$1005),OR(R$1006="",Datos!R203&lt;=R$1006)),FALSE),TRUE))))</f>
        <v>0.0</v>
      </c>
      <c r="S203">
        <f>IF(Datos!S203="",0,IF(AND(S$1008&lt;&gt;"",Datos!S203=S$1008),0,IF(S$1004=0,0,1-CHOOSE(S$1004,IF(ISNUMBER(Datos!S203),AND(OR(S$1005="",Datos!S203&gt;=S$1005),OR(S$1006="",Datos!S203&lt;=S$1006)),FALSE),IF(ISNUMBER(Datos!S203),AND(Datos!S203=INT(Datos!S203),AND(OR(S$1005="",Datos!S203&gt;=S$1005),OR(S$1006="",Datos!S203&lt;=S$1006))),FALSE),OR(ISNUMBER(FIND(";"&amp;UPPER(TRIM(Datos!S203&amp;""))&amp;"=",S$1007)),ISNUMBER(FIND(";"&amp;UPPER(TRIM(Datos!S203&amp;""))&amp;";",S$1007))),OR(UPPER(TRIM(Datos!S203&amp;""))="SÍ",UPPER(TRIM(Datos!S203&amp;""))="SI",UPPER(TRIM(Datos!S203&amp;""))="NO"),IF(ISNUMBER(Datos!S203),AND(OR(S$1005="",Datos!S203&gt;=S$1005),OR(S$1006="",Datos!S203&lt;=S$1006)),FALSE),TRUE))))</f>
        <v>0.0</v>
      </c>
      <c r="T203">
        <f>IF(Datos!T203="",0,IF(AND(T$1008&lt;&gt;"",Datos!T203=T$1008),0,IF(T$1004=0,0,1-CHOOSE(T$1004,IF(ISNUMBER(Datos!T203),AND(OR(T$1005="",Datos!T203&gt;=T$1005),OR(T$1006="",Datos!T203&lt;=T$1006)),FALSE),IF(ISNUMBER(Datos!T203),AND(Datos!T203=INT(Datos!T203),AND(OR(T$1005="",Datos!T203&gt;=T$1005),OR(T$1006="",Datos!T203&lt;=T$1006))),FALSE),OR(ISNUMBER(FIND(";"&amp;UPPER(TRIM(Datos!T203&amp;""))&amp;"=",T$1007)),ISNUMBER(FIND(";"&amp;UPPER(TRIM(Datos!T203&amp;""))&amp;";",T$1007))),OR(UPPER(TRIM(Datos!T203&amp;""))="SÍ",UPPER(TRIM(Datos!T203&amp;""))="SI",UPPER(TRIM(Datos!T203&amp;""))="NO"),IF(ISNUMBER(Datos!T203),AND(OR(T$1005="",Datos!T203&gt;=T$1005),OR(T$1006="",Datos!T203&lt;=T$1006)),FALSE),TRUE))))</f>
        <v>0.0</v>
      </c>
      <c r="U203">
        <f>IF(Datos!U203="",0,IF(AND(U$1008&lt;&gt;"",Datos!U203=U$1008),0,IF(U$1004=0,0,1-CHOOSE(U$1004,IF(ISNUMBER(Datos!U203),AND(OR(U$1005="",Datos!U203&gt;=U$1005),OR(U$1006="",Datos!U203&lt;=U$1006)),FALSE),IF(ISNUMBER(Datos!U203),AND(Datos!U203=INT(Datos!U203),AND(OR(U$1005="",Datos!U203&gt;=U$1005),OR(U$1006="",Datos!U203&lt;=U$1006))),FALSE),OR(ISNUMBER(FIND(";"&amp;UPPER(TRIM(Datos!U203&amp;""))&amp;"=",U$1007)),ISNUMBER(FIND(";"&amp;UPPER(TRIM(Datos!U203&amp;""))&amp;";",U$1007))),OR(UPPER(TRIM(Datos!U203&amp;""))="SÍ",UPPER(TRIM(Datos!U203&amp;""))="SI",UPPER(TRIM(Datos!U203&amp;""))="NO"),IF(ISNUMBER(Datos!U203),AND(OR(U$1005="",Datos!U203&gt;=U$1005),OR(U$1006="",Datos!U203&lt;=U$1006)),FALSE),TRUE))))</f>
        <v>0.0</v>
      </c>
      <c r="V203">
        <f>IF(Datos!V203="",0,IF(AND(V$1008&lt;&gt;"",Datos!V203=V$1008),0,IF(V$1004=0,0,1-CHOOSE(V$1004,IF(ISNUMBER(Datos!V203),AND(OR(V$1005="",Datos!V203&gt;=V$1005),OR(V$1006="",Datos!V203&lt;=V$1006)),FALSE),IF(ISNUMBER(Datos!V203),AND(Datos!V203=INT(Datos!V203),AND(OR(V$1005="",Datos!V203&gt;=V$1005),OR(V$1006="",Datos!V203&lt;=V$1006))),FALSE),OR(ISNUMBER(FIND(";"&amp;UPPER(TRIM(Datos!V203&amp;""))&amp;"=",V$1007)),ISNUMBER(FIND(";"&amp;UPPER(TRIM(Datos!V203&amp;""))&amp;";",V$1007))),OR(UPPER(TRIM(Datos!V203&amp;""))="SÍ",UPPER(TRIM(Datos!V203&amp;""))="SI",UPPER(TRIM(Datos!V203&amp;""))="NO"),IF(ISNUMBER(Datos!V203),AND(OR(V$1005="",Datos!V203&gt;=V$1005),OR(V$1006="",Datos!V203&lt;=V$1006)),FALSE),TRUE))))</f>
        <v>0.0</v>
      </c>
      <c r="W203">
        <f>IF(Datos!W203="",0,IF(AND(W$1008&lt;&gt;"",Datos!W203=W$1008),0,IF(W$1004=0,0,1-CHOOSE(W$1004,IF(ISNUMBER(Datos!W203),AND(OR(W$1005="",Datos!W203&gt;=W$1005),OR(W$1006="",Datos!W203&lt;=W$1006)),FALSE),IF(ISNUMBER(Datos!W203),AND(Datos!W203=INT(Datos!W203),AND(OR(W$1005="",Datos!W203&gt;=W$1005),OR(W$1006="",Datos!W203&lt;=W$1006))),FALSE),OR(ISNUMBER(FIND(";"&amp;UPPER(TRIM(Datos!W203&amp;""))&amp;"=",W$1007)),ISNUMBER(FIND(";"&amp;UPPER(TRIM(Datos!W203&amp;""))&amp;";",W$1007))),OR(UPPER(TRIM(Datos!W203&amp;""))="SÍ",UPPER(TRIM(Datos!W203&amp;""))="SI",UPPER(TRIM(Datos!W203&amp;""))="NO"),IF(ISNUMBER(Datos!W203),AND(OR(W$1005="",Datos!W203&gt;=W$1005),OR(W$1006="",Datos!W203&lt;=W$1006)),FALSE),TRUE))))</f>
        <v>0.0</v>
      </c>
      <c r="X203">
        <f>IF(Datos!X203="",0,IF(AND(X$1008&lt;&gt;"",Datos!X203=X$1008),0,IF(X$1004=0,0,1-CHOOSE(X$1004,IF(ISNUMBER(Datos!X203),AND(OR(X$1005="",Datos!X203&gt;=X$1005),OR(X$1006="",Datos!X203&lt;=X$1006)),FALSE),IF(ISNUMBER(Datos!X203),AND(Datos!X203=INT(Datos!X203),AND(OR(X$1005="",Datos!X203&gt;=X$1005),OR(X$1006="",Datos!X203&lt;=X$1006))),FALSE),OR(ISNUMBER(FIND(";"&amp;UPPER(TRIM(Datos!X203&amp;""))&amp;"=",X$1007)),ISNUMBER(FIND(";"&amp;UPPER(TRIM(Datos!X203&amp;""))&amp;";",X$1007))),OR(UPPER(TRIM(Datos!X203&amp;""))="SÍ",UPPER(TRIM(Datos!X203&amp;""))="SI",UPPER(TRIM(Datos!X203&amp;""))="NO"),IF(ISNUMBER(Datos!X203),AND(OR(X$1005="",Datos!X203&gt;=X$1005),OR(X$1006="",Datos!X203&lt;=X$1006)),FALSE),TRUE))))</f>
        <v>0.0</v>
      </c>
      <c r="Y203">
        <f>IF(Datos!Y203="",0,IF(AND(Y$1008&lt;&gt;"",Datos!Y203=Y$1008),0,IF(Y$1004=0,0,1-CHOOSE(Y$1004,IF(ISNUMBER(Datos!Y203),AND(OR(Y$1005="",Datos!Y203&gt;=Y$1005),OR(Y$1006="",Datos!Y203&lt;=Y$1006)),FALSE),IF(ISNUMBER(Datos!Y203),AND(Datos!Y203=INT(Datos!Y203),AND(OR(Y$1005="",Datos!Y203&gt;=Y$1005),OR(Y$1006="",Datos!Y203&lt;=Y$1006))),FALSE),OR(ISNUMBER(FIND(";"&amp;UPPER(TRIM(Datos!Y203&amp;""))&amp;"=",Y$1007)),ISNUMBER(FIND(";"&amp;UPPER(TRIM(Datos!Y203&amp;""))&amp;";",Y$1007))),OR(UPPER(TRIM(Datos!Y203&amp;""))="SÍ",UPPER(TRIM(Datos!Y203&amp;""))="SI",UPPER(TRIM(Datos!Y203&amp;""))="NO"),IF(ISNUMBER(Datos!Y203),AND(OR(Y$1005="",Datos!Y203&gt;=Y$1005),OR(Y$1006="",Datos!Y203&lt;=Y$1006)),FALSE),TRUE))))</f>
        <v>0.0</v>
      </c>
      <c r="Z203">
        <f>IF(Datos!Z203="",0,IF(AND(Z$1008&lt;&gt;"",Datos!Z203=Z$1008),0,IF(Z$1004=0,0,1-CHOOSE(Z$1004,IF(ISNUMBER(Datos!Z203),AND(OR(Z$1005="",Datos!Z203&gt;=Z$1005),OR(Z$1006="",Datos!Z203&lt;=Z$1006)),FALSE),IF(ISNUMBER(Datos!Z203),AND(Datos!Z203=INT(Datos!Z203),AND(OR(Z$1005="",Datos!Z203&gt;=Z$1005),OR(Z$1006="",Datos!Z203&lt;=Z$1006))),FALSE),OR(ISNUMBER(FIND(";"&amp;UPPER(TRIM(Datos!Z203&amp;""))&amp;"=",Z$1007)),ISNUMBER(FIND(";"&amp;UPPER(TRIM(Datos!Z203&amp;""))&amp;";",Z$1007))),OR(UPPER(TRIM(Datos!Z203&amp;""))="SÍ",UPPER(TRIM(Datos!Z203&amp;""))="SI",UPPER(TRIM(Datos!Z203&amp;""))="NO"),IF(ISNUMBER(Datos!Z203),AND(OR(Z$1005="",Datos!Z203&gt;=Z$1005),OR(Z$1006="",Datos!Z203&lt;=Z$1006)),FALSE),TRUE))))</f>
        <v>0.0</v>
      </c>
      <c r="AA203">
        <f>IF(Datos!AA203="",0,IF(AND(AA$1008&lt;&gt;"",Datos!AA203=AA$1008),0,IF(AA$1004=0,0,1-CHOOSE(AA$1004,IF(ISNUMBER(Datos!AA203),AND(OR(AA$1005="",Datos!AA203&gt;=AA$1005),OR(AA$1006="",Datos!AA203&lt;=AA$1006)),FALSE),IF(ISNUMBER(Datos!AA203),AND(Datos!AA203=INT(Datos!AA203),AND(OR(AA$1005="",Datos!AA203&gt;=AA$1005),OR(AA$1006="",Datos!AA203&lt;=AA$1006))),FALSE),OR(ISNUMBER(FIND(";"&amp;UPPER(TRIM(Datos!AA203&amp;""))&amp;"=",AA$1007)),ISNUMBER(FIND(";"&amp;UPPER(TRIM(Datos!AA203&amp;""))&amp;";",AA$1007))),OR(UPPER(TRIM(Datos!AA203&amp;""))="SÍ",UPPER(TRIM(Datos!AA203&amp;""))="SI",UPPER(TRIM(Datos!AA203&amp;""))="NO"),IF(ISNUMBER(Datos!AA203),AND(OR(AA$1005="",Datos!AA203&gt;=AA$1005),OR(AA$1006="",Datos!AA203&lt;=AA$1006)),FALSE),TRUE))))</f>
        <v>0.0</v>
      </c>
      <c r="AB203">
        <f>IF(Datos!AB203="",0,IF(AND(AB$1008&lt;&gt;"",Datos!AB203=AB$1008),0,IF(AB$1004=0,0,1-CHOOSE(AB$1004,IF(ISNUMBER(Datos!AB203),AND(OR(AB$1005="",Datos!AB203&gt;=AB$1005),OR(AB$1006="",Datos!AB203&lt;=AB$1006)),FALSE),IF(ISNUMBER(Datos!AB203),AND(Datos!AB203=INT(Datos!AB203),AND(OR(AB$1005="",Datos!AB203&gt;=AB$1005),OR(AB$1006="",Datos!AB203&lt;=AB$1006))),FALSE),OR(ISNUMBER(FIND(";"&amp;UPPER(TRIM(Datos!AB203&amp;""))&amp;"=",AB$1007)),ISNUMBER(FIND(";"&amp;UPPER(TRIM(Datos!AB203&amp;""))&amp;";",AB$1007))),OR(UPPER(TRIM(Datos!AB203&amp;""))="SÍ",UPPER(TRIM(Datos!AB203&amp;""))="SI",UPPER(TRIM(Datos!AB203&amp;""))="NO"),IF(ISNUMBER(Datos!AB203),AND(OR(AB$1005="",Datos!AB203&gt;=AB$1005),OR(AB$1006="",Datos!AB203&lt;=AB$1006)),FALSE),TRUE))))</f>
        <v>0.0</v>
      </c>
      <c r="AC203">
        <f>IF(Datos!AC203="",0,IF(AND(AC$1008&lt;&gt;"",Datos!AC203=AC$1008),0,IF(AC$1004=0,0,1-CHOOSE(AC$1004,IF(ISNUMBER(Datos!AC203),AND(OR(AC$1005="",Datos!AC203&gt;=AC$1005),OR(AC$1006="",Datos!AC203&lt;=AC$1006)),FALSE),IF(ISNUMBER(Datos!AC203),AND(Datos!AC203=INT(Datos!AC203),AND(OR(AC$1005="",Datos!AC203&gt;=AC$1005),OR(AC$1006="",Datos!AC203&lt;=AC$1006))),FALSE),OR(ISNUMBER(FIND(";"&amp;UPPER(TRIM(Datos!AC203&amp;""))&amp;"=",AC$1007)),ISNUMBER(FIND(";"&amp;UPPER(TRIM(Datos!AC203&amp;""))&amp;";",AC$1007))),OR(UPPER(TRIM(Datos!AC203&amp;""))="SÍ",UPPER(TRIM(Datos!AC203&amp;""))="SI",UPPER(TRIM(Datos!AC203&amp;""))="NO"),IF(ISNUMBER(Datos!AC203),AND(OR(AC$1005="",Datos!AC203&gt;=AC$1005),OR(AC$1006="",Datos!AC203&lt;=AC$1006)),FALSE),TRUE))))</f>
        <v>0.0</v>
      </c>
      <c r="AD203">
        <f>IF(Datos!AD203="",0,IF(AND(AD$1008&lt;&gt;"",Datos!AD203=AD$1008),0,IF(AD$1004=0,0,1-CHOOSE(AD$1004,IF(ISNUMBER(Datos!AD203),AND(OR(AD$1005="",Datos!AD203&gt;=AD$1005),OR(AD$1006="",Datos!AD203&lt;=AD$1006)),FALSE),IF(ISNUMBER(Datos!AD203),AND(Datos!AD203=INT(Datos!AD203),AND(OR(AD$1005="",Datos!AD203&gt;=AD$1005),OR(AD$1006="",Datos!AD203&lt;=AD$1006))),FALSE),OR(ISNUMBER(FIND(";"&amp;UPPER(TRIM(Datos!AD203&amp;""))&amp;"=",AD$1007)),ISNUMBER(FIND(";"&amp;UPPER(TRIM(Datos!AD203&amp;""))&amp;";",AD$1007))),OR(UPPER(TRIM(Datos!AD203&amp;""))="SÍ",UPPER(TRIM(Datos!AD203&amp;""))="SI",UPPER(TRIM(Datos!AD203&amp;""))="NO"),IF(ISNUMBER(Datos!AD203),AND(OR(AD$1005="",Datos!AD203&gt;=AD$1005),OR(AD$1006="",Datos!AD203&lt;=AD$1006)),FALSE),TRUE))))</f>
        <v>0.0</v>
      </c>
      <c r="AE203">
        <f>IF(Datos!AE203="",0,IF(AND(AE$1008&lt;&gt;"",Datos!AE203=AE$1008),0,IF(AE$1004=0,0,1-CHOOSE(AE$1004,IF(ISNUMBER(Datos!AE203),AND(OR(AE$1005="",Datos!AE203&gt;=AE$1005),OR(AE$1006="",Datos!AE203&lt;=AE$1006)),FALSE),IF(ISNUMBER(Datos!AE203),AND(Datos!AE203=INT(Datos!AE203),AND(OR(AE$1005="",Datos!AE203&gt;=AE$1005),OR(AE$1006="",Datos!AE203&lt;=AE$1006))),FALSE),OR(ISNUMBER(FIND(";"&amp;UPPER(TRIM(Datos!AE203&amp;""))&amp;"=",AE$1007)),ISNUMBER(FIND(";"&amp;UPPER(TRIM(Datos!AE203&amp;""))&amp;";",AE$1007))),OR(UPPER(TRIM(Datos!AE203&amp;""))="SÍ",UPPER(TRIM(Datos!AE203&amp;""))="SI",UPPER(TRIM(Datos!AE203&amp;""))="NO"),IF(ISNUMBER(Datos!AE203),AND(OR(AE$1005="",Datos!AE203&gt;=AE$1005),OR(AE$1006="",Datos!AE203&lt;=AE$1006)),FALSE),TRUE))))</f>
        <v>0.0</v>
      </c>
    </row>
    <row r="204" spans="2:31">
      <c r="B204">
        <f>IF(Datos!B204="",0,IF(AND(B$1008&lt;&gt;"",Datos!B204=B$1008),0,IF(B$1004=0,0,1-CHOOSE(B$1004,IF(ISNUMBER(Datos!B204),AND(OR(B$1005="",Datos!B204&gt;=B$1005),OR(B$1006="",Datos!B204&lt;=B$1006)),FALSE),IF(ISNUMBER(Datos!B204),AND(Datos!B204=INT(Datos!B204),AND(OR(B$1005="",Datos!B204&gt;=B$1005),OR(B$1006="",Datos!B204&lt;=B$1006))),FALSE),OR(ISNUMBER(FIND(";"&amp;UPPER(TRIM(Datos!B204&amp;""))&amp;"=",B$1007)),ISNUMBER(FIND(";"&amp;UPPER(TRIM(Datos!B204&amp;""))&amp;";",B$1007))),OR(UPPER(TRIM(Datos!B204&amp;""))="SÍ",UPPER(TRIM(Datos!B204&amp;""))="SI",UPPER(TRIM(Datos!B204&amp;""))="NO"),IF(ISNUMBER(Datos!B204),AND(OR(B$1005="",Datos!B204&gt;=B$1005),OR(B$1006="",Datos!B204&lt;=B$1006)),FALSE),TRUE))))</f>
        <v>0.0</v>
      </c>
      <c r="C204">
        <f>IF(Datos!C204="",0,IF(AND(C$1008&lt;&gt;"",Datos!C204=C$1008),0,IF(C$1004=0,0,1-CHOOSE(C$1004,IF(ISNUMBER(Datos!C204),AND(OR(C$1005="",Datos!C204&gt;=C$1005),OR(C$1006="",Datos!C204&lt;=C$1006)),FALSE),IF(ISNUMBER(Datos!C204),AND(Datos!C204=INT(Datos!C204),AND(OR(C$1005="",Datos!C204&gt;=C$1005),OR(C$1006="",Datos!C204&lt;=C$1006))),FALSE),OR(ISNUMBER(FIND(";"&amp;UPPER(TRIM(Datos!C204&amp;""))&amp;"=",C$1007)),ISNUMBER(FIND(";"&amp;UPPER(TRIM(Datos!C204&amp;""))&amp;";",C$1007))),OR(UPPER(TRIM(Datos!C204&amp;""))="SÍ",UPPER(TRIM(Datos!C204&amp;""))="SI",UPPER(TRIM(Datos!C204&amp;""))="NO"),IF(ISNUMBER(Datos!C204),AND(OR(C$1005="",Datos!C204&gt;=C$1005),OR(C$1006="",Datos!C204&lt;=C$1006)),FALSE),TRUE))))</f>
        <v>0.0</v>
      </c>
      <c r="D204">
        <f>IF(Datos!D204="",0,IF(AND(D$1008&lt;&gt;"",Datos!D204=D$1008),0,IF(D$1004=0,0,1-CHOOSE(D$1004,IF(ISNUMBER(Datos!D204),AND(OR(D$1005="",Datos!D204&gt;=D$1005),OR(D$1006="",Datos!D204&lt;=D$1006)),FALSE),IF(ISNUMBER(Datos!D204),AND(Datos!D204=INT(Datos!D204),AND(OR(D$1005="",Datos!D204&gt;=D$1005),OR(D$1006="",Datos!D204&lt;=D$1006))),FALSE),OR(ISNUMBER(FIND(";"&amp;UPPER(TRIM(Datos!D204&amp;""))&amp;"=",D$1007)),ISNUMBER(FIND(";"&amp;UPPER(TRIM(Datos!D204&amp;""))&amp;";",D$1007))),OR(UPPER(TRIM(Datos!D204&amp;""))="SÍ",UPPER(TRIM(Datos!D204&amp;""))="SI",UPPER(TRIM(Datos!D204&amp;""))="NO"),IF(ISNUMBER(Datos!D204),AND(OR(D$1005="",Datos!D204&gt;=D$1005),OR(D$1006="",Datos!D204&lt;=D$1006)),FALSE),TRUE))))</f>
        <v>0.0</v>
      </c>
      <c r="E204">
        <f>IF(Datos!E204="",0,IF(AND(E$1008&lt;&gt;"",Datos!E204=E$1008),0,IF(E$1004=0,0,1-CHOOSE(E$1004,IF(ISNUMBER(Datos!E204),AND(OR(E$1005="",Datos!E204&gt;=E$1005),OR(E$1006="",Datos!E204&lt;=E$1006)),FALSE),IF(ISNUMBER(Datos!E204),AND(Datos!E204=INT(Datos!E204),AND(OR(E$1005="",Datos!E204&gt;=E$1005),OR(E$1006="",Datos!E204&lt;=E$1006))),FALSE),OR(ISNUMBER(FIND(";"&amp;UPPER(TRIM(Datos!E204&amp;""))&amp;"=",E$1007)),ISNUMBER(FIND(";"&amp;UPPER(TRIM(Datos!E204&amp;""))&amp;";",E$1007))),OR(UPPER(TRIM(Datos!E204&amp;""))="SÍ",UPPER(TRIM(Datos!E204&amp;""))="SI",UPPER(TRIM(Datos!E204&amp;""))="NO"),IF(ISNUMBER(Datos!E204),AND(OR(E$1005="",Datos!E204&gt;=E$1005),OR(E$1006="",Datos!E204&lt;=E$1006)),FALSE),TRUE))))</f>
        <v>0.0</v>
      </c>
      <c r="F204">
        <f>IF(Datos!F204="",0,IF(AND(F$1008&lt;&gt;"",Datos!F204=F$1008),0,IF(F$1004=0,0,1-CHOOSE(F$1004,IF(ISNUMBER(Datos!F204),AND(OR(F$1005="",Datos!F204&gt;=F$1005),OR(F$1006="",Datos!F204&lt;=F$1006)),FALSE),IF(ISNUMBER(Datos!F204),AND(Datos!F204=INT(Datos!F204),AND(OR(F$1005="",Datos!F204&gt;=F$1005),OR(F$1006="",Datos!F204&lt;=F$1006))),FALSE),OR(ISNUMBER(FIND(";"&amp;UPPER(TRIM(Datos!F204&amp;""))&amp;"=",F$1007)),ISNUMBER(FIND(";"&amp;UPPER(TRIM(Datos!F204&amp;""))&amp;";",F$1007))),OR(UPPER(TRIM(Datos!F204&amp;""))="SÍ",UPPER(TRIM(Datos!F204&amp;""))="SI",UPPER(TRIM(Datos!F204&amp;""))="NO"),IF(ISNUMBER(Datos!F204),AND(OR(F$1005="",Datos!F204&gt;=F$1005),OR(F$1006="",Datos!F204&lt;=F$1006)),FALSE),TRUE))))</f>
        <v>0.0</v>
      </c>
      <c r="G204">
        <f>IF(Datos!G204="",0,IF(AND(G$1008&lt;&gt;"",Datos!G204=G$1008),0,IF(G$1004=0,0,1-CHOOSE(G$1004,IF(ISNUMBER(Datos!G204),AND(OR(G$1005="",Datos!G204&gt;=G$1005),OR(G$1006="",Datos!G204&lt;=G$1006)),FALSE),IF(ISNUMBER(Datos!G204),AND(Datos!G204=INT(Datos!G204),AND(OR(G$1005="",Datos!G204&gt;=G$1005),OR(G$1006="",Datos!G204&lt;=G$1006))),FALSE),OR(ISNUMBER(FIND(";"&amp;UPPER(TRIM(Datos!G204&amp;""))&amp;"=",G$1007)),ISNUMBER(FIND(";"&amp;UPPER(TRIM(Datos!G204&amp;""))&amp;";",G$1007))),OR(UPPER(TRIM(Datos!G204&amp;""))="SÍ",UPPER(TRIM(Datos!G204&amp;""))="SI",UPPER(TRIM(Datos!G204&amp;""))="NO"),IF(ISNUMBER(Datos!G204),AND(OR(G$1005="",Datos!G204&gt;=G$1005),OR(G$1006="",Datos!G204&lt;=G$1006)),FALSE),TRUE))))</f>
        <v>0.0</v>
      </c>
      <c r="H204">
        <f>IF(Datos!H204="",0,IF(AND(H$1008&lt;&gt;"",Datos!H204=H$1008),0,IF(H$1004=0,0,1-CHOOSE(H$1004,IF(ISNUMBER(Datos!H204),AND(OR(H$1005="",Datos!H204&gt;=H$1005),OR(H$1006="",Datos!H204&lt;=H$1006)),FALSE),IF(ISNUMBER(Datos!H204),AND(Datos!H204=INT(Datos!H204),AND(OR(H$1005="",Datos!H204&gt;=H$1005),OR(H$1006="",Datos!H204&lt;=H$1006))),FALSE),OR(ISNUMBER(FIND(";"&amp;UPPER(TRIM(Datos!H204&amp;""))&amp;"=",H$1007)),ISNUMBER(FIND(";"&amp;UPPER(TRIM(Datos!H204&amp;""))&amp;";",H$1007))),OR(UPPER(TRIM(Datos!H204&amp;""))="SÍ",UPPER(TRIM(Datos!H204&amp;""))="SI",UPPER(TRIM(Datos!H204&amp;""))="NO"),IF(ISNUMBER(Datos!H204),AND(OR(H$1005="",Datos!H204&gt;=H$1005),OR(H$1006="",Datos!H204&lt;=H$1006)),FALSE),TRUE))))</f>
        <v>0.0</v>
      </c>
      <c r="I204">
        <f>IF(Datos!I204="",0,IF(AND(I$1008&lt;&gt;"",Datos!I204=I$1008),0,IF(I$1004=0,0,1-CHOOSE(I$1004,IF(ISNUMBER(Datos!I204),AND(OR(I$1005="",Datos!I204&gt;=I$1005),OR(I$1006="",Datos!I204&lt;=I$1006)),FALSE),IF(ISNUMBER(Datos!I204),AND(Datos!I204=INT(Datos!I204),AND(OR(I$1005="",Datos!I204&gt;=I$1005),OR(I$1006="",Datos!I204&lt;=I$1006))),FALSE),OR(ISNUMBER(FIND(";"&amp;UPPER(TRIM(Datos!I204&amp;""))&amp;"=",I$1007)),ISNUMBER(FIND(";"&amp;UPPER(TRIM(Datos!I204&amp;""))&amp;";",I$1007))),OR(UPPER(TRIM(Datos!I204&amp;""))="SÍ",UPPER(TRIM(Datos!I204&amp;""))="SI",UPPER(TRIM(Datos!I204&amp;""))="NO"),IF(ISNUMBER(Datos!I204),AND(OR(I$1005="",Datos!I204&gt;=I$1005),OR(I$1006="",Datos!I204&lt;=I$1006)),FALSE),TRUE))))</f>
        <v>0.0</v>
      </c>
      <c r="J204">
        <f>IF(Datos!J204="",0,IF(AND(J$1008&lt;&gt;"",Datos!J204=J$1008),0,IF(J$1004=0,0,1-CHOOSE(J$1004,IF(ISNUMBER(Datos!J204),AND(OR(J$1005="",Datos!J204&gt;=J$1005),OR(J$1006="",Datos!J204&lt;=J$1006)),FALSE),IF(ISNUMBER(Datos!J204),AND(Datos!J204=INT(Datos!J204),AND(OR(J$1005="",Datos!J204&gt;=J$1005),OR(J$1006="",Datos!J204&lt;=J$1006))),FALSE),OR(ISNUMBER(FIND(";"&amp;UPPER(TRIM(Datos!J204&amp;""))&amp;"=",J$1007)),ISNUMBER(FIND(";"&amp;UPPER(TRIM(Datos!J204&amp;""))&amp;";",J$1007))),OR(UPPER(TRIM(Datos!J204&amp;""))="SÍ",UPPER(TRIM(Datos!J204&amp;""))="SI",UPPER(TRIM(Datos!J204&amp;""))="NO"),IF(ISNUMBER(Datos!J204),AND(OR(J$1005="",Datos!J204&gt;=J$1005),OR(J$1006="",Datos!J204&lt;=J$1006)),FALSE),TRUE))))</f>
        <v>0.0</v>
      </c>
      <c r="K204">
        <f>IF(Datos!K204="",0,IF(AND(K$1008&lt;&gt;"",Datos!K204=K$1008),0,IF(K$1004=0,0,1-CHOOSE(K$1004,IF(ISNUMBER(Datos!K204),AND(OR(K$1005="",Datos!K204&gt;=K$1005),OR(K$1006="",Datos!K204&lt;=K$1006)),FALSE),IF(ISNUMBER(Datos!K204),AND(Datos!K204=INT(Datos!K204),AND(OR(K$1005="",Datos!K204&gt;=K$1005),OR(K$1006="",Datos!K204&lt;=K$1006))),FALSE),OR(ISNUMBER(FIND(";"&amp;UPPER(TRIM(Datos!K204&amp;""))&amp;"=",K$1007)),ISNUMBER(FIND(";"&amp;UPPER(TRIM(Datos!K204&amp;""))&amp;";",K$1007))),OR(UPPER(TRIM(Datos!K204&amp;""))="SÍ",UPPER(TRIM(Datos!K204&amp;""))="SI",UPPER(TRIM(Datos!K204&amp;""))="NO"),IF(ISNUMBER(Datos!K204),AND(OR(K$1005="",Datos!K204&gt;=K$1005),OR(K$1006="",Datos!K204&lt;=K$1006)),FALSE),TRUE))))</f>
        <v>0.0</v>
      </c>
      <c r="L204">
        <f>IF(Datos!L204="",0,IF(AND(L$1008&lt;&gt;"",Datos!L204=L$1008),0,IF(L$1004=0,0,1-CHOOSE(L$1004,IF(ISNUMBER(Datos!L204),AND(OR(L$1005="",Datos!L204&gt;=L$1005),OR(L$1006="",Datos!L204&lt;=L$1006)),FALSE),IF(ISNUMBER(Datos!L204),AND(Datos!L204=INT(Datos!L204),AND(OR(L$1005="",Datos!L204&gt;=L$1005),OR(L$1006="",Datos!L204&lt;=L$1006))),FALSE),OR(ISNUMBER(FIND(";"&amp;UPPER(TRIM(Datos!L204&amp;""))&amp;"=",L$1007)),ISNUMBER(FIND(";"&amp;UPPER(TRIM(Datos!L204&amp;""))&amp;";",L$1007))),OR(UPPER(TRIM(Datos!L204&amp;""))="SÍ",UPPER(TRIM(Datos!L204&amp;""))="SI",UPPER(TRIM(Datos!L204&amp;""))="NO"),IF(ISNUMBER(Datos!L204),AND(OR(L$1005="",Datos!L204&gt;=L$1005),OR(L$1006="",Datos!L204&lt;=L$1006)),FALSE),TRUE))))</f>
        <v>0.0</v>
      </c>
      <c r="M204">
        <f>IF(Datos!M204="",0,IF(AND(M$1008&lt;&gt;"",Datos!M204=M$1008),0,IF(M$1004=0,0,1-CHOOSE(M$1004,IF(ISNUMBER(Datos!M204),AND(OR(M$1005="",Datos!M204&gt;=M$1005),OR(M$1006="",Datos!M204&lt;=M$1006)),FALSE),IF(ISNUMBER(Datos!M204),AND(Datos!M204=INT(Datos!M204),AND(OR(M$1005="",Datos!M204&gt;=M$1005),OR(M$1006="",Datos!M204&lt;=M$1006))),FALSE),OR(ISNUMBER(FIND(";"&amp;UPPER(TRIM(Datos!M204&amp;""))&amp;"=",M$1007)),ISNUMBER(FIND(";"&amp;UPPER(TRIM(Datos!M204&amp;""))&amp;";",M$1007))),OR(UPPER(TRIM(Datos!M204&amp;""))="SÍ",UPPER(TRIM(Datos!M204&amp;""))="SI",UPPER(TRIM(Datos!M204&amp;""))="NO"),IF(ISNUMBER(Datos!M204),AND(OR(M$1005="",Datos!M204&gt;=M$1005),OR(M$1006="",Datos!M204&lt;=M$1006)),FALSE),TRUE))))</f>
        <v>0.0</v>
      </c>
      <c r="N204">
        <f>IF(Datos!N204="",0,IF(AND(N$1008&lt;&gt;"",Datos!N204=N$1008),0,IF(N$1004=0,0,1-CHOOSE(N$1004,IF(ISNUMBER(Datos!N204),AND(OR(N$1005="",Datos!N204&gt;=N$1005),OR(N$1006="",Datos!N204&lt;=N$1006)),FALSE),IF(ISNUMBER(Datos!N204),AND(Datos!N204=INT(Datos!N204),AND(OR(N$1005="",Datos!N204&gt;=N$1005),OR(N$1006="",Datos!N204&lt;=N$1006))),FALSE),OR(ISNUMBER(FIND(";"&amp;UPPER(TRIM(Datos!N204&amp;""))&amp;"=",N$1007)),ISNUMBER(FIND(";"&amp;UPPER(TRIM(Datos!N204&amp;""))&amp;";",N$1007))),OR(UPPER(TRIM(Datos!N204&amp;""))="SÍ",UPPER(TRIM(Datos!N204&amp;""))="SI",UPPER(TRIM(Datos!N204&amp;""))="NO"),IF(ISNUMBER(Datos!N204),AND(OR(N$1005="",Datos!N204&gt;=N$1005),OR(N$1006="",Datos!N204&lt;=N$1006)),FALSE),TRUE))))</f>
        <v>0.0</v>
      </c>
      <c r="O204">
        <f>IF(Datos!O204="",0,IF(AND(O$1008&lt;&gt;"",Datos!O204=O$1008),0,IF(O$1004=0,0,1-CHOOSE(O$1004,IF(ISNUMBER(Datos!O204),AND(OR(O$1005="",Datos!O204&gt;=O$1005),OR(O$1006="",Datos!O204&lt;=O$1006)),FALSE),IF(ISNUMBER(Datos!O204),AND(Datos!O204=INT(Datos!O204),AND(OR(O$1005="",Datos!O204&gt;=O$1005),OR(O$1006="",Datos!O204&lt;=O$1006))),FALSE),OR(ISNUMBER(FIND(";"&amp;UPPER(TRIM(Datos!O204&amp;""))&amp;"=",O$1007)),ISNUMBER(FIND(";"&amp;UPPER(TRIM(Datos!O204&amp;""))&amp;";",O$1007))),OR(UPPER(TRIM(Datos!O204&amp;""))="SÍ",UPPER(TRIM(Datos!O204&amp;""))="SI",UPPER(TRIM(Datos!O204&amp;""))="NO"),IF(ISNUMBER(Datos!O204),AND(OR(O$1005="",Datos!O204&gt;=O$1005),OR(O$1006="",Datos!O204&lt;=O$1006)),FALSE),TRUE))))</f>
        <v>0.0</v>
      </c>
      <c r="P204">
        <f>IF(Datos!P204="",0,IF(AND(P$1008&lt;&gt;"",Datos!P204=P$1008),0,IF(P$1004=0,0,1-CHOOSE(P$1004,IF(ISNUMBER(Datos!P204),AND(OR(P$1005="",Datos!P204&gt;=P$1005),OR(P$1006="",Datos!P204&lt;=P$1006)),FALSE),IF(ISNUMBER(Datos!P204),AND(Datos!P204=INT(Datos!P204),AND(OR(P$1005="",Datos!P204&gt;=P$1005),OR(P$1006="",Datos!P204&lt;=P$1006))),FALSE),OR(ISNUMBER(FIND(";"&amp;UPPER(TRIM(Datos!P204&amp;""))&amp;"=",P$1007)),ISNUMBER(FIND(";"&amp;UPPER(TRIM(Datos!P204&amp;""))&amp;";",P$1007))),OR(UPPER(TRIM(Datos!P204&amp;""))="SÍ",UPPER(TRIM(Datos!P204&amp;""))="SI",UPPER(TRIM(Datos!P204&amp;""))="NO"),IF(ISNUMBER(Datos!P204),AND(OR(P$1005="",Datos!P204&gt;=P$1005),OR(P$1006="",Datos!P204&lt;=P$1006)),FALSE),TRUE))))</f>
        <v>0.0</v>
      </c>
      <c r="Q204">
        <f>IF(Datos!Q204="",0,IF(AND(Q$1008&lt;&gt;"",Datos!Q204=Q$1008),0,IF(Q$1004=0,0,1-CHOOSE(Q$1004,IF(ISNUMBER(Datos!Q204),AND(OR(Q$1005="",Datos!Q204&gt;=Q$1005),OR(Q$1006="",Datos!Q204&lt;=Q$1006)),FALSE),IF(ISNUMBER(Datos!Q204),AND(Datos!Q204=INT(Datos!Q204),AND(OR(Q$1005="",Datos!Q204&gt;=Q$1005),OR(Q$1006="",Datos!Q204&lt;=Q$1006))),FALSE),OR(ISNUMBER(FIND(";"&amp;UPPER(TRIM(Datos!Q204&amp;""))&amp;"=",Q$1007)),ISNUMBER(FIND(";"&amp;UPPER(TRIM(Datos!Q204&amp;""))&amp;";",Q$1007))),OR(UPPER(TRIM(Datos!Q204&amp;""))="SÍ",UPPER(TRIM(Datos!Q204&amp;""))="SI",UPPER(TRIM(Datos!Q204&amp;""))="NO"),IF(ISNUMBER(Datos!Q204),AND(OR(Q$1005="",Datos!Q204&gt;=Q$1005),OR(Q$1006="",Datos!Q204&lt;=Q$1006)),FALSE),TRUE))))</f>
        <v>0.0</v>
      </c>
      <c r="R204">
        <f>IF(Datos!R204="",0,IF(AND(R$1008&lt;&gt;"",Datos!R204=R$1008),0,IF(R$1004=0,0,1-CHOOSE(R$1004,IF(ISNUMBER(Datos!R204),AND(OR(R$1005="",Datos!R204&gt;=R$1005),OR(R$1006="",Datos!R204&lt;=R$1006)),FALSE),IF(ISNUMBER(Datos!R204),AND(Datos!R204=INT(Datos!R204),AND(OR(R$1005="",Datos!R204&gt;=R$1005),OR(R$1006="",Datos!R204&lt;=R$1006))),FALSE),OR(ISNUMBER(FIND(";"&amp;UPPER(TRIM(Datos!R204&amp;""))&amp;"=",R$1007)),ISNUMBER(FIND(";"&amp;UPPER(TRIM(Datos!R204&amp;""))&amp;";",R$1007))),OR(UPPER(TRIM(Datos!R204&amp;""))="SÍ",UPPER(TRIM(Datos!R204&amp;""))="SI",UPPER(TRIM(Datos!R204&amp;""))="NO"),IF(ISNUMBER(Datos!R204),AND(OR(R$1005="",Datos!R204&gt;=R$1005),OR(R$1006="",Datos!R204&lt;=R$1006)),FALSE),TRUE))))</f>
        <v>0.0</v>
      </c>
      <c r="S204">
        <f>IF(Datos!S204="",0,IF(AND(S$1008&lt;&gt;"",Datos!S204=S$1008),0,IF(S$1004=0,0,1-CHOOSE(S$1004,IF(ISNUMBER(Datos!S204),AND(OR(S$1005="",Datos!S204&gt;=S$1005),OR(S$1006="",Datos!S204&lt;=S$1006)),FALSE),IF(ISNUMBER(Datos!S204),AND(Datos!S204=INT(Datos!S204),AND(OR(S$1005="",Datos!S204&gt;=S$1005),OR(S$1006="",Datos!S204&lt;=S$1006))),FALSE),OR(ISNUMBER(FIND(";"&amp;UPPER(TRIM(Datos!S204&amp;""))&amp;"=",S$1007)),ISNUMBER(FIND(";"&amp;UPPER(TRIM(Datos!S204&amp;""))&amp;";",S$1007))),OR(UPPER(TRIM(Datos!S204&amp;""))="SÍ",UPPER(TRIM(Datos!S204&amp;""))="SI",UPPER(TRIM(Datos!S204&amp;""))="NO"),IF(ISNUMBER(Datos!S204),AND(OR(S$1005="",Datos!S204&gt;=S$1005),OR(S$1006="",Datos!S204&lt;=S$1006)),FALSE),TRUE))))</f>
        <v>0.0</v>
      </c>
      <c r="T204">
        <f>IF(Datos!T204="",0,IF(AND(T$1008&lt;&gt;"",Datos!T204=T$1008),0,IF(T$1004=0,0,1-CHOOSE(T$1004,IF(ISNUMBER(Datos!T204),AND(OR(T$1005="",Datos!T204&gt;=T$1005),OR(T$1006="",Datos!T204&lt;=T$1006)),FALSE),IF(ISNUMBER(Datos!T204),AND(Datos!T204=INT(Datos!T204),AND(OR(T$1005="",Datos!T204&gt;=T$1005),OR(T$1006="",Datos!T204&lt;=T$1006))),FALSE),OR(ISNUMBER(FIND(";"&amp;UPPER(TRIM(Datos!T204&amp;""))&amp;"=",T$1007)),ISNUMBER(FIND(";"&amp;UPPER(TRIM(Datos!T204&amp;""))&amp;";",T$1007))),OR(UPPER(TRIM(Datos!T204&amp;""))="SÍ",UPPER(TRIM(Datos!T204&amp;""))="SI",UPPER(TRIM(Datos!T204&amp;""))="NO"),IF(ISNUMBER(Datos!T204),AND(OR(T$1005="",Datos!T204&gt;=T$1005),OR(T$1006="",Datos!T204&lt;=T$1006)),FALSE),TRUE))))</f>
        <v>0.0</v>
      </c>
      <c r="U204">
        <f>IF(Datos!U204="",0,IF(AND(U$1008&lt;&gt;"",Datos!U204=U$1008),0,IF(U$1004=0,0,1-CHOOSE(U$1004,IF(ISNUMBER(Datos!U204),AND(OR(U$1005="",Datos!U204&gt;=U$1005),OR(U$1006="",Datos!U204&lt;=U$1006)),FALSE),IF(ISNUMBER(Datos!U204),AND(Datos!U204=INT(Datos!U204),AND(OR(U$1005="",Datos!U204&gt;=U$1005),OR(U$1006="",Datos!U204&lt;=U$1006))),FALSE),OR(ISNUMBER(FIND(";"&amp;UPPER(TRIM(Datos!U204&amp;""))&amp;"=",U$1007)),ISNUMBER(FIND(";"&amp;UPPER(TRIM(Datos!U204&amp;""))&amp;";",U$1007))),OR(UPPER(TRIM(Datos!U204&amp;""))="SÍ",UPPER(TRIM(Datos!U204&amp;""))="SI",UPPER(TRIM(Datos!U204&amp;""))="NO"),IF(ISNUMBER(Datos!U204),AND(OR(U$1005="",Datos!U204&gt;=U$1005),OR(U$1006="",Datos!U204&lt;=U$1006)),FALSE),TRUE))))</f>
        <v>0.0</v>
      </c>
      <c r="V204">
        <f>IF(Datos!V204="",0,IF(AND(V$1008&lt;&gt;"",Datos!V204=V$1008),0,IF(V$1004=0,0,1-CHOOSE(V$1004,IF(ISNUMBER(Datos!V204),AND(OR(V$1005="",Datos!V204&gt;=V$1005),OR(V$1006="",Datos!V204&lt;=V$1006)),FALSE),IF(ISNUMBER(Datos!V204),AND(Datos!V204=INT(Datos!V204),AND(OR(V$1005="",Datos!V204&gt;=V$1005),OR(V$1006="",Datos!V204&lt;=V$1006))),FALSE),OR(ISNUMBER(FIND(";"&amp;UPPER(TRIM(Datos!V204&amp;""))&amp;"=",V$1007)),ISNUMBER(FIND(";"&amp;UPPER(TRIM(Datos!V204&amp;""))&amp;";",V$1007))),OR(UPPER(TRIM(Datos!V204&amp;""))="SÍ",UPPER(TRIM(Datos!V204&amp;""))="SI",UPPER(TRIM(Datos!V204&amp;""))="NO"),IF(ISNUMBER(Datos!V204),AND(OR(V$1005="",Datos!V204&gt;=V$1005),OR(V$1006="",Datos!V204&lt;=V$1006)),FALSE),TRUE))))</f>
        <v>0.0</v>
      </c>
      <c r="W204">
        <f>IF(Datos!W204="",0,IF(AND(W$1008&lt;&gt;"",Datos!W204=W$1008),0,IF(W$1004=0,0,1-CHOOSE(W$1004,IF(ISNUMBER(Datos!W204),AND(OR(W$1005="",Datos!W204&gt;=W$1005),OR(W$1006="",Datos!W204&lt;=W$1006)),FALSE),IF(ISNUMBER(Datos!W204),AND(Datos!W204=INT(Datos!W204),AND(OR(W$1005="",Datos!W204&gt;=W$1005),OR(W$1006="",Datos!W204&lt;=W$1006))),FALSE),OR(ISNUMBER(FIND(";"&amp;UPPER(TRIM(Datos!W204&amp;""))&amp;"=",W$1007)),ISNUMBER(FIND(";"&amp;UPPER(TRIM(Datos!W204&amp;""))&amp;";",W$1007))),OR(UPPER(TRIM(Datos!W204&amp;""))="SÍ",UPPER(TRIM(Datos!W204&amp;""))="SI",UPPER(TRIM(Datos!W204&amp;""))="NO"),IF(ISNUMBER(Datos!W204),AND(OR(W$1005="",Datos!W204&gt;=W$1005),OR(W$1006="",Datos!W204&lt;=W$1006)),FALSE),TRUE))))</f>
        <v>0.0</v>
      </c>
      <c r="X204">
        <f>IF(Datos!X204="",0,IF(AND(X$1008&lt;&gt;"",Datos!X204=X$1008),0,IF(X$1004=0,0,1-CHOOSE(X$1004,IF(ISNUMBER(Datos!X204),AND(OR(X$1005="",Datos!X204&gt;=X$1005),OR(X$1006="",Datos!X204&lt;=X$1006)),FALSE),IF(ISNUMBER(Datos!X204),AND(Datos!X204=INT(Datos!X204),AND(OR(X$1005="",Datos!X204&gt;=X$1005),OR(X$1006="",Datos!X204&lt;=X$1006))),FALSE),OR(ISNUMBER(FIND(";"&amp;UPPER(TRIM(Datos!X204&amp;""))&amp;"=",X$1007)),ISNUMBER(FIND(";"&amp;UPPER(TRIM(Datos!X204&amp;""))&amp;";",X$1007))),OR(UPPER(TRIM(Datos!X204&amp;""))="SÍ",UPPER(TRIM(Datos!X204&amp;""))="SI",UPPER(TRIM(Datos!X204&amp;""))="NO"),IF(ISNUMBER(Datos!X204),AND(OR(X$1005="",Datos!X204&gt;=X$1005),OR(X$1006="",Datos!X204&lt;=X$1006)),FALSE),TRUE))))</f>
        <v>0.0</v>
      </c>
      <c r="Y204">
        <f>IF(Datos!Y204="",0,IF(AND(Y$1008&lt;&gt;"",Datos!Y204=Y$1008),0,IF(Y$1004=0,0,1-CHOOSE(Y$1004,IF(ISNUMBER(Datos!Y204),AND(OR(Y$1005="",Datos!Y204&gt;=Y$1005),OR(Y$1006="",Datos!Y204&lt;=Y$1006)),FALSE),IF(ISNUMBER(Datos!Y204),AND(Datos!Y204=INT(Datos!Y204),AND(OR(Y$1005="",Datos!Y204&gt;=Y$1005),OR(Y$1006="",Datos!Y204&lt;=Y$1006))),FALSE),OR(ISNUMBER(FIND(";"&amp;UPPER(TRIM(Datos!Y204&amp;""))&amp;"=",Y$1007)),ISNUMBER(FIND(";"&amp;UPPER(TRIM(Datos!Y204&amp;""))&amp;";",Y$1007))),OR(UPPER(TRIM(Datos!Y204&amp;""))="SÍ",UPPER(TRIM(Datos!Y204&amp;""))="SI",UPPER(TRIM(Datos!Y204&amp;""))="NO"),IF(ISNUMBER(Datos!Y204),AND(OR(Y$1005="",Datos!Y204&gt;=Y$1005),OR(Y$1006="",Datos!Y204&lt;=Y$1006)),FALSE),TRUE))))</f>
        <v>0.0</v>
      </c>
      <c r="Z204">
        <f>IF(Datos!Z204="",0,IF(AND(Z$1008&lt;&gt;"",Datos!Z204=Z$1008),0,IF(Z$1004=0,0,1-CHOOSE(Z$1004,IF(ISNUMBER(Datos!Z204),AND(OR(Z$1005="",Datos!Z204&gt;=Z$1005),OR(Z$1006="",Datos!Z204&lt;=Z$1006)),FALSE),IF(ISNUMBER(Datos!Z204),AND(Datos!Z204=INT(Datos!Z204),AND(OR(Z$1005="",Datos!Z204&gt;=Z$1005),OR(Z$1006="",Datos!Z204&lt;=Z$1006))),FALSE),OR(ISNUMBER(FIND(";"&amp;UPPER(TRIM(Datos!Z204&amp;""))&amp;"=",Z$1007)),ISNUMBER(FIND(";"&amp;UPPER(TRIM(Datos!Z204&amp;""))&amp;";",Z$1007))),OR(UPPER(TRIM(Datos!Z204&amp;""))="SÍ",UPPER(TRIM(Datos!Z204&amp;""))="SI",UPPER(TRIM(Datos!Z204&amp;""))="NO"),IF(ISNUMBER(Datos!Z204),AND(OR(Z$1005="",Datos!Z204&gt;=Z$1005),OR(Z$1006="",Datos!Z204&lt;=Z$1006)),FALSE),TRUE))))</f>
        <v>0.0</v>
      </c>
      <c r="AA204">
        <f>IF(Datos!AA204="",0,IF(AND(AA$1008&lt;&gt;"",Datos!AA204=AA$1008),0,IF(AA$1004=0,0,1-CHOOSE(AA$1004,IF(ISNUMBER(Datos!AA204),AND(OR(AA$1005="",Datos!AA204&gt;=AA$1005),OR(AA$1006="",Datos!AA204&lt;=AA$1006)),FALSE),IF(ISNUMBER(Datos!AA204),AND(Datos!AA204=INT(Datos!AA204),AND(OR(AA$1005="",Datos!AA204&gt;=AA$1005),OR(AA$1006="",Datos!AA204&lt;=AA$1006))),FALSE),OR(ISNUMBER(FIND(";"&amp;UPPER(TRIM(Datos!AA204&amp;""))&amp;"=",AA$1007)),ISNUMBER(FIND(";"&amp;UPPER(TRIM(Datos!AA204&amp;""))&amp;";",AA$1007))),OR(UPPER(TRIM(Datos!AA204&amp;""))="SÍ",UPPER(TRIM(Datos!AA204&amp;""))="SI",UPPER(TRIM(Datos!AA204&amp;""))="NO"),IF(ISNUMBER(Datos!AA204),AND(OR(AA$1005="",Datos!AA204&gt;=AA$1005),OR(AA$1006="",Datos!AA204&lt;=AA$1006)),FALSE),TRUE))))</f>
        <v>0.0</v>
      </c>
      <c r="AB204">
        <f>IF(Datos!AB204="",0,IF(AND(AB$1008&lt;&gt;"",Datos!AB204=AB$1008),0,IF(AB$1004=0,0,1-CHOOSE(AB$1004,IF(ISNUMBER(Datos!AB204),AND(OR(AB$1005="",Datos!AB204&gt;=AB$1005),OR(AB$1006="",Datos!AB204&lt;=AB$1006)),FALSE),IF(ISNUMBER(Datos!AB204),AND(Datos!AB204=INT(Datos!AB204),AND(OR(AB$1005="",Datos!AB204&gt;=AB$1005),OR(AB$1006="",Datos!AB204&lt;=AB$1006))),FALSE),OR(ISNUMBER(FIND(";"&amp;UPPER(TRIM(Datos!AB204&amp;""))&amp;"=",AB$1007)),ISNUMBER(FIND(";"&amp;UPPER(TRIM(Datos!AB204&amp;""))&amp;";",AB$1007))),OR(UPPER(TRIM(Datos!AB204&amp;""))="SÍ",UPPER(TRIM(Datos!AB204&amp;""))="SI",UPPER(TRIM(Datos!AB204&amp;""))="NO"),IF(ISNUMBER(Datos!AB204),AND(OR(AB$1005="",Datos!AB204&gt;=AB$1005),OR(AB$1006="",Datos!AB204&lt;=AB$1006)),FALSE),TRUE))))</f>
        <v>0.0</v>
      </c>
      <c r="AC204">
        <f>IF(Datos!AC204="",0,IF(AND(AC$1008&lt;&gt;"",Datos!AC204=AC$1008),0,IF(AC$1004=0,0,1-CHOOSE(AC$1004,IF(ISNUMBER(Datos!AC204),AND(OR(AC$1005="",Datos!AC204&gt;=AC$1005),OR(AC$1006="",Datos!AC204&lt;=AC$1006)),FALSE),IF(ISNUMBER(Datos!AC204),AND(Datos!AC204=INT(Datos!AC204),AND(OR(AC$1005="",Datos!AC204&gt;=AC$1005),OR(AC$1006="",Datos!AC204&lt;=AC$1006))),FALSE),OR(ISNUMBER(FIND(";"&amp;UPPER(TRIM(Datos!AC204&amp;""))&amp;"=",AC$1007)),ISNUMBER(FIND(";"&amp;UPPER(TRIM(Datos!AC204&amp;""))&amp;";",AC$1007))),OR(UPPER(TRIM(Datos!AC204&amp;""))="SÍ",UPPER(TRIM(Datos!AC204&amp;""))="SI",UPPER(TRIM(Datos!AC204&amp;""))="NO"),IF(ISNUMBER(Datos!AC204),AND(OR(AC$1005="",Datos!AC204&gt;=AC$1005),OR(AC$1006="",Datos!AC204&lt;=AC$1006)),FALSE),TRUE))))</f>
        <v>0.0</v>
      </c>
      <c r="AD204">
        <f>IF(Datos!AD204="",0,IF(AND(AD$1008&lt;&gt;"",Datos!AD204=AD$1008),0,IF(AD$1004=0,0,1-CHOOSE(AD$1004,IF(ISNUMBER(Datos!AD204),AND(OR(AD$1005="",Datos!AD204&gt;=AD$1005),OR(AD$1006="",Datos!AD204&lt;=AD$1006)),FALSE),IF(ISNUMBER(Datos!AD204),AND(Datos!AD204=INT(Datos!AD204),AND(OR(AD$1005="",Datos!AD204&gt;=AD$1005),OR(AD$1006="",Datos!AD204&lt;=AD$1006))),FALSE),OR(ISNUMBER(FIND(";"&amp;UPPER(TRIM(Datos!AD204&amp;""))&amp;"=",AD$1007)),ISNUMBER(FIND(";"&amp;UPPER(TRIM(Datos!AD204&amp;""))&amp;";",AD$1007))),OR(UPPER(TRIM(Datos!AD204&amp;""))="SÍ",UPPER(TRIM(Datos!AD204&amp;""))="SI",UPPER(TRIM(Datos!AD204&amp;""))="NO"),IF(ISNUMBER(Datos!AD204),AND(OR(AD$1005="",Datos!AD204&gt;=AD$1005),OR(AD$1006="",Datos!AD204&lt;=AD$1006)),FALSE),TRUE))))</f>
        <v>0.0</v>
      </c>
      <c r="AE204">
        <f>IF(Datos!AE204="",0,IF(AND(AE$1008&lt;&gt;"",Datos!AE204=AE$1008),0,IF(AE$1004=0,0,1-CHOOSE(AE$1004,IF(ISNUMBER(Datos!AE204),AND(OR(AE$1005="",Datos!AE204&gt;=AE$1005),OR(AE$1006="",Datos!AE204&lt;=AE$1006)),FALSE),IF(ISNUMBER(Datos!AE204),AND(Datos!AE204=INT(Datos!AE204),AND(OR(AE$1005="",Datos!AE204&gt;=AE$1005),OR(AE$1006="",Datos!AE204&lt;=AE$1006))),FALSE),OR(ISNUMBER(FIND(";"&amp;UPPER(TRIM(Datos!AE204&amp;""))&amp;"=",AE$1007)),ISNUMBER(FIND(";"&amp;UPPER(TRIM(Datos!AE204&amp;""))&amp;";",AE$1007))),OR(UPPER(TRIM(Datos!AE204&amp;""))="SÍ",UPPER(TRIM(Datos!AE204&amp;""))="SI",UPPER(TRIM(Datos!AE204&amp;""))="NO"),IF(ISNUMBER(Datos!AE204),AND(OR(AE$1005="",Datos!AE204&gt;=AE$1005),OR(AE$1006="",Datos!AE204&lt;=AE$1006)),FALSE),TRUE))))</f>
        <v>0.0</v>
      </c>
    </row>
    <row r="205" spans="2:31">
      <c r="B205">
        <f>IF(Datos!B205="",0,IF(AND(B$1008&lt;&gt;"",Datos!B205=B$1008),0,IF(B$1004=0,0,1-CHOOSE(B$1004,IF(ISNUMBER(Datos!B205),AND(OR(B$1005="",Datos!B205&gt;=B$1005),OR(B$1006="",Datos!B205&lt;=B$1006)),FALSE),IF(ISNUMBER(Datos!B205),AND(Datos!B205=INT(Datos!B205),AND(OR(B$1005="",Datos!B205&gt;=B$1005),OR(B$1006="",Datos!B205&lt;=B$1006))),FALSE),OR(ISNUMBER(FIND(";"&amp;UPPER(TRIM(Datos!B205&amp;""))&amp;"=",B$1007)),ISNUMBER(FIND(";"&amp;UPPER(TRIM(Datos!B205&amp;""))&amp;";",B$1007))),OR(UPPER(TRIM(Datos!B205&amp;""))="SÍ",UPPER(TRIM(Datos!B205&amp;""))="SI",UPPER(TRIM(Datos!B205&amp;""))="NO"),IF(ISNUMBER(Datos!B205),AND(OR(B$1005="",Datos!B205&gt;=B$1005),OR(B$1006="",Datos!B205&lt;=B$1006)),FALSE),TRUE))))</f>
        <v>0.0</v>
      </c>
      <c r="C205">
        <f>IF(Datos!C205="",0,IF(AND(C$1008&lt;&gt;"",Datos!C205=C$1008),0,IF(C$1004=0,0,1-CHOOSE(C$1004,IF(ISNUMBER(Datos!C205),AND(OR(C$1005="",Datos!C205&gt;=C$1005),OR(C$1006="",Datos!C205&lt;=C$1006)),FALSE),IF(ISNUMBER(Datos!C205),AND(Datos!C205=INT(Datos!C205),AND(OR(C$1005="",Datos!C205&gt;=C$1005),OR(C$1006="",Datos!C205&lt;=C$1006))),FALSE),OR(ISNUMBER(FIND(";"&amp;UPPER(TRIM(Datos!C205&amp;""))&amp;"=",C$1007)),ISNUMBER(FIND(";"&amp;UPPER(TRIM(Datos!C205&amp;""))&amp;";",C$1007))),OR(UPPER(TRIM(Datos!C205&amp;""))="SÍ",UPPER(TRIM(Datos!C205&amp;""))="SI",UPPER(TRIM(Datos!C205&amp;""))="NO"),IF(ISNUMBER(Datos!C205),AND(OR(C$1005="",Datos!C205&gt;=C$1005),OR(C$1006="",Datos!C205&lt;=C$1006)),FALSE),TRUE))))</f>
        <v>0.0</v>
      </c>
      <c r="D205">
        <f>IF(Datos!D205="",0,IF(AND(D$1008&lt;&gt;"",Datos!D205=D$1008),0,IF(D$1004=0,0,1-CHOOSE(D$1004,IF(ISNUMBER(Datos!D205),AND(OR(D$1005="",Datos!D205&gt;=D$1005),OR(D$1006="",Datos!D205&lt;=D$1006)),FALSE),IF(ISNUMBER(Datos!D205),AND(Datos!D205=INT(Datos!D205),AND(OR(D$1005="",Datos!D205&gt;=D$1005),OR(D$1006="",Datos!D205&lt;=D$1006))),FALSE),OR(ISNUMBER(FIND(";"&amp;UPPER(TRIM(Datos!D205&amp;""))&amp;"=",D$1007)),ISNUMBER(FIND(";"&amp;UPPER(TRIM(Datos!D205&amp;""))&amp;";",D$1007))),OR(UPPER(TRIM(Datos!D205&amp;""))="SÍ",UPPER(TRIM(Datos!D205&amp;""))="SI",UPPER(TRIM(Datos!D205&amp;""))="NO"),IF(ISNUMBER(Datos!D205),AND(OR(D$1005="",Datos!D205&gt;=D$1005),OR(D$1006="",Datos!D205&lt;=D$1006)),FALSE),TRUE))))</f>
        <v>0.0</v>
      </c>
      <c r="E205">
        <f>IF(Datos!E205="",0,IF(AND(E$1008&lt;&gt;"",Datos!E205=E$1008),0,IF(E$1004=0,0,1-CHOOSE(E$1004,IF(ISNUMBER(Datos!E205),AND(OR(E$1005="",Datos!E205&gt;=E$1005),OR(E$1006="",Datos!E205&lt;=E$1006)),FALSE),IF(ISNUMBER(Datos!E205),AND(Datos!E205=INT(Datos!E205),AND(OR(E$1005="",Datos!E205&gt;=E$1005),OR(E$1006="",Datos!E205&lt;=E$1006))),FALSE),OR(ISNUMBER(FIND(";"&amp;UPPER(TRIM(Datos!E205&amp;""))&amp;"=",E$1007)),ISNUMBER(FIND(";"&amp;UPPER(TRIM(Datos!E205&amp;""))&amp;";",E$1007))),OR(UPPER(TRIM(Datos!E205&amp;""))="SÍ",UPPER(TRIM(Datos!E205&amp;""))="SI",UPPER(TRIM(Datos!E205&amp;""))="NO"),IF(ISNUMBER(Datos!E205),AND(OR(E$1005="",Datos!E205&gt;=E$1005),OR(E$1006="",Datos!E205&lt;=E$1006)),FALSE),TRUE))))</f>
        <v>0.0</v>
      </c>
      <c r="F205">
        <f>IF(Datos!F205="",0,IF(AND(F$1008&lt;&gt;"",Datos!F205=F$1008),0,IF(F$1004=0,0,1-CHOOSE(F$1004,IF(ISNUMBER(Datos!F205),AND(OR(F$1005="",Datos!F205&gt;=F$1005),OR(F$1006="",Datos!F205&lt;=F$1006)),FALSE),IF(ISNUMBER(Datos!F205),AND(Datos!F205=INT(Datos!F205),AND(OR(F$1005="",Datos!F205&gt;=F$1005),OR(F$1006="",Datos!F205&lt;=F$1006))),FALSE),OR(ISNUMBER(FIND(";"&amp;UPPER(TRIM(Datos!F205&amp;""))&amp;"=",F$1007)),ISNUMBER(FIND(";"&amp;UPPER(TRIM(Datos!F205&amp;""))&amp;";",F$1007))),OR(UPPER(TRIM(Datos!F205&amp;""))="SÍ",UPPER(TRIM(Datos!F205&amp;""))="SI",UPPER(TRIM(Datos!F205&amp;""))="NO"),IF(ISNUMBER(Datos!F205),AND(OR(F$1005="",Datos!F205&gt;=F$1005),OR(F$1006="",Datos!F205&lt;=F$1006)),FALSE),TRUE))))</f>
        <v>0.0</v>
      </c>
      <c r="G205">
        <f>IF(Datos!G205="",0,IF(AND(G$1008&lt;&gt;"",Datos!G205=G$1008),0,IF(G$1004=0,0,1-CHOOSE(G$1004,IF(ISNUMBER(Datos!G205),AND(OR(G$1005="",Datos!G205&gt;=G$1005),OR(G$1006="",Datos!G205&lt;=G$1006)),FALSE),IF(ISNUMBER(Datos!G205),AND(Datos!G205=INT(Datos!G205),AND(OR(G$1005="",Datos!G205&gt;=G$1005),OR(G$1006="",Datos!G205&lt;=G$1006))),FALSE),OR(ISNUMBER(FIND(";"&amp;UPPER(TRIM(Datos!G205&amp;""))&amp;"=",G$1007)),ISNUMBER(FIND(";"&amp;UPPER(TRIM(Datos!G205&amp;""))&amp;";",G$1007))),OR(UPPER(TRIM(Datos!G205&amp;""))="SÍ",UPPER(TRIM(Datos!G205&amp;""))="SI",UPPER(TRIM(Datos!G205&amp;""))="NO"),IF(ISNUMBER(Datos!G205),AND(OR(G$1005="",Datos!G205&gt;=G$1005),OR(G$1006="",Datos!G205&lt;=G$1006)),FALSE),TRUE))))</f>
        <v>0.0</v>
      </c>
      <c r="H205">
        <f>IF(Datos!H205="",0,IF(AND(H$1008&lt;&gt;"",Datos!H205=H$1008),0,IF(H$1004=0,0,1-CHOOSE(H$1004,IF(ISNUMBER(Datos!H205),AND(OR(H$1005="",Datos!H205&gt;=H$1005),OR(H$1006="",Datos!H205&lt;=H$1006)),FALSE),IF(ISNUMBER(Datos!H205),AND(Datos!H205=INT(Datos!H205),AND(OR(H$1005="",Datos!H205&gt;=H$1005),OR(H$1006="",Datos!H205&lt;=H$1006))),FALSE),OR(ISNUMBER(FIND(";"&amp;UPPER(TRIM(Datos!H205&amp;""))&amp;"=",H$1007)),ISNUMBER(FIND(";"&amp;UPPER(TRIM(Datos!H205&amp;""))&amp;";",H$1007))),OR(UPPER(TRIM(Datos!H205&amp;""))="SÍ",UPPER(TRIM(Datos!H205&amp;""))="SI",UPPER(TRIM(Datos!H205&amp;""))="NO"),IF(ISNUMBER(Datos!H205),AND(OR(H$1005="",Datos!H205&gt;=H$1005),OR(H$1006="",Datos!H205&lt;=H$1006)),FALSE),TRUE))))</f>
        <v>0.0</v>
      </c>
      <c r="I205">
        <f>IF(Datos!I205="",0,IF(AND(I$1008&lt;&gt;"",Datos!I205=I$1008),0,IF(I$1004=0,0,1-CHOOSE(I$1004,IF(ISNUMBER(Datos!I205),AND(OR(I$1005="",Datos!I205&gt;=I$1005),OR(I$1006="",Datos!I205&lt;=I$1006)),FALSE),IF(ISNUMBER(Datos!I205),AND(Datos!I205=INT(Datos!I205),AND(OR(I$1005="",Datos!I205&gt;=I$1005),OR(I$1006="",Datos!I205&lt;=I$1006))),FALSE),OR(ISNUMBER(FIND(";"&amp;UPPER(TRIM(Datos!I205&amp;""))&amp;"=",I$1007)),ISNUMBER(FIND(";"&amp;UPPER(TRIM(Datos!I205&amp;""))&amp;";",I$1007))),OR(UPPER(TRIM(Datos!I205&amp;""))="SÍ",UPPER(TRIM(Datos!I205&amp;""))="SI",UPPER(TRIM(Datos!I205&amp;""))="NO"),IF(ISNUMBER(Datos!I205),AND(OR(I$1005="",Datos!I205&gt;=I$1005),OR(I$1006="",Datos!I205&lt;=I$1006)),FALSE),TRUE))))</f>
        <v>0.0</v>
      </c>
      <c r="J205">
        <f>IF(Datos!J205="",0,IF(AND(J$1008&lt;&gt;"",Datos!J205=J$1008),0,IF(J$1004=0,0,1-CHOOSE(J$1004,IF(ISNUMBER(Datos!J205),AND(OR(J$1005="",Datos!J205&gt;=J$1005),OR(J$1006="",Datos!J205&lt;=J$1006)),FALSE),IF(ISNUMBER(Datos!J205),AND(Datos!J205=INT(Datos!J205),AND(OR(J$1005="",Datos!J205&gt;=J$1005),OR(J$1006="",Datos!J205&lt;=J$1006))),FALSE),OR(ISNUMBER(FIND(";"&amp;UPPER(TRIM(Datos!J205&amp;""))&amp;"=",J$1007)),ISNUMBER(FIND(";"&amp;UPPER(TRIM(Datos!J205&amp;""))&amp;";",J$1007))),OR(UPPER(TRIM(Datos!J205&amp;""))="SÍ",UPPER(TRIM(Datos!J205&amp;""))="SI",UPPER(TRIM(Datos!J205&amp;""))="NO"),IF(ISNUMBER(Datos!J205),AND(OR(J$1005="",Datos!J205&gt;=J$1005),OR(J$1006="",Datos!J205&lt;=J$1006)),FALSE),TRUE))))</f>
        <v>0.0</v>
      </c>
      <c r="K205">
        <f>IF(Datos!K205="",0,IF(AND(K$1008&lt;&gt;"",Datos!K205=K$1008),0,IF(K$1004=0,0,1-CHOOSE(K$1004,IF(ISNUMBER(Datos!K205),AND(OR(K$1005="",Datos!K205&gt;=K$1005),OR(K$1006="",Datos!K205&lt;=K$1006)),FALSE),IF(ISNUMBER(Datos!K205),AND(Datos!K205=INT(Datos!K205),AND(OR(K$1005="",Datos!K205&gt;=K$1005),OR(K$1006="",Datos!K205&lt;=K$1006))),FALSE),OR(ISNUMBER(FIND(";"&amp;UPPER(TRIM(Datos!K205&amp;""))&amp;"=",K$1007)),ISNUMBER(FIND(";"&amp;UPPER(TRIM(Datos!K205&amp;""))&amp;";",K$1007))),OR(UPPER(TRIM(Datos!K205&amp;""))="SÍ",UPPER(TRIM(Datos!K205&amp;""))="SI",UPPER(TRIM(Datos!K205&amp;""))="NO"),IF(ISNUMBER(Datos!K205),AND(OR(K$1005="",Datos!K205&gt;=K$1005),OR(K$1006="",Datos!K205&lt;=K$1006)),FALSE),TRUE))))</f>
        <v>0.0</v>
      </c>
      <c r="L205">
        <f>IF(Datos!L205="",0,IF(AND(L$1008&lt;&gt;"",Datos!L205=L$1008),0,IF(L$1004=0,0,1-CHOOSE(L$1004,IF(ISNUMBER(Datos!L205),AND(OR(L$1005="",Datos!L205&gt;=L$1005),OR(L$1006="",Datos!L205&lt;=L$1006)),FALSE),IF(ISNUMBER(Datos!L205),AND(Datos!L205=INT(Datos!L205),AND(OR(L$1005="",Datos!L205&gt;=L$1005),OR(L$1006="",Datos!L205&lt;=L$1006))),FALSE),OR(ISNUMBER(FIND(";"&amp;UPPER(TRIM(Datos!L205&amp;""))&amp;"=",L$1007)),ISNUMBER(FIND(";"&amp;UPPER(TRIM(Datos!L205&amp;""))&amp;";",L$1007))),OR(UPPER(TRIM(Datos!L205&amp;""))="SÍ",UPPER(TRIM(Datos!L205&amp;""))="SI",UPPER(TRIM(Datos!L205&amp;""))="NO"),IF(ISNUMBER(Datos!L205),AND(OR(L$1005="",Datos!L205&gt;=L$1005),OR(L$1006="",Datos!L205&lt;=L$1006)),FALSE),TRUE))))</f>
        <v>0.0</v>
      </c>
      <c r="M205">
        <f>IF(Datos!M205="",0,IF(AND(M$1008&lt;&gt;"",Datos!M205=M$1008),0,IF(M$1004=0,0,1-CHOOSE(M$1004,IF(ISNUMBER(Datos!M205),AND(OR(M$1005="",Datos!M205&gt;=M$1005),OR(M$1006="",Datos!M205&lt;=M$1006)),FALSE),IF(ISNUMBER(Datos!M205),AND(Datos!M205=INT(Datos!M205),AND(OR(M$1005="",Datos!M205&gt;=M$1005),OR(M$1006="",Datos!M205&lt;=M$1006))),FALSE),OR(ISNUMBER(FIND(";"&amp;UPPER(TRIM(Datos!M205&amp;""))&amp;"=",M$1007)),ISNUMBER(FIND(";"&amp;UPPER(TRIM(Datos!M205&amp;""))&amp;";",M$1007))),OR(UPPER(TRIM(Datos!M205&amp;""))="SÍ",UPPER(TRIM(Datos!M205&amp;""))="SI",UPPER(TRIM(Datos!M205&amp;""))="NO"),IF(ISNUMBER(Datos!M205),AND(OR(M$1005="",Datos!M205&gt;=M$1005),OR(M$1006="",Datos!M205&lt;=M$1006)),FALSE),TRUE))))</f>
        <v>0.0</v>
      </c>
      <c r="N205">
        <f>IF(Datos!N205="",0,IF(AND(N$1008&lt;&gt;"",Datos!N205=N$1008),0,IF(N$1004=0,0,1-CHOOSE(N$1004,IF(ISNUMBER(Datos!N205),AND(OR(N$1005="",Datos!N205&gt;=N$1005),OR(N$1006="",Datos!N205&lt;=N$1006)),FALSE),IF(ISNUMBER(Datos!N205),AND(Datos!N205=INT(Datos!N205),AND(OR(N$1005="",Datos!N205&gt;=N$1005),OR(N$1006="",Datos!N205&lt;=N$1006))),FALSE),OR(ISNUMBER(FIND(";"&amp;UPPER(TRIM(Datos!N205&amp;""))&amp;"=",N$1007)),ISNUMBER(FIND(";"&amp;UPPER(TRIM(Datos!N205&amp;""))&amp;";",N$1007))),OR(UPPER(TRIM(Datos!N205&amp;""))="SÍ",UPPER(TRIM(Datos!N205&amp;""))="SI",UPPER(TRIM(Datos!N205&amp;""))="NO"),IF(ISNUMBER(Datos!N205),AND(OR(N$1005="",Datos!N205&gt;=N$1005),OR(N$1006="",Datos!N205&lt;=N$1006)),FALSE),TRUE))))</f>
        <v>0.0</v>
      </c>
      <c r="O205">
        <f>IF(Datos!O205="",0,IF(AND(O$1008&lt;&gt;"",Datos!O205=O$1008),0,IF(O$1004=0,0,1-CHOOSE(O$1004,IF(ISNUMBER(Datos!O205),AND(OR(O$1005="",Datos!O205&gt;=O$1005),OR(O$1006="",Datos!O205&lt;=O$1006)),FALSE),IF(ISNUMBER(Datos!O205),AND(Datos!O205=INT(Datos!O205),AND(OR(O$1005="",Datos!O205&gt;=O$1005),OR(O$1006="",Datos!O205&lt;=O$1006))),FALSE),OR(ISNUMBER(FIND(";"&amp;UPPER(TRIM(Datos!O205&amp;""))&amp;"=",O$1007)),ISNUMBER(FIND(";"&amp;UPPER(TRIM(Datos!O205&amp;""))&amp;";",O$1007))),OR(UPPER(TRIM(Datos!O205&amp;""))="SÍ",UPPER(TRIM(Datos!O205&amp;""))="SI",UPPER(TRIM(Datos!O205&amp;""))="NO"),IF(ISNUMBER(Datos!O205),AND(OR(O$1005="",Datos!O205&gt;=O$1005),OR(O$1006="",Datos!O205&lt;=O$1006)),FALSE),TRUE))))</f>
        <v>0.0</v>
      </c>
      <c r="P205">
        <f>IF(Datos!P205="",0,IF(AND(P$1008&lt;&gt;"",Datos!P205=P$1008),0,IF(P$1004=0,0,1-CHOOSE(P$1004,IF(ISNUMBER(Datos!P205),AND(OR(P$1005="",Datos!P205&gt;=P$1005),OR(P$1006="",Datos!P205&lt;=P$1006)),FALSE),IF(ISNUMBER(Datos!P205),AND(Datos!P205=INT(Datos!P205),AND(OR(P$1005="",Datos!P205&gt;=P$1005),OR(P$1006="",Datos!P205&lt;=P$1006))),FALSE),OR(ISNUMBER(FIND(";"&amp;UPPER(TRIM(Datos!P205&amp;""))&amp;"=",P$1007)),ISNUMBER(FIND(";"&amp;UPPER(TRIM(Datos!P205&amp;""))&amp;";",P$1007))),OR(UPPER(TRIM(Datos!P205&amp;""))="SÍ",UPPER(TRIM(Datos!P205&amp;""))="SI",UPPER(TRIM(Datos!P205&amp;""))="NO"),IF(ISNUMBER(Datos!P205),AND(OR(P$1005="",Datos!P205&gt;=P$1005),OR(P$1006="",Datos!P205&lt;=P$1006)),FALSE),TRUE))))</f>
        <v>0.0</v>
      </c>
      <c r="Q205">
        <f>IF(Datos!Q205="",0,IF(AND(Q$1008&lt;&gt;"",Datos!Q205=Q$1008),0,IF(Q$1004=0,0,1-CHOOSE(Q$1004,IF(ISNUMBER(Datos!Q205),AND(OR(Q$1005="",Datos!Q205&gt;=Q$1005),OR(Q$1006="",Datos!Q205&lt;=Q$1006)),FALSE),IF(ISNUMBER(Datos!Q205),AND(Datos!Q205=INT(Datos!Q205),AND(OR(Q$1005="",Datos!Q205&gt;=Q$1005),OR(Q$1006="",Datos!Q205&lt;=Q$1006))),FALSE),OR(ISNUMBER(FIND(";"&amp;UPPER(TRIM(Datos!Q205&amp;""))&amp;"=",Q$1007)),ISNUMBER(FIND(";"&amp;UPPER(TRIM(Datos!Q205&amp;""))&amp;";",Q$1007))),OR(UPPER(TRIM(Datos!Q205&amp;""))="SÍ",UPPER(TRIM(Datos!Q205&amp;""))="SI",UPPER(TRIM(Datos!Q205&amp;""))="NO"),IF(ISNUMBER(Datos!Q205),AND(OR(Q$1005="",Datos!Q205&gt;=Q$1005),OR(Q$1006="",Datos!Q205&lt;=Q$1006)),FALSE),TRUE))))</f>
        <v>0.0</v>
      </c>
      <c r="R205">
        <f>IF(Datos!R205="",0,IF(AND(R$1008&lt;&gt;"",Datos!R205=R$1008),0,IF(R$1004=0,0,1-CHOOSE(R$1004,IF(ISNUMBER(Datos!R205),AND(OR(R$1005="",Datos!R205&gt;=R$1005),OR(R$1006="",Datos!R205&lt;=R$1006)),FALSE),IF(ISNUMBER(Datos!R205),AND(Datos!R205=INT(Datos!R205),AND(OR(R$1005="",Datos!R205&gt;=R$1005),OR(R$1006="",Datos!R205&lt;=R$1006))),FALSE),OR(ISNUMBER(FIND(";"&amp;UPPER(TRIM(Datos!R205&amp;""))&amp;"=",R$1007)),ISNUMBER(FIND(";"&amp;UPPER(TRIM(Datos!R205&amp;""))&amp;";",R$1007))),OR(UPPER(TRIM(Datos!R205&amp;""))="SÍ",UPPER(TRIM(Datos!R205&amp;""))="SI",UPPER(TRIM(Datos!R205&amp;""))="NO"),IF(ISNUMBER(Datos!R205),AND(OR(R$1005="",Datos!R205&gt;=R$1005),OR(R$1006="",Datos!R205&lt;=R$1006)),FALSE),TRUE))))</f>
        <v>0.0</v>
      </c>
      <c r="S205">
        <f>IF(Datos!S205="",0,IF(AND(S$1008&lt;&gt;"",Datos!S205=S$1008),0,IF(S$1004=0,0,1-CHOOSE(S$1004,IF(ISNUMBER(Datos!S205),AND(OR(S$1005="",Datos!S205&gt;=S$1005),OR(S$1006="",Datos!S205&lt;=S$1006)),FALSE),IF(ISNUMBER(Datos!S205),AND(Datos!S205=INT(Datos!S205),AND(OR(S$1005="",Datos!S205&gt;=S$1005),OR(S$1006="",Datos!S205&lt;=S$1006))),FALSE),OR(ISNUMBER(FIND(";"&amp;UPPER(TRIM(Datos!S205&amp;""))&amp;"=",S$1007)),ISNUMBER(FIND(";"&amp;UPPER(TRIM(Datos!S205&amp;""))&amp;";",S$1007))),OR(UPPER(TRIM(Datos!S205&amp;""))="SÍ",UPPER(TRIM(Datos!S205&amp;""))="SI",UPPER(TRIM(Datos!S205&amp;""))="NO"),IF(ISNUMBER(Datos!S205),AND(OR(S$1005="",Datos!S205&gt;=S$1005),OR(S$1006="",Datos!S205&lt;=S$1006)),FALSE),TRUE))))</f>
        <v>0.0</v>
      </c>
      <c r="T205">
        <f>IF(Datos!T205="",0,IF(AND(T$1008&lt;&gt;"",Datos!T205=T$1008),0,IF(T$1004=0,0,1-CHOOSE(T$1004,IF(ISNUMBER(Datos!T205),AND(OR(T$1005="",Datos!T205&gt;=T$1005),OR(T$1006="",Datos!T205&lt;=T$1006)),FALSE),IF(ISNUMBER(Datos!T205),AND(Datos!T205=INT(Datos!T205),AND(OR(T$1005="",Datos!T205&gt;=T$1005),OR(T$1006="",Datos!T205&lt;=T$1006))),FALSE),OR(ISNUMBER(FIND(";"&amp;UPPER(TRIM(Datos!T205&amp;""))&amp;"=",T$1007)),ISNUMBER(FIND(";"&amp;UPPER(TRIM(Datos!T205&amp;""))&amp;";",T$1007))),OR(UPPER(TRIM(Datos!T205&amp;""))="SÍ",UPPER(TRIM(Datos!T205&amp;""))="SI",UPPER(TRIM(Datos!T205&amp;""))="NO"),IF(ISNUMBER(Datos!T205),AND(OR(T$1005="",Datos!T205&gt;=T$1005),OR(T$1006="",Datos!T205&lt;=T$1006)),FALSE),TRUE))))</f>
        <v>0.0</v>
      </c>
      <c r="U205">
        <f>IF(Datos!U205="",0,IF(AND(U$1008&lt;&gt;"",Datos!U205=U$1008),0,IF(U$1004=0,0,1-CHOOSE(U$1004,IF(ISNUMBER(Datos!U205),AND(OR(U$1005="",Datos!U205&gt;=U$1005),OR(U$1006="",Datos!U205&lt;=U$1006)),FALSE),IF(ISNUMBER(Datos!U205),AND(Datos!U205=INT(Datos!U205),AND(OR(U$1005="",Datos!U205&gt;=U$1005),OR(U$1006="",Datos!U205&lt;=U$1006))),FALSE),OR(ISNUMBER(FIND(";"&amp;UPPER(TRIM(Datos!U205&amp;""))&amp;"=",U$1007)),ISNUMBER(FIND(";"&amp;UPPER(TRIM(Datos!U205&amp;""))&amp;";",U$1007))),OR(UPPER(TRIM(Datos!U205&amp;""))="SÍ",UPPER(TRIM(Datos!U205&amp;""))="SI",UPPER(TRIM(Datos!U205&amp;""))="NO"),IF(ISNUMBER(Datos!U205),AND(OR(U$1005="",Datos!U205&gt;=U$1005),OR(U$1006="",Datos!U205&lt;=U$1006)),FALSE),TRUE))))</f>
        <v>0.0</v>
      </c>
      <c r="V205">
        <f>IF(Datos!V205="",0,IF(AND(V$1008&lt;&gt;"",Datos!V205=V$1008),0,IF(V$1004=0,0,1-CHOOSE(V$1004,IF(ISNUMBER(Datos!V205),AND(OR(V$1005="",Datos!V205&gt;=V$1005),OR(V$1006="",Datos!V205&lt;=V$1006)),FALSE),IF(ISNUMBER(Datos!V205),AND(Datos!V205=INT(Datos!V205),AND(OR(V$1005="",Datos!V205&gt;=V$1005),OR(V$1006="",Datos!V205&lt;=V$1006))),FALSE),OR(ISNUMBER(FIND(";"&amp;UPPER(TRIM(Datos!V205&amp;""))&amp;"=",V$1007)),ISNUMBER(FIND(";"&amp;UPPER(TRIM(Datos!V205&amp;""))&amp;";",V$1007))),OR(UPPER(TRIM(Datos!V205&amp;""))="SÍ",UPPER(TRIM(Datos!V205&amp;""))="SI",UPPER(TRIM(Datos!V205&amp;""))="NO"),IF(ISNUMBER(Datos!V205),AND(OR(V$1005="",Datos!V205&gt;=V$1005),OR(V$1006="",Datos!V205&lt;=V$1006)),FALSE),TRUE))))</f>
        <v>0.0</v>
      </c>
      <c r="W205">
        <f>IF(Datos!W205="",0,IF(AND(W$1008&lt;&gt;"",Datos!W205=W$1008),0,IF(W$1004=0,0,1-CHOOSE(W$1004,IF(ISNUMBER(Datos!W205),AND(OR(W$1005="",Datos!W205&gt;=W$1005),OR(W$1006="",Datos!W205&lt;=W$1006)),FALSE),IF(ISNUMBER(Datos!W205),AND(Datos!W205=INT(Datos!W205),AND(OR(W$1005="",Datos!W205&gt;=W$1005),OR(W$1006="",Datos!W205&lt;=W$1006))),FALSE),OR(ISNUMBER(FIND(";"&amp;UPPER(TRIM(Datos!W205&amp;""))&amp;"=",W$1007)),ISNUMBER(FIND(";"&amp;UPPER(TRIM(Datos!W205&amp;""))&amp;";",W$1007))),OR(UPPER(TRIM(Datos!W205&amp;""))="SÍ",UPPER(TRIM(Datos!W205&amp;""))="SI",UPPER(TRIM(Datos!W205&amp;""))="NO"),IF(ISNUMBER(Datos!W205),AND(OR(W$1005="",Datos!W205&gt;=W$1005),OR(W$1006="",Datos!W205&lt;=W$1006)),FALSE),TRUE))))</f>
        <v>0.0</v>
      </c>
      <c r="X205">
        <f>IF(Datos!X205="",0,IF(AND(X$1008&lt;&gt;"",Datos!X205=X$1008),0,IF(X$1004=0,0,1-CHOOSE(X$1004,IF(ISNUMBER(Datos!X205),AND(OR(X$1005="",Datos!X205&gt;=X$1005),OR(X$1006="",Datos!X205&lt;=X$1006)),FALSE),IF(ISNUMBER(Datos!X205),AND(Datos!X205=INT(Datos!X205),AND(OR(X$1005="",Datos!X205&gt;=X$1005),OR(X$1006="",Datos!X205&lt;=X$1006))),FALSE),OR(ISNUMBER(FIND(";"&amp;UPPER(TRIM(Datos!X205&amp;""))&amp;"=",X$1007)),ISNUMBER(FIND(";"&amp;UPPER(TRIM(Datos!X205&amp;""))&amp;";",X$1007))),OR(UPPER(TRIM(Datos!X205&amp;""))="SÍ",UPPER(TRIM(Datos!X205&amp;""))="SI",UPPER(TRIM(Datos!X205&amp;""))="NO"),IF(ISNUMBER(Datos!X205),AND(OR(X$1005="",Datos!X205&gt;=X$1005),OR(X$1006="",Datos!X205&lt;=X$1006)),FALSE),TRUE))))</f>
        <v>0.0</v>
      </c>
      <c r="Y205">
        <f>IF(Datos!Y205="",0,IF(AND(Y$1008&lt;&gt;"",Datos!Y205=Y$1008),0,IF(Y$1004=0,0,1-CHOOSE(Y$1004,IF(ISNUMBER(Datos!Y205),AND(OR(Y$1005="",Datos!Y205&gt;=Y$1005),OR(Y$1006="",Datos!Y205&lt;=Y$1006)),FALSE),IF(ISNUMBER(Datos!Y205),AND(Datos!Y205=INT(Datos!Y205),AND(OR(Y$1005="",Datos!Y205&gt;=Y$1005),OR(Y$1006="",Datos!Y205&lt;=Y$1006))),FALSE),OR(ISNUMBER(FIND(";"&amp;UPPER(TRIM(Datos!Y205&amp;""))&amp;"=",Y$1007)),ISNUMBER(FIND(";"&amp;UPPER(TRIM(Datos!Y205&amp;""))&amp;";",Y$1007))),OR(UPPER(TRIM(Datos!Y205&amp;""))="SÍ",UPPER(TRIM(Datos!Y205&amp;""))="SI",UPPER(TRIM(Datos!Y205&amp;""))="NO"),IF(ISNUMBER(Datos!Y205),AND(OR(Y$1005="",Datos!Y205&gt;=Y$1005),OR(Y$1006="",Datos!Y205&lt;=Y$1006)),FALSE),TRUE))))</f>
        <v>0.0</v>
      </c>
      <c r="Z205">
        <f>IF(Datos!Z205="",0,IF(AND(Z$1008&lt;&gt;"",Datos!Z205=Z$1008),0,IF(Z$1004=0,0,1-CHOOSE(Z$1004,IF(ISNUMBER(Datos!Z205),AND(OR(Z$1005="",Datos!Z205&gt;=Z$1005),OR(Z$1006="",Datos!Z205&lt;=Z$1006)),FALSE),IF(ISNUMBER(Datos!Z205),AND(Datos!Z205=INT(Datos!Z205),AND(OR(Z$1005="",Datos!Z205&gt;=Z$1005),OR(Z$1006="",Datos!Z205&lt;=Z$1006))),FALSE),OR(ISNUMBER(FIND(";"&amp;UPPER(TRIM(Datos!Z205&amp;""))&amp;"=",Z$1007)),ISNUMBER(FIND(";"&amp;UPPER(TRIM(Datos!Z205&amp;""))&amp;";",Z$1007))),OR(UPPER(TRIM(Datos!Z205&amp;""))="SÍ",UPPER(TRIM(Datos!Z205&amp;""))="SI",UPPER(TRIM(Datos!Z205&amp;""))="NO"),IF(ISNUMBER(Datos!Z205),AND(OR(Z$1005="",Datos!Z205&gt;=Z$1005),OR(Z$1006="",Datos!Z205&lt;=Z$1006)),FALSE),TRUE))))</f>
        <v>0.0</v>
      </c>
      <c r="AA205">
        <f>IF(Datos!AA205="",0,IF(AND(AA$1008&lt;&gt;"",Datos!AA205=AA$1008),0,IF(AA$1004=0,0,1-CHOOSE(AA$1004,IF(ISNUMBER(Datos!AA205),AND(OR(AA$1005="",Datos!AA205&gt;=AA$1005),OR(AA$1006="",Datos!AA205&lt;=AA$1006)),FALSE),IF(ISNUMBER(Datos!AA205),AND(Datos!AA205=INT(Datos!AA205),AND(OR(AA$1005="",Datos!AA205&gt;=AA$1005),OR(AA$1006="",Datos!AA205&lt;=AA$1006))),FALSE),OR(ISNUMBER(FIND(";"&amp;UPPER(TRIM(Datos!AA205&amp;""))&amp;"=",AA$1007)),ISNUMBER(FIND(";"&amp;UPPER(TRIM(Datos!AA205&amp;""))&amp;";",AA$1007))),OR(UPPER(TRIM(Datos!AA205&amp;""))="SÍ",UPPER(TRIM(Datos!AA205&amp;""))="SI",UPPER(TRIM(Datos!AA205&amp;""))="NO"),IF(ISNUMBER(Datos!AA205),AND(OR(AA$1005="",Datos!AA205&gt;=AA$1005),OR(AA$1006="",Datos!AA205&lt;=AA$1006)),FALSE),TRUE))))</f>
        <v>0.0</v>
      </c>
      <c r="AB205">
        <f>IF(Datos!AB205="",0,IF(AND(AB$1008&lt;&gt;"",Datos!AB205=AB$1008),0,IF(AB$1004=0,0,1-CHOOSE(AB$1004,IF(ISNUMBER(Datos!AB205),AND(OR(AB$1005="",Datos!AB205&gt;=AB$1005),OR(AB$1006="",Datos!AB205&lt;=AB$1006)),FALSE),IF(ISNUMBER(Datos!AB205),AND(Datos!AB205=INT(Datos!AB205),AND(OR(AB$1005="",Datos!AB205&gt;=AB$1005),OR(AB$1006="",Datos!AB205&lt;=AB$1006))),FALSE),OR(ISNUMBER(FIND(";"&amp;UPPER(TRIM(Datos!AB205&amp;""))&amp;"=",AB$1007)),ISNUMBER(FIND(";"&amp;UPPER(TRIM(Datos!AB205&amp;""))&amp;";",AB$1007))),OR(UPPER(TRIM(Datos!AB205&amp;""))="SÍ",UPPER(TRIM(Datos!AB205&amp;""))="SI",UPPER(TRIM(Datos!AB205&amp;""))="NO"),IF(ISNUMBER(Datos!AB205),AND(OR(AB$1005="",Datos!AB205&gt;=AB$1005),OR(AB$1006="",Datos!AB205&lt;=AB$1006)),FALSE),TRUE))))</f>
        <v>0.0</v>
      </c>
      <c r="AC205">
        <f>IF(Datos!AC205="",0,IF(AND(AC$1008&lt;&gt;"",Datos!AC205=AC$1008),0,IF(AC$1004=0,0,1-CHOOSE(AC$1004,IF(ISNUMBER(Datos!AC205),AND(OR(AC$1005="",Datos!AC205&gt;=AC$1005),OR(AC$1006="",Datos!AC205&lt;=AC$1006)),FALSE),IF(ISNUMBER(Datos!AC205),AND(Datos!AC205=INT(Datos!AC205),AND(OR(AC$1005="",Datos!AC205&gt;=AC$1005),OR(AC$1006="",Datos!AC205&lt;=AC$1006))),FALSE),OR(ISNUMBER(FIND(";"&amp;UPPER(TRIM(Datos!AC205&amp;""))&amp;"=",AC$1007)),ISNUMBER(FIND(";"&amp;UPPER(TRIM(Datos!AC205&amp;""))&amp;";",AC$1007))),OR(UPPER(TRIM(Datos!AC205&amp;""))="SÍ",UPPER(TRIM(Datos!AC205&amp;""))="SI",UPPER(TRIM(Datos!AC205&amp;""))="NO"),IF(ISNUMBER(Datos!AC205),AND(OR(AC$1005="",Datos!AC205&gt;=AC$1005),OR(AC$1006="",Datos!AC205&lt;=AC$1006)),FALSE),TRUE))))</f>
        <v>0.0</v>
      </c>
      <c r="AD205">
        <f>IF(Datos!AD205="",0,IF(AND(AD$1008&lt;&gt;"",Datos!AD205=AD$1008),0,IF(AD$1004=0,0,1-CHOOSE(AD$1004,IF(ISNUMBER(Datos!AD205),AND(OR(AD$1005="",Datos!AD205&gt;=AD$1005),OR(AD$1006="",Datos!AD205&lt;=AD$1006)),FALSE),IF(ISNUMBER(Datos!AD205),AND(Datos!AD205=INT(Datos!AD205),AND(OR(AD$1005="",Datos!AD205&gt;=AD$1005),OR(AD$1006="",Datos!AD205&lt;=AD$1006))),FALSE),OR(ISNUMBER(FIND(";"&amp;UPPER(TRIM(Datos!AD205&amp;""))&amp;"=",AD$1007)),ISNUMBER(FIND(";"&amp;UPPER(TRIM(Datos!AD205&amp;""))&amp;";",AD$1007))),OR(UPPER(TRIM(Datos!AD205&amp;""))="SÍ",UPPER(TRIM(Datos!AD205&amp;""))="SI",UPPER(TRIM(Datos!AD205&amp;""))="NO"),IF(ISNUMBER(Datos!AD205),AND(OR(AD$1005="",Datos!AD205&gt;=AD$1005),OR(AD$1006="",Datos!AD205&lt;=AD$1006)),FALSE),TRUE))))</f>
        <v>0.0</v>
      </c>
      <c r="AE205">
        <f>IF(Datos!AE205="",0,IF(AND(AE$1008&lt;&gt;"",Datos!AE205=AE$1008),0,IF(AE$1004=0,0,1-CHOOSE(AE$1004,IF(ISNUMBER(Datos!AE205),AND(OR(AE$1005="",Datos!AE205&gt;=AE$1005),OR(AE$1006="",Datos!AE205&lt;=AE$1006)),FALSE),IF(ISNUMBER(Datos!AE205),AND(Datos!AE205=INT(Datos!AE205),AND(OR(AE$1005="",Datos!AE205&gt;=AE$1005),OR(AE$1006="",Datos!AE205&lt;=AE$1006))),FALSE),OR(ISNUMBER(FIND(";"&amp;UPPER(TRIM(Datos!AE205&amp;""))&amp;"=",AE$1007)),ISNUMBER(FIND(";"&amp;UPPER(TRIM(Datos!AE205&amp;""))&amp;";",AE$1007))),OR(UPPER(TRIM(Datos!AE205&amp;""))="SÍ",UPPER(TRIM(Datos!AE205&amp;""))="SI",UPPER(TRIM(Datos!AE205&amp;""))="NO"),IF(ISNUMBER(Datos!AE205),AND(OR(AE$1005="",Datos!AE205&gt;=AE$1005),OR(AE$1006="",Datos!AE205&lt;=AE$1006)),FALSE),TRUE))))</f>
        <v>0.0</v>
      </c>
    </row>
    <row r="206" spans="2:31">
      <c r="B206">
        <f>IF(Datos!B206="",0,IF(AND(B$1008&lt;&gt;"",Datos!B206=B$1008),0,IF(B$1004=0,0,1-CHOOSE(B$1004,IF(ISNUMBER(Datos!B206),AND(OR(B$1005="",Datos!B206&gt;=B$1005),OR(B$1006="",Datos!B206&lt;=B$1006)),FALSE),IF(ISNUMBER(Datos!B206),AND(Datos!B206=INT(Datos!B206),AND(OR(B$1005="",Datos!B206&gt;=B$1005),OR(B$1006="",Datos!B206&lt;=B$1006))),FALSE),OR(ISNUMBER(FIND(";"&amp;UPPER(TRIM(Datos!B206&amp;""))&amp;"=",B$1007)),ISNUMBER(FIND(";"&amp;UPPER(TRIM(Datos!B206&amp;""))&amp;";",B$1007))),OR(UPPER(TRIM(Datos!B206&amp;""))="SÍ",UPPER(TRIM(Datos!B206&amp;""))="SI",UPPER(TRIM(Datos!B206&amp;""))="NO"),IF(ISNUMBER(Datos!B206),AND(OR(B$1005="",Datos!B206&gt;=B$1005),OR(B$1006="",Datos!B206&lt;=B$1006)),FALSE),TRUE))))</f>
        <v>0.0</v>
      </c>
      <c r="C206">
        <f>IF(Datos!C206="",0,IF(AND(C$1008&lt;&gt;"",Datos!C206=C$1008),0,IF(C$1004=0,0,1-CHOOSE(C$1004,IF(ISNUMBER(Datos!C206),AND(OR(C$1005="",Datos!C206&gt;=C$1005),OR(C$1006="",Datos!C206&lt;=C$1006)),FALSE),IF(ISNUMBER(Datos!C206),AND(Datos!C206=INT(Datos!C206),AND(OR(C$1005="",Datos!C206&gt;=C$1005),OR(C$1006="",Datos!C206&lt;=C$1006))),FALSE),OR(ISNUMBER(FIND(";"&amp;UPPER(TRIM(Datos!C206&amp;""))&amp;"=",C$1007)),ISNUMBER(FIND(";"&amp;UPPER(TRIM(Datos!C206&amp;""))&amp;";",C$1007))),OR(UPPER(TRIM(Datos!C206&amp;""))="SÍ",UPPER(TRIM(Datos!C206&amp;""))="SI",UPPER(TRIM(Datos!C206&amp;""))="NO"),IF(ISNUMBER(Datos!C206),AND(OR(C$1005="",Datos!C206&gt;=C$1005),OR(C$1006="",Datos!C206&lt;=C$1006)),FALSE),TRUE))))</f>
        <v>0.0</v>
      </c>
      <c r="D206">
        <f>IF(Datos!D206="",0,IF(AND(D$1008&lt;&gt;"",Datos!D206=D$1008),0,IF(D$1004=0,0,1-CHOOSE(D$1004,IF(ISNUMBER(Datos!D206),AND(OR(D$1005="",Datos!D206&gt;=D$1005),OR(D$1006="",Datos!D206&lt;=D$1006)),FALSE),IF(ISNUMBER(Datos!D206),AND(Datos!D206=INT(Datos!D206),AND(OR(D$1005="",Datos!D206&gt;=D$1005),OR(D$1006="",Datos!D206&lt;=D$1006))),FALSE),OR(ISNUMBER(FIND(";"&amp;UPPER(TRIM(Datos!D206&amp;""))&amp;"=",D$1007)),ISNUMBER(FIND(";"&amp;UPPER(TRIM(Datos!D206&amp;""))&amp;";",D$1007))),OR(UPPER(TRIM(Datos!D206&amp;""))="SÍ",UPPER(TRIM(Datos!D206&amp;""))="SI",UPPER(TRIM(Datos!D206&amp;""))="NO"),IF(ISNUMBER(Datos!D206),AND(OR(D$1005="",Datos!D206&gt;=D$1005),OR(D$1006="",Datos!D206&lt;=D$1006)),FALSE),TRUE))))</f>
        <v>0.0</v>
      </c>
      <c r="E206">
        <f>IF(Datos!E206="",0,IF(AND(E$1008&lt;&gt;"",Datos!E206=E$1008),0,IF(E$1004=0,0,1-CHOOSE(E$1004,IF(ISNUMBER(Datos!E206),AND(OR(E$1005="",Datos!E206&gt;=E$1005),OR(E$1006="",Datos!E206&lt;=E$1006)),FALSE),IF(ISNUMBER(Datos!E206),AND(Datos!E206=INT(Datos!E206),AND(OR(E$1005="",Datos!E206&gt;=E$1005),OR(E$1006="",Datos!E206&lt;=E$1006))),FALSE),OR(ISNUMBER(FIND(";"&amp;UPPER(TRIM(Datos!E206&amp;""))&amp;"=",E$1007)),ISNUMBER(FIND(";"&amp;UPPER(TRIM(Datos!E206&amp;""))&amp;";",E$1007))),OR(UPPER(TRIM(Datos!E206&amp;""))="SÍ",UPPER(TRIM(Datos!E206&amp;""))="SI",UPPER(TRIM(Datos!E206&amp;""))="NO"),IF(ISNUMBER(Datos!E206),AND(OR(E$1005="",Datos!E206&gt;=E$1005),OR(E$1006="",Datos!E206&lt;=E$1006)),FALSE),TRUE))))</f>
        <v>0.0</v>
      </c>
      <c r="F206">
        <f>IF(Datos!F206="",0,IF(AND(F$1008&lt;&gt;"",Datos!F206=F$1008),0,IF(F$1004=0,0,1-CHOOSE(F$1004,IF(ISNUMBER(Datos!F206),AND(OR(F$1005="",Datos!F206&gt;=F$1005),OR(F$1006="",Datos!F206&lt;=F$1006)),FALSE),IF(ISNUMBER(Datos!F206),AND(Datos!F206=INT(Datos!F206),AND(OR(F$1005="",Datos!F206&gt;=F$1005),OR(F$1006="",Datos!F206&lt;=F$1006))),FALSE),OR(ISNUMBER(FIND(";"&amp;UPPER(TRIM(Datos!F206&amp;""))&amp;"=",F$1007)),ISNUMBER(FIND(";"&amp;UPPER(TRIM(Datos!F206&amp;""))&amp;";",F$1007))),OR(UPPER(TRIM(Datos!F206&amp;""))="SÍ",UPPER(TRIM(Datos!F206&amp;""))="SI",UPPER(TRIM(Datos!F206&amp;""))="NO"),IF(ISNUMBER(Datos!F206),AND(OR(F$1005="",Datos!F206&gt;=F$1005),OR(F$1006="",Datos!F206&lt;=F$1006)),FALSE),TRUE))))</f>
        <v>0.0</v>
      </c>
      <c r="G206">
        <f>IF(Datos!G206="",0,IF(AND(G$1008&lt;&gt;"",Datos!G206=G$1008),0,IF(G$1004=0,0,1-CHOOSE(G$1004,IF(ISNUMBER(Datos!G206),AND(OR(G$1005="",Datos!G206&gt;=G$1005),OR(G$1006="",Datos!G206&lt;=G$1006)),FALSE),IF(ISNUMBER(Datos!G206),AND(Datos!G206=INT(Datos!G206),AND(OR(G$1005="",Datos!G206&gt;=G$1005),OR(G$1006="",Datos!G206&lt;=G$1006))),FALSE),OR(ISNUMBER(FIND(";"&amp;UPPER(TRIM(Datos!G206&amp;""))&amp;"=",G$1007)),ISNUMBER(FIND(";"&amp;UPPER(TRIM(Datos!G206&amp;""))&amp;";",G$1007))),OR(UPPER(TRIM(Datos!G206&amp;""))="SÍ",UPPER(TRIM(Datos!G206&amp;""))="SI",UPPER(TRIM(Datos!G206&amp;""))="NO"),IF(ISNUMBER(Datos!G206),AND(OR(G$1005="",Datos!G206&gt;=G$1005),OR(G$1006="",Datos!G206&lt;=G$1006)),FALSE),TRUE))))</f>
        <v>0.0</v>
      </c>
      <c r="H206">
        <f>IF(Datos!H206="",0,IF(AND(H$1008&lt;&gt;"",Datos!H206=H$1008),0,IF(H$1004=0,0,1-CHOOSE(H$1004,IF(ISNUMBER(Datos!H206),AND(OR(H$1005="",Datos!H206&gt;=H$1005),OR(H$1006="",Datos!H206&lt;=H$1006)),FALSE),IF(ISNUMBER(Datos!H206),AND(Datos!H206=INT(Datos!H206),AND(OR(H$1005="",Datos!H206&gt;=H$1005),OR(H$1006="",Datos!H206&lt;=H$1006))),FALSE),OR(ISNUMBER(FIND(";"&amp;UPPER(TRIM(Datos!H206&amp;""))&amp;"=",H$1007)),ISNUMBER(FIND(";"&amp;UPPER(TRIM(Datos!H206&amp;""))&amp;";",H$1007))),OR(UPPER(TRIM(Datos!H206&amp;""))="SÍ",UPPER(TRIM(Datos!H206&amp;""))="SI",UPPER(TRIM(Datos!H206&amp;""))="NO"),IF(ISNUMBER(Datos!H206),AND(OR(H$1005="",Datos!H206&gt;=H$1005),OR(H$1006="",Datos!H206&lt;=H$1006)),FALSE),TRUE))))</f>
        <v>0.0</v>
      </c>
      <c r="I206">
        <f>IF(Datos!I206="",0,IF(AND(I$1008&lt;&gt;"",Datos!I206=I$1008),0,IF(I$1004=0,0,1-CHOOSE(I$1004,IF(ISNUMBER(Datos!I206),AND(OR(I$1005="",Datos!I206&gt;=I$1005),OR(I$1006="",Datos!I206&lt;=I$1006)),FALSE),IF(ISNUMBER(Datos!I206),AND(Datos!I206=INT(Datos!I206),AND(OR(I$1005="",Datos!I206&gt;=I$1005),OR(I$1006="",Datos!I206&lt;=I$1006))),FALSE),OR(ISNUMBER(FIND(";"&amp;UPPER(TRIM(Datos!I206&amp;""))&amp;"=",I$1007)),ISNUMBER(FIND(";"&amp;UPPER(TRIM(Datos!I206&amp;""))&amp;";",I$1007))),OR(UPPER(TRIM(Datos!I206&amp;""))="SÍ",UPPER(TRIM(Datos!I206&amp;""))="SI",UPPER(TRIM(Datos!I206&amp;""))="NO"),IF(ISNUMBER(Datos!I206),AND(OR(I$1005="",Datos!I206&gt;=I$1005),OR(I$1006="",Datos!I206&lt;=I$1006)),FALSE),TRUE))))</f>
        <v>0.0</v>
      </c>
      <c r="J206">
        <f>IF(Datos!J206="",0,IF(AND(J$1008&lt;&gt;"",Datos!J206=J$1008),0,IF(J$1004=0,0,1-CHOOSE(J$1004,IF(ISNUMBER(Datos!J206),AND(OR(J$1005="",Datos!J206&gt;=J$1005),OR(J$1006="",Datos!J206&lt;=J$1006)),FALSE),IF(ISNUMBER(Datos!J206),AND(Datos!J206=INT(Datos!J206),AND(OR(J$1005="",Datos!J206&gt;=J$1005),OR(J$1006="",Datos!J206&lt;=J$1006))),FALSE),OR(ISNUMBER(FIND(";"&amp;UPPER(TRIM(Datos!J206&amp;""))&amp;"=",J$1007)),ISNUMBER(FIND(";"&amp;UPPER(TRIM(Datos!J206&amp;""))&amp;";",J$1007))),OR(UPPER(TRIM(Datos!J206&amp;""))="SÍ",UPPER(TRIM(Datos!J206&amp;""))="SI",UPPER(TRIM(Datos!J206&amp;""))="NO"),IF(ISNUMBER(Datos!J206),AND(OR(J$1005="",Datos!J206&gt;=J$1005),OR(J$1006="",Datos!J206&lt;=J$1006)),FALSE),TRUE))))</f>
        <v>0.0</v>
      </c>
      <c r="K206">
        <f>IF(Datos!K206="",0,IF(AND(K$1008&lt;&gt;"",Datos!K206=K$1008),0,IF(K$1004=0,0,1-CHOOSE(K$1004,IF(ISNUMBER(Datos!K206),AND(OR(K$1005="",Datos!K206&gt;=K$1005),OR(K$1006="",Datos!K206&lt;=K$1006)),FALSE),IF(ISNUMBER(Datos!K206),AND(Datos!K206=INT(Datos!K206),AND(OR(K$1005="",Datos!K206&gt;=K$1005),OR(K$1006="",Datos!K206&lt;=K$1006))),FALSE),OR(ISNUMBER(FIND(";"&amp;UPPER(TRIM(Datos!K206&amp;""))&amp;"=",K$1007)),ISNUMBER(FIND(";"&amp;UPPER(TRIM(Datos!K206&amp;""))&amp;";",K$1007))),OR(UPPER(TRIM(Datos!K206&amp;""))="SÍ",UPPER(TRIM(Datos!K206&amp;""))="SI",UPPER(TRIM(Datos!K206&amp;""))="NO"),IF(ISNUMBER(Datos!K206),AND(OR(K$1005="",Datos!K206&gt;=K$1005),OR(K$1006="",Datos!K206&lt;=K$1006)),FALSE),TRUE))))</f>
        <v>0.0</v>
      </c>
      <c r="L206">
        <f>IF(Datos!L206="",0,IF(AND(L$1008&lt;&gt;"",Datos!L206=L$1008),0,IF(L$1004=0,0,1-CHOOSE(L$1004,IF(ISNUMBER(Datos!L206),AND(OR(L$1005="",Datos!L206&gt;=L$1005),OR(L$1006="",Datos!L206&lt;=L$1006)),FALSE),IF(ISNUMBER(Datos!L206),AND(Datos!L206=INT(Datos!L206),AND(OR(L$1005="",Datos!L206&gt;=L$1005),OR(L$1006="",Datos!L206&lt;=L$1006))),FALSE),OR(ISNUMBER(FIND(";"&amp;UPPER(TRIM(Datos!L206&amp;""))&amp;"=",L$1007)),ISNUMBER(FIND(";"&amp;UPPER(TRIM(Datos!L206&amp;""))&amp;";",L$1007))),OR(UPPER(TRIM(Datos!L206&amp;""))="SÍ",UPPER(TRIM(Datos!L206&amp;""))="SI",UPPER(TRIM(Datos!L206&amp;""))="NO"),IF(ISNUMBER(Datos!L206),AND(OR(L$1005="",Datos!L206&gt;=L$1005),OR(L$1006="",Datos!L206&lt;=L$1006)),FALSE),TRUE))))</f>
        <v>0.0</v>
      </c>
      <c r="M206">
        <f>IF(Datos!M206="",0,IF(AND(M$1008&lt;&gt;"",Datos!M206=M$1008),0,IF(M$1004=0,0,1-CHOOSE(M$1004,IF(ISNUMBER(Datos!M206),AND(OR(M$1005="",Datos!M206&gt;=M$1005),OR(M$1006="",Datos!M206&lt;=M$1006)),FALSE),IF(ISNUMBER(Datos!M206),AND(Datos!M206=INT(Datos!M206),AND(OR(M$1005="",Datos!M206&gt;=M$1005),OR(M$1006="",Datos!M206&lt;=M$1006))),FALSE),OR(ISNUMBER(FIND(";"&amp;UPPER(TRIM(Datos!M206&amp;""))&amp;"=",M$1007)),ISNUMBER(FIND(";"&amp;UPPER(TRIM(Datos!M206&amp;""))&amp;";",M$1007))),OR(UPPER(TRIM(Datos!M206&amp;""))="SÍ",UPPER(TRIM(Datos!M206&amp;""))="SI",UPPER(TRIM(Datos!M206&amp;""))="NO"),IF(ISNUMBER(Datos!M206),AND(OR(M$1005="",Datos!M206&gt;=M$1005),OR(M$1006="",Datos!M206&lt;=M$1006)),FALSE),TRUE))))</f>
        <v>0.0</v>
      </c>
      <c r="N206">
        <f>IF(Datos!N206="",0,IF(AND(N$1008&lt;&gt;"",Datos!N206=N$1008),0,IF(N$1004=0,0,1-CHOOSE(N$1004,IF(ISNUMBER(Datos!N206),AND(OR(N$1005="",Datos!N206&gt;=N$1005),OR(N$1006="",Datos!N206&lt;=N$1006)),FALSE),IF(ISNUMBER(Datos!N206),AND(Datos!N206=INT(Datos!N206),AND(OR(N$1005="",Datos!N206&gt;=N$1005),OR(N$1006="",Datos!N206&lt;=N$1006))),FALSE),OR(ISNUMBER(FIND(";"&amp;UPPER(TRIM(Datos!N206&amp;""))&amp;"=",N$1007)),ISNUMBER(FIND(";"&amp;UPPER(TRIM(Datos!N206&amp;""))&amp;";",N$1007))),OR(UPPER(TRIM(Datos!N206&amp;""))="SÍ",UPPER(TRIM(Datos!N206&amp;""))="SI",UPPER(TRIM(Datos!N206&amp;""))="NO"),IF(ISNUMBER(Datos!N206),AND(OR(N$1005="",Datos!N206&gt;=N$1005),OR(N$1006="",Datos!N206&lt;=N$1006)),FALSE),TRUE))))</f>
        <v>0.0</v>
      </c>
      <c r="O206">
        <f>IF(Datos!O206="",0,IF(AND(O$1008&lt;&gt;"",Datos!O206=O$1008),0,IF(O$1004=0,0,1-CHOOSE(O$1004,IF(ISNUMBER(Datos!O206),AND(OR(O$1005="",Datos!O206&gt;=O$1005),OR(O$1006="",Datos!O206&lt;=O$1006)),FALSE),IF(ISNUMBER(Datos!O206),AND(Datos!O206=INT(Datos!O206),AND(OR(O$1005="",Datos!O206&gt;=O$1005),OR(O$1006="",Datos!O206&lt;=O$1006))),FALSE),OR(ISNUMBER(FIND(";"&amp;UPPER(TRIM(Datos!O206&amp;""))&amp;"=",O$1007)),ISNUMBER(FIND(";"&amp;UPPER(TRIM(Datos!O206&amp;""))&amp;";",O$1007))),OR(UPPER(TRIM(Datos!O206&amp;""))="SÍ",UPPER(TRIM(Datos!O206&amp;""))="SI",UPPER(TRIM(Datos!O206&amp;""))="NO"),IF(ISNUMBER(Datos!O206),AND(OR(O$1005="",Datos!O206&gt;=O$1005),OR(O$1006="",Datos!O206&lt;=O$1006)),FALSE),TRUE))))</f>
        <v>0.0</v>
      </c>
      <c r="P206">
        <f>IF(Datos!P206="",0,IF(AND(P$1008&lt;&gt;"",Datos!P206=P$1008),0,IF(P$1004=0,0,1-CHOOSE(P$1004,IF(ISNUMBER(Datos!P206),AND(OR(P$1005="",Datos!P206&gt;=P$1005),OR(P$1006="",Datos!P206&lt;=P$1006)),FALSE),IF(ISNUMBER(Datos!P206),AND(Datos!P206=INT(Datos!P206),AND(OR(P$1005="",Datos!P206&gt;=P$1005),OR(P$1006="",Datos!P206&lt;=P$1006))),FALSE),OR(ISNUMBER(FIND(";"&amp;UPPER(TRIM(Datos!P206&amp;""))&amp;"=",P$1007)),ISNUMBER(FIND(";"&amp;UPPER(TRIM(Datos!P206&amp;""))&amp;";",P$1007))),OR(UPPER(TRIM(Datos!P206&amp;""))="SÍ",UPPER(TRIM(Datos!P206&amp;""))="SI",UPPER(TRIM(Datos!P206&amp;""))="NO"),IF(ISNUMBER(Datos!P206),AND(OR(P$1005="",Datos!P206&gt;=P$1005),OR(P$1006="",Datos!P206&lt;=P$1006)),FALSE),TRUE))))</f>
        <v>0.0</v>
      </c>
      <c r="Q206">
        <f>IF(Datos!Q206="",0,IF(AND(Q$1008&lt;&gt;"",Datos!Q206=Q$1008),0,IF(Q$1004=0,0,1-CHOOSE(Q$1004,IF(ISNUMBER(Datos!Q206),AND(OR(Q$1005="",Datos!Q206&gt;=Q$1005),OR(Q$1006="",Datos!Q206&lt;=Q$1006)),FALSE),IF(ISNUMBER(Datos!Q206),AND(Datos!Q206=INT(Datos!Q206),AND(OR(Q$1005="",Datos!Q206&gt;=Q$1005),OR(Q$1006="",Datos!Q206&lt;=Q$1006))),FALSE),OR(ISNUMBER(FIND(";"&amp;UPPER(TRIM(Datos!Q206&amp;""))&amp;"=",Q$1007)),ISNUMBER(FIND(";"&amp;UPPER(TRIM(Datos!Q206&amp;""))&amp;";",Q$1007))),OR(UPPER(TRIM(Datos!Q206&amp;""))="SÍ",UPPER(TRIM(Datos!Q206&amp;""))="SI",UPPER(TRIM(Datos!Q206&amp;""))="NO"),IF(ISNUMBER(Datos!Q206),AND(OR(Q$1005="",Datos!Q206&gt;=Q$1005),OR(Q$1006="",Datos!Q206&lt;=Q$1006)),FALSE),TRUE))))</f>
        <v>0.0</v>
      </c>
      <c r="R206">
        <f>IF(Datos!R206="",0,IF(AND(R$1008&lt;&gt;"",Datos!R206=R$1008),0,IF(R$1004=0,0,1-CHOOSE(R$1004,IF(ISNUMBER(Datos!R206),AND(OR(R$1005="",Datos!R206&gt;=R$1005),OR(R$1006="",Datos!R206&lt;=R$1006)),FALSE),IF(ISNUMBER(Datos!R206),AND(Datos!R206=INT(Datos!R206),AND(OR(R$1005="",Datos!R206&gt;=R$1005),OR(R$1006="",Datos!R206&lt;=R$1006))),FALSE),OR(ISNUMBER(FIND(";"&amp;UPPER(TRIM(Datos!R206&amp;""))&amp;"=",R$1007)),ISNUMBER(FIND(";"&amp;UPPER(TRIM(Datos!R206&amp;""))&amp;";",R$1007))),OR(UPPER(TRIM(Datos!R206&amp;""))="SÍ",UPPER(TRIM(Datos!R206&amp;""))="SI",UPPER(TRIM(Datos!R206&amp;""))="NO"),IF(ISNUMBER(Datos!R206),AND(OR(R$1005="",Datos!R206&gt;=R$1005),OR(R$1006="",Datos!R206&lt;=R$1006)),FALSE),TRUE))))</f>
        <v>0.0</v>
      </c>
      <c r="S206">
        <f>IF(Datos!S206="",0,IF(AND(S$1008&lt;&gt;"",Datos!S206=S$1008),0,IF(S$1004=0,0,1-CHOOSE(S$1004,IF(ISNUMBER(Datos!S206),AND(OR(S$1005="",Datos!S206&gt;=S$1005),OR(S$1006="",Datos!S206&lt;=S$1006)),FALSE),IF(ISNUMBER(Datos!S206),AND(Datos!S206=INT(Datos!S206),AND(OR(S$1005="",Datos!S206&gt;=S$1005),OR(S$1006="",Datos!S206&lt;=S$1006))),FALSE),OR(ISNUMBER(FIND(";"&amp;UPPER(TRIM(Datos!S206&amp;""))&amp;"=",S$1007)),ISNUMBER(FIND(";"&amp;UPPER(TRIM(Datos!S206&amp;""))&amp;";",S$1007))),OR(UPPER(TRIM(Datos!S206&amp;""))="SÍ",UPPER(TRIM(Datos!S206&amp;""))="SI",UPPER(TRIM(Datos!S206&amp;""))="NO"),IF(ISNUMBER(Datos!S206),AND(OR(S$1005="",Datos!S206&gt;=S$1005),OR(S$1006="",Datos!S206&lt;=S$1006)),FALSE),TRUE))))</f>
        <v>0.0</v>
      </c>
      <c r="T206">
        <f>IF(Datos!T206="",0,IF(AND(T$1008&lt;&gt;"",Datos!T206=T$1008),0,IF(T$1004=0,0,1-CHOOSE(T$1004,IF(ISNUMBER(Datos!T206),AND(OR(T$1005="",Datos!T206&gt;=T$1005),OR(T$1006="",Datos!T206&lt;=T$1006)),FALSE),IF(ISNUMBER(Datos!T206),AND(Datos!T206=INT(Datos!T206),AND(OR(T$1005="",Datos!T206&gt;=T$1005),OR(T$1006="",Datos!T206&lt;=T$1006))),FALSE),OR(ISNUMBER(FIND(";"&amp;UPPER(TRIM(Datos!T206&amp;""))&amp;"=",T$1007)),ISNUMBER(FIND(";"&amp;UPPER(TRIM(Datos!T206&amp;""))&amp;";",T$1007))),OR(UPPER(TRIM(Datos!T206&amp;""))="SÍ",UPPER(TRIM(Datos!T206&amp;""))="SI",UPPER(TRIM(Datos!T206&amp;""))="NO"),IF(ISNUMBER(Datos!T206),AND(OR(T$1005="",Datos!T206&gt;=T$1005),OR(T$1006="",Datos!T206&lt;=T$1006)),FALSE),TRUE))))</f>
        <v>0.0</v>
      </c>
      <c r="U206">
        <f>IF(Datos!U206="",0,IF(AND(U$1008&lt;&gt;"",Datos!U206=U$1008),0,IF(U$1004=0,0,1-CHOOSE(U$1004,IF(ISNUMBER(Datos!U206),AND(OR(U$1005="",Datos!U206&gt;=U$1005),OR(U$1006="",Datos!U206&lt;=U$1006)),FALSE),IF(ISNUMBER(Datos!U206),AND(Datos!U206=INT(Datos!U206),AND(OR(U$1005="",Datos!U206&gt;=U$1005),OR(U$1006="",Datos!U206&lt;=U$1006))),FALSE),OR(ISNUMBER(FIND(";"&amp;UPPER(TRIM(Datos!U206&amp;""))&amp;"=",U$1007)),ISNUMBER(FIND(";"&amp;UPPER(TRIM(Datos!U206&amp;""))&amp;";",U$1007))),OR(UPPER(TRIM(Datos!U206&amp;""))="SÍ",UPPER(TRIM(Datos!U206&amp;""))="SI",UPPER(TRIM(Datos!U206&amp;""))="NO"),IF(ISNUMBER(Datos!U206),AND(OR(U$1005="",Datos!U206&gt;=U$1005),OR(U$1006="",Datos!U206&lt;=U$1006)),FALSE),TRUE))))</f>
        <v>0.0</v>
      </c>
      <c r="V206">
        <f>IF(Datos!V206="",0,IF(AND(V$1008&lt;&gt;"",Datos!V206=V$1008),0,IF(V$1004=0,0,1-CHOOSE(V$1004,IF(ISNUMBER(Datos!V206),AND(OR(V$1005="",Datos!V206&gt;=V$1005),OR(V$1006="",Datos!V206&lt;=V$1006)),FALSE),IF(ISNUMBER(Datos!V206),AND(Datos!V206=INT(Datos!V206),AND(OR(V$1005="",Datos!V206&gt;=V$1005),OR(V$1006="",Datos!V206&lt;=V$1006))),FALSE),OR(ISNUMBER(FIND(";"&amp;UPPER(TRIM(Datos!V206&amp;""))&amp;"=",V$1007)),ISNUMBER(FIND(";"&amp;UPPER(TRIM(Datos!V206&amp;""))&amp;";",V$1007))),OR(UPPER(TRIM(Datos!V206&amp;""))="SÍ",UPPER(TRIM(Datos!V206&amp;""))="SI",UPPER(TRIM(Datos!V206&amp;""))="NO"),IF(ISNUMBER(Datos!V206),AND(OR(V$1005="",Datos!V206&gt;=V$1005),OR(V$1006="",Datos!V206&lt;=V$1006)),FALSE),TRUE))))</f>
        <v>0.0</v>
      </c>
      <c r="W206">
        <f>IF(Datos!W206="",0,IF(AND(W$1008&lt;&gt;"",Datos!W206=W$1008),0,IF(W$1004=0,0,1-CHOOSE(W$1004,IF(ISNUMBER(Datos!W206),AND(OR(W$1005="",Datos!W206&gt;=W$1005),OR(W$1006="",Datos!W206&lt;=W$1006)),FALSE),IF(ISNUMBER(Datos!W206),AND(Datos!W206=INT(Datos!W206),AND(OR(W$1005="",Datos!W206&gt;=W$1005),OR(W$1006="",Datos!W206&lt;=W$1006))),FALSE),OR(ISNUMBER(FIND(";"&amp;UPPER(TRIM(Datos!W206&amp;""))&amp;"=",W$1007)),ISNUMBER(FIND(";"&amp;UPPER(TRIM(Datos!W206&amp;""))&amp;";",W$1007))),OR(UPPER(TRIM(Datos!W206&amp;""))="SÍ",UPPER(TRIM(Datos!W206&amp;""))="SI",UPPER(TRIM(Datos!W206&amp;""))="NO"),IF(ISNUMBER(Datos!W206),AND(OR(W$1005="",Datos!W206&gt;=W$1005),OR(W$1006="",Datos!W206&lt;=W$1006)),FALSE),TRUE))))</f>
        <v>0.0</v>
      </c>
      <c r="X206">
        <f>IF(Datos!X206="",0,IF(AND(X$1008&lt;&gt;"",Datos!X206=X$1008),0,IF(X$1004=0,0,1-CHOOSE(X$1004,IF(ISNUMBER(Datos!X206),AND(OR(X$1005="",Datos!X206&gt;=X$1005),OR(X$1006="",Datos!X206&lt;=X$1006)),FALSE),IF(ISNUMBER(Datos!X206),AND(Datos!X206=INT(Datos!X206),AND(OR(X$1005="",Datos!X206&gt;=X$1005),OR(X$1006="",Datos!X206&lt;=X$1006))),FALSE),OR(ISNUMBER(FIND(";"&amp;UPPER(TRIM(Datos!X206&amp;""))&amp;"=",X$1007)),ISNUMBER(FIND(";"&amp;UPPER(TRIM(Datos!X206&amp;""))&amp;";",X$1007))),OR(UPPER(TRIM(Datos!X206&amp;""))="SÍ",UPPER(TRIM(Datos!X206&amp;""))="SI",UPPER(TRIM(Datos!X206&amp;""))="NO"),IF(ISNUMBER(Datos!X206),AND(OR(X$1005="",Datos!X206&gt;=X$1005),OR(X$1006="",Datos!X206&lt;=X$1006)),FALSE),TRUE))))</f>
        <v>0.0</v>
      </c>
      <c r="Y206">
        <f>IF(Datos!Y206="",0,IF(AND(Y$1008&lt;&gt;"",Datos!Y206=Y$1008),0,IF(Y$1004=0,0,1-CHOOSE(Y$1004,IF(ISNUMBER(Datos!Y206),AND(OR(Y$1005="",Datos!Y206&gt;=Y$1005),OR(Y$1006="",Datos!Y206&lt;=Y$1006)),FALSE),IF(ISNUMBER(Datos!Y206),AND(Datos!Y206=INT(Datos!Y206),AND(OR(Y$1005="",Datos!Y206&gt;=Y$1005),OR(Y$1006="",Datos!Y206&lt;=Y$1006))),FALSE),OR(ISNUMBER(FIND(";"&amp;UPPER(TRIM(Datos!Y206&amp;""))&amp;"=",Y$1007)),ISNUMBER(FIND(";"&amp;UPPER(TRIM(Datos!Y206&amp;""))&amp;";",Y$1007))),OR(UPPER(TRIM(Datos!Y206&amp;""))="SÍ",UPPER(TRIM(Datos!Y206&amp;""))="SI",UPPER(TRIM(Datos!Y206&amp;""))="NO"),IF(ISNUMBER(Datos!Y206),AND(OR(Y$1005="",Datos!Y206&gt;=Y$1005),OR(Y$1006="",Datos!Y206&lt;=Y$1006)),FALSE),TRUE))))</f>
        <v>0.0</v>
      </c>
      <c r="Z206">
        <f>IF(Datos!Z206="",0,IF(AND(Z$1008&lt;&gt;"",Datos!Z206=Z$1008),0,IF(Z$1004=0,0,1-CHOOSE(Z$1004,IF(ISNUMBER(Datos!Z206),AND(OR(Z$1005="",Datos!Z206&gt;=Z$1005),OR(Z$1006="",Datos!Z206&lt;=Z$1006)),FALSE),IF(ISNUMBER(Datos!Z206),AND(Datos!Z206=INT(Datos!Z206),AND(OR(Z$1005="",Datos!Z206&gt;=Z$1005),OR(Z$1006="",Datos!Z206&lt;=Z$1006))),FALSE),OR(ISNUMBER(FIND(";"&amp;UPPER(TRIM(Datos!Z206&amp;""))&amp;"=",Z$1007)),ISNUMBER(FIND(";"&amp;UPPER(TRIM(Datos!Z206&amp;""))&amp;";",Z$1007))),OR(UPPER(TRIM(Datos!Z206&amp;""))="SÍ",UPPER(TRIM(Datos!Z206&amp;""))="SI",UPPER(TRIM(Datos!Z206&amp;""))="NO"),IF(ISNUMBER(Datos!Z206),AND(OR(Z$1005="",Datos!Z206&gt;=Z$1005),OR(Z$1006="",Datos!Z206&lt;=Z$1006)),FALSE),TRUE))))</f>
        <v>0.0</v>
      </c>
      <c r="AA206">
        <f>IF(Datos!AA206="",0,IF(AND(AA$1008&lt;&gt;"",Datos!AA206=AA$1008),0,IF(AA$1004=0,0,1-CHOOSE(AA$1004,IF(ISNUMBER(Datos!AA206),AND(OR(AA$1005="",Datos!AA206&gt;=AA$1005),OR(AA$1006="",Datos!AA206&lt;=AA$1006)),FALSE),IF(ISNUMBER(Datos!AA206),AND(Datos!AA206=INT(Datos!AA206),AND(OR(AA$1005="",Datos!AA206&gt;=AA$1005),OR(AA$1006="",Datos!AA206&lt;=AA$1006))),FALSE),OR(ISNUMBER(FIND(";"&amp;UPPER(TRIM(Datos!AA206&amp;""))&amp;"=",AA$1007)),ISNUMBER(FIND(";"&amp;UPPER(TRIM(Datos!AA206&amp;""))&amp;";",AA$1007))),OR(UPPER(TRIM(Datos!AA206&amp;""))="SÍ",UPPER(TRIM(Datos!AA206&amp;""))="SI",UPPER(TRIM(Datos!AA206&amp;""))="NO"),IF(ISNUMBER(Datos!AA206),AND(OR(AA$1005="",Datos!AA206&gt;=AA$1005),OR(AA$1006="",Datos!AA206&lt;=AA$1006)),FALSE),TRUE))))</f>
        <v>0.0</v>
      </c>
      <c r="AB206">
        <f>IF(Datos!AB206="",0,IF(AND(AB$1008&lt;&gt;"",Datos!AB206=AB$1008),0,IF(AB$1004=0,0,1-CHOOSE(AB$1004,IF(ISNUMBER(Datos!AB206),AND(OR(AB$1005="",Datos!AB206&gt;=AB$1005),OR(AB$1006="",Datos!AB206&lt;=AB$1006)),FALSE),IF(ISNUMBER(Datos!AB206),AND(Datos!AB206=INT(Datos!AB206),AND(OR(AB$1005="",Datos!AB206&gt;=AB$1005),OR(AB$1006="",Datos!AB206&lt;=AB$1006))),FALSE),OR(ISNUMBER(FIND(";"&amp;UPPER(TRIM(Datos!AB206&amp;""))&amp;"=",AB$1007)),ISNUMBER(FIND(";"&amp;UPPER(TRIM(Datos!AB206&amp;""))&amp;";",AB$1007))),OR(UPPER(TRIM(Datos!AB206&amp;""))="SÍ",UPPER(TRIM(Datos!AB206&amp;""))="SI",UPPER(TRIM(Datos!AB206&amp;""))="NO"),IF(ISNUMBER(Datos!AB206),AND(OR(AB$1005="",Datos!AB206&gt;=AB$1005),OR(AB$1006="",Datos!AB206&lt;=AB$1006)),FALSE),TRUE))))</f>
        <v>0.0</v>
      </c>
      <c r="AC206">
        <f>IF(Datos!AC206="",0,IF(AND(AC$1008&lt;&gt;"",Datos!AC206=AC$1008),0,IF(AC$1004=0,0,1-CHOOSE(AC$1004,IF(ISNUMBER(Datos!AC206),AND(OR(AC$1005="",Datos!AC206&gt;=AC$1005),OR(AC$1006="",Datos!AC206&lt;=AC$1006)),FALSE),IF(ISNUMBER(Datos!AC206),AND(Datos!AC206=INT(Datos!AC206),AND(OR(AC$1005="",Datos!AC206&gt;=AC$1005),OR(AC$1006="",Datos!AC206&lt;=AC$1006))),FALSE),OR(ISNUMBER(FIND(";"&amp;UPPER(TRIM(Datos!AC206&amp;""))&amp;"=",AC$1007)),ISNUMBER(FIND(";"&amp;UPPER(TRIM(Datos!AC206&amp;""))&amp;";",AC$1007))),OR(UPPER(TRIM(Datos!AC206&amp;""))="SÍ",UPPER(TRIM(Datos!AC206&amp;""))="SI",UPPER(TRIM(Datos!AC206&amp;""))="NO"),IF(ISNUMBER(Datos!AC206),AND(OR(AC$1005="",Datos!AC206&gt;=AC$1005),OR(AC$1006="",Datos!AC206&lt;=AC$1006)),FALSE),TRUE))))</f>
        <v>0.0</v>
      </c>
      <c r="AD206">
        <f>IF(Datos!AD206="",0,IF(AND(AD$1008&lt;&gt;"",Datos!AD206=AD$1008),0,IF(AD$1004=0,0,1-CHOOSE(AD$1004,IF(ISNUMBER(Datos!AD206),AND(OR(AD$1005="",Datos!AD206&gt;=AD$1005),OR(AD$1006="",Datos!AD206&lt;=AD$1006)),FALSE),IF(ISNUMBER(Datos!AD206),AND(Datos!AD206=INT(Datos!AD206),AND(OR(AD$1005="",Datos!AD206&gt;=AD$1005),OR(AD$1006="",Datos!AD206&lt;=AD$1006))),FALSE),OR(ISNUMBER(FIND(";"&amp;UPPER(TRIM(Datos!AD206&amp;""))&amp;"=",AD$1007)),ISNUMBER(FIND(";"&amp;UPPER(TRIM(Datos!AD206&amp;""))&amp;";",AD$1007))),OR(UPPER(TRIM(Datos!AD206&amp;""))="SÍ",UPPER(TRIM(Datos!AD206&amp;""))="SI",UPPER(TRIM(Datos!AD206&amp;""))="NO"),IF(ISNUMBER(Datos!AD206),AND(OR(AD$1005="",Datos!AD206&gt;=AD$1005),OR(AD$1006="",Datos!AD206&lt;=AD$1006)),FALSE),TRUE))))</f>
        <v>0.0</v>
      </c>
      <c r="AE206">
        <f>IF(Datos!AE206="",0,IF(AND(AE$1008&lt;&gt;"",Datos!AE206=AE$1008),0,IF(AE$1004=0,0,1-CHOOSE(AE$1004,IF(ISNUMBER(Datos!AE206),AND(OR(AE$1005="",Datos!AE206&gt;=AE$1005),OR(AE$1006="",Datos!AE206&lt;=AE$1006)),FALSE),IF(ISNUMBER(Datos!AE206),AND(Datos!AE206=INT(Datos!AE206),AND(OR(AE$1005="",Datos!AE206&gt;=AE$1005),OR(AE$1006="",Datos!AE206&lt;=AE$1006))),FALSE),OR(ISNUMBER(FIND(";"&amp;UPPER(TRIM(Datos!AE206&amp;""))&amp;"=",AE$1007)),ISNUMBER(FIND(";"&amp;UPPER(TRIM(Datos!AE206&amp;""))&amp;";",AE$1007))),OR(UPPER(TRIM(Datos!AE206&amp;""))="SÍ",UPPER(TRIM(Datos!AE206&amp;""))="SI",UPPER(TRIM(Datos!AE206&amp;""))="NO"),IF(ISNUMBER(Datos!AE206),AND(OR(AE$1005="",Datos!AE206&gt;=AE$1005),OR(AE$1006="",Datos!AE206&lt;=AE$1006)),FALSE),TRUE))))</f>
        <v>0.0</v>
      </c>
    </row>
    <row r="207" spans="2:31">
      <c r="B207">
        <f>IF(Datos!B207="",0,IF(AND(B$1008&lt;&gt;"",Datos!B207=B$1008),0,IF(B$1004=0,0,1-CHOOSE(B$1004,IF(ISNUMBER(Datos!B207),AND(OR(B$1005="",Datos!B207&gt;=B$1005),OR(B$1006="",Datos!B207&lt;=B$1006)),FALSE),IF(ISNUMBER(Datos!B207),AND(Datos!B207=INT(Datos!B207),AND(OR(B$1005="",Datos!B207&gt;=B$1005),OR(B$1006="",Datos!B207&lt;=B$1006))),FALSE),OR(ISNUMBER(FIND(";"&amp;UPPER(TRIM(Datos!B207&amp;""))&amp;"=",B$1007)),ISNUMBER(FIND(";"&amp;UPPER(TRIM(Datos!B207&amp;""))&amp;";",B$1007))),OR(UPPER(TRIM(Datos!B207&amp;""))="SÍ",UPPER(TRIM(Datos!B207&amp;""))="SI",UPPER(TRIM(Datos!B207&amp;""))="NO"),IF(ISNUMBER(Datos!B207),AND(OR(B$1005="",Datos!B207&gt;=B$1005),OR(B$1006="",Datos!B207&lt;=B$1006)),FALSE),TRUE))))</f>
        <v>0.0</v>
      </c>
      <c r="C207">
        <f>IF(Datos!C207="",0,IF(AND(C$1008&lt;&gt;"",Datos!C207=C$1008),0,IF(C$1004=0,0,1-CHOOSE(C$1004,IF(ISNUMBER(Datos!C207),AND(OR(C$1005="",Datos!C207&gt;=C$1005),OR(C$1006="",Datos!C207&lt;=C$1006)),FALSE),IF(ISNUMBER(Datos!C207),AND(Datos!C207=INT(Datos!C207),AND(OR(C$1005="",Datos!C207&gt;=C$1005),OR(C$1006="",Datos!C207&lt;=C$1006))),FALSE),OR(ISNUMBER(FIND(";"&amp;UPPER(TRIM(Datos!C207&amp;""))&amp;"=",C$1007)),ISNUMBER(FIND(";"&amp;UPPER(TRIM(Datos!C207&amp;""))&amp;";",C$1007))),OR(UPPER(TRIM(Datos!C207&amp;""))="SÍ",UPPER(TRIM(Datos!C207&amp;""))="SI",UPPER(TRIM(Datos!C207&amp;""))="NO"),IF(ISNUMBER(Datos!C207),AND(OR(C$1005="",Datos!C207&gt;=C$1005),OR(C$1006="",Datos!C207&lt;=C$1006)),FALSE),TRUE))))</f>
        <v>0.0</v>
      </c>
      <c r="D207">
        <f>IF(Datos!D207="",0,IF(AND(D$1008&lt;&gt;"",Datos!D207=D$1008),0,IF(D$1004=0,0,1-CHOOSE(D$1004,IF(ISNUMBER(Datos!D207),AND(OR(D$1005="",Datos!D207&gt;=D$1005),OR(D$1006="",Datos!D207&lt;=D$1006)),FALSE),IF(ISNUMBER(Datos!D207),AND(Datos!D207=INT(Datos!D207),AND(OR(D$1005="",Datos!D207&gt;=D$1005),OR(D$1006="",Datos!D207&lt;=D$1006))),FALSE),OR(ISNUMBER(FIND(";"&amp;UPPER(TRIM(Datos!D207&amp;""))&amp;"=",D$1007)),ISNUMBER(FIND(";"&amp;UPPER(TRIM(Datos!D207&amp;""))&amp;";",D$1007))),OR(UPPER(TRIM(Datos!D207&amp;""))="SÍ",UPPER(TRIM(Datos!D207&amp;""))="SI",UPPER(TRIM(Datos!D207&amp;""))="NO"),IF(ISNUMBER(Datos!D207),AND(OR(D$1005="",Datos!D207&gt;=D$1005),OR(D$1006="",Datos!D207&lt;=D$1006)),FALSE),TRUE))))</f>
        <v>0.0</v>
      </c>
      <c r="E207">
        <f>IF(Datos!E207="",0,IF(AND(E$1008&lt;&gt;"",Datos!E207=E$1008),0,IF(E$1004=0,0,1-CHOOSE(E$1004,IF(ISNUMBER(Datos!E207),AND(OR(E$1005="",Datos!E207&gt;=E$1005),OR(E$1006="",Datos!E207&lt;=E$1006)),FALSE),IF(ISNUMBER(Datos!E207),AND(Datos!E207=INT(Datos!E207),AND(OR(E$1005="",Datos!E207&gt;=E$1005),OR(E$1006="",Datos!E207&lt;=E$1006))),FALSE),OR(ISNUMBER(FIND(";"&amp;UPPER(TRIM(Datos!E207&amp;""))&amp;"=",E$1007)),ISNUMBER(FIND(";"&amp;UPPER(TRIM(Datos!E207&amp;""))&amp;";",E$1007))),OR(UPPER(TRIM(Datos!E207&amp;""))="SÍ",UPPER(TRIM(Datos!E207&amp;""))="SI",UPPER(TRIM(Datos!E207&amp;""))="NO"),IF(ISNUMBER(Datos!E207),AND(OR(E$1005="",Datos!E207&gt;=E$1005),OR(E$1006="",Datos!E207&lt;=E$1006)),FALSE),TRUE))))</f>
        <v>0.0</v>
      </c>
      <c r="F207">
        <f>IF(Datos!F207="",0,IF(AND(F$1008&lt;&gt;"",Datos!F207=F$1008),0,IF(F$1004=0,0,1-CHOOSE(F$1004,IF(ISNUMBER(Datos!F207),AND(OR(F$1005="",Datos!F207&gt;=F$1005),OR(F$1006="",Datos!F207&lt;=F$1006)),FALSE),IF(ISNUMBER(Datos!F207),AND(Datos!F207=INT(Datos!F207),AND(OR(F$1005="",Datos!F207&gt;=F$1005),OR(F$1006="",Datos!F207&lt;=F$1006))),FALSE),OR(ISNUMBER(FIND(";"&amp;UPPER(TRIM(Datos!F207&amp;""))&amp;"=",F$1007)),ISNUMBER(FIND(";"&amp;UPPER(TRIM(Datos!F207&amp;""))&amp;";",F$1007))),OR(UPPER(TRIM(Datos!F207&amp;""))="SÍ",UPPER(TRIM(Datos!F207&amp;""))="SI",UPPER(TRIM(Datos!F207&amp;""))="NO"),IF(ISNUMBER(Datos!F207),AND(OR(F$1005="",Datos!F207&gt;=F$1005),OR(F$1006="",Datos!F207&lt;=F$1006)),FALSE),TRUE))))</f>
        <v>0.0</v>
      </c>
      <c r="G207">
        <f>IF(Datos!G207="",0,IF(AND(G$1008&lt;&gt;"",Datos!G207=G$1008),0,IF(G$1004=0,0,1-CHOOSE(G$1004,IF(ISNUMBER(Datos!G207),AND(OR(G$1005="",Datos!G207&gt;=G$1005),OR(G$1006="",Datos!G207&lt;=G$1006)),FALSE),IF(ISNUMBER(Datos!G207),AND(Datos!G207=INT(Datos!G207),AND(OR(G$1005="",Datos!G207&gt;=G$1005),OR(G$1006="",Datos!G207&lt;=G$1006))),FALSE),OR(ISNUMBER(FIND(";"&amp;UPPER(TRIM(Datos!G207&amp;""))&amp;"=",G$1007)),ISNUMBER(FIND(";"&amp;UPPER(TRIM(Datos!G207&amp;""))&amp;";",G$1007))),OR(UPPER(TRIM(Datos!G207&amp;""))="SÍ",UPPER(TRIM(Datos!G207&amp;""))="SI",UPPER(TRIM(Datos!G207&amp;""))="NO"),IF(ISNUMBER(Datos!G207),AND(OR(G$1005="",Datos!G207&gt;=G$1005),OR(G$1006="",Datos!G207&lt;=G$1006)),FALSE),TRUE))))</f>
        <v>0.0</v>
      </c>
      <c r="H207">
        <f>IF(Datos!H207="",0,IF(AND(H$1008&lt;&gt;"",Datos!H207=H$1008),0,IF(H$1004=0,0,1-CHOOSE(H$1004,IF(ISNUMBER(Datos!H207),AND(OR(H$1005="",Datos!H207&gt;=H$1005),OR(H$1006="",Datos!H207&lt;=H$1006)),FALSE),IF(ISNUMBER(Datos!H207),AND(Datos!H207=INT(Datos!H207),AND(OR(H$1005="",Datos!H207&gt;=H$1005),OR(H$1006="",Datos!H207&lt;=H$1006))),FALSE),OR(ISNUMBER(FIND(";"&amp;UPPER(TRIM(Datos!H207&amp;""))&amp;"=",H$1007)),ISNUMBER(FIND(";"&amp;UPPER(TRIM(Datos!H207&amp;""))&amp;";",H$1007))),OR(UPPER(TRIM(Datos!H207&amp;""))="SÍ",UPPER(TRIM(Datos!H207&amp;""))="SI",UPPER(TRIM(Datos!H207&amp;""))="NO"),IF(ISNUMBER(Datos!H207),AND(OR(H$1005="",Datos!H207&gt;=H$1005),OR(H$1006="",Datos!H207&lt;=H$1006)),FALSE),TRUE))))</f>
        <v>0.0</v>
      </c>
      <c r="I207">
        <f>IF(Datos!I207="",0,IF(AND(I$1008&lt;&gt;"",Datos!I207=I$1008),0,IF(I$1004=0,0,1-CHOOSE(I$1004,IF(ISNUMBER(Datos!I207),AND(OR(I$1005="",Datos!I207&gt;=I$1005),OR(I$1006="",Datos!I207&lt;=I$1006)),FALSE),IF(ISNUMBER(Datos!I207),AND(Datos!I207=INT(Datos!I207),AND(OR(I$1005="",Datos!I207&gt;=I$1005),OR(I$1006="",Datos!I207&lt;=I$1006))),FALSE),OR(ISNUMBER(FIND(";"&amp;UPPER(TRIM(Datos!I207&amp;""))&amp;"=",I$1007)),ISNUMBER(FIND(";"&amp;UPPER(TRIM(Datos!I207&amp;""))&amp;";",I$1007))),OR(UPPER(TRIM(Datos!I207&amp;""))="SÍ",UPPER(TRIM(Datos!I207&amp;""))="SI",UPPER(TRIM(Datos!I207&amp;""))="NO"),IF(ISNUMBER(Datos!I207),AND(OR(I$1005="",Datos!I207&gt;=I$1005),OR(I$1006="",Datos!I207&lt;=I$1006)),FALSE),TRUE))))</f>
        <v>0.0</v>
      </c>
      <c r="J207">
        <f>IF(Datos!J207="",0,IF(AND(J$1008&lt;&gt;"",Datos!J207=J$1008),0,IF(J$1004=0,0,1-CHOOSE(J$1004,IF(ISNUMBER(Datos!J207),AND(OR(J$1005="",Datos!J207&gt;=J$1005),OR(J$1006="",Datos!J207&lt;=J$1006)),FALSE),IF(ISNUMBER(Datos!J207),AND(Datos!J207=INT(Datos!J207),AND(OR(J$1005="",Datos!J207&gt;=J$1005),OR(J$1006="",Datos!J207&lt;=J$1006))),FALSE),OR(ISNUMBER(FIND(";"&amp;UPPER(TRIM(Datos!J207&amp;""))&amp;"=",J$1007)),ISNUMBER(FIND(";"&amp;UPPER(TRIM(Datos!J207&amp;""))&amp;";",J$1007))),OR(UPPER(TRIM(Datos!J207&amp;""))="SÍ",UPPER(TRIM(Datos!J207&amp;""))="SI",UPPER(TRIM(Datos!J207&amp;""))="NO"),IF(ISNUMBER(Datos!J207),AND(OR(J$1005="",Datos!J207&gt;=J$1005),OR(J$1006="",Datos!J207&lt;=J$1006)),FALSE),TRUE))))</f>
        <v>0.0</v>
      </c>
      <c r="K207">
        <f>IF(Datos!K207="",0,IF(AND(K$1008&lt;&gt;"",Datos!K207=K$1008),0,IF(K$1004=0,0,1-CHOOSE(K$1004,IF(ISNUMBER(Datos!K207),AND(OR(K$1005="",Datos!K207&gt;=K$1005),OR(K$1006="",Datos!K207&lt;=K$1006)),FALSE),IF(ISNUMBER(Datos!K207),AND(Datos!K207=INT(Datos!K207),AND(OR(K$1005="",Datos!K207&gt;=K$1005),OR(K$1006="",Datos!K207&lt;=K$1006))),FALSE),OR(ISNUMBER(FIND(";"&amp;UPPER(TRIM(Datos!K207&amp;""))&amp;"=",K$1007)),ISNUMBER(FIND(";"&amp;UPPER(TRIM(Datos!K207&amp;""))&amp;";",K$1007))),OR(UPPER(TRIM(Datos!K207&amp;""))="SÍ",UPPER(TRIM(Datos!K207&amp;""))="SI",UPPER(TRIM(Datos!K207&amp;""))="NO"),IF(ISNUMBER(Datos!K207),AND(OR(K$1005="",Datos!K207&gt;=K$1005),OR(K$1006="",Datos!K207&lt;=K$1006)),FALSE),TRUE))))</f>
        <v>0.0</v>
      </c>
      <c r="L207">
        <f>IF(Datos!L207="",0,IF(AND(L$1008&lt;&gt;"",Datos!L207=L$1008),0,IF(L$1004=0,0,1-CHOOSE(L$1004,IF(ISNUMBER(Datos!L207),AND(OR(L$1005="",Datos!L207&gt;=L$1005),OR(L$1006="",Datos!L207&lt;=L$1006)),FALSE),IF(ISNUMBER(Datos!L207),AND(Datos!L207=INT(Datos!L207),AND(OR(L$1005="",Datos!L207&gt;=L$1005),OR(L$1006="",Datos!L207&lt;=L$1006))),FALSE),OR(ISNUMBER(FIND(";"&amp;UPPER(TRIM(Datos!L207&amp;""))&amp;"=",L$1007)),ISNUMBER(FIND(";"&amp;UPPER(TRIM(Datos!L207&amp;""))&amp;";",L$1007))),OR(UPPER(TRIM(Datos!L207&amp;""))="SÍ",UPPER(TRIM(Datos!L207&amp;""))="SI",UPPER(TRIM(Datos!L207&amp;""))="NO"),IF(ISNUMBER(Datos!L207),AND(OR(L$1005="",Datos!L207&gt;=L$1005),OR(L$1006="",Datos!L207&lt;=L$1006)),FALSE),TRUE))))</f>
        <v>0.0</v>
      </c>
      <c r="M207">
        <f>IF(Datos!M207="",0,IF(AND(M$1008&lt;&gt;"",Datos!M207=M$1008),0,IF(M$1004=0,0,1-CHOOSE(M$1004,IF(ISNUMBER(Datos!M207),AND(OR(M$1005="",Datos!M207&gt;=M$1005),OR(M$1006="",Datos!M207&lt;=M$1006)),FALSE),IF(ISNUMBER(Datos!M207),AND(Datos!M207=INT(Datos!M207),AND(OR(M$1005="",Datos!M207&gt;=M$1005),OR(M$1006="",Datos!M207&lt;=M$1006))),FALSE),OR(ISNUMBER(FIND(";"&amp;UPPER(TRIM(Datos!M207&amp;""))&amp;"=",M$1007)),ISNUMBER(FIND(";"&amp;UPPER(TRIM(Datos!M207&amp;""))&amp;";",M$1007))),OR(UPPER(TRIM(Datos!M207&amp;""))="SÍ",UPPER(TRIM(Datos!M207&amp;""))="SI",UPPER(TRIM(Datos!M207&amp;""))="NO"),IF(ISNUMBER(Datos!M207),AND(OR(M$1005="",Datos!M207&gt;=M$1005),OR(M$1006="",Datos!M207&lt;=M$1006)),FALSE),TRUE))))</f>
        <v>0.0</v>
      </c>
      <c r="N207">
        <f>IF(Datos!N207="",0,IF(AND(N$1008&lt;&gt;"",Datos!N207=N$1008),0,IF(N$1004=0,0,1-CHOOSE(N$1004,IF(ISNUMBER(Datos!N207),AND(OR(N$1005="",Datos!N207&gt;=N$1005),OR(N$1006="",Datos!N207&lt;=N$1006)),FALSE),IF(ISNUMBER(Datos!N207),AND(Datos!N207=INT(Datos!N207),AND(OR(N$1005="",Datos!N207&gt;=N$1005),OR(N$1006="",Datos!N207&lt;=N$1006))),FALSE),OR(ISNUMBER(FIND(";"&amp;UPPER(TRIM(Datos!N207&amp;""))&amp;"=",N$1007)),ISNUMBER(FIND(";"&amp;UPPER(TRIM(Datos!N207&amp;""))&amp;";",N$1007))),OR(UPPER(TRIM(Datos!N207&amp;""))="SÍ",UPPER(TRIM(Datos!N207&amp;""))="SI",UPPER(TRIM(Datos!N207&amp;""))="NO"),IF(ISNUMBER(Datos!N207),AND(OR(N$1005="",Datos!N207&gt;=N$1005),OR(N$1006="",Datos!N207&lt;=N$1006)),FALSE),TRUE))))</f>
        <v>0.0</v>
      </c>
      <c r="O207">
        <f>IF(Datos!O207="",0,IF(AND(O$1008&lt;&gt;"",Datos!O207=O$1008),0,IF(O$1004=0,0,1-CHOOSE(O$1004,IF(ISNUMBER(Datos!O207),AND(OR(O$1005="",Datos!O207&gt;=O$1005),OR(O$1006="",Datos!O207&lt;=O$1006)),FALSE),IF(ISNUMBER(Datos!O207),AND(Datos!O207=INT(Datos!O207),AND(OR(O$1005="",Datos!O207&gt;=O$1005),OR(O$1006="",Datos!O207&lt;=O$1006))),FALSE),OR(ISNUMBER(FIND(";"&amp;UPPER(TRIM(Datos!O207&amp;""))&amp;"=",O$1007)),ISNUMBER(FIND(";"&amp;UPPER(TRIM(Datos!O207&amp;""))&amp;";",O$1007))),OR(UPPER(TRIM(Datos!O207&amp;""))="SÍ",UPPER(TRIM(Datos!O207&amp;""))="SI",UPPER(TRIM(Datos!O207&amp;""))="NO"),IF(ISNUMBER(Datos!O207),AND(OR(O$1005="",Datos!O207&gt;=O$1005),OR(O$1006="",Datos!O207&lt;=O$1006)),FALSE),TRUE))))</f>
        <v>0.0</v>
      </c>
      <c r="P207">
        <f>IF(Datos!P207="",0,IF(AND(P$1008&lt;&gt;"",Datos!P207=P$1008),0,IF(P$1004=0,0,1-CHOOSE(P$1004,IF(ISNUMBER(Datos!P207),AND(OR(P$1005="",Datos!P207&gt;=P$1005),OR(P$1006="",Datos!P207&lt;=P$1006)),FALSE),IF(ISNUMBER(Datos!P207),AND(Datos!P207=INT(Datos!P207),AND(OR(P$1005="",Datos!P207&gt;=P$1005),OR(P$1006="",Datos!P207&lt;=P$1006))),FALSE),OR(ISNUMBER(FIND(";"&amp;UPPER(TRIM(Datos!P207&amp;""))&amp;"=",P$1007)),ISNUMBER(FIND(";"&amp;UPPER(TRIM(Datos!P207&amp;""))&amp;";",P$1007))),OR(UPPER(TRIM(Datos!P207&amp;""))="SÍ",UPPER(TRIM(Datos!P207&amp;""))="SI",UPPER(TRIM(Datos!P207&amp;""))="NO"),IF(ISNUMBER(Datos!P207),AND(OR(P$1005="",Datos!P207&gt;=P$1005),OR(P$1006="",Datos!P207&lt;=P$1006)),FALSE),TRUE))))</f>
        <v>0.0</v>
      </c>
      <c r="Q207">
        <f>IF(Datos!Q207="",0,IF(AND(Q$1008&lt;&gt;"",Datos!Q207=Q$1008),0,IF(Q$1004=0,0,1-CHOOSE(Q$1004,IF(ISNUMBER(Datos!Q207),AND(OR(Q$1005="",Datos!Q207&gt;=Q$1005),OR(Q$1006="",Datos!Q207&lt;=Q$1006)),FALSE),IF(ISNUMBER(Datos!Q207),AND(Datos!Q207=INT(Datos!Q207),AND(OR(Q$1005="",Datos!Q207&gt;=Q$1005),OR(Q$1006="",Datos!Q207&lt;=Q$1006))),FALSE),OR(ISNUMBER(FIND(";"&amp;UPPER(TRIM(Datos!Q207&amp;""))&amp;"=",Q$1007)),ISNUMBER(FIND(";"&amp;UPPER(TRIM(Datos!Q207&amp;""))&amp;";",Q$1007))),OR(UPPER(TRIM(Datos!Q207&amp;""))="SÍ",UPPER(TRIM(Datos!Q207&amp;""))="SI",UPPER(TRIM(Datos!Q207&amp;""))="NO"),IF(ISNUMBER(Datos!Q207),AND(OR(Q$1005="",Datos!Q207&gt;=Q$1005),OR(Q$1006="",Datos!Q207&lt;=Q$1006)),FALSE),TRUE))))</f>
        <v>0.0</v>
      </c>
      <c r="R207">
        <f>IF(Datos!R207="",0,IF(AND(R$1008&lt;&gt;"",Datos!R207=R$1008),0,IF(R$1004=0,0,1-CHOOSE(R$1004,IF(ISNUMBER(Datos!R207),AND(OR(R$1005="",Datos!R207&gt;=R$1005),OR(R$1006="",Datos!R207&lt;=R$1006)),FALSE),IF(ISNUMBER(Datos!R207),AND(Datos!R207=INT(Datos!R207),AND(OR(R$1005="",Datos!R207&gt;=R$1005),OR(R$1006="",Datos!R207&lt;=R$1006))),FALSE),OR(ISNUMBER(FIND(";"&amp;UPPER(TRIM(Datos!R207&amp;""))&amp;"=",R$1007)),ISNUMBER(FIND(";"&amp;UPPER(TRIM(Datos!R207&amp;""))&amp;";",R$1007))),OR(UPPER(TRIM(Datos!R207&amp;""))="SÍ",UPPER(TRIM(Datos!R207&amp;""))="SI",UPPER(TRIM(Datos!R207&amp;""))="NO"),IF(ISNUMBER(Datos!R207),AND(OR(R$1005="",Datos!R207&gt;=R$1005),OR(R$1006="",Datos!R207&lt;=R$1006)),FALSE),TRUE))))</f>
        <v>0.0</v>
      </c>
      <c r="S207">
        <f>IF(Datos!S207="",0,IF(AND(S$1008&lt;&gt;"",Datos!S207=S$1008),0,IF(S$1004=0,0,1-CHOOSE(S$1004,IF(ISNUMBER(Datos!S207),AND(OR(S$1005="",Datos!S207&gt;=S$1005),OR(S$1006="",Datos!S207&lt;=S$1006)),FALSE),IF(ISNUMBER(Datos!S207),AND(Datos!S207=INT(Datos!S207),AND(OR(S$1005="",Datos!S207&gt;=S$1005),OR(S$1006="",Datos!S207&lt;=S$1006))),FALSE),OR(ISNUMBER(FIND(";"&amp;UPPER(TRIM(Datos!S207&amp;""))&amp;"=",S$1007)),ISNUMBER(FIND(";"&amp;UPPER(TRIM(Datos!S207&amp;""))&amp;";",S$1007))),OR(UPPER(TRIM(Datos!S207&amp;""))="SÍ",UPPER(TRIM(Datos!S207&amp;""))="SI",UPPER(TRIM(Datos!S207&amp;""))="NO"),IF(ISNUMBER(Datos!S207),AND(OR(S$1005="",Datos!S207&gt;=S$1005),OR(S$1006="",Datos!S207&lt;=S$1006)),FALSE),TRUE))))</f>
        <v>0.0</v>
      </c>
      <c r="T207">
        <f>IF(Datos!T207="",0,IF(AND(T$1008&lt;&gt;"",Datos!T207=T$1008),0,IF(T$1004=0,0,1-CHOOSE(T$1004,IF(ISNUMBER(Datos!T207),AND(OR(T$1005="",Datos!T207&gt;=T$1005),OR(T$1006="",Datos!T207&lt;=T$1006)),FALSE),IF(ISNUMBER(Datos!T207),AND(Datos!T207=INT(Datos!T207),AND(OR(T$1005="",Datos!T207&gt;=T$1005),OR(T$1006="",Datos!T207&lt;=T$1006))),FALSE),OR(ISNUMBER(FIND(";"&amp;UPPER(TRIM(Datos!T207&amp;""))&amp;"=",T$1007)),ISNUMBER(FIND(";"&amp;UPPER(TRIM(Datos!T207&amp;""))&amp;";",T$1007))),OR(UPPER(TRIM(Datos!T207&amp;""))="SÍ",UPPER(TRIM(Datos!T207&amp;""))="SI",UPPER(TRIM(Datos!T207&amp;""))="NO"),IF(ISNUMBER(Datos!T207),AND(OR(T$1005="",Datos!T207&gt;=T$1005),OR(T$1006="",Datos!T207&lt;=T$1006)),FALSE),TRUE))))</f>
        <v>0.0</v>
      </c>
      <c r="U207">
        <f>IF(Datos!U207="",0,IF(AND(U$1008&lt;&gt;"",Datos!U207=U$1008),0,IF(U$1004=0,0,1-CHOOSE(U$1004,IF(ISNUMBER(Datos!U207),AND(OR(U$1005="",Datos!U207&gt;=U$1005),OR(U$1006="",Datos!U207&lt;=U$1006)),FALSE),IF(ISNUMBER(Datos!U207),AND(Datos!U207=INT(Datos!U207),AND(OR(U$1005="",Datos!U207&gt;=U$1005),OR(U$1006="",Datos!U207&lt;=U$1006))),FALSE),OR(ISNUMBER(FIND(";"&amp;UPPER(TRIM(Datos!U207&amp;""))&amp;"=",U$1007)),ISNUMBER(FIND(";"&amp;UPPER(TRIM(Datos!U207&amp;""))&amp;";",U$1007))),OR(UPPER(TRIM(Datos!U207&amp;""))="SÍ",UPPER(TRIM(Datos!U207&amp;""))="SI",UPPER(TRIM(Datos!U207&amp;""))="NO"),IF(ISNUMBER(Datos!U207),AND(OR(U$1005="",Datos!U207&gt;=U$1005),OR(U$1006="",Datos!U207&lt;=U$1006)),FALSE),TRUE))))</f>
        <v>0.0</v>
      </c>
      <c r="V207">
        <f>IF(Datos!V207="",0,IF(AND(V$1008&lt;&gt;"",Datos!V207=V$1008),0,IF(V$1004=0,0,1-CHOOSE(V$1004,IF(ISNUMBER(Datos!V207),AND(OR(V$1005="",Datos!V207&gt;=V$1005),OR(V$1006="",Datos!V207&lt;=V$1006)),FALSE),IF(ISNUMBER(Datos!V207),AND(Datos!V207=INT(Datos!V207),AND(OR(V$1005="",Datos!V207&gt;=V$1005),OR(V$1006="",Datos!V207&lt;=V$1006))),FALSE),OR(ISNUMBER(FIND(";"&amp;UPPER(TRIM(Datos!V207&amp;""))&amp;"=",V$1007)),ISNUMBER(FIND(";"&amp;UPPER(TRIM(Datos!V207&amp;""))&amp;";",V$1007))),OR(UPPER(TRIM(Datos!V207&amp;""))="SÍ",UPPER(TRIM(Datos!V207&amp;""))="SI",UPPER(TRIM(Datos!V207&amp;""))="NO"),IF(ISNUMBER(Datos!V207),AND(OR(V$1005="",Datos!V207&gt;=V$1005),OR(V$1006="",Datos!V207&lt;=V$1006)),FALSE),TRUE))))</f>
        <v>0.0</v>
      </c>
      <c r="W207">
        <f>IF(Datos!W207="",0,IF(AND(W$1008&lt;&gt;"",Datos!W207=W$1008),0,IF(W$1004=0,0,1-CHOOSE(W$1004,IF(ISNUMBER(Datos!W207),AND(OR(W$1005="",Datos!W207&gt;=W$1005),OR(W$1006="",Datos!W207&lt;=W$1006)),FALSE),IF(ISNUMBER(Datos!W207),AND(Datos!W207=INT(Datos!W207),AND(OR(W$1005="",Datos!W207&gt;=W$1005),OR(W$1006="",Datos!W207&lt;=W$1006))),FALSE),OR(ISNUMBER(FIND(";"&amp;UPPER(TRIM(Datos!W207&amp;""))&amp;"=",W$1007)),ISNUMBER(FIND(";"&amp;UPPER(TRIM(Datos!W207&amp;""))&amp;";",W$1007))),OR(UPPER(TRIM(Datos!W207&amp;""))="SÍ",UPPER(TRIM(Datos!W207&amp;""))="SI",UPPER(TRIM(Datos!W207&amp;""))="NO"),IF(ISNUMBER(Datos!W207),AND(OR(W$1005="",Datos!W207&gt;=W$1005),OR(W$1006="",Datos!W207&lt;=W$1006)),FALSE),TRUE))))</f>
        <v>0.0</v>
      </c>
      <c r="X207">
        <f>IF(Datos!X207="",0,IF(AND(X$1008&lt;&gt;"",Datos!X207=X$1008),0,IF(X$1004=0,0,1-CHOOSE(X$1004,IF(ISNUMBER(Datos!X207),AND(OR(X$1005="",Datos!X207&gt;=X$1005),OR(X$1006="",Datos!X207&lt;=X$1006)),FALSE),IF(ISNUMBER(Datos!X207),AND(Datos!X207=INT(Datos!X207),AND(OR(X$1005="",Datos!X207&gt;=X$1005),OR(X$1006="",Datos!X207&lt;=X$1006))),FALSE),OR(ISNUMBER(FIND(";"&amp;UPPER(TRIM(Datos!X207&amp;""))&amp;"=",X$1007)),ISNUMBER(FIND(";"&amp;UPPER(TRIM(Datos!X207&amp;""))&amp;";",X$1007))),OR(UPPER(TRIM(Datos!X207&amp;""))="SÍ",UPPER(TRIM(Datos!X207&amp;""))="SI",UPPER(TRIM(Datos!X207&amp;""))="NO"),IF(ISNUMBER(Datos!X207),AND(OR(X$1005="",Datos!X207&gt;=X$1005),OR(X$1006="",Datos!X207&lt;=X$1006)),FALSE),TRUE))))</f>
        <v>0.0</v>
      </c>
      <c r="Y207">
        <f>IF(Datos!Y207="",0,IF(AND(Y$1008&lt;&gt;"",Datos!Y207=Y$1008),0,IF(Y$1004=0,0,1-CHOOSE(Y$1004,IF(ISNUMBER(Datos!Y207),AND(OR(Y$1005="",Datos!Y207&gt;=Y$1005),OR(Y$1006="",Datos!Y207&lt;=Y$1006)),FALSE),IF(ISNUMBER(Datos!Y207),AND(Datos!Y207=INT(Datos!Y207),AND(OR(Y$1005="",Datos!Y207&gt;=Y$1005),OR(Y$1006="",Datos!Y207&lt;=Y$1006))),FALSE),OR(ISNUMBER(FIND(";"&amp;UPPER(TRIM(Datos!Y207&amp;""))&amp;"=",Y$1007)),ISNUMBER(FIND(";"&amp;UPPER(TRIM(Datos!Y207&amp;""))&amp;";",Y$1007))),OR(UPPER(TRIM(Datos!Y207&amp;""))="SÍ",UPPER(TRIM(Datos!Y207&amp;""))="SI",UPPER(TRIM(Datos!Y207&amp;""))="NO"),IF(ISNUMBER(Datos!Y207),AND(OR(Y$1005="",Datos!Y207&gt;=Y$1005),OR(Y$1006="",Datos!Y207&lt;=Y$1006)),FALSE),TRUE))))</f>
        <v>0.0</v>
      </c>
      <c r="Z207">
        <f>IF(Datos!Z207="",0,IF(AND(Z$1008&lt;&gt;"",Datos!Z207=Z$1008),0,IF(Z$1004=0,0,1-CHOOSE(Z$1004,IF(ISNUMBER(Datos!Z207),AND(OR(Z$1005="",Datos!Z207&gt;=Z$1005),OR(Z$1006="",Datos!Z207&lt;=Z$1006)),FALSE),IF(ISNUMBER(Datos!Z207),AND(Datos!Z207=INT(Datos!Z207),AND(OR(Z$1005="",Datos!Z207&gt;=Z$1005),OR(Z$1006="",Datos!Z207&lt;=Z$1006))),FALSE),OR(ISNUMBER(FIND(";"&amp;UPPER(TRIM(Datos!Z207&amp;""))&amp;"=",Z$1007)),ISNUMBER(FIND(";"&amp;UPPER(TRIM(Datos!Z207&amp;""))&amp;";",Z$1007))),OR(UPPER(TRIM(Datos!Z207&amp;""))="SÍ",UPPER(TRIM(Datos!Z207&amp;""))="SI",UPPER(TRIM(Datos!Z207&amp;""))="NO"),IF(ISNUMBER(Datos!Z207),AND(OR(Z$1005="",Datos!Z207&gt;=Z$1005),OR(Z$1006="",Datos!Z207&lt;=Z$1006)),FALSE),TRUE))))</f>
        <v>0.0</v>
      </c>
      <c r="AA207">
        <f>IF(Datos!AA207="",0,IF(AND(AA$1008&lt;&gt;"",Datos!AA207=AA$1008),0,IF(AA$1004=0,0,1-CHOOSE(AA$1004,IF(ISNUMBER(Datos!AA207),AND(OR(AA$1005="",Datos!AA207&gt;=AA$1005),OR(AA$1006="",Datos!AA207&lt;=AA$1006)),FALSE),IF(ISNUMBER(Datos!AA207),AND(Datos!AA207=INT(Datos!AA207),AND(OR(AA$1005="",Datos!AA207&gt;=AA$1005),OR(AA$1006="",Datos!AA207&lt;=AA$1006))),FALSE),OR(ISNUMBER(FIND(";"&amp;UPPER(TRIM(Datos!AA207&amp;""))&amp;"=",AA$1007)),ISNUMBER(FIND(";"&amp;UPPER(TRIM(Datos!AA207&amp;""))&amp;";",AA$1007))),OR(UPPER(TRIM(Datos!AA207&amp;""))="SÍ",UPPER(TRIM(Datos!AA207&amp;""))="SI",UPPER(TRIM(Datos!AA207&amp;""))="NO"),IF(ISNUMBER(Datos!AA207),AND(OR(AA$1005="",Datos!AA207&gt;=AA$1005),OR(AA$1006="",Datos!AA207&lt;=AA$1006)),FALSE),TRUE))))</f>
        <v>0.0</v>
      </c>
      <c r="AB207">
        <f>IF(Datos!AB207="",0,IF(AND(AB$1008&lt;&gt;"",Datos!AB207=AB$1008),0,IF(AB$1004=0,0,1-CHOOSE(AB$1004,IF(ISNUMBER(Datos!AB207),AND(OR(AB$1005="",Datos!AB207&gt;=AB$1005),OR(AB$1006="",Datos!AB207&lt;=AB$1006)),FALSE),IF(ISNUMBER(Datos!AB207),AND(Datos!AB207=INT(Datos!AB207),AND(OR(AB$1005="",Datos!AB207&gt;=AB$1005),OR(AB$1006="",Datos!AB207&lt;=AB$1006))),FALSE),OR(ISNUMBER(FIND(";"&amp;UPPER(TRIM(Datos!AB207&amp;""))&amp;"=",AB$1007)),ISNUMBER(FIND(";"&amp;UPPER(TRIM(Datos!AB207&amp;""))&amp;";",AB$1007))),OR(UPPER(TRIM(Datos!AB207&amp;""))="SÍ",UPPER(TRIM(Datos!AB207&amp;""))="SI",UPPER(TRIM(Datos!AB207&amp;""))="NO"),IF(ISNUMBER(Datos!AB207),AND(OR(AB$1005="",Datos!AB207&gt;=AB$1005),OR(AB$1006="",Datos!AB207&lt;=AB$1006)),FALSE),TRUE))))</f>
        <v>0.0</v>
      </c>
      <c r="AC207">
        <f>IF(Datos!AC207="",0,IF(AND(AC$1008&lt;&gt;"",Datos!AC207=AC$1008),0,IF(AC$1004=0,0,1-CHOOSE(AC$1004,IF(ISNUMBER(Datos!AC207),AND(OR(AC$1005="",Datos!AC207&gt;=AC$1005),OR(AC$1006="",Datos!AC207&lt;=AC$1006)),FALSE),IF(ISNUMBER(Datos!AC207),AND(Datos!AC207=INT(Datos!AC207),AND(OR(AC$1005="",Datos!AC207&gt;=AC$1005),OR(AC$1006="",Datos!AC207&lt;=AC$1006))),FALSE),OR(ISNUMBER(FIND(";"&amp;UPPER(TRIM(Datos!AC207&amp;""))&amp;"=",AC$1007)),ISNUMBER(FIND(";"&amp;UPPER(TRIM(Datos!AC207&amp;""))&amp;";",AC$1007))),OR(UPPER(TRIM(Datos!AC207&amp;""))="SÍ",UPPER(TRIM(Datos!AC207&amp;""))="SI",UPPER(TRIM(Datos!AC207&amp;""))="NO"),IF(ISNUMBER(Datos!AC207),AND(OR(AC$1005="",Datos!AC207&gt;=AC$1005),OR(AC$1006="",Datos!AC207&lt;=AC$1006)),FALSE),TRUE))))</f>
        <v>0.0</v>
      </c>
      <c r="AD207">
        <f>IF(Datos!AD207="",0,IF(AND(AD$1008&lt;&gt;"",Datos!AD207=AD$1008),0,IF(AD$1004=0,0,1-CHOOSE(AD$1004,IF(ISNUMBER(Datos!AD207),AND(OR(AD$1005="",Datos!AD207&gt;=AD$1005),OR(AD$1006="",Datos!AD207&lt;=AD$1006)),FALSE),IF(ISNUMBER(Datos!AD207),AND(Datos!AD207=INT(Datos!AD207),AND(OR(AD$1005="",Datos!AD207&gt;=AD$1005),OR(AD$1006="",Datos!AD207&lt;=AD$1006))),FALSE),OR(ISNUMBER(FIND(";"&amp;UPPER(TRIM(Datos!AD207&amp;""))&amp;"=",AD$1007)),ISNUMBER(FIND(";"&amp;UPPER(TRIM(Datos!AD207&amp;""))&amp;";",AD$1007))),OR(UPPER(TRIM(Datos!AD207&amp;""))="SÍ",UPPER(TRIM(Datos!AD207&amp;""))="SI",UPPER(TRIM(Datos!AD207&amp;""))="NO"),IF(ISNUMBER(Datos!AD207),AND(OR(AD$1005="",Datos!AD207&gt;=AD$1005),OR(AD$1006="",Datos!AD207&lt;=AD$1006)),FALSE),TRUE))))</f>
        <v>0.0</v>
      </c>
      <c r="AE207">
        <f>IF(Datos!AE207="",0,IF(AND(AE$1008&lt;&gt;"",Datos!AE207=AE$1008),0,IF(AE$1004=0,0,1-CHOOSE(AE$1004,IF(ISNUMBER(Datos!AE207),AND(OR(AE$1005="",Datos!AE207&gt;=AE$1005),OR(AE$1006="",Datos!AE207&lt;=AE$1006)),FALSE),IF(ISNUMBER(Datos!AE207),AND(Datos!AE207=INT(Datos!AE207),AND(OR(AE$1005="",Datos!AE207&gt;=AE$1005),OR(AE$1006="",Datos!AE207&lt;=AE$1006))),FALSE),OR(ISNUMBER(FIND(";"&amp;UPPER(TRIM(Datos!AE207&amp;""))&amp;"=",AE$1007)),ISNUMBER(FIND(";"&amp;UPPER(TRIM(Datos!AE207&amp;""))&amp;";",AE$1007))),OR(UPPER(TRIM(Datos!AE207&amp;""))="SÍ",UPPER(TRIM(Datos!AE207&amp;""))="SI",UPPER(TRIM(Datos!AE207&amp;""))="NO"),IF(ISNUMBER(Datos!AE207),AND(OR(AE$1005="",Datos!AE207&gt;=AE$1005),OR(AE$1006="",Datos!AE207&lt;=AE$1006)),FALSE),TRUE))))</f>
        <v>0.0</v>
      </c>
    </row>
    <row r="208" spans="2:31">
      <c r="B208">
        <f>IF(Datos!B208="",0,IF(AND(B$1008&lt;&gt;"",Datos!B208=B$1008),0,IF(B$1004=0,0,1-CHOOSE(B$1004,IF(ISNUMBER(Datos!B208),AND(OR(B$1005="",Datos!B208&gt;=B$1005),OR(B$1006="",Datos!B208&lt;=B$1006)),FALSE),IF(ISNUMBER(Datos!B208),AND(Datos!B208=INT(Datos!B208),AND(OR(B$1005="",Datos!B208&gt;=B$1005),OR(B$1006="",Datos!B208&lt;=B$1006))),FALSE),OR(ISNUMBER(FIND(";"&amp;UPPER(TRIM(Datos!B208&amp;""))&amp;"=",B$1007)),ISNUMBER(FIND(";"&amp;UPPER(TRIM(Datos!B208&amp;""))&amp;";",B$1007))),OR(UPPER(TRIM(Datos!B208&amp;""))="SÍ",UPPER(TRIM(Datos!B208&amp;""))="SI",UPPER(TRIM(Datos!B208&amp;""))="NO"),IF(ISNUMBER(Datos!B208),AND(OR(B$1005="",Datos!B208&gt;=B$1005),OR(B$1006="",Datos!B208&lt;=B$1006)),FALSE),TRUE))))</f>
        <v>0.0</v>
      </c>
      <c r="C208">
        <f>IF(Datos!C208="",0,IF(AND(C$1008&lt;&gt;"",Datos!C208=C$1008),0,IF(C$1004=0,0,1-CHOOSE(C$1004,IF(ISNUMBER(Datos!C208),AND(OR(C$1005="",Datos!C208&gt;=C$1005),OR(C$1006="",Datos!C208&lt;=C$1006)),FALSE),IF(ISNUMBER(Datos!C208),AND(Datos!C208=INT(Datos!C208),AND(OR(C$1005="",Datos!C208&gt;=C$1005),OR(C$1006="",Datos!C208&lt;=C$1006))),FALSE),OR(ISNUMBER(FIND(";"&amp;UPPER(TRIM(Datos!C208&amp;""))&amp;"=",C$1007)),ISNUMBER(FIND(";"&amp;UPPER(TRIM(Datos!C208&amp;""))&amp;";",C$1007))),OR(UPPER(TRIM(Datos!C208&amp;""))="SÍ",UPPER(TRIM(Datos!C208&amp;""))="SI",UPPER(TRIM(Datos!C208&amp;""))="NO"),IF(ISNUMBER(Datos!C208),AND(OR(C$1005="",Datos!C208&gt;=C$1005),OR(C$1006="",Datos!C208&lt;=C$1006)),FALSE),TRUE))))</f>
        <v>0.0</v>
      </c>
      <c r="D208">
        <f>IF(Datos!D208="",0,IF(AND(D$1008&lt;&gt;"",Datos!D208=D$1008),0,IF(D$1004=0,0,1-CHOOSE(D$1004,IF(ISNUMBER(Datos!D208),AND(OR(D$1005="",Datos!D208&gt;=D$1005),OR(D$1006="",Datos!D208&lt;=D$1006)),FALSE),IF(ISNUMBER(Datos!D208),AND(Datos!D208=INT(Datos!D208),AND(OR(D$1005="",Datos!D208&gt;=D$1005),OR(D$1006="",Datos!D208&lt;=D$1006))),FALSE),OR(ISNUMBER(FIND(";"&amp;UPPER(TRIM(Datos!D208&amp;""))&amp;"=",D$1007)),ISNUMBER(FIND(";"&amp;UPPER(TRIM(Datos!D208&amp;""))&amp;";",D$1007))),OR(UPPER(TRIM(Datos!D208&amp;""))="SÍ",UPPER(TRIM(Datos!D208&amp;""))="SI",UPPER(TRIM(Datos!D208&amp;""))="NO"),IF(ISNUMBER(Datos!D208),AND(OR(D$1005="",Datos!D208&gt;=D$1005),OR(D$1006="",Datos!D208&lt;=D$1006)),FALSE),TRUE))))</f>
        <v>0.0</v>
      </c>
      <c r="E208">
        <f>IF(Datos!E208="",0,IF(AND(E$1008&lt;&gt;"",Datos!E208=E$1008),0,IF(E$1004=0,0,1-CHOOSE(E$1004,IF(ISNUMBER(Datos!E208),AND(OR(E$1005="",Datos!E208&gt;=E$1005),OR(E$1006="",Datos!E208&lt;=E$1006)),FALSE),IF(ISNUMBER(Datos!E208),AND(Datos!E208=INT(Datos!E208),AND(OR(E$1005="",Datos!E208&gt;=E$1005),OR(E$1006="",Datos!E208&lt;=E$1006))),FALSE),OR(ISNUMBER(FIND(";"&amp;UPPER(TRIM(Datos!E208&amp;""))&amp;"=",E$1007)),ISNUMBER(FIND(";"&amp;UPPER(TRIM(Datos!E208&amp;""))&amp;";",E$1007))),OR(UPPER(TRIM(Datos!E208&amp;""))="SÍ",UPPER(TRIM(Datos!E208&amp;""))="SI",UPPER(TRIM(Datos!E208&amp;""))="NO"),IF(ISNUMBER(Datos!E208),AND(OR(E$1005="",Datos!E208&gt;=E$1005),OR(E$1006="",Datos!E208&lt;=E$1006)),FALSE),TRUE))))</f>
        <v>0.0</v>
      </c>
      <c r="F208">
        <f>IF(Datos!F208="",0,IF(AND(F$1008&lt;&gt;"",Datos!F208=F$1008),0,IF(F$1004=0,0,1-CHOOSE(F$1004,IF(ISNUMBER(Datos!F208),AND(OR(F$1005="",Datos!F208&gt;=F$1005),OR(F$1006="",Datos!F208&lt;=F$1006)),FALSE),IF(ISNUMBER(Datos!F208),AND(Datos!F208=INT(Datos!F208),AND(OR(F$1005="",Datos!F208&gt;=F$1005),OR(F$1006="",Datos!F208&lt;=F$1006))),FALSE),OR(ISNUMBER(FIND(";"&amp;UPPER(TRIM(Datos!F208&amp;""))&amp;"=",F$1007)),ISNUMBER(FIND(";"&amp;UPPER(TRIM(Datos!F208&amp;""))&amp;";",F$1007))),OR(UPPER(TRIM(Datos!F208&amp;""))="SÍ",UPPER(TRIM(Datos!F208&amp;""))="SI",UPPER(TRIM(Datos!F208&amp;""))="NO"),IF(ISNUMBER(Datos!F208),AND(OR(F$1005="",Datos!F208&gt;=F$1005),OR(F$1006="",Datos!F208&lt;=F$1006)),FALSE),TRUE))))</f>
        <v>0.0</v>
      </c>
      <c r="G208">
        <f>IF(Datos!G208="",0,IF(AND(G$1008&lt;&gt;"",Datos!G208=G$1008),0,IF(G$1004=0,0,1-CHOOSE(G$1004,IF(ISNUMBER(Datos!G208),AND(OR(G$1005="",Datos!G208&gt;=G$1005),OR(G$1006="",Datos!G208&lt;=G$1006)),FALSE),IF(ISNUMBER(Datos!G208),AND(Datos!G208=INT(Datos!G208),AND(OR(G$1005="",Datos!G208&gt;=G$1005),OR(G$1006="",Datos!G208&lt;=G$1006))),FALSE),OR(ISNUMBER(FIND(";"&amp;UPPER(TRIM(Datos!G208&amp;""))&amp;"=",G$1007)),ISNUMBER(FIND(";"&amp;UPPER(TRIM(Datos!G208&amp;""))&amp;";",G$1007))),OR(UPPER(TRIM(Datos!G208&amp;""))="SÍ",UPPER(TRIM(Datos!G208&amp;""))="SI",UPPER(TRIM(Datos!G208&amp;""))="NO"),IF(ISNUMBER(Datos!G208),AND(OR(G$1005="",Datos!G208&gt;=G$1005),OR(G$1006="",Datos!G208&lt;=G$1006)),FALSE),TRUE))))</f>
        <v>0.0</v>
      </c>
      <c r="H208">
        <f>IF(Datos!H208="",0,IF(AND(H$1008&lt;&gt;"",Datos!H208=H$1008),0,IF(H$1004=0,0,1-CHOOSE(H$1004,IF(ISNUMBER(Datos!H208),AND(OR(H$1005="",Datos!H208&gt;=H$1005),OR(H$1006="",Datos!H208&lt;=H$1006)),FALSE),IF(ISNUMBER(Datos!H208),AND(Datos!H208=INT(Datos!H208),AND(OR(H$1005="",Datos!H208&gt;=H$1005),OR(H$1006="",Datos!H208&lt;=H$1006))),FALSE),OR(ISNUMBER(FIND(";"&amp;UPPER(TRIM(Datos!H208&amp;""))&amp;"=",H$1007)),ISNUMBER(FIND(";"&amp;UPPER(TRIM(Datos!H208&amp;""))&amp;";",H$1007))),OR(UPPER(TRIM(Datos!H208&amp;""))="SÍ",UPPER(TRIM(Datos!H208&amp;""))="SI",UPPER(TRIM(Datos!H208&amp;""))="NO"),IF(ISNUMBER(Datos!H208),AND(OR(H$1005="",Datos!H208&gt;=H$1005),OR(H$1006="",Datos!H208&lt;=H$1006)),FALSE),TRUE))))</f>
        <v>0.0</v>
      </c>
      <c r="I208">
        <f>IF(Datos!I208="",0,IF(AND(I$1008&lt;&gt;"",Datos!I208=I$1008),0,IF(I$1004=0,0,1-CHOOSE(I$1004,IF(ISNUMBER(Datos!I208),AND(OR(I$1005="",Datos!I208&gt;=I$1005),OR(I$1006="",Datos!I208&lt;=I$1006)),FALSE),IF(ISNUMBER(Datos!I208),AND(Datos!I208=INT(Datos!I208),AND(OR(I$1005="",Datos!I208&gt;=I$1005),OR(I$1006="",Datos!I208&lt;=I$1006))),FALSE),OR(ISNUMBER(FIND(";"&amp;UPPER(TRIM(Datos!I208&amp;""))&amp;"=",I$1007)),ISNUMBER(FIND(";"&amp;UPPER(TRIM(Datos!I208&amp;""))&amp;";",I$1007))),OR(UPPER(TRIM(Datos!I208&amp;""))="SÍ",UPPER(TRIM(Datos!I208&amp;""))="SI",UPPER(TRIM(Datos!I208&amp;""))="NO"),IF(ISNUMBER(Datos!I208),AND(OR(I$1005="",Datos!I208&gt;=I$1005),OR(I$1006="",Datos!I208&lt;=I$1006)),FALSE),TRUE))))</f>
        <v>0.0</v>
      </c>
      <c r="J208">
        <f>IF(Datos!J208="",0,IF(AND(J$1008&lt;&gt;"",Datos!J208=J$1008),0,IF(J$1004=0,0,1-CHOOSE(J$1004,IF(ISNUMBER(Datos!J208),AND(OR(J$1005="",Datos!J208&gt;=J$1005),OR(J$1006="",Datos!J208&lt;=J$1006)),FALSE),IF(ISNUMBER(Datos!J208),AND(Datos!J208=INT(Datos!J208),AND(OR(J$1005="",Datos!J208&gt;=J$1005),OR(J$1006="",Datos!J208&lt;=J$1006))),FALSE),OR(ISNUMBER(FIND(";"&amp;UPPER(TRIM(Datos!J208&amp;""))&amp;"=",J$1007)),ISNUMBER(FIND(";"&amp;UPPER(TRIM(Datos!J208&amp;""))&amp;";",J$1007))),OR(UPPER(TRIM(Datos!J208&amp;""))="SÍ",UPPER(TRIM(Datos!J208&amp;""))="SI",UPPER(TRIM(Datos!J208&amp;""))="NO"),IF(ISNUMBER(Datos!J208),AND(OR(J$1005="",Datos!J208&gt;=J$1005),OR(J$1006="",Datos!J208&lt;=J$1006)),FALSE),TRUE))))</f>
        <v>0.0</v>
      </c>
      <c r="K208">
        <f>IF(Datos!K208="",0,IF(AND(K$1008&lt;&gt;"",Datos!K208=K$1008),0,IF(K$1004=0,0,1-CHOOSE(K$1004,IF(ISNUMBER(Datos!K208),AND(OR(K$1005="",Datos!K208&gt;=K$1005),OR(K$1006="",Datos!K208&lt;=K$1006)),FALSE),IF(ISNUMBER(Datos!K208),AND(Datos!K208=INT(Datos!K208),AND(OR(K$1005="",Datos!K208&gt;=K$1005),OR(K$1006="",Datos!K208&lt;=K$1006))),FALSE),OR(ISNUMBER(FIND(";"&amp;UPPER(TRIM(Datos!K208&amp;""))&amp;"=",K$1007)),ISNUMBER(FIND(";"&amp;UPPER(TRIM(Datos!K208&amp;""))&amp;";",K$1007))),OR(UPPER(TRIM(Datos!K208&amp;""))="SÍ",UPPER(TRIM(Datos!K208&amp;""))="SI",UPPER(TRIM(Datos!K208&amp;""))="NO"),IF(ISNUMBER(Datos!K208),AND(OR(K$1005="",Datos!K208&gt;=K$1005),OR(K$1006="",Datos!K208&lt;=K$1006)),FALSE),TRUE))))</f>
        <v>0.0</v>
      </c>
      <c r="L208">
        <f>IF(Datos!L208="",0,IF(AND(L$1008&lt;&gt;"",Datos!L208=L$1008),0,IF(L$1004=0,0,1-CHOOSE(L$1004,IF(ISNUMBER(Datos!L208),AND(OR(L$1005="",Datos!L208&gt;=L$1005),OR(L$1006="",Datos!L208&lt;=L$1006)),FALSE),IF(ISNUMBER(Datos!L208),AND(Datos!L208=INT(Datos!L208),AND(OR(L$1005="",Datos!L208&gt;=L$1005),OR(L$1006="",Datos!L208&lt;=L$1006))),FALSE),OR(ISNUMBER(FIND(";"&amp;UPPER(TRIM(Datos!L208&amp;""))&amp;"=",L$1007)),ISNUMBER(FIND(";"&amp;UPPER(TRIM(Datos!L208&amp;""))&amp;";",L$1007))),OR(UPPER(TRIM(Datos!L208&amp;""))="SÍ",UPPER(TRIM(Datos!L208&amp;""))="SI",UPPER(TRIM(Datos!L208&amp;""))="NO"),IF(ISNUMBER(Datos!L208),AND(OR(L$1005="",Datos!L208&gt;=L$1005),OR(L$1006="",Datos!L208&lt;=L$1006)),FALSE),TRUE))))</f>
        <v>0.0</v>
      </c>
      <c r="M208">
        <f>IF(Datos!M208="",0,IF(AND(M$1008&lt;&gt;"",Datos!M208=M$1008),0,IF(M$1004=0,0,1-CHOOSE(M$1004,IF(ISNUMBER(Datos!M208),AND(OR(M$1005="",Datos!M208&gt;=M$1005),OR(M$1006="",Datos!M208&lt;=M$1006)),FALSE),IF(ISNUMBER(Datos!M208),AND(Datos!M208=INT(Datos!M208),AND(OR(M$1005="",Datos!M208&gt;=M$1005),OR(M$1006="",Datos!M208&lt;=M$1006))),FALSE),OR(ISNUMBER(FIND(";"&amp;UPPER(TRIM(Datos!M208&amp;""))&amp;"=",M$1007)),ISNUMBER(FIND(";"&amp;UPPER(TRIM(Datos!M208&amp;""))&amp;";",M$1007))),OR(UPPER(TRIM(Datos!M208&amp;""))="SÍ",UPPER(TRIM(Datos!M208&amp;""))="SI",UPPER(TRIM(Datos!M208&amp;""))="NO"),IF(ISNUMBER(Datos!M208),AND(OR(M$1005="",Datos!M208&gt;=M$1005),OR(M$1006="",Datos!M208&lt;=M$1006)),FALSE),TRUE))))</f>
        <v>0.0</v>
      </c>
      <c r="N208">
        <f>IF(Datos!N208="",0,IF(AND(N$1008&lt;&gt;"",Datos!N208=N$1008),0,IF(N$1004=0,0,1-CHOOSE(N$1004,IF(ISNUMBER(Datos!N208),AND(OR(N$1005="",Datos!N208&gt;=N$1005),OR(N$1006="",Datos!N208&lt;=N$1006)),FALSE),IF(ISNUMBER(Datos!N208),AND(Datos!N208=INT(Datos!N208),AND(OR(N$1005="",Datos!N208&gt;=N$1005),OR(N$1006="",Datos!N208&lt;=N$1006))),FALSE),OR(ISNUMBER(FIND(";"&amp;UPPER(TRIM(Datos!N208&amp;""))&amp;"=",N$1007)),ISNUMBER(FIND(";"&amp;UPPER(TRIM(Datos!N208&amp;""))&amp;";",N$1007))),OR(UPPER(TRIM(Datos!N208&amp;""))="SÍ",UPPER(TRIM(Datos!N208&amp;""))="SI",UPPER(TRIM(Datos!N208&amp;""))="NO"),IF(ISNUMBER(Datos!N208),AND(OR(N$1005="",Datos!N208&gt;=N$1005),OR(N$1006="",Datos!N208&lt;=N$1006)),FALSE),TRUE))))</f>
        <v>0.0</v>
      </c>
      <c r="O208">
        <f>IF(Datos!O208="",0,IF(AND(O$1008&lt;&gt;"",Datos!O208=O$1008),0,IF(O$1004=0,0,1-CHOOSE(O$1004,IF(ISNUMBER(Datos!O208),AND(OR(O$1005="",Datos!O208&gt;=O$1005),OR(O$1006="",Datos!O208&lt;=O$1006)),FALSE),IF(ISNUMBER(Datos!O208),AND(Datos!O208=INT(Datos!O208),AND(OR(O$1005="",Datos!O208&gt;=O$1005),OR(O$1006="",Datos!O208&lt;=O$1006))),FALSE),OR(ISNUMBER(FIND(";"&amp;UPPER(TRIM(Datos!O208&amp;""))&amp;"=",O$1007)),ISNUMBER(FIND(";"&amp;UPPER(TRIM(Datos!O208&amp;""))&amp;";",O$1007))),OR(UPPER(TRIM(Datos!O208&amp;""))="SÍ",UPPER(TRIM(Datos!O208&amp;""))="SI",UPPER(TRIM(Datos!O208&amp;""))="NO"),IF(ISNUMBER(Datos!O208),AND(OR(O$1005="",Datos!O208&gt;=O$1005),OR(O$1006="",Datos!O208&lt;=O$1006)),FALSE),TRUE))))</f>
        <v>0.0</v>
      </c>
      <c r="P208">
        <f>IF(Datos!P208="",0,IF(AND(P$1008&lt;&gt;"",Datos!P208=P$1008),0,IF(P$1004=0,0,1-CHOOSE(P$1004,IF(ISNUMBER(Datos!P208),AND(OR(P$1005="",Datos!P208&gt;=P$1005),OR(P$1006="",Datos!P208&lt;=P$1006)),FALSE),IF(ISNUMBER(Datos!P208),AND(Datos!P208=INT(Datos!P208),AND(OR(P$1005="",Datos!P208&gt;=P$1005),OR(P$1006="",Datos!P208&lt;=P$1006))),FALSE),OR(ISNUMBER(FIND(";"&amp;UPPER(TRIM(Datos!P208&amp;""))&amp;"=",P$1007)),ISNUMBER(FIND(";"&amp;UPPER(TRIM(Datos!P208&amp;""))&amp;";",P$1007))),OR(UPPER(TRIM(Datos!P208&amp;""))="SÍ",UPPER(TRIM(Datos!P208&amp;""))="SI",UPPER(TRIM(Datos!P208&amp;""))="NO"),IF(ISNUMBER(Datos!P208),AND(OR(P$1005="",Datos!P208&gt;=P$1005),OR(P$1006="",Datos!P208&lt;=P$1006)),FALSE),TRUE))))</f>
        <v>0.0</v>
      </c>
      <c r="Q208">
        <f>IF(Datos!Q208="",0,IF(AND(Q$1008&lt;&gt;"",Datos!Q208=Q$1008),0,IF(Q$1004=0,0,1-CHOOSE(Q$1004,IF(ISNUMBER(Datos!Q208),AND(OR(Q$1005="",Datos!Q208&gt;=Q$1005),OR(Q$1006="",Datos!Q208&lt;=Q$1006)),FALSE),IF(ISNUMBER(Datos!Q208),AND(Datos!Q208=INT(Datos!Q208),AND(OR(Q$1005="",Datos!Q208&gt;=Q$1005),OR(Q$1006="",Datos!Q208&lt;=Q$1006))),FALSE),OR(ISNUMBER(FIND(";"&amp;UPPER(TRIM(Datos!Q208&amp;""))&amp;"=",Q$1007)),ISNUMBER(FIND(";"&amp;UPPER(TRIM(Datos!Q208&amp;""))&amp;";",Q$1007))),OR(UPPER(TRIM(Datos!Q208&amp;""))="SÍ",UPPER(TRIM(Datos!Q208&amp;""))="SI",UPPER(TRIM(Datos!Q208&amp;""))="NO"),IF(ISNUMBER(Datos!Q208),AND(OR(Q$1005="",Datos!Q208&gt;=Q$1005),OR(Q$1006="",Datos!Q208&lt;=Q$1006)),FALSE),TRUE))))</f>
        <v>0.0</v>
      </c>
      <c r="R208">
        <f>IF(Datos!R208="",0,IF(AND(R$1008&lt;&gt;"",Datos!R208=R$1008),0,IF(R$1004=0,0,1-CHOOSE(R$1004,IF(ISNUMBER(Datos!R208),AND(OR(R$1005="",Datos!R208&gt;=R$1005),OR(R$1006="",Datos!R208&lt;=R$1006)),FALSE),IF(ISNUMBER(Datos!R208),AND(Datos!R208=INT(Datos!R208),AND(OR(R$1005="",Datos!R208&gt;=R$1005),OR(R$1006="",Datos!R208&lt;=R$1006))),FALSE),OR(ISNUMBER(FIND(";"&amp;UPPER(TRIM(Datos!R208&amp;""))&amp;"=",R$1007)),ISNUMBER(FIND(";"&amp;UPPER(TRIM(Datos!R208&amp;""))&amp;";",R$1007))),OR(UPPER(TRIM(Datos!R208&amp;""))="SÍ",UPPER(TRIM(Datos!R208&amp;""))="SI",UPPER(TRIM(Datos!R208&amp;""))="NO"),IF(ISNUMBER(Datos!R208),AND(OR(R$1005="",Datos!R208&gt;=R$1005),OR(R$1006="",Datos!R208&lt;=R$1006)),FALSE),TRUE))))</f>
        <v>0.0</v>
      </c>
      <c r="S208">
        <f>IF(Datos!S208="",0,IF(AND(S$1008&lt;&gt;"",Datos!S208=S$1008),0,IF(S$1004=0,0,1-CHOOSE(S$1004,IF(ISNUMBER(Datos!S208),AND(OR(S$1005="",Datos!S208&gt;=S$1005),OR(S$1006="",Datos!S208&lt;=S$1006)),FALSE),IF(ISNUMBER(Datos!S208),AND(Datos!S208=INT(Datos!S208),AND(OR(S$1005="",Datos!S208&gt;=S$1005),OR(S$1006="",Datos!S208&lt;=S$1006))),FALSE),OR(ISNUMBER(FIND(";"&amp;UPPER(TRIM(Datos!S208&amp;""))&amp;"=",S$1007)),ISNUMBER(FIND(";"&amp;UPPER(TRIM(Datos!S208&amp;""))&amp;";",S$1007))),OR(UPPER(TRIM(Datos!S208&amp;""))="SÍ",UPPER(TRIM(Datos!S208&amp;""))="SI",UPPER(TRIM(Datos!S208&amp;""))="NO"),IF(ISNUMBER(Datos!S208),AND(OR(S$1005="",Datos!S208&gt;=S$1005),OR(S$1006="",Datos!S208&lt;=S$1006)),FALSE),TRUE))))</f>
        <v>0.0</v>
      </c>
      <c r="T208">
        <f>IF(Datos!T208="",0,IF(AND(T$1008&lt;&gt;"",Datos!T208=T$1008),0,IF(T$1004=0,0,1-CHOOSE(T$1004,IF(ISNUMBER(Datos!T208),AND(OR(T$1005="",Datos!T208&gt;=T$1005),OR(T$1006="",Datos!T208&lt;=T$1006)),FALSE),IF(ISNUMBER(Datos!T208),AND(Datos!T208=INT(Datos!T208),AND(OR(T$1005="",Datos!T208&gt;=T$1005),OR(T$1006="",Datos!T208&lt;=T$1006))),FALSE),OR(ISNUMBER(FIND(";"&amp;UPPER(TRIM(Datos!T208&amp;""))&amp;"=",T$1007)),ISNUMBER(FIND(";"&amp;UPPER(TRIM(Datos!T208&amp;""))&amp;";",T$1007))),OR(UPPER(TRIM(Datos!T208&amp;""))="SÍ",UPPER(TRIM(Datos!T208&amp;""))="SI",UPPER(TRIM(Datos!T208&amp;""))="NO"),IF(ISNUMBER(Datos!T208),AND(OR(T$1005="",Datos!T208&gt;=T$1005),OR(T$1006="",Datos!T208&lt;=T$1006)),FALSE),TRUE))))</f>
        <v>0.0</v>
      </c>
      <c r="U208">
        <f>IF(Datos!U208="",0,IF(AND(U$1008&lt;&gt;"",Datos!U208=U$1008),0,IF(U$1004=0,0,1-CHOOSE(U$1004,IF(ISNUMBER(Datos!U208),AND(OR(U$1005="",Datos!U208&gt;=U$1005),OR(U$1006="",Datos!U208&lt;=U$1006)),FALSE),IF(ISNUMBER(Datos!U208),AND(Datos!U208=INT(Datos!U208),AND(OR(U$1005="",Datos!U208&gt;=U$1005),OR(U$1006="",Datos!U208&lt;=U$1006))),FALSE),OR(ISNUMBER(FIND(";"&amp;UPPER(TRIM(Datos!U208&amp;""))&amp;"=",U$1007)),ISNUMBER(FIND(";"&amp;UPPER(TRIM(Datos!U208&amp;""))&amp;";",U$1007))),OR(UPPER(TRIM(Datos!U208&amp;""))="SÍ",UPPER(TRIM(Datos!U208&amp;""))="SI",UPPER(TRIM(Datos!U208&amp;""))="NO"),IF(ISNUMBER(Datos!U208),AND(OR(U$1005="",Datos!U208&gt;=U$1005),OR(U$1006="",Datos!U208&lt;=U$1006)),FALSE),TRUE))))</f>
        <v>0.0</v>
      </c>
      <c r="V208">
        <f>IF(Datos!V208="",0,IF(AND(V$1008&lt;&gt;"",Datos!V208=V$1008),0,IF(V$1004=0,0,1-CHOOSE(V$1004,IF(ISNUMBER(Datos!V208),AND(OR(V$1005="",Datos!V208&gt;=V$1005),OR(V$1006="",Datos!V208&lt;=V$1006)),FALSE),IF(ISNUMBER(Datos!V208),AND(Datos!V208=INT(Datos!V208),AND(OR(V$1005="",Datos!V208&gt;=V$1005),OR(V$1006="",Datos!V208&lt;=V$1006))),FALSE),OR(ISNUMBER(FIND(";"&amp;UPPER(TRIM(Datos!V208&amp;""))&amp;"=",V$1007)),ISNUMBER(FIND(";"&amp;UPPER(TRIM(Datos!V208&amp;""))&amp;";",V$1007))),OR(UPPER(TRIM(Datos!V208&amp;""))="SÍ",UPPER(TRIM(Datos!V208&amp;""))="SI",UPPER(TRIM(Datos!V208&amp;""))="NO"),IF(ISNUMBER(Datos!V208),AND(OR(V$1005="",Datos!V208&gt;=V$1005),OR(V$1006="",Datos!V208&lt;=V$1006)),FALSE),TRUE))))</f>
        <v>0.0</v>
      </c>
      <c r="W208">
        <f>IF(Datos!W208="",0,IF(AND(W$1008&lt;&gt;"",Datos!W208=W$1008),0,IF(W$1004=0,0,1-CHOOSE(W$1004,IF(ISNUMBER(Datos!W208),AND(OR(W$1005="",Datos!W208&gt;=W$1005),OR(W$1006="",Datos!W208&lt;=W$1006)),FALSE),IF(ISNUMBER(Datos!W208),AND(Datos!W208=INT(Datos!W208),AND(OR(W$1005="",Datos!W208&gt;=W$1005),OR(W$1006="",Datos!W208&lt;=W$1006))),FALSE),OR(ISNUMBER(FIND(";"&amp;UPPER(TRIM(Datos!W208&amp;""))&amp;"=",W$1007)),ISNUMBER(FIND(";"&amp;UPPER(TRIM(Datos!W208&amp;""))&amp;";",W$1007))),OR(UPPER(TRIM(Datos!W208&amp;""))="SÍ",UPPER(TRIM(Datos!W208&amp;""))="SI",UPPER(TRIM(Datos!W208&amp;""))="NO"),IF(ISNUMBER(Datos!W208),AND(OR(W$1005="",Datos!W208&gt;=W$1005),OR(W$1006="",Datos!W208&lt;=W$1006)),FALSE),TRUE))))</f>
        <v>0.0</v>
      </c>
      <c r="X208">
        <f>IF(Datos!X208="",0,IF(AND(X$1008&lt;&gt;"",Datos!X208=X$1008),0,IF(X$1004=0,0,1-CHOOSE(X$1004,IF(ISNUMBER(Datos!X208),AND(OR(X$1005="",Datos!X208&gt;=X$1005),OR(X$1006="",Datos!X208&lt;=X$1006)),FALSE),IF(ISNUMBER(Datos!X208),AND(Datos!X208=INT(Datos!X208),AND(OR(X$1005="",Datos!X208&gt;=X$1005),OR(X$1006="",Datos!X208&lt;=X$1006))),FALSE),OR(ISNUMBER(FIND(";"&amp;UPPER(TRIM(Datos!X208&amp;""))&amp;"=",X$1007)),ISNUMBER(FIND(";"&amp;UPPER(TRIM(Datos!X208&amp;""))&amp;";",X$1007))),OR(UPPER(TRIM(Datos!X208&amp;""))="SÍ",UPPER(TRIM(Datos!X208&amp;""))="SI",UPPER(TRIM(Datos!X208&amp;""))="NO"),IF(ISNUMBER(Datos!X208),AND(OR(X$1005="",Datos!X208&gt;=X$1005),OR(X$1006="",Datos!X208&lt;=X$1006)),FALSE),TRUE))))</f>
        <v>0.0</v>
      </c>
      <c r="Y208">
        <f>IF(Datos!Y208="",0,IF(AND(Y$1008&lt;&gt;"",Datos!Y208=Y$1008),0,IF(Y$1004=0,0,1-CHOOSE(Y$1004,IF(ISNUMBER(Datos!Y208),AND(OR(Y$1005="",Datos!Y208&gt;=Y$1005),OR(Y$1006="",Datos!Y208&lt;=Y$1006)),FALSE),IF(ISNUMBER(Datos!Y208),AND(Datos!Y208=INT(Datos!Y208),AND(OR(Y$1005="",Datos!Y208&gt;=Y$1005),OR(Y$1006="",Datos!Y208&lt;=Y$1006))),FALSE),OR(ISNUMBER(FIND(";"&amp;UPPER(TRIM(Datos!Y208&amp;""))&amp;"=",Y$1007)),ISNUMBER(FIND(";"&amp;UPPER(TRIM(Datos!Y208&amp;""))&amp;";",Y$1007))),OR(UPPER(TRIM(Datos!Y208&amp;""))="SÍ",UPPER(TRIM(Datos!Y208&amp;""))="SI",UPPER(TRIM(Datos!Y208&amp;""))="NO"),IF(ISNUMBER(Datos!Y208),AND(OR(Y$1005="",Datos!Y208&gt;=Y$1005),OR(Y$1006="",Datos!Y208&lt;=Y$1006)),FALSE),TRUE))))</f>
        <v>0.0</v>
      </c>
      <c r="Z208">
        <f>IF(Datos!Z208="",0,IF(AND(Z$1008&lt;&gt;"",Datos!Z208=Z$1008),0,IF(Z$1004=0,0,1-CHOOSE(Z$1004,IF(ISNUMBER(Datos!Z208),AND(OR(Z$1005="",Datos!Z208&gt;=Z$1005),OR(Z$1006="",Datos!Z208&lt;=Z$1006)),FALSE),IF(ISNUMBER(Datos!Z208),AND(Datos!Z208=INT(Datos!Z208),AND(OR(Z$1005="",Datos!Z208&gt;=Z$1005),OR(Z$1006="",Datos!Z208&lt;=Z$1006))),FALSE),OR(ISNUMBER(FIND(";"&amp;UPPER(TRIM(Datos!Z208&amp;""))&amp;"=",Z$1007)),ISNUMBER(FIND(";"&amp;UPPER(TRIM(Datos!Z208&amp;""))&amp;";",Z$1007))),OR(UPPER(TRIM(Datos!Z208&amp;""))="SÍ",UPPER(TRIM(Datos!Z208&amp;""))="SI",UPPER(TRIM(Datos!Z208&amp;""))="NO"),IF(ISNUMBER(Datos!Z208),AND(OR(Z$1005="",Datos!Z208&gt;=Z$1005),OR(Z$1006="",Datos!Z208&lt;=Z$1006)),FALSE),TRUE))))</f>
        <v>0.0</v>
      </c>
      <c r="AA208">
        <f>IF(Datos!AA208="",0,IF(AND(AA$1008&lt;&gt;"",Datos!AA208=AA$1008),0,IF(AA$1004=0,0,1-CHOOSE(AA$1004,IF(ISNUMBER(Datos!AA208),AND(OR(AA$1005="",Datos!AA208&gt;=AA$1005),OR(AA$1006="",Datos!AA208&lt;=AA$1006)),FALSE),IF(ISNUMBER(Datos!AA208),AND(Datos!AA208=INT(Datos!AA208),AND(OR(AA$1005="",Datos!AA208&gt;=AA$1005),OR(AA$1006="",Datos!AA208&lt;=AA$1006))),FALSE),OR(ISNUMBER(FIND(";"&amp;UPPER(TRIM(Datos!AA208&amp;""))&amp;"=",AA$1007)),ISNUMBER(FIND(";"&amp;UPPER(TRIM(Datos!AA208&amp;""))&amp;";",AA$1007))),OR(UPPER(TRIM(Datos!AA208&amp;""))="SÍ",UPPER(TRIM(Datos!AA208&amp;""))="SI",UPPER(TRIM(Datos!AA208&amp;""))="NO"),IF(ISNUMBER(Datos!AA208),AND(OR(AA$1005="",Datos!AA208&gt;=AA$1005),OR(AA$1006="",Datos!AA208&lt;=AA$1006)),FALSE),TRUE))))</f>
        <v>0.0</v>
      </c>
      <c r="AB208">
        <f>IF(Datos!AB208="",0,IF(AND(AB$1008&lt;&gt;"",Datos!AB208=AB$1008),0,IF(AB$1004=0,0,1-CHOOSE(AB$1004,IF(ISNUMBER(Datos!AB208),AND(OR(AB$1005="",Datos!AB208&gt;=AB$1005),OR(AB$1006="",Datos!AB208&lt;=AB$1006)),FALSE),IF(ISNUMBER(Datos!AB208),AND(Datos!AB208=INT(Datos!AB208),AND(OR(AB$1005="",Datos!AB208&gt;=AB$1005),OR(AB$1006="",Datos!AB208&lt;=AB$1006))),FALSE),OR(ISNUMBER(FIND(";"&amp;UPPER(TRIM(Datos!AB208&amp;""))&amp;"=",AB$1007)),ISNUMBER(FIND(";"&amp;UPPER(TRIM(Datos!AB208&amp;""))&amp;";",AB$1007))),OR(UPPER(TRIM(Datos!AB208&amp;""))="SÍ",UPPER(TRIM(Datos!AB208&amp;""))="SI",UPPER(TRIM(Datos!AB208&amp;""))="NO"),IF(ISNUMBER(Datos!AB208),AND(OR(AB$1005="",Datos!AB208&gt;=AB$1005),OR(AB$1006="",Datos!AB208&lt;=AB$1006)),FALSE),TRUE))))</f>
        <v>0.0</v>
      </c>
      <c r="AC208">
        <f>IF(Datos!AC208="",0,IF(AND(AC$1008&lt;&gt;"",Datos!AC208=AC$1008),0,IF(AC$1004=0,0,1-CHOOSE(AC$1004,IF(ISNUMBER(Datos!AC208),AND(OR(AC$1005="",Datos!AC208&gt;=AC$1005),OR(AC$1006="",Datos!AC208&lt;=AC$1006)),FALSE),IF(ISNUMBER(Datos!AC208),AND(Datos!AC208=INT(Datos!AC208),AND(OR(AC$1005="",Datos!AC208&gt;=AC$1005),OR(AC$1006="",Datos!AC208&lt;=AC$1006))),FALSE),OR(ISNUMBER(FIND(";"&amp;UPPER(TRIM(Datos!AC208&amp;""))&amp;"=",AC$1007)),ISNUMBER(FIND(";"&amp;UPPER(TRIM(Datos!AC208&amp;""))&amp;";",AC$1007))),OR(UPPER(TRIM(Datos!AC208&amp;""))="SÍ",UPPER(TRIM(Datos!AC208&amp;""))="SI",UPPER(TRIM(Datos!AC208&amp;""))="NO"),IF(ISNUMBER(Datos!AC208),AND(OR(AC$1005="",Datos!AC208&gt;=AC$1005),OR(AC$1006="",Datos!AC208&lt;=AC$1006)),FALSE),TRUE))))</f>
        <v>0.0</v>
      </c>
      <c r="AD208">
        <f>IF(Datos!AD208="",0,IF(AND(AD$1008&lt;&gt;"",Datos!AD208=AD$1008),0,IF(AD$1004=0,0,1-CHOOSE(AD$1004,IF(ISNUMBER(Datos!AD208),AND(OR(AD$1005="",Datos!AD208&gt;=AD$1005),OR(AD$1006="",Datos!AD208&lt;=AD$1006)),FALSE),IF(ISNUMBER(Datos!AD208),AND(Datos!AD208=INT(Datos!AD208),AND(OR(AD$1005="",Datos!AD208&gt;=AD$1005),OR(AD$1006="",Datos!AD208&lt;=AD$1006))),FALSE),OR(ISNUMBER(FIND(";"&amp;UPPER(TRIM(Datos!AD208&amp;""))&amp;"=",AD$1007)),ISNUMBER(FIND(";"&amp;UPPER(TRIM(Datos!AD208&amp;""))&amp;";",AD$1007))),OR(UPPER(TRIM(Datos!AD208&amp;""))="SÍ",UPPER(TRIM(Datos!AD208&amp;""))="SI",UPPER(TRIM(Datos!AD208&amp;""))="NO"),IF(ISNUMBER(Datos!AD208),AND(OR(AD$1005="",Datos!AD208&gt;=AD$1005),OR(AD$1006="",Datos!AD208&lt;=AD$1006)),FALSE),TRUE))))</f>
        <v>0.0</v>
      </c>
      <c r="AE208">
        <f>IF(Datos!AE208="",0,IF(AND(AE$1008&lt;&gt;"",Datos!AE208=AE$1008),0,IF(AE$1004=0,0,1-CHOOSE(AE$1004,IF(ISNUMBER(Datos!AE208),AND(OR(AE$1005="",Datos!AE208&gt;=AE$1005),OR(AE$1006="",Datos!AE208&lt;=AE$1006)),FALSE),IF(ISNUMBER(Datos!AE208),AND(Datos!AE208=INT(Datos!AE208),AND(OR(AE$1005="",Datos!AE208&gt;=AE$1005),OR(AE$1006="",Datos!AE208&lt;=AE$1006))),FALSE),OR(ISNUMBER(FIND(";"&amp;UPPER(TRIM(Datos!AE208&amp;""))&amp;"=",AE$1007)),ISNUMBER(FIND(";"&amp;UPPER(TRIM(Datos!AE208&amp;""))&amp;";",AE$1007))),OR(UPPER(TRIM(Datos!AE208&amp;""))="SÍ",UPPER(TRIM(Datos!AE208&amp;""))="SI",UPPER(TRIM(Datos!AE208&amp;""))="NO"),IF(ISNUMBER(Datos!AE208),AND(OR(AE$1005="",Datos!AE208&gt;=AE$1005),OR(AE$1006="",Datos!AE208&lt;=AE$1006)),FALSE),TRUE))))</f>
        <v>0.0</v>
      </c>
    </row>
    <row r="209" spans="2:31">
      <c r="B209">
        <f>IF(Datos!B209="",0,IF(AND(B$1008&lt;&gt;"",Datos!B209=B$1008),0,IF(B$1004=0,0,1-CHOOSE(B$1004,IF(ISNUMBER(Datos!B209),AND(OR(B$1005="",Datos!B209&gt;=B$1005),OR(B$1006="",Datos!B209&lt;=B$1006)),FALSE),IF(ISNUMBER(Datos!B209),AND(Datos!B209=INT(Datos!B209),AND(OR(B$1005="",Datos!B209&gt;=B$1005),OR(B$1006="",Datos!B209&lt;=B$1006))),FALSE),OR(ISNUMBER(FIND(";"&amp;UPPER(TRIM(Datos!B209&amp;""))&amp;"=",B$1007)),ISNUMBER(FIND(";"&amp;UPPER(TRIM(Datos!B209&amp;""))&amp;";",B$1007))),OR(UPPER(TRIM(Datos!B209&amp;""))="SÍ",UPPER(TRIM(Datos!B209&amp;""))="SI",UPPER(TRIM(Datos!B209&amp;""))="NO"),IF(ISNUMBER(Datos!B209),AND(OR(B$1005="",Datos!B209&gt;=B$1005),OR(B$1006="",Datos!B209&lt;=B$1006)),FALSE),TRUE))))</f>
        <v>0.0</v>
      </c>
      <c r="C209">
        <f>IF(Datos!C209="",0,IF(AND(C$1008&lt;&gt;"",Datos!C209=C$1008),0,IF(C$1004=0,0,1-CHOOSE(C$1004,IF(ISNUMBER(Datos!C209),AND(OR(C$1005="",Datos!C209&gt;=C$1005),OR(C$1006="",Datos!C209&lt;=C$1006)),FALSE),IF(ISNUMBER(Datos!C209),AND(Datos!C209=INT(Datos!C209),AND(OR(C$1005="",Datos!C209&gt;=C$1005),OR(C$1006="",Datos!C209&lt;=C$1006))),FALSE),OR(ISNUMBER(FIND(";"&amp;UPPER(TRIM(Datos!C209&amp;""))&amp;"=",C$1007)),ISNUMBER(FIND(";"&amp;UPPER(TRIM(Datos!C209&amp;""))&amp;";",C$1007))),OR(UPPER(TRIM(Datos!C209&amp;""))="SÍ",UPPER(TRIM(Datos!C209&amp;""))="SI",UPPER(TRIM(Datos!C209&amp;""))="NO"),IF(ISNUMBER(Datos!C209),AND(OR(C$1005="",Datos!C209&gt;=C$1005),OR(C$1006="",Datos!C209&lt;=C$1006)),FALSE),TRUE))))</f>
        <v>0.0</v>
      </c>
      <c r="D209">
        <f>IF(Datos!D209="",0,IF(AND(D$1008&lt;&gt;"",Datos!D209=D$1008),0,IF(D$1004=0,0,1-CHOOSE(D$1004,IF(ISNUMBER(Datos!D209),AND(OR(D$1005="",Datos!D209&gt;=D$1005),OR(D$1006="",Datos!D209&lt;=D$1006)),FALSE),IF(ISNUMBER(Datos!D209),AND(Datos!D209=INT(Datos!D209),AND(OR(D$1005="",Datos!D209&gt;=D$1005),OR(D$1006="",Datos!D209&lt;=D$1006))),FALSE),OR(ISNUMBER(FIND(";"&amp;UPPER(TRIM(Datos!D209&amp;""))&amp;"=",D$1007)),ISNUMBER(FIND(";"&amp;UPPER(TRIM(Datos!D209&amp;""))&amp;";",D$1007))),OR(UPPER(TRIM(Datos!D209&amp;""))="SÍ",UPPER(TRIM(Datos!D209&amp;""))="SI",UPPER(TRIM(Datos!D209&amp;""))="NO"),IF(ISNUMBER(Datos!D209),AND(OR(D$1005="",Datos!D209&gt;=D$1005),OR(D$1006="",Datos!D209&lt;=D$1006)),FALSE),TRUE))))</f>
        <v>0.0</v>
      </c>
      <c r="E209">
        <f>IF(Datos!E209="",0,IF(AND(E$1008&lt;&gt;"",Datos!E209=E$1008),0,IF(E$1004=0,0,1-CHOOSE(E$1004,IF(ISNUMBER(Datos!E209),AND(OR(E$1005="",Datos!E209&gt;=E$1005),OR(E$1006="",Datos!E209&lt;=E$1006)),FALSE),IF(ISNUMBER(Datos!E209),AND(Datos!E209=INT(Datos!E209),AND(OR(E$1005="",Datos!E209&gt;=E$1005),OR(E$1006="",Datos!E209&lt;=E$1006))),FALSE),OR(ISNUMBER(FIND(";"&amp;UPPER(TRIM(Datos!E209&amp;""))&amp;"=",E$1007)),ISNUMBER(FIND(";"&amp;UPPER(TRIM(Datos!E209&amp;""))&amp;";",E$1007))),OR(UPPER(TRIM(Datos!E209&amp;""))="SÍ",UPPER(TRIM(Datos!E209&amp;""))="SI",UPPER(TRIM(Datos!E209&amp;""))="NO"),IF(ISNUMBER(Datos!E209),AND(OR(E$1005="",Datos!E209&gt;=E$1005),OR(E$1006="",Datos!E209&lt;=E$1006)),FALSE),TRUE))))</f>
        <v>0.0</v>
      </c>
      <c r="F209">
        <f>IF(Datos!F209="",0,IF(AND(F$1008&lt;&gt;"",Datos!F209=F$1008),0,IF(F$1004=0,0,1-CHOOSE(F$1004,IF(ISNUMBER(Datos!F209),AND(OR(F$1005="",Datos!F209&gt;=F$1005),OR(F$1006="",Datos!F209&lt;=F$1006)),FALSE),IF(ISNUMBER(Datos!F209),AND(Datos!F209=INT(Datos!F209),AND(OR(F$1005="",Datos!F209&gt;=F$1005),OR(F$1006="",Datos!F209&lt;=F$1006))),FALSE),OR(ISNUMBER(FIND(";"&amp;UPPER(TRIM(Datos!F209&amp;""))&amp;"=",F$1007)),ISNUMBER(FIND(";"&amp;UPPER(TRIM(Datos!F209&amp;""))&amp;";",F$1007))),OR(UPPER(TRIM(Datos!F209&amp;""))="SÍ",UPPER(TRIM(Datos!F209&amp;""))="SI",UPPER(TRIM(Datos!F209&amp;""))="NO"),IF(ISNUMBER(Datos!F209),AND(OR(F$1005="",Datos!F209&gt;=F$1005),OR(F$1006="",Datos!F209&lt;=F$1006)),FALSE),TRUE))))</f>
        <v>0.0</v>
      </c>
      <c r="G209">
        <f>IF(Datos!G209="",0,IF(AND(G$1008&lt;&gt;"",Datos!G209=G$1008),0,IF(G$1004=0,0,1-CHOOSE(G$1004,IF(ISNUMBER(Datos!G209),AND(OR(G$1005="",Datos!G209&gt;=G$1005),OR(G$1006="",Datos!G209&lt;=G$1006)),FALSE),IF(ISNUMBER(Datos!G209),AND(Datos!G209=INT(Datos!G209),AND(OR(G$1005="",Datos!G209&gt;=G$1005),OR(G$1006="",Datos!G209&lt;=G$1006))),FALSE),OR(ISNUMBER(FIND(";"&amp;UPPER(TRIM(Datos!G209&amp;""))&amp;"=",G$1007)),ISNUMBER(FIND(";"&amp;UPPER(TRIM(Datos!G209&amp;""))&amp;";",G$1007))),OR(UPPER(TRIM(Datos!G209&amp;""))="SÍ",UPPER(TRIM(Datos!G209&amp;""))="SI",UPPER(TRIM(Datos!G209&amp;""))="NO"),IF(ISNUMBER(Datos!G209),AND(OR(G$1005="",Datos!G209&gt;=G$1005),OR(G$1006="",Datos!G209&lt;=G$1006)),FALSE),TRUE))))</f>
        <v>0.0</v>
      </c>
      <c r="H209">
        <f>IF(Datos!H209="",0,IF(AND(H$1008&lt;&gt;"",Datos!H209=H$1008),0,IF(H$1004=0,0,1-CHOOSE(H$1004,IF(ISNUMBER(Datos!H209),AND(OR(H$1005="",Datos!H209&gt;=H$1005),OR(H$1006="",Datos!H209&lt;=H$1006)),FALSE),IF(ISNUMBER(Datos!H209),AND(Datos!H209=INT(Datos!H209),AND(OR(H$1005="",Datos!H209&gt;=H$1005),OR(H$1006="",Datos!H209&lt;=H$1006))),FALSE),OR(ISNUMBER(FIND(";"&amp;UPPER(TRIM(Datos!H209&amp;""))&amp;"=",H$1007)),ISNUMBER(FIND(";"&amp;UPPER(TRIM(Datos!H209&amp;""))&amp;";",H$1007))),OR(UPPER(TRIM(Datos!H209&amp;""))="SÍ",UPPER(TRIM(Datos!H209&amp;""))="SI",UPPER(TRIM(Datos!H209&amp;""))="NO"),IF(ISNUMBER(Datos!H209),AND(OR(H$1005="",Datos!H209&gt;=H$1005),OR(H$1006="",Datos!H209&lt;=H$1006)),FALSE),TRUE))))</f>
        <v>0.0</v>
      </c>
      <c r="I209">
        <f>IF(Datos!I209="",0,IF(AND(I$1008&lt;&gt;"",Datos!I209=I$1008),0,IF(I$1004=0,0,1-CHOOSE(I$1004,IF(ISNUMBER(Datos!I209),AND(OR(I$1005="",Datos!I209&gt;=I$1005),OR(I$1006="",Datos!I209&lt;=I$1006)),FALSE),IF(ISNUMBER(Datos!I209),AND(Datos!I209=INT(Datos!I209),AND(OR(I$1005="",Datos!I209&gt;=I$1005),OR(I$1006="",Datos!I209&lt;=I$1006))),FALSE),OR(ISNUMBER(FIND(";"&amp;UPPER(TRIM(Datos!I209&amp;""))&amp;"=",I$1007)),ISNUMBER(FIND(";"&amp;UPPER(TRIM(Datos!I209&amp;""))&amp;";",I$1007))),OR(UPPER(TRIM(Datos!I209&amp;""))="SÍ",UPPER(TRIM(Datos!I209&amp;""))="SI",UPPER(TRIM(Datos!I209&amp;""))="NO"),IF(ISNUMBER(Datos!I209),AND(OR(I$1005="",Datos!I209&gt;=I$1005),OR(I$1006="",Datos!I209&lt;=I$1006)),FALSE),TRUE))))</f>
        <v>0.0</v>
      </c>
      <c r="J209">
        <f>IF(Datos!J209="",0,IF(AND(J$1008&lt;&gt;"",Datos!J209=J$1008),0,IF(J$1004=0,0,1-CHOOSE(J$1004,IF(ISNUMBER(Datos!J209),AND(OR(J$1005="",Datos!J209&gt;=J$1005),OR(J$1006="",Datos!J209&lt;=J$1006)),FALSE),IF(ISNUMBER(Datos!J209),AND(Datos!J209=INT(Datos!J209),AND(OR(J$1005="",Datos!J209&gt;=J$1005),OR(J$1006="",Datos!J209&lt;=J$1006))),FALSE),OR(ISNUMBER(FIND(";"&amp;UPPER(TRIM(Datos!J209&amp;""))&amp;"=",J$1007)),ISNUMBER(FIND(";"&amp;UPPER(TRIM(Datos!J209&amp;""))&amp;";",J$1007))),OR(UPPER(TRIM(Datos!J209&amp;""))="SÍ",UPPER(TRIM(Datos!J209&amp;""))="SI",UPPER(TRIM(Datos!J209&amp;""))="NO"),IF(ISNUMBER(Datos!J209),AND(OR(J$1005="",Datos!J209&gt;=J$1005),OR(J$1006="",Datos!J209&lt;=J$1006)),FALSE),TRUE))))</f>
        <v>0.0</v>
      </c>
      <c r="K209">
        <f>IF(Datos!K209="",0,IF(AND(K$1008&lt;&gt;"",Datos!K209=K$1008),0,IF(K$1004=0,0,1-CHOOSE(K$1004,IF(ISNUMBER(Datos!K209),AND(OR(K$1005="",Datos!K209&gt;=K$1005),OR(K$1006="",Datos!K209&lt;=K$1006)),FALSE),IF(ISNUMBER(Datos!K209),AND(Datos!K209=INT(Datos!K209),AND(OR(K$1005="",Datos!K209&gt;=K$1005),OR(K$1006="",Datos!K209&lt;=K$1006))),FALSE),OR(ISNUMBER(FIND(";"&amp;UPPER(TRIM(Datos!K209&amp;""))&amp;"=",K$1007)),ISNUMBER(FIND(";"&amp;UPPER(TRIM(Datos!K209&amp;""))&amp;";",K$1007))),OR(UPPER(TRIM(Datos!K209&amp;""))="SÍ",UPPER(TRIM(Datos!K209&amp;""))="SI",UPPER(TRIM(Datos!K209&amp;""))="NO"),IF(ISNUMBER(Datos!K209),AND(OR(K$1005="",Datos!K209&gt;=K$1005),OR(K$1006="",Datos!K209&lt;=K$1006)),FALSE),TRUE))))</f>
        <v>0.0</v>
      </c>
      <c r="L209">
        <f>IF(Datos!L209="",0,IF(AND(L$1008&lt;&gt;"",Datos!L209=L$1008),0,IF(L$1004=0,0,1-CHOOSE(L$1004,IF(ISNUMBER(Datos!L209),AND(OR(L$1005="",Datos!L209&gt;=L$1005),OR(L$1006="",Datos!L209&lt;=L$1006)),FALSE),IF(ISNUMBER(Datos!L209),AND(Datos!L209=INT(Datos!L209),AND(OR(L$1005="",Datos!L209&gt;=L$1005),OR(L$1006="",Datos!L209&lt;=L$1006))),FALSE),OR(ISNUMBER(FIND(";"&amp;UPPER(TRIM(Datos!L209&amp;""))&amp;"=",L$1007)),ISNUMBER(FIND(";"&amp;UPPER(TRIM(Datos!L209&amp;""))&amp;";",L$1007))),OR(UPPER(TRIM(Datos!L209&amp;""))="SÍ",UPPER(TRIM(Datos!L209&amp;""))="SI",UPPER(TRIM(Datos!L209&amp;""))="NO"),IF(ISNUMBER(Datos!L209),AND(OR(L$1005="",Datos!L209&gt;=L$1005),OR(L$1006="",Datos!L209&lt;=L$1006)),FALSE),TRUE))))</f>
        <v>0.0</v>
      </c>
      <c r="M209">
        <f>IF(Datos!M209="",0,IF(AND(M$1008&lt;&gt;"",Datos!M209=M$1008),0,IF(M$1004=0,0,1-CHOOSE(M$1004,IF(ISNUMBER(Datos!M209),AND(OR(M$1005="",Datos!M209&gt;=M$1005),OR(M$1006="",Datos!M209&lt;=M$1006)),FALSE),IF(ISNUMBER(Datos!M209),AND(Datos!M209=INT(Datos!M209),AND(OR(M$1005="",Datos!M209&gt;=M$1005),OR(M$1006="",Datos!M209&lt;=M$1006))),FALSE),OR(ISNUMBER(FIND(";"&amp;UPPER(TRIM(Datos!M209&amp;""))&amp;"=",M$1007)),ISNUMBER(FIND(";"&amp;UPPER(TRIM(Datos!M209&amp;""))&amp;";",M$1007))),OR(UPPER(TRIM(Datos!M209&amp;""))="SÍ",UPPER(TRIM(Datos!M209&amp;""))="SI",UPPER(TRIM(Datos!M209&amp;""))="NO"),IF(ISNUMBER(Datos!M209),AND(OR(M$1005="",Datos!M209&gt;=M$1005),OR(M$1006="",Datos!M209&lt;=M$1006)),FALSE),TRUE))))</f>
        <v>0.0</v>
      </c>
      <c r="N209">
        <f>IF(Datos!N209="",0,IF(AND(N$1008&lt;&gt;"",Datos!N209=N$1008),0,IF(N$1004=0,0,1-CHOOSE(N$1004,IF(ISNUMBER(Datos!N209),AND(OR(N$1005="",Datos!N209&gt;=N$1005),OR(N$1006="",Datos!N209&lt;=N$1006)),FALSE),IF(ISNUMBER(Datos!N209),AND(Datos!N209=INT(Datos!N209),AND(OR(N$1005="",Datos!N209&gt;=N$1005),OR(N$1006="",Datos!N209&lt;=N$1006))),FALSE),OR(ISNUMBER(FIND(";"&amp;UPPER(TRIM(Datos!N209&amp;""))&amp;"=",N$1007)),ISNUMBER(FIND(";"&amp;UPPER(TRIM(Datos!N209&amp;""))&amp;";",N$1007))),OR(UPPER(TRIM(Datos!N209&amp;""))="SÍ",UPPER(TRIM(Datos!N209&amp;""))="SI",UPPER(TRIM(Datos!N209&amp;""))="NO"),IF(ISNUMBER(Datos!N209),AND(OR(N$1005="",Datos!N209&gt;=N$1005),OR(N$1006="",Datos!N209&lt;=N$1006)),FALSE),TRUE))))</f>
        <v>0.0</v>
      </c>
      <c r="O209">
        <f>IF(Datos!O209="",0,IF(AND(O$1008&lt;&gt;"",Datos!O209=O$1008),0,IF(O$1004=0,0,1-CHOOSE(O$1004,IF(ISNUMBER(Datos!O209),AND(OR(O$1005="",Datos!O209&gt;=O$1005),OR(O$1006="",Datos!O209&lt;=O$1006)),FALSE),IF(ISNUMBER(Datos!O209),AND(Datos!O209=INT(Datos!O209),AND(OR(O$1005="",Datos!O209&gt;=O$1005),OR(O$1006="",Datos!O209&lt;=O$1006))),FALSE),OR(ISNUMBER(FIND(";"&amp;UPPER(TRIM(Datos!O209&amp;""))&amp;"=",O$1007)),ISNUMBER(FIND(";"&amp;UPPER(TRIM(Datos!O209&amp;""))&amp;";",O$1007))),OR(UPPER(TRIM(Datos!O209&amp;""))="SÍ",UPPER(TRIM(Datos!O209&amp;""))="SI",UPPER(TRIM(Datos!O209&amp;""))="NO"),IF(ISNUMBER(Datos!O209),AND(OR(O$1005="",Datos!O209&gt;=O$1005),OR(O$1006="",Datos!O209&lt;=O$1006)),FALSE),TRUE))))</f>
        <v>0.0</v>
      </c>
      <c r="P209">
        <f>IF(Datos!P209="",0,IF(AND(P$1008&lt;&gt;"",Datos!P209=P$1008),0,IF(P$1004=0,0,1-CHOOSE(P$1004,IF(ISNUMBER(Datos!P209),AND(OR(P$1005="",Datos!P209&gt;=P$1005),OR(P$1006="",Datos!P209&lt;=P$1006)),FALSE),IF(ISNUMBER(Datos!P209),AND(Datos!P209=INT(Datos!P209),AND(OR(P$1005="",Datos!P209&gt;=P$1005),OR(P$1006="",Datos!P209&lt;=P$1006))),FALSE),OR(ISNUMBER(FIND(";"&amp;UPPER(TRIM(Datos!P209&amp;""))&amp;"=",P$1007)),ISNUMBER(FIND(";"&amp;UPPER(TRIM(Datos!P209&amp;""))&amp;";",P$1007))),OR(UPPER(TRIM(Datos!P209&amp;""))="SÍ",UPPER(TRIM(Datos!P209&amp;""))="SI",UPPER(TRIM(Datos!P209&amp;""))="NO"),IF(ISNUMBER(Datos!P209),AND(OR(P$1005="",Datos!P209&gt;=P$1005),OR(P$1006="",Datos!P209&lt;=P$1006)),FALSE),TRUE))))</f>
        <v>0.0</v>
      </c>
      <c r="Q209">
        <f>IF(Datos!Q209="",0,IF(AND(Q$1008&lt;&gt;"",Datos!Q209=Q$1008),0,IF(Q$1004=0,0,1-CHOOSE(Q$1004,IF(ISNUMBER(Datos!Q209),AND(OR(Q$1005="",Datos!Q209&gt;=Q$1005),OR(Q$1006="",Datos!Q209&lt;=Q$1006)),FALSE),IF(ISNUMBER(Datos!Q209),AND(Datos!Q209=INT(Datos!Q209),AND(OR(Q$1005="",Datos!Q209&gt;=Q$1005),OR(Q$1006="",Datos!Q209&lt;=Q$1006))),FALSE),OR(ISNUMBER(FIND(";"&amp;UPPER(TRIM(Datos!Q209&amp;""))&amp;"=",Q$1007)),ISNUMBER(FIND(";"&amp;UPPER(TRIM(Datos!Q209&amp;""))&amp;";",Q$1007))),OR(UPPER(TRIM(Datos!Q209&amp;""))="SÍ",UPPER(TRIM(Datos!Q209&amp;""))="SI",UPPER(TRIM(Datos!Q209&amp;""))="NO"),IF(ISNUMBER(Datos!Q209),AND(OR(Q$1005="",Datos!Q209&gt;=Q$1005),OR(Q$1006="",Datos!Q209&lt;=Q$1006)),FALSE),TRUE))))</f>
        <v>0.0</v>
      </c>
      <c r="R209">
        <f>IF(Datos!R209="",0,IF(AND(R$1008&lt;&gt;"",Datos!R209=R$1008),0,IF(R$1004=0,0,1-CHOOSE(R$1004,IF(ISNUMBER(Datos!R209),AND(OR(R$1005="",Datos!R209&gt;=R$1005),OR(R$1006="",Datos!R209&lt;=R$1006)),FALSE),IF(ISNUMBER(Datos!R209),AND(Datos!R209=INT(Datos!R209),AND(OR(R$1005="",Datos!R209&gt;=R$1005),OR(R$1006="",Datos!R209&lt;=R$1006))),FALSE),OR(ISNUMBER(FIND(";"&amp;UPPER(TRIM(Datos!R209&amp;""))&amp;"=",R$1007)),ISNUMBER(FIND(";"&amp;UPPER(TRIM(Datos!R209&amp;""))&amp;";",R$1007))),OR(UPPER(TRIM(Datos!R209&amp;""))="SÍ",UPPER(TRIM(Datos!R209&amp;""))="SI",UPPER(TRIM(Datos!R209&amp;""))="NO"),IF(ISNUMBER(Datos!R209),AND(OR(R$1005="",Datos!R209&gt;=R$1005),OR(R$1006="",Datos!R209&lt;=R$1006)),FALSE),TRUE))))</f>
        <v>0.0</v>
      </c>
      <c r="S209">
        <f>IF(Datos!S209="",0,IF(AND(S$1008&lt;&gt;"",Datos!S209=S$1008),0,IF(S$1004=0,0,1-CHOOSE(S$1004,IF(ISNUMBER(Datos!S209),AND(OR(S$1005="",Datos!S209&gt;=S$1005),OR(S$1006="",Datos!S209&lt;=S$1006)),FALSE),IF(ISNUMBER(Datos!S209),AND(Datos!S209=INT(Datos!S209),AND(OR(S$1005="",Datos!S209&gt;=S$1005),OR(S$1006="",Datos!S209&lt;=S$1006))),FALSE),OR(ISNUMBER(FIND(";"&amp;UPPER(TRIM(Datos!S209&amp;""))&amp;"=",S$1007)),ISNUMBER(FIND(";"&amp;UPPER(TRIM(Datos!S209&amp;""))&amp;";",S$1007))),OR(UPPER(TRIM(Datos!S209&amp;""))="SÍ",UPPER(TRIM(Datos!S209&amp;""))="SI",UPPER(TRIM(Datos!S209&amp;""))="NO"),IF(ISNUMBER(Datos!S209),AND(OR(S$1005="",Datos!S209&gt;=S$1005),OR(S$1006="",Datos!S209&lt;=S$1006)),FALSE),TRUE))))</f>
        <v>0.0</v>
      </c>
      <c r="T209">
        <f>IF(Datos!T209="",0,IF(AND(T$1008&lt;&gt;"",Datos!T209=T$1008),0,IF(T$1004=0,0,1-CHOOSE(T$1004,IF(ISNUMBER(Datos!T209),AND(OR(T$1005="",Datos!T209&gt;=T$1005),OR(T$1006="",Datos!T209&lt;=T$1006)),FALSE),IF(ISNUMBER(Datos!T209),AND(Datos!T209=INT(Datos!T209),AND(OR(T$1005="",Datos!T209&gt;=T$1005),OR(T$1006="",Datos!T209&lt;=T$1006))),FALSE),OR(ISNUMBER(FIND(";"&amp;UPPER(TRIM(Datos!T209&amp;""))&amp;"=",T$1007)),ISNUMBER(FIND(";"&amp;UPPER(TRIM(Datos!T209&amp;""))&amp;";",T$1007))),OR(UPPER(TRIM(Datos!T209&amp;""))="SÍ",UPPER(TRIM(Datos!T209&amp;""))="SI",UPPER(TRIM(Datos!T209&amp;""))="NO"),IF(ISNUMBER(Datos!T209),AND(OR(T$1005="",Datos!T209&gt;=T$1005),OR(T$1006="",Datos!T209&lt;=T$1006)),FALSE),TRUE))))</f>
        <v>0.0</v>
      </c>
      <c r="U209">
        <f>IF(Datos!U209="",0,IF(AND(U$1008&lt;&gt;"",Datos!U209=U$1008),0,IF(U$1004=0,0,1-CHOOSE(U$1004,IF(ISNUMBER(Datos!U209),AND(OR(U$1005="",Datos!U209&gt;=U$1005),OR(U$1006="",Datos!U209&lt;=U$1006)),FALSE),IF(ISNUMBER(Datos!U209),AND(Datos!U209=INT(Datos!U209),AND(OR(U$1005="",Datos!U209&gt;=U$1005),OR(U$1006="",Datos!U209&lt;=U$1006))),FALSE),OR(ISNUMBER(FIND(";"&amp;UPPER(TRIM(Datos!U209&amp;""))&amp;"=",U$1007)),ISNUMBER(FIND(";"&amp;UPPER(TRIM(Datos!U209&amp;""))&amp;";",U$1007))),OR(UPPER(TRIM(Datos!U209&amp;""))="SÍ",UPPER(TRIM(Datos!U209&amp;""))="SI",UPPER(TRIM(Datos!U209&amp;""))="NO"),IF(ISNUMBER(Datos!U209),AND(OR(U$1005="",Datos!U209&gt;=U$1005),OR(U$1006="",Datos!U209&lt;=U$1006)),FALSE),TRUE))))</f>
        <v>0.0</v>
      </c>
      <c r="V209">
        <f>IF(Datos!V209="",0,IF(AND(V$1008&lt;&gt;"",Datos!V209=V$1008),0,IF(V$1004=0,0,1-CHOOSE(V$1004,IF(ISNUMBER(Datos!V209),AND(OR(V$1005="",Datos!V209&gt;=V$1005),OR(V$1006="",Datos!V209&lt;=V$1006)),FALSE),IF(ISNUMBER(Datos!V209),AND(Datos!V209=INT(Datos!V209),AND(OR(V$1005="",Datos!V209&gt;=V$1005),OR(V$1006="",Datos!V209&lt;=V$1006))),FALSE),OR(ISNUMBER(FIND(";"&amp;UPPER(TRIM(Datos!V209&amp;""))&amp;"=",V$1007)),ISNUMBER(FIND(";"&amp;UPPER(TRIM(Datos!V209&amp;""))&amp;";",V$1007))),OR(UPPER(TRIM(Datos!V209&amp;""))="SÍ",UPPER(TRIM(Datos!V209&amp;""))="SI",UPPER(TRIM(Datos!V209&amp;""))="NO"),IF(ISNUMBER(Datos!V209),AND(OR(V$1005="",Datos!V209&gt;=V$1005),OR(V$1006="",Datos!V209&lt;=V$1006)),FALSE),TRUE))))</f>
        <v>0.0</v>
      </c>
      <c r="W209">
        <f>IF(Datos!W209="",0,IF(AND(W$1008&lt;&gt;"",Datos!W209=W$1008),0,IF(W$1004=0,0,1-CHOOSE(W$1004,IF(ISNUMBER(Datos!W209),AND(OR(W$1005="",Datos!W209&gt;=W$1005),OR(W$1006="",Datos!W209&lt;=W$1006)),FALSE),IF(ISNUMBER(Datos!W209),AND(Datos!W209=INT(Datos!W209),AND(OR(W$1005="",Datos!W209&gt;=W$1005),OR(W$1006="",Datos!W209&lt;=W$1006))),FALSE),OR(ISNUMBER(FIND(";"&amp;UPPER(TRIM(Datos!W209&amp;""))&amp;"=",W$1007)),ISNUMBER(FIND(";"&amp;UPPER(TRIM(Datos!W209&amp;""))&amp;";",W$1007))),OR(UPPER(TRIM(Datos!W209&amp;""))="SÍ",UPPER(TRIM(Datos!W209&amp;""))="SI",UPPER(TRIM(Datos!W209&amp;""))="NO"),IF(ISNUMBER(Datos!W209),AND(OR(W$1005="",Datos!W209&gt;=W$1005),OR(W$1006="",Datos!W209&lt;=W$1006)),FALSE),TRUE))))</f>
        <v>0.0</v>
      </c>
      <c r="X209">
        <f>IF(Datos!X209="",0,IF(AND(X$1008&lt;&gt;"",Datos!X209=X$1008),0,IF(X$1004=0,0,1-CHOOSE(X$1004,IF(ISNUMBER(Datos!X209),AND(OR(X$1005="",Datos!X209&gt;=X$1005),OR(X$1006="",Datos!X209&lt;=X$1006)),FALSE),IF(ISNUMBER(Datos!X209),AND(Datos!X209=INT(Datos!X209),AND(OR(X$1005="",Datos!X209&gt;=X$1005),OR(X$1006="",Datos!X209&lt;=X$1006))),FALSE),OR(ISNUMBER(FIND(";"&amp;UPPER(TRIM(Datos!X209&amp;""))&amp;"=",X$1007)),ISNUMBER(FIND(";"&amp;UPPER(TRIM(Datos!X209&amp;""))&amp;";",X$1007))),OR(UPPER(TRIM(Datos!X209&amp;""))="SÍ",UPPER(TRIM(Datos!X209&amp;""))="SI",UPPER(TRIM(Datos!X209&amp;""))="NO"),IF(ISNUMBER(Datos!X209),AND(OR(X$1005="",Datos!X209&gt;=X$1005),OR(X$1006="",Datos!X209&lt;=X$1006)),FALSE),TRUE))))</f>
        <v>0.0</v>
      </c>
      <c r="Y209">
        <f>IF(Datos!Y209="",0,IF(AND(Y$1008&lt;&gt;"",Datos!Y209=Y$1008),0,IF(Y$1004=0,0,1-CHOOSE(Y$1004,IF(ISNUMBER(Datos!Y209),AND(OR(Y$1005="",Datos!Y209&gt;=Y$1005),OR(Y$1006="",Datos!Y209&lt;=Y$1006)),FALSE),IF(ISNUMBER(Datos!Y209),AND(Datos!Y209=INT(Datos!Y209),AND(OR(Y$1005="",Datos!Y209&gt;=Y$1005),OR(Y$1006="",Datos!Y209&lt;=Y$1006))),FALSE),OR(ISNUMBER(FIND(";"&amp;UPPER(TRIM(Datos!Y209&amp;""))&amp;"=",Y$1007)),ISNUMBER(FIND(";"&amp;UPPER(TRIM(Datos!Y209&amp;""))&amp;";",Y$1007))),OR(UPPER(TRIM(Datos!Y209&amp;""))="SÍ",UPPER(TRIM(Datos!Y209&amp;""))="SI",UPPER(TRIM(Datos!Y209&amp;""))="NO"),IF(ISNUMBER(Datos!Y209),AND(OR(Y$1005="",Datos!Y209&gt;=Y$1005),OR(Y$1006="",Datos!Y209&lt;=Y$1006)),FALSE),TRUE))))</f>
        <v>0.0</v>
      </c>
      <c r="Z209">
        <f>IF(Datos!Z209="",0,IF(AND(Z$1008&lt;&gt;"",Datos!Z209=Z$1008),0,IF(Z$1004=0,0,1-CHOOSE(Z$1004,IF(ISNUMBER(Datos!Z209),AND(OR(Z$1005="",Datos!Z209&gt;=Z$1005),OR(Z$1006="",Datos!Z209&lt;=Z$1006)),FALSE),IF(ISNUMBER(Datos!Z209),AND(Datos!Z209=INT(Datos!Z209),AND(OR(Z$1005="",Datos!Z209&gt;=Z$1005),OR(Z$1006="",Datos!Z209&lt;=Z$1006))),FALSE),OR(ISNUMBER(FIND(";"&amp;UPPER(TRIM(Datos!Z209&amp;""))&amp;"=",Z$1007)),ISNUMBER(FIND(";"&amp;UPPER(TRIM(Datos!Z209&amp;""))&amp;";",Z$1007))),OR(UPPER(TRIM(Datos!Z209&amp;""))="SÍ",UPPER(TRIM(Datos!Z209&amp;""))="SI",UPPER(TRIM(Datos!Z209&amp;""))="NO"),IF(ISNUMBER(Datos!Z209),AND(OR(Z$1005="",Datos!Z209&gt;=Z$1005),OR(Z$1006="",Datos!Z209&lt;=Z$1006)),FALSE),TRUE))))</f>
        <v>0.0</v>
      </c>
      <c r="AA209">
        <f>IF(Datos!AA209="",0,IF(AND(AA$1008&lt;&gt;"",Datos!AA209=AA$1008),0,IF(AA$1004=0,0,1-CHOOSE(AA$1004,IF(ISNUMBER(Datos!AA209),AND(OR(AA$1005="",Datos!AA209&gt;=AA$1005),OR(AA$1006="",Datos!AA209&lt;=AA$1006)),FALSE),IF(ISNUMBER(Datos!AA209),AND(Datos!AA209=INT(Datos!AA209),AND(OR(AA$1005="",Datos!AA209&gt;=AA$1005),OR(AA$1006="",Datos!AA209&lt;=AA$1006))),FALSE),OR(ISNUMBER(FIND(";"&amp;UPPER(TRIM(Datos!AA209&amp;""))&amp;"=",AA$1007)),ISNUMBER(FIND(";"&amp;UPPER(TRIM(Datos!AA209&amp;""))&amp;";",AA$1007))),OR(UPPER(TRIM(Datos!AA209&amp;""))="SÍ",UPPER(TRIM(Datos!AA209&amp;""))="SI",UPPER(TRIM(Datos!AA209&amp;""))="NO"),IF(ISNUMBER(Datos!AA209),AND(OR(AA$1005="",Datos!AA209&gt;=AA$1005),OR(AA$1006="",Datos!AA209&lt;=AA$1006)),FALSE),TRUE))))</f>
        <v>0.0</v>
      </c>
      <c r="AB209">
        <f>IF(Datos!AB209="",0,IF(AND(AB$1008&lt;&gt;"",Datos!AB209=AB$1008),0,IF(AB$1004=0,0,1-CHOOSE(AB$1004,IF(ISNUMBER(Datos!AB209),AND(OR(AB$1005="",Datos!AB209&gt;=AB$1005),OR(AB$1006="",Datos!AB209&lt;=AB$1006)),FALSE),IF(ISNUMBER(Datos!AB209),AND(Datos!AB209=INT(Datos!AB209),AND(OR(AB$1005="",Datos!AB209&gt;=AB$1005),OR(AB$1006="",Datos!AB209&lt;=AB$1006))),FALSE),OR(ISNUMBER(FIND(";"&amp;UPPER(TRIM(Datos!AB209&amp;""))&amp;"=",AB$1007)),ISNUMBER(FIND(";"&amp;UPPER(TRIM(Datos!AB209&amp;""))&amp;";",AB$1007))),OR(UPPER(TRIM(Datos!AB209&amp;""))="SÍ",UPPER(TRIM(Datos!AB209&amp;""))="SI",UPPER(TRIM(Datos!AB209&amp;""))="NO"),IF(ISNUMBER(Datos!AB209),AND(OR(AB$1005="",Datos!AB209&gt;=AB$1005),OR(AB$1006="",Datos!AB209&lt;=AB$1006)),FALSE),TRUE))))</f>
        <v>0.0</v>
      </c>
      <c r="AC209">
        <f>IF(Datos!AC209="",0,IF(AND(AC$1008&lt;&gt;"",Datos!AC209=AC$1008),0,IF(AC$1004=0,0,1-CHOOSE(AC$1004,IF(ISNUMBER(Datos!AC209),AND(OR(AC$1005="",Datos!AC209&gt;=AC$1005),OR(AC$1006="",Datos!AC209&lt;=AC$1006)),FALSE),IF(ISNUMBER(Datos!AC209),AND(Datos!AC209=INT(Datos!AC209),AND(OR(AC$1005="",Datos!AC209&gt;=AC$1005),OR(AC$1006="",Datos!AC209&lt;=AC$1006))),FALSE),OR(ISNUMBER(FIND(";"&amp;UPPER(TRIM(Datos!AC209&amp;""))&amp;"=",AC$1007)),ISNUMBER(FIND(";"&amp;UPPER(TRIM(Datos!AC209&amp;""))&amp;";",AC$1007))),OR(UPPER(TRIM(Datos!AC209&amp;""))="SÍ",UPPER(TRIM(Datos!AC209&amp;""))="SI",UPPER(TRIM(Datos!AC209&amp;""))="NO"),IF(ISNUMBER(Datos!AC209),AND(OR(AC$1005="",Datos!AC209&gt;=AC$1005),OR(AC$1006="",Datos!AC209&lt;=AC$1006)),FALSE),TRUE))))</f>
        <v>0.0</v>
      </c>
      <c r="AD209">
        <f>IF(Datos!AD209="",0,IF(AND(AD$1008&lt;&gt;"",Datos!AD209=AD$1008),0,IF(AD$1004=0,0,1-CHOOSE(AD$1004,IF(ISNUMBER(Datos!AD209),AND(OR(AD$1005="",Datos!AD209&gt;=AD$1005),OR(AD$1006="",Datos!AD209&lt;=AD$1006)),FALSE),IF(ISNUMBER(Datos!AD209),AND(Datos!AD209=INT(Datos!AD209),AND(OR(AD$1005="",Datos!AD209&gt;=AD$1005),OR(AD$1006="",Datos!AD209&lt;=AD$1006))),FALSE),OR(ISNUMBER(FIND(";"&amp;UPPER(TRIM(Datos!AD209&amp;""))&amp;"=",AD$1007)),ISNUMBER(FIND(";"&amp;UPPER(TRIM(Datos!AD209&amp;""))&amp;";",AD$1007))),OR(UPPER(TRIM(Datos!AD209&amp;""))="SÍ",UPPER(TRIM(Datos!AD209&amp;""))="SI",UPPER(TRIM(Datos!AD209&amp;""))="NO"),IF(ISNUMBER(Datos!AD209),AND(OR(AD$1005="",Datos!AD209&gt;=AD$1005),OR(AD$1006="",Datos!AD209&lt;=AD$1006)),FALSE),TRUE))))</f>
        <v>0.0</v>
      </c>
      <c r="AE209">
        <f>IF(Datos!AE209="",0,IF(AND(AE$1008&lt;&gt;"",Datos!AE209=AE$1008),0,IF(AE$1004=0,0,1-CHOOSE(AE$1004,IF(ISNUMBER(Datos!AE209),AND(OR(AE$1005="",Datos!AE209&gt;=AE$1005),OR(AE$1006="",Datos!AE209&lt;=AE$1006)),FALSE),IF(ISNUMBER(Datos!AE209),AND(Datos!AE209=INT(Datos!AE209),AND(OR(AE$1005="",Datos!AE209&gt;=AE$1005),OR(AE$1006="",Datos!AE209&lt;=AE$1006))),FALSE),OR(ISNUMBER(FIND(";"&amp;UPPER(TRIM(Datos!AE209&amp;""))&amp;"=",AE$1007)),ISNUMBER(FIND(";"&amp;UPPER(TRIM(Datos!AE209&amp;""))&amp;";",AE$1007))),OR(UPPER(TRIM(Datos!AE209&amp;""))="SÍ",UPPER(TRIM(Datos!AE209&amp;""))="SI",UPPER(TRIM(Datos!AE209&amp;""))="NO"),IF(ISNUMBER(Datos!AE209),AND(OR(AE$1005="",Datos!AE209&gt;=AE$1005),OR(AE$1006="",Datos!AE209&lt;=AE$1006)),FALSE),TRUE))))</f>
        <v>0.0</v>
      </c>
    </row>
    <row r="210" spans="2:31">
      <c r="B210">
        <f>IF(Datos!B210="",0,IF(AND(B$1008&lt;&gt;"",Datos!B210=B$1008),0,IF(B$1004=0,0,1-CHOOSE(B$1004,IF(ISNUMBER(Datos!B210),AND(OR(B$1005="",Datos!B210&gt;=B$1005),OR(B$1006="",Datos!B210&lt;=B$1006)),FALSE),IF(ISNUMBER(Datos!B210),AND(Datos!B210=INT(Datos!B210),AND(OR(B$1005="",Datos!B210&gt;=B$1005),OR(B$1006="",Datos!B210&lt;=B$1006))),FALSE),OR(ISNUMBER(FIND(";"&amp;UPPER(TRIM(Datos!B210&amp;""))&amp;"=",B$1007)),ISNUMBER(FIND(";"&amp;UPPER(TRIM(Datos!B210&amp;""))&amp;";",B$1007))),OR(UPPER(TRIM(Datos!B210&amp;""))="SÍ",UPPER(TRIM(Datos!B210&amp;""))="SI",UPPER(TRIM(Datos!B210&amp;""))="NO"),IF(ISNUMBER(Datos!B210),AND(OR(B$1005="",Datos!B210&gt;=B$1005),OR(B$1006="",Datos!B210&lt;=B$1006)),FALSE),TRUE))))</f>
        <v>0.0</v>
      </c>
      <c r="C210">
        <f>IF(Datos!C210="",0,IF(AND(C$1008&lt;&gt;"",Datos!C210=C$1008),0,IF(C$1004=0,0,1-CHOOSE(C$1004,IF(ISNUMBER(Datos!C210),AND(OR(C$1005="",Datos!C210&gt;=C$1005),OR(C$1006="",Datos!C210&lt;=C$1006)),FALSE),IF(ISNUMBER(Datos!C210),AND(Datos!C210=INT(Datos!C210),AND(OR(C$1005="",Datos!C210&gt;=C$1005),OR(C$1006="",Datos!C210&lt;=C$1006))),FALSE),OR(ISNUMBER(FIND(";"&amp;UPPER(TRIM(Datos!C210&amp;""))&amp;"=",C$1007)),ISNUMBER(FIND(";"&amp;UPPER(TRIM(Datos!C210&amp;""))&amp;";",C$1007))),OR(UPPER(TRIM(Datos!C210&amp;""))="SÍ",UPPER(TRIM(Datos!C210&amp;""))="SI",UPPER(TRIM(Datos!C210&amp;""))="NO"),IF(ISNUMBER(Datos!C210),AND(OR(C$1005="",Datos!C210&gt;=C$1005),OR(C$1006="",Datos!C210&lt;=C$1006)),FALSE),TRUE))))</f>
        <v>0.0</v>
      </c>
      <c r="D210">
        <f>IF(Datos!D210="",0,IF(AND(D$1008&lt;&gt;"",Datos!D210=D$1008),0,IF(D$1004=0,0,1-CHOOSE(D$1004,IF(ISNUMBER(Datos!D210),AND(OR(D$1005="",Datos!D210&gt;=D$1005),OR(D$1006="",Datos!D210&lt;=D$1006)),FALSE),IF(ISNUMBER(Datos!D210),AND(Datos!D210=INT(Datos!D210),AND(OR(D$1005="",Datos!D210&gt;=D$1005),OR(D$1006="",Datos!D210&lt;=D$1006))),FALSE),OR(ISNUMBER(FIND(";"&amp;UPPER(TRIM(Datos!D210&amp;""))&amp;"=",D$1007)),ISNUMBER(FIND(";"&amp;UPPER(TRIM(Datos!D210&amp;""))&amp;";",D$1007))),OR(UPPER(TRIM(Datos!D210&amp;""))="SÍ",UPPER(TRIM(Datos!D210&amp;""))="SI",UPPER(TRIM(Datos!D210&amp;""))="NO"),IF(ISNUMBER(Datos!D210),AND(OR(D$1005="",Datos!D210&gt;=D$1005),OR(D$1006="",Datos!D210&lt;=D$1006)),FALSE),TRUE))))</f>
        <v>0.0</v>
      </c>
      <c r="E210">
        <f>IF(Datos!E210="",0,IF(AND(E$1008&lt;&gt;"",Datos!E210=E$1008),0,IF(E$1004=0,0,1-CHOOSE(E$1004,IF(ISNUMBER(Datos!E210),AND(OR(E$1005="",Datos!E210&gt;=E$1005),OR(E$1006="",Datos!E210&lt;=E$1006)),FALSE),IF(ISNUMBER(Datos!E210),AND(Datos!E210=INT(Datos!E210),AND(OR(E$1005="",Datos!E210&gt;=E$1005),OR(E$1006="",Datos!E210&lt;=E$1006))),FALSE),OR(ISNUMBER(FIND(";"&amp;UPPER(TRIM(Datos!E210&amp;""))&amp;"=",E$1007)),ISNUMBER(FIND(";"&amp;UPPER(TRIM(Datos!E210&amp;""))&amp;";",E$1007))),OR(UPPER(TRIM(Datos!E210&amp;""))="SÍ",UPPER(TRIM(Datos!E210&amp;""))="SI",UPPER(TRIM(Datos!E210&amp;""))="NO"),IF(ISNUMBER(Datos!E210),AND(OR(E$1005="",Datos!E210&gt;=E$1005),OR(E$1006="",Datos!E210&lt;=E$1006)),FALSE),TRUE))))</f>
        <v>0.0</v>
      </c>
      <c r="F210">
        <f>IF(Datos!F210="",0,IF(AND(F$1008&lt;&gt;"",Datos!F210=F$1008),0,IF(F$1004=0,0,1-CHOOSE(F$1004,IF(ISNUMBER(Datos!F210),AND(OR(F$1005="",Datos!F210&gt;=F$1005),OR(F$1006="",Datos!F210&lt;=F$1006)),FALSE),IF(ISNUMBER(Datos!F210),AND(Datos!F210=INT(Datos!F210),AND(OR(F$1005="",Datos!F210&gt;=F$1005),OR(F$1006="",Datos!F210&lt;=F$1006))),FALSE),OR(ISNUMBER(FIND(";"&amp;UPPER(TRIM(Datos!F210&amp;""))&amp;"=",F$1007)),ISNUMBER(FIND(";"&amp;UPPER(TRIM(Datos!F210&amp;""))&amp;";",F$1007))),OR(UPPER(TRIM(Datos!F210&amp;""))="SÍ",UPPER(TRIM(Datos!F210&amp;""))="SI",UPPER(TRIM(Datos!F210&amp;""))="NO"),IF(ISNUMBER(Datos!F210),AND(OR(F$1005="",Datos!F210&gt;=F$1005),OR(F$1006="",Datos!F210&lt;=F$1006)),FALSE),TRUE))))</f>
        <v>0.0</v>
      </c>
      <c r="G210">
        <f>IF(Datos!G210="",0,IF(AND(G$1008&lt;&gt;"",Datos!G210=G$1008),0,IF(G$1004=0,0,1-CHOOSE(G$1004,IF(ISNUMBER(Datos!G210),AND(OR(G$1005="",Datos!G210&gt;=G$1005),OR(G$1006="",Datos!G210&lt;=G$1006)),FALSE),IF(ISNUMBER(Datos!G210),AND(Datos!G210=INT(Datos!G210),AND(OR(G$1005="",Datos!G210&gt;=G$1005),OR(G$1006="",Datos!G210&lt;=G$1006))),FALSE),OR(ISNUMBER(FIND(";"&amp;UPPER(TRIM(Datos!G210&amp;""))&amp;"=",G$1007)),ISNUMBER(FIND(";"&amp;UPPER(TRIM(Datos!G210&amp;""))&amp;";",G$1007))),OR(UPPER(TRIM(Datos!G210&amp;""))="SÍ",UPPER(TRIM(Datos!G210&amp;""))="SI",UPPER(TRIM(Datos!G210&amp;""))="NO"),IF(ISNUMBER(Datos!G210),AND(OR(G$1005="",Datos!G210&gt;=G$1005),OR(G$1006="",Datos!G210&lt;=G$1006)),FALSE),TRUE))))</f>
        <v>0.0</v>
      </c>
      <c r="H210">
        <f>IF(Datos!H210="",0,IF(AND(H$1008&lt;&gt;"",Datos!H210=H$1008),0,IF(H$1004=0,0,1-CHOOSE(H$1004,IF(ISNUMBER(Datos!H210),AND(OR(H$1005="",Datos!H210&gt;=H$1005),OR(H$1006="",Datos!H210&lt;=H$1006)),FALSE),IF(ISNUMBER(Datos!H210),AND(Datos!H210=INT(Datos!H210),AND(OR(H$1005="",Datos!H210&gt;=H$1005),OR(H$1006="",Datos!H210&lt;=H$1006))),FALSE),OR(ISNUMBER(FIND(";"&amp;UPPER(TRIM(Datos!H210&amp;""))&amp;"=",H$1007)),ISNUMBER(FIND(";"&amp;UPPER(TRIM(Datos!H210&amp;""))&amp;";",H$1007))),OR(UPPER(TRIM(Datos!H210&amp;""))="SÍ",UPPER(TRIM(Datos!H210&amp;""))="SI",UPPER(TRIM(Datos!H210&amp;""))="NO"),IF(ISNUMBER(Datos!H210),AND(OR(H$1005="",Datos!H210&gt;=H$1005),OR(H$1006="",Datos!H210&lt;=H$1006)),FALSE),TRUE))))</f>
        <v>0.0</v>
      </c>
      <c r="I210">
        <f>IF(Datos!I210="",0,IF(AND(I$1008&lt;&gt;"",Datos!I210=I$1008),0,IF(I$1004=0,0,1-CHOOSE(I$1004,IF(ISNUMBER(Datos!I210),AND(OR(I$1005="",Datos!I210&gt;=I$1005),OR(I$1006="",Datos!I210&lt;=I$1006)),FALSE),IF(ISNUMBER(Datos!I210),AND(Datos!I210=INT(Datos!I210),AND(OR(I$1005="",Datos!I210&gt;=I$1005),OR(I$1006="",Datos!I210&lt;=I$1006))),FALSE),OR(ISNUMBER(FIND(";"&amp;UPPER(TRIM(Datos!I210&amp;""))&amp;"=",I$1007)),ISNUMBER(FIND(";"&amp;UPPER(TRIM(Datos!I210&amp;""))&amp;";",I$1007))),OR(UPPER(TRIM(Datos!I210&amp;""))="SÍ",UPPER(TRIM(Datos!I210&amp;""))="SI",UPPER(TRIM(Datos!I210&amp;""))="NO"),IF(ISNUMBER(Datos!I210),AND(OR(I$1005="",Datos!I210&gt;=I$1005),OR(I$1006="",Datos!I210&lt;=I$1006)),FALSE),TRUE))))</f>
        <v>0.0</v>
      </c>
      <c r="J210">
        <f>IF(Datos!J210="",0,IF(AND(J$1008&lt;&gt;"",Datos!J210=J$1008),0,IF(J$1004=0,0,1-CHOOSE(J$1004,IF(ISNUMBER(Datos!J210),AND(OR(J$1005="",Datos!J210&gt;=J$1005),OR(J$1006="",Datos!J210&lt;=J$1006)),FALSE),IF(ISNUMBER(Datos!J210),AND(Datos!J210=INT(Datos!J210),AND(OR(J$1005="",Datos!J210&gt;=J$1005),OR(J$1006="",Datos!J210&lt;=J$1006))),FALSE),OR(ISNUMBER(FIND(";"&amp;UPPER(TRIM(Datos!J210&amp;""))&amp;"=",J$1007)),ISNUMBER(FIND(";"&amp;UPPER(TRIM(Datos!J210&amp;""))&amp;";",J$1007))),OR(UPPER(TRIM(Datos!J210&amp;""))="SÍ",UPPER(TRIM(Datos!J210&amp;""))="SI",UPPER(TRIM(Datos!J210&amp;""))="NO"),IF(ISNUMBER(Datos!J210),AND(OR(J$1005="",Datos!J210&gt;=J$1005),OR(J$1006="",Datos!J210&lt;=J$1006)),FALSE),TRUE))))</f>
        <v>0.0</v>
      </c>
      <c r="K210">
        <f>IF(Datos!K210="",0,IF(AND(K$1008&lt;&gt;"",Datos!K210=K$1008),0,IF(K$1004=0,0,1-CHOOSE(K$1004,IF(ISNUMBER(Datos!K210),AND(OR(K$1005="",Datos!K210&gt;=K$1005),OR(K$1006="",Datos!K210&lt;=K$1006)),FALSE),IF(ISNUMBER(Datos!K210),AND(Datos!K210=INT(Datos!K210),AND(OR(K$1005="",Datos!K210&gt;=K$1005),OR(K$1006="",Datos!K210&lt;=K$1006))),FALSE),OR(ISNUMBER(FIND(";"&amp;UPPER(TRIM(Datos!K210&amp;""))&amp;"=",K$1007)),ISNUMBER(FIND(";"&amp;UPPER(TRIM(Datos!K210&amp;""))&amp;";",K$1007))),OR(UPPER(TRIM(Datos!K210&amp;""))="SÍ",UPPER(TRIM(Datos!K210&amp;""))="SI",UPPER(TRIM(Datos!K210&amp;""))="NO"),IF(ISNUMBER(Datos!K210),AND(OR(K$1005="",Datos!K210&gt;=K$1005),OR(K$1006="",Datos!K210&lt;=K$1006)),FALSE),TRUE))))</f>
        <v>0.0</v>
      </c>
      <c r="L210">
        <f>IF(Datos!L210="",0,IF(AND(L$1008&lt;&gt;"",Datos!L210=L$1008),0,IF(L$1004=0,0,1-CHOOSE(L$1004,IF(ISNUMBER(Datos!L210),AND(OR(L$1005="",Datos!L210&gt;=L$1005),OR(L$1006="",Datos!L210&lt;=L$1006)),FALSE),IF(ISNUMBER(Datos!L210),AND(Datos!L210=INT(Datos!L210),AND(OR(L$1005="",Datos!L210&gt;=L$1005),OR(L$1006="",Datos!L210&lt;=L$1006))),FALSE),OR(ISNUMBER(FIND(";"&amp;UPPER(TRIM(Datos!L210&amp;""))&amp;"=",L$1007)),ISNUMBER(FIND(";"&amp;UPPER(TRIM(Datos!L210&amp;""))&amp;";",L$1007))),OR(UPPER(TRIM(Datos!L210&amp;""))="SÍ",UPPER(TRIM(Datos!L210&amp;""))="SI",UPPER(TRIM(Datos!L210&amp;""))="NO"),IF(ISNUMBER(Datos!L210),AND(OR(L$1005="",Datos!L210&gt;=L$1005),OR(L$1006="",Datos!L210&lt;=L$1006)),FALSE),TRUE))))</f>
        <v>0.0</v>
      </c>
      <c r="M210">
        <f>IF(Datos!M210="",0,IF(AND(M$1008&lt;&gt;"",Datos!M210=M$1008),0,IF(M$1004=0,0,1-CHOOSE(M$1004,IF(ISNUMBER(Datos!M210),AND(OR(M$1005="",Datos!M210&gt;=M$1005),OR(M$1006="",Datos!M210&lt;=M$1006)),FALSE),IF(ISNUMBER(Datos!M210),AND(Datos!M210=INT(Datos!M210),AND(OR(M$1005="",Datos!M210&gt;=M$1005),OR(M$1006="",Datos!M210&lt;=M$1006))),FALSE),OR(ISNUMBER(FIND(";"&amp;UPPER(TRIM(Datos!M210&amp;""))&amp;"=",M$1007)),ISNUMBER(FIND(";"&amp;UPPER(TRIM(Datos!M210&amp;""))&amp;";",M$1007))),OR(UPPER(TRIM(Datos!M210&amp;""))="SÍ",UPPER(TRIM(Datos!M210&amp;""))="SI",UPPER(TRIM(Datos!M210&amp;""))="NO"),IF(ISNUMBER(Datos!M210),AND(OR(M$1005="",Datos!M210&gt;=M$1005),OR(M$1006="",Datos!M210&lt;=M$1006)),FALSE),TRUE))))</f>
        <v>0.0</v>
      </c>
      <c r="N210">
        <f>IF(Datos!N210="",0,IF(AND(N$1008&lt;&gt;"",Datos!N210=N$1008),0,IF(N$1004=0,0,1-CHOOSE(N$1004,IF(ISNUMBER(Datos!N210),AND(OR(N$1005="",Datos!N210&gt;=N$1005),OR(N$1006="",Datos!N210&lt;=N$1006)),FALSE),IF(ISNUMBER(Datos!N210),AND(Datos!N210=INT(Datos!N210),AND(OR(N$1005="",Datos!N210&gt;=N$1005),OR(N$1006="",Datos!N210&lt;=N$1006))),FALSE),OR(ISNUMBER(FIND(";"&amp;UPPER(TRIM(Datos!N210&amp;""))&amp;"=",N$1007)),ISNUMBER(FIND(";"&amp;UPPER(TRIM(Datos!N210&amp;""))&amp;";",N$1007))),OR(UPPER(TRIM(Datos!N210&amp;""))="SÍ",UPPER(TRIM(Datos!N210&amp;""))="SI",UPPER(TRIM(Datos!N210&amp;""))="NO"),IF(ISNUMBER(Datos!N210),AND(OR(N$1005="",Datos!N210&gt;=N$1005),OR(N$1006="",Datos!N210&lt;=N$1006)),FALSE),TRUE))))</f>
        <v>0.0</v>
      </c>
      <c r="O210">
        <f>IF(Datos!O210="",0,IF(AND(O$1008&lt;&gt;"",Datos!O210=O$1008),0,IF(O$1004=0,0,1-CHOOSE(O$1004,IF(ISNUMBER(Datos!O210),AND(OR(O$1005="",Datos!O210&gt;=O$1005),OR(O$1006="",Datos!O210&lt;=O$1006)),FALSE),IF(ISNUMBER(Datos!O210),AND(Datos!O210=INT(Datos!O210),AND(OR(O$1005="",Datos!O210&gt;=O$1005),OR(O$1006="",Datos!O210&lt;=O$1006))),FALSE),OR(ISNUMBER(FIND(";"&amp;UPPER(TRIM(Datos!O210&amp;""))&amp;"=",O$1007)),ISNUMBER(FIND(";"&amp;UPPER(TRIM(Datos!O210&amp;""))&amp;";",O$1007))),OR(UPPER(TRIM(Datos!O210&amp;""))="SÍ",UPPER(TRIM(Datos!O210&amp;""))="SI",UPPER(TRIM(Datos!O210&amp;""))="NO"),IF(ISNUMBER(Datos!O210),AND(OR(O$1005="",Datos!O210&gt;=O$1005),OR(O$1006="",Datos!O210&lt;=O$1006)),FALSE),TRUE))))</f>
        <v>0.0</v>
      </c>
      <c r="P210">
        <f>IF(Datos!P210="",0,IF(AND(P$1008&lt;&gt;"",Datos!P210=P$1008),0,IF(P$1004=0,0,1-CHOOSE(P$1004,IF(ISNUMBER(Datos!P210),AND(OR(P$1005="",Datos!P210&gt;=P$1005),OR(P$1006="",Datos!P210&lt;=P$1006)),FALSE),IF(ISNUMBER(Datos!P210),AND(Datos!P210=INT(Datos!P210),AND(OR(P$1005="",Datos!P210&gt;=P$1005),OR(P$1006="",Datos!P210&lt;=P$1006))),FALSE),OR(ISNUMBER(FIND(";"&amp;UPPER(TRIM(Datos!P210&amp;""))&amp;"=",P$1007)),ISNUMBER(FIND(";"&amp;UPPER(TRIM(Datos!P210&amp;""))&amp;";",P$1007))),OR(UPPER(TRIM(Datos!P210&amp;""))="SÍ",UPPER(TRIM(Datos!P210&amp;""))="SI",UPPER(TRIM(Datos!P210&amp;""))="NO"),IF(ISNUMBER(Datos!P210),AND(OR(P$1005="",Datos!P210&gt;=P$1005),OR(P$1006="",Datos!P210&lt;=P$1006)),FALSE),TRUE))))</f>
        <v>0.0</v>
      </c>
      <c r="Q210">
        <f>IF(Datos!Q210="",0,IF(AND(Q$1008&lt;&gt;"",Datos!Q210=Q$1008),0,IF(Q$1004=0,0,1-CHOOSE(Q$1004,IF(ISNUMBER(Datos!Q210),AND(OR(Q$1005="",Datos!Q210&gt;=Q$1005),OR(Q$1006="",Datos!Q210&lt;=Q$1006)),FALSE),IF(ISNUMBER(Datos!Q210),AND(Datos!Q210=INT(Datos!Q210),AND(OR(Q$1005="",Datos!Q210&gt;=Q$1005),OR(Q$1006="",Datos!Q210&lt;=Q$1006))),FALSE),OR(ISNUMBER(FIND(";"&amp;UPPER(TRIM(Datos!Q210&amp;""))&amp;"=",Q$1007)),ISNUMBER(FIND(";"&amp;UPPER(TRIM(Datos!Q210&amp;""))&amp;";",Q$1007))),OR(UPPER(TRIM(Datos!Q210&amp;""))="SÍ",UPPER(TRIM(Datos!Q210&amp;""))="SI",UPPER(TRIM(Datos!Q210&amp;""))="NO"),IF(ISNUMBER(Datos!Q210),AND(OR(Q$1005="",Datos!Q210&gt;=Q$1005),OR(Q$1006="",Datos!Q210&lt;=Q$1006)),FALSE),TRUE))))</f>
        <v>0.0</v>
      </c>
      <c r="R210">
        <f>IF(Datos!R210="",0,IF(AND(R$1008&lt;&gt;"",Datos!R210=R$1008),0,IF(R$1004=0,0,1-CHOOSE(R$1004,IF(ISNUMBER(Datos!R210),AND(OR(R$1005="",Datos!R210&gt;=R$1005),OR(R$1006="",Datos!R210&lt;=R$1006)),FALSE),IF(ISNUMBER(Datos!R210),AND(Datos!R210=INT(Datos!R210),AND(OR(R$1005="",Datos!R210&gt;=R$1005),OR(R$1006="",Datos!R210&lt;=R$1006))),FALSE),OR(ISNUMBER(FIND(";"&amp;UPPER(TRIM(Datos!R210&amp;""))&amp;"=",R$1007)),ISNUMBER(FIND(";"&amp;UPPER(TRIM(Datos!R210&amp;""))&amp;";",R$1007))),OR(UPPER(TRIM(Datos!R210&amp;""))="SÍ",UPPER(TRIM(Datos!R210&amp;""))="SI",UPPER(TRIM(Datos!R210&amp;""))="NO"),IF(ISNUMBER(Datos!R210),AND(OR(R$1005="",Datos!R210&gt;=R$1005),OR(R$1006="",Datos!R210&lt;=R$1006)),FALSE),TRUE))))</f>
        <v>0.0</v>
      </c>
      <c r="S210">
        <f>IF(Datos!S210="",0,IF(AND(S$1008&lt;&gt;"",Datos!S210=S$1008),0,IF(S$1004=0,0,1-CHOOSE(S$1004,IF(ISNUMBER(Datos!S210),AND(OR(S$1005="",Datos!S210&gt;=S$1005),OR(S$1006="",Datos!S210&lt;=S$1006)),FALSE),IF(ISNUMBER(Datos!S210),AND(Datos!S210=INT(Datos!S210),AND(OR(S$1005="",Datos!S210&gt;=S$1005),OR(S$1006="",Datos!S210&lt;=S$1006))),FALSE),OR(ISNUMBER(FIND(";"&amp;UPPER(TRIM(Datos!S210&amp;""))&amp;"=",S$1007)),ISNUMBER(FIND(";"&amp;UPPER(TRIM(Datos!S210&amp;""))&amp;";",S$1007))),OR(UPPER(TRIM(Datos!S210&amp;""))="SÍ",UPPER(TRIM(Datos!S210&amp;""))="SI",UPPER(TRIM(Datos!S210&amp;""))="NO"),IF(ISNUMBER(Datos!S210),AND(OR(S$1005="",Datos!S210&gt;=S$1005),OR(S$1006="",Datos!S210&lt;=S$1006)),FALSE),TRUE))))</f>
        <v>0.0</v>
      </c>
      <c r="T210">
        <f>IF(Datos!T210="",0,IF(AND(T$1008&lt;&gt;"",Datos!T210=T$1008),0,IF(T$1004=0,0,1-CHOOSE(T$1004,IF(ISNUMBER(Datos!T210),AND(OR(T$1005="",Datos!T210&gt;=T$1005),OR(T$1006="",Datos!T210&lt;=T$1006)),FALSE),IF(ISNUMBER(Datos!T210),AND(Datos!T210=INT(Datos!T210),AND(OR(T$1005="",Datos!T210&gt;=T$1005),OR(T$1006="",Datos!T210&lt;=T$1006))),FALSE),OR(ISNUMBER(FIND(";"&amp;UPPER(TRIM(Datos!T210&amp;""))&amp;"=",T$1007)),ISNUMBER(FIND(";"&amp;UPPER(TRIM(Datos!T210&amp;""))&amp;";",T$1007))),OR(UPPER(TRIM(Datos!T210&amp;""))="SÍ",UPPER(TRIM(Datos!T210&amp;""))="SI",UPPER(TRIM(Datos!T210&amp;""))="NO"),IF(ISNUMBER(Datos!T210),AND(OR(T$1005="",Datos!T210&gt;=T$1005),OR(T$1006="",Datos!T210&lt;=T$1006)),FALSE),TRUE))))</f>
        <v>0.0</v>
      </c>
      <c r="U210">
        <f>IF(Datos!U210="",0,IF(AND(U$1008&lt;&gt;"",Datos!U210=U$1008),0,IF(U$1004=0,0,1-CHOOSE(U$1004,IF(ISNUMBER(Datos!U210),AND(OR(U$1005="",Datos!U210&gt;=U$1005),OR(U$1006="",Datos!U210&lt;=U$1006)),FALSE),IF(ISNUMBER(Datos!U210),AND(Datos!U210=INT(Datos!U210),AND(OR(U$1005="",Datos!U210&gt;=U$1005),OR(U$1006="",Datos!U210&lt;=U$1006))),FALSE),OR(ISNUMBER(FIND(";"&amp;UPPER(TRIM(Datos!U210&amp;""))&amp;"=",U$1007)),ISNUMBER(FIND(";"&amp;UPPER(TRIM(Datos!U210&amp;""))&amp;";",U$1007))),OR(UPPER(TRIM(Datos!U210&amp;""))="SÍ",UPPER(TRIM(Datos!U210&amp;""))="SI",UPPER(TRIM(Datos!U210&amp;""))="NO"),IF(ISNUMBER(Datos!U210),AND(OR(U$1005="",Datos!U210&gt;=U$1005),OR(U$1006="",Datos!U210&lt;=U$1006)),FALSE),TRUE))))</f>
        <v>0.0</v>
      </c>
      <c r="V210">
        <f>IF(Datos!V210="",0,IF(AND(V$1008&lt;&gt;"",Datos!V210=V$1008),0,IF(V$1004=0,0,1-CHOOSE(V$1004,IF(ISNUMBER(Datos!V210),AND(OR(V$1005="",Datos!V210&gt;=V$1005),OR(V$1006="",Datos!V210&lt;=V$1006)),FALSE),IF(ISNUMBER(Datos!V210),AND(Datos!V210=INT(Datos!V210),AND(OR(V$1005="",Datos!V210&gt;=V$1005),OR(V$1006="",Datos!V210&lt;=V$1006))),FALSE),OR(ISNUMBER(FIND(";"&amp;UPPER(TRIM(Datos!V210&amp;""))&amp;"=",V$1007)),ISNUMBER(FIND(";"&amp;UPPER(TRIM(Datos!V210&amp;""))&amp;";",V$1007))),OR(UPPER(TRIM(Datos!V210&amp;""))="SÍ",UPPER(TRIM(Datos!V210&amp;""))="SI",UPPER(TRIM(Datos!V210&amp;""))="NO"),IF(ISNUMBER(Datos!V210),AND(OR(V$1005="",Datos!V210&gt;=V$1005),OR(V$1006="",Datos!V210&lt;=V$1006)),FALSE),TRUE))))</f>
        <v>0.0</v>
      </c>
      <c r="W210">
        <f>IF(Datos!W210="",0,IF(AND(W$1008&lt;&gt;"",Datos!W210=W$1008),0,IF(W$1004=0,0,1-CHOOSE(W$1004,IF(ISNUMBER(Datos!W210),AND(OR(W$1005="",Datos!W210&gt;=W$1005),OR(W$1006="",Datos!W210&lt;=W$1006)),FALSE),IF(ISNUMBER(Datos!W210),AND(Datos!W210=INT(Datos!W210),AND(OR(W$1005="",Datos!W210&gt;=W$1005),OR(W$1006="",Datos!W210&lt;=W$1006))),FALSE),OR(ISNUMBER(FIND(";"&amp;UPPER(TRIM(Datos!W210&amp;""))&amp;"=",W$1007)),ISNUMBER(FIND(";"&amp;UPPER(TRIM(Datos!W210&amp;""))&amp;";",W$1007))),OR(UPPER(TRIM(Datos!W210&amp;""))="SÍ",UPPER(TRIM(Datos!W210&amp;""))="SI",UPPER(TRIM(Datos!W210&amp;""))="NO"),IF(ISNUMBER(Datos!W210),AND(OR(W$1005="",Datos!W210&gt;=W$1005),OR(W$1006="",Datos!W210&lt;=W$1006)),FALSE),TRUE))))</f>
        <v>0.0</v>
      </c>
      <c r="X210">
        <f>IF(Datos!X210="",0,IF(AND(X$1008&lt;&gt;"",Datos!X210=X$1008),0,IF(X$1004=0,0,1-CHOOSE(X$1004,IF(ISNUMBER(Datos!X210),AND(OR(X$1005="",Datos!X210&gt;=X$1005),OR(X$1006="",Datos!X210&lt;=X$1006)),FALSE),IF(ISNUMBER(Datos!X210),AND(Datos!X210=INT(Datos!X210),AND(OR(X$1005="",Datos!X210&gt;=X$1005),OR(X$1006="",Datos!X210&lt;=X$1006))),FALSE),OR(ISNUMBER(FIND(";"&amp;UPPER(TRIM(Datos!X210&amp;""))&amp;"=",X$1007)),ISNUMBER(FIND(";"&amp;UPPER(TRIM(Datos!X210&amp;""))&amp;";",X$1007))),OR(UPPER(TRIM(Datos!X210&amp;""))="SÍ",UPPER(TRIM(Datos!X210&amp;""))="SI",UPPER(TRIM(Datos!X210&amp;""))="NO"),IF(ISNUMBER(Datos!X210),AND(OR(X$1005="",Datos!X210&gt;=X$1005),OR(X$1006="",Datos!X210&lt;=X$1006)),FALSE),TRUE))))</f>
        <v>0.0</v>
      </c>
      <c r="Y210">
        <f>IF(Datos!Y210="",0,IF(AND(Y$1008&lt;&gt;"",Datos!Y210=Y$1008),0,IF(Y$1004=0,0,1-CHOOSE(Y$1004,IF(ISNUMBER(Datos!Y210),AND(OR(Y$1005="",Datos!Y210&gt;=Y$1005),OR(Y$1006="",Datos!Y210&lt;=Y$1006)),FALSE),IF(ISNUMBER(Datos!Y210),AND(Datos!Y210=INT(Datos!Y210),AND(OR(Y$1005="",Datos!Y210&gt;=Y$1005),OR(Y$1006="",Datos!Y210&lt;=Y$1006))),FALSE),OR(ISNUMBER(FIND(";"&amp;UPPER(TRIM(Datos!Y210&amp;""))&amp;"=",Y$1007)),ISNUMBER(FIND(";"&amp;UPPER(TRIM(Datos!Y210&amp;""))&amp;";",Y$1007))),OR(UPPER(TRIM(Datos!Y210&amp;""))="SÍ",UPPER(TRIM(Datos!Y210&amp;""))="SI",UPPER(TRIM(Datos!Y210&amp;""))="NO"),IF(ISNUMBER(Datos!Y210),AND(OR(Y$1005="",Datos!Y210&gt;=Y$1005),OR(Y$1006="",Datos!Y210&lt;=Y$1006)),FALSE),TRUE))))</f>
        <v>0.0</v>
      </c>
      <c r="Z210">
        <f>IF(Datos!Z210="",0,IF(AND(Z$1008&lt;&gt;"",Datos!Z210=Z$1008),0,IF(Z$1004=0,0,1-CHOOSE(Z$1004,IF(ISNUMBER(Datos!Z210),AND(OR(Z$1005="",Datos!Z210&gt;=Z$1005),OR(Z$1006="",Datos!Z210&lt;=Z$1006)),FALSE),IF(ISNUMBER(Datos!Z210),AND(Datos!Z210=INT(Datos!Z210),AND(OR(Z$1005="",Datos!Z210&gt;=Z$1005),OR(Z$1006="",Datos!Z210&lt;=Z$1006))),FALSE),OR(ISNUMBER(FIND(";"&amp;UPPER(TRIM(Datos!Z210&amp;""))&amp;"=",Z$1007)),ISNUMBER(FIND(";"&amp;UPPER(TRIM(Datos!Z210&amp;""))&amp;";",Z$1007))),OR(UPPER(TRIM(Datos!Z210&amp;""))="SÍ",UPPER(TRIM(Datos!Z210&amp;""))="SI",UPPER(TRIM(Datos!Z210&amp;""))="NO"),IF(ISNUMBER(Datos!Z210),AND(OR(Z$1005="",Datos!Z210&gt;=Z$1005),OR(Z$1006="",Datos!Z210&lt;=Z$1006)),FALSE),TRUE))))</f>
        <v>0.0</v>
      </c>
      <c r="AA210">
        <f>IF(Datos!AA210="",0,IF(AND(AA$1008&lt;&gt;"",Datos!AA210=AA$1008),0,IF(AA$1004=0,0,1-CHOOSE(AA$1004,IF(ISNUMBER(Datos!AA210),AND(OR(AA$1005="",Datos!AA210&gt;=AA$1005),OR(AA$1006="",Datos!AA210&lt;=AA$1006)),FALSE),IF(ISNUMBER(Datos!AA210),AND(Datos!AA210=INT(Datos!AA210),AND(OR(AA$1005="",Datos!AA210&gt;=AA$1005),OR(AA$1006="",Datos!AA210&lt;=AA$1006))),FALSE),OR(ISNUMBER(FIND(";"&amp;UPPER(TRIM(Datos!AA210&amp;""))&amp;"=",AA$1007)),ISNUMBER(FIND(";"&amp;UPPER(TRIM(Datos!AA210&amp;""))&amp;";",AA$1007))),OR(UPPER(TRIM(Datos!AA210&amp;""))="SÍ",UPPER(TRIM(Datos!AA210&amp;""))="SI",UPPER(TRIM(Datos!AA210&amp;""))="NO"),IF(ISNUMBER(Datos!AA210),AND(OR(AA$1005="",Datos!AA210&gt;=AA$1005),OR(AA$1006="",Datos!AA210&lt;=AA$1006)),FALSE),TRUE))))</f>
        <v>0.0</v>
      </c>
      <c r="AB210">
        <f>IF(Datos!AB210="",0,IF(AND(AB$1008&lt;&gt;"",Datos!AB210=AB$1008),0,IF(AB$1004=0,0,1-CHOOSE(AB$1004,IF(ISNUMBER(Datos!AB210),AND(OR(AB$1005="",Datos!AB210&gt;=AB$1005),OR(AB$1006="",Datos!AB210&lt;=AB$1006)),FALSE),IF(ISNUMBER(Datos!AB210),AND(Datos!AB210=INT(Datos!AB210),AND(OR(AB$1005="",Datos!AB210&gt;=AB$1005),OR(AB$1006="",Datos!AB210&lt;=AB$1006))),FALSE),OR(ISNUMBER(FIND(";"&amp;UPPER(TRIM(Datos!AB210&amp;""))&amp;"=",AB$1007)),ISNUMBER(FIND(";"&amp;UPPER(TRIM(Datos!AB210&amp;""))&amp;";",AB$1007))),OR(UPPER(TRIM(Datos!AB210&amp;""))="SÍ",UPPER(TRIM(Datos!AB210&amp;""))="SI",UPPER(TRIM(Datos!AB210&amp;""))="NO"),IF(ISNUMBER(Datos!AB210),AND(OR(AB$1005="",Datos!AB210&gt;=AB$1005),OR(AB$1006="",Datos!AB210&lt;=AB$1006)),FALSE),TRUE))))</f>
        <v>0.0</v>
      </c>
      <c r="AC210">
        <f>IF(Datos!AC210="",0,IF(AND(AC$1008&lt;&gt;"",Datos!AC210=AC$1008),0,IF(AC$1004=0,0,1-CHOOSE(AC$1004,IF(ISNUMBER(Datos!AC210),AND(OR(AC$1005="",Datos!AC210&gt;=AC$1005),OR(AC$1006="",Datos!AC210&lt;=AC$1006)),FALSE),IF(ISNUMBER(Datos!AC210),AND(Datos!AC210=INT(Datos!AC210),AND(OR(AC$1005="",Datos!AC210&gt;=AC$1005),OR(AC$1006="",Datos!AC210&lt;=AC$1006))),FALSE),OR(ISNUMBER(FIND(";"&amp;UPPER(TRIM(Datos!AC210&amp;""))&amp;"=",AC$1007)),ISNUMBER(FIND(";"&amp;UPPER(TRIM(Datos!AC210&amp;""))&amp;";",AC$1007))),OR(UPPER(TRIM(Datos!AC210&amp;""))="SÍ",UPPER(TRIM(Datos!AC210&amp;""))="SI",UPPER(TRIM(Datos!AC210&amp;""))="NO"),IF(ISNUMBER(Datos!AC210),AND(OR(AC$1005="",Datos!AC210&gt;=AC$1005),OR(AC$1006="",Datos!AC210&lt;=AC$1006)),FALSE),TRUE))))</f>
        <v>0.0</v>
      </c>
      <c r="AD210">
        <f>IF(Datos!AD210="",0,IF(AND(AD$1008&lt;&gt;"",Datos!AD210=AD$1008),0,IF(AD$1004=0,0,1-CHOOSE(AD$1004,IF(ISNUMBER(Datos!AD210),AND(OR(AD$1005="",Datos!AD210&gt;=AD$1005),OR(AD$1006="",Datos!AD210&lt;=AD$1006)),FALSE),IF(ISNUMBER(Datos!AD210),AND(Datos!AD210=INT(Datos!AD210),AND(OR(AD$1005="",Datos!AD210&gt;=AD$1005),OR(AD$1006="",Datos!AD210&lt;=AD$1006))),FALSE),OR(ISNUMBER(FIND(";"&amp;UPPER(TRIM(Datos!AD210&amp;""))&amp;"=",AD$1007)),ISNUMBER(FIND(";"&amp;UPPER(TRIM(Datos!AD210&amp;""))&amp;";",AD$1007))),OR(UPPER(TRIM(Datos!AD210&amp;""))="SÍ",UPPER(TRIM(Datos!AD210&amp;""))="SI",UPPER(TRIM(Datos!AD210&amp;""))="NO"),IF(ISNUMBER(Datos!AD210),AND(OR(AD$1005="",Datos!AD210&gt;=AD$1005),OR(AD$1006="",Datos!AD210&lt;=AD$1006)),FALSE),TRUE))))</f>
        <v>0.0</v>
      </c>
      <c r="AE210">
        <f>IF(Datos!AE210="",0,IF(AND(AE$1008&lt;&gt;"",Datos!AE210=AE$1008),0,IF(AE$1004=0,0,1-CHOOSE(AE$1004,IF(ISNUMBER(Datos!AE210),AND(OR(AE$1005="",Datos!AE210&gt;=AE$1005),OR(AE$1006="",Datos!AE210&lt;=AE$1006)),FALSE),IF(ISNUMBER(Datos!AE210),AND(Datos!AE210=INT(Datos!AE210),AND(OR(AE$1005="",Datos!AE210&gt;=AE$1005),OR(AE$1006="",Datos!AE210&lt;=AE$1006))),FALSE),OR(ISNUMBER(FIND(";"&amp;UPPER(TRIM(Datos!AE210&amp;""))&amp;"=",AE$1007)),ISNUMBER(FIND(";"&amp;UPPER(TRIM(Datos!AE210&amp;""))&amp;";",AE$1007))),OR(UPPER(TRIM(Datos!AE210&amp;""))="SÍ",UPPER(TRIM(Datos!AE210&amp;""))="SI",UPPER(TRIM(Datos!AE210&amp;""))="NO"),IF(ISNUMBER(Datos!AE210),AND(OR(AE$1005="",Datos!AE210&gt;=AE$1005),OR(AE$1006="",Datos!AE210&lt;=AE$1006)),FALSE),TRUE))))</f>
        <v>0.0</v>
      </c>
    </row>
    <row r="211" spans="2:31">
      <c r="B211">
        <f>IF(Datos!B211="",0,IF(AND(B$1008&lt;&gt;"",Datos!B211=B$1008),0,IF(B$1004=0,0,1-CHOOSE(B$1004,IF(ISNUMBER(Datos!B211),AND(OR(B$1005="",Datos!B211&gt;=B$1005),OR(B$1006="",Datos!B211&lt;=B$1006)),FALSE),IF(ISNUMBER(Datos!B211),AND(Datos!B211=INT(Datos!B211),AND(OR(B$1005="",Datos!B211&gt;=B$1005),OR(B$1006="",Datos!B211&lt;=B$1006))),FALSE),OR(ISNUMBER(FIND(";"&amp;UPPER(TRIM(Datos!B211&amp;""))&amp;"=",B$1007)),ISNUMBER(FIND(";"&amp;UPPER(TRIM(Datos!B211&amp;""))&amp;";",B$1007))),OR(UPPER(TRIM(Datos!B211&amp;""))="SÍ",UPPER(TRIM(Datos!B211&amp;""))="SI",UPPER(TRIM(Datos!B211&amp;""))="NO"),IF(ISNUMBER(Datos!B211),AND(OR(B$1005="",Datos!B211&gt;=B$1005),OR(B$1006="",Datos!B211&lt;=B$1006)),FALSE),TRUE))))</f>
        <v>0.0</v>
      </c>
      <c r="C211">
        <f>IF(Datos!C211="",0,IF(AND(C$1008&lt;&gt;"",Datos!C211=C$1008),0,IF(C$1004=0,0,1-CHOOSE(C$1004,IF(ISNUMBER(Datos!C211),AND(OR(C$1005="",Datos!C211&gt;=C$1005),OR(C$1006="",Datos!C211&lt;=C$1006)),FALSE),IF(ISNUMBER(Datos!C211),AND(Datos!C211=INT(Datos!C211),AND(OR(C$1005="",Datos!C211&gt;=C$1005),OR(C$1006="",Datos!C211&lt;=C$1006))),FALSE),OR(ISNUMBER(FIND(";"&amp;UPPER(TRIM(Datos!C211&amp;""))&amp;"=",C$1007)),ISNUMBER(FIND(";"&amp;UPPER(TRIM(Datos!C211&amp;""))&amp;";",C$1007))),OR(UPPER(TRIM(Datos!C211&amp;""))="SÍ",UPPER(TRIM(Datos!C211&amp;""))="SI",UPPER(TRIM(Datos!C211&amp;""))="NO"),IF(ISNUMBER(Datos!C211),AND(OR(C$1005="",Datos!C211&gt;=C$1005),OR(C$1006="",Datos!C211&lt;=C$1006)),FALSE),TRUE))))</f>
        <v>0.0</v>
      </c>
      <c r="D211">
        <f>IF(Datos!D211="",0,IF(AND(D$1008&lt;&gt;"",Datos!D211=D$1008),0,IF(D$1004=0,0,1-CHOOSE(D$1004,IF(ISNUMBER(Datos!D211),AND(OR(D$1005="",Datos!D211&gt;=D$1005),OR(D$1006="",Datos!D211&lt;=D$1006)),FALSE),IF(ISNUMBER(Datos!D211),AND(Datos!D211=INT(Datos!D211),AND(OR(D$1005="",Datos!D211&gt;=D$1005),OR(D$1006="",Datos!D211&lt;=D$1006))),FALSE),OR(ISNUMBER(FIND(";"&amp;UPPER(TRIM(Datos!D211&amp;""))&amp;"=",D$1007)),ISNUMBER(FIND(";"&amp;UPPER(TRIM(Datos!D211&amp;""))&amp;";",D$1007))),OR(UPPER(TRIM(Datos!D211&amp;""))="SÍ",UPPER(TRIM(Datos!D211&amp;""))="SI",UPPER(TRIM(Datos!D211&amp;""))="NO"),IF(ISNUMBER(Datos!D211),AND(OR(D$1005="",Datos!D211&gt;=D$1005),OR(D$1006="",Datos!D211&lt;=D$1006)),FALSE),TRUE))))</f>
        <v>0.0</v>
      </c>
      <c r="E211">
        <f>IF(Datos!E211="",0,IF(AND(E$1008&lt;&gt;"",Datos!E211=E$1008),0,IF(E$1004=0,0,1-CHOOSE(E$1004,IF(ISNUMBER(Datos!E211),AND(OR(E$1005="",Datos!E211&gt;=E$1005),OR(E$1006="",Datos!E211&lt;=E$1006)),FALSE),IF(ISNUMBER(Datos!E211),AND(Datos!E211=INT(Datos!E211),AND(OR(E$1005="",Datos!E211&gt;=E$1005),OR(E$1006="",Datos!E211&lt;=E$1006))),FALSE),OR(ISNUMBER(FIND(";"&amp;UPPER(TRIM(Datos!E211&amp;""))&amp;"=",E$1007)),ISNUMBER(FIND(";"&amp;UPPER(TRIM(Datos!E211&amp;""))&amp;";",E$1007))),OR(UPPER(TRIM(Datos!E211&amp;""))="SÍ",UPPER(TRIM(Datos!E211&amp;""))="SI",UPPER(TRIM(Datos!E211&amp;""))="NO"),IF(ISNUMBER(Datos!E211),AND(OR(E$1005="",Datos!E211&gt;=E$1005),OR(E$1006="",Datos!E211&lt;=E$1006)),FALSE),TRUE))))</f>
        <v>0.0</v>
      </c>
      <c r="F211">
        <f>IF(Datos!F211="",0,IF(AND(F$1008&lt;&gt;"",Datos!F211=F$1008),0,IF(F$1004=0,0,1-CHOOSE(F$1004,IF(ISNUMBER(Datos!F211),AND(OR(F$1005="",Datos!F211&gt;=F$1005),OR(F$1006="",Datos!F211&lt;=F$1006)),FALSE),IF(ISNUMBER(Datos!F211),AND(Datos!F211=INT(Datos!F211),AND(OR(F$1005="",Datos!F211&gt;=F$1005),OR(F$1006="",Datos!F211&lt;=F$1006))),FALSE),OR(ISNUMBER(FIND(";"&amp;UPPER(TRIM(Datos!F211&amp;""))&amp;"=",F$1007)),ISNUMBER(FIND(";"&amp;UPPER(TRIM(Datos!F211&amp;""))&amp;";",F$1007))),OR(UPPER(TRIM(Datos!F211&amp;""))="SÍ",UPPER(TRIM(Datos!F211&amp;""))="SI",UPPER(TRIM(Datos!F211&amp;""))="NO"),IF(ISNUMBER(Datos!F211),AND(OR(F$1005="",Datos!F211&gt;=F$1005),OR(F$1006="",Datos!F211&lt;=F$1006)),FALSE),TRUE))))</f>
        <v>0.0</v>
      </c>
      <c r="G211">
        <f>IF(Datos!G211="",0,IF(AND(G$1008&lt;&gt;"",Datos!G211=G$1008),0,IF(G$1004=0,0,1-CHOOSE(G$1004,IF(ISNUMBER(Datos!G211),AND(OR(G$1005="",Datos!G211&gt;=G$1005),OR(G$1006="",Datos!G211&lt;=G$1006)),FALSE),IF(ISNUMBER(Datos!G211),AND(Datos!G211=INT(Datos!G211),AND(OR(G$1005="",Datos!G211&gt;=G$1005),OR(G$1006="",Datos!G211&lt;=G$1006))),FALSE),OR(ISNUMBER(FIND(";"&amp;UPPER(TRIM(Datos!G211&amp;""))&amp;"=",G$1007)),ISNUMBER(FIND(";"&amp;UPPER(TRIM(Datos!G211&amp;""))&amp;";",G$1007))),OR(UPPER(TRIM(Datos!G211&amp;""))="SÍ",UPPER(TRIM(Datos!G211&amp;""))="SI",UPPER(TRIM(Datos!G211&amp;""))="NO"),IF(ISNUMBER(Datos!G211),AND(OR(G$1005="",Datos!G211&gt;=G$1005),OR(G$1006="",Datos!G211&lt;=G$1006)),FALSE),TRUE))))</f>
        <v>0.0</v>
      </c>
      <c r="H211">
        <f>IF(Datos!H211="",0,IF(AND(H$1008&lt;&gt;"",Datos!H211=H$1008),0,IF(H$1004=0,0,1-CHOOSE(H$1004,IF(ISNUMBER(Datos!H211),AND(OR(H$1005="",Datos!H211&gt;=H$1005),OR(H$1006="",Datos!H211&lt;=H$1006)),FALSE),IF(ISNUMBER(Datos!H211),AND(Datos!H211=INT(Datos!H211),AND(OR(H$1005="",Datos!H211&gt;=H$1005),OR(H$1006="",Datos!H211&lt;=H$1006))),FALSE),OR(ISNUMBER(FIND(";"&amp;UPPER(TRIM(Datos!H211&amp;""))&amp;"=",H$1007)),ISNUMBER(FIND(";"&amp;UPPER(TRIM(Datos!H211&amp;""))&amp;";",H$1007))),OR(UPPER(TRIM(Datos!H211&amp;""))="SÍ",UPPER(TRIM(Datos!H211&amp;""))="SI",UPPER(TRIM(Datos!H211&amp;""))="NO"),IF(ISNUMBER(Datos!H211),AND(OR(H$1005="",Datos!H211&gt;=H$1005),OR(H$1006="",Datos!H211&lt;=H$1006)),FALSE),TRUE))))</f>
        <v>0.0</v>
      </c>
      <c r="I211">
        <f>IF(Datos!I211="",0,IF(AND(I$1008&lt;&gt;"",Datos!I211=I$1008),0,IF(I$1004=0,0,1-CHOOSE(I$1004,IF(ISNUMBER(Datos!I211),AND(OR(I$1005="",Datos!I211&gt;=I$1005),OR(I$1006="",Datos!I211&lt;=I$1006)),FALSE),IF(ISNUMBER(Datos!I211),AND(Datos!I211=INT(Datos!I211),AND(OR(I$1005="",Datos!I211&gt;=I$1005),OR(I$1006="",Datos!I211&lt;=I$1006))),FALSE),OR(ISNUMBER(FIND(";"&amp;UPPER(TRIM(Datos!I211&amp;""))&amp;"=",I$1007)),ISNUMBER(FIND(";"&amp;UPPER(TRIM(Datos!I211&amp;""))&amp;";",I$1007))),OR(UPPER(TRIM(Datos!I211&amp;""))="SÍ",UPPER(TRIM(Datos!I211&amp;""))="SI",UPPER(TRIM(Datos!I211&amp;""))="NO"),IF(ISNUMBER(Datos!I211),AND(OR(I$1005="",Datos!I211&gt;=I$1005),OR(I$1006="",Datos!I211&lt;=I$1006)),FALSE),TRUE))))</f>
        <v>0.0</v>
      </c>
      <c r="J211">
        <f>IF(Datos!J211="",0,IF(AND(J$1008&lt;&gt;"",Datos!J211=J$1008),0,IF(J$1004=0,0,1-CHOOSE(J$1004,IF(ISNUMBER(Datos!J211),AND(OR(J$1005="",Datos!J211&gt;=J$1005),OR(J$1006="",Datos!J211&lt;=J$1006)),FALSE),IF(ISNUMBER(Datos!J211),AND(Datos!J211=INT(Datos!J211),AND(OR(J$1005="",Datos!J211&gt;=J$1005),OR(J$1006="",Datos!J211&lt;=J$1006))),FALSE),OR(ISNUMBER(FIND(";"&amp;UPPER(TRIM(Datos!J211&amp;""))&amp;"=",J$1007)),ISNUMBER(FIND(";"&amp;UPPER(TRIM(Datos!J211&amp;""))&amp;";",J$1007))),OR(UPPER(TRIM(Datos!J211&amp;""))="SÍ",UPPER(TRIM(Datos!J211&amp;""))="SI",UPPER(TRIM(Datos!J211&amp;""))="NO"),IF(ISNUMBER(Datos!J211),AND(OR(J$1005="",Datos!J211&gt;=J$1005),OR(J$1006="",Datos!J211&lt;=J$1006)),FALSE),TRUE))))</f>
        <v>0.0</v>
      </c>
      <c r="K211">
        <f>IF(Datos!K211="",0,IF(AND(K$1008&lt;&gt;"",Datos!K211=K$1008),0,IF(K$1004=0,0,1-CHOOSE(K$1004,IF(ISNUMBER(Datos!K211),AND(OR(K$1005="",Datos!K211&gt;=K$1005),OR(K$1006="",Datos!K211&lt;=K$1006)),FALSE),IF(ISNUMBER(Datos!K211),AND(Datos!K211=INT(Datos!K211),AND(OR(K$1005="",Datos!K211&gt;=K$1005),OR(K$1006="",Datos!K211&lt;=K$1006))),FALSE),OR(ISNUMBER(FIND(";"&amp;UPPER(TRIM(Datos!K211&amp;""))&amp;"=",K$1007)),ISNUMBER(FIND(";"&amp;UPPER(TRIM(Datos!K211&amp;""))&amp;";",K$1007))),OR(UPPER(TRIM(Datos!K211&amp;""))="SÍ",UPPER(TRIM(Datos!K211&amp;""))="SI",UPPER(TRIM(Datos!K211&amp;""))="NO"),IF(ISNUMBER(Datos!K211),AND(OR(K$1005="",Datos!K211&gt;=K$1005),OR(K$1006="",Datos!K211&lt;=K$1006)),FALSE),TRUE))))</f>
        <v>0.0</v>
      </c>
      <c r="L211">
        <f>IF(Datos!L211="",0,IF(AND(L$1008&lt;&gt;"",Datos!L211=L$1008),0,IF(L$1004=0,0,1-CHOOSE(L$1004,IF(ISNUMBER(Datos!L211),AND(OR(L$1005="",Datos!L211&gt;=L$1005),OR(L$1006="",Datos!L211&lt;=L$1006)),FALSE),IF(ISNUMBER(Datos!L211),AND(Datos!L211=INT(Datos!L211),AND(OR(L$1005="",Datos!L211&gt;=L$1005),OR(L$1006="",Datos!L211&lt;=L$1006))),FALSE),OR(ISNUMBER(FIND(";"&amp;UPPER(TRIM(Datos!L211&amp;""))&amp;"=",L$1007)),ISNUMBER(FIND(";"&amp;UPPER(TRIM(Datos!L211&amp;""))&amp;";",L$1007))),OR(UPPER(TRIM(Datos!L211&amp;""))="SÍ",UPPER(TRIM(Datos!L211&amp;""))="SI",UPPER(TRIM(Datos!L211&amp;""))="NO"),IF(ISNUMBER(Datos!L211),AND(OR(L$1005="",Datos!L211&gt;=L$1005),OR(L$1006="",Datos!L211&lt;=L$1006)),FALSE),TRUE))))</f>
        <v>0.0</v>
      </c>
      <c r="M211">
        <f>IF(Datos!M211="",0,IF(AND(M$1008&lt;&gt;"",Datos!M211=M$1008),0,IF(M$1004=0,0,1-CHOOSE(M$1004,IF(ISNUMBER(Datos!M211),AND(OR(M$1005="",Datos!M211&gt;=M$1005),OR(M$1006="",Datos!M211&lt;=M$1006)),FALSE),IF(ISNUMBER(Datos!M211),AND(Datos!M211=INT(Datos!M211),AND(OR(M$1005="",Datos!M211&gt;=M$1005),OR(M$1006="",Datos!M211&lt;=M$1006))),FALSE),OR(ISNUMBER(FIND(";"&amp;UPPER(TRIM(Datos!M211&amp;""))&amp;"=",M$1007)),ISNUMBER(FIND(";"&amp;UPPER(TRIM(Datos!M211&amp;""))&amp;";",M$1007))),OR(UPPER(TRIM(Datos!M211&amp;""))="SÍ",UPPER(TRIM(Datos!M211&amp;""))="SI",UPPER(TRIM(Datos!M211&amp;""))="NO"),IF(ISNUMBER(Datos!M211),AND(OR(M$1005="",Datos!M211&gt;=M$1005),OR(M$1006="",Datos!M211&lt;=M$1006)),FALSE),TRUE))))</f>
        <v>0.0</v>
      </c>
      <c r="N211">
        <f>IF(Datos!N211="",0,IF(AND(N$1008&lt;&gt;"",Datos!N211=N$1008),0,IF(N$1004=0,0,1-CHOOSE(N$1004,IF(ISNUMBER(Datos!N211),AND(OR(N$1005="",Datos!N211&gt;=N$1005),OR(N$1006="",Datos!N211&lt;=N$1006)),FALSE),IF(ISNUMBER(Datos!N211),AND(Datos!N211=INT(Datos!N211),AND(OR(N$1005="",Datos!N211&gt;=N$1005),OR(N$1006="",Datos!N211&lt;=N$1006))),FALSE),OR(ISNUMBER(FIND(";"&amp;UPPER(TRIM(Datos!N211&amp;""))&amp;"=",N$1007)),ISNUMBER(FIND(";"&amp;UPPER(TRIM(Datos!N211&amp;""))&amp;";",N$1007))),OR(UPPER(TRIM(Datos!N211&amp;""))="SÍ",UPPER(TRIM(Datos!N211&amp;""))="SI",UPPER(TRIM(Datos!N211&amp;""))="NO"),IF(ISNUMBER(Datos!N211),AND(OR(N$1005="",Datos!N211&gt;=N$1005),OR(N$1006="",Datos!N211&lt;=N$1006)),FALSE),TRUE))))</f>
        <v>0.0</v>
      </c>
      <c r="O211">
        <f>IF(Datos!O211="",0,IF(AND(O$1008&lt;&gt;"",Datos!O211=O$1008),0,IF(O$1004=0,0,1-CHOOSE(O$1004,IF(ISNUMBER(Datos!O211),AND(OR(O$1005="",Datos!O211&gt;=O$1005),OR(O$1006="",Datos!O211&lt;=O$1006)),FALSE),IF(ISNUMBER(Datos!O211),AND(Datos!O211=INT(Datos!O211),AND(OR(O$1005="",Datos!O211&gt;=O$1005),OR(O$1006="",Datos!O211&lt;=O$1006))),FALSE),OR(ISNUMBER(FIND(";"&amp;UPPER(TRIM(Datos!O211&amp;""))&amp;"=",O$1007)),ISNUMBER(FIND(";"&amp;UPPER(TRIM(Datos!O211&amp;""))&amp;";",O$1007))),OR(UPPER(TRIM(Datos!O211&amp;""))="SÍ",UPPER(TRIM(Datos!O211&amp;""))="SI",UPPER(TRIM(Datos!O211&amp;""))="NO"),IF(ISNUMBER(Datos!O211),AND(OR(O$1005="",Datos!O211&gt;=O$1005),OR(O$1006="",Datos!O211&lt;=O$1006)),FALSE),TRUE))))</f>
        <v>0.0</v>
      </c>
      <c r="P211">
        <f>IF(Datos!P211="",0,IF(AND(P$1008&lt;&gt;"",Datos!P211=P$1008),0,IF(P$1004=0,0,1-CHOOSE(P$1004,IF(ISNUMBER(Datos!P211),AND(OR(P$1005="",Datos!P211&gt;=P$1005),OR(P$1006="",Datos!P211&lt;=P$1006)),FALSE),IF(ISNUMBER(Datos!P211),AND(Datos!P211=INT(Datos!P211),AND(OR(P$1005="",Datos!P211&gt;=P$1005),OR(P$1006="",Datos!P211&lt;=P$1006))),FALSE),OR(ISNUMBER(FIND(";"&amp;UPPER(TRIM(Datos!P211&amp;""))&amp;"=",P$1007)),ISNUMBER(FIND(";"&amp;UPPER(TRIM(Datos!P211&amp;""))&amp;";",P$1007))),OR(UPPER(TRIM(Datos!P211&amp;""))="SÍ",UPPER(TRIM(Datos!P211&amp;""))="SI",UPPER(TRIM(Datos!P211&amp;""))="NO"),IF(ISNUMBER(Datos!P211),AND(OR(P$1005="",Datos!P211&gt;=P$1005),OR(P$1006="",Datos!P211&lt;=P$1006)),FALSE),TRUE))))</f>
        <v>0.0</v>
      </c>
      <c r="Q211">
        <f>IF(Datos!Q211="",0,IF(AND(Q$1008&lt;&gt;"",Datos!Q211=Q$1008),0,IF(Q$1004=0,0,1-CHOOSE(Q$1004,IF(ISNUMBER(Datos!Q211),AND(OR(Q$1005="",Datos!Q211&gt;=Q$1005),OR(Q$1006="",Datos!Q211&lt;=Q$1006)),FALSE),IF(ISNUMBER(Datos!Q211),AND(Datos!Q211=INT(Datos!Q211),AND(OR(Q$1005="",Datos!Q211&gt;=Q$1005),OR(Q$1006="",Datos!Q211&lt;=Q$1006))),FALSE),OR(ISNUMBER(FIND(";"&amp;UPPER(TRIM(Datos!Q211&amp;""))&amp;"=",Q$1007)),ISNUMBER(FIND(";"&amp;UPPER(TRIM(Datos!Q211&amp;""))&amp;";",Q$1007))),OR(UPPER(TRIM(Datos!Q211&amp;""))="SÍ",UPPER(TRIM(Datos!Q211&amp;""))="SI",UPPER(TRIM(Datos!Q211&amp;""))="NO"),IF(ISNUMBER(Datos!Q211),AND(OR(Q$1005="",Datos!Q211&gt;=Q$1005),OR(Q$1006="",Datos!Q211&lt;=Q$1006)),FALSE),TRUE))))</f>
        <v>0.0</v>
      </c>
      <c r="R211">
        <f>IF(Datos!R211="",0,IF(AND(R$1008&lt;&gt;"",Datos!R211=R$1008),0,IF(R$1004=0,0,1-CHOOSE(R$1004,IF(ISNUMBER(Datos!R211),AND(OR(R$1005="",Datos!R211&gt;=R$1005),OR(R$1006="",Datos!R211&lt;=R$1006)),FALSE),IF(ISNUMBER(Datos!R211),AND(Datos!R211=INT(Datos!R211),AND(OR(R$1005="",Datos!R211&gt;=R$1005),OR(R$1006="",Datos!R211&lt;=R$1006))),FALSE),OR(ISNUMBER(FIND(";"&amp;UPPER(TRIM(Datos!R211&amp;""))&amp;"=",R$1007)),ISNUMBER(FIND(";"&amp;UPPER(TRIM(Datos!R211&amp;""))&amp;";",R$1007))),OR(UPPER(TRIM(Datos!R211&amp;""))="SÍ",UPPER(TRIM(Datos!R211&amp;""))="SI",UPPER(TRIM(Datos!R211&amp;""))="NO"),IF(ISNUMBER(Datos!R211),AND(OR(R$1005="",Datos!R211&gt;=R$1005),OR(R$1006="",Datos!R211&lt;=R$1006)),FALSE),TRUE))))</f>
        <v>0.0</v>
      </c>
      <c r="S211">
        <f>IF(Datos!S211="",0,IF(AND(S$1008&lt;&gt;"",Datos!S211=S$1008),0,IF(S$1004=0,0,1-CHOOSE(S$1004,IF(ISNUMBER(Datos!S211),AND(OR(S$1005="",Datos!S211&gt;=S$1005),OR(S$1006="",Datos!S211&lt;=S$1006)),FALSE),IF(ISNUMBER(Datos!S211),AND(Datos!S211=INT(Datos!S211),AND(OR(S$1005="",Datos!S211&gt;=S$1005),OR(S$1006="",Datos!S211&lt;=S$1006))),FALSE),OR(ISNUMBER(FIND(";"&amp;UPPER(TRIM(Datos!S211&amp;""))&amp;"=",S$1007)),ISNUMBER(FIND(";"&amp;UPPER(TRIM(Datos!S211&amp;""))&amp;";",S$1007))),OR(UPPER(TRIM(Datos!S211&amp;""))="SÍ",UPPER(TRIM(Datos!S211&amp;""))="SI",UPPER(TRIM(Datos!S211&amp;""))="NO"),IF(ISNUMBER(Datos!S211),AND(OR(S$1005="",Datos!S211&gt;=S$1005),OR(S$1006="",Datos!S211&lt;=S$1006)),FALSE),TRUE))))</f>
        <v>0.0</v>
      </c>
      <c r="T211">
        <f>IF(Datos!T211="",0,IF(AND(T$1008&lt;&gt;"",Datos!T211=T$1008),0,IF(T$1004=0,0,1-CHOOSE(T$1004,IF(ISNUMBER(Datos!T211),AND(OR(T$1005="",Datos!T211&gt;=T$1005),OR(T$1006="",Datos!T211&lt;=T$1006)),FALSE),IF(ISNUMBER(Datos!T211),AND(Datos!T211=INT(Datos!T211),AND(OR(T$1005="",Datos!T211&gt;=T$1005),OR(T$1006="",Datos!T211&lt;=T$1006))),FALSE),OR(ISNUMBER(FIND(";"&amp;UPPER(TRIM(Datos!T211&amp;""))&amp;"=",T$1007)),ISNUMBER(FIND(";"&amp;UPPER(TRIM(Datos!T211&amp;""))&amp;";",T$1007))),OR(UPPER(TRIM(Datos!T211&amp;""))="SÍ",UPPER(TRIM(Datos!T211&amp;""))="SI",UPPER(TRIM(Datos!T211&amp;""))="NO"),IF(ISNUMBER(Datos!T211),AND(OR(T$1005="",Datos!T211&gt;=T$1005),OR(T$1006="",Datos!T211&lt;=T$1006)),FALSE),TRUE))))</f>
        <v>0.0</v>
      </c>
      <c r="U211">
        <f>IF(Datos!U211="",0,IF(AND(U$1008&lt;&gt;"",Datos!U211=U$1008),0,IF(U$1004=0,0,1-CHOOSE(U$1004,IF(ISNUMBER(Datos!U211),AND(OR(U$1005="",Datos!U211&gt;=U$1005),OR(U$1006="",Datos!U211&lt;=U$1006)),FALSE),IF(ISNUMBER(Datos!U211),AND(Datos!U211=INT(Datos!U211),AND(OR(U$1005="",Datos!U211&gt;=U$1005),OR(U$1006="",Datos!U211&lt;=U$1006))),FALSE),OR(ISNUMBER(FIND(";"&amp;UPPER(TRIM(Datos!U211&amp;""))&amp;"=",U$1007)),ISNUMBER(FIND(";"&amp;UPPER(TRIM(Datos!U211&amp;""))&amp;";",U$1007))),OR(UPPER(TRIM(Datos!U211&amp;""))="SÍ",UPPER(TRIM(Datos!U211&amp;""))="SI",UPPER(TRIM(Datos!U211&amp;""))="NO"),IF(ISNUMBER(Datos!U211),AND(OR(U$1005="",Datos!U211&gt;=U$1005),OR(U$1006="",Datos!U211&lt;=U$1006)),FALSE),TRUE))))</f>
        <v>0.0</v>
      </c>
      <c r="V211">
        <f>IF(Datos!V211="",0,IF(AND(V$1008&lt;&gt;"",Datos!V211=V$1008),0,IF(V$1004=0,0,1-CHOOSE(V$1004,IF(ISNUMBER(Datos!V211),AND(OR(V$1005="",Datos!V211&gt;=V$1005),OR(V$1006="",Datos!V211&lt;=V$1006)),FALSE),IF(ISNUMBER(Datos!V211),AND(Datos!V211=INT(Datos!V211),AND(OR(V$1005="",Datos!V211&gt;=V$1005),OR(V$1006="",Datos!V211&lt;=V$1006))),FALSE),OR(ISNUMBER(FIND(";"&amp;UPPER(TRIM(Datos!V211&amp;""))&amp;"=",V$1007)),ISNUMBER(FIND(";"&amp;UPPER(TRIM(Datos!V211&amp;""))&amp;";",V$1007))),OR(UPPER(TRIM(Datos!V211&amp;""))="SÍ",UPPER(TRIM(Datos!V211&amp;""))="SI",UPPER(TRIM(Datos!V211&amp;""))="NO"),IF(ISNUMBER(Datos!V211),AND(OR(V$1005="",Datos!V211&gt;=V$1005),OR(V$1006="",Datos!V211&lt;=V$1006)),FALSE),TRUE))))</f>
        <v>0.0</v>
      </c>
      <c r="W211">
        <f>IF(Datos!W211="",0,IF(AND(W$1008&lt;&gt;"",Datos!W211=W$1008),0,IF(W$1004=0,0,1-CHOOSE(W$1004,IF(ISNUMBER(Datos!W211),AND(OR(W$1005="",Datos!W211&gt;=W$1005),OR(W$1006="",Datos!W211&lt;=W$1006)),FALSE),IF(ISNUMBER(Datos!W211),AND(Datos!W211=INT(Datos!W211),AND(OR(W$1005="",Datos!W211&gt;=W$1005),OR(W$1006="",Datos!W211&lt;=W$1006))),FALSE),OR(ISNUMBER(FIND(";"&amp;UPPER(TRIM(Datos!W211&amp;""))&amp;"=",W$1007)),ISNUMBER(FIND(";"&amp;UPPER(TRIM(Datos!W211&amp;""))&amp;";",W$1007))),OR(UPPER(TRIM(Datos!W211&amp;""))="SÍ",UPPER(TRIM(Datos!W211&amp;""))="SI",UPPER(TRIM(Datos!W211&amp;""))="NO"),IF(ISNUMBER(Datos!W211),AND(OR(W$1005="",Datos!W211&gt;=W$1005),OR(W$1006="",Datos!W211&lt;=W$1006)),FALSE),TRUE))))</f>
        <v>0.0</v>
      </c>
      <c r="X211">
        <f>IF(Datos!X211="",0,IF(AND(X$1008&lt;&gt;"",Datos!X211=X$1008),0,IF(X$1004=0,0,1-CHOOSE(X$1004,IF(ISNUMBER(Datos!X211),AND(OR(X$1005="",Datos!X211&gt;=X$1005),OR(X$1006="",Datos!X211&lt;=X$1006)),FALSE),IF(ISNUMBER(Datos!X211),AND(Datos!X211=INT(Datos!X211),AND(OR(X$1005="",Datos!X211&gt;=X$1005),OR(X$1006="",Datos!X211&lt;=X$1006))),FALSE),OR(ISNUMBER(FIND(";"&amp;UPPER(TRIM(Datos!X211&amp;""))&amp;"=",X$1007)),ISNUMBER(FIND(";"&amp;UPPER(TRIM(Datos!X211&amp;""))&amp;";",X$1007))),OR(UPPER(TRIM(Datos!X211&amp;""))="SÍ",UPPER(TRIM(Datos!X211&amp;""))="SI",UPPER(TRIM(Datos!X211&amp;""))="NO"),IF(ISNUMBER(Datos!X211),AND(OR(X$1005="",Datos!X211&gt;=X$1005),OR(X$1006="",Datos!X211&lt;=X$1006)),FALSE),TRUE))))</f>
        <v>0.0</v>
      </c>
      <c r="Y211">
        <f>IF(Datos!Y211="",0,IF(AND(Y$1008&lt;&gt;"",Datos!Y211=Y$1008),0,IF(Y$1004=0,0,1-CHOOSE(Y$1004,IF(ISNUMBER(Datos!Y211),AND(OR(Y$1005="",Datos!Y211&gt;=Y$1005),OR(Y$1006="",Datos!Y211&lt;=Y$1006)),FALSE),IF(ISNUMBER(Datos!Y211),AND(Datos!Y211=INT(Datos!Y211),AND(OR(Y$1005="",Datos!Y211&gt;=Y$1005),OR(Y$1006="",Datos!Y211&lt;=Y$1006))),FALSE),OR(ISNUMBER(FIND(";"&amp;UPPER(TRIM(Datos!Y211&amp;""))&amp;"=",Y$1007)),ISNUMBER(FIND(";"&amp;UPPER(TRIM(Datos!Y211&amp;""))&amp;";",Y$1007))),OR(UPPER(TRIM(Datos!Y211&amp;""))="SÍ",UPPER(TRIM(Datos!Y211&amp;""))="SI",UPPER(TRIM(Datos!Y211&amp;""))="NO"),IF(ISNUMBER(Datos!Y211),AND(OR(Y$1005="",Datos!Y211&gt;=Y$1005),OR(Y$1006="",Datos!Y211&lt;=Y$1006)),FALSE),TRUE))))</f>
        <v>0.0</v>
      </c>
      <c r="Z211">
        <f>IF(Datos!Z211="",0,IF(AND(Z$1008&lt;&gt;"",Datos!Z211=Z$1008),0,IF(Z$1004=0,0,1-CHOOSE(Z$1004,IF(ISNUMBER(Datos!Z211),AND(OR(Z$1005="",Datos!Z211&gt;=Z$1005),OR(Z$1006="",Datos!Z211&lt;=Z$1006)),FALSE),IF(ISNUMBER(Datos!Z211),AND(Datos!Z211=INT(Datos!Z211),AND(OR(Z$1005="",Datos!Z211&gt;=Z$1005),OR(Z$1006="",Datos!Z211&lt;=Z$1006))),FALSE),OR(ISNUMBER(FIND(";"&amp;UPPER(TRIM(Datos!Z211&amp;""))&amp;"=",Z$1007)),ISNUMBER(FIND(";"&amp;UPPER(TRIM(Datos!Z211&amp;""))&amp;";",Z$1007))),OR(UPPER(TRIM(Datos!Z211&amp;""))="SÍ",UPPER(TRIM(Datos!Z211&amp;""))="SI",UPPER(TRIM(Datos!Z211&amp;""))="NO"),IF(ISNUMBER(Datos!Z211),AND(OR(Z$1005="",Datos!Z211&gt;=Z$1005),OR(Z$1006="",Datos!Z211&lt;=Z$1006)),FALSE),TRUE))))</f>
        <v>0.0</v>
      </c>
      <c r="AA211">
        <f>IF(Datos!AA211="",0,IF(AND(AA$1008&lt;&gt;"",Datos!AA211=AA$1008),0,IF(AA$1004=0,0,1-CHOOSE(AA$1004,IF(ISNUMBER(Datos!AA211),AND(OR(AA$1005="",Datos!AA211&gt;=AA$1005),OR(AA$1006="",Datos!AA211&lt;=AA$1006)),FALSE),IF(ISNUMBER(Datos!AA211),AND(Datos!AA211=INT(Datos!AA211),AND(OR(AA$1005="",Datos!AA211&gt;=AA$1005),OR(AA$1006="",Datos!AA211&lt;=AA$1006))),FALSE),OR(ISNUMBER(FIND(";"&amp;UPPER(TRIM(Datos!AA211&amp;""))&amp;"=",AA$1007)),ISNUMBER(FIND(";"&amp;UPPER(TRIM(Datos!AA211&amp;""))&amp;";",AA$1007))),OR(UPPER(TRIM(Datos!AA211&amp;""))="SÍ",UPPER(TRIM(Datos!AA211&amp;""))="SI",UPPER(TRIM(Datos!AA211&amp;""))="NO"),IF(ISNUMBER(Datos!AA211),AND(OR(AA$1005="",Datos!AA211&gt;=AA$1005),OR(AA$1006="",Datos!AA211&lt;=AA$1006)),FALSE),TRUE))))</f>
        <v>0.0</v>
      </c>
      <c r="AB211">
        <f>IF(Datos!AB211="",0,IF(AND(AB$1008&lt;&gt;"",Datos!AB211=AB$1008),0,IF(AB$1004=0,0,1-CHOOSE(AB$1004,IF(ISNUMBER(Datos!AB211),AND(OR(AB$1005="",Datos!AB211&gt;=AB$1005),OR(AB$1006="",Datos!AB211&lt;=AB$1006)),FALSE),IF(ISNUMBER(Datos!AB211),AND(Datos!AB211=INT(Datos!AB211),AND(OR(AB$1005="",Datos!AB211&gt;=AB$1005),OR(AB$1006="",Datos!AB211&lt;=AB$1006))),FALSE),OR(ISNUMBER(FIND(";"&amp;UPPER(TRIM(Datos!AB211&amp;""))&amp;"=",AB$1007)),ISNUMBER(FIND(";"&amp;UPPER(TRIM(Datos!AB211&amp;""))&amp;";",AB$1007))),OR(UPPER(TRIM(Datos!AB211&amp;""))="SÍ",UPPER(TRIM(Datos!AB211&amp;""))="SI",UPPER(TRIM(Datos!AB211&amp;""))="NO"),IF(ISNUMBER(Datos!AB211),AND(OR(AB$1005="",Datos!AB211&gt;=AB$1005),OR(AB$1006="",Datos!AB211&lt;=AB$1006)),FALSE),TRUE))))</f>
        <v>0.0</v>
      </c>
      <c r="AC211">
        <f>IF(Datos!AC211="",0,IF(AND(AC$1008&lt;&gt;"",Datos!AC211=AC$1008),0,IF(AC$1004=0,0,1-CHOOSE(AC$1004,IF(ISNUMBER(Datos!AC211),AND(OR(AC$1005="",Datos!AC211&gt;=AC$1005),OR(AC$1006="",Datos!AC211&lt;=AC$1006)),FALSE),IF(ISNUMBER(Datos!AC211),AND(Datos!AC211=INT(Datos!AC211),AND(OR(AC$1005="",Datos!AC211&gt;=AC$1005),OR(AC$1006="",Datos!AC211&lt;=AC$1006))),FALSE),OR(ISNUMBER(FIND(";"&amp;UPPER(TRIM(Datos!AC211&amp;""))&amp;"=",AC$1007)),ISNUMBER(FIND(";"&amp;UPPER(TRIM(Datos!AC211&amp;""))&amp;";",AC$1007))),OR(UPPER(TRIM(Datos!AC211&amp;""))="SÍ",UPPER(TRIM(Datos!AC211&amp;""))="SI",UPPER(TRIM(Datos!AC211&amp;""))="NO"),IF(ISNUMBER(Datos!AC211),AND(OR(AC$1005="",Datos!AC211&gt;=AC$1005),OR(AC$1006="",Datos!AC211&lt;=AC$1006)),FALSE),TRUE))))</f>
        <v>0.0</v>
      </c>
      <c r="AD211">
        <f>IF(Datos!AD211="",0,IF(AND(AD$1008&lt;&gt;"",Datos!AD211=AD$1008),0,IF(AD$1004=0,0,1-CHOOSE(AD$1004,IF(ISNUMBER(Datos!AD211),AND(OR(AD$1005="",Datos!AD211&gt;=AD$1005),OR(AD$1006="",Datos!AD211&lt;=AD$1006)),FALSE),IF(ISNUMBER(Datos!AD211),AND(Datos!AD211=INT(Datos!AD211),AND(OR(AD$1005="",Datos!AD211&gt;=AD$1005),OR(AD$1006="",Datos!AD211&lt;=AD$1006))),FALSE),OR(ISNUMBER(FIND(";"&amp;UPPER(TRIM(Datos!AD211&amp;""))&amp;"=",AD$1007)),ISNUMBER(FIND(";"&amp;UPPER(TRIM(Datos!AD211&amp;""))&amp;";",AD$1007))),OR(UPPER(TRIM(Datos!AD211&amp;""))="SÍ",UPPER(TRIM(Datos!AD211&amp;""))="SI",UPPER(TRIM(Datos!AD211&amp;""))="NO"),IF(ISNUMBER(Datos!AD211),AND(OR(AD$1005="",Datos!AD211&gt;=AD$1005),OR(AD$1006="",Datos!AD211&lt;=AD$1006)),FALSE),TRUE))))</f>
        <v>0.0</v>
      </c>
      <c r="AE211">
        <f>IF(Datos!AE211="",0,IF(AND(AE$1008&lt;&gt;"",Datos!AE211=AE$1008),0,IF(AE$1004=0,0,1-CHOOSE(AE$1004,IF(ISNUMBER(Datos!AE211),AND(OR(AE$1005="",Datos!AE211&gt;=AE$1005),OR(AE$1006="",Datos!AE211&lt;=AE$1006)),FALSE),IF(ISNUMBER(Datos!AE211),AND(Datos!AE211=INT(Datos!AE211),AND(OR(AE$1005="",Datos!AE211&gt;=AE$1005),OR(AE$1006="",Datos!AE211&lt;=AE$1006))),FALSE),OR(ISNUMBER(FIND(";"&amp;UPPER(TRIM(Datos!AE211&amp;""))&amp;"=",AE$1007)),ISNUMBER(FIND(";"&amp;UPPER(TRIM(Datos!AE211&amp;""))&amp;";",AE$1007))),OR(UPPER(TRIM(Datos!AE211&amp;""))="SÍ",UPPER(TRIM(Datos!AE211&amp;""))="SI",UPPER(TRIM(Datos!AE211&amp;""))="NO"),IF(ISNUMBER(Datos!AE211),AND(OR(AE$1005="",Datos!AE211&gt;=AE$1005),OR(AE$1006="",Datos!AE211&lt;=AE$1006)),FALSE),TRUE))))</f>
        <v>0.0</v>
      </c>
    </row>
    <row r="212" spans="2:31">
      <c r="B212">
        <f>IF(Datos!B212="",0,IF(AND(B$1008&lt;&gt;"",Datos!B212=B$1008),0,IF(B$1004=0,0,1-CHOOSE(B$1004,IF(ISNUMBER(Datos!B212),AND(OR(B$1005="",Datos!B212&gt;=B$1005),OR(B$1006="",Datos!B212&lt;=B$1006)),FALSE),IF(ISNUMBER(Datos!B212),AND(Datos!B212=INT(Datos!B212),AND(OR(B$1005="",Datos!B212&gt;=B$1005),OR(B$1006="",Datos!B212&lt;=B$1006))),FALSE),OR(ISNUMBER(FIND(";"&amp;UPPER(TRIM(Datos!B212&amp;""))&amp;"=",B$1007)),ISNUMBER(FIND(";"&amp;UPPER(TRIM(Datos!B212&amp;""))&amp;";",B$1007))),OR(UPPER(TRIM(Datos!B212&amp;""))="SÍ",UPPER(TRIM(Datos!B212&amp;""))="SI",UPPER(TRIM(Datos!B212&amp;""))="NO"),IF(ISNUMBER(Datos!B212),AND(OR(B$1005="",Datos!B212&gt;=B$1005),OR(B$1006="",Datos!B212&lt;=B$1006)),FALSE),TRUE))))</f>
        <v>0.0</v>
      </c>
      <c r="C212">
        <f>IF(Datos!C212="",0,IF(AND(C$1008&lt;&gt;"",Datos!C212=C$1008),0,IF(C$1004=0,0,1-CHOOSE(C$1004,IF(ISNUMBER(Datos!C212),AND(OR(C$1005="",Datos!C212&gt;=C$1005),OR(C$1006="",Datos!C212&lt;=C$1006)),FALSE),IF(ISNUMBER(Datos!C212),AND(Datos!C212=INT(Datos!C212),AND(OR(C$1005="",Datos!C212&gt;=C$1005),OR(C$1006="",Datos!C212&lt;=C$1006))),FALSE),OR(ISNUMBER(FIND(";"&amp;UPPER(TRIM(Datos!C212&amp;""))&amp;"=",C$1007)),ISNUMBER(FIND(";"&amp;UPPER(TRIM(Datos!C212&amp;""))&amp;";",C$1007))),OR(UPPER(TRIM(Datos!C212&amp;""))="SÍ",UPPER(TRIM(Datos!C212&amp;""))="SI",UPPER(TRIM(Datos!C212&amp;""))="NO"),IF(ISNUMBER(Datos!C212),AND(OR(C$1005="",Datos!C212&gt;=C$1005),OR(C$1006="",Datos!C212&lt;=C$1006)),FALSE),TRUE))))</f>
        <v>0.0</v>
      </c>
      <c r="D212">
        <f>IF(Datos!D212="",0,IF(AND(D$1008&lt;&gt;"",Datos!D212=D$1008),0,IF(D$1004=0,0,1-CHOOSE(D$1004,IF(ISNUMBER(Datos!D212),AND(OR(D$1005="",Datos!D212&gt;=D$1005),OR(D$1006="",Datos!D212&lt;=D$1006)),FALSE),IF(ISNUMBER(Datos!D212),AND(Datos!D212=INT(Datos!D212),AND(OR(D$1005="",Datos!D212&gt;=D$1005),OR(D$1006="",Datos!D212&lt;=D$1006))),FALSE),OR(ISNUMBER(FIND(";"&amp;UPPER(TRIM(Datos!D212&amp;""))&amp;"=",D$1007)),ISNUMBER(FIND(";"&amp;UPPER(TRIM(Datos!D212&amp;""))&amp;";",D$1007))),OR(UPPER(TRIM(Datos!D212&amp;""))="SÍ",UPPER(TRIM(Datos!D212&amp;""))="SI",UPPER(TRIM(Datos!D212&amp;""))="NO"),IF(ISNUMBER(Datos!D212),AND(OR(D$1005="",Datos!D212&gt;=D$1005),OR(D$1006="",Datos!D212&lt;=D$1006)),FALSE),TRUE))))</f>
        <v>0.0</v>
      </c>
      <c r="E212">
        <f>IF(Datos!E212="",0,IF(AND(E$1008&lt;&gt;"",Datos!E212=E$1008),0,IF(E$1004=0,0,1-CHOOSE(E$1004,IF(ISNUMBER(Datos!E212),AND(OR(E$1005="",Datos!E212&gt;=E$1005),OR(E$1006="",Datos!E212&lt;=E$1006)),FALSE),IF(ISNUMBER(Datos!E212),AND(Datos!E212=INT(Datos!E212),AND(OR(E$1005="",Datos!E212&gt;=E$1005),OR(E$1006="",Datos!E212&lt;=E$1006))),FALSE),OR(ISNUMBER(FIND(";"&amp;UPPER(TRIM(Datos!E212&amp;""))&amp;"=",E$1007)),ISNUMBER(FIND(";"&amp;UPPER(TRIM(Datos!E212&amp;""))&amp;";",E$1007))),OR(UPPER(TRIM(Datos!E212&amp;""))="SÍ",UPPER(TRIM(Datos!E212&amp;""))="SI",UPPER(TRIM(Datos!E212&amp;""))="NO"),IF(ISNUMBER(Datos!E212),AND(OR(E$1005="",Datos!E212&gt;=E$1005),OR(E$1006="",Datos!E212&lt;=E$1006)),FALSE),TRUE))))</f>
        <v>0.0</v>
      </c>
      <c r="F212">
        <f>IF(Datos!F212="",0,IF(AND(F$1008&lt;&gt;"",Datos!F212=F$1008),0,IF(F$1004=0,0,1-CHOOSE(F$1004,IF(ISNUMBER(Datos!F212),AND(OR(F$1005="",Datos!F212&gt;=F$1005),OR(F$1006="",Datos!F212&lt;=F$1006)),FALSE),IF(ISNUMBER(Datos!F212),AND(Datos!F212=INT(Datos!F212),AND(OR(F$1005="",Datos!F212&gt;=F$1005),OR(F$1006="",Datos!F212&lt;=F$1006))),FALSE),OR(ISNUMBER(FIND(";"&amp;UPPER(TRIM(Datos!F212&amp;""))&amp;"=",F$1007)),ISNUMBER(FIND(";"&amp;UPPER(TRIM(Datos!F212&amp;""))&amp;";",F$1007))),OR(UPPER(TRIM(Datos!F212&amp;""))="SÍ",UPPER(TRIM(Datos!F212&amp;""))="SI",UPPER(TRIM(Datos!F212&amp;""))="NO"),IF(ISNUMBER(Datos!F212),AND(OR(F$1005="",Datos!F212&gt;=F$1005),OR(F$1006="",Datos!F212&lt;=F$1006)),FALSE),TRUE))))</f>
        <v>0.0</v>
      </c>
      <c r="G212">
        <f>IF(Datos!G212="",0,IF(AND(G$1008&lt;&gt;"",Datos!G212=G$1008),0,IF(G$1004=0,0,1-CHOOSE(G$1004,IF(ISNUMBER(Datos!G212),AND(OR(G$1005="",Datos!G212&gt;=G$1005),OR(G$1006="",Datos!G212&lt;=G$1006)),FALSE),IF(ISNUMBER(Datos!G212),AND(Datos!G212=INT(Datos!G212),AND(OR(G$1005="",Datos!G212&gt;=G$1005),OR(G$1006="",Datos!G212&lt;=G$1006))),FALSE),OR(ISNUMBER(FIND(";"&amp;UPPER(TRIM(Datos!G212&amp;""))&amp;"=",G$1007)),ISNUMBER(FIND(";"&amp;UPPER(TRIM(Datos!G212&amp;""))&amp;";",G$1007))),OR(UPPER(TRIM(Datos!G212&amp;""))="SÍ",UPPER(TRIM(Datos!G212&amp;""))="SI",UPPER(TRIM(Datos!G212&amp;""))="NO"),IF(ISNUMBER(Datos!G212),AND(OR(G$1005="",Datos!G212&gt;=G$1005),OR(G$1006="",Datos!G212&lt;=G$1006)),FALSE),TRUE))))</f>
        <v>0.0</v>
      </c>
      <c r="H212">
        <f>IF(Datos!H212="",0,IF(AND(H$1008&lt;&gt;"",Datos!H212=H$1008),0,IF(H$1004=0,0,1-CHOOSE(H$1004,IF(ISNUMBER(Datos!H212),AND(OR(H$1005="",Datos!H212&gt;=H$1005),OR(H$1006="",Datos!H212&lt;=H$1006)),FALSE),IF(ISNUMBER(Datos!H212),AND(Datos!H212=INT(Datos!H212),AND(OR(H$1005="",Datos!H212&gt;=H$1005),OR(H$1006="",Datos!H212&lt;=H$1006))),FALSE),OR(ISNUMBER(FIND(";"&amp;UPPER(TRIM(Datos!H212&amp;""))&amp;"=",H$1007)),ISNUMBER(FIND(";"&amp;UPPER(TRIM(Datos!H212&amp;""))&amp;";",H$1007))),OR(UPPER(TRIM(Datos!H212&amp;""))="SÍ",UPPER(TRIM(Datos!H212&amp;""))="SI",UPPER(TRIM(Datos!H212&amp;""))="NO"),IF(ISNUMBER(Datos!H212),AND(OR(H$1005="",Datos!H212&gt;=H$1005),OR(H$1006="",Datos!H212&lt;=H$1006)),FALSE),TRUE))))</f>
        <v>0.0</v>
      </c>
      <c r="I212">
        <f>IF(Datos!I212="",0,IF(AND(I$1008&lt;&gt;"",Datos!I212=I$1008),0,IF(I$1004=0,0,1-CHOOSE(I$1004,IF(ISNUMBER(Datos!I212),AND(OR(I$1005="",Datos!I212&gt;=I$1005),OR(I$1006="",Datos!I212&lt;=I$1006)),FALSE),IF(ISNUMBER(Datos!I212),AND(Datos!I212=INT(Datos!I212),AND(OR(I$1005="",Datos!I212&gt;=I$1005),OR(I$1006="",Datos!I212&lt;=I$1006))),FALSE),OR(ISNUMBER(FIND(";"&amp;UPPER(TRIM(Datos!I212&amp;""))&amp;"=",I$1007)),ISNUMBER(FIND(";"&amp;UPPER(TRIM(Datos!I212&amp;""))&amp;";",I$1007))),OR(UPPER(TRIM(Datos!I212&amp;""))="SÍ",UPPER(TRIM(Datos!I212&amp;""))="SI",UPPER(TRIM(Datos!I212&amp;""))="NO"),IF(ISNUMBER(Datos!I212),AND(OR(I$1005="",Datos!I212&gt;=I$1005),OR(I$1006="",Datos!I212&lt;=I$1006)),FALSE),TRUE))))</f>
        <v>0.0</v>
      </c>
      <c r="J212">
        <f>IF(Datos!J212="",0,IF(AND(J$1008&lt;&gt;"",Datos!J212=J$1008),0,IF(J$1004=0,0,1-CHOOSE(J$1004,IF(ISNUMBER(Datos!J212),AND(OR(J$1005="",Datos!J212&gt;=J$1005),OR(J$1006="",Datos!J212&lt;=J$1006)),FALSE),IF(ISNUMBER(Datos!J212),AND(Datos!J212=INT(Datos!J212),AND(OR(J$1005="",Datos!J212&gt;=J$1005),OR(J$1006="",Datos!J212&lt;=J$1006))),FALSE),OR(ISNUMBER(FIND(";"&amp;UPPER(TRIM(Datos!J212&amp;""))&amp;"=",J$1007)),ISNUMBER(FIND(";"&amp;UPPER(TRIM(Datos!J212&amp;""))&amp;";",J$1007))),OR(UPPER(TRIM(Datos!J212&amp;""))="SÍ",UPPER(TRIM(Datos!J212&amp;""))="SI",UPPER(TRIM(Datos!J212&amp;""))="NO"),IF(ISNUMBER(Datos!J212),AND(OR(J$1005="",Datos!J212&gt;=J$1005),OR(J$1006="",Datos!J212&lt;=J$1006)),FALSE),TRUE))))</f>
        <v>0.0</v>
      </c>
      <c r="K212">
        <f>IF(Datos!K212="",0,IF(AND(K$1008&lt;&gt;"",Datos!K212=K$1008),0,IF(K$1004=0,0,1-CHOOSE(K$1004,IF(ISNUMBER(Datos!K212),AND(OR(K$1005="",Datos!K212&gt;=K$1005),OR(K$1006="",Datos!K212&lt;=K$1006)),FALSE),IF(ISNUMBER(Datos!K212),AND(Datos!K212=INT(Datos!K212),AND(OR(K$1005="",Datos!K212&gt;=K$1005),OR(K$1006="",Datos!K212&lt;=K$1006))),FALSE),OR(ISNUMBER(FIND(";"&amp;UPPER(TRIM(Datos!K212&amp;""))&amp;"=",K$1007)),ISNUMBER(FIND(";"&amp;UPPER(TRIM(Datos!K212&amp;""))&amp;";",K$1007))),OR(UPPER(TRIM(Datos!K212&amp;""))="SÍ",UPPER(TRIM(Datos!K212&amp;""))="SI",UPPER(TRIM(Datos!K212&amp;""))="NO"),IF(ISNUMBER(Datos!K212),AND(OR(K$1005="",Datos!K212&gt;=K$1005),OR(K$1006="",Datos!K212&lt;=K$1006)),FALSE),TRUE))))</f>
        <v>0.0</v>
      </c>
      <c r="L212">
        <f>IF(Datos!L212="",0,IF(AND(L$1008&lt;&gt;"",Datos!L212=L$1008),0,IF(L$1004=0,0,1-CHOOSE(L$1004,IF(ISNUMBER(Datos!L212),AND(OR(L$1005="",Datos!L212&gt;=L$1005),OR(L$1006="",Datos!L212&lt;=L$1006)),FALSE),IF(ISNUMBER(Datos!L212),AND(Datos!L212=INT(Datos!L212),AND(OR(L$1005="",Datos!L212&gt;=L$1005),OR(L$1006="",Datos!L212&lt;=L$1006))),FALSE),OR(ISNUMBER(FIND(";"&amp;UPPER(TRIM(Datos!L212&amp;""))&amp;"=",L$1007)),ISNUMBER(FIND(";"&amp;UPPER(TRIM(Datos!L212&amp;""))&amp;";",L$1007))),OR(UPPER(TRIM(Datos!L212&amp;""))="SÍ",UPPER(TRIM(Datos!L212&amp;""))="SI",UPPER(TRIM(Datos!L212&amp;""))="NO"),IF(ISNUMBER(Datos!L212),AND(OR(L$1005="",Datos!L212&gt;=L$1005),OR(L$1006="",Datos!L212&lt;=L$1006)),FALSE),TRUE))))</f>
        <v>0.0</v>
      </c>
      <c r="M212">
        <f>IF(Datos!M212="",0,IF(AND(M$1008&lt;&gt;"",Datos!M212=M$1008),0,IF(M$1004=0,0,1-CHOOSE(M$1004,IF(ISNUMBER(Datos!M212),AND(OR(M$1005="",Datos!M212&gt;=M$1005),OR(M$1006="",Datos!M212&lt;=M$1006)),FALSE),IF(ISNUMBER(Datos!M212),AND(Datos!M212=INT(Datos!M212),AND(OR(M$1005="",Datos!M212&gt;=M$1005),OR(M$1006="",Datos!M212&lt;=M$1006))),FALSE),OR(ISNUMBER(FIND(";"&amp;UPPER(TRIM(Datos!M212&amp;""))&amp;"=",M$1007)),ISNUMBER(FIND(";"&amp;UPPER(TRIM(Datos!M212&amp;""))&amp;";",M$1007))),OR(UPPER(TRIM(Datos!M212&amp;""))="SÍ",UPPER(TRIM(Datos!M212&amp;""))="SI",UPPER(TRIM(Datos!M212&amp;""))="NO"),IF(ISNUMBER(Datos!M212),AND(OR(M$1005="",Datos!M212&gt;=M$1005),OR(M$1006="",Datos!M212&lt;=M$1006)),FALSE),TRUE))))</f>
        <v>0.0</v>
      </c>
      <c r="N212">
        <f>IF(Datos!N212="",0,IF(AND(N$1008&lt;&gt;"",Datos!N212=N$1008),0,IF(N$1004=0,0,1-CHOOSE(N$1004,IF(ISNUMBER(Datos!N212),AND(OR(N$1005="",Datos!N212&gt;=N$1005),OR(N$1006="",Datos!N212&lt;=N$1006)),FALSE),IF(ISNUMBER(Datos!N212),AND(Datos!N212=INT(Datos!N212),AND(OR(N$1005="",Datos!N212&gt;=N$1005),OR(N$1006="",Datos!N212&lt;=N$1006))),FALSE),OR(ISNUMBER(FIND(";"&amp;UPPER(TRIM(Datos!N212&amp;""))&amp;"=",N$1007)),ISNUMBER(FIND(";"&amp;UPPER(TRIM(Datos!N212&amp;""))&amp;";",N$1007))),OR(UPPER(TRIM(Datos!N212&amp;""))="SÍ",UPPER(TRIM(Datos!N212&amp;""))="SI",UPPER(TRIM(Datos!N212&amp;""))="NO"),IF(ISNUMBER(Datos!N212),AND(OR(N$1005="",Datos!N212&gt;=N$1005),OR(N$1006="",Datos!N212&lt;=N$1006)),FALSE),TRUE))))</f>
        <v>0.0</v>
      </c>
      <c r="O212">
        <f>IF(Datos!O212="",0,IF(AND(O$1008&lt;&gt;"",Datos!O212=O$1008),0,IF(O$1004=0,0,1-CHOOSE(O$1004,IF(ISNUMBER(Datos!O212),AND(OR(O$1005="",Datos!O212&gt;=O$1005),OR(O$1006="",Datos!O212&lt;=O$1006)),FALSE),IF(ISNUMBER(Datos!O212),AND(Datos!O212=INT(Datos!O212),AND(OR(O$1005="",Datos!O212&gt;=O$1005),OR(O$1006="",Datos!O212&lt;=O$1006))),FALSE),OR(ISNUMBER(FIND(";"&amp;UPPER(TRIM(Datos!O212&amp;""))&amp;"=",O$1007)),ISNUMBER(FIND(";"&amp;UPPER(TRIM(Datos!O212&amp;""))&amp;";",O$1007))),OR(UPPER(TRIM(Datos!O212&amp;""))="SÍ",UPPER(TRIM(Datos!O212&amp;""))="SI",UPPER(TRIM(Datos!O212&amp;""))="NO"),IF(ISNUMBER(Datos!O212),AND(OR(O$1005="",Datos!O212&gt;=O$1005),OR(O$1006="",Datos!O212&lt;=O$1006)),FALSE),TRUE))))</f>
        <v>0.0</v>
      </c>
      <c r="P212">
        <f>IF(Datos!P212="",0,IF(AND(P$1008&lt;&gt;"",Datos!P212=P$1008),0,IF(P$1004=0,0,1-CHOOSE(P$1004,IF(ISNUMBER(Datos!P212),AND(OR(P$1005="",Datos!P212&gt;=P$1005),OR(P$1006="",Datos!P212&lt;=P$1006)),FALSE),IF(ISNUMBER(Datos!P212),AND(Datos!P212=INT(Datos!P212),AND(OR(P$1005="",Datos!P212&gt;=P$1005),OR(P$1006="",Datos!P212&lt;=P$1006))),FALSE),OR(ISNUMBER(FIND(";"&amp;UPPER(TRIM(Datos!P212&amp;""))&amp;"=",P$1007)),ISNUMBER(FIND(";"&amp;UPPER(TRIM(Datos!P212&amp;""))&amp;";",P$1007))),OR(UPPER(TRIM(Datos!P212&amp;""))="SÍ",UPPER(TRIM(Datos!P212&amp;""))="SI",UPPER(TRIM(Datos!P212&amp;""))="NO"),IF(ISNUMBER(Datos!P212),AND(OR(P$1005="",Datos!P212&gt;=P$1005),OR(P$1006="",Datos!P212&lt;=P$1006)),FALSE),TRUE))))</f>
        <v>0.0</v>
      </c>
      <c r="Q212">
        <f>IF(Datos!Q212="",0,IF(AND(Q$1008&lt;&gt;"",Datos!Q212=Q$1008),0,IF(Q$1004=0,0,1-CHOOSE(Q$1004,IF(ISNUMBER(Datos!Q212),AND(OR(Q$1005="",Datos!Q212&gt;=Q$1005),OR(Q$1006="",Datos!Q212&lt;=Q$1006)),FALSE),IF(ISNUMBER(Datos!Q212),AND(Datos!Q212=INT(Datos!Q212),AND(OR(Q$1005="",Datos!Q212&gt;=Q$1005),OR(Q$1006="",Datos!Q212&lt;=Q$1006))),FALSE),OR(ISNUMBER(FIND(";"&amp;UPPER(TRIM(Datos!Q212&amp;""))&amp;"=",Q$1007)),ISNUMBER(FIND(";"&amp;UPPER(TRIM(Datos!Q212&amp;""))&amp;";",Q$1007))),OR(UPPER(TRIM(Datos!Q212&amp;""))="SÍ",UPPER(TRIM(Datos!Q212&amp;""))="SI",UPPER(TRIM(Datos!Q212&amp;""))="NO"),IF(ISNUMBER(Datos!Q212),AND(OR(Q$1005="",Datos!Q212&gt;=Q$1005),OR(Q$1006="",Datos!Q212&lt;=Q$1006)),FALSE),TRUE))))</f>
        <v>0.0</v>
      </c>
      <c r="R212">
        <f>IF(Datos!R212="",0,IF(AND(R$1008&lt;&gt;"",Datos!R212=R$1008),0,IF(R$1004=0,0,1-CHOOSE(R$1004,IF(ISNUMBER(Datos!R212),AND(OR(R$1005="",Datos!R212&gt;=R$1005),OR(R$1006="",Datos!R212&lt;=R$1006)),FALSE),IF(ISNUMBER(Datos!R212),AND(Datos!R212=INT(Datos!R212),AND(OR(R$1005="",Datos!R212&gt;=R$1005),OR(R$1006="",Datos!R212&lt;=R$1006))),FALSE),OR(ISNUMBER(FIND(";"&amp;UPPER(TRIM(Datos!R212&amp;""))&amp;"=",R$1007)),ISNUMBER(FIND(";"&amp;UPPER(TRIM(Datos!R212&amp;""))&amp;";",R$1007))),OR(UPPER(TRIM(Datos!R212&amp;""))="SÍ",UPPER(TRIM(Datos!R212&amp;""))="SI",UPPER(TRIM(Datos!R212&amp;""))="NO"),IF(ISNUMBER(Datos!R212),AND(OR(R$1005="",Datos!R212&gt;=R$1005),OR(R$1006="",Datos!R212&lt;=R$1006)),FALSE),TRUE))))</f>
        <v>0.0</v>
      </c>
      <c r="S212">
        <f>IF(Datos!S212="",0,IF(AND(S$1008&lt;&gt;"",Datos!S212=S$1008),0,IF(S$1004=0,0,1-CHOOSE(S$1004,IF(ISNUMBER(Datos!S212),AND(OR(S$1005="",Datos!S212&gt;=S$1005),OR(S$1006="",Datos!S212&lt;=S$1006)),FALSE),IF(ISNUMBER(Datos!S212),AND(Datos!S212=INT(Datos!S212),AND(OR(S$1005="",Datos!S212&gt;=S$1005),OR(S$1006="",Datos!S212&lt;=S$1006))),FALSE),OR(ISNUMBER(FIND(";"&amp;UPPER(TRIM(Datos!S212&amp;""))&amp;"=",S$1007)),ISNUMBER(FIND(";"&amp;UPPER(TRIM(Datos!S212&amp;""))&amp;";",S$1007))),OR(UPPER(TRIM(Datos!S212&amp;""))="SÍ",UPPER(TRIM(Datos!S212&amp;""))="SI",UPPER(TRIM(Datos!S212&amp;""))="NO"),IF(ISNUMBER(Datos!S212),AND(OR(S$1005="",Datos!S212&gt;=S$1005),OR(S$1006="",Datos!S212&lt;=S$1006)),FALSE),TRUE))))</f>
        <v>0.0</v>
      </c>
      <c r="T212">
        <f>IF(Datos!T212="",0,IF(AND(T$1008&lt;&gt;"",Datos!T212=T$1008),0,IF(T$1004=0,0,1-CHOOSE(T$1004,IF(ISNUMBER(Datos!T212),AND(OR(T$1005="",Datos!T212&gt;=T$1005),OR(T$1006="",Datos!T212&lt;=T$1006)),FALSE),IF(ISNUMBER(Datos!T212),AND(Datos!T212=INT(Datos!T212),AND(OR(T$1005="",Datos!T212&gt;=T$1005),OR(T$1006="",Datos!T212&lt;=T$1006))),FALSE),OR(ISNUMBER(FIND(";"&amp;UPPER(TRIM(Datos!T212&amp;""))&amp;"=",T$1007)),ISNUMBER(FIND(";"&amp;UPPER(TRIM(Datos!T212&amp;""))&amp;";",T$1007))),OR(UPPER(TRIM(Datos!T212&amp;""))="SÍ",UPPER(TRIM(Datos!T212&amp;""))="SI",UPPER(TRIM(Datos!T212&amp;""))="NO"),IF(ISNUMBER(Datos!T212),AND(OR(T$1005="",Datos!T212&gt;=T$1005),OR(T$1006="",Datos!T212&lt;=T$1006)),FALSE),TRUE))))</f>
        <v>0.0</v>
      </c>
      <c r="U212">
        <f>IF(Datos!U212="",0,IF(AND(U$1008&lt;&gt;"",Datos!U212=U$1008),0,IF(U$1004=0,0,1-CHOOSE(U$1004,IF(ISNUMBER(Datos!U212),AND(OR(U$1005="",Datos!U212&gt;=U$1005),OR(U$1006="",Datos!U212&lt;=U$1006)),FALSE),IF(ISNUMBER(Datos!U212),AND(Datos!U212=INT(Datos!U212),AND(OR(U$1005="",Datos!U212&gt;=U$1005),OR(U$1006="",Datos!U212&lt;=U$1006))),FALSE),OR(ISNUMBER(FIND(";"&amp;UPPER(TRIM(Datos!U212&amp;""))&amp;"=",U$1007)),ISNUMBER(FIND(";"&amp;UPPER(TRIM(Datos!U212&amp;""))&amp;";",U$1007))),OR(UPPER(TRIM(Datos!U212&amp;""))="SÍ",UPPER(TRIM(Datos!U212&amp;""))="SI",UPPER(TRIM(Datos!U212&amp;""))="NO"),IF(ISNUMBER(Datos!U212),AND(OR(U$1005="",Datos!U212&gt;=U$1005),OR(U$1006="",Datos!U212&lt;=U$1006)),FALSE),TRUE))))</f>
        <v>0.0</v>
      </c>
      <c r="V212">
        <f>IF(Datos!V212="",0,IF(AND(V$1008&lt;&gt;"",Datos!V212=V$1008),0,IF(V$1004=0,0,1-CHOOSE(V$1004,IF(ISNUMBER(Datos!V212),AND(OR(V$1005="",Datos!V212&gt;=V$1005),OR(V$1006="",Datos!V212&lt;=V$1006)),FALSE),IF(ISNUMBER(Datos!V212),AND(Datos!V212=INT(Datos!V212),AND(OR(V$1005="",Datos!V212&gt;=V$1005),OR(V$1006="",Datos!V212&lt;=V$1006))),FALSE),OR(ISNUMBER(FIND(";"&amp;UPPER(TRIM(Datos!V212&amp;""))&amp;"=",V$1007)),ISNUMBER(FIND(";"&amp;UPPER(TRIM(Datos!V212&amp;""))&amp;";",V$1007))),OR(UPPER(TRIM(Datos!V212&amp;""))="SÍ",UPPER(TRIM(Datos!V212&amp;""))="SI",UPPER(TRIM(Datos!V212&amp;""))="NO"),IF(ISNUMBER(Datos!V212),AND(OR(V$1005="",Datos!V212&gt;=V$1005),OR(V$1006="",Datos!V212&lt;=V$1006)),FALSE),TRUE))))</f>
        <v>0.0</v>
      </c>
      <c r="W212">
        <f>IF(Datos!W212="",0,IF(AND(W$1008&lt;&gt;"",Datos!W212=W$1008),0,IF(W$1004=0,0,1-CHOOSE(W$1004,IF(ISNUMBER(Datos!W212),AND(OR(W$1005="",Datos!W212&gt;=W$1005),OR(W$1006="",Datos!W212&lt;=W$1006)),FALSE),IF(ISNUMBER(Datos!W212),AND(Datos!W212=INT(Datos!W212),AND(OR(W$1005="",Datos!W212&gt;=W$1005),OR(W$1006="",Datos!W212&lt;=W$1006))),FALSE),OR(ISNUMBER(FIND(";"&amp;UPPER(TRIM(Datos!W212&amp;""))&amp;"=",W$1007)),ISNUMBER(FIND(";"&amp;UPPER(TRIM(Datos!W212&amp;""))&amp;";",W$1007))),OR(UPPER(TRIM(Datos!W212&amp;""))="SÍ",UPPER(TRIM(Datos!W212&amp;""))="SI",UPPER(TRIM(Datos!W212&amp;""))="NO"),IF(ISNUMBER(Datos!W212),AND(OR(W$1005="",Datos!W212&gt;=W$1005),OR(W$1006="",Datos!W212&lt;=W$1006)),FALSE),TRUE))))</f>
        <v>0.0</v>
      </c>
      <c r="X212">
        <f>IF(Datos!X212="",0,IF(AND(X$1008&lt;&gt;"",Datos!X212=X$1008),0,IF(X$1004=0,0,1-CHOOSE(X$1004,IF(ISNUMBER(Datos!X212),AND(OR(X$1005="",Datos!X212&gt;=X$1005),OR(X$1006="",Datos!X212&lt;=X$1006)),FALSE),IF(ISNUMBER(Datos!X212),AND(Datos!X212=INT(Datos!X212),AND(OR(X$1005="",Datos!X212&gt;=X$1005),OR(X$1006="",Datos!X212&lt;=X$1006))),FALSE),OR(ISNUMBER(FIND(";"&amp;UPPER(TRIM(Datos!X212&amp;""))&amp;"=",X$1007)),ISNUMBER(FIND(";"&amp;UPPER(TRIM(Datos!X212&amp;""))&amp;";",X$1007))),OR(UPPER(TRIM(Datos!X212&amp;""))="SÍ",UPPER(TRIM(Datos!X212&amp;""))="SI",UPPER(TRIM(Datos!X212&amp;""))="NO"),IF(ISNUMBER(Datos!X212),AND(OR(X$1005="",Datos!X212&gt;=X$1005),OR(X$1006="",Datos!X212&lt;=X$1006)),FALSE),TRUE))))</f>
        <v>0.0</v>
      </c>
      <c r="Y212">
        <f>IF(Datos!Y212="",0,IF(AND(Y$1008&lt;&gt;"",Datos!Y212=Y$1008),0,IF(Y$1004=0,0,1-CHOOSE(Y$1004,IF(ISNUMBER(Datos!Y212),AND(OR(Y$1005="",Datos!Y212&gt;=Y$1005),OR(Y$1006="",Datos!Y212&lt;=Y$1006)),FALSE),IF(ISNUMBER(Datos!Y212),AND(Datos!Y212=INT(Datos!Y212),AND(OR(Y$1005="",Datos!Y212&gt;=Y$1005),OR(Y$1006="",Datos!Y212&lt;=Y$1006))),FALSE),OR(ISNUMBER(FIND(";"&amp;UPPER(TRIM(Datos!Y212&amp;""))&amp;"=",Y$1007)),ISNUMBER(FIND(";"&amp;UPPER(TRIM(Datos!Y212&amp;""))&amp;";",Y$1007))),OR(UPPER(TRIM(Datos!Y212&amp;""))="SÍ",UPPER(TRIM(Datos!Y212&amp;""))="SI",UPPER(TRIM(Datos!Y212&amp;""))="NO"),IF(ISNUMBER(Datos!Y212),AND(OR(Y$1005="",Datos!Y212&gt;=Y$1005),OR(Y$1006="",Datos!Y212&lt;=Y$1006)),FALSE),TRUE))))</f>
        <v>0.0</v>
      </c>
      <c r="Z212">
        <f>IF(Datos!Z212="",0,IF(AND(Z$1008&lt;&gt;"",Datos!Z212=Z$1008),0,IF(Z$1004=0,0,1-CHOOSE(Z$1004,IF(ISNUMBER(Datos!Z212),AND(OR(Z$1005="",Datos!Z212&gt;=Z$1005),OR(Z$1006="",Datos!Z212&lt;=Z$1006)),FALSE),IF(ISNUMBER(Datos!Z212),AND(Datos!Z212=INT(Datos!Z212),AND(OR(Z$1005="",Datos!Z212&gt;=Z$1005),OR(Z$1006="",Datos!Z212&lt;=Z$1006))),FALSE),OR(ISNUMBER(FIND(";"&amp;UPPER(TRIM(Datos!Z212&amp;""))&amp;"=",Z$1007)),ISNUMBER(FIND(";"&amp;UPPER(TRIM(Datos!Z212&amp;""))&amp;";",Z$1007))),OR(UPPER(TRIM(Datos!Z212&amp;""))="SÍ",UPPER(TRIM(Datos!Z212&amp;""))="SI",UPPER(TRIM(Datos!Z212&amp;""))="NO"),IF(ISNUMBER(Datos!Z212),AND(OR(Z$1005="",Datos!Z212&gt;=Z$1005),OR(Z$1006="",Datos!Z212&lt;=Z$1006)),FALSE),TRUE))))</f>
        <v>0.0</v>
      </c>
      <c r="AA212">
        <f>IF(Datos!AA212="",0,IF(AND(AA$1008&lt;&gt;"",Datos!AA212=AA$1008),0,IF(AA$1004=0,0,1-CHOOSE(AA$1004,IF(ISNUMBER(Datos!AA212),AND(OR(AA$1005="",Datos!AA212&gt;=AA$1005),OR(AA$1006="",Datos!AA212&lt;=AA$1006)),FALSE),IF(ISNUMBER(Datos!AA212),AND(Datos!AA212=INT(Datos!AA212),AND(OR(AA$1005="",Datos!AA212&gt;=AA$1005),OR(AA$1006="",Datos!AA212&lt;=AA$1006))),FALSE),OR(ISNUMBER(FIND(";"&amp;UPPER(TRIM(Datos!AA212&amp;""))&amp;"=",AA$1007)),ISNUMBER(FIND(";"&amp;UPPER(TRIM(Datos!AA212&amp;""))&amp;";",AA$1007))),OR(UPPER(TRIM(Datos!AA212&amp;""))="SÍ",UPPER(TRIM(Datos!AA212&amp;""))="SI",UPPER(TRIM(Datos!AA212&amp;""))="NO"),IF(ISNUMBER(Datos!AA212),AND(OR(AA$1005="",Datos!AA212&gt;=AA$1005),OR(AA$1006="",Datos!AA212&lt;=AA$1006)),FALSE),TRUE))))</f>
        <v>0.0</v>
      </c>
      <c r="AB212">
        <f>IF(Datos!AB212="",0,IF(AND(AB$1008&lt;&gt;"",Datos!AB212=AB$1008),0,IF(AB$1004=0,0,1-CHOOSE(AB$1004,IF(ISNUMBER(Datos!AB212),AND(OR(AB$1005="",Datos!AB212&gt;=AB$1005),OR(AB$1006="",Datos!AB212&lt;=AB$1006)),FALSE),IF(ISNUMBER(Datos!AB212),AND(Datos!AB212=INT(Datos!AB212),AND(OR(AB$1005="",Datos!AB212&gt;=AB$1005),OR(AB$1006="",Datos!AB212&lt;=AB$1006))),FALSE),OR(ISNUMBER(FIND(";"&amp;UPPER(TRIM(Datos!AB212&amp;""))&amp;"=",AB$1007)),ISNUMBER(FIND(";"&amp;UPPER(TRIM(Datos!AB212&amp;""))&amp;";",AB$1007))),OR(UPPER(TRIM(Datos!AB212&amp;""))="SÍ",UPPER(TRIM(Datos!AB212&amp;""))="SI",UPPER(TRIM(Datos!AB212&amp;""))="NO"),IF(ISNUMBER(Datos!AB212),AND(OR(AB$1005="",Datos!AB212&gt;=AB$1005),OR(AB$1006="",Datos!AB212&lt;=AB$1006)),FALSE),TRUE))))</f>
        <v>0.0</v>
      </c>
      <c r="AC212">
        <f>IF(Datos!AC212="",0,IF(AND(AC$1008&lt;&gt;"",Datos!AC212=AC$1008),0,IF(AC$1004=0,0,1-CHOOSE(AC$1004,IF(ISNUMBER(Datos!AC212),AND(OR(AC$1005="",Datos!AC212&gt;=AC$1005),OR(AC$1006="",Datos!AC212&lt;=AC$1006)),FALSE),IF(ISNUMBER(Datos!AC212),AND(Datos!AC212=INT(Datos!AC212),AND(OR(AC$1005="",Datos!AC212&gt;=AC$1005),OR(AC$1006="",Datos!AC212&lt;=AC$1006))),FALSE),OR(ISNUMBER(FIND(";"&amp;UPPER(TRIM(Datos!AC212&amp;""))&amp;"=",AC$1007)),ISNUMBER(FIND(";"&amp;UPPER(TRIM(Datos!AC212&amp;""))&amp;";",AC$1007))),OR(UPPER(TRIM(Datos!AC212&amp;""))="SÍ",UPPER(TRIM(Datos!AC212&amp;""))="SI",UPPER(TRIM(Datos!AC212&amp;""))="NO"),IF(ISNUMBER(Datos!AC212),AND(OR(AC$1005="",Datos!AC212&gt;=AC$1005),OR(AC$1006="",Datos!AC212&lt;=AC$1006)),FALSE),TRUE))))</f>
        <v>0.0</v>
      </c>
      <c r="AD212">
        <f>IF(Datos!AD212="",0,IF(AND(AD$1008&lt;&gt;"",Datos!AD212=AD$1008),0,IF(AD$1004=0,0,1-CHOOSE(AD$1004,IF(ISNUMBER(Datos!AD212),AND(OR(AD$1005="",Datos!AD212&gt;=AD$1005),OR(AD$1006="",Datos!AD212&lt;=AD$1006)),FALSE),IF(ISNUMBER(Datos!AD212),AND(Datos!AD212=INT(Datos!AD212),AND(OR(AD$1005="",Datos!AD212&gt;=AD$1005),OR(AD$1006="",Datos!AD212&lt;=AD$1006))),FALSE),OR(ISNUMBER(FIND(";"&amp;UPPER(TRIM(Datos!AD212&amp;""))&amp;"=",AD$1007)),ISNUMBER(FIND(";"&amp;UPPER(TRIM(Datos!AD212&amp;""))&amp;";",AD$1007))),OR(UPPER(TRIM(Datos!AD212&amp;""))="SÍ",UPPER(TRIM(Datos!AD212&amp;""))="SI",UPPER(TRIM(Datos!AD212&amp;""))="NO"),IF(ISNUMBER(Datos!AD212),AND(OR(AD$1005="",Datos!AD212&gt;=AD$1005),OR(AD$1006="",Datos!AD212&lt;=AD$1006)),FALSE),TRUE))))</f>
        <v>0.0</v>
      </c>
      <c r="AE212">
        <f>IF(Datos!AE212="",0,IF(AND(AE$1008&lt;&gt;"",Datos!AE212=AE$1008),0,IF(AE$1004=0,0,1-CHOOSE(AE$1004,IF(ISNUMBER(Datos!AE212),AND(OR(AE$1005="",Datos!AE212&gt;=AE$1005),OR(AE$1006="",Datos!AE212&lt;=AE$1006)),FALSE),IF(ISNUMBER(Datos!AE212),AND(Datos!AE212=INT(Datos!AE212),AND(OR(AE$1005="",Datos!AE212&gt;=AE$1005),OR(AE$1006="",Datos!AE212&lt;=AE$1006))),FALSE),OR(ISNUMBER(FIND(";"&amp;UPPER(TRIM(Datos!AE212&amp;""))&amp;"=",AE$1007)),ISNUMBER(FIND(";"&amp;UPPER(TRIM(Datos!AE212&amp;""))&amp;";",AE$1007))),OR(UPPER(TRIM(Datos!AE212&amp;""))="SÍ",UPPER(TRIM(Datos!AE212&amp;""))="SI",UPPER(TRIM(Datos!AE212&amp;""))="NO"),IF(ISNUMBER(Datos!AE212),AND(OR(AE$1005="",Datos!AE212&gt;=AE$1005),OR(AE$1006="",Datos!AE212&lt;=AE$1006)),FALSE),TRUE))))</f>
        <v>0.0</v>
      </c>
    </row>
    <row r="213" spans="2:31">
      <c r="B213">
        <f>IF(Datos!B213="",0,IF(AND(B$1008&lt;&gt;"",Datos!B213=B$1008),0,IF(B$1004=0,0,1-CHOOSE(B$1004,IF(ISNUMBER(Datos!B213),AND(OR(B$1005="",Datos!B213&gt;=B$1005),OR(B$1006="",Datos!B213&lt;=B$1006)),FALSE),IF(ISNUMBER(Datos!B213),AND(Datos!B213=INT(Datos!B213),AND(OR(B$1005="",Datos!B213&gt;=B$1005),OR(B$1006="",Datos!B213&lt;=B$1006))),FALSE),OR(ISNUMBER(FIND(";"&amp;UPPER(TRIM(Datos!B213&amp;""))&amp;"=",B$1007)),ISNUMBER(FIND(";"&amp;UPPER(TRIM(Datos!B213&amp;""))&amp;";",B$1007))),OR(UPPER(TRIM(Datos!B213&amp;""))="SÍ",UPPER(TRIM(Datos!B213&amp;""))="SI",UPPER(TRIM(Datos!B213&amp;""))="NO"),IF(ISNUMBER(Datos!B213),AND(OR(B$1005="",Datos!B213&gt;=B$1005),OR(B$1006="",Datos!B213&lt;=B$1006)),FALSE),TRUE))))</f>
        <v>0.0</v>
      </c>
      <c r="C213">
        <f>IF(Datos!C213="",0,IF(AND(C$1008&lt;&gt;"",Datos!C213=C$1008),0,IF(C$1004=0,0,1-CHOOSE(C$1004,IF(ISNUMBER(Datos!C213),AND(OR(C$1005="",Datos!C213&gt;=C$1005),OR(C$1006="",Datos!C213&lt;=C$1006)),FALSE),IF(ISNUMBER(Datos!C213),AND(Datos!C213=INT(Datos!C213),AND(OR(C$1005="",Datos!C213&gt;=C$1005),OR(C$1006="",Datos!C213&lt;=C$1006))),FALSE),OR(ISNUMBER(FIND(";"&amp;UPPER(TRIM(Datos!C213&amp;""))&amp;"=",C$1007)),ISNUMBER(FIND(";"&amp;UPPER(TRIM(Datos!C213&amp;""))&amp;";",C$1007))),OR(UPPER(TRIM(Datos!C213&amp;""))="SÍ",UPPER(TRIM(Datos!C213&amp;""))="SI",UPPER(TRIM(Datos!C213&amp;""))="NO"),IF(ISNUMBER(Datos!C213),AND(OR(C$1005="",Datos!C213&gt;=C$1005),OR(C$1006="",Datos!C213&lt;=C$1006)),FALSE),TRUE))))</f>
        <v>0.0</v>
      </c>
      <c r="D213">
        <f>IF(Datos!D213="",0,IF(AND(D$1008&lt;&gt;"",Datos!D213=D$1008),0,IF(D$1004=0,0,1-CHOOSE(D$1004,IF(ISNUMBER(Datos!D213),AND(OR(D$1005="",Datos!D213&gt;=D$1005),OR(D$1006="",Datos!D213&lt;=D$1006)),FALSE),IF(ISNUMBER(Datos!D213),AND(Datos!D213=INT(Datos!D213),AND(OR(D$1005="",Datos!D213&gt;=D$1005),OR(D$1006="",Datos!D213&lt;=D$1006))),FALSE),OR(ISNUMBER(FIND(";"&amp;UPPER(TRIM(Datos!D213&amp;""))&amp;"=",D$1007)),ISNUMBER(FIND(";"&amp;UPPER(TRIM(Datos!D213&amp;""))&amp;";",D$1007))),OR(UPPER(TRIM(Datos!D213&amp;""))="SÍ",UPPER(TRIM(Datos!D213&amp;""))="SI",UPPER(TRIM(Datos!D213&amp;""))="NO"),IF(ISNUMBER(Datos!D213),AND(OR(D$1005="",Datos!D213&gt;=D$1005),OR(D$1006="",Datos!D213&lt;=D$1006)),FALSE),TRUE))))</f>
        <v>0.0</v>
      </c>
      <c r="E213">
        <f>IF(Datos!E213="",0,IF(AND(E$1008&lt;&gt;"",Datos!E213=E$1008),0,IF(E$1004=0,0,1-CHOOSE(E$1004,IF(ISNUMBER(Datos!E213),AND(OR(E$1005="",Datos!E213&gt;=E$1005),OR(E$1006="",Datos!E213&lt;=E$1006)),FALSE),IF(ISNUMBER(Datos!E213),AND(Datos!E213=INT(Datos!E213),AND(OR(E$1005="",Datos!E213&gt;=E$1005),OR(E$1006="",Datos!E213&lt;=E$1006))),FALSE),OR(ISNUMBER(FIND(";"&amp;UPPER(TRIM(Datos!E213&amp;""))&amp;"=",E$1007)),ISNUMBER(FIND(";"&amp;UPPER(TRIM(Datos!E213&amp;""))&amp;";",E$1007))),OR(UPPER(TRIM(Datos!E213&amp;""))="SÍ",UPPER(TRIM(Datos!E213&amp;""))="SI",UPPER(TRIM(Datos!E213&amp;""))="NO"),IF(ISNUMBER(Datos!E213),AND(OR(E$1005="",Datos!E213&gt;=E$1005),OR(E$1006="",Datos!E213&lt;=E$1006)),FALSE),TRUE))))</f>
        <v>0.0</v>
      </c>
      <c r="F213">
        <f>IF(Datos!F213="",0,IF(AND(F$1008&lt;&gt;"",Datos!F213=F$1008),0,IF(F$1004=0,0,1-CHOOSE(F$1004,IF(ISNUMBER(Datos!F213),AND(OR(F$1005="",Datos!F213&gt;=F$1005),OR(F$1006="",Datos!F213&lt;=F$1006)),FALSE),IF(ISNUMBER(Datos!F213),AND(Datos!F213=INT(Datos!F213),AND(OR(F$1005="",Datos!F213&gt;=F$1005),OR(F$1006="",Datos!F213&lt;=F$1006))),FALSE),OR(ISNUMBER(FIND(";"&amp;UPPER(TRIM(Datos!F213&amp;""))&amp;"=",F$1007)),ISNUMBER(FIND(";"&amp;UPPER(TRIM(Datos!F213&amp;""))&amp;";",F$1007))),OR(UPPER(TRIM(Datos!F213&amp;""))="SÍ",UPPER(TRIM(Datos!F213&amp;""))="SI",UPPER(TRIM(Datos!F213&amp;""))="NO"),IF(ISNUMBER(Datos!F213),AND(OR(F$1005="",Datos!F213&gt;=F$1005),OR(F$1006="",Datos!F213&lt;=F$1006)),FALSE),TRUE))))</f>
        <v>0.0</v>
      </c>
      <c r="G213">
        <f>IF(Datos!G213="",0,IF(AND(G$1008&lt;&gt;"",Datos!G213=G$1008),0,IF(G$1004=0,0,1-CHOOSE(G$1004,IF(ISNUMBER(Datos!G213),AND(OR(G$1005="",Datos!G213&gt;=G$1005),OR(G$1006="",Datos!G213&lt;=G$1006)),FALSE),IF(ISNUMBER(Datos!G213),AND(Datos!G213=INT(Datos!G213),AND(OR(G$1005="",Datos!G213&gt;=G$1005),OR(G$1006="",Datos!G213&lt;=G$1006))),FALSE),OR(ISNUMBER(FIND(";"&amp;UPPER(TRIM(Datos!G213&amp;""))&amp;"=",G$1007)),ISNUMBER(FIND(";"&amp;UPPER(TRIM(Datos!G213&amp;""))&amp;";",G$1007))),OR(UPPER(TRIM(Datos!G213&amp;""))="SÍ",UPPER(TRIM(Datos!G213&amp;""))="SI",UPPER(TRIM(Datos!G213&amp;""))="NO"),IF(ISNUMBER(Datos!G213),AND(OR(G$1005="",Datos!G213&gt;=G$1005),OR(G$1006="",Datos!G213&lt;=G$1006)),FALSE),TRUE))))</f>
        <v>0.0</v>
      </c>
      <c r="H213">
        <f>IF(Datos!H213="",0,IF(AND(H$1008&lt;&gt;"",Datos!H213=H$1008),0,IF(H$1004=0,0,1-CHOOSE(H$1004,IF(ISNUMBER(Datos!H213),AND(OR(H$1005="",Datos!H213&gt;=H$1005),OR(H$1006="",Datos!H213&lt;=H$1006)),FALSE),IF(ISNUMBER(Datos!H213),AND(Datos!H213=INT(Datos!H213),AND(OR(H$1005="",Datos!H213&gt;=H$1005),OR(H$1006="",Datos!H213&lt;=H$1006))),FALSE),OR(ISNUMBER(FIND(";"&amp;UPPER(TRIM(Datos!H213&amp;""))&amp;"=",H$1007)),ISNUMBER(FIND(";"&amp;UPPER(TRIM(Datos!H213&amp;""))&amp;";",H$1007))),OR(UPPER(TRIM(Datos!H213&amp;""))="SÍ",UPPER(TRIM(Datos!H213&amp;""))="SI",UPPER(TRIM(Datos!H213&amp;""))="NO"),IF(ISNUMBER(Datos!H213),AND(OR(H$1005="",Datos!H213&gt;=H$1005),OR(H$1006="",Datos!H213&lt;=H$1006)),FALSE),TRUE))))</f>
        <v>0.0</v>
      </c>
      <c r="I213">
        <f>IF(Datos!I213="",0,IF(AND(I$1008&lt;&gt;"",Datos!I213=I$1008),0,IF(I$1004=0,0,1-CHOOSE(I$1004,IF(ISNUMBER(Datos!I213),AND(OR(I$1005="",Datos!I213&gt;=I$1005),OR(I$1006="",Datos!I213&lt;=I$1006)),FALSE),IF(ISNUMBER(Datos!I213),AND(Datos!I213=INT(Datos!I213),AND(OR(I$1005="",Datos!I213&gt;=I$1005),OR(I$1006="",Datos!I213&lt;=I$1006))),FALSE),OR(ISNUMBER(FIND(";"&amp;UPPER(TRIM(Datos!I213&amp;""))&amp;"=",I$1007)),ISNUMBER(FIND(";"&amp;UPPER(TRIM(Datos!I213&amp;""))&amp;";",I$1007))),OR(UPPER(TRIM(Datos!I213&amp;""))="SÍ",UPPER(TRIM(Datos!I213&amp;""))="SI",UPPER(TRIM(Datos!I213&amp;""))="NO"),IF(ISNUMBER(Datos!I213),AND(OR(I$1005="",Datos!I213&gt;=I$1005),OR(I$1006="",Datos!I213&lt;=I$1006)),FALSE),TRUE))))</f>
        <v>0.0</v>
      </c>
      <c r="J213">
        <f>IF(Datos!J213="",0,IF(AND(J$1008&lt;&gt;"",Datos!J213=J$1008),0,IF(J$1004=0,0,1-CHOOSE(J$1004,IF(ISNUMBER(Datos!J213),AND(OR(J$1005="",Datos!J213&gt;=J$1005),OR(J$1006="",Datos!J213&lt;=J$1006)),FALSE),IF(ISNUMBER(Datos!J213),AND(Datos!J213=INT(Datos!J213),AND(OR(J$1005="",Datos!J213&gt;=J$1005),OR(J$1006="",Datos!J213&lt;=J$1006))),FALSE),OR(ISNUMBER(FIND(";"&amp;UPPER(TRIM(Datos!J213&amp;""))&amp;"=",J$1007)),ISNUMBER(FIND(";"&amp;UPPER(TRIM(Datos!J213&amp;""))&amp;";",J$1007))),OR(UPPER(TRIM(Datos!J213&amp;""))="SÍ",UPPER(TRIM(Datos!J213&amp;""))="SI",UPPER(TRIM(Datos!J213&amp;""))="NO"),IF(ISNUMBER(Datos!J213),AND(OR(J$1005="",Datos!J213&gt;=J$1005),OR(J$1006="",Datos!J213&lt;=J$1006)),FALSE),TRUE))))</f>
        <v>0.0</v>
      </c>
      <c r="K213">
        <f>IF(Datos!K213="",0,IF(AND(K$1008&lt;&gt;"",Datos!K213=K$1008),0,IF(K$1004=0,0,1-CHOOSE(K$1004,IF(ISNUMBER(Datos!K213),AND(OR(K$1005="",Datos!K213&gt;=K$1005),OR(K$1006="",Datos!K213&lt;=K$1006)),FALSE),IF(ISNUMBER(Datos!K213),AND(Datos!K213=INT(Datos!K213),AND(OR(K$1005="",Datos!K213&gt;=K$1005),OR(K$1006="",Datos!K213&lt;=K$1006))),FALSE),OR(ISNUMBER(FIND(";"&amp;UPPER(TRIM(Datos!K213&amp;""))&amp;"=",K$1007)),ISNUMBER(FIND(";"&amp;UPPER(TRIM(Datos!K213&amp;""))&amp;";",K$1007))),OR(UPPER(TRIM(Datos!K213&amp;""))="SÍ",UPPER(TRIM(Datos!K213&amp;""))="SI",UPPER(TRIM(Datos!K213&amp;""))="NO"),IF(ISNUMBER(Datos!K213),AND(OR(K$1005="",Datos!K213&gt;=K$1005),OR(K$1006="",Datos!K213&lt;=K$1006)),FALSE),TRUE))))</f>
        <v>0.0</v>
      </c>
      <c r="L213">
        <f>IF(Datos!L213="",0,IF(AND(L$1008&lt;&gt;"",Datos!L213=L$1008),0,IF(L$1004=0,0,1-CHOOSE(L$1004,IF(ISNUMBER(Datos!L213),AND(OR(L$1005="",Datos!L213&gt;=L$1005),OR(L$1006="",Datos!L213&lt;=L$1006)),FALSE),IF(ISNUMBER(Datos!L213),AND(Datos!L213=INT(Datos!L213),AND(OR(L$1005="",Datos!L213&gt;=L$1005),OR(L$1006="",Datos!L213&lt;=L$1006))),FALSE),OR(ISNUMBER(FIND(";"&amp;UPPER(TRIM(Datos!L213&amp;""))&amp;"=",L$1007)),ISNUMBER(FIND(";"&amp;UPPER(TRIM(Datos!L213&amp;""))&amp;";",L$1007))),OR(UPPER(TRIM(Datos!L213&amp;""))="SÍ",UPPER(TRIM(Datos!L213&amp;""))="SI",UPPER(TRIM(Datos!L213&amp;""))="NO"),IF(ISNUMBER(Datos!L213),AND(OR(L$1005="",Datos!L213&gt;=L$1005),OR(L$1006="",Datos!L213&lt;=L$1006)),FALSE),TRUE))))</f>
        <v>0.0</v>
      </c>
      <c r="M213">
        <f>IF(Datos!M213="",0,IF(AND(M$1008&lt;&gt;"",Datos!M213=M$1008),0,IF(M$1004=0,0,1-CHOOSE(M$1004,IF(ISNUMBER(Datos!M213),AND(OR(M$1005="",Datos!M213&gt;=M$1005),OR(M$1006="",Datos!M213&lt;=M$1006)),FALSE),IF(ISNUMBER(Datos!M213),AND(Datos!M213=INT(Datos!M213),AND(OR(M$1005="",Datos!M213&gt;=M$1005),OR(M$1006="",Datos!M213&lt;=M$1006))),FALSE),OR(ISNUMBER(FIND(";"&amp;UPPER(TRIM(Datos!M213&amp;""))&amp;"=",M$1007)),ISNUMBER(FIND(";"&amp;UPPER(TRIM(Datos!M213&amp;""))&amp;";",M$1007))),OR(UPPER(TRIM(Datos!M213&amp;""))="SÍ",UPPER(TRIM(Datos!M213&amp;""))="SI",UPPER(TRIM(Datos!M213&amp;""))="NO"),IF(ISNUMBER(Datos!M213),AND(OR(M$1005="",Datos!M213&gt;=M$1005),OR(M$1006="",Datos!M213&lt;=M$1006)),FALSE),TRUE))))</f>
        <v>0.0</v>
      </c>
      <c r="N213">
        <f>IF(Datos!N213="",0,IF(AND(N$1008&lt;&gt;"",Datos!N213=N$1008),0,IF(N$1004=0,0,1-CHOOSE(N$1004,IF(ISNUMBER(Datos!N213),AND(OR(N$1005="",Datos!N213&gt;=N$1005),OR(N$1006="",Datos!N213&lt;=N$1006)),FALSE),IF(ISNUMBER(Datos!N213),AND(Datos!N213=INT(Datos!N213),AND(OR(N$1005="",Datos!N213&gt;=N$1005),OR(N$1006="",Datos!N213&lt;=N$1006))),FALSE),OR(ISNUMBER(FIND(";"&amp;UPPER(TRIM(Datos!N213&amp;""))&amp;"=",N$1007)),ISNUMBER(FIND(";"&amp;UPPER(TRIM(Datos!N213&amp;""))&amp;";",N$1007))),OR(UPPER(TRIM(Datos!N213&amp;""))="SÍ",UPPER(TRIM(Datos!N213&amp;""))="SI",UPPER(TRIM(Datos!N213&amp;""))="NO"),IF(ISNUMBER(Datos!N213),AND(OR(N$1005="",Datos!N213&gt;=N$1005),OR(N$1006="",Datos!N213&lt;=N$1006)),FALSE),TRUE))))</f>
        <v>0.0</v>
      </c>
      <c r="O213">
        <f>IF(Datos!O213="",0,IF(AND(O$1008&lt;&gt;"",Datos!O213=O$1008),0,IF(O$1004=0,0,1-CHOOSE(O$1004,IF(ISNUMBER(Datos!O213),AND(OR(O$1005="",Datos!O213&gt;=O$1005),OR(O$1006="",Datos!O213&lt;=O$1006)),FALSE),IF(ISNUMBER(Datos!O213),AND(Datos!O213=INT(Datos!O213),AND(OR(O$1005="",Datos!O213&gt;=O$1005),OR(O$1006="",Datos!O213&lt;=O$1006))),FALSE),OR(ISNUMBER(FIND(";"&amp;UPPER(TRIM(Datos!O213&amp;""))&amp;"=",O$1007)),ISNUMBER(FIND(";"&amp;UPPER(TRIM(Datos!O213&amp;""))&amp;";",O$1007))),OR(UPPER(TRIM(Datos!O213&amp;""))="SÍ",UPPER(TRIM(Datos!O213&amp;""))="SI",UPPER(TRIM(Datos!O213&amp;""))="NO"),IF(ISNUMBER(Datos!O213),AND(OR(O$1005="",Datos!O213&gt;=O$1005),OR(O$1006="",Datos!O213&lt;=O$1006)),FALSE),TRUE))))</f>
        <v>0.0</v>
      </c>
      <c r="P213">
        <f>IF(Datos!P213="",0,IF(AND(P$1008&lt;&gt;"",Datos!P213=P$1008),0,IF(P$1004=0,0,1-CHOOSE(P$1004,IF(ISNUMBER(Datos!P213),AND(OR(P$1005="",Datos!P213&gt;=P$1005),OR(P$1006="",Datos!P213&lt;=P$1006)),FALSE),IF(ISNUMBER(Datos!P213),AND(Datos!P213=INT(Datos!P213),AND(OR(P$1005="",Datos!P213&gt;=P$1005),OR(P$1006="",Datos!P213&lt;=P$1006))),FALSE),OR(ISNUMBER(FIND(";"&amp;UPPER(TRIM(Datos!P213&amp;""))&amp;"=",P$1007)),ISNUMBER(FIND(";"&amp;UPPER(TRIM(Datos!P213&amp;""))&amp;";",P$1007))),OR(UPPER(TRIM(Datos!P213&amp;""))="SÍ",UPPER(TRIM(Datos!P213&amp;""))="SI",UPPER(TRIM(Datos!P213&amp;""))="NO"),IF(ISNUMBER(Datos!P213),AND(OR(P$1005="",Datos!P213&gt;=P$1005),OR(P$1006="",Datos!P213&lt;=P$1006)),FALSE),TRUE))))</f>
        <v>0.0</v>
      </c>
      <c r="Q213">
        <f>IF(Datos!Q213="",0,IF(AND(Q$1008&lt;&gt;"",Datos!Q213=Q$1008),0,IF(Q$1004=0,0,1-CHOOSE(Q$1004,IF(ISNUMBER(Datos!Q213),AND(OR(Q$1005="",Datos!Q213&gt;=Q$1005),OR(Q$1006="",Datos!Q213&lt;=Q$1006)),FALSE),IF(ISNUMBER(Datos!Q213),AND(Datos!Q213=INT(Datos!Q213),AND(OR(Q$1005="",Datos!Q213&gt;=Q$1005),OR(Q$1006="",Datos!Q213&lt;=Q$1006))),FALSE),OR(ISNUMBER(FIND(";"&amp;UPPER(TRIM(Datos!Q213&amp;""))&amp;"=",Q$1007)),ISNUMBER(FIND(";"&amp;UPPER(TRIM(Datos!Q213&amp;""))&amp;";",Q$1007))),OR(UPPER(TRIM(Datos!Q213&amp;""))="SÍ",UPPER(TRIM(Datos!Q213&amp;""))="SI",UPPER(TRIM(Datos!Q213&amp;""))="NO"),IF(ISNUMBER(Datos!Q213),AND(OR(Q$1005="",Datos!Q213&gt;=Q$1005),OR(Q$1006="",Datos!Q213&lt;=Q$1006)),FALSE),TRUE))))</f>
        <v>0.0</v>
      </c>
      <c r="R213">
        <f>IF(Datos!R213="",0,IF(AND(R$1008&lt;&gt;"",Datos!R213=R$1008),0,IF(R$1004=0,0,1-CHOOSE(R$1004,IF(ISNUMBER(Datos!R213),AND(OR(R$1005="",Datos!R213&gt;=R$1005),OR(R$1006="",Datos!R213&lt;=R$1006)),FALSE),IF(ISNUMBER(Datos!R213),AND(Datos!R213=INT(Datos!R213),AND(OR(R$1005="",Datos!R213&gt;=R$1005),OR(R$1006="",Datos!R213&lt;=R$1006))),FALSE),OR(ISNUMBER(FIND(";"&amp;UPPER(TRIM(Datos!R213&amp;""))&amp;"=",R$1007)),ISNUMBER(FIND(";"&amp;UPPER(TRIM(Datos!R213&amp;""))&amp;";",R$1007))),OR(UPPER(TRIM(Datos!R213&amp;""))="SÍ",UPPER(TRIM(Datos!R213&amp;""))="SI",UPPER(TRIM(Datos!R213&amp;""))="NO"),IF(ISNUMBER(Datos!R213),AND(OR(R$1005="",Datos!R213&gt;=R$1005),OR(R$1006="",Datos!R213&lt;=R$1006)),FALSE),TRUE))))</f>
        <v>0.0</v>
      </c>
      <c r="S213">
        <f>IF(Datos!S213="",0,IF(AND(S$1008&lt;&gt;"",Datos!S213=S$1008),0,IF(S$1004=0,0,1-CHOOSE(S$1004,IF(ISNUMBER(Datos!S213),AND(OR(S$1005="",Datos!S213&gt;=S$1005),OR(S$1006="",Datos!S213&lt;=S$1006)),FALSE),IF(ISNUMBER(Datos!S213),AND(Datos!S213=INT(Datos!S213),AND(OR(S$1005="",Datos!S213&gt;=S$1005),OR(S$1006="",Datos!S213&lt;=S$1006))),FALSE),OR(ISNUMBER(FIND(";"&amp;UPPER(TRIM(Datos!S213&amp;""))&amp;"=",S$1007)),ISNUMBER(FIND(";"&amp;UPPER(TRIM(Datos!S213&amp;""))&amp;";",S$1007))),OR(UPPER(TRIM(Datos!S213&amp;""))="SÍ",UPPER(TRIM(Datos!S213&amp;""))="SI",UPPER(TRIM(Datos!S213&amp;""))="NO"),IF(ISNUMBER(Datos!S213),AND(OR(S$1005="",Datos!S213&gt;=S$1005),OR(S$1006="",Datos!S213&lt;=S$1006)),FALSE),TRUE))))</f>
        <v>0.0</v>
      </c>
      <c r="T213">
        <f>IF(Datos!T213="",0,IF(AND(T$1008&lt;&gt;"",Datos!T213=T$1008),0,IF(T$1004=0,0,1-CHOOSE(T$1004,IF(ISNUMBER(Datos!T213),AND(OR(T$1005="",Datos!T213&gt;=T$1005),OR(T$1006="",Datos!T213&lt;=T$1006)),FALSE),IF(ISNUMBER(Datos!T213),AND(Datos!T213=INT(Datos!T213),AND(OR(T$1005="",Datos!T213&gt;=T$1005),OR(T$1006="",Datos!T213&lt;=T$1006))),FALSE),OR(ISNUMBER(FIND(";"&amp;UPPER(TRIM(Datos!T213&amp;""))&amp;"=",T$1007)),ISNUMBER(FIND(";"&amp;UPPER(TRIM(Datos!T213&amp;""))&amp;";",T$1007))),OR(UPPER(TRIM(Datos!T213&amp;""))="SÍ",UPPER(TRIM(Datos!T213&amp;""))="SI",UPPER(TRIM(Datos!T213&amp;""))="NO"),IF(ISNUMBER(Datos!T213),AND(OR(T$1005="",Datos!T213&gt;=T$1005),OR(T$1006="",Datos!T213&lt;=T$1006)),FALSE),TRUE))))</f>
        <v>0.0</v>
      </c>
      <c r="U213">
        <f>IF(Datos!U213="",0,IF(AND(U$1008&lt;&gt;"",Datos!U213=U$1008),0,IF(U$1004=0,0,1-CHOOSE(U$1004,IF(ISNUMBER(Datos!U213),AND(OR(U$1005="",Datos!U213&gt;=U$1005),OR(U$1006="",Datos!U213&lt;=U$1006)),FALSE),IF(ISNUMBER(Datos!U213),AND(Datos!U213=INT(Datos!U213),AND(OR(U$1005="",Datos!U213&gt;=U$1005),OR(U$1006="",Datos!U213&lt;=U$1006))),FALSE),OR(ISNUMBER(FIND(";"&amp;UPPER(TRIM(Datos!U213&amp;""))&amp;"=",U$1007)),ISNUMBER(FIND(";"&amp;UPPER(TRIM(Datos!U213&amp;""))&amp;";",U$1007))),OR(UPPER(TRIM(Datos!U213&amp;""))="SÍ",UPPER(TRIM(Datos!U213&amp;""))="SI",UPPER(TRIM(Datos!U213&amp;""))="NO"),IF(ISNUMBER(Datos!U213),AND(OR(U$1005="",Datos!U213&gt;=U$1005),OR(U$1006="",Datos!U213&lt;=U$1006)),FALSE),TRUE))))</f>
        <v>0.0</v>
      </c>
      <c r="V213">
        <f>IF(Datos!V213="",0,IF(AND(V$1008&lt;&gt;"",Datos!V213=V$1008),0,IF(V$1004=0,0,1-CHOOSE(V$1004,IF(ISNUMBER(Datos!V213),AND(OR(V$1005="",Datos!V213&gt;=V$1005),OR(V$1006="",Datos!V213&lt;=V$1006)),FALSE),IF(ISNUMBER(Datos!V213),AND(Datos!V213=INT(Datos!V213),AND(OR(V$1005="",Datos!V213&gt;=V$1005),OR(V$1006="",Datos!V213&lt;=V$1006))),FALSE),OR(ISNUMBER(FIND(";"&amp;UPPER(TRIM(Datos!V213&amp;""))&amp;"=",V$1007)),ISNUMBER(FIND(";"&amp;UPPER(TRIM(Datos!V213&amp;""))&amp;";",V$1007))),OR(UPPER(TRIM(Datos!V213&amp;""))="SÍ",UPPER(TRIM(Datos!V213&amp;""))="SI",UPPER(TRIM(Datos!V213&amp;""))="NO"),IF(ISNUMBER(Datos!V213),AND(OR(V$1005="",Datos!V213&gt;=V$1005),OR(V$1006="",Datos!V213&lt;=V$1006)),FALSE),TRUE))))</f>
        <v>0.0</v>
      </c>
      <c r="W213">
        <f>IF(Datos!W213="",0,IF(AND(W$1008&lt;&gt;"",Datos!W213=W$1008),0,IF(W$1004=0,0,1-CHOOSE(W$1004,IF(ISNUMBER(Datos!W213),AND(OR(W$1005="",Datos!W213&gt;=W$1005),OR(W$1006="",Datos!W213&lt;=W$1006)),FALSE),IF(ISNUMBER(Datos!W213),AND(Datos!W213=INT(Datos!W213),AND(OR(W$1005="",Datos!W213&gt;=W$1005),OR(W$1006="",Datos!W213&lt;=W$1006))),FALSE),OR(ISNUMBER(FIND(";"&amp;UPPER(TRIM(Datos!W213&amp;""))&amp;"=",W$1007)),ISNUMBER(FIND(";"&amp;UPPER(TRIM(Datos!W213&amp;""))&amp;";",W$1007))),OR(UPPER(TRIM(Datos!W213&amp;""))="SÍ",UPPER(TRIM(Datos!W213&amp;""))="SI",UPPER(TRIM(Datos!W213&amp;""))="NO"),IF(ISNUMBER(Datos!W213),AND(OR(W$1005="",Datos!W213&gt;=W$1005),OR(W$1006="",Datos!W213&lt;=W$1006)),FALSE),TRUE))))</f>
        <v>0.0</v>
      </c>
      <c r="X213">
        <f>IF(Datos!X213="",0,IF(AND(X$1008&lt;&gt;"",Datos!X213=X$1008),0,IF(X$1004=0,0,1-CHOOSE(X$1004,IF(ISNUMBER(Datos!X213),AND(OR(X$1005="",Datos!X213&gt;=X$1005),OR(X$1006="",Datos!X213&lt;=X$1006)),FALSE),IF(ISNUMBER(Datos!X213),AND(Datos!X213=INT(Datos!X213),AND(OR(X$1005="",Datos!X213&gt;=X$1005),OR(X$1006="",Datos!X213&lt;=X$1006))),FALSE),OR(ISNUMBER(FIND(";"&amp;UPPER(TRIM(Datos!X213&amp;""))&amp;"=",X$1007)),ISNUMBER(FIND(";"&amp;UPPER(TRIM(Datos!X213&amp;""))&amp;";",X$1007))),OR(UPPER(TRIM(Datos!X213&amp;""))="SÍ",UPPER(TRIM(Datos!X213&amp;""))="SI",UPPER(TRIM(Datos!X213&amp;""))="NO"),IF(ISNUMBER(Datos!X213),AND(OR(X$1005="",Datos!X213&gt;=X$1005),OR(X$1006="",Datos!X213&lt;=X$1006)),FALSE),TRUE))))</f>
        <v>0.0</v>
      </c>
      <c r="Y213">
        <f>IF(Datos!Y213="",0,IF(AND(Y$1008&lt;&gt;"",Datos!Y213=Y$1008),0,IF(Y$1004=0,0,1-CHOOSE(Y$1004,IF(ISNUMBER(Datos!Y213),AND(OR(Y$1005="",Datos!Y213&gt;=Y$1005),OR(Y$1006="",Datos!Y213&lt;=Y$1006)),FALSE),IF(ISNUMBER(Datos!Y213),AND(Datos!Y213=INT(Datos!Y213),AND(OR(Y$1005="",Datos!Y213&gt;=Y$1005),OR(Y$1006="",Datos!Y213&lt;=Y$1006))),FALSE),OR(ISNUMBER(FIND(";"&amp;UPPER(TRIM(Datos!Y213&amp;""))&amp;"=",Y$1007)),ISNUMBER(FIND(";"&amp;UPPER(TRIM(Datos!Y213&amp;""))&amp;";",Y$1007))),OR(UPPER(TRIM(Datos!Y213&amp;""))="SÍ",UPPER(TRIM(Datos!Y213&amp;""))="SI",UPPER(TRIM(Datos!Y213&amp;""))="NO"),IF(ISNUMBER(Datos!Y213),AND(OR(Y$1005="",Datos!Y213&gt;=Y$1005),OR(Y$1006="",Datos!Y213&lt;=Y$1006)),FALSE),TRUE))))</f>
        <v>0.0</v>
      </c>
      <c r="Z213">
        <f>IF(Datos!Z213="",0,IF(AND(Z$1008&lt;&gt;"",Datos!Z213=Z$1008),0,IF(Z$1004=0,0,1-CHOOSE(Z$1004,IF(ISNUMBER(Datos!Z213),AND(OR(Z$1005="",Datos!Z213&gt;=Z$1005),OR(Z$1006="",Datos!Z213&lt;=Z$1006)),FALSE),IF(ISNUMBER(Datos!Z213),AND(Datos!Z213=INT(Datos!Z213),AND(OR(Z$1005="",Datos!Z213&gt;=Z$1005),OR(Z$1006="",Datos!Z213&lt;=Z$1006))),FALSE),OR(ISNUMBER(FIND(";"&amp;UPPER(TRIM(Datos!Z213&amp;""))&amp;"=",Z$1007)),ISNUMBER(FIND(";"&amp;UPPER(TRIM(Datos!Z213&amp;""))&amp;";",Z$1007))),OR(UPPER(TRIM(Datos!Z213&amp;""))="SÍ",UPPER(TRIM(Datos!Z213&amp;""))="SI",UPPER(TRIM(Datos!Z213&amp;""))="NO"),IF(ISNUMBER(Datos!Z213),AND(OR(Z$1005="",Datos!Z213&gt;=Z$1005),OR(Z$1006="",Datos!Z213&lt;=Z$1006)),FALSE),TRUE))))</f>
        <v>0.0</v>
      </c>
      <c r="AA213">
        <f>IF(Datos!AA213="",0,IF(AND(AA$1008&lt;&gt;"",Datos!AA213=AA$1008),0,IF(AA$1004=0,0,1-CHOOSE(AA$1004,IF(ISNUMBER(Datos!AA213),AND(OR(AA$1005="",Datos!AA213&gt;=AA$1005),OR(AA$1006="",Datos!AA213&lt;=AA$1006)),FALSE),IF(ISNUMBER(Datos!AA213),AND(Datos!AA213=INT(Datos!AA213),AND(OR(AA$1005="",Datos!AA213&gt;=AA$1005),OR(AA$1006="",Datos!AA213&lt;=AA$1006))),FALSE),OR(ISNUMBER(FIND(";"&amp;UPPER(TRIM(Datos!AA213&amp;""))&amp;"=",AA$1007)),ISNUMBER(FIND(";"&amp;UPPER(TRIM(Datos!AA213&amp;""))&amp;";",AA$1007))),OR(UPPER(TRIM(Datos!AA213&amp;""))="SÍ",UPPER(TRIM(Datos!AA213&amp;""))="SI",UPPER(TRIM(Datos!AA213&amp;""))="NO"),IF(ISNUMBER(Datos!AA213),AND(OR(AA$1005="",Datos!AA213&gt;=AA$1005),OR(AA$1006="",Datos!AA213&lt;=AA$1006)),FALSE),TRUE))))</f>
        <v>0.0</v>
      </c>
      <c r="AB213">
        <f>IF(Datos!AB213="",0,IF(AND(AB$1008&lt;&gt;"",Datos!AB213=AB$1008),0,IF(AB$1004=0,0,1-CHOOSE(AB$1004,IF(ISNUMBER(Datos!AB213),AND(OR(AB$1005="",Datos!AB213&gt;=AB$1005),OR(AB$1006="",Datos!AB213&lt;=AB$1006)),FALSE),IF(ISNUMBER(Datos!AB213),AND(Datos!AB213=INT(Datos!AB213),AND(OR(AB$1005="",Datos!AB213&gt;=AB$1005),OR(AB$1006="",Datos!AB213&lt;=AB$1006))),FALSE),OR(ISNUMBER(FIND(";"&amp;UPPER(TRIM(Datos!AB213&amp;""))&amp;"=",AB$1007)),ISNUMBER(FIND(";"&amp;UPPER(TRIM(Datos!AB213&amp;""))&amp;";",AB$1007))),OR(UPPER(TRIM(Datos!AB213&amp;""))="SÍ",UPPER(TRIM(Datos!AB213&amp;""))="SI",UPPER(TRIM(Datos!AB213&amp;""))="NO"),IF(ISNUMBER(Datos!AB213),AND(OR(AB$1005="",Datos!AB213&gt;=AB$1005),OR(AB$1006="",Datos!AB213&lt;=AB$1006)),FALSE),TRUE))))</f>
        <v>0.0</v>
      </c>
      <c r="AC213">
        <f>IF(Datos!AC213="",0,IF(AND(AC$1008&lt;&gt;"",Datos!AC213=AC$1008),0,IF(AC$1004=0,0,1-CHOOSE(AC$1004,IF(ISNUMBER(Datos!AC213),AND(OR(AC$1005="",Datos!AC213&gt;=AC$1005),OR(AC$1006="",Datos!AC213&lt;=AC$1006)),FALSE),IF(ISNUMBER(Datos!AC213),AND(Datos!AC213=INT(Datos!AC213),AND(OR(AC$1005="",Datos!AC213&gt;=AC$1005),OR(AC$1006="",Datos!AC213&lt;=AC$1006))),FALSE),OR(ISNUMBER(FIND(";"&amp;UPPER(TRIM(Datos!AC213&amp;""))&amp;"=",AC$1007)),ISNUMBER(FIND(";"&amp;UPPER(TRIM(Datos!AC213&amp;""))&amp;";",AC$1007))),OR(UPPER(TRIM(Datos!AC213&amp;""))="SÍ",UPPER(TRIM(Datos!AC213&amp;""))="SI",UPPER(TRIM(Datos!AC213&amp;""))="NO"),IF(ISNUMBER(Datos!AC213),AND(OR(AC$1005="",Datos!AC213&gt;=AC$1005),OR(AC$1006="",Datos!AC213&lt;=AC$1006)),FALSE),TRUE))))</f>
        <v>0.0</v>
      </c>
      <c r="AD213">
        <f>IF(Datos!AD213="",0,IF(AND(AD$1008&lt;&gt;"",Datos!AD213=AD$1008),0,IF(AD$1004=0,0,1-CHOOSE(AD$1004,IF(ISNUMBER(Datos!AD213),AND(OR(AD$1005="",Datos!AD213&gt;=AD$1005),OR(AD$1006="",Datos!AD213&lt;=AD$1006)),FALSE),IF(ISNUMBER(Datos!AD213),AND(Datos!AD213=INT(Datos!AD213),AND(OR(AD$1005="",Datos!AD213&gt;=AD$1005),OR(AD$1006="",Datos!AD213&lt;=AD$1006))),FALSE),OR(ISNUMBER(FIND(";"&amp;UPPER(TRIM(Datos!AD213&amp;""))&amp;"=",AD$1007)),ISNUMBER(FIND(";"&amp;UPPER(TRIM(Datos!AD213&amp;""))&amp;";",AD$1007))),OR(UPPER(TRIM(Datos!AD213&amp;""))="SÍ",UPPER(TRIM(Datos!AD213&amp;""))="SI",UPPER(TRIM(Datos!AD213&amp;""))="NO"),IF(ISNUMBER(Datos!AD213),AND(OR(AD$1005="",Datos!AD213&gt;=AD$1005),OR(AD$1006="",Datos!AD213&lt;=AD$1006)),FALSE),TRUE))))</f>
        <v>0.0</v>
      </c>
      <c r="AE213">
        <f>IF(Datos!AE213="",0,IF(AND(AE$1008&lt;&gt;"",Datos!AE213=AE$1008),0,IF(AE$1004=0,0,1-CHOOSE(AE$1004,IF(ISNUMBER(Datos!AE213),AND(OR(AE$1005="",Datos!AE213&gt;=AE$1005),OR(AE$1006="",Datos!AE213&lt;=AE$1006)),FALSE),IF(ISNUMBER(Datos!AE213),AND(Datos!AE213=INT(Datos!AE213),AND(OR(AE$1005="",Datos!AE213&gt;=AE$1005),OR(AE$1006="",Datos!AE213&lt;=AE$1006))),FALSE),OR(ISNUMBER(FIND(";"&amp;UPPER(TRIM(Datos!AE213&amp;""))&amp;"=",AE$1007)),ISNUMBER(FIND(";"&amp;UPPER(TRIM(Datos!AE213&amp;""))&amp;";",AE$1007))),OR(UPPER(TRIM(Datos!AE213&amp;""))="SÍ",UPPER(TRIM(Datos!AE213&amp;""))="SI",UPPER(TRIM(Datos!AE213&amp;""))="NO"),IF(ISNUMBER(Datos!AE213),AND(OR(AE$1005="",Datos!AE213&gt;=AE$1005),OR(AE$1006="",Datos!AE213&lt;=AE$1006)),FALSE),TRUE))))</f>
        <v>0.0</v>
      </c>
    </row>
    <row r="214" spans="2:31">
      <c r="B214">
        <f>IF(Datos!B214="",0,IF(AND(B$1008&lt;&gt;"",Datos!B214=B$1008),0,IF(B$1004=0,0,1-CHOOSE(B$1004,IF(ISNUMBER(Datos!B214),AND(OR(B$1005="",Datos!B214&gt;=B$1005),OR(B$1006="",Datos!B214&lt;=B$1006)),FALSE),IF(ISNUMBER(Datos!B214),AND(Datos!B214=INT(Datos!B214),AND(OR(B$1005="",Datos!B214&gt;=B$1005),OR(B$1006="",Datos!B214&lt;=B$1006))),FALSE),OR(ISNUMBER(FIND(";"&amp;UPPER(TRIM(Datos!B214&amp;""))&amp;"=",B$1007)),ISNUMBER(FIND(";"&amp;UPPER(TRIM(Datos!B214&amp;""))&amp;";",B$1007))),OR(UPPER(TRIM(Datos!B214&amp;""))="SÍ",UPPER(TRIM(Datos!B214&amp;""))="SI",UPPER(TRIM(Datos!B214&amp;""))="NO"),IF(ISNUMBER(Datos!B214),AND(OR(B$1005="",Datos!B214&gt;=B$1005),OR(B$1006="",Datos!B214&lt;=B$1006)),FALSE),TRUE))))</f>
        <v>0.0</v>
      </c>
      <c r="C214">
        <f>IF(Datos!C214="",0,IF(AND(C$1008&lt;&gt;"",Datos!C214=C$1008),0,IF(C$1004=0,0,1-CHOOSE(C$1004,IF(ISNUMBER(Datos!C214),AND(OR(C$1005="",Datos!C214&gt;=C$1005),OR(C$1006="",Datos!C214&lt;=C$1006)),FALSE),IF(ISNUMBER(Datos!C214),AND(Datos!C214=INT(Datos!C214),AND(OR(C$1005="",Datos!C214&gt;=C$1005),OR(C$1006="",Datos!C214&lt;=C$1006))),FALSE),OR(ISNUMBER(FIND(";"&amp;UPPER(TRIM(Datos!C214&amp;""))&amp;"=",C$1007)),ISNUMBER(FIND(";"&amp;UPPER(TRIM(Datos!C214&amp;""))&amp;";",C$1007))),OR(UPPER(TRIM(Datos!C214&amp;""))="SÍ",UPPER(TRIM(Datos!C214&amp;""))="SI",UPPER(TRIM(Datos!C214&amp;""))="NO"),IF(ISNUMBER(Datos!C214),AND(OR(C$1005="",Datos!C214&gt;=C$1005),OR(C$1006="",Datos!C214&lt;=C$1006)),FALSE),TRUE))))</f>
        <v>0.0</v>
      </c>
      <c r="D214">
        <f>IF(Datos!D214="",0,IF(AND(D$1008&lt;&gt;"",Datos!D214=D$1008),0,IF(D$1004=0,0,1-CHOOSE(D$1004,IF(ISNUMBER(Datos!D214),AND(OR(D$1005="",Datos!D214&gt;=D$1005),OR(D$1006="",Datos!D214&lt;=D$1006)),FALSE),IF(ISNUMBER(Datos!D214),AND(Datos!D214=INT(Datos!D214),AND(OR(D$1005="",Datos!D214&gt;=D$1005),OR(D$1006="",Datos!D214&lt;=D$1006))),FALSE),OR(ISNUMBER(FIND(";"&amp;UPPER(TRIM(Datos!D214&amp;""))&amp;"=",D$1007)),ISNUMBER(FIND(";"&amp;UPPER(TRIM(Datos!D214&amp;""))&amp;";",D$1007))),OR(UPPER(TRIM(Datos!D214&amp;""))="SÍ",UPPER(TRIM(Datos!D214&amp;""))="SI",UPPER(TRIM(Datos!D214&amp;""))="NO"),IF(ISNUMBER(Datos!D214),AND(OR(D$1005="",Datos!D214&gt;=D$1005),OR(D$1006="",Datos!D214&lt;=D$1006)),FALSE),TRUE))))</f>
        <v>0.0</v>
      </c>
      <c r="E214">
        <f>IF(Datos!E214="",0,IF(AND(E$1008&lt;&gt;"",Datos!E214=E$1008),0,IF(E$1004=0,0,1-CHOOSE(E$1004,IF(ISNUMBER(Datos!E214),AND(OR(E$1005="",Datos!E214&gt;=E$1005),OR(E$1006="",Datos!E214&lt;=E$1006)),FALSE),IF(ISNUMBER(Datos!E214),AND(Datos!E214=INT(Datos!E214),AND(OR(E$1005="",Datos!E214&gt;=E$1005),OR(E$1006="",Datos!E214&lt;=E$1006))),FALSE),OR(ISNUMBER(FIND(";"&amp;UPPER(TRIM(Datos!E214&amp;""))&amp;"=",E$1007)),ISNUMBER(FIND(";"&amp;UPPER(TRIM(Datos!E214&amp;""))&amp;";",E$1007))),OR(UPPER(TRIM(Datos!E214&amp;""))="SÍ",UPPER(TRIM(Datos!E214&amp;""))="SI",UPPER(TRIM(Datos!E214&amp;""))="NO"),IF(ISNUMBER(Datos!E214),AND(OR(E$1005="",Datos!E214&gt;=E$1005),OR(E$1006="",Datos!E214&lt;=E$1006)),FALSE),TRUE))))</f>
        <v>0.0</v>
      </c>
      <c r="F214">
        <f>IF(Datos!F214="",0,IF(AND(F$1008&lt;&gt;"",Datos!F214=F$1008),0,IF(F$1004=0,0,1-CHOOSE(F$1004,IF(ISNUMBER(Datos!F214),AND(OR(F$1005="",Datos!F214&gt;=F$1005),OR(F$1006="",Datos!F214&lt;=F$1006)),FALSE),IF(ISNUMBER(Datos!F214),AND(Datos!F214=INT(Datos!F214),AND(OR(F$1005="",Datos!F214&gt;=F$1005),OR(F$1006="",Datos!F214&lt;=F$1006))),FALSE),OR(ISNUMBER(FIND(";"&amp;UPPER(TRIM(Datos!F214&amp;""))&amp;"=",F$1007)),ISNUMBER(FIND(";"&amp;UPPER(TRIM(Datos!F214&amp;""))&amp;";",F$1007))),OR(UPPER(TRIM(Datos!F214&amp;""))="SÍ",UPPER(TRIM(Datos!F214&amp;""))="SI",UPPER(TRIM(Datos!F214&amp;""))="NO"),IF(ISNUMBER(Datos!F214),AND(OR(F$1005="",Datos!F214&gt;=F$1005),OR(F$1006="",Datos!F214&lt;=F$1006)),FALSE),TRUE))))</f>
        <v>0.0</v>
      </c>
      <c r="G214">
        <f>IF(Datos!G214="",0,IF(AND(G$1008&lt;&gt;"",Datos!G214=G$1008),0,IF(G$1004=0,0,1-CHOOSE(G$1004,IF(ISNUMBER(Datos!G214),AND(OR(G$1005="",Datos!G214&gt;=G$1005),OR(G$1006="",Datos!G214&lt;=G$1006)),FALSE),IF(ISNUMBER(Datos!G214),AND(Datos!G214=INT(Datos!G214),AND(OR(G$1005="",Datos!G214&gt;=G$1005),OR(G$1006="",Datos!G214&lt;=G$1006))),FALSE),OR(ISNUMBER(FIND(";"&amp;UPPER(TRIM(Datos!G214&amp;""))&amp;"=",G$1007)),ISNUMBER(FIND(";"&amp;UPPER(TRIM(Datos!G214&amp;""))&amp;";",G$1007))),OR(UPPER(TRIM(Datos!G214&amp;""))="SÍ",UPPER(TRIM(Datos!G214&amp;""))="SI",UPPER(TRIM(Datos!G214&amp;""))="NO"),IF(ISNUMBER(Datos!G214),AND(OR(G$1005="",Datos!G214&gt;=G$1005),OR(G$1006="",Datos!G214&lt;=G$1006)),FALSE),TRUE))))</f>
        <v>0.0</v>
      </c>
      <c r="H214">
        <f>IF(Datos!H214="",0,IF(AND(H$1008&lt;&gt;"",Datos!H214=H$1008),0,IF(H$1004=0,0,1-CHOOSE(H$1004,IF(ISNUMBER(Datos!H214),AND(OR(H$1005="",Datos!H214&gt;=H$1005),OR(H$1006="",Datos!H214&lt;=H$1006)),FALSE),IF(ISNUMBER(Datos!H214),AND(Datos!H214=INT(Datos!H214),AND(OR(H$1005="",Datos!H214&gt;=H$1005),OR(H$1006="",Datos!H214&lt;=H$1006))),FALSE),OR(ISNUMBER(FIND(";"&amp;UPPER(TRIM(Datos!H214&amp;""))&amp;"=",H$1007)),ISNUMBER(FIND(";"&amp;UPPER(TRIM(Datos!H214&amp;""))&amp;";",H$1007))),OR(UPPER(TRIM(Datos!H214&amp;""))="SÍ",UPPER(TRIM(Datos!H214&amp;""))="SI",UPPER(TRIM(Datos!H214&amp;""))="NO"),IF(ISNUMBER(Datos!H214),AND(OR(H$1005="",Datos!H214&gt;=H$1005),OR(H$1006="",Datos!H214&lt;=H$1006)),FALSE),TRUE))))</f>
        <v>0.0</v>
      </c>
      <c r="I214">
        <f>IF(Datos!I214="",0,IF(AND(I$1008&lt;&gt;"",Datos!I214=I$1008),0,IF(I$1004=0,0,1-CHOOSE(I$1004,IF(ISNUMBER(Datos!I214),AND(OR(I$1005="",Datos!I214&gt;=I$1005),OR(I$1006="",Datos!I214&lt;=I$1006)),FALSE),IF(ISNUMBER(Datos!I214),AND(Datos!I214=INT(Datos!I214),AND(OR(I$1005="",Datos!I214&gt;=I$1005),OR(I$1006="",Datos!I214&lt;=I$1006))),FALSE),OR(ISNUMBER(FIND(";"&amp;UPPER(TRIM(Datos!I214&amp;""))&amp;"=",I$1007)),ISNUMBER(FIND(";"&amp;UPPER(TRIM(Datos!I214&amp;""))&amp;";",I$1007))),OR(UPPER(TRIM(Datos!I214&amp;""))="SÍ",UPPER(TRIM(Datos!I214&amp;""))="SI",UPPER(TRIM(Datos!I214&amp;""))="NO"),IF(ISNUMBER(Datos!I214),AND(OR(I$1005="",Datos!I214&gt;=I$1005),OR(I$1006="",Datos!I214&lt;=I$1006)),FALSE),TRUE))))</f>
        <v>0.0</v>
      </c>
      <c r="J214">
        <f>IF(Datos!J214="",0,IF(AND(J$1008&lt;&gt;"",Datos!J214=J$1008),0,IF(J$1004=0,0,1-CHOOSE(J$1004,IF(ISNUMBER(Datos!J214),AND(OR(J$1005="",Datos!J214&gt;=J$1005),OR(J$1006="",Datos!J214&lt;=J$1006)),FALSE),IF(ISNUMBER(Datos!J214),AND(Datos!J214=INT(Datos!J214),AND(OR(J$1005="",Datos!J214&gt;=J$1005),OR(J$1006="",Datos!J214&lt;=J$1006))),FALSE),OR(ISNUMBER(FIND(";"&amp;UPPER(TRIM(Datos!J214&amp;""))&amp;"=",J$1007)),ISNUMBER(FIND(";"&amp;UPPER(TRIM(Datos!J214&amp;""))&amp;";",J$1007))),OR(UPPER(TRIM(Datos!J214&amp;""))="SÍ",UPPER(TRIM(Datos!J214&amp;""))="SI",UPPER(TRIM(Datos!J214&amp;""))="NO"),IF(ISNUMBER(Datos!J214),AND(OR(J$1005="",Datos!J214&gt;=J$1005),OR(J$1006="",Datos!J214&lt;=J$1006)),FALSE),TRUE))))</f>
        <v>0.0</v>
      </c>
      <c r="K214">
        <f>IF(Datos!K214="",0,IF(AND(K$1008&lt;&gt;"",Datos!K214=K$1008),0,IF(K$1004=0,0,1-CHOOSE(K$1004,IF(ISNUMBER(Datos!K214),AND(OR(K$1005="",Datos!K214&gt;=K$1005),OR(K$1006="",Datos!K214&lt;=K$1006)),FALSE),IF(ISNUMBER(Datos!K214),AND(Datos!K214=INT(Datos!K214),AND(OR(K$1005="",Datos!K214&gt;=K$1005),OR(K$1006="",Datos!K214&lt;=K$1006))),FALSE),OR(ISNUMBER(FIND(";"&amp;UPPER(TRIM(Datos!K214&amp;""))&amp;"=",K$1007)),ISNUMBER(FIND(";"&amp;UPPER(TRIM(Datos!K214&amp;""))&amp;";",K$1007))),OR(UPPER(TRIM(Datos!K214&amp;""))="SÍ",UPPER(TRIM(Datos!K214&amp;""))="SI",UPPER(TRIM(Datos!K214&amp;""))="NO"),IF(ISNUMBER(Datos!K214),AND(OR(K$1005="",Datos!K214&gt;=K$1005),OR(K$1006="",Datos!K214&lt;=K$1006)),FALSE),TRUE))))</f>
        <v>0.0</v>
      </c>
      <c r="L214">
        <f>IF(Datos!L214="",0,IF(AND(L$1008&lt;&gt;"",Datos!L214=L$1008),0,IF(L$1004=0,0,1-CHOOSE(L$1004,IF(ISNUMBER(Datos!L214),AND(OR(L$1005="",Datos!L214&gt;=L$1005),OR(L$1006="",Datos!L214&lt;=L$1006)),FALSE),IF(ISNUMBER(Datos!L214),AND(Datos!L214=INT(Datos!L214),AND(OR(L$1005="",Datos!L214&gt;=L$1005),OR(L$1006="",Datos!L214&lt;=L$1006))),FALSE),OR(ISNUMBER(FIND(";"&amp;UPPER(TRIM(Datos!L214&amp;""))&amp;"=",L$1007)),ISNUMBER(FIND(";"&amp;UPPER(TRIM(Datos!L214&amp;""))&amp;";",L$1007))),OR(UPPER(TRIM(Datos!L214&amp;""))="SÍ",UPPER(TRIM(Datos!L214&amp;""))="SI",UPPER(TRIM(Datos!L214&amp;""))="NO"),IF(ISNUMBER(Datos!L214),AND(OR(L$1005="",Datos!L214&gt;=L$1005),OR(L$1006="",Datos!L214&lt;=L$1006)),FALSE),TRUE))))</f>
        <v>0.0</v>
      </c>
      <c r="M214">
        <f>IF(Datos!M214="",0,IF(AND(M$1008&lt;&gt;"",Datos!M214=M$1008),0,IF(M$1004=0,0,1-CHOOSE(M$1004,IF(ISNUMBER(Datos!M214),AND(OR(M$1005="",Datos!M214&gt;=M$1005),OR(M$1006="",Datos!M214&lt;=M$1006)),FALSE),IF(ISNUMBER(Datos!M214),AND(Datos!M214=INT(Datos!M214),AND(OR(M$1005="",Datos!M214&gt;=M$1005),OR(M$1006="",Datos!M214&lt;=M$1006))),FALSE),OR(ISNUMBER(FIND(";"&amp;UPPER(TRIM(Datos!M214&amp;""))&amp;"=",M$1007)),ISNUMBER(FIND(";"&amp;UPPER(TRIM(Datos!M214&amp;""))&amp;";",M$1007))),OR(UPPER(TRIM(Datos!M214&amp;""))="SÍ",UPPER(TRIM(Datos!M214&amp;""))="SI",UPPER(TRIM(Datos!M214&amp;""))="NO"),IF(ISNUMBER(Datos!M214),AND(OR(M$1005="",Datos!M214&gt;=M$1005),OR(M$1006="",Datos!M214&lt;=M$1006)),FALSE),TRUE))))</f>
        <v>0.0</v>
      </c>
      <c r="N214">
        <f>IF(Datos!N214="",0,IF(AND(N$1008&lt;&gt;"",Datos!N214=N$1008),0,IF(N$1004=0,0,1-CHOOSE(N$1004,IF(ISNUMBER(Datos!N214),AND(OR(N$1005="",Datos!N214&gt;=N$1005),OR(N$1006="",Datos!N214&lt;=N$1006)),FALSE),IF(ISNUMBER(Datos!N214),AND(Datos!N214=INT(Datos!N214),AND(OR(N$1005="",Datos!N214&gt;=N$1005),OR(N$1006="",Datos!N214&lt;=N$1006))),FALSE),OR(ISNUMBER(FIND(";"&amp;UPPER(TRIM(Datos!N214&amp;""))&amp;"=",N$1007)),ISNUMBER(FIND(";"&amp;UPPER(TRIM(Datos!N214&amp;""))&amp;";",N$1007))),OR(UPPER(TRIM(Datos!N214&amp;""))="SÍ",UPPER(TRIM(Datos!N214&amp;""))="SI",UPPER(TRIM(Datos!N214&amp;""))="NO"),IF(ISNUMBER(Datos!N214),AND(OR(N$1005="",Datos!N214&gt;=N$1005),OR(N$1006="",Datos!N214&lt;=N$1006)),FALSE),TRUE))))</f>
        <v>0.0</v>
      </c>
      <c r="O214">
        <f>IF(Datos!O214="",0,IF(AND(O$1008&lt;&gt;"",Datos!O214=O$1008),0,IF(O$1004=0,0,1-CHOOSE(O$1004,IF(ISNUMBER(Datos!O214),AND(OR(O$1005="",Datos!O214&gt;=O$1005),OR(O$1006="",Datos!O214&lt;=O$1006)),FALSE),IF(ISNUMBER(Datos!O214),AND(Datos!O214=INT(Datos!O214),AND(OR(O$1005="",Datos!O214&gt;=O$1005),OR(O$1006="",Datos!O214&lt;=O$1006))),FALSE),OR(ISNUMBER(FIND(";"&amp;UPPER(TRIM(Datos!O214&amp;""))&amp;"=",O$1007)),ISNUMBER(FIND(";"&amp;UPPER(TRIM(Datos!O214&amp;""))&amp;";",O$1007))),OR(UPPER(TRIM(Datos!O214&amp;""))="SÍ",UPPER(TRIM(Datos!O214&amp;""))="SI",UPPER(TRIM(Datos!O214&amp;""))="NO"),IF(ISNUMBER(Datos!O214),AND(OR(O$1005="",Datos!O214&gt;=O$1005),OR(O$1006="",Datos!O214&lt;=O$1006)),FALSE),TRUE))))</f>
        <v>0.0</v>
      </c>
      <c r="P214">
        <f>IF(Datos!P214="",0,IF(AND(P$1008&lt;&gt;"",Datos!P214=P$1008),0,IF(P$1004=0,0,1-CHOOSE(P$1004,IF(ISNUMBER(Datos!P214),AND(OR(P$1005="",Datos!P214&gt;=P$1005),OR(P$1006="",Datos!P214&lt;=P$1006)),FALSE),IF(ISNUMBER(Datos!P214),AND(Datos!P214=INT(Datos!P214),AND(OR(P$1005="",Datos!P214&gt;=P$1005),OR(P$1006="",Datos!P214&lt;=P$1006))),FALSE),OR(ISNUMBER(FIND(";"&amp;UPPER(TRIM(Datos!P214&amp;""))&amp;"=",P$1007)),ISNUMBER(FIND(";"&amp;UPPER(TRIM(Datos!P214&amp;""))&amp;";",P$1007))),OR(UPPER(TRIM(Datos!P214&amp;""))="SÍ",UPPER(TRIM(Datos!P214&amp;""))="SI",UPPER(TRIM(Datos!P214&amp;""))="NO"),IF(ISNUMBER(Datos!P214),AND(OR(P$1005="",Datos!P214&gt;=P$1005),OR(P$1006="",Datos!P214&lt;=P$1006)),FALSE),TRUE))))</f>
        <v>0.0</v>
      </c>
      <c r="Q214">
        <f>IF(Datos!Q214="",0,IF(AND(Q$1008&lt;&gt;"",Datos!Q214=Q$1008),0,IF(Q$1004=0,0,1-CHOOSE(Q$1004,IF(ISNUMBER(Datos!Q214),AND(OR(Q$1005="",Datos!Q214&gt;=Q$1005),OR(Q$1006="",Datos!Q214&lt;=Q$1006)),FALSE),IF(ISNUMBER(Datos!Q214),AND(Datos!Q214=INT(Datos!Q214),AND(OR(Q$1005="",Datos!Q214&gt;=Q$1005),OR(Q$1006="",Datos!Q214&lt;=Q$1006))),FALSE),OR(ISNUMBER(FIND(";"&amp;UPPER(TRIM(Datos!Q214&amp;""))&amp;"=",Q$1007)),ISNUMBER(FIND(";"&amp;UPPER(TRIM(Datos!Q214&amp;""))&amp;";",Q$1007))),OR(UPPER(TRIM(Datos!Q214&amp;""))="SÍ",UPPER(TRIM(Datos!Q214&amp;""))="SI",UPPER(TRIM(Datos!Q214&amp;""))="NO"),IF(ISNUMBER(Datos!Q214),AND(OR(Q$1005="",Datos!Q214&gt;=Q$1005),OR(Q$1006="",Datos!Q214&lt;=Q$1006)),FALSE),TRUE))))</f>
        <v>0.0</v>
      </c>
      <c r="R214">
        <f>IF(Datos!R214="",0,IF(AND(R$1008&lt;&gt;"",Datos!R214=R$1008),0,IF(R$1004=0,0,1-CHOOSE(R$1004,IF(ISNUMBER(Datos!R214),AND(OR(R$1005="",Datos!R214&gt;=R$1005),OR(R$1006="",Datos!R214&lt;=R$1006)),FALSE),IF(ISNUMBER(Datos!R214),AND(Datos!R214=INT(Datos!R214),AND(OR(R$1005="",Datos!R214&gt;=R$1005),OR(R$1006="",Datos!R214&lt;=R$1006))),FALSE),OR(ISNUMBER(FIND(";"&amp;UPPER(TRIM(Datos!R214&amp;""))&amp;"=",R$1007)),ISNUMBER(FIND(";"&amp;UPPER(TRIM(Datos!R214&amp;""))&amp;";",R$1007))),OR(UPPER(TRIM(Datos!R214&amp;""))="SÍ",UPPER(TRIM(Datos!R214&amp;""))="SI",UPPER(TRIM(Datos!R214&amp;""))="NO"),IF(ISNUMBER(Datos!R214),AND(OR(R$1005="",Datos!R214&gt;=R$1005),OR(R$1006="",Datos!R214&lt;=R$1006)),FALSE),TRUE))))</f>
        <v>0.0</v>
      </c>
      <c r="S214">
        <f>IF(Datos!S214="",0,IF(AND(S$1008&lt;&gt;"",Datos!S214=S$1008),0,IF(S$1004=0,0,1-CHOOSE(S$1004,IF(ISNUMBER(Datos!S214),AND(OR(S$1005="",Datos!S214&gt;=S$1005),OR(S$1006="",Datos!S214&lt;=S$1006)),FALSE),IF(ISNUMBER(Datos!S214),AND(Datos!S214=INT(Datos!S214),AND(OR(S$1005="",Datos!S214&gt;=S$1005),OR(S$1006="",Datos!S214&lt;=S$1006))),FALSE),OR(ISNUMBER(FIND(";"&amp;UPPER(TRIM(Datos!S214&amp;""))&amp;"=",S$1007)),ISNUMBER(FIND(";"&amp;UPPER(TRIM(Datos!S214&amp;""))&amp;";",S$1007))),OR(UPPER(TRIM(Datos!S214&amp;""))="SÍ",UPPER(TRIM(Datos!S214&amp;""))="SI",UPPER(TRIM(Datos!S214&amp;""))="NO"),IF(ISNUMBER(Datos!S214),AND(OR(S$1005="",Datos!S214&gt;=S$1005),OR(S$1006="",Datos!S214&lt;=S$1006)),FALSE),TRUE))))</f>
        <v>0.0</v>
      </c>
      <c r="T214">
        <f>IF(Datos!T214="",0,IF(AND(T$1008&lt;&gt;"",Datos!T214=T$1008),0,IF(T$1004=0,0,1-CHOOSE(T$1004,IF(ISNUMBER(Datos!T214),AND(OR(T$1005="",Datos!T214&gt;=T$1005),OR(T$1006="",Datos!T214&lt;=T$1006)),FALSE),IF(ISNUMBER(Datos!T214),AND(Datos!T214=INT(Datos!T214),AND(OR(T$1005="",Datos!T214&gt;=T$1005),OR(T$1006="",Datos!T214&lt;=T$1006))),FALSE),OR(ISNUMBER(FIND(";"&amp;UPPER(TRIM(Datos!T214&amp;""))&amp;"=",T$1007)),ISNUMBER(FIND(";"&amp;UPPER(TRIM(Datos!T214&amp;""))&amp;";",T$1007))),OR(UPPER(TRIM(Datos!T214&amp;""))="SÍ",UPPER(TRIM(Datos!T214&amp;""))="SI",UPPER(TRIM(Datos!T214&amp;""))="NO"),IF(ISNUMBER(Datos!T214),AND(OR(T$1005="",Datos!T214&gt;=T$1005),OR(T$1006="",Datos!T214&lt;=T$1006)),FALSE),TRUE))))</f>
        <v>0.0</v>
      </c>
      <c r="U214">
        <f>IF(Datos!U214="",0,IF(AND(U$1008&lt;&gt;"",Datos!U214=U$1008),0,IF(U$1004=0,0,1-CHOOSE(U$1004,IF(ISNUMBER(Datos!U214),AND(OR(U$1005="",Datos!U214&gt;=U$1005),OR(U$1006="",Datos!U214&lt;=U$1006)),FALSE),IF(ISNUMBER(Datos!U214),AND(Datos!U214=INT(Datos!U214),AND(OR(U$1005="",Datos!U214&gt;=U$1005),OR(U$1006="",Datos!U214&lt;=U$1006))),FALSE),OR(ISNUMBER(FIND(";"&amp;UPPER(TRIM(Datos!U214&amp;""))&amp;"=",U$1007)),ISNUMBER(FIND(";"&amp;UPPER(TRIM(Datos!U214&amp;""))&amp;";",U$1007))),OR(UPPER(TRIM(Datos!U214&amp;""))="SÍ",UPPER(TRIM(Datos!U214&amp;""))="SI",UPPER(TRIM(Datos!U214&amp;""))="NO"),IF(ISNUMBER(Datos!U214),AND(OR(U$1005="",Datos!U214&gt;=U$1005),OR(U$1006="",Datos!U214&lt;=U$1006)),FALSE),TRUE))))</f>
        <v>0.0</v>
      </c>
      <c r="V214">
        <f>IF(Datos!V214="",0,IF(AND(V$1008&lt;&gt;"",Datos!V214=V$1008),0,IF(V$1004=0,0,1-CHOOSE(V$1004,IF(ISNUMBER(Datos!V214),AND(OR(V$1005="",Datos!V214&gt;=V$1005),OR(V$1006="",Datos!V214&lt;=V$1006)),FALSE),IF(ISNUMBER(Datos!V214),AND(Datos!V214=INT(Datos!V214),AND(OR(V$1005="",Datos!V214&gt;=V$1005),OR(V$1006="",Datos!V214&lt;=V$1006))),FALSE),OR(ISNUMBER(FIND(";"&amp;UPPER(TRIM(Datos!V214&amp;""))&amp;"=",V$1007)),ISNUMBER(FIND(";"&amp;UPPER(TRIM(Datos!V214&amp;""))&amp;";",V$1007))),OR(UPPER(TRIM(Datos!V214&amp;""))="SÍ",UPPER(TRIM(Datos!V214&amp;""))="SI",UPPER(TRIM(Datos!V214&amp;""))="NO"),IF(ISNUMBER(Datos!V214),AND(OR(V$1005="",Datos!V214&gt;=V$1005),OR(V$1006="",Datos!V214&lt;=V$1006)),FALSE),TRUE))))</f>
        <v>0.0</v>
      </c>
      <c r="W214">
        <f>IF(Datos!W214="",0,IF(AND(W$1008&lt;&gt;"",Datos!W214=W$1008),0,IF(W$1004=0,0,1-CHOOSE(W$1004,IF(ISNUMBER(Datos!W214),AND(OR(W$1005="",Datos!W214&gt;=W$1005),OR(W$1006="",Datos!W214&lt;=W$1006)),FALSE),IF(ISNUMBER(Datos!W214),AND(Datos!W214=INT(Datos!W214),AND(OR(W$1005="",Datos!W214&gt;=W$1005),OR(W$1006="",Datos!W214&lt;=W$1006))),FALSE),OR(ISNUMBER(FIND(";"&amp;UPPER(TRIM(Datos!W214&amp;""))&amp;"=",W$1007)),ISNUMBER(FIND(";"&amp;UPPER(TRIM(Datos!W214&amp;""))&amp;";",W$1007))),OR(UPPER(TRIM(Datos!W214&amp;""))="SÍ",UPPER(TRIM(Datos!W214&amp;""))="SI",UPPER(TRIM(Datos!W214&amp;""))="NO"),IF(ISNUMBER(Datos!W214),AND(OR(W$1005="",Datos!W214&gt;=W$1005),OR(W$1006="",Datos!W214&lt;=W$1006)),FALSE),TRUE))))</f>
        <v>0.0</v>
      </c>
      <c r="X214">
        <f>IF(Datos!X214="",0,IF(AND(X$1008&lt;&gt;"",Datos!X214=X$1008),0,IF(X$1004=0,0,1-CHOOSE(X$1004,IF(ISNUMBER(Datos!X214),AND(OR(X$1005="",Datos!X214&gt;=X$1005),OR(X$1006="",Datos!X214&lt;=X$1006)),FALSE),IF(ISNUMBER(Datos!X214),AND(Datos!X214=INT(Datos!X214),AND(OR(X$1005="",Datos!X214&gt;=X$1005),OR(X$1006="",Datos!X214&lt;=X$1006))),FALSE),OR(ISNUMBER(FIND(";"&amp;UPPER(TRIM(Datos!X214&amp;""))&amp;"=",X$1007)),ISNUMBER(FIND(";"&amp;UPPER(TRIM(Datos!X214&amp;""))&amp;";",X$1007))),OR(UPPER(TRIM(Datos!X214&amp;""))="SÍ",UPPER(TRIM(Datos!X214&amp;""))="SI",UPPER(TRIM(Datos!X214&amp;""))="NO"),IF(ISNUMBER(Datos!X214),AND(OR(X$1005="",Datos!X214&gt;=X$1005),OR(X$1006="",Datos!X214&lt;=X$1006)),FALSE),TRUE))))</f>
        <v>0.0</v>
      </c>
      <c r="Y214">
        <f>IF(Datos!Y214="",0,IF(AND(Y$1008&lt;&gt;"",Datos!Y214=Y$1008),0,IF(Y$1004=0,0,1-CHOOSE(Y$1004,IF(ISNUMBER(Datos!Y214),AND(OR(Y$1005="",Datos!Y214&gt;=Y$1005),OR(Y$1006="",Datos!Y214&lt;=Y$1006)),FALSE),IF(ISNUMBER(Datos!Y214),AND(Datos!Y214=INT(Datos!Y214),AND(OR(Y$1005="",Datos!Y214&gt;=Y$1005),OR(Y$1006="",Datos!Y214&lt;=Y$1006))),FALSE),OR(ISNUMBER(FIND(";"&amp;UPPER(TRIM(Datos!Y214&amp;""))&amp;"=",Y$1007)),ISNUMBER(FIND(";"&amp;UPPER(TRIM(Datos!Y214&amp;""))&amp;";",Y$1007))),OR(UPPER(TRIM(Datos!Y214&amp;""))="SÍ",UPPER(TRIM(Datos!Y214&amp;""))="SI",UPPER(TRIM(Datos!Y214&amp;""))="NO"),IF(ISNUMBER(Datos!Y214),AND(OR(Y$1005="",Datos!Y214&gt;=Y$1005),OR(Y$1006="",Datos!Y214&lt;=Y$1006)),FALSE),TRUE))))</f>
        <v>0.0</v>
      </c>
      <c r="Z214">
        <f>IF(Datos!Z214="",0,IF(AND(Z$1008&lt;&gt;"",Datos!Z214=Z$1008),0,IF(Z$1004=0,0,1-CHOOSE(Z$1004,IF(ISNUMBER(Datos!Z214),AND(OR(Z$1005="",Datos!Z214&gt;=Z$1005),OR(Z$1006="",Datos!Z214&lt;=Z$1006)),FALSE),IF(ISNUMBER(Datos!Z214),AND(Datos!Z214=INT(Datos!Z214),AND(OR(Z$1005="",Datos!Z214&gt;=Z$1005),OR(Z$1006="",Datos!Z214&lt;=Z$1006))),FALSE),OR(ISNUMBER(FIND(";"&amp;UPPER(TRIM(Datos!Z214&amp;""))&amp;"=",Z$1007)),ISNUMBER(FIND(";"&amp;UPPER(TRIM(Datos!Z214&amp;""))&amp;";",Z$1007))),OR(UPPER(TRIM(Datos!Z214&amp;""))="SÍ",UPPER(TRIM(Datos!Z214&amp;""))="SI",UPPER(TRIM(Datos!Z214&amp;""))="NO"),IF(ISNUMBER(Datos!Z214),AND(OR(Z$1005="",Datos!Z214&gt;=Z$1005),OR(Z$1006="",Datos!Z214&lt;=Z$1006)),FALSE),TRUE))))</f>
        <v>0.0</v>
      </c>
      <c r="AA214">
        <f>IF(Datos!AA214="",0,IF(AND(AA$1008&lt;&gt;"",Datos!AA214=AA$1008),0,IF(AA$1004=0,0,1-CHOOSE(AA$1004,IF(ISNUMBER(Datos!AA214),AND(OR(AA$1005="",Datos!AA214&gt;=AA$1005),OR(AA$1006="",Datos!AA214&lt;=AA$1006)),FALSE),IF(ISNUMBER(Datos!AA214),AND(Datos!AA214=INT(Datos!AA214),AND(OR(AA$1005="",Datos!AA214&gt;=AA$1005),OR(AA$1006="",Datos!AA214&lt;=AA$1006))),FALSE),OR(ISNUMBER(FIND(";"&amp;UPPER(TRIM(Datos!AA214&amp;""))&amp;"=",AA$1007)),ISNUMBER(FIND(";"&amp;UPPER(TRIM(Datos!AA214&amp;""))&amp;";",AA$1007))),OR(UPPER(TRIM(Datos!AA214&amp;""))="SÍ",UPPER(TRIM(Datos!AA214&amp;""))="SI",UPPER(TRIM(Datos!AA214&amp;""))="NO"),IF(ISNUMBER(Datos!AA214),AND(OR(AA$1005="",Datos!AA214&gt;=AA$1005),OR(AA$1006="",Datos!AA214&lt;=AA$1006)),FALSE),TRUE))))</f>
        <v>0.0</v>
      </c>
      <c r="AB214">
        <f>IF(Datos!AB214="",0,IF(AND(AB$1008&lt;&gt;"",Datos!AB214=AB$1008),0,IF(AB$1004=0,0,1-CHOOSE(AB$1004,IF(ISNUMBER(Datos!AB214),AND(OR(AB$1005="",Datos!AB214&gt;=AB$1005),OR(AB$1006="",Datos!AB214&lt;=AB$1006)),FALSE),IF(ISNUMBER(Datos!AB214),AND(Datos!AB214=INT(Datos!AB214),AND(OR(AB$1005="",Datos!AB214&gt;=AB$1005),OR(AB$1006="",Datos!AB214&lt;=AB$1006))),FALSE),OR(ISNUMBER(FIND(";"&amp;UPPER(TRIM(Datos!AB214&amp;""))&amp;"=",AB$1007)),ISNUMBER(FIND(";"&amp;UPPER(TRIM(Datos!AB214&amp;""))&amp;";",AB$1007))),OR(UPPER(TRIM(Datos!AB214&amp;""))="SÍ",UPPER(TRIM(Datos!AB214&amp;""))="SI",UPPER(TRIM(Datos!AB214&amp;""))="NO"),IF(ISNUMBER(Datos!AB214),AND(OR(AB$1005="",Datos!AB214&gt;=AB$1005),OR(AB$1006="",Datos!AB214&lt;=AB$1006)),FALSE),TRUE))))</f>
        <v>0.0</v>
      </c>
      <c r="AC214">
        <f>IF(Datos!AC214="",0,IF(AND(AC$1008&lt;&gt;"",Datos!AC214=AC$1008),0,IF(AC$1004=0,0,1-CHOOSE(AC$1004,IF(ISNUMBER(Datos!AC214),AND(OR(AC$1005="",Datos!AC214&gt;=AC$1005),OR(AC$1006="",Datos!AC214&lt;=AC$1006)),FALSE),IF(ISNUMBER(Datos!AC214),AND(Datos!AC214=INT(Datos!AC214),AND(OR(AC$1005="",Datos!AC214&gt;=AC$1005),OR(AC$1006="",Datos!AC214&lt;=AC$1006))),FALSE),OR(ISNUMBER(FIND(";"&amp;UPPER(TRIM(Datos!AC214&amp;""))&amp;"=",AC$1007)),ISNUMBER(FIND(";"&amp;UPPER(TRIM(Datos!AC214&amp;""))&amp;";",AC$1007))),OR(UPPER(TRIM(Datos!AC214&amp;""))="SÍ",UPPER(TRIM(Datos!AC214&amp;""))="SI",UPPER(TRIM(Datos!AC214&amp;""))="NO"),IF(ISNUMBER(Datos!AC214),AND(OR(AC$1005="",Datos!AC214&gt;=AC$1005),OR(AC$1006="",Datos!AC214&lt;=AC$1006)),FALSE),TRUE))))</f>
        <v>0.0</v>
      </c>
      <c r="AD214">
        <f>IF(Datos!AD214="",0,IF(AND(AD$1008&lt;&gt;"",Datos!AD214=AD$1008),0,IF(AD$1004=0,0,1-CHOOSE(AD$1004,IF(ISNUMBER(Datos!AD214),AND(OR(AD$1005="",Datos!AD214&gt;=AD$1005),OR(AD$1006="",Datos!AD214&lt;=AD$1006)),FALSE),IF(ISNUMBER(Datos!AD214),AND(Datos!AD214=INT(Datos!AD214),AND(OR(AD$1005="",Datos!AD214&gt;=AD$1005),OR(AD$1006="",Datos!AD214&lt;=AD$1006))),FALSE),OR(ISNUMBER(FIND(";"&amp;UPPER(TRIM(Datos!AD214&amp;""))&amp;"=",AD$1007)),ISNUMBER(FIND(";"&amp;UPPER(TRIM(Datos!AD214&amp;""))&amp;";",AD$1007))),OR(UPPER(TRIM(Datos!AD214&amp;""))="SÍ",UPPER(TRIM(Datos!AD214&amp;""))="SI",UPPER(TRIM(Datos!AD214&amp;""))="NO"),IF(ISNUMBER(Datos!AD214),AND(OR(AD$1005="",Datos!AD214&gt;=AD$1005),OR(AD$1006="",Datos!AD214&lt;=AD$1006)),FALSE),TRUE))))</f>
        <v>0.0</v>
      </c>
      <c r="AE214">
        <f>IF(Datos!AE214="",0,IF(AND(AE$1008&lt;&gt;"",Datos!AE214=AE$1008),0,IF(AE$1004=0,0,1-CHOOSE(AE$1004,IF(ISNUMBER(Datos!AE214),AND(OR(AE$1005="",Datos!AE214&gt;=AE$1005),OR(AE$1006="",Datos!AE214&lt;=AE$1006)),FALSE),IF(ISNUMBER(Datos!AE214),AND(Datos!AE214=INT(Datos!AE214),AND(OR(AE$1005="",Datos!AE214&gt;=AE$1005),OR(AE$1006="",Datos!AE214&lt;=AE$1006))),FALSE),OR(ISNUMBER(FIND(";"&amp;UPPER(TRIM(Datos!AE214&amp;""))&amp;"=",AE$1007)),ISNUMBER(FIND(";"&amp;UPPER(TRIM(Datos!AE214&amp;""))&amp;";",AE$1007))),OR(UPPER(TRIM(Datos!AE214&amp;""))="SÍ",UPPER(TRIM(Datos!AE214&amp;""))="SI",UPPER(TRIM(Datos!AE214&amp;""))="NO"),IF(ISNUMBER(Datos!AE214),AND(OR(AE$1005="",Datos!AE214&gt;=AE$1005),OR(AE$1006="",Datos!AE214&lt;=AE$1006)),FALSE),TRUE))))</f>
        <v>0.0</v>
      </c>
    </row>
    <row r="215" spans="2:31">
      <c r="B215">
        <f>IF(Datos!B215="",0,IF(AND(B$1008&lt;&gt;"",Datos!B215=B$1008),0,IF(B$1004=0,0,1-CHOOSE(B$1004,IF(ISNUMBER(Datos!B215),AND(OR(B$1005="",Datos!B215&gt;=B$1005),OR(B$1006="",Datos!B215&lt;=B$1006)),FALSE),IF(ISNUMBER(Datos!B215),AND(Datos!B215=INT(Datos!B215),AND(OR(B$1005="",Datos!B215&gt;=B$1005),OR(B$1006="",Datos!B215&lt;=B$1006))),FALSE),OR(ISNUMBER(FIND(";"&amp;UPPER(TRIM(Datos!B215&amp;""))&amp;"=",B$1007)),ISNUMBER(FIND(";"&amp;UPPER(TRIM(Datos!B215&amp;""))&amp;";",B$1007))),OR(UPPER(TRIM(Datos!B215&amp;""))="SÍ",UPPER(TRIM(Datos!B215&amp;""))="SI",UPPER(TRIM(Datos!B215&amp;""))="NO"),IF(ISNUMBER(Datos!B215),AND(OR(B$1005="",Datos!B215&gt;=B$1005),OR(B$1006="",Datos!B215&lt;=B$1006)),FALSE),TRUE))))</f>
        <v>0.0</v>
      </c>
      <c r="C215">
        <f>IF(Datos!C215="",0,IF(AND(C$1008&lt;&gt;"",Datos!C215=C$1008),0,IF(C$1004=0,0,1-CHOOSE(C$1004,IF(ISNUMBER(Datos!C215),AND(OR(C$1005="",Datos!C215&gt;=C$1005),OR(C$1006="",Datos!C215&lt;=C$1006)),FALSE),IF(ISNUMBER(Datos!C215),AND(Datos!C215=INT(Datos!C215),AND(OR(C$1005="",Datos!C215&gt;=C$1005),OR(C$1006="",Datos!C215&lt;=C$1006))),FALSE),OR(ISNUMBER(FIND(";"&amp;UPPER(TRIM(Datos!C215&amp;""))&amp;"=",C$1007)),ISNUMBER(FIND(";"&amp;UPPER(TRIM(Datos!C215&amp;""))&amp;";",C$1007))),OR(UPPER(TRIM(Datos!C215&amp;""))="SÍ",UPPER(TRIM(Datos!C215&amp;""))="SI",UPPER(TRIM(Datos!C215&amp;""))="NO"),IF(ISNUMBER(Datos!C215),AND(OR(C$1005="",Datos!C215&gt;=C$1005),OR(C$1006="",Datos!C215&lt;=C$1006)),FALSE),TRUE))))</f>
        <v>0.0</v>
      </c>
      <c r="D215">
        <f>IF(Datos!D215="",0,IF(AND(D$1008&lt;&gt;"",Datos!D215=D$1008),0,IF(D$1004=0,0,1-CHOOSE(D$1004,IF(ISNUMBER(Datos!D215),AND(OR(D$1005="",Datos!D215&gt;=D$1005),OR(D$1006="",Datos!D215&lt;=D$1006)),FALSE),IF(ISNUMBER(Datos!D215),AND(Datos!D215=INT(Datos!D215),AND(OR(D$1005="",Datos!D215&gt;=D$1005),OR(D$1006="",Datos!D215&lt;=D$1006))),FALSE),OR(ISNUMBER(FIND(";"&amp;UPPER(TRIM(Datos!D215&amp;""))&amp;"=",D$1007)),ISNUMBER(FIND(";"&amp;UPPER(TRIM(Datos!D215&amp;""))&amp;";",D$1007))),OR(UPPER(TRIM(Datos!D215&amp;""))="SÍ",UPPER(TRIM(Datos!D215&amp;""))="SI",UPPER(TRIM(Datos!D215&amp;""))="NO"),IF(ISNUMBER(Datos!D215),AND(OR(D$1005="",Datos!D215&gt;=D$1005),OR(D$1006="",Datos!D215&lt;=D$1006)),FALSE),TRUE))))</f>
        <v>0.0</v>
      </c>
      <c r="E215">
        <f>IF(Datos!E215="",0,IF(AND(E$1008&lt;&gt;"",Datos!E215=E$1008),0,IF(E$1004=0,0,1-CHOOSE(E$1004,IF(ISNUMBER(Datos!E215),AND(OR(E$1005="",Datos!E215&gt;=E$1005),OR(E$1006="",Datos!E215&lt;=E$1006)),FALSE),IF(ISNUMBER(Datos!E215),AND(Datos!E215=INT(Datos!E215),AND(OR(E$1005="",Datos!E215&gt;=E$1005),OR(E$1006="",Datos!E215&lt;=E$1006))),FALSE),OR(ISNUMBER(FIND(";"&amp;UPPER(TRIM(Datos!E215&amp;""))&amp;"=",E$1007)),ISNUMBER(FIND(";"&amp;UPPER(TRIM(Datos!E215&amp;""))&amp;";",E$1007))),OR(UPPER(TRIM(Datos!E215&amp;""))="SÍ",UPPER(TRIM(Datos!E215&amp;""))="SI",UPPER(TRIM(Datos!E215&amp;""))="NO"),IF(ISNUMBER(Datos!E215),AND(OR(E$1005="",Datos!E215&gt;=E$1005),OR(E$1006="",Datos!E215&lt;=E$1006)),FALSE),TRUE))))</f>
        <v>0.0</v>
      </c>
      <c r="F215">
        <f>IF(Datos!F215="",0,IF(AND(F$1008&lt;&gt;"",Datos!F215=F$1008),0,IF(F$1004=0,0,1-CHOOSE(F$1004,IF(ISNUMBER(Datos!F215),AND(OR(F$1005="",Datos!F215&gt;=F$1005),OR(F$1006="",Datos!F215&lt;=F$1006)),FALSE),IF(ISNUMBER(Datos!F215),AND(Datos!F215=INT(Datos!F215),AND(OR(F$1005="",Datos!F215&gt;=F$1005),OR(F$1006="",Datos!F215&lt;=F$1006))),FALSE),OR(ISNUMBER(FIND(";"&amp;UPPER(TRIM(Datos!F215&amp;""))&amp;"=",F$1007)),ISNUMBER(FIND(";"&amp;UPPER(TRIM(Datos!F215&amp;""))&amp;";",F$1007))),OR(UPPER(TRIM(Datos!F215&amp;""))="SÍ",UPPER(TRIM(Datos!F215&amp;""))="SI",UPPER(TRIM(Datos!F215&amp;""))="NO"),IF(ISNUMBER(Datos!F215),AND(OR(F$1005="",Datos!F215&gt;=F$1005),OR(F$1006="",Datos!F215&lt;=F$1006)),FALSE),TRUE))))</f>
        <v>0.0</v>
      </c>
      <c r="G215">
        <f>IF(Datos!G215="",0,IF(AND(G$1008&lt;&gt;"",Datos!G215=G$1008),0,IF(G$1004=0,0,1-CHOOSE(G$1004,IF(ISNUMBER(Datos!G215),AND(OR(G$1005="",Datos!G215&gt;=G$1005),OR(G$1006="",Datos!G215&lt;=G$1006)),FALSE),IF(ISNUMBER(Datos!G215),AND(Datos!G215=INT(Datos!G215),AND(OR(G$1005="",Datos!G215&gt;=G$1005),OR(G$1006="",Datos!G215&lt;=G$1006))),FALSE),OR(ISNUMBER(FIND(";"&amp;UPPER(TRIM(Datos!G215&amp;""))&amp;"=",G$1007)),ISNUMBER(FIND(";"&amp;UPPER(TRIM(Datos!G215&amp;""))&amp;";",G$1007))),OR(UPPER(TRIM(Datos!G215&amp;""))="SÍ",UPPER(TRIM(Datos!G215&amp;""))="SI",UPPER(TRIM(Datos!G215&amp;""))="NO"),IF(ISNUMBER(Datos!G215),AND(OR(G$1005="",Datos!G215&gt;=G$1005),OR(G$1006="",Datos!G215&lt;=G$1006)),FALSE),TRUE))))</f>
        <v>0.0</v>
      </c>
      <c r="H215">
        <f>IF(Datos!H215="",0,IF(AND(H$1008&lt;&gt;"",Datos!H215=H$1008),0,IF(H$1004=0,0,1-CHOOSE(H$1004,IF(ISNUMBER(Datos!H215),AND(OR(H$1005="",Datos!H215&gt;=H$1005),OR(H$1006="",Datos!H215&lt;=H$1006)),FALSE),IF(ISNUMBER(Datos!H215),AND(Datos!H215=INT(Datos!H215),AND(OR(H$1005="",Datos!H215&gt;=H$1005),OR(H$1006="",Datos!H215&lt;=H$1006))),FALSE),OR(ISNUMBER(FIND(";"&amp;UPPER(TRIM(Datos!H215&amp;""))&amp;"=",H$1007)),ISNUMBER(FIND(";"&amp;UPPER(TRIM(Datos!H215&amp;""))&amp;";",H$1007))),OR(UPPER(TRIM(Datos!H215&amp;""))="SÍ",UPPER(TRIM(Datos!H215&amp;""))="SI",UPPER(TRIM(Datos!H215&amp;""))="NO"),IF(ISNUMBER(Datos!H215),AND(OR(H$1005="",Datos!H215&gt;=H$1005),OR(H$1006="",Datos!H215&lt;=H$1006)),FALSE),TRUE))))</f>
        <v>0.0</v>
      </c>
      <c r="I215">
        <f>IF(Datos!I215="",0,IF(AND(I$1008&lt;&gt;"",Datos!I215=I$1008),0,IF(I$1004=0,0,1-CHOOSE(I$1004,IF(ISNUMBER(Datos!I215),AND(OR(I$1005="",Datos!I215&gt;=I$1005),OR(I$1006="",Datos!I215&lt;=I$1006)),FALSE),IF(ISNUMBER(Datos!I215),AND(Datos!I215=INT(Datos!I215),AND(OR(I$1005="",Datos!I215&gt;=I$1005),OR(I$1006="",Datos!I215&lt;=I$1006))),FALSE),OR(ISNUMBER(FIND(";"&amp;UPPER(TRIM(Datos!I215&amp;""))&amp;"=",I$1007)),ISNUMBER(FIND(";"&amp;UPPER(TRIM(Datos!I215&amp;""))&amp;";",I$1007))),OR(UPPER(TRIM(Datos!I215&amp;""))="SÍ",UPPER(TRIM(Datos!I215&amp;""))="SI",UPPER(TRIM(Datos!I215&amp;""))="NO"),IF(ISNUMBER(Datos!I215),AND(OR(I$1005="",Datos!I215&gt;=I$1005),OR(I$1006="",Datos!I215&lt;=I$1006)),FALSE),TRUE))))</f>
        <v>0.0</v>
      </c>
      <c r="J215">
        <f>IF(Datos!J215="",0,IF(AND(J$1008&lt;&gt;"",Datos!J215=J$1008),0,IF(J$1004=0,0,1-CHOOSE(J$1004,IF(ISNUMBER(Datos!J215),AND(OR(J$1005="",Datos!J215&gt;=J$1005),OR(J$1006="",Datos!J215&lt;=J$1006)),FALSE),IF(ISNUMBER(Datos!J215),AND(Datos!J215=INT(Datos!J215),AND(OR(J$1005="",Datos!J215&gt;=J$1005),OR(J$1006="",Datos!J215&lt;=J$1006))),FALSE),OR(ISNUMBER(FIND(";"&amp;UPPER(TRIM(Datos!J215&amp;""))&amp;"=",J$1007)),ISNUMBER(FIND(";"&amp;UPPER(TRIM(Datos!J215&amp;""))&amp;";",J$1007))),OR(UPPER(TRIM(Datos!J215&amp;""))="SÍ",UPPER(TRIM(Datos!J215&amp;""))="SI",UPPER(TRIM(Datos!J215&amp;""))="NO"),IF(ISNUMBER(Datos!J215),AND(OR(J$1005="",Datos!J215&gt;=J$1005),OR(J$1006="",Datos!J215&lt;=J$1006)),FALSE),TRUE))))</f>
        <v>0.0</v>
      </c>
      <c r="K215">
        <f>IF(Datos!K215="",0,IF(AND(K$1008&lt;&gt;"",Datos!K215=K$1008),0,IF(K$1004=0,0,1-CHOOSE(K$1004,IF(ISNUMBER(Datos!K215),AND(OR(K$1005="",Datos!K215&gt;=K$1005),OR(K$1006="",Datos!K215&lt;=K$1006)),FALSE),IF(ISNUMBER(Datos!K215),AND(Datos!K215=INT(Datos!K215),AND(OR(K$1005="",Datos!K215&gt;=K$1005),OR(K$1006="",Datos!K215&lt;=K$1006))),FALSE),OR(ISNUMBER(FIND(";"&amp;UPPER(TRIM(Datos!K215&amp;""))&amp;"=",K$1007)),ISNUMBER(FIND(";"&amp;UPPER(TRIM(Datos!K215&amp;""))&amp;";",K$1007))),OR(UPPER(TRIM(Datos!K215&amp;""))="SÍ",UPPER(TRIM(Datos!K215&amp;""))="SI",UPPER(TRIM(Datos!K215&amp;""))="NO"),IF(ISNUMBER(Datos!K215),AND(OR(K$1005="",Datos!K215&gt;=K$1005),OR(K$1006="",Datos!K215&lt;=K$1006)),FALSE),TRUE))))</f>
        <v>0.0</v>
      </c>
      <c r="L215">
        <f>IF(Datos!L215="",0,IF(AND(L$1008&lt;&gt;"",Datos!L215=L$1008),0,IF(L$1004=0,0,1-CHOOSE(L$1004,IF(ISNUMBER(Datos!L215),AND(OR(L$1005="",Datos!L215&gt;=L$1005),OR(L$1006="",Datos!L215&lt;=L$1006)),FALSE),IF(ISNUMBER(Datos!L215),AND(Datos!L215=INT(Datos!L215),AND(OR(L$1005="",Datos!L215&gt;=L$1005),OR(L$1006="",Datos!L215&lt;=L$1006))),FALSE),OR(ISNUMBER(FIND(";"&amp;UPPER(TRIM(Datos!L215&amp;""))&amp;"=",L$1007)),ISNUMBER(FIND(";"&amp;UPPER(TRIM(Datos!L215&amp;""))&amp;";",L$1007))),OR(UPPER(TRIM(Datos!L215&amp;""))="SÍ",UPPER(TRIM(Datos!L215&amp;""))="SI",UPPER(TRIM(Datos!L215&amp;""))="NO"),IF(ISNUMBER(Datos!L215),AND(OR(L$1005="",Datos!L215&gt;=L$1005),OR(L$1006="",Datos!L215&lt;=L$1006)),FALSE),TRUE))))</f>
        <v>0.0</v>
      </c>
      <c r="M215">
        <f>IF(Datos!M215="",0,IF(AND(M$1008&lt;&gt;"",Datos!M215=M$1008),0,IF(M$1004=0,0,1-CHOOSE(M$1004,IF(ISNUMBER(Datos!M215),AND(OR(M$1005="",Datos!M215&gt;=M$1005),OR(M$1006="",Datos!M215&lt;=M$1006)),FALSE),IF(ISNUMBER(Datos!M215),AND(Datos!M215=INT(Datos!M215),AND(OR(M$1005="",Datos!M215&gt;=M$1005),OR(M$1006="",Datos!M215&lt;=M$1006))),FALSE),OR(ISNUMBER(FIND(";"&amp;UPPER(TRIM(Datos!M215&amp;""))&amp;"=",M$1007)),ISNUMBER(FIND(";"&amp;UPPER(TRIM(Datos!M215&amp;""))&amp;";",M$1007))),OR(UPPER(TRIM(Datos!M215&amp;""))="SÍ",UPPER(TRIM(Datos!M215&amp;""))="SI",UPPER(TRIM(Datos!M215&amp;""))="NO"),IF(ISNUMBER(Datos!M215),AND(OR(M$1005="",Datos!M215&gt;=M$1005),OR(M$1006="",Datos!M215&lt;=M$1006)),FALSE),TRUE))))</f>
        <v>0.0</v>
      </c>
      <c r="N215">
        <f>IF(Datos!N215="",0,IF(AND(N$1008&lt;&gt;"",Datos!N215=N$1008),0,IF(N$1004=0,0,1-CHOOSE(N$1004,IF(ISNUMBER(Datos!N215),AND(OR(N$1005="",Datos!N215&gt;=N$1005),OR(N$1006="",Datos!N215&lt;=N$1006)),FALSE),IF(ISNUMBER(Datos!N215),AND(Datos!N215=INT(Datos!N215),AND(OR(N$1005="",Datos!N215&gt;=N$1005),OR(N$1006="",Datos!N215&lt;=N$1006))),FALSE),OR(ISNUMBER(FIND(";"&amp;UPPER(TRIM(Datos!N215&amp;""))&amp;"=",N$1007)),ISNUMBER(FIND(";"&amp;UPPER(TRIM(Datos!N215&amp;""))&amp;";",N$1007))),OR(UPPER(TRIM(Datos!N215&amp;""))="SÍ",UPPER(TRIM(Datos!N215&amp;""))="SI",UPPER(TRIM(Datos!N215&amp;""))="NO"),IF(ISNUMBER(Datos!N215),AND(OR(N$1005="",Datos!N215&gt;=N$1005),OR(N$1006="",Datos!N215&lt;=N$1006)),FALSE),TRUE))))</f>
        <v>0.0</v>
      </c>
      <c r="O215">
        <f>IF(Datos!O215="",0,IF(AND(O$1008&lt;&gt;"",Datos!O215=O$1008),0,IF(O$1004=0,0,1-CHOOSE(O$1004,IF(ISNUMBER(Datos!O215),AND(OR(O$1005="",Datos!O215&gt;=O$1005),OR(O$1006="",Datos!O215&lt;=O$1006)),FALSE),IF(ISNUMBER(Datos!O215),AND(Datos!O215=INT(Datos!O215),AND(OR(O$1005="",Datos!O215&gt;=O$1005),OR(O$1006="",Datos!O215&lt;=O$1006))),FALSE),OR(ISNUMBER(FIND(";"&amp;UPPER(TRIM(Datos!O215&amp;""))&amp;"=",O$1007)),ISNUMBER(FIND(";"&amp;UPPER(TRIM(Datos!O215&amp;""))&amp;";",O$1007))),OR(UPPER(TRIM(Datos!O215&amp;""))="SÍ",UPPER(TRIM(Datos!O215&amp;""))="SI",UPPER(TRIM(Datos!O215&amp;""))="NO"),IF(ISNUMBER(Datos!O215),AND(OR(O$1005="",Datos!O215&gt;=O$1005),OR(O$1006="",Datos!O215&lt;=O$1006)),FALSE),TRUE))))</f>
        <v>0.0</v>
      </c>
      <c r="P215">
        <f>IF(Datos!P215="",0,IF(AND(P$1008&lt;&gt;"",Datos!P215=P$1008),0,IF(P$1004=0,0,1-CHOOSE(P$1004,IF(ISNUMBER(Datos!P215),AND(OR(P$1005="",Datos!P215&gt;=P$1005),OR(P$1006="",Datos!P215&lt;=P$1006)),FALSE),IF(ISNUMBER(Datos!P215),AND(Datos!P215=INT(Datos!P215),AND(OR(P$1005="",Datos!P215&gt;=P$1005),OR(P$1006="",Datos!P215&lt;=P$1006))),FALSE),OR(ISNUMBER(FIND(";"&amp;UPPER(TRIM(Datos!P215&amp;""))&amp;"=",P$1007)),ISNUMBER(FIND(";"&amp;UPPER(TRIM(Datos!P215&amp;""))&amp;";",P$1007))),OR(UPPER(TRIM(Datos!P215&amp;""))="SÍ",UPPER(TRIM(Datos!P215&amp;""))="SI",UPPER(TRIM(Datos!P215&amp;""))="NO"),IF(ISNUMBER(Datos!P215),AND(OR(P$1005="",Datos!P215&gt;=P$1005),OR(P$1006="",Datos!P215&lt;=P$1006)),FALSE),TRUE))))</f>
        <v>0.0</v>
      </c>
      <c r="Q215">
        <f>IF(Datos!Q215="",0,IF(AND(Q$1008&lt;&gt;"",Datos!Q215=Q$1008),0,IF(Q$1004=0,0,1-CHOOSE(Q$1004,IF(ISNUMBER(Datos!Q215),AND(OR(Q$1005="",Datos!Q215&gt;=Q$1005),OR(Q$1006="",Datos!Q215&lt;=Q$1006)),FALSE),IF(ISNUMBER(Datos!Q215),AND(Datos!Q215=INT(Datos!Q215),AND(OR(Q$1005="",Datos!Q215&gt;=Q$1005),OR(Q$1006="",Datos!Q215&lt;=Q$1006))),FALSE),OR(ISNUMBER(FIND(";"&amp;UPPER(TRIM(Datos!Q215&amp;""))&amp;"=",Q$1007)),ISNUMBER(FIND(";"&amp;UPPER(TRIM(Datos!Q215&amp;""))&amp;";",Q$1007))),OR(UPPER(TRIM(Datos!Q215&amp;""))="SÍ",UPPER(TRIM(Datos!Q215&amp;""))="SI",UPPER(TRIM(Datos!Q215&amp;""))="NO"),IF(ISNUMBER(Datos!Q215),AND(OR(Q$1005="",Datos!Q215&gt;=Q$1005),OR(Q$1006="",Datos!Q215&lt;=Q$1006)),FALSE),TRUE))))</f>
        <v>0.0</v>
      </c>
      <c r="R215">
        <f>IF(Datos!R215="",0,IF(AND(R$1008&lt;&gt;"",Datos!R215=R$1008),0,IF(R$1004=0,0,1-CHOOSE(R$1004,IF(ISNUMBER(Datos!R215),AND(OR(R$1005="",Datos!R215&gt;=R$1005),OR(R$1006="",Datos!R215&lt;=R$1006)),FALSE),IF(ISNUMBER(Datos!R215),AND(Datos!R215=INT(Datos!R215),AND(OR(R$1005="",Datos!R215&gt;=R$1005),OR(R$1006="",Datos!R215&lt;=R$1006))),FALSE),OR(ISNUMBER(FIND(";"&amp;UPPER(TRIM(Datos!R215&amp;""))&amp;"=",R$1007)),ISNUMBER(FIND(";"&amp;UPPER(TRIM(Datos!R215&amp;""))&amp;";",R$1007))),OR(UPPER(TRIM(Datos!R215&amp;""))="SÍ",UPPER(TRIM(Datos!R215&amp;""))="SI",UPPER(TRIM(Datos!R215&amp;""))="NO"),IF(ISNUMBER(Datos!R215),AND(OR(R$1005="",Datos!R215&gt;=R$1005),OR(R$1006="",Datos!R215&lt;=R$1006)),FALSE),TRUE))))</f>
        <v>0.0</v>
      </c>
      <c r="S215">
        <f>IF(Datos!S215="",0,IF(AND(S$1008&lt;&gt;"",Datos!S215=S$1008),0,IF(S$1004=0,0,1-CHOOSE(S$1004,IF(ISNUMBER(Datos!S215),AND(OR(S$1005="",Datos!S215&gt;=S$1005),OR(S$1006="",Datos!S215&lt;=S$1006)),FALSE),IF(ISNUMBER(Datos!S215),AND(Datos!S215=INT(Datos!S215),AND(OR(S$1005="",Datos!S215&gt;=S$1005),OR(S$1006="",Datos!S215&lt;=S$1006))),FALSE),OR(ISNUMBER(FIND(";"&amp;UPPER(TRIM(Datos!S215&amp;""))&amp;"=",S$1007)),ISNUMBER(FIND(";"&amp;UPPER(TRIM(Datos!S215&amp;""))&amp;";",S$1007))),OR(UPPER(TRIM(Datos!S215&amp;""))="SÍ",UPPER(TRIM(Datos!S215&amp;""))="SI",UPPER(TRIM(Datos!S215&amp;""))="NO"),IF(ISNUMBER(Datos!S215),AND(OR(S$1005="",Datos!S215&gt;=S$1005),OR(S$1006="",Datos!S215&lt;=S$1006)),FALSE),TRUE))))</f>
        <v>0.0</v>
      </c>
      <c r="T215">
        <f>IF(Datos!T215="",0,IF(AND(T$1008&lt;&gt;"",Datos!T215=T$1008),0,IF(T$1004=0,0,1-CHOOSE(T$1004,IF(ISNUMBER(Datos!T215),AND(OR(T$1005="",Datos!T215&gt;=T$1005),OR(T$1006="",Datos!T215&lt;=T$1006)),FALSE),IF(ISNUMBER(Datos!T215),AND(Datos!T215=INT(Datos!T215),AND(OR(T$1005="",Datos!T215&gt;=T$1005),OR(T$1006="",Datos!T215&lt;=T$1006))),FALSE),OR(ISNUMBER(FIND(";"&amp;UPPER(TRIM(Datos!T215&amp;""))&amp;"=",T$1007)),ISNUMBER(FIND(";"&amp;UPPER(TRIM(Datos!T215&amp;""))&amp;";",T$1007))),OR(UPPER(TRIM(Datos!T215&amp;""))="SÍ",UPPER(TRIM(Datos!T215&amp;""))="SI",UPPER(TRIM(Datos!T215&amp;""))="NO"),IF(ISNUMBER(Datos!T215),AND(OR(T$1005="",Datos!T215&gt;=T$1005),OR(T$1006="",Datos!T215&lt;=T$1006)),FALSE),TRUE))))</f>
        <v>0.0</v>
      </c>
      <c r="U215">
        <f>IF(Datos!U215="",0,IF(AND(U$1008&lt;&gt;"",Datos!U215=U$1008),0,IF(U$1004=0,0,1-CHOOSE(U$1004,IF(ISNUMBER(Datos!U215),AND(OR(U$1005="",Datos!U215&gt;=U$1005),OR(U$1006="",Datos!U215&lt;=U$1006)),FALSE),IF(ISNUMBER(Datos!U215),AND(Datos!U215=INT(Datos!U215),AND(OR(U$1005="",Datos!U215&gt;=U$1005),OR(U$1006="",Datos!U215&lt;=U$1006))),FALSE),OR(ISNUMBER(FIND(";"&amp;UPPER(TRIM(Datos!U215&amp;""))&amp;"=",U$1007)),ISNUMBER(FIND(";"&amp;UPPER(TRIM(Datos!U215&amp;""))&amp;";",U$1007))),OR(UPPER(TRIM(Datos!U215&amp;""))="SÍ",UPPER(TRIM(Datos!U215&amp;""))="SI",UPPER(TRIM(Datos!U215&amp;""))="NO"),IF(ISNUMBER(Datos!U215),AND(OR(U$1005="",Datos!U215&gt;=U$1005),OR(U$1006="",Datos!U215&lt;=U$1006)),FALSE),TRUE))))</f>
        <v>0.0</v>
      </c>
      <c r="V215">
        <f>IF(Datos!V215="",0,IF(AND(V$1008&lt;&gt;"",Datos!V215=V$1008),0,IF(V$1004=0,0,1-CHOOSE(V$1004,IF(ISNUMBER(Datos!V215),AND(OR(V$1005="",Datos!V215&gt;=V$1005),OR(V$1006="",Datos!V215&lt;=V$1006)),FALSE),IF(ISNUMBER(Datos!V215),AND(Datos!V215=INT(Datos!V215),AND(OR(V$1005="",Datos!V215&gt;=V$1005),OR(V$1006="",Datos!V215&lt;=V$1006))),FALSE),OR(ISNUMBER(FIND(";"&amp;UPPER(TRIM(Datos!V215&amp;""))&amp;"=",V$1007)),ISNUMBER(FIND(";"&amp;UPPER(TRIM(Datos!V215&amp;""))&amp;";",V$1007))),OR(UPPER(TRIM(Datos!V215&amp;""))="SÍ",UPPER(TRIM(Datos!V215&amp;""))="SI",UPPER(TRIM(Datos!V215&amp;""))="NO"),IF(ISNUMBER(Datos!V215),AND(OR(V$1005="",Datos!V215&gt;=V$1005),OR(V$1006="",Datos!V215&lt;=V$1006)),FALSE),TRUE))))</f>
        <v>0.0</v>
      </c>
      <c r="W215">
        <f>IF(Datos!W215="",0,IF(AND(W$1008&lt;&gt;"",Datos!W215=W$1008),0,IF(W$1004=0,0,1-CHOOSE(W$1004,IF(ISNUMBER(Datos!W215),AND(OR(W$1005="",Datos!W215&gt;=W$1005),OR(W$1006="",Datos!W215&lt;=W$1006)),FALSE),IF(ISNUMBER(Datos!W215),AND(Datos!W215=INT(Datos!W215),AND(OR(W$1005="",Datos!W215&gt;=W$1005),OR(W$1006="",Datos!W215&lt;=W$1006))),FALSE),OR(ISNUMBER(FIND(";"&amp;UPPER(TRIM(Datos!W215&amp;""))&amp;"=",W$1007)),ISNUMBER(FIND(";"&amp;UPPER(TRIM(Datos!W215&amp;""))&amp;";",W$1007))),OR(UPPER(TRIM(Datos!W215&amp;""))="SÍ",UPPER(TRIM(Datos!W215&amp;""))="SI",UPPER(TRIM(Datos!W215&amp;""))="NO"),IF(ISNUMBER(Datos!W215),AND(OR(W$1005="",Datos!W215&gt;=W$1005),OR(W$1006="",Datos!W215&lt;=W$1006)),FALSE),TRUE))))</f>
        <v>0.0</v>
      </c>
      <c r="X215">
        <f>IF(Datos!X215="",0,IF(AND(X$1008&lt;&gt;"",Datos!X215=X$1008),0,IF(X$1004=0,0,1-CHOOSE(X$1004,IF(ISNUMBER(Datos!X215),AND(OR(X$1005="",Datos!X215&gt;=X$1005),OR(X$1006="",Datos!X215&lt;=X$1006)),FALSE),IF(ISNUMBER(Datos!X215),AND(Datos!X215=INT(Datos!X215),AND(OR(X$1005="",Datos!X215&gt;=X$1005),OR(X$1006="",Datos!X215&lt;=X$1006))),FALSE),OR(ISNUMBER(FIND(";"&amp;UPPER(TRIM(Datos!X215&amp;""))&amp;"=",X$1007)),ISNUMBER(FIND(";"&amp;UPPER(TRIM(Datos!X215&amp;""))&amp;";",X$1007))),OR(UPPER(TRIM(Datos!X215&amp;""))="SÍ",UPPER(TRIM(Datos!X215&amp;""))="SI",UPPER(TRIM(Datos!X215&amp;""))="NO"),IF(ISNUMBER(Datos!X215),AND(OR(X$1005="",Datos!X215&gt;=X$1005),OR(X$1006="",Datos!X215&lt;=X$1006)),FALSE),TRUE))))</f>
        <v>0.0</v>
      </c>
      <c r="Y215">
        <f>IF(Datos!Y215="",0,IF(AND(Y$1008&lt;&gt;"",Datos!Y215=Y$1008),0,IF(Y$1004=0,0,1-CHOOSE(Y$1004,IF(ISNUMBER(Datos!Y215),AND(OR(Y$1005="",Datos!Y215&gt;=Y$1005),OR(Y$1006="",Datos!Y215&lt;=Y$1006)),FALSE),IF(ISNUMBER(Datos!Y215),AND(Datos!Y215=INT(Datos!Y215),AND(OR(Y$1005="",Datos!Y215&gt;=Y$1005),OR(Y$1006="",Datos!Y215&lt;=Y$1006))),FALSE),OR(ISNUMBER(FIND(";"&amp;UPPER(TRIM(Datos!Y215&amp;""))&amp;"=",Y$1007)),ISNUMBER(FIND(";"&amp;UPPER(TRIM(Datos!Y215&amp;""))&amp;";",Y$1007))),OR(UPPER(TRIM(Datos!Y215&amp;""))="SÍ",UPPER(TRIM(Datos!Y215&amp;""))="SI",UPPER(TRIM(Datos!Y215&amp;""))="NO"),IF(ISNUMBER(Datos!Y215),AND(OR(Y$1005="",Datos!Y215&gt;=Y$1005),OR(Y$1006="",Datos!Y215&lt;=Y$1006)),FALSE),TRUE))))</f>
        <v>0.0</v>
      </c>
      <c r="Z215">
        <f>IF(Datos!Z215="",0,IF(AND(Z$1008&lt;&gt;"",Datos!Z215=Z$1008),0,IF(Z$1004=0,0,1-CHOOSE(Z$1004,IF(ISNUMBER(Datos!Z215),AND(OR(Z$1005="",Datos!Z215&gt;=Z$1005),OR(Z$1006="",Datos!Z215&lt;=Z$1006)),FALSE),IF(ISNUMBER(Datos!Z215),AND(Datos!Z215=INT(Datos!Z215),AND(OR(Z$1005="",Datos!Z215&gt;=Z$1005),OR(Z$1006="",Datos!Z215&lt;=Z$1006))),FALSE),OR(ISNUMBER(FIND(";"&amp;UPPER(TRIM(Datos!Z215&amp;""))&amp;"=",Z$1007)),ISNUMBER(FIND(";"&amp;UPPER(TRIM(Datos!Z215&amp;""))&amp;";",Z$1007))),OR(UPPER(TRIM(Datos!Z215&amp;""))="SÍ",UPPER(TRIM(Datos!Z215&amp;""))="SI",UPPER(TRIM(Datos!Z215&amp;""))="NO"),IF(ISNUMBER(Datos!Z215),AND(OR(Z$1005="",Datos!Z215&gt;=Z$1005),OR(Z$1006="",Datos!Z215&lt;=Z$1006)),FALSE),TRUE))))</f>
        <v>0.0</v>
      </c>
      <c r="AA215">
        <f>IF(Datos!AA215="",0,IF(AND(AA$1008&lt;&gt;"",Datos!AA215=AA$1008),0,IF(AA$1004=0,0,1-CHOOSE(AA$1004,IF(ISNUMBER(Datos!AA215),AND(OR(AA$1005="",Datos!AA215&gt;=AA$1005),OR(AA$1006="",Datos!AA215&lt;=AA$1006)),FALSE),IF(ISNUMBER(Datos!AA215),AND(Datos!AA215=INT(Datos!AA215),AND(OR(AA$1005="",Datos!AA215&gt;=AA$1005),OR(AA$1006="",Datos!AA215&lt;=AA$1006))),FALSE),OR(ISNUMBER(FIND(";"&amp;UPPER(TRIM(Datos!AA215&amp;""))&amp;"=",AA$1007)),ISNUMBER(FIND(";"&amp;UPPER(TRIM(Datos!AA215&amp;""))&amp;";",AA$1007))),OR(UPPER(TRIM(Datos!AA215&amp;""))="SÍ",UPPER(TRIM(Datos!AA215&amp;""))="SI",UPPER(TRIM(Datos!AA215&amp;""))="NO"),IF(ISNUMBER(Datos!AA215),AND(OR(AA$1005="",Datos!AA215&gt;=AA$1005),OR(AA$1006="",Datos!AA215&lt;=AA$1006)),FALSE),TRUE))))</f>
        <v>0.0</v>
      </c>
      <c r="AB215">
        <f>IF(Datos!AB215="",0,IF(AND(AB$1008&lt;&gt;"",Datos!AB215=AB$1008),0,IF(AB$1004=0,0,1-CHOOSE(AB$1004,IF(ISNUMBER(Datos!AB215),AND(OR(AB$1005="",Datos!AB215&gt;=AB$1005),OR(AB$1006="",Datos!AB215&lt;=AB$1006)),FALSE),IF(ISNUMBER(Datos!AB215),AND(Datos!AB215=INT(Datos!AB215),AND(OR(AB$1005="",Datos!AB215&gt;=AB$1005),OR(AB$1006="",Datos!AB215&lt;=AB$1006))),FALSE),OR(ISNUMBER(FIND(";"&amp;UPPER(TRIM(Datos!AB215&amp;""))&amp;"=",AB$1007)),ISNUMBER(FIND(";"&amp;UPPER(TRIM(Datos!AB215&amp;""))&amp;";",AB$1007))),OR(UPPER(TRIM(Datos!AB215&amp;""))="SÍ",UPPER(TRIM(Datos!AB215&amp;""))="SI",UPPER(TRIM(Datos!AB215&amp;""))="NO"),IF(ISNUMBER(Datos!AB215),AND(OR(AB$1005="",Datos!AB215&gt;=AB$1005),OR(AB$1006="",Datos!AB215&lt;=AB$1006)),FALSE),TRUE))))</f>
        <v>0.0</v>
      </c>
      <c r="AC215">
        <f>IF(Datos!AC215="",0,IF(AND(AC$1008&lt;&gt;"",Datos!AC215=AC$1008),0,IF(AC$1004=0,0,1-CHOOSE(AC$1004,IF(ISNUMBER(Datos!AC215),AND(OR(AC$1005="",Datos!AC215&gt;=AC$1005),OR(AC$1006="",Datos!AC215&lt;=AC$1006)),FALSE),IF(ISNUMBER(Datos!AC215),AND(Datos!AC215=INT(Datos!AC215),AND(OR(AC$1005="",Datos!AC215&gt;=AC$1005),OR(AC$1006="",Datos!AC215&lt;=AC$1006))),FALSE),OR(ISNUMBER(FIND(";"&amp;UPPER(TRIM(Datos!AC215&amp;""))&amp;"=",AC$1007)),ISNUMBER(FIND(";"&amp;UPPER(TRIM(Datos!AC215&amp;""))&amp;";",AC$1007))),OR(UPPER(TRIM(Datos!AC215&amp;""))="SÍ",UPPER(TRIM(Datos!AC215&amp;""))="SI",UPPER(TRIM(Datos!AC215&amp;""))="NO"),IF(ISNUMBER(Datos!AC215),AND(OR(AC$1005="",Datos!AC215&gt;=AC$1005),OR(AC$1006="",Datos!AC215&lt;=AC$1006)),FALSE),TRUE))))</f>
        <v>0.0</v>
      </c>
      <c r="AD215">
        <f>IF(Datos!AD215="",0,IF(AND(AD$1008&lt;&gt;"",Datos!AD215=AD$1008),0,IF(AD$1004=0,0,1-CHOOSE(AD$1004,IF(ISNUMBER(Datos!AD215),AND(OR(AD$1005="",Datos!AD215&gt;=AD$1005),OR(AD$1006="",Datos!AD215&lt;=AD$1006)),FALSE),IF(ISNUMBER(Datos!AD215),AND(Datos!AD215=INT(Datos!AD215),AND(OR(AD$1005="",Datos!AD215&gt;=AD$1005),OR(AD$1006="",Datos!AD215&lt;=AD$1006))),FALSE),OR(ISNUMBER(FIND(";"&amp;UPPER(TRIM(Datos!AD215&amp;""))&amp;"=",AD$1007)),ISNUMBER(FIND(";"&amp;UPPER(TRIM(Datos!AD215&amp;""))&amp;";",AD$1007))),OR(UPPER(TRIM(Datos!AD215&amp;""))="SÍ",UPPER(TRIM(Datos!AD215&amp;""))="SI",UPPER(TRIM(Datos!AD215&amp;""))="NO"),IF(ISNUMBER(Datos!AD215),AND(OR(AD$1005="",Datos!AD215&gt;=AD$1005),OR(AD$1006="",Datos!AD215&lt;=AD$1006)),FALSE),TRUE))))</f>
        <v>0.0</v>
      </c>
      <c r="AE215">
        <f>IF(Datos!AE215="",0,IF(AND(AE$1008&lt;&gt;"",Datos!AE215=AE$1008),0,IF(AE$1004=0,0,1-CHOOSE(AE$1004,IF(ISNUMBER(Datos!AE215),AND(OR(AE$1005="",Datos!AE215&gt;=AE$1005),OR(AE$1006="",Datos!AE215&lt;=AE$1006)),FALSE),IF(ISNUMBER(Datos!AE215),AND(Datos!AE215=INT(Datos!AE215),AND(OR(AE$1005="",Datos!AE215&gt;=AE$1005),OR(AE$1006="",Datos!AE215&lt;=AE$1006))),FALSE),OR(ISNUMBER(FIND(";"&amp;UPPER(TRIM(Datos!AE215&amp;""))&amp;"=",AE$1007)),ISNUMBER(FIND(";"&amp;UPPER(TRIM(Datos!AE215&amp;""))&amp;";",AE$1007))),OR(UPPER(TRIM(Datos!AE215&amp;""))="SÍ",UPPER(TRIM(Datos!AE215&amp;""))="SI",UPPER(TRIM(Datos!AE215&amp;""))="NO"),IF(ISNUMBER(Datos!AE215),AND(OR(AE$1005="",Datos!AE215&gt;=AE$1005),OR(AE$1006="",Datos!AE215&lt;=AE$1006)),FALSE),TRUE))))</f>
        <v>0.0</v>
      </c>
    </row>
    <row r="216" spans="2:31">
      <c r="B216">
        <f>IF(Datos!B216="",0,IF(AND(B$1008&lt;&gt;"",Datos!B216=B$1008),0,IF(B$1004=0,0,1-CHOOSE(B$1004,IF(ISNUMBER(Datos!B216),AND(OR(B$1005="",Datos!B216&gt;=B$1005),OR(B$1006="",Datos!B216&lt;=B$1006)),FALSE),IF(ISNUMBER(Datos!B216),AND(Datos!B216=INT(Datos!B216),AND(OR(B$1005="",Datos!B216&gt;=B$1005),OR(B$1006="",Datos!B216&lt;=B$1006))),FALSE),OR(ISNUMBER(FIND(";"&amp;UPPER(TRIM(Datos!B216&amp;""))&amp;"=",B$1007)),ISNUMBER(FIND(";"&amp;UPPER(TRIM(Datos!B216&amp;""))&amp;";",B$1007))),OR(UPPER(TRIM(Datos!B216&amp;""))="SÍ",UPPER(TRIM(Datos!B216&amp;""))="SI",UPPER(TRIM(Datos!B216&amp;""))="NO"),IF(ISNUMBER(Datos!B216),AND(OR(B$1005="",Datos!B216&gt;=B$1005),OR(B$1006="",Datos!B216&lt;=B$1006)),FALSE),TRUE))))</f>
        <v>0.0</v>
      </c>
      <c r="C216">
        <f>IF(Datos!C216="",0,IF(AND(C$1008&lt;&gt;"",Datos!C216=C$1008),0,IF(C$1004=0,0,1-CHOOSE(C$1004,IF(ISNUMBER(Datos!C216),AND(OR(C$1005="",Datos!C216&gt;=C$1005),OR(C$1006="",Datos!C216&lt;=C$1006)),FALSE),IF(ISNUMBER(Datos!C216),AND(Datos!C216=INT(Datos!C216),AND(OR(C$1005="",Datos!C216&gt;=C$1005),OR(C$1006="",Datos!C216&lt;=C$1006))),FALSE),OR(ISNUMBER(FIND(";"&amp;UPPER(TRIM(Datos!C216&amp;""))&amp;"=",C$1007)),ISNUMBER(FIND(";"&amp;UPPER(TRIM(Datos!C216&amp;""))&amp;";",C$1007))),OR(UPPER(TRIM(Datos!C216&amp;""))="SÍ",UPPER(TRIM(Datos!C216&amp;""))="SI",UPPER(TRIM(Datos!C216&amp;""))="NO"),IF(ISNUMBER(Datos!C216),AND(OR(C$1005="",Datos!C216&gt;=C$1005),OR(C$1006="",Datos!C216&lt;=C$1006)),FALSE),TRUE))))</f>
        <v>0.0</v>
      </c>
      <c r="D216">
        <f>IF(Datos!D216="",0,IF(AND(D$1008&lt;&gt;"",Datos!D216=D$1008),0,IF(D$1004=0,0,1-CHOOSE(D$1004,IF(ISNUMBER(Datos!D216),AND(OR(D$1005="",Datos!D216&gt;=D$1005),OR(D$1006="",Datos!D216&lt;=D$1006)),FALSE),IF(ISNUMBER(Datos!D216),AND(Datos!D216=INT(Datos!D216),AND(OR(D$1005="",Datos!D216&gt;=D$1005),OR(D$1006="",Datos!D216&lt;=D$1006))),FALSE),OR(ISNUMBER(FIND(";"&amp;UPPER(TRIM(Datos!D216&amp;""))&amp;"=",D$1007)),ISNUMBER(FIND(";"&amp;UPPER(TRIM(Datos!D216&amp;""))&amp;";",D$1007))),OR(UPPER(TRIM(Datos!D216&amp;""))="SÍ",UPPER(TRIM(Datos!D216&amp;""))="SI",UPPER(TRIM(Datos!D216&amp;""))="NO"),IF(ISNUMBER(Datos!D216),AND(OR(D$1005="",Datos!D216&gt;=D$1005),OR(D$1006="",Datos!D216&lt;=D$1006)),FALSE),TRUE))))</f>
        <v>0.0</v>
      </c>
      <c r="E216">
        <f>IF(Datos!E216="",0,IF(AND(E$1008&lt;&gt;"",Datos!E216=E$1008),0,IF(E$1004=0,0,1-CHOOSE(E$1004,IF(ISNUMBER(Datos!E216),AND(OR(E$1005="",Datos!E216&gt;=E$1005),OR(E$1006="",Datos!E216&lt;=E$1006)),FALSE),IF(ISNUMBER(Datos!E216),AND(Datos!E216=INT(Datos!E216),AND(OR(E$1005="",Datos!E216&gt;=E$1005),OR(E$1006="",Datos!E216&lt;=E$1006))),FALSE),OR(ISNUMBER(FIND(";"&amp;UPPER(TRIM(Datos!E216&amp;""))&amp;"=",E$1007)),ISNUMBER(FIND(";"&amp;UPPER(TRIM(Datos!E216&amp;""))&amp;";",E$1007))),OR(UPPER(TRIM(Datos!E216&amp;""))="SÍ",UPPER(TRIM(Datos!E216&amp;""))="SI",UPPER(TRIM(Datos!E216&amp;""))="NO"),IF(ISNUMBER(Datos!E216),AND(OR(E$1005="",Datos!E216&gt;=E$1005),OR(E$1006="",Datos!E216&lt;=E$1006)),FALSE),TRUE))))</f>
        <v>0.0</v>
      </c>
      <c r="F216">
        <f>IF(Datos!F216="",0,IF(AND(F$1008&lt;&gt;"",Datos!F216=F$1008),0,IF(F$1004=0,0,1-CHOOSE(F$1004,IF(ISNUMBER(Datos!F216),AND(OR(F$1005="",Datos!F216&gt;=F$1005),OR(F$1006="",Datos!F216&lt;=F$1006)),FALSE),IF(ISNUMBER(Datos!F216),AND(Datos!F216=INT(Datos!F216),AND(OR(F$1005="",Datos!F216&gt;=F$1005),OR(F$1006="",Datos!F216&lt;=F$1006))),FALSE),OR(ISNUMBER(FIND(";"&amp;UPPER(TRIM(Datos!F216&amp;""))&amp;"=",F$1007)),ISNUMBER(FIND(";"&amp;UPPER(TRIM(Datos!F216&amp;""))&amp;";",F$1007))),OR(UPPER(TRIM(Datos!F216&amp;""))="SÍ",UPPER(TRIM(Datos!F216&amp;""))="SI",UPPER(TRIM(Datos!F216&amp;""))="NO"),IF(ISNUMBER(Datos!F216),AND(OR(F$1005="",Datos!F216&gt;=F$1005),OR(F$1006="",Datos!F216&lt;=F$1006)),FALSE),TRUE))))</f>
        <v>0.0</v>
      </c>
      <c r="G216">
        <f>IF(Datos!G216="",0,IF(AND(G$1008&lt;&gt;"",Datos!G216=G$1008),0,IF(G$1004=0,0,1-CHOOSE(G$1004,IF(ISNUMBER(Datos!G216),AND(OR(G$1005="",Datos!G216&gt;=G$1005),OR(G$1006="",Datos!G216&lt;=G$1006)),FALSE),IF(ISNUMBER(Datos!G216),AND(Datos!G216=INT(Datos!G216),AND(OR(G$1005="",Datos!G216&gt;=G$1005),OR(G$1006="",Datos!G216&lt;=G$1006))),FALSE),OR(ISNUMBER(FIND(";"&amp;UPPER(TRIM(Datos!G216&amp;""))&amp;"=",G$1007)),ISNUMBER(FIND(";"&amp;UPPER(TRIM(Datos!G216&amp;""))&amp;";",G$1007))),OR(UPPER(TRIM(Datos!G216&amp;""))="SÍ",UPPER(TRIM(Datos!G216&amp;""))="SI",UPPER(TRIM(Datos!G216&amp;""))="NO"),IF(ISNUMBER(Datos!G216),AND(OR(G$1005="",Datos!G216&gt;=G$1005),OR(G$1006="",Datos!G216&lt;=G$1006)),FALSE),TRUE))))</f>
        <v>0.0</v>
      </c>
      <c r="H216">
        <f>IF(Datos!H216="",0,IF(AND(H$1008&lt;&gt;"",Datos!H216=H$1008),0,IF(H$1004=0,0,1-CHOOSE(H$1004,IF(ISNUMBER(Datos!H216),AND(OR(H$1005="",Datos!H216&gt;=H$1005),OR(H$1006="",Datos!H216&lt;=H$1006)),FALSE),IF(ISNUMBER(Datos!H216),AND(Datos!H216=INT(Datos!H216),AND(OR(H$1005="",Datos!H216&gt;=H$1005),OR(H$1006="",Datos!H216&lt;=H$1006))),FALSE),OR(ISNUMBER(FIND(";"&amp;UPPER(TRIM(Datos!H216&amp;""))&amp;"=",H$1007)),ISNUMBER(FIND(";"&amp;UPPER(TRIM(Datos!H216&amp;""))&amp;";",H$1007))),OR(UPPER(TRIM(Datos!H216&amp;""))="SÍ",UPPER(TRIM(Datos!H216&amp;""))="SI",UPPER(TRIM(Datos!H216&amp;""))="NO"),IF(ISNUMBER(Datos!H216),AND(OR(H$1005="",Datos!H216&gt;=H$1005),OR(H$1006="",Datos!H216&lt;=H$1006)),FALSE),TRUE))))</f>
        <v>0.0</v>
      </c>
      <c r="I216">
        <f>IF(Datos!I216="",0,IF(AND(I$1008&lt;&gt;"",Datos!I216=I$1008),0,IF(I$1004=0,0,1-CHOOSE(I$1004,IF(ISNUMBER(Datos!I216),AND(OR(I$1005="",Datos!I216&gt;=I$1005),OR(I$1006="",Datos!I216&lt;=I$1006)),FALSE),IF(ISNUMBER(Datos!I216),AND(Datos!I216=INT(Datos!I216),AND(OR(I$1005="",Datos!I216&gt;=I$1005),OR(I$1006="",Datos!I216&lt;=I$1006))),FALSE),OR(ISNUMBER(FIND(";"&amp;UPPER(TRIM(Datos!I216&amp;""))&amp;"=",I$1007)),ISNUMBER(FIND(";"&amp;UPPER(TRIM(Datos!I216&amp;""))&amp;";",I$1007))),OR(UPPER(TRIM(Datos!I216&amp;""))="SÍ",UPPER(TRIM(Datos!I216&amp;""))="SI",UPPER(TRIM(Datos!I216&amp;""))="NO"),IF(ISNUMBER(Datos!I216),AND(OR(I$1005="",Datos!I216&gt;=I$1005),OR(I$1006="",Datos!I216&lt;=I$1006)),FALSE),TRUE))))</f>
        <v>0.0</v>
      </c>
      <c r="J216">
        <f>IF(Datos!J216="",0,IF(AND(J$1008&lt;&gt;"",Datos!J216=J$1008),0,IF(J$1004=0,0,1-CHOOSE(J$1004,IF(ISNUMBER(Datos!J216),AND(OR(J$1005="",Datos!J216&gt;=J$1005),OR(J$1006="",Datos!J216&lt;=J$1006)),FALSE),IF(ISNUMBER(Datos!J216),AND(Datos!J216=INT(Datos!J216),AND(OR(J$1005="",Datos!J216&gt;=J$1005),OR(J$1006="",Datos!J216&lt;=J$1006))),FALSE),OR(ISNUMBER(FIND(";"&amp;UPPER(TRIM(Datos!J216&amp;""))&amp;"=",J$1007)),ISNUMBER(FIND(";"&amp;UPPER(TRIM(Datos!J216&amp;""))&amp;";",J$1007))),OR(UPPER(TRIM(Datos!J216&amp;""))="SÍ",UPPER(TRIM(Datos!J216&amp;""))="SI",UPPER(TRIM(Datos!J216&amp;""))="NO"),IF(ISNUMBER(Datos!J216),AND(OR(J$1005="",Datos!J216&gt;=J$1005),OR(J$1006="",Datos!J216&lt;=J$1006)),FALSE),TRUE))))</f>
        <v>0.0</v>
      </c>
      <c r="K216">
        <f>IF(Datos!K216="",0,IF(AND(K$1008&lt;&gt;"",Datos!K216=K$1008),0,IF(K$1004=0,0,1-CHOOSE(K$1004,IF(ISNUMBER(Datos!K216),AND(OR(K$1005="",Datos!K216&gt;=K$1005),OR(K$1006="",Datos!K216&lt;=K$1006)),FALSE),IF(ISNUMBER(Datos!K216),AND(Datos!K216=INT(Datos!K216),AND(OR(K$1005="",Datos!K216&gt;=K$1005),OR(K$1006="",Datos!K216&lt;=K$1006))),FALSE),OR(ISNUMBER(FIND(";"&amp;UPPER(TRIM(Datos!K216&amp;""))&amp;"=",K$1007)),ISNUMBER(FIND(";"&amp;UPPER(TRIM(Datos!K216&amp;""))&amp;";",K$1007))),OR(UPPER(TRIM(Datos!K216&amp;""))="SÍ",UPPER(TRIM(Datos!K216&amp;""))="SI",UPPER(TRIM(Datos!K216&amp;""))="NO"),IF(ISNUMBER(Datos!K216),AND(OR(K$1005="",Datos!K216&gt;=K$1005),OR(K$1006="",Datos!K216&lt;=K$1006)),FALSE),TRUE))))</f>
        <v>0.0</v>
      </c>
      <c r="L216">
        <f>IF(Datos!L216="",0,IF(AND(L$1008&lt;&gt;"",Datos!L216=L$1008),0,IF(L$1004=0,0,1-CHOOSE(L$1004,IF(ISNUMBER(Datos!L216),AND(OR(L$1005="",Datos!L216&gt;=L$1005),OR(L$1006="",Datos!L216&lt;=L$1006)),FALSE),IF(ISNUMBER(Datos!L216),AND(Datos!L216=INT(Datos!L216),AND(OR(L$1005="",Datos!L216&gt;=L$1005),OR(L$1006="",Datos!L216&lt;=L$1006))),FALSE),OR(ISNUMBER(FIND(";"&amp;UPPER(TRIM(Datos!L216&amp;""))&amp;"=",L$1007)),ISNUMBER(FIND(";"&amp;UPPER(TRIM(Datos!L216&amp;""))&amp;";",L$1007))),OR(UPPER(TRIM(Datos!L216&amp;""))="SÍ",UPPER(TRIM(Datos!L216&amp;""))="SI",UPPER(TRIM(Datos!L216&amp;""))="NO"),IF(ISNUMBER(Datos!L216),AND(OR(L$1005="",Datos!L216&gt;=L$1005),OR(L$1006="",Datos!L216&lt;=L$1006)),FALSE),TRUE))))</f>
        <v>0.0</v>
      </c>
      <c r="M216">
        <f>IF(Datos!M216="",0,IF(AND(M$1008&lt;&gt;"",Datos!M216=M$1008),0,IF(M$1004=0,0,1-CHOOSE(M$1004,IF(ISNUMBER(Datos!M216),AND(OR(M$1005="",Datos!M216&gt;=M$1005),OR(M$1006="",Datos!M216&lt;=M$1006)),FALSE),IF(ISNUMBER(Datos!M216),AND(Datos!M216=INT(Datos!M216),AND(OR(M$1005="",Datos!M216&gt;=M$1005),OR(M$1006="",Datos!M216&lt;=M$1006))),FALSE),OR(ISNUMBER(FIND(";"&amp;UPPER(TRIM(Datos!M216&amp;""))&amp;"=",M$1007)),ISNUMBER(FIND(";"&amp;UPPER(TRIM(Datos!M216&amp;""))&amp;";",M$1007))),OR(UPPER(TRIM(Datos!M216&amp;""))="SÍ",UPPER(TRIM(Datos!M216&amp;""))="SI",UPPER(TRIM(Datos!M216&amp;""))="NO"),IF(ISNUMBER(Datos!M216),AND(OR(M$1005="",Datos!M216&gt;=M$1005),OR(M$1006="",Datos!M216&lt;=M$1006)),FALSE),TRUE))))</f>
        <v>0.0</v>
      </c>
      <c r="N216">
        <f>IF(Datos!N216="",0,IF(AND(N$1008&lt;&gt;"",Datos!N216=N$1008),0,IF(N$1004=0,0,1-CHOOSE(N$1004,IF(ISNUMBER(Datos!N216),AND(OR(N$1005="",Datos!N216&gt;=N$1005),OR(N$1006="",Datos!N216&lt;=N$1006)),FALSE),IF(ISNUMBER(Datos!N216),AND(Datos!N216=INT(Datos!N216),AND(OR(N$1005="",Datos!N216&gt;=N$1005),OR(N$1006="",Datos!N216&lt;=N$1006))),FALSE),OR(ISNUMBER(FIND(";"&amp;UPPER(TRIM(Datos!N216&amp;""))&amp;"=",N$1007)),ISNUMBER(FIND(";"&amp;UPPER(TRIM(Datos!N216&amp;""))&amp;";",N$1007))),OR(UPPER(TRIM(Datos!N216&amp;""))="SÍ",UPPER(TRIM(Datos!N216&amp;""))="SI",UPPER(TRIM(Datos!N216&amp;""))="NO"),IF(ISNUMBER(Datos!N216),AND(OR(N$1005="",Datos!N216&gt;=N$1005),OR(N$1006="",Datos!N216&lt;=N$1006)),FALSE),TRUE))))</f>
        <v>0.0</v>
      </c>
      <c r="O216">
        <f>IF(Datos!O216="",0,IF(AND(O$1008&lt;&gt;"",Datos!O216=O$1008),0,IF(O$1004=0,0,1-CHOOSE(O$1004,IF(ISNUMBER(Datos!O216),AND(OR(O$1005="",Datos!O216&gt;=O$1005),OR(O$1006="",Datos!O216&lt;=O$1006)),FALSE),IF(ISNUMBER(Datos!O216),AND(Datos!O216=INT(Datos!O216),AND(OR(O$1005="",Datos!O216&gt;=O$1005),OR(O$1006="",Datos!O216&lt;=O$1006))),FALSE),OR(ISNUMBER(FIND(";"&amp;UPPER(TRIM(Datos!O216&amp;""))&amp;"=",O$1007)),ISNUMBER(FIND(";"&amp;UPPER(TRIM(Datos!O216&amp;""))&amp;";",O$1007))),OR(UPPER(TRIM(Datos!O216&amp;""))="SÍ",UPPER(TRIM(Datos!O216&amp;""))="SI",UPPER(TRIM(Datos!O216&amp;""))="NO"),IF(ISNUMBER(Datos!O216),AND(OR(O$1005="",Datos!O216&gt;=O$1005),OR(O$1006="",Datos!O216&lt;=O$1006)),FALSE),TRUE))))</f>
        <v>0.0</v>
      </c>
      <c r="P216">
        <f>IF(Datos!P216="",0,IF(AND(P$1008&lt;&gt;"",Datos!P216=P$1008),0,IF(P$1004=0,0,1-CHOOSE(P$1004,IF(ISNUMBER(Datos!P216),AND(OR(P$1005="",Datos!P216&gt;=P$1005),OR(P$1006="",Datos!P216&lt;=P$1006)),FALSE),IF(ISNUMBER(Datos!P216),AND(Datos!P216=INT(Datos!P216),AND(OR(P$1005="",Datos!P216&gt;=P$1005),OR(P$1006="",Datos!P216&lt;=P$1006))),FALSE),OR(ISNUMBER(FIND(";"&amp;UPPER(TRIM(Datos!P216&amp;""))&amp;"=",P$1007)),ISNUMBER(FIND(";"&amp;UPPER(TRIM(Datos!P216&amp;""))&amp;";",P$1007))),OR(UPPER(TRIM(Datos!P216&amp;""))="SÍ",UPPER(TRIM(Datos!P216&amp;""))="SI",UPPER(TRIM(Datos!P216&amp;""))="NO"),IF(ISNUMBER(Datos!P216),AND(OR(P$1005="",Datos!P216&gt;=P$1005),OR(P$1006="",Datos!P216&lt;=P$1006)),FALSE),TRUE))))</f>
        <v>0.0</v>
      </c>
      <c r="Q216">
        <f>IF(Datos!Q216="",0,IF(AND(Q$1008&lt;&gt;"",Datos!Q216=Q$1008),0,IF(Q$1004=0,0,1-CHOOSE(Q$1004,IF(ISNUMBER(Datos!Q216),AND(OR(Q$1005="",Datos!Q216&gt;=Q$1005),OR(Q$1006="",Datos!Q216&lt;=Q$1006)),FALSE),IF(ISNUMBER(Datos!Q216),AND(Datos!Q216=INT(Datos!Q216),AND(OR(Q$1005="",Datos!Q216&gt;=Q$1005),OR(Q$1006="",Datos!Q216&lt;=Q$1006))),FALSE),OR(ISNUMBER(FIND(";"&amp;UPPER(TRIM(Datos!Q216&amp;""))&amp;"=",Q$1007)),ISNUMBER(FIND(";"&amp;UPPER(TRIM(Datos!Q216&amp;""))&amp;";",Q$1007))),OR(UPPER(TRIM(Datos!Q216&amp;""))="SÍ",UPPER(TRIM(Datos!Q216&amp;""))="SI",UPPER(TRIM(Datos!Q216&amp;""))="NO"),IF(ISNUMBER(Datos!Q216),AND(OR(Q$1005="",Datos!Q216&gt;=Q$1005),OR(Q$1006="",Datos!Q216&lt;=Q$1006)),FALSE),TRUE))))</f>
        <v>0.0</v>
      </c>
      <c r="R216">
        <f>IF(Datos!R216="",0,IF(AND(R$1008&lt;&gt;"",Datos!R216=R$1008),0,IF(R$1004=0,0,1-CHOOSE(R$1004,IF(ISNUMBER(Datos!R216),AND(OR(R$1005="",Datos!R216&gt;=R$1005),OR(R$1006="",Datos!R216&lt;=R$1006)),FALSE),IF(ISNUMBER(Datos!R216),AND(Datos!R216=INT(Datos!R216),AND(OR(R$1005="",Datos!R216&gt;=R$1005),OR(R$1006="",Datos!R216&lt;=R$1006))),FALSE),OR(ISNUMBER(FIND(";"&amp;UPPER(TRIM(Datos!R216&amp;""))&amp;"=",R$1007)),ISNUMBER(FIND(";"&amp;UPPER(TRIM(Datos!R216&amp;""))&amp;";",R$1007))),OR(UPPER(TRIM(Datos!R216&amp;""))="SÍ",UPPER(TRIM(Datos!R216&amp;""))="SI",UPPER(TRIM(Datos!R216&amp;""))="NO"),IF(ISNUMBER(Datos!R216),AND(OR(R$1005="",Datos!R216&gt;=R$1005),OR(R$1006="",Datos!R216&lt;=R$1006)),FALSE),TRUE))))</f>
        <v>0.0</v>
      </c>
      <c r="S216">
        <f>IF(Datos!S216="",0,IF(AND(S$1008&lt;&gt;"",Datos!S216=S$1008),0,IF(S$1004=0,0,1-CHOOSE(S$1004,IF(ISNUMBER(Datos!S216),AND(OR(S$1005="",Datos!S216&gt;=S$1005),OR(S$1006="",Datos!S216&lt;=S$1006)),FALSE),IF(ISNUMBER(Datos!S216),AND(Datos!S216=INT(Datos!S216),AND(OR(S$1005="",Datos!S216&gt;=S$1005),OR(S$1006="",Datos!S216&lt;=S$1006))),FALSE),OR(ISNUMBER(FIND(";"&amp;UPPER(TRIM(Datos!S216&amp;""))&amp;"=",S$1007)),ISNUMBER(FIND(";"&amp;UPPER(TRIM(Datos!S216&amp;""))&amp;";",S$1007))),OR(UPPER(TRIM(Datos!S216&amp;""))="SÍ",UPPER(TRIM(Datos!S216&amp;""))="SI",UPPER(TRIM(Datos!S216&amp;""))="NO"),IF(ISNUMBER(Datos!S216),AND(OR(S$1005="",Datos!S216&gt;=S$1005),OR(S$1006="",Datos!S216&lt;=S$1006)),FALSE),TRUE))))</f>
        <v>0.0</v>
      </c>
      <c r="T216">
        <f>IF(Datos!T216="",0,IF(AND(T$1008&lt;&gt;"",Datos!T216=T$1008),0,IF(T$1004=0,0,1-CHOOSE(T$1004,IF(ISNUMBER(Datos!T216),AND(OR(T$1005="",Datos!T216&gt;=T$1005),OR(T$1006="",Datos!T216&lt;=T$1006)),FALSE),IF(ISNUMBER(Datos!T216),AND(Datos!T216=INT(Datos!T216),AND(OR(T$1005="",Datos!T216&gt;=T$1005),OR(T$1006="",Datos!T216&lt;=T$1006))),FALSE),OR(ISNUMBER(FIND(";"&amp;UPPER(TRIM(Datos!T216&amp;""))&amp;"=",T$1007)),ISNUMBER(FIND(";"&amp;UPPER(TRIM(Datos!T216&amp;""))&amp;";",T$1007))),OR(UPPER(TRIM(Datos!T216&amp;""))="SÍ",UPPER(TRIM(Datos!T216&amp;""))="SI",UPPER(TRIM(Datos!T216&amp;""))="NO"),IF(ISNUMBER(Datos!T216),AND(OR(T$1005="",Datos!T216&gt;=T$1005),OR(T$1006="",Datos!T216&lt;=T$1006)),FALSE),TRUE))))</f>
        <v>0.0</v>
      </c>
      <c r="U216">
        <f>IF(Datos!U216="",0,IF(AND(U$1008&lt;&gt;"",Datos!U216=U$1008),0,IF(U$1004=0,0,1-CHOOSE(U$1004,IF(ISNUMBER(Datos!U216),AND(OR(U$1005="",Datos!U216&gt;=U$1005),OR(U$1006="",Datos!U216&lt;=U$1006)),FALSE),IF(ISNUMBER(Datos!U216),AND(Datos!U216=INT(Datos!U216),AND(OR(U$1005="",Datos!U216&gt;=U$1005),OR(U$1006="",Datos!U216&lt;=U$1006))),FALSE),OR(ISNUMBER(FIND(";"&amp;UPPER(TRIM(Datos!U216&amp;""))&amp;"=",U$1007)),ISNUMBER(FIND(";"&amp;UPPER(TRIM(Datos!U216&amp;""))&amp;";",U$1007))),OR(UPPER(TRIM(Datos!U216&amp;""))="SÍ",UPPER(TRIM(Datos!U216&amp;""))="SI",UPPER(TRIM(Datos!U216&amp;""))="NO"),IF(ISNUMBER(Datos!U216),AND(OR(U$1005="",Datos!U216&gt;=U$1005),OR(U$1006="",Datos!U216&lt;=U$1006)),FALSE),TRUE))))</f>
        <v>0.0</v>
      </c>
      <c r="V216">
        <f>IF(Datos!V216="",0,IF(AND(V$1008&lt;&gt;"",Datos!V216=V$1008),0,IF(V$1004=0,0,1-CHOOSE(V$1004,IF(ISNUMBER(Datos!V216),AND(OR(V$1005="",Datos!V216&gt;=V$1005),OR(V$1006="",Datos!V216&lt;=V$1006)),FALSE),IF(ISNUMBER(Datos!V216),AND(Datos!V216=INT(Datos!V216),AND(OR(V$1005="",Datos!V216&gt;=V$1005),OR(V$1006="",Datos!V216&lt;=V$1006))),FALSE),OR(ISNUMBER(FIND(";"&amp;UPPER(TRIM(Datos!V216&amp;""))&amp;"=",V$1007)),ISNUMBER(FIND(";"&amp;UPPER(TRIM(Datos!V216&amp;""))&amp;";",V$1007))),OR(UPPER(TRIM(Datos!V216&amp;""))="SÍ",UPPER(TRIM(Datos!V216&amp;""))="SI",UPPER(TRIM(Datos!V216&amp;""))="NO"),IF(ISNUMBER(Datos!V216),AND(OR(V$1005="",Datos!V216&gt;=V$1005),OR(V$1006="",Datos!V216&lt;=V$1006)),FALSE),TRUE))))</f>
        <v>0.0</v>
      </c>
      <c r="W216">
        <f>IF(Datos!W216="",0,IF(AND(W$1008&lt;&gt;"",Datos!W216=W$1008),0,IF(W$1004=0,0,1-CHOOSE(W$1004,IF(ISNUMBER(Datos!W216),AND(OR(W$1005="",Datos!W216&gt;=W$1005),OR(W$1006="",Datos!W216&lt;=W$1006)),FALSE),IF(ISNUMBER(Datos!W216),AND(Datos!W216=INT(Datos!W216),AND(OR(W$1005="",Datos!W216&gt;=W$1005),OR(W$1006="",Datos!W216&lt;=W$1006))),FALSE),OR(ISNUMBER(FIND(";"&amp;UPPER(TRIM(Datos!W216&amp;""))&amp;"=",W$1007)),ISNUMBER(FIND(";"&amp;UPPER(TRIM(Datos!W216&amp;""))&amp;";",W$1007))),OR(UPPER(TRIM(Datos!W216&amp;""))="SÍ",UPPER(TRIM(Datos!W216&amp;""))="SI",UPPER(TRIM(Datos!W216&amp;""))="NO"),IF(ISNUMBER(Datos!W216),AND(OR(W$1005="",Datos!W216&gt;=W$1005),OR(W$1006="",Datos!W216&lt;=W$1006)),FALSE),TRUE))))</f>
        <v>0.0</v>
      </c>
      <c r="X216">
        <f>IF(Datos!X216="",0,IF(AND(X$1008&lt;&gt;"",Datos!X216=X$1008),0,IF(X$1004=0,0,1-CHOOSE(X$1004,IF(ISNUMBER(Datos!X216),AND(OR(X$1005="",Datos!X216&gt;=X$1005),OR(X$1006="",Datos!X216&lt;=X$1006)),FALSE),IF(ISNUMBER(Datos!X216),AND(Datos!X216=INT(Datos!X216),AND(OR(X$1005="",Datos!X216&gt;=X$1005),OR(X$1006="",Datos!X216&lt;=X$1006))),FALSE),OR(ISNUMBER(FIND(";"&amp;UPPER(TRIM(Datos!X216&amp;""))&amp;"=",X$1007)),ISNUMBER(FIND(";"&amp;UPPER(TRIM(Datos!X216&amp;""))&amp;";",X$1007))),OR(UPPER(TRIM(Datos!X216&amp;""))="SÍ",UPPER(TRIM(Datos!X216&amp;""))="SI",UPPER(TRIM(Datos!X216&amp;""))="NO"),IF(ISNUMBER(Datos!X216),AND(OR(X$1005="",Datos!X216&gt;=X$1005),OR(X$1006="",Datos!X216&lt;=X$1006)),FALSE),TRUE))))</f>
        <v>0.0</v>
      </c>
      <c r="Y216">
        <f>IF(Datos!Y216="",0,IF(AND(Y$1008&lt;&gt;"",Datos!Y216=Y$1008),0,IF(Y$1004=0,0,1-CHOOSE(Y$1004,IF(ISNUMBER(Datos!Y216),AND(OR(Y$1005="",Datos!Y216&gt;=Y$1005),OR(Y$1006="",Datos!Y216&lt;=Y$1006)),FALSE),IF(ISNUMBER(Datos!Y216),AND(Datos!Y216=INT(Datos!Y216),AND(OR(Y$1005="",Datos!Y216&gt;=Y$1005),OR(Y$1006="",Datos!Y216&lt;=Y$1006))),FALSE),OR(ISNUMBER(FIND(";"&amp;UPPER(TRIM(Datos!Y216&amp;""))&amp;"=",Y$1007)),ISNUMBER(FIND(";"&amp;UPPER(TRIM(Datos!Y216&amp;""))&amp;";",Y$1007))),OR(UPPER(TRIM(Datos!Y216&amp;""))="SÍ",UPPER(TRIM(Datos!Y216&amp;""))="SI",UPPER(TRIM(Datos!Y216&amp;""))="NO"),IF(ISNUMBER(Datos!Y216),AND(OR(Y$1005="",Datos!Y216&gt;=Y$1005),OR(Y$1006="",Datos!Y216&lt;=Y$1006)),FALSE),TRUE))))</f>
        <v>0.0</v>
      </c>
      <c r="Z216">
        <f>IF(Datos!Z216="",0,IF(AND(Z$1008&lt;&gt;"",Datos!Z216=Z$1008),0,IF(Z$1004=0,0,1-CHOOSE(Z$1004,IF(ISNUMBER(Datos!Z216),AND(OR(Z$1005="",Datos!Z216&gt;=Z$1005),OR(Z$1006="",Datos!Z216&lt;=Z$1006)),FALSE),IF(ISNUMBER(Datos!Z216),AND(Datos!Z216=INT(Datos!Z216),AND(OR(Z$1005="",Datos!Z216&gt;=Z$1005),OR(Z$1006="",Datos!Z216&lt;=Z$1006))),FALSE),OR(ISNUMBER(FIND(";"&amp;UPPER(TRIM(Datos!Z216&amp;""))&amp;"=",Z$1007)),ISNUMBER(FIND(";"&amp;UPPER(TRIM(Datos!Z216&amp;""))&amp;";",Z$1007))),OR(UPPER(TRIM(Datos!Z216&amp;""))="SÍ",UPPER(TRIM(Datos!Z216&amp;""))="SI",UPPER(TRIM(Datos!Z216&amp;""))="NO"),IF(ISNUMBER(Datos!Z216),AND(OR(Z$1005="",Datos!Z216&gt;=Z$1005),OR(Z$1006="",Datos!Z216&lt;=Z$1006)),FALSE),TRUE))))</f>
        <v>0.0</v>
      </c>
      <c r="AA216">
        <f>IF(Datos!AA216="",0,IF(AND(AA$1008&lt;&gt;"",Datos!AA216=AA$1008),0,IF(AA$1004=0,0,1-CHOOSE(AA$1004,IF(ISNUMBER(Datos!AA216),AND(OR(AA$1005="",Datos!AA216&gt;=AA$1005),OR(AA$1006="",Datos!AA216&lt;=AA$1006)),FALSE),IF(ISNUMBER(Datos!AA216),AND(Datos!AA216=INT(Datos!AA216),AND(OR(AA$1005="",Datos!AA216&gt;=AA$1005),OR(AA$1006="",Datos!AA216&lt;=AA$1006))),FALSE),OR(ISNUMBER(FIND(";"&amp;UPPER(TRIM(Datos!AA216&amp;""))&amp;"=",AA$1007)),ISNUMBER(FIND(";"&amp;UPPER(TRIM(Datos!AA216&amp;""))&amp;";",AA$1007))),OR(UPPER(TRIM(Datos!AA216&amp;""))="SÍ",UPPER(TRIM(Datos!AA216&amp;""))="SI",UPPER(TRIM(Datos!AA216&amp;""))="NO"),IF(ISNUMBER(Datos!AA216),AND(OR(AA$1005="",Datos!AA216&gt;=AA$1005),OR(AA$1006="",Datos!AA216&lt;=AA$1006)),FALSE),TRUE))))</f>
        <v>0.0</v>
      </c>
      <c r="AB216">
        <f>IF(Datos!AB216="",0,IF(AND(AB$1008&lt;&gt;"",Datos!AB216=AB$1008),0,IF(AB$1004=0,0,1-CHOOSE(AB$1004,IF(ISNUMBER(Datos!AB216),AND(OR(AB$1005="",Datos!AB216&gt;=AB$1005),OR(AB$1006="",Datos!AB216&lt;=AB$1006)),FALSE),IF(ISNUMBER(Datos!AB216),AND(Datos!AB216=INT(Datos!AB216),AND(OR(AB$1005="",Datos!AB216&gt;=AB$1005),OR(AB$1006="",Datos!AB216&lt;=AB$1006))),FALSE),OR(ISNUMBER(FIND(";"&amp;UPPER(TRIM(Datos!AB216&amp;""))&amp;"=",AB$1007)),ISNUMBER(FIND(";"&amp;UPPER(TRIM(Datos!AB216&amp;""))&amp;";",AB$1007))),OR(UPPER(TRIM(Datos!AB216&amp;""))="SÍ",UPPER(TRIM(Datos!AB216&amp;""))="SI",UPPER(TRIM(Datos!AB216&amp;""))="NO"),IF(ISNUMBER(Datos!AB216),AND(OR(AB$1005="",Datos!AB216&gt;=AB$1005),OR(AB$1006="",Datos!AB216&lt;=AB$1006)),FALSE),TRUE))))</f>
        <v>0.0</v>
      </c>
      <c r="AC216">
        <f>IF(Datos!AC216="",0,IF(AND(AC$1008&lt;&gt;"",Datos!AC216=AC$1008),0,IF(AC$1004=0,0,1-CHOOSE(AC$1004,IF(ISNUMBER(Datos!AC216),AND(OR(AC$1005="",Datos!AC216&gt;=AC$1005),OR(AC$1006="",Datos!AC216&lt;=AC$1006)),FALSE),IF(ISNUMBER(Datos!AC216),AND(Datos!AC216=INT(Datos!AC216),AND(OR(AC$1005="",Datos!AC216&gt;=AC$1005),OR(AC$1006="",Datos!AC216&lt;=AC$1006))),FALSE),OR(ISNUMBER(FIND(";"&amp;UPPER(TRIM(Datos!AC216&amp;""))&amp;"=",AC$1007)),ISNUMBER(FIND(";"&amp;UPPER(TRIM(Datos!AC216&amp;""))&amp;";",AC$1007))),OR(UPPER(TRIM(Datos!AC216&amp;""))="SÍ",UPPER(TRIM(Datos!AC216&amp;""))="SI",UPPER(TRIM(Datos!AC216&amp;""))="NO"),IF(ISNUMBER(Datos!AC216),AND(OR(AC$1005="",Datos!AC216&gt;=AC$1005),OR(AC$1006="",Datos!AC216&lt;=AC$1006)),FALSE),TRUE))))</f>
        <v>0.0</v>
      </c>
      <c r="AD216">
        <f>IF(Datos!AD216="",0,IF(AND(AD$1008&lt;&gt;"",Datos!AD216=AD$1008),0,IF(AD$1004=0,0,1-CHOOSE(AD$1004,IF(ISNUMBER(Datos!AD216),AND(OR(AD$1005="",Datos!AD216&gt;=AD$1005),OR(AD$1006="",Datos!AD216&lt;=AD$1006)),FALSE),IF(ISNUMBER(Datos!AD216),AND(Datos!AD216=INT(Datos!AD216),AND(OR(AD$1005="",Datos!AD216&gt;=AD$1005),OR(AD$1006="",Datos!AD216&lt;=AD$1006))),FALSE),OR(ISNUMBER(FIND(";"&amp;UPPER(TRIM(Datos!AD216&amp;""))&amp;"=",AD$1007)),ISNUMBER(FIND(";"&amp;UPPER(TRIM(Datos!AD216&amp;""))&amp;";",AD$1007))),OR(UPPER(TRIM(Datos!AD216&amp;""))="SÍ",UPPER(TRIM(Datos!AD216&amp;""))="SI",UPPER(TRIM(Datos!AD216&amp;""))="NO"),IF(ISNUMBER(Datos!AD216),AND(OR(AD$1005="",Datos!AD216&gt;=AD$1005),OR(AD$1006="",Datos!AD216&lt;=AD$1006)),FALSE),TRUE))))</f>
        <v>0.0</v>
      </c>
      <c r="AE216">
        <f>IF(Datos!AE216="",0,IF(AND(AE$1008&lt;&gt;"",Datos!AE216=AE$1008),0,IF(AE$1004=0,0,1-CHOOSE(AE$1004,IF(ISNUMBER(Datos!AE216),AND(OR(AE$1005="",Datos!AE216&gt;=AE$1005),OR(AE$1006="",Datos!AE216&lt;=AE$1006)),FALSE),IF(ISNUMBER(Datos!AE216),AND(Datos!AE216=INT(Datos!AE216),AND(OR(AE$1005="",Datos!AE216&gt;=AE$1005),OR(AE$1006="",Datos!AE216&lt;=AE$1006))),FALSE),OR(ISNUMBER(FIND(";"&amp;UPPER(TRIM(Datos!AE216&amp;""))&amp;"=",AE$1007)),ISNUMBER(FIND(";"&amp;UPPER(TRIM(Datos!AE216&amp;""))&amp;";",AE$1007))),OR(UPPER(TRIM(Datos!AE216&amp;""))="SÍ",UPPER(TRIM(Datos!AE216&amp;""))="SI",UPPER(TRIM(Datos!AE216&amp;""))="NO"),IF(ISNUMBER(Datos!AE216),AND(OR(AE$1005="",Datos!AE216&gt;=AE$1005),OR(AE$1006="",Datos!AE216&lt;=AE$1006)),FALSE),TRUE))))</f>
        <v>0.0</v>
      </c>
    </row>
    <row r="217" spans="2:31">
      <c r="B217">
        <f>IF(Datos!B217="",0,IF(AND(B$1008&lt;&gt;"",Datos!B217=B$1008),0,IF(B$1004=0,0,1-CHOOSE(B$1004,IF(ISNUMBER(Datos!B217),AND(OR(B$1005="",Datos!B217&gt;=B$1005),OR(B$1006="",Datos!B217&lt;=B$1006)),FALSE),IF(ISNUMBER(Datos!B217),AND(Datos!B217=INT(Datos!B217),AND(OR(B$1005="",Datos!B217&gt;=B$1005),OR(B$1006="",Datos!B217&lt;=B$1006))),FALSE),OR(ISNUMBER(FIND(";"&amp;UPPER(TRIM(Datos!B217&amp;""))&amp;"=",B$1007)),ISNUMBER(FIND(";"&amp;UPPER(TRIM(Datos!B217&amp;""))&amp;";",B$1007))),OR(UPPER(TRIM(Datos!B217&amp;""))="SÍ",UPPER(TRIM(Datos!B217&amp;""))="SI",UPPER(TRIM(Datos!B217&amp;""))="NO"),IF(ISNUMBER(Datos!B217),AND(OR(B$1005="",Datos!B217&gt;=B$1005),OR(B$1006="",Datos!B217&lt;=B$1006)),FALSE),TRUE))))</f>
        <v>0.0</v>
      </c>
      <c r="C217">
        <f>IF(Datos!C217="",0,IF(AND(C$1008&lt;&gt;"",Datos!C217=C$1008),0,IF(C$1004=0,0,1-CHOOSE(C$1004,IF(ISNUMBER(Datos!C217),AND(OR(C$1005="",Datos!C217&gt;=C$1005),OR(C$1006="",Datos!C217&lt;=C$1006)),FALSE),IF(ISNUMBER(Datos!C217),AND(Datos!C217=INT(Datos!C217),AND(OR(C$1005="",Datos!C217&gt;=C$1005),OR(C$1006="",Datos!C217&lt;=C$1006))),FALSE),OR(ISNUMBER(FIND(";"&amp;UPPER(TRIM(Datos!C217&amp;""))&amp;"=",C$1007)),ISNUMBER(FIND(";"&amp;UPPER(TRIM(Datos!C217&amp;""))&amp;";",C$1007))),OR(UPPER(TRIM(Datos!C217&amp;""))="SÍ",UPPER(TRIM(Datos!C217&amp;""))="SI",UPPER(TRIM(Datos!C217&amp;""))="NO"),IF(ISNUMBER(Datos!C217),AND(OR(C$1005="",Datos!C217&gt;=C$1005),OR(C$1006="",Datos!C217&lt;=C$1006)),FALSE),TRUE))))</f>
        <v>0.0</v>
      </c>
      <c r="D217">
        <f>IF(Datos!D217="",0,IF(AND(D$1008&lt;&gt;"",Datos!D217=D$1008),0,IF(D$1004=0,0,1-CHOOSE(D$1004,IF(ISNUMBER(Datos!D217),AND(OR(D$1005="",Datos!D217&gt;=D$1005),OR(D$1006="",Datos!D217&lt;=D$1006)),FALSE),IF(ISNUMBER(Datos!D217),AND(Datos!D217=INT(Datos!D217),AND(OR(D$1005="",Datos!D217&gt;=D$1005),OR(D$1006="",Datos!D217&lt;=D$1006))),FALSE),OR(ISNUMBER(FIND(";"&amp;UPPER(TRIM(Datos!D217&amp;""))&amp;"=",D$1007)),ISNUMBER(FIND(";"&amp;UPPER(TRIM(Datos!D217&amp;""))&amp;";",D$1007))),OR(UPPER(TRIM(Datos!D217&amp;""))="SÍ",UPPER(TRIM(Datos!D217&amp;""))="SI",UPPER(TRIM(Datos!D217&amp;""))="NO"),IF(ISNUMBER(Datos!D217),AND(OR(D$1005="",Datos!D217&gt;=D$1005),OR(D$1006="",Datos!D217&lt;=D$1006)),FALSE),TRUE))))</f>
        <v>0.0</v>
      </c>
      <c r="E217">
        <f>IF(Datos!E217="",0,IF(AND(E$1008&lt;&gt;"",Datos!E217=E$1008),0,IF(E$1004=0,0,1-CHOOSE(E$1004,IF(ISNUMBER(Datos!E217),AND(OR(E$1005="",Datos!E217&gt;=E$1005),OR(E$1006="",Datos!E217&lt;=E$1006)),FALSE),IF(ISNUMBER(Datos!E217),AND(Datos!E217=INT(Datos!E217),AND(OR(E$1005="",Datos!E217&gt;=E$1005),OR(E$1006="",Datos!E217&lt;=E$1006))),FALSE),OR(ISNUMBER(FIND(";"&amp;UPPER(TRIM(Datos!E217&amp;""))&amp;"=",E$1007)),ISNUMBER(FIND(";"&amp;UPPER(TRIM(Datos!E217&amp;""))&amp;";",E$1007))),OR(UPPER(TRIM(Datos!E217&amp;""))="SÍ",UPPER(TRIM(Datos!E217&amp;""))="SI",UPPER(TRIM(Datos!E217&amp;""))="NO"),IF(ISNUMBER(Datos!E217),AND(OR(E$1005="",Datos!E217&gt;=E$1005),OR(E$1006="",Datos!E217&lt;=E$1006)),FALSE),TRUE))))</f>
        <v>0.0</v>
      </c>
      <c r="F217">
        <f>IF(Datos!F217="",0,IF(AND(F$1008&lt;&gt;"",Datos!F217=F$1008),0,IF(F$1004=0,0,1-CHOOSE(F$1004,IF(ISNUMBER(Datos!F217),AND(OR(F$1005="",Datos!F217&gt;=F$1005),OR(F$1006="",Datos!F217&lt;=F$1006)),FALSE),IF(ISNUMBER(Datos!F217),AND(Datos!F217=INT(Datos!F217),AND(OR(F$1005="",Datos!F217&gt;=F$1005),OR(F$1006="",Datos!F217&lt;=F$1006))),FALSE),OR(ISNUMBER(FIND(";"&amp;UPPER(TRIM(Datos!F217&amp;""))&amp;"=",F$1007)),ISNUMBER(FIND(";"&amp;UPPER(TRIM(Datos!F217&amp;""))&amp;";",F$1007))),OR(UPPER(TRIM(Datos!F217&amp;""))="SÍ",UPPER(TRIM(Datos!F217&amp;""))="SI",UPPER(TRIM(Datos!F217&amp;""))="NO"),IF(ISNUMBER(Datos!F217),AND(OR(F$1005="",Datos!F217&gt;=F$1005),OR(F$1006="",Datos!F217&lt;=F$1006)),FALSE),TRUE))))</f>
        <v>0.0</v>
      </c>
      <c r="G217">
        <f>IF(Datos!G217="",0,IF(AND(G$1008&lt;&gt;"",Datos!G217=G$1008),0,IF(G$1004=0,0,1-CHOOSE(G$1004,IF(ISNUMBER(Datos!G217),AND(OR(G$1005="",Datos!G217&gt;=G$1005),OR(G$1006="",Datos!G217&lt;=G$1006)),FALSE),IF(ISNUMBER(Datos!G217),AND(Datos!G217=INT(Datos!G217),AND(OR(G$1005="",Datos!G217&gt;=G$1005),OR(G$1006="",Datos!G217&lt;=G$1006))),FALSE),OR(ISNUMBER(FIND(";"&amp;UPPER(TRIM(Datos!G217&amp;""))&amp;"=",G$1007)),ISNUMBER(FIND(";"&amp;UPPER(TRIM(Datos!G217&amp;""))&amp;";",G$1007))),OR(UPPER(TRIM(Datos!G217&amp;""))="SÍ",UPPER(TRIM(Datos!G217&amp;""))="SI",UPPER(TRIM(Datos!G217&amp;""))="NO"),IF(ISNUMBER(Datos!G217),AND(OR(G$1005="",Datos!G217&gt;=G$1005),OR(G$1006="",Datos!G217&lt;=G$1006)),FALSE),TRUE))))</f>
        <v>0.0</v>
      </c>
      <c r="H217">
        <f>IF(Datos!H217="",0,IF(AND(H$1008&lt;&gt;"",Datos!H217=H$1008),0,IF(H$1004=0,0,1-CHOOSE(H$1004,IF(ISNUMBER(Datos!H217),AND(OR(H$1005="",Datos!H217&gt;=H$1005),OR(H$1006="",Datos!H217&lt;=H$1006)),FALSE),IF(ISNUMBER(Datos!H217),AND(Datos!H217=INT(Datos!H217),AND(OR(H$1005="",Datos!H217&gt;=H$1005),OR(H$1006="",Datos!H217&lt;=H$1006))),FALSE),OR(ISNUMBER(FIND(";"&amp;UPPER(TRIM(Datos!H217&amp;""))&amp;"=",H$1007)),ISNUMBER(FIND(";"&amp;UPPER(TRIM(Datos!H217&amp;""))&amp;";",H$1007))),OR(UPPER(TRIM(Datos!H217&amp;""))="SÍ",UPPER(TRIM(Datos!H217&amp;""))="SI",UPPER(TRIM(Datos!H217&amp;""))="NO"),IF(ISNUMBER(Datos!H217),AND(OR(H$1005="",Datos!H217&gt;=H$1005),OR(H$1006="",Datos!H217&lt;=H$1006)),FALSE),TRUE))))</f>
        <v>0.0</v>
      </c>
      <c r="I217">
        <f>IF(Datos!I217="",0,IF(AND(I$1008&lt;&gt;"",Datos!I217=I$1008),0,IF(I$1004=0,0,1-CHOOSE(I$1004,IF(ISNUMBER(Datos!I217),AND(OR(I$1005="",Datos!I217&gt;=I$1005),OR(I$1006="",Datos!I217&lt;=I$1006)),FALSE),IF(ISNUMBER(Datos!I217),AND(Datos!I217=INT(Datos!I217),AND(OR(I$1005="",Datos!I217&gt;=I$1005),OR(I$1006="",Datos!I217&lt;=I$1006))),FALSE),OR(ISNUMBER(FIND(";"&amp;UPPER(TRIM(Datos!I217&amp;""))&amp;"=",I$1007)),ISNUMBER(FIND(";"&amp;UPPER(TRIM(Datos!I217&amp;""))&amp;";",I$1007))),OR(UPPER(TRIM(Datos!I217&amp;""))="SÍ",UPPER(TRIM(Datos!I217&amp;""))="SI",UPPER(TRIM(Datos!I217&amp;""))="NO"),IF(ISNUMBER(Datos!I217),AND(OR(I$1005="",Datos!I217&gt;=I$1005),OR(I$1006="",Datos!I217&lt;=I$1006)),FALSE),TRUE))))</f>
        <v>0.0</v>
      </c>
      <c r="J217">
        <f>IF(Datos!J217="",0,IF(AND(J$1008&lt;&gt;"",Datos!J217=J$1008),0,IF(J$1004=0,0,1-CHOOSE(J$1004,IF(ISNUMBER(Datos!J217),AND(OR(J$1005="",Datos!J217&gt;=J$1005),OR(J$1006="",Datos!J217&lt;=J$1006)),FALSE),IF(ISNUMBER(Datos!J217),AND(Datos!J217=INT(Datos!J217),AND(OR(J$1005="",Datos!J217&gt;=J$1005),OR(J$1006="",Datos!J217&lt;=J$1006))),FALSE),OR(ISNUMBER(FIND(";"&amp;UPPER(TRIM(Datos!J217&amp;""))&amp;"=",J$1007)),ISNUMBER(FIND(";"&amp;UPPER(TRIM(Datos!J217&amp;""))&amp;";",J$1007))),OR(UPPER(TRIM(Datos!J217&amp;""))="SÍ",UPPER(TRIM(Datos!J217&amp;""))="SI",UPPER(TRIM(Datos!J217&amp;""))="NO"),IF(ISNUMBER(Datos!J217),AND(OR(J$1005="",Datos!J217&gt;=J$1005),OR(J$1006="",Datos!J217&lt;=J$1006)),FALSE),TRUE))))</f>
        <v>0.0</v>
      </c>
      <c r="K217">
        <f>IF(Datos!K217="",0,IF(AND(K$1008&lt;&gt;"",Datos!K217=K$1008),0,IF(K$1004=0,0,1-CHOOSE(K$1004,IF(ISNUMBER(Datos!K217),AND(OR(K$1005="",Datos!K217&gt;=K$1005),OR(K$1006="",Datos!K217&lt;=K$1006)),FALSE),IF(ISNUMBER(Datos!K217),AND(Datos!K217=INT(Datos!K217),AND(OR(K$1005="",Datos!K217&gt;=K$1005),OR(K$1006="",Datos!K217&lt;=K$1006))),FALSE),OR(ISNUMBER(FIND(";"&amp;UPPER(TRIM(Datos!K217&amp;""))&amp;"=",K$1007)),ISNUMBER(FIND(";"&amp;UPPER(TRIM(Datos!K217&amp;""))&amp;";",K$1007))),OR(UPPER(TRIM(Datos!K217&amp;""))="SÍ",UPPER(TRIM(Datos!K217&amp;""))="SI",UPPER(TRIM(Datos!K217&amp;""))="NO"),IF(ISNUMBER(Datos!K217),AND(OR(K$1005="",Datos!K217&gt;=K$1005),OR(K$1006="",Datos!K217&lt;=K$1006)),FALSE),TRUE))))</f>
        <v>0.0</v>
      </c>
      <c r="L217">
        <f>IF(Datos!L217="",0,IF(AND(L$1008&lt;&gt;"",Datos!L217=L$1008),0,IF(L$1004=0,0,1-CHOOSE(L$1004,IF(ISNUMBER(Datos!L217),AND(OR(L$1005="",Datos!L217&gt;=L$1005),OR(L$1006="",Datos!L217&lt;=L$1006)),FALSE),IF(ISNUMBER(Datos!L217),AND(Datos!L217=INT(Datos!L217),AND(OR(L$1005="",Datos!L217&gt;=L$1005),OR(L$1006="",Datos!L217&lt;=L$1006))),FALSE),OR(ISNUMBER(FIND(";"&amp;UPPER(TRIM(Datos!L217&amp;""))&amp;"=",L$1007)),ISNUMBER(FIND(";"&amp;UPPER(TRIM(Datos!L217&amp;""))&amp;";",L$1007))),OR(UPPER(TRIM(Datos!L217&amp;""))="SÍ",UPPER(TRIM(Datos!L217&amp;""))="SI",UPPER(TRIM(Datos!L217&amp;""))="NO"),IF(ISNUMBER(Datos!L217),AND(OR(L$1005="",Datos!L217&gt;=L$1005),OR(L$1006="",Datos!L217&lt;=L$1006)),FALSE),TRUE))))</f>
        <v>0.0</v>
      </c>
      <c r="M217">
        <f>IF(Datos!M217="",0,IF(AND(M$1008&lt;&gt;"",Datos!M217=M$1008),0,IF(M$1004=0,0,1-CHOOSE(M$1004,IF(ISNUMBER(Datos!M217),AND(OR(M$1005="",Datos!M217&gt;=M$1005),OR(M$1006="",Datos!M217&lt;=M$1006)),FALSE),IF(ISNUMBER(Datos!M217),AND(Datos!M217=INT(Datos!M217),AND(OR(M$1005="",Datos!M217&gt;=M$1005),OR(M$1006="",Datos!M217&lt;=M$1006))),FALSE),OR(ISNUMBER(FIND(";"&amp;UPPER(TRIM(Datos!M217&amp;""))&amp;"=",M$1007)),ISNUMBER(FIND(";"&amp;UPPER(TRIM(Datos!M217&amp;""))&amp;";",M$1007))),OR(UPPER(TRIM(Datos!M217&amp;""))="SÍ",UPPER(TRIM(Datos!M217&amp;""))="SI",UPPER(TRIM(Datos!M217&amp;""))="NO"),IF(ISNUMBER(Datos!M217),AND(OR(M$1005="",Datos!M217&gt;=M$1005),OR(M$1006="",Datos!M217&lt;=M$1006)),FALSE),TRUE))))</f>
        <v>0.0</v>
      </c>
      <c r="N217">
        <f>IF(Datos!N217="",0,IF(AND(N$1008&lt;&gt;"",Datos!N217=N$1008),0,IF(N$1004=0,0,1-CHOOSE(N$1004,IF(ISNUMBER(Datos!N217),AND(OR(N$1005="",Datos!N217&gt;=N$1005),OR(N$1006="",Datos!N217&lt;=N$1006)),FALSE),IF(ISNUMBER(Datos!N217),AND(Datos!N217=INT(Datos!N217),AND(OR(N$1005="",Datos!N217&gt;=N$1005),OR(N$1006="",Datos!N217&lt;=N$1006))),FALSE),OR(ISNUMBER(FIND(";"&amp;UPPER(TRIM(Datos!N217&amp;""))&amp;"=",N$1007)),ISNUMBER(FIND(";"&amp;UPPER(TRIM(Datos!N217&amp;""))&amp;";",N$1007))),OR(UPPER(TRIM(Datos!N217&amp;""))="SÍ",UPPER(TRIM(Datos!N217&amp;""))="SI",UPPER(TRIM(Datos!N217&amp;""))="NO"),IF(ISNUMBER(Datos!N217),AND(OR(N$1005="",Datos!N217&gt;=N$1005),OR(N$1006="",Datos!N217&lt;=N$1006)),FALSE),TRUE))))</f>
        <v>0.0</v>
      </c>
      <c r="O217">
        <f>IF(Datos!O217="",0,IF(AND(O$1008&lt;&gt;"",Datos!O217=O$1008),0,IF(O$1004=0,0,1-CHOOSE(O$1004,IF(ISNUMBER(Datos!O217),AND(OR(O$1005="",Datos!O217&gt;=O$1005),OR(O$1006="",Datos!O217&lt;=O$1006)),FALSE),IF(ISNUMBER(Datos!O217),AND(Datos!O217=INT(Datos!O217),AND(OR(O$1005="",Datos!O217&gt;=O$1005),OR(O$1006="",Datos!O217&lt;=O$1006))),FALSE),OR(ISNUMBER(FIND(";"&amp;UPPER(TRIM(Datos!O217&amp;""))&amp;"=",O$1007)),ISNUMBER(FIND(";"&amp;UPPER(TRIM(Datos!O217&amp;""))&amp;";",O$1007))),OR(UPPER(TRIM(Datos!O217&amp;""))="SÍ",UPPER(TRIM(Datos!O217&amp;""))="SI",UPPER(TRIM(Datos!O217&amp;""))="NO"),IF(ISNUMBER(Datos!O217),AND(OR(O$1005="",Datos!O217&gt;=O$1005),OR(O$1006="",Datos!O217&lt;=O$1006)),FALSE),TRUE))))</f>
        <v>0.0</v>
      </c>
      <c r="P217">
        <f>IF(Datos!P217="",0,IF(AND(P$1008&lt;&gt;"",Datos!P217=P$1008),0,IF(P$1004=0,0,1-CHOOSE(P$1004,IF(ISNUMBER(Datos!P217),AND(OR(P$1005="",Datos!P217&gt;=P$1005),OR(P$1006="",Datos!P217&lt;=P$1006)),FALSE),IF(ISNUMBER(Datos!P217),AND(Datos!P217=INT(Datos!P217),AND(OR(P$1005="",Datos!P217&gt;=P$1005),OR(P$1006="",Datos!P217&lt;=P$1006))),FALSE),OR(ISNUMBER(FIND(";"&amp;UPPER(TRIM(Datos!P217&amp;""))&amp;"=",P$1007)),ISNUMBER(FIND(";"&amp;UPPER(TRIM(Datos!P217&amp;""))&amp;";",P$1007))),OR(UPPER(TRIM(Datos!P217&amp;""))="SÍ",UPPER(TRIM(Datos!P217&amp;""))="SI",UPPER(TRIM(Datos!P217&amp;""))="NO"),IF(ISNUMBER(Datos!P217),AND(OR(P$1005="",Datos!P217&gt;=P$1005),OR(P$1006="",Datos!P217&lt;=P$1006)),FALSE),TRUE))))</f>
        <v>0.0</v>
      </c>
      <c r="Q217">
        <f>IF(Datos!Q217="",0,IF(AND(Q$1008&lt;&gt;"",Datos!Q217=Q$1008),0,IF(Q$1004=0,0,1-CHOOSE(Q$1004,IF(ISNUMBER(Datos!Q217),AND(OR(Q$1005="",Datos!Q217&gt;=Q$1005),OR(Q$1006="",Datos!Q217&lt;=Q$1006)),FALSE),IF(ISNUMBER(Datos!Q217),AND(Datos!Q217=INT(Datos!Q217),AND(OR(Q$1005="",Datos!Q217&gt;=Q$1005),OR(Q$1006="",Datos!Q217&lt;=Q$1006))),FALSE),OR(ISNUMBER(FIND(";"&amp;UPPER(TRIM(Datos!Q217&amp;""))&amp;"=",Q$1007)),ISNUMBER(FIND(";"&amp;UPPER(TRIM(Datos!Q217&amp;""))&amp;";",Q$1007))),OR(UPPER(TRIM(Datos!Q217&amp;""))="SÍ",UPPER(TRIM(Datos!Q217&amp;""))="SI",UPPER(TRIM(Datos!Q217&amp;""))="NO"),IF(ISNUMBER(Datos!Q217),AND(OR(Q$1005="",Datos!Q217&gt;=Q$1005),OR(Q$1006="",Datos!Q217&lt;=Q$1006)),FALSE),TRUE))))</f>
        <v>0.0</v>
      </c>
      <c r="R217">
        <f>IF(Datos!R217="",0,IF(AND(R$1008&lt;&gt;"",Datos!R217=R$1008),0,IF(R$1004=0,0,1-CHOOSE(R$1004,IF(ISNUMBER(Datos!R217),AND(OR(R$1005="",Datos!R217&gt;=R$1005),OR(R$1006="",Datos!R217&lt;=R$1006)),FALSE),IF(ISNUMBER(Datos!R217),AND(Datos!R217=INT(Datos!R217),AND(OR(R$1005="",Datos!R217&gt;=R$1005),OR(R$1006="",Datos!R217&lt;=R$1006))),FALSE),OR(ISNUMBER(FIND(";"&amp;UPPER(TRIM(Datos!R217&amp;""))&amp;"=",R$1007)),ISNUMBER(FIND(";"&amp;UPPER(TRIM(Datos!R217&amp;""))&amp;";",R$1007))),OR(UPPER(TRIM(Datos!R217&amp;""))="SÍ",UPPER(TRIM(Datos!R217&amp;""))="SI",UPPER(TRIM(Datos!R217&amp;""))="NO"),IF(ISNUMBER(Datos!R217),AND(OR(R$1005="",Datos!R217&gt;=R$1005),OR(R$1006="",Datos!R217&lt;=R$1006)),FALSE),TRUE))))</f>
        <v>0.0</v>
      </c>
      <c r="S217">
        <f>IF(Datos!S217="",0,IF(AND(S$1008&lt;&gt;"",Datos!S217=S$1008),0,IF(S$1004=0,0,1-CHOOSE(S$1004,IF(ISNUMBER(Datos!S217),AND(OR(S$1005="",Datos!S217&gt;=S$1005),OR(S$1006="",Datos!S217&lt;=S$1006)),FALSE),IF(ISNUMBER(Datos!S217),AND(Datos!S217=INT(Datos!S217),AND(OR(S$1005="",Datos!S217&gt;=S$1005),OR(S$1006="",Datos!S217&lt;=S$1006))),FALSE),OR(ISNUMBER(FIND(";"&amp;UPPER(TRIM(Datos!S217&amp;""))&amp;"=",S$1007)),ISNUMBER(FIND(";"&amp;UPPER(TRIM(Datos!S217&amp;""))&amp;";",S$1007))),OR(UPPER(TRIM(Datos!S217&amp;""))="SÍ",UPPER(TRIM(Datos!S217&amp;""))="SI",UPPER(TRIM(Datos!S217&amp;""))="NO"),IF(ISNUMBER(Datos!S217),AND(OR(S$1005="",Datos!S217&gt;=S$1005),OR(S$1006="",Datos!S217&lt;=S$1006)),FALSE),TRUE))))</f>
        <v>0.0</v>
      </c>
      <c r="T217">
        <f>IF(Datos!T217="",0,IF(AND(T$1008&lt;&gt;"",Datos!T217=T$1008),0,IF(T$1004=0,0,1-CHOOSE(T$1004,IF(ISNUMBER(Datos!T217),AND(OR(T$1005="",Datos!T217&gt;=T$1005),OR(T$1006="",Datos!T217&lt;=T$1006)),FALSE),IF(ISNUMBER(Datos!T217),AND(Datos!T217=INT(Datos!T217),AND(OR(T$1005="",Datos!T217&gt;=T$1005),OR(T$1006="",Datos!T217&lt;=T$1006))),FALSE),OR(ISNUMBER(FIND(";"&amp;UPPER(TRIM(Datos!T217&amp;""))&amp;"=",T$1007)),ISNUMBER(FIND(";"&amp;UPPER(TRIM(Datos!T217&amp;""))&amp;";",T$1007))),OR(UPPER(TRIM(Datos!T217&amp;""))="SÍ",UPPER(TRIM(Datos!T217&amp;""))="SI",UPPER(TRIM(Datos!T217&amp;""))="NO"),IF(ISNUMBER(Datos!T217),AND(OR(T$1005="",Datos!T217&gt;=T$1005),OR(T$1006="",Datos!T217&lt;=T$1006)),FALSE),TRUE))))</f>
        <v>0.0</v>
      </c>
      <c r="U217">
        <f>IF(Datos!U217="",0,IF(AND(U$1008&lt;&gt;"",Datos!U217=U$1008),0,IF(U$1004=0,0,1-CHOOSE(U$1004,IF(ISNUMBER(Datos!U217),AND(OR(U$1005="",Datos!U217&gt;=U$1005),OR(U$1006="",Datos!U217&lt;=U$1006)),FALSE),IF(ISNUMBER(Datos!U217),AND(Datos!U217=INT(Datos!U217),AND(OR(U$1005="",Datos!U217&gt;=U$1005),OR(U$1006="",Datos!U217&lt;=U$1006))),FALSE),OR(ISNUMBER(FIND(";"&amp;UPPER(TRIM(Datos!U217&amp;""))&amp;"=",U$1007)),ISNUMBER(FIND(";"&amp;UPPER(TRIM(Datos!U217&amp;""))&amp;";",U$1007))),OR(UPPER(TRIM(Datos!U217&amp;""))="SÍ",UPPER(TRIM(Datos!U217&amp;""))="SI",UPPER(TRIM(Datos!U217&amp;""))="NO"),IF(ISNUMBER(Datos!U217),AND(OR(U$1005="",Datos!U217&gt;=U$1005),OR(U$1006="",Datos!U217&lt;=U$1006)),FALSE),TRUE))))</f>
        <v>0.0</v>
      </c>
      <c r="V217">
        <f>IF(Datos!V217="",0,IF(AND(V$1008&lt;&gt;"",Datos!V217=V$1008),0,IF(V$1004=0,0,1-CHOOSE(V$1004,IF(ISNUMBER(Datos!V217),AND(OR(V$1005="",Datos!V217&gt;=V$1005),OR(V$1006="",Datos!V217&lt;=V$1006)),FALSE),IF(ISNUMBER(Datos!V217),AND(Datos!V217=INT(Datos!V217),AND(OR(V$1005="",Datos!V217&gt;=V$1005),OR(V$1006="",Datos!V217&lt;=V$1006))),FALSE),OR(ISNUMBER(FIND(";"&amp;UPPER(TRIM(Datos!V217&amp;""))&amp;"=",V$1007)),ISNUMBER(FIND(";"&amp;UPPER(TRIM(Datos!V217&amp;""))&amp;";",V$1007))),OR(UPPER(TRIM(Datos!V217&amp;""))="SÍ",UPPER(TRIM(Datos!V217&amp;""))="SI",UPPER(TRIM(Datos!V217&amp;""))="NO"),IF(ISNUMBER(Datos!V217),AND(OR(V$1005="",Datos!V217&gt;=V$1005),OR(V$1006="",Datos!V217&lt;=V$1006)),FALSE),TRUE))))</f>
        <v>0.0</v>
      </c>
      <c r="W217">
        <f>IF(Datos!W217="",0,IF(AND(W$1008&lt;&gt;"",Datos!W217=W$1008),0,IF(W$1004=0,0,1-CHOOSE(W$1004,IF(ISNUMBER(Datos!W217),AND(OR(W$1005="",Datos!W217&gt;=W$1005),OR(W$1006="",Datos!W217&lt;=W$1006)),FALSE),IF(ISNUMBER(Datos!W217),AND(Datos!W217=INT(Datos!W217),AND(OR(W$1005="",Datos!W217&gt;=W$1005),OR(W$1006="",Datos!W217&lt;=W$1006))),FALSE),OR(ISNUMBER(FIND(";"&amp;UPPER(TRIM(Datos!W217&amp;""))&amp;"=",W$1007)),ISNUMBER(FIND(";"&amp;UPPER(TRIM(Datos!W217&amp;""))&amp;";",W$1007))),OR(UPPER(TRIM(Datos!W217&amp;""))="SÍ",UPPER(TRIM(Datos!W217&amp;""))="SI",UPPER(TRIM(Datos!W217&amp;""))="NO"),IF(ISNUMBER(Datos!W217),AND(OR(W$1005="",Datos!W217&gt;=W$1005),OR(W$1006="",Datos!W217&lt;=W$1006)),FALSE),TRUE))))</f>
        <v>0.0</v>
      </c>
      <c r="X217">
        <f>IF(Datos!X217="",0,IF(AND(X$1008&lt;&gt;"",Datos!X217=X$1008),0,IF(X$1004=0,0,1-CHOOSE(X$1004,IF(ISNUMBER(Datos!X217),AND(OR(X$1005="",Datos!X217&gt;=X$1005),OR(X$1006="",Datos!X217&lt;=X$1006)),FALSE),IF(ISNUMBER(Datos!X217),AND(Datos!X217=INT(Datos!X217),AND(OR(X$1005="",Datos!X217&gt;=X$1005),OR(X$1006="",Datos!X217&lt;=X$1006))),FALSE),OR(ISNUMBER(FIND(";"&amp;UPPER(TRIM(Datos!X217&amp;""))&amp;"=",X$1007)),ISNUMBER(FIND(";"&amp;UPPER(TRIM(Datos!X217&amp;""))&amp;";",X$1007))),OR(UPPER(TRIM(Datos!X217&amp;""))="SÍ",UPPER(TRIM(Datos!X217&amp;""))="SI",UPPER(TRIM(Datos!X217&amp;""))="NO"),IF(ISNUMBER(Datos!X217),AND(OR(X$1005="",Datos!X217&gt;=X$1005),OR(X$1006="",Datos!X217&lt;=X$1006)),FALSE),TRUE))))</f>
        <v>0.0</v>
      </c>
      <c r="Y217">
        <f>IF(Datos!Y217="",0,IF(AND(Y$1008&lt;&gt;"",Datos!Y217=Y$1008),0,IF(Y$1004=0,0,1-CHOOSE(Y$1004,IF(ISNUMBER(Datos!Y217),AND(OR(Y$1005="",Datos!Y217&gt;=Y$1005),OR(Y$1006="",Datos!Y217&lt;=Y$1006)),FALSE),IF(ISNUMBER(Datos!Y217),AND(Datos!Y217=INT(Datos!Y217),AND(OR(Y$1005="",Datos!Y217&gt;=Y$1005),OR(Y$1006="",Datos!Y217&lt;=Y$1006))),FALSE),OR(ISNUMBER(FIND(";"&amp;UPPER(TRIM(Datos!Y217&amp;""))&amp;"=",Y$1007)),ISNUMBER(FIND(";"&amp;UPPER(TRIM(Datos!Y217&amp;""))&amp;";",Y$1007))),OR(UPPER(TRIM(Datos!Y217&amp;""))="SÍ",UPPER(TRIM(Datos!Y217&amp;""))="SI",UPPER(TRIM(Datos!Y217&amp;""))="NO"),IF(ISNUMBER(Datos!Y217),AND(OR(Y$1005="",Datos!Y217&gt;=Y$1005),OR(Y$1006="",Datos!Y217&lt;=Y$1006)),FALSE),TRUE))))</f>
        <v>0.0</v>
      </c>
      <c r="Z217">
        <f>IF(Datos!Z217="",0,IF(AND(Z$1008&lt;&gt;"",Datos!Z217=Z$1008),0,IF(Z$1004=0,0,1-CHOOSE(Z$1004,IF(ISNUMBER(Datos!Z217),AND(OR(Z$1005="",Datos!Z217&gt;=Z$1005),OR(Z$1006="",Datos!Z217&lt;=Z$1006)),FALSE),IF(ISNUMBER(Datos!Z217),AND(Datos!Z217=INT(Datos!Z217),AND(OR(Z$1005="",Datos!Z217&gt;=Z$1005),OR(Z$1006="",Datos!Z217&lt;=Z$1006))),FALSE),OR(ISNUMBER(FIND(";"&amp;UPPER(TRIM(Datos!Z217&amp;""))&amp;"=",Z$1007)),ISNUMBER(FIND(";"&amp;UPPER(TRIM(Datos!Z217&amp;""))&amp;";",Z$1007))),OR(UPPER(TRIM(Datos!Z217&amp;""))="SÍ",UPPER(TRIM(Datos!Z217&amp;""))="SI",UPPER(TRIM(Datos!Z217&amp;""))="NO"),IF(ISNUMBER(Datos!Z217),AND(OR(Z$1005="",Datos!Z217&gt;=Z$1005),OR(Z$1006="",Datos!Z217&lt;=Z$1006)),FALSE),TRUE))))</f>
        <v>0.0</v>
      </c>
      <c r="AA217">
        <f>IF(Datos!AA217="",0,IF(AND(AA$1008&lt;&gt;"",Datos!AA217=AA$1008),0,IF(AA$1004=0,0,1-CHOOSE(AA$1004,IF(ISNUMBER(Datos!AA217),AND(OR(AA$1005="",Datos!AA217&gt;=AA$1005),OR(AA$1006="",Datos!AA217&lt;=AA$1006)),FALSE),IF(ISNUMBER(Datos!AA217),AND(Datos!AA217=INT(Datos!AA217),AND(OR(AA$1005="",Datos!AA217&gt;=AA$1005),OR(AA$1006="",Datos!AA217&lt;=AA$1006))),FALSE),OR(ISNUMBER(FIND(";"&amp;UPPER(TRIM(Datos!AA217&amp;""))&amp;"=",AA$1007)),ISNUMBER(FIND(";"&amp;UPPER(TRIM(Datos!AA217&amp;""))&amp;";",AA$1007))),OR(UPPER(TRIM(Datos!AA217&amp;""))="SÍ",UPPER(TRIM(Datos!AA217&amp;""))="SI",UPPER(TRIM(Datos!AA217&amp;""))="NO"),IF(ISNUMBER(Datos!AA217),AND(OR(AA$1005="",Datos!AA217&gt;=AA$1005),OR(AA$1006="",Datos!AA217&lt;=AA$1006)),FALSE),TRUE))))</f>
        <v>0.0</v>
      </c>
      <c r="AB217">
        <f>IF(Datos!AB217="",0,IF(AND(AB$1008&lt;&gt;"",Datos!AB217=AB$1008),0,IF(AB$1004=0,0,1-CHOOSE(AB$1004,IF(ISNUMBER(Datos!AB217),AND(OR(AB$1005="",Datos!AB217&gt;=AB$1005),OR(AB$1006="",Datos!AB217&lt;=AB$1006)),FALSE),IF(ISNUMBER(Datos!AB217),AND(Datos!AB217=INT(Datos!AB217),AND(OR(AB$1005="",Datos!AB217&gt;=AB$1005),OR(AB$1006="",Datos!AB217&lt;=AB$1006))),FALSE),OR(ISNUMBER(FIND(";"&amp;UPPER(TRIM(Datos!AB217&amp;""))&amp;"=",AB$1007)),ISNUMBER(FIND(";"&amp;UPPER(TRIM(Datos!AB217&amp;""))&amp;";",AB$1007))),OR(UPPER(TRIM(Datos!AB217&amp;""))="SÍ",UPPER(TRIM(Datos!AB217&amp;""))="SI",UPPER(TRIM(Datos!AB217&amp;""))="NO"),IF(ISNUMBER(Datos!AB217),AND(OR(AB$1005="",Datos!AB217&gt;=AB$1005),OR(AB$1006="",Datos!AB217&lt;=AB$1006)),FALSE),TRUE))))</f>
        <v>0.0</v>
      </c>
      <c r="AC217">
        <f>IF(Datos!AC217="",0,IF(AND(AC$1008&lt;&gt;"",Datos!AC217=AC$1008),0,IF(AC$1004=0,0,1-CHOOSE(AC$1004,IF(ISNUMBER(Datos!AC217),AND(OR(AC$1005="",Datos!AC217&gt;=AC$1005),OR(AC$1006="",Datos!AC217&lt;=AC$1006)),FALSE),IF(ISNUMBER(Datos!AC217),AND(Datos!AC217=INT(Datos!AC217),AND(OR(AC$1005="",Datos!AC217&gt;=AC$1005),OR(AC$1006="",Datos!AC217&lt;=AC$1006))),FALSE),OR(ISNUMBER(FIND(";"&amp;UPPER(TRIM(Datos!AC217&amp;""))&amp;"=",AC$1007)),ISNUMBER(FIND(";"&amp;UPPER(TRIM(Datos!AC217&amp;""))&amp;";",AC$1007))),OR(UPPER(TRIM(Datos!AC217&amp;""))="SÍ",UPPER(TRIM(Datos!AC217&amp;""))="SI",UPPER(TRIM(Datos!AC217&amp;""))="NO"),IF(ISNUMBER(Datos!AC217),AND(OR(AC$1005="",Datos!AC217&gt;=AC$1005),OR(AC$1006="",Datos!AC217&lt;=AC$1006)),FALSE),TRUE))))</f>
        <v>0.0</v>
      </c>
      <c r="AD217">
        <f>IF(Datos!AD217="",0,IF(AND(AD$1008&lt;&gt;"",Datos!AD217=AD$1008),0,IF(AD$1004=0,0,1-CHOOSE(AD$1004,IF(ISNUMBER(Datos!AD217),AND(OR(AD$1005="",Datos!AD217&gt;=AD$1005),OR(AD$1006="",Datos!AD217&lt;=AD$1006)),FALSE),IF(ISNUMBER(Datos!AD217),AND(Datos!AD217=INT(Datos!AD217),AND(OR(AD$1005="",Datos!AD217&gt;=AD$1005),OR(AD$1006="",Datos!AD217&lt;=AD$1006))),FALSE),OR(ISNUMBER(FIND(";"&amp;UPPER(TRIM(Datos!AD217&amp;""))&amp;"=",AD$1007)),ISNUMBER(FIND(";"&amp;UPPER(TRIM(Datos!AD217&amp;""))&amp;";",AD$1007))),OR(UPPER(TRIM(Datos!AD217&amp;""))="SÍ",UPPER(TRIM(Datos!AD217&amp;""))="SI",UPPER(TRIM(Datos!AD217&amp;""))="NO"),IF(ISNUMBER(Datos!AD217),AND(OR(AD$1005="",Datos!AD217&gt;=AD$1005),OR(AD$1006="",Datos!AD217&lt;=AD$1006)),FALSE),TRUE))))</f>
        <v>0.0</v>
      </c>
      <c r="AE217">
        <f>IF(Datos!AE217="",0,IF(AND(AE$1008&lt;&gt;"",Datos!AE217=AE$1008),0,IF(AE$1004=0,0,1-CHOOSE(AE$1004,IF(ISNUMBER(Datos!AE217),AND(OR(AE$1005="",Datos!AE217&gt;=AE$1005),OR(AE$1006="",Datos!AE217&lt;=AE$1006)),FALSE),IF(ISNUMBER(Datos!AE217),AND(Datos!AE217=INT(Datos!AE217),AND(OR(AE$1005="",Datos!AE217&gt;=AE$1005),OR(AE$1006="",Datos!AE217&lt;=AE$1006))),FALSE),OR(ISNUMBER(FIND(";"&amp;UPPER(TRIM(Datos!AE217&amp;""))&amp;"=",AE$1007)),ISNUMBER(FIND(";"&amp;UPPER(TRIM(Datos!AE217&amp;""))&amp;";",AE$1007))),OR(UPPER(TRIM(Datos!AE217&amp;""))="SÍ",UPPER(TRIM(Datos!AE217&amp;""))="SI",UPPER(TRIM(Datos!AE217&amp;""))="NO"),IF(ISNUMBER(Datos!AE217),AND(OR(AE$1005="",Datos!AE217&gt;=AE$1005),OR(AE$1006="",Datos!AE217&lt;=AE$1006)),FALSE),TRUE))))</f>
        <v>0.0</v>
      </c>
    </row>
    <row r="218" spans="2:31">
      <c r="B218">
        <f>IF(Datos!B218="",0,IF(AND(B$1008&lt;&gt;"",Datos!B218=B$1008),0,IF(B$1004=0,0,1-CHOOSE(B$1004,IF(ISNUMBER(Datos!B218),AND(OR(B$1005="",Datos!B218&gt;=B$1005),OR(B$1006="",Datos!B218&lt;=B$1006)),FALSE),IF(ISNUMBER(Datos!B218),AND(Datos!B218=INT(Datos!B218),AND(OR(B$1005="",Datos!B218&gt;=B$1005),OR(B$1006="",Datos!B218&lt;=B$1006))),FALSE),OR(ISNUMBER(FIND(";"&amp;UPPER(TRIM(Datos!B218&amp;""))&amp;"=",B$1007)),ISNUMBER(FIND(";"&amp;UPPER(TRIM(Datos!B218&amp;""))&amp;";",B$1007))),OR(UPPER(TRIM(Datos!B218&amp;""))="SÍ",UPPER(TRIM(Datos!B218&amp;""))="SI",UPPER(TRIM(Datos!B218&amp;""))="NO"),IF(ISNUMBER(Datos!B218),AND(OR(B$1005="",Datos!B218&gt;=B$1005),OR(B$1006="",Datos!B218&lt;=B$1006)),FALSE),TRUE))))</f>
        <v>0.0</v>
      </c>
      <c r="C218">
        <f>IF(Datos!C218="",0,IF(AND(C$1008&lt;&gt;"",Datos!C218=C$1008),0,IF(C$1004=0,0,1-CHOOSE(C$1004,IF(ISNUMBER(Datos!C218),AND(OR(C$1005="",Datos!C218&gt;=C$1005),OR(C$1006="",Datos!C218&lt;=C$1006)),FALSE),IF(ISNUMBER(Datos!C218),AND(Datos!C218=INT(Datos!C218),AND(OR(C$1005="",Datos!C218&gt;=C$1005),OR(C$1006="",Datos!C218&lt;=C$1006))),FALSE),OR(ISNUMBER(FIND(";"&amp;UPPER(TRIM(Datos!C218&amp;""))&amp;"=",C$1007)),ISNUMBER(FIND(";"&amp;UPPER(TRIM(Datos!C218&amp;""))&amp;";",C$1007))),OR(UPPER(TRIM(Datos!C218&amp;""))="SÍ",UPPER(TRIM(Datos!C218&amp;""))="SI",UPPER(TRIM(Datos!C218&amp;""))="NO"),IF(ISNUMBER(Datos!C218),AND(OR(C$1005="",Datos!C218&gt;=C$1005),OR(C$1006="",Datos!C218&lt;=C$1006)),FALSE),TRUE))))</f>
        <v>0.0</v>
      </c>
      <c r="D218">
        <f>IF(Datos!D218="",0,IF(AND(D$1008&lt;&gt;"",Datos!D218=D$1008),0,IF(D$1004=0,0,1-CHOOSE(D$1004,IF(ISNUMBER(Datos!D218),AND(OR(D$1005="",Datos!D218&gt;=D$1005),OR(D$1006="",Datos!D218&lt;=D$1006)),FALSE),IF(ISNUMBER(Datos!D218),AND(Datos!D218=INT(Datos!D218),AND(OR(D$1005="",Datos!D218&gt;=D$1005),OR(D$1006="",Datos!D218&lt;=D$1006))),FALSE),OR(ISNUMBER(FIND(";"&amp;UPPER(TRIM(Datos!D218&amp;""))&amp;"=",D$1007)),ISNUMBER(FIND(";"&amp;UPPER(TRIM(Datos!D218&amp;""))&amp;";",D$1007))),OR(UPPER(TRIM(Datos!D218&amp;""))="SÍ",UPPER(TRIM(Datos!D218&amp;""))="SI",UPPER(TRIM(Datos!D218&amp;""))="NO"),IF(ISNUMBER(Datos!D218),AND(OR(D$1005="",Datos!D218&gt;=D$1005),OR(D$1006="",Datos!D218&lt;=D$1006)),FALSE),TRUE))))</f>
        <v>0.0</v>
      </c>
      <c r="E218">
        <f>IF(Datos!E218="",0,IF(AND(E$1008&lt;&gt;"",Datos!E218=E$1008),0,IF(E$1004=0,0,1-CHOOSE(E$1004,IF(ISNUMBER(Datos!E218),AND(OR(E$1005="",Datos!E218&gt;=E$1005),OR(E$1006="",Datos!E218&lt;=E$1006)),FALSE),IF(ISNUMBER(Datos!E218),AND(Datos!E218=INT(Datos!E218),AND(OR(E$1005="",Datos!E218&gt;=E$1005),OR(E$1006="",Datos!E218&lt;=E$1006))),FALSE),OR(ISNUMBER(FIND(";"&amp;UPPER(TRIM(Datos!E218&amp;""))&amp;"=",E$1007)),ISNUMBER(FIND(";"&amp;UPPER(TRIM(Datos!E218&amp;""))&amp;";",E$1007))),OR(UPPER(TRIM(Datos!E218&amp;""))="SÍ",UPPER(TRIM(Datos!E218&amp;""))="SI",UPPER(TRIM(Datos!E218&amp;""))="NO"),IF(ISNUMBER(Datos!E218),AND(OR(E$1005="",Datos!E218&gt;=E$1005),OR(E$1006="",Datos!E218&lt;=E$1006)),FALSE),TRUE))))</f>
        <v>0.0</v>
      </c>
      <c r="F218">
        <f>IF(Datos!F218="",0,IF(AND(F$1008&lt;&gt;"",Datos!F218=F$1008),0,IF(F$1004=0,0,1-CHOOSE(F$1004,IF(ISNUMBER(Datos!F218),AND(OR(F$1005="",Datos!F218&gt;=F$1005),OR(F$1006="",Datos!F218&lt;=F$1006)),FALSE),IF(ISNUMBER(Datos!F218),AND(Datos!F218=INT(Datos!F218),AND(OR(F$1005="",Datos!F218&gt;=F$1005),OR(F$1006="",Datos!F218&lt;=F$1006))),FALSE),OR(ISNUMBER(FIND(";"&amp;UPPER(TRIM(Datos!F218&amp;""))&amp;"=",F$1007)),ISNUMBER(FIND(";"&amp;UPPER(TRIM(Datos!F218&amp;""))&amp;";",F$1007))),OR(UPPER(TRIM(Datos!F218&amp;""))="SÍ",UPPER(TRIM(Datos!F218&amp;""))="SI",UPPER(TRIM(Datos!F218&amp;""))="NO"),IF(ISNUMBER(Datos!F218),AND(OR(F$1005="",Datos!F218&gt;=F$1005),OR(F$1006="",Datos!F218&lt;=F$1006)),FALSE),TRUE))))</f>
        <v>0.0</v>
      </c>
      <c r="G218">
        <f>IF(Datos!G218="",0,IF(AND(G$1008&lt;&gt;"",Datos!G218=G$1008),0,IF(G$1004=0,0,1-CHOOSE(G$1004,IF(ISNUMBER(Datos!G218),AND(OR(G$1005="",Datos!G218&gt;=G$1005),OR(G$1006="",Datos!G218&lt;=G$1006)),FALSE),IF(ISNUMBER(Datos!G218),AND(Datos!G218=INT(Datos!G218),AND(OR(G$1005="",Datos!G218&gt;=G$1005),OR(G$1006="",Datos!G218&lt;=G$1006))),FALSE),OR(ISNUMBER(FIND(";"&amp;UPPER(TRIM(Datos!G218&amp;""))&amp;"=",G$1007)),ISNUMBER(FIND(";"&amp;UPPER(TRIM(Datos!G218&amp;""))&amp;";",G$1007))),OR(UPPER(TRIM(Datos!G218&amp;""))="SÍ",UPPER(TRIM(Datos!G218&amp;""))="SI",UPPER(TRIM(Datos!G218&amp;""))="NO"),IF(ISNUMBER(Datos!G218),AND(OR(G$1005="",Datos!G218&gt;=G$1005),OR(G$1006="",Datos!G218&lt;=G$1006)),FALSE),TRUE))))</f>
        <v>0.0</v>
      </c>
      <c r="H218">
        <f>IF(Datos!H218="",0,IF(AND(H$1008&lt;&gt;"",Datos!H218=H$1008),0,IF(H$1004=0,0,1-CHOOSE(H$1004,IF(ISNUMBER(Datos!H218),AND(OR(H$1005="",Datos!H218&gt;=H$1005),OR(H$1006="",Datos!H218&lt;=H$1006)),FALSE),IF(ISNUMBER(Datos!H218),AND(Datos!H218=INT(Datos!H218),AND(OR(H$1005="",Datos!H218&gt;=H$1005),OR(H$1006="",Datos!H218&lt;=H$1006))),FALSE),OR(ISNUMBER(FIND(";"&amp;UPPER(TRIM(Datos!H218&amp;""))&amp;"=",H$1007)),ISNUMBER(FIND(";"&amp;UPPER(TRIM(Datos!H218&amp;""))&amp;";",H$1007))),OR(UPPER(TRIM(Datos!H218&amp;""))="SÍ",UPPER(TRIM(Datos!H218&amp;""))="SI",UPPER(TRIM(Datos!H218&amp;""))="NO"),IF(ISNUMBER(Datos!H218),AND(OR(H$1005="",Datos!H218&gt;=H$1005),OR(H$1006="",Datos!H218&lt;=H$1006)),FALSE),TRUE))))</f>
        <v>0.0</v>
      </c>
      <c r="I218">
        <f>IF(Datos!I218="",0,IF(AND(I$1008&lt;&gt;"",Datos!I218=I$1008),0,IF(I$1004=0,0,1-CHOOSE(I$1004,IF(ISNUMBER(Datos!I218),AND(OR(I$1005="",Datos!I218&gt;=I$1005),OR(I$1006="",Datos!I218&lt;=I$1006)),FALSE),IF(ISNUMBER(Datos!I218),AND(Datos!I218=INT(Datos!I218),AND(OR(I$1005="",Datos!I218&gt;=I$1005),OR(I$1006="",Datos!I218&lt;=I$1006))),FALSE),OR(ISNUMBER(FIND(";"&amp;UPPER(TRIM(Datos!I218&amp;""))&amp;"=",I$1007)),ISNUMBER(FIND(";"&amp;UPPER(TRIM(Datos!I218&amp;""))&amp;";",I$1007))),OR(UPPER(TRIM(Datos!I218&amp;""))="SÍ",UPPER(TRIM(Datos!I218&amp;""))="SI",UPPER(TRIM(Datos!I218&amp;""))="NO"),IF(ISNUMBER(Datos!I218),AND(OR(I$1005="",Datos!I218&gt;=I$1005),OR(I$1006="",Datos!I218&lt;=I$1006)),FALSE),TRUE))))</f>
        <v>0.0</v>
      </c>
      <c r="J218">
        <f>IF(Datos!J218="",0,IF(AND(J$1008&lt;&gt;"",Datos!J218=J$1008),0,IF(J$1004=0,0,1-CHOOSE(J$1004,IF(ISNUMBER(Datos!J218),AND(OR(J$1005="",Datos!J218&gt;=J$1005),OR(J$1006="",Datos!J218&lt;=J$1006)),FALSE),IF(ISNUMBER(Datos!J218),AND(Datos!J218=INT(Datos!J218),AND(OR(J$1005="",Datos!J218&gt;=J$1005),OR(J$1006="",Datos!J218&lt;=J$1006))),FALSE),OR(ISNUMBER(FIND(";"&amp;UPPER(TRIM(Datos!J218&amp;""))&amp;"=",J$1007)),ISNUMBER(FIND(";"&amp;UPPER(TRIM(Datos!J218&amp;""))&amp;";",J$1007))),OR(UPPER(TRIM(Datos!J218&amp;""))="SÍ",UPPER(TRIM(Datos!J218&amp;""))="SI",UPPER(TRIM(Datos!J218&amp;""))="NO"),IF(ISNUMBER(Datos!J218),AND(OR(J$1005="",Datos!J218&gt;=J$1005),OR(J$1006="",Datos!J218&lt;=J$1006)),FALSE),TRUE))))</f>
        <v>0.0</v>
      </c>
      <c r="K218">
        <f>IF(Datos!K218="",0,IF(AND(K$1008&lt;&gt;"",Datos!K218=K$1008),0,IF(K$1004=0,0,1-CHOOSE(K$1004,IF(ISNUMBER(Datos!K218),AND(OR(K$1005="",Datos!K218&gt;=K$1005),OR(K$1006="",Datos!K218&lt;=K$1006)),FALSE),IF(ISNUMBER(Datos!K218),AND(Datos!K218=INT(Datos!K218),AND(OR(K$1005="",Datos!K218&gt;=K$1005),OR(K$1006="",Datos!K218&lt;=K$1006))),FALSE),OR(ISNUMBER(FIND(";"&amp;UPPER(TRIM(Datos!K218&amp;""))&amp;"=",K$1007)),ISNUMBER(FIND(";"&amp;UPPER(TRIM(Datos!K218&amp;""))&amp;";",K$1007))),OR(UPPER(TRIM(Datos!K218&amp;""))="SÍ",UPPER(TRIM(Datos!K218&amp;""))="SI",UPPER(TRIM(Datos!K218&amp;""))="NO"),IF(ISNUMBER(Datos!K218),AND(OR(K$1005="",Datos!K218&gt;=K$1005),OR(K$1006="",Datos!K218&lt;=K$1006)),FALSE),TRUE))))</f>
        <v>0.0</v>
      </c>
      <c r="L218">
        <f>IF(Datos!L218="",0,IF(AND(L$1008&lt;&gt;"",Datos!L218=L$1008),0,IF(L$1004=0,0,1-CHOOSE(L$1004,IF(ISNUMBER(Datos!L218),AND(OR(L$1005="",Datos!L218&gt;=L$1005),OR(L$1006="",Datos!L218&lt;=L$1006)),FALSE),IF(ISNUMBER(Datos!L218),AND(Datos!L218=INT(Datos!L218),AND(OR(L$1005="",Datos!L218&gt;=L$1005),OR(L$1006="",Datos!L218&lt;=L$1006))),FALSE),OR(ISNUMBER(FIND(";"&amp;UPPER(TRIM(Datos!L218&amp;""))&amp;"=",L$1007)),ISNUMBER(FIND(";"&amp;UPPER(TRIM(Datos!L218&amp;""))&amp;";",L$1007))),OR(UPPER(TRIM(Datos!L218&amp;""))="SÍ",UPPER(TRIM(Datos!L218&amp;""))="SI",UPPER(TRIM(Datos!L218&amp;""))="NO"),IF(ISNUMBER(Datos!L218),AND(OR(L$1005="",Datos!L218&gt;=L$1005),OR(L$1006="",Datos!L218&lt;=L$1006)),FALSE),TRUE))))</f>
        <v>0.0</v>
      </c>
      <c r="M218">
        <f>IF(Datos!M218="",0,IF(AND(M$1008&lt;&gt;"",Datos!M218=M$1008),0,IF(M$1004=0,0,1-CHOOSE(M$1004,IF(ISNUMBER(Datos!M218),AND(OR(M$1005="",Datos!M218&gt;=M$1005),OR(M$1006="",Datos!M218&lt;=M$1006)),FALSE),IF(ISNUMBER(Datos!M218),AND(Datos!M218=INT(Datos!M218),AND(OR(M$1005="",Datos!M218&gt;=M$1005),OR(M$1006="",Datos!M218&lt;=M$1006))),FALSE),OR(ISNUMBER(FIND(";"&amp;UPPER(TRIM(Datos!M218&amp;""))&amp;"=",M$1007)),ISNUMBER(FIND(";"&amp;UPPER(TRIM(Datos!M218&amp;""))&amp;";",M$1007))),OR(UPPER(TRIM(Datos!M218&amp;""))="SÍ",UPPER(TRIM(Datos!M218&amp;""))="SI",UPPER(TRIM(Datos!M218&amp;""))="NO"),IF(ISNUMBER(Datos!M218),AND(OR(M$1005="",Datos!M218&gt;=M$1005),OR(M$1006="",Datos!M218&lt;=M$1006)),FALSE),TRUE))))</f>
        <v>0.0</v>
      </c>
      <c r="N218">
        <f>IF(Datos!N218="",0,IF(AND(N$1008&lt;&gt;"",Datos!N218=N$1008),0,IF(N$1004=0,0,1-CHOOSE(N$1004,IF(ISNUMBER(Datos!N218),AND(OR(N$1005="",Datos!N218&gt;=N$1005),OR(N$1006="",Datos!N218&lt;=N$1006)),FALSE),IF(ISNUMBER(Datos!N218),AND(Datos!N218=INT(Datos!N218),AND(OR(N$1005="",Datos!N218&gt;=N$1005),OR(N$1006="",Datos!N218&lt;=N$1006))),FALSE),OR(ISNUMBER(FIND(";"&amp;UPPER(TRIM(Datos!N218&amp;""))&amp;"=",N$1007)),ISNUMBER(FIND(";"&amp;UPPER(TRIM(Datos!N218&amp;""))&amp;";",N$1007))),OR(UPPER(TRIM(Datos!N218&amp;""))="SÍ",UPPER(TRIM(Datos!N218&amp;""))="SI",UPPER(TRIM(Datos!N218&amp;""))="NO"),IF(ISNUMBER(Datos!N218),AND(OR(N$1005="",Datos!N218&gt;=N$1005),OR(N$1006="",Datos!N218&lt;=N$1006)),FALSE),TRUE))))</f>
        <v>0.0</v>
      </c>
      <c r="O218">
        <f>IF(Datos!O218="",0,IF(AND(O$1008&lt;&gt;"",Datos!O218=O$1008),0,IF(O$1004=0,0,1-CHOOSE(O$1004,IF(ISNUMBER(Datos!O218),AND(OR(O$1005="",Datos!O218&gt;=O$1005),OR(O$1006="",Datos!O218&lt;=O$1006)),FALSE),IF(ISNUMBER(Datos!O218),AND(Datos!O218=INT(Datos!O218),AND(OR(O$1005="",Datos!O218&gt;=O$1005),OR(O$1006="",Datos!O218&lt;=O$1006))),FALSE),OR(ISNUMBER(FIND(";"&amp;UPPER(TRIM(Datos!O218&amp;""))&amp;"=",O$1007)),ISNUMBER(FIND(";"&amp;UPPER(TRIM(Datos!O218&amp;""))&amp;";",O$1007))),OR(UPPER(TRIM(Datos!O218&amp;""))="SÍ",UPPER(TRIM(Datos!O218&amp;""))="SI",UPPER(TRIM(Datos!O218&amp;""))="NO"),IF(ISNUMBER(Datos!O218),AND(OR(O$1005="",Datos!O218&gt;=O$1005),OR(O$1006="",Datos!O218&lt;=O$1006)),FALSE),TRUE))))</f>
        <v>0.0</v>
      </c>
      <c r="P218">
        <f>IF(Datos!P218="",0,IF(AND(P$1008&lt;&gt;"",Datos!P218=P$1008),0,IF(P$1004=0,0,1-CHOOSE(P$1004,IF(ISNUMBER(Datos!P218),AND(OR(P$1005="",Datos!P218&gt;=P$1005),OR(P$1006="",Datos!P218&lt;=P$1006)),FALSE),IF(ISNUMBER(Datos!P218),AND(Datos!P218=INT(Datos!P218),AND(OR(P$1005="",Datos!P218&gt;=P$1005),OR(P$1006="",Datos!P218&lt;=P$1006))),FALSE),OR(ISNUMBER(FIND(";"&amp;UPPER(TRIM(Datos!P218&amp;""))&amp;"=",P$1007)),ISNUMBER(FIND(";"&amp;UPPER(TRIM(Datos!P218&amp;""))&amp;";",P$1007))),OR(UPPER(TRIM(Datos!P218&amp;""))="SÍ",UPPER(TRIM(Datos!P218&amp;""))="SI",UPPER(TRIM(Datos!P218&amp;""))="NO"),IF(ISNUMBER(Datos!P218),AND(OR(P$1005="",Datos!P218&gt;=P$1005),OR(P$1006="",Datos!P218&lt;=P$1006)),FALSE),TRUE))))</f>
        <v>0.0</v>
      </c>
      <c r="Q218">
        <f>IF(Datos!Q218="",0,IF(AND(Q$1008&lt;&gt;"",Datos!Q218=Q$1008),0,IF(Q$1004=0,0,1-CHOOSE(Q$1004,IF(ISNUMBER(Datos!Q218),AND(OR(Q$1005="",Datos!Q218&gt;=Q$1005),OR(Q$1006="",Datos!Q218&lt;=Q$1006)),FALSE),IF(ISNUMBER(Datos!Q218),AND(Datos!Q218=INT(Datos!Q218),AND(OR(Q$1005="",Datos!Q218&gt;=Q$1005),OR(Q$1006="",Datos!Q218&lt;=Q$1006))),FALSE),OR(ISNUMBER(FIND(";"&amp;UPPER(TRIM(Datos!Q218&amp;""))&amp;"=",Q$1007)),ISNUMBER(FIND(";"&amp;UPPER(TRIM(Datos!Q218&amp;""))&amp;";",Q$1007))),OR(UPPER(TRIM(Datos!Q218&amp;""))="SÍ",UPPER(TRIM(Datos!Q218&amp;""))="SI",UPPER(TRIM(Datos!Q218&amp;""))="NO"),IF(ISNUMBER(Datos!Q218),AND(OR(Q$1005="",Datos!Q218&gt;=Q$1005),OR(Q$1006="",Datos!Q218&lt;=Q$1006)),FALSE),TRUE))))</f>
        <v>0.0</v>
      </c>
      <c r="R218">
        <f>IF(Datos!R218="",0,IF(AND(R$1008&lt;&gt;"",Datos!R218=R$1008),0,IF(R$1004=0,0,1-CHOOSE(R$1004,IF(ISNUMBER(Datos!R218),AND(OR(R$1005="",Datos!R218&gt;=R$1005),OR(R$1006="",Datos!R218&lt;=R$1006)),FALSE),IF(ISNUMBER(Datos!R218),AND(Datos!R218=INT(Datos!R218),AND(OR(R$1005="",Datos!R218&gt;=R$1005),OR(R$1006="",Datos!R218&lt;=R$1006))),FALSE),OR(ISNUMBER(FIND(";"&amp;UPPER(TRIM(Datos!R218&amp;""))&amp;"=",R$1007)),ISNUMBER(FIND(";"&amp;UPPER(TRIM(Datos!R218&amp;""))&amp;";",R$1007))),OR(UPPER(TRIM(Datos!R218&amp;""))="SÍ",UPPER(TRIM(Datos!R218&amp;""))="SI",UPPER(TRIM(Datos!R218&amp;""))="NO"),IF(ISNUMBER(Datos!R218),AND(OR(R$1005="",Datos!R218&gt;=R$1005),OR(R$1006="",Datos!R218&lt;=R$1006)),FALSE),TRUE))))</f>
        <v>0.0</v>
      </c>
      <c r="S218">
        <f>IF(Datos!S218="",0,IF(AND(S$1008&lt;&gt;"",Datos!S218=S$1008),0,IF(S$1004=0,0,1-CHOOSE(S$1004,IF(ISNUMBER(Datos!S218),AND(OR(S$1005="",Datos!S218&gt;=S$1005),OR(S$1006="",Datos!S218&lt;=S$1006)),FALSE),IF(ISNUMBER(Datos!S218),AND(Datos!S218=INT(Datos!S218),AND(OR(S$1005="",Datos!S218&gt;=S$1005),OR(S$1006="",Datos!S218&lt;=S$1006))),FALSE),OR(ISNUMBER(FIND(";"&amp;UPPER(TRIM(Datos!S218&amp;""))&amp;"=",S$1007)),ISNUMBER(FIND(";"&amp;UPPER(TRIM(Datos!S218&amp;""))&amp;";",S$1007))),OR(UPPER(TRIM(Datos!S218&amp;""))="SÍ",UPPER(TRIM(Datos!S218&amp;""))="SI",UPPER(TRIM(Datos!S218&amp;""))="NO"),IF(ISNUMBER(Datos!S218),AND(OR(S$1005="",Datos!S218&gt;=S$1005),OR(S$1006="",Datos!S218&lt;=S$1006)),FALSE),TRUE))))</f>
        <v>0.0</v>
      </c>
      <c r="T218">
        <f>IF(Datos!T218="",0,IF(AND(T$1008&lt;&gt;"",Datos!T218=T$1008),0,IF(T$1004=0,0,1-CHOOSE(T$1004,IF(ISNUMBER(Datos!T218),AND(OR(T$1005="",Datos!T218&gt;=T$1005),OR(T$1006="",Datos!T218&lt;=T$1006)),FALSE),IF(ISNUMBER(Datos!T218),AND(Datos!T218=INT(Datos!T218),AND(OR(T$1005="",Datos!T218&gt;=T$1005),OR(T$1006="",Datos!T218&lt;=T$1006))),FALSE),OR(ISNUMBER(FIND(";"&amp;UPPER(TRIM(Datos!T218&amp;""))&amp;"=",T$1007)),ISNUMBER(FIND(";"&amp;UPPER(TRIM(Datos!T218&amp;""))&amp;";",T$1007))),OR(UPPER(TRIM(Datos!T218&amp;""))="SÍ",UPPER(TRIM(Datos!T218&amp;""))="SI",UPPER(TRIM(Datos!T218&amp;""))="NO"),IF(ISNUMBER(Datos!T218),AND(OR(T$1005="",Datos!T218&gt;=T$1005),OR(T$1006="",Datos!T218&lt;=T$1006)),FALSE),TRUE))))</f>
        <v>0.0</v>
      </c>
      <c r="U218">
        <f>IF(Datos!U218="",0,IF(AND(U$1008&lt;&gt;"",Datos!U218=U$1008),0,IF(U$1004=0,0,1-CHOOSE(U$1004,IF(ISNUMBER(Datos!U218),AND(OR(U$1005="",Datos!U218&gt;=U$1005),OR(U$1006="",Datos!U218&lt;=U$1006)),FALSE),IF(ISNUMBER(Datos!U218),AND(Datos!U218=INT(Datos!U218),AND(OR(U$1005="",Datos!U218&gt;=U$1005),OR(U$1006="",Datos!U218&lt;=U$1006))),FALSE),OR(ISNUMBER(FIND(";"&amp;UPPER(TRIM(Datos!U218&amp;""))&amp;"=",U$1007)),ISNUMBER(FIND(";"&amp;UPPER(TRIM(Datos!U218&amp;""))&amp;";",U$1007))),OR(UPPER(TRIM(Datos!U218&amp;""))="SÍ",UPPER(TRIM(Datos!U218&amp;""))="SI",UPPER(TRIM(Datos!U218&amp;""))="NO"),IF(ISNUMBER(Datos!U218),AND(OR(U$1005="",Datos!U218&gt;=U$1005),OR(U$1006="",Datos!U218&lt;=U$1006)),FALSE),TRUE))))</f>
        <v>0.0</v>
      </c>
      <c r="V218">
        <f>IF(Datos!V218="",0,IF(AND(V$1008&lt;&gt;"",Datos!V218=V$1008),0,IF(V$1004=0,0,1-CHOOSE(V$1004,IF(ISNUMBER(Datos!V218),AND(OR(V$1005="",Datos!V218&gt;=V$1005),OR(V$1006="",Datos!V218&lt;=V$1006)),FALSE),IF(ISNUMBER(Datos!V218),AND(Datos!V218=INT(Datos!V218),AND(OR(V$1005="",Datos!V218&gt;=V$1005),OR(V$1006="",Datos!V218&lt;=V$1006))),FALSE),OR(ISNUMBER(FIND(";"&amp;UPPER(TRIM(Datos!V218&amp;""))&amp;"=",V$1007)),ISNUMBER(FIND(";"&amp;UPPER(TRIM(Datos!V218&amp;""))&amp;";",V$1007))),OR(UPPER(TRIM(Datos!V218&amp;""))="SÍ",UPPER(TRIM(Datos!V218&amp;""))="SI",UPPER(TRIM(Datos!V218&amp;""))="NO"),IF(ISNUMBER(Datos!V218),AND(OR(V$1005="",Datos!V218&gt;=V$1005),OR(V$1006="",Datos!V218&lt;=V$1006)),FALSE),TRUE))))</f>
        <v>0.0</v>
      </c>
      <c r="W218">
        <f>IF(Datos!W218="",0,IF(AND(W$1008&lt;&gt;"",Datos!W218=W$1008),0,IF(W$1004=0,0,1-CHOOSE(W$1004,IF(ISNUMBER(Datos!W218),AND(OR(W$1005="",Datos!W218&gt;=W$1005),OR(W$1006="",Datos!W218&lt;=W$1006)),FALSE),IF(ISNUMBER(Datos!W218),AND(Datos!W218=INT(Datos!W218),AND(OR(W$1005="",Datos!W218&gt;=W$1005),OR(W$1006="",Datos!W218&lt;=W$1006))),FALSE),OR(ISNUMBER(FIND(";"&amp;UPPER(TRIM(Datos!W218&amp;""))&amp;"=",W$1007)),ISNUMBER(FIND(";"&amp;UPPER(TRIM(Datos!W218&amp;""))&amp;";",W$1007))),OR(UPPER(TRIM(Datos!W218&amp;""))="SÍ",UPPER(TRIM(Datos!W218&amp;""))="SI",UPPER(TRIM(Datos!W218&amp;""))="NO"),IF(ISNUMBER(Datos!W218),AND(OR(W$1005="",Datos!W218&gt;=W$1005),OR(W$1006="",Datos!W218&lt;=W$1006)),FALSE),TRUE))))</f>
        <v>0.0</v>
      </c>
      <c r="X218">
        <f>IF(Datos!X218="",0,IF(AND(X$1008&lt;&gt;"",Datos!X218=X$1008),0,IF(X$1004=0,0,1-CHOOSE(X$1004,IF(ISNUMBER(Datos!X218),AND(OR(X$1005="",Datos!X218&gt;=X$1005),OR(X$1006="",Datos!X218&lt;=X$1006)),FALSE),IF(ISNUMBER(Datos!X218),AND(Datos!X218=INT(Datos!X218),AND(OR(X$1005="",Datos!X218&gt;=X$1005),OR(X$1006="",Datos!X218&lt;=X$1006))),FALSE),OR(ISNUMBER(FIND(";"&amp;UPPER(TRIM(Datos!X218&amp;""))&amp;"=",X$1007)),ISNUMBER(FIND(";"&amp;UPPER(TRIM(Datos!X218&amp;""))&amp;";",X$1007))),OR(UPPER(TRIM(Datos!X218&amp;""))="SÍ",UPPER(TRIM(Datos!X218&amp;""))="SI",UPPER(TRIM(Datos!X218&amp;""))="NO"),IF(ISNUMBER(Datos!X218),AND(OR(X$1005="",Datos!X218&gt;=X$1005),OR(X$1006="",Datos!X218&lt;=X$1006)),FALSE),TRUE))))</f>
        <v>0.0</v>
      </c>
      <c r="Y218">
        <f>IF(Datos!Y218="",0,IF(AND(Y$1008&lt;&gt;"",Datos!Y218=Y$1008),0,IF(Y$1004=0,0,1-CHOOSE(Y$1004,IF(ISNUMBER(Datos!Y218),AND(OR(Y$1005="",Datos!Y218&gt;=Y$1005),OR(Y$1006="",Datos!Y218&lt;=Y$1006)),FALSE),IF(ISNUMBER(Datos!Y218),AND(Datos!Y218=INT(Datos!Y218),AND(OR(Y$1005="",Datos!Y218&gt;=Y$1005),OR(Y$1006="",Datos!Y218&lt;=Y$1006))),FALSE),OR(ISNUMBER(FIND(";"&amp;UPPER(TRIM(Datos!Y218&amp;""))&amp;"=",Y$1007)),ISNUMBER(FIND(";"&amp;UPPER(TRIM(Datos!Y218&amp;""))&amp;";",Y$1007))),OR(UPPER(TRIM(Datos!Y218&amp;""))="SÍ",UPPER(TRIM(Datos!Y218&amp;""))="SI",UPPER(TRIM(Datos!Y218&amp;""))="NO"),IF(ISNUMBER(Datos!Y218),AND(OR(Y$1005="",Datos!Y218&gt;=Y$1005),OR(Y$1006="",Datos!Y218&lt;=Y$1006)),FALSE),TRUE))))</f>
        <v>0.0</v>
      </c>
      <c r="Z218">
        <f>IF(Datos!Z218="",0,IF(AND(Z$1008&lt;&gt;"",Datos!Z218=Z$1008),0,IF(Z$1004=0,0,1-CHOOSE(Z$1004,IF(ISNUMBER(Datos!Z218),AND(OR(Z$1005="",Datos!Z218&gt;=Z$1005),OR(Z$1006="",Datos!Z218&lt;=Z$1006)),FALSE),IF(ISNUMBER(Datos!Z218),AND(Datos!Z218=INT(Datos!Z218),AND(OR(Z$1005="",Datos!Z218&gt;=Z$1005),OR(Z$1006="",Datos!Z218&lt;=Z$1006))),FALSE),OR(ISNUMBER(FIND(";"&amp;UPPER(TRIM(Datos!Z218&amp;""))&amp;"=",Z$1007)),ISNUMBER(FIND(";"&amp;UPPER(TRIM(Datos!Z218&amp;""))&amp;";",Z$1007))),OR(UPPER(TRIM(Datos!Z218&amp;""))="SÍ",UPPER(TRIM(Datos!Z218&amp;""))="SI",UPPER(TRIM(Datos!Z218&amp;""))="NO"),IF(ISNUMBER(Datos!Z218),AND(OR(Z$1005="",Datos!Z218&gt;=Z$1005),OR(Z$1006="",Datos!Z218&lt;=Z$1006)),FALSE),TRUE))))</f>
        <v>0.0</v>
      </c>
      <c r="AA218">
        <f>IF(Datos!AA218="",0,IF(AND(AA$1008&lt;&gt;"",Datos!AA218=AA$1008),0,IF(AA$1004=0,0,1-CHOOSE(AA$1004,IF(ISNUMBER(Datos!AA218),AND(OR(AA$1005="",Datos!AA218&gt;=AA$1005),OR(AA$1006="",Datos!AA218&lt;=AA$1006)),FALSE),IF(ISNUMBER(Datos!AA218),AND(Datos!AA218=INT(Datos!AA218),AND(OR(AA$1005="",Datos!AA218&gt;=AA$1005),OR(AA$1006="",Datos!AA218&lt;=AA$1006))),FALSE),OR(ISNUMBER(FIND(";"&amp;UPPER(TRIM(Datos!AA218&amp;""))&amp;"=",AA$1007)),ISNUMBER(FIND(";"&amp;UPPER(TRIM(Datos!AA218&amp;""))&amp;";",AA$1007))),OR(UPPER(TRIM(Datos!AA218&amp;""))="SÍ",UPPER(TRIM(Datos!AA218&amp;""))="SI",UPPER(TRIM(Datos!AA218&amp;""))="NO"),IF(ISNUMBER(Datos!AA218),AND(OR(AA$1005="",Datos!AA218&gt;=AA$1005),OR(AA$1006="",Datos!AA218&lt;=AA$1006)),FALSE),TRUE))))</f>
        <v>0.0</v>
      </c>
      <c r="AB218">
        <f>IF(Datos!AB218="",0,IF(AND(AB$1008&lt;&gt;"",Datos!AB218=AB$1008),0,IF(AB$1004=0,0,1-CHOOSE(AB$1004,IF(ISNUMBER(Datos!AB218),AND(OR(AB$1005="",Datos!AB218&gt;=AB$1005),OR(AB$1006="",Datos!AB218&lt;=AB$1006)),FALSE),IF(ISNUMBER(Datos!AB218),AND(Datos!AB218=INT(Datos!AB218),AND(OR(AB$1005="",Datos!AB218&gt;=AB$1005),OR(AB$1006="",Datos!AB218&lt;=AB$1006))),FALSE),OR(ISNUMBER(FIND(";"&amp;UPPER(TRIM(Datos!AB218&amp;""))&amp;"=",AB$1007)),ISNUMBER(FIND(";"&amp;UPPER(TRIM(Datos!AB218&amp;""))&amp;";",AB$1007))),OR(UPPER(TRIM(Datos!AB218&amp;""))="SÍ",UPPER(TRIM(Datos!AB218&amp;""))="SI",UPPER(TRIM(Datos!AB218&amp;""))="NO"),IF(ISNUMBER(Datos!AB218),AND(OR(AB$1005="",Datos!AB218&gt;=AB$1005),OR(AB$1006="",Datos!AB218&lt;=AB$1006)),FALSE),TRUE))))</f>
        <v>0.0</v>
      </c>
      <c r="AC218">
        <f>IF(Datos!AC218="",0,IF(AND(AC$1008&lt;&gt;"",Datos!AC218=AC$1008),0,IF(AC$1004=0,0,1-CHOOSE(AC$1004,IF(ISNUMBER(Datos!AC218),AND(OR(AC$1005="",Datos!AC218&gt;=AC$1005),OR(AC$1006="",Datos!AC218&lt;=AC$1006)),FALSE),IF(ISNUMBER(Datos!AC218),AND(Datos!AC218=INT(Datos!AC218),AND(OR(AC$1005="",Datos!AC218&gt;=AC$1005),OR(AC$1006="",Datos!AC218&lt;=AC$1006))),FALSE),OR(ISNUMBER(FIND(";"&amp;UPPER(TRIM(Datos!AC218&amp;""))&amp;"=",AC$1007)),ISNUMBER(FIND(";"&amp;UPPER(TRIM(Datos!AC218&amp;""))&amp;";",AC$1007))),OR(UPPER(TRIM(Datos!AC218&amp;""))="SÍ",UPPER(TRIM(Datos!AC218&amp;""))="SI",UPPER(TRIM(Datos!AC218&amp;""))="NO"),IF(ISNUMBER(Datos!AC218),AND(OR(AC$1005="",Datos!AC218&gt;=AC$1005),OR(AC$1006="",Datos!AC218&lt;=AC$1006)),FALSE),TRUE))))</f>
        <v>0.0</v>
      </c>
      <c r="AD218">
        <f>IF(Datos!AD218="",0,IF(AND(AD$1008&lt;&gt;"",Datos!AD218=AD$1008),0,IF(AD$1004=0,0,1-CHOOSE(AD$1004,IF(ISNUMBER(Datos!AD218),AND(OR(AD$1005="",Datos!AD218&gt;=AD$1005),OR(AD$1006="",Datos!AD218&lt;=AD$1006)),FALSE),IF(ISNUMBER(Datos!AD218),AND(Datos!AD218=INT(Datos!AD218),AND(OR(AD$1005="",Datos!AD218&gt;=AD$1005),OR(AD$1006="",Datos!AD218&lt;=AD$1006))),FALSE),OR(ISNUMBER(FIND(";"&amp;UPPER(TRIM(Datos!AD218&amp;""))&amp;"=",AD$1007)),ISNUMBER(FIND(";"&amp;UPPER(TRIM(Datos!AD218&amp;""))&amp;";",AD$1007))),OR(UPPER(TRIM(Datos!AD218&amp;""))="SÍ",UPPER(TRIM(Datos!AD218&amp;""))="SI",UPPER(TRIM(Datos!AD218&amp;""))="NO"),IF(ISNUMBER(Datos!AD218),AND(OR(AD$1005="",Datos!AD218&gt;=AD$1005),OR(AD$1006="",Datos!AD218&lt;=AD$1006)),FALSE),TRUE))))</f>
        <v>0.0</v>
      </c>
      <c r="AE218">
        <f>IF(Datos!AE218="",0,IF(AND(AE$1008&lt;&gt;"",Datos!AE218=AE$1008),0,IF(AE$1004=0,0,1-CHOOSE(AE$1004,IF(ISNUMBER(Datos!AE218),AND(OR(AE$1005="",Datos!AE218&gt;=AE$1005),OR(AE$1006="",Datos!AE218&lt;=AE$1006)),FALSE),IF(ISNUMBER(Datos!AE218),AND(Datos!AE218=INT(Datos!AE218),AND(OR(AE$1005="",Datos!AE218&gt;=AE$1005),OR(AE$1006="",Datos!AE218&lt;=AE$1006))),FALSE),OR(ISNUMBER(FIND(";"&amp;UPPER(TRIM(Datos!AE218&amp;""))&amp;"=",AE$1007)),ISNUMBER(FIND(";"&amp;UPPER(TRIM(Datos!AE218&amp;""))&amp;";",AE$1007))),OR(UPPER(TRIM(Datos!AE218&amp;""))="SÍ",UPPER(TRIM(Datos!AE218&amp;""))="SI",UPPER(TRIM(Datos!AE218&amp;""))="NO"),IF(ISNUMBER(Datos!AE218),AND(OR(AE$1005="",Datos!AE218&gt;=AE$1005),OR(AE$1006="",Datos!AE218&lt;=AE$1006)),FALSE),TRUE))))</f>
        <v>0.0</v>
      </c>
    </row>
    <row r="219" spans="2:31">
      <c r="B219">
        <f>IF(Datos!B219="",0,IF(AND(B$1008&lt;&gt;"",Datos!B219=B$1008),0,IF(B$1004=0,0,1-CHOOSE(B$1004,IF(ISNUMBER(Datos!B219),AND(OR(B$1005="",Datos!B219&gt;=B$1005),OR(B$1006="",Datos!B219&lt;=B$1006)),FALSE),IF(ISNUMBER(Datos!B219),AND(Datos!B219=INT(Datos!B219),AND(OR(B$1005="",Datos!B219&gt;=B$1005),OR(B$1006="",Datos!B219&lt;=B$1006))),FALSE),OR(ISNUMBER(FIND(";"&amp;UPPER(TRIM(Datos!B219&amp;""))&amp;"=",B$1007)),ISNUMBER(FIND(";"&amp;UPPER(TRIM(Datos!B219&amp;""))&amp;";",B$1007))),OR(UPPER(TRIM(Datos!B219&amp;""))="SÍ",UPPER(TRIM(Datos!B219&amp;""))="SI",UPPER(TRIM(Datos!B219&amp;""))="NO"),IF(ISNUMBER(Datos!B219),AND(OR(B$1005="",Datos!B219&gt;=B$1005),OR(B$1006="",Datos!B219&lt;=B$1006)),FALSE),TRUE))))</f>
        <v>0.0</v>
      </c>
      <c r="C219">
        <f>IF(Datos!C219="",0,IF(AND(C$1008&lt;&gt;"",Datos!C219=C$1008),0,IF(C$1004=0,0,1-CHOOSE(C$1004,IF(ISNUMBER(Datos!C219),AND(OR(C$1005="",Datos!C219&gt;=C$1005),OR(C$1006="",Datos!C219&lt;=C$1006)),FALSE),IF(ISNUMBER(Datos!C219),AND(Datos!C219=INT(Datos!C219),AND(OR(C$1005="",Datos!C219&gt;=C$1005),OR(C$1006="",Datos!C219&lt;=C$1006))),FALSE),OR(ISNUMBER(FIND(";"&amp;UPPER(TRIM(Datos!C219&amp;""))&amp;"=",C$1007)),ISNUMBER(FIND(";"&amp;UPPER(TRIM(Datos!C219&amp;""))&amp;";",C$1007))),OR(UPPER(TRIM(Datos!C219&amp;""))="SÍ",UPPER(TRIM(Datos!C219&amp;""))="SI",UPPER(TRIM(Datos!C219&amp;""))="NO"),IF(ISNUMBER(Datos!C219),AND(OR(C$1005="",Datos!C219&gt;=C$1005),OR(C$1006="",Datos!C219&lt;=C$1006)),FALSE),TRUE))))</f>
        <v>0.0</v>
      </c>
      <c r="D219">
        <f>IF(Datos!D219="",0,IF(AND(D$1008&lt;&gt;"",Datos!D219=D$1008),0,IF(D$1004=0,0,1-CHOOSE(D$1004,IF(ISNUMBER(Datos!D219),AND(OR(D$1005="",Datos!D219&gt;=D$1005),OR(D$1006="",Datos!D219&lt;=D$1006)),FALSE),IF(ISNUMBER(Datos!D219),AND(Datos!D219=INT(Datos!D219),AND(OR(D$1005="",Datos!D219&gt;=D$1005),OR(D$1006="",Datos!D219&lt;=D$1006))),FALSE),OR(ISNUMBER(FIND(";"&amp;UPPER(TRIM(Datos!D219&amp;""))&amp;"=",D$1007)),ISNUMBER(FIND(";"&amp;UPPER(TRIM(Datos!D219&amp;""))&amp;";",D$1007))),OR(UPPER(TRIM(Datos!D219&amp;""))="SÍ",UPPER(TRIM(Datos!D219&amp;""))="SI",UPPER(TRIM(Datos!D219&amp;""))="NO"),IF(ISNUMBER(Datos!D219),AND(OR(D$1005="",Datos!D219&gt;=D$1005),OR(D$1006="",Datos!D219&lt;=D$1006)),FALSE),TRUE))))</f>
        <v>0.0</v>
      </c>
      <c r="E219">
        <f>IF(Datos!E219="",0,IF(AND(E$1008&lt;&gt;"",Datos!E219=E$1008),0,IF(E$1004=0,0,1-CHOOSE(E$1004,IF(ISNUMBER(Datos!E219),AND(OR(E$1005="",Datos!E219&gt;=E$1005),OR(E$1006="",Datos!E219&lt;=E$1006)),FALSE),IF(ISNUMBER(Datos!E219),AND(Datos!E219=INT(Datos!E219),AND(OR(E$1005="",Datos!E219&gt;=E$1005),OR(E$1006="",Datos!E219&lt;=E$1006))),FALSE),OR(ISNUMBER(FIND(";"&amp;UPPER(TRIM(Datos!E219&amp;""))&amp;"=",E$1007)),ISNUMBER(FIND(";"&amp;UPPER(TRIM(Datos!E219&amp;""))&amp;";",E$1007))),OR(UPPER(TRIM(Datos!E219&amp;""))="SÍ",UPPER(TRIM(Datos!E219&amp;""))="SI",UPPER(TRIM(Datos!E219&amp;""))="NO"),IF(ISNUMBER(Datos!E219),AND(OR(E$1005="",Datos!E219&gt;=E$1005),OR(E$1006="",Datos!E219&lt;=E$1006)),FALSE),TRUE))))</f>
        <v>0.0</v>
      </c>
      <c r="F219">
        <f>IF(Datos!F219="",0,IF(AND(F$1008&lt;&gt;"",Datos!F219=F$1008),0,IF(F$1004=0,0,1-CHOOSE(F$1004,IF(ISNUMBER(Datos!F219),AND(OR(F$1005="",Datos!F219&gt;=F$1005),OR(F$1006="",Datos!F219&lt;=F$1006)),FALSE),IF(ISNUMBER(Datos!F219),AND(Datos!F219=INT(Datos!F219),AND(OR(F$1005="",Datos!F219&gt;=F$1005),OR(F$1006="",Datos!F219&lt;=F$1006))),FALSE),OR(ISNUMBER(FIND(";"&amp;UPPER(TRIM(Datos!F219&amp;""))&amp;"=",F$1007)),ISNUMBER(FIND(";"&amp;UPPER(TRIM(Datos!F219&amp;""))&amp;";",F$1007))),OR(UPPER(TRIM(Datos!F219&amp;""))="SÍ",UPPER(TRIM(Datos!F219&amp;""))="SI",UPPER(TRIM(Datos!F219&amp;""))="NO"),IF(ISNUMBER(Datos!F219),AND(OR(F$1005="",Datos!F219&gt;=F$1005),OR(F$1006="",Datos!F219&lt;=F$1006)),FALSE),TRUE))))</f>
        <v>0.0</v>
      </c>
      <c r="G219">
        <f>IF(Datos!G219="",0,IF(AND(G$1008&lt;&gt;"",Datos!G219=G$1008),0,IF(G$1004=0,0,1-CHOOSE(G$1004,IF(ISNUMBER(Datos!G219),AND(OR(G$1005="",Datos!G219&gt;=G$1005),OR(G$1006="",Datos!G219&lt;=G$1006)),FALSE),IF(ISNUMBER(Datos!G219),AND(Datos!G219=INT(Datos!G219),AND(OR(G$1005="",Datos!G219&gt;=G$1005),OR(G$1006="",Datos!G219&lt;=G$1006))),FALSE),OR(ISNUMBER(FIND(";"&amp;UPPER(TRIM(Datos!G219&amp;""))&amp;"=",G$1007)),ISNUMBER(FIND(";"&amp;UPPER(TRIM(Datos!G219&amp;""))&amp;";",G$1007))),OR(UPPER(TRIM(Datos!G219&amp;""))="SÍ",UPPER(TRIM(Datos!G219&amp;""))="SI",UPPER(TRIM(Datos!G219&amp;""))="NO"),IF(ISNUMBER(Datos!G219),AND(OR(G$1005="",Datos!G219&gt;=G$1005),OR(G$1006="",Datos!G219&lt;=G$1006)),FALSE),TRUE))))</f>
        <v>0.0</v>
      </c>
      <c r="H219">
        <f>IF(Datos!H219="",0,IF(AND(H$1008&lt;&gt;"",Datos!H219=H$1008),0,IF(H$1004=0,0,1-CHOOSE(H$1004,IF(ISNUMBER(Datos!H219),AND(OR(H$1005="",Datos!H219&gt;=H$1005),OR(H$1006="",Datos!H219&lt;=H$1006)),FALSE),IF(ISNUMBER(Datos!H219),AND(Datos!H219=INT(Datos!H219),AND(OR(H$1005="",Datos!H219&gt;=H$1005),OR(H$1006="",Datos!H219&lt;=H$1006))),FALSE),OR(ISNUMBER(FIND(";"&amp;UPPER(TRIM(Datos!H219&amp;""))&amp;"=",H$1007)),ISNUMBER(FIND(";"&amp;UPPER(TRIM(Datos!H219&amp;""))&amp;";",H$1007))),OR(UPPER(TRIM(Datos!H219&amp;""))="SÍ",UPPER(TRIM(Datos!H219&amp;""))="SI",UPPER(TRIM(Datos!H219&amp;""))="NO"),IF(ISNUMBER(Datos!H219),AND(OR(H$1005="",Datos!H219&gt;=H$1005),OR(H$1006="",Datos!H219&lt;=H$1006)),FALSE),TRUE))))</f>
        <v>0.0</v>
      </c>
      <c r="I219">
        <f>IF(Datos!I219="",0,IF(AND(I$1008&lt;&gt;"",Datos!I219=I$1008),0,IF(I$1004=0,0,1-CHOOSE(I$1004,IF(ISNUMBER(Datos!I219),AND(OR(I$1005="",Datos!I219&gt;=I$1005),OR(I$1006="",Datos!I219&lt;=I$1006)),FALSE),IF(ISNUMBER(Datos!I219),AND(Datos!I219=INT(Datos!I219),AND(OR(I$1005="",Datos!I219&gt;=I$1005),OR(I$1006="",Datos!I219&lt;=I$1006))),FALSE),OR(ISNUMBER(FIND(";"&amp;UPPER(TRIM(Datos!I219&amp;""))&amp;"=",I$1007)),ISNUMBER(FIND(";"&amp;UPPER(TRIM(Datos!I219&amp;""))&amp;";",I$1007))),OR(UPPER(TRIM(Datos!I219&amp;""))="SÍ",UPPER(TRIM(Datos!I219&amp;""))="SI",UPPER(TRIM(Datos!I219&amp;""))="NO"),IF(ISNUMBER(Datos!I219),AND(OR(I$1005="",Datos!I219&gt;=I$1005),OR(I$1006="",Datos!I219&lt;=I$1006)),FALSE),TRUE))))</f>
        <v>0.0</v>
      </c>
      <c r="J219">
        <f>IF(Datos!J219="",0,IF(AND(J$1008&lt;&gt;"",Datos!J219=J$1008),0,IF(J$1004=0,0,1-CHOOSE(J$1004,IF(ISNUMBER(Datos!J219),AND(OR(J$1005="",Datos!J219&gt;=J$1005),OR(J$1006="",Datos!J219&lt;=J$1006)),FALSE),IF(ISNUMBER(Datos!J219),AND(Datos!J219=INT(Datos!J219),AND(OR(J$1005="",Datos!J219&gt;=J$1005),OR(J$1006="",Datos!J219&lt;=J$1006))),FALSE),OR(ISNUMBER(FIND(";"&amp;UPPER(TRIM(Datos!J219&amp;""))&amp;"=",J$1007)),ISNUMBER(FIND(";"&amp;UPPER(TRIM(Datos!J219&amp;""))&amp;";",J$1007))),OR(UPPER(TRIM(Datos!J219&amp;""))="SÍ",UPPER(TRIM(Datos!J219&amp;""))="SI",UPPER(TRIM(Datos!J219&amp;""))="NO"),IF(ISNUMBER(Datos!J219),AND(OR(J$1005="",Datos!J219&gt;=J$1005),OR(J$1006="",Datos!J219&lt;=J$1006)),FALSE),TRUE))))</f>
        <v>0.0</v>
      </c>
      <c r="K219">
        <f>IF(Datos!K219="",0,IF(AND(K$1008&lt;&gt;"",Datos!K219=K$1008),0,IF(K$1004=0,0,1-CHOOSE(K$1004,IF(ISNUMBER(Datos!K219),AND(OR(K$1005="",Datos!K219&gt;=K$1005),OR(K$1006="",Datos!K219&lt;=K$1006)),FALSE),IF(ISNUMBER(Datos!K219),AND(Datos!K219=INT(Datos!K219),AND(OR(K$1005="",Datos!K219&gt;=K$1005),OR(K$1006="",Datos!K219&lt;=K$1006))),FALSE),OR(ISNUMBER(FIND(";"&amp;UPPER(TRIM(Datos!K219&amp;""))&amp;"=",K$1007)),ISNUMBER(FIND(";"&amp;UPPER(TRIM(Datos!K219&amp;""))&amp;";",K$1007))),OR(UPPER(TRIM(Datos!K219&amp;""))="SÍ",UPPER(TRIM(Datos!K219&amp;""))="SI",UPPER(TRIM(Datos!K219&amp;""))="NO"),IF(ISNUMBER(Datos!K219),AND(OR(K$1005="",Datos!K219&gt;=K$1005),OR(K$1006="",Datos!K219&lt;=K$1006)),FALSE),TRUE))))</f>
        <v>0.0</v>
      </c>
      <c r="L219">
        <f>IF(Datos!L219="",0,IF(AND(L$1008&lt;&gt;"",Datos!L219=L$1008),0,IF(L$1004=0,0,1-CHOOSE(L$1004,IF(ISNUMBER(Datos!L219),AND(OR(L$1005="",Datos!L219&gt;=L$1005),OR(L$1006="",Datos!L219&lt;=L$1006)),FALSE),IF(ISNUMBER(Datos!L219),AND(Datos!L219=INT(Datos!L219),AND(OR(L$1005="",Datos!L219&gt;=L$1005),OR(L$1006="",Datos!L219&lt;=L$1006))),FALSE),OR(ISNUMBER(FIND(";"&amp;UPPER(TRIM(Datos!L219&amp;""))&amp;"=",L$1007)),ISNUMBER(FIND(";"&amp;UPPER(TRIM(Datos!L219&amp;""))&amp;";",L$1007))),OR(UPPER(TRIM(Datos!L219&amp;""))="SÍ",UPPER(TRIM(Datos!L219&amp;""))="SI",UPPER(TRIM(Datos!L219&amp;""))="NO"),IF(ISNUMBER(Datos!L219),AND(OR(L$1005="",Datos!L219&gt;=L$1005),OR(L$1006="",Datos!L219&lt;=L$1006)),FALSE),TRUE))))</f>
        <v>0.0</v>
      </c>
      <c r="M219">
        <f>IF(Datos!M219="",0,IF(AND(M$1008&lt;&gt;"",Datos!M219=M$1008),0,IF(M$1004=0,0,1-CHOOSE(M$1004,IF(ISNUMBER(Datos!M219),AND(OR(M$1005="",Datos!M219&gt;=M$1005),OR(M$1006="",Datos!M219&lt;=M$1006)),FALSE),IF(ISNUMBER(Datos!M219),AND(Datos!M219=INT(Datos!M219),AND(OR(M$1005="",Datos!M219&gt;=M$1005),OR(M$1006="",Datos!M219&lt;=M$1006))),FALSE),OR(ISNUMBER(FIND(";"&amp;UPPER(TRIM(Datos!M219&amp;""))&amp;"=",M$1007)),ISNUMBER(FIND(";"&amp;UPPER(TRIM(Datos!M219&amp;""))&amp;";",M$1007))),OR(UPPER(TRIM(Datos!M219&amp;""))="SÍ",UPPER(TRIM(Datos!M219&amp;""))="SI",UPPER(TRIM(Datos!M219&amp;""))="NO"),IF(ISNUMBER(Datos!M219),AND(OR(M$1005="",Datos!M219&gt;=M$1005),OR(M$1006="",Datos!M219&lt;=M$1006)),FALSE),TRUE))))</f>
        <v>0.0</v>
      </c>
      <c r="N219">
        <f>IF(Datos!N219="",0,IF(AND(N$1008&lt;&gt;"",Datos!N219=N$1008),0,IF(N$1004=0,0,1-CHOOSE(N$1004,IF(ISNUMBER(Datos!N219),AND(OR(N$1005="",Datos!N219&gt;=N$1005),OR(N$1006="",Datos!N219&lt;=N$1006)),FALSE),IF(ISNUMBER(Datos!N219),AND(Datos!N219=INT(Datos!N219),AND(OR(N$1005="",Datos!N219&gt;=N$1005),OR(N$1006="",Datos!N219&lt;=N$1006))),FALSE),OR(ISNUMBER(FIND(";"&amp;UPPER(TRIM(Datos!N219&amp;""))&amp;"=",N$1007)),ISNUMBER(FIND(";"&amp;UPPER(TRIM(Datos!N219&amp;""))&amp;";",N$1007))),OR(UPPER(TRIM(Datos!N219&amp;""))="SÍ",UPPER(TRIM(Datos!N219&amp;""))="SI",UPPER(TRIM(Datos!N219&amp;""))="NO"),IF(ISNUMBER(Datos!N219),AND(OR(N$1005="",Datos!N219&gt;=N$1005),OR(N$1006="",Datos!N219&lt;=N$1006)),FALSE),TRUE))))</f>
        <v>0.0</v>
      </c>
      <c r="O219">
        <f>IF(Datos!O219="",0,IF(AND(O$1008&lt;&gt;"",Datos!O219=O$1008),0,IF(O$1004=0,0,1-CHOOSE(O$1004,IF(ISNUMBER(Datos!O219),AND(OR(O$1005="",Datos!O219&gt;=O$1005),OR(O$1006="",Datos!O219&lt;=O$1006)),FALSE),IF(ISNUMBER(Datos!O219),AND(Datos!O219=INT(Datos!O219),AND(OR(O$1005="",Datos!O219&gt;=O$1005),OR(O$1006="",Datos!O219&lt;=O$1006))),FALSE),OR(ISNUMBER(FIND(";"&amp;UPPER(TRIM(Datos!O219&amp;""))&amp;"=",O$1007)),ISNUMBER(FIND(";"&amp;UPPER(TRIM(Datos!O219&amp;""))&amp;";",O$1007))),OR(UPPER(TRIM(Datos!O219&amp;""))="SÍ",UPPER(TRIM(Datos!O219&amp;""))="SI",UPPER(TRIM(Datos!O219&amp;""))="NO"),IF(ISNUMBER(Datos!O219),AND(OR(O$1005="",Datos!O219&gt;=O$1005),OR(O$1006="",Datos!O219&lt;=O$1006)),FALSE),TRUE))))</f>
        <v>0.0</v>
      </c>
      <c r="P219">
        <f>IF(Datos!P219="",0,IF(AND(P$1008&lt;&gt;"",Datos!P219=P$1008),0,IF(P$1004=0,0,1-CHOOSE(P$1004,IF(ISNUMBER(Datos!P219),AND(OR(P$1005="",Datos!P219&gt;=P$1005),OR(P$1006="",Datos!P219&lt;=P$1006)),FALSE),IF(ISNUMBER(Datos!P219),AND(Datos!P219=INT(Datos!P219),AND(OR(P$1005="",Datos!P219&gt;=P$1005),OR(P$1006="",Datos!P219&lt;=P$1006))),FALSE),OR(ISNUMBER(FIND(";"&amp;UPPER(TRIM(Datos!P219&amp;""))&amp;"=",P$1007)),ISNUMBER(FIND(";"&amp;UPPER(TRIM(Datos!P219&amp;""))&amp;";",P$1007))),OR(UPPER(TRIM(Datos!P219&amp;""))="SÍ",UPPER(TRIM(Datos!P219&amp;""))="SI",UPPER(TRIM(Datos!P219&amp;""))="NO"),IF(ISNUMBER(Datos!P219),AND(OR(P$1005="",Datos!P219&gt;=P$1005),OR(P$1006="",Datos!P219&lt;=P$1006)),FALSE),TRUE))))</f>
        <v>0.0</v>
      </c>
      <c r="Q219">
        <f>IF(Datos!Q219="",0,IF(AND(Q$1008&lt;&gt;"",Datos!Q219=Q$1008),0,IF(Q$1004=0,0,1-CHOOSE(Q$1004,IF(ISNUMBER(Datos!Q219),AND(OR(Q$1005="",Datos!Q219&gt;=Q$1005),OR(Q$1006="",Datos!Q219&lt;=Q$1006)),FALSE),IF(ISNUMBER(Datos!Q219),AND(Datos!Q219=INT(Datos!Q219),AND(OR(Q$1005="",Datos!Q219&gt;=Q$1005),OR(Q$1006="",Datos!Q219&lt;=Q$1006))),FALSE),OR(ISNUMBER(FIND(";"&amp;UPPER(TRIM(Datos!Q219&amp;""))&amp;"=",Q$1007)),ISNUMBER(FIND(";"&amp;UPPER(TRIM(Datos!Q219&amp;""))&amp;";",Q$1007))),OR(UPPER(TRIM(Datos!Q219&amp;""))="SÍ",UPPER(TRIM(Datos!Q219&amp;""))="SI",UPPER(TRIM(Datos!Q219&amp;""))="NO"),IF(ISNUMBER(Datos!Q219),AND(OR(Q$1005="",Datos!Q219&gt;=Q$1005),OR(Q$1006="",Datos!Q219&lt;=Q$1006)),FALSE),TRUE))))</f>
        <v>0.0</v>
      </c>
      <c r="R219">
        <f>IF(Datos!R219="",0,IF(AND(R$1008&lt;&gt;"",Datos!R219=R$1008),0,IF(R$1004=0,0,1-CHOOSE(R$1004,IF(ISNUMBER(Datos!R219),AND(OR(R$1005="",Datos!R219&gt;=R$1005),OR(R$1006="",Datos!R219&lt;=R$1006)),FALSE),IF(ISNUMBER(Datos!R219),AND(Datos!R219=INT(Datos!R219),AND(OR(R$1005="",Datos!R219&gt;=R$1005),OR(R$1006="",Datos!R219&lt;=R$1006))),FALSE),OR(ISNUMBER(FIND(";"&amp;UPPER(TRIM(Datos!R219&amp;""))&amp;"=",R$1007)),ISNUMBER(FIND(";"&amp;UPPER(TRIM(Datos!R219&amp;""))&amp;";",R$1007))),OR(UPPER(TRIM(Datos!R219&amp;""))="SÍ",UPPER(TRIM(Datos!R219&amp;""))="SI",UPPER(TRIM(Datos!R219&amp;""))="NO"),IF(ISNUMBER(Datos!R219),AND(OR(R$1005="",Datos!R219&gt;=R$1005),OR(R$1006="",Datos!R219&lt;=R$1006)),FALSE),TRUE))))</f>
        <v>0.0</v>
      </c>
      <c r="S219">
        <f>IF(Datos!S219="",0,IF(AND(S$1008&lt;&gt;"",Datos!S219=S$1008),0,IF(S$1004=0,0,1-CHOOSE(S$1004,IF(ISNUMBER(Datos!S219),AND(OR(S$1005="",Datos!S219&gt;=S$1005),OR(S$1006="",Datos!S219&lt;=S$1006)),FALSE),IF(ISNUMBER(Datos!S219),AND(Datos!S219=INT(Datos!S219),AND(OR(S$1005="",Datos!S219&gt;=S$1005),OR(S$1006="",Datos!S219&lt;=S$1006))),FALSE),OR(ISNUMBER(FIND(";"&amp;UPPER(TRIM(Datos!S219&amp;""))&amp;"=",S$1007)),ISNUMBER(FIND(";"&amp;UPPER(TRIM(Datos!S219&amp;""))&amp;";",S$1007))),OR(UPPER(TRIM(Datos!S219&amp;""))="SÍ",UPPER(TRIM(Datos!S219&amp;""))="SI",UPPER(TRIM(Datos!S219&amp;""))="NO"),IF(ISNUMBER(Datos!S219),AND(OR(S$1005="",Datos!S219&gt;=S$1005),OR(S$1006="",Datos!S219&lt;=S$1006)),FALSE),TRUE))))</f>
        <v>0.0</v>
      </c>
      <c r="T219">
        <f>IF(Datos!T219="",0,IF(AND(T$1008&lt;&gt;"",Datos!T219=T$1008),0,IF(T$1004=0,0,1-CHOOSE(T$1004,IF(ISNUMBER(Datos!T219),AND(OR(T$1005="",Datos!T219&gt;=T$1005),OR(T$1006="",Datos!T219&lt;=T$1006)),FALSE),IF(ISNUMBER(Datos!T219),AND(Datos!T219=INT(Datos!T219),AND(OR(T$1005="",Datos!T219&gt;=T$1005),OR(T$1006="",Datos!T219&lt;=T$1006))),FALSE),OR(ISNUMBER(FIND(";"&amp;UPPER(TRIM(Datos!T219&amp;""))&amp;"=",T$1007)),ISNUMBER(FIND(";"&amp;UPPER(TRIM(Datos!T219&amp;""))&amp;";",T$1007))),OR(UPPER(TRIM(Datos!T219&amp;""))="SÍ",UPPER(TRIM(Datos!T219&amp;""))="SI",UPPER(TRIM(Datos!T219&amp;""))="NO"),IF(ISNUMBER(Datos!T219),AND(OR(T$1005="",Datos!T219&gt;=T$1005),OR(T$1006="",Datos!T219&lt;=T$1006)),FALSE),TRUE))))</f>
        <v>0.0</v>
      </c>
      <c r="U219">
        <f>IF(Datos!U219="",0,IF(AND(U$1008&lt;&gt;"",Datos!U219=U$1008),0,IF(U$1004=0,0,1-CHOOSE(U$1004,IF(ISNUMBER(Datos!U219),AND(OR(U$1005="",Datos!U219&gt;=U$1005),OR(U$1006="",Datos!U219&lt;=U$1006)),FALSE),IF(ISNUMBER(Datos!U219),AND(Datos!U219=INT(Datos!U219),AND(OR(U$1005="",Datos!U219&gt;=U$1005),OR(U$1006="",Datos!U219&lt;=U$1006))),FALSE),OR(ISNUMBER(FIND(";"&amp;UPPER(TRIM(Datos!U219&amp;""))&amp;"=",U$1007)),ISNUMBER(FIND(";"&amp;UPPER(TRIM(Datos!U219&amp;""))&amp;";",U$1007))),OR(UPPER(TRIM(Datos!U219&amp;""))="SÍ",UPPER(TRIM(Datos!U219&amp;""))="SI",UPPER(TRIM(Datos!U219&amp;""))="NO"),IF(ISNUMBER(Datos!U219),AND(OR(U$1005="",Datos!U219&gt;=U$1005),OR(U$1006="",Datos!U219&lt;=U$1006)),FALSE),TRUE))))</f>
        <v>0.0</v>
      </c>
      <c r="V219">
        <f>IF(Datos!V219="",0,IF(AND(V$1008&lt;&gt;"",Datos!V219=V$1008),0,IF(V$1004=0,0,1-CHOOSE(V$1004,IF(ISNUMBER(Datos!V219),AND(OR(V$1005="",Datos!V219&gt;=V$1005),OR(V$1006="",Datos!V219&lt;=V$1006)),FALSE),IF(ISNUMBER(Datos!V219),AND(Datos!V219=INT(Datos!V219),AND(OR(V$1005="",Datos!V219&gt;=V$1005),OR(V$1006="",Datos!V219&lt;=V$1006))),FALSE),OR(ISNUMBER(FIND(";"&amp;UPPER(TRIM(Datos!V219&amp;""))&amp;"=",V$1007)),ISNUMBER(FIND(";"&amp;UPPER(TRIM(Datos!V219&amp;""))&amp;";",V$1007))),OR(UPPER(TRIM(Datos!V219&amp;""))="SÍ",UPPER(TRIM(Datos!V219&amp;""))="SI",UPPER(TRIM(Datos!V219&amp;""))="NO"),IF(ISNUMBER(Datos!V219),AND(OR(V$1005="",Datos!V219&gt;=V$1005),OR(V$1006="",Datos!V219&lt;=V$1006)),FALSE),TRUE))))</f>
        <v>0.0</v>
      </c>
      <c r="W219">
        <f>IF(Datos!W219="",0,IF(AND(W$1008&lt;&gt;"",Datos!W219=W$1008),0,IF(W$1004=0,0,1-CHOOSE(W$1004,IF(ISNUMBER(Datos!W219),AND(OR(W$1005="",Datos!W219&gt;=W$1005),OR(W$1006="",Datos!W219&lt;=W$1006)),FALSE),IF(ISNUMBER(Datos!W219),AND(Datos!W219=INT(Datos!W219),AND(OR(W$1005="",Datos!W219&gt;=W$1005),OR(W$1006="",Datos!W219&lt;=W$1006))),FALSE),OR(ISNUMBER(FIND(";"&amp;UPPER(TRIM(Datos!W219&amp;""))&amp;"=",W$1007)),ISNUMBER(FIND(";"&amp;UPPER(TRIM(Datos!W219&amp;""))&amp;";",W$1007))),OR(UPPER(TRIM(Datos!W219&amp;""))="SÍ",UPPER(TRIM(Datos!W219&amp;""))="SI",UPPER(TRIM(Datos!W219&amp;""))="NO"),IF(ISNUMBER(Datos!W219),AND(OR(W$1005="",Datos!W219&gt;=W$1005),OR(W$1006="",Datos!W219&lt;=W$1006)),FALSE),TRUE))))</f>
        <v>0.0</v>
      </c>
      <c r="X219">
        <f>IF(Datos!X219="",0,IF(AND(X$1008&lt;&gt;"",Datos!X219=X$1008),0,IF(X$1004=0,0,1-CHOOSE(X$1004,IF(ISNUMBER(Datos!X219),AND(OR(X$1005="",Datos!X219&gt;=X$1005),OR(X$1006="",Datos!X219&lt;=X$1006)),FALSE),IF(ISNUMBER(Datos!X219),AND(Datos!X219=INT(Datos!X219),AND(OR(X$1005="",Datos!X219&gt;=X$1005),OR(X$1006="",Datos!X219&lt;=X$1006))),FALSE),OR(ISNUMBER(FIND(";"&amp;UPPER(TRIM(Datos!X219&amp;""))&amp;"=",X$1007)),ISNUMBER(FIND(";"&amp;UPPER(TRIM(Datos!X219&amp;""))&amp;";",X$1007))),OR(UPPER(TRIM(Datos!X219&amp;""))="SÍ",UPPER(TRIM(Datos!X219&amp;""))="SI",UPPER(TRIM(Datos!X219&amp;""))="NO"),IF(ISNUMBER(Datos!X219),AND(OR(X$1005="",Datos!X219&gt;=X$1005),OR(X$1006="",Datos!X219&lt;=X$1006)),FALSE),TRUE))))</f>
        <v>0.0</v>
      </c>
      <c r="Y219">
        <f>IF(Datos!Y219="",0,IF(AND(Y$1008&lt;&gt;"",Datos!Y219=Y$1008),0,IF(Y$1004=0,0,1-CHOOSE(Y$1004,IF(ISNUMBER(Datos!Y219),AND(OR(Y$1005="",Datos!Y219&gt;=Y$1005),OR(Y$1006="",Datos!Y219&lt;=Y$1006)),FALSE),IF(ISNUMBER(Datos!Y219),AND(Datos!Y219=INT(Datos!Y219),AND(OR(Y$1005="",Datos!Y219&gt;=Y$1005),OR(Y$1006="",Datos!Y219&lt;=Y$1006))),FALSE),OR(ISNUMBER(FIND(";"&amp;UPPER(TRIM(Datos!Y219&amp;""))&amp;"=",Y$1007)),ISNUMBER(FIND(";"&amp;UPPER(TRIM(Datos!Y219&amp;""))&amp;";",Y$1007))),OR(UPPER(TRIM(Datos!Y219&amp;""))="SÍ",UPPER(TRIM(Datos!Y219&amp;""))="SI",UPPER(TRIM(Datos!Y219&amp;""))="NO"),IF(ISNUMBER(Datos!Y219),AND(OR(Y$1005="",Datos!Y219&gt;=Y$1005),OR(Y$1006="",Datos!Y219&lt;=Y$1006)),FALSE),TRUE))))</f>
        <v>0.0</v>
      </c>
      <c r="Z219">
        <f>IF(Datos!Z219="",0,IF(AND(Z$1008&lt;&gt;"",Datos!Z219=Z$1008),0,IF(Z$1004=0,0,1-CHOOSE(Z$1004,IF(ISNUMBER(Datos!Z219),AND(OR(Z$1005="",Datos!Z219&gt;=Z$1005),OR(Z$1006="",Datos!Z219&lt;=Z$1006)),FALSE),IF(ISNUMBER(Datos!Z219),AND(Datos!Z219=INT(Datos!Z219),AND(OR(Z$1005="",Datos!Z219&gt;=Z$1005),OR(Z$1006="",Datos!Z219&lt;=Z$1006))),FALSE),OR(ISNUMBER(FIND(";"&amp;UPPER(TRIM(Datos!Z219&amp;""))&amp;"=",Z$1007)),ISNUMBER(FIND(";"&amp;UPPER(TRIM(Datos!Z219&amp;""))&amp;";",Z$1007))),OR(UPPER(TRIM(Datos!Z219&amp;""))="SÍ",UPPER(TRIM(Datos!Z219&amp;""))="SI",UPPER(TRIM(Datos!Z219&amp;""))="NO"),IF(ISNUMBER(Datos!Z219),AND(OR(Z$1005="",Datos!Z219&gt;=Z$1005),OR(Z$1006="",Datos!Z219&lt;=Z$1006)),FALSE),TRUE))))</f>
        <v>0.0</v>
      </c>
      <c r="AA219">
        <f>IF(Datos!AA219="",0,IF(AND(AA$1008&lt;&gt;"",Datos!AA219=AA$1008),0,IF(AA$1004=0,0,1-CHOOSE(AA$1004,IF(ISNUMBER(Datos!AA219),AND(OR(AA$1005="",Datos!AA219&gt;=AA$1005),OR(AA$1006="",Datos!AA219&lt;=AA$1006)),FALSE),IF(ISNUMBER(Datos!AA219),AND(Datos!AA219=INT(Datos!AA219),AND(OR(AA$1005="",Datos!AA219&gt;=AA$1005),OR(AA$1006="",Datos!AA219&lt;=AA$1006))),FALSE),OR(ISNUMBER(FIND(";"&amp;UPPER(TRIM(Datos!AA219&amp;""))&amp;"=",AA$1007)),ISNUMBER(FIND(";"&amp;UPPER(TRIM(Datos!AA219&amp;""))&amp;";",AA$1007))),OR(UPPER(TRIM(Datos!AA219&amp;""))="SÍ",UPPER(TRIM(Datos!AA219&amp;""))="SI",UPPER(TRIM(Datos!AA219&amp;""))="NO"),IF(ISNUMBER(Datos!AA219),AND(OR(AA$1005="",Datos!AA219&gt;=AA$1005),OR(AA$1006="",Datos!AA219&lt;=AA$1006)),FALSE),TRUE))))</f>
        <v>0.0</v>
      </c>
      <c r="AB219">
        <f>IF(Datos!AB219="",0,IF(AND(AB$1008&lt;&gt;"",Datos!AB219=AB$1008),0,IF(AB$1004=0,0,1-CHOOSE(AB$1004,IF(ISNUMBER(Datos!AB219),AND(OR(AB$1005="",Datos!AB219&gt;=AB$1005),OR(AB$1006="",Datos!AB219&lt;=AB$1006)),FALSE),IF(ISNUMBER(Datos!AB219),AND(Datos!AB219=INT(Datos!AB219),AND(OR(AB$1005="",Datos!AB219&gt;=AB$1005),OR(AB$1006="",Datos!AB219&lt;=AB$1006))),FALSE),OR(ISNUMBER(FIND(";"&amp;UPPER(TRIM(Datos!AB219&amp;""))&amp;"=",AB$1007)),ISNUMBER(FIND(";"&amp;UPPER(TRIM(Datos!AB219&amp;""))&amp;";",AB$1007))),OR(UPPER(TRIM(Datos!AB219&amp;""))="SÍ",UPPER(TRIM(Datos!AB219&amp;""))="SI",UPPER(TRIM(Datos!AB219&amp;""))="NO"),IF(ISNUMBER(Datos!AB219),AND(OR(AB$1005="",Datos!AB219&gt;=AB$1005),OR(AB$1006="",Datos!AB219&lt;=AB$1006)),FALSE),TRUE))))</f>
        <v>0.0</v>
      </c>
      <c r="AC219">
        <f>IF(Datos!AC219="",0,IF(AND(AC$1008&lt;&gt;"",Datos!AC219=AC$1008),0,IF(AC$1004=0,0,1-CHOOSE(AC$1004,IF(ISNUMBER(Datos!AC219),AND(OR(AC$1005="",Datos!AC219&gt;=AC$1005),OR(AC$1006="",Datos!AC219&lt;=AC$1006)),FALSE),IF(ISNUMBER(Datos!AC219),AND(Datos!AC219=INT(Datos!AC219),AND(OR(AC$1005="",Datos!AC219&gt;=AC$1005),OR(AC$1006="",Datos!AC219&lt;=AC$1006))),FALSE),OR(ISNUMBER(FIND(";"&amp;UPPER(TRIM(Datos!AC219&amp;""))&amp;"=",AC$1007)),ISNUMBER(FIND(";"&amp;UPPER(TRIM(Datos!AC219&amp;""))&amp;";",AC$1007))),OR(UPPER(TRIM(Datos!AC219&amp;""))="SÍ",UPPER(TRIM(Datos!AC219&amp;""))="SI",UPPER(TRIM(Datos!AC219&amp;""))="NO"),IF(ISNUMBER(Datos!AC219),AND(OR(AC$1005="",Datos!AC219&gt;=AC$1005),OR(AC$1006="",Datos!AC219&lt;=AC$1006)),FALSE),TRUE))))</f>
        <v>0.0</v>
      </c>
      <c r="AD219">
        <f>IF(Datos!AD219="",0,IF(AND(AD$1008&lt;&gt;"",Datos!AD219=AD$1008),0,IF(AD$1004=0,0,1-CHOOSE(AD$1004,IF(ISNUMBER(Datos!AD219),AND(OR(AD$1005="",Datos!AD219&gt;=AD$1005),OR(AD$1006="",Datos!AD219&lt;=AD$1006)),FALSE),IF(ISNUMBER(Datos!AD219),AND(Datos!AD219=INT(Datos!AD219),AND(OR(AD$1005="",Datos!AD219&gt;=AD$1005),OR(AD$1006="",Datos!AD219&lt;=AD$1006))),FALSE),OR(ISNUMBER(FIND(";"&amp;UPPER(TRIM(Datos!AD219&amp;""))&amp;"=",AD$1007)),ISNUMBER(FIND(";"&amp;UPPER(TRIM(Datos!AD219&amp;""))&amp;";",AD$1007))),OR(UPPER(TRIM(Datos!AD219&amp;""))="SÍ",UPPER(TRIM(Datos!AD219&amp;""))="SI",UPPER(TRIM(Datos!AD219&amp;""))="NO"),IF(ISNUMBER(Datos!AD219),AND(OR(AD$1005="",Datos!AD219&gt;=AD$1005),OR(AD$1006="",Datos!AD219&lt;=AD$1006)),FALSE),TRUE))))</f>
        <v>0.0</v>
      </c>
      <c r="AE219">
        <f>IF(Datos!AE219="",0,IF(AND(AE$1008&lt;&gt;"",Datos!AE219=AE$1008),0,IF(AE$1004=0,0,1-CHOOSE(AE$1004,IF(ISNUMBER(Datos!AE219),AND(OR(AE$1005="",Datos!AE219&gt;=AE$1005),OR(AE$1006="",Datos!AE219&lt;=AE$1006)),FALSE),IF(ISNUMBER(Datos!AE219),AND(Datos!AE219=INT(Datos!AE219),AND(OR(AE$1005="",Datos!AE219&gt;=AE$1005),OR(AE$1006="",Datos!AE219&lt;=AE$1006))),FALSE),OR(ISNUMBER(FIND(";"&amp;UPPER(TRIM(Datos!AE219&amp;""))&amp;"=",AE$1007)),ISNUMBER(FIND(";"&amp;UPPER(TRIM(Datos!AE219&amp;""))&amp;";",AE$1007))),OR(UPPER(TRIM(Datos!AE219&amp;""))="SÍ",UPPER(TRIM(Datos!AE219&amp;""))="SI",UPPER(TRIM(Datos!AE219&amp;""))="NO"),IF(ISNUMBER(Datos!AE219),AND(OR(AE$1005="",Datos!AE219&gt;=AE$1005),OR(AE$1006="",Datos!AE219&lt;=AE$1006)),FALSE),TRUE))))</f>
        <v>0.0</v>
      </c>
    </row>
    <row r="220" spans="2:31">
      <c r="B220">
        <f>IF(Datos!B220="",0,IF(AND(B$1008&lt;&gt;"",Datos!B220=B$1008),0,IF(B$1004=0,0,1-CHOOSE(B$1004,IF(ISNUMBER(Datos!B220),AND(OR(B$1005="",Datos!B220&gt;=B$1005),OR(B$1006="",Datos!B220&lt;=B$1006)),FALSE),IF(ISNUMBER(Datos!B220),AND(Datos!B220=INT(Datos!B220),AND(OR(B$1005="",Datos!B220&gt;=B$1005),OR(B$1006="",Datos!B220&lt;=B$1006))),FALSE),OR(ISNUMBER(FIND(";"&amp;UPPER(TRIM(Datos!B220&amp;""))&amp;"=",B$1007)),ISNUMBER(FIND(";"&amp;UPPER(TRIM(Datos!B220&amp;""))&amp;";",B$1007))),OR(UPPER(TRIM(Datos!B220&amp;""))="SÍ",UPPER(TRIM(Datos!B220&amp;""))="SI",UPPER(TRIM(Datos!B220&amp;""))="NO"),IF(ISNUMBER(Datos!B220),AND(OR(B$1005="",Datos!B220&gt;=B$1005),OR(B$1006="",Datos!B220&lt;=B$1006)),FALSE),TRUE))))</f>
        <v>0.0</v>
      </c>
      <c r="C220">
        <f>IF(Datos!C220="",0,IF(AND(C$1008&lt;&gt;"",Datos!C220=C$1008),0,IF(C$1004=0,0,1-CHOOSE(C$1004,IF(ISNUMBER(Datos!C220),AND(OR(C$1005="",Datos!C220&gt;=C$1005),OR(C$1006="",Datos!C220&lt;=C$1006)),FALSE),IF(ISNUMBER(Datos!C220),AND(Datos!C220=INT(Datos!C220),AND(OR(C$1005="",Datos!C220&gt;=C$1005),OR(C$1006="",Datos!C220&lt;=C$1006))),FALSE),OR(ISNUMBER(FIND(";"&amp;UPPER(TRIM(Datos!C220&amp;""))&amp;"=",C$1007)),ISNUMBER(FIND(";"&amp;UPPER(TRIM(Datos!C220&amp;""))&amp;";",C$1007))),OR(UPPER(TRIM(Datos!C220&amp;""))="SÍ",UPPER(TRIM(Datos!C220&amp;""))="SI",UPPER(TRIM(Datos!C220&amp;""))="NO"),IF(ISNUMBER(Datos!C220),AND(OR(C$1005="",Datos!C220&gt;=C$1005),OR(C$1006="",Datos!C220&lt;=C$1006)),FALSE),TRUE))))</f>
        <v>0.0</v>
      </c>
      <c r="D220">
        <f>IF(Datos!D220="",0,IF(AND(D$1008&lt;&gt;"",Datos!D220=D$1008),0,IF(D$1004=0,0,1-CHOOSE(D$1004,IF(ISNUMBER(Datos!D220),AND(OR(D$1005="",Datos!D220&gt;=D$1005),OR(D$1006="",Datos!D220&lt;=D$1006)),FALSE),IF(ISNUMBER(Datos!D220),AND(Datos!D220=INT(Datos!D220),AND(OR(D$1005="",Datos!D220&gt;=D$1005),OR(D$1006="",Datos!D220&lt;=D$1006))),FALSE),OR(ISNUMBER(FIND(";"&amp;UPPER(TRIM(Datos!D220&amp;""))&amp;"=",D$1007)),ISNUMBER(FIND(";"&amp;UPPER(TRIM(Datos!D220&amp;""))&amp;";",D$1007))),OR(UPPER(TRIM(Datos!D220&amp;""))="SÍ",UPPER(TRIM(Datos!D220&amp;""))="SI",UPPER(TRIM(Datos!D220&amp;""))="NO"),IF(ISNUMBER(Datos!D220),AND(OR(D$1005="",Datos!D220&gt;=D$1005),OR(D$1006="",Datos!D220&lt;=D$1006)),FALSE),TRUE))))</f>
        <v>0.0</v>
      </c>
      <c r="E220">
        <f>IF(Datos!E220="",0,IF(AND(E$1008&lt;&gt;"",Datos!E220=E$1008),0,IF(E$1004=0,0,1-CHOOSE(E$1004,IF(ISNUMBER(Datos!E220),AND(OR(E$1005="",Datos!E220&gt;=E$1005),OR(E$1006="",Datos!E220&lt;=E$1006)),FALSE),IF(ISNUMBER(Datos!E220),AND(Datos!E220=INT(Datos!E220),AND(OR(E$1005="",Datos!E220&gt;=E$1005),OR(E$1006="",Datos!E220&lt;=E$1006))),FALSE),OR(ISNUMBER(FIND(";"&amp;UPPER(TRIM(Datos!E220&amp;""))&amp;"=",E$1007)),ISNUMBER(FIND(";"&amp;UPPER(TRIM(Datos!E220&amp;""))&amp;";",E$1007))),OR(UPPER(TRIM(Datos!E220&amp;""))="SÍ",UPPER(TRIM(Datos!E220&amp;""))="SI",UPPER(TRIM(Datos!E220&amp;""))="NO"),IF(ISNUMBER(Datos!E220),AND(OR(E$1005="",Datos!E220&gt;=E$1005),OR(E$1006="",Datos!E220&lt;=E$1006)),FALSE),TRUE))))</f>
        <v>0.0</v>
      </c>
      <c r="F220">
        <f>IF(Datos!F220="",0,IF(AND(F$1008&lt;&gt;"",Datos!F220=F$1008),0,IF(F$1004=0,0,1-CHOOSE(F$1004,IF(ISNUMBER(Datos!F220),AND(OR(F$1005="",Datos!F220&gt;=F$1005),OR(F$1006="",Datos!F220&lt;=F$1006)),FALSE),IF(ISNUMBER(Datos!F220),AND(Datos!F220=INT(Datos!F220),AND(OR(F$1005="",Datos!F220&gt;=F$1005),OR(F$1006="",Datos!F220&lt;=F$1006))),FALSE),OR(ISNUMBER(FIND(";"&amp;UPPER(TRIM(Datos!F220&amp;""))&amp;"=",F$1007)),ISNUMBER(FIND(";"&amp;UPPER(TRIM(Datos!F220&amp;""))&amp;";",F$1007))),OR(UPPER(TRIM(Datos!F220&amp;""))="SÍ",UPPER(TRIM(Datos!F220&amp;""))="SI",UPPER(TRIM(Datos!F220&amp;""))="NO"),IF(ISNUMBER(Datos!F220),AND(OR(F$1005="",Datos!F220&gt;=F$1005),OR(F$1006="",Datos!F220&lt;=F$1006)),FALSE),TRUE))))</f>
        <v>0.0</v>
      </c>
      <c r="G220">
        <f>IF(Datos!G220="",0,IF(AND(G$1008&lt;&gt;"",Datos!G220=G$1008),0,IF(G$1004=0,0,1-CHOOSE(G$1004,IF(ISNUMBER(Datos!G220),AND(OR(G$1005="",Datos!G220&gt;=G$1005),OR(G$1006="",Datos!G220&lt;=G$1006)),FALSE),IF(ISNUMBER(Datos!G220),AND(Datos!G220=INT(Datos!G220),AND(OR(G$1005="",Datos!G220&gt;=G$1005),OR(G$1006="",Datos!G220&lt;=G$1006))),FALSE),OR(ISNUMBER(FIND(";"&amp;UPPER(TRIM(Datos!G220&amp;""))&amp;"=",G$1007)),ISNUMBER(FIND(";"&amp;UPPER(TRIM(Datos!G220&amp;""))&amp;";",G$1007))),OR(UPPER(TRIM(Datos!G220&amp;""))="SÍ",UPPER(TRIM(Datos!G220&amp;""))="SI",UPPER(TRIM(Datos!G220&amp;""))="NO"),IF(ISNUMBER(Datos!G220),AND(OR(G$1005="",Datos!G220&gt;=G$1005),OR(G$1006="",Datos!G220&lt;=G$1006)),FALSE),TRUE))))</f>
        <v>0.0</v>
      </c>
      <c r="H220">
        <f>IF(Datos!H220="",0,IF(AND(H$1008&lt;&gt;"",Datos!H220=H$1008),0,IF(H$1004=0,0,1-CHOOSE(H$1004,IF(ISNUMBER(Datos!H220),AND(OR(H$1005="",Datos!H220&gt;=H$1005),OR(H$1006="",Datos!H220&lt;=H$1006)),FALSE),IF(ISNUMBER(Datos!H220),AND(Datos!H220=INT(Datos!H220),AND(OR(H$1005="",Datos!H220&gt;=H$1005),OR(H$1006="",Datos!H220&lt;=H$1006))),FALSE),OR(ISNUMBER(FIND(";"&amp;UPPER(TRIM(Datos!H220&amp;""))&amp;"=",H$1007)),ISNUMBER(FIND(";"&amp;UPPER(TRIM(Datos!H220&amp;""))&amp;";",H$1007))),OR(UPPER(TRIM(Datos!H220&amp;""))="SÍ",UPPER(TRIM(Datos!H220&amp;""))="SI",UPPER(TRIM(Datos!H220&amp;""))="NO"),IF(ISNUMBER(Datos!H220),AND(OR(H$1005="",Datos!H220&gt;=H$1005),OR(H$1006="",Datos!H220&lt;=H$1006)),FALSE),TRUE))))</f>
        <v>0.0</v>
      </c>
      <c r="I220">
        <f>IF(Datos!I220="",0,IF(AND(I$1008&lt;&gt;"",Datos!I220=I$1008),0,IF(I$1004=0,0,1-CHOOSE(I$1004,IF(ISNUMBER(Datos!I220),AND(OR(I$1005="",Datos!I220&gt;=I$1005),OR(I$1006="",Datos!I220&lt;=I$1006)),FALSE),IF(ISNUMBER(Datos!I220),AND(Datos!I220=INT(Datos!I220),AND(OR(I$1005="",Datos!I220&gt;=I$1005),OR(I$1006="",Datos!I220&lt;=I$1006))),FALSE),OR(ISNUMBER(FIND(";"&amp;UPPER(TRIM(Datos!I220&amp;""))&amp;"=",I$1007)),ISNUMBER(FIND(";"&amp;UPPER(TRIM(Datos!I220&amp;""))&amp;";",I$1007))),OR(UPPER(TRIM(Datos!I220&amp;""))="SÍ",UPPER(TRIM(Datos!I220&amp;""))="SI",UPPER(TRIM(Datos!I220&amp;""))="NO"),IF(ISNUMBER(Datos!I220),AND(OR(I$1005="",Datos!I220&gt;=I$1005),OR(I$1006="",Datos!I220&lt;=I$1006)),FALSE),TRUE))))</f>
        <v>0.0</v>
      </c>
      <c r="J220">
        <f>IF(Datos!J220="",0,IF(AND(J$1008&lt;&gt;"",Datos!J220=J$1008),0,IF(J$1004=0,0,1-CHOOSE(J$1004,IF(ISNUMBER(Datos!J220),AND(OR(J$1005="",Datos!J220&gt;=J$1005),OR(J$1006="",Datos!J220&lt;=J$1006)),FALSE),IF(ISNUMBER(Datos!J220),AND(Datos!J220=INT(Datos!J220),AND(OR(J$1005="",Datos!J220&gt;=J$1005),OR(J$1006="",Datos!J220&lt;=J$1006))),FALSE),OR(ISNUMBER(FIND(";"&amp;UPPER(TRIM(Datos!J220&amp;""))&amp;"=",J$1007)),ISNUMBER(FIND(";"&amp;UPPER(TRIM(Datos!J220&amp;""))&amp;";",J$1007))),OR(UPPER(TRIM(Datos!J220&amp;""))="SÍ",UPPER(TRIM(Datos!J220&amp;""))="SI",UPPER(TRIM(Datos!J220&amp;""))="NO"),IF(ISNUMBER(Datos!J220),AND(OR(J$1005="",Datos!J220&gt;=J$1005),OR(J$1006="",Datos!J220&lt;=J$1006)),FALSE),TRUE))))</f>
        <v>0.0</v>
      </c>
      <c r="K220">
        <f>IF(Datos!K220="",0,IF(AND(K$1008&lt;&gt;"",Datos!K220=K$1008),0,IF(K$1004=0,0,1-CHOOSE(K$1004,IF(ISNUMBER(Datos!K220),AND(OR(K$1005="",Datos!K220&gt;=K$1005),OR(K$1006="",Datos!K220&lt;=K$1006)),FALSE),IF(ISNUMBER(Datos!K220),AND(Datos!K220=INT(Datos!K220),AND(OR(K$1005="",Datos!K220&gt;=K$1005),OR(K$1006="",Datos!K220&lt;=K$1006))),FALSE),OR(ISNUMBER(FIND(";"&amp;UPPER(TRIM(Datos!K220&amp;""))&amp;"=",K$1007)),ISNUMBER(FIND(";"&amp;UPPER(TRIM(Datos!K220&amp;""))&amp;";",K$1007))),OR(UPPER(TRIM(Datos!K220&amp;""))="SÍ",UPPER(TRIM(Datos!K220&amp;""))="SI",UPPER(TRIM(Datos!K220&amp;""))="NO"),IF(ISNUMBER(Datos!K220),AND(OR(K$1005="",Datos!K220&gt;=K$1005),OR(K$1006="",Datos!K220&lt;=K$1006)),FALSE),TRUE))))</f>
        <v>0.0</v>
      </c>
      <c r="L220">
        <f>IF(Datos!L220="",0,IF(AND(L$1008&lt;&gt;"",Datos!L220=L$1008),0,IF(L$1004=0,0,1-CHOOSE(L$1004,IF(ISNUMBER(Datos!L220),AND(OR(L$1005="",Datos!L220&gt;=L$1005),OR(L$1006="",Datos!L220&lt;=L$1006)),FALSE),IF(ISNUMBER(Datos!L220),AND(Datos!L220=INT(Datos!L220),AND(OR(L$1005="",Datos!L220&gt;=L$1005),OR(L$1006="",Datos!L220&lt;=L$1006))),FALSE),OR(ISNUMBER(FIND(";"&amp;UPPER(TRIM(Datos!L220&amp;""))&amp;"=",L$1007)),ISNUMBER(FIND(";"&amp;UPPER(TRIM(Datos!L220&amp;""))&amp;";",L$1007))),OR(UPPER(TRIM(Datos!L220&amp;""))="SÍ",UPPER(TRIM(Datos!L220&amp;""))="SI",UPPER(TRIM(Datos!L220&amp;""))="NO"),IF(ISNUMBER(Datos!L220),AND(OR(L$1005="",Datos!L220&gt;=L$1005),OR(L$1006="",Datos!L220&lt;=L$1006)),FALSE),TRUE))))</f>
        <v>0.0</v>
      </c>
      <c r="M220">
        <f>IF(Datos!M220="",0,IF(AND(M$1008&lt;&gt;"",Datos!M220=M$1008),0,IF(M$1004=0,0,1-CHOOSE(M$1004,IF(ISNUMBER(Datos!M220),AND(OR(M$1005="",Datos!M220&gt;=M$1005),OR(M$1006="",Datos!M220&lt;=M$1006)),FALSE),IF(ISNUMBER(Datos!M220),AND(Datos!M220=INT(Datos!M220),AND(OR(M$1005="",Datos!M220&gt;=M$1005),OR(M$1006="",Datos!M220&lt;=M$1006))),FALSE),OR(ISNUMBER(FIND(";"&amp;UPPER(TRIM(Datos!M220&amp;""))&amp;"=",M$1007)),ISNUMBER(FIND(";"&amp;UPPER(TRIM(Datos!M220&amp;""))&amp;";",M$1007))),OR(UPPER(TRIM(Datos!M220&amp;""))="SÍ",UPPER(TRIM(Datos!M220&amp;""))="SI",UPPER(TRIM(Datos!M220&amp;""))="NO"),IF(ISNUMBER(Datos!M220),AND(OR(M$1005="",Datos!M220&gt;=M$1005),OR(M$1006="",Datos!M220&lt;=M$1006)),FALSE),TRUE))))</f>
        <v>0.0</v>
      </c>
      <c r="N220">
        <f>IF(Datos!N220="",0,IF(AND(N$1008&lt;&gt;"",Datos!N220=N$1008),0,IF(N$1004=0,0,1-CHOOSE(N$1004,IF(ISNUMBER(Datos!N220),AND(OR(N$1005="",Datos!N220&gt;=N$1005),OR(N$1006="",Datos!N220&lt;=N$1006)),FALSE),IF(ISNUMBER(Datos!N220),AND(Datos!N220=INT(Datos!N220),AND(OR(N$1005="",Datos!N220&gt;=N$1005),OR(N$1006="",Datos!N220&lt;=N$1006))),FALSE),OR(ISNUMBER(FIND(";"&amp;UPPER(TRIM(Datos!N220&amp;""))&amp;"=",N$1007)),ISNUMBER(FIND(";"&amp;UPPER(TRIM(Datos!N220&amp;""))&amp;";",N$1007))),OR(UPPER(TRIM(Datos!N220&amp;""))="SÍ",UPPER(TRIM(Datos!N220&amp;""))="SI",UPPER(TRIM(Datos!N220&amp;""))="NO"),IF(ISNUMBER(Datos!N220),AND(OR(N$1005="",Datos!N220&gt;=N$1005),OR(N$1006="",Datos!N220&lt;=N$1006)),FALSE),TRUE))))</f>
        <v>0.0</v>
      </c>
      <c r="O220">
        <f>IF(Datos!O220="",0,IF(AND(O$1008&lt;&gt;"",Datos!O220=O$1008),0,IF(O$1004=0,0,1-CHOOSE(O$1004,IF(ISNUMBER(Datos!O220),AND(OR(O$1005="",Datos!O220&gt;=O$1005),OR(O$1006="",Datos!O220&lt;=O$1006)),FALSE),IF(ISNUMBER(Datos!O220),AND(Datos!O220=INT(Datos!O220),AND(OR(O$1005="",Datos!O220&gt;=O$1005),OR(O$1006="",Datos!O220&lt;=O$1006))),FALSE),OR(ISNUMBER(FIND(";"&amp;UPPER(TRIM(Datos!O220&amp;""))&amp;"=",O$1007)),ISNUMBER(FIND(";"&amp;UPPER(TRIM(Datos!O220&amp;""))&amp;";",O$1007))),OR(UPPER(TRIM(Datos!O220&amp;""))="SÍ",UPPER(TRIM(Datos!O220&amp;""))="SI",UPPER(TRIM(Datos!O220&amp;""))="NO"),IF(ISNUMBER(Datos!O220),AND(OR(O$1005="",Datos!O220&gt;=O$1005),OR(O$1006="",Datos!O220&lt;=O$1006)),FALSE),TRUE))))</f>
        <v>0.0</v>
      </c>
      <c r="P220">
        <f>IF(Datos!P220="",0,IF(AND(P$1008&lt;&gt;"",Datos!P220=P$1008),0,IF(P$1004=0,0,1-CHOOSE(P$1004,IF(ISNUMBER(Datos!P220),AND(OR(P$1005="",Datos!P220&gt;=P$1005),OR(P$1006="",Datos!P220&lt;=P$1006)),FALSE),IF(ISNUMBER(Datos!P220),AND(Datos!P220=INT(Datos!P220),AND(OR(P$1005="",Datos!P220&gt;=P$1005),OR(P$1006="",Datos!P220&lt;=P$1006))),FALSE),OR(ISNUMBER(FIND(";"&amp;UPPER(TRIM(Datos!P220&amp;""))&amp;"=",P$1007)),ISNUMBER(FIND(";"&amp;UPPER(TRIM(Datos!P220&amp;""))&amp;";",P$1007))),OR(UPPER(TRIM(Datos!P220&amp;""))="SÍ",UPPER(TRIM(Datos!P220&amp;""))="SI",UPPER(TRIM(Datos!P220&amp;""))="NO"),IF(ISNUMBER(Datos!P220),AND(OR(P$1005="",Datos!P220&gt;=P$1005),OR(P$1006="",Datos!P220&lt;=P$1006)),FALSE),TRUE))))</f>
        <v>0.0</v>
      </c>
      <c r="Q220">
        <f>IF(Datos!Q220="",0,IF(AND(Q$1008&lt;&gt;"",Datos!Q220=Q$1008),0,IF(Q$1004=0,0,1-CHOOSE(Q$1004,IF(ISNUMBER(Datos!Q220),AND(OR(Q$1005="",Datos!Q220&gt;=Q$1005),OR(Q$1006="",Datos!Q220&lt;=Q$1006)),FALSE),IF(ISNUMBER(Datos!Q220),AND(Datos!Q220=INT(Datos!Q220),AND(OR(Q$1005="",Datos!Q220&gt;=Q$1005),OR(Q$1006="",Datos!Q220&lt;=Q$1006))),FALSE),OR(ISNUMBER(FIND(";"&amp;UPPER(TRIM(Datos!Q220&amp;""))&amp;"=",Q$1007)),ISNUMBER(FIND(";"&amp;UPPER(TRIM(Datos!Q220&amp;""))&amp;";",Q$1007))),OR(UPPER(TRIM(Datos!Q220&amp;""))="SÍ",UPPER(TRIM(Datos!Q220&amp;""))="SI",UPPER(TRIM(Datos!Q220&amp;""))="NO"),IF(ISNUMBER(Datos!Q220),AND(OR(Q$1005="",Datos!Q220&gt;=Q$1005),OR(Q$1006="",Datos!Q220&lt;=Q$1006)),FALSE),TRUE))))</f>
        <v>0.0</v>
      </c>
      <c r="R220">
        <f>IF(Datos!R220="",0,IF(AND(R$1008&lt;&gt;"",Datos!R220=R$1008),0,IF(R$1004=0,0,1-CHOOSE(R$1004,IF(ISNUMBER(Datos!R220),AND(OR(R$1005="",Datos!R220&gt;=R$1005),OR(R$1006="",Datos!R220&lt;=R$1006)),FALSE),IF(ISNUMBER(Datos!R220),AND(Datos!R220=INT(Datos!R220),AND(OR(R$1005="",Datos!R220&gt;=R$1005),OR(R$1006="",Datos!R220&lt;=R$1006))),FALSE),OR(ISNUMBER(FIND(";"&amp;UPPER(TRIM(Datos!R220&amp;""))&amp;"=",R$1007)),ISNUMBER(FIND(";"&amp;UPPER(TRIM(Datos!R220&amp;""))&amp;";",R$1007))),OR(UPPER(TRIM(Datos!R220&amp;""))="SÍ",UPPER(TRIM(Datos!R220&amp;""))="SI",UPPER(TRIM(Datos!R220&amp;""))="NO"),IF(ISNUMBER(Datos!R220),AND(OR(R$1005="",Datos!R220&gt;=R$1005),OR(R$1006="",Datos!R220&lt;=R$1006)),FALSE),TRUE))))</f>
        <v>0.0</v>
      </c>
      <c r="S220">
        <f>IF(Datos!S220="",0,IF(AND(S$1008&lt;&gt;"",Datos!S220=S$1008),0,IF(S$1004=0,0,1-CHOOSE(S$1004,IF(ISNUMBER(Datos!S220),AND(OR(S$1005="",Datos!S220&gt;=S$1005),OR(S$1006="",Datos!S220&lt;=S$1006)),FALSE),IF(ISNUMBER(Datos!S220),AND(Datos!S220=INT(Datos!S220),AND(OR(S$1005="",Datos!S220&gt;=S$1005),OR(S$1006="",Datos!S220&lt;=S$1006))),FALSE),OR(ISNUMBER(FIND(";"&amp;UPPER(TRIM(Datos!S220&amp;""))&amp;"=",S$1007)),ISNUMBER(FIND(";"&amp;UPPER(TRIM(Datos!S220&amp;""))&amp;";",S$1007))),OR(UPPER(TRIM(Datos!S220&amp;""))="SÍ",UPPER(TRIM(Datos!S220&amp;""))="SI",UPPER(TRIM(Datos!S220&amp;""))="NO"),IF(ISNUMBER(Datos!S220),AND(OR(S$1005="",Datos!S220&gt;=S$1005),OR(S$1006="",Datos!S220&lt;=S$1006)),FALSE),TRUE))))</f>
        <v>0.0</v>
      </c>
      <c r="T220">
        <f>IF(Datos!T220="",0,IF(AND(T$1008&lt;&gt;"",Datos!T220=T$1008),0,IF(T$1004=0,0,1-CHOOSE(T$1004,IF(ISNUMBER(Datos!T220),AND(OR(T$1005="",Datos!T220&gt;=T$1005),OR(T$1006="",Datos!T220&lt;=T$1006)),FALSE),IF(ISNUMBER(Datos!T220),AND(Datos!T220=INT(Datos!T220),AND(OR(T$1005="",Datos!T220&gt;=T$1005),OR(T$1006="",Datos!T220&lt;=T$1006))),FALSE),OR(ISNUMBER(FIND(";"&amp;UPPER(TRIM(Datos!T220&amp;""))&amp;"=",T$1007)),ISNUMBER(FIND(";"&amp;UPPER(TRIM(Datos!T220&amp;""))&amp;";",T$1007))),OR(UPPER(TRIM(Datos!T220&amp;""))="SÍ",UPPER(TRIM(Datos!T220&amp;""))="SI",UPPER(TRIM(Datos!T220&amp;""))="NO"),IF(ISNUMBER(Datos!T220),AND(OR(T$1005="",Datos!T220&gt;=T$1005),OR(T$1006="",Datos!T220&lt;=T$1006)),FALSE),TRUE))))</f>
        <v>0.0</v>
      </c>
      <c r="U220">
        <f>IF(Datos!U220="",0,IF(AND(U$1008&lt;&gt;"",Datos!U220=U$1008),0,IF(U$1004=0,0,1-CHOOSE(U$1004,IF(ISNUMBER(Datos!U220),AND(OR(U$1005="",Datos!U220&gt;=U$1005),OR(U$1006="",Datos!U220&lt;=U$1006)),FALSE),IF(ISNUMBER(Datos!U220),AND(Datos!U220=INT(Datos!U220),AND(OR(U$1005="",Datos!U220&gt;=U$1005),OR(U$1006="",Datos!U220&lt;=U$1006))),FALSE),OR(ISNUMBER(FIND(";"&amp;UPPER(TRIM(Datos!U220&amp;""))&amp;"=",U$1007)),ISNUMBER(FIND(";"&amp;UPPER(TRIM(Datos!U220&amp;""))&amp;";",U$1007))),OR(UPPER(TRIM(Datos!U220&amp;""))="SÍ",UPPER(TRIM(Datos!U220&amp;""))="SI",UPPER(TRIM(Datos!U220&amp;""))="NO"),IF(ISNUMBER(Datos!U220),AND(OR(U$1005="",Datos!U220&gt;=U$1005),OR(U$1006="",Datos!U220&lt;=U$1006)),FALSE),TRUE))))</f>
        <v>0.0</v>
      </c>
      <c r="V220">
        <f>IF(Datos!V220="",0,IF(AND(V$1008&lt;&gt;"",Datos!V220=V$1008),0,IF(V$1004=0,0,1-CHOOSE(V$1004,IF(ISNUMBER(Datos!V220),AND(OR(V$1005="",Datos!V220&gt;=V$1005),OR(V$1006="",Datos!V220&lt;=V$1006)),FALSE),IF(ISNUMBER(Datos!V220),AND(Datos!V220=INT(Datos!V220),AND(OR(V$1005="",Datos!V220&gt;=V$1005),OR(V$1006="",Datos!V220&lt;=V$1006))),FALSE),OR(ISNUMBER(FIND(";"&amp;UPPER(TRIM(Datos!V220&amp;""))&amp;"=",V$1007)),ISNUMBER(FIND(";"&amp;UPPER(TRIM(Datos!V220&amp;""))&amp;";",V$1007))),OR(UPPER(TRIM(Datos!V220&amp;""))="SÍ",UPPER(TRIM(Datos!V220&amp;""))="SI",UPPER(TRIM(Datos!V220&amp;""))="NO"),IF(ISNUMBER(Datos!V220),AND(OR(V$1005="",Datos!V220&gt;=V$1005),OR(V$1006="",Datos!V220&lt;=V$1006)),FALSE),TRUE))))</f>
        <v>0.0</v>
      </c>
      <c r="W220">
        <f>IF(Datos!W220="",0,IF(AND(W$1008&lt;&gt;"",Datos!W220=W$1008),0,IF(W$1004=0,0,1-CHOOSE(W$1004,IF(ISNUMBER(Datos!W220),AND(OR(W$1005="",Datos!W220&gt;=W$1005),OR(W$1006="",Datos!W220&lt;=W$1006)),FALSE),IF(ISNUMBER(Datos!W220),AND(Datos!W220=INT(Datos!W220),AND(OR(W$1005="",Datos!W220&gt;=W$1005),OR(W$1006="",Datos!W220&lt;=W$1006))),FALSE),OR(ISNUMBER(FIND(";"&amp;UPPER(TRIM(Datos!W220&amp;""))&amp;"=",W$1007)),ISNUMBER(FIND(";"&amp;UPPER(TRIM(Datos!W220&amp;""))&amp;";",W$1007))),OR(UPPER(TRIM(Datos!W220&amp;""))="SÍ",UPPER(TRIM(Datos!W220&amp;""))="SI",UPPER(TRIM(Datos!W220&amp;""))="NO"),IF(ISNUMBER(Datos!W220),AND(OR(W$1005="",Datos!W220&gt;=W$1005),OR(W$1006="",Datos!W220&lt;=W$1006)),FALSE),TRUE))))</f>
        <v>0.0</v>
      </c>
      <c r="X220">
        <f>IF(Datos!X220="",0,IF(AND(X$1008&lt;&gt;"",Datos!X220=X$1008),0,IF(X$1004=0,0,1-CHOOSE(X$1004,IF(ISNUMBER(Datos!X220),AND(OR(X$1005="",Datos!X220&gt;=X$1005),OR(X$1006="",Datos!X220&lt;=X$1006)),FALSE),IF(ISNUMBER(Datos!X220),AND(Datos!X220=INT(Datos!X220),AND(OR(X$1005="",Datos!X220&gt;=X$1005),OR(X$1006="",Datos!X220&lt;=X$1006))),FALSE),OR(ISNUMBER(FIND(";"&amp;UPPER(TRIM(Datos!X220&amp;""))&amp;"=",X$1007)),ISNUMBER(FIND(";"&amp;UPPER(TRIM(Datos!X220&amp;""))&amp;";",X$1007))),OR(UPPER(TRIM(Datos!X220&amp;""))="SÍ",UPPER(TRIM(Datos!X220&amp;""))="SI",UPPER(TRIM(Datos!X220&amp;""))="NO"),IF(ISNUMBER(Datos!X220),AND(OR(X$1005="",Datos!X220&gt;=X$1005),OR(X$1006="",Datos!X220&lt;=X$1006)),FALSE),TRUE))))</f>
        <v>0.0</v>
      </c>
      <c r="Y220">
        <f>IF(Datos!Y220="",0,IF(AND(Y$1008&lt;&gt;"",Datos!Y220=Y$1008),0,IF(Y$1004=0,0,1-CHOOSE(Y$1004,IF(ISNUMBER(Datos!Y220),AND(OR(Y$1005="",Datos!Y220&gt;=Y$1005),OR(Y$1006="",Datos!Y220&lt;=Y$1006)),FALSE),IF(ISNUMBER(Datos!Y220),AND(Datos!Y220=INT(Datos!Y220),AND(OR(Y$1005="",Datos!Y220&gt;=Y$1005),OR(Y$1006="",Datos!Y220&lt;=Y$1006))),FALSE),OR(ISNUMBER(FIND(";"&amp;UPPER(TRIM(Datos!Y220&amp;""))&amp;"=",Y$1007)),ISNUMBER(FIND(";"&amp;UPPER(TRIM(Datos!Y220&amp;""))&amp;";",Y$1007))),OR(UPPER(TRIM(Datos!Y220&amp;""))="SÍ",UPPER(TRIM(Datos!Y220&amp;""))="SI",UPPER(TRIM(Datos!Y220&amp;""))="NO"),IF(ISNUMBER(Datos!Y220),AND(OR(Y$1005="",Datos!Y220&gt;=Y$1005),OR(Y$1006="",Datos!Y220&lt;=Y$1006)),FALSE),TRUE))))</f>
        <v>0.0</v>
      </c>
      <c r="Z220">
        <f>IF(Datos!Z220="",0,IF(AND(Z$1008&lt;&gt;"",Datos!Z220=Z$1008),0,IF(Z$1004=0,0,1-CHOOSE(Z$1004,IF(ISNUMBER(Datos!Z220),AND(OR(Z$1005="",Datos!Z220&gt;=Z$1005),OR(Z$1006="",Datos!Z220&lt;=Z$1006)),FALSE),IF(ISNUMBER(Datos!Z220),AND(Datos!Z220=INT(Datos!Z220),AND(OR(Z$1005="",Datos!Z220&gt;=Z$1005),OR(Z$1006="",Datos!Z220&lt;=Z$1006))),FALSE),OR(ISNUMBER(FIND(";"&amp;UPPER(TRIM(Datos!Z220&amp;""))&amp;"=",Z$1007)),ISNUMBER(FIND(";"&amp;UPPER(TRIM(Datos!Z220&amp;""))&amp;";",Z$1007))),OR(UPPER(TRIM(Datos!Z220&amp;""))="SÍ",UPPER(TRIM(Datos!Z220&amp;""))="SI",UPPER(TRIM(Datos!Z220&amp;""))="NO"),IF(ISNUMBER(Datos!Z220),AND(OR(Z$1005="",Datos!Z220&gt;=Z$1005),OR(Z$1006="",Datos!Z220&lt;=Z$1006)),FALSE),TRUE))))</f>
        <v>0.0</v>
      </c>
      <c r="AA220">
        <f>IF(Datos!AA220="",0,IF(AND(AA$1008&lt;&gt;"",Datos!AA220=AA$1008),0,IF(AA$1004=0,0,1-CHOOSE(AA$1004,IF(ISNUMBER(Datos!AA220),AND(OR(AA$1005="",Datos!AA220&gt;=AA$1005),OR(AA$1006="",Datos!AA220&lt;=AA$1006)),FALSE),IF(ISNUMBER(Datos!AA220),AND(Datos!AA220=INT(Datos!AA220),AND(OR(AA$1005="",Datos!AA220&gt;=AA$1005),OR(AA$1006="",Datos!AA220&lt;=AA$1006))),FALSE),OR(ISNUMBER(FIND(";"&amp;UPPER(TRIM(Datos!AA220&amp;""))&amp;"=",AA$1007)),ISNUMBER(FIND(";"&amp;UPPER(TRIM(Datos!AA220&amp;""))&amp;";",AA$1007))),OR(UPPER(TRIM(Datos!AA220&amp;""))="SÍ",UPPER(TRIM(Datos!AA220&amp;""))="SI",UPPER(TRIM(Datos!AA220&amp;""))="NO"),IF(ISNUMBER(Datos!AA220),AND(OR(AA$1005="",Datos!AA220&gt;=AA$1005),OR(AA$1006="",Datos!AA220&lt;=AA$1006)),FALSE),TRUE))))</f>
        <v>0.0</v>
      </c>
      <c r="AB220">
        <f>IF(Datos!AB220="",0,IF(AND(AB$1008&lt;&gt;"",Datos!AB220=AB$1008),0,IF(AB$1004=0,0,1-CHOOSE(AB$1004,IF(ISNUMBER(Datos!AB220),AND(OR(AB$1005="",Datos!AB220&gt;=AB$1005),OR(AB$1006="",Datos!AB220&lt;=AB$1006)),FALSE),IF(ISNUMBER(Datos!AB220),AND(Datos!AB220=INT(Datos!AB220),AND(OR(AB$1005="",Datos!AB220&gt;=AB$1005),OR(AB$1006="",Datos!AB220&lt;=AB$1006))),FALSE),OR(ISNUMBER(FIND(";"&amp;UPPER(TRIM(Datos!AB220&amp;""))&amp;"=",AB$1007)),ISNUMBER(FIND(";"&amp;UPPER(TRIM(Datos!AB220&amp;""))&amp;";",AB$1007))),OR(UPPER(TRIM(Datos!AB220&amp;""))="SÍ",UPPER(TRIM(Datos!AB220&amp;""))="SI",UPPER(TRIM(Datos!AB220&amp;""))="NO"),IF(ISNUMBER(Datos!AB220),AND(OR(AB$1005="",Datos!AB220&gt;=AB$1005),OR(AB$1006="",Datos!AB220&lt;=AB$1006)),FALSE),TRUE))))</f>
        <v>0.0</v>
      </c>
      <c r="AC220">
        <f>IF(Datos!AC220="",0,IF(AND(AC$1008&lt;&gt;"",Datos!AC220=AC$1008),0,IF(AC$1004=0,0,1-CHOOSE(AC$1004,IF(ISNUMBER(Datos!AC220),AND(OR(AC$1005="",Datos!AC220&gt;=AC$1005),OR(AC$1006="",Datos!AC220&lt;=AC$1006)),FALSE),IF(ISNUMBER(Datos!AC220),AND(Datos!AC220=INT(Datos!AC220),AND(OR(AC$1005="",Datos!AC220&gt;=AC$1005),OR(AC$1006="",Datos!AC220&lt;=AC$1006))),FALSE),OR(ISNUMBER(FIND(";"&amp;UPPER(TRIM(Datos!AC220&amp;""))&amp;"=",AC$1007)),ISNUMBER(FIND(";"&amp;UPPER(TRIM(Datos!AC220&amp;""))&amp;";",AC$1007))),OR(UPPER(TRIM(Datos!AC220&amp;""))="SÍ",UPPER(TRIM(Datos!AC220&amp;""))="SI",UPPER(TRIM(Datos!AC220&amp;""))="NO"),IF(ISNUMBER(Datos!AC220),AND(OR(AC$1005="",Datos!AC220&gt;=AC$1005),OR(AC$1006="",Datos!AC220&lt;=AC$1006)),FALSE),TRUE))))</f>
        <v>0.0</v>
      </c>
      <c r="AD220">
        <f>IF(Datos!AD220="",0,IF(AND(AD$1008&lt;&gt;"",Datos!AD220=AD$1008),0,IF(AD$1004=0,0,1-CHOOSE(AD$1004,IF(ISNUMBER(Datos!AD220),AND(OR(AD$1005="",Datos!AD220&gt;=AD$1005),OR(AD$1006="",Datos!AD220&lt;=AD$1006)),FALSE),IF(ISNUMBER(Datos!AD220),AND(Datos!AD220=INT(Datos!AD220),AND(OR(AD$1005="",Datos!AD220&gt;=AD$1005),OR(AD$1006="",Datos!AD220&lt;=AD$1006))),FALSE),OR(ISNUMBER(FIND(";"&amp;UPPER(TRIM(Datos!AD220&amp;""))&amp;"=",AD$1007)),ISNUMBER(FIND(";"&amp;UPPER(TRIM(Datos!AD220&amp;""))&amp;";",AD$1007))),OR(UPPER(TRIM(Datos!AD220&amp;""))="SÍ",UPPER(TRIM(Datos!AD220&amp;""))="SI",UPPER(TRIM(Datos!AD220&amp;""))="NO"),IF(ISNUMBER(Datos!AD220),AND(OR(AD$1005="",Datos!AD220&gt;=AD$1005),OR(AD$1006="",Datos!AD220&lt;=AD$1006)),FALSE),TRUE))))</f>
        <v>0.0</v>
      </c>
      <c r="AE220">
        <f>IF(Datos!AE220="",0,IF(AND(AE$1008&lt;&gt;"",Datos!AE220=AE$1008),0,IF(AE$1004=0,0,1-CHOOSE(AE$1004,IF(ISNUMBER(Datos!AE220),AND(OR(AE$1005="",Datos!AE220&gt;=AE$1005),OR(AE$1006="",Datos!AE220&lt;=AE$1006)),FALSE),IF(ISNUMBER(Datos!AE220),AND(Datos!AE220=INT(Datos!AE220),AND(OR(AE$1005="",Datos!AE220&gt;=AE$1005),OR(AE$1006="",Datos!AE220&lt;=AE$1006))),FALSE),OR(ISNUMBER(FIND(";"&amp;UPPER(TRIM(Datos!AE220&amp;""))&amp;"=",AE$1007)),ISNUMBER(FIND(";"&amp;UPPER(TRIM(Datos!AE220&amp;""))&amp;";",AE$1007))),OR(UPPER(TRIM(Datos!AE220&amp;""))="SÍ",UPPER(TRIM(Datos!AE220&amp;""))="SI",UPPER(TRIM(Datos!AE220&amp;""))="NO"),IF(ISNUMBER(Datos!AE220),AND(OR(AE$1005="",Datos!AE220&gt;=AE$1005),OR(AE$1006="",Datos!AE220&lt;=AE$1006)),FALSE),TRUE))))</f>
        <v>0.0</v>
      </c>
    </row>
    <row r="221" spans="2:31">
      <c r="B221">
        <f>IF(Datos!B221="",0,IF(AND(B$1008&lt;&gt;"",Datos!B221=B$1008),0,IF(B$1004=0,0,1-CHOOSE(B$1004,IF(ISNUMBER(Datos!B221),AND(OR(B$1005="",Datos!B221&gt;=B$1005),OR(B$1006="",Datos!B221&lt;=B$1006)),FALSE),IF(ISNUMBER(Datos!B221),AND(Datos!B221=INT(Datos!B221),AND(OR(B$1005="",Datos!B221&gt;=B$1005),OR(B$1006="",Datos!B221&lt;=B$1006))),FALSE),OR(ISNUMBER(FIND(";"&amp;UPPER(TRIM(Datos!B221&amp;""))&amp;"=",B$1007)),ISNUMBER(FIND(";"&amp;UPPER(TRIM(Datos!B221&amp;""))&amp;";",B$1007))),OR(UPPER(TRIM(Datos!B221&amp;""))="SÍ",UPPER(TRIM(Datos!B221&amp;""))="SI",UPPER(TRIM(Datos!B221&amp;""))="NO"),IF(ISNUMBER(Datos!B221),AND(OR(B$1005="",Datos!B221&gt;=B$1005),OR(B$1006="",Datos!B221&lt;=B$1006)),FALSE),TRUE))))</f>
        <v>0.0</v>
      </c>
      <c r="C221">
        <f>IF(Datos!C221="",0,IF(AND(C$1008&lt;&gt;"",Datos!C221=C$1008),0,IF(C$1004=0,0,1-CHOOSE(C$1004,IF(ISNUMBER(Datos!C221),AND(OR(C$1005="",Datos!C221&gt;=C$1005),OR(C$1006="",Datos!C221&lt;=C$1006)),FALSE),IF(ISNUMBER(Datos!C221),AND(Datos!C221=INT(Datos!C221),AND(OR(C$1005="",Datos!C221&gt;=C$1005),OR(C$1006="",Datos!C221&lt;=C$1006))),FALSE),OR(ISNUMBER(FIND(";"&amp;UPPER(TRIM(Datos!C221&amp;""))&amp;"=",C$1007)),ISNUMBER(FIND(";"&amp;UPPER(TRIM(Datos!C221&amp;""))&amp;";",C$1007))),OR(UPPER(TRIM(Datos!C221&amp;""))="SÍ",UPPER(TRIM(Datos!C221&amp;""))="SI",UPPER(TRIM(Datos!C221&amp;""))="NO"),IF(ISNUMBER(Datos!C221),AND(OR(C$1005="",Datos!C221&gt;=C$1005),OR(C$1006="",Datos!C221&lt;=C$1006)),FALSE),TRUE))))</f>
        <v>0.0</v>
      </c>
      <c r="D221">
        <f>IF(Datos!D221="",0,IF(AND(D$1008&lt;&gt;"",Datos!D221=D$1008),0,IF(D$1004=0,0,1-CHOOSE(D$1004,IF(ISNUMBER(Datos!D221),AND(OR(D$1005="",Datos!D221&gt;=D$1005),OR(D$1006="",Datos!D221&lt;=D$1006)),FALSE),IF(ISNUMBER(Datos!D221),AND(Datos!D221=INT(Datos!D221),AND(OR(D$1005="",Datos!D221&gt;=D$1005),OR(D$1006="",Datos!D221&lt;=D$1006))),FALSE),OR(ISNUMBER(FIND(";"&amp;UPPER(TRIM(Datos!D221&amp;""))&amp;"=",D$1007)),ISNUMBER(FIND(";"&amp;UPPER(TRIM(Datos!D221&amp;""))&amp;";",D$1007))),OR(UPPER(TRIM(Datos!D221&amp;""))="SÍ",UPPER(TRIM(Datos!D221&amp;""))="SI",UPPER(TRIM(Datos!D221&amp;""))="NO"),IF(ISNUMBER(Datos!D221),AND(OR(D$1005="",Datos!D221&gt;=D$1005),OR(D$1006="",Datos!D221&lt;=D$1006)),FALSE),TRUE))))</f>
        <v>0.0</v>
      </c>
      <c r="E221">
        <f>IF(Datos!E221="",0,IF(AND(E$1008&lt;&gt;"",Datos!E221=E$1008),0,IF(E$1004=0,0,1-CHOOSE(E$1004,IF(ISNUMBER(Datos!E221),AND(OR(E$1005="",Datos!E221&gt;=E$1005),OR(E$1006="",Datos!E221&lt;=E$1006)),FALSE),IF(ISNUMBER(Datos!E221),AND(Datos!E221=INT(Datos!E221),AND(OR(E$1005="",Datos!E221&gt;=E$1005),OR(E$1006="",Datos!E221&lt;=E$1006))),FALSE),OR(ISNUMBER(FIND(";"&amp;UPPER(TRIM(Datos!E221&amp;""))&amp;"=",E$1007)),ISNUMBER(FIND(";"&amp;UPPER(TRIM(Datos!E221&amp;""))&amp;";",E$1007))),OR(UPPER(TRIM(Datos!E221&amp;""))="SÍ",UPPER(TRIM(Datos!E221&amp;""))="SI",UPPER(TRIM(Datos!E221&amp;""))="NO"),IF(ISNUMBER(Datos!E221),AND(OR(E$1005="",Datos!E221&gt;=E$1005),OR(E$1006="",Datos!E221&lt;=E$1006)),FALSE),TRUE))))</f>
        <v>0.0</v>
      </c>
      <c r="F221">
        <f>IF(Datos!F221="",0,IF(AND(F$1008&lt;&gt;"",Datos!F221=F$1008),0,IF(F$1004=0,0,1-CHOOSE(F$1004,IF(ISNUMBER(Datos!F221),AND(OR(F$1005="",Datos!F221&gt;=F$1005),OR(F$1006="",Datos!F221&lt;=F$1006)),FALSE),IF(ISNUMBER(Datos!F221),AND(Datos!F221=INT(Datos!F221),AND(OR(F$1005="",Datos!F221&gt;=F$1005),OR(F$1006="",Datos!F221&lt;=F$1006))),FALSE),OR(ISNUMBER(FIND(";"&amp;UPPER(TRIM(Datos!F221&amp;""))&amp;"=",F$1007)),ISNUMBER(FIND(";"&amp;UPPER(TRIM(Datos!F221&amp;""))&amp;";",F$1007))),OR(UPPER(TRIM(Datos!F221&amp;""))="SÍ",UPPER(TRIM(Datos!F221&amp;""))="SI",UPPER(TRIM(Datos!F221&amp;""))="NO"),IF(ISNUMBER(Datos!F221),AND(OR(F$1005="",Datos!F221&gt;=F$1005),OR(F$1006="",Datos!F221&lt;=F$1006)),FALSE),TRUE))))</f>
        <v>0.0</v>
      </c>
      <c r="G221">
        <f>IF(Datos!G221="",0,IF(AND(G$1008&lt;&gt;"",Datos!G221=G$1008),0,IF(G$1004=0,0,1-CHOOSE(G$1004,IF(ISNUMBER(Datos!G221),AND(OR(G$1005="",Datos!G221&gt;=G$1005),OR(G$1006="",Datos!G221&lt;=G$1006)),FALSE),IF(ISNUMBER(Datos!G221),AND(Datos!G221=INT(Datos!G221),AND(OR(G$1005="",Datos!G221&gt;=G$1005),OR(G$1006="",Datos!G221&lt;=G$1006))),FALSE),OR(ISNUMBER(FIND(";"&amp;UPPER(TRIM(Datos!G221&amp;""))&amp;"=",G$1007)),ISNUMBER(FIND(";"&amp;UPPER(TRIM(Datos!G221&amp;""))&amp;";",G$1007))),OR(UPPER(TRIM(Datos!G221&amp;""))="SÍ",UPPER(TRIM(Datos!G221&amp;""))="SI",UPPER(TRIM(Datos!G221&amp;""))="NO"),IF(ISNUMBER(Datos!G221),AND(OR(G$1005="",Datos!G221&gt;=G$1005),OR(G$1006="",Datos!G221&lt;=G$1006)),FALSE),TRUE))))</f>
        <v>0.0</v>
      </c>
      <c r="H221">
        <f>IF(Datos!H221="",0,IF(AND(H$1008&lt;&gt;"",Datos!H221=H$1008),0,IF(H$1004=0,0,1-CHOOSE(H$1004,IF(ISNUMBER(Datos!H221),AND(OR(H$1005="",Datos!H221&gt;=H$1005),OR(H$1006="",Datos!H221&lt;=H$1006)),FALSE),IF(ISNUMBER(Datos!H221),AND(Datos!H221=INT(Datos!H221),AND(OR(H$1005="",Datos!H221&gt;=H$1005),OR(H$1006="",Datos!H221&lt;=H$1006))),FALSE),OR(ISNUMBER(FIND(";"&amp;UPPER(TRIM(Datos!H221&amp;""))&amp;"=",H$1007)),ISNUMBER(FIND(";"&amp;UPPER(TRIM(Datos!H221&amp;""))&amp;";",H$1007))),OR(UPPER(TRIM(Datos!H221&amp;""))="SÍ",UPPER(TRIM(Datos!H221&amp;""))="SI",UPPER(TRIM(Datos!H221&amp;""))="NO"),IF(ISNUMBER(Datos!H221),AND(OR(H$1005="",Datos!H221&gt;=H$1005),OR(H$1006="",Datos!H221&lt;=H$1006)),FALSE),TRUE))))</f>
        <v>0.0</v>
      </c>
      <c r="I221">
        <f>IF(Datos!I221="",0,IF(AND(I$1008&lt;&gt;"",Datos!I221=I$1008),0,IF(I$1004=0,0,1-CHOOSE(I$1004,IF(ISNUMBER(Datos!I221),AND(OR(I$1005="",Datos!I221&gt;=I$1005),OR(I$1006="",Datos!I221&lt;=I$1006)),FALSE),IF(ISNUMBER(Datos!I221),AND(Datos!I221=INT(Datos!I221),AND(OR(I$1005="",Datos!I221&gt;=I$1005),OR(I$1006="",Datos!I221&lt;=I$1006))),FALSE),OR(ISNUMBER(FIND(";"&amp;UPPER(TRIM(Datos!I221&amp;""))&amp;"=",I$1007)),ISNUMBER(FIND(";"&amp;UPPER(TRIM(Datos!I221&amp;""))&amp;";",I$1007))),OR(UPPER(TRIM(Datos!I221&amp;""))="SÍ",UPPER(TRIM(Datos!I221&amp;""))="SI",UPPER(TRIM(Datos!I221&amp;""))="NO"),IF(ISNUMBER(Datos!I221),AND(OR(I$1005="",Datos!I221&gt;=I$1005),OR(I$1006="",Datos!I221&lt;=I$1006)),FALSE),TRUE))))</f>
        <v>0.0</v>
      </c>
      <c r="J221">
        <f>IF(Datos!J221="",0,IF(AND(J$1008&lt;&gt;"",Datos!J221=J$1008),0,IF(J$1004=0,0,1-CHOOSE(J$1004,IF(ISNUMBER(Datos!J221),AND(OR(J$1005="",Datos!J221&gt;=J$1005),OR(J$1006="",Datos!J221&lt;=J$1006)),FALSE),IF(ISNUMBER(Datos!J221),AND(Datos!J221=INT(Datos!J221),AND(OR(J$1005="",Datos!J221&gt;=J$1005),OR(J$1006="",Datos!J221&lt;=J$1006))),FALSE),OR(ISNUMBER(FIND(";"&amp;UPPER(TRIM(Datos!J221&amp;""))&amp;"=",J$1007)),ISNUMBER(FIND(";"&amp;UPPER(TRIM(Datos!J221&amp;""))&amp;";",J$1007))),OR(UPPER(TRIM(Datos!J221&amp;""))="SÍ",UPPER(TRIM(Datos!J221&amp;""))="SI",UPPER(TRIM(Datos!J221&amp;""))="NO"),IF(ISNUMBER(Datos!J221),AND(OR(J$1005="",Datos!J221&gt;=J$1005),OR(J$1006="",Datos!J221&lt;=J$1006)),FALSE),TRUE))))</f>
        <v>0.0</v>
      </c>
      <c r="K221">
        <f>IF(Datos!K221="",0,IF(AND(K$1008&lt;&gt;"",Datos!K221=K$1008),0,IF(K$1004=0,0,1-CHOOSE(K$1004,IF(ISNUMBER(Datos!K221),AND(OR(K$1005="",Datos!K221&gt;=K$1005),OR(K$1006="",Datos!K221&lt;=K$1006)),FALSE),IF(ISNUMBER(Datos!K221),AND(Datos!K221=INT(Datos!K221),AND(OR(K$1005="",Datos!K221&gt;=K$1005),OR(K$1006="",Datos!K221&lt;=K$1006))),FALSE),OR(ISNUMBER(FIND(";"&amp;UPPER(TRIM(Datos!K221&amp;""))&amp;"=",K$1007)),ISNUMBER(FIND(";"&amp;UPPER(TRIM(Datos!K221&amp;""))&amp;";",K$1007))),OR(UPPER(TRIM(Datos!K221&amp;""))="SÍ",UPPER(TRIM(Datos!K221&amp;""))="SI",UPPER(TRIM(Datos!K221&amp;""))="NO"),IF(ISNUMBER(Datos!K221),AND(OR(K$1005="",Datos!K221&gt;=K$1005),OR(K$1006="",Datos!K221&lt;=K$1006)),FALSE),TRUE))))</f>
        <v>0.0</v>
      </c>
      <c r="L221">
        <f>IF(Datos!L221="",0,IF(AND(L$1008&lt;&gt;"",Datos!L221=L$1008),0,IF(L$1004=0,0,1-CHOOSE(L$1004,IF(ISNUMBER(Datos!L221),AND(OR(L$1005="",Datos!L221&gt;=L$1005),OR(L$1006="",Datos!L221&lt;=L$1006)),FALSE),IF(ISNUMBER(Datos!L221),AND(Datos!L221=INT(Datos!L221),AND(OR(L$1005="",Datos!L221&gt;=L$1005),OR(L$1006="",Datos!L221&lt;=L$1006))),FALSE),OR(ISNUMBER(FIND(";"&amp;UPPER(TRIM(Datos!L221&amp;""))&amp;"=",L$1007)),ISNUMBER(FIND(";"&amp;UPPER(TRIM(Datos!L221&amp;""))&amp;";",L$1007))),OR(UPPER(TRIM(Datos!L221&amp;""))="SÍ",UPPER(TRIM(Datos!L221&amp;""))="SI",UPPER(TRIM(Datos!L221&amp;""))="NO"),IF(ISNUMBER(Datos!L221),AND(OR(L$1005="",Datos!L221&gt;=L$1005),OR(L$1006="",Datos!L221&lt;=L$1006)),FALSE),TRUE))))</f>
        <v>0.0</v>
      </c>
      <c r="M221">
        <f>IF(Datos!M221="",0,IF(AND(M$1008&lt;&gt;"",Datos!M221=M$1008),0,IF(M$1004=0,0,1-CHOOSE(M$1004,IF(ISNUMBER(Datos!M221),AND(OR(M$1005="",Datos!M221&gt;=M$1005),OR(M$1006="",Datos!M221&lt;=M$1006)),FALSE),IF(ISNUMBER(Datos!M221),AND(Datos!M221=INT(Datos!M221),AND(OR(M$1005="",Datos!M221&gt;=M$1005),OR(M$1006="",Datos!M221&lt;=M$1006))),FALSE),OR(ISNUMBER(FIND(";"&amp;UPPER(TRIM(Datos!M221&amp;""))&amp;"=",M$1007)),ISNUMBER(FIND(";"&amp;UPPER(TRIM(Datos!M221&amp;""))&amp;";",M$1007))),OR(UPPER(TRIM(Datos!M221&amp;""))="SÍ",UPPER(TRIM(Datos!M221&amp;""))="SI",UPPER(TRIM(Datos!M221&amp;""))="NO"),IF(ISNUMBER(Datos!M221),AND(OR(M$1005="",Datos!M221&gt;=M$1005),OR(M$1006="",Datos!M221&lt;=M$1006)),FALSE),TRUE))))</f>
        <v>0.0</v>
      </c>
      <c r="N221">
        <f>IF(Datos!N221="",0,IF(AND(N$1008&lt;&gt;"",Datos!N221=N$1008),0,IF(N$1004=0,0,1-CHOOSE(N$1004,IF(ISNUMBER(Datos!N221),AND(OR(N$1005="",Datos!N221&gt;=N$1005),OR(N$1006="",Datos!N221&lt;=N$1006)),FALSE),IF(ISNUMBER(Datos!N221),AND(Datos!N221=INT(Datos!N221),AND(OR(N$1005="",Datos!N221&gt;=N$1005),OR(N$1006="",Datos!N221&lt;=N$1006))),FALSE),OR(ISNUMBER(FIND(";"&amp;UPPER(TRIM(Datos!N221&amp;""))&amp;"=",N$1007)),ISNUMBER(FIND(";"&amp;UPPER(TRIM(Datos!N221&amp;""))&amp;";",N$1007))),OR(UPPER(TRIM(Datos!N221&amp;""))="SÍ",UPPER(TRIM(Datos!N221&amp;""))="SI",UPPER(TRIM(Datos!N221&amp;""))="NO"),IF(ISNUMBER(Datos!N221),AND(OR(N$1005="",Datos!N221&gt;=N$1005),OR(N$1006="",Datos!N221&lt;=N$1006)),FALSE),TRUE))))</f>
        <v>0.0</v>
      </c>
      <c r="O221">
        <f>IF(Datos!O221="",0,IF(AND(O$1008&lt;&gt;"",Datos!O221=O$1008),0,IF(O$1004=0,0,1-CHOOSE(O$1004,IF(ISNUMBER(Datos!O221),AND(OR(O$1005="",Datos!O221&gt;=O$1005),OR(O$1006="",Datos!O221&lt;=O$1006)),FALSE),IF(ISNUMBER(Datos!O221),AND(Datos!O221=INT(Datos!O221),AND(OR(O$1005="",Datos!O221&gt;=O$1005),OR(O$1006="",Datos!O221&lt;=O$1006))),FALSE),OR(ISNUMBER(FIND(";"&amp;UPPER(TRIM(Datos!O221&amp;""))&amp;"=",O$1007)),ISNUMBER(FIND(";"&amp;UPPER(TRIM(Datos!O221&amp;""))&amp;";",O$1007))),OR(UPPER(TRIM(Datos!O221&amp;""))="SÍ",UPPER(TRIM(Datos!O221&amp;""))="SI",UPPER(TRIM(Datos!O221&amp;""))="NO"),IF(ISNUMBER(Datos!O221),AND(OR(O$1005="",Datos!O221&gt;=O$1005),OR(O$1006="",Datos!O221&lt;=O$1006)),FALSE),TRUE))))</f>
        <v>0.0</v>
      </c>
      <c r="P221">
        <f>IF(Datos!P221="",0,IF(AND(P$1008&lt;&gt;"",Datos!P221=P$1008),0,IF(P$1004=0,0,1-CHOOSE(P$1004,IF(ISNUMBER(Datos!P221),AND(OR(P$1005="",Datos!P221&gt;=P$1005),OR(P$1006="",Datos!P221&lt;=P$1006)),FALSE),IF(ISNUMBER(Datos!P221),AND(Datos!P221=INT(Datos!P221),AND(OR(P$1005="",Datos!P221&gt;=P$1005),OR(P$1006="",Datos!P221&lt;=P$1006))),FALSE),OR(ISNUMBER(FIND(";"&amp;UPPER(TRIM(Datos!P221&amp;""))&amp;"=",P$1007)),ISNUMBER(FIND(";"&amp;UPPER(TRIM(Datos!P221&amp;""))&amp;";",P$1007))),OR(UPPER(TRIM(Datos!P221&amp;""))="SÍ",UPPER(TRIM(Datos!P221&amp;""))="SI",UPPER(TRIM(Datos!P221&amp;""))="NO"),IF(ISNUMBER(Datos!P221),AND(OR(P$1005="",Datos!P221&gt;=P$1005),OR(P$1006="",Datos!P221&lt;=P$1006)),FALSE),TRUE))))</f>
        <v>0.0</v>
      </c>
      <c r="Q221">
        <f>IF(Datos!Q221="",0,IF(AND(Q$1008&lt;&gt;"",Datos!Q221=Q$1008),0,IF(Q$1004=0,0,1-CHOOSE(Q$1004,IF(ISNUMBER(Datos!Q221),AND(OR(Q$1005="",Datos!Q221&gt;=Q$1005),OR(Q$1006="",Datos!Q221&lt;=Q$1006)),FALSE),IF(ISNUMBER(Datos!Q221),AND(Datos!Q221=INT(Datos!Q221),AND(OR(Q$1005="",Datos!Q221&gt;=Q$1005),OR(Q$1006="",Datos!Q221&lt;=Q$1006))),FALSE),OR(ISNUMBER(FIND(";"&amp;UPPER(TRIM(Datos!Q221&amp;""))&amp;"=",Q$1007)),ISNUMBER(FIND(";"&amp;UPPER(TRIM(Datos!Q221&amp;""))&amp;";",Q$1007))),OR(UPPER(TRIM(Datos!Q221&amp;""))="SÍ",UPPER(TRIM(Datos!Q221&amp;""))="SI",UPPER(TRIM(Datos!Q221&amp;""))="NO"),IF(ISNUMBER(Datos!Q221),AND(OR(Q$1005="",Datos!Q221&gt;=Q$1005),OR(Q$1006="",Datos!Q221&lt;=Q$1006)),FALSE),TRUE))))</f>
        <v>0.0</v>
      </c>
      <c r="R221">
        <f>IF(Datos!R221="",0,IF(AND(R$1008&lt;&gt;"",Datos!R221=R$1008),0,IF(R$1004=0,0,1-CHOOSE(R$1004,IF(ISNUMBER(Datos!R221),AND(OR(R$1005="",Datos!R221&gt;=R$1005),OR(R$1006="",Datos!R221&lt;=R$1006)),FALSE),IF(ISNUMBER(Datos!R221),AND(Datos!R221=INT(Datos!R221),AND(OR(R$1005="",Datos!R221&gt;=R$1005),OR(R$1006="",Datos!R221&lt;=R$1006))),FALSE),OR(ISNUMBER(FIND(";"&amp;UPPER(TRIM(Datos!R221&amp;""))&amp;"=",R$1007)),ISNUMBER(FIND(";"&amp;UPPER(TRIM(Datos!R221&amp;""))&amp;";",R$1007))),OR(UPPER(TRIM(Datos!R221&amp;""))="SÍ",UPPER(TRIM(Datos!R221&amp;""))="SI",UPPER(TRIM(Datos!R221&amp;""))="NO"),IF(ISNUMBER(Datos!R221),AND(OR(R$1005="",Datos!R221&gt;=R$1005),OR(R$1006="",Datos!R221&lt;=R$1006)),FALSE),TRUE))))</f>
        <v>0.0</v>
      </c>
      <c r="S221">
        <f>IF(Datos!S221="",0,IF(AND(S$1008&lt;&gt;"",Datos!S221=S$1008),0,IF(S$1004=0,0,1-CHOOSE(S$1004,IF(ISNUMBER(Datos!S221),AND(OR(S$1005="",Datos!S221&gt;=S$1005),OR(S$1006="",Datos!S221&lt;=S$1006)),FALSE),IF(ISNUMBER(Datos!S221),AND(Datos!S221=INT(Datos!S221),AND(OR(S$1005="",Datos!S221&gt;=S$1005),OR(S$1006="",Datos!S221&lt;=S$1006))),FALSE),OR(ISNUMBER(FIND(";"&amp;UPPER(TRIM(Datos!S221&amp;""))&amp;"=",S$1007)),ISNUMBER(FIND(";"&amp;UPPER(TRIM(Datos!S221&amp;""))&amp;";",S$1007))),OR(UPPER(TRIM(Datos!S221&amp;""))="SÍ",UPPER(TRIM(Datos!S221&amp;""))="SI",UPPER(TRIM(Datos!S221&amp;""))="NO"),IF(ISNUMBER(Datos!S221),AND(OR(S$1005="",Datos!S221&gt;=S$1005),OR(S$1006="",Datos!S221&lt;=S$1006)),FALSE),TRUE))))</f>
        <v>0.0</v>
      </c>
      <c r="T221">
        <f>IF(Datos!T221="",0,IF(AND(T$1008&lt;&gt;"",Datos!T221=T$1008),0,IF(T$1004=0,0,1-CHOOSE(T$1004,IF(ISNUMBER(Datos!T221),AND(OR(T$1005="",Datos!T221&gt;=T$1005),OR(T$1006="",Datos!T221&lt;=T$1006)),FALSE),IF(ISNUMBER(Datos!T221),AND(Datos!T221=INT(Datos!T221),AND(OR(T$1005="",Datos!T221&gt;=T$1005),OR(T$1006="",Datos!T221&lt;=T$1006))),FALSE),OR(ISNUMBER(FIND(";"&amp;UPPER(TRIM(Datos!T221&amp;""))&amp;"=",T$1007)),ISNUMBER(FIND(";"&amp;UPPER(TRIM(Datos!T221&amp;""))&amp;";",T$1007))),OR(UPPER(TRIM(Datos!T221&amp;""))="SÍ",UPPER(TRIM(Datos!T221&amp;""))="SI",UPPER(TRIM(Datos!T221&amp;""))="NO"),IF(ISNUMBER(Datos!T221),AND(OR(T$1005="",Datos!T221&gt;=T$1005),OR(T$1006="",Datos!T221&lt;=T$1006)),FALSE),TRUE))))</f>
        <v>0.0</v>
      </c>
      <c r="U221">
        <f>IF(Datos!U221="",0,IF(AND(U$1008&lt;&gt;"",Datos!U221=U$1008),0,IF(U$1004=0,0,1-CHOOSE(U$1004,IF(ISNUMBER(Datos!U221),AND(OR(U$1005="",Datos!U221&gt;=U$1005),OR(U$1006="",Datos!U221&lt;=U$1006)),FALSE),IF(ISNUMBER(Datos!U221),AND(Datos!U221=INT(Datos!U221),AND(OR(U$1005="",Datos!U221&gt;=U$1005),OR(U$1006="",Datos!U221&lt;=U$1006))),FALSE),OR(ISNUMBER(FIND(";"&amp;UPPER(TRIM(Datos!U221&amp;""))&amp;"=",U$1007)),ISNUMBER(FIND(";"&amp;UPPER(TRIM(Datos!U221&amp;""))&amp;";",U$1007))),OR(UPPER(TRIM(Datos!U221&amp;""))="SÍ",UPPER(TRIM(Datos!U221&amp;""))="SI",UPPER(TRIM(Datos!U221&amp;""))="NO"),IF(ISNUMBER(Datos!U221),AND(OR(U$1005="",Datos!U221&gt;=U$1005),OR(U$1006="",Datos!U221&lt;=U$1006)),FALSE),TRUE))))</f>
        <v>0.0</v>
      </c>
      <c r="V221">
        <f>IF(Datos!V221="",0,IF(AND(V$1008&lt;&gt;"",Datos!V221=V$1008),0,IF(V$1004=0,0,1-CHOOSE(V$1004,IF(ISNUMBER(Datos!V221),AND(OR(V$1005="",Datos!V221&gt;=V$1005),OR(V$1006="",Datos!V221&lt;=V$1006)),FALSE),IF(ISNUMBER(Datos!V221),AND(Datos!V221=INT(Datos!V221),AND(OR(V$1005="",Datos!V221&gt;=V$1005),OR(V$1006="",Datos!V221&lt;=V$1006))),FALSE),OR(ISNUMBER(FIND(";"&amp;UPPER(TRIM(Datos!V221&amp;""))&amp;"=",V$1007)),ISNUMBER(FIND(";"&amp;UPPER(TRIM(Datos!V221&amp;""))&amp;";",V$1007))),OR(UPPER(TRIM(Datos!V221&amp;""))="SÍ",UPPER(TRIM(Datos!V221&amp;""))="SI",UPPER(TRIM(Datos!V221&amp;""))="NO"),IF(ISNUMBER(Datos!V221),AND(OR(V$1005="",Datos!V221&gt;=V$1005),OR(V$1006="",Datos!V221&lt;=V$1006)),FALSE),TRUE))))</f>
        <v>0.0</v>
      </c>
      <c r="W221">
        <f>IF(Datos!W221="",0,IF(AND(W$1008&lt;&gt;"",Datos!W221=W$1008),0,IF(W$1004=0,0,1-CHOOSE(W$1004,IF(ISNUMBER(Datos!W221),AND(OR(W$1005="",Datos!W221&gt;=W$1005),OR(W$1006="",Datos!W221&lt;=W$1006)),FALSE),IF(ISNUMBER(Datos!W221),AND(Datos!W221=INT(Datos!W221),AND(OR(W$1005="",Datos!W221&gt;=W$1005),OR(W$1006="",Datos!W221&lt;=W$1006))),FALSE),OR(ISNUMBER(FIND(";"&amp;UPPER(TRIM(Datos!W221&amp;""))&amp;"=",W$1007)),ISNUMBER(FIND(";"&amp;UPPER(TRIM(Datos!W221&amp;""))&amp;";",W$1007))),OR(UPPER(TRIM(Datos!W221&amp;""))="SÍ",UPPER(TRIM(Datos!W221&amp;""))="SI",UPPER(TRIM(Datos!W221&amp;""))="NO"),IF(ISNUMBER(Datos!W221),AND(OR(W$1005="",Datos!W221&gt;=W$1005),OR(W$1006="",Datos!W221&lt;=W$1006)),FALSE),TRUE))))</f>
        <v>0.0</v>
      </c>
      <c r="X221">
        <f>IF(Datos!X221="",0,IF(AND(X$1008&lt;&gt;"",Datos!X221=X$1008),0,IF(X$1004=0,0,1-CHOOSE(X$1004,IF(ISNUMBER(Datos!X221),AND(OR(X$1005="",Datos!X221&gt;=X$1005),OR(X$1006="",Datos!X221&lt;=X$1006)),FALSE),IF(ISNUMBER(Datos!X221),AND(Datos!X221=INT(Datos!X221),AND(OR(X$1005="",Datos!X221&gt;=X$1005),OR(X$1006="",Datos!X221&lt;=X$1006))),FALSE),OR(ISNUMBER(FIND(";"&amp;UPPER(TRIM(Datos!X221&amp;""))&amp;"=",X$1007)),ISNUMBER(FIND(";"&amp;UPPER(TRIM(Datos!X221&amp;""))&amp;";",X$1007))),OR(UPPER(TRIM(Datos!X221&amp;""))="SÍ",UPPER(TRIM(Datos!X221&amp;""))="SI",UPPER(TRIM(Datos!X221&amp;""))="NO"),IF(ISNUMBER(Datos!X221),AND(OR(X$1005="",Datos!X221&gt;=X$1005),OR(X$1006="",Datos!X221&lt;=X$1006)),FALSE),TRUE))))</f>
        <v>0.0</v>
      </c>
      <c r="Y221">
        <f>IF(Datos!Y221="",0,IF(AND(Y$1008&lt;&gt;"",Datos!Y221=Y$1008),0,IF(Y$1004=0,0,1-CHOOSE(Y$1004,IF(ISNUMBER(Datos!Y221),AND(OR(Y$1005="",Datos!Y221&gt;=Y$1005),OR(Y$1006="",Datos!Y221&lt;=Y$1006)),FALSE),IF(ISNUMBER(Datos!Y221),AND(Datos!Y221=INT(Datos!Y221),AND(OR(Y$1005="",Datos!Y221&gt;=Y$1005),OR(Y$1006="",Datos!Y221&lt;=Y$1006))),FALSE),OR(ISNUMBER(FIND(";"&amp;UPPER(TRIM(Datos!Y221&amp;""))&amp;"=",Y$1007)),ISNUMBER(FIND(";"&amp;UPPER(TRIM(Datos!Y221&amp;""))&amp;";",Y$1007))),OR(UPPER(TRIM(Datos!Y221&amp;""))="SÍ",UPPER(TRIM(Datos!Y221&amp;""))="SI",UPPER(TRIM(Datos!Y221&amp;""))="NO"),IF(ISNUMBER(Datos!Y221),AND(OR(Y$1005="",Datos!Y221&gt;=Y$1005),OR(Y$1006="",Datos!Y221&lt;=Y$1006)),FALSE),TRUE))))</f>
        <v>0.0</v>
      </c>
      <c r="Z221">
        <f>IF(Datos!Z221="",0,IF(AND(Z$1008&lt;&gt;"",Datos!Z221=Z$1008),0,IF(Z$1004=0,0,1-CHOOSE(Z$1004,IF(ISNUMBER(Datos!Z221),AND(OR(Z$1005="",Datos!Z221&gt;=Z$1005),OR(Z$1006="",Datos!Z221&lt;=Z$1006)),FALSE),IF(ISNUMBER(Datos!Z221),AND(Datos!Z221=INT(Datos!Z221),AND(OR(Z$1005="",Datos!Z221&gt;=Z$1005),OR(Z$1006="",Datos!Z221&lt;=Z$1006))),FALSE),OR(ISNUMBER(FIND(";"&amp;UPPER(TRIM(Datos!Z221&amp;""))&amp;"=",Z$1007)),ISNUMBER(FIND(";"&amp;UPPER(TRIM(Datos!Z221&amp;""))&amp;";",Z$1007))),OR(UPPER(TRIM(Datos!Z221&amp;""))="SÍ",UPPER(TRIM(Datos!Z221&amp;""))="SI",UPPER(TRIM(Datos!Z221&amp;""))="NO"),IF(ISNUMBER(Datos!Z221),AND(OR(Z$1005="",Datos!Z221&gt;=Z$1005),OR(Z$1006="",Datos!Z221&lt;=Z$1006)),FALSE),TRUE))))</f>
        <v>0.0</v>
      </c>
      <c r="AA221">
        <f>IF(Datos!AA221="",0,IF(AND(AA$1008&lt;&gt;"",Datos!AA221=AA$1008),0,IF(AA$1004=0,0,1-CHOOSE(AA$1004,IF(ISNUMBER(Datos!AA221),AND(OR(AA$1005="",Datos!AA221&gt;=AA$1005),OR(AA$1006="",Datos!AA221&lt;=AA$1006)),FALSE),IF(ISNUMBER(Datos!AA221),AND(Datos!AA221=INT(Datos!AA221),AND(OR(AA$1005="",Datos!AA221&gt;=AA$1005),OR(AA$1006="",Datos!AA221&lt;=AA$1006))),FALSE),OR(ISNUMBER(FIND(";"&amp;UPPER(TRIM(Datos!AA221&amp;""))&amp;"=",AA$1007)),ISNUMBER(FIND(";"&amp;UPPER(TRIM(Datos!AA221&amp;""))&amp;";",AA$1007))),OR(UPPER(TRIM(Datos!AA221&amp;""))="SÍ",UPPER(TRIM(Datos!AA221&amp;""))="SI",UPPER(TRIM(Datos!AA221&amp;""))="NO"),IF(ISNUMBER(Datos!AA221),AND(OR(AA$1005="",Datos!AA221&gt;=AA$1005),OR(AA$1006="",Datos!AA221&lt;=AA$1006)),FALSE),TRUE))))</f>
        <v>0.0</v>
      </c>
      <c r="AB221">
        <f>IF(Datos!AB221="",0,IF(AND(AB$1008&lt;&gt;"",Datos!AB221=AB$1008),0,IF(AB$1004=0,0,1-CHOOSE(AB$1004,IF(ISNUMBER(Datos!AB221),AND(OR(AB$1005="",Datos!AB221&gt;=AB$1005),OR(AB$1006="",Datos!AB221&lt;=AB$1006)),FALSE),IF(ISNUMBER(Datos!AB221),AND(Datos!AB221=INT(Datos!AB221),AND(OR(AB$1005="",Datos!AB221&gt;=AB$1005),OR(AB$1006="",Datos!AB221&lt;=AB$1006))),FALSE),OR(ISNUMBER(FIND(";"&amp;UPPER(TRIM(Datos!AB221&amp;""))&amp;"=",AB$1007)),ISNUMBER(FIND(";"&amp;UPPER(TRIM(Datos!AB221&amp;""))&amp;";",AB$1007))),OR(UPPER(TRIM(Datos!AB221&amp;""))="SÍ",UPPER(TRIM(Datos!AB221&amp;""))="SI",UPPER(TRIM(Datos!AB221&amp;""))="NO"),IF(ISNUMBER(Datos!AB221),AND(OR(AB$1005="",Datos!AB221&gt;=AB$1005),OR(AB$1006="",Datos!AB221&lt;=AB$1006)),FALSE),TRUE))))</f>
        <v>0.0</v>
      </c>
      <c r="AC221">
        <f>IF(Datos!AC221="",0,IF(AND(AC$1008&lt;&gt;"",Datos!AC221=AC$1008),0,IF(AC$1004=0,0,1-CHOOSE(AC$1004,IF(ISNUMBER(Datos!AC221),AND(OR(AC$1005="",Datos!AC221&gt;=AC$1005),OR(AC$1006="",Datos!AC221&lt;=AC$1006)),FALSE),IF(ISNUMBER(Datos!AC221),AND(Datos!AC221=INT(Datos!AC221),AND(OR(AC$1005="",Datos!AC221&gt;=AC$1005),OR(AC$1006="",Datos!AC221&lt;=AC$1006))),FALSE),OR(ISNUMBER(FIND(";"&amp;UPPER(TRIM(Datos!AC221&amp;""))&amp;"=",AC$1007)),ISNUMBER(FIND(";"&amp;UPPER(TRIM(Datos!AC221&amp;""))&amp;";",AC$1007))),OR(UPPER(TRIM(Datos!AC221&amp;""))="SÍ",UPPER(TRIM(Datos!AC221&amp;""))="SI",UPPER(TRIM(Datos!AC221&amp;""))="NO"),IF(ISNUMBER(Datos!AC221),AND(OR(AC$1005="",Datos!AC221&gt;=AC$1005),OR(AC$1006="",Datos!AC221&lt;=AC$1006)),FALSE),TRUE))))</f>
        <v>0.0</v>
      </c>
      <c r="AD221">
        <f>IF(Datos!AD221="",0,IF(AND(AD$1008&lt;&gt;"",Datos!AD221=AD$1008),0,IF(AD$1004=0,0,1-CHOOSE(AD$1004,IF(ISNUMBER(Datos!AD221),AND(OR(AD$1005="",Datos!AD221&gt;=AD$1005),OR(AD$1006="",Datos!AD221&lt;=AD$1006)),FALSE),IF(ISNUMBER(Datos!AD221),AND(Datos!AD221=INT(Datos!AD221),AND(OR(AD$1005="",Datos!AD221&gt;=AD$1005),OR(AD$1006="",Datos!AD221&lt;=AD$1006))),FALSE),OR(ISNUMBER(FIND(";"&amp;UPPER(TRIM(Datos!AD221&amp;""))&amp;"=",AD$1007)),ISNUMBER(FIND(";"&amp;UPPER(TRIM(Datos!AD221&amp;""))&amp;";",AD$1007))),OR(UPPER(TRIM(Datos!AD221&amp;""))="SÍ",UPPER(TRIM(Datos!AD221&amp;""))="SI",UPPER(TRIM(Datos!AD221&amp;""))="NO"),IF(ISNUMBER(Datos!AD221),AND(OR(AD$1005="",Datos!AD221&gt;=AD$1005),OR(AD$1006="",Datos!AD221&lt;=AD$1006)),FALSE),TRUE))))</f>
        <v>0.0</v>
      </c>
      <c r="AE221">
        <f>IF(Datos!AE221="",0,IF(AND(AE$1008&lt;&gt;"",Datos!AE221=AE$1008),0,IF(AE$1004=0,0,1-CHOOSE(AE$1004,IF(ISNUMBER(Datos!AE221),AND(OR(AE$1005="",Datos!AE221&gt;=AE$1005),OR(AE$1006="",Datos!AE221&lt;=AE$1006)),FALSE),IF(ISNUMBER(Datos!AE221),AND(Datos!AE221=INT(Datos!AE221),AND(OR(AE$1005="",Datos!AE221&gt;=AE$1005),OR(AE$1006="",Datos!AE221&lt;=AE$1006))),FALSE),OR(ISNUMBER(FIND(";"&amp;UPPER(TRIM(Datos!AE221&amp;""))&amp;"=",AE$1007)),ISNUMBER(FIND(";"&amp;UPPER(TRIM(Datos!AE221&amp;""))&amp;";",AE$1007))),OR(UPPER(TRIM(Datos!AE221&amp;""))="SÍ",UPPER(TRIM(Datos!AE221&amp;""))="SI",UPPER(TRIM(Datos!AE221&amp;""))="NO"),IF(ISNUMBER(Datos!AE221),AND(OR(AE$1005="",Datos!AE221&gt;=AE$1005),OR(AE$1006="",Datos!AE221&lt;=AE$1006)),FALSE),TRUE))))</f>
        <v>0.0</v>
      </c>
    </row>
    <row r="222" spans="2:31">
      <c r="B222">
        <f>IF(Datos!B222="",0,IF(AND(B$1008&lt;&gt;"",Datos!B222=B$1008),0,IF(B$1004=0,0,1-CHOOSE(B$1004,IF(ISNUMBER(Datos!B222),AND(OR(B$1005="",Datos!B222&gt;=B$1005),OR(B$1006="",Datos!B222&lt;=B$1006)),FALSE),IF(ISNUMBER(Datos!B222),AND(Datos!B222=INT(Datos!B222),AND(OR(B$1005="",Datos!B222&gt;=B$1005),OR(B$1006="",Datos!B222&lt;=B$1006))),FALSE),OR(ISNUMBER(FIND(";"&amp;UPPER(TRIM(Datos!B222&amp;""))&amp;"=",B$1007)),ISNUMBER(FIND(";"&amp;UPPER(TRIM(Datos!B222&amp;""))&amp;";",B$1007))),OR(UPPER(TRIM(Datos!B222&amp;""))="SÍ",UPPER(TRIM(Datos!B222&amp;""))="SI",UPPER(TRIM(Datos!B222&amp;""))="NO"),IF(ISNUMBER(Datos!B222),AND(OR(B$1005="",Datos!B222&gt;=B$1005),OR(B$1006="",Datos!B222&lt;=B$1006)),FALSE),TRUE))))</f>
        <v>0.0</v>
      </c>
      <c r="C222">
        <f>IF(Datos!C222="",0,IF(AND(C$1008&lt;&gt;"",Datos!C222=C$1008),0,IF(C$1004=0,0,1-CHOOSE(C$1004,IF(ISNUMBER(Datos!C222),AND(OR(C$1005="",Datos!C222&gt;=C$1005),OR(C$1006="",Datos!C222&lt;=C$1006)),FALSE),IF(ISNUMBER(Datos!C222),AND(Datos!C222=INT(Datos!C222),AND(OR(C$1005="",Datos!C222&gt;=C$1005),OR(C$1006="",Datos!C222&lt;=C$1006))),FALSE),OR(ISNUMBER(FIND(";"&amp;UPPER(TRIM(Datos!C222&amp;""))&amp;"=",C$1007)),ISNUMBER(FIND(";"&amp;UPPER(TRIM(Datos!C222&amp;""))&amp;";",C$1007))),OR(UPPER(TRIM(Datos!C222&amp;""))="SÍ",UPPER(TRIM(Datos!C222&amp;""))="SI",UPPER(TRIM(Datos!C222&amp;""))="NO"),IF(ISNUMBER(Datos!C222),AND(OR(C$1005="",Datos!C222&gt;=C$1005),OR(C$1006="",Datos!C222&lt;=C$1006)),FALSE),TRUE))))</f>
        <v>0.0</v>
      </c>
      <c r="D222">
        <f>IF(Datos!D222="",0,IF(AND(D$1008&lt;&gt;"",Datos!D222=D$1008),0,IF(D$1004=0,0,1-CHOOSE(D$1004,IF(ISNUMBER(Datos!D222),AND(OR(D$1005="",Datos!D222&gt;=D$1005),OR(D$1006="",Datos!D222&lt;=D$1006)),FALSE),IF(ISNUMBER(Datos!D222),AND(Datos!D222=INT(Datos!D222),AND(OR(D$1005="",Datos!D222&gt;=D$1005),OR(D$1006="",Datos!D222&lt;=D$1006))),FALSE),OR(ISNUMBER(FIND(";"&amp;UPPER(TRIM(Datos!D222&amp;""))&amp;"=",D$1007)),ISNUMBER(FIND(";"&amp;UPPER(TRIM(Datos!D222&amp;""))&amp;";",D$1007))),OR(UPPER(TRIM(Datos!D222&amp;""))="SÍ",UPPER(TRIM(Datos!D222&amp;""))="SI",UPPER(TRIM(Datos!D222&amp;""))="NO"),IF(ISNUMBER(Datos!D222),AND(OR(D$1005="",Datos!D222&gt;=D$1005),OR(D$1006="",Datos!D222&lt;=D$1006)),FALSE),TRUE))))</f>
        <v>0.0</v>
      </c>
      <c r="E222">
        <f>IF(Datos!E222="",0,IF(AND(E$1008&lt;&gt;"",Datos!E222=E$1008),0,IF(E$1004=0,0,1-CHOOSE(E$1004,IF(ISNUMBER(Datos!E222),AND(OR(E$1005="",Datos!E222&gt;=E$1005),OR(E$1006="",Datos!E222&lt;=E$1006)),FALSE),IF(ISNUMBER(Datos!E222),AND(Datos!E222=INT(Datos!E222),AND(OR(E$1005="",Datos!E222&gt;=E$1005),OR(E$1006="",Datos!E222&lt;=E$1006))),FALSE),OR(ISNUMBER(FIND(";"&amp;UPPER(TRIM(Datos!E222&amp;""))&amp;"=",E$1007)),ISNUMBER(FIND(";"&amp;UPPER(TRIM(Datos!E222&amp;""))&amp;";",E$1007))),OR(UPPER(TRIM(Datos!E222&amp;""))="SÍ",UPPER(TRIM(Datos!E222&amp;""))="SI",UPPER(TRIM(Datos!E222&amp;""))="NO"),IF(ISNUMBER(Datos!E222),AND(OR(E$1005="",Datos!E222&gt;=E$1005),OR(E$1006="",Datos!E222&lt;=E$1006)),FALSE),TRUE))))</f>
        <v>0.0</v>
      </c>
      <c r="F222">
        <f>IF(Datos!F222="",0,IF(AND(F$1008&lt;&gt;"",Datos!F222=F$1008),0,IF(F$1004=0,0,1-CHOOSE(F$1004,IF(ISNUMBER(Datos!F222),AND(OR(F$1005="",Datos!F222&gt;=F$1005),OR(F$1006="",Datos!F222&lt;=F$1006)),FALSE),IF(ISNUMBER(Datos!F222),AND(Datos!F222=INT(Datos!F222),AND(OR(F$1005="",Datos!F222&gt;=F$1005),OR(F$1006="",Datos!F222&lt;=F$1006))),FALSE),OR(ISNUMBER(FIND(";"&amp;UPPER(TRIM(Datos!F222&amp;""))&amp;"=",F$1007)),ISNUMBER(FIND(";"&amp;UPPER(TRIM(Datos!F222&amp;""))&amp;";",F$1007))),OR(UPPER(TRIM(Datos!F222&amp;""))="SÍ",UPPER(TRIM(Datos!F222&amp;""))="SI",UPPER(TRIM(Datos!F222&amp;""))="NO"),IF(ISNUMBER(Datos!F222),AND(OR(F$1005="",Datos!F222&gt;=F$1005),OR(F$1006="",Datos!F222&lt;=F$1006)),FALSE),TRUE))))</f>
        <v>0.0</v>
      </c>
      <c r="G222">
        <f>IF(Datos!G222="",0,IF(AND(G$1008&lt;&gt;"",Datos!G222=G$1008),0,IF(G$1004=0,0,1-CHOOSE(G$1004,IF(ISNUMBER(Datos!G222),AND(OR(G$1005="",Datos!G222&gt;=G$1005),OR(G$1006="",Datos!G222&lt;=G$1006)),FALSE),IF(ISNUMBER(Datos!G222),AND(Datos!G222=INT(Datos!G222),AND(OR(G$1005="",Datos!G222&gt;=G$1005),OR(G$1006="",Datos!G222&lt;=G$1006))),FALSE),OR(ISNUMBER(FIND(";"&amp;UPPER(TRIM(Datos!G222&amp;""))&amp;"=",G$1007)),ISNUMBER(FIND(";"&amp;UPPER(TRIM(Datos!G222&amp;""))&amp;";",G$1007))),OR(UPPER(TRIM(Datos!G222&amp;""))="SÍ",UPPER(TRIM(Datos!G222&amp;""))="SI",UPPER(TRIM(Datos!G222&amp;""))="NO"),IF(ISNUMBER(Datos!G222),AND(OR(G$1005="",Datos!G222&gt;=G$1005),OR(G$1006="",Datos!G222&lt;=G$1006)),FALSE),TRUE))))</f>
        <v>0.0</v>
      </c>
      <c r="H222">
        <f>IF(Datos!H222="",0,IF(AND(H$1008&lt;&gt;"",Datos!H222=H$1008),0,IF(H$1004=0,0,1-CHOOSE(H$1004,IF(ISNUMBER(Datos!H222),AND(OR(H$1005="",Datos!H222&gt;=H$1005),OR(H$1006="",Datos!H222&lt;=H$1006)),FALSE),IF(ISNUMBER(Datos!H222),AND(Datos!H222=INT(Datos!H222),AND(OR(H$1005="",Datos!H222&gt;=H$1005),OR(H$1006="",Datos!H222&lt;=H$1006))),FALSE),OR(ISNUMBER(FIND(";"&amp;UPPER(TRIM(Datos!H222&amp;""))&amp;"=",H$1007)),ISNUMBER(FIND(";"&amp;UPPER(TRIM(Datos!H222&amp;""))&amp;";",H$1007))),OR(UPPER(TRIM(Datos!H222&amp;""))="SÍ",UPPER(TRIM(Datos!H222&amp;""))="SI",UPPER(TRIM(Datos!H222&amp;""))="NO"),IF(ISNUMBER(Datos!H222),AND(OR(H$1005="",Datos!H222&gt;=H$1005),OR(H$1006="",Datos!H222&lt;=H$1006)),FALSE),TRUE))))</f>
        <v>0.0</v>
      </c>
      <c r="I222">
        <f>IF(Datos!I222="",0,IF(AND(I$1008&lt;&gt;"",Datos!I222=I$1008),0,IF(I$1004=0,0,1-CHOOSE(I$1004,IF(ISNUMBER(Datos!I222),AND(OR(I$1005="",Datos!I222&gt;=I$1005),OR(I$1006="",Datos!I222&lt;=I$1006)),FALSE),IF(ISNUMBER(Datos!I222),AND(Datos!I222=INT(Datos!I222),AND(OR(I$1005="",Datos!I222&gt;=I$1005),OR(I$1006="",Datos!I222&lt;=I$1006))),FALSE),OR(ISNUMBER(FIND(";"&amp;UPPER(TRIM(Datos!I222&amp;""))&amp;"=",I$1007)),ISNUMBER(FIND(";"&amp;UPPER(TRIM(Datos!I222&amp;""))&amp;";",I$1007))),OR(UPPER(TRIM(Datos!I222&amp;""))="SÍ",UPPER(TRIM(Datos!I222&amp;""))="SI",UPPER(TRIM(Datos!I222&amp;""))="NO"),IF(ISNUMBER(Datos!I222),AND(OR(I$1005="",Datos!I222&gt;=I$1005),OR(I$1006="",Datos!I222&lt;=I$1006)),FALSE),TRUE))))</f>
        <v>0.0</v>
      </c>
      <c r="J222">
        <f>IF(Datos!J222="",0,IF(AND(J$1008&lt;&gt;"",Datos!J222=J$1008),0,IF(J$1004=0,0,1-CHOOSE(J$1004,IF(ISNUMBER(Datos!J222),AND(OR(J$1005="",Datos!J222&gt;=J$1005),OR(J$1006="",Datos!J222&lt;=J$1006)),FALSE),IF(ISNUMBER(Datos!J222),AND(Datos!J222=INT(Datos!J222),AND(OR(J$1005="",Datos!J222&gt;=J$1005),OR(J$1006="",Datos!J222&lt;=J$1006))),FALSE),OR(ISNUMBER(FIND(";"&amp;UPPER(TRIM(Datos!J222&amp;""))&amp;"=",J$1007)),ISNUMBER(FIND(";"&amp;UPPER(TRIM(Datos!J222&amp;""))&amp;";",J$1007))),OR(UPPER(TRIM(Datos!J222&amp;""))="SÍ",UPPER(TRIM(Datos!J222&amp;""))="SI",UPPER(TRIM(Datos!J222&amp;""))="NO"),IF(ISNUMBER(Datos!J222),AND(OR(J$1005="",Datos!J222&gt;=J$1005),OR(J$1006="",Datos!J222&lt;=J$1006)),FALSE),TRUE))))</f>
        <v>0.0</v>
      </c>
      <c r="K222">
        <f>IF(Datos!K222="",0,IF(AND(K$1008&lt;&gt;"",Datos!K222=K$1008),0,IF(K$1004=0,0,1-CHOOSE(K$1004,IF(ISNUMBER(Datos!K222),AND(OR(K$1005="",Datos!K222&gt;=K$1005),OR(K$1006="",Datos!K222&lt;=K$1006)),FALSE),IF(ISNUMBER(Datos!K222),AND(Datos!K222=INT(Datos!K222),AND(OR(K$1005="",Datos!K222&gt;=K$1005),OR(K$1006="",Datos!K222&lt;=K$1006))),FALSE),OR(ISNUMBER(FIND(";"&amp;UPPER(TRIM(Datos!K222&amp;""))&amp;"=",K$1007)),ISNUMBER(FIND(";"&amp;UPPER(TRIM(Datos!K222&amp;""))&amp;";",K$1007))),OR(UPPER(TRIM(Datos!K222&amp;""))="SÍ",UPPER(TRIM(Datos!K222&amp;""))="SI",UPPER(TRIM(Datos!K222&amp;""))="NO"),IF(ISNUMBER(Datos!K222),AND(OR(K$1005="",Datos!K222&gt;=K$1005),OR(K$1006="",Datos!K222&lt;=K$1006)),FALSE),TRUE))))</f>
        <v>0.0</v>
      </c>
      <c r="L222">
        <f>IF(Datos!L222="",0,IF(AND(L$1008&lt;&gt;"",Datos!L222=L$1008),0,IF(L$1004=0,0,1-CHOOSE(L$1004,IF(ISNUMBER(Datos!L222),AND(OR(L$1005="",Datos!L222&gt;=L$1005),OR(L$1006="",Datos!L222&lt;=L$1006)),FALSE),IF(ISNUMBER(Datos!L222),AND(Datos!L222=INT(Datos!L222),AND(OR(L$1005="",Datos!L222&gt;=L$1005),OR(L$1006="",Datos!L222&lt;=L$1006))),FALSE),OR(ISNUMBER(FIND(";"&amp;UPPER(TRIM(Datos!L222&amp;""))&amp;"=",L$1007)),ISNUMBER(FIND(";"&amp;UPPER(TRIM(Datos!L222&amp;""))&amp;";",L$1007))),OR(UPPER(TRIM(Datos!L222&amp;""))="SÍ",UPPER(TRIM(Datos!L222&amp;""))="SI",UPPER(TRIM(Datos!L222&amp;""))="NO"),IF(ISNUMBER(Datos!L222),AND(OR(L$1005="",Datos!L222&gt;=L$1005),OR(L$1006="",Datos!L222&lt;=L$1006)),FALSE),TRUE))))</f>
        <v>0.0</v>
      </c>
      <c r="M222">
        <f>IF(Datos!M222="",0,IF(AND(M$1008&lt;&gt;"",Datos!M222=M$1008),0,IF(M$1004=0,0,1-CHOOSE(M$1004,IF(ISNUMBER(Datos!M222),AND(OR(M$1005="",Datos!M222&gt;=M$1005),OR(M$1006="",Datos!M222&lt;=M$1006)),FALSE),IF(ISNUMBER(Datos!M222),AND(Datos!M222=INT(Datos!M222),AND(OR(M$1005="",Datos!M222&gt;=M$1005),OR(M$1006="",Datos!M222&lt;=M$1006))),FALSE),OR(ISNUMBER(FIND(";"&amp;UPPER(TRIM(Datos!M222&amp;""))&amp;"=",M$1007)),ISNUMBER(FIND(";"&amp;UPPER(TRIM(Datos!M222&amp;""))&amp;";",M$1007))),OR(UPPER(TRIM(Datos!M222&amp;""))="SÍ",UPPER(TRIM(Datos!M222&amp;""))="SI",UPPER(TRIM(Datos!M222&amp;""))="NO"),IF(ISNUMBER(Datos!M222),AND(OR(M$1005="",Datos!M222&gt;=M$1005),OR(M$1006="",Datos!M222&lt;=M$1006)),FALSE),TRUE))))</f>
        <v>0.0</v>
      </c>
      <c r="N222">
        <f>IF(Datos!N222="",0,IF(AND(N$1008&lt;&gt;"",Datos!N222=N$1008),0,IF(N$1004=0,0,1-CHOOSE(N$1004,IF(ISNUMBER(Datos!N222),AND(OR(N$1005="",Datos!N222&gt;=N$1005),OR(N$1006="",Datos!N222&lt;=N$1006)),FALSE),IF(ISNUMBER(Datos!N222),AND(Datos!N222=INT(Datos!N222),AND(OR(N$1005="",Datos!N222&gt;=N$1005),OR(N$1006="",Datos!N222&lt;=N$1006))),FALSE),OR(ISNUMBER(FIND(";"&amp;UPPER(TRIM(Datos!N222&amp;""))&amp;"=",N$1007)),ISNUMBER(FIND(";"&amp;UPPER(TRIM(Datos!N222&amp;""))&amp;";",N$1007))),OR(UPPER(TRIM(Datos!N222&amp;""))="SÍ",UPPER(TRIM(Datos!N222&amp;""))="SI",UPPER(TRIM(Datos!N222&amp;""))="NO"),IF(ISNUMBER(Datos!N222),AND(OR(N$1005="",Datos!N222&gt;=N$1005),OR(N$1006="",Datos!N222&lt;=N$1006)),FALSE),TRUE))))</f>
        <v>0.0</v>
      </c>
      <c r="O222">
        <f>IF(Datos!O222="",0,IF(AND(O$1008&lt;&gt;"",Datos!O222=O$1008),0,IF(O$1004=0,0,1-CHOOSE(O$1004,IF(ISNUMBER(Datos!O222),AND(OR(O$1005="",Datos!O222&gt;=O$1005),OR(O$1006="",Datos!O222&lt;=O$1006)),FALSE),IF(ISNUMBER(Datos!O222),AND(Datos!O222=INT(Datos!O222),AND(OR(O$1005="",Datos!O222&gt;=O$1005),OR(O$1006="",Datos!O222&lt;=O$1006))),FALSE),OR(ISNUMBER(FIND(";"&amp;UPPER(TRIM(Datos!O222&amp;""))&amp;"=",O$1007)),ISNUMBER(FIND(";"&amp;UPPER(TRIM(Datos!O222&amp;""))&amp;";",O$1007))),OR(UPPER(TRIM(Datos!O222&amp;""))="SÍ",UPPER(TRIM(Datos!O222&amp;""))="SI",UPPER(TRIM(Datos!O222&amp;""))="NO"),IF(ISNUMBER(Datos!O222),AND(OR(O$1005="",Datos!O222&gt;=O$1005),OR(O$1006="",Datos!O222&lt;=O$1006)),FALSE),TRUE))))</f>
        <v>0.0</v>
      </c>
      <c r="P222">
        <f>IF(Datos!P222="",0,IF(AND(P$1008&lt;&gt;"",Datos!P222=P$1008),0,IF(P$1004=0,0,1-CHOOSE(P$1004,IF(ISNUMBER(Datos!P222),AND(OR(P$1005="",Datos!P222&gt;=P$1005),OR(P$1006="",Datos!P222&lt;=P$1006)),FALSE),IF(ISNUMBER(Datos!P222),AND(Datos!P222=INT(Datos!P222),AND(OR(P$1005="",Datos!P222&gt;=P$1005),OR(P$1006="",Datos!P222&lt;=P$1006))),FALSE),OR(ISNUMBER(FIND(";"&amp;UPPER(TRIM(Datos!P222&amp;""))&amp;"=",P$1007)),ISNUMBER(FIND(";"&amp;UPPER(TRIM(Datos!P222&amp;""))&amp;";",P$1007))),OR(UPPER(TRIM(Datos!P222&amp;""))="SÍ",UPPER(TRIM(Datos!P222&amp;""))="SI",UPPER(TRIM(Datos!P222&amp;""))="NO"),IF(ISNUMBER(Datos!P222),AND(OR(P$1005="",Datos!P222&gt;=P$1005),OR(P$1006="",Datos!P222&lt;=P$1006)),FALSE),TRUE))))</f>
        <v>0.0</v>
      </c>
      <c r="Q222">
        <f>IF(Datos!Q222="",0,IF(AND(Q$1008&lt;&gt;"",Datos!Q222=Q$1008),0,IF(Q$1004=0,0,1-CHOOSE(Q$1004,IF(ISNUMBER(Datos!Q222),AND(OR(Q$1005="",Datos!Q222&gt;=Q$1005),OR(Q$1006="",Datos!Q222&lt;=Q$1006)),FALSE),IF(ISNUMBER(Datos!Q222),AND(Datos!Q222=INT(Datos!Q222),AND(OR(Q$1005="",Datos!Q222&gt;=Q$1005),OR(Q$1006="",Datos!Q222&lt;=Q$1006))),FALSE),OR(ISNUMBER(FIND(";"&amp;UPPER(TRIM(Datos!Q222&amp;""))&amp;"=",Q$1007)),ISNUMBER(FIND(";"&amp;UPPER(TRIM(Datos!Q222&amp;""))&amp;";",Q$1007))),OR(UPPER(TRIM(Datos!Q222&amp;""))="SÍ",UPPER(TRIM(Datos!Q222&amp;""))="SI",UPPER(TRIM(Datos!Q222&amp;""))="NO"),IF(ISNUMBER(Datos!Q222),AND(OR(Q$1005="",Datos!Q222&gt;=Q$1005),OR(Q$1006="",Datos!Q222&lt;=Q$1006)),FALSE),TRUE))))</f>
        <v>0.0</v>
      </c>
      <c r="R222">
        <f>IF(Datos!R222="",0,IF(AND(R$1008&lt;&gt;"",Datos!R222=R$1008),0,IF(R$1004=0,0,1-CHOOSE(R$1004,IF(ISNUMBER(Datos!R222),AND(OR(R$1005="",Datos!R222&gt;=R$1005),OR(R$1006="",Datos!R222&lt;=R$1006)),FALSE),IF(ISNUMBER(Datos!R222),AND(Datos!R222=INT(Datos!R222),AND(OR(R$1005="",Datos!R222&gt;=R$1005),OR(R$1006="",Datos!R222&lt;=R$1006))),FALSE),OR(ISNUMBER(FIND(";"&amp;UPPER(TRIM(Datos!R222&amp;""))&amp;"=",R$1007)),ISNUMBER(FIND(";"&amp;UPPER(TRIM(Datos!R222&amp;""))&amp;";",R$1007))),OR(UPPER(TRIM(Datos!R222&amp;""))="SÍ",UPPER(TRIM(Datos!R222&amp;""))="SI",UPPER(TRIM(Datos!R222&amp;""))="NO"),IF(ISNUMBER(Datos!R222),AND(OR(R$1005="",Datos!R222&gt;=R$1005),OR(R$1006="",Datos!R222&lt;=R$1006)),FALSE),TRUE))))</f>
        <v>0.0</v>
      </c>
      <c r="S222">
        <f>IF(Datos!S222="",0,IF(AND(S$1008&lt;&gt;"",Datos!S222=S$1008),0,IF(S$1004=0,0,1-CHOOSE(S$1004,IF(ISNUMBER(Datos!S222),AND(OR(S$1005="",Datos!S222&gt;=S$1005),OR(S$1006="",Datos!S222&lt;=S$1006)),FALSE),IF(ISNUMBER(Datos!S222),AND(Datos!S222=INT(Datos!S222),AND(OR(S$1005="",Datos!S222&gt;=S$1005),OR(S$1006="",Datos!S222&lt;=S$1006))),FALSE),OR(ISNUMBER(FIND(";"&amp;UPPER(TRIM(Datos!S222&amp;""))&amp;"=",S$1007)),ISNUMBER(FIND(";"&amp;UPPER(TRIM(Datos!S222&amp;""))&amp;";",S$1007))),OR(UPPER(TRIM(Datos!S222&amp;""))="SÍ",UPPER(TRIM(Datos!S222&amp;""))="SI",UPPER(TRIM(Datos!S222&amp;""))="NO"),IF(ISNUMBER(Datos!S222),AND(OR(S$1005="",Datos!S222&gt;=S$1005),OR(S$1006="",Datos!S222&lt;=S$1006)),FALSE),TRUE))))</f>
        <v>0.0</v>
      </c>
      <c r="T222">
        <f>IF(Datos!T222="",0,IF(AND(T$1008&lt;&gt;"",Datos!T222=T$1008),0,IF(T$1004=0,0,1-CHOOSE(T$1004,IF(ISNUMBER(Datos!T222),AND(OR(T$1005="",Datos!T222&gt;=T$1005),OR(T$1006="",Datos!T222&lt;=T$1006)),FALSE),IF(ISNUMBER(Datos!T222),AND(Datos!T222=INT(Datos!T222),AND(OR(T$1005="",Datos!T222&gt;=T$1005),OR(T$1006="",Datos!T222&lt;=T$1006))),FALSE),OR(ISNUMBER(FIND(";"&amp;UPPER(TRIM(Datos!T222&amp;""))&amp;"=",T$1007)),ISNUMBER(FIND(";"&amp;UPPER(TRIM(Datos!T222&amp;""))&amp;";",T$1007))),OR(UPPER(TRIM(Datos!T222&amp;""))="SÍ",UPPER(TRIM(Datos!T222&amp;""))="SI",UPPER(TRIM(Datos!T222&amp;""))="NO"),IF(ISNUMBER(Datos!T222),AND(OR(T$1005="",Datos!T222&gt;=T$1005),OR(T$1006="",Datos!T222&lt;=T$1006)),FALSE),TRUE))))</f>
        <v>0.0</v>
      </c>
      <c r="U222">
        <f>IF(Datos!U222="",0,IF(AND(U$1008&lt;&gt;"",Datos!U222=U$1008),0,IF(U$1004=0,0,1-CHOOSE(U$1004,IF(ISNUMBER(Datos!U222),AND(OR(U$1005="",Datos!U222&gt;=U$1005),OR(U$1006="",Datos!U222&lt;=U$1006)),FALSE),IF(ISNUMBER(Datos!U222),AND(Datos!U222=INT(Datos!U222),AND(OR(U$1005="",Datos!U222&gt;=U$1005),OR(U$1006="",Datos!U222&lt;=U$1006))),FALSE),OR(ISNUMBER(FIND(";"&amp;UPPER(TRIM(Datos!U222&amp;""))&amp;"=",U$1007)),ISNUMBER(FIND(";"&amp;UPPER(TRIM(Datos!U222&amp;""))&amp;";",U$1007))),OR(UPPER(TRIM(Datos!U222&amp;""))="SÍ",UPPER(TRIM(Datos!U222&amp;""))="SI",UPPER(TRIM(Datos!U222&amp;""))="NO"),IF(ISNUMBER(Datos!U222),AND(OR(U$1005="",Datos!U222&gt;=U$1005),OR(U$1006="",Datos!U222&lt;=U$1006)),FALSE),TRUE))))</f>
        <v>0.0</v>
      </c>
      <c r="V222">
        <f>IF(Datos!V222="",0,IF(AND(V$1008&lt;&gt;"",Datos!V222=V$1008),0,IF(V$1004=0,0,1-CHOOSE(V$1004,IF(ISNUMBER(Datos!V222),AND(OR(V$1005="",Datos!V222&gt;=V$1005),OR(V$1006="",Datos!V222&lt;=V$1006)),FALSE),IF(ISNUMBER(Datos!V222),AND(Datos!V222=INT(Datos!V222),AND(OR(V$1005="",Datos!V222&gt;=V$1005),OR(V$1006="",Datos!V222&lt;=V$1006))),FALSE),OR(ISNUMBER(FIND(";"&amp;UPPER(TRIM(Datos!V222&amp;""))&amp;"=",V$1007)),ISNUMBER(FIND(";"&amp;UPPER(TRIM(Datos!V222&amp;""))&amp;";",V$1007))),OR(UPPER(TRIM(Datos!V222&amp;""))="SÍ",UPPER(TRIM(Datos!V222&amp;""))="SI",UPPER(TRIM(Datos!V222&amp;""))="NO"),IF(ISNUMBER(Datos!V222),AND(OR(V$1005="",Datos!V222&gt;=V$1005),OR(V$1006="",Datos!V222&lt;=V$1006)),FALSE),TRUE))))</f>
        <v>0.0</v>
      </c>
      <c r="W222">
        <f>IF(Datos!W222="",0,IF(AND(W$1008&lt;&gt;"",Datos!W222=W$1008),0,IF(W$1004=0,0,1-CHOOSE(W$1004,IF(ISNUMBER(Datos!W222),AND(OR(W$1005="",Datos!W222&gt;=W$1005),OR(W$1006="",Datos!W222&lt;=W$1006)),FALSE),IF(ISNUMBER(Datos!W222),AND(Datos!W222=INT(Datos!W222),AND(OR(W$1005="",Datos!W222&gt;=W$1005),OR(W$1006="",Datos!W222&lt;=W$1006))),FALSE),OR(ISNUMBER(FIND(";"&amp;UPPER(TRIM(Datos!W222&amp;""))&amp;"=",W$1007)),ISNUMBER(FIND(";"&amp;UPPER(TRIM(Datos!W222&amp;""))&amp;";",W$1007))),OR(UPPER(TRIM(Datos!W222&amp;""))="SÍ",UPPER(TRIM(Datos!W222&amp;""))="SI",UPPER(TRIM(Datos!W222&amp;""))="NO"),IF(ISNUMBER(Datos!W222),AND(OR(W$1005="",Datos!W222&gt;=W$1005),OR(W$1006="",Datos!W222&lt;=W$1006)),FALSE),TRUE))))</f>
        <v>0.0</v>
      </c>
      <c r="X222">
        <f>IF(Datos!X222="",0,IF(AND(X$1008&lt;&gt;"",Datos!X222=X$1008),0,IF(X$1004=0,0,1-CHOOSE(X$1004,IF(ISNUMBER(Datos!X222),AND(OR(X$1005="",Datos!X222&gt;=X$1005),OR(X$1006="",Datos!X222&lt;=X$1006)),FALSE),IF(ISNUMBER(Datos!X222),AND(Datos!X222=INT(Datos!X222),AND(OR(X$1005="",Datos!X222&gt;=X$1005),OR(X$1006="",Datos!X222&lt;=X$1006))),FALSE),OR(ISNUMBER(FIND(";"&amp;UPPER(TRIM(Datos!X222&amp;""))&amp;"=",X$1007)),ISNUMBER(FIND(";"&amp;UPPER(TRIM(Datos!X222&amp;""))&amp;";",X$1007))),OR(UPPER(TRIM(Datos!X222&amp;""))="SÍ",UPPER(TRIM(Datos!X222&amp;""))="SI",UPPER(TRIM(Datos!X222&amp;""))="NO"),IF(ISNUMBER(Datos!X222),AND(OR(X$1005="",Datos!X222&gt;=X$1005),OR(X$1006="",Datos!X222&lt;=X$1006)),FALSE),TRUE))))</f>
        <v>0.0</v>
      </c>
      <c r="Y222">
        <f>IF(Datos!Y222="",0,IF(AND(Y$1008&lt;&gt;"",Datos!Y222=Y$1008),0,IF(Y$1004=0,0,1-CHOOSE(Y$1004,IF(ISNUMBER(Datos!Y222),AND(OR(Y$1005="",Datos!Y222&gt;=Y$1005),OR(Y$1006="",Datos!Y222&lt;=Y$1006)),FALSE),IF(ISNUMBER(Datos!Y222),AND(Datos!Y222=INT(Datos!Y222),AND(OR(Y$1005="",Datos!Y222&gt;=Y$1005),OR(Y$1006="",Datos!Y222&lt;=Y$1006))),FALSE),OR(ISNUMBER(FIND(";"&amp;UPPER(TRIM(Datos!Y222&amp;""))&amp;"=",Y$1007)),ISNUMBER(FIND(";"&amp;UPPER(TRIM(Datos!Y222&amp;""))&amp;";",Y$1007))),OR(UPPER(TRIM(Datos!Y222&amp;""))="SÍ",UPPER(TRIM(Datos!Y222&amp;""))="SI",UPPER(TRIM(Datos!Y222&amp;""))="NO"),IF(ISNUMBER(Datos!Y222),AND(OR(Y$1005="",Datos!Y222&gt;=Y$1005),OR(Y$1006="",Datos!Y222&lt;=Y$1006)),FALSE),TRUE))))</f>
        <v>0.0</v>
      </c>
      <c r="Z222">
        <f>IF(Datos!Z222="",0,IF(AND(Z$1008&lt;&gt;"",Datos!Z222=Z$1008),0,IF(Z$1004=0,0,1-CHOOSE(Z$1004,IF(ISNUMBER(Datos!Z222),AND(OR(Z$1005="",Datos!Z222&gt;=Z$1005),OR(Z$1006="",Datos!Z222&lt;=Z$1006)),FALSE),IF(ISNUMBER(Datos!Z222),AND(Datos!Z222=INT(Datos!Z222),AND(OR(Z$1005="",Datos!Z222&gt;=Z$1005),OR(Z$1006="",Datos!Z222&lt;=Z$1006))),FALSE),OR(ISNUMBER(FIND(";"&amp;UPPER(TRIM(Datos!Z222&amp;""))&amp;"=",Z$1007)),ISNUMBER(FIND(";"&amp;UPPER(TRIM(Datos!Z222&amp;""))&amp;";",Z$1007))),OR(UPPER(TRIM(Datos!Z222&amp;""))="SÍ",UPPER(TRIM(Datos!Z222&amp;""))="SI",UPPER(TRIM(Datos!Z222&amp;""))="NO"),IF(ISNUMBER(Datos!Z222),AND(OR(Z$1005="",Datos!Z222&gt;=Z$1005),OR(Z$1006="",Datos!Z222&lt;=Z$1006)),FALSE),TRUE))))</f>
        <v>0.0</v>
      </c>
      <c r="AA222">
        <f>IF(Datos!AA222="",0,IF(AND(AA$1008&lt;&gt;"",Datos!AA222=AA$1008),0,IF(AA$1004=0,0,1-CHOOSE(AA$1004,IF(ISNUMBER(Datos!AA222),AND(OR(AA$1005="",Datos!AA222&gt;=AA$1005),OR(AA$1006="",Datos!AA222&lt;=AA$1006)),FALSE),IF(ISNUMBER(Datos!AA222),AND(Datos!AA222=INT(Datos!AA222),AND(OR(AA$1005="",Datos!AA222&gt;=AA$1005),OR(AA$1006="",Datos!AA222&lt;=AA$1006))),FALSE),OR(ISNUMBER(FIND(";"&amp;UPPER(TRIM(Datos!AA222&amp;""))&amp;"=",AA$1007)),ISNUMBER(FIND(";"&amp;UPPER(TRIM(Datos!AA222&amp;""))&amp;";",AA$1007))),OR(UPPER(TRIM(Datos!AA222&amp;""))="SÍ",UPPER(TRIM(Datos!AA222&amp;""))="SI",UPPER(TRIM(Datos!AA222&amp;""))="NO"),IF(ISNUMBER(Datos!AA222),AND(OR(AA$1005="",Datos!AA222&gt;=AA$1005),OR(AA$1006="",Datos!AA222&lt;=AA$1006)),FALSE),TRUE))))</f>
        <v>0.0</v>
      </c>
      <c r="AB222">
        <f>IF(Datos!AB222="",0,IF(AND(AB$1008&lt;&gt;"",Datos!AB222=AB$1008),0,IF(AB$1004=0,0,1-CHOOSE(AB$1004,IF(ISNUMBER(Datos!AB222),AND(OR(AB$1005="",Datos!AB222&gt;=AB$1005),OR(AB$1006="",Datos!AB222&lt;=AB$1006)),FALSE),IF(ISNUMBER(Datos!AB222),AND(Datos!AB222=INT(Datos!AB222),AND(OR(AB$1005="",Datos!AB222&gt;=AB$1005),OR(AB$1006="",Datos!AB222&lt;=AB$1006))),FALSE),OR(ISNUMBER(FIND(";"&amp;UPPER(TRIM(Datos!AB222&amp;""))&amp;"=",AB$1007)),ISNUMBER(FIND(";"&amp;UPPER(TRIM(Datos!AB222&amp;""))&amp;";",AB$1007))),OR(UPPER(TRIM(Datos!AB222&amp;""))="SÍ",UPPER(TRIM(Datos!AB222&amp;""))="SI",UPPER(TRIM(Datos!AB222&amp;""))="NO"),IF(ISNUMBER(Datos!AB222),AND(OR(AB$1005="",Datos!AB222&gt;=AB$1005),OR(AB$1006="",Datos!AB222&lt;=AB$1006)),FALSE),TRUE))))</f>
        <v>0.0</v>
      </c>
      <c r="AC222">
        <f>IF(Datos!AC222="",0,IF(AND(AC$1008&lt;&gt;"",Datos!AC222=AC$1008),0,IF(AC$1004=0,0,1-CHOOSE(AC$1004,IF(ISNUMBER(Datos!AC222),AND(OR(AC$1005="",Datos!AC222&gt;=AC$1005),OR(AC$1006="",Datos!AC222&lt;=AC$1006)),FALSE),IF(ISNUMBER(Datos!AC222),AND(Datos!AC222=INT(Datos!AC222),AND(OR(AC$1005="",Datos!AC222&gt;=AC$1005),OR(AC$1006="",Datos!AC222&lt;=AC$1006))),FALSE),OR(ISNUMBER(FIND(";"&amp;UPPER(TRIM(Datos!AC222&amp;""))&amp;"=",AC$1007)),ISNUMBER(FIND(";"&amp;UPPER(TRIM(Datos!AC222&amp;""))&amp;";",AC$1007))),OR(UPPER(TRIM(Datos!AC222&amp;""))="SÍ",UPPER(TRIM(Datos!AC222&amp;""))="SI",UPPER(TRIM(Datos!AC222&amp;""))="NO"),IF(ISNUMBER(Datos!AC222),AND(OR(AC$1005="",Datos!AC222&gt;=AC$1005),OR(AC$1006="",Datos!AC222&lt;=AC$1006)),FALSE),TRUE))))</f>
        <v>0.0</v>
      </c>
      <c r="AD222">
        <f>IF(Datos!AD222="",0,IF(AND(AD$1008&lt;&gt;"",Datos!AD222=AD$1008),0,IF(AD$1004=0,0,1-CHOOSE(AD$1004,IF(ISNUMBER(Datos!AD222),AND(OR(AD$1005="",Datos!AD222&gt;=AD$1005),OR(AD$1006="",Datos!AD222&lt;=AD$1006)),FALSE),IF(ISNUMBER(Datos!AD222),AND(Datos!AD222=INT(Datos!AD222),AND(OR(AD$1005="",Datos!AD222&gt;=AD$1005),OR(AD$1006="",Datos!AD222&lt;=AD$1006))),FALSE),OR(ISNUMBER(FIND(";"&amp;UPPER(TRIM(Datos!AD222&amp;""))&amp;"=",AD$1007)),ISNUMBER(FIND(";"&amp;UPPER(TRIM(Datos!AD222&amp;""))&amp;";",AD$1007))),OR(UPPER(TRIM(Datos!AD222&amp;""))="SÍ",UPPER(TRIM(Datos!AD222&amp;""))="SI",UPPER(TRIM(Datos!AD222&amp;""))="NO"),IF(ISNUMBER(Datos!AD222),AND(OR(AD$1005="",Datos!AD222&gt;=AD$1005),OR(AD$1006="",Datos!AD222&lt;=AD$1006)),FALSE),TRUE))))</f>
        <v>0.0</v>
      </c>
      <c r="AE222">
        <f>IF(Datos!AE222="",0,IF(AND(AE$1008&lt;&gt;"",Datos!AE222=AE$1008),0,IF(AE$1004=0,0,1-CHOOSE(AE$1004,IF(ISNUMBER(Datos!AE222),AND(OR(AE$1005="",Datos!AE222&gt;=AE$1005),OR(AE$1006="",Datos!AE222&lt;=AE$1006)),FALSE),IF(ISNUMBER(Datos!AE222),AND(Datos!AE222=INT(Datos!AE222),AND(OR(AE$1005="",Datos!AE222&gt;=AE$1005),OR(AE$1006="",Datos!AE222&lt;=AE$1006))),FALSE),OR(ISNUMBER(FIND(";"&amp;UPPER(TRIM(Datos!AE222&amp;""))&amp;"=",AE$1007)),ISNUMBER(FIND(";"&amp;UPPER(TRIM(Datos!AE222&amp;""))&amp;";",AE$1007))),OR(UPPER(TRIM(Datos!AE222&amp;""))="SÍ",UPPER(TRIM(Datos!AE222&amp;""))="SI",UPPER(TRIM(Datos!AE222&amp;""))="NO"),IF(ISNUMBER(Datos!AE222),AND(OR(AE$1005="",Datos!AE222&gt;=AE$1005),OR(AE$1006="",Datos!AE222&lt;=AE$1006)),FALSE),TRUE))))</f>
        <v>0.0</v>
      </c>
    </row>
    <row r="223" spans="2:31">
      <c r="B223">
        <f>IF(Datos!B223="",0,IF(AND(B$1008&lt;&gt;"",Datos!B223=B$1008),0,IF(B$1004=0,0,1-CHOOSE(B$1004,IF(ISNUMBER(Datos!B223),AND(OR(B$1005="",Datos!B223&gt;=B$1005),OR(B$1006="",Datos!B223&lt;=B$1006)),FALSE),IF(ISNUMBER(Datos!B223),AND(Datos!B223=INT(Datos!B223),AND(OR(B$1005="",Datos!B223&gt;=B$1005),OR(B$1006="",Datos!B223&lt;=B$1006))),FALSE),OR(ISNUMBER(FIND(";"&amp;UPPER(TRIM(Datos!B223&amp;""))&amp;"=",B$1007)),ISNUMBER(FIND(";"&amp;UPPER(TRIM(Datos!B223&amp;""))&amp;";",B$1007))),OR(UPPER(TRIM(Datos!B223&amp;""))="SÍ",UPPER(TRIM(Datos!B223&amp;""))="SI",UPPER(TRIM(Datos!B223&amp;""))="NO"),IF(ISNUMBER(Datos!B223),AND(OR(B$1005="",Datos!B223&gt;=B$1005),OR(B$1006="",Datos!B223&lt;=B$1006)),FALSE),TRUE))))</f>
        <v>0.0</v>
      </c>
      <c r="C223">
        <f>IF(Datos!C223="",0,IF(AND(C$1008&lt;&gt;"",Datos!C223=C$1008),0,IF(C$1004=0,0,1-CHOOSE(C$1004,IF(ISNUMBER(Datos!C223),AND(OR(C$1005="",Datos!C223&gt;=C$1005),OR(C$1006="",Datos!C223&lt;=C$1006)),FALSE),IF(ISNUMBER(Datos!C223),AND(Datos!C223=INT(Datos!C223),AND(OR(C$1005="",Datos!C223&gt;=C$1005),OR(C$1006="",Datos!C223&lt;=C$1006))),FALSE),OR(ISNUMBER(FIND(";"&amp;UPPER(TRIM(Datos!C223&amp;""))&amp;"=",C$1007)),ISNUMBER(FIND(";"&amp;UPPER(TRIM(Datos!C223&amp;""))&amp;";",C$1007))),OR(UPPER(TRIM(Datos!C223&amp;""))="SÍ",UPPER(TRIM(Datos!C223&amp;""))="SI",UPPER(TRIM(Datos!C223&amp;""))="NO"),IF(ISNUMBER(Datos!C223),AND(OR(C$1005="",Datos!C223&gt;=C$1005),OR(C$1006="",Datos!C223&lt;=C$1006)),FALSE),TRUE))))</f>
        <v>0.0</v>
      </c>
      <c r="D223">
        <f>IF(Datos!D223="",0,IF(AND(D$1008&lt;&gt;"",Datos!D223=D$1008),0,IF(D$1004=0,0,1-CHOOSE(D$1004,IF(ISNUMBER(Datos!D223),AND(OR(D$1005="",Datos!D223&gt;=D$1005),OR(D$1006="",Datos!D223&lt;=D$1006)),FALSE),IF(ISNUMBER(Datos!D223),AND(Datos!D223=INT(Datos!D223),AND(OR(D$1005="",Datos!D223&gt;=D$1005),OR(D$1006="",Datos!D223&lt;=D$1006))),FALSE),OR(ISNUMBER(FIND(";"&amp;UPPER(TRIM(Datos!D223&amp;""))&amp;"=",D$1007)),ISNUMBER(FIND(";"&amp;UPPER(TRIM(Datos!D223&amp;""))&amp;";",D$1007))),OR(UPPER(TRIM(Datos!D223&amp;""))="SÍ",UPPER(TRIM(Datos!D223&amp;""))="SI",UPPER(TRIM(Datos!D223&amp;""))="NO"),IF(ISNUMBER(Datos!D223),AND(OR(D$1005="",Datos!D223&gt;=D$1005),OR(D$1006="",Datos!D223&lt;=D$1006)),FALSE),TRUE))))</f>
        <v>0.0</v>
      </c>
      <c r="E223">
        <f>IF(Datos!E223="",0,IF(AND(E$1008&lt;&gt;"",Datos!E223=E$1008),0,IF(E$1004=0,0,1-CHOOSE(E$1004,IF(ISNUMBER(Datos!E223),AND(OR(E$1005="",Datos!E223&gt;=E$1005),OR(E$1006="",Datos!E223&lt;=E$1006)),FALSE),IF(ISNUMBER(Datos!E223),AND(Datos!E223=INT(Datos!E223),AND(OR(E$1005="",Datos!E223&gt;=E$1005),OR(E$1006="",Datos!E223&lt;=E$1006))),FALSE),OR(ISNUMBER(FIND(";"&amp;UPPER(TRIM(Datos!E223&amp;""))&amp;"=",E$1007)),ISNUMBER(FIND(";"&amp;UPPER(TRIM(Datos!E223&amp;""))&amp;";",E$1007))),OR(UPPER(TRIM(Datos!E223&amp;""))="SÍ",UPPER(TRIM(Datos!E223&amp;""))="SI",UPPER(TRIM(Datos!E223&amp;""))="NO"),IF(ISNUMBER(Datos!E223),AND(OR(E$1005="",Datos!E223&gt;=E$1005),OR(E$1006="",Datos!E223&lt;=E$1006)),FALSE),TRUE))))</f>
        <v>0.0</v>
      </c>
      <c r="F223">
        <f>IF(Datos!F223="",0,IF(AND(F$1008&lt;&gt;"",Datos!F223=F$1008),0,IF(F$1004=0,0,1-CHOOSE(F$1004,IF(ISNUMBER(Datos!F223),AND(OR(F$1005="",Datos!F223&gt;=F$1005),OR(F$1006="",Datos!F223&lt;=F$1006)),FALSE),IF(ISNUMBER(Datos!F223),AND(Datos!F223=INT(Datos!F223),AND(OR(F$1005="",Datos!F223&gt;=F$1005),OR(F$1006="",Datos!F223&lt;=F$1006))),FALSE),OR(ISNUMBER(FIND(";"&amp;UPPER(TRIM(Datos!F223&amp;""))&amp;"=",F$1007)),ISNUMBER(FIND(";"&amp;UPPER(TRIM(Datos!F223&amp;""))&amp;";",F$1007))),OR(UPPER(TRIM(Datos!F223&amp;""))="SÍ",UPPER(TRIM(Datos!F223&amp;""))="SI",UPPER(TRIM(Datos!F223&amp;""))="NO"),IF(ISNUMBER(Datos!F223),AND(OR(F$1005="",Datos!F223&gt;=F$1005),OR(F$1006="",Datos!F223&lt;=F$1006)),FALSE),TRUE))))</f>
        <v>0.0</v>
      </c>
      <c r="G223">
        <f>IF(Datos!G223="",0,IF(AND(G$1008&lt;&gt;"",Datos!G223=G$1008),0,IF(G$1004=0,0,1-CHOOSE(G$1004,IF(ISNUMBER(Datos!G223),AND(OR(G$1005="",Datos!G223&gt;=G$1005),OR(G$1006="",Datos!G223&lt;=G$1006)),FALSE),IF(ISNUMBER(Datos!G223),AND(Datos!G223=INT(Datos!G223),AND(OR(G$1005="",Datos!G223&gt;=G$1005),OR(G$1006="",Datos!G223&lt;=G$1006))),FALSE),OR(ISNUMBER(FIND(";"&amp;UPPER(TRIM(Datos!G223&amp;""))&amp;"=",G$1007)),ISNUMBER(FIND(";"&amp;UPPER(TRIM(Datos!G223&amp;""))&amp;";",G$1007))),OR(UPPER(TRIM(Datos!G223&amp;""))="SÍ",UPPER(TRIM(Datos!G223&amp;""))="SI",UPPER(TRIM(Datos!G223&amp;""))="NO"),IF(ISNUMBER(Datos!G223),AND(OR(G$1005="",Datos!G223&gt;=G$1005),OR(G$1006="",Datos!G223&lt;=G$1006)),FALSE),TRUE))))</f>
        <v>0.0</v>
      </c>
      <c r="H223">
        <f>IF(Datos!H223="",0,IF(AND(H$1008&lt;&gt;"",Datos!H223=H$1008),0,IF(H$1004=0,0,1-CHOOSE(H$1004,IF(ISNUMBER(Datos!H223),AND(OR(H$1005="",Datos!H223&gt;=H$1005),OR(H$1006="",Datos!H223&lt;=H$1006)),FALSE),IF(ISNUMBER(Datos!H223),AND(Datos!H223=INT(Datos!H223),AND(OR(H$1005="",Datos!H223&gt;=H$1005),OR(H$1006="",Datos!H223&lt;=H$1006))),FALSE),OR(ISNUMBER(FIND(";"&amp;UPPER(TRIM(Datos!H223&amp;""))&amp;"=",H$1007)),ISNUMBER(FIND(";"&amp;UPPER(TRIM(Datos!H223&amp;""))&amp;";",H$1007))),OR(UPPER(TRIM(Datos!H223&amp;""))="SÍ",UPPER(TRIM(Datos!H223&amp;""))="SI",UPPER(TRIM(Datos!H223&amp;""))="NO"),IF(ISNUMBER(Datos!H223),AND(OR(H$1005="",Datos!H223&gt;=H$1005),OR(H$1006="",Datos!H223&lt;=H$1006)),FALSE),TRUE))))</f>
        <v>0.0</v>
      </c>
      <c r="I223">
        <f>IF(Datos!I223="",0,IF(AND(I$1008&lt;&gt;"",Datos!I223=I$1008),0,IF(I$1004=0,0,1-CHOOSE(I$1004,IF(ISNUMBER(Datos!I223),AND(OR(I$1005="",Datos!I223&gt;=I$1005),OR(I$1006="",Datos!I223&lt;=I$1006)),FALSE),IF(ISNUMBER(Datos!I223),AND(Datos!I223=INT(Datos!I223),AND(OR(I$1005="",Datos!I223&gt;=I$1005),OR(I$1006="",Datos!I223&lt;=I$1006))),FALSE),OR(ISNUMBER(FIND(";"&amp;UPPER(TRIM(Datos!I223&amp;""))&amp;"=",I$1007)),ISNUMBER(FIND(";"&amp;UPPER(TRIM(Datos!I223&amp;""))&amp;";",I$1007))),OR(UPPER(TRIM(Datos!I223&amp;""))="SÍ",UPPER(TRIM(Datos!I223&amp;""))="SI",UPPER(TRIM(Datos!I223&amp;""))="NO"),IF(ISNUMBER(Datos!I223),AND(OR(I$1005="",Datos!I223&gt;=I$1005),OR(I$1006="",Datos!I223&lt;=I$1006)),FALSE),TRUE))))</f>
        <v>0.0</v>
      </c>
      <c r="J223">
        <f>IF(Datos!J223="",0,IF(AND(J$1008&lt;&gt;"",Datos!J223=J$1008),0,IF(J$1004=0,0,1-CHOOSE(J$1004,IF(ISNUMBER(Datos!J223),AND(OR(J$1005="",Datos!J223&gt;=J$1005),OR(J$1006="",Datos!J223&lt;=J$1006)),FALSE),IF(ISNUMBER(Datos!J223),AND(Datos!J223=INT(Datos!J223),AND(OR(J$1005="",Datos!J223&gt;=J$1005),OR(J$1006="",Datos!J223&lt;=J$1006))),FALSE),OR(ISNUMBER(FIND(";"&amp;UPPER(TRIM(Datos!J223&amp;""))&amp;"=",J$1007)),ISNUMBER(FIND(";"&amp;UPPER(TRIM(Datos!J223&amp;""))&amp;";",J$1007))),OR(UPPER(TRIM(Datos!J223&amp;""))="SÍ",UPPER(TRIM(Datos!J223&amp;""))="SI",UPPER(TRIM(Datos!J223&amp;""))="NO"),IF(ISNUMBER(Datos!J223),AND(OR(J$1005="",Datos!J223&gt;=J$1005),OR(J$1006="",Datos!J223&lt;=J$1006)),FALSE),TRUE))))</f>
        <v>0.0</v>
      </c>
      <c r="K223">
        <f>IF(Datos!K223="",0,IF(AND(K$1008&lt;&gt;"",Datos!K223=K$1008),0,IF(K$1004=0,0,1-CHOOSE(K$1004,IF(ISNUMBER(Datos!K223),AND(OR(K$1005="",Datos!K223&gt;=K$1005),OR(K$1006="",Datos!K223&lt;=K$1006)),FALSE),IF(ISNUMBER(Datos!K223),AND(Datos!K223=INT(Datos!K223),AND(OR(K$1005="",Datos!K223&gt;=K$1005),OR(K$1006="",Datos!K223&lt;=K$1006))),FALSE),OR(ISNUMBER(FIND(";"&amp;UPPER(TRIM(Datos!K223&amp;""))&amp;"=",K$1007)),ISNUMBER(FIND(";"&amp;UPPER(TRIM(Datos!K223&amp;""))&amp;";",K$1007))),OR(UPPER(TRIM(Datos!K223&amp;""))="SÍ",UPPER(TRIM(Datos!K223&amp;""))="SI",UPPER(TRIM(Datos!K223&amp;""))="NO"),IF(ISNUMBER(Datos!K223),AND(OR(K$1005="",Datos!K223&gt;=K$1005),OR(K$1006="",Datos!K223&lt;=K$1006)),FALSE),TRUE))))</f>
        <v>0.0</v>
      </c>
      <c r="L223">
        <f>IF(Datos!L223="",0,IF(AND(L$1008&lt;&gt;"",Datos!L223=L$1008),0,IF(L$1004=0,0,1-CHOOSE(L$1004,IF(ISNUMBER(Datos!L223),AND(OR(L$1005="",Datos!L223&gt;=L$1005),OR(L$1006="",Datos!L223&lt;=L$1006)),FALSE),IF(ISNUMBER(Datos!L223),AND(Datos!L223=INT(Datos!L223),AND(OR(L$1005="",Datos!L223&gt;=L$1005),OR(L$1006="",Datos!L223&lt;=L$1006))),FALSE),OR(ISNUMBER(FIND(";"&amp;UPPER(TRIM(Datos!L223&amp;""))&amp;"=",L$1007)),ISNUMBER(FIND(";"&amp;UPPER(TRIM(Datos!L223&amp;""))&amp;";",L$1007))),OR(UPPER(TRIM(Datos!L223&amp;""))="SÍ",UPPER(TRIM(Datos!L223&amp;""))="SI",UPPER(TRIM(Datos!L223&amp;""))="NO"),IF(ISNUMBER(Datos!L223),AND(OR(L$1005="",Datos!L223&gt;=L$1005),OR(L$1006="",Datos!L223&lt;=L$1006)),FALSE),TRUE))))</f>
        <v>0.0</v>
      </c>
      <c r="M223">
        <f>IF(Datos!M223="",0,IF(AND(M$1008&lt;&gt;"",Datos!M223=M$1008),0,IF(M$1004=0,0,1-CHOOSE(M$1004,IF(ISNUMBER(Datos!M223),AND(OR(M$1005="",Datos!M223&gt;=M$1005),OR(M$1006="",Datos!M223&lt;=M$1006)),FALSE),IF(ISNUMBER(Datos!M223),AND(Datos!M223=INT(Datos!M223),AND(OR(M$1005="",Datos!M223&gt;=M$1005),OR(M$1006="",Datos!M223&lt;=M$1006))),FALSE),OR(ISNUMBER(FIND(";"&amp;UPPER(TRIM(Datos!M223&amp;""))&amp;"=",M$1007)),ISNUMBER(FIND(";"&amp;UPPER(TRIM(Datos!M223&amp;""))&amp;";",M$1007))),OR(UPPER(TRIM(Datos!M223&amp;""))="SÍ",UPPER(TRIM(Datos!M223&amp;""))="SI",UPPER(TRIM(Datos!M223&amp;""))="NO"),IF(ISNUMBER(Datos!M223),AND(OR(M$1005="",Datos!M223&gt;=M$1005),OR(M$1006="",Datos!M223&lt;=M$1006)),FALSE),TRUE))))</f>
        <v>0.0</v>
      </c>
      <c r="N223">
        <f>IF(Datos!N223="",0,IF(AND(N$1008&lt;&gt;"",Datos!N223=N$1008),0,IF(N$1004=0,0,1-CHOOSE(N$1004,IF(ISNUMBER(Datos!N223),AND(OR(N$1005="",Datos!N223&gt;=N$1005),OR(N$1006="",Datos!N223&lt;=N$1006)),FALSE),IF(ISNUMBER(Datos!N223),AND(Datos!N223=INT(Datos!N223),AND(OR(N$1005="",Datos!N223&gt;=N$1005),OR(N$1006="",Datos!N223&lt;=N$1006))),FALSE),OR(ISNUMBER(FIND(";"&amp;UPPER(TRIM(Datos!N223&amp;""))&amp;"=",N$1007)),ISNUMBER(FIND(";"&amp;UPPER(TRIM(Datos!N223&amp;""))&amp;";",N$1007))),OR(UPPER(TRIM(Datos!N223&amp;""))="SÍ",UPPER(TRIM(Datos!N223&amp;""))="SI",UPPER(TRIM(Datos!N223&amp;""))="NO"),IF(ISNUMBER(Datos!N223),AND(OR(N$1005="",Datos!N223&gt;=N$1005),OR(N$1006="",Datos!N223&lt;=N$1006)),FALSE),TRUE))))</f>
        <v>0.0</v>
      </c>
      <c r="O223">
        <f>IF(Datos!O223="",0,IF(AND(O$1008&lt;&gt;"",Datos!O223=O$1008),0,IF(O$1004=0,0,1-CHOOSE(O$1004,IF(ISNUMBER(Datos!O223),AND(OR(O$1005="",Datos!O223&gt;=O$1005),OR(O$1006="",Datos!O223&lt;=O$1006)),FALSE),IF(ISNUMBER(Datos!O223),AND(Datos!O223=INT(Datos!O223),AND(OR(O$1005="",Datos!O223&gt;=O$1005),OR(O$1006="",Datos!O223&lt;=O$1006))),FALSE),OR(ISNUMBER(FIND(";"&amp;UPPER(TRIM(Datos!O223&amp;""))&amp;"=",O$1007)),ISNUMBER(FIND(";"&amp;UPPER(TRIM(Datos!O223&amp;""))&amp;";",O$1007))),OR(UPPER(TRIM(Datos!O223&amp;""))="SÍ",UPPER(TRIM(Datos!O223&amp;""))="SI",UPPER(TRIM(Datos!O223&amp;""))="NO"),IF(ISNUMBER(Datos!O223),AND(OR(O$1005="",Datos!O223&gt;=O$1005),OR(O$1006="",Datos!O223&lt;=O$1006)),FALSE),TRUE))))</f>
        <v>0.0</v>
      </c>
      <c r="P223">
        <f>IF(Datos!P223="",0,IF(AND(P$1008&lt;&gt;"",Datos!P223=P$1008),0,IF(P$1004=0,0,1-CHOOSE(P$1004,IF(ISNUMBER(Datos!P223),AND(OR(P$1005="",Datos!P223&gt;=P$1005),OR(P$1006="",Datos!P223&lt;=P$1006)),FALSE),IF(ISNUMBER(Datos!P223),AND(Datos!P223=INT(Datos!P223),AND(OR(P$1005="",Datos!P223&gt;=P$1005),OR(P$1006="",Datos!P223&lt;=P$1006))),FALSE),OR(ISNUMBER(FIND(";"&amp;UPPER(TRIM(Datos!P223&amp;""))&amp;"=",P$1007)),ISNUMBER(FIND(";"&amp;UPPER(TRIM(Datos!P223&amp;""))&amp;";",P$1007))),OR(UPPER(TRIM(Datos!P223&amp;""))="SÍ",UPPER(TRIM(Datos!P223&amp;""))="SI",UPPER(TRIM(Datos!P223&amp;""))="NO"),IF(ISNUMBER(Datos!P223),AND(OR(P$1005="",Datos!P223&gt;=P$1005),OR(P$1006="",Datos!P223&lt;=P$1006)),FALSE),TRUE))))</f>
        <v>0.0</v>
      </c>
      <c r="Q223">
        <f>IF(Datos!Q223="",0,IF(AND(Q$1008&lt;&gt;"",Datos!Q223=Q$1008),0,IF(Q$1004=0,0,1-CHOOSE(Q$1004,IF(ISNUMBER(Datos!Q223),AND(OR(Q$1005="",Datos!Q223&gt;=Q$1005),OR(Q$1006="",Datos!Q223&lt;=Q$1006)),FALSE),IF(ISNUMBER(Datos!Q223),AND(Datos!Q223=INT(Datos!Q223),AND(OR(Q$1005="",Datos!Q223&gt;=Q$1005),OR(Q$1006="",Datos!Q223&lt;=Q$1006))),FALSE),OR(ISNUMBER(FIND(";"&amp;UPPER(TRIM(Datos!Q223&amp;""))&amp;"=",Q$1007)),ISNUMBER(FIND(";"&amp;UPPER(TRIM(Datos!Q223&amp;""))&amp;";",Q$1007))),OR(UPPER(TRIM(Datos!Q223&amp;""))="SÍ",UPPER(TRIM(Datos!Q223&amp;""))="SI",UPPER(TRIM(Datos!Q223&amp;""))="NO"),IF(ISNUMBER(Datos!Q223),AND(OR(Q$1005="",Datos!Q223&gt;=Q$1005),OR(Q$1006="",Datos!Q223&lt;=Q$1006)),FALSE),TRUE))))</f>
        <v>0.0</v>
      </c>
      <c r="R223">
        <f>IF(Datos!R223="",0,IF(AND(R$1008&lt;&gt;"",Datos!R223=R$1008),0,IF(R$1004=0,0,1-CHOOSE(R$1004,IF(ISNUMBER(Datos!R223),AND(OR(R$1005="",Datos!R223&gt;=R$1005),OR(R$1006="",Datos!R223&lt;=R$1006)),FALSE),IF(ISNUMBER(Datos!R223),AND(Datos!R223=INT(Datos!R223),AND(OR(R$1005="",Datos!R223&gt;=R$1005),OR(R$1006="",Datos!R223&lt;=R$1006))),FALSE),OR(ISNUMBER(FIND(";"&amp;UPPER(TRIM(Datos!R223&amp;""))&amp;"=",R$1007)),ISNUMBER(FIND(";"&amp;UPPER(TRIM(Datos!R223&amp;""))&amp;";",R$1007))),OR(UPPER(TRIM(Datos!R223&amp;""))="SÍ",UPPER(TRIM(Datos!R223&amp;""))="SI",UPPER(TRIM(Datos!R223&amp;""))="NO"),IF(ISNUMBER(Datos!R223),AND(OR(R$1005="",Datos!R223&gt;=R$1005),OR(R$1006="",Datos!R223&lt;=R$1006)),FALSE),TRUE))))</f>
        <v>0.0</v>
      </c>
      <c r="S223">
        <f>IF(Datos!S223="",0,IF(AND(S$1008&lt;&gt;"",Datos!S223=S$1008),0,IF(S$1004=0,0,1-CHOOSE(S$1004,IF(ISNUMBER(Datos!S223),AND(OR(S$1005="",Datos!S223&gt;=S$1005),OR(S$1006="",Datos!S223&lt;=S$1006)),FALSE),IF(ISNUMBER(Datos!S223),AND(Datos!S223=INT(Datos!S223),AND(OR(S$1005="",Datos!S223&gt;=S$1005),OR(S$1006="",Datos!S223&lt;=S$1006))),FALSE),OR(ISNUMBER(FIND(";"&amp;UPPER(TRIM(Datos!S223&amp;""))&amp;"=",S$1007)),ISNUMBER(FIND(";"&amp;UPPER(TRIM(Datos!S223&amp;""))&amp;";",S$1007))),OR(UPPER(TRIM(Datos!S223&amp;""))="SÍ",UPPER(TRIM(Datos!S223&amp;""))="SI",UPPER(TRIM(Datos!S223&amp;""))="NO"),IF(ISNUMBER(Datos!S223),AND(OR(S$1005="",Datos!S223&gt;=S$1005),OR(S$1006="",Datos!S223&lt;=S$1006)),FALSE),TRUE))))</f>
        <v>0.0</v>
      </c>
      <c r="T223">
        <f>IF(Datos!T223="",0,IF(AND(T$1008&lt;&gt;"",Datos!T223=T$1008),0,IF(T$1004=0,0,1-CHOOSE(T$1004,IF(ISNUMBER(Datos!T223),AND(OR(T$1005="",Datos!T223&gt;=T$1005),OR(T$1006="",Datos!T223&lt;=T$1006)),FALSE),IF(ISNUMBER(Datos!T223),AND(Datos!T223=INT(Datos!T223),AND(OR(T$1005="",Datos!T223&gt;=T$1005),OR(T$1006="",Datos!T223&lt;=T$1006))),FALSE),OR(ISNUMBER(FIND(";"&amp;UPPER(TRIM(Datos!T223&amp;""))&amp;"=",T$1007)),ISNUMBER(FIND(";"&amp;UPPER(TRIM(Datos!T223&amp;""))&amp;";",T$1007))),OR(UPPER(TRIM(Datos!T223&amp;""))="SÍ",UPPER(TRIM(Datos!T223&amp;""))="SI",UPPER(TRIM(Datos!T223&amp;""))="NO"),IF(ISNUMBER(Datos!T223),AND(OR(T$1005="",Datos!T223&gt;=T$1005),OR(T$1006="",Datos!T223&lt;=T$1006)),FALSE),TRUE))))</f>
        <v>0.0</v>
      </c>
      <c r="U223">
        <f>IF(Datos!U223="",0,IF(AND(U$1008&lt;&gt;"",Datos!U223=U$1008),0,IF(U$1004=0,0,1-CHOOSE(U$1004,IF(ISNUMBER(Datos!U223),AND(OR(U$1005="",Datos!U223&gt;=U$1005),OR(U$1006="",Datos!U223&lt;=U$1006)),FALSE),IF(ISNUMBER(Datos!U223),AND(Datos!U223=INT(Datos!U223),AND(OR(U$1005="",Datos!U223&gt;=U$1005),OR(U$1006="",Datos!U223&lt;=U$1006))),FALSE),OR(ISNUMBER(FIND(";"&amp;UPPER(TRIM(Datos!U223&amp;""))&amp;"=",U$1007)),ISNUMBER(FIND(";"&amp;UPPER(TRIM(Datos!U223&amp;""))&amp;";",U$1007))),OR(UPPER(TRIM(Datos!U223&amp;""))="SÍ",UPPER(TRIM(Datos!U223&amp;""))="SI",UPPER(TRIM(Datos!U223&amp;""))="NO"),IF(ISNUMBER(Datos!U223),AND(OR(U$1005="",Datos!U223&gt;=U$1005),OR(U$1006="",Datos!U223&lt;=U$1006)),FALSE),TRUE))))</f>
        <v>0.0</v>
      </c>
      <c r="V223">
        <f>IF(Datos!V223="",0,IF(AND(V$1008&lt;&gt;"",Datos!V223=V$1008),0,IF(V$1004=0,0,1-CHOOSE(V$1004,IF(ISNUMBER(Datos!V223),AND(OR(V$1005="",Datos!V223&gt;=V$1005),OR(V$1006="",Datos!V223&lt;=V$1006)),FALSE),IF(ISNUMBER(Datos!V223),AND(Datos!V223=INT(Datos!V223),AND(OR(V$1005="",Datos!V223&gt;=V$1005),OR(V$1006="",Datos!V223&lt;=V$1006))),FALSE),OR(ISNUMBER(FIND(";"&amp;UPPER(TRIM(Datos!V223&amp;""))&amp;"=",V$1007)),ISNUMBER(FIND(";"&amp;UPPER(TRIM(Datos!V223&amp;""))&amp;";",V$1007))),OR(UPPER(TRIM(Datos!V223&amp;""))="SÍ",UPPER(TRIM(Datos!V223&amp;""))="SI",UPPER(TRIM(Datos!V223&amp;""))="NO"),IF(ISNUMBER(Datos!V223),AND(OR(V$1005="",Datos!V223&gt;=V$1005),OR(V$1006="",Datos!V223&lt;=V$1006)),FALSE),TRUE))))</f>
        <v>0.0</v>
      </c>
      <c r="W223">
        <f>IF(Datos!W223="",0,IF(AND(W$1008&lt;&gt;"",Datos!W223=W$1008),0,IF(W$1004=0,0,1-CHOOSE(W$1004,IF(ISNUMBER(Datos!W223),AND(OR(W$1005="",Datos!W223&gt;=W$1005),OR(W$1006="",Datos!W223&lt;=W$1006)),FALSE),IF(ISNUMBER(Datos!W223),AND(Datos!W223=INT(Datos!W223),AND(OR(W$1005="",Datos!W223&gt;=W$1005),OR(W$1006="",Datos!W223&lt;=W$1006))),FALSE),OR(ISNUMBER(FIND(";"&amp;UPPER(TRIM(Datos!W223&amp;""))&amp;"=",W$1007)),ISNUMBER(FIND(";"&amp;UPPER(TRIM(Datos!W223&amp;""))&amp;";",W$1007))),OR(UPPER(TRIM(Datos!W223&amp;""))="SÍ",UPPER(TRIM(Datos!W223&amp;""))="SI",UPPER(TRIM(Datos!W223&amp;""))="NO"),IF(ISNUMBER(Datos!W223),AND(OR(W$1005="",Datos!W223&gt;=W$1005),OR(W$1006="",Datos!W223&lt;=W$1006)),FALSE),TRUE))))</f>
        <v>0.0</v>
      </c>
      <c r="X223">
        <f>IF(Datos!X223="",0,IF(AND(X$1008&lt;&gt;"",Datos!X223=X$1008),0,IF(X$1004=0,0,1-CHOOSE(X$1004,IF(ISNUMBER(Datos!X223),AND(OR(X$1005="",Datos!X223&gt;=X$1005),OR(X$1006="",Datos!X223&lt;=X$1006)),FALSE),IF(ISNUMBER(Datos!X223),AND(Datos!X223=INT(Datos!X223),AND(OR(X$1005="",Datos!X223&gt;=X$1005),OR(X$1006="",Datos!X223&lt;=X$1006))),FALSE),OR(ISNUMBER(FIND(";"&amp;UPPER(TRIM(Datos!X223&amp;""))&amp;"=",X$1007)),ISNUMBER(FIND(";"&amp;UPPER(TRIM(Datos!X223&amp;""))&amp;";",X$1007))),OR(UPPER(TRIM(Datos!X223&amp;""))="SÍ",UPPER(TRIM(Datos!X223&amp;""))="SI",UPPER(TRIM(Datos!X223&amp;""))="NO"),IF(ISNUMBER(Datos!X223),AND(OR(X$1005="",Datos!X223&gt;=X$1005),OR(X$1006="",Datos!X223&lt;=X$1006)),FALSE),TRUE))))</f>
        <v>0.0</v>
      </c>
      <c r="Y223">
        <f>IF(Datos!Y223="",0,IF(AND(Y$1008&lt;&gt;"",Datos!Y223=Y$1008),0,IF(Y$1004=0,0,1-CHOOSE(Y$1004,IF(ISNUMBER(Datos!Y223),AND(OR(Y$1005="",Datos!Y223&gt;=Y$1005),OR(Y$1006="",Datos!Y223&lt;=Y$1006)),FALSE),IF(ISNUMBER(Datos!Y223),AND(Datos!Y223=INT(Datos!Y223),AND(OR(Y$1005="",Datos!Y223&gt;=Y$1005),OR(Y$1006="",Datos!Y223&lt;=Y$1006))),FALSE),OR(ISNUMBER(FIND(";"&amp;UPPER(TRIM(Datos!Y223&amp;""))&amp;"=",Y$1007)),ISNUMBER(FIND(";"&amp;UPPER(TRIM(Datos!Y223&amp;""))&amp;";",Y$1007))),OR(UPPER(TRIM(Datos!Y223&amp;""))="SÍ",UPPER(TRIM(Datos!Y223&amp;""))="SI",UPPER(TRIM(Datos!Y223&amp;""))="NO"),IF(ISNUMBER(Datos!Y223),AND(OR(Y$1005="",Datos!Y223&gt;=Y$1005),OR(Y$1006="",Datos!Y223&lt;=Y$1006)),FALSE),TRUE))))</f>
        <v>0.0</v>
      </c>
      <c r="Z223">
        <f>IF(Datos!Z223="",0,IF(AND(Z$1008&lt;&gt;"",Datos!Z223=Z$1008),0,IF(Z$1004=0,0,1-CHOOSE(Z$1004,IF(ISNUMBER(Datos!Z223),AND(OR(Z$1005="",Datos!Z223&gt;=Z$1005),OR(Z$1006="",Datos!Z223&lt;=Z$1006)),FALSE),IF(ISNUMBER(Datos!Z223),AND(Datos!Z223=INT(Datos!Z223),AND(OR(Z$1005="",Datos!Z223&gt;=Z$1005),OR(Z$1006="",Datos!Z223&lt;=Z$1006))),FALSE),OR(ISNUMBER(FIND(";"&amp;UPPER(TRIM(Datos!Z223&amp;""))&amp;"=",Z$1007)),ISNUMBER(FIND(";"&amp;UPPER(TRIM(Datos!Z223&amp;""))&amp;";",Z$1007))),OR(UPPER(TRIM(Datos!Z223&amp;""))="SÍ",UPPER(TRIM(Datos!Z223&amp;""))="SI",UPPER(TRIM(Datos!Z223&amp;""))="NO"),IF(ISNUMBER(Datos!Z223),AND(OR(Z$1005="",Datos!Z223&gt;=Z$1005),OR(Z$1006="",Datos!Z223&lt;=Z$1006)),FALSE),TRUE))))</f>
        <v>0.0</v>
      </c>
      <c r="AA223">
        <f>IF(Datos!AA223="",0,IF(AND(AA$1008&lt;&gt;"",Datos!AA223=AA$1008),0,IF(AA$1004=0,0,1-CHOOSE(AA$1004,IF(ISNUMBER(Datos!AA223),AND(OR(AA$1005="",Datos!AA223&gt;=AA$1005),OR(AA$1006="",Datos!AA223&lt;=AA$1006)),FALSE),IF(ISNUMBER(Datos!AA223),AND(Datos!AA223=INT(Datos!AA223),AND(OR(AA$1005="",Datos!AA223&gt;=AA$1005),OR(AA$1006="",Datos!AA223&lt;=AA$1006))),FALSE),OR(ISNUMBER(FIND(";"&amp;UPPER(TRIM(Datos!AA223&amp;""))&amp;"=",AA$1007)),ISNUMBER(FIND(";"&amp;UPPER(TRIM(Datos!AA223&amp;""))&amp;";",AA$1007))),OR(UPPER(TRIM(Datos!AA223&amp;""))="SÍ",UPPER(TRIM(Datos!AA223&amp;""))="SI",UPPER(TRIM(Datos!AA223&amp;""))="NO"),IF(ISNUMBER(Datos!AA223),AND(OR(AA$1005="",Datos!AA223&gt;=AA$1005),OR(AA$1006="",Datos!AA223&lt;=AA$1006)),FALSE),TRUE))))</f>
        <v>0.0</v>
      </c>
      <c r="AB223">
        <f>IF(Datos!AB223="",0,IF(AND(AB$1008&lt;&gt;"",Datos!AB223=AB$1008),0,IF(AB$1004=0,0,1-CHOOSE(AB$1004,IF(ISNUMBER(Datos!AB223),AND(OR(AB$1005="",Datos!AB223&gt;=AB$1005),OR(AB$1006="",Datos!AB223&lt;=AB$1006)),FALSE),IF(ISNUMBER(Datos!AB223),AND(Datos!AB223=INT(Datos!AB223),AND(OR(AB$1005="",Datos!AB223&gt;=AB$1005),OR(AB$1006="",Datos!AB223&lt;=AB$1006))),FALSE),OR(ISNUMBER(FIND(";"&amp;UPPER(TRIM(Datos!AB223&amp;""))&amp;"=",AB$1007)),ISNUMBER(FIND(";"&amp;UPPER(TRIM(Datos!AB223&amp;""))&amp;";",AB$1007))),OR(UPPER(TRIM(Datos!AB223&amp;""))="SÍ",UPPER(TRIM(Datos!AB223&amp;""))="SI",UPPER(TRIM(Datos!AB223&amp;""))="NO"),IF(ISNUMBER(Datos!AB223),AND(OR(AB$1005="",Datos!AB223&gt;=AB$1005),OR(AB$1006="",Datos!AB223&lt;=AB$1006)),FALSE),TRUE))))</f>
        <v>0.0</v>
      </c>
      <c r="AC223">
        <f>IF(Datos!AC223="",0,IF(AND(AC$1008&lt;&gt;"",Datos!AC223=AC$1008),0,IF(AC$1004=0,0,1-CHOOSE(AC$1004,IF(ISNUMBER(Datos!AC223),AND(OR(AC$1005="",Datos!AC223&gt;=AC$1005),OR(AC$1006="",Datos!AC223&lt;=AC$1006)),FALSE),IF(ISNUMBER(Datos!AC223),AND(Datos!AC223=INT(Datos!AC223),AND(OR(AC$1005="",Datos!AC223&gt;=AC$1005),OR(AC$1006="",Datos!AC223&lt;=AC$1006))),FALSE),OR(ISNUMBER(FIND(";"&amp;UPPER(TRIM(Datos!AC223&amp;""))&amp;"=",AC$1007)),ISNUMBER(FIND(";"&amp;UPPER(TRIM(Datos!AC223&amp;""))&amp;";",AC$1007))),OR(UPPER(TRIM(Datos!AC223&amp;""))="SÍ",UPPER(TRIM(Datos!AC223&amp;""))="SI",UPPER(TRIM(Datos!AC223&amp;""))="NO"),IF(ISNUMBER(Datos!AC223),AND(OR(AC$1005="",Datos!AC223&gt;=AC$1005),OR(AC$1006="",Datos!AC223&lt;=AC$1006)),FALSE),TRUE))))</f>
        <v>0.0</v>
      </c>
      <c r="AD223">
        <f>IF(Datos!AD223="",0,IF(AND(AD$1008&lt;&gt;"",Datos!AD223=AD$1008),0,IF(AD$1004=0,0,1-CHOOSE(AD$1004,IF(ISNUMBER(Datos!AD223),AND(OR(AD$1005="",Datos!AD223&gt;=AD$1005),OR(AD$1006="",Datos!AD223&lt;=AD$1006)),FALSE),IF(ISNUMBER(Datos!AD223),AND(Datos!AD223=INT(Datos!AD223),AND(OR(AD$1005="",Datos!AD223&gt;=AD$1005),OR(AD$1006="",Datos!AD223&lt;=AD$1006))),FALSE),OR(ISNUMBER(FIND(";"&amp;UPPER(TRIM(Datos!AD223&amp;""))&amp;"=",AD$1007)),ISNUMBER(FIND(";"&amp;UPPER(TRIM(Datos!AD223&amp;""))&amp;";",AD$1007))),OR(UPPER(TRIM(Datos!AD223&amp;""))="SÍ",UPPER(TRIM(Datos!AD223&amp;""))="SI",UPPER(TRIM(Datos!AD223&amp;""))="NO"),IF(ISNUMBER(Datos!AD223),AND(OR(AD$1005="",Datos!AD223&gt;=AD$1005),OR(AD$1006="",Datos!AD223&lt;=AD$1006)),FALSE),TRUE))))</f>
        <v>0.0</v>
      </c>
      <c r="AE223">
        <f>IF(Datos!AE223="",0,IF(AND(AE$1008&lt;&gt;"",Datos!AE223=AE$1008),0,IF(AE$1004=0,0,1-CHOOSE(AE$1004,IF(ISNUMBER(Datos!AE223),AND(OR(AE$1005="",Datos!AE223&gt;=AE$1005),OR(AE$1006="",Datos!AE223&lt;=AE$1006)),FALSE),IF(ISNUMBER(Datos!AE223),AND(Datos!AE223=INT(Datos!AE223),AND(OR(AE$1005="",Datos!AE223&gt;=AE$1005),OR(AE$1006="",Datos!AE223&lt;=AE$1006))),FALSE),OR(ISNUMBER(FIND(";"&amp;UPPER(TRIM(Datos!AE223&amp;""))&amp;"=",AE$1007)),ISNUMBER(FIND(";"&amp;UPPER(TRIM(Datos!AE223&amp;""))&amp;";",AE$1007))),OR(UPPER(TRIM(Datos!AE223&amp;""))="SÍ",UPPER(TRIM(Datos!AE223&amp;""))="SI",UPPER(TRIM(Datos!AE223&amp;""))="NO"),IF(ISNUMBER(Datos!AE223),AND(OR(AE$1005="",Datos!AE223&gt;=AE$1005),OR(AE$1006="",Datos!AE223&lt;=AE$1006)),FALSE),TRUE))))</f>
        <v>0.0</v>
      </c>
    </row>
    <row r="224" spans="2:31">
      <c r="B224">
        <f>IF(Datos!B224="",0,IF(AND(B$1008&lt;&gt;"",Datos!B224=B$1008),0,IF(B$1004=0,0,1-CHOOSE(B$1004,IF(ISNUMBER(Datos!B224),AND(OR(B$1005="",Datos!B224&gt;=B$1005),OR(B$1006="",Datos!B224&lt;=B$1006)),FALSE),IF(ISNUMBER(Datos!B224),AND(Datos!B224=INT(Datos!B224),AND(OR(B$1005="",Datos!B224&gt;=B$1005),OR(B$1006="",Datos!B224&lt;=B$1006))),FALSE),OR(ISNUMBER(FIND(";"&amp;UPPER(TRIM(Datos!B224&amp;""))&amp;"=",B$1007)),ISNUMBER(FIND(";"&amp;UPPER(TRIM(Datos!B224&amp;""))&amp;";",B$1007))),OR(UPPER(TRIM(Datos!B224&amp;""))="SÍ",UPPER(TRIM(Datos!B224&amp;""))="SI",UPPER(TRIM(Datos!B224&amp;""))="NO"),IF(ISNUMBER(Datos!B224),AND(OR(B$1005="",Datos!B224&gt;=B$1005),OR(B$1006="",Datos!B224&lt;=B$1006)),FALSE),TRUE))))</f>
        <v>0.0</v>
      </c>
      <c r="C224">
        <f>IF(Datos!C224="",0,IF(AND(C$1008&lt;&gt;"",Datos!C224=C$1008),0,IF(C$1004=0,0,1-CHOOSE(C$1004,IF(ISNUMBER(Datos!C224),AND(OR(C$1005="",Datos!C224&gt;=C$1005),OR(C$1006="",Datos!C224&lt;=C$1006)),FALSE),IF(ISNUMBER(Datos!C224),AND(Datos!C224=INT(Datos!C224),AND(OR(C$1005="",Datos!C224&gt;=C$1005),OR(C$1006="",Datos!C224&lt;=C$1006))),FALSE),OR(ISNUMBER(FIND(";"&amp;UPPER(TRIM(Datos!C224&amp;""))&amp;"=",C$1007)),ISNUMBER(FIND(";"&amp;UPPER(TRIM(Datos!C224&amp;""))&amp;";",C$1007))),OR(UPPER(TRIM(Datos!C224&amp;""))="SÍ",UPPER(TRIM(Datos!C224&amp;""))="SI",UPPER(TRIM(Datos!C224&amp;""))="NO"),IF(ISNUMBER(Datos!C224),AND(OR(C$1005="",Datos!C224&gt;=C$1005),OR(C$1006="",Datos!C224&lt;=C$1006)),FALSE),TRUE))))</f>
        <v>0.0</v>
      </c>
      <c r="D224">
        <f>IF(Datos!D224="",0,IF(AND(D$1008&lt;&gt;"",Datos!D224=D$1008),0,IF(D$1004=0,0,1-CHOOSE(D$1004,IF(ISNUMBER(Datos!D224),AND(OR(D$1005="",Datos!D224&gt;=D$1005),OR(D$1006="",Datos!D224&lt;=D$1006)),FALSE),IF(ISNUMBER(Datos!D224),AND(Datos!D224=INT(Datos!D224),AND(OR(D$1005="",Datos!D224&gt;=D$1005),OR(D$1006="",Datos!D224&lt;=D$1006))),FALSE),OR(ISNUMBER(FIND(";"&amp;UPPER(TRIM(Datos!D224&amp;""))&amp;"=",D$1007)),ISNUMBER(FIND(";"&amp;UPPER(TRIM(Datos!D224&amp;""))&amp;";",D$1007))),OR(UPPER(TRIM(Datos!D224&amp;""))="SÍ",UPPER(TRIM(Datos!D224&amp;""))="SI",UPPER(TRIM(Datos!D224&amp;""))="NO"),IF(ISNUMBER(Datos!D224),AND(OR(D$1005="",Datos!D224&gt;=D$1005),OR(D$1006="",Datos!D224&lt;=D$1006)),FALSE),TRUE))))</f>
        <v>0.0</v>
      </c>
      <c r="E224">
        <f>IF(Datos!E224="",0,IF(AND(E$1008&lt;&gt;"",Datos!E224=E$1008),0,IF(E$1004=0,0,1-CHOOSE(E$1004,IF(ISNUMBER(Datos!E224),AND(OR(E$1005="",Datos!E224&gt;=E$1005),OR(E$1006="",Datos!E224&lt;=E$1006)),FALSE),IF(ISNUMBER(Datos!E224),AND(Datos!E224=INT(Datos!E224),AND(OR(E$1005="",Datos!E224&gt;=E$1005),OR(E$1006="",Datos!E224&lt;=E$1006))),FALSE),OR(ISNUMBER(FIND(";"&amp;UPPER(TRIM(Datos!E224&amp;""))&amp;"=",E$1007)),ISNUMBER(FIND(";"&amp;UPPER(TRIM(Datos!E224&amp;""))&amp;";",E$1007))),OR(UPPER(TRIM(Datos!E224&amp;""))="SÍ",UPPER(TRIM(Datos!E224&amp;""))="SI",UPPER(TRIM(Datos!E224&amp;""))="NO"),IF(ISNUMBER(Datos!E224),AND(OR(E$1005="",Datos!E224&gt;=E$1005),OR(E$1006="",Datos!E224&lt;=E$1006)),FALSE),TRUE))))</f>
        <v>0.0</v>
      </c>
      <c r="F224">
        <f>IF(Datos!F224="",0,IF(AND(F$1008&lt;&gt;"",Datos!F224=F$1008),0,IF(F$1004=0,0,1-CHOOSE(F$1004,IF(ISNUMBER(Datos!F224),AND(OR(F$1005="",Datos!F224&gt;=F$1005),OR(F$1006="",Datos!F224&lt;=F$1006)),FALSE),IF(ISNUMBER(Datos!F224),AND(Datos!F224=INT(Datos!F224),AND(OR(F$1005="",Datos!F224&gt;=F$1005),OR(F$1006="",Datos!F224&lt;=F$1006))),FALSE),OR(ISNUMBER(FIND(";"&amp;UPPER(TRIM(Datos!F224&amp;""))&amp;"=",F$1007)),ISNUMBER(FIND(";"&amp;UPPER(TRIM(Datos!F224&amp;""))&amp;";",F$1007))),OR(UPPER(TRIM(Datos!F224&amp;""))="SÍ",UPPER(TRIM(Datos!F224&amp;""))="SI",UPPER(TRIM(Datos!F224&amp;""))="NO"),IF(ISNUMBER(Datos!F224),AND(OR(F$1005="",Datos!F224&gt;=F$1005),OR(F$1006="",Datos!F224&lt;=F$1006)),FALSE),TRUE))))</f>
        <v>0.0</v>
      </c>
      <c r="G224">
        <f>IF(Datos!G224="",0,IF(AND(G$1008&lt;&gt;"",Datos!G224=G$1008),0,IF(G$1004=0,0,1-CHOOSE(G$1004,IF(ISNUMBER(Datos!G224),AND(OR(G$1005="",Datos!G224&gt;=G$1005),OR(G$1006="",Datos!G224&lt;=G$1006)),FALSE),IF(ISNUMBER(Datos!G224),AND(Datos!G224=INT(Datos!G224),AND(OR(G$1005="",Datos!G224&gt;=G$1005),OR(G$1006="",Datos!G224&lt;=G$1006))),FALSE),OR(ISNUMBER(FIND(";"&amp;UPPER(TRIM(Datos!G224&amp;""))&amp;"=",G$1007)),ISNUMBER(FIND(";"&amp;UPPER(TRIM(Datos!G224&amp;""))&amp;";",G$1007))),OR(UPPER(TRIM(Datos!G224&amp;""))="SÍ",UPPER(TRIM(Datos!G224&amp;""))="SI",UPPER(TRIM(Datos!G224&amp;""))="NO"),IF(ISNUMBER(Datos!G224),AND(OR(G$1005="",Datos!G224&gt;=G$1005),OR(G$1006="",Datos!G224&lt;=G$1006)),FALSE),TRUE))))</f>
        <v>0.0</v>
      </c>
      <c r="H224">
        <f>IF(Datos!H224="",0,IF(AND(H$1008&lt;&gt;"",Datos!H224=H$1008),0,IF(H$1004=0,0,1-CHOOSE(H$1004,IF(ISNUMBER(Datos!H224),AND(OR(H$1005="",Datos!H224&gt;=H$1005),OR(H$1006="",Datos!H224&lt;=H$1006)),FALSE),IF(ISNUMBER(Datos!H224),AND(Datos!H224=INT(Datos!H224),AND(OR(H$1005="",Datos!H224&gt;=H$1005),OR(H$1006="",Datos!H224&lt;=H$1006))),FALSE),OR(ISNUMBER(FIND(";"&amp;UPPER(TRIM(Datos!H224&amp;""))&amp;"=",H$1007)),ISNUMBER(FIND(";"&amp;UPPER(TRIM(Datos!H224&amp;""))&amp;";",H$1007))),OR(UPPER(TRIM(Datos!H224&amp;""))="SÍ",UPPER(TRIM(Datos!H224&amp;""))="SI",UPPER(TRIM(Datos!H224&amp;""))="NO"),IF(ISNUMBER(Datos!H224),AND(OR(H$1005="",Datos!H224&gt;=H$1005),OR(H$1006="",Datos!H224&lt;=H$1006)),FALSE),TRUE))))</f>
        <v>0.0</v>
      </c>
      <c r="I224">
        <f>IF(Datos!I224="",0,IF(AND(I$1008&lt;&gt;"",Datos!I224=I$1008),0,IF(I$1004=0,0,1-CHOOSE(I$1004,IF(ISNUMBER(Datos!I224),AND(OR(I$1005="",Datos!I224&gt;=I$1005),OR(I$1006="",Datos!I224&lt;=I$1006)),FALSE),IF(ISNUMBER(Datos!I224),AND(Datos!I224=INT(Datos!I224),AND(OR(I$1005="",Datos!I224&gt;=I$1005),OR(I$1006="",Datos!I224&lt;=I$1006))),FALSE),OR(ISNUMBER(FIND(";"&amp;UPPER(TRIM(Datos!I224&amp;""))&amp;"=",I$1007)),ISNUMBER(FIND(";"&amp;UPPER(TRIM(Datos!I224&amp;""))&amp;";",I$1007))),OR(UPPER(TRIM(Datos!I224&amp;""))="SÍ",UPPER(TRIM(Datos!I224&amp;""))="SI",UPPER(TRIM(Datos!I224&amp;""))="NO"),IF(ISNUMBER(Datos!I224),AND(OR(I$1005="",Datos!I224&gt;=I$1005),OR(I$1006="",Datos!I224&lt;=I$1006)),FALSE),TRUE))))</f>
        <v>0.0</v>
      </c>
      <c r="J224">
        <f>IF(Datos!J224="",0,IF(AND(J$1008&lt;&gt;"",Datos!J224=J$1008),0,IF(J$1004=0,0,1-CHOOSE(J$1004,IF(ISNUMBER(Datos!J224),AND(OR(J$1005="",Datos!J224&gt;=J$1005),OR(J$1006="",Datos!J224&lt;=J$1006)),FALSE),IF(ISNUMBER(Datos!J224),AND(Datos!J224=INT(Datos!J224),AND(OR(J$1005="",Datos!J224&gt;=J$1005),OR(J$1006="",Datos!J224&lt;=J$1006))),FALSE),OR(ISNUMBER(FIND(";"&amp;UPPER(TRIM(Datos!J224&amp;""))&amp;"=",J$1007)),ISNUMBER(FIND(";"&amp;UPPER(TRIM(Datos!J224&amp;""))&amp;";",J$1007))),OR(UPPER(TRIM(Datos!J224&amp;""))="SÍ",UPPER(TRIM(Datos!J224&amp;""))="SI",UPPER(TRIM(Datos!J224&amp;""))="NO"),IF(ISNUMBER(Datos!J224),AND(OR(J$1005="",Datos!J224&gt;=J$1005),OR(J$1006="",Datos!J224&lt;=J$1006)),FALSE),TRUE))))</f>
        <v>0.0</v>
      </c>
      <c r="K224">
        <f>IF(Datos!K224="",0,IF(AND(K$1008&lt;&gt;"",Datos!K224=K$1008),0,IF(K$1004=0,0,1-CHOOSE(K$1004,IF(ISNUMBER(Datos!K224),AND(OR(K$1005="",Datos!K224&gt;=K$1005),OR(K$1006="",Datos!K224&lt;=K$1006)),FALSE),IF(ISNUMBER(Datos!K224),AND(Datos!K224=INT(Datos!K224),AND(OR(K$1005="",Datos!K224&gt;=K$1005),OR(K$1006="",Datos!K224&lt;=K$1006))),FALSE),OR(ISNUMBER(FIND(";"&amp;UPPER(TRIM(Datos!K224&amp;""))&amp;"=",K$1007)),ISNUMBER(FIND(";"&amp;UPPER(TRIM(Datos!K224&amp;""))&amp;";",K$1007))),OR(UPPER(TRIM(Datos!K224&amp;""))="SÍ",UPPER(TRIM(Datos!K224&amp;""))="SI",UPPER(TRIM(Datos!K224&amp;""))="NO"),IF(ISNUMBER(Datos!K224),AND(OR(K$1005="",Datos!K224&gt;=K$1005),OR(K$1006="",Datos!K224&lt;=K$1006)),FALSE),TRUE))))</f>
        <v>0.0</v>
      </c>
      <c r="L224">
        <f>IF(Datos!L224="",0,IF(AND(L$1008&lt;&gt;"",Datos!L224=L$1008),0,IF(L$1004=0,0,1-CHOOSE(L$1004,IF(ISNUMBER(Datos!L224),AND(OR(L$1005="",Datos!L224&gt;=L$1005),OR(L$1006="",Datos!L224&lt;=L$1006)),FALSE),IF(ISNUMBER(Datos!L224),AND(Datos!L224=INT(Datos!L224),AND(OR(L$1005="",Datos!L224&gt;=L$1005),OR(L$1006="",Datos!L224&lt;=L$1006))),FALSE),OR(ISNUMBER(FIND(";"&amp;UPPER(TRIM(Datos!L224&amp;""))&amp;"=",L$1007)),ISNUMBER(FIND(";"&amp;UPPER(TRIM(Datos!L224&amp;""))&amp;";",L$1007))),OR(UPPER(TRIM(Datos!L224&amp;""))="SÍ",UPPER(TRIM(Datos!L224&amp;""))="SI",UPPER(TRIM(Datos!L224&amp;""))="NO"),IF(ISNUMBER(Datos!L224),AND(OR(L$1005="",Datos!L224&gt;=L$1005),OR(L$1006="",Datos!L224&lt;=L$1006)),FALSE),TRUE))))</f>
        <v>0.0</v>
      </c>
      <c r="M224">
        <f>IF(Datos!M224="",0,IF(AND(M$1008&lt;&gt;"",Datos!M224=M$1008),0,IF(M$1004=0,0,1-CHOOSE(M$1004,IF(ISNUMBER(Datos!M224),AND(OR(M$1005="",Datos!M224&gt;=M$1005),OR(M$1006="",Datos!M224&lt;=M$1006)),FALSE),IF(ISNUMBER(Datos!M224),AND(Datos!M224=INT(Datos!M224),AND(OR(M$1005="",Datos!M224&gt;=M$1005),OR(M$1006="",Datos!M224&lt;=M$1006))),FALSE),OR(ISNUMBER(FIND(";"&amp;UPPER(TRIM(Datos!M224&amp;""))&amp;"=",M$1007)),ISNUMBER(FIND(";"&amp;UPPER(TRIM(Datos!M224&amp;""))&amp;";",M$1007))),OR(UPPER(TRIM(Datos!M224&amp;""))="SÍ",UPPER(TRIM(Datos!M224&amp;""))="SI",UPPER(TRIM(Datos!M224&amp;""))="NO"),IF(ISNUMBER(Datos!M224),AND(OR(M$1005="",Datos!M224&gt;=M$1005),OR(M$1006="",Datos!M224&lt;=M$1006)),FALSE),TRUE))))</f>
        <v>0.0</v>
      </c>
      <c r="N224">
        <f>IF(Datos!N224="",0,IF(AND(N$1008&lt;&gt;"",Datos!N224=N$1008),0,IF(N$1004=0,0,1-CHOOSE(N$1004,IF(ISNUMBER(Datos!N224),AND(OR(N$1005="",Datos!N224&gt;=N$1005),OR(N$1006="",Datos!N224&lt;=N$1006)),FALSE),IF(ISNUMBER(Datos!N224),AND(Datos!N224=INT(Datos!N224),AND(OR(N$1005="",Datos!N224&gt;=N$1005),OR(N$1006="",Datos!N224&lt;=N$1006))),FALSE),OR(ISNUMBER(FIND(";"&amp;UPPER(TRIM(Datos!N224&amp;""))&amp;"=",N$1007)),ISNUMBER(FIND(";"&amp;UPPER(TRIM(Datos!N224&amp;""))&amp;";",N$1007))),OR(UPPER(TRIM(Datos!N224&amp;""))="SÍ",UPPER(TRIM(Datos!N224&amp;""))="SI",UPPER(TRIM(Datos!N224&amp;""))="NO"),IF(ISNUMBER(Datos!N224),AND(OR(N$1005="",Datos!N224&gt;=N$1005),OR(N$1006="",Datos!N224&lt;=N$1006)),FALSE),TRUE))))</f>
        <v>0.0</v>
      </c>
      <c r="O224">
        <f>IF(Datos!O224="",0,IF(AND(O$1008&lt;&gt;"",Datos!O224=O$1008),0,IF(O$1004=0,0,1-CHOOSE(O$1004,IF(ISNUMBER(Datos!O224),AND(OR(O$1005="",Datos!O224&gt;=O$1005),OR(O$1006="",Datos!O224&lt;=O$1006)),FALSE),IF(ISNUMBER(Datos!O224),AND(Datos!O224=INT(Datos!O224),AND(OR(O$1005="",Datos!O224&gt;=O$1005),OR(O$1006="",Datos!O224&lt;=O$1006))),FALSE),OR(ISNUMBER(FIND(";"&amp;UPPER(TRIM(Datos!O224&amp;""))&amp;"=",O$1007)),ISNUMBER(FIND(";"&amp;UPPER(TRIM(Datos!O224&amp;""))&amp;";",O$1007))),OR(UPPER(TRIM(Datos!O224&amp;""))="SÍ",UPPER(TRIM(Datos!O224&amp;""))="SI",UPPER(TRIM(Datos!O224&amp;""))="NO"),IF(ISNUMBER(Datos!O224),AND(OR(O$1005="",Datos!O224&gt;=O$1005),OR(O$1006="",Datos!O224&lt;=O$1006)),FALSE),TRUE))))</f>
        <v>0.0</v>
      </c>
      <c r="P224">
        <f>IF(Datos!P224="",0,IF(AND(P$1008&lt;&gt;"",Datos!P224=P$1008),0,IF(P$1004=0,0,1-CHOOSE(P$1004,IF(ISNUMBER(Datos!P224),AND(OR(P$1005="",Datos!P224&gt;=P$1005),OR(P$1006="",Datos!P224&lt;=P$1006)),FALSE),IF(ISNUMBER(Datos!P224),AND(Datos!P224=INT(Datos!P224),AND(OR(P$1005="",Datos!P224&gt;=P$1005),OR(P$1006="",Datos!P224&lt;=P$1006))),FALSE),OR(ISNUMBER(FIND(";"&amp;UPPER(TRIM(Datos!P224&amp;""))&amp;"=",P$1007)),ISNUMBER(FIND(";"&amp;UPPER(TRIM(Datos!P224&amp;""))&amp;";",P$1007))),OR(UPPER(TRIM(Datos!P224&amp;""))="SÍ",UPPER(TRIM(Datos!P224&amp;""))="SI",UPPER(TRIM(Datos!P224&amp;""))="NO"),IF(ISNUMBER(Datos!P224),AND(OR(P$1005="",Datos!P224&gt;=P$1005),OR(P$1006="",Datos!P224&lt;=P$1006)),FALSE),TRUE))))</f>
        <v>0.0</v>
      </c>
      <c r="Q224">
        <f>IF(Datos!Q224="",0,IF(AND(Q$1008&lt;&gt;"",Datos!Q224=Q$1008),0,IF(Q$1004=0,0,1-CHOOSE(Q$1004,IF(ISNUMBER(Datos!Q224),AND(OR(Q$1005="",Datos!Q224&gt;=Q$1005),OR(Q$1006="",Datos!Q224&lt;=Q$1006)),FALSE),IF(ISNUMBER(Datos!Q224),AND(Datos!Q224=INT(Datos!Q224),AND(OR(Q$1005="",Datos!Q224&gt;=Q$1005),OR(Q$1006="",Datos!Q224&lt;=Q$1006))),FALSE),OR(ISNUMBER(FIND(";"&amp;UPPER(TRIM(Datos!Q224&amp;""))&amp;"=",Q$1007)),ISNUMBER(FIND(";"&amp;UPPER(TRIM(Datos!Q224&amp;""))&amp;";",Q$1007))),OR(UPPER(TRIM(Datos!Q224&amp;""))="SÍ",UPPER(TRIM(Datos!Q224&amp;""))="SI",UPPER(TRIM(Datos!Q224&amp;""))="NO"),IF(ISNUMBER(Datos!Q224),AND(OR(Q$1005="",Datos!Q224&gt;=Q$1005),OR(Q$1006="",Datos!Q224&lt;=Q$1006)),FALSE),TRUE))))</f>
        <v>0.0</v>
      </c>
      <c r="R224">
        <f>IF(Datos!R224="",0,IF(AND(R$1008&lt;&gt;"",Datos!R224=R$1008),0,IF(R$1004=0,0,1-CHOOSE(R$1004,IF(ISNUMBER(Datos!R224),AND(OR(R$1005="",Datos!R224&gt;=R$1005),OR(R$1006="",Datos!R224&lt;=R$1006)),FALSE),IF(ISNUMBER(Datos!R224),AND(Datos!R224=INT(Datos!R224),AND(OR(R$1005="",Datos!R224&gt;=R$1005),OR(R$1006="",Datos!R224&lt;=R$1006))),FALSE),OR(ISNUMBER(FIND(";"&amp;UPPER(TRIM(Datos!R224&amp;""))&amp;"=",R$1007)),ISNUMBER(FIND(";"&amp;UPPER(TRIM(Datos!R224&amp;""))&amp;";",R$1007))),OR(UPPER(TRIM(Datos!R224&amp;""))="SÍ",UPPER(TRIM(Datos!R224&amp;""))="SI",UPPER(TRIM(Datos!R224&amp;""))="NO"),IF(ISNUMBER(Datos!R224),AND(OR(R$1005="",Datos!R224&gt;=R$1005),OR(R$1006="",Datos!R224&lt;=R$1006)),FALSE),TRUE))))</f>
        <v>0.0</v>
      </c>
      <c r="S224">
        <f>IF(Datos!S224="",0,IF(AND(S$1008&lt;&gt;"",Datos!S224=S$1008),0,IF(S$1004=0,0,1-CHOOSE(S$1004,IF(ISNUMBER(Datos!S224),AND(OR(S$1005="",Datos!S224&gt;=S$1005),OR(S$1006="",Datos!S224&lt;=S$1006)),FALSE),IF(ISNUMBER(Datos!S224),AND(Datos!S224=INT(Datos!S224),AND(OR(S$1005="",Datos!S224&gt;=S$1005),OR(S$1006="",Datos!S224&lt;=S$1006))),FALSE),OR(ISNUMBER(FIND(";"&amp;UPPER(TRIM(Datos!S224&amp;""))&amp;"=",S$1007)),ISNUMBER(FIND(";"&amp;UPPER(TRIM(Datos!S224&amp;""))&amp;";",S$1007))),OR(UPPER(TRIM(Datos!S224&amp;""))="SÍ",UPPER(TRIM(Datos!S224&amp;""))="SI",UPPER(TRIM(Datos!S224&amp;""))="NO"),IF(ISNUMBER(Datos!S224),AND(OR(S$1005="",Datos!S224&gt;=S$1005),OR(S$1006="",Datos!S224&lt;=S$1006)),FALSE),TRUE))))</f>
        <v>0.0</v>
      </c>
      <c r="T224">
        <f>IF(Datos!T224="",0,IF(AND(T$1008&lt;&gt;"",Datos!T224=T$1008),0,IF(T$1004=0,0,1-CHOOSE(T$1004,IF(ISNUMBER(Datos!T224),AND(OR(T$1005="",Datos!T224&gt;=T$1005),OR(T$1006="",Datos!T224&lt;=T$1006)),FALSE),IF(ISNUMBER(Datos!T224),AND(Datos!T224=INT(Datos!T224),AND(OR(T$1005="",Datos!T224&gt;=T$1005),OR(T$1006="",Datos!T224&lt;=T$1006))),FALSE),OR(ISNUMBER(FIND(";"&amp;UPPER(TRIM(Datos!T224&amp;""))&amp;"=",T$1007)),ISNUMBER(FIND(";"&amp;UPPER(TRIM(Datos!T224&amp;""))&amp;";",T$1007))),OR(UPPER(TRIM(Datos!T224&amp;""))="SÍ",UPPER(TRIM(Datos!T224&amp;""))="SI",UPPER(TRIM(Datos!T224&amp;""))="NO"),IF(ISNUMBER(Datos!T224),AND(OR(T$1005="",Datos!T224&gt;=T$1005),OR(T$1006="",Datos!T224&lt;=T$1006)),FALSE),TRUE))))</f>
        <v>0.0</v>
      </c>
      <c r="U224">
        <f>IF(Datos!U224="",0,IF(AND(U$1008&lt;&gt;"",Datos!U224=U$1008),0,IF(U$1004=0,0,1-CHOOSE(U$1004,IF(ISNUMBER(Datos!U224),AND(OR(U$1005="",Datos!U224&gt;=U$1005),OR(U$1006="",Datos!U224&lt;=U$1006)),FALSE),IF(ISNUMBER(Datos!U224),AND(Datos!U224=INT(Datos!U224),AND(OR(U$1005="",Datos!U224&gt;=U$1005),OR(U$1006="",Datos!U224&lt;=U$1006))),FALSE),OR(ISNUMBER(FIND(";"&amp;UPPER(TRIM(Datos!U224&amp;""))&amp;"=",U$1007)),ISNUMBER(FIND(";"&amp;UPPER(TRIM(Datos!U224&amp;""))&amp;";",U$1007))),OR(UPPER(TRIM(Datos!U224&amp;""))="SÍ",UPPER(TRIM(Datos!U224&amp;""))="SI",UPPER(TRIM(Datos!U224&amp;""))="NO"),IF(ISNUMBER(Datos!U224),AND(OR(U$1005="",Datos!U224&gt;=U$1005),OR(U$1006="",Datos!U224&lt;=U$1006)),FALSE),TRUE))))</f>
        <v>0.0</v>
      </c>
      <c r="V224">
        <f>IF(Datos!V224="",0,IF(AND(V$1008&lt;&gt;"",Datos!V224=V$1008),0,IF(V$1004=0,0,1-CHOOSE(V$1004,IF(ISNUMBER(Datos!V224),AND(OR(V$1005="",Datos!V224&gt;=V$1005),OR(V$1006="",Datos!V224&lt;=V$1006)),FALSE),IF(ISNUMBER(Datos!V224),AND(Datos!V224=INT(Datos!V224),AND(OR(V$1005="",Datos!V224&gt;=V$1005),OR(V$1006="",Datos!V224&lt;=V$1006))),FALSE),OR(ISNUMBER(FIND(";"&amp;UPPER(TRIM(Datos!V224&amp;""))&amp;"=",V$1007)),ISNUMBER(FIND(";"&amp;UPPER(TRIM(Datos!V224&amp;""))&amp;";",V$1007))),OR(UPPER(TRIM(Datos!V224&amp;""))="SÍ",UPPER(TRIM(Datos!V224&amp;""))="SI",UPPER(TRIM(Datos!V224&amp;""))="NO"),IF(ISNUMBER(Datos!V224),AND(OR(V$1005="",Datos!V224&gt;=V$1005),OR(V$1006="",Datos!V224&lt;=V$1006)),FALSE),TRUE))))</f>
        <v>0.0</v>
      </c>
      <c r="W224">
        <f>IF(Datos!W224="",0,IF(AND(W$1008&lt;&gt;"",Datos!W224=W$1008),0,IF(W$1004=0,0,1-CHOOSE(W$1004,IF(ISNUMBER(Datos!W224),AND(OR(W$1005="",Datos!W224&gt;=W$1005),OR(W$1006="",Datos!W224&lt;=W$1006)),FALSE),IF(ISNUMBER(Datos!W224),AND(Datos!W224=INT(Datos!W224),AND(OR(W$1005="",Datos!W224&gt;=W$1005),OR(W$1006="",Datos!W224&lt;=W$1006))),FALSE),OR(ISNUMBER(FIND(";"&amp;UPPER(TRIM(Datos!W224&amp;""))&amp;"=",W$1007)),ISNUMBER(FIND(";"&amp;UPPER(TRIM(Datos!W224&amp;""))&amp;";",W$1007))),OR(UPPER(TRIM(Datos!W224&amp;""))="SÍ",UPPER(TRIM(Datos!W224&amp;""))="SI",UPPER(TRIM(Datos!W224&amp;""))="NO"),IF(ISNUMBER(Datos!W224),AND(OR(W$1005="",Datos!W224&gt;=W$1005),OR(W$1006="",Datos!W224&lt;=W$1006)),FALSE),TRUE))))</f>
        <v>0.0</v>
      </c>
      <c r="X224">
        <f>IF(Datos!X224="",0,IF(AND(X$1008&lt;&gt;"",Datos!X224=X$1008),0,IF(X$1004=0,0,1-CHOOSE(X$1004,IF(ISNUMBER(Datos!X224),AND(OR(X$1005="",Datos!X224&gt;=X$1005),OR(X$1006="",Datos!X224&lt;=X$1006)),FALSE),IF(ISNUMBER(Datos!X224),AND(Datos!X224=INT(Datos!X224),AND(OR(X$1005="",Datos!X224&gt;=X$1005),OR(X$1006="",Datos!X224&lt;=X$1006))),FALSE),OR(ISNUMBER(FIND(";"&amp;UPPER(TRIM(Datos!X224&amp;""))&amp;"=",X$1007)),ISNUMBER(FIND(";"&amp;UPPER(TRIM(Datos!X224&amp;""))&amp;";",X$1007))),OR(UPPER(TRIM(Datos!X224&amp;""))="SÍ",UPPER(TRIM(Datos!X224&amp;""))="SI",UPPER(TRIM(Datos!X224&amp;""))="NO"),IF(ISNUMBER(Datos!X224),AND(OR(X$1005="",Datos!X224&gt;=X$1005),OR(X$1006="",Datos!X224&lt;=X$1006)),FALSE),TRUE))))</f>
        <v>0.0</v>
      </c>
      <c r="Y224">
        <f>IF(Datos!Y224="",0,IF(AND(Y$1008&lt;&gt;"",Datos!Y224=Y$1008),0,IF(Y$1004=0,0,1-CHOOSE(Y$1004,IF(ISNUMBER(Datos!Y224),AND(OR(Y$1005="",Datos!Y224&gt;=Y$1005),OR(Y$1006="",Datos!Y224&lt;=Y$1006)),FALSE),IF(ISNUMBER(Datos!Y224),AND(Datos!Y224=INT(Datos!Y224),AND(OR(Y$1005="",Datos!Y224&gt;=Y$1005),OR(Y$1006="",Datos!Y224&lt;=Y$1006))),FALSE),OR(ISNUMBER(FIND(";"&amp;UPPER(TRIM(Datos!Y224&amp;""))&amp;"=",Y$1007)),ISNUMBER(FIND(";"&amp;UPPER(TRIM(Datos!Y224&amp;""))&amp;";",Y$1007))),OR(UPPER(TRIM(Datos!Y224&amp;""))="SÍ",UPPER(TRIM(Datos!Y224&amp;""))="SI",UPPER(TRIM(Datos!Y224&amp;""))="NO"),IF(ISNUMBER(Datos!Y224),AND(OR(Y$1005="",Datos!Y224&gt;=Y$1005),OR(Y$1006="",Datos!Y224&lt;=Y$1006)),FALSE),TRUE))))</f>
        <v>0.0</v>
      </c>
      <c r="Z224">
        <f>IF(Datos!Z224="",0,IF(AND(Z$1008&lt;&gt;"",Datos!Z224=Z$1008),0,IF(Z$1004=0,0,1-CHOOSE(Z$1004,IF(ISNUMBER(Datos!Z224),AND(OR(Z$1005="",Datos!Z224&gt;=Z$1005),OR(Z$1006="",Datos!Z224&lt;=Z$1006)),FALSE),IF(ISNUMBER(Datos!Z224),AND(Datos!Z224=INT(Datos!Z224),AND(OR(Z$1005="",Datos!Z224&gt;=Z$1005),OR(Z$1006="",Datos!Z224&lt;=Z$1006))),FALSE),OR(ISNUMBER(FIND(";"&amp;UPPER(TRIM(Datos!Z224&amp;""))&amp;"=",Z$1007)),ISNUMBER(FIND(";"&amp;UPPER(TRIM(Datos!Z224&amp;""))&amp;";",Z$1007))),OR(UPPER(TRIM(Datos!Z224&amp;""))="SÍ",UPPER(TRIM(Datos!Z224&amp;""))="SI",UPPER(TRIM(Datos!Z224&amp;""))="NO"),IF(ISNUMBER(Datos!Z224),AND(OR(Z$1005="",Datos!Z224&gt;=Z$1005),OR(Z$1006="",Datos!Z224&lt;=Z$1006)),FALSE),TRUE))))</f>
        <v>0.0</v>
      </c>
      <c r="AA224">
        <f>IF(Datos!AA224="",0,IF(AND(AA$1008&lt;&gt;"",Datos!AA224=AA$1008),0,IF(AA$1004=0,0,1-CHOOSE(AA$1004,IF(ISNUMBER(Datos!AA224),AND(OR(AA$1005="",Datos!AA224&gt;=AA$1005),OR(AA$1006="",Datos!AA224&lt;=AA$1006)),FALSE),IF(ISNUMBER(Datos!AA224),AND(Datos!AA224=INT(Datos!AA224),AND(OR(AA$1005="",Datos!AA224&gt;=AA$1005),OR(AA$1006="",Datos!AA224&lt;=AA$1006))),FALSE),OR(ISNUMBER(FIND(";"&amp;UPPER(TRIM(Datos!AA224&amp;""))&amp;"=",AA$1007)),ISNUMBER(FIND(";"&amp;UPPER(TRIM(Datos!AA224&amp;""))&amp;";",AA$1007))),OR(UPPER(TRIM(Datos!AA224&amp;""))="SÍ",UPPER(TRIM(Datos!AA224&amp;""))="SI",UPPER(TRIM(Datos!AA224&amp;""))="NO"),IF(ISNUMBER(Datos!AA224),AND(OR(AA$1005="",Datos!AA224&gt;=AA$1005),OR(AA$1006="",Datos!AA224&lt;=AA$1006)),FALSE),TRUE))))</f>
        <v>0.0</v>
      </c>
      <c r="AB224">
        <f>IF(Datos!AB224="",0,IF(AND(AB$1008&lt;&gt;"",Datos!AB224=AB$1008),0,IF(AB$1004=0,0,1-CHOOSE(AB$1004,IF(ISNUMBER(Datos!AB224),AND(OR(AB$1005="",Datos!AB224&gt;=AB$1005),OR(AB$1006="",Datos!AB224&lt;=AB$1006)),FALSE),IF(ISNUMBER(Datos!AB224),AND(Datos!AB224=INT(Datos!AB224),AND(OR(AB$1005="",Datos!AB224&gt;=AB$1005),OR(AB$1006="",Datos!AB224&lt;=AB$1006))),FALSE),OR(ISNUMBER(FIND(";"&amp;UPPER(TRIM(Datos!AB224&amp;""))&amp;"=",AB$1007)),ISNUMBER(FIND(";"&amp;UPPER(TRIM(Datos!AB224&amp;""))&amp;";",AB$1007))),OR(UPPER(TRIM(Datos!AB224&amp;""))="SÍ",UPPER(TRIM(Datos!AB224&amp;""))="SI",UPPER(TRIM(Datos!AB224&amp;""))="NO"),IF(ISNUMBER(Datos!AB224),AND(OR(AB$1005="",Datos!AB224&gt;=AB$1005),OR(AB$1006="",Datos!AB224&lt;=AB$1006)),FALSE),TRUE))))</f>
        <v>0.0</v>
      </c>
      <c r="AC224">
        <f>IF(Datos!AC224="",0,IF(AND(AC$1008&lt;&gt;"",Datos!AC224=AC$1008),0,IF(AC$1004=0,0,1-CHOOSE(AC$1004,IF(ISNUMBER(Datos!AC224),AND(OR(AC$1005="",Datos!AC224&gt;=AC$1005),OR(AC$1006="",Datos!AC224&lt;=AC$1006)),FALSE),IF(ISNUMBER(Datos!AC224),AND(Datos!AC224=INT(Datos!AC224),AND(OR(AC$1005="",Datos!AC224&gt;=AC$1005),OR(AC$1006="",Datos!AC224&lt;=AC$1006))),FALSE),OR(ISNUMBER(FIND(";"&amp;UPPER(TRIM(Datos!AC224&amp;""))&amp;"=",AC$1007)),ISNUMBER(FIND(";"&amp;UPPER(TRIM(Datos!AC224&amp;""))&amp;";",AC$1007))),OR(UPPER(TRIM(Datos!AC224&amp;""))="SÍ",UPPER(TRIM(Datos!AC224&amp;""))="SI",UPPER(TRIM(Datos!AC224&amp;""))="NO"),IF(ISNUMBER(Datos!AC224),AND(OR(AC$1005="",Datos!AC224&gt;=AC$1005),OR(AC$1006="",Datos!AC224&lt;=AC$1006)),FALSE),TRUE))))</f>
        <v>0.0</v>
      </c>
      <c r="AD224">
        <f>IF(Datos!AD224="",0,IF(AND(AD$1008&lt;&gt;"",Datos!AD224=AD$1008),0,IF(AD$1004=0,0,1-CHOOSE(AD$1004,IF(ISNUMBER(Datos!AD224),AND(OR(AD$1005="",Datos!AD224&gt;=AD$1005),OR(AD$1006="",Datos!AD224&lt;=AD$1006)),FALSE),IF(ISNUMBER(Datos!AD224),AND(Datos!AD224=INT(Datos!AD224),AND(OR(AD$1005="",Datos!AD224&gt;=AD$1005),OR(AD$1006="",Datos!AD224&lt;=AD$1006))),FALSE),OR(ISNUMBER(FIND(";"&amp;UPPER(TRIM(Datos!AD224&amp;""))&amp;"=",AD$1007)),ISNUMBER(FIND(";"&amp;UPPER(TRIM(Datos!AD224&amp;""))&amp;";",AD$1007))),OR(UPPER(TRIM(Datos!AD224&amp;""))="SÍ",UPPER(TRIM(Datos!AD224&amp;""))="SI",UPPER(TRIM(Datos!AD224&amp;""))="NO"),IF(ISNUMBER(Datos!AD224),AND(OR(AD$1005="",Datos!AD224&gt;=AD$1005),OR(AD$1006="",Datos!AD224&lt;=AD$1006)),FALSE),TRUE))))</f>
        <v>0.0</v>
      </c>
      <c r="AE224">
        <f>IF(Datos!AE224="",0,IF(AND(AE$1008&lt;&gt;"",Datos!AE224=AE$1008),0,IF(AE$1004=0,0,1-CHOOSE(AE$1004,IF(ISNUMBER(Datos!AE224),AND(OR(AE$1005="",Datos!AE224&gt;=AE$1005),OR(AE$1006="",Datos!AE224&lt;=AE$1006)),FALSE),IF(ISNUMBER(Datos!AE224),AND(Datos!AE224=INT(Datos!AE224),AND(OR(AE$1005="",Datos!AE224&gt;=AE$1005),OR(AE$1006="",Datos!AE224&lt;=AE$1006))),FALSE),OR(ISNUMBER(FIND(";"&amp;UPPER(TRIM(Datos!AE224&amp;""))&amp;"=",AE$1007)),ISNUMBER(FIND(";"&amp;UPPER(TRIM(Datos!AE224&amp;""))&amp;";",AE$1007))),OR(UPPER(TRIM(Datos!AE224&amp;""))="SÍ",UPPER(TRIM(Datos!AE224&amp;""))="SI",UPPER(TRIM(Datos!AE224&amp;""))="NO"),IF(ISNUMBER(Datos!AE224),AND(OR(AE$1005="",Datos!AE224&gt;=AE$1005),OR(AE$1006="",Datos!AE224&lt;=AE$1006)),FALSE),TRUE))))</f>
        <v>0.0</v>
      </c>
    </row>
    <row r="225" spans="2:31">
      <c r="B225">
        <f>IF(Datos!B225="",0,IF(AND(B$1008&lt;&gt;"",Datos!B225=B$1008),0,IF(B$1004=0,0,1-CHOOSE(B$1004,IF(ISNUMBER(Datos!B225),AND(OR(B$1005="",Datos!B225&gt;=B$1005),OR(B$1006="",Datos!B225&lt;=B$1006)),FALSE),IF(ISNUMBER(Datos!B225),AND(Datos!B225=INT(Datos!B225),AND(OR(B$1005="",Datos!B225&gt;=B$1005),OR(B$1006="",Datos!B225&lt;=B$1006))),FALSE),OR(ISNUMBER(FIND(";"&amp;UPPER(TRIM(Datos!B225&amp;""))&amp;"=",B$1007)),ISNUMBER(FIND(";"&amp;UPPER(TRIM(Datos!B225&amp;""))&amp;";",B$1007))),OR(UPPER(TRIM(Datos!B225&amp;""))="SÍ",UPPER(TRIM(Datos!B225&amp;""))="SI",UPPER(TRIM(Datos!B225&amp;""))="NO"),IF(ISNUMBER(Datos!B225),AND(OR(B$1005="",Datos!B225&gt;=B$1005),OR(B$1006="",Datos!B225&lt;=B$1006)),FALSE),TRUE))))</f>
        <v>0.0</v>
      </c>
      <c r="C225">
        <f>IF(Datos!C225="",0,IF(AND(C$1008&lt;&gt;"",Datos!C225=C$1008),0,IF(C$1004=0,0,1-CHOOSE(C$1004,IF(ISNUMBER(Datos!C225),AND(OR(C$1005="",Datos!C225&gt;=C$1005),OR(C$1006="",Datos!C225&lt;=C$1006)),FALSE),IF(ISNUMBER(Datos!C225),AND(Datos!C225=INT(Datos!C225),AND(OR(C$1005="",Datos!C225&gt;=C$1005),OR(C$1006="",Datos!C225&lt;=C$1006))),FALSE),OR(ISNUMBER(FIND(";"&amp;UPPER(TRIM(Datos!C225&amp;""))&amp;"=",C$1007)),ISNUMBER(FIND(";"&amp;UPPER(TRIM(Datos!C225&amp;""))&amp;";",C$1007))),OR(UPPER(TRIM(Datos!C225&amp;""))="SÍ",UPPER(TRIM(Datos!C225&amp;""))="SI",UPPER(TRIM(Datos!C225&amp;""))="NO"),IF(ISNUMBER(Datos!C225),AND(OR(C$1005="",Datos!C225&gt;=C$1005),OR(C$1006="",Datos!C225&lt;=C$1006)),FALSE),TRUE))))</f>
        <v>0.0</v>
      </c>
      <c r="D225">
        <f>IF(Datos!D225="",0,IF(AND(D$1008&lt;&gt;"",Datos!D225=D$1008),0,IF(D$1004=0,0,1-CHOOSE(D$1004,IF(ISNUMBER(Datos!D225),AND(OR(D$1005="",Datos!D225&gt;=D$1005),OR(D$1006="",Datos!D225&lt;=D$1006)),FALSE),IF(ISNUMBER(Datos!D225),AND(Datos!D225=INT(Datos!D225),AND(OR(D$1005="",Datos!D225&gt;=D$1005),OR(D$1006="",Datos!D225&lt;=D$1006))),FALSE),OR(ISNUMBER(FIND(";"&amp;UPPER(TRIM(Datos!D225&amp;""))&amp;"=",D$1007)),ISNUMBER(FIND(";"&amp;UPPER(TRIM(Datos!D225&amp;""))&amp;";",D$1007))),OR(UPPER(TRIM(Datos!D225&amp;""))="SÍ",UPPER(TRIM(Datos!D225&amp;""))="SI",UPPER(TRIM(Datos!D225&amp;""))="NO"),IF(ISNUMBER(Datos!D225),AND(OR(D$1005="",Datos!D225&gt;=D$1005),OR(D$1006="",Datos!D225&lt;=D$1006)),FALSE),TRUE))))</f>
        <v>0.0</v>
      </c>
      <c r="E225">
        <f>IF(Datos!E225="",0,IF(AND(E$1008&lt;&gt;"",Datos!E225=E$1008),0,IF(E$1004=0,0,1-CHOOSE(E$1004,IF(ISNUMBER(Datos!E225),AND(OR(E$1005="",Datos!E225&gt;=E$1005),OR(E$1006="",Datos!E225&lt;=E$1006)),FALSE),IF(ISNUMBER(Datos!E225),AND(Datos!E225=INT(Datos!E225),AND(OR(E$1005="",Datos!E225&gt;=E$1005),OR(E$1006="",Datos!E225&lt;=E$1006))),FALSE),OR(ISNUMBER(FIND(";"&amp;UPPER(TRIM(Datos!E225&amp;""))&amp;"=",E$1007)),ISNUMBER(FIND(";"&amp;UPPER(TRIM(Datos!E225&amp;""))&amp;";",E$1007))),OR(UPPER(TRIM(Datos!E225&amp;""))="SÍ",UPPER(TRIM(Datos!E225&amp;""))="SI",UPPER(TRIM(Datos!E225&amp;""))="NO"),IF(ISNUMBER(Datos!E225),AND(OR(E$1005="",Datos!E225&gt;=E$1005),OR(E$1006="",Datos!E225&lt;=E$1006)),FALSE),TRUE))))</f>
        <v>0.0</v>
      </c>
      <c r="F225">
        <f>IF(Datos!F225="",0,IF(AND(F$1008&lt;&gt;"",Datos!F225=F$1008),0,IF(F$1004=0,0,1-CHOOSE(F$1004,IF(ISNUMBER(Datos!F225),AND(OR(F$1005="",Datos!F225&gt;=F$1005),OR(F$1006="",Datos!F225&lt;=F$1006)),FALSE),IF(ISNUMBER(Datos!F225),AND(Datos!F225=INT(Datos!F225),AND(OR(F$1005="",Datos!F225&gt;=F$1005),OR(F$1006="",Datos!F225&lt;=F$1006))),FALSE),OR(ISNUMBER(FIND(";"&amp;UPPER(TRIM(Datos!F225&amp;""))&amp;"=",F$1007)),ISNUMBER(FIND(";"&amp;UPPER(TRIM(Datos!F225&amp;""))&amp;";",F$1007))),OR(UPPER(TRIM(Datos!F225&amp;""))="SÍ",UPPER(TRIM(Datos!F225&amp;""))="SI",UPPER(TRIM(Datos!F225&amp;""))="NO"),IF(ISNUMBER(Datos!F225),AND(OR(F$1005="",Datos!F225&gt;=F$1005),OR(F$1006="",Datos!F225&lt;=F$1006)),FALSE),TRUE))))</f>
        <v>0.0</v>
      </c>
      <c r="G225">
        <f>IF(Datos!G225="",0,IF(AND(G$1008&lt;&gt;"",Datos!G225=G$1008),0,IF(G$1004=0,0,1-CHOOSE(G$1004,IF(ISNUMBER(Datos!G225),AND(OR(G$1005="",Datos!G225&gt;=G$1005),OR(G$1006="",Datos!G225&lt;=G$1006)),FALSE),IF(ISNUMBER(Datos!G225),AND(Datos!G225=INT(Datos!G225),AND(OR(G$1005="",Datos!G225&gt;=G$1005),OR(G$1006="",Datos!G225&lt;=G$1006))),FALSE),OR(ISNUMBER(FIND(";"&amp;UPPER(TRIM(Datos!G225&amp;""))&amp;"=",G$1007)),ISNUMBER(FIND(";"&amp;UPPER(TRIM(Datos!G225&amp;""))&amp;";",G$1007))),OR(UPPER(TRIM(Datos!G225&amp;""))="SÍ",UPPER(TRIM(Datos!G225&amp;""))="SI",UPPER(TRIM(Datos!G225&amp;""))="NO"),IF(ISNUMBER(Datos!G225),AND(OR(G$1005="",Datos!G225&gt;=G$1005),OR(G$1006="",Datos!G225&lt;=G$1006)),FALSE),TRUE))))</f>
        <v>0.0</v>
      </c>
      <c r="H225">
        <f>IF(Datos!H225="",0,IF(AND(H$1008&lt;&gt;"",Datos!H225=H$1008),0,IF(H$1004=0,0,1-CHOOSE(H$1004,IF(ISNUMBER(Datos!H225),AND(OR(H$1005="",Datos!H225&gt;=H$1005),OR(H$1006="",Datos!H225&lt;=H$1006)),FALSE),IF(ISNUMBER(Datos!H225),AND(Datos!H225=INT(Datos!H225),AND(OR(H$1005="",Datos!H225&gt;=H$1005),OR(H$1006="",Datos!H225&lt;=H$1006))),FALSE),OR(ISNUMBER(FIND(";"&amp;UPPER(TRIM(Datos!H225&amp;""))&amp;"=",H$1007)),ISNUMBER(FIND(";"&amp;UPPER(TRIM(Datos!H225&amp;""))&amp;";",H$1007))),OR(UPPER(TRIM(Datos!H225&amp;""))="SÍ",UPPER(TRIM(Datos!H225&amp;""))="SI",UPPER(TRIM(Datos!H225&amp;""))="NO"),IF(ISNUMBER(Datos!H225),AND(OR(H$1005="",Datos!H225&gt;=H$1005),OR(H$1006="",Datos!H225&lt;=H$1006)),FALSE),TRUE))))</f>
        <v>0.0</v>
      </c>
      <c r="I225">
        <f>IF(Datos!I225="",0,IF(AND(I$1008&lt;&gt;"",Datos!I225=I$1008),0,IF(I$1004=0,0,1-CHOOSE(I$1004,IF(ISNUMBER(Datos!I225),AND(OR(I$1005="",Datos!I225&gt;=I$1005),OR(I$1006="",Datos!I225&lt;=I$1006)),FALSE),IF(ISNUMBER(Datos!I225),AND(Datos!I225=INT(Datos!I225),AND(OR(I$1005="",Datos!I225&gt;=I$1005),OR(I$1006="",Datos!I225&lt;=I$1006))),FALSE),OR(ISNUMBER(FIND(";"&amp;UPPER(TRIM(Datos!I225&amp;""))&amp;"=",I$1007)),ISNUMBER(FIND(";"&amp;UPPER(TRIM(Datos!I225&amp;""))&amp;";",I$1007))),OR(UPPER(TRIM(Datos!I225&amp;""))="SÍ",UPPER(TRIM(Datos!I225&amp;""))="SI",UPPER(TRIM(Datos!I225&amp;""))="NO"),IF(ISNUMBER(Datos!I225),AND(OR(I$1005="",Datos!I225&gt;=I$1005),OR(I$1006="",Datos!I225&lt;=I$1006)),FALSE),TRUE))))</f>
        <v>0.0</v>
      </c>
      <c r="J225">
        <f>IF(Datos!J225="",0,IF(AND(J$1008&lt;&gt;"",Datos!J225=J$1008),0,IF(J$1004=0,0,1-CHOOSE(J$1004,IF(ISNUMBER(Datos!J225),AND(OR(J$1005="",Datos!J225&gt;=J$1005),OR(J$1006="",Datos!J225&lt;=J$1006)),FALSE),IF(ISNUMBER(Datos!J225),AND(Datos!J225=INT(Datos!J225),AND(OR(J$1005="",Datos!J225&gt;=J$1005),OR(J$1006="",Datos!J225&lt;=J$1006))),FALSE),OR(ISNUMBER(FIND(";"&amp;UPPER(TRIM(Datos!J225&amp;""))&amp;"=",J$1007)),ISNUMBER(FIND(";"&amp;UPPER(TRIM(Datos!J225&amp;""))&amp;";",J$1007))),OR(UPPER(TRIM(Datos!J225&amp;""))="SÍ",UPPER(TRIM(Datos!J225&amp;""))="SI",UPPER(TRIM(Datos!J225&amp;""))="NO"),IF(ISNUMBER(Datos!J225),AND(OR(J$1005="",Datos!J225&gt;=J$1005),OR(J$1006="",Datos!J225&lt;=J$1006)),FALSE),TRUE))))</f>
        <v>0.0</v>
      </c>
      <c r="K225">
        <f>IF(Datos!K225="",0,IF(AND(K$1008&lt;&gt;"",Datos!K225=K$1008),0,IF(K$1004=0,0,1-CHOOSE(K$1004,IF(ISNUMBER(Datos!K225),AND(OR(K$1005="",Datos!K225&gt;=K$1005),OR(K$1006="",Datos!K225&lt;=K$1006)),FALSE),IF(ISNUMBER(Datos!K225),AND(Datos!K225=INT(Datos!K225),AND(OR(K$1005="",Datos!K225&gt;=K$1005),OR(K$1006="",Datos!K225&lt;=K$1006))),FALSE),OR(ISNUMBER(FIND(";"&amp;UPPER(TRIM(Datos!K225&amp;""))&amp;"=",K$1007)),ISNUMBER(FIND(";"&amp;UPPER(TRIM(Datos!K225&amp;""))&amp;";",K$1007))),OR(UPPER(TRIM(Datos!K225&amp;""))="SÍ",UPPER(TRIM(Datos!K225&amp;""))="SI",UPPER(TRIM(Datos!K225&amp;""))="NO"),IF(ISNUMBER(Datos!K225),AND(OR(K$1005="",Datos!K225&gt;=K$1005),OR(K$1006="",Datos!K225&lt;=K$1006)),FALSE),TRUE))))</f>
        <v>0.0</v>
      </c>
      <c r="L225">
        <f>IF(Datos!L225="",0,IF(AND(L$1008&lt;&gt;"",Datos!L225=L$1008),0,IF(L$1004=0,0,1-CHOOSE(L$1004,IF(ISNUMBER(Datos!L225),AND(OR(L$1005="",Datos!L225&gt;=L$1005),OR(L$1006="",Datos!L225&lt;=L$1006)),FALSE),IF(ISNUMBER(Datos!L225),AND(Datos!L225=INT(Datos!L225),AND(OR(L$1005="",Datos!L225&gt;=L$1005),OR(L$1006="",Datos!L225&lt;=L$1006))),FALSE),OR(ISNUMBER(FIND(";"&amp;UPPER(TRIM(Datos!L225&amp;""))&amp;"=",L$1007)),ISNUMBER(FIND(";"&amp;UPPER(TRIM(Datos!L225&amp;""))&amp;";",L$1007))),OR(UPPER(TRIM(Datos!L225&amp;""))="SÍ",UPPER(TRIM(Datos!L225&amp;""))="SI",UPPER(TRIM(Datos!L225&amp;""))="NO"),IF(ISNUMBER(Datos!L225),AND(OR(L$1005="",Datos!L225&gt;=L$1005),OR(L$1006="",Datos!L225&lt;=L$1006)),FALSE),TRUE))))</f>
        <v>0.0</v>
      </c>
      <c r="M225">
        <f>IF(Datos!M225="",0,IF(AND(M$1008&lt;&gt;"",Datos!M225=M$1008),0,IF(M$1004=0,0,1-CHOOSE(M$1004,IF(ISNUMBER(Datos!M225),AND(OR(M$1005="",Datos!M225&gt;=M$1005),OR(M$1006="",Datos!M225&lt;=M$1006)),FALSE),IF(ISNUMBER(Datos!M225),AND(Datos!M225=INT(Datos!M225),AND(OR(M$1005="",Datos!M225&gt;=M$1005),OR(M$1006="",Datos!M225&lt;=M$1006))),FALSE),OR(ISNUMBER(FIND(";"&amp;UPPER(TRIM(Datos!M225&amp;""))&amp;"=",M$1007)),ISNUMBER(FIND(";"&amp;UPPER(TRIM(Datos!M225&amp;""))&amp;";",M$1007))),OR(UPPER(TRIM(Datos!M225&amp;""))="SÍ",UPPER(TRIM(Datos!M225&amp;""))="SI",UPPER(TRIM(Datos!M225&amp;""))="NO"),IF(ISNUMBER(Datos!M225),AND(OR(M$1005="",Datos!M225&gt;=M$1005),OR(M$1006="",Datos!M225&lt;=M$1006)),FALSE),TRUE))))</f>
        <v>0.0</v>
      </c>
      <c r="N225">
        <f>IF(Datos!N225="",0,IF(AND(N$1008&lt;&gt;"",Datos!N225=N$1008),0,IF(N$1004=0,0,1-CHOOSE(N$1004,IF(ISNUMBER(Datos!N225),AND(OR(N$1005="",Datos!N225&gt;=N$1005),OR(N$1006="",Datos!N225&lt;=N$1006)),FALSE),IF(ISNUMBER(Datos!N225),AND(Datos!N225=INT(Datos!N225),AND(OR(N$1005="",Datos!N225&gt;=N$1005),OR(N$1006="",Datos!N225&lt;=N$1006))),FALSE),OR(ISNUMBER(FIND(";"&amp;UPPER(TRIM(Datos!N225&amp;""))&amp;"=",N$1007)),ISNUMBER(FIND(";"&amp;UPPER(TRIM(Datos!N225&amp;""))&amp;";",N$1007))),OR(UPPER(TRIM(Datos!N225&amp;""))="SÍ",UPPER(TRIM(Datos!N225&amp;""))="SI",UPPER(TRIM(Datos!N225&amp;""))="NO"),IF(ISNUMBER(Datos!N225),AND(OR(N$1005="",Datos!N225&gt;=N$1005),OR(N$1006="",Datos!N225&lt;=N$1006)),FALSE),TRUE))))</f>
        <v>0.0</v>
      </c>
      <c r="O225">
        <f>IF(Datos!O225="",0,IF(AND(O$1008&lt;&gt;"",Datos!O225=O$1008),0,IF(O$1004=0,0,1-CHOOSE(O$1004,IF(ISNUMBER(Datos!O225),AND(OR(O$1005="",Datos!O225&gt;=O$1005),OR(O$1006="",Datos!O225&lt;=O$1006)),FALSE),IF(ISNUMBER(Datos!O225),AND(Datos!O225=INT(Datos!O225),AND(OR(O$1005="",Datos!O225&gt;=O$1005),OR(O$1006="",Datos!O225&lt;=O$1006))),FALSE),OR(ISNUMBER(FIND(";"&amp;UPPER(TRIM(Datos!O225&amp;""))&amp;"=",O$1007)),ISNUMBER(FIND(";"&amp;UPPER(TRIM(Datos!O225&amp;""))&amp;";",O$1007))),OR(UPPER(TRIM(Datos!O225&amp;""))="SÍ",UPPER(TRIM(Datos!O225&amp;""))="SI",UPPER(TRIM(Datos!O225&amp;""))="NO"),IF(ISNUMBER(Datos!O225),AND(OR(O$1005="",Datos!O225&gt;=O$1005),OR(O$1006="",Datos!O225&lt;=O$1006)),FALSE),TRUE))))</f>
        <v>0.0</v>
      </c>
      <c r="P225">
        <f>IF(Datos!P225="",0,IF(AND(P$1008&lt;&gt;"",Datos!P225=P$1008),0,IF(P$1004=0,0,1-CHOOSE(P$1004,IF(ISNUMBER(Datos!P225),AND(OR(P$1005="",Datos!P225&gt;=P$1005),OR(P$1006="",Datos!P225&lt;=P$1006)),FALSE),IF(ISNUMBER(Datos!P225),AND(Datos!P225=INT(Datos!P225),AND(OR(P$1005="",Datos!P225&gt;=P$1005),OR(P$1006="",Datos!P225&lt;=P$1006))),FALSE),OR(ISNUMBER(FIND(";"&amp;UPPER(TRIM(Datos!P225&amp;""))&amp;"=",P$1007)),ISNUMBER(FIND(";"&amp;UPPER(TRIM(Datos!P225&amp;""))&amp;";",P$1007))),OR(UPPER(TRIM(Datos!P225&amp;""))="SÍ",UPPER(TRIM(Datos!P225&amp;""))="SI",UPPER(TRIM(Datos!P225&amp;""))="NO"),IF(ISNUMBER(Datos!P225),AND(OR(P$1005="",Datos!P225&gt;=P$1005),OR(P$1006="",Datos!P225&lt;=P$1006)),FALSE),TRUE))))</f>
        <v>0.0</v>
      </c>
      <c r="Q225">
        <f>IF(Datos!Q225="",0,IF(AND(Q$1008&lt;&gt;"",Datos!Q225=Q$1008),0,IF(Q$1004=0,0,1-CHOOSE(Q$1004,IF(ISNUMBER(Datos!Q225),AND(OR(Q$1005="",Datos!Q225&gt;=Q$1005),OR(Q$1006="",Datos!Q225&lt;=Q$1006)),FALSE),IF(ISNUMBER(Datos!Q225),AND(Datos!Q225=INT(Datos!Q225),AND(OR(Q$1005="",Datos!Q225&gt;=Q$1005),OR(Q$1006="",Datos!Q225&lt;=Q$1006))),FALSE),OR(ISNUMBER(FIND(";"&amp;UPPER(TRIM(Datos!Q225&amp;""))&amp;"=",Q$1007)),ISNUMBER(FIND(";"&amp;UPPER(TRIM(Datos!Q225&amp;""))&amp;";",Q$1007))),OR(UPPER(TRIM(Datos!Q225&amp;""))="SÍ",UPPER(TRIM(Datos!Q225&amp;""))="SI",UPPER(TRIM(Datos!Q225&amp;""))="NO"),IF(ISNUMBER(Datos!Q225),AND(OR(Q$1005="",Datos!Q225&gt;=Q$1005),OR(Q$1006="",Datos!Q225&lt;=Q$1006)),FALSE),TRUE))))</f>
        <v>0.0</v>
      </c>
      <c r="R225">
        <f>IF(Datos!R225="",0,IF(AND(R$1008&lt;&gt;"",Datos!R225=R$1008),0,IF(R$1004=0,0,1-CHOOSE(R$1004,IF(ISNUMBER(Datos!R225),AND(OR(R$1005="",Datos!R225&gt;=R$1005),OR(R$1006="",Datos!R225&lt;=R$1006)),FALSE),IF(ISNUMBER(Datos!R225),AND(Datos!R225=INT(Datos!R225),AND(OR(R$1005="",Datos!R225&gt;=R$1005),OR(R$1006="",Datos!R225&lt;=R$1006))),FALSE),OR(ISNUMBER(FIND(";"&amp;UPPER(TRIM(Datos!R225&amp;""))&amp;"=",R$1007)),ISNUMBER(FIND(";"&amp;UPPER(TRIM(Datos!R225&amp;""))&amp;";",R$1007))),OR(UPPER(TRIM(Datos!R225&amp;""))="SÍ",UPPER(TRIM(Datos!R225&amp;""))="SI",UPPER(TRIM(Datos!R225&amp;""))="NO"),IF(ISNUMBER(Datos!R225),AND(OR(R$1005="",Datos!R225&gt;=R$1005),OR(R$1006="",Datos!R225&lt;=R$1006)),FALSE),TRUE))))</f>
        <v>0.0</v>
      </c>
      <c r="S225">
        <f>IF(Datos!S225="",0,IF(AND(S$1008&lt;&gt;"",Datos!S225=S$1008),0,IF(S$1004=0,0,1-CHOOSE(S$1004,IF(ISNUMBER(Datos!S225),AND(OR(S$1005="",Datos!S225&gt;=S$1005),OR(S$1006="",Datos!S225&lt;=S$1006)),FALSE),IF(ISNUMBER(Datos!S225),AND(Datos!S225=INT(Datos!S225),AND(OR(S$1005="",Datos!S225&gt;=S$1005),OR(S$1006="",Datos!S225&lt;=S$1006))),FALSE),OR(ISNUMBER(FIND(";"&amp;UPPER(TRIM(Datos!S225&amp;""))&amp;"=",S$1007)),ISNUMBER(FIND(";"&amp;UPPER(TRIM(Datos!S225&amp;""))&amp;";",S$1007))),OR(UPPER(TRIM(Datos!S225&amp;""))="SÍ",UPPER(TRIM(Datos!S225&amp;""))="SI",UPPER(TRIM(Datos!S225&amp;""))="NO"),IF(ISNUMBER(Datos!S225),AND(OR(S$1005="",Datos!S225&gt;=S$1005),OR(S$1006="",Datos!S225&lt;=S$1006)),FALSE),TRUE))))</f>
        <v>0.0</v>
      </c>
      <c r="T225">
        <f>IF(Datos!T225="",0,IF(AND(T$1008&lt;&gt;"",Datos!T225=T$1008),0,IF(T$1004=0,0,1-CHOOSE(T$1004,IF(ISNUMBER(Datos!T225),AND(OR(T$1005="",Datos!T225&gt;=T$1005),OR(T$1006="",Datos!T225&lt;=T$1006)),FALSE),IF(ISNUMBER(Datos!T225),AND(Datos!T225=INT(Datos!T225),AND(OR(T$1005="",Datos!T225&gt;=T$1005),OR(T$1006="",Datos!T225&lt;=T$1006))),FALSE),OR(ISNUMBER(FIND(";"&amp;UPPER(TRIM(Datos!T225&amp;""))&amp;"=",T$1007)),ISNUMBER(FIND(";"&amp;UPPER(TRIM(Datos!T225&amp;""))&amp;";",T$1007))),OR(UPPER(TRIM(Datos!T225&amp;""))="SÍ",UPPER(TRIM(Datos!T225&amp;""))="SI",UPPER(TRIM(Datos!T225&amp;""))="NO"),IF(ISNUMBER(Datos!T225),AND(OR(T$1005="",Datos!T225&gt;=T$1005),OR(T$1006="",Datos!T225&lt;=T$1006)),FALSE),TRUE))))</f>
        <v>0.0</v>
      </c>
      <c r="U225">
        <f>IF(Datos!U225="",0,IF(AND(U$1008&lt;&gt;"",Datos!U225=U$1008),0,IF(U$1004=0,0,1-CHOOSE(U$1004,IF(ISNUMBER(Datos!U225),AND(OR(U$1005="",Datos!U225&gt;=U$1005),OR(U$1006="",Datos!U225&lt;=U$1006)),FALSE),IF(ISNUMBER(Datos!U225),AND(Datos!U225=INT(Datos!U225),AND(OR(U$1005="",Datos!U225&gt;=U$1005),OR(U$1006="",Datos!U225&lt;=U$1006))),FALSE),OR(ISNUMBER(FIND(";"&amp;UPPER(TRIM(Datos!U225&amp;""))&amp;"=",U$1007)),ISNUMBER(FIND(";"&amp;UPPER(TRIM(Datos!U225&amp;""))&amp;";",U$1007))),OR(UPPER(TRIM(Datos!U225&amp;""))="SÍ",UPPER(TRIM(Datos!U225&amp;""))="SI",UPPER(TRIM(Datos!U225&amp;""))="NO"),IF(ISNUMBER(Datos!U225),AND(OR(U$1005="",Datos!U225&gt;=U$1005),OR(U$1006="",Datos!U225&lt;=U$1006)),FALSE),TRUE))))</f>
        <v>0.0</v>
      </c>
      <c r="V225">
        <f>IF(Datos!V225="",0,IF(AND(V$1008&lt;&gt;"",Datos!V225=V$1008),0,IF(V$1004=0,0,1-CHOOSE(V$1004,IF(ISNUMBER(Datos!V225),AND(OR(V$1005="",Datos!V225&gt;=V$1005),OR(V$1006="",Datos!V225&lt;=V$1006)),FALSE),IF(ISNUMBER(Datos!V225),AND(Datos!V225=INT(Datos!V225),AND(OR(V$1005="",Datos!V225&gt;=V$1005),OR(V$1006="",Datos!V225&lt;=V$1006))),FALSE),OR(ISNUMBER(FIND(";"&amp;UPPER(TRIM(Datos!V225&amp;""))&amp;"=",V$1007)),ISNUMBER(FIND(";"&amp;UPPER(TRIM(Datos!V225&amp;""))&amp;";",V$1007))),OR(UPPER(TRIM(Datos!V225&amp;""))="SÍ",UPPER(TRIM(Datos!V225&amp;""))="SI",UPPER(TRIM(Datos!V225&amp;""))="NO"),IF(ISNUMBER(Datos!V225),AND(OR(V$1005="",Datos!V225&gt;=V$1005),OR(V$1006="",Datos!V225&lt;=V$1006)),FALSE),TRUE))))</f>
        <v>0.0</v>
      </c>
      <c r="W225">
        <f>IF(Datos!W225="",0,IF(AND(W$1008&lt;&gt;"",Datos!W225=W$1008),0,IF(W$1004=0,0,1-CHOOSE(W$1004,IF(ISNUMBER(Datos!W225),AND(OR(W$1005="",Datos!W225&gt;=W$1005),OR(W$1006="",Datos!W225&lt;=W$1006)),FALSE),IF(ISNUMBER(Datos!W225),AND(Datos!W225=INT(Datos!W225),AND(OR(W$1005="",Datos!W225&gt;=W$1005),OR(W$1006="",Datos!W225&lt;=W$1006))),FALSE),OR(ISNUMBER(FIND(";"&amp;UPPER(TRIM(Datos!W225&amp;""))&amp;"=",W$1007)),ISNUMBER(FIND(";"&amp;UPPER(TRIM(Datos!W225&amp;""))&amp;";",W$1007))),OR(UPPER(TRIM(Datos!W225&amp;""))="SÍ",UPPER(TRIM(Datos!W225&amp;""))="SI",UPPER(TRIM(Datos!W225&amp;""))="NO"),IF(ISNUMBER(Datos!W225),AND(OR(W$1005="",Datos!W225&gt;=W$1005),OR(W$1006="",Datos!W225&lt;=W$1006)),FALSE),TRUE))))</f>
        <v>0.0</v>
      </c>
      <c r="X225">
        <f>IF(Datos!X225="",0,IF(AND(X$1008&lt;&gt;"",Datos!X225=X$1008),0,IF(X$1004=0,0,1-CHOOSE(X$1004,IF(ISNUMBER(Datos!X225),AND(OR(X$1005="",Datos!X225&gt;=X$1005),OR(X$1006="",Datos!X225&lt;=X$1006)),FALSE),IF(ISNUMBER(Datos!X225),AND(Datos!X225=INT(Datos!X225),AND(OR(X$1005="",Datos!X225&gt;=X$1005),OR(X$1006="",Datos!X225&lt;=X$1006))),FALSE),OR(ISNUMBER(FIND(";"&amp;UPPER(TRIM(Datos!X225&amp;""))&amp;"=",X$1007)),ISNUMBER(FIND(";"&amp;UPPER(TRIM(Datos!X225&amp;""))&amp;";",X$1007))),OR(UPPER(TRIM(Datos!X225&amp;""))="SÍ",UPPER(TRIM(Datos!X225&amp;""))="SI",UPPER(TRIM(Datos!X225&amp;""))="NO"),IF(ISNUMBER(Datos!X225),AND(OR(X$1005="",Datos!X225&gt;=X$1005),OR(X$1006="",Datos!X225&lt;=X$1006)),FALSE),TRUE))))</f>
        <v>0.0</v>
      </c>
      <c r="Y225">
        <f>IF(Datos!Y225="",0,IF(AND(Y$1008&lt;&gt;"",Datos!Y225=Y$1008),0,IF(Y$1004=0,0,1-CHOOSE(Y$1004,IF(ISNUMBER(Datos!Y225),AND(OR(Y$1005="",Datos!Y225&gt;=Y$1005),OR(Y$1006="",Datos!Y225&lt;=Y$1006)),FALSE),IF(ISNUMBER(Datos!Y225),AND(Datos!Y225=INT(Datos!Y225),AND(OR(Y$1005="",Datos!Y225&gt;=Y$1005),OR(Y$1006="",Datos!Y225&lt;=Y$1006))),FALSE),OR(ISNUMBER(FIND(";"&amp;UPPER(TRIM(Datos!Y225&amp;""))&amp;"=",Y$1007)),ISNUMBER(FIND(";"&amp;UPPER(TRIM(Datos!Y225&amp;""))&amp;";",Y$1007))),OR(UPPER(TRIM(Datos!Y225&amp;""))="SÍ",UPPER(TRIM(Datos!Y225&amp;""))="SI",UPPER(TRIM(Datos!Y225&amp;""))="NO"),IF(ISNUMBER(Datos!Y225),AND(OR(Y$1005="",Datos!Y225&gt;=Y$1005),OR(Y$1006="",Datos!Y225&lt;=Y$1006)),FALSE),TRUE))))</f>
        <v>0.0</v>
      </c>
      <c r="Z225">
        <f>IF(Datos!Z225="",0,IF(AND(Z$1008&lt;&gt;"",Datos!Z225=Z$1008),0,IF(Z$1004=0,0,1-CHOOSE(Z$1004,IF(ISNUMBER(Datos!Z225),AND(OR(Z$1005="",Datos!Z225&gt;=Z$1005),OR(Z$1006="",Datos!Z225&lt;=Z$1006)),FALSE),IF(ISNUMBER(Datos!Z225),AND(Datos!Z225=INT(Datos!Z225),AND(OR(Z$1005="",Datos!Z225&gt;=Z$1005),OR(Z$1006="",Datos!Z225&lt;=Z$1006))),FALSE),OR(ISNUMBER(FIND(";"&amp;UPPER(TRIM(Datos!Z225&amp;""))&amp;"=",Z$1007)),ISNUMBER(FIND(";"&amp;UPPER(TRIM(Datos!Z225&amp;""))&amp;";",Z$1007))),OR(UPPER(TRIM(Datos!Z225&amp;""))="SÍ",UPPER(TRIM(Datos!Z225&amp;""))="SI",UPPER(TRIM(Datos!Z225&amp;""))="NO"),IF(ISNUMBER(Datos!Z225),AND(OR(Z$1005="",Datos!Z225&gt;=Z$1005),OR(Z$1006="",Datos!Z225&lt;=Z$1006)),FALSE),TRUE))))</f>
        <v>0.0</v>
      </c>
      <c r="AA225">
        <f>IF(Datos!AA225="",0,IF(AND(AA$1008&lt;&gt;"",Datos!AA225=AA$1008),0,IF(AA$1004=0,0,1-CHOOSE(AA$1004,IF(ISNUMBER(Datos!AA225),AND(OR(AA$1005="",Datos!AA225&gt;=AA$1005),OR(AA$1006="",Datos!AA225&lt;=AA$1006)),FALSE),IF(ISNUMBER(Datos!AA225),AND(Datos!AA225=INT(Datos!AA225),AND(OR(AA$1005="",Datos!AA225&gt;=AA$1005),OR(AA$1006="",Datos!AA225&lt;=AA$1006))),FALSE),OR(ISNUMBER(FIND(";"&amp;UPPER(TRIM(Datos!AA225&amp;""))&amp;"=",AA$1007)),ISNUMBER(FIND(";"&amp;UPPER(TRIM(Datos!AA225&amp;""))&amp;";",AA$1007))),OR(UPPER(TRIM(Datos!AA225&amp;""))="SÍ",UPPER(TRIM(Datos!AA225&amp;""))="SI",UPPER(TRIM(Datos!AA225&amp;""))="NO"),IF(ISNUMBER(Datos!AA225),AND(OR(AA$1005="",Datos!AA225&gt;=AA$1005),OR(AA$1006="",Datos!AA225&lt;=AA$1006)),FALSE),TRUE))))</f>
        <v>0.0</v>
      </c>
      <c r="AB225">
        <f>IF(Datos!AB225="",0,IF(AND(AB$1008&lt;&gt;"",Datos!AB225=AB$1008),0,IF(AB$1004=0,0,1-CHOOSE(AB$1004,IF(ISNUMBER(Datos!AB225),AND(OR(AB$1005="",Datos!AB225&gt;=AB$1005),OR(AB$1006="",Datos!AB225&lt;=AB$1006)),FALSE),IF(ISNUMBER(Datos!AB225),AND(Datos!AB225=INT(Datos!AB225),AND(OR(AB$1005="",Datos!AB225&gt;=AB$1005),OR(AB$1006="",Datos!AB225&lt;=AB$1006))),FALSE),OR(ISNUMBER(FIND(";"&amp;UPPER(TRIM(Datos!AB225&amp;""))&amp;"=",AB$1007)),ISNUMBER(FIND(";"&amp;UPPER(TRIM(Datos!AB225&amp;""))&amp;";",AB$1007))),OR(UPPER(TRIM(Datos!AB225&amp;""))="SÍ",UPPER(TRIM(Datos!AB225&amp;""))="SI",UPPER(TRIM(Datos!AB225&amp;""))="NO"),IF(ISNUMBER(Datos!AB225),AND(OR(AB$1005="",Datos!AB225&gt;=AB$1005),OR(AB$1006="",Datos!AB225&lt;=AB$1006)),FALSE),TRUE))))</f>
        <v>0.0</v>
      </c>
      <c r="AC225">
        <f>IF(Datos!AC225="",0,IF(AND(AC$1008&lt;&gt;"",Datos!AC225=AC$1008),0,IF(AC$1004=0,0,1-CHOOSE(AC$1004,IF(ISNUMBER(Datos!AC225),AND(OR(AC$1005="",Datos!AC225&gt;=AC$1005),OR(AC$1006="",Datos!AC225&lt;=AC$1006)),FALSE),IF(ISNUMBER(Datos!AC225),AND(Datos!AC225=INT(Datos!AC225),AND(OR(AC$1005="",Datos!AC225&gt;=AC$1005),OR(AC$1006="",Datos!AC225&lt;=AC$1006))),FALSE),OR(ISNUMBER(FIND(";"&amp;UPPER(TRIM(Datos!AC225&amp;""))&amp;"=",AC$1007)),ISNUMBER(FIND(";"&amp;UPPER(TRIM(Datos!AC225&amp;""))&amp;";",AC$1007))),OR(UPPER(TRIM(Datos!AC225&amp;""))="SÍ",UPPER(TRIM(Datos!AC225&amp;""))="SI",UPPER(TRIM(Datos!AC225&amp;""))="NO"),IF(ISNUMBER(Datos!AC225),AND(OR(AC$1005="",Datos!AC225&gt;=AC$1005),OR(AC$1006="",Datos!AC225&lt;=AC$1006)),FALSE),TRUE))))</f>
        <v>0.0</v>
      </c>
      <c r="AD225">
        <f>IF(Datos!AD225="",0,IF(AND(AD$1008&lt;&gt;"",Datos!AD225=AD$1008),0,IF(AD$1004=0,0,1-CHOOSE(AD$1004,IF(ISNUMBER(Datos!AD225),AND(OR(AD$1005="",Datos!AD225&gt;=AD$1005),OR(AD$1006="",Datos!AD225&lt;=AD$1006)),FALSE),IF(ISNUMBER(Datos!AD225),AND(Datos!AD225=INT(Datos!AD225),AND(OR(AD$1005="",Datos!AD225&gt;=AD$1005),OR(AD$1006="",Datos!AD225&lt;=AD$1006))),FALSE),OR(ISNUMBER(FIND(";"&amp;UPPER(TRIM(Datos!AD225&amp;""))&amp;"=",AD$1007)),ISNUMBER(FIND(";"&amp;UPPER(TRIM(Datos!AD225&amp;""))&amp;";",AD$1007))),OR(UPPER(TRIM(Datos!AD225&amp;""))="SÍ",UPPER(TRIM(Datos!AD225&amp;""))="SI",UPPER(TRIM(Datos!AD225&amp;""))="NO"),IF(ISNUMBER(Datos!AD225),AND(OR(AD$1005="",Datos!AD225&gt;=AD$1005),OR(AD$1006="",Datos!AD225&lt;=AD$1006)),FALSE),TRUE))))</f>
        <v>0.0</v>
      </c>
      <c r="AE225">
        <f>IF(Datos!AE225="",0,IF(AND(AE$1008&lt;&gt;"",Datos!AE225=AE$1008),0,IF(AE$1004=0,0,1-CHOOSE(AE$1004,IF(ISNUMBER(Datos!AE225),AND(OR(AE$1005="",Datos!AE225&gt;=AE$1005),OR(AE$1006="",Datos!AE225&lt;=AE$1006)),FALSE),IF(ISNUMBER(Datos!AE225),AND(Datos!AE225=INT(Datos!AE225),AND(OR(AE$1005="",Datos!AE225&gt;=AE$1005),OR(AE$1006="",Datos!AE225&lt;=AE$1006))),FALSE),OR(ISNUMBER(FIND(";"&amp;UPPER(TRIM(Datos!AE225&amp;""))&amp;"=",AE$1007)),ISNUMBER(FIND(";"&amp;UPPER(TRIM(Datos!AE225&amp;""))&amp;";",AE$1007))),OR(UPPER(TRIM(Datos!AE225&amp;""))="SÍ",UPPER(TRIM(Datos!AE225&amp;""))="SI",UPPER(TRIM(Datos!AE225&amp;""))="NO"),IF(ISNUMBER(Datos!AE225),AND(OR(AE$1005="",Datos!AE225&gt;=AE$1005),OR(AE$1006="",Datos!AE225&lt;=AE$1006)),FALSE),TRUE))))</f>
        <v>0.0</v>
      </c>
    </row>
    <row r="226" spans="2:31">
      <c r="B226">
        <f>IF(Datos!B226="",0,IF(AND(B$1008&lt;&gt;"",Datos!B226=B$1008),0,IF(B$1004=0,0,1-CHOOSE(B$1004,IF(ISNUMBER(Datos!B226),AND(OR(B$1005="",Datos!B226&gt;=B$1005),OR(B$1006="",Datos!B226&lt;=B$1006)),FALSE),IF(ISNUMBER(Datos!B226),AND(Datos!B226=INT(Datos!B226),AND(OR(B$1005="",Datos!B226&gt;=B$1005),OR(B$1006="",Datos!B226&lt;=B$1006))),FALSE),OR(ISNUMBER(FIND(";"&amp;UPPER(TRIM(Datos!B226&amp;""))&amp;"=",B$1007)),ISNUMBER(FIND(";"&amp;UPPER(TRIM(Datos!B226&amp;""))&amp;";",B$1007))),OR(UPPER(TRIM(Datos!B226&amp;""))="SÍ",UPPER(TRIM(Datos!B226&amp;""))="SI",UPPER(TRIM(Datos!B226&amp;""))="NO"),IF(ISNUMBER(Datos!B226),AND(OR(B$1005="",Datos!B226&gt;=B$1005),OR(B$1006="",Datos!B226&lt;=B$1006)),FALSE),TRUE))))</f>
        <v>0.0</v>
      </c>
      <c r="C226">
        <f>IF(Datos!C226="",0,IF(AND(C$1008&lt;&gt;"",Datos!C226=C$1008),0,IF(C$1004=0,0,1-CHOOSE(C$1004,IF(ISNUMBER(Datos!C226),AND(OR(C$1005="",Datos!C226&gt;=C$1005),OR(C$1006="",Datos!C226&lt;=C$1006)),FALSE),IF(ISNUMBER(Datos!C226),AND(Datos!C226=INT(Datos!C226),AND(OR(C$1005="",Datos!C226&gt;=C$1005),OR(C$1006="",Datos!C226&lt;=C$1006))),FALSE),OR(ISNUMBER(FIND(";"&amp;UPPER(TRIM(Datos!C226&amp;""))&amp;"=",C$1007)),ISNUMBER(FIND(";"&amp;UPPER(TRIM(Datos!C226&amp;""))&amp;";",C$1007))),OR(UPPER(TRIM(Datos!C226&amp;""))="SÍ",UPPER(TRIM(Datos!C226&amp;""))="SI",UPPER(TRIM(Datos!C226&amp;""))="NO"),IF(ISNUMBER(Datos!C226),AND(OR(C$1005="",Datos!C226&gt;=C$1005),OR(C$1006="",Datos!C226&lt;=C$1006)),FALSE),TRUE))))</f>
        <v>0.0</v>
      </c>
      <c r="D226">
        <f>IF(Datos!D226="",0,IF(AND(D$1008&lt;&gt;"",Datos!D226=D$1008),0,IF(D$1004=0,0,1-CHOOSE(D$1004,IF(ISNUMBER(Datos!D226),AND(OR(D$1005="",Datos!D226&gt;=D$1005),OR(D$1006="",Datos!D226&lt;=D$1006)),FALSE),IF(ISNUMBER(Datos!D226),AND(Datos!D226=INT(Datos!D226),AND(OR(D$1005="",Datos!D226&gt;=D$1005),OR(D$1006="",Datos!D226&lt;=D$1006))),FALSE),OR(ISNUMBER(FIND(";"&amp;UPPER(TRIM(Datos!D226&amp;""))&amp;"=",D$1007)),ISNUMBER(FIND(";"&amp;UPPER(TRIM(Datos!D226&amp;""))&amp;";",D$1007))),OR(UPPER(TRIM(Datos!D226&amp;""))="SÍ",UPPER(TRIM(Datos!D226&amp;""))="SI",UPPER(TRIM(Datos!D226&amp;""))="NO"),IF(ISNUMBER(Datos!D226),AND(OR(D$1005="",Datos!D226&gt;=D$1005),OR(D$1006="",Datos!D226&lt;=D$1006)),FALSE),TRUE))))</f>
        <v>0.0</v>
      </c>
      <c r="E226">
        <f>IF(Datos!E226="",0,IF(AND(E$1008&lt;&gt;"",Datos!E226=E$1008),0,IF(E$1004=0,0,1-CHOOSE(E$1004,IF(ISNUMBER(Datos!E226),AND(OR(E$1005="",Datos!E226&gt;=E$1005),OR(E$1006="",Datos!E226&lt;=E$1006)),FALSE),IF(ISNUMBER(Datos!E226),AND(Datos!E226=INT(Datos!E226),AND(OR(E$1005="",Datos!E226&gt;=E$1005),OR(E$1006="",Datos!E226&lt;=E$1006))),FALSE),OR(ISNUMBER(FIND(";"&amp;UPPER(TRIM(Datos!E226&amp;""))&amp;"=",E$1007)),ISNUMBER(FIND(";"&amp;UPPER(TRIM(Datos!E226&amp;""))&amp;";",E$1007))),OR(UPPER(TRIM(Datos!E226&amp;""))="SÍ",UPPER(TRIM(Datos!E226&amp;""))="SI",UPPER(TRIM(Datos!E226&amp;""))="NO"),IF(ISNUMBER(Datos!E226),AND(OR(E$1005="",Datos!E226&gt;=E$1005),OR(E$1006="",Datos!E226&lt;=E$1006)),FALSE),TRUE))))</f>
        <v>0.0</v>
      </c>
      <c r="F226">
        <f>IF(Datos!F226="",0,IF(AND(F$1008&lt;&gt;"",Datos!F226=F$1008),0,IF(F$1004=0,0,1-CHOOSE(F$1004,IF(ISNUMBER(Datos!F226),AND(OR(F$1005="",Datos!F226&gt;=F$1005),OR(F$1006="",Datos!F226&lt;=F$1006)),FALSE),IF(ISNUMBER(Datos!F226),AND(Datos!F226=INT(Datos!F226),AND(OR(F$1005="",Datos!F226&gt;=F$1005),OR(F$1006="",Datos!F226&lt;=F$1006))),FALSE),OR(ISNUMBER(FIND(";"&amp;UPPER(TRIM(Datos!F226&amp;""))&amp;"=",F$1007)),ISNUMBER(FIND(";"&amp;UPPER(TRIM(Datos!F226&amp;""))&amp;";",F$1007))),OR(UPPER(TRIM(Datos!F226&amp;""))="SÍ",UPPER(TRIM(Datos!F226&amp;""))="SI",UPPER(TRIM(Datos!F226&amp;""))="NO"),IF(ISNUMBER(Datos!F226),AND(OR(F$1005="",Datos!F226&gt;=F$1005),OR(F$1006="",Datos!F226&lt;=F$1006)),FALSE),TRUE))))</f>
        <v>0.0</v>
      </c>
      <c r="G226">
        <f>IF(Datos!G226="",0,IF(AND(G$1008&lt;&gt;"",Datos!G226=G$1008),0,IF(G$1004=0,0,1-CHOOSE(G$1004,IF(ISNUMBER(Datos!G226),AND(OR(G$1005="",Datos!G226&gt;=G$1005),OR(G$1006="",Datos!G226&lt;=G$1006)),FALSE),IF(ISNUMBER(Datos!G226),AND(Datos!G226=INT(Datos!G226),AND(OR(G$1005="",Datos!G226&gt;=G$1005),OR(G$1006="",Datos!G226&lt;=G$1006))),FALSE),OR(ISNUMBER(FIND(";"&amp;UPPER(TRIM(Datos!G226&amp;""))&amp;"=",G$1007)),ISNUMBER(FIND(";"&amp;UPPER(TRIM(Datos!G226&amp;""))&amp;";",G$1007))),OR(UPPER(TRIM(Datos!G226&amp;""))="SÍ",UPPER(TRIM(Datos!G226&amp;""))="SI",UPPER(TRIM(Datos!G226&amp;""))="NO"),IF(ISNUMBER(Datos!G226),AND(OR(G$1005="",Datos!G226&gt;=G$1005),OR(G$1006="",Datos!G226&lt;=G$1006)),FALSE),TRUE))))</f>
        <v>0.0</v>
      </c>
      <c r="H226">
        <f>IF(Datos!H226="",0,IF(AND(H$1008&lt;&gt;"",Datos!H226=H$1008),0,IF(H$1004=0,0,1-CHOOSE(H$1004,IF(ISNUMBER(Datos!H226),AND(OR(H$1005="",Datos!H226&gt;=H$1005),OR(H$1006="",Datos!H226&lt;=H$1006)),FALSE),IF(ISNUMBER(Datos!H226),AND(Datos!H226=INT(Datos!H226),AND(OR(H$1005="",Datos!H226&gt;=H$1005),OR(H$1006="",Datos!H226&lt;=H$1006))),FALSE),OR(ISNUMBER(FIND(";"&amp;UPPER(TRIM(Datos!H226&amp;""))&amp;"=",H$1007)),ISNUMBER(FIND(";"&amp;UPPER(TRIM(Datos!H226&amp;""))&amp;";",H$1007))),OR(UPPER(TRIM(Datos!H226&amp;""))="SÍ",UPPER(TRIM(Datos!H226&amp;""))="SI",UPPER(TRIM(Datos!H226&amp;""))="NO"),IF(ISNUMBER(Datos!H226),AND(OR(H$1005="",Datos!H226&gt;=H$1005),OR(H$1006="",Datos!H226&lt;=H$1006)),FALSE),TRUE))))</f>
        <v>0.0</v>
      </c>
      <c r="I226">
        <f>IF(Datos!I226="",0,IF(AND(I$1008&lt;&gt;"",Datos!I226=I$1008),0,IF(I$1004=0,0,1-CHOOSE(I$1004,IF(ISNUMBER(Datos!I226),AND(OR(I$1005="",Datos!I226&gt;=I$1005),OR(I$1006="",Datos!I226&lt;=I$1006)),FALSE),IF(ISNUMBER(Datos!I226),AND(Datos!I226=INT(Datos!I226),AND(OR(I$1005="",Datos!I226&gt;=I$1005),OR(I$1006="",Datos!I226&lt;=I$1006))),FALSE),OR(ISNUMBER(FIND(";"&amp;UPPER(TRIM(Datos!I226&amp;""))&amp;"=",I$1007)),ISNUMBER(FIND(";"&amp;UPPER(TRIM(Datos!I226&amp;""))&amp;";",I$1007))),OR(UPPER(TRIM(Datos!I226&amp;""))="SÍ",UPPER(TRIM(Datos!I226&amp;""))="SI",UPPER(TRIM(Datos!I226&amp;""))="NO"),IF(ISNUMBER(Datos!I226),AND(OR(I$1005="",Datos!I226&gt;=I$1005),OR(I$1006="",Datos!I226&lt;=I$1006)),FALSE),TRUE))))</f>
        <v>0.0</v>
      </c>
      <c r="J226">
        <f>IF(Datos!J226="",0,IF(AND(J$1008&lt;&gt;"",Datos!J226=J$1008),0,IF(J$1004=0,0,1-CHOOSE(J$1004,IF(ISNUMBER(Datos!J226),AND(OR(J$1005="",Datos!J226&gt;=J$1005),OR(J$1006="",Datos!J226&lt;=J$1006)),FALSE),IF(ISNUMBER(Datos!J226),AND(Datos!J226=INT(Datos!J226),AND(OR(J$1005="",Datos!J226&gt;=J$1005),OR(J$1006="",Datos!J226&lt;=J$1006))),FALSE),OR(ISNUMBER(FIND(";"&amp;UPPER(TRIM(Datos!J226&amp;""))&amp;"=",J$1007)),ISNUMBER(FIND(";"&amp;UPPER(TRIM(Datos!J226&amp;""))&amp;";",J$1007))),OR(UPPER(TRIM(Datos!J226&amp;""))="SÍ",UPPER(TRIM(Datos!J226&amp;""))="SI",UPPER(TRIM(Datos!J226&amp;""))="NO"),IF(ISNUMBER(Datos!J226),AND(OR(J$1005="",Datos!J226&gt;=J$1005),OR(J$1006="",Datos!J226&lt;=J$1006)),FALSE),TRUE))))</f>
        <v>0.0</v>
      </c>
      <c r="K226">
        <f>IF(Datos!K226="",0,IF(AND(K$1008&lt;&gt;"",Datos!K226=K$1008),0,IF(K$1004=0,0,1-CHOOSE(K$1004,IF(ISNUMBER(Datos!K226),AND(OR(K$1005="",Datos!K226&gt;=K$1005),OR(K$1006="",Datos!K226&lt;=K$1006)),FALSE),IF(ISNUMBER(Datos!K226),AND(Datos!K226=INT(Datos!K226),AND(OR(K$1005="",Datos!K226&gt;=K$1005),OR(K$1006="",Datos!K226&lt;=K$1006))),FALSE),OR(ISNUMBER(FIND(";"&amp;UPPER(TRIM(Datos!K226&amp;""))&amp;"=",K$1007)),ISNUMBER(FIND(";"&amp;UPPER(TRIM(Datos!K226&amp;""))&amp;";",K$1007))),OR(UPPER(TRIM(Datos!K226&amp;""))="SÍ",UPPER(TRIM(Datos!K226&amp;""))="SI",UPPER(TRIM(Datos!K226&amp;""))="NO"),IF(ISNUMBER(Datos!K226),AND(OR(K$1005="",Datos!K226&gt;=K$1005),OR(K$1006="",Datos!K226&lt;=K$1006)),FALSE),TRUE))))</f>
        <v>0.0</v>
      </c>
      <c r="L226">
        <f>IF(Datos!L226="",0,IF(AND(L$1008&lt;&gt;"",Datos!L226=L$1008),0,IF(L$1004=0,0,1-CHOOSE(L$1004,IF(ISNUMBER(Datos!L226),AND(OR(L$1005="",Datos!L226&gt;=L$1005),OR(L$1006="",Datos!L226&lt;=L$1006)),FALSE),IF(ISNUMBER(Datos!L226),AND(Datos!L226=INT(Datos!L226),AND(OR(L$1005="",Datos!L226&gt;=L$1005),OR(L$1006="",Datos!L226&lt;=L$1006))),FALSE),OR(ISNUMBER(FIND(";"&amp;UPPER(TRIM(Datos!L226&amp;""))&amp;"=",L$1007)),ISNUMBER(FIND(";"&amp;UPPER(TRIM(Datos!L226&amp;""))&amp;";",L$1007))),OR(UPPER(TRIM(Datos!L226&amp;""))="SÍ",UPPER(TRIM(Datos!L226&amp;""))="SI",UPPER(TRIM(Datos!L226&amp;""))="NO"),IF(ISNUMBER(Datos!L226),AND(OR(L$1005="",Datos!L226&gt;=L$1005),OR(L$1006="",Datos!L226&lt;=L$1006)),FALSE),TRUE))))</f>
        <v>0.0</v>
      </c>
      <c r="M226">
        <f>IF(Datos!M226="",0,IF(AND(M$1008&lt;&gt;"",Datos!M226=M$1008),0,IF(M$1004=0,0,1-CHOOSE(M$1004,IF(ISNUMBER(Datos!M226),AND(OR(M$1005="",Datos!M226&gt;=M$1005),OR(M$1006="",Datos!M226&lt;=M$1006)),FALSE),IF(ISNUMBER(Datos!M226),AND(Datos!M226=INT(Datos!M226),AND(OR(M$1005="",Datos!M226&gt;=M$1005),OR(M$1006="",Datos!M226&lt;=M$1006))),FALSE),OR(ISNUMBER(FIND(";"&amp;UPPER(TRIM(Datos!M226&amp;""))&amp;"=",M$1007)),ISNUMBER(FIND(";"&amp;UPPER(TRIM(Datos!M226&amp;""))&amp;";",M$1007))),OR(UPPER(TRIM(Datos!M226&amp;""))="SÍ",UPPER(TRIM(Datos!M226&amp;""))="SI",UPPER(TRIM(Datos!M226&amp;""))="NO"),IF(ISNUMBER(Datos!M226),AND(OR(M$1005="",Datos!M226&gt;=M$1005),OR(M$1006="",Datos!M226&lt;=M$1006)),FALSE),TRUE))))</f>
        <v>0.0</v>
      </c>
      <c r="N226">
        <f>IF(Datos!N226="",0,IF(AND(N$1008&lt;&gt;"",Datos!N226=N$1008),0,IF(N$1004=0,0,1-CHOOSE(N$1004,IF(ISNUMBER(Datos!N226),AND(OR(N$1005="",Datos!N226&gt;=N$1005),OR(N$1006="",Datos!N226&lt;=N$1006)),FALSE),IF(ISNUMBER(Datos!N226),AND(Datos!N226=INT(Datos!N226),AND(OR(N$1005="",Datos!N226&gt;=N$1005),OR(N$1006="",Datos!N226&lt;=N$1006))),FALSE),OR(ISNUMBER(FIND(";"&amp;UPPER(TRIM(Datos!N226&amp;""))&amp;"=",N$1007)),ISNUMBER(FIND(";"&amp;UPPER(TRIM(Datos!N226&amp;""))&amp;";",N$1007))),OR(UPPER(TRIM(Datos!N226&amp;""))="SÍ",UPPER(TRIM(Datos!N226&amp;""))="SI",UPPER(TRIM(Datos!N226&amp;""))="NO"),IF(ISNUMBER(Datos!N226),AND(OR(N$1005="",Datos!N226&gt;=N$1005),OR(N$1006="",Datos!N226&lt;=N$1006)),FALSE),TRUE))))</f>
        <v>0.0</v>
      </c>
      <c r="O226">
        <f>IF(Datos!O226="",0,IF(AND(O$1008&lt;&gt;"",Datos!O226=O$1008),0,IF(O$1004=0,0,1-CHOOSE(O$1004,IF(ISNUMBER(Datos!O226),AND(OR(O$1005="",Datos!O226&gt;=O$1005),OR(O$1006="",Datos!O226&lt;=O$1006)),FALSE),IF(ISNUMBER(Datos!O226),AND(Datos!O226=INT(Datos!O226),AND(OR(O$1005="",Datos!O226&gt;=O$1005),OR(O$1006="",Datos!O226&lt;=O$1006))),FALSE),OR(ISNUMBER(FIND(";"&amp;UPPER(TRIM(Datos!O226&amp;""))&amp;"=",O$1007)),ISNUMBER(FIND(";"&amp;UPPER(TRIM(Datos!O226&amp;""))&amp;";",O$1007))),OR(UPPER(TRIM(Datos!O226&amp;""))="SÍ",UPPER(TRIM(Datos!O226&amp;""))="SI",UPPER(TRIM(Datos!O226&amp;""))="NO"),IF(ISNUMBER(Datos!O226),AND(OR(O$1005="",Datos!O226&gt;=O$1005),OR(O$1006="",Datos!O226&lt;=O$1006)),FALSE),TRUE))))</f>
        <v>0.0</v>
      </c>
      <c r="P226">
        <f>IF(Datos!P226="",0,IF(AND(P$1008&lt;&gt;"",Datos!P226=P$1008),0,IF(P$1004=0,0,1-CHOOSE(P$1004,IF(ISNUMBER(Datos!P226),AND(OR(P$1005="",Datos!P226&gt;=P$1005),OR(P$1006="",Datos!P226&lt;=P$1006)),FALSE),IF(ISNUMBER(Datos!P226),AND(Datos!P226=INT(Datos!P226),AND(OR(P$1005="",Datos!P226&gt;=P$1005),OR(P$1006="",Datos!P226&lt;=P$1006))),FALSE),OR(ISNUMBER(FIND(";"&amp;UPPER(TRIM(Datos!P226&amp;""))&amp;"=",P$1007)),ISNUMBER(FIND(";"&amp;UPPER(TRIM(Datos!P226&amp;""))&amp;";",P$1007))),OR(UPPER(TRIM(Datos!P226&amp;""))="SÍ",UPPER(TRIM(Datos!P226&amp;""))="SI",UPPER(TRIM(Datos!P226&amp;""))="NO"),IF(ISNUMBER(Datos!P226),AND(OR(P$1005="",Datos!P226&gt;=P$1005),OR(P$1006="",Datos!P226&lt;=P$1006)),FALSE),TRUE))))</f>
        <v>0.0</v>
      </c>
      <c r="Q226">
        <f>IF(Datos!Q226="",0,IF(AND(Q$1008&lt;&gt;"",Datos!Q226=Q$1008),0,IF(Q$1004=0,0,1-CHOOSE(Q$1004,IF(ISNUMBER(Datos!Q226),AND(OR(Q$1005="",Datos!Q226&gt;=Q$1005),OR(Q$1006="",Datos!Q226&lt;=Q$1006)),FALSE),IF(ISNUMBER(Datos!Q226),AND(Datos!Q226=INT(Datos!Q226),AND(OR(Q$1005="",Datos!Q226&gt;=Q$1005),OR(Q$1006="",Datos!Q226&lt;=Q$1006))),FALSE),OR(ISNUMBER(FIND(";"&amp;UPPER(TRIM(Datos!Q226&amp;""))&amp;"=",Q$1007)),ISNUMBER(FIND(";"&amp;UPPER(TRIM(Datos!Q226&amp;""))&amp;";",Q$1007))),OR(UPPER(TRIM(Datos!Q226&amp;""))="SÍ",UPPER(TRIM(Datos!Q226&amp;""))="SI",UPPER(TRIM(Datos!Q226&amp;""))="NO"),IF(ISNUMBER(Datos!Q226),AND(OR(Q$1005="",Datos!Q226&gt;=Q$1005),OR(Q$1006="",Datos!Q226&lt;=Q$1006)),FALSE),TRUE))))</f>
        <v>0.0</v>
      </c>
      <c r="R226">
        <f>IF(Datos!R226="",0,IF(AND(R$1008&lt;&gt;"",Datos!R226=R$1008),0,IF(R$1004=0,0,1-CHOOSE(R$1004,IF(ISNUMBER(Datos!R226),AND(OR(R$1005="",Datos!R226&gt;=R$1005),OR(R$1006="",Datos!R226&lt;=R$1006)),FALSE),IF(ISNUMBER(Datos!R226),AND(Datos!R226=INT(Datos!R226),AND(OR(R$1005="",Datos!R226&gt;=R$1005),OR(R$1006="",Datos!R226&lt;=R$1006))),FALSE),OR(ISNUMBER(FIND(";"&amp;UPPER(TRIM(Datos!R226&amp;""))&amp;"=",R$1007)),ISNUMBER(FIND(";"&amp;UPPER(TRIM(Datos!R226&amp;""))&amp;";",R$1007))),OR(UPPER(TRIM(Datos!R226&amp;""))="SÍ",UPPER(TRIM(Datos!R226&amp;""))="SI",UPPER(TRIM(Datos!R226&amp;""))="NO"),IF(ISNUMBER(Datos!R226),AND(OR(R$1005="",Datos!R226&gt;=R$1005),OR(R$1006="",Datos!R226&lt;=R$1006)),FALSE),TRUE))))</f>
        <v>0.0</v>
      </c>
      <c r="S226">
        <f>IF(Datos!S226="",0,IF(AND(S$1008&lt;&gt;"",Datos!S226=S$1008),0,IF(S$1004=0,0,1-CHOOSE(S$1004,IF(ISNUMBER(Datos!S226),AND(OR(S$1005="",Datos!S226&gt;=S$1005),OR(S$1006="",Datos!S226&lt;=S$1006)),FALSE),IF(ISNUMBER(Datos!S226),AND(Datos!S226=INT(Datos!S226),AND(OR(S$1005="",Datos!S226&gt;=S$1005),OR(S$1006="",Datos!S226&lt;=S$1006))),FALSE),OR(ISNUMBER(FIND(";"&amp;UPPER(TRIM(Datos!S226&amp;""))&amp;"=",S$1007)),ISNUMBER(FIND(";"&amp;UPPER(TRIM(Datos!S226&amp;""))&amp;";",S$1007))),OR(UPPER(TRIM(Datos!S226&amp;""))="SÍ",UPPER(TRIM(Datos!S226&amp;""))="SI",UPPER(TRIM(Datos!S226&amp;""))="NO"),IF(ISNUMBER(Datos!S226),AND(OR(S$1005="",Datos!S226&gt;=S$1005),OR(S$1006="",Datos!S226&lt;=S$1006)),FALSE),TRUE))))</f>
        <v>0.0</v>
      </c>
      <c r="T226">
        <f>IF(Datos!T226="",0,IF(AND(T$1008&lt;&gt;"",Datos!T226=T$1008),0,IF(T$1004=0,0,1-CHOOSE(T$1004,IF(ISNUMBER(Datos!T226),AND(OR(T$1005="",Datos!T226&gt;=T$1005),OR(T$1006="",Datos!T226&lt;=T$1006)),FALSE),IF(ISNUMBER(Datos!T226),AND(Datos!T226=INT(Datos!T226),AND(OR(T$1005="",Datos!T226&gt;=T$1005),OR(T$1006="",Datos!T226&lt;=T$1006))),FALSE),OR(ISNUMBER(FIND(";"&amp;UPPER(TRIM(Datos!T226&amp;""))&amp;"=",T$1007)),ISNUMBER(FIND(";"&amp;UPPER(TRIM(Datos!T226&amp;""))&amp;";",T$1007))),OR(UPPER(TRIM(Datos!T226&amp;""))="SÍ",UPPER(TRIM(Datos!T226&amp;""))="SI",UPPER(TRIM(Datos!T226&amp;""))="NO"),IF(ISNUMBER(Datos!T226),AND(OR(T$1005="",Datos!T226&gt;=T$1005),OR(T$1006="",Datos!T226&lt;=T$1006)),FALSE),TRUE))))</f>
        <v>0.0</v>
      </c>
      <c r="U226">
        <f>IF(Datos!U226="",0,IF(AND(U$1008&lt;&gt;"",Datos!U226=U$1008),0,IF(U$1004=0,0,1-CHOOSE(U$1004,IF(ISNUMBER(Datos!U226),AND(OR(U$1005="",Datos!U226&gt;=U$1005),OR(U$1006="",Datos!U226&lt;=U$1006)),FALSE),IF(ISNUMBER(Datos!U226),AND(Datos!U226=INT(Datos!U226),AND(OR(U$1005="",Datos!U226&gt;=U$1005),OR(U$1006="",Datos!U226&lt;=U$1006))),FALSE),OR(ISNUMBER(FIND(";"&amp;UPPER(TRIM(Datos!U226&amp;""))&amp;"=",U$1007)),ISNUMBER(FIND(";"&amp;UPPER(TRIM(Datos!U226&amp;""))&amp;";",U$1007))),OR(UPPER(TRIM(Datos!U226&amp;""))="SÍ",UPPER(TRIM(Datos!U226&amp;""))="SI",UPPER(TRIM(Datos!U226&amp;""))="NO"),IF(ISNUMBER(Datos!U226),AND(OR(U$1005="",Datos!U226&gt;=U$1005),OR(U$1006="",Datos!U226&lt;=U$1006)),FALSE),TRUE))))</f>
        <v>0.0</v>
      </c>
      <c r="V226">
        <f>IF(Datos!V226="",0,IF(AND(V$1008&lt;&gt;"",Datos!V226=V$1008),0,IF(V$1004=0,0,1-CHOOSE(V$1004,IF(ISNUMBER(Datos!V226),AND(OR(V$1005="",Datos!V226&gt;=V$1005),OR(V$1006="",Datos!V226&lt;=V$1006)),FALSE),IF(ISNUMBER(Datos!V226),AND(Datos!V226=INT(Datos!V226),AND(OR(V$1005="",Datos!V226&gt;=V$1005),OR(V$1006="",Datos!V226&lt;=V$1006))),FALSE),OR(ISNUMBER(FIND(";"&amp;UPPER(TRIM(Datos!V226&amp;""))&amp;"=",V$1007)),ISNUMBER(FIND(";"&amp;UPPER(TRIM(Datos!V226&amp;""))&amp;";",V$1007))),OR(UPPER(TRIM(Datos!V226&amp;""))="SÍ",UPPER(TRIM(Datos!V226&amp;""))="SI",UPPER(TRIM(Datos!V226&amp;""))="NO"),IF(ISNUMBER(Datos!V226),AND(OR(V$1005="",Datos!V226&gt;=V$1005),OR(V$1006="",Datos!V226&lt;=V$1006)),FALSE),TRUE))))</f>
        <v>0.0</v>
      </c>
      <c r="W226">
        <f>IF(Datos!W226="",0,IF(AND(W$1008&lt;&gt;"",Datos!W226=W$1008),0,IF(W$1004=0,0,1-CHOOSE(W$1004,IF(ISNUMBER(Datos!W226),AND(OR(W$1005="",Datos!W226&gt;=W$1005),OR(W$1006="",Datos!W226&lt;=W$1006)),FALSE),IF(ISNUMBER(Datos!W226),AND(Datos!W226=INT(Datos!W226),AND(OR(W$1005="",Datos!W226&gt;=W$1005),OR(W$1006="",Datos!W226&lt;=W$1006))),FALSE),OR(ISNUMBER(FIND(";"&amp;UPPER(TRIM(Datos!W226&amp;""))&amp;"=",W$1007)),ISNUMBER(FIND(";"&amp;UPPER(TRIM(Datos!W226&amp;""))&amp;";",W$1007))),OR(UPPER(TRIM(Datos!W226&amp;""))="SÍ",UPPER(TRIM(Datos!W226&amp;""))="SI",UPPER(TRIM(Datos!W226&amp;""))="NO"),IF(ISNUMBER(Datos!W226),AND(OR(W$1005="",Datos!W226&gt;=W$1005),OR(W$1006="",Datos!W226&lt;=W$1006)),FALSE),TRUE))))</f>
        <v>0.0</v>
      </c>
      <c r="X226">
        <f>IF(Datos!X226="",0,IF(AND(X$1008&lt;&gt;"",Datos!X226=X$1008),0,IF(X$1004=0,0,1-CHOOSE(X$1004,IF(ISNUMBER(Datos!X226),AND(OR(X$1005="",Datos!X226&gt;=X$1005),OR(X$1006="",Datos!X226&lt;=X$1006)),FALSE),IF(ISNUMBER(Datos!X226),AND(Datos!X226=INT(Datos!X226),AND(OR(X$1005="",Datos!X226&gt;=X$1005),OR(X$1006="",Datos!X226&lt;=X$1006))),FALSE),OR(ISNUMBER(FIND(";"&amp;UPPER(TRIM(Datos!X226&amp;""))&amp;"=",X$1007)),ISNUMBER(FIND(";"&amp;UPPER(TRIM(Datos!X226&amp;""))&amp;";",X$1007))),OR(UPPER(TRIM(Datos!X226&amp;""))="SÍ",UPPER(TRIM(Datos!X226&amp;""))="SI",UPPER(TRIM(Datos!X226&amp;""))="NO"),IF(ISNUMBER(Datos!X226),AND(OR(X$1005="",Datos!X226&gt;=X$1005),OR(X$1006="",Datos!X226&lt;=X$1006)),FALSE),TRUE))))</f>
        <v>0.0</v>
      </c>
      <c r="Y226">
        <f>IF(Datos!Y226="",0,IF(AND(Y$1008&lt;&gt;"",Datos!Y226=Y$1008),0,IF(Y$1004=0,0,1-CHOOSE(Y$1004,IF(ISNUMBER(Datos!Y226),AND(OR(Y$1005="",Datos!Y226&gt;=Y$1005),OR(Y$1006="",Datos!Y226&lt;=Y$1006)),FALSE),IF(ISNUMBER(Datos!Y226),AND(Datos!Y226=INT(Datos!Y226),AND(OR(Y$1005="",Datos!Y226&gt;=Y$1005),OR(Y$1006="",Datos!Y226&lt;=Y$1006))),FALSE),OR(ISNUMBER(FIND(";"&amp;UPPER(TRIM(Datos!Y226&amp;""))&amp;"=",Y$1007)),ISNUMBER(FIND(";"&amp;UPPER(TRIM(Datos!Y226&amp;""))&amp;";",Y$1007))),OR(UPPER(TRIM(Datos!Y226&amp;""))="SÍ",UPPER(TRIM(Datos!Y226&amp;""))="SI",UPPER(TRIM(Datos!Y226&amp;""))="NO"),IF(ISNUMBER(Datos!Y226),AND(OR(Y$1005="",Datos!Y226&gt;=Y$1005),OR(Y$1006="",Datos!Y226&lt;=Y$1006)),FALSE),TRUE))))</f>
        <v>0.0</v>
      </c>
      <c r="Z226">
        <f>IF(Datos!Z226="",0,IF(AND(Z$1008&lt;&gt;"",Datos!Z226=Z$1008),0,IF(Z$1004=0,0,1-CHOOSE(Z$1004,IF(ISNUMBER(Datos!Z226),AND(OR(Z$1005="",Datos!Z226&gt;=Z$1005),OR(Z$1006="",Datos!Z226&lt;=Z$1006)),FALSE),IF(ISNUMBER(Datos!Z226),AND(Datos!Z226=INT(Datos!Z226),AND(OR(Z$1005="",Datos!Z226&gt;=Z$1005),OR(Z$1006="",Datos!Z226&lt;=Z$1006))),FALSE),OR(ISNUMBER(FIND(";"&amp;UPPER(TRIM(Datos!Z226&amp;""))&amp;"=",Z$1007)),ISNUMBER(FIND(";"&amp;UPPER(TRIM(Datos!Z226&amp;""))&amp;";",Z$1007))),OR(UPPER(TRIM(Datos!Z226&amp;""))="SÍ",UPPER(TRIM(Datos!Z226&amp;""))="SI",UPPER(TRIM(Datos!Z226&amp;""))="NO"),IF(ISNUMBER(Datos!Z226),AND(OR(Z$1005="",Datos!Z226&gt;=Z$1005),OR(Z$1006="",Datos!Z226&lt;=Z$1006)),FALSE),TRUE))))</f>
        <v>0.0</v>
      </c>
      <c r="AA226">
        <f>IF(Datos!AA226="",0,IF(AND(AA$1008&lt;&gt;"",Datos!AA226=AA$1008),0,IF(AA$1004=0,0,1-CHOOSE(AA$1004,IF(ISNUMBER(Datos!AA226),AND(OR(AA$1005="",Datos!AA226&gt;=AA$1005),OR(AA$1006="",Datos!AA226&lt;=AA$1006)),FALSE),IF(ISNUMBER(Datos!AA226),AND(Datos!AA226=INT(Datos!AA226),AND(OR(AA$1005="",Datos!AA226&gt;=AA$1005),OR(AA$1006="",Datos!AA226&lt;=AA$1006))),FALSE),OR(ISNUMBER(FIND(";"&amp;UPPER(TRIM(Datos!AA226&amp;""))&amp;"=",AA$1007)),ISNUMBER(FIND(";"&amp;UPPER(TRIM(Datos!AA226&amp;""))&amp;";",AA$1007))),OR(UPPER(TRIM(Datos!AA226&amp;""))="SÍ",UPPER(TRIM(Datos!AA226&amp;""))="SI",UPPER(TRIM(Datos!AA226&amp;""))="NO"),IF(ISNUMBER(Datos!AA226),AND(OR(AA$1005="",Datos!AA226&gt;=AA$1005),OR(AA$1006="",Datos!AA226&lt;=AA$1006)),FALSE),TRUE))))</f>
        <v>0.0</v>
      </c>
      <c r="AB226">
        <f>IF(Datos!AB226="",0,IF(AND(AB$1008&lt;&gt;"",Datos!AB226=AB$1008),0,IF(AB$1004=0,0,1-CHOOSE(AB$1004,IF(ISNUMBER(Datos!AB226),AND(OR(AB$1005="",Datos!AB226&gt;=AB$1005),OR(AB$1006="",Datos!AB226&lt;=AB$1006)),FALSE),IF(ISNUMBER(Datos!AB226),AND(Datos!AB226=INT(Datos!AB226),AND(OR(AB$1005="",Datos!AB226&gt;=AB$1005),OR(AB$1006="",Datos!AB226&lt;=AB$1006))),FALSE),OR(ISNUMBER(FIND(";"&amp;UPPER(TRIM(Datos!AB226&amp;""))&amp;"=",AB$1007)),ISNUMBER(FIND(";"&amp;UPPER(TRIM(Datos!AB226&amp;""))&amp;";",AB$1007))),OR(UPPER(TRIM(Datos!AB226&amp;""))="SÍ",UPPER(TRIM(Datos!AB226&amp;""))="SI",UPPER(TRIM(Datos!AB226&amp;""))="NO"),IF(ISNUMBER(Datos!AB226),AND(OR(AB$1005="",Datos!AB226&gt;=AB$1005),OR(AB$1006="",Datos!AB226&lt;=AB$1006)),FALSE),TRUE))))</f>
        <v>0.0</v>
      </c>
      <c r="AC226">
        <f>IF(Datos!AC226="",0,IF(AND(AC$1008&lt;&gt;"",Datos!AC226=AC$1008),0,IF(AC$1004=0,0,1-CHOOSE(AC$1004,IF(ISNUMBER(Datos!AC226),AND(OR(AC$1005="",Datos!AC226&gt;=AC$1005),OR(AC$1006="",Datos!AC226&lt;=AC$1006)),FALSE),IF(ISNUMBER(Datos!AC226),AND(Datos!AC226=INT(Datos!AC226),AND(OR(AC$1005="",Datos!AC226&gt;=AC$1005),OR(AC$1006="",Datos!AC226&lt;=AC$1006))),FALSE),OR(ISNUMBER(FIND(";"&amp;UPPER(TRIM(Datos!AC226&amp;""))&amp;"=",AC$1007)),ISNUMBER(FIND(";"&amp;UPPER(TRIM(Datos!AC226&amp;""))&amp;";",AC$1007))),OR(UPPER(TRIM(Datos!AC226&amp;""))="SÍ",UPPER(TRIM(Datos!AC226&amp;""))="SI",UPPER(TRIM(Datos!AC226&amp;""))="NO"),IF(ISNUMBER(Datos!AC226),AND(OR(AC$1005="",Datos!AC226&gt;=AC$1005),OR(AC$1006="",Datos!AC226&lt;=AC$1006)),FALSE),TRUE))))</f>
        <v>0.0</v>
      </c>
      <c r="AD226">
        <f>IF(Datos!AD226="",0,IF(AND(AD$1008&lt;&gt;"",Datos!AD226=AD$1008),0,IF(AD$1004=0,0,1-CHOOSE(AD$1004,IF(ISNUMBER(Datos!AD226),AND(OR(AD$1005="",Datos!AD226&gt;=AD$1005),OR(AD$1006="",Datos!AD226&lt;=AD$1006)),FALSE),IF(ISNUMBER(Datos!AD226),AND(Datos!AD226=INT(Datos!AD226),AND(OR(AD$1005="",Datos!AD226&gt;=AD$1005),OR(AD$1006="",Datos!AD226&lt;=AD$1006))),FALSE),OR(ISNUMBER(FIND(";"&amp;UPPER(TRIM(Datos!AD226&amp;""))&amp;"=",AD$1007)),ISNUMBER(FIND(";"&amp;UPPER(TRIM(Datos!AD226&amp;""))&amp;";",AD$1007))),OR(UPPER(TRIM(Datos!AD226&amp;""))="SÍ",UPPER(TRIM(Datos!AD226&amp;""))="SI",UPPER(TRIM(Datos!AD226&amp;""))="NO"),IF(ISNUMBER(Datos!AD226),AND(OR(AD$1005="",Datos!AD226&gt;=AD$1005),OR(AD$1006="",Datos!AD226&lt;=AD$1006)),FALSE),TRUE))))</f>
        <v>0.0</v>
      </c>
      <c r="AE226">
        <f>IF(Datos!AE226="",0,IF(AND(AE$1008&lt;&gt;"",Datos!AE226=AE$1008),0,IF(AE$1004=0,0,1-CHOOSE(AE$1004,IF(ISNUMBER(Datos!AE226),AND(OR(AE$1005="",Datos!AE226&gt;=AE$1005),OR(AE$1006="",Datos!AE226&lt;=AE$1006)),FALSE),IF(ISNUMBER(Datos!AE226),AND(Datos!AE226=INT(Datos!AE226),AND(OR(AE$1005="",Datos!AE226&gt;=AE$1005),OR(AE$1006="",Datos!AE226&lt;=AE$1006))),FALSE),OR(ISNUMBER(FIND(";"&amp;UPPER(TRIM(Datos!AE226&amp;""))&amp;"=",AE$1007)),ISNUMBER(FIND(";"&amp;UPPER(TRIM(Datos!AE226&amp;""))&amp;";",AE$1007))),OR(UPPER(TRIM(Datos!AE226&amp;""))="SÍ",UPPER(TRIM(Datos!AE226&amp;""))="SI",UPPER(TRIM(Datos!AE226&amp;""))="NO"),IF(ISNUMBER(Datos!AE226),AND(OR(AE$1005="",Datos!AE226&gt;=AE$1005),OR(AE$1006="",Datos!AE226&lt;=AE$1006)),FALSE),TRUE))))</f>
        <v>0.0</v>
      </c>
    </row>
    <row r="227" spans="2:31">
      <c r="B227">
        <f>IF(Datos!B227="",0,IF(AND(B$1008&lt;&gt;"",Datos!B227=B$1008),0,IF(B$1004=0,0,1-CHOOSE(B$1004,IF(ISNUMBER(Datos!B227),AND(OR(B$1005="",Datos!B227&gt;=B$1005),OR(B$1006="",Datos!B227&lt;=B$1006)),FALSE),IF(ISNUMBER(Datos!B227),AND(Datos!B227=INT(Datos!B227),AND(OR(B$1005="",Datos!B227&gt;=B$1005),OR(B$1006="",Datos!B227&lt;=B$1006))),FALSE),OR(ISNUMBER(FIND(";"&amp;UPPER(TRIM(Datos!B227&amp;""))&amp;"=",B$1007)),ISNUMBER(FIND(";"&amp;UPPER(TRIM(Datos!B227&amp;""))&amp;";",B$1007))),OR(UPPER(TRIM(Datos!B227&amp;""))="SÍ",UPPER(TRIM(Datos!B227&amp;""))="SI",UPPER(TRIM(Datos!B227&amp;""))="NO"),IF(ISNUMBER(Datos!B227),AND(OR(B$1005="",Datos!B227&gt;=B$1005),OR(B$1006="",Datos!B227&lt;=B$1006)),FALSE),TRUE))))</f>
        <v>0.0</v>
      </c>
      <c r="C227">
        <f>IF(Datos!C227="",0,IF(AND(C$1008&lt;&gt;"",Datos!C227=C$1008),0,IF(C$1004=0,0,1-CHOOSE(C$1004,IF(ISNUMBER(Datos!C227),AND(OR(C$1005="",Datos!C227&gt;=C$1005),OR(C$1006="",Datos!C227&lt;=C$1006)),FALSE),IF(ISNUMBER(Datos!C227),AND(Datos!C227=INT(Datos!C227),AND(OR(C$1005="",Datos!C227&gt;=C$1005),OR(C$1006="",Datos!C227&lt;=C$1006))),FALSE),OR(ISNUMBER(FIND(";"&amp;UPPER(TRIM(Datos!C227&amp;""))&amp;"=",C$1007)),ISNUMBER(FIND(";"&amp;UPPER(TRIM(Datos!C227&amp;""))&amp;";",C$1007))),OR(UPPER(TRIM(Datos!C227&amp;""))="SÍ",UPPER(TRIM(Datos!C227&amp;""))="SI",UPPER(TRIM(Datos!C227&amp;""))="NO"),IF(ISNUMBER(Datos!C227),AND(OR(C$1005="",Datos!C227&gt;=C$1005),OR(C$1006="",Datos!C227&lt;=C$1006)),FALSE),TRUE))))</f>
        <v>0.0</v>
      </c>
      <c r="D227">
        <f>IF(Datos!D227="",0,IF(AND(D$1008&lt;&gt;"",Datos!D227=D$1008),0,IF(D$1004=0,0,1-CHOOSE(D$1004,IF(ISNUMBER(Datos!D227),AND(OR(D$1005="",Datos!D227&gt;=D$1005),OR(D$1006="",Datos!D227&lt;=D$1006)),FALSE),IF(ISNUMBER(Datos!D227),AND(Datos!D227=INT(Datos!D227),AND(OR(D$1005="",Datos!D227&gt;=D$1005),OR(D$1006="",Datos!D227&lt;=D$1006))),FALSE),OR(ISNUMBER(FIND(";"&amp;UPPER(TRIM(Datos!D227&amp;""))&amp;"=",D$1007)),ISNUMBER(FIND(";"&amp;UPPER(TRIM(Datos!D227&amp;""))&amp;";",D$1007))),OR(UPPER(TRIM(Datos!D227&amp;""))="SÍ",UPPER(TRIM(Datos!D227&amp;""))="SI",UPPER(TRIM(Datos!D227&amp;""))="NO"),IF(ISNUMBER(Datos!D227),AND(OR(D$1005="",Datos!D227&gt;=D$1005),OR(D$1006="",Datos!D227&lt;=D$1006)),FALSE),TRUE))))</f>
        <v>0.0</v>
      </c>
      <c r="E227">
        <f>IF(Datos!E227="",0,IF(AND(E$1008&lt;&gt;"",Datos!E227=E$1008),0,IF(E$1004=0,0,1-CHOOSE(E$1004,IF(ISNUMBER(Datos!E227),AND(OR(E$1005="",Datos!E227&gt;=E$1005),OR(E$1006="",Datos!E227&lt;=E$1006)),FALSE),IF(ISNUMBER(Datos!E227),AND(Datos!E227=INT(Datos!E227),AND(OR(E$1005="",Datos!E227&gt;=E$1005),OR(E$1006="",Datos!E227&lt;=E$1006))),FALSE),OR(ISNUMBER(FIND(";"&amp;UPPER(TRIM(Datos!E227&amp;""))&amp;"=",E$1007)),ISNUMBER(FIND(";"&amp;UPPER(TRIM(Datos!E227&amp;""))&amp;";",E$1007))),OR(UPPER(TRIM(Datos!E227&amp;""))="SÍ",UPPER(TRIM(Datos!E227&amp;""))="SI",UPPER(TRIM(Datos!E227&amp;""))="NO"),IF(ISNUMBER(Datos!E227),AND(OR(E$1005="",Datos!E227&gt;=E$1005),OR(E$1006="",Datos!E227&lt;=E$1006)),FALSE),TRUE))))</f>
        <v>0.0</v>
      </c>
      <c r="F227">
        <f>IF(Datos!F227="",0,IF(AND(F$1008&lt;&gt;"",Datos!F227=F$1008),0,IF(F$1004=0,0,1-CHOOSE(F$1004,IF(ISNUMBER(Datos!F227),AND(OR(F$1005="",Datos!F227&gt;=F$1005),OR(F$1006="",Datos!F227&lt;=F$1006)),FALSE),IF(ISNUMBER(Datos!F227),AND(Datos!F227=INT(Datos!F227),AND(OR(F$1005="",Datos!F227&gt;=F$1005),OR(F$1006="",Datos!F227&lt;=F$1006))),FALSE),OR(ISNUMBER(FIND(";"&amp;UPPER(TRIM(Datos!F227&amp;""))&amp;"=",F$1007)),ISNUMBER(FIND(";"&amp;UPPER(TRIM(Datos!F227&amp;""))&amp;";",F$1007))),OR(UPPER(TRIM(Datos!F227&amp;""))="SÍ",UPPER(TRIM(Datos!F227&amp;""))="SI",UPPER(TRIM(Datos!F227&amp;""))="NO"),IF(ISNUMBER(Datos!F227),AND(OR(F$1005="",Datos!F227&gt;=F$1005),OR(F$1006="",Datos!F227&lt;=F$1006)),FALSE),TRUE))))</f>
        <v>0.0</v>
      </c>
      <c r="G227">
        <f>IF(Datos!G227="",0,IF(AND(G$1008&lt;&gt;"",Datos!G227=G$1008),0,IF(G$1004=0,0,1-CHOOSE(G$1004,IF(ISNUMBER(Datos!G227),AND(OR(G$1005="",Datos!G227&gt;=G$1005),OR(G$1006="",Datos!G227&lt;=G$1006)),FALSE),IF(ISNUMBER(Datos!G227),AND(Datos!G227=INT(Datos!G227),AND(OR(G$1005="",Datos!G227&gt;=G$1005),OR(G$1006="",Datos!G227&lt;=G$1006))),FALSE),OR(ISNUMBER(FIND(";"&amp;UPPER(TRIM(Datos!G227&amp;""))&amp;"=",G$1007)),ISNUMBER(FIND(";"&amp;UPPER(TRIM(Datos!G227&amp;""))&amp;";",G$1007))),OR(UPPER(TRIM(Datos!G227&amp;""))="SÍ",UPPER(TRIM(Datos!G227&amp;""))="SI",UPPER(TRIM(Datos!G227&amp;""))="NO"),IF(ISNUMBER(Datos!G227),AND(OR(G$1005="",Datos!G227&gt;=G$1005),OR(G$1006="",Datos!G227&lt;=G$1006)),FALSE),TRUE))))</f>
        <v>0.0</v>
      </c>
      <c r="H227">
        <f>IF(Datos!H227="",0,IF(AND(H$1008&lt;&gt;"",Datos!H227=H$1008),0,IF(H$1004=0,0,1-CHOOSE(H$1004,IF(ISNUMBER(Datos!H227),AND(OR(H$1005="",Datos!H227&gt;=H$1005),OR(H$1006="",Datos!H227&lt;=H$1006)),FALSE),IF(ISNUMBER(Datos!H227),AND(Datos!H227=INT(Datos!H227),AND(OR(H$1005="",Datos!H227&gt;=H$1005),OR(H$1006="",Datos!H227&lt;=H$1006))),FALSE),OR(ISNUMBER(FIND(";"&amp;UPPER(TRIM(Datos!H227&amp;""))&amp;"=",H$1007)),ISNUMBER(FIND(";"&amp;UPPER(TRIM(Datos!H227&amp;""))&amp;";",H$1007))),OR(UPPER(TRIM(Datos!H227&amp;""))="SÍ",UPPER(TRIM(Datos!H227&amp;""))="SI",UPPER(TRIM(Datos!H227&amp;""))="NO"),IF(ISNUMBER(Datos!H227),AND(OR(H$1005="",Datos!H227&gt;=H$1005),OR(H$1006="",Datos!H227&lt;=H$1006)),FALSE),TRUE))))</f>
        <v>0.0</v>
      </c>
      <c r="I227">
        <f>IF(Datos!I227="",0,IF(AND(I$1008&lt;&gt;"",Datos!I227=I$1008),0,IF(I$1004=0,0,1-CHOOSE(I$1004,IF(ISNUMBER(Datos!I227),AND(OR(I$1005="",Datos!I227&gt;=I$1005),OR(I$1006="",Datos!I227&lt;=I$1006)),FALSE),IF(ISNUMBER(Datos!I227),AND(Datos!I227=INT(Datos!I227),AND(OR(I$1005="",Datos!I227&gt;=I$1005),OR(I$1006="",Datos!I227&lt;=I$1006))),FALSE),OR(ISNUMBER(FIND(";"&amp;UPPER(TRIM(Datos!I227&amp;""))&amp;"=",I$1007)),ISNUMBER(FIND(";"&amp;UPPER(TRIM(Datos!I227&amp;""))&amp;";",I$1007))),OR(UPPER(TRIM(Datos!I227&amp;""))="SÍ",UPPER(TRIM(Datos!I227&amp;""))="SI",UPPER(TRIM(Datos!I227&amp;""))="NO"),IF(ISNUMBER(Datos!I227),AND(OR(I$1005="",Datos!I227&gt;=I$1005),OR(I$1006="",Datos!I227&lt;=I$1006)),FALSE),TRUE))))</f>
        <v>0.0</v>
      </c>
      <c r="J227">
        <f>IF(Datos!J227="",0,IF(AND(J$1008&lt;&gt;"",Datos!J227=J$1008),0,IF(J$1004=0,0,1-CHOOSE(J$1004,IF(ISNUMBER(Datos!J227),AND(OR(J$1005="",Datos!J227&gt;=J$1005),OR(J$1006="",Datos!J227&lt;=J$1006)),FALSE),IF(ISNUMBER(Datos!J227),AND(Datos!J227=INT(Datos!J227),AND(OR(J$1005="",Datos!J227&gt;=J$1005),OR(J$1006="",Datos!J227&lt;=J$1006))),FALSE),OR(ISNUMBER(FIND(";"&amp;UPPER(TRIM(Datos!J227&amp;""))&amp;"=",J$1007)),ISNUMBER(FIND(";"&amp;UPPER(TRIM(Datos!J227&amp;""))&amp;";",J$1007))),OR(UPPER(TRIM(Datos!J227&amp;""))="SÍ",UPPER(TRIM(Datos!J227&amp;""))="SI",UPPER(TRIM(Datos!J227&amp;""))="NO"),IF(ISNUMBER(Datos!J227),AND(OR(J$1005="",Datos!J227&gt;=J$1005),OR(J$1006="",Datos!J227&lt;=J$1006)),FALSE),TRUE))))</f>
        <v>0.0</v>
      </c>
      <c r="K227">
        <f>IF(Datos!K227="",0,IF(AND(K$1008&lt;&gt;"",Datos!K227=K$1008),0,IF(K$1004=0,0,1-CHOOSE(K$1004,IF(ISNUMBER(Datos!K227),AND(OR(K$1005="",Datos!K227&gt;=K$1005),OR(K$1006="",Datos!K227&lt;=K$1006)),FALSE),IF(ISNUMBER(Datos!K227),AND(Datos!K227=INT(Datos!K227),AND(OR(K$1005="",Datos!K227&gt;=K$1005),OR(K$1006="",Datos!K227&lt;=K$1006))),FALSE),OR(ISNUMBER(FIND(";"&amp;UPPER(TRIM(Datos!K227&amp;""))&amp;"=",K$1007)),ISNUMBER(FIND(";"&amp;UPPER(TRIM(Datos!K227&amp;""))&amp;";",K$1007))),OR(UPPER(TRIM(Datos!K227&amp;""))="SÍ",UPPER(TRIM(Datos!K227&amp;""))="SI",UPPER(TRIM(Datos!K227&amp;""))="NO"),IF(ISNUMBER(Datos!K227),AND(OR(K$1005="",Datos!K227&gt;=K$1005),OR(K$1006="",Datos!K227&lt;=K$1006)),FALSE),TRUE))))</f>
        <v>0.0</v>
      </c>
      <c r="L227">
        <f>IF(Datos!L227="",0,IF(AND(L$1008&lt;&gt;"",Datos!L227=L$1008),0,IF(L$1004=0,0,1-CHOOSE(L$1004,IF(ISNUMBER(Datos!L227),AND(OR(L$1005="",Datos!L227&gt;=L$1005),OR(L$1006="",Datos!L227&lt;=L$1006)),FALSE),IF(ISNUMBER(Datos!L227),AND(Datos!L227=INT(Datos!L227),AND(OR(L$1005="",Datos!L227&gt;=L$1005),OR(L$1006="",Datos!L227&lt;=L$1006))),FALSE),OR(ISNUMBER(FIND(";"&amp;UPPER(TRIM(Datos!L227&amp;""))&amp;"=",L$1007)),ISNUMBER(FIND(";"&amp;UPPER(TRIM(Datos!L227&amp;""))&amp;";",L$1007))),OR(UPPER(TRIM(Datos!L227&amp;""))="SÍ",UPPER(TRIM(Datos!L227&amp;""))="SI",UPPER(TRIM(Datos!L227&amp;""))="NO"),IF(ISNUMBER(Datos!L227),AND(OR(L$1005="",Datos!L227&gt;=L$1005),OR(L$1006="",Datos!L227&lt;=L$1006)),FALSE),TRUE))))</f>
        <v>0.0</v>
      </c>
      <c r="M227">
        <f>IF(Datos!M227="",0,IF(AND(M$1008&lt;&gt;"",Datos!M227=M$1008),0,IF(M$1004=0,0,1-CHOOSE(M$1004,IF(ISNUMBER(Datos!M227),AND(OR(M$1005="",Datos!M227&gt;=M$1005),OR(M$1006="",Datos!M227&lt;=M$1006)),FALSE),IF(ISNUMBER(Datos!M227),AND(Datos!M227=INT(Datos!M227),AND(OR(M$1005="",Datos!M227&gt;=M$1005),OR(M$1006="",Datos!M227&lt;=M$1006))),FALSE),OR(ISNUMBER(FIND(";"&amp;UPPER(TRIM(Datos!M227&amp;""))&amp;"=",M$1007)),ISNUMBER(FIND(";"&amp;UPPER(TRIM(Datos!M227&amp;""))&amp;";",M$1007))),OR(UPPER(TRIM(Datos!M227&amp;""))="SÍ",UPPER(TRIM(Datos!M227&amp;""))="SI",UPPER(TRIM(Datos!M227&amp;""))="NO"),IF(ISNUMBER(Datos!M227),AND(OR(M$1005="",Datos!M227&gt;=M$1005),OR(M$1006="",Datos!M227&lt;=M$1006)),FALSE),TRUE))))</f>
        <v>0.0</v>
      </c>
      <c r="N227">
        <f>IF(Datos!N227="",0,IF(AND(N$1008&lt;&gt;"",Datos!N227=N$1008),0,IF(N$1004=0,0,1-CHOOSE(N$1004,IF(ISNUMBER(Datos!N227),AND(OR(N$1005="",Datos!N227&gt;=N$1005),OR(N$1006="",Datos!N227&lt;=N$1006)),FALSE),IF(ISNUMBER(Datos!N227),AND(Datos!N227=INT(Datos!N227),AND(OR(N$1005="",Datos!N227&gt;=N$1005),OR(N$1006="",Datos!N227&lt;=N$1006))),FALSE),OR(ISNUMBER(FIND(";"&amp;UPPER(TRIM(Datos!N227&amp;""))&amp;"=",N$1007)),ISNUMBER(FIND(";"&amp;UPPER(TRIM(Datos!N227&amp;""))&amp;";",N$1007))),OR(UPPER(TRIM(Datos!N227&amp;""))="SÍ",UPPER(TRIM(Datos!N227&amp;""))="SI",UPPER(TRIM(Datos!N227&amp;""))="NO"),IF(ISNUMBER(Datos!N227),AND(OR(N$1005="",Datos!N227&gt;=N$1005),OR(N$1006="",Datos!N227&lt;=N$1006)),FALSE),TRUE))))</f>
        <v>0.0</v>
      </c>
      <c r="O227">
        <f>IF(Datos!O227="",0,IF(AND(O$1008&lt;&gt;"",Datos!O227=O$1008),0,IF(O$1004=0,0,1-CHOOSE(O$1004,IF(ISNUMBER(Datos!O227),AND(OR(O$1005="",Datos!O227&gt;=O$1005),OR(O$1006="",Datos!O227&lt;=O$1006)),FALSE),IF(ISNUMBER(Datos!O227),AND(Datos!O227=INT(Datos!O227),AND(OR(O$1005="",Datos!O227&gt;=O$1005),OR(O$1006="",Datos!O227&lt;=O$1006))),FALSE),OR(ISNUMBER(FIND(";"&amp;UPPER(TRIM(Datos!O227&amp;""))&amp;"=",O$1007)),ISNUMBER(FIND(";"&amp;UPPER(TRIM(Datos!O227&amp;""))&amp;";",O$1007))),OR(UPPER(TRIM(Datos!O227&amp;""))="SÍ",UPPER(TRIM(Datos!O227&amp;""))="SI",UPPER(TRIM(Datos!O227&amp;""))="NO"),IF(ISNUMBER(Datos!O227),AND(OR(O$1005="",Datos!O227&gt;=O$1005),OR(O$1006="",Datos!O227&lt;=O$1006)),FALSE),TRUE))))</f>
        <v>0.0</v>
      </c>
      <c r="P227">
        <f>IF(Datos!P227="",0,IF(AND(P$1008&lt;&gt;"",Datos!P227=P$1008),0,IF(P$1004=0,0,1-CHOOSE(P$1004,IF(ISNUMBER(Datos!P227),AND(OR(P$1005="",Datos!P227&gt;=P$1005),OR(P$1006="",Datos!P227&lt;=P$1006)),FALSE),IF(ISNUMBER(Datos!P227),AND(Datos!P227=INT(Datos!P227),AND(OR(P$1005="",Datos!P227&gt;=P$1005),OR(P$1006="",Datos!P227&lt;=P$1006))),FALSE),OR(ISNUMBER(FIND(";"&amp;UPPER(TRIM(Datos!P227&amp;""))&amp;"=",P$1007)),ISNUMBER(FIND(";"&amp;UPPER(TRIM(Datos!P227&amp;""))&amp;";",P$1007))),OR(UPPER(TRIM(Datos!P227&amp;""))="SÍ",UPPER(TRIM(Datos!P227&amp;""))="SI",UPPER(TRIM(Datos!P227&amp;""))="NO"),IF(ISNUMBER(Datos!P227),AND(OR(P$1005="",Datos!P227&gt;=P$1005),OR(P$1006="",Datos!P227&lt;=P$1006)),FALSE),TRUE))))</f>
        <v>0.0</v>
      </c>
      <c r="Q227">
        <f>IF(Datos!Q227="",0,IF(AND(Q$1008&lt;&gt;"",Datos!Q227=Q$1008),0,IF(Q$1004=0,0,1-CHOOSE(Q$1004,IF(ISNUMBER(Datos!Q227),AND(OR(Q$1005="",Datos!Q227&gt;=Q$1005),OR(Q$1006="",Datos!Q227&lt;=Q$1006)),FALSE),IF(ISNUMBER(Datos!Q227),AND(Datos!Q227=INT(Datos!Q227),AND(OR(Q$1005="",Datos!Q227&gt;=Q$1005),OR(Q$1006="",Datos!Q227&lt;=Q$1006))),FALSE),OR(ISNUMBER(FIND(";"&amp;UPPER(TRIM(Datos!Q227&amp;""))&amp;"=",Q$1007)),ISNUMBER(FIND(";"&amp;UPPER(TRIM(Datos!Q227&amp;""))&amp;";",Q$1007))),OR(UPPER(TRIM(Datos!Q227&amp;""))="SÍ",UPPER(TRIM(Datos!Q227&amp;""))="SI",UPPER(TRIM(Datos!Q227&amp;""))="NO"),IF(ISNUMBER(Datos!Q227),AND(OR(Q$1005="",Datos!Q227&gt;=Q$1005),OR(Q$1006="",Datos!Q227&lt;=Q$1006)),FALSE),TRUE))))</f>
        <v>0.0</v>
      </c>
      <c r="R227">
        <f>IF(Datos!R227="",0,IF(AND(R$1008&lt;&gt;"",Datos!R227=R$1008),0,IF(R$1004=0,0,1-CHOOSE(R$1004,IF(ISNUMBER(Datos!R227),AND(OR(R$1005="",Datos!R227&gt;=R$1005),OR(R$1006="",Datos!R227&lt;=R$1006)),FALSE),IF(ISNUMBER(Datos!R227),AND(Datos!R227=INT(Datos!R227),AND(OR(R$1005="",Datos!R227&gt;=R$1005),OR(R$1006="",Datos!R227&lt;=R$1006))),FALSE),OR(ISNUMBER(FIND(";"&amp;UPPER(TRIM(Datos!R227&amp;""))&amp;"=",R$1007)),ISNUMBER(FIND(";"&amp;UPPER(TRIM(Datos!R227&amp;""))&amp;";",R$1007))),OR(UPPER(TRIM(Datos!R227&amp;""))="SÍ",UPPER(TRIM(Datos!R227&amp;""))="SI",UPPER(TRIM(Datos!R227&amp;""))="NO"),IF(ISNUMBER(Datos!R227),AND(OR(R$1005="",Datos!R227&gt;=R$1005),OR(R$1006="",Datos!R227&lt;=R$1006)),FALSE),TRUE))))</f>
        <v>0.0</v>
      </c>
      <c r="S227">
        <f>IF(Datos!S227="",0,IF(AND(S$1008&lt;&gt;"",Datos!S227=S$1008),0,IF(S$1004=0,0,1-CHOOSE(S$1004,IF(ISNUMBER(Datos!S227),AND(OR(S$1005="",Datos!S227&gt;=S$1005),OR(S$1006="",Datos!S227&lt;=S$1006)),FALSE),IF(ISNUMBER(Datos!S227),AND(Datos!S227=INT(Datos!S227),AND(OR(S$1005="",Datos!S227&gt;=S$1005),OR(S$1006="",Datos!S227&lt;=S$1006))),FALSE),OR(ISNUMBER(FIND(";"&amp;UPPER(TRIM(Datos!S227&amp;""))&amp;"=",S$1007)),ISNUMBER(FIND(";"&amp;UPPER(TRIM(Datos!S227&amp;""))&amp;";",S$1007))),OR(UPPER(TRIM(Datos!S227&amp;""))="SÍ",UPPER(TRIM(Datos!S227&amp;""))="SI",UPPER(TRIM(Datos!S227&amp;""))="NO"),IF(ISNUMBER(Datos!S227),AND(OR(S$1005="",Datos!S227&gt;=S$1005),OR(S$1006="",Datos!S227&lt;=S$1006)),FALSE),TRUE))))</f>
        <v>0.0</v>
      </c>
      <c r="T227">
        <f>IF(Datos!T227="",0,IF(AND(T$1008&lt;&gt;"",Datos!T227=T$1008),0,IF(T$1004=0,0,1-CHOOSE(T$1004,IF(ISNUMBER(Datos!T227),AND(OR(T$1005="",Datos!T227&gt;=T$1005),OR(T$1006="",Datos!T227&lt;=T$1006)),FALSE),IF(ISNUMBER(Datos!T227),AND(Datos!T227=INT(Datos!T227),AND(OR(T$1005="",Datos!T227&gt;=T$1005),OR(T$1006="",Datos!T227&lt;=T$1006))),FALSE),OR(ISNUMBER(FIND(";"&amp;UPPER(TRIM(Datos!T227&amp;""))&amp;"=",T$1007)),ISNUMBER(FIND(";"&amp;UPPER(TRIM(Datos!T227&amp;""))&amp;";",T$1007))),OR(UPPER(TRIM(Datos!T227&amp;""))="SÍ",UPPER(TRIM(Datos!T227&amp;""))="SI",UPPER(TRIM(Datos!T227&amp;""))="NO"),IF(ISNUMBER(Datos!T227),AND(OR(T$1005="",Datos!T227&gt;=T$1005),OR(T$1006="",Datos!T227&lt;=T$1006)),FALSE),TRUE))))</f>
        <v>0.0</v>
      </c>
      <c r="U227">
        <f>IF(Datos!U227="",0,IF(AND(U$1008&lt;&gt;"",Datos!U227=U$1008),0,IF(U$1004=0,0,1-CHOOSE(U$1004,IF(ISNUMBER(Datos!U227),AND(OR(U$1005="",Datos!U227&gt;=U$1005),OR(U$1006="",Datos!U227&lt;=U$1006)),FALSE),IF(ISNUMBER(Datos!U227),AND(Datos!U227=INT(Datos!U227),AND(OR(U$1005="",Datos!U227&gt;=U$1005),OR(U$1006="",Datos!U227&lt;=U$1006))),FALSE),OR(ISNUMBER(FIND(";"&amp;UPPER(TRIM(Datos!U227&amp;""))&amp;"=",U$1007)),ISNUMBER(FIND(";"&amp;UPPER(TRIM(Datos!U227&amp;""))&amp;";",U$1007))),OR(UPPER(TRIM(Datos!U227&amp;""))="SÍ",UPPER(TRIM(Datos!U227&amp;""))="SI",UPPER(TRIM(Datos!U227&amp;""))="NO"),IF(ISNUMBER(Datos!U227),AND(OR(U$1005="",Datos!U227&gt;=U$1005),OR(U$1006="",Datos!U227&lt;=U$1006)),FALSE),TRUE))))</f>
        <v>0.0</v>
      </c>
      <c r="V227">
        <f>IF(Datos!V227="",0,IF(AND(V$1008&lt;&gt;"",Datos!V227=V$1008),0,IF(V$1004=0,0,1-CHOOSE(V$1004,IF(ISNUMBER(Datos!V227),AND(OR(V$1005="",Datos!V227&gt;=V$1005),OR(V$1006="",Datos!V227&lt;=V$1006)),FALSE),IF(ISNUMBER(Datos!V227),AND(Datos!V227=INT(Datos!V227),AND(OR(V$1005="",Datos!V227&gt;=V$1005),OR(V$1006="",Datos!V227&lt;=V$1006))),FALSE),OR(ISNUMBER(FIND(";"&amp;UPPER(TRIM(Datos!V227&amp;""))&amp;"=",V$1007)),ISNUMBER(FIND(";"&amp;UPPER(TRIM(Datos!V227&amp;""))&amp;";",V$1007))),OR(UPPER(TRIM(Datos!V227&amp;""))="SÍ",UPPER(TRIM(Datos!V227&amp;""))="SI",UPPER(TRIM(Datos!V227&amp;""))="NO"),IF(ISNUMBER(Datos!V227),AND(OR(V$1005="",Datos!V227&gt;=V$1005),OR(V$1006="",Datos!V227&lt;=V$1006)),FALSE),TRUE))))</f>
        <v>0.0</v>
      </c>
      <c r="W227">
        <f>IF(Datos!W227="",0,IF(AND(W$1008&lt;&gt;"",Datos!W227=W$1008),0,IF(W$1004=0,0,1-CHOOSE(W$1004,IF(ISNUMBER(Datos!W227),AND(OR(W$1005="",Datos!W227&gt;=W$1005),OR(W$1006="",Datos!W227&lt;=W$1006)),FALSE),IF(ISNUMBER(Datos!W227),AND(Datos!W227=INT(Datos!W227),AND(OR(W$1005="",Datos!W227&gt;=W$1005),OR(W$1006="",Datos!W227&lt;=W$1006))),FALSE),OR(ISNUMBER(FIND(";"&amp;UPPER(TRIM(Datos!W227&amp;""))&amp;"=",W$1007)),ISNUMBER(FIND(";"&amp;UPPER(TRIM(Datos!W227&amp;""))&amp;";",W$1007))),OR(UPPER(TRIM(Datos!W227&amp;""))="SÍ",UPPER(TRIM(Datos!W227&amp;""))="SI",UPPER(TRIM(Datos!W227&amp;""))="NO"),IF(ISNUMBER(Datos!W227),AND(OR(W$1005="",Datos!W227&gt;=W$1005),OR(W$1006="",Datos!W227&lt;=W$1006)),FALSE),TRUE))))</f>
        <v>0.0</v>
      </c>
      <c r="X227">
        <f>IF(Datos!X227="",0,IF(AND(X$1008&lt;&gt;"",Datos!X227=X$1008),0,IF(X$1004=0,0,1-CHOOSE(X$1004,IF(ISNUMBER(Datos!X227),AND(OR(X$1005="",Datos!X227&gt;=X$1005),OR(X$1006="",Datos!X227&lt;=X$1006)),FALSE),IF(ISNUMBER(Datos!X227),AND(Datos!X227=INT(Datos!X227),AND(OR(X$1005="",Datos!X227&gt;=X$1005),OR(X$1006="",Datos!X227&lt;=X$1006))),FALSE),OR(ISNUMBER(FIND(";"&amp;UPPER(TRIM(Datos!X227&amp;""))&amp;"=",X$1007)),ISNUMBER(FIND(";"&amp;UPPER(TRIM(Datos!X227&amp;""))&amp;";",X$1007))),OR(UPPER(TRIM(Datos!X227&amp;""))="SÍ",UPPER(TRIM(Datos!X227&amp;""))="SI",UPPER(TRIM(Datos!X227&amp;""))="NO"),IF(ISNUMBER(Datos!X227),AND(OR(X$1005="",Datos!X227&gt;=X$1005),OR(X$1006="",Datos!X227&lt;=X$1006)),FALSE),TRUE))))</f>
        <v>0.0</v>
      </c>
      <c r="Y227">
        <f>IF(Datos!Y227="",0,IF(AND(Y$1008&lt;&gt;"",Datos!Y227=Y$1008),0,IF(Y$1004=0,0,1-CHOOSE(Y$1004,IF(ISNUMBER(Datos!Y227),AND(OR(Y$1005="",Datos!Y227&gt;=Y$1005),OR(Y$1006="",Datos!Y227&lt;=Y$1006)),FALSE),IF(ISNUMBER(Datos!Y227),AND(Datos!Y227=INT(Datos!Y227),AND(OR(Y$1005="",Datos!Y227&gt;=Y$1005),OR(Y$1006="",Datos!Y227&lt;=Y$1006))),FALSE),OR(ISNUMBER(FIND(";"&amp;UPPER(TRIM(Datos!Y227&amp;""))&amp;"=",Y$1007)),ISNUMBER(FIND(";"&amp;UPPER(TRIM(Datos!Y227&amp;""))&amp;";",Y$1007))),OR(UPPER(TRIM(Datos!Y227&amp;""))="SÍ",UPPER(TRIM(Datos!Y227&amp;""))="SI",UPPER(TRIM(Datos!Y227&amp;""))="NO"),IF(ISNUMBER(Datos!Y227),AND(OR(Y$1005="",Datos!Y227&gt;=Y$1005),OR(Y$1006="",Datos!Y227&lt;=Y$1006)),FALSE),TRUE))))</f>
        <v>0.0</v>
      </c>
      <c r="Z227">
        <f>IF(Datos!Z227="",0,IF(AND(Z$1008&lt;&gt;"",Datos!Z227=Z$1008),0,IF(Z$1004=0,0,1-CHOOSE(Z$1004,IF(ISNUMBER(Datos!Z227),AND(OR(Z$1005="",Datos!Z227&gt;=Z$1005),OR(Z$1006="",Datos!Z227&lt;=Z$1006)),FALSE),IF(ISNUMBER(Datos!Z227),AND(Datos!Z227=INT(Datos!Z227),AND(OR(Z$1005="",Datos!Z227&gt;=Z$1005),OR(Z$1006="",Datos!Z227&lt;=Z$1006))),FALSE),OR(ISNUMBER(FIND(";"&amp;UPPER(TRIM(Datos!Z227&amp;""))&amp;"=",Z$1007)),ISNUMBER(FIND(";"&amp;UPPER(TRIM(Datos!Z227&amp;""))&amp;";",Z$1007))),OR(UPPER(TRIM(Datos!Z227&amp;""))="SÍ",UPPER(TRIM(Datos!Z227&amp;""))="SI",UPPER(TRIM(Datos!Z227&amp;""))="NO"),IF(ISNUMBER(Datos!Z227),AND(OR(Z$1005="",Datos!Z227&gt;=Z$1005),OR(Z$1006="",Datos!Z227&lt;=Z$1006)),FALSE),TRUE))))</f>
        <v>0.0</v>
      </c>
      <c r="AA227">
        <f>IF(Datos!AA227="",0,IF(AND(AA$1008&lt;&gt;"",Datos!AA227=AA$1008),0,IF(AA$1004=0,0,1-CHOOSE(AA$1004,IF(ISNUMBER(Datos!AA227),AND(OR(AA$1005="",Datos!AA227&gt;=AA$1005),OR(AA$1006="",Datos!AA227&lt;=AA$1006)),FALSE),IF(ISNUMBER(Datos!AA227),AND(Datos!AA227=INT(Datos!AA227),AND(OR(AA$1005="",Datos!AA227&gt;=AA$1005),OR(AA$1006="",Datos!AA227&lt;=AA$1006))),FALSE),OR(ISNUMBER(FIND(";"&amp;UPPER(TRIM(Datos!AA227&amp;""))&amp;"=",AA$1007)),ISNUMBER(FIND(";"&amp;UPPER(TRIM(Datos!AA227&amp;""))&amp;";",AA$1007))),OR(UPPER(TRIM(Datos!AA227&amp;""))="SÍ",UPPER(TRIM(Datos!AA227&amp;""))="SI",UPPER(TRIM(Datos!AA227&amp;""))="NO"),IF(ISNUMBER(Datos!AA227),AND(OR(AA$1005="",Datos!AA227&gt;=AA$1005),OR(AA$1006="",Datos!AA227&lt;=AA$1006)),FALSE),TRUE))))</f>
        <v>0.0</v>
      </c>
      <c r="AB227">
        <f>IF(Datos!AB227="",0,IF(AND(AB$1008&lt;&gt;"",Datos!AB227=AB$1008),0,IF(AB$1004=0,0,1-CHOOSE(AB$1004,IF(ISNUMBER(Datos!AB227),AND(OR(AB$1005="",Datos!AB227&gt;=AB$1005),OR(AB$1006="",Datos!AB227&lt;=AB$1006)),FALSE),IF(ISNUMBER(Datos!AB227),AND(Datos!AB227=INT(Datos!AB227),AND(OR(AB$1005="",Datos!AB227&gt;=AB$1005),OR(AB$1006="",Datos!AB227&lt;=AB$1006))),FALSE),OR(ISNUMBER(FIND(";"&amp;UPPER(TRIM(Datos!AB227&amp;""))&amp;"=",AB$1007)),ISNUMBER(FIND(";"&amp;UPPER(TRIM(Datos!AB227&amp;""))&amp;";",AB$1007))),OR(UPPER(TRIM(Datos!AB227&amp;""))="SÍ",UPPER(TRIM(Datos!AB227&amp;""))="SI",UPPER(TRIM(Datos!AB227&amp;""))="NO"),IF(ISNUMBER(Datos!AB227),AND(OR(AB$1005="",Datos!AB227&gt;=AB$1005),OR(AB$1006="",Datos!AB227&lt;=AB$1006)),FALSE),TRUE))))</f>
        <v>0.0</v>
      </c>
      <c r="AC227">
        <f>IF(Datos!AC227="",0,IF(AND(AC$1008&lt;&gt;"",Datos!AC227=AC$1008),0,IF(AC$1004=0,0,1-CHOOSE(AC$1004,IF(ISNUMBER(Datos!AC227),AND(OR(AC$1005="",Datos!AC227&gt;=AC$1005),OR(AC$1006="",Datos!AC227&lt;=AC$1006)),FALSE),IF(ISNUMBER(Datos!AC227),AND(Datos!AC227=INT(Datos!AC227),AND(OR(AC$1005="",Datos!AC227&gt;=AC$1005),OR(AC$1006="",Datos!AC227&lt;=AC$1006))),FALSE),OR(ISNUMBER(FIND(";"&amp;UPPER(TRIM(Datos!AC227&amp;""))&amp;"=",AC$1007)),ISNUMBER(FIND(";"&amp;UPPER(TRIM(Datos!AC227&amp;""))&amp;";",AC$1007))),OR(UPPER(TRIM(Datos!AC227&amp;""))="SÍ",UPPER(TRIM(Datos!AC227&amp;""))="SI",UPPER(TRIM(Datos!AC227&amp;""))="NO"),IF(ISNUMBER(Datos!AC227),AND(OR(AC$1005="",Datos!AC227&gt;=AC$1005),OR(AC$1006="",Datos!AC227&lt;=AC$1006)),FALSE),TRUE))))</f>
        <v>0.0</v>
      </c>
      <c r="AD227">
        <f>IF(Datos!AD227="",0,IF(AND(AD$1008&lt;&gt;"",Datos!AD227=AD$1008),0,IF(AD$1004=0,0,1-CHOOSE(AD$1004,IF(ISNUMBER(Datos!AD227),AND(OR(AD$1005="",Datos!AD227&gt;=AD$1005),OR(AD$1006="",Datos!AD227&lt;=AD$1006)),FALSE),IF(ISNUMBER(Datos!AD227),AND(Datos!AD227=INT(Datos!AD227),AND(OR(AD$1005="",Datos!AD227&gt;=AD$1005),OR(AD$1006="",Datos!AD227&lt;=AD$1006))),FALSE),OR(ISNUMBER(FIND(";"&amp;UPPER(TRIM(Datos!AD227&amp;""))&amp;"=",AD$1007)),ISNUMBER(FIND(";"&amp;UPPER(TRIM(Datos!AD227&amp;""))&amp;";",AD$1007))),OR(UPPER(TRIM(Datos!AD227&amp;""))="SÍ",UPPER(TRIM(Datos!AD227&amp;""))="SI",UPPER(TRIM(Datos!AD227&amp;""))="NO"),IF(ISNUMBER(Datos!AD227),AND(OR(AD$1005="",Datos!AD227&gt;=AD$1005),OR(AD$1006="",Datos!AD227&lt;=AD$1006)),FALSE),TRUE))))</f>
        <v>0.0</v>
      </c>
      <c r="AE227">
        <f>IF(Datos!AE227="",0,IF(AND(AE$1008&lt;&gt;"",Datos!AE227=AE$1008),0,IF(AE$1004=0,0,1-CHOOSE(AE$1004,IF(ISNUMBER(Datos!AE227),AND(OR(AE$1005="",Datos!AE227&gt;=AE$1005),OR(AE$1006="",Datos!AE227&lt;=AE$1006)),FALSE),IF(ISNUMBER(Datos!AE227),AND(Datos!AE227=INT(Datos!AE227),AND(OR(AE$1005="",Datos!AE227&gt;=AE$1005),OR(AE$1006="",Datos!AE227&lt;=AE$1006))),FALSE),OR(ISNUMBER(FIND(";"&amp;UPPER(TRIM(Datos!AE227&amp;""))&amp;"=",AE$1007)),ISNUMBER(FIND(";"&amp;UPPER(TRIM(Datos!AE227&amp;""))&amp;";",AE$1007))),OR(UPPER(TRIM(Datos!AE227&amp;""))="SÍ",UPPER(TRIM(Datos!AE227&amp;""))="SI",UPPER(TRIM(Datos!AE227&amp;""))="NO"),IF(ISNUMBER(Datos!AE227),AND(OR(AE$1005="",Datos!AE227&gt;=AE$1005),OR(AE$1006="",Datos!AE227&lt;=AE$1006)),FALSE),TRUE))))</f>
        <v>0.0</v>
      </c>
    </row>
    <row r="228" spans="2:31">
      <c r="B228">
        <f>IF(Datos!B228="",0,IF(AND(B$1008&lt;&gt;"",Datos!B228=B$1008),0,IF(B$1004=0,0,1-CHOOSE(B$1004,IF(ISNUMBER(Datos!B228),AND(OR(B$1005="",Datos!B228&gt;=B$1005),OR(B$1006="",Datos!B228&lt;=B$1006)),FALSE),IF(ISNUMBER(Datos!B228),AND(Datos!B228=INT(Datos!B228),AND(OR(B$1005="",Datos!B228&gt;=B$1005),OR(B$1006="",Datos!B228&lt;=B$1006))),FALSE),OR(ISNUMBER(FIND(";"&amp;UPPER(TRIM(Datos!B228&amp;""))&amp;"=",B$1007)),ISNUMBER(FIND(";"&amp;UPPER(TRIM(Datos!B228&amp;""))&amp;";",B$1007))),OR(UPPER(TRIM(Datos!B228&amp;""))="SÍ",UPPER(TRIM(Datos!B228&amp;""))="SI",UPPER(TRIM(Datos!B228&amp;""))="NO"),IF(ISNUMBER(Datos!B228),AND(OR(B$1005="",Datos!B228&gt;=B$1005),OR(B$1006="",Datos!B228&lt;=B$1006)),FALSE),TRUE))))</f>
        <v>0.0</v>
      </c>
      <c r="C228">
        <f>IF(Datos!C228="",0,IF(AND(C$1008&lt;&gt;"",Datos!C228=C$1008),0,IF(C$1004=0,0,1-CHOOSE(C$1004,IF(ISNUMBER(Datos!C228),AND(OR(C$1005="",Datos!C228&gt;=C$1005),OR(C$1006="",Datos!C228&lt;=C$1006)),FALSE),IF(ISNUMBER(Datos!C228),AND(Datos!C228=INT(Datos!C228),AND(OR(C$1005="",Datos!C228&gt;=C$1005),OR(C$1006="",Datos!C228&lt;=C$1006))),FALSE),OR(ISNUMBER(FIND(";"&amp;UPPER(TRIM(Datos!C228&amp;""))&amp;"=",C$1007)),ISNUMBER(FIND(";"&amp;UPPER(TRIM(Datos!C228&amp;""))&amp;";",C$1007))),OR(UPPER(TRIM(Datos!C228&amp;""))="SÍ",UPPER(TRIM(Datos!C228&amp;""))="SI",UPPER(TRIM(Datos!C228&amp;""))="NO"),IF(ISNUMBER(Datos!C228),AND(OR(C$1005="",Datos!C228&gt;=C$1005),OR(C$1006="",Datos!C228&lt;=C$1006)),FALSE),TRUE))))</f>
        <v>0.0</v>
      </c>
      <c r="D228">
        <f>IF(Datos!D228="",0,IF(AND(D$1008&lt;&gt;"",Datos!D228=D$1008),0,IF(D$1004=0,0,1-CHOOSE(D$1004,IF(ISNUMBER(Datos!D228),AND(OR(D$1005="",Datos!D228&gt;=D$1005),OR(D$1006="",Datos!D228&lt;=D$1006)),FALSE),IF(ISNUMBER(Datos!D228),AND(Datos!D228=INT(Datos!D228),AND(OR(D$1005="",Datos!D228&gt;=D$1005),OR(D$1006="",Datos!D228&lt;=D$1006))),FALSE),OR(ISNUMBER(FIND(";"&amp;UPPER(TRIM(Datos!D228&amp;""))&amp;"=",D$1007)),ISNUMBER(FIND(";"&amp;UPPER(TRIM(Datos!D228&amp;""))&amp;";",D$1007))),OR(UPPER(TRIM(Datos!D228&amp;""))="SÍ",UPPER(TRIM(Datos!D228&amp;""))="SI",UPPER(TRIM(Datos!D228&amp;""))="NO"),IF(ISNUMBER(Datos!D228),AND(OR(D$1005="",Datos!D228&gt;=D$1005),OR(D$1006="",Datos!D228&lt;=D$1006)),FALSE),TRUE))))</f>
        <v>0.0</v>
      </c>
      <c r="E228">
        <f>IF(Datos!E228="",0,IF(AND(E$1008&lt;&gt;"",Datos!E228=E$1008),0,IF(E$1004=0,0,1-CHOOSE(E$1004,IF(ISNUMBER(Datos!E228),AND(OR(E$1005="",Datos!E228&gt;=E$1005),OR(E$1006="",Datos!E228&lt;=E$1006)),FALSE),IF(ISNUMBER(Datos!E228),AND(Datos!E228=INT(Datos!E228),AND(OR(E$1005="",Datos!E228&gt;=E$1005),OR(E$1006="",Datos!E228&lt;=E$1006))),FALSE),OR(ISNUMBER(FIND(";"&amp;UPPER(TRIM(Datos!E228&amp;""))&amp;"=",E$1007)),ISNUMBER(FIND(";"&amp;UPPER(TRIM(Datos!E228&amp;""))&amp;";",E$1007))),OR(UPPER(TRIM(Datos!E228&amp;""))="SÍ",UPPER(TRIM(Datos!E228&amp;""))="SI",UPPER(TRIM(Datos!E228&amp;""))="NO"),IF(ISNUMBER(Datos!E228),AND(OR(E$1005="",Datos!E228&gt;=E$1005),OR(E$1006="",Datos!E228&lt;=E$1006)),FALSE),TRUE))))</f>
        <v>0.0</v>
      </c>
      <c r="F228">
        <f>IF(Datos!F228="",0,IF(AND(F$1008&lt;&gt;"",Datos!F228=F$1008),0,IF(F$1004=0,0,1-CHOOSE(F$1004,IF(ISNUMBER(Datos!F228),AND(OR(F$1005="",Datos!F228&gt;=F$1005),OR(F$1006="",Datos!F228&lt;=F$1006)),FALSE),IF(ISNUMBER(Datos!F228),AND(Datos!F228=INT(Datos!F228),AND(OR(F$1005="",Datos!F228&gt;=F$1005),OR(F$1006="",Datos!F228&lt;=F$1006))),FALSE),OR(ISNUMBER(FIND(";"&amp;UPPER(TRIM(Datos!F228&amp;""))&amp;"=",F$1007)),ISNUMBER(FIND(";"&amp;UPPER(TRIM(Datos!F228&amp;""))&amp;";",F$1007))),OR(UPPER(TRIM(Datos!F228&amp;""))="SÍ",UPPER(TRIM(Datos!F228&amp;""))="SI",UPPER(TRIM(Datos!F228&amp;""))="NO"),IF(ISNUMBER(Datos!F228),AND(OR(F$1005="",Datos!F228&gt;=F$1005),OR(F$1006="",Datos!F228&lt;=F$1006)),FALSE),TRUE))))</f>
        <v>0.0</v>
      </c>
      <c r="G228">
        <f>IF(Datos!G228="",0,IF(AND(G$1008&lt;&gt;"",Datos!G228=G$1008),0,IF(G$1004=0,0,1-CHOOSE(G$1004,IF(ISNUMBER(Datos!G228),AND(OR(G$1005="",Datos!G228&gt;=G$1005),OR(G$1006="",Datos!G228&lt;=G$1006)),FALSE),IF(ISNUMBER(Datos!G228),AND(Datos!G228=INT(Datos!G228),AND(OR(G$1005="",Datos!G228&gt;=G$1005),OR(G$1006="",Datos!G228&lt;=G$1006))),FALSE),OR(ISNUMBER(FIND(";"&amp;UPPER(TRIM(Datos!G228&amp;""))&amp;"=",G$1007)),ISNUMBER(FIND(";"&amp;UPPER(TRIM(Datos!G228&amp;""))&amp;";",G$1007))),OR(UPPER(TRIM(Datos!G228&amp;""))="SÍ",UPPER(TRIM(Datos!G228&amp;""))="SI",UPPER(TRIM(Datos!G228&amp;""))="NO"),IF(ISNUMBER(Datos!G228),AND(OR(G$1005="",Datos!G228&gt;=G$1005),OR(G$1006="",Datos!G228&lt;=G$1006)),FALSE),TRUE))))</f>
        <v>0.0</v>
      </c>
      <c r="H228">
        <f>IF(Datos!H228="",0,IF(AND(H$1008&lt;&gt;"",Datos!H228=H$1008),0,IF(H$1004=0,0,1-CHOOSE(H$1004,IF(ISNUMBER(Datos!H228),AND(OR(H$1005="",Datos!H228&gt;=H$1005),OR(H$1006="",Datos!H228&lt;=H$1006)),FALSE),IF(ISNUMBER(Datos!H228),AND(Datos!H228=INT(Datos!H228),AND(OR(H$1005="",Datos!H228&gt;=H$1005),OR(H$1006="",Datos!H228&lt;=H$1006))),FALSE),OR(ISNUMBER(FIND(";"&amp;UPPER(TRIM(Datos!H228&amp;""))&amp;"=",H$1007)),ISNUMBER(FIND(";"&amp;UPPER(TRIM(Datos!H228&amp;""))&amp;";",H$1007))),OR(UPPER(TRIM(Datos!H228&amp;""))="SÍ",UPPER(TRIM(Datos!H228&amp;""))="SI",UPPER(TRIM(Datos!H228&amp;""))="NO"),IF(ISNUMBER(Datos!H228),AND(OR(H$1005="",Datos!H228&gt;=H$1005),OR(H$1006="",Datos!H228&lt;=H$1006)),FALSE),TRUE))))</f>
        <v>0.0</v>
      </c>
      <c r="I228">
        <f>IF(Datos!I228="",0,IF(AND(I$1008&lt;&gt;"",Datos!I228=I$1008),0,IF(I$1004=0,0,1-CHOOSE(I$1004,IF(ISNUMBER(Datos!I228),AND(OR(I$1005="",Datos!I228&gt;=I$1005),OR(I$1006="",Datos!I228&lt;=I$1006)),FALSE),IF(ISNUMBER(Datos!I228),AND(Datos!I228=INT(Datos!I228),AND(OR(I$1005="",Datos!I228&gt;=I$1005),OR(I$1006="",Datos!I228&lt;=I$1006))),FALSE),OR(ISNUMBER(FIND(";"&amp;UPPER(TRIM(Datos!I228&amp;""))&amp;"=",I$1007)),ISNUMBER(FIND(";"&amp;UPPER(TRIM(Datos!I228&amp;""))&amp;";",I$1007))),OR(UPPER(TRIM(Datos!I228&amp;""))="SÍ",UPPER(TRIM(Datos!I228&amp;""))="SI",UPPER(TRIM(Datos!I228&amp;""))="NO"),IF(ISNUMBER(Datos!I228),AND(OR(I$1005="",Datos!I228&gt;=I$1005),OR(I$1006="",Datos!I228&lt;=I$1006)),FALSE),TRUE))))</f>
        <v>0.0</v>
      </c>
      <c r="J228">
        <f>IF(Datos!J228="",0,IF(AND(J$1008&lt;&gt;"",Datos!J228=J$1008),0,IF(J$1004=0,0,1-CHOOSE(J$1004,IF(ISNUMBER(Datos!J228),AND(OR(J$1005="",Datos!J228&gt;=J$1005),OR(J$1006="",Datos!J228&lt;=J$1006)),FALSE),IF(ISNUMBER(Datos!J228),AND(Datos!J228=INT(Datos!J228),AND(OR(J$1005="",Datos!J228&gt;=J$1005),OR(J$1006="",Datos!J228&lt;=J$1006))),FALSE),OR(ISNUMBER(FIND(";"&amp;UPPER(TRIM(Datos!J228&amp;""))&amp;"=",J$1007)),ISNUMBER(FIND(";"&amp;UPPER(TRIM(Datos!J228&amp;""))&amp;";",J$1007))),OR(UPPER(TRIM(Datos!J228&amp;""))="SÍ",UPPER(TRIM(Datos!J228&amp;""))="SI",UPPER(TRIM(Datos!J228&amp;""))="NO"),IF(ISNUMBER(Datos!J228),AND(OR(J$1005="",Datos!J228&gt;=J$1005),OR(J$1006="",Datos!J228&lt;=J$1006)),FALSE),TRUE))))</f>
        <v>0.0</v>
      </c>
      <c r="K228">
        <f>IF(Datos!K228="",0,IF(AND(K$1008&lt;&gt;"",Datos!K228=K$1008),0,IF(K$1004=0,0,1-CHOOSE(K$1004,IF(ISNUMBER(Datos!K228),AND(OR(K$1005="",Datos!K228&gt;=K$1005),OR(K$1006="",Datos!K228&lt;=K$1006)),FALSE),IF(ISNUMBER(Datos!K228),AND(Datos!K228=INT(Datos!K228),AND(OR(K$1005="",Datos!K228&gt;=K$1005),OR(K$1006="",Datos!K228&lt;=K$1006))),FALSE),OR(ISNUMBER(FIND(";"&amp;UPPER(TRIM(Datos!K228&amp;""))&amp;"=",K$1007)),ISNUMBER(FIND(";"&amp;UPPER(TRIM(Datos!K228&amp;""))&amp;";",K$1007))),OR(UPPER(TRIM(Datos!K228&amp;""))="SÍ",UPPER(TRIM(Datos!K228&amp;""))="SI",UPPER(TRIM(Datos!K228&amp;""))="NO"),IF(ISNUMBER(Datos!K228),AND(OR(K$1005="",Datos!K228&gt;=K$1005),OR(K$1006="",Datos!K228&lt;=K$1006)),FALSE),TRUE))))</f>
        <v>0.0</v>
      </c>
      <c r="L228">
        <f>IF(Datos!L228="",0,IF(AND(L$1008&lt;&gt;"",Datos!L228=L$1008),0,IF(L$1004=0,0,1-CHOOSE(L$1004,IF(ISNUMBER(Datos!L228),AND(OR(L$1005="",Datos!L228&gt;=L$1005),OR(L$1006="",Datos!L228&lt;=L$1006)),FALSE),IF(ISNUMBER(Datos!L228),AND(Datos!L228=INT(Datos!L228),AND(OR(L$1005="",Datos!L228&gt;=L$1005),OR(L$1006="",Datos!L228&lt;=L$1006))),FALSE),OR(ISNUMBER(FIND(";"&amp;UPPER(TRIM(Datos!L228&amp;""))&amp;"=",L$1007)),ISNUMBER(FIND(";"&amp;UPPER(TRIM(Datos!L228&amp;""))&amp;";",L$1007))),OR(UPPER(TRIM(Datos!L228&amp;""))="SÍ",UPPER(TRIM(Datos!L228&amp;""))="SI",UPPER(TRIM(Datos!L228&amp;""))="NO"),IF(ISNUMBER(Datos!L228),AND(OR(L$1005="",Datos!L228&gt;=L$1005),OR(L$1006="",Datos!L228&lt;=L$1006)),FALSE),TRUE))))</f>
        <v>0.0</v>
      </c>
      <c r="M228">
        <f>IF(Datos!M228="",0,IF(AND(M$1008&lt;&gt;"",Datos!M228=M$1008),0,IF(M$1004=0,0,1-CHOOSE(M$1004,IF(ISNUMBER(Datos!M228),AND(OR(M$1005="",Datos!M228&gt;=M$1005),OR(M$1006="",Datos!M228&lt;=M$1006)),FALSE),IF(ISNUMBER(Datos!M228),AND(Datos!M228=INT(Datos!M228),AND(OR(M$1005="",Datos!M228&gt;=M$1005),OR(M$1006="",Datos!M228&lt;=M$1006))),FALSE),OR(ISNUMBER(FIND(";"&amp;UPPER(TRIM(Datos!M228&amp;""))&amp;"=",M$1007)),ISNUMBER(FIND(";"&amp;UPPER(TRIM(Datos!M228&amp;""))&amp;";",M$1007))),OR(UPPER(TRIM(Datos!M228&amp;""))="SÍ",UPPER(TRIM(Datos!M228&amp;""))="SI",UPPER(TRIM(Datos!M228&amp;""))="NO"),IF(ISNUMBER(Datos!M228),AND(OR(M$1005="",Datos!M228&gt;=M$1005),OR(M$1006="",Datos!M228&lt;=M$1006)),FALSE),TRUE))))</f>
        <v>0.0</v>
      </c>
      <c r="N228">
        <f>IF(Datos!N228="",0,IF(AND(N$1008&lt;&gt;"",Datos!N228=N$1008),0,IF(N$1004=0,0,1-CHOOSE(N$1004,IF(ISNUMBER(Datos!N228),AND(OR(N$1005="",Datos!N228&gt;=N$1005),OR(N$1006="",Datos!N228&lt;=N$1006)),FALSE),IF(ISNUMBER(Datos!N228),AND(Datos!N228=INT(Datos!N228),AND(OR(N$1005="",Datos!N228&gt;=N$1005),OR(N$1006="",Datos!N228&lt;=N$1006))),FALSE),OR(ISNUMBER(FIND(";"&amp;UPPER(TRIM(Datos!N228&amp;""))&amp;"=",N$1007)),ISNUMBER(FIND(";"&amp;UPPER(TRIM(Datos!N228&amp;""))&amp;";",N$1007))),OR(UPPER(TRIM(Datos!N228&amp;""))="SÍ",UPPER(TRIM(Datos!N228&amp;""))="SI",UPPER(TRIM(Datos!N228&amp;""))="NO"),IF(ISNUMBER(Datos!N228),AND(OR(N$1005="",Datos!N228&gt;=N$1005),OR(N$1006="",Datos!N228&lt;=N$1006)),FALSE),TRUE))))</f>
        <v>0.0</v>
      </c>
      <c r="O228">
        <f>IF(Datos!O228="",0,IF(AND(O$1008&lt;&gt;"",Datos!O228=O$1008),0,IF(O$1004=0,0,1-CHOOSE(O$1004,IF(ISNUMBER(Datos!O228),AND(OR(O$1005="",Datos!O228&gt;=O$1005),OR(O$1006="",Datos!O228&lt;=O$1006)),FALSE),IF(ISNUMBER(Datos!O228),AND(Datos!O228=INT(Datos!O228),AND(OR(O$1005="",Datos!O228&gt;=O$1005),OR(O$1006="",Datos!O228&lt;=O$1006))),FALSE),OR(ISNUMBER(FIND(";"&amp;UPPER(TRIM(Datos!O228&amp;""))&amp;"=",O$1007)),ISNUMBER(FIND(";"&amp;UPPER(TRIM(Datos!O228&amp;""))&amp;";",O$1007))),OR(UPPER(TRIM(Datos!O228&amp;""))="SÍ",UPPER(TRIM(Datos!O228&amp;""))="SI",UPPER(TRIM(Datos!O228&amp;""))="NO"),IF(ISNUMBER(Datos!O228),AND(OR(O$1005="",Datos!O228&gt;=O$1005),OR(O$1006="",Datos!O228&lt;=O$1006)),FALSE),TRUE))))</f>
        <v>0.0</v>
      </c>
      <c r="P228">
        <f>IF(Datos!P228="",0,IF(AND(P$1008&lt;&gt;"",Datos!P228=P$1008),0,IF(P$1004=0,0,1-CHOOSE(P$1004,IF(ISNUMBER(Datos!P228),AND(OR(P$1005="",Datos!P228&gt;=P$1005),OR(P$1006="",Datos!P228&lt;=P$1006)),FALSE),IF(ISNUMBER(Datos!P228),AND(Datos!P228=INT(Datos!P228),AND(OR(P$1005="",Datos!P228&gt;=P$1005),OR(P$1006="",Datos!P228&lt;=P$1006))),FALSE),OR(ISNUMBER(FIND(";"&amp;UPPER(TRIM(Datos!P228&amp;""))&amp;"=",P$1007)),ISNUMBER(FIND(";"&amp;UPPER(TRIM(Datos!P228&amp;""))&amp;";",P$1007))),OR(UPPER(TRIM(Datos!P228&amp;""))="SÍ",UPPER(TRIM(Datos!P228&amp;""))="SI",UPPER(TRIM(Datos!P228&amp;""))="NO"),IF(ISNUMBER(Datos!P228),AND(OR(P$1005="",Datos!P228&gt;=P$1005),OR(P$1006="",Datos!P228&lt;=P$1006)),FALSE),TRUE))))</f>
        <v>0.0</v>
      </c>
      <c r="Q228">
        <f>IF(Datos!Q228="",0,IF(AND(Q$1008&lt;&gt;"",Datos!Q228=Q$1008),0,IF(Q$1004=0,0,1-CHOOSE(Q$1004,IF(ISNUMBER(Datos!Q228),AND(OR(Q$1005="",Datos!Q228&gt;=Q$1005),OR(Q$1006="",Datos!Q228&lt;=Q$1006)),FALSE),IF(ISNUMBER(Datos!Q228),AND(Datos!Q228=INT(Datos!Q228),AND(OR(Q$1005="",Datos!Q228&gt;=Q$1005),OR(Q$1006="",Datos!Q228&lt;=Q$1006))),FALSE),OR(ISNUMBER(FIND(";"&amp;UPPER(TRIM(Datos!Q228&amp;""))&amp;"=",Q$1007)),ISNUMBER(FIND(";"&amp;UPPER(TRIM(Datos!Q228&amp;""))&amp;";",Q$1007))),OR(UPPER(TRIM(Datos!Q228&amp;""))="SÍ",UPPER(TRIM(Datos!Q228&amp;""))="SI",UPPER(TRIM(Datos!Q228&amp;""))="NO"),IF(ISNUMBER(Datos!Q228),AND(OR(Q$1005="",Datos!Q228&gt;=Q$1005),OR(Q$1006="",Datos!Q228&lt;=Q$1006)),FALSE),TRUE))))</f>
        <v>0.0</v>
      </c>
      <c r="R228">
        <f>IF(Datos!R228="",0,IF(AND(R$1008&lt;&gt;"",Datos!R228=R$1008),0,IF(R$1004=0,0,1-CHOOSE(R$1004,IF(ISNUMBER(Datos!R228),AND(OR(R$1005="",Datos!R228&gt;=R$1005),OR(R$1006="",Datos!R228&lt;=R$1006)),FALSE),IF(ISNUMBER(Datos!R228),AND(Datos!R228=INT(Datos!R228),AND(OR(R$1005="",Datos!R228&gt;=R$1005),OR(R$1006="",Datos!R228&lt;=R$1006))),FALSE),OR(ISNUMBER(FIND(";"&amp;UPPER(TRIM(Datos!R228&amp;""))&amp;"=",R$1007)),ISNUMBER(FIND(";"&amp;UPPER(TRIM(Datos!R228&amp;""))&amp;";",R$1007))),OR(UPPER(TRIM(Datos!R228&amp;""))="SÍ",UPPER(TRIM(Datos!R228&amp;""))="SI",UPPER(TRIM(Datos!R228&amp;""))="NO"),IF(ISNUMBER(Datos!R228),AND(OR(R$1005="",Datos!R228&gt;=R$1005),OR(R$1006="",Datos!R228&lt;=R$1006)),FALSE),TRUE))))</f>
        <v>0.0</v>
      </c>
      <c r="S228">
        <f>IF(Datos!S228="",0,IF(AND(S$1008&lt;&gt;"",Datos!S228=S$1008),0,IF(S$1004=0,0,1-CHOOSE(S$1004,IF(ISNUMBER(Datos!S228),AND(OR(S$1005="",Datos!S228&gt;=S$1005),OR(S$1006="",Datos!S228&lt;=S$1006)),FALSE),IF(ISNUMBER(Datos!S228),AND(Datos!S228=INT(Datos!S228),AND(OR(S$1005="",Datos!S228&gt;=S$1005),OR(S$1006="",Datos!S228&lt;=S$1006))),FALSE),OR(ISNUMBER(FIND(";"&amp;UPPER(TRIM(Datos!S228&amp;""))&amp;"=",S$1007)),ISNUMBER(FIND(";"&amp;UPPER(TRIM(Datos!S228&amp;""))&amp;";",S$1007))),OR(UPPER(TRIM(Datos!S228&amp;""))="SÍ",UPPER(TRIM(Datos!S228&amp;""))="SI",UPPER(TRIM(Datos!S228&amp;""))="NO"),IF(ISNUMBER(Datos!S228),AND(OR(S$1005="",Datos!S228&gt;=S$1005),OR(S$1006="",Datos!S228&lt;=S$1006)),FALSE),TRUE))))</f>
        <v>0.0</v>
      </c>
      <c r="T228">
        <f>IF(Datos!T228="",0,IF(AND(T$1008&lt;&gt;"",Datos!T228=T$1008),0,IF(T$1004=0,0,1-CHOOSE(T$1004,IF(ISNUMBER(Datos!T228),AND(OR(T$1005="",Datos!T228&gt;=T$1005),OR(T$1006="",Datos!T228&lt;=T$1006)),FALSE),IF(ISNUMBER(Datos!T228),AND(Datos!T228=INT(Datos!T228),AND(OR(T$1005="",Datos!T228&gt;=T$1005),OR(T$1006="",Datos!T228&lt;=T$1006))),FALSE),OR(ISNUMBER(FIND(";"&amp;UPPER(TRIM(Datos!T228&amp;""))&amp;"=",T$1007)),ISNUMBER(FIND(";"&amp;UPPER(TRIM(Datos!T228&amp;""))&amp;";",T$1007))),OR(UPPER(TRIM(Datos!T228&amp;""))="SÍ",UPPER(TRIM(Datos!T228&amp;""))="SI",UPPER(TRIM(Datos!T228&amp;""))="NO"),IF(ISNUMBER(Datos!T228),AND(OR(T$1005="",Datos!T228&gt;=T$1005),OR(T$1006="",Datos!T228&lt;=T$1006)),FALSE),TRUE))))</f>
        <v>0.0</v>
      </c>
      <c r="U228">
        <f>IF(Datos!U228="",0,IF(AND(U$1008&lt;&gt;"",Datos!U228=U$1008),0,IF(U$1004=0,0,1-CHOOSE(U$1004,IF(ISNUMBER(Datos!U228),AND(OR(U$1005="",Datos!U228&gt;=U$1005),OR(U$1006="",Datos!U228&lt;=U$1006)),FALSE),IF(ISNUMBER(Datos!U228),AND(Datos!U228=INT(Datos!U228),AND(OR(U$1005="",Datos!U228&gt;=U$1005),OR(U$1006="",Datos!U228&lt;=U$1006))),FALSE),OR(ISNUMBER(FIND(";"&amp;UPPER(TRIM(Datos!U228&amp;""))&amp;"=",U$1007)),ISNUMBER(FIND(";"&amp;UPPER(TRIM(Datos!U228&amp;""))&amp;";",U$1007))),OR(UPPER(TRIM(Datos!U228&amp;""))="SÍ",UPPER(TRIM(Datos!U228&amp;""))="SI",UPPER(TRIM(Datos!U228&amp;""))="NO"),IF(ISNUMBER(Datos!U228),AND(OR(U$1005="",Datos!U228&gt;=U$1005),OR(U$1006="",Datos!U228&lt;=U$1006)),FALSE),TRUE))))</f>
        <v>0.0</v>
      </c>
      <c r="V228">
        <f>IF(Datos!V228="",0,IF(AND(V$1008&lt;&gt;"",Datos!V228=V$1008),0,IF(V$1004=0,0,1-CHOOSE(V$1004,IF(ISNUMBER(Datos!V228),AND(OR(V$1005="",Datos!V228&gt;=V$1005),OR(V$1006="",Datos!V228&lt;=V$1006)),FALSE),IF(ISNUMBER(Datos!V228),AND(Datos!V228=INT(Datos!V228),AND(OR(V$1005="",Datos!V228&gt;=V$1005),OR(V$1006="",Datos!V228&lt;=V$1006))),FALSE),OR(ISNUMBER(FIND(";"&amp;UPPER(TRIM(Datos!V228&amp;""))&amp;"=",V$1007)),ISNUMBER(FIND(";"&amp;UPPER(TRIM(Datos!V228&amp;""))&amp;";",V$1007))),OR(UPPER(TRIM(Datos!V228&amp;""))="SÍ",UPPER(TRIM(Datos!V228&amp;""))="SI",UPPER(TRIM(Datos!V228&amp;""))="NO"),IF(ISNUMBER(Datos!V228),AND(OR(V$1005="",Datos!V228&gt;=V$1005),OR(V$1006="",Datos!V228&lt;=V$1006)),FALSE),TRUE))))</f>
        <v>0.0</v>
      </c>
      <c r="W228">
        <f>IF(Datos!W228="",0,IF(AND(W$1008&lt;&gt;"",Datos!W228=W$1008),0,IF(W$1004=0,0,1-CHOOSE(W$1004,IF(ISNUMBER(Datos!W228),AND(OR(W$1005="",Datos!W228&gt;=W$1005),OR(W$1006="",Datos!W228&lt;=W$1006)),FALSE),IF(ISNUMBER(Datos!W228),AND(Datos!W228=INT(Datos!W228),AND(OR(W$1005="",Datos!W228&gt;=W$1005),OR(W$1006="",Datos!W228&lt;=W$1006))),FALSE),OR(ISNUMBER(FIND(";"&amp;UPPER(TRIM(Datos!W228&amp;""))&amp;"=",W$1007)),ISNUMBER(FIND(";"&amp;UPPER(TRIM(Datos!W228&amp;""))&amp;";",W$1007))),OR(UPPER(TRIM(Datos!W228&amp;""))="SÍ",UPPER(TRIM(Datos!W228&amp;""))="SI",UPPER(TRIM(Datos!W228&amp;""))="NO"),IF(ISNUMBER(Datos!W228),AND(OR(W$1005="",Datos!W228&gt;=W$1005),OR(W$1006="",Datos!W228&lt;=W$1006)),FALSE),TRUE))))</f>
        <v>0.0</v>
      </c>
      <c r="X228">
        <f>IF(Datos!X228="",0,IF(AND(X$1008&lt;&gt;"",Datos!X228=X$1008),0,IF(X$1004=0,0,1-CHOOSE(X$1004,IF(ISNUMBER(Datos!X228),AND(OR(X$1005="",Datos!X228&gt;=X$1005),OR(X$1006="",Datos!X228&lt;=X$1006)),FALSE),IF(ISNUMBER(Datos!X228),AND(Datos!X228=INT(Datos!X228),AND(OR(X$1005="",Datos!X228&gt;=X$1005),OR(X$1006="",Datos!X228&lt;=X$1006))),FALSE),OR(ISNUMBER(FIND(";"&amp;UPPER(TRIM(Datos!X228&amp;""))&amp;"=",X$1007)),ISNUMBER(FIND(";"&amp;UPPER(TRIM(Datos!X228&amp;""))&amp;";",X$1007))),OR(UPPER(TRIM(Datos!X228&amp;""))="SÍ",UPPER(TRIM(Datos!X228&amp;""))="SI",UPPER(TRIM(Datos!X228&amp;""))="NO"),IF(ISNUMBER(Datos!X228),AND(OR(X$1005="",Datos!X228&gt;=X$1005),OR(X$1006="",Datos!X228&lt;=X$1006)),FALSE),TRUE))))</f>
        <v>0.0</v>
      </c>
      <c r="Y228">
        <f>IF(Datos!Y228="",0,IF(AND(Y$1008&lt;&gt;"",Datos!Y228=Y$1008),0,IF(Y$1004=0,0,1-CHOOSE(Y$1004,IF(ISNUMBER(Datos!Y228),AND(OR(Y$1005="",Datos!Y228&gt;=Y$1005),OR(Y$1006="",Datos!Y228&lt;=Y$1006)),FALSE),IF(ISNUMBER(Datos!Y228),AND(Datos!Y228=INT(Datos!Y228),AND(OR(Y$1005="",Datos!Y228&gt;=Y$1005),OR(Y$1006="",Datos!Y228&lt;=Y$1006))),FALSE),OR(ISNUMBER(FIND(";"&amp;UPPER(TRIM(Datos!Y228&amp;""))&amp;"=",Y$1007)),ISNUMBER(FIND(";"&amp;UPPER(TRIM(Datos!Y228&amp;""))&amp;";",Y$1007))),OR(UPPER(TRIM(Datos!Y228&amp;""))="SÍ",UPPER(TRIM(Datos!Y228&amp;""))="SI",UPPER(TRIM(Datos!Y228&amp;""))="NO"),IF(ISNUMBER(Datos!Y228),AND(OR(Y$1005="",Datos!Y228&gt;=Y$1005),OR(Y$1006="",Datos!Y228&lt;=Y$1006)),FALSE),TRUE))))</f>
        <v>0.0</v>
      </c>
      <c r="Z228">
        <f>IF(Datos!Z228="",0,IF(AND(Z$1008&lt;&gt;"",Datos!Z228=Z$1008),0,IF(Z$1004=0,0,1-CHOOSE(Z$1004,IF(ISNUMBER(Datos!Z228),AND(OR(Z$1005="",Datos!Z228&gt;=Z$1005),OR(Z$1006="",Datos!Z228&lt;=Z$1006)),FALSE),IF(ISNUMBER(Datos!Z228),AND(Datos!Z228=INT(Datos!Z228),AND(OR(Z$1005="",Datos!Z228&gt;=Z$1005),OR(Z$1006="",Datos!Z228&lt;=Z$1006))),FALSE),OR(ISNUMBER(FIND(";"&amp;UPPER(TRIM(Datos!Z228&amp;""))&amp;"=",Z$1007)),ISNUMBER(FIND(";"&amp;UPPER(TRIM(Datos!Z228&amp;""))&amp;";",Z$1007))),OR(UPPER(TRIM(Datos!Z228&amp;""))="SÍ",UPPER(TRIM(Datos!Z228&amp;""))="SI",UPPER(TRIM(Datos!Z228&amp;""))="NO"),IF(ISNUMBER(Datos!Z228),AND(OR(Z$1005="",Datos!Z228&gt;=Z$1005),OR(Z$1006="",Datos!Z228&lt;=Z$1006)),FALSE),TRUE))))</f>
        <v>0.0</v>
      </c>
      <c r="AA228">
        <f>IF(Datos!AA228="",0,IF(AND(AA$1008&lt;&gt;"",Datos!AA228=AA$1008),0,IF(AA$1004=0,0,1-CHOOSE(AA$1004,IF(ISNUMBER(Datos!AA228),AND(OR(AA$1005="",Datos!AA228&gt;=AA$1005),OR(AA$1006="",Datos!AA228&lt;=AA$1006)),FALSE),IF(ISNUMBER(Datos!AA228),AND(Datos!AA228=INT(Datos!AA228),AND(OR(AA$1005="",Datos!AA228&gt;=AA$1005),OR(AA$1006="",Datos!AA228&lt;=AA$1006))),FALSE),OR(ISNUMBER(FIND(";"&amp;UPPER(TRIM(Datos!AA228&amp;""))&amp;"=",AA$1007)),ISNUMBER(FIND(";"&amp;UPPER(TRIM(Datos!AA228&amp;""))&amp;";",AA$1007))),OR(UPPER(TRIM(Datos!AA228&amp;""))="SÍ",UPPER(TRIM(Datos!AA228&amp;""))="SI",UPPER(TRIM(Datos!AA228&amp;""))="NO"),IF(ISNUMBER(Datos!AA228),AND(OR(AA$1005="",Datos!AA228&gt;=AA$1005),OR(AA$1006="",Datos!AA228&lt;=AA$1006)),FALSE),TRUE))))</f>
        <v>0.0</v>
      </c>
      <c r="AB228">
        <f>IF(Datos!AB228="",0,IF(AND(AB$1008&lt;&gt;"",Datos!AB228=AB$1008),0,IF(AB$1004=0,0,1-CHOOSE(AB$1004,IF(ISNUMBER(Datos!AB228),AND(OR(AB$1005="",Datos!AB228&gt;=AB$1005),OR(AB$1006="",Datos!AB228&lt;=AB$1006)),FALSE),IF(ISNUMBER(Datos!AB228),AND(Datos!AB228=INT(Datos!AB228),AND(OR(AB$1005="",Datos!AB228&gt;=AB$1005),OR(AB$1006="",Datos!AB228&lt;=AB$1006))),FALSE),OR(ISNUMBER(FIND(";"&amp;UPPER(TRIM(Datos!AB228&amp;""))&amp;"=",AB$1007)),ISNUMBER(FIND(";"&amp;UPPER(TRIM(Datos!AB228&amp;""))&amp;";",AB$1007))),OR(UPPER(TRIM(Datos!AB228&amp;""))="SÍ",UPPER(TRIM(Datos!AB228&amp;""))="SI",UPPER(TRIM(Datos!AB228&amp;""))="NO"),IF(ISNUMBER(Datos!AB228),AND(OR(AB$1005="",Datos!AB228&gt;=AB$1005),OR(AB$1006="",Datos!AB228&lt;=AB$1006)),FALSE),TRUE))))</f>
        <v>0.0</v>
      </c>
      <c r="AC228">
        <f>IF(Datos!AC228="",0,IF(AND(AC$1008&lt;&gt;"",Datos!AC228=AC$1008),0,IF(AC$1004=0,0,1-CHOOSE(AC$1004,IF(ISNUMBER(Datos!AC228),AND(OR(AC$1005="",Datos!AC228&gt;=AC$1005),OR(AC$1006="",Datos!AC228&lt;=AC$1006)),FALSE),IF(ISNUMBER(Datos!AC228),AND(Datos!AC228=INT(Datos!AC228),AND(OR(AC$1005="",Datos!AC228&gt;=AC$1005),OR(AC$1006="",Datos!AC228&lt;=AC$1006))),FALSE),OR(ISNUMBER(FIND(";"&amp;UPPER(TRIM(Datos!AC228&amp;""))&amp;"=",AC$1007)),ISNUMBER(FIND(";"&amp;UPPER(TRIM(Datos!AC228&amp;""))&amp;";",AC$1007))),OR(UPPER(TRIM(Datos!AC228&amp;""))="SÍ",UPPER(TRIM(Datos!AC228&amp;""))="SI",UPPER(TRIM(Datos!AC228&amp;""))="NO"),IF(ISNUMBER(Datos!AC228),AND(OR(AC$1005="",Datos!AC228&gt;=AC$1005),OR(AC$1006="",Datos!AC228&lt;=AC$1006)),FALSE),TRUE))))</f>
        <v>0.0</v>
      </c>
      <c r="AD228">
        <f>IF(Datos!AD228="",0,IF(AND(AD$1008&lt;&gt;"",Datos!AD228=AD$1008),0,IF(AD$1004=0,0,1-CHOOSE(AD$1004,IF(ISNUMBER(Datos!AD228),AND(OR(AD$1005="",Datos!AD228&gt;=AD$1005),OR(AD$1006="",Datos!AD228&lt;=AD$1006)),FALSE),IF(ISNUMBER(Datos!AD228),AND(Datos!AD228=INT(Datos!AD228),AND(OR(AD$1005="",Datos!AD228&gt;=AD$1005),OR(AD$1006="",Datos!AD228&lt;=AD$1006))),FALSE),OR(ISNUMBER(FIND(";"&amp;UPPER(TRIM(Datos!AD228&amp;""))&amp;"=",AD$1007)),ISNUMBER(FIND(";"&amp;UPPER(TRIM(Datos!AD228&amp;""))&amp;";",AD$1007))),OR(UPPER(TRIM(Datos!AD228&amp;""))="SÍ",UPPER(TRIM(Datos!AD228&amp;""))="SI",UPPER(TRIM(Datos!AD228&amp;""))="NO"),IF(ISNUMBER(Datos!AD228),AND(OR(AD$1005="",Datos!AD228&gt;=AD$1005),OR(AD$1006="",Datos!AD228&lt;=AD$1006)),FALSE),TRUE))))</f>
        <v>0.0</v>
      </c>
      <c r="AE228">
        <f>IF(Datos!AE228="",0,IF(AND(AE$1008&lt;&gt;"",Datos!AE228=AE$1008),0,IF(AE$1004=0,0,1-CHOOSE(AE$1004,IF(ISNUMBER(Datos!AE228),AND(OR(AE$1005="",Datos!AE228&gt;=AE$1005),OR(AE$1006="",Datos!AE228&lt;=AE$1006)),FALSE),IF(ISNUMBER(Datos!AE228),AND(Datos!AE228=INT(Datos!AE228),AND(OR(AE$1005="",Datos!AE228&gt;=AE$1005),OR(AE$1006="",Datos!AE228&lt;=AE$1006))),FALSE),OR(ISNUMBER(FIND(";"&amp;UPPER(TRIM(Datos!AE228&amp;""))&amp;"=",AE$1007)),ISNUMBER(FIND(";"&amp;UPPER(TRIM(Datos!AE228&amp;""))&amp;";",AE$1007))),OR(UPPER(TRIM(Datos!AE228&amp;""))="SÍ",UPPER(TRIM(Datos!AE228&amp;""))="SI",UPPER(TRIM(Datos!AE228&amp;""))="NO"),IF(ISNUMBER(Datos!AE228),AND(OR(AE$1005="",Datos!AE228&gt;=AE$1005),OR(AE$1006="",Datos!AE228&lt;=AE$1006)),FALSE),TRUE))))</f>
        <v>0.0</v>
      </c>
    </row>
    <row r="229" spans="2:31">
      <c r="B229">
        <f>IF(Datos!B229="",0,IF(AND(B$1008&lt;&gt;"",Datos!B229=B$1008),0,IF(B$1004=0,0,1-CHOOSE(B$1004,IF(ISNUMBER(Datos!B229),AND(OR(B$1005="",Datos!B229&gt;=B$1005),OR(B$1006="",Datos!B229&lt;=B$1006)),FALSE),IF(ISNUMBER(Datos!B229),AND(Datos!B229=INT(Datos!B229),AND(OR(B$1005="",Datos!B229&gt;=B$1005),OR(B$1006="",Datos!B229&lt;=B$1006))),FALSE),OR(ISNUMBER(FIND(";"&amp;UPPER(TRIM(Datos!B229&amp;""))&amp;"=",B$1007)),ISNUMBER(FIND(";"&amp;UPPER(TRIM(Datos!B229&amp;""))&amp;";",B$1007))),OR(UPPER(TRIM(Datos!B229&amp;""))="SÍ",UPPER(TRIM(Datos!B229&amp;""))="SI",UPPER(TRIM(Datos!B229&amp;""))="NO"),IF(ISNUMBER(Datos!B229),AND(OR(B$1005="",Datos!B229&gt;=B$1005),OR(B$1006="",Datos!B229&lt;=B$1006)),FALSE),TRUE))))</f>
        <v>0.0</v>
      </c>
      <c r="C229">
        <f>IF(Datos!C229="",0,IF(AND(C$1008&lt;&gt;"",Datos!C229=C$1008),0,IF(C$1004=0,0,1-CHOOSE(C$1004,IF(ISNUMBER(Datos!C229),AND(OR(C$1005="",Datos!C229&gt;=C$1005),OR(C$1006="",Datos!C229&lt;=C$1006)),FALSE),IF(ISNUMBER(Datos!C229),AND(Datos!C229=INT(Datos!C229),AND(OR(C$1005="",Datos!C229&gt;=C$1005),OR(C$1006="",Datos!C229&lt;=C$1006))),FALSE),OR(ISNUMBER(FIND(";"&amp;UPPER(TRIM(Datos!C229&amp;""))&amp;"=",C$1007)),ISNUMBER(FIND(";"&amp;UPPER(TRIM(Datos!C229&amp;""))&amp;";",C$1007))),OR(UPPER(TRIM(Datos!C229&amp;""))="SÍ",UPPER(TRIM(Datos!C229&amp;""))="SI",UPPER(TRIM(Datos!C229&amp;""))="NO"),IF(ISNUMBER(Datos!C229),AND(OR(C$1005="",Datos!C229&gt;=C$1005),OR(C$1006="",Datos!C229&lt;=C$1006)),FALSE),TRUE))))</f>
        <v>0.0</v>
      </c>
      <c r="D229">
        <f>IF(Datos!D229="",0,IF(AND(D$1008&lt;&gt;"",Datos!D229=D$1008),0,IF(D$1004=0,0,1-CHOOSE(D$1004,IF(ISNUMBER(Datos!D229),AND(OR(D$1005="",Datos!D229&gt;=D$1005),OR(D$1006="",Datos!D229&lt;=D$1006)),FALSE),IF(ISNUMBER(Datos!D229),AND(Datos!D229=INT(Datos!D229),AND(OR(D$1005="",Datos!D229&gt;=D$1005),OR(D$1006="",Datos!D229&lt;=D$1006))),FALSE),OR(ISNUMBER(FIND(";"&amp;UPPER(TRIM(Datos!D229&amp;""))&amp;"=",D$1007)),ISNUMBER(FIND(";"&amp;UPPER(TRIM(Datos!D229&amp;""))&amp;";",D$1007))),OR(UPPER(TRIM(Datos!D229&amp;""))="SÍ",UPPER(TRIM(Datos!D229&amp;""))="SI",UPPER(TRIM(Datos!D229&amp;""))="NO"),IF(ISNUMBER(Datos!D229),AND(OR(D$1005="",Datos!D229&gt;=D$1005),OR(D$1006="",Datos!D229&lt;=D$1006)),FALSE),TRUE))))</f>
        <v>0.0</v>
      </c>
      <c r="E229">
        <f>IF(Datos!E229="",0,IF(AND(E$1008&lt;&gt;"",Datos!E229=E$1008),0,IF(E$1004=0,0,1-CHOOSE(E$1004,IF(ISNUMBER(Datos!E229),AND(OR(E$1005="",Datos!E229&gt;=E$1005),OR(E$1006="",Datos!E229&lt;=E$1006)),FALSE),IF(ISNUMBER(Datos!E229),AND(Datos!E229=INT(Datos!E229),AND(OR(E$1005="",Datos!E229&gt;=E$1005),OR(E$1006="",Datos!E229&lt;=E$1006))),FALSE),OR(ISNUMBER(FIND(";"&amp;UPPER(TRIM(Datos!E229&amp;""))&amp;"=",E$1007)),ISNUMBER(FIND(";"&amp;UPPER(TRIM(Datos!E229&amp;""))&amp;";",E$1007))),OR(UPPER(TRIM(Datos!E229&amp;""))="SÍ",UPPER(TRIM(Datos!E229&amp;""))="SI",UPPER(TRIM(Datos!E229&amp;""))="NO"),IF(ISNUMBER(Datos!E229),AND(OR(E$1005="",Datos!E229&gt;=E$1005),OR(E$1006="",Datos!E229&lt;=E$1006)),FALSE),TRUE))))</f>
        <v>0.0</v>
      </c>
      <c r="F229">
        <f>IF(Datos!F229="",0,IF(AND(F$1008&lt;&gt;"",Datos!F229=F$1008),0,IF(F$1004=0,0,1-CHOOSE(F$1004,IF(ISNUMBER(Datos!F229),AND(OR(F$1005="",Datos!F229&gt;=F$1005),OR(F$1006="",Datos!F229&lt;=F$1006)),FALSE),IF(ISNUMBER(Datos!F229),AND(Datos!F229=INT(Datos!F229),AND(OR(F$1005="",Datos!F229&gt;=F$1005),OR(F$1006="",Datos!F229&lt;=F$1006))),FALSE),OR(ISNUMBER(FIND(";"&amp;UPPER(TRIM(Datos!F229&amp;""))&amp;"=",F$1007)),ISNUMBER(FIND(";"&amp;UPPER(TRIM(Datos!F229&amp;""))&amp;";",F$1007))),OR(UPPER(TRIM(Datos!F229&amp;""))="SÍ",UPPER(TRIM(Datos!F229&amp;""))="SI",UPPER(TRIM(Datos!F229&amp;""))="NO"),IF(ISNUMBER(Datos!F229),AND(OR(F$1005="",Datos!F229&gt;=F$1005),OR(F$1006="",Datos!F229&lt;=F$1006)),FALSE),TRUE))))</f>
        <v>0.0</v>
      </c>
      <c r="G229">
        <f>IF(Datos!G229="",0,IF(AND(G$1008&lt;&gt;"",Datos!G229=G$1008),0,IF(G$1004=0,0,1-CHOOSE(G$1004,IF(ISNUMBER(Datos!G229),AND(OR(G$1005="",Datos!G229&gt;=G$1005),OR(G$1006="",Datos!G229&lt;=G$1006)),FALSE),IF(ISNUMBER(Datos!G229),AND(Datos!G229=INT(Datos!G229),AND(OR(G$1005="",Datos!G229&gt;=G$1005),OR(G$1006="",Datos!G229&lt;=G$1006))),FALSE),OR(ISNUMBER(FIND(";"&amp;UPPER(TRIM(Datos!G229&amp;""))&amp;"=",G$1007)),ISNUMBER(FIND(";"&amp;UPPER(TRIM(Datos!G229&amp;""))&amp;";",G$1007))),OR(UPPER(TRIM(Datos!G229&amp;""))="SÍ",UPPER(TRIM(Datos!G229&amp;""))="SI",UPPER(TRIM(Datos!G229&amp;""))="NO"),IF(ISNUMBER(Datos!G229),AND(OR(G$1005="",Datos!G229&gt;=G$1005),OR(G$1006="",Datos!G229&lt;=G$1006)),FALSE),TRUE))))</f>
        <v>0.0</v>
      </c>
      <c r="H229">
        <f>IF(Datos!H229="",0,IF(AND(H$1008&lt;&gt;"",Datos!H229=H$1008),0,IF(H$1004=0,0,1-CHOOSE(H$1004,IF(ISNUMBER(Datos!H229),AND(OR(H$1005="",Datos!H229&gt;=H$1005),OR(H$1006="",Datos!H229&lt;=H$1006)),FALSE),IF(ISNUMBER(Datos!H229),AND(Datos!H229=INT(Datos!H229),AND(OR(H$1005="",Datos!H229&gt;=H$1005),OR(H$1006="",Datos!H229&lt;=H$1006))),FALSE),OR(ISNUMBER(FIND(";"&amp;UPPER(TRIM(Datos!H229&amp;""))&amp;"=",H$1007)),ISNUMBER(FIND(";"&amp;UPPER(TRIM(Datos!H229&amp;""))&amp;";",H$1007))),OR(UPPER(TRIM(Datos!H229&amp;""))="SÍ",UPPER(TRIM(Datos!H229&amp;""))="SI",UPPER(TRIM(Datos!H229&amp;""))="NO"),IF(ISNUMBER(Datos!H229),AND(OR(H$1005="",Datos!H229&gt;=H$1005),OR(H$1006="",Datos!H229&lt;=H$1006)),FALSE),TRUE))))</f>
        <v>0.0</v>
      </c>
      <c r="I229">
        <f>IF(Datos!I229="",0,IF(AND(I$1008&lt;&gt;"",Datos!I229=I$1008),0,IF(I$1004=0,0,1-CHOOSE(I$1004,IF(ISNUMBER(Datos!I229),AND(OR(I$1005="",Datos!I229&gt;=I$1005),OR(I$1006="",Datos!I229&lt;=I$1006)),FALSE),IF(ISNUMBER(Datos!I229),AND(Datos!I229=INT(Datos!I229),AND(OR(I$1005="",Datos!I229&gt;=I$1005),OR(I$1006="",Datos!I229&lt;=I$1006))),FALSE),OR(ISNUMBER(FIND(";"&amp;UPPER(TRIM(Datos!I229&amp;""))&amp;"=",I$1007)),ISNUMBER(FIND(";"&amp;UPPER(TRIM(Datos!I229&amp;""))&amp;";",I$1007))),OR(UPPER(TRIM(Datos!I229&amp;""))="SÍ",UPPER(TRIM(Datos!I229&amp;""))="SI",UPPER(TRIM(Datos!I229&amp;""))="NO"),IF(ISNUMBER(Datos!I229),AND(OR(I$1005="",Datos!I229&gt;=I$1005),OR(I$1006="",Datos!I229&lt;=I$1006)),FALSE),TRUE))))</f>
        <v>0.0</v>
      </c>
      <c r="J229">
        <f>IF(Datos!J229="",0,IF(AND(J$1008&lt;&gt;"",Datos!J229=J$1008),0,IF(J$1004=0,0,1-CHOOSE(J$1004,IF(ISNUMBER(Datos!J229),AND(OR(J$1005="",Datos!J229&gt;=J$1005),OR(J$1006="",Datos!J229&lt;=J$1006)),FALSE),IF(ISNUMBER(Datos!J229),AND(Datos!J229=INT(Datos!J229),AND(OR(J$1005="",Datos!J229&gt;=J$1005),OR(J$1006="",Datos!J229&lt;=J$1006))),FALSE),OR(ISNUMBER(FIND(";"&amp;UPPER(TRIM(Datos!J229&amp;""))&amp;"=",J$1007)),ISNUMBER(FIND(";"&amp;UPPER(TRIM(Datos!J229&amp;""))&amp;";",J$1007))),OR(UPPER(TRIM(Datos!J229&amp;""))="SÍ",UPPER(TRIM(Datos!J229&amp;""))="SI",UPPER(TRIM(Datos!J229&amp;""))="NO"),IF(ISNUMBER(Datos!J229),AND(OR(J$1005="",Datos!J229&gt;=J$1005),OR(J$1006="",Datos!J229&lt;=J$1006)),FALSE),TRUE))))</f>
        <v>0.0</v>
      </c>
      <c r="K229">
        <f>IF(Datos!K229="",0,IF(AND(K$1008&lt;&gt;"",Datos!K229=K$1008),0,IF(K$1004=0,0,1-CHOOSE(K$1004,IF(ISNUMBER(Datos!K229),AND(OR(K$1005="",Datos!K229&gt;=K$1005),OR(K$1006="",Datos!K229&lt;=K$1006)),FALSE),IF(ISNUMBER(Datos!K229),AND(Datos!K229=INT(Datos!K229),AND(OR(K$1005="",Datos!K229&gt;=K$1005),OR(K$1006="",Datos!K229&lt;=K$1006))),FALSE),OR(ISNUMBER(FIND(";"&amp;UPPER(TRIM(Datos!K229&amp;""))&amp;"=",K$1007)),ISNUMBER(FIND(";"&amp;UPPER(TRIM(Datos!K229&amp;""))&amp;";",K$1007))),OR(UPPER(TRIM(Datos!K229&amp;""))="SÍ",UPPER(TRIM(Datos!K229&amp;""))="SI",UPPER(TRIM(Datos!K229&amp;""))="NO"),IF(ISNUMBER(Datos!K229),AND(OR(K$1005="",Datos!K229&gt;=K$1005),OR(K$1006="",Datos!K229&lt;=K$1006)),FALSE),TRUE))))</f>
        <v>0.0</v>
      </c>
      <c r="L229">
        <f>IF(Datos!L229="",0,IF(AND(L$1008&lt;&gt;"",Datos!L229=L$1008),0,IF(L$1004=0,0,1-CHOOSE(L$1004,IF(ISNUMBER(Datos!L229),AND(OR(L$1005="",Datos!L229&gt;=L$1005),OR(L$1006="",Datos!L229&lt;=L$1006)),FALSE),IF(ISNUMBER(Datos!L229),AND(Datos!L229=INT(Datos!L229),AND(OR(L$1005="",Datos!L229&gt;=L$1005),OR(L$1006="",Datos!L229&lt;=L$1006))),FALSE),OR(ISNUMBER(FIND(";"&amp;UPPER(TRIM(Datos!L229&amp;""))&amp;"=",L$1007)),ISNUMBER(FIND(";"&amp;UPPER(TRIM(Datos!L229&amp;""))&amp;";",L$1007))),OR(UPPER(TRIM(Datos!L229&amp;""))="SÍ",UPPER(TRIM(Datos!L229&amp;""))="SI",UPPER(TRIM(Datos!L229&amp;""))="NO"),IF(ISNUMBER(Datos!L229),AND(OR(L$1005="",Datos!L229&gt;=L$1005),OR(L$1006="",Datos!L229&lt;=L$1006)),FALSE),TRUE))))</f>
        <v>0.0</v>
      </c>
      <c r="M229">
        <f>IF(Datos!M229="",0,IF(AND(M$1008&lt;&gt;"",Datos!M229=M$1008),0,IF(M$1004=0,0,1-CHOOSE(M$1004,IF(ISNUMBER(Datos!M229),AND(OR(M$1005="",Datos!M229&gt;=M$1005),OR(M$1006="",Datos!M229&lt;=M$1006)),FALSE),IF(ISNUMBER(Datos!M229),AND(Datos!M229=INT(Datos!M229),AND(OR(M$1005="",Datos!M229&gt;=M$1005),OR(M$1006="",Datos!M229&lt;=M$1006))),FALSE),OR(ISNUMBER(FIND(";"&amp;UPPER(TRIM(Datos!M229&amp;""))&amp;"=",M$1007)),ISNUMBER(FIND(";"&amp;UPPER(TRIM(Datos!M229&amp;""))&amp;";",M$1007))),OR(UPPER(TRIM(Datos!M229&amp;""))="SÍ",UPPER(TRIM(Datos!M229&amp;""))="SI",UPPER(TRIM(Datos!M229&amp;""))="NO"),IF(ISNUMBER(Datos!M229),AND(OR(M$1005="",Datos!M229&gt;=M$1005),OR(M$1006="",Datos!M229&lt;=M$1006)),FALSE),TRUE))))</f>
        <v>0.0</v>
      </c>
      <c r="N229">
        <f>IF(Datos!N229="",0,IF(AND(N$1008&lt;&gt;"",Datos!N229=N$1008),0,IF(N$1004=0,0,1-CHOOSE(N$1004,IF(ISNUMBER(Datos!N229),AND(OR(N$1005="",Datos!N229&gt;=N$1005),OR(N$1006="",Datos!N229&lt;=N$1006)),FALSE),IF(ISNUMBER(Datos!N229),AND(Datos!N229=INT(Datos!N229),AND(OR(N$1005="",Datos!N229&gt;=N$1005),OR(N$1006="",Datos!N229&lt;=N$1006))),FALSE),OR(ISNUMBER(FIND(";"&amp;UPPER(TRIM(Datos!N229&amp;""))&amp;"=",N$1007)),ISNUMBER(FIND(";"&amp;UPPER(TRIM(Datos!N229&amp;""))&amp;";",N$1007))),OR(UPPER(TRIM(Datos!N229&amp;""))="SÍ",UPPER(TRIM(Datos!N229&amp;""))="SI",UPPER(TRIM(Datos!N229&amp;""))="NO"),IF(ISNUMBER(Datos!N229),AND(OR(N$1005="",Datos!N229&gt;=N$1005),OR(N$1006="",Datos!N229&lt;=N$1006)),FALSE),TRUE))))</f>
        <v>0.0</v>
      </c>
      <c r="O229">
        <f>IF(Datos!O229="",0,IF(AND(O$1008&lt;&gt;"",Datos!O229=O$1008),0,IF(O$1004=0,0,1-CHOOSE(O$1004,IF(ISNUMBER(Datos!O229),AND(OR(O$1005="",Datos!O229&gt;=O$1005),OR(O$1006="",Datos!O229&lt;=O$1006)),FALSE),IF(ISNUMBER(Datos!O229),AND(Datos!O229=INT(Datos!O229),AND(OR(O$1005="",Datos!O229&gt;=O$1005),OR(O$1006="",Datos!O229&lt;=O$1006))),FALSE),OR(ISNUMBER(FIND(";"&amp;UPPER(TRIM(Datos!O229&amp;""))&amp;"=",O$1007)),ISNUMBER(FIND(";"&amp;UPPER(TRIM(Datos!O229&amp;""))&amp;";",O$1007))),OR(UPPER(TRIM(Datos!O229&amp;""))="SÍ",UPPER(TRIM(Datos!O229&amp;""))="SI",UPPER(TRIM(Datos!O229&amp;""))="NO"),IF(ISNUMBER(Datos!O229),AND(OR(O$1005="",Datos!O229&gt;=O$1005),OR(O$1006="",Datos!O229&lt;=O$1006)),FALSE),TRUE))))</f>
        <v>0.0</v>
      </c>
      <c r="P229">
        <f>IF(Datos!P229="",0,IF(AND(P$1008&lt;&gt;"",Datos!P229=P$1008),0,IF(P$1004=0,0,1-CHOOSE(P$1004,IF(ISNUMBER(Datos!P229),AND(OR(P$1005="",Datos!P229&gt;=P$1005),OR(P$1006="",Datos!P229&lt;=P$1006)),FALSE),IF(ISNUMBER(Datos!P229),AND(Datos!P229=INT(Datos!P229),AND(OR(P$1005="",Datos!P229&gt;=P$1005),OR(P$1006="",Datos!P229&lt;=P$1006))),FALSE),OR(ISNUMBER(FIND(";"&amp;UPPER(TRIM(Datos!P229&amp;""))&amp;"=",P$1007)),ISNUMBER(FIND(";"&amp;UPPER(TRIM(Datos!P229&amp;""))&amp;";",P$1007))),OR(UPPER(TRIM(Datos!P229&amp;""))="SÍ",UPPER(TRIM(Datos!P229&amp;""))="SI",UPPER(TRIM(Datos!P229&amp;""))="NO"),IF(ISNUMBER(Datos!P229),AND(OR(P$1005="",Datos!P229&gt;=P$1005),OR(P$1006="",Datos!P229&lt;=P$1006)),FALSE),TRUE))))</f>
        <v>0.0</v>
      </c>
      <c r="Q229">
        <f>IF(Datos!Q229="",0,IF(AND(Q$1008&lt;&gt;"",Datos!Q229=Q$1008),0,IF(Q$1004=0,0,1-CHOOSE(Q$1004,IF(ISNUMBER(Datos!Q229),AND(OR(Q$1005="",Datos!Q229&gt;=Q$1005),OR(Q$1006="",Datos!Q229&lt;=Q$1006)),FALSE),IF(ISNUMBER(Datos!Q229),AND(Datos!Q229=INT(Datos!Q229),AND(OR(Q$1005="",Datos!Q229&gt;=Q$1005),OR(Q$1006="",Datos!Q229&lt;=Q$1006))),FALSE),OR(ISNUMBER(FIND(";"&amp;UPPER(TRIM(Datos!Q229&amp;""))&amp;"=",Q$1007)),ISNUMBER(FIND(";"&amp;UPPER(TRIM(Datos!Q229&amp;""))&amp;";",Q$1007))),OR(UPPER(TRIM(Datos!Q229&amp;""))="SÍ",UPPER(TRIM(Datos!Q229&amp;""))="SI",UPPER(TRIM(Datos!Q229&amp;""))="NO"),IF(ISNUMBER(Datos!Q229),AND(OR(Q$1005="",Datos!Q229&gt;=Q$1005),OR(Q$1006="",Datos!Q229&lt;=Q$1006)),FALSE),TRUE))))</f>
        <v>0.0</v>
      </c>
      <c r="R229">
        <f>IF(Datos!R229="",0,IF(AND(R$1008&lt;&gt;"",Datos!R229=R$1008),0,IF(R$1004=0,0,1-CHOOSE(R$1004,IF(ISNUMBER(Datos!R229),AND(OR(R$1005="",Datos!R229&gt;=R$1005),OR(R$1006="",Datos!R229&lt;=R$1006)),FALSE),IF(ISNUMBER(Datos!R229),AND(Datos!R229=INT(Datos!R229),AND(OR(R$1005="",Datos!R229&gt;=R$1005),OR(R$1006="",Datos!R229&lt;=R$1006))),FALSE),OR(ISNUMBER(FIND(";"&amp;UPPER(TRIM(Datos!R229&amp;""))&amp;"=",R$1007)),ISNUMBER(FIND(";"&amp;UPPER(TRIM(Datos!R229&amp;""))&amp;";",R$1007))),OR(UPPER(TRIM(Datos!R229&amp;""))="SÍ",UPPER(TRIM(Datos!R229&amp;""))="SI",UPPER(TRIM(Datos!R229&amp;""))="NO"),IF(ISNUMBER(Datos!R229),AND(OR(R$1005="",Datos!R229&gt;=R$1005),OR(R$1006="",Datos!R229&lt;=R$1006)),FALSE),TRUE))))</f>
        <v>0.0</v>
      </c>
      <c r="S229">
        <f>IF(Datos!S229="",0,IF(AND(S$1008&lt;&gt;"",Datos!S229=S$1008),0,IF(S$1004=0,0,1-CHOOSE(S$1004,IF(ISNUMBER(Datos!S229),AND(OR(S$1005="",Datos!S229&gt;=S$1005),OR(S$1006="",Datos!S229&lt;=S$1006)),FALSE),IF(ISNUMBER(Datos!S229),AND(Datos!S229=INT(Datos!S229),AND(OR(S$1005="",Datos!S229&gt;=S$1005),OR(S$1006="",Datos!S229&lt;=S$1006))),FALSE),OR(ISNUMBER(FIND(";"&amp;UPPER(TRIM(Datos!S229&amp;""))&amp;"=",S$1007)),ISNUMBER(FIND(";"&amp;UPPER(TRIM(Datos!S229&amp;""))&amp;";",S$1007))),OR(UPPER(TRIM(Datos!S229&amp;""))="SÍ",UPPER(TRIM(Datos!S229&amp;""))="SI",UPPER(TRIM(Datos!S229&amp;""))="NO"),IF(ISNUMBER(Datos!S229),AND(OR(S$1005="",Datos!S229&gt;=S$1005),OR(S$1006="",Datos!S229&lt;=S$1006)),FALSE),TRUE))))</f>
        <v>0.0</v>
      </c>
      <c r="T229">
        <f>IF(Datos!T229="",0,IF(AND(T$1008&lt;&gt;"",Datos!T229=T$1008),0,IF(T$1004=0,0,1-CHOOSE(T$1004,IF(ISNUMBER(Datos!T229),AND(OR(T$1005="",Datos!T229&gt;=T$1005),OR(T$1006="",Datos!T229&lt;=T$1006)),FALSE),IF(ISNUMBER(Datos!T229),AND(Datos!T229=INT(Datos!T229),AND(OR(T$1005="",Datos!T229&gt;=T$1005),OR(T$1006="",Datos!T229&lt;=T$1006))),FALSE),OR(ISNUMBER(FIND(";"&amp;UPPER(TRIM(Datos!T229&amp;""))&amp;"=",T$1007)),ISNUMBER(FIND(";"&amp;UPPER(TRIM(Datos!T229&amp;""))&amp;";",T$1007))),OR(UPPER(TRIM(Datos!T229&amp;""))="SÍ",UPPER(TRIM(Datos!T229&amp;""))="SI",UPPER(TRIM(Datos!T229&amp;""))="NO"),IF(ISNUMBER(Datos!T229),AND(OR(T$1005="",Datos!T229&gt;=T$1005),OR(T$1006="",Datos!T229&lt;=T$1006)),FALSE),TRUE))))</f>
        <v>0.0</v>
      </c>
      <c r="U229">
        <f>IF(Datos!U229="",0,IF(AND(U$1008&lt;&gt;"",Datos!U229=U$1008),0,IF(U$1004=0,0,1-CHOOSE(U$1004,IF(ISNUMBER(Datos!U229),AND(OR(U$1005="",Datos!U229&gt;=U$1005),OR(U$1006="",Datos!U229&lt;=U$1006)),FALSE),IF(ISNUMBER(Datos!U229),AND(Datos!U229=INT(Datos!U229),AND(OR(U$1005="",Datos!U229&gt;=U$1005),OR(U$1006="",Datos!U229&lt;=U$1006))),FALSE),OR(ISNUMBER(FIND(";"&amp;UPPER(TRIM(Datos!U229&amp;""))&amp;"=",U$1007)),ISNUMBER(FIND(";"&amp;UPPER(TRIM(Datos!U229&amp;""))&amp;";",U$1007))),OR(UPPER(TRIM(Datos!U229&amp;""))="SÍ",UPPER(TRIM(Datos!U229&amp;""))="SI",UPPER(TRIM(Datos!U229&amp;""))="NO"),IF(ISNUMBER(Datos!U229),AND(OR(U$1005="",Datos!U229&gt;=U$1005),OR(U$1006="",Datos!U229&lt;=U$1006)),FALSE),TRUE))))</f>
        <v>0.0</v>
      </c>
      <c r="V229">
        <f>IF(Datos!V229="",0,IF(AND(V$1008&lt;&gt;"",Datos!V229=V$1008),0,IF(V$1004=0,0,1-CHOOSE(V$1004,IF(ISNUMBER(Datos!V229),AND(OR(V$1005="",Datos!V229&gt;=V$1005),OR(V$1006="",Datos!V229&lt;=V$1006)),FALSE),IF(ISNUMBER(Datos!V229),AND(Datos!V229=INT(Datos!V229),AND(OR(V$1005="",Datos!V229&gt;=V$1005),OR(V$1006="",Datos!V229&lt;=V$1006))),FALSE),OR(ISNUMBER(FIND(";"&amp;UPPER(TRIM(Datos!V229&amp;""))&amp;"=",V$1007)),ISNUMBER(FIND(";"&amp;UPPER(TRIM(Datos!V229&amp;""))&amp;";",V$1007))),OR(UPPER(TRIM(Datos!V229&amp;""))="SÍ",UPPER(TRIM(Datos!V229&amp;""))="SI",UPPER(TRIM(Datos!V229&amp;""))="NO"),IF(ISNUMBER(Datos!V229),AND(OR(V$1005="",Datos!V229&gt;=V$1005),OR(V$1006="",Datos!V229&lt;=V$1006)),FALSE),TRUE))))</f>
        <v>0.0</v>
      </c>
      <c r="W229">
        <f>IF(Datos!W229="",0,IF(AND(W$1008&lt;&gt;"",Datos!W229=W$1008),0,IF(W$1004=0,0,1-CHOOSE(W$1004,IF(ISNUMBER(Datos!W229),AND(OR(W$1005="",Datos!W229&gt;=W$1005),OR(W$1006="",Datos!W229&lt;=W$1006)),FALSE),IF(ISNUMBER(Datos!W229),AND(Datos!W229=INT(Datos!W229),AND(OR(W$1005="",Datos!W229&gt;=W$1005),OR(W$1006="",Datos!W229&lt;=W$1006))),FALSE),OR(ISNUMBER(FIND(";"&amp;UPPER(TRIM(Datos!W229&amp;""))&amp;"=",W$1007)),ISNUMBER(FIND(";"&amp;UPPER(TRIM(Datos!W229&amp;""))&amp;";",W$1007))),OR(UPPER(TRIM(Datos!W229&amp;""))="SÍ",UPPER(TRIM(Datos!W229&amp;""))="SI",UPPER(TRIM(Datos!W229&amp;""))="NO"),IF(ISNUMBER(Datos!W229),AND(OR(W$1005="",Datos!W229&gt;=W$1005),OR(W$1006="",Datos!W229&lt;=W$1006)),FALSE),TRUE))))</f>
        <v>0.0</v>
      </c>
      <c r="X229">
        <f>IF(Datos!X229="",0,IF(AND(X$1008&lt;&gt;"",Datos!X229=X$1008),0,IF(X$1004=0,0,1-CHOOSE(X$1004,IF(ISNUMBER(Datos!X229),AND(OR(X$1005="",Datos!X229&gt;=X$1005),OR(X$1006="",Datos!X229&lt;=X$1006)),FALSE),IF(ISNUMBER(Datos!X229),AND(Datos!X229=INT(Datos!X229),AND(OR(X$1005="",Datos!X229&gt;=X$1005),OR(X$1006="",Datos!X229&lt;=X$1006))),FALSE),OR(ISNUMBER(FIND(";"&amp;UPPER(TRIM(Datos!X229&amp;""))&amp;"=",X$1007)),ISNUMBER(FIND(";"&amp;UPPER(TRIM(Datos!X229&amp;""))&amp;";",X$1007))),OR(UPPER(TRIM(Datos!X229&amp;""))="SÍ",UPPER(TRIM(Datos!X229&amp;""))="SI",UPPER(TRIM(Datos!X229&amp;""))="NO"),IF(ISNUMBER(Datos!X229),AND(OR(X$1005="",Datos!X229&gt;=X$1005),OR(X$1006="",Datos!X229&lt;=X$1006)),FALSE),TRUE))))</f>
        <v>0.0</v>
      </c>
      <c r="Y229">
        <f>IF(Datos!Y229="",0,IF(AND(Y$1008&lt;&gt;"",Datos!Y229=Y$1008),0,IF(Y$1004=0,0,1-CHOOSE(Y$1004,IF(ISNUMBER(Datos!Y229),AND(OR(Y$1005="",Datos!Y229&gt;=Y$1005),OR(Y$1006="",Datos!Y229&lt;=Y$1006)),FALSE),IF(ISNUMBER(Datos!Y229),AND(Datos!Y229=INT(Datos!Y229),AND(OR(Y$1005="",Datos!Y229&gt;=Y$1005),OR(Y$1006="",Datos!Y229&lt;=Y$1006))),FALSE),OR(ISNUMBER(FIND(";"&amp;UPPER(TRIM(Datos!Y229&amp;""))&amp;"=",Y$1007)),ISNUMBER(FIND(";"&amp;UPPER(TRIM(Datos!Y229&amp;""))&amp;";",Y$1007))),OR(UPPER(TRIM(Datos!Y229&amp;""))="SÍ",UPPER(TRIM(Datos!Y229&amp;""))="SI",UPPER(TRIM(Datos!Y229&amp;""))="NO"),IF(ISNUMBER(Datos!Y229),AND(OR(Y$1005="",Datos!Y229&gt;=Y$1005),OR(Y$1006="",Datos!Y229&lt;=Y$1006)),FALSE),TRUE))))</f>
        <v>0.0</v>
      </c>
      <c r="Z229">
        <f>IF(Datos!Z229="",0,IF(AND(Z$1008&lt;&gt;"",Datos!Z229=Z$1008),0,IF(Z$1004=0,0,1-CHOOSE(Z$1004,IF(ISNUMBER(Datos!Z229),AND(OR(Z$1005="",Datos!Z229&gt;=Z$1005),OR(Z$1006="",Datos!Z229&lt;=Z$1006)),FALSE),IF(ISNUMBER(Datos!Z229),AND(Datos!Z229=INT(Datos!Z229),AND(OR(Z$1005="",Datos!Z229&gt;=Z$1005),OR(Z$1006="",Datos!Z229&lt;=Z$1006))),FALSE),OR(ISNUMBER(FIND(";"&amp;UPPER(TRIM(Datos!Z229&amp;""))&amp;"=",Z$1007)),ISNUMBER(FIND(";"&amp;UPPER(TRIM(Datos!Z229&amp;""))&amp;";",Z$1007))),OR(UPPER(TRIM(Datos!Z229&amp;""))="SÍ",UPPER(TRIM(Datos!Z229&amp;""))="SI",UPPER(TRIM(Datos!Z229&amp;""))="NO"),IF(ISNUMBER(Datos!Z229),AND(OR(Z$1005="",Datos!Z229&gt;=Z$1005),OR(Z$1006="",Datos!Z229&lt;=Z$1006)),FALSE),TRUE))))</f>
        <v>0.0</v>
      </c>
      <c r="AA229">
        <f>IF(Datos!AA229="",0,IF(AND(AA$1008&lt;&gt;"",Datos!AA229=AA$1008),0,IF(AA$1004=0,0,1-CHOOSE(AA$1004,IF(ISNUMBER(Datos!AA229),AND(OR(AA$1005="",Datos!AA229&gt;=AA$1005),OR(AA$1006="",Datos!AA229&lt;=AA$1006)),FALSE),IF(ISNUMBER(Datos!AA229),AND(Datos!AA229=INT(Datos!AA229),AND(OR(AA$1005="",Datos!AA229&gt;=AA$1005),OR(AA$1006="",Datos!AA229&lt;=AA$1006))),FALSE),OR(ISNUMBER(FIND(";"&amp;UPPER(TRIM(Datos!AA229&amp;""))&amp;"=",AA$1007)),ISNUMBER(FIND(";"&amp;UPPER(TRIM(Datos!AA229&amp;""))&amp;";",AA$1007))),OR(UPPER(TRIM(Datos!AA229&amp;""))="SÍ",UPPER(TRIM(Datos!AA229&amp;""))="SI",UPPER(TRIM(Datos!AA229&amp;""))="NO"),IF(ISNUMBER(Datos!AA229),AND(OR(AA$1005="",Datos!AA229&gt;=AA$1005),OR(AA$1006="",Datos!AA229&lt;=AA$1006)),FALSE),TRUE))))</f>
        <v>0.0</v>
      </c>
      <c r="AB229">
        <f>IF(Datos!AB229="",0,IF(AND(AB$1008&lt;&gt;"",Datos!AB229=AB$1008),0,IF(AB$1004=0,0,1-CHOOSE(AB$1004,IF(ISNUMBER(Datos!AB229),AND(OR(AB$1005="",Datos!AB229&gt;=AB$1005),OR(AB$1006="",Datos!AB229&lt;=AB$1006)),FALSE),IF(ISNUMBER(Datos!AB229),AND(Datos!AB229=INT(Datos!AB229),AND(OR(AB$1005="",Datos!AB229&gt;=AB$1005),OR(AB$1006="",Datos!AB229&lt;=AB$1006))),FALSE),OR(ISNUMBER(FIND(";"&amp;UPPER(TRIM(Datos!AB229&amp;""))&amp;"=",AB$1007)),ISNUMBER(FIND(";"&amp;UPPER(TRIM(Datos!AB229&amp;""))&amp;";",AB$1007))),OR(UPPER(TRIM(Datos!AB229&amp;""))="SÍ",UPPER(TRIM(Datos!AB229&amp;""))="SI",UPPER(TRIM(Datos!AB229&amp;""))="NO"),IF(ISNUMBER(Datos!AB229),AND(OR(AB$1005="",Datos!AB229&gt;=AB$1005),OR(AB$1006="",Datos!AB229&lt;=AB$1006)),FALSE),TRUE))))</f>
        <v>0.0</v>
      </c>
      <c r="AC229">
        <f>IF(Datos!AC229="",0,IF(AND(AC$1008&lt;&gt;"",Datos!AC229=AC$1008),0,IF(AC$1004=0,0,1-CHOOSE(AC$1004,IF(ISNUMBER(Datos!AC229),AND(OR(AC$1005="",Datos!AC229&gt;=AC$1005),OR(AC$1006="",Datos!AC229&lt;=AC$1006)),FALSE),IF(ISNUMBER(Datos!AC229),AND(Datos!AC229=INT(Datos!AC229),AND(OR(AC$1005="",Datos!AC229&gt;=AC$1005),OR(AC$1006="",Datos!AC229&lt;=AC$1006))),FALSE),OR(ISNUMBER(FIND(";"&amp;UPPER(TRIM(Datos!AC229&amp;""))&amp;"=",AC$1007)),ISNUMBER(FIND(";"&amp;UPPER(TRIM(Datos!AC229&amp;""))&amp;";",AC$1007))),OR(UPPER(TRIM(Datos!AC229&amp;""))="SÍ",UPPER(TRIM(Datos!AC229&amp;""))="SI",UPPER(TRIM(Datos!AC229&amp;""))="NO"),IF(ISNUMBER(Datos!AC229),AND(OR(AC$1005="",Datos!AC229&gt;=AC$1005),OR(AC$1006="",Datos!AC229&lt;=AC$1006)),FALSE),TRUE))))</f>
        <v>0.0</v>
      </c>
      <c r="AD229">
        <f>IF(Datos!AD229="",0,IF(AND(AD$1008&lt;&gt;"",Datos!AD229=AD$1008),0,IF(AD$1004=0,0,1-CHOOSE(AD$1004,IF(ISNUMBER(Datos!AD229),AND(OR(AD$1005="",Datos!AD229&gt;=AD$1005),OR(AD$1006="",Datos!AD229&lt;=AD$1006)),FALSE),IF(ISNUMBER(Datos!AD229),AND(Datos!AD229=INT(Datos!AD229),AND(OR(AD$1005="",Datos!AD229&gt;=AD$1005),OR(AD$1006="",Datos!AD229&lt;=AD$1006))),FALSE),OR(ISNUMBER(FIND(";"&amp;UPPER(TRIM(Datos!AD229&amp;""))&amp;"=",AD$1007)),ISNUMBER(FIND(";"&amp;UPPER(TRIM(Datos!AD229&amp;""))&amp;";",AD$1007))),OR(UPPER(TRIM(Datos!AD229&amp;""))="SÍ",UPPER(TRIM(Datos!AD229&amp;""))="SI",UPPER(TRIM(Datos!AD229&amp;""))="NO"),IF(ISNUMBER(Datos!AD229),AND(OR(AD$1005="",Datos!AD229&gt;=AD$1005),OR(AD$1006="",Datos!AD229&lt;=AD$1006)),FALSE),TRUE))))</f>
        <v>0.0</v>
      </c>
      <c r="AE229">
        <f>IF(Datos!AE229="",0,IF(AND(AE$1008&lt;&gt;"",Datos!AE229=AE$1008),0,IF(AE$1004=0,0,1-CHOOSE(AE$1004,IF(ISNUMBER(Datos!AE229),AND(OR(AE$1005="",Datos!AE229&gt;=AE$1005),OR(AE$1006="",Datos!AE229&lt;=AE$1006)),FALSE),IF(ISNUMBER(Datos!AE229),AND(Datos!AE229=INT(Datos!AE229),AND(OR(AE$1005="",Datos!AE229&gt;=AE$1005),OR(AE$1006="",Datos!AE229&lt;=AE$1006))),FALSE),OR(ISNUMBER(FIND(";"&amp;UPPER(TRIM(Datos!AE229&amp;""))&amp;"=",AE$1007)),ISNUMBER(FIND(";"&amp;UPPER(TRIM(Datos!AE229&amp;""))&amp;";",AE$1007))),OR(UPPER(TRIM(Datos!AE229&amp;""))="SÍ",UPPER(TRIM(Datos!AE229&amp;""))="SI",UPPER(TRIM(Datos!AE229&amp;""))="NO"),IF(ISNUMBER(Datos!AE229),AND(OR(AE$1005="",Datos!AE229&gt;=AE$1005),OR(AE$1006="",Datos!AE229&lt;=AE$1006)),FALSE),TRUE))))</f>
        <v>0.0</v>
      </c>
    </row>
    <row r="230" spans="2:31">
      <c r="B230">
        <f>IF(Datos!B230="",0,IF(AND(B$1008&lt;&gt;"",Datos!B230=B$1008),0,IF(B$1004=0,0,1-CHOOSE(B$1004,IF(ISNUMBER(Datos!B230),AND(OR(B$1005="",Datos!B230&gt;=B$1005),OR(B$1006="",Datos!B230&lt;=B$1006)),FALSE),IF(ISNUMBER(Datos!B230),AND(Datos!B230=INT(Datos!B230),AND(OR(B$1005="",Datos!B230&gt;=B$1005),OR(B$1006="",Datos!B230&lt;=B$1006))),FALSE),OR(ISNUMBER(FIND(";"&amp;UPPER(TRIM(Datos!B230&amp;""))&amp;"=",B$1007)),ISNUMBER(FIND(";"&amp;UPPER(TRIM(Datos!B230&amp;""))&amp;";",B$1007))),OR(UPPER(TRIM(Datos!B230&amp;""))="SÍ",UPPER(TRIM(Datos!B230&amp;""))="SI",UPPER(TRIM(Datos!B230&amp;""))="NO"),IF(ISNUMBER(Datos!B230),AND(OR(B$1005="",Datos!B230&gt;=B$1005),OR(B$1006="",Datos!B230&lt;=B$1006)),FALSE),TRUE))))</f>
        <v>0.0</v>
      </c>
      <c r="C230">
        <f>IF(Datos!C230="",0,IF(AND(C$1008&lt;&gt;"",Datos!C230=C$1008),0,IF(C$1004=0,0,1-CHOOSE(C$1004,IF(ISNUMBER(Datos!C230),AND(OR(C$1005="",Datos!C230&gt;=C$1005),OR(C$1006="",Datos!C230&lt;=C$1006)),FALSE),IF(ISNUMBER(Datos!C230),AND(Datos!C230=INT(Datos!C230),AND(OR(C$1005="",Datos!C230&gt;=C$1005),OR(C$1006="",Datos!C230&lt;=C$1006))),FALSE),OR(ISNUMBER(FIND(";"&amp;UPPER(TRIM(Datos!C230&amp;""))&amp;"=",C$1007)),ISNUMBER(FIND(";"&amp;UPPER(TRIM(Datos!C230&amp;""))&amp;";",C$1007))),OR(UPPER(TRIM(Datos!C230&amp;""))="SÍ",UPPER(TRIM(Datos!C230&amp;""))="SI",UPPER(TRIM(Datos!C230&amp;""))="NO"),IF(ISNUMBER(Datos!C230),AND(OR(C$1005="",Datos!C230&gt;=C$1005),OR(C$1006="",Datos!C230&lt;=C$1006)),FALSE),TRUE))))</f>
        <v>0.0</v>
      </c>
      <c r="D230">
        <f>IF(Datos!D230="",0,IF(AND(D$1008&lt;&gt;"",Datos!D230=D$1008),0,IF(D$1004=0,0,1-CHOOSE(D$1004,IF(ISNUMBER(Datos!D230),AND(OR(D$1005="",Datos!D230&gt;=D$1005),OR(D$1006="",Datos!D230&lt;=D$1006)),FALSE),IF(ISNUMBER(Datos!D230),AND(Datos!D230=INT(Datos!D230),AND(OR(D$1005="",Datos!D230&gt;=D$1005),OR(D$1006="",Datos!D230&lt;=D$1006))),FALSE),OR(ISNUMBER(FIND(";"&amp;UPPER(TRIM(Datos!D230&amp;""))&amp;"=",D$1007)),ISNUMBER(FIND(";"&amp;UPPER(TRIM(Datos!D230&amp;""))&amp;";",D$1007))),OR(UPPER(TRIM(Datos!D230&amp;""))="SÍ",UPPER(TRIM(Datos!D230&amp;""))="SI",UPPER(TRIM(Datos!D230&amp;""))="NO"),IF(ISNUMBER(Datos!D230),AND(OR(D$1005="",Datos!D230&gt;=D$1005),OR(D$1006="",Datos!D230&lt;=D$1006)),FALSE),TRUE))))</f>
        <v>0.0</v>
      </c>
      <c r="E230">
        <f>IF(Datos!E230="",0,IF(AND(E$1008&lt;&gt;"",Datos!E230=E$1008),0,IF(E$1004=0,0,1-CHOOSE(E$1004,IF(ISNUMBER(Datos!E230),AND(OR(E$1005="",Datos!E230&gt;=E$1005),OR(E$1006="",Datos!E230&lt;=E$1006)),FALSE),IF(ISNUMBER(Datos!E230),AND(Datos!E230=INT(Datos!E230),AND(OR(E$1005="",Datos!E230&gt;=E$1005),OR(E$1006="",Datos!E230&lt;=E$1006))),FALSE),OR(ISNUMBER(FIND(";"&amp;UPPER(TRIM(Datos!E230&amp;""))&amp;"=",E$1007)),ISNUMBER(FIND(";"&amp;UPPER(TRIM(Datos!E230&amp;""))&amp;";",E$1007))),OR(UPPER(TRIM(Datos!E230&amp;""))="SÍ",UPPER(TRIM(Datos!E230&amp;""))="SI",UPPER(TRIM(Datos!E230&amp;""))="NO"),IF(ISNUMBER(Datos!E230),AND(OR(E$1005="",Datos!E230&gt;=E$1005),OR(E$1006="",Datos!E230&lt;=E$1006)),FALSE),TRUE))))</f>
        <v>0.0</v>
      </c>
      <c r="F230">
        <f>IF(Datos!F230="",0,IF(AND(F$1008&lt;&gt;"",Datos!F230=F$1008),0,IF(F$1004=0,0,1-CHOOSE(F$1004,IF(ISNUMBER(Datos!F230),AND(OR(F$1005="",Datos!F230&gt;=F$1005),OR(F$1006="",Datos!F230&lt;=F$1006)),FALSE),IF(ISNUMBER(Datos!F230),AND(Datos!F230=INT(Datos!F230),AND(OR(F$1005="",Datos!F230&gt;=F$1005),OR(F$1006="",Datos!F230&lt;=F$1006))),FALSE),OR(ISNUMBER(FIND(";"&amp;UPPER(TRIM(Datos!F230&amp;""))&amp;"=",F$1007)),ISNUMBER(FIND(";"&amp;UPPER(TRIM(Datos!F230&amp;""))&amp;";",F$1007))),OR(UPPER(TRIM(Datos!F230&amp;""))="SÍ",UPPER(TRIM(Datos!F230&amp;""))="SI",UPPER(TRIM(Datos!F230&amp;""))="NO"),IF(ISNUMBER(Datos!F230),AND(OR(F$1005="",Datos!F230&gt;=F$1005),OR(F$1006="",Datos!F230&lt;=F$1006)),FALSE),TRUE))))</f>
        <v>0.0</v>
      </c>
      <c r="G230">
        <f>IF(Datos!G230="",0,IF(AND(G$1008&lt;&gt;"",Datos!G230=G$1008),0,IF(G$1004=0,0,1-CHOOSE(G$1004,IF(ISNUMBER(Datos!G230),AND(OR(G$1005="",Datos!G230&gt;=G$1005),OR(G$1006="",Datos!G230&lt;=G$1006)),FALSE),IF(ISNUMBER(Datos!G230),AND(Datos!G230=INT(Datos!G230),AND(OR(G$1005="",Datos!G230&gt;=G$1005),OR(G$1006="",Datos!G230&lt;=G$1006))),FALSE),OR(ISNUMBER(FIND(";"&amp;UPPER(TRIM(Datos!G230&amp;""))&amp;"=",G$1007)),ISNUMBER(FIND(";"&amp;UPPER(TRIM(Datos!G230&amp;""))&amp;";",G$1007))),OR(UPPER(TRIM(Datos!G230&amp;""))="SÍ",UPPER(TRIM(Datos!G230&amp;""))="SI",UPPER(TRIM(Datos!G230&amp;""))="NO"),IF(ISNUMBER(Datos!G230),AND(OR(G$1005="",Datos!G230&gt;=G$1005),OR(G$1006="",Datos!G230&lt;=G$1006)),FALSE),TRUE))))</f>
        <v>0.0</v>
      </c>
      <c r="H230">
        <f>IF(Datos!H230="",0,IF(AND(H$1008&lt;&gt;"",Datos!H230=H$1008),0,IF(H$1004=0,0,1-CHOOSE(H$1004,IF(ISNUMBER(Datos!H230),AND(OR(H$1005="",Datos!H230&gt;=H$1005),OR(H$1006="",Datos!H230&lt;=H$1006)),FALSE),IF(ISNUMBER(Datos!H230),AND(Datos!H230=INT(Datos!H230),AND(OR(H$1005="",Datos!H230&gt;=H$1005),OR(H$1006="",Datos!H230&lt;=H$1006))),FALSE),OR(ISNUMBER(FIND(";"&amp;UPPER(TRIM(Datos!H230&amp;""))&amp;"=",H$1007)),ISNUMBER(FIND(";"&amp;UPPER(TRIM(Datos!H230&amp;""))&amp;";",H$1007))),OR(UPPER(TRIM(Datos!H230&amp;""))="SÍ",UPPER(TRIM(Datos!H230&amp;""))="SI",UPPER(TRIM(Datos!H230&amp;""))="NO"),IF(ISNUMBER(Datos!H230),AND(OR(H$1005="",Datos!H230&gt;=H$1005),OR(H$1006="",Datos!H230&lt;=H$1006)),FALSE),TRUE))))</f>
        <v>0.0</v>
      </c>
      <c r="I230">
        <f>IF(Datos!I230="",0,IF(AND(I$1008&lt;&gt;"",Datos!I230=I$1008),0,IF(I$1004=0,0,1-CHOOSE(I$1004,IF(ISNUMBER(Datos!I230),AND(OR(I$1005="",Datos!I230&gt;=I$1005),OR(I$1006="",Datos!I230&lt;=I$1006)),FALSE),IF(ISNUMBER(Datos!I230),AND(Datos!I230=INT(Datos!I230),AND(OR(I$1005="",Datos!I230&gt;=I$1005),OR(I$1006="",Datos!I230&lt;=I$1006))),FALSE),OR(ISNUMBER(FIND(";"&amp;UPPER(TRIM(Datos!I230&amp;""))&amp;"=",I$1007)),ISNUMBER(FIND(";"&amp;UPPER(TRIM(Datos!I230&amp;""))&amp;";",I$1007))),OR(UPPER(TRIM(Datos!I230&amp;""))="SÍ",UPPER(TRIM(Datos!I230&amp;""))="SI",UPPER(TRIM(Datos!I230&amp;""))="NO"),IF(ISNUMBER(Datos!I230),AND(OR(I$1005="",Datos!I230&gt;=I$1005),OR(I$1006="",Datos!I230&lt;=I$1006)),FALSE),TRUE))))</f>
        <v>0.0</v>
      </c>
      <c r="J230">
        <f>IF(Datos!J230="",0,IF(AND(J$1008&lt;&gt;"",Datos!J230=J$1008),0,IF(J$1004=0,0,1-CHOOSE(J$1004,IF(ISNUMBER(Datos!J230),AND(OR(J$1005="",Datos!J230&gt;=J$1005),OR(J$1006="",Datos!J230&lt;=J$1006)),FALSE),IF(ISNUMBER(Datos!J230),AND(Datos!J230=INT(Datos!J230),AND(OR(J$1005="",Datos!J230&gt;=J$1005),OR(J$1006="",Datos!J230&lt;=J$1006))),FALSE),OR(ISNUMBER(FIND(";"&amp;UPPER(TRIM(Datos!J230&amp;""))&amp;"=",J$1007)),ISNUMBER(FIND(";"&amp;UPPER(TRIM(Datos!J230&amp;""))&amp;";",J$1007))),OR(UPPER(TRIM(Datos!J230&amp;""))="SÍ",UPPER(TRIM(Datos!J230&amp;""))="SI",UPPER(TRIM(Datos!J230&amp;""))="NO"),IF(ISNUMBER(Datos!J230),AND(OR(J$1005="",Datos!J230&gt;=J$1005),OR(J$1006="",Datos!J230&lt;=J$1006)),FALSE),TRUE))))</f>
        <v>0.0</v>
      </c>
      <c r="K230">
        <f>IF(Datos!K230="",0,IF(AND(K$1008&lt;&gt;"",Datos!K230=K$1008),0,IF(K$1004=0,0,1-CHOOSE(K$1004,IF(ISNUMBER(Datos!K230),AND(OR(K$1005="",Datos!K230&gt;=K$1005),OR(K$1006="",Datos!K230&lt;=K$1006)),FALSE),IF(ISNUMBER(Datos!K230),AND(Datos!K230=INT(Datos!K230),AND(OR(K$1005="",Datos!K230&gt;=K$1005),OR(K$1006="",Datos!K230&lt;=K$1006))),FALSE),OR(ISNUMBER(FIND(";"&amp;UPPER(TRIM(Datos!K230&amp;""))&amp;"=",K$1007)),ISNUMBER(FIND(";"&amp;UPPER(TRIM(Datos!K230&amp;""))&amp;";",K$1007))),OR(UPPER(TRIM(Datos!K230&amp;""))="SÍ",UPPER(TRIM(Datos!K230&amp;""))="SI",UPPER(TRIM(Datos!K230&amp;""))="NO"),IF(ISNUMBER(Datos!K230),AND(OR(K$1005="",Datos!K230&gt;=K$1005),OR(K$1006="",Datos!K230&lt;=K$1006)),FALSE),TRUE))))</f>
        <v>0.0</v>
      </c>
      <c r="L230">
        <f>IF(Datos!L230="",0,IF(AND(L$1008&lt;&gt;"",Datos!L230=L$1008),0,IF(L$1004=0,0,1-CHOOSE(L$1004,IF(ISNUMBER(Datos!L230),AND(OR(L$1005="",Datos!L230&gt;=L$1005),OR(L$1006="",Datos!L230&lt;=L$1006)),FALSE),IF(ISNUMBER(Datos!L230),AND(Datos!L230=INT(Datos!L230),AND(OR(L$1005="",Datos!L230&gt;=L$1005),OR(L$1006="",Datos!L230&lt;=L$1006))),FALSE),OR(ISNUMBER(FIND(";"&amp;UPPER(TRIM(Datos!L230&amp;""))&amp;"=",L$1007)),ISNUMBER(FIND(";"&amp;UPPER(TRIM(Datos!L230&amp;""))&amp;";",L$1007))),OR(UPPER(TRIM(Datos!L230&amp;""))="SÍ",UPPER(TRIM(Datos!L230&amp;""))="SI",UPPER(TRIM(Datos!L230&amp;""))="NO"),IF(ISNUMBER(Datos!L230),AND(OR(L$1005="",Datos!L230&gt;=L$1005),OR(L$1006="",Datos!L230&lt;=L$1006)),FALSE),TRUE))))</f>
        <v>0.0</v>
      </c>
      <c r="M230">
        <f>IF(Datos!M230="",0,IF(AND(M$1008&lt;&gt;"",Datos!M230=M$1008),0,IF(M$1004=0,0,1-CHOOSE(M$1004,IF(ISNUMBER(Datos!M230),AND(OR(M$1005="",Datos!M230&gt;=M$1005),OR(M$1006="",Datos!M230&lt;=M$1006)),FALSE),IF(ISNUMBER(Datos!M230),AND(Datos!M230=INT(Datos!M230),AND(OR(M$1005="",Datos!M230&gt;=M$1005),OR(M$1006="",Datos!M230&lt;=M$1006))),FALSE),OR(ISNUMBER(FIND(";"&amp;UPPER(TRIM(Datos!M230&amp;""))&amp;"=",M$1007)),ISNUMBER(FIND(";"&amp;UPPER(TRIM(Datos!M230&amp;""))&amp;";",M$1007))),OR(UPPER(TRIM(Datos!M230&amp;""))="SÍ",UPPER(TRIM(Datos!M230&amp;""))="SI",UPPER(TRIM(Datos!M230&amp;""))="NO"),IF(ISNUMBER(Datos!M230),AND(OR(M$1005="",Datos!M230&gt;=M$1005),OR(M$1006="",Datos!M230&lt;=M$1006)),FALSE),TRUE))))</f>
        <v>0.0</v>
      </c>
      <c r="N230">
        <f>IF(Datos!N230="",0,IF(AND(N$1008&lt;&gt;"",Datos!N230=N$1008),0,IF(N$1004=0,0,1-CHOOSE(N$1004,IF(ISNUMBER(Datos!N230),AND(OR(N$1005="",Datos!N230&gt;=N$1005),OR(N$1006="",Datos!N230&lt;=N$1006)),FALSE),IF(ISNUMBER(Datos!N230),AND(Datos!N230=INT(Datos!N230),AND(OR(N$1005="",Datos!N230&gt;=N$1005),OR(N$1006="",Datos!N230&lt;=N$1006))),FALSE),OR(ISNUMBER(FIND(";"&amp;UPPER(TRIM(Datos!N230&amp;""))&amp;"=",N$1007)),ISNUMBER(FIND(";"&amp;UPPER(TRIM(Datos!N230&amp;""))&amp;";",N$1007))),OR(UPPER(TRIM(Datos!N230&amp;""))="SÍ",UPPER(TRIM(Datos!N230&amp;""))="SI",UPPER(TRIM(Datos!N230&amp;""))="NO"),IF(ISNUMBER(Datos!N230),AND(OR(N$1005="",Datos!N230&gt;=N$1005),OR(N$1006="",Datos!N230&lt;=N$1006)),FALSE),TRUE))))</f>
        <v>0.0</v>
      </c>
      <c r="O230">
        <f>IF(Datos!O230="",0,IF(AND(O$1008&lt;&gt;"",Datos!O230=O$1008),0,IF(O$1004=0,0,1-CHOOSE(O$1004,IF(ISNUMBER(Datos!O230),AND(OR(O$1005="",Datos!O230&gt;=O$1005),OR(O$1006="",Datos!O230&lt;=O$1006)),FALSE),IF(ISNUMBER(Datos!O230),AND(Datos!O230=INT(Datos!O230),AND(OR(O$1005="",Datos!O230&gt;=O$1005),OR(O$1006="",Datos!O230&lt;=O$1006))),FALSE),OR(ISNUMBER(FIND(";"&amp;UPPER(TRIM(Datos!O230&amp;""))&amp;"=",O$1007)),ISNUMBER(FIND(";"&amp;UPPER(TRIM(Datos!O230&amp;""))&amp;";",O$1007))),OR(UPPER(TRIM(Datos!O230&amp;""))="SÍ",UPPER(TRIM(Datos!O230&amp;""))="SI",UPPER(TRIM(Datos!O230&amp;""))="NO"),IF(ISNUMBER(Datos!O230),AND(OR(O$1005="",Datos!O230&gt;=O$1005),OR(O$1006="",Datos!O230&lt;=O$1006)),FALSE),TRUE))))</f>
        <v>0.0</v>
      </c>
      <c r="P230">
        <f>IF(Datos!P230="",0,IF(AND(P$1008&lt;&gt;"",Datos!P230=P$1008),0,IF(P$1004=0,0,1-CHOOSE(P$1004,IF(ISNUMBER(Datos!P230),AND(OR(P$1005="",Datos!P230&gt;=P$1005),OR(P$1006="",Datos!P230&lt;=P$1006)),FALSE),IF(ISNUMBER(Datos!P230),AND(Datos!P230=INT(Datos!P230),AND(OR(P$1005="",Datos!P230&gt;=P$1005),OR(P$1006="",Datos!P230&lt;=P$1006))),FALSE),OR(ISNUMBER(FIND(";"&amp;UPPER(TRIM(Datos!P230&amp;""))&amp;"=",P$1007)),ISNUMBER(FIND(";"&amp;UPPER(TRIM(Datos!P230&amp;""))&amp;";",P$1007))),OR(UPPER(TRIM(Datos!P230&amp;""))="SÍ",UPPER(TRIM(Datos!P230&amp;""))="SI",UPPER(TRIM(Datos!P230&amp;""))="NO"),IF(ISNUMBER(Datos!P230),AND(OR(P$1005="",Datos!P230&gt;=P$1005),OR(P$1006="",Datos!P230&lt;=P$1006)),FALSE),TRUE))))</f>
        <v>0.0</v>
      </c>
      <c r="Q230">
        <f>IF(Datos!Q230="",0,IF(AND(Q$1008&lt;&gt;"",Datos!Q230=Q$1008),0,IF(Q$1004=0,0,1-CHOOSE(Q$1004,IF(ISNUMBER(Datos!Q230),AND(OR(Q$1005="",Datos!Q230&gt;=Q$1005),OR(Q$1006="",Datos!Q230&lt;=Q$1006)),FALSE),IF(ISNUMBER(Datos!Q230),AND(Datos!Q230=INT(Datos!Q230),AND(OR(Q$1005="",Datos!Q230&gt;=Q$1005),OR(Q$1006="",Datos!Q230&lt;=Q$1006))),FALSE),OR(ISNUMBER(FIND(";"&amp;UPPER(TRIM(Datos!Q230&amp;""))&amp;"=",Q$1007)),ISNUMBER(FIND(";"&amp;UPPER(TRIM(Datos!Q230&amp;""))&amp;";",Q$1007))),OR(UPPER(TRIM(Datos!Q230&amp;""))="SÍ",UPPER(TRIM(Datos!Q230&amp;""))="SI",UPPER(TRIM(Datos!Q230&amp;""))="NO"),IF(ISNUMBER(Datos!Q230),AND(OR(Q$1005="",Datos!Q230&gt;=Q$1005),OR(Q$1006="",Datos!Q230&lt;=Q$1006)),FALSE),TRUE))))</f>
        <v>0.0</v>
      </c>
      <c r="R230">
        <f>IF(Datos!R230="",0,IF(AND(R$1008&lt;&gt;"",Datos!R230=R$1008),0,IF(R$1004=0,0,1-CHOOSE(R$1004,IF(ISNUMBER(Datos!R230),AND(OR(R$1005="",Datos!R230&gt;=R$1005),OR(R$1006="",Datos!R230&lt;=R$1006)),FALSE),IF(ISNUMBER(Datos!R230),AND(Datos!R230=INT(Datos!R230),AND(OR(R$1005="",Datos!R230&gt;=R$1005),OR(R$1006="",Datos!R230&lt;=R$1006))),FALSE),OR(ISNUMBER(FIND(";"&amp;UPPER(TRIM(Datos!R230&amp;""))&amp;"=",R$1007)),ISNUMBER(FIND(";"&amp;UPPER(TRIM(Datos!R230&amp;""))&amp;";",R$1007))),OR(UPPER(TRIM(Datos!R230&amp;""))="SÍ",UPPER(TRIM(Datos!R230&amp;""))="SI",UPPER(TRIM(Datos!R230&amp;""))="NO"),IF(ISNUMBER(Datos!R230),AND(OR(R$1005="",Datos!R230&gt;=R$1005),OR(R$1006="",Datos!R230&lt;=R$1006)),FALSE),TRUE))))</f>
        <v>0.0</v>
      </c>
      <c r="S230">
        <f>IF(Datos!S230="",0,IF(AND(S$1008&lt;&gt;"",Datos!S230=S$1008),0,IF(S$1004=0,0,1-CHOOSE(S$1004,IF(ISNUMBER(Datos!S230),AND(OR(S$1005="",Datos!S230&gt;=S$1005),OR(S$1006="",Datos!S230&lt;=S$1006)),FALSE),IF(ISNUMBER(Datos!S230),AND(Datos!S230=INT(Datos!S230),AND(OR(S$1005="",Datos!S230&gt;=S$1005),OR(S$1006="",Datos!S230&lt;=S$1006))),FALSE),OR(ISNUMBER(FIND(";"&amp;UPPER(TRIM(Datos!S230&amp;""))&amp;"=",S$1007)),ISNUMBER(FIND(";"&amp;UPPER(TRIM(Datos!S230&amp;""))&amp;";",S$1007))),OR(UPPER(TRIM(Datos!S230&amp;""))="SÍ",UPPER(TRIM(Datos!S230&amp;""))="SI",UPPER(TRIM(Datos!S230&amp;""))="NO"),IF(ISNUMBER(Datos!S230),AND(OR(S$1005="",Datos!S230&gt;=S$1005),OR(S$1006="",Datos!S230&lt;=S$1006)),FALSE),TRUE))))</f>
        <v>0.0</v>
      </c>
      <c r="T230">
        <f>IF(Datos!T230="",0,IF(AND(T$1008&lt;&gt;"",Datos!T230=T$1008),0,IF(T$1004=0,0,1-CHOOSE(T$1004,IF(ISNUMBER(Datos!T230),AND(OR(T$1005="",Datos!T230&gt;=T$1005),OR(T$1006="",Datos!T230&lt;=T$1006)),FALSE),IF(ISNUMBER(Datos!T230),AND(Datos!T230=INT(Datos!T230),AND(OR(T$1005="",Datos!T230&gt;=T$1005),OR(T$1006="",Datos!T230&lt;=T$1006))),FALSE),OR(ISNUMBER(FIND(";"&amp;UPPER(TRIM(Datos!T230&amp;""))&amp;"=",T$1007)),ISNUMBER(FIND(";"&amp;UPPER(TRIM(Datos!T230&amp;""))&amp;";",T$1007))),OR(UPPER(TRIM(Datos!T230&amp;""))="SÍ",UPPER(TRIM(Datos!T230&amp;""))="SI",UPPER(TRIM(Datos!T230&amp;""))="NO"),IF(ISNUMBER(Datos!T230),AND(OR(T$1005="",Datos!T230&gt;=T$1005),OR(T$1006="",Datos!T230&lt;=T$1006)),FALSE),TRUE))))</f>
        <v>0.0</v>
      </c>
      <c r="U230">
        <f>IF(Datos!U230="",0,IF(AND(U$1008&lt;&gt;"",Datos!U230=U$1008),0,IF(U$1004=0,0,1-CHOOSE(U$1004,IF(ISNUMBER(Datos!U230),AND(OR(U$1005="",Datos!U230&gt;=U$1005),OR(U$1006="",Datos!U230&lt;=U$1006)),FALSE),IF(ISNUMBER(Datos!U230),AND(Datos!U230=INT(Datos!U230),AND(OR(U$1005="",Datos!U230&gt;=U$1005),OR(U$1006="",Datos!U230&lt;=U$1006))),FALSE),OR(ISNUMBER(FIND(";"&amp;UPPER(TRIM(Datos!U230&amp;""))&amp;"=",U$1007)),ISNUMBER(FIND(";"&amp;UPPER(TRIM(Datos!U230&amp;""))&amp;";",U$1007))),OR(UPPER(TRIM(Datos!U230&amp;""))="SÍ",UPPER(TRIM(Datos!U230&amp;""))="SI",UPPER(TRIM(Datos!U230&amp;""))="NO"),IF(ISNUMBER(Datos!U230),AND(OR(U$1005="",Datos!U230&gt;=U$1005),OR(U$1006="",Datos!U230&lt;=U$1006)),FALSE),TRUE))))</f>
        <v>0.0</v>
      </c>
      <c r="V230">
        <f>IF(Datos!V230="",0,IF(AND(V$1008&lt;&gt;"",Datos!V230=V$1008),0,IF(V$1004=0,0,1-CHOOSE(V$1004,IF(ISNUMBER(Datos!V230),AND(OR(V$1005="",Datos!V230&gt;=V$1005),OR(V$1006="",Datos!V230&lt;=V$1006)),FALSE),IF(ISNUMBER(Datos!V230),AND(Datos!V230=INT(Datos!V230),AND(OR(V$1005="",Datos!V230&gt;=V$1005),OR(V$1006="",Datos!V230&lt;=V$1006))),FALSE),OR(ISNUMBER(FIND(";"&amp;UPPER(TRIM(Datos!V230&amp;""))&amp;"=",V$1007)),ISNUMBER(FIND(";"&amp;UPPER(TRIM(Datos!V230&amp;""))&amp;";",V$1007))),OR(UPPER(TRIM(Datos!V230&amp;""))="SÍ",UPPER(TRIM(Datos!V230&amp;""))="SI",UPPER(TRIM(Datos!V230&amp;""))="NO"),IF(ISNUMBER(Datos!V230),AND(OR(V$1005="",Datos!V230&gt;=V$1005),OR(V$1006="",Datos!V230&lt;=V$1006)),FALSE),TRUE))))</f>
        <v>0.0</v>
      </c>
      <c r="W230">
        <f>IF(Datos!W230="",0,IF(AND(W$1008&lt;&gt;"",Datos!W230=W$1008),0,IF(W$1004=0,0,1-CHOOSE(W$1004,IF(ISNUMBER(Datos!W230),AND(OR(W$1005="",Datos!W230&gt;=W$1005),OR(W$1006="",Datos!W230&lt;=W$1006)),FALSE),IF(ISNUMBER(Datos!W230),AND(Datos!W230=INT(Datos!W230),AND(OR(W$1005="",Datos!W230&gt;=W$1005),OR(W$1006="",Datos!W230&lt;=W$1006))),FALSE),OR(ISNUMBER(FIND(";"&amp;UPPER(TRIM(Datos!W230&amp;""))&amp;"=",W$1007)),ISNUMBER(FIND(";"&amp;UPPER(TRIM(Datos!W230&amp;""))&amp;";",W$1007))),OR(UPPER(TRIM(Datos!W230&amp;""))="SÍ",UPPER(TRIM(Datos!W230&amp;""))="SI",UPPER(TRIM(Datos!W230&amp;""))="NO"),IF(ISNUMBER(Datos!W230),AND(OR(W$1005="",Datos!W230&gt;=W$1005),OR(W$1006="",Datos!W230&lt;=W$1006)),FALSE),TRUE))))</f>
        <v>0.0</v>
      </c>
      <c r="X230">
        <f>IF(Datos!X230="",0,IF(AND(X$1008&lt;&gt;"",Datos!X230=X$1008),0,IF(X$1004=0,0,1-CHOOSE(X$1004,IF(ISNUMBER(Datos!X230),AND(OR(X$1005="",Datos!X230&gt;=X$1005),OR(X$1006="",Datos!X230&lt;=X$1006)),FALSE),IF(ISNUMBER(Datos!X230),AND(Datos!X230=INT(Datos!X230),AND(OR(X$1005="",Datos!X230&gt;=X$1005),OR(X$1006="",Datos!X230&lt;=X$1006))),FALSE),OR(ISNUMBER(FIND(";"&amp;UPPER(TRIM(Datos!X230&amp;""))&amp;"=",X$1007)),ISNUMBER(FIND(";"&amp;UPPER(TRIM(Datos!X230&amp;""))&amp;";",X$1007))),OR(UPPER(TRIM(Datos!X230&amp;""))="SÍ",UPPER(TRIM(Datos!X230&amp;""))="SI",UPPER(TRIM(Datos!X230&amp;""))="NO"),IF(ISNUMBER(Datos!X230),AND(OR(X$1005="",Datos!X230&gt;=X$1005),OR(X$1006="",Datos!X230&lt;=X$1006)),FALSE),TRUE))))</f>
        <v>0.0</v>
      </c>
      <c r="Y230">
        <f>IF(Datos!Y230="",0,IF(AND(Y$1008&lt;&gt;"",Datos!Y230=Y$1008),0,IF(Y$1004=0,0,1-CHOOSE(Y$1004,IF(ISNUMBER(Datos!Y230),AND(OR(Y$1005="",Datos!Y230&gt;=Y$1005),OR(Y$1006="",Datos!Y230&lt;=Y$1006)),FALSE),IF(ISNUMBER(Datos!Y230),AND(Datos!Y230=INT(Datos!Y230),AND(OR(Y$1005="",Datos!Y230&gt;=Y$1005),OR(Y$1006="",Datos!Y230&lt;=Y$1006))),FALSE),OR(ISNUMBER(FIND(";"&amp;UPPER(TRIM(Datos!Y230&amp;""))&amp;"=",Y$1007)),ISNUMBER(FIND(";"&amp;UPPER(TRIM(Datos!Y230&amp;""))&amp;";",Y$1007))),OR(UPPER(TRIM(Datos!Y230&amp;""))="SÍ",UPPER(TRIM(Datos!Y230&amp;""))="SI",UPPER(TRIM(Datos!Y230&amp;""))="NO"),IF(ISNUMBER(Datos!Y230),AND(OR(Y$1005="",Datos!Y230&gt;=Y$1005),OR(Y$1006="",Datos!Y230&lt;=Y$1006)),FALSE),TRUE))))</f>
        <v>0.0</v>
      </c>
      <c r="Z230">
        <f>IF(Datos!Z230="",0,IF(AND(Z$1008&lt;&gt;"",Datos!Z230=Z$1008),0,IF(Z$1004=0,0,1-CHOOSE(Z$1004,IF(ISNUMBER(Datos!Z230),AND(OR(Z$1005="",Datos!Z230&gt;=Z$1005),OR(Z$1006="",Datos!Z230&lt;=Z$1006)),FALSE),IF(ISNUMBER(Datos!Z230),AND(Datos!Z230=INT(Datos!Z230),AND(OR(Z$1005="",Datos!Z230&gt;=Z$1005),OR(Z$1006="",Datos!Z230&lt;=Z$1006))),FALSE),OR(ISNUMBER(FIND(";"&amp;UPPER(TRIM(Datos!Z230&amp;""))&amp;"=",Z$1007)),ISNUMBER(FIND(";"&amp;UPPER(TRIM(Datos!Z230&amp;""))&amp;";",Z$1007))),OR(UPPER(TRIM(Datos!Z230&amp;""))="SÍ",UPPER(TRIM(Datos!Z230&amp;""))="SI",UPPER(TRIM(Datos!Z230&amp;""))="NO"),IF(ISNUMBER(Datos!Z230),AND(OR(Z$1005="",Datos!Z230&gt;=Z$1005),OR(Z$1006="",Datos!Z230&lt;=Z$1006)),FALSE),TRUE))))</f>
        <v>0.0</v>
      </c>
      <c r="AA230">
        <f>IF(Datos!AA230="",0,IF(AND(AA$1008&lt;&gt;"",Datos!AA230=AA$1008),0,IF(AA$1004=0,0,1-CHOOSE(AA$1004,IF(ISNUMBER(Datos!AA230),AND(OR(AA$1005="",Datos!AA230&gt;=AA$1005),OR(AA$1006="",Datos!AA230&lt;=AA$1006)),FALSE),IF(ISNUMBER(Datos!AA230),AND(Datos!AA230=INT(Datos!AA230),AND(OR(AA$1005="",Datos!AA230&gt;=AA$1005),OR(AA$1006="",Datos!AA230&lt;=AA$1006))),FALSE),OR(ISNUMBER(FIND(";"&amp;UPPER(TRIM(Datos!AA230&amp;""))&amp;"=",AA$1007)),ISNUMBER(FIND(";"&amp;UPPER(TRIM(Datos!AA230&amp;""))&amp;";",AA$1007))),OR(UPPER(TRIM(Datos!AA230&amp;""))="SÍ",UPPER(TRIM(Datos!AA230&amp;""))="SI",UPPER(TRIM(Datos!AA230&amp;""))="NO"),IF(ISNUMBER(Datos!AA230),AND(OR(AA$1005="",Datos!AA230&gt;=AA$1005),OR(AA$1006="",Datos!AA230&lt;=AA$1006)),FALSE),TRUE))))</f>
        <v>0.0</v>
      </c>
      <c r="AB230">
        <f>IF(Datos!AB230="",0,IF(AND(AB$1008&lt;&gt;"",Datos!AB230=AB$1008),0,IF(AB$1004=0,0,1-CHOOSE(AB$1004,IF(ISNUMBER(Datos!AB230),AND(OR(AB$1005="",Datos!AB230&gt;=AB$1005),OR(AB$1006="",Datos!AB230&lt;=AB$1006)),FALSE),IF(ISNUMBER(Datos!AB230),AND(Datos!AB230=INT(Datos!AB230),AND(OR(AB$1005="",Datos!AB230&gt;=AB$1005),OR(AB$1006="",Datos!AB230&lt;=AB$1006))),FALSE),OR(ISNUMBER(FIND(";"&amp;UPPER(TRIM(Datos!AB230&amp;""))&amp;"=",AB$1007)),ISNUMBER(FIND(";"&amp;UPPER(TRIM(Datos!AB230&amp;""))&amp;";",AB$1007))),OR(UPPER(TRIM(Datos!AB230&amp;""))="SÍ",UPPER(TRIM(Datos!AB230&amp;""))="SI",UPPER(TRIM(Datos!AB230&amp;""))="NO"),IF(ISNUMBER(Datos!AB230),AND(OR(AB$1005="",Datos!AB230&gt;=AB$1005),OR(AB$1006="",Datos!AB230&lt;=AB$1006)),FALSE),TRUE))))</f>
        <v>0.0</v>
      </c>
      <c r="AC230">
        <f>IF(Datos!AC230="",0,IF(AND(AC$1008&lt;&gt;"",Datos!AC230=AC$1008),0,IF(AC$1004=0,0,1-CHOOSE(AC$1004,IF(ISNUMBER(Datos!AC230),AND(OR(AC$1005="",Datos!AC230&gt;=AC$1005),OR(AC$1006="",Datos!AC230&lt;=AC$1006)),FALSE),IF(ISNUMBER(Datos!AC230),AND(Datos!AC230=INT(Datos!AC230),AND(OR(AC$1005="",Datos!AC230&gt;=AC$1005),OR(AC$1006="",Datos!AC230&lt;=AC$1006))),FALSE),OR(ISNUMBER(FIND(";"&amp;UPPER(TRIM(Datos!AC230&amp;""))&amp;"=",AC$1007)),ISNUMBER(FIND(";"&amp;UPPER(TRIM(Datos!AC230&amp;""))&amp;";",AC$1007))),OR(UPPER(TRIM(Datos!AC230&amp;""))="SÍ",UPPER(TRIM(Datos!AC230&amp;""))="SI",UPPER(TRIM(Datos!AC230&amp;""))="NO"),IF(ISNUMBER(Datos!AC230),AND(OR(AC$1005="",Datos!AC230&gt;=AC$1005),OR(AC$1006="",Datos!AC230&lt;=AC$1006)),FALSE),TRUE))))</f>
        <v>0.0</v>
      </c>
      <c r="AD230">
        <f>IF(Datos!AD230="",0,IF(AND(AD$1008&lt;&gt;"",Datos!AD230=AD$1008),0,IF(AD$1004=0,0,1-CHOOSE(AD$1004,IF(ISNUMBER(Datos!AD230),AND(OR(AD$1005="",Datos!AD230&gt;=AD$1005),OR(AD$1006="",Datos!AD230&lt;=AD$1006)),FALSE),IF(ISNUMBER(Datos!AD230),AND(Datos!AD230=INT(Datos!AD230),AND(OR(AD$1005="",Datos!AD230&gt;=AD$1005),OR(AD$1006="",Datos!AD230&lt;=AD$1006))),FALSE),OR(ISNUMBER(FIND(";"&amp;UPPER(TRIM(Datos!AD230&amp;""))&amp;"=",AD$1007)),ISNUMBER(FIND(";"&amp;UPPER(TRIM(Datos!AD230&amp;""))&amp;";",AD$1007))),OR(UPPER(TRIM(Datos!AD230&amp;""))="SÍ",UPPER(TRIM(Datos!AD230&amp;""))="SI",UPPER(TRIM(Datos!AD230&amp;""))="NO"),IF(ISNUMBER(Datos!AD230),AND(OR(AD$1005="",Datos!AD230&gt;=AD$1005),OR(AD$1006="",Datos!AD230&lt;=AD$1006)),FALSE),TRUE))))</f>
        <v>0.0</v>
      </c>
      <c r="AE230">
        <f>IF(Datos!AE230="",0,IF(AND(AE$1008&lt;&gt;"",Datos!AE230=AE$1008),0,IF(AE$1004=0,0,1-CHOOSE(AE$1004,IF(ISNUMBER(Datos!AE230),AND(OR(AE$1005="",Datos!AE230&gt;=AE$1005),OR(AE$1006="",Datos!AE230&lt;=AE$1006)),FALSE),IF(ISNUMBER(Datos!AE230),AND(Datos!AE230=INT(Datos!AE230),AND(OR(AE$1005="",Datos!AE230&gt;=AE$1005),OR(AE$1006="",Datos!AE230&lt;=AE$1006))),FALSE),OR(ISNUMBER(FIND(";"&amp;UPPER(TRIM(Datos!AE230&amp;""))&amp;"=",AE$1007)),ISNUMBER(FIND(";"&amp;UPPER(TRIM(Datos!AE230&amp;""))&amp;";",AE$1007))),OR(UPPER(TRIM(Datos!AE230&amp;""))="SÍ",UPPER(TRIM(Datos!AE230&amp;""))="SI",UPPER(TRIM(Datos!AE230&amp;""))="NO"),IF(ISNUMBER(Datos!AE230),AND(OR(AE$1005="",Datos!AE230&gt;=AE$1005),OR(AE$1006="",Datos!AE230&lt;=AE$1006)),FALSE),TRUE))))</f>
        <v>0.0</v>
      </c>
    </row>
    <row r="231" spans="2:31">
      <c r="B231">
        <f>IF(Datos!B231="",0,IF(AND(B$1008&lt;&gt;"",Datos!B231=B$1008),0,IF(B$1004=0,0,1-CHOOSE(B$1004,IF(ISNUMBER(Datos!B231),AND(OR(B$1005="",Datos!B231&gt;=B$1005),OR(B$1006="",Datos!B231&lt;=B$1006)),FALSE),IF(ISNUMBER(Datos!B231),AND(Datos!B231=INT(Datos!B231),AND(OR(B$1005="",Datos!B231&gt;=B$1005),OR(B$1006="",Datos!B231&lt;=B$1006))),FALSE),OR(ISNUMBER(FIND(";"&amp;UPPER(TRIM(Datos!B231&amp;""))&amp;"=",B$1007)),ISNUMBER(FIND(";"&amp;UPPER(TRIM(Datos!B231&amp;""))&amp;";",B$1007))),OR(UPPER(TRIM(Datos!B231&amp;""))="SÍ",UPPER(TRIM(Datos!B231&amp;""))="SI",UPPER(TRIM(Datos!B231&amp;""))="NO"),IF(ISNUMBER(Datos!B231),AND(OR(B$1005="",Datos!B231&gt;=B$1005),OR(B$1006="",Datos!B231&lt;=B$1006)),FALSE),TRUE))))</f>
        <v>0.0</v>
      </c>
      <c r="C231">
        <f>IF(Datos!C231="",0,IF(AND(C$1008&lt;&gt;"",Datos!C231=C$1008),0,IF(C$1004=0,0,1-CHOOSE(C$1004,IF(ISNUMBER(Datos!C231),AND(OR(C$1005="",Datos!C231&gt;=C$1005),OR(C$1006="",Datos!C231&lt;=C$1006)),FALSE),IF(ISNUMBER(Datos!C231),AND(Datos!C231=INT(Datos!C231),AND(OR(C$1005="",Datos!C231&gt;=C$1005),OR(C$1006="",Datos!C231&lt;=C$1006))),FALSE),OR(ISNUMBER(FIND(";"&amp;UPPER(TRIM(Datos!C231&amp;""))&amp;"=",C$1007)),ISNUMBER(FIND(";"&amp;UPPER(TRIM(Datos!C231&amp;""))&amp;";",C$1007))),OR(UPPER(TRIM(Datos!C231&amp;""))="SÍ",UPPER(TRIM(Datos!C231&amp;""))="SI",UPPER(TRIM(Datos!C231&amp;""))="NO"),IF(ISNUMBER(Datos!C231),AND(OR(C$1005="",Datos!C231&gt;=C$1005),OR(C$1006="",Datos!C231&lt;=C$1006)),FALSE),TRUE))))</f>
        <v>0.0</v>
      </c>
      <c r="D231">
        <f>IF(Datos!D231="",0,IF(AND(D$1008&lt;&gt;"",Datos!D231=D$1008),0,IF(D$1004=0,0,1-CHOOSE(D$1004,IF(ISNUMBER(Datos!D231),AND(OR(D$1005="",Datos!D231&gt;=D$1005),OR(D$1006="",Datos!D231&lt;=D$1006)),FALSE),IF(ISNUMBER(Datos!D231),AND(Datos!D231=INT(Datos!D231),AND(OR(D$1005="",Datos!D231&gt;=D$1005),OR(D$1006="",Datos!D231&lt;=D$1006))),FALSE),OR(ISNUMBER(FIND(";"&amp;UPPER(TRIM(Datos!D231&amp;""))&amp;"=",D$1007)),ISNUMBER(FIND(";"&amp;UPPER(TRIM(Datos!D231&amp;""))&amp;";",D$1007))),OR(UPPER(TRIM(Datos!D231&amp;""))="SÍ",UPPER(TRIM(Datos!D231&amp;""))="SI",UPPER(TRIM(Datos!D231&amp;""))="NO"),IF(ISNUMBER(Datos!D231),AND(OR(D$1005="",Datos!D231&gt;=D$1005),OR(D$1006="",Datos!D231&lt;=D$1006)),FALSE),TRUE))))</f>
        <v>0.0</v>
      </c>
      <c r="E231">
        <f>IF(Datos!E231="",0,IF(AND(E$1008&lt;&gt;"",Datos!E231=E$1008),0,IF(E$1004=0,0,1-CHOOSE(E$1004,IF(ISNUMBER(Datos!E231),AND(OR(E$1005="",Datos!E231&gt;=E$1005),OR(E$1006="",Datos!E231&lt;=E$1006)),FALSE),IF(ISNUMBER(Datos!E231),AND(Datos!E231=INT(Datos!E231),AND(OR(E$1005="",Datos!E231&gt;=E$1005),OR(E$1006="",Datos!E231&lt;=E$1006))),FALSE),OR(ISNUMBER(FIND(";"&amp;UPPER(TRIM(Datos!E231&amp;""))&amp;"=",E$1007)),ISNUMBER(FIND(";"&amp;UPPER(TRIM(Datos!E231&amp;""))&amp;";",E$1007))),OR(UPPER(TRIM(Datos!E231&amp;""))="SÍ",UPPER(TRIM(Datos!E231&amp;""))="SI",UPPER(TRIM(Datos!E231&amp;""))="NO"),IF(ISNUMBER(Datos!E231),AND(OR(E$1005="",Datos!E231&gt;=E$1005),OR(E$1006="",Datos!E231&lt;=E$1006)),FALSE),TRUE))))</f>
        <v>0.0</v>
      </c>
      <c r="F231">
        <f>IF(Datos!F231="",0,IF(AND(F$1008&lt;&gt;"",Datos!F231=F$1008),0,IF(F$1004=0,0,1-CHOOSE(F$1004,IF(ISNUMBER(Datos!F231),AND(OR(F$1005="",Datos!F231&gt;=F$1005),OR(F$1006="",Datos!F231&lt;=F$1006)),FALSE),IF(ISNUMBER(Datos!F231),AND(Datos!F231=INT(Datos!F231),AND(OR(F$1005="",Datos!F231&gt;=F$1005),OR(F$1006="",Datos!F231&lt;=F$1006))),FALSE),OR(ISNUMBER(FIND(";"&amp;UPPER(TRIM(Datos!F231&amp;""))&amp;"=",F$1007)),ISNUMBER(FIND(";"&amp;UPPER(TRIM(Datos!F231&amp;""))&amp;";",F$1007))),OR(UPPER(TRIM(Datos!F231&amp;""))="SÍ",UPPER(TRIM(Datos!F231&amp;""))="SI",UPPER(TRIM(Datos!F231&amp;""))="NO"),IF(ISNUMBER(Datos!F231),AND(OR(F$1005="",Datos!F231&gt;=F$1005),OR(F$1006="",Datos!F231&lt;=F$1006)),FALSE),TRUE))))</f>
        <v>0.0</v>
      </c>
      <c r="G231">
        <f>IF(Datos!G231="",0,IF(AND(G$1008&lt;&gt;"",Datos!G231=G$1008),0,IF(G$1004=0,0,1-CHOOSE(G$1004,IF(ISNUMBER(Datos!G231),AND(OR(G$1005="",Datos!G231&gt;=G$1005),OR(G$1006="",Datos!G231&lt;=G$1006)),FALSE),IF(ISNUMBER(Datos!G231),AND(Datos!G231=INT(Datos!G231),AND(OR(G$1005="",Datos!G231&gt;=G$1005),OR(G$1006="",Datos!G231&lt;=G$1006))),FALSE),OR(ISNUMBER(FIND(";"&amp;UPPER(TRIM(Datos!G231&amp;""))&amp;"=",G$1007)),ISNUMBER(FIND(";"&amp;UPPER(TRIM(Datos!G231&amp;""))&amp;";",G$1007))),OR(UPPER(TRIM(Datos!G231&amp;""))="SÍ",UPPER(TRIM(Datos!G231&amp;""))="SI",UPPER(TRIM(Datos!G231&amp;""))="NO"),IF(ISNUMBER(Datos!G231),AND(OR(G$1005="",Datos!G231&gt;=G$1005),OR(G$1006="",Datos!G231&lt;=G$1006)),FALSE),TRUE))))</f>
        <v>0.0</v>
      </c>
      <c r="H231">
        <f>IF(Datos!H231="",0,IF(AND(H$1008&lt;&gt;"",Datos!H231=H$1008),0,IF(H$1004=0,0,1-CHOOSE(H$1004,IF(ISNUMBER(Datos!H231),AND(OR(H$1005="",Datos!H231&gt;=H$1005),OR(H$1006="",Datos!H231&lt;=H$1006)),FALSE),IF(ISNUMBER(Datos!H231),AND(Datos!H231=INT(Datos!H231),AND(OR(H$1005="",Datos!H231&gt;=H$1005),OR(H$1006="",Datos!H231&lt;=H$1006))),FALSE),OR(ISNUMBER(FIND(";"&amp;UPPER(TRIM(Datos!H231&amp;""))&amp;"=",H$1007)),ISNUMBER(FIND(";"&amp;UPPER(TRIM(Datos!H231&amp;""))&amp;";",H$1007))),OR(UPPER(TRIM(Datos!H231&amp;""))="SÍ",UPPER(TRIM(Datos!H231&amp;""))="SI",UPPER(TRIM(Datos!H231&amp;""))="NO"),IF(ISNUMBER(Datos!H231),AND(OR(H$1005="",Datos!H231&gt;=H$1005),OR(H$1006="",Datos!H231&lt;=H$1006)),FALSE),TRUE))))</f>
        <v>0.0</v>
      </c>
      <c r="I231">
        <f>IF(Datos!I231="",0,IF(AND(I$1008&lt;&gt;"",Datos!I231=I$1008),0,IF(I$1004=0,0,1-CHOOSE(I$1004,IF(ISNUMBER(Datos!I231),AND(OR(I$1005="",Datos!I231&gt;=I$1005),OR(I$1006="",Datos!I231&lt;=I$1006)),FALSE),IF(ISNUMBER(Datos!I231),AND(Datos!I231=INT(Datos!I231),AND(OR(I$1005="",Datos!I231&gt;=I$1005),OR(I$1006="",Datos!I231&lt;=I$1006))),FALSE),OR(ISNUMBER(FIND(";"&amp;UPPER(TRIM(Datos!I231&amp;""))&amp;"=",I$1007)),ISNUMBER(FIND(";"&amp;UPPER(TRIM(Datos!I231&amp;""))&amp;";",I$1007))),OR(UPPER(TRIM(Datos!I231&amp;""))="SÍ",UPPER(TRIM(Datos!I231&amp;""))="SI",UPPER(TRIM(Datos!I231&amp;""))="NO"),IF(ISNUMBER(Datos!I231),AND(OR(I$1005="",Datos!I231&gt;=I$1005),OR(I$1006="",Datos!I231&lt;=I$1006)),FALSE),TRUE))))</f>
        <v>0.0</v>
      </c>
      <c r="J231">
        <f>IF(Datos!J231="",0,IF(AND(J$1008&lt;&gt;"",Datos!J231=J$1008),0,IF(J$1004=0,0,1-CHOOSE(J$1004,IF(ISNUMBER(Datos!J231),AND(OR(J$1005="",Datos!J231&gt;=J$1005),OR(J$1006="",Datos!J231&lt;=J$1006)),FALSE),IF(ISNUMBER(Datos!J231),AND(Datos!J231=INT(Datos!J231),AND(OR(J$1005="",Datos!J231&gt;=J$1005),OR(J$1006="",Datos!J231&lt;=J$1006))),FALSE),OR(ISNUMBER(FIND(";"&amp;UPPER(TRIM(Datos!J231&amp;""))&amp;"=",J$1007)),ISNUMBER(FIND(";"&amp;UPPER(TRIM(Datos!J231&amp;""))&amp;";",J$1007))),OR(UPPER(TRIM(Datos!J231&amp;""))="SÍ",UPPER(TRIM(Datos!J231&amp;""))="SI",UPPER(TRIM(Datos!J231&amp;""))="NO"),IF(ISNUMBER(Datos!J231),AND(OR(J$1005="",Datos!J231&gt;=J$1005),OR(J$1006="",Datos!J231&lt;=J$1006)),FALSE),TRUE))))</f>
        <v>0.0</v>
      </c>
      <c r="K231">
        <f>IF(Datos!K231="",0,IF(AND(K$1008&lt;&gt;"",Datos!K231=K$1008),0,IF(K$1004=0,0,1-CHOOSE(K$1004,IF(ISNUMBER(Datos!K231),AND(OR(K$1005="",Datos!K231&gt;=K$1005),OR(K$1006="",Datos!K231&lt;=K$1006)),FALSE),IF(ISNUMBER(Datos!K231),AND(Datos!K231=INT(Datos!K231),AND(OR(K$1005="",Datos!K231&gt;=K$1005),OR(K$1006="",Datos!K231&lt;=K$1006))),FALSE),OR(ISNUMBER(FIND(";"&amp;UPPER(TRIM(Datos!K231&amp;""))&amp;"=",K$1007)),ISNUMBER(FIND(";"&amp;UPPER(TRIM(Datos!K231&amp;""))&amp;";",K$1007))),OR(UPPER(TRIM(Datos!K231&amp;""))="SÍ",UPPER(TRIM(Datos!K231&amp;""))="SI",UPPER(TRIM(Datos!K231&amp;""))="NO"),IF(ISNUMBER(Datos!K231),AND(OR(K$1005="",Datos!K231&gt;=K$1005),OR(K$1006="",Datos!K231&lt;=K$1006)),FALSE),TRUE))))</f>
        <v>0.0</v>
      </c>
      <c r="L231">
        <f>IF(Datos!L231="",0,IF(AND(L$1008&lt;&gt;"",Datos!L231=L$1008),0,IF(L$1004=0,0,1-CHOOSE(L$1004,IF(ISNUMBER(Datos!L231),AND(OR(L$1005="",Datos!L231&gt;=L$1005),OR(L$1006="",Datos!L231&lt;=L$1006)),FALSE),IF(ISNUMBER(Datos!L231),AND(Datos!L231=INT(Datos!L231),AND(OR(L$1005="",Datos!L231&gt;=L$1005),OR(L$1006="",Datos!L231&lt;=L$1006))),FALSE),OR(ISNUMBER(FIND(";"&amp;UPPER(TRIM(Datos!L231&amp;""))&amp;"=",L$1007)),ISNUMBER(FIND(";"&amp;UPPER(TRIM(Datos!L231&amp;""))&amp;";",L$1007))),OR(UPPER(TRIM(Datos!L231&amp;""))="SÍ",UPPER(TRIM(Datos!L231&amp;""))="SI",UPPER(TRIM(Datos!L231&amp;""))="NO"),IF(ISNUMBER(Datos!L231),AND(OR(L$1005="",Datos!L231&gt;=L$1005),OR(L$1006="",Datos!L231&lt;=L$1006)),FALSE),TRUE))))</f>
        <v>0.0</v>
      </c>
      <c r="M231">
        <f>IF(Datos!M231="",0,IF(AND(M$1008&lt;&gt;"",Datos!M231=M$1008),0,IF(M$1004=0,0,1-CHOOSE(M$1004,IF(ISNUMBER(Datos!M231),AND(OR(M$1005="",Datos!M231&gt;=M$1005),OR(M$1006="",Datos!M231&lt;=M$1006)),FALSE),IF(ISNUMBER(Datos!M231),AND(Datos!M231=INT(Datos!M231),AND(OR(M$1005="",Datos!M231&gt;=M$1005),OR(M$1006="",Datos!M231&lt;=M$1006))),FALSE),OR(ISNUMBER(FIND(";"&amp;UPPER(TRIM(Datos!M231&amp;""))&amp;"=",M$1007)),ISNUMBER(FIND(";"&amp;UPPER(TRIM(Datos!M231&amp;""))&amp;";",M$1007))),OR(UPPER(TRIM(Datos!M231&amp;""))="SÍ",UPPER(TRIM(Datos!M231&amp;""))="SI",UPPER(TRIM(Datos!M231&amp;""))="NO"),IF(ISNUMBER(Datos!M231),AND(OR(M$1005="",Datos!M231&gt;=M$1005),OR(M$1006="",Datos!M231&lt;=M$1006)),FALSE),TRUE))))</f>
        <v>0.0</v>
      </c>
      <c r="N231">
        <f>IF(Datos!N231="",0,IF(AND(N$1008&lt;&gt;"",Datos!N231=N$1008),0,IF(N$1004=0,0,1-CHOOSE(N$1004,IF(ISNUMBER(Datos!N231),AND(OR(N$1005="",Datos!N231&gt;=N$1005),OR(N$1006="",Datos!N231&lt;=N$1006)),FALSE),IF(ISNUMBER(Datos!N231),AND(Datos!N231=INT(Datos!N231),AND(OR(N$1005="",Datos!N231&gt;=N$1005),OR(N$1006="",Datos!N231&lt;=N$1006))),FALSE),OR(ISNUMBER(FIND(";"&amp;UPPER(TRIM(Datos!N231&amp;""))&amp;"=",N$1007)),ISNUMBER(FIND(";"&amp;UPPER(TRIM(Datos!N231&amp;""))&amp;";",N$1007))),OR(UPPER(TRIM(Datos!N231&amp;""))="SÍ",UPPER(TRIM(Datos!N231&amp;""))="SI",UPPER(TRIM(Datos!N231&amp;""))="NO"),IF(ISNUMBER(Datos!N231),AND(OR(N$1005="",Datos!N231&gt;=N$1005),OR(N$1006="",Datos!N231&lt;=N$1006)),FALSE),TRUE))))</f>
        <v>0.0</v>
      </c>
      <c r="O231">
        <f>IF(Datos!O231="",0,IF(AND(O$1008&lt;&gt;"",Datos!O231=O$1008),0,IF(O$1004=0,0,1-CHOOSE(O$1004,IF(ISNUMBER(Datos!O231),AND(OR(O$1005="",Datos!O231&gt;=O$1005),OR(O$1006="",Datos!O231&lt;=O$1006)),FALSE),IF(ISNUMBER(Datos!O231),AND(Datos!O231=INT(Datos!O231),AND(OR(O$1005="",Datos!O231&gt;=O$1005),OR(O$1006="",Datos!O231&lt;=O$1006))),FALSE),OR(ISNUMBER(FIND(";"&amp;UPPER(TRIM(Datos!O231&amp;""))&amp;"=",O$1007)),ISNUMBER(FIND(";"&amp;UPPER(TRIM(Datos!O231&amp;""))&amp;";",O$1007))),OR(UPPER(TRIM(Datos!O231&amp;""))="SÍ",UPPER(TRIM(Datos!O231&amp;""))="SI",UPPER(TRIM(Datos!O231&amp;""))="NO"),IF(ISNUMBER(Datos!O231),AND(OR(O$1005="",Datos!O231&gt;=O$1005),OR(O$1006="",Datos!O231&lt;=O$1006)),FALSE),TRUE))))</f>
        <v>0.0</v>
      </c>
      <c r="P231">
        <f>IF(Datos!P231="",0,IF(AND(P$1008&lt;&gt;"",Datos!P231=P$1008),0,IF(P$1004=0,0,1-CHOOSE(P$1004,IF(ISNUMBER(Datos!P231),AND(OR(P$1005="",Datos!P231&gt;=P$1005),OR(P$1006="",Datos!P231&lt;=P$1006)),FALSE),IF(ISNUMBER(Datos!P231),AND(Datos!P231=INT(Datos!P231),AND(OR(P$1005="",Datos!P231&gt;=P$1005),OR(P$1006="",Datos!P231&lt;=P$1006))),FALSE),OR(ISNUMBER(FIND(";"&amp;UPPER(TRIM(Datos!P231&amp;""))&amp;"=",P$1007)),ISNUMBER(FIND(";"&amp;UPPER(TRIM(Datos!P231&amp;""))&amp;";",P$1007))),OR(UPPER(TRIM(Datos!P231&amp;""))="SÍ",UPPER(TRIM(Datos!P231&amp;""))="SI",UPPER(TRIM(Datos!P231&amp;""))="NO"),IF(ISNUMBER(Datos!P231),AND(OR(P$1005="",Datos!P231&gt;=P$1005),OR(P$1006="",Datos!P231&lt;=P$1006)),FALSE),TRUE))))</f>
        <v>0.0</v>
      </c>
      <c r="Q231">
        <f>IF(Datos!Q231="",0,IF(AND(Q$1008&lt;&gt;"",Datos!Q231=Q$1008),0,IF(Q$1004=0,0,1-CHOOSE(Q$1004,IF(ISNUMBER(Datos!Q231),AND(OR(Q$1005="",Datos!Q231&gt;=Q$1005),OR(Q$1006="",Datos!Q231&lt;=Q$1006)),FALSE),IF(ISNUMBER(Datos!Q231),AND(Datos!Q231=INT(Datos!Q231),AND(OR(Q$1005="",Datos!Q231&gt;=Q$1005),OR(Q$1006="",Datos!Q231&lt;=Q$1006))),FALSE),OR(ISNUMBER(FIND(";"&amp;UPPER(TRIM(Datos!Q231&amp;""))&amp;"=",Q$1007)),ISNUMBER(FIND(";"&amp;UPPER(TRIM(Datos!Q231&amp;""))&amp;";",Q$1007))),OR(UPPER(TRIM(Datos!Q231&amp;""))="SÍ",UPPER(TRIM(Datos!Q231&amp;""))="SI",UPPER(TRIM(Datos!Q231&amp;""))="NO"),IF(ISNUMBER(Datos!Q231),AND(OR(Q$1005="",Datos!Q231&gt;=Q$1005),OR(Q$1006="",Datos!Q231&lt;=Q$1006)),FALSE),TRUE))))</f>
        <v>0.0</v>
      </c>
      <c r="R231">
        <f>IF(Datos!R231="",0,IF(AND(R$1008&lt;&gt;"",Datos!R231=R$1008),0,IF(R$1004=0,0,1-CHOOSE(R$1004,IF(ISNUMBER(Datos!R231),AND(OR(R$1005="",Datos!R231&gt;=R$1005),OR(R$1006="",Datos!R231&lt;=R$1006)),FALSE),IF(ISNUMBER(Datos!R231),AND(Datos!R231=INT(Datos!R231),AND(OR(R$1005="",Datos!R231&gt;=R$1005),OR(R$1006="",Datos!R231&lt;=R$1006))),FALSE),OR(ISNUMBER(FIND(";"&amp;UPPER(TRIM(Datos!R231&amp;""))&amp;"=",R$1007)),ISNUMBER(FIND(";"&amp;UPPER(TRIM(Datos!R231&amp;""))&amp;";",R$1007))),OR(UPPER(TRIM(Datos!R231&amp;""))="SÍ",UPPER(TRIM(Datos!R231&amp;""))="SI",UPPER(TRIM(Datos!R231&amp;""))="NO"),IF(ISNUMBER(Datos!R231),AND(OR(R$1005="",Datos!R231&gt;=R$1005),OR(R$1006="",Datos!R231&lt;=R$1006)),FALSE),TRUE))))</f>
        <v>0.0</v>
      </c>
      <c r="S231">
        <f>IF(Datos!S231="",0,IF(AND(S$1008&lt;&gt;"",Datos!S231=S$1008),0,IF(S$1004=0,0,1-CHOOSE(S$1004,IF(ISNUMBER(Datos!S231),AND(OR(S$1005="",Datos!S231&gt;=S$1005),OR(S$1006="",Datos!S231&lt;=S$1006)),FALSE),IF(ISNUMBER(Datos!S231),AND(Datos!S231=INT(Datos!S231),AND(OR(S$1005="",Datos!S231&gt;=S$1005),OR(S$1006="",Datos!S231&lt;=S$1006))),FALSE),OR(ISNUMBER(FIND(";"&amp;UPPER(TRIM(Datos!S231&amp;""))&amp;"=",S$1007)),ISNUMBER(FIND(";"&amp;UPPER(TRIM(Datos!S231&amp;""))&amp;";",S$1007))),OR(UPPER(TRIM(Datos!S231&amp;""))="SÍ",UPPER(TRIM(Datos!S231&amp;""))="SI",UPPER(TRIM(Datos!S231&amp;""))="NO"),IF(ISNUMBER(Datos!S231),AND(OR(S$1005="",Datos!S231&gt;=S$1005),OR(S$1006="",Datos!S231&lt;=S$1006)),FALSE),TRUE))))</f>
        <v>0.0</v>
      </c>
      <c r="T231">
        <f>IF(Datos!T231="",0,IF(AND(T$1008&lt;&gt;"",Datos!T231=T$1008),0,IF(T$1004=0,0,1-CHOOSE(T$1004,IF(ISNUMBER(Datos!T231),AND(OR(T$1005="",Datos!T231&gt;=T$1005),OR(T$1006="",Datos!T231&lt;=T$1006)),FALSE),IF(ISNUMBER(Datos!T231),AND(Datos!T231=INT(Datos!T231),AND(OR(T$1005="",Datos!T231&gt;=T$1005),OR(T$1006="",Datos!T231&lt;=T$1006))),FALSE),OR(ISNUMBER(FIND(";"&amp;UPPER(TRIM(Datos!T231&amp;""))&amp;"=",T$1007)),ISNUMBER(FIND(";"&amp;UPPER(TRIM(Datos!T231&amp;""))&amp;";",T$1007))),OR(UPPER(TRIM(Datos!T231&amp;""))="SÍ",UPPER(TRIM(Datos!T231&amp;""))="SI",UPPER(TRIM(Datos!T231&amp;""))="NO"),IF(ISNUMBER(Datos!T231),AND(OR(T$1005="",Datos!T231&gt;=T$1005),OR(T$1006="",Datos!T231&lt;=T$1006)),FALSE),TRUE))))</f>
        <v>0.0</v>
      </c>
      <c r="U231">
        <f>IF(Datos!U231="",0,IF(AND(U$1008&lt;&gt;"",Datos!U231=U$1008),0,IF(U$1004=0,0,1-CHOOSE(U$1004,IF(ISNUMBER(Datos!U231),AND(OR(U$1005="",Datos!U231&gt;=U$1005),OR(U$1006="",Datos!U231&lt;=U$1006)),FALSE),IF(ISNUMBER(Datos!U231),AND(Datos!U231=INT(Datos!U231),AND(OR(U$1005="",Datos!U231&gt;=U$1005),OR(U$1006="",Datos!U231&lt;=U$1006))),FALSE),OR(ISNUMBER(FIND(";"&amp;UPPER(TRIM(Datos!U231&amp;""))&amp;"=",U$1007)),ISNUMBER(FIND(";"&amp;UPPER(TRIM(Datos!U231&amp;""))&amp;";",U$1007))),OR(UPPER(TRIM(Datos!U231&amp;""))="SÍ",UPPER(TRIM(Datos!U231&amp;""))="SI",UPPER(TRIM(Datos!U231&amp;""))="NO"),IF(ISNUMBER(Datos!U231),AND(OR(U$1005="",Datos!U231&gt;=U$1005),OR(U$1006="",Datos!U231&lt;=U$1006)),FALSE),TRUE))))</f>
        <v>0.0</v>
      </c>
      <c r="V231">
        <f>IF(Datos!V231="",0,IF(AND(V$1008&lt;&gt;"",Datos!V231=V$1008),0,IF(V$1004=0,0,1-CHOOSE(V$1004,IF(ISNUMBER(Datos!V231),AND(OR(V$1005="",Datos!V231&gt;=V$1005),OR(V$1006="",Datos!V231&lt;=V$1006)),FALSE),IF(ISNUMBER(Datos!V231),AND(Datos!V231=INT(Datos!V231),AND(OR(V$1005="",Datos!V231&gt;=V$1005),OR(V$1006="",Datos!V231&lt;=V$1006))),FALSE),OR(ISNUMBER(FIND(";"&amp;UPPER(TRIM(Datos!V231&amp;""))&amp;"=",V$1007)),ISNUMBER(FIND(";"&amp;UPPER(TRIM(Datos!V231&amp;""))&amp;";",V$1007))),OR(UPPER(TRIM(Datos!V231&amp;""))="SÍ",UPPER(TRIM(Datos!V231&amp;""))="SI",UPPER(TRIM(Datos!V231&amp;""))="NO"),IF(ISNUMBER(Datos!V231),AND(OR(V$1005="",Datos!V231&gt;=V$1005),OR(V$1006="",Datos!V231&lt;=V$1006)),FALSE),TRUE))))</f>
        <v>0.0</v>
      </c>
      <c r="W231">
        <f>IF(Datos!W231="",0,IF(AND(W$1008&lt;&gt;"",Datos!W231=W$1008),0,IF(W$1004=0,0,1-CHOOSE(W$1004,IF(ISNUMBER(Datos!W231),AND(OR(W$1005="",Datos!W231&gt;=W$1005),OR(W$1006="",Datos!W231&lt;=W$1006)),FALSE),IF(ISNUMBER(Datos!W231),AND(Datos!W231=INT(Datos!W231),AND(OR(W$1005="",Datos!W231&gt;=W$1005),OR(W$1006="",Datos!W231&lt;=W$1006))),FALSE),OR(ISNUMBER(FIND(";"&amp;UPPER(TRIM(Datos!W231&amp;""))&amp;"=",W$1007)),ISNUMBER(FIND(";"&amp;UPPER(TRIM(Datos!W231&amp;""))&amp;";",W$1007))),OR(UPPER(TRIM(Datos!W231&amp;""))="SÍ",UPPER(TRIM(Datos!W231&amp;""))="SI",UPPER(TRIM(Datos!W231&amp;""))="NO"),IF(ISNUMBER(Datos!W231),AND(OR(W$1005="",Datos!W231&gt;=W$1005),OR(W$1006="",Datos!W231&lt;=W$1006)),FALSE),TRUE))))</f>
        <v>0.0</v>
      </c>
      <c r="X231">
        <f>IF(Datos!X231="",0,IF(AND(X$1008&lt;&gt;"",Datos!X231=X$1008),0,IF(X$1004=0,0,1-CHOOSE(X$1004,IF(ISNUMBER(Datos!X231),AND(OR(X$1005="",Datos!X231&gt;=X$1005),OR(X$1006="",Datos!X231&lt;=X$1006)),FALSE),IF(ISNUMBER(Datos!X231),AND(Datos!X231=INT(Datos!X231),AND(OR(X$1005="",Datos!X231&gt;=X$1005),OR(X$1006="",Datos!X231&lt;=X$1006))),FALSE),OR(ISNUMBER(FIND(";"&amp;UPPER(TRIM(Datos!X231&amp;""))&amp;"=",X$1007)),ISNUMBER(FIND(";"&amp;UPPER(TRIM(Datos!X231&amp;""))&amp;";",X$1007))),OR(UPPER(TRIM(Datos!X231&amp;""))="SÍ",UPPER(TRIM(Datos!X231&amp;""))="SI",UPPER(TRIM(Datos!X231&amp;""))="NO"),IF(ISNUMBER(Datos!X231),AND(OR(X$1005="",Datos!X231&gt;=X$1005),OR(X$1006="",Datos!X231&lt;=X$1006)),FALSE),TRUE))))</f>
        <v>0.0</v>
      </c>
      <c r="Y231">
        <f>IF(Datos!Y231="",0,IF(AND(Y$1008&lt;&gt;"",Datos!Y231=Y$1008),0,IF(Y$1004=0,0,1-CHOOSE(Y$1004,IF(ISNUMBER(Datos!Y231),AND(OR(Y$1005="",Datos!Y231&gt;=Y$1005),OR(Y$1006="",Datos!Y231&lt;=Y$1006)),FALSE),IF(ISNUMBER(Datos!Y231),AND(Datos!Y231=INT(Datos!Y231),AND(OR(Y$1005="",Datos!Y231&gt;=Y$1005),OR(Y$1006="",Datos!Y231&lt;=Y$1006))),FALSE),OR(ISNUMBER(FIND(";"&amp;UPPER(TRIM(Datos!Y231&amp;""))&amp;"=",Y$1007)),ISNUMBER(FIND(";"&amp;UPPER(TRIM(Datos!Y231&amp;""))&amp;";",Y$1007))),OR(UPPER(TRIM(Datos!Y231&amp;""))="SÍ",UPPER(TRIM(Datos!Y231&amp;""))="SI",UPPER(TRIM(Datos!Y231&amp;""))="NO"),IF(ISNUMBER(Datos!Y231),AND(OR(Y$1005="",Datos!Y231&gt;=Y$1005),OR(Y$1006="",Datos!Y231&lt;=Y$1006)),FALSE),TRUE))))</f>
        <v>0.0</v>
      </c>
      <c r="Z231">
        <f>IF(Datos!Z231="",0,IF(AND(Z$1008&lt;&gt;"",Datos!Z231=Z$1008),0,IF(Z$1004=0,0,1-CHOOSE(Z$1004,IF(ISNUMBER(Datos!Z231),AND(OR(Z$1005="",Datos!Z231&gt;=Z$1005),OR(Z$1006="",Datos!Z231&lt;=Z$1006)),FALSE),IF(ISNUMBER(Datos!Z231),AND(Datos!Z231=INT(Datos!Z231),AND(OR(Z$1005="",Datos!Z231&gt;=Z$1005),OR(Z$1006="",Datos!Z231&lt;=Z$1006))),FALSE),OR(ISNUMBER(FIND(";"&amp;UPPER(TRIM(Datos!Z231&amp;""))&amp;"=",Z$1007)),ISNUMBER(FIND(";"&amp;UPPER(TRIM(Datos!Z231&amp;""))&amp;";",Z$1007))),OR(UPPER(TRIM(Datos!Z231&amp;""))="SÍ",UPPER(TRIM(Datos!Z231&amp;""))="SI",UPPER(TRIM(Datos!Z231&amp;""))="NO"),IF(ISNUMBER(Datos!Z231),AND(OR(Z$1005="",Datos!Z231&gt;=Z$1005),OR(Z$1006="",Datos!Z231&lt;=Z$1006)),FALSE),TRUE))))</f>
        <v>0.0</v>
      </c>
      <c r="AA231">
        <f>IF(Datos!AA231="",0,IF(AND(AA$1008&lt;&gt;"",Datos!AA231=AA$1008),0,IF(AA$1004=0,0,1-CHOOSE(AA$1004,IF(ISNUMBER(Datos!AA231),AND(OR(AA$1005="",Datos!AA231&gt;=AA$1005),OR(AA$1006="",Datos!AA231&lt;=AA$1006)),FALSE),IF(ISNUMBER(Datos!AA231),AND(Datos!AA231=INT(Datos!AA231),AND(OR(AA$1005="",Datos!AA231&gt;=AA$1005),OR(AA$1006="",Datos!AA231&lt;=AA$1006))),FALSE),OR(ISNUMBER(FIND(";"&amp;UPPER(TRIM(Datos!AA231&amp;""))&amp;"=",AA$1007)),ISNUMBER(FIND(";"&amp;UPPER(TRIM(Datos!AA231&amp;""))&amp;";",AA$1007))),OR(UPPER(TRIM(Datos!AA231&amp;""))="SÍ",UPPER(TRIM(Datos!AA231&amp;""))="SI",UPPER(TRIM(Datos!AA231&amp;""))="NO"),IF(ISNUMBER(Datos!AA231),AND(OR(AA$1005="",Datos!AA231&gt;=AA$1005),OR(AA$1006="",Datos!AA231&lt;=AA$1006)),FALSE),TRUE))))</f>
        <v>0.0</v>
      </c>
      <c r="AB231">
        <f>IF(Datos!AB231="",0,IF(AND(AB$1008&lt;&gt;"",Datos!AB231=AB$1008),0,IF(AB$1004=0,0,1-CHOOSE(AB$1004,IF(ISNUMBER(Datos!AB231),AND(OR(AB$1005="",Datos!AB231&gt;=AB$1005),OR(AB$1006="",Datos!AB231&lt;=AB$1006)),FALSE),IF(ISNUMBER(Datos!AB231),AND(Datos!AB231=INT(Datos!AB231),AND(OR(AB$1005="",Datos!AB231&gt;=AB$1005),OR(AB$1006="",Datos!AB231&lt;=AB$1006))),FALSE),OR(ISNUMBER(FIND(";"&amp;UPPER(TRIM(Datos!AB231&amp;""))&amp;"=",AB$1007)),ISNUMBER(FIND(";"&amp;UPPER(TRIM(Datos!AB231&amp;""))&amp;";",AB$1007))),OR(UPPER(TRIM(Datos!AB231&amp;""))="SÍ",UPPER(TRIM(Datos!AB231&amp;""))="SI",UPPER(TRIM(Datos!AB231&amp;""))="NO"),IF(ISNUMBER(Datos!AB231),AND(OR(AB$1005="",Datos!AB231&gt;=AB$1005),OR(AB$1006="",Datos!AB231&lt;=AB$1006)),FALSE),TRUE))))</f>
        <v>0.0</v>
      </c>
      <c r="AC231">
        <f>IF(Datos!AC231="",0,IF(AND(AC$1008&lt;&gt;"",Datos!AC231=AC$1008),0,IF(AC$1004=0,0,1-CHOOSE(AC$1004,IF(ISNUMBER(Datos!AC231),AND(OR(AC$1005="",Datos!AC231&gt;=AC$1005),OR(AC$1006="",Datos!AC231&lt;=AC$1006)),FALSE),IF(ISNUMBER(Datos!AC231),AND(Datos!AC231=INT(Datos!AC231),AND(OR(AC$1005="",Datos!AC231&gt;=AC$1005),OR(AC$1006="",Datos!AC231&lt;=AC$1006))),FALSE),OR(ISNUMBER(FIND(";"&amp;UPPER(TRIM(Datos!AC231&amp;""))&amp;"=",AC$1007)),ISNUMBER(FIND(";"&amp;UPPER(TRIM(Datos!AC231&amp;""))&amp;";",AC$1007))),OR(UPPER(TRIM(Datos!AC231&amp;""))="SÍ",UPPER(TRIM(Datos!AC231&amp;""))="SI",UPPER(TRIM(Datos!AC231&amp;""))="NO"),IF(ISNUMBER(Datos!AC231),AND(OR(AC$1005="",Datos!AC231&gt;=AC$1005),OR(AC$1006="",Datos!AC231&lt;=AC$1006)),FALSE),TRUE))))</f>
        <v>0.0</v>
      </c>
      <c r="AD231">
        <f>IF(Datos!AD231="",0,IF(AND(AD$1008&lt;&gt;"",Datos!AD231=AD$1008),0,IF(AD$1004=0,0,1-CHOOSE(AD$1004,IF(ISNUMBER(Datos!AD231),AND(OR(AD$1005="",Datos!AD231&gt;=AD$1005),OR(AD$1006="",Datos!AD231&lt;=AD$1006)),FALSE),IF(ISNUMBER(Datos!AD231),AND(Datos!AD231=INT(Datos!AD231),AND(OR(AD$1005="",Datos!AD231&gt;=AD$1005),OR(AD$1006="",Datos!AD231&lt;=AD$1006))),FALSE),OR(ISNUMBER(FIND(";"&amp;UPPER(TRIM(Datos!AD231&amp;""))&amp;"=",AD$1007)),ISNUMBER(FIND(";"&amp;UPPER(TRIM(Datos!AD231&amp;""))&amp;";",AD$1007))),OR(UPPER(TRIM(Datos!AD231&amp;""))="SÍ",UPPER(TRIM(Datos!AD231&amp;""))="SI",UPPER(TRIM(Datos!AD231&amp;""))="NO"),IF(ISNUMBER(Datos!AD231),AND(OR(AD$1005="",Datos!AD231&gt;=AD$1005),OR(AD$1006="",Datos!AD231&lt;=AD$1006)),FALSE),TRUE))))</f>
        <v>0.0</v>
      </c>
      <c r="AE231">
        <f>IF(Datos!AE231="",0,IF(AND(AE$1008&lt;&gt;"",Datos!AE231=AE$1008),0,IF(AE$1004=0,0,1-CHOOSE(AE$1004,IF(ISNUMBER(Datos!AE231),AND(OR(AE$1005="",Datos!AE231&gt;=AE$1005),OR(AE$1006="",Datos!AE231&lt;=AE$1006)),FALSE),IF(ISNUMBER(Datos!AE231),AND(Datos!AE231=INT(Datos!AE231),AND(OR(AE$1005="",Datos!AE231&gt;=AE$1005),OR(AE$1006="",Datos!AE231&lt;=AE$1006))),FALSE),OR(ISNUMBER(FIND(";"&amp;UPPER(TRIM(Datos!AE231&amp;""))&amp;"=",AE$1007)),ISNUMBER(FIND(";"&amp;UPPER(TRIM(Datos!AE231&amp;""))&amp;";",AE$1007))),OR(UPPER(TRIM(Datos!AE231&amp;""))="SÍ",UPPER(TRIM(Datos!AE231&amp;""))="SI",UPPER(TRIM(Datos!AE231&amp;""))="NO"),IF(ISNUMBER(Datos!AE231),AND(OR(AE$1005="",Datos!AE231&gt;=AE$1005),OR(AE$1006="",Datos!AE231&lt;=AE$1006)),FALSE),TRUE))))</f>
        <v>0.0</v>
      </c>
    </row>
    <row r="232" spans="2:31">
      <c r="B232">
        <f>IF(Datos!B232="",0,IF(AND(B$1008&lt;&gt;"",Datos!B232=B$1008),0,IF(B$1004=0,0,1-CHOOSE(B$1004,IF(ISNUMBER(Datos!B232),AND(OR(B$1005="",Datos!B232&gt;=B$1005),OR(B$1006="",Datos!B232&lt;=B$1006)),FALSE),IF(ISNUMBER(Datos!B232),AND(Datos!B232=INT(Datos!B232),AND(OR(B$1005="",Datos!B232&gt;=B$1005),OR(B$1006="",Datos!B232&lt;=B$1006))),FALSE),OR(ISNUMBER(FIND(";"&amp;UPPER(TRIM(Datos!B232&amp;""))&amp;"=",B$1007)),ISNUMBER(FIND(";"&amp;UPPER(TRIM(Datos!B232&amp;""))&amp;";",B$1007))),OR(UPPER(TRIM(Datos!B232&amp;""))="SÍ",UPPER(TRIM(Datos!B232&amp;""))="SI",UPPER(TRIM(Datos!B232&amp;""))="NO"),IF(ISNUMBER(Datos!B232),AND(OR(B$1005="",Datos!B232&gt;=B$1005),OR(B$1006="",Datos!B232&lt;=B$1006)),FALSE),TRUE))))</f>
        <v>0.0</v>
      </c>
      <c r="C232">
        <f>IF(Datos!C232="",0,IF(AND(C$1008&lt;&gt;"",Datos!C232=C$1008),0,IF(C$1004=0,0,1-CHOOSE(C$1004,IF(ISNUMBER(Datos!C232),AND(OR(C$1005="",Datos!C232&gt;=C$1005),OR(C$1006="",Datos!C232&lt;=C$1006)),FALSE),IF(ISNUMBER(Datos!C232),AND(Datos!C232=INT(Datos!C232),AND(OR(C$1005="",Datos!C232&gt;=C$1005),OR(C$1006="",Datos!C232&lt;=C$1006))),FALSE),OR(ISNUMBER(FIND(";"&amp;UPPER(TRIM(Datos!C232&amp;""))&amp;"=",C$1007)),ISNUMBER(FIND(";"&amp;UPPER(TRIM(Datos!C232&amp;""))&amp;";",C$1007))),OR(UPPER(TRIM(Datos!C232&amp;""))="SÍ",UPPER(TRIM(Datos!C232&amp;""))="SI",UPPER(TRIM(Datos!C232&amp;""))="NO"),IF(ISNUMBER(Datos!C232),AND(OR(C$1005="",Datos!C232&gt;=C$1005),OR(C$1006="",Datos!C232&lt;=C$1006)),FALSE),TRUE))))</f>
        <v>0.0</v>
      </c>
      <c r="D232">
        <f>IF(Datos!D232="",0,IF(AND(D$1008&lt;&gt;"",Datos!D232=D$1008),0,IF(D$1004=0,0,1-CHOOSE(D$1004,IF(ISNUMBER(Datos!D232),AND(OR(D$1005="",Datos!D232&gt;=D$1005),OR(D$1006="",Datos!D232&lt;=D$1006)),FALSE),IF(ISNUMBER(Datos!D232),AND(Datos!D232=INT(Datos!D232),AND(OR(D$1005="",Datos!D232&gt;=D$1005),OR(D$1006="",Datos!D232&lt;=D$1006))),FALSE),OR(ISNUMBER(FIND(";"&amp;UPPER(TRIM(Datos!D232&amp;""))&amp;"=",D$1007)),ISNUMBER(FIND(";"&amp;UPPER(TRIM(Datos!D232&amp;""))&amp;";",D$1007))),OR(UPPER(TRIM(Datos!D232&amp;""))="SÍ",UPPER(TRIM(Datos!D232&amp;""))="SI",UPPER(TRIM(Datos!D232&amp;""))="NO"),IF(ISNUMBER(Datos!D232),AND(OR(D$1005="",Datos!D232&gt;=D$1005),OR(D$1006="",Datos!D232&lt;=D$1006)),FALSE),TRUE))))</f>
        <v>0.0</v>
      </c>
      <c r="E232">
        <f>IF(Datos!E232="",0,IF(AND(E$1008&lt;&gt;"",Datos!E232=E$1008),0,IF(E$1004=0,0,1-CHOOSE(E$1004,IF(ISNUMBER(Datos!E232),AND(OR(E$1005="",Datos!E232&gt;=E$1005),OR(E$1006="",Datos!E232&lt;=E$1006)),FALSE),IF(ISNUMBER(Datos!E232),AND(Datos!E232=INT(Datos!E232),AND(OR(E$1005="",Datos!E232&gt;=E$1005),OR(E$1006="",Datos!E232&lt;=E$1006))),FALSE),OR(ISNUMBER(FIND(";"&amp;UPPER(TRIM(Datos!E232&amp;""))&amp;"=",E$1007)),ISNUMBER(FIND(";"&amp;UPPER(TRIM(Datos!E232&amp;""))&amp;";",E$1007))),OR(UPPER(TRIM(Datos!E232&amp;""))="SÍ",UPPER(TRIM(Datos!E232&amp;""))="SI",UPPER(TRIM(Datos!E232&amp;""))="NO"),IF(ISNUMBER(Datos!E232),AND(OR(E$1005="",Datos!E232&gt;=E$1005),OR(E$1006="",Datos!E232&lt;=E$1006)),FALSE),TRUE))))</f>
        <v>0.0</v>
      </c>
      <c r="F232">
        <f>IF(Datos!F232="",0,IF(AND(F$1008&lt;&gt;"",Datos!F232=F$1008),0,IF(F$1004=0,0,1-CHOOSE(F$1004,IF(ISNUMBER(Datos!F232),AND(OR(F$1005="",Datos!F232&gt;=F$1005),OR(F$1006="",Datos!F232&lt;=F$1006)),FALSE),IF(ISNUMBER(Datos!F232),AND(Datos!F232=INT(Datos!F232),AND(OR(F$1005="",Datos!F232&gt;=F$1005),OR(F$1006="",Datos!F232&lt;=F$1006))),FALSE),OR(ISNUMBER(FIND(";"&amp;UPPER(TRIM(Datos!F232&amp;""))&amp;"=",F$1007)),ISNUMBER(FIND(";"&amp;UPPER(TRIM(Datos!F232&amp;""))&amp;";",F$1007))),OR(UPPER(TRIM(Datos!F232&amp;""))="SÍ",UPPER(TRIM(Datos!F232&amp;""))="SI",UPPER(TRIM(Datos!F232&amp;""))="NO"),IF(ISNUMBER(Datos!F232),AND(OR(F$1005="",Datos!F232&gt;=F$1005),OR(F$1006="",Datos!F232&lt;=F$1006)),FALSE),TRUE))))</f>
        <v>0.0</v>
      </c>
      <c r="G232">
        <f>IF(Datos!G232="",0,IF(AND(G$1008&lt;&gt;"",Datos!G232=G$1008),0,IF(G$1004=0,0,1-CHOOSE(G$1004,IF(ISNUMBER(Datos!G232),AND(OR(G$1005="",Datos!G232&gt;=G$1005),OR(G$1006="",Datos!G232&lt;=G$1006)),FALSE),IF(ISNUMBER(Datos!G232),AND(Datos!G232=INT(Datos!G232),AND(OR(G$1005="",Datos!G232&gt;=G$1005),OR(G$1006="",Datos!G232&lt;=G$1006))),FALSE),OR(ISNUMBER(FIND(";"&amp;UPPER(TRIM(Datos!G232&amp;""))&amp;"=",G$1007)),ISNUMBER(FIND(";"&amp;UPPER(TRIM(Datos!G232&amp;""))&amp;";",G$1007))),OR(UPPER(TRIM(Datos!G232&amp;""))="SÍ",UPPER(TRIM(Datos!G232&amp;""))="SI",UPPER(TRIM(Datos!G232&amp;""))="NO"),IF(ISNUMBER(Datos!G232),AND(OR(G$1005="",Datos!G232&gt;=G$1005),OR(G$1006="",Datos!G232&lt;=G$1006)),FALSE),TRUE))))</f>
        <v>0.0</v>
      </c>
      <c r="H232">
        <f>IF(Datos!H232="",0,IF(AND(H$1008&lt;&gt;"",Datos!H232=H$1008),0,IF(H$1004=0,0,1-CHOOSE(H$1004,IF(ISNUMBER(Datos!H232),AND(OR(H$1005="",Datos!H232&gt;=H$1005),OR(H$1006="",Datos!H232&lt;=H$1006)),FALSE),IF(ISNUMBER(Datos!H232),AND(Datos!H232=INT(Datos!H232),AND(OR(H$1005="",Datos!H232&gt;=H$1005),OR(H$1006="",Datos!H232&lt;=H$1006))),FALSE),OR(ISNUMBER(FIND(";"&amp;UPPER(TRIM(Datos!H232&amp;""))&amp;"=",H$1007)),ISNUMBER(FIND(";"&amp;UPPER(TRIM(Datos!H232&amp;""))&amp;";",H$1007))),OR(UPPER(TRIM(Datos!H232&amp;""))="SÍ",UPPER(TRIM(Datos!H232&amp;""))="SI",UPPER(TRIM(Datos!H232&amp;""))="NO"),IF(ISNUMBER(Datos!H232),AND(OR(H$1005="",Datos!H232&gt;=H$1005),OR(H$1006="",Datos!H232&lt;=H$1006)),FALSE),TRUE))))</f>
        <v>0.0</v>
      </c>
      <c r="I232">
        <f>IF(Datos!I232="",0,IF(AND(I$1008&lt;&gt;"",Datos!I232=I$1008),0,IF(I$1004=0,0,1-CHOOSE(I$1004,IF(ISNUMBER(Datos!I232),AND(OR(I$1005="",Datos!I232&gt;=I$1005),OR(I$1006="",Datos!I232&lt;=I$1006)),FALSE),IF(ISNUMBER(Datos!I232),AND(Datos!I232=INT(Datos!I232),AND(OR(I$1005="",Datos!I232&gt;=I$1005),OR(I$1006="",Datos!I232&lt;=I$1006))),FALSE),OR(ISNUMBER(FIND(";"&amp;UPPER(TRIM(Datos!I232&amp;""))&amp;"=",I$1007)),ISNUMBER(FIND(";"&amp;UPPER(TRIM(Datos!I232&amp;""))&amp;";",I$1007))),OR(UPPER(TRIM(Datos!I232&amp;""))="SÍ",UPPER(TRIM(Datos!I232&amp;""))="SI",UPPER(TRIM(Datos!I232&amp;""))="NO"),IF(ISNUMBER(Datos!I232),AND(OR(I$1005="",Datos!I232&gt;=I$1005),OR(I$1006="",Datos!I232&lt;=I$1006)),FALSE),TRUE))))</f>
        <v>0.0</v>
      </c>
      <c r="J232">
        <f>IF(Datos!J232="",0,IF(AND(J$1008&lt;&gt;"",Datos!J232=J$1008),0,IF(J$1004=0,0,1-CHOOSE(J$1004,IF(ISNUMBER(Datos!J232),AND(OR(J$1005="",Datos!J232&gt;=J$1005),OR(J$1006="",Datos!J232&lt;=J$1006)),FALSE),IF(ISNUMBER(Datos!J232),AND(Datos!J232=INT(Datos!J232),AND(OR(J$1005="",Datos!J232&gt;=J$1005),OR(J$1006="",Datos!J232&lt;=J$1006))),FALSE),OR(ISNUMBER(FIND(";"&amp;UPPER(TRIM(Datos!J232&amp;""))&amp;"=",J$1007)),ISNUMBER(FIND(";"&amp;UPPER(TRIM(Datos!J232&amp;""))&amp;";",J$1007))),OR(UPPER(TRIM(Datos!J232&amp;""))="SÍ",UPPER(TRIM(Datos!J232&amp;""))="SI",UPPER(TRIM(Datos!J232&amp;""))="NO"),IF(ISNUMBER(Datos!J232),AND(OR(J$1005="",Datos!J232&gt;=J$1005),OR(J$1006="",Datos!J232&lt;=J$1006)),FALSE),TRUE))))</f>
        <v>0.0</v>
      </c>
      <c r="K232">
        <f>IF(Datos!K232="",0,IF(AND(K$1008&lt;&gt;"",Datos!K232=K$1008),0,IF(K$1004=0,0,1-CHOOSE(K$1004,IF(ISNUMBER(Datos!K232),AND(OR(K$1005="",Datos!K232&gt;=K$1005),OR(K$1006="",Datos!K232&lt;=K$1006)),FALSE),IF(ISNUMBER(Datos!K232),AND(Datos!K232=INT(Datos!K232),AND(OR(K$1005="",Datos!K232&gt;=K$1005),OR(K$1006="",Datos!K232&lt;=K$1006))),FALSE),OR(ISNUMBER(FIND(";"&amp;UPPER(TRIM(Datos!K232&amp;""))&amp;"=",K$1007)),ISNUMBER(FIND(";"&amp;UPPER(TRIM(Datos!K232&amp;""))&amp;";",K$1007))),OR(UPPER(TRIM(Datos!K232&amp;""))="SÍ",UPPER(TRIM(Datos!K232&amp;""))="SI",UPPER(TRIM(Datos!K232&amp;""))="NO"),IF(ISNUMBER(Datos!K232),AND(OR(K$1005="",Datos!K232&gt;=K$1005),OR(K$1006="",Datos!K232&lt;=K$1006)),FALSE),TRUE))))</f>
        <v>0.0</v>
      </c>
      <c r="L232">
        <f>IF(Datos!L232="",0,IF(AND(L$1008&lt;&gt;"",Datos!L232=L$1008),0,IF(L$1004=0,0,1-CHOOSE(L$1004,IF(ISNUMBER(Datos!L232),AND(OR(L$1005="",Datos!L232&gt;=L$1005),OR(L$1006="",Datos!L232&lt;=L$1006)),FALSE),IF(ISNUMBER(Datos!L232),AND(Datos!L232=INT(Datos!L232),AND(OR(L$1005="",Datos!L232&gt;=L$1005),OR(L$1006="",Datos!L232&lt;=L$1006))),FALSE),OR(ISNUMBER(FIND(";"&amp;UPPER(TRIM(Datos!L232&amp;""))&amp;"=",L$1007)),ISNUMBER(FIND(";"&amp;UPPER(TRIM(Datos!L232&amp;""))&amp;";",L$1007))),OR(UPPER(TRIM(Datos!L232&amp;""))="SÍ",UPPER(TRIM(Datos!L232&amp;""))="SI",UPPER(TRIM(Datos!L232&amp;""))="NO"),IF(ISNUMBER(Datos!L232),AND(OR(L$1005="",Datos!L232&gt;=L$1005),OR(L$1006="",Datos!L232&lt;=L$1006)),FALSE),TRUE))))</f>
        <v>0.0</v>
      </c>
      <c r="M232">
        <f>IF(Datos!M232="",0,IF(AND(M$1008&lt;&gt;"",Datos!M232=M$1008),0,IF(M$1004=0,0,1-CHOOSE(M$1004,IF(ISNUMBER(Datos!M232),AND(OR(M$1005="",Datos!M232&gt;=M$1005),OR(M$1006="",Datos!M232&lt;=M$1006)),FALSE),IF(ISNUMBER(Datos!M232),AND(Datos!M232=INT(Datos!M232),AND(OR(M$1005="",Datos!M232&gt;=M$1005),OR(M$1006="",Datos!M232&lt;=M$1006))),FALSE),OR(ISNUMBER(FIND(";"&amp;UPPER(TRIM(Datos!M232&amp;""))&amp;"=",M$1007)),ISNUMBER(FIND(";"&amp;UPPER(TRIM(Datos!M232&amp;""))&amp;";",M$1007))),OR(UPPER(TRIM(Datos!M232&amp;""))="SÍ",UPPER(TRIM(Datos!M232&amp;""))="SI",UPPER(TRIM(Datos!M232&amp;""))="NO"),IF(ISNUMBER(Datos!M232),AND(OR(M$1005="",Datos!M232&gt;=M$1005),OR(M$1006="",Datos!M232&lt;=M$1006)),FALSE),TRUE))))</f>
        <v>0.0</v>
      </c>
      <c r="N232">
        <f>IF(Datos!N232="",0,IF(AND(N$1008&lt;&gt;"",Datos!N232=N$1008),0,IF(N$1004=0,0,1-CHOOSE(N$1004,IF(ISNUMBER(Datos!N232),AND(OR(N$1005="",Datos!N232&gt;=N$1005),OR(N$1006="",Datos!N232&lt;=N$1006)),FALSE),IF(ISNUMBER(Datos!N232),AND(Datos!N232=INT(Datos!N232),AND(OR(N$1005="",Datos!N232&gt;=N$1005),OR(N$1006="",Datos!N232&lt;=N$1006))),FALSE),OR(ISNUMBER(FIND(";"&amp;UPPER(TRIM(Datos!N232&amp;""))&amp;"=",N$1007)),ISNUMBER(FIND(";"&amp;UPPER(TRIM(Datos!N232&amp;""))&amp;";",N$1007))),OR(UPPER(TRIM(Datos!N232&amp;""))="SÍ",UPPER(TRIM(Datos!N232&amp;""))="SI",UPPER(TRIM(Datos!N232&amp;""))="NO"),IF(ISNUMBER(Datos!N232),AND(OR(N$1005="",Datos!N232&gt;=N$1005),OR(N$1006="",Datos!N232&lt;=N$1006)),FALSE),TRUE))))</f>
        <v>0.0</v>
      </c>
      <c r="O232">
        <f>IF(Datos!O232="",0,IF(AND(O$1008&lt;&gt;"",Datos!O232=O$1008),0,IF(O$1004=0,0,1-CHOOSE(O$1004,IF(ISNUMBER(Datos!O232),AND(OR(O$1005="",Datos!O232&gt;=O$1005),OR(O$1006="",Datos!O232&lt;=O$1006)),FALSE),IF(ISNUMBER(Datos!O232),AND(Datos!O232=INT(Datos!O232),AND(OR(O$1005="",Datos!O232&gt;=O$1005),OR(O$1006="",Datos!O232&lt;=O$1006))),FALSE),OR(ISNUMBER(FIND(";"&amp;UPPER(TRIM(Datos!O232&amp;""))&amp;"=",O$1007)),ISNUMBER(FIND(";"&amp;UPPER(TRIM(Datos!O232&amp;""))&amp;";",O$1007))),OR(UPPER(TRIM(Datos!O232&amp;""))="SÍ",UPPER(TRIM(Datos!O232&amp;""))="SI",UPPER(TRIM(Datos!O232&amp;""))="NO"),IF(ISNUMBER(Datos!O232),AND(OR(O$1005="",Datos!O232&gt;=O$1005),OR(O$1006="",Datos!O232&lt;=O$1006)),FALSE),TRUE))))</f>
        <v>0.0</v>
      </c>
      <c r="P232">
        <f>IF(Datos!P232="",0,IF(AND(P$1008&lt;&gt;"",Datos!P232=P$1008),0,IF(P$1004=0,0,1-CHOOSE(P$1004,IF(ISNUMBER(Datos!P232),AND(OR(P$1005="",Datos!P232&gt;=P$1005),OR(P$1006="",Datos!P232&lt;=P$1006)),FALSE),IF(ISNUMBER(Datos!P232),AND(Datos!P232=INT(Datos!P232),AND(OR(P$1005="",Datos!P232&gt;=P$1005),OR(P$1006="",Datos!P232&lt;=P$1006))),FALSE),OR(ISNUMBER(FIND(";"&amp;UPPER(TRIM(Datos!P232&amp;""))&amp;"=",P$1007)),ISNUMBER(FIND(";"&amp;UPPER(TRIM(Datos!P232&amp;""))&amp;";",P$1007))),OR(UPPER(TRIM(Datos!P232&amp;""))="SÍ",UPPER(TRIM(Datos!P232&amp;""))="SI",UPPER(TRIM(Datos!P232&amp;""))="NO"),IF(ISNUMBER(Datos!P232),AND(OR(P$1005="",Datos!P232&gt;=P$1005),OR(P$1006="",Datos!P232&lt;=P$1006)),FALSE),TRUE))))</f>
        <v>0.0</v>
      </c>
      <c r="Q232">
        <f>IF(Datos!Q232="",0,IF(AND(Q$1008&lt;&gt;"",Datos!Q232=Q$1008),0,IF(Q$1004=0,0,1-CHOOSE(Q$1004,IF(ISNUMBER(Datos!Q232),AND(OR(Q$1005="",Datos!Q232&gt;=Q$1005),OR(Q$1006="",Datos!Q232&lt;=Q$1006)),FALSE),IF(ISNUMBER(Datos!Q232),AND(Datos!Q232=INT(Datos!Q232),AND(OR(Q$1005="",Datos!Q232&gt;=Q$1005),OR(Q$1006="",Datos!Q232&lt;=Q$1006))),FALSE),OR(ISNUMBER(FIND(";"&amp;UPPER(TRIM(Datos!Q232&amp;""))&amp;"=",Q$1007)),ISNUMBER(FIND(";"&amp;UPPER(TRIM(Datos!Q232&amp;""))&amp;";",Q$1007))),OR(UPPER(TRIM(Datos!Q232&amp;""))="SÍ",UPPER(TRIM(Datos!Q232&amp;""))="SI",UPPER(TRIM(Datos!Q232&amp;""))="NO"),IF(ISNUMBER(Datos!Q232),AND(OR(Q$1005="",Datos!Q232&gt;=Q$1005),OR(Q$1006="",Datos!Q232&lt;=Q$1006)),FALSE),TRUE))))</f>
        <v>0.0</v>
      </c>
      <c r="R232">
        <f>IF(Datos!R232="",0,IF(AND(R$1008&lt;&gt;"",Datos!R232=R$1008),0,IF(R$1004=0,0,1-CHOOSE(R$1004,IF(ISNUMBER(Datos!R232),AND(OR(R$1005="",Datos!R232&gt;=R$1005),OR(R$1006="",Datos!R232&lt;=R$1006)),FALSE),IF(ISNUMBER(Datos!R232),AND(Datos!R232=INT(Datos!R232),AND(OR(R$1005="",Datos!R232&gt;=R$1005),OR(R$1006="",Datos!R232&lt;=R$1006))),FALSE),OR(ISNUMBER(FIND(";"&amp;UPPER(TRIM(Datos!R232&amp;""))&amp;"=",R$1007)),ISNUMBER(FIND(";"&amp;UPPER(TRIM(Datos!R232&amp;""))&amp;";",R$1007))),OR(UPPER(TRIM(Datos!R232&amp;""))="SÍ",UPPER(TRIM(Datos!R232&amp;""))="SI",UPPER(TRIM(Datos!R232&amp;""))="NO"),IF(ISNUMBER(Datos!R232),AND(OR(R$1005="",Datos!R232&gt;=R$1005),OR(R$1006="",Datos!R232&lt;=R$1006)),FALSE),TRUE))))</f>
        <v>0.0</v>
      </c>
      <c r="S232">
        <f>IF(Datos!S232="",0,IF(AND(S$1008&lt;&gt;"",Datos!S232=S$1008),0,IF(S$1004=0,0,1-CHOOSE(S$1004,IF(ISNUMBER(Datos!S232),AND(OR(S$1005="",Datos!S232&gt;=S$1005),OR(S$1006="",Datos!S232&lt;=S$1006)),FALSE),IF(ISNUMBER(Datos!S232),AND(Datos!S232=INT(Datos!S232),AND(OR(S$1005="",Datos!S232&gt;=S$1005),OR(S$1006="",Datos!S232&lt;=S$1006))),FALSE),OR(ISNUMBER(FIND(";"&amp;UPPER(TRIM(Datos!S232&amp;""))&amp;"=",S$1007)),ISNUMBER(FIND(";"&amp;UPPER(TRIM(Datos!S232&amp;""))&amp;";",S$1007))),OR(UPPER(TRIM(Datos!S232&amp;""))="SÍ",UPPER(TRIM(Datos!S232&amp;""))="SI",UPPER(TRIM(Datos!S232&amp;""))="NO"),IF(ISNUMBER(Datos!S232),AND(OR(S$1005="",Datos!S232&gt;=S$1005),OR(S$1006="",Datos!S232&lt;=S$1006)),FALSE),TRUE))))</f>
        <v>0.0</v>
      </c>
      <c r="T232">
        <f>IF(Datos!T232="",0,IF(AND(T$1008&lt;&gt;"",Datos!T232=T$1008),0,IF(T$1004=0,0,1-CHOOSE(T$1004,IF(ISNUMBER(Datos!T232),AND(OR(T$1005="",Datos!T232&gt;=T$1005),OR(T$1006="",Datos!T232&lt;=T$1006)),FALSE),IF(ISNUMBER(Datos!T232),AND(Datos!T232=INT(Datos!T232),AND(OR(T$1005="",Datos!T232&gt;=T$1005),OR(T$1006="",Datos!T232&lt;=T$1006))),FALSE),OR(ISNUMBER(FIND(";"&amp;UPPER(TRIM(Datos!T232&amp;""))&amp;"=",T$1007)),ISNUMBER(FIND(";"&amp;UPPER(TRIM(Datos!T232&amp;""))&amp;";",T$1007))),OR(UPPER(TRIM(Datos!T232&amp;""))="SÍ",UPPER(TRIM(Datos!T232&amp;""))="SI",UPPER(TRIM(Datos!T232&amp;""))="NO"),IF(ISNUMBER(Datos!T232),AND(OR(T$1005="",Datos!T232&gt;=T$1005),OR(T$1006="",Datos!T232&lt;=T$1006)),FALSE),TRUE))))</f>
        <v>0.0</v>
      </c>
      <c r="U232">
        <f>IF(Datos!U232="",0,IF(AND(U$1008&lt;&gt;"",Datos!U232=U$1008),0,IF(U$1004=0,0,1-CHOOSE(U$1004,IF(ISNUMBER(Datos!U232),AND(OR(U$1005="",Datos!U232&gt;=U$1005),OR(U$1006="",Datos!U232&lt;=U$1006)),FALSE),IF(ISNUMBER(Datos!U232),AND(Datos!U232=INT(Datos!U232),AND(OR(U$1005="",Datos!U232&gt;=U$1005),OR(U$1006="",Datos!U232&lt;=U$1006))),FALSE),OR(ISNUMBER(FIND(";"&amp;UPPER(TRIM(Datos!U232&amp;""))&amp;"=",U$1007)),ISNUMBER(FIND(";"&amp;UPPER(TRIM(Datos!U232&amp;""))&amp;";",U$1007))),OR(UPPER(TRIM(Datos!U232&amp;""))="SÍ",UPPER(TRIM(Datos!U232&amp;""))="SI",UPPER(TRIM(Datos!U232&amp;""))="NO"),IF(ISNUMBER(Datos!U232),AND(OR(U$1005="",Datos!U232&gt;=U$1005),OR(U$1006="",Datos!U232&lt;=U$1006)),FALSE),TRUE))))</f>
        <v>0.0</v>
      </c>
      <c r="V232">
        <f>IF(Datos!V232="",0,IF(AND(V$1008&lt;&gt;"",Datos!V232=V$1008),0,IF(V$1004=0,0,1-CHOOSE(V$1004,IF(ISNUMBER(Datos!V232),AND(OR(V$1005="",Datos!V232&gt;=V$1005),OR(V$1006="",Datos!V232&lt;=V$1006)),FALSE),IF(ISNUMBER(Datos!V232),AND(Datos!V232=INT(Datos!V232),AND(OR(V$1005="",Datos!V232&gt;=V$1005),OR(V$1006="",Datos!V232&lt;=V$1006))),FALSE),OR(ISNUMBER(FIND(";"&amp;UPPER(TRIM(Datos!V232&amp;""))&amp;"=",V$1007)),ISNUMBER(FIND(";"&amp;UPPER(TRIM(Datos!V232&amp;""))&amp;";",V$1007))),OR(UPPER(TRIM(Datos!V232&amp;""))="SÍ",UPPER(TRIM(Datos!V232&amp;""))="SI",UPPER(TRIM(Datos!V232&amp;""))="NO"),IF(ISNUMBER(Datos!V232),AND(OR(V$1005="",Datos!V232&gt;=V$1005),OR(V$1006="",Datos!V232&lt;=V$1006)),FALSE),TRUE))))</f>
        <v>0.0</v>
      </c>
      <c r="W232">
        <f>IF(Datos!W232="",0,IF(AND(W$1008&lt;&gt;"",Datos!W232=W$1008),0,IF(W$1004=0,0,1-CHOOSE(W$1004,IF(ISNUMBER(Datos!W232),AND(OR(W$1005="",Datos!W232&gt;=W$1005),OR(W$1006="",Datos!W232&lt;=W$1006)),FALSE),IF(ISNUMBER(Datos!W232),AND(Datos!W232=INT(Datos!W232),AND(OR(W$1005="",Datos!W232&gt;=W$1005),OR(W$1006="",Datos!W232&lt;=W$1006))),FALSE),OR(ISNUMBER(FIND(";"&amp;UPPER(TRIM(Datos!W232&amp;""))&amp;"=",W$1007)),ISNUMBER(FIND(";"&amp;UPPER(TRIM(Datos!W232&amp;""))&amp;";",W$1007))),OR(UPPER(TRIM(Datos!W232&amp;""))="SÍ",UPPER(TRIM(Datos!W232&amp;""))="SI",UPPER(TRIM(Datos!W232&amp;""))="NO"),IF(ISNUMBER(Datos!W232),AND(OR(W$1005="",Datos!W232&gt;=W$1005),OR(W$1006="",Datos!W232&lt;=W$1006)),FALSE),TRUE))))</f>
        <v>0.0</v>
      </c>
      <c r="X232">
        <f>IF(Datos!X232="",0,IF(AND(X$1008&lt;&gt;"",Datos!X232=X$1008),0,IF(X$1004=0,0,1-CHOOSE(X$1004,IF(ISNUMBER(Datos!X232),AND(OR(X$1005="",Datos!X232&gt;=X$1005),OR(X$1006="",Datos!X232&lt;=X$1006)),FALSE),IF(ISNUMBER(Datos!X232),AND(Datos!X232=INT(Datos!X232),AND(OR(X$1005="",Datos!X232&gt;=X$1005),OR(X$1006="",Datos!X232&lt;=X$1006))),FALSE),OR(ISNUMBER(FIND(";"&amp;UPPER(TRIM(Datos!X232&amp;""))&amp;"=",X$1007)),ISNUMBER(FIND(";"&amp;UPPER(TRIM(Datos!X232&amp;""))&amp;";",X$1007))),OR(UPPER(TRIM(Datos!X232&amp;""))="SÍ",UPPER(TRIM(Datos!X232&amp;""))="SI",UPPER(TRIM(Datos!X232&amp;""))="NO"),IF(ISNUMBER(Datos!X232),AND(OR(X$1005="",Datos!X232&gt;=X$1005),OR(X$1006="",Datos!X232&lt;=X$1006)),FALSE),TRUE))))</f>
        <v>0.0</v>
      </c>
      <c r="Y232">
        <f>IF(Datos!Y232="",0,IF(AND(Y$1008&lt;&gt;"",Datos!Y232=Y$1008),0,IF(Y$1004=0,0,1-CHOOSE(Y$1004,IF(ISNUMBER(Datos!Y232),AND(OR(Y$1005="",Datos!Y232&gt;=Y$1005),OR(Y$1006="",Datos!Y232&lt;=Y$1006)),FALSE),IF(ISNUMBER(Datos!Y232),AND(Datos!Y232=INT(Datos!Y232),AND(OR(Y$1005="",Datos!Y232&gt;=Y$1005),OR(Y$1006="",Datos!Y232&lt;=Y$1006))),FALSE),OR(ISNUMBER(FIND(";"&amp;UPPER(TRIM(Datos!Y232&amp;""))&amp;"=",Y$1007)),ISNUMBER(FIND(";"&amp;UPPER(TRIM(Datos!Y232&amp;""))&amp;";",Y$1007))),OR(UPPER(TRIM(Datos!Y232&amp;""))="SÍ",UPPER(TRIM(Datos!Y232&amp;""))="SI",UPPER(TRIM(Datos!Y232&amp;""))="NO"),IF(ISNUMBER(Datos!Y232),AND(OR(Y$1005="",Datos!Y232&gt;=Y$1005),OR(Y$1006="",Datos!Y232&lt;=Y$1006)),FALSE),TRUE))))</f>
        <v>0.0</v>
      </c>
      <c r="Z232">
        <f>IF(Datos!Z232="",0,IF(AND(Z$1008&lt;&gt;"",Datos!Z232=Z$1008),0,IF(Z$1004=0,0,1-CHOOSE(Z$1004,IF(ISNUMBER(Datos!Z232),AND(OR(Z$1005="",Datos!Z232&gt;=Z$1005),OR(Z$1006="",Datos!Z232&lt;=Z$1006)),FALSE),IF(ISNUMBER(Datos!Z232),AND(Datos!Z232=INT(Datos!Z232),AND(OR(Z$1005="",Datos!Z232&gt;=Z$1005),OR(Z$1006="",Datos!Z232&lt;=Z$1006))),FALSE),OR(ISNUMBER(FIND(";"&amp;UPPER(TRIM(Datos!Z232&amp;""))&amp;"=",Z$1007)),ISNUMBER(FIND(";"&amp;UPPER(TRIM(Datos!Z232&amp;""))&amp;";",Z$1007))),OR(UPPER(TRIM(Datos!Z232&amp;""))="SÍ",UPPER(TRIM(Datos!Z232&amp;""))="SI",UPPER(TRIM(Datos!Z232&amp;""))="NO"),IF(ISNUMBER(Datos!Z232),AND(OR(Z$1005="",Datos!Z232&gt;=Z$1005),OR(Z$1006="",Datos!Z232&lt;=Z$1006)),FALSE),TRUE))))</f>
        <v>0.0</v>
      </c>
      <c r="AA232">
        <f>IF(Datos!AA232="",0,IF(AND(AA$1008&lt;&gt;"",Datos!AA232=AA$1008),0,IF(AA$1004=0,0,1-CHOOSE(AA$1004,IF(ISNUMBER(Datos!AA232),AND(OR(AA$1005="",Datos!AA232&gt;=AA$1005),OR(AA$1006="",Datos!AA232&lt;=AA$1006)),FALSE),IF(ISNUMBER(Datos!AA232),AND(Datos!AA232=INT(Datos!AA232),AND(OR(AA$1005="",Datos!AA232&gt;=AA$1005),OR(AA$1006="",Datos!AA232&lt;=AA$1006))),FALSE),OR(ISNUMBER(FIND(";"&amp;UPPER(TRIM(Datos!AA232&amp;""))&amp;"=",AA$1007)),ISNUMBER(FIND(";"&amp;UPPER(TRIM(Datos!AA232&amp;""))&amp;";",AA$1007))),OR(UPPER(TRIM(Datos!AA232&amp;""))="SÍ",UPPER(TRIM(Datos!AA232&amp;""))="SI",UPPER(TRIM(Datos!AA232&amp;""))="NO"),IF(ISNUMBER(Datos!AA232),AND(OR(AA$1005="",Datos!AA232&gt;=AA$1005),OR(AA$1006="",Datos!AA232&lt;=AA$1006)),FALSE),TRUE))))</f>
        <v>0.0</v>
      </c>
      <c r="AB232">
        <f>IF(Datos!AB232="",0,IF(AND(AB$1008&lt;&gt;"",Datos!AB232=AB$1008),0,IF(AB$1004=0,0,1-CHOOSE(AB$1004,IF(ISNUMBER(Datos!AB232),AND(OR(AB$1005="",Datos!AB232&gt;=AB$1005),OR(AB$1006="",Datos!AB232&lt;=AB$1006)),FALSE),IF(ISNUMBER(Datos!AB232),AND(Datos!AB232=INT(Datos!AB232),AND(OR(AB$1005="",Datos!AB232&gt;=AB$1005),OR(AB$1006="",Datos!AB232&lt;=AB$1006))),FALSE),OR(ISNUMBER(FIND(";"&amp;UPPER(TRIM(Datos!AB232&amp;""))&amp;"=",AB$1007)),ISNUMBER(FIND(";"&amp;UPPER(TRIM(Datos!AB232&amp;""))&amp;";",AB$1007))),OR(UPPER(TRIM(Datos!AB232&amp;""))="SÍ",UPPER(TRIM(Datos!AB232&amp;""))="SI",UPPER(TRIM(Datos!AB232&amp;""))="NO"),IF(ISNUMBER(Datos!AB232),AND(OR(AB$1005="",Datos!AB232&gt;=AB$1005),OR(AB$1006="",Datos!AB232&lt;=AB$1006)),FALSE),TRUE))))</f>
        <v>0.0</v>
      </c>
      <c r="AC232">
        <f>IF(Datos!AC232="",0,IF(AND(AC$1008&lt;&gt;"",Datos!AC232=AC$1008),0,IF(AC$1004=0,0,1-CHOOSE(AC$1004,IF(ISNUMBER(Datos!AC232),AND(OR(AC$1005="",Datos!AC232&gt;=AC$1005),OR(AC$1006="",Datos!AC232&lt;=AC$1006)),FALSE),IF(ISNUMBER(Datos!AC232),AND(Datos!AC232=INT(Datos!AC232),AND(OR(AC$1005="",Datos!AC232&gt;=AC$1005),OR(AC$1006="",Datos!AC232&lt;=AC$1006))),FALSE),OR(ISNUMBER(FIND(";"&amp;UPPER(TRIM(Datos!AC232&amp;""))&amp;"=",AC$1007)),ISNUMBER(FIND(";"&amp;UPPER(TRIM(Datos!AC232&amp;""))&amp;";",AC$1007))),OR(UPPER(TRIM(Datos!AC232&amp;""))="SÍ",UPPER(TRIM(Datos!AC232&amp;""))="SI",UPPER(TRIM(Datos!AC232&amp;""))="NO"),IF(ISNUMBER(Datos!AC232),AND(OR(AC$1005="",Datos!AC232&gt;=AC$1005),OR(AC$1006="",Datos!AC232&lt;=AC$1006)),FALSE),TRUE))))</f>
        <v>0.0</v>
      </c>
      <c r="AD232">
        <f>IF(Datos!AD232="",0,IF(AND(AD$1008&lt;&gt;"",Datos!AD232=AD$1008),0,IF(AD$1004=0,0,1-CHOOSE(AD$1004,IF(ISNUMBER(Datos!AD232),AND(OR(AD$1005="",Datos!AD232&gt;=AD$1005),OR(AD$1006="",Datos!AD232&lt;=AD$1006)),FALSE),IF(ISNUMBER(Datos!AD232),AND(Datos!AD232=INT(Datos!AD232),AND(OR(AD$1005="",Datos!AD232&gt;=AD$1005),OR(AD$1006="",Datos!AD232&lt;=AD$1006))),FALSE),OR(ISNUMBER(FIND(";"&amp;UPPER(TRIM(Datos!AD232&amp;""))&amp;"=",AD$1007)),ISNUMBER(FIND(";"&amp;UPPER(TRIM(Datos!AD232&amp;""))&amp;";",AD$1007))),OR(UPPER(TRIM(Datos!AD232&amp;""))="SÍ",UPPER(TRIM(Datos!AD232&amp;""))="SI",UPPER(TRIM(Datos!AD232&amp;""))="NO"),IF(ISNUMBER(Datos!AD232),AND(OR(AD$1005="",Datos!AD232&gt;=AD$1005),OR(AD$1006="",Datos!AD232&lt;=AD$1006)),FALSE),TRUE))))</f>
        <v>0.0</v>
      </c>
      <c r="AE232">
        <f>IF(Datos!AE232="",0,IF(AND(AE$1008&lt;&gt;"",Datos!AE232=AE$1008),0,IF(AE$1004=0,0,1-CHOOSE(AE$1004,IF(ISNUMBER(Datos!AE232),AND(OR(AE$1005="",Datos!AE232&gt;=AE$1005),OR(AE$1006="",Datos!AE232&lt;=AE$1006)),FALSE),IF(ISNUMBER(Datos!AE232),AND(Datos!AE232=INT(Datos!AE232),AND(OR(AE$1005="",Datos!AE232&gt;=AE$1005),OR(AE$1006="",Datos!AE232&lt;=AE$1006))),FALSE),OR(ISNUMBER(FIND(";"&amp;UPPER(TRIM(Datos!AE232&amp;""))&amp;"=",AE$1007)),ISNUMBER(FIND(";"&amp;UPPER(TRIM(Datos!AE232&amp;""))&amp;";",AE$1007))),OR(UPPER(TRIM(Datos!AE232&amp;""))="SÍ",UPPER(TRIM(Datos!AE232&amp;""))="SI",UPPER(TRIM(Datos!AE232&amp;""))="NO"),IF(ISNUMBER(Datos!AE232),AND(OR(AE$1005="",Datos!AE232&gt;=AE$1005),OR(AE$1006="",Datos!AE232&lt;=AE$1006)),FALSE),TRUE))))</f>
        <v>0.0</v>
      </c>
    </row>
    <row r="233" spans="2:31">
      <c r="B233">
        <f>IF(Datos!B233="",0,IF(AND(B$1008&lt;&gt;"",Datos!B233=B$1008),0,IF(B$1004=0,0,1-CHOOSE(B$1004,IF(ISNUMBER(Datos!B233),AND(OR(B$1005="",Datos!B233&gt;=B$1005),OR(B$1006="",Datos!B233&lt;=B$1006)),FALSE),IF(ISNUMBER(Datos!B233),AND(Datos!B233=INT(Datos!B233),AND(OR(B$1005="",Datos!B233&gt;=B$1005),OR(B$1006="",Datos!B233&lt;=B$1006))),FALSE),OR(ISNUMBER(FIND(";"&amp;UPPER(TRIM(Datos!B233&amp;""))&amp;"=",B$1007)),ISNUMBER(FIND(";"&amp;UPPER(TRIM(Datos!B233&amp;""))&amp;";",B$1007))),OR(UPPER(TRIM(Datos!B233&amp;""))="SÍ",UPPER(TRIM(Datos!B233&amp;""))="SI",UPPER(TRIM(Datos!B233&amp;""))="NO"),IF(ISNUMBER(Datos!B233),AND(OR(B$1005="",Datos!B233&gt;=B$1005),OR(B$1006="",Datos!B233&lt;=B$1006)),FALSE),TRUE))))</f>
        <v>0.0</v>
      </c>
      <c r="C233">
        <f>IF(Datos!C233="",0,IF(AND(C$1008&lt;&gt;"",Datos!C233=C$1008),0,IF(C$1004=0,0,1-CHOOSE(C$1004,IF(ISNUMBER(Datos!C233),AND(OR(C$1005="",Datos!C233&gt;=C$1005),OR(C$1006="",Datos!C233&lt;=C$1006)),FALSE),IF(ISNUMBER(Datos!C233),AND(Datos!C233=INT(Datos!C233),AND(OR(C$1005="",Datos!C233&gt;=C$1005),OR(C$1006="",Datos!C233&lt;=C$1006))),FALSE),OR(ISNUMBER(FIND(";"&amp;UPPER(TRIM(Datos!C233&amp;""))&amp;"=",C$1007)),ISNUMBER(FIND(";"&amp;UPPER(TRIM(Datos!C233&amp;""))&amp;";",C$1007))),OR(UPPER(TRIM(Datos!C233&amp;""))="SÍ",UPPER(TRIM(Datos!C233&amp;""))="SI",UPPER(TRIM(Datos!C233&amp;""))="NO"),IF(ISNUMBER(Datos!C233),AND(OR(C$1005="",Datos!C233&gt;=C$1005),OR(C$1006="",Datos!C233&lt;=C$1006)),FALSE),TRUE))))</f>
        <v>0.0</v>
      </c>
      <c r="D233">
        <f>IF(Datos!D233="",0,IF(AND(D$1008&lt;&gt;"",Datos!D233=D$1008),0,IF(D$1004=0,0,1-CHOOSE(D$1004,IF(ISNUMBER(Datos!D233),AND(OR(D$1005="",Datos!D233&gt;=D$1005),OR(D$1006="",Datos!D233&lt;=D$1006)),FALSE),IF(ISNUMBER(Datos!D233),AND(Datos!D233=INT(Datos!D233),AND(OR(D$1005="",Datos!D233&gt;=D$1005),OR(D$1006="",Datos!D233&lt;=D$1006))),FALSE),OR(ISNUMBER(FIND(";"&amp;UPPER(TRIM(Datos!D233&amp;""))&amp;"=",D$1007)),ISNUMBER(FIND(";"&amp;UPPER(TRIM(Datos!D233&amp;""))&amp;";",D$1007))),OR(UPPER(TRIM(Datos!D233&amp;""))="SÍ",UPPER(TRIM(Datos!D233&amp;""))="SI",UPPER(TRIM(Datos!D233&amp;""))="NO"),IF(ISNUMBER(Datos!D233),AND(OR(D$1005="",Datos!D233&gt;=D$1005),OR(D$1006="",Datos!D233&lt;=D$1006)),FALSE),TRUE))))</f>
        <v>0.0</v>
      </c>
      <c r="E233">
        <f>IF(Datos!E233="",0,IF(AND(E$1008&lt;&gt;"",Datos!E233=E$1008),0,IF(E$1004=0,0,1-CHOOSE(E$1004,IF(ISNUMBER(Datos!E233),AND(OR(E$1005="",Datos!E233&gt;=E$1005),OR(E$1006="",Datos!E233&lt;=E$1006)),FALSE),IF(ISNUMBER(Datos!E233),AND(Datos!E233=INT(Datos!E233),AND(OR(E$1005="",Datos!E233&gt;=E$1005),OR(E$1006="",Datos!E233&lt;=E$1006))),FALSE),OR(ISNUMBER(FIND(";"&amp;UPPER(TRIM(Datos!E233&amp;""))&amp;"=",E$1007)),ISNUMBER(FIND(";"&amp;UPPER(TRIM(Datos!E233&amp;""))&amp;";",E$1007))),OR(UPPER(TRIM(Datos!E233&amp;""))="SÍ",UPPER(TRIM(Datos!E233&amp;""))="SI",UPPER(TRIM(Datos!E233&amp;""))="NO"),IF(ISNUMBER(Datos!E233),AND(OR(E$1005="",Datos!E233&gt;=E$1005),OR(E$1006="",Datos!E233&lt;=E$1006)),FALSE),TRUE))))</f>
        <v>0.0</v>
      </c>
      <c r="F233">
        <f>IF(Datos!F233="",0,IF(AND(F$1008&lt;&gt;"",Datos!F233=F$1008),0,IF(F$1004=0,0,1-CHOOSE(F$1004,IF(ISNUMBER(Datos!F233),AND(OR(F$1005="",Datos!F233&gt;=F$1005),OR(F$1006="",Datos!F233&lt;=F$1006)),FALSE),IF(ISNUMBER(Datos!F233),AND(Datos!F233=INT(Datos!F233),AND(OR(F$1005="",Datos!F233&gt;=F$1005),OR(F$1006="",Datos!F233&lt;=F$1006))),FALSE),OR(ISNUMBER(FIND(";"&amp;UPPER(TRIM(Datos!F233&amp;""))&amp;"=",F$1007)),ISNUMBER(FIND(";"&amp;UPPER(TRIM(Datos!F233&amp;""))&amp;";",F$1007))),OR(UPPER(TRIM(Datos!F233&amp;""))="SÍ",UPPER(TRIM(Datos!F233&amp;""))="SI",UPPER(TRIM(Datos!F233&amp;""))="NO"),IF(ISNUMBER(Datos!F233),AND(OR(F$1005="",Datos!F233&gt;=F$1005),OR(F$1006="",Datos!F233&lt;=F$1006)),FALSE),TRUE))))</f>
        <v>0.0</v>
      </c>
      <c r="G233">
        <f>IF(Datos!G233="",0,IF(AND(G$1008&lt;&gt;"",Datos!G233=G$1008),0,IF(G$1004=0,0,1-CHOOSE(G$1004,IF(ISNUMBER(Datos!G233),AND(OR(G$1005="",Datos!G233&gt;=G$1005),OR(G$1006="",Datos!G233&lt;=G$1006)),FALSE),IF(ISNUMBER(Datos!G233),AND(Datos!G233=INT(Datos!G233),AND(OR(G$1005="",Datos!G233&gt;=G$1005),OR(G$1006="",Datos!G233&lt;=G$1006))),FALSE),OR(ISNUMBER(FIND(";"&amp;UPPER(TRIM(Datos!G233&amp;""))&amp;"=",G$1007)),ISNUMBER(FIND(";"&amp;UPPER(TRIM(Datos!G233&amp;""))&amp;";",G$1007))),OR(UPPER(TRIM(Datos!G233&amp;""))="SÍ",UPPER(TRIM(Datos!G233&amp;""))="SI",UPPER(TRIM(Datos!G233&amp;""))="NO"),IF(ISNUMBER(Datos!G233),AND(OR(G$1005="",Datos!G233&gt;=G$1005),OR(G$1006="",Datos!G233&lt;=G$1006)),FALSE),TRUE))))</f>
        <v>0.0</v>
      </c>
      <c r="H233">
        <f>IF(Datos!H233="",0,IF(AND(H$1008&lt;&gt;"",Datos!H233=H$1008),0,IF(H$1004=0,0,1-CHOOSE(H$1004,IF(ISNUMBER(Datos!H233),AND(OR(H$1005="",Datos!H233&gt;=H$1005),OR(H$1006="",Datos!H233&lt;=H$1006)),FALSE),IF(ISNUMBER(Datos!H233),AND(Datos!H233=INT(Datos!H233),AND(OR(H$1005="",Datos!H233&gt;=H$1005),OR(H$1006="",Datos!H233&lt;=H$1006))),FALSE),OR(ISNUMBER(FIND(";"&amp;UPPER(TRIM(Datos!H233&amp;""))&amp;"=",H$1007)),ISNUMBER(FIND(";"&amp;UPPER(TRIM(Datos!H233&amp;""))&amp;";",H$1007))),OR(UPPER(TRIM(Datos!H233&amp;""))="SÍ",UPPER(TRIM(Datos!H233&amp;""))="SI",UPPER(TRIM(Datos!H233&amp;""))="NO"),IF(ISNUMBER(Datos!H233),AND(OR(H$1005="",Datos!H233&gt;=H$1005),OR(H$1006="",Datos!H233&lt;=H$1006)),FALSE),TRUE))))</f>
        <v>0.0</v>
      </c>
      <c r="I233">
        <f>IF(Datos!I233="",0,IF(AND(I$1008&lt;&gt;"",Datos!I233=I$1008),0,IF(I$1004=0,0,1-CHOOSE(I$1004,IF(ISNUMBER(Datos!I233),AND(OR(I$1005="",Datos!I233&gt;=I$1005),OR(I$1006="",Datos!I233&lt;=I$1006)),FALSE),IF(ISNUMBER(Datos!I233),AND(Datos!I233=INT(Datos!I233),AND(OR(I$1005="",Datos!I233&gt;=I$1005),OR(I$1006="",Datos!I233&lt;=I$1006))),FALSE),OR(ISNUMBER(FIND(";"&amp;UPPER(TRIM(Datos!I233&amp;""))&amp;"=",I$1007)),ISNUMBER(FIND(";"&amp;UPPER(TRIM(Datos!I233&amp;""))&amp;";",I$1007))),OR(UPPER(TRIM(Datos!I233&amp;""))="SÍ",UPPER(TRIM(Datos!I233&amp;""))="SI",UPPER(TRIM(Datos!I233&amp;""))="NO"),IF(ISNUMBER(Datos!I233),AND(OR(I$1005="",Datos!I233&gt;=I$1005),OR(I$1006="",Datos!I233&lt;=I$1006)),FALSE),TRUE))))</f>
        <v>0.0</v>
      </c>
      <c r="J233">
        <f>IF(Datos!J233="",0,IF(AND(J$1008&lt;&gt;"",Datos!J233=J$1008),0,IF(J$1004=0,0,1-CHOOSE(J$1004,IF(ISNUMBER(Datos!J233),AND(OR(J$1005="",Datos!J233&gt;=J$1005),OR(J$1006="",Datos!J233&lt;=J$1006)),FALSE),IF(ISNUMBER(Datos!J233),AND(Datos!J233=INT(Datos!J233),AND(OR(J$1005="",Datos!J233&gt;=J$1005),OR(J$1006="",Datos!J233&lt;=J$1006))),FALSE),OR(ISNUMBER(FIND(";"&amp;UPPER(TRIM(Datos!J233&amp;""))&amp;"=",J$1007)),ISNUMBER(FIND(";"&amp;UPPER(TRIM(Datos!J233&amp;""))&amp;";",J$1007))),OR(UPPER(TRIM(Datos!J233&amp;""))="SÍ",UPPER(TRIM(Datos!J233&amp;""))="SI",UPPER(TRIM(Datos!J233&amp;""))="NO"),IF(ISNUMBER(Datos!J233),AND(OR(J$1005="",Datos!J233&gt;=J$1005),OR(J$1006="",Datos!J233&lt;=J$1006)),FALSE),TRUE))))</f>
        <v>0.0</v>
      </c>
      <c r="K233">
        <f>IF(Datos!K233="",0,IF(AND(K$1008&lt;&gt;"",Datos!K233=K$1008),0,IF(K$1004=0,0,1-CHOOSE(K$1004,IF(ISNUMBER(Datos!K233),AND(OR(K$1005="",Datos!K233&gt;=K$1005),OR(K$1006="",Datos!K233&lt;=K$1006)),FALSE),IF(ISNUMBER(Datos!K233),AND(Datos!K233=INT(Datos!K233),AND(OR(K$1005="",Datos!K233&gt;=K$1005),OR(K$1006="",Datos!K233&lt;=K$1006))),FALSE),OR(ISNUMBER(FIND(";"&amp;UPPER(TRIM(Datos!K233&amp;""))&amp;"=",K$1007)),ISNUMBER(FIND(";"&amp;UPPER(TRIM(Datos!K233&amp;""))&amp;";",K$1007))),OR(UPPER(TRIM(Datos!K233&amp;""))="SÍ",UPPER(TRIM(Datos!K233&amp;""))="SI",UPPER(TRIM(Datos!K233&amp;""))="NO"),IF(ISNUMBER(Datos!K233),AND(OR(K$1005="",Datos!K233&gt;=K$1005),OR(K$1006="",Datos!K233&lt;=K$1006)),FALSE),TRUE))))</f>
        <v>0.0</v>
      </c>
      <c r="L233">
        <f>IF(Datos!L233="",0,IF(AND(L$1008&lt;&gt;"",Datos!L233=L$1008),0,IF(L$1004=0,0,1-CHOOSE(L$1004,IF(ISNUMBER(Datos!L233),AND(OR(L$1005="",Datos!L233&gt;=L$1005),OR(L$1006="",Datos!L233&lt;=L$1006)),FALSE),IF(ISNUMBER(Datos!L233),AND(Datos!L233=INT(Datos!L233),AND(OR(L$1005="",Datos!L233&gt;=L$1005),OR(L$1006="",Datos!L233&lt;=L$1006))),FALSE),OR(ISNUMBER(FIND(";"&amp;UPPER(TRIM(Datos!L233&amp;""))&amp;"=",L$1007)),ISNUMBER(FIND(";"&amp;UPPER(TRIM(Datos!L233&amp;""))&amp;";",L$1007))),OR(UPPER(TRIM(Datos!L233&amp;""))="SÍ",UPPER(TRIM(Datos!L233&amp;""))="SI",UPPER(TRIM(Datos!L233&amp;""))="NO"),IF(ISNUMBER(Datos!L233),AND(OR(L$1005="",Datos!L233&gt;=L$1005),OR(L$1006="",Datos!L233&lt;=L$1006)),FALSE),TRUE))))</f>
        <v>0.0</v>
      </c>
      <c r="M233">
        <f>IF(Datos!M233="",0,IF(AND(M$1008&lt;&gt;"",Datos!M233=M$1008),0,IF(M$1004=0,0,1-CHOOSE(M$1004,IF(ISNUMBER(Datos!M233),AND(OR(M$1005="",Datos!M233&gt;=M$1005),OR(M$1006="",Datos!M233&lt;=M$1006)),FALSE),IF(ISNUMBER(Datos!M233),AND(Datos!M233=INT(Datos!M233),AND(OR(M$1005="",Datos!M233&gt;=M$1005),OR(M$1006="",Datos!M233&lt;=M$1006))),FALSE),OR(ISNUMBER(FIND(";"&amp;UPPER(TRIM(Datos!M233&amp;""))&amp;"=",M$1007)),ISNUMBER(FIND(";"&amp;UPPER(TRIM(Datos!M233&amp;""))&amp;";",M$1007))),OR(UPPER(TRIM(Datos!M233&amp;""))="SÍ",UPPER(TRIM(Datos!M233&amp;""))="SI",UPPER(TRIM(Datos!M233&amp;""))="NO"),IF(ISNUMBER(Datos!M233),AND(OR(M$1005="",Datos!M233&gt;=M$1005),OR(M$1006="",Datos!M233&lt;=M$1006)),FALSE),TRUE))))</f>
        <v>0.0</v>
      </c>
      <c r="N233">
        <f>IF(Datos!N233="",0,IF(AND(N$1008&lt;&gt;"",Datos!N233=N$1008),0,IF(N$1004=0,0,1-CHOOSE(N$1004,IF(ISNUMBER(Datos!N233),AND(OR(N$1005="",Datos!N233&gt;=N$1005),OR(N$1006="",Datos!N233&lt;=N$1006)),FALSE),IF(ISNUMBER(Datos!N233),AND(Datos!N233=INT(Datos!N233),AND(OR(N$1005="",Datos!N233&gt;=N$1005),OR(N$1006="",Datos!N233&lt;=N$1006))),FALSE),OR(ISNUMBER(FIND(";"&amp;UPPER(TRIM(Datos!N233&amp;""))&amp;"=",N$1007)),ISNUMBER(FIND(";"&amp;UPPER(TRIM(Datos!N233&amp;""))&amp;";",N$1007))),OR(UPPER(TRIM(Datos!N233&amp;""))="SÍ",UPPER(TRIM(Datos!N233&amp;""))="SI",UPPER(TRIM(Datos!N233&amp;""))="NO"),IF(ISNUMBER(Datos!N233),AND(OR(N$1005="",Datos!N233&gt;=N$1005),OR(N$1006="",Datos!N233&lt;=N$1006)),FALSE),TRUE))))</f>
        <v>0.0</v>
      </c>
      <c r="O233">
        <f>IF(Datos!O233="",0,IF(AND(O$1008&lt;&gt;"",Datos!O233=O$1008),0,IF(O$1004=0,0,1-CHOOSE(O$1004,IF(ISNUMBER(Datos!O233),AND(OR(O$1005="",Datos!O233&gt;=O$1005),OR(O$1006="",Datos!O233&lt;=O$1006)),FALSE),IF(ISNUMBER(Datos!O233),AND(Datos!O233=INT(Datos!O233),AND(OR(O$1005="",Datos!O233&gt;=O$1005),OR(O$1006="",Datos!O233&lt;=O$1006))),FALSE),OR(ISNUMBER(FIND(";"&amp;UPPER(TRIM(Datos!O233&amp;""))&amp;"=",O$1007)),ISNUMBER(FIND(";"&amp;UPPER(TRIM(Datos!O233&amp;""))&amp;";",O$1007))),OR(UPPER(TRIM(Datos!O233&amp;""))="SÍ",UPPER(TRIM(Datos!O233&amp;""))="SI",UPPER(TRIM(Datos!O233&amp;""))="NO"),IF(ISNUMBER(Datos!O233),AND(OR(O$1005="",Datos!O233&gt;=O$1005),OR(O$1006="",Datos!O233&lt;=O$1006)),FALSE),TRUE))))</f>
        <v>0.0</v>
      </c>
      <c r="P233">
        <f>IF(Datos!P233="",0,IF(AND(P$1008&lt;&gt;"",Datos!P233=P$1008),0,IF(P$1004=0,0,1-CHOOSE(P$1004,IF(ISNUMBER(Datos!P233),AND(OR(P$1005="",Datos!P233&gt;=P$1005),OR(P$1006="",Datos!P233&lt;=P$1006)),FALSE),IF(ISNUMBER(Datos!P233),AND(Datos!P233=INT(Datos!P233),AND(OR(P$1005="",Datos!P233&gt;=P$1005),OR(P$1006="",Datos!P233&lt;=P$1006))),FALSE),OR(ISNUMBER(FIND(";"&amp;UPPER(TRIM(Datos!P233&amp;""))&amp;"=",P$1007)),ISNUMBER(FIND(";"&amp;UPPER(TRIM(Datos!P233&amp;""))&amp;";",P$1007))),OR(UPPER(TRIM(Datos!P233&amp;""))="SÍ",UPPER(TRIM(Datos!P233&amp;""))="SI",UPPER(TRIM(Datos!P233&amp;""))="NO"),IF(ISNUMBER(Datos!P233),AND(OR(P$1005="",Datos!P233&gt;=P$1005),OR(P$1006="",Datos!P233&lt;=P$1006)),FALSE),TRUE))))</f>
        <v>0.0</v>
      </c>
      <c r="Q233">
        <f>IF(Datos!Q233="",0,IF(AND(Q$1008&lt;&gt;"",Datos!Q233=Q$1008),0,IF(Q$1004=0,0,1-CHOOSE(Q$1004,IF(ISNUMBER(Datos!Q233),AND(OR(Q$1005="",Datos!Q233&gt;=Q$1005),OR(Q$1006="",Datos!Q233&lt;=Q$1006)),FALSE),IF(ISNUMBER(Datos!Q233),AND(Datos!Q233=INT(Datos!Q233),AND(OR(Q$1005="",Datos!Q233&gt;=Q$1005),OR(Q$1006="",Datos!Q233&lt;=Q$1006))),FALSE),OR(ISNUMBER(FIND(";"&amp;UPPER(TRIM(Datos!Q233&amp;""))&amp;"=",Q$1007)),ISNUMBER(FIND(";"&amp;UPPER(TRIM(Datos!Q233&amp;""))&amp;";",Q$1007))),OR(UPPER(TRIM(Datos!Q233&amp;""))="SÍ",UPPER(TRIM(Datos!Q233&amp;""))="SI",UPPER(TRIM(Datos!Q233&amp;""))="NO"),IF(ISNUMBER(Datos!Q233),AND(OR(Q$1005="",Datos!Q233&gt;=Q$1005),OR(Q$1006="",Datos!Q233&lt;=Q$1006)),FALSE),TRUE))))</f>
        <v>0.0</v>
      </c>
      <c r="R233">
        <f>IF(Datos!R233="",0,IF(AND(R$1008&lt;&gt;"",Datos!R233=R$1008),0,IF(R$1004=0,0,1-CHOOSE(R$1004,IF(ISNUMBER(Datos!R233),AND(OR(R$1005="",Datos!R233&gt;=R$1005),OR(R$1006="",Datos!R233&lt;=R$1006)),FALSE),IF(ISNUMBER(Datos!R233),AND(Datos!R233=INT(Datos!R233),AND(OR(R$1005="",Datos!R233&gt;=R$1005),OR(R$1006="",Datos!R233&lt;=R$1006))),FALSE),OR(ISNUMBER(FIND(";"&amp;UPPER(TRIM(Datos!R233&amp;""))&amp;"=",R$1007)),ISNUMBER(FIND(";"&amp;UPPER(TRIM(Datos!R233&amp;""))&amp;";",R$1007))),OR(UPPER(TRIM(Datos!R233&amp;""))="SÍ",UPPER(TRIM(Datos!R233&amp;""))="SI",UPPER(TRIM(Datos!R233&amp;""))="NO"),IF(ISNUMBER(Datos!R233),AND(OR(R$1005="",Datos!R233&gt;=R$1005),OR(R$1006="",Datos!R233&lt;=R$1006)),FALSE),TRUE))))</f>
        <v>0.0</v>
      </c>
      <c r="S233">
        <f>IF(Datos!S233="",0,IF(AND(S$1008&lt;&gt;"",Datos!S233=S$1008),0,IF(S$1004=0,0,1-CHOOSE(S$1004,IF(ISNUMBER(Datos!S233),AND(OR(S$1005="",Datos!S233&gt;=S$1005),OR(S$1006="",Datos!S233&lt;=S$1006)),FALSE),IF(ISNUMBER(Datos!S233),AND(Datos!S233=INT(Datos!S233),AND(OR(S$1005="",Datos!S233&gt;=S$1005),OR(S$1006="",Datos!S233&lt;=S$1006))),FALSE),OR(ISNUMBER(FIND(";"&amp;UPPER(TRIM(Datos!S233&amp;""))&amp;"=",S$1007)),ISNUMBER(FIND(";"&amp;UPPER(TRIM(Datos!S233&amp;""))&amp;";",S$1007))),OR(UPPER(TRIM(Datos!S233&amp;""))="SÍ",UPPER(TRIM(Datos!S233&amp;""))="SI",UPPER(TRIM(Datos!S233&amp;""))="NO"),IF(ISNUMBER(Datos!S233),AND(OR(S$1005="",Datos!S233&gt;=S$1005),OR(S$1006="",Datos!S233&lt;=S$1006)),FALSE),TRUE))))</f>
        <v>0.0</v>
      </c>
      <c r="T233">
        <f>IF(Datos!T233="",0,IF(AND(T$1008&lt;&gt;"",Datos!T233=T$1008),0,IF(T$1004=0,0,1-CHOOSE(T$1004,IF(ISNUMBER(Datos!T233),AND(OR(T$1005="",Datos!T233&gt;=T$1005),OR(T$1006="",Datos!T233&lt;=T$1006)),FALSE),IF(ISNUMBER(Datos!T233),AND(Datos!T233=INT(Datos!T233),AND(OR(T$1005="",Datos!T233&gt;=T$1005),OR(T$1006="",Datos!T233&lt;=T$1006))),FALSE),OR(ISNUMBER(FIND(";"&amp;UPPER(TRIM(Datos!T233&amp;""))&amp;"=",T$1007)),ISNUMBER(FIND(";"&amp;UPPER(TRIM(Datos!T233&amp;""))&amp;";",T$1007))),OR(UPPER(TRIM(Datos!T233&amp;""))="SÍ",UPPER(TRIM(Datos!T233&amp;""))="SI",UPPER(TRIM(Datos!T233&amp;""))="NO"),IF(ISNUMBER(Datos!T233),AND(OR(T$1005="",Datos!T233&gt;=T$1005),OR(T$1006="",Datos!T233&lt;=T$1006)),FALSE),TRUE))))</f>
        <v>0.0</v>
      </c>
      <c r="U233">
        <f>IF(Datos!U233="",0,IF(AND(U$1008&lt;&gt;"",Datos!U233=U$1008),0,IF(U$1004=0,0,1-CHOOSE(U$1004,IF(ISNUMBER(Datos!U233),AND(OR(U$1005="",Datos!U233&gt;=U$1005),OR(U$1006="",Datos!U233&lt;=U$1006)),FALSE),IF(ISNUMBER(Datos!U233),AND(Datos!U233=INT(Datos!U233),AND(OR(U$1005="",Datos!U233&gt;=U$1005),OR(U$1006="",Datos!U233&lt;=U$1006))),FALSE),OR(ISNUMBER(FIND(";"&amp;UPPER(TRIM(Datos!U233&amp;""))&amp;"=",U$1007)),ISNUMBER(FIND(";"&amp;UPPER(TRIM(Datos!U233&amp;""))&amp;";",U$1007))),OR(UPPER(TRIM(Datos!U233&amp;""))="SÍ",UPPER(TRIM(Datos!U233&amp;""))="SI",UPPER(TRIM(Datos!U233&amp;""))="NO"),IF(ISNUMBER(Datos!U233),AND(OR(U$1005="",Datos!U233&gt;=U$1005),OR(U$1006="",Datos!U233&lt;=U$1006)),FALSE),TRUE))))</f>
        <v>0.0</v>
      </c>
      <c r="V233">
        <f>IF(Datos!V233="",0,IF(AND(V$1008&lt;&gt;"",Datos!V233=V$1008),0,IF(V$1004=0,0,1-CHOOSE(V$1004,IF(ISNUMBER(Datos!V233),AND(OR(V$1005="",Datos!V233&gt;=V$1005),OR(V$1006="",Datos!V233&lt;=V$1006)),FALSE),IF(ISNUMBER(Datos!V233),AND(Datos!V233=INT(Datos!V233),AND(OR(V$1005="",Datos!V233&gt;=V$1005),OR(V$1006="",Datos!V233&lt;=V$1006))),FALSE),OR(ISNUMBER(FIND(";"&amp;UPPER(TRIM(Datos!V233&amp;""))&amp;"=",V$1007)),ISNUMBER(FIND(";"&amp;UPPER(TRIM(Datos!V233&amp;""))&amp;";",V$1007))),OR(UPPER(TRIM(Datos!V233&amp;""))="SÍ",UPPER(TRIM(Datos!V233&amp;""))="SI",UPPER(TRIM(Datos!V233&amp;""))="NO"),IF(ISNUMBER(Datos!V233),AND(OR(V$1005="",Datos!V233&gt;=V$1005),OR(V$1006="",Datos!V233&lt;=V$1006)),FALSE),TRUE))))</f>
        <v>0.0</v>
      </c>
      <c r="W233">
        <f>IF(Datos!W233="",0,IF(AND(W$1008&lt;&gt;"",Datos!W233=W$1008),0,IF(W$1004=0,0,1-CHOOSE(W$1004,IF(ISNUMBER(Datos!W233),AND(OR(W$1005="",Datos!W233&gt;=W$1005),OR(W$1006="",Datos!W233&lt;=W$1006)),FALSE),IF(ISNUMBER(Datos!W233),AND(Datos!W233=INT(Datos!W233),AND(OR(W$1005="",Datos!W233&gt;=W$1005),OR(W$1006="",Datos!W233&lt;=W$1006))),FALSE),OR(ISNUMBER(FIND(";"&amp;UPPER(TRIM(Datos!W233&amp;""))&amp;"=",W$1007)),ISNUMBER(FIND(";"&amp;UPPER(TRIM(Datos!W233&amp;""))&amp;";",W$1007))),OR(UPPER(TRIM(Datos!W233&amp;""))="SÍ",UPPER(TRIM(Datos!W233&amp;""))="SI",UPPER(TRIM(Datos!W233&amp;""))="NO"),IF(ISNUMBER(Datos!W233),AND(OR(W$1005="",Datos!W233&gt;=W$1005),OR(W$1006="",Datos!W233&lt;=W$1006)),FALSE),TRUE))))</f>
        <v>0.0</v>
      </c>
      <c r="X233">
        <f>IF(Datos!X233="",0,IF(AND(X$1008&lt;&gt;"",Datos!X233=X$1008),0,IF(X$1004=0,0,1-CHOOSE(X$1004,IF(ISNUMBER(Datos!X233),AND(OR(X$1005="",Datos!X233&gt;=X$1005),OR(X$1006="",Datos!X233&lt;=X$1006)),FALSE),IF(ISNUMBER(Datos!X233),AND(Datos!X233=INT(Datos!X233),AND(OR(X$1005="",Datos!X233&gt;=X$1005),OR(X$1006="",Datos!X233&lt;=X$1006))),FALSE),OR(ISNUMBER(FIND(";"&amp;UPPER(TRIM(Datos!X233&amp;""))&amp;"=",X$1007)),ISNUMBER(FIND(";"&amp;UPPER(TRIM(Datos!X233&amp;""))&amp;";",X$1007))),OR(UPPER(TRIM(Datos!X233&amp;""))="SÍ",UPPER(TRIM(Datos!X233&amp;""))="SI",UPPER(TRIM(Datos!X233&amp;""))="NO"),IF(ISNUMBER(Datos!X233),AND(OR(X$1005="",Datos!X233&gt;=X$1005),OR(X$1006="",Datos!X233&lt;=X$1006)),FALSE),TRUE))))</f>
        <v>0.0</v>
      </c>
      <c r="Y233">
        <f>IF(Datos!Y233="",0,IF(AND(Y$1008&lt;&gt;"",Datos!Y233=Y$1008),0,IF(Y$1004=0,0,1-CHOOSE(Y$1004,IF(ISNUMBER(Datos!Y233),AND(OR(Y$1005="",Datos!Y233&gt;=Y$1005),OR(Y$1006="",Datos!Y233&lt;=Y$1006)),FALSE),IF(ISNUMBER(Datos!Y233),AND(Datos!Y233=INT(Datos!Y233),AND(OR(Y$1005="",Datos!Y233&gt;=Y$1005),OR(Y$1006="",Datos!Y233&lt;=Y$1006))),FALSE),OR(ISNUMBER(FIND(";"&amp;UPPER(TRIM(Datos!Y233&amp;""))&amp;"=",Y$1007)),ISNUMBER(FIND(";"&amp;UPPER(TRIM(Datos!Y233&amp;""))&amp;";",Y$1007))),OR(UPPER(TRIM(Datos!Y233&amp;""))="SÍ",UPPER(TRIM(Datos!Y233&amp;""))="SI",UPPER(TRIM(Datos!Y233&amp;""))="NO"),IF(ISNUMBER(Datos!Y233),AND(OR(Y$1005="",Datos!Y233&gt;=Y$1005),OR(Y$1006="",Datos!Y233&lt;=Y$1006)),FALSE),TRUE))))</f>
        <v>0.0</v>
      </c>
      <c r="Z233">
        <f>IF(Datos!Z233="",0,IF(AND(Z$1008&lt;&gt;"",Datos!Z233=Z$1008),0,IF(Z$1004=0,0,1-CHOOSE(Z$1004,IF(ISNUMBER(Datos!Z233),AND(OR(Z$1005="",Datos!Z233&gt;=Z$1005),OR(Z$1006="",Datos!Z233&lt;=Z$1006)),FALSE),IF(ISNUMBER(Datos!Z233),AND(Datos!Z233=INT(Datos!Z233),AND(OR(Z$1005="",Datos!Z233&gt;=Z$1005),OR(Z$1006="",Datos!Z233&lt;=Z$1006))),FALSE),OR(ISNUMBER(FIND(";"&amp;UPPER(TRIM(Datos!Z233&amp;""))&amp;"=",Z$1007)),ISNUMBER(FIND(";"&amp;UPPER(TRIM(Datos!Z233&amp;""))&amp;";",Z$1007))),OR(UPPER(TRIM(Datos!Z233&amp;""))="SÍ",UPPER(TRIM(Datos!Z233&amp;""))="SI",UPPER(TRIM(Datos!Z233&amp;""))="NO"),IF(ISNUMBER(Datos!Z233),AND(OR(Z$1005="",Datos!Z233&gt;=Z$1005),OR(Z$1006="",Datos!Z233&lt;=Z$1006)),FALSE),TRUE))))</f>
        <v>0.0</v>
      </c>
      <c r="AA233">
        <f>IF(Datos!AA233="",0,IF(AND(AA$1008&lt;&gt;"",Datos!AA233=AA$1008),0,IF(AA$1004=0,0,1-CHOOSE(AA$1004,IF(ISNUMBER(Datos!AA233),AND(OR(AA$1005="",Datos!AA233&gt;=AA$1005),OR(AA$1006="",Datos!AA233&lt;=AA$1006)),FALSE),IF(ISNUMBER(Datos!AA233),AND(Datos!AA233=INT(Datos!AA233),AND(OR(AA$1005="",Datos!AA233&gt;=AA$1005),OR(AA$1006="",Datos!AA233&lt;=AA$1006))),FALSE),OR(ISNUMBER(FIND(";"&amp;UPPER(TRIM(Datos!AA233&amp;""))&amp;"=",AA$1007)),ISNUMBER(FIND(";"&amp;UPPER(TRIM(Datos!AA233&amp;""))&amp;";",AA$1007))),OR(UPPER(TRIM(Datos!AA233&amp;""))="SÍ",UPPER(TRIM(Datos!AA233&amp;""))="SI",UPPER(TRIM(Datos!AA233&amp;""))="NO"),IF(ISNUMBER(Datos!AA233),AND(OR(AA$1005="",Datos!AA233&gt;=AA$1005),OR(AA$1006="",Datos!AA233&lt;=AA$1006)),FALSE),TRUE))))</f>
        <v>0.0</v>
      </c>
      <c r="AB233">
        <f>IF(Datos!AB233="",0,IF(AND(AB$1008&lt;&gt;"",Datos!AB233=AB$1008),0,IF(AB$1004=0,0,1-CHOOSE(AB$1004,IF(ISNUMBER(Datos!AB233),AND(OR(AB$1005="",Datos!AB233&gt;=AB$1005),OR(AB$1006="",Datos!AB233&lt;=AB$1006)),FALSE),IF(ISNUMBER(Datos!AB233),AND(Datos!AB233=INT(Datos!AB233),AND(OR(AB$1005="",Datos!AB233&gt;=AB$1005),OR(AB$1006="",Datos!AB233&lt;=AB$1006))),FALSE),OR(ISNUMBER(FIND(";"&amp;UPPER(TRIM(Datos!AB233&amp;""))&amp;"=",AB$1007)),ISNUMBER(FIND(";"&amp;UPPER(TRIM(Datos!AB233&amp;""))&amp;";",AB$1007))),OR(UPPER(TRIM(Datos!AB233&amp;""))="SÍ",UPPER(TRIM(Datos!AB233&amp;""))="SI",UPPER(TRIM(Datos!AB233&amp;""))="NO"),IF(ISNUMBER(Datos!AB233),AND(OR(AB$1005="",Datos!AB233&gt;=AB$1005),OR(AB$1006="",Datos!AB233&lt;=AB$1006)),FALSE),TRUE))))</f>
        <v>0.0</v>
      </c>
      <c r="AC233">
        <f>IF(Datos!AC233="",0,IF(AND(AC$1008&lt;&gt;"",Datos!AC233=AC$1008),0,IF(AC$1004=0,0,1-CHOOSE(AC$1004,IF(ISNUMBER(Datos!AC233),AND(OR(AC$1005="",Datos!AC233&gt;=AC$1005),OR(AC$1006="",Datos!AC233&lt;=AC$1006)),FALSE),IF(ISNUMBER(Datos!AC233),AND(Datos!AC233=INT(Datos!AC233),AND(OR(AC$1005="",Datos!AC233&gt;=AC$1005),OR(AC$1006="",Datos!AC233&lt;=AC$1006))),FALSE),OR(ISNUMBER(FIND(";"&amp;UPPER(TRIM(Datos!AC233&amp;""))&amp;"=",AC$1007)),ISNUMBER(FIND(";"&amp;UPPER(TRIM(Datos!AC233&amp;""))&amp;";",AC$1007))),OR(UPPER(TRIM(Datos!AC233&amp;""))="SÍ",UPPER(TRIM(Datos!AC233&amp;""))="SI",UPPER(TRIM(Datos!AC233&amp;""))="NO"),IF(ISNUMBER(Datos!AC233),AND(OR(AC$1005="",Datos!AC233&gt;=AC$1005),OR(AC$1006="",Datos!AC233&lt;=AC$1006)),FALSE),TRUE))))</f>
        <v>0.0</v>
      </c>
      <c r="AD233">
        <f>IF(Datos!AD233="",0,IF(AND(AD$1008&lt;&gt;"",Datos!AD233=AD$1008),0,IF(AD$1004=0,0,1-CHOOSE(AD$1004,IF(ISNUMBER(Datos!AD233),AND(OR(AD$1005="",Datos!AD233&gt;=AD$1005),OR(AD$1006="",Datos!AD233&lt;=AD$1006)),FALSE),IF(ISNUMBER(Datos!AD233),AND(Datos!AD233=INT(Datos!AD233),AND(OR(AD$1005="",Datos!AD233&gt;=AD$1005),OR(AD$1006="",Datos!AD233&lt;=AD$1006))),FALSE),OR(ISNUMBER(FIND(";"&amp;UPPER(TRIM(Datos!AD233&amp;""))&amp;"=",AD$1007)),ISNUMBER(FIND(";"&amp;UPPER(TRIM(Datos!AD233&amp;""))&amp;";",AD$1007))),OR(UPPER(TRIM(Datos!AD233&amp;""))="SÍ",UPPER(TRIM(Datos!AD233&amp;""))="SI",UPPER(TRIM(Datos!AD233&amp;""))="NO"),IF(ISNUMBER(Datos!AD233),AND(OR(AD$1005="",Datos!AD233&gt;=AD$1005),OR(AD$1006="",Datos!AD233&lt;=AD$1006)),FALSE),TRUE))))</f>
        <v>0.0</v>
      </c>
      <c r="AE233">
        <f>IF(Datos!AE233="",0,IF(AND(AE$1008&lt;&gt;"",Datos!AE233=AE$1008),0,IF(AE$1004=0,0,1-CHOOSE(AE$1004,IF(ISNUMBER(Datos!AE233),AND(OR(AE$1005="",Datos!AE233&gt;=AE$1005),OR(AE$1006="",Datos!AE233&lt;=AE$1006)),FALSE),IF(ISNUMBER(Datos!AE233),AND(Datos!AE233=INT(Datos!AE233),AND(OR(AE$1005="",Datos!AE233&gt;=AE$1005),OR(AE$1006="",Datos!AE233&lt;=AE$1006))),FALSE),OR(ISNUMBER(FIND(";"&amp;UPPER(TRIM(Datos!AE233&amp;""))&amp;"=",AE$1007)),ISNUMBER(FIND(";"&amp;UPPER(TRIM(Datos!AE233&amp;""))&amp;";",AE$1007))),OR(UPPER(TRIM(Datos!AE233&amp;""))="SÍ",UPPER(TRIM(Datos!AE233&amp;""))="SI",UPPER(TRIM(Datos!AE233&amp;""))="NO"),IF(ISNUMBER(Datos!AE233),AND(OR(AE$1005="",Datos!AE233&gt;=AE$1005),OR(AE$1006="",Datos!AE233&lt;=AE$1006)),FALSE),TRUE))))</f>
        <v>0.0</v>
      </c>
    </row>
    <row r="234" spans="2:31">
      <c r="B234">
        <f>IF(Datos!B234="",0,IF(AND(B$1008&lt;&gt;"",Datos!B234=B$1008),0,IF(B$1004=0,0,1-CHOOSE(B$1004,IF(ISNUMBER(Datos!B234),AND(OR(B$1005="",Datos!B234&gt;=B$1005),OR(B$1006="",Datos!B234&lt;=B$1006)),FALSE),IF(ISNUMBER(Datos!B234),AND(Datos!B234=INT(Datos!B234),AND(OR(B$1005="",Datos!B234&gt;=B$1005),OR(B$1006="",Datos!B234&lt;=B$1006))),FALSE),OR(ISNUMBER(FIND(";"&amp;UPPER(TRIM(Datos!B234&amp;""))&amp;"=",B$1007)),ISNUMBER(FIND(";"&amp;UPPER(TRIM(Datos!B234&amp;""))&amp;";",B$1007))),OR(UPPER(TRIM(Datos!B234&amp;""))="SÍ",UPPER(TRIM(Datos!B234&amp;""))="SI",UPPER(TRIM(Datos!B234&amp;""))="NO"),IF(ISNUMBER(Datos!B234),AND(OR(B$1005="",Datos!B234&gt;=B$1005),OR(B$1006="",Datos!B234&lt;=B$1006)),FALSE),TRUE))))</f>
        <v>0.0</v>
      </c>
      <c r="C234">
        <f>IF(Datos!C234="",0,IF(AND(C$1008&lt;&gt;"",Datos!C234=C$1008),0,IF(C$1004=0,0,1-CHOOSE(C$1004,IF(ISNUMBER(Datos!C234),AND(OR(C$1005="",Datos!C234&gt;=C$1005),OR(C$1006="",Datos!C234&lt;=C$1006)),FALSE),IF(ISNUMBER(Datos!C234),AND(Datos!C234=INT(Datos!C234),AND(OR(C$1005="",Datos!C234&gt;=C$1005),OR(C$1006="",Datos!C234&lt;=C$1006))),FALSE),OR(ISNUMBER(FIND(";"&amp;UPPER(TRIM(Datos!C234&amp;""))&amp;"=",C$1007)),ISNUMBER(FIND(";"&amp;UPPER(TRIM(Datos!C234&amp;""))&amp;";",C$1007))),OR(UPPER(TRIM(Datos!C234&amp;""))="SÍ",UPPER(TRIM(Datos!C234&amp;""))="SI",UPPER(TRIM(Datos!C234&amp;""))="NO"),IF(ISNUMBER(Datos!C234),AND(OR(C$1005="",Datos!C234&gt;=C$1005),OR(C$1006="",Datos!C234&lt;=C$1006)),FALSE),TRUE))))</f>
        <v>0.0</v>
      </c>
      <c r="D234">
        <f>IF(Datos!D234="",0,IF(AND(D$1008&lt;&gt;"",Datos!D234=D$1008),0,IF(D$1004=0,0,1-CHOOSE(D$1004,IF(ISNUMBER(Datos!D234),AND(OR(D$1005="",Datos!D234&gt;=D$1005),OR(D$1006="",Datos!D234&lt;=D$1006)),FALSE),IF(ISNUMBER(Datos!D234),AND(Datos!D234=INT(Datos!D234),AND(OR(D$1005="",Datos!D234&gt;=D$1005),OR(D$1006="",Datos!D234&lt;=D$1006))),FALSE),OR(ISNUMBER(FIND(";"&amp;UPPER(TRIM(Datos!D234&amp;""))&amp;"=",D$1007)),ISNUMBER(FIND(";"&amp;UPPER(TRIM(Datos!D234&amp;""))&amp;";",D$1007))),OR(UPPER(TRIM(Datos!D234&amp;""))="SÍ",UPPER(TRIM(Datos!D234&amp;""))="SI",UPPER(TRIM(Datos!D234&amp;""))="NO"),IF(ISNUMBER(Datos!D234),AND(OR(D$1005="",Datos!D234&gt;=D$1005),OR(D$1006="",Datos!D234&lt;=D$1006)),FALSE),TRUE))))</f>
        <v>0.0</v>
      </c>
      <c r="E234">
        <f>IF(Datos!E234="",0,IF(AND(E$1008&lt;&gt;"",Datos!E234=E$1008),0,IF(E$1004=0,0,1-CHOOSE(E$1004,IF(ISNUMBER(Datos!E234),AND(OR(E$1005="",Datos!E234&gt;=E$1005),OR(E$1006="",Datos!E234&lt;=E$1006)),FALSE),IF(ISNUMBER(Datos!E234),AND(Datos!E234=INT(Datos!E234),AND(OR(E$1005="",Datos!E234&gt;=E$1005),OR(E$1006="",Datos!E234&lt;=E$1006))),FALSE),OR(ISNUMBER(FIND(";"&amp;UPPER(TRIM(Datos!E234&amp;""))&amp;"=",E$1007)),ISNUMBER(FIND(";"&amp;UPPER(TRIM(Datos!E234&amp;""))&amp;";",E$1007))),OR(UPPER(TRIM(Datos!E234&amp;""))="SÍ",UPPER(TRIM(Datos!E234&amp;""))="SI",UPPER(TRIM(Datos!E234&amp;""))="NO"),IF(ISNUMBER(Datos!E234),AND(OR(E$1005="",Datos!E234&gt;=E$1005),OR(E$1006="",Datos!E234&lt;=E$1006)),FALSE),TRUE))))</f>
        <v>0.0</v>
      </c>
      <c r="F234">
        <f>IF(Datos!F234="",0,IF(AND(F$1008&lt;&gt;"",Datos!F234=F$1008),0,IF(F$1004=0,0,1-CHOOSE(F$1004,IF(ISNUMBER(Datos!F234),AND(OR(F$1005="",Datos!F234&gt;=F$1005),OR(F$1006="",Datos!F234&lt;=F$1006)),FALSE),IF(ISNUMBER(Datos!F234),AND(Datos!F234=INT(Datos!F234),AND(OR(F$1005="",Datos!F234&gt;=F$1005),OR(F$1006="",Datos!F234&lt;=F$1006))),FALSE),OR(ISNUMBER(FIND(";"&amp;UPPER(TRIM(Datos!F234&amp;""))&amp;"=",F$1007)),ISNUMBER(FIND(";"&amp;UPPER(TRIM(Datos!F234&amp;""))&amp;";",F$1007))),OR(UPPER(TRIM(Datos!F234&amp;""))="SÍ",UPPER(TRIM(Datos!F234&amp;""))="SI",UPPER(TRIM(Datos!F234&amp;""))="NO"),IF(ISNUMBER(Datos!F234),AND(OR(F$1005="",Datos!F234&gt;=F$1005),OR(F$1006="",Datos!F234&lt;=F$1006)),FALSE),TRUE))))</f>
        <v>0.0</v>
      </c>
      <c r="G234">
        <f>IF(Datos!G234="",0,IF(AND(G$1008&lt;&gt;"",Datos!G234=G$1008),0,IF(G$1004=0,0,1-CHOOSE(G$1004,IF(ISNUMBER(Datos!G234),AND(OR(G$1005="",Datos!G234&gt;=G$1005),OR(G$1006="",Datos!G234&lt;=G$1006)),FALSE),IF(ISNUMBER(Datos!G234),AND(Datos!G234=INT(Datos!G234),AND(OR(G$1005="",Datos!G234&gt;=G$1005),OR(G$1006="",Datos!G234&lt;=G$1006))),FALSE),OR(ISNUMBER(FIND(";"&amp;UPPER(TRIM(Datos!G234&amp;""))&amp;"=",G$1007)),ISNUMBER(FIND(";"&amp;UPPER(TRIM(Datos!G234&amp;""))&amp;";",G$1007))),OR(UPPER(TRIM(Datos!G234&amp;""))="SÍ",UPPER(TRIM(Datos!G234&amp;""))="SI",UPPER(TRIM(Datos!G234&amp;""))="NO"),IF(ISNUMBER(Datos!G234),AND(OR(G$1005="",Datos!G234&gt;=G$1005),OR(G$1006="",Datos!G234&lt;=G$1006)),FALSE),TRUE))))</f>
        <v>0.0</v>
      </c>
      <c r="H234">
        <f>IF(Datos!H234="",0,IF(AND(H$1008&lt;&gt;"",Datos!H234=H$1008),0,IF(H$1004=0,0,1-CHOOSE(H$1004,IF(ISNUMBER(Datos!H234),AND(OR(H$1005="",Datos!H234&gt;=H$1005),OR(H$1006="",Datos!H234&lt;=H$1006)),FALSE),IF(ISNUMBER(Datos!H234),AND(Datos!H234=INT(Datos!H234),AND(OR(H$1005="",Datos!H234&gt;=H$1005),OR(H$1006="",Datos!H234&lt;=H$1006))),FALSE),OR(ISNUMBER(FIND(";"&amp;UPPER(TRIM(Datos!H234&amp;""))&amp;"=",H$1007)),ISNUMBER(FIND(";"&amp;UPPER(TRIM(Datos!H234&amp;""))&amp;";",H$1007))),OR(UPPER(TRIM(Datos!H234&amp;""))="SÍ",UPPER(TRIM(Datos!H234&amp;""))="SI",UPPER(TRIM(Datos!H234&amp;""))="NO"),IF(ISNUMBER(Datos!H234),AND(OR(H$1005="",Datos!H234&gt;=H$1005),OR(H$1006="",Datos!H234&lt;=H$1006)),FALSE),TRUE))))</f>
        <v>0.0</v>
      </c>
      <c r="I234">
        <f>IF(Datos!I234="",0,IF(AND(I$1008&lt;&gt;"",Datos!I234=I$1008),0,IF(I$1004=0,0,1-CHOOSE(I$1004,IF(ISNUMBER(Datos!I234),AND(OR(I$1005="",Datos!I234&gt;=I$1005),OR(I$1006="",Datos!I234&lt;=I$1006)),FALSE),IF(ISNUMBER(Datos!I234),AND(Datos!I234=INT(Datos!I234),AND(OR(I$1005="",Datos!I234&gt;=I$1005),OR(I$1006="",Datos!I234&lt;=I$1006))),FALSE),OR(ISNUMBER(FIND(";"&amp;UPPER(TRIM(Datos!I234&amp;""))&amp;"=",I$1007)),ISNUMBER(FIND(";"&amp;UPPER(TRIM(Datos!I234&amp;""))&amp;";",I$1007))),OR(UPPER(TRIM(Datos!I234&amp;""))="SÍ",UPPER(TRIM(Datos!I234&amp;""))="SI",UPPER(TRIM(Datos!I234&amp;""))="NO"),IF(ISNUMBER(Datos!I234),AND(OR(I$1005="",Datos!I234&gt;=I$1005),OR(I$1006="",Datos!I234&lt;=I$1006)),FALSE),TRUE))))</f>
        <v>0.0</v>
      </c>
      <c r="J234">
        <f>IF(Datos!J234="",0,IF(AND(J$1008&lt;&gt;"",Datos!J234=J$1008),0,IF(J$1004=0,0,1-CHOOSE(J$1004,IF(ISNUMBER(Datos!J234),AND(OR(J$1005="",Datos!J234&gt;=J$1005),OR(J$1006="",Datos!J234&lt;=J$1006)),FALSE),IF(ISNUMBER(Datos!J234),AND(Datos!J234=INT(Datos!J234),AND(OR(J$1005="",Datos!J234&gt;=J$1005),OR(J$1006="",Datos!J234&lt;=J$1006))),FALSE),OR(ISNUMBER(FIND(";"&amp;UPPER(TRIM(Datos!J234&amp;""))&amp;"=",J$1007)),ISNUMBER(FIND(";"&amp;UPPER(TRIM(Datos!J234&amp;""))&amp;";",J$1007))),OR(UPPER(TRIM(Datos!J234&amp;""))="SÍ",UPPER(TRIM(Datos!J234&amp;""))="SI",UPPER(TRIM(Datos!J234&amp;""))="NO"),IF(ISNUMBER(Datos!J234),AND(OR(J$1005="",Datos!J234&gt;=J$1005),OR(J$1006="",Datos!J234&lt;=J$1006)),FALSE),TRUE))))</f>
        <v>0.0</v>
      </c>
      <c r="K234">
        <f>IF(Datos!K234="",0,IF(AND(K$1008&lt;&gt;"",Datos!K234=K$1008),0,IF(K$1004=0,0,1-CHOOSE(K$1004,IF(ISNUMBER(Datos!K234),AND(OR(K$1005="",Datos!K234&gt;=K$1005),OR(K$1006="",Datos!K234&lt;=K$1006)),FALSE),IF(ISNUMBER(Datos!K234),AND(Datos!K234=INT(Datos!K234),AND(OR(K$1005="",Datos!K234&gt;=K$1005),OR(K$1006="",Datos!K234&lt;=K$1006))),FALSE),OR(ISNUMBER(FIND(";"&amp;UPPER(TRIM(Datos!K234&amp;""))&amp;"=",K$1007)),ISNUMBER(FIND(";"&amp;UPPER(TRIM(Datos!K234&amp;""))&amp;";",K$1007))),OR(UPPER(TRIM(Datos!K234&amp;""))="SÍ",UPPER(TRIM(Datos!K234&amp;""))="SI",UPPER(TRIM(Datos!K234&amp;""))="NO"),IF(ISNUMBER(Datos!K234),AND(OR(K$1005="",Datos!K234&gt;=K$1005),OR(K$1006="",Datos!K234&lt;=K$1006)),FALSE),TRUE))))</f>
        <v>0.0</v>
      </c>
      <c r="L234">
        <f>IF(Datos!L234="",0,IF(AND(L$1008&lt;&gt;"",Datos!L234=L$1008),0,IF(L$1004=0,0,1-CHOOSE(L$1004,IF(ISNUMBER(Datos!L234),AND(OR(L$1005="",Datos!L234&gt;=L$1005),OR(L$1006="",Datos!L234&lt;=L$1006)),FALSE),IF(ISNUMBER(Datos!L234),AND(Datos!L234=INT(Datos!L234),AND(OR(L$1005="",Datos!L234&gt;=L$1005),OR(L$1006="",Datos!L234&lt;=L$1006))),FALSE),OR(ISNUMBER(FIND(";"&amp;UPPER(TRIM(Datos!L234&amp;""))&amp;"=",L$1007)),ISNUMBER(FIND(";"&amp;UPPER(TRIM(Datos!L234&amp;""))&amp;";",L$1007))),OR(UPPER(TRIM(Datos!L234&amp;""))="SÍ",UPPER(TRIM(Datos!L234&amp;""))="SI",UPPER(TRIM(Datos!L234&amp;""))="NO"),IF(ISNUMBER(Datos!L234),AND(OR(L$1005="",Datos!L234&gt;=L$1005),OR(L$1006="",Datos!L234&lt;=L$1006)),FALSE),TRUE))))</f>
        <v>0.0</v>
      </c>
      <c r="M234">
        <f>IF(Datos!M234="",0,IF(AND(M$1008&lt;&gt;"",Datos!M234=M$1008),0,IF(M$1004=0,0,1-CHOOSE(M$1004,IF(ISNUMBER(Datos!M234),AND(OR(M$1005="",Datos!M234&gt;=M$1005),OR(M$1006="",Datos!M234&lt;=M$1006)),FALSE),IF(ISNUMBER(Datos!M234),AND(Datos!M234=INT(Datos!M234),AND(OR(M$1005="",Datos!M234&gt;=M$1005),OR(M$1006="",Datos!M234&lt;=M$1006))),FALSE),OR(ISNUMBER(FIND(";"&amp;UPPER(TRIM(Datos!M234&amp;""))&amp;"=",M$1007)),ISNUMBER(FIND(";"&amp;UPPER(TRIM(Datos!M234&amp;""))&amp;";",M$1007))),OR(UPPER(TRIM(Datos!M234&amp;""))="SÍ",UPPER(TRIM(Datos!M234&amp;""))="SI",UPPER(TRIM(Datos!M234&amp;""))="NO"),IF(ISNUMBER(Datos!M234),AND(OR(M$1005="",Datos!M234&gt;=M$1005),OR(M$1006="",Datos!M234&lt;=M$1006)),FALSE),TRUE))))</f>
        <v>0.0</v>
      </c>
      <c r="N234">
        <f>IF(Datos!N234="",0,IF(AND(N$1008&lt;&gt;"",Datos!N234=N$1008),0,IF(N$1004=0,0,1-CHOOSE(N$1004,IF(ISNUMBER(Datos!N234),AND(OR(N$1005="",Datos!N234&gt;=N$1005),OR(N$1006="",Datos!N234&lt;=N$1006)),FALSE),IF(ISNUMBER(Datos!N234),AND(Datos!N234=INT(Datos!N234),AND(OR(N$1005="",Datos!N234&gt;=N$1005),OR(N$1006="",Datos!N234&lt;=N$1006))),FALSE),OR(ISNUMBER(FIND(";"&amp;UPPER(TRIM(Datos!N234&amp;""))&amp;"=",N$1007)),ISNUMBER(FIND(";"&amp;UPPER(TRIM(Datos!N234&amp;""))&amp;";",N$1007))),OR(UPPER(TRIM(Datos!N234&amp;""))="SÍ",UPPER(TRIM(Datos!N234&amp;""))="SI",UPPER(TRIM(Datos!N234&amp;""))="NO"),IF(ISNUMBER(Datos!N234),AND(OR(N$1005="",Datos!N234&gt;=N$1005),OR(N$1006="",Datos!N234&lt;=N$1006)),FALSE),TRUE))))</f>
        <v>0.0</v>
      </c>
      <c r="O234">
        <f>IF(Datos!O234="",0,IF(AND(O$1008&lt;&gt;"",Datos!O234=O$1008),0,IF(O$1004=0,0,1-CHOOSE(O$1004,IF(ISNUMBER(Datos!O234),AND(OR(O$1005="",Datos!O234&gt;=O$1005),OR(O$1006="",Datos!O234&lt;=O$1006)),FALSE),IF(ISNUMBER(Datos!O234),AND(Datos!O234=INT(Datos!O234),AND(OR(O$1005="",Datos!O234&gt;=O$1005),OR(O$1006="",Datos!O234&lt;=O$1006))),FALSE),OR(ISNUMBER(FIND(";"&amp;UPPER(TRIM(Datos!O234&amp;""))&amp;"=",O$1007)),ISNUMBER(FIND(";"&amp;UPPER(TRIM(Datos!O234&amp;""))&amp;";",O$1007))),OR(UPPER(TRIM(Datos!O234&amp;""))="SÍ",UPPER(TRIM(Datos!O234&amp;""))="SI",UPPER(TRIM(Datos!O234&amp;""))="NO"),IF(ISNUMBER(Datos!O234),AND(OR(O$1005="",Datos!O234&gt;=O$1005),OR(O$1006="",Datos!O234&lt;=O$1006)),FALSE),TRUE))))</f>
        <v>0.0</v>
      </c>
      <c r="P234">
        <f>IF(Datos!P234="",0,IF(AND(P$1008&lt;&gt;"",Datos!P234=P$1008),0,IF(P$1004=0,0,1-CHOOSE(P$1004,IF(ISNUMBER(Datos!P234),AND(OR(P$1005="",Datos!P234&gt;=P$1005),OR(P$1006="",Datos!P234&lt;=P$1006)),FALSE),IF(ISNUMBER(Datos!P234),AND(Datos!P234=INT(Datos!P234),AND(OR(P$1005="",Datos!P234&gt;=P$1005),OR(P$1006="",Datos!P234&lt;=P$1006))),FALSE),OR(ISNUMBER(FIND(";"&amp;UPPER(TRIM(Datos!P234&amp;""))&amp;"=",P$1007)),ISNUMBER(FIND(";"&amp;UPPER(TRIM(Datos!P234&amp;""))&amp;";",P$1007))),OR(UPPER(TRIM(Datos!P234&amp;""))="SÍ",UPPER(TRIM(Datos!P234&amp;""))="SI",UPPER(TRIM(Datos!P234&amp;""))="NO"),IF(ISNUMBER(Datos!P234),AND(OR(P$1005="",Datos!P234&gt;=P$1005),OR(P$1006="",Datos!P234&lt;=P$1006)),FALSE),TRUE))))</f>
        <v>0.0</v>
      </c>
      <c r="Q234">
        <f>IF(Datos!Q234="",0,IF(AND(Q$1008&lt;&gt;"",Datos!Q234=Q$1008),0,IF(Q$1004=0,0,1-CHOOSE(Q$1004,IF(ISNUMBER(Datos!Q234),AND(OR(Q$1005="",Datos!Q234&gt;=Q$1005),OR(Q$1006="",Datos!Q234&lt;=Q$1006)),FALSE),IF(ISNUMBER(Datos!Q234),AND(Datos!Q234=INT(Datos!Q234),AND(OR(Q$1005="",Datos!Q234&gt;=Q$1005),OR(Q$1006="",Datos!Q234&lt;=Q$1006))),FALSE),OR(ISNUMBER(FIND(";"&amp;UPPER(TRIM(Datos!Q234&amp;""))&amp;"=",Q$1007)),ISNUMBER(FIND(";"&amp;UPPER(TRIM(Datos!Q234&amp;""))&amp;";",Q$1007))),OR(UPPER(TRIM(Datos!Q234&amp;""))="SÍ",UPPER(TRIM(Datos!Q234&amp;""))="SI",UPPER(TRIM(Datos!Q234&amp;""))="NO"),IF(ISNUMBER(Datos!Q234),AND(OR(Q$1005="",Datos!Q234&gt;=Q$1005),OR(Q$1006="",Datos!Q234&lt;=Q$1006)),FALSE),TRUE))))</f>
        <v>0.0</v>
      </c>
      <c r="R234">
        <f>IF(Datos!R234="",0,IF(AND(R$1008&lt;&gt;"",Datos!R234=R$1008),0,IF(R$1004=0,0,1-CHOOSE(R$1004,IF(ISNUMBER(Datos!R234),AND(OR(R$1005="",Datos!R234&gt;=R$1005),OR(R$1006="",Datos!R234&lt;=R$1006)),FALSE),IF(ISNUMBER(Datos!R234),AND(Datos!R234=INT(Datos!R234),AND(OR(R$1005="",Datos!R234&gt;=R$1005),OR(R$1006="",Datos!R234&lt;=R$1006))),FALSE),OR(ISNUMBER(FIND(";"&amp;UPPER(TRIM(Datos!R234&amp;""))&amp;"=",R$1007)),ISNUMBER(FIND(";"&amp;UPPER(TRIM(Datos!R234&amp;""))&amp;";",R$1007))),OR(UPPER(TRIM(Datos!R234&amp;""))="SÍ",UPPER(TRIM(Datos!R234&amp;""))="SI",UPPER(TRIM(Datos!R234&amp;""))="NO"),IF(ISNUMBER(Datos!R234),AND(OR(R$1005="",Datos!R234&gt;=R$1005),OR(R$1006="",Datos!R234&lt;=R$1006)),FALSE),TRUE))))</f>
        <v>0.0</v>
      </c>
      <c r="S234">
        <f>IF(Datos!S234="",0,IF(AND(S$1008&lt;&gt;"",Datos!S234=S$1008),0,IF(S$1004=0,0,1-CHOOSE(S$1004,IF(ISNUMBER(Datos!S234),AND(OR(S$1005="",Datos!S234&gt;=S$1005),OR(S$1006="",Datos!S234&lt;=S$1006)),FALSE),IF(ISNUMBER(Datos!S234),AND(Datos!S234=INT(Datos!S234),AND(OR(S$1005="",Datos!S234&gt;=S$1005),OR(S$1006="",Datos!S234&lt;=S$1006))),FALSE),OR(ISNUMBER(FIND(";"&amp;UPPER(TRIM(Datos!S234&amp;""))&amp;"=",S$1007)),ISNUMBER(FIND(";"&amp;UPPER(TRIM(Datos!S234&amp;""))&amp;";",S$1007))),OR(UPPER(TRIM(Datos!S234&amp;""))="SÍ",UPPER(TRIM(Datos!S234&amp;""))="SI",UPPER(TRIM(Datos!S234&amp;""))="NO"),IF(ISNUMBER(Datos!S234),AND(OR(S$1005="",Datos!S234&gt;=S$1005),OR(S$1006="",Datos!S234&lt;=S$1006)),FALSE),TRUE))))</f>
        <v>0.0</v>
      </c>
      <c r="T234">
        <f>IF(Datos!T234="",0,IF(AND(T$1008&lt;&gt;"",Datos!T234=T$1008),0,IF(T$1004=0,0,1-CHOOSE(T$1004,IF(ISNUMBER(Datos!T234),AND(OR(T$1005="",Datos!T234&gt;=T$1005),OR(T$1006="",Datos!T234&lt;=T$1006)),FALSE),IF(ISNUMBER(Datos!T234),AND(Datos!T234=INT(Datos!T234),AND(OR(T$1005="",Datos!T234&gt;=T$1005),OR(T$1006="",Datos!T234&lt;=T$1006))),FALSE),OR(ISNUMBER(FIND(";"&amp;UPPER(TRIM(Datos!T234&amp;""))&amp;"=",T$1007)),ISNUMBER(FIND(";"&amp;UPPER(TRIM(Datos!T234&amp;""))&amp;";",T$1007))),OR(UPPER(TRIM(Datos!T234&amp;""))="SÍ",UPPER(TRIM(Datos!T234&amp;""))="SI",UPPER(TRIM(Datos!T234&amp;""))="NO"),IF(ISNUMBER(Datos!T234),AND(OR(T$1005="",Datos!T234&gt;=T$1005),OR(T$1006="",Datos!T234&lt;=T$1006)),FALSE),TRUE))))</f>
        <v>0.0</v>
      </c>
      <c r="U234">
        <f>IF(Datos!U234="",0,IF(AND(U$1008&lt;&gt;"",Datos!U234=U$1008),0,IF(U$1004=0,0,1-CHOOSE(U$1004,IF(ISNUMBER(Datos!U234),AND(OR(U$1005="",Datos!U234&gt;=U$1005),OR(U$1006="",Datos!U234&lt;=U$1006)),FALSE),IF(ISNUMBER(Datos!U234),AND(Datos!U234=INT(Datos!U234),AND(OR(U$1005="",Datos!U234&gt;=U$1005),OR(U$1006="",Datos!U234&lt;=U$1006))),FALSE),OR(ISNUMBER(FIND(";"&amp;UPPER(TRIM(Datos!U234&amp;""))&amp;"=",U$1007)),ISNUMBER(FIND(";"&amp;UPPER(TRIM(Datos!U234&amp;""))&amp;";",U$1007))),OR(UPPER(TRIM(Datos!U234&amp;""))="SÍ",UPPER(TRIM(Datos!U234&amp;""))="SI",UPPER(TRIM(Datos!U234&amp;""))="NO"),IF(ISNUMBER(Datos!U234),AND(OR(U$1005="",Datos!U234&gt;=U$1005),OR(U$1006="",Datos!U234&lt;=U$1006)),FALSE),TRUE))))</f>
        <v>0.0</v>
      </c>
      <c r="V234">
        <f>IF(Datos!V234="",0,IF(AND(V$1008&lt;&gt;"",Datos!V234=V$1008),0,IF(V$1004=0,0,1-CHOOSE(V$1004,IF(ISNUMBER(Datos!V234),AND(OR(V$1005="",Datos!V234&gt;=V$1005),OR(V$1006="",Datos!V234&lt;=V$1006)),FALSE),IF(ISNUMBER(Datos!V234),AND(Datos!V234=INT(Datos!V234),AND(OR(V$1005="",Datos!V234&gt;=V$1005),OR(V$1006="",Datos!V234&lt;=V$1006))),FALSE),OR(ISNUMBER(FIND(";"&amp;UPPER(TRIM(Datos!V234&amp;""))&amp;"=",V$1007)),ISNUMBER(FIND(";"&amp;UPPER(TRIM(Datos!V234&amp;""))&amp;";",V$1007))),OR(UPPER(TRIM(Datos!V234&amp;""))="SÍ",UPPER(TRIM(Datos!V234&amp;""))="SI",UPPER(TRIM(Datos!V234&amp;""))="NO"),IF(ISNUMBER(Datos!V234),AND(OR(V$1005="",Datos!V234&gt;=V$1005),OR(V$1006="",Datos!V234&lt;=V$1006)),FALSE),TRUE))))</f>
        <v>0.0</v>
      </c>
      <c r="W234">
        <f>IF(Datos!W234="",0,IF(AND(W$1008&lt;&gt;"",Datos!W234=W$1008),0,IF(W$1004=0,0,1-CHOOSE(W$1004,IF(ISNUMBER(Datos!W234),AND(OR(W$1005="",Datos!W234&gt;=W$1005),OR(W$1006="",Datos!W234&lt;=W$1006)),FALSE),IF(ISNUMBER(Datos!W234),AND(Datos!W234=INT(Datos!W234),AND(OR(W$1005="",Datos!W234&gt;=W$1005),OR(W$1006="",Datos!W234&lt;=W$1006))),FALSE),OR(ISNUMBER(FIND(";"&amp;UPPER(TRIM(Datos!W234&amp;""))&amp;"=",W$1007)),ISNUMBER(FIND(";"&amp;UPPER(TRIM(Datos!W234&amp;""))&amp;";",W$1007))),OR(UPPER(TRIM(Datos!W234&amp;""))="SÍ",UPPER(TRIM(Datos!W234&amp;""))="SI",UPPER(TRIM(Datos!W234&amp;""))="NO"),IF(ISNUMBER(Datos!W234),AND(OR(W$1005="",Datos!W234&gt;=W$1005),OR(W$1006="",Datos!W234&lt;=W$1006)),FALSE),TRUE))))</f>
        <v>0.0</v>
      </c>
      <c r="X234">
        <f>IF(Datos!X234="",0,IF(AND(X$1008&lt;&gt;"",Datos!X234=X$1008),0,IF(X$1004=0,0,1-CHOOSE(X$1004,IF(ISNUMBER(Datos!X234),AND(OR(X$1005="",Datos!X234&gt;=X$1005),OR(X$1006="",Datos!X234&lt;=X$1006)),FALSE),IF(ISNUMBER(Datos!X234),AND(Datos!X234=INT(Datos!X234),AND(OR(X$1005="",Datos!X234&gt;=X$1005),OR(X$1006="",Datos!X234&lt;=X$1006))),FALSE),OR(ISNUMBER(FIND(";"&amp;UPPER(TRIM(Datos!X234&amp;""))&amp;"=",X$1007)),ISNUMBER(FIND(";"&amp;UPPER(TRIM(Datos!X234&amp;""))&amp;";",X$1007))),OR(UPPER(TRIM(Datos!X234&amp;""))="SÍ",UPPER(TRIM(Datos!X234&amp;""))="SI",UPPER(TRIM(Datos!X234&amp;""))="NO"),IF(ISNUMBER(Datos!X234),AND(OR(X$1005="",Datos!X234&gt;=X$1005),OR(X$1006="",Datos!X234&lt;=X$1006)),FALSE),TRUE))))</f>
        <v>0.0</v>
      </c>
      <c r="Y234">
        <f>IF(Datos!Y234="",0,IF(AND(Y$1008&lt;&gt;"",Datos!Y234=Y$1008),0,IF(Y$1004=0,0,1-CHOOSE(Y$1004,IF(ISNUMBER(Datos!Y234),AND(OR(Y$1005="",Datos!Y234&gt;=Y$1005),OR(Y$1006="",Datos!Y234&lt;=Y$1006)),FALSE),IF(ISNUMBER(Datos!Y234),AND(Datos!Y234=INT(Datos!Y234),AND(OR(Y$1005="",Datos!Y234&gt;=Y$1005),OR(Y$1006="",Datos!Y234&lt;=Y$1006))),FALSE),OR(ISNUMBER(FIND(";"&amp;UPPER(TRIM(Datos!Y234&amp;""))&amp;"=",Y$1007)),ISNUMBER(FIND(";"&amp;UPPER(TRIM(Datos!Y234&amp;""))&amp;";",Y$1007))),OR(UPPER(TRIM(Datos!Y234&amp;""))="SÍ",UPPER(TRIM(Datos!Y234&amp;""))="SI",UPPER(TRIM(Datos!Y234&amp;""))="NO"),IF(ISNUMBER(Datos!Y234),AND(OR(Y$1005="",Datos!Y234&gt;=Y$1005),OR(Y$1006="",Datos!Y234&lt;=Y$1006)),FALSE),TRUE))))</f>
        <v>0.0</v>
      </c>
      <c r="Z234">
        <f>IF(Datos!Z234="",0,IF(AND(Z$1008&lt;&gt;"",Datos!Z234=Z$1008),0,IF(Z$1004=0,0,1-CHOOSE(Z$1004,IF(ISNUMBER(Datos!Z234),AND(OR(Z$1005="",Datos!Z234&gt;=Z$1005),OR(Z$1006="",Datos!Z234&lt;=Z$1006)),FALSE),IF(ISNUMBER(Datos!Z234),AND(Datos!Z234=INT(Datos!Z234),AND(OR(Z$1005="",Datos!Z234&gt;=Z$1005),OR(Z$1006="",Datos!Z234&lt;=Z$1006))),FALSE),OR(ISNUMBER(FIND(";"&amp;UPPER(TRIM(Datos!Z234&amp;""))&amp;"=",Z$1007)),ISNUMBER(FIND(";"&amp;UPPER(TRIM(Datos!Z234&amp;""))&amp;";",Z$1007))),OR(UPPER(TRIM(Datos!Z234&amp;""))="SÍ",UPPER(TRIM(Datos!Z234&amp;""))="SI",UPPER(TRIM(Datos!Z234&amp;""))="NO"),IF(ISNUMBER(Datos!Z234),AND(OR(Z$1005="",Datos!Z234&gt;=Z$1005),OR(Z$1006="",Datos!Z234&lt;=Z$1006)),FALSE),TRUE))))</f>
        <v>0.0</v>
      </c>
      <c r="AA234">
        <f>IF(Datos!AA234="",0,IF(AND(AA$1008&lt;&gt;"",Datos!AA234=AA$1008),0,IF(AA$1004=0,0,1-CHOOSE(AA$1004,IF(ISNUMBER(Datos!AA234),AND(OR(AA$1005="",Datos!AA234&gt;=AA$1005),OR(AA$1006="",Datos!AA234&lt;=AA$1006)),FALSE),IF(ISNUMBER(Datos!AA234),AND(Datos!AA234=INT(Datos!AA234),AND(OR(AA$1005="",Datos!AA234&gt;=AA$1005),OR(AA$1006="",Datos!AA234&lt;=AA$1006))),FALSE),OR(ISNUMBER(FIND(";"&amp;UPPER(TRIM(Datos!AA234&amp;""))&amp;"=",AA$1007)),ISNUMBER(FIND(";"&amp;UPPER(TRIM(Datos!AA234&amp;""))&amp;";",AA$1007))),OR(UPPER(TRIM(Datos!AA234&amp;""))="SÍ",UPPER(TRIM(Datos!AA234&amp;""))="SI",UPPER(TRIM(Datos!AA234&amp;""))="NO"),IF(ISNUMBER(Datos!AA234),AND(OR(AA$1005="",Datos!AA234&gt;=AA$1005),OR(AA$1006="",Datos!AA234&lt;=AA$1006)),FALSE),TRUE))))</f>
        <v>0.0</v>
      </c>
      <c r="AB234">
        <f>IF(Datos!AB234="",0,IF(AND(AB$1008&lt;&gt;"",Datos!AB234=AB$1008),0,IF(AB$1004=0,0,1-CHOOSE(AB$1004,IF(ISNUMBER(Datos!AB234),AND(OR(AB$1005="",Datos!AB234&gt;=AB$1005),OR(AB$1006="",Datos!AB234&lt;=AB$1006)),FALSE),IF(ISNUMBER(Datos!AB234),AND(Datos!AB234=INT(Datos!AB234),AND(OR(AB$1005="",Datos!AB234&gt;=AB$1005),OR(AB$1006="",Datos!AB234&lt;=AB$1006))),FALSE),OR(ISNUMBER(FIND(";"&amp;UPPER(TRIM(Datos!AB234&amp;""))&amp;"=",AB$1007)),ISNUMBER(FIND(";"&amp;UPPER(TRIM(Datos!AB234&amp;""))&amp;";",AB$1007))),OR(UPPER(TRIM(Datos!AB234&amp;""))="SÍ",UPPER(TRIM(Datos!AB234&amp;""))="SI",UPPER(TRIM(Datos!AB234&amp;""))="NO"),IF(ISNUMBER(Datos!AB234),AND(OR(AB$1005="",Datos!AB234&gt;=AB$1005),OR(AB$1006="",Datos!AB234&lt;=AB$1006)),FALSE),TRUE))))</f>
        <v>0.0</v>
      </c>
      <c r="AC234">
        <f>IF(Datos!AC234="",0,IF(AND(AC$1008&lt;&gt;"",Datos!AC234=AC$1008),0,IF(AC$1004=0,0,1-CHOOSE(AC$1004,IF(ISNUMBER(Datos!AC234),AND(OR(AC$1005="",Datos!AC234&gt;=AC$1005),OR(AC$1006="",Datos!AC234&lt;=AC$1006)),FALSE),IF(ISNUMBER(Datos!AC234),AND(Datos!AC234=INT(Datos!AC234),AND(OR(AC$1005="",Datos!AC234&gt;=AC$1005),OR(AC$1006="",Datos!AC234&lt;=AC$1006))),FALSE),OR(ISNUMBER(FIND(";"&amp;UPPER(TRIM(Datos!AC234&amp;""))&amp;"=",AC$1007)),ISNUMBER(FIND(";"&amp;UPPER(TRIM(Datos!AC234&amp;""))&amp;";",AC$1007))),OR(UPPER(TRIM(Datos!AC234&amp;""))="SÍ",UPPER(TRIM(Datos!AC234&amp;""))="SI",UPPER(TRIM(Datos!AC234&amp;""))="NO"),IF(ISNUMBER(Datos!AC234),AND(OR(AC$1005="",Datos!AC234&gt;=AC$1005),OR(AC$1006="",Datos!AC234&lt;=AC$1006)),FALSE),TRUE))))</f>
        <v>0.0</v>
      </c>
      <c r="AD234">
        <f>IF(Datos!AD234="",0,IF(AND(AD$1008&lt;&gt;"",Datos!AD234=AD$1008),0,IF(AD$1004=0,0,1-CHOOSE(AD$1004,IF(ISNUMBER(Datos!AD234),AND(OR(AD$1005="",Datos!AD234&gt;=AD$1005),OR(AD$1006="",Datos!AD234&lt;=AD$1006)),FALSE),IF(ISNUMBER(Datos!AD234),AND(Datos!AD234=INT(Datos!AD234),AND(OR(AD$1005="",Datos!AD234&gt;=AD$1005),OR(AD$1006="",Datos!AD234&lt;=AD$1006))),FALSE),OR(ISNUMBER(FIND(";"&amp;UPPER(TRIM(Datos!AD234&amp;""))&amp;"=",AD$1007)),ISNUMBER(FIND(";"&amp;UPPER(TRIM(Datos!AD234&amp;""))&amp;";",AD$1007))),OR(UPPER(TRIM(Datos!AD234&amp;""))="SÍ",UPPER(TRIM(Datos!AD234&amp;""))="SI",UPPER(TRIM(Datos!AD234&amp;""))="NO"),IF(ISNUMBER(Datos!AD234),AND(OR(AD$1005="",Datos!AD234&gt;=AD$1005),OR(AD$1006="",Datos!AD234&lt;=AD$1006)),FALSE),TRUE))))</f>
        <v>0.0</v>
      </c>
      <c r="AE234">
        <f>IF(Datos!AE234="",0,IF(AND(AE$1008&lt;&gt;"",Datos!AE234=AE$1008),0,IF(AE$1004=0,0,1-CHOOSE(AE$1004,IF(ISNUMBER(Datos!AE234),AND(OR(AE$1005="",Datos!AE234&gt;=AE$1005),OR(AE$1006="",Datos!AE234&lt;=AE$1006)),FALSE),IF(ISNUMBER(Datos!AE234),AND(Datos!AE234=INT(Datos!AE234),AND(OR(AE$1005="",Datos!AE234&gt;=AE$1005),OR(AE$1006="",Datos!AE234&lt;=AE$1006))),FALSE),OR(ISNUMBER(FIND(";"&amp;UPPER(TRIM(Datos!AE234&amp;""))&amp;"=",AE$1007)),ISNUMBER(FIND(";"&amp;UPPER(TRIM(Datos!AE234&amp;""))&amp;";",AE$1007))),OR(UPPER(TRIM(Datos!AE234&amp;""))="SÍ",UPPER(TRIM(Datos!AE234&amp;""))="SI",UPPER(TRIM(Datos!AE234&amp;""))="NO"),IF(ISNUMBER(Datos!AE234),AND(OR(AE$1005="",Datos!AE234&gt;=AE$1005),OR(AE$1006="",Datos!AE234&lt;=AE$1006)),FALSE),TRUE))))</f>
        <v>0.0</v>
      </c>
    </row>
    <row r="235" spans="2:31">
      <c r="B235">
        <f>IF(Datos!B235="",0,IF(AND(B$1008&lt;&gt;"",Datos!B235=B$1008),0,IF(B$1004=0,0,1-CHOOSE(B$1004,IF(ISNUMBER(Datos!B235),AND(OR(B$1005="",Datos!B235&gt;=B$1005),OR(B$1006="",Datos!B235&lt;=B$1006)),FALSE),IF(ISNUMBER(Datos!B235),AND(Datos!B235=INT(Datos!B235),AND(OR(B$1005="",Datos!B235&gt;=B$1005),OR(B$1006="",Datos!B235&lt;=B$1006))),FALSE),OR(ISNUMBER(FIND(";"&amp;UPPER(TRIM(Datos!B235&amp;""))&amp;"=",B$1007)),ISNUMBER(FIND(";"&amp;UPPER(TRIM(Datos!B235&amp;""))&amp;";",B$1007))),OR(UPPER(TRIM(Datos!B235&amp;""))="SÍ",UPPER(TRIM(Datos!B235&amp;""))="SI",UPPER(TRIM(Datos!B235&amp;""))="NO"),IF(ISNUMBER(Datos!B235),AND(OR(B$1005="",Datos!B235&gt;=B$1005),OR(B$1006="",Datos!B235&lt;=B$1006)),FALSE),TRUE))))</f>
        <v>0.0</v>
      </c>
      <c r="C235">
        <f>IF(Datos!C235="",0,IF(AND(C$1008&lt;&gt;"",Datos!C235=C$1008),0,IF(C$1004=0,0,1-CHOOSE(C$1004,IF(ISNUMBER(Datos!C235),AND(OR(C$1005="",Datos!C235&gt;=C$1005),OR(C$1006="",Datos!C235&lt;=C$1006)),FALSE),IF(ISNUMBER(Datos!C235),AND(Datos!C235=INT(Datos!C235),AND(OR(C$1005="",Datos!C235&gt;=C$1005),OR(C$1006="",Datos!C235&lt;=C$1006))),FALSE),OR(ISNUMBER(FIND(";"&amp;UPPER(TRIM(Datos!C235&amp;""))&amp;"=",C$1007)),ISNUMBER(FIND(";"&amp;UPPER(TRIM(Datos!C235&amp;""))&amp;";",C$1007))),OR(UPPER(TRIM(Datos!C235&amp;""))="SÍ",UPPER(TRIM(Datos!C235&amp;""))="SI",UPPER(TRIM(Datos!C235&amp;""))="NO"),IF(ISNUMBER(Datos!C235),AND(OR(C$1005="",Datos!C235&gt;=C$1005),OR(C$1006="",Datos!C235&lt;=C$1006)),FALSE),TRUE))))</f>
        <v>0.0</v>
      </c>
      <c r="D235">
        <f>IF(Datos!D235="",0,IF(AND(D$1008&lt;&gt;"",Datos!D235=D$1008),0,IF(D$1004=0,0,1-CHOOSE(D$1004,IF(ISNUMBER(Datos!D235),AND(OR(D$1005="",Datos!D235&gt;=D$1005),OR(D$1006="",Datos!D235&lt;=D$1006)),FALSE),IF(ISNUMBER(Datos!D235),AND(Datos!D235=INT(Datos!D235),AND(OR(D$1005="",Datos!D235&gt;=D$1005),OR(D$1006="",Datos!D235&lt;=D$1006))),FALSE),OR(ISNUMBER(FIND(";"&amp;UPPER(TRIM(Datos!D235&amp;""))&amp;"=",D$1007)),ISNUMBER(FIND(";"&amp;UPPER(TRIM(Datos!D235&amp;""))&amp;";",D$1007))),OR(UPPER(TRIM(Datos!D235&amp;""))="SÍ",UPPER(TRIM(Datos!D235&amp;""))="SI",UPPER(TRIM(Datos!D235&amp;""))="NO"),IF(ISNUMBER(Datos!D235),AND(OR(D$1005="",Datos!D235&gt;=D$1005),OR(D$1006="",Datos!D235&lt;=D$1006)),FALSE),TRUE))))</f>
        <v>0.0</v>
      </c>
      <c r="E235">
        <f>IF(Datos!E235="",0,IF(AND(E$1008&lt;&gt;"",Datos!E235=E$1008),0,IF(E$1004=0,0,1-CHOOSE(E$1004,IF(ISNUMBER(Datos!E235),AND(OR(E$1005="",Datos!E235&gt;=E$1005),OR(E$1006="",Datos!E235&lt;=E$1006)),FALSE),IF(ISNUMBER(Datos!E235),AND(Datos!E235=INT(Datos!E235),AND(OR(E$1005="",Datos!E235&gt;=E$1005),OR(E$1006="",Datos!E235&lt;=E$1006))),FALSE),OR(ISNUMBER(FIND(";"&amp;UPPER(TRIM(Datos!E235&amp;""))&amp;"=",E$1007)),ISNUMBER(FIND(";"&amp;UPPER(TRIM(Datos!E235&amp;""))&amp;";",E$1007))),OR(UPPER(TRIM(Datos!E235&amp;""))="SÍ",UPPER(TRIM(Datos!E235&amp;""))="SI",UPPER(TRIM(Datos!E235&amp;""))="NO"),IF(ISNUMBER(Datos!E235),AND(OR(E$1005="",Datos!E235&gt;=E$1005),OR(E$1006="",Datos!E235&lt;=E$1006)),FALSE),TRUE))))</f>
        <v>0.0</v>
      </c>
      <c r="F235">
        <f>IF(Datos!F235="",0,IF(AND(F$1008&lt;&gt;"",Datos!F235=F$1008),0,IF(F$1004=0,0,1-CHOOSE(F$1004,IF(ISNUMBER(Datos!F235),AND(OR(F$1005="",Datos!F235&gt;=F$1005),OR(F$1006="",Datos!F235&lt;=F$1006)),FALSE),IF(ISNUMBER(Datos!F235),AND(Datos!F235=INT(Datos!F235),AND(OR(F$1005="",Datos!F235&gt;=F$1005),OR(F$1006="",Datos!F235&lt;=F$1006))),FALSE),OR(ISNUMBER(FIND(";"&amp;UPPER(TRIM(Datos!F235&amp;""))&amp;"=",F$1007)),ISNUMBER(FIND(";"&amp;UPPER(TRIM(Datos!F235&amp;""))&amp;";",F$1007))),OR(UPPER(TRIM(Datos!F235&amp;""))="SÍ",UPPER(TRIM(Datos!F235&amp;""))="SI",UPPER(TRIM(Datos!F235&amp;""))="NO"),IF(ISNUMBER(Datos!F235),AND(OR(F$1005="",Datos!F235&gt;=F$1005),OR(F$1006="",Datos!F235&lt;=F$1006)),FALSE),TRUE))))</f>
        <v>0.0</v>
      </c>
      <c r="G235">
        <f>IF(Datos!G235="",0,IF(AND(G$1008&lt;&gt;"",Datos!G235=G$1008),0,IF(G$1004=0,0,1-CHOOSE(G$1004,IF(ISNUMBER(Datos!G235),AND(OR(G$1005="",Datos!G235&gt;=G$1005),OR(G$1006="",Datos!G235&lt;=G$1006)),FALSE),IF(ISNUMBER(Datos!G235),AND(Datos!G235=INT(Datos!G235),AND(OR(G$1005="",Datos!G235&gt;=G$1005),OR(G$1006="",Datos!G235&lt;=G$1006))),FALSE),OR(ISNUMBER(FIND(";"&amp;UPPER(TRIM(Datos!G235&amp;""))&amp;"=",G$1007)),ISNUMBER(FIND(";"&amp;UPPER(TRIM(Datos!G235&amp;""))&amp;";",G$1007))),OR(UPPER(TRIM(Datos!G235&amp;""))="SÍ",UPPER(TRIM(Datos!G235&amp;""))="SI",UPPER(TRIM(Datos!G235&amp;""))="NO"),IF(ISNUMBER(Datos!G235),AND(OR(G$1005="",Datos!G235&gt;=G$1005),OR(G$1006="",Datos!G235&lt;=G$1006)),FALSE),TRUE))))</f>
        <v>0.0</v>
      </c>
      <c r="H235">
        <f>IF(Datos!H235="",0,IF(AND(H$1008&lt;&gt;"",Datos!H235=H$1008),0,IF(H$1004=0,0,1-CHOOSE(H$1004,IF(ISNUMBER(Datos!H235),AND(OR(H$1005="",Datos!H235&gt;=H$1005),OR(H$1006="",Datos!H235&lt;=H$1006)),FALSE),IF(ISNUMBER(Datos!H235),AND(Datos!H235=INT(Datos!H235),AND(OR(H$1005="",Datos!H235&gt;=H$1005),OR(H$1006="",Datos!H235&lt;=H$1006))),FALSE),OR(ISNUMBER(FIND(";"&amp;UPPER(TRIM(Datos!H235&amp;""))&amp;"=",H$1007)),ISNUMBER(FIND(";"&amp;UPPER(TRIM(Datos!H235&amp;""))&amp;";",H$1007))),OR(UPPER(TRIM(Datos!H235&amp;""))="SÍ",UPPER(TRIM(Datos!H235&amp;""))="SI",UPPER(TRIM(Datos!H235&amp;""))="NO"),IF(ISNUMBER(Datos!H235),AND(OR(H$1005="",Datos!H235&gt;=H$1005),OR(H$1006="",Datos!H235&lt;=H$1006)),FALSE),TRUE))))</f>
        <v>0.0</v>
      </c>
      <c r="I235">
        <f>IF(Datos!I235="",0,IF(AND(I$1008&lt;&gt;"",Datos!I235=I$1008),0,IF(I$1004=0,0,1-CHOOSE(I$1004,IF(ISNUMBER(Datos!I235),AND(OR(I$1005="",Datos!I235&gt;=I$1005),OR(I$1006="",Datos!I235&lt;=I$1006)),FALSE),IF(ISNUMBER(Datos!I235),AND(Datos!I235=INT(Datos!I235),AND(OR(I$1005="",Datos!I235&gt;=I$1005),OR(I$1006="",Datos!I235&lt;=I$1006))),FALSE),OR(ISNUMBER(FIND(";"&amp;UPPER(TRIM(Datos!I235&amp;""))&amp;"=",I$1007)),ISNUMBER(FIND(";"&amp;UPPER(TRIM(Datos!I235&amp;""))&amp;";",I$1007))),OR(UPPER(TRIM(Datos!I235&amp;""))="SÍ",UPPER(TRIM(Datos!I235&amp;""))="SI",UPPER(TRIM(Datos!I235&amp;""))="NO"),IF(ISNUMBER(Datos!I235),AND(OR(I$1005="",Datos!I235&gt;=I$1005),OR(I$1006="",Datos!I235&lt;=I$1006)),FALSE),TRUE))))</f>
        <v>0.0</v>
      </c>
      <c r="J235">
        <f>IF(Datos!J235="",0,IF(AND(J$1008&lt;&gt;"",Datos!J235=J$1008),0,IF(J$1004=0,0,1-CHOOSE(J$1004,IF(ISNUMBER(Datos!J235),AND(OR(J$1005="",Datos!J235&gt;=J$1005),OR(J$1006="",Datos!J235&lt;=J$1006)),FALSE),IF(ISNUMBER(Datos!J235),AND(Datos!J235=INT(Datos!J235),AND(OR(J$1005="",Datos!J235&gt;=J$1005),OR(J$1006="",Datos!J235&lt;=J$1006))),FALSE),OR(ISNUMBER(FIND(";"&amp;UPPER(TRIM(Datos!J235&amp;""))&amp;"=",J$1007)),ISNUMBER(FIND(";"&amp;UPPER(TRIM(Datos!J235&amp;""))&amp;";",J$1007))),OR(UPPER(TRIM(Datos!J235&amp;""))="SÍ",UPPER(TRIM(Datos!J235&amp;""))="SI",UPPER(TRIM(Datos!J235&amp;""))="NO"),IF(ISNUMBER(Datos!J235),AND(OR(J$1005="",Datos!J235&gt;=J$1005),OR(J$1006="",Datos!J235&lt;=J$1006)),FALSE),TRUE))))</f>
        <v>0.0</v>
      </c>
      <c r="K235">
        <f>IF(Datos!K235="",0,IF(AND(K$1008&lt;&gt;"",Datos!K235=K$1008),0,IF(K$1004=0,0,1-CHOOSE(K$1004,IF(ISNUMBER(Datos!K235),AND(OR(K$1005="",Datos!K235&gt;=K$1005),OR(K$1006="",Datos!K235&lt;=K$1006)),FALSE),IF(ISNUMBER(Datos!K235),AND(Datos!K235=INT(Datos!K235),AND(OR(K$1005="",Datos!K235&gt;=K$1005),OR(K$1006="",Datos!K235&lt;=K$1006))),FALSE),OR(ISNUMBER(FIND(";"&amp;UPPER(TRIM(Datos!K235&amp;""))&amp;"=",K$1007)),ISNUMBER(FIND(";"&amp;UPPER(TRIM(Datos!K235&amp;""))&amp;";",K$1007))),OR(UPPER(TRIM(Datos!K235&amp;""))="SÍ",UPPER(TRIM(Datos!K235&amp;""))="SI",UPPER(TRIM(Datos!K235&amp;""))="NO"),IF(ISNUMBER(Datos!K235),AND(OR(K$1005="",Datos!K235&gt;=K$1005),OR(K$1006="",Datos!K235&lt;=K$1006)),FALSE),TRUE))))</f>
        <v>0.0</v>
      </c>
      <c r="L235">
        <f>IF(Datos!L235="",0,IF(AND(L$1008&lt;&gt;"",Datos!L235=L$1008),0,IF(L$1004=0,0,1-CHOOSE(L$1004,IF(ISNUMBER(Datos!L235),AND(OR(L$1005="",Datos!L235&gt;=L$1005),OR(L$1006="",Datos!L235&lt;=L$1006)),FALSE),IF(ISNUMBER(Datos!L235),AND(Datos!L235=INT(Datos!L235),AND(OR(L$1005="",Datos!L235&gt;=L$1005),OR(L$1006="",Datos!L235&lt;=L$1006))),FALSE),OR(ISNUMBER(FIND(";"&amp;UPPER(TRIM(Datos!L235&amp;""))&amp;"=",L$1007)),ISNUMBER(FIND(";"&amp;UPPER(TRIM(Datos!L235&amp;""))&amp;";",L$1007))),OR(UPPER(TRIM(Datos!L235&amp;""))="SÍ",UPPER(TRIM(Datos!L235&amp;""))="SI",UPPER(TRIM(Datos!L235&amp;""))="NO"),IF(ISNUMBER(Datos!L235),AND(OR(L$1005="",Datos!L235&gt;=L$1005),OR(L$1006="",Datos!L235&lt;=L$1006)),FALSE),TRUE))))</f>
        <v>0.0</v>
      </c>
      <c r="M235">
        <f>IF(Datos!M235="",0,IF(AND(M$1008&lt;&gt;"",Datos!M235=M$1008),0,IF(M$1004=0,0,1-CHOOSE(M$1004,IF(ISNUMBER(Datos!M235),AND(OR(M$1005="",Datos!M235&gt;=M$1005),OR(M$1006="",Datos!M235&lt;=M$1006)),FALSE),IF(ISNUMBER(Datos!M235),AND(Datos!M235=INT(Datos!M235),AND(OR(M$1005="",Datos!M235&gt;=M$1005),OR(M$1006="",Datos!M235&lt;=M$1006))),FALSE),OR(ISNUMBER(FIND(";"&amp;UPPER(TRIM(Datos!M235&amp;""))&amp;"=",M$1007)),ISNUMBER(FIND(";"&amp;UPPER(TRIM(Datos!M235&amp;""))&amp;";",M$1007))),OR(UPPER(TRIM(Datos!M235&amp;""))="SÍ",UPPER(TRIM(Datos!M235&amp;""))="SI",UPPER(TRIM(Datos!M235&amp;""))="NO"),IF(ISNUMBER(Datos!M235),AND(OR(M$1005="",Datos!M235&gt;=M$1005),OR(M$1006="",Datos!M235&lt;=M$1006)),FALSE),TRUE))))</f>
        <v>0.0</v>
      </c>
      <c r="N235">
        <f>IF(Datos!N235="",0,IF(AND(N$1008&lt;&gt;"",Datos!N235=N$1008),0,IF(N$1004=0,0,1-CHOOSE(N$1004,IF(ISNUMBER(Datos!N235),AND(OR(N$1005="",Datos!N235&gt;=N$1005),OR(N$1006="",Datos!N235&lt;=N$1006)),FALSE),IF(ISNUMBER(Datos!N235),AND(Datos!N235=INT(Datos!N235),AND(OR(N$1005="",Datos!N235&gt;=N$1005),OR(N$1006="",Datos!N235&lt;=N$1006))),FALSE),OR(ISNUMBER(FIND(";"&amp;UPPER(TRIM(Datos!N235&amp;""))&amp;"=",N$1007)),ISNUMBER(FIND(";"&amp;UPPER(TRIM(Datos!N235&amp;""))&amp;";",N$1007))),OR(UPPER(TRIM(Datos!N235&amp;""))="SÍ",UPPER(TRIM(Datos!N235&amp;""))="SI",UPPER(TRIM(Datos!N235&amp;""))="NO"),IF(ISNUMBER(Datos!N235),AND(OR(N$1005="",Datos!N235&gt;=N$1005),OR(N$1006="",Datos!N235&lt;=N$1006)),FALSE),TRUE))))</f>
        <v>0.0</v>
      </c>
      <c r="O235">
        <f>IF(Datos!O235="",0,IF(AND(O$1008&lt;&gt;"",Datos!O235=O$1008),0,IF(O$1004=0,0,1-CHOOSE(O$1004,IF(ISNUMBER(Datos!O235),AND(OR(O$1005="",Datos!O235&gt;=O$1005),OR(O$1006="",Datos!O235&lt;=O$1006)),FALSE),IF(ISNUMBER(Datos!O235),AND(Datos!O235=INT(Datos!O235),AND(OR(O$1005="",Datos!O235&gt;=O$1005),OR(O$1006="",Datos!O235&lt;=O$1006))),FALSE),OR(ISNUMBER(FIND(";"&amp;UPPER(TRIM(Datos!O235&amp;""))&amp;"=",O$1007)),ISNUMBER(FIND(";"&amp;UPPER(TRIM(Datos!O235&amp;""))&amp;";",O$1007))),OR(UPPER(TRIM(Datos!O235&amp;""))="SÍ",UPPER(TRIM(Datos!O235&amp;""))="SI",UPPER(TRIM(Datos!O235&amp;""))="NO"),IF(ISNUMBER(Datos!O235),AND(OR(O$1005="",Datos!O235&gt;=O$1005),OR(O$1006="",Datos!O235&lt;=O$1006)),FALSE),TRUE))))</f>
        <v>0.0</v>
      </c>
      <c r="P235">
        <f>IF(Datos!P235="",0,IF(AND(P$1008&lt;&gt;"",Datos!P235=P$1008),0,IF(P$1004=0,0,1-CHOOSE(P$1004,IF(ISNUMBER(Datos!P235),AND(OR(P$1005="",Datos!P235&gt;=P$1005),OR(P$1006="",Datos!P235&lt;=P$1006)),FALSE),IF(ISNUMBER(Datos!P235),AND(Datos!P235=INT(Datos!P235),AND(OR(P$1005="",Datos!P235&gt;=P$1005),OR(P$1006="",Datos!P235&lt;=P$1006))),FALSE),OR(ISNUMBER(FIND(";"&amp;UPPER(TRIM(Datos!P235&amp;""))&amp;"=",P$1007)),ISNUMBER(FIND(";"&amp;UPPER(TRIM(Datos!P235&amp;""))&amp;";",P$1007))),OR(UPPER(TRIM(Datos!P235&amp;""))="SÍ",UPPER(TRIM(Datos!P235&amp;""))="SI",UPPER(TRIM(Datos!P235&amp;""))="NO"),IF(ISNUMBER(Datos!P235),AND(OR(P$1005="",Datos!P235&gt;=P$1005),OR(P$1006="",Datos!P235&lt;=P$1006)),FALSE),TRUE))))</f>
        <v>0.0</v>
      </c>
      <c r="Q235">
        <f>IF(Datos!Q235="",0,IF(AND(Q$1008&lt;&gt;"",Datos!Q235=Q$1008),0,IF(Q$1004=0,0,1-CHOOSE(Q$1004,IF(ISNUMBER(Datos!Q235),AND(OR(Q$1005="",Datos!Q235&gt;=Q$1005),OR(Q$1006="",Datos!Q235&lt;=Q$1006)),FALSE),IF(ISNUMBER(Datos!Q235),AND(Datos!Q235=INT(Datos!Q235),AND(OR(Q$1005="",Datos!Q235&gt;=Q$1005),OR(Q$1006="",Datos!Q235&lt;=Q$1006))),FALSE),OR(ISNUMBER(FIND(";"&amp;UPPER(TRIM(Datos!Q235&amp;""))&amp;"=",Q$1007)),ISNUMBER(FIND(";"&amp;UPPER(TRIM(Datos!Q235&amp;""))&amp;";",Q$1007))),OR(UPPER(TRIM(Datos!Q235&amp;""))="SÍ",UPPER(TRIM(Datos!Q235&amp;""))="SI",UPPER(TRIM(Datos!Q235&amp;""))="NO"),IF(ISNUMBER(Datos!Q235),AND(OR(Q$1005="",Datos!Q235&gt;=Q$1005),OR(Q$1006="",Datos!Q235&lt;=Q$1006)),FALSE),TRUE))))</f>
        <v>0.0</v>
      </c>
      <c r="R235">
        <f>IF(Datos!R235="",0,IF(AND(R$1008&lt;&gt;"",Datos!R235=R$1008),0,IF(R$1004=0,0,1-CHOOSE(R$1004,IF(ISNUMBER(Datos!R235),AND(OR(R$1005="",Datos!R235&gt;=R$1005),OR(R$1006="",Datos!R235&lt;=R$1006)),FALSE),IF(ISNUMBER(Datos!R235),AND(Datos!R235=INT(Datos!R235),AND(OR(R$1005="",Datos!R235&gt;=R$1005),OR(R$1006="",Datos!R235&lt;=R$1006))),FALSE),OR(ISNUMBER(FIND(";"&amp;UPPER(TRIM(Datos!R235&amp;""))&amp;"=",R$1007)),ISNUMBER(FIND(";"&amp;UPPER(TRIM(Datos!R235&amp;""))&amp;";",R$1007))),OR(UPPER(TRIM(Datos!R235&amp;""))="SÍ",UPPER(TRIM(Datos!R235&amp;""))="SI",UPPER(TRIM(Datos!R235&amp;""))="NO"),IF(ISNUMBER(Datos!R235),AND(OR(R$1005="",Datos!R235&gt;=R$1005),OR(R$1006="",Datos!R235&lt;=R$1006)),FALSE),TRUE))))</f>
        <v>0.0</v>
      </c>
      <c r="S235">
        <f>IF(Datos!S235="",0,IF(AND(S$1008&lt;&gt;"",Datos!S235=S$1008),0,IF(S$1004=0,0,1-CHOOSE(S$1004,IF(ISNUMBER(Datos!S235),AND(OR(S$1005="",Datos!S235&gt;=S$1005),OR(S$1006="",Datos!S235&lt;=S$1006)),FALSE),IF(ISNUMBER(Datos!S235),AND(Datos!S235=INT(Datos!S235),AND(OR(S$1005="",Datos!S235&gt;=S$1005),OR(S$1006="",Datos!S235&lt;=S$1006))),FALSE),OR(ISNUMBER(FIND(";"&amp;UPPER(TRIM(Datos!S235&amp;""))&amp;"=",S$1007)),ISNUMBER(FIND(";"&amp;UPPER(TRIM(Datos!S235&amp;""))&amp;";",S$1007))),OR(UPPER(TRIM(Datos!S235&amp;""))="SÍ",UPPER(TRIM(Datos!S235&amp;""))="SI",UPPER(TRIM(Datos!S235&amp;""))="NO"),IF(ISNUMBER(Datos!S235),AND(OR(S$1005="",Datos!S235&gt;=S$1005),OR(S$1006="",Datos!S235&lt;=S$1006)),FALSE),TRUE))))</f>
        <v>0.0</v>
      </c>
      <c r="T235">
        <f>IF(Datos!T235="",0,IF(AND(T$1008&lt;&gt;"",Datos!T235=T$1008),0,IF(T$1004=0,0,1-CHOOSE(T$1004,IF(ISNUMBER(Datos!T235),AND(OR(T$1005="",Datos!T235&gt;=T$1005),OR(T$1006="",Datos!T235&lt;=T$1006)),FALSE),IF(ISNUMBER(Datos!T235),AND(Datos!T235=INT(Datos!T235),AND(OR(T$1005="",Datos!T235&gt;=T$1005),OR(T$1006="",Datos!T235&lt;=T$1006))),FALSE),OR(ISNUMBER(FIND(";"&amp;UPPER(TRIM(Datos!T235&amp;""))&amp;"=",T$1007)),ISNUMBER(FIND(";"&amp;UPPER(TRIM(Datos!T235&amp;""))&amp;";",T$1007))),OR(UPPER(TRIM(Datos!T235&amp;""))="SÍ",UPPER(TRIM(Datos!T235&amp;""))="SI",UPPER(TRIM(Datos!T235&amp;""))="NO"),IF(ISNUMBER(Datos!T235),AND(OR(T$1005="",Datos!T235&gt;=T$1005),OR(T$1006="",Datos!T235&lt;=T$1006)),FALSE),TRUE))))</f>
        <v>0.0</v>
      </c>
      <c r="U235">
        <f>IF(Datos!U235="",0,IF(AND(U$1008&lt;&gt;"",Datos!U235=U$1008),0,IF(U$1004=0,0,1-CHOOSE(U$1004,IF(ISNUMBER(Datos!U235),AND(OR(U$1005="",Datos!U235&gt;=U$1005),OR(U$1006="",Datos!U235&lt;=U$1006)),FALSE),IF(ISNUMBER(Datos!U235),AND(Datos!U235=INT(Datos!U235),AND(OR(U$1005="",Datos!U235&gt;=U$1005),OR(U$1006="",Datos!U235&lt;=U$1006))),FALSE),OR(ISNUMBER(FIND(";"&amp;UPPER(TRIM(Datos!U235&amp;""))&amp;"=",U$1007)),ISNUMBER(FIND(";"&amp;UPPER(TRIM(Datos!U235&amp;""))&amp;";",U$1007))),OR(UPPER(TRIM(Datos!U235&amp;""))="SÍ",UPPER(TRIM(Datos!U235&amp;""))="SI",UPPER(TRIM(Datos!U235&amp;""))="NO"),IF(ISNUMBER(Datos!U235),AND(OR(U$1005="",Datos!U235&gt;=U$1005),OR(U$1006="",Datos!U235&lt;=U$1006)),FALSE),TRUE))))</f>
        <v>0.0</v>
      </c>
      <c r="V235">
        <f>IF(Datos!V235="",0,IF(AND(V$1008&lt;&gt;"",Datos!V235=V$1008),0,IF(V$1004=0,0,1-CHOOSE(V$1004,IF(ISNUMBER(Datos!V235),AND(OR(V$1005="",Datos!V235&gt;=V$1005),OR(V$1006="",Datos!V235&lt;=V$1006)),FALSE),IF(ISNUMBER(Datos!V235),AND(Datos!V235=INT(Datos!V235),AND(OR(V$1005="",Datos!V235&gt;=V$1005),OR(V$1006="",Datos!V235&lt;=V$1006))),FALSE),OR(ISNUMBER(FIND(";"&amp;UPPER(TRIM(Datos!V235&amp;""))&amp;"=",V$1007)),ISNUMBER(FIND(";"&amp;UPPER(TRIM(Datos!V235&amp;""))&amp;";",V$1007))),OR(UPPER(TRIM(Datos!V235&amp;""))="SÍ",UPPER(TRIM(Datos!V235&amp;""))="SI",UPPER(TRIM(Datos!V235&amp;""))="NO"),IF(ISNUMBER(Datos!V235),AND(OR(V$1005="",Datos!V235&gt;=V$1005),OR(V$1006="",Datos!V235&lt;=V$1006)),FALSE),TRUE))))</f>
        <v>0.0</v>
      </c>
      <c r="W235">
        <f>IF(Datos!W235="",0,IF(AND(W$1008&lt;&gt;"",Datos!W235=W$1008),0,IF(W$1004=0,0,1-CHOOSE(W$1004,IF(ISNUMBER(Datos!W235),AND(OR(W$1005="",Datos!W235&gt;=W$1005),OR(W$1006="",Datos!W235&lt;=W$1006)),FALSE),IF(ISNUMBER(Datos!W235),AND(Datos!W235=INT(Datos!W235),AND(OR(W$1005="",Datos!W235&gt;=W$1005),OR(W$1006="",Datos!W235&lt;=W$1006))),FALSE),OR(ISNUMBER(FIND(";"&amp;UPPER(TRIM(Datos!W235&amp;""))&amp;"=",W$1007)),ISNUMBER(FIND(";"&amp;UPPER(TRIM(Datos!W235&amp;""))&amp;";",W$1007))),OR(UPPER(TRIM(Datos!W235&amp;""))="SÍ",UPPER(TRIM(Datos!W235&amp;""))="SI",UPPER(TRIM(Datos!W235&amp;""))="NO"),IF(ISNUMBER(Datos!W235),AND(OR(W$1005="",Datos!W235&gt;=W$1005),OR(W$1006="",Datos!W235&lt;=W$1006)),FALSE),TRUE))))</f>
        <v>0.0</v>
      </c>
      <c r="X235">
        <f>IF(Datos!X235="",0,IF(AND(X$1008&lt;&gt;"",Datos!X235=X$1008),0,IF(X$1004=0,0,1-CHOOSE(X$1004,IF(ISNUMBER(Datos!X235),AND(OR(X$1005="",Datos!X235&gt;=X$1005),OR(X$1006="",Datos!X235&lt;=X$1006)),FALSE),IF(ISNUMBER(Datos!X235),AND(Datos!X235=INT(Datos!X235),AND(OR(X$1005="",Datos!X235&gt;=X$1005),OR(X$1006="",Datos!X235&lt;=X$1006))),FALSE),OR(ISNUMBER(FIND(";"&amp;UPPER(TRIM(Datos!X235&amp;""))&amp;"=",X$1007)),ISNUMBER(FIND(";"&amp;UPPER(TRIM(Datos!X235&amp;""))&amp;";",X$1007))),OR(UPPER(TRIM(Datos!X235&amp;""))="SÍ",UPPER(TRIM(Datos!X235&amp;""))="SI",UPPER(TRIM(Datos!X235&amp;""))="NO"),IF(ISNUMBER(Datos!X235),AND(OR(X$1005="",Datos!X235&gt;=X$1005),OR(X$1006="",Datos!X235&lt;=X$1006)),FALSE),TRUE))))</f>
        <v>0.0</v>
      </c>
      <c r="Y235">
        <f>IF(Datos!Y235="",0,IF(AND(Y$1008&lt;&gt;"",Datos!Y235=Y$1008),0,IF(Y$1004=0,0,1-CHOOSE(Y$1004,IF(ISNUMBER(Datos!Y235),AND(OR(Y$1005="",Datos!Y235&gt;=Y$1005),OR(Y$1006="",Datos!Y235&lt;=Y$1006)),FALSE),IF(ISNUMBER(Datos!Y235),AND(Datos!Y235=INT(Datos!Y235),AND(OR(Y$1005="",Datos!Y235&gt;=Y$1005),OR(Y$1006="",Datos!Y235&lt;=Y$1006))),FALSE),OR(ISNUMBER(FIND(";"&amp;UPPER(TRIM(Datos!Y235&amp;""))&amp;"=",Y$1007)),ISNUMBER(FIND(";"&amp;UPPER(TRIM(Datos!Y235&amp;""))&amp;";",Y$1007))),OR(UPPER(TRIM(Datos!Y235&amp;""))="SÍ",UPPER(TRIM(Datos!Y235&amp;""))="SI",UPPER(TRIM(Datos!Y235&amp;""))="NO"),IF(ISNUMBER(Datos!Y235),AND(OR(Y$1005="",Datos!Y235&gt;=Y$1005),OR(Y$1006="",Datos!Y235&lt;=Y$1006)),FALSE),TRUE))))</f>
        <v>0.0</v>
      </c>
      <c r="Z235">
        <f>IF(Datos!Z235="",0,IF(AND(Z$1008&lt;&gt;"",Datos!Z235=Z$1008),0,IF(Z$1004=0,0,1-CHOOSE(Z$1004,IF(ISNUMBER(Datos!Z235),AND(OR(Z$1005="",Datos!Z235&gt;=Z$1005),OR(Z$1006="",Datos!Z235&lt;=Z$1006)),FALSE),IF(ISNUMBER(Datos!Z235),AND(Datos!Z235=INT(Datos!Z235),AND(OR(Z$1005="",Datos!Z235&gt;=Z$1005),OR(Z$1006="",Datos!Z235&lt;=Z$1006))),FALSE),OR(ISNUMBER(FIND(";"&amp;UPPER(TRIM(Datos!Z235&amp;""))&amp;"=",Z$1007)),ISNUMBER(FIND(";"&amp;UPPER(TRIM(Datos!Z235&amp;""))&amp;";",Z$1007))),OR(UPPER(TRIM(Datos!Z235&amp;""))="SÍ",UPPER(TRIM(Datos!Z235&amp;""))="SI",UPPER(TRIM(Datos!Z235&amp;""))="NO"),IF(ISNUMBER(Datos!Z235),AND(OR(Z$1005="",Datos!Z235&gt;=Z$1005),OR(Z$1006="",Datos!Z235&lt;=Z$1006)),FALSE),TRUE))))</f>
        <v>0.0</v>
      </c>
      <c r="AA235">
        <f>IF(Datos!AA235="",0,IF(AND(AA$1008&lt;&gt;"",Datos!AA235=AA$1008),0,IF(AA$1004=0,0,1-CHOOSE(AA$1004,IF(ISNUMBER(Datos!AA235),AND(OR(AA$1005="",Datos!AA235&gt;=AA$1005),OR(AA$1006="",Datos!AA235&lt;=AA$1006)),FALSE),IF(ISNUMBER(Datos!AA235),AND(Datos!AA235=INT(Datos!AA235),AND(OR(AA$1005="",Datos!AA235&gt;=AA$1005),OR(AA$1006="",Datos!AA235&lt;=AA$1006))),FALSE),OR(ISNUMBER(FIND(";"&amp;UPPER(TRIM(Datos!AA235&amp;""))&amp;"=",AA$1007)),ISNUMBER(FIND(";"&amp;UPPER(TRIM(Datos!AA235&amp;""))&amp;";",AA$1007))),OR(UPPER(TRIM(Datos!AA235&amp;""))="SÍ",UPPER(TRIM(Datos!AA235&amp;""))="SI",UPPER(TRIM(Datos!AA235&amp;""))="NO"),IF(ISNUMBER(Datos!AA235),AND(OR(AA$1005="",Datos!AA235&gt;=AA$1005),OR(AA$1006="",Datos!AA235&lt;=AA$1006)),FALSE),TRUE))))</f>
        <v>0.0</v>
      </c>
      <c r="AB235">
        <f>IF(Datos!AB235="",0,IF(AND(AB$1008&lt;&gt;"",Datos!AB235=AB$1008),0,IF(AB$1004=0,0,1-CHOOSE(AB$1004,IF(ISNUMBER(Datos!AB235),AND(OR(AB$1005="",Datos!AB235&gt;=AB$1005),OR(AB$1006="",Datos!AB235&lt;=AB$1006)),FALSE),IF(ISNUMBER(Datos!AB235),AND(Datos!AB235=INT(Datos!AB235),AND(OR(AB$1005="",Datos!AB235&gt;=AB$1005),OR(AB$1006="",Datos!AB235&lt;=AB$1006))),FALSE),OR(ISNUMBER(FIND(";"&amp;UPPER(TRIM(Datos!AB235&amp;""))&amp;"=",AB$1007)),ISNUMBER(FIND(";"&amp;UPPER(TRIM(Datos!AB235&amp;""))&amp;";",AB$1007))),OR(UPPER(TRIM(Datos!AB235&amp;""))="SÍ",UPPER(TRIM(Datos!AB235&amp;""))="SI",UPPER(TRIM(Datos!AB235&amp;""))="NO"),IF(ISNUMBER(Datos!AB235),AND(OR(AB$1005="",Datos!AB235&gt;=AB$1005),OR(AB$1006="",Datos!AB235&lt;=AB$1006)),FALSE),TRUE))))</f>
        <v>0.0</v>
      </c>
      <c r="AC235">
        <f>IF(Datos!AC235="",0,IF(AND(AC$1008&lt;&gt;"",Datos!AC235=AC$1008),0,IF(AC$1004=0,0,1-CHOOSE(AC$1004,IF(ISNUMBER(Datos!AC235),AND(OR(AC$1005="",Datos!AC235&gt;=AC$1005),OR(AC$1006="",Datos!AC235&lt;=AC$1006)),FALSE),IF(ISNUMBER(Datos!AC235),AND(Datos!AC235=INT(Datos!AC235),AND(OR(AC$1005="",Datos!AC235&gt;=AC$1005),OR(AC$1006="",Datos!AC235&lt;=AC$1006))),FALSE),OR(ISNUMBER(FIND(";"&amp;UPPER(TRIM(Datos!AC235&amp;""))&amp;"=",AC$1007)),ISNUMBER(FIND(";"&amp;UPPER(TRIM(Datos!AC235&amp;""))&amp;";",AC$1007))),OR(UPPER(TRIM(Datos!AC235&amp;""))="SÍ",UPPER(TRIM(Datos!AC235&amp;""))="SI",UPPER(TRIM(Datos!AC235&amp;""))="NO"),IF(ISNUMBER(Datos!AC235),AND(OR(AC$1005="",Datos!AC235&gt;=AC$1005),OR(AC$1006="",Datos!AC235&lt;=AC$1006)),FALSE),TRUE))))</f>
        <v>0.0</v>
      </c>
      <c r="AD235">
        <f>IF(Datos!AD235="",0,IF(AND(AD$1008&lt;&gt;"",Datos!AD235=AD$1008),0,IF(AD$1004=0,0,1-CHOOSE(AD$1004,IF(ISNUMBER(Datos!AD235),AND(OR(AD$1005="",Datos!AD235&gt;=AD$1005),OR(AD$1006="",Datos!AD235&lt;=AD$1006)),FALSE),IF(ISNUMBER(Datos!AD235),AND(Datos!AD235=INT(Datos!AD235),AND(OR(AD$1005="",Datos!AD235&gt;=AD$1005),OR(AD$1006="",Datos!AD235&lt;=AD$1006))),FALSE),OR(ISNUMBER(FIND(";"&amp;UPPER(TRIM(Datos!AD235&amp;""))&amp;"=",AD$1007)),ISNUMBER(FIND(";"&amp;UPPER(TRIM(Datos!AD235&amp;""))&amp;";",AD$1007))),OR(UPPER(TRIM(Datos!AD235&amp;""))="SÍ",UPPER(TRIM(Datos!AD235&amp;""))="SI",UPPER(TRIM(Datos!AD235&amp;""))="NO"),IF(ISNUMBER(Datos!AD235),AND(OR(AD$1005="",Datos!AD235&gt;=AD$1005),OR(AD$1006="",Datos!AD235&lt;=AD$1006)),FALSE),TRUE))))</f>
        <v>0.0</v>
      </c>
      <c r="AE235">
        <f>IF(Datos!AE235="",0,IF(AND(AE$1008&lt;&gt;"",Datos!AE235=AE$1008),0,IF(AE$1004=0,0,1-CHOOSE(AE$1004,IF(ISNUMBER(Datos!AE235),AND(OR(AE$1005="",Datos!AE235&gt;=AE$1005),OR(AE$1006="",Datos!AE235&lt;=AE$1006)),FALSE),IF(ISNUMBER(Datos!AE235),AND(Datos!AE235=INT(Datos!AE235),AND(OR(AE$1005="",Datos!AE235&gt;=AE$1005),OR(AE$1006="",Datos!AE235&lt;=AE$1006))),FALSE),OR(ISNUMBER(FIND(";"&amp;UPPER(TRIM(Datos!AE235&amp;""))&amp;"=",AE$1007)),ISNUMBER(FIND(";"&amp;UPPER(TRIM(Datos!AE235&amp;""))&amp;";",AE$1007))),OR(UPPER(TRIM(Datos!AE235&amp;""))="SÍ",UPPER(TRIM(Datos!AE235&amp;""))="SI",UPPER(TRIM(Datos!AE235&amp;""))="NO"),IF(ISNUMBER(Datos!AE235),AND(OR(AE$1005="",Datos!AE235&gt;=AE$1005),OR(AE$1006="",Datos!AE235&lt;=AE$1006)),FALSE),TRUE))))</f>
        <v>0.0</v>
      </c>
    </row>
    <row r="236" spans="2:31">
      <c r="B236">
        <f>IF(Datos!B236="",0,IF(AND(B$1008&lt;&gt;"",Datos!B236=B$1008),0,IF(B$1004=0,0,1-CHOOSE(B$1004,IF(ISNUMBER(Datos!B236),AND(OR(B$1005="",Datos!B236&gt;=B$1005),OR(B$1006="",Datos!B236&lt;=B$1006)),FALSE),IF(ISNUMBER(Datos!B236),AND(Datos!B236=INT(Datos!B236),AND(OR(B$1005="",Datos!B236&gt;=B$1005),OR(B$1006="",Datos!B236&lt;=B$1006))),FALSE),OR(ISNUMBER(FIND(";"&amp;UPPER(TRIM(Datos!B236&amp;""))&amp;"=",B$1007)),ISNUMBER(FIND(";"&amp;UPPER(TRIM(Datos!B236&amp;""))&amp;";",B$1007))),OR(UPPER(TRIM(Datos!B236&amp;""))="SÍ",UPPER(TRIM(Datos!B236&amp;""))="SI",UPPER(TRIM(Datos!B236&amp;""))="NO"),IF(ISNUMBER(Datos!B236),AND(OR(B$1005="",Datos!B236&gt;=B$1005),OR(B$1006="",Datos!B236&lt;=B$1006)),FALSE),TRUE))))</f>
        <v>0.0</v>
      </c>
      <c r="C236">
        <f>IF(Datos!C236="",0,IF(AND(C$1008&lt;&gt;"",Datos!C236=C$1008),0,IF(C$1004=0,0,1-CHOOSE(C$1004,IF(ISNUMBER(Datos!C236),AND(OR(C$1005="",Datos!C236&gt;=C$1005),OR(C$1006="",Datos!C236&lt;=C$1006)),FALSE),IF(ISNUMBER(Datos!C236),AND(Datos!C236=INT(Datos!C236),AND(OR(C$1005="",Datos!C236&gt;=C$1005),OR(C$1006="",Datos!C236&lt;=C$1006))),FALSE),OR(ISNUMBER(FIND(";"&amp;UPPER(TRIM(Datos!C236&amp;""))&amp;"=",C$1007)),ISNUMBER(FIND(";"&amp;UPPER(TRIM(Datos!C236&amp;""))&amp;";",C$1007))),OR(UPPER(TRIM(Datos!C236&amp;""))="SÍ",UPPER(TRIM(Datos!C236&amp;""))="SI",UPPER(TRIM(Datos!C236&amp;""))="NO"),IF(ISNUMBER(Datos!C236),AND(OR(C$1005="",Datos!C236&gt;=C$1005),OR(C$1006="",Datos!C236&lt;=C$1006)),FALSE),TRUE))))</f>
        <v>0.0</v>
      </c>
      <c r="D236">
        <f>IF(Datos!D236="",0,IF(AND(D$1008&lt;&gt;"",Datos!D236=D$1008),0,IF(D$1004=0,0,1-CHOOSE(D$1004,IF(ISNUMBER(Datos!D236),AND(OR(D$1005="",Datos!D236&gt;=D$1005),OR(D$1006="",Datos!D236&lt;=D$1006)),FALSE),IF(ISNUMBER(Datos!D236),AND(Datos!D236=INT(Datos!D236),AND(OR(D$1005="",Datos!D236&gt;=D$1005),OR(D$1006="",Datos!D236&lt;=D$1006))),FALSE),OR(ISNUMBER(FIND(";"&amp;UPPER(TRIM(Datos!D236&amp;""))&amp;"=",D$1007)),ISNUMBER(FIND(";"&amp;UPPER(TRIM(Datos!D236&amp;""))&amp;";",D$1007))),OR(UPPER(TRIM(Datos!D236&amp;""))="SÍ",UPPER(TRIM(Datos!D236&amp;""))="SI",UPPER(TRIM(Datos!D236&amp;""))="NO"),IF(ISNUMBER(Datos!D236),AND(OR(D$1005="",Datos!D236&gt;=D$1005),OR(D$1006="",Datos!D236&lt;=D$1006)),FALSE),TRUE))))</f>
        <v>0.0</v>
      </c>
      <c r="E236">
        <f>IF(Datos!E236="",0,IF(AND(E$1008&lt;&gt;"",Datos!E236=E$1008),0,IF(E$1004=0,0,1-CHOOSE(E$1004,IF(ISNUMBER(Datos!E236),AND(OR(E$1005="",Datos!E236&gt;=E$1005),OR(E$1006="",Datos!E236&lt;=E$1006)),FALSE),IF(ISNUMBER(Datos!E236),AND(Datos!E236=INT(Datos!E236),AND(OR(E$1005="",Datos!E236&gt;=E$1005),OR(E$1006="",Datos!E236&lt;=E$1006))),FALSE),OR(ISNUMBER(FIND(";"&amp;UPPER(TRIM(Datos!E236&amp;""))&amp;"=",E$1007)),ISNUMBER(FIND(";"&amp;UPPER(TRIM(Datos!E236&amp;""))&amp;";",E$1007))),OR(UPPER(TRIM(Datos!E236&amp;""))="SÍ",UPPER(TRIM(Datos!E236&amp;""))="SI",UPPER(TRIM(Datos!E236&amp;""))="NO"),IF(ISNUMBER(Datos!E236),AND(OR(E$1005="",Datos!E236&gt;=E$1005),OR(E$1006="",Datos!E236&lt;=E$1006)),FALSE),TRUE))))</f>
        <v>0.0</v>
      </c>
      <c r="F236">
        <f>IF(Datos!F236="",0,IF(AND(F$1008&lt;&gt;"",Datos!F236=F$1008),0,IF(F$1004=0,0,1-CHOOSE(F$1004,IF(ISNUMBER(Datos!F236),AND(OR(F$1005="",Datos!F236&gt;=F$1005),OR(F$1006="",Datos!F236&lt;=F$1006)),FALSE),IF(ISNUMBER(Datos!F236),AND(Datos!F236=INT(Datos!F236),AND(OR(F$1005="",Datos!F236&gt;=F$1005),OR(F$1006="",Datos!F236&lt;=F$1006))),FALSE),OR(ISNUMBER(FIND(";"&amp;UPPER(TRIM(Datos!F236&amp;""))&amp;"=",F$1007)),ISNUMBER(FIND(";"&amp;UPPER(TRIM(Datos!F236&amp;""))&amp;";",F$1007))),OR(UPPER(TRIM(Datos!F236&amp;""))="SÍ",UPPER(TRIM(Datos!F236&amp;""))="SI",UPPER(TRIM(Datos!F236&amp;""))="NO"),IF(ISNUMBER(Datos!F236),AND(OR(F$1005="",Datos!F236&gt;=F$1005),OR(F$1006="",Datos!F236&lt;=F$1006)),FALSE),TRUE))))</f>
        <v>0.0</v>
      </c>
      <c r="G236">
        <f>IF(Datos!G236="",0,IF(AND(G$1008&lt;&gt;"",Datos!G236=G$1008),0,IF(G$1004=0,0,1-CHOOSE(G$1004,IF(ISNUMBER(Datos!G236),AND(OR(G$1005="",Datos!G236&gt;=G$1005),OR(G$1006="",Datos!G236&lt;=G$1006)),FALSE),IF(ISNUMBER(Datos!G236),AND(Datos!G236=INT(Datos!G236),AND(OR(G$1005="",Datos!G236&gt;=G$1005),OR(G$1006="",Datos!G236&lt;=G$1006))),FALSE),OR(ISNUMBER(FIND(";"&amp;UPPER(TRIM(Datos!G236&amp;""))&amp;"=",G$1007)),ISNUMBER(FIND(";"&amp;UPPER(TRIM(Datos!G236&amp;""))&amp;";",G$1007))),OR(UPPER(TRIM(Datos!G236&amp;""))="SÍ",UPPER(TRIM(Datos!G236&amp;""))="SI",UPPER(TRIM(Datos!G236&amp;""))="NO"),IF(ISNUMBER(Datos!G236),AND(OR(G$1005="",Datos!G236&gt;=G$1005),OR(G$1006="",Datos!G236&lt;=G$1006)),FALSE),TRUE))))</f>
        <v>0.0</v>
      </c>
      <c r="H236">
        <f>IF(Datos!H236="",0,IF(AND(H$1008&lt;&gt;"",Datos!H236=H$1008),0,IF(H$1004=0,0,1-CHOOSE(H$1004,IF(ISNUMBER(Datos!H236),AND(OR(H$1005="",Datos!H236&gt;=H$1005),OR(H$1006="",Datos!H236&lt;=H$1006)),FALSE),IF(ISNUMBER(Datos!H236),AND(Datos!H236=INT(Datos!H236),AND(OR(H$1005="",Datos!H236&gt;=H$1005),OR(H$1006="",Datos!H236&lt;=H$1006))),FALSE),OR(ISNUMBER(FIND(";"&amp;UPPER(TRIM(Datos!H236&amp;""))&amp;"=",H$1007)),ISNUMBER(FIND(";"&amp;UPPER(TRIM(Datos!H236&amp;""))&amp;";",H$1007))),OR(UPPER(TRIM(Datos!H236&amp;""))="SÍ",UPPER(TRIM(Datos!H236&amp;""))="SI",UPPER(TRIM(Datos!H236&amp;""))="NO"),IF(ISNUMBER(Datos!H236),AND(OR(H$1005="",Datos!H236&gt;=H$1005),OR(H$1006="",Datos!H236&lt;=H$1006)),FALSE),TRUE))))</f>
        <v>0.0</v>
      </c>
      <c r="I236">
        <f>IF(Datos!I236="",0,IF(AND(I$1008&lt;&gt;"",Datos!I236=I$1008),0,IF(I$1004=0,0,1-CHOOSE(I$1004,IF(ISNUMBER(Datos!I236),AND(OR(I$1005="",Datos!I236&gt;=I$1005),OR(I$1006="",Datos!I236&lt;=I$1006)),FALSE),IF(ISNUMBER(Datos!I236),AND(Datos!I236=INT(Datos!I236),AND(OR(I$1005="",Datos!I236&gt;=I$1005),OR(I$1006="",Datos!I236&lt;=I$1006))),FALSE),OR(ISNUMBER(FIND(";"&amp;UPPER(TRIM(Datos!I236&amp;""))&amp;"=",I$1007)),ISNUMBER(FIND(";"&amp;UPPER(TRIM(Datos!I236&amp;""))&amp;";",I$1007))),OR(UPPER(TRIM(Datos!I236&amp;""))="SÍ",UPPER(TRIM(Datos!I236&amp;""))="SI",UPPER(TRIM(Datos!I236&amp;""))="NO"),IF(ISNUMBER(Datos!I236),AND(OR(I$1005="",Datos!I236&gt;=I$1005),OR(I$1006="",Datos!I236&lt;=I$1006)),FALSE),TRUE))))</f>
        <v>0.0</v>
      </c>
      <c r="J236">
        <f>IF(Datos!J236="",0,IF(AND(J$1008&lt;&gt;"",Datos!J236=J$1008),0,IF(J$1004=0,0,1-CHOOSE(J$1004,IF(ISNUMBER(Datos!J236),AND(OR(J$1005="",Datos!J236&gt;=J$1005),OR(J$1006="",Datos!J236&lt;=J$1006)),FALSE),IF(ISNUMBER(Datos!J236),AND(Datos!J236=INT(Datos!J236),AND(OR(J$1005="",Datos!J236&gt;=J$1005),OR(J$1006="",Datos!J236&lt;=J$1006))),FALSE),OR(ISNUMBER(FIND(";"&amp;UPPER(TRIM(Datos!J236&amp;""))&amp;"=",J$1007)),ISNUMBER(FIND(";"&amp;UPPER(TRIM(Datos!J236&amp;""))&amp;";",J$1007))),OR(UPPER(TRIM(Datos!J236&amp;""))="SÍ",UPPER(TRIM(Datos!J236&amp;""))="SI",UPPER(TRIM(Datos!J236&amp;""))="NO"),IF(ISNUMBER(Datos!J236),AND(OR(J$1005="",Datos!J236&gt;=J$1005),OR(J$1006="",Datos!J236&lt;=J$1006)),FALSE),TRUE))))</f>
        <v>0.0</v>
      </c>
      <c r="K236">
        <f>IF(Datos!K236="",0,IF(AND(K$1008&lt;&gt;"",Datos!K236=K$1008),0,IF(K$1004=0,0,1-CHOOSE(K$1004,IF(ISNUMBER(Datos!K236),AND(OR(K$1005="",Datos!K236&gt;=K$1005),OR(K$1006="",Datos!K236&lt;=K$1006)),FALSE),IF(ISNUMBER(Datos!K236),AND(Datos!K236=INT(Datos!K236),AND(OR(K$1005="",Datos!K236&gt;=K$1005),OR(K$1006="",Datos!K236&lt;=K$1006))),FALSE),OR(ISNUMBER(FIND(";"&amp;UPPER(TRIM(Datos!K236&amp;""))&amp;"=",K$1007)),ISNUMBER(FIND(";"&amp;UPPER(TRIM(Datos!K236&amp;""))&amp;";",K$1007))),OR(UPPER(TRIM(Datos!K236&amp;""))="SÍ",UPPER(TRIM(Datos!K236&amp;""))="SI",UPPER(TRIM(Datos!K236&amp;""))="NO"),IF(ISNUMBER(Datos!K236),AND(OR(K$1005="",Datos!K236&gt;=K$1005),OR(K$1006="",Datos!K236&lt;=K$1006)),FALSE),TRUE))))</f>
        <v>0.0</v>
      </c>
      <c r="L236">
        <f>IF(Datos!L236="",0,IF(AND(L$1008&lt;&gt;"",Datos!L236=L$1008),0,IF(L$1004=0,0,1-CHOOSE(L$1004,IF(ISNUMBER(Datos!L236),AND(OR(L$1005="",Datos!L236&gt;=L$1005),OR(L$1006="",Datos!L236&lt;=L$1006)),FALSE),IF(ISNUMBER(Datos!L236),AND(Datos!L236=INT(Datos!L236),AND(OR(L$1005="",Datos!L236&gt;=L$1005),OR(L$1006="",Datos!L236&lt;=L$1006))),FALSE),OR(ISNUMBER(FIND(";"&amp;UPPER(TRIM(Datos!L236&amp;""))&amp;"=",L$1007)),ISNUMBER(FIND(";"&amp;UPPER(TRIM(Datos!L236&amp;""))&amp;";",L$1007))),OR(UPPER(TRIM(Datos!L236&amp;""))="SÍ",UPPER(TRIM(Datos!L236&amp;""))="SI",UPPER(TRIM(Datos!L236&amp;""))="NO"),IF(ISNUMBER(Datos!L236),AND(OR(L$1005="",Datos!L236&gt;=L$1005),OR(L$1006="",Datos!L236&lt;=L$1006)),FALSE),TRUE))))</f>
        <v>0.0</v>
      </c>
      <c r="M236">
        <f>IF(Datos!M236="",0,IF(AND(M$1008&lt;&gt;"",Datos!M236=M$1008),0,IF(M$1004=0,0,1-CHOOSE(M$1004,IF(ISNUMBER(Datos!M236),AND(OR(M$1005="",Datos!M236&gt;=M$1005),OR(M$1006="",Datos!M236&lt;=M$1006)),FALSE),IF(ISNUMBER(Datos!M236),AND(Datos!M236=INT(Datos!M236),AND(OR(M$1005="",Datos!M236&gt;=M$1005),OR(M$1006="",Datos!M236&lt;=M$1006))),FALSE),OR(ISNUMBER(FIND(";"&amp;UPPER(TRIM(Datos!M236&amp;""))&amp;"=",M$1007)),ISNUMBER(FIND(";"&amp;UPPER(TRIM(Datos!M236&amp;""))&amp;";",M$1007))),OR(UPPER(TRIM(Datos!M236&amp;""))="SÍ",UPPER(TRIM(Datos!M236&amp;""))="SI",UPPER(TRIM(Datos!M236&amp;""))="NO"),IF(ISNUMBER(Datos!M236),AND(OR(M$1005="",Datos!M236&gt;=M$1005),OR(M$1006="",Datos!M236&lt;=M$1006)),FALSE),TRUE))))</f>
        <v>0.0</v>
      </c>
      <c r="N236">
        <f>IF(Datos!N236="",0,IF(AND(N$1008&lt;&gt;"",Datos!N236=N$1008),0,IF(N$1004=0,0,1-CHOOSE(N$1004,IF(ISNUMBER(Datos!N236),AND(OR(N$1005="",Datos!N236&gt;=N$1005),OR(N$1006="",Datos!N236&lt;=N$1006)),FALSE),IF(ISNUMBER(Datos!N236),AND(Datos!N236=INT(Datos!N236),AND(OR(N$1005="",Datos!N236&gt;=N$1005),OR(N$1006="",Datos!N236&lt;=N$1006))),FALSE),OR(ISNUMBER(FIND(";"&amp;UPPER(TRIM(Datos!N236&amp;""))&amp;"=",N$1007)),ISNUMBER(FIND(";"&amp;UPPER(TRIM(Datos!N236&amp;""))&amp;";",N$1007))),OR(UPPER(TRIM(Datos!N236&amp;""))="SÍ",UPPER(TRIM(Datos!N236&amp;""))="SI",UPPER(TRIM(Datos!N236&amp;""))="NO"),IF(ISNUMBER(Datos!N236),AND(OR(N$1005="",Datos!N236&gt;=N$1005),OR(N$1006="",Datos!N236&lt;=N$1006)),FALSE),TRUE))))</f>
        <v>0.0</v>
      </c>
      <c r="O236">
        <f>IF(Datos!O236="",0,IF(AND(O$1008&lt;&gt;"",Datos!O236=O$1008),0,IF(O$1004=0,0,1-CHOOSE(O$1004,IF(ISNUMBER(Datos!O236),AND(OR(O$1005="",Datos!O236&gt;=O$1005),OR(O$1006="",Datos!O236&lt;=O$1006)),FALSE),IF(ISNUMBER(Datos!O236),AND(Datos!O236=INT(Datos!O236),AND(OR(O$1005="",Datos!O236&gt;=O$1005),OR(O$1006="",Datos!O236&lt;=O$1006))),FALSE),OR(ISNUMBER(FIND(";"&amp;UPPER(TRIM(Datos!O236&amp;""))&amp;"=",O$1007)),ISNUMBER(FIND(";"&amp;UPPER(TRIM(Datos!O236&amp;""))&amp;";",O$1007))),OR(UPPER(TRIM(Datos!O236&amp;""))="SÍ",UPPER(TRIM(Datos!O236&amp;""))="SI",UPPER(TRIM(Datos!O236&amp;""))="NO"),IF(ISNUMBER(Datos!O236),AND(OR(O$1005="",Datos!O236&gt;=O$1005),OR(O$1006="",Datos!O236&lt;=O$1006)),FALSE),TRUE))))</f>
        <v>0.0</v>
      </c>
      <c r="P236">
        <f>IF(Datos!P236="",0,IF(AND(P$1008&lt;&gt;"",Datos!P236=P$1008),0,IF(P$1004=0,0,1-CHOOSE(P$1004,IF(ISNUMBER(Datos!P236),AND(OR(P$1005="",Datos!P236&gt;=P$1005),OR(P$1006="",Datos!P236&lt;=P$1006)),FALSE),IF(ISNUMBER(Datos!P236),AND(Datos!P236=INT(Datos!P236),AND(OR(P$1005="",Datos!P236&gt;=P$1005),OR(P$1006="",Datos!P236&lt;=P$1006))),FALSE),OR(ISNUMBER(FIND(";"&amp;UPPER(TRIM(Datos!P236&amp;""))&amp;"=",P$1007)),ISNUMBER(FIND(";"&amp;UPPER(TRIM(Datos!P236&amp;""))&amp;";",P$1007))),OR(UPPER(TRIM(Datos!P236&amp;""))="SÍ",UPPER(TRIM(Datos!P236&amp;""))="SI",UPPER(TRIM(Datos!P236&amp;""))="NO"),IF(ISNUMBER(Datos!P236),AND(OR(P$1005="",Datos!P236&gt;=P$1005),OR(P$1006="",Datos!P236&lt;=P$1006)),FALSE),TRUE))))</f>
        <v>0.0</v>
      </c>
      <c r="Q236">
        <f>IF(Datos!Q236="",0,IF(AND(Q$1008&lt;&gt;"",Datos!Q236=Q$1008),0,IF(Q$1004=0,0,1-CHOOSE(Q$1004,IF(ISNUMBER(Datos!Q236),AND(OR(Q$1005="",Datos!Q236&gt;=Q$1005),OR(Q$1006="",Datos!Q236&lt;=Q$1006)),FALSE),IF(ISNUMBER(Datos!Q236),AND(Datos!Q236=INT(Datos!Q236),AND(OR(Q$1005="",Datos!Q236&gt;=Q$1005),OR(Q$1006="",Datos!Q236&lt;=Q$1006))),FALSE),OR(ISNUMBER(FIND(";"&amp;UPPER(TRIM(Datos!Q236&amp;""))&amp;"=",Q$1007)),ISNUMBER(FIND(";"&amp;UPPER(TRIM(Datos!Q236&amp;""))&amp;";",Q$1007))),OR(UPPER(TRIM(Datos!Q236&amp;""))="SÍ",UPPER(TRIM(Datos!Q236&amp;""))="SI",UPPER(TRIM(Datos!Q236&amp;""))="NO"),IF(ISNUMBER(Datos!Q236),AND(OR(Q$1005="",Datos!Q236&gt;=Q$1005),OR(Q$1006="",Datos!Q236&lt;=Q$1006)),FALSE),TRUE))))</f>
        <v>0.0</v>
      </c>
      <c r="R236">
        <f>IF(Datos!R236="",0,IF(AND(R$1008&lt;&gt;"",Datos!R236=R$1008),0,IF(R$1004=0,0,1-CHOOSE(R$1004,IF(ISNUMBER(Datos!R236),AND(OR(R$1005="",Datos!R236&gt;=R$1005),OR(R$1006="",Datos!R236&lt;=R$1006)),FALSE),IF(ISNUMBER(Datos!R236),AND(Datos!R236=INT(Datos!R236),AND(OR(R$1005="",Datos!R236&gt;=R$1005),OR(R$1006="",Datos!R236&lt;=R$1006))),FALSE),OR(ISNUMBER(FIND(";"&amp;UPPER(TRIM(Datos!R236&amp;""))&amp;"=",R$1007)),ISNUMBER(FIND(";"&amp;UPPER(TRIM(Datos!R236&amp;""))&amp;";",R$1007))),OR(UPPER(TRIM(Datos!R236&amp;""))="SÍ",UPPER(TRIM(Datos!R236&amp;""))="SI",UPPER(TRIM(Datos!R236&amp;""))="NO"),IF(ISNUMBER(Datos!R236),AND(OR(R$1005="",Datos!R236&gt;=R$1005),OR(R$1006="",Datos!R236&lt;=R$1006)),FALSE),TRUE))))</f>
        <v>0.0</v>
      </c>
      <c r="S236">
        <f>IF(Datos!S236="",0,IF(AND(S$1008&lt;&gt;"",Datos!S236=S$1008),0,IF(S$1004=0,0,1-CHOOSE(S$1004,IF(ISNUMBER(Datos!S236),AND(OR(S$1005="",Datos!S236&gt;=S$1005),OR(S$1006="",Datos!S236&lt;=S$1006)),FALSE),IF(ISNUMBER(Datos!S236),AND(Datos!S236=INT(Datos!S236),AND(OR(S$1005="",Datos!S236&gt;=S$1005),OR(S$1006="",Datos!S236&lt;=S$1006))),FALSE),OR(ISNUMBER(FIND(";"&amp;UPPER(TRIM(Datos!S236&amp;""))&amp;"=",S$1007)),ISNUMBER(FIND(";"&amp;UPPER(TRIM(Datos!S236&amp;""))&amp;";",S$1007))),OR(UPPER(TRIM(Datos!S236&amp;""))="SÍ",UPPER(TRIM(Datos!S236&amp;""))="SI",UPPER(TRIM(Datos!S236&amp;""))="NO"),IF(ISNUMBER(Datos!S236),AND(OR(S$1005="",Datos!S236&gt;=S$1005),OR(S$1006="",Datos!S236&lt;=S$1006)),FALSE),TRUE))))</f>
        <v>0.0</v>
      </c>
      <c r="T236">
        <f>IF(Datos!T236="",0,IF(AND(T$1008&lt;&gt;"",Datos!T236=T$1008),0,IF(T$1004=0,0,1-CHOOSE(T$1004,IF(ISNUMBER(Datos!T236),AND(OR(T$1005="",Datos!T236&gt;=T$1005),OR(T$1006="",Datos!T236&lt;=T$1006)),FALSE),IF(ISNUMBER(Datos!T236),AND(Datos!T236=INT(Datos!T236),AND(OR(T$1005="",Datos!T236&gt;=T$1005),OR(T$1006="",Datos!T236&lt;=T$1006))),FALSE),OR(ISNUMBER(FIND(";"&amp;UPPER(TRIM(Datos!T236&amp;""))&amp;"=",T$1007)),ISNUMBER(FIND(";"&amp;UPPER(TRIM(Datos!T236&amp;""))&amp;";",T$1007))),OR(UPPER(TRIM(Datos!T236&amp;""))="SÍ",UPPER(TRIM(Datos!T236&amp;""))="SI",UPPER(TRIM(Datos!T236&amp;""))="NO"),IF(ISNUMBER(Datos!T236),AND(OR(T$1005="",Datos!T236&gt;=T$1005),OR(T$1006="",Datos!T236&lt;=T$1006)),FALSE),TRUE))))</f>
        <v>0.0</v>
      </c>
      <c r="U236">
        <f>IF(Datos!U236="",0,IF(AND(U$1008&lt;&gt;"",Datos!U236=U$1008),0,IF(U$1004=0,0,1-CHOOSE(U$1004,IF(ISNUMBER(Datos!U236),AND(OR(U$1005="",Datos!U236&gt;=U$1005),OR(U$1006="",Datos!U236&lt;=U$1006)),FALSE),IF(ISNUMBER(Datos!U236),AND(Datos!U236=INT(Datos!U236),AND(OR(U$1005="",Datos!U236&gt;=U$1005),OR(U$1006="",Datos!U236&lt;=U$1006))),FALSE),OR(ISNUMBER(FIND(";"&amp;UPPER(TRIM(Datos!U236&amp;""))&amp;"=",U$1007)),ISNUMBER(FIND(";"&amp;UPPER(TRIM(Datos!U236&amp;""))&amp;";",U$1007))),OR(UPPER(TRIM(Datos!U236&amp;""))="SÍ",UPPER(TRIM(Datos!U236&amp;""))="SI",UPPER(TRIM(Datos!U236&amp;""))="NO"),IF(ISNUMBER(Datos!U236),AND(OR(U$1005="",Datos!U236&gt;=U$1005),OR(U$1006="",Datos!U236&lt;=U$1006)),FALSE),TRUE))))</f>
        <v>0.0</v>
      </c>
      <c r="V236">
        <f>IF(Datos!V236="",0,IF(AND(V$1008&lt;&gt;"",Datos!V236=V$1008),0,IF(V$1004=0,0,1-CHOOSE(V$1004,IF(ISNUMBER(Datos!V236),AND(OR(V$1005="",Datos!V236&gt;=V$1005),OR(V$1006="",Datos!V236&lt;=V$1006)),FALSE),IF(ISNUMBER(Datos!V236),AND(Datos!V236=INT(Datos!V236),AND(OR(V$1005="",Datos!V236&gt;=V$1005),OR(V$1006="",Datos!V236&lt;=V$1006))),FALSE),OR(ISNUMBER(FIND(";"&amp;UPPER(TRIM(Datos!V236&amp;""))&amp;"=",V$1007)),ISNUMBER(FIND(";"&amp;UPPER(TRIM(Datos!V236&amp;""))&amp;";",V$1007))),OR(UPPER(TRIM(Datos!V236&amp;""))="SÍ",UPPER(TRIM(Datos!V236&amp;""))="SI",UPPER(TRIM(Datos!V236&amp;""))="NO"),IF(ISNUMBER(Datos!V236),AND(OR(V$1005="",Datos!V236&gt;=V$1005),OR(V$1006="",Datos!V236&lt;=V$1006)),FALSE),TRUE))))</f>
        <v>0.0</v>
      </c>
      <c r="W236">
        <f>IF(Datos!W236="",0,IF(AND(W$1008&lt;&gt;"",Datos!W236=W$1008),0,IF(W$1004=0,0,1-CHOOSE(W$1004,IF(ISNUMBER(Datos!W236),AND(OR(W$1005="",Datos!W236&gt;=W$1005),OR(W$1006="",Datos!W236&lt;=W$1006)),FALSE),IF(ISNUMBER(Datos!W236),AND(Datos!W236=INT(Datos!W236),AND(OR(W$1005="",Datos!W236&gt;=W$1005),OR(W$1006="",Datos!W236&lt;=W$1006))),FALSE),OR(ISNUMBER(FIND(";"&amp;UPPER(TRIM(Datos!W236&amp;""))&amp;"=",W$1007)),ISNUMBER(FIND(";"&amp;UPPER(TRIM(Datos!W236&amp;""))&amp;";",W$1007))),OR(UPPER(TRIM(Datos!W236&amp;""))="SÍ",UPPER(TRIM(Datos!W236&amp;""))="SI",UPPER(TRIM(Datos!W236&amp;""))="NO"),IF(ISNUMBER(Datos!W236),AND(OR(W$1005="",Datos!W236&gt;=W$1005),OR(W$1006="",Datos!W236&lt;=W$1006)),FALSE),TRUE))))</f>
        <v>0.0</v>
      </c>
      <c r="X236">
        <f>IF(Datos!X236="",0,IF(AND(X$1008&lt;&gt;"",Datos!X236=X$1008),0,IF(X$1004=0,0,1-CHOOSE(X$1004,IF(ISNUMBER(Datos!X236),AND(OR(X$1005="",Datos!X236&gt;=X$1005),OR(X$1006="",Datos!X236&lt;=X$1006)),FALSE),IF(ISNUMBER(Datos!X236),AND(Datos!X236=INT(Datos!X236),AND(OR(X$1005="",Datos!X236&gt;=X$1005),OR(X$1006="",Datos!X236&lt;=X$1006))),FALSE),OR(ISNUMBER(FIND(";"&amp;UPPER(TRIM(Datos!X236&amp;""))&amp;"=",X$1007)),ISNUMBER(FIND(";"&amp;UPPER(TRIM(Datos!X236&amp;""))&amp;";",X$1007))),OR(UPPER(TRIM(Datos!X236&amp;""))="SÍ",UPPER(TRIM(Datos!X236&amp;""))="SI",UPPER(TRIM(Datos!X236&amp;""))="NO"),IF(ISNUMBER(Datos!X236),AND(OR(X$1005="",Datos!X236&gt;=X$1005),OR(X$1006="",Datos!X236&lt;=X$1006)),FALSE),TRUE))))</f>
        <v>0.0</v>
      </c>
      <c r="Y236">
        <f>IF(Datos!Y236="",0,IF(AND(Y$1008&lt;&gt;"",Datos!Y236=Y$1008),0,IF(Y$1004=0,0,1-CHOOSE(Y$1004,IF(ISNUMBER(Datos!Y236),AND(OR(Y$1005="",Datos!Y236&gt;=Y$1005),OR(Y$1006="",Datos!Y236&lt;=Y$1006)),FALSE),IF(ISNUMBER(Datos!Y236),AND(Datos!Y236=INT(Datos!Y236),AND(OR(Y$1005="",Datos!Y236&gt;=Y$1005),OR(Y$1006="",Datos!Y236&lt;=Y$1006))),FALSE),OR(ISNUMBER(FIND(";"&amp;UPPER(TRIM(Datos!Y236&amp;""))&amp;"=",Y$1007)),ISNUMBER(FIND(";"&amp;UPPER(TRIM(Datos!Y236&amp;""))&amp;";",Y$1007))),OR(UPPER(TRIM(Datos!Y236&amp;""))="SÍ",UPPER(TRIM(Datos!Y236&amp;""))="SI",UPPER(TRIM(Datos!Y236&amp;""))="NO"),IF(ISNUMBER(Datos!Y236),AND(OR(Y$1005="",Datos!Y236&gt;=Y$1005),OR(Y$1006="",Datos!Y236&lt;=Y$1006)),FALSE),TRUE))))</f>
        <v>0.0</v>
      </c>
      <c r="Z236">
        <f>IF(Datos!Z236="",0,IF(AND(Z$1008&lt;&gt;"",Datos!Z236=Z$1008),0,IF(Z$1004=0,0,1-CHOOSE(Z$1004,IF(ISNUMBER(Datos!Z236),AND(OR(Z$1005="",Datos!Z236&gt;=Z$1005),OR(Z$1006="",Datos!Z236&lt;=Z$1006)),FALSE),IF(ISNUMBER(Datos!Z236),AND(Datos!Z236=INT(Datos!Z236),AND(OR(Z$1005="",Datos!Z236&gt;=Z$1005),OR(Z$1006="",Datos!Z236&lt;=Z$1006))),FALSE),OR(ISNUMBER(FIND(";"&amp;UPPER(TRIM(Datos!Z236&amp;""))&amp;"=",Z$1007)),ISNUMBER(FIND(";"&amp;UPPER(TRIM(Datos!Z236&amp;""))&amp;";",Z$1007))),OR(UPPER(TRIM(Datos!Z236&amp;""))="SÍ",UPPER(TRIM(Datos!Z236&amp;""))="SI",UPPER(TRIM(Datos!Z236&amp;""))="NO"),IF(ISNUMBER(Datos!Z236),AND(OR(Z$1005="",Datos!Z236&gt;=Z$1005),OR(Z$1006="",Datos!Z236&lt;=Z$1006)),FALSE),TRUE))))</f>
        <v>0.0</v>
      </c>
      <c r="AA236">
        <f>IF(Datos!AA236="",0,IF(AND(AA$1008&lt;&gt;"",Datos!AA236=AA$1008),0,IF(AA$1004=0,0,1-CHOOSE(AA$1004,IF(ISNUMBER(Datos!AA236),AND(OR(AA$1005="",Datos!AA236&gt;=AA$1005),OR(AA$1006="",Datos!AA236&lt;=AA$1006)),FALSE),IF(ISNUMBER(Datos!AA236),AND(Datos!AA236=INT(Datos!AA236),AND(OR(AA$1005="",Datos!AA236&gt;=AA$1005),OR(AA$1006="",Datos!AA236&lt;=AA$1006))),FALSE),OR(ISNUMBER(FIND(";"&amp;UPPER(TRIM(Datos!AA236&amp;""))&amp;"=",AA$1007)),ISNUMBER(FIND(";"&amp;UPPER(TRIM(Datos!AA236&amp;""))&amp;";",AA$1007))),OR(UPPER(TRIM(Datos!AA236&amp;""))="SÍ",UPPER(TRIM(Datos!AA236&amp;""))="SI",UPPER(TRIM(Datos!AA236&amp;""))="NO"),IF(ISNUMBER(Datos!AA236),AND(OR(AA$1005="",Datos!AA236&gt;=AA$1005),OR(AA$1006="",Datos!AA236&lt;=AA$1006)),FALSE),TRUE))))</f>
        <v>0.0</v>
      </c>
      <c r="AB236">
        <f>IF(Datos!AB236="",0,IF(AND(AB$1008&lt;&gt;"",Datos!AB236=AB$1008),0,IF(AB$1004=0,0,1-CHOOSE(AB$1004,IF(ISNUMBER(Datos!AB236),AND(OR(AB$1005="",Datos!AB236&gt;=AB$1005),OR(AB$1006="",Datos!AB236&lt;=AB$1006)),FALSE),IF(ISNUMBER(Datos!AB236),AND(Datos!AB236=INT(Datos!AB236),AND(OR(AB$1005="",Datos!AB236&gt;=AB$1005),OR(AB$1006="",Datos!AB236&lt;=AB$1006))),FALSE),OR(ISNUMBER(FIND(";"&amp;UPPER(TRIM(Datos!AB236&amp;""))&amp;"=",AB$1007)),ISNUMBER(FIND(";"&amp;UPPER(TRIM(Datos!AB236&amp;""))&amp;";",AB$1007))),OR(UPPER(TRIM(Datos!AB236&amp;""))="SÍ",UPPER(TRIM(Datos!AB236&amp;""))="SI",UPPER(TRIM(Datos!AB236&amp;""))="NO"),IF(ISNUMBER(Datos!AB236),AND(OR(AB$1005="",Datos!AB236&gt;=AB$1005),OR(AB$1006="",Datos!AB236&lt;=AB$1006)),FALSE),TRUE))))</f>
        <v>0.0</v>
      </c>
      <c r="AC236">
        <f>IF(Datos!AC236="",0,IF(AND(AC$1008&lt;&gt;"",Datos!AC236=AC$1008),0,IF(AC$1004=0,0,1-CHOOSE(AC$1004,IF(ISNUMBER(Datos!AC236),AND(OR(AC$1005="",Datos!AC236&gt;=AC$1005),OR(AC$1006="",Datos!AC236&lt;=AC$1006)),FALSE),IF(ISNUMBER(Datos!AC236),AND(Datos!AC236=INT(Datos!AC236),AND(OR(AC$1005="",Datos!AC236&gt;=AC$1005),OR(AC$1006="",Datos!AC236&lt;=AC$1006))),FALSE),OR(ISNUMBER(FIND(";"&amp;UPPER(TRIM(Datos!AC236&amp;""))&amp;"=",AC$1007)),ISNUMBER(FIND(";"&amp;UPPER(TRIM(Datos!AC236&amp;""))&amp;";",AC$1007))),OR(UPPER(TRIM(Datos!AC236&amp;""))="SÍ",UPPER(TRIM(Datos!AC236&amp;""))="SI",UPPER(TRIM(Datos!AC236&amp;""))="NO"),IF(ISNUMBER(Datos!AC236),AND(OR(AC$1005="",Datos!AC236&gt;=AC$1005),OR(AC$1006="",Datos!AC236&lt;=AC$1006)),FALSE),TRUE))))</f>
        <v>0.0</v>
      </c>
      <c r="AD236">
        <f>IF(Datos!AD236="",0,IF(AND(AD$1008&lt;&gt;"",Datos!AD236=AD$1008),0,IF(AD$1004=0,0,1-CHOOSE(AD$1004,IF(ISNUMBER(Datos!AD236),AND(OR(AD$1005="",Datos!AD236&gt;=AD$1005),OR(AD$1006="",Datos!AD236&lt;=AD$1006)),FALSE),IF(ISNUMBER(Datos!AD236),AND(Datos!AD236=INT(Datos!AD236),AND(OR(AD$1005="",Datos!AD236&gt;=AD$1005),OR(AD$1006="",Datos!AD236&lt;=AD$1006))),FALSE),OR(ISNUMBER(FIND(";"&amp;UPPER(TRIM(Datos!AD236&amp;""))&amp;"=",AD$1007)),ISNUMBER(FIND(";"&amp;UPPER(TRIM(Datos!AD236&amp;""))&amp;";",AD$1007))),OR(UPPER(TRIM(Datos!AD236&amp;""))="SÍ",UPPER(TRIM(Datos!AD236&amp;""))="SI",UPPER(TRIM(Datos!AD236&amp;""))="NO"),IF(ISNUMBER(Datos!AD236),AND(OR(AD$1005="",Datos!AD236&gt;=AD$1005),OR(AD$1006="",Datos!AD236&lt;=AD$1006)),FALSE),TRUE))))</f>
        <v>0.0</v>
      </c>
      <c r="AE236">
        <f>IF(Datos!AE236="",0,IF(AND(AE$1008&lt;&gt;"",Datos!AE236=AE$1008),0,IF(AE$1004=0,0,1-CHOOSE(AE$1004,IF(ISNUMBER(Datos!AE236),AND(OR(AE$1005="",Datos!AE236&gt;=AE$1005),OR(AE$1006="",Datos!AE236&lt;=AE$1006)),FALSE),IF(ISNUMBER(Datos!AE236),AND(Datos!AE236=INT(Datos!AE236),AND(OR(AE$1005="",Datos!AE236&gt;=AE$1005),OR(AE$1006="",Datos!AE236&lt;=AE$1006))),FALSE),OR(ISNUMBER(FIND(";"&amp;UPPER(TRIM(Datos!AE236&amp;""))&amp;"=",AE$1007)),ISNUMBER(FIND(";"&amp;UPPER(TRIM(Datos!AE236&amp;""))&amp;";",AE$1007))),OR(UPPER(TRIM(Datos!AE236&amp;""))="SÍ",UPPER(TRIM(Datos!AE236&amp;""))="SI",UPPER(TRIM(Datos!AE236&amp;""))="NO"),IF(ISNUMBER(Datos!AE236),AND(OR(AE$1005="",Datos!AE236&gt;=AE$1005),OR(AE$1006="",Datos!AE236&lt;=AE$1006)),FALSE),TRUE))))</f>
        <v>0.0</v>
      </c>
    </row>
    <row r="237" spans="2:31">
      <c r="B237">
        <f>IF(Datos!B237="",0,IF(AND(B$1008&lt;&gt;"",Datos!B237=B$1008),0,IF(B$1004=0,0,1-CHOOSE(B$1004,IF(ISNUMBER(Datos!B237),AND(OR(B$1005="",Datos!B237&gt;=B$1005),OR(B$1006="",Datos!B237&lt;=B$1006)),FALSE),IF(ISNUMBER(Datos!B237),AND(Datos!B237=INT(Datos!B237),AND(OR(B$1005="",Datos!B237&gt;=B$1005),OR(B$1006="",Datos!B237&lt;=B$1006))),FALSE),OR(ISNUMBER(FIND(";"&amp;UPPER(TRIM(Datos!B237&amp;""))&amp;"=",B$1007)),ISNUMBER(FIND(";"&amp;UPPER(TRIM(Datos!B237&amp;""))&amp;";",B$1007))),OR(UPPER(TRIM(Datos!B237&amp;""))="SÍ",UPPER(TRIM(Datos!B237&amp;""))="SI",UPPER(TRIM(Datos!B237&amp;""))="NO"),IF(ISNUMBER(Datos!B237),AND(OR(B$1005="",Datos!B237&gt;=B$1005),OR(B$1006="",Datos!B237&lt;=B$1006)),FALSE),TRUE))))</f>
        <v>0.0</v>
      </c>
      <c r="C237">
        <f>IF(Datos!C237="",0,IF(AND(C$1008&lt;&gt;"",Datos!C237=C$1008),0,IF(C$1004=0,0,1-CHOOSE(C$1004,IF(ISNUMBER(Datos!C237),AND(OR(C$1005="",Datos!C237&gt;=C$1005),OR(C$1006="",Datos!C237&lt;=C$1006)),FALSE),IF(ISNUMBER(Datos!C237),AND(Datos!C237=INT(Datos!C237),AND(OR(C$1005="",Datos!C237&gt;=C$1005),OR(C$1006="",Datos!C237&lt;=C$1006))),FALSE),OR(ISNUMBER(FIND(";"&amp;UPPER(TRIM(Datos!C237&amp;""))&amp;"=",C$1007)),ISNUMBER(FIND(";"&amp;UPPER(TRIM(Datos!C237&amp;""))&amp;";",C$1007))),OR(UPPER(TRIM(Datos!C237&amp;""))="SÍ",UPPER(TRIM(Datos!C237&amp;""))="SI",UPPER(TRIM(Datos!C237&amp;""))="NO"),IF(ISNUMBER(Datos!C237),AND(OR(C$1005="",Datos!C237&gt;=C$1005),OR(C$1006="",Datos!C237&lt;=C$1006)),FALSE),TRUE))))</f>
        <v>0.0</v>
      </c>
      <c r="D237">
        <f>IF(Datos!D237="",0,IF(AND(D$1008&lt;&gt;"",Datos!D237=D$1008),0,IF(D$1004=0,0,1-CHOOSE(D$1004,IF(ISNUMBER(Datos!D237),AND(OR(D$1005="",Datos!D237&gt;=D$1005),OR(D$1006="",Datos!D237&lt;=D$1006)),FALSE),IF(ISNUMBER(Datos!D237),AND(Datos!D237=INT(Datos!D237),AND(OR(D$1005="",Datos!D237&gt;=D$1005),OR(D$1006="",Datos!D237&lt;=D$1006))),FALSE),OR(ISNUMBER(FIND(";"&amp;UPPER(TRIM(Datos!D237&amp;""))&amp;"=",D$1007)),ISNUMBER(FIND(";"&amp;UPPER(TRIM(Datos!D237&amp;""))&amp;";",D$1007))),OR(UPPER(TRIM(Datos!D237&amp;""))="SÍ",UPPER(TRIM(Datos!D237&amp;""))="SI",UPPER(TRIM(Datos!D237&amp;""))="NO"),IF(ISNUMBER(Datos!D237),AND(OR(D$1005="",Datos!D237&gt;=D$1005),OR(D$1006="",Datos!D237&lt;=D$1006)),FALSE),TRUE))))</f>
        <v>0.0</v>
      </c>
      <c r="E237">
        <f>IF(Datos!E237="",0,IF(AND(E$1008&lt;&gt;"",Datos!E237=E$1008),0,IF(E$1004=0,0,1-CHOOSE(E$1004,IF(ISNUMBER(Datos!E237),AND(OR(E$1005="",Datos!E237&gt;=E$1005),OR(E$1006="",Datos!E237&lt;=E$1006)),FALSE),IF(ISNUMBER(Datos!E237),AND(Datos!E237=INT(Datos!E237),AND(OR(E$1005="",Datos!E237&gt;=E$1005),OR(E$1006="",Datos!E237&lt;=E$1006))),FALSE),OR(ISNUMBER(FIND(";"&amp;UPPER(TRIM(Datos!E237&amp;""))&amp;"=",E$1007)),ISNUMBER(FIND(";"&amp;UPPER(TRIM(Datos!E237&amp;""))&amp;";",E$1007))),OR(UPPER(TRIM(Datos!E237&amp;""))="SÍ",UPPER(TRIM(Datos!E237&amp;""))="SI",UPPER(TRIM(Datos!E237&amp;""))="NO"),IF(ISNUMBER(Datos!E237),AND(OR(E$1005="",Datos!E237&gt;=E$1005),OR(E$1006="",Datos!E237&lt;=E$1006)),FALSE),TRUE))))</f>
        <v>0.0</v>
      </c>
      <c r="F237">
        <f>IF(Datos!F237="",0,IF(AND(F$1008&lt;&gt;"",Datos!F237=F$1008),0,IF(F$1004=0,0,1-CHOOSE(F$1004,IF(ISNUMBER(Datos!F237),AND(OR(F$1005="",Datos!F237&gt;=F$1005),OR(F$1006="",Datos!F237&lt;=F$1006)),FALSE),IF(ISNUMBER(Datos!F237),AND(Datos!F237=INT(Datos!F237),AND(OR(F$1005="",Datos!F237&gt;=F$1005),OR(F$1006="",Datos!F237&lt;=F$1006))),FALSE),OR(ISNUMBER(FIND(";"&amp;UPPER(TRIM(Datos!F237&amp;""))&amp;"=",F$1007)),ISNUMBER(FIND(";"&amp;UPPER(TRIM(Datos!F237&amp;""))&amp;";",F$1007))),OR(UPPER(TRIM(Datos!F237&amp;""))="SÍ",UPPER(TRIM(Datos!F237&amp;""))="SI",UPPER(TRIM(Datos!F237&amp;""))="NO"),IF(ISNUMBER(Datos!F237),AND(OR(F$1005="",Datos!F237&gt;=F$1005),OR(F$1006="",Datos!F237&lt;=F$1006)),FALSE),TRUE))))</f>
        <v>0.0</v>
      </c>
      <c r="G237">
        <f>IF(Datos!G237="",0,IF(AND(G$1008&lt;&gt;"",Datos!G237=G$1008),0,IF(G$1004=0,0,1-CHOOSE(G$1004,IF(ISNUMBER(Datos!G237),AND(OR(G$1005="",Datos!G237&gt;=G$1005),OR(G$1006="",Datos!G237&lt;=G$1006)),FALSE),IF(ISNUMBER(Datos!G237),AND(Datos!G237=INT(Datos!G237),AND(OR(G$1005="",Datos!G237&gt;=G$1005),OR(G$1006="",Datos!G237&lt;=G$1006))),FALSE),OR(ISNUMBER(FIND(";"&amp;UPPER(TRIM(Datos!G237&amp;""))&amp;"=",G$1007)),ISNUMBER(FIND(";"&amp;UPPER(TRIM(Datos!G237&amp;""))&amp;";",G$1007))),OR(UPPER(TRIM(Datos!G237&amp;""))="SÍ",UPPER(TRIM(Datos!G237&amp;""))="SI",UPPER(TRIM(Datos!G237&amp;""))="NO"),IF(ISNUMBER(Datos!G237),AND(OR(G$1005="",Datos!G237&gt;=G$1005),OR(G$1006="",Datos!G237&lt;=G$1006)),FALSE),TRUE))))</f>
        <v>0.0</v>
      </c>
      <c r="H237">
        <f>IF(Datos!H237="",0,IF(AND(H$1008&lt;&gt;"",Datos!H237=H$1008),0,IF(H$1004=0,0,1-CHOOSE(H$1004,IF(ISNUMBER(Datos!H237),AND(OR(H$1005="",Datos!H237&gt;=H$1005),OR(H$1006="",Datos!H237&lt;=H$1006)),FALSE),IF(ISNUMBER(Datos!H237),AND(Datos!H237=INT(Datos!H237),AND(OR(H$1005="",Datos!H237&gt;=H$1005),OR(H$1006="",Datos!H237&lt;=H$1006))),FALSE),OR(ISNUMBER(FIND(";"&amp;UPPER(TRIM(Datos!H237&amp;""))&amp;"=",H$1007)),ISNUMBER(FIND(";"&amp;UPPER(TRIM(Datos!H237&amp;""))&amp;";",H$1007))),OR(UPPER(TRIM(Datos!H237&amp;""))="SÍ",UPPER(TRIM(Datos!H237&amp;""))="SI",UPPER(TRIM(Datos!H237&amp;""))="NO"),IF(ISNUMBER(Datos!H237),AND(OR(H$1005="",Datos!H237&gt;=H$1005),OR(H$1006="",Datos!H237&lt;=H$1006)),FALSE),TRUE))))</f>
        <v>0.0</v>
      </c>
      <c r="I237">
        <f>IF(Datos!I237="",0,IF(AND(I$1008&lt;&gt;"",Datos!I237=I$1008),0,IF(I$1004=0,0,1-CHOOSE(I$1004,IF(ISNUMBER(Datos!I237),AND(OR(I$1005="",Datos!I237&gt;=I$1005),OR(I$1006="",Datos!I237&lt;=I$1006)),FALSE),IF(ISNUMBER(Datos!I237),AND(Datos!I237=INT(Datos!I237),AND(OR(I$1005="",Datos!I237&gt;=I$1005),OR(I$1006="",Datos!I237&lt;=I$1006))),FALSE),OR(ISNUMBER(FIND(";"&amp;UPPER(TRIM(Datos!I237&amp;""))&amp;"=",I$1007)),ISNUMBER(FIND(";"&amp;UPPER(TRIM(Datos!I237&amp;""))&amp;";",I$1007))),OR(UPPER(TRIM(Datos!I237&amp;""))="SÍ",UPPER(TRIM(Datos!I237&amp;""))="SI",UPPER(TRIM(Datos!I237&amp;""))="NO"),IF(ISNUMBER(Datos!I237),AND(OR(I$1005="",Datos!I237&gt;=I$1005),OR(I$1006="",Datos!I237&lt;=I$1006)),FALSE),TRUE))))</f>
        <v>0.0</v>
      </c>
      <c r="J237">
        <f>IF(Datos!J237="",0,IF(AND(J$1008&lt;&gt;"",Datos!J237=J$1008),0,IF(J$1004=0,0,1-CHOOSE(J$1004,IF(ISNUMBER(Datos!J237),AND(OR(J$1005="",Datos!J237&gt;=J$1005),OR(J$1006="",Datos!J237&lt;=J$1006)),FALSE),IF(ISNUMBER(Datos!J237),AND(Datos!J237=INT(Datos!J237),AND(OR(J$1005="",Datos!J237&gt;=J$1005),OR(J$1006="",Datos!J237&lt;=J$1006))),FALSE),OR(ISNUMBER(FIND(";"&amp;UPPER(TRIM(Datos!J237&amp;""))&amp;"=",J$1007)),ISNUMBER(FIND(";"&amp;UPPER(TRIM(Datos!J237&amp;""))&amp;";",J$1007))),OR(UPPER(TRIM(Datos!J237&amp;""))="SÍ",UPPER(TRIM(Datos!J237&amp;""))="SI",UPPER(TRIM(Datos!J237&amp;""))="NO"),IF(ISNUMBER(Datos!J237),AND(OR(J$1005="",Datos!J237&gt;=J$1005),OR(J$1006="",Datos!J237&lt;=J$1006)),FALSE),TRUE))))</f>
        <v>0.0</v>
      </c>
      <c r="K237">
        <f>IF(Datos!K237="",0,IF(AND(K$1008&lt;&gt;"",Datos!K237=K$1008),0,IF(K$1004=0,0,1-CHOOSE(K$1004,IF(ISNUMBER(Datos!K237),AND(OR(K$1005="",Datos!K237&gt;=K$1005),OR(K$1006="",Datos!K237&lt;=K$1006)),FALSE),IF(ISNUMBER(Datos!K237),AND(Datos!K237=INT(Datos!K237),AND(OR(K$1005="",Datos!K237&gt;=K$1005),OR(K$1006="",Datos!K237&lt;=K$1006))),FALSE),OR(ISNUMBER(FIND(";"&amp;UPPER(TRIM(Datos!K237&amp;""))&amp;"=",K$1007)),ISNUMBER(FIND(";"&amp;UPPER(TRIM(Datos!K237&amp;""))&amp;";",K$1007))),OR(UPPER(TRIM(Datos!K237&amp;""))="SÍ",UPPER(TRIM(Datos!K237&amp;""))="SI",UPPER(TRIM(Datos!K237&amp;""))="NO"),IF(ISNUMBER(Datos!K237),AND(OR(K$1005="",Datos!K237&gt;=K$1005),OR(K$1006="",Datos!K237&lt;=K$1006)),FALSE),TRUE))))</f>
        <v>0.0</v>
      </c>
      <c r="L237">
        <f>IF(Datos!L237="",0,IF(AND(L$1008&lt;&gt;"",Datos!L237=L$1008),0,IF(L$1004=0,0,1-CHOOSE(L$1004,IF(ISNUMBER(Datos!L237),AND(OR(L$1005="",Datos!L237&gt;=L$1005),OR(L$1006="",Datos!L237&lt;=L$1006)),FALSE),IF(ISNUMBER(Datos!L237),AND(Datos!L237=INT(Datos!L237),AND(OR(L$1005="",Datos!L237&gt;=L$1005),OR(L$1006="",Datos!L237&lt;=L$1006))),FALSE),OR(ISNUMBER(FIND(";"&amp;UPPER(TRIM(Datos!L237&amp;""))&amp;"=",L$1007)),ISNUMBER(FIND(";"&amp;UPPER(TRIM(Datos!L237&amp;""))&amp;";",L$1007))),OR(UPPER(TRIM(Datos!L237&amp;""))="SÍ",UPPER(TRIM(Datos!L237&amp;""))="SI",UPPER(TRIM(Datos!L237&amp;""))="NO"),IF(ISNUMBER(Datos!L237),AND(OR(L$1005="",Datos!L237&gt;=L$1005),OR(L$1006="",Datos!L237&lt;=L$1006)),FALSE),TRUE))))</f>
        <v>0.0</v>
      </c>
      <c r="M237">
        <f>IF(Datos!M237="",0,IF(AND(M$1008&lt;&gt;"",Datos!M237=M$1008),0,IF(M$1004=0,0,1-CHOOSE(M$1004,IF(ISNUMBER(Datos!M237),AND(OR(M$1005="",Datos!M237&gt;=M$1005),OR(M$1006="",Datos!M237&lt;=M$1006)),FALSE),IF(ISNUMBER(Datos!M237),AND(Datos!M237=INT(Datos!M237),AND(OR(M$1005="",Datos!M237&gt;=M$1005),OR(M$1006="",Datos!M237&lt;=M$1006))),FALSE),OR(ISNUMBER(FIND(";"&amp;UPPER(TRIM(Datos!M237&amp;""))&amp;"=",M$1007)),ISNUMBER(FIND(";"&amp;UPPER(TRIM(Datos!M237&amp;""))&amp;";",M$1007))),OR(UPPER(TRIM(Datos!M237&amp;""))="SÍ",UPPER(TRIM(Datos!M237&amp;""))="SI",UPPER(TRIM(Datos!M237&amp;""))="NO"),IF(ISNUMBER(Datos!M237),AND(OR(M$1005="",Datos!M237&gt;=M$1005),OR(M$1006="",Datos!M237&lt;=M$1006)),FALSE),TRUE))))</f>
        <v>0.0</v>
      </c>
      <c r="N237">
        <f>IF(Datos!N237="",0,IF(AND(N$1008&lt;&gt;"",Datos!N237=N$1008),0,IF(N$1004=0,0,1-CHOOSE(N$1004,IF(ISNUMBER(Datos!N237),AND(OR(N$1005="",Datos!N237&gt;=N$1005),OR(N$1006="",Datos!N237&lt;=N$1006)),FALSE),IF(ISNUMBER(Datos!N237),AND(Datos!N237=INT(Datos!N237),AND(OR(N$1005="",Datos!N237&gt;=N$1005),OR(N$1006="",Datos!N237&lt;=N$1006))),FALSE),OR(ISNUMBER(FIND(";"&amp;UPPER(TRIM(Datos!N237&amp;""))&amp;"=",N$1007)),ISNUMBER(FIND(";"&amp;UPPER(TRIM(Datos!N237&amp;""))&amp;";",N$1007))),OR(UPPER(TRIM(Datos!N237&amp;""))="SÍ",UPPER(TRIM(Datos!N237&amp;""))="SI",UPPER(TRIM(Datos!N237&amp;""))="NO"),IF(ISNUMBER(Datos!N237),AND(OR(N$1005="",Datos!N237&gt;=N$1005),OR(N$1006="",Datos!N237&lt;=N$1006)),FALSE),TRUE))))</f>
        <v>0.0</v>
      </c>
      <c r="O237">
        <f>IF(Datos!O237="",0,IF(AND(O$1008&lt;&gt;"",Datos!O237=O$1008),0,IF(O$1004=0,0,1-CHOOSE(O$1004,IF(ISNUMBER(Datos!O237),AND(OR(O$1005="",Datos!O237&gt;=O$1005),OR(O$1006="",Datos!O237&lt;=O$1006)),FALSE),IF(ISNUMBER(Datos!O237),AND(Datos!O237=INT(Datos!O237),AND(OR(O$1005="",Datos!O237&gt;=O$1005),OR(O$1006="",Datos!O237&lt;=O$1006))),FALSE),OR(ISNUMBER(FIND(";"&amp;UPPER(TRIM(Datos!O237&amp;""))&amp;"=",O$1007)),ISNUMBER(FIND(";"&amp;UPPER(TRIM(Datos!O237&amp;""))&amp;";",O$1007))),OR(UPPER(TRIM(Datos!O237&amp;""))="SÍ",UPPER(TRIM(Datos!O237&amp;""))="SI",UPPER(TRIM(Datos!O237&amp;""))="NO"),IF(ISNUMBER(Datos!O237),AND(OR(O$1005="",Datos!O237&gt;=O$1005),OR(O$1006="",Datos!O237&lt;=O$1006)),FALSE),TRUE))))</f>
        <v>0.0</v>
      </c>
      <c r="P237">
        <f>IF(Datos!P237="",0,IF(AND(P$1008&lt;&gt;"",Datos!P237=P$1008),0,IF(P$1004=0,0,1-CHOOSE(P$1004,IF(ISNUMBER(Datos!P237),AND(OR(P$1005="",Datos!P237&gt;=P$1005),OR(P$1006="",Datos!P237&lt;=P$1006)),FALSE),IF(ISNUMBER(Datos!P237),AND(Datos!P237=INT(Datos!P237),AND(OR(P$1005="",Datos!P237&gt;=P$1005),OR(P$1006="",Datos!P237&lt;=P$1006))),FALSE),OR(ISNUMBER(FIND(";"&amp;UPPER(TRIM(Datos!P237&amp;""))&amp;"=",P$1007)),ISNUMBER(FIND(";"&amp;UPPER(TRIM(Datos!P237&amp;""))&amp;";",P$1007))),OR(UPPER(TRIM(Datos!P237&amp;""))="SÍ",UPPER(TRIM(Datos!P237&amp;""))="SI",UPPER(TRIM(Datos!P237&amp;""))="NO"),IF(ISNUMBER(Datos!P237),AND(OR(P$1005="",Datos!P237&gt;=P$1005),OR(P$1006="",Datos!P237&lt;=P$1006)),FALSE),TRUE))))</f>
        <v>0.0</v>
      </c>
      <c r="Q237">
        <f>IF(Datos!Q237="",0,IF(AND(Q$1008&lt;&gt;"",Datos!Q237=Q$1008),0,IF(Q$1004=0,0,1-CHOOSE(Q$1004,IF(ISNUMBER(Datos!Q237),AND(OR(Q$1005="",Datos!Q237&gt;=Q$1005),OR(Q$1006="",Datos!Q237&lt;=Q$1006)),FALSE),IF(ISNUMBER(Datos!Q237),AND(Datos!Q237=INT(Datos!Q237),AND(OR(Q$1005="",Datos!Q237&gt;=Q$1005),OR(Q$1006="",Datos!Q237&lt;=Q$1006))),FALSE),OR(ISNUMBER(FIND(";"&amp;UPPER(TRIM(Datos!Q237&amp;""))&amp;"=",Q$1007)),ISNUMBER(FIND(";"&amp;UPPER(TRIM(Datos!Q237&amp;""))&amp;";",Q$1007))),OR(UPPER(TRIM(Datos!Q237&amp;""))="SÍ",UPPER(TRIM(Datos!Q237&amp;""))="SI",UPPER(TRIM(Datos!Q237&amp;""))="NO"),IF(ISNUMBER(Datos!Q237),AND(OR(Q$1005="",Datos!Q237&gt;=Q$1005),OR(Q$1006="",Datos!Q237&lt;=Q$1006)),FALSE),TRUE))))</f>
        <v>0.0</v>
      </c>
      <c r="R237">
        <f>IF(Datos!R237="",0,IF(AND(R$1008&lt;&gt;"",Datos!R237=R$1008),0,IF(R$1004=0,0,1-CHOOSE(R$1004,IF(ISNUMBER(Datos!R237),AND(OR(R$1005="",Datos!R237&gt;=R$1005),OR(R$1006="",Datos!R237&lt;=R$1006)),FALSE),IF(ISNUMBER(Datos!R237),AND(Datos!R237=INT(Datos!R237),AND(OR(R$1005="",Datos!R237&gt;=R$1005),OR(R$1006="",Datos!R237&lt;=R$1006))),FALSE),OR(ISNUMBER(FIND(";"&amp;UPPER(TRIM(Datos!R237&amp;""))&amp;"=",R$1007)),ISNUMBER(FIND(";"&amp;UPPER(TRIM(Datos!R237&amp;""))&amp;";",R$1007))),OR(UPPER(TRIM(Datos!R237&amp;""))="SÍ",UPPER(TRIM(Datos!R237&amp;""))="SI",UPPER(TRIM(Datos!R237&amp;""))="NO"),IF(ISNUMBER(Datos!R237),AND(OR(R$1005="",Datos!R237&gt;=R$1005),OR(R$1006="",Datos!R237&lt;=R$1006)),FALSE),TRUE))))</f>
        <v>0.0</v>
      </c>
      <c r="S237">
        <f>IF(Datos!S237="",0,IF(AND(S$1008&lt;&gt;"",Datos!S237=S$1008),0,IF(S$1004=0,0,1-CHOOSE(S$1004,IF(ISNUMBER(Datos!S237),AND(OR(S$1005="",Datos!S237&gt;=S$1005),OR(S$1006="",Datos!S237&lt;=S$1006)),FALSE),IF(ISNUMBER(Datos!S237),AND(Datos!S237=INT(Datos!S237),AND(OR(S$1005="",Datos!S237&gt;=S$1005),OR(S$1006="",Datos!S237&lt;=S$1006))),FALSE),OR(ISNUMBER(FIND(";"&amp;UPPER(TRIM(Datos!S237&amp;""))&amp;"=",S$1007)),ISNUMBER(FIND(";"&amp;UPPER(TRIM(Datos!S237&amp;""))&amp;";",S$1007))),OR(UPPER(TRIM(Datos!S237&amp;""))="SÍ",UPPER(TRIM(Datos!S237&amp;""))="SI",UPPER(TRIM(Datos!S237&amp;""))="NO"),IF(ISNUMBER(Datos!S237),AND(OR(S$1005="",Datos!S237&gt;=S$1005),OR(S$1006="",Datos!S237&lt;=S$1006)),FALSE),TRUE))))</f>
        <v>0.0</v>
      </c>
      <c r="T237">
        <f>IF(Datos!T237="",0,IF(AND(T$1008&lt;&gt;"",Datos!T237=T$1008),0,IF(T$1004=0,0,1-CHOOSE(T$1004,IF(ISNUMBER(Datos!T237),AND(OR(T$1005="",Datos!T237&gt;=T$1005),OR(T$1006="",Datos!T237&lt;=T$1006)),FALSE),IF(ISNUMBER(Datos!T237),AND(Datos!T237=INT(Datos!T237),AND(OR(T$1005="",Datos!T237&gt;=T$1005),OR(T$1006="",Datos!T237&lt;=T$1006))),FALSE),OR(ISNUMBER(FIND(";"&amp;UPPER(TRIM(Datos!T237&amp;""))&amp;"=",T$1007)),ISNUMBER(FIND(";"&amp;UPPER(TRIM(Datos!T237&amp;""))&amp;";",T$1007))),OR(UPPER(TRIM(Datos!T237&amp;""))="SÍ",UPPER(TRIM(Datos!T237&amp;""))="SI",UPPER(TRIM(Datos!T237&amp;""))="NO"),IF(ISNUMBER(Datos!T237),AND(OR(T$1005="",Datos!T237&gt;=T$1005),OR(T$1006="",Datos!T237&lt;=T$1006)),FALSE),TRUE))))</f>
        <v>0.0</v>
      </c>
      <c r="U237">
        <f>IF(Datos!U237="",0,IF(AND(U$1008&lt;&gt;"",Datos!U237=U$1008),0,IF(U$1004=0,0,1-CHOOSE(U$1004,IF(ISNUMBER(Datos!U237),AND(OR(U$1005="",Datos!U237&gt;=U$1005),OR(U$1006="",Datos!U237&lt;=U$1006)),FALSE),IF(ISNUMBER(Datos!U237),AND(Datos!U237=INT(Datos!U237),AND(OR(U$1005="",Datos!U237&gt;=U$1005),OR(U$1006="",Datos!U237&lt;=U$1006))),FALSE),OR(ISNUMBER(FIND(";"&amp;UPPER(TRIM(Datos!U237&amp;""))&amp;"=",U$1007)),ISNUMBER(FIND(";"&amp;UPPER(TRIM(Datos!U237&amp;""))&amp;";",U$1007))),OR(UPPER(TRIM(Datos!U237&amp;""))="SÍ",UPPER(TRIM(Datos!U237&amp;""))="SI",UPPER(TRIM(Datos!U237&amp;""))="NO"),IF(ISNUMBER(Datos!U237),AND(OR(U$1005="",Datos!U237&gt;=U$1005),OR(U$1006="",Datos!U237&lt;=U$1006)),FALSE),TRUE))))</f>
        <v>0.0</v>
      </c>
      <c r="V237">
        <f>IF(Datos!V237="",0,IF(AND(V$1008&lt;&gt;"",Datos!V237=V$1008),0,IF(V$1004=0,0,1-CHOOSE(V$1004,IF(ISNUMBER(Datos!V237),AND(OR(V$1005="",Datos!V237&gt;=V$1005),OR(V$1006="",Datos!V237&lt;=V$1006)),FALSE),IF(ISNUMBER(Datos!V237),AND(Datos!V237=INT(Datos!V237),AND(OR(V$1005="",Datos!V237&gt;=V$1005),OR(V$1006="",Datos!V237&lt;=V$1006))),FALSE),OR(ISNUMBER(FIND(";"&amp;UPPER(TRIM(Datos!V237&amp;""))&amp;"=",V$1007)),ISNUMBER(FIND(";"&amp;UPPER(TRIM(Datos!V237&amp;""))&amp;";",V$1007))),OR(UPPER(TRIM(Datos!V237&amp;""))="SÍ",UPPER(TRIM(Datos!V237&amp;""))="SI",UPPER(TRIM(Datos!V237&amp;""))="NO"),IF(ISNUMBER(Datos!V237),AND(OR(V$1005="",Datos!V237&gt;=V$1005),OR(V$1006="",Datos!V237&lt;=V$1006)),FALSE),TRUE))))</f>
        <v>0.0</v>
      </c>
      <c r="W237">
        <f>IF(Datos!W237="",0,IF(AND(W$1008&lt;&gt;"",Datos!W237=W$1008),0,IF(W$1004=0,0,1-CHOOSE(W$1004,IF(ISNUMBER(Datos!W237),AND(OR(W$1005="",Datos!W237&gt;=W$1005),OR(W$1006="",Datos!W237&lt;=W$1006)),FALSE),IF(ISNUMBER(Datos!W237),AND(Datos!W237=INT(Datos!W237),AND(OR(W$1005="",Datos!W237&gt;=W$1005),OR(W$1006="",Datos!W237&lt;=W$1006))),FALSE),OR(ISNUMBER(FIND(";"&amp;UPPER(TRIM(Datos!W237&amp;""))&amp;"=",W$1007)),ISNUMBER(FIND(";"&amp;UPPER(TRIM(Datos!W237&amp;""))&amp;";",W$1007))),OR(UPPER(TRIM(Datos!W237&amp;""))="SÍ",UPPER(TRIM(Datos!W237&amp;""))="SI",UPPER(TRIM(Datos!W237&amp;""))="NO"),IF(ISNUMBER(Datos!W237),AND(OR(W$1005="",Datos!W237&gt;=W$1005),OR(W$1006="",Datos!W237&lt;=W$1006)),FALSE),TRUE))))</f>
        <v>0.0</v>
      </c>
      <c r="X237">
        <f>IF(Datos!X237="",0,IF(AND(X$1008&lt;&gt;"",Datos!X237=X$1008),0,IF(X$1004=0,0,1-CHOOSE(X$1004,IF(ISNUMBER(Datos!X237),AND(OR(X$1005="",Datos!X237&gt;=X$1005),OR(X$1006="",Datos!X237&lt;=X$1006)),FALSE),IF(ISNUMBER(Datos!X237),AND(Datos!X237=INT(Datos!X237),AND(OR(X$1005="",Datos!X237&gt;=X$1005),OR(X$1006="",Datos!X237&lt;=X$1006))),FALSE),OR(ISNUMBER(FIND(";"&amp;UPPER(TRIM(Datos!X237&amp;""))&amp;"=",X$1007)),ISNUMBER(FIND(";"&amp;UPPER(TRIM(Datos!X237&amp;""))&amp;";",X$1007))),OR(UPPER(TRIM(Datos!X237&amp;""))="SÍ",UPPER(TRIM(Datos!X237&amp;""))="SI",UPPER(TRIM(Datos!X237&amp;""))="NO"),IF(ISNUMBER(Datos!X237),AND(OR(X$1005="",Datos!X237&gt;=X$1005),OR(X$1006="",Datos!X237&lt;=X$1006)),FALSE),TRUE))))</f>
        <v>0.0</v>
      </c>
      <c r="Y237">
        <f>IF(Datos!Y237="",0,IF(AND(Y$1008&lt;&gt;"",Datos!Y237=Y$1008),0,IF(Y$1004=0,0,1-CHOOSE(Y$1004,IF(ISNUMBER(Datos!Y237),AND(OR(Y$1005="",Datos!Y237&gt;=Y$1005),OR(Y$1006="",Datos!Y237&lt;=Y$1006)),FALSE),IF(ISNUMBER(Datos!Y237),AND(Datos!Y237=INT(Datos!Y237),AND(OR(Y$1005="",Datos!Y237&gt;=Y$1005),OR(Y$1006="",Datos!Y237&lt;=Y$1006))),FALSE),OR(ISNUMBER(FIND(";"&amp;UPPER(TRIM(Datos!Y237&amp;""))&amp;"=",Y$1007)),ISNUMBER(FIND(";"&amp;UPPER(TRIM(Datos!Y237&amp;""))&amp;";",Y$1007))),OR(UPPER(TRIM(Datos!Y237&amp;""))="SÍ",UPPER(TRIM(Datos!Y237&amp;""))="SI",UPPER(TRIM(Datos!Y237&amp;""))="NO"),IF(ISNUMBER(Datos!Y237),AND(OR(Y$1005="",Datos!Y237&gt;=Y$1005),OR(Y$1006="",Datos!Y237&lt;=Y$1006)),FALSE),TRUE))))</f>
        <v>0.0</v>
      </c>
      <c r="Z237">
        <f>IF(Datos!Z237="",0,IF(AND(Z$1008&lt;&gt;"",Datos!Z237=Z$1008),0,IF(Z$1004=0,0,1-CHOOSE(Z$1004,IF(ISNUMBER(Datos!Z237),AND(OR(Z$1005="",Datos!Z237&gt;=Z$1005),OR(Z$1006="",Datos!Z237&lt;=Z$1006)),FALSE),IF(ISNUMBER(Datos!Z237),AND(Datos!Z237=INT(Datos!Z237),AND(OR(Z$1005="",Datos!Z237&gt;=Z$1005),OR(Z$1006="",Datos!Z237&lt;=Z$1006))),FALSE),OR(ISNUMBER(FIND(";"&amp;UPPER(TRIM(Datos!Z237&amp;""))&amp;"=",Z$1007)),ISNUMBER(FIND(";"&amp;UPPER(TRIM(Datos!Z237&amp;""))&amp;";",Z$1007))),OR(UPPER(TRIM(Datos!Z237&amp;""))="SÍ",UPPER(TRIM(Datos!Z237&amp;""))="SI",UPPER(TRIM(Datos!Z237&amp;""))="NO"),IF(ISNUMBER(Datos!Z237),AND(OR(Z$1005="",Datos!Z237&gt;=Z$1005),OR(Z$1006="",Datos!Z237&lt;=Z$1006)),FALSE),TRUE))))</f>
        <v>0.0</v>
      </c>
      <c r="AA237">
        <f>IF(Datos!AA237="",0,IF(AND(AA$1008&lt;&gt;"",Datos!AA237=AA$1008),0,IF(AA$1004=0,0,1-CHOOSE(AA$1004,IF(ISNUMBER(Datos!AA237),AND(OR(AA$1005="",Datos!AA237&gt;=AA$1005),OR(AA$1006="",Datos!AA237&lt;=AA$1006)),FALSE),IF(ISNUMBER(Datos!AA237),AND(Datos!AA237=INT(Datos!AA237),AND(OR(AA$1005="",Datos!AA237&gt;=AA$1005),OR(AA$1006="",Datos!AA237&lt;=AA$1006))),FALSE),OR(ISNUMBER(FIND(";"&amp;UPPER(TRIM(Datos!AA237&amp;""))&amp;"=",AA$1007)),ISNUMBER(FIND(";"&amp;UPPER(TRIM(Datos!AA237&amp;""))&amp;";",AA$1007))),OR(UPPER(TRIM(Datos!AA237&amp;""))="SÍ",UPPER(TRIM(Datos!AA237&amp;""))="SI",UPPER(TRIM(Datos!AA237&amp;""))="NO"),IF(ISNUMBER(Datos!AA237),AND(OR(AA$1005="",Datos!AA237&gt;=AA$1005),OR(AA$1006="",Datos!AA237&lt;=AA$1006)),FALSE),TRUE))))</f>
        <v>0.0</v>
      </c>
      <c r="AB237">
        <f>IF(Datos!AB237="",0,IF(AND(AB$1008&lt;&gt;"",Datos!AB237=AB$1008),0,IF(AB$1004=0,0,1-CHOOSE(AB$1004,IF(ISNUMBER(Datos!AB237),AND(OR(AB$1005="",Datos!AB237&gt;=AB$1005),OR(AB$1006="",Datos!AB237&lt;=AB$1006)),FALSE),IF(ISNUMBER(Datos!AB237),AND(Datos!AB237=INT(Datos!AB237),AND(OR(AB$1005="",Datos!AB237&gt;=AB$1005),OR(AB$1006="",Datos!AB237&lt;=AB$1006))),FALSE),OR(ISNUMBER(FIND(";"&amp;UPPER(TRIM(Datos!AB237&amp;""))&amp;"=",AB$1007)),ISNUMBER(FIND(";"&amp;UPPER(TRIM(Datos!AB237&amp;""))&amp;";",AB$1007))),OR(UPPER(TRIM(Datos!AB237&amp;""))="SÍ",UPPER(TRIM(Datos!AB237&amp;""))="SI",UPPER(TRIM(Datos!AB237&amp;""))="NO"),IF(ISNUMBER(Datos!AB237),AND(OR(AB$1005="",Datos!AB237&gt;=AB$1005),OR(AB$1006="",Datos!AB237&lt;=AB$1006)),FALSE),TRUE))))</f>
        <v>0.0</v>
      </c>
      <c r="AC237">
        <f>IF(Datos!AC237="",0,IF(AND(AC$1008&lt;&gt;"",Datos!AC237=AC$1008),0,IF(AC$1004=0,0,1-CHOOSE(AC$1004,IF(ISNUMBER(Datos!AC237),AND(OR(AC$1005="",Datos!AC237&gt;=AC$1005),OR(AC$1006="",Datos!AC237&lt;=AC$1006)),FALSE),IF(ISNUMBER(Datos!AC237),AND(Datos!AC237=INT(Datos!AC237),AND(OR(AC$1005="",Datos!AC237&gt;=AC$1005),OR(AC$1006="",Datos!AC237&lt;=AC$1006))),FALSE),OR(ISNUMBER(FIND(";"&amp;UPPER(TRIM(Datos!AC237&amp;""))&amp;"=",AC$1007)),ISNUMBER(FIND(";"&amp;UPPER(TRIM(Datos!AC237&amp;""))&amp;";",AC$1007))),OR(UPPER(TRIM(Datos!AC237&amp;""))="SÍ",UPPER(TRIM(Datos!AC237&amp;""))="SI",UPPER(TRIM(Datos!AC237&amp;""))="NO"),IF(ISNUMBER(Datos!AC237),AND(OR(AC$1005="",Datos!AC237&gt;=AC$1005),OR(AC$1006="",Datos!AC237&lt;=AC$1006)),FALSE),TRUE))))</f>
        <v>0.0</v>
      </c>
      <c r="AD237">
        <f>IF(Datos!AD237="",0,IF(AND(AD$1008&lt;&gt;"",Datos!AD237=AD$1008),0,IF(AD$1004=0,0,1-CHOOSE(AD$1004,IF(ISNUMBER(Datos!AD237),AND(OR(AD$1005="",Datos!AD237&gt;=AD$1005),OR(AD$1006="",Datos!AD237&lt;=AD$1006)),FALSE),IF(ISNUMBER(Datos!AD237),AND(Datos!AD237=INT(Datos!AD237),AND(OR(AD$1005="",Datos!AD237&gt;=AD$1005),OR(AD$1006="",Datos!AD237&lt;=AD$1006))),FALSE),OR(ISNUMBER(FIND(";"&amp;UPPER(TRIM(Datos!AD237&amp;""))&amp;"=",AD$1007)),ISNUMBER(FIND(";"&amp;UPPER(TRIM(Datos!AD237&amp;""))&amp;";",AD$1007))),OR(UPPER(TRIM(Datos!AD237&amp;""))="SÍ",UPPER(TRIM(Datos!AD237&amp;""))="SI",UPPER(TRIM(Datos!AD237&amp;""))="NO"),IF(ISNUMBER(Datos!AD237),AND(OR(AD$1005="",Datos!AD237&gt;=AD$1005),OR(AD$1006="",Datos!AD237&lt;=AD$1006)),FALSE),TRUE))))</f>
        <v>0.0</v>
      </c>
      <c r="AE237">
        <f>IF(Datos!AE237="",0,IF(AND(AE$1008&lt;&gt;"",Datos!AE237=AE$1008),0,IF(AE$1004=0,0,1-CHOOSE(AE$1004,IF(ISNUMBER(Datos!AE237),AND(OR(AE$1005="",Datos!AE237&gt;=AE$1005),OR(AE$1006="",Datos!AE237&lt;=AE$1006)),FALSE),IF(ISNUMBER(Datos!AE237),AND(Datos!AE237=INT(Datos!AE237),AND(OR(AE$1005="",Datos!AE237&gt;=AE$1005),OR(AE$1006="",Datos!AE237&lt;=AE$1006))),FALSE),OR(ISNUMBER(FIND(";"&amp;UPPER(TRIM(Datos!AE237&amp;""))&amp;"=",AE$1007)),ISNUMBER(FIND(";"&amp;UPPER(TRIM(Datos!AE237&amp;""))&amp;";",AE$1007))),OR(UPPER(TRIM(Datos!AE237&amp;""))="SÍ",UPPER(TRIM(Datos!AE237&amp;""))="SI",UPPER(TRIM(Datos!AE237&amp;""))="NO"),IF(ISNUMBER(Datos!AE237),AND(OR(AE$1005="",Datos!AE237&gt;=AE$1005),OR(AE$1006="",Datos!AE237&lt;=AE$1006)),FALSE),TRUE))))</f>
        <v>0.0</v>
      </c>
    </row>
    <row r="238" spans="2:31">
      <c r="B238">
        <f>IF(Datos!B238="",0,IF(AND(B$1008&lt;&gt;"",Datos!B238=B$1008),0,IF(B$1004=0,0,1-CHOOSE(B$1004,IF(ISNUMBER(Datos!B238),AND(OR(B$1005="",Datos!B238&gt;=B$1005),OR(B$1006="",Datos!B238&lt;=B$1006)),FALSE),IF(ISNUMBER(Datos!B238),AND(Datos!B238=INT(Datos!B238),AND(OR(B$1005="",Datos!B238&gt;=B$1005),OR(B$1006="",Datos!B238&lt;=B$1006))),FALSE),OR(ISNUMBER(FIND(";"&amp;UPPER(TRIM(Datos!B238&amp;""))&amp;"=",B$1007)),ISNUMBER(FIND(";"&amp;UPPER(TRIM(Datos!B238&amp;""))&amp;";",B$1007))),OR(UPPER(TRIM(Datos!B238&amp;""))="SÍ",UPPER(TRIM(Datos!B238&amp;""))="SI",UPPER(TRIM(Datos!B238&amp;""))="NO"),IF(ISNUMBER(Datos!B238),AND(OR(B$1005="",Datos!B238&gt;=B$1005),OR(B$1006="",Datos!B238&lt;=B$1006)),FALSE),TRUE))))</f>
        <v>0.0</v>
      </c>
      <c r="C238">
        <f>IF(Datos!C238="",0,IF(AND(C$1008&lt;&gt;"",Datos!C238=C$1008),0,IF(C$1004=0,0,1-CHOOSE(C$1004,IF(ISNUMBER(Datos!C238),AND(OR(C$1005="",Datos!C238&gt;=C$1005),OR(C$1006="",Datos!C238&lt;=C$1006)),FALSE),IF(ISNUMBER(Datos!C238),AND(Datos!C238=INT(Datos!C238),AND(OR(C$1005="",Datos!C238&gt;=C$1005),OR(C$1006="",Datos!C238&lt;=C$1006))),FALSE),OR(ISNUMBER(FIND(";"&amp;UPPER(TRIM(Datos!C238&amp;""))&amp;"=",C$1007)),ISNUMBER(FIND(";"&amp;UPPER(TRIM(Datos!C238&amp;""))&amp;";",C$1007))),OR(UPPER(TRIM(Datos!C238&amp;""))="SÍ",UPPER(TRIM(Datos!C238&amp;""))="SI",UPPER(TRIM(Datos!C238&amp;""))="NO"),IF(ISNUMBER(Datos!C238),AND(OR(C$1005="",Datos!C238&gt;=C$1005),OR(C$1006="",Datos!C238&lt;=C$1006)),FALSE),TRUE))))</f>
        <v>0.0</v>
      </c>
      <c r="D238">
        <f>IF(Datos!D238="",0,IF(AND(D$1008&lt;&gt;"",Datos!D238=D$1008),0,IF(D$1004=0,0,1-CHOOSE(D$1004,IF(ISNUMBER(Datos!D238),AND(OR(D$1005="",Datos!D238&gt;=D$1005),OR(D$1006="",Datos!D238&lt;=D$1006)),FALSE),IF(ISNUMBER(Datos!D238),AND(Datos!D238=INT(Datos!D238),AND(OR(D$1005="",Datos!D238&gt;=D$1005),OR(D$1006="",Datos!D238&lt;=D$1006))),FALSE),OR(ISNUMBER(FIND(";"&amp;UPPER(TRIM(Datos!D238&amp;""))&amp;"=",D$1007)),ISNUMBER(FIND(";"&amp;UPPER(TRIM(Datos!D238&amp;""))&amp;";",D$1007))),OR(UPPER(TRIM(Datos!D238&amp;""))="SÍ",UPPER(TRIM(Datos!D238&amp;""))="SI",UPPER(TRIM(Datos!D238&amp;""))="NO"),IF(ISNUMBER(Datos!D238),AND(OR(D$1005="",Datos!D238&gt;=D$1005),OR(D$1006="",Datos!D238&lt;=D$1006)),FALSE),TRUE))))</f>
        <v>0.0</v>
      </c>
      <c r="E238">
        <f>IF(Datos!E238="",0,IF(AND(E$1008&lt;&gt;"",Datos!E238=E$1008),0,IF(E$1004=0,0,1-CHOOSE(E$1004,IF(ISNUMBER(Datos!E238),AND(OR(E$1005="",Datos!E238&gt;=E$1005),OR(E$1006="",Datos!E238&lt;=E$1006)),FALSE),IF(ISNUMBER(Datos!E238),AND(Datos!E238=INT(Datos!E238),AND(OR(E$1005="",Datos!E238&gt;=E$1005),OR(E$1006="",Datos!E238&lt;=E$1006))),FALSE),OR(ISNUMBER(FIND(";"&amp;UPPER(TRIM(Datos!E238&amp;""))&amp;"=",E$1007)),ISNUMBER(FIND(";"&amp;UPPER(TRIM(Datos!E238&amp;""))&amp;";",E$1007))),OR(UPPER(TRIM(Datos!E238&amp;""))="SÍ",UPPER(TRIM(Datos!E238&amp;""))="SI",UPPER(TRIM(Datos!E238&amp;""))="NO"),IF(ISNUMBER(Datos!E238),AND(OR(E$1005="",Datos!E238&gt;=E$1005),OR(E$1006="",Datos!E238&lt;=E$1006)),FALSE),TRUE))))</f>
        <v>0.0</v>
      </c>
      <c r="F238">
        <f>IF(Datos!F238="",0,IF(AND(F$1008&lt;&gt;"",Datos!F238=F$1008),0,IF(F$1004=0,0,1-CHOOSE(F$1004,IF(ISNUMBER(Datos!F238),AND(OR(F$1005="",Datos!F238&gt;=F$1005),OR(F$1006="",Datos!F238&lt;=F$1006)),FALSE),IF(ISNUMBER(Datos!F238),AND(Datos!F238=INT(Datos!F238),AND(OR(F$1005="",Datos!F238&gt;=F$1005),OR(F$1006="",Datos!F238&lt;=F$1006))),FALSE),OR(ISNUMBER(FIND(";"&amp;UPPER(TRIM(Datos!F238&amp;""))&amp;"=",F$1007)),ISNUMBER(FIND(";"&amp;UPPER(TRIM(Datos!F238&amp;""))&amp;";",F$1007))),OR(UPPER(TRIM(Datos!F238&amp;""))="SÍ",UPPER(TRIM(Datos!F238&amp;""))="SI",UPPER(TRIM(Datos!F238&amp;""))="NO"),IF(ISNUMBER(Datos!F238),AND(OR(F$1005="",Datos!F238&gt;=F$1005),OR(F$1006="",Datos!F238&lt;=F$1006)),FALSE),TRUE))))</f>
        <v>0.0</v>
      </c>
      <c r="G238">
        <f>IF(Datos!G238="",0,IF(AND(G$1008&lt;&gt;"",Datos!G238=G$1008),0,IF(G$1004=0,0,1-CHOOSE(G$1004,IF(ISNUMBER(Datos!G238),AND(OR(G$1005="",Datos!G238&gt;=G$1005),OR(G$1006="",Datos!G238&lt;=G$1006)),FALSE),IF(ISNUMBER(Datos!G238),AND(Datos!G238=INT(Datos!G238),AND(OR(G$1005="",Datos!G238&gt;=G$1005),OR(G$1006="",Datos!G238&lt;=G$1006))),FALSE),OR(ISNUMBER(FIND(";"&amp;UPPER(TRIM(Datos!G238&amp;""))&amp;"=",G$1007)),ISNUMBER(FIND(";"&amp;UPPER(TRIM(Datos!G238&amp;""))&amp;";",G$1007))),OR(UPPER(TRIM(Datos!G238&amp;""))="SÍ",UPPER(TRIM(Datos!G238&amp;""))="SI",UPPER(TRIM(Datos!G238&amp;""))="NO"),IF(ISNUMBER(Datos!G238),AND(OR(G$1005="",Datos!G238&gt;=G$1005),OR(G$1006="",Datos!G238&lt;=G$1006)),FALSE),TRUE))))</f>
        <v>0.0</v>
      </c>
      <c r="H238">
        <f>IF(Datos!H238="",0,IF(AND(H$1008&lt;&gt;"",Datos!H238=H$1008),0,IF(H$1004=0,0,1-CHOOSE(H$1004,IF(ISNUMBER(Datos!H238),AND(OR(H$1005="",Datos!H238&gt;=H$1005),OR(H$1006="",Datos!H238&lt;=H$1006)),FALSE),IF(ISNUMBER(Datos!H238),AND(Datos!H238=INT(Datos!H238),AND(OR(H$1005="",Datos!H238&gt;=H$1005),OR(H$1006="",Datos!H238&lt;=H$1006))),FALSE),OR(ISNUMBER(FIND(";"&amp;UPPER(TRIM(Datos!H238&amp;""))&amp;"=",H$1007)),ISNUMBER(FIND(";"&amp;UPPER(TRIM(Datos!H238&amp;""))&amp;";",H$1007))),OR(UPPER(TRIM(Datos!H238&amp;""))="SÍ",UPPER(TRIM(Datos!H238&amp;""))="SI",UPPER(TRIM(Datos!H238&amp;""))="NO"),IF(ISNUMBER(Datos!H238),AND(OR(H$1005="",Datos!H238&gt;=H$1005),OR(H$1006="",Datos!H238&lt;=H$1006)),FALSE),TRUE))))</f>
        <v>0.0</v>
      </c>
      <c r="I238">
        <f>IF(Datos!I238="",0,IF(AND(I$1008&lt;&gt;"",Datos!I238=I$1008),0,IF(I$1004=0,0,1-CHOOSE(I$1004,IF(ISNUMBER(Datos!I238),AND(OR(I$1005="",Datos!I238&gt;=I$1005),OR(I$1006="",Datos!I238&lt;=I$1006)),FALSE),IF(ISNUMBER(Datos!I238),AND(Datos!I238=INT(Datos!I238),AND(OR(I$1005="",Datos!I238&gt;=I$1005),OR(I$1006="",Datos!I238&lt;=I$1006))),FALSE),OR(ISNUMBER(FIND(";"&amp;UPPER(TRIM(Datos!I238&amp;""))&amp;"=",I$1007)),ISNUMBER(FIND(";"&amp;UPPER(TRIM(Datos!I238&amp;""))&amp;";",I$1007))),OR(UPPER(TRIM(Datos!I238&amp;""))="SÍ",UPPER(TRIM(Datos!I238&amp;""))="SI",UPPER(TRIM(Datos!I238&amp;""))="NO"),IF(ISNUMBER(Datos!I238),AND(OR(I$1005="",Datos!I238&gt;=I$1005),OR(I$1006="",Datos!I238&lt;=I$1006)),FALSE),TRUE))))</f>
        <v>0.0</v>
      </c>
      <c r="J238">
        <f>IF(Datos!J238="",0,IF(AND(J$1008&lt;&gt;"",Datos!J238=J$1008),0,IF(J$1004=0,0,1-CHOOSE(J$1004,IF(ISNUMBER(Datos!J238),AND(OR(J$1005="",Datos!J238&gt;=J$1005),OR(J$1006="",Datos!J238&lt;=J$1006)),FALSE),IF(ISNUMBER(Datos!J238),AND(Datos!J238=INT(Datos!J238),AND(OR(J$1005="",Datos!J238&gt;=J$1005),OR(J$1006="",Datos!J238&lt;=J$1006))),FALSE),OR(ISNUMBER(FIND(";"&amp;UPPER(TRIM(Datos!J238&amp;""))&amp;"=",J$1007)),ISNUMBER(FIND(";"&amp;UPPER(TRIM(Datos!J238&amp;""))&amp;";",J$1007))),OR(UPPER(TRIM(Datos!J238&amp;""))="SÍ",UPPER(TRIM(Datos!J238&amp;""))="SI",UPPER(TRIM(Datos!J238&amp;""))="NO"),IF(ISNUMBER(Datos!J238),AND(OR(J$1005="",Datos!J238&gt;=J$1005),OR(J$1006="",Datos!J238&lt;=J$1006)),FALSE),TRUE))))</f>
        <v>0.0</v>
      </c>
      <c r="K238">
        <f>IF(Datos!K238="",0,IF(AND(K$1008&lt;&gt;"",Datos!K238=K$1008),0,IF(K$1004=0,0,1-CHOOSE(K$1004,IF(ISNUMBER(Datos!K238),AND(OR(K$1005="",Datos!K238&gt;=K$1005),OR(K$1006="",Datos!K238&lt;=K$1006)),FALSE),IF(ISNUMBER(Datos!K238),AND(Datos!K238=INT(Datos!K238),AND(OR(K$1005="",Datos!K238&gt;=K$1005),OR(K$1006="",Datos!K238&lt;=K$1006))),FALSE),OR(ISNUMBER(FIND(";"&amp;UPPER(TRIM(Datos!K238&amp;""))&amp;"=",K$1007)),ISNUMBER(FIND(";"&amp;UPPER(TRIM(Datos!K238&amp;""))&amp;";",K$1007))),OR(UPPER(TRIM(Datos!K238&amp;""))="SÍ",UPPER(TRIM(Datos!K238&amp;""))="SI",UPPER(TRIM(Datos!K238&amp;""))="NO"),IF(ISNUMBER(Datos!K238),AND(OR(K$1005="",Datos!K238&gt;=K$1005),OR(K$1006="",Datos!K238&lt;=K$1006)),FALSE),TRUE))))</f>
        <v>0.0</v>
      </c>
      <c r="L238">
        <f>IF(Datos!L238="",0,IF(AND(L$1008&lt;&gt;"",Datos!L238=L$1008),0,IF(L$1004=0,0,1-CHOOSE(L$1004,IF(ISNUMBER(Datos!L238),AND(OR(L$1005="",Datos!L238&gt;=L$1005),OR(L$1006="",Datos!L238&lt;=L$1006)),FALSE),IF(ISNUMBER(Datos!L238),AND(Datos!L238=INT(Datos!L238),AND(OR(L$1005="",Datos!L238&gt;=L$1005),OR(L$1006="",Datos!L238&lt;=L$1006))),FALSE),OR(ISNUMBER(FIND(";"&amp;UPPER(TRIM(Datos!L238&amp;""))&amp;"=",L$1007)),ISNUMBER(FIND(";"&amp;UPPER(TRIM(Datos!L238&amp;""))&amp;";",L$1007))),OR(UPPER(TRIM(Datos!L238&amp;""))="SÍ",UPPER(TRIM(Datos!L238&amp;""))="SI",UPPER(TRIM(Datos!L238&amp;""))="NO"),IF(ISNUMBER(Datos!L238),AND(OR(L$1005="",Datos!L238&gt;=L$1005),OR(L$1006="",Datos!L238&lt;=L$1006)),FALSE),TRUE))))</f>
        <v>0.0</v>
      </c>
      <c r="M238">
        <f>IF(Datos!M238="",0,IF(AND(M$1008&lt;&gt;"",Datos!M238=M$1008),0,IF(M$1004=0,0,1-CHOOSE(M$1004,IF(ISNUMBER(Datos!M238),AND(OR(M$1005="",Datos!M238&gt;=M$1005),OR(M$1006="",Datos!M238&lt;=M$1006)),FALSE),IF(ISNUMBER(Datos!M238),AND(Datos!M238=INT(Datos!M238),AND(OR(M$1005="",Datos!M238&gt;=M$1005),OR(M$1006="",Datos!M238&lt;=M$1006))),FALSE),OR(ISNUMBER(FIND(";"&amp;UPPER(TRIM(Datos!M238&amp;""))&amp;"=",M$1007)),ISNUMBER(FIND(";"&amp;UPPER(TRIM(Datos!M238&amp;""))&amp;";",M$1007))),OR(UPPER(TRIM(Datos!M238&amp;""))="SÍ",UPPER(TRIM(Datos!M238&amp;""))="SI",UPPER(TRIM(Datos!M238&amp;""))="NO"),IF(ISNUMBER(Datos!M238),AND(OR(M$1005="",Datos!M238&gt;=M$1005),OR(M$1006="",Datos!M238&lt;=M$1006)),FALSE),TRUE))))</f>
        <v>0.0</v>
      </c>
      <c r="N238">
        <f>IF(Datos!N238="",0,IF(AND(N$1008&lt;&gt;"",Datos!N238=N$1008),0,IF(N$1004=0,0,1-CHOOSE(N$1004,IF(ISNUMBER(Datos!N238),AND(OR(N$1005="",Datos!N238&gt;=N$1005),OR(N$1006="",Datos!N238&lt;=N$1006)),FALSE),IF(ISNUMBER(Datos!N238),AND(Datos!N238=INT(Datos!N238),AND(OR(N$1005="",Datos!N238&gt;=N$1005),OR(N$1006="",Datos!N238&lt;=N$1006))),FALSE),OR(ISNUMBER(FIND(";"&amp;UPPER(TRIM(Datos!N238&amp;""))&amp;"=",N$1007)),ISNUMBER(FIND(";"&amp;UPPER(TRIM(Datos!N238&amp;""))&amp;";",N$1007))),OR(UPPER(TRIM(Datos!N238&amp;""))="SÍ",UPPER(TRIM(Datos!N238&amp;""))="SI",UPPER(TRIM(Datos!N238&amp;""))="NO"),IF(ISNUMBER(Datos!N238),AND(OR(N$1005="",Datos!N238&gt;=N$1005),OR(N$1006="",Datos!N238&lt;=N$1006)),FALSE),TRUE))))</f>
        <v>0.0</v>
      </c>
      <c r="O238">
        <f>IF(Datos!O238="",0,IF(AND(O$1008&lt;&gt;"",Datos!O238=O$1008),0,IF(O$1004=0,0,1-CHOOSE(O$1004,IF(ISNUMBER(Datos!O238),AND(OR(O$1005="",Datos!O238&gt;=O$1005),OR(O$1006="",Datos!O238&lt;=O$1006)),FALSE),IF(ISNUMBER(Datos!O238),AND(Datos!O238=INT(Datos!O238),AND(OR(O$1005="",Datos!O238&gt;=O$1005),OR(O$1006="",Datos!O238&lt;=O$1006))),FALSE),OR(ISNUMBER(FIND(";"&amp;UPPER(TRIM(Datos!O238&amp;""))&amp;"=",O$1007)),ISNUMBER(FIND(";"&amp;UPPER(TRIM(Datos!O238&amp;""))&amp;";",O$1007))),OR(UPPER(TRIM(Datos!O238&amp;""))="SÍ",UPPER(TRIM(Datos!O238&amp;""))="SI",UPPER(TRIM(Datos!O238&amp;""))="NO"),IF(ISNUMBER(Datos!O238),AND(OR(O$1005="",Datos!O238&gt;=O$1005),OR(O$1006="",Datos!O238&lt;=O$1006)),FALSE),TRUE))))</f>
        <v>0.0</v>
      </c>
      <c r="P238">
        <f>IF(Datos!P238="",0,IF(AND(P$1008&lt;&gt;"",Datos!P238=P$1008),0,IF(P$1004=0,0,1-CHOOSE(P$1004,IF(ISNUMBER(Datos!P238),AND(OR(P$1005="",Datos!P238&gt;=P$1005),OR(P$1006="",Datos!P238&lt;=P$1006)),FALSE),IF(ISNUMBER(Datos!P238),AND(Datos!P238=INT(Datos!P238),AND(OR(P$1005="",Datos!P238&gt;=P$1005),OR(P$1006="",Datos!P238&lt;=P$1006))),FALSE),OR(ISNUMBER(FIND(";"&amp;UPPER(TRIM(Datos!P238&amp;""))&amp;"=",P$1007)),ISNUMBER(FIND(";"&amp;UPPER(TRIM(Datos!P238&amp;""))&amp;";",P$1007))),OR(UPPER(TRIM(Datos!P238&amp;""))="SÍ",UPPER(TRIM(Datos!P238&amp;""))="SI",UPPER(TRIM(Datos!P238&amp;""))="NO"),IF(ISNUMBER(Datos!P238),AND(OR(P$1005="",Datos!P238&gt;=P$1005),OR(P$1006="",Datos!P238&lt;=P$1006)),FALSE),TRUE))))</f>
        <v>0.0</v>
      </c>
      <c r="Q238">
        <f>IF(Datos!Q238="",0,IF(AND(Q$1008&lt;&gt;"",Datos!Q238=Q$1008),0,IF(Q$1004=0,0,1-CHOOSE(Q$1004,IF(ISNUMBER(Datos!Q238),AND(OR(Q$1005="",Datos!Q238&gt;=Q$1005),OR(Q$1006="",Datos!Q238&lt;=Q$1006)),FALSE),IF(ISNUMBER(Datos!Q238),AND(Datos!Q238=INT(Datos!Q238),AND(OR(Q$1005="",Datos!Q238&gt;=Q$1005),OR(Q$1006="",Datos!Q238&lt;=Q$1006))),FALSE),OR(ISNUMBER(FIND(";"&amp;UPPER(TRIM(Datos!Q238&amp;""))&amp;"=",Q$1007)),ISNUMBER(FIND(";"&amp;UPPER(TRIM(Datos!Q238&amp;""))&amp;";",Q$1007))),OR(UPPER(TRIM(Datos!Q238&amp;""))="SÍ",UPPER(TRIM(Datos!Q238&amp;""))="SI",UPPER(TRIM(Datos!Q238&amp;""))="NO"),IF(ISNUMBER(Datos!Q238),AND(OR(Q$1005="",Datos!Q238&gt;=Q$1005),OR(Q$1006="",Datos!Q238&lt;=Q$1006)),FALSE),TRUE))))</f>
        <v>0.0</v>
      </c>
      <c r="R238">
        <f>IF(Datos!R238="",0,IF(AND(R$1008&lt;&gt;"",Datos!R238=R$1008),0,IF(R$1004=0,0,1-CHOOSE(R$1004,IF(ISNUMBER(Datos!R238),AND(OR(R$1005="",Datos!R238&gt;=R$1005),OR(R$1006="",Datos!R238&lt;=R$1006)),FALSE),IF(ISNUMBER(Datos!R238),AND(Datos!R238=INT(Datos!R238),AND(OR(R$1005="",Datos!R238&gt;=R$1005),OR(R$1006="",Datos!R238&lt;=R$1006))),FALSE),OR(ISNUMBER(FIND(";"&amp;UPPER(TRIM(Datos!R238&amp;""))&amp;"=",R$1007)),ISNUMBER(FIND(";"&amp;UPPER(TRIM(Datos!R238&amp;""))&amp;";",R$1007))),OR(UPPER(TRIM(Datos!R238&amp;""))="SÍ",UPPER(TRIM(Datos!R238&amp;""))="SI",UPPER(TRIM(Datos!R238&amp;""))="NO"),IF(ISNUMBER(Datos!R238),AND(OR(R$1005="",Datos!R238&gt;=R$1005),OR(R$1006="",Datos!R238&lt;=R$1006)),FALSE),TRUE))))</f>
        <v>0.0</v>
      </c>
      <c r="S238">
        <f>IF(Datos!S238="",0,IF(AND(S$1008&lt;&gt;"",Datos!S238=S$1008),0,IF(S$1004=0,0,1-CHOOSE(S$1004,IF(ISNUMBER(Datos!S238),AND(OR(S$1005="",Datos!S238&gt;=S$1005),OR(S$1006="",Datos!S238&lt;=S$1006)),FALSE),IF(ISNUMBER(Datos!S238),AND(Datos!S238=INT(Datos!S238),AND(OR(S$1005="",Datos!S238&gt;=S$1005),OR(S$1006="",Datos!S238&lt;=S$1006))),FALSE),OR(ISNUMBER(FIND(";"&amp;UPPER(TRIM(Datos!S238&amp;""))&amp;"=",S$1007)),ISNUMBER(FIND(";"&amp;UPPER(TRIM(Datos!S238&amp;""))&amp;";",S$1007))),OR(UPPER(TRIM(Datos!S238&amp;""))="SÍ",UPPER(TRIM(Datos!S238&amp;""))="SI",UPPER(TRIM(Datos!S238&amp;""))="NO"),IF(ISNUMBER(Datos!S238),AND(OR(S$1005="",Datos!S238&gt;=S$1005),OR(S$1006="",Datos!S238&lt;=S$1006)),FALSE),TRUE))))</f>
        <v>0.0</v>
      </c>
      <c r="T238">
        <f>IF(Datos!T238="",0,IF(AND(T$1008&lt;&gt;"",Datos!T238=T$1008),0,IF(T$1004=0,0,1-CHOOSE(T$1004,IF(ISNUMBER(Datos!T238),AND(OR(T$1005="",Datos!T238&gt;=T$1005),OR(T$1006="",Datos!T238&lt;=T$1006)),FALSE),IF(ISNUMBER(Datos!T238),AND(Datos!T238=INT(Datos!T238),AND(OR(T$1005="",Datos!T238&gt;=T$1005),OR(T$1006="",Datos!T238&lt;=T$1006))),FALSE),OR(ISNUMBER(FIND(";"&amp;UPPER(TRIM(Datos!T238&amp;""))&amp;"=",T$1007)),ISNUMBER(FIND(";"&amp;UPPER(TRIM(Datos!T238&amp;""))&amp;";",T$1007))),OR(UPPER(TRIM(Datos!T238&amp;""))="SÍ",UPPER(TRIM(Datos!T238&amp;""))="SI",UPPER(TRIM(Datos!T238&amp;""))="NO"),IF(ISNUMBER(Datos!T238),AND(OR(T$1005="",Datos!T238&gt;=T$1005),OR(T$1006="",Datos!T238&lt;=T$1006)),FALSE),TRUE))))</f>
        <v>0.0</v>
      </c>
      <c r="U238">
        <f>IF(Datos!U238="",0,IF(AND(U$1008&lt;&gt;"",Datos!U238=U$1008),0,IF(U$1004=0,0,1-CHOOSE(U$1004,IF(ISNUMBER(Datos!U238),AND(OR(U$1005="",Datos!U238&gt;=U$1005),OR(U$1006="",Datos!U238&lt;=U$1006)),FALSE),IF(ISNUMBER(Datos!U238),AND(Datos!U238=INT(Datos!U238),AND(OR(U$1005="",Datos!U238&gt;=U$1005),OR(U$1006="",Datos!U238&lt;=U$1006))),FALSE),OR(ISNUMBER(FIND(";"&amp;UPPER(TRIM(Datos!U238&amp;""))&amp;"=",U$1007)),ISNUMBER(FIND(";"&amp;UPPER(TRIM(Datos!U238&amp;""))&amp;";",U$1007))),OR(UPPER(TRIM(Datos!U238&amp;""))="SÍ",UPPER(TRIM(Datos!U238&amp;""))="SI",UPPER(TRIM(Datos!U238&amp;""))="NO"),IF(ISNUMBER(Datos!U238),AND(OR(U$1005="",Datos!U238&gt;=U$1005),OR(U$1006="",Datos!U238&lt;=U$1006)),FALSE),TRUE))))</f>
        <v>0.0</v>
      </c>
      <c r="V238">
        <f>IF(Datos!V238="",0,IF(AND(V$1008&lt;&gt;"",Datos!V238=V$1008),0,IF(V$1004=0,0,1-CHOOSE(V$1004,IF(ISNUMBER(Datos!V238),AND(OR(V$1005="",Datos!V238&gt;=V$1005),OR(V$1006="",Datos!V238&lt;=V$1006)),FALSE),IF(ISNUMBER(Datos!V238),AND(Datos!V238=INT(Datos!V238),AND(OR(V$1005="",Datos!V238&gt;=V$1005),OR(V$1006="",Datos!V238&lt;=V$1006))),FALSE),OR(ISNUMBER(FIND(";"&amp;UPPER(TRIM(Datos!V238&amp;""))&amp;"=",V$1007)),ISNUMBER(FIND(";"&amp;UPPER(TRIM(Datos!V238&amp;""))&amp;";",V$1007))),OR(UPPER(TRIM(Datos!V238&amp;""))="SÍ",UPPER(TRIM(Datos!V238&amp;""))="SI",UPPER(TRIM(Datos!V238&amp;""))="NO"),IF(ISNUMBER(Datos!V238),AND(OR(V$1005="",Datos!V238&gt;=V$1005),OR(V$1006="",Datos!V238&lt;=V$1006)),FALSE),TRUE))))</f>
        <v>0.0</v>
      </c>
      <c r="W238">
        <f>IF(Datos!W238="",0,IF(AND(W$1008&lt;&gt;"",Datos!W238=W$1008),0,IF(W$1004=0,0,1-CHOOSE(W$1004,IF(ISNUMBER(Datos!W238),AND(OR(W$1005="",Datos!W238&gt;=W$1005),OR(W$1006="",Datos!W238&lt;=W$1006)),FALSE),IF(ISNUMBER(Datos!W238),AND(Datos!W238=INT(Datos!W238),AND(OR(W$1005="",Datos!W238&gt;=W$1005),OR(W$1006="",Datos!W238&lt;=W$1006))),FALSE),OR(ISNUMBER(FIND(";"&amp;UPPER(TRIM(Datos!W238&amp;""))&amp;"=",W$1007)),ISNUMBER(FIND(";"&amp;UPPER(TRIM(Datos!W238&amp;""))&amp;";",W$1007))),OR(UPPER(TRIM(Datos!W238&amp;""))="SÍ",UPPER(TRIM(Datos!W238&amp;""))="SI",UPPER(TRIM(Datos!W238&amp;""))="NO"),IF(ISNUMBER(Datos!W238),AND(OR(W$1005="",Datos!W238&gt;=W$1005),OR(W$1006="",Datos!W238&lt;=W$1006)),FALSE),TRUE))))</f>
        <v>0.0</v>
      </c>
      <c r="X238">
        <f>IF(Datos!X238="",0,IF(AND(X$1008&lt;&gt;"",Datos!X238=X$1008),0,IF(X$1004=0,0,1-CHOOSE(X$1004,IF(ISNUMBER(Datos!X238),AND(OR(X$1005="",Datos!X238&gt;=X$1005),OR(X$1006="",Datos!X238&lt;=X$1006)),FALSE),IF(ISNUMBER(Datos!X238),AND(Datos!X238=INT(Datos!X238),AND(OR(X$1005="",Datos!X238&gt;=X$1005),OR(X$1006="",Datos!X238&lt;=X$1006))),FALSE),OR(ISNUMBER(FIND(";"&amp;UPPER(TRIM(Datos!X238&amp;""))&amp;"=",X$1007)),ISNUMBER(FIND(";"&amp;UPPER(TRIM(Datos!X238&amp;""))&amp;";",X$1007))),OR(UPPER(TRIM(Datos!X238&amp;""))="SÍ",UPPER(TRIM(Datos!X238&amp;""))="SI",UPPER(TRIM(Datos!X238&amp;""))="NO"),IF(ISNUMBER(Datos!X238),AND(OR(X$1005="",Datos!X238&gt;=X$1005),OR(X$1006="",Datos!X238&lt;=X$1006)),FALSE),TRUE))))</f>
        <v>0.0</v>
      </c>
      <c r="Y238">
        <f>IF(Datos!Y238="",0,IF(AND(Y$1008&lt;&gt;"",Datos!Y238=Y$1008),0,IF(Y$1004=0,0,1-CHOOSE(Y$1004,IF(ISNUMBER(Datos!Y238),AND(OR(Y$1005="",Datos!Y238&gt;=Y$1005),OR(Y$1006="",Datos!Y238&lt;=Y$1006)),FALSE),IF(ISNUMBER(Datos!Y238),AND(Datos!Y238=INT(Datos!Y238),AND(OR(Y$1005="",Datos!Y238&gt;=Y$1005),OR(Y$1006="",Datos!Y238&lt;=Y$1006))),FALSE),OR(ISNUMBER(FIND(";"&amp;UPPER(TRIM(Datos!Y238&amp;""))&amp;"=",Y$1007)),ISNUMBER(FIND(";"&amp;UPPER(TRIM(Datos!Y238&amp;""))&amp;";",Y$1007))),OR(UPPER(TRIM(Datos!Y238&amp;""))="SÍ",UPPER(TRIM(Datos!Y238&amp;""))="SI",UPPER(TRIM(Datos!Y238&amp;""))="NO"),IF(ISNUMBER(Datos!Y238),AND(OR(Y$1005="",Datos!Y238&gt;=Y$1005),OR(Y$1006="",Datos!Y238&lt;=Y$1006)),FALSE),TRUE))))</f>
        <v>0.0</v>
      </c>
      <c r="Z238">
        <f>IF(Datos!Z238="",0,IF(AND(Z$1008&lt;&gt;"",Datos!Z238=Z$1008),0,IF(Z$1004=0,0,1-CHOOSE(Z$1004,IF(ISNUMBER(Datos!Z238),AND(OR(Z$1005="",Datos!Z238&gt;=Z$1005),OR(Z$1006="",Datos!Z238&lt;=Z$1006)),FALSE),IF(ISNUMBER(Datos!Z238),AND(Datos!Z238=INT(Datos!Z238),AND(OR(Z$1005="",Datos!Z238&gt;=Z$1005),OR(Z$1006="",Datos!Z238&lt;=Z$1006))),FALSE),OR(ISNUMBER(FIND(";"&amp;UPPER(TRIM(Datos!Z238&amp;""))&amp;"=",Z$1007)),ISNUMBER(FIND(";"&amp;UPPER(TRIM(Datos!Z238&amp;""))&amp;";",Z$1007))),OR(UPPER(TRIM(Datos!Z238&amp;""))="SÍ",UPPER(TRIM(Datos!Z238&amp;""))="SI",UPPER(TRIM(Datos!Z238&amp;""))="NO"),IF(ISNUMBER(Datos!Z238),AND(OR(Z$1005="",Datos!Z238&gt;=Z$1005),OR(Z$1006="",Datos!Z238&lt;=Z$1006)),FALSE),TRUE))))</f>
        <v>0.0</v>
      </c>
      <c r="AA238">
        <f>IF(Datos!AA238="",0,IF(AND(AA$1008&lt;&gt;"",Datos!AA238=AA$1008),0,IF(AA$1004=0,0,1-CHOOSE(AA$1004,IF(ISNUMBER(Datos!AA238),AND(OR(AA$1005="",Datos!AA238&gt;=AA$1005),OR(AA$1006="",Datos!AA238&lt;=AA$1006)),FALSE),IF(ISNUMBER(Datos!AA238),AND(Datos!AA238=INT(Datos!AA238),AND(OR(AA$1005="",Datos!AA238&gt;=AA$1005),OR(AA$1006="",Datos!AA238&lt;=AA$1006))),FALSE),OR(ISNUMBER(FIND(";"&amp;UPPER(TRIM(Datos!AA238&amp;""))&amp;"=",AA$1007)),ISNUMBER(FIND(";"&amp;UPPER(TRIM(Datos!AA238&amp;""))&amp;";",AA$1007))),OR(UPPER(TRIM(Datos!AA238&amp;""))="SÍ",UPPER(TRIM(Datos!AA238&amp;""))="SI",UPPER(TRIM(Datos!AA238&amp;""))="NO"),IF(ISNUMBER(Datos!AA238),AND(OR(AA$1005="",Datos!AA238&gt;=AA$1005),OR(AA$1006="",Datos!AA238&lt;=AA$1006)),FALSE),TRUE))))</f>
        <v>0.0</v>
      </c>
      <c r="AB238">
        <f>IF(Datos!AB238="",0,IF(AND(AB$1008&lt;&gt;"",Datos!AB238=AB$1008),0,IF(AB$1004=0,0,1-CHOOSE(AB$1004,IF(ISNUMBER(Datos!AB238),AND(OR(AB$1005="",Datos!AB238&gt;=AB$1005),OR(AB$1006="",Datos!AB238&lt;=AB$1006)),FALSE),IF(ISNUMBER(Datos!AB238),AND(Datos!AB238=INT(Datos!AB238),AND(OR(AB$1005="",Datos!AB238&gt;=AB$1005),OR(AB$1006="",Datos!AB238&lt;=AB$1006))),FALSE),OR(ISNUMBER(FIND(";"&amp;UPPER(TRIM(Datos!AB238&amp;""))&amp;"=",AB$1007)),ISNUMBER(FIND(";"&amp;UPPER(TRIM(Datos!AB238&amp;""))&amp;";",AB$1007))),OR(UPPER(TRIM(Datos!AB238&amp;""))="SÍ",UPPER(TRIM(Datos!AB238&amp;""))="SI",UPPER(TRIM(Datos!AB238&amp;""))="NO"),IF(ISNUMBER(Datos!AB238),AND(OR(AB$1005="",Datos!AB238&gt;=AB$1005),OR(AB$1006="",Datos!AB238&lt;=AB$1006)),FALSE),TRUE))))</f>
        <v>0.0</v>
      </c>
      <c r="AC238">
        <f>IF(Datos!AC238="",0,IF(AND(AC$1008&lt;&gt;"",Datos!AC238=AC$1008),0,IF(AC$1004=0,0,1-CHOOSE(AC$1004,IF(ISNUMBER(Datos!AC238),AND(OR(AC$1005="",Datos!AC238&gt;=AC$1005),OR(AC$1006="",Datos!AC238&lt;=AC$1006)),FALSE),IF(ISNUMBER(Datos!AC238),AND(Datos!AC238=INT(Datos!AC238),AND(OR(AC$1005="",Datos!AC238&gt;=AC$1005),OR(AC$1006="",Datos!AC238&lt;=AC$1006))),FALSE),OR(ISNUMBER(FIND(";"&amp;UPPER(TRIM(Datos!AC238&amp;""))&amp;"=",AC$1007)),ISNUMBER(FIND(";"&amp;UPPER(TRIM(Datos!AC238&amp;""))&amp;";",AC$1007))),OR(UPPER(TRIM(Datos!AC238&amp;""))="SÍ",UPPER(TRIM(Datos!AC238&amp;""))="SI",UPPER(TRIM(Datos!AC238&amp;""))="NO"),IF(ISNUMBER(Datos!AC238),AND(OR(AC$1005="",Datos!AC238&gt;=AC$1005),OR(AC$1006="",Datos!AC238&lt;=AC$1006)),FALSE),TRUE))))</f>
        <v>0.0</v>
      </c>
      <c r="AD238">
        <f>IF(Datos!AD238="",0,IF(AND(AD$1008&lt;&gt;"",Datos!AD238=AD$1008),0,IF(AD$1004=0,0,1-CHOOSE(AD$1004,IF(ISNUMBER(Datos!AD238),AND(OR(AD$1005="",Datos!AD238&gt;=AD$1005),OR(AD$1006="",Datos!AD238&lt;=AD$1006)),FALSE),IF(ISNUMBER(Datos!AD238),AND(Datos!AD238=INT(Datos!AD238),AND(OR(AD$1005="",Datos!AD238&gt;=AD$1005),OR(AD$1006="",Datos!AD238&lt;=AD$1006))),FALSE),OR(ISNUMBER(FIND(";"&amp;UPPER(TRIM(Datos!AD238&amp;""))&amp;"=",AD$1007)),ISNUMBER(FIND(";"&amp;UPPER(TRIM(Datos!AD238&amp;""))&amp;";",AD$1007))),OR(UPPER(TRIM(Datos!AD238&amp;""))="SÍ",UPPER(TRIM(Datos!AD238&amp;""))="SI",UPPER(TRIM(Datos!AD238&amp;""))="NO"),IF(ISNUMBER(Datos!AD238),AND(OR(AD$1005="",Datos!AD238&gt;=AD$1005),OR(AD$1006="",Datos!AD238&lt;=AD$1006)),FALSE),TRUE))))</f>
        <v>0.0</v>
      </c>
      <c r="AE238">
        <f>IF(Datos!AE238="",0,IF(AND(AE$1008&lt;&gt;"",Datos!AE238=AE$1008),0,IF(AE$1004=0,0,1-CHOOSE(AE$1004,IF(ISNUMBER(Datos!AE238),AND(OR(AE$1005="",Datos!AE238&gt;=AE$1005),OR(AE$1006="",Datos!AE238&lt;=AE$1006)),FALSE),IF(ISNUMBER(Datos!AE238),AND(Datos!AE238=INT(Datos!AE238),AND(OR(AE$1005="",Datos!AE238&gt;=AE$1005),OR(AE$1006="",Datos!AE238&lt;=AE$1006))),FALSE),OR(ISNUMBER(FIND(";"&amp;UPPER(TRIM(Datos!AE238&amp;""))&amp;"=",AE$1007)),ISNUMBER(FIND(";"&amp;UPPER(TRIM(Datos!AE238&amp;""))&amp;";",AE$1007))),OR(UPPER(TRIM(Datos!AE238&amp;""))="SÍ",UPPER(TRIM(Datos!AE238&amp;""))="SI",UPPER(TRIM(Datos!AE238&amp;""))="NO"),IF(ISNUMBER(Datos!AE238),AND(OR(AE$1005="",Datos!AE238&gt;=AE$1005),OR(AE$1006="",Datos!AE238&lt;=AE$1006)),FALSE),TRUE))))</f>
        <v>0.0</v>
      </c>
    </row>
    <row r="239" spans="2:31">
      <c r="B239">
        <f>IF(Datos!B239="",0,IF(AND(B$1008&lt;&gt;"",Datos!B239=B$1008),0,IF(B$1004=0,0,1-CHOOSE(B$1004,IF(ISNUMBER(Datos!B239),AND(OR(B$1005="",Datos!B239&gt;=B$1005),OR(B$1006="",Datos!B239&lt;=B$1006)),FALSE),IF(ISNUMBER(Datos!B239),AND(Datos!B239=INT(Datos!B239),AND(OR(B$1005="",Datos!B239&gt;=B$1005),OR(B$1006="",Datos!B239&lt;=B$1006))),FALSE),OR(ISNUMBER(FIND(";"&amp;UPPER(TRIM(Datos!B239&amp;""))&amp;"=",B$1007)),ISNUMBER(FIND(";"&amp;UPPER(TRIM(Datos!B239&amp;""))&amp;";",B$1007))),OR(UPPER(TRIM(Datos!B239&amp;""))="SÍ",UPPER(TRIM(Datos!B239&amp;""))="SI",UPPER(TRIM(Datos!B239&amp;""))="NO"),IF(ISNUMBER(Datos!B239),AND(OR(B$1005="",Datos!B239&gt;=B$1005),OR(B$1006="",Datos!B239&lt;=B$1006)),FALSE),TRUE))))</f>
        <v>0.0</v>
      </c>
      <c r="C239">
        <f>IF(Datos!C239="",0,IF(AND(C$1008&lt;&gt;"",Datos!C239=C$1008),0,IF(C$1004=0,0,1-CHOOSE(C$1004,IF(ISNUMBER(Datos!C239),AND(OR(C$1005="",Datos!C239&gt;=C$1005),OR(C$1006="",Datos!C239&lt;=C$1006)),FALSE),IF(ISNUMBER(Datos!C239),AND(Datos!C239=INT(Datos!C239),AND(OR(C$1005="",Datos!C239&gt;=C$1005),OR(C$1006="",Datos!C239&lt;=C$1006))),FALSE),OR(ISNUMBER(FIND(";"&amp;UPPER(TRIM(Datos!C239&amp;""))&amp;"=",C$1007)),ISNUMBER(FIND(";"&amp;UPPER(TRIM(Datos!C239&amp;""))&amp;";",C$1007))),OR(UPPER(TRIM(Datos!C239&amp;""))="SÍ",UPPER(TRIM(Datos!C239&amp;""))="SI",UPPER(TRIM(Datos!C239&amp;""))="NO"),IF(ISNUMBER(Datos!C239),AND(OR(C$1005="",Datos!C239&gt;=C$1005),OR(C$1006="",Datos!C239&lt;=C$1006)),FALSE),TRUE))))</f>
        <v>0.0</v>
      </c>
      <c r="D239">
        <f>IF(Datos!D239="",0,IF(AND(D$1008&lt;&gt;"",Datos!D239=D$1008),0,IF(D$1004=0,0,1-CHOOSE(D$1004,IF(ISNUMBER(Datos!D239),AND(OR(D$1005="",Datos!D239&gt;=D$1005),OR(D$1006="",Datos!D239&lt;=D$1006)),FALSE),IF(ISNUMBER(Datos!D239),AND(Datos!D239=INT(Datos!D239),AND(OR(D$1005="",Datos!D239&gt;=D$1005),OR(D$1006="",Datos!D239&lt;=D$1006))),FALSE),OR(ISNUMBER(FIND(";"&amp;UPPER(TRIM(Datos!D239&amp;""))&amp;"=",D$1007)),ISNUMBER(FIND(";"&amp;UPPER(TRIM(Datos!D239&amp;""))&amp;";",D$1007))),OR(UPPER(TRIM(Datos!D239&amp;""))="SÍ",UPPER(TRIM(Datos!D239&amp;""))="SI",UPPER(TRIM(Datos!D239&amp;""))="NO"),IF(ISNUMBER(Datos!D239),AND(OR(D$1005="",Datos!D239&gt;=D$1005),OR(D$1006="",Datos!D239&lt;=D$1006)),FALSE),TRUE))))</f>
        <v>0.0</v>
      </c>
      <c r="E239">
        <f>IF(Datos!E239="",0,IF(AND(E$1008&lt;&gt;"",Datos!E239=E$1008),0,IF(E$1004=0,0,1-CHOOSE(E$1004,IF(ISNUMBER(Datos!E239),AND(OR(E$1005="",Datos!E239&gt;=E$1005),OR(E$1006="",Datos!E239&lt;=E$1006)),FALSE),IF(ISNUMBER(Datos!E239),AND(Datos!E239=INT(Datos!E239),AND(OR(E$1005="",Datos!E239&gt;=E$1005),OR(E$1006="",Datos!E239&lt;=E$1006))),FALSE),OR(ISNUMBER(FIND(";"&amp;UPPER(TRIM(Datos!E239&amp;""))&amp;"=",E$1007)),ISNUMBER(FIND(";"&amp;UPPER(TRIM(Datos!E239&amp;""))&amp;";",E$1007))),OR(UPPER(TRIM(Datos!E239&amp;""))="SÍ",UPPER(TRIM(Datos!E239&amp;""))="SI",UPPER(TRIM(Datos!E239&amp;""))="NO"),IF(ISNUMBER(Datos!E239),AND(OR(E$1005="",Datos!E239&gt;=E$1005),OR(E$1006="",Datos!E239&lt;=E$1006)),FALSE),TRUE))))</f>
        <v>0.0</v>
      </c>
      <c r="F239">
        <f>IF(Datos!F239="",0,IF(AND(F$1008&lt;&gt;"",Datos!F239=F$1008),0,IF(F$1004=0,0,1-CHOOSE(F$1004,IF(ISNUMBER(Datos!F239),AND(OR(F$1005="",Datos!F239&gt;=F$1005),OR(F$1006="",Datos!F239&lt;=F$1006)),FALSE),IF(ISNUMBER(Datos!F239),AND(Datos!F239=INT(Datos!F239),AND(OR(F$1005="",Datos!F239&gt;=F$1005),OR(F$1006="",Datos!F239&lt;=F$1006))),FALSE),OR(ISNUMBER(FIND(";"&amp;UPPER(TRIM(Datos!F239&amp;""))&amp;"=",F$1007)),ISNUMBER(FIND(";"&amp;UPPER(TRIM(Datos!F239&amp;""))&amp;";",F$1007))),OR(UPPER(TRIM(Datos!F239&amp;""))="SÍ",UPPER(TRIM(Datos!F239&amp;""))="SI",UPPER(TRIM(Datos!F239&amp;""))="NO"),IF(ISNUMBER(Datos!F239),AND(OR(F$1005="",Datos!F239&gt;=F$1005),OR(F$1006="",Datos!F239&lt;=F$1006)),FALSE),TRUE))))</f>
        <v>0.0</v>
      </c>
      <c r="G239">
        <f>IF(Datos!G239="",0,IF(AND(G$1008&lt;&gt;"",Datos!G239=G$1008),0,IF(G$1004=0,0,1-CHOOSE(G$1004,IF(ISNUMBER(Datos!G239),AND(OR(G$1005="",Datos!G239&gt;=G$1005),OR(G$1006="",Datos!G239&lt;=G$1006)),FALSE),IF(ISNUMBER(Datos!G239),AND(Datos!G239=INT(Datos!G239),AND(OR(G$1005="",Datos!G239&gt;=G$1005),OR(G$1006="",Datos!G239&lt;=G$1006))),FALSE),OR(ISNUMBER(FIND(";"&amp;UPPER(TRIM(Datos!G239&amp;""))&amp;"=",G$1007)),ISNUMBER(FIND(";"&amp;UPPER(TRIM(Datos!G239&amp;""))&amp;";",G$1007))),OR(UPPER(TRIM(Datos!G239&amp;""))="SÍ",UPPER(TRIM(Datos!G239&amp;""))="SI",UPPER(TRIM(Datos!G239&amp;""))="NO"),IF(ISNUMBER(Datos!G239),AND(OR(G$1005="",Datos!G239&gt;=G$1005),OR(G$1006="",Datos!G239&lt;=G$1006)),FALSE),TRUE))))</f>
        <v>0.0</v>
      </c>
      <c r="H239">
        <f>IF(Datos!H239="",0,IF(AND(H$1008&lt;&gt;"",Datos!H239=H$1008),0,IF(H$1004=0,0,1-CHOOSE(H$1004,IF(ISNUMBER(Datos!H239),AND(OR(H$1005="",Datos!H239&gt;=H$1005),OR(H$1006="",Datos!H239&lt;=H$1006)),FALSE),IF(ISNUMBER(Datos!H239),AND(Datos!H239=INT(Datos!H239),AND(OR(H$1005="",Datos!H239&gt;=H$1005),OR(H$1006="",Datos!H239&lt;=H$1006))),FALSE),OR(ISNUMBER(FIND(";"&amp;UPPER(TRIM(Datos!H239&amp;""))&amp;"=",H$1007)),ISNUMBER(FIND(";"&amp;UPPER(TRIM(Datos!H239&amp;""))&amp;";",H$1007))),OR(UPPER(TRIM(Datos!H239&amp;""))="SÍ",UPPER(TRIM(Datos!H239&amp;""))="SI",UPPER(TRIM(Datos!H239&amp;""))="NO"),IF(ISNUMBER(Datos!H239),AND(OR(H$1005="",Datos!H239&gt;=H$1005),OR(H$1006="",Datos!H239&lt;=H$1006)),FALSE),TRUE))))</f>
        <v>0.0</v>
      </c>
      <c r="I239">
        <f>IF(Datos!I239="",0,IF(AND(I$1008&lt;&gt;"",Datos!I239=I$1008),0,IF(I$1004=0,0,1-CHOOSE(I$1004,IF(ISNUMBER(Datos!I239),AND(OR(I$1005="",Datos!I239&gt;=I$1005),OR(I$1006="",Datos!I239&lt;=I$1006)),FALSE),IF(ISNUMBER(Datos!I239),AND(Datos!I239=INT(Datos!I239),AND(OR(I$1005="",Datos!I239&gt;=I$1005),OR(I$1006="",Datos!I239&lt;=I$1006))),FALSE),OR(ISNUMBER(FIND(";"&amp;UPPER(TRIM(Datos!I239&amp;""))&amp;"=",I$1007)),ISNUMBER(FIND(";"&amp;UPPER(TRIM(Datos!I239&amp;""))&amp;";",I$1007))),OR(UPPER(TRIM(Datos!I239&amp;""))="SÍ",UPPER(TRIM(Datos!I239&amp;""))="SI",UPPER(TRIM(Datos!I239&amp;""))="NO"),IF(ISNUMBER(Datos!I239),AND(OR(I$1005="",Datos!I239&gt;=I$1005),OR(I$1006="",Datos!I239&lt;=I$1006)),FALSE),TRUE))))</f>
        <v>0.0</v>
      </c>
      <c r="J239">
        <f>IF(Datos!J239="",0,IF(AND(J$1008&lt;&gt;"",Datos!J239=J$1008),0,IF(J$1004=0,0,1-CHOOSE(J$1004,IF(ISNUMBER(Datos!J239),AND(OR(J$1005="",Datos!J239&gt;=J$1005),OR(J$1006="",Datos!J239&lt;=J$1006)),FALSE),IF(ISNUMBER(Datos!J239),AND(Datos!J239=INT(Datos!J239),AND(OR(J$1005="",Datos!J239&gt;=J$1005),OR(J$1006="",Datos!J239&lt;=J$1006))),FALSE),OR(ISNUMBER(FIND(";"&amp;UPPER(TRIM(Datos!J239&amp;""))&amp;"=",J$1007)),ISNUMBER(FIND(";"&amp;UPPER(TRIM(Datos!J239&amp;""))&amp;";",J$1007))),OR(UPPER(TRIM(Datos!J239&amp;""))="SÍ",UPPER(TRIM(Datos!J239&amp;""))="SI",UPPER(TRIM(Datos!J239&amp;""))="NO"),IF(ISNUMBER(Datos!J239),AND(OR(J$1005="",Datos!J239&gt;=J$1005),OR(J$1006="",Datos!J239&lt;=J$1006)),FALSE),TRUE))))</f>
        <v>0.0</v>
      </c>
      <c r="K239">
        <f>IF(Datos!K239="",0,IF(AND(K$1008&lt;&gt;"",Datos!K239=K$1008),0,IF(K$1004=0,0,1-CHOOSE(K$1004,IF(ISNUMBER(Datos!K239),AND(OR(K$1005="",Datos!K239&gt;=K$1005),OR(K$1006="",Datos!K239&lt;=K$1006)),FALSE),IF(ISNUMBER(Datos!K239),AND(Datos!K239=INT(Datos!K239),AND(OR(K$1005="",Datos!K239&gt;=K$1005),OR(K$1006="",Datos!K239&lt;=K$1006))),FALSE),OR(ISNUMBER(FIND(";"&amp;UPPER(TRIM(Datos!K239&amp;""))&amp;"=",K$1007)),ISNUMBER(FIND(";"&amp;UPPER(TRIM(Datos!K239&amp;""))&amp;";",K$1007))),OR(UPPER(TRIM(Datos!K239&amp;""))="SÍ",UPPER(TRIM(Datos!K239&amp;""))="SI",UPPER(TRIM(Datos!K239&amp;""))="NO"),IF(ISNUMBER(Datos!K239),AND(OR(K$1005="",Datos!K239&gt;=K$1005),OR(K$1006="",Datos!K239&lt;=K$1006)),FALSE),TRUE))))</f>
        <v>0.0</v>
      </c>
      <c r="L239">
        <f>IF(Datos!L239="",0,IF(AND(L$1008&lt;&gt;"",Datos!L239=L$1008),0,IF(L$1004=0,0,1-CHOOSE(L$1004,IF(ISNUMBER(Datos!L239),AND(OR(L$1005="",Datos!L239&gt;=L$1005),OR(L$1006="",Datos!L239&lt;=L$1006)),FALSE),IF(ISNUMBER(Datos!L239),AND(Datos!L239=INT(Datos!L239),AND(OR(L$1005="",Datos!L239&gt;=L$1005),OR(L$1006="",Datos!L239&lt;=L$1006))),FALSE),OR(ISNUMBER(FIND(";"&amp;UPPER(TRIM(Datos!L239&amp;""))&amp;"=",L$1007)),ISNUMBER(FIND(";"&amp;UPPER(TRIM(Datos!L239&amp;""))&amp;";",L$1007))),OR(UPPER(TRIM(Datos!L239&amp;""))="SÍ",UPPER(TRIM(Datos!L239&amp;""))="SI",UPPER(TRIM(Datos!L239&amp;""))="NO"),IF(ISNUMBER(Datos!L239),AND(OR(L$1005="",Datos!L239&gt;=L$1005),OR(L$1006="",Datos!L239&lt;=L$1006)),FALSE),TRUE))))</f>
        <v>0.0</v>
      </c>
      <c r="M239">
        <f>IF(Datos!M239="",0,IF(AND(M$1008&lt;&gt;"",Datos!M239=M$1008),0,IF(M$1004=0,0,1-CHOOSE(M$1004,IF(ISNUMBER(Datos!M239),AND(OR(M$1005="",Datos!M239&gt;=M$1005),OR(M$1006="",Datos!M239&lt;=M$1006)),FALSE),IF(ISNUMBER(Datos!M239),AND(Datos!M239=INT(Datos!M239),AND(OR(M$1005="",Datos!M239&gt;=M$1005),OR(M$1006="",Datos!M239&lt;=M$1006))),FALSE),OR(ISNUMBER(FIND(";"&amp;UPPER(TRIM(Datos!M239&amp;""))&amp;"=",M$1007)),ISNUMBER(FIND(";"&amp;UPPER(TRIM(Datos!M239&amp;""))&amp;";",M$1007))),OR(UPPER(TRIM(Datos!M239&amp;""))="SÍ",UPPER(TRIM(Datos!M239&amp;""))="SI",UPPER(TRIM(Datos!M239&amp;""))="NO"),IF(ISNUMBER(Datos!M239),AND(OR(M$1005="",Datos!M239&gt;=M$1005),OR(M$1006="",Datos!M239&lt;=M$1006)),FALSE),TRUE))))</f>
        <v>0.0</v>
      </c>
      <c r="N239">
        <f>IF(Datos!N239="",0,IF(AND(N$1008&lt;&gt;"",Datos!N239=N$1008),0,IF(N$1004=0,0,1-CHOOSE(N$1004,IF(ISNUMBER(Datos!N239),AND(OR(N$1005="",Datos!N239&gt;=N$1005),OR(N$1006="",Datos!N239&lt;=N$1006)),FALSE),IF(ISNUMBER(Datos!N239),AND(Datos!N239=INT(Datos!N239),AND(OR(N$1005="",Datos!N239&gt;=N$1005),OR(N$1006="",Datos!N239&lt;=N$1006))),FALSE),OR(ISNUMBER(FIND(";"&amp;UPPER(TRIM(Datos!N239&amp;""))&amp;"=",N$1007)),ISNUMBER(FIND(";"&amp;UPPER(TRIM(Datos!N239&amp;""))&amp;";",N$1007))),OR(UPPER(TRIM(Datos!N239&amp;""))="SÍ",UPPER(TRIM(Datos!N239&amp;""))="SI",UPPER(TRIM(Datos!N239&amp;""))="NO"),IF(ISNUMBER(Datos!N239),AND(OR(N$1005="",Datos!N239&gt;=N$1005),OR(N$1006="",Datos!N239&lt;=N$1006)),FALSE),TRUE))))</f>
        <v>0.0</v>
      </c>
      <c r="O239">
        <f>IF(Datos!O239="",0,IF(AND(O$1008&lt;&gt;"",Datos!O239=O$1008),0,IF(O$1004=0,0,1-CHOOSE(O$1004,IF(ISNUMBER(Datos!O239),AND(OR(O$1005="",Datos!O239&gt;=O$1005),OR(O$1006="",Datos!O239&lt;=O$1006)),FALSE),IF(ISNUMBER(Datos!O239),AND(Datos!O239=INT(Datos!O239),AND(OR(O$1005="",Datos!O239&gt;=O$1005),OR(O$1006="",Datos!O239&lt;=O$1006))),FALSE),OR(ISNUMBER(FIND(";"&amp;UPPER(TRIM(Datos!O239&amp;""))&amp;"=",O$1007)),ISNUMBER(FIND(";"&amp;UPPER(TRIM(Datos!O239&amp;""))&amp;";",O$1007))),OR(UPPER(TRIM(Datos!O239&amp;""))="SÍ",UPPER(TRIM(Datos!O239&amp;""))="SI",UPPER(TRIM(Datos!O239&amp;""))="NO"),IF(ISNUMBER(Datos!O239),AND(OR(O$1005="",Datos!O239&gt;=O$1005),OR(O$1006="",Datos!O239&lt;=O$1006)),FALSE),TRUE))))</f>
        <v>0.0</v>
      </c>
      <c r="P239">
        <f>IF(Datos!P239="",0,IF(AND(P$1008&lt;&gt;"",Datos!P239=P$1008),0,IF(P$1004=0,0,1-CHOOSE(P$1004,IF(ISNUMBER(Datos!P239),AND(OR(P$1005="",Datos!P239&gt;=P$1005),OR(P$1006="",Datos!P239&lt;=P$1006)),FALSE),IF(ISNUMBER(Datos!P239),AND(Datos!P239=INT(Datos!P239),AND(OR(P$1005="",Datos!P239&gt;=P$1005),OR(P$1006="",Datos!P239&lt;=P$1006))),FALSE),OR(ISNUMBER(FIND(";"&amp;UPPER(TRIM(Datos!P239&amp;""))&amp;"=",P$1007)),ISNUMBER(FIND(";"&amp;UPPER(TRIM(Datos!P239&amp;""))&amp;";",P$1007))),OR(UPPER(TRIM(Datos!P239&amp;""))="SÍ",UPPER(TRIM(Datos!P239&amp;""))="SI",UPPER(TRIM(Datos!P239&amp;""))="NO"),IF(ISNUMBER(Datos!P239),AND(OR(P$1005="",Datos!P239&gt;=P$1005),OR(P$1006="",Datos!P239&lt;=P$1006)),FALSE),TRUE))))</f>
        <v>0.0</v>
      </c>
      <c r="Q239">
        <f>IF(Datos!Q239="",0,IF(AND(Q$1008&lt;&gt;"",Datos!Q239=Q$1008),0,IF(Q$1004=0,0,1-CHOOSE(Q$1004,IF(ISNUMBER(Datos!Q239),AND(OR(Q$1005="",Datos!Q239&gt;=Q$1005),OR(Q$1006="",Datos!Q239&lt;=Q$1006)),FALSE),IF(ISNUMBER(Datos!Q239),AND(Datos!Q239=INT(Datos!Q239),AND(OR(Q$1005="",Datos!Q239&gt;=Q$1005),OR(Q$1006="",Datos!Q239&lt;=Q$1006))),FALSE),OR(ISNUMBER(FIND(";"&amp;UPPER(TRIM(Datos!Q239&amp;""))&amp;"=",Q$1007)),ISNUMBER(FIND(";"&amp;UPPER(TRIM(Datos!Q239&amp;""))&amp;";",Q$1007))),OR(UPPER(TRIM(Datos!Q239&amp;""))="SÍ",UPPER(TRIM(Datos!Q239&amp;""))="SI",UPPER(TRIM(Datos!Q239&amp;""))="NO"),IF(ISNUMBER(Datos!Q239),AND(OR(Q$1005="",Datos!Q239&gt;=Q$1005),OR(Q$1006="",Datos!Q239&lt;=Q$1006)),FALSE),TRUE))))</f>
        <v>0.0</v>
      </c>
      <c r="R239">
        <f>IF(Datos!R239="",0,IF(AND(R$1008&lt;&gt;"",Datos!R239=R$1008),0,IF(R$1004=0,0,1-CHOOSE(R$1004,IF(ISNUMBER(Datos!R239),AND(OR(R$1005="",Datos!R239&gt;=R$1005),OR(R$1006="",Datos!R239&lt;=R$1006)),FALSE),IF(ISNUMBER(Datos!R239),AND(Datos!R239=INT(Datos!R239),AND(OR(R$1005="",Datos!R239&gt;=R$1005),OR(R$1006="",Datos!R239&lt;=R$1006))),FALSE),OR(ISNUMBER(FIND(";"&amp;UPPER(TRIM(Datos!R239&amp;""))&amp;"=",R$1007)),ISNUMBER(FIND(";"&amp;UPPER(TRIM(Datos!R239&amp;""))&amp;";",R$1007))),OR(UPPER(TRIM(Datos!R239&amp;""))="SÍ",UPPER(TRIM(Datos!R239&amp;""))="SI",UPPER(TRIM(Datos!R239&amp;""))="NO"),IF(ISNUMBER(Datos!R239),AND(OR(R$1005="",Datos!R239&gt;=R$1005),OR(R$1006="",Datos!R239&lt;=R$1006)),FALSE),TRUE))))</f>
        <v>0.0</v>
      </c>
      <c r="S239">
        <f>IF(Datos!S239="",0,IF(AND(S$1008&lt;&gt;"",Datos!S239=S$1008),0,IF(S$1004=0,0,1-CHOOSE(S$1004,IF(ISNUMBER(Datos!S239),AND(OR(S$1005="",Datos!S239&gt;=S$1005),OR(S$1006="",Datos!S239&lt;=S$1006)),FALSE),IF(ISNUMBER(Datos!S239),AND(Datos!S239=INT(Datos!S239),AND(OR(S$1005="",Datos!S239&gt;=S$1005),OR(S$1006="",Datos!S239&lt;=S$1006))),FALSE),OR(ISNUMBER(FIND(";"&amp;UPPER(TRIM(Datos!S239&amp;""))&amp;"=",S$1007)),ISNUMBER(FIND(";"&amp;UPPER(TRIM(Datos!S239&amp;""))&amp;";",S$1007))),OR(UPPER(TRIM(Datos!S239&amp;""))="SÍ",UPPER(TRIM(Datos!S239&amp;""))="SI",UPPER(TRIM(Datos!S239&amp;""))="NO"),IF(ISNUMBER(Datos!S239),AND(OR(S$1005="",Datos!S239&gt;=S$1005),OR(S$1006="",Datos!S239&lt;=S$1006)),FALSE),TRUE))))</f>
        <v>0.0</v>
      </c>
      <c r="T239">
        <f>IF(Datos!T239="",0,IF(AND(T$1008&lt;&gt;"",Datos!T239=T$1008),0,IF(T$1004=0,0,1-CHOOSE(T$1004,IF(ISNUMBER(Datos!T239),AND(OR(T$1005="",Datos!T239&gt;=T$1005),OR(T$1006="",Datos!T239&lt;=T$1006)),FALSE),IF(ISNUMBER(Datos!T239),AND(Datos!T239=INT(Datos!T239),AND(OR(T$1005="",Datos!T239&gt;=T$1005),OR(T$1006="",Datos!T239&lt;=T$1006))),FALSE),OR(ISNUMBER(FIND(";"&amp;UPPER(TRIM(Datos!T239&amp;""))&amp;"=",T$1007)),ISNUMBER(FIND(";"&amp;UPPER(TRIM(Datos!T239&amp;""))&amp;";",T$1007))),OR(UPPER(TRIM(Datos!T239&amp;""))="SÍ",UPPER(TRIM(Datos!T239&amp;""))="SI",UPPER(TRIM(Datos!T239&amp;""))="NO"),IF(ISNUMBER(Datos!T239),AND(OR(T$1005="",Datos!T239&gt;=T$1005),OR(T$1006="",Datos!T239&lt;=T$1006)),FALSE),TRUE))))</f>
        <v>0.0</v>
      </c>
      <c r="U239">
        <f>IF(Datos!U239="",0,IF(AND(U$1008&lt;&gt;"",Datos!U239=U$1008),0,IF(U$1004=0,0,1-CHOOSE(U$1004,IF(ISNUMBER(Datos!U239),AND(OR(U$1005="",Datos!U239&gt;=U$1005),OR(U$1006="",Datos!U239&lt;=U$1006)),FALSE),IF(ISNUMBER(Datos!U239),AND(Datos!U239=INT(Datos!U239),AND(OR(U$1005="",Datos!U239&gt;=U$1005),OR(U$1006="",Datos!U239&lt;=U$1006))),FALSE),OR(ISNUMBER(FIND(";"&amp;UPPER(TRIM(Datos!U239&amp;""))&amp;"=",U$1007)),ISNUMBER(FIND(";"&amp;UPPER(TRIM(Datos!U239&amp;""))&amp;";",U$1007))),OR(UPPER(TRIM(Datos!U239&amp;""))="SÍ",UPPER(TRIM(Datos!U239&amp;""))="SI",UPPER(TRIM(Datos!U239&amp;""))="NO"),IF(ISNUMBER(Datos!U239),AND(OR(U$1005="",Datos!U239&gt;=U$1005),OR(U$1006="",Datos!U239&lt;=U$1006)),FALSE),TRUE))))</f>
        <v>0.0</v>
      </c>
      <c r="V239">
        <f>IF(Datos!V239="",0,IF(AND(V$1008&lt;&gt;"",Datos!V239=V$1008),0,IF(V$1004=0,0,1-CHOOSE(V$1004,IF(ISNUMBER(Datos!V239),AND(OR(V$1005="",Datos!V239&gt;=V$1005),OR(V$1006="",Datos!V239&lt;=V$1006)),FALSE),IF(ISNUMBER(Datos!V239),AND(Datos!V239=INT(Datos!V239),AND(OR(V$1005="",Datos!V239&gt;=V$1005),OR(V$1006="",Datos!V239&lt;=V$1006))),FALSE),OR(ISNUMBER(FIND(";"&amp;UPPER(TRIM(Datos!V239&amp;""))&amp;"=",V$1007)),ISNUMBER(FIND(";"&amp;UPPER(TRIM(Datos!V239&amp;""))&amp;";",V$1007))),OR(UPPER(TRIM(Datos!V239&amp;""))="SÍ",UPPER(TRIM(Datos!V239&amp;""))="SI",UPPER(TRIM(Datos!V239&amp;""))="NO"),IF(ISNUMBER(Datos!V239),AND(OR(V$1005="",Datos!V239&gt;=V$1005),OR(V$1006="",Datos!V239&lt;=V$1006)),FALSE),TRUE))))</f>
        <v>0.0</v>
      </c>
      <c r="W239">
        <f>IF(Datos!W239="",0,IF(AND(W$1008&lt;&gt;"",Datos!W239=W$1008),0,IF(W$1004=0,0,1-CHOOSE(W$1004,IF(ISNUMBER(Datos!W239),AND(OR(W$1005="",Datos!W239&gt;=W$1005),OR(W$1006="",Datos!W239&lt;=W$1006)),FALSE),IF(ISNUMBER(Datos!W239),AND(Datos!W239=INT(Datos!W239),AND(OR(W$1005="",Datos!W239&gt;=W$1005),OR(W$1006="",Datos!W239&lt;=W$1006))),FALSE),OR(ISNUMBER(FIND(";"&amp;UPPER(TRIM(Datos!W239&amp;""))&amp;"=",W$1007)),ISNUMBER(FIND(";"&amp;UPPER(TRIM(Datos!W239&amp;""))&amp;";",W$1007))),OR(UPPER(TRIM(Datos!W239&amp;""))="SÍ",UPPER(TRIM(Datos!W239&amp;""))="SI",UPPER(TRIM(Datos!W239&amp;""))="NO"),IF(ISNUMBER(Datos!W239),AND(OR(W$1005="",Datos!W239&gt;=W$1005),OR(W$1006="",Datos!W239&lt;=W$1006)),FALSE),TRUE))))</f>
        <v>0.0</v>
      </c>
      <c r="X239">
        <f>IF(Datos!X239="",0,IF(AND(X$1008&lt;&gt;"",Datos!X239=X$1008),0,IF(X$1004=0,0,1-CHOOSE(X$1004,IF(ISNUMBER(Datos!X239),AND(OR(X$1005="",Datos!X239&gt;=X$1005),OR(X$1006="",Datos!X239&lt;=X$1006)),FALSE),IF(ISNUMBER(Datos!X239),AND(Datos!X239=INT(Datos!X239),AND(OR(X$1005="",Datos!X239&gt;=X$1005),OR(X$1006="",Datos!X239&lt;=X$1006))),FALSE),OR(ISNUMBER(FIND(";"&amp;UPPER(TRIM(Datos!X239&amp;""))&amp;"=",X$1007)),ISNUMBER(FIND(";"&amp;UPPER(TRIM(Datos!X239&amp;""))&amp;";",X$1007))),OR(UPPER(TRIM(Datos!X239&amp;""))="SÍ",UPPER(TRIM(Datos!X239&amp;""))="SI",UPPER(TRIM(Datos!X239&amp;""))="NO"),IF(ISNUMBER(Datos!X239),AND(OR(X$1005="",Datos!X239&gt;=X$1005),OR(X$1006="",Datos!X239&lt;=X$1006)),FALSE),TRUE))))</f>
        <v>0.0</v>
      </c>
      <c r="Y239">
        <f>IF(Datos!Y239="",0,IF(AND(Y$1008&lt;&gt;"",Datos!Y239=Y$1008),0,IF(Y$1004=0,0,1-CHOOSE(Y$1004,IF(ISNUMBER(Datos!Y239),AND(OR(Y$1005="",Datos!Y239&gt;=Y$1005),OR(Y$1006="",Datos!Y239&lt;=Y$1006)),FALSE),IF(ISNUMBER(Datos!Y239),AND(Datos!Y239=INT(Datos!Y239),AND(OR(Y$1005="",Datos!Y239&gt;=Y$1005),OR(Y$1006="",Datos!Y239&lt;=Y$1006))),FALSE),OR(ISNUMBER(FIND(";"&amp;UPPER(TRIM(Datos!Y239&amp;""))&amp;"=",Y$1007)),ISNUMBER(FIND(";"&amp;UPPER(TRIM(Datos!Y239&amp;""))&amp;";",Y$1007))),OR(UPPER(TRIM(Datos!Y239&amp;""))="SÍ",UPPER(TRIM(Datos!Y239&amp;""))="SI",UPPER(TRIM(Datos!Y239&amp;""))="NO"),IF(ISNUMBER(Datos!Y239),AND(OR(Y$1005="",Datos!Y239&gt;=Y$1005),OR(Y$1006="",Datos!Y239&lt;=Y$1006)),FALSE),TRUE))))</f>
        <v>0.0</v>
      </c>
      <c r="Z239">
        <f>IF(Datos!Z239="",0,IF(AND(Z$1008&lt;&gt;"",Datos!Z239=Z$1008),0,IF(Z$1004=0,0,1-CHOOSE(Z$1004,IF(ISNUMBER(Datos!Z239),AND(OR(Z$1005="",Datos!Z239&gt;=Z$1005),OR(Z$1006="",Datos!Z239&lt;=Z$1006)),FALSE),IF(ISNUMBER(Datos!Z239),AND(Datos!Z239=INT(Datos!Z239),AND(OR(Z$1005="",Datos!Z239&gt;=Z$1005),OR(Z$1006="",Datos!Z239&lt;=Z$1006))),FALSE),OR(ISNUMBER(FIND(";"&amp;UPPER(TRIM(Datos!Z239&amp;""))&amp;"=",Z$1007)),ISNUMBER(FIND(";"&amp;UPPER(TRIM(Datos!Z239&amp;""))&amp;";",Z$1007))),OR(UPPER(TRIM(Datos!Z239&amp;""))="SÍ",UPPER(TRIM(Datos!Z239&amp;""))="SI",UPPER(TRIM(Datos!Z239&amp;""))="NO"),IF(ISNUMBER(Datos!Z239),AND(OR(Z$1005="",Datos!Z239&gt;=Z$1005),OR(Z$1006="",Datos!Z239&lt;=Z$1006)),FALSE),TRUE))))</f>
        <v>0.0</v>
      </c>
      <c r="AA239">
        <f>IF(Datos!AA239="",0,IF(AND(AA$1008&lt;&gt;"",Datos!AA239=AA$1008),0,IF(AA$1004=0,0,1-CHOOSE(AA$1004,IF(ISNUMBER(Datos!AA239),AND(OR(AA$1005="",Datos!AA239&gt;=AA$1005),OR(AA$1006="",Datos!AA239&lt;=AA$1006)),FALSE),IF(ISNUMBER(Datos!AA239),AND(Datos!AA239=INT(Datos!AA239),AND(OR(AA$1005="",Datos!AA239&gt;=AA$1005),OR(AA$1006="",Datos!AA239&lt;=AA$1006))),FALSE),OR(ISNUMBER(FIND(";"&amp;UPPER(TRIM(Datos!AA239&amp;""))&amp;"=",AA$1007)),ISNUMBER(FIND(";"&amp;UPPER(TRIM(Datos!AA239&amp;""))&amp;";",AA$1007))),OR(UPPER(TRIM(Datos!AA239&amp;""))="SÍ",UPPER(TRIM(Datos!AA239&amp;""))="SI",UPPER(TRIM(Datos!AA239&amp;""))="NO"),IF(ISNUMBER(Datos!AA239),AND(OR(AA$1005="",Datos!AA239&gt;=AA$1005),OR(AA$1006="",Datos!AA239&lt;=AA$1006)),FALSE),TRUE))))</f>
        <v>0.0</v>
      </c>
      <c r="AB239">
        <f>IF(Datos!AB239="",0,IF(AND(AB$1008&lt;&gt;"",Datos!AB239=AB$1008),0,IF(AB$1004=0,0,1-CHOOSE(AB$1004,IF(ISNUMBER(Datos!AB239),AND(OR(AB$1005="",Datos!AB239&gt;=AB$1005),OR(AB$1006="",Datos!AB239&lt;=AB$1006)),FALSE),IF(ISNUMBER(Datos!AB239),AND(Datos!AB239=INT(Datos!AB239),AND(OR(AB$1005="",Datos!AB239&gt;=AB$1005),OR(AB$1006="",Datos!AB239&lt;=AB$1006))),FALSE),OR(ISNUMBER(FIND(";"&amp;UPPER(TRIM(Datos!AB239&amp;""))&amp;"=",AB$1007)),ISNUMBER(FIND(";"&amp;UPPER(TRIM(Datos!AB239&amp;""))&amp;";",AB$1007))),OR(UPPER(TRIM(Datos!AB239&amp;""))="SÍ",UPPER(TRIM(Datos!AB239&amp;""))="SI",UPPER(TRIM(Datos!AB239&amp;""))="NO"),IF(ISNUMBER(Datos!AB239),AND(OR(AB$1005="",Datos!AB239&gt;=AB$1005),OR(AB$1006="",Datos!AB239&lt;=AB$1006)),FALSE),TRUE))))</f>
        <v>0.0</v>
      </c>
      <c r="AC239">
        <f>IF(Datos!AC239="",0,IF(AND(AC$1008&lt;&gt;"",Datos!AC239=AC$1008),0,IF(AC$1004=0,0,1-CHOOSE(AC$1004,IF(ISNUMBER(Datos!AC239),AND(OR(AC$1005="",Datos!AC239&gt;=AC$1005),OR(AC$1006="",Datos!AC239&lt;=AC$1006)),FALSE),IF(ISNUMBER(Datos!AC239),AND(Datos!AC239=INT(Datos!AC239),AND(OR(AC$1005="",Datos!AC239&gt;=AC$1005),OR(AC$1006="",Datos!AC239&lt;=AC$1006))),FALSE),OR(ISNUMBER(FIND(";"&amp;UPPER(TRIM(Datos!AC239&amp;""))&amp;"=",AC$1007)),ISNUMBER(FIND(";"&amp;UPPER(TRIM(Datos!AC239&amp;""))&amp;";",AC$1007))),OR(UPPER(TRIM(Datos!AC239&amp;""))="SÍ",UPPER(TRIM(Datos!AC239&amp;""))="SI",UPPER(TRIM(Datos!AC239&amp;""))="NO"),IF(ISNUMBER(Datos!AC239),AND(OR(AC$1005="",Datos!AC239&gt;=AC$1005),OR(AC$1006="",Datos!AC239&lt;=AC$1006)),FALSE),TRUE))))</f>
        <v>0.0</v>
      </c>
      <c r="AD239">
        <f>IF(Datos!AD239="",0,IF(AND(AD$1008&lt;&gt;"",Datos!AD239=AD$1008),0,IF(AD$1004=0,0,1-CHOOSE(AD$1004,IF(ISNUMBER(Datos!AD239),AND(OR(AD$1005="",Datos!AD239&gt;=AD$1005),OR(AD$1006="",Datos!AD239&lt;=AD$1006)),FALSE),IF(ISNUMBER(Datos!AD239),AND(Datos!AD239=INT(Datos!AD239),AND(OR(AD$1005="",Datos!AD239&gt;=AD$1005),OR(AD$1006="",Datos!AD239&lt;=AD$1006))),FALSE),OR(ISNUMBER(FIND(";"&amp;UPPER(TRIM(Datos!AD239&amp;""))&amp;"=",AD$1007)),ISNUMBER(FIND(";"&amp;UPPER(TRIM(Datos!AD239&amp;""))&amp;";",AD$1007))),OR(UPPER(TRIM(Datos!AD239&amp;""))="SÍ",UPPER(TRIM(Datos!AD239&amp;""))="SI",UPPER(TRIM(Datos!AD239&amp;""))="NO"),IF(ISNUMBER(Datos!AD239),AND(OR(AD$1005="",Datos!AD239&gt;=AD$1005),OR(AD$1006="",Datos!AD239&lt;=AD$1006)),FALSE),TRUE))))</f>
        <v>0.0</v>
      </c>
      <c r="AE239">
        <f>IF(Datos!AE239="",0,IF(AND(AE$1008&lt;&gt;"",Datos!AE239=AE$1008),0,IF(AE$1004=0,0,1-CHOOSE(AE$1004,IF(ISNUMBER(Datos!AE239),AND(OR(AE$1005="",Datos!AE239&gt;=AE$1005),OR(AE$1006="",Datos!AE239&lt;=AE$1006)),FALSE),IF(ISNUMBER(Datos!AE239),AND(Datos!AE239=INT(Datos!AE239),AND(OR(AE$1005="",Datos!AE239&gt;=AE$1005),OR(AE$1006="",Datos!AE239&lt;=AE$1006))),FALSE),OR(ISNUMBER(FIND(";"&amp;UPPER(TRIM(Datos!AE239&amp;""))&amp;"=",AE$1007)),ISNUMBER(FIND(";"&amp;UPPER(TRIM(Datos!AE239&amp;""))&amp;";",AE$1007))),OR(UPPER(TRIM(Datos!AE239&amp;""))="SÍ",UPPER(TRIM(Datos!AE239&amp;""))="SI",UPPER(TRIM(Datos!AE239&amp;""))="NO"),IF(ISNUMBER(Datos!AE239),AND(OR(AE$1005="",Datos!AE239&gt;=AE$1005),OR(AE$1006="",Datos!AE239&lt;=AE$1006)),FALSE),TRUE))))</f>
        <v>0.0</v>
      </c>
    </row>
    <row r="240" spans="2:31">
      <c r="B240">
        <f>IF(Datos!B240="",0,IF(AND(B$1008&lt;&gt;"",Datos!B240=B$1008),0,IF(B$1004=0,0,1-CHOOSE(B$1004,IF(ISNUMBER(Datos!B240),AND(OR(B$1005="",Datos!B240&gt;=B$1005),OR(B$1006="",Datos!B240&lt;=B$1006)),FALSE),IF(ISNUMBER(Datos!B240),AND(Datos!B240=INT(Datos!B240),AND(OR(B$1005="",Datos!B240&gt;=B$1005),OR(B$1006="",Datos!B240&lt;=B$1006))),FALSE),OR(ISNUMBER(FIND(";"&amp;UPPER(TRIM(Datos!B240&amp;""))&amp;"=",B$1007)),ISNUMBER(FIND(";"&amp;UPPER(TRIM(Datos!B240&amp;""))&amp;";",B$1007))),OR(UPPER(TRIM(Datos!B240&amp;""))="SÍ",UPPER(TRIM(Datos!B240&amp;""))="SI",UPPER(TRIM(Datos!B240&amp;""))="NO"),IF(ISNUMBER(Datos!B240),AND(OR(B$1005="",Datos!B240&gt;=B$1005),OR(B$1006="",Datos!B240&lt;=B$1006)),FALSE),TRUE))))</f>
        <v>0.0</v>
      </c>
      <c r="C240">
        <f>IF(Datos!C240="",0,IF(AND(C$1008&lt;&gt;"",Datos!C240=C$1008),0,IF(C$1004=0,0,1-CHOOSE(C$1004,IF(ISNUMBER(Datos!C240),AND(OR(C$1005="",Datos!C240&gt;=C$1005),OR(C$1006="",Datos!C240&lt;=C$1006)),FALSE),IF(ISNUMBER(Datos!C240),AND(Datos!C240=INT(Datos!C240),AND(OR(C$1005="",Datos!C240&gt;=C$1005),OR(C$1006="",Datos!C240&lt;=C$1006))),FALSE),OR(ISNUMBER(FIND(";"&amp;UPPER(TRIM(Datos!C240&amp;""))&amp;"=",C$1007)),ISNUMBER(FIND(";"&amp;UPPER(TRIM(Datos!C240&amp;""))&amp;";",C$1007))),OR(UPPER(TRIM(Datos!C240&amp;""))="SÍ",UPPER(TRIM(Datos!C240&amp;""))="SI",UPPER(TRIM(Datos!C240&amp;""))="NO"),IF(ISNUMBER(Datos!C240),AND(OR(C$1005="",Datos!C240&gt;=C$1005),OR(C$1006="",Datos!C240&lt;=C$1006)),FALSE),TRUE))))</f>
        <v>0.0</v>
      </c>
      <c r="D240">
        <f>IF(Datos!D240="",0,IF(AND(D$1008&lt;&gt;"",Datos!D240=D$1008),0,IF(D$1004=0,0,1-CHOOSE(D$1004,IF(ISNUMBER(Datos!D240),AND(OR(D$1005="",Datos!D240&gt;=D$1005),OR(D$1006="",Datos!D240&lt;=D$1006)),FALSE),IF(ISNUMBER(Datos!D240),AND(Datos!D240=INT(Datos!D240),AND(OR(D$1005="",Datos!D240&gt;=D$1005),OR(D$1006="",Datos!D240&lt;=D$1006))),FALSE),OR(ISNUMBER(FIND(";"&amp;UPPER(TRIM(Datos!D240&amp;""))&amp;"=",D$1007)),ISNUMBER(FIND(";"&amp;UPPER(TRIM(Datos!D240&amp;""))&amp;";",D$1007))),OR(UPPER(TRIM(Datos!D240&amp;""))="SÍ",UPPER(TRIM(Datos!D240&amp;""))="SI",UPPER(TRIM(Datos!D240&amp;""))="NO"),IF(ISNUMBER(Datos!D240),AND(OR(D$1005="",Datos!D240&gt;=D$1005),OR(D$1006="",Datos!D240&lt;=D$1006)),FALSE),TRUE))))</f>
        <v>0.0</v>
      </c>
      <c r="E240">
        <f>IF(Datos!E240="",0,IF(AND(E$1008&lt;&gt;"",Datos!E240=E$1008),0,IF(E$1004=0,0,1-CHOOSE(E$1004,IF(ISNUMBER(Datos!E240),AND(OR(E$1005="",Datos!E240&gt;=E$1005),OR(E$1006="",Datos!E240&lt;=E$1006)),FALSE),IF(ISNUMBER(Datos!E240),AND(Datos!E240=INT(Datos!E240),AND(OR(E$1005="",Datos!E240&gt;=E$1005),OR(E$1006="",Datos!E240&lt;=E$1006))),FALSE),OR(ISNUMBER(FIND(";"&amp;UPPER(TRIM(Datos!E240&amp;""))&amp;"=",E$1007)),ISNUMBER(FIND(";"&amp;UPPER(TRIM(Datos!E240&amp;""))&amp;";",E$1007))),OR(UPPER(TRIM(Datos!E240&amp;""))="SÍ",UPPER(TRIM(Datos!E240&amp;""))="SI",UPPER(TRIM(Datos!E240&amp;""))="NO"),IF(ISNUMBER(Datos!E240),AND(OR(E$1005="",Datos!E240&gt;=E$1005),OR(E$1006="",Datos!E240&lt;=E$1006)),FALSE),TRUE))))</f>
        <v>0.0</v>
      </c>
      <c r="F240">
        <f>IF(Datos!F240="",0,IF(AND(F$1008&lt;&gt;"",Datos!F240=F$1008),0,IF(F$1004=0,0,1-CHOOSE(F$1004,IF(ISNUMBER(Datos!F240),AND(OR(F$1005="",Datos!F240&gt;=F$1005),OR(F$1006="",Datos!F240&lt;=F$1006)),FALSE),IF(ISNUMBER(Datos!F240),AND(Datos!F240=INT(Datos!F240),AND(OR(F$1005="",Datos!F240&gt;=F$1005),OR(F$1006="",Datos!F240&lt;=F$1006))),FALSE),OR(ISNUMBER(FIND(";"&amp;UPPER(TRIM(Datos!F240&amp;""))&amp;"=",F$1007)),ISNUMBER(FIND(";"&amp;UPPER(TRIM(Datos!F240&amp;""))&amp;";",F$1007))),OR(UPPER(TRIM(Datos!F240&amp;""))="SÍ",UPPER(TRIM(Datos!F240&amp;""))="SI",UPPER(TRIM(Datos!F240&amp;""))="NO"),IF(ISNUMBER(Datos!F240),AND(OR(F$1005="",Datos!F240&gt;=F$1005),OR(F$1006="",Datos!F240&lt;=F$1006)),FALSE),TRUE))))</f>
        <v>0.0</v>
      </c>
      <c r="G240">
        <f>IF(Datos!G240="",0,IF(AND(G$1008&lt;&gt;"",Datos!G240=G$1008),0,IF(G$1004=0,0,1-CHOOSE(G$1004,IF(ISNUMBER(Datos!G240),AND(OR(G$1005="",Datos!G240&gt;=G$1005),OR(G$1006="",Datos!G240&lt;=G$1006)),FALSE),IF(ISNUMBER(Datos!G240),AND(Datos!G240=INT(Datos!G240),AND(OR(G$1005="",Datos!G240&gt;=G$1005),OR(G$1006="",Datos!G240&lt;=G$1006))),FALSE),OR(ISNUMBER(FIND(";"&amp;UPPER(TRIM(Datos!G240&amp;""))&amp;"=",G$1007)),ISNUMBER(FIND(";"&amp;UPPER(TRIM(Datos!G240&amp;""))&amp;";",G$1007))),OR(UPPER(TRIM(Datos!G240&amp;""))="SÍ",UPPER(TRIM(Datos!G240&amp;""))="SI",UPPER(TRIM(Datos!G240&amp;""))="NO"),IF(ISNUMBER(Datos!G240),AND(OR(G$1005="",Datos!G240&gt;=G$1005),OR(G$1006="",Datos!G240&lt;=G$1006)),FALSE),TRUE))))</f>
        <v>0.0</v>
      </c>
      <c r="H240">
        <f>IF(Datos!H240="",0,IF(AND(H$1008&lt;&gt;"",Datos!H240=H$1008),0,IF(H$1004=0,0,1-CHOOSE(H$1004,IF(ISNUMBER(Datos!H240),AND(OR(H$1005="",Datos!H240&gt;=H$1005),OR(H$1006="",Datos!H240&lt;=H$1006)),FALSE),IF(ISNUMBER(Datos!H240),AND(Datos!H240=INT(Datos!H240),AND(OR(H$1005="",Datos!H240&gt;=H$1005),OR(H$1006="",Datos!H240&lt;=H$1006))),FALSE),OR(ISNUMBER(FIND(";"&amp;UPPER(TRIM(Datos!H240&amp;""))&amp;"=",H$1007)),ISNUMBER(FIND(";"&amp;UPPER(TRIM(Datos!H240&amp;""))&amp;";",H$1007))),OR(UPPER(TRIM(Datos!H240&amp;""))="SÍ",UPPER(TRIM(Datos!H240&amp;""))="SI",UPPER(TRIM(Datos!H240&amp;""))="NO"),IF(ISNUMBER(Datos!H240),AND(OR(H$1005="",Datos!H240&gt;=H$1005),OR(H$1006="",Datos!H240&lt;=H$1006)),FALSE),TRUE))))</f>
        <v>0.0</v>
      </c>
      <c r="I240">
        <f>IF(Datos!I240="",0,IF(AND(I$1008&lt;&gt;"",Datos!I240=I$1008),0,IF(I$1004=0,0,1-CHOOSE(I$1004,IF(ISNUMBER(Datos!I240),AND(OR(I$1005="",Datos!I240&gt;=I$1005),OR(I$1006="",Datos!I240&lt;=I$1006)),FALSE),IF(ISNUMBER(Datos!I240),AND(Datos!I240=INT(Datos!I240),AND(OR(I$1005="",Datos!I240&gt;=I$1005),OR(I$1006="",Datos!I240&lt;=I$1006))),FALSE),OR(ISNUMBER(FIND(";"&amp;UPPER(TRIM(Datos!I240&amp;""))&amp;"=",I$1007)),ISNUMBER(FIND(";"&amp;UPPER(TRIM(Datos!I240&amp;""))&amp;";",I$1007))),OR(UPPER(TRIM(Datos!I240&amp;""))="SÍ",UPPER(TRIM(Datos!I240&amp;""))="SI",UPPER(TRIM(Datos!I240&amp;""))="NO"),IF(ISNUMBER(Datos!I240),AND(OR(I$1005="",Datos!I240&gt;=I$1005),OR(I$1006="",Datos!I240&lt;=I$1006)),FALSE),TRUE))))</f>
        <v>0.0</v>
      </c>
      <c r="J240">
        <f>IF(Datos!J240="",0,IF(AND(J$1008&lt;&gt;"",Datos!J240=J$1008),0,IF(J$1004=0,0,1-CHOOSE(J$1004,IF(ISNUMBER(Datos!J240),AND(OR(J$1005="",Datos!J240&gt;=J$1005),OR(J$1006="",Datos!J240&lt;=J$1006)),FALSE),IF(ISNUMBER(Datos!J240),AND(Datos!J240=INT(Datos!J240),AND(OR(J$1005="",Datos!J240&gt;=J$1005),OR(J$1006="",Datos!J240&lt;=J$1006))),FALSE),OR(ISNUMBER(FIND(";"&amp;UPPER(TRIM(Datos!J240&amp;""))&amp;"=",J$1007)),ISNUMBER(FIND(";"&amp;UPPER(TRIM(Datos!J240&amp;""))&amp;";",J$1007))),OR(UPPER(TRIM(Datos!J240&amp;""))="SÍ",UPPER(TRIM(Datos!J240&amp;""))="SI",UPPER(TRIM(Datos!J240&amp;""))="NO"),IF(ISNUMBER(Datos!J240),AND(OR(J$1005="",Datos!J240&gt;=J$1005),OR(J$1006="",Datos!J240&lt;=J$1006)),FALSE),TRUE))))</f>
        <v>0.0</v>
      </c>
      <c r="K240">
        <f>IF(Datos!K240="",0,IF(AND(K$1008&lt;&gt;"",Datos!K240=K$1008),0,IF(K$1004=0,0,1-CHOOSE(K$1004,IF(ISNUMBER(Datos!K240),AND(OR(K$1005="",Datos!K240&gt;=K$1005),OR(K$1006="",Datos!K240&lt;=K$1006)),FALSE),IF(ISNUMBER(Datos!K240),AND(Datos!K240=INT(Datos!K240),AND(OR(K$1005="",Datos!K240&gt;=K$1005),OR(K$1006="",Datos!K240&lt;=K$1006))),FALSE),OR(ISNUMBER(FIND(";"&amp;UPPER(TRIM(Datos!K240&amp;""))&amp;"=",K$1007)),ISNUMBER(FIND(";"&amp;UPPER(TRIM(Datos!K240&amp;""))&amp;";",K$1007))),OR(UPPER(TRIM(Datos!K240&amp;""))="SÍ",UPPER(TRIM(Datos!K240&amp;""))="SI",UPPER(TRIM(Datos!K240&amp;""))="NO"),IF(ISNUMBER(Datos!K240),AND(OR(K$1005="",Datos!K240&gt;=K$1005),OR(K$1006="",Datos!K240&lt;=K$1006)),FALSE),TRUE))))</f>
        <v>0.0</v>
      </c>
      <c r="L240">
        <f>IF(Datos!L240="",0,IF(AND(L$1008&lt;&gt;"",Datos!L240=L$1008),0,IF(L$1004=0,0,1-CHOOSE(L$1004,IF(ISNUMBER(Datos!L240),AND(OR(L$1005="",Datos!L240&gt;=L$1005),OR(L$1006="",Datos!L240&lt;=L$1006)),FALSE),IF(ISNUMBER(Datos!L240),AND(Datos!L240=INT(Datos!L240),AND(OR(L$1005="",Datos!L240&gt;=L$1005),OR(L$1006="",Datos!L240&lt;=L$1006))),FALSE),OR(ISNUMBER(FIND(";"&amp;UPPER(TRIM(Datos!L240&amp;""))&amp;"=",L$1007)),ISNUMBER(FIND(";"&amp;UPPER(TRIM(Datos!L240&amp;""))&amp;";",L$1007))),OR(UPPER(TRIM(Datos!L240&amp;""))="SÍ",UPPER(TRIM(Datos!L240&amp;""))="SI",UPPER(TRIM(Datos!L240&amp;""))="NO"),IF(ISNUMBER(Datos!L240),AND(OR(L$1005="",Datos!L240&gt;=L$1005),OR(L$1006="",Datos!L240&lt;=L$1006)),FALSE),TRUE))))</f>
        <v>0.0</v>
      </c>
      <c r="M240">
        <f>IF(Datos!M240="",0,IF(AND(M$1008&lt;&gt;"",Datos!M240=M$1008),0,IF(M$1004=0,0,1-CHOOSE(M$1004,IF(ISNUMBER(Datos!M240),AND(OR(M$1005="",Datos!M240&gt;=M$1005),OR(M$1006="",Datos!M240&lt;=M$1006)),FALSE),IF(ISNUMBER(Datos!M240),AND(Datos!M240=INT(Datos!M240),AND(OR(M$1005="",Datos!M240&gt;=M$1005),OR(M$1006="",Datos!M240&lt;=M$1006))),FALSE),OR(ISNUMBER(FIND(";"&amp;UPPER(TRIM(Datos!M240&amp;""))&amp;"=",M$1007)),ISNUMBER(FIND(";"&amp;UPPER(TRIM(Datos!M240&amp;""))&amp;";",M$1007))),OR(UPPER(TRIM(Datos!M240&amp;""))="SÍ",UPPER(TRIM(Datos!M240&amp;""))="SI",UPPER(TRIM(Datos!M240&amp;""))="NO"),IF(ISNUMBER(Datos!M240),AND(OR(M$1005="",Datos!M240&gt;=M$1005),OR(M$1006="",Datos!M240&lt;=M$1006)),FALSE),TRUE))))</f>
        <v>0.0</v>
      </c>
      <c r="N240">
        <f>IF(Datos!N240="",0,IF(AND(N$1008&lt;&gt;"",Datos!N240=N$1008),0,IF(N$1004=0,0,1-CHOOSE(N$1004,IF(ISNUMBER(Datos!N240),AND(OR(N$1005="",Datos!N240&gt;=N$1005),OR(N$1006="",Datos!N240&lt;=N$1006)),FALSE),IF(ISNUMBER(Datos!N240),AND(Datos!N240=INT(Datos!N240),AND(OR(N$1005="",Datos!N240&gt;=N$1005),OR(N$1006="",Datos!N240&lt;=N$1006))),FALSE),OR(ISNUMBER(FIND(";"&amp;UPPER(TRIM(Datos!N240&amp;""))&amp;"=",N$1007)),ISNUMBER(FIND(";"&amp;UPPER(TRIM(Datos!N240&amp;""))&amp;";",N$1007))),OR(UPPER(TRIM(Datos!N240&amp;""))="SÍ",UPPER(TRIM(Datos!N240&amp;""))="SI",UPPER(TRIM(Datos!N240&amp;""))="NO"),IF(ISNUMBER(Datos!N240),AND(OR(N$1005="",Datos!N240&gt;=N$1005),OR(N$1006="",Datos!N240&lt;=N$1006)),FALSE),TRUE))))</f>
        <v>0.0</v>
      </c>
      <c r="O240">
        <f>IF(Datos!O240="",0,IF(AND(O$1008&lt;&gt;"",Datos!O240=O$1008),0,IF(O$1004=0,0,1-CHOOSE(O$1004,IF(ISNUMBER(Datos!O240),AND(OR(O$1005="",Datos!O240&gt;=O$1005),OR(O$1006="",Datos!O240&lt;=O$1006)),FALSE),IF(ISNUMBER(Datos!O240),AND(Datos!O240=INT(Datos!O240),AND(OR(O$1005="",Datos!O240&gt;=O$1005),OR(O$1006="",Datos!O240&lt;=O$1006))),FALSE),OR(ISNUMBER(FIND(";"&amp;UPPER(TRIM(Datos!O240&amp;""))&amp;"=",O$1007)),ISNUMBER(FIND(";"&amp;UPPER(TRIM(Datos!O240&amp;""))&amp;";",O$1007))),OR(UPPER(TRIM(Datos!O240&amp;""))="SÍ",UPPER(TRIM(Datos!O240&amp;""))="SI",UPPER(TRIM(Datos!O240&amp;""))="NO"),IF(ISNUMBER(Datos!O240),AND(OR(O$1005="",Datos!O240&gt;=O$1005),OR(O$1006="",Datos!O240&lt;=O$1006)),FALSE),TRUE))))</f>
        <v>0.0</v>
      </c>
      <c r="P240">
        <f>IF(Datos!P240="",0,IF(AND(P$1008&lt;&gt;"",Datos!P240=P$1008),0,IF(P$1004=0,0,1-CHOOSE(P$1004,IF(ISNUMBER(Datos!P240),AND(OR(P$1005="",Datos!P240&gt;=P$1005),OR(P$1006="",Datos!P240&lt;=P$1006)),FALSE),IF(ISNUMBER(Datos!P240),AND(Datos!P240=INT(Datos!P240),AND(OR(P$1005="",Datos!P240&gt;=P$1005),OR(P$1006="",Datos!P240&lt;=P$1006))),FALSE),OR(ISNUMBER(FIND(";"&amp;UPPER(TRIM(Datos!P240&amp;""))&amp;"=",P$1007)),ISNUMBER(FIND(";"&amp;UPPER(TRIM(Datos!P240&amp;""))&amp;";",P$1007))),OR(UPPER(TRIM(Datos!P240&amp;""))="SÍ",UPPER(TRIM(Datos!P240&amp;""))="SI",UPPER(TRIM(Datos!P240&amp;""))="NO"),IF(ISNUMBER(Datos!P240),AND(OR(P$1005="",Datos!P240&gt;=P$1005),OR(P$1006="",Datos!P240&lt;=P$1006)),FALSE),TRUE))))</f>
        <v>0.0</v>
      </c>
      <c r="Q240">
        <f>IF(Datos!Q240="",0,IF(AND(Q$1008&lt;&gt;"",Datos!Q240=Q$1008),0,IF(Q$1004=0,0,1-CHOOSE(Q$1004,IF(ISNUMBER(Datos!Q240),AND(OR(Q$1005="",Datos!Q240&gt;=Q$1005),OR(Q$1006="",Datos!Q240&lt;=Q$1006)),FALSE),IF(ISNUMBER(Datos!Q240),AND(Datos!Q240=INT(Datos!Q240),AND(OR(Q$1005="",Datos!Q240&gt;=Q$1005),OR(Q$1006="",Datos!Q240&lt;=Q$1006))),FALSE),OR(ISNUMBER(FIND(";"&amp;UPPER(TRIM(Datos!Q240&amp;""))&amp;"=",Q$1007)),ISNUMBER(FIND(";"&amp;UPPER(TRIM(Datos!Q240&amp;""))&amp;";",Q$1007))),OR(UPPER(TRIM(Datos!Q240&amp;""))="SÍ",UPPER(TRIM(Datos!Q240&amp;""))="SI",UPPER(TRIM(Datos!Q240&amp;""))="NO"),IF(ISNUMBER(Datos!Q240),AND(OR(Q$1005="",Datos!Q240&gt;=Q$1005),OR(Q$1006="",Datos!Q240&lt;=Q$1006)),FALSE),TRUE))))</f>
        <v>0.0</v>
      </c>
      <c r="R240">
        <f>IF(Datos!R240="",0,IF(AND(R$1008&lt;&gt;"",Datos!R240=R$1008),0,IF(R$1004=0,0,1-CHOOSE(R$1004,IF(ISNUMBER(Datos!R240),AND(OR(R$1005="",Datos!R240&gt;=R$1005),OR(R$1006="",Datos!R240&lt;=R$1006)),FALSE),IF(ISNUMBER(Datos!R240),AND(Datos!R240=INT(Datos!R240),AND(OR(R$1005="",Datos!R240&gt;=R$1005),OR(R$1006="",Datos!R240&lt;=R$1006))),FALSE),OR(ISNUMBER(FIND(";"&amp;UPPER(TRIM(Datos!R240&amp;""))&amp;"=",R$1007)),ISNUMBER(FIND(";"&amp;UPPER(TRIM(Datos!R240&amp;""))&amp;";",R$1007))),OR(UPPER(TRIM(Datos!R240&amp;""))="SÍ",UPPER(TRIM(Datos!R240&amp;""))="SI",UPPER(TRIM(Datos!R240&amp;""))="NO"),IF(ISNUMBER(Datos!R240),AND(OR(R$1005="",Datos!R240&gt;=R$1005),OR(R$1006="",Datos!R240&lt;=R$1006)),FALSE),TRUE))))</f>
        <v>0.0</v>
      </c>
      <c r="S240">
        <f>IF(Datos!S240="",0,IF(AND(S$1008&lt;&gt;"",Datos!S240=S$1008),0,IF(S$1004=0,0,1-CHOOSE(S$1004,IF(ISNUMBER(Datos!S240),AND(OR(S$1005="",Datos!S240&gt;=S$1005),OR(S$1006="",Datos!S240&lt;=S$1006)),FALSE),IF(ISNUMBER(Datos!S240),AND(Datos!S240=INT(Datos!S240),AND(OR(S$1005="",Datos!S240&gt;=S$1005),OR(S$1006="",Datos!S240&lt;=S$1006))),FALSE),OR(ISNUMBER(FIND(";"&amp;UPPER(TRIM(Datos!S240&amp;""))&amp;"=",S$1007)),ISNUMBER(FIND(";"&amp;UPPER(TRIM(Datos!S240&amp;""))&amp;";",S$1007))),OR(UPPER(TRIM(Datos!S240&amp;""))="SÍ",UPPER(TRIM(Datos!S240&amp;""))="SI",UPPER(TRIM(Datos!S240&amp;""))="NO"),IF(ISNUMBER(Datos!S240),AND(OR(S$1005="",Datos!S240&gt;=S$1005),OR(S$1006="",Datos!S240&lt;=S$1006)),FALSE),TRUE))))</f>
        <v>0.0</v>
      </c>
      <c r="T240">
        <f>IF(Datos!T240="",0,IF(AND(T$1008&lt;&gt;"",Datos!T240=T$1008),0,IF(T$1004=0,0,1-CHOOSE(T$1004,IF(ISNUMBER(Datos!T240),AND(OR(T$1005="",Datos!T240&gt;=T$1005),OR(T$1006="",Datos!T240&lt;=T$1006)),FALSE),IF(ISNUMBER(Datos!T240),AND(Datos!T240=INT(Datos!T240),AND(OR(T$1005="",Datos!T240&gt;=T$1005),OR(T$1006="",Datos!T240&lt;=T$1006))),FALSE),OR(ISNUMBER(FIND(";"&amp;UPPER(TRIM(Datos!T240&amp;""))&amp;"=",T$1007)),ISNUMBER(FIND(";"&amp;UPPER(TRIM(Datos!T240&amp;""))&amp;";",T$1007))),OR(UPPER(TRIM(Datos!T240&amp;""))="SÍ",UPPER(TRIM(Datos!T240&amp;""))="SI",UPPER(TRIM(Datos!T240&amp;""))="NO"),IF(ISNUMBER(Datos!T240),AND(OR(T$1005="",Datos!T240&gt;=T$1005),OR(T$1006="",Datos!T240&lt;=T$1006)),FALSE),TRUE))))</f>
        <v>0.0</v>
      </c>
      <c r="U240">
        <f>IF(Datos!U240="",0,IF(AND(U$1008&lt;&gt;"",Datos!U240=U$1008),0,IF(U$1004=0,0,1-CHOOSE(U$1004,IF(ISNUMBER(Datos!U240),AND(OR(U$1005="",Datos!U240&gt;=U$1005),OR(U$1006="",Datos!U240&lt;=U$1006)),FALSE),IF(ISNUMBER(Datos!U240),AND(Datos!U240=INT(Datos!U240),AND(OR(U$1005="",Datos!U240&gt;=U$1005),OR(U$1006="",Datos!U240&lt;=U$1006))),FALSE),OR(ISNUMBER(FIND(";"&amp;UPPER(TRIM(Datos!U240&amp;""))&amp;"=",U$1007)),ISNUMBER(FIND(";"&amp;UPPER(TRIM(Datos!U240&amp;""))&amp;";",U$1007))),OR(UPPER(TRIM(Datos!U240&amp;""))="SÍ",UPPER(TRIM(Datos!U240&amp;""))="SI",UPPER(TRIM(Datos!U240&amp;""))="NO"),IF(ISNUMBER(Datos!U240),AND(OR(U$1005="",Datos!U240&gt;=U$1005),OR(U$1006="",Datos!U240&lt;=U$1006)),FALSE),TRUE))))</f>
        <v>0.0</v>
      </c>
      <c r="V240">
        <f>IF(Datos!V240="",0,IF(AND(V$1008&lt;&gt;"",Datos!V240=V$1008),0,IF(V$1004=0,0,1-CHOOSE(V$1004,IF(ISNUMBER(Datos!V240),AND(OR(V$1005="",Datos!V240&gt;=V$1005),OR(V$1006="",Datos!V240&lt;=V$1006)),FALSE),IF(ISNUMBER(Datos!V240),AND(Datos!V240=INT(Datos!V240),AND(OR(V$1005="",Datos!V240&gt;=V$1005),OR(V$1006="",Datos!V240&lt;=V$1006))),FALSE),OR(ISNUMBER(FIND(";"&amp;UPPER(TRIM(Datos!V240&amp;""))&amp;"=",V$1007)),ISNUMBER(FIND(";"&amp;UPPER(TRIM(Datos!V240&amp;""))&amp;";",V$1007))),OR(UPPER(TRIM(Datos!V240&amp;""))="SÍ",UPPER(TRIM(Datos!V240&amp;""))="SI",UPPER(TRIM(Datos!V240&amp;""))="NO"),IF(ISNUMBER(Datos!V240),AND(OR(V$1005="",Datos!V240&gt;=V$1005),OR(V$1006="",Datos!V240&lt;=V$1006)),FALSE),TRUE))))</f>
        <v>0.0</v>
      </c>
      <c r="W240">
        <f>IF(Datos!W240="",0,IF(AND(W$1008&lt;&gt;"",Datos!W240=W$1008),0,IF(W$1004=0,0,1-CHOOSE(W$1004,IF(ISNUMBER(Datos!W240),AND(OR(W$1005="",Datos!W240&gt;=W$1005),OR(W$1006="",Datos!W240&lt;=W$1006)),FALSE),IF(ISNUMBER(Datos!W240),AND(Datos!W240=INT(Datos!W240),AND(OR(W$1005="",Datos!W240&gt;=W$1005),OR(W$1006="",Datos!W240&lt;=W$1006))),FALSE),OR(ISNUMBER(FIND(";"&amp;UPPER(TRIM(Datos!W240&amp;""))&amp;"=",W$1007)),ISNUMBER(FIND(";"&amp;UPPER(TRIM(Datos!W240&amp;""))&amp;";",W$1007))),OR(UPPER(TRIM(Datos!W240&amp;""))="SÍ",UPPER(TRIM(Datos!W240&amp;""))="SI",UPPER(TRIM(Datos!W240&amp;""))="NO"),IF(ISNUMBER(Datos!W240),AND(OR(W$1005="",Datos!W240&gt;=W$1005),OR(W$1006="",Datos!W240&lt;=W$1006)),FALSE),TRUE))))</f>
        <v>0.0</v>
      </c>
      <c r="X240">
        <f>IF(Datos!X240="",0,IF(AND(X$1008&lt;&gt;"",Datos!X240=X$1008),0,IF(X$1004=0,0,1-CHOOSE(X$1004,IF(ISNUMBER(Datos!X240),AND(OR(X$1005="",Datos!X240&gt;=X$1005),OR(X$1006="",Datos!X240&lt;=X$1006)),FALSE),IF(ISNUMBER(Datos!X240),AND(Datos!X240=INT(Datos!X240),AND(OR(X$1005="",Datos!X240&gt;=X$1005),OR(X$1006="",Datos!X240&lt;=X$1006))),FALSE),OR(ISNUMBER(FIND(";"&amp;UPPER(TRIM(Datos!X240&amp;""))&amp;"=",X$1007)),ISNUMBER(FIND(";"&amp;UPPER(TRIM(Datos!X240&amp;""))&amp;";",X$1007))),OR(UPPER(TRIM(Datos!X240&amp;""))="SÍ",UPPER(TRIM(Datos!X240&amp;""))="SI",UPPER(TRIM(Datos!X240&amp;""))="NO"),IF(ISNUMBER(Datos!X240),AND(OR(X$1005="",Datos!X240&gt;=X$1005),OR(X$1006="",Datos!X240&lt;=X$1006)),FALSE),TRUE))))</f>
        <v>0.0</v>
      </c>
      <c r="Y240">
        <f>IF(Datos!Y240="",0,IF(AND(Y$1008&lt;&gt;"",Datos!Y240=Y$1008),0,IF(Y$1004=0,0,1-CHOOSE(Y$1004,IF(ISNUMBER(Datos!Y240),AND(OR(Y$1005="",Datos!Y240&gt;=Y$1005),OR(Y$1006="",Datos!Y240&lt;=Y$1006)),FALSE),IF(ISNUMBER(Datos!Y240),AND(Datos!Y240=INT(Datos!Y240),AND(OR(Y$1005="",Datos!Y240&gt;=Y$1005),OR(Y$1006="",Datos!Y240&lt;=Y$1006))),FALSE),OR(ISNUMBER(FIND(";"&amp;UPPER(TRIM(Datos!Y240&amp;""))&amp;"=",Y$1007)),ISNUMBER(FIND(";"&amp;UPPER(TRIM(Datos!Y240&amp;""))&amp;";",Y$1007))),OR(UPPER(TRIM(Datos!Y240&amp;""))="SÍ",UPPER(TRIM(Datos!Y240&amp;""))="SI",UPPER(TRIM(Datos!Y240&amp;""))="NO"),IF(ISNUMBER(Datos!Y240),AND(OR(Y$1005="",Datos!Y240&gt;=Y$1005),OR(Y$1006="",Datos!Y240&lt;=Y$1006)),FALSE),TRUE))))</f>
        <v>0.0</v>
      </c>
      <c r="Z240">
        <f>IF(Datos!Z240="",0,IF(AND(Z$1008&lt;&gt;"",Datos!Z240=Z$1008),0,IF(Z$1004=0,0,1-CHOOSE(Z$1004,IF(ISNUMBER(Datos!Z240),AND(OR(Z$1005="",Datos!Z240&gt;=Z$1005),OR(Z$1006="",Datos!Z240&lt;=Z$1006)),FALSE),IF(ISNUMBER(Datos!Z240),AND(Datos!Z240=INT(Datos!Z240),AND(OR(Z$1005="",Datos!Z240&gt;=Z$1005),OR(Z$1006="",Datos!Z240&lt;=Z$1006))),FALSE),OR(ISNUMBER(FIND(";"&amp;UPPER(TRIM(Datos!Z240&amp;""))&amp;"=",Z$1007)),ISNUMBER(FIND(";"&amp;UPPER(TRIM(Datos!Z240&amp;""))&amp;";",Z$1007))),OR(UPPER(TRIM(Datos!Z240&amp;""))="SÍ",UPPER(TRIM(Datos!Z240&amp;""))="SI",UPPER(TRIM(Datos!Z240&amp;""))="NO"),IF(ISNUMBER(Datos!Z240),AND(OR(Z$1005="",Datos!Z240&gt;=Z$1005),OR(Z$1006="",Datos!Z240&lt;=Z$1006)),FALSE),TRUE))))</f>
        <v>0.0</v>
      </c>
      <c r="AA240">
        <f>IF(Datos!AA240="",0,IF(AND(AA$1008&lt;&gt;"",Datos!AA240=AA$1008),0,IF(AA$1004=0,0,1-CHOOSE(AA$1004,IF(ISNUMBER(Datos!AA240),AND(OR(AA$1005="",Datos!AA240&gt;=AA$1005),OR(AA$1006="",Datos!AA240&lt;=AA$1006)),FALSE),IF(ISNUMBER(Datos!AA240),AND(Datos!AA240=INT(Datos!AA240),AND(OR(AA$1005="",Datos!AA240&gt;=AA$1005),OR(AA$1006="",Datos!AA240&lt;=AA$1006))),FALSE),OR(ISNUMBER(FIND(";"&amp;UPPER(TRIM(Datos!AA240&amp;""))&amp;"=",AA$1007)),ISNUMBER(FIND(";"&amp;UPPER(TRIM(Datos!AA240&amp;""))&amp;";",AA$1007))),OR(UPPER(TRIM(Datos!AA240&amp;""))="SÍ",UPPER(TRIM(Datos!AA240&amp;""))="SI",UPPER(TRIM(Datos!AA240&amp;""))="NO"),IF(ISNUMBER(Datos!AA240),AND(OR(AA$1005="",Datos!AA240&gt;=AA$1005),OR(AA$1006="",Datos!AA240&lt;=AA$1006)),FALSE),TRUE))))</f>
        <v>0.0</v>
      </c>
      <c r="AB240">
        <f>IF(Datos!AB240="",0,IF(AND(AB$1008&lt;&gt;"",Datos!AB240=AB$1008),0,IF(AB$1004=0,0,1-CHOOSE(AB$1004,IF(ISNUMBER(Datos!AB240),AND(OR(AB$1005="",Datos!AB240&gt;=AB$1005),OR(AB$1006="",Datos!AB240&lt;=AB$1006)),FALSE),IF(ISNUMBER(Datos!AB240),AND(Datos!AB240=INT(Datos!AB240),AND(OR(AB$1005="",Datos!AB240&gt;=AB$1005),OR(AB$1006="",Datos!AB240&lt;=AB$1006))),FALSE),OR(ISNUMBER(FIND(";"&amp;UPPER(TRIM(Datos!AB240&amp;""))&amp;"=",AB$1007)),ISNUMBER(FIND(";"&amp;UPPER(TRIM(Datos!AB240&amp;""))&amp;";",AB$1007))),OR(UPPER(TRIM(Datos!AB240&amp;""))="SÍ",UPPER(TRIM(Datos!AB240&amp;""))="SI",UPPER(TRIM(Datos!AB240&amp;""))="NO"),IF(ISNUMBER(Datos!AB240),AND(OR(AB$1005="",Datos!AB240&gt;=AB$1005),OR(AB$1006="",Datos!AB240&lt;=AB$1006)),FALSE),TRUE))))</f>
        <v>0.0</v>
      </c>
      <c r="AC240">
        <f>IF(Datos!AC240="",0,IF(AND(AC$1008&lt;&gt;"",Datos!AC240=AC$1008),0,IF(AC$1004=0,0,1-CHOOSE(AC$1004,IF(ISNUMBER(Datos!AC240),AND(OR(AC$1005="",Datos!AC240&gt;=AC$1005),OR(AC$1006="",Datos!AC240&lt;=AC$1006)),FALSE),IF(ISNUMBER(Datos!AC240),AND(Datos!AC240=INT(Datos!AC240),AND(OR(AC$1005="",Datos!AC240&gt;=AC$1005),OR(AC$1006="",Datos!AC240&lt;=AC$1006))),FALSE),OR(ISNUMBER(FIND(";"&amp;UPPER(TRIM(Datos!AC240&amp;""))&amp;"=",AC$1007)),ISNUMBER(FIND(";"&amp;UPPER(TRIM(Datos!AC240&amp;""))&amp;";",AC$1007))),OR(UPPER(TRIM(Datos!AC240&amp;""))="SÍ",UPPER(TRIM(Datos!AC240&amp;""))="SI",UPPER(TRIM(Datos!AC240&amp;""))="NO"),IF(ISNUMBER(Datos!AC240),AND(OR(AC$1005="",Datos!AC240&gt;=AC$1005),OR(AC$1006="",Datos!AC240&lt;=AC$1006)),FALSE),TRUE))))</f>
        <v>0.0</v>
      </c>
      <c r="AD240">
        <f>IF(Datos!AD240="",0,IF(AND(AD$1008&lt;&gt;"",Datos!AD240=AD$1008),0,IF(AD$1004=0,0,1-CHOOSE(AD$1004,IF(ISNUMBER(Datos!AD240),AND(OR(AD$1005="",Datos!AD240&gt;=AD$1005),OR(AD$1006="",Datos!AD240&lt;=AD$1006)),FALSE),IF(ISNUMBER(Datos!AD240),AND(Datos!AD240=INT(Datos!AD240),AND(OR(AD$1005="",Datos!AD240&gt;=AD$1005),OR(AD$1006="",Datos!AD240&lt;=AD$1006))),FALSE),OR(ISNUMBER(FIND(";"&amp;UPPER(TRIM(Datos!AD240&amp;""))&amp;"=",AD$1007)),ISNUMBER(FIND(";"&amp;UPPER(TRIM(Datos!AD240&amp;""))&amp;";",AD$1007))),OR(UPPER(TRIM(Datos!AD240&amp;""))="SÍ",UPPER(TRIM(Datos!AD240&amp;""))="SI",UPPER(TRIM(Datos!AD240&amp;""))="NO"),IF(ISNUMBER(Datos!AD240),AND(OR(AD$1005="",Datos!AD240&gt;=AD$1005),OR(AD$1006="",Datos!AD240&lt;=AD$1006)),FALSE),TRUE))))</f>
        <v>0.0</v>
      </c>
      <c r="AE240">
        <f>IF(Datos!AE240="",0,IF(AND(AE$1008&lt;&gt;"",Datos!AE240=AE$1008),0,IF(AE$1004=0,0,1-CHOOSE(AE$1004,IF(ISNUMBER(Datos!AE240),AND(OR(AE$1005="",Datos!AE240&gt;=AE$1005),OR(AE$1006="",Datos!AE240&lt;=AE$1006)),FALSE),IF(ISNUMBER(Datos!AE240),AND(Datos!AE240=INT(Datos!AE240),AND(OR(AE$1005="",Datos!AE240&gt;=AE$1005),OR(AE$1006="",Datos!AE240&lt;=AE$1006))),FALSE),OR(ISNUMBER(FIND(";"&amp;UPPER(TRIM(Datos!AE240&amp;""))&amp;"=",AE$1007)),ISNUMBER(FIND(";"&amp;UPPER(TRIM(Datos!AE240&amp;""))&amp;";",AE$1007))),OR(UPPER(TRIM(Datos!AE240&amp;""))="SÍ",UPPER(TRIM(Datos!AE240&amp;""))="SI",UPPER(TRIM(Datos!AE240&amp;""))="NO"),IF(ISNUMBER(Datos!AE240),AND(OR(AE$1005="",Datos!AE240&gt;=AE$1005),OR(AE$1006="",Datos!AE240&lt;=AE$1006)),FALSE),TRUE))))</f>
        <v>0.0</v>
      </c>
    </row>
    <row r="241" spans="2:31">
      <c r="B241">
        <f>IF(Datos!B241="",0,IF(AND(B$1008&lt;&gt;"",Datos!B241=B$1008),0,IF(B$1004=0,0,1-CHOOSE(B$1004,IF(ISNUMBER(Datos!B241),AND(OR(B$1005="",Datos!B241&gt;=B$1005),OR(B$1006="",Datos!B241&lt;=B$1006)),FALSE),IF(ISNUMBER(Datos!B241),AND(Datos!B241=INT(Datos!B241),AND(OR(B$1005="",Datos!B241&gt;=B$1005),OR(B$1006="",Datos!B241&lt;=B$1006))),FALSE),OR(ISNUMBER(FIND(";"&amp;UPPER(TRIM(Datos!B241&amp;""))&amp;"=",B$1007)),ISNUMBER(FIND(";"&amp;UPPER(TRIM(Datos!B241&amp;""))&amp;";",B$1007))),OR(UPPER(TRIM(Datos!B241&amp;""))="SÍ",UPPER(TRIM(Datos!B241&amp;""))="SI",UPPER(TRIM(Datos!B241&amp;""))="NO"),IF(ISNUMBER(Datos!B241),AND(OR(B$1005="",Datos!B241&gt;=B$1005),OR(B$1006="",Datos!B241&lt;=B$1006)),FALSE),TRUE))))</f>
        <v>0.0</v>
      </c>
      <c r="C241">
        <f>IF(Datos!C241="",0,IF(AND(C$1008&lt;&gt;"",Datos!C241=C$1008),0,IF(C$1004=0,0,1-CHOOSE(C$1004,IF(ISNUMBER(Datos!C241),AND(OR(C$1005="",Datos!C241&gt;=C$1005),OR(C$1006="",Datos!C241&lt;=C$1006)),FALSE),IF(ISNUMBER(Datos!C241),AND(Datos!C241=INT(Datos!C241),AND(OR(C$1005="",Datos!C241&gt;=C$1005),OR(C$1006="",Datos!C241&lt;=C$1006))),FALSE),OR(ISNUMBER(FIND(";"&amp;UPPER(TRIM(Datos!C241&amp;""))&amp;"=",C$1007)),ISNUMBER(FIND(";"&amp;UPPER(TRIM(Datos!C241&amp;""))&amp;";",C$1007))),OR(UPPER(TRIM(Datos!C241&amp;""))="SÍ",UPPER(TRIM(Datos!C241&amp;""))="SI",UPPER(TRIM(Datos!C241&amp;""))="NO"),IF(ISNUMBER(Datos!C241),AND(OR(C$1005="",Datos!C241&gt;=C$1005),OR(C$1006="",Datos!C241&lt;=C$1006)),FALSE),TRUE))))</f>
        <v>0.0</v>
      </c>
      <c r="D241">
        <f>IF(Datos!D241="",0,IF(AND(D$1008&lt;&gt;"",Datos!D241=D$1008),0,IF(D$1004=0,0,1-CHOOSE(D$1004,IF(ISNUMBER(Datos!D241),AND(OR(D$1005="",Datos!D241&gt;=D$1005),OR(D$1006="",Datos!D241&lt;=D$1006)),FALSE),IF(ISNUMBER(Datos!D241),AND(Datos!D241=INT(Datos!D241),AND(OR(D$1005="",Datos!D241&gt;=D$1005),OR(D$1006="",Datos!D241&lt;=D$1006))),FALSE),OR(ISNUMBER(FIND(";"&amp;UPPER(TRIM(Datos!D241&amp;""))&amp;"=",D$1007)),ISNUMBER(FIND(";"&amp;UPPER(TRIM(Datos!D241&amp;""))&amp;";",D$1007))),OR(UPPER(TRIM(Datos!D241&amp;""))="SÍ",UPPER(TRIM(Datos!D241&amp;""))="SI",UPPER(TRIM(Datos!D241&amp;""))="NO"),IF(ISNUMBER(Datos!D241),AND(OR(D$1005="",Datos!D241&gt;=D$1005),OR(D$1006="",Datos!D241&lt;=D$1006)),FALSE),TRUE))))</f>
        <v>0.0</v>
      </c>
      <c r="E241">
        <f>IF(Datos!E241="",0,IF(AND(E$1008&lt;&gt;"",Datos!E241=E$1008),0,IF(E$1004=0,0,1-CHOOSE(E$1004,IF(ISNUMBER(Datos!E241),AND(OR(E$1005="",Datos!E241&gt;=E$1005),OR(E$1006="",Datos!E241&lt;=E$1006)),FALSE),IF(ISNUMBER(Datos!E241),AND(Datos!E241=INT(Datos!E241),AND(OR(E$1005="",Datos!E241&gt;=E$1005),OR(E$1006="",Datos!E241&lt;=E$1006))),FALSE),OR(ISNUMBER(FIND(";"&amp;UPPER(TRIM(Datos!E241&amp;""))&amp;"=",E$1007)),ISNUMBER(FIND(";"&amp;UPPER(TRIM(Datos!E241&amp;""))&amp;";",E$1007))),OR(UPPER(TRIM(Datos!E241&amp;""))="SÍ",UPPER(TRIM(Datos!E241&amp;""))="SI",UPPER(TRIM(Datos!E241&amp;""))="NO"),IF(ISNUMBER(Datos!E241),AND(OR(E$1005="",Datos!E241&gt;=E$1005),OR(E$1006="",Datos!E241&lt;=E$1006)),FALSE),TRUE))))</f>
        <v>0.0</v>
      </c>
      <c r="F241">
        <f>IF(Datos!F241="",0,IF(AND(F$1008&lt;&gt;"",Datos!F241=F$1008),0,IF(F$1004=0,0,1-CHOOSE(F$1004,IF(ISNUMBER(Datos!F241),AND(OR(F$1005="",Datos!F241&gt;=F$1005),OR(F$1006="",Datos!F241&lt;=F$1006)),FALSE),IF(ISNUMBER(Datos!F241),AND(Datos!F241=INT(Datos!F241),AND(OR(F$1005="",Datos!F241&gt;=F$1005),OR(F$1006="",Datos!F241&lt;=F$1006))),FALSE),OR(ISNUMBER(FIND(";"&amp;UPPER(TRIM(Datos!F241&amp;""))&amp;"=",F$1007)),ISNUMBER(FIND(";"&amp;UPPER(TRIM(Datos!F241&amp;""))&amp;";",F$1007))),OR(UPPER(TRIM(Datos!F241&amp;""))="SÍ",UPPER(TRIM(Datos!F241&amp;""))="SI",UPPER(TRIM(Datos!F241&amp;""))="NO"),IF(ISNUMBER(Datos!F241),AND(OR(F$1005="",Datos!F241&gt;=F$1005),OR(F$1006="",Datos!F241&lt;=F$1006)),FALSE),TRUE))))</f>
        <v>0.0</v>
      </c>
      <c r="G241">
        <f>IF(Datos!G241="",0,IF(AND(G$1008&lt;&gt;"",Datos!G241=G$1008),0,IF(G$1004=0,0,1-CHOOSE(G$1004,IF(ISNUMBER(Datos!G241),AND(OR(G$1005="",Datos!G241&gt;=G$1005),OR(G$1006="",Datos!G241&lt;=G$1006)),FALSE),IF(ISNUMBER(Datos!G241),AND(Datos!G241=INT(Datos!G241),AND(OR(G$1005="",Datos!G241&gt;=G$1005),OR(G$1006="",Datos!G241&lt;=G$1006))),FALSE),OR(ISNUMBER(FIND(";"&amp;UPPER(TRIM(Datos!G241&amp;""))&amp;"=",G$1007)),ISNUMBER(FIND(";"&amp;UPPER(TRIM(Datos!G241&amp;""))&amp;";",G$1007))),OR(UPPER(TRIM(Datos!G241&amp;""))="SÍ",UPPER(TRIM(Datos!G241&amp;""))="SI",UPPER(TRIM(Datos!G241&amp;""))="NO"),IF(ISNUMBER(Datos!G241),AND(OR(G$1005="",Datos!G241&gt;=G$1005),OR(G$1006="",Datos!G241&lt;=G$1006)),FALSE),TRUE))))</f>
        <v>0.0</v>
      </c>
      <c r="H241">
        <f>IF(Datos!H241="",0,IF(AND(H$1008&lt;&gt;"",Datos!H241=H$1008),0,IF(H$1004=0,0,1-CHOOSE(H$1004,IF(ISNUMBER(Datos!H241),AND(OR(H$1005="",Datos!H241&gt;=H$1005),OR(H$1006="",Datos!H241&lt;=H$1006)),FALSE),IF(ISNUMBER(Datos!H241),AND(Datos!H241=INT(Datos!H241),AND(OR(H$1005="",Datos!H241&gt;=H$1005),OR(H$1006="",Datos!H241&lt;=H$1006))),FALSE),OR(ISNUMBER(FIND(";"&amp;UPPER(TRIM(Datos!H241&amp;""))&amp;"=",H$1007)),ISNUMBER(FIND(";"&amp;UPPER(TRIM(Datos!H241&amp;""))&amp;";",H$1007))),OR(UPPER(TRIM(Datos!H241&amp;""))="SÍ",UPPER(TRIM(Datos!H241&amp;""))="SI",UPPER(TRIM(Datos!H241&amp;""))="NO"),IF(ISNUMBER(Datos!H241),AND(OR(H$1005="",Datos!H241&gt;=H$1005),OR(H$1006="",Datos!H241&lt;=H$1006)),FALSE),TRUE))))</f>
        <v>0.0</v>
      </c>
      <c r="I241">
        <f>IF(Datos!I241="",0,IF(AND(I$1008&lt;&gt;"",Datos!I241=I$1008),0,IF(I$1004=0,0,1-CHOOSE(I$1004,IF(ISNUMBER(Datos!I241),AND(OR(I$1005="",Datos!I241&gt;=I$1005),OR(I$1006="",Datos!I241&lt;=I$1006)),FALSE),IF(ISNUMBER(Datos!I241),AND(Datos!I241=INT(Datos!I241),AND(OR(I$1005="",Datos!I241&gt;=I$1005),OR(I$1006="",Datos!I241&lt;=I$1006))),FALSE),OR(ISNUMBER(FIND(";"&amp;UPPER(TRIM(Datos!I241&amp;""))&amp;"=",I$1007)),ISNUMBER(FIND(";"&amp;UPPER(TRIM(Datos!I241&amp;""))&amp;";",I$1007))),OR(UPPER(TRIM(Datos!I241&amp;""))="SÍ",UPPER(TRIM(Datos!I241&amp;""))="SI",UPPER(TRIM(Datos!I241&amp;""))="NO"),IF(ISNUMBER(Datos!I241),AND(OR(I$1005="",Datos!I241&gt;=I$1005),OR(I$1006="",Datos!I241&lt;=I$1006)),FALSE),TRUE))))</f>
        <v>0.0</v>
      </c>
      <c r="J241">
        <f>IF(Datos!J241="",0,IF(AND(J$1008&lt;&gt;"",Datos!J241=J$1008),0,IF(J$1004=0,0,1-CHOOSE(J$1004,IF(ISNUMBER(Datos!J241),AND(OR(J$1005="",Datos!J241&gt;=J$1005),OR(J$1006="",Datos!J241&lt;=J$1006)),FALSE),IF(ISNUMBER(Datos!J241),AND(Datos!J241=INT(Datos!J241),AND(OR(J$1005="",Datos!J241&gt;=J$1005),OR(J$1006="",Datos!J241&lt;=J$1006))),FALSE),OR(ISNUMBER(FIND(";"&amp;UPPER(TRIM(Datos!J241&amp;""))&amp;"=",J$1007)),ISNUMBER(FIND(";"&amp;UPPER(TRIM(Datos!J241&amp;""))&amp;";",J$1007))),OR(UPPER(TRIM(Datos!J241&amp;""))="SÍ",UPPER(TRIM(Datos!J241&amp;""))="SI",UPPER(TRIM(Datos!J241&amp;""))="NO"),IF(ISNUMBER(Datos!J241),AND(OR(J$1005="",Datos!J241&gt;=J$1005),OR(J$1006="",Datos!J241&lt;=J$1006)),FALSE),TRUE))))</f>
        <v>0.0</v>
      </c>
      <c r="K241">
        <f>IF(Datos!K241="",0,IF(AND(K$1008&lt;&gt;"",Datos!K241=K$1008),0,IF(K$1004=0,0,1-CHOOSE(K$1004,IF(ISNUMBER(Datos!K241),AND(OR(K$1005="",Datos!K241&gt;=K$1005),OR(K$1006="",Datos!K241&lt;=K$1006)),FALSE),IF(ISNUMBER(Datos!K241),AND(Datos!K241=INT(Datos!K241),AND(OR(K$1005="",Datos!K241&gt;=K$1005),OR(K$1006="",Datos!K241&lt;=K$1006))),FALSE),OR(ISNUMBER(FIND(";"&amp;UPPER(TRIM(Datos!K241&amp;""))&amp;"=",K$1007)),ISNUMBER(FIND(";"&amp;UPPER(TRIM(Datos!K241&amp;""))&amp;";",K$1007))),OR(UPPER(TRIM(Datos!K241&amp;""))="SÍ",UPPER(TRIM(Datos!K241&amp;""))="SI",UPPER(TRIM(Datos!K241&amp;""))="NO"),IF(ISNUMBER(Datos!K241),AND(OR(K$1005="",Datos!K241&gt;=K$1005),OR(K$1006="",Datos!K241&lt;=K$1006)),FALSE),TRUE))))</f>
        <v>0.0</v>
      </c>
      <c r="L241">
        <f>IF(Datos!L241="",0,IF(AND(L$1008&lt;&gt;"",Datos!L241=L$1008),0,IF(L$1004=0,0,1-CHOOSE(L$1004,IF(ISNUMBER(Datos!L241),AND(OR(L$1005="",Datos!L241&gt;=L$1005),OR(L$1006="",Datos!L241&lt;=L$1006)),FALSE),IF(ISNUMBER(Datos!L241),AND(Datos!L241=INT(Datos!L241),AND(OR(L$1005="",Datos!L241&gt;=L$1005),OR(L$1006="",Datos!L241&lt;=L$1006))),FALSE),OR(ISNUMBER(FIND(";"&amp;UPPER(TRIM(Datos!L241&amp;""))&amp;"=",L$1007)),ISNUMBER(FIND(";"&amp;UPPER(TRIM(Datos!L241&amp;""))&amp;";",L$1007))),OR(UPPER(TRIM(Datos!L241&amp;""))="SÍ",UPPER(TRIM(Datos!L241&amp;""))="SI",UPPER(TRIM(Datos!L241&amp;""))="NO"),IF(ISNUMBER(Datos!L241),AND(OR(L$1005="",Datos!L241&gt;=L$1005),OR(L$1006="",Datos!L241&lt;=L$1006)),FALSE),TRUE))))</f>
        <v>0.0</v>
      </c>
      <c r="M241">
        <f>IF(Datos!M241="",0,IF(AND(M$1008&lt;&gt;"",Datos!M241=M$1008),0,IF(M$1004=0,0,1-CHOOSE(M$1004,IF(ISNUMBER(Datos!M241),AND(OR(M$1005="",Datos!M241&gt;=M$1005),OR(M$1006="",Datos!M241&lt;=M$1006)),FALSE),IF(ISNUMBER(Datos!M241),AND(Datos!M241=INT(Datos!M241),AND(OR(M$1005="",Datos!M241&gt;=M$1005),OR(M$1006="",Datos!M241&lt;=M$1006))),FALSE),OR(ISNUMBER(FIND(";"&amp;UPPER(TRIM(Datos!M241&amp;""))&amp;"=",M$1007)),ISNUMBER(FIND(";"&amp;UPPER(TRIM(Datos!M241&amp;""))&amp;";",M$1007))),OR(UPPER(TRIM(Datos!M241&amp;""))="SÍ",UPPER(TRIM(Datos!M241&amp;""))="SI",UPPER(TRIM(Datos!M241&amp;""))="NO"),IF(ISNUMBER(Datos!M241),AND(OR(M$1005="",Datos!M241&gt;=M$1005),OR(M$1006="",Datos!M241&lt;=M$1006)),FALSE),TRUE))))</f>
        <v>0.0</v>
      </c>
      <c r="N241">
        <f>IF(Datos!N241="",0,IF(AND(N$1008&lt;&gt;"",Datos!N241=N$1008),0,IF(N$1004=0,0,1-CHOOSE(N$1004,IF(ISNUMBER(Datos!N241),AND(OR(N$1005="",Datos!N241&gt;=N$1005),OR(N$1006="",Datos!N241&lt;=N$1006)),FALSE),IF(ISNUMBER(Datos!N241),AND(Datos!N241=INT(Datos!N241),AND(OR(N$1005="",Datos!N241&gt;=N$1005),OR(N$1006="",Datos!N241&lt;=N$1006))),FALSE),OR(ISNUMBER(FIND(";"&amp;UPPER(TRIM(Datos!N241&amp;""))&amp;"=",N$1007)),ISNUMBER(FIND(";"&amp;UPPER(TRIM(Datos!N241&amp;""))&amp;";",N$1007))),OR(UPPER(TRIM(Datos!N241&amp;""))="SÍ",UPPER(TRIM(Datos!N241&amp;""))="SI",UPPER(TRIM(Datos!N241&amp;""))="NO"),IF(ISNUMBER(Datos!N241),AND(OR(N$1005="",Datos!N241&gt;=N$1005),OR(N$1006="",Datos!N241&lt;=N$1006)),FALSE),TRUE))))</f>
        <v>0.0</v>
      </c>
      <c r="O241">
        <f>IF(Datos!O241="",0,IF(AND(O$1008&lt;&gt;"",Datos!O241=O$1008),0,IF(O$1004=0,0,1-CHOOSE(O$1004,IF(ISNUMBER(Datos!O241),AND(OR(O$1005="",Datos!O241&gt;=O$1005),OR(O$1006="",Datos!O241&lt;=O$1006)),FALSE),IF(ISNUMBER(Datos!O241),AND(Datos!O241=INT(Datos!O241),AND(OR(O$1005="",Datos!O241&gt;=O$1005),OR(O$1006="",Datos!O241&lt;=O$1006))),FALSE),OR(ISNUMBER(FIND(";"&amp;UPPER(TRIM(Datos!O241&amp;""))&amp;"=",O$1007)),ISNUMBER(FIND(";"&amp;UPPER(TRIM(Datos!O241&amp;""))&amp;";",O$1007))),OR(UPPER(TRIM(Datos!O241&amp;""))="SÍ",UPPER(TRIM(Datos!O241&amp;""))="SI",UPPER(TRIM(Datos!O241&amp;""))="NO"),IF(ISNUMBER(Datos!O241),AND(OR(O$1005="",Datos!O241&gt;=O$1005),OR(O$1006="",Datos!O241&lt;=O$1006)),FALSE),TRUE))))</f>
        <v>0.0</v>
      </c>
      <c r="P241">
        <f>IF(Datos!P241="",0,IF(AND(P$1008&lt;&gt;"",Datos!P241=P$1008),0,IF(P$1004=0,0,1-CHOOSE(P$1004,IF(ISNUMBER(Datos!P241),AND(OR(P$1005="",Datos!P241&gt;=P$1005),OR(P$1006="",Datos!P241&lt;=P$1006)),FALSE),IF(ISNUMBER(Datos!P241),AND(Datos!P241=INT(Datos!P241),AND(OR(P$1005="",Datos!P241&gt;=P$1005),OR(P$1006="",Datos!P241&lt;=P$1006))),FALSE),OR(ISNUMBER(FIND(";"&amp;UPPER(TRIM(Datos!P241&amp;""))&amp;"=",P$1007)),ISNUMBER(FIND(";"&amp;UPPER(TRIM(Datos!P241&amp;""))&amp;";",P$1007))),OR(UPPER(TRIM(Datos!P241&amp;""))="SÍ",UPPER(TRIM(Datos!P241&amp;""))="SI",UPPER(TRIM(Datos!P241&amp;""))="NO"),IF(ISNUMBER(Datos!P241),AND(OR(P$1005="",Datos!P241&gt;=P$1005),OR(P$1006="",Datos!P241&lt;=P$1006)),FALSE),TRUE))))</f>
        <v>0.0</v>
      </c>
      <c r="Q241">
        <f>IF(Datos!Q241="",0,IF(AND(Q$1008&lt;&gt;"",Datos!Q241=Q$1008),0,IF(Q$1004=0,0,1-CHOOSE(Q$1004,IF(ISNUMBER(Datos!Q241),AND(OR(Q$1005="",Datos!Q241&gt;=Q$1005),OR(Q$1006="",Datos!Q241&lt;=Q$1006)),FALSE),IF(ISNUMBER(Datos!Q241),AND(Datos!Q241=INT(Datos!Q241),AND(OR(Q$1005="",Datos!Q241&gt;=Q$1005),OR(Q$1006="",Datos!Q241&lt;=Q$1006))),FALSE),OR(ISNUMBER(FIND(";"&amp;UPPER(TRIM(Datos!Q241&amp;""))&amp;"=",Q$1007)),ISNUMBER(FIND(";"&amp;UPPER(TRIM(Datos!Q241&amp;""))&amp;";",Q$1007))),OR(UPPER(TRIM(Datos!Q241&amp;""))="SÍ",UPPER(TRIM(Datos!Q241&amp;""))="SI",UPPER(TRIM(Datos!Q241&amp;""))="NO"),IF(ISNUMBER(Datos!Q241),AND(OR(Q$1005="",Datos!Q241&gt;=Q$1005),OR(Q$1006="",Datos!Q241&lt;=Q$1006)),FALSE),TRUE))))</f>
        <v>0.0</v>
      </c>
      <c r="R241">
        <f>IF(Datos!R241="",0,IF(AND(R$1008&lt;&gt;"",Datos!R241=R$1008),0,IF(R$1004=0,0,1-CHOOSE(R$1004,IF(ISNUMBER(Datos!R241),AND(OR(R$1005="",Datos!R241&gt;=R$1005),OR(R$1006="",Datos!R241&lt;=R$1006)),FALSE),IF(ISNUMBER(Datos!R241),AND(Datos!R241=INT(Datos!R241),AND(OR(R$1005="",Datos!R241&gt;=R$1005),OR(R$1006="",Datos!R241&lt;=R$1006))),FALSE),OR(ISNUMBER(FIND(";"&amp;UPPER(TRIM(Datos!R241&amp;""))&amp;"=",R$1007)),ISNUMBER(FIND(";"&amp;UPPER(TRIM(Datos!R241&amp;""))&amp;";",R$1007))),OR(UPPER(TRIM(Datos!R241&amp;""))="SÍ",UPPER(TRIM(Datos!R241&amp;""))="SI",UPPER(TRIM(Datos!R241&amp;""))="NO"),IF(ISNUMBER(Datos!R241),AND(OR(R$1005="",Datos!R241&gt;=R$1005),OR(R$1006="",Datos!R241&lt;=R$1006)),FALSE),TRUE))))</f>
        <v>0.0</v>
      </c>
      <c r="S241">
        <f>IF(Datos!S241="",0,IF(AND(S$1008&lt;&gt;"",Datos!S241=S$1008),0,IF(S$1004=0,0,1-CHOOSE(S$1004,IF(ISNUMBER(Datos!S241),AND(OR(S$1005="",Datos!S241&gt;=S$1005),OR(S$1006="",Datos!S241&lt;=S$1006)),FALSE),IF(ISNUMBER(Datos!S241),AND(Datos!S241=INT(Datos!S241),AND(OR(S$1005="",Datos!S241&gt;=S$1005),OR(S$1006="",Datos!S241&lt;=S$1006))),FALSE),OR(ISNUMBER(FIND(";"&amp;UPPER(TRIM(Datos!S241&amp;""))&amp;"=",S$1007)),ISNUMBER(FIND(";"&amp;UPPER(TRIM(Datos!S241&amp;""))&amp;";",S$1007))),OR(UPPER(TRIM(Datos!S241&amp;""))="SÍ",UPPER(TRIM(Datos!S241&amp;""))="SI",UPPER(TRIM(Datos!S241&amp;""))="NO"),IF(ISNUMBER(Datos!S241),AND(OR(S$1005="",Datos!S241&gt;=S$1005),OR(S$1006="",Datos!S241&lt;=S$1006)),FALSE),TRUE))))</f>
        <v>0.0</v>
      </c>
      <c r="T241">
        <f>IF(Datos!T241="",0,IF(AND(T$1008&lt;&gt;"",Datos!T241=T$1008),0,IF(T$1004=0,0,1-CHOOSE(T$1004,IF(ISNUMBER(Datos!T241),AND(OR(T$1005="",Datos!T241&gt;=T$1005),OR(T$1006="",Datos!T241&lt;=T$1006)),FALSE),IF(ISNUMBER(Datos!T241),AND(Datos!T241=INT(Datos!T241),AND(OR(T$1005="",Datos!T241&gt;=T$1005),OR(T$1006="",Datos!T241&lt;=T$1006))),FALSE),OR(ISNUMBER(FIND(";"&amp;UPPER(TRIM(Datos!T241&amp;""))&amp;"=",T$1007)),ISNUMBER(FIND(";"&amp;UPPER(TRIM(Datos!T241&amp;""))&amp;";",T$1007))),OR(UPPER(TRIM(Datos!T241&amp;""))="SÍ",UPPER(TRIM(Datos!T241&amp;""))="SI",UPPER(TRIM(Datos!T241&amp;""))="NO"),IF(ISNUMBER(Datos!T241),AND(OR(T$1005="",Datos!T241&gt;=T$1005),OR(T$1006="",Datos!T241&lt;=T$1006)),FALSE),TRUE))))</f>
        <v>0.0</v>
      </c>
      <c r="U241">
        <f>IF(Datos!U241="",0,IF(AND(U$1008&lt;&gt;"",Datos!U241=U$1008),0,IF(U$1004=0,0,1-CHOOSE(U$1004,IF(ISNUMBER(Datos!U241),AND(OR(U$1005="",Datos!U241&gt;=U$1005),OR(U$1006="",Datos!U241&lt;=U$1006)),FALSE),IF(ISNUMBER(Datos!U241),AND(Datos!U241=INT(Datos!U241),AND(OR(U$1005="",Datos!U241&gt;=U$1005),OR(U$1006="",Datos!U241&lt;=U$1006))),FALSE),OR(ISNUMBER(FIND(";"&amp;UPPER(TRIM(Datos!U241&amp;""))&amp;"=",U$1007)),ISNUMBER(FIND(";"&amp;UPPER(TRIM(Datos!U241&amp;""))&amp;";",U$1007))),OR(UPPER(TRIM(Datos!U241&amp;""))="SÍ",UPPER(TRIM(Datos!U241&amp;""))="SI",UPPER(TRIM(Datos!U241&amp;""))="NO"),IF(ISNUMBER(Datos!U241),AND(OR(U$1005="",Datos!U241&gt;=U$1005),OR(U$1006="",Datos!U241&lt;=U$1006)),FALSE),TRUE))))</f>
        <v>0.0</v>
      </c>
      <c r="V241">
        <f>IF(Datos!V241="",0,IF(AND(V$1008&lt;&gt;"",Datos!V241=V$1008),0,IF(V$1004=0,0,1-CHOOSE(V$1004,IF(ISNUMBER(Datos!V241),AND(OR(V$1005="",Datos!V241&gt;=V$1005),OR(V$1006="",Datos!V241&lt;=V$1006)),FALSE),IF(ISNUMBER(Datos!V241),AND(Datos!V241=INT(Datos!V241),AND(OR(V$1005="",Datos!V241&gt;=V$1005),OR(V$1006="",Datos!V241&lt;=V$1006))),FALSE),OR(ISNUMBER(FIND(";"&amp;UPPER(TRIM(Datos!V241&amp;""))&amp;"=",V$1007)),ISNUMBER(FIND(";"&amp;UPPER(TRIM(Datos!V241&amp;""))&amp;";",V$1007))),OR(UPPER(TRIM(Datos!V241&amp;""))="SÍ",UPPER(TRIM(Datos!V241&amp;""))="SI",UPPER(TRIM(Datos!V241&amp;""))="NO"),IF(ISNUMBER(Datos!V241),AND(OR(V$1005="",Datos!V241&gt;=V$1005),OR(V$1006="",Datos!V241&lt;=V$1006)),FALSE),TRUE))))</f>
        <v>0.0</v>
      </c>
      <c r="W241">
        <f>IF(Datos!W241="",0,IF(AND(W$1008&lt;&gt;"",Datos!W241=W$1008),0,IF(W$1004=0,0,1-CHOOSE(W$1004,IF(ISNUMBER(Datos!W241),AND(OR(W$1005="",Datos!W241&gt;=W$1005),OR(W$1006="",Datos!W241&lt;=W$1006)),FALSE),IF(ISNUMBER(Datos!W241),AND(Datos!W241=INT(Datos!W241),AND(OR(W$1005="",Datos!W241&gt;=W$1005),OR(W$1006="",Datos!W241&lt;=W$1006))),FALSE),OR(ISNUMBER(FIND(";"&amp;UPPER(TRIM(Datos!W241&amp;""))&amp;"=",W$1007)),ISNUMBER(FIND(";"&amp;UPPER(TRIM(Datos!W241&amp;""))&amp;";",W$1007))),OR(UPPER(TRIM(Datos!W241&amp;""))="SÍ",UPPER(TRIM(Datos!W241&amp;""))="SI",UPPER(TRIM(Datos!W241&amp;""))="NO"),IF(ISNUMBER(Datos!W241),AND(OR(W$1005="",Datos!W241&gt;=W$1005),OR(W$1006="",Datos!W241&lt;=W$1006)),FALSE),TRUE))))</f>
        <v>0.0</v>
      </c>
      <c r="X241">
        <f>IF(Datos!X241="",0,IF(AND(X$1008&lt;&gt;"",Datos!X241=X$1008),0,IF(X$1004=0,0,1-CHOOSE(X$1004,IF(ISNUMBER(Datos!X241),AND(OR(X$1005="",Datos!X241&gt;=X$1005),OR(X$1006="",Datos!X241&lt;=X$1006)),FALSE),IF(ISNUMBER(Datos!X241),AND(Datos!X241=INT(Datos!X241),AND(OR(X$1005="",Datos!X241&gt;=X$1005),OR(X$1006="",Datos!X241&lt;=X$1006))),FALSE),OR(ISNUMBER(FIND(";"&amp;UPPER(TRIM(Datos!X241&amp;""))&amp;"=",X$1007)),ISNUMBER(FIND(";"&amp;UPPER(TRIM(Datos!X241&amp;""))&amp;";",X$1007))),OR(UPPER(TRIM(Datos!X241&amp;""))="SÍ",UPPER(TRIM(Datos!X241&amp;""))="SI",UPPER(TRIM(Datos!X241&amp;""))="NO"),IF(ISNUMBER(Datos!X241),AND(OR(X$1005="",Datos!X241&gt;=X$1005),OR(X$1006="",Datos!X241&lt;=X$1006)),FALSE),TRUE))))</f>
        <v>0.0</v>
      </c>
      <c r="Y241">
        <f>IF(Datos!Y241="",0,IF(AND(Y$1008&lt;&gt;"",Datos!Y241=Y$1008),0,IF(Y$1004=0,0,1-CHOOSE(Y$1004,IF(ISNUMBER(Datos!Y241),AND(OR(Y$1005="",Datos!Y241&gt;=Y$1005),OR(Y$1006="",Datos!Y241&lt;=Y$1006)),FALSE),IF(ISNUMBER(Datos!Y241),AND(Datos!Y241=INT(Datos!Y241),AND(OR(Y$1005="",Datos!Y241&gt;=Y$1005),OR(Y$1006="",Datos!Y241&lt;=Y$1006))),FALSE),OR(ISNUMBER(FIND(";"&amp;UPPER(TRIM(Datos!Y241&amp;""))&amp;"=",Y$1007)),ISNUMBER(FIND(";"&amp;UPPER(TRIM(Datos!Y241&amp;""))&amp;";",Y$1007))),OR(UPPER(TRIM(Datos!Y241&amp;""))="SÍ",UPPER(TRIM(Datos!Y241&amp;""))="SI",UPPER(TRIM(Datos!Y241&amp;""))="NO"),IF(ISNUMBER(Datos!Y241),AND(OR(Y$1005="",Datos!Y241&gt;=Y$1005),OR(Y$1006="",Datos!Y241&lt;=Y$1006)),FALSE),TRUE))))</f>
        <v>0.0</v>
      </c>
      <c r="Z241">
        <f>IF(Datos!Z241="",0,IF(AND(Z$1008&lt;&gt;"",Datos!Z241=Z$1008),0,IF(Z$1004=0,0,1-CHOOSE(Z$1004,IF(ISNUMBER(Datos!Z241),AND(OR(Z$1005="",Datos!Z241&gt;=Z$1005),OR(Z$1006="",Datos!Z241&lt;=Z$1006)),FALSE),IF(ISNUMBER(Datos!Z241),AND(Datos!Z241=INT(Datos!Z241),AND(OR(Z$1005="",Datos!Z241&gt;=Z$1005),OR(Z$1006="",Datos!Z241&lt;=Z$1006))),FALSE),OR(ISNUMBER(FIND(";"&amp;UPPER(TRIM(Datos!Z241&amp;""))&amp;"=",Z$1007)),ISNUMBER(FIND(";"&amp;UPPER(TRIM(Datos!Z241&amp;""))&amp;";",Z$1007))),OR(UPPER(TRIM(Datos!Z241&amp;""))="SÍ",UPPER(TRIM(Datos!Z241&amp;""))="SI",UPPER(TRIM(Datos!Z241&amp;""))="NO"),IF(ISNUMBER(Datos!Z241),AND(OR(Z$1005="",Datos!Z241&gt;=Z$1005),OR(Z$1006="",Datos!Z241&lt;=Z$1006)),FALSE),TRUE))))</f>
        <v>0.0</v>
      </c>
      <c r="AA241">
        <f>IF(Datos!AA241="",0,IF(AND(AA$1008&lt;&gt;"",Datos!AA241=AA$1008),0,IF(AA$1004=0,0,1-CHOOSE(AA$1004,IF(ISNUMBER(Datos!AA241),AND(OR(AA$1005="",Datos!AA241&gt;=AA$1005),OR(AA$1006="",Datos!AA241&lt;=AA$1006)),FALSE),IF(ISNUMBER(Datos!AA241),AND(Datos!AA241=INT(Datos!AA241),AND(OR(AA$1005="",Datos!AA241&gt;=AA$1005),OR(AA$1006="",Datos!AA241&lt;=AA$1006))),FALSE),OR(ISNUMBER(FIND(";"&amp;UPPER(TRIM(Datos!AA241&amp;""))&amp;"=",AA$1007)),ISNUMBER(FIND(";"&amp;UPPER(TRIM(Datos!AA241&amp;""))&amp;";",AA$1007))),OR(UPPER(TRIM(Datos!AA241&amp;""))="SÍ",UPPER(TRIM(Datos!AA241&amp;""))="SI",UPPER(TRIM(Datos!AA241&amp;""))="NO"),IF(ISNUMBER(Datos!AA241),AND(OR(AA$1005="",Datos!AA241&gt;=AA$1005),OR(AA$1006="",Datos!AA241&lt;=AA$1006)),FALSE),TRUE))))</f>
        <v>0.0</v>
      </c>
      <c r="AB241">
        <f>IF(Datos!AB241="",0,IF(AND(AB$1008&lt;&gt;"",Datos!AB241=AB$1008),0,IF(AB$1004=0,0,1-CHOOSE(AB$1004,IF(ISNUMBER(Datos!AB241),AND(OR(AB$1005="",Datos!AB241&gt;=AB$1005),OR(AB$1006="",Datos!AB241&lt;=AB$1006)),FALSE),IF(ISNUMBER(Datos!AB241),AND(Datos!AB241=INT(Datos!AB241),AND(OR(AB$1005="",Datos!AB241&gt;=AB$1005),OR(AB$1006="",Datos!AB241&lt;=AB$1006))),FALSE),OR(ISNUMBER(FIND(";"&amp;UPPER(TRIM(Datos!AB241&amp;""))&amp;"=",AB$1007)),ISNUMBER(FIND(";"&amp;UPPER(TRIM(Datos!AB241&amp;""))&amp;";",AB$1007))),OR(UPPER(TRIM(Datos!AB241&amp;""))="SÍ",UPPER(TRIM(Datos!AB241&amp;""))="SI",UPPER(TRIM(Datos!AB241&amp;""))="NO"),IF(ISNUMBER(Datos!AB241),AND(OR(AB$1005="",Datos!AB241&gt;=AB$1005),OR(AB$1006="",Datos!AB241&lt;=AB$1006)),FALSE),TRUE))))</f>
        <v>0.0</v>
      </c>
      <c r="AC241">
        <f>IF(Datos!AC241="",0,IF(AND(AC$1008&lt;&gt;"",Datos!AC241=AC$1008),0,IF(AC$1004=0,0,1-CHOOSE(AC$1004,IF(ISNUMBER(Datos!AC241),AND(OR(AC$1005="",Datos!AC241&gt;=AC$1005),OR(AC$1006="",Datos!AC241&lt;=AC$1006)),FALSE),IF(ISNUMBER(Datos!AC241),AND(Datos!AC241=INT(Datos!AC241),AND(OR(AC$1005="",Datos!AC241&gt;=AC$1005),OR(AC$1006="",Datos!AC241&lt;=AC$1006))),FALSE),OR(ISNUMBER(FIND(";"&amp;UPPER(TRIM(Datos!AC241&amp;""))&amp;"=",AC$1007)),ISNUMBER(FIND(";"&amp;UPPER(TRIM(Datos!AC241&amp;""))&amp;";",AC$1007))),OR(UPPER(TRIM(Datos!AC241&amp;""))="SÍ",UPPER(TRIM(Datos!AC241&amp;""))="SI",UPPER(TRIM(Datos!AC241&amp;""))="NO"),IF(ISNUMBER(Datos!AC241),AND(OR(AC$1005="",Datos!AC241&gt;=AC$1005),OR(AC$1006="",Datos!AC241&lt;=AC$1006)),FALSE),TRUE))))</f>
        <v>0.0</v>
      </c>
      <c r="AD241">
        <f>IF(Datos!AD241="",0,IF(AND(AD$1008&lt;&gt;"",Datos!AD241=AD$1008),0,IF(AD$1004=0,0,1-CHOOSE(AD$1004,IF(ISNUMBER(Datos!AD241),AND(OR(AD$1005="",Datos!AD241&gt;=AD$1005),OR(AD$1006="",Datos!AD241&lt;=AD$1006)),FALSE),IF(ISNUMBER(Datos!AD241),AND(Datos!AD241=INT(Datos!AD241),AND(OR(AD$1005="",Datos!AD241&gt;=AD$1005),OR(AD$1006="",Datos!AD241&lt;=AD$1006))),FALSE),OR(ISNUMBER(FIND(";"&amp;UPPER(TRIM(Datos!AD241&amp;""))&amp;"=",AD$1007)),ISNUMBER(FIND(";"&amp;UPPER(TRIM(Datos!AD241&amp;""))&amp;";",AD$1007))),OR(UPPER(TRIM(Datos!AD241&amp;""))="SÍ",UPPER(TRIM(Datos!AD241&amp;""))="SI",UPPER(TRIM(Datos!AD241&amp;""))="NO"),IF(ISNUMBER(Datos!AD241),AND(OR(AD$1005="",Datos!AD241&gt;=AD$1005),OR(AD$1006="",Datos!AD241&lt;=AD$1006)),FALSE),TRUE))))</f>
        <v>0.0</v>
      </c>
      <c r="AE241">
        <f>IF(Datos!AE241="",0,IF(AND(AE$1008&lt;&gt;"",Datos!AE241=AE$1008),0,IF(AE$1004=0,0,1-CHOOSE(AE$1004,IF(ISNUMBER(Datos!AE241),AND(OR(AE$1005="",Datos!AE241&gt;=AE$1005),OR(AE$1006="",Datos!AE241&lt;=AE$1006)),FALSE),IF(ISNUMBER(Datos!AE241),AND(Datos!AE241=INT(Datos!AE241),AND(OR(AE$1005="",Datos!AE241&gt;=AE$1005),OR(AE$1006="",Datos!AE241&lt;=AE$1006))),FALSE),OR(ISNUMBER(FIND(";"&amp;UPPER(TRIM(Datos!AE241&amp;""))&amp;"=",AE$1007)),ISNUMBER(FIND(";"&amp;UPPER(TRIM(Datos!AE241&amp;""))&amp;";",AE$1007))),OR(UPPER(TRIM(Datos!AE241&amp;""))="SÍ",UPPER(TRIM(Datos!AE241&amp;""))="SI",UPPER(TRIM(Datos!AE241&amp;""))="NO"),IF(ISNUMBER(Datos!AE241),AND(OR(AE$1005="",Datos!AE241&gt;=AE$1005),OR(AE$1006="",Datos!AE241&lt;=AE$1006)),FALSE),TRUE))))</f>
        <v>0.0</v>
      </c>
    </row>
    <row r="242" spans="2:31">
      <c r="B242">
        <f>IF(Datos!B242="",0,IF(AND(B$1008&lt;&gt;"",Datos!B242=B$1008),0,IF(B$1004=0,0,1-CHOOSE(B$1004,IF(ISNUMBER(Datos!B242),AND(OR(B$1005="",Datos!B242&gt;=B$1005),OR(B$1006="",Datos!B242&lt;=B$1006)),FALSE),IF(ISNUMBER(Datos!B242),AND(Datos!B242=INT(Datos!B242),AND(OR(B$1005="",Datos!B242&gt;=B$1005),OR(B$1006="",Datos!B242&lt;=B$1006))),FALSE),OR(ISNUMBER(FIND(";"&amp;UPPER(TRIM(Datos!B242&amp;""))&amp;"=",B$1007)),ISNUMBER(FIND(";"&amp;UPPER(TRIM(Datos!B242&amp;""))&amp;";",B$1007))),OR(UPPER(TRIM(Datos!B242&amp;""))="SÍ",UPPER(TRIM(Datos!B242&amp;""))="SI",UPPER(TRIM(Datos!B242&amp;""))="NO"),IF(ISNUMBER(Datos!B242),AND(OR(B$1005="",Datos!B242&gt;=B$1005),OR(B$1006="",Datos!B242&lt;=B$1006)),FALSE),TRUE))))</f>
        <v>0.0</v>
      </c>
      <c r="C242">
        <f>IF(Datos!C242="",0,IF(AND(C$1008&lt;&gt;"",Datos!C242=C$1008),0,IF(C$1004=0,0,1-CHOOSE(C$1004,IF(ISNUMBER(Datos!C242),AND(OR(C$1005="",Datos!C242&gt;=C$1005),OR(C$1006="",Datos!C242&lt;=C$1006)),FALSE),IF(ISNUMBER(Datos!C242),AND(Datos!C242=INT(Datos!C242),AND(OR(C$1005="",Datos!C242&gt;=C$1005),OR(C$1006="",Datos!C242&lt;=C$1006))),FALSE),OR(ISNUMBER(FIND(";"&amp;UPPER(TRIM(Datos!C242&amp;""))&amp;"=",C$1007)),ISNUMBER(FIND(";"&amp;UPPER(TRIM(Datos!C242&amp;""))&amp;";",C$1007))),OR(UPPER(TRIM(Datos!C242&amp;""))="SÍ",UPPER(TRIM(Datos!C242&amp;""))="SI",UPPER(TRIM(Datos!C242&amp;""))="NO"),IF(ISNUMBER(Datos!C242),AND(OR(C$1005="",Datos!C242&gt;=C$1005),OR(C$1006="",Datos!C242&lt;=C$1006)),FALSE),TRUE))))</f>
        <v>0.0</v>
      </c>
      <c r="D242">
        <f>IF(Datos!D242="",0,IF(AND(D$1008&lt;&gt;"",Datos!D242=D$1008),0,IF(D$1004=0,0,1-CHOOSE(D$1004,IF(ISNUMBER(Datos!D242),AND(OR(D$1005="",Datos!D242&gt;=D$1005),OR(D$1006="",Datos!D242&lt;=D$1006)),FALSE),IF(ISNUMBER(Datos!D242),AND(Datos!D242=INT(Datos!D242),AND(OR(D$1005="",Datos!D242&gt;=D$1005),OR(D$1006="",Datos!D242&lt;=D$1006))),FALSE),OR(ISNUMBER(FIND(";"&amp;UPPER(TRIM(Datos!D242&amp;""))&amp;"=",D$1007)),ISNUMBER(FIND(";"&amp;UPPER(TRIM(Datos!D242&amp;""))&amp;";",D$1007))),OR(UPPER(TRIM(Datos!D242&amp;""))="SÍ",UPPER(TRIM(Datos!D242&amp;""))="SI",UPPER(TRIM(Datos!D242&amp;""))="NO"),IF(ISNUMBER(Datos!D242),AND(OR(D$1005="",Datos!D242&gt;=D$1005),OR(D$1006="",Datos!D242&lt;=D$1006)),FALSE),TRUE))))</f>
        <v>0.0</v>
      </c>
      <c r="E242">
        <f>IF(Datos!E242="",0,IF(AND(E$1008&lt;&gt;"",Datos!E242=E$1008),0,IF(E$1004=0,0,1-CHOOSE(E$1004,IF(ISNUMBER(Datos!E242),AND(OR(E$1005="",Datos!E242&gt;=E$1005),OR(E$1006="",Datos!E242&lt;=E$1006)),FALSE),IF(ISNUMBER(Datos!E242),AND(Datos!E242=INT(Datos!E242),AND(OR(E$1005="",Datos!E242&gt;=E$1005),OR(E$1006="",Datos!E242&lt;=E$1006))),FALSE),OR(ISNUMBER(FIND(";"&amp;UPPER(TRIM(Datos!E242&amp;""))&amp;"=",E$1007)),ISNUMBER(FIND(";"&amp;UPPER(TRIM(Datos!E242&amp;""))&amp;";",E$1007))),OR(UPPER(TRIM(Datos!E242&amp;""))="SÍ",UPPER(TRIM(Datos!E242&amp;""))="SI",UPPER(TRIM(Datos!E242&amp;""))="NO"),IF(ISNUMBER(Datos!E242),AND(OR(E$1005="",Datos!E242&gt;=E$1005),OR(E$1006="",Datos!E242&lt;=E$1006)),FALSE),TRUE))))</f>
        <v>0.0</v>
      </c>
      <c r="F242">
        <f>IF(Datos!F242="",0,IF(AND(F$1008&lt;&gt;"",Datos!F242=F$1008),0,IF(F$1004=0,0,1-CHOOSE(F$1004,IF(ISNUMBER(Datos!F242),AND(OR(F$1005="",Datos!F242&gt;=F$1005),OR(F$1006="",Datos!F242&lt;=F$1006)),FALSE),IF(ISNUMBER(Datos!F242),AND(Datos!F242=INT(Datos!F242),AND(OR(F$1005="",Datos!F242&gt;=F$1005),OR(F$1006="",Datos!F242&lt;=F$1006))),FALSE),OR(ISNUMBER(FIND(";"&amp;UPPER(TRIM(Datos!F242&amp;""))&amp;"=",F$1007)),ISNUMBER(FIND(";"&amp;UPPER(TRIM(Datos!F242&amp;""))&amp;";",F$1007))),OR(UPPER(TRIM(Datos!F242&amp;""))="SÍ",UPPER(TRIM(Datos!F242&amp;""))="SI",UPPER(TRIM(Datos!F242&amp;""))="NO"),IF(ISNUMBER(Datos!F242),AND(OR(F$1005="",Datos!F242&gt;=F$1005),OR(F$1006="",Datos!F242&lt;=F$1006)),FALSE),TRUE))))</f>
        <v>0.0</v>
      </c>
      <c r="G242">
        <f>IF(Datos!G242="",0,IF(AND(G$1008&lt;&gt;"",Datos!G242=G$1008),0,IF(G$1004=0,0,1-CHOOSE(G$1004,IF(ISNUMBER(Datos!G242),AND(OR(G$1005="",Datos!G242&gt;=G$1005),OR(G$1006="",Datos!G242&lt;=G$1006)),FALSE),IF(ISNUMBER(Datos!G242),AND(Datos!G242=INT(Datos!G242),AND(OR(G$1005="",Datos!G242&gt;=G$1005),OR(G$1006="",Datos!G242&lt;=G$1006))),FALSE),OR(ISNUMBER(FIND(";"&amp;UPPER(TRIM(Datos!G242&amp;""))&amp;"=",G$1007)),ISNUMBER(FIND(";"&amp;UPPER(TRIM(Datos!G242&amp;""))&amp;";",G$1007))),OR(UPPER(TRIM(Datos!G242&amp;""))="SÍ",UPPER(TRIM(Datos!G242&amp;""))="SI",UPPER(TRIM(Datos!G242&amp;""))="NO"),IF(ISNUMBER(Datos!G242),AND(OR(G$1005="",Datos!G242&gt;=G$1005),OR(G$1006="",Datos!G242&lt;=G$1006)),FALSE),TRUE))))</f>
        <v>0.0</v>
      </c>
      <c r="H242">
        <f>IF(Datos!H242="",0,IF(AND(H$1008&lt;&gt;"",Datos!H242=H$1008),0,IF(H$1004=0,0,1-CHOOSE(H$1004,IF(ISNUMBER(Datos!H242),AND(OR(H$1005="",Datos!H242&gt;=H$1005),OR(H$1006="",Datos!H242&lt;=H$1006)),FALSE),IF(ISNUMBER(Datos!H242),AND(Datos!H242=INT(Datos!H242),AND(OR(H$1005="",Datos!H242&gt;=H$1005),OR(H$1006="",Datos!H242&lt;=H$1006))),FALSE),OR(ISNUMBER(FIND(";"&amp;UPPER(TRIM(Datos!H242&amp;""))&amp;"=",H$1007)),ISNUMBER(FIND(";"&amp;UPPER(TRIM(Datos!H242&amp;""))&amp;";",H$1007))),OR(UPPER(TRIM(Datos!H242&amp;""))="SÍ",UPPER(TRIM(Datos!H242&amp;""))="SI",UPPER(TRIM(Datos!H242&amp;""))="NO"),IF(ISNUMBER(Datos!H242),AND(OR(H$1005="",Datos!H242&gt;=H$1005),OR(H$1006="",Datos!H242&lt;=H$1006)),FALSE),TRUE))))</f>
        <v>0.0</v>
      </c>
      <c r="I242">
        <f>IF(Datos!I242="",0,IF(AND(I$1008&lt;&gt;"",Datos!I242=I$1008),0,IF(I$1004=0,0,1-CHOOSE(I$1004,IF(ISNUMBER(Datos!I242),AND(OR(I$1005="",Datos!I242&gt;=I$1005),OR(I$1006="",Datos!I242&lt;=I$1006)),FALSE),IF(ISNUMBER(Datos!I242),AND(Datos!I242=INT(Datos!I242),AND(OR(I$1005="",Datos!I242&gt;=I$1005),OR(I$1006="",Datos!I242&lt;=I$1006))),FALSE),OR(ISNUMBER(FIND(";"&amp;UPPER(TRIM(Datos!I242&amp;""))&amp;"=",I$1007)),ISNUMBER(FIND(";"&amp;UPPER(TRIM(Datos!I242&amp;""))&amp;";",I$1007))),OR(UPPER(TRIM(Datos!I242&amp;""))="SÍ",UPPER(TRIM(Datos!I242&amp;""))="SI",UPPER(TRIM(Datos!I242&amp;""))="NO"),IF(ISNUMBER(Datos!I242),AND(OR(I$1005="",Datos!I242&gt;=I$1005),OR(I$1006="",Datos!I242&lt;=I$1006)),FALSE),TRUE))))</f>
        <v>0.0</v>
      </c>
      <c r="J242">
        <f>IF(Datos!J242="",0,IF(AND(J$1008&lt;&gt;"",Datos!J242=J$1008),0,IF(J$1004=0,0,1-CHOOSE(J$1004,IF(ISNUMBER(Datos!J242),AND(OR(J$1005="",Datos!J242&gt;=J$1005),OR(J$1006="",Datos!J242&lt;=J$1006)),FALSE),IF(ISNUMBER(Datos!J242),AND(Datos!J242=INT(Datos!J242),AND(OR(J$1005="",Datos!J242&gt;=J$1005),OR(J$1006="",Datos!J242&lt;=J$1006))),FALSE),OR(ISNUMBER(FIND(";"&amp;UPPER(TRIM(Datos!J242&amp;""))&amp;"=",J$1007)),ISNUMBER(FIND(";"&amp;UPPER(TRIM(Datos!J242&amp;""))&amp;";",J$1007))),OR(UPPER(TRIM(Datos!J242&amp;""))="SÍ",UPPER(TRIM(Datos!J242&amp;""))="SI",UPPER(TRIM(Datos!J242&amp;""))="NO"),IF(ISNUMBER(Datos!J242),AND(OR(J$1005="",Datos!J242&gt;=J$1005),OR(J$1006="",Datos!J242&lt;=J$1006)),FALSE),TRUE))))</f>
        <v>0.0</v>
      </c>
      <c r="K242">
        <f>IF(Datos!K242="",0,IF(AND(K$1008&lt;&gt;"",Datos!K242=K$1008),0,IF(K$1004=0,0,1-CHOOSE(K$1004,IF(ISNUMBER(Datos!K242),AND(OR(K$1005="",Datos!K242&gt;=K$1005),OR(K$1006="",Datos!K242&lt;=K$1006)),FALSE),IF(ISNUMBER(Datos!K242),AND(Datos!K242=INT(Datos!K242),AND(OR(K$1005="",Datos!K242&gt;=K$1005),OR(K$1006="",Datos!K242&lt;=K$1006))),FALSE),OR(ISNUMBER(FIND(";"&amp;UPPER(TRIM(Datos!K242&amp;""))&amp;"=",K$1007)),ISNUMBER(FIND(";"&amp;UPPER(TRIM(Datos!K242&amp;""))&amp;";",K$1007))),OR(UPPER(TRIM(Datos!K242&amp;""))="SÍ",UPPER(TRIM(Datos!K242&amp;""))="SI",UPPER(TRIM(Datos!K242&amp;""))="NO"),IF(ISNUMBER(Datos!K242),AND(OR(K$1005="",Datos!K242&gt;=K$1005),OR(K$1006="",Datos!K242&lt;=K$1006)),FALSE),TRUE))))</f>
        <v>0.0</v>
      </c>
      <c r="L242">
        <f>IF(Datos!L242="",0,IF(AND(L$1008&lt;&gt;"",Datos!L242=L$1008),0,IF(L$1004=0,0,1-CHOOSE(L$1004,IF(ISNUMBER(Datos!L242),AND(OR(L$1005="",Datos!L242&gt;=L$1005),OR(L$1006="",Datos!L242&lt;=L$1006)),FALSE),IF(ISNUMBER(Datos!L242),AND(Datos!L242=INT(Datos!L242),AND(OR(L$1005="",Datos!L242&gt;=L$1005),OR(L$1006="",Datos!L242&lt;=L$1006))),FALSE),OR(ISNUMBER(FIND(";"&amp;UPPER(TRIM(Datos!L242&amp;""))&amp;"=",L$1007)),ISNUMBER(FIND(";"&amp;UPPER(TRIM(Datos!L242&amp;""))&amp;";",L$1007))),OR(UPPER(TRIM(Datos!L242&amp;""))="SÍ",UPPER(TRIM(Datos!L242&amp;""))="SI",UPPER(TRIM(Datos!L242&amp;""))="NO"),IF(ISNUMBER(Datos!L242),AND(OR(L$1005="",Datos!L242&gt;=L$1005),OR(L$1006="",Datos!L242&lt;=L$1006)),FALSE),TRUE))))</f>
        <v>0.0</v>
      </c>
      <c r="M242">
        <f>IF(Datos!M242="",0,IF(AND(M$1008&lt;&gt;"",Datos!M242=M$1008),0,IF(M$1004=0,0,1-CHOOSE(M$1004,IF(ISNUMBER(Datos!M242),AND(OR(M$1005="",Datos!M242&gt;=M$1005),OR(M$1006="",Datos!M242&lt;=M$1006)),FALSE),IF(ISNUMBER(Datos!M242),AND(Datos!M242=INT(Datos!M242),AND(OR(M$1005="",Datos!M242&gt;=M$1005),OR(M$1006="",Datos!M242&lt;=M$1006))),FALSE),OR(ISNUMBER(FIND(";"&amp;UPPER(TRIM(Datos!M242&amp;""))&amp;"=",M$1007)),ISNUMBER(FIND(";"&amp;UPPER(TRIM(Datos!M242&amp;""))&amp;";",M$1007))),OR(UPPER(TRIM(Datos!M242&amp;""))="SÍ",UPPER(TRIM(Datos!M242&amp;""))="SI",UPPER(TRIM(Datos!M242&amp;""))="NO"),IF(ISNUMBER(Datos!M242),AND(OR(M$1005="",Datos!M242&gt;=M$1005),OR(M$1006="",Datos!M242&lt;=M$1006)),FALSE),TRUE))))</f>
        <v>0.0</v>
      </c>
      <c r="N242">
        <f>IF(Datos!N242="",0,IF(AND(N$1008&lt;&gt;"",Datos!N242=N$1008),0,IF(N$1004=0,0,1-CHOOSE(N$1004,IF(ISNUMBER(Datos!N242),AND(OR(N$1005="",Datos!N242&gt;=N$1005),OR(N$1006="",Datos!N242&lt;=N$1006)),FALSE),IF(ISNUMBER(Datos!N242),AND(Datos!N242=INT(Datos!N242),AND(OR(N$1005="",Datos!N242&gt;=N$1005),OR(N$1006="",Datos!N242&lt;=N$1006))),FALSE),OR(ISNUMBER(FIND(";"&amp;UPPER(TRIM(Datos!N242&amp;""))&amp;"=",N$1007)),ISNUMBER(FIND(";"&amp;UPPER(TRIM(Datos!N242&amp;""))&amp;";",N$1007))),OR(UPPER(TRIM(Datos!N242&amp;""))="SÍ",UPPER(TRIM(Datos!N242&amp;""))="SI",UPPER(TRIM(Datos!N242&amp;""))="NO"),IF(ISNUMBER(Datos!N242),AND(OR(N$1005="",Datos!N242&gt;=N$1005),OR(N$1006="",Datos!N242&lt;=N$1006)),FALSE),TRUE))))</f>
        <v>0.0</v>
      </c>
      <c r="O242">
        <f>IF(Datos!O242="",0,IF(AND(O$1008&lt;&gt;"",Datos!O242=O$1008),0,IF(O$1004=0,0,1-CHOOSE(O$1004,IF(ISNUMBER(Datos!O242),AND(OR(O$1005="",Datos!O242&gt;=O$1005),OR(O$1006="",Datos!O242&lt;=O$1006)),FALSE),IF(ISNUMBER(Datos!O242),AND(Datos!O242=INT(Datos!O242),AND(OR(O$1005="",Datos!O242&gt;=O$1005),OR(O$1006="",Datos!O242&lt;=O$1006))),FALSE),OR(ISNUMBER(FIND(";"&amp;UPPER(TRIM(Datos!O242&amp;""))&amp;"=",O$1007)),ISNUMBER(FIND(";"&amp;UPPER(TRIM(Datos!O242&amp;""))&amp;";",O$1007))),OR(UPPER(TRIM(Datos!O242&amp;""))="SÍ",UPPER(TRIM(Datos!O242&amp;""))="SI",UPPER(TRIM(Datos!O242&amp;""))="NO"),IF(ISNUMBER(Datos!O242),AND(OR(O$1005="",Datos!O242&gt;=O$1005),OR(O$1006="",Datos!O242&lt;=O$1006)),FALSE),TRUE))))</f>
        <v>0.0</v>
      </c>
      <c r="P242">
        <f>IF(Datos!P242="",0,IF(AND(P$1008&lt;&gt;"",Datos!P242=P$1008),0,IF(P$1004=0,0,1-CHOOSE(P$1004,IF(ISNUMBER(Datos!P242),AND(OR(P$1005="",Datos!P242&gt;=P$1005),OR(P$1006="",Datos!P242&lt;=P$1006)),FALSE),IF(ISNUMBER(Datos!P242),AND(Datos!P242=INT(Datos!P242),AND(OR(P$1005="",Datos!P242&gt;=P$1005),OR(P$1006="",Datos!P242&lt;=P$1006))),FALSE),OR(ISNUMBER(FIND(";"&amp;UPPER(TRIM(Datos!P242&amp;""))&amp;"=",P$1007)),ISNUMBER(FIND(";"&amp;UPPER(TRIM(Datos!P242&amp;""))&amp;";",P$1007))),OR(UPPER(TRIM(Datos!P242&amp;""))="SÍ",UPPER(TRIM(Datos!P242&amp;""))="SI",UPPER(TRIM(Datos!P242&amp;""))="NO"),IF(ISNUMBER(Datos!P242),AND(OR(P$1005="",Datos!P242&gt;=P$1005),OR(P$1006="",Datos!P242&lt;=P$1006)),FALSE),TRUE))))</f>
        <v>0.0</v>
      </c>
      <c r="Q242">
        <f>IF(Datos!Q242="",0,IF(AND(Q$1008&lt;&gt;"",Datos!Q242=Q$1008),0,IF(Q$1004=0,0,1-CHOOSE(Q$1004,IF(ISNUMBER(Datos!Q242),AND(OR(Q$1005="",Datos!Q242&gt;=Q$1005),OR(Q$1006="",Datos!Q242&lt;=Q$1006)),FALSE),IF(ISNUMBER(Datos!Q242),AND(Datos!Q242=INT(Datos!Q242),AND(OR(Q$1005="",Datos!Q242&gt;=Q$1005),OR(Q$1006="",Datos!Q242&lt;=Q$1006))),FALSE),OR(ISNUMBER(FIND(";"&amp;UPPER(TRIM(Datos!Q242&amp;""))&amp;"=",Q$1007)),ISNUMBER(FIND(";"&amp;UPPER(TRIM(Datos!Q242&amp;""))&amp;";",Q$1007))),OR(UPPER(TRIM(Datos!Q242&amp;""))="SÍ",UPPER(TRIM(Datos!Q242&amp;""))="SI",UPPER(TRIM(Datos!Q242&amp;""))="NO"),IF(ISNUMBER(Datos!Q242),AND(OR(Q$1005="",Datos!Q242&gt;=Q$1005),OR(Q$1006="",Datos!Q242&lt;=Q$1006)),FALSE),TRUE))))</f>
        <v>0.0</v>
      </c>
      <c r="R242">
        <f>IF(Datos!R242="",0,IF(AND(R$1008&lt;&gt;"",Datos!R242=R$1008),0,IF(R$1004=0,0,1-CHOOSE(R$1004,IF(ISNUMBER(Datos!R242),AND(OR(R$1005="",Datos!R242&gt;=R$1005),OR(R$1006="",Datos!R242&lt;=R$1006)),FALSE),IF(ISNUMBER(Datos!R242),AND(Datos!R242=INT(Datos!R242),AND(OR(R$1005="",Datos!R242&gt;=R$1005),OR(R$1006="",Datos!R242&lt;=R$1006))),FALSE),OR(ISNUMBER(FIND(";"&amp;UPPER(TRIM(Datos!R242&amp;""))&amp;"=",R$1007)),ISNUMBER(FIND(";"&amp;UPPER(TRIM(Datos!R242&amp;""))&amp;";",R$1007))),OR(UPPER(TRIM(Datos!R242&amp;""))="SÍ",UPPER(TRIM(Datos!R242&amp;""))="SI",UPPER(TRIM(Datos!R242&amp;""))="NO"),IF(ISNUMBER(Datos!R242),AND(OR(R$1005="",Datos!R242&gt;=R$1005),OR(R$1006="",Datos!R242&lt;=R$1006)),FALSE),TRUE))))</f>
        <v>0.0</v>
      </c>
      <c r="S242">
        <f>IF(Datos!S242="",0,IF(AND(S$1008&lt;&gt;"",Datos!S242=S$1008),0,IF(S$1004=0,0,1-CHOOSE(S$1004,IF(ISNUMBER(Datos!S242),AND(OR(S$1005="",Datos!S242&gt;=S$1005),OR(S$1006="",Datos!S242&lt;=S$1006)),FALSE),IF(ISNUMBER(Datos!S242),AND(Datos!S242=INT(Datos!S242),AND(OR(S$1005="",Datos!S242&gt;=S$1005),OR(S$1006="",Datos!S242&lt;=S$1006))),FALSE),OR(ISNUMBER(FIND(";"&amp;UPPER(TRIM(Datos!S242&amp;""))&amp;"=",S$1007)),ISNUMBER(FIND(";"&amp;UPPER(TRIM(Datos!S242&amp;""))&amp;";",S$1007))),OR(UPPER(TRIM(Datos!S242&amp;""))="SÍ",UPPER(TRIM(Datos!S242&amp;""))="SI",UPPER(TRIM(Datos!S242&amp;""))="NO"),IF(ISNUMBER(Datos!S242),AND(OR(S$1005="",Datos!S242&gt;=S$1005),OR(S$1006="",Datos!S242&lt;=S$1006)),FALSE),TRUE))))</f>
        <v>0.0</v>
      </c>
      <c r="T242">
        <f>IF(Datos!T242="",0,IF(AND(T$1008&lt;&gt;"",Datos!T242=T$1008),0,IF(T$1004=0,0,1-CHOOSE(T$1004,IF(ISNUMBER(Datos!T242),AND(OR(T$1005="",Datos!T242&gt;=T$1005),OR(T$1006="",Datos!T242&lt;=T$1006)),FALSE),IF(ISNUMBER(Datos!T242),AND(Datos!T242=INT(Datos!T242),AND(OR(T$1005="",Datos!T242&gt;=T$1005),OR(T$1006="",Datos!T242&lt;=T$1006))),FALSE),OR(ISNUMBER(FIND(";"&amp;UPPER(TRIM(Datos!T242&amp;""))&amp;"=",T$1007)),ISNUMBER(FIND(";"&amp;UPPER(TRIM(Datos!T242&amp;""))&amp;";",T$1007))),OR(UPPER(TRIM(Datos!T242&amp;""))="SÍ",UPPER(TRIM(Datos!T242&amp;""))="SI",UPPER(TRIM(Datos!T242&amp;""))="NO"),IF(ISNUMBER(Datos!T242),AND(OR(T$1005="",Datos!T242&gt;=T$1005),OR(T$1006="",Datos!T242&lt;=T$1006)),FALSE),TRUE))))</f>
        <v>0.0</v>
      </c>
      <c r="U242">
        <f>IF(Datos!U242="",0,IF(AND(U$1008&lt;&gt;"",Datos!U242=U$1008),0,IF(U$1004=0,0,1-CHOOSE(U$1004,IF(ISNUMBER(Datos!U242),AND(OR(U$1005="",Datos!U242&gt;=U$1005),OR(U$1006="",Datos!U242&lt;=U$1006)),FALSE),IF(ISNUMBER(Datos!U242),AND(Datos!U242=INT(Datos!U242),AND(OR(U$1005="",Datos!U242&gt;=U$1005),OR(U$1006="",Datos!U242&lt;=U$1006))),FALSE),OR(ISNUMBER(FIND(";"&amp;UPPER(TRIM(Datos!U242&amp;""))&amp;"=",U$1007)),ISNUMBER(FIND(";"&amp;UPPER(TRIM(Datos!U242&amp;""))&amp;";",U$1007))),OR(UPPER(TRIM(Datos!U242&amp;""))="SÍ",UPPER(TRIM(Datos!U242&amp;""))="SI",UPPER(TRIM(Datos!U242&amp;""))="NO"),IF(ISNUMBER(Datos!U242),AND(OR(U$1005="",Datos!U242&gt;=U$1005),OR(U$1006="",Datos!U242&lt;=U$1006)),FALSE),TRUE))))</f>
        <v>0.0</v>
      </c>
      <c r="V242">
        <f>IF(Datos!V242="",0,IF(AND(V$1008&lt;&gt;"",Datos!V242=V$1008),0,IF(V$1004=0,0,1-CHOOSE(V$1004,IF(ISNUMBER(Datos!V242),AND(OR(V$1005="",Datos!V242&gt;=V$1005),OR(V$1006="",Datos!V242&lt;=V$1006)),FALSE),IF(ISNUMBER(Datos!V242),AND(Datos!V242=INT(Datos!V242),AND(OR(V$1005="",Datos!V242&gt;=V$1005),OR(V$1006="",Datos!V242&lt;=V$1006))),FALSE),OR(ISNUMBER(FIND(";"&amp;UPPER(TRIM(Datos!V242&amp;""))&amp;"=",V$1007)),ISNUMBER(FIND(";"&amp;UPPER(TRIM(Datos!V242&amp;""))&amp;";",V$1007))),OR(UPPER(TRIM(Datos!V242&amp;""))="SÍ",UPPER(TRIM(Datos!V242&amp;""))="SI",UPPER(TRIM(Datos!V242&amp;""))="NO"),IF(ISNUMBER(Datos!V242),AND(OR(V$1005="",Datos!V242&gt;=V$1005),OR(V$1006="",Datos!V242&lt;=V$1006)),FALSE),TRUE))))</f>
        <v>0.0</v>
      </c>
      <c r="W242">
        <f>IF(Datos!W242="",0,IF(AND(W$1008&lt;&gt;"",Datos!W242=W$1008),0,IF(W$1004=0,0,1-CHOOSE(W$1004,IF(ISNUMBER(Datos!W242),AND(OR(W$1005="",Datos!W242&gt;=W$1005),OR(W$1006="",Datos!W242&lt;=W$1006)),FALSE),IF(ISNUMBER(Datos!W242),AND(Datos!W242=INT(Datos!W242),AND(OR(W$1005="",Datos!W242&gt;=W$1005),OR(W$1006="",Datos!W242&lt;=W$1006))),FALSE),OR(ISNUMBER(FIND(";"&amp;UPPER(TRIM(Datos!W242&amp;""))&amp;"=",W$1007)),ISNUMBER(FIND(";"&amp;UPPER(TRIM(Datos!W242&amp;""))&amp;";",W$1007))),OR(UPPER(TRIM(Datos!W242&amp;""))="SÍ",UPPER(TRIM(Datos!W242&amp;""))="SI",UPPER(TRIM(Datos!W242&amp;""))="NO"),IF(ISNUMBER(Datos!W242),AND(OR(W$1005="",Datos!W242&gt;=W$1005),OR(W$1006="",Datos!W242&lt;=W$1006)),FALSE),TRUE))))</f>
        <v>0.0</v>
      </c>
      <c r="X242">
        <f>IF(Datos!X242="",0,IF(AND(X$1008&lt;&gt;"",Datos!X242=X$1008),0,IF(X$1004=0,0,1-CHOOSE(X$1004,IF(ISNUMBER(Datos!X242),AND(OR(X$1005="",Datos!X242&gt;=X$1005),OR(X$1006="",Datos!X242&lt;=X$1006)),FALSE),IF(ISNUMBER(Datos!X242),AND(Datos!X242=INT(Datos!X242),AND(OR(X$1005="",Datos!X242&gt;=X$1005),OR(X$1006="",Datos!X242&lt;=X$1006))),FALSE),OR(ISNUMBER(FIND(";"&amp;UPPER(TRIM(Datos!X242&amp;""))&amp;"=",X$1007)),ISNUMBER(FIND(";"&amp;UPPER(TRIM(Datos!X242&amp;""))&amp;";",X$1007))),OR(UPPER(TRIM(Datos!X242&amp;""))="SÍ",UPPER(TRIM(Datos!X242&amp;""))="SI",UPPER(TRIM(Datos!X242&amp;""))="NO"),IF(ISNUMBER(Datos!X242),AND(OR(X$1005="",Datos!X242&gt;=X$1005),OR(X$1006="",Datos!X242&lt;=X$1006)),FALSE),TRUE))))</f>
        <v>0.0</v>
      </c>
      <c r="Y242">
        <f>IF(Datos!Y242="",0,IF(AND(Y$1008&lt;&gt;"",Datos!Y242=Y$1008),0,IF(Y$1004=0,0,1-CHOOSE(Y$1004,IF(ISNUMBER(Datos!Y242),AND(OR(Y$1005="",Datos!Y242&gt;=Y$1005),OR(Y$1006="",Datos!Y242&lt;=Y$1006)),FALSE),IF(ISNUMBER(Datos!Y242),AND(Datos!Y242=INT(Datos!Y242),AND(OR(Y$1005="",Datos!Y242&gt;=Y$1005),OR(Y$1006="",Datos!Y242&lt;=Y$1006))),FALSE),OR(ISNUMBER(FIND(";"&amp;UPPER(TRIM(Datos!Y242&amp;""))&amp;"=",Y$1007)),ISNUMBER(FIND(";"&amp;UPPER(TRIM(Datos!Y242&amp;""))&amp;";",Y$1007))),OR(UPPER(TRIM(Datos!Y242&amp;""))="SÍ",UPPER(TRIM(Datos!Y242&amp;""))="SI",UPPER(TRIM(Datos!Y242&amp;""))="NO"),IF(ISNUMBER(Datos!Y242),AND(OR(Y$1005="",Datos!Y242&gt;=Y$1005),OR(Y$1006="",Datos!Y242&lt;=Y$1006)),FALSE),TRUE))))</f>
        <v>0.0</v>
      </c>
      <c r="Z242">
        <f>IF(Datos!Z242="",0,IF(AND(Z$1008&lt;&gt;"",Datos!Z242=Z$1008),0,IF(Z$1004=0,0,1-CHOOSE(Z$1004,IF(ISNUMBER(Datos!Z242),AND(OR(Z$1005="",Datos!Z242&gt;=Z$1005),OR(Z$1006="",Datos!Z242&lt;=Z$1006)),FALSE),IF(ISNUMBER(Datos!Z242),AND(Datos!Z242=INT(Datos!Z242),AND(OR(Z$1005="",Datos!Z242&gt;=Z$1005),OR(Z$1006="",Datos!Z242&lt;=Z$1006))),FALSE),OR(ISNUMBER(FIND(";"&amp;UPPER(TRIM(Datos!Z242&amp;""))&amp;"=",Z$1007)),ISNUMBER(FIND(";"&amp;UPPER(TRIM(Datos!Z242&amp;""))&amp;";",Z$1007))),OR(UPPER(TRIM(Datos!Z242&amp;""))="SÍ",UPPER(TRIM(Datos!Z242&amp;""))="SI",UPPER(TRIM(Datos!Z242&amp;""))="NO"),IF(ISNUMBER(Datos!Z242),AND(OR(Z$1005="",Datos!Z242&gt;=Z$1005),OR(Z$1006="",Datos!Z242&lt;=Z$1006)),FALSE),TRUE))))</f>
        <v>0.0</v>
      </c>
      <c r="AA242">
        <f>IF(Datos!AA242="",0,IF(AND(AA$1008&lt;&gt;"",Datos!AA242=AA$1008),0,IF(AA$1004=0,0,1-CHOOSE(AA$1004,IF(ISNUMBER(Datos!AA242),AND(OR(AA$1005="",Datos!AA242&gt;=AA$1005),OR(AA$1006="",Datos!AA242&lt;=AA$1006)),FALSE),IF(ISNUMBER(Datos!AA242),AND(Datos!AA242=INT(Datos!AA242),AND(OR(AA$1005="",Datos!AA242&gt;=AA$1005),OR(AA$1006="",Datos!AA242&lt;=AA$1006))),FALSE),OR(ISNUMBER(FIND(";"&amp;UPPER(TRIM(Datos!AA242&amp;""))&amp;"=",AA$1007)),ISNUMBER(FIND(";"&amp;UPPER(TRIM(Datos!AA242&amp;""))&amp;";",AA$1007))),OR(UPPER(TRIM(Datos!AA242&amp;""))="SÍ",UPPER(TRIM(Datos!AA242&amp;""))="SI",UPPER(TRIM(Datos!AA242&amp;""))="NO"),IF(ISNUMBER(Datos!AA242),AND(OR(AA$1005="",Datos!AA242&gt;=AA$1005),OR(AA$1006="",Datos!AA242&lt;=AA$1006)),FALSE),TRUE))))</f>
        <v>0.0</v>
      </c>
      <c r="AB242">
        <f>IF(Datos!AB242="",0,IF(AND(AB$1008&lt;&gt;"",Datos!AB242=AB$1008),0,IF(AB$1004=0,0,1-CHOOSE(AB$1004,IF(ISNUMBER(Datos!AB242),AND(OR(AB$1005="",Datos!AB242&gt;=AB$1005),OR(AB$1006="",Datos!AB242&lt;=AB$1006)),FALSE),IF(ISNUMBER(Datos!AB242),AND(Datos!AB242=INT(Datos!AB242),AND(OR(AB$1005="",Datos!AB242&gt;=AB$1005),OR(AB$1006="",Datos!AB242&lt;=AB$1006))),FALSE),OR(ISNUMBER(FIND(";"&amp;UPPER(TRIM(Datos!AB242&amp;""))&amp;"=",AB$1007)),ISNUMBER(FIND(";"&amp;UPPER(TRIM(Datos!AB242&amp;""))&amp;";",AB$1007))),OR(UPPER(TRIM(Datos!AB242&amp;""))="SÍ",UPPER(TRIM(Datos!AB242&amp;""))="SI",UPPER(TRIM(Datos!AB242&amp;""))="NO"),IF(ISNUMBER(Datos!AB242),AND(OR(AB$1005="",Datos!AB242&gt;=AB$1005),OR(AB$1006="",Datos!AB242&lt;=AB$1006)),FALSE),TRUE))))</f>
        <v>0.0</v>
      </c>
      <c r="AC242">
        <f>IF(Datos!AC242="",0,IF(AND(AC$1008&lt;&gt;"",Datos!AC242=AC$1008),0,IF(AC$1004=0,0,1-CHOOSE(AC$1004,IF(ISNUMBER(Datos!AC242),AND(OR(AC$1005="",Datos!AC242&gt;=AC$1005),OR(AC$1006="",Datos!AC242&lt;=AC$1006)),FALSE),IF(ISNUMBER(Datos!AC242),AND(Datos!AC242=INT(Datos!AC242),AND(OR(AC$1005="",Datos!AC242&gt;=AC$1005),OR(AC$1006="",Datos!AC242&lt;=AC$1006))),FALSE),OR(ISNUMBER(FIND(";"&amp;UPPER(TRIM(Datos!AC242&amp;""))&amp;"=",AC$1007)),ISNUMBER(FIND(";"&amp;UPPER(TRIM(Datos!AC242&amp;""))&amp;";",AC$1007))),OR(UPPER(TRIM(Datos!AC242&amp;""))="SÍ",UPPER(TRIM(Datos!AC242&amp;""))="SI",UPPER(TRIM(Datos!AC242&amp;""))="NO"),IF(ISNUMBER(Datos!AC242),AND(OR(AC$1005="",Datos!AC242&gt;=AC$1005),OR(AC$1006="",Datos!AC242&lt;=AC$1006)),FALSE),TRUE))))</f>
        <v>0.0</v>
      </c>
      <c r="AD242">
        <f>IF(Datos!AD242="",0,IF(AND(AD$1008&lt;&gt;"",Datos!AD242=AD$1008),0,IF(AD$1004=0,0,1-CHOOSE(AD$1004,IF(ISNUMBER(Datos!AD242),AND(OR(AD$1005="",Datos!AD242&gt;=AD$1005),OR(AD$1006="",Datos!AD242&lt;=AD$1006)),FALSE),IF(ISNUMBER(Datos!AD242),AND(Datos!AD242=INT(Datos!AD242),AND(OR(AD$1005="",Datos!AD242&gt;=AD$1005),OR(AD$1006="",Datos!AD242&lt;=AD$1006))),FALSE),OR(ISNUMBER(FIND(";"&amp;UPPER(TRIM(Datos!AD242&amp;""))&amp;"=",AD$1007)),ISNUMBER(FIND(";"&amp;UPPER(TRIM(Datos!AD242&amp;""))&amp;";",AD$1007))),OR(UPPER(TRIM(Datos!AD242&amp;""))="SÍ",UPPER(TRIM(Datos!AD242&amp;""))="SI",UPPER(TRIM(Datos!AD242&amp;""))="NO"),IF(ISNUMBER(Datos!AD242),AND(OR(AD$1005="",Datos!AD242&gt;=AD$1005),OR(AD$1006="",Datos!AD242&lt;=AD$1006)),FALSE),TRUE))))</f>
        <v>0.0</v>
      </c>
      <c r="AE242">
        <f>IF(Datos!AE242="",0,IF(AND(AE$1008&lt;&gt;"",Datos!AE242=AE$1008),0,IF(AE$1004=0,0,1-CHOOSE(AE$1004,IF(ISNUMBER(Datos!AE242),AND(OR(AE$1005="",Datos!AE242&gt;=AE$1005),OR(AE$1006="",Datos!AE242&lt;=AE$1006)),FALSE),IF(ISNUMBER(Datos!AE242),AND(Datos!AE242=INT(Datos!AE242),AND(OR(AE$1005="",Datos!AE242&gt;=AE$1005),OR(AE$1006="",Datos!AE242&lt;=AE$1006))),FALSE),OR(ISNUMBER(FIND(";"&amp;UPPER(TRIM(Datos!AE242&amp;""))&amp;"=",AE$1007)),ISNUMBER(FIND(";"&amp;UPPER(TRIM(Datos!AE242&amp;""))&amp;";",AE$1007))),OR(UPPER(TRIM(Datos!AE242&amp;""))="SÍ",UPPER(TRIM(Datos!AE242&amp;""))="SI",UPPER(TRIM(Datos!AE242&amp;""))="NO"),IF(ISNUMBER(Datos!AE242),AND(OR(AE$1005="",Datos!AE242&gt;=AE$1005),OR(AE$1006="",Datos!AE242&lt;=AE$1006)),FALSE),TRUE))))</f>
        <v>0.0</v>
      </c>
    </row>
    <row r="243" spans="2:31">
      <c r="B243">
        <f>IF(Datos!B243="",0,IF(AND(B$1008&lt;&gt;"",Datos!B243=B$1008),0,IF(B$1004=0,0,1-CHOOSE(B$1004,IF(ISNUMBER(Datos!B243),AND(OR(B$1005="",Datos!B243&gt;=B$1005),OR(B$1006="",Datos!B243&lt;=B$1006)),FALSE),IF(ISNUMBER(Datos!B243),AND(Datos!B243=INT(Datos!B243),AND(OR(B$1005="",Datos!B243&gt;=B$1005),OR(B$1006="",Datos!B243&lt;=B$1006))),FALSE),OR(ISNUMBER(FIND(";"&amp;UPPER(TRIM(Datos!B243&amp;""))&amp;"=",B$1007)),ISNUMBER(FIND(";"&amp;UPPER(TRIM(Datos!B243&amp;""))&amp;";",B$1007))),OR(UPPER(TRIM(Datos!B243&amp;""))="SÍ",UPPER(TRIM(Datos!B243&amp;""))="SI",UPPER(TRIM(Datos!B243&amp;""))="NO"),IF(ISNUMBER(Datos!B243),AND(OR(B$1005="",Datos!B243&gt;=B$1005),OR(B$1006="",Datos!B243&lt;=B$1006)),FALSE),TRUE))))</f>
        <v>0.0</v>
      </c>
      <c r="C243">
        <f>IF(Datos!C243="",0,IF(AND(C$1008&lt;&gt;"",Datos!C243=C$1008),0,IF(C$1004=0,0,1-CHOOSE(C$1004,IF(ISNUMBER(Datos!C243),AND(OR(C$1005="",Datos!C243&gt;=C$1005),OR(C$1006="",Datos!C243&lt;=C$1006)),FALSE),IF(ISNUMBER(Datos!C243),AND(Datos!C243=INT(Datos!C243),AND(OR(C$1005="",Datos!C243&gt;=C$1005),OR(C$1006="",Datos!C243&lt;=C$1006))),FALSE),OR(ISNUMBER(FIND(";"&amp;UPPER(TRIM(Datos!C243&amp;""))&amp;"=",C$1007)),ISNUMBER(FIND(";"&amp;UPPER(TRIM(Datos!C243&amp;""))&amp;";",C$1007))),OR(UPPER(TRIM(Datos!C243&amp;""))="SÍ",UPPER(TRIM(Datos!C243&amp;""))="SI",UPPER(TRIM(Datos!C243&amp;""))="NO"),IF(ISNUMBER(Datos!C243),AND(OR(C$1005="",Datos!C243&gt;=C$1005),OR(C$1006="",Datos!C243&lt;=C$1006)),FALSE),TRUE))))</f>
        <v>0.0</v>
      </c>
      <c r="D243">
        <f>IF(Datos!D243="",0,IF(AND(D$1008&lt;&gt;"",Datos!D243=D$1008),0,IF(D$1004=0,0,1-CHOOSE(D$1004,IF(ISNUMBER(Datos!D243),AND(OR(D$1005="",Datos!D243&gt;=D$1005),OR(D$1006="",Datos!D243&lt;=D$1006)),FALSE),IF(ISNUMBER(Datos!D243),AND(Datos!D243=INT(Datos!D243),AND(OR(D$1005="",Datos!D243&gt;=D$1005),OR(D$1006="",Datos!D243&lt;=D$1006))),FALSE),OR(ISNUMBER(FIND(";"&amp;UPPER(TRIM(Datos!D243&amp;""))&amp;"=",D$1007)),ISNUMBER(FIND(";"&amp;UPPER(TRIM(Datos!D243&amp;""))&amp;";",D$1007))),OR(UPPER(TRIM(Datos!D243&amp;""))="SÍ",UPPER(TRIM(Datos!D243&amp;""))="SI",UPPER(TRIM(Datos!D243&amp;""))="NO"),IF(ISNUMBER(Datos!D243),AND(OR(D$1005="",Datos!D243&gt;=D$1005),OR(D$1006="",Datos!D243&lt;=D$1006)),FALSE),TRUE))))</f>
        <v>0.0</v>
      </c>
      <c r="E243">
        <f>IF(Datos!E243="",0,IF(AND(E$1008&lt;&gt;"",Datos!E243=E$1008),0,IF(E$1004=0,0,1-CHOOSE(E$1004,IF(ISNUMBER(Datos!E243),AND(OR(E$1005="",Datos!E243&gt;=E$1005),OR(E$1006="",Datos!E243&lt;=E$1006)),FALSE),IF(ISNUMBER(Datos!E243),AND(Datos!E243=INT(Datos!E243),AND(OR(E$1005="",Datos!E243&gt;=E$1005),OR(E$1006="",Datos!E243&lt;=E$1006))),FALSE),OR(ISNUMBER(FIND(";"&amp;UPPER(TRIM(Datos!E243&amp;""))&amp;"=",E$1007)),ISNUMBER(FIND(";"&amp;UPPER(TRIM(Datos!E243&amp;""))&amp;";",E$1007))),OR(UPPER(TRIM(Datos!E243&amp;""))="SÍ",UPPER(TRIM(Datos!E243&amp;""))="SI",UPPER(TRIM(Datos!E243&amp;""))="NO"),IF(ISNUMBER(Datos!E243),AND(OR(E$1005="",Datos!E243&gt;=E$1005),OR(E$1006="",Datos!E243&lt;=E$1006)),FALSE),TRUE))))</f>
        <v>0.0</v>
      </c>
      <c r="F243">
        <f>IF(Datos!F243="",0,IF(AND(F$1008&lt;&gt;"",Datos!F243=F$1008),0,IF(F$1004=0,0,1-CHOOSE(F$1004,IF(ISNUMBER(Datos!F243),AND(OR(F$1005="",Datos!F243&gt;=F$1005),OR(F$1006="",Datos!F243&lt;=F$1006)),FALSE),IF(ISNUMBER(Datos!F243),AND(Datos!F243=INT(Datos!F243),AND(OR(F$1005="",Datos!F243&gt;=F$1005),OR(F$1006="",Datos!F243&lt;=F$1006))),FALSE),OR(ISNUMBER(FIND(";"&amp;UPPER(TRIM(Datos!F243&amp;""))&amp;"=",F$1007)),ISNUMBER(FIND(";"&amp;UPPER(TRIM(Datos!F243&amp;""))&amp;";",F$1007))),OR(UPPER(TRIM(Datos!F243&amp;""))="SÍ",UPPER(TRIM(Datos!F243&amp;""))="SI",UPPER(TRIM(Datos!F243&amp;""))="NO"),IF(ISNUMBER(Datos!F243),AND(OR(F$1005="",Datos!F243&gt;=F$1005),OR(F$1006="",Datos!F243&lt;=F$1006)),FALSE),TRUE))))</f>
        <v>0.0</v>
      </c>
      <c r="G243">
        <f>IF(Datos!G243="",0,IF(AND(G$1008&lt;&gt;"",Datos!G243=G$1008),0,IF(G$1004=0,0,1-CHOOSE(G$1004,IF(ISNUMBER(Datos!G243),AND(OR(G$1005="",Datos!G243&gt;=G$1005),OR(G$1006="",Datos!G243&lt;=G$1006)),FALSE),IF(ISNUMBER(Datos!G243),AND(Datos!G243=INT(Datos!G243),AND(OR(G$1005="",Datos!G243&gt;=G$1005),OR(G$1006="",Datos!G243&lt;=G$1006))),FALSE),OR(ISNUMBER(FIND(";"&amp;UPPER(TRIM(Datos!G243&amp;""))&amp;"=",G$1007)),ISNUMBER(FIND(";"&amp;UPPER(TRIM(Datos!G243&amp;""))&amp;";",G$1007))),OR(UPPER(TRIM(Datos!G243&amp;""))="SÍ",UPPER(TRIM(Datos!G243&amp;""))="SI",UPPER(TRIM(Datos!G243&amp;""))="NO"),IF(ISNUMBER(Datos!G243),AND(OR(G$1005="",Datos!G243&gt;=G$1005),OR(G$1006="",Datos!G243&lt;=G$1006)),FALSE),TRUE))))</f>
        <v>0.0</v>
      </c>
      <c r="H243">
        <f>IF(Datos!H243="",0,IF(AND(H$1008&lt;&gt;"",Datos!H243=H$1008),0,IF(H$1004=0,0,1-CHOOSE(H$1004,IF(ISNUMBER(Datos!H243),AND(OR(H$1005="",Datos!H243&gt;=H$1005),OR(H$1006="",Datos!H243&lt;=H$1006)),FALSE),IF(ISNUMBER(Datos!H243),AND(Datos!H243=INT(Datos!H243),AND(OR(H$1005="",Datos!H243&gt;=H$1005),OR(H$1006="",Datos!H243&lt;=H$1006))),FALSE),OR(ISNUMBER(FIND(";"&amp;UPPER(TRIM(Datos!H243&amp;""))&amp;"=",H$1007)),ISNUMBER(FIND(";"&amp;UPPER(TRIM(Datos!H243&amp;""))&amp;";",H$1007))),OR(UPPER(TRIM(Datos!H243&amp;""))="SÍ",UPPER(TRIM(Datos!H243&amp;""))="SI",UPPER(TRIM(Datos!H243&amp;""))="NO"),IF(ISNUMBER(Datos!H243),AND(OR(H$1005="",Datos!H243&gt;=H$1005),OR(H$1006="",Datos!H243&lt;=H$1006)),FALSE),TRUE))))</f>
        <v>0.0</v>
      </c>
      <c r="I243">
        <f>IF(Datos!I243="",0,IF(AND(I$1008&lt;&gt;"",Datos!I243=I$1008),0,IF(I$1004=0,0,1-CHOOSE(I$1004,IF(ISNUMBER(Datos!I243),AND(OR(I$1005="",Datos!I243&gt;=I$1005),OR(I$1006="",Datos!I243&lt;=I$1006)),FALSE),IF(ISNUMBER(Datos!I243),AND(Datos!I243=INT(Datos!I243),AND(OR(I$1005="",Datos!I243&gt;=I$1005),OR(I$1006="",Datos!I243&lt;=I$1006))),FALSE),OR(ISNUMBER(FIND(";"&amp;UPPER(TRIM(Datos!I243&amp;""))&amp;"=",I$1007)),ISNUMBER(FIND(";"&amp;UPPER(TRIM(Datos!I243&amp;""))&amp;";",I$1007))),OR(UPPER(TRIM(Datos!I243&amp;""))="SÍ",UPPER(TRIM(Datos!I243&amp;""))="SI",UPPER(TRIM(Datos!I243&amp;""))="NO"),IF(ISNUMBER(Datos!I243),AND(OR(I$1005="",Datos!I243&gt;=I$1005),OR(I$1006="",Datos!I243&lt;=I$1006)),FALSE),TRUE))))</f>
        <v>0.0</v>
      </c>
      <c r="J243">
        <f>IF(Datos!J243="",0,IF(AND(J$1008&lt;&gt;"",Datos!J243=J$1008),0,IF(J$1004=0,0,1-CHOOSE(J$1004,IF(ISNUMBER(Datos!J243),AND(OR(J$1005="",Datos!J243&gt;=J$1005),OR(J$1006="",Datos!J243&lt;=J$1006)),FALSE),IF(ISNUMBER(Datos!J243),AND(Datos!J243=INT(Datos!J243),AND(OR(J$1005="",Datos!J243&gt;=J$1005),OR(J$1006="",Datos!J243&lt;=J$1006))),FALSE),OR(ISNUMBER(FIND(";"&amp;UPPER(TRIM(Datos!J243&amp;""))&amp;"=",J$1007)),ISNUMBER(FIND(";"&amp;UPPER(TRIM(Datos!J243&amp;""))&amp;";",J$1007))),OR(UPPER(TRIM(Datos!J243&amp;""))="SÍ",UPPER(TRIM(Datos!J243&amp;""))="SI",UPPER(TRIM(Datos!J243&amp;""))="NO"),IF(ISNUMBER(Datos!J243),AND(OR(J$1005="",Datos!J243&gt;=J$1005),OR(J$1006="",Datos!J243&lt;=J$1006)),FALSE),TRUE))))</f>
        <v>0.0</v>
      </c>
      <c r="K243">
        <f>IF(Datos!K243="",0,IF(AND(K$1008&lt;&gt;"",Datos!K243=K$1008),0,IF(K$1004=0,0,1-CHOOSE(K$1004,IF(ISNUMBER(Datos!K243),AND(OR(K$1005="",Datos!K243&gt;=K$1005),OR(K$1006="",Datos!K243&lt;=K$1006)),FALSE),IF(ISNUMBER(Datos!K243),AND(Datos!K243=INT(Datos!K243),AND(OR(K$1005="",Datos!K243&gt;=K$1005),OR(K$1006="",Datos!K243&lt;=K$1006))),FALSE),OR(ISNUMBER(FIND(";"&amp;UPPER(TRIM(Datos!K243&amp;""))&amp;"=",K$1007)),ISNUMBER(FIND(";"&amp;UPPER(TRIM(Datos!K243&amp;""))&amp;";",K$1007))),OR(UPPER(TRIM(Datos!K243&amp;""))="SÍ",UPPER(TRIM(Datos!K243&amp;""))="SI",UPPER(TRIM(Datos!K243&amp;""))="NO"),IF(ISNUMBER(Datos!K243),AND(OR(K$1005="",Datos!K243&gt;=K$1005),OR(K$1006="",Datos!K243&lt;=K$1006)),FALSE),TRUE))))</f>
        <v>0.0</v>
      </c>
      <c r="L243">
        <f>IF(Datos!L243="",0,IF(AND(L$1008&lt;&gt;"",Datos!L243=L$1008),0,IF(L$1004=0,0,1-CHOOSE(L$1004,IF(ISNUMBER(Datos!L243),AND(OR(L$1005="",Datos!L243&gt;=L$1005),OR(L$1006="",Datos!L243&lt;=L$1006)),FALSE),IF(ISNUMBER(Datos!L243),AND(Datos!L243=INT(Datos!L243),AND(OR(L$1005="",Datos!L243&gt;=L$1005),OR(L$1006="",Datos!L243&lt;=L$1006))),FALSE),OR(ISNUMBER(FIND(";"&amp;UPPER(TRIM(Datos!L243&amp;""))&amp;"=",L$1007)),ISNUMBER(FIND(";"&amp;UPPER(TRIM(Datos!L243&amp;""))&amp;";",L$1007))),OR(UPPER(TRIM(Datos!L243&amp;""))="SÍ",UPPER(TRIM(Datos!L243&amp;""))="SI",UPPER(TRIM(Datos!L243&amp;""))="NO"),IF(ISNUMBER(Datos!L243),AND(OR(L$1005="",Datos!L243&gt;=L$1005),OR(L$1006="",Datos!L243&lt;=L$1006)),FALSE),TRUE))))</f>
        <v>0.0</v>
      </c>
      <c r="M243">
        <f>IF(Datos!M243="",0,IF(AND(M$1008&lt;&gt;"",Datos!M243=M$1008),0,IF(M$1004=0,0,1-CHOOSE(M$1004,IF(ISNUMBER(Datos!M243),AND(OR(M$1005="",Datos!M243&gt;=M$1005),OR(M$1006="",Datos!M243&lt;=M$1006)),FALSE),IF(ISNUMBER(Datos!M243),AND(Datos!M243=INT(Datos!M243),AND(OR(M$1005="",Datos!M243&gt;=M$1005),OR(M$1006="",Datos!M243&lt;=M$1006))),FALSE),OR(ISNUMBER(FIND(";"&amp;UPPER(TRIM(Datos!M243&amp;""))&amp;"=",M$1007)),ISNUMBER(FIND(";"&amp;UPPER(TRIM(Datos!M243&amp;""))&amp;";",M$1007))),OR(UPPER(TRIM(Datos!M243&amp;""))="SÍ",UPPER(TRIM(Datos!M243&amp;""))="SI",UPPER(TRIM(Datos!M243&amp;""))="NO"),IF(ISNUMBER(Datos!M243),AND(OR(M$1005="",Datos!M243&gt;=M$1005),OR(M$1006="",Datos!M243&lt;=M$1006)),FALSE),TRUE))))</f>
        <v>0.0</v>
      </c>
      <c r="N243">
        <f>IF(Datos!N243="",0,IF(AND(N$1008&lt;&gt;"",Datos!N243=N$1008),0,IF(N$1004=0,0,1-CHOOSE(N$1004,IF(ISNUMBER(Datos!N243),AND(OR(N$1005="",Datos!N243&gt;=N$1005),OR(N$1006="",Datos!N243&lt;=N$1006)),FALSE),IF(ISNUMBER(Datos!N243),AND(Datos!N243=INT(Datos!N243),AND(OR(N$1005="",Datos!N243&gt;=N$1005),OR(N$1006="",Datos!N243&lt;=N$1006))),FALSE),OR(ISNUMBER(FIND(";"&amp;UPPER(TRIM(Datos!N243&amp;""))&amp;"=",N$1007)),ISNUMBER(FIND(";"&amp;UPPER(TRIM(Datos!N243&amp;""))&amp;";",N$1007))),OR(UPPER(TRIM(Datos!N243&amp;""))="SÍ",UPPER(TRIM(Datos!N243&amp;""))="SI",UPPER(TRIM(Datos!N243&amp;""))="NO"),IF(ISNUMBER(Datos!N243),AND(OR(N$1005="",Datos!N243&gt;=N$1005),OR(N$1006="",Datos!N243&lt;=N$1006)),FALSE),TRUE))))</f>
        <v>0.0</v>
      </c>
      <c r="O243">
        <f>IF(Datos!O243="",0,IF(AND(O$1008&lt;&gt;"",Datos!O243=O$1008),0,IF(O$1004=0,0,1-CHOOSE(O$1004,IF(ISNUMBER(Datos!O243),AND(OR(O$1005="",Datos!O243&gt;=O$1005),OR(O$1006="",Datos!O243&lt;=O$1006)),FALSE),IF(ISNUMBER(Datos!O243),AND(Datos!O243=INT(Datos!O243),AND(OR(O$1005="",Datos!O243&gt;=O$1005),OR(O$1006="",Datos!O243&lt;=O$1006))),FALSE),OR(ISNUMBER(FIND(";"&amp;UPPER(TRIM(Datos!O243&amp;""))&amp;"=",O$1007)),ISNUMBER(FIND(";"&amp;UPPER(TRIM(Datos!O243&amp;""))&amp;";",O$1007))),OR(UPPER(TRIM(Datos!O243&amp;""))="SÍ",UPPER(TRIM(Datos!O243&amp;""))="SI",UPPER(TRIM(Datos!O243&amp;""))="NO"),IF(ISNUMBER(Datos!O243),AND(OR(O$1005="",Datos!O243&gt;=O$1005),OR(O$1006="",Datos!O243&lt;=O$1006)),FALSE),TRUE))))</f>
        <v>0.0</v>
      </c>
      <c r="P243">
        <f>IF(Datos!P243="",0,IF(AND(P$1008&lt;&gt;"",Datos!P243=P$1008),0,IF(P$1004=0,0,1-CHOOSE(P$1004,IF(ISNUMBER(Datos!P243),AND(OR(P$1005="",Datos!P243&gt;=P$1005),OR(P$1006="",Datos!P243&lt;=P$1006)),FALSE),IF(ISNUMBER(Datos!P243),AND(Datos!P243=INT(Datos!P243),AND(OR(P$1005="",Datos!P243&gt;=P$1005),OR(P$1006="",Datos!P243&lt;=P$1006))),FALSE),OR(ISNUMBER(FIND(";"&amp;UPPER(TRIM(Datos!P243&amp;""))&amp;"=",P$1007)),ISNUMBER(FIND(";"&amp;UPPER(TRIM(Datos!P243&amp;""))&amp;";",P$1007))),OR(UPPER(TRIM(Datos!P243&amp;""))="SÍ",UPPER(TRIM(Datos!P243&amp;""))="SI",UPPER(TRIM(Datos!P243&amp;""))="NO"),IF(ISNUMBER(Datos!P243),AND(OR(P$1005="",Datos!P243&gt;=P$1005),OR(P$1006="",Datos!P243&lt;=P$1006)),FALSE),TRUE))))</f>
        <v>0.0</v>
      </c>
      <c r="Q243">
        <f>IF(Datos!Q243="",0,IF(AND(Q$1008&lt;&gt;"",Datos!Q243=Q$1008),0,IF(Q$1004=0,0,1-CHOOSE(Q$1004,IF(ISNUMBER(Datos!Q243),AND(OR(Q$1005="",Datos!Q243&gt;=Q$1005),OR(Q$1006="",Datos!Q243&lt;=Q$1006)),FALSE),IF(ISNUMBER(Datos!Q243),AND(Datos!Q243=INT(Datos!Q243),AND(OR(Q$1005="",Datos!Q243&gt;=Q$1005),OR(Q$1006="",Datos!Q243&lt;=Q$1006))),FALSE),OR(ISNUMBER(FIND(";"&amp;UPPER(TRIM(Datos!Q243&amp;""))&amp;"=",Q$1007)),ISNUMBER(FIND(";"&amp;UPPER(TRIM(Datos!Q243&amp;""))&amp;";",Q$1007))),OR(UPPER(TRIM(Datos!Q243&amp;""))="SÍ",UPPER(TRIM(Datos!Q243&amp;""))="SI",UPPER(TRIM(Datos!Q243&amp;""))="NO"),IF(ISNUMBER(Datos!Q243),AND(OR(Q$1005="",Datos!Q243&gt;=Q$1005),OR(Q$1006="",Datos!Q243&lt;=Q$1006)),FALSE),TRUE))))</f>
        <v>0.0</v>
      </c>
      <c r="R243">
        <f>IF(Datos!R243="",0,IF(AND(R$1008&lt;&gt;"",Datos!R243=R$1008),0,IF(R$1004=0,0,1-CHOOSE(R$1004,IF(ISNUMBER(Datos!R243),AND(OR(R$1005="",Datos!R243&gt;=R$1005),OR(R$1006="",Datos!R243&lt;=R$1006)),FALSE),IF(ISNUMBER(Datos!R243),AND(Datos!R243=INT(Datos!R243),AND(OR(R$1005="",Datos!R243&gt;=R$1005),OR(R$1006="",Datos!R243&lt;=R$1006))),FALSE),OR(ISNUMBER(FIND(";"&amp;UPPER(TRIM(Datos!R243&amp;""))&amp;"=",R$1007)),ISNUMBER(FIND(";"&amp;UPPER(TRIM(Datos!R243&amp;""))&amp;";",R$1007))),OR(UPPER(TRIM(Datos!R243&amp;""))="SÍ",UPPER(TRIM(Datos!R243&amp;""))="SI",UPPER(TRIM(Datos!R243&amp;""))="NO"),IF(ISNUMBER(Datos!R243),AND(OR(R$1005="",Datos!R243&gt;=R$1005),OR(R$1006="",Datos!R243&lt;=R$1006)),FALSE),TRUE))))</f>
        <v>0.0</v>
      </c>
      <c r="S243">
        <f>IF(Datos!S243="",0,IF(AND(S$1008&lt;&gt;"",Datos!S243=S$1008),0,IF(S$1004=0,0,1-CHOOSE(S$1004,IF(ISNUMBER(Datos!S243),AND(OR(S$1005="",Datos!S243&gt;=S$1005),OR(S$1006="",Datos!S243&lt;=S$1006)),FALSE),IF(ISNUMBER(Datos!S243),AND(Datos!S243=INT(Datos!S243),AND(OR(S$1005="",Datos!S243&gt;=S$1005),OR(S$1006="",Datos!S243&lt;=S$1006))),FALSE),OR(ISNUMBER(FIND(";"&amp;UPPER(TRIM(Datos!S243&amp;""))&amp;"=",S$1007)),ISNUMBER(FIND(";"&amp;UPPER(TRIM(Datos!S243&amp;""))&amp;";",S$1007))),OR(UPPER(TRIM(Datos!S243&amp;""))="SÍ",UPPER(TRIM(Datos!S243&amp;""))="SI",UPPER(TRIM(Datos!S243&amp;""))="NO"),IF(ISNUMBER(Datos!S243),AND(OR(S$1005="",Datos!S243&gt;=S$1005),OR(S$1006="",Datos!S243&lt;=S$1006)),FALSE),TRUE))))</f>
        <v>0.0</v>
      </c>
      <c r="T243">
        <f>IF(Datos!T243="",0,IF(AND(T$1008&lt;&gt;"",Datos!T243=T$1008),0,IF(T$1004=0,0,1-CHOOSE(T$1004,IF(ISNUMBER(Datos!T243),AND(OR(T$1005="",Datos!T243&gt;=T$1005),OR(T$1006="",Datos!T243&lt;=T$1006)),FALSE),IF(ISNUMBER(Datos!T243),AND(Datos!T243=INT(Datos!T243),AND(OR(T$1005="",Datos!T243&gt;=T$1005),OR(T$1006="",Datos!T243&lt;=T$1006))),FALSE),OR(ISNUMBER(FIND(";"&amp;UPPER(TRIM(Datos!T243&amp;""))&amp;"=",T$1007)),ISNUMBER(FIND(";"&amp;UPPER(TRIM(Datos!T243&amp;""))&amp;";",T$1007))),OR(UPPER(TRIM(Datos!T243&amp;""))="SÍ",UPPER(TRIM(Datos!T243&amp;""))="SI",UPPER(TRIM(Datos!T243&amp;""))="NO"),IF(ISNUMBER(Datos!T243),AND(OR(T$1005="",Datos!T243&gt;=T$1005),OR(T$1006="",Datos!T243&lt;=T$1006)),FALSE),TRUE))))</f>
        <v>0.0</v>
      </c>
      <c r="U243">
        <f>IF(Datos!U243="",0,IF(AND(U$1008&lt;&gt;"",Datos!U243=U$1008),0,IF(U$1004=0,0,1-CHOOSE(U$1004,IF(ISNUMBER(Datos!U243),AND(OR(U$1005="",Datos!U243&gt;=U$1005),OR(U$1006="",Datos!U243&lt;=U$1006)),FALSE),IF(ISNUMBER(Datos!U243),AND(Datos!U243=INT(Datos!U243),AND(OR(U$1005="",Datos!U243&gt;=U$1005),OR(U$1006="",Datos!U243&lt;=U$1006))),FALSE),OR(ISNUMBER(FIND(";"&amp;UPPER(TRIM(Datos!U243&amp;""))&amp;"=",U$1007)),ISNUMBER(FIND(";"&amp;UPPER(TRIM(Datos!U243&amp;""))&amp;";",U$1007))),OR(UPPER(TRIM(Datos!U243&amp;""))="SÍ",UPPER(TRIM(Datos!U243&amp;""))="SI",UPPER(TRIM(Datos!U243&amp;""))="NO"),IF(ISNUMBER(Datos!U243),AND(OR(U$1005="",Datos!U243&gt;=U$1005),OR(U$1006="",Datos!U243&lt;=U$1006)),FALSE),TRUE))))</f>
        <v>0.0</v>
      </c>
      <c r="V243">
        <f>IF(Datos!V243="",0,IF(AND(V$1008&lt;&gt;"",Datos!V243=V$1008),0,IF(V$1004=0,0,1-CHOOSE(V$1004,IF(ISNUMBER(Datos!V243),AND(OR(V$1005="",Datos!V243&gt;=V$1005),OR(V$1006="",Datos!V243&lt;=V$1006)),FALSE),IF(ISNUMBER(Datos!V243),AND(Datos!V243=INT(Datos!V243),AND(OR(V$1005="",Datos!V243&gt;=V$1005),OR(V$1006="",Datos!V243&lt;=V$1006))),FALSE),OR(ISNUMBER(FIND(";"&amp;UPPER(TRIM(Datos!V243&amp;""))&amp;"=",V$1007)),ISNUMBER(FIND(";"&amp;UPPER(TRIM(Datos!V243&amp;""))&amp;";",V$1007))),OR(UPPER(TRIM(Datos!V243&amp;""))="SÍ",UPPER(TRIM(Datos!V243&amp;""))="SI",UPPER(TRIM(Datos!V243&amp;""))="NO"),IF(ISNUMBER(Datos!V243),AND(OR(V$1005="",Datos!V243&gt;=V$1005),OR(V$1006="",Datos!V243&lt;=V$1006)),FALSE),TRUE))))</f>
        <v>0.0</v>
      </c>
      <c r="W243">
        <f>IF(Datos!W243="",0,IF(AND(W$1008&lt;&gt;"",Datos!W243=W$1008),0,IF(W$1004=0,0,1-CHOOSE(W$1004,IF(ISNUMBER(Datos!W243),AND(OR(W$1005="",Datos!W243&gt;=W$1005),OR(W$1006="",Datos!W243&lt;=W$1006)),FALSE),IF(ISNUMBER(Datos!W243),AND(Datos!W243=INT(Datos!W243),AND(OR(W$1005="",Datos!W243&gt;=W$1005),OR(W$1006="",Datos!W243&lt;=W$1006))),FALSE),OR(ISNUMBER(FIND(";"&amp;UPPER(TRIM(Datos!W243&amp;""))&amp;"=",W$1007)),ISNUMBER(FIND(";"&amp;UPPER(TRIM(Datos!W243&amp;""))&amp;";",W$1007))),OR(UPPER(TRIM(Datos!W243&amp;""))="SÍ",UPPER(TRIM(Datos!W243&amp;""))="SI",UPPER(TRIM(Datos!W243&amp;""))="NO"),IF(ISNUMBER(Datos!W243),AND(OR(W$1005="",Datos!W243&gt;=W$1005),OR(W$1006="",Datos!W243&lt;=W$1006)),FALSE),TRUE))))</f>
        <v>0.0</v>
      </c>
      <c r="X243">
        <f>IF(Datos!X243="",0,IF(AND(X$1008&lt;&gt;"",Datos!X243=X$1008),0,IF(X$1004=0,0,1-CHOOSE(X$1004,IF(ISNUMBER(Datos!X243),AND(OR(X$1005="",Datos!X243&gt;=X$1005),OR(X$1006="",Datos!X243&lt;=X$1006)),FALSE),IF(ISNUMBER(Datos!X243),AND(Datos!X243=INT(Datos!X243),AND(OR(X$1005="",Datos!X243&gt;=X$1005),OR(X$1006="",Datos!X243&lt;=X$1006))),FALSE),OR(ISNUMBER(FIND(";"&amp;UPPER(TRIM(Datos!X243&amp;""))&amp;"=",X$1007)),ISNUMBER(FIND(";"&amp;UPPER(TRIM(Datos!X243&amp;""))&amp;";",X$1007))),OR(UPPER(TRIM(Datos!X243&amp;""))="SÍ",UPPER(TRIM(Datos!X243&amp;""))="SI",UPPER(TRIM(Datos!X243&amp;""))="NO"),IF(ISNUMBER(Datos!X243),AND(OR(X$1005="",Datos!X243&gt;=X$1005),OR(X$1006="",Datos!X243&lt;=X$1006)),FALSE),TRUE))))</f>
        <v>0.0</v>
      </c>
      <c r="Y243">
        <f>IF(Datos!Y243="",0,IF(AND(Y$1008&lt;&gt;"",Datos!Y243=Y$1008),0,IF(Y$1004=0,0,1-CHOOSE(Y$1004,IF(ISNUMBER(Datos!Y243),AND(OR(Y$1005="",Datos!Y243&gt;=Y$1005),OR(Y$1006="",Datos!Y243&lt;=Y$1006)),FALSE),IF(ISNUMBER(Datos!Y243),AND(Datos!Y243=INT(Datos!Y243),AND(OR(Y$1005="",Datos!Y243&gt;=Y$1005),OR(Y$1006="",Datos!Y243&lt;=Y$1006))),FALSE),OR(ISNUMBER(FIND(";"&amp;UPPER(TRIM(Datos!Y243&amp;""))&amp;"=",Y$1007)),ISNUMBER(FIND(";"&amp;UPPER(TRIM(Datos!Y243&amp;""))&amp;";",Y$1007))),OR(UPPER(TRIM(Datos!Y243&amp;""))="SÍ",UPPER(TRIM(Datos!Y243&amp;""))="SI",UPPER(TRIM(Datos!Y243&amp;""))="NO"),IF(ISNUMBER(Datos!Y243),AND(OR(Y$1005="",Datos!Y243&gt;=Y$1005),OR(Y$1006="",Datos!Y243&lt;=Y$1006)),FALSE),TRUE))))</f>
        <v>0.0</v>
      </c>
      <c r="Z243">
        <f>IF(Datos!Z243="",0,IF(AND(Z$1008&lt;&gt;"",Datos!Z243=Z$1008),0,IF(Z$1004=0,0,1-CHOOSE(Z$1004,IF(ISNUMBER(Datos!Z243),AND(OR(Z$1005="",Datos!Z243&gt;=Z$1005),OR(Z$1006="",Datos!Z243&lt;=Z$1006)),FALSE),IF(ISNUMBER(Datos!Z243),AND(Datos!Z243=INT(Datos!Z243),AND(OR(Z$1005="",Datos!Z243&gt;=Z$1005),OR(Z$1006="",Datos!Z243&lt;=Z$1006))),FALSE),OR(ISNUMBER(FIND(";"&amp;UPPER(TRIM(Datos!Z243&amp;""))&amp;"=",Z$1007)),ISNUMBER(FIND(";"&amp;UPPER(TRIM(Datos!Z243&amp;""))&amp;";",Z$1007))),OR(UPPER(TRIM(Datos!Z243&amp;""))="SÍ",UPPER(TRIM(Datos!Z243&amp;""))="SI",UPPER(TRIM(Datos!Z243&amp;""))="NO"),IF(ISNUMBER(Datos!Z243),AND(OR(Z$1005="",Datos!Z243&gt;=Z$1005),OR(Z$1006="",Datos!Z243&lt;=Z$1006)),FALSE),TRUE))))</f>
        <v>0.0</v>
      </c>
      <c r="AA243">
        <f>IF(Datos!AA243="",0,IF(AND(AA$1008&lt;&gt;"",Datos!AA243=AA$1008),0,IF(AA$1004=0,0,1-CHOOSE(AA$1004,IF(ISNUMBER(Datos!AA243),AND(OR(AA$1005="",Datos!AA243&gt;=AA$1005),OR(AA$1006="",Datos!AA243&lt;=AA$1006)),FALSE),IF(ISNUMBER(Datos!AA243),AND(Datos!AA243=INT(Datos!AA243),AND(OR(AA$1005="",Datos!AA243&gt;=AA$1005),OR(AA$1006="",Datos!AA243&lt;=AA$1006))),FALSE),OR(ISNUMBER(FIND(";"&amp;UPPER(TRIM(Datos!AA243&amp;""))&amp;"=",AA$1007)),ISNUMBER(FIND(";"&amp;UPPER(TRIM(Datos!AA243&amp;""))&amp;";",AA$1007))),OR(UPPER(TRIM(Datos!AA243&amp;""))="SÍ",UPPER(TRIM(Datos!AA243&amp;""))="SI",UPPER(TRIM(Datos!AA243&amp;""))="NO"),IF(ISNUMBER(Datos!AA243),AND(OR(AA$1005="",Datos!AA243&gt;=AA$1005),OR(AA$1006="",Datos!AA243&lt;=AA$1006)),FALSE),TRUE))))</f>
        <v>0.0</v>
      </c>
      <c r="AB243">
        <f>IF(Datos!AB243="",0,IF(AND(AB$1008&lt;&gt;"",Datos!AB243=AB$1008),0,IF(AB$1004=0,0,1-CHOOSE(AB$1004,IF(ISNUMBER(Datos!AB243),AND(OR(AB$1005="",Datos!AB243&gt;=AB$1005),OR(AB$1006="",Datos!AB243&lt;=AB$1006)),FALSE),IF(ISNUMBER(Datos!AB243),AND(Datos!AB243=INT(Datos!AB243),AND(OR(AB$1005="",Datos!AB243&gt;=AB$1005),OR(AB$1006="",Datos!AB243&lt;=AB$1006))),FALSE),OR(ISNUMBER(FIND(";"&amp;UPPER(TRIM(Datos!AB243&amp;""))&amp;"=",AB$1007)),ISNUMBER(FIND(";"&amp;UPPER(TRIM(Datos!AB243&amp;""))&amp;";",AB$1007))),OR(UPPER(TRIM(Datos!AB243&amp;""))="SÍ",UPPER(TRIM(Datos!AB243&amp;""))="SI",UPPER(TRIM(Datos!AB243&amp;""))="NO"),IF(ISNUMBER(Datos!AB243),AND(OR(AB$1005="",Datos!AB243&gt;=AB$1005),OR(AB$1006="",Datos!AB243&lt;=AB$1006)),FALSE),TRUE))))</f>
        <v>0.0</v>
      </c>
      <c r="AC243">
        <f>IF(Datos!AC243="",0,IF(AND(AC$1008&lt;&gt;"",Datos!AC243=AC$1008),0,IF(AC$1004=0,0,1-CHOOSE(AC$1004,IF(ISNUMBER(Datos!AC243),AND(OR(AC$1005="",Datos!AC243&gt;=AC$1005),OR(AC$1006="",Datos!AC243&lt;=AC$1006)),FALSE),IF(ISNUMBER(Datos!AC243),AND(Datos!AC243=INT(Datos!AC243),AND(OR(AC$1005="",Datos!AC243&gt;=AC$1005),OR(AC$1006="",Datos!AC243&lt;=AC$1006))),FALSE),OR(ISNUMBER(FIND(";"&amp;UPPER(TRIM(Datos!AC243&amp;""))&amp;"=",AC$1007)),ISNUMBER(FIND(";"&amp;UPPER(TRIM(Datos!AC243&amp;""))&amp;";",AC$1007))),OR(UPPER(TRIM(Datos!AC243&amp;""))="SÍ",UPPER(TRIM(Datos!AC243&amp;""))="SI",UPPER(TRIM(Datos!AC243&amp;""))="NO"),IF(ISNUMBER(Datos!AC243),AND(OR(AC$1005="",Datos!AC243&gt;=AC$1005),OR(AC$1006="",Datos!AC243&lt;=AC$1006)),FALSE),TRUE))))</f>
        <v>0.0</v>
      </c>
      <c r="AD243">
        <f>IF(Datos!AD243="",0,IF(AND(AD$1008&lt;&gt;"",Datos!AD243=AD$1008),0,IF(AD$1004=0,0,1-CHOOSE(AD$1004,IF(ISNUMBER(Datos!AD243),AND(OR(AD$1005="",Datos!AD243&gt;=AD$1005),OR(AD$1006="",Datos!AD243&lt;=AD$1006)),FALSE),IF(ISNUMBER(Datos!AD243),AND(Datos!AD243=INT(Datos!AD243),AND(OR(AD$1005="",Datos!AD243&gt;=AD$1005),OR(AD$1006="",Datos!AD243&lt;=AD$1006))),FALSE),OR(ISNUMBER(FIND(";"&amp;UPPER(TRIM(Datos!AD243&amp;""))&amp;"=",AD$1007)),ISNUMBER(FIND(";"&amp;UPPER(TRIM(Datos!AD243&amp;""))&amp;";",AD$1007))),OR(UPPER(TRIM(Datos!AD243&amp;""))="SÍ",UPPER(TRIM(Datos!AD243&amp;""))="SI",UPPER(TRIM(Datos!AD243&amp;""))="NO"),IF(ISNUMBER(Datos!AD243),AND(OR(AD$1005="",Datos!AD243&gt;=AD$1005),OR(AD$1006="",Datos!AD243&lt;=AD$1006)),FALSE),TRUE))))</f>
        <v>0.0</v>
      </c>
      <c r="AE243">
        <f>IF(Datos!AE243="",0,IF(AND(AE$1008&lt;&gt;"",Datos!AE243=AE$1008),0,IF(AE$1004=0,0,1-CHOOSE(AE$1004,IF(ISNUMBER(Datos!AE243),AND(OR(AE$1005="",Datos!AE243&gt;=AE$1005),OR(AE$1006="",Datos!AE243&lt;=AE$1006)),FALSE),IF(ISNUMBER(Datos!AE243),AND(Datos!AE243=INT(Datos!AE243),AND(OR(AE$1005="",Datos!AE243&gt;=AE$1005),OR(AE$1006="",Datos!AE243&lt;=AE$1006))),FALSE),OR(ISNUMBER(FIND(";"&amp;UPPER(TRIM(Datos!AE243&amp;""))&amp;"=",AE$1007)),ISNUMBER(FIND(";"&amp;UPPER(TRIM(Datos!AE243&amp;""))&amp;";",AE$1007))),OR(UPPER(TRIM(Datos!AE243&amp;""))="SÍ",UPPER(TRIM(Datos!AE243&amp;""))="SI",UPPER(TRIM(Datos!AE243&amp;""))="NO"),IF(ISNUMBER(Datos!AE243),AND(OR(AE$1005="",Datos!AE243&gt;=AE$1005),OR(AE$1006="",Datos!AE243&lt;=AE$1006)),FALSE),TRUE))))</f>
        <v>0.0</v>
      </c>
    </row>
    <row r="244" spans="2:31">
      <c r="B244">
        <f>IF(Datos!B244="",0,IF(AND(B$1008&lt;&gt;"",Datos!B244=B$1008),0,IF(B$1004=0,0,1-CHOOSE(B$1004,IF(ISNUMBER(Datos!B244),AND(OR(B$1005="",Datos!B244&gt;=B$1005),OR(B$1006="",Datos!B244&lt;=B$1006)),FALSE),IF(ISNUMBER(Datos!B244),AND(Datos!B244=INT(Datos!B244),AND(OR(B$1005="",Datos!B244&gt;=B$1005),OR(B$1006="",Datos!B244&lt;=B$1006))),FALSE),OR(ISNUMBER(FIND(";"&amp;UPPER(TRIM(Datos!B244&amp;""))&amp;"=",B$1007)),ISNUMBER(FIND(";"&amp;UPPER(TRIM(Datos!B244&amp;""))&amp;";",B$1007))),OR(UPPER(TRIM(Datos!B244&amp;""))="SÍ",UPPER(TRIM(Datos!B244&amp;""))="SI",UPPER(TRIM(Datos!B244&amp;""))="NO"),IF(ISNUMBER(Datos!B244),AND(OR(B$1005="",Datos!B244&gt;=B$1005),OR(B$1006="",Datos!B244&lt;=B$1006)),FALSE),TRUE))))</f>
        <v>0.0</v>
      </c>
      <c r="C244">
        <f>IF(Datos!C244="",0,IF(AND(C$1008&lt;&gt;"",Datos!C244=C$1008),0,IF(C$1004=0,0,1-CHOOSE(C$1004,IF(ISNUMBER(Datos!C244),AND(OR(C$1005="",Datos!C244&gt;=C$1005),OR(C$1006="",Datos!C244&lt;=C$1006)),FALSE),IF(ISNUMBER(Datos!C244),AND(Datos!C244=INT(Datos!C244),AND(OR(C$1005="",Datos!C244&gt;=C$1005),OR(C$1006="",Datos!C244&lt;=C$1006))),FALSE),OR(ISNUMBER(FIND(";"&amp;UPPER(TRIM(Datos!C244&amp;""))&amp;"=",C$1007)),ISNUMBER(FIND(";"&amp;UPPER(TRIM(Datos!C244&amp;""))&amp;";",C$1007))),OR(UPPER(TRIM(Datos!C244&amp;""))="SÍ",UPPER(TRIM(Datos!C244&amp;""))="SI",UPPER(TRIM(Datos!C244&amp;""))="NO"),IF(ISNUMBER(Datos!C244),AND(OR(C$1005="",Datos!C244&gt;=C$1005),OR(C$1006="",Datos!C244&lt;=C$1006)),FALSE),TRUE))))</f>
        <v>0.0</v>
      </c>
      <c r="D244">
        <f>IF(Datos!D244="",0,IF(AND(D$1008&lt;&gt;"",Datos!D244=D$1008),0,IF(D$1004=0,0,1-CHOOSE(D$1004,IF(ISNUMBER(Datos!D244),AND(OR(D$1005="",Datos!D244&gt;=D$1005),OR(D$1006="",Datos!D244&lt;=D$1006)),FALSE),IF(ISNUMBER(Datos!D244),AND(Datos!D244=INT(Datos!D244),AND(OR(D$1005="",Datos!D244&gt;=D$1005),OR(D$1006="",Datos!D244&lt;=D$1006))),FALSE),OR(ISNUMBER(FIND(";"&amp;UPPER(TRIM(Datos!D244&amp;""))&amp;"=",D$1007)),ISNUMBER(FIND(";"&amp;UPPER(TRIM(Datos!D244&amp;""))&amp;";",D$1007))),OR(UPPER(TRIM(Datos!D244&amp;""))="SÍ",UPPER(TRIM(Datos!D244&amp;""))="SI",UPPER(TRIM(Datos!D244&amp;""))="NO"),IF(ISNUMBER(Datos!D244),AND(OR(D$1005="",Datos!D244&gt;=D$1005),OR(D$1006="",Datos!D244&lt;=D$1006)),FALSE),TRUE))))</f>
        <v>0.0</v>
      </c>
      <c r="E244">
        <f>IF(Datos!E244="",0,IF(AND(E$1008&lt;&gt;"",Datos!E244=E$1008),0,IF(E$1004=0,0,1-CHOOSE(E$1004,IF(ISNUMBER(Datos!E244),AND(OR(E$1005="",Datos!E244&gt;=E$1005),OR(E$1006="",Datos!E244&lt;=E$1006)),FALSE),IF(ISNUMBER(Datos!E244),AND(Datos!E244=INT(Datos!E244),AND(OR(E$1005="",Datos!E244&gt;=E$1005),OR(E$1006="",Datos!E244&lt;=E$1006))),FALSE),OR(ISNUMBER(FIND(";"&amp;UPPER(TRIM(Datos!E244&amp;""))&amp;"=",E$1007)),ISNUMBER(FIND(";"&amp;UPPER(TRIM(Datos!E244&amp;""))&amp;";",E$1007))),OR(UPPER(TRIM(Datos!E244&amp;""))="SÍ",UPPER(TRIM(Datos!E244&amp;""))="SI",UPPER(TRIM(Datos!E244&amp;""))="NO"),IF(ISNUMBER(Datos!E244),AND(OR(E$1005="",Datos!E244&gt;=E$1005),OR(E$1006="",Datos!E244&lt;=E$1006)),FALSE),TRUE))))</f>
        <v>0.0</v>
      </c>
      <c r="F244">
        <f>IF(Datos!F244="",0,IF(AND(F$1008&lt;&gt;"",Datos!F244=F$1008),0,IF(F$1004=0,0,1-CHOOSE(F$1004,IF(ISNUMBER(Datos!F244),AND(OR(F$1005="",Datos!F244&gt;=F$1005),OR(F$1006="",Datos!F244&lt;=F$1006)),FALSE),IF(ISNUMBER(Datos!F244),AND(Datos!F244=INT(Datos!F244),AND(OR(F$1005="",Datos!F244&gt;=F$1005),OR(F$1006="",Datos!F244&lt;=F$1006))),FALSE),OR(ISNUMBER(FIND(";"&amp;UPPER(TRIM(Datos!F244&amp;""))&amp;"=",F$1007)),ISNUMBER(FIND(";"&amp;UPPER(TRIM(Datos!F244&amp;""))&amp;";",F$1007))),OR(UPPER(TRIM(Datos!F244&amp;""))="SÍ",UPPER(TRIM(Datos!F244&amp;""))="SI",UPPER(TRIM(Datos!F244&amp;""))="NO"),IF(ISNUMBER(Datos!F244),AND(OR(F$1005="",Datos!F244&gt;=F$1005),OR(F$1006="",Datos!F244&lt;=F$1006)),FALSE),TRUE))))</f>
        <v>0.0</v>
      </c>
      <c r="G244">
        <f>IF(Datos!G244="",0,IF(AND(G$1008&lt;&gt;"",Datos!G244=G$1008),0,IF(G$1004=0,0,1-CHOOSE(G$1004,IF(ISNUMBER(Datos!G244),AND(OR(G$1005="",Datos!G244&gt;=G$1005),OR(G$1006="",Datos!G244&lt;=G$1006)),FALSE),IF(ISNUMBER(Datos!G244),AND(Datos!G244=INT(Datos!G244),AND(OR(G$1005="",Datos!G244&gt;=G$1005),OR(G$1006="",Datos!G244&lt;=G$1006))),FALSE),OR(ISNUMBER(FIND(";"&amp;UPPER(TRIM(Datos!G244&amp;""))&amp;"=",G$1007)),ISNUMBER(FIND(";"&amp;UPPER(TRIM(Datos!G244&amp;""))&amp;";",G$1007))),OR(UPPER(TRIM(Datos!G244&amp;""))="SÍ",UPPER(TRIM(Datos!G244&amp;""))="SI",UPPER(TRIM(Datos!G244&amp;""))="NO"),IF(ISNUMBER(Datos!G244),AND(OR(G$1005="",Datos!G244&gt;=G$1005),OR(G$1006="",Datos!G244&lt;=G$1006)),FALSE),TRUE))))</f>
        <v>0.0</v>
      </c>
      <c r="H244">
        <f>IF(Datos!H244="",0,IF(AND(H$1008&lt;&gt;"",Datos!H244=H$1008),0,IF(H$1004=0,0,1-CHOOSE(H$1004,IF(ISNUMBER(Datos!H244),AND(OR(H$1005="",Datos!H244&gt;=H$1005),OR(H$1006="",Datos!H244&lt;=H$1006)),FALSE),IF(ISNUMBER(Datos!H244),AND(Datos!H244=INT(Datos!H244),AND(OR(H$1005="",Datos!H244&gt;=H$1005),OR(H$1006="",Datos!H244&lt;=H$1006))),FALSE),OR(ISNUMBER(FIND(";"&amp;UPPER(TRIM(Datos!H244&amp;""))&amp;"=",H$1007)),ISNUMBER(FIND(";"&amp;UPPER(TRIM(Datos!H244&amp;""))&amp;";",H$1007))),OR(UPPER(TRIM(Datos!H244&amp;""))="SÍ",UPPER(TRIM(Datos!H244&amp;""))="SI",UPPER(TRIM(Datos!H244&amp;""))="NO"),IF(ISNUMBER(Datos!H244),AND(OR(H$1005="",Datos!H244&gt;=H$1005),OR(H$1006="",Datos!H244&lt;=H$1006)),FALSE),TRUE))))</f>
        <v>0.0</v>
      </c>
      <c r="I244">
        <f>IF(Datos!I244="",0,IF(AND(I$1008&lt;&gt;"",Datos!I244=I$1008),0,IF(I$1004=0,0,1-CHOOSE(I$1004,IF(ISNUMBER(Datos!I244),AND(OR(I$1005="",Datos!I244&gt;=I$1005),OR(I$1006="",Datos!I244&lt;=I$1006)),FALSE),IF(ISNUMBER(Datos!I244),AND(Datos!I244=INT(Datos!I244),AND(OR(I$1005="",Datos!I244&gt;=I$1005),OR(I$1006="",Datos!I244&lt;=I$1006))),FALSE),OR(ISNUMBER(FIND(";"&amp;UPPER(TRIM(Datos!I244&amp;""))&amp;"=",I$1007)),ISNUMBER(FIND(";"&amp;UPPER(TRIM(Datos!I244&amp;""))&amp;";",I$1007))),OR(UPPER(TRIM(Datos!I244&amp;""))="SÍ",UPPER(TRIM(Datos!I244&amp;""))="SI",UPPER(TRIM(Datos!I244&amp;""))="NO"),IF(ISNUMBER(Datos!I244),AND(OR(I$1005="",Datos!I244&gt;=I$1005),OR(I$1006="",Datos!I244&lt;=I$1006)),FALSE),TRUE))))</f>
        <v>0.0</v>
      </c>
      <c r="J244">
        <f>IF(Datos!J244="",0,IF(AND(J$1008&lt;&gt;"",Datos!J244=J$1008),0,IF(J$1004=0,0,1-CHOOSE(J$1004,IF(ISNUMBER(Datos!J244),AND(OR(J$1005="",Datos!J244&gt;=J$1005),OR(J$1006="",Datos!J244&lt;=J$1006)),FALSE),IF(ISNUMBER(Datos!J244),AND(Datos!J244=INT(Datos!J244),AND(OR(J$1005="",Datos!J244&gt;=J$1005),OR(J$1006="",Datos!J244&lt;=J$1006))),FALSE),OR(ISNUMBER(FIND(";"&amp;UPPER(TRIM(Datos!J244&amp;""))&amp;"=",J$1007)),ISNUMBER(FIND(";"&amp;UPPER(TRIM(Datos!J244&amp;""))&amp;";",J$1007))),OR(UPPER(TRIM(Datos!J244&amp;""))="SÍ",UPPER(TRIM(Datos!J244&amp;""))="SI",UPPER(TRIM(Datos!J244&amp;""))="NO"),IF(ISNUMBER(Datos!J244),AND(OR(J$1005="",Datos!J244&gt;=J$1005),OR(J$1006="",Datos!J244&lt;=J$1006)),FALSE),TRUE))))</f>
        <v>0.0</v>
      </c>
      <c r="K244">
        <f>IF(Datos!K244="",0,IF(AND(K$1008&lt;&gt;"",Datos!K244=K$1008),0,IF(K$1004=0,0,1-CHOOSE(K$1004,IF(ISNUMBER(Datos!K244),AND(OR(K$1005="",Datos!K244&gt;=K$1005),OR(K$1006="",Datos!K244&lt;=K$1006)),FALSE),IF(ISNUMBER(Datos!K244),AND(Datos!K244=INT(Datos!K244),AND(OR(K$1005="",Datos!K244&gt;=K$1005),OR(K$1006="",Datos!K244&lt;=K$1006))),FALSE),OR(ISNUMBER(FIND(";"&amp;UPPER(TRIM(Datos!K244&amp;""))&amp;"=",K$1007)),ISNUMBER(FIND(";"&amp;UPPER(TRIM(Datos!K244&amp;""))&amp;";",K$1007))),OR(UPPER(TRIM(Datos!K244&amp;""))="SÍ",UPPER(TRIM(Datos!K244&amp;""))="SI",UPPER(TRIM(Datos!K244&amp;""))="NO"),IF(ISNUMBER(Datos!K244),AND(OR(K$1005="",Datos!K244&gt;=K$1005),OR(K$1006="",Datos!K244&lt;=K$1006)),FALSE),TRUE))))</f>
        <v>0.0</v>
      </c>
      <c r="L244">
        <f>IF(Datos!L244="",0,IF(AND(L$1008&lt;&gt;"",Datos!L244=L$1008),0,IF(L$1004=0,0,1-CHOOSE(L$1004,IF(ISNUMBER(Datos!L244),AND(OR(L$1005="",Datos!L244&gt;=L$1005),OR(L$1006="",Datos!L244&lt;=L$1006)),FALSE),IF(ISNUMBER(Datos!L244),AND(Datos!L244=INT(Datos!L244),AND(OR(L$1005="",Datos!L244&gt;=L$1005),OR(L$1006="",Datos!L244&lt;=L$1006))),FALSE),OR(ISNUMBER(FIND(";"&amp;UPPER(TRIM(Datos!L244&amp;""))&amp;"=",L$1007)),ISNUMBER(FIND(";"&amp;UPPER(TRIM(Datos!L244&amp;""))&amp;";",L$1007))),OR(UPPER(TRIM(Datos!L244&amp;""))="SÍ",UPPER(TRIM(Datos!L244&amp;""))="SI",UPPER(TRIM(Datos!L244&amp;""))="NO"),IF(ISNUMBER(Datos!L244),AND(OR(L$1005="",Datos!L244&gt;=L$1005),OR(L$1006="",Datos!L244&lt;=L$1006)),FALSE),TRUE))))</f>
        <v>0.0</v>
      </c>
      <c r="M244">
        <f>IF(Datos!M244="",0,IF(AND(M$1008&lt;&gt;"",Datos!M244=M$1008),0,IF(M$1004=0,0,1-CHOOSE(M$1004,IF(ISNUMBER(Datos!M244),AND(OR(M$1005="",Datos!M244&gt;=M$1005),OR(M$1006="",Datos!M244&lt;=M$1006)),FALSE),IF(ISNUMBER(Datos!M244),AND(Datos!M244=INT(Datos!M244),AND(OR(M$1005="",Datos!M244&gt;=M$1005),OR(M$1006="",Datos!M244&lt;=M$1006))),FALSE),OR(ISNUMBER(FIND(";"&amp;UPPER(TRIM(Datos!M244&amp;""))&amp;"=",M$1007)),ISNUMBER(FIND(";"&amp;UPPER(TRIM(Datos!M244&amp;""))&amp;";",M$1007))),OR(UPPER(TRIM(Datos!M244&amp;""))="SÍ",UPPER(TRIM(Datos!M244&amp;""))="SI",UPPER(TRIM(Datos!M244&amp;""))="NO"),IF(ISNUMBER(Datos!M244),AND(OR(M$1005="",Datos!M244&gt;=M$1005),OR(M$1006="",Datos!M244&lt;=M$1006)),FALSE),TRUE))))</f>
        <v>0.0</v>
      </c>
      <c r="N244">
        <f>IF(Datos!N244="",0,IF(AND(N$1008&lt;&gt;"",Datos!N244=N$1008),0,IF(N$1004=0,0,1-CHOOSE(N$1004,IF(ISNUMBER(Datos!N244),AND(OR(N$1005="",Datos!N244&gt;=N$1005),OR(N$1006="",Datos!N244&lt;=N$1006)),FALSE),IF(ISNUMBER(Datos!N244),AND(Datos!N244=INT(Datos!N244),AND(OR(N$1005="",Datos!N244&gt;=N$1005),OR(N$1006="",Datos!N244&lt;=N$1006))),FALSE),OR(ISNUMBER(FIND(";"&amp;UPPER(TRIM(Datos!N244&amp;""))&amp;"=",N$1007)),ISNUMBER(FIND(";"&amp;UPPER(TRIM(Datos!N244&amp;""))&amp;";",N$1007))),OR(UPPER(TRIM(Datos!N244&amp;""))="SÍ",UPPER(TRIM(Datos!N244&amp;""))="SI",UPPER(TRIM(Datos!N244&amp;""))="NO"),IF(ISNUMBER(Datos!N244),AND(OR(N$1005="",Datos!N244&gt;=N$1005),OR(N$1006="",Datos!N244&lt;=N$1006)),FALSE),TRUE))))</f>
        <v>0.0</v>
      </c>
      <c r="O244">
        <f>IF(Datos!O244="",0,IF(AND(O$1008&lt;&gt;"",Datos!O244=O$1008),0,IF(O$1004=0,0,1-CHOOSE(O$1004,IF(ISNUMBER(Datos!O244),AND(OR(O$1005="",Datos!O244&gt;=O$1005),OR(O$1006="",Datos!O244&lt;=O$1006)),FALSE),IF(ISNUMBER(Datos!O244),AND(Datos!O244=INT(Datos!O244),AND(OR(O$1005="",Datos!O244&gt;=O$1005),OR(O$1006="",Datos!O244&lt;=O$1006))),FALSE),OR(ISNUMBER(FIND(";"&amp;UPPER(TRIM(Datos!O244&amp;""))&amp;"=",O$1007)),ISNUMBER(FIND(";"&amp;UPPER(TRIM(Datos!O244&amp;""))&amp;";",O$1007))),OR(UPPER(TRIM(Datos!O244&amp;""))="SÍ",UPPER(TRIM(Datos!O244&amp;""))="SI",UPPER(TRIM(Datos!O244&amp;""))="NO"),IF(ISNUMBER(Datos!O244),AND(OR(O$1005="",Datos!O244&gt;=O$1005),OR(O$1006="",Datos!O244&lt;=O$1006)),FALSE),TRUE))))</f>
        <v>0.0</v>
      </c>
      <c r="P244">
        <f>IF(Datos!P244="",0,IF(AND(P$1008&lt;&gt;"",Datos!P244=P$1008),0,IF(P$1004=0,0,1-CHOOSE(P$1004,IF(ISNUMBER(Datos!P244),AND(OR(P$1005="",Datos!P244&gt;=P$1005),OR(P$1006="",Datos!P244&lt;=P$1006)),FALSE),IF(ISNUMBER(Datos!P244),AND(Datos!P244=INT(Datos!P244),AND(OR(P$1005="",Datos!P244&gt;=P$1005),OR(P$1006="",Datos!P244&lt;=P$1006))),FALSE),OR(ISNUMBER(FIND(";"&amp;UPPER(TRIM(Datos!P244&amp;""))&amp;"=",P$1007)),ISNUMBER(FIND(";"&amp;UPPER(TRIM(Datos!P244&amp;""))&amp;";",P$1007))),OR(UPPER(TRIM(Datos!P244&amp;""))="SÍ",UPPER(TRIM(Datos!P244&amp;""))="SI",UPPER(TRIM(Datos!P244&amp;""))="NO"),IF(ISNUMBER(Datos!P244),AND(OR(P$1005="",Datos!P244&gt;=P$1005),OR(P$1006="",Datos!P244&lt;=P$1006)),FALSE),TRUE))))</f>
        <v>0.0</v>
      </c>
      <c r="Q244">
        <f>IF(Datos!Q244="",0,IF(AND(Q$1008&lt;&gt;"",Datos!Q244=Q$1008),0,IF(Q$1004=0,0,1-CHOOSE(Q$1004,IF(ISNUMBER(Datos!Q244),AND(OR(Q$1005="",Datos!Q244&gt;=Q$1005),OR(Q$1006="",Datos!Q244&lt;=Q$1006)),FALSE),IF(ISNUMBER(Datos!Q244),AND(Datos!Q244=INT(Datos!Q244),AND(OR(Q$1005="",Datos!Q244&gt;=Q$1005),OR(Q$1006="",Datos!Q244&lt;=Q$1006))),FALSE),OR(ISNUMBER(FIND(";"&amp;UPPER(TRIM(Datos!Q244&amp;""))&amp;"=",Q$1007)),ISNUMBER(FIND(";"&amp;UPPER(TRIM(Datos!Q244&amp;""))&amp;";",Q$1007))),OR(UPPER(TRIM(Datos!Q244&amp;""))="SÍ",UPPER(TRIM(Datos!Q244&amp;""))="SI",UPPER(TRIM(Datos!Q244&amp;""))="NO"),IF(ISNUMBER(Datos!Q244),AND(OR(Q$1005="",Datos!Q244&gt;=Q$1005),OR(Q$1006="",Datos!Q244&lt;=Q$1006)),FALSE),TRUE))))</f>
        <v>0.0</v>
      </c>
      <c r="R244">
        <f>IF(Datos!R244="",0,IF(AND(R$1008&lt;&gt;"",Datos!R244=R$1008),0,IF(R$1004=0,0,1-CHOOSE(R$1004,IF(ISNUMBER(Datos!R244),AND(OR(R$1005="",Datos!R244&gt;=R$1005),OR(R$1006="",Datos!R244&lt;=R$1006)),FALSE),IF(ISNUMBER(Datos!R244),AND(Datos!R244=INT(Datos!R244),AND(OR(R$1005="",Datos!R244&gt;=R$1005),OR(R$1006="",Datos!R244&lt;=R$1006))),FALSE),OR(ISNUMBER(FIND(";"&amp;UPPER(TRIM(Datos!R244&amp;""))&amp;"=",R$1007)),ISNUMBER(FIND(";"&amp;UPPER(TRIM(Datos!R244&amp;""))&amp;";",R$1007))),OR(UPPER(TRIM(Datos!R244&amp;""))="SÍ",UPPER(TRIM(Datos!R244&amp;""))="SI",UPPER(TRIM(Datos!R244&amp;""))="NO"),IF(ISNUMBER(Datos!R244),AND(OR(R$1005="",Datos!R244&gt;=R$1005),OR(R$1006="",Datos!R244&lt;=R$1006)),FALSE),TRUE))))</f>
        <v>0.0</v>
      </c>
      <c r="S244">
        <f>IF(Datos!S244="",0,IF(AND(S$1008&lt;&gt;"",Datos!S244=S$1008),0,IF(S$1004=0,0,1-CHOOSE(S$1004,IF(ISNUMBER(Datos!S244),AND(OR(S$1005="",Datos!S244&gt;=S$1005),OR(S$1006="",Datos!S244&lt;=S$1006)),FALSE),IF(ISNUMBER(Datos!S244),AND(Datos!S244=INT(Datos!S244),AND(OR(S$1005="",Datos!S244&gt;=S$1005),OR(S$1006="",Datos!S244&lt;=S$1006))),FALSE),OR(ISNUMBER(FIND(";"&amp;UPPER(TRIM(Datos!S244&amp;""))&amp;"=",S$1007)),ISNUMBER(FIND(";"&amp;UPPER(TRIM(Datos!S244&amp;""))&amp;";",S$1007))),OR(UPPER(TRIM(Datos!S244&amp;""))="SÍ",UPPER(TRIM(Datos!S244&amp;""))="SI",UPPER(TRIM(Datos!S244&amp;""))="NO"),IF(ISNUMBER(Datos!S244),AND(OR(S$1005="",Datos!S244&gt;=S$1005),OR(S$1006="",Datos!S244&lt;=S$1006)),FALSE),TRUE))))</f>
        <v>0.0</v>
      </c>
      <c r="T244">
        <f>IF(Datos!T244="",0,IF(AND(T$1008&lt;&gt;"",Datos!T244=T$1008),0,IF(T$1004=0,0,1-CHOOSE(T$1004,IF(ISNUMBER(Datos!T244),AND(OR(T$1005="",Datos!T244&gt;=T$1005),OR(T$1006="",Datos!T244&lt;=T$1006)),FALSE),IF(ISNUMBER(Datos!T244),AND(Datos!T244=INT(Datos!T244),AND(OR(T$1005="",Datos!T244&gt;=T$1005),OR(T$1006="",Datos!T244&lt;=T$1006))),FALSE),OR(ISNUMBER(FIND(";"&amp;UPPER(TRIM(Datos!T244&amp;""))&amp;"=",T$1007)),ISNUMBER(FIND(";"&amp;UPPER(TRIM(Datos!T244&amp;""))&amp;";",T$1007))),OR(UPPER(TRIM(Datos!T244&amp;""))="SÍ",UPPER(TRIM(Datos!T244&amp;""))="SI",UPPER(TRIM(Datos!T244&amp;""))="NO"),IF(ISNUMBER(Datos!T244),AND(OR(T$1005="",Datos!T244&gt;=T$1005),OR(T$1006="",Datos!T244&lt;=T$1006)),FALSE),TRUE))))</f>
        <v>0.0</v>
      </c>
      <c r="U244">
        <f>IF(Datos!U244="",0,IF(AND(U$1008&lt;&gt;"",Datos!U244=U$1008),0,IF(U$1004=0,0,1-CHOOSE(U$1004,IF(ISNUMBER(Datos!U244),AND(OR(U$1005="",Datos!U244&gt;=U$1005),OR(U$1006="",Datos!U244&lt;=U$1006)),FALSE),IF(ISNUMBER(Datos!U244),AND(Datos!U244=INT(Datos!U244),AND(OR(U$1005="",Datos!U244&gt;=U$1005),OR(U$1006="",Datos!U244&lt;=U$1006))),FALSE),OR(ISNUMBER(FIND(";"&amp;UPPER(TRIM(Datos!U244&amp;""))&amp;"=",U$1007)),ISNUMBER(FIND(";"&amp;UPPER(TRIM(Datos!U244&amp;""))&amp;";",U$1007))),OR(UPPER(TRIM(Datos!U244&amp;""))="SÍ",UPPER(TRIM(Datos!U244&amp;""))="SI",UPPER(TRIM(Datos!U244&amp;""))="NO"),IF(ISNUMBER(Datos!U244),AND(OR(U$1005="",Datos!U244&gt;=U$1005),OR(U$1006="",Datos!U244&lt;=U$1006)),FALSE),TRUE))))</f>
        <v>0.0</v>
      </c>
      <c r="V244">
        <f>IF(Datos!V244="",0,IF(AND(V$1008&lt;&gt;"",Datos!V244=V$1008),0,IF(V$1004=0,0,1-CHOOSE(V$1004,IF(ISNUMBER(Datos!V244),AND(OR(V$1005="",Datos!V244&gt;=V$1005),OR(V$1006="",Datos!V244&lt;=V$1006)),FALSE),IF(ISNUMBER(Datos!V244),AND(Datos!V244=INT(Datos!V244),AND(OR(V$1005="",Datos!V244&gt;=V$1005),OR(V$1006="",Datos!V244&lt;=V$1006))),FALSE),OR(ISNUMBER(FIND(";"&amp;UPPER(TRIM(Datos!V244&amp;""))&amp;"=",V$1007)),ISNUMBER(FIND(";"&amp;UPPER(TRIM(Datos!V244&amp;""))&amp;";",V$1007))),OR(UPPER(TRIM(Datos!V244&amp;""))="SÍ",UPPER(TRIM(Datos!V244&amp;""))="SI",UPPER(TRIM(Datos!V244&amp;""))="NO"),IF(ISNUMBER(Datos!V244),AND(OR(V$1005="",Datos!V244&gt;=V$1005),OR(V$1006="",Datos!V244&lt;=V$1006)),FALSE),TRUE))))</f>
        <v>0.0</v>
      </c>
      <c r="W244">
        <f>IF(Datos!W244="",0,IF(AND(W$1008&lt;&gt;"",Datos!W244=W$1008),0,IF(W$1004=0,0,1-CHOOSE(W$1004,IF(ISNUMBER(Datos!W244),AND(OR(W$1005="",Datos!W244&gt;=W$1005),OR(W$1006="",Datos!W244&lt;=W$1006)),FALSE),IF(ISNUMBER(Datos!W244),AND(Datos!W244=INT(Datos!W244),AND(OR(W$1005="",Datos!W244&gt;=W$1005),OR(W$1006="",Datos!W244&lt;=W$1006))),FALSE),OR(ISNUMBER(FIND(";"&amp;UPPER(TRIM(Datos!W244&amp;""))&amp;"=",W$1007)),ISNUMBER(FIND(";"&amp;UPPER(TRIM(Datos!W244&amp;""))&amp;";",W$1007))),OR(UPPER(TRIM(Datos!W244&amp;""))="SÍ",UPPER(TRIM(Datos!W244&amp;""))="SI",UPPER(TRIM(Datos!W244&amp;""))="NO"),IF(ISNUMBER(Datos!W244),AND(OR(W$1005="",Datos!W244&gt;=W$1005),OR(W$1006="",Datos!W244&lt;=W$1006)),FALSE),TRUE))))</f>
        <v>0.0</v>
      </c>
      <c r="X244">
        <f>IF(Datos!X244="",0,IF(AND(X$1008&lt;&gt;"",Datos!X244=X$1008),0,IF(X$1004=0,0,1-CHOOSE(X$1004,IF(ISNUMBER(Datos!X244),AND(OR(X$1005="",Datos!X244&gt;=X$1005),OR(X$1006="",Datos!X244&lt;=X$1006)),FALSE),IF(ISNUMBER(Datos!X244),AND(Datos!X244=INT(Datos!X244),AND(OR(X$1005="",Datos!X244&gt;=X$1005),OR(X$1006="",Datos!X244&lt;=X$1006))),FALSE),OR(ISNUMBER(FIND(";"&amp;UPPER(TRIM(Datos!X244&amp;""))&amp;"=",X$1007)),ISNUMBER(FIND(";"&amp;UPPER(TRIM(Datos!X244&amp;""))&amp;";",X$1007))),OR(UPPER(TRIM(Datos!X244&amp;""))="SÍ",UPPER(TRIM(Datos!X244&amp;""))="SI",UPPER(TRIM(Datos!X244&amp;""))="NO"),IF(ISNUMBER(Datos!X244),AND(OR(X$1005="",Datos!X244&gt;=X$1005),OR(X$1006="",Datos!X244&lt;=X$1006)),FALSE),TRUE))))</f>
        <v>0.0</v>
      </c>
      <c r="Y244">
        <f>IF(Datos!Y244="",0,IF(AND(Y$1008&lt;&gt;"",Datos!Y244=Y$1008),0,IF(Y$1004=0,0,1-CHOOSE(Y$1004,IF(ISNUMBER(Datos!Y244),AND(OR(Y$1005="",Datos!Y244&gt;=Y$1005),OR(Y$1006="",Datos!Y244&lt;=Y$1006)),FALSE),IF(ISNUMBER(Datos!Y244),AND(Datos!Y244=INT(Datos!Y244),AND(OR(Y$1005="",Datos!Y244&gt;=Y$1005),OR(Y$1006="",Datos!Y244&lt;=Y$1006))),FALSE),OR(ISNUMBER(FIND(";"&amp;UPPER(TRIM(Datos!Y244&amp;""))&amp;"=",Y$1007)),ISNUMBER(FIND(";"&amp;UPPER(TRIM(Datos!Y244&amp;""))&amp;";",Y$1007))),OR(UPPER(TRIM(Datos!Y244&amp;""))="SÍ",UPPER(TRIM(Datos!Y244&amp;""))="SI",UPPER(TRIM(Datos!Y244&amp;""))="NO"),IF(ISNUMBER(Datos!Y244),AND(OR(Y$1005="",Datos!Y244&gt;=Y$1005),OR(Y$1006="",Datos!Y244&lt;=Y$1006)),FALSE),TRUE))))</f>
        <v>0.0</v>
      </c>
      <c r="Z244">
        <f>IF(Datos!Z244="",0,IF(AND(Z$1008&lt;&gt;"",Datos!Z244=Z$1008),0,IF(Z$1004=0,0,1-CHOOSE(Z$1004,IF(ISNUMBER(Datos!Z244),AND(OR(Z$1005="",Datos!Z244&gt;=Z$1005),OR(Z$1006="",Datos!Z244&lt;=Z$1006)),FALSE),IF(ISNUMBER(Datos!Z244),AND(Datos!Z244=INT(Datos!Z244),AND(OR(Z$1005="",Datos!Z244&gt;=Z$1005),OR(Z$1006="",Datos!Z244&lt;=Z$1006))),FALSE),OR(ISNUMBER(FIND(";"&amp;UPPER(TRIM(Datos!Z244&amp;""))&amp;"=",Z$1007)),ISNUMBER(FIND(";"&amp;UPPER(TRIM(Datos!Z244&amp;""))&amp;";",Z$1007))),OR(UPPER(TRIM(Datos!Z244&amp;""))="SÍ",UPPER(TRIM(Datos!Z244&amp;""))="SI",UPPER(TRIM(Datos!Z244&amp;""))="NO"),IF(ISNUMBER(Datos!Z244),AND(OR(Z$1005="",Datos!Z244&gt;=Z$1005),OR(Z$1006="",Datos!Z244&lt;=Z$1006)),FALSE),TRUE))))</f>
        <v>0.0</v>
      </c>
      <c r="AA244">
        <f>IF(Datos!AA244="",0,IF(AND(AA$1008&lt;&gt;"",Datos!AA244=AA$1008),0,IF(AA$1004=0,0,1-CHOOSE(AA$1004,IF(ISNUMBER(Datos!AA244),AND(OR(AA$1005="",Datos!AA244&gt;=AA$1005),OR(AA$1006="",Datos!AA244&lt;=AA$1006)),FALSE),IF(ISNUMBER(Datos!AA244),AND(Datos!AA244=INT(Datos!AA244),AND(OR(AA$1005="",Datos!AA244&gt;=AA$1005),OR(AA$1006="",Datos!AA244&lt;=AA$1006))),FALSE),OR(ISNUMBER(FIND(";"&amp;UPPER(TRIM(Datos!AA244&amp;""))&amp;"=",AA$1007)),ISNUMBER(FIND(";"&amp;UPPER(TRIM(Datos!AA244&amp;""))&amp;";",AA$1007))),OR(UPPER(TRIM(Datos!AA244&amp;""))="SÍ",UPPER(TRIM(Datos!AA244&amp;""))="SI",UPPER(TRIM(Datos!AA244&amp;""))="NO"),IF(ISNUMBER(Datos!AA244),AND(OR(AA$1005="",Datos!AA244&gt;=AA$1005),OR(AA$1006="",Datos!AA244&lt;=AA$1006)),FALSE),TRUE))))</f>
        <v>0.0</v>
      </c>
      <c r="AB244">
        <f>IF(Datos!AB244="",0,IF(AND(AB$1008&lt;&gt;"",Datos!AB244=AB$1008),0,IF(AB$1004=0,0,1-CHOOSE(AB$1004,IF(ISNUMBER(Datos!AB244),AND(OR(AB$1005="",Datos!AB244&gt;=AB$1005),OR(AB$1006="",Datos!AB244&lt;=AB$1006)),FALSE),IF(ISNUMBER(Datos!AB244),AND(Datos!AB244=INT(Datos!AB244),AND(OR(AB$1005="",Datos!AB244&gt;=AB$1005),OR(AB$1006="",Datos!AB244&lt;=AB$1006))),FALSE),OR(ISNUMBER(FIND(";"&amp;UPPER(TRIM(Datos!AB244&amp;""))&amp;"=",AB$1007)),ISNUMBER(FIND(";"&amp;UPPER(TRIM(Datos!AB244&amp;""))&amp;";",AB$1007))),OR(UPPER(TRIM(Datos!AB244&amp;""))="SÍ",UPPER(TRIM(Datos!AB244&amp;""))="SI",UPPER(TRIM(Datos!AB244&amp;""))="NO"),IF(ISNUMBER(Datos!AB244),AND(OR(AB$1005="",Datos!AB244&gt;=AB$1005),OR(AB$1006="",Datos!AB244&lt;=AB$1006)),FALSE),TRUE))))</f>
        <v>0.0</v>
      </c>
      <c r="AC244">
        <f>IF(Datos!AC244="",0,IF(AND(AC$1008&lt;&gt;"",Datos!AC244=AC$1008),0,IF(AC$1004=0,0,1-CHOOSE(AC$1004,IF(ISNUMBER(Datos!AC244),AND(OR(AC$1005="",Datos!AC244&gt;=AC$1005),OR(AC$1006="",Datos!AC244&lt;=AC$1006)),FALSE),IF(ISNUMBER(Datos!AC244),AND(Datos!AC244=INT(Datos!AC244),AND(OR(AC$1005="",Datos!AC244&gt;=AC$1005),OR(AC$1006="",Datos!AC244&lt;=AC$1006))),FALSE),OR(ISNUMBER(FIND(";"&amp;UPPER(TRIM(Datos!AC244&amp;""))&amp;"=",AC$1007)),ISNUMBER(FIND(";"&amp;UPPER(TRIM(Datos!AC244&amp;""))&amp;";",AC$1007))),OR(UPPER(TRIM(Datos!AC244&amp;""))="SÍ",UPPER(TRIM(Datos!AC244&amp;""))="SI",UPPER(TRIM(Datos!AC244&amp;""))="NO"),IF(ISNUMBER(Datos!AC244),AND(OR(AC$1005="",Datos!AC244&gt;=AC$1005),OR(AC$1006="",Datos!AC244&lt;=AC$1006)),FALSE),TRUE))))</f>
        <v>0.0</v>
      </c>
      <c r="AD244">
        <f>IF(Datos!AD244="",0,IF(AND(AD$1008&lt;&gt;"",Datos!AD244=AD$1008),0,IF(AD$1004=0,0,1-CHOOSE(AD$1004,IF(ISNUMBER(Datos!AD244),AND(OR(AD$1005="",Datos!AD244&gt;=AD$1005),OR(AD$1006="",Datos!AD244&lt;=AD$1006)),FALSE),IF(ISNUMBER(Datos!AD244),AND(Datos!AD244=INT(Datos!AD244),AND(OR(AD$1005="",Datos!AD244&gt;=AD$1005),OR(AD$1006="",Datos!AD244&lt;=AD$1006))),FALSE),OR(ISNUMBER(FIND(";"&amp;UPPER(TRIM(Datos!AD244&amp;""))&amp;"=",AD$1007)),ISNUMBER(FIND(";"&amp;UPPER(TRIM(Datos!AD244&amp;""))&amp;";",AD$1007))),OR(UPPER(TRIM(Datos!AD244&amp;""))="SÍ",UPPER(TRIM(Datos!AD244&amp;""))="SI",UPPER(TRIM(Datos!AD244&amp;""))="NO"),IF(ISNUMBER(Datos!AD244),AND(OR(AD$1005="",Datos!AD244&gt;=AD$1005),OR(AD$1006="",Datos!AD244&lt;=AD$1006)),FALSE),TRUE))))</f>
        <v>0.0</v>
      </c>
      <c r="AE244">
        <f>IF(Datos!AE244="",0,IF(AND(AE$1008&lt;&gt;"",Datos!AE244=AE$1008),0,IF(AE$1004=0,0,1-CHOOSE(AE$1004,IF(ISNUMBER(Datos!AE244),AND(OR(AE$1005="",Datos!AE244&gt;=AE$1005),OR(AE$1006="",Datos!AE244&lt;=AE$1006)),FALSE),IF(ISNUMBER(Datos!AE244),AND(Datos!AE244=INT(Datos!AE244),AND(OR(AE$1005="",Datos!AE244&gt;=AE$1005),OR(AE$1006="",Datos!AE244&lt;=AE$1006))),FALSE),OR(ISNUMBER(FIND(";"&amp;UPPER(TRIM(Datos!AE244&amp;""))&amp;"=",AE$1007)),ISNUMBER(FIND(";"&amp;UPPER(TRIM(Datos!AE244&amp;""))&amp;";",AE$1007))),OR(UPPER(TRIM(Datos!AE244&amp;""))="SÍ",UPPER(TRIM(Datos!AE244&amp;""))="SI",UPPER(TRIM(Datos!AE244&amp;""))="NO"),IF(ISNUMBER(Datos!AE244),AND(OR(AE$1005="",Datos!AE244&gt;=AE$1005),OR(AE$1006="",Datos!AE244&lt;=AE$1006)),FALSE),TRUE))))</f>
        <v>0.0</v>
      </c>
    </row>
    <row r="245" spans="2:31">
      <c r="B245">
        <f>IF(Datos!B245="",0,IF(AND(B$1008&lt;&gt;"",Datos!B245=B$1008),0,IF(B$1004=0,0,1-CHOOSE(B$1004,IF(ISNUMBER(Datos!B245),AND(OR(B$1005="",Datos!B245&gt;=B$1005),OR(B$1006="",Datos!B245&lt;=B$1006)),FALSE),IF(ISNUMBER(Datos!B245),AND(Datos!B245=INT(Datos!B245),AND(OR(B$1005="",Datos!B245&gt;=B$1005),OR(B$1006="",Datos!B245&lt;=B$1006))),FALSE),OR(ISNUMBER(FIND(";"&amp;UPPER(TRIM(Datos!B245&amp;""))&amp;"=",B$1007)),ISNUMBER(FIND(";"&amp;UPPER(TRIM(Datos!B245&amp;""))&amp;";",B$1007))),OR(UPPER(TRIM(Datos!B245&amp;""))="SÍ",UPPER(TRIM(Datos!B245&amp;""))="SI",UPPER(TRIM(Datos!B245&amp;""))="NO"),IF(ISNUMBER(Datos!B245),AND(OR(B$1005="",Datos!B245&gt;=B$1005),OR(B$1006="",Datos!B245&lt;=B$1006)),FALSE),TRUE))))</f>
        <v>0.0</v>
      </c>
      <c r="C245">
        <f>IF(Datos!C245="",0,IF(AND(C$1008&lt;&gt;"",Datos!C245=C$1008),0,IF(C$1004=0,0,1-CHOOSE(C$1004,IF(ISNUMBER(Datos!C245),AND(OR(C$1005="",Datos!C245&gt;=C$1005),OR(C$1006="",Datos!C245&lt;=C$1006)),FALSE),IF(ISNUMBER(Datos!C245),AND(Datos!C245=INT(Datos!C245),AND(OR(C$1005="",Datos!C245&gt;=C$1005),OR(C$1006="",Datos!C245&lt;=C$1006))),FALSE),OR(ISNUMBER(FIND(";"&amp;UPPER(TRIM(Datos!C245&amp;""))&amp;"=",C$1007)),ISNUMBER(FIND(";"&amp;UPPER(TRIM(Datos!C245&amp;""))&amp;";",C$1007))),OR(UPPER(TRIM(Datos!C245&amp;""))="SÍ",UPPER(TRIM(Datos!C245&amp;""))="SI",UPPER(TRIM(Datos!C245&amp;""))="NO"),IF(ISNUMBER(Datos!C245),AND(OR(C$1005="",Datos!C245&gt;=C$1005),OR(C$1006="",Datos!C245&lt;=C$1006)),FALSE),TRUE))))</f>
        <v>0.0</v>
      </c>
      <c r="D245">
        <f>IF(Datos!D245="",0,IF(AND(D$1008&lt;&gt;"",Datos!D245=D$1008),0,IF(D$1004=0,0,1-CHOOSE(D$1004,IF(ISNUMBER(Datos!D245),AND(OR(D$1005="",Datos!D245&gt;=D$1005),OR(D$1006="",Datos!D245&lt;=D$1006)),FALSE),IF(ISNUMBER(Datos!D245),AND(Datos!D245=INT(Datos!D245),AND(OR(D$1005="",Datos!D245&gt;=D$1005),OR(D$1006="",Datos!D245&lt;=D$1006))),FALSE),OR(ISNUMBER(FIND(";"&amp;UPPER(TRIM(Datos!D245&amp;""))&amp;"=",D$1007)),ISNUMBER(FIND(";"&amp;UPPER(TRIM(Datos!D245&amp;""))&amp;";",D$1007))),OR(UPPER(TRIM(Datos!D245&amp;""))="SÍ",UPPER(TRIM(Datos!D245&amp;""))="SI",UPPER(TRIM(Datos!D245&amp;""))="NO"),IF(ISNUMBER(Datos!D245),AND(OR(D$1005="",Datos!D245&gt;=D$1005),OR(D$1006="",Datos!D245&lt;=D$1006)),FALSE),TRUE))))</f>
        <v>0.0</v>
      </c>
      <c r="E245">
        <f>IF(Datos!E245="",0,IF(AND(E$1008&lt;&gt;"",Datos!E245=E$1008),0,IF(E$1004=0,0,1-CHOOSE(E$1004,IF(ISNUMBER(Datos!E245),AND(OR(E$1005="",Datos!E245&gt;=E$1005),OR(E$1006="",Datos!E245&lt;=E$1006)),FALSE),IF(ISNUMBER(Datos!E245),AND(Datos!E245=INT(Datos!E245),AND(OR(E$1005="",Datos!E245&gt;=E$1005),OR(E$1006="",Datos!E245&lt;=E$1006))),FALSE),OR(ISNUMBER(FIND(";"&amp;UPPER(TRIM(Datos!E245&amp;""))&amp;"=",E$1007)),ISNUMBER(FIND(";"&amp;UPPER(TRIM(Datos!E245&amp;""))&amp;";",E$1007))),OR(UPPER(TRIM(Datos!E245&amp;""))="SÍ",UPPER(TRIM(Datos!E245&amp;""))="SI",UPPER(TRIM(Datos!E245&amp;""))="NO"),IF(ISNUMBER(Datos!E245),AND(OR(E$1005="",Datos!E245&gt;=E$1005),OR(E$1006="",Datos!E245&lt;=E$1006)),FALSE),TRUE))))</f>
        <v>0.0</v>
      </c>
      <c r="F245">
        <f>IF(Datos!F245="",0,IF(AND(F$1008&lt;&gt;"",Datos!F245=F$1008),0,IF(F$1004=0,0,1-CHOOSE(F$1004,IF(ISNUMBER(Datos!F245),AND(OR(F$1005="",Datos!F245&gt;=F$1005),OR(F$1006="",Datos!F245&lt;=F$1006)),FALSE),IF(ISNUMBER(Datos!F245),AND(Datos!F245=INT(Datos!F245),AND(OR(F$1005="",Datos!F245&gt;=F$1005),OR(F$1006="",Datos!F245&lt;=F$1006))),FALSE),OR(ISNUMBER(FIND(";"&amp;UPPER(TRIM(Datos!F245&amp;""))&amp;"=",F$1007)),ISNUMBER(FIND(";"&amp;UPPER(TRIM(Datos!F245&amp;""))&amp;";",F$1007))),OR(UPPER(TRIM(Datos!F245&amp;""))="SÍ",UPPER(TRIM(Datos!F245&amp;""))="SI",UPPER(TRIM(Datos!F245&amp;""))="NO"),IF(ISNUMBER(Datos!F245),AND(OR(F$1005="",Datos!F245&gt;=F$1005),OR(F$1006="",Datos!F245&lt;=F$1006)),FALSE),TRUE))))</f>
        <v>0.0</v>
      </c>
      <c r="G245">
        <f>IF(Datos!G245="",0,IF(AND(G$1008&lt;&gt;"",Datos!G245=G$1008),0,IF(G$1004=0,0,1-CHOOSE(G$1004,IF(ISNUMBER(Datos!G245),AND(OR(G$1005="",Datos!G245&gt;=G$1005),OR(G$1006="",Datos!G245&lt;=G$1006)),FALSE),IF(ISNUMBER(Datos!G245),AND(Datos!G245=INT(Datos!G245),AND(OR(G$1005="",Datos!G245&gt;=G$1005),OR(G$1006="",Datos!G245&lt;=G$1006))),FALSE),OR(ISNUMBER(FIND(";"&amp;UPPER(TRIM(Datos!G245&amp;""))&amp;"=",G$1007)),ISNUMBER(FIND(";"&amp;UPPER(TRIM(Datos!G245&amp;""))&amp;";",G$1007))),OR(UPPER(TRIM(Datos!G245&amp;""))="SÍ",UPPER(TRIM(Datos!G245&amp;""))="SI",UPPER(TRIM(Datos!G245&amp;""))="NO"),IF(ISNUMBER(Datos!G245),AND(OR(G$1005="",Datos!G245&gt;=G$1005),OR(G$1006="",Datos!G245&lt;=G$1006)),FALSE),TRUE))))</f>
        <v>0.0</v>
      </c>
      <c r="H245">
        <f>IF(Datos!H245="",0,IF(AND(H$1008&lt;&gt;"",Datos!H245=H$1008),0,IF(H$1004=0,0,1-CHOOSE(H$1004,IF(ISNUMBER(Datos!H245),AND(OR(H$1005="",Datos!H245&gt;=H$1005),OR(H$1006="",Datos!H245&lt;=H$1006)),FALSE),IF(ISNUMBER(Datos!H245),AND(Datos!H245=INT(Datos!H245),AND(OR(H$1005="",Datos!H245&gt;=H$1005),OR(H$1006="",Datos!H245&lt;=H$1006))),FALSE),OR(ISNUMBER(FIND(";"&amp;UPPER(TRIM(Datos!H245&amp;""))&amp;"=",H$1007)),ISNUMBER(FIND(";"&amp;UPPER(TRIM(Datos!H245&amp;""))&amp;";",H$1007))),OR(UPPER(TRIM(Datos!H245&amp;""))="SÍ",UPPER(TRIM(Datos!H245&amp;""))="SI",UPPER(TRIM(Datos!H245&amp;""))="NO"),IF(ISNUMBER(Datos!H245),AND(OR(H$1005="",Datos!H245&gt;=H$1005),OR(H$1006="",Datos!H245&lt;=H$1006)),FALSE),TRUE))))</f>
        <v>0.0</v>
      </c>
      <c r="I245">
        <f>IF(Datos!I245="",0,IF(AND(I$1008&lt;&gt;"",Datos!I245=I$1008),0,IF(I$1004=0,0,1-CHOOSE(I$1004,IF(ISNUMBER(Datos!I245),AND(OR(I$1005="",Datos!I245&gt;=I$1005),OR(I$1006="",Datos!I245&lt;=I$1006)),FALSE),IF(ISNUMBER(Datos!I245),AND(Datos!I245=INT(Datos!I245),AND(OR(I$1005="",Datos!I245&gt;=I$1005),OR(I$1006="",Datos!I245&lt;=I$1006))),FALSE),OR(ISNUMBER(FIND(";"&amp;UPPER(TRIM(Datos!I245&amp;""))&amp;"=",I$1007)),ISNUMBER(FIND(";"&amp;UPPER(TRIM(Datos!I245&amp;""))&amp;";",I$1007))),OR(UPPER(TRIM(Datos!I245&amp;""))="SÍ",UPPER(TRIM(Datos!I245&amp;""))="SI",UPPER(TRIM(Datos!I245&amp;""))="NO"),IF(ISNUMBER(Datos!I245),AND(OR(I$1005="",Datos!I245&gt;=I$1005),OR(I$1006="",Datos!I245&lt;=I$1006)),FALSE),TRUE))))</f>
        <v>0.0</v>
      </c>
      <c r="J245">
        <f>IF(Datos!J245="",0,IF(AND(J$1008&lt;&gt;"",Datos!J245=J$1008),0,IF(J$1004=0,0,1-CHOOSE(J$1004,IF(ISNUMBER(Datos!J245),AND(OR(J$1005="",Datos!J245&gt;=J$1005),OR(J$1006="",Datos!J245&lt;=J$1006)),FALSE),IF(ISNUMBER(Datos!J245),AND(Datos!J245=INT(Datos!J245),AND(OR(J$1005="",Datos!J245&gt;=J$1005),OR(J$1006="",Datos!J245&lt;=J$1006))),FALSE),OR(ISNUMBER(FIND(";"&amp;UPPER(TRIM(Datos!J245&amp;""))&amp;"=",J$1007)),ISNUMBER(FIND(";"&amp;UPPER(TRIM(Datos!J245&amp;""))&amp;";",J$1007))),OR(UPPER(TRIM(Datos!J245&amp;""))="SÍ",UPPER(TRIM(Datos!J245&amp;""))="SI",UPPER(TRIM(Datos!J245&amp;""))="NO"),IF(ISNUMBER(Datos!J245),AND(OR(J$1005="",Datos!J245&gt;=J$1005),OR(J$1006="",Datos!J245&lt;=J$1006)),FALSE),TRUE))))</f>
        <v>0.0</v>
      </c>
      <c r="K245">
        <f>IF(Datos!K245="",0,IF(AND(K$1008&lt;&gt;"",Datos!K245=K$1008),0,IF(K$1004=0,0,1-CHOOSE(K$1004,IF(ISNUMBER(Datos!K245),AND(OR(K$1005="",Datos!K245&gt;=K$1005),OR(K$1006="",Datos!K245&lt;=K$1006)),FALSE),IF(ISNUMBER(Datos!K245),AND(Datos!K245=INT(Datos!K245),AND(OR(K$1005="",Datos!K245&gt;=K$1005),OR(K$1006="",Datos!K245&lt;=K$1006))),FALSE),OR(ISNUMBER(FIND(";"&amp;UPPER(TRIM(Datos!K245&amp;""))&amp;"=",K$1007)),ISNUMBER(FIND(";"&amp;UPPER(TRIM(Datos!K245&amp;""))&amp;";",K$1007))),OR(UPPER(TRIM(Datos!K245&amp;""))="SÍ",UPPER(TRIM(Datos!K245&amp;""))="SI",UPPER(TRIM(Datos!K245&amp;""))="NO"),IF(ISNUMBER(Datos!K245),AND(OR(K$1005="",Datos!K245&gt;=K$1005),OR(K$1006="",Datos!K245&lt;=K$1006)),FALSE),TRUE))))</f>
        <v>0.0</v>
      </c>
      <c r="L245">
        <f>IF(Datos!L245="",0,IF(AND(L$1008&lt;&gt;"",Datos!L245=L$1008),0,IF(L$1004=0,0,1-CHOOSE(L$1004,IF(ISNUMBER(Datos!L245),AND(OR(L$1005="",Datos!L245&gt;=L$1005),OR(L$1006="",Datos!L245&lt;=L$1006)),FALSE),IF(ISNUMBER(Datos!L245),AND(Datos!L245=INT(Datos!L245),AND(OR(L$1005="",Datos!L245&gt;=L$1005),OR(L$1006="",Datos!L245&lt;=L$1006))),FALSE),OR(ISNUMBER(FIND(";"&amp;UPPER(TRIM(Datos!L245&amp;""))&amp;"=",L$1007)),ISNUMBER(FIND(";"&amp;UPPER(TRIM(Datos!L245&amp;""))&amp;";",L$1007))),OR(UPPER(TRIM(Datos!L245&amp;""))="SÍ",UPPER(TRIM(Datos!L245&amp;""))="SI",UPPER(TRIM(Datos!L245&amp;""))="NO"),IF(ISNUMBER(Datos!L245),AND(OR(L$1005="",Datos!L245&gt;=L$1005),OR(L$1006="",Datos!L245&lt;=L$1006)),FALSE),TRUE))))</f>
        <v>0.0</v>
      </c>
      <c r="M245">
        <f>IF(Datos!M245="",0,IF(AND(M$1008&lt;&gt;"",Datos!M245=M$1008),0,IF(M$1004=0,0,1-CHOOSE(M$1004,IF(ISNUMBER(Datos!M245),AND(OR(M$1005="",Datos!M245&gt;=M$1005),OR(M$1006="",Datos!M245&lt;=M$1006)),FALSE),IF(ISNUMBER(Datos!M245),AND(Datos!M245=INT(Datos!M245),AND(OR(M$1005="",Datos!M245&gt;=M$1005),OR(M$1006="",Datos!M245&lt;=M$1006))),FALSE),OR(ISNUMBER(FIND(";"&amp;UPPER(TRIM(Datos!M245&amp;""))&amp;"=",M$1007)),ISNUMBER(FIND(";"&amp;UPPER(TRIM(Datos!M245&amp;""))&amp;";",M$1007))),OR(UPPER(TRIM(Datos!M245&amp;""))="SÍ",UPPER(TRIM(Datos!M245&amp;""))="SI",UPPER(TRIM(Datos!M245&amp;""))="NO"),IF(ISNUMBER(Datos!M245),AND(OR(M$1005="",Datos!M245&gt;=M$1005),OR(M$1006="",Datos!M245&lt;=M$1006)),FALSE),TRUE))))</f>
        <v>0.0</v>
      </c>
      <c r="N245">
        <f>IF(Datos!N245="",0,IF(AND(N$1008&lt;&gt;"",Datos!N245=N$1008),0,IF(N$1004=0,0,1-CHOOSE(N$1004,IF(ISNUMBER(Datos!N245),AND(OR(N$1005="",Datos!N245&gt;=N$1005),OR(N$1006="",Datos!N245&lt;=N$1006)),FALSE),IF(ISNUMBER(Datos!N245),AND(Datos!N245=INT(Datos!N245),AND(OR(N$1005="",Datos!N245&gt;=N$1005),OR(N$1006="",Datos!N245&lt;=N$1006))),FALSE),OR(ISNUMBER(FIND(";"&amp;UPPER(TRIM(Datos!N245&amp;""))&amp;"=",N$1007)),ISNUMBER(FIND(";"&amp;UPPER(TRIM(Datos!N245&amp;""))&amp;";",N$1007))),OR(UPPER(TRIM(Datos!N245&amp;""))="SÍ",UPPER(TRIM(Datos!N245&amp;""))="SI",UPPER(TRIM(Datos!N245&amp;""))="NO"),IF(ISNUMBER(Datos!N245),AND(OR(N$1005="",Datos!N245&gt;=N$1005),OR(N$1006="",Datos!N245&lt;=N$1006)),FALSE),TRUE))))</f>
        <v>0.0</v>
      </c>
      <c r="O245">
        <f>IF(Datos!O245="",0,IF(AND(O$1008&lt;&gt;"",Datos!O245=O$1008),0,IF(O$1004=0,0,1-CHOOSE(O$1004,IF(ISNUMBER(Datos!O245),AND(OR(O$1005="",Datos!O245&gt;=O$1005),OR(O$1006="",Datos!O245&lt;=O$1006)),FALSE),IF(ISNUMBER(Datos!O245),AND(Datos!O245=INT(Datos!O245),AND(OR(O$1005="",Datos!O245&gt;=O$1005),OR(O$1006="",Datos!O245&lt;=O$1006))),FALSE),OR(ISNUMBER(FIND(";"&amp;UPPER(TRIM(Datos!O245&amp;""))&amp;"=",O$1007)),ISNUMBER(FIND(";"&amp;UPPER(TRIM(Datos!O245&amp;""))&amp;";",O$1007))),OR(UPPER(TRIM(Datos!O245&amp;""))="SÍ",UPPER(TRIM(Datos!O245&amp;""))="SI",UPPER(TRIM(Datos!O245&amp;""))="NO"),IF(ISNUMBER(Datos!O245),AND(OR(O$1005="",Datos!O245&gt;=O$1005),OR(O$1006="",Datos!O245&lt;=O$1006)),FALSE),TRUE))))</f>
        <v>0.0</v>
      </c>
      <c r="P245">
        <f>IF(Datos!P245="",0,IF(AND(P$1008&lt;&gt;"",Datos!P245=P$1008),0,IF(P$1004=0,0,1-CHOOSE(P$1004,IF(ISNUMBER(Datos!P245),AND(OR(P$1005="",Datos!P245&gt;=P$1005),OR(P$1006="",Datos!P245&lt;=P$1006)),FALSE),IF(ISNUMBER(Datos!P245),AND(Datos!P245=INT(Datos!P245),AND(OR(P$1005="",Datos!P245&gt;=P$1005),OR(P$1006="",Datos!P245&lt;=P$1006))),FALSE),OR(ISNUMBER(FIND(";"&amp;UPPER(TRIM(Datos!P245&amp;""))&amp;"=",P$1007)),ISNUMBER(FIND(";"&amp;UPPER(TRIM(Datos!P245&amp;""))&amp;";",P$1007))),OR(UPPER(TRIM(Datos!P245&amp;""))="SÍ",UPPER(TRIM(Datos!P245&amp;""))="SI",UPPER(TRIM(Datos!P245&amp;""))="NO"),IF(ISNUMBER(Datos!P245),AND(OR(P$1005="",Datos!P245&gt;=P$1005),OR(P$1006="",Datos!P245&lt;=P$1006)),FALSE),TRUE))))</f>
        <v>0.0</v>
      </c>
      <c r="Q245">
        <f>IF(Datos!Q245="",0,IF(AND(Q$1008&lt;&gt;"",Datos!Q245=Q$1008),0,IF(Q$1004=0,0,1-CHOOSE(Q$1004,IF(ISNUMBER(Datos!Q245),AND(OR(Q$1005="",Datos!Q245&gt;=Q$1005),OR(Q$1006="",Datos!Q245&lt;=Q$1006)),FALSE),IF(ISNUMBER(Datos!Q245),AND(Datos!Q245=INT(Datos!Q245),AND(OR(Q$1005="",Datos!Q245&gt;=Q$1005),OR(Q$1006="",Datos!Q245&lt;=Q$1006))),FALSE),OR(ISNUMBER(FIND(";"&amp;UPPER(TRIM(Datos!Q245&amp;""))&amp;"=",Q$1007)),ISNUMBER(FIND(";"&amp;UPPER(TRIM(Datos!Q245&amp;""))&amp;";",Q$1007))),OR(UPPER(TRIM(Datos!Q245&amp;""))="SÍ",UPPER(TRIM(Datos!Q245&amp;""))="SI",UPPER(TRIM(Datos!Q245&amp;""))="NO"),IF(ISNUMBER(Datos!Q245),AND(OR(Q$1005="",Datos!Q245&gt;=Q$1005),OR(Q$1006="",Datos!Q245&lt;=Q$1006)),FALSE),TRUE))))</f>
        <v>0.0</v>
      </c>
      <c r="R245">
        <f>IF(Datos!R245="",0,IF(AND(R$1008&lt;&gt;"",Datos!R245=R$1008),0,IF(R$1004=0,0,1-CHOOSE(R$1004,IF(ISNUMBER(Datos!R245),AND(OR(R$1005="",Datos!R245&gt;=R$1005),OR(R$1006="",Datos!R245&lt;=R$1006)),FALSE),IF(ISNUMBER(Datos!R245),AND(Datos!R245=INT(Datos!R245),AND(OR(R$1005="",Datos!R245&gt;=R$1005),OR(R$1006="",Datos!R245&lt;=R$1006))),FALSE),OR(ISNUMBER(FIND(";"&amp;UPPER(TRIM(Datos!R245&amp;""))&amp;"=",R$1007)),ISNUMBER(FIND(";"&amp;UPPER(TRIM(Datos!R245&amp;""))&amp;";",R$1007))),OR(UPPER(TRIM(Datos!R245&amp;""))="SÍ",UPPER(TRIM(Datos!R245&amp;""))="SI",UPPER(TRIM(Datos!R245&amp;""))="NO"),IF(ISNUMBER(Datos!R245),AND(OR(R$1005="",Datos!R245&gt;=R$1005),OR(R$1006="",Datos!R245&lt;=R$1006)),FALSE),TRUE))))</f>
        <v>0.0</v>
      </c>
      <c r="S245">
        <f>IF(Datos!S245="",0,IF(AND(S$1008&lt;&gt;"",Datos!S245=S$1008),0,IF(S$1004=0,0,1-CHOOSE(S$1004,IF(ISNUMBER(Datos!S245),AND(OR(S$1005="",Datos!S245&gt;=S$1005),OR(S$1006="",Datos!S245&lt;=S$1006)),FALSE),IF(ISNUMBER(Datos!S245),AND(Datos!S245=INT(Datos!S245),AND(OR(S$1005="",Datos!S245&gt;=S$1005),OR(S$1006="",Datos!S245&lt;=S$1006))),FALSE),OR(ISNUMBER(FIND(";"&amp;UPPER(TRIM(Datos!S245&amp;""))&amp;"=",S$1007)),ISNUMBER(FIND(";"&amp;UPPER(TRIM(Datos!S245&amp;""))&amp;";",S$1007))),OR(UPPER(TRIM(Datos!S245&amp;""))="SÍ",UPPER(TRIM(Datos!S245&amp;""))="SI",UPPER(TRIM(Datos!S245&amp;""))="NO"),IF(ISNUMBER(Datos!S245),AND(OR(S$1005="",Datos!S245&gt;=S$1005),OR(S$1006="",Datos!S245&lt;=S$1006)),FALSE),TRUE))))</f>
        <v>0.0</v>
      </c>
      <c r="T245">
        <f>IF(Datos!T245="",0,IF(AND(T$1008&lt;&gt;"",Datos!T245=T$1008),0,IF(T$1004=0,0,1-CHOOSE(T$1004,IF(ISNUMBER(Datos!T245),AND(OR(T$1005="",Datos!T245&gt;=T$1005),OR(T$1006="",Datos!T245&lt;=T$1006)),FALSE),IF(ISNUMBER(Datos!T245),AND(Datos!T245=INT(Datos!T245),AND(OR(T$1005="",Datos!T245&gt;=T$1005),OR(T$1006="",Datos!T245&lt;=T$1006))),FALSE),OR(ISNUMBER(FIND(";"&amp;UPPER(TRIM(Datos!T245&amp;""))&amp;"=",T$1007)),ISNUMBER(FIND(";"&amp;UPPER(TRIM(Datos!T245&amp;""))&amp;";",T$1007))),OR(UPPER(TRIM(Datos!T245&amp;""))="SÍ",UPPER(TRIM(Datos!T245&amp;""))="SI",UPPER(TRIM(Datos!T245&amp;""))="NO"),IF(ISNUMBER(Datos!T245),AND(OR(T$1005="",Datos!T245&gt;=T$1005),OR(T$1006="",Datos!T245&lt;=T$1006)),FALSE),TRUE))))</f>
        <v>0.0</v>
      </c>
      <c r="U245">
        <f>IF(Datos!U245="",0,IF(AND(U$1008&lt;&gt;"",Datos!U245=U$1008),0,IF(U$1004=0,0,1-CHOOSE(U$1004,IF(ISNUMBER(Datos!U245),AND(OR(U$1005="",Datos!U245&gt;=U$1005),OR(U$1006="",Datos!U245&lt;=U$1006)),FALSE),IF(ISNUMBER(Datos!U245),AND(Datos!U245=INT(Datos!U245),AND(OR(U$1005="",Datos!U245&gt;=U$1005),OR(U$1006="",Datos!U245&lt;=U$1006))),FALSE),OR(ISNUMBER(FIND(";"&amp;UPPER(TRIM(Datos!U245&amp;""))&amp;"=",U$1007)),ISNUMBER(FIND(";"&amp;UPPER(TRIM(Datos!U245&amp;""))&amp;";",U$1007))),OR(UPPER(TRIM(Datos!U245&amp;""))="SÍ",UPPER(TRIM(Datos!U245&amp;""))="SI",UPPER(TRIM(Datos!U245&amp;""))="NO"),IF(ISNUMBER(Datos!U245),AND(OR(U$1005="",Datos!U245&gt;=U$1005),OR(U$1006="",Datos!U245&lt;=U$1006)),FALSE),TRUE))))</f>
        <v>0.0</v>
      </c>
      <c r="V245">
        <f>IF(Datos!V245="",0,IF(AND(V$1008&lt;&gt;"",Datos!V245=V$1008),0,IF(V$1004=0,0,1-CHOOSE(V$1004,IF(ISNUMBER(Datos!V245),AND(OR(V$1005="",Datos!V245&gt;=V$1005),OR(V$1006="",Datos!V245&lt;=V$1006)),FALSE),IF(ISNUMBER(Datos!V245),AND(Datos!V245=INT(Datos!V245),AND(OR(V$1005="",Datos!V245&gt;=V$1005),OR(V$1006="",Datos!V245&lt;=V$1006))),FALSE),OR(ISNUMBER(FIND(";"&amp;UPPER(TRIM(Datos!V245&amp;""))&amp;"=",V$1007)),ISNUMBER(FIND(";"&amp;UPPER(TRIM(Datos!V245&amp;""))&amp;";",V$1007))),OR(UPPER(TRIM(Datos!V245&amp;""))="SÍ",UPPER(TRIM(Datos!V245&amp;""))="SI",UPPER(TRIM(Datos!V245&amp;""))="NO"),IF(ISNUMBER(Datos!V245),AND(OR(V$1005="",Datos!V245&gt;=V$1005),OR(V$1006="",Datos!V245&lt;=V$1006)),FALSE),TRUE))))</f>
        <v>0.0</v>
      </c>
      <c r="W245">
        <f>IF(Datos!W245="",0,IF(AND(W$1008&lt;&gt;"",Datos!W245=W$1008),0,IF(W$1004=0,0,1-CHOOSE(W$1004,IF(ISNUMBER(Datos!W245),AND(OR(W$1005="",Datos!W245&gt;=W$1005),OR(W$1006="",Datos!W245&lt;=W$1006)),FALSE),IF(ISNUMBER(Datos!W245),AND(Datos!W245=INT(Datos!W245),AND(OR(W$1005="",Datos!W245&gt;=W$1005),OR(W$1006="",Datos!W245&lt;=W$1006))),FALSE),OR(ISNUMBER(FIND(";"&amp;UPPER(TRIM(Datos!W245&amp;""))&amp;"=",W$1007)),ISNUMBER(FIND(";"&amp;UPPER(TRIM(Datos!W245&amp;""))&amp;";",W$1007))),OR(UPPER(TRIM(Datos!W245&amp;""))="SÍ",UPPER(TRIM(Datos!W245&amp;""))="SI",UPPER(TRIM(Datos!W245&amp;""))="NO"),IF(ISNUMBER(Datos!W245),AND(OR(W$1005="",Datos!W245&gt;=W$1005),OR(W$1006="",Datos!W245&lt;=W$1006)),FALSE),TRUE))))</f>
        <v>0.0</v>
      </c>
      <c r="X245">
        <f>IF(Datos!X245="",0,IF(AND(X$1008&lt;&gt;"",Datos!X245=X$1008),0,IF(X$1004=0,0,1-CHOOSE(X$1004,IF(ISNUMBER(Datos!X245),AND(OR(X$1005="",Datos!X245&gt;=X$1005),OR(X$1006="",Datos!X245&lt;=X$1006)),FALSE),IF(ISNUMBER(Datos!X245),AND(Datos!X245=INT(Datos!X245),AND(OR(X$1005="",Datos!X245&gt;=X$1005),OR(X$1006="",Datos!X245&lt;=X$1006))),FALSE),OR(ISNUMBER(FIND(";"&amp;UPPER(TRIM(Datos!X245&amp;""))&amp;"=",X$1007)),ISNUMBER(FIND(";"&amp;UPPER(TRIM(Datos!X245&amp;""))&amp;";",X$1007))),OR(UPPER(TRIM(Datos!X245&amp;""))="SÍ",UPPER(TRIM(Datos!X245&amp;""))="SI",UPPER(TRIM(Datos!X245&amp;""))="NO"),IF(ISNUMBER(Datos!X245),AND(OR(X$1005="",Datos!X245&gt;=X$1005),OR(X$1006="",Datos!X245&lt;=X$1006)),FALSE),TRUE))))</f>
        <v>0.0</v>
      </c>
      <c r="Y245">
        <f>IF(Datos!Y245="",0,IF(AND(Y$1008&lt;&gt;"",Datos!Y245=Y$1008),0,IF(Y$1004=0,0,1-CHOOSE(Y$1004,IF(ISNUMBER(Datos!Y245),AND(OR(Y$1005="",Datos!Y245&gt;=Y$1005),OR(Y$1006="",Datos!Y245&lt;=Y$1006)),FALSE),IF(ISNUMBER(Datos!Y245),AND(Datos!Y245=INT(Datos!Y245),AND(OR(Y$1005="",Datos!Y245&gt;=Y$1005),OR(Y$1006="",Datos!Y245&lt;=Y$1006))),FALSE),OR(ISNUMBER(FIND(";"&amp;UPPER(TRIM(Datos!Y245&amp;""))&amp;"=",Y$1007)),ISNUMBER(FIND(";"&amp;UPPER(TRIM(Datos!Y245&amp;""))&amp;";",Y$1007))),OR(UPPER(TRIM(Datos!Y245&amp;""))="SÍ",UPPER(TRIM(Datos!Y245&amp;""))="SI",UPPER(TRIM(Datos!Y245&amp;""))="NO"),IF(ISNUMBER(Datos!Y245),AND(OR(Y$1005="",Datos!Y245&gt;=Y$1005),OR(Y$1006="",Datos!Y245&lt;=Y$1006)),FALSE),TRUE))))</f>
        <v>0.0</v>
      </c>
      <c r="Z245">
        <f>IF(Datos!Z245="",0,IF(AND(Z$1008&lt;&gt;"",Datos!Z245=Z$1008),0,IF(Z$1004=0,0,1-CHOOSE(Z$1004,IF(ISNUMBER(Datos!Z245),AND(OR(Z$1005="",Datos!Z245&gt;=Z$1005),OR(Z$1006="",Datos!Z245&lt;=Z$1006)),FALSE),IF(ISNUMBER(Datos!Z245),AND(Datos!Z245=INT(Datos!Z245),AND(OR(Z$1005="",Datos!Z245&gt;=Z$1005),OR(Z$1006="",Datos!Z245&lt;=Z$1006))),FALSE),OR(ISNUMBER(FIND(";"&amp;UPPER(TRIM(Datos!Z245&amp;""))&amp;"=",Z$1007)),ISNUMBER(FIND(";"&amp;UPPER(TRIM(Datos!Z245&amp;""))&amp;";",Z$1007))),OR(UPPER(TRIM(Datos!Z245&amp;""))="SÍ",UPPER(TRIM(Datos!Z245&amp;""))="SI",UPPER(TRIM(Datos!Z245&amp;""))="NO"),IF(ISNUMBER(Datos!Z245),AND(OR(Z$1005="",Datos!Z245&gt;=Z$1005),OR(Z$1006="",Datos!Z245&lt;=Z$1006)),FALSE),TRUE))))</f>
        <v>0.0</v>
      </c>
      <c r="AA245">
        <f>IF(Datos!AA245="",0,IF(AND(AA$1008&lt;&gt;"",Datos!AA245=AA$1008),0,IF(AA$1004=0,0,1-CHOOSE(AA$1004,IF(ISNUMBER(Datos!AA245),AND(OR(AA$1005="",Datos!AA245&gt;=AA$1005),OR(AA$1006="",Datos!AA245&lt;=AA$1006)),FALSE),IF(ISNUMBER(Datos!AA245),AND(Datos!AA245=INT(Datos!AA245),AND(OR(AA$1005="",Datos!AA245&gt;=AA$1005),OR(AA$1006="",Datos!AA245&lt;=AA$1006))),FALSE),OR(ISNUMBER(FIND(";"&amp;UPPER(TRIM(Datos!AA245&amp;""))&amp;"=",AA$1007)),ISNUMBER(FIND(";"&amp;UPPER(TRIM(Datos!AA245&amp;""))&amp;";",AA$1007))),OR(UPPER(TRIM(Datos!AA245&amp;""))="SÍ",UPPER(TRIM(Datos!AA245&amp;""))="SI",UPPER(TRIM(Datos!AA245&amp;""))="NO"),IF(ISNUMBER(Datos!AA245),AND(OR(AA$1005="",Datos!AA245&gt;=AA$1005),OR(AA$1006="",Datos!AA245&lt;=AA$1006)),FALSE),TRUE))))</f>
        <v>0.0</v>
      </c>
      <c r="AB245">
        <f>IF(Datos!AB245="",0,IF(AND(AB$1008&lt;&gt;"",Datos!AB245=AB$1008),0,IF(AB$1004=0,0,1-CHOOSE(AB$1004,IF(ISNUMBER(Datos!AB245),AND(OR(AB$1005="",Datos!AB245&gt;=AB$1005),OR(AB$1006="",Datos!AB245&lt;=AB$1006)),FALSE),IF(ISNUMBER(Datos!AB245),AND(Datos!AB245=INT(Datos!AB245),AND(OR(AB$1005="",Datos!AB245&gt;=AB$1005),OR(AB$1006="",Datos!AB245&lt;=AB$1006))),FALSE),OR(ISNUMBER(FIND(";"&amp;UPPER(TRIM(Datos!AB245&amp;""))&amp;"=",AB$1007)),ISNUMBER(FIND(";"&amp;UPPER(TRIM(Datos!AB245&amp;""))&amp;";",AB$1007))),OR(UPPER(TRIM(Datos!AB245&amp;""))="SÍ",UPPER(TRIM(Datos!AB245&amp;""))="SI",UPPER(TRIM(Datos!AB245&amp;""))="NO"),IF(ISNUMBER(Datos!AB245),AND(OR(AB$1005="",Datos!AB245&gt;=AB$1005),OR(AB$1006="",Datos!AB245&lt;=AB$1006)),FALSE),TRUE))))</f>
        <v>0.0</v>
      </c>
      <c r="AC245">
        <f>IF(Datos!AC245="",0,IF(AND(AC$1008&lt;&gt;"",Datos!AC245=AC$1008),0,IF(AC$1004=0,0,1-CHOOSE(AC$1004,IF(ISNUMBER(Datos!AC245),AND(OR(AC$1005="",Datos!AC245&gt;=AC$1005),OR(AC$1006="",Datos!AC245&lt;=AC$1006)),FALSE),IF(ISNUMBER(Datos!AC245),AND(Datos!AC245=INT(Datos!AC245),AND(OR(AC$1005="",Datos!AC245&gt;=AC$1005),OR(AC$1006="",Datos!AC245&lt;=AC$1006))),FALSE),OR(ISNUMBER(FIND(";"&amp;UPPER(TRIM(Datos!AC245&amp;""))&amp;"=",AC$1007)),ISNUMBER(FIND(";"&amp;UPPER(TRIM(Datos!AC245&amp;""))&amp;";",AC$1007))),OR(UPPER(TRIM(Datos!AC245&amp;""))="SÍ",UPPER(TRIM(Datos!AC245&amp;""))="SI",UPPER(TRIM(Datos!AC245&amp;""))="NO"),IF(ISNUMBER(Datos!AC245),AND(OR(AC$1005="",Datos!AC245&gt;=AC$1005),OR(AC$1006="",Datos!AC245&lt;=AC$1006)),FALSE),TRUE))))</f>
        <v>0.0</v>
      </c>
      <c r="AD245">
        <f>IF(Datos!AD245="",0,IF(AND(AD$1008&lt;&gt;"",Datos!AD245=AD$1008),0,IF(AD$1004=0,0,1-CHOOSE(AD$1004,IF(ISNUMBER(Datos!AD245),AND(OR(AD$1005="",Datos!AD245&gt;=AD$1005),OR(AD$1006="",Datos!AD245&lt;=AD$1006)),FALSE),IF(ISNUMBER(Datos!AD245),AND(Datos!AD245=INT(Datos!AD245),AND(OR(AD$1005="",Datos!AD245&gt;=AD$1005),OR(AD$1006="",Datos!AD245&lt;=AD$1006))),FALSE),OR(ISNUMBER(FIND(";"&amp;UPPER(TRIM(Datos!AD245&amp;""))&amp;"=",AD$1007)),ISNUMBER(FIND(";"&amp;UPPER(TRIM(Datos!AD245&amp;""))&amp;";",AD$1007))),OR(UPPER(TRIM(Datos!AD245&amp;""))="SÍ",UPPER(TRIM(Datos!AD245&amp;""))="SI",UPPER(TRIM(Datos!AD245&amp;""))="NO"),IF(ISNUMBER(Datos!AD245),AND(OR(AD$1005="",Datos!AD245&gt;=AD$1005),OR(AD$1006="",Datos!AD245&lt;=AD$1006)),FALSE),TRUE))))</f>
        <v>0.0</v>
      </c>
      <c r="AE245">
        <f>IF(Datos!AE245="",0,IF(AND(AE$1008&lt;&gt;"",Datos!AE245=AE$1008),0,IF(AE$1004=0,0,1-CHOOSE(AE$1004,IF(ISNUMBER(Datos!AE245),AND(OR(AE$1005="",Datos!AE245&gt;=AE$1005),OR(AE$1006="",Datos!AE245&lt;=AE$1006)),FALSE),IF(ISNUMBER(Datos!AE245),AND(Datos!AE245=INT(Datos!AE245),AND(OR(AE$1005="",Datos!AE245&gt;=AE$1005),OR(AE$1006="",Datos!AE245&lt;=AE$1006))),FALSE),OR(ISNUMBER(FIND(";"&amp;UPPER(TRIM(Datos!AE245&amp;""))&amp;"=",AE$1007)),ISNUMBER(FIND(";"&amp;UPPER(TRIM(Datos!AE245&amp;""))&amp;";",AE$1007))),OR(UPPER(TRIM(Datos!AE245&amp;""))="SÍ",UPPER(TRIM(Datos!AE245&amp;""))="SI",UPPER(TRIM(Datos!AE245&amp;""))="NO"),IF(ISNUMBER(Datos!AE245),AND(OR(AE$1005="",Datos!AE245&gt;=AE$1005),OR(AE$1006="",Datos!AE245&lt;=AE$1006)),FALSE),TRUE))))</f>
        <v>0.0</v>
      </c>
    </row>
    <row r="246" spans="2:31">
      <c r="B246">
        <f>IF(Datos!B246="",0,IF(AND(B$1008&lt;&gt;"",Datos!B246=B$1008),0,IF(B$1004=0,0,1-CHOOSE(B$1004,IF(ISNUMBER(Datos!B246),AND(OR(B$1005="",Datos!B246&gt;=B$1005),OR(B$1006="",Datos!B246&lt;=B$1006)),FALSE),IF(ISNUMBER(Datos!B246),AND(Datos!B246=INT(Datos!B246),AND(OR(B$1005="",Datos!B246&gt;=B$1005),OR(B$1006="",Datos!B246&lt;=B$1006))),FALSE),OR(ISNUMBER(FIND(";"&amp;UPPER(TRIM(Datos!B246&amp;""))&amp;"=",B$1007)),ISNUMBER(FIND(";"&amp;UPPER(TRIM(Datos!B246&amp;""))&amp;";",B$1007))),OR(UPPER(TRIM(Datos!B246&amp;""))="SÍ",UPPER(TRIM(Datos!B246&amp;""))="SI",UPPER(TRIM(Datos!B246&amp;""))="NO"),IF(ISNUMBER(Datos!B246),AND(OR(B$1005="",Datos!B246&gt;=B$1005),OR(B$1006="",Datos!B246&lt;=B$1006)),FALSE),TRUE))))</f>
        <v>0.0</v>
      </c>
      <c r="C246">
        <f>IF(Datos!C246="",0,IF(AND(C$1008&lt;&gt;"",Datos!C246=C$1008),0,IF(C$1004=0,0,1-CHOOSE(C$1004,IF(ISNUMBER(Datos!C246),AND(OR(C$1005="",Datos!C246&gt;=C$1005),OR(C$1006="",Datos!C246&lt;=C$1006)),FALSE),IF(ISNUMBER(Datos!C246),AND(Datos!C246=INT(Datos!C246),AND(OR(C$1005="",Datos!C246&gt;=C$1005),OR(C$1006="",Datos!C246&lt;=C$1006))),FALSE),OR(ISNUMBER(FIND(";"&amp;UPPER(TRIM(Datos!C246&amp;""))&amp;"=",C$1007)),ISNUMBER(FIND(";"&amp;UPPER(TRIM(Datos!C246&amp;""))&amp;";",C$1007))),OR(UPPER(TRIM(Datos!C246&amp;""))="SÍ",UPPER(TRIM(Datos!C246&amp;""))="SI",UPPER(TRIM(Datos!C246&amp;""))="NO"),IF(ISNUMBER(Datos!C246),AND(OR(C$1005="",Datos!C246&gt;=C$1005),OR(C$1006="",Datos!C246&lt;=C$1006)),FALSE),TRUE))))</f>
        <v>0.0</v>
      </c>
      <c r="D246">
        <f>IF(Datos!D246="",0,IF(AND(D$1008&lt;&gt;"",Datos!D246=D$1008),0,IF(D$1004=0,0,1-CHOOSE(D$1004,IF(ISNUMBER(Datos!D246),AND(OR(D$1005="",Datos!D246&gt;=D$1005),OR(D$1006="",Datos!D246&lt;=D$1006)),FALSE),IF(ISNUMBER(Datos!D246),AND(Datos!D246=INT(Datos!D246),AND(OR(D$1005="",Datos!D246&gt;=D$1005),OR(D$1006="",Datos!D246&lt;=D$1006))),FALSE),OR(ISNUMBER(FIND(";"&amp;UPPER(TRIM(Datos!D246&amp;""))&amp;"=",D$1007)),ISNUMBER(FIND(";"&amp;UPPER(TRIM(Datos!D246&amp;""))&amp;";",D$1007))),OR(UPPER(TRIM(Datos!D246&amp;""))="SÍ",UPPER(TRIM(Datos!D246&amp;""))="SI",UPPER(TRIM(Datos!D246&amp;""))="NO"),IF(ISNUMBER(Datos!D246),AND(OR(D$1005="",Datos!D246&gt;=D$1005),OR(D$1006="",Datos!D246&lt;=D$1006)),FALSE),TRUE))))</f>
        <v>0.0</v>
      </c>
      <c r="E246">
        <f>IF(Datos!E246="",0,IF(AND(E$1008&lt;&gt;"",Datos!E246=E$1008),0,IF(E$1004=0,0,1-CHOOSE(E$1004,IF(ISNUMBER(Datos!E246),AND(OR(E$1005="",Datos!E246&gt;=E$1005),OR(E$1006="",Datos!E246&lt;=E$1006)),FALSE),IF(ISNUMBER(Datos!E246),AND(Datos!E246=INT(Datos!E246),AND(OR(E$1005="",Datos!E246&gt;=E$1005),OR(E$1006="",Datos!E246&lt;=E$1006))),FALSE),OR(ISNUMBER(FIND(";"&amp;UPPER(TRIM(Datos!E246&amp;""))&amp;"=",E$1007)),ISNUMBER(FIND(";"&amp;UPPER(TRIM(Datos!E246&amp;""))&amp;";",E$1007))),OR(UPPER(TRIM(Datos!E246&amp;""))="SÍ",UPPER(TRIM(Datos!E246&amp;""))="SI",UPPER(TRIM(Datos!E246&amp;""))="NO"),IF(ISNUMBER(Datos!E246),AND(OR(E$1005="",Datos!E246&gt;=E$1005),OR(E$1006="",Datos!E246&lt;=E$1006)),FALSE),TRUE))))</f>
        <v>0.0</v>
      </c>
      <c r="F246">
        <f>IF(Datos!F246="",0,IF(AND(F$1008&lt;&gt;"",Datos!F246=F$1008),0,IF(F$1004=0,0,1-CHOOSE(F$1004,IF(ISNUMBER(Datos!F246),AND(OR(F$1005="",Datos!F246&gt;=F$1005),OR(F$1006="",Datos!F246&lt;=F$1006)),FALSE),IF(ISNUMBER(Datos!F246),AND(Datos!F246=INT(Datos!F246),AND(OR(F$1005="",Datos!F246&gt;=F$1005),OR(F$1006="",Datos!F246&lt;=F$1006))),FALSE),OR(ISNUMBER(FIND(";"&amp;UPPER(TRIM(Datos!F246&amp;""))&amp;"=",F$1007)),ISNUMBER(FIND(";"&amp;UPPER(TRIM(Datos!F246&amp;""))&amp;";",F$1007))),OR(UPPER(TRIM(Datos!F246&amp;""))="SÍ",UPPER(TRIM(Datos!F246&amp;""))="SI",UPPER(TRIM(Datos!F246&amp;""))="NO"),IF(ISNUMBER(Datos!F246),AND(OR(F$1005="",Datos!F246&gt;=F$1005),OR(F$1006="",Datos!F246&lt;=F$1006)),FALSE),TRUE))))</f>
        <v>0.0</v>
      </c>
      <c r="G246">
        <f>IF(Datos!G246="",0,IF(AND(G$1008&lt;&gt;"",Datos!G246=G$1008),0,IF(G$1004=0,0,1-CHOOSE(G$1004,IF(ISNUMBER(Datos!G246),AND(OR(G$1005="",Datos!G246&gt;=G$1005),OR(G$1006="",Datos!G246&lt;=G$1006)),FALSE),IF(ISNUMBER(Datos!G246),AND(Datos!G246=INT(Datos!G246),AND(OR(G$1005="",Datos!G246&gt;=G$1005),OR(G$1006="",Datos!G246&lt;=G$1006))),FALSE),OR(ISNUMBER(FIND(";"&amp;UPPER(TRIM(Datos!G246&amp;""))&amp;"=",G$1007)),ISNUMBER(FIND(";"&amp;UPPER(TRIM(Datos!G246&amp;""))&amp;";",G$1007))),OR(UPPER(TRIM(Datos!G246&amp;""))="SÍ",UPPER(TRIM(Datos!G246&amp;""))="SI",UPPER(TRIM(Datos!G246&amp;""))="NO"),IF(ISNUMBER(Datos!G246),AND(OR(G$1005="",Datos!G246&gt;=G$1005),OR(G$1006="",Datos!G246&lt;=G$1006)),FALSE),TRUE))))</f>
        <v>0.0</v>
      </c>
      <c r="H246">
        <f>IF(Datos!H246="",0,IF(AND(H$1008&lt;&gt;"",Datos!H246=H$1008),0,IF(H$1004=0,0,1-CHOOSE(H$1004,IF(ISNUMBER(Datos!H246),AND(OR(H$1005="",Datos!H246&gt;=H$1005),OR(H$1006="",Datos!H246&lt;=H$1006)),FALSE),IF(ISNUMBER(Datos!H246),AND(Datos!H246=INT(Datos!H246),AND(OR(H$1005="",Datos!H246&gt;=H$1005),OR(H$1006="",Datos!H246&lt;=H$1006))),FALSE),OR(ISNUMBER(FIND(";"&amp;UPPER(TRIM(Datos!H246&amp;""))&amp;"=",H$1007)),ISNUMBER(FIND(";"&amp;UPPER(TRIM(Datos!H246&amp;""))&amp;";",H$1007))),OR(UPPER(TRIM(Datos!H246&amp;""))="SÍ",UPPER(TRIM(Datos!H246&amp;""))="SI",UPPER(TRIM(Datos!H246&amp;""))="NO"),IF(ISNUMBER(Datos!H246),AND(OR(H$1005="",Datos!H246&gt;=H$1005),OR(H$1006="",Datos!H246&lt;=H$1006)),FALSE),TRUE))))</f>
        <v>0.0</v>
      </c>
      <c r="I246">
        <f>IF(Datos!I246="",0,IF(AND(I$1008&lt;&gt;"",Datos!I246=I$1008),0,IF(I$1004=0,0,1-CHOOSE(I$1004,IF(ISNUMBER(Datos!I246),AND(OR(I$1005="",Datos!I246&gt;=I$1005),OR(I$1006="",Datos!I246&lt;=I$1006)),FALSE),IF(ISNUMBER(Datos!I246),AND(Datos!I246=INT(Datos!I246),AND(OR(I$1005="",Datos!I246&gt;=I$1005),OR(I$1006="",Datos!I246&lt;=I$1006))),FALSE),OR(ISNUMBER(FIND(";"&amp;UPPER(TRIM(Datos!I246&amp;""))&amp;"=",I$1007)),ISNUMBER(FIND(";"&amp;UPPER(TRIM(Datos!I246&amp;""))&amp;";",I$1007))),OR(UPPER(TRIM(Datos!I246&amp;""))="SÍ",UPPER(TRIM(Datos!I246&amp;""))="SI",UPPER(TRIM(Datos!I246&amp;""))="NO"),IF(ISNUMBER(Datos!I246),AND(OR(I$1005="",Datos!I246&gt;=I$1005),OR(I$1006="",Datos!I246&lt;=I$1006)),FALSE),TRUE))))</f>
        <v>0.0</v>
      </c>
      <c r="J246">
        <f>IF(Datos!J246="",0,IF(AND(J$1008&lt;&gt;"",Datos!J246=J$1008),0,IF(J$1004=0,0,1-CHOOSE(J$1004,IF(ISNUMBER(Datos!J246),AND(OR(J$1005="",Datos!J246&gt;=J$1005),OR(J$1006="",Datos!J246&lt;=J$1006)),FALSE),IF(ISNUMBER(Datos!J246),AND(Datos!J246=INT(Datos!J246),AND(OR(J$1005="",Datos!J246&gt;=J$1005),OR(J$1006="",Datos!J246&lt;=J$1006))),FALSE),OR(ISNUMBER(FIND(";"&amp;UPPER(TRIM(Datos!J246&amp;""))&amp;"=",J$1007)),ISNUMBER(FIND(";"&amp;UPPER(TRIM(Datos!J246&amp;""))&amp;";",J$1007))),OR(UPPER(TRIM(Datos!J246&amp;""))="SÍ",UPPER(TRIM(Datos!J246&amp;""))="SI",UPPER(TRIM(Datos!J246&amp;""))="NO"),IF(ISNUMBER(Datos!J246),AND(OR(J$1005="",Datos!J246&gt;=J$1005),OR(J$1006="",Datos!J246&lt;=J$1006)),FALSE),TRUE))))</f>
        <v>0.0</v>
      </c>
      <c r="K246">
        <f>IF(Datos!K246="",0,IF(AND(K$1008&lt;&gt;"",Datos!K246=K$1008),0,IF(K$1004=0,0,1-CHOOSE(K$1004,IF(ISNUMBER(Datos!K246),AND(OR(K$1005="",Datos!K246&gt;=K$1005),OR(K$1006="",Datos!K246&lt;=K$1006)),FALSE),IF(ISNUMBER(Datos!K246),AND(Datos!K246=INT(Datos!K246),AND(OR(K$1005="",Datos!K246&gt;=K$1005),OR(K$1006="",Datos!K246&lt;=K$1006))),FALSE),OR(ISNUMBER(FIND(";"&amp;UPPER(TRIM(Datos!K246&amp;""))&amp;"=",K$1007)),ISNUMBER(FIND(";"&amp;UPPER(TRIM(Datos!K246&amp;""))&amp;";",K$1007))),OR(UPPER(TRIM(Datos!K246&amp;""))="SÍ",UPPER(TRIM(Datos!K246&amp;""))="SI",UPPER(TRIM(Datos!K246&amp;""))="NO"),IF(ISNUMBER(Datos!K246),AND(OR(K$1005="",Datos!K246&gt;=K$1005),OR(K$1006="",Datos!K246&lt;=K$1006)),FALSE),TRUE))))</f>
        <v>0.0</v>
      </c>
      <c r="L246">
        <f>IF(Datos!L246="",0,IF(AND(L$1008&lt;&gt;"",Datos!L246=L$1008),0,IF(L$1004=0,0,1-CHOOSE(L$1004,IF(ISNUMBER(Datos!L246),AND(OR(L$1005="",Datos!L246&gt;=L$1005),OR(L$1006="",Datos!L246&lt;=L$1006)),FALSE),IF(ISNUMBER(Datos!L246),AND(Datos!L246=INT(Datos!L246),AND(OR(L$1005="",Datos!L246&gt;=L$1005),OR(L$1006="",Datos!L246&lt;=L$1006))),FALSE),OR(ISNUMBER(FIND(";"&amp;UPPER(TRIM(Datos!L246&amp;""))&amp;"=",L$1007)),ISNUMBER(FIND(";"&amp;UPPER(TRIM(Datos!L246&amp;""))&amp;";",L$1007))),OR(UPPER(TRIM(Datos!L246&amp;""))="SÍ",UPPER(TRIM(Datos!L246&amp;""))="SI",UPPER(TRIM(Datos!L246&amp;""))="NO"),IF(ISNUMBER(Datos!L246),AND(OR(L$1005="",Datos!L246&gt;=L$1005),OR(L$1006="",Datos!L246&lt;=L$1006)),FALSE),TRUE))))</f>
        <v>0.0</v>
      </c>
      <c r="M246">
        <f>IF(Datos!M246="",0,IF(AND(M$1008&lt;&gt;"",Datos!M246=M$1008),0,IF(M$1004=0,0,1-CHOOSE(M$1004,IF(ISNUMBER(Datos!M246),AND(OR(M$1005="",Datos!M246&gt;=M$1005),OR(M$1006="",Datos!M246&lt;=M$1006)),FALSE),IF(ISNUMBER(Datos!M246),AND(Datos!M246=INT(Datos!M246),AND(OR(M$1005="",Datos!M246&gt;=M$1005),OR(M$1006="",Datos!M246&lt;=M$1006))),FALSE),OR(ISNUMBER(FIND(";"&amp;UPPER(TRIM(Datos!M246&amp;""))&amp;"=",M$1007)),ISNUMBER(FIND(";"&amp;UPPER(TRIM(Datos!M246&amp;""))&amp;";",M$1007))),OR(UPPER(TRIM(Datos!M246&amp;""))="SÍ",UPPER(TRIM(Datos!M246&amp;""))="SI",UPPER(TRIM(Datos!M246&amp;""))="NO"),IF(ISNUMBER(Datos!M246),AND(OR(M$1005="",Datos!M246&gt;=M$1005),OR(M$1006="",Datos!M246&lt;=M$1006)),FALSE),TRUE))))</f>
        <v>0.0</v>
      </c>
      <c r="N246">
        <f>IF(Datos!N246="",0,IF(AND(N$1008&lt;&gt;"",Datos!N246=N$1008),0,IF(N$1004=0,0,1-CHOOSE(N$1004,IF(ISNUMBER(Datos!N246),AND(OR(N$1005="",Datos!N246&gt;=N$1005),OR(N$1006="",Datos!N246&lt;=N$1006)),FALSE),IF(ISNUMBER(Datos!N246),AND(Datos!N246=INT(Datos!N246),AND(OR(N$1005="",Datos!N246&gt;=N$1005),OR(N$1006="",Datos!N246&lt;=N$1006))),FALSE),OR(ISNUMBER(FIND(";"&amp;UPPER(TRIM(Datos!N246&amp;""))&amp;"=",N$1007)),ISNUMBER(FIND(";"&amp;UPPER(TRIM(Datos!N246&amp;""))&amp;";",N$1007))),OR(UPPER(TRIM(Datos!N246&amp;""))="SÍ",UPPER(TRIM(Datos!N246&amp;""))="SI",UPPER(TRIM(Datos!N246&amp;""))="NO"),IF(ISNUMBER(Datos!N246),AND(OR(N$1005="",Datos!N246&gt;=N$1005),OR(N$1006="",Datos!N246&lt;=N$1006)),FALSE),TRUE))))</f>
        <v>0.0</v>
      </c>
      <c r="O246">
        <f>IF(Datos!O246="",0,IF(AND(O$1008&lt;&gt;"",Datos!O246=O$1008),0,IF(O$1004=0,0,1-CHOOSE(O$1004,IF(ISNUMBER(Datos!O246),AND(OR(O$1005="",Datos!O246&gt;=O$1005),OR(O$1006="",Datos!O246&lt;=O$1006)),FALSE),IF(ISNUMBER(Datos!O246),AND(Datos!O246=INT(Datos!O246),AND(OR(O$1005="",Datos!O246&gt;=O$1005),OR(O$1006="",Datos!O246&lt;=O$1006))),FALSE),OR(ISNUMBER(FIND(";"&amp;UPPER(TRIM(Datos!O246&amp;""))&amp;"=",O$1007)),ISNUMBER(FIND(";"&amp;UPPER(TRIM(Datos!O246&amp;""))&amp;";",O$1007))),OR(UPPER(TRIM(Datos!O246&amp;""))="SÍ",UPPER(TRIM(Datos!O246&amp;""))="SI",UPPER(TRIM(Datos!O246&amp;""))="NO"),IF(ISNUMBER(Datos!O246),AND(OR(O$1005="",Datos!O246&gt;=O$1005),OR(O$1006="",Datos!O246&lt;=O$1006)),FALSE),TRUE))))</f>
        <v>0.0</v>
      </c>
      <c r="P246">
        <f>IF(Datos!P246="",0,IF(AND(P$1008&lt;&gt;"",Datos!P246=P$1008),0,IF(P$1004=0,0,1-CHOOSE(P$1004,IF(ISNUMBER(Datos!P246),AND(OR(P$1005="",Datos!P246&gt;=P$1005),OR(P$1006="",Datos!P246&lt;=P$1006)),FALSE),IF(ISNUMBER(Datos!P246),AND(Datos!P246=INT(Datos!P246),AND(OR(P$1005="",Datos!P246&gt;=P$1005),OR(P$1006="",Datos!P246&lt;=P$1006))),FALSE),OR(ISNUMBER(FIND(";"&amp;UPPER(TRIM(Datos!P246&amp;""))&amp;"=",P$1007)),ISNUMBER(FIND(";"&amp;UPPER(TRIM(Datos!P246&amp;""))&amp;";",P$1007))),OR(UPPER(TRIM(Datos!P246&amp;""))="SÍ",UPPER(TRIM(Datos!P246&amp;""))="SI",UPPER(TRIM(Datos!P246&amp;""))="NO"),IF(ISNUMBER(Datos!P246),AND(OR(P$1005="",Datos!P246&gt;=P$1005),OR(P$1006="",Datos!P246&lt;=P$1006)),FALSE),TRUE))))</f>
        <v>0.0</v>
      </c>
      <c r="Q246">
        <f>IF(Datos!Q246="",0,IF(AND(Q$1008&lt;&gt;"",Datos!Q246=Q$1008),0,IF(Q$1004=0,0,1-CHOOSE(Q$1004,IF(ISNUMBER(Datos!Q246),AND(OR(Q$1005="",Datos!Q246&gt;=Q$1005),OR(Q$1006="",Datos!Q246&lt;=Q$1006)),FALSE),IF(ISNUMBER(Datos!Q246),AND(Datos!Q246=INT(Datos!Q246),AND(OR(Q$1005="",Datos!Q246&gt;=Q$1005),OR(Q$1006="",Datos!Q246&lt;=Q$1006))),FALSE),OR(ISNUMBER(FIND(";"&amp;UPPER(TRIM(Datos!Q246&amp;""))&amp;"=",Q$1007)),ISNUMBER(FIND(";"&amp;UPPER(TRIM(Datos!Q246&amp;""))&amp;";",Q$1007))),OR(UPPER(TRIM(Datos!Q246&amp;""))="SÍ",UPPER(TRIM(Datos!Q246&amp;""))="SI",UPPER(TRIM(Datos!Q246&amp;""))="NO"),IF(ISNUMBER(Datos!Q246),AND(OR(Q$1005="",Datos!Q246&gt;=Q$1005),OR(Q$1006="",Datos!Q246&lt;=Q$1006)),FALSE),TRUE))))</f>
        <v>0.0</v>
      </c>
      <c r="R246">
        <f>IF(Datos!R246="",0,IF(AND(R$1008&lt;&gt;"",Datos!R246=R$1008),0,IF(R$1004=0,0,1-CHOOSE(R$1004,IF(ISNUMBER(Datos!R246),AND(OR(R$1005="",Datos!R246&gt;=R$1005),OR(R$1006="",Datos!R246&lt;=R$1006)),FALSE),IF(ISNUMBER(Datos!R246),AND(Datos!R246=INT(Datos!R246),AND(OR(R$1005="",Datos!R246&gt;=R$1005),OR(R$1006="",Datos!R246&lt;=R$1006))),FALSE),OR(ISNUMBER(FIND(";"&amp;UPPER(TRIM(Datos!R246&amp;""))&amp;"=",R$1007)),ISNUMBER(FIND(";"&amp;UPPER(TRIM(Datos!R246&amp;""))&amp;";",R$1007))),OR(UPPER(TRIM(Datos!R246&amp;""))="SÍ",UPPER(TRIM(Datos!R246&amp;""))="SI",UPPER(TRIM(Datos!R246&amp;""))="NO"),IF(ISNUMBER(Datos!R246),AND(OR(R$1005="",Datos!R246&gt;=R$1005),OR(R$1006="",Datos!R246&lt;=R$1006)),FALSE),TRUE))))</f>
        <v>0.0</v>
      </c>
      <c r="S246">
        <f>IF(Datos!S246="",0,IF(AND(S$1008&lt;&gt;"",Datos!S246=S$1008),0,IF(S$1004=0,0,1-CHOOSE(S$1004,IF(ISNUMBER(Datos!S246),AND(OR(S$1005="",Datos!S246&gt;=S$1005),OR(S$1006="",Datos!S246&lt;=S$1006)),FALSE),IF(ISNUMBER(Datos!S246),AND(Datos!S246=INT(Datos!S246),AND(OR(S$1005="",Datos!S246&gt;=S$1005),OR(S$1006="",Datos!S246&lt;=S$1006))),FALSE),OR(ISNUMBER(FIND(";"&amp;UPPER(TRIM(Datos!S246&amp;""))&amp;"=",S$1007)),ISNUMBER(FIND(";"&amp;UPPER(TRIM(Datos!S246&amp;""))&amp;";",S$1007))),OR(UPPER(TRIM(Datos!S246&amp;""))="SÍ",UPPER(TRIM(Datos!S246&amp;""))="SI",UPPER(TRIM(Datos!S246&amp;""))="NO"),IF(ISNUMBER(Datos!S246),AND(OR(S$1005="",Datos!S246&gt;=S$1005),OR(S$1006="",Datos!S246&lt;=S$1006)),FALSE),TRUE))))</f>
        <v>0.0</v>
      </c>
      <c r="T246">
        <f>IF(Datos!T246="",0,IF(AND(T$1008&lt;&gt;"",Datos!T246=T$1008),0,IF(T$1004=0,0,1-CHOOSE(T$1004,IF(ISNUMBER(Datos!T246),AND(OR(T$1005="",Datos!T246&gt;=T$1005),OR(T$1006="",Datos!T246&lt;=T$1006)),FALSE),IF(ISNUMBER(Datos!T246),AND(Datos!T246=INT(Datos!T246),AND(OR(T$1005="",Datos!T246&gt;=T$1005),OR(T$1006="",Datos!T246&lt;=T$1006))),FALSE),OR(ISNUMBER(FIND(";"&amp;UPPER(TRIM(Datos!T246&amp;""))&amp;"=",T$1007)),ISNUMBER(FIND(";"&amp;UPPER(TRIM(Datos!T246&amp;""))&amp;";",T$1007))),OR(UPPER(TRIM(Datos!T246&amp;""))="SÍ",UPPER(TRIM(Datos!T246&amp;""))="SI",UPPER(TRIM(Datos!T246&amp;""))="NO"),IF(ISNUMBER(Datos!T246),AND(OR(T$1005="",Datos!T246&gt;=T$1005),OR(T$1006="",Datos!T246&lt;=T$1006)),FALSE),TRUE))))</f>
        <v>0.0</v>
      </c>
      <c r="U246">
        <f>IF(Datos!U246="",0,IF(AND(U$1008&lt;&gt;"",Datos!U246=U$1008),0,IF(U$1004=0,0,1-CHOOSE(U$1004,IF(ISNUMBER(Datos!U246),AND(OR(U$1005="",Datos!U246&gt;=U$1005),OR(U$1006="",Datos!U246&lt;=U$1006)),FALSE),IF(ISNUMBER(Datos!U246),AND(Datos!U246=INT(Datos!U246),AND(OR(U$1005="",Datos!U246&gt;=U$1005),OR(U$1006="",Datos!U246&lt;=U$1006))),FALSE),OR(ISNUMBER(FIND(";"&amp;UPPER(TRIM(Datos!U246&amp;""))&amp;"=",U$1007)),ISNUMBER(FIND(";"&amp;UPPER(TRIM(Datos!U246&amp;""))&amp;";",U$1007))),OR(UPPER(TRIM(Datos!U246&amp;""))="SÍ",UPPER(TRIM(Datos!U246&amp;""))="SI",UPPER(TRIM(Datos!U246&amp;""))="NO"),IF(ISNUMBER(Datos!U246),AND(OR(U$1005="",Datos!U246&gt;=U$1005),OR(U$1006="",Datos!U246&lt;=U$1006)),FALSE),TRUE))))</f>
        <v>0.0</v>
      </c>
      <c r="V246">
        <f>IF(Datos!V246="",0,IF(AND(V$1008&lt;&gt;"",Datos!V246=V$1008),0,IF(V$1004=0,0,1-CHOOSE(V$1004,IF(ISNUMBER(Datos!V246),AND(OR(V$1005="",Datos!V246&gt;=V$1005),OR(V$1006="",Datos!V246&lt;=V$1006)),FALSE),IF(ISNUMBER(Datos!V246),AND(Datos!V246=INT(Datos!V246),AND(OR(V$1005="",Datos!V246&gt;=V$1005),OR(V$1006="",Datos!V246&lt;=V$1006))),FALSE),OR(ISNUMBER(FIND(";"&amp;UPPER(TRIM(Datos!V246&amp;""))&amp;"=",V$1007)),ISNUMBER(FIND(";"&amp;UPPER(TRIM(Datos!V246&amp;""))&amp;";",V$1007))),OR(UPPER(TRIM(Datos!V246&amp;""))="SÍ",UPPER(TRIM(Datos!V246&amp;""))="SI",UPPER(TRIM(Datos!V246&amp;""))="NO"),IF(ISNUMBER(Datos!V246),AND(OR(V$1005="",Datos!V246&gt;=V$1005),OR(V$1006="",Datos!V246&lt;=V$1006)),FALSE),TRUE))))</f>
        <v>0.0</v>
      </c>
      <c r="W246">
        <f>IF(Datos!W246="",0,IF(AND(W$1008&lt;&gt;"",Datos!W246=W$1008),0,IF(W$1004=0,0,1-CHOOSE(W$1004,IF(ISNUMBER(Datos!W246),AND(OR(W$1005="",Datos!W246&gt;=W$1005),OR(W$1006="",Datos!W246&lt;=W$1006)),FALSE),IF(ISNUMBER(Datos!W246),AND(Datos!W246=INT(Datos!W246),AND(OR(W$1005="",Datos!W246&gt;=W$1005),OR(W$1006="",Datos!W246&lt;=W$1006))),FALSE),OR(ISNUMBER(FIND(";"&amp;UPPER(TRIM(Datos!W246&amp;""))&amp;"=",W$1007)),ISNUMBER(FIND(";"&amp;UPPER(TRIM(Datos!W246&amp;""))&amp;";",W$1007))),OR(UPPER(TRIM(Datos!W246&amp;""))="SÍ",UPPER(TRIM(Datos!W246&amp;""))="SI",UPPER(TRIM(Datos!W246&amp;""))="NO"),IF(ISNUMBER(Datos!W246),AND(OR(W$1005="",Datos!W246&gt;=W$1005),OR(W$1006="",Datos!W246&lt;=W$1006)),FALSE),TRUE))))</f>
        <v>0.0</v>
      </c>
      <c r="X246">
        <f>IF(Datos!X246="",0,IF(AND(X$1008&lt;&gt;"",Datos!X246=X$1008),0,IF(X$1004=0,0,1-CHOOSE(X$1004,IF(ISNUMBER(Datos!X246),AND(OR(X$1005="",Datos!X246&gt;=X$1005),OR(X$1006="",Datos!X246&lt;=X$1006)),FALSE),IF(ISNUMBER(Datos!X246),AND(Datos!X246=INT(Datos!X246),AND(OR(X$1005="",Datos!X246&gt;=X$1005),OR(X$1006="",Datos!X246&lt;=X$1006))),FALSE),OR(ISNUMBER(FIND(";"&amp;UPPER(TRIM(Datos!X246&amp;""))&amp;"=",X$1007)),ISNUMBER(FIND(";"&amp;UPPER(TRIM(Datos!X246&amp;""))&amp;";",X$1007))),OR(UPPER(TRIM(Datos!X246&amp;""))="SÍ",UPPER(TRIM(Datos!X246&amp;""))="SI",UPPER(TRIM(Datos!X246&amp;""))="NO"),IF(ISNUMBER(Datos!X246),AND(OR(X$1005="",Datos!X246&gt;=X$1005),OR(X$1006="",Datos!X246&lt;=X$1006)),FALSE),TRUE))))</f>
        <v>0.0</v>
      </c>
      <c r="Y246">
        <f>IF(Datos!Y246="",0,IF(AND(Y$1008&lt;&gt;"",Datos!Y246=Y$1008),0,IF(Y$1004=0,0,1-CHOOSE(Y$1004,IF(ISNUMBER(Datos!Y246),AND(OR(Y$1005="",Datos!Y246&gt;=Y$1005),OR(Y$1006="",Datos!Y246&lt;=Y$1006)),FALSE),IF(ISNUMBER(Datos!Y246),AND(Datos!Y246=INT(Datos!Y246),AND(OR(Y$1005="",Datos!Y246&gt;=Y$1005),OR(Y$1006="",Datos!Y246&lt;=Y$1006))),FALSE),OR(ISNUMBER(FIND(";"&amp;UPPER(TRIM(Datos!Y246&amp;""))&amp;"=",Y$1007)),ISNUMBER(FIND(";"&amp;UPPER(TRIM(Datos!Y246&amp;""))&amp;";",Y$1007))),OR(UPPER(TRIM(Datos!Y246&amp;""))="SÍ",UPPER(TRIM(Datos!Y246&amp;""))="SI",UPPER(TRIM(Datos!Y246&amp;""))="NO"),IF(ISNUMBER(Datos!Y246),AND(OR(Y$1005="",Datos!Y246&gt;=Y$1005),OR(Y$1006="",Datos!Y246&lt;=Y$1006)),FALSE),TRUE))))</f>
        <v>0.0</v>
      </c>
      <c r="Z246">
        <f>IF(Datos!Z246="",0,IF(AND(Z$1008&lt;&gt;"",Datos!Z246=Z$1008),0,IF(Z$1004=0,0,1-CHOOSE(Z$1004,IF(ISNUMBER(Datos!Z246),AND(OR(Z$1005="",Datos!Z246&gt;=Z$1005),OR(Z$1006="",Datos!Z246&lt;=Z$1006)),FALSE),IF(ISNUMBER(Datos!Z246),AND(Datos!Z246=INT(Datos!Z246),AND(OR(Z$1005="",Datos!Z246&gt;=Z$1005),OR(Z$1006="",Datos!Z246&lt;=Z$1006))),FALSE),OR(ISNUMBER(FIND(";"&amp;UPPER(TRIM(Datos!Z246&amp;""))&amp;"=",Z$1007)),ISNUMBER(FIND(";"&amp;UPPER(TRIM(Datos!Z246&amp;""))&amp;";",Z$1007))),OR(UPPER(TRIM(Datos!Z246&amp;""))="SÍ",UPPER(TRIM(Datos!Z246&amp;""))="SI",UPPER(TRIM(Datos!Z246&amp;""))="NO"),IF(ISNUMBER(Datos!Z246),AND(OR(Z$1005="",Datos!Z246&gt;=Z$1005),OR(Z$1006="",Datos!Z246&lt;=Z$1006)),FALSE),TRUE))))</f>
        <v>0.0</v>
      </c>
      <c r="AA246">
        <f>IF(Datos!AA246="",0,IF(AND(AA$1008&lt;&gt;"",Datos!AA246=AA$1008),0,IF(AA$1004=0,0,1-CHOOSE(AA$1004,IF(ISNUMBER(Datos!AA246),AND(OR(AA$1005="",Datos!AA246&gt;=AA$1005),OR(AA$1006="",Datos!AA246&lt;=AA$1006)),FALSE),IF(ISNUMBER(Datos!AA246),AND(Datos!AA246=INT(Datos!AA246),AND(OR(AA$1005="",Datos!AA246&gt;=AA$1005),OR(AA$1006="",Datos!AA246&lt;=AA$1006))),FALSE),OR(ISNUMBER(FIND(";"&amp;UPPER(TRIM(Datos!AA246&amp;""))&amp;"=",AA$1007)),ISNUMBER(FIND(";"&amp;UPPER(TRIM(Datos!AA246&amp;""))&amp;";",AA$1007))),OR(UPPER(TRIM(Datos!AA246&amp;""))="SÍ",UPPER(TRIM(Datos!AA246&amp;""))="SI",UPPER(TRIM(Datos!AA246&amp;""))="NO"),IF(ISNUMBER(Datos!AA246),AND(OR(AA$1005="",Datos!AA246&gt;=AA$1005),OR(AA$1006="",Datos!AA246&lt;=AA$1006)),FALSE),TRUE))))</f>
        <v>0.0</v>
      </c>
      <c r="AB246">
        <f>IF(Datos!AB246="",0,IF(AND(AB$1008&lt;&gt;"",Datos!AB246=AB$1008),0,IF(AB$1004=0,0,1-CHOOSE(AB$1004,IF(ISNUMBER(Datos!AB246),AND(OR(AB$1005="",Datos!AB246&gt;=AB$1005),OR(AB$1006="",Datos!AB246&lt;=AB$1006)),FALSE),IF(ISNUMBER(Datos!AB246),AND(Datos!AB246=INT(Datos!AB246),AND(OR(AB$1005="",Datos!AB246&gt;=AB$1005),OR(AB$1006="",Datos!AB246&lt;=AB$1006))),FALSE),OR(ISNUMBER(FIND(";"&amp;UPPER(TRIM(Datos!AB246&amp;""))&amp;"=",AB$1007)),ISNUMBER(FIND(";"&amp;UPPER(TRIM(Datos!AB246&amp;""))&amp;";",AB$1007))),OR(UPPER(TRIM(Datos!AB246&amp;""))="SÍ",UPPER(TRIM(Datos!AB246&amp;""))="SI",UPPER(TRIM(Datos!AB246&amp;""))="NO"),IF(ISNUMBER(Datos!AB246),AND(OR(AB$1005="",Datos!AB246&gt;=AB$1005),OR(AB$1006="",Datos!AB246&lt;=AB$1006)),FALSE),TRUE))))</f>
        <v>0.0</v>
      </c>
      <c r="AC246">
        <f>IF(Datos!AC246="",0,IF(AND(AC$1008&lt;&gt;"",Datos!AC246=AC$1008),0,IF(AC$1004=0,0,1-CHOOSE(AC$1004,IF(ISNUMBER(Datos!AC246),AND(OR(AC$1005="",Datos!AC246&gt;=AC$1005),OR(AC$1006="",Datos!AC246&lt;=AC$1006)),FALSE),IF(ISNUMBER(Datos!AC246),AND(Datos!AC246=INT(Datos!AC246),AND(OR(AC$1005="",Datos!AC246&gt;=AC$1005),OR(AC$1006="",Datos!AC246&lt;=AC$1006))),FALSE),OR(ISNUMBER(FIND(";"&amp;UPPER(TRIM(Datos!AC246&amp;""))&amp;"=",AC$1007)),ISNUMBER(FIND(";"&amp;UPPER(TRIM(Datos!AC246&amp;""))&amp;";",AC$1007))),OR(UPPER(TRIM(Datos!AC246&amp;""))="SÍ",UPPER(TRIM(Datos!AC246&amp;""))="SI",UPPER(TRIM(Datos!AC246&amp;""))="NO"),IF(ISNUMBER(Datos!AC246),AND(OR(AC$1005="",Datos!AC246&gt;=AC$1005),OR(AC$1006="",Datos!AC246&lt;=AC$1006)),FALSE),TRUE))))</f>
        <v>0.0</v>
      </c>
      <c r="AD246">
        <f>IF(Datos!AD246="",0,IF(AND(AD$1008&lt;&gt;"",Datos!AD246=AD$1008),0,IF(AD$1004=0,0,1-CHOOSE(AD$1004,IF(ISNUMBER(Datos!AD246),AND(OR(AD$1005="",Datos!AD246&gt;=AD$1005),OR(AD$1006="",Datos!AD246&lt;=AD$1006)),FALSE),IF(ISNUMBER(Datos!AD246),AND(Datos!AD246=INT(Datos!AD246),AND(OR(AD$1005="",Datos!AD246&gt;=AD$1005),OR(AD$1006="",Datos!AD246&lt;=AD$1006))),FALSE),OR(ISNUMBER(FIND(";"&amp;UPPER(TRIM(Datos!AD246&amp;""))&amp;"=",AD$1007)),ISNUMBER(FIND(";"&amp;UPPER(TRIM(Datos!AD246&amp;""))&amp;";",AD$1007))),OR(UPPER(TRIM(Datos!AD246&amp;""))="SÍ",UPPER(TRIM(Datos!AD246&amp;""))="SI",UPPER(TRIM(Datos!AD246&amp;""))="NO"),IF(ISNUMBER(Datos!AD246),AND(OR(AD$1005="",Datos!AD246&gt;=AD$1005),OR(AD$1006="",Datos!AD246&lt;=AD$1006)),FALSE),TRUE))))</f>
        <v>0.0</v>
      </c>
      <c r="AE246">
        <f>IF(Datos!AE246="",0,IF(AND(AE$1008&lt;&gt;"",Datos!AE246=AE$1008),0,IF(AE$1004=0,0,1-CHOOSE(AE$1004,IF(ISNUMBER(Datos!AE246),AND(OR(AE$1005="",Datos!AE246&gt;=AE$1005),OR(AE$1006="",Datos!AE246&lt;=AE$1006)),FALSE),IF(ISNUMBER(Datos!AE246),AND(Datos!AE246=INT(Datos!AE246),AND(OR(AE$1005="",Datos!AE246&gt;=AE$1005),OR(AE$1006="",Datos!AE246&lt;=AE$1006))),FALSE),OR(ISNUMBER(FIND(";"&amp;UPPER(TRIM(Datos!AE246&amp;""))&amp;"=",AE$1007)),ISNUMBER(FIND(";"&amp;UPPER(TRIM(Datos!AE246&amp;""))&amp;";",AE$1007))),OR(UPPER(TRIM(Datos!AE246&amp;""))="SÍ",UPPER(TRIM(Datos!AE246&amp;""))="SI",UPPER(TRIM(Datos!AE246&amp;""))="NO"),IF(ISNUMBER(Datos!AE246),AND(OR(AE$1005="",Datos!AE246&gt;=AE$1005),OR(AE$1006="",Datos!AE246&lt;=AE$1006)),FALSE),TRUE))))</f>
        <v>0.0</v>
      </c>
    </row>
    <row r="247" spans="2:31">
      <c r="B247">
        <f>IF(Datos!B247="",0,IF(AND(B$1008&lt;&gt;"",Datos!B247=B$1008),0,IF(B$1004=0,0,1-CHOOSE(B$1004,IF(ISNUMBER(Datos!B247),AND(OR(B$1005="",Datos!B247&gt;=B$1005),OR(B$1006="",Datos!B247&lt;=B$1006)),FALSE),IF(ISNUMBER(Datos!B247),AND(Datos!B247=INT(Datos!B247),AND(OR(B$1005="",Datos!B247&gt;=B$1005),OR(B$1006="",Datos!B247&lt;=B$1006))),FALSE),OR(ISNUMBER(FIND(";"&amp;UPPER(TRIM(Datos!B247&amp;""))&amp;"=",B$1007)),ISNUMBER(FIND(";"&amp;UPPER(TRIM(Datos!B247&amp;""))&amp;";",B$1007))),OR(UPPER(TRIM(Datos!B247&amp;""))="SÍ",UPPER(TRIM(Datos!B247&amp;""))="SI",UPPER(TRIM(Datos!B247&amp;""))="NO"),IF(ISNUMBER(Datos!B247),AND(OR(B$1005="",Datos!B247&gt;=B$1005),OR(B$1006="",Datos!B247&lt;=B$1006)),FALSE),TRUE))))</f>
        <v>0.0</v>
      </c>
      <c r="C247">
        <f>IF(Datos!C247="",0,IF(AND(C$1008&lt;&gt;"",Datos!C247=C$1008),0,IF(C$1004=0,0,1-CHOOSE(C$1004,IF(ISNUMBER(Datos!C247),AND(OR(C$1005="",Datos!C247&gt;=C$1005),OR(C$1006="",Datos!C247&lt;=C$1006)),FALSE),IF(ISNUMBER(Datos!C247),AND(Datos!C247=INT(Datos!C247),AND(OR(C$1005="",Datos!C247&gt;=C$1005),OR(C$1006="",Datos!C247&lt;=C$1006))),FALSE),OR(ISNUMBER(FIND(";"&amp;UPPER(TRIM(Datos!C247&amp;""))&amp;"=",C$1007)),ISNUMBER(FIND(";"&amp;UPPER(TRIM(Datos!C247&amp;""))&amp;";",C$1007))),OR(UPPER(TRIM(Datos!C247&amp;""))="SÍ",UPPER(TRIM(Datos!C247&amp;""))="SI",UPPER(TRIM(Datos!C247&amp;""))="NO"),IF(ISNUMBER(Datos!C247),AND(OR(C$1005="",Datos!C247&gt;=C$1005),OR(C$1006="",Datos!C247&lt;=C$1006)),FALSE),TRUE))))</f>
        <v>0.0</v>
      </c>
      <c r="D247">
        <f>IF(Datos!D247="",0,IF(AND(D$1008&lt;&gt;"",Datos!D247=D$1008),0,IF(D$1004=0,0,1-CHOOSE(D$1004,IF(ISNUMBER(Datos!D247),AND(OR(D$1005="",Datos!D247&gt;=D$1005),OR(D$1006="",Datos!D247&lt;=D$1006)),FALSE),IF(ISNUMBER(Datos!D247),AND(Datos!D247=INT(Datos!D247),AND(OR(D$1005="",Datos!D247&gt;=D$1005),OR(D$1006="",Datos!D247&lt;=D$1006))),FALSE),OR(ISNUMBER(FIND(";"&amp;UPPER(TRIM(Datos!D247&amp;""))&amp;"=",D$1007)),ISNUMBER(FIND(";"&amp;UPPER(TRIM(Datos!D247&amp;""))&amp;";",D$1007))),OR(UPPER(TRIM(Datos!D247&amp;""))="SÍ",UPPER(TRIM(Datos!D247&amp;""))="SI",UPPER(TRIM(Datos!D247&amp;""))="NO"),IF(ISNUMBER(Datos!D247),AND(OR(D$1005="",Datos!D247&gt;=D$1005),OR(D$1006="",Datos!D247&lt;=D$1006)),FALSE),TRUE))))</f>
        <v>0.0</v>
      </c>
      <c r="E247">
        <f>IF(Datos!E247="",0,IF(AND(E$1008&lt;&gt;"",Datos!E247=E$1008),0,IF(E$1004=0,0,1-CHOOSE(E$1004,IF(ISNUMBER(Datos!E247),AND(OR(E$1005="",Datos!E247&gt;=E$1005),OR(E$1006="",Datos!E247&lt;=E$1006)),FALSE),IF(ISNUMBER(Datos!E247),AND(Datos!E247=INT(Datos!E247),AND(OR(E$1005="",Datos!E247&gt;=E$1005),OR(E$1006="",Datos!E247&lt;=E$1006))),FALSE),OR(ISNUMBER(FIND(";"&amp;UPPER(TRIM(Datos!E247&amp;""))&amp;"=",E$1007)),ISNUMBER(FIND(";"&amp;UPPER(TRIM(Datos!E247&amp;""))&amp;";",E$1007))),OR(UPPER(TRIM(Datos!E247&amp;""))="SÍ",UPPER(TRIM(Datos!E247&amp;""))="SI",UPPER(TRIM(Datos!E247&amp;""))="NO"),IF(ISNUMBER(Datos!E247),AND(OR(E$1005="",Datos!E247&gt;=E$1005),OR(E$1006="",Datos!E247&lt;=E$1006)),FALSE),TRUE))))</f>
        <v>0.0</v>
      </c>
      <c r="F247">
        <f>IF(Datos!F247="",0,IF(AND(F$1008&lt;&gt;"",Datos!F247=F$1008),0,IF(F$1004=0,0,1-CHOOSE(F$1004,IF(ISNUMBER(Datos!F247),AND(OR(F$1005="",Datos!F247&gt;=F$1005),OR(F$1006="",Datos!F247&lt;=F$1006)),FALSE),IF(ISNUMBER(Datos!F247),AND(Datos!F247=INT(Datos!F247),AND(OR(F$1005="",Datos!F247&gt;=F$1005),OR(F$1006="",Datos!F247&lt;=F$1006))),FALSE),OR(ISNUMBER(FIND(";"&amp;UPPER(TRIM(Datos!F247&amp;""))&amp;"=",F$1007)),ISNUMBER(FIND(";"&amp;UPPER(TRIM(Datos!F247&amp;""))&amp;";",F$1007))),OR(UPPER(TRIM(Datos!F247&amp;""))="SÍ",UPPER(TRIM(Datos!F247&amp;""))="SI",UPPER(TRIM(Datos!F247&amp;""))="NO"),IF(ISNUMBER(Datos!F247),AND(OR(F$1005="",Datos!F247&gt;=F$1005),OR(F$1006="",Datos!F247&lt;=F$1006)),FALSE),TRUE))))</f>
        <v>0.0</v>
      </c>
      <c r="G247">
        <f>IF(Datos!G247="",0,IF(AND(G$1008&lt;&gt;"",Datos!G247=G$1008),0,IF(G$1004=0,0,1-CHOOSE(G$1004,IF(ISNUMBER(Datos!G247),AND(OR(G$1005="",Datos!G247&gt;=G$1005),OR(G$1006="",Datos!G247&lt;=G$1006)),FALSE),IF(ISNUMBER(Datos!G247),AND(Datos!G247=INT(Datos!G247),AND(OR(G$1005="",Datos!G247&gt;=G$1005),OR(G$1006="",Datos!G247&lt;=G$1006))),FALSE),OR(ISNUMBER(FIND(";"&amp;UPPER(TRIM(Datos!G247&amp;""))&amp;"=",G$1007)),ISNUMBER(FIND(";"&amp;UPPER(TRIM(Datos!G247&amp;""))&amp;";",G$1007))),OR(UPPER(TRIM(Datos!G247&amp;""))="SÍ",UPPER(TRIM(Datos!G247&amp;""))="SI",UPPER(TRIM(Datos!G247&amp;""))="NO"),IF(ISNUMBER(Datos!G247),AND(OR(G$1005="",Datos!G247&gt;=G$1005),OR(G$1006="",Datos!G247&lt;=G$1006)),FALSE),TRUE))))</f>
        <v>0.0</v>
      </c>
      <c r="H247">
        <f>IF(Datos!H247="",0,IF(AND(H$1008&lt;&gt;"",Datos!H247=H$1008),0,IF(H$1004=0,0,1-CHOOSE(H$1004,IF(ISNUMBER(Datos!H247),AND(OR(H$1005="",Datos!H247&gt;=H$1005),OR(H$1006="",Datos!H247&lt;=H$1006)),FALSE),IF(ISNUMBER(Datos!H247),AND(Datos!H247=INT(Datos!H247),AND(OR(H$1005="",Datos!H247&gt;=H$1005),OR(H$1006="",Datos!H247&lt;=H$1006))),FALSE),OR(ISNUMBER(FIND(";"&amp;UPPER(TRIM(Datos!H247&amp;""))&amp;"=",H$1007)),ISNUMBER(FIND(";"&amp;UPPER(TRIM(Datos!H247&amp;""))&amp;";",H$1007))),OR(UPPER(TRIM(Datos!H247&amp;""))="SÍ",UPPER(TRIM(Datos!H247&amp;""))="SI",UPPER(TRIM(Datos!H247&amp;""))="NO"),IF(ISNUMBER(Datos!H247),AND(OR(H$1005="",Datos!H247&gt;=H$1005),OR(H$1006="",Datos!H247&lt;=H$1006)),FALSE),TRUE))))</f>
        <v>0.0</v>
      </c>
      <c r="I247">
        <f>IF(Datos!I247="",0,IF(AND(I$1008&lt;&gt;"",Datos!I247=I$1008),0,IF(I$1004=0,0,1-CHOOSE(I$1004,IF(ISNUMBER(Datos!I247),AND(OR(I$1005="",Datos!I247&gt;=I$1005),OR(I$1006="",Datos!I247&lt;=I$1006)),FALSE),IF(ISNUMBER(Datos!I247),AND(Datos!I247=INT(Datos!I247),AND(OR(I$1005="",Datos!I247&gt;=I$1005),OR(I$1006="",Datos!I247&lt;=I$1006))),FALSE),OR(ISNUMBER(FIND(";"&amp;UPPER(TRIM(Datos!I247&amp;""))&amp;"=",I$1007)),ISNUMBER(FIND(";"&amp;UPPER(TRIM(Datos!I247&amp;""))&amp;";",I$1007))),OR(UPPER(TRIM(Datos!I247&amp;""))="SÍ",UPPER(TRIM(Datos!I247&amp;""))="SI",UPPER(TRIM(Datos!I247&amp;""))="NO"),IF(ISNUMBER(Datos!I247),AND(OR(I$1005="",Datos!I247&gt;=I$1005),OR(I$1006="",Datos!I247&lt;=I$1006)),FALSE),TRUE))))</f>
        <v>0.0</v>
      </c>
      <c r="J247">
        <f>IF(Datos!J247="",0,IF(AND(J$1008&lt;&gt;"",Datos!J247=J$1008),0,IF(J$1004=0,0,1-CHOOSE(J$1004,IF(ISNUMBER(Datos!J247),AND(OR(J$1005="",Datos!J247&gt;=J$1005),OR(J$1006="",Datos!J247&lt;=J$1006)),FALSE),IF(ISNUMBER(Datos!J247),AND(Datos!J247=INT(Datos!J247),AND(OR(J$1005="",Datos!J247&gt;=J$1005),OR(J$1006="",Datos!J247&lt;=J$1006))),FALSE),OR(ISNUMBER(FIND(";"&amp;UPPER(TRIM(Datos!J247&amp;""))&amp;"=",J$1007)),ISNUMBER(FIND(";"&amp;UPPER(TRIM(Datos!J247&amp;""))&amp;";",J$1007))),OR(UPPER(TRIM(Datos!J247&amp;""))="SÍ",UPPER(TRIM(Datos!J247&amp;""))="SI",UPPER(TRIM(Datos!J247&amp;""))="NO"),IF(ISNUMBER(Datos!J247),AND(OR(J$1005="",Datos!J247&gt;=J$1005),OR(J$1006="",Datos!J247&lt;=J$1006)),FALSE),TRUE))))</f>
        <v>0.0</v>
      </c>
      <c r="K247">
        <f>IF(Datos!K247="",0,IF(AND(K$1008&lt;&gt;"",Datos!K247=K$1008),0,IF(K$1004=0,0,1-CHOOSE(K$1004,IF(ISNUMBER(Datos!K247),AND(OR(K$1005="",Datos!K247&gt;=K$1005),OR(K$1006="",Datos!K247&lt;=K$1006)),FALSE),IF(ISNUMBER(Datos!K247),AND(Datos!K247=INT(Datos!K247),AND(OR(K$1005="",Datos!K247&gt;=K$1005),OR(K$1006="",Datos!K247&lt;=K$1006))),FALSE),OR(ISNUMBER(FIND(";"&amp;UPPER(TRIM(Datos!K247&amp;""))&amp;"=",K$1007)),ISNUMBER(FIND(";"&amp;UPPER(TRIM(Datos!K247&amp;""))&amp;";",K$1007))),OR(UPPER(TRIM(Datos!K247&amp;""))="SÍ",UPPER(TRIM(Datos!K247&amp;""))="SI",UPPER(TRIM(Datos!K247&amp;""))="NO"),IF(ISNUMBER(Datos!K247),AND(OR(K$1005="",Datos!K247&gt;=K$1005),OR(K$1006="",Datos!K247&lt;=K$1006)),FALSE),TRUE))))</f>
        <v>0.0</v>
      </c>
      <c r="L247">
        <f>IF(Datos!L247="",0,IF(AND(L$1008&lt;&gt;"",Datos!L247=L$1008),0,IF(L$1004=0,0,1-CHOOSE(L$1004,IF(ISNUMBER(Datos!L247),AND(OR(L$1005="",Datos!L247&gt;=L$1005),OR(L$1006="",Datos!L247&lt;=L$1006)),FALSE),IF(ISNUMBER(Datos!L247),AND(Datos!L247=INT(Datos!L247),AND(OR(L$1005="",Datos!L247&gt;=L$1005),OR(L$1006="",Datos!L247&lt;=L$1006))),FALSE),OR(ISNUMBER(FIND(";"&amp;UPPER(TRIM(Datos!L247&amp;""))&amp;"=",L$1007)),ISNUMBER(FIND(";"&amp;UPPER(TRIM(Datos!L247&amp;""))&amp;";",L$1007))),OR(UPPER(TRIM(Datos!L247&amp;""))="SÍ",UPPER(TRIM(Datos!L247&amp;""))="SI",UPPER(TRIM(Datos!L247&amp;""))="NO"),IF(ISNUMBER(Datos!L247),AND(OR(L$1005="",Datos!L247&gt;=L$1005),OR(L$1006="",Datos!L247&lt;=L$1006)),FALSE),TRUE))))</f>
        <v>0.0</v>
      </c>
      <c r="M247">
        <f>IF(Datos!M247="",0,IF(AND(M$1008&lt;&gt;"",Datos!M247=M$1008),0,IF(M$1004=0,0,1-CHOOSE(M$1004,IF(ISNUMBER(Datos!M247),AND(OR(M$1005="",Datos!M247&gt;=M$1005),OR(M$1006="",Datos!M247&lt;=M$1006)),FALSE),IF(ISNUMBER(Datos!M247),AND(Datos!M247=INT(Datos!M247),AND(OR(M$1005="",Datos!M247&gt;=M$1005),OR(M$1006="",Datos!M247&lt;=M$1006))),FALSE),OR(ISNUMBER(FIND(";"&amp;UPPER(TRIM(Datos!M247&amp;""))&amp;"=",M$1007)),ISNUMBER(FIND(";"&amp;UPPER(TRIM(Datos!M247&amp;""))&amp;";",M$1007))),OR(UPPER(TRIM(Datos!M247&amp;""))="SÍ",UPPER(TRIM(Datos!M247&amp;""))="SI",UPPER(TRIM(Datos!M247&amp;""))="NO"),IF(ISNUMBER(Datos!M247),AND(OR(M$1005="",Datos!M247&gt;=M$1005),OR(M$1006="",Datos!M247&lt;=M$1006)),FALSE),TRUE))))</f>
        <v>0.0</v>
      </c>
      <c r="N247">
        <f>IF(Datos!N247="",0,IF(AND(N$1008&lt;&gt;"",Datos!N247=N$1008),0,IF(N$1004=0,0,1-CHOOSE(N$1004,IF(ISNUMBER(Datos!N247),AND(OR(N$1005="",Datos!N247&gt;=N$1005),OR(N$1006="",Datos!N247&lt;=N$1006)),FALSE),IF(ISNUMBER(Datos!N247),AND(Datos!N247=INT(Datos!N247),AND(OR(N$1005="",Datos!N247&gt;=N$1005),OR(N$1006="",Datos!N247&lt;=N$1006))),FALSE),OR(ISNUMBER(FIND(";"&amp;UPPER(TRIM(Datos!N247&amp;""))&amp;"=",N$1007)),ISNUMBER(FIND(";"&amp;UPPER(TRIM(Datos!N247&amp;""))&amp;";",N$1007))),OR(UPPER(TRIM(Datos!N247&amp;""))="SÍ",UPPER(TRIM(Datos!N247&amp;""))="SI",UPPER(TRIM(Datos!N247&amp;""))="NO"),IF(ISNUMBER(Datos!N247),AND(OR(N$1005="",Datos!N247&gt;=N$1005),OR(N$1006="",Datos!N247&lt;=N$1006)),FALSE),TRUE))))</f>
        <v>0.0</v>
      </c>
      <c r="O247">
        <f>IF(Datos!O247="",0,IF(AND(O$1008&lt;&gt;"",Datos!O247=O$1008),0,IF(O$1004=0,0,1-CHOOSE(O$1004,IF(ISNUMBER(Datos!O247),AND(OR(O$1005="",Datos!O247&gt;=O$1005),OR(O$1006="",Datos!O247&lt;=O$1006)),FALSE),IF(ISNUMBER(Datos!O247),AND(Datos!O247=INT(Datos!O247),AND(OR(O$1005="",Datos!O247&gt;=O$1005),OR(O$1006="",Datos!O247&lt;=O$1006))),FALSE),OR(ISNUMBER(FIND(";"&amp;UPPER(TRIM(Datos!O247&amp;""))&amp;"=",O$1007)),ISNUMBER(FIND(";"&amp;UPPER(TRIM(Datos!O247&amp;""))&amp;";",O$1007))),OR(UPPER(TRIM(Datos!O247&amp;""))="SÍ",UPPER(TRIM(Datos!O247&amp;""))="SI",UPPER(TRIM(Datos!O247&amp;""))="NO"),IF(ISNUMBER(Datos!O247),AND(OR(O$1005="",Datos!O247&gt;=O$1005),OR(O$1006="",Datos!O247&lt;=O$1006)),FALSE),TRUE))))</f>
        <v>0.0</v>
      </c>
      <c r="P247">
        <f>IF(Datos!P247="",0,IF(AND(P$1008&lt;&gt;"",Datos!P247=P$1008),0,IF(P$1004=0,0,1-CHOOSE(P$1004,IF(ISNUMBER(Datos!P247),AND(OR(P$1005="",Datos!P247&gt;=P$1005),OR(P$1006="",Datos!P247&lt;=P$1006)),FALSE),IF(ISNUMBER(Datos!P247),AND(Datos!P247=INT(Datos!P247),AND(OR(P$1005="",Datos!P247&gt;=P$1005),OR(P$1006="",Datos!P247&lt;=P$1006))),FALSE),OR(ISNUMBER(FIND(";"&amp;UPPER(TRIM(Datos!P247&amp;""))&amp;"=",P$1007)),ISNUMBER(FIND(";"&amp;UPPER(TRIM(Datos!P247&amp;""))&amp;";",P$1007))),OR(UPPER(TRIM(Datos!P247&amp;""))="SÍ",UPPER(TRIM(Datos!P247&amp;""))="SI",UPPER(TRIM(Datos!P247&amp;""))="NO"),IF(ISNUMBER(Datos!P247),AND(OR(P$1005="",Datos!P247&gt;=P$1005),OR(P$1006="",Datos!P247&lt;=P$1006)),FALSE),TRUE))))</f>
        <v>0.0</v>
      </c>
      <c r="Q247">
        <f>IF(Datos!Q247="",0,IF(AND(Q$1008&lt;&gt;"",Datos!Q247=Q$1008),0,IF(Q$1004=0,0,1-CHOOSE(Q$1004,IF(ISNUMBER(Datos!Q247),AND(OR(Q$1005="",Datos!Q247&gt;=Q$1005),OR(Q$1006="",Datos!Q247&lt;=Q$1006)),FALSE),IF(ISNUMBER(Datos!Q247),AND(Datos!Q247=INT(Datos!Q247),AND(OR(Q$1005="",Datos!Q247&gt;=Q$1005),OR(Q$1006="",Datos!Q247&lt;=Q$1006))),FALSE),OR(ISNUMBER(FIND(";"&amp;UPPER(TRIM(Datos!Q247&amp;""))&amp;"=",Q$1007)),ISNUMBER(FIND(";"&amp;UPPER(TRIM(Datos!Q247&amp;""))&amp;";",Q$1007))),OR(UPPER(TRIM(Datos!Q247&amp;""))="SÍ",UPPER(TRIM(Datos!Q247&amp;""))="SI",UPPER(TRIM(Datos!Q247&amp;""))="NO"),IF(ISNUMBER(Datos!Q247),AND(OR(Q$1005="",Datos!Q247&gt;=Q$1005),OR(Q$1006="",Datos!Q247&lt;=Q$1006)),FALSE),TRUE))))</f>
        <v>0.0</v>
      </c>
      <c r="R247">
        <f>IF(Datos!R247="",0,IF(AND(R$1008&lt;&gt;"",Datos!R247=R$1008),0,IF(R$1004=0,0,1-CHOOSE(R$1004,IF(ISNUMBER(Datos!R247),AND(OR(R$1005="",Datos!R247&gt;=R$1005),OR(R$1006="",Datos!R247&lt;=R$1006)),FALSE),IF(ISNUMBER(Datos!R247),AND(Datos!R247=INT(Datos!R247),AND(OR(R$1005="",Datos!R247&gt;=R$1005),OR(R$1006="",Datos!R247&lt;=R$1006))),FALSE),OR(ISNUMBER(FIND(";"&amp;UPPER(TRIM(Datos!R247&amp;""))&amp;"=",R$1007)),ISNUMBER(FIND(";"&amp;UPPER(TRIM(Datos!R247&amp;""))&amp;";",R$1007))),OR(UPPER(TRIM(Datos!R247&amp;""))="SÍ",UPPER(TRIM(Datos!R247&amp;""))="SI",UPPER(TRIM(Datos!R247&amp;""))="NO"),IF(ISNUMBER(Datos!R247),AND(OR(R$1005="",Datos!R247&gt;=R$1005),OR(R$1006="",Datos!R247&lt;=R$1006)),FALSE),TRUE))))</f>
        <v>0.0</v>
      </c>
      <c r="S247">
        <f>IF(Datos!S247="",0,IF(AND(S$1008&lt;&gt;"",Datos!S247=S$1008),0,IF(S$1004=0,0,1-CHOOSE(S$1004,IF(ISNUMBER(Datos!S247),AND(OR(S$1005="",Datos!S247&gt;=S$1005),OR(S$1006="",Datos!S247&lt;=S$1006)),FALSE),IF(ISNUMBER(Datos!S247),AND(Datos!S247=INT(Datos!S247),AND(OR(S$1005="",Datos!S247&gt;=S$1005),OR(S$1006="",Datos!S247&lt;=S$1006))),FALSE),OR(ISNUMBER(FIND(";"&amp;UPPER(TRIM(Datos!S247&amp;""))&amp;"=",S$1007)),ISNUMBER(FIND(";"&amp;UPPER(TRIM(Datos!S247&amp;""))&amp;";",S$1007))),OR(UPPER(TRIM(Datos!S247&amp;""))="SÍ",UPPER(TRIM(Datos!S247&amp;""))="SI",UPPER(TRIM(Datos!S247&amp;""))="NO"),IF(ISNUMBER(Datos!S247),AND(OR(S$1005="",Datos!S247&gt;=S$1005),OR(S$1006="",Datos!S247&lt;=S$1006)),FALSE),TRUE))))</f>
        <v>0.0</v>
      </c>
      <c r="T247">
        <f>IF(Datos!T247="",0,IF(AND(T$1008&lt;&gt;"",Datos!T247=T$1008),0,IF(T$1004=0,0,1-CHOOSE(T$1004,IF(ISNUMBER(Datos!T247),AND(OR(T$1005="",Datos!T247&gt;=T$1005),OR(T$1006="",Datos!T247&lt;=T$1006)),FALSE),IF(ISNUMBER(Datos!T247),AND(Datos!T247=INT(Datos!T247),AND(OR(T$1005="",Datos!T247&gt;=T$1005),OR(T$1006="",Datos!T247&lt;=T$1006))),FALSE),OR(ISNUMBER(FIND(";"&amp;UPPER(TRIM(Datos!T247&amp;""))&amp;"=",T$1007)),ISNUMBER(FIND(";"&amp;UPPER(TRIM(Datos!T247&amp;""))&amp;";",T$1007))),OR(UPPER(TRIM(Datos!T247&amp;""))="SÍ",UPPER(TRIM(Datos!T247&amp;""))="SI",UPPER(TRIM(Datos!T247&amp;""))="NO"),IF(ISNUMBER(Datos!T247),AND(OR(T$1005="",Datos!T247&gt;=T$1005),OR(T$1006="",Datos!T247&lt;=T$1006)),FALSE),TRUE))))</f>
        <v>0.0</v>
      </c>
      <c r="U247">
        <f>IF(Datos!U247="",0,IF(AND(U$1008&lt;&gt;"",Datos!U247=U$1008),0,IF(U$1004=0,0,1-CHOOSE(U$1004,IF(ISNUMBER(Datos!U247),AND(OR(U$1005="",Datos!U247&gt;=U$1005),OR(U$1006="",Datos!U247&lt;=U$1006)),FALSE),IF(ISNUMBER(Datos!U247),AND(Datos!U247=INT(Datos!U247),AND(OR(U$1005="",Datos!U247&gt;=U$1005),OR(U$1006="",Datos!U247&lt;=U$1006))),FALSE),OR(ISNUMBER(FIND(";"&amp;UPPER(TRIM(Datos!U247&amp;""))&amp;"=",U$1007)),ISNUMBER(FIND(";"&amp;UPPER(TRIM(Datos!U247&amp;""))&amp;";",U$1007))),OR(UPPER(TRIM(Datos!U247&amp;""))="SÍ",UPPER(TRIM(Datos!U247&amp;""))="SI",UPPER(TRIM(Datos!U247&amp;""))="NO"),IF(ISNUMBER(Datos!U247),AND(OR(U$1005="",Datos!U247&gt;=U$1005),OR(U$1006="",Datos!U247&lt;=U$1006)),FALSE),TRUE))))</f>
        <v>0.0</v>
      </c>
      <c r="V247">
        <f>IF(Datos!V247="",0,IF(AND(V$1008&lt;&gt;"",Datos!V247=V$1008),0,IF(V$1004=0,0,1-CHOOSE(V$1004,IF(ISNUMBER(Datos!V247),AND(OR(V$1005="",Datos!V247&gt;=V$1005),OR(V$1006="",Datos!V247&lt;=V$1006)),FALSE),IF(ISNUMBER(Datos!V247),AND(Datos!V247=INT(Datos!V247),AND(OR(V$1005="",Datos!V247&gt;=V$1005),OR(V$1006="",Datos!V247&lt;=V$1006))),FALSE),OR(ISNUMBER(FIND(";"&amp;UPPER(TRIM(Datos!V247&amp;""))&amp;"=",V$1007)),ISNUMBER(FIND(";"&amp;UPPER(TRIM(Datos!V247&amp;""))&amp;";",V$1007))),OR(UPPER(TRIM(Datos!V247&amp;""))="SÍ",UPPER(TRIM(Datos!V247&amp;""))="SI",UPPER(TRIM(Datos!V247&amp;""))="NO"),IF(ISNUMBER(Datos!V247),AND(OR(V$1005="",Datos!V247&gt;=V$1005),OR(V$1006="",Datos!V247&lt;=V$1006)),FALSE),TRUE))))</f>
        <v>0.0</v>
      </c>
      <c r="W247">
        <f>IF(Datos!W247="",0,IF(AND(W$1008&lt;&gt;"",Datos!W247=W$1008),0,IF(W$1004=0,0,1-CHOOSE(W$1004,IF(ISNUMBER(Datos!W247),AND(OR(W$1005="",Datos!W247&gt;=W$1005),OR(W$1006="",Datos!W247&lt;=W$1006)),FALSE),IF(ISNUMBER(Datos!W247),AND(Datos!W247=INT(Datos!W247),AND(OR(W$1005="",Datos!W247&gt;=W$1005),OR(W$1006="",Datos!W247&lt;=W$1006))),FALSE),OR(ISNUMBER(FIND(";"&amp;UPPER(TRIM(Datos!W247&amp;""))&amp;"=",W$1007)),ISNUMBER(FIND(";"&amp;UPPER(TRIM(Datos!W247&amp;""))&amp;";",W$1007))),OR(UPPER(TRIM(Datos!W247&amp;""))="SÍ",UPPER(TRIM(Datos!W247&amp;""))="SI",UPPER(TRIM(Datos!W247&amp;""))="NO"),IF(ISNUMBER(Datos!W247),AND(OR(W$1005="",Datos!W247&gt;=W$1005),OR(W$1006="",Datos!W247&lt;=W$1006)),FALSE),TRUE))))</f>
        <v>0.0</v>
      </c>
      <c r="X247">
        <f>IF(Datos!X247="",0,IF(AND(X$1008&lt;&gt;"",Datos!X247=X$1008),0,IF(X$1004=0,0,1-CHOOSE(X$1004,IF(ISNUMBER(Datos!X247),AND(OR(X$1005="",Datos!X247&gt;=X$1005),OR(X$1006="",Datos!X247&lt;=X$1006)),FALSE),IF(ISNUMBER(Datos!X247),AND(Datos!X247=INT(Datos!X247),AND(OR(X$1005="",Datos!X247&gt;=X$1005),OR(X$1006="",Datos!X247&lt;=X$1006))),FALSE),OR(ISNUMBER(FIND(";"&amp;UPPER(TRIM(Datos!X247&amp;""))&amp;"=",X$1007)),ISNUMBER(FIND(";"&amp;UPPER(TRIM(Datos!X247&amp;""))&amp;";",X$1007))),OR(UPPER(TRIM(Datos!X247&amp;""))="SÍ",UPPER(TRIM(Datos!X247&amp;""))="SI",UPPER(TRIM(Datos!X247&amp;""))="NO"),IF(ISNUMBER(Datos!X247),AND(OR(X$1005="",Datos!X247&gt;=X$1005),OR(X$1006="",Datos!X247&lt;=X$1006)),FALSE),TRUE))))</f>
        <v>0.0</v>
      </c>
      <c r="Y247">
        <f>IF(Datos!Y247="",0,IF(AND(Y$1008&lt;&gt;"",Datos!Y247=Y$1008),0,IF(Y$1004=0,0,1-CHOOSE(Y$1004,IF(ISNUMBER(Datos!Y247),AND(OR(Y$1005="",Datos!Y247&gt;=Y$1005),OR(Y$1006="",Datos!Y247&lt;=Y$1006)),FALSE),IF(ISNUMBER(Datos!Y247),AND(Datos!Y247=INT(Datos!Y247),AND(OR(Y$1005="",Datos!Y247&gt;=Y$1005),OR(Y$1006="",Datos!Y247&lt;=Y$1006))),FALSE),OR(ISNUMBER(FIND(";"&amp;UPPER(TRIM(Datos!Y247&amp;""))&amp;"=",Y$1007)),ISNUMBER(FIND(";"&amp;UPPER(TRIM(Datos!Y247&amp;""))&amp;";",Y$1007))),OR(UPPER(TRIM(Datos!Y247&amp;""))="SÍ",UPPER(TRIM(Datos!Y247&amp;""))="SI",UPPER(TRIM(Datos!Y247&amp;""))="NO"),IF(ISNUMBER(Datos!Y247),AND(OR(Y$1005="",Datos!Y247&gt;=Y$1005),OR(Y$1006="",Datos!Y247&lt;=Y$1006)),FALSE),TRUE))))</f>
        <v>0.0</v>
      </c>
      <c r="Z247">
        <f>IF(Datos!Z247="",0,IF(AND(Z$1008&lt;&gt;"",Datos!Z247=Z$1008),0,IF(Z$1004=0,0,1-CHOOSE(Z$1004,IF(ISNUMBER(Datos!Z247),AND(OR(Z$1005="",Datos!Z247&gt;=Z$1005),OR(Z$1006="",Datos!Z247&lt;=Z$1006)),FALSE),IF(ISNUMBER(Datos!Z247),AND(Datos!Z247=INT(Datos!Z247),AND(OR(Z$1005="",Datos!Z247&gt;=Z$1005),OR(Z$1006="",Datos!Z247&lt;=Z$1006))),FALSE),OR(ISNUMBER(FIND(";"&amp;UPPER(TRIM(Datos!Z247&amp;""))&amp;"=",Z$1007)),ISNUMBER(FIND(";"&amp;UPPER(TRIM(Datos!Z247&amp;""))&amp;";",Z$1007))),OR(UPPER(TRIM(Datos!Z247&amp;""))="SÍ",UPPER(TRIM(Datos!Z247&amp;""))="SI",UPPER(TRIM(Datos!Z247&amp;""))="NO"),IF(ISNUMBER(Datos!Z247),AND(OR(Z$1005="",Datos!Z247&gt;=Z$1005),OR(Z$1006="",Datos!Z247&lt;=Z$1006)),FALSE),TRUE))))</f>
        <v>0.0</v>
      </c>
      <c r="AA247">
        <f>IF(Datos!AA247="",0,IF(AND(AA$1008&lt;&gt;"",Datos!AA247=AA$1008),0,IF(AA$1004=0,0,1-CHOOSE(AA$1004,IF(ISNUMBER(Datos!AA247),AND(OR(AA$1005="",Datos!AA247&gt;=AA$1005),OR(AA$1006="",Datos!AA247&lt;=AA$1006)),FALSE),IF(ISNUMBER(Datos!AA247),AND(Datos!AA247=INT(Datos!AA247),AND(OR(AA$1005="",Datos!AA247&gt;=AA$1005),OR(AA$1006="",Datos!AA247&lt;=AA$1006))),FALSE),OR(ISNUMBER(FIND(";"&amp;UPPER(TRIM(Datos!AA247&amp;""))&amp;"=",AA$1007)),ISNUMBER(FIND(";"&amp;UPPER(TRIM(Datos!AA247&amp;""))&amp;";",AA$1007))),OR(UPPER(TRIM(Datos!AA247&amp;""))="SÍ",UPPER(TRIM(Datos!AA247&amp;""))="SI",UPPER(TRIM(Datos!AA247&amp;""))="NO"),IF(ISNUMBER(Datos!AA247),AND(OR(AA$1005="",Datos!AA247&gt;=AA$1005),OR(AA$1006="",Datos!AA247&lt;=AA$1006)),FALSE),TRUE))))</f>
        <v>0.0</v>
      </c>
      <c r="AB247">
        <f>IF(Datos!AB247="",0,IF(AND(AB$1008&lt;&gt;"",Datos!AB247=AB$1008),0,IF(AB$1004=0,0,1-CHOOSE(AB$1004,IF(ISNUMBER(Datos!AB247),AND(OR(AB$1005="",Datos!AB247&gt;=AB$1005),OR(AB$1006="",Datos!AB247&lt;=AB$1006)),FALSE),IF(ISNUMBER(Datos!AB247),AND(Datos!AB247=INT(Datos!AB247),AND(OR(AB$1005="",Datos!AB247&gt;=AB$1005),OR(AB$1006="",Datos!AB247&lt;=AB$1006))),FALSE),OR(ISNUMBER(FIND(";"&amp;UPPER(TRIM(Datos!AB247&amp;""))&amp;"=",AB$1007)),ISNUMBER(FIND(";"&amp;UPPER(TRIM(Datos!AB247&amp;""))&amp;";",AB$1007))),OR(UPPER(TRIM(Datos!AB247&amp;""))="SÍ",UPPER(TRIM(Datos!AB247&amp;""))="SI",UPPER(TRIM(Datos!AB247&amp;""))="NO"),IF(ISNUMBER(Datos!AB247),AND(OR(AB$1005="",Datos!AB247&gt;=AB$1005),OR(AB$1006="",Datos!AB247&lt;=AB$1006)),FALSE),TRUE))))</f>
        <v>0.0</v>
      </c>
      <c r="AC247">
        <f>IF(Datos!AC247="",0,IF(AND(AC$1008&lt;&gt;"",Datos!AC247=AC$1008),0,IF(AC$1004=0,0,1-CHOOSE(AC$1004,IF(ISNUMBER(Datos!AC247),AND(OR(AC$1005="",Datos!AC247&gt;=AC$1005),OR(AC$1006="",Datos!AC247&lt;=AC$1006)),FALSE),IF(ISNUMBER(Datos!AC247),AND(Datos!AC247=INT(Datos!AC247),AND(OR(AC$1005="",Datos!AC247&gt;=AC$1005),OR(AC$1006="",Datos!AC247&lt;=AC$1006))),FALSE),OR(ISNUMBER(FIND(";"&amp;UPPER(TRIM(Datos!AC247&amp;""))&amp;"=",AC$1007)),ISNUMBER(FIND(";"&amp;UPPER(TRIM(Datos!AC247&amp;""))&amp;";",AC$1007))),OR(UPPER(TRIM(Datos!AC247&amp;""))="SÍ",UPPER(TRIM(Datos!AC247&amp;""))="SI",UPPER(TRIM(Datos!AC247&amp;""))="NO"),IF(ISNUMBER(Datos!AC247),AND(OR(AC$1005="",Datos!AC247&gt;=AC$1005),OR(AC$1006="",Datos!AC247&lt;=AC$1006)),FALSE),TRUE))))</f>
        <v>0.0</v>
      </c>
      <c r="AD247">
        <f>IF(Datos!AD247="",0,IF(AND(AD$1008&lt;&gt;"",Datos!AD247=AD$1008),0,IF(AD$1004=0,0,1-CHOOSE(AD$1004,IF(ISNUMBER(Datos!AD247),AND(OR(AD$1005="",Datos!AD247&gt;=AD$1005),OR(AD$1006="",Datos!AD247&lt;=AD$1006)),FALSE),IF(ISNUMBER(Datos!AD247),AND(Datos!AD247=INT(Datos!AD247),AND(OR(AD$1005="",Datos!AD247&gt;=AD$1005),OR(AD$1006="",Datos!AD247&lt;=AD$1006))),FALSE),OR(ISNUMBER(FIND(";"&amp;UPPER(TRIM(Datos!AD247&amp;""))&amp;"=",AD$1007)),ISNUMBER(FIND(";"&amp;UPPER(TRIM(Datos!AD247&amp;""))&amp;";",AD$1007))),OR(UPPER(TRIM(Datos!AD247&amp;""))="SÍ",UPPER(TRIM(Datos!AD247&amp;""))="SI",UPPER(TRIM(Datos!AD247&amp;""))="NO"),IF(ISNUMBER(Datos!AD247),AND(OR(AD$1005="",Datos!AD247&gt;=AD$1005),OR(AD$1006="",Datos!AD247&lt;=AD$1006)),FALSE),TRUE))))</f>
        <v>0.0</v>
      </c>
      <c r="AE247">
        <f>IF(Datos!AE247="",0,IF(AND(AE$1008&lt;&gt;"",Datos!AE247=AE$1008),0,IF(AE$1004=0,0,1-CHOOSE(AE$1004,IF(ISNUMBER(Datos!AE247),AND(OR(AE$1005="",Datos!AE247&gt;=AE$1005),OR(AE$1006="",Datos!AE247&lt;=AE$1006)),FALSE),IF(ISNUMBER(Datos!AE247),AND(Datos!AE247=INT(Datos!AE247),AND(OR(AE$1005="",Datos!AE247&gt;=AE$1005),OR(AE$1006="",Datos!AE247&lt;=AE$1006))),FALSE),OR(ISNUMBER(FIND(";"&amp;UPPER(TRIM(Datos!AE247&amp;""))&amp;"=",AE$1007)),ISNUMBER(FIND(";"&amp;UPPER(TRIM(Datos!AE247&amp;""))&amp;";",AE$1007))),OR(UPPER(TRIM(Datos!AE247&amp;""))="SÍ",UPPER(TRIM(Datos!AE247&amp;""))="SI",UPPER(TRIM(Datos!AE247&amp;""))="NO"),IF(ISNUMBER(Datos!AE247),AND(OR(AE$1005="",Datos!AE247&gt;=AE$1005),OR(AE$1006="",Datos!AE247&lt;=AE$1006)),FALSE),TRUE))))</f>
        <v>0.0</v>
      </c>
    </row>
    <row r="248" spans="2:31">
      <c r="B248">
        <f>IF(Datos!B248="",0,IF(AND(B$1008&lt;&gt;"",Datos!B248=B$1008),0,IF(B$1004=0,0,1-CHOOSE(B$1004,IF(ISNUMBER(Datos!B248),AND(OR(B$1005="",Datos!B248&gt;=B$1005),OR(B$1006="",Datos!B248&lt;=B$1006)),FALSE),IF(ISNUMBER(Datos!B248),AND(Datos!B248=INT(Datos!B248),AND(OR(B$1005="",Datos!B248&gt;=B$1005),OR(B$1006="",Datos!B248&lt;=B$1006))),FALSE),OR(ISNUMBER(FIND(";"&amp;UPPER(TRIM(Datos!B248&amp;""))&amp;"=",B$1007)),ISNUMBER(FIND(";"&amp;UPPER(TRIM(Datos!B248&amp;""))&amp;";",B$1007))),OR(UPPER(TRIM(Datos!B248&amp;""))="SÍ",UPPER(TRIM(Datos!B248&amp;""))="SI",UPPER(TRIM(Datos!B248&amp;""))="NO"),IF(ISNUMBER(Datos!B248),AND(OR(B$1005="",Datos!B248&gt;=B$1005),OR(B$1006="",Datos!B248&lt;=B$1006)),FALSE),TRUE))))</f>
        <v>0.0</v>
      </c>
      <c r="C248">
        <f>IF(Datos!C248="",0,IF(AND(C$1008&lt;&gt;"",Datos!C248=C$1008),0,IF(C$1004=0,0,1-CHOOSE(C$1004,IF(ISNUMBER(Datos!C248),AND(OR(C$1005="",Datos!C248&gt;=C$1005),OR(C$1006="",Datos!C248&lt;=C$1006)),FALSE),IF(ISNUMBER(Datos!C248),AND(Datos!C248=INT(Datos!C248),AND(OR(C$1005="",Datos!C248&gt;=C$1005),OR(C$1006="",Datos!C248&lt;=C$1006))),FALSE),OR(ISNUMBER(FIND(";"&amp;UPPER(TRIM(Datos!C248&amp;""))&amp;"=",C$1007)),ISNUMBER(FIND(";"&amp;UPPER(TRIM(Datos!C248&amp;""))&amp;";",C$1007))),OR(UPPER(TRIM(Datos!C248&amp;""))="SÍ",UPPER(TRIM(Datos!C248&amp;""))="SI",UPPER(TRIM(Datos!C248&amp;""))="NO"),IF(ISNUMBER(Datos!C248),AND(OR(C$1005="",Datos!C248&gt;=C$1005),OR(C$1006="",Datos!C248&lt;=C$1006)),FALSE),TRUE))))</f>
        <v>0.0</v>
      </c>
      <c r="D248">
        <f>IF(Datos!D248="",0,IF(AND(D$1008&lt;&gt;"",Datos!D248=D$1008),0,IF(D$1004=0,0,1-CHOOSE(D$1004,IF(ISNUMBER(Datos!D248),AND(OR(D$1005="",Datos!D248&gt;=D$1005),OR(D$1006="",Datos!D248&lt;=D$1006)),FALSE),IF(ISNUMBER(Datos!D248),AND(Datos!D248=INT(Datos!D248),AND(OR(D$1005="",Datos!D248&gt;=D$1005),OR(D$1006="",Datos!D248&lt;=D$1006))),FALSE),OR(ISNUMBER(FIND(";"&amp;UPPER(TRIM(Datos!D248&amp;""))&amp;"=",D$1007)),ISNUMBER(FIND(";"&amp;UPPER(TRIM(Datos!D248&amp;""))&amp;";",D$1007))),OR(UPPER(TRIM(Datos!D248&amp;""))="SÍ",UPPER(TRIM(Datos!D248&amp;""))="SI",UPPER(TRIM(Datos!D248&amp;""))="NO"),IF(ISNUMBER(Datos!D248),AND(OR(D$1005="",Datos!D248&gt;=D$1005),OR(D$1006="",Datos!D248&lt;=D$1006)),FALSE),TRUE))))</f>
        <v>0.0</v>
      </c>
      <c r="E248">
        <f>IF(Datos!E248="",0,IF(AND(E$1008&lt;&gt;"",Datos!E248=E$1008),0,IF(E$1004=0,0,1-CHOOSE(E$1004,IF(ISNUMBER(Datos!E248),AND(OR(E$1005="",Datos!E248&gt;=E$1005),OR(E$1006="",Datos!E248&lt;=E$1006)),FALSE),IF(ISNUMBER(Datos!E248),AND(Datos!E248=INT(Datos!E248),AND(OR(E$1005="",Datos!E248&gt;=E$1005),OR(E$1006="",Datos!E248&lt;=E$1006))),FALSE),OR(ISNUMBER(FIND(";"&amp;UPPER(TRIM(Datos!E248&amp;""))&amp;"=",E$1007)),ISNUMBER(FIND(";"&amp;UPPER(TRIM(Datos!E248&amp;""))&amp;";",E$1007))),OR(UPPER(TRIM(Datos!E248&amp;""))="SÍ",UPPER(TRIM(Datos!E248&amp;""))="SI",UPPER(TRIM(Datos!E248&amp;""))="NO"),IF(ISNUMBER(Datos!E248),AND(OR(E$1005="",Datos!E248&gt;=E$1005),OR(E$1006="",Datos!E248&lt;=E$1006)),FALSE),TRUE))))</f>
        <v>0.0</v>
      </c>
      <c r="F248">
        <f>IF(Datos!F248="",0,IF(AND(F$1008&lt;&gt;"",Datos!F248=F$1008),0,IF(F$1004=0,0,1-CHOOSE(F$1004,IF(ISNUMBER(Datos!F248),AND(OR(F$1005="",Datos!F248&gt;=F$1005),OR(F$1006="",Datos!F248&lt;=F$1006)),FALSE),IF(ISNUMBER(Datos!F248),AND(Datos!F248=INT(Datos!F248),AND(OR(F$1005="",Datos!F248&gt;=F$1005),OR(F$1006="",Datos!F248&lt;=F$1006))),FALSE),OR(ISNUMBER(FIND(";"&amp;UPPER(TRIM(Datos!F248&amp;""))&amp;"=",F$1007)),ISNUMBER(FIND(";"&amp;UPPER(TRIM(Datos!F248&amp;""))&amp;";",F$1007))),OR(UPPER(TRIM(Datos!F248&amp;""))="SÍ",UPPER(TRIM(Datos!F248&amp;""))="SI",UPPER(TRIM(Datos!F248&amp;""))="NO"),IF(ISNUMBER(Datos!F248),AND(OR(F$1005="",Datos!F248&gt;=F$1005),OR(F$1006="",Datos!F248&lt;=F$1006)),FALSE),TRUE))))</f>
        <v>0.0</v>
      </c>
      <c r="G248">
        <f>IF(Datos!G248="",0,IF(AND(G$1008&lt;&gt;"",Datos!G248=G$1008),0,IF(G$1004=0,0,1-CHOOSE(G$1004,IF(ISNUMBER(Datos!G248),AND(OR(G$1005="",Datos!G248&gt;=G$1005),OR(G$1006="",Datos!G248&lt;=G$1006)),FALSE),IF(ISNUMBER(Datos!G248),AND(Datos!G248=INT(Datos!G248),AND(OR(G$1005="",Datos!G248&gt;=G$1005),OR(G$1006="",Datos!G248&lt;=G$1006))),FALSE),OR(ISNUMBER(FIND(";"&amp;UPPER(TRIM(Datos!G248&amp;""))&amp;"=",G$1007)),ISNUMBER(FIND(";"&amp;UPPER(TRIM(Datos!G248&amp;""))&amp;";",G$1007))),OR(UPPER(TRIM(Datos!G248&amp;""))="SÍ",UPPER(TRIM(Datos!G248&amp;""))="SI",UPPER(TRIM(Datos!G248&amp;""))="NO"),IF(ISNUMBER(Datos!G248),AND(OR(G$1005="",Datos!G248&gt;=G$1005),OR(G$1006="",Datos!G248&lt;=G$1006)),FALSE),TRUE))))</f>
        <v>0.0</v>
      </c>
      <c r="H248">
        <f>IF(Datos!H248="",0,IF(AND(H$1008&lt;&gt;"",Datos!H248=H$1008),0,IF(H$1004=0,0,1-CHOOSE(H$1004,IF(ISNUMBER(Datos!H248),AND(OR(H$1005="",Datos!H248&gt;=H$1005),OR(H$1006="",Datos!H248&lt;=H$1006)),FALSE),IF(ISNUMBER(Datos!H248),AND(Datos!H248=INT(Datos!H248),AND(OR(H$1005="",Datos!H248&gt;=H$1005),OR(H$1006="",Datos!H248&lt;=H$1006))),FALSE),OR(ISNUMBER(FIND(";"&amp;UPPER(TRIM(Datos!H248&amp;""))&amp;"=",H$1007)),ISNUMBER(FIND(";"&amp;UPPER(TRIM(Datos!H248&amp;""))&amp;";",H$1007))),OR(UPPER(TRIM(Datos!H248&amp;""))="SÍ",UPPER(TRIM(Datos!H248&amp;""))="SI",UPPER(TRIM(Datos!H248&amp;""))="NO"),IF(ISNUMBER(Datos!H248),AND(OR(H$1005="",Datos!H248&gt;=H$1005),OR(H$1006="",Datos!H248&lt;=H$1006)),FALSE),TRUE))))</f>
        <v>0.0</v>
      </c>
      <c r="I248">
        <f>IF(Datos!I248="",0,IF(AND(I$1008&lt;&gt;"",Datos!I248=I$1008),0,IF(I$1004=0,0,1-CHOOSE(I$1004,IF(ISNUMBER(Datos!I248),AND(OR(I$1005="",Datos!I248&gt;=I$1005),OR(I$1006="",Datos!I248&lt;=I$1006)),FALSE),IF(ISNUMBER(Datos!I248),AND(Datos!I248=INT(Datos!I248),AND(OR(I$1005="",Datos!I248&gt;=I$1005),OR(I$1006="",Datos!I248&lt;=I$1006))),FALSE),OR(ISNUMBER(FIND(";"&amp;UPPER(TRIM(Datos!I248&amp;""))&amp;"=",I$1007)),ISNUMBER(FIND(";"&amp;UPPER(TRIM(Datos!I248&amp;""))&amp;";",I$1007))),OR(UPPER(TRIM(Datos!I248&amp;""))="SÍ",UPPER(TRIM(Datos!I248&amp;""))="SI",UPPER(TRIM(Datos!I248&amp;""))="NO"),IF(ISNUMBER(Datos!I248),AND(OR(I$1005="",Datos!I248&gt;=I$1005),OR(I$1006="",Datos!I248&lt;=I$1006)),FALSE),TRUE))))</f>
        <v>0.0</v>
      </c>
      <c r="J248">
        <f>IF(Datos!J248="",0,IF(AND(J$1008&lt;&gt;"",Datos!J248=J$1008),0,IF(J$1004=0,0,1-CHOOSE(J$1004,IF(ISNUMBER(Datos!J248),AND(OR(J$1005="",Datos!J248&gt;=J$1005),OR(J$1006="",Datos!J248&lt;=J$1006)),FALSE),IF(ISNUMBER(Datos!J248),AND(Datos!J248=INT(Datos!J248),AND(OR(J$1005="",Datos!J248&gt;=J$1005),OR(J$1006="",Datos!J248&lt;=J$1006))),FALSE),OR(ISNUMBER(FIND(";"&amp;UPPER(TRIM(Datos!J248&amp;""))&amp;"=",J$1007)),ISNUMBER(FIND(";"&amp;UPPER(TRIM(Datos!J248&amp;""))&amp;";",J$1007))),OR(UPPER(TRIM(Datos!J248&amp;""))="SÍ",UPPER(TRIM(Datos!J248&amp;""))="SI",UPPER(TRIM(Datos!J248&amp;""))="NO"),IF(ISNUMBER(Datos!J248),AND(OR(J$1005="",Datos!J248&gt;=J$1005),OR(J$1006="",Datos!J248&lt;=J$1006)),FALSE),TRUE))))</f>
        <v>0.0</v>
      </c>
      <c r="K248">
        <f>IF(Datos!K248="",0,IF(AND(K$1008&lt;&gt;"",Datos!K248=K$1008),0,IF(K$1004=0,0,1-CHOOSE(K$1004,IF(ISNUMBER(Datos!K248),AND(OR(K$1005="",Datos!K248&gt;=K$1005),OR(K$1006="",Datos!K248&lt;=K$1006)),FALSE),IF(ISNUMBER(Datos!K248),AND(Datos!K248=INT(Datos!K248),AND(OR(K$1005="",Datos!K248&gt;=K$1005),OR(K$1006="",Datos!K248&lt;=K$1006))),FALSE),OR(ISNUMBER(FIND(";"&amp;UPPER(TRIM(Datos!K248&amp;""))&amp;"=",K$1007)),ISNUMBER(FIND(";"&amp;UPPER(TRIM(Datos!K248&amp;""))&amp;";",K$1007))),OR(UPPER(TRIM(Datos!K248&amp;""))="SÍ",UPPER(TRIM(Datos!K248&amp;""))="SI",UPPER(TRIM(Datos!K248&amp;""))="NO"),IF(ISNUMBER(Datos!K248),AND(OR(K$1005="",Datos!K248&gt;=K$1005),OR(K$1006="",Datos!K248&lt;=K$1006)),FALSE),TRUE))))</f>
        <v>0.0</v>
      </c>
      <c r="L248">
        <f>IF(Datos!L248="",0,IF(AND(L$1008&lt;&gt;"",Datos!L248=L$1008),0,IF(L$1004=0,0,1-CHOOSE(L$1004,IF(ISNUMBER(Datos!L248),AND(OR(L$1005="",Datos!L248&gt;=L$1005),OR(L$1006="",Datos!L248&lt;=L$1006)),FALSE),IF(ISNUMBER(Datos!L248),AND(Datos!L248=INT(Datos!L248),AND(OR(L$1005="",Datos!L248&gt;=L$1005),OR(L$1006="",Datos!L248&lt;=L$1006))),FALSE),OR(ISNUMBER(FIND(";"&amp;UPPER(TRIM(Datos!L248&amp;""))&amp;"=",L$1007)),ISNUMBER(FIND(";"&amp;UPPER(TRIM(Datos!L248&amp;""))&amp;";",L$1007))),OR(UPPER(TRIM(Datos!L248&amp;""))="SÍ",UPPER(TRIM(Datos!L248&amp;""))="SI",UPPER(TRIM(Datos!L248&amp;""))="NO"),IF(ISNUMBER(Datos!L248),AND(OR(L$1005="",Datos!L248&gt;=L$1005),OR(L$1006="",Datos!L248&lt;=L$1006)),FALSE),TRUE))))</f>
        <v>0.0</v>
      </c>
      <c r="M248">
        <f>IF(Datos!M248="",0,IF(AND(M$1008&lt;&gt;"",Datos!M248=M$1008),0,IF(M$1004=0,0,1-CHOOSE(M$1004,IF(ISNUMBER(Datos!M248),AND(OR(M$1005="",Datos!M248&gt;=M$1005),OR(M$1006="",Datos!M248&lt;=M$1006)),FALSE),IF(ISNUMBER(Datos!M248),AND(Datos!M248=INT(Datos!M248),AND(OR(M$1005="",Datos!M248&gt;=M$1005),OR(M$1006="",Datos!M248&lt;=M$1006))),FALSE),OR(ISNUMBER(FIND(";"&amp;UPPER(TRIM(Datos!M248&amp;""))&amp;"=",M$1007)),ISNUMBER(FIND(";"&amp;UPPER(TRIM(Datos!M248&amp;""))&amp;";",M$1007))),OR(UPPER(TRIM(Datos!M248&amp;""))="SÍ",UPPER(TRIM(Datos!M248&amp;""))="SI",UPPER(TRIM(Datos!M248&amp;""))="NO"),IF(ISNUMBER(Datos!M248),AND(OR(M$1005="",Datos!M248&gt;=M$1005),OR(M$1006="",Datos!M248&lt;=M$1006)),FALSE),TRUE))))</f>
        <v>0.0</v>
      </c>
      <c r="N248">
        <f>IF(Datos!N248="",0,IF(AND(N$1008&lt;&gt;"",Datos!N248=N$1008),0,IF(N$1004=0,0,1-CHOOSE(N$1004,IF(ISNUMBER(Datos!N248),AND(OR(N$1005="",Datos!N248&gt;=N$1005),OR(N$1006="",Datos!N248&lt;=N$1006)),FALSE),IF(ISNUMBER(Datos!N248),AND(Datos!N248=INT(Datos!N248),AND(OR(N$1005="",Datos!N248&gt;=N$1005),OR(N$1006="",Datos!N248&lt;=N$1006))),FALSE),OR(ISNUMBER(FIND(";"&amp;UPPER(TRIM(Datos!N248&amp;""))&amp;"=",N$1007)),ISNUMBER(FIND(";"&amp;UPPER(TRIM(Datos!N248&amp;""))&amp;";",N$1007))),OR(UPPER(TRIM(Datos!N248&amp;""))="SÍ",UPPER(TRIM(Datos!N248&amp;""))="SI",UPPER(TRIM(Datos!N248&amp;""))="NO"),IF(ISNUMBER(Datos!N248),AND(OR(N$1005="",Datos!N248&gt;=N$1005),OR(N$1006="",Datos!N248&lt;=N$1006)),FALSE),TRUE))))</f>
        <v>0.0</v>
      </c>
      <c r="O248">
        <f>IF(Datos!O248="",0,IF(AND(O$1008&lt;&gt;"",Datos!O248=O$1008),0,IF(O$1004=0,0,1-CHOOSE(O$1004,IF(ISNUMBER(Datos!O248),AND(OR(O$1005="",Datos!O248&gt;=O$1005),OR(O$1006="",Datos!O248&lt;=O$1006)),FALSE),IF(ISNUMBER(Datos!O248),AND(Datos!O248=INT(Datos!O248),AND(OR(O$1005="",Datos!O248&gt;=O$1005),OR(O$1006="",Datos!O248&lt;=O$1006))),FALSE),OR(ISNUMBER(FIND(";"&amp;UPPER(TRIM(Datos!O248&amp;""))&amp;"=",O$1007)),ISNUMBER(FIND(";"&amp;UPPER(TRIM(Datos!O248&amp;""))&amp;";",O$1007))),OR(UPPER(TRIM(Datos!O248&amp;""))="SÍ",UPPER(TRIM(Datos!O248&amp;""))="SI",UPPER(TRIM(Datos!O248&amp;""))="NO"),IF(ISNUMBER(Datos!O248),AND(OR(O$1005="",Datos!O248&gt;=O$1005),OR(O$1006="",Datos!O248&lt;=O$1006)),FALSE),TRUE))))</f>
        <v>0.0</v>
      </c>
      <c r="P248">
        <f>IF(Datos!P248="",0,IF(AND(P$1008&lt;&gt;"",Datos!P248=P$1008),0,IF(P$1004=0,0,1-CHOOSE(P$1004,IF(ISNUMBER(Datos!P248),AND(OR(P$1005="",Datos!P248&gt;=P$1005),OR(P$1006="",Datos!P248&lt;=P$1006)),FALSE),IF(ISNUMBER(Datos!P248),AND(Datos!P248=INT(Datos!P248),AND(OR(P$1005="",Datos!P248&gt;=P$1005),OR(P$1006="",Datos!P248&lt;=P$1006))),FALSE),OR(ISNUMBER(FIND(";"&amp;UPPER(TRIM(Datos!P248&amp;""))&amp;"=",P$1007)),ISNUMBER(FIND(";"&amp;UPPER(TRIM(Datos!P248&amp;""))&amp;";",P$1007))),OR(UPPER(TRIM(Datos!P248&amp;""))="SÍ",UPPER(TRIM(Datos!P248&amp;""))="SI",UPPER(TRIM(Datos!P248&amp;""))="NO"),IF(ISNUMBER(Datos!P248),AND(OR(P$1005="",Datos!P248&gt;=P$1005),OR(P$1006="",Datos!P248&lt;=P$1006)),FALSE),TRUE))))</f>
        <v>0.0</v>
      </c>
      <c r="Q248">
        <f>IF(Datos!Q248="",0,IF(AND(Q$1008&lt;&gt;"",Datos!Q248=Q$1008),0,IF(Q$1004=0,0,1-CHOOSE(Q$1004,IF(ISNUMBER(Datos!Q248),AND(OR(Q$1005="",Datos!Q248&gt;=Q$1005),OR(Q$1006="",Datos!Q248&lt;=Q$1006)),FALSE),IF(ISNUMBER(Datos!Q248),AND(Datos!Q248=INT(Datos!Q248),AND(OR(Q$1005="",Datos!Q248&gt;=Q$1005),OR(Q$1006="",Datos!Q248&lt;=Q$1006))),FALSE),OR(ISNUMBER(FIND(";"&amp;UPPER(TRIM(Datos!Q248&amp;""))&amp;"=",Q$1007)),ISNUMBER(FIND(";"&amp;UPPER(TRIM(Datos!Q248&amp;""))&amp;";",Q$1007))),OR(UPPER(TRIM(Datos!Q248&amp;""))="SÍ",UPPER(TRIM(Datos!Q248&amp;""))="SI",UPPER(TRIM(Datos!Q248&amp;""))="NO"),IF(ISNUMBER(Datos!Q248),AND(OR(Q$1005="",Datos!Q248&gt;=Q$1005),OR(Q$1006="",Datos!Q248&lt;=Q$1006)),FALSE),TRUE))))</f>
        <v>0.0</v>
      </c>
      <c r="R248">
        <f>IF(Datos!R248="",0,IF(AND(R$1008&lt;&gt;"",Datos!R248=R$1008),0,IF(R$1004=0,0,1-CHOOSE(R$1004,IF(ISNUMBER(Datos!R248),AND(OR(R$1005="",Datos!R248&gt;=R$1005),OR(R$1006="",Datos!R248&lt;=R$1006)),FALSE),IF(ISNUMBER(Datos!R248),AND(Datos!R248=INT(Datos!R248),AND(OR(R$1005="",Datos!R248&gt;=R$1005),OR(R$1006="",Datos!R248&lt;=R$1006))),FALSE),OR(ISNUMBER(FIND(";"&amp;UPPER(TRIM(Datos!R248&amp;""))&amp;"=",R$1007)),ISNUMBER(FIND(";"&amp;UPPER(TRIM(Datos!R248&amp;""))&amp;";",R$1007))),OR(UPPER(TRIM(Datos!R248&amp;""))="SÍ",UPPER(TRIM(Datos!R248&amp;""))="SI",UPPER(TRIM(Datos!R248&amp;""))="NO"),IF(ISNUMBER(Datos!R248),AND(OR(R$1005="",Datos!R248&gt;=R$1005),OR(R$1006="",Datos!R248&lt;=R$1006)),FALSE),TRUE))))</f>
        <v>0.0</v>
      </c>
      <c r="S248">
        <f>IF(Datos!S248="",0,IF(AND(S$1008&lt;&gt;"",Datos!S248=S$1008),0,IF(S$1004=0,0,1-CHOOSE(S$1004,IF(ISNUMBER(Datos!S248),AND(OR(S$1005="",Datos!S248&gt;=S$1005),OR(S$1006="",Datos!S248&lt;=S$1006)),FALSE),IF(ISNUMBER(Datos!S248),AND(Datos!S248=INT(Datos!S248),AND(OR(S$1005="",Datos!S248&gt;=S$1005),OR(S$1006="",Datos!S248&lt;=S$1006))),FALSE),OR(ISNUMBER(FIND(";"&amp;UPPER(TRIM(Datos!S248&amp;""))&amp;"=",S$1007)),ISNUMBER(FIND(";"&amp;UPPER(TRIM(Datos!S248&amp;""))&amp;";",S$1007))),OR(UPPER(TRIM(Datos!S248&amp;""))="SÍ",UPPER(TRIM(Datos!S248&amp;""))="SI",UPPER(TRIM(Datos!S248&amp;""))="NO"),IF(ISNUMBER(Datos!S248),AND(OR(S$1005="",Datos!S248&gt;=S$1005),OR(S$1006="",Datos!S248&lt;=S$1006)),FALSE),TRUE))))</f>
        <v>0.0</v>
      </c>
      <c r="T248">
        <f>IF(Datos!T248="",0,IF(AND(T$1008&lt;&gt;"",Datos!T248=T$1008),0,IF(T$1004=0,0,1-CHOOSE(T$1004,IF(ISNUMBER(Datos!T248),AND(OR(T$1005="",Datos!T248&gt;=T$1005),OR(T$1006="",Datos!T248&lt;=T$1006)),FALSE),IF(ISNUMBER(Datos!T248),AND(Datos!T248=INT(Datos!T248),AND(OR(T$1005="",Datos!T248&gt;=T$1005),OR(T$1006="",Datos!T248&lt;=T$1006))),FALSE),OR(ISNUMBER(FIND(";"&amp;UPPER(TRIM(Datos!T248&amp;""))&amp;"=",T$1007)),ISNUMBER(FIND(";"&amp;UPPER(TRIM(Datos!T248&amp;""))&amp;";",T$1007))),OR(UPPER(TRIM(Datos!T248&amp;""))="SÍ",UPPER(TRIM(Datos!T248&amp;""))="SI",UPPER(TRIM(Datos!T248&amp;""))="NO"),IF(ISNUMBER(Datos!T248),AND(OR(T$1005="",Datos!T248&gt;=T$1005),OR(T$1006="",Datos!T248&lt;=T$1006)),FALSE),TRUE))))</f>
        <v>0.0</v>
      </c>
      <c r="U248">
        <f>IF(Datos!U248="",0,IF(AND(U$1008&lt;&gt;"",Datos!U248=U$1008),0,IF(U$1004=0,0,1-CHOOSE(U$1004,IF(ISNUMBER(Datos!U248),AND(OR(U$1005="",Datos!U248&gt;=U$1005),OR(U$1006="",Datos!U248&lt;=U$1006)),FALSE),IF(ISNUMBER(Datos!U248),AND(Datos!U248=INT(Datos!U248),AND(OR(U$1005="",Datos!U248&gt;=U$1005),OR(U$1006="",Datos!U248&lt;=U$1006))),FALSE),OR(ISNUMBER(FIND(";"&amp;UPPER(TRIM(Datos!U248&amp;""))&amp;"=",U$1007)),ISNUMBER(FIND(";"&amp;UPPER(TRIM(Datos!U248&amp;""))&amp;";",U$1007))),OR(UPPER(TRIM(Datos!U248&amp;""))="SÍ",UPPER(TRIM(Datos!U248&amp;""))="SI",UPPER(TRIM(Datos!U248&amp;""))="NO"),IF(ISNUMBER(Datos!U248),AND(OR(U$1005="",Datos!U248&gt;=U$1005),OR(U$1006="",Datos!U248&lt;=U$1006)),FALSE),TRUE))))</f>
        <v>0.0</v>
      </c>
      <c r="V248">
        <f>IF(Datos!V248="",0,IF(AND(V$1008&lt;&gt;"",Datos!V248=V$1008),0,IF(V$1004=0,0,1-CHOOSE(V$1004,IF(ISNUMBER(Datos!V248),AND(OR(V$1005="",Datos!V248&gt;=V$1005),OR(V$1006="",Datos!V248&lt;=V$1006)),FALSE),IF(ISNUMBER(Datos!V248),AND(Datos!V248=INT(Datos!V248),AND(OR(V$1005="",Datos!V248&gt;=V$1005),OR(V$1006="",Datos!V248&lt;=V$1006))),FALSE),OR(ISNUMBER(FIND(";"&amp;UPPER(TRIM(Datos!V248&amp;""))&amp;"=",V$1007)),ISNUMBER(FIND(";"&amp;UPPER(TRIM(Datos!V248&amp;""))&amp;";",V$1007))),OR(UPPER(TRIM(Datos!V248&amp;""))="SÍ",UPPER(TRIM(Datos!V248&amp;""))="SI",UPPER(TRIM(Datos!V248&amp;""))="NO"),IF(ISNUMBER(Datos!V248),AND(OR(V$1005="",Datos!V248&gt;=V$1005),OR(V$1006="",Datos!V248&lt;=V$1006)),FALSE),TRUE))))</f>
        <v>0.0</v>
      </c>
      <c r="W248">
        <f>IF(Datos!W248="",0,IF(AND(W$1008&lt;&gt;"",Datos!W248=W$1008),0,IF(W$1004=0,0,1-CHOOSE(W$1004,IF(ISNUMBER(Datos!W248),AND(OR(W$1005="",Datos!W248&gt;=W$1005),OR(W$1006="",Datos!W248&lt;=W$1006)),FALSE),IF(ISNUMBER(Datos!W248),AND(Datos!W248=INT(Datos!W248),AND(OR(W$1005="",Datos!W248&gt;=W$1005),OR(W$1006="",Datos!W248&lt;=W$1006))),FALSE),OR(ISNUMBER(FIND(";"&amp;UPPER(TRIM(Datos!W248&amp;""))&amp;"=",W$1007)),ISNUMBER(FIND(";"&amp;UPPER(TRIM(Datos!W248&amp;""))&amp;";",W$1007))),OR(UPPER(TRIM(Datos!W248&amp;""))="SÍ",UPPER(TRIM(Datos!W248&amp;""))="SI",UPPER(TRIM(Datos!W248&amp;""))="NO"),IF(ISNUMBER(Datos!W248),AND(OR(W$1005="",Datos!W248&gt;=W$1005),OR(W$1006="",Datos!W248&lt;=W$1006)),FALSE),TRUE))))</f>
        <v>0.0</v>
      </c>
      <c r="X248">
        <f>IF(Datos!X248="",0,IF(AND(X$1008&lt;&gt;"",Datos!X248=X$1008),0,IF(X$1004=0,0,1-CHOOSE(X$1004,IF(ISNUMBER(Datos!X248),AND(OR(X$1005="",Datos!X248&gt;=X$1005),OR(X$1006="",Datos!X248&lt;=X$1006)),FALSE),IF(ISNUMBER(Datos!X248),AND(Datos!X248=INT(Datos!X248),AND(OR(X$1005="",Datos!X248&gt;=X$1005),OR(X$1006="",Datos!X248&lt;=X$1006))),FALSE),OR(ISNUMBER(FIND(";"&amp;UPPER(TRIM(Datos!X248&amp;""))&amp;"=",X$1007)),ISNUMBER(FIND(";"&amp;UPPER(TRIM(Datos!X248&amp;""))&amp;";",X$1007))),OR(UPPER(TRIM(Datos!X248&amp;""))="SÍ",UPPER(TRIM(Datos!X248&amp;""))="SI",UPPER(TRIM(Datos!X248&amp;""))="NO"),IF(ISNUMBER(Datos!X248),AND(OR(X$1005="",Datos!X248&gt;=X$1005),OR(X$1006="",Datos!X248&lt;=X$1006)),FALSE),TRUE))))</f>
        <v>0.0</v>
      </c>
      <c r="Y248">
        <f>IF(Datos!Y248="",0,IF(AND(Y$1008&lt;&gt;"",Datos!Y248=Y$1008),0,IF(Y$1004=0,0,1-CHOOSE(Y$1004,IF(ISNUMBER(Datos!Y248),AND(OR(Y$1005="",Datos!Y248&gt;=Y$1005),OR(Y$1006="",Datos!Y248&lt;=Y$1006)),FALSE),IF(ISNUMBER(Datos!Y248),AND(Datos!Y248=INT(Datos!Y248),AND(OR(Y$1005="",Datos!Y248&gt;=Y$1005),OR(Y$1006="",Datos!Y248&lt;=Y$1006))),FALSE),OR(ISNUMBER(FIND(";"&amp;UPPER(TRIM(Datos!Y248&amp;""))&amp;"=",Y$1007)),ISNUMBER(FIND(";"&amp;UPPER(TRIM(Datos!Y248&amp;""))&amp;";",Y$1007))),OR(UPPER(TRIM(Datos!Y248&amp;""))="SÍ",UPPER(TRIM(Datos!Y248&amp;""))="SI",UPPER(TRIM(Datos!Y248&amp;""))="NO"),IF(ISNUMBER(Datos!Y248),AND(OR(Y$1005="",Datos!Y248&gt;=Y$1005),OR(Y$1006="",Datos!Y248&lt;=Y$1006)),FALSE),TRUE))))</f>
        <v>0.0</v>
      </c>
      <c r="Z248">
        <f>IF(Datos!Z248="",0,IF(AND(Z$1008&lt;&gt;"",Datos!Z248=Z$1008),0,IF(Z$1004=0,0,1-CHOOSE(Z$1004,IF(ISNUMBER(Datos!Z248),AND(OR(Z$1005="",Datos!Z248&gt;=Z$1005),OR(Z$1006="",Datos!Z248&lt;=Z$1006)),FALSE),IF(ISNUMBER(Datos!Z248),AND(Datos!Z248=INT(Datos!Z248),AND(OR(Z$1005="",Datos!Z248&gt;=Z$1005),OR(Z$1006="",Datos!Z248&lt;=Z$1006))),FALSE),OR(ISNUMBER(FIND(";"&amp;UPPER(TRIM(Datos!Z248&amp;""))&amp;"=",Z$1007)),ISNUMBER(FIND(";"&amp;UPPER(TRIM(Datos!Z248&amp;""))&amp;";",Z$1007))),OR(UPPER(TRIM(Datos!Z248&amp;""))="SÍ",UPPER(TRIM(Datos!Z248&amp;""))="SI",UPPER(TRIM(Datos!Z248&amp;""))="NO"),IF(ISNUMBER(Datos!Z248),AND(OR(Z$1005="",Datos!Z248&gt;=Z$1005),OR(Z$1006="",Datos!Z248&lt;=Z$1006)),FALSE),TRUE))))</f>
        <v>0.0</v>
      </c>
      <c r="AA248">
        <f>IF(Datos!AA248="",0,IF(AND(AA$1008&lt;&gt;"",Datos!AA248=AA$1008),0,IF(AA$1004=0,0,1-CHOOSE(AA$1004,IF(ISNUMBER(Datos!AA248),AND(OR(AA$1005="",Datos!AA248&gt;=AA$1005),OR(AA$1006="",Datos!AA248&lt;=AA$1006)),FALSE),IF(ISNUMBER(Datos!AA248),AND(Datos!AA248=INT(Datos!AA248),AND(OR(AA$1005="",Datos!AA248&gt;=AA$1005),OR(AA$1006="",Datos!AA248&lt;=AA$1006))),FALSE),OR(ISNUMBER(FIND(";"&amp;UPPER(TRIM(Datos!AA248&amp;""))&amp;"=",AA$1007)),ISNUMBER(FIND(";"&amp;UPPER(TRIM(Datos!AA248&amp;""))&amp;";",AA$1007))),OR(UPPER(TRIM(Datos!AA248&amp;""))="SÍ",UPPER(TRIM(Datos!AA248&amp;""))="SI",UPPER(TRIM(Datos!AA248&amp;""))="NO"),IF(ISNUMBER(Datos!AA248),AND(OR(AA$1005="",Datos!AA248&gt;=AA$1005),OR(AA$1006="",Datos!AA248&lt;=AA$1006)),FALSE),TRUE))))</f>
        <v>0.0</v>
      </c>
      <c r="AB248">
        <f>IF(Datos!AB248="",0,IF(AND(AB$1008&lt;&gt;"",Datos!AB248=AB$1008),0,IF(AB$1004=0,0,1-CHOOSE(AB$1004,IF(ISNUMBER(Datos!AB248),AND(OR(AB$1005="",Datos!AB248&gt;=AB$1005),OR(AB$1006="",Datos!AB248&lt;=AB$1006)),FALSE),IF(ISNUMBER(Datos!AB248),AND(Datos!AB248=INT(Datos!AB248),AND(OR(AB$1005="",Datos!AB248&gt;=AB$1005),OR(AB$1006="",Datos!AB248&lt;=AB$1006))),FALSE),OR(ISNUMBER(FIND(";"&amp;UPPER(TRIM(Datos!AB248&amp;""))&amp;"=",AB$1007)),ISNUMBER(FIND(";"&amp;UPPER(TRIM(Datos!AB248&amp;""))&amp;";",AB$1007))),OR(UPPER(TRIM(Datos!AB248&amp;""))="SÍ",UPPER(TRIM(Datos!AB248&amp;""))="SI",UPPER(TRIM(Datos!AB248&amp;""))="NO"),IF(ISNUMBER(Datos!AB248),AND(OR(AB$1005="",Datos!AB248&gt;=AB$1005),OR(AB$1006="",Datos!AB248&lt;=AB$1006)),FALSE),TRUE))))</f>
        <v>0.0</v>
      </c>
      <c r="AC248">
        <f>IF(Datos!AC248="",0,IF(AND(AC$1008&lt;&gt;"",Datos!AC248=AC$1008),0,IF(AC$1004=0,0,1-CHOOSE(AC$1004,IF(ISNUMBER(Datos!AC248),AND(OR(AC$1005="",Datos!AC248&gt;=AC$1005),OR(AC$1006="",Datos!AC248&lt;=AC$1006)),FALSE),IF(ISNUMBER(Datos!AC248),AND(Datos!AC248=INT(Datos!AC248),AND(OR(AC$1005="",Datos!AC248&gt;=AC$1005),OR(AC$1006="",Datos!AC248&lt;=AC$1006))),FALSE),OR(ISNUMBER(FIND(";"&amp;UPPER(TRIM(Datos!AC248&amp;""))&amp;"=",AC$1007)),ISNUMBER(FIND(";"&amp;UPPER(TRIM(Datos!AC248&amp;""))&amp;";",AC$1007))),OR(UPPER(TRIM(Datos!AC248&amp;""))="SÍ",UPPER(TRIM(Datos!AC248&amp;""))="SI",UPPER(TRIM(Datos!AC248&amp;""))="NO"),IF(ISNUMBER(Datos!AC248),AND(OR(AC$1005="",Datos!AC248&gt;=AC$1005),OR(AC$1006="",Datos!AC248&lt;=AC$1006)),FALSE),TRUE))))</f>
        <v>0.0</v>
      </c>
      <c r="AD248">
        <f>IF(Datos!AD248="",0,IF(AND(AD$1008&lt;&gt;"",Datos!AD248=AD$1008),0,IF(AD$1004=0,0,1-CHOOSE(AD$1004,IF(ISNUMBER(Datos!AD248),AND(OR(AD$1005="",Datos!AD248&gt;=AD$1005),OR(AD$1006="",Datos!AD248&lt;=AD$1006)),FALSE),IF(ISNUMBER(Datos!AD248),AND(Datos!AD248=INT(Datos!AD248),AND(OR(AD$1005="",Datos!AD248&gt;=AD$1005),OR(AD$1006="",Datos!AD248&lt;=AD$1006))),FALSE),OR(ISNUMBER(FIND(";"&amp;UPPER(TRIM(Datos!AD248&amp;""))&amp;"=",AD$1007)),ISNUMBER(FIND(";"&amp;UPPER(TRIM(Datos!AD248&amp;""))&amp;";",AD$1007))),OR(UPPER(TRIM(Datos!AD248&amp;""))="SÍ",UPPER(TRIM(Datos!AD248&amp;""))="SI",UPPER(TRIM(Datos!AD248&amp;""))="NO"),IF(ISNUMBER(Datos!AD248),AND(OR(AD$1005="",Datos!AD248&gt;=AD$1005),OR(AD$1006="",Datos!AD248&lt;=AD$1006)),FALSE),TRUE))))</f>
        <v>0.0</v>
      </c>
      <c r="AE248">
        <f>IF(Datos!AE248="",0,IF(AND(AE$1008&lt;&gt;"",Datos!AE248=AE$1008),0,IF(AE$1004=0,0,1-CHOOSE(AE$1004,IF(ISNUMBER(Datos!AE248),AND(OR(AE$1005="",Datos!AE248&gt;=AE$1005),OR(AE$1006="",Datos!AE248&lt;=AE$1006)),FALSE),IF(ISNUMBER(Datos!AE248),AND(Datos!AE248=INT(Datos!AE248),AND(OR(AE$1005="",Datos!AE248&gt;=AE$1005),OR(AE$1006="",Datos!AE248&lt;=AE$1006))),FALSE),OR(ISNUMBER(FIND(";"&amp;UPPER(TRIM(Datos!AE248&amp;""))&amp;"=",AE$1007)),ISNUMBER(FIND(";"&amp;UPPER(TRIM(Datos!AE248&amp;""))&amp;";",AE$1007))),OR(UPPER(TRIM(Datos!AE248&amp;""))="SÍ",UPPER(TRIM(Datos!AE248&amp;""))="SI",UPPER(TRIM(Datos!AE248&amp;""))="NO"),IF(ISNUMBER(Datos!AE248),AND(OR(AE$1005="",Datos!AE248&gt;=AE$1005),OR(AE$1006="",Datos!AE248&lt;=AE$1006)),FALSE),TRUE))))</f>
        <v>0.0</v>
      </c>
    </row>
    <row r="249" spans="2:31">
      <c r="B249">
        <f>IF(Datos!B249="",0,IF(AND(B$1008&lt;&gt;"",Datos!B249=B$1008),0,IF(B$1004=0,0,1-CHOOSE(B$1004,IF(ISNUMBER(Datos!B249),AND(OR(B$1005="",Datos!B249&gt;=B$1005),OR(B$1006="",Datos!B249&lt;=B$1006)),FALSE),IF(ISNUMBER(Datos!B249),AND(Datos!B249=INT(Datos!B249),AND(OR(B$1005="",Datos!B249&gt;=B$1005),OR(B$1006="",Datos!B249&lt;=B$1006))),FALSE),OR(ISNUMBER(FIND(";"&amp;UPPER(TRIM(Datos!B249&amp;""))&amp;"=",B$1007)),ISNUMBER(FIND(";"&amp;UPPER(TRIM(Datos!B249&amp;""))&amp;";",B$1007))),OR(UPPER(TRIM(Datos!B249&amp;""))="SÍ",UPPER(TRIM(Datos!B249&amp;""))="SI",UPPER(TRIM(Datos!B249&amp;""))="NO"),IF(ISNUMBER(Datos!B249),AND(OR(B$1005="",Datos!B249&gt;=B$1005),OR(B$1006="",Datos!B249&lt;=B$1006)),FALSE),TRUE))))</f>
        <v>0.0</v>
      </c>
      <c r="C249">
        <f>IF(Datos!C249="",0,IF(AND(C$1008&lt;&gt;"",Datos!C249=C$1008),0,IF(C$1004=0,0,1-CHOOSE(C$1004,IF(ISNUMBER(Datos!C249),AND(OR(C$1005="",Datos!C249&gt;=C$1005),OR(C$1006="",Datos!C249&lt;=C$1006)),FALSE),IF(ISNUMBER(Datos!C249),AND(Datos!C249=INT(Datos!C249),AND(OR(C$1005="",Datos!C249&gt;=C$1005),OR(C$1006="",Datos!C249&lt;=C$1006))),FALSE),OR(ISNUMBER(FIND(";"&amp;UPPER(TRIM(Datos!C249&amp;""))&amp;"=",C$1007)),ISNUMBER(FIND(";"&amp;UPPER(TRIM(Datos!C249&amp;""))&amp;";",C$1007))),OR(UPPER(TRIM(Datos!C249&amp;""))="SÍ",UPPER(TRIM(Datos!C249&amp;""))="SI",UPPER(TRIM(Datos!C249&amp;""))="NO"),IF(ISNUMBER(Datos!C249),AND(OR(C$1005="",Datos!C249&gt;=C$1005),OR(C$1006="",Datos!C249&lt;=C$1006)),FALSE),TRUE))))</f>
        <v>0.0</v>
      </c>
      <c r="D249">
        <f>IF(Datos!D249="",0,IF(AND(D$1008&lt;&gt;"",Datos!D249=D$1008),0,IF(D$1004=0,0,1-CHOOSE(D$1004,IF(ISNUMBER(Datos!D249),AND(OR(D$1005="",Datos!D249&gt;=D$1005),OR(D$1006="",Datos!D249&lt;=D$1006)),FALSE),IF(ISNUMBER(Datos!D249),AND(Datos!D249=INT(Datos!D249),AND(OR(D$1005="",Datos!D249&gt;=D$1005),OR(D$1006="",Datos!D249&lt;=D$1006))),FALSE),OR(ISNUMBER(FIND(";"&amp;UPPER(TRIM(Datos!D249&amp;""))&amp;"=",D$1007)),ISNUMBER(FIND(";"&amp;UPPER(TRIM(Datos!D249&amp;""))&amp;";",D$1007))),OR(UPPER(TRIM(Datos!D249&amp;""))="SÍ",UPPER(TRIM(Datos!D249&amp;""))="SI",UPPER(TRIM(Datos!D249&amp;""))="NO"),IF(ISNUMBER(Datos!D249),AND(OR(D$1005="",Datos!D249&gt;=D$1005),OR(D$1006="",Datos!D249&lt;=D$1006)),FALSE),TRUE))))</f>
        <v>0.0</v>
      </c>
      <c r="E249">
        <f>IF(Datos!E249="",0,IF(AND(E$1008&lt;&gt;"",Datos!E249=E$1008),0,IF(E$1004=0,0,1-CHOOSE(E$1004,IF(ISNUMBER(Datos!E249),AND(OR(E$1005="",Datos!E249&gt;=E$1005),OR(E$1006="",Datos!E249&lt;=E$1006)),FALSE),IF(ISNUMBER(Datos!E249),AND(Datos!E249=INT(Datos!E249),AND(OR(E$1005="",Datos!E249&gt;=E$1005),OR(E$1006="",Datos!E249&lt;=E$1006))),FALSE),OR(ISNUMBER(FIND(";"&amp;UPPER(TRIM(Datos!E249&amp;""))&amp;"=",E$1007)),ISNUMBER(FIND(";"&amp;UPPER(TRIM(Datos!E249&amp;""))&amp;";",E$1007))),OR(UPPER(TRIM(Datos!E249&amp;""))="SÍ",UPPER(TRIM(Datos!E249&amp;""))="SI",UPPER(TRIM(Datos!E249&amp;""))="NO"),IF(ISNUMBER(Datos!E249),AND(OR(E$1005="",Datos!E249&gt;=E$1005),OR(E$1006="",Datos!E249&lt;=E$1006)),FALSE),TRUE))))</f>
        <v>0.0</v>
      </c>
      <c r="F249">
        <f>IF(Datos!F249="",0,IF(AND(F$1008&lt;&gt;"",Datos!F249=F$1008),0,IF(F$1004=0,0,1-CHOOSE(F$1004,IF(ISNUMBER(Datos!F249),AND(OR(F$1005="",Datos!F249&gt;=F$1005),OR(F$1006="",Datos!F249&lt;=F$1006)),FALSE),IF(ISNUMBER(Datos!F249),AND(Datos!F249=INT(Datos!F249),AND(OR(F$1005="",Datos!F249&gt;=F$1005),OR(F$1006="",Datos!F249&lt;=F$1006))),FALSE),OR(ISNUMBER(FIND(";"&amp;UPPER(TRIM(Datos!F249&amp;""))&amp;"=",F$1007)),ISNUMBER(FIND(";"&amp;UPPER(TRIM(Datos!F249&amp;""))&amp;";",F$1007))),OR(UPPER(TRIM(Datos!F249&amp;""))="SÍ",UPPER(TRIM(Datos!F249&amp;""))="SI",UPPER(TRIM(Datos!F249&amp;""))="NO"),IF(ISNUMBER(Datos!F249),AND(OR(F$1005="",Datos!F249&gt;=F$1005),OR(F$1006="",Datos!F249&lt;=F$1006)),FALSE),TRUE))))</f>
        <v>0.0</v>
      </c>
      <c r="G249">
        <f>IF(Datos!G249="",0,IF(AND(G$1008&lt;&gt;"",Datos!G249=G$1008),0,IF(G$1004=0,0,1-CHOOSE(G$1004,IF(ISNUMBER(Datos!G249),AND(OR(G$1005="",Datos!G249&gt;=G$1005),OR(G$1006="",Datos!G249&lt;=G$1006)),FALSE),IF(ISNUMBER(Datos!G249),AND(Datos!G249=INT(Datos!G249),AND(OR(G$1005="",Datos!G249&gt;=G$1005),OR(G$1006="",Datos!G249&lt;=G$1006))),FALSE),OR(ISNUMBER(FIND(";"&amp;UPPER(TRIM(Datos!G249&amp;""))&amp;"=",G$1007)),ISNUMBER(FIND(";"&amp;UPPER(TRIM(Datos!G249&amp;""))&amp;";",G$1007))),OR(UPPER(TRIM(Datos!G249&amp;""))="SÍ",UPPER(TRIM(Datos!G249&amp;""))="SI",UPPER(TRIM(Datos!G249&amp;""))="NO"),IF(ISNUMBER(Datos!G249),AND(OR(G$1005="",Datos!G249&gt;=G$1005),OR(G$1006="",Datos!G249&lt;=G$1006)),FALSE),TRUE))))</f>
        <v>0.0</v>
      </c>
      <c r="H249">
        <f>IF(Datos!H249="",0,IF(AND(H$1008&lt;&gt;"",Datos!H249=H$1008),0,IF(H$1004=0,0,1-CHOOSE(H$1004,IF(ISNUMBER(Datos!H249),AND(OR(H$1005="",Datos!H249&gt;=H$1005),OR(H$1006="",Datos!H249&lt;=H$1006)),FALSE),IF(ISNUMBER(Datos!H249),AND(Datos!H249=INT(Datos!H249),AND(OR(H$1005="",Datos!H249&gt;=H$1005),OR(H$1006="",Datos!H249&lt;=H$1006))),FALSE),OR(ISNUMBER(FIND(";"&amp;UPPER(TRIM(Datos!H249&amp;""))&amp;"=",H$1007)),ISNUMBER(FIND(";"&amp;UPPER(TRIM(Datos!H249&amp;""))&amp;";",H$1007))),OR(UPPER(TRIM(Datos!H249&amp;""))="SÍ",UPPER(TRIM(Datos!H249&amp;""))="SI",UPPER(TRIM(Datos!H249&amp;""))="NO"),IF(ISNUMBER(Datos!H249),AND(OR(H$1005="",Datos!H249&gt;=H$1005),OR(H$1006="",Datos!H249&lt;=H$1006)),FALSE),TRUE))))</f>
        <v>0.0</v>
      </c>
      <c r="I249">
        <f>IF(Datos!I249="",0,IF(AND(I$1008&lt;&gt;"",Datos!I249=I$1008),0,IF(I$1004=0,0,1-CHOOSE(I$1004,IF(ISNUMBER(Datos!I249),AND(OR(I$1005="",Datos!I249&gt;=I$1005),OR(I$1006="",Datos!I249&lt;=I$1006)),FALSE),IF(ISNUMBER(Datos!I249),AND(Datos!I249=INT(Datos!I249),AND(OR(I$1005="",Datos!I249&gt;=I$1005),OR(I$1006="",Datos!I249&lt;=I$1006))),FALSE),OR(ISNUMBER(FIND(";"&amp;UPPER(TRIM(Datos!I249&amp;""))&amp;"=",I$1007)),ISNUMBER(FIND(";"&amp;UPPER(TRIM(Datos!I249&amp;""))&amp;";",I$1007))),OR(UPPER(TRIM(Datos!I249&amp;""))="SÍ",UPPER(TRIM(Datos!I249&amp;""))="SI",UPPER(TRIM(Datos!I249&amp;""))="NO"),IF(ISNUMBER(Datos!I249),AND(OR(I$1005="",Datos!I249&gt;=I$1005),OR(I$1006="",Datos!I249&lt;=I$1006)),FALSE),TRUE))))</f>
        <v>0.0</v>
      </c>
      <c r="J249">
        <f>IF(Datos!J249="",0,IF(AND(J$1008&lt;&gt;"",Datos!J249=J$1008),0,IF(J$1004=0,0,1-CHOOSE(J$1004,IF(ISNUMBER(Datos!J249),AND(OR(J$1005="",Datos!J249&gt;=J$1005),OR(J$1006="",Datos!J249&lt;=J$1006)),FALSE),IF(ISNUMBER(Datos!J249),AND(Datos!J249=INT(Datos!J249),AND(OR(J$1005="",Datos!J249&gt;=J$1005),OR(J$1006="",Datos!J249&lt;=J$1006))),FALSE),OR(ISNUMBER(FIND(";"&amp;UPPER(TRIM(Datos!J249&amp;""))&amp;"=",J$1007)),ISNUMBER(FIND(";"&amp;UPPER(TRIM(Datos!J249&amp;""))&amp;";",J$1007))),OR(UPPER(TRIM(Datos!J249&amp;""))="SÍ",UPPER(TRIM(Datos!J249&amp;""))="SI",UPPER(TRIM(Datos!J249&amp;""))="NO"),IF(ISNUMBER(Datos!J249),AND(OR(J$1005="",Datos!J249&gt;=J$1005),OR(J$1006="",Datos!J249&lt;=J$1006)),FALSE),TRUE))))</f>
        <v>0.0</v>
      </c>
      <c r="K249">
        <f>IF(Datos!K249="",0,IF(AND(K$1008&lt;&gt;"",Datos!K249=K$1008),0,IF(K$1004=0,0,1-CHOOSE(K$1004,IF(ISNUMBER(Datos!K249),AND(OR(K$1005="",Datos!K249&gt;=K$1005),OR(K$1006="",Datos!K249&lt;=K$1006)),FALSE),IF(ISNUMBER(Datos!K249),AND(Datos!K249=INT(Datos!K249),AND(OR(K$1005="",Datos!K249&gt;=K$1005),OR(K$1006="",Datos!K249&lt;=K$1006))),FALSE),OR(ISNUMBER(FIND(";"&amp;UPPER(TRIM(Datos!K249&amp;""))&amp;"=",K$1007)),ISNUMBER(FIND(";"&amp;UPPER(TRIM(Datos!K249&amp;""))&amp;";",K$1007))),OR(UPPER(TRIM(Datos!K249&amp;""))="SÍ",UPPER(TRIM(Datos!K249&amp;""))="SI",UPPER(TRIM(Datos!K249&amp;""))="NO"),IF(ISNUMBER(Datos!K249),AND(OR(K$1005="",Datos!K249&gt;=K$1005),OR(K$1006="",Datos!K249&lt;=K$1006)),FALSE),TRUE))))</f>
        <v>0.0</v>
      </c>
      <c r="L249">
        <f>IF(Datos!L249="",0,IF(AND(L$1008&lt;&gt;"",Datos!L249=L$1008),0,IF(L$1004=0,0,1-CHOOSE(L$1004,IF(ISNUMBER(Datos!L249),AND(OR(L$1005="",Datos!L249&gt;=L$1005),OR(L$1006="",Datos!L249&lt;=L$1006)),FALSE),IF(ISNUMBER(Datos!L249),AND(Datos!L249=INT(Datos!L249),AND(OR(L$1005="",Datos!L249&gt;=L$1005),OR(L$1006="",Datos!L249&lt;=L$1006))),FALSE),OR(ISNUMBER(FIND(";"&amp;UPPER(TRIM(Datos!L249&amp;""))&amp;"=",L$1007)),ISNUMBER(FIND(";"&amp;UPPER(TRIM(Datos!L249&amp;""))&amp;";",L$1007))),OR(UPPER(TRIM(Datos!L249&amp;""))="SÍ",UPPER(TRIM(Datos!L249&amp;""))="SI",UPPER(TRIM(Datos!L249&amp;""))="NO"),IF(ISNUMBER(Datos!L249),AND(OR(L$1005="",Datos!L249&gt;=L$1005),OR(L$1006="",Datos!L249&lt;=L$1006)),FALSE),TRUE))))</f>
        <v>0.0</v>
      </c>
      <c r="M249">
        <f>IF(Datos!M249="",0,IF(AND(M$1008&lt;&gt;"",Datos!M249=M$1008),0,IF(M$1004=0,0,1-CHOOSE(M$1004,IF(ISNUMBER(Datos!M249),AND(OR(M$1005="",Datos!M249&gt;=M$1005),OR(M$1006="",Datos!M249&lt;=M$1006)),FALSE),IF(ISNUMBER(Datos!M249),AND(Datos!M249=INT(Datos!M249),AND(OR(M$1005="",Datos!M249&gt;=M$1005),OR(M$1006="",Datos!M249&lt;=M$1006))),FALSE),OR(ISNUMBER(FIND(";"&amp;UPPER(TRIM(Datos!M249&amp;""))&amp;"=",M$1007)),ISNUMBER(FIND(";"&amp;UPPER(TRIM(Datos!M249&amp;""))&amp;";",M$1007))),OR(UPPER(TRIM(Datos!M249&amp;""))="SÍ",UPPER(TRIM(Datos!M249&amp;""))="SI",UPPER(TRIM(Datos!M249&amp;""))="NO"),IF(ISNUMBER(Datos!M249),AND(OR(M$1005="",Datos!M249&gt;=M$1005),OR(M$1006="",Datos!M249&lt;=M$1006)),FALSE),TRUE))))</f>
        <v>0.0</v>
      </c>
      <c r="N249">
        <f>IF(Datos!N249="",0,IF(AND(N$1008&lt;&gt;"",Datos!N249=N$1008),0,IF(N$1004=0,0,1-CHOOSE(N$1004,IF(ISNUMBER(Datos!N249),AND(OR(N$1005="",Datos!N249&gt;=N$1005),OR(N$1006="",Datos!N249&lt;=N$1006)),FALSE),IF(ISNUMBER(Datos!N249),AND(Datos!N249=INT(Datos!N249),AND(OR(N$1005="",Datos!N249&gt;=N$1005),OR(N$1006="",Datos!N249&lt;=N$1006))),FALSE),OR(ISNUMBER(FIND(";"&amp;UPPER(TRIM(Datos!N249&amp;""))&amp;"=",N$1007)),ISNUMBER(FIND(";"&amp;UPPER(TRIM(Datos!N249&amp;""))&amp;";",N$1007))),OR(UPPER(TRIM(Datos!N249&amp;""))="SÍ",UPPER(TRIM(Datos!N249&amp;""))="SI",UPPER(TRIM(Datos!N249&amp;""))="NO"),IF(ISNUMBER(Datos!N249),AND(OR(N$1005="",Datos!N249&gt;=N$1005),OR(N$1006="",Datos!N249&lt;=N$1006)),FALSE),TRUE))))</f>
        <v>0.0</v>
      </c>
      <c r="O249">
        <f>IF(Datos!O249="",0,IF(AND(O$1008&lt;&gt;"",Datos!O249=O$1008),0,IF(O$1004=0,0,1-CHOOSE(O$1004,IF(ISNUMBER(Datos!O249),AND(OR(O$1005="",Datos!O249&gt;=O$1005),OR(O$1006="",Datos!O249&lt;=O$1006)),FALSE),IF(ISNUMBER(Datos!O249),AND(Datos!O249=INT(Datos!O249),AND(OR(O$1005="",Datos!O249&gt;=O$1005),OR(O$1006="",Datos!O249&lt;=O$1006))),FALSE),OR(ISNUMBER(FIND(";"&amp;UPPER(TRIM(Datos!O249&amp;""))&amp;"=",O$1007)),ISNUMBER(FIND(";"&amp;UPPER(TRIM(Datos!O249&amp;""))&amp;";",O$1007))),OR(UPPER(TRIM(Datos!O249&amp;""))="SÍ",UPPER(TRIM(Datos!O249&amp;""))="SI",UPPER(TRIM(Datos!O249&amp;""))="NO"),IF(ISNUMBER(Datos!O249),AND(OR(O$1005="",Datos!O249&gt;=O$1005),OR(O$1006="",Datos!O249&lt;=O$1006)),FALSE),TRUE))))</f>
        <v>0.0</v>
      </c>
      <c r="P249">
        <f>IF(Datos!P249="",0,IF(AND(P$1008&lt;&gt;"",Datos!P249=P$1008),0,IF(P$1004=0,0,1-CHOOSE(P$1004,IF(ISNUMBER(Datos!P249),AND(OR(P$1005="",Datos!P249&gt;=P$1005),OR(P$1006="",Datos!P249&lt;=P$1006)),FALSE),IF(ISNUMBER(Datos!P249),AND(Datos!P249=INT(Datos!P249),AND(OR(P$1005="",Datos!P249&gt;=P$1005),OR(P$1006="",Datos!P249&lt;=P$1006))),FALSE),OR(ISNUMBER(FIND(";"&amp;UPPER(TRIM(Datos!P249&amp;""))&amp;"=",P$1007)),ISNUMBER(FIND(";"&amp;UPPER(TRIM(Datos!P249&amp;""))&amp;";",P$1007))),OR(UPPER(TRIM(Datos!P249&amp;""))="SÍ",UPPER(TRIM(Datos!P249&amp;""))="SI",UPPER(TRIM(Datos!P249&amp;""))="NO"),IF(ISNUMBER(Datos!P249),AND(OR(P$1005="",Datos!P249&gt;=P$1005),OR(P$1006="",Datos!P249&lt;=P$1006)),FALSE),TRUE))))</f>
        <v>0.0</v>
      </c>
      <c r="Q249">
        <f>IF(Datos!Q249="",0,IF(AND(Q$1008&lt;&gt;"",Datos!Q249=Q$1008),0,IF(Q$1004=0,0,1-CHOOSE(Q$1004,IF(ISNUMBER(Datos!Q249),AND(OR(Q$1005="",Datos!Q249&gt;=Q$1005),OR(Q$1006="",Datos!Q249&lt;=Q$1006)),FALSE),IF(ISNUMBER(Datos!Q249),AND(Datos!Q249=INT(Datos!Q249),AND(OR(Q$1005="",Datos!Q249&gt;=Q$1005),OR(Q$1006="",Datos!Q249&lt;=Q$1006))),FALSE),OR(ISNUMBER(FIND(";"&amp;UPPER(TRIM(Datos!Q249&amp;""))&amp;"=",Q$1007)),ISNUMBER(FIND(";"&amp;UPPER(TRIM(Datos!Q249&amp;""))&amp;";",Q$1007))),OR(UPPER(TRIM(Datos!Q249&amp;""))="SÍ",UPPER(TRIM(Datos!Q249&amp;""))="SI",UPPER(TRIM(Datos!Q249&amp;""))="NO"),IF(ISNUMBER(Datos!Q249),AND(OR(Q$1005="",Datos!Q249&gt;=Q$1005),OR(Q$1006="",Datos!Q249&lt;=Q$1006)),FALSE),TRUE))))</f>
        <v>0.0</v>
      </c>
      <c r="R249">
        <f>IF(Datos!R249="",0,IF(AND(R$1008&lt;&gt;"",Datos!R249=R$1008),0,IF(R$1004=0,0,1-CHOOSE(R$1004,IF(ISNUMBER(Datos!R249),AND(OR(R$1005="",Datos!R249&gt;=R$1005),OR(R$1006="",Datos!R249&lt;=R$1006)),FALSE),IF(ISNUMBER(Datos!R249),AND(Datos!R249=INT(Datos!R249),AND(OR(R$1005="",Datos!R249&gt;=R$1005),OR(R$1006="",Datos!R249&lt;=R$1006))),FALSE),OR(ISNUMBER(FIND(";"&amp;UPPER(TRIM(Datos!R249&amp;""))&amp;"=",R$1007)),ISNUMBER(FIND(";"&amp;UPPER(TRIM(Datos!R249&amp;""))&amp;";",R$1007))),OR(UPPER(TRIM(Datos!R249&amp;""))="SÍ",UPPER(TRIM(Datos!R249&amp;""))="SI",UPPER(TRIM(Datos!R249&amp;""))="NO"),IF(ISNUMBER(Datos!R249),AND(OR(R$1005="",Datos!R249&gt;=R$1005),OR(R$1006="",Datos!R249&lt;=R$1006)),FALSE),TRUE))))</f>
        <v>0.0</v>
      </c>
      <c r="S249">
        <f>IF(Datos!S249="",0,IF(AND(S$1008&lt;&gt;"",Datos!S249=S$1008),0,IF(S$1004=0,0,1-CHOOSE(S$1004,IF(ISNUMBER(Datos!S249),AND(OR(S$1005="",Datos!S249&gt;=S$1005),OR(S$1006="",Datos!S249&lt;=S$1006)),FALSE),IF(ISNUMBER(Datos!S249),AND(Datos!S249=INT(Datos!S249),AND(OR(S$1005="",Datos!S249&gt;=S$1005),OR(S$1006="",Datos!S249&lt;=S$1006))),FALSE),OR(ISNUMBER(FIND(";"&amp;UPPER(TRIM(Datos!S249&amp;""))&amp;"=",S$1007)),ISNUMBER(FIND(";"&amp;UPPER(TRIM(Datos!S249&amp;""))&amp;";",S$1007))),OR(UPPER(TRIM(Datos!S249&amp;""))="SÍ",UPPER(TRIM(Datos!S249&amp;""))="SI",UPPER(TRIM(Datos!S249&amp;""))="NO"),IF(ISNUMBER(Datos!S249),AND(OR(S$1005="",Datos!S249&gt;=S$1005),OR(S$1006="",Datos!S249&lt;=S$1006)),FALSE),TRUE))))</f>
        <v>0.0</v>
      </c>
      <c r="T249">
        <f>IF(Datos!T249="",0,IF(AND(T$1008&lt;&gt;"",Datos!T249=T$1008),0,IF(T$1004=0,0,1-CHOOSE(T$1004,IF(ISNUMBER(Datos!T249),AND(OR(T$1005="",Datos!T249&gt;=T$1005),OR(T$1006="",Datos!T249&lt;=T$1006)),FALSE),IF(ISNUMBER(Datos!T249),AND(Datos!T249=INT(Datos!T249),AND(OR(T$1005="",Datos!T249&gt;=T$1005),OR(T$1006="",Datos!T249&lt;=T$1006))),FALSE),OR(ISNUMBER(FIND(";"&amp;UPPER(TRIM(Datos!T249&amp;""))&amp;"=",T$1007)),ISNUMBER(FIND(";"&amp;UPPER(TRIM(Datos!T249&amp;""))&amp;";",T$1007))),OR(UPPER(TRIM(Datos!T249&amp;""))="SÍ",UPPER(TRIM(Datos!T249&amp;""))="SI",UPPER(TRIM(Datos!T249&amp;""))="NO"),IF(ISNUMBER(Datos!T249),AND(OR(T$1005="",Datos!T249&gt;=T$1005),OR(T$1006="",Datos!T249&lt;=T$1006)),FALSE),TRUE))))</f>
        <v>0.0</v>
      </c>
      <c r="U249">
        <f>IF(Datos!U249="",0,IF(AND(U$1008&lt;&gt;"",Datos!U249=U$1008),0,IF(U$1004=0,0,1-CHOOSE(U$1004,IF(ISNUMBER(Datos!U249),AND(OR(U$1005="",Datos!U249&gt;=U$1005),OR(U$1006="",Datos!U249&lt;=U$1006)),FALSE),IF(ISNUMBER(Datos!U249),AND(Datos!U249=INT(Datos!U249),AND(OR(U$1005="",Datos!U249&gt;=U$1005),OR(U$1006="",Datos!U249&lt;=U$1006))),FALSE),OR(ISNUMBER(FIND(";"&amp;UPPER(TRIM(Datos!U249&amp;""))&amp;"=",U$1007)),ISNUMBER(FIND(";"&amp;UPPER(TRIM(Datos!U249&amp;""))&amp;";",U$1007))),OR(UPPER(TRIM(Datos!U249&amp;""))="SÍ",UPPER(TRIM(Datos!U249&amp;""))="SI",UPPER(TRIM(Datos!U249&amp;""))="NO"),IF(ISNUMBER(Datos!U249),AND(OR(U$1005="",Datos!U249&gt;=U$1005),OR(U$1006="",Datos!U249&lt;=U$1006)),FALSE),TRUE))))</f>
        <v>0.0</v>
      </c>
      <c r="V249">
        <f>IF(Datos!V249="",0,IF(AND(V$1008&lt;&gt;"",Datos!V249=V$1008),0,IF(V$1004=0,0,1-CHOOSE(V$1004,IF(ISNUMBER(Datos!V249),AND(OR(V$1005="",Datos!V249&gt;=V$1005),OR(V$1006="",Datos!V249&lt;=V$1006)),FALSE),IF(ISNUMBER(Datos!V249),AND(Datos!V249=INT(Datos!V249),AND(OR(V$1005="",Datos!V249&gt;=V$1005),OR(V$1006="",Datos!V249&lt;=V$1006))),FALSE),OR(ISNUMBER(FIND(";"&amp;UPPER(TRIM(Datos!V249&amp;""))&amp;"=",V$1007)),ISNUMBER(FIND(";"&amp;UPPER(TRIM(Datos!V249&amp;""))&amp;";",V$1007))),OR(UPPER(TRIM(Datos!V249&amp;""))="SÍ",UPPER(TRIM(Datos!V249&amp;""))="SI",UPPER(TRIM(Datos!V249&amp;""))="NO"),IF(ISNUMBER(Datos!V249),AND(OR(V$1005="",Datos!V249&gt;=V$1005),OR(V$1006="",Datos!V249&lt;=V$1006)),FALSE),TRUE))))</f>
        <v>0.0</v>
      </c>
      <c r="W249">
        <f>IF(Datos!W249="",0,IF(AND(W$1008&lt;&gt;"",Datos!W249=W$1008),0,IF(W$1004=0,0,1-CHOOSE(W$1004,IF(ISNUMBER(Datos!W249),AND(OR(W$1005="",Datos!W249&gt;=W$1005),OR(W$1006="",Datos!W249&lt;=W$1006)),FALSE),IF(ISNUMBER(Datos!W249),AND(Datos!W249=INT(Datos!W249),AND(OR(W$1005="",Datos!W249&gt;=W$1005),OR(W$1006="",Datos!W249&lt;=W$1006))),FALSE),OR(ISNUMBER(FIND(";"&amp;UPPER(TRIM(Datos!W249&amp;""))&amp;"=",W$1007)),ISNUMBER(FIND(";"&amp;UPPER(TRIM(Datos!W249&amp;""))&amp;";",W$1007))),OR(UPPER(TRIM(Datos!W249&amp;""))="SÍ",UPPER(TRIM(Datos!W249&amp;""))="SI",UPPER(TRIM(Datos!W249&amp;""))="NO"),IF(ISNUMBER(Datos!W249),AND(OR(W$1005="",Datos!W249&gt;=W$1005),OR(W$1006="",Datos!W249&lt;=W$1006)),FALSE),TRUE))))</f>
        <v>0.0</v>
      </c>
      <c r="X249">
        <f>IF(Datos!X249="",0,IF(AND(X$1008&lt;&gt;"",Datos!X249=X$1008),0,IF(X$1004=0,0,1-CHOOSE(X$1004,IF(ISNUMBER(Datos!X249),AND(OR(X$1005="",Datos!X249&gt;=X$1005),OR(X$1006="",Datos!X249&lt;=X$1006)),FALSE),IF(ISNUMBER(Datos!X249),AND(Datos!X249=INT(Datos!X249),AND(OR(X$1005="",Datos!X249&gt;=X$1005),OR(X$1006="",Datos!X249&lt;=X$1006))),FALSE),OR(ISNUMBER(FIND(";"&amp;UPPER(TRIM(Datos!X249&amp;""))&amp;"=",X$1007)),ISNUMBER(FIND(";"&amp;UPPER(TRIM(Datos!X249&amp;""))&amp;";",X$1007))),OR(UPPER(TRIM(Datos!X249&amp;""))="SÍ",UPPER(TRIM(Datos!X249&amp;""))="SI",UPPER(TRIM(Datos!X249&amp;""))="NO"),IF(ISNUMBER(Datos!X249),AND(OR(X$1005="",Datos!X249&gt;=X$1005),OR(X$1006="",Datos!X249&lt;=X$1006)),FALSE),TRUE))))</f>
        <v>0.0</v>
      </c>
      <c r="Y249">
        <f>IF(Datos!Y249="",0,IF(AND(Y$1008&lt;&gt;"",Datos!Y249=Y$1008),0,IF(Y$1004=0,0,1-CHOOSE(Y$1004,IF(ISNUMBER(Datos!Y249),AND(OR(Y$1005="",Datos!Y249&gt;=Y$1005),OR(Y$1006="",Datos!Y249&lt;=Y$1006)),FALSE),IF(ISNUMBER(Datos!Y249),AND(Datos!Y249=INT(Datos!Y249),AND(OR(Y$1005="",Datos!Y249&gt;=Y$1005),OR(Y$1006="",Datos!Y249&lt;=Y$1006))),FALSE),OR(ISNUMBER(FIND(";"&amp;UPPER(TRIM(Datos!Y249&amp;""))&amp;"=",Y$1007)),ISNUMBER(FIND(";"&amp;UPPER(TRIM(Datos!Y249&amp;""))&amp;";",Y$1007))),OR(UPPER(TRIM(Datos!Y249&amp;""))="SÍ",UPPER(TRIM(Datos!Y249&amp;""))="SI",UPPER(TRIM(Datos!Y249&amp;""))="NO"),IF(ISNUMBER(Datos!Y249),AND(OR(Y$1005="",Datos!Y249&gt;=Y$1005),OR(Y$1006="",Datos!Y249&lt;=Y$1006)),FALSE),TRUE))))</f>
        <v>0.0</v>
      </c>
      <c r="Z249">
        <f>IF(Datos!Z249="",0,IF(AND(Z$1008&lt;&gt;"",Datos!Z249=Z$1008),0,IF(Z$1004=0,0,1-CHOOSE(Z$1004,IF(ISNUMBER(Datos!Z249),AND(OR(Z$1005="",Datos!Z249&gt;=Z$1005),OR(Z$1006="",Datos!Z249&lt;=Z$1006)),FALSE),IF(ISNUMBER(Datos!Z249),AND(Datos!Z249=INT(Datos!Z249),AND(OR(Z$1005="",Datos!Z249&gt;=Z$1005),OR(Z$1006="",Datos!Z249&lt;=Z$1006))),FALSE),OR(ISNUMBER(FIND(";"&amp;UPPER(TRIM(Datos!Z249&amp;""))&amp;"=",Z$1007)),ISNUMBER(FIND(";"&amp;UPPER(TRIM(Datos!Z249&amp;""))&amp;";",Z$1007))),OR(UPPER(TRIM(Datos!Z249&amp;""))="SÍ",UPPER(TRIM(Datos!Z249&amp;""))="SI",UPPER(TRIM(Datos!Z249&amp;""))="NO"),IF(ISNUMBER(Datos!Z249),AND(OR(Z$1005="",Datos!Z249&gt;=Z$1005),OR(Z$1006="",Datos!Z249&lt;=Z$1006)),FALSE),TRUE))))</f>
        <v>0.0</v>
      </c>
      <c r="AA249">
        <f>IF(Datos!AA249="",0,IF(AND(AA$1008&lt;&gt;"",Datos!AA249=AA$1008),0,IF(AA$1004=0,0,1-CHOOSE(AA$1004,IF(ISNUMBER(Datos!AA249),AND(OR(AA$1005="",Datos!AA249&gt;=AA$1005),OR(AA$1006="",Datos!AA249&lt;=AA$1006)),FALSE),IF(ISNUMBER(Datos!AA249),AND(Datos!AA249=INT(Datos!AA249),AND(OR(AA$1005="",Datos!AA249&gt;=AA$1005),OR(AA$1006="",Datos!AA249&lt;=AA$1006))),FALSE),OR(ISNUMBER(FIND(";"&amp;UPPER(TRIM(Datos!AA249&amp;""))&amp;"=",AA$1007)),ISNUMBER(FIND(";"&amp;UPPER(TRIM(Datos!AA249&amp;""))&amp;";",AA$1007))),OR(UPPER(TRIM(Datos!AA249&amp;""))="SÍ",UPPER(TRIM(Datos!AA249&amp;""))="SI",UPPER(TRIM(Datos!AA249&amp;""))="NO"),IF(ISNUMBER(Datos!AA249),AND(OR(AA$1005="",Datos!AA249&gt;=AA$1005),OR(AA$1006="",Datos!AA249&lt;=AA$1006)),FALSE),TRUE))))</f>
        <v>0.0</v>
      </c>
      <c r="AB249">
        <f>IF(Datos!AB249="",0,IF(AND(AB$1008&lt;&gt;"",Datos!AB249=AB$1008),0,IF(AB$1004=0,0,1-CHOOSE(AB$1004,IF(ISNUMBER(Datos!AB249),AND(OR(AB$1005="",Datos!AB249&gt;=AB$1005),OR(AB$1006="",Datos!AB249&lt;=AB$1006)),FALSE),IF(ISNUMBER(Datos!AB249),AND(Datos!AB249=INT(Datos!AB249),AND(OR(AB$1005="",Datos!AB249&gt;=AB$1005),OR(AB$1006="",Datos!AB249&lt;=AB$1006))),FALSE),OR(ISNUMBER(FIND(";"&amp;UPPER(TRIM(Datos!AB249&amp;""))&amp;"=",AB$1007)),ISNUMBER(FIND(";"&amp;UPPER(TRIM(Datos!AB249&amp;""))&amp;";",AB$1007))),OR(UPPER(TRIM(Datos!AB249&amp;""))="SÍ",UPPER(TRIM(Datos!AB249&amp;""))="SI",UPPER(TRIM(Datos!AB249&amp;""))="NO"),IF(ISNUMBER(Datos!AB249),AND(OR(AB$1005="",Datos!AB249&gt;=AB$1005),OR(AB$1006="",Datos!AB249&lt;=AB$1006)),FALSE),TRUE))))</f>
        <v>0.0</v>
      </c>
      <c r="AC249">
        <f>IF(Datos!AC249="",0,IF(AND(AC$1008&lt;&gt;"",Datos!AC249=AC$1008),0,IF(AC$1004=0,0,1-CHOOSE(AC$1004,IF(ISNUMBER(Datos!AC249),AND(OR(AC$1005="",Datos!AC249&gt;=AC$1005),OR(AC$1006="",Datos!AC249&lt;=AC$1006)),FALSE),IF(ISNUMBER(Datos!AC249),AND(Datos!AC249=INT(Datos!AC249),AND(OR(AC$1005="",Datos!AC249&gt;=AC$1005),OR(AC$1006="",Datos!AC249&lt;=AC$1006))),FALSE),OR(ISNUMBER(FIND(";"&amp;UPPER(TRIM(Datos!AC249&amp;""))&amp;"=",AC$1007)),ISNUMBER(FIND(";"&amp;UPPER(TRIM(Datos!AC249&amp;""))&amp;";",AC$1007))),OR(UPPER(TRIM(Datos!AC249&amp;""))="SÍ",UPPER(TRIM(Datos!AC249&amp;""))="SI",UPPER(TRIM(Datos!AC249&amp;""))="NO"),IF(ISNUMBER(Datos!AC249),AND(OR(AC$1005="",Datos!AC249&gt;=AC$1005),OR(AC$1006="",Datos!AC249&lt;=AC$1006)),FALSE),TRUE))))</f>
        <v>0.0</v>
      </c>
      <c r="AD249">
        <f>IF(Datos!AD249="",0,IF(AND(AD$1008&lt;&gt;"",Datos!AD249=AD$1008),0,IF(AD$1004=0,0,1-CHOOSE(AD$1004,IF(ISNUMBER(Datos!AD249),AND(OR(AD$1005="",Datos!AD249&gt;=AD$1005),OR(AD$1006="",Datos!AD249&lt;=AD$1006)),FALSE),IF(ISNUMBER(Datos!AD249),AND(Datos!AD249=INT(Datos!AD249),AND(OR(AD$1005="",Datos!AD249&gt;=AD$1005),OR(AD$1006="",Datos!AD249&lt;=AD$1006))),FALSE),OR(ISNUMBER(FIND(";"&amp;UPPER(TRIM(Datos!AD249&amp;""))&amp;"=",AD$1007)),ISNUMBER(FIND(";"&amp;UPPER(TRIM(Datos!AD249&amp;""))&amp;";",AD$1007))),OR(UPPER(TRIM(Datos!AD249&amp;""))="SÍ",UPPER(TRIM(Datos!AD249&amp;""))="SI",UPPER(TRIM(Datos!AD249&amp;""))="NO"),IF(ISNUMBER(Datos!AD249),AND(OR(AD$1005="",Datos!AD249&gt;=AD$1005),OR(AD$1006="",Datos!AD249&lt;=AD$1006)),FALSE),TRUE))))</f>
        <v>0.0</v>
      </c>
      <c r="AE249">
        <f>IF(Datos!AE249="",0,IF(AND(AE$1008&lt;&gt;"",Datos!AE249=AE$1008),0,IF(AE$1004=0,0,1-CHOOSE(AE$1004,IF(ISNUMBER(Datos!AE249),AND(OR(AE$1005="",Datos!AE249&gt;=AE$1005),OR(AE$1006="",Datos!AE249&lt;=AE$1006)),FALSE),IF(ISNUMBER(Datos!AE249),AND(Datos!AE249=INT(Datos!AE249),AND(OR(AE$1005="",Datos!AE249&gt;=AE$1005),OR(AE$1006="",Datos!AE249&lt;=AE$1006))),FALSE),OR(ISNUMBER(FIND(";"&amp;UPPER(TRIM(Datos!AE249&amp;""))&amp;"=",AE$1007)),ISNUMBER(FIND(";"&amp;UPPER(TRIM(Datos!AE249&amp;""))&amp;";",AE$1007))),OR(UPPER(TRIM(Datos!AE249&amp;""))="SÍ",UPPER(TRIM(Datos!AE249&amp;""))="SI",UPPER(TRIM(Datos!AE249&amp;""))="NO"),IF(ISNUMBER(Datos!AE249),AND(OR(AE$1005="",Datos!AE249&gt;=AE$1005),OR(AE$1006="",Datos!AE249&lt;=AE$1006)),FALSE),TRUE))))</f>
        <v>0.0</v>
      </c>
    </row>
    <row r="250" spans="2:31">
      <c r="B250">
        <f>IF(Datos!B250="",0,IF(AND(B$1008&lt;&gt;"",Datos!B250=B$1008),0,IF(B$1004=0,0,1-CHOOSE(B$1004,IF(ISNUMBER(Datos!B250),AND(OR(B$1005="",Datos!B250&gt;=B$1005),OR(B$1006="",Datos!B250&lt;=B$1006)),FALSE),IF(ISNUMBER(Datos!B250),AND(Datos!B250=INT(Datos!B250),AND(OR(B$1005="",Datos!B250&gt;=B$1005),OR(B$1006="",Datos!B250&lt;=B$1006))),FALSE),OR(ISNUMBER(FIND(";"&amp;UPPER(TRIM(Datos!B250&amp;""))&amp;"=",B$1007)),ISNUMBER(FIND(";"&amp;UPPER(TRIM(Datos!B250&amp;""))&amp;";",B$1007))),OR(UPPER(TRIM(Datos!B250&amp;""))="SÍ",UPPER(TRIM(Datos!B250&amp;""))="SI",UPPER(TRIM(Datos!B250&amp;""))="NO"),IF(ISNUMBER(Datos!B250),AND(OR(B$1005="",Datos!B250&gt;=B$1005),OR(B$1006="",Datos!B250&lt;=B$1006)),FALSE),TRUE))))</f>
        <v>0.0</v>
      </c>
      <c r="C250">
        <f>IF(Datos!C250="",0,IF(AND(C$1008&lt;&gt;"",Datos!C250=C$1008),0,IF(C$1004=0,0,1-CHOOSE(C$1004,IF(ISNUMBER(Datos!C250),AND(OR(C$1005="",Datos!C250&gt;=C$1005),OR(C$1006="",Datos!C250&lt;=C$1006)),FALSE),IF(ISNUMBER(Datos!C250),AND(Datos!C250=INT(Datos!C250),AND(OR(C$1005="",Datos!C250&gt;=C$1005),OR(C$1006="",Datos!C250&lt;=C$1006))),FALSE),OR(ISNUMBER(FIND(";"&amp;UPPER(TRIM(Datos!C250&amp;""))&amp;"=",C$1007)),ISNUMBER(FIND(";"&amp;UPPER(TRIM(Datos!C250&amp;""))&amp;";",C$1007))),OR(UPPER(TRIM(Datos!C250&amp;""))="SÍ",UPPER(TRIM(Datos!C250&amp;""))="SI",UPPER(TRIM(Datos!C250&amp;""))="NO"),IF(ISNUMBER(Datos!C250),AND(OR(C$1005="",Datos!C250&gt;=C$1005),OR(C$1006="",Datos!C250&lt;=C$1006)),FALSE),TRUE))))</f>
        <v>0.0</v>
      </c>
      <c r="D250">
        <f>IF(Datos!D250="",0,IF(AND(D$1008&lt;&gt;"",Datos!D250=D$1008),0,IF(D$1004=0,0,1-CHOOSE(D$1004,IF(ISNUMBER(Datos!D250),AND(OR(D$1005="",Datos!D250&gt;=D$1005),OR(D$1006="",Datos!D250&lt;=D$1006)),FALSE),IF(ISNUMBER(Datos!D250),AND(Datos!D250=INT(Datos!D250),AND(OR(D$1005="",Datos!D250&gt;=D$1005),OR(D$1006="",Datos!D250&lt;=D$1006))),FALSE),OR(ISNUMBER(FIND(";"&amp;UPPER(TRIM(Datos!D250&amp;""))&amp;"=",D$1007)),ISNUMBER(FIND(";"&amp;UPPER(TRIM(Datos!D250&amp;""))&amp;";",D$1007))),OR(UPPER(TRIM(Datos!D250&amp;""))="SÍ",UPPER(TRIM(Datos!D250&amp;""))="SI",UPPER(TRIM(Datos!D250&amp;""))="NO"),IF(ISNUMBER(Datos!D250),AND(OR(D$1005="",Datos!D250&gt;=D$1005),OR(D$1006="",Datos!D250&lt;=D$1006)),FALSE),TRUE))))</f>
        <v>0.0</v>
      </c>
      <c r="E250">
        <f>IF(Datos!E250="",0,IF(AND(E$1008&lt;&gt;"",Datos!E250=E$1008),0,IF(E$1004=0,0,1-CHOOSE(E$1004,IF(ISNUMBER(Datos!E250),AND(OR(E$1005="",Datos!E250&gt;=E$1005),OR(E$1006="",Datos!E250&lt;=E$1006)),FALSE),IF(ISNUMBER(Datos!E250),AND(Datos!E250=INT(Datos!E250),AND(OR(E$1005="",Datos!E250&gt;=E$1005),OR(E$1006="",Datos!E250&lt;=E$1006))),FALSE),OR(ISNUMBER(FIND(";"&amp;UPPER(TRIM(Datos!E250&amp;""))&amp;"=",E$1007)),ISNUMBER(FIND(";"&amp;UPPER(TRIM(Datos!E250&amp;""))&amp;";",E$1007))),OR(UPPER(TRIM(Datos!E250&amp;""))="SÍ",UPPER(TRIM(Datos!E250&amp;""))="SI",UPPER(TRIM(Datos!E250&amp;""))="NO"),IF(ISNUMBER(Datos!E250),AND(OR(E$1005="",Datos!E250&gt;=E$1005),OR(E$1006="",Datos!E250&lt;=E$1006)),FALSE),TRUE))))</f>
        <v>0.0</v>
      </c>
      <c r="F250">
        <f>IF(Datos!F250="",0,IF(AND(F$1008&lt;&gt;"",Datos!F250=F$1008),0,IF(F$1004=0,0,1-CHOOSE(F$1004,IF(ISNUMBER(Datos!F250),AND(OR(F$1005="",Datos!F250&gt;=F$1005),OR(F$1006="",Datos!F250&lt;=F$1006)),FALSE),IF(ISNUMBER(Datos!F250),AND(Datos!F250=INT(Datos!F250),AND(OR(F$1005="",Datos!F250&gt;=F$1005),OR(F$1006="",Datos!F250&lt;=F$1006))),FALSE),OR(ISNUMBER(FIND(";"&amp;UPPER(TRIM(Datos!F250&amp;""))&amp;"=",F$1007)),ISNUMBER(FIND(";"&amp;UPPER(TRIM(Datos!F250&amp;""))&amp;";",F$1007))),OR(UPPER(TRIM(Datos!F250&amp;""))="SÍ",UPPER(TRIM(Datos!F250&amp;""))="SI",UPPER(TRIM(Datos!F250&amp;""))="NO"),IF(ISNUMBER(Datos!F250),AND(OR(F$1005="",Datos!F250&gt;=F$1005),OR(F$1006="",Datos!F250&lt;=F$1006)),FALSE),TRUE))))</f>
        <v>0.0</v>
      </c>
      <c r="G250">
        <f>IF(Datos!G250="",0,IF(AND(G$1008&lt;&gt;"",Datos!G250=G$1008),0,IF(G$1004=0,0,1-CHOOSE(G$1004,IF(ISNUMBER(Datos!G250),AND(OR(G$1005="",Datos!G250&gt;=G$1005),OR(G$1006="",Datos!G250&lt;=G$1006)),FALSE),IF(ISNUMBER(Datos!G250),AND(Datos!G250=INT(Datos!G250),AND(OR(G$1005="",Datos!G250&gt;=G$1005),OR(G$1006="",Datos!G250&lt;=G$1006))),FALSE),OR(ISNUMBER(FIND(";"&amp;UPPER(TRIM(Datos!G250&amp;""))&amp;"=",G$1007)),ISNUMBER(FIND(";"&amp;UPPER(TRIM(Datos!G250&amp;""))&amp;";",G$1007))),OR(UPPER(TRIM(Datos!G250&amp;""))="SÍ",UPPER(TRIM(Datos!G250&amp;""))="SI",UPPER(TRIM(Datos!G250&amp;""))="NO"),IF(ISNUMBER(Datos!G250),AND(OR(G$1005="",Datos!G250&gt;=G$1005),OR(G$1006="",Datos!G250&lt;=G$1006)),FALSE),TRUE))))</f>
        <v>0.0</v>
      </c>
      <c r="H250">
        <f>IF(Datos!H250="",0,IF(AND(H$1008&lt;&gt;"",Datos!H250=H$1008),0,IF(H$1004=0,0,1-CHOOSE(H$1004,IF(ISNUMBER(Datos!H250),AND(OR(H$1005="",Datos!H250&gt;=H$1005),OR(H$1006="",Datos!H250&lt;=H$1006)),FALSE),IF(ISNUMBER(Datos!H250),AND(Datos!H250=INT(Datos!H250),AND(OR(H$1005="",Datos!H250&gt;=H$1005),OR(H$1006="",Datos!H250&lt;=H$1006))),FALSE),OR(ISNUMBER(FIND(";"&amp;UPPER(TRIM(Datos!H250&amp;""))&amp;"=",H$1007)),ISNUMBER(FIND(";"&amp;UPPER(TRIM(Datos!H250&amp;""))&amp;";",H$1007))),OR(UPPER(TRIM(Datos!H250&amp;""))="SÍ",UPPER(TRIM(Datos!H250&amp;""))="SI",UPPER(TRIM(Datos!H250&amp;""))="NO"),IF(ISNUMBER(Datos!H250),AND(OR(H$1005="",Datos!H250&gt;=H$1005),OR(H$1006="",Datos!H250&lt;=H$1006)),FALSE),TRUE))))</f>
        <v>0.0</v>
      </c>
      <c r="I250">
        <f>IF(Datos!I250="",0,IF(AND(I$1008&lt;&gt;"",Datos!I250=I$1008),0,IF(I$1004=0,0,1-CHOOSE(I$1004,IF(ISNUMBER(Datos!I250),AND(OR(I$1005="",Datos!I250&gt;=I$1005),OR(I$1006="",Datos!I250&lt;=I$1006)),FALSE),IF(ISNUMBER(Datos!I250),AND(Datos!I250=INT(Datos!I250),AND(OR(I$1005="",Datos!I250&gt;=I$1005),OR(I$1006="",Datos!I250&lt;=I$1006))),FALSE),OR(ISNUMBER(FIND(";"&amp;UPPER(TRIM(Datos!I250&amp;""))&amp;"=",I$1007)),ISNUMBER(FIND(";"&amp;UPPER(TRIM(Datos!I250&amp;""))&amp;";",I$1007))),OR(UPPER(TRIM(Datos!I250&amp;""))="SÍ",UPPER(TRIM(Datos!I250&amp;""))="SI",UPPER(TRIM(Datos!I250&amp;""))="NO"),IF(ISNUMBER(Datos!I250),AND(OR(I$1005="",Datos!I250&gt;=I$1005),OR(I$1006="",Datos!I250&lt;=I$1006)),FALSE),TRUE))))</f>
        <v>0.0</v>
      </c>
      <c r="J250">
        <f>IF(Datos!J250="",0,IF(AND(J$1008&lt;&gt;"",Datos!J250=J$1008),0,IF(J$1004=0,0,1-CHOOSE(J$1004,IF(ISNUMBER(Datos!J250),AND(OR(J$1005="",Datos!J250&gt;=J$1005),OR(J$1006="",Datos!J250&lt;=J$1006)),FALSE),IF(ISNUMBER(Datos!J250),AND(Datos!J250=INT(Datos!J250),AND(OR(J$1005="",Datos!J250&gt;=J$1005),OR(J$1006="",Datos!J250&lt;=J$1006))),FALSE),OR(ISNUMBER(FIND(";"&amp;UPPER(TRIM(Datos!J250&amp;""))&amp;"=",J$1007)),ISNUMBER(FIND(";"&amp;UPPER(TRIM(Datos!J250&amp;""))&amp;";",J$1007))),OR(UPPER(TRIM(Datos!J250&amp;""))="SÍ",UPPER(TRIM(Datos!J250&amp;""))="SI",UPPER(TRIM(Datos!J250&amp;""))="NO"),IF(ISNUMBER(Datos!J250),AND(OR(J$1005="",Datos!J250&gt;=J$1005),OR(J$1006="",Datos!J250&lt;=J$1006)),FALSE),TRUE))))</f>
        <v>0.0</v>
      </c>
      <c r="K250">
        <f>IF(Datos!K250="",0,IF(AND(K$1008&lt;&gt;"",Datos!K250=K$1008),0,IF(K$1004=0,0,1-CHOOSE(K$1004,IF(ISNUMBER(Datos!K250),AND(OR(K$1005="",Datos!K250&gt;=K$1005),OR(K$1006="",Datos!K250&lt;=K$1006)),FALSE),IF(ISNUMBER(Datos!K250),AND(Datos!K250=INT(Datos!K250),AND(OR(K$1005="",Datos!K250&gt;=K$1005),OR(K$1006="",Datos!K250&lt;=K$1006))),FALSE),OR(ISNUMBER(FIND(";"&amp;UPPER(TRIM(Datos!K250&amp;""))&amp;"=",K$1007)),ISNUMBER(FIND(";"&amp;UPPER(TRIM(Datos!K250&amp;""))&amp;";",K$1007))),OR(UPPER(TRIM(Datos!K250&amp;""))="SÍ",UPPER(TRIM(Datos!K250&amp;""))="SI",UPPER(TRIM(Datos!K250&amp;""))="NO"),IF(ISNUMBER(Datos!K250),AND(OR(K$1005="",Datos!K250&gt;=K$1005),OR(K$1006="",Datos!K250&lt;=K$1006)),FALSE),TRUE))))</f>
        <v>0.0</v>
      </c>
      <c r="L250">
        <f>IF(Datos!L250="",0,IF(AND(L$1008&lt;&gt;"",Datos!L250=L$1008),0,IF(L$1004=0,0,1-CHOOSE(L$1004,IF(ISNUMBER(Datos!L250),AND(OR(L$1005="",Datos!L250&gt;=L$1005),OR(L$1006="",Datos!L250&lt;=L$1006)),FALSE),IF(ISNUMBER(Datos!L250),AND(Datos!L250=INT(Datos!L250),AND(OR(L$1005="",Datos!L250&gt;=L$1005),OR(L$1006="",Datos!L250&lt;=L$1006))),FALSE),OR(ISNUMBER(FIND(";"&amp;UPPER(TRIM(Datos!L250&amp;""))&amp;"=",L$1007)),ISNUMBER(FIND(";"&amp;UPPER(TRIM(Datos!L250&amp;""))&amp;";",L$1007))),OR(UPPER(TRIM(Datos!L250&amp;""))="SÍ",UPPER(TRIM(Datos!L250&amp;""))="SI",UPPER(TRIM(Datos!L250&amp;""))="NO"),IF(ISNUMBER(Datos!L250),AND(OR(L$1005="",Datos!L250&gt;=L$1005),OR(L$1006="",Datos!L250&lt;=L$1006)),FALSE),TRUE))))</f>
        <v>0.0</v>
      </c>
      <c r="M250">
        <f>IF(Datos!M250="",0,IF(AND(M$1008&lt;&gt;"",Datos!M250=M$1008),0,IF(M$1004=0,0,1-CHOOSE(M$1004,IF(ISNUMBER(Datos!M250),AND(OR(M$1005="",Datos!M250&gt;=M$1005),OR(M$1006="",Datos!M250&lt;=M$1006)),FALSE),IF(ISNUMBER(Datos!M250),AND(Datos!M250=INT(Datos!M250),AND(OR(M$1005="",Datos!M250&gt;=M$1005),OR(M$1006="",Datos!M250&lt;=M$1006))),FALSE),OR(ISNUMBER(FIND(";"&amp;UPPER(TRIM(Datos!M250&amp;""))&amp;"=",M$1007)),ISNUMBER(FIND(";"&amp;UPPER(TRIM(Datos!M250&amp;""))&amp;";",M$1007))),OR(UPPER(TRIM(Datos!M250&amp;""))="SÍ",UPPER(TRIM(Datos!M250&amp;""))="SI",UPPER(TRIM(Datos!M250&amp;""))="NO"),IF(ISNUMBER(Datos!M250),AND(OR(M$1005="",Datos!M250&gt;=M$1005),OR(M$1006="",Datos!M250&lt;=M$1006)),FALSE),TRUE))))</f>
        <v>0.0</v>
      </c>
      <c r="N250">
        <f>IF(Datos!N250="",0,IF(AND(N$1008&lt;&gt;"",Datos!N250=N$1008),0,IF(N$1004=0,0,1-CHOOSE(N$1004,IF(ISNUMBER(Datos!N250),AND(OR(N$1005="",Datos!N250&gt;=N$1005),OR(N$1006="",Datos!N250&lt;=N$1006)),FALSE),IF(ISNUMBER(Datos!N250),AND(Datos!N250=INT(Datos!N250),AND(OR(N$1005="",Datos!N250&gt;=N$1005),OR(N$1006="",Datos!N250&lt;=N$1006))),FALSE),OR(ISNUMBER(FIND(";"&amp;UPPER(TRIM(Datos!N250&amp;""))&amp;"=",N$1007)),ISNUMBER(FIND(";"&amp;UPPER(TRIM(Datos!N250&amp;""))&amp;";",N$1007))),OR(UPPER(TRIM(Datos!N250&amp;""))="SÍ",UPPER(TRIM(Datos!N250&amp;""))="SI",UPPER(TRIM(Datos!N250&amp;""))="NO"),IF(ISNUMBER(Datos!N250),AND(OR(N$1005="",Datos!N250&gt;=N$1005),OR(N$1006="",Datos!N250&lt;=N$1006)),FALSE),TRUE))))</f>
        <v>0.0</v>
      </c>
      <c r="O250">
        <f>IF(Datos!O250="",0,IF(AND(O$1008&lt;&gt;"",Datos!O250=O$1008),0,IF(O$1004=0,0,1-CHOOSE(O$1004,IF(ISNUMBER(Datos!O250),AND(OR(O$1005="",Datos!O250&gt;=O$1005),OR(O$1006="",Datos!O250&lt;=O$1006)),FALSE),IF(ISNUMBER(Datos!O250),AND(Datos!O250=INT(Datos!O250),AND(OR(O$1005="",Datos!O250&gt;=O$1005),OR(O$1006="",Datos!O250&lt;=O$1006))),FALSE),OR(ISNUMBER(FIND(";"&amp;UPPER(TRIM(Datos!O250&amp;""))&amp;"=",O$1007)),ISNUMBER(FIND(";"&amp;UPPER(TRIM(Datos!O250&amp;""))&amp;";",O$1007))),OR(UPPER(TRIM(Datos!O250&amp;""))="SÍ",UPPER(TRIM(Datos!O250&amp;""))="SI",UPPER(TRIM(Datos!O250&amp;""))="NO"),IF(ISNUMBER(Datos!O250),AND(OR(O$1005="",Datos!O250&gt;=O$1005),OR(O$1006="",Datos!O250&lt;=O$1006)),FALSE),TRUE))))</f>
        <v>0.0</v>
      </c>
      <c r="P250">
        <f>IF(Datos!P250="",0,IF(AND(P$1008&lt;&gt;"",Datos!P250=P$1008),0,IF(P$1004=0,0,1-CHOOSE(P$1004,IF(ISNUMBER(Datos!P250),AND(OR(P$1005="",Datos!P250&gt;=P$1005),OR(P$1006="",Datos!P250&lt;=P$1006)),FALSE),IF(ISNUMBER(Datos!P250),AND(Datos!P250=INT(Datos!P250),AND(OR(P$1005="",Datos!P250&gt;=P$1005),OR(P$1006="",Datos!P250&lt;=P$1006))),FALSE),OR(ISNUMBER(FIND(";"&amp;UPPER(TRIM(Datos!P250&amp;""))&amp;"=",P$1007)),ISNUMBER(FIND(";"&amp;UPPER(TRIM(Datos!P250&amp;""))&amp;";",P$1007))),OR(UPPER(TRIM(Datos!P250&amp;""))="SÍ",UPPER(TRIM(Datos!P250&amp;""))="SI",UPPER(TRIM(Datos!P250&amp;""))="NO"),IF(ISNUMBER(Datos!P250),AND(OR(P$1005="",Datos!P250&gt;=P$1005),OR(P$1006="",Datos!P250&lt;=P$1006)),FALSE),TRUE))))</f>
        <v>0.0</v>
      </c>
      <c r="Q250">
        <f>IF(Datos!Q250="",0,IF(AND(Q$1008&lt;&gt;"",Datos!Q250=Q$1008),0,IF(Q$1004=0,0,1-CHOOSE(Q$1004,IF(ISNUMBER(Datos!Q250),AND(OR(Q$1005="",Datos!Q250&gt;=Q$1005),OR(Q$1006="",Datos!Q250&lt;=Q$1006)),FALSE),IF(ISNUMBER(Datos!Q250),AND(Datos!Q250=INT(Datos!Q250),AND(OR(Q$1005="",Datos!Q250&gt;=Q$1005),OR(Q$1006="",Datos!Q250&lt;=Q$1006))),FALSE),OR(ISNUMBER(FIND(";"&amp;UPPER(TRIM(Datos!Q250&amp;""))&amp;"=",Q$1007)),ISNUMBER(FIND(";"&amp;UPPER(TRIM(Datos!Q250&amp;""))&amp;";",Q$1007))),OR(UPPER(TRIM(Datos!Q250&amp;""))="SÍ",UPPER(TRIM(Datos!Q250&amp;""))="SI",UPPER(TRIM(Datos!Q250&amp;""))="NO"),IF(ISNUMBER(Datos!Q250),AND(OR(Q$1005="",Datos!Q250&gt;=Q$1005),OR(Q$1006="",Datos!Q250&lt;=Q$1006)),FALSE),TRUE))))</f>
        <v>0.0</v>
      </c>
      <c r="R250">
        <f>IF(Datos!R250="",0,IF(AND(R$1008&lt;&gt;"",Datos!R250=R$1008),0,IF(R$1004=0,0,1-CHOOSE(R$1004,IF(ISNUMBER(Datos!R250),AND(OR(R$1005="",Datos!R250&gt;=R$1005),OR(R$1006="",Datos!R250&lt;=R$1006)),FALSE),IF(ISNUMBER(Datos!R250),AND(Datos!R250=INT(Datos!R250),AND(OR(R$1005="",Datos!R250&gt;=R$1005),OR(R$1006="",Datos!R250&lt;=R$1006))),FALSE),OR(ISNUMBER(FIND(";"&amp;UPPER(TRIM(Datos!R250&amp;""))&amp;"=",R$1007)),ISNUMBER(FIND(";"&amp;UPPER(TRIM(Datos!R250&amp;""))&amp;";",R$1007))),OR(UPPER(TRIM(Datos!R250&amp;""))="SÍ",UPPER(TRIM(Datos!R250&amp;""))="SI",UPPER(TRIM(Datos!R250&amp;""))="NO"),IF(ISNUMBER(Datos!R250),AND(OR(R$1005="",Datos!R250&gt;=R$1005),OR(R$1006="",Datos!R250&lt;=R$1006)),FALSE),TRUE))))</f>
        <v>0.0</v>
      </c>
      <c r="S250">
        <f>IF(Datos!S250="",0,IF(AND(S$1008&lt;&gt;"",Datos!S250=S$1008),0,IF(S$1004=0,0,1-CHOOSE(S$1004,IF(ISNUMBER(Datos!S250),AND(OR(S$1005="",Datos!S250&gt;=S$1005),OR(S$1006="",Datos!S250&lt;=S$1006)),FALSE),IF(ISNUMBER(Datos!S250),AND(Datos!S250=INT(Datos!S250),AND(OR(S$1005="",Datos!S250&gt;=S$1005),OR(S$1006="",Datos!S250&lt;=S$1006))),FALSE),OR(ISNUMBER(FIND(";"&amp;UPPER(TRIM(Datos!S250&amp;""))&amp;"=",S$1007)),ISNUMBER(FIND(";"&amp;UPPER(TRIM(Datos!S250&amp;""))&amp;";",S$1007))),OR(UPPER(TRIM(Datos!S250&amp;""))="SÍ",UPPER(TRIM(Datos!S250&amp;""))="SI",UPPER(TRIM(Datos!S250&amp;""))="NO"),IF(ISNUMBER(Datos!S250),AND(OR(S$1005="",Datos!S250&gt;=S$1005),OR(S$1006="",Datos!S250&lt;=S$1006)),FALSE),TRUE))))</f>
        <v>0.0</v>
      </c>
      <c r="T250">
        <f>IF(Datos!T250="",0,IF(AND(T$1008&lt;&gt;"",Datos!T250=T$1008),0,IF(T$1004=0,0,1-CHOOSE(T$1004,IF(ISNUMBER(Datos!T250),AND(OR(T$1005="",Datos!T250&gt;=T$1005),OR(T$1006="",Datos!T250&lt;=T$1006)),FALSE),IF(ISNUMBER(Datos!T250),AND(Datos!T250=INT(Datos!T250),AND(OR(T$1005="",Datos!T250&gt;=T$1005),OR(T$1006="",Datos!T250&lt;=T$1006))),FALSE),OR(ISNUMBER(FIND(";"&amp;UPPER(TRIM(Datos!T250&amp;""))&amp;"=",T$1007)),ISNUMBER(FIND(";"&amp;UPPER(TRIM(Datos!T250&amp;""))&amp;";",T$1007))),OR(UPPER(TRIM(Datos!T250&amp;""))="SÍ",UPPER(TRIM(Datos!T250&amp;""))="SI",UPPER(TRIM(Datos!T250&amp;""))="NO"),IF(ISNUMBER(Datos!T250),AND(OR(T$1005="",Datos!T250&gt;=T$1005),OR(T$1006="",Datos!T250&lt;=T$1006)),FALSE),TRUE))))</f>
        <v>0.0</v>
      </c>
      <c r="U250">
        <f>IF(Datos!U250="",0,IF(AND(U$1008&lt;&gt;"",Datos!U250=U$1008),0,IF(U$1004=0,0,1-CHOOSE(U$1004,IF(ISNUMBER(Datos!U250),AND(OR(U$1005="",Datos!U250&gt;=U$1005),OR(U$1006="",Datos!U250&lt;=U$1006)),FALSE),IF(ISNUMBER(Datos!U250),AND(Datos!U250=INT(Datos!U250),AND(OR(U$1005="",Datos!U250&gt;=U$1005),OR(U$1006="",Datos!U250&lt;=U$1006))),FALSE),OR(ISNUMBER(FIND(";"&amp;UPPER(TRIM(Datos!U250&amp;""))&amp;"=",U$1007)),ISNUMBER(FIND(";"&amp;UPPER(TRIM(Datos!U250&amp;""))&amp;";",U$1007))),OR(UPPER(TRIM(Datos!U250&amp;""))="SÍ",UPPER(TRIM(Datos!U250&amp;""))="SI",UPPER(TRIM(Datos!U250&amp;""))="NO"),IF(ISNUMBER(Datos!U250),AND(OR(U$1005="",Datos!U250&gt;=U$1005),OR(U$1006="",Datos!U250&lt;=U$1006)),FALSE),TRUE))))</f>
        <v>0.0</v>
      </c>
      <c r="V250">
        <f>IF(Datos!V250="",0,IF(AND(V$1008&lt;&gt;"",Datos!V250=V$1008),0,IF(V$1004=0,0,1-CHOOSE(V$1004,IF(ISNUMBER(Datos!V250),AND(OR(V$1005="",Datos!V250&gt;=V$1005),OR(V$1006="",Datos!V250&lt;=V$1006)),FALSE),IF(ISNUMBER(Datos!V250),AND(Datos!V250=INT(Datos!V250),AND(OR(V$1005="",Datos!V250&gt;=V$1005),OR(V$1006="",Datos!V250&lt;=V$1006))),FALSE),OR(ISNUMBER(FIND(";"&amp;UPPER(TRIM(Datos!V250&amp;""))&amp;"=",V$1007)),ISNUMBER(FIND(";"&amp;UPPER(TRIM(Datos!V250&amp;""))&amp;";",V$1007))),OR(UPPER(TRIM(Datos!V250&amp;""))="SÍ",UPPER(TRIM(Datos!V250&amp;""))="SI",UPPER(TRIM(Datos!V250&amp;""))="NO"),IF(ISNUMBER(Datos!V250),AND(OR(V$1005="",Datos!V250&gt;=V$1005),OR(V$1006="",Datos!V250&lt;=V$1006)),FALSE),TRUE))))</f>
        <v>0.0</v>
      </c>
      <c r="W250">
        <f>IF(Datos!W250="",0,IF(AND(W$1008&lt;&gt;"",Datos!W250=W$1008),0,IF(W$1004=0,0,1-CHOOSE(W$1004,IF(ISNUMBER(Datos!W250),AND(OR(W$1005="",Datos!W250&gt;=W$1005),OR(W$1006="",Datos!W250&lt;=W$1006)),FALSE),IF(ISNUMBER(Datos!W250),AND(Datos!W250=INT(Datos!W250),AND(OR(W$1005="",Datos!W250&gt;=W$1005),OR(W$1006="",Datos!W250&lt;=W$1006))),FALSE),OR(ISNUMBER(FIND(";"&amp;UPPER(TRIM(Datos!W250&amp;""))&amp;"=",W$1007)),ISNUMBER(FIND(";"&amp;UPPER(TRIM(Datos!W250&amp;""))&amp;";",W$1007))),OR(UPPER(TRIM(Datos!W250&amp;""))="SÍ",UPPER(TRIM(Datos!W250&amp;""))="SI",UPPER(TRIM(Datos!W250&amp;""))="NO"),IF(ISNUMBER(Datos!W250),AND(OR(W$1005="",Datos!W250&gt;=W$1005),OR(W$1006="",Datos!W250&lt;=W$1006)),FALSE),TRUE))))</f>
        <v>0.0</v>
      </c>
      <c r="X250">
        <f>IF(Datos!X250="",0,IF(AND(X$1008&lt;&gt;"",Datos!X250=X$1008),0,IF(X$1004=0,0,1-CHOOSE(X$1004,IF(ISNUMBER(Datos!X250),AND(OR(X$1005="",Datos!X250&gt;=X$1005),OR(X$1006="",Datos!X250&lt;=X$1006)),FALSE),IF(ISNUMBER(Datos!X250),AND(Datos!X250=INT(Datos!X250),AND(OR(X$1005="",Datos!X250&gt;=X$1005),OR(X$1006="",Datos!X250&lt;=X$1006))),FALSE),OR(ISNUMBER(FIND(";"&amp;UPPER(TRIM(Datos!X250&amp;""))&amp;"=",X$1007)),ISNUMBER(FIND(";"&amp;UPPER(TRIM(Datos!X250&amp;""))&amp;";",X$1007))),OR(UPPER(TRIM(Datos!X250&amp;""))="SÍ",UPPER(TRIM(Datos!X250&amp;""))="SI",UPPER(TRIM(Datos!X250&amp;""))="NO"),IF(ISNUMBER(Datos!X250),AND(OR(X$1005="",Datos!X250&gt;=X$1005),OR(X$1006="",Datos!X250&lt;=X$1006)),FALSE),TRUE))))</f>
        <v>0.0</v>
      </c>
      <c r="Y250">
        <f>IF(Datos!Y250="",0,IF(AND(Y$1008&lt;&gt;"",Datos!Y250=Y$1008),0,IF(Y$1004=0,0,1-CHOOSE(Y$1004,IF(ISNUMBER(Datos!Y250),AND(OR(Y$1005="",Datos!Y250&gt;=Y$1005),OR(Y$1006="",Datos!Y250&lt;=Y$1006)),FALSE),IF(ISNUMBER(Datos!Y250),AND(Datos!Y250=INT(Datos!Y250),AND(OR(Y$1005="",Datos!Y250&gt;=Y$1005),OR(Y$1006="",Datos!Y250&lt;=Y$1006))),FALSE),OR(ISNUMBER(FIND(";"&amp;UPPER(TRIM(Datos!Y250&amp;""))&amp;"=",Y$1007)),ISNUMBER(FIND(";"&amp;UPPER(TRIM(Datos!Y250&amp;""))&amp;";",Y$1007))),OR(UPPER(TRIM(Datos!Y250&amp;""))="SÍ",UPPER(TRIM(Datos!Y250&amp;""))="SI",UPPER(TRIM(Datos!Y250&amp;""))="NO"),IF(ISNUMBER(Datos!Y250),AND(OR(Y$1005="",Datos!Y250&gt;=Y$1005),OR(Y$1006="",Datos!Y250&lt;=Y$1006)),FALSE),TRUE))))</f>
        <v>0.0</v>
      </c>
      <c r="Z250">
        <f>IF(Datos!Z250="",0,IF(AND(Z$1008&lt;&gt;"",Datos!Z250=Z$1008),0,IF(Z$1004=0,0,1-CHOOSE(Z$1004,IF(ISNUMBER(Datos!Z250),AND(OR(Z$1005="",Datos!Z250&gt;=Z$1005),OR(Z$1006="",Datos!Z250&lt;=Z$1006)),FALSE),IF(ISNUMBER(Datos!Z250),AND(Datos!Z250=INT(Datos!Z250),AND(OR(Z$1005="",Datos!Z250&gt;=Z$1005),OR(Z$1006="",Datos!Z250&lt;=Z$1006))),FALSE),OR(ISNUMBER(FIND(";"&amp;UPPER(TRIM(Datos!Z250&amp;""))&amp;"=",Z$1007)),ISNUMBER(FIND(";"&amp;UPPER(TRIM(Datos!Z250&amp;""))&amp;";",Z$1007))),OR(UPPER(TRIM(Datos!Z250&amp;""))="SÍ",UPPER(TRIM(Datos!Z250&amp;""))="SI",UPPER(TRIM(Datos!Z250&amp;""))="NO"),IF(ISNUMBER(Datos!Z250),AND(OR(Z$1005="",Datos!Z250&gt;=Z$1005),OR(Z$1006="",Datos!Z250&lt;=Z$1006)),FALSE),TRUE))))</f>
        <v>0.0</v>
      </c>
      <c r="AA250">
        <f>IF(Datos!AA250="",0,IF(AND(AA$1008&lt;&gt;"",Datos!AA250=AA$1008),0,IF(AA$1004=0,0,1-CHOOSE(AA$1004,IF(ISNUMBER(Datos!AA250),AND(OR(AA$1005="",Datos!AA250&gt;=AA$1005),OR(AA$1006="",Datos!AA250&lt;=AA$1006)),FALSE),IF(ISNUMBER(Datos!AA250),AND(Datos!AA250=INT(Datos!AA250),AND(OR(AA$1005="",Datos!AA250&gt;=AA$1005),OR(AA$1006="",Datos!AA250&lt;=AA$1006))),FALSE),OR(ISNUMBER(FIND(";"&amp;UPPER(TRIM(Datos!AA250&amp;""))&amp;"=",AA$1007)),ISNUMBER(FIND(";"&amp;UPPER(TRIM(Datos!AA250&amp;""))&amp;";",AA$1007))),OR(UPPER(TRIM(Datos!AA250&amp;""))="SÍ",UPPER(TRIM(Datos!AA250&amp;""))="SI",UPPER(TRIM(Datos!AA250&amp;""))="NO"),IF(ISNUMBER(Datos!AA250),AND(OR(AA$1005="",Datos!AA250&gt;=AA$1005),OR(AA$1006="",Datos!AA250&lt;=AA$1006)),FALSE),TRUE))))</f>
        <v>0.0</v>
      </c>
      <c r="AB250">
        <f>IF(Datos!AB250="",0,IF(AND(AB$1008&lt;&gt;"",Datos!AB250=AB$1008),0,IF(AB$1004=0,0,1-CHOOSE(AB$1004,IF(ISNUMBER(Datos!AB250),AND(OR(AB$1005="",Datos!AB250&gt;=AB$1005),OR(AB$1006="",Datos!AB250&lt;=AB$1006)),FALSE),IF(ISNUMBER(Datos!AB250),AND(Datos!AB250=INT(Datos!AB250),AND(OR(AB$1005="",Datos!AB250&gt;=AB$1005),OR(AB$1006="",Datos!AB250&lt;=AB$1006))),FALSE),OR(ISNUMBER(FIND(";"&amp;UPPER(TRIM(Datos!AB250&amp;""))&amp;"=",AB$1007)),ISNUMBER(FIND(";"&amp;UPPER(TRIM(Datos!AB250&amp;""))&amp;";",AB$1007))),OR(UPPER(TRIM(Datos!AB250&amp;""))="SÍ",UPPER(TRIM(Datos!AB250&amp;""))="SI",UPPER(TRIM(Datos!AB250&amp;""))="NO"),IF(ISNUMBER(Datos!AB250),AND(OR(AB$1005="",Datos!AB250&gt;=AB$1005),OR(AB$1006="",Datos!AB250&lt;=AB$1006)),FALSE),TRUE))))</f>
        <v>0.0</v>
      </c>
      <c r="AC250">
        <f>IF(Datos!AC250="",0,IF(AND(AC$1008&lt;&gt;"",Datos!AC250=AC$1008),0,IF(AC$1004=0,0,1-CHOOSE(AC$1004,IF(ISNUMBER(Datos!AC250),AND(OR(AC$1005="",Datos!AC250&gt;=AC$1005),OR(AC$1006="",Datos!AC250&lt;=AC$1006)),FALSE),IF(ISNUMBER(Datos!AC250),AND(Datos!AC250=INT(Datos!AC250),AND(OR(AC$1005="",Datos!AC250&gt;=AC$1005),OR(AC$1006="",Datos!AC250&lt;=AC$1006))),FALSE),OR(ISNUMBER(FIND(";"&amp;UPPER(TRIM(Datos!AC250&amp;""))&amp;"=",AC$1007)),ISNUMBER(FIND(";"&amp;UPPER(TRIM(Datos!AC250&amp;""))&amp;";",AC$1007))),OR(UPPER(TRIM(Datos!AC250&amp;""))="SÍ",UPPER(TRIM(Datos!AC250&amp;""))="SI",UPPER(TRIM(Datos!AC250&amp;""))="NO"),IF(ISNUMBER(Datos!AC250),AND(OR(AC$1005="",Datos!AC250&gt;=AC$1005),OR(AC$1006="",Datos!AC250&lt;=AC$1006)),FALSE),TRUE))))</f>
        <v>0.0</v>
      </c>
      <c r="AD250">
        <f>IF(Datos!AD250="",0,IF(AND(AD$1008&lt;&gt;"",Datos!AD250=AD$1008),0,IF(AD$1004=0,0,1-CHOOSE(AD$1004,IF(ISNUMBER(Datos!AD250),AND(OR(AD$1005="",Datos!AD250&gt;=AD$1005),OR(AD$1006="",Datos!AD250&lt;=AD$1006)),FALSE),IF(ISNUMBER(Datos!AD250),AND(Datos!AD250=INT(Datos!AD250),AND(OR(AD$1005="",Datos!AD250&gt;=AD$1005),OR(AD$1006="",Datos!AD250&lt;=AD$1006))),FALSE),OR(ISNUMBER(FIND(";"&amp;UPPER(TRIM(Datos!AD250&amp;""))&amp;"=",AD$1007)),ISNUMBER(FIND(";"&amp;UPPER(TRIM(Datos!AD250&amp;""))&amp;";",AD$1007))),OR(UPPER(TRIM(Datos!AD250&amp;""))="SÍ",UPPER(TRIM(Datos!AD250&amp;""))="SI",UPPER(TRIM(Datos!AD250&amp;""))="NO"),IF(ISNUMBER(Datos!AD250),AND(OR(AD$1005="",Datos!AD250&gt;=AD$1005),OR(AD$1006="",Datos!AD250&lt;=AD$1006)),FALSE),TRUE))))</f>
        <v>0.0</v>
      </c>
      <c r="AE250">
        <f>IF(Datos!AE250="",0,IF(AND(AE$1008&lt;&gt;"",Datos!AE250=AE$1008),0,IF(AE$1004=0,0,1-CHOOSE(AE$1004,IF(ISNUMBER(Datos!AE250),AND(OR(AE$1005="",Datos!AE250&gt;=AE$1005),OR(AE$1006="",Datos!AE250&lt;=AE$1006)),FALSE),IF(ISNUMBER(Datos!AE250),AND(Datos!AE250=INT(Datos!AE250),AND(OR(AE$1005="",Datos!AE250&gt;=AE$1005),OR(AE$1006="",Datos!AE250&lt;=AE$1006))),FALSE),OR(ISNUMBER(FIND(";"&amp;UPPER(TRIM(Datos!AE250&amp;""))&amp;"=",AE$1007)),ISNUMBER(FIND(";"&amp;UPPER(TRIM(Datos!AE250&amp;""))&amp;";",AE$1007))),OR(UPPER(TRIM(Datos!AE250&amp;""))="SÍ",UPPER(TRIM(Datos!AE250&amp;""))="SI",UPPER(TRIM(Datos!AE250&amp;""))="NO"),IF(ISNUMBER(Datos!AE250),AND(OR(AE$1005="",Datos!AE250&gt;=AE$1005),OR(AE$1006="",Datos!AE250&lt;=AE$1006)),FALSE),TRUE))))</f>
        <v>0.0</v>
      </c>
    </row>
    <row r="251" spans="2:31">
      <c r="B251">
        <f>IF(Datos!B251="",0,IF(AND(B$1008&lt;&gt;"",Datos!B251=B$1008),0,IF(B$1004=0,0,1-CHOOSE(B$1004,IF(ISNUMBER(Datos!B251),AND(OR(B$1005="",Datos!B251&gt;=B$1005),OR(B$1006="",Datos!B251&lt;=B$1006)),FALSE),IF(ISNUMBER(Datos!B251),AND(Datos!B251=INT(Datos!B251),AND(OR(B$1005="",Datos!B251&gt;=B$1005),OR(B$1006="",Datos!B251&lt;=B$1006))),FALSE),OR(ISNUMBER(FIND(";"&amp;UPPER(TRIM(Datos!B251&amp;""))&amp;"=",B$1007)),ISNUMBER(FIND(";"&amp;UPPER(TRIM(Datos!B251&amp;""))&amp;";",B$1007))),OR(UPPER(TRIM(Datos!B251&amp;""))="SÍ",UPPER(TRIM(Datos!B251&amp;""))="SI",UPPER(TRIM(Datos!B251&amp;""))="NO"),IF(ISNUMBER(Datos!B251),AND(OR(B$1005="",Datos!B251&gt;=B$1005),OR(B$1006="",Datos!B251&lt;=B$1006)),FALSE),TRUE))))</f>
        <v>0.0</v>
      </c>
      <c r="C251">
        <f>IF(Datos!C251="",0,IF(AND(C$1008&lt;&gt;"",Datos!C251=C$1008),0,IF(C$1004=0,0,1-CHOOSE(C$1004,IF(ISNUMBER(Datos!C251),AND(OR(C$1005="",Datos!C251&gt;=C$1005),OR(C$1006="",Datos!C251&lt;=C$1006)),FALSE),IF(ISNUMBER(Datos!C251),AND(Datos!C251=INT(Datos!C251),AND(OR(C$1005="",Datos!C251&gt;=C$1005),OR(C$1006="",Datos!C251&lt;=C$1006))),FALSE),OR(ISNUMBER(FIND(";"&amp;UPPER(TRIM(Datos!C251&amp;""))&amp;"=",C$1007)),ISNUMBER(FIND(";"&amp;UPPER(TRIM(Datos!C251&amp;""))&amp;";",C$1007))),OR(UPPER(TRIM(Datos!C251&amp;""))="SÍ",UPPER(TRIM(Datos!C251&amp;""))="SI",UPPER(TRIM(Datos!C251&amp;""))="NO"),IF(ISNUMBER(Datos!C251),AND(OR(C$1005="",Datos!C251&gt;=C$1005),OR(C$1006="",Datos!C251&lt;=C$1006)),FALSE),TRUE))))</f>
        <v>0.0</v>
      </c>
      <c r="D251">
        <f>IF(Datos!D251="",0,IF(AND(D$1008&lt;&gt;"",Datos!D251=D$1008),0,IF(D$1004=0,0,1-CHOOSE(D$1004,IF(ISNUMBER(Datos!D251),AND(OR(D$1005="",Datos!D251&gt;=D$1005),OR(D$1006="",Datos!D251&lt;=D$1006)),FALSE),IF(ISNUMBER(Datos!D251),AND(Datos!D251=INT(Datos!D251),AND(OR(D$1005="",Datos!D251&gt;=D$1005),OR(D$1006="",Datos!D251&lt;=D$1006))),FALSE),OR(ISNUMBER(FIND(";"&amp;UPPER(TRIM(Datos!D251&amp;""))&amp;"=",D$1007)),ISNUMBER(FIND(";"&amp;UPPER(TRIM(Datos!D251&amp;""))&amp;";",D$1007))),OR(UPPER(TRIM(Datos!D251&amp;""))="SÍ",UPPER(TRIM(Datos!D251&amp;""))="SI",UPPER(TRIM(Datos!D251&amp;""))="NO"),IF(ISNUMBER(Datos!D251),AND(OR(D$1005="",Datos!D251&gt;=D$1005),OR(D$1006="",Datos!D251&lt;=D$1006)),FALSE),TRUE))))</f>
        <v>0.0</v>
      </c>
      <c r="E251">
        <f>IF(Datos!E251="",0,IF(AND(E$1008&lt;&gt;"",Datos!E251=E$1008),0,IF(E$1004=0,0,1-CHOOSE(E$1004,IF(ISNUMBER(Datos!E251),AND(OR(E$1005="",Datos!E251&gt;=E$1005),OR(E$1006="",Datos!E251&lt;=E$1006)),FALSE),IF(ISNUMBER(Datos!E251),AND(Datos!E251=INT(Datos!E251),AND(OR(E$1005="",Datos!E251&gt;=E$1005),OR(E$1006="",Datos!E251&lt;=E$1006))),FALSE),OR(ISNUMBER(FIND(";"&amp;UPPER(TRIM(Datos!E251&amp;""))&amp;"=",E$1007)),ISNUMBER(FIND(";"&amp;UPPER(TRIM(Datos!E251&amp;""))&amp;";",E$1007))),OR(UPPER(TRIM(Datos!E251&amp;""))="SÍ",UPPER(TRIM(Datos!E251&amp;""))="SI",UPPER(TRIM(Datos!E251&amp;""))="NO"),IF(ISNUMBER(Datos!E251),AND(OR(E$1005="",Datos!E251&gt;=E$1005),OR(E$1006="",Datos!E251&lt;=E$1006)),FALSE),TRUE))))</f>
        <v>0.0</v>
      </c>
      <c r="F251">
        <f>IF(Datos!F251="",0,IF(AND(F$1008&lt;&gt;"",Datos!F251=F$1008),0,IF(F$1004=0,0,1-CHOOSE(F$1004,IF(ISNUMBER(Datos!F251),AND(OR(F$1005="",Datos!F251&gt;=F$1005),OR(F$1006="",Datos!F251&lt;=F$1006)),FALSE),IF(ISNUMBER(Datos!F251),AND(Datos!F251=INT(Datos!F251),AND(OR(F$1005="",Datos!F251&gt;=F$1005),OR(F$1006="",Datos!F251&lt;=F$1006))),FALSE),OR(ISNUMBER(FIND(";"&amp;UPPER(TRIM(Datos!F251&amp;""))&amp;"=",F$1007)),ISNUMBER(FIND(";"&amp;UPPER(TRIM(Datos!F251&amp;""))&amp;";",F$1007))),OR(UPPER(TRIM(Datos!F251&amp;""))="SÍ",UPPER(TRIM(Datos!F251&amp;""))="SI",UPPER(TRIM(Datos!F251&amp;""))="NO"),IF(ISNUMBER(Datos!F251),AND(OR(F$1005="",Datos!F251&gt;=F$1005),OR(F$1006="",Datos!F251&lt;=F$1006)),FALSE),TRUE))))</f>
        <v>0.0</v>
      </c>
      <c r="G251">
        <f>IF(Datos!G251="",0,IF(AND(G$1008&lt;&gt;"",Datos!G251=G$1008),0,IF(G$1004=0,0,1-CHOOSE(G$1004,IF(ISNUMBER(Datos!G251),AND(OR(G$1005="",Datos!G251&gt;=G$1005),OR(G$1006="",Datos!G251&lt;=G$1006)),FALSE),IF(ISNUMBER(Datos!G251),AND(Datos!G251=INT(Datos!G251),AND(OR(G$1005="",Datos!G251&gt;=G$1005),OR(G$1006="",Datos!G251&lt;=G$1006))),FALSE),OR(ISNUMBER(FIND(";"&amp;UPPER(TRIM(Datos!G251&amp;""))&amp;"=",G$1007)),ISNUMBER(FIND(";"&amp;UPPER(TRIM(Datos!G251&amp;""))&amp;";",G$1007))),OR(UPPER(TRIM(Datos!G251&amp;""))="SÍ",UPPER(TRIM(Datos!G251&amp;""))="SI",UPPER(TRIM(Datos!G251&amp;""))="NO"),IF(ISNUMBER(Datos!G251),AND(OR(G$1005="",Datos!G251&gt;=G$1005),OR(G$1006="",Datos!G251&lt;=G$1006)),FALSE),TRUE))))</f>
        <v>0.0</v>
      </c>
      <c r="H251">
        <f>IF(Datos!H251="",0,IF(AND(H$1008&lt;&gt;"",Datos!H251=H$1008),0,IF(H$1004=0,0,1-CHOOSE(H$1004,IF(ISNUMBER(Datos!H251),AND(OR(H$1005="",Datos!H251&gt;=H$1005),OR(H$1006="",Datos!H251&lt;=H$1006)),FALSE),IF(ISNUMBER(Datos!H251),AND(Datos!H251=INT(Datos!H251),AND(OR(H$1005="",Datos!H251&gt;=H$1005),OR(H$1006="",Datos!H251&lt;=H$1006))),FALSE),OR(ISNUMBER(FIND(";"&amp;UPPER(TRIM(Datos!H251&amp;""))&amp;"=",H$1007)),ISNUMBER(FIND(";"&amp;UPPER(TRIM(Datos!H251&amp;""))&amp;";",H$1007))),OR(UPPER(TRIM(Datos!H251&amp;""))="SÍ",UPPER(TRIM(Datos!H251&amp;""))="SI",UPPER(TRIM(Datos!H251&amp;""))="NO"),IF(ISNUMBER(Datos!H251),AND(OR(H$1005="",Datos!H251&gt;=H$1005),OR(H$1006="",Datos!H251&lt;=H$1006)),FALSE),TRUE))))</f>
        <v>0.0</v>
      </c>
      <c r="I251">
        <f>IF(Datos!I251="",0,IF(AND(I$1008&lt;&gt;"",Datos!I251=I$1008),0,IF(I$1004=0,0,1-CHOOSE(I$1004,IF(ISNUMBER(Datos!I251),AND(OR(I$1005="",Datos!I251&gt;=I$1005),OR(I$1006="",Datos!I251&lt;=I$1006)),FALSE),IF(ISNUMBER(Datos!I251),AND(Datos!I251=INT(Datos!I251),AND(OR(I$1005="",Datos!I251&gt;=I$1005),OR(I$1006="",Datos!I251&lt;=I$1006))),FALSE),OR(ISNUMBER(FIND(";"&amp;UPPER(TRIM(Datos!I251&amp;""))&amp;"=",I$1007)),ISNUMBER(FIND(";"&amp;UPPER(TRIM(Datos!I251&amp;""))&amp;";",I$1007))),OR(UPPER(TRIM(Datos!I251&amp;""))="SÍ",UPPER(TRIM(Datos!I251&amp;""))="SI",UPPER(TRIM(Datos!I251&amp;""))="NO"),IF(ISNUMBER(Datos!I251),AND(OR(I$1005="",Datos!I251&gt;=I$1005),OR(I$1006="",Datos!I251&lt;=I$1006)),FALSE),TRUE))))</f>
        <v>0.0</v>
      </c>
      <c r="J251">
        <f>IF(Datos!J251="",0,IF(AND(J$1008&lt;&gt;"",Datos!J251=J$1008),0,IF(J$1004=0,0,1-CHOOSE(J$1004,IF(ISNUMBER(Datos!J251),AND(OR(J$1005="",Datos!J251&gt;=J$1005),OR(J$1006="",Datos!J251&lt;=J$1006)),FALSE),IF(ISNUMBER(Datos!J251),AND(Datos!J251=INT(Datos!J251),AND(OR(J$1005="",Datos!J251&gt;=J$1005),OR(J$1006="",Datos!J251&lt;=J$1006))),FALSE),OR(ISNUMBER(FIND(";"&amp;UPPER(TRIM(Datos!J251&amp;""))&amp;"=",J$1007)),ISNUMBER(FIND(";"&amp;UPPER(TRIM(Datos!J251&amp;""))&amp;";",J$1007))),OR(UPPER(TRIM(Datos!J251&amp;""))="SÍ",UPPER(TRIM(Datos!J251&amp;""))="SI",UPPER(TRIM(Datos!J251&amp;""))="NO"),IF(ISNUMBER(Datos!J251),AND(OR(J$1005="",Datos!J251&gt;=J$1005),OR(J$1006="",Datos!J251&lt;=J$1006)),FALSE),TRUE))))</f>
        <v>0.0</v>
      </c>
      <c r="K251">
        <f>IF(Datos!K251="",0,IF(AND(K$1008&lt;&gt;"",Datos!K251=K$1008),0,IF(K$1004=0,0,1-CHOOSE(K$1004,IF(ISNUMBER(Datos!K251),AND(OR(K$1005="",Datos!K251&gt;=K$1005),OR(K$1006="",Datos!K251&lt;=K$1006)),FALSE),IF(ISNUMBER(Datos!K251),AND(Datos!K251=INT(Datos!K251),AND(OR(K$1005="",Datos!K251&gt;=K$1005),OR(K$1006="",Datos!K251&lt;=K$1006))),FALSE),OR(ISNUMBER(FIND(";"&amp;UPPER(TRIM(Datos!K251&amp;""))&amp;"=",K$1007)),ISNUMBER(FIND(";"&amp;UPPER(TRIM(Datos!K251&amp;""))&amp;";",K$1007))),OR(UPPER(TRIM(Datos!K251&amp;""))="SÍ",UPPER(TRIM(Datos!K251&amp;""))="SI",UPPER(TRIM(Datos!K251&amp;""))="NO"),IF(ISNUMBER(Datos!K251),AND(OR(K$1005="",Datos!K251&gt;=K$1005),OR(K$1006="",Datos!K251&lt;=K$1006)),FALSE),TRUE))))</f>
        <v>0.0</v>
      </c>
      <c r="L251">
        <f>IF(Datos!L251="",0,IF(AND(L$1008&lt;&gt;"",Datos!L251=L$1008),0,IF(L$1004=0,0,1-CHOOSE(L$1004,IF(ISNUMBER(Datos!L251),AND(OR(L$1005="",Datos!L251&gt;=L$1005),OR(L$1006="",Datos!L251&lt;=L$1006)),FALSE),IF(ISNUMBER(Datos!L251),AND(Datos!L251=INT(Datos!L251),AND(OR(L$1005="",Datos!L251&gt;=L$1005),OR(L$1006="",Datos!L251&lt;=L$1006))),FALSE),OR(ISNUMBER(FIND(";"&amp;UPPER(TRIM(Datos!L251&amp;""))&amp;"=",L$1007)),ISNUMBER(FIND(";"&amp;UPPER(TRIM(Datos!L251&amp;""))&amp;";",L$1007))),OR(UPPER(TRIM(Datos!L251&amp;""))="SÍ",UPPER(TRIM(Datos!L251&amp;""))="SI",UPPER(TRIM(Datos!L251&amp;""))="NO"),IF(ISNUMBER(Datos!L251),AND(OR(L$1005="",Datos!L251&gt;=L$1005),OR(L$1006="",Datos!L251&lt;=L$1006)),FALSE),TRUE))))</f>
        <v>0.0</v>
      </c>
      <c r="M251">
        <f>IF(Datos!M251="",0,IF(AND(M$1008&lt;&gt;"",Datos!M251=M$1008),0,IF(M$1004=0,0,1-CHOOSE(M$1004,IF(ISNUMBER(Datos!M251),AND(OR(M$1005="",Datos!M251&gt;=M$1005),OR(M$1006="",Datos!M251&lt;=M$1006)),FALSE),IF(ISNUMBER(Datos!M251),AND(Datos!M251=INT(Datos!M251),AND(OR(M$1005="",Datos!M251&gt;=M$1005),OR(M$1006="",Datos!M251&lt;=M$1006))),FALSE),OR(ISNUMBER(FIND(";"&amp;UPPER(TRIM(Datos!M251&amp;""))&amp;"=",M$1007)),ISNUMBER(FIND(";"&amp;UPPER(TRIM(Datos!M251&amp;""))&amp;";",M$1007))),OR(UPPER(TRIM(Datos!M251&amp;""))="SÍ",UPPER(TRIM(Datos!M251&amp;""))="SI",UPPER(TRIM(Datos!M251&amp;""))="NO"),IF(ISNUMBER(Datos!M251),AND(OR(M$1005="",Datos!M251&gt;=M$1005),OR(M$1006="",Datos!M251&lt;=M$1006)),FALSE),TRUE))))</f>
        <v>0.0</v>
      </c>
      <c r="N251">
        <f>IF(Datos!N251="",0,IF(AND(N$1008&lt;&gt;"",Datos!N251=N$1008),0,IF(N$1004=0,0,1-CHOOSE(N$1004,IF(ISNUMBER(Datos!N251),AND(OR(N$1005="",Datos!N251&gt;=N$1005),OR(N$1006="",Datos!N251&lt;=N$1006)),FALSE),IF(ISNUMBER(Datos!N251),AND(Datos!N251=INT(Datos!N251),AND(OR(N$1005="",Datos!N251&gt;=N$1005),OR(N$1006="",Datos!N251&lt;=N$1006))),FALSE),OR(ISNUMBER(FIND(";"&amp;UPPER(TRIM(Datos!N251&amp;""))&amp;"=",N$1007)),ISNUMBER(FIND(";"&amp;UPPER(TRIM(Datos!N251&amp;""))&amp;";",N$1007))),OR(UPPER(TRIM(Datos!N251&amp;""))="SÍ",UPPER(TRIM(Datos!N251&amp;""))="SI",UPPER(TRIM(Datos!N251&amp;""))="NO"),IF(ISNUMBER(Datos!N251),AND(OR(N$1005="",Datos!N251&gt;=N$1005),OR(N$1006="",Datos!N251&lt;=N$1006)),FALSE),TRUE))))</f>
        <v>0.0</v>
      </c>
      <c r="O251">
        <f>IF(Datos!O251="",0,IF(AND(O$1008&lt;&gt;"",Datos!O251=O$1008),0,IF(O$1004=0,0,1-CHOOSE(O$1004,IF(ISNUMBER(Datos!O251),AND(OR(O$1005="",Datos!O251&gt;=O$1005),OR(O$1006="",Datos!O251&lt;=O$1006)),FALSE),IF(ISNUMBER(Datos!O251),AND(Datos!O251=INT(Datos!O251),AND(OR(O$1005="",Datos!O251&gt;=O$1005),OR(O$1006="",Datos!O251&lt;=O$1006))),FALSE),OR(ISNUMBER(FIND(";"&amp;UPPER(TRIM(Datos!O251&amp;""))&amp;"=",O$1007)),ISNUMBER(FIND(";"&amp;UPPER(TRIM(Datos!O251&amp;""))&amp;";",O$1007))),OR(UPPER(TRIM(Datos!O251&amp;""))="SÍ",UPPER(TRIM(Datos!O251&amp;""))="SI",UPPER(TRIM(Datos!O251&amp;""))="NO"),IF(ISNUMBER(Datos!O251),AND(OR(O$1005="",Datos!O251&gt;=O$1005),OR(O$1006="",Datos!O251&lt;=O$1006)),FALSE),TRUE))))</f>
        <v>0.0</v>
      </c>
      <c r="P251">
        <f>IF(Datos!P251="",0,IF(AND(P$1008&lt;&gt;"",Datos!P251=P$1008),0,IF(P$1004=0,0,1-CHOOSE(P$1004,IF(ISNUMBER(Datos!P251),AND(OR(P$1005="",Datos!P251&gt;=P$1005),OR(P$1006="",Datos!P251&lt;=P$1006)),FALSE),IF(ISNUMBER(Datos!P251),AND(Datos!P251=INT(Datos!P251),AND(OR(P$1005="",Datos!P251&gt;=P$1005),OR(P$1006="",Datos!P251&lt;=P$1006))),FALSE),OR(ISNUMBER(FIND(";"&amp;UPPER(TRIM(Datos!P251&amp;""))&amp;"=",P$1007)),ISNUMBER(FIND(";"&amp;UPPER(TRIM(Datos!P251&amp;""))&amp;";",P$1007))),OR(UPPER(TRIM(Datos!P251&amp;""))="SÍ",UPPER(TRIM(Datos!P251&amp;""))="SI",UPPER(TRIM(Datos!P251&amp;""))="NO"),IF(ISNUMBER(Datos!P251),AND(OR(P$1005="",Datos!P251&gt;=P$1005),OR(P$1006="",Datos!P251&lt;=P$1006)),FALSE),TRUE))))</f>
        <v>0.0</v>
      </c>
      <c r="Q251">
        <f>IF(Datos!Q251="",0,IF(AND(Q$1008&lt;&gt;"",Datos!Q251=Q$1008),0,IF(Q$1004=0,0,1-CHOOSE(Q$1004,IF(ISNUMBER(Datos!Q251),AND(OR(Q$1005="",Datos!Q251&gt;=Q$1005),OR(Q$1006="",Datos!Q251&lt;=Q$1006)),FALSE),IF(ISNUMBER(Datos!Q251),AND(Datos!Q251=INT(Datos!Q251),AND(OR(Q$1005="",Datos!Q251&gt;=Q$1005),OR(Q$1006="",Datos!Q251&lt;=Q$1006))),FALSE),OR(ISNUMBER(FIND(";"&amp;UPPER(TRIM(Datos!Q251&amp;""))&amp;"=",Q$1007)),ISNUMBER(FIND(";"&amp;UPPER(TRIM(Datos!Q251&amp;""))&amp;";",Q$1007))),OR(UPPER(TRIM(Datos!Q251&amp;""))="SÍ",UPPER(TRIM(Datos!Q251&amp;""))="SI",UPPER(TRIM(Datos!Q251&amp;""))="NO"),IF(ISNUMBER(Datos!Q251),AND(OR(Q$1005="",Datos!Q251&gt;=Q$1005),OR(Q$1006="",Datos!Q251&lt;=Q$1006)),FALSE),TRUE))))</f>
        <v>0.0</v>
      </c>
      <c r="R251">
        <f>IF(Datos!R251="",0,IF(AND(R$1008&lt;&gt;"",Datos!R251=R$1008),0,IF(R$1004=0,0,1-CHOOSE(R$1004,IF(ISNUMBER(Datos!R251),AND(OR(R$1005="",Datos!R251&gt;=R$1005),OR(R$1006="",Datos!R251&lt;=R$1006)),FALSE),IF(ISNUMBER(Datos!R251),AND(Datos!R251=INT(Datos!R251),AND(OR(R$1005="",Datos!R251&gt;=R$1005),OR(R$1006="",Datos!R251&lt;=R$1006))),FALSE),OR(ISNUMBER(FIND(";"&amp;UPPER(TRIM(Datos!R251&amp;""))&amp;"=",R$1007)),ISNUMBER(FIND(";"&amp;UPPER(TRIM(Datos!R251&amp;""))&amp;";",R$1007))),OR(UPPER(TRIM(Datos!R251&amp;""))="SÍ",UPPER(TRIM(Datos!R251&amp;""))="SI",UPPER(TRIM(Datos!R251&amp;""))="NO"),IF(ISNUMBER(Datos!R251),AND(OR(R$1005="",Datos!R251&gt;=R$1005),OR(R$1006="",Datos!R251&lt;=R$1006)),FALSE),TRUE))))</f>
        <v>0.0</v>
      </c>
      <c r="S251">
        <f>IF(Datos!S251="",0,IF(AND(S$1008&lt;&gt;"",Datos!S251=S$1008),0,IF(S$1004=0,0,1-CHOOSE(S$1004,IF(ISNUMBER(Datos!S251),AND(OR(S$1005="",Datos!S251&gt;=S$1005),OR(S$1006="",Datos!S251&lt;=S$1006)),FALSE),IF(ISNUMBER(Datos!S251),AND(Datos!S251=INT(Datos!S251),AND(OR(S$1005="",Datos!S251&gt;=S$1005),OR(S$1006="",Datos!S251&lt;=S$1006))),FALSE),OR(ISNUMBER(FIND(";"&amp;UPPER(TRIM(Datos!S251&amp;""))&amp;"=",S$1007)),ISNUMBER(FIND(";"&amp;UPPER(TRIM(Datos!S251&amp;""))&amp;";",S$1007))),OR(UPPER(TRIM(Datos!S251&amp;""))="SÍ",UPPER(TRIM(Datos!S251&amp;""))="SI",UPPER(TRIM(Datos!S251&amp;""))="NO"),IF(ISNUMBER(Datos!S251),AND(OR(S$1005="",Datos!S251&gt;=S$1005),OR(S$1006="",Datos!S251&lt;=S$1006)),FALSE),TRUE))))</f>
        <v>0.0</v>
      </c>
      <c r="T251">
        <f>IF(Datos!T251="",0,IF(AND(T$1008&lt;&gt;"",Datos!T251=T$1008),0,IF(T$1004=0,0,1-CHOOSE(T$1004,IF(ISNUMBER(Datos!T251),AND(OR(T$1005="",Datos!T251&gt;=T$1005),OR(T$1006="",Datos!T251&lt;=T$1006)),FALSE),IF(ISNUMBER(Datos!T251),AND(Datos!T251=INT(Datos!T251),AND(OR(T$1005="",Datos!T251&gt;=T$1005),OR(T$1006="",Datos!T251&lt;=T$1006))),FALSE),OR(ISNUMBER(FIND(";"&amp;UPPER(TRIM(Datos!T251&amp;""))&amp;"=",T$1007)),ISNUMBER(FIND(";"&amp;UPPER(TRIM(Datos!T251&amp;""))&amp;";",T$1007))),OR(UPPER(TRIM(Datos!T251&amp;""))="SÍ",UPPER(TRIM(Datos!T251&amp;""))="SI",UPPER(TRIM(Datos!T251&amp;""))="NO"),IF(ISNUMBER(Datos!T251),AND(OR(T$1005="",Datos!T251&gt;=T$1005),OR(T$1006="",Datos!T251&lt;=T$1006)),FALSE),TRUE))))</f>
        <v>0.0</v>
      </c>
      <c r="U251">
        <f>IF(Datos!U251="",0,IF(AND(U$1008&lt;&gt;"",Datos!U251=U$1008),0,IF(U$1004=0,0,1-CHOOSE(U$1004,IF(ISNUMBER(Datos!U251),AND(OR(U$1005="",Datos!U251&gt;=U$1005),OR(U$1006="",Datos!U251&lt;=U$1006)),FALSE),IF(ISNUMBER(Datos!U251),AND(Datos!U251=INT(Datos!U251),AND(OR(U$1005="",Datos!U251&gt;=U$1005),OR(U$1006="",Datos!U251&lt;=U$1006))),FALSE),OR(ISNUMBER(FIND(";"&amp;UPPER(TRIM(Datos!U251&amp;""))&amp;"=",U$1007)),ISNUMBER(FIND(";"&amp;UPPER(TRIM(Datos!U251&amp;""))&amp;";",U$1007))),OR(UPPER(TRIM(Datos!U251&amp;""))="SÍ",UPPER(TRIM(Datos!U251&amp;""))="SI",UPPER(TRIM(Datos!U251&amp;""))="NO"),IF(ISNUMBER(Datos!U251),AND(OR(U$1005="",Datos!U251&gt;=U$1005),OR(U$1006="",Datos!U251&lt;=U$1006)),FALSE),TRUE))))</f>
        <v>0.0</v>
      </c>
      <c r="V251">
        <f>IF(Datos!V251="",0,IF(AND(V$1008&lt;&gt;"",Datos!V251=V$1008),0,IF(V$1004=0,0,1-CHOOSE(V$1004,IF(ISNUMBER(Datos!V251),AND(OR(V$1005="",Datos!V251&gt;=V$1005),OR(V$1006="",Datos!V251&lt;=V$1006)),FALSE),IF(ISNUMBER(Datos!V251),AND(Datos!V251=INT(Datos!V251),AND(OR(V$1005="",Datos!V251&gt;=V$1005),OR(V$1006="",Datos!V251&lt;=V$1006))),FALSE),OR(ISNUMBER(FIND(";"&amp;UPPER(TRIM(Datos!V251&amp;""))&amp;"=",V$1007)),ISNUMBER(FIND(";"&amp;UPPER(TRIM(Datos!V251&amp;""))&amp;";",V$1007))),OR(UPPER(TRIM(Datos!V251&amp;""))="SÍ",UPPER(TRIM(Datos!V251&amp;""))="SI",UPPER(TRIM(Datos!V251&amp;""))="NO"),IF(ISNUMBER(Datos!V251),AND(OR(V$1005="",Datos!V251&gt;=V$1005),OR(V$1006="",Datos!V251&lt;=V$1006)),FALSE),TRUE))))</f>
        <v>0.0</v>
      </c>
      <c r="W251">
        <f>IF(Datos!W251="",0,IF(AND(W$1008&lt;&gt;"",Datos!W251=W$1008),0,IF(W$1004=0,0,1-CHOOSE(W$1004,IF(ISNUMBER(Datos!W251),AND(OR(W$1005="",Datos!W251&gt;=W$1005),OR(W$1006="",Datos!W251&lt;=W$1006)),FALSE),IF(ISNUMBER(Datos!W251),AND(Datos!W251=INT(Datos!W251),AND(OR(W$1005="",Datos!W251&gt;=W$1005),OR(W$1006="",Datos!W251&lt;=W$1006))),FALSE),OR(ISNUMBER(FIND(";"&amp;UPPER(TRIM(Datos!W251&amp;""))&amp;"=",W$1007)),ISNUMBER(FIND(";"&amp;UPPER(TRIM(Datos!W251&amp;""))&amp;";",W$1007))),OR(UPPER(TRIM(Datos!W251&amp;""))="SÍ",UPPER(TRIM(Datos!W251&amp;""))="SI",UPPER(TRIM(Datos!W251&amp;""))="NO"),IF(ISNUMBER(Datos!W251),AND(OR(W$1005="",Datos!W251&gt;=W$1005),OR(W$1006="",Datos!W251&lt;=W$1006)),FALSE),TRUE))))</f>
        <v>0.0</v>
      </c>
      <c r="X251">
        <f>IF(Datos!X251="",0,IF(AND(X$1008&lt;&gt;"",Datos!X251=X$1008),0,IF(X$1004=0,0,1-CHOOSE(X$1004,IF(ISNUMBER(Datos!X251),AND(OR(X$1005="",Datos!X251&gt;=X$1005),OR(X$1006="",Datos!X251&lt;=X$1006)),FALSE),IF(ISNUMBER(Datos!X251),AND(Datos!X251=INT(Datos!X251),AND(OR(X$1005="",Datos!X251&gt;=X$1005),OR(X$1006="",Datos!X251&lt;=X$1006))),FALSE),OR(ISNUMBER(FIND(";"&amp;UPPER(TRIM(Datos!X251&amp;""))&amp;"=",X$1007)),ISNUMBER(FIND(";"&amp;UPPER(TRIM(Datos!X251&amp;""))&amp;";",X$1007))),OR(UPPER(TRIM(Datos!X251&amp;""))="SÍ",UPPER(TRIM(Datos!X251&amp;""))="SI",UPPER(TRIM(Datos!X251&amp;""))="NO"),IF(ISNUMBER(Datos!X251),AND(OR(X$1005="",Datos!X251&gt;=X$1005),OR(X$1006="",Datos!X251&lt;=X$1006)),FALSE),TRUE))))</f>
        <v>0.0</v>
      </c>
      <c r="Y251">
        <f>IF(Datos!Y251="",0,IF(AND(Y$1008&lt;&gt;"",Datos!Y251=Y$1008),0,IF(Y$1004=0,0,1-CHOOSE(Y$1004,IF(ISNUMBER(Datos!Y251),AND(OR(Y$1005="",Datos!Y251&gt;=Y$1005),OR(Y$1006="",Datos!Y251&lt;=Y$1006)),FALSE),IF(ISNUMBER(Datos!Y251),AND(Datos!Y251=INT(Datos!Y251),AND(OR(Y$1005="",Datos!Y251&gt;=Y$1005),OR(Y$1006="",Datos!Y251&lt;=Y$1006))),FALSE),OR(ISNUMBER(FIND(";"&amp;UPPER(TRIM(Datos!Y251&amp;""))&amp;"=",Y$1007)),ISNUMBER(FIND(";"&amp;UPPER(TRIM(Datos!Y251&amp;""))&amp;";",Y$1007))),OR(UPPER(TRIM(Datos!Y251&amp;""))="SÍ",UPPER(TRIM(Datos!Y251&amp;""))="SI",UPPER(TRIM(Datos!Y251&amp;""))="NO"),IF(ISNUMBER(Datos!Y251),AND(OR(Y$1005="",Datos!Y251&gt;=Y$1005),OR(Y$1006="",Datos!Y251&lt;=Y$1006)),FALSE),TRUE))))</f>
        <v>0.0</v>
      </c>
      <c r="Z251">
        <f>IF(Datos!Z251="",0,IF(AND(Z$1008&lt;&gt;"",Datos!Z251=Z$1008),0,IF(Z$1004=0,0,1-CHOOSE(Z$1004,IF(ISNUMBER(Datos!Z251),AND(OR(Z$1005="",Datos!Z251&gt;=Z$1005),OR(Z$1006="",Datos!Z251&lt;=Z$1006)),FALSE),IF(ISNUMBER(Datos!Z251),AND(Datos!Z251=INT(Datos!Z251),AND(OR(Z$1005="",Datos!Z251&gt;=Z$1005),OR(Z$1006="",Datos!Z251&lt;=Z$1006))),FALSE),OR(ISNUMBER(FIND(";"&amp;UPPER(TRIM(Datos!Z251&amp;""))&amp;"=",Z$1007)),ISNUMBER(FIND(";"&amp;UPPER(TRIM(Datos!Z251&amp;""))&amp;";",Z$1007))),OR(UPPER(TRIM(Datos!Z251&amp;""))="SÍ",UPPER(TRIM(Datos!Z251&amp;""))="SI",UPPER(TRIM(Datos!Z251&amp;""))="NO"),IF(ISNUMBER(Datos!Z251),AND(OR(Z$1005="",Datos!Z251&gt;=Z$1005),OR(Z$1006="",Datos!Z251&lt;=Z$1006)),FALSE),TRUE))))</f>
        <v>0.0</v>
      </c>
      <c r="AA251">
        <f>IF(Datos!AA251="",0,IF(AND(AA$1008&lt;&gt;"",Datos!AA251=AA$1008),0,IF(AA$1004=0,0,1-CHOOSE(AA$1004,IF(ISNUMBER(Datos!AA251),AND(OR(AA$1005="",Datos!AA251&gt;=AA$1005),OR(AA$1006="",Datos!AA251&lt;=AA$1006)),FALSE),IF(ISNUMBER(Datos!AA251),AND(Datos!AA251=INT(Datos!AA251),AND(OR(AA$1005="",Datos!AA251&gt;=AA$1005),OR(AA$1006="",Datos!AA251&lt;=AA$1006))),FALSE),OR(ISNUMBER(FIND(";"&amp;UPPER(TRIM(Datos!AA251&amp;""))&amp;"=",AA$1007)),ISNUMBER(FIND(";"&amp;UPPER(TRIM(Datos!AA251&amp;""))&amp;";",AA$1007))),OR(UPPER(TRIM(Datos!AA251&amp;""))="SÍ",UPPER(TRIM(Datos!AA251&amp;""))="SI",UPPER(TRIM(Datos!AA251&amp;""))="NO"),IF(ISNUMBER(Datos!AA251),AND(OR(AA$1005="",Datos!AA251&gt;=AA$1005),OR(AA$1006="",Datos!AA251&lt;=AA$1006)),FALSE),TRUE))))</f>
        <v>0.0</v>
      </c>
      <c r="AB251">
        <f>IF(Datos!AB251="",0,IF(AND(AB$1008&lt;&gt;"",Datos!AB251=AB$1008),0,IF(AB$1004=0,0,1-CHOOSE(AB$1004,IF(ISNUMBER(Datos!AB251),AND(OR(AB$1005="",Datos!AB251&gt;=AB$1005),OR(AB$1006="",Datos!AB251&lt;=AB$1006)),FALSE),IF(ISNUMBER(Datos!AB251),AND(Datos!AB251=INT(Datos!AB251),AND(OR(AB$1005="",Datos!AB251&gt;=AB$1005),OR(AB$1006="",Datos!AB251&lt;=AB$1006))),FALSE),OR(ISNUMBER(FIND(";"&amp;UPPER(TRIM(Datos!AB251&amp;""))&amp;"=",AB$1007)),ISNUMBER(FIND(";"&amp;UPPER(TRIM(Datos!AB251&amp;""))&amp;";",AB$1007))),OR(UPPER(TRIM(Datos!AB251&amp;""))="SÍ",UPPER(TRIM(Datos!AB251&amp;""))="SI",UPPER(TRIM(Datos!AB251&amp;""))="NO"),IF(ISNUMBER(Datos!AB251),AND(OR(AB$1005="",Datos!AB251&gt;=AB$1005),OR(AB$1006="",Datos!AB251&lt;=AB$1006)),FALSE),TRUE))))</f>
        <v>0.0</v>
      </c>
      <c r="AC251">
        <f>IF(Datos!AC251="",0,IF(AND(AC$1008&lt;&gt;"",Datos!AC251=AC$1008),0,IF(AC$1004=0,0,1-CHOOSE(AC$1004,IF(ISNUMBER(Datos!AC251),AND(OR(AC$1005="",Datos!AC251&gt;=AC$1005),OR(AC$1006="",Datos!AC251&lt;=AC$1006)),FALSE),IF(ISNUMBER(Datos!AC251),AND(Datos!AC251=INT(Datos!AC251),AND(OR(AC$1005="",Datos!AC251&gt;=AC$1005),OR(AC$1006="",Datos!AC251&lt;=AC$1006))),FALSE),OR(ISNUMBER(FIND(";"&amp;UPPER(TRIM(Datos!AC251&amp;""))&amp;"=",AC$1007)),ISNUMBER(FIND(";"&amp;UPPER(TRIM(Datos!AC251&amp;""))&amp;";",AC$1007))),OR(UPPER(TRIM(Datos!AC251&amp;""))="SÍ",UPPER(TRIM(Datos!AC251&amp;""))="SI",UPPER(TRIM(Datos!AC251&amp;""))="NO"),IF(ISNUMBER(Datos!AC251),AND(OR(AC$1005="",Datos!AC251&gt;=AC$1005),OR(AC$1006="",Datos!AC251&lt;=AC$1006)),FALSE),TRUE))))</f>
        <v>0.0</v>
      </c>
      <c r="AD251">
        <f>IF(Datos!AD251="",0,IF(AND(AD$1008&lt;&gt;"",Datos!AD251=AD$1008),0,IF(AD$1004=0,0,1-CHOOSE(AD$1004,IF(ISNUMBER(Datos!AD251),AND(OR(AD$1005="",Datos!AD251&gt;=AD$1005),OR(AD$1006="",Datos!AD251&lt;=AD$1006)),FALSE),IF(ISNUMBER(Datos!AD251),AND(Datos!AD251=INT(Datos!AD251),AND(OR(AD$1005="",Datos!AD251&gt;=AD$1005),OR(AD$1006="",Datos!AD251&lt;=AD$1006))),FALSE),OR(ISNUMBER(FIND(";"&amp;UPPER(TRIM(Datos!AD251&amp;""))&amp;"=",AD$1007)),ISNUMBER(FIND(";"&amp;UPPER(TRIM(Datos!AD251&amp;""))&amp;";",AD$1007))),OR(UPPER(TRIM(Datos!AD251&amp;""))="SÍ",UPPER(TRIM(Datos!AD251&amp;""))="SI",UPPER(TRIM(Datos!AD251&amp;""))="NO"),IF(ISNUMBER(Datos!AD251),AND(OR(AD$1005="",Datos!AD251&gt;=AD$1005),OR(AD$1006="",Datos!AD251&lt;=AD$1006)),FALSE),TRUE))))</f>
        <v>0.0</v>
      </c>
      <c r="AE251">
        <f>IF(Datos!AE251="",0,IF(AND(AE$1008&lt;&gt;"",Datos!AE251=AE$1008),0,IF(AE$1004=0,0,1-CHOOSE(AE$1004,IF(ISNUMBER(Datos!AE251),AND(OR(AE$1005="",Datos!AE251&gt;=AE$1005),OR(AE$1006="",Datos!AE251&lt;=AE$1006)),FALSE),IF(ISNUMBER(Datos!AE251),AND(Datos!AE251=INT(Datos!AE251),AND(OR(AE$1005="",Datos!AE251&gt;=AE$1005),OR(AE$1006="",Datos!AE251&lt;=AE$1006))),FALSE),OR(ISNUMBER(FIND(";"&amp;UPPER(TRIM(Datos!AE251&amp;""))&amp;"=",AE$1007)),ISNUMBER(FIND(";"&amp;UPPER(TRIM(Datos!AE251&amp;""))&amp;";",AE$1007))),OR(UPPER(TRIM(Datos!AE251&amp;""))="SÍ",UPPER(TRIM(Datos!AE251&amp;""))="SI",UPPER(TRIM(Datos!AE251&amp;""))="NO"),IF(ISNUMBER(Datos!AE251),AND(OR(AE$1005="",Datos!AE251&gt;=AE$1005),OR(AE$1006="",Datos!AE251&lt;=AE$1006)),FALSE),TRUE))))</f>
        <v>0.0</v>
      </c>
    </row>
    <row r="252" spans="2:31">
      <c r="B252">
        <f>IF(Datos!B252="",0,IF(AND(B$1008&lt;&gt;"",Datos!B252=B$1008),0,IF(B$1004=0,0,1-CHOOSE(B$1004,IF(ISNUMBER(Datos!B252),AND(OR(B$1005="",Datos!B252&gt;=B$1005),OR(B$1006="",Datos!B252&lt;=B$1006)),FALSE),IF(ISNUMBER(Datos!B252),AND(Datos!B252=INT(Datos!B252),AND(OR(B$1005="",Datos!B252&gt;=B$1005),OR(B$1006="",Datos!B252&lt;=B$1006))),FALSE),OR(ISNUMBER(FIND(";"&amp;UPPER(TRIM(Datos!B252&amp;""))&amp;"=",B$1007)),ISNUMBER(FIND(";"&amp;UPPER(TRIM(Datos!B252&amp;""))&amp;";",B$1007))),OR(UPPER(TRIM(Datos!B252&amp;""))="SÍ",UPPER(TRIM(Datos!B252&amp;""))="SI",UPPER(TRIM(Datos!B252&amp;""))="NO"),IF(ISNUMBER(Datos!B252),AND(OR(B$1005="",Datos!B252&gt;=B$1005),OR(B$1006="",Datos!B252&lt;=B$1006)),FALSE),TRUE))))</f>
        <v>0.0</v>
      </c>
      <c r="C252">
        <f>IF(Datos!C252="",0,IF(AND(C$1008&lt;&gt;"",Datos!C252=C$1008),0,IF(C$1004=0,0,1-CHOOSE(C$1004,IF(ISNUMBER(Datos!C252),AND(OR(C$1005="",Datos!C252&gt;=C$1005),OR(C$1006="",Datos!C252&lt;=C$1006)),FALSE),IF(ISNUMBER(Datos!C252),AND(Datos!C252=INT(Datos!C252),AND(OR(C$1005="",Datos!C252&gt;=C$1005),OR(C$1006="",Datos!C252&lt;=C$1006))),FALSE),OR(ISNUMBER(FIND(";"&amp;UPPER(TRIM(Datos!C252&amp;""))&amp;"=",C$1007)),ISNUMBER(FIND(";"&amp;UPPER(TRIM(Datos!C252&amp;""))&amp;";",C$1007))),OR(UPPER(TRIM(Datos!C252&amp;""))="SÍ",UPPER(TRIM(Datos!C252&amp;""))="SI",UPPER(TRIM(Datos!C252&amp;""))="NO"),IF(ISNUMBER(Datos!C252),AND(OR(C$1005="",Datos!C252&gt;=C$1005),OR(C$1006="",Datos!C252&lt;=C$1006)),FALSE),TRUE))))</f>
        <v>0.0</v>
      </c>
      <c r="D252">
        <f>IF(Datos!D252="",0,IF(AND(D$1008&lt;&gt;"",Datos!D252=D$1008),0,IF(D$1004=0,0,1-CHOOSE(D$1004,IF(ISNUMBER(Datos!D252),AND(OR(D$1005="",Datos!D252&gt;=D$1005),OR(D$1006="",Datos!D252&lt;=D$1006)),FALSE),IF(ISNUMBER(Datos!D252),AND(Datos!D252=INT(Datos!D252),AND(OR(D$1005="",Datos!D252&gt;=D$1005),OR(D$1006="",Datos!D252&lt;=D$1006))),FALSE),OR(ISNUMBER(FIND(";"&amp;UPPER(TRIM(Datos!D252&amp;""))&amp;"=",D$1007)),ISNUMBER(FIND(";"&amp;UPPER(TRIM(Datos!D252&amp;""))&amp;";",D$1007))),OR(UPPER(TRIM(Datos!D252&amp;""))="SÍ",UPPER(TRIM(Datos!D252&amp;""))="SI",UPPER(TRIM(Datos!D252&amp;""))="NO"),IF(ISNUMBER(Datos!D252),AND(OR(D$1005="",Datos!D252&gt;=D$1005),OR(D$1006="",Datos!D252&lt;=D$1006)),FALSE),TRUE))))</f>
        <v>0.0</v>
      </c>
      <c r="E252">
        <f>IF(Datos!E252="",0,IF(AND(E$1008&lt;&gt;"",Datos!E252=E$1008),0,IF(E$1004=0,0,1-CHOOSE(E$1004,IF(ISNUMBER(Datos!E252),AND(OR(E$1005="",Datos!E252&gt;=E$1005),OR(E$1006="",Datos!E252&lt;=E$1006)),FALSE),IF(ISNUMBER(Datos!E252),AND(Datos!E252=INT(Datos!E252),AND(OR(E$1005="",Datos!E252&gt;=E$1005),OR(E$1006="",Datos!E252&lt;=E$1006))),FALSE),OR(ISNUMBER(FIND(";"&amp;UPPER(TRIM(Datos!E252&amp;""))&amp;"=",E$1007)),ISNUMBER(FIND(";"&amp;UPPER(TRIM(Datos!E252&amp;""))&amp;";",E$1007))),OR(UPPER(TRIM(Datos!E252&amp;""))="SÍ",UPPER(TRIM(Datos!E252&amp;""))="SI",UPPER(TRIM(Datos!E252&amp;""))="NO"),IF(ISNUMBER(Datos!E252),AND(OR(E$1005="",Datos!E252&gt;=E$1005),OR(E$1006="",Datos!E252&lt;=E$1006)),FALSE),TRUE))))</f>
        <v>0.0</v>
      </c>
      <c r="F252">
        <f>IF(Datos!F252="",0,IF(AND(F$1008&lt;&gt;"",Datos!F252=F$1008),0,IF(F$1004=0,0,1-CHOOSE(F$1004,IF(ISNUMBER(Datos!F252),AND(OR(F$1005="",Datos!F252&gt;=F$1005),OR(F$1006="",Datos!F252&lt;=F$1006)),FALSE),IF(ISNUMBER(Datos!F252),AND(Datos!F252=INT(Datos!F252),AND(OR(F$1005="",Datos!F252&gt;=F$1005),OR(F$1006="",Datos!F252&lt;=F$1006))),FALSE),OR(ISNUMBER(FIND(";"&amp;UPPER(TRIM(Datos!F252&amp;""))&amp;"=",F$1007)),ISNUMBER(FIND(";"&amp;UPPER(TRIM(Datos!F252&amp;""))&amp;";",F$1007))),OR(UPPER(TRIM(Datos!F252&amp;""))="SÍ",UPPER(TRIM(Datos!F252&amp;""))="SI",UPPER(TRIM(Datos!F252&amp;""))="NO"),IF(ISNUMBER(Datos!F252),AND(OR(F$1005="",Datos!F252&gt;=F$1005),OR(F$1006="",Datos!F252&lt;=F$1006)),FALSE),TRUE))))</f>
        <v>0.0</v>
      </c>
      <c r="G252">
        <f>IF(Datos!G252="",0,IF(AND(G$1008&lt;&gt;"",Datos!G252=G$1008),0,IF(G$1004=0,0,1-CHOOSE(G$1004,IF(ISNUMBER(Datos!G252),AND(OR(G$1005="",Datos!G252&gt;=G$1005),OR(G$1006="",Datos!G252&lt;=G$1006)),FALSE),IF(ISNUMBER(Datos!G252),AND(Datos!G252=INT(Datos!G252),AND(OR(G$1005="",Datos!G252&gt;=G$1005),OR(G$1006="",Datos!G252&lt;=G$1006))),FALSE),OR(ISNUMBER(FIND(";"&amp;UPPER(TRIM(Datos!G252&amp;""))&amp;"=",G$1007)),ISNUMBER(FIND(";"&amp;UPPER(TRIM(Datos!G252&amp;""))&amp;";",G$1007))),OR(UPPER(TRIM(Datos!G252&amp;""))="SÍ",UPPER(TRIM(Datos!G252&amp;""))="SI",UPPER(TRIM(Datos!G252&amp;""))="NO"),IF(ISNUMBER(Datos!G252),AND(OR(G$1005="",Datos!G252&gt;=G$1005),OR(G$1006="",Datos!G252&lt;=G$1006)),FALSE),TRUE))))</f>
        <v>0.0</v>
      </c>
      <c r="H252">
        <f>IF(Datos!H252="",0,IF(AND(H$1008&lt;&gt;"",Datos!H252=H$1008),0,IF(H$1004=0,0,1-CHOOSE(H$1004,IF(ISNUMBER(Datos!H252),AND(OR(H$1005="",Datos!H252&gt;=H$1005),OR(H$1006="",Datos!H252&lt;=H$1006)),FALSE),IF(ISNUMBER(Datos!H252),AND(Datos!H252=INT(Datos!H252),AND(OR(H$1005="",Datos!H252&gt;=H$1005),OR(H$1006="",Datos!H252&lt;=H$1006))),FALSE),OR(ISNUMBER(FIND(";"&amp;UPPER(TRIM(Datos!H252&amp;""))&amp;"=",H$1007)),ISNUMBER(FIND(";"&amp;UPPER(TRIM(Datos!H252&amp;""))&amp;";",H$1007))),OR(UPPER(TRIM(Datos!H252&amp;""))="SÍ",UPPER(TRIM(Datos!H252&amp;""))="SI",UPPER(TRIM(Datos!H252&amp;""))="NO"),IF(ISNUMBER(Datos!H252),AND(OR(H$1005="",Datos!H252&gt;=H$1005),OR(H$1006="",Datos!H252&lt;=H$1006)),FALSE),TRUE))))</f>
        <v>0.0</v>
      </c>
      <c r="I252">
        <f>IF(Datos!I252="",0,IF(AND(I$1008&lt;&gt;"",Datos!I252=I$1008),0,IF(I$1004=0,0,1-CHOOSE(I$1004,IF(ISNUMBER(Datos!I252),AND(OR(I$1005="",Datos!I252&gt;=I$1005),OR(I$1006="",Datos!I252&lt;=I$1006)),FALSE),IF(ISNUMBER(Datos!I252),AND(Datos!I252=INT(Datos!I252),AND(OR(I$1005="",Datos!I252&gt;=I$1005),OR(I$1006="",Datos!I252&lt;=I$1006))),FALSE),OR(ISNUMBER(FIND(";"&amp;UPPER(TRIM(Datos!I252&amp;""))&amp;"=",I$1007)),ISNUMBER(FIND(";"&amp;UPPER(TRIM(Datos!I252&amp;""))&amp;";",I$1007))),OR(UPPER(TRIM(Datos!I252&amp;""))="SÍ",UPPER(TRIM(Datos!I252&amp;""))="SI",UPPER(TRIM(Datos!I252&amp;""))="NO"),IF(ISNUMBER(Datos!I252),AND(OR(I$1005="",Datos!I252&gt;=I$1005),OR(I$1006="",Datos!I252&lt;=I$1006)),FALSE),TRUE))))</f>
        <v>0.0</v>
      </c>
      <c r="J252">
        <f>IF(Datos!J252="",0,IF(AND(J$1008&lt;&gt;"",Datos!J252=J$1008),0,IF(J$1004=0,0,1-CHOOSE(J$1004,IF(ISNUMBER(Datos!J252),AND(OR(J$1005="",Datos!J252&gt;=J$1005),OR(J$1006="",Datos!J252&lt;=J$1006)),FALSE),IF(ISNUMBER(Datos!J252),AND(Datos!J252=INT(Datos!J252),AND(OR(J$1005="",Datos!J252&gt;=J$1005),OR(J$1006="",Datos!J252&lt;=J$1006))),FALSE),OR(ISNUMBER(FIND(";"&amp;UPPER(TRIM(Datos!J252&amp;""))&amp;"=",J$1007)),ISNUMBER(FIND(";"&amp;UPPER(TRIM(Datos!J252&amp;""))&amp;";",J$1007))),OR(UPPER(TRIM(Datos!J252&amp;""))="SÍ",UPPER(TRIM(Datos!J252&amp;""))="SI",UPPER(TRIM(Datos!J252&amp;""))="NO"),IF(ISNUMBER(Datos!J252),AND(OR(J$1005="",Datos!J252&gt;=J$1005),OR(J$1006="",Datos!J252&lt;=J$1006)),FALSE),TRUE))))</f>
        <v>0.0</v>
      </c>
      <c r="K252">
        <f>IF(Datos!K252="",0,IF(AND(K$1008&lt;&gt;"",Datos!K252=K$1008),0,IF(K$1004=0,0,1-CHOOSE(K$1004,IF(ISNUMBER(Datos!K252),AND(OR(K$1005="",Datos!K252&gt;=K$1005),OR(K$1006="",Datos!K252&lt;=K$1006)),FALSE),IF(ISNUMBER(Datos!K252),AND(Datos!K252=INT(Datos!K252),AND(OR(K$1005="",Datos!K252&gt;=K$1005),OR(K$1006="",Datos!K252&lt;=K$1006))),FALSE),OR(ISNUMBER(FIND(";"&amp;UPPER(TRIM(Datos!K252&amp;""))&amp;"=",K$1007)),ISNUMBER(FIND(";"&amp;UPPER(TRIM(Datos!K252&amp;""))&amp;";",K$1007))),OR(UPPER(TRIM(Datos!K252&amp;""))="SÍ",UPPER(TRIM(Datos!K252&amp;""))="SI",UPPER(TRIM(Datos!K252&amp;""))="NO"),IF(ISNUMBER(Datos!K252),AND(OR(K$1005="",Datos!K252&gt;=K$1005),OR(K$1006="",Datos!K252&lt;=K$1006)),FALSE),TRUE))))</f>
        <v>0.0</v>
      </c>
      <c r="L252">
        <f>IF(Datos!L252="",0,IF(AND(L$1008&lt;&gt;"",Datos!L252=L$1008),0,IF(L$1004=0,0,1-CHOOSE(L$1004,IF(ISNUMBER(Datos!L252),AND(OR(L$1005="",Datos!L252&gt;=L$1005),OR(L$1006="",Datos!L252&lt;=L$1006)),FALSE),IF(ISNUMBER(Datos!L252),AND(Datos!L252=INT(Datos!L252),AND(OR(L$1005="",Datos!L252&gt;=L$1005),OR(L$1006="",Datos!L252&lt;=L$1006))),FALSE),OR(ISNUMBER(FIND(";"&amp;UPPER(TRIM(Datos!L252&amp;""))&amp;"=",L$1007)),ISNUMBER(FIND(";"&amp;UPPER(TRIM(Datos!L252&amp;""))&amp;";",L$1007))),OR(UPPER(TRIM(Datos!L252&amp;""))="SÍ",UPPER(TRIM(Datos!L252&amp;""))="SI",UPPER(TRIM(Datos!L252&amp;""))="NO"),IF(ISNUMBER(Datos!L252),AND(OR(L$1005="",Datos!L252&gt;=L$1005),OR(L$1006="",Datos!L252&lt;=L$1006)),FALSE),TRUE))))</f>
        <v>0.0</v>
      </c>
      <c r="M252">
        <f>IF(Datos!M252="",0,IF(AND(M$1008&lt;&gt;"",Datos!M252=M$1008),0,IF(M$1004=0,0,1-CHOOSE(M$1004,IF(ISNUMBER(Datos!M252),AND(OR(M$1005="",Datos!M252&gt;=M$1005),OR(M$1006="",Datos!M252&lt;=M$1006)),FALSE),IF(ISNUMBER(Datos!M252),AND(Datos!M252=INT(Datos!M252),AND(OR(M$1005="",Datos!M252&gt;=M$1005),OR(M$1006="",Datos!M252&lt;=M$1006))),FALSE),OR(ISNUMBER(FIND(";"&amp;UPPER(TRIM(Datos!M252&amp;""))&amp;"=",M$1007)),ISNUMBER(FIND(";"&amp;UPPER(TRIM(Datos!M252&amp;""))&amp;";",M$1007))),OR(UPPER(TRIM(Datos!M252&amp;""))="SÍ",UPPER(TRIM(Datos!M252&amp;""))="SI",UPPER(TRIM(Datos!M252&amp;""))="NO"),IF(ISNUMBER(Datos!M252),AND(OR(M$1005="",Datos!M252&gt;=M$1005),OR(M$1006="",Datos!M252&lt;=M$1006)),FALSE),TRUE))))</f>
        <v>0.0</v>
      </c>
      <c r="N252">
        <f>IF(Datos!N252="",0,IF(AND(N$1008&lt;&gt;"",Datos!N252=N$1008),0,IF(N$1004=0,0,1-CHOOSE(N$1004,IF(ISNUMBER(Datos!N252),AND(OR(N$1005="",Datos!N252&gt;=N$1005),OR(N$1006="",Datos!N252&lt;=N$1006)),FALSE),IF(ISNUMBER(Datos!N252),AND(Datos!N252=INT(Datos!N252),AND(OR(N$1005="",Datos!N252&gt;=N$1005),OR(N$1006="",Datos!N252&lt;=N$1006))),FALSE),OR(ISNUMBER(FIND(";"&amp;UPPER(TRIM(Datos!N252&amp;""))&amp;"=",N$1007)),ISNUMBER(FIND(";"&amp;UPPER(TRIM(Datos!N252&amp;""))&amp;";",N$1007))),OR(UPPER(TRIM(Datos!N252&amp;""))="SÍ",UPPER(TRIM(Datos!N252&amp;""))="SI",UPPER(TRIM(Datos!N252&amp;""))="NO"),IF(ISNUMBER(Datos!N252),AND(OR(N$1005="",Datos!N252&gt;=N$1005),OR(N$1006="",Datos!N252&lt;=N$1006)),FALSE),TRUE))))</f>
        <v>0.0</v>
      </c>
      <c r="O252">
        <f>IF(Datos!O252="",0,IF(AND(O$1008&lt;&gt;"",Datos!O252=O$1008),0,IF(O$1004=0,0,1-CHOOSE(O$1004,IF(ISNUMBER(Datos!O252),AND(OR(O$1005="",Datos!O252&gt;=O$1005),OR(O$1006="",Datos!O252&lt;=O$1006)),FALSE),IF(ISNUMBER(Datos!O252),AND(Datos!O252=INT(Datos!O252),AND(OR(O$1005="",Datos!O252&gt;=O$1005),OR(O$1006="",Datos!O252&lt;=O$1006))),FALSE),OR(ISNUMBER(FIND(";"&amp;UPPER(TRIM(Datos!O252&amp;""))&amp;"=",O$1007)),ISNUMBER(FIND(";"&amp;UPPER(TRIM(Datos!O252&amp;""))&amp;";",O$1007))),OR(UPPER(TRIM(Datos!O252&amp;""))="SÍ",UPPER(TRIM(Datos!O252&amp;""))="SI",UPPER(TRIM(Datos!O252&amp;""))="NO"),IF(ISNUMBER(Datos!O252),AND(OR(O$1005="",Datos!O252&gt;=O$1005),OR(O$1006="",Datos!O252&lt;=O$1006)),FALSE),TRUE))))</f>
        <v>0.0</v>
      </c>
      <c r="P252">
        <f>IF(Datos!P252="",0,IF(AND(P$1008&lt;&gt;"",Datos!P252=P$1008),0,IF(P$1004=0,0,1-CHOOSE(P$1004,IF(ISNUMBER(Datos!P252),AND(OR(P$1005="",Datos!P252&gt;=P$1005),OR(P$1006="",Datos!P252&lt;=P$1006)),FALSE),IF(ISNUMBER(Datos!P252),AND(Datos!P252=INT(Datos!P252),AND(OR(P$1005="",Datos!P252&gt;=P$1005),OR(P$1006="",Datos!P252&lt;=P$1006))),FALSE),OR(ISNUMBER(FIND(";"&amp;UPPER(TRIM(Datos!P252&amp;""))&amp;"=",P$1007)),ISNUMBER(FIND(";"&amp;UPPER(TRIM(Datos!P252&amp;""))&amp;";",P$1007))),OR(UPPER(TRIM(Datos!P252&amp;""))="SÍ",UPPER(TRIM(Datos!P252&amp;""))="SI",UPPER(TRIM(Datos!P252&amp;""))="NO"),IF(ISNUMBER(Datos!P252),AND(OR(P$1005="",Datos!P252&gt;=P$1005),OR(P$1006="",Datos!P252&lt;=P$1006)),FALSE),TRUE))))</f>
        <v>0.0</v>
      </c>
      <c r="Q252">
        <f>IF(Datos!Q252="",0,IF(AND(Q$1008&lt;&gt;"",Datos!Q252=Q$1008),0,IF(Q$1004=0,0,1-CHOOSE(Q$1004,IF(ISNUMBER(Datos!Q252),AND(OR(Q$1005="",Datos!Q252&gt;=Q$1005),OR(Q$1006="",Datos!Q252&lt;=Q$1006)),FALSE),IF(ISNUMBER(Datos!Q252),AND(Datos!Q252=INT(Datos!Q252),AND(OR(Q$1005="",Datos!Q252&gt;=Q$1005),OR(Q$1006="",Datos!Q252&lt;=Q$1006))),FALSE),OR(ISNUMBER(FIND(";"&amp;UPPER(TRIM(Datos!Q252&amp;""))&amp;"=",Q$1007)),ISNUMBER(FIND(";"&amp;UPPER(TRIM(Datos!Q252&amp;""))&amp;";",Q$1007))),OR(UPPER(TRIM(Datos!Q252&amp;""))="SÍ",UPPER(TRIM(Datos!Q252&amp;""))="SI",UPPER(TRIM(Datos!Q252&amp;""))="NO"),IF(ISNUMBER(Datos!Q252),AND(OR(Q$1005="",Datos!Q252&gt;=Q$1005),OR(Q$1006="",Datos!Q252&lt;=Q$1006)),FALSE),TRUE))))</f>
        <v>0.0</v>
      </c>
      <c r="R252">
        <f>IF(Datos!R252="",0,IF(AND(R$1008&lt;&gt;"",Datos!R252=R$1008),0,IF(R$1004=0,0,1-CHOOSE(R$1004,IF(ISNUMBER(Datos!R252),AND(OR(R$1005="",Datos!R252&gt;=R$1005),OR(R$1006="",Datos!R252&lt;=R$1006)),FALSE),IF(ISNUMBER(Datos!R252),AND(Datos!R252=INT(Datos!R252),AND(OR(R$1005="",Datos!R252&gt;=R$1005),OR(R$1006="",Datos!R252&lt;=R$1006))),FALSE),OR(ISNUMBER(FIND(";"&amp;UPPER(TRIM(Datos!R252&amp;""))&amp;"=",R$1007)),ISNUMBER(FIND(";"&amp;UPPER(TRIM(Datos!R252&amp;""))&amp;";",R$1007))),OR(UPPER(TRIM(Datos!R252&amp;""))="SÍ",UPPER(TRIM(Datos!R252&amp;""))="SI",UPPER(TRIM(Datos!R252&amp;""))="NO"),IF(ISNUMBER(Datos!R252),AND(OR(R$1005="",Datos!R252&gt;=R$1005),OR(R$1006="",Datos!R252&lt;=R$1006)),FALSE),TRUE))))</f>
        <v>0.0</v>
      </c>
      <c r="S252">
        <f>IF(Datos!S252="",0,IF(AND(S$1008&lt;&gt;"",Datos!S252=S$1008),0,IF(S$1004=0,0,1-CHOOSE(S$1004,IF(ISNUMBER(Datos!S252),AND(OR(S$1005="",Datos!S252&gt;=S$1005),OR(S$1006="",Datos!S252&lt;=S$1006)),FALSE),IF(ISNUMBER(Datos!S252),AND(Datos!S252=INT(Datos!S252),AND(OR(S$1005="",Datos!S252&gt;=S$1005),OR(S$1006="",Datos!S252&lt;=S$1006))),FALSE),OR(ISNUMBER(FIND(";"&amp;UPPER(TRIM(Datos!S252&amp;""))&amp;"=",S$1007)),ISNUMBER(FIND(";"&amp;UPPER(TRIM(Datos!S252&amp;""))&amp;";",S$1007))),OR(UPPER(TRIM(Datos!S252&amp;""))="SÍ",UPPER(TRIM(Datos!S252&amp;""))="SI",UPPER(TRIM(Datos!S252&amp;""))="NO"),IF(ISNUMBER(Datos!S252),AND(OR(S$1005="",Datos!S252&gt;=S$1005),OR(S$1006="",Datos!S252&lt;=S$1006)),FALSE),TRUE))))</f>
        <v>0.0</v>
      </c>
      <c r="T252">
        <f>IF(Datos!T252="",0,IF(AND(T$1008&lt;&gt;"",Datos!T252=T$1008),0,IF(T$1004=0,0,1-CHOOSE(T$1004,IF(ISNUMBER(Datos!T252),AND(OR(T$1005="",Datos!T252&gt;=T$1005),OR(T$1006="",Datos!T252&lt;=T$1006)),FALSE),IF(ISNUMBER(Datos!T252),AND(Datos!T252=INT(Datos!T252),AND(OR(T$1005="",Datos!T252&gt;=T$1005),OR(T$1006="",Datos!T252&lt;=T$1006))),FALSE),OR(ISNUMBER(FIND(";"&amp;UPPER(TRIM(Datos!T252&amp;""))&amp;"=",T$1007)),ISNUMBER(FIND(";"&amp;UPPER(TRIM(Datos!T252&amp;""))&amp;";",T$1007))),OR(UPPER(TRIM(Datos!T252&amp;""))="SÍ",UPPER(TRIM(Datos!T252&amp;""))="SI",UPPER(TRIM(Datos!T252&amp;""))="NO"),IF(ISNUMBER(Datos!T252),AND(OR(T$1005="",Datos!T252&gt;=T$1005),OR(T$1006="",Datos!T252&lt;=T$1006)),FALSE),TRUE))))</f>
        <v>0.0</v>
      </c>
      <c r="U252">
        <f>IF(Datos!U252="",0,IF(AND(U$1008&lt;&gt;"",Datos!U252=U$1008),0,IF(U$1004=0,0,1-CHOOSE(U$1004,IF(ISNUMBER(Datos!U252),AND(OR(U$1005="",Datos!U252&gt;=U$1005),OR(U$1006="",Datos!U252&lt;=U$1006)),FALSE),IF(ISNUMBER(Datos!U252),AND(Datos!U252=INT(Datos!U252),AND(OR(U$1005="",Datos!U252&gt;=U$1005),OR(U$1006="",Datos!U252&lt;=U$1006))),FALSE),OR(ISNUMBER(FIND(";"&amp;UPPER(TRIM(Datos!U252&amp;""))&amp;"=",U$1007)),ISNUMBER(FIND(";"&amp;UPPER(TRIM(Datos!U252&amp;""))&amp;";",U$1007))),OR(UPPER(TRIM(Datos!U252&amp;""))="SÍ",UPPER(TRIM(Datos!U252&amp;""))="SI",UPPER(TRIM(Datos!U252&amp;""))="NO"),IF(ISNUMBER(Datos!U252),AND(OR(U$1005="",Datos!U252&gt;=U$1005),OR(U$1006="",Datos!U252&lt;=U$1006)),FALSE),TRUE))))</f>
        <v>0.0</v>
      </c>
      <c r="V252">
        <f>IF(Datos!V252="",0,IF(AND(V$1008&lt;&gt;"",Datos!V252=V$1008),0,IF(V$1004=0,0,1-CHOOSE(V$1004,IF(ISNUMBER(Datos!V252),AND(OR(V$1005="",Datos!V252&gt;=V$1005),OR(V$1006="",Datos!V252&lt;=V$1006)),FALSE),IF(ISNUMBER(Datos!V252),AND(Datos!V252=INT(Datos!V252),AND(OR(V$1005="",Datos!V252&gt;=V$1005),OR(V$1006="",Datos!V252&lt;=V$1006))),FALSE),OR(ISNUMBER(FIND(";"&amp;UPPER(TRIM(Datos!V252&amp;""))&amp;"=",V$1007)),ISNUMBER(FIND(";"&amp;UPPER(TRIM(Datos!V252&amp;""))&amp;";",V$1007))),OR(UPPER(TRIM(Datos!V252&amp;""))="SÍ",UPPER(TRIM(Datos!V252&amp;""))="SI",UPPER(TRIM(Datos!V252&amp;""))="NO"),IF(ISNUMBER(Datos!V252),AND(OR(V$1005="",Datos!V252&gt;=V$1005),OR(V$1006="",Datos!V252&lt;=V$1006)),FALSE),TRUE))))</f>
        <v>0.0</v>
      </c>
      <c r="W252">
        <f>IF(Datos!W252="",0,IF(AND(W$1008&lt;&gt;"",Datos!W252=W$1008),0,IF(W$1004=0,0,1-CHOOSE(W$1004,IF(ISNUMBER(Datos!W252),AND(OR(W$1005="",Datos!W252&gt;=W$1005),OR(W$1006="",Datos!W252&lt;=W$1006)),FALSE),IF(ISNUMBER(Datos!W252),AND(Datos!W252=INT(Datos!W252),AND(OR(W$1005="",Datos!W252&gt;=W$1005),OR(W$1006="",Datos!W252&lt;=W$1006))),FALSE),OR(ISNUMBER(FIND(";"&amp;UPPER(TRIM(Datos!W252&amp;""))&amp;"=",W$1007)),ISNUMBER(FIND(";"&amp;UPPER(TRIM(Datos!W252&amp;""))&amp;";",W$1007))),OR(UPPER(TRIM(Datos!W252&amp;""))="SÍ",UPPER(TRIM(Datos!W252&amp;""))="SI",UPPER(TRIM(Datos!W252&amp;""))="NO"),IF(ISNUMBER(Datos!W252),AND(OR(W$1005="",Datos!W252&gt;=W$1005),OR(W$1006="",Datos!W252&lt;=W$1006)),FALSE),TRUE))))</f>
        <v>0.0</v>
      </c>
      <c r="X252">
        <f>IF(Datos!X252="",0,IF(AND(X$1008&lt;&gt;"",Datos!X252=X$1008),0,IF(X$1004=0,0,1-CHOOSE(X$1004,IF(ISNUMBER(Datos!X252),AND(OR(X$1005="",Datos!X252&gt;=X$1005),OR(X$1006="",Datos!X252&lt;=X$1006)),FALSE),IF(ISNUMBER(Datos!X252),AND(Datos!X252=INT(Datos!X252),AND(OR(X$1005="",Datos!X252&gt;=X$1005),OR(X$1006="",Datos!X252&lt;=X$1006))),FALSE),OR(ISNUMBER(FIND(";"&amp;UPPER(TRIM(Datos!X252&amp;""))&amp;"=",X$1007)),ISNUMBER(FIND(";"&amp;UPPER(TRIM(Datos!X252&amp;""))&amp;";",X$1007))),OR(UPPER(TRIM(Datos!X252&amp;""))="SÍ",UPPER(TRIM(Datos!X252&amp;""))="SI",UPPER(TRIM(Datos!X252&amp;""))="NO"),IF(ISNUMBER(Datos!X252),AND(OR(X$1005="",Datos!X252&gt;=X$1005),OR(X$1006="",Datos!X252&lt;=X$1006)),FALSE),TRUE))))</f>
        <v>0.0</v>
      </c>
      <c r="Y252">
        <f>IF(Datos!Y252="",0,IF(AND(Y$1008&lt;&gt;"",Datos!Y252=Y$1008),0,IF(Y$1004=0,0,1-CHOOSE(Y$1004,IF(ISNUMBER(Datos!Y252),AND(OR(Y$1005="",Datos!Y252&gt;=Y$1005),OR(Y$1006="",Datos!Y252&lt;=Y$1006)),FALSE),IF(ISNUMBER(Datos!Y252),AND(Datos!Y252=INT(Datos!Y252),AND(OR(Y$1005="",Datos!Y252&gt;=Y$1005),OR(Y$1006="",Datos!Y252&lt;=Y$1006))),FALSE),OR(ISNUMBER(FIND(";"&amp;UPPER(TRIM(Datos!Y252&amp;""))&amp;"=",Y$1007)),ISNUMBER(FIND(";"&amp;UPPER(TRIM(Datos!Y252&amp;""))&amp;";",Y$1007))),OR(UPPER(TRIM(Datos!Y252&amp;""))="SÍ",UPPER(TRIM(Datos!Y252&amp;""))="SI",UPPER(TRIM(Datos!Y252&amp;""))="NO"),IF(ISNUMBER(Datos!Y252),AND(OR(Y$1005="",Datos!Y252&gt;=Y$1005),OR(Y$1006="",Datos!Y252&lt;=Y$1006)),FALSE),TRUE))))</f>
        <v>0.0</v>
      </c>
      <c r="Z252">
        <f>IF(Datos!Z252="",0,IF(AND(Z$1008&lt;&gt;"",Datos!Z252=Z$1008),0,IF(Z$1004=0,0,1-CHOOSE(Z$1004,IF(ISNUMBER(Datos!Z252),AND(OR(Z$1005="",Datos!Z252&gt;=Z$1005),OR(Z$1006="",Datos!Z252&lt;=Z$1006)),FALSE),IF(ISNUMBER(Datos!Z252),AND(Datos!Z252=INT(Datos!Z252),AND(OR(Z$1005="",Datos!Z252&gt;=Z$1005),OR(Z$1006="",Datos!Z252&lt;=Z$1006))),FALSE),OR(ISNUMBER(FIND(";"&amp;UPPER(TRIM(Datos!Z252&amp;""))&amp;"=",Z$1007)),ISNUMBER(FIND(";"&amp;UPPER(TRIM(Datos!Z252&amp;""))&amp;";",Z$1007))),OR(UPPER(TRIM(Datos!Z252&amp;""))="SÍ",UPPER(TRIM(Datos!Z252&amp;""))="SI",UPPER(TRIM(Datos!Z252&amp;""))="NO"),IF(ISNUMBER(Datos!Z252),AND(OR(Z$1005="",Datos!Z252&gt;=Z$1005),OR(Z$1006="",Datos!Z252&lt;=Z$1006)),FALSE),TRUE))))</f>
        <v>0.0</v>
      </c>
      <c r="AA252">
        <f>IF(Datos!AA252="",0,IF(AND(AA$1008&lt;&gt;"",Datos!AA252=AA$1008),0,IF(AA$1004=0,0,1-CHOOSE(AA$1004,IF(ISNUMBER(Datos!AA252),AND(OR(AA$1005="",Datos!AA252&gt;=AA$1005),OR(AA$1006="",Datos!AA252&lt;=AA$1006)),FALSE),IF(ISNUMBER(Datos!AA252),AND(Datos!AA252=INT(Datos!AA252),AND(OR(AA$1005="",Datos!AA252&gt;=AA$1005),OR(AA$1006="",Datos!AA252&lt;=AA$1006))),FALSE),OR(ISNUMBER(FIND(";"&amp;UPPER(TRIM(Datos!AA252&amp;""))&amp;"=",AA$1007)),ISNUMBER(FIND(";"&amp;UPPER(TRIM(Datos!AA252&amp;""))&amp;";",AA$1007))),OR(UPPER(TRIM(Datos!AA252&amp;""))="SÍ",UPPER(TRIM(Datos!AA252&amp;""))="SI",UPPER(TRIM(Datos!AA252&amp;""))="NO"),IF(ISNUMBER(Datos!AA252),AND(OR(AA$1005="",Datos!AA252&gt;=AA$1005),OR(AA$1006="",Datos!AA252&lt;=AA$1006)),FALSE),TRUE))))</f>
        <v>0.0</v>
      </c>
      <c r="AB252">
        <f>IF(Datos!AB252="",0,IF(AND(AB$1008&lt;&gt;"",Datos!AB252=AB$1008),0,IF(AB$1004=0,0,1-CHOOSE(AB$1004,IF(ISNUMBER(Datos!AB252),AND(OR(AB$1005="",Datos!AB252&gt;=AB$1005),OR(AB$1006="",Datos!AB252&lt;=AB$1006)),FALSE),IF(ISNUMBER(Datos!AB252),AND(Datos!AB252=INT(Datos!AB252),AND(OR(AB$1005="",Datos!AB252&gt;=AB$1005),OR(AB$1006="",Datos!AB252&lt;=AB$1006))),FALSE),OR(ISNUMBER(FIND(";"&amp;UPPER(TRIM(Datos!AB252&amp;""))&amp;"=",AB$1007)),ISNUMBER(FIND(";"&amp;UPPER(TRIM(Datos!AB252&amp;""))&amp;";",AB$1007))),OR(UPPER(TRIM(Datos!AB252&amp;""))="SÍ",UPPER(TRIM(Datos!AB252&amp;""))="SI",UPPER(TRIM(Datos!AB252&amp;""))="NO"),IF(ISNUMBER(Datos!AB252),AND(OR(AB$1005="",Datos!AB252&gt;=AB$1005),OR(AB$1006="",Datos!AB252&lt;=AB$1006)),FALSE),TRUE))))</f>
        <v>0.0</v>
      </c>
      <c r="AC252">
        <f>IF(Datos!AC252="",0,IF(AND(AC$1008&lt;&gt;"",Datos!AC252=AC$1008),0,IF(AC$1004=0,0,1-CHOOSE(AC$1004,IF(ISNUMBER(Datos!AC252),AND(OR(AC$1005="",Datos!AC252&gt;=AC$1005),OR(AC$1006="",Datos!AC252&lt;=AC$1006)),FALSE),IF(ISNUMBER(Datos!AC252),AND(Datos!AC252=INT(Datos!AC252),AND(OR(AC$1005="",Datos!AC252&gt;=AC$1005),OR(AC$1006="",Datos!AC252&lt;=AC$1006))),FALSE),OR(ISNUMBER(FIND(";"&amp;UPPER(TRIM(Datos!AC252&amp;""))&amp;"=",AC$1007)),ISNUMBER(FIND(";"&amp;UPPER(TRIM(Datos!AC252&amp;""))&amp;";",AC$1007))),OR(UPPER(TRIM(Datos!AC252&amp;""))="SÍ",UPPER(TRIM(Datos!AC252&amp;""))="SI",UPPER(TRIM(Datos!AC252&amp;""))="NO"),IF(ISNUMBER(Datos!AC252),AND(OR(AC$1005="",Datos!AC252&gt;=AC$1005),OR(AC$1006="",Datos!AC252&lt;=AC$1006)),FALSE),TRUE))))</f>
        <v>0.0</v>
      </c>
      <c r="AD252">
        <f>IF(Datos!AD252="",0,IF(AND(AD$1008&lt;&gt;"",Datos!AD252=AD$1008),0,IF(AD$1004=0,0,1-CHOOSE(AD$1004,IF(ISNUMBER(Datos!AD252),AND(OR(AD$1005="",Datos!AD252&gt;=AD$1005),OR(AD$1006="",Datos!AD252&lt;=AD$1006)),FALSE),IF(ISNUMBER(Datos!AD252),AND(Datos!AD252=INT(Datos!AD252),AND(OR(AD$1005="",Datos!AD252&gt;=AD$1005),OR(AD$1006="",Datos!AD252&lt;=AD$1006))),FALSE),OR(ISNUMBER(FIND(";"&amp;UPPER(TRIM(Datos!AD252&amp;""))&amp;"=",AD$1007)),ISNUMBER(FIND(";"&amp;UPPER(TRIM(Datos!AD252&amp;""))&amp;";",AD$1007))),OR(UPPER(TRIM(Datos!AD252&amp;""))="SÍ",UPPER(TRIM(Datos!AD252&amp;""))="SI",UPPER(TRIM(Datos!AD252&amp;""))="NO"),IF(ISNUMBER(Datos!AD252),AND(OR(AD$1005="",Datos!AD252&gt;=AD$1005),OR(AD$1006="",Datos!AD252&lt;=AD$1006)),FALSE),TRUE))))</f>
        <v>0.0</v>
      </c>
      <c r="AE252">
        <f>IF(Datos!AE252="",0,IF(AND(AE$1008&lt;&gt;"",Datos!AE252=AE$1008),0,IF(AE$1004=0,0,1-CHOOSE(AE$1004,IF(ISNUMBER(Datos!AE252),AND(OR(AE$1005="",Datos!AE252&gt;=AE$1005),OR(AE$1006="",Datos!AE252&lt;=AE$1006)),FALSE),IF(ISNUMBER(Datos!AE252),AND(Datos!AE252=INT(Datos!AE252),AND(OR(AE$1005="",Datos!AE252&gt;=AE$1005),OR(AE$1006="",Datos!AE252&lt;=AE$1006))),FALSE),OR(ISNUMBER(FIND(";"&amp;UPPER(TRIM(Datos!AE252&amp;""))&amp;"=",AE$1007)),ISNUMBER(FIND(";"&amp;UPPER(TRIM(Datos!AE252&amp;""))&amp;";",AE$1007))),OR(UPPER(TRIM(Datos!AE252&amp;""))="SÍ",UPPER(TRIM(Datos!AE252&amp;""))="SI",UPPER(TRIM(Datos!AE252&amp;""))="NO"),IF(ISNUMBER(Datos!AE252),AND(OR(AE$1005="",Datos!AE252&gt;=AE$1005),OR(AE$1006="",Datos!AE252&lt;=AE$1006)),FALSE),TRUE))))</f>
        <v>0.0</v>
      </c>
    </row>
    <row r="253" spans="2:31">
      <c r="B253">
        <f>IF(Datos!B253="",0,IF(AND(B$1008&lt;&gt;"",Datos!B253=B$1008),0,IF(B$1004=0,0,1-CHOOSE(B$1004,IF(ISNUMBER(Datos!B253),AND(OR(B$1005="",Datos!B253&gt;=B$1005),OR(B$1006="",Datos!B253&lt;=B$1006)),FALSE),IF(ISNUMBER(Datos!B253),AND(Datos!B253=INT(Datos!B253),AND(OR(B$1005="",Datos!B253&gt;=B$1005),OR(B$1006="",Datos!B253&lt;=B$1006))),FALSE),OR(ISNUMBER(FIND(";"&amp;UPPER(TRIM(Datos!B253&amp;""))&amp;"=",B$1007)),ISNUMBER(FIND(";"&amp;UPPER(TRIM(Datos!B253&amp;""))&amp;";",B$1007))),OR(UPPER(TRIM(Datos!B253&amp;""))="SÍ",UPPER(TRIM(Datos!B253&amp;""))="SI",UPPER(TRIM(Datos!B253&amp;""))="NO"),IF(ISNUMBER(Datos!B253),AND(OR(B$1005="",Datos!B253&gt;=B$1005),OR(B$1006="",Datos!B253&lt;=B$1006)),FALSE),TRUE))))</f>
        <v>0.0</v>
      </c>
      <c r="C253">
        <f>IF(Datos!C253="",0,IF(AND(C$1008&lt;&gt;"",Datos!C253=C$1008),0,IF(C$1004=0,0,1-CHOOSE(C$1004,IF(ISNUMBER(Datos!C253),AND(OR(C$1005="",Datos!C253&gt;=C$1005),OR(C$1006="",Datos!C253&lt;=C$1006)),FALSE),IF(ISNUMBER(Datos!C253),AND(Datos!C253=INT(Datos!C253),AND(OR(C$1005="",Datos!C253&gt;=C$1005),OR(C$1006="",Datos!C253&lt;=C$1006))),FALSE),OR(ISNUMBER(FIND(";"&amp;UPPER(TRIM(Datos!C253&amp;""))&amp;"=",C$1007)),ISNUMBER(FIND(";"&amp;UPPER(TRIM(Datos!C253&amp;""))&amp;";",C$1007))),OR(UPPER(TRIM(Datos!C253&amp;""))="SÍ",UPPER(TRIM(Datos!C253&amp;""))="SI",UPPER(TRIM(Datos!C253&amp;""))="NO"),IF(ISNUMBER(Datos!C253),AND(OR(C$1005="",Datos!C253&gt;=C$1005),OR(C$1006="",Datos!C253&lt;=C$1006)),FALSE),TRUE))))</f>
        <v>0.0</v>
      </c>
      <c r="D253">
        <f>IF(Datos!D253="",0,IF(AND(D$1008&lt;&gt;"",Datos!D253=D$1008),0,IF(D$1004=0,0,1-CHOOSE(D$1004,IF(ISNUMBER(Datos!D253),AND(OR(D$1005="",Datos!D253&gt;=D$1005),OR(D$1006="",Datos!D253&lt;=D$1006)),FALSE),IF(ISNUMBER(Datos!D253),AND(Datos!D253=INT(Datos!D253),AND(OR(D$1005="",Datos!D253&gt;=D$1005),OR(D$1006="",Datos!D253&lt;=D$1006))),FALSE),OR(ISNUMBER(FIND(";"&amp;UPPER(TRIM(Datos!D253&amp;""))&amp;"=",D$1007)),ISNUMBER(FIND(";"&amp;UPPER(TRIM(Datos!D253&amp;""))&amp;";",D$1007))),OR(UPPER(TRIM(Datos!D253&amp;""))="SÍ",UPPER(TRIM(Datos!D253&amp;""))="SI",UPPER(TRIM(Datos!D253&amp;""))="NO"),IF(ISNUMBER(Datos!D253),AND(OR(D$1005="",Datos!D253&gt;=D$1005),OR(D$1006="",Datos!D253&lt;=D$1006)),FALSE),TRUE))))</f>
        <v>0.0</v>
      </c>
      <c r="E253">
        <f>IF(Datos!E253="",0,IF(AND(E$1008&lt;&gt;"",Datos!E253=E$1008),0,IF(E$1004=0,0,1-CHOOSE(E$1004,IF(ISNUMBER(Datos!E253),AND(OR(E$1005="",Datos!E253&gt;=E$1005),OR(E$1006="",Datos!E253&lt;=E$1006)),FALSE),IF(ISNUMBER(Datos!E253),AND(Datos!E253=INT(Datos!E253),AND(OR(E$1005="",Datos!E253&gt;=E$1005),OR(E$1006="",Datos!E253&lt;=E$1006))),FALSE),OR(ISNUMBER(FIND(";"&amp;UPPER(TRIM(Datos!E253&amp;""))&amp;"=",E$1007)),ISNUMBER(FIND(";"&amp;UPPER(TRIM(Datos!E253&amp;""))&amp;";",E$1007))),OR(UPPER(TRIM(Datos!E253&amp;""))="SÍ",UPPER(TRIM(Datos!E253&amp;""))="SI",UPPER(TRIM(Datos!E253&amp;""))="NO"),IF(ISNUMBER(Datos!E253),AND(OR(E$1005="",Datos!E253&gt;=E$1005),OR(E$1006="",Datos!E253&lt;=E$1006)),FALSE),TRUE))))</f>
        <v>0.0</v>
      </c>
      <c r="F253">
        <f>IF(Datos!F253="",0,IF(AND(F$1008&lt;&gt;"",Datos!F253=F$1008),0,IF(F$1004=0,0,1-CHOOSE(F$1004,IF(ISNUMBER(Datos!F253),AND(OR(F$1005="",Datos!F253&gt;=F$1005),OR(F$1006="",Datos!F253&lt;=F$1006)),FALSE),IF(ISNUMBER(Datos!F253),AND(Datos!F253=INT(Datos!F253),AND(OR(F$1005="",Datos!F253&gt;=F$1005),OR(F$1006="",Datos!F253&lt;=F$1006))),FALSE),OR(ISNUMBER(FIND(";"&amp;UPPER(TRIM(Datos!F253&amp;""))&amp;"=",F$1007)),ISNUMBER(FIND(";"&amp;UPPER(TRIM(Datos!F253&amp;""))&amp;";",F$1007))),OR(UPPER(TRIM(Datos!F253&amp;""))="SÍ",UPPER(TRIM(Datos!F253&amp;""))="SI",UPPER(TRIM(Datos!F253&amp;""))="NO"),IF(ISNUMBER(Datos!F253),AND(OR(F$1005="",Datos!F253&gt;=F$1005),OR(F$1006="",Datos!F253&lt;=F$1006)),FALSE),TRUE))))</f>
        <v>0.0</v>
      </c>
      <c r="G253">
        <f>IF(Datos!G253="",0,IF(AND(G$1008&lt;&gt;"",Datos!G253=G$1008),0,IF(G$1004=0,0,1-CHOOSE(G$1004,IF(ISNUMBER(Datos!G253),AND(OR(G$1005="",Datos!G253&gt;=G$1005),OR(G$1006="",Datos!G253&lt;=G$1006)),FALSE),IF(ISNUMBER(Datos!G253),AND(Datos!G253=INT(Datos!G253),AND(OR(G$1005="",Datos!G253&gt;=G$1005),OR(G$1006="",Datos!G253&lt;=G$1006))),FALSE),OR(ISNUMBER(FIND(";"&amp;UPPER(TRIM(Datos!G253&amp;""))&amp;"=",G$1007)),ISNUMBER(FIND(";"&amp;UPPER(TRIM(Datos!G253&amp;""))&amp;";",G$1007))),OR(UPPER(TRIM(Datos!G253&amp;""))="SÍ",UPPER(TRIM(Datos!G253&amp;""))="SI",UPPER(TRIM(Datos!G253&amp;""))="NO"),IF(ISNUMBER(Datos!G253),AND(OR(G$1005="",Datos!G253&gt;=G$1005),OR(G$1006="",Datos!G253&lt;=G$1006)),FALSE),TRUE))))</f>
        <v>0.0</v>
      </c>
      <c r="H253">
        <f>IF(Datos!H253="",0,IF(AND(H$1008&lt;&gt;"",Datos!H253=H$1008),0,IF(H$1004=0,0,1-CHOOSE(H$1004,IF(ISNUMBER(Datos!H253),AND(OR(H$1005="",Datos!H253&gt;=H$1005),OR(H$1006="",Datos!H253&lt;=H$1006)),FALSE),IF(ISNUMBER(Datos!H253),AND(Datos!H253=INT(Datos!H253),AND(OR(H$1005="",Datos!H253&gt;=H$1005),OR(H$1006="",Datos!H253&lt;=H$1006))),FALSE),OR(ISNUMBER(FIND(";"&amp;UPPER(TRIM(Datos!H253&amp;""))&amp;"=",H$1007)),ISNUMBER(FIND(";"&amp;UPPER(TRIM(Datos!H253&amp;""))&amp;";",H$1007))),OR(UPPER(TRIM(Datos!H253&amp;""))="SÍ",UPPER(TRIM(Datos!H253&amp;""))="SI",UPPER(TRIM(Datos!H253&amp;""))="NO"),IF(ISNUMBER(Datos!H253),AND(OR(H$1005="",Datos!H253&gt;=H$1005),OR(H$1006="",Datos!H253&lt;=H$1006)),FALSE),TRUE))))</f>
        <v>0.0</v>
      </c>
      <c r="I253">
        <f>IF(Datos!I253="",0,IF(AND(I$1008&lt;&gt;"",Datos!I253=I$1008),0,IF(I$1004=0,0,1-CHOOSE(I$1004,IF(ISNUMBER(Datos!I253),AND(OR(I$1005="",Datos!I253&gt;=I$1005),OR(I$1006="",Datos!I253&lt;=I$1006)),FALSE),IF(ISNUMBER(Datos!I253),AND(Datos!I253=INT(Datos!I253),AND(OR(I$1005="",Datos!I253&gt;=I$1005),OR(I$1006="",Datos!I253&lt;=I$1006))),FALSE),OR(ISNUMBER(FIND(";"&amp;UPPER(TRIM(Datos!I253&amp;""))&amp;"=",I$1007)),ISNUMBER(FIND(";"&amp;UPPER(TRIM(Datos!I253&amp;""))&amp;";",I$1007))),OR(UPPER(TRIM(Datos!I253&amp;""))="SÍ",UPPER(TRIM(Datos!I253&amp;""))="SI",UPPER(TRIM(Datos!I253&amp;""))="NO"),IF(ISNUMBER(Datos!I253),AND(OR(I$1005="",Datos!I253&gt;=I$1005),OR(I$1006="",Datos!I253&lt;=I$1006)),FALSE),TRUE))))</f>
        <v>0.0</v>
      </c>
      <c r="J253">
        <f>IF(Datos!J253="",0,IF(AND(J$1008&lt;&gt;"",Datos!J253=J$1008),0,IF(J$1004=0,0,1-CHOOSE(J$1004,IF(ISNUMBER(Datos!J253),AND(OR(J$1005="",Datos!J253&gt;=J$1005),OR(J$1006="",Datos!J253&lt;=J$1006)),FALSE),IF(ISNUMBER(Datos!J253),AND(Datos!J253=INT(Datos!J253),AND(OR(J$1005="",Datos!J253&gt;=J$1005),OR(J$1006="",Datos!J253&lt;=J$1006))),FALSE),OR(ISNUMBER(FIND(";"&amp;UPPER(TRIM(Datos!J253&amp;""))&amp;"=",J$1007)),ISNUMBER(FIND(";"&amp;UPPER(TRIM(Datos!J253&amp;""))&amp;";",J$1007))),OR(UPPER(TRIM(Datos!J253&amp;""))="SÍ",UPPER(TRIM(Datos!J253&amp;""))="SI",UPPER(TRIM(Datos!J253&amp;""))="NO"),IF(ISNUMBER(Datos!J253),AND(OR(J$1005="",Datos!J253&gt;=J$1005),OR(J$1006="",Datos!J253&lt;=J$1006)),FALSE),TRUE))))</f>
        <v>0.0</v>
      </c>
      <c r="K253">
        <f>IF(Datos!K253="",0,IF(AND(K$1008&lt;&gt;"",Datos!K253=K$1008),0,IF(K$1004=0,0,1-CHOOSE(K$1004,IF(ISNUMBER(Datos!K253),AND(OR(K$1005="",Datos!K253&gt;=K$1005),OR(K$1006="",Datos!K253&lt;=K$1006)),FALSE),IF(ISNUMBER(Datos!K253),AND(Datos!K253=INT(Datos!K253),AND(OR(K$1005="",Datos!K253&gt;=K$1005),OR(K$1006="",Datos!K253&lt;=K$1006))),FALSE),OR(ISNUMBER(FIND(";"&amp;UPPER(TRIM(Datos!K253&amp;""))&amp;"=",K$1007)),ISNUMBER(FIND(";"&amp;UPPER(TRIM(Datos!K253&amp;""))&amp;";",K$1007))),OR(UPPER(TRIM(Datos!K253&amp;""))="SÍ",UPPER(TRIM(Datos!K253&amp;""))="SI",UPPER(TRIM(Datos!K253&amp;""))="NO"),IF(ISNUMBER(Datos!K253),AND(OR(K$1005="",Datos!K253&gt;=K$1005),OR(K$1006="",Datos!K253&lt;=K$1006)),FALSE),TRUE))))</f>
        <v>0.0</v>
      </c>
      <c r="L253">
        <f>IF(Datos!L253="",0,IF(AND(L$1008&lt;&gt;"",Datos!L253=L$1008),0,IF(L$1004=0,0,1-CHOOSE(L$1004,IF(ISNUMBER(Datos!L253),AND(OR(L$1005="",Datos!L253&gt;=L$1005),OR(L$1006="",Datos!L253&lt;=L$1006)),FALSE),IF(ISNUMBER(Datos!L253),AND(Datos!L253=INT(Datos!L253),AND(OR(L$1005="",Datos!L253&gt;=L$1005),OR(L$1006="",Datos!L253&lt;=L$1006))),FALSE),OR(ISNUMBER(FIND(";"&amp;UPPER(TRIM(Datos!L253&amp;""))&amp;"=",L$1007)),ISNUMBER(FIND(";"&amp;UPPER(TRIM(Datos!L253&amp;""))&amp;";",L$1007))),OR(UPPER(TRIM(Datos!L253&amp;""))="SÍ",UPPER(TRIM(Datos!L253&amp;""))="SI",UPPER(TRIM(Datos!L253&amp;""))="NO"),IF(ISNUMBER(Datos!L253),AND(OR(L$1005="",Datos!L253&gt;=L$1005),OR(L$1006="",Datos!L253&lt;=L$1006)),FALSE),TRUE))))</f>
        <v>0.0</v>
      </c>
      <c r="M253">
        <f>IF(Datos!M253="",0,IF(AND(M$1008&lt;&gt;"",Datos!M253=M$1008),0,IF(M$1004=0,0,1-CHOOSE(M$1004,IF(ISNUMBER(Datos!M253),AND(OR(M$1005="",Datos!M253&gt;=M$1005),OR(M$1006="",Datos!M253&lt;=M$1006)),FALSE),IF(ISNUMBER(Datos!M253),AND(Datos!M253=INT(Datos!M253),AND(OR(M$1005="",Datos!M253&gt;=M$1005),OR(M$1006="",Datos!M253&lt;=M$1006))),FALSE),OR(ISNUMBER(FIND(";"&amp;UPPER(TRIM(Datos!M253&amp;""))&amp;"=",M$1007)),ISNUMBER(FIND(";"&amp;UPPER(TRIM(Datos!M253&amp;""))&amp;";",M$1007))),OR(UPPER(TRIM(Datos!M253&amp;""))="SÍ",UPPER(TRIM(Datos!M253&amp;""))="SI",UPPER(TRIM(Datos!M253&amp;""))="NO"),IF(ISNUMBER(Datos!M253),AND(OR(M$1005="",Datos!M253&gt;=M$1005),OR(M$1006="",Datos!M253&lt;=M$1006)),FALSE),TRUE))))</f>
        <v>0.0</v>
      </c>
      <c r="N253">
        <f>IF(Datos!N253="",0,IF(AND(N$1008&lt;&gt;"",Datos!N253=N$1008),0,IF(N$1004=0,0,1-CHOOSE(N$1004,IF(ISNUMBER(Datos!N253),AND(OR(N$1005="",Datos!N253&gt;=N$1005),OR(N$1006="",Datos!N253&lt;=N$1006)),FALSE),IF(ISNUMBER(Datos!N253),AND(Datos!N253=INT(Datos!N253),AND(OR(N$1005="",Datos!N253&gt;=N$1005),OR(N$1006="",Datos!N253&lt;=N$1006))),FALSE),OR(ISNUMBER(FIND(";"&amp;UPPER(TRIM(Datos!N253&amp;""))&amp;"=",N$1007)),ISNUMBER(FIND(";"&amp;UPPER(TRIM(Datos!N253&amp;""))&amp;";",N$1007))),OR(UPPER(TRIM(Datos!N253&amp;""))="SÍ",UPPER(TRIM(Datos!N253&amp;""))="SI",UPPER(TRIM(Datos!N253&amp;""))="NO"),IF(ISNUMBER(Datos!N253),AND(OR(N$1005="",Datos!N253&gt;=N$1005),OR(N$1006="",Datos!N253&lt;=N$1006)),FALSE),TRUE))))</f>
        <v>0.0</v>
      </c>
      <c r="O253">
        <f>IF(Datos!O253="",0,IF(AND(O$1008&lt;&gt;"",Datos!O253=O$1008),0,IF(O$1004=0,0,1-CHOOSE(O$1004,IF(ISNUMBER(Datos!O253),AND(OR(O$1005="",Datos!O253&gt;=O$1005),OR(O$1006="",Datos!O253&lt;=O$1006)),FALSE),IF(ISNUMBER(Datos!O253),AND(Datos!O253=INT(Datos!O253),AND(OR(O$1005="",Datos!O253&gt;=O$1005),OR(O$1006="",Datos!O253&lt;=O$1006))),FALSE),OR(ISNUMBER(FIND(";"&amp;UPPER(TRIM(Datos!O253&amp;""))&amp;"=",O$1007)),ISNUMBER(FIND(";"&amp;UPPER(TRIM(Datos!O253&amp;""))&amp;";",O$1007))),OR(UPPER(TRIM(Datos!O253&amp;""))="SÍ",UPPER(TRIM(Datos!O253&amp;""))="SI",UPPER(TRIM(Datos!O253&amp;""))="NO"),IF(ISNUMBER(Datos!O253),AND(OR(O$1005="",Datos!O253&gt;=O$1005),OR(O$1006="",Datos!O253&lt;=O$1006)),FALSE),TRUE))))</f>
        <v>0.0</v>
      </c>
      <c r="P253">
        <f>IF(Datos!P253="",0,IF(AND(P$1008&lt;&gt;"",Datos!P253=P$1008),0,IF(P$1004=0,0,1-CHOOSE(P$1004,IF(ISNUMBER(Datos!P253),AND(OR(P$1005="",Datos!P253&gt;=P$1005),OR(P$1006="",Datos!P253&lt;=P$1006)),FALSE),IF(ISNUMBER(Datos!P253),AND(Datos!P253=INT(Datos!P253),AND(OR(P$1005="",Datos!P253&gt;=P$1005),OR(P$1006="",Datos!P253&lt;=P$1006))),FALSE),OR(ISNUMBER(FIND(";"&amp;UPPER(TRIM(Datos!P253&amp;""))&amp;"=",P$1007)),ISNUMBER(FIND(";"&amp;UPPER(TRIM(Datos!P253&amp;""))&amp;";",P$1007))),OR(UPPER(TRIM(Datos!P253&amp;""))="SÍ",UPPER(TRIM(Datos!P253&amp;""))="SI",UPPER(TRIM(Datos!P253&amp;""))="NO"),IF(ISNUMBER(Datos!P253),AND(OR(P$1005="",Datos!P253&gt;=P$1005),OR(P$1006="",Datos!P253&lt;=P$1006)),FALSE),TRUE))))</f>
        <v>0.0</v>
      </c>
      <c r="Q253">
        <f>IF(Datos!Q253="",0,IF(AND(Q$1008&lt;&gt;"",Datos!Q253=Q$1008),0,IF(Q$1004=0,0,1-CHOOSE(Q$1004,IF(ISNUMBER(Datos!Q253),AND(OR(Q$1005="",Datos!Q253&gt;=Q$1005),OR(Q$1006="",Datos!Q253&lt;=Q$1006)),FALSE),IF(ISNUMBER(Datos!Q253),AND(Datos!Q253=INT(Datos!Q253),AND(OR(Q$1005="",Datos!Q253&gt;=Q$1005),OR(Q$1006="",Datos!Q253&lt;=Q$1006))),FALSE),OR(ISNUMBER(FIND(";"&amp;UPPER(TRIM(Datos!Q253&amp;""))&amp;"=",Q$1007)),ISNUMBER(FIND(";"&amp;UPPER(TRIM(Datos!Q253&amp;""))&amp;";",Q$1007))),OR(UPPER(TRIM(Datos!Q253&amp;""))="SÍ",UPPER(TRIM(Datos!Q253&amp;""))="SI",UPPER(TRIM(Datos!Q253&amp;""))="NO"),IF(ISNUMBER(Datos!Q253),AND(OR(Q$1005="",Datos!Q253&gt;=Q$1005),OR(Q$1006="",Datos!Q253&lt;=Q$1006)),FALSE),TRUE))))</f>
        <v>0.0</v>
      </c>
      <c r="R253">
        <f>IF(Datos!R253="",0,IF(AND(R$1008&lt;&gt;"",Datos!R253=R$1008),0,IF(R$1004=0,0,1-CHOOSE(R$1004,IF(ISNUMBER(Datos!R253),AND(OR(R$1005="",Datos!R253&gt;=R$1005),OR(R$1006="",Datos!R253&lt;=R$1006)),FALSE),IF(ISNUMBER(Datos!R253),AND(Datos!R253=INT(Datos!R253),AND(OR(R$1005="",Datos!R253&gt;=R$1005),OR(R$1006="",Datos!R253&lt;=R$1006))),FALSE),OR(ISNUMBER(FIND(";"&amp;UPPER(TRIM(Datos!R253&amp;""))&amp;"=",R$1007)),ISNUMBER(FIND(";"&amp;UPPER(TRIM(Datos!R253&amp;""))&amp;";",R$1007))),OR(UPPER(TRIM(Datos!R253&amp;""))="SÍ",UPPER(TRIM(Datos!R253&amp;""))="SI",UPPER(TRIM(Datos!R253&amp;""))="NO"),IF(ISNUMBER(Datos!R253),AND(OR(R$1005="",Datos!R253&gt;=R$1005),OR(R$1006="",Datos!R253&lt;=R$1006)),FALSE),TRUE))))</f>
        <v>0.0</v>
      </c>
      <c r="S253">
        <f>IF(Datos!S253="",0,IF(AND(S$1008&lt;&gt;"",Datos!S253=S$1008),0,IF(S$1004=0,0,1-CHOOSE(S$1004,IF(ISNUMBER(Datos!S253),AND(OR(S$1005="",Datos!S253&gt;=S$1005),OR(S$1006="",Datos!S253&lt;=S$1006)),FALSE),IF(ISNUMBER(Datos!S253),AND(Datos!S253=INT(Datos!S253),AND(OR(S$1005="",Datos!S253&gt;=S$1005),OR(S$1006="",Datos!S253&lt;=S$1006))),FALSE),OR(ISNUMBER(FIND(";"&amp;UPPER(TRIM(Datos!S253&amp;""))&amp;"=",S$1007)),ISNUMBER(FIND(";"&amp;UPPER(TRIM(Datos!S253&amp;""))&amp;";",S$1007))),OR(UPPER(TRIM(Datos!S253&amp;""))="SÍ",UPPER(TRIM(Datos!S253&amp;""))="SI",UPPER(TRIM(Datos!S253&amp;""))="NO"),IF(ISNUMBER(Datos!S253),AND(OR(S$1005="",Datos!S253&gt;=S$1005),OR(S$1006="",Datos!S253&lt;=S$1006)),FALSE),TRUE))))</f>
        <v>0.0</v>
      </c>
      <c r="T253">
        <f>IF(Datos!T253="",0,IF(AND(T$1008&lt;&gt;"",Datos!T253=T$1008),0,IF(T$1004=0,0,1-CHOOSE(T$1004,IF(ISNUMBER(Datos!T253),AND(OR(T$1005="",Datos!T253&gt;=T$1005),OR(T$1006="",Datos!T253&lt;=T$1006)),FALSE),IF(ISNUMBER(Datos!T253),AND(Datos!T253=INT(Datos!T253),AND(OR(T$1005="",Datos!T253&gt;=T$1005),OR(T$1006="",Datos!T253&lt;=T$1006))),FALSE),OR(ISNUMBER(FIND(";"&amp;UPPER(TRIM(Datos!T253&amp;""))&amp;"=",T$1007)),ISNUMBER(FIND(";"&amp;UPPER(TRIM(Datos!T253&amp;""))&amp;";",T$1007))),OR(UPPER(TRIM(Datos!T253&amp;""))="SÍ",UPPER(TRIM(Datos!T253&amp;""))="SI",UPPER(TRIM(Datos!T253&amp;""))="NO"),IF(ISNUMBER(Datos!T253),AND(OR(T$1005="",Datos!T253&gt;=T$1005),OR(T$1006="",Datos!T253&lt;=T$1006)),FALSE),TRUE))))</f>
        <v>0.0</v>
      </c>
      <c r="U253">
        <f>IF(Datos!U253="",0,IF(AND(U$1008&lt;&gt;"",Datos!U253=U$1008),0,IF(U$1004=0,0,1-CHOOSE(U$1004,IF(ISNUMBER(Datos!U253),AND(OR(U$1005="",Datos!U253&gt;=U$1005),OR(U$1006="",Datos!U253&lt;=U$1006)),FALSE),IF(ISNUMBER(Datos!U253),AND(Datos!U253=INT(Datos!U253),AND(OR(U$1005="",Datos!U253&gt;=U$1005),OR(U$1006="",Datos!U253&lt;=U$1006))),FALSE),OR(ISNUMBER(FIND(";"&amp;UPPER(TRIM(Datos!U253&amp;""))&amp;"=",U$1007)),ISNUMBER(FIND(";"&amp;UPPER(TRIM(Datos!U253&amp;""))&amp;";",U$1007))),OR(UPPER(TRIM(Datos!U253&amp;""))="SÍ",UPPER(TRIM(Datos!U253&amp;""))="SI",UPPER(TRIM(Datos!U253&amp;""))="NO"),IF(ISNUMBER(Datos!U253),AND(OR(U$1005="",Datos!U253&gt;=U$1005),OR(U$1006="",Datos!U253&lt;=U$1006)),FALSE),TRUE))))</f>
        <v>0.0</v>
      </c>
      <c r="V253">
        <f>IF(Datos!V253="",0,IF(AND(V$1008&lt;&gt;"",Datos!V253=V$1008),0,IF(V$1004=0,0,1-CHOOSE(V$1004,IF(ISNUMBER(Datos!V253),AND(OR(V$1005="",Datos!V253&gt;=V$1005),OR(V$1006="",Datos!V253&lt;=V$1006)),FALSE),IF(ISNUMBER(Datos!V253),AND(Datos!V253=INT(Datos!V253),AND(OR(V$1005="",Datos!V253&gt;=V$1005),OR(V$1006="",Datos!V253&lt;=V$1006))),FALSE),OR(ISNUMBER(FIND(";"&amp;UPPER(TRIM(Datos!V253&amp;""))&amp;"=",V$1007)),ISNUMBER(FIND(";"&amp;UPPER(TRIM(Datos!V253&amp;""))&amp;";",V$1007))),OR(UPPER(TRIM(Datos!V253&amp;""))="SÍ",UPPER(TRIM(Datos!V253&amp;""))="SI",UPPER(TRIM(Datos!V253&amp;""))="NO"),IF(ISNUMBER(Datos!V253),AND(OR(V$1005="",Datos!V253&gt;=V$1005),OR(V$1006="",Datos!V253&lt;=V$1006)),FALSE),TRUE))))</f>
        <v>0.0</v>
      </c>
      <c r="W253">
        <f>IF(Datos!W253="",0,IF(AND(W$1008&lt;&gt;"",Datos!W253=W$1008),0,IF(W$1004=0,0,1-CHOOSE(W$1004,IF(ISNUMBER(Datos!W253),AND(OR(W$1005="",Datos!W253&gt;=W$1005),OR(W$1006="",Datos!W253&lt;=W$1006)),FALSE),IF(ISNUMBER(Datos!W253),AND(Datos!W253=INT(Datos!W253),AND(OR(W$1005="",Datos!W253&gt;=W$1005),OR(W$1006="",Datos!W253&lt;=W$1006))),FALSE),OR(ISNUMBER(FIND(";"&amp;UPPER(TRIM(Datos!W253&amp;""))&amp;"=",W$1007)),ISNUMBER(FIND(";"&amp;UPPER(TRIM(Datos!W253&amp;""))&amp;";",W$1007))),OR(UPPER(TRIM(Datos!W253&amp;""))="SÍ",UPPER(TRIM(Datos!W253&amp;""))="SI",UPPER(TRIM(Datos!W253&amp;""))="NO"),IF(ISNUMBER(Datos!W253),AND(OR(W$1005="",Datos!W253&gt;=W$1005),OR(W$1006="",Datos!W253&lt;=W$1006)),FALSE),TRUE))))</f>
        <v>0.0</v>
      </c>
      <c r="X253">
        <f>IF(Datos!X253="",0,IF(AND(X$1008&lt;&gt;"",Datos!X253=X$1008),0,IF(X$1004=0,0,1-CHOOSE(X$1004,IF(ISNUMBER(Datos!X253),AND(OR(X$1005="",Datos!X253&gt;=X$1005),OR(X$1006="",Datos!X253&lt;=X$1006)),FALSE),IF(ISNUMBER(Datos!X253),AND(Datos!X253=INT(Datos!X253),AND(OR(X$1005="",Datos!X253&gt;=X$1005),OR(X$1006="",Datos!X253&lt;=X$1006))),FALSE),OR(ISNUMBER(FIND(";"&amp;UPPER(TRIM(Datos!X253&amp;""))&amp;"=",X$1007)),ISNUMBER(FIND(";"&amp;UPPER(TRIM(Datos!X253&amp;""))&amp;";",X$1007))),OR(UPPER(TRIM(Datos!X253&amp;""))="SÍ",UPPER(TRIM(Datos!X253&amp;""))="SI",UPPER(TRIM(Datos!X253&amp;""))="NO"),IF(ISNUMBER(Datos!X253),AND(OR(X$1005="",Datos!X253&gt;=X$1005),OR(X$1006="",Datos!X253&lt;=X$1006)),FALSE),TRUE))))</f>
        <v>0.0</v>
      </c>
      <c r="Y253">
        <f>IF(Datos!Y253="",0,IF(AND(Y$1008&lt;&gt;"",Datos!Y253=Y$1008),0,IF(Y$1004=0,0,1-CHOOSE(Y$1004,IF(ISNUMBER(Datos!Y253),AND(OR(Y$1005="",Datos!Y253&gt;=Y$1005),OR(Y$1006="",Datos!Y253&lt;=Y$1006)),FALSE),IF(ISNUMBER(Datos!Y253),AND(Datos!Y253=INT(Datos!Y253),AND(OR(Y$1005="",Datos!Y253&gt;=Y$1005),OR(Y$1006="",Datos!Y253&lt;=Y$1006))),FALSE),OR(ISNUMBER(FIND(";"&amp;UPPER(TRIM(Datos!Y253&amp;""))&amp;"=",Y$1007)),ISNUMBER(FIND(";"&amp;UPPER(TRIM(Datos!Y253&amp;""))&amp;";",Y$1007))),OR(UPPER(TRIM(Datos!Y253&amp;""))="SÍ",UPPER(TRIM(Datos!Y253&amp;""))="SI",UPPER(TRIM(Datos!Y253&amp;""))="NO"),IF(ISNUMBER(Datos!Y253),AND(OR(Y$1005="",Datos!Y253&gt;=Y$1005),OR(Y$1006="",Datos!Y253&lt;=Y$1006)),FALSE),TRUE))))</f>
        <v>0.0</v>
      </c>
      <c r="Z253">
        <f>IF(Datos!Z253="",0,IF(AND(Z$1008&lt;&gt;"",Datos!Z253=Z$1008),0,IF(Z$1004=0,0,1-CHOOSE(Z$1004,IF(ISNUMBER(Datos!Z253),AND(OR(Z$1005="",Datos!Z253&gt;=Z$1005),OR(Z$1006="",Datos!Z253&lt;=Z$1006)),FALSE),IF(ISNUMBER(Datos!Z253),AND(Datos!Z253=INT(Datos!Z253),AND(OR(Z$1005="",Datos!Z253&gt;=Z$1005),OR(Z$1006="",Datos!Z253&lt;=Z$1006))),FALSE),OR(ISNUMBER(FIND(";"&amp;UPPER(TRIM(Datos!Z253&amp;""))&amp;"=",Z$1007)),ISNUMBER(FIND(";"&amp;UPPER(TRIM(Datos!Z253&amp;""))&amp;";",Z$1007))),OR(UPPER(TRIM(Datos!Z253&amp;""))="SÍ",UPPER(TRIM(Datos!Z253&amp;""))="SI",UPPER(TRIM(Datos!Z253&amp;""))="NO"),IF(ISNUMBER(Datos!Z253),AND(OR(Z$1005="",Datos!Z253&gt;=Z$1005),OR(Z$1006="",Datos!Z253&lt;=Z$1006)),FALSE),TRUE))))</f>
        <v>0.0</v>
      </c>
      <c r="AA253">
        <f>IF(Datos!AA253="",0,IF(AND(AA$1008&lt;&gt;"",Datos!AA253=AA$1008),0,IF(AA$1004=0,0,1-CHOOSE(AA$1004,IF(ISNUMBER(Datos!AA253),AND(OR(AA$1005="",Datos!AA253&gt;=AA$1005),OR(AA$1006="",Datos!AA253&lt;=AA$1006)),FALSE),IF(ISNUMBER(Datos!AA253),AND(Datos!AA253=INT(Datos!AA253),AND(OR(AA$1005="",Datos!AA253&gt;=AA$1005),OR(AA$1006="",Datos!AA253&lt;=AA$1006))),FALSE),OR(ISNUMBER(FIND(";"&amp;UPPER(TRIM(Datos!AA253&amp;""))&amp;"=",AA$1007)),ISNUMBER(FIND(";"&amp;UPPER(TRIM(Datos!AA253&amp;""))&amp;";",AA$1007))),OR(UPPER(TRIM(Datos!AA253&amp;""))="SÍ",UPPER(TRIM(Datos!AA253&amp;""))="SI",UPPER(TRIM(Datos!AA253&amp;""))="NO"),IF(ISNUMBER(Datos!AA253),AND(OR(AA$1005="",Datos!AA253&gt;=AA$1005),OR(AA$1006="",Datos!AA253&lt;=AA$1006)),FALSE),TRUE))))</f>
        <v>0.0</v>
      </c>
      <c r="AB253">
        <f>IF(Datos!AB253="",0,IF(AND(AB$1008&lt;&gt;"",Datos!AB253=AB$1008),0,IF(AB$1004=0,0,1-CHOOSE(AB$1004,IF(ISNUMBER(Datos!AB253),AND(OR(AB$1005="",Datos!AB253&gt;=AB$1005),OR(AB$1006="",Datos!AB253&lt;=AB$1006)),FALSE),IF(ISNUMBER(Datos!AB253),AND(Datos!AB253=INT(Datos!AB253),AND(OR(AB$1005="",Datos!AB253&gt;=AB$1005),OR(AB$1006="",Datos!AB253&lt;=AB$1006))),FALSE),OR(ISNUMBER(FIND(";"&amp;UPPER(TRIM(Datos!AB253&amp;""))&amp;"=",AB$1007)),ISNUMBER(FIND(";"&amp;UPPER(TRIM(Datos!AB253&amp;""))&amp;";",AB$1007))),OR(UPPER(TRIM(Datos!AB253&amp;""))="SÍ",UPPER(TRIM(Datos!AB253&amp;""))="SI",UPPER(TRIM(Datos!AB253&amp;""))="NO"),IF(ISNUMBER(Datos!AB253),AND(OR(AB$1005="",Datos!AB253&gt;=AB$1005),OR(AB$1006="",Datos!AB253&lt;=AB$1006)),FALSE),TRUE))))</f>
        <v>0.0</v>
      </c>
      <c r="AC253">
        <f>IF(Datos!AC253="",0,IF(AND(AC$1008&lt;&gt;"",Datos!AC253=AC$1008),0,IF(AC$1004=0,0,1-CHOOSE(AC$1004,IF(ISNUMBER(Datos!AC253),AND(OR(AC$1005="",Datos!AC253&gt;=AC$1005),OR(AC$1006="",Datos!AC253&lt;=AC$1006)),FALSE),IF(ISNUMBER(Datos!AC253),AND(Datos!AC253=INT(Datos!AC253),AND(OR(AC$1005="",Datos!AC253&gt;=AC$1005),OR(AC$1006="",Datos!AC253&lt;=AC$1006))),FALSE),OR(ISNUMBER(FIND(";"&amp;UPPER(TRIM(Datos!AC253&amp;""))&amp;"=",AC$1007)),ISNUMBER(FIND(";"&amp;UPPER(TRIM(Datos!AC253&amp;""))&amp;";",AC$1007))),OR(UPPER(TRIM(Datos!AC253&amp;""))="SÍ",UPPER(TRIM(Datos!AC253&amp;""))="SI",UPPER(TRIM(Datos!AC253&amp;""))="NO"),IF(ISNUMBER(Datos!AC253),AND(OR(AC$1005="",Datos!AC253&gt;=AC$1005),OR(AC$1006="",Datos!AC253&lt;=AC$1006)),FALSE),TRUE))))</f>
        <v>0.0</v>
      </c>
      <c r="AD253">
        <f>IF(Datos!AD253="",0,IF(AND(AD$1008&lt;&gt;"",Datos!AD253=AD$1008),0,IF(AD$1004=0,0,1-CHOOSE(AD$1004,IF(ISNUMBER(Datos!AD253),AND(OR(AD$1005="",Datos!AD253&gt;=AD$1005),OR(AD$1006="",Datos!AD253&lt;=AD$1006)),FALSE),IF(ISNUMBER(Datos!AD253),AND(Datos!AD253=INT(Datos!AD253),AND(OR(AD$1005="",Datos!AD253&gt;=AD$1005),OR(AD$1006="",Datos!AD253&lt;=AD$1006))),FALSE),OR(ISNUMBER(FIND(";"&amp;UPPER(TRIM(Datos!AD253&amp;""))&amp;"=",AD$1007)),ISNUMBER(FIND(";"&amp;UPPER(TRIM(Datos!AD253&amp;""))&amp;";",AD$1007))),OR(UPPER(TRIM(Datos!AD253&amp;""))="SÍ",UPPER(TRIM(Datos!AD253&amp;""))="SI",UPPER(TRIM(Datos!AD253&amp;""))="NO"),IF(ISNUMBER(Datos!AD253),AND(OR(AD$1005="",Datos!AD253&gt;=AD$1005),OR(AD$1006="",Datos!AD253&lt;=AD$1006)),FALSE),TRUE))))</f>
        <v>0.0</v>
      </c>
      <c r="AE253">
        <f>IF(Datos!AE253="",0,IF(AND(AE$1008&lt;&gt;"",Datos!AE253=AE$1008),0,IF(AE$1004=0,0,1-CHOOSE(AE$1004,IF(ISNUMBER(Datos!AE253),AND(OR(AE$1005="",Datos!AE253&gt;=AE$1005),OR(AE$1006="",Datos!AE253&lt;=AE$1006)),FALSE),IF(ISNUMBER(Datos!AE253),AND(Datos!AE253=INT(Datos!AE253),AND(OR(AE$1005="",Datos!AE253&gt;=AE$1005),OR(AE$1006="",Datos!AE253&lt;=AE$1006))),FALSE),OR(ISNUMBER(FIND(";"&amp;UPPER(TRIM(Datos!AE253&amp;""))&amp;"=",AE$1007)),ISNUMBER(FIND(";"&amp;UPPER(TRIM(Datos!AE253&amp;""))&amp;";",AE$1007))),OR(UPPER(TRIM(Datos!AE253&amp;""))="SÍ",UPPER(TRIM(Datos!AE253&amp;""))="SI",UPPER(TRIM(Datos!AE253&amp;""))="NO"),IF(ISNUMBER(Datos!AE253),AND(OR(AE$1005="",Datos!AE253&gt;=AE$1005),OR(AE$1006="",Datos!AE253&lt;=AE$1006)),FALSE),TRUE))))</f>
        <v>0.0</v>
      </c>
    </row>
    <row r="254" spans="2:31">
      <c r="B254">
        <f>IF(Datos!B254="",0,IF(AND(B$1008&lt;&gt;"",Datos!B254=B$1008),0,IF(B$1004=0,0,1-CHOOSE(B$1004,IF(ISNUMBER(Datos!B254),AND(OR(B$1005="",Datos!B254&gt;=B$1005),OR(B$1006="",Datos!B254&lt;=B$1006)),FALSE),IF(ISNUMBER(Datos!B254),AND(Datos!B254=INT(Datos!B254),AND(OR(B$1005="",Datos!B254&gt;=B$1005),OR(B$1006="",Datos!B254&lt;=B$1006))),FALSE),OR(ISNUMBER(FIND(";"&amp;UPPER(TRIM(Datos!B254&amp;""))&amp;"=",B$1007)),ISNUMBER(FIND(";"&amp;UPPER(TRIM(Datos!B254&amp;""))&amp;";",B$1007))),OR(UPPER(TRIM(Datos!B254&amp;""))="SÍ",UPPER(TRIM(Datos!B254&amp;""))="SI",UPPER(TRIM(Datos!B254&amp;""))="NO"),IF(ISNUMBER(Datos!B254),AND(OR(B$1005="",Datos!B254&gt;=B$1005),OR(B$1006="",Datos!B254&lt;=B$1006)),FALSE),TRUE))))</f>
        <v>0.0</v>
      </c>
      <c r="C254">
        <f>IF(Datos!C254="",0,IF(AND(C$1008&lt;&gt;"",Datos!C254=C$1008),0,IF(C$1004=0,0,1-CHOOSE(C$1004,IF(ISNUMBER(Datos!C254),AND(OR(C$1005="",Datos!C254&gt;=C$1005),OR(C$1006="",Datos!C254&lt;=C$1006)),FALSE),IF(ISNUMBER(Datos!C254),AND(Datos!C254=INT(Datos!C254),AND(OR(C$1005="",Datos!C254&gt;=C$1005),OR(C$1006="",Datos!C254&lt;=C$1006))),FALSE),OR(ISNUMBER(FIND(";"&amp;UPPER(TRIM(Datos!C254&amp;""))&amp;"=",C$1007)),ISNUMBER(FIND(";"&amp;UPPER(TRIM(Datos!C254&amp;""))&amp;";",C$1007))),OR(UPPER(TRIM(Datos!C254&amp;""))="SÍ",UPPER(TRIM(Datos!C254&amp;""))="SI",UPPER(TRIM(Datos!C254&amp;""))="NO"),IF(ISNUMBER(Datos!C254),AND(OR(C$1005="",Datos!C254&gt;=C$1005),OR(C$1006="",Datos!C254&lt;=C$1006)),FALSE),TRUE))))</f>
        <v>0.0</v>
      </c>
      <c r="D254">
        <f>IF(Datos!D254="",0,IF(AND(D$1008&lt;&gt;"",Datos!D254=D$1008),0,IF(D$1004=0,0,1-CHOOSE(D$1004,IF(ISNUMBER(Datos!D254),AND(OR(D$1005="",Datos!D254&gt;=D$1005),OR(D$1006="",Datos!D254&lt;=D$1006)),FALSE),IF(ISNUMBER(Datos!D254),AND(Datos!D254=INT(Datos!D254),AND(OR(D$1005="",Datos!D254&gt;=D$1005),OR(D$1006="",Datos!D254&lt;=D$1006))),FALSE),OR(ISNUMBER(FIND(";"&amp;UPPER(TRIM(Datos!D254&amp;""))&amp;"=",D$1007)),ISNUMBER(FIND(";"&amp;UPPER(TRIM(Datos!D254&amp;""))&amp;";",D$1007))),OR(UPPER(TRIM(Datos!D254&amp;""))="SÍ",UPPER(TRIM(Datos!D254&amp;""))="SI",UPPER(TRIM(Datos!D254&amp;""))="NO"),IF(ISNUMBER(Datos!D254),AND(OR(D$1005="",Datos!D254&gt;=D$1005),OR(D$1006="",Datos!D254&lt;=D$1006)),FALSE),TRUE))))</f>
        <v>0.0</v>
      </c>
      <c r="E254">
        <f>IF(Datos!E254="",0,IF(AND(E$1008&lt;&gt;"",Datos!E254=E$1008),0,IF(E$1004=0,0,1-CHOOSE(E$1004,IF(ISNUMBER(Datos!E254),AND(OR(E$1005="",Datos!E254&gt;=E$1005),OR(E$1006="",Datos!E254&lt;=E$1006)),FALSE),IF(ISNUMBER(Datos!E254),AND(Datos!E254=INT(Datos!E254),AND(OR(E$1005="",Datos!E254&gt;=E$1005),OR(E$1006="",Datos!E254&lt;=E$1006))),FALSE),OR(ISNUMBER(FIND(";"&amp;UPPER(TRIM(Datos!E254&amp;""))&amp;"=",E$1007)),ISNUMBER(FIND(";"&amp;UPPER(TRIM(Datos!E254&amp;""))&amp;";",E$1007))),OR(UPPER(TRIM(Datos!E254&amp;""))="SÍ",UPPER(TRIM(Datos!E254&amp;""))="SI",UPPER(TRIM(Datos!E254&amp;""))="NO"),IF(ISNUMBER(Datos!E254),AND(OR(E$1005="",Datos!E254&gt;=E$1005),OR(E$1006="",Datos!E254&lt;=E$1006)),FALSE),TRUE))))</f>
        <v>0.0</v>
      </c>
      <c r="F254">
        <f>IF(Datos!F254="",0,IF(AND(F$1008&lt;&gt;"",Datos!F254=F$1008),0,IF(F$1004=0,0,1-CHOOSE(F$1004,IF(ISNUMBER(Datos!F254),AND(OR(F$1005="",Datos!F254&gt;=F$1005),OR(F$1006="",Datos!F254&lt;=F$1006)),FALSE),IF(ISNUMBER(Datos!F254),AND(Datos!F254=INT(Datos!F254),AND(OR(F$1005="",Datos!F254&gt;=F$1005),OR(F$1006="",Datos!F254&lt;=F$1006))),FALSE),OR(ISNUMBER(FIND(";"&amp;UPPER(TRIM(Datos!F254&amp;""))&amp;"=",F$1007)),ISNUMBER(FIND(";"&amp;UPPER(TRIM(Datos!F254&amp;""))&amp;";",F$1007))),OR(UPPER(TRIM(Datos!F254&amp;""))="SÍ",UPPER(TRIM(Datos!F254&amp;""))="SI",UPPER(TRIM(Datos!F254&amp;""))="NO"),IF(ISNUMBER(Datos!F254),AND(OR(F$1005="",Datos!F254&gt;=F$1005),OR(F$1006="",Datos!F254&lt;=F$1006)),FALSE),TRUE))))</f>
        <v>0.0</v>
      </c>
      <c r="G254">
        <f>IF(Datos!G254="",0,IF(AND(G$1008&lt;&gt;"",Datos!G254=G$1008),0,IF(G$1004=0,0,1-CHOOSE(G$1004,IF(ISNUMBER(Datos!G254),AND(OR(G$1005="",Datos!G254&gt;=G$1005),OR(G$1006="",Datos!G254&lt;=G$1006)),FALSE),IF(ISNUMBER(Datos!G254),AND(Datos!G254=INT(Datos!G254),AND(OR(G$1005="",Datos!G254&gt;=G$1005),OR(G$1006="",Datos!G254&lt;=G$1006))),FALSE),OR(ISNUMBER(FIND(";"&amp;UPPER(TRIM(Datos!G254&amp;""))&amp;"=",G$1007)),ISNUMBER(FIND(";"&amp;UPPER(TRIM(Datos!G254&amp;""))&amp;";",G$1007))),OR(UPPER(TRIM(Datos!G254&amp;""))="SÍ",UPPER(TRIM(Datos!G254&amp;""))="SI",UPPER(TRIM(Datos!G254&amp;""))="NO"),IF(ISNUMBER(Datos!G254),AND(OR(G$1005="",Datos!G254&gt;=G$1005),OR(G$1006="",Datos!G254&lt;=G$1006)),FALSE),TRUE))))</f>
        <v>0.0</v>
      </c>
      <c r="H254">
        <f>IF(Datos!H254="",0,IF(AND(H$1008&lt;&gt;"",Datos!H254=H$1008),0,IF(H$1004=0,0,1-CHOOSE(H$1004,IF(ISNUMBER(Datos!H254),AND(OR(H$1005="",Datos!H254&gt;=H$1005),OR(H$1006="",Datos!H254&lt;=H$1006)),FALSE),IF(ISNUMBER(Datos!H254),AND(Datos!H254=INT(Datos!H254),AND(OR(H$1005="",Datos!H254&gt;=H$1005),OR(H$1006="",Datos!H254&lt;=H$1006))),FALSE),OR(ISNUMBER(FIND(";"&amp;UPPER(TRIM(Datos!H254&amp;""))&amp;"=",H$1007)),ISNUMBER(FIND(";"&amp;UPPER(TRIM(Datos!H254&amp;""))&amp;";",H$1007))),OR(UPPER(TRIM(Datos!H254&amp;""))="SÍ",UPPER(TRIM(Datos!H254&amp;""))="SI",UPPER(TRIM(Datos!H254&amp;""))="NO"),IF(ISNUMBER(Datos!H254),AND(OR(H$1005="",Datos!H254&gt;=H$1005),OR(H$1006="",Datos!H254&lt;=H$1006)),FALSE),TRUE))))</f>
        <v>0.0</v>
      </c>
      <c r="I254">
        <f>IF(Datos!I254="",0,IF(AND(I$1008&lt;&gt;"",Datos!I254=I$1008),0,IF(I$1004=0,0,1-CHOOSE(I$1004,IF(ISNUMBER(Datos!I254),AND(OR(I$1005="",Datos!I254&gt;=I$1005),OR(I$1006="",Datos!I254&lt;=I$1006)),FALSE),IF(ISNUMBER(Datos!I254),AND(Datos!I254=INT(Datos!I254),AND(OR(I$1005="",Datos!I254&gt;=I$1005),OR(I$1006="",Datos!I254&lt;=I$1006))),FALSE),OR(ISNUMBER(FIND(";"&amp;UPPER(TRIM(Datos!I254&amp;""))&amp;"=",I$1007)),ISNUMBER(FIND(";"&amp;UPPER(TRIM(Datos!I254&amp;""))&amp;";",I$1007))),OR(UPPER(TRIM(Datos!I254&amp;""))="SÍ",UPPER(TRIM(Datos!I254&amp;""))="SI",UPPER(TRIM(Datos!I254&amp;""))="NO"),IF(ISNUMBER(Datos!I254),AND(OR(I$1005="",Datos!I254&gt;=I$1005),OR(I$1006="",Datos!I254&lt;=I$1006)),FALSE),TRUE))))</f>
        <v>0.0</v>
      </c>
      <c r="J254">
        <f>IF(Datos!J254="",0,IF(AND(J$1008&lt;&gt;"",Datos!J254=J$1008),0,IF(J$1004=0,0,1-CHOOSE(J$1004,IF(ISNUMBER(Datos!J254),AND(OR(J$1005="",Datos!J254&gt;=J$1005),OR(J$1006="",Datos!J254&lt;=J$1006)),FALSE),IF(ISNUMBER(Datos!J254),AND(Datos!J254=INT(Datos!J254),AND(OR(J$1005="",Datos!J254&gt;=J$1005),OR(J$1006="",Datos!J254&lt;=J$1006))),FALSE),OR(ISNUMBER(FIND(";"&amp;UPPER(TRIM(Datos!J254&amp;""))&amp;"=",J$1007)),ISNUMBER(FIND(";"&amp;UPPER(TRIM(Datos!J254&amp;""))&amp;";",J$1007))),OR(UPPER(TRIM(Datos!J254&amp;""))="SÍ",UPPER(TRIM(Datos!J254&amp;""))="SI",UPPER(TRIM(Datos!J254&amp;""))="NO"),IF(ISNUMBER(Datos!J254),AND(OR(J$1005="",Datos!J254&gt;=J$1005),OR(J$1006="",Datos!J254&lt;=J$1006)),FALSE),TRUE))))</f>
        <v>0.0</v>
      </c>
      <c r="K254">
        <f>IF(Datos!K254="",0,IF(AND(K$1008&lt;&gt;"",Datos!K254=K$1008),0,IF(K$1004=0,0,1-CHOOSE(K$1004,IF(ISNUMBER(Datos!K254),AND(OR(K$1005="",Datos!K254&gt;=K$1005),OR(K$1006="",Datos!K254&lt;=K$1006)),FALSE),IF(ISNUMBER(Datos!K254),AND(Datos!K254=INT(Datos!K254),AND(OR(K$1005="",Datos!K254&gt;=K$1005),OR(K$1006="",Datos!K254&lt;=K$1006))),FALSE),OR(ISNUMBER(FIND(";"&amp;UPPER(TRIM(Datos!K254&amp;""))&amp;"=",K$1007)),ISNUMBER(FIND(";"&amp;UPPER(TRIM(Datos!K254&amp;""))&amp;";",K$1007))),OR(UPPER(TRIM(Datos!K254&amp;""))="SÍ",UPPER(TRIM(Datos!K254&amp;""))="SI",UPPER(TRIM(Datos!K254&amp;""))="NO"),IF(ISNUMBER(Datos!K254),AND(OR(K$1005="",Datos!K254&gt;=K$1005),OR(K$1006="",Datos!K254&lt;=K$1006)),FALSE),TRUE))))</f>
        <v>0.0</v>
      </c>
      <c r="L254">
        <f>IF(Datos!L254="",0,IF(AND(L$1008&lt;&gt;"",Datos!L254=L$1008),0,IF(L$1004=0,0,1-CHOOSE(L$1004,IF(ISNUMBER(Datos!L254),AND(OR(L$1005="",Datos!L254&gt;=L$1005),OR(L$1006="",Datos!L254&lt;=L$1006)),FALSE),IF(ISNUMBER(Datos!L254),AND(Datos!L254=INT(Datos!L254),AND(OR(L$1005="",Datos!L254&gt;=L$1005),OR(L$1006="",Datos!L254&lt;=L$1006))),FALSE),OR(ISNUMBER(FIND(";"&amp;UPPER(TRIM(Datos!L254&amp;""))&amp;"=",L$1007)),ISNUMBER(FIND(";"&amp;UPPER(TRIM(Datos!L254&amp;""))&amp;";",L$1007))),OR(UPPER(TRIM(Datos!L254&amp;""))="SÍ",UPPER(TRIM(Datos!L254&amp;""))="SI",UPPER(TRIM(Datos!L254&amp;""))="NO"),IF(ISNUMBER(Datos!L254),AND(OR(L$1005="",Datos!L254&gt;=L$1005),OR(L$1006="",Datos!L254&lt;=L$1006)),FALSE),TRUE))))</f>
        <v>0.0</v>
      </c>
      <c r="M254">
        <f>IF(Datos!M254="",0,IF(AND(M$1008&lt;&gt;"",Datos!M254=M$1008),0,IF(M$1004=0,0,1-CHOOSE(M$1004,IF(ISNUMBER(Datos!M254),AND(OR(M$1005="",Datos!M254&gt;=M$1005),OR(M$1006="",Datos!M254&lt;=M$1006)),FALSE),IF(ISNUMBER(Datos!M254),AND(Datos!M254=INT(Datos!M254),AND(OR(M$1005="",Datos!M254&gt;=M$1005),OR(M$1006="",Datos!M254&lt;=M$1006))),FALSE),OR(ISNUMBER(FIND(";"&amp;UPPER(TRIM(Datos!M254&amp;""))&amp;"=",M$1007)),ISNUMBER(FIND(";"&amp;UPPER(TRIM(Datos!M254&amp;""))&amp;";",M$1007))),OR(UPPER(TRIM(Datos!M254&amp;""))="SÍ",UPPER(TRIM(Datos!M254&amp;""))="SI",UPPER(TRIM(Datos!M254&amp;""))="NO"),IF(ISNUMBER(Datos!M254),AND(OR(M$1005="",Datos!M254&gt;=M$1005),OR(M$1006="",Datos!M254&lt;=M$1006)),FALSE),TRUE))))</f>
        <v>0.0</v>
      </c>
      <c r="N254">
        <f>IF(Datos!N254="",0,IF(AND(N$1008&lt;&gt;"",Datos!N254=N$1008),0,IF(N$1004=0,0,1-CHOOSE(N$1004,IF(ISNUMBER(Datos!N254),AND(OR(N$1005="",Datos!N254&gt;=N$1005),OR(N$1006="",Datos!N254&lt;=N$1006)),FALSE),IF(ISNUMBER(Datos!N254),AND(Datos!N254=INT(Datos!N254),AND(OR(N$1005="",Datos!N254&gt;=N$1005),OR(N$1006="",Datos!N254&lt;=N$1006))),FALSE),OR(ISNUMBER(FIND(";"&amp;UPPER(TRIM(Datos!N254&amp;""))&amp;"=",N$1007)),ISNUMBER(FIND(";"&amp;UPPER(TRIM(Datos!N254&amp;""))&amp;";",N$1007))),OR(UPPER(TRIM(Datos!N254&amp;""))="SÍ",UPPER(TRIM(Datos!N254&amp;""))="SI",UPPER(TRIM(Datos!N254&amp;""))="NO"),IF(ISNUMBER(Datos!N254),AND(OR(N$1005="",Datos!N254&gt;=N$1005),OR(N$1006="",Datos!N254&lt;=N$1006)),FALSE),TRUE))))</f>
        <v>0.0</v>
      </c>
      <c r="O254">
        <f>IF(Datos!O254="",0,IF(AND(O$1008&lt;&gt;"",Datos!O254=O$1008),0,IF(O$1004=0,0,1-CHOOSE(O$1004,IF(ISNUMBER(Datos!O254),AND(OR(O$1005="",Datos!O254&gt;=O$1005),OR(O$1006="",Datos!O254&lt;=O$1006)),FALSE),IF(ISNUMBER(Datos!O254),AND(Datos!O254=INT(Datos!O254),AND(OR(O$1005="",Datos!O254&gt;=O$1005),OR(O$1006="",Datos!O254&lt;=O$1006))),FALSE),OR(ISNUMBER(FIND(";"&amp;UPPER(TRIM(Datos!O254&amp;""))&amp;"=",O$1007)),ISNUMBER(FIND(";"&amp;UPPER(TRIM(Datos!O254&amp;""))&amp;";",O$1007))),OR(UPPER(TRIM(Datos!O254&amp;""))="SÍ",UPPER(TRIM(Datos!O254&amp;""))="SI",UPPER(TRIM(Datos!O254&amp;""))="NO"),IF(ISNUMBER(Datos!O254),AND(OR(O$1005="",Datos!O254&gt;=O$1005),OR(O$1006="",Datos!O254&lt;=O$1006)),FALSE),TRUE))))</f>
        <v>0.0</v>
      </c>
      <c r="P254">
        <f>IF(Datos!P254="",0,IF(AND(P$1008&lt;&gt;"",Datos!P254=P$1008),0,IF(P$1004=0,0,1-CHOOSE(P$1004,IF(ISNUMBER(Datos!P254),AND(OR(P$1005="",Datos!P254&gt;=P$1005),OR(P$1006="",Datos!P254&lt;=P$1006)),FALSE),IF(ISNUMBER(Datos!P254),AND(Datos!P254=INT(Datos!P254),AND(OR(P$1005="",Datos!P254&gt;=P$1005),OR(P$1006="",Datos!P254&lt;=P$1006))),FALSE),OR(ISNUMBER(FIND(";"&amp;UPPER(TRIM(Datos!P254&amp;""))&amp;"=",P$1007)),ISNUMBER(FIND(";"&amp;UPPER(TRIM(Datos!P254&amp;""))&amp;";",P$1007))),OR(UPPER(TRIM(Datos!P254&amp;""))="SÍ",UPPER(TRIM(Datos!P254&amp;""))="SI",UPPER(TRIM(Datos!P254&amp;""))="NO"),IF(ISNUMBER(Datos!P254),AND(OR(P$1005="",Datos!P254&gt;=P$1005),OR(P$1006="",Datos!P254&lt;=P$1006)),FALSE),TRUE))))</f>
        <v>0.0</v>
      </c>
      <c r="Q254">
        <f>IF(Datos!Q254="",0,IF(AND(Q$1008&lt;&gt;"",Datos!Q254=Q$1008),0,IF(Q$1004=0,0,1-CHOOSE(Q$1004,IF(ISNUMBER(Datos!Q254),AND(OR(Q$1005="",Datos!Q254&gt;=Q$1005),OR(Q$1006="",Datos!Q254&lt;=Q$1006)),FALSE),IF(ISNUMBER(Datos!Q254),AND(Datos!Q254=INT(Datos!Q254),AND(OR(Q$1005="",Datos!Q254&gt;=Q$1005),OR(Q$1006="",Datos!Q254&lt;=Q$1006))),FALSE),OR(ISNUMBER(FIND(";"&amp;UPPER(TRIM(Datos!Q254&amp;""))&amp;"=",Q$1007)),ISNUMBER(FIND(";"&amp;UPPER(TRIM(Datos!Q254&amp;""))&amp;";",Q$1007))),OR(UPPER(TRIM(Datos!Q254&amp;""))="SÍ",UPPER(TRIM(Datos!Q254&amp;""))="SI",UPPER(TRIM(Datos!Q254&amp;""))="NO"),IF(ISNUMBER(Datos!Q254),AND(OR(Q$1005="",Datos!Q254&gt;=Q$1005),OR(Q$1006="",Datos!Q254&lt;=Q$1006)),FALSE),TRUE))))</f>
        <v>0.0</v>
      </c>
      <c r="R254">
        <f>IF(Datos!R254="",0,IF(AND(R$1008&lt;&gt;"",Datos!R254=R$1008),0,IF(R$1004=0,0,1-CHOOSE(R$1004,IF(ISNUMBER(Datos!R254),AND(OR(R$1005="",Datos!R254&gt;=R$1005),OR(R$1006="",Datos!R254&lt;=R$1006)),FALSE),IF(ISNUMBER(Datos!R254),AND(Datos!R254=INT(Datos!R254),AND(OR(R$1005="",Datos!R254&gt;=R$1005),OR(R$1006="",Datos!R254&lt;=R$1006))),FALSE),OR(ISNUMBER(FIND(";"&amp;UPPER(TRIM(Datos!R254&amp;""))&amp;"=",R$1007)),ISNUMBER(FIND(";"&amp;UPPER(TRIM(Datos!R254&amp;""))&amp;";",R$1007))),OR(UPPER(TRIM(Datos!R254&amp;""))="SÍ",UPPER(TRIM(Datos!R254&amp;""))="SI",UPPER(TRIM(Datos!R254&amp;""))="NO"),IF(ISNUMBER(Datos!R254),AND(OR(R$1005="",Datos!R254&gt;=R$1005),OR(R$1006="",Datos!R254&lt;=R$1006)),FALSE),TRUE))))</f>
        <v>0.0</v>
      </c>
      <c r="S254">
        <f>IF(Datos!S254="",0,IF(AND(S$1008&lt;&gt;"",Datos!S254=S$1008),0,IF(S$1004=0,0,1-CHOOSE(S$1004,IF(ISNUMBER(Datos!S254),AND(OR(S$1005="",Datos!S254&gt;=S$1005),OR(S$1006="",Datos!S254&lt;=S$1006)),FALSE),IF(ISNUMBER(Datos!S254),AND(Datos!S254=INT(Datos!S254),AND(OR(S$1005="",Datos!S254&gt;=S$1005),OR(S$1006="",Datos!S254&lt;=S$1006))),FALSE),OR(ISNUMBER(FIND(";"&amp;UPPER(TRIM(Datos!S254&amp;""))&amp;"=",S$1007)),ISNUMBER(FIND(";"&amp;UPPER(TRIM(Datos!S254&amp;""))&amp;";",S$1007))),OR(UPPER(TRIM(Datos!S254&amp;""))="SÍ",UPPER(TRIM(Datos!S254&amp;""))="SI",UPPER(TRIM(Datos!S254&amp;""))="NO"),IF(ISNUMBER(Datos!S254),AND(OR(S$1005="",Datos!S254&gt;=S$1005),OR(S$1006="",Datos!S254&lt;=S$1006)),FALSE),TRUE))))</f>
        <v>0.0</v>
      </c>
      <c r="T254">
        <f>IF(Datos!T254="",0,IF(AND(T$1008&lt;&gt;"",Datos!T254=T$1008),0,IF(T$1004=0,0,1-CHOOSE(T$1004,IF(ISNUMBER(Datos!T254),AND(OR(T$1005="",Datos!T254&gt;=T$1005),OR(T$1006="",Datos!T254&lt;=T$1006)),FALSE),IF(ISNUMBER(Datos!T254),AND(Datos!T254=INT(Datos!T254),AND(OR(T$1005="",Datos!T254&gt;=T$1005),OR(T$1006="",Datos!T254&lt;=T$1006))),FALSE),OR(ISNUMBER(FIND(";"&amp;UPPER(TRIM(Datos!T254&amp;""))&amp;"=",T$1007)),ISNUMBER(FIND(";"&amp;UPPER(TRIM(Datos!T254&amp;""))&amp;";",T$1007))),OR(UPPER(TRIM(Datos!T254&amp;""))="SÍ",UPPER(TRIM(Datos!T254&amp;""))="SI",UPPER(TRIM(Datos!T254&amp;""))="NO"),IF(ISNUMBER(Datos!T254),AND(OR(T$1005="",Datos!T254&gt;=T$1005),OR(T$1006="",Datos!T254&lt;=T$1006)),FALSE),TRUE))))</f>
        <v>0.0</v>
      </c>
      <c r="U254">
        <f>IF(Datos!U254="",0,IF(AND(U$1008&lt;&gt;"",Datos!U254=U$1008),0,IF(U$1004=0,0,1-CHOOSE(U$1004,IF(ISNUMBER(Datos!U254),AND(OR(U$1005="",Datos!U254&gt;=U$1005),OR(U$1006="",Datos!U254&lt;=U$1006)),FALSE),IF(ISNUMBER(Datos!U254),AND(Datos!U254=INT(Datos!U254),AND(OR(U$1005="",Datos!U254&gt;=U$1005),OR(U$1006="",Datos!U254&lt;=U$1006))),FALSE),OR(ISNUMBER(FIND(";"&amp;UPPER(TRIM(Datos!U254&amp;""))&amp;"=",U$1007)),ISNUMBER(FIND(";"&amp;UPPER(TRIM(Datos!U254&amp;""))&amp;";",U$1007))),OR(UPPER(TRIM(Datos!U254&amp;""))="SÍ",UPPER(TRIM(Datos!U254&amp;""))="SI",UPPER(TRIM(Datos!U254&amp;""))="NO"),IF(ISNUMBER(Datos!U254),AND(OR(U$1005="",Datos!U254&gt;=U$1005),OR(U$1006="",Datos!U254&lt;=U$1006)),FALSE),TRUE))))</f>
        <v>0.0</v>
      </c>
      <c r="V254">
        <f>IF(Datos!V254="",0,IF(AND(V$1008&lt;&gt;"",Datos!V254=V$1008),0,IF(V$1004=0,0,1-CHOOSE(V$1004,IF(ISNUMBER(Datos!V254),AND(OR(V$1005="",Datos!V254&gt;=V$1005),OR(V$1006="",Datos!V254&lt;=V$1006)),FALSE),IF(ISNUMBER(Datos!V254),AND(Datos!V254=INT(Datos!V254),AND(OR(V$1005="",Datos!V254&gt;=V$1005),OR(V$1006="",Datos!V254&lt;=V$1006))),FALSE),OR(ISNUMBER(FIND(";"&amp;UPPER(TRIM(Datos!V254&amp;""))&amp;"=",V$1007)),ISNUMBER(FIND(";"&amp;UPPER(TRIM(Datos!V254&amp;""))&amp;";",V$1007))),OR(UPPER(TRIM(Datos!V254&amp;""))="SÍ",UPPER(TRIM(Datos!V254&amp;""))="SI",UPPER(TRIM(Datos!V254&amp;""))="NO"),IF(ISNUMBER(Datos!V254),AND(OR(V$1005="",Datos!V254&gt;=V$1005),OR(V$1006="",Datos!V254&lt;=V$1006)),FALSE),TRUE))))</f>
        <v>0.0</v>
      </c>
      <c r="W254">
        <f>IF(Datos!W254="",0,IF(AND(W$1008&lt;&gt;"",Datos!W254=W$1008),0,IF(W$1004=0,0,1-CHOOSE(W$1004,IF(ISNUMBER(Datos!W254),AND(OR(W$1005="",Datos!W254&gt;=W$1005),OR(W$1006="",Datos!W254&lt;=W$1006)),FALSE),IF(ISNUMBER(Datos!W254),AND(Datos!W254=INT(Datos!W254),AND(OR(W$1005="",Datos!W254&gt;=W$1005),OR(W$1006="",Datos!W254&lt;=W$1006))),FALSE),OR(ISNUMBER(FIND(";"&amp;UPPER(TRIM(Datos!W254&amp;""))&amp;"=",W$1007)),ISNUMBER(FIND(";"&amp;UPPER(TRIM(Datos!W254&amp;""))&amp;";",W$1007))),OR(UPPER(TRIM(Datos!W254&amp;""))="SÍ",UPPER(TRIM(Datos!W254&amp;""))="SI",UPPER(TRIM(Datos!W254&amp;""))="NO"),IF(ISNUMBER(Datos!W254),AND(OR(W$1005="",Datos!W254&gt;=W$1005),OR(W$1006="",Datos!W254&lt;=W$1006)),FALSE),TRUE))))</f>
        <v>0.0</v>
      </c>
      <c r="X254">
        <f>IF(Datos!X254="",0,IF(AND(X$1008&lt;&gt;"",Datos!X254=X$1008),0,IF(X$1004=0,0,1-CHOOSE(X$1004,IF(ISNUMBER(Datos!X254),AND(OR(X$1005="",Datos!X254&gt;=X$1005),OR(X$1006="",Datos!X254&lt;=X$1006)),FALSE),IF(ISNUMBER(Datos!X254),AND(Datos!X254=INT(Datos!X254),AND(OR(X$1005="",Datos!X254&gt;=X$1005),OR(X$1006="",Datos!X254&lt;=X$1006))),FALSE),OR(ISNUMBER(FIND(";"&amp;UPPER(TRIM(Datos!X254&amp;""))&amp;"=",X$1007)),ISNUMBER(FIND(";"&amp;UPPER(TRIM(Datos!X254&amp;""))&amp;";",X$1007))),OR(UPPER(TRIM(Datos!X254&amp;""))="SÍ",UPPER(TRIM(Datos!X254&amp;""))="SI",UPPER(TRIM(Datos!X254&amp;""))="NO"),IF(ISNUMBER(Datos!X254),AND(OR(X$1005="",Datos!X254&gt;=X$1005),OR(X$1006="",Datos!X254&lt;=X$1006)),FALSE),TRUE))))</f>
        <v>0.0</v>
      </c>
      <c r="Y254">
        <f>IF(Datos!Y254="",0,IF(AND(Y$1008&lt;&gt;"",Datos!Y254=Y$1008),0,IF(Y$1004=0,0,1-CHOOSE(Y$1004,IF(ISNUMBER(Datos!Y254),AND(OR(Y$1005="",Datos!Y254&gt;=Y$1005),OR(Y$1006="",Datos!Y254&lt;=Y$1006)),FALSE),IF(ISNUMBER(Datos!Y254),AND(Datos!Y254=INT(Datos!Y254),AND(OR(Y$1005="",Datos!Y254&gt;=Y$1005),OR(Y$1006="",Datos!Y254&lt;=Y$1006))),FALSE),OR(ISNUMBER(FIND(";"&amp;UPPER(TRIM(Datos!Y254&amp;""))&amp;"=",Y$1007)),ISNUMBER(FIND(";"&amp;UPPER(TRIM(Datos!Y254&amp;""))&amp;";",Y$1007))),OR(UPPER(TRIM(Datos!Y254&amp;""))="SÍ",UPPER(TRIM(Datos!Y254&amp;""))="SI",UPPER(TRIM(Datos!Y254&amp;""))="NO"),IF(ISNUMBER(Datos!Y254),AND(OR(Y$1005="",Datos!Y254&gt;=Y$1005),OR(Y$1006="",Datos!Y254&lt;=Y$1006)),FALSE),TRUE))))</f>
        <v>0.0</v>
      </c>
      <c r="Z254">
        <f>IF(Datos!Z254="",0,IF(AND(Z$1008&lt;&gt;"",Datos!Z254=Z$1008),0,IF(Z$1004=0,0,1-CHOOSE(Z$1004,IF(ISNUMBER(Datos!Z254),AND(OR(Z$1005="",Datos!Z254&gt;=Z$1005),OR(Z$1006="",Datos!Z254&lt;=Z$1006)),FALSE),IF(ISNUMBER(Datos!Z254),AND(Datos!Z254=INT(Datos!Z254),AND(OR(Z$1005="",Datos!Z254&gt;=Z$1005),OR(Z$1006="",Datos!Z254&lt;=Z$1006))),FALSE),OR(ISNUMBER(FIND(";"&amp;UPPER(TRIM(Datos!Z254&amp;""))&amp;"=",Z$1007)),ISNUMBER(FIND(";"&amp;UPPER(TRIM(Datos!Z254&amp;""))&amp;";",Z$1007))),OR(UPPER(TRIM(Datos!Z254&amp;""))="SÍ",UPPER(TRIM(Datos!Z254&amp;""))="SI",UPPER(TRIM(Datos!Z254&amp;""))="NO"),IF(ISNUMBER(Datos!Z254),AND(OR(Z$1005="",Datos!Z254&gt;=Z$1005),OR(Z$1006="",Datos!Z254&lt;=Z$1006)),FALSE),TRUE))))</f>
        <v>0.0</v>
      </c>
      <c r="AA254">
        <f>IF(Datos!AA254="",0,IF(AND(AA$1008&lt;&gt;"",Datos!AA254=AA$1008),0,IF(AA$1004=0,0,1-CHOOSE(AA$1004,IF(ISNUMBER(Datos!AA254),AND(OR(AA$1005="",Datos!AA254&gt;=AA$1005),OR(AA$1006="",Datos!AA254&lt;=AA$1006)),FALSE),IF(ISNUMBER(Datos!AA254),AND(Datos!AA254=INT(Datos!AA254),AND(OR(AA$1005="",Datos!AA254&gt;=AA$1005),OR(AA$1006="",Datos!AA254&lt;=AA$1006))),FALSE),OR(ISNUMBER(FIND(";"&amp;UPPER(TRIM(Datos!AA254&amp;""))&amp;"=",AA$1007)),ISNUMBER(FIND(";"&amp;UPPER(TRIM(Datos!AA254&amp;""))&amp;";",AA$1007))),OR(UPPER(TRIM(Datos!AA254&amp;""))="SÍ",UPPER(TRIM(Datos!AA254&amp;""))="SI",UPPER(TRIM(Datos!AA254&amp;""))="NO"),IF(ISNUMBER(Datos!AA254),AND(OR(AA$1005="",Datos!AA254&gt;=AA$1005),OR(AA$1006="",Datos!AA254&lt;=AA$1006)),FALSE),TRUE))))</f>
        <v>0.0</v>
      </c>
      <c r="AB254">
        <f>IF(Datos!AB254="",0,IF(AND(AB$1008&lt;&gt;"",Datos!AB254=AB$1008),0,IF(AB$1004=0,0,1-CHOOSE(AB$1004,IF(ISNUMBER(Datos!AB254),AND(OR(AB$1005="",Datos!AB254&gt;=AB$1005),OR(AB$1006="",Datos!AB254&lt;=AB$1006)),FALSE),IF(ISNUMBER(Datos!AB254),AND(Datos!AB254=INT(Datos!AB254),AND(OR(AB$1005="",Datos!AB254&gt;=AB$1005),OR(AB$1006="",Datos!AB254&lt;=AB$1006))),FALSE),OR(ISNUMBER(FIND(";"&amp;UPPER(TRIM(Datos!AB254&amp;""))&amp;"=",AB$1007)),ISNUMBER(FIND(";"&amp;UPPER(TRIM(Datos!AB254&amp;""))&amp;";",AB$1007))),OR(UPPER(TRIM(Datos!AB254&amp;""))="SÍ",UPPER(TRIM(Datos!AB254&amp;""))="SI",UPPER(TRIM(Datos!AB254&amp;""))="NO"),IF(ISNUMBER(Datos!AB254),AND(OR(AB$1005="",Datos!AB254&gt;=AB$1005),OR(AB$1006="",Datos!AB254&lt;=AB$1006)),FALSE),TRUE))))</f>
        <v>0.0</v>
      </c>
      <c r="AC254">
        <f>IF(Datos!AC254="",0,IF(AND(AC$1008&lt;&gt;"",Datos!AC254=AC$1008),0,IF(AC$1004=0,0,1-CHOOSE(AC$1004,IF(ISNUMBER(Datos!AC254),AND(OR(AC$1005="",Datos!AC254&gt;=AC$1005),OR(AC$1006="",Datos!AC254&lt;=AC$1006)),FALSE),IF(ISNUMBER(Datos!AC254),AND(Datos!AC254=INT(Datos!AC254),AND(OR(AC$1005="",Datos!AC254&gt;=AC$1005),OR(AC$1006="",Datos!AC254&lt;=AC$1006))),FALSE),OR(ISNUMBER(FIND(";"&amp;UPPER(TRIM(Datos!AC254&amp;""))&amp;"=",AC$1007)),ISNUMBER(FIND(";"&amp;UPPER(TRIM(Datos!AC254&amp;""))&amp;";",AC$1007))),OR(UPPER(TRIM(Datos!AC254&amp;""))="SÍ",UPPER(TRIM(Datos!AC254&amp;""))="SI",UPPER(TRIM(Datos!AC254&amp;""))="NO"),IF(ISNUMBER(Datos!AC254),AND(OR(AC$1005="",Datos!AC254&gt;=AC$1005),OR(AC$1006="",Datos!AC254&lt;=AC$1006)),FALSE),TRUE))))</f>
        <v>0.0</v>
      </c>
      <c r="AD254">
        <f>IF(Datos!AD254="",0,IF(AND(AD$1008&lt;&gt;"",Datos!AD254=AD$1008),0,IF(AD$1004=0,0,1-CHOOSE(AD$1004,IF(ISNUMBER(Datos!AD254),AND(OR(AD$1005="",Datos!AD254&gt;=AD$1005),OR(AD$1006="",Datos!AD254&lt;=AD$1006)),FALSE),IF(ISNUMBER(Datos!AD254),AND(Datos!AD254=INT(Datos!AD254),AND(OR(AD$1005="",Datos!AD254&gt;=AD$1005),OR(AD$1006="",Datos!AD254&lt;=AD$1006))),FALSE),OR(ISNUMBER(FIND(";"&amp;UPPER(TRIM(Datos!AD254&amp;""))&amp;"=",AD$1007)),ISNUMBER(FIND(";"&amp;UPPER(TRIM(Datos!AD254&amp;""))&amp;";",AD$1007))),OR(UPPER(TRIM(Datos!AD254&amp;""))="SÍ",UPPER(TRIM(Datos!AD254&amp;""))="SI",UPPER(TRIM(Datos!AD254&amp;""))="NO"),IF(ISNUMBER(Datos!AD254),AND(OR(AD$1005="",Datos!AD254&gt;=AD$1005),OR(AD$1006="",Datos!AD254&lt;=AD$1006)),FALSE),TRUE))))</f>
        <v>0.0</v>
      </c>
      <c r="AE254">
        <f>IF(Datos!AE254="",0,IF(AND(AE$1008&lt;&gt;"",Datos!AE254=AE$1008),0,IF(AE$1004=0,0,1-CHOOSE(AE$1004,IF(ISNUMBER(Datos!AE254),AND(OR(AE$1005="",Datos!AE254&gt;=AE$1005),OR(AE$1006="",Datos!AE254&lt;=AE$1006)),FALSE),IF(ISNUMBER(Datos!AE254),AND(Datos!AE254=INT(Datos!AE254),AND(OR(AE$1005="",Datos!AE254&gt;=AE$1005),OR(AE$1006="",Datos!AE254&lt;=AE$1006))),FALSE),OR(ISNUMBER(FIND(";"&amp;UPPER(TRIM(Datos!AE254&amp;""))&amp;"=",AE$1007)),ISNUMBER(FIND(";"&amp;UPPER(TRIM(Datos!AE254&amp;""))&amp;";",AE$1007))),OR(UPPER(TRIM(Datos!AE254&amp;""))="SÍ",UPPER(TRIM(Datos!AE254&amp;""))="SI",UPPER(TRIM(Datos!AE254&amp;""))="NO"),IF(ISNUMBER(Datos!AE254),AND(OR(AE$1005="",Datos!AE254&gt;=AE$1005),OR(AE$1006="",Datos!AE254&lt;=AE$1006)),FALSE),TRUE))))</f>
        <v>0.0</v>
      </c>
    </row>
    <row r="255" spans="2:31">
      <c r="B255">
        <f>IF(Datos!B255="",0,IF(AND(B$1008&lt;&gt;"",Datos!B255=B$1008),0,IF(B$1004=0,0,1-CHOOSE(B$1004,IF(ISNUMBER(Datos!B255),AND(OR(B$1005="",Datos!B255&gt;=B$1005),OR(B$1006="",Datos!B255&lt;=B$1006)),FALSE),IF(ISNUMBER(Datos!B255),AND(Datos!B255=INT(Datos!B255),AND(OR(B$1005="",Datos!B255&gt;=B$1005),OR(B$1006="",Datos!B255&lt;=B$1006))),FALSE),OR(ISNUMBER(FIND(";"&amp;UPPER(TRIM(Datos!B255&amp;""))&amp;"=",B$1007)),ISNUMBER(FIND(";"&amp;UPPER(TRIM(Datos!B255&amp;""))&amp;";",B$1007))),OR(UPPER(TRIM(Datos!B255&amp;""))="SÍ",UPPER(TRIM(Datos!B255&amp;""))="SI",UPPER(TRIM(Datos!B255&amp;""))="NO"),IF(ISNUMBER(Datos!B255),AND(OR(B$1005="",Datos!B255&gt;=B$1005),OR(B$1006="",Datos!B255&lt;=B$1006)),FALSE),TRUE))))</f>
        <v>0.0</v>
      </c>
      <c r="C255">
        <f>IF(Datos!C255="",0,IF(AND(C$1008&lt;&gt;"",Datos!C255=C$1008),0,IF(C$1004=0,0,1-CHOOSE(C$1004,IF(ISNUMBER(Datos!C255),AND(OR(C$1005="",Datos!C255&gt;=C$1005),OR(C$1006="",Datos!C255&lt;=C$1006)),FALSE),IF(ISNUMBER(Datos!C255),AND(Datos!C255=INT(Datos!C255),AND(OR(C$1005="",Datos!C255&gt;=C$1005),OR(C$1006="",Datos!C255&lt;=C$1006))),FALSE),OR(ISNUMBER(FIND(";"&amp;UPPER(TRIM(Datos!C255&amp;""))&amp;"=",C$1007)),ISNUMBER(FIND(";"&amp;UPPER(TRIM(Datos!C255&amp;""))&amp;";",C$1007))),OR(UPPER(TRIM(Datos!C255&amp;""))="SÍ",UPPER(TRIM(Datos!C255&amp;""))="SI",UPPER(TRIM(Datos!C255&amp;""))="NO"),IF(ISNUMBER(Datos!C255),AND(OR(C$1005="",Datos!C255&gt;=C$1005),OR(C$1006="",Datos!C255&lt;=C$1006)),FALSE),TRUE))))</f>
        <v>0.0</v>
      </c>
      <c r="D255">
        <f>IF(Datos!D255="",0,IF(AND(D$1008&lt;&gt;"",Datos!D255=D$1008),0,IF(D$1004=0,0,1-CHOOSE(D$1004,IF(ISNUMBER(Datos!D255),AND(OR(D$1005="",Datos!D255&gt;=D$1005),OR(D$1006="",Datos!D255&lt;=D$1006)),FALSE),IF(ISNUMBER(Datos!D255),AND(Datos!D255=INT(Datos!D255),AND(OR(D$1005="",Datos!D255&gt;=D$1005),OR(D$1006="",Datos!D255&lt;=D$1006))),FALSE),OR(ISNUMBER(FIND(";"&amp;UPPER(TRIM(Datos!D255&amp;""))&amp;"=",D$1007)),ISNUMBER(FIND(";"&amp;UPPER(TRIM(Datos!D255&amp;""))&amp;";",D$1007))),OR(UPPER(TRIM(Datos!D255&amp;""))="SÍ",UPPER(TRIM(Datos!D255&amp;""))="SI",UPPER(TRIM(Datos!D255&amp;""))="NO"),IF(ISNUMBER(Datos!D255),AND(OR(D$1005="",Datos!D255&gt;=D$1005),OR(D$1006="",Datos!D255&lt;=D$1006)),FALSE),TRUE))))</f>
        <v>0.0</v>
      </c>
      <c r="E255">
        <f>IF(Datos!E255="",0,IF(AND(E$1008&lt;&gt;"",Datos!E255=E$1008),0,IF(E$1004=0,0,1-CHOOSE(E$1004,IF(ISNUMBER(Datos!E255),AND(OR(E$1005="",Datos!E255&gt;=E$1005),OR(E$1006="",Datos!E255&lt;=E$1006)),FALSE),IF(ISNUMBER(Datos!E255),AND(Datos!E255=INT(Datos!E255),AND(OR(E$1005="",Datos!E255&gt;=E$1005),OR(E$1006="",Datos!E255&lt;=E$1006))),FALSE),OR(ISNUMBER(FIND(";"&amp;UPPER(TRIM(Datos!E255&amp;""))&amp;"=",E$1007)),ISNUMBER(FIND(";"&amp;UPPER(TRIM(Datos!E255&amp;""))&amp;";",E$1007))),OR(UPPER(TRIM(Datos!E255&amp;""))="SÍ",UPPER(TRIM(Datos!E255&amp;""))="SI",UPPER(TRIM(Datos!E255&amp;""))="NO"),IF(ISNUMBER(Datos!E255),AND(OR(E$1005="",Datos!E255&gt;=E$1005),OR(E$1006="",Datos!E255&lt;=E$1006)),FALSE),TRUE))))</f>
        <v>0.0</v>
      </c>
      <c r="F255">
        <f>IF(Datos!F255="",0,IF(AND(F$1008&lt;&gt;"",Datos!F255=F$1008),0,IF(F$1004=0,0,1-CHOOSE(F$1004,IF(ISNUMBER(Datos!F255),AND(OR(F$1005="",Datos!F255&gt;=F$1005),OR(F$1006="",Datos!F255&lt;=F$1006)),FALSE),IF(ISNUMBER(Datos!F255),AND(Datos!F255=INT(Datos!F255),AND(OR(F$1005="",Datos!F255&gt;=F$1005),OR(F$1006="",Datos!F255&lt;=F$1006))),FALSE),OR(ISNUMBER(FIND(";"&amp;UPPER(TRIM(Datos!F255&amp;""))&amp;"=",F$1007)),ISNUMBER(FIND(";"&amp;UPPER(TRIM(Datos!F255&amp;""))&amp;";",F$1007))),OR(UPPER(TRIM(Datos!F255&amp;""))="SÍ",UPPER(TRIM(Datos!F255&amp;""))="SI",UPPER(TRIM(Datos!F255&amp;""))="NO"),IF(ISNUMBER(Datos!F255),AND(OR(F$1005="",Datos!F255&gt;=F$1005),OR(F$1006="",Datos!F255&lt;=F$1006)),FALSE),TRUE))))</f>
        <v>0.0</v>
      </c>
      <c r="G255">
        <f>IF(Datos!G255="",0,IF(AND(G$1008&lt;&gt;"",Datos!G255=G$1008),0,IF(G$1004=0,0,1-CHOOSE(G$1004,IF(ISNUMBER(Datos!G255),AND(OR(G$1005="",Datos!G255&gt;=G$1005),OR(G$1006="",Datos!G255&lt;=G$1006)),FALSE),IF(ISNUMBER(Datos!G255),AND(Datos!G255=INT(Datos!G255),AND(OR(G$1005="",Datos!G255&gt;=G$1005),OR(G$1006="",Datos!G255&lt;=G$1006))),FALSE),OR(ISNUMBER(FIND(";"&amp;UPPER(TRIM(Datos!G255&amp;""))&amp;"=",G$1007)),ISNUMBER(FIND(";"&amp;UPPER(TRIM(Datos!G255&amp;""))&amp;";",G$1007))),OR(UPPER(TRIM(Datos!G255&amp;""))="SÍ",UPPER(TRIM(Datos!G255&amp;""))="SI",UPPER(TRIM(Datos!G255&amp;""))="NO"),IF(ISNUMBER(Datos!G255),AND(OR(G$1005="",Datos!G255&gt;=G$1005),OR(G$1006="",Datos!G255&lt;=G$1006)),FALSE),TRUE))))</f>
        <v>0.0</v>
      </c>
      <c r="H255">
        <f>IF(Datos!H255="",0,IF(AND(H$1008&lt;&gt;"",Datos!H255=H$1008),0,IF(H$1004=0,0,1-CHOOSE(H$1004,IF(ISNUMBER(Datos!H255),AND(OR(H$1005="",Datos!H255&gt;=H$1005),OR(H$1006="",Datos!H255&lt;=H$1006)),FALSE),IF(ISNUMBER(Datos!H255),AND(Datos!H255=INT(Datos!H255),AND(OR(H$1005="",Datos!H255&gt;=H$1005),OR(H$1006="",Datos!H255&lt;=H$1006))),FALSE),OR(ISNUMBER(FIND(";"&amp;UPPER(TRIM(Datos!H255&amp;""))&amp;"=",H$1007)),ISNUMBER(FIND(";"&amp;UPPER(TRIM(Datos!H255&amp;""))&amp;";",H$1007))),OR(UPPER(TRIM(Datos!H255&amp;""))="SÍ",UPPER(TRIM(Datos!H255&amp;""))="SI",UPPER(TRIM(Datos!H255&amp;""))="NO"),IF(ISNUMBER(Datos!H255),AND(OR(H$1005="",Datos!H255&gt;=H$1005),OR(H$1006="",Datos!H255&lt;=H$1006)),FALSE),TRUE))))</f>
        <v>0.0</v>
      </c>
      <c r="I255">
        <f>IF(Datos!I255="",0,IF(AND(I$1008&lt;&gt;"",Datos!I255=I$1008),0,IF(I$1004=0,0,1-CHOOSE(I$1004,IF(ISNUMBER(Datos!I255),AND(OR(I$1005="",Datos!I255&gt;=I$1005),OR(I$1006="",Datos!I255&lt;=I$1006)),FALSE),IF(ISNUMBER(Datos!I255),AND(Datos!I255=INT(Datos!I255),AND(OR(I$1005="",Datos!I255&gt;=I$1005),OR(I$1006="",Datos!I255&lt;=I$1006))),FALSE),OR(ISNUMBER(FIND(";"&amp;UPPER(TRIM(Datos!I255&amp;""))&amp;"=",I$1007)),ISNUMBER(FIND(";"&amp;UPPER(TRIM(Datos!I255&amp;""))&amp;";",I$1007))),OR(UPPER(TRIM(Datos!I255&amp;""))="SÍ",UPPER(TRIM(Datos!I255&amp;""))="SI",UPPER(TRIM(Datos!I255&amp;""))="NO"),IF(ISNUMBER(Datos!I255),AND(OR(I$1005="",Datos!I255&gt;=I$1005),OR(I$1006="",Datos!I255&lt;=I$1006)),FALSE),TRUE))))</f>
        <v>0.0</v>
      </c>
      <c r="J255">
        <f>IF(Datos!J255="",0,IF(AND(J$1008&lt;&gt;"",Datos!J255=J$1008),0,IF(J$1004=0,0,1-CHOOSE(J$1004,IF(ISNUMBER(Datos!J255),AND(OR(J$1005="",Datos!J255&gt;=J$1005),OR(J$1006="",Datos!J255&lt;=J$1006)),FALSE),IF(ISNUMBER(Datos!J255),AND(Datos!J255=INT(Datos!J255),AND(OR(J$1005="",Datos!J255&gt;=J$1005),OR(J$1006="",Datos!J255&lt;=J$1006))),FALSE),OR(ISNUMBER(FIND(";"&amp;UPPER(TRIM(Datos!J255&amp;""))&amp;"=",J$1007)),ISNUMBER(FIND(";"&amp;UPPER(TRIM(Datos!J255&amp;""))&amp;";",J$1007))),OR(UPPER(TRIM(Datos!J255&amp;""))="SÍ",UPPER(TRIM(Datos!J255&amp;""))="SI",UPPER(TRIM(Datos!J255&amp;""))="NO"),IF(ISNUMBER(Datos!J255),AND(OR(J$1005="",Datos!J255&gt;=J$1005),OR(J$1006="",Datos!J255&lt;=J$1006)),FALSE),TRUE))))</f>
        <v>0.0</v>
      </c>
      <c r="K255">
        <f>IF(Datos!K255="",0,IF(AND(K$1008&lt;&gt;"",Datos!K255=K$1008),0,IF(K$1004=0,0,1-CHOOSE(K$1004,IF(ISNUMBER(Datos!K255),AND(OR(K$1005="",Datos!K255&gt;=K$1005),OR(K$1006="",Datos!K255&lt;=K$1006)),FALSE),IF(ISNUMBER(Datos!K255),AND(Datos!K255=INT(Datos!K255),AND(OR(K$1005="",Datos!K255&gt;=K$1005),OR(K$1006="",Datos!K255&lt;=K$1006))),FALSE),OR(ISNUMBER(FIND(";"&amp;UPPER(TRIM(Datos!K255&amp;""))&amp;"=",K$1007)),ISNUMBER(FIND(";"&amp;UPPER(TRIM(Datos!K255&amp;""))&amp;";",K$1007))),OR(UPPER(TRIM(Datos!K255&amp;""))="SÍ",UPPER(TRIM(Datos!K255&amp;""))="SI",UPPER(TRIM(Datos!K255&amp;""))="NO"),IF(ISNUMBER(Datos!K255),AND(OR(K$1005="",Datos!K255&gt;=K$1005),OR(K$1006="",Datos!K255&lt;=K$1006)),FALSE),TRUE))))</f>
        <v>0.0</v>
      </c>
      <c r="L255">
        <f>IF(Datos!L255="",0,IF(AND(L$1008&lt;&gt;"",Datos!L255=L$1008),0,IF(L$1004=0,0,1-CHOOSE(L$1004,IF(ISNUMBER(Datos!L255),AND(OR(L$1005="",Datos!L255&gt;=L$1005),OR(L$1006="",Datos!L255&lt;=L$1006)),FALSE),IF(ISNUMBER(Datos!L255),AND(Datos!L255=INT(Datos!L255),AND(OR(L$1005="",Datos!L255&gt;=L$1005),OR(L$1006="",Datos!L255&lt;=L$1006))),FALSE),OR(ISNUMBER(FIND(";"&amp;UPPER(TRIM(Datos!L255&amp;""))&amp;"=",L$1007)),ISNUMBER(FIND(";"&amp;UPPER(TRIM(Datos!L255&amp;""))&amp;";",L$1007))),OR(UPPER(TRIM(Datos!L255&amp;""))="SÍ",UPPER(TRIM(Datos!L255&amp;""))="SI",UPPER(TRIM(Datos!L255&amp;""))="NO"),IF(ISNUMBER(Datos!L255),AND(OR(L$1005="",Datos!L255&gt;=L$1005),OR(L$1006="",Datos!L255&lt;=L$1006)),FALSE),TRUE))))</f>
        <v>0.0</v>
      </c>
      <c r="M255">
        <f>IF(Datos!M255="",0,IF(AND(M$1008&lt;&gt;"",Datos!M255=M$1008),0,IF(M$1004=0,0,1-CHOOSE(M$1004,IF(ISNUMBER(Datos!M255),AND(OR(M$1005="",Datos!M255&gt;=M$1005),OR(M$1006="",Datos!M255&lt;=M$1006)),FALSE),IF(ISNUMBER(Datos!M255),AND(Datos!M255=INT(Datos!M255),AND(OR(M$1005="",Datos!M255&gt;=M$1005),OR(M$1006="",Datos!M255&lt;=M$1006))),FALSE),OR(ISNUMBER(FIND(";"&amp;UPPER(TRIM(Datos!M255&amp;""))&amp;"=",M$1007)),ISNUMBER(FIND(";"&amp;UPPER(TRIM(Datos!M255&amp;""))&amp;";",M$1007))),OR(UPPER(TRIM(Datos!M255&amp;""))="SÍ",UPPER(TRIM(Datos!M255&amp;""))="SI",UPPER(TRIM(Datos!M255&amp;""))="NO"),IF(ISNUMBER(Datos!M255),AND(OR(M$1005="",Datos!M255&gt;=M$1005),OR(M$1006="",Datos!M255&lt;=M$1006)),FALSE),TRUE))))</f>
        <v>0.0</v>
      </c>
      <c r="N255">
        <f>IF(Datos!N255="",0,IF(AND(N$1008&lt;&gt;"",Datos!N255=N$1008),0,IF(N$1004=0,0,1-CHOOSE(N$1004,IF(ISNUMBER(Datos!N255),AND(OR(N$1005="",Datos!N255&gt;=N$1005),OR(N$1006="",Datos!N255&lt;=N$1006)),FALSE),IF(ISNUMBER(Datos!N255),AND(Datos!N255=INT(Datos!N255),AND(OR(N$1005="",Datos!N255&gt;=N$1005),OR(N$1006="",Datos!N255&lt;=N$1006))),FALSE),OR(ISNUMBER(FIND(";"&amp;UPPER(TRIM(Datos!N255&amp;""))&amp;"=",N$1007)),ISNUMBER(FIND(";"&amp;UPPER(TRIM(Datos!N255&amp;""))&amp;";",N$1007))),OR(UPPER(TRIM(Datos!N255&amp;""))="SÍ",UPPER(TRIM(Datos!N255&amp;""))="SI",UPPER(TRIM(Datos!N255&amp;""))="NO"),IF(ISNUMBER(Datos!N255),AND(OR(N$1005="",Datos!N255&gt;=N$1005),OR(N$1006="",Datos!N255&lt;=N$1006)),FALSE),TRUE))))</f>
        <v>0.0</v>
      </c>
      <c r="O255">
        <f>IF(Datos!O255="",0,IF(AND(O$1008&lt;&gt;"",Datos!O255=O$1008),0,IF(O$1004=0,0,1-CHOOSE(O$1004,IF(ISNUMBER(Datos!O255),AND(OR(O$1005="",Datos!O255&gt;=O$1005),OR(O$1006="",Datos!O255&lt;=O$1006)),FALSE),IF(ISNUMBER(Datos!O255),AND(Datos!O255=INT(Datos!O255),AND(OR(O$1005="",Datos!O255&gt;=O$1005),OR(O$1006="",Datos!O255&lt;=O$1006))),FALSE),OR(ISNUMBER(FIND(";"&amp;UPPER(TRIM(Datos!O255&amp;""))&amp;"=",O$1007)),ISNUMBER(FIND(";"&amp;UPPER(TRIM(Datos!O255&amp;""))&amp;";",O$1007))),OR(UPPER(TRIM(Datos!O255&amp;""))="SÍ",UPPER(TRIM(Datos!O255&amp;""))="SI",UPPER(TRIM(Datos!O255&amp;""))="NO"),IF(ISNUMBER(Datos!O255),AND(OR(O$1005="",Datos!O255&gt;=O$1005),OR(O$1006="",Datos!O255&lt;=O$1006)),FALSE),TRUE))))</f>
        <v>0.0</v>
      </c>
      <c r="P255">
        <f>IF(Datos!P255="",0,IF(AND(P$1008&lt;&gt;"",Datos!P255=P$1008),0,IF(P$1004=0,0,1-CHOOSE(P$1004,IF(ISNUMBER(Datos!P255),AND(OR(P$1005="",Datos!P255&gt;=P$1005),OR(P$1006="",Datos!P255&lt;=P$1006)),FALSE),IF(ISNUMBER(Datos!P255),AND(Datos!P255=INT(Datos!P255),AND(OR(P$1005="",Datos!P255&gt;=P$1005),OR(P$1006="",Datos!P255&lt;=P$1006))),FALSE),OR(ISNUMBER(FIND(";"&amp;UPPER(TRIM(Datos!P255&amp;""))&amp;"=",P$1007)),ISNUMBER(FIND(";"&amp;UPPER(TRIM(Datos!P255&amp;""))&amp;";",P$1007))),OR(UPPER(TRIM(Datos!P255&amp;""))="SÍ",UPPER(TRIM(Datos!P255&amp;""))="SI",UPPER(TRIM(Datos!P255&amp;""))="NO"),IF(ISNUMBER(Datos!P255),AND(OR(P$1005="",Datos!P255&gt;=P$1005),OR(P$1006="",Datos!P255&lt;=P$1006)),FALSE),TRUE))))</f>
        <v>0.0</v>
      </c>
      <c r="Q255">
        <f>IF(Datos!Q255="",0,IF(AND(Q$1008&lt;&gt;"",Datos!Q255=Q$1008),0,IF(Q$1004=0,0,1-CHOOSE(Q$1004,IF(ISNUMBER(Datos!Q255),AND(OR(Q$1005="",Datos!Q255&gt;=Q$1005),OR(Q$1006="",Datos!Q255&lt;=Q$1006)),FALSE),IF(ISNUMBER(Datos!Q255),AND(Datos!Q255=INT(Datos!Q255),AND(OR(Q$1005="",Datos!Q255&gt;=Q$1005),OR(Q$1006="",Datos!Q255&lt;=Q$1006))),FALSE),OR(ISNUMBER(FIND(";"&amp;UPPER(TRIM(Datos!Q255&amp;""))&amp;"=",Q$1007)),ISNUMBER(FIND(";"&amp;UPPER(TRIM(Datos!Q255&amp;""))&amp;";",Q$1007))),OR(UPPER(TRIM(Datos!Q255&amp;""))="SÍ",UPPER(TRIM(Datos!Q255&amp;""))="SI",UPPER(TRIM(Datos!Q255&amp;""))="NO"),IF(ISNUMBER(Datos!Q255),AND(OR(Q$1005="",Datos!Q255&gt;=Q$1005),OR(Q$1006="",Datos!Q255&lt;=Q$1006)),FALSE),TRUE))))</f>
        <v>0.0</v>
      </c>
      <c r="R255">
        <f>IF(Datos!R255="",0,IF(AND(R$1008&lt;&gt;"",Datos!R255=R$1008),0,IF(R$1004=0,0,1-CHOOSE(R$1004,IF(ISNUMBER(Datos!R255),AND(OR(R$1005="",Datos!R255&gt;=R$1005),OR(R$1006="",Datos!R255&lt;=R$1006)),FALSE),IF(ISNUMBER(Datos!R255),AND(Datos!R255=INT(Datos!R255),AND(OR(R$1005="",Datos!R255&gt;=R$1005),OR(R$1006="",Datos!R255&lt;=R$1006))),FALSE),OR(ISNUMBER(FIND(";"&amp;UPPER(TRIM(Datos!R255&amp;""))&amp;"=",R$1007)),ISNUMBER(FIND(";"&amp;UPPER(TRIM(Datos!R255&amp;""))&amp;";",R$1007))),OR(UPPER(TRIM(Datos!R255&amp;""))="SÍ",UPPER(TRIM(Datos!R255&amp;""))="SI",UPPER(TRIM(Datos!R255&amp;""))="NO"),IF(ISNUMBER(Datos!R255),AND(OR(R$1005="",Datos!R255&gt;=R$1005),OR(R$1006="",Datos!R255&lt;=R$1006)),FALSE),TRUE))))</f>
        <v>0.0</v>
      </c>
      <c r="S255">
        <f>IF(Datos!S255="",0,IF(AND(S$1008&lt;&gt;"",Datos!S255=S$1008),0,IF(S$1004=0,0,1-CHOOSE(S$1004,IF(ISNUMBER(Datos!S255),AND(OR(S$1005="",Datos!S255&gt;=S$1005),OR(S$1006="",Datos!S255&lt;=S$1006)),FALSE),IF(ISNUMBER(Datos!S255),AND(Datos!S255=INT(Datos!S255),AND(OR(S$1005="",Datos!S255&gt;=S$1005),OR(S$1006="",Datos!S255&lt;=S$1006))),FALSE),OR(ISNUMBER(FIND(";"&amp;UPPER(TRIM(Datos!S255&amp;""))&amp;"=",S$1007)),ISNUMBER(FIND(";"&amp;UPPER(TRIM(Datos!S255&amp;""))&amp;";",S$1007))),OR(UPPER(TRIM(Datos!S255&amp;""))="SÍ",UPPER(TRIM(Datos!S255&amp;""))="SI",UPPER(TRIM(Datos!S255&amp;""))="NO"),IF(ISNUMBER(Datos!S255),AND(OR(S$1005="",Datos!S255&gt;=S$1005),OR(S$1006="",Datos!S255&lt;=S$1006)),FALSE),TRUE))))</f>
        <v>0.0</v>
      </c>
      <c r="T255">
        <f>IF(Datos!T255="",0,IF(AND(T$1008&lt;&gt;"",Datos!T255=T$1008),0,IF(T$1004=0,0,1-CHOOSE(T$1004,IF(ISNUMBER(Datos!T255),AND(OR(T$1005="",Datos!T255&gt;=T$1005),OR(T$1006="",Datos!T255&lt;=T$1006)),FALSE),IF(ISNUMBER(Datos!T255),AND(Datos!T255=INT(Datos!T255),AND(OR(T$1005="",Datos!T255&gt;=T$1005),OR(T$1006="",Datos!T255&lt;=T$1006))),FALSE),OR(ISNUMBER(FIND(";"&amp;UPPER(TRIM(Datos!T255&amp;""))&amp;"=",T$1007)),ISNUMBER(FIND(";"&amp;UPPER(TRIM(Datos!T255&amp;""))&amp;";",T$1007))),OR(UPPER(TRIM(Datos!T255&amp;""))="SÍ",UPPER(TRIM(Datos!T255&amp;""))="SI",UPPER(TRIM(Datos!T255&amp;""))="NO"),IF(ISNUMBER(Datos!T255),AND(OR(T$1005="",Datos!T255&gt;=T$1005),OR(T$1006="",Datos!T255&lt;=T$1006)),FALSE),TRUE))))</f>
        <v>0.0</v>
      </c>
      <c r="U255">
        <f>IF(Datos!U255="",0,IF(AND(U$1008&lt;&gt;"",Datos!U255=U$1008),0,IF(U$1004=0,0,1-CHOOSE(U$1004,IF(ISNUMBER(Datos!U255),AND(OR(U$1005="",Datos!U255&gt;=U$1005),OR(U$1006="",Datos!U255&lt;=U$1006)),FALSE),IF(ISNUMBER(Datos!U255),AND(Datos!U255=INT(Datos!U255),AND(OR(U$1005="",Datos!U255&gt;=U$1005),OR(U$1006="",Datos!U255&lt;=U$1006))),FALSE),OR(ISNUMBER(FIND(";"&amp;UPPER(TRIM(Datos!U255&amp;""))&amp;"=",U$1007)),ISNUMBER(FIND(";"&amp;UPPER(TRIM(Datos!U255&amp;""))&amp;";",U$1007))),OR(UPPER(TRIM(Datos!U255&amp;""))="SÍ",UPPER(TRIM(Datos!U255&amp;""))="SI",UPPER(TRIM(Datos!U255&amp;""))="NO"),IF(ISNUMBER(Datos!U255),AND(OR(U$1005="",Datos!U255&gt;=U$1005),OR(U$1006="",Datos!U255&lt;=U$1006)),FALSE),TRUE))))</f>
        <v>0.0</v>
      </c>
      <c r="V255">
        <f>IF(Datos!V255="",0,IF(AND(V$1008&lt;&gt;"",Datos!V255=V$1008),0,IF(V$1004=0,0,1-CHOOSE(V$1004,IF(ISNUMBER(Datos!V255),AND(OR(V$1005="",Datos!V255&gt;=V$1005),OR(V$1006="",Datos!V255&lt;=V$1006)),FALSE),IF(ISNUMBER(Datos!V255),AND(Datos!V255=INT(Datos!V255),AND(OR(V$1005="",Datos!V255&gt;=V$1005),OR(V$1006="",Datos!V255&lt;=V$1006))),FALSE),OR(ISNUMBER(FIND(";"&amp;UPPER(TRIM(Datos!V255&amp;""))&amp;"=",V$1007)),ISNUMBER(FIND(";"&amp;UPPER(TRIM(Datos!V255&amp;""))&amp;";",V$1007))),OR(UPPER(TRIM(Datos!V255&amp;""))="SÍ",UPPER(TRIM(Datos!V255&amp;""))="SI",UPPER(TRIM(Datos!V255&amp;""))="NO"),IF(ISNUMBER(Datos!V255),AND(OR(V$1005="",Datos!V255&gt;=V$1005),OR(V$1006="",Datos!V255&lt;=V$1006)),FALSE),TRUE))))</f>
        <v>0.0</v>
      </c>
      <c r="W255">
        <f>IF(Datos!W255="",0,IF(AND(W$1008&lt;&gt;"",Datos!W255=W$1008),0,IF(W$1004=0,0,1-CHOOSE(W$1004,IF(ISNUMBER(Datos!W255),AND(OR(W$1005="",Datos!W255&gt;=W$1005),OR(W$1006="",Datos!W255&lt;=W$1006)),FALSE),IF(ISNUMBER(Datos!W255),AND(Datos!W255=INT(Datos!W255),AND(OR(W$1005="",Datos!W255&gt;=W$1005),OR(W$1006="",Datos!W255&lt;=W$1006))),FALSE),OR(ISNUMBER(FIND(";"&amp;UPPER(TRIM(Datos!W255&amp;""))&amp;"=",W$1007)),ISNUMBER(FIND(";"&amp;UPPER(TRIM(Datos!W255&amp;""))&amp;";",W$1007))),OR(UPPER(TRIM(Datos!W255&amp;""))="SÍ",UPPER(TRIM(Datos!W255&amp;""))="SI",UPPER(TRIM(Datos!W255&amp;""))="NO"),IF(ISNUMBER(Datos!W255),AND(OR(W$1005="",Datos!W255&gt;=W$1005),OR(W$1006="",Datos!W255&lt;=W$1006)),FALSE),TRUE))))</f>
        <v>0.0</v>
      </c>
      <c r="X255">
        <f>IF(Datos!X255="",0,IF(AND(X$1008&lt;&gt;"",Datos!X255=X$1008),0,IF(X$1004=0,0,1-CHOOSE(X$1004,IF(ISNUMBER(Datos!X255),AND(OR(X$1005="",Datos!X255&gt;=X$1005),OR(X$1006="",Datos!X255&lt;=X$1006)),FALSE),IF(ISNUMBER(Datos!X255),AND(Datos!X255=INT(Datos!X255),AND(OR(X$1005="",Datos!X255&gt;=X$1005),OR(X$1006="",Datos!X255&lt;=X$1006))),FALSE),OR(ISNUMBER(FIND(";"&amp;UPPER(TRIM(Datos!X255&amp;""))&amp;"=",X$1007)),ISNUMBER(FIND(";"&amp;UPPER(TRIM(Datos!X255&amp;""))&amp;";",X$1007))),OR(UPPER(TRIM(Datos!X255&amp;""))="SÍ",UPPER(TRIM(Datos!X255&amp;""))="SI",UPPER(TRIM(Datos!X255&amp;""))="NO"),IF(ISNUMBER(Datos!X255),AND(OR(X$1005="",Datos!X255&gt;=X$1005),OR(X$1006="",Datos!X255&lt;=X$1006)),FALSE),TRUE))))</f>
        <v>0.0</v>
      </c>
      <c r="Y255">
        <f>IF(Datos!Y255="",0,IF(AND(Y$1008&lt;&gt;"",Datos!Y255=Y$1008),0,IF(Y$1004=0,0,1-CHOOSE(Y$1004,IF(ISNUMBER(Datos!Y255),AND(OR(Y$1005="",Datos!Y255&gt;=Y$1005),OR(Y$1006="",Datos!Y255&lt;=Y$1006)),FALSE),IF(ISNUMBER(Datos!Y255),AND(Datos!Y255=INT(Datos!Y255),AND(OR(Y$1005="",Datos!Y255&gt;=Y$1005),OR(Y$1006="",Datos!Y255&lt;=Y$1006))),FALSE),OR(ISNUMBER(FIND(";"&amp;UPPER(TRIM(Datos!Y255&amp;""))&amp;"=",Y$1007)),ISNUMBER(FIND(";"&amp;UPPER(TRIM(Datos!Y255&amp;""))&amp;";",Y$1007))),OR(UPPER(TRIM(Datos!Y255&amp;""))="SÍ",UPPER(TRIM(Datos!Y255&amp;""))="SI",UPPER(TRIM(Datos!Y255&amp;""))="NO"),IF(ISNUMBER(Datos!Y255),AND(OR(Y$1005="",Datos!Y255&gt;=Y$1005),OR(Y$1006="",Datos!Y255&lt;=Y$1006)),FALSE),TRUE))))</f>
        <v>0.0</v>
      </c>
      <c r="Z255">
        <f>IF(Datos!Z255="",0,IF(AND(Z$1008&lt;&gt;"",Datos!Z255=Z$1008),0,IF(Z$1004=0,0,1-CHOOSE(Z$1004,IF(ISNUMBER(Datos!Z255),AND(OR(Z$1005="",Datos!Z255&gt;=Z$1005),OR(Z$1006="",Datos!Z255&lt;=Z$1006)),FALSE),IF(ISNUMBER(Datos!Z255),AND(Datos!Z255=INT(Datos!Z255),AND(OR(Z$1005="",Datos!Z255&gt;=Z$1005),OR(Z$1006="",Datos!Z255&lt;=Z$1006))),FALSE),OR(ISNUMBER(FIND(";"&amp;UPPER(TRIM(Datos!Z255&amp;""))&amp;"=",Z$1007)),ISNUMBER(FIND(";"&amp;UPPER(TRIM(Datos!Z255&amp;""))&amp;";",Z$1007))),OR(UPPER(TRIM(Datos!Z255&amp;""))="SÍ",UPPER(TRIM(Datos!Z255&amp;""))="SI",UPPER(TRIM(Datos!Z255&amp;""))="NO"),IF(ISNUMBER(Datos!Z255),AND(OR(Z$1005="",Datos!Z255&gt;=Z$1005),OR(Z$1006="",Datos!Z255&lt;=Z$1006)),FALSE),TRUE))))</f>
        <v>0.0</v>
      </c>
      <c r="AA255">
        <f>IF(Datos!AA255="",0,IF(AND(AA$1008&lt;&gt;"",Datos!AA255=AA$1008),0,IF(AA$1004=0,0,1-CHOOSE(AA$1004,IF(ISNUMBER(Datos!AA255),AND(OR(AA$1005="",Datos!AA255&gt;=AA$1005),OR(AA$1006="",Datos!AA255&lt;=AA$1006)),FALSE),IF(ISNUMBER(Datos!AA255),AND(Datos!AA255=INT(Datos!AA255),AND(OR(AA$1005="",Datos!AA255&gt;=AA$1005),OR(AA$1006="",Datos!AA255&lt;=AA$1006))),FALSE),OR(ISNUMBER(FIND(";"&amp;UPPER(TRIM(Datos!AA255&amp;""))&amp;"=",AA$1007)),ISNUMBER(FIND(";"&amp;UPPER(TRIM(Datos!AA255&amp;""))&amp;";",AA$1007))),OR(UPPER(TRIM(Datos!AA255&amp;""))="SÍ",UPPER(TRIM(Datos!AA255&amp;""))="SI",UPPER(TRIM(Datos!AA255&amp;""))="NO"),IF(ISNUMBER(Datos!AA255),AND(OR(AA$1005="",Datos!AA255&gt;=AA$1005),OR(AA$1006="",Datos!AA255&lt;=AA$1006)),FALSE),TRUE))))</f>
        <v>0.0</v>
      </c>
      <c r="AB255">
        <f>IF(Datos!AB255="",0,IF(AND(AB$1008&lt;&gt;"",Datos!AB255=AB$1008),0,IF(AB$1004=0,0,1-CHOOSE(AB$1004,IF(ISNUMBER(Datos!AB255),AND(OR(AB$1005="",Datos!AB255&gt;=AB$1005),OR(AB$1006="",Datos!AB255&lt;=AB$1006)),FALSE),IF(ISNUMBER(Datos!AB255),AND(Datos!AB255=INT(Datos!AB255),AND(OR(AB$1005="",Datos!AB255&gt;=AB$1005),OR(AB$1006="",Datos!AB255&lt;=AB$1006))),FALSE),OR(ISNUMBER(FIND(";"&amp;UPPER(TRIM(Datos!AB255&amp;""))&amp;"=",AB$1007)),ISNUMBER(FIND(";"&amp;UPPER(TRIM(Datos!AB255&amp;""))&amp;";",AB$1007))),OR(UPPER(TRIM(Datos!AB255&amp;""))="SÍ",UPPER(TRIM(Datos!AB255&amp;""))="SI",UPPER(TRIM(Datos!AB255&amp;""))="NO"),IF(ISNUMBER(Datos!AB255),AND(OR(AB$1005="",Datos!AB255&gt;=AB$1005),OR(AB$1006="",Datos!AB255&lt;=AB$1006)),FALSE),TRUE))))</f>
        <v>0.0</v>
      </c>
      <c r="AC255">
        <f>IF(Datos!AC255="",0,IF(AND(AC$1008&lt;&gt;"",Datos!AC255=AC$1008),0,IF(AC$1004=0,0,1-CHOOSE(AC$1004,IF(ISNUMBER(Datos!AC255),AND(OR(AC$1005="",Datos!AC255&gt;=AC$1005),OR(AC$1006="",Datos!AC255&lt;=AC$1006)),FALSE),IF(ISNUMBER(Datos!AC255),AND(Datos!AC255=INT(Datos!AC255),AND(OR(AC$1005="",Datos!AC255&gt;=AC$1005),OR(AC$1006="",Datos!AC255&lt;=AC$1006))),FALSE),OR(ISNUMBER(FIND(";"&amp;UPPER(TRIM(Datos!AC255&amp;""))&amp;"=",AC$1007)),ISNUMBER(FIND(";"&amp;UPPER(TRIM(Datos!AC255&amp;""))&amp;";",AC$1007))),OR(UPPER(TRIM(Datos!AC255&amp;""))="SÍ",UPPER(TRIM(Datos!AC255&amp;""))="SI",UPPER(TRIM(Datos!AC255&amp;""))="NO"),IF(ISNUMBER(Datos!AC255),AND(OR(AC$1005="",Datos!AC255&gt;=AC$1005),OR(AC$1006="",Datos!AC255&lt;=AC$1006)),FALSE),TRUE))))</f>
        <v>0.0</v>
      </c>
      <c r="AD255">
        <f>IF(Datos!AD255="",0,IF(AND(AD$1008&lt;&gt;"",Datos!AD255=AD$1008),0,IF(AD$1004=0,0,1-CHOOSE(AD$1004,IF(ISNUMBER(Datos!AD255),AND(OR(AD$1005="",Datos!AD255&gt;=AD$1005),OR(AD$1006="",Datos!AD255&lt;=AD$1006)),FALSE),IF(ISNUMBER(Datos!AD255),AND(Datos!AD255=INT(Datos!AD255),AND(OR(AD$1005="",Datos!AD255&gt;=AD$1005),OR(AD$1006="",Datos!AD255&lt;=AD$1006))),FALSE),OR(ISNUMBER(FIND(";"&amp;UPPER(TRIM(Datos!AD255&amp;""))&amp;"=",AD$1007)),ISNUMBER(FIND(";"&amp;UPPER(TRIM(Datos!AD255&amp;""))&amp;";",AD$1007))),OR(UPPER(TRIM(Datos!AD255&amp;""))="SÍ",UPPER(TRIM(Datos!AD255&amp;""))="SI",UPPER(TRIM(Datos!AD255&amp;""))="NO"),IF(ISNUMBER(Datos!AD255),AND(OR(AD$1005="",Datos!AD255&gt;=AD$1005),OR(AD$1006="",Datos!AD255&lt;=AD$1006)),FALSE),TRUE))))</f>
        <v>0.0</v>
      </c>
      <c r="AE255">
        <f>IF(Datos!AE255="",0,IF(AND(AE$1008&lt;&gt;"",Datos!AE255=AE$1008),0,IF(AE$1004=0,0,1-CHOOSE(AE$1004,IF(ISNUMBER(Datos!AE255),AND(OR(AE$1005="",Datos!AE255&gt;=AE$1005),OR(AE$1006="",Datos!AE255&lt;=AE$1006)),FALSE),IF(ISNUMBER(Datos!AE255),AND(Datos!AE255=INT(Datos!AE255),AND(OR(AE$1005="",Datos!AE255&gt;=AE$1005),OR(AE$1006="",Datos!AE255&lt;=AE$1006))),FALSE),OR(ISNUMBER(FIND(";"&amp;UPPER(TRIM(Datos!AE255&amp;""))&amp;"=",AE$1007)),ISNUMBER(FIND(";"&amp;UPPER(TRIM(Datos!AE255&amp;""))&amp;";",AE$1007))),OR(UPPER(TRIM(Datos!AE255&amp;""))="SÍ",UPPER(TRIM(Datos!AE255&amp;""))="SI",UPPER(TRIM(Datos!AE255&amp;""))="NO"),IF(ISNUMBER(Datos!AE255),AND(OR(AE$1005="",Datos!AE255&gt;=AE$1005),OR(AE$1006="",Datos!AE255&lt;=AE$1006)),FALSE),TRUE))))</f>
        <v>0.0</v>
      </c>
    </row>
    <row r="256" spans="2:31">
      <c r="B256">
        <f>IF(Datos!B256="",0,IF(AND(B$1008&lt;&gt;"",Datos!B256=B$1008),0,IF(B$1004=0,0,1-CHOOSE(B$1004,IF(ISNUMBER(Datos!B256),AND(OR(B$1005="",Datos!B256&gt;=B$1005),OR(B$1006="",Datos!B256&lt;=B$1006)),FALSE),IF(ISNUMBER(Datos!B256),AND(Datos!B256=INT(Datos!B256),AND(OR(B$1005="",Datos!B256&gt;=B$1005),OR(B$1006="",Datos!B256&lt;=B$1006))),FALSE),OR(ISNUMBER(FIND(";"&amp;UPPER(TRIM(Datos!B256&amp;""))&amp;"=",B$1007)),ISNUMBER(FIND(";"&amp;UPPER(TRIM(Datos!B256&amp;""))&amp;";",B$1007))),OR(UPPER(TRIM(Datos!B256&amp;""))="SÍ",UPPER(TRIM(Datos!B256&amp;""))="SI",UPPER(TRIM(Datos!B256&amp;""))="NO"),IF(ISNUMBER(Datos!B256),AND(OR(B$1005="",Datos!B256&gt;=B$1005),OR(B$1006="",Datos!B256&lt;=B$1006)),FALSE),TRUE))))</f>
        <v>0.0</v>
      </c>
      <c r="C256">
        <f>IF(Datos!C256="",0,IF(AND(C$1008&lt;&gt;"",Datos!C256=C$1008),0,IF(C$1004=0,0,1-CHOOSE(C$1004,IF(ISNUMBER(Datos!C256),AND(OR(C$1005="",Datos!C256&gt;=C$1005),OR(C$1006="",Datos!C256&lt;=C$1006)),FALSE),IF(ISNUMBER(Datos!C256),AND(Datos!C256=INT(Datos!C256),AND(OR(C$1005="",Datos!C256&gt;=C$1005),OR(C$1006="",Datos!C256&lt;=C$1006))),FALSE),OR(ISNUMBER(FIND(";"&amp;UPPER(TRIM(Datos!C256&amp;""))&amp;"=",C$1007)),ISNUMBER(FIND(";"&amp;UPPER(TRIM(Datos!C256&amp;""))&amp;";",C$1007))),OR(UPPER(TRIM(Datos!C256&amp;""))="SÍ",UPPER(TRIM(Datos!C256&amp;""))="SI",UPPER(TRIM(Datos!C256&amp;""))="NO"),IF(ISNUMBER(Datos!C256),AND(OR(C$1005="",Datos!C256&gt;=C$1005),OR(C$1006="",Datos!C256&lt;=C$1006)),FALSE),TRUE))))</f>
        <v>0.0</v>
      </c>
      <c r="D256">
        <f>IF(Datos!D256="",0,IF(AND(D$1008&lt;&gt;"",Datos!D256=D$1008),0,IF(D$1004=0,0,1-CHOOSE(D$1004,IF(ISNUMBER(Datos!D256),AND(OR(D$1005="",Datos!D256&gt;=D$1005),OR(D$1006="",Datos!D256&lt;=D$1006)),FALSE),IF(ISNUMBER(Datos!D256),AND(Datos!D256=INT(Datos!D256),AND(OR(D$1005="",Datos!D256&gt;=D$1005),OR(D$1006="",Datos!D256&lt;=D$1006))),FALSE),OR(ISNUMBER(FIND(";"&amp;UPPER(TRIM(Datos!D256&amp;""))&amp;"=",D$1007)),ISNUMBER(FIND(";"&amp;UPPER(TRIM(Datos!D256&amp;""))&amp;";",D$1007))),OR(UPPER(TRIM(Datos!D256&amp;""))="SÍ",UPPER(TRIM(Datos!D256&amp;""))="SI",UPPER(TRIM(Datos!D256&amp;""))="NO"),IF(ISNUMBER(Datos!D256),AND(OR(D$1005="",Datos!D256&gt;=D$1005),OR(D$1006="",Datos!D256&lt;=D$1006)),FALSE),TRUE))))</f>
        <v>0.0</v>
      </c>
      <c r="E256">
        <f>IF(Datos!E256="",0,IF(AND(E$1008&lt;&gt;"",Datos!E256=E$1008),0,IF(E$1004=0,0,1-CHOOSE(E$1004,IF(ISNUMBER(Datos!E256),AND(OR(E$1005="",Datos!E256&gt;=E$1005),OR(E$1006="",Datos!E256&lt;=E$1006)),FALSE),IF(ISNUMBER(Datos!E256),AND(Datos!E256=INT(Datos!E256),AND(OR(E$1005="",Datos!E256&gt;=E$1005),OR(E$1006="",Datos!E256&lt;=E$1006))),FALSE),OR(ISNUMBER(FIND(";"&amp;UPPER(TRIM(Datos!E256&amp;""))&amp;"=",E$1007)),ISNUMBER(FIND(";"&amp;UPPER(TRIM(Datos!E256&amp;""))&amp;";",E$1007))),OR(UPPER(TRIM(Datos!E256&amp;""))="SÍ",UPPER(TRIM(Datos!E256&amp;""))="SI",UPPER(TRIM(Datos!E256&amp;""))="NO"),IF(ISNUMBER(Datos!E256),AND(OR(E$1005="",Datos!E256&gt;=E$1005),OR(E$1006="",Datos!E256&lt;=E$1006)),FALSE),TRUE))))</f>
        <v>0.0</v>
      </c>
      <c r="F256">
        <f>IF(Datos!F256="",0,IF(AND(F$1008&lt;&gt;"",Datos!F256=F$1008),0,IF(F$1004=0,0,1-CHOOSE(F$1004,IF(ISNUMBER(Datos!F256),AND(OR(F$1005="",Datos!F256&gt;=F$1005),OR(F$1006="",Datos!F256&lt;=F$1006)),FALSE),IF(ISNUMBER(Datos!F256),AND(Datos!F256=INT(Datos!F256),AND(OR(F$1005="",Datos!F256&gt;=F$1005),OR(F$1006="",Datos!F256&lt;=F$1006))),FALSE),OR(ISNUMBER(FIND(";"&amp;UPPER(TRIM(Datos!F256&amp;""))&amp;"=",F$1007)),ISNUMBER(FIND(";"&amp;UPPER(TRIM(Datos!F256&amp;""))&amp;";",F$1007))),OR(UPPER(TRIM(Datos!F256&amp;""))="SÍ",UPPER(TRIM(Datos!F256&amp;""))="SI",UPPER(TRIM(Datos!F256&amp;""))="NO"),IF(ISNUMBER(Datos!F256),AND(OR(F$1005="",Datos!F256&gt;=F$1005),OR(F$1006="",Datos!F256&lt;=F$1006)),FALSE),TRUE))))</f>
        <v>0.0</v>
      </c>
      <c r="G256">
        <f>IF(Datos!G256="",0,IF(AND(G$1008&lt;&gt;"",Datos!G256=G$1008),0,IF(G$1004=0,0,1-CHOOSE(G$1004,IF(ISNUMBER(Datos!G256),AND(OR(G$1005="",Datos!G256&gt;=G$1005),OR(G$1006="",Datos!G256&lt;=G$1006)),FALSE),IF(ISNUMBER(Datos!G256),AND(Datos!G256=INT(Datos!G256),AND(OR(G$1005="",Datos!G256&gt;=G$1005),OR(G$1006="",Datos!G256&lt;=G$1006))),FALSE),OR(ISNUMBER(FIND(";"&amp;UPPER(TRIM(Datos!G256&amp;""))&amp;"=",G$1007)),ISNUMBER(FIND(";"&amp;UPPER(TRIM(Datos!G256&amp;""))&amp;";",G$1007))),OR(UPPER(TRIM(Datos!G256&amp;""))="SÍ",UPPER(TRIM(Datos!G256&amp;""))="SI",UPPER(TRIM(Datos!G256&amp;""))="NO"),IF(ISNUMBER(Datos!G256),AND(OR(G$1005="",Datos!G256&gt;=G$1005),OR(G$1006="",Datos!G256&lt;=G$1006)),FALSE),TRUE))))</f>
        <v>0.0</v>
      </c>
      <c r="H256">
        <f>IF(Datos!H256="",0,IF(AND(H$1008&lt;&gt;"",Datos!H256=H$1008),0,IF(H$1004=0,0,1-CHOOSE(H$1004,IF(ISNUMBER(Datos!H256),AND(OR(H$1005="",Datos!H256&gt;=H$1005),OR(H$1006="",Datos!H256&lt;=H$1006)),FALSE),IF(ISNUMBER(Datos!H256),AND(Datos!H256=INT(Datos!H256),AND(OR(H$1005="",Datos!H256&gt;=H$1005),OR(H$1006="",Datos!H256&lt;=H$1006))),FALSE),OR(ISNUMBER(FIND(";"&amp;UPPER(TRIM(Datos!H256&amp;""))&amp;"=",H$1007)),ISNUMBER(FIND(";"&amp;UPPER(TRIM(Datos!H256&amp;""))&amp;";",H$1007))),OR(UPPER(TRIM(Datos!H256&amp;""))="SÍ",UPPER(TRIM(Datos!H256&amp;""))="SI",UPPER(TRIM(Datos!H256&amp;""))="NO"),IF(ISNUMBER(Datos!H256),AND(OR(H$1005="",Datos!H256&gt;=H$1005),OR(H$1006="",Datos!H256&lt;=H$1006)),FALSE),TRUE))))</f>
        <v>0.0</v>
      </c>
      <c r="I256">
        <f>IF(Datos!I256="",0,IF(AND(I$1008&lt;&gt;"",Datos!I256=I$1008),0,IF(I$1004=0,0,1-CHOOSE(I$1004,IF(ISNUMBER(Datos!I256),AND(OR(I$1005="",Datos!I256&gt;=I$1005),OR(I$1006="",Datos!I256&lt;=I$1006)),FALSE),IF(ISNUMBER(Datos!I256),AND(Datos!I256=INT(Datos!I256),AND(OR(I$1005="",Datos!I256&gt;=I$1005),OR(I$1006="",Datos!I256&lt;=I$1006))),FALSE),OR(ISNUMBER(FIND(";"&amp;UPPER(TRIM(Datos!I256&amp;""))&amp;"=",I$1007)),ISNUMBER(FIND(";"&amp;UPPER(TRIM(Datos!I256&amp;""))&amp;";",I$1007))),OR(UPPER(TRIM(Datos!I256&amp;""))="SÍ",UPPER(TRIM(Datos!I256&amp;""))="SI",UPPER(TRIM(Datos!I256&amp;""))="NO"),IF(ISNUMBER(Datos!I256),AND(OR(I$1005="",Datos!I256&gt;=I$1005),OR(I$1006="",Datos!I256&lt;=I$1006)),FALSE),TRUE))))</f>
        <v>0.0</v>
      </c>
      <c r="J256">
        <f>IF(Datos!J256="",0,IF(AND(J$1008&lt;&gt;"",Datos!J256=J$1008),0,IF(J$1004=0,0,1-CHOOSE(J$1004,IF(ISNUMBER(Datos!J256),AND(OR(J$1005="",Datos!J256&gt;=J$1005),OR(J$1006="",Datos!J256&lt;=J$1006)),FALSE),IF(ISNUMBER(Datos!J256),AND(Datos!J256=INT(Datos!J256),AND(OR(J$1005="",Datos!J256&gt;=J$1005),OR(J$1006="",Datos!J256&lt;=J$1006))),FALSE),OR(ISNUMBER(FIND(";"&amp;UPPER(TRIM(Datos!J256&amp;""))&amp;"=",J$1007)),ISNUMBER(FIND(";"&amp;UPPER(TRIM(Datos!J256&amp;""))&amp;";",J$1007))),OR(UPPER(TRIM(Datos!J256&amp;""))="SÍ",UPPER(TRIM(Datos!J256&amp;""))="SI",UPPER(TRIM(Datos!J256&amp;""))="NO"),IF(ISNUMBER(Datos!J256),AND(OR(J$1005="",Datos!J256&gt;=J$1005),OR(J$1006="",Datos!J256&lt;=J$1006)),FALSE),TRUE))))</f>
        <v>0.0</v>
      </c>
      <c r="K256">
        <f>IF(Datos!K256="",0,IF(AND(K$1008&lt;&gt;"",Datos!K256=K$1008),0,IF(K$1004=0,0,1-CHOOSE(K$1004,IF(ISNUMBER(Datos!K256),AND(OR(K$1005="",Datos!K256&gt;=K$1005),OR(K$1006="",Datos!K256&lt;=K$1006)),FALSE),IF(ISNUMBER(Datos!K256),AND(Datos!K256=INT(Datos!K256),AND(OR(K$1005="",Datos!K256&gt;=K$1005),OR(K$1006="",Datos!K256&lt;=K$1006))),FALSE),OR(ISNUMBER(FIND(";"&amp;UPPER(TRIM(Datos!K256&amp;""))&amp;"=",K$1007)),ISNUMBER(FIND(";"&amp;UPPER(TRIM(Datos!K256&amp;""))&amp;";",K$1007))),OR(UPPER(TRIM(Datos!K256&amp;""))="SÍ",UPPER(TRIM(Datos!K256&amp;""))="SI",UPPER(TRIM(Datos!K256&amp;""))="NO"),IF(ISNUMBER(Datos!K256),AND(OR(K$1005="",Datos!K256&gt;=K$1005),OR(K$1006="",Datos!K256&lt;=K$1006)),FALSE),TRUE))))</f>
        <v>0.0</v>
      </c>
      <c r="L256">
        <f>IF(Datos!L256="",0,IF(AND(L$1008&lt;&gt;"",Datos!L256=L$1008),0,IF(L$1004=0,0,1-CHOOSE(L$1004,IF(ISNUMBER(Datos!L256),AND(OR(L$1005="",Datos!L256&gt;=L$1005),OR(L$1006="",Datos!L256&lt;=L$1006)),FALSE),IF(ISNUMBER(Datos!L256),AND(Datos!L256=INT(Datos!L256),AND(OR(L$1005="",Datos!L256&gt;=L$1005),OR(L$1006="",Datos!L256&lt;=L$1006))),FALSE),OR(ISNUMBER(FIND(";"&amp;UPPER(TRIM(Datos!L256&amp;""))&amp;"=",L$1007)),ISNUMBER(FIND(";"&amp;UPPER(TRIM(Datos!L256&amp;""))&amp;";",L$1007))),OR(UPPER(TRIM(Datos!L256&amp;""))="SÍ",UPPER(TRIM(Datos!L256&amp;""))="SI",UPPER(TRIM(Datos!L256&amp;""))="NO"),IF(ISNUMBER(Datos!L256),AND(OR(L$1005="",Datos!L256&gt;=L$1005),OR(L$1006="",Datos!L256&lt;=L$1006)),FALSE),TRUE))))</f>
        <v>0.0</v>
      </c>
      <c r="M256">
        <f>IF(Datos!M256="",0,IF(AND(M$1008&lt;&gt;"",Datos!M256=M$1008),0,IF(M$1004=0,0,1-CHOOSE(M$1004,IF(ISNUMBER(Datos!M256),AND(OR(M$1005="",Datos!M256&gt;=M$1005),OR(M$1006="",Datos!M256&lt;=M$1006)),FALSE),IF(ISNUMBER(Datos!M256),AND(Datos!M256=INT(Datos!M256),AND(OR(M$1005="",Datos!M256&gt;=M$1005),OR(M$1006="",Datos!M256&lt;=M$1006))),FALSE),OR(ISNUMBER(FIND(";"&amp;UPPER(TRIM(Datos!M256&amp;""))&amp;"=",M$1007)),ISNUMBER(FIND(";"&amp;UPPER(TRIM(Datos!M256&amp;""))&amp;";",M$1007))),OR(UPPER(TRIM(Datos!M256&amp;""))="SÍ",UPPER(TRIM(Datos!M256&amp;""))="SI",UPPER(TRIM(Datos!M256&amp;""))="NO"),IF(ISNUMBER(Datos!M256),AND(OR(M$1005="",Datos!M256&gt;=M$1005),OR(M$1006="",Datos!M256&lt;=M$1006)),FALSE),TRUE))))</f>
        <v>0.0</v>
      </c>
      <c r="N256">
        <f>IF(Datos!N256="",0,IF(AND(N$1008&lt;&gt;"",Datos!N256=N$1008),0,IF(N$1004=0,0,1-CHOOSE(N$1004,IF(ISNUMBER(Datos!N256),AND(OR(N$1005="",Datos!N256&gt;=N$1005),OR(N$1006="",Datos!N256&lt;=N$1006)),FALSE),IF(ISNUMBER(Datos!N256),AND(Datos!N256=INT(Datos!N256),AND(OR(N$1005="",Datos!N256&gt;=N$1005),OR(N$1006="",Datos!N256&lt;=N$1006))),FALSE),OR(ISNUMBER(FIND(";"&amp;UPPER(TRIM(Datos!N256&amp;""))&amp;"=",N$1007)),ISNUMBER(FIND(";"&amp;UPPER(TRIM(Datos!N256&amp;""))&amp;";",N$1007))),OR(UPPER(TRIM(Datos!N256&amp;""))="SÍ",UPPER(TRIM(Datos!N256&amp;""))="SI",UPPER(TRIM(Datos!N256&amp;""))="NO"),IF(ISNUMBER(Datos!N256),AND(OR(N$1005="",Datos!N256&gt;=N$1005),OR(N$1006="",Datos!N256&lt;=N$1006)),FALSE),TRUE))))</f>
        <v>0.0</v>
      </c>
      <c r="O256">
        <f>IF(Datos!O256="",0,IF(AND(O$1008&lt;&gt;"",Datos!O256=O$1008),0,IF(O$1004=0,0,1-CHOOSE(O$1004,IF(ISNUMBER(Datos!O256),AND(OR(O$1005="",Datos!O256&gt;=O$1005),OR(O$1006="",Datos!O256&lt;=O$1006)),FALSE),IF(ISNUMBER(Datos!O256),AND(Datos!O256=INT(Datos!O256),AND(OR(O$1005="",Datos!O256&gt;=O$1005),OR(O$1006="",Datos!O256&lt;=O$1006))),FALSE),OR(ISNUMBER(FIND(";"&amp;UPPER(TRIM(Datos!O256&amp;""))&amp;"=",O$1007)),ISNUMBER(FIND(";"&amp;UPPER(TRIM(Datos!O256&amp;""))&amp;";",O$1007))),OR(UPPER(TRIM(Datos!O256&amp;""))="SÍ",UPPER(TRIM(Datos!O256&amp;""))="SI",UPPER(TRIM(Datos!O256&amp;""))="NO"),IF(ISNUMBER(Datos!O256),AND(OR(O$1005="",Datos!O256&gt;=O$1005),OR(O$1006="",Datos!O256&lt;=O$1006)),FALSE),TRUE))))</f>
        <v>0.0</v>
      </c>
      <c r="P256">
        <f>IF(Datos!P256="",0,IF(AND(P$1008&lt;&gt;"",Datos!P256=P$1008),0,IF(P$1004=0,0,1-CHOOSE(P$1004,IF(ISNUMBER(Datos!P256),AND(OR(P$1005="",Datos!P256&gt;=P$1005),OR(P$1006="",Datos!P256&lt;=P$1006)),FALSE),IF(ISNUMBER(Datos!P256),AND(Datos!P256=INT(Datos!P256),AND(OR(P$1005="",Datos!P256&gt;=P$1005),OR(P$1006="",Datos!P256&lt;=P$1006))),FALSE),OR(ISNUMBER(FIND(";"&amp;UPPER(TRIM(Datos!P256&amp;""))&amp;"=",P$1007)),ISNUMBER(FIND(";"&amp;UPPER(TRIM(Datos!P256&amp;""))&amp;";",P$1007))),OR(UPPER(TRIM(Datos!P256&amp;""))="SÍ",UPPER(TRIM(Datos!P256&amp;""))="SI",UPPER(TRIM(Datos!P256&amp;""))="NO"),IF(ISNUMBER(Datos!P256),AND(OR(P$1005="",Datos!P256&gt;=P$1005),OR(P$1006="",Datos!P256&lt;=P$1006)),FALSE),TRUE))))</f>
        <v>0.0</v>
      </c>
      <c r="Q256">
        <f>IF(Datos!Q256="",0,IF(AND(Q$1008&lt;&gt;"",Datos!Q256=Q$1008),0,IF(Q$1004=0,0,1-CHOOSE(Q$1004,IF(ISNUMBER(Datos!Q256),AND(OR(Q$1005="",Datos!Q256&gt;=Q$1005),OR(Q$1006="",Datos!Q256&lt;=Q$1006)),FALSE),IF(ISNUMBER(Datos!Q256),AND(Datos!Q256=INT(Datos!Q256),AND(OR(Q$1005="",Datos!Q256&gt;=Q$1005),OR(Q$1006="",Datos!Q256&lt;=Q$1006))),FALSE),OR(ISNUMBER(FIND(";"&amp;UPPER(TRIM(Datos!Q256&amp;""))&amp;"=",Q$1007)),ISNUMBER(FIND(";"&amp;UPPER(TRIM(Datos!Q256&amp;""))&amp;";",Q$1007))),OR(UPPER(TRIM(Datos!Q256&amp;""))="SÍ",UPPER(TRIM(Datos!Q256&amp;""))="SI",UPPER(TRIM(Datos!Q256&amp;""))="NO"),IF(ISNUMBER(Datos!Q256),AND(OR(Q$1005="",Datos!Q256&gt;=Q$1005),OR(Q$1006="",Datos!Q256&lt;=Q$1006)),FALSE),TRUE))))</f>
        <v>0.0</v>
      </c>
      <c r="R256">
        <f>IF(Datos!R256="",0,IF(AND(R$1008&lt;&gt;"",Datos!R256=R$1008),0,IF(R$1004=0,0,1-CHOOSE(R$1004,IF(ISNUMBER(Datos!R256),AND(OR(R$1005="",Datos!R256&gt;=R$1005),OR(R$1006="",Datos!R256&lt;=R$1006)),FALSE),IF(ISNUMBER(Datos!R256),AND(Datos!R256=INT(Datos!R256),AND(OR(R$1005="",Datos!R256&gt;=R$1005),OR(R$1006="",Datos!R256&lt;=R$1006))),FALSE),OR(ISNUMBER(FIND(";"&amp;UPPER(TRIM(Datos!R256&amp;""))&amp;"=",R$1007)),ISNUMBER(FIND(";"&amp;UPPER(TRIM(Datos!R256&amp;""))&amp;";",R$1007))),OR(UPPER(TRIM(Datos!R256&amp;""))="SÍ",UPPER(TRIM(Datos!R256&amp;""))="SI",UPPER(TRIM(Datos!R256&amp;""))="NO"),IF(ISNUMBER(Datos!R256),AND(OR(R$1005="",Datos!R256&gt;=R$1005),OR(R$1006="",Datos!R256&lt;=R$1006)),FALSE),TRUE))))</f>
        <v>0.0</v>
      </c>
      <c r="S256">
        <f>IF(Datos!S256="",0,IF(AND(S$1008&lt;&gt;"",Datos!S256=S$1008),0,IF(S$1004=0,0,1-CHOOSE(S$1004,IF(ISNUMBER(Datos!S256),AND(OR(S$1005="",Datos!S256&gt;=S$1005),OR(S$1006="",Datos!S256&lt;=S$1006)),FALSE),IF(ISNUMBER(Datos!S256),AND(Datos!S256=INT(Datos!S256),AND(OR(S$1005="",Datos!S256&gt;=S$1005),OR(S$1006="",Datos!S256&lt;=S$1006))),FALSE),OR(ISNUMBER(FIND(";"&amp;UPPER(TRIM(Datos!S256&amp;""))&amp;"=",S$1007)),ISNUMBER(FIND(";"&amp;UPPER(TRIM(Datos!S256&amp;""))&amp;";",S$1007))),OR(UPPER(TRIM(Datos!S256&amp;""))="SÍ",UPPER(TRIM(Datos!S256&amp;""))="SI",UPPER(TRIM(Datos!S256&amp;""))="NO"),IF(ISNUMBER(Datos!S256),AND(OR(S$1005="",Datos!S256&gt;=S$1005),OR(S$1006="",Datos!S256&lt;=S$1006)),FALSE),TRUE))))</f>
        <v>0.0</v>
      </c>
      <c r="T256">
        <f>IF(Datos!T256="",0,IF(AND(T$1008&lt;&gt;"",Datos!T256=T$1008),0,IF(T$1004=0,0,1-CHOOSE(T$1004,IF(ISNUMBER(Datos!T256),AND(OR(T$1005="",Datos!T256&gt;=T$1005),OR(T$1006="",Datos!T256&lt;=T$1006)),FALSE),IF(ISNUMBER(Datos!T256),AND(Datos!T256=INT(Datos!T256),AND(OR(T$1005="",Datos!T256&gt;=T$1005),OR(T$1006="",Datos!T256&lt;=T$1006))),FALSE),OR(ISNUMBER(FIND(";"&amp;UPPER(TRIM(Datos!T256&amp;""))&amp;"=",T$1007)),ISNUMBER(FIND(";"&amp;UPPER(TRIM(Datos!T256&amp;""))&amp;";",T$1007))),OR(UPPER(TRIM(Datos!T256&amp;""))="SÍ",UPPER(TRIM(Datos!T256&amp;""))="SI",UPPER(TRIM(Datos!T256&amp;""))="NO"),IF(ISNUMBER(Datos!T256),AND(OR(T$1005="",Datos!T256&gt;=T$1005),OR(T$1006="",Datos!T256&lt;=T$1006)),FALSE),TRUE))))</f>
        <v>0.0</v>
      </c>
      <c r="U256">
        <f>IF(Datos!U256="",0,IF(AND(U$1008&lt;&gt;"",Datos!U256=U$1008),0,IF(U$1004=0,0,1-CHOOSE(U$1004,IF(ISNUMBER(Datos!U256),AND(OR(U$1005="",Datos!U256&gt;=U$1005),OR(U$1006="",Datos!U256&lt;=U$1006)),FALSE),IF(ISNUMBER(Datos!U256),AND(Datos!U256=INT(Datos!U256),AND(OR(U$1005="",Datos!U256&gt;=U$1005),OR(U$1006="",Datos!U256&lt;=U$1006))),FALSE),OR(ISNUMBER(FIND(";"&amp;UPPER(TRIM(Datos!U256&amp;""))&amp;"=",U$1007)),ISNUMBER(FIND(";"&amp;UPPER(TRIM(Datos!U256&amp;""))&amp;";",U$1007))),OR(UPPER(TRIM(Datos!U256&amp;""))="SÍ",UPPER(TRIM(Datos!U256&amp;""))="SI",UPPER(TRIM(Datos!U256&amp;""))="NO"),IF(ISNUMBER(Datos!U256),AND(OR(U$1005="",Datos!U256&gt;=U$1005),OR(U$1006="",Datos!U256&lt;=U$1006)),FALSE),TRUE))))</f>
        <v>0.0</v>
      </c>
      <c r="V256">
        <f>IF(Datos!V256="",0,IF(AND(V$1008&lt;&gt;"",Datos!V256=V$1008),0,IF(V$1004=0,0,1-CHOOSE(V$1004,IF(ISNUMBER(Datos!V256),AND(OR(V$1005="",Datos!V256&gt;=V$1005),OR(V$1006="",Datos!V256&lt;=V$1006)),FALSE),IF(ISNUMBER(Datos!V256),AND(Datos!V256=INT(Datos!V256),AND(OR(V$1005="",Datos!V256&gt;=V$1005),OR(V$1006="",Datos!V256&lt;=V$1006))),FALSE),OR(ISNUMBER(FIND(";"&amp;UPPER(TRIM(Datos!V256&amp;""))&amp;"=",V$1007)),ISNUMBER(FIND(";"&amp;UPPER(TRIM(Datos!V256&amp;""))&amp;";",V$1007))),OR(UPPER(TRIM(Datos!V256&amp;""))="SÍ",UPPER(TRIM(Datos!V256&amp;""))="SI",UPPER(TRIM(Datos!V256&amp;""))="NO"),IF(ISNUMBER(Datos!V256),AND(OR(V$1005="",Datos!V256&gt;=V$1005),OR(V$1006="",Datos!V256&lt;=V$1006)),FALSE),TRUE))))</f>
        <v>0.0</v>
      </c>
      <c r="W256">
        <f>IF(Datos!W256="",0,IF(AND(W$1008&lt;&gt;"",Datos!W256=W$1008),0,IF(W$1004=0,0,1-CHOOSE(W$1004,IF(ISNUMBER(Datos!W256),AND(OR(W$1005="",Datos!W256&gt;=W$1005),OR(W$1006="",Datos!W256&lt;=W$1006)),FALSE),IF(ISNUMBER(Datos!W256),AND(Datos!W256=INT(Datos!W256),AND(OR(W$1005="",Datos!W256&gt;=W$1005),OR(W$1006="",Datos!W256&lt;=W$1006))),FALSE),OR(ISNUMBER(FIND(";"&amp;UPPER(TRIM(Datos!W256&amp;""))&amp;"=",W$1007)),ISNUMBER(FIND(";"&amp;UPPER(TRIM(Datos!W256&amp;""))&amp;";",W$1007))),OR(UPPER(TRIM(Datos!W256&amp;""))="SÍ",UPPER(TRIM(Datos!W256&amp;""))="SI",UPPER(TRIM(Datos!W256&amp;""))="NO"),IF(ISNUMBER(Datos!W256),AND(OR(W$1005="",Datos!W256&gt;=W$1005),OR(W$1006="",Datos!W256&lt;=W$1006)),FALSE),TRUE))))</f>
        <v>0.0</v>
      </c>
      <c r="X256">
        <f>IF(Datos!X256="",0,IF(AND(X$1008&lt;&gt;"",Datos!X256=X$1008),0,IF(X$1004=0,0,1-CHOOSE(X$1004,IF(ISNUMBER(Datos!X256),AND(OR(X$1005="",Datos!X256&gt;=X$1005),OR(X$1006="",Datos!X256&lt;=X$1006)),FALSE),IF(ISNUMBER(Datos!X256),AND(Datos!X256=INT(Datos!X256),AND(OR(X$1005="",Datos!X256&gt;=X$1005),OR(X$1006="",Datos!X256&lt;=X$1006))),FALSE),OR(ISNUMBER(FIND(";"&amp;UPPER(TRIM(Datos!X256&amp;""))&amp;"=",X$1007)),ISNUMBER(FIND(";"&amp;UPPER(TRIM(Datos!X256&amp;""))&amp;";",X$1007))),OR(UPPER(TRIM(Datos!X256&amp;""))="SÍ",UPPER(TRIM(Datos!X256&amp;""))="SI",UPPER(TRIM(Datos!X256&amp;""))="NO"),IF(ISNUMBER(Datos!X256),AND(OR(X$1005="",Datos!X256&gt;=X$1005),OR(X$1006="",Datos!X256&lt;=X$1006)),FALSE),TRUE))))</f>
        <v>0.0</v>
      </c>
      <c r="Y256">
        <f>IF(Datos!Y256="",0,IF(AND(Y$1008&lt;&gt;"",Datos!Y256=Y$1008),0,IF(Y$1004=0,0,1-CHOOSE(Y$1004,IF(ISNUMBER(Datos!Y256),AND(OR(Y$1005="",Datos!Y256&gt;=Y$1005),OR(Y$1006="",Datos!Y256&lt;=Y$1006)),FALSE),IF(ISNUMBER(Datos!Y256),AND(Datos!Y256=INT(Datos!Y256),AND(OR(Y$1005="",Datos!Y256&gt;=Y$1005),OR(Y$1006="",Datos!Y256&lt;=Y$1006))),FALSE),OR(ISNUMBER(FIND(";"&amp;UPPER(TRIM(Datos!Y256&amp;""))&amp;"=",Y$1007)),ISNUMBER(FIND(";"&amp;UPPER(TRIM(Datos!Y256&amp;""))&amp;";",Y$1007))),OR(UPPER(TRIM(Datos!Y256&amp;""))="SÍ",UPPER(TRIM(Datos!Y256&amp;""))="SI",UPPER(TRIM(Datos!Y256&amp;""))="NO"),IF(ISNUMBER(Datos!Y256),AND(OR(Y$1005="",Datos!Y256&gt;=Y$1005),OR(Y$1006="",Datos!Y256&lt;=Y$1006)),FALSE),TRUE))))</f>
        <v>0.0</v>
      </c>
      <c r="Z256">
        <f>IF(Datos!Z256="",0,IF(AND(Z$1008&lt;&gt;"",Datos!Z256=Z$1008),0,IF(Z$1004=0,0,1-CHOOSE(Z$1004,IF(ISNUMBER(Datos!Z256),AND(OR(Z$1005="",Datos!Z256&gt;=Z$1005),OR(Z$1006="",Datos!Z256&lt;=Z$1006)),FALSE),IF(ISNUMBER(Datos!Z256),AND(Datos!Z256=INT(Datos!Z256),AND(OR(Z$1005="",Datos!Z256&gt;=Z$1005),OR(Z$1006="",Datos!Z256&lt;=Z$1006))),FALSE),OR(ISNUMBER(FIND(";"&amp;UPPER(TRIM(Datos!Z256&amp;""))&amp;"=",Z$1007)),ISNUMBER(FIND(";"&amp;UPPER(TRIM(Datos!Z256&amp;""))&amp;";",Z$1007))),OR(UPPER(TRIM(Datos!Z256&amp;""))="SÍ",UPPER(TRIM(Datos!Z256&amp;""))="SI",UPPER(TRIM(Datos!Z256&amp;""))="NO"),IF(ISNUMBER(Datos!Z256),AND(OR(Z$1005="",Datos!Z256&gt;=Z$1005),OR(Z$1006="",Datos!Z256&lt;=Z$1006)),FALSE),TRUE))))</f>
        <v>0.0</v>
      </c>
      <c r="AA256">
        <f>IF(Datos!AA256="",0,IF(AND(AA$1008&lt;&gt;"",Datos!AA256=AA$1008),0,IF(AA$1004=0,0,1-CHOOSE(AA$1004,IF(ISNUMBER(Datos!AA256),AND(OR(AA$1005="",Datos!AA256&gt;=AA$1005),OR(AA$1006="",Datos!AA256&lt;=AA$1006)),FALSE),IF(ISNUMBER(Datos!AA256),AND(Datos!AA256=INT(Datos!AA256),AND(OR(AA$1005="",Datos!AA256&gt;=AA$1005),OR(AA$1006="",Datos!AA256&lt;=AA$1006))),FALSE),OR(ISNUMBER(FIND(";"&amp;UPPER(TRIM(Datos!AA256&amp;""))&amp;"=",AA$1007)),ISNUMBER(FIND(";"&amp;UPPER(TRIM(Datos!AA256&amp;""))&amp;";",AA$1007))),OR(UPPER(TRIM(Datos!AA256&amp;""))="SÍ",UPPER(TRIM(Datos!AA256&amp;""))="SI",UPPER(TRIM(Datos!AA256&amp;""))="NO"),IF(ISNUMBER(Datos!AA256),AND(OR(AA$1005="",Datos!AA256&gt;=AA$1005),OR(AA$1006="",Datos!AA256&lt;=AA$1006)),FALSE),TRUE))))</f>
        <v>0.0</v>
      </c>
      <c r="AB256">
        <f>IF(Datos!AB256="",0,IF(AND(AB$1008&lt;&gt;"",Datos!AB256=AB$1008),0,IF(AB$1004=0,0,1-CHOOSE(AB$1004,IF(ISNUMBER(Datos!AB256),AND(OR(AB$1005="",Datos!AB256&gt;=AB$1005),OR(AB$1006="",Datos!AB256&lt;=AB$1006)),FALSE),IF(ISNUMBER(Datos!AB256),AND(Datos!AB256=INT(Datos!AB256),AND(OR(AB$1005="",Datos!AB256&gt;=AB$1005),OR(AB$1006="",Datos!AB256&lt;=AB$1006))),FALSE),OR(ISNUMBER(FIND(";"&amp;UPPER(TRIM(Datos!AB256&amp;""))&amp;"=",AB$1007)),ISNUMBER(FIND(";"&amp;UPPER(TRIM(Datos!AB256&amp;""))&amp;";",AB$1007))),OR(UPPER(TRIM(Datos!AB256&amp;""))="SÍ",UPPER(TRIM(Datos!AB256&amp;""))="SI",UPPER(TRIM(Datos!AB256&amp;""))="NO"),IF(ISNUMBER(Datos!AB256),AND(OR(AB$1005="",Datos!AB256&gt;=AB$1005),OR(AB$1006="",Datos!AB256&lt;=AB$1006)),FALSE),TRUE))))</f>
        <v>0.0</v>
      </c>
      <c r="AC256">
        <f>IF(Datos!AC256="",0,IF(AND(AC$1008&lt;&gt;"",Datos!AC256=AC$1008),0,IF(AC$1004=0,0,1-CHOOSE(AC$1004,IF(ISNUMBER(Datos!AC256),AND(OR(AC$1005="",Datos!AC256&gt;=AC$1005),OR(AC$1006="",Datos!AC256&lt;=AC$1006)),FALSE),IF(ISNUMBER(Datos!AC256),AND(Datos!AC256=INT(Datos!AC256),AND(OR(AC$1005="",Datos!AC256&gt;=AC$1005),OR(AC$1006="",Datos!AC256&lt;=AC$1006))),FALSE),OR(ISNUMBER(FIND(";"&amp;UPPER(TRIM(Datos!AC256&amp;""))&amp;"=",AC$1007)),ISNUMBER(FIND(";"&amp;UPPER(TRIM(Datos!AC256&amp;""))&amp;";",AC$1007))),OR(UPPER(TRIM(Datos!AC256&amp;""))="SÍ",UPPER(TRIM(Datos!AC256&amp;""))="SI",UPPER(TRIM(Datos!AC256&amp;""))="NO"),IF(ISNUMBER(Datos!AC256),AND(OR(AC$1005="",Datos!AC256&gt;=AC$1005),OR(AC$1006="",Datos!AC256&lt;=AC$1006)),FALSE),TRUE))))</f>
        <v>0.0</v>
      </c>
      <c r="AD256">
        <f>IF(Datos!AD256="",0,IF(AND(AD$1008&lt;&gt;"",Datos!AD256=AD$1008),0,IF(AD$1004=0,0,1-CHOOSE(AD$1004,IF(ISNUMBER(Datos!AD256),AND(OR(AD$1005="",Datos!AD256&gt;=AD$1005),OR(AD$1006="",Datos!AD256&lt;=AD$1006)),FALSE),IF(ISNUMBER(Datos!AD256),AND(Datos!AD256=INT(Datos!AD256),AND(OR(AD$1005="",Datos!AD256&gt;=AD$1005),OR(AD$1006="",Datos!AD256&lt;=AD$1006))),FALSE),OR(ISNUMBER(FIND(";"&amp;UPPER(TRIM(Datos!AD256&amp;""))&amp;"=",AD$1007)),ISNUMBER(FIND(";"&amp;UPPER(TRIM(Datos!AD256&amp;""))&amp;";",AD$1007))),OR(UPPER(TRIM(Datos!AD256&amp;""))="SÍ",UPPER(TRIM(Datos!AD256&amp;""))="SI",UPPER(TRIM(Datos!AD256&amp;""))="NO"),IF(ISNUMBER(Datos!AD256),AND(OR(AD$1005="",Datos!AD256&gt;=AD$1005),OR(AD$1006="",Datos!AD256&lt;=AD$1006)),FALSE),TRUE))))</f>
        <v>0.0</v>
      </c>
      <c r="AE256">
        <f>IF(Datos!AE256="",0,IF(AND(AE$1008&lt;&gt;"",Datos!AE256=AE$1008),0,IF(AE$1004=0,0,1-CHOOSE(AE$1004,IF(ISNUMBER(Datos!AE256),AND(OR(AE$1005="",Datos!AE256&gt;=AE$1005),OR(AE$1006="",Datos!AE256&lt;=AE$1006)),FALSE),IF(ISNUMBER(Datos!AE256),AND(Datos!AE256=INT(Datos!AE256),AND(OR(AE$1005="",Datos!AE256&gt;=AE$1005),OR(AE$1006="",Datos!AE256&lt;=AE$1006))),FALSE),OR(ISNUMBER(FIND(";"&amp;UPPER(TRIM(Datos!AE256&amp;""))&amp;"=",AE$1007)),ISNUMBER(FIND(";"&amp;UPPER(TRIM(Datos!AE256&amp;""))&amp;";",AE$1007))),OR(UPPER(TRIM(Datos!AE256&amp;""))="SÍ",UPPER(TRIM(Datos!AE256&amp;""))="SI",UPPER(TRIM(Datos!AE256&amp;""))="NO"),IF(ISNUMBER(Datos!AE256),AND(OR(AE$1005="",Datos!AE256&gt;=AE$1005),OR(AE$1006="",Datos!AE256&lt;=AE$1006)),FALSE),TRUE))))</f>
        <v>0.0</v>
      </c>
    </row>
    <row r="257" spans="2:31">
      <c r="B257">
        <f>IF(Datos!B257="",0,IF(AND(B$1008&lt;&gt;"",Datos!B257=B$1008),0,IF(B$1004=0,0,1-CHOOSE(B$1004,IF(ISNUMBER(Datos!B257),AND(OR(B$1005="",Datos!B257&gt;=B$1005),OR(B$1006="",Datos!B257&lt;=B$1006)),FALSE),IF(ISNUMBER(Datos!B257),AND(Datos!B257=INT(Datos!B257),AND(OR(B$1005="",Datos!B257&gt;=B$1005),OR(B$1006="",Datos!B257&lt;=B$1006))),FALSE),OR(ISNUMBER(FIND(";"&amp;UPPER(TRIM(Datos!B257&amp;""))&amp;"=",B$1007)),ISNUMBER(FIND(";"&amp;UPPER(TRIM(Datos!B257&amp;""))&amp;";",B$1007))),OR(UPPER(TRIM(Datos!B257&amp;""))="SÍ",UPPER(TRIM(Datos!B257&amp;""))="SI",UPPER(TRIM(Datos!B257&amp;""))="NO"),IF(ISNUMBER(Datos!B257),AND(OR(B$1005="",Datos!B257&gt;=B$1005),OR(B$1006="",Datos!B257&lt;=B$1006)),FALSE),TRUE))))</f>
        <v>0.0</v>
      </c>
      <c r="C257">
        <f>IF(Datos!C257="",0,IF(AND(C$1008&lt;&gt;"",Datos!C257=C$1008),0,IF(C$1004=0,0,1-CHOOSE(C$1004,IF(ISNUMBER(Datos!C257),AND(OR(C$1005="",Datos!C257&gt;=C$1005),OR(C$1006="",Datos!C257&lt;=C$1006)),FALSE),IF(ISNUMBER(Datos!C257),AND(Datos!C257=INT(Datos!C257),AND(OR(C$1005="",Datos!C257&gt;=C$1005),OR(C$1006="",Datos!C257&lt;=C$1006))),FALSE),OR(ISNUMBER(FIND(";"&amp;UPPER(TRIM(Datos!C257&amp;""))&amp;"=",C$1007)),ISNUMBER(FIND(";"&amp;UPPER(TRIM(Datos!C257&amp;""))&amp;";",C$1007))),OR(UPPER(TRIM(Datos!C257&amp;""))="SÍ",UPPER(TRIM(Datos!C257&amp;""))="SI",UPPER(TRIM(Datos!C257&amp;""))="NO"),IF(ISNUMBER(Datos!C257),AND(OR(C$1005="",Datos!C257&gt;=C$1005),OR(C$1006="",Datos!C257&lt;=C$1006)),FALSE),TRUE))))</f>
        <v>0.0</v>
      </c>
      <c r="D257">
        <f>IF(Datos!D257="",0,IF(AND(D$1008&lt;&gt;"",Datos!D257=D$1008),0,IF(D$1004=0,0,1-CHOOSE(D$1004,IF(ISNUMBER(Datos!D257),AND(OR(D$1005="",Datos!D257&gt;=D$1005),OR(D$1006="",Datos!D257&lt;=D$1006)),FALSE),IF(ISNUMBER(Datos!D257),AND(Datos!D257=INT(Datos!D257),AND(OR(D$1005="",Datos!D257&gt;=D$1005),OR(D$1006="",Datos!D257&lt;=D$1006))),FALSE),OR(ISNUMBER(FIND(";"&amp;UPPER(TRIM(Datos!D257&amp;""))&amp;"=",D$1007)),ISNUMBER(FIND(";"&amp;UPPER(TRIM(Datos!D257&amp;""))&amp;";",D$1007))),OR(UPPER(TRIM(Datos!D257&amp;""))="SÍ",UPPER(TRIM(Datos!D257&amp;""))="SI",UPPER(TRIM(Datos!D257&amp;""))="NO"),IF(ISNUMBER(Datos!D257),AND(OR(D$1005="",Datos!D257&gt;=D$1005),OR(D$1006="",Datos!D257&lt;=D$1006)),FALSE),TRUE))))</f>
        <v>0.0</v>
      </c>
      <c r="E257">
        <f>IF(Datos!E257="",0,IF(AND(E$1008&lt;&gt;"",Datos!E257=E$1008),0,IF(E$1004=0,0,1-CHOOSE(E$1004,IF(ISNUMBER(Datos!E257),AND(OR(E$1005="",Datos!E257&gt;=E$1005),OR(E$1006="",Datos!E257&lt;=E$1006)),FALSE),IF(ISNUMBER(Datos!E257),AND(Datos!E257=INT(Datos!E257),AND(OR(E$1005="",Datos!E257&gt;=E$1005),OR(E$1006="",Datos!E257&lt;=E$1006))),FALSE),OR(ISNUMBER(FIND(";"&amp;UPPER(TRIM(Datos!E257&amp;""))&amp;"=",E$1007)),ISNUMBER(FIND(";"&amp;UPPER(TRIM(Datos!E257&amp;""))&amp;";",E$1007))),OR(UPPER(TRIM(Datos!E257&amp;""))="SÍ",UPPER(TRIM(Datos!E257&amp;""))="SI",UPPER(TRIM(Datos!E257&amp;""))="NO"),IF(ISNUMBER(Datos!E257),AND(OR(E$1005="",Datos!E257&gt;=E$1005),OR(E$1006="",Datos!E257&lt;=E$1006)),FALSE),TRUE))))</f>
        <v>0.0</v>
      </c>
      <c r="F257">
        <f>IF(Datos!F257="",0,IF(AND(F$1008&lt;&gt;"",Datos!F257=F$1008),0,IF(F$1004=0,0,1-CHOOSE(F$1004,IF(ISNUMBER(Datos!F257),AND(OR(F$1005="",Datos!F257&gt;=F$1005),OR(F$1006="",Datos!F257&lt;=F$1006)),FALSE),IF(ISNUMBER(Datos!F257),AND(Datos!F257=INT(Datos!F257),AND(OR(F$1005="",Datos!F257&gt;=F$1005),OR(F$1006="",Datos!F257&lt;=F$1006))),FALSE),OR(ISNUMBER(FIND(";"&amp;UPPER(TRIM(Datos!F257&amp;""))&amp;"=",F$1007)),ISNUMBER(FIND(";"&amp;UPPER(TRIM(Datos!F257&amp;""))&amp;";",F$1007))),OR(UPPER(TRIM(Datos!F257&amp;""))="SÍ",UPPER(TRIM(Datos!F257&amp;""))="SI",UPPER(TRIM(Datos!F257&amp;""))="NO"),IF(ISNUMBER(Datos!F257),AND(OR(F$1005="",Datos!F257&gt;=F$1005),OR(F$1006="",Datos!F257&lt;=F$1006)),FALSE),TRUE))))</f>
        <v>0.0</v>
      </c>
      <c r="G257">
        <f>IF(Datos!G257="",0,IF(AND(G$1008&lt;&gt;"",Datos!G257=G$1008),0,IF(G$1004=0,0,1-CHOOSE(G$1004,IF(ISNUMBER(Datos!G257),AND(OR(G$1005="",Datos!G257&gt;=G$1005),OR(G$1006="",Datos!G257&lt;=G$1006)),FALSE),IF(ISNUMBER(Datos!G257),AND(Datos!G257=INT(Datos!G257),AND(OR(G$1005="",Datos!G257&gt;=G$1005),OR(G$1006="",Datos!G257&lt;=G$1006))),FALSE),OR(ISNUMBER(FIND(";"&amp;UPPER(TRIM(Datos!G257&amp;""))&amp;"=",G$1007)),ISNUMBER(FIND(";"&amp;UPPER(TRIM(Datos!G257&amp;""))&amp;";",G$1007))),OR(UPPER(TRIM(Datos!G257&amp;""))="SÍ",UPPER(TRIM(Datos!G257&amp;""))="SI",UPPER(TRIM(Datos!G257&amp;""))="NO"),IF(ISNUMBER(Datos!G257),AND(OR(G$1005="",Datos!G257&gt;=G$1005),OR(G$1006="",Datos!G257&lt;=G$1006)),FALSE),TRUE))))</f>
        <v>0.0</v>
      </c>
      <c r="H257">
        <f>IF(Datos!H257="",0,IF(AND(H$1008&lt;&gt;"",Datos!H257=H$1008),0,IF(H$1004=0,0,1-CHOOSE(H$1004,IF(ISNUMBER(Datos!H257),AND(OR(H$1005="",Datos!H257&gt;=H$1005),OR(H$1006="",Datos!H257&lt;=H$1006)),FALSE),IF(ISNUMBER(Datos!H257),AND(Datos!H257=INT(Datos!H257),AND(OR(H$1005="",Datos!H257&gt;=H$1005),OR(H$1006="",Datos!H257&lt;=H$1006))),FALSE),OR(ISNUMBER(FIND(";"&amp;UPPER(TRIM(Datos!H257&amp;""))&amp;"=",H$1007)),ISNUMBER(FIND(";"&amp;UPPER(TRIM(Datos!H257&amp;""))&amp;";",H$1007))),OR(UPPER(TRIM(Datos!H257&amp;""))="SÍ",UPPER(TRIM(Datos!H257&amp;""))="SI",UPPER(TRIM(Datos!H257&amp;""))="NO"),IF(ISNUMBER(Datos!H257),AND(OR(H$1005="",Datos!H257&gt;=H$1005),OR(H$1006="",Datos!H257&lt;=H$1006)),FALSE),TRUE))))</f>
        <v>0.0</v>
      </c>
      <c r="I257">
        <f>IF(Datos!I257="",0,IF(AND(I$1008&lt;&gt;"",Datos!I257=I$1008),0,IF(I$1004=0,0,1-CHOOSE(I$1004,IF(ISNUMBER(Datos!I257),AND(OR(I$1005="",Datos!I257&gt;=I$1005),OR(I$1006="",Datos!I257&lt;=I$1006)),FALSE),IF(ISNUMBER(Datos!I257),AND(Datos!I257=INT(Datos!I257),AND(OR(I$1005="",Datos!I257&gt;=I$1005),OR(I$1006="",Datos!I257&lt;=I$1006))),FALSE),OR(ISNUMBER(FIND(";"&amp;UPPER(TRIM(Datos!I257&amp;""))&amp;"=",I$1007)),ISNUMBER(FIND(";"&amp;UPPER(TRIM(Datos!I257&amp;""))&amp;";",I$1007))),OR(UPPER(TRIM(Datos!I257&amp;""))="SÍ",UPPER(TRIM(Datos!I257&amp;""))="SI",UPPER(TRIM(Datos!I257&amp;""))="NO"),IF(ISNUMBER(Datos!I257),AND(OR(I$1005="",Datos!I257&gt;=I$1005),OR(I$1006="",Datos!I257&lt;=I$1006)),FALSE),TRUE))))</f>
        <v>0.0</v>
      </c>
      <c r="J257">
        <f>IF(Datos!J257="",0,IF(AND(J$1008&lt;&gt;"",Datos!J257=J$1008),0,IF(J$1004=0,0,1-CHOOSE(J$1004,IF(ISNUMBER(Datos!J257),AND(OR(J$1005="",Datos!J257&gt;=J$1005),OR(J$1006="",Datos!J257&lt;=J$1006)),FALSE),IF(ISNUMBER(Datos!J257),AND(Datos!J257=INT(Datos!J257),AND(OR(J$1005="",Datos!J257&gt;=J$1005),OR(J$1006="",Datos!J257&lt;=J$1006))),FALSE),OR(ISNUMBER(FIND(";"&amp;UPPER(TRIM(Datos!J257&amp;""))&amp;"=",J$1007)),ISNUMBER(FIND(";"&amp;UPPER(TRIM(Datos!J257&amp;""))&amp;";",J$1007))),OR(UPPER(TRIM(Datos!J257&amp;""))="SÍ",UPPER(TRIM(Datos!J257&amp;""))="SI",UPPER(TRIM(Datos!J257&amp;""))="NO"),IF(ISNUMBER(Datos!J257),AND(OR(J$1005="",Datos!J257&gt;=J$1005),OR(J$1006="",Datos!J257&lt;=J$1006)),FALSE),TRUE))))</f>
        <v>0.0</v>
      </c>
      <c r="K257">
        <f>IF(Datos!K257="",0,IF(AND(K$1008&lt;&gt;"",Datos!K257=K$1008),0,IF(K$1004=0,0,1-CHOOSE(K$1004,IF(ISNUMBER(Datos!K257),AND(OR(K$1005="",Datos!K257&gt;=K$1005),OR(K$1006="",Datos!K257&lt;=K$1006)),FALSE),IF(ISNUMBER(Datos!K257),AND(Datos!K257=INT(Datos!K257),AND(OR(K$1005="",Datos!K257&gt;=K$1005),OR(K$1006="",Datos!K257&lt;=K$1006))),FALSE),OR(ISNUMBER(FIND(";"&amp;UPPER(TRIM(Datos!K257&amp;""))&amp;"=",K$1007)),ISNUMBER(FIND(";"&amp;UPPER(TRIM(Datos!K257&amp;""))&amp;";",K$1007))),OR(UPPER(TRIM(Datos!K257&amp;""))="SÍ",UPPER(TRIM(Datos!K257&amp;""))="SI",UPPER(TRIM(Datos!K257&amp;""))="NO"),IF(ISNUMBER(Datos!K257),AND(OR(K$1005="",Datos!K257&gt;=K$1005),OR(K$1006="",Datos!K257&lt;=K$1006)),FALSE),TRUE))))</f>
        <v>0.0</v>
      </c>
      <c r="L257">
        <f>IF(Datos!L257="",0,IF(AND(L$1008&lt;&gt;"",Datos!L257=L$1008),0,IF(L$1004=0,0,1-CHOOSE(L$1004,IF(ISNUMBER(Datos!L257),AND(OR(L$1005="",Datos!L257&gt;=L$1005),OR(L$1006="",Datos!L257&lt;=L$1006)),FALSE),IF(ISNUMBER(Datos!L257),AND(Datos!L257=INT(Datos!L257),AND(OR(L$1005="",Datos!L257&gt;=L$1005),OR(L$1006="",Datos!L257&lt;=L$1006))),FALSE),OR(ISNUMBER(FIND(";"&amp;UPPER(TRIM(Datos!L257&amp;""))&amp;"=",L$1007)),ISNUMBER(FIND(";"&amp;UPPER(TRIM(Datos!L257&amp;""))&amp;";",L$1007))),OR(UPPER(TRIM(Datos!L257&amp;""))="SÍ",UPPER(TRIM(Datos!L257&amp;""))="SI",UPPER(TRIM(Datos!L257&amp;""))="NO"),IF(ISNUMBER(Datos!L257),AND(OR(L$1005="",Datos!L257&gt;=L$1005),OR(L$1006="",Datos!L257&lt;=L$1006)),FALSE),TRUE))))</f>
        <v>0.0</v>
      </c>
      <c r="M257">
        <f>IF(Datos!M257="",0,IF(AND(M$1008&lt;&gt;"",Datos!M257=M$1008),0,IF(M$1004=0,0,1-CHOOSE(M$1004,IF(ISNUMBER(Datos!M257),AND(OR(M$1005="",Datos!M257&gt;=M$1005),OR(M$1006="",Datos!M257&lt;=M$1006)),FALSE),IF(ISNUMBER(Datos!M257),AND(Datos!M257=INT(Datos!M257),AND(OR(M$1005="",Datos!M257&gt;=M$1005),OR(M$1006="",Datos!M257&lt;=M$1006))),FALSE),OR(ISNUMBER(FIND(";"&amp;UPPER(TRIM(Datos!M257&amp;""))&amp;"=",M$1007)),ISNUMBER(FIND(";"&amp;UPPER(TRIM(Datos!M257&amp;""))&amp;";",M$1007))),OR(UPPER(TRIM(Datos!M257&amp;""))="SÍ",UPPER(TRIM(Datos!M257&amp;""))="SI",UPPER(TRIM(Datos!M257&amp;""))="NO"),IF(ISNUMBER(Datos!M257),AND(OR(M$1005="",Datos!M257&gt;=M$1005),OR(M$1006="",Datos!M257&lt;=M$1006)),FALSE),TRUE))))</f>
        <v>0.0</v>
      </c>
      <c r="N257">
        <f>IF(Datos!N257="",0,IF(AND(N$1008&lt;&gt;"",Datos!N257=N$1008),0,IF(N$1004=0,0,1-CHOOSE(N$1004,IF(ISNUMBER(Datos!N257),AND(OR(N$1005="",Datos!N257&gt;=N$1005),OR(N$1006="",Datos!N257&lt;=N$1006)),FALSE),IF(ISNUMBER(Datos!N257),AND(Datos!N257=INT(Datos!N257),AND(OR(N$1005="",Datos!N257&gt;=N$1005),OR(N$1006="",Datos!N257&lt;=N$1006))),FALSE),OR(ISNUMBER(FIND(";"&amp;UPPER(TRIM(Datos!N257&amp;""))&amp;"=",N$1007)),ISNUMBER(FIND(";"&amp;UPPER(TRIM(Datos!N257&amp;""))&amp;";",N$1007))),OR(UPPER(TRIM(Datos!N257&amp;""))="SÍ",UPPER(TRIM(Datos!N257&amp;""))="SI",UPPER(TRIM(Datos!N257&amp;""))="NO"),IF(ISNUMBER(Datos!N257),AND(OR(N$1005="",Datos!N257&gt;=N$1005),OR(N$1006="",Datos!N257&lt;=N$1006)),FALSE),TRUE))))</f>
        <v>0.0</v>
      </c>
      <c r="O257">
        <f>IF(Datos!O257="",0,IF(AND(O$1008&lt;&gt;"",Datos!O257=O$1008),0,IF(O$1004=0,0,1-CHOOSE(O$1004,IF(ISNUMBER(Datos!O257),AND(OR(O$1005="",Datos!O257&gt;=O$1005),OR(O$1006="",Datos!O257&lt;=O$1006)),FALSE),IF(ISNUMBER(Datos!O257),AND(Datos!O257=INT(Datos!O257),AND(OR(O$1005="",Datos!O257&gt;=O$1005),OR(O$1006="",Datos!O257&lt;=O$1006))),FALSE),OR(ISNUMBER(FIND(";"&amp;UPPER(TRIM(Datos!O257&amp;""))&amp;"=",O$1007)),ISNUMBER(FIND(";"&amp;UPPER(TRIM(Datos!O257&amp;""))&amp;";",O$1007))),OR(UPPER(TRIM(Datos!O257&amp;""))="SÍ",UPPER(TRIM(Datos!O257&amp;""))="SI",UPPER(TRIM(Datos!O257&amp;""))="NO"),IF(ISNUMBER(Datos!O257),AND(OR(O$1005="",Datos!O257&gt;=O$1005),OR(O$1006="",Datos!O257&lt;=O$1006)),FALSE),TRUE))))</f>
        <v>0.0</v>
      </c>
      <c r="P257">
        <f>IF(Datos!P257="",0,IF(AND(P$1008&lt;&gt;"",Datos!P257=P$1008),0,IF(P$1004=0,0,1-CHOOSE(P$1004,IF(ISNUMBER(Datos!P257),AND(OR(P$1005="",Datos!P257&gt;=P$1005),OR(P$1006="",Datos!P257&lt;=P$1006)),FALSE),IF(ISNUMBER(Datos!P257),AND(Datos!P257=INT(Datos!P257),AND(OR(P$1005="",Datos!P257&gt;=P$1005),OR(P$1006="",Datos!P257&lt;=P$1006))),FALSE),OR(ISNUMBER(FIND(";"&amp;UPPER(TRIM(Datos!P257&amp;""))&amp;"=",P$1007)),ISNUMBER(FIND(";"&amp;UPPER(TRIM(Datos!P257&amp;""))&amp;";",P$1007))),OR(UPPER(TRIM(Datos!P257&amp;""))="SÍ",UPPER(TRIM(Datos!P257&amp;""))="SI",UPPER(TRIM(Datos!P257&amp;""))="NO"),IF(ISNUMBER(Datos!P257),AND(OR(P$1005="",Datos!P257&gt;=P$1005),OR(P$1006="",Datos!P257&lt;=P$1006)),FALSE),TRUE))))</f>
        <v>0.0</v>
      </c>
      <c r="Q257">
        <f>IF(Datos!Q257="",0,IF(AND(Q$1008&lt;&gt;"",Datos!Q257=Q$1008),0,IF(Q$1004=0,0,1-CHOOSE(Q$1004,IF(ISNUMBER(Datos!Q257),AND(OR(Q$1005="",Datos!Q257&gt;=Q$1005),OR(Q$1006="",Datos!Q257&lt;=Q$1006)),FALSE),IF(ISNUMBER(Datos!Q257),AND(Datos!Q257=INT(Datos!Q257),AND(OR(Q$1005="",Datos!Q257&gt;=Q$1005),OR(Q$1006="",Datos!Q257&lt;=Q$1006))),FALSE),OR(ISNUMBER(FIND(";"&amp;UPPER(TRIM(Datos!Q257&amp;""))&amp;"=",Q$1007)),ISNUMBER(FIND(";"&amp;UPPER(TRIM(Datos!Q257&amp;""))&amp;";",Q$1007))),OR(UPPER(TRIM(Datos!Q257&amp;""))="SÍ",UPPER(TRIM(Datos!Q257&amp;""))="SI",UPPER(TRIM(Datos!Q257&amp;""))="NO"),IF(ISNUMBER(Datos!Q257),AND(OR(Q$1005="",Datos!Q257&gt;=Q$1005),OR(Q$1006="",Datos!Q257&lt;=Q$1006)),FALSE),TRUE))))</f>
        <v>0.0</v>
      </c>
      <c r="R257">
        <f>IF(Datos!R257="",0,IF(AND(R$1008&lt;&gt;"",Datos!R257=R$1008),0,IF(R$1004=0,0,1-CHOOSE(R$1004,IF(ISNUMBER(Datos!R257),AND(OR(R$1005="",Datos!R257&gt;=R$1005),OR(R$1006="",Datos!R257&lt;=R$1006)),FALSE),IF(ISNUMBER(Datos!R257),AND(Datos!R257=INT(Datos!R257),AND(OR(R$1005="",Datos!R257&gt;=R$1005),OR(R$1006="",Datos!R257&lt;=R$1006))),FALSE),OR(ISNUMBER(FIND(";"&amp;UPPER(TRIM(Datos!R257&amp;""))&amp;"=",R$1007)),ISNUMBER(FIND(";"&amp;UPPER(TRIM(Datos!R257&amp;""))&amp;";",R$1007))),OR(UPPER(TRIM(Datos!R257&amp;""))="SÍ",UPPER(TRIM(Datos!R257&amp;""))="SI",UPPER(TRIM(Datos!R257&amp;""))="NO"),IF(ISNUMBER(Datos!R257),AND(OR(R$1005="",Datos!R257&gt;=R$1005),OR(R$1006="",Datos!R257&lt;=R$1006)),FALSE),TRUE))))</f>
        <v>0.0</v>
      </c>
      <c r="S257">
        <f>IF(Datos!S257="",0,IF(AND(S$1008&lt;&gt;"",Datos!S257=S$1008),0,IF(S$1004=0,0,1-CHOOSE(S$1004,IF(ISNUMBER(Datos!S257),AND(OR(S$1005="",Datos!S257&gt;=S$1005),OR(S$1006="",Datos!S257&lt;=S$1006)),FALSE),IF(ISNUMBER(Datos!S257),AND(Datos!S257=INT(Datos!S257),AND(OR(S$1005="",Datos!S257&gt;=S$1005),OR(S$1006="",Datos!S257&lt;=S$1006))),FALSE),OR(ISNUMBER(FIND(";"&amp;UPPER(TRIM(Datos!S257&amp;""))&amp;"=",S$1007)),ISNUMBER(FIND(";"&amp;UPPER(TRIM(Datos!S257&amp;""))&amp;";",S$1007))),OR(UPPER(TRIM(Datos!S257&amp;""))="SÍ",UPPER(TRIM(Datos!S257&amp;""))="SI",UPPER(TRIM(Datos!S257&amp;""))="NO"),IF(ISNUMBER(Datos!S257),AND(OR(S$1005="",Datos!S257&gt;=S$1005),OR(S$1006="",Datos!S257&lt;=S$1006)),FALSE),TRUE))))</f>
        <v>0.0</v>
      </c>
      <c r="T257">
        <f>IF(Datos!T257="",0,IF(AND(T$1008&lt;&gt;"",Datos!T257=T$1008),0,IF(T$1004=0,0,1-CHOOSE(T$1004,IF(ISNUMBER(Datos!T257),AND(OR(T$1005="",Datos!T257&gt;=T$1005),OR(T$1006="",Datos!T257&lt;=T$1006)),FALSE),IF(ISNUMBER(Datos!T257),AND(Datos!T257=INT(Datos!T257),AND(OR(T$1005="",Datos!T257&gt;=T$1005),OR(T$1006="",Datos!T257&lt;=T$1006))),FALSE),OR(ISNUMBER(FIND(";"&amp;UPPER(TRIM(Datos!T257&amp;""))&amp;"=",T$1007)),ISNUMBER(FIND(";"&amp;UPPER(TRIM(Datos!T257&amp;""))&amp;";",T$1007))),OR(UPPER(TRIM(Datos!T257&amp;""))="SÍ",UPPER(TRIM(Datos!T257&amp;""))="SI",UPPER(TRIM(Datos!T257&amp;""))="NO"),IF(ISNUMBER(Datos!T257),AND(OR(T$1005="",Datos!T257&gt;=T$1005),OR(T$1006="",Datos!T257&lt;=T$1006)),FALSE),TRUE))))</f>
        <v>0.0</v>
      </c>
      <c r="U257">
        <f>IF(Datos!U257="",0,IF(AND(U$1008&lt;&gt;"",Datos!U257=U$1008),0,IF(U$1004=0,0,1-CHOOSE(U$1004,IF(ISNUMBER(Datos!U257),AND(OR(U$1005="",Datos!U257&gt;=U$1005),OR(U$1006="",Datos!U257&lt;=U$1006)),FALSE),IF(ISNUMBER(Datos!U257),AND(Datos!U257=INT(Datos!U257),AND(OR(U$1005="",Datos!U257&gt;=U$1005),OR(U$1006="",Datos!U257&lt;=U$1006))),FALSE),OR(ISNUMBER(FIND(";"&amp;UPPER(TRIM(Datos!U257&amp;""))&amp;"=",U$1007)),ISNUMBER(FIND(";"&amp;UPPER(TRIM(Datos!U257&amp;""))&amp;";",U$1007))),OR(UPPER(TRIM(Datos!U257&amp;""))="SÍ",UPPER(TRIM(Datos!U257&amp;""))="SI",UPPER(TRIM(Datos!U257&amp;""))="NO"),IF(ISNUMBER(Datos!U257),AND(OR(U$1005="",Datos!U257&gt;=U$1005),OR(U$1006="",Datos!U257&lt;=U$1006)),FALSE),TRUE))))</f>
        <v>0.0</v>
      </c>
      <c r="V257">
        <f>IF(Datos!V257="",0,IF(AND(V$1008&lt;&gt;"",Datos!V257=V$1008),0,IF(V$1004=0,0,1-CHOOSE(V$1004,IF(ISNUMBER(Datos!V257),AND(OR(V$1005="",Datos!V257&gt;=V$1005),OR(V$1006="",Datos!V257&lt;=V$1006)),FALSE),IF(ISNUMBER(Datos!V257),AND(Datos!V257=INT(Datos!V257),AND(OR(V$1005="",Datos!V257&gt;=V$1005),OR(V$1006="",Datos!V257&lt;=V$1006))),FALSE),OR(ISNUMBER(FIND(";"&amp;UPPER(TRIM(Datos!V257&amp;""))&amp;"=",V$1007)),ISNUMBER(FIND(";"&amp;UPPER(TRIM(Datos!V257&amp;""))&amp;";",V$1007))),OR(UPPER(TRIM(Datos!V257&amp;""))="SÍ",UPPER(TRIM(Datos!V257&amp;""))="SI",UPPER(TRIM(Datos!V257&amp;""))="NO"),IF(ISNUMBER(Datos!V257),AND(OR(V$1005="",Datos!V257&gt;=V$1005),OR(V$1006="",Datos!V257&lt;=V$1006)),FALSE),TRUE))))</f>
        <v>0.0</v>
      </c>
      <c r="W257">
        <f>IF(Datos!W257="",0,IF(AND(W$1008&lt;&gt;"",Datos!W257=W$1008),0,IF(W$1004=0,0,1-CHOOSE(W$1004,IF(ISNUMBER(Datos!W257),AND(OR(W$1005="",Datos!W257&gt;=W$1005),OR(W$1006="",Datos!W257&lt;=W$1006)),FALSE),IF(ISNUMBER(Datos!W257),AND(Datos!W257=INT(Datos!W257),AND(OR(W$1005="",Datos!W257&gt;=W$1005),OR(W$1006="",Datos!W257&lt;=W$1006))),FALSE),OR(ISNUMBER(FIND(";"&amp;UPPER(TRIM(Datos!W257&amp;""))&amp;"=",W$1007)),ISNUMBER(FIND(";"&amp;UPPER(TRIM(Datos!W257&amp;""))&amp;";",W$1007))),OR(UPPER(TRIM(Datos!W257&amp;""))="SÍ",UPPER(TRIM(Datos!W257&amp;""))="SI",UPPER(TRIM(Datos!W257&amp;""))="NO"),IF(ISNUMBER(Datos!W257),AND(OR(W$1005="",Datos!W257&gt;=W$1005),OR(W$1006="",Datos!W257&lt;=W$1006)),FALSE),TRUE))))</f>
        <v>0.0</v>
      </c>
      <c r="X257">
        <f>IF(Datos!X257="",0,IF(AND(X$1008&lt;&gt;"",Datos!X257=X$1008),0,IF(X$1004=0,0,1-CHOOSE(X$1004,IF(ISNUMBER(Datos!X257),AND(OR(X$1005="",Datos!X257&gt;=X$1005),OR(X$1006="",Datos!X257&lt;=X$1006)),FALSE),IF(ISNUMBER(Datos!X257),AND(Datos!X257=INT(Datos!X257),AND(OR(X$1005="",Datos!X257&gt;=X$1005),OR(X$1006="",Datos!X257&lt;=X$1006))),FALSE),OR(ISNUMBER(FIND(";"&amp;UPPER(TRIM(Datos!X257&amp;""))&amp;"=",X$1007)),ISNUMBER(FIND(";"&amp;UPPER(TRIM(Datos!X257&amp;""))&amp;";",X$1007))),OR(UPPER(TRIM(Datos!X257&amp;""))="SÍ",UPPER(TRIM(Datos!X257&amp;""))="SI",UPPER(TRIM(Datos!X257&amp;""))="NO"),IF(ISNUMBER(Datos!X257),AND(OR(X$1005="",Datos!X257&gt;=X$1005),OR(X$1006="",Datos!X257&lt;=X$1006)),FALSE),TRUE))))</f>
        <v>0.0</v>
      </c>
      <c r="Y257">
        <f>IF(Datos!Y257="",0,IF(AND(Y$1008&lt;&gt;"",Datos!Y257=Y$1008),0,IF(Y$1004=0,0,1-CHOOSE(Y$1004,IF(ISNUMBER(Datos!Y257),AND(OR(Y$1005="",Datos!Y257&gt;=Y$1005),OR(Y$1006="",Datos!Y257&lt;=Y$1006)),FALSE),IF(ISNUMBER(Datos!Y257),AND(Datos!Y257=INT(Datos!Y257),AND(OR(Y$1005="",Datos!Y257&gt;=Y$1005),OR(Y$1006="",Datos!Y257&lt;=Y$1006))),FALSE),OR(ISNUMBER(FIND(";"&amp;UPPER(TRIM(Datos!Y257&amp;""))&amp;"=",Y$1007)),ISNUMBER(FIND(";"&amp;UPPER(TRIM(Datos!Y257&amp;""))&amp;";",Y$1007))),OR(UPPER(TRIM(Datos!Y257&amp;""))="SÍ",UPPER(TRIM(Datos!Y257&amp;""))="SI",UPPER(TRIM(Datos!Y257&amp;""))="NO"),IF(ISNUMBER(Datos!Y257),AND(OR(Y$1005="",Datos!Y257&gt;=Y$1005),OR(Y$1006="",Datos!Y257&lt;=Y$1006)),FALSE),TRUE))))</f>
        <v>0.0</v>
      </c>
      <c r="Z257">
        <f>IF(Datos!Z257="",0,IF(AND(Z$1008&lt;&gt;"",Datos!Z257=Z$1008),0,IF(Z$1004=0,0,1-CHOOSE(Z$1004,IF(ISNUMBER(Datos!Z257),AND(OR(Z$1005="",Datos!Z257&gt;=Z$1005),OR(Z$1006="",Datos!Z257&lt;=Z$1006)),FALSE),IF(ISNUMBER(Datos!Z257),AND(Datos!Z257=INT(Datos!Z257),AND(OR(Z$1005="",Datos!Z257&gt;=Z$1005),OR(Z$1006="",Datos!Z257&lt;=Z$1006))),FALSE),OR(ISNUMBER(FIND(";"&amp;UPPER(TRIM(Datos!Z257&amp;""))&amp;"=",Z$1007)),ISNUMBER(FIND(";"&amp;UPPER(TRIM(Datos!Z257&amp;""))&amp;";",Z$1007))),OR(UPPER(TRIM(Datos!Z257&amp;""))="SÍ",UPPER(TRIM(Datos!Z257&amp;""))="SI",UPPER(TRIM(Datos!Z257&amp;""))="NO"),IF(ISNUMBER(Datos!Z257),AND(OR(Z$1005="",Datos!Z257&gt;=Z$1005),OR(Z$1006="",Datos!Z257&lt;=Z$1006)),FALSE),TRUE))))</f>
        <v>0.0</v>
      </c>
      <c r="AA257">
        <f>IF(Datos!AA257="",0,IF(AND(AA$1008&lt;&gt;"",Datos!AA257=AA$1008),0,IF(AA$1004=0,0,1-CHOOSE(AA$1004,IF(ISNUMBER(Datos!AA257),AND(OR(AA$1005="",Datos!AA257&gt;=AA$1005),OR(AA$1006="",Datos!AA257&lt;=AA$1006)),FALSE),IF(ISNUMBER(Datos!AA257),AND(Datos!AA257=INT(Datos!AA257),AND(OR(AA$1005="",Datos!AA257&gt;=AA$1005),OR(AA$1006="",Datos!AA257&lt;=AA$1006))),FALSE),OR(ISNUMBER(FIND(";"&amp;UPPER(TRIM(Datos!AA257&amp;""))&amp;"=",AA$1007)),ISNUMBER(FIND(";"&amp;UPPER(TRIM(Datos!AA257&amp;""))&amp;";",AA$1007))),OR(UPPER(TRIM(Datos!AA257&amp;""))="SÍ",UPPER(TRIM(Datos!AA257&amp;""))="SI",UPPER(TRIM(Datos!AA257&amp;""))="NO"),IF(ISNUMBER(Datos!AA257),AND(OR(AA$1005="",Datos!AA257&gt;=AA$1005),OR(AA$1006="",Datos!AA257&lt;=AA$1006)),FALSE),TRUE))))</f>
        <v>0.0</v>
      </c>
      <c r="AB257">
        <f>IF(Datos!AB257="",0,IF(AND(AB$1008&lt;&gt;"",Datos!AB257=AB$1008),0,IF(AB$1004=0,0,1-CHOOSE(AB$1004,IF(ISNUMBER(Datos!AB257),AND(OR(AB$1005="",Datos!AB257&gt;=AB$1005),OR(AB$1006="",Datos!AB257&lt;=AB$1006)),FALSE),IF(ISNUMBER(Datos!AB257),AND(Datos!AB257=INT(Datos!AB257),AND(OR(AB$1005="",Datos!AB257&gt;=AB$1005),OR(AB$1006="",Datos!AB257&lt;=AB$1006))),FALSE),OR(ISNUMBER(FIND(";"&amp;UPPER(TRIM(Datos!AB257&amp;""))&amp;"=",AB$1007)),ISNUMBER(FIND(";"&amp;UPPER(TRIM(Datos!AB257&amp;""))&amp;";",AB$1007))),OR(UPPER(TRIM(Datos!AB257&amp;""))="SÍ",UPPER(TRIM(Datos!AB257&amp;""))="SI",UPPER(TRIM(Datos!AB257&amp;""))="NO"),IF(ISNUMBER(Datos!AB257),AND(OR(AB$1005="",Datos!AB257&gt;=AB$1005),OR(AB$1006="",Datos!AB257&lt;=AB$1006)),FALSE),TRUE))))</f>
        <v>0.0</v>
      </c>
      <c r="AC257">
        <f>IF(Datos!AC257="",0,IF(AND(AC$1008&lt;&gt;"",Datos!AC257=AC$1008),0,IF(AC$1004=0,0,1-CHOOSE(AC$1004,IF(ISNUMBER(Datos!AC257),AND(OR(AC$1005="",Datos!AC257&gt;=AC$1005),OR(AC$1006="",Datos!AC257&lt;=AC$1006)),FALSE),IF(ISNUMBER(Datos!AC257),AND(Datos!AC257=INT(Datos!AC257),AND(OR(AC$1005="",Datos!AC257&gt;=AC$1005),OR(AC$1006="",Datos!AC257&lt;=AC$1006))),FALSE),OR(ISNUMBER(FIND(";"&amp;UPPER(TRIM(Datos!AC257&amp;""))&amp;"=",AC$1007)),ISNUMBER(FIND(";"&amp;UPPER(TRIM(Datos!AC257&amp;""))&amp;";",AC$1007))),OR(UPPER(TRIM(Datos!AC257&amp;""))="SÍ",UPPER(TRIM(Datos!AC257&amp;""))="SI",UPPER(TRIM(Datos!AC257&amp;""))="NO"),IF(ISNUMBER(Datos!AC257),AND(OR(AC$1005="",Datos!AC257&gt;=AC$1005),OR(AC$1006="",Datos!AC257&lt;=AC$1006)),FALSE),TRUE))))</f>
        <v>0.0</v>
      </c>
      <c r="AD257">
        <f>IF(Datos!AD257="",0,IF(AND(AD$1008&lt;&gt;"",Datos!AD257=AD$1008),0,IF(AD$1004=0,0,1-CHOOSE(AD$1004,IF(ISNUMBER(Datos!AD257),AND(OR(AD$1005="",Datos!AD257&gt;=AD$1005),OR(AD$1006="",Datos!AD257&lt;=AD$1006)),FALSE),IF(ISNUMBER(Datos!AD257),AND(Datos!AD257=INT(Datos!AD257),AND(OR(AD$1005="",Datos!AD257&gt;=AD$1005),OR(AD$1006="",Datos!AD257&lt;=AD$1006))),FALSE),OR(ISNUMBER(FIND(";"&amp;UPPER(TRIM(Datos!AD257&amp;""))&amp;"=",AD$1007)),ISNUMBER(FIND(";"&amp;UPPER(TRIM(Datos!AD257&amp;""))&amp;";",AD$1007))),OR(UPPER(TRIM(Datos!AD257&amp;""))="SÍ",UPPER(TRIM(Datos!AD257&amp;""))="SI",UPPER(TRIM(Datos!AD257&amp;""))="NO"),IF(ISNUMBER(Datos!AD257),AND(OR(AD$1005="",Datos!AD257&gt;=AD$1005),OR(AD$1006="",Datos!AD257&lt;=AD$1006)),FALSE),TRUE))))</f>
        <v>0.0</v>
      </c>
      <c r="AE257">
        <f>IF(Datos!AE257="",0,IF(AND(AE$1008&lt;&gt;"",Datos!AE257=AE$1008),0,IF(AE$1004=0,0,1-CHOOSE(AE$1004,IF(ISNUMBER(Datos!AE257),AND(OR(AE$1005="",Datos!AE257&gt;=AE$1005),OR(AE$1006="",Datos!AE257&lt;=AE$1006)),FALSE),IF(ISNUMBER(Datos!AE257),AND(Datos!AE257=INT(Datos!AE257),AND(OR(AE$1005="",Datos!AE257&gt;=AE$1005),OR(AE$1006="",Datos!AE257&lt;=AE$1006))),FALSE),OR(ISNUMBER(FIND(";"&amp;UPPER(TRIM(Datos!AE257&amp;""))&amp;"=",AE$1007)),ISNUMBER(FIND(";"&amp;UPPER(TRIM(Datos!AE257&amp;""))&amp;";",AE$1007))),OR(UPPER(TRIM(Datos!AE257&amp;""))="SÍ",UPPER(TRIM(Datos!AE257&amp;""))="SI",UPPER(TRIM(Datos!AE257&amp;""))="NO"),IF(ISNUMBER(Datos!AE257),AND(OR(AE$1005="",Datos!AE257&gt;=AE$1005),OR(AE$1006="",Datos!AE257&lt;=AE$1006)),FALSE),TRUE))))</f>
        <v>0.0</v>
      </c>
    </row>
    <row r="258" spans="2:31">
      <c r="B258">
        <f>IF(Datos!B258="",0,IF(AND(B$1008&lt;&gt;"",Datos!B258=B$1008),0,IF(B$1004=0,0,1-CHOOSE(B$1004,IF(ISNUMBER(Datos!B258),AND(OR(B$1005="",Datos!B258&gt;=B$1005),OR(B$1006="",Datos!B258&lt;=B$1006)),FALSE),IF(ISNUMBER(Datos!B258),AND(Datos!B258=INT(Datos!B258),AND(OR(B$1005="",Datos!B258&gt;=B$1005),OR(B$1006="",Datos!B258&lt;=B$1006))),FALSE),OR(ISNUMBER(FIND(";"&amp;UPPER(TRIM(Datos!B258&amp;""))&amp;"=",B$1007)),ISNUMBER(FIND(";"&amp;UPPER(TRIM(Datos!B258&amp;""))&amp;";",B$1007))),OR(UPPER(TRIM(Datos!B258&amp;""))="SÍ",UPPER(TRIM(Datos!B258&amp;""))="SI",UPPER(TRIM(Datos!B258&amp;""))="NO"),IF(ISNUMBER(Datos!B258),AND(OR(B$1005="",Datos!B258&gt;=B$1005),OR(B$1006="",Datos!B258&lt;=B$1006)),FALSE),TRUE))))</f>
        <v>0.0</v>
      </c>
      <c r="C258">
        <f>IF(Datos!C258="",0,IF(AND(C$1008&lt;&gt;"",Datos!C258=C$1008),0,IF(C$1004=0,0,1-CHOOSE(C$1004,IF(ISNUMBER(Datos!C258),AND(OR(C$1005="",Datos!C258&gt;=C$1005),OR(C$1006="",Datos!C258&lt;=C$1006)),FALSE),IF(ISNUMBER(Datos!C258),AND(Datos!C258=INT(Datos!C258),AND(OR(C$1005="",Datos!C258&gt;=C$1005),OR(C$1006="",Datos!C258&lt;=C$1006))),FALSE),OR(ISNUMBER(FIND(";"&amp;UPPER(TRIM(Datos!C258&amp;""))&amp;"=",C$1007)),ISNUMBER(FIND(";"&amp;UPPER(TRIM(Datos!C258&amp;""))&amp;";",C$1007))),OR(UPPER(TRIM(Datos!C258&amp;""))="SÍ",UPPER(TRIM(Datos!C258&amp;""))="SI",UPPER(TRIM(Datos!C258&amp;""))="NO"),IF(ISNUMBER(Datos!C258),AND(OR(C$1005="",Datos!C258&gt;=C$1005),OR(C$1006="",Datos!C258&lt;=C$1006)),FALSE),TRUE))))</f>
        <v>0.0</v>
      </c>
      <c r="D258">
        <f>IF(Datos!D258="",0,IF(AND(D$1008&lt;&gt;"",Datos!D258=D$1008),0,IF(D$1004=0,0,1-CHOOSE(D$1004,IF(ISNUMBER(Datos!D258),AND(OR(D$1005="",Datos!D258&gt;=D$1005),OR(D$1006="",Datos!D258&lt;=D$1006)),FALSE),IF(ISNUMBER(Datos!D258),AND(Datos!D258=INT(Datos!D258),AND(OR(D$1005="",Datos!D258&gt;=D$1005),OR(D$1006="",Datos!D258&lt;=D$1006))),FALSE),OR(ISNUMBER(FIND(";"&amp;UPPER(TRIM(Datos!D258&amp;""))&amp;"=",D$1007)),ISNUMBER(FIND(";"&amp;UPPER(TRIM(Datos!D258&amp;""))&amp;";",D$1007))),OR(UPPER(TRIM(Datos!D258&amp;""))="SÍ",UPPER(TRIM(Datos!D258&amp;""))="SI",UPPER(TRIM(Datos!D258&amp;""))="NO"),IF(ISNUMBER(Datos!D258),AND(OR(D$1005="",Datos!D258&gt;=D$1005),OR(D$1006="",Datos!D258&lt;=D$1006)),FALSE),TRUE))))</f>
        <v>0.0</v>
      </c>
      <c r="E258">
        <f>IF(Datos!E258="",0,IF(AND(E$1008&lt;&gt;"",Datos!E258=E$1008),0,IF(E$1004=0,0,1-CHOOSE(E$1004,IF(ISNUMBER(Datos!E258),AND(OR(E$1005="",Datos!E258&gt;=E$1005),OR(E$1006="",Datos!E258&lt;=E$1006)),FALSE),IF(ISNUMBER(Datos!E258),AND(Datos!E258=INT(Datos!E258),AND(OR(E$1005="",Datos!E258&gt;=E$1005),OR(E$1006="",Datos!E258&lt;=E$1006))),FALSE),OR(ISNUMBER(FIND(";"&amp;UPPER(TRIM(Datos!E258&amp;""))&amp;"=",E$1007)),ISNUMBER(FIND(";"&amp;UPPER(TRIM(Datos!E258&amp;""))&amp;";",E$1007))),OR(UPPER(TRIM(Datos!E258&amp;""))="SÍ",UPPER(TRIM(Datos!E258&amp;""))="SI",UPPER(TRIM(Datos!E258&amp;""))="NO"),IF(ISNUMBER(Datos!E258),AND(OR(E$1005="",Datos!E258&gt;=E$1005),OR(E$1006="",Datos!E258&lt;=E$1006)),FALSE),TRUE))))</f>
        <v>0.0</v>
      </c>
      <c r="F258">
        <f>IF(Datos!F258="",0,IF(AND(F$1008&lt;&gt;"",Datos!F258=F$1008),0,IF(F$1004=0,0,1-CHOOSE(F$1004,IF(ISNUMBER(Datos!F258),AND(OR(F$1005="",Datos!F258&gt;=F$1005),OR(F$1006="",Datos!F258&lt;=F$1006)),FALSE),IF(ISNUMBER(Datos!F258),AND(Datos!F258=INT(Datos!F258),AND(OR(F$1005="",Datos!F258&gt;=F$1005),OR(F$1006="",Datos!F258&lt;=F$1006))),FALSE),OR(ISNUMBER(FIND(";"&amp;UPPER(TRIM(Datos!F258&amp;""))&amp;"=",F$1007)),ISNUMBER(FIND(";"&amp;UPPER(TRIM(Datos!F258&amp;""))&amp;";",F$1007))),OR(UPPER(TRIM(Datos!F258&amp;""))="SÍ",UPPER(TRIM(Datos!F258&amp;""))="SI",UPPER(TRIM(Datos!F258&amp;""))="NO"),IF(ISNUMBER(Datos!F258),AND(OR(F$1005="",Datos!F258&gt;=F$1005),OR(F$1006="",Datos!F258&lt;=F$1006)),FALSE),TRUE))))</f>
        <v>0.0</v>
      </c>
      <c r="G258">
        <f>IF(Datos!G258="",0,IF(AND(G$1008&lt;&gt;"",Datos!G258=G$1008),0,IF(G$1004=0,0,1-CHOOSE(G$1004,IF(ISNUMBER(Datos!G258),AND(OR(G$1005="",Datos!G258&gt;=G$1005),OR(G$1006="",Datos!G258&lt;=G$1006)),FALSE),IF(ISNUMBER(Datos!G258),AND(Datos!G258=INT(Datos!G258),AND(OR(G$1005="",Datos!G258&gt;=G$1005),OR(G$1006="",Datos!G258&lt;=G$1006))),FALSE),OR(ISNUMBER(FIND(";"&amp;UPPER(TRIM(Datos!G258&amp;""))&amp;"=",G$1007)),ISNUMBER(FIND(";"&amp;UPPER(TRIM(Datos!G258&amp;""))&amp;";",G$1007))),OR(UPPER(TRIM(Datos!G258&amp;""))="SÍ",UPPER(TRIM(Datos!G258&amp;""))="SI",UPPER(TRIM(Datos!G258&amp;""))="NO"),IF(ISNUMBER(Datos!G258),AND(OR(G$1005="",Datos!G258&gt;=G$1005),OR(G$1006="",Datos!G258&lt;=G$1006)),FALSE),TRUE))))</f>
        <v>0.0</v>
      </c>
      <c r="H258">
        <f>IF(Datos!H258="",0,IF(AND(H$1008&lt;&gt;"",Datos!H258=H$1008),0,IF(H$1004=0,0,1-CHOOSE(H$1004,IF(ISNUMBER(Datos!H258),AND(OR(H$1005="",Datos!H258&gt;=H$1005),OR(H$1006="",Datos!H258&lt;=H$1006)),FALSE),IF(ISNUMBER(Datos!H258),AND(Datos!H258=INT(Datos!H258),AND(OR(H$1005="",Datos!H258&gt;=H$1005),OR(H$1006="",Datos!H258&lt;=H$1006))),FALSE),OR(ISNUMBER(FIND(";"&amp;UPPER(TRIM(Datos!H258&amp;""))&amp;"=",H$1007)),ISNUMBER(FIND(";"&amp;UPPER(TRIM(Datos!H258&amp;""))&amp;";",H$1007))),OR(UPPER(TRIM(Datos!H258&amp;""))="SÍ",UPPER(TRIM(Datos!H258&amp;""))="SI",UPPER(TRIM(Datos!H258&amp;""))="NO"),IF(ISNUMBER(Datos!H258),AND(OR(H$1005="",Datos!H258&gt;=H$1005),OR(H$1006="",Datos!H258&lt;=H$1006)),FALSE),TRUE))))</f>
        <v>0.0</v>
      </c>
      <c r="I258">
        <f>IF(Datos!I258="",0,IF(AND(I$1008&lt;&gt;"",Datos!I258=I$1008),0,IF(I$1004=0,0,1-CHOOSE(I$1004,IF(ISNUMBER(Datos!I258),AND(OR(I$1005="",Datos!I258&gt;=I$1005),OR(I$1006="",Datos!I258&lt;=I$1006)),FALSE),IF(ISNUMBER(Datos!I258),AND(Datos!I258=INT(Datos!I258),AND(OR(I$1005="",Datos!I258&gt;=I$1005),OR(I$1006="",Datos!I258&lt;=I$1006))),FALSE),OR(ISNUMBER(FIND(";"&amp;UPPER(TRIM(Datos!I258&amp;""))&amp;"=",I$1007)),ISNUMBER(FIND(";"&amp;UPPER(TRIM(Datos!I258&amp;""))&amp;";",I$1007))),OR(UPPER(TRIM(Datos!I258&amp;""))="SÍ",UPPER(TRIM(Datos!I258&amp;""))="SI",UPPER(TRIM(Datos!I258&amp;""))="NO"),IF(ISNUMBER(Datos!I258),AND(OR(I$1005="",Datos!I258&gt;=I$1005),OR(I$1006="",Datos!I258&lt;=I$1006)),FALSE),TRUE))))</f>
        <v>0.0</v>
      </c>
      <c r="J258">
        <f>IF(Datos!J258="",0,IF(AND(J$1008&lt;&gt;"",Datos!J258=J$1008),0,IF(J$1004=0,0,1-CHOOSE(J$1004,IF(ISNUMBER(Datos!J258),AND(OR(J$1005="",Datos!J258&gt;=J$1005),OR(J$1006="",Datos!J258&lt;=J$1006)),FALSE),IF(ISNUMBER(Datos!J258),AND(Datos!J258=INT(Datos!J258),AND(OR(J$1005="",Datos!J258&gt;=J$1005),OR(J$1006="",Datos!J258&lt;=J$1006))),FALSE),OR(ISNUMBER(FIND(";"&amp;UPPER(TRIM(Datos!J258&amp;""))&amp;"=",J$1007)),ISNUMBER(FIND(";"&amp;UPPER(TRIM(Datos!J258&amp;""))&amp;";",J$1007))),OR(UPPER(TRIM(Datos!J258&amp;""))="SÍ",UPPER(TRIM(Datos!J258&amp;""))="SI",UPPER(TRIM(Datos!J258&amp;""))="NO"),IF(ISNUMBER(Datos!J258),AND(OR(J$1005="",Datos!J258&gt;=J$1005),OR(J$1006="",Datos!J258&lt;=J$1006)),FALSE),TRUE))))</f>
        <v>0.0</v>
      </c>
      <c r="K258">
        <f>IF(Datos!K258="",0,IF(AND(K$1008&lt;&gt;"",Datos!K258=K$1008),0,IF(K$1004=0,0,1-CHOOSE(K$1004,IF(ISNUMBER(Datos!K258),AND(OR(K$1005="",Datos!K258&gt;=K$1005),OR(K$1006="",Datos!K258&lt;=K$1006)),FALSE),IF(ISNUMBER(Datos!K258),AND(Datos!K258=INT(Datos!K258),AND(OR(K$1005="",Datos!K258&gt;=K$1005),OR(K$1006="",Datos!K258&lt;=K$1006))),FALSE),OR(ISNUMBER(FIND(";"&amp;UPPER(TRIM(Datos!K258&amp;""))&amp;"=",K$1007)),ISNUMBER(FIND(";"&amp;UPPER(TRIM(Datos!K258&amp;""))&amp;";",K$1007))),OR(UPPER(TRIM(Datos!K258&amp;""))="SÍ",UPPER(TRIM(Datos!K258&amp;""))="SI",UPPER(TRIM(Datos!K258&amp;""))="NO"),IF(ISNUMBER(Datos!K258),AND(OR(K$1005="",Datos!K258&gt;=K$1005),OR(K$1006="",Datos!K258&lt;=K$1006)),FALSE),TRUE))))</f>
        <v>0.0</v>
      </c>
      <c r="L258">
        <f>IF(Datos!L258="",0,IF(AND(L$1008&lt;&gt;"",Datos!L258=L$1008),0,IF(L$1004=0,0,1-CHOOSE(L$1004,IF(ISNUMBER(Datos!L258),AND(OR(L$1005="",Datos!L258&gt;=L$1005),OR(L$1006="",Datos!L258&lt;=L$1006)),FALSE),IF(ISNUMBER(Datos!L258),AND(Datos!L258=INT(Datos!L258),AND(OR(L$1005="",Datos!L258&gt;=L$1005),OR(L$1006="",Datos!L258&lt;=L$1006))),FALSE),OR(ISNUMBER(FIND(";"&amp;UPPER(TRIM(Datos!L258&amp;""))&amp;"=",L$1007)),ISNUMBER(FIND(";"&amp;UPPER(TRIM(Datos!L258&amp;""))&amp;";",L$1007))),OR(UPPER(TRIM(Datos!L258&amp;""))="SÍ",UPPER(TRIM(Datos!L258&amp;""))="SI",UPPER(TRIM(Datos!L258&amp;""))="NO"),IF(ISNUMBER(Datos!L258),AND(OR(L$1005="",Datos!L258&gt;=L$1005),OR(L$1006="",Datos!L258&lt;=L$1006)),FALSE),TRUE))))</f>
        <v>0.0</v>
      </c>
      <c r="M258">
        <f>IF(Datos!M258="",0,IF(AND(M$1008&lt;&gt;"",Datos!M258=M$1008),0,IF(M$1004=0,0,1-CHOOSE(M$1004,IF(ISNUMBER(Datos!M258),AND(OR(M$1005="",Datos!M258&gt;=M$1005),OR(M$1006="",Datos!M258&lt;=M$1006)),FALSE),IF(ISNUMBER(Datos!M258),AND(Datos!M258=INT(Datos!M258),AND(OR(M$1005="",Datos!M258&gt;=M$1005),OR(M$1006="",Datos!M258&lt;=M$1006))),FALSE),OR(ISNUMBER(FIND(";"&amp;UPPER(TRIM(Datos!M258&amp;""))&amp;"=",M$1007)),ISNUMBER(FIND(";"&amp;UPPER(TRIM(Datos!M258&amp;""))&amp;";",M$1007))),OR(UPPER(TRIM(Datos!M258&amp;""))="SÍ",UPPER(TRIM(Datos!M258&amp;""))="SI",UPPER(TRIM(Datos!M258&amp;""))="NO"),IF(ISNUMBER(Datos!M258),AND(OR(M$1005="",Datos!M258&gt;=M$1005),OR(M$1006="",Datos!M258&lt;=M$1006)),FALSE),TRUE))))</f>
        <v>0.0</v>
      </c>
      <c r="N258">
        <f>IF(Datos!N258="",0,IF(AND(N$1008&lt;&gt;"",Datos!N258=N$1008),0,IF(N$1004=0,0,1-CHOOSE(N$1004,IF(ISNUMBER(Datos!N258),AND(OR(N$1005="",Datos!N258&gt;=N$1005),OR(N$1006="",Datos!N258&lt;=N$1006)),FALSE),IF(ISNUMBER(Datos!N258),AND(Datos!N258=INT(Datos!N258),AND(OR(N$1005="",Datos!N258&gt;=N$1005),OR(N$1006="",Datos!N258&lt;=N$1006))),FALSE),OR(ISNUMBER(FIND(";"&amp;UPPER(TRIM(Datos!N258&amp;""))&amp;"=",N$1007)),ISNUMBER(FIND(";"&amp;UPPER(TRIM(Datos!N258&amp;""))&amp;";",N$1007))),OR(UPPER(TRIM(Datos!N258&amp;""))="SÍ",UPPER(TRIM(Datos!N258&amp;""))="SI",UPPER(TRIM(Datos!N258&amp;""))="NO"),IF(ISNUMBER(Datos!N258),AND(OR(N$1005="",Datos!N258&gt;=N$1005),OR(N$1006="",Datos!N258&lt;=N$1006)),FALSE),TRUE))))</f>
        <v>0.0</v>
      </c>
      <c r="O258">
        <f>IF(Datos!O258="",0,IF(AND(O$1008&lt;&gt;"",Datos!O258=O$1008),0,IF(O$1004=0,0,1-CHOOSE(O$1004,IF(ISNUMBER(Datos!O258),AND(OR(O$1005="",Datos!O258&gt;=O$1005),OR(O$1006="",Datos!O258&lt;=O$1006)),FALSE),IF(ISNUMBER(Datos!O258),AND(Datos!O258=INT(Datos!O258),AND(OR(O$1005="",Datos!O258&gt;=O$1005),OR(O$1006="",Datos!O258&lt;=O$1006))),FALSE),OR(ISNUMBER(FIND(";"&amp;UPPER(TRIM(Datos!O258&amp;""))&amp;"=",O$1007)),ISNUMBER(FIND(";"&amp;UPPER(TRIM(Datos!O258&amp;""))&amp;";",O$1007))),OR(UPPER(TRIM(Datos!O258&amp;""))="SÍ",UPPER(TRIM(Datos!O258&amp;""))="SI",UPPER(TRIM(Datos!O258&amp;""))="NO"),IF(ISNUMBER(Datos!O258),AND(OR(O$1005="",Datos!O258&gt;=O$1005),OR(O$1006="",Datos!O258&lt;=O$1006)),FALSE),TRUE))))</f>
        <v>0.0</v>
      </c>
      <c r="P258">
        <f>IF(Datos!P258="",0,IF(AND(P$1008&lt;&gt;"",Datos!P258=P$1008),0,IF(P$1004=0,0,1-CHOOSE(P$1004,IF(ISNUMBER(Datos!P258),AND(OR(P$1005="",Datos!P258&gt;=P$1005),OR(P$1006="",Datos!P258&lt;=P$1006)),FALSE),IF(ISNUMBER(Datos!P258),AND(Datos!P258=INT(Datos!P258),AND(OR(P$1005="",Datos!P258&gt;=P$1005),OR(P$1006="",Datos!P258&lt;=P$1006))),FALSE),OR(ISNUMBER(FIND(";"&amp;UPPER(TRIM(Datos!P258&amp;""))&amp;"=",P$1007)),ISNUMBER(FIND(";"&amp;UPPER(TRIM(Datos!P258&amp;""))&amp;";",P$1007))),OR(UPPER(TRIM(Datos!P258&amp;""))="SÍ",UPPER(TRIM(Datos!P258&amp;""))="SI",UPPER(TRIM(Datos!P258&amp;""))="NO"),IF(ISNUMBER(Datos!P258),AND(OR(P$1005="",Datos!P258&gt;=P$1005),OR(P$1006="",Datos!P258&lt;=P$1006)),FALSE),TRUE))))</f>
        <v>0.0</v>
      </c>
      <c r="Q258">
        <f>IF(Datos!Q258="",0,IF(AND(Q$1008&lt;&gt;"",Datos!Q258=Q$1008),0,IF(Q$1004=0,0,1-CHOOSE(Q$1004,IF(ISNUMBER(Datos!Q258),AND(OR(Q$1005="",Datos!Q258&gt;=Q$1005),OR(Q$1006="",Datos!Q258&lt;=Q$1006)),FALSE),IF(ISNUMBER(Datos!Q258),AND(Datos!Q258=INT(Datos!Q258),AND(OR(Q$1005="",Datos!Q258&gt;=Q$1005),OR(Q$1006="",Datos!Q258&lt;=Q$1006))),FALSE),OR(ISNUMBER(FIND(";"&amp;UPPER(TRIM(Datos!Q258&amp;""))&amp;"=",Q$1007)),ISNUMBER(FIND(";"&amp;UPPER(TRIM(Datos!Q258&amp;""))&amp;";",Q$1007))),OR(UPPER(TRIM(Datos!Q258&amp;""))="SÍ",UPPER(TRIM(Datos!Q258&amp;""))="SI",UPPER(TRIM(Datos!Q258&amp;""))="NO"),IF(ISNUMBER(Datos!Q258),AND(OR(Q$1005="",Datos!Q258&gt;=Q$1005),OR(Q$1006="",Datos!Q258&lt;=Q$1006)),FALSE),TRUE))))</f>
        <v>0.0</v>
      </c>
      <c r="R258">
        <f>IF(Datos!R258="",0,IF(AND(R$1008&lt;&gt;"",Datos!R258=R$1008),0,IF(R$1004=0,0,1-CHOOSE(R$1004,IF(ISNUMBER(Datos!R258),AND(OR(R$1005="",Datos!R258&gt;=R$1005),OR(R$1006="",Datos!R258&lt;=R$1006)),FALSE),IF(ISNUMBER(Datos!R258),AND(Datos!R258=INT(Datos!R258),AND(OR(R$1005="",Datos!R258&gt;=R$1005),OR(R$1006="",Datos!R258&lt;=R$1006))),FALSE),OR(ISNUMBER(FIND(";"&amp;UPPER(TRIM(Datos!R258&amp;""))&amp;"=",R$1007)),ISNUMBER(FIND(";"&amp;UPPER(TRIM(Datos!R258&amp;""))&amp;";",R$1007))),OR(UPPER(TRIM(Datos!R258&amp;""))="SÍ",UPPER(TRIM(Datos!R258&amp;""))="SI",UPPER(TRIM(Datos!R258&amp;""))="NO"),IF(ISNUMBER(Datos!R258),AND(OR(R$1005="",Datos!R258&gt;=R$1005),OR(R$1006="",Datos!R258&lt;=R$1006)),FALSE),TRUE))))</f>
        <v>0.0</v>
      </c>
      <c r="S258">
        <f>IF(Datos!S258="",0,IF(AND(S$1008&lt;&gt;"",Datos!S258=S$1008),0,IF(S$1004=0,0,1-CHOOSE(S$1004,IF(ISNUMBER(Datos!S258),AND(OR(S$1005="",Datos!S258&gt;=S$1005),OR(S$1006="",Datos!S258&lt;=S$1006)),FALSE),IF(ISNUMBER(Datos!S258),AND(Datos!S258=INT(Datos!S258),AND(OR(S$1005="",Datos!S258&gt;=S$1005),OR(S$1006="",Datos!S258&lt;=S$1006))),FALSE),OR(ISNUMBER(FIND(";"&amp;UPPER(TRIM(Datos!S258&amp;""))&amp;"=",S$1007)),ISNUMBER(FIND(";"&amp;UPPER(TRIM(Datos!S258&amp;""))&amp;";",S$1007))),OR(UPPER(TRIM(Datos!S258&amp;""))="SÍ",UPPER(TRIM(Datos!S258&amp;""))="SI",UPPER(TRIM(Datos!S258&amp;""))="NO"),IF(ISNUMBER(Datos!S258),AND(OR(S$1005="",Datos!S258&gt;=S$1005),OR(S$1006="",Datos!S258&lt;=S$1006)),FALSE),TRUE))))</f>
        <v>0.0</v>
      </c>
      <c r="T258">
        <f>IF(Datos!T258="",0,IF(AND(T$1008&lt;&gt;"",Datos!T258=T$1008),0,IF(T$1004=0,0,1-CHOOSE(T$1004,IF(ISNUMBER(Datos!T258),AND(OR(T$1005="",Datos!T258&gt;=T$1005),OR(T$1006="",Datos!T258&lt;=T$1006)),FALSE),IF(ISNUMBER(Datos!T258),AND(Datos!T258=INT(Datos!T258),AND(OR(T$1005="",Datos!T258&gt;=T$1005),OR(T$1006="",Datos!T258&lt;=T$1006))),FALSE),OR(ISNUMBER(FIND(";"&amp;UPPER(TRIM(Datos!T258&amp;""))&amp;"=",T$1007)),ISNUMBER(FIND(";"&amp;UPPER(TRIM(Datos!T258&amp;""))&amp;";",T$1007))),OR(UPPER(TRIM(Datos!T258&amp;""))="SÍ",UPPER(TRIM(Datos!T258&amp;""))="SI",UPPER(TRIM(Datos!T258&amp;""))="NO"),IF(ISNUMBER(Datos!T258),AND(OR(T$1005="",Datos!T258&gt;=T$1005),OR(T$1006="",Datos!T258&lt;=T$1006)),FALSE),TRUE))))</f>
        <v>0.0</v>
      </c>
      <c r="U258">
        <f>IF(Datos!U258="",0,IF(AND(U$1008&lt;&gt;"",Datos!U258=U$1008),0,IF(U$1004=0,0,1-CHOOSE(U$1004,IF(ISNUMBER(Datos!U258),AND(OR(U$1005="",Datos!U258&gt;=U$1005),OR(U$1006="",Datos!U258&lt;=U$1006)),FALSE),IF(ISNUMBER(Datos!U258),AND(Datos!U258=INT(Datos!U258),AND(OR(U$1005="",Datos!U258&gt;=U$1005),OR(U$1006="",Datos!U258&lt;=U$1006))),FALSE),OR(ISNUMBER(FIND(";"&amp;UPPER(TRIM(Datos!U258&amp;""))&amp;"=",U$1007)),ISNUMBER(FIND(";"&amp;UPPER(TRIM(Datos!U258&amp;""))&amp;";",U$1007))),OR(UPPER(TRIM(Datos!U258&amp;""))="SÍ",UPPER(TRIM(Datos!U258&amp;""))="SI",UPPER(TRIM(Datos!U258&amp;""))="NO"),IF(ISNUMBER(Datos!U258),AND(OR(U$1005="",Datos!U258&gt;=U$1005),OR(U$1006="",Datos!U258&lt;=U$1006)),FALSE),TRUE))))</f>
        <v>0.0</v>
      </c>
      <c r="V258">
        <f>IF(Datos!V258="",0,IF(AND(V$1008&lt;&gt;"",Datos!V258=V$1008),0,IF(V$1004=0,0,1-CHOOSE(V$1004,IF(ISNUMBER(Datos!V258),AND(OR(V$1005="",Datos!V258&gt;=V$1005),OR(V$1006="",Datos!V258&lt;=V$1006)),FALSE),IF(ISNUMBER(Datos!V258),AND(Datos!V258=INT(Datos!V258),AND(OR(V$1005="",Datos!V258&gt;=V$1005),OR(V$1006="",Datos!V258&lt;=V$1006))),FALSE),OR(ISNUMBER(FIND(";"&amp;UPPER(TRIM(Datos!V258&amp;""))&amp;"=",V$1007)),ISNUMBER(FIND(";"&amp;UPPER(TRIM(Datos!V258&amp;""))&amp;";",V$1007))),OR(UPPER(TRIM(Datos!V258&amp;""))="SÍ",UPPER(TRIM(Datos!V258&amp;""))="SI",UPPER(TRIM(Datos!V258&amp;""))="NO"),IF(ISNUMBER(Datos!V258),AND(OR(V$1005="",Datos!V258&gt;=V$1005),OR(V$1006="",Datos!V258&lt;=V$1006)),FALSE),TRUE))))</f>
        <v>0.0</v>
      </c>
      <c r="W258">
        <f>IF(Datos!W258="",0,IF(AND(W$1008&lt;&gt;"",Datos!W258=W$1008),0,IF(W$1004=0,0,1-CHOOSE(W$1004,IF(ISNUMBER(Datos!W258),AND(OR(W$1005="",Datos!W258&gt;=W$1005),OR(W$1006="",Datos!W258&lt;=W$1006)),FALSE),IF(ISNUMBER(Datos!W258),AND(Datos!W258=INT(Datos!W258),AND(OR(W$1005="",Datos!W258&gt;=W$1005),OR(W$1006="",Datos!W258&lt;=W$1006))),FALSE),OR(ISNUMBER(FIND(";"&amp;UPPER(TRIM(Datos!W258&amp;""))&amp;"=",W$1007)),ISNUMBER(FIND(";"&amp;UPPER(TRIM(Datos!W258&amp;""))&amp;";",W$1007))),OR(UPPER(TRIM(Datos!W258&amp;""))="SÍ",UPPER(TRIM(Datos!W258&amp;""))="SI",UPPER(TRIM(Datos!W258&amp;""))="NO"),IF(ISNUMBER(Datos!W258),AND(OR(W$1005="",Datos!W258&gt;=W$1005),OR(W$1006="",Datos!W258&lt;=W$1006)),FALSE),TRUE))))</f>
        <v>0.0</v>
      </c>
      <c r="X258">
        <f>IF(Datos!X258="",0,IF(AND(X$1008&lt;&gt;"",Datos!X258=X$1008),0,IF(X$1004=0,0,1-CHOOSE(X$1004,IF(ISNUMBER(Datos!X258),AND(OR(X$1005="",Datos!X258&gt;=X$1005),OR(X$1006="",Datos!X258&lt;=X$1006)),FALSE),IF(ISNUMBER(Datos!X258),AND(Datos!X258=INT(Datos!X258),AND(OR(X$1005="",Datos!X258&gt;=X$1005),OR(X$1006="",Datos!X258&lt;=X$1006))),FALSE),OR(ISNUMBER(FIND(";"&amp;UPPER(TRIM(Datos!X258&amp;""))&amp;"=",X$1007)),ISNUMBER(FIND(";"&amp;UPPER(TRIM(Datos!X258&amp;""))&amp;";",X$1007))),OR(UPPER(TRIM(Datos!X258&amp;""))="SÍ",UPPER(TRIM(Datos!X258&amp;""))="SI",UPPER(TRIM(Datos!X258&amp;""))="NO"),IF(ISNUMBER(Datos!X258),AND(OR(X$1005="",Datos!X258&gt;=X$1005),OR(X$1006="",Datos!X258&lt;=X$1006)),FALSE),TRUE))))</f>
        <v>0.0</v>
      </c>
      <c r="Y258">
        <f>IF(Datos!Y258="",0,IF(AND(Y$1008&lt;&gt;"",Datos!Y258=Y$1008),0,IF(Y$1004=0,0,1-CHOOSE(Y$1004,IF(ISNUMBER(Datos!Y258),AND(OR(Y$1005="",Datos!Y258&gt;=Y$1005),OR(Y$1006="",Datos!Y258&lt;=Y$1006)),FALSE),IF(ISNUMBER(Datos!Y258),AND(Datos!Y258=INT(Datos!Y258),AND(OR(Y$1005="",Datos!Y258&gt;=Y$1005),OR(Y$1006="",Datos!Y258&lt;=Y$1006))),FALSE),OR(ISNUMBER(FIND(";"&amp;UPPER(TRIM(Datos!Y258&amp;""))&amp;"=",Y$1007)),ISNUMBER(FIND(";"&amp;UPPER(TRIM(Datos!Y258&amp;""))&amp;";",Y$1007))),OR(UPPER(TRIM(Datos!Y258&amp;""))="SÍ",UPPER(TRIM(Datos!Y258&amp;""))="SI",UPPER(TRIM(Datos!Y258&amp;""))="NO"),IF(ISNUMBER(Datos!Y258),AND(OR(Y$1005="",Datos!Y258&gt;=Y$1005),OR(Y$1006="",Datos!Y258&lt;=Y$1006)),FALSE),TRUE))))</f>
        <v>0.0</v>
      </c>
      <c r="Z258">
        <f>IF(Datos!Z258="",0,IF(AND(Z$1008&lt;&gt;"",Datos!Z258=Z$1008),0,IF(Z$1004=0,0,1-CHOOSE(Z$1004,IF(ISNUMBER(Datos!Z258),AND(OR(Z$1005="",Datos!Z258&gt;=Z$1005),OR(Z$1006="",Datos!Z258&lt;=Z$1006)),FALSE),IF(ISNUMBER(Datos!Z258),AND(Datos!Z258=INT(Datos!Z258),AND(OR(Z$1005="",Datos!Z258&gt;=Z$1005),OR(Z$1006="",Datos!Z258&lt;=Z$1006))),FALSE),OR(ISNUMBER(FIND(";"&amp;UPPER(TRIM(Datos!Z258&amp;""))&amp;"=",Z$1007)),ISNUMBER(FIND(";"&amp;UPPER(TRIM(Datos!Z258&amp;""))&amp;";",Z$1007))),OR(UPPER(TRIM(Datos!Z258&amp;""))="SÍ",UPPER(TRIM(Datos!Z258&amp;""))="SI",UPPER(TRIM(Datos!Z258&amp;""))="NO"),IF(ISNUMBER(Datos!Z258),AND(OR(Z$1005="",Datos!Z258&gt;=Z$1005),OR(Z$1006="",Datos!Z258&lt;=Z$1006)),FALSE),TRUE))))</f>
        <v>0.0</v>
      </c>
      <c r="AA258">
        <f>IF(Datos!AA258="",0,IF(AND(AA$1008&lt;&gt;"",Datos!AA258=AA$1008),0,IF(AA$1004=0,0,1-CHOOSE(AA$1004,IF(ISNUMBER(Datos!AA258),AND(OR(AA$1005="",Datos!AA258&gt;=AA$1005),OR(AA$1006="",Datos!AA258&lt;=AA$1006)),FALSE),IF(ISNUMBER(Datos!AA258),AND(Datos!AA258=INT(Datos!AA258),AND(OR(AA$1005="",Datos!AA258&gt;=AA$1005),OR(AA$1006="",Datos!AA258&lt;=AA$1006))),FALSE),OR(ISNUMBER(FIND(";"&amp;UPPER(TRIM(Datos!AA258&amp;""))&amp;"=",AA$1007)),ISNUMBER(FIND(";"&amp;UPPER(TRIM(Datos!AA258&amp;""))&amp;";",AA$1007))),OR(UPPER(TRIM(Datos!AA258&amp;""))="SÍ",UPPER(TRIM(Datos!AA258&amp;""))="SI",UPPER(TRIM(Datos!AA258&amp;""))="NO"),IF(ISNUMBER(Datos!AA258),AND(OR(AA$1005="",Datos!AA258&gt;=AA$1005),OR(AA$1006="",Datos!AA258&lt;=AA$1006)),FALSE),TRUE))))</f>
        <v>0.0</v>
      </c>
      <c r="AB258">
        <f>IF(Datos!AB258="",0,IF(AND(AB$1008&lt;&gt;"",Datos!AB258=AB$1008),0,IF(AB$1004=0,0,1-CHOOSE(AB$1004,IF(ISNUMBER(Datos!AB258),AND(OR(AB$1005="",Datos!AB258&gt;=AB$1005),OR(AB$1006="",Datos!AB258&lt;=AB$1006)),FALSE),IF(ISNUMBER(Datos!AB258),AND(Datos!AB258=INT(Datos!AB258),AND(OR(AB$1005="",Datos!AB258&gt;=AB$1005),OR(AB$1006="",Datos!AB258&lt;=AB$1006))),FALSE),OR(ISNUMBER(FIND(";"&amp;UPPER(TRIM(Datos!AB258&amp;""))&amp;"=",AB$1007)),ISNUMBER(FIND(";"&amp;UPPER(TRIM(Datos!AB258&amp;""))&amp;";",AB$1007))),OR(UPPER(TRIM(Datos!AB258&amp;""))="SÍ",UPPER(TRIM(Datos!AB258&amp;""))="SI",UPPER(TRIM(Datos!AB258&amp;""))="NO"),IF(ISNUMBER(Datos!AB258),AND(OR(AB$1005="",Datos!AB258&gt;=AB$1005),OR(AB$1006="",Datos!AB258&lt;=AB$1006)),FALSE),TRUE))))</f>
        <v>0.0</v>
      </c>
      <c r="AC258">
        <f>IF(Datos!AC258="",0,IF(AND(AC$1008&lt;&gt;"",Datos!AC258=AC$1008),0,IF(AC$1004=0,0,1-CHOOSE(AC$1004,IF(ISNUMBER(Datos!AC258),AND(OR(AC$1005="",Datos!AC258&gt;=AC$1005),OR(AC$1006="",Datos!AC258&lt;=AC$1006)),FALSE),IF(ISNUMBER(Datos!AC258),AND(Datos!AC258=INT(Datos!AC258),AND(OR(AC$1005="",Datos!AC258&gt;=AC$1005),OR(AC$1006="",Datos!AC258&lt;=AC$1006))),FALSE),OR(ISNUMBER(FIND(";"&amp;UPPER(TRIM(Datos!AC258&amp;""))&amp;"=",AC$1007)),ISNUMBER(FIND(";"&amp;UPPER(TRIM(Datos!AC258&amp;""))&amp;";",AC$1007))),OR(UPPER(TRIM(Datos!AC258&amp;""))="SÍ",UPPER(TRIM(Datos!AC258&amp;""))="SI",UPPER(TRIM(Datos!AC258&amp;""))="NO"),IF(ISNUMBER(Datos!AC258),AND(OR(AC$1005="",Datos!AC258&gt;=AC$1005),OR(AC$1006="",Datos!AC258&lt;=AC$1006)),FALSE),TRUE))))</f>
        <v>0.0</v>
      </c>
      <c r="AD258">
        <f>IF(Datos!AD258="",0,IF(AND(AD$1008&lt;&gt;"",Datos!AD258=AD$1008),0,IF(AD$1004=0,0,1-CHOOSE(AD$1004,IF(ISNUMBER(Datos!AD258),AND(OR(AD$1005="",Datos!AD258&gt;=AD$1005),OR(AD$1006="",Datos!AD258&lt;=AD$1006)),FALSE),IF(ISNUMBER(Datos!AD258),AND(Datos!AD258=INT(Datos!AD258),AND(OR(AD$1005="",Datos!AD258&gt;=AD$1005),OR(AD$1006="",Datos!AD258&lt;=AD$1006))),FALSE),OR(ISNUMBER(FIND(";"&amp;UPPER(TRIM(Datos!AD258&amp;""))&amp;"=",AD$1007)),ISNUMBER(FIND(";"&amp;UPPER(TRIM(Datos!AD258&amp;""))&amp;";",AD$1007))),OR(UPPER(TRIM(Datos!AD258&amp;""))="SÍ",UPPER(TRIM(Datos!AD258&amp;""))="SI",UPPER(TRIM(Datos!AD258&amp;""))="NO"),IF(ISNUMBER(Datos!AD258),AND(OR(AD$1005="",Datos!AD258&gt;=AD$1005),OR(AD$1006="",Datos!AD258&lt;=AD$1006)),FALSE),TRUE))))</f>
        <v>0.0</v>
      </c>
      <c r="AE258">
        <f>IF(Datos!AE258="",0,IF(AND(AE$1008&lt;&gt;"",Datos!AE258=AE$1008),0,IF(AE$1004=0,0,1-CHOOSE(AE$1004,IF(ISNUMBER(Datos!AE258),AND(OR(AE$1005="",Datos!AE258&gt;=AE$1005),OR(AE$1006="",Datos!AE258&lt;=AE$1006)),FALSE),IF(ISNUMBER(Datos!AE258),AND(Datos!AE258=INT(Datos!AE258),AND(OR(AE$1005="",Datos!AE258&gt;=AE$1005),OR(AE$1006="",Datos!AE258&lt;=AE$1006))),FALSE),OR(ISNUMBER(FIND(";"&amp;UPPER(TRIM(Datos!AE258&amp;""))&amp;"=",AE$1007)),ISNUMBER(FIND(";"&amp;UPPER(TRIM(Datos!AE258&amp;""))&amp;";",AE$1007))),OR(UPPER(TRIM(Datos!AE258&amp;""))="SÍ",UPPER(TRIM(Datos!AE258&amp;""))="SI",UPPER(TRIM(Datos!AE258&amp;""))="NO"),IF(ISNUMBER(Datos!AE258),AND(OR(AE$1005="",Datos!AE258&gt;=AE$1005),OR(AE$1006="",Datos!AE258&lt;=AE$1006)),FALSE),TRUE))))</f>
        <v>0.0</v>
      </c>
    </row>
    <row r="259" spans="2:31">
      <c r="B259">
        <f>IF(Datos!B259="",0,IF(AND(B$1008&lt;&gt;"",Datos!B259=B$1008),0,IF(B$1004=0,0,1-CHOOSE(B$1004,IF(ISNUMBER(Datos!B259),AND(OR(B$1005="",Datos!B259&gt;=B$1005),OR(B$1006="",Datos!B259&lt;=B$1006)),FALSE),IF(ISNUMBER(Datos!B259),AND(Datos!B259=INT(Datos!B259),AND(OR(B$1005="",Datos!B259&gt;=B$1005),OR(B$1006="",Datos!B259&lt;=B$1006))),FALSE),OR(ISNUMBER(FIND(";"&amp;UPPER(TRIM(Datos!B259&amp;""))&amp;"=",B$1007)),ISNUMBER(FIND(";"&amp;UPPER(TRIM(Datos!B259&amp;""))&amp;";",B$1007))),OR(UPPER(TRIM(Datos!B259&amp;""))="SÍ",UPPER(TRIM(Datos!B259&amp;""))="SI",UPPER(TRIM(Datos!B259&amp;""))="NO"),IF(ISNUMBER(Datos!B259),AND(OR(B$1005="",Datos!B259&gt;=B$1005),OR(B$1006="",Datos!B259&lt;=B$1006)),FALSE),TRUE))))</f>
        <v>0.0</v>
      </c>
      <c r="C259">
        <f>IF(Datos!C259="",0,IF(AND(C$1008&lt;&gt;"",Datos!C259=C$1008),0,IF(C$1004=0,0,1-CHOOSE(C$1004,IF(ISNUMBER(Datos!C259),AND(OR(C$1005="",Datos!C259&gt;=C$1005),OR(C$1006="",Datos!C259&lt;=C$1006)),FALSE),IF(ISNUMBER(Datos!C259),AND(Datos!C259=INT(Datos!C259),AND(OR(C$1005="",Datos!C259&gt;=C$1005),OR(C$1006="",Datos!C259&lt;=C$1006))),FALSE),OR(ISNUMBER(FIND(";"&amp;UPPER(TRIM(Datos!C259&amp;""))&amp;"=",C$1007)),ISNUMBER(FIND(";"&amp;UPPER(TRIM(Datos!C259&amp;""))&amp;";",C$1007))),OR(UPPER(TRIM(Datos!C259&amp;""))="SÍ",UPPER(TRIM(Datos!C259&amp;""))="SI",UPPER(TRIM(Datos!C259&amp;""))="NO"),IF(ISNUMBER(Datos!C259),AND(OR(C$1005="",Datos!C259&gt;=C$1005),OR(C$1006="",Datos!C259&lt;=C$1006)),FALSE),TRUE))))</f>
        <v>0.0</v>
      </c>
      <c r="D259">
        <f>IF(Datos!D259="",0,IF(AND(D$1008&lt;&gt;"",Datos!D259=D$1008),0,IF(D$1004=0,0,1-CHOOSE(D$1004,IF(ISNUMBER(Datos!D259),AND(OR(D$1005="",Datos!D259&gt;=D$1005),OR(D$1006="",Datos!D259&lt;=D$1006)),FALSE),IF(ISNUMBER(Datos!D259),AND(Datos!D259=INT(Datos!D259),AND(OR(D$1005="",Datos!D259&gt;=D$1005),OR(D$1006="",Datos!D259&lt;=D$1006))),FALSE),OR(ISNUMBER(FIND(";"&amp;UPPER(TRIM(Datos!D259&amp;""))&amp;"=",D$1007)),ISNUMBER(FIND(";"&amp;UPPER(TRIM(Datos!D259&amp;""))&amp;";",D$1007))),OR(UPPER(TRIM(Datos!D259&amp;""))="SÍ",UPPER(TRIM(Datos!D259&amp;""))="SI",UPPER(TRIM(Datos!D259&amp;""))="NO"),IF(ISNUMBER(Datos!D259),AND(OR(D$1005="",Datos!D259&gt;=D$1005),OR(D$1006="",Datos!D259&lt;=D$1006)),FALSE),TRUE))))</f>
        <v>0.0</v>
      </c>
      <c r="E259">
        <f>IF(Datos!E259="",0,IF(AND(E$1008&lt;&gt;"",Datos!E259=E$1008),0,IF(E$1004=0,0,1-CHOOSE(E$1004,IF(ISNUMBER(Datos!E259),AND(OR(E$1005="",Datos!E259&gt;=E$1005),OR(E$1006="",Datos!E259&lt;=E$1006)),FALSE),IF(ISNUMBER(Datos!E259),AND(Datos!E259=INT(Datos!E259),AND(OR(E$1005="",Datos!E259&gt;=E$1005),OR(E$1006="",Datos!E259&lt;=E$1006))),FALSE),OR(ISNUMBER(FIND(";"&amp;UPPER(TRIM(Datos!E259&amp;""))&amp;"=",E$1007)),ISNUMBER(FIND(";"&amp;UPPER(TRIM(Datos!E259&amp;""))&amp;";",E$1007))),OR(UPPER(TRIM(Datos!E259&amp;""))="SÍ",UPPER(TRIM(Datos!E259&amp;""))="SI",UPPER(TRIM(Datos!E259&amp;""))="NO"),IF(ISNUMBER(Datos!E259),AND(OR(E$1005="",Datos!E259&gt;=E$1005),OR(E$1006="",Datos!E259&lt;=E$1006)),FALSE),TRUE))))</f>
        <v>0.0</v>
      </c>
      <c r="F259">
        <f>IF(Datos!F259="",0,IF(AND(F$1008&lt;&gt;"",Datos!F259=F$1008),0,IF(F$1004=0,0,1-CHOOSE(F$1004,IF(ISNUMBER(Datos!F259),AND(OR(F$1005="",Datos!F259&gt;=F$1005),OR(F$1006="",Datos!F259&lt;=F$1006)),FALSE),IF(ISNUMBER(Datos!F259),AND(Datos!F259=INT(Datos!F259),AND(OR(F$1005="",Datos!F259&gt;=F$1005),OR(F$1006="",Datos!F259&lt;=F$1006))),FALSE),OR(ISNUMBER(FIND(";"&amp;UPPER(TRIM(Datos!F259&amp;""))&amp;"=",F$1007)),ISNUMBER(FIND(";"&amp;UPPER(TRIM(Datos!F259&amp;""))&amp;";",F$1007))),OR(UPPER(TRIM(Datos!F259&amp;""))="SÍ",UPPER(TRIM(Datos!F259&amp;""))="SI",UPPER(TRIM(Datos!F259&amp;""))="NO"),IF(ISNUMBER(Datos!F259),AND(OR(F$1005="",Datos!F259&gt;=F$1005),OR(F$1006="",Datos!F259&lt;=F$1006)),FALSE),TRUE))))</f>
        <v>0.0</v>
      </c>
      <c r="G259">
        <f>IF(Datos!G259="",0,IF(AND(G$1008&lt;&gt;"",Datos!G259=G$1008),0,IF(G$1004=0,0,1-CHOOSE(G$1004,IF(ISNUMBER(Datos!G259),AND(OR(G$1005="",Datos!G259&gt;=G$1005),OR(G$1006="",Datos!G259&lt;=G$1006)),FALSE),IF(ISNUMBER(Datos!G259),AND(Datos!G259=INT(Datos!G259),AND(OR(G$1005="",Datos!G259&gt;=G$1005),OR(G$1006="",Datos!G259&lt;=G$1006))),FALSE),OR(ISNUMBER(FIND(";"&amp;UPPER(TRIM(Datos!G259&amp;""))&amp;"=",G$1007)),ISNUMBER(FIND(";"&amp;UPPER(TRIM(Datos!G259&amp;""))&amp;";",G$1007))),OR(UPPER(TRIM(Datos!G259&amp;""))="SÍ",UPPER(TRIM(Datos!G259&amp;""))="SI",UPPER(TRIM(Datos!G259&amp;""))="NO"),IF(ISNUMBER(Datos!G259),AND(OR(G$1005="",Datos!G259&gt;=G$1005),OR(G$1006="",Datos!G259&lt;=G$1006)),FALSE),TRUE))))</f>
        <v>0.0</v>
      </c>
      <c r="H259">
        <f>IF(Datos!H259="",0,IF(AND(H$1008&lt;&gt;"",Datos!H259=H$1008),0,IF(H$1004=0,0,1-CHOOSE(H$1004,IF(ISNUMBER(Datos!H259),AND(OR(H$1005="",Datos!H259&gt;=H$1005),OR(H$1006="",Datos!H259&lt;=H$1006)),FALSE),IF(ISNUMBER(Datos!H259),AND(Datos!H259=INT(Datos!H259),AND(OR(H$1005="",Datos!H259&gt;=H$1005),OR(H$1006="",Datos!H259&lt;=H$1006))),FALSE),OR(ISNUMBER(FIND(";"&amp;UPPER(TRIM(Datos!H259&amp;""))&amp;"=",H$1007)),ISNUMBER(FIND(";"&amp;UPPER(TRIM(Datos!H259&amp;""))&amp;";",H$1007))),OR(UPPER(TRIM(Datos!H259&amp;""))="SÍ",UPPER(TRIM(Datos!H259&amp;""))="SI",UPPER(TRIM(Datos!H259&amp;""))="NO"),IF(ISNUMBER(Datos!H259),AND(OR(H$1005="",Datos!H259&gt;=H$1005),OR(H$1006="",Datos!H259&lt;=H$1006)),FALSE),TRUE))))</f>
        <v>0.0</v>
      </c>
      <c r="I259">
        <f>IF(Datos!I259="",0,IF(AND(I$1008&lt;&gt;"",Datos!I259=I$1008),0,IF(I$1004=0,0,1-CHOOSE(I$1004,IF(ISNUMBER(Datos!I259),AND(OR(I$1005="",Datos!I259&gt;=I$1005),OR(I$1006="",Datos!I259&lt;=I$1006)),FALSE),IF(ISNUMBER(Datos!I259),AND(Datos!I259=INT(Datos!I259),AND(OR(I$1005="",Datos!I259&gt;=I$1005),OR(I$1006="",Datos!I259&lt;=I$1006))),FALSE),OR(ISNUMBER(FIND(";"&amp;UPPER(TRIM(Datos!I259&amp;""))&amp;"=",I$1007)),ISNUMBER(FIND(";"&amp;UPPER(TRIM(Datos!I259&amp;""))&amp;";",I$1007))),OR(UPPER(TRIM(Datos!I259&amp;""))="SÍ",UPPER(TRIM(Datos!I259&amp;""))="SI",UPPER(TRIM(Datos!I259&amp;""))="NO"),IF(ISNUMBER(Datos!I259),AND(OR(I$1005="",Datos!I259&gt;=I$1005),OR(I$1006="",Datos!I259&lt;=I$1006)),FALSE),TRUE))))</f>
        <v>0.0</v>
      </c>
      <c r="J259">
        <f>IF(Datos!J259="",0,IF(AND(J$1008&lt;&gt;"",Datos!J259=J$1008),0,IF(J$1004=0,0,1-CHOOSE(J$1004,IF(ISNUMBER(Datos!J259),AND(OR(J$1005="",Datos!J259&gt;=J$1005),OR(J$1006="",Datos!J259&lt;=J$1006)),FALSE),IF(ISNUMBER(Datos!J259),AND(Datos!J259=INT(Datos!J259),AND(OR(J$1005="",Datos!J259&gt;=J$1005),OR(J$1006="",Datos!J259&lt;=J$1006))),FALSE),OR(ISNUMBER(FIND(";"&amp;UPPER(TRIM(Datos!J259&amp;""))&amp;"=",J$1007)),ISNUMBER(FIND(";"&amp;UPPER(TRIM(Datos!J259&amp;""))&amp;";",J$1007))),OR(UPPER(TRIM(Datos!J259&amp;""))="SÍ",UPPER(TRIM(Datos!J259&amp;""))="SI",UPPER(TRIM(Datos!J259&amp;""))="NO"),IF(ISNUMBER(Datos!J259),AND(OR(J$1005="",Datos!J259&gt;=J$1005),OR(J$1006="",Datos!J259&lt;=J$1006)),FALSE),TRUE))))</f>
        <v>0.0</v>
      </c>
      <c r="K259">
        <f>IF(Datos!K259="",0,IF(AND(K$1008&lt;&gt;"",Datos!K259=K$1008),0,IF(K$1004=0,0,1-CHOOSE(K$1004,IF(ISNUMBER(Datos!K259),AND(OR(K$1005="",Datos!K259&gt;=K$1005),OR(K$1006="",Datos!K259&lt;=K$1006)),FALSE),IF(ISNUMBER(Datos!K259),AND(Datos!K259=INT(Datos!K259),AND(OR(K$1005="",Datos!K259&gt;=K$1005),OR(K$1006="",Datos!K259&lt;=K$1006))),FALSE),OR(ISNUMBER(FIND(";"&amp;UPPER(TRIM(Datos!K259&amp;""))&amp;"=",K$1007)),ISNUMBER(FIND(";"&amp;UPPER(TRIM(Datos!K259&amp;""))&amp;";",K$1007))),OR(UPPER(TRIM(Datos!K259&amp;""))="SÍ",UPPER(TRIM(Datos!K259&amp;""))="SI",UPPER(TRIM(Datos!K259&amp;""))="NO"),IF(ISNUMBER(Datos!K259),AND(OR(K$1005="",Datos!K259&gt;=K$1005),OR(K$1006="",Datos!K259&lt;=K$1006)),FALSE),TRUE))))</f>
        <v>0.0</v>
      </c>
      <c r="L259">
        <f>IF(Datos!L259="",0,IF(AND(L$1008&lt;&gt;"",Datos!L259=L$1008),0,IF(L$1004=0,0,1-CHOOSE(L$1004,IF(ISNUMBER(Datos!L259),AND(OR(L$1005="",Datos!L259&gt;=L$1005),OR(L$1006="",Datos!L259&lt;=L$1006)),FALSE),IF(ISNUMBER(Datos!L259),AND(Datos!L259=INT(Datos!L259),AND(OR(L$1005="",Datos!L259&gt;=L$1005),OR(L$1006="",Datos!L259&lt;=L$1006))),FALSE),OR(ISNUMBER(FIND(";"&amp;UPPER(TRIM(Datos!L259&amp;""))&amp;"=",L$1007)),ISNUMBER(FIND(";"&amp;UPPER(TRIM(Datos!L259&amp;""))&amp;";",L$1007))),OR(UPPER(TRIM(Datos!L259&amp;""))="SÍ",UPPER(TRIM(Datos!L259&amp;""))="SI",UPPER(TRIM(Datos!L259&amp;""))="NO"),IF(ISNUMBER(Datos!L259),AND(OR(L$1005="",Datos!L259&gt;=L$1005),OR(L$1006="",Datos!L259&lt;=L$1006)),FALSE),TRUE))))</f>
        <v>0.0</v>
      </c>
      <c r="M259">
        <f>IF(Datos!M259="",0,IF(AND(M$1008&lt;&gt;"",Datos!M259=M$1008),0,IF(M$1004=0,0,1-CHOOSE(M$1004,IF(ISNUMBER(Datos!M259),AND(OR(M$1005="",Datos!M259&gt;=M$1005),OR(M$1006="",Datos!M259&lt;=M$1006)),FALSE),IF(ISNUMBER(Datos!M259),AND(Datos!M259=INT(Datos!M259),AND(OR(M$1005="",Datos!M259&gt;=M$1005),OR(M$1006="",Datos!M259&lt;=M$1006))),FALSE),OR(ISNUMBER(FIND(";"&amp;UPPER(TRIM(Datos!M259&amp;""))&amp;"=",M$1007)),ISNUMBER(FIND(";"&amp;UPPER(TRIM(Datos!M259&amp;""))&amp;";",M$1007))),OR(UPPER(TRIM(Datos!M259&amp;""))="SÍ",UPPER(TRIM(Datos!M259&amp;""))="SI",UPPER(TRIM(Datos!M259&amp;""))="NO"),IF(ISNUMBER(Datos!M259),AND(OR(M$1005="",Datos!M259&gt;=M$1005),OR(M$1006="",Datos!M259&lt;=M$1006)),FALSE),TRUE))))</f>
        <v>0.0</v>
      </c>
      <c r="N259">
        <f>IF(Datos!N259="",0,IF(AND(N$1008&lt;&gt;"",Datos!N259=N$1008),0,IF(N$1004=0,0,1-CHOOSE(N$1004,IF(ISNUMBER(Datos!N259),AND(OR(N$1005="",Datos!N259&gt;=N$1005),OR(N$1006="",Datos!N259&lt;=N$1006)),FALSE),IF(ISNUMBER(Datos!N259),AND(Datos!N259=INT(Datos!N259),AND(OR(N$1005="",Datos!N259&gt;=N$1005),OR(N$1006="",Datos!N259&lt;=N$1006))),FALSE),OR(ISNUMBER(FIND(";"&amp;UPPER(TRIM(Datos!N259&amp;""))&amp;"=",N$1007)),ISNUMBER(FIND(";"&amp;UPPER(TRIM(Datos!N259&amp;""))&amp;";",N$1007))),OR(UPPER(TRIM(Datos!N259&amp;""))="SÍ",UPPER(TRIM(Datos!N259&amp;""))="SI",UPPER(TRIM(Datos!N259&amp;""))="NO"),IF(ISNUMBER(Datos!N259),AND(OR(N$1005="",Datos!N259&gt;=N$1005),OR(N$1006="",Datos!N259&lt;=N$1006)),FALSE),TRUE))))</f>
        <v>0.0</v>
      </c>
      <c r="O259">
        <f>IF(Datos!O259="",0,IF(AND(O$1008&lt;&gt;"",Datos!O259=O$1008),0,IF(O$1004=0,0,1-CHOOSE(O$1004,IF(ISNUMBER(Datos!O259),AND(OR(O$1005="",Datos!O259&gt;=O$1005),OR(O$1006="",Datos!O259&lt;=O$1006)),FALSE),IF(ISNUMBER(Datos!O259),AND(Datos!O259=INT(Datos!O259),AND(OR(O$1005="",Datos!O259&gt;=O$1005),OR(O$1006="",Datos!O259&lt;=O$1006))),FALSE),OR(ISNUMBER(FIND(";"&amp;UPPER(TRIM(Datos!O259&amp;""))&amp;"=",O$1007)),ISNUMBER(FIND(";"&amp;UPPER(TRIM(Datos!O259&amp;""))&amp;";",O$1007))),OR(UPPER(TRIM(Datos!O259&amp;""))="SÍ",UPPER(TRIM(Datos!O259&amp;""))="SI",UPPER(TRIM(Datos!O259&amp;""))="NO"),IF(ISNUMBER(Datos!O259),AND(OR(O$1005="",Datos!O259&gt;=O$1005),OR(O$1006="",Datos!O259&lt;=O$1006)),FALSE),TRUE))))</f>
        <v>0.0</v>
      </c>
      <c r="P259">
        <f>IF(Datos!P259="",0,IF(AND(P$1008&lt;&gt;"",Datos!P259=P$1008),0,IF(P$1004=0,0,1-CHOOSE(P$1004,IF(ISNUMBER(Datos!P259),AND(OR(P$1005="",Datos!P259&gt;=P$1005),OR(P$1006="",Datos!P259&lt;=P$1006)),FALSE),IF(ISNUMBER(Datos!P259),AND(Datos!P259=INT(Datos!P259),AND(OR(P$1005="",Datos!P259&gt;=P$1005),OR(P$1006="",Datos!P259&lt;=P$1006))),FALSE),OR(ISNUMBER(FIND(";"&amp;UPPER(TRIM(Datos!P259&amp;""))&amp;"=",P$1007)),ISNUMBER(FIND(";"&amp;UPPER(TRIM(Datos!P259&amp;""))&amp;";",P$1007))),OR(UPPER(TRIM(Datos!P259&amp;""))="SÍ",UPPER(TRIM(Datos!P259&amp;""))="SI",UPPER(TRIM(Datos!P259&amp;""))="NO"),IF(ISNUMBER(Datos!P259),AND(OR(P$1005="",Datos!P259&gt;=P$1005),OR(P$1006="",Datos!P259&lt;=P$1006)),FALSE),TRUE))))</f>
        <v>0.0</v>
      </c>
      <c r="Q259">
        <f>IF(Datos!Q259="",0,IF(AND(Q$1008&lt;&gt;"",Datos!Q259=Q$1008),0,IF(Q$1004=0,0,1-CHOOSE(Q$1004,IF(ISNUMBER(Datos!Q259),AND(OR(Q$1005="",Datos!Q259&gt;=Q$1005),OR(Q$1006="",Datos!Q259&lt;=Q$1006)),FALSE),IF(ISNUMBER(Datos!Q259),AND(Datos!Q259=INT(Datos!Q259),AND(OR(Q$1005="",Datos!Q259&gt;=Q$1005),OR(Q$1006="",Datos!Q259&lt;=Q$1006))),FALSE),OR(ISNUMBER(FIND(";"&amp;UPPER(TRIM(Datos!Q259&amp;""))&amp;"=",Q$1007)),ISNUMBER(FIND(";"&amp;UPPER(TRIM(Datos!Q259&amp;""))&amp;";",Q$1007))),OR(UPPER(TRIM(Datos!Q259&amp;""))="SÍ",UPPER(TRIM(Datos!Q259&amp;""))="SI",UPPER(TRIM(Datos!Q259&amp;""))="NO"),IF(ISNUMBER(Datos!Q259),AND(OR(Q$1005="",Datos!Q259&gt;=Q$1005),OR(Q$1006="",Datos!Q259&lt;=Q$1006)),FALSE),TRUE))))</f>
        <v>0.0</v>
      </c>
      <c r="R259">
        <f>IF(Datos!R259="",0,IF(AND(R$1008&lt;&gt;"",Datos!R259=R$1008),0,IF(R$1004=0,0,1-CHOOSE(R$1004,IF(ISNUMBER(Datos!R259),AND(OR(R$1005="",Datos!R259&gt;=R$1005),OR(R$1006="",Datos!R259&lt;=R$1006)),FALSE),IF(ISNUMBER(Datos!R259),AND(Datos!R259=INT(Datos!R259),AND(OR(R$1005="",Datos!R259&gt;=R$1005),OR(R$1006="",Datos!R259&lt;=R$1006))),FALSE),OR(ISNUMBER(FIND(";"&amp;UPPER(TRIM(Datos!R259&amp;""))&amp;"=",R$1007)),ISNUMBER(FIND(";"&amp;UPPER(TRIM(Datos!R259&amp;""))&amp;";",R$1007))),OR(UPPER(TRIM(Datos!R259&amp;""))="SÍ",UPPER(TRIM(Datos!R259&amp;""))="SI",UPPER(TRIM(Datos!R259&amp;""))="NO"),IF(ISNUMBER(Datos!R259),AND(OR(R$1005="",Datos!R259&gt;=R$1005),OR(R$1006="",Datos!R259&lt;=R$1006)),FALSE),TRUE))))</f>
        <v>0.0</v>
      </c>
      <c r="S259">
        <f>IF(Datos!S259="",0,IF(AND(S$1008&lt;&gt;"",Datos!S259=S$1008),0,IF(S$1004=0,0,1-CHOOSE(S$1004,IF(ISNUMBER(Datos!S259),AND(OR(S$1005="",Datos!S259&gt;=S$1005),OR(S$1006="",Datos!S259&lt;=S$1006)),FALSE),IF(ISNUMBER(Datos!S259),AND(Datos!S259=INT(Datos!S259),AND(OR(S$1005="",Datos!S259&gt;=S$1005),OR(S$1006="",Datos!S259&lt;=S$1006))),FALSE),OR(ISNUMBER(FIND(";"&amp;UPPER(TRIM(Datos!S259&amp;""))&amp;"=",S$1007)),ISNUMBER(FIND(";"&amp;UPPER(TRIM(Datos!S259&amp;""))&amp;";",S$1007))),OR(UPPER(TRIM(Datos!S259&amp;""))="SÍ",UPPER(TRIM(Datos!S259&amp;""))="SI",UPPER(TRIM(Datos!S259&amp;""))="NO"),IF(ISNUMBER(Datos!S259),AND(OR(S$1005="",Datos!S259&gt;=S$1005),OR(S$1006="",Datos!S259&lt;=S$1006)),FALSE),TRUE))))</f>
        <v>0.0</v>
      </c>
      <c r="T259">
        <f>IF(Datos!T259="",0,IF(AND(T$1008&lt;&gt;"",Datos!T259=T$1008),0,IF(T$1004=0,0,1-CHOOSE(T$1004,IF(ISNUMBER(Datos!T259),AND(OR(T$1005="",Datos!T259&gt;=T$1005),OR(T$1006="",Datos!T259&lt;=T$1006)),FALSE),IF(ISNUMBER(Datos!T259),AND(Datos!T259=INT(Datos!T259),AND(OR(T$1005="",Datos!T259&gt;=T$1005),OR(T$1006="",Datos!T259&lt;=T$1006))),FALSE),OR(ISNUMBER(FIND(";"&amp;UPPER(TRIM(Datos!T259&amp;""))&amp;"=",T$1007)),ISNUMBER(FIND(";"&amp;UPPER(TRIM(Datos!T259&amp;""))&amp;";",T$1007))),OR(UPPER(TRIM(Datos!T259&amp;""))="SÍ",UPPER(TRIM(Datos!T259&amp;""))="SI",UPPER(TRIM(Datos!T259&amp;""))="NO"),IF(ISNUMBER(Datos!T259),AND(OR(T$1005="",Datos!T259&gt;=T$1005),OR(T$1006="",Datos!T259&lt;=T$1006)),FALSE),TRUE))))</f>
        <v>0.0</v>
      </c>
      <c r="U259">
        <f>IF(Datos!U259="",0,IF(AND(U$1008&lt;&gt;"",Datos!U259=U$1008),0,IF(U$1004=0,0,1-CHOOSE(U$1004,IF(ISNUMBER(Datos!U259),AND(OR(U$1005="",Datos!U259&gt;=U$1005),OR(U$1006="",Datos!U259&lt;=U$1006)),FALSE),IF(ISNUMBER(Datos!U259),AND(Datos!U259=INT(Datos!U259),AND(OR(U$1005="",Datos!U259&gt;=U$1005),OR(U$1006="",Datos!U259&lt;=U$1006))),FALSE),OR(ISNUMBER(FIND(";"&amp;UPPER(TRIM(Datos!U259&amp;""))&amp;"=",U$1007)),ISNUMBER(FIND(";"&amp;UPPER(TRIM(Datos!U259&amp;""))&amp;";",U$1007))),OR(UPPER(TRIM(Datos!U259&amp;""))="SÍ",UPPER(TRIM(Datos!U259&amp;""))="SI",UPPER(TRIM(Datos!U259&amp;""))="NO"),IF(ISNUMBER(Datos!U259),AND(OR(U$1005="",Datos!U259&gt;=U$1005),OR(U$1006="",Datos!U259&lt;=U$1006)),FALSE),TRUE))))</f>
        <v>0.0</v>
      </c>
      <c r="V259">
        <f>IF(Datos!V259="",0,IF(AND(V$1008&lt;&gt;"",Datos!V259=V$1008),0,IF(V$1004=0,0,1-CHOOSE(V$1004,IF(ISNUMBER(Datos!V259),AND(OR(V$1005="",Datos!V259&gt;=V$1005),OR(V$1006="",Datos!V259&lt;=V$1006)),FALSE),IF(ISNUMBER(Datos!V259),AND(Datos!V259=INT(Datos!V259),AND(OR(V$1005="",Datos!V259&gt;=V$1005),OR(V$1006="",Datos!V259&lt;=V$1006))),FALSE),OR(ISNUMBER(FIND(";"&amp;UPPER(TRIM(Datos!V259&amp;""))&amp;"=",V$1007)),ISNUMBER(FIND(";"&amp;UPPER(TRIM(Datos!V259&amp;""))&amp;";",V$1007))),OR(UPPER(TRIM(Datos!V259&amp;""))="SÍ",UPPER(TRIM(Datos!V259&amp;""))="SI",UPPER(TRIM(Datos!V259&amp;""))="NO"),IF(ISNUMBER(Datos!V259),AND(OR(V$1005="",Datos!V259&gt;=V$1005),OR(V$1006="",Datos!V259&lt;=V$1006)),FALSE),TRUE))))</f>
        <v>0.0</v>
      </c>
      <c r="W259">
        <f>IF(Datos!W259="",0,IF(AND(W$1008&lt;&gt;"",Datos!W259=W$1008),0,IF(W$1004=0,0,1-CHOOSE(W$1004,IF(ISNUMBER(Datos!W259),AND(OR(W$1005="",Datos!W259&gt;=W$1005),OR(W$1006="",Datos!W259&lt;=W$1006)),FALSE),IF(ISNUMBER(Datos!W259),AND(Datos!W259=INT(Datos!W259),AND(OR(W$1005="",Datos!W259&gt;=W$1005),OR(W$1006="",Datos!W259&lt;=W$1006))),FALSE),OR(ISNUMBER(FIND(";"&amp;UPPER(TRIM(Datos!W259&amp;""))&amp;"=",W$1007)),ISNUMBER(FIND(";"&amp;UPPER(TRIM(Datos!W259&amp;""))&amp;";",W$1007))),OR(UPPER(TRIM(Datos!W259&amp;""))="SÍ",UPPER(TRIM(Datos!W259&amp;""))="SI",UPPER(TRIM(Datos!W259&amp;""))="NO"),IF(ISNUMBER(Datos!W259),AND(OR(W$1005="",Datos!W259&gt;=W$1005),OR(W$1006="",Datos!W259&lt;=W$1006)),FALSE),TRUE))))</f>
        <v>0.0</v>
      </c>
      <c r="X259">
        <f>IF(Datos!X259="",0,IF(AND(X$1008&lt;&gt;"",Datos!X259=X$1008),0,IF(X$1004=0,0,1-CHOOSE(X$1004,IF(ISNUMBER(Datos!X259),AND(OR(X$1005="",Datos!X259&gt;=X$1005),OR(X$1006="",Datos!X259&lt;=X$1006)),FALSE),IF(ISNUMBER(Datos!X259),AND(Datos!X259=INT(Datos!X259),AND(OR(X$1005="",Datos!X259&gt;=X$1005),OR(X$1006="",Datos!X259&lt;=X$1006))),FALSE),OR(ISNUMBER(FIND(";"&amp;UPPER(TRIM(Datos!X259&amp;""))&amp;"=",X$1007)),ISNUMBER(FIND(";"&amp;UPPER(TRIM(Datos!X259&amp;""))&amp;";",X$1007))),OR(UPPER(TRIM(Datos!X259&amp;""))="SÍ",UPPER(TRIM(Datos!X259&amp;""))="SI",UPPER(TRIM(Datos!X259&amp;""))="NO"),IF(ISNUMBER(Datos!X259),AND(OR(X$1005="",Datos!X259&gt;=X$1005),OR(X$1006="",Datos!X259&lt;=X$1006)),FALSE),TRUE))))</f>
        <v>0.0</v>
      </c>
      <c r="Y259">
        <f>IF(Datos!Y259="",0,IF(AND(Y$1008&lt;&gt;"",Datos!Y259=Y$1008),0,IF(Y$1004=0,0,1-CHOOSE(Y$1004,IF(ISNUMBER(Datos!Y259),AND(OR(Y$1005="",Datos!Y259&gt;=Y$1005),OR(Y$1006="",Datos!Y259&lt;=Y$1006)),FALSE),IF(ISNUMBER(Datos!Y259),AND(Datos!Y259=INT(Datos!Y259),AND(OR(Y$1005="",Datos!Y259&gt;=Y$1005),OR(Y$1006="",Datos!Y259&lt;=Y$1006))),FALSE),OR(ISNUMBER(FIND(";"&amp;UPPER(TRIM(Datos!Y259&amp;""))&amp;"=",Y$1007)),ISNUMBER(FIND(";"&amp;UPPER(TRIM(Datos!Y259&amp;""))&amp;";",Y$1007))),OR(UPPER(TRIM(Datos!Y259&amp;""))="SÍ",UPPER(TRIM(Datos!Y259&amp;""))="SI",UPPER(TRIM(Datos!Y259&amp;""))="NO"),IF(ISNUMBER(Datos!Y259),AND(OR(Y$1005="",Datos!Y259&gt;=Y$1005),OR(Y$1006="",Datos!Y259&lt;=Y$1006)),FALSE),TRUE))))</f>
        <v>0.0</v>
      </c>
      <c r="Z259">
        <f>IF(Datos!Z259="",0,IF(AND(Z$1008&lt;&gt;"",Datos!Z259=Z$1008),0,IF(Z$1004=0,0,1-CHOOSE(Z$1004,IF(ISNUMBER(Datos!Z259),AND(OR(Z$1005="",Datos!Z259&gt;=Z$1005),OR(Z$1006="",Datos!Z259&lt;=Z$1006)),FALSE),IF(ISNUMBER(Datos!Z259),AND(Datos!Z259=INT(Datos!Z259),AND(OR(Z$1005="",Datos!Z259&gt;=Z$1005),OR(Z$1006="",Datos!Z259&lt;=Z$1006))),FALSE),OR(ISNUMBER(FIND(";"&amp;UPPER(TRIM(Datos!Z259&amp;""))&amp;"=",Z$1007)),ISNUMBER(FIND(";"&amp;UPPER(TRIM(Datos!Z259&amp;""))&amp;";",Z$1007))),OR(UPPER(TRIM(Datos!Z259&amp;""))="SÍ",UPPER(TRIM(Datos!Z259&amp;""))="SI",UPPER(TRIM(Datos!Z259&amp;""))="NO"),IF(ISNUMBER(Datos!Z259),AND(OR(Z$1005="",Datos!Z259&gt;=Z$1005),OR(Z$1006="",Datos!Z259&lt;=Z$1006)),FALSE),TRUE))))</f>
        <v>0.0</v>
      </c>
      <c r="AA259">
        <f>IF(Datos!AA259="",0,IF(AND(AA$1008&lt;&gt;"",Datos!AA259=AA$1008),0,IF(AA$1004=0,0,1-CHOOSE(AA$1004,IF(ISNUMBER(Datos!AA259),AND(OR(AA$1005="",Datos!AA259&gt;=AA$1005),OR(AA$1006="",Datos!AA259&lt;=AA$1006)),FALSE),IF(ISNUMBER(Datos!AA259),AND(Datos!AA259=INT(Datos!AA259),AND(OR(AA$1005="",Datos!AA259&gt;=AA$1005),OR(AA$1006="",Datos!AA259&lt;=AA$1006))),FALSE),OR(ISNUMBER(FIND(";"&amp;UPPER(TRIM(Datos!AA259&amp;""))&amp;"=",AA$1007)),ISNUMBER(FIND(";"&amp;UPPER(TRIM(Datos!AA259&amp;""))&amp;";",AA$1007))),OR(UPPER(TRIM(Datos!AA259&amp;""))="SÍ",UPPER(TRIM(Datos!AA259&amp;""))="SI",UPPER(TRIM(Datos!AA259&amp;""))="NO"),IF(ISNUMBER(Datos!AA259),AND(OR(AA$1005="",Datos!AA259&gt;=AA$1005),OR(AA$1006="",Datos!AA259&lt;=AA$1006)),FALSE),TRUE))))</f>
        <v>0.0</v>
      </c>
      <c r="AB259">
        <f>IF(Datos!AB259="",0,IF(AND(AB$1008&lt;&gt;"",Datos!AB259=AB$1008),0,IF(AB$1004=0,0,1-CHOOSE(AB$1004,IF(ISNUMBER(Datos!AB259),AND(OR(AB$1005="",Datos!AB259&gt;=AB$1005),OR(AB$1006="",Datos!AB259&lt;=AB$1006)),FALSE),IF(ISNUMBER(Datos!AB259),AND(Datos!AB259=INT(Datos!AB259),AND(OR(AB$1005="",Datos!AB259&gt;=AB$1005),OR(AB$1006="",Datos!AB259&lt;=AB$1006))),FALSE),OR(ISNUMBER(FIND(";"&amp;UPPER(TRIM(Datos!AB259&amp;""))&amp;"=",AB$1007)),ISNUMBER(FIND(";"&amp;UPPER(TRIM(Datos!AB259&amp;""))&amp;";",AB$1007))),OR(UPPER(TRIM(Datos!AB259&amp;""))="SÍ",UPPER(TRIM(Datos!AB259&amp;""))="SI",UPPER(TRIM(Datos!AB259&amp;""))="NO"),IF(ISNUMBER(Datos!AB259),AND(OR(AB$1005="",Datos!AB259&gt;=AB$1005),OR(AB$1006="",Datos!AB259&lt;=AB$1006)),FALSE),TRUE))))</f>
        <v>0.0</v>
      </c>
      <c r="AC259">
        <f>IF(Datos!AC259="",0,IF(AND(AC$1008&lt;&gt;"",Datos!AC259=AC$1008),0,IF(AC$1004=0,0,1-CHOOSE(AC$1004,IF(ISNUMBER(Datos!AC259),AND(OR(AC$1005="",Datos!AC259&gt;=AC$1005),OR(AC$1006="",Datos!AC259&lt;=AC$1006)),FALSE),IF(ISNUMBER(Datos!AC259),AND(Datos!AC259=INT(Datos!AC259),AND(OR(AC$1005="",Datos!AC259&gt;=AC$1005),OR(AC$1006="",Datos!AC259&lt;=AC$1006))),FALSE),OR(ISNUMBER(FIND(";"&amp;UPPER(TRIM(Datos!AC259&amp;""))&amp;"=",AC$1007)),ISNUMBER(FIND(";"&amp;UPPER(TRIM(Datos!AC259&amp;""))&amp;";",AC$1007))),OR(UPPER(TRIM(Datos!AC259&amp;""))="SÍ",UPPER(TRIM(Datos!AC259&amp;""))="SI",UPPER(TRIM(Datos!AC259&amp;""))="NO"),IF(ISNUMBER(Datos!AC259),AND(OR(AC$1005="",Datos!AC259&gt;=AC$1005),OR(AC$1006="",Datos!AC259&lt;=AC$1006)),FALSE),TRUE))))</f>
        <v>0.0</v>
      </c>
      <c r="AD259">
        <f>IF(Datos!AD259="",0,IF(AND(AD$1008&lt;&gt;"",Datos!AD259=AD$1008),0,IF(AD$1004=0,0,1-CHOOSE(AD$1004,IF(ISNUMBER(Datos!AD259),AND(OR(AD$1005="",Datos!AD259&gt;=AD$1005),OR(AD$1006="",Datos!AD259&lt;=AD$1006)),FALSE),IF(ISNUMBER(Datos!AD259),AND(Datos!AD259=INT(Datos!AD259),AND(OR(AD$1005="",Datos!AD259&gt;=AD$1005),OR(AD$1006="",Datos!AD259&lt;=AD$1006))),FALSE),OR(ISNUMBER(FIND(";"&amp;UPPER(TRIM(Datos!AD259&amp;""))&amp;"=",AD$1007)),ISNUMBER(FIND(";"&amp;UPPER(TRIM(Datos!AD259&amp;""))&amp;";",AD$1007))),OR(UPPER(TRIM(Datos!AD259&amp;""))="SÍ",UPPER(TRIM(Datos!AD259&amp;""))="SI",UPPER(TRIM(Datos!AD259&amp;""))="NO"),IF(ISNUMBER(Datos!AD259),AND(OR(AD$1005="",Datos!AD259&gt;=AD$1005),OR(AD$1006="",Datos!AD259&lt;=AD$1006)),FALSE),TRUE))))</f>
        <v>0.0</v>
      </c>
      <c r="AE259">
        <f>IF(Datos!AE259="",0,IF(AND(AE$1008&lt;&gt;"",Datos!AE259=AE$1008),0,IF(AE$1004=0,0,1-CHOOSE(AE$1004,IF(ISNUMBER(Datos!AE259),AND(OR(AE$1005="",Datos!AE259&gt;=AE$1005),OR(AE$1006="",Datos!AE259&lt;=AE$1006)),FALSE),IF(ISNUMBER(Datos!AE259),AND(Datos!AE259=INT(Datos!AE259),AND(OR(AE$1005="",Datos!AE259&gt;=AE$1005),OR(AE$1006="",Datos!AE259&lt;=AE$1006))),FALSE),OR(ISNUMBER(FIND(";"&amp;UPPER(TRIM(Datos!AE259&amp;""))&amp;"=",AE$1007)),ISNUMBER(FIND(";"&amp;UPPER(TRIM(Datos!AE259&amp;""))&amp;";",AE$1007))),OR(UPPER(TRIM(Datos!AE259&amp;""))="SÍ",UPPER(TRIM(Datos!AE259&amp;""))="SI",UPPER(TRIM(Datos!AE259&amp;""))="NO"),IF(ISNUMBER(Datos!AE259),AND(OR(AE$1005="",Datos!AE259&gt;=AE$1005),OR(AE$1006="",Datos!AE259&lt;=AE$1006)),FALSE),TRUE))))</f>
        <v>0.0</v>
      </c>
    </row>
    <row r="260" spans="2:31">
      <c r="B260">
        <f>IF(Datos!B260="",0,IF(AND(B$1008&lt;&gt;"",Datos!B260=B$1008),0,IF(B$1004=0,0,1-CHOOSE(B$1004,IF(ISNUMBER(Datos!B260),AND(OR(B$1005="",Datos!B260&gt;=B$1005),OR(B$1006="",Datos!B260&lt;=B$1006)),FALSE),IF(ISNUMBER(Datos!B260),AND(Datos!B260=INT(Datos!B260),AND(OR(B$1005="",Datos!B260&gt;=B$1005),OR(B$1006="",Datos!B260&lt;=B$1006))),FALSE),OR(ISNUMBER(FIND(";"&amp;UPPER(TRIM(Datos!B260&amp;""))&amp;"=",B$1007)),ISNUMBER(FIND(";"&amp;UPPER(TRIM(Datos!B260&amp;""))&amp;";",B$1007))),OR(UPPER(TRIM(Datos!B260&amp;""))="SÍ",UPPER(TRIM(Datos!B260&amp;""))="SI",UPPER(TRIM(Datos!B260&amp;""))="NO"),IF(ISNUMBER(Datos!B260),AND(OR(B$1005="",Datos!B260&gt;=B$1005),OR(B$1006="",Datos!B260&lt;=B$1006)),FALSE),TRUE))))</f>
        <v>0.0</v>
      </c>
      <c r="C260">
        <f>IF(Datos!C260="",0,IF(AND(C$1008&lt;&gt;"",Datos!C260=C$1008),0,IF(C$1004=0,0,1-CHOOSE(C$1004,IF(ISNUMBER(Datos!C260),AND(OR(C$1005="",Datos!C260&gt;=C$1005),OR(C$1006="",Datos!C260&lt;=C$1006)),FALSE),IF(ISNUMBER(Datos!C260),AND(Datos!C260=INT(Datos!C260),AND(OR(C$1005="",Datos!C260&gt;=C$1005),OR(C$1006="",Datos!C260&lt;=C$1006))),FALSE),OR(ISNUMBER(FIND(";"&amp;UPPER(TRIM(Datos!C260&amp;""))&amp;"=",C$1007)),ISNUMBER(FIND(";"&amp;UPPER(TRIM(Datos!C260&amp;""))&amp;";",C$1007))),OR(UPPER(TRIM(Datos!C260&amp;""))="SÍ",UPPER(TRIM(Datos!C260&amp;""))="SI",UPPER(TRIM(Datos!C260&amp;""))="NO"),IF(ISNUMBER(Datos!C260),AND(OR(C$1005="",Datos!C260&gt;=C$1005),OR(C$1006="",Datos!C260&lt;=C$1006)),FALSE),TRUE))))</f>
        <v>0.0</v>
      </c>
      <c r="D260">
        <f>IF(Datos!D260="",0,IF(AND(D$1008&lt;&gt;"",Datos!D260=D$1008),0,IF(D$1004=0,0,1-CHOOSE(D$1004,IF(ISNUMBER(Datos!D260),AND(OR(D$1005="",Datos!D260&gt;=D$1005),OR(D$1006="",Datos!D260&lt;=D$1006)),FALSE),IF(ISNUMBER(Datos!D260),AND(Datos!D260=INT(Datos!D260),AND(OR(D$1005="",Datos!D260&gt;=D$1005),OR(D$1006="",Datos!D260&lt;=D$1006))),FALSE),OR(ISNUMBER(FIND(";"&amp;UPPER(TRIM(Datos!D260&amp;""))&amp;"=",D$1007)),ISNUMBER(FIND(";"&amp;UPPER(TRIM(Datos!D260&amp;""))&amp;";",D$1007))),OR(UPPER(TRIM(Datos!D260&amp;""))="SÍ",UPPER(TRIM(Datos!D260&amp;""))="SI",UPPER(TRIM(Datos!D260&amp;""))="NO"),IF(ISNUMBER(Datos!D260),AND(OR(D$1005="",Datos!D260&gt;=D$1005),OR(D$1006="",Datos!D260&lt;=D$1006)),FALSE),TRUE))))</f>
        <v>0.0</v>
      </c>
      <c r="E260">
        <f>IF(Datos!E260="",0,IF(AND(E$1008&lt;&gt;"",Datos!E260=E$1008),0,IF(E$1004=0,0,1-CHOOSE(E$1004,IF(ISNUMBER(Datos!E260),AND(OR(E$1005="",Datos!E260&gt;=E$1005),OR(E$1006="",Datos!E260&lt;=E$1006)),FALSE),IF(ISNUMBER(Datos!E260),AND(Datos!E260=INT(Datos!E260),AND(OR(E$1005="",Datos!E260&gt;=E$1005),OR(E$1006="",Datos!E260&lt;=E$1006))),FALSE),OR(ISNUMBER(FIND(";"&amp;UPPER(TRIM(Datos!E260&amp;""))&amp;"=",E$1007)),ISNUMBER(FIND(";"&amp;UPPER(TRIM(Datos!E260&amp;""))&amp;";",E$1007))),OR(UPPER(TRIM(Datos!E260&amp;""))="SÍ",UPPER(TRIM(Datos!E260&amp;""))="SI",UPPER(TRIM(Datos!E260&amp;""))="NO"),IF(ISNUMBER(Datos!E260),AND(OR(E$1005="",Datos!E260&gt;=E$1005),OR(E$1006="",Datos!E260&lt;=E$1006)),FALSE),TRUE))))</f>
        <v>0.0</v>
      </c>
      <c r="F260">
        <f>IF(Datos!F260="",0,IF(AND(F$1008&lt;&gt;"",Datos!F260=F$1008),0,IF(F$1004=0,0,1-CHOOSE(F$1004,IF(ISNUMBER(Datos!F260),AND(OR(F$1005="",Datos!F260&gt;=F$1005),OR(F$1006="",Datos!F260&lt;=F$1006)),FALSE),IF(ISNUMBER(Datos!F260),AND(Datos!F260=INT(Datos!F260),AND(OR(F$1005="",Datos!F260&gt;=F$1005),OR(F$1006="",Datos!F260&lt;=F$1006))),FALSE),OR(ISNUMBER(FIND(";"&amp;UPPER(TRIM(Datos!F260&amp;""))&amp;"=",F$1007)),ISNUMBER(FIND(";"&amp;UPPER(TRIM(Datos!F260&amp;""))&amp;";",F$1007))),OR(UPPER(TRIM(Datos!F260&amp;""))="SÍ",UPPER(TRIM(Datos!F260&amp;""))="SI",UPPER(TRIM(Datos!F260&amp;""))="NO"),IF(ISNUMBER(Datos!F260),AND(OR(F$1005="",Datos!F260&gt;=F$1005),OR(F$1006="",Datos!F260&lt;=F$1006)),FALSE),TRUE))))</f>
        <v>0.0</v>
      </c>
      <c r="G260">
        <f>IF(Datos!G260="",0,IF(AND(G$1008&lt;&gt;"",Datos!G260=G$1008),0,IF(G$1004=0,0,1-CHOOSE(G$1004,IF(ISNUMBER(Datos!G260),AND(OR(G$1005="",Datos!G260&gt;=G$1005),OR(G$1006="",Datos!G260&lt;=G$1006)),FALSE),IF(ISNUMBER(Datos!G260),AND(Datos!G260=INT(Datos!G260),AND(OR(G$1005="",Datos!G260&gt;=G$1005),OR(G$1006="",Datos!G260&lt;=G$1006))),FALSE),OR(ISNUMBER(FIND(";"&amp;UPPER(TRIM(Datos!G260&amp;""))&amp;"=",G$1007)),ISNUMBER(FIND(";"&amp;UPPER(TRIM(Datos!G260&amp;""))&amp;";",G$1007))),OR(UPPER(TRIM(Datos!G260&amp;""))="SÍ",UPPER(TRIM(Datos!G260&amp;""))="SI",UPPER(TRIM(Datos!G260&amp;""))="NO"),IF(ISNUMBER(Datos!G260),AND(OR(G$1005="",Datos!G260&gt;=G$1005),OR(G$1006="",Datos!G260&lt;=G$1006)),FALSE),TRUE))))</f>
        <v>0.0</v>
      </c>
      <c r="H260">
        <f>IF(Datos!H260="",0,IF(AND(H$1008&lt;&gt;"",Datos!H260=H$1008),0,IF(H$1004=0,0,1-CHOOSE(H$1004,IF(ISNUMBER(Datos!H260),AND(OR(H$1005="",Datos!H260&gt;=H$1005),OR(H$1006="",Datos!H260&lt;=H$1006)),FALSE),IF(ISNUMBER(Datos!H260),AND(Datos!H260=INT(Datos!H260),AND(OR(H$1005="",Datos!H260&gt;=H$1005),OR(H$1006="",Datos!H260&lt;=H$1006))),FALSE),OR(ISNUMBER(FIND(";"&amp;UPPER(TRIM(Datos!H260&amp;""))&amp;"=",H$1007)),ISNUMBER(FIND(";"&amp;UPPER(TRIM(Datos!H260&amp;""))&amp;";",H$1007))),OR(UPPER(TRIM(Datos!H260&amp;""))="SÍ",UPPER(TRIM(Datos!H260&amp;""))="SI",UPPER(TRIM(Datos!H260&amp;""))="NO"),IF(ISNUMBER(Datos!H260),AND(OR(H$1005="",Datos!H260&gt;=H$1005),OR(H$1006="",Datos!H260&lt;=H$1006)),FALSE),TRUE))))</f>
        <v>0.0</v>
      </c>
      <c r="I260">
        <f>IF(Datos!I260="",0,IF(AND(I$1008&lt;&gt;"",Datos!I260=I$1008),0,IF(I$1004=0,0,1-CHOOSE(I$1004,IF(ISNUMBER(Datos!I260),AND(OR(I$1005="",Datos!I260&gt;=I$1005),OR(I$1006="",Datos!I260&lt;=I$1006)),FALSE),IF(ISNUMBER(Datos!I260),AND(Datos!I260=INT(Datos!I260),AND(OR(I$1005="",Datos!I260&gt;=I$1005),OR(I$1006="",Datos!I260&lt;=I$1006))),FALSE),OR(ISNUMBER(FIND(";"&amp;UPPER(TRIM(Datos!I260&amp;""))&amp;"=",I$1007)),ISNUMBER(FIND(";"&amp;UPPER(TRIM(Datos!I260&amp;""))&amp;";",I$1007))),OR(UPPER(TRIM(Datos!I260&amp;""))="SÍ",UPPER(TRIM(Datos!I260&amp;""))="SI",UPPER(TRIM(Datos!I260&amp;""))="NO"),IF(ISNUMBER(Datos!I260),AND(OR(I$1005="",Datos!I260&gt;=I$1005),OR(I$1006="",Datos!I260&lt;=I$1006)),FALSE),TRUE))))</f>
        <v>0.0</v>
      </c>
      <c r="J260">
        <f>IF(Datos!J260="",0,IF(AND(J$1008&lt;&gt;"",Datos!J260=J$1008),0,IF(J$1004=0,0,1-CHOOSE(J$1004,IF(ISNUMBER(Datos!J260),AND(OR(J$1005="",Datos!J260&gt;=J$1005),OR(J$1006="",Datos!J260&lt;=J$1006)),FALSE),IF(ISNUMBER(Datos!J260),AND(Datos!J260=INT(Datos!J260),AND(OR(J$1005="",Datos!J260&gt;=J$1005),OR(J$1006="",Datos!J260&lt;=J$1006))),FALSE),OR(ISNUMBER(FIND(";"&amp;UPPER(TRIM(Datos!J260&amp;""))&amp;"=",J$1007)),ISNUMBER(FIND(";"&amp;UPPER(TRIM(Datos!J260&amp;""))&amp;";",J$1007))),OR(UPPER(TRIM(Datos!J260&amp;""))="SÍ",UPPER(TRIM(Datos!J260&amp;""))="SI",UPPER(TRIM(Datos!J260&amp;""))="NO"),IF(ISNUMBER(Datos!J260),AND(OR(J$1005="",Datos!J260&gt;=J$1005),OR(J$1006="",Datos!J260&lt;=J$1006)),FALSE),TRUE))))</f>
        <v>0.0</v>
      </c>
      <c r="K260">
        <f>IF(Datos!K260="",0,IF(AND(K$1008&lt;&gt;"",Datos!K260=K$1008),0,IF(K$1004=0,0,1-CHOOSE(K$1004,IF(ISNUMBER(Datos!K260),AND(OR(K$1005="",Datos!K260&gt;=K$1005),OR(K$1006="",Datos!K260&lt;=K$1006)),FALSE),IF(ISNUMBER(Datos!K260),AND(Datos!K260=INT(Datos!K260),AND(OR(K$1005="",Datos!K260&gt;=K$1005),OR(K$1006="",Datos!K260&lt;=K$1006))),FALSE),OR(ISNUMBER(FIND(";"&amp;UPPER(TRIM(Datos!K260&amp;""))&amp;"=",K$1007)),ISNUMBER(FIND(";"&amp;UPPER(TRIM(Datos!K260&amp;""))&amp;";",K$1007))),OR(UPPER(TRIM(Datos!K260&amp;""))="SÍ",UPPER(TRIM(Datos!K260&amp;""))="SI",UPPER(TRIM(Datos!K260&amp;""))="NO"),IF(ISNUMBER(Datos!K260),AND(OR(K$1005="",Datos!K260&gt;=K$1005),OR(K$1006="",Datos!K260&lt;=K$1006)),FALSE),TRUE))))</f>
        <v>0.0</v>
      </c>
      <c r="L260">
        <f>IF(Datos!L260="",0,IF(AND(L$1008&lt;&gt;"",Datos!L260=L$1008),0,IF(L$1004=0,0,1-CHOOSE(L$1004,IF(ISNUMBER(Datos!L260),AND(OR(L$1005="",Datos!L260&gt;=L$1005),OR(L$1006="",Datos!L260&lt;=L$1006)),FALSE),IF(ISNUMBER(Datos!L260),AND(Datos!L260=INT(Datos!L260),AND(OR(L$1005="",Datos!L260&gt;=L$1005),OR(L$1006="",Datos!L260&lt;=L$1006))),FALSE),OR(ISNUMBER(FIND(";"&amp;UPPER(TRIM(Datos!L260&amp;""))&amp;"=",L$1007)),ISNUMBER(FIND(";"&amp;UPPER(TRIM(Datos!L260&amp;""))&amp;";",L$1007))),OR(UPPER(TRIM(Datos!L260&amp;""))="SÍ",UPPER(TRIM(Datos!L260&amp;""))="SI",UPPER(TRIM(Datos!L260&amp;""))="NO"),IF(ISNUMBER(Datos!L260),AND(OR(L$1005="",Datos!L260&gt;=L$1005),OR(L$1006="",Datos!L260&lt;=L$1006)),FALSE),TRUE))))</f>
        <v>0.0</v>
      </c>
      <c r="M260">
        <f>IF(Datos!M260="",0,IF(AND(M$1008&lt;&gt;"",Datos!M260=M$1008),0,IF(M$1004=0,0,1-CHOOSE(M$1004,IF(ISNUMBER(Datos!M260),AND(OR(M$1005="",Datos!M260&gt;=M$1005),OR(M$1006="",Datos!M260&lt;=M$1006)),FALSE),IF(ISNUMBER(Datos!M260),AND(Datos!M260=INT(Datos!M260),AND(OR(M$1005="",Datos!M260&gt;=M$1005),OR(M$1006="",Datos!M260&lt;=M$1006))),FALSE),OR(ISNUMBER(FIND(";"&amp;UPPER(TRIM(Datos!M260&amp;""))&amp;"=",M$1007)),ISNUMBER(FIND(";"&amp;UPPER(TRIM(Datos!M260&amp;""))&amp;";",M$1007))),OR(UPPER(TRIM(Datos!M260&amp;""))="SÍ",UPPER(TRIM(Datos!M260&amp;""))="SI",UPPER(TRIM(Datos!M260&amp;""))="NO"),IF(ISNUMBER(Datos!M260),AND(OR(M$1005="",Datos!M260&gt;=M$1005),OR(M$1006="",Datos!M260&lt;=M$1006)),FALSE),TRUE))))</f>
        <v>0.0</v>
      </c>
      <c r="N260">
        <f>IF(Datos!N260="",0,IF(AND(N$1008&lt;&gt;"",Datos!N260=N$1008),0,IF(N$1004=0,0,1-CHOOSE(N$1004,IF(ISNUMBER(Datos!N260),AND(OR(N$1005="",Datos!N260&gt;=N$1005),OR(N$1006="",Datos!N260&lt;=N$1006)),FALSE),IF(ISNUMBER(Datos!N260),AND(Datos!N260=INT(Datos!N260),AND(OR(N$1005="",Datos!N260&gt;=N$1005),OR(N$1006="",Datos!N260&lt;=N$1006))),FALSE),OR(ISNUMBER(FIND(";"&amp;UPPER(TRIM(Datos!N260&amp;""))&amp;"=",N$1007)),ISNUMBER(FIND(";"&amp;UPPER(TRIM(Datos!N260&amp;""))&amp;";",N$1007))),OR(UPPER(TRIM(Datos!N260&amp;""))="SÍ",UPPER(TRIM(Datos!N260&amp;""))="SI",UPPER(TRIM(Datos!N260&amp;""))="NO"),IF(ISNUMBER(Datos!N260),AND(OR(N$1005="",Datos!N260&gt;=N$1005),OR(N$1006="",Datos!N260&lt;=N$1006)),FALSE),TRUE))))</f>
        <v>0.0</v>
      </c>
      <c r="O260">
        <f>IF(Datos!O260="",0,IF(AND(O$1008&lt;&gt;"",Datos!O260=O$1008),0,IF(O$1004=0,0,1-CHOOSE(O$1004,IF(ISNUMBER(Datos!O260),AND(OR(O$1005="",Datos!O260&gt;=O$1005),OR(O$1006="",Datos!O260&lt;=O$1006)),FALSE),IF(ISNUMBER(Datos!O260),AND(Datos!O260=INT(Datos!O260),AND(OR(O$1005="",Datos!O260&gt;=O$1005),OR(O$1006="",Datos!O260&lt;=O$1006))),FALSE),OR(ISNUMBER(FIND(";"&amp;UPPER(TRIM(Datos!O260&amp;""))&amp;"=",O$1007)),ISNUMBER(FIND(";"&amp;UPPER(TRIM(Datos!O260&amp;""))&amp;";",O$1007))),OR(UPPER(TRIM(Datos!O260&amp;""))="SÍ",UPPER(TRIM(Datos!O260&amp;""))="SI",UPPER(TRIM(Datos!O260&amp;""))="NO"),IF(ISNUMBER(Datos!O260),AND(OR(O$1005="",Datos!O260&gt;=O$1005),OR(O$1006="",Datos!O260&lt;=O$1006)),FALSE),TRUE))))</f>
        <v>0.0</v>
      </c>
      <c r="P260">
        <f>IF(Datos!P260="",0,IF(AND(P$1008&lt;&gt;"",Datos!P260=P$1008),0,IF(P$1004=0,0,1-CHOOSE(P$1004,IF(ISNUMBER(Datos!P260),AND(OR(P$1005="",Datos!P260&gt;=P$1005),OR(P$1006="",Datos!P260&lt;=P$1006)),FALSE),IF(ISNUMBER(Datos!P260),AND(Datos!P260=INT(Datos!P260),AND(OR(P$1005="",Datos!P260&gt;=P$1005),OR(P$1006="",Datos!P260&lt;=P$1006))),FALSE),OR(ISNUMBER(FIND(";"&amp;UPPER(TRIM(Datos!P260&amp;""))&amp;"=",P$1007)),ISNUMBER(FIND(";"&amp;UPPER(TRIM(Datos!P260&amp;""))&amp;";",P$1007))),OR(UPPER(TRIM(Datos!P260&amp;""))="SÍ",UPPER(TRIM(Datos!P260&amp;""))="SI",UPPER(TRIM(Datos!P260&amp;""))="NO"),IF(ISNUMBER(Datos!P260),AND(OR(P$1005="",Datos!P260&gt;=P$1005),OR(P$1006="",Datos!P260&lt;=P$1006)),FALSE),TRUE))))</f>
        <v>0.0</v>
      </c>
      <c r="Q260">
        <f>IF(Datos!Q260="",0,IF(AND(Q$1008&lt;&gt;"",Datos!Q260=Q$1008),0,IF(Q$1004=0,0,1-CHOOSE(Q$1004,IF(ISNUMBER(Datos!Q260),AND(OR(Q$1005="",Datos!Q260&gt;=Q$1005),OR(Q$1006="",Datos!Q260&lt;=Q$1006)),FALSE),IF(ISNUMBER(Datos!Q260),AND(Datos!Q260=INT(Datos!Q260),AND(OR(Q$1005="",Datos!Q260&gt;=Q$1005),OR(Q$1006="",Datos!Q260&lt;=Q$1006))),FALSE),OR(ISNUMBER(FIND(";"&amp;UPPER(TRIM(Datos!Q260&amp;""))&amp;"=",Q$1007)),ISNUMBER(FIND(";"&amp;UPPER(TRIM(Datos!Q260&amp;""))&amp;";",Q$1007))),OR(UPPER(TRIM(Datos!Q260&amp;""))="SÍ",UPPER(TRIM(Datos!Q260&amp;""))="SI",UPPER(TRIM(Datos!Q260&amp;""))="NO"),IF(ISNUMBER(Datos!Q260),AND(OR(Q$1005="",Datos!Q260&gt;=Q$1005),OR(Q$1006="",Datos!Q260&lt;=Q$1006)),FALSE),TRUE))))</f>
        <v>0.0</v>
      </c>
      <c r="R260">
        <f>IF(Datos!R260="",0,IF(AND(R$1008&lt;&gt;"",Datos!R260=R$1008),0,IF(R$1004=0,0,1-CHOOSE(R$1004,IF(ISNUMBER(Datos!R260),AND(OR(R$1005="",Datos!R260&gt;=R$1005),OR(R$1006="",Datos!R260&lt;=R$1006)),FALSE),IF(ISNUMBER(Datos!R260),AND(Datos!R260=INT(Datos!R260),AND(OR(R$1005="",Datos!R260&gt;=R$1005),OR(R$1006="",Datos!R260&lt;=R$1006))),FALSE),OR(ISNUMBER(FIND(";"&amp;UPPER(TRIM(Datos!R260&amp;""))&amp;"=",R$1007)),ISNUMBER(FIND(";"&amp;UPPER(TRIM(Datos!R260&amp;""))&amp;";",R$1007))),OR(UPPER(TRIM(Datos!R260&amp;""))="SÍ",UPPER(TRIM(Datos!R260&amp;""))="SI",UPPER(TRIM(Datos!R260&amp;""))="NO"),IF(ISNUMBER(Datos!R260),AND(OR(R$1005="",Datos!R260&gt;=R$1005),OR(R$1006="",Datos!R260&lt;=R$1006)),FALSE),TRUE))))</f>
        <v>0.0</v>
      </c>
      <c r="S260">
        <f>IF(Datos!S260="",0,IF(AND(S$1008&lt;&gt;"",Datos!S260=S$1008),0,IF(S$1004=0,0,1-CHOOSE(S$1004,IF(ISNUMBER(Datos!S260),AND(OR(S$1005="",Datos!S260&gt;=S$1005),OR(S$1006="",Datos!S260&lt;=S$1006)),FALSE),IF(ISNUMBER(Datos!S260),AND(Datos!S260=INT(Datos!S260),AND(OR(S$1005="",Datos!S260&gt;=S$1005),OR(S$1006="",Datos!S260&lt;=S$1006))),FALSE),OR(ISNUMBER(FIND(";"&amp;UPPER(TRIM(Datos!S260&amp;""))&amp;"=",S$1007)),ISNUMBER(FIND(";"&amp;UPPER(TRIM(Datos!S260&amp;""))&amp;";",S$1007))),OR(UPPER(TRIM(Datos!S260&amp;""))="SÍ",UPPER(TRIM(Datos!S260&amp;""))="SI",UPPER(TRIM(Datos!S260&amp;""))="NO"),IF(ISNUMBER(Datos!S260),AND(OR(S$1005="",Datos!S260&gt;=S$1005),OR(S$1006="",Datos!S260&lt;=S$1006)),FALSE),TRUE))))</f>
        <v>0.0</v>
      </c>
      <c r="T260">
        <f>IF(Datos!T260="",0,IF(AND(T$1008&lt;&gt;"",Datos!T260=T$1008),0,IF(T$1004=0,0,1-CHOOSE(T$1004,IF(ISNUMBER(Datos!T260),AND(OR(T$1005="",Datos!T260&gt;=T$1005),OR(T$1006="",Datos!T260&lt;=T$1006)),FALSE),IF(ISNUMBER(Datos!T260),AND(Datos!T260=INT(Datos!T260),AND(OR(T$1005="",Datos!T260&gt;=T$1005),OR(T$1006="",Datos!T260&lt;=T$1006))),FALSE),OR(ISNUMBER(FIND(";"&amp;UPPER(TRIM(Datos!T260&amp;""))&amp;"=",T$1007)),ISNUMBER(FIND(";"&amp;UPPER(TRIM(Datos!T260&amp;""))&amp;";",T$1007))),OR(UPPER(TRIM(Datos!T260&amp;""))="SÍ",UPPER(TRIM(Datos!T260&amp;""))="SI",UPPER(TRIM(Datos!T260&amp;""))="NO"),IF(ISNUMBER(Datos!T260),AND(OR(T$1005="",Datos!T260&gt;=T$1005),OR(T$1006="",Datos!T260&lt;=T$1006)),FALSE),TRUE))))</f>
        <v>0.0</v>
      </c>
      <c r="U260">
        <f>IF(Datos!U260="",0,IF(AND(U$1008&lt;&gt;"",Datos!U260=U$1008),0,IF(U$1004=0,0,1-CHOOSE(U$1004,IF(ISNUMBER(Datos!U260),AND(OR(U$1005="",Datos!U260&gt;=U$1005),OR(U$1006="",Datos!U260&lt;=U$1006)),FALSE),IF(ISNUMBER(Datos!U260),AND(Datos!U260=INT(Datos!U260),AND(OR(U$1005="",Datos!U260&gt;=U$1005),OR(U$1006="",Datos!U260&lt;=U$1006))),FALSE),OR(ISNUMBER(FIND(";"&amp;UPPER(TRIM(Datos!U260&amp;""))&amp;"=",U$1007)),ISNUMBER(FIND(";"&amp;UPPER(TRIM(Datos!U260&amp;""))&amp;";",U$1007))),OR(UPPER(TRIM(Datos!U260&amp;""))="SÍ",UPPER(TRIM(Datos!U260&amp;""))="SI",UPPER(TRIM(Datos!U260&amp;""))="NO"),IF(ISNUMBER(Datos!U260),AND(OR(U$1005="",Datos!U260&gt;=U$1005),OR(U$1006="",Datos!U260&lt;=U$1006)),FALSE),TRUE))))</f>
        <v>0.0</v>
      </c>
      <c r="V260">
        <f>IF(Datos!V260="",0,IF(AND(V$1008&lt;&gt;"",Datos!V260=V$1008),0,IF(V$1004=0,0,1-CHOOSE(V$1004,IF(ISNUMBER(Datos!V260),AND(OR(V$1005="",Datos!V260&gt;=V$1005),OR(V$1006="",Datos!V260&lt;=V$1006)),FALSE),IF(ISNUMBER(Datos!V260),AND(Datos!V260=INT(Datos!V260),AND(OR(V$1005="",Datos!V260&gt;=V$1005),OR(V$1006="",Datos!V260&lt;=V$1006))),FALSE),OR(ISNUMBER(FIND(";"&amp;UPPER(TRIM(Datos!V260&amp;""))&amp;"=",V$1007)),ISNUMBER(FIND(";"&amp;UPPER(TRIM(Datos!V260&amp;""))&amp;";",V$1007))),OR(UPPER(TRIM(Datos!V260&amp;""))="SÍ",UPPER(TRIM(Datos!V260&amp;""))="SI",UPPER(TRIM(Datos!V260&amp;""))="NO"),IF(ISNUMBER(Datos!V260),AND(OR(V$1005="",Datos!V260&gt;=V$1005),OR(V$1006="",Datos!V260&lt;=V$1006)),FALSE),TRUE))))</f>
        <v>0.0</v>
      </c>
      <c r="W260">
        <f>IF(Datos!W260="",0,IF(AND(W$1008&lt;&gt;"",Datos!W260=W$1008),0,IF(W$1004=0,0,1-CHOOSE(W$1004,IF(ISNUMBER(Datos!W260),AND(OR(W$1005="",Datos!W260&gt;=W$1005),OR(W$1006="",Datos!W260&lt;=W$1006)),FALSE),IF(ISNUMBER(Datos!W260),AND(Datos!W260=INT(Datos!W260),AND(OR(W$1005="",Datos!W260&gt;=W$1005),OR(W$1006="",Datos!W260&lt;=W$1006))),FALSE),OR(ISNUMBER(FIND(";"&amp;UPPER(TRIM(Datos!W260&amp;""))&amp;"=",W$1007)),ISNUMBER(FIND(";"&amp;UPPER(TRIM(Datos!W260&amp;""))&amp;";",W$1007))),OR(UPPER(TRIM(Datos!W260&amp;""))="SÍ",UPPER(TRIM(Datos!W260&amp;""))="SI",UPPER(TRIM(Datos!W260&amp;""))="NO"),IF(ISNUMBER(Datos!W260),AND(OR(W$1005="",Datos!W260&gt;=W$1005),OR(W$1006="",Datos!W260&lt;=W$1006)),FALSE),TRUE))))</f>
        <v>0.0</v>
      </c>
      <c r="X260">
        <f>IF(Datos!X260="",0,IF(AND(X$1008&lt;&gt;"",Datos!X260=X$1008),0,IF(X$1004=0,0,1-CHOOSE(X$1004,IF(ISNUMBER(Datos!X260),AND(OR(X$1005="",Datos!X260&gt;=X$1005),OR(X$1006="",Datos!X260&lt;=X$1006)),FALSE),IF(ISNUMBER(Datos!X260),AND(Datos!X260=INT(Datos!X260),AND(OR(X$1005="",Datos!X260&gt;=X$1005),OR(X$1006="",Datos!X260&lt;=X$1006))),FALSE),OR(ISNUMBER(FIND(";"&amp;UPPER(TRIM(Datos!X260&amp;""))&amp;"=",X$1007)),ISNUMBER(FIND(";"&amp;UPPER(TRIM(Datos!X260&amp;""))&amp;";",X$1007))),OR(UPPER(TRIM(Datos!X260&amp;""))="SÍ",UPPER(TRIM(Datos!X260&amp;""))="SI",UPPER(TRIM(Datos!X260&amp;""))="NO"),IF(ISNUMBER(Datos!X260),AND(OR(X$1005="",Datos!X260&gt;=X$1005),OR(X$1006="",Datos!X260&lt;=X$1006)),FALSE),TRUE))))</f>
        <v>0.0</v>
      </c>
      <c r="Y260">
        <f>IF(Datos!Y260="",0,IF(AND(Y$1008&lt;&gt;"",Datos!Y260=Y$1008),0,IF(Y$1004=0,0,1-CHOOSE(Y$1004,IF(ISNUMBER(Datos!Y260),AND(OR(Y$1005="",Datos!Y260&gt;=Y$1005),OR(Y$1006="",Datos!Y260&lt;=Y$1006)),FALSE),IF(ISNUMBER(Datos!Y260),AND(Datos!Y260=INT(Datos!Y260),AND(OR(Y$1005="",Datos!Y260&gt;=Y$1005),OR(Y$1006="",Datos!Y260&lt;=Y$1006))),FALSE),OR(ISNUMBER(FIND(";"&amp;UPPER(TRIM(Datos!Y260&amp;""))&amp;"=",Y$1007)),ISNUMBER(FIND(";"&amp;UPPER(TRIM(Datos!Y260&amp;""))&amp;";",Y$1007))),OR(UPPER(TRIM(Datos!Y260&amp;""))="SÍ",UPPER(TRIM(Datos!Y260&amp;""))="SI",UPPER(TRIM(Datos!Y260&amp;""))="NO"),IF(ISNUMBER(Datos!Y260),AND(OR(Y$1005="",Datos!Y260&gt;=Y$1005),OR(Y$1006="",Datos!Y260&lt;=Y$1006)),FALSE),TRUE))))</f>
        <v>0.0</v>
      </c>
      <c r="Z260">
        <f>IF(Datos!Z260="",0,IF(AND(Z$1008&lt;&gt;"",Datos!Z260=Z$1008),0,IF(Z$1004=0,0,1-CHOOSE(Z$1004,IF(ISNUMBER(Datos!Z260),AND(OR(Z$1005="",Datos!Z260&gt;=Z$1005),OR(Z$1006="",Datos!Z260&lt;=Z$1006)),FALSE),IF(ISNUMBER(Datos!Z260),AND(Datos!Z260=INT(Datos!Z260),AND(OR(Z$1005="",Datos!Z260&gt;=Z$1005),OR(Z$1006="",Datos!Z260&lt;=Z$1006))),FALSE),OR(ISNUMBER(FIND(";"&amp;UPPER(TRIM(Datos!Z260&amp;""))&amp;"=",Z$1007)),ISNUMBER(FIND(";"&amp;UPPER(TRIM(Datos!Z260&amp;""))&amp;";",Z$1007))),OR(UPPER(TRIM(Datos!Z260&amp;""))="SÍ",UPPER(TRIM(Datos!Z260&amp;""))="SI",UPPER(TRIM(Datos!Z260&amp;""))="NO"),IF(ISNUMBER(Datos!Z260),AND(OR(Z$1005="",Datos!Z260&gt;=Z$1005),OR(Z$1006="",Datos!Z260&lt;=Z$1006)),FALSE),TRUE))))</f>
        <v>0.0</v>
      </c>
      <c r="AA260">
        <f>IF(Datos!AA260="",0,IF(AND(AA$1008&lt;&gt;"",Datos!AA260=AA$1008),0,IF(AA$1004=0,0,1-CHOOSE(AA$1004,IF(ISNUMBER(Datos!AA260),AND(OR(AA$1005="",Datos!AA260&gt;=AA$1005),OR(AA$1006="",Datos!AA260&lt;=AA$1006)),FALSE),IF(ISNUMBER(Datos!AA260),AND(Datos!AA260=INT(Datos!AA260),AND(OR(AA$1005="",Datos!AA260&gt;=AA$1005),OR(AA$1006="",Datos!AA260&lt;=AA$1006))),FALSE),OR(ISNUMBER(FIND(";"&amp;UPPER(TRIM(Datos!AA260&amp;""))&amp;"=",AA$1007)),ISNUMBER(FIND(";"&amp;UPPER(TRIM(Datos!AA260&amp;""))&amp;";",AA$1007))),OR(UPPER(TRIM(Datos!AA260&amp;""))="SÍ",UPPER(TRIM(Datos!AA260&amp;""))="SI",UPPER(TRIM(Datos!AA260&amp;""))="NO"),IF(ISNUMBER(Datos!AA260),AND(OR(AA$1005="",Datos!AA260&gt;=AA$1005),OR(AA$1006="",Datos!AA260&lt;=AA$1006)),FALSE),TRUE))))</f>
        <v>0.0</v>
      </c>
      <c r="AB260">
        <f>IF(Datos!AB260="",0,IF(AND(AB$1008&lt;&gt;"",Datos!AB260=AB$1008),0,IF(AB$1004=0,0,1-CHOOSE(AB$1004,IF(ISNUMBER(Datos!AB260),AND(OR(AB$1005="",Datos!AB260&gt;=AB$1005),OR(AB$1006="",Datos!AB260&lt;=AB$1006)),FALSE),IF(ISNUMBER(Datos!AB260),AND(Datos!AB260=INT(Datos!AB260),AND(OR(AB$1005="",Datos!AB260&gt;=AB$1005),OR(AB$1006="",Datos!AB260&lt;=AB$1006))),FALSE),OR(ISNUMBER(FIND(";"&amp;UPPER(TRIM(Datos!AB260&amp;""))&amp;"=",AB$1007)),ISNUMBER(FIND(";"&amp;UPPER(TRIM(Datos!AB260&amp;""))&amp;";",AB$1007))),OR(UPPER(TRIM(Datos!AB260&amp;""))="SÍ",UPPER(TRIM(Datos!AB260&amp;""))="SI",UPPER(TRIM(Datos!AB260&amp;""))="NO"),IF(ISNUMBER(Datos!AB260),AND(OR(AB$1005="",Datos!AB260&gt;=AB$1005),OR(AB$1006="",Datos!AB260&lt;=AB$1006)),FALSE),TRUE))))</f>
        <v>0.0</v>
      </c>
      <c r="AC260">
        <f>IF(Datos!AC260="",0,IF(AND(AC$1008&lt;&gt;"",Datos!AC260=AC$1008),0,IF(AC$1004=0,0,1-CHOOSE(AC$1004,IF(ISNUMBER(Datos!AC260),AND(OR(AC$1005="",Datos!AC260&gt;=AC$1005),OR(AC$1006="",Datos!AC260&lt;=AC$1006)),FALSE),IF(ISNUMBER(Datos!AC260),AND(Datos!AC260=INT(Datos!AC260),AND(OR(AC$1005="",Datos!AC260&gt;=AC$1005),OR(AC$1006="",Datos!AC260&lt;=AC$1006))),FALSE),OR(ISNUMBER(FIND(";"&amp;UPPER(TRIM(Datos!AC260&amp;""))&amp;"=",AC$1007)),ISNUMBER(FIND(";"&amp;UPPER(TRIM(Datos!AC260&amp;""))&amp;";",AC$1007))),OR(UPPER(TRIM(Datos!AC260&amp;""))="SÍ",UPPER(TRIM(Datos!AC260&amp;""))="SI",UPPER(TRIM(Datos!AC260&amp;""))="NO"),IF(ISNUMBER(Datos!AC260),AND(OR(AC$1005="",Datos!AC260&gt;=AC$1005),OR(AC$1006="",Datos!AC260&lt;=AC$1006)),FALSE),TRUE))))</f>
        <v>0.0</v>
      </c>
      <c r="AD260">
        <f>IF(Datos!AD260="",0,IF(AND(AD$1008&lt;&gt;"",Datos!AD260=AD$1008),0,IF(AD$1004=0,0,1-CHOOSE(AD$1004,IF(ISNUMBER(Datos!AD260),AND(OR(AD$1005="",Datos!AD260&gt;=AD$1005),OR(AD$1006="",Datos!AD260&lt;=AD$1006)),FALSE),IF(ISNUMBER(Datos!AD260),AND(Datos!AD260=INT(Datos!AD260),AND(OR(AD$1005="",Datos!AD260&gt;=AD$1005),OR(AD$1006="",Datos!AD260&lt;=AD$1006))),FALSE),OR(ISNUMBER(FIND(";"&amp;UPPER(TRIM(Datos!AD260&amp;""))&amp;"=",AD$1007)),ISNUMBER(FIND(";"&amp;UPPER(TRIM(Datos!AD260&amp;""))&amp;";",AD$1007))),OR(UPPER(TRIM(Datos!AD260&amp;""))="SÍ",UPPER(TRIM(Datos!AD260&amp;""))="SI",UPPER(TRIM(Datos!AD260&amp;""))="NO"),IF(ISNUMBER(Datos!AD260),AND(OR(AD$1005="",Datos!AD260&gt;=AD$1005),OR(AD$1006="",Datos!AD260&lt;=AD$1006)),FALSE),TRUE))))</f>
        <v>0.0</v>
      </c>
      <c r="AE260">
        <f>IF(Datos!AE260="",0,IF(AND(AE$1008&lt;&gt;"",Datos!AE260=AE$1008),0,IF(AE$1004=0,0,1-CHOOSE(AE$1004,IF(ISNUMBER(Datos!AE260),AND(OR(AE$1005="",Datos!AE260&gt;=AE$1005),OR(AE$1006="",Datos!AE260&lt;=AE$1006)),FALSE),IF(ISNUMBER(Datos!AE260),AND(Datos!AE260=INT(Datos!AE260),AND(OR(AE$1005="",Datos!AE260&gt;=AE$1005),OR(AE$1006="",Datos!AE260&lt;=AE$1006))),FALSE),OR(ISNUMBER(FIND(";"&amp;UPPER(TRIM(Datos!AE260&amp;""))&amp;"=",AE$1007)),ISNUMBER(FIND(";"&amp;UPPER(TRIM(Datos!AE260&amp;""))&amp;";",AE$1007))),OR(UPPER(TRIM(Datos!AE260&amp;""))="SÍ",UPPER(TRIM(Datos!AE260&amp;""))="SI",UPPER(TRIM(Datos!AE260&amp;""))="NO"),IF(ISNUMBER(Datos!AE260),AND(OR(AE$1005="",Datos!AE260&gt;=AE$1005),OR(AE$1006="",Datos!AE260&lt;=AE$1006)),FALSE),TRUE))))</f>
        <v>0.0</v>
      </c>
    </row>
    <row r="261" spans="2:31">
      <c r="B261">
        <f>IF(Datos!B261="",0,IF(AND(B$1008&lt;&gt;"",Datos!B261=B$1008),0,IF(B$1004=0,0,1-CHOOSE(B$1004,IF(ISNUMBER(Datos!B261),AND(OR(B$1005="",Datos!B261&gt;=B$1005),OR(B$1006="",Datos!B261&lt;=B$1006)),FALSE),IF(ISNUMBER(Datos!B261),AND(Datos!B261=INT(Datos!B261),AND(OR(B$1005="",Datos!B261&gt;=B$1005),OR(B$1006="",Datos!B261&lt;=B$1006))),FALSE),OR(ISNUMBER(FIND(";"&amp;UPPER(TRIM(Datos!B261&amp;""))&amp;"=",B$1007)),ISNUMBER(FIND(";"&amp;UPPER(TRIM(Datos!B261&amp;""))&amp;";",B$1007))),OR(UPPER(TRIM(Datos!B261&amp;""))="SÍ",UPPER(TRIM(Datos!B261&amp;""))="SI",UPPER(TRIM(Datos!B261&amp;""))="NO"),IF(ISNUMBER(Datos!B261),AND(OR(B$1005="",Datos!B261&gt;=B$1005),OR(B$1006="",Datos!B261&lt;=B$1006)),FALSE),TRUE))))</f>
        <v>0.0</v>
      </c>
      <c r="C261">
        <f>IF(Datos!C261="",0,IF(AND(C$1008&lt;&gt;"",Datos!C261=C$1008),0,IF(C$1004=0,0,1-CHOOSE(C$1004,IF(ISNUMBER(Datos!C261),AND(OR(C$1005="",Datos!C261&gt;=C$1005),OR(C$1006="",Datos!C261&lt;=C$1006)),FALSE),IF(ISNUMBER(Datos!C261),AND(Datos!C261=INT(Datos!C261),AND(OR(C$1005="",Datos!C261&gt;=C$1005),OR(C$1006="",Datos!C261&lt;=C$1006))),FALSE),OR(ISNUMBER(FIND(";"&amp;UPPER(TRIM(Datos!C261&amp;""))&amp;"=",C$1007)),ISNUMBER(FIND(";"&amp;UPPER(TRIM(Datos!C261&amp;""))&amp;";",C$1007))),OR(UPPER(TRIM(Datos!C261&amp;""))="SÍ",UPPER(TRIM(Datos!C261&amp;""))="SI",UPPER(TRIM(Datos!C261&amp;""))="NO"),IF(ISNUMBER(Datos!C261),AND(OR(C$1005="",Datos!C261&gt;=C$1005),OR(C$1006="",Datos!C261&lt;=C$1006)),FALSE),TRUE))))</f>
        <v>0.0</v>
      </c>
      <c r="D261">
        <f>IF(Datos!D261="",0,IF(AND(D$1008&lt;&gt;"",Datos!D261=D$1008),0,IF(D$1004=0,0,1-CHOOSE(D$1004,IF(ISNUMBER(Datos!D261),AND(OR(D$1005="",Datos!D261&gt;=D$1005),OR(D$1006="",Datos!D261&lt;=D$1006)),FALSE),IF(ISNUMBER(Datos!D261),AND(Datos!D261=INT(Datos!D261),AND(OR(D$1005="",Datos!D261&gt;=D$1005),OR(D$1006="",Datos!D261&lt;=D$1006))),FALSE),OR(ISNUMBER(FIND(";"&amp;UPPER(TRIM(Datos!D261&amp;""))&amp;"=",D$1007)),ISNUMBER(FIND(";"&amp;UPPER(TRIM(Datos!D261&amp;""))&amp;";",D$1007))),OR(UPPER(TRIM(Datos!D261&amp;""))="SÍ",UPPER(TRIM(Datos!D261&amp;""))="SI",UPPER(TRIM(Datos!D261&amp;""))="NO"),IF(ISNUMBER(Datos!D261),AND(OR(D$1005="",Datos!D261&gt;=D$1005),OR(D$1006="",Datos!D261&lt;=D$1006)),FALSE),TRUE))))</f>
        <v>0.0</v>
      </c>
      <c r="E261">
        <f>IF(Datos!E261="",0,IF(AND(E$1008&lt;&gt;"",Datos!E261=E$1008),0,IF(E$1004=0,0,1-CHOOSE(E$1004,IF(ISNUMBER(Datos!E261),AND(OR(E$1005="",Datos!E261&gt;=E$1005),OR(E$1006="",Datos!E261&lt;=E$1006)),FALSE),IF(ISNUMBER(Datos!E261),AND(Datos!E261=INT(Datos!E261),AND(OR(E$1005="",Datos!E261&gt;=E$1005),OR(E$1006="",Datos!E261&lt;=E$1006))),FALSE),OR(ISNUMBER(FIND(";"&amp;UPPER(TRIM(Datos!E261&amp;""))&amp;"=",E$1007)),ISNUMBER(FIND(";"&amp;UPPER(TRIM(Datos!E261&amp;""))&amp;";",E$1007))),OR(UPPER(TRIM(Datos!E261&amp;""))="SÍ",UPPER(TRIM(Datos!E261&amp;""))="SI",UPPER(TRIM(Datos!E261&amp;""))="NO"),IF(ISNUMBER(Datos!E261),AND(OR(E$1005="",Datos!E261&gt;=E$1005),OR(E$1006="",Datos!E261&lt;=E$1006)),FALSE),TRUE))))</f>
        <v>0.0</v>
      </c>
      <c r="F261">
        <f>IF(Datos!F261="",0,IF(AND(F$1008&lt;&gt;"",Datos!F261=F$1008),0,IF(F$1004=0,0,1-CHOOSE(F$1004,IF(ISNUMBER(Datos!F261),AND(OR(F$1005="",Datos!F261&gt;=F$1005),OR(F$1006="",Datos!F261&lt;=F$1006)),FALSE),IF(ISNUMBER(Datos!F261),AND(Datos!F261=INT(Datos!F261),AND(OR(F$1005="",Datos!F261&gt;=F$1005),OR(F$1006="",Datos!F261&lt;=F$1006))),FALSE),OR(ISNUMBER(FIND(";"&amp;UPPER(TRIM(Datos!F261&amp;""))&amp;"=",F$1007)),ISNUMBER(FIND(";"&amp;UPPER(TRIM(Datos!F261&amp;""))&amp;";",F$1007))),OR(UPPER(TRIM(Datos!F261&amp;""))="SÍ",UPPER(TRIM(Datos!F261&amp;""))="SI",UPPER(TRIM(Datos!F261&amp;""))="NO"),IF(ISNUMBER(Datos!F261),AND(OR(F$1005="",Datos!F261&gt;=F$1005),OR(F$1006="",Datos!F261&lt;=F$1006)),FALSE),TRUE))))</f>
        <v>0.0</v>
      </c>
      <c r="G261">
        <f>IF(Datos!G261="",0,IF(AND(G$1008&lt;&gt;"",Datos!G261=G$1008),0,IF(G$1004=0,0,1-CHOOSE(G$1004,IF(ISNUMBER(Datos!G261),AND(OR(G$1005="",Datos!G261&gt;=G$1005),OR(G$1006="",Datos!G261&lt;=G$1006)),FALSE),IF(ISNUMBER(Datos!G261),AND(Datos!G261=INT(Datos!G261),AND(OR(G$1005="",Datos!G261&gt;=G$1005),OR(G$1006="",Datos!G261&lt;=G$1006))),FALSE),OR(ISNUMBER(FIND(";"&amp;UPPER(TRIM(Datos!G261&amp;""))&amp;"=",G$1007)),ISNUMBER(FIND(";"&amp;UPPER(TRIM(Datos!G261&amp;""))&amp;";",G$1007))),OR(UPPER(TRIM(Datos!G261&amp;""))="SÍ",UPPER(TRIM(Datos!G261&amp;""))="SI",UPPER(TRIM(Datos!G261&amp;""))="NO"),IF(ISNUMBER(Datos!G261),AND(OR(G$1005="",Datos!G261&gt;=G$1005),OR(G$1006="",Datos!G261&lt;=G$1006)),FALSE),TRUE))))</f>
        <v>0.0</v>
      </c>
      <c r="H261">
        <f>IF(Datos!H261="",0,IF(AND(H$1008&lt;&gt;"",Datos!H261=H$1008),0,IF(H$1004=0,0,1-CHOOSE(H$1004,IF(ISNUMBER(Datos!H261),AND(OR(H$1005="",Datos!H261&gt;=H$1005),OR(H$1006="",Datos!H261&lt;=H$1006)),FALSE),IF(ISNUMBER(Datos!H261),AND(Datos!H261=INT(Datos!H261),AND(OR(H$1005="",Datos!H261&gt;=H$1005),OR(H$1006="",Datos!H261&lt;=H$1006))),FALSE),OR(ISNUMBER(FIND(";"&amp;UPPER(TRIM(Datos!H261&amp;""))&amp;"=",H$1007)),ISNUMBER(FIND(";"&amp;UPPER(TRIM(Datos!H261&amp;""))&amp;";",H$1007))),OR(UPPER(TRIM(Datos!H261&amp;""))="SÍ",UPPER(TRIM(Datos!H261&amp;""))="SI",UPPER(TRIM(Datos!H261&amp;""))="NO"),IF(ISNUMBER(Datos!H261),AND(OR(H$1005="",Datos!H261&gt;=H$1005),OR(H$1006="",Datos!H261&lt;=H$1006)),FALSE),TRUE))))</f>
        <v>0.0</v>
      </c>
      <c r="I261">
        <f>IF(Datos!I261="",0,IF(AND(I$1008&lt;&gt;"",Datos!I261=I$1008),0,IF(I$1004=0,0,1-CHOOSE(I$1004,IF(ISNUMBER(Datos!I261),AND(OR(I$1005="",Datos!I261&gt;=I$1005),OR(I$1006="",Datos!I261&lt;=I$1006)),FALSE),IF(ISNUMBER(Datos!I261),AND(Datos!I261=INT(Datos!I261),AND(OR(I$1005="",Datos!I261&gt;=I$1005),OR(I$1006="",Datos!I261&lt;=I$1006))),FALSE),OR(ISNUMBER(FIND(";"&amp;UPPER(TRIM(Datos!I261&amp;""))&amp;"=",I$1007)),ISNUMBER(FIND(";"&amp;UPPER(TRIM(Datos!I261&amp;""))&amp;";",I$1007))),OR(UPPER(TRIM(Datos!I261&amp;""))="SÍ",UPPER(TRIM(Datos!I261&amp;""))="SI",UPPER(TRIM(Datos!I261&amp;""))="NO"),IF(ISNUMBER(Datos!I261),AND(OR(I$1005="",Datos!I261&gt;=I$1005),OR(I$1006="",Datos!I261&lt;=I$1006)),FALSE),TRUE))))</f>
        <v>0.0</v>
      </c>
      <c r="J261">
        <f>IF(Datos!J261="",0,IF(AND(J$1008&lt;&gt;"",Datos!J261=J$1008),0,IF(J$1004=0,0,1-CHOOSE(J$1004,IF(ISNUMBER(Datos!J261),AND(OR(J$1005="",Datos!J261&gt;=J$1005),OR(J$1006="",Datos!J261&lt;=J$1006)),FALSE),IF(ISNUMBER(Datos!J261),AND(Datos!J261=INT(Datos!J261),AND(OR(J$1005="",Datos!J261&gt;=J$1005),OR(J$1006="",Datos!J261&lt;=J$1006))),FALSE),OR(ISNUMBER(FIND(";"&amp;UPPER(TRIM(Datos!J261&amp;""))&amp;"=",J$1007)),ISNUMBER(FIND(";"&amp;UPPER(TRIM(Datos!J261&amp;""))&amp;";",J$1007))),OR(UPPER(TRIM(Datos!J261&amp;""))="SÍ",UPPER(TRIM(Datos!J261&amp;""))="SI",UPPER(TRIM(Datos!J261&amp;""))="NO"),IF(ISNUMBER(Datos!J261),AND(OR(J$1005="",Datos!J261&gt;=J$1005),OR(J$1006="",Datos!J261&lt;=J$1006)),FALSE),TRUE))))</f>
        <v>0.0</v>
      </c>
      <c r="K261">
        <f>IF(Datos!K261="",0,IF(AND(K$1008&lt;&gt;"",Datos!K261=K$1008),0,IF(K$1004=0,0,1-CHOOSE(K$1004,IF(ISNUMBER(Datos!K261),AND(OR(K$1005="",Datos!K261&gt;=K$1005),OR(K$1006="",Datos!K261&lt;=K$1006)),FALSE),IF(ISNUMBER(Datos!K261),AND(Datos!K261=INT(Datos!K261),AND(OR(K$1005="",Datos!K261&gt;=K$1005),OR(K$1006="",Datos!K261&lt;=K$1006))),FALSE),OR(ISNUMBER(FIND(";"&amp;UPPER(TRIM(Datos!K261&amp;""))&amp;"=",K$1007)),ISNUMBER(FIND(";"&amp;UPPER(TRIM(Datos!K261&amp;""))&amp;";",K$1007))),OR(UPPER(TRIM(Datos!K261&amp;""))="SÍ",UPPER(TRIM(Datos!K261&amp;""))="SI",UPPER(TRIM(Datos!K261&amp;""))="NO"),IF(ISNUMBER(Datos!K261),AND(OR(K$1005="",Datos!K261&gt;=K$1005),OR(K$1006="",Datos!K261&lt;=K$1006)),FALSE),TRUE))))</f>
        <v>0.0</v>
      </c>
      <c r="L261">
        <f>IF(Datos!L261="",0,IF(AND(L$1008&lt;&gt;"",Datos!L261=L$1008),0,IF(L$1004=0,0,1-CHOOSE(L$1004,IF(ISNUMBER(Datos!L261),AND(OR(L$1005="",Datos!L261&gt;=L$1005),OR(L$1006="",Datos!L261&lt;=L$1006)),FALSE),IF(ISNUMBER(Datos!L261),AND(Datos!L261=INT(Datos!L261),AND(OR(L$1005="",Datos!L261&gt;=L$1005),OR(L$1006="",Datos!L261&lt;=L$1006))),FALSE),OR(ISNUMBER(FIND(";"&amp;UPPER(TRIM(Datos!L261&amp;""))&amp;"=",L$1007)),ISNUMBER(FIND(";"&amp;UPPER(TRIM(Datos!L261&amp;""))&amp;";",L$1007))),OR(UPPER(TRIM(Datos!L261&amp;""))="SÍ",UPPER(TRIM(Datos!L261&amp;""))="SI",UPPER(TRIM(Datos!L261&amp;""))="NO"),IF(ISNUMBER(Datos!L261),AND(OR(L$1005="",Datos!L261&gt;=L$1005),OR(L$1006="",Datos!L261&lt;=L$1006)),FALSE),TRUE))))</f>
        <v>0.0</v>
      </c>
      <c r="M261">
        <f>IF(Datos!M261="",0,IF(AND(M$1008&lt;&gt;"",Datos!M261=M$1008),0,IF(M$1004=0,0,1-CHOOSE(M$1004,IF(ISNUMBER(Datos!M261),AND(OR(M$1005="",Datos!M261&gt;=M$1005),OR(M$1006="",Datos!M261&lt;=M$1006)),FALSE),IF(ISNUMBER(Datos!M261),AND(Datos!M261=INT(Datos!M261),AND(OR(M$1005="",Datos!M261&gt;=M$1005),OR(M$1006="",Datos!M261&lt;=M$1006))),FALSE),OR(ISNUMBER(FIND(";"&amp;UPPER(TRIM(Datos!M261&amp;""))&amp;"=",M$1007)),ISNUMBER(FIND(";"&amp;UPPER(TRIM(Datos!M261&amp;""))&amp;";",M$1007))),OR(UPPER(TRIM(Datos!M261&amp;""))="SÍ",UPPER(TRIM(Datos!M261&amp;""))="SI",UPPER(TRIM(Datos!M261&amp;""))="NO"),IF(ISNUMBER(Datos!M261),AND(OR(M$1005="",Datos!M261&gt;=M$1005),OR(M$1006="",Datos!M261&lt;=M$1006)),FALSE),TRUE))))</f>
        <v>0.0</v>
      </c>
      <c r="N261">
        <f>IF(Datos!N261="",0,IF(AND(N$1008&lt;&gt;"",Datos!N261=N$1008),0,IF(N$1004=0,0,1-CHOOSE(N$1004,IF(ISNUMBER(Datos!N261),AND(OR(N$1005="",Datos!N261&gt;=N$1005),OR(N$1006="",Datos!N261&lt;=N$1006)),FALSE),IF(ISNUMBER(Datos!N261),AND(Datos!N261=INT(Datos!N261),AND(OR(N$1005="",Datos!N261&gt;=N$1005),OR(N$1006="",Datos!N261&lt;=N$1006))),FALSE),OR(ISNUMBER(FIND(";"&amp;UPPER(TRIM(Datos!N261&amp;""))&amp;"=",N$1007)),ISNUMBER(FIND(";"&amp;UPPER(TRIM(Datos!N261&amp;""))&amp;";",N$1007))),OR(UPPER(TRIM(Datos!N261&amp;""))="SÍ",UPPER(TRIM(Datos!N261&amp;""))="SI",UPPER(TRIM(Datos!N261&amp;""))="NO"),IF(ISNUMBER(Datos!N261),AND(OR(N$1005="",Datos!N261&gt;=N$1005),OR(N$1006="",Datos!N261&lt;=N$1006)),FALSE),TRUE))))</f>
        <v>0.0</v>
      </c>
      <c r="O261">
        <f>IF(Datos!O261="",0,IF(AND(O$1008&lt;&gt;"",Datos!O261=O$1008),0,IF(O$1004=0,0,1-CHOOSE(O$1004,IF(ISNUMBER(Datos!O261),AND(OR(O$1005="",Datos!O261&gt;=O$1005),OR(O$1006="",Datos!O261&lt;=O$1006)),FALSE),IF(ISNUMBER(Datos!O261),AND(Datos!O261=INT(Datos!O261),AND(OR(O$1005="",Datos!O261&gt;=O$1005),OR(O$1006="",Datos!O261&lt;=O$1006))),FALSE),OR(ISNUMBER(FIND(";"&amp;UPPER(TRIM(Datos!O261&amp;""))&amp;"=",O$1007)),ISNUMBER(FIND(";"&amp;UPPER(TRIM(Datos!O261&amp;""))&amp;";",O$1007))),OR(UPPER(TRIM(Datos!O261&amp;""))="SÍ",UPPER(TRIM(Datos!O261&amp;""))="SI",UPPER(TRIM(Datos!O261&amp;""))="NO"),IF(ISNUMBER(Datos!O261),AND(OR(O$1005="",Datos!O261&gt;=O$1005),OR(O$1006="",Datos!O261&lt;=O$1006)),FALSE),TRUE))))</f>
        <v>0.0</v>
      </c>
      <c r="P261">
        <f>IF(Datos!P261="",0,IF(AND(P$1008&lt;&gt;"",Datos!P261=P$1008),0,IF(P$1004=0,0,1-CHOOSE(P$1004,IF(ISNUMBER(Datos!P261),AND(OR(P$1005="",Datos!P261&gt;=P$1005),OR(P$1006="",Datos!P261&lt;=P$1006)),FALSE),IF(ISNUMBER(Datos!P261),AND(Datos!P261=INT(Datos!P261),AND(OR(P$1005="",Datos!P261&gt;=P$1005),OR(P$1006="",Datos!P261&lt;=P$1006))),FALSE),OR(ISNUMBER(FIND(";"&amp;UPPER(TRIM(Datos!P261&amp;""))&amp;"=",P$1007)),ISNUMBER(FIND(";"&amp;UPPER(TRIM(Datos!P261&amp;""))&amp;";",P$1007))),OR(UPPER(TRIM(Datos!P261&amp;""))="SÍ",UPPER(TRIM(Datos!P261&amp;""))="SI",UPPER(TRIM(Datos!P261&amp;""))="NO"),IF(ISNUMBER(Datos!P261),AND(OR(P$1005="",Datos!P261&gt;=P$1005),OR(P$1006="",Datos!P261&lt;=P$1006)),FALSE),TRUE))))</f>
        <v>0.0</v>
      </c>
      <c r="Q261">
        <f>IF(Datos!Q261="",0,IF(AND(Q$1008&lt;&gt;"",Datos!Q261=Q$1008),0,IF(Q$1004=0,0,1-CHOOSE(Q$1004,IF(ISNUMBER(Datos!Q261),AND(OR(Q$1005="",Datos!Q261&gt;=Q$1005),OR(Q$1006="",Datos!Q261&lt;=Q$1006)),FALSE),IF(ISNUMBER(Datos!Q261),AND(Datos!Q261=INT(Datos!Q261),AND(OR(Q$1005="",Datos!Q261&gt;=Q$1005),OR(Q$1006="",Datos!Q261&lt;=Q$1006))),FALSE),OR(ISNUMBER(FIND(";"&amp;UPPER(TRIM(Datos!Q261&amp;""))&amp;"=",Q$1007)),ISNUMBER(FIND(";"&amp;UPPER(TRIM(Datos!Q261&amp;""))&amp;";",Q$1007))),OR(UPPER(TRIM(Datos!Q261&amp;""))="SÍ",UPPER(TRIM(Datos!Q261&amp;""))="SI",UPPER(TRIM(Datos!Q261&amp;""))="NO"),IF(ISNUMBER(Datos!Q261),AND(OR(Q$1005="",Datos!Q261&gt;=Q$1005),OR(Q$1006="",Datos!Q261&lt;=Q$1006)),FALSE),TRUE))))</f>
        <v>0.0</v>
      </c>
      <c r="R261">
        <f>IF(Datos!R261="",0,IF(AND(R$1008&lt;&gt;"",Datos!R261=R$1008),0,IF(R$1004=0,0,1-CHOOSE(R$1004,IF(ISNUMBER(Datos!R261),AND(OR(R$1005="",Datos!R261&gt;=R$1005),OR(R$1006="",Datos!R261&lt;=R$1006)),FALSE),IF(ISNUMBER(Datos!R261),AND(Datos!R261=INT(Datos!R261),AND(OR(R$1005="",Datos!R261&gt;=R$1005),OR(R$1006="",Datos!R261&lt;=R$1006))),FALSE),OR(ISNUMBER(FIND(";"&amp;UPPER(TRIM(Datos!R261&amp;""))&amp;"=",R$1007)),ISNUMBER(FIND(";"&amp;UPPER(TRIM(Datos!R261&amp;""))&amp;";",R$1007))),OR(UPPER(TRIM(Datos!R261&amp;""))="SÍ",UPPER(TRIM(Datos!R261&amp;""))="SI",UPPER(TRIM(Datos!R261&amp;""))="NO"),IF(ISNUMBER(Datos!R261),AND(OR(R$1005="",Datos!R261&gt;=R$1005),OR(R$1006="",Datos!R261&lt;=R$1006)),FALSE),TRUE))))</f>
        <v>0.0</v>
      </c>
      <c r="S261">
        <f>IF(Datos!S261="",0,IF(AND(S$1008&lt;&gt;"",Datos!S261=S$1008),0,IF(S$1004=0,0,1-CHOOSE(S$1004,IF(ISNUMBER(Datos!S261),AND(OR(S$1005="",Datos!S261&gt;=S$1005),OR(S$1006="",Datos!S261&lt;=S$1006)),FALSE),IF(ISNUMBER(Datos!S261),AND(Datos!S261=INT(Datos!S261),AND(OR(S$1005="",Datos!S261&gt;=S$1005),OR(S$1006="",Datos!S261&lt;=S$1006))),FALSE),OR(ISNUMBER(FIND(";"&amp;UPPER(TRIM(Datos!S261&amp;""))&amp;"=",S$1007)),ISNUMBER(FIND(";"&amp;UPPER(TRIM(Datos!S261&amp;""))&amp;";",S$1007))),OR(UPPER(TRIM(Datos!S261&amp;""))="SÍ",UPPER(TRIM(Datos!S261&amp;""))="SI",UPPER(TRIM(Datos!S261&amp;""))="NO"),IF(ISNUMBER(Datos!S261),AND(OR(S$1005="",Datos!S261&gt;=S$1005),OR(S$1006="",Datos!S261&lt;=S$1006)),FALSE),TRUE))))</f>
        <v>0.0</v>
      </c>
      <c r="T261">
        <f>IF(Datos!T261="",0,IF(AND(T$1008&lt;&gt;"",Datos!T261=T$1008),0,IF(T$1004=0,0,1-CHOOSE(T$1004,IF(ISNUMBER(Datos!T261),AND(OR(T$1005="",Datos!T261&gt;=T$1005),OR(T$1006="",Datos!T261&lt;=T$1006)),FALSE),IF(ISNUMBER(Datos!T261),AND(Datos!T261=INT(Datos!T261),AND(OR(T$1005="",Datos!T261&gt;=T$1005),OR(T$1006="",Datos!T261&lt;=T$1006))),FALSE),OR(ISNUMBER(FIND(";"&amp;UPPER(TRIM(Datos!T261&amp;""))&amp;"=",T$1007)),ISNUMBER(FIND(";"&amp;UPPER(TRIM(Datos!T261&amp;""))&amp;";",T$1007))),OR(UPPER(TRIM(Datos!T261&amp;""))="SÍ",UPPER(TRIM(Datos!T261&amp;""))="SI",UPPER(TRIM(Datos!T261&amp;""))="NO"),IF(ISNUMBER(Datos!T261),AND(OR(T$1005="",Datos!T261&gt;=T$1005),OR(T$1006="",Datos!T261&lt;=T$1006)),FALSE),TRUE))))</f>
        <v>0.0</v>
      </c>
      <c r="U261">
        <f>IF(Datos!U261="",0,IF(AND(U$1008&lt;&gt;"",Datos!U261=U$1008),0,IF(U$1004=0,0,1-CHOOSE(U$1004,IF(ISNUMBER(Datos!U261),AND(OR(U$1005="",Datos!U261&gt;=U$1005),OR(U$1006="",Datos!U261&lt;=U$1006)),FALSE),IF(ISNUMBER(Datos!U261),AND(Datos!U261=INT(Datos!U261),AND(OR(U$1005="",Datos!U261&gt;=U$1005),OR(U$1006="",Datos!U261&lt;=U$1006))),FALSE),OR(ISNUMBER(FIND(";"&amp;UPPER(TRIM(Datos!U261&amp;""))&amp;"=",U$1007)),ISNUMBER(FIND(";"&amp;UPPER(TRIM(Datos!U261&amp;""))&amp;";",U$1007))),OR(UPPER(TRIM(Datos!U261&amp;""))="SÍ",UPPER(TRIM(Datos!U261&amp;""))="SI",UPPER(TRIM(Datos!U261&amp;""))="NO"),IF(ISNUMBER(Datos!U261),AND(OR(U$1005="",Datos!U261&gt;=U$1005),OR(U$1006="",Datos!U261&lt;=U$1006)),FALSE),TRUE))))</f>
        <v>0.0</v>
      </c>
      <c r="V261">
        <f>IF(Datos!V261="",0,IF(AND(V$1008&lt;&gt;"",Datos!V261=V$1008),0,IF(V$1004=0,0,1-CHOOSE(V$1004,IF(ISNUMBER(Datos!V261),AND(OR(V$1005="",Datos!V261&gt;=V$1005),OR(V$1006="",Datos!V261&lt;=V$1006)),FALSE),IF(ISNUMBER(Datos!V261),AND(Datos!V261=INT(Datos!V261),AND(OR(V$1005="",Datos!V261&gt;=V$1005),OR(V$1006="",Datos!V261&lt;=V$1006))),FALSE),OR(ISNUMBER(FIND(";"&amp;UPPER(TRIM(Datos!V261&amp;""))&amp;"=",V$1007)),ISNUMBER(FIND(";"&amp;UPPER(TRIM(Datos!V261&amp;""))&amp;";",V$1007))),OR(UPPER(TRIM(Datos!V261&amp;""))="SÍ",UPPER(TRIM(Datos!V261&amp;""))="SI",UPPER(TRIM(Datos!V261&amp;""))="NO"),IF(ISNUMBER(Datos!V261),AND(OR(V$1005="",Datos!V261&gt;=V$1005),OR(V$1006="",Datos!V261&lt;=V$1006)),FALSE),TRUE))))</f>
        <v>0.0</v>
      </c>
      <c r="W261">
        <f>IF(Datos!W261="",0,IF(AND(W$1008&lt;&gt;"",Datos!W261=W$1008),0,IF(W$1004=0,0,1-CHOOSE(W$1004,IF(ISNUMBER(Datos!W261),AND(OR(W$1005="",Datos!W261&gt;=W$1005),OR(W$1006="",Datos!W261&lt;=W$1006)),FALSE),IF(ISNUMBER(Datos!W261),AND(Datos!W261=INT(Datos!W261),AND(OR(W$1005="",Datos!W261&gt;=W$1005),OR(W$1006="",Datos!W261&lt;=W$1006))),FALSE),OR(ISNUMBER(FIND(";"&amp;UPPER(TRIM(Datos!W261&amp;""))&amp;"=",W$1007)),ISNUMBER(FIND(";"&amp;UPPER(TRIM(Datos!W261&amp;""))&amp;";",W$1007))),OR(UPPER(TRIM(Datos!W261&amp;""))="SÍ",UPPER(TRIM(Datos!W261&amp;""))="SI",UPPER(TRIM(Datos!W261&amp;""))="NO"),IF(ISNUMBER(Datos!W261),AND(OR(W$1005="",Datos!W261&gt;=W$1005),OR(W$1006="",Datos!W261&lt;=W$1006)),FALSE),TRUE))))</f>
        <v>0.0</v>
      </c>
      <c r="X261">
        <f>IF(Datos!X261="",0,IF(AND(X$1008&lt;&gt;"",Datos!X261=X$1008),0,IF(X$1004=0,0,1-CHOOSE(X$1004,IF(ISNUMBER(Datos!X261),AND(OR(X$1005="",Datos!X261&gt;=X$1005),OR(X$1006="",Datos!X261&lt;=X$1006)),FALSE),IF(ISNUMBER(Datos!X261),AND(Datos!X261=INT(Datos!X261),AND(OR(X$1005="",Datos!X261&gt;=X$1005),OR(X$1006="",Datos!X261&lt;=X$1006))),FALSE),OR(ISNUMBER(FIND(";"&amp;UPPER(TRIM(Datos!X261&amp;""))&amp;"=",X$1007)),ISNUMBER(FIND(";"&amp;UPPER(TRIM(Datos!X261&amp;""))&amp;";",X$1007))),OR(UPPER(TRIM(Datos!X261&amp;""))="SÍ",UPPER(TRIM(Datos!X261&amp;""))="SI",UPPER(TRIM(Datos!X261&amp;""))="NO"),IF(ISNUMBER(Datos!X261),AND(OR(X$1005="",Datos!X261&gt;=X$1005),OR(X$1006="",Datos!X261&lt;=X$1006)),FALSE),TRUE))))</f>
        <v>0.0</v>
      </c>
      <c r="Y261">
        <f>IF(Datos!Y261="",0,IF(AND(Y$1008&lt;&gt;"",Datos!Y261=Y$1008),0,IF(Y$1004=0,0,1-CHOOSE(Y$1004,IF(ISNUMBER(Datos!Y261),AND(OR(Y$1005="",Datos!Y261&gt;=Y$1005),OR(Y$1006="",Datos!Y261&lt;=Y$1006)),FALSE),IF(ISNUMBER(Datos!Y261),AND(Datos!Y261=INT(Datos!Y261),AND(OR(Y$1005="",Datos!Y261&gt;=Y$1005),OR(Y$1006="",Datos!Y261&lt;=Y$1006))),FALSE),OR(ISNUMBER(FIND(";"&amp;UPPER(TRIM(Datos!Y261&amp;""))&amp;"=",Y$1007)),ISNUMBER(FIND(";"&amp;UPPER(TRIM(Datos!Y261&amp;""))&amp;";",Y$1007))),OR(UPPER(TRIM(Datos!Y261&amp;""))="SÍ",UPPER(TRIM(Datos!Y261&amp;""))="SI",UPPER(TRIM(Datos!Y261&amp;""))="NO"),IF(ISNUMBER(Datos!Y261),AND(OR(Y$1005="",Datos!Y261&gt;=Y$1005),OR(Y$1006="",Datos!Y261&lt;=Y$1006)),FALSE),TRUE))))</f>
        <v>0.0</v>
      </c>
      <c r="Z261">
        <f>IF(Datos!Z261="",0,IF(AND(Z$1008&lt;&gt;"",Datos!Z261=Z$1008),0,IF(Z$1004=0,0,1-CHOOSE(Z$1004,IF(ISNUMBER(Datos!Z261),AND(OR(Z$1005="",Datos!Z261&gt;=Z$1005),OR(Z$1006="",Datos!Z261&lt;=Z$1006)),FALSE),IF(ISNUMBER(Datos!Z261),AND(Datos!Z261=INT(Datos!Z261),AND(OR(Z$1005="",Datos!Z261&gt;=Z$1005),OR(Z$1006="",Datos!Z261&lt;=Z$1006))),FALSE),OR(ISNUMBER(FIND(";"&amp;UPPER(TRIM(Datos!Z261&amp;""))&amp;"=",Z$1007)),ISNUMBER(FIND(";"&amp;UPPER(TRIM(Datos!Z261&amp;""))&amp;";",Z$1007))),OR(UPPER(TRIM(Datos!Z261&amp;""))="SÍ",UPPER(TRIM(Datos!Z261&amp;""))="SI",UPPER(TRIM(Datos!Z261&amp;""))="NO"),IF(ISNUMBER(Datos!Z261),AND(OR(Z$1005="",Datos!Z261&gt;=Z$1005),OR(Z$1006="",Datos!Z261&lt;=Z$1006)),FALSE),TRUE))))</f>
        <v>0.0</v>
      </c>
      <c r="AA261">
        <f>IF(Datos!AA261="",0,IF(AND(AA$1008&lt;&gt;"",Datos!AA261=AA$1008),0,IF(AA$1004=0,0,1-CHOOSE(AA$1004,IF(ISNUMBER(Datos!AA261),AND(OR(AA$1005="",Datos!AA261&gt;=AA$1005),OR(AA$1006="",Datos!AA261&lt;=AA$1006)),FALSE),IF(ISNUMBER(Datos!AA261),AND(Datos!AA261=INT(Datos!AA261),AND(OR(AA$1005="",Datos!AA261&gt;=AA$1005),OR(AA$1006="",Datos!AA261&lt;=AA$1006))),FALSE),OR(ISNUMBER(FIND(";"&amp;UPPER(TRIM(Datos!AA261&amp;""))&amp;"=",AA$1007)),ISNUMBER(FIND(";"&amp;UPPER(TRIM(Datos!AA261&amp;""))&amp;";",AA$1007))),OR(UPPER(TRIM(Datos!AA261&amp;""))="SÍ",UPPER(TRIM(Datos!AA261&amp;""))="SI",UPPER(TRIM(Datos!AA261&amp;""))="NO"),IF(ISNUMBER(Datos!AA261),AND(OR(AA$1005="",Datos!AA261&gt;=AA$1005),OR(AA$1006="",Datos!AA261&lt;=AA$1006)),FALSE),TRUE))))</f>
        <v>0.0</v>
      </c>
      <c r="AB261">
        <f>IF(Datos!AB261="",0,IF(AND(AB$1008&lt;&gt;"",Datos!AB261=AB$1008),0,IF(AB$1004=0,0,1-CHOOSE(AB$1004,IF(ISNUMBER(Datos!AB261),AND(OR(AB$1005="",Datos!AB261&gt;=AB$1005),OR(AB$1006="",Datos!AB261&lt;=AB$1006)),FALSE),IF(ISNUMBER(Datos!AB261),AND(Datos!AB261=INT(Datos!AB261),AND(OR(AB$1005="",Datos!AB261&gt;=AB$1005),OR(AB$1006="",Datos!AB261&lt;=AB$1006))),FALSE),OR(ISNUMBER(FIND(";"&amp;UPPER(TRIM(Datos!AB261&amp;""))&amp;"=",AB$1007)),ISNUMBER(FIND(";"&amp;UPPER(TRIM(Datos!AB261&amp;""))&amp;";",AB$1007))),OR(UPPER(TRIM(Datos!AB261&amp;""))="SÍ",UPPER(TRIM(Datos!AB261&amp;""))="SI",UPPER(TRIM(Datos!AB261&amp;""))="NO"),IF(ISNUMBER(Datos!AB261),AND(OR(AB$1005="",Datos!AB261&gt;=AB$1005),OR(AB$1006="",Datos!AB261&lt;=AB$1006)),FALSE),TRUE))))</f>
        <v>0.0</v>
      </c>
      <c r="AC261">
        <f>IF(Datos!AC261="",0,IF(AND(AC$1008&lt;&gt;"",Datos!AC261=AC$1008),0,IF(AC$1004=0,0,1-CHOOSE(AC$1004,IF(ISNUMBER(Datos!AC261),AND(OR(AC$1005="",Datos!AC261&gt;=AC$1005),OR(AC$1006="",Datos!AC261&lt;=AC$1006)),FALSE),IF(ISNUMBER(Datos!AC261),AND(Datos!AC261=INT(Datos!AC261),AND(OR(AC$1005="",Datos!AC261&gt;=AC$1005),OR(AC$1006="",Datos!AC261&lt;=AC$1006))),FALSE),OR(ISNUMBER(FIND(";"&amp;UPPER(TRIM(Datos!AC261&amp;""))&amp;"=",AC$1007)),ISNUMBER(FIND(";"&amp;UPPER(TRIM(Datos!AC261&amp;""))&amp;";",AC$1007))),OR(UPPER(TRIM(Datos!AC261&amp;""))="SÍ",UPPER(TRIM(Datos!AC261&amp;""))="SI",UPPER(TRIM(Datos!AC261&amp;""))="NO"),IF(ISNUMBER(Datos!AC261),AND(OR(AC$1005="",Datos!AC261&gt;=AC$1005),OR(AC$1006="",Datos!AC261&lt;=AC$1006)),FALSE),TRUE))))</f>
        <v>0.0</v>
      </c>
      <c r="AD261">
        <f>IF(Datos!AD261="",0,IF(AND(AD$1008&lt;&gt;"",Datos!AD261=AD$1008),0,IF(AD$1004=0,0,1-CHOOSE(AD$1004,IF(ISNUMBER(Datos!AD261),AND(OR(AD$1005="",Datos!AD261&gt;=AD$1005),OR(AD$1006="",Datos!AD261&lt;=AD$1006)),FALSE),IF(ISNUMBER(Datos!AD261),AND(Datos!AD261=INT(Datos!AD261),AND(OR(AD$1005="",Datos!AD261&gt;=AD$1005),OR(AD$1006="",Datos!AD261&lt;=AD$1006))),FALSE),OR(ISNUMBER(FIND(";"&amp;UPPER(TRIM(Datos!AD261&amp;""))&amp;"=",AD$1007)),ISNUMBER(FIND(";"&amp;UPPER(TRIM(Datos!AD261&amp;""))&amp;";",AD$1007))),OR(UPPER(TRIM(Datos!AD261&amp;""))="SÍ",UPPER(TRIM(Datos!AD261&amp;""))="SI",UPPER(TRIM(Datos!AD261&amp;""))="NO"),IF(ISNUMBER(Datos!AD261),AND(OR(AD$1005="",Datos!AD261&gt;=AD$1005),OR(AD$1006="",Datos!AD261&lt;=AD$1006)),FALSE),TRUE))))</f>
        <v>0.0</v>
      </c>
      <c r="AE261">
        <f>IF(Datos!AE261="",0,IF(AND(AE$1008&lt;&gt;"",Datos!AE261=AE$1008),0,IF(AE$1004=0,0,1-CHOOSE(AE$1004,IF(ISNUMBER(Datos!AE261),AND(OR(AE$1005="",Datos!AE261&gt;=AE$1005),OR(AE$1006="",Datos!AE261&lt;=AE$1006)),FALSE),IF(ISNUMBER(Datos!AE261),AND(Datos!AE261=INT(Datos!AE261),AND(OR(AE$1005="",Datos!AE261&gt;=AE$1005),OR(AE$1006="",Datos!AE261&lt;=AE$1006))),FALSE),OR(ISNUMBER(FIND(";"&amp;UPPER(TRIM(Datos!AE261&amp;""))&amp;"=",AE$1007)),ISNUMBER(FIND(";"&amp;UPPER(TRIM(Datos!AE261&amp;""))&amp;";",AE$1007))),OR(UPPER(TRIM(Datos!AE261&amp;""))="SÍ",UPPER(TRIM(Datos!AE261&amp;""))="SI",UPPER(TRIM(Datos!AE261&amp;""))="NO"),IF(ISNUMBER(Datos!AE261),AND(OR(AE$1005="",Datos!AE261&gt;=AE$1005),OR(AE$1006="",Datos!AE261&lt;=AE$1006)),FALSE),TRUE))))</f>
        <v>0.0</v>
      </c>
    </row>
    <row r="262" spans="2:31">
      <c r="B262">
        <f>IF(Datos!B262="",0,IF(AND(B$1008&lt;&gt;"",Datos!B262=B$1008),0,IF(B$1004=0,0,1-CHOOSE(B$1004,IF(ISNUMBER(Datos!B262),AND(OR(B$1005="",Datos!B262&gt;=B$1005),OR(B$1006="",Datos!B262&lt;=B$1006)),FALSE),IF(ISNUMBER(Datos!B262),AND(Datos!B262=INT(Datos!B262),AND(OR(B$1005="",Datos!B262&gt;=B$1005),OR(B$1006="",Datos!B262&lt;=B$1006))),FALSE),OR(ISNUMBER(FIND(";"&amp;UPPER(TRIM(Datos!B262&amp;""))&amp;"=",B$1007)),ISNUMBER(FIND(";"&amp;UPPER(TRIM(Datos!B262&amp;""))&amp;";",B$1007))),OR(UPPER(TRIM(Datos!B262&amp;""))="SÍ",UPPER(TRIM(Datos!B262&amp;""))="SI",UPPER(TRIM(Datos!B262&amp;""))="NO"),IF(ISNUMBER(Datos!B262),AND(OR(B$1005="",Datos!B262&gt;=B$1005),OR(B$1006="",Datos!B262&lt;=B$1006)),FALSE),TRUE))))</f>
        <v>0.0</v>
      </c>
      <c r="C262">
        <f>IF(Datos!C262="",0,IF(AND(C$1008&lt;&gt;"",Datos!C262=C$1008),0,IF(C$1004=0,0,1-CHOOSE(C$1004,IF(ISNUMBER(Datos!C262),AND(OR(C$1005="",Datos!C262&gt;=C$1005),OR(C$1006="",Datos!C262&lt;=C$1006)),FALSE),IF(ISNUMBER(Datos!C262),AND(Datos!C262=INT(Datos!C262),AND(OR(C$1005="",Datos!C262&gt;=C$1005),OR(C$1006="",Datos!C262&lt;=C$1006))),FALSE),OR(ISNUMBER(FIND(";"&amp;UPPER(TRIM(Datos!C262&amp;""))&amp;"=",C$1007)),ISNUMBER(FIND(";"&amp;UPPER(TRIM(Datos!C262&amp;""))&amp;";",C$1007))),OR(UPPER(TRIM(Datos!C262&amp;""))="SÍ",UPPER(TRIM(Datos!C262&amp;""))="SI",UPPER(TRIM(Datos!C262&amp;""))="NO"),IF(ISNUMBER(Datos!C262),AND(OR(C$1005="",Datos!C262&gt;=C$1005),OR(C$1006="",Datos!C262&lt;=C$1006)),FALSE),TRUE))))</f>
        <v>0.0</v>
      </c>
      <c r="D262">
        <f>IF(Datos!D262="",0,IF(AND(D$1008&lt;&gt;"",Datos!D262=D$1008),0,IF(D$1004=0,0,1-CHOOSE(D$1004,IF(ISNUMBER(Datos!D262),AND(OR(D$1005="",Datos!D262&gt;=D$1005),OR(D$1006="",Datos!D262&lt;=D$1006)),FALSE),IF(ISNUMBER(Datos!D262),AND(Datos!D262=INT(Datos!D262),AND(OR(D$1005="",Datos!D262&gt;=D$1005),OR(D$1006="",Datos!D262&lt;=D$1006))),FALSE),OR(ISNUMBER(FIND(";"&amp;UPPER(TRIM(Datos!D262&amp;""))&amp;"=",D$1007)),ISNUMBER(FIND(";"&amp;UPPER(TRIM(Datos!D262&amp;""))&amp;";",D$1007))),OR(UPPER(TRIM(Datos!D262&amp;""))="SÍ",UPPER(TRIM(Datos!D262&amp;""))="SI",UPPER(TRIM(Datos!D262&amp;""))="NO"),IF(ISNUMBER(Datos!D262),AND(OR(D$1005="",Datos!D262&gt;=D$1005),OR(D$1006="",Datos!D262&lt;=D$1006)),FALSE),TRUE))))</f>
        <v>0.0</v>
      </c>
      <c r="E262">
        <f>IF(Datos!E262="",0,IF(AND(E$1008&lt;&gt;"",Datos!E262=E$1008),0,IF(E$1004=0,0,1-CHOOSE(E$1004,IF(ISNUMBER(Datos!E262),AND(OR(E$1005="",Datos!E262&gt;=E$1005),OR(E$1006="",Datos!E262&lt;=E$1006)),FALSE),IF(ISNUMBER(Datos!E262),AND(Datos!E262=INT(Datos!E262),AND(OR(E$1005="",Datos!E262&gt;=E$1005),OR(E$1006="",Datos!E262&lt;=E$1006))),FALSE),OR(ISNUMBER(FIND(";"&amp;UPPER(TRIM(Datos!E262&amp;""))&amp;"=",E$1007)),ISNUMBER(FIND(";"&amp;UPPER(TRIM(Datos!E262&amp;""))&amp;";",E$1007))),OR(UPPER(TRIM(Datos!E262&amp;""))="SÍ",UPPER(TRIM(Datos!E262&amp;""))="SI",UPPER(TRIM(Datos!E262&amp;""))="NO"),IF(ISNUMBER(Datos!E262),AND(OR(E$1005="",Datos!E262&gt;=E$1005),OR(E$1006="",Datos!E262&lt;=E$1006)),FALSE),TRUE))))</f>
        <v>0.0</v>
      </c>
      <c r="F262">
        <f>IF(Datos!F262="",0,IF(AND(F$1008&lt;&gt;"",Datos!F262=F$1008),0,IF(F$1004=0,0,1-CHOOSE(F$1004,IF(ISNUMBER(Datos!F262),AND(OR(F$1005="",Datos!F262&gt;=F$1005),OR(F$1006="",Datos!F262&lt;=F$1006)),FALSE),IF(ISNUMBER(Datos!F262),AND(Datos!F262=INT(Datos!F262),AND(OR(F$1005="",Datos!F262&gt;=F$1005),OR(F$1006="",Datos!F262&lt;=F$1006))),FALSE),OR(ISNUMBER(FIND(";"&amp;UPPER(TRIM(Datos!F262&amp;""))&amp;"=",F$1007)),ISNUMBER(FIND(";"&amp;UPPER(TRIM(Datos!F262&amp;""))&amp;";",F$1007))),OR(UPPER(TRIM(Datos!F262&amp;""))="SÍ",UPPER(TRIM(Datos!F262&amp;""))="SI",UPPER(TRIM(Datos!F262&amp;""))="NO"),IF(ISNUMBER(Datos!F262),AND(OR(F$1005="",Datos!F262&gt;=F$1005),OR(F$1006="",Datos!F262&lt;=F$1006)),FALSE),TRUE))))</f>
        <v>0.0</v>
      </c>
      <c r="G262">
        <f>IF(Datos!G262="",0,IF(AND(G$1008&lt;&gt;"",Datos!G262=G$1008),0,IF(G$1004=0,0,1-CHOOSE(G$1004,IF(ISNUMBER(Datos!G262),AND(OR(G$1005="",Datos!G262&gt;=G$1005),OR(G$1006="",Datos!G262&lt;=G$1006)),FALSE),IF(ISNUMBER(Datos!G262),AND(Datos!G262=INT(Datos!G262),AND(OR(G$1005="",Datos!G262&gt;=G$1005),OR(G$1006="",Datos!G262&lt;=G$1006))),FALSE),OR(ISNUMBER(FIND(";"&amp;UPPER(TRIM(Datos!G262&amp;""))&amp;"=",G$1007)),ISNUMBER(FIND(";"&amp;UPPER(TRIM(Datos!G262&amp;""))&amp;";",G$1007))),OR(UPPER(TRIM(Datos!G262&amp;""))="SÍ",UPPER(TRIM(Datos!G262&amp;""))="SI",UPPER(TRIM(Datos!G262&amp;""))="NO"),IF(ISNUMBER(Datos!G262),AND(OR(G$1005="",Datos!G262&gt;=G$1005),OR(G$1006="",Datos!G262&lt;=G$1006)),FALSE),TRUE))))</f>
        <v>0.0</v>
      </c>
      <c r="H262">
        <f>IF(Datos!H262="",0,IF(AND(H$1008&lt;&gt;"",Datos!H262=H$1008),0,IF(H$1004=0,0,1-CHOOSE(H$1004,IF(ISNUMBER(Datos!H262),AND(OR(H$1005="",Datos!H262&gt;=H$1005),OR(H$1006="",Datos!H262&lt;=H$1006)),FALSE),IF(ISNUMBER(Datos!H262),AND(Datos!H262=INT(Datos!H262),AND(OR(H$1005="",Datos!H262&gt;=H$1005),OR(H$1006="",Datos!H262&lt;=H$1006))),FALSE),OR(ISNUMBER(FIND(";"&amp;UPPER(TRIM(Datos!H262&amp;""))&amp;"=",H$1007)),ISNUMBER(FIND(";"&amp;UPPER(TRIM(Datos!H262&amp;""))&amp;";",H$1007))),OR(UPPER(TRIM(Datos!H262&amp;""))="SÍ",UPPER(TRIM(Datos!H262&amp;""))="SI",UPPER(TRIM(Datos!H262&amp;""))="NO"),IF(ISNUMBER(Datos!H262),AND(OR(H$1005="",Datos!H262&gt;=H$1005),OR(H$1006="",Datos!H262&lt;=H$1006)),FALSE),TRUE))))</f>
        <v>0.0</v>
      </c>
      <c r="I262">
        <f>IF(Datos!I262="",0,IF(AND(I$1008&lt;&gt;"",Datos!I262=I$1008),0,IF(I$1004=0,0,1-CHOOSE(I$1004,IF(ISNUMBER(Datos!I262),AND(OR(I$1005="",Datos!I262&gt;=I$1005),OR(I$1006="",Datos!I262&lt;=I$1006)),FALSE),IF(ISNUMBER(Datos!I262),AND(Datos!I262=INT(Datos!I262),AND(OR(I$1005="",Datos!I262&gt;=I$1005),OR(I$1006="",Datos!I262&lt;=I$1006))),FALSE),OR(ISNUMBER(FIND(";"&amp;UPPER(TRIM(Datos!I262&amp;""))&amp;"=",I$1007)),ISNUMBER(FIND(";"&amp;UPPER(TRIM(Datos!I262&amp;""))&amp;";",I$1007))),OR(UPPER(TRIM(Datos!I262&amp;""))="SÍ",UPPER(TRIM(Datos!I262&amp;""))="SI",UPPER(TRIM(Datos!I262&amp;""))="NO"),IF(ISNUMBER(Datos!I262),AND(OR(I$1005="",Datos!I262&gt;=I$1005),OR(I$1006="",Datos!I262&lt;=I$1006)),FALSE),TRUE))))</f>
        <v>0.0</v>
      </c>
      <c r="J262">
        <f>IF(Datos!J262="",0,IF(AND(J$1008&lt;&gt;"",Datos!J262=J$1008),0,IF(J$1004=0,0,1-CHOOSE(J$1004,IF(ISNUMBER(Datos!J262),AND(OR(J$1005="",Datos!J262&gt;=J$1005),OR(J$1006="",Datos!J262&lt;=J$1006)),FALSE),IF(ISNUMBER(Datos!J262),AND(Datos!J262=INT(Datos!J262),AND(OR(J$1005="",Datos!J262&gt;=J$1005),OR(J$1006="",Datos!J262&lt;=J$1006))),FALSE),OR(ISNUMBER(FIND(";"&amp;UPPER(TRIM(Datos!J262&amp;""))&amp;"=",J$1007)),ISNUMBER(FIND(";"&amp;UPPER(TRIM(Datos!J262&amp;""))&amp;";",J$1007))),OR(UPPER(TRIM(Datos!J262&amp;""))="SÍ",UPPER(TRIM(Datos!J262&amp;""))="SI",UPPER(TRIM(Datos!J262&amp;""))="NO"),IF(ISNUMBER(Datos!J262),AND(OR(J$1005="",Datos!J262&gt;=J$1005),OR(J$1006="",Datos!J262&lt;=J$1006)),FALSE),TRUE))))</f>
        <v>0.0</v>
      </c>
      <c r="K262">
        <f>IF(Datos!K262="",0,IF(AND(K$1008&lt;&gt;"",Datos!K262=K$1008),0,IF(K$1004=0,0,1-CHOOSE(K$1004,IF(ISNUMBER(Datos!K262),AND(OR(K$1005="",Datos!K262&gt;=K$1005),OR(K$1006="",Datos!K262&lt;=K$1006)),FALSE),IF(ISNUMBER(Datos!K262),AND(Datos!K262=INT(Datos!K262),AND(OR(K$1005="",Datos!K262&gt;=K$1005),OR(K$1006="",Datos!K262&lt;=K$1006))),FALSE),OR(ISNUMBER(FIND(";"&amp;UPPER(TRIM(Datos!K262&amp;""))&amp;"=",K$1007)),ISNUMBER(FIND(";"&amp;UPPER(TRIM(Datos!K262&amp;""))&amp;";",K$1007))),OR(UPPER(TRIM(Datos!K262&amp;""))="SÍ",UPPER(TRIM(Datos!K262&amp;""))="SI",UPPER(TRIM(Datos!K262&amp;""))="NO"),IF(ISNUMBER(Datos!K262),AND(OR(K$1005="",Datos!K262&gt;=K$1005),OR(K$1006="",Datos!K262&lt;=K$1006)),FALSE),TRUE))))</f>
        <v>0.0</v>
      </c>
      <c r="L262">
        <f>IF(Datos!L262="",0,IF(AND(L$1008&lt;&gt;"",Datos!L262=L$1008),0,IF(L$1004=0,0,1-CHOOSE(L$1004,IF(ISNUMBER(Datos!L262),AND(OR(L$1005="",Datos!L262&gt;=L$1005),OR(L$1006="",Datos!L262&lt;=L$1006)),FALSE),IF(ISNUMBER(Datos!L262),AND(Datos!L262=INT(Datos!L262),AND(OR(L$1005="",Datos!L262&gt;=L$1005),OR(L$1006="",Datos!L262&lt;=L$1006))),FALSE),OR(ISNUMBER(FIND(";"&amp;UPPER(TRIM(Datos!L262&amp;""))&amp;"=",L$1007)),ISNUMBER(FIND(";"&amp;UPPER(TRIM(Datos!L262&amp;""))&amp;";",L$1007))),OR(UPPER(TRIM(Datos!L262&amp;""))="SÍ",UPPER(TRIM(Datos!L262&amp;""))="SI",UPPER(TRIM(Datos!L262&amp;""))="NO"),IF(ISNUMBER(Datos!L262),AND(OR(L$1005="",Datos!L262&gt;=L$1005),OR(L$1006="",Datos!L262&lt;=L$1006)),FALSE),TRUE))))</f>
        <v>0.0</v>
      </c>
      <c r="M262">
        <f>IF(Datos!M262="",0,IF(AND(M$1008&lt;&gt;"",Datos!M262=M$1008),0,IF(M$1004=0,0,1-CHOOSE(M$1004,IF(ISNUMBER(Datos!M262),AND(OR(M$1005="",Datos!M262&gt;=M$1005),OR(M$1006="",Datos!M262&lt;=M$1006)),FALSE),IF(ISNUMBER(Datos!M262),AND(Datos!M262=INT(Datos!M262),AND(OR(M$1005="",Datos!M262&gt;=M$1005),OR(M$1006="",Datos!M262&lt;=M$1006))),FALSE),OR(ISNUMBER(FIND(";"&amp;UPPER(TRIM(Datos!M262&amp;""))&amp;"=",M$1007)),ISNUMBER(FIND(";"&amp;UPPER(TRIM(Datos!M262&amp;""))&amp;";",M$1007))),OR(UPPER(TRIM(Datos!M262&amp;""))="SÍ",UPPER(TRIM(Datos!M262&amp;""))="SI",UPPER(TRIM(Datos!M262&amp;""))="NO"),IF(ISNUMBER(Datos!M262),AND(OR(M$1005="",Datos!M262&gt;=M$1005),OR(M$1006="",Datos!M262&lt;=M$1006)),FALSE),TRUE))))</f>
        <v>0.0</v>
      </c>
      <c r="N262">
        <f>IF(Datos!N262="",0,IF(AND(N$1008&lt;&gt;"",Datos!N262=N$1008),0,IF(N$1004=0,0,1-CHOOSE(N$1004,IF(ISNUMBER(Datos!N262),AND(OR(N$1005="",Datos!N262&gt;=N$1005),OR(N$1006="",Datos!N262&lt;=N$1006)),FALSE),IF(ISNUMBER(Datos!N262),AND(Datos!N262=INT(Datos!N262),AND(OR(N$1005="",Datos!N262&gt;=N$1005),OR(N$1006="",Datos!N262&lt;=N$1006))),FALSE),OR(ISNUMBER(FIND(";"&amp;UPPER(TRIM(Datos!N262&amp;""))&amp;"=",N$1007)),ISNUMBER(FIND(";"&amp;UPPER(TRIM(Datos!N262&amp;""))&amp;";",N$1007))),OR(UPPER(TRIM(Datos!N262&amp;""))="SÍ",UPPER(TRIM(Datos!N262&amp;""))="SI",UPPER(TRIM(Datos!N262&amp;""))="NO"),IF(ISNUMBER(Datos!N262),AND(OR(N$1005="",Datos!N262&gt;=N$1005),OR(N$1006="",Datos!N262&lt;=N$1006)),FALSE),TRUE))))</f>
        <v>0.0</v>
      </c>
      <c r="O262">
        <f>IF(Datos!O262="",0,IF(AND(O$1008&lt;&gt;"",Datos!O262=O$1008),0,IF(O$1004=0,0,1-CHOOSE(O$1004,IF(ISNUMBER(Datos!O262),AND(OR(O$1005="",Datos!O262&gt;=O$1005),OR(O$1006="",Datos!O262&lt;=O$1006)),FALSE),IF(ISNUMBER(Datos!O262),AND(Datos!O262=INT(Datos!O262),AND(OR(O$1005="",Datos!O262&gt;=O$1005),OR(O$1006="",Datos!O262&lt;=O$1006))),FALSE),OR(ISNUMBER(FIND(";"&amp;UPPER(TRIM(Datos!O262&amp;""))&amp;"=",O$1007)),ISNUMBER(FIND(";"&amp;UPPER(TRIM(Datos!O262&amp;""))&amp;";",O$1007))),OR(UPPER(TRIM(Datos!O262&amp;""))="SÍ",UPPER(TRIM(Datos!O262&amp;""))="SI",UPPER(TRIM(Datos!O262&amp;""))="NO"),IF(ISNUMBER(Datos!O262),AND(OR(O$1005="",Datos!O262&gt;=O$1005),OR(O$1006="",Datos!O262&lt;=O$1006)),FALSE),TRUE))))</f>
        <v>0.0</v>
      </c>
      <c r="P262">
        <f>IF(Datos!P262="",0,IF(AND(P$1008&lt;&gt;"",Datos!P262=P$1008),0,IF(P$1004=0,0,1-CHOOSE(P$1004,IF(ISNUMBER(Datos!P262),AND(OR(P$1005="",Datos!P262&gt;=P$1005),OR(P$1006="",Datos!P262&lt;=P$1006)),FALSE),IF(ISNUMBER(Datos!P262),AND(Datos!P262=INT(Datos!P262),AND(OR(P$1005="",Datos!P262&gt;=P$1005),OR(P$1006="",Datos!P262&lt;=P$1006))),FALSE),OR(ISNUMBER(FIND(";"&amp;UPPER(TRIM(Datos!P262&amp;""))&amp;"=",P$1007)),ISNUMBER(FIND(";"&amp;UPPER(TRIM(Datos!P262&amp;""))&amp;";",P$1007))),OR(UPPER(TRIM(Datos!P262&amp;""))="SÍ",UPPER(TRIM(Datos!P262&amp;""))="SI",UPPER(TRIM(Datos!P262&amp;""))="NO"),IF(ISNUMBER(Datos!P262),AND(OR(P$1005="",Datos!P262&gt;=P$1005),OR(P$1006="",Datos!P262&lt;=P$1006)),FALSE),TRUE))))</f>
        <v>0.0</v>
      </c>
      <c r="Q262">
        <f>IF(Datos!Q262="",0,IF(AND(Q$1008&lt;&gt;"",Datos!Q262=Q$1008),0,IF(Q$1004=0,0,1-CHOOSE(Q$1004,IF(ISNUMBER(Datos!Q262),AND(OR(Q$1005="",Datos!Q262&gt;=Q$1005),OR(Q$1006="",Datos!Q262&lt;=Q$1006)),FALSE),IF(ISNUMBER(Datos!Q262),AND(Datos!Q262=INT(Datos!Q262),AND(OR(Q$1005="",Datos!Q262&gt;=Q$1005),OR(Q$1006="",Datos!Q262&lt;=Q$1006))),FALSE),OR(ISNUMBER(FIND(";"&amp;UPPER(TRIM(Datos!Q262&amp;""))&amp;"=",Q$1007)),ISNUMBER(FIND(";"&amp;UPPER(TRIM(Datos!Q262&amp;""))&amp;";",Q$1007))),OR(UPPER(TRIM(Datos!Q262&amp;""))="SÍ",UPPER(TRIM(Datos!Q262&amp;""))="SI",UPPER(TRIM(Datos!Q262&amp;""))="NO"),IF(ISNUMBER(Datos!Q262),AND(OR(Q$1005="",Datos!Q262&gt;=Q$1005),OR(Q$1006="",Datos!Q262&lt;=Q$1006)),FALSE),TRUE))))</f>
        <v>0.0</v>
      </c>
      <c r="R262">
        <f>IF(Datos!R262="",0,IF(AND(R$1008&lt;&gt;"",Datos!R262=R$1008),0,IF(R$1004=0,0,1-CHOOSE(R$1004,IF(ISNUMBER(Datos!R262),AND(OR(R$1005="",Datos!R262&gt;=R$1005),OR(R$1006="",Datos!R262&lt;=R$1006)),FALSE),IF(ISNUMBER(Datos!R262),AND(Datos!R262=INT(Datos!R262),AND(OR(R$1005="",Datos!R262&gt;=R$1005),OR(R$1006="",Datos!R262&lt;=R$1006))),FALSE),OR(ISNUMBER(FIND(";"&amp;UPPER(TRIM(Datos!R262&amp;""))&amp;"=",R$1007)),ISNUMBER(FIND(";"&amp;UPPER(TRIM(Datos!R262&amp;""))&amp;";",R$1007))),OR(UPPER(TRIM(Datos!R262&amp;""))="SÍ",UPPER(TRIM(Datos!R262&amp;""))="SI",UPPER(TRIM(Datos!R262&amp;""))="NO"),IF(ISNUMBER(Datos!R262),AND(OR(R$1005="",Datos!R262&gt;=R$1005),OR(R$1006="",Datos!R262&lt;=R$1006)),FALSE),TRUE))))</f>
        <v>0.0</v>
      </c>
      <c r="S262">
        <f>IF(Datos!S262="",0,IF(AND(S$1008&lt;&gt;"",Datos!S262=S$1008),0,IF(S$1004=0,0,1-CHOOSE(S$1004,IF(ISNUMBER(Datos!S262),AND(OR(S$1005="",Datos!S262&gt;=S$1005),OR(S$1006="",Datos!S262&lt;=S$1006)),FALSE),IF(ISNUMBER(Datos!S262),AND(Datos!S262=INT(Datos!S262),AND(OR(S$1005="",Datos!S262&gt;=S$1005),OR(S$1006="",Datos!S262&lt;=S$1006))),FALSE),OR(ISNUMBER(FIND(";"&amp;UPPER(TRIM(Datos!S262&amp;""))&amp;"=",S$1007)),ISNUMBER(FIND(";"&amp;UPPER(TRIM(Datos!S262&amp;""))&amp;";",S$1007))),OR(UPPER(TRIM(Datos!S262&amp;""))="SÍ",UPPER(TRIM(Datos!S262&amp;""))="SI",UPPER(TRIM(Datos!S262&amp;""))="NO"),IF(ISNUMBER(Datos!S262),AND(OR(S$1005="",Datos!S262&gt;=S$1005),OR(S$1006="",Datos!S262&lt;=S$1006)),FALSE),TRUE))))</f>
        <v>0.0</v>
      </c>
      <c r="T262">
        <f>IF(Datos!T262="",0,IF(AND(T$1008&lt;&gt;"",Datos!T262=T$1008),0,IF(T$1004=0,0,1-CHOOSE(T$1004,IF(ISNUMBER(Datos!T262),AND(OR(T$1005="",Datos!T262&gt;=T$1005),OR(T$1006="",Datos!T262&lt;=T$1006)),FALSE),IF(ISNUMBER(Datos!T262),AND(Datos!T262=INT(Datos!T262),AND(OR(T$1005="",Datos!T262&gt;=T$1005),OR(T$1006="",Datos!T262&lt;=T$1006))),FALSE),OR(ISNUMBER(FIND(";"&amp;UPPER(TRIM(Datos!T262&amp;""))&amp;"=",T$1007)),ISNUMBER(FIND(";"&amp;UPPER(TRIM(Datos!T262&amp;""))&amp;";",T$1007))),OR(UPPER(TRIM(Datos!T262&amp;""))="SÍ",UPPER(TRIM(Datos!T262&amp;""))="SI",UPPER(TRIM(Datos!T262&amp;""))="NO"),IF(ISNUMBER(Datos!T262),AND(OR(T$1005="",Datos!T262&gt;=T$1005),OR(T$1006="",Datos!T262&lt;=T$1006)),FALSE),TRUE))))</f>
        <v>0.0</v>
      </c>
      <c r="U262">
        <f>IF(Datos!U262="",0,IF(AND(U$1008&lt;&gt;"",Datos!U262=U$1008),0,IF(U$1004=0,0,1-CHOOSE(U$1004,IF(ISNUMBER(Datos!U262),AND(OR(U$1005="",Datos!U262&gt;=U$1005),OR(U$1006="",Datos!U262&lt;=U$1006)),FALSE),IF(ISNUMBER(Datos!U262),AND(Datos!U262=INT(Datos!U262),AND(OR(U$1005="",Datos!U262&gt;=U$1005),OR(U$1006="",Datos!U262&lt;=U$1006))),FALSE),OR(ISNUMBER(FIND(";"&amp;UPPER(TRIM(Datos!U262&amp;""))&amp;"=",U$1007)),ISNUMBER(FIND(";"&amp;UPPER(TRIM(Datos!U262&amp;""))&amp;";",U$1007))),OR(UPPER(TRIM(Datos!U262&amp;""))="SÍ",UPPER(TRIM(Datos!U262&amp;""))="SI",UPPER(TRIM(Datos!U262&amp;""))="NO"),IF(ISNUMBER(Datos!U262),AND(OR(U$1005="",Datos!U262&gt;=U$1005),OR(U$1006="",Datos!U262&lt;=U$1006)),FALSE),TRUE))))</f>
        <v>0.0</v>
      </c>
      <c r="V262">
        <f>IF(Datos!V262="",0,IF(AND(V$1008&lt;&gt;"",Datos!V262=V$1008),0,IF(V$1004=0,0,1-CHOOSE(V$1004,IF(ISNUMBER(Datos!V262),AND(OR(V$1005="",Datos!V262&gt;=V$1005),OR(V$1006="",Datos!V262&lt;=V$1006)),FALSE),IF(ISNUMBER(Datos!V262),AND(Datos!V262=INT(Datos!V262),AND(OR(V$1005="",Datos!V262&gt;=V$1005),OR(V$1006="",Datos!V262&lt;=V$1006))),FALSE),OR(ISNUMBER(FIND(";"&amp;UPPER(TRIM(Datos!V262&amp;""))&amp;"=",V$1007)),ISNUMBER(FIND(";"&amp;UPPER(TRIM(Datos!V262&amp;""))&amp;";",V$1007))),OR(UPPER(TRIM(Datos!V262&amp;""))="SÍ",UPPER(TRIM(Datos!V262&amp;""))="SI",UPPER(TRIM(Datos!V262&amp;""))="NO"),IF(ISNUMBER(Datos!V262),AND(OR(V$1005="",Datos!V262&gt;=V$1005),OR(V$1006="",Datos!V262&lt;=V$1006)),FALSE),TRUE))))</f>
        <v>0.0</v>
      </c>
      <c r="W262">
        <f>IF(Datos!W262="",0,IF(AND(W$1008&lt;&gt;"",Datos!W262=W$1008),0,IF(W$1004=0,0,1-CHOOSE(W$1004,IF(ISNUMBER(Datos!W262),AND(OR(W$1005="",Datos!W262&gt;=W$1005),OR(W$1006="",Datos!W262&lt;=W$1006)),FALSE),IF(ISNUMBER(Datos!W262),AND(Datos!W262=INT(Datos!W262),AND(OR(W$1005="",Datos!W262&gt;=W$1005),OR(W$1006="",Datos!W262&lt;=W$1006))),FALSE),OR(ISNUMBER(FIND(";"&amp;UPPER(TRIM(Datos!W262&amp;""))&amp;"=",W$1007)),ISNUMBER(FIND(";"&amp;UPPER(TRIM(Datos!W262&amp;""))&amp;";",W$1007))),OR(UPPER(TRIM(Datos!W262&amp;""))="SÍ",UPPER(TRIM(Datos!W262&amp;""))="SI",UPPER(TRIM(Datos!W262&amp;""))="NO"),IF(ISNUMBER(Datos!W262),AND(OR(W$1005="",Datos!W262&gt;=W$1005),OR(W$1006="",Datos!W262&lt;=W$1006)),FALSE),TRUE))))</f>
        <v>0.0</v>
      </c>
      <c r="X262">
        <f>IF(Datos!X262="",0,IF(AND(X$1008&lt;&gt;"",Datos!X262=X$1008),0,IF(X$1004=0,0,1-CHOOSE(X$1004,IF(ISNUMBER(Datos!X262),AND(OR(X$1005="",Datos!X262&gt;=X$1005),OR(X$1006="",Datos!X262&lt;=X$1006)),FALSE),IF(ISNUMBER(Datos!X262),AND(Datos!X262=INT(Datos!X262),AND(OR(X$1005="",Datos!X262&gt;=X$1005),OR(X$1006="",Datos!X262&lt;=X$1006))),FALSE),OR(ISNUMBER(FIND(";"&amp;UPPER(TRIM(Datos!X262&amp;""))&amp;"=",X$1007)),ISNUMBER(FIND(";"&amp;UPPER(TRIM(Datos!X262&amp;""))&amp;";",X$1007))),OR(UPPER(TRIM(Datos!X262&amp;""))="SÍ",UPPER(TRIM(Datos!X262&amp;""))="SI",UPPER(TRIM(Datos!X262&amp;""))="NO"),IF(ISNUMBER(Datos!X262),AND(OR(X$1005="",Datos!X262&gt;=X$1005),OR(X$1006="",Datos!X262&lt;=X$1006)),FALSE),TRUE))))</f>
        <v>0.0</v>
      </c>
      <c r="Y262">
        <f>IF(Datos!Y262="",0,IF(AND(Y$1008&lt;&gt;"",Datos!Y262=Y$1008),0,IF(Y$1004=0,0,1-CHOOSE(Y$1004,IF(ISNUMBER(Datos!Y262),AND(OR(Y$1005="",Datos!Y262&gt;=Y$1005),OR(Y$1006="",Datos!Y262&lt;=Y$1006)),FALSE),IF(ISNUMBER(Datos!Y262),AND(Datos!Y262=INT(Datos!Y262),AND(OR(Y$1005="",Datos!Y262&gt;=Y$1005),OR(Y$1006="",Datos!Y262&lt;=Y$1006))),FALSE),OR(ISNUMBER(FIND(";"&amp;UPPER(TRIM(Datos!Y262&amp;""))&amp;"=",Y$1007)),ISNUMBER(FIND(";"&amp;UPPER(TRIM(Datos!Y262&amp;""))&amp;";",Y$1007))),OR(UPPER(TRIM(Datos!Y262&amp;""))="SÍ",UPPER(TRIM(Datos!Y262&amp;""))="SI",UPPER(TRIM(Datos!Y262&amp;""))="NO"),IF(ISNUMBER(Datos!Y262),AND(OR(Y$1005="",Datos!Y262&gt;=Y$1005),OR(Y$1006="",Datos!Y262&lt;=Y$1006)),FALSE),TRUE))))</f>
        <v>0.0</v>
      </c>
      <c r="Z262">
        <f>IF(Datos!Z262="",0,IF(AND(Z$1008&lt;&gt;"",Datos!Z262=Z$1008),0,IF(Z$1004=0,0,1-CHOOSE(Z$1004,IF(ISNUMBER(Datos!Z262),AND(OR(Z$1005="",Datos!Z262&gt;=Z$1005),OR(Z$1006="",Datos!Z262&lt;=Z$1006)),FALSE),IF(ISNUMBER(Datos!Z262),AND(Datos!Z262=INT(Datos!Z262),AND(OR(Z$1005="",Datos!Z262&gt;=Z$1005),OR(Z$1006="",Datos!Z262&lt;=Z$1006))),FALSE),OR(ISNUMBER(FIND(";"&amp;UPPER(TRIM(Datos!Z262&amp;""))&amp;"=",Z$1007)),ISNUMBER(FIND(";"&amp;UPPER(TRIM(Datos!Z262&amp;""))&amp;";",Z$1007))),OR(UPPER(TRIM(Datos!Z262&amp;""))="SÍ",UPPER(TRIM(Datos!Z262&amp;""))="SI",UPPER(TRIM(Datos!Z262&amp;""))="NO"),IF(ISNUMBER(Datos!Z262),AND(OR(Z$1005="",Datos!Z262&gt;=Z$1005),OR(Z$1006="",Datos!Z262&lt;=Z$1006)),FALSE),TRUE))))</f>
        <v>0.0</v>
      </c>
      <c r="AA262">
        <f>IF(Datos!AA262="",0,IF(AND(AA$1008&lt;&gt;"",Datos!AA262=AA$1008),0,IF(AA$1004=0,0,1-CHOOSE(AA$1004,IF(ISNUMBER(Datos!AA262),AND(OR(AA$1005="",Datos!AA262&gt;=AA$1005),OR(AA$1006="",Datos!AA262&lt;=AA$1006)),FALSE),IF(ISNUMBER(Datos!AA262),AND(Datos!AA262=INT(Datos!AA262),AND(OR(AA$1005="",Datos!AA262&gt;=AA$1005),OR(AA$1006="",Datos!AA262&lt;=AA$1006))),FALSE),OR(ISNUMBER(FIND(";"&amp;UPPER(TRIM(Datos!AA262&amp;""))&amp;"=",AA$1007)),ISNUMBER(FIND(";"&amp;UPPER(TRIM(Datos!AA262&amp;""))&amp;";",AA$1007))),OR(UPPER(TRIM(Datos!AA262&amp;""))="SÍ",UPPER(TRIM(Datos!AA262&amp;""))="SI",UPPER(TRIM(Datos!AA262&amp;""))="NO"),IF(ISNUMBER(Datos!AA262),AND(OR(AA$1005="",Datos!AA262&gt;=AA$1005),OR(AA$1006="",Datos!AA262&lt;=AA$1006)),FALSE),TRUE))))</f>
        <v>0.0</v>
      </c>
      <c r="AB262">
        <f>IF(Datos!AB262="",0,IF(AND(AB$1008&lt;&gt;"",Datos!AB262=AB$1008),0,IF(AB$1004=0,0,1-CHOOSE(AB$1004,IF(ISNUMBER(Datos!AB262),AND(OR(AB$1005="",Datos!AB262&gt;=AB$1005),OR(AB$1006="",Datos!AB262&lt;=AB$1006)),FALSE),IF(ISNUMBER(Datos!AB262),AND(Datos!AB262=INT(Datos!AB262),AND(OR(AB$1005="",Datos!AB262&gt;=AB$1005),OR(AB$1006="",Datos!AB262&lt;=AB$1006))),FALSE),OR(ISNUMBER(FIND(";"&amp;UPPER(TRIM(Datos!AB262&amp;""))&amp;"=",AB$1007)),ISNUMBER(FIND(";"&amp;UPPER(TRIM(Datos!AB262&amp;""))&amp;";",AB$1007))),OR(UPPER(TRIM(Datos!AB262&amp;""))="SÍ",UPPER(TRIM(Datos!AB262&amp;""))="SI",UPPER(TRIM(Datos!AB262&amp;""))="NO"),IF(ISNUMBER(Datos!AB262),AND(OR(AB$1005="",Datos!AB262&gt;=AB$1005),OR(AB$1006="",Datos!AB262&lt;=AB$1006)),FALSE),TRUE))))</f>
        <v>0.0</v>
      </c>
      <c r="AC262">
        <f>IF(Datos!AC262="",0,IF(AND(AC$1008&lt;&gt;"",Datos!AC262=AC$1008),0,IF(AC$1004=0,0,1-CHOOSE(AC$1004,IF(ISNUMBER(Datos!AC262),AND(OR(AC$1005="",Datos!AC262&gt;=AC$1005),OR(AC$1006="",Datos!AC262&lt;=AC$1006)),FALSE),IF(ISNUMBER(Datos!AC262),AND(Datos!AC262=INT(Datos!AC262),AND(OR(AC$1005="",Datos!AC262&gt;=AC$1005),OR(AC$1006="",Datos!AC262&lt;=AC$1006))),FALSE),OR(ISNUMBER(FIND(";"&amp;UPPER(TRIM(Datos!AC262&amp;""))&amp;"=",AC$1007)),ISNUMBER(FIND(";"&amp;UPPER(TRIM(Datos!AC262&amp;""))&amp;";",AC$1007))),OR(UPPER(TRIM(Datos!AC262&amp;""))="SÍ",UPPER(TRIM(Datos!AC262&amp;""))="SI",UPPER(TRIM(Datos!AC262&amp;""))="NO"),IF(ISNUMBER(Datos!AC262),AND(OR(AC$1005="",Datos!AC262&gt;=AC$1005),OR(AC$1006="",Datos!AC262&lt;=AC$1006)),FALSE),TRUE))))</f>
        <v>0.0</v>
      </c>
      <c r="AD262">
        <f>IF(Datos!AD262="",0,IF(AND(AD$1008&lt;&gt;"",Datos!AD262=AD$1008),0,IF(AD$1004=0,0,1-CHOOSE(AD$1004,IF(ISNUMBER(Datos!AD262),AND(OR(AD$1005="",Datos!AD262&gt;=AD$1005),OR(AD$1006="",Datos!AD262&lt;=AD$1006)),FALSE),IF(ISNUMBER(Datos!AD262),AND(Datos!AD262=INT(Datos!AD262),AND(OR(AD$1005="",Datos!AD262&gt;=AD$1005),OR(AD$1006="",Datos!AD262&lt;=AD$1006))),FALSE),OR(ISNUMBER(FIND(";"&amp;UPPER(TRIM(Datos!AD262&amp;""))&amp;"=",AD$1007)),ISNUMBER(FIND(";"&amp;UPPER(TRIM(Datos!AD262&amp;""))&amp;";",AD$1007))),OR(UPPER(TRIM(Datos!AD262&amp;""))="SÍ",UPPER(TRIM(Datos!AD262&amp;""))="SI",UPPER(TRIM(Datos!AD262&amp;""))="NO"),IF(ISNUMBER(Datos!AD262),AND(OR(AD$1005="",Datos!AD262&gt;=AD$1005),OR(AD$1006="",Datos!AD262&lt;=AD$1006)),FALSE),TRUE))))</f>
        <v>0.0</v>
      </c>
      <c r="AE262">
        <f>IF(Datos!AE262="",0,IF(AND(AE$1008&lt;&gt;"",Datos!AE262=AE$1008),0,IF(AE$1004=0,0,1-CHOOSE(AE$1004,IF(ISNUMBER(Datos!AE262),AND(OR(AE$1005="",Datos!AE262&gt;=AE$1005),OR(AE$1006="",Datos!AE262&lt;=AE$1006)),FALSE),IF(ISNUMBER(Datos!AE262),AND(Datos!AE262=INT(Datos!AE262),AND(OR(AE$1005="",Datos!AE262&gt;=AE$1005),OR(AE$1006="",Datos!AE262&lt;=AE$1006))),FALSE),OR(ISNUMBER(FIND(";"&amp;UPPER(TRIM(Datos!AE262&amp;""))&amp;"=",AE$1007)),ISNUMBER(FIND(";"&amp;UPPER(TRIM(Datos!AE262&amp;""))&amp;";",AE$1007))),OR(UPPER(TRIM(Datos!AE262&amp;""))="SÍ",UPPER(TRIM(Datos!AE262&amp;""))="SI",UPPER(TRIM(Datos!AE262&amp;""))="NO"),IF(ISNUMBER(Datos!AE262),AND(OR(AE$1005="",Datos!AE262&gt;=AE$1005),OR(AE$1006="",Datos!AE262&lt;=AE$1006)),FALSE),TRUE))))</f>
        <v>0.0</v>
      </c>
    </row>
    <row r="263" spans="2:31">
      <c r="B263">
        <f>IF(Datos!B263="",0,IF(AND(B$1008&lt;&gt;"",Datos!B263=B$1008),0,IF(B$1004=0,0,1-CHOOSE(B$1004,IF(ISNUMBER(Datos!B263),AND(OR(B$1005="",Datos!B263&gt;=B$1005),OR(B$1006="",Datos!B263&lt;=B$1006)),FALSE),IF(ISNUMBER(Datos!B263),AND(Datos!B263=INT(Datos!B263),AND(OR(B$1005="",Datos!B263&gt;=B$1005),OR(B$1006="",Datos!B263&lt;=B$1006))),FALSE),OR(ISNUMBER(FIND(";"&amp;UPPER(TRIM(Datos!B263&amp;""))&amp;"=",B$1007)),ISNUMBER(FIND(";"&amp;UPPER(TRIM(Datos!B263&amp;""))&amp;";",B$1007))),OR(UPPER(TRIM(Datos!B263&amp;""))="SÍ",UPPER(TRIM(Datos!B263&amp;""))="SI",UPPER(TRIM(Datos!B263&amp;""))="NO"),IF(ISNUMBER(Datos!B263),AND(OR(B$1005="",Datos!B263&gt;=B$1005),OR(B$1006="",Datos!B263&lt;=B$1006)),FALSE),TRUE))))</f>
        <v>0.0</v>
      </c>
      <c r="C263">
        <f>IF(Datos!C263="",0,IF(AND(C$1008&lt;&gt;"",Datos!C263=C$1008),0,IF(C$1004=0,0,1-CHOOSE(C$1004,IF(ISNUMBER(Datos!C263),AND(OR(C$1005="",Datos!C263&gt;=C$1005),OR(C$1006="",Datos!C263&lt;=C$1006)),FALSE),IF(ISNUMBER(Datos!C263),AND(Datos!C263=INT(Datos!C263),AND(OR(C$1005="",Datos!C263&gt;=C$1005),OR(C$1006="",Datos!C263&lt;=C$1006))),FALSE),OR(ISNUMBER(FIND(";"&amp;UPPER(TRIM(Datos!C263&amp;""))&amp;"=",C$1007)),ISNUMBER(FIND(";"&amp;UPPER(TRIM(Datos!C263&amp;""))&amp;";",C$1007))),OR(UPPER(TRIM(Datos!C263&amp;""))="SÍ",UPPER(TRIM(Datos!C263&amp;""))="SI",UPPER(TRIM(Datos!C263&amp;""))="NO"),IF(ISNUMBER(Datos!C263),AND(OR(C$1005="",Datos!C263&gt;=C$1005),OR(C$1006="",Datos!C263&lt;=C$1006)),FALSE),TRUE))))</f>
        <v>0.0</v>
      </c>
      <c r="D263">
        <f>IF(Datos!D263="",0,IF(AND(D$1008&lt;&gt;"",Datos!D263=D$1008),0,IF(D$1004=0,0,1-CHOOSE(D$1004,IF(ISNUMBER(Datos!D263),AND(OR(D$1005="",Datos!D263&gt;=D$1005),OR(D$1006="",Datos!D263&lt;=D$1006)),FALSE),IF(ISNUMBER(Datos!D263),AND(Datos!D263=INT(Datos!D263),AND(OR(D$1005="",Datos!D263&gt;=D$1005),OR(D$1006="",Datos!D263&lt;=D$1006))),FALSE),OR(ISNUMBER(FIND(";"&amp;UPPER(TRIM(Datos!D263&amp;""))&amp;"=",D$1007)),ISNUMBER(FIND(";"&amp;UPPER(TRIM(Datos!D263&amp;""))&amp;";",D$1007))),OR(UPPER(TRIM(Datos!D263&amp;""))="SÍ",UPPER(TRIM(Datos!D263&amp;""))="SI",UPPER(TRIM(Datos!D263&amp;""))="NO"),IF(ISNUMBER(Datos!D263),AND(OR(D$1005="",Datos!D263&gt;=D$1005),OR(D$1006="",Datos!D263&lt;=D$1006)),FALSE),TRUE))))</f>
        <v>0.0</v>
      </c>
      <c r="E263">
        <f>IF(Datos!E263="",0,IF(AND(E$1008&lt;&gt;"",Datos!E263=E$1008),0,IF(E$1004=0,0,1-CHOOSE(E$1004,IF(ISNUMBER(Datos!E263),AND(OR(E$1005="",Datos!E263&gt;=E$1005),OR(E$1006="",Datos!E263&lt;=E$1006)),FALSE),IF(ISNUMBER(Datos!E263),AND(Datos!E263=INT(Datos!E263),AND(OR(E$1005="",Datos!E263&gt;=E$1005),OR(E$1006="",Datos!E263&lt;=E$1006))),FALSE),OR(ISNUMBER(FIND(";"&amp;UPPER(TRIM(Datos!E263&amp;""))&amp;"=",E$1007)),ISNUMBER(FIND(";"&amp;UPPER(TRIM(Datos!E263&amp;""))&amp;";",E$1007))),OR(UPPER(TRIM(Datos!E263&amp;""))="SÍ",UPPER(TRIM(Datos!E263&amp;""))="SI",UPPER(TRIM(Datos!E263&amp;""))="NO"),IF(ISNUMBER(Datos!E263),AND(OR(E$1005="",Datos!E263&gt;=E$1005),OR(E$1006="",Datos!E263&lt;=E$1006)),FALSE),TRUE))))</f>
        <v>0.0</v>
      </c>
      <c r="F263">
        <f>IF(Datos!F263="",0,IF(AND(F$1008&lt;&gt;"",Datos!F263=F$1008),0,IF(F$1004=0,0,1-CHOOSE(F$1004,IF(ISNUMBER(Datos!F263),AND(OR(F$1005="",Datos!F263&gt;=F$1005),OR(F$1006="",Datos!F263&lt;=F$1006)),FALSE),IF(ISNUMBER(Datos!F263),AND(Datos!F263=INT(Datos!F263),AND(OR(F$1005="",Datos!F263&gt;=F$1005),OR(F$1006="",Datos!F263&lt;=F$1006))),FALSE),OR(ISNUMBER(FIND(";"&amp;UPPER(TRIM(Datos!F263&amp;""))&amp;"=",F$1007)),ISNUMBER(FIND(";"&amp;UPPER(TRIM(Datos!F263&amp;""))&amp;";",F$1007))),OR(UPPER(TRIM(Datos!F263&amp;""))="SÍ",UPPER(TRIM(Datos!F263&amp;""))="SI",UPPER(TRIM(Datos!F263&amp;""))="NO"),IF(ISNUMBER(Datos!F263),AND(OR(F$1005="",Datos!F263&gt;=F$1005),OR(F$1006="",Datos!F263&lt;=F$1006)),FALSE),TRUE))))</f>
        <v>0.0</v>
      </c>
      <c r="G263">
        <f>IF(Datos!G263="",0,IF(AND(G$1008&lt;&gt;"",Datos!G263=G$1008),0,IF(G$1004=0,0,1-CHOOSE(G$1004,IF(ISNUMBER(Datos!G263),AND(OR(G$1005="",Datos!G263&gt;=G$1005),OR(G$1006="",Datos!G263&lt;=G$1006)),FALSE),IF(ISNUMBER(Datos!G263),AND(Datos!G263=INT(Datos!G263),AND(OR(G$1005="",Datos!G263&gt;=G$1005),OR(G$1006="",Datos!G263&lt;=G$1006))),FALSE),OR(ISNUMBER(FIND(";"&amp;UPPER(TRIM(Datos!G263&amp;""))&amp;"=",G$1007)),ISNUMBER(FIND(";"&amp;UPPER(TRIM(Datos!G263&amp;""))&amp;";",G$1007))),OR(UPPER(TRIM(Datos!G263&amp;""))="SÍ",UPPER(TRIM(Datos!G263&amp;""))="SI",UPPER(TRIM(Datos!G263&amp;""))="NO"),IF(ISNUMBER(Datos!G263),AND(OR(G$1005="",Datos!G263&gt;=G$1005),OR(G$1006="",Datos!G263&lt;=G$1006)),FALSE),TRUE))))</f>
        <v>0.0</v>
      </c>
      <c r="H263">
        <f>IF(Datos!H263="",0,IF(AND(H$1008&lt;&gt;"",Datos!H263=H$1008),0,IF(H$1004=0,0,1-CHOOSE(H$1004,IF(ISNUMBER(Datos!H263),AND(OR(H$1005="",Datos!H263&gt;=H$1005),OR(H$1006="",Datos!H263&lt;=H$1006)),FALSE),IF(ISNUMBER(Datos!H263),AND(Datos!H263=INT(Datos!H263),AND(OR(H$1005="",Datos!H263&gt;=H$1005),OR(H$1006="",Datos!H263&lt;=H$1006))),FALSE),OR(ISNUMBER(FIND(";"&amp;UPPER(TRIM(Datos!H263&amp;""))&amp;"=",H$1007)),ISNUMBER(FIND(";"&amp;UPPER(TRIM(Datos!H263&amp;""))&amp;";",H$1007))),OR(UPPER(TRIM(Datos!H263&amp;""))="SÍ",UPPER(TRIM(Datos!H263&amp;""))="SI",UPPER(TRIM(Datos!H263&amp;""))="NO"),IF(ISNUMBER(Datos!H263),AND(OR(H$1005="",Datos!H263&gt;=H$1005),OR(H$1006="",Datos!H263&lt;=H$1006)),FALSE),TRUE))))</f>
        <v>0.0</v>
      </c>
      <c r="I263">
        <f>IF(Datos!I263="",0,IF(AND(I$1008&lt;&gt;"",Datos!I263=I$1008),0,IF(I$1004=0,0,1-CHOOSE(I$1004,IF(ISNUMBER(Datos!I263),AND(OR(I$1005="",Datos!I263&gt;=I$1005),OR(I$1006="",Datos!I263&lt;=I$1006)),FALSE),IF(ISNUMBER(Datos!I263),AND(Datos!I263=INT(Datos!I263),AND(OR(I$1005="",Datos!I263&gt;=I$1005),OR(I$1006="",Datos!I263&lt;=I$1006))),FALSE),OR(ISNUMBER(FIND(";"&amp;UPPER(TRIM(Datos!I263&amp;""))&amp;"=",I$1007)),ISNUMBER(FIND(";"&amp;UPPER(TRIM(Datos!I263&amp;""))&amp;";",I$1007))),OR(UPPER(TRIM(Datos!I263&amp;""))="SÍ",UPPER(TRIM(Datos!I263&amp;""))="SI",UPPER(TRIM(Datos!I263&amp;""))="NO"),IF(ISNUMBER(Datos!I263),AND(OR(I$1005="",Datos!I263&gt;=I$1005),OR(I$1006="",Datos!I263&lt;=I$1006)),FALSE),TRUE))))</f>
        <v>0.0</v>
      </c>
      <c r="J263">
        <f>IF(Datos!J263="",0,IF(AND(J$1008&lt;&gt;"",Datos!J263=J$1008),0,IF(J$1004=0,0,1-CHOOSE(J$1004,IF(ISNUMBER(Datos!J263),AND(OR(J$1005="",Datos!J263&gt;=J$1005),OR(J$1006="",Datos!J263&lt;=J$1006)),FALSE),IF(ISNUMBER(Datos!J263),AND(Datos!J263=INT(Datos!J263),AND(OR(J$1005="",Datos!J263&gt;=J$1005),OR(J$1006="",Datos!J263&lt;=J$1006))),FALSE),OR(ISNUMBER(FIND(";"&amp;UPPER(TRIM(Datos!J263&amp;""))&amp;"=",J$1007)),ISNUMBER(FIND(";"&amp;UPPER(TRIM(Datos!J263&amp;""))&amp;";",J$1007))),OR(UPPER(TRIM(Datos!J263&amp;""))="SÍ",UPPER(TRIM(Datos!J263&amp;""))="SI",UPPER(TRIM(Datos!J263&amp;""))="NO"),IF(ISNUMBER(Datos!J263),AND(OR(J$1005="",Datos!J263&gt;=J$1005),OR(J$1006="",Datos!J263&lt;=J$1006)),FALSE),TRUE))))</f>
        <v>0.0</v>
      </c>
      <c r="K263">
        <f>IF(Datos!K263="",0,IF(AND(K$1008&lt;&gt;"",Datos!K263=K$1008),0,IF(K$1004=0,0,1-CHOOSE(K$1004,IF(ISNUMBER(Datos!K263),AND(OR(K$1005="",Datos!K263&gt;=K$1005),OR(K$1006="",Datos!K263&lt;=K$1006)),FALSE),IF(ISNUMBER(Datos!K263),AND(Datos!K263=INT(Datos!K263),AND(OR(K$1005="",Datos!K263&gt;=K$1005),OR(K$1006="",Datos!K263&lt;=K$1006))),FALSE),OR(ISNUMBER(FIND(";"&amp;UPPER(TRIM(Datos!K263&amp;""))&amp;"=",K$1007)),ISNUMBER(FIND(";"&amp;UPPER(TRIM(Datos!K263&amp;""))&amp;";",K$1007))),OR(UPPER(TRIM(Datos!K263&amp;""))="SÍ",UPPER(TRIM(Datos!K263&amp;""))="SI",UPPER(TRIM(Datos!K263&amp;""))="NO"),IF(ISNUMBER(Datos!K263),AND(OR(K$1005="",Datos!K263&gt;=K$1005),OR(K$1006="",Datos!K263&lt;=K$1006)),FALSE),TRUE))))</f>
        <v>0.0</v>
      </c>
      <c r="L263">
        <f>IF(Datos!L263="",0,IF(AND(L$1008&lt;&gt;"",Datos!L263=L$1008),0,IF(L$1004=0,0,1-CHOOSE(L$1004,IF(ISNUMBER(Datos!L263),AND(OR(L$1005="",Datos!L263&gt;=L$1005),OR(L$1006="",Datos!L263&lt;=L$1006)),FALSE),IF(ISNUMBER(Datos!L263),AND(Datos!L263=INT(Datos!L263),AND(OR(L$1005="",Datos!L263&gt;=L$1005),OR(L$1006="",Datos!L263&lt;=L$1006))),FALSE),OR(ISNUMBER(FIND(";"&amp;UPPER(TRIM(Datos!L263&amp;""))&amp;"=",L$1007)),ISNUMBER(FIND(";"&amp;UPPER(TRIM(Datos!L263&amp;""))&amp;";",L$1007))),OR(UPPER(TRIM(Datos!L263&amp;""))="SÍ",UPPER(TRIM(Datos!L263&amp;""))="SI",UPPER(TRIM(Datos!L263&amp;""))="NO"),IF(ISNUMBER(Datos!L263),AND(OR(L$1005="",Datos!L263&gt;=L$1005),OR(L$1006="",Datos!L263&lt;=L$1006)),FALSE),TRUE))))</f>
        <v>0.0</v>
      </c>
      <c r="M263">
        <f>IF(Datos!M263="",0,IF(AND(M$1008&lt;&gt;"",Datos!M263=M$1008),0,IF(M$1004=0,0,1-CHOOSE(M$1004,IF(ISNUMBER(Datos!M263),AND(OR(M$1005="",Datos!M263&gt;=M$1005),OR(M$1006="",Datos!M263&lt;=M$1006)),FALSE),IF(ISNUMBER(Datos!M263),AND(Datos!M263=INT(Datos!M263),AND(OR(M$1005="",Datos!M263&gt;=M$1005),OR(M$1006="",Datos!M263&lt;=M$1006))),FALSE),OR(ISNUMBER(FIND(";"&amp;UPPER(TRIM(Datos!M263&amp;""))&amp;"=",M$1007)),ISNUMBER(FIND(";"&amp;UPPER(TRIM(Datos!M263&amp;""))&amp;";",M$1007))),OR(UPPER(TRIM(Datos!M263&amp;""))="SÍ",UPPER(TRIM(Datos!M263&amp;""))="SI",UPPER(TRIM(Datos!M263&amp;""))="NO"),IF(ISNUMBER(Datos!M263),AND(OR(M$1005="",Datos!M263&gt;=M$1005),OR(M$1006="",Datos!M263&lt;=M$1006)),FALSE),TRUE))))</f>
        <v>0.0</v>
      </c>
      <c r="N263">
        <f>IF(Datos!N263="",0,IF(AND(N$1008&lt;&gt;"",Datos!N263=N$1008),0,IF(N$1004=0,0,1-CHOOSE(N$1004,IF(ISNUMBER(Datos!N263),AND(OR(N$1005="",Datos!N263&gt;=N$1005),OR(N$1006="",Datos!N263&lt;=N$1006)),FALSE),IF(ISNUMBER(Datos!N263),AND(Datos!N263=INT(Datos!N263),AND(OR(N$1005="",Datos!N263&gt;=N$1005),OR(N$1006="",Datos!N263&lt;=N$1006))),FALSE),OR(ISNUMBER(FIND(";"&amp;UPPER(TRIM(Datos!N263&amp;""))&amp;"=",N$1007)),ISNUMBER(FIND(";"&amp;UPPER(TRIM(Datos!N263&amp;""))&amp;";",N$1007))),OR(UPPER(TRIM(Datos!N263&amp;""))="SÍ",UPPER(TRIM(Datos!N263&amp;""))="SI",UPPER(TRIM(Datos!N263&amp;""))="NO"),IF(ISNUMBER(Datos!N263),AND(OR(N$1005="",Datos!N263&gt;=N$1005),OR(N$1006="",Datos!N263&lt;=N$1006)),FALSE),TRUE))))</f>
        <v>0.0</v>
      </c>
      <c r="O263">
        <f>IF(Datos!O263="",0,IF(AND(O$1008&lt;&gt;"",Datos!O263=O$1008),0,IF(O$1004=0,0,1-CHOOSE(O$1004,IF(ISNUMBER(Datos!O263),AND(OR(O$1005="",Datos!O263&gt;=O$1005),OR(O$1006="",Datos!O263&lt;=O$1006)),FALSE),IF(ISNUMBER(Datos!O263),AND(Datos!O263=INT(Datos!O263),AND(OR(O$1005="",Datos!O263&gt;=O$1005),OR(O$1006="",Datos!O263&lt;=O$1006))),FALSE),OR(ISNUMBER(FIND(";"&amp;UPPER(TRIM(Datos!O263&amp;""))&amp;"=",O$1007)),ISNUMBER(FIND(";"&amp;UPPER(TRIM(Datos!O263&amp;""))&amp;";",O$1007))),OR(UPPER(TRIM(Datos!O263&amp;""))="SÍ",UPPER(TRIM(Datos!O263&amp;""))="SI",UPPER(TRIM(Datos!O263&amp;""))="NO"),IF(ISNUMBER(Datos!O263),AND(OR(O$1005="",Datos!O263&gt;=O$1005),OR(O$1006="",Datos!O263&lt;=O$1006)),FALSE),TRUE))))</f>
        <v>0.0</v>
      </c>
      <c r="P263">
        <f>IF(Datos!P263="",0,IF(AND(P$1008&lt;&gt;"",Datos!P263=P$1008),0,IF(P$1004=0,0,1-CHOOSE(P$1004,IF(ISNUMBER(Datos!P263),AND(OR(P$1005="",Datos!P263&gt;=P$1005),OR(P$1006="",Datos!P263&lt;=P$1006)),FALSE),IF(ISNUMBER(Datos!P263),AND(Datos!P263=INT(Datos!P263),AND(OR(P$1005="",Datos!P263&gt;=P$1005),OR(P$1006="",Datos!P263&lt;=P$1006))),FALSE),OR(ISNUMBER(FIND(";"&amp;UPPER(TRIM(Datos!P263&amp;""))&amp;"=",P$1007)),ISNUMBER(FIND(";"&amp;UPPER(TRIM(Datos!P263&amp;""))&amp;";",P$1007))),OR(UPPER(TRIM(Datos!P263&amp;""))="SÍ",UPPER(TRIM(Datos!P263&amp;""))="SI",UPPER(TRIM(Datos!P263&amp;""))="NO"),IF(ISNUMBER(Datos!P263),AND(OR(P$1005="",Datos!P263&gt;=P$1005),OR(P$1006="",Datos!P263&lt;=P$1006)),FALSE),TRUE))))</f>
        <v>0.0</v>
      </c>
      <c r="Q263">
        <f>IF(Datos!Q263="",0,IF(AND(Q$1008&lt;&gt;"",Datos!Q263=Q$1008),0,IF(Q$1004=0,0,1-CHOOSE(Q$1004,IF(ISNUMBER(Datos!Q263),AND(OR(Q$1005="",Datos!Q263&gt;=Q$1005),OR(Q$1006="",Datos!Q263&lt;=Q$1006)),FALSE),IF(ISNUMBER(Datos!Q263),AND(Datos!Q263=INT(Datos!Q263),AND(OR(Q$1005="",Datos!Q263&gt;=Q$1005),OR(Q$1006="",Datos!Q263&lt;=Q$1006))),FALSE),OR(ISNUMBER(FIND(";"&amp;UPPER(TRIM(Datos!Q263&amp;""))&amp;"=",Q$1007)),ISNUMBER(FIND(";"&amp;UPPER(TRIM(Datos!Q263&amp;""))&amp;";",Q$1007))),OR(UPPER(TRIM(Datos!Q263&amp;""))="SÍ",UPPER(TRIM(Datos!Q263&amp;""))="SI",UPPER(TRIM(Datos!Q263&amp;""))="NO"),IF(ISNUMBER(Datos!Q263),AND(OR(Q$1005="",Datos!Q263&gt;=Q$1005),OR(Q$1006="",Datos!Q263&lt;=Q$1006)),FALSE),TRUE))))</f>
        <v>0.0</v>
      </c>
      <c r="R263">
        <f>IF(Datos!R263="",0,IF(AND(R$1008&lt;&gt;"",Datos!R263=R$1008),0,IF(R$1004=0,0,1-CHOOSE(R$1004,IF(ISNUMBER(Datos!R263),AND(OR(R$1005="",Datos!R263&gt;=R$1005),OR(R$1006="",Datos!R263&lt;=R$1006)),FALSE),IF(ISNUMBER(Datos!R263),AND(Datos!R263=INT(Datos!R263),AND(OR(R$1005="",Datos!R263&gt;=R$1005),OR(R$1006="",Datos!R263&lt;=R$1006))),FALSE),OR(ISNUMBER(FIND(";"&amp;UPPER(TRIM(Datos!R263&amp;""))&amp;"=",R$1007)),ISNUMBER(FIND(";"&amp;UPPER(TRIM(Datos!R263&amp;""))&amp;";",R$1007))),OR(UPPER(TRIM(Datos!R263&amp;""))="SÍ",UPPER(TRIM(Datos!R263&amp;""))="SI",UPPER(TRIM(Datos!R263&amp;""))="NO"),IF(ISNUMBER(Datos!R263),AND(OR(R$1005="",Datos!R263&gt;=R$1005),OR(R$1006="",Datos!R263&lt;=R$1006)),FALSE),TRUE))))</f>
        <v>0.0</v>
      </c>
      <c r="S263">
        <f>IF(Datos!S263="",0,IF(AND(S$1008&lt;&gt;"",Datos!S263=S$1008),0,IF(S$1004=0,0,1-CHOOSE(S$1004,IF(ISNUMBER(Datos!S263),AND(OR(S$1005="",Datos!S263&gt;=S$1005),OR(S$1006="",Datos!S263&lt;=S$1006)),FALSE),IF(ISNUMBER(Datos!S263),AND(Datos!S263=INT(Datos!S263),AND(OR(S$1005="",Datos!S263&gt;=S$1005),OR(S$1006="",Datos!S263&lt;=S$1006))),FALSE),OR(ISNUMBER(FIND(";"&amp;UPPER(TRIM(Datos!S263&amp;""))&amp;"=",S$1007)),ISNUMBER(FIND(";"&amp;UPPER(TRIM(Datos!S263&amp;""))&amp;";",S$1007))),OR(UPPER(TRIM(Datos!S263&amp;""))="SÍ",UPPER(TRIM(Datos!S263&amp;""))="SI",UPPER(TRIM(Datos!S263&amp;""))="NO"),IF(ISNUMBER(Datos!S263),AND(OR(S$1005="",Datos!S263&gt;=S$1005),OR(S$1006="",Datos!S263&lt;=S$1006)),FALSE),TRUE))))</f>
        <v>0.0</v>
      </c>
      <c r="T263">
        <f>IF(Datos!T263="",0,IF(AND(T$1008&lt;&gt;"",Datos!T263=T$1008),0,IF(T$1004=0,0,1-CHOOSE(T$1004,IF(ISNUMBER(Datos!T263),AND(OR(T$1005="",Datos!T263&gt;=T$1005),OR(T$1006="",Datos!T263&lt;=T$1006)),FALSE),IF(ISNUMBER(Datos!T263),AND(Datos!T263=INT(Datos!T263),AND(OR(T$1005="",Datos!T263&gt;=T$1005),OR(T$1006="",Datos!T263&lt;=T$1006))),FALSE),OR(ISNUMBER(FIND(";"&amp;UPPER(TRIM(Datos!T263&amp;""))&amp;"=",T$1007)),ISNUMBER(FIND(";"&amp;UPPER(TRIM(Datos!T263&amp;""))&amp;";",T$1007))),OR(UPPER(TRIM(Datos!T263&amp;""))="SÍ",UPPER(TRIM(Datos!T263&amp;""))="SI",UPPER(TRIM(Datos!T263&amp;""))="NO"),IF(ISNUMBER(Datos!T263),AND(OR(T$1005="",Datos!T263&gt;=T$1005),OR(T$1006="",Datos!T263&lt;=T$1006)),FALSE),TRUE))))</f>
        <v>0.0</v>
      </c>
      <c r="U263">
        <f>IF(Datos!U263="",0,IF(AND(U$1008&lt;&gt;"",Datos!U263=U$1008),0,IF(U$1004=0,0,1-CHOOSE(U$1004,IF(ISNUMBER(Datos!U263),AND(OR(U$1005="",Datos!U263&gt;=U$1005),OR(U$1006="",Datos!U263&lt;=U$1006)),FALSE),IF(ISNUMBER(Datos!U263),AND(Datos!U263=INT(Datos!U263),AND(OR(U$1005="",Datos!U263&gt;=U$1005),OR(U$1006="",Datos!U263&lt;=U$1006))),FALSE),OR(ISNUMBER(FIND(";"&amp;UPPER(TRIM(Datos!U263&amp;""))&amp;"=",U$1007)),ISNUMBER(FIND(";"&amp;UPPER(TRIM(Datos!U263&amp;""))&amp;";",U$1007))),OR(UPPER(TRIM(Datos!U263&amp;""))="SÍ",UPPER(TRIM(Datos!U263&amp;""))="SI",UPPER(TRIM(Datos!U263&amp;""))="NO"),IF(ISNUMBER(Datos!U263),AND(OR(U$1005="",Datos!U263&gt;=U$1005),OR(U$1006="",Datos!U263&lt;=U$1006)),FALSE),TRUE))))</f>
        <v>0.0</v>
      </c>
      <c r="V263">
        <f>IF(Datos!V263="",0,IF(AND(V$1008&lt;&gt;"",Datos!V263=V$1008),0,IF(V$1004=0,0,1-CHOOSE(V$1004,IF(ISNUMBER(Datos!V263),AND(OR(V$1005="",Datos!V263&gt;=V$1005),OR(V$1006="",Datos!V263&lt;=V$1006)),FALSE),IF(ISNUMBER(Datos!V263),AND(Datos!V263=INT(Datos!V263),AND(OR(V$1005="",Datos!V263&gt;=V$1005),OR(V$1006="",Datos!V263&lt;=V$1006))),FALSE),OR(ISNUMBER(FIND(";"&amp;UPPER(TRIM(Datos!V263&amp;""))&amp;"=",V$1007)),ISNUMBER(FIND(";"&amp;UPPER(TRIM(Datos!V263&amp;""))&amp;";",V$1007))),OR(UPPER(TRIM(Datos!V263&amp;""))="SÍ",UPPER(TRIM(Datos!V263&amp;""))="SI",UPPER(TRIM(Datos!V263&amp;""))="NO"),IF(ISNUMBER(Datos!V263),AND(OR(V$1005="",Datos!V263&gt;=V$1005),OR(V$1006="",Datos!V263&lt;=V$1006)),FALSE),TRUE))))</f>
        <v>0.0</v>
      </c>
      <c r="W263">
        <f>IF(Datos!W263="",0,IF(AND(W$1008&lt;&gt;"",Datos!W263=W$1008),0,IF(W$1004=0,0,1-CHOOSE(W$1004,IF(ISNUMBER(Datos!W263),AND(OR(W$1005="",Datos!W263&gt;=W$1005),OR(W$1006="",Datos!W263&lt;=W$1006)),FALSE),IF(ISNUMBER(Datos!W263),AND(Datos!W263=INT(Datos!W263),AND(OR(W$1005="",Datos!W263&gt;=W$1005),OR(W$1006="",Datos!W263&lt;=W$1006))),FALSE),OR(ISNUMBER(FIND(";"&amp;UPPER(TRIM(Datos!W263&amp;""))&amp;"=",W$1007)),ISNUMBER(FIND(";"&amp;UPPER(TRIM(Datos!W263&amp;""))&amp;";",W$1007))),OR(UPPER(TRIM(Datos!W263&amp;""))="SÍ",UPPER(TRIM(Datos!W263&amp;""))="SI",UPPER(TRIM(Datos!W263&amp;""))="NO"),IF(ISNUMBER(Datos!W263),AND(OR(W$1005="",Datos!W263&gt;=W$1005),OR(W$1006="",Datos!W263&lt;=W$1006)),FALSE),TRUE))))</f>
        <v>0.0</v>
      </c>
      <c r="X263">
        <f>IF(Datos!X263="",0,IF(AND(X$1008&lt;&gt;"",Datos!X263=X$1008),0,IF(X$1004=0,0,1-CHOOSE(X$1004,IF(ISNUMBER(Datos!X263),AND(OR(X$1005="",Datos!X263&gt;=X$1005),OR(X$1006="",Datos!X263&lt;=X$1006)),FALSE),IF(ISNUMBER(Datos!X263),AND(Datos!X263=INT(Datos!X263),AND(OR(X$1005="",Datos!X263&gt;=X$1005),OR(X$1006="",Datos!X263&lt;=X$1006))),FALSE),OR(ISNUMBER(FIND(";"&amp;UPPER(TRIM(Datos!X263&amp;""))&amp;"=",X$1007)),ISNUMBER(FIND(";"&amp;UPPER(TRIM(Datos!X263&amp;""))&amp;";",X$1007))),OR(UPPER(TRIM(Datos!X263&amp;""))="SÍ",UPPER(TRIM(Datos!X263&amp;""))="SI",UPPER(TRIM(Datos!X263&amp;""))="NO"),IF(ISNUMBER(Datos!X263),AND(OR(X$1005="",Datos!X263&gt;=X$1005),OR(X$1006="",Datos!X263&lt;=X$1006)),FALSE),TRUE))))</f>
        <v>0.0</v>
      </c>
      <c r="Y263">
        <f>IF(Datos!Y263="",0,IF(AND(Y$1008&lt;&gt;"",Datos!Y263=Y$1008),0,IF(Y$1004=0,0,1-CHOOSE(Y$1004,IF(ISNUMBER(Datos!Y263),AND(OR(Y$1005="",Datos!Y263&gt;=Y$1005),OR(Y$1006="",Datos!Y263&lt;=Y$1006)),FALSE),IF(ISNUMBER(Datos!Y263),AND(Datos!Y263=INT(Datos!Y263),AND(OR(Y$1005="",Datos!Y263&gt;=Y$1005),OR(Y$1006="",Datos!Y263&lt;=Y$1006))),FALSE),OR(ISNUMBER(FIND(";"&amp;UPPER(TRIM(Datos!Y263&amp;""))&amp;"=",Y$1007)),ISNUMBER(FIND(";"&amp;UPPER(TRIM(Datos!Y263&amp;""))&amp;";",Y$1007))),OR(UPPER(TRIM(Datos!Y263&amp;""))="SÍ",UPPER(TRIM(Datos!Y263&amp;""))="SI",UPPER(TRIM(Datos!Y263&amp;""))="NO"),IF(ISNUMBER(Datos!Y263),AND(OR(Y$1005="",Datos!Y263&gt;=Y$1005),OR(Y$1006="",Datos!Y263&lt;=Y$1006)),FALSE),TRUE))))</f>
        <v>0.0</v>
      </c>
      <c r="Z263">
        <f>IF(Datos!Z263="",0,IF(AND(Z$1008&lt;&gt;"",Datos!Z263=Z$1008),0,IF(Z$1004=0,0,1-CHOOSE(Z$1004,IF(ISNUMBER(Datos!Z263),AND(OR(Z$1005="",Datos!Z263&gt;=Z$1005),OR(Z$1006="",Datos!Z263&lt;=Z$1006)),FALSE),IF(ISNUMBER(Datos!Z263),AND(Datos!Z263=INT(Datos!Z263),AND(OR(Z$1005="",Datos!Z263&gt;=Z$1005),OR(Z$1006="",Datos!Z263&lt;=Z$1006))),FALSE),OR(ISNUMBER(FIND(";"&amp;UPPER(TRIM(Datos!Z263&amp;""))&amp;"=",Z$1007)),ISNUMBER(FIND(";"&amp;UPPER(TRIM(Datos!Z263&amp;""))&amp;";",Z$1007))),OR(UPPER(TRIM(Datos!Z263&amp;""))="SÍ",UPPER(TRIM(Datos!Z263&amp;""))="SI",UPPER(TRIM(Datos!Z263&amp;""))="NO"),IF(ISNUMBER(Datos!Z263),AND(OR(Z$1005="",Datos!Z263&gt;=Z$1005),OR(Z$1006="",Datos!Z263&lt;=Z$1006)),FALSE),TRUE))))</f>
        <v>0.0</v>
      </c>
      <c r="AA263">
        <f>IF(Datos!AA263="",0,IF(AND(AA$1008&lt;&gt;"",Datos!AA263=AA$1008),0,IF(AA$1004=0,0,1-CHOOSE(AA$1004,IF(ISNUMBER(Datos!AA263),AND(OR(AA$1005="",Datos!AA263&gt;=AA$1005),OR(AA$1006="",Datos!AA263&lt;=AA$1006)),FALSE),IF(ISNUMBER(Datos!AA263),AND(Datos!AA263=INT(Datos!AA263),AND(OR(AA$1005="",Datos!AA263&gt;=AA$1005),OR(AA$1006="",Datos!AA263&lt;=AA$1006))),FALSE),OR(ISNUMBER(FIND(";"&amp;UPPER(TRIM(Datos!AA263&amp;""))&amp;"=",AA$1007)),ISNUMBER(FIND(";"&amp;UPPER(TRIM(Datos!AA263&amp;""))&amp;";",AA$1007))),OR(UPPER(TRIM(Datos!AA263&amp;""))="SÍ",UPPER(TRIM(Datos!AA263&amp;""))="SI",UPPER(TRIM(Datos!AA263&amp;""))="NO"),IF(ISNUMBER(Datos!AA263),AND(OR(AA$1005="",Datos!AA263&gt;=AA$1005),OR(AA$1006="",Datos!AA263&lt;=AA$1006)),FALSE),TRUE))))</f>
        <v>0.0</v>
      </c>
      <c r="AB263">
        <f>IF(Datos!AB263="",0,IF(AND(AB$1008&lt;&gt;"",Datos!AB263=AB$1008),0,IF(AB$1004=0,0,1-CHOOSE(AB$1004,IF(ISNUMBER(Datos!AB263),AND(OR(AB$1005="",Datos!AB263&gt;=AB$1005),OR(AB$1006="",Datos!AB263&lt;=AB$1006)),FALSE),IF(ISNUMBER(Datos!AB263),AND(Datos!AB263=INT(Datos!AB263),AND(OR(AB$1005="",Datos!AB263&gt;=AB$1005),OR(AB$1006="",Datos!AB263&lt;=AB$1006))),FALSE),OR(ISNUMBER(FIND(";"&amp;UPPER(TRIM(Datos!AB263&amp;""))&amp;"=",AB$1007)),ISNUMBER(FIND(";"&amp;UPPER(TRIM(Datos!AB263&amp;""))&amp;";",AB$1007))),OR(UPPER(TRIM(Datos!AB263&amp;""))="SÍ",UPPER(TRIM(Datos!AB263&amp;""))="SI",UPPER(TRIM(Datos!AB263&amp;""))="NO"),IF(ISNUMBER(Datos!AB263),AND(OR(AB$1005="",Datos!AB263&gt;=AB$1005),OR(AB$1006="",Datos!AB263&lt;=AB$1006)),FALSE),TRUE))))</f>
        <v>0.0</v>
      </c>
      <c r="AC263">
        <f>IF(Datos!AC263="",0,IF(AND(AC$1008&lt;&gt;"",Datos!AC263=AC$1008),0,IF(AC$1004=0,0,1-CHOOSE(AC$1004,IF(ISNUMBER(Datos!AC263),AND(OR(AC$1005="",Datos!AC263&gt;=AC$1005),OR(AC$1006="",Datos!AC263&lt;=AC$1006)),FALSE),IF(ISNUMBER(Datos!AC263),AND(Datos!AC263=INT(Datos!AC263),AND(OR(AC$1005="",Datos!AC263&gt;=AC$1005),OR(AC$1006="",Datos!AC263&lt;=AC$1006))),FALSE),OR(ISNUMBER(FIND(";"&amp;UPPER(TRIM(Datos!AC263&amp;""))&amp;"=",AC$1007)),ISNUMBER(FIND(";"&amp;UPPER(TRIM(Datos!AC263&amp;""))&amp;";",AC$1007))),OR(UPPER(TRIM(Datos!AC263&amp;""))="SÍ",UPPER(TRIM(Datos!AC263&amp;""))="SI",UPPER(TRIM(Datos!AC263&amp;""))="NO"),IF(ISNUMBER(Datos!AC263),AND(OR(AC$1005="",Datos!AC263&gt;=AC$1005),OR(AC$1006="",Datos!AC263&lt;=AC$1006)),FALSE),TRUE))))</f>
        <v>0.0</v>
      </c>
      <c r="AD263">
        <f>IF(Datos!AD263="",0,IF(AND(AD$1008&lt;&gt;"",Datos!AD263=AD$1008),0,IF(AD$1004=0,0,1-CHOOSE(AD$1004,IF(ISNUMBER(Datos!AD263),AND(OR(AD$1005="",Datos!AD263&gt;=AD$1005),OR(AD$1006="",Datos!AD263&lt;=AD$1006)),FALSE),IF(ISNUMBER(Datos!AD263),AND(Datos!AD263=INT(Datos!AD263),AND(OR(AD$1005="",Datos!AD263&gt;=AD$1005),OR(AD$1006="",Datos!AD263&lt;=AD$1006))),FALSE),OR(ISNUMBER(FIND(";"&amp;UPPER(TRIM(Datos!AD263&amp;""))&amp;"=",AD$1007)),ISNUMBER(FIND(";"&amp;UPPER(TRIM(Datos!AD263&amp;""))&amp;";",AD$1007))),OR(UPPER(TRIM(Datos!AD263&amp;""))="SÍ",UPPER(TRIM(Datos!AD263&amp;""))="SI",UPPER(TRIM(Datos!AD263&amp;""))="NO"),IF(ISNUMBER(Datos!AD263),AND(OR(AD$1005="",Datos!AD263&gt;=AD$1005),OR(AD$1006="",Datos!AD263&lt;=AD$1006)),FALSE),TRUE))))</f>
        <v>0.0</v>
      </c>
      <c r="AE263">
        <f>IF(Datos!AE263="",0,IF(AND(AE$1008&lt;&gt;"",Datos!AE263=AE$1008),0,IF(AE$1004=0,0,1-CHOOSE(AE$1004,IF(ISNUMBER(Datos!AE263),AND(OR(AE$1005="",Datos!AE263&gt;=AE$1005),OR(AE$1006="",Datos!AE263&lt;=AE$1006)),FALSE),IF(ISNUMBER(Datos!AE263),AND(Datos!AE263=INT(Datos!AE263),AND(OR(AE$1005="",Datos!AE263&gt;=AE$1005),OR(AE$1006="",Datos!AE263&lt;=AE$1006))),FALSE),OR(ISNUMBER(FIND(";"&amp;UPPER(TRIM(Datos!AE263&amp;""))&amp;"=",AE$1007)),ISNUMBER(FIND(";"&amp;UPPER(TRIM(Datos!AE263&amp;""))&amp;";",AE$1007))),OR(UPPER(TRIM(Datos!AE263&amp;""))="SÍ",UPPER(TRIM(Datos!AE263&amp;""))="SI",UPPER(TRIM(Datos!AE263&amp;""))="NO"),IF(ISNUMBER(Datos!AE263),AND(OR(AE$1005="",Datos!AE263&gt;=AE$1005),OR(AE$1006="",Datos!AE263&lt;=AE$1006)),FALSE),TRUE))))</f>
        <v>0.0</v>
      </c>
    </row>
    <row r="264" spans="2:31">
      <c r="B264">
        <f>IF(Datos!B264="",0,IF(AND(B$1008&lt;&gt;"",Datos!B264=B$1008),0,IF(B$1004=0,0,1-CHOOSE(B$1004,IF(ISNUMBER(Datos!B264),AND(OR(B$1005="",Datos!B264&gt;=B$1005),OR(B$1006="",Datos!B264&lt;=B$1006)),FALSE),IF(ISNUMBER(Datos!B264),AND(Datos!B264=INT(Datos!B264),AND(OR(B$1005="",Datos!B264&gt;=B$1005),OR(B$1006="",Datos!B264&lt;=B$1006))),FALSE),OR(ISNUMBER(FIND(";"&amp;UPPER(TRIM(Datos!B264&amp;""))&amp;"=",B$1007)),ISNUMBER(FIND(";"&amp;UPPER(TRIM(Datos!B264&amp;""))&amp;";",B$1007))),OR(UPPER(TRIM(Datos!B264&amp;""))="SÍ",UPPER(TRIM(Datos!B264&amp;""))="SI",UPPER(TRIM(Datos!B264&amp;""))="NO"),IF(ISNUMBER(Datos!B264),AND(OR(B$1005="",Datos!B264&gt;=B$1005),OR(B$1006="",Datos!B264&lt;=B$1006)),FALSE),TRUE))))</f>
        <v>0.0</v>
      </c>
      <c r="C264">
        <f>IF(Datos!C264="",0,IF(AND(C$1008&lt;&gt;"",Datos!C264=C$1008),0,IF(C$1004=0,0,1-CHOOSE(C$1004,IF(ISNUMBER(Datos!C264),AND(OR(C$1005="",Datos!C264&gt;=C$1005),OR(C$1006="",Datos!C264&lt;=C$1006)),FALSE),IF(ISNUMBER(Datos!C264),AND(Datos!C264=INT(Datos!C264),AND(OR(C$1005="",Datos!C264&gt;=C$1005),OR(C$1006="",Datos!C264&lt;=C$1006))),FALSE),OR(ISNUMBER(FIND(";"&amp;UPPER(TRIM(Datos!C264&amp;""))&amp;"=",C$1007)),ISNUMBER(FIND(";"&amp;UPPER(TRIM(Datos!C264&amp;""))&amp;";",C$1007))),OR(UPPER(TRIM(Datos!C264&amp;""))="SÍ",UPPER(TRIM(Datos!C264&amp;""))="SI",UPPER(TRIM(Datos!C264&amp;""))="NO"),IF(ISNUMBER(Datos!C264),AND(OR(C$1005="",Datos!C264&gt;=C$1005),OR(C$1006="",Datos!C264&lt;=C$1006)),FALSE),TRUE))))</f>
        <v>0.0</v>
      </c>
      <c r="D264">
        <f>IF(Datos!D264="",0,IF(AND(D$1008&lt;&gt;"",Datos!D264=D$1008),0,IF(D$1004=0,0,1-CHOOSE(D$1004,IF(ISNUMBER(Datos!D264),AND(OR(D$1005="",Datos!D264&gt;=D$1005),OR(D$1006="",Datos!D264&lt;=D$1006)),FALSE),IF(ISNUMBER(Datos!D264),AND(Datos!D264=INT(Datos!D264),AND(OR(D$1005="",Datos!D264&gt;=D$1005),OR(D$1006="",Datos!D264&lt;=D$1006))),FALSE),OR(ISNUMBER(FIND(";"&amp;UPPER(TRIM(Datos!D264&amp;""))&amp;"=",D$1007)),ISNUMBER(FIND(";"&amp;UPPER(TRIM(Datos!D264&amp;""))&amp;";",D$1007))),OR(UPPER(TRIM(Datos!D264&amp;""))="SÍ",UPPER(TRIM(Datos!D264&amp;""))="SI",UPPER(TRIM(Datos!D264&amp;""))="NO"),IF(ISNUMBER(Datos!D264),AND(OR(D$1005="",Datos!D264&gt;=D$1005),OR(D$1006="",Datos!D264&lt;=D$1006)),FALSE),TRUE))))</f>
        <v>0.0</v>
      </c>
      <c r="E264">
        <f>IF(Datos!E264="",0,IF(AND(E$1008&lt;&gt;"",Datos!E264=E$1008),0,IF(E$1004=0,0,1-CHOOSE(E$1004,IF(ISNUMBER(Datos!E264),AND(OR(E$1005="",Datos!E264&gt;=E$1005),OR(E$1006="",Datos!E264&lt;=E$1006)),FALSE),IF(ISNUMBER(Datos!E264),AND(Datos!E264=INT(Datos!E264),AND(OR(E$1005="",Datos!E264&gt;=E$1005),OR(E$1006="",Datos!E264&lt;=E$1006))),FALSE),OR(ISNUMBER(FIND(";"&amp;UPPER(TRIM(Datos!E264&amp;""))&amp;"=",E$1007)),ISNUMBER(FIND(";"&amp;UPPER(TRIM(Datos!E264&amp;""))&amp;";",E$1007))),OR(UPPER(TRIM(Datos!E264&amp;""))="SÍ",UPPER(TRIM(Datos!E264&amp;""))="SI",UPPER(TRIM(Datos!E264&amp;""))="NO"),IF(ISNUMBER(Datos!E264),AND(OR(E$1005="",Datos!E264&gt;=E$1005),OR(E$1006="",Datos!E264&lt;=E$1006)),FALSE),TRUE))))</f>
        <v>0.0</v>
      </c>
      <c r="F264">
        <f>IF(Datos!F264="",0,IF(AND(F$1008&lt;&gt;"",Datos!F264=F$1008),0,IF(F$1004=0,0,1-CHOOSE(F$1004,IF(ISNUMBER(Datos!F264),AND(OR(F$1005="",Datos!F264&gt;=F$1005),OR(F$1006="",Datos!F264&lt;=F$1006)),FALSE),IF(ISNUMBER(Datos!F264),AND(Datos!F264=INT(Datos!F264),AND(OR(F$1005="",Datos!F264&gt;=F$1005),OR(F$1006="",Datos!F264&lt;=F$1006))),FALSE),OR(ISNUMBER(FIND(";"&amp;UPPER(TRIM(Datos!F264&amp;""))&amp;"=",F$1007)),ISNUMBER(FIND(";"&amp;UPPER(TRIM(Datos!F264&amp;""))&amp;";",F$1007))),OR(UPPER(TRIM(Datos!F264&amp;""))="SÍ",UPPER(TRIM(Datos!F264&amp;""))="SI",UPPER(TRIM(Datos!F264&amp;""))="NO"),IF(ISNUMBER(Datos!F264),AND(OR(F$1005="",Datos!F264&gt;=F$1005),OR(F$1006="",Datos!F264&lt;=F$1006)),FALSE),TRUE))))</f>
        <v>0.0</v>
      </c>
      <c r="G264">
        <f>IF(Datos!G264="",0,IF(AND(G$1008&lt;&gt;"",Datos!G264=G$1008),0,IF(G$1004=0,0,1-CHOOSE(G$1004,IF(ISNUMBER(Datos!G264),AND(OR(G$1005="",Datos!G264&gt;=G$1005),OR(G$1006="",Datos!G264&lt;=G$1006)),FALSE),IF(ISNUMBER(Datos!G264),AND(Datos!G264=INT(Datos!G264),AND(OR(G$1005="",Datos!G264&gt;=G$1005),OR(G$1006="",Datos!G264&lt;=G$1006))),FALSE),OR(ISNUMBER(FIND(";"&amp;UPPER(TRIM(Datos!G264&amp;""))&amp;"=",G$1007)),ISNUMBER(FIND(";"&amp;UPPER(TRIM(Datos!G264&amp;""))&amp;";",G$1007))),OR(UPPER(TRIM(Datos!G264&amp;""))="SÍ",UPPER(TRIM(Datos!G264&amp;""))="SI",UPPER(TRIM(Datos!G264&amp;""))="NO"),IF(ISNUMBER(Datos!G264),AND(OR(G$1005="",Datos!G264&gt;=G$1005),OR(G$1006="",Datos!G264&lt;=G$1006)),FALSE),TRUE))))</f>
        <v>0.0</v>
      </c>
      <c r="H264">
        <f>IF(Datos!H264="",0,IF(AND(H$1008&lt;&gt;"",Datos!H264=H$1008),0,IF(H$1004=0,0,1-CHOOSE(H$1004,IF(ISNUMBER(Datos!H264),AND(OR(H$1005="",Datos!H264&gt;=H$1005),OR(H$1006="",Datos!H264&lt;=H$1006)),FALSE),IF(ISNUMBER(Datos!H264),AND(Datos!H264=INT(Datos!H264),AND(OR(H$1005="",Datos!H264&gt;=H$1005),OR(H$1006="",Datos!H264&lt;=H$1006))),FALSE),OR(ISNUMBER(FIND(";"&amp;UPPER(TRIM(Datos!H264&amp;""))&amp;"=",H$1007)),ISNUMBER(FIND(";"&amp;UPPER(TRIM(Datos!H264&amp;""))&amp;";",H$1007))),OR(UPPER(TRIM(Datos!H264&amp;""))="SÍ",UPPER(TRIM(Datos!H264&amp;""))="SI",UPPER(TRIM(Datos!H264&amp;""))="NO"),IF(ISNUMBER(Datos!H264),AND(OR(H$1005="",Datos!H264&gt;=H$1005),OR(H$1006="",Datos!H264&lt;=H$1006)),FALSE),TRUE))))</f>
        <v>0.0</v>
      </c>
      <c r="I264">
        <f>IF(Datos!I264="",0,IF(AND(I$1008&lt;&gt;"",Datos!I264=I$1008),0,IF(I$1004=0,0,1-CHOOSE(I$1004,IF(ISNUMBER(Datos!I264),AND(OR(I$1005="",Datos!I264&gt;=I$1005),OR(I$1006="",Datos!I264&lt;=I$1006)),FALSE),IF(ISNUMBER(Datos!I264),AND(Datos!I264=INT(Datos!I264),AND(OR(I$1005="",Datos!I264&gt;=I$1005),OR(I$1006="",Datos!I264&lt;=I$1006))),FALSE),OR(ISNUMBER(FIND(";"&amp;UPPER(TRIM(Datos!I264&amp;""))&amp;"=",I$1007)),ISNUMBER(FIND(";"&amp;UPPER(TRIM(Datos!I264&amp;""))&amp;";",I$1007))),OR(UPPER(TRIM(Datos!I264&amp;""))="SÍ",UPPER(TRIM(Datos!I264&amp;""))="SI",UPPER(TRIM(Datos!I264&amp;""))="NO"),IF(ISNUMBER(Datos!I264),AND(OR(I$1005="",Datos!I264&gt;=I$1005),OR(I$1006="",Datos!I264&lt;=I$1006)),FALSE),TRUE))))</f>
        <v>0.0</v>
      </c>
      <c r="J264">
        <f>IF(Datos!J264="",0,IF(AND(J$1008&lt;&gt;"",Datos!J264=J$1008),0,IF(J$1004=0,0,1-CHOOSE(J$1004,IF(ISNUMBER(Datos!J264),AND(OR(J$1005="",Datos!J264&gt;=J$1005),OR(J$1006="",Datos!J264&lt;=J$1006)),FALSE),IF(ISNUMBER(Datos!J264),AND(Datos!J264=INT(Datos!J264),AND(OR(J$1005="",Datos!J264&gt;=J$1005),OR(J$1006="",Datos!J264&lt;=J$1006))),FALSE),OR(ISNUMBER(FIND(";"&amp;UPPER(TRIM(Datos!J264&amp;""))&amp;"=",J$1007)),ISNUMBER(FIND(";"&amp;UPPER(TRIM(Datos!J264&amp;""))&amp;";",J$1007))),OR(UPPER(TRIM(Datos!J264&amp;""))="SÍ",UPPER(TRIM(Datos!J264&amp;""))="SI",UPPER(TRIM(Datos!J264&amp;""))="NO"),IF(ISNUMBER(Datos!J264),AND(OR(J$1005="",Datos!J264&gt;=J$1005),OR(J$1006="",Datos!J264&lt;=J$1006)),FALSE),TRUE))))</f>
        <v>0.0</v>
      </c>
      <c r="K264">
        <f>IF(Datos!K264="",0,IF(AND(K$1008&lt;&gt;"",Datos!K264=K$1008),0,IF(K$1004=0,0,1-CHOOSE(K$1004,IF(ISNUMBER(Datos!K264),AND(OR(K$1005="",Datos!K264&gt;=K$1005),OR(K$1006="",Datos!K264&lt;=K$1006)),FALSE),IF(ISNUMBER(Datos!K264),AND(Datos!K264=INT(Datos!K264),AND(OR(K$1005="",Datos!K264&gt;=K$1005),OR(K$1006="",Datos!K264&lt;=K$1006))),FALSE),OR(ISNUMBER(FIND(";"&amp;UPPER(TRIM(Datos!K264&amp;""))&amp;"=",K$1007)),ISNUMBER(FIND(";"&amp;UPPER(TRIM(Datos!K264&amp;""))&amp;";",K$1007))),OR(UPPER(TRIM(Datos!K264&amp;""))="SÍ",UPPER(TRIM(Datos!K264&amp;""))="SI",UPPER(TRIM(Datos!K264&amp;""))="NO"),IF(ISNUMBER(Datos!K264),AND(OR(K$1005="",Datos!K264&gt;=K$1005),OR(K$1006="",Datos!K264&lt;=K$1006)),FALSE),TRUE))))</f>
        <v>0.0</v>
      </c>
      <c r="L264">
        <f>IF(Datos!L264="",0,IF(AND(L$1008&lt;&gt;"",Datos!L264=L$1008),0,IF(L$1004=0,0,1-CHOOSE(L$1004,IF(ISNUMBER(Datos!L264),AND(OR(L$1005="",Datos!L264&gt;=L$1005),OR(L$1006="",Datos!L264&lt;=L$1006)),FALSE),IF(ISNUMBER(Datos!L264),AND(Datos!L264=INT(Datos!L264),AND(OR(L$1005="",Datos!L264&gt;=L$1005),OR(L$1006="",Datos!L264&lt;=L$1006))),FALSE),OR(ISNUMBER(FIND(";"&amp;UPPER(TRIM(Datos!L264&amp;""))&amp;"=",L$1007)),ISNUMBER(FIND(";"&amp;UPPER(TRIM(Datos!L264&amp;""))&amp;";",L$1007))),OR(UPPER(TRIM(Datos!L264&amp;""))="SÍ",UPPER(TRIM(Datos!L264&amp;""))="SI",UPPER(TRIM(Datos!L264&amp;""))="NO"),IF(ISNUMBER(Datos!L264),AND(OR(L$1005="",Datos!L264&gt;=L$1005),OR(L$1006="",Datos!L264&lt;=L$1006)),FALSE),TRUE))))</f>
        <v>0.0</v>
      </c>
      <c r="M264">
        <f>IF(Datos!M264="",0,IF(AND(M$1008&lt;&gt;"",Datos!M264=M$1008),0,IF(M$1004=0,0,1-CHOOSE(M$1004,IF(ISNUMBER(Datos!M264),AND(OR(M$1005="",Datos!M264&gt;=M$1005),OR(M$1006="",Datos!M264&lt;=M$1006)),FALSE),IF(ISNUMBER(Datos!M264),AND(Datos!M264=INT(Datos!M264),AND(OR(M$1005="",Datos!M264&gt;=M$1005),OR(M$1006="",Datos!M264&lt;=M$1006))),FALSE),OR(ISNUMBER(FIND(";"&amp;UPPER(TRIM(Datos!M264&amp;""))&amp;"=",M$1007)),ISNUMBER(FIND(";"&amp;UPPER(TRIM(Datos!M264&amp;""))&amp;";",M$1007))),OR(UPPER(TRIM(Datos!M264&amp;""))="SÍ",UPPER(TRIM(Datos!M264&amp;""))="SI",UPPER(TRIM(Datos!M264&amp;""))="NO"),IF(ISNUMBER(Datos!M264),AND(OR(M$1005="",Datos!M264&gt;=M$1005),OR(M$1006="",Datos!M264&lt;=M$1006)),FALSE),TRUE))))</f>
        <v>0.0</v>
      </c>
      <c r="N264">
        <f>IF(Datos!N264="",0,IF(AND(N$1008&lt;&gt;"",Datos!N264=N$1008),0,IF(N$1004=0,0,1-CHOOSE(N$1004,IF(ISNUMBER(Datos!N264),AND(OR(N$1005="",Datos!N264&gt;=N$1005),OR(N$1006="",Datos!N264&lt;=N$1006)),FALSE),IF(ISNUMBER(Datos!N264),AND(Datos!N264=INT(Datos!N264),AND(OR(N$1005="",Datos!N264&gt;=N$1005),OR(N$1006="",Datos!N264&lt;=N$1006))),FALSE),OR(ISNUMBER(FIND(";"&amp;UPPER(TRIM(Datos!N264&amp;""))&amp;"=",N$1007)),ISNUMBER(FIND(";"&amp;UPPER(TRIM(Datos!N264&amp;""))&amp;";",N$1007))),OR(UPPER(TRIM(Datos!N264&amp;""))="SÍ",UPPER(TRIM(Datos!N264&amp;""))="SI",UPPER(TRIM(Datos!N264&amp;""))="NO"),IF(ISNUMBER(Datos!N264),AND(OR(N$1005="",Datos!N264&gt;=N$1005),OR(N$1006="",Datos!N264&lt;=N$1006)),FALSE),TRUE))))</f>
        <v>0.0</v>
      </c>
      <c r="O264">
        <f>IF(Datos!O264="",0,IF(AND(O$1008&lt;&gt;"",Datos!O264=O$1008),0,IF(O$1004=0,0,1-CHOOSE(O$1004,IF(ISNUMBER(Datos!O264),AND(OR(O$1005="",Datos!O264&gt;=O$1005),OR(O$1006="",Datos!O264&lt;=O$1006)),FALSE),IF(ISNUMBER(Datos!O264),AND(Datos!O264=INT(Datos!O264),AND(OR(O$1005="",Datos!O264&gt;=O$1005),OR(O$1006="",Datos!O264&lt;=O$1006))),FALSE),OR(ISNUMBER(FIND(";"&amp;UPPER(TRIM(Datos!O264&amp;""))&amp;"=",O$1007)),ISNUMBER(FIND(";"&amp;UPPER(TRIM(Datos!O264&amp;""))&amp;";",O$1007))),OR(UPPER(TRIM(Datos!O264&amp;""))="SÍ",UPPER(TRIM(Datos!O264&amp;""))="SI",UPPER(TRIM(Datos!O264&amp;""))="NO"),IF(ISNUMBER(Datos!O264),AND(OR(O$1005="",Datos!O264&gt;=O$1005),OR(O$1006="",Datos!O264&lt;=O$1006)),FALSE),TRUE))))</f>
        <v>0.0</v>
      </c>
      <c r="P264">
        <f>IF(Datos!P264="",0,IF(AND(P$1008&lt;&gt;"",Datos!P264=P$1008),0,IF(P$1004=0,0,1-CHOOSE(P$1004,IF(ISNUMBER(Datos!P264),AND(OR(P$1005="",Datos!P264&gt;=P$1005),OR(P$1006="",Datos!P264&lt;=P$1006)),FALSE),IF(ISNUMBER(Datos!P264),AND(Datos!P264=INT(Datos!P264),AND(OR(P$1005="",Datos!P264&gt;=P$1005),OR(P$1006="",Datos!P264&lt;=P$1006))),FALSE),OR(ISNUMBER(FIND(";"&amp;UPPER(TRIM(Datos!P264&amp;""))&amp;"=",P$1007)),ISNUMBER(FIND(";"&amp;UPPER(TRIM(Datos!P264&amp;""))&amp;";",P$1007))),OR(UPPER(TRIM(Datos!P264&amp;""))="SÍ",UPPER(TRIM(Datos!P264&amp;""))="SI",UPPER(TRIM(Datos!P264&amp;""))="NO"),IF(ISNUMBER(Datos!P264),AND(OR(P$1005="",Datos!P264&gt;=P$1005),OR(P$1006="",Datos!P264&lt;=P$1006)),FALSE),TRUE))))</f>
        <v>0.0</v>
      </c>
      <c r="Q264">
        <f>IF(Datos!Q264="",0,IF(AND(Q$1008&lt;&gt;"",Datos!Q264=Q$1008),0,IF(Q$1004=0,0,1-CHOOSE(Q$1004,IF(ISNUMBER(Datos!Q264),AND(OR(Q$1005="",Datos!Q264&gt;=Q$1005),OR(Q$1006="",Datos!Q264&lt;=Q$1006)),FALSE),IF(ISNUMBER(Datos!Q264),AND(Datos!Q264=INT(Datos!Q264),AND(OR(Q$1005="",Datos!Q264&gt;=Q$1005),OR(Q$1006="",Datos!Q264&lt;=Q$1006))),FALSE),OR(ISNUMBER(FIND(";"&amp;UPPER(TRIM(Datos!Q264&amp;""))&amp;"=",Q$1007)),ISNUMBER(FIND(";"&amp;UPPER(TRIM(Datos!Q264&amp;""))&amp;";",Q$1007))),OR(UPPER(TRIM(Datos!Q264&amp;""))="SÍ",UPPER(TRIM(Datos!Q264&amp;""))="SI",UPPER(TRIM(Datos!Q264&amp;""))="NO"),IF(ISNUMBER(Datos!Q264),AND(OR(Q$1005="",Datos!Q264&gt;=Q$1005),OR(Q$1006="",Datos!Q264&lt;=Q$1006)),FALSE),TRUE))))</f>
        <v>0.0</v>
      </c>
      <c r="R264">
        <f>IF(Datos!R264="",0,IF(AND(R$1008&lt;&gt;"",Datos!R264=R$1008),0,IF(R$1004=0,0,1-CHOOSE(R$1004,IF(ISNUMBER(Datos!R264),AND(OR(R$1005="",Datos!R264&gt;=R$1005),OR(R$1006="",Datos!R264&lt;=R$1006)),FALSE),IF(ISNUMBER(Datos!R264),AND(Datos!R264=INT(Datos!R264),AND(OR(R$1005="",Datos!R264&gt;=R$1005),OR(R$1006="",Datos!R264&lt;=R$1006))),FALSE),OR(ISNUMBER(FIND(";"&amp;UPPER(TRIM(Datos!R264&amp;""))&amp;"=",R$1007)),ISNUMBER(FIND(";"&amp;UPPER(TRIM(Datos!R264&amp;""))&amp;";",R$1007))),OR(UPPER(TRIM(Datos!R264&amp;""))="SÍ",UPPER(TRIM(Datos!R264&amp;""))="SI",UPPER(TRIM(Datos!R264&amp;""))="NO"),IF(ISNUMBER(Datos!R264),AND(OR(R$1005="",Datos!R264&gt;=R$1005),OR(R$1006="",Datos!R264&lt;=R$1006)),FALSE),TRUE))))</f>
        <v>0.0</v>
      </c>
      <c r="S264">
        <f>IF(Datos!S264="",0,IF(AND(S$1008&lt;&gt;"",Datos!S264=S$1008),0,IF(S$1004=0,0,1-CHOOSE(S$1004,IF(ISNUMBER(Datos!S264),AND(OR(S$1005="",Datos!S264&gt;=S$1005),OR(S$1006="",Datos!S264&lt;=S$1006)),FALSE),IF(ISNUMBER(Datos!S264),AND(Datos!S264=INT(Datos!S264),AND(OR(S$1005="",Datos!S264&gt;=S$1005),OR(S$1006="",Datos!S264&lt;=S$1006))),FALSE),OR(ISNUMBER(FIND(";"&amp;UPPER(TRIM(Datos!S264&amp;""))&amp;"=",S$1007)),ISNUMBER(FIND(";"&amp;UPPER(TRIM(Datos!S264&amp;""))&amp;";",S$1007))),OR(UPPER(TRIM(Datos!S264&amp;""))="SÍ",UPPER(TRIM(Datos!S264&amp;""))="SI",UPPER(TRIM(Datos!S264&amp;""))="NO"),IF(ISNUMBER(Datos!S264),AND(OR(S$1005="",Datos!S264&gt;=S$1005),OR(S$1006="",Datos!S264&lt;=S$1006)),FALSE),TRUE))))</f>
        <v>0.0</v>
      </c>
      <c r="T264">
        <f>IF(Datos!T264="",0,IF(AND(T$1008&lt;&gt;"",Datos!T264=T$1008),0,IF(T$1004=0,0,1-CHOOSE(T$1004,IF(ISNUMBER(Datos!T264),AND(OR(T$1005="",Datos!T264&gt;=T$1005),OR(T$1006="",Datos!T264&lt;=T$1006)),FALSE),IF(ISNUMBER(Datos!T264),AND(Datos!T264=INT(Datos!T264),AND(OR(T$1005="",Datos!T264&gt;=T$1005),OR(T$1006="",Datos!T264&lt;=T$1006))),FALSE),OR(ISNUMBER(FIND(";"&amp;UPPER(TRIM(Datos!T264&amp;""))&amp;"=",T$1007)),ISNUMBER(FIND(";"&amp;UPPER(TRIM(Datos!T264&amp;""))&amp;";",T$1007))),OR(UPPER(TRIM(Datos!T264&amp;""))="SÍ",UPPER(TRIM(Datos!T264&amp;""))="SI",UPPER(TRIM(Datos!T264&amp;""))="NO"),IF(ISNUMBER(Datos!T264),AND(OR(T$1005="",Datos!T264&gt;=T$1005),OR(T$1006="",Datos!T264&lt;=T$1006)),FALSE),TRUE))))</f>
        <v>0.0</v>
      </c>
      <c r="U264">
        <f>IF(Datos!U264="",0,IF(AND(U$1008&lt;&gt;"",Datos!U264=U$1008),0,IF(U$1004=0,0,1-CHOOSE(U$1004,IF(ISNUMBER(Datos!U264),AND(OR(U$1005="",Datos!U264&gt;=U$1005),OR(U$1006="",Datos!U264&lt;=U$1006)),FALSE),IF(ISNUMBER(Datos!U264),AND(Datos!U264=INT(Datos!U264),AND(OR(U$1005="",Datos!U264&gt;=U$1005),OR(U$1006="",Datos!U264&lt;=U$1006))),FALSE),OR(ISNUMBER(FIND(";"&amp;UPPER(TRIM(Datos!U264&amp;""))&amp;"=",U$1007)),ISNUMBER(FIND(";"&amp;UPPER(TRIM(Datos!U264&amp;""))&amp;";",U$1007))),OR(UPPER(TRIM(Datos!U264&amp;""))="SÍ",UPPER(TRIM(Datos!U264&amp;""))="SI",UPPER(TRIM(Datos!U264&amp;""))="NO"),IF(ISNUMBER(Datos!U264),AND(OR(U$1005="",Datos!U264&gt;=U$1005),OR(U$1006="",Datos!U264&lt;=U$1006)),FALSE),TRUE))))</f>
        <v>0.0</v>
      </c>
      <c r="V264">
        <f>IF(Datos!V264="",0,IF(AND(V$1008&lt;&gt;"",Datos!V264=V$1008),0,IF(V$1004=0,0,1-CHOOSE(V$1004,IF(ISNUMBER(Datos!V264),AND(OR(V$1005="",Datos!V264&gt;=V$1005),OR(V$1006="",Datos!V264&lt;=V$1006)),FALSE),IF(ISNUMBER(Datos!V264),AND(Datos!V264=INT(Datos!V264),AND(OR(V$1005="",Datos!V264&gt;=V$1005),OR(V$1006="",Datos!V264&lt;=V$1006))),FALSE),OR(ISNUMBER(FIND(";"&amp;UPPER(TRIM(Datos!V264&amp;""))&amp;"=",V$1007)),ISNUMBER(FIND(";"&amp;UPPER(TRIM(Datos!V264&amp;""))&amp;";",V$1007))),OR(UPPER(TRIM(Datos!V264&amp;""))="SÍ",UPPER(TRIM(Datos!V264&amp;""))="SI",UPPER(TRIM(Datos!V264&amp;""))="NO"),IF(ISNUMBER(Datos!V264),AND(OR(V$1005="",Datos!V264&gt;=V$1005),OR(V$1006="",Datos!V264&lt;=V$1006)),FALSE),TRUE))))</f>
        <v>0.0</v>
      </c>
      <c r="W264">
        <f>IF(Datos!W264="",0,IF(AND(W$1008&lt;&gt;"",Datos!W264=W$1008),0,IF(W$1004=0,0,1-CHOOSE(W$1004,IF(ISNUMBER(Datos!W264),AND(OR(W$1005="",Datos!W264&gt;=W$1005),OR(W$1006="",Datos!W264&lt;=W$1006)),FALSE),IF(ISNUMBER(Datos!W264),AND(Datos!W264=INT(Datos!W264),AND(OR(W$1005="",Datos!W264&gt;=W$1005),OR(W$1006="",Datos!W264&lt;=W$1006))),FALSE),OR(ISNUMBER(FIND(";"&amp;UPPER(TRIM(Datos!W264&amp;""))&amp;"=",W$1007)),ISNUMBER(FIND(";"&amp;UPPER(TRIM(Datos!W264&amp;""))&amp;";",W$1007))),OR(UPPER(TRIM(Datos!W264&amp;""))="SÍ",UPPER(TRIM(Datos!W264&amp;""))="SI",UPPER(TRIM(Datos!W264&amp;""))="NO"),IF(ISNUMBER(Datos!W264),AND(OR(W$1005="",Datos!W264&gt;=W$1005),OR(W$1006="",Datos!W264&lt;=W$1006)),FALSE),TRUE))))</f>
        <v>0.0</v>
      </c>
      <c r="X264">
        <f>IF(Datos!X264="",0,IF(AND(X$1008&lt;&gt;"",Datos!X264=X$1008),0,IF(X$1004=0,0,1-CHOOSE(X$1004,IF(ISNUMBER(Datos!X264),AND(OR(X$1005="",Datos!X264&gt;=X$1005),OR(X$1006="",Datos!X264&lt;=X$1006)),FALSE),IF(ISNUMBER(Datos!X264),AND(Datos!X264=INT(Datos!X264),AND(OR(X$1005="",Datos!X264&gt;=X$1005),OR(X$1006="",Datos!X264&lt;=X$1006))),FALSE),OR(ISNUMBER(FIND(";"&amp;UPPER(TRIM(Datos!X264&amp;""))&amp;"=",X$1007)),ISNUMBER(FIND(";"&amp;UPPER(TRIM(Datos!X264&amp;""))&amp;";",X$1007))),OR(UPPER(TRIM(Datos!X264&amp;""))="SÍ",UPPER(TRIM(Datos!X264&amp;""))="SI",UPPER(TRIM(Datos!X264&amp;""))="NO"),IF(ISNUMBER(Datos!X264),AND(OR(X$1005="",Datos!X264&gt;=X$1005),OR(X$1006="",Datos!X264&lt;=X$1006)),FALSE),TRUE))))</f>
        <v>0.0</v>
      </c>
      <c r="Y264">
        <f>IF(Datos!Y264="",0,IF(AND(Y$1008&lt;&gt;"",Datos!Y264=Y$1008),0,IF(Y$1004=0,0,1-CHOOSE(Y$1004,IF(ISNUMBER(Datos!Y264),AND(OR(Y$1005="",Datos!Y264&gt;=Y$1005),OR(Y$1006="",Datos!Y264&lt;=Y$1006)),FALSE),IF(ISNUMBER(Datos!Y264),AND(Datos!Y264=INT(Datos!Y264),AND(OR(Y$1005="",Datos!Y264&gt;=Y$1005),OR(Y$1006="",Datos!Y264&lt;=Y$1006))),FALSE),OR(ISNUMBER(FIND(";"&amp;UPPER(TRIM(Datos!Y264&amp;""))&amp;"=",Y$1007)),ISNUMBER(FIND(";"&amp;UPPER(TRIM(Datos!Y264&amp;""))&amp;";",Y$1007))),OR(UPPER(TRIM(Datos!Y264&amp;""))="SÍ",UPPER(TRIM(Datos!Y264&amp;""))="SI",UPPER(TRIM(Datos!Y264&amp;""))="NO"),IF(ISNUMBER(Datos!Y264),AND(OR(Y$1005="",Datos!Y264&gt;=Y$1005),OR(Y$1006="",Datos!Y264&lt;=Y$1006)),FALSE),TRUE))))</f>
        <v>0.0</v>
      </c>
      <c r="Z264">
        <f>IF(Datos!Z264="",0,IF(AND(Z$1008&lt;&gt;"",Datos!Z264=Z$1008),0,IF(Z$1004=0,0,1-CHOOSE(Z$1004,IF(ISNUMBER(Datos!Z264),AND(OR(Z$1005="",Datos!Z264&gt;=Z$1005),OR(Z$1006="",Datos!Z264&lt;=Z$1006)),FALSE),IF(ISNUMBER(Datos!Z264),AND(Datos!Z264=INT(Datos!Z264),AND(OR(Z$1005="",Datos!Z264&gt;=Z$1005),OR(Z$1006="",Datos!Z264&lt;=Z$1006))),FALSE),OR(ISNUMBER(FIND(";"&amp;UPPER(TRIM(Datos!Z264&amp;""))&amp;"=",Z$1007)),ISNUMBER(FIND(";"&amp;UPPER(TRIM(Datos!Z264&amp;""))&amp;";",Z$1007))),OR(UPPER(TRIM(Datos!Z264&amp;""))="SÍ",UPPER(TRIM(Datos!Z264&amp;""))="SI",UPPER(TRIM(Datos!Z264&amp;""))="NO"),IF(ISNUMBER(Datos!Z264),AND(OR(Z$1005="",Datos!Z264&gt;=Z$1005),OR(Z$1006="",Datos!Z264&lt;=Z$1006)),FALSE),TRUE))))</f>
        <v>0.0</v>
      </c>
      <c r="AA264">
        <f>IF(Datos!AA264="",0,IF(AND(AA$1008&lt;&gt;"",Datos!AA264=AA$1008),0,IF(AA$1004=0,0,1-CHOOSE(AA$1004,IF(ISNUMBER(Datos!AA264),AND(OR(AA$1005="",Datos!AA264&gt;=AA$1005),OR(AA$1006="",Datos!AA264&lt;=AA$1006)),FALSE),IF(ISNUMBER(Datos!AA264),AND(Datos!AA264=INT(Datos!AA264),AND(OR(AA$1005="",Datos!AA264&gt;=AA$1005),OR(AA$1006="",Datos!AA264&lt;=AA$1006))),FALSE),OR(ISNUMBER(FIND(";"&amp;UPPER(TRIM(Datos!AA264&amp;""))&amp;"=",AA$1007)),ISNUMBER(FIND(";"&amp;UPPER(TRIM(Datos!AA264&amp;""))&amp;";",AA$1007))),OR(UPPER(TRIM(Datos!AA264&amp;""))="SÍ",UPPER(TRIM(Datos!AA264&amp;""))="SI",UPPER(TRIM(Datos!AA264&amp;""))="NO"),IF(ISNUMBER(Datos!AA264),AND(OR(AA$1005="",Datos!AA264&gt;=AA$1005),OR(AA$1006="",Datos!AA264&lt;=AA$1006)),FALSE),TRUE))))</f>
        <v>0.0</v>
      </c>
      <c r="AB264">
        <f>IF(Datos!AB264="",0,IF(AND(AB$1008&lt;&gt;"",Datos!AB264=AB$1008),0,IF(AB$1004=0,0,1-CHOOSE(AB$1004,IF(ISNUMBER(Datos!AB264),AND(OR(AB$1005="",Datos!AB264&gt;=AB$1005),OR(AB$1006="",Datos!AB264&lt;=AB$1006)),FALSE),IF(ISNUMBER(Datos!AB264),AND(Datos!AB264=INT(Datos!AB264),AND(OR(AB$1005="",Datos!AB264&gt;=AB$1005),OR(AB$1006="",Datos!AB264&lt;=AB$1006))),FALSE),OR(ISNUMBER(FIND(";"&amp;UPPER(TRIM(Datos!AB264&amp;""))&amp;"=",AB$1007)),ISNUMBER(FIND(";"&amp;UPPER(TRIM(Datos!AB264&amp;""))&amp;";",AB$1007))),OR(UPPER(TRIM(Datos!AB264&amp;""))="SÍ",UPPER(TRIM(Datos!AB264&amp;""))="SI",UPPER(TRIM(Datos!AB264&amp;""))="NO"),IF(ISNUMBER(Datos!AB264),AND(OR(AB$1005="",Datos!AB264&gt;=AB$1005),OR(AB$1006="",Datos!AB264&lt;=AB$1006)),FALSE),TRUE))))</f>
        <v>0.0</v>
      </c>
      <c r="AC264">
        <f>IF(Datos!AC264="",0,IF(AND(AC$1008&lt;&gt;"",Datos!AC264=AC$1008),0,IF(AC$1004=0,0,1-CHOOSE(AC$1004,IF(ISNUMBER(Datos!AC264),AND(OR(AC$1005="",Datos!AC264&gt;=AC$1005),OR(AC$1006="",Datos!AC264&lt;=AC$1006)),FALSE),IF(ISNUMBER(Datos!AC264),AND(Datos!AC264=INT(Datos!AC264),AND(OR(AC$1005="",Datos!AC264&gt;=AC$1005),OR(AC$1006="",Datos!AC264&lt;=AC$1006))),FALSE),OR(ISNUMBER(FIND(";"&amp;UPPER(TRIM(Datos!AC264&amp;""))&amp;"=",AC$1007)),ISNUMBER(FIND(";"&amp;UPPER(TRIM(Datos!AC264&amp;""))&amp;";",AC$1007))),OR(UPPER(TRIM(Datos!AC264&amp;""))="SÍ",UPPER(TRIM(Datos!AC264&amp;""))="SI",UPPER(TRIM(Datos!AC264&amp;""))="NO"),IF(ISNUMBER(Datos!AC264),AND(OR(AC$1005="",Datos!AC264&gt;=AC$1005),OR(AC$1006="",Datos!AC264&lt;=AC$1006)),FALSE),TRUE))))</f>
        <v>0.0</v>
      </c>
      <c r="AD264">
        <f>IF(Datos!AD264="",0,IF(AND(AD$1008&lt;&gt;"",Datos!AD264=AD$1008),0,IF(AD$1004=0,0,1-CHOOSE(AD$1004,IF(ISNUMBER(Datos!AD264),AND(OR(AD$1005="",Datos!AD264&gt;=AD$1005),OR(AD$1006="",Datos!AD264&lt;=AD$1006)),FALSE),IF(ISNUMBER(Datos!AD264),AND(Datos!AD264=INT(Datos!AD264),AND(OR(AD$1005="",Datos!AD264&gt;=AD$1005),OR(AD$1006="",Datos!AD264&lt;=AD$1006))),FALSE),OR(ISNUMBER(FIND(";"&amp;UPPER(TRIM(Datos!AD264&amp;""))&amp;"=",AD$1007)),ISNUMBER(FIND(";"&amp;UPPER(TRIM(Datos!AD264&amp;""))&amp;";",AD$1007))),OR(UPPER(TRIM(Datos!AD264&amp;""))="SÍ",UPPER(TRIM(Datos!AD264&amp;""))="SI",UPPER(TRIM(Datos!AD264&amp;""))="NO"),IF(ISNUMBER(Datos!AD264),AND(OR(AD$1005="",Datos!AD264&gt;=AD$1005),OR(AD$1006="",Datos!AD264&lt;=AD$1006)),FALSE),TRUE))))</f>
        <v>0.0</v>
      </c>
      <c r="AE264">
        <f>IF(Datos!AE264="",0,IF(AND(AE$1008&lt;&gt;"",Datos!AE264=AE$1008),0,IF(AE$1004=0,0,1-CHOOSE(AE$1004,IF(ISNUMBER(Datos!AE264),AND(OR(AE$1005="",Datos!AE264&gt;=AE$1005),OR(AE$1006="",Datos!AE264&lt;=AE$1006)),FALSE),IF(ISNUMBER(Datos!AE264),AND(Datos!AE264=INT(Datos!AE264),AND(OR(AE$1005="",Datos!AE264&gt;=AE$1005),OR(AE$1006="",Datos!AE264&lt;=AE$1006))),FALSE),OR(ISNUMBER(FIND(";"&amp;UPPER(TRIM(Datos!AE264&amp;""))&amp;"=",AE$1007)),ISNUMBER(FIND(";"&amp;UPPER(TRIM(Datos!AE264&amp;""))&amp;";",AE$1007))),OR(UPPER(TRIM(Datos!AE264&amp;""))="SÍ",UPPER(TRIM(Datos!AE264&amp;""))="SI",UPPER(TRIM(Datos!AE264&amp;""))="NO"),IF(ISNUMBER(Datos!AE264),AND(OR(AE$1005="",Datos!AE264&gt;=AE$1005),OR(AE$1006="",Datos!AE264&lt;=AE$1006)),FALSE),TRUE))))</f>
        <v>0.0</v>
      </c>
    </row>
    <row r="265" spans="2:31">
      <c r="B265">
        <f>IF(Datos!B265="",0,IF(AND(B$1008&lt;&gt;"",Datos!B265=B$1008),0,IF(B$1004=0,0,1-CHOOSE(B$1004,IF(ISNUMBER(Datos!B265),AND(OR(B$1005="",Datos!B265&gt;=B$1005),OR(B$1006="",Datos!B265&lt;=B$1006)),FALSE),IF(ISNUMBER(Datos!B265),AND(Datos!B265=INT(Datos!B265),AND(OR(B$1005="",Datos!B265&gt;=B$1005),OR(B$1006="",Datos!B265&lt;=B$1006))),FALSE),OR(ISNUMBER(FIND(";"&amp;UPPER(TRIM(Datos!B265&amp;""))&amp;"=",B$1007)),ISNUMBER(FIND(";"&amp;UPPER(TRIM(Datos!B265&amp;""))&amp;";",B$1007))),OR(UPPER(TRIM(Datos!B265&amp;""))="SÍ",UPPER(TRIM(Datos!B265&amp;""))="SI",UPPER(TRIM(Datos!B265&amp;""))="NO"),IF(ISNUMBER(Datos!B265),AND(OR(B$1005="",Datos!B265&gt;=B$1005),OR(B$1006="",Datos!B265&lt;=B$1006)),FALSE),TRUE))))</f>
        <v>0.0</v>
      </c>
      <c r="C265">
        <f>IF(Datos!C265="",0,IF(AND(C$1008&lt;&gt;"",Datos!C265=C$1008),0,IF(C$1004=0,0,1-CHOOSE(C$1004,IF(ISNUMBER(Datos!C265),AND(OR(C$1005="",Datos!C265&gt;=C$1005),OR(C$1006="",Datos!C265&lt;=C$1006)),FALSE),IF(ISNUMBER(Datos!C265),AND(Datos!C265=INT(Datos!C265),AND(OR(C$1005="",Datos!C265&gt;=C$1005),OR(C$1006="",Datos!C265&lt;=C$1006))),FALSE),OR(ISNUMBER(FIND(";"&amp;UPPER(TRIM(Datos!C265&amp;""))&amp;"=",C$1007)),ISNUMBER(FIND(";"&amp;UPPER(TRIM(Datos!C265&amp;""))&amp;";",C$1007))),OR(UPPER(TRIM(Datos!C265&amp;""))="SÍ",UPPER(TRIM(Datos!C265&amp;""))="SI",UPPER(TRIM(Datos!C265&amp;""))="NO"),IF(ISNUMBER(Datos!C265),AND(OR(C$1005="",Datos!C265&gt;=C$1005),OR(C$1006="",Datos!C265&lt;=C$1006)),FALSE),TRUE))))</f>
        <v>0.0</v>
      </c>
      <c r="D265">
        <f>IF(Datos!D265="",0,IF(AND(D$1008&lt;&gt;"",Datos!D265=D$1008),0,IF(D$1004=0,0,1-CHOOSE(D$1004,IF(ISNUMBER(Datos!D265),AND(OR(D$1005="",Datos!D265&gt;=D$1005),OR(D$1006="",Datos!D265&lt;=D$1006)),FALSE),IF(ISNUMBER(Datos!D265),AND(Datos!D265=INT(Datos!D265),AND(OR(D$1005="",Datos!D265&gt;=D$1005),OR(D$1006="",Datos!D265&lt;=D$1006))),FALSE),OR(ISNUMBER(FIND(";"&amp;UPPER(TRIM(Datos!D265&amp;""))&amp;"=",D$1007)),ISNUMBER(FIND(";"&amp;UPPER(TRIM(Datos!D265&amp;""))&amp;";",D$1007))),OR(UPPER(TRIM(Datos!D265&amp;""))="SÍ",UPPER(TRIM(Datos!D265&amp;""))="SI",UPPER(TRIM(Datos!D265&amp;""))="NO"),IF(ISNUMBER(Datos!D265),AND(OR(D$1005="",Datos!D265&gt;=D$1005),OR(D$1006="",Datos!D265&lt;=D$1006)),FALSE),TRUE))))</f>
        <v>0.0</v>
      </c>
      <c r="E265">
        <f>IF(Datos!E265="",0,IF(AND(E$1008&lt;&gt;"",Datos!E265=E$1008),0,IF(E$1004=0,0,1-CHOOSE(E$1004,IF(ISNUMBER(Datos!E265),AND(OR(E$1005="",Datos!E265&gt;=E$1005),OR(E$1006="",Datos!E265&lt;=E$1006)),FALSE),IF(ISNUMBER(Datos!E265),AND(Datos!E265=INT(Datos!E265),AND(OR(E$1005="",Datos!E265&gt;=E$1005),OR(E$1006="",Datos!E265&lt;=E$1006))),FALSE),OR(ISNUMBER(FIND(";"&amp;UPPER(TRIM(Datos!E265&amp;""))&amp;"=",E$1007)),ISNUMBER(FIND(";"&amp;UPPER(TRIM(Datos!E265&amp;""))&amp;";",E$1007))),OR(UPPER(TRIM(Datos!E265&amp;""))="SÍ",UPPER(TRIM(Datos!E265&amp;""))="SI",UPPER(TRIM(Datos!E265&amp;""))="NO"),IF(ISNUMBER(Datos!E265),AND(OR(E$1005="",Datos!E265&gt;=E$1005),OR(E$1006="",Datos!E265&lt;=E$1006)),FALSE),TRUE))))</f>
        <v>0.0</v>
      </c>
      <c r="F265">
        <f>IF(Datos!F265="",0,IF(AND(F$1008&lt;&gt;"",Datos!F265=F$1008),0,IF(F$1004=0,0,1-CHOOSE(F$1004,IF(ISNUMBER(Datos!F265),AND(OR(F$1005="",Datos!F265&gt;=F$1005),OR(F$1006="",Datos!F265&lt;=F$1006)),FALSE),IF(ISNUMBER(Datos!F265),AND(Datos!F265=INT(Datos!F265),AND(OR(F$1005="",Datos!F265&gt;=F$1005),OR(F$1006="",Datos!F265&lt;=F$1006))),FALSE),OR(ISNUMBER(FIND(";"&amp;UPPER(TRIM(Datos!F265&amp;""))&amp;"=",F$1007)),ISNUMBER(FIND(";"&amp;UPPER(TRIM(Datos!F265&amp;""))&amp;";",F$1007))),OR(UPPER(TRIM(Datos!F265&amp;""))="SÍ",UPPER(TRIM(Datos!F265&amp;""))="SI",UPPER(TRIM(Datos!F265&amp;""))="NO"),IF(ISNUMBER(Datos!F265),AND(OR(F$1005="",Datos!F265&gt;=F$1005),OR(F$1006="",Datos!F265&lt;=F$1006)),FALSE),TRUE))))</f>
        <v>0.0</v>
      </c>
      <c r="G265">
        <f>IF(Datos!G265="",0,IF(AND(G$1008&lt;&gt;"",Datos!G265=G$1008),0,IF(G$1004=0,0,1-CHOOSE(G$1004,IF(ISNUMBER(Datos!G265),AND(OR(G$1005="",Datos!G265&gt;=G$1005),OR(G$1006="",Datos!G265&lt;=G$1006)),FALSE),IF(ISNUMBER(Datos!G265),AND(Datos!G265=INT(Datos!G265),AND(OR(G$1005="",Datos!G265&gt;=G$1005),OR(G$1006="",Datos!G265&lt;=G$1006))),FALSE),OR(ISNUMBER(FIND(";"&amp;UPPER(TRIM(Datos!G265&amp;""))&amp;"=",G$1007)),ISNUMBER(FIND(";"&amp;UPPER(TRIM(Datos!G265&amp;""))&amp;";",G$1007))),OR(UPPER(TRIM(Datos!G265&amp;""))="SÍ",UPPER(TRIM(Datos!G265&amp;""))="SI",UPPER(TRIM(Datos!G265&amp;""))="NO"),IF(ISNUMBER(Datos!G265),AND(OR(G$1005="",Datos!G265&gt;=G$1005),OR(G$1006="",Datos!G265&lt;=G$1006)),FALSE),TRUE))))</f>
        <v>0.0</v>
      </c>
      <c r="H265">
        <f>IF(Datos!H265="",0,IF(AND(H$1008&lt;&gt;"",Datos!H265=H$1008),0,IF(H$1004=0,0,1-CHOOSE(H$1004,IF(ISNUMBER(Datos!H265),AND(OR(H$1005="",Datos!H265&gt;=H$1005),OR(H$1006="",Datos!H265&lt;=H$1006)),FALSE),IF(ISNUMBER(Datos!H265),AND(Datos!H265=INT(Datos!H265),AND(OR(H$1005="",Datos!H265&gt;=H$1005),OR(H$1006="",Datos!H265&lt;=H$1006))),FALSE),OR(ISNUMBER(FIND(";"&amp;UPPER(TRIM(Datos!H265&amp;""))&amp;"=",H$1007)),ISNUMBER(FIND(";"&amp;UPPER(TRIM(Datos!H265&amp;""))&amp;";",H$1007))),OR(UPPER(TRIM(Datos!H265&amp;""))="SÍ",UPPER(TRIM(Datos!H265&amp;""))="SI",UPPER(TRIM(Datos!H265&amp;""))="NO"),IF(ISNUMBER(Datos!H265),AND(OR(H$1005="",Datos!H265&gt;=H$1005),OR(H$1006="",Datos!H265&lt;=H$1006)),FALSE),TRUE))))</f>
        <v>0.0</v>
      </c>
      <c r="I265">
        <f>IF(Datos!I265="",0,IF(AND(I$1008&lt;&gt;"",Datos!I265=I$1008),0,IF(I$1004=0,0,1-CHOOSE(I$1004,IF(ISNUMBER(Datos!I265),AND(OR(I$1005="",Datos!I265&gt;=I$1005),OR(I$1006="",Datos!I265&lt;=I$1006)),FALSE),IF(ISNUMBER(Datos!I265),AND(Datos!I265=INT(Datos!I265),AND(OR(I$1005="",Datos!I265&gt;=I$1005),OR(I$1006="",Datos!I265&lt;=I$1006))),FALSE),OR(ISNUMBER(FIND(";"&amp;UPPER(TRIM(Datos!I265&amp;""))&amp;"=",I$1007)),ISNUMBER(FIND(";"&amp;UPPER(TRIM(Datos!I265&amp;""))&amp;";",I$1007))),OR(UPPER(TRIM(Datos!I265&amp;""))="SÍ",UPPER(TRIM(Datos!I265&amp;""))="SI",UPPER(TRIM(Datos!I265&amp;""))="NO"),IF(ISNUMBER(Datos!I265),AND(OR(I$1005="",Datos!I265&gt;=I$1005),OR(I$1006="",Datos!I265&lt;=I$1006)),FALSE),TRUE))))</f>
        <v>0.0</v>
      </c>
      <c r="J265">
        <f>IF(Datos!J265="",0,IF(AND(J$1008&lt;&gt;"",Datos!J265=J$1008),0,IF(J$1004=0,0,1-CHOOSE(J$1004,IF(ISNUMBER(Datos!J265),AND(OR(J$1005="",Datos!J265&gt;=J$1005),OR(J$1006="",Datos!J265&lt;=J$1006)),FALSE),IF(ISNUMBER(Datos!J265),AND(Datos!J265=INT(Datos!J265),AND(OR(J$1005="",Datos!J265&gt;=J$1005),OR(J$1006="",Datos!J265&lt;=J$1006))),FALSE),OR(ISNUMBER(FIND(";"&amp;UPPER(TRIM(Datos!J265&amp;""))&amp;"=",J$1007)),ISNUMBER(FIND(";"&amp;UPPER(TRIM(Datos!J265&amp;""))&amp;";",J$1007))),OR(UPPER(TRIM(Datos!J265&amp;""))="SÍ",UPPER(TRIM(Datos!J265&amp;""))="SI",UPPER(TRIM(Datos!J265&amp;""))="NO"),IF(ISNUMBER(Datos!J265),AND(OR(J$1005="",Datos!J265&gt;=J$1005),OR(J$1006="",Datos!J265&lt;=J$1006)),FALSE),TRUE))))</f>
        <v>0.0</v>
      </c>
      <c r="K265">
        <f>IF(Datos!K265="",0,IF(AND(K$1008&lt;&gt;"",Datos!K265=K$1008),0,IF(K$1004=0,0,1-CHOOSE(K$1004,IF(ISNUMBER(Datos!K265),AND(OR(K$1005="",Datos!K265&gt;=K$1005),OR(K$1006="",Datos!K265&lt;=K$1006)),FALSE),IF(ISNUMBER(Datos!K265),AND(Datos!K265=INT(Datos!K265),AND(OR(K$1005="",Datos!K265&gt;=K$1005),OR(K$1006="",Datos!K265&lt;=K$1006))),FALSE),OR(ISNUMBER(FIND(";"&amp;UPPER(TRIM(Datos!K265&amp;""))&amp;"=",K$1007)),ISNUMBER(FIND(";"&amp;UPPER(TRIM(Datos!K265&amp;""))&amp;";",K$1007))),OR(UPPER(TRIM(Datos!K265&amp;""))="SÍ",UPPER(TRIM(Datos!K265&amp;""))="SI",UPPER(TRIM(Datos!K265&amp;""))="NO"),IF(ISNUMBER(Datos!K265),AND(OR(K$1005="",Datos!K265&gt;=K$1005),OR(K$1006="",Datos!K265&lt;=K$1006)),FALSE),TRUE))))</f>
        <v>0.0</v>
      </c>
      <c r="L265">
        <f>IF(Datos!L265="",0,IF(AND(L$1008&lt;&gt;"",Datos!L265=L$1008),0,IF(L$1004=0,0,1-CHOOSE(L$1004,IF(ISNUMBER(Datos!L265),AND(OR(L$1005="",Datos!L265&gt;=L$1005),OR(L$1006="",Datos!L265&lt;=L$1006)),FALSE),IF(ISNUMBER(Datos!L265),AND(Datos!L265=INT(Datos!L265),AND(OR(L$1005="",Datos!L265&gt;=L$1005),OR(L$1006="",Datos!L265&lt;=L$1006))),FALSE),OR(ISNUMBER(FIND(";"&amp;UPPER(TRIM(Datos!L265&amp;""))&amp;"=",L$1007)),ISNUMBER(FIND(";"&amp;UPPER(TRIM(Datos!L265&amp;""))&amp;";",L$1007))),OR(UPPER(TRIM(Datos!L265&amp;""))="SÍ",UPPER(TRIM(Datos!L265&amp;""))="SI",UPPER(TRIM(Datos!L265&amp;""))="NO"),IF(ISNUMBER(Datos!L265),AND(OR(L$1005="",Datos!L265&gt;=L$1005),OR(L$1006="",Datos!L265&lt;=L$1006)),FALSE),TRUE))))</f>
        <v>0.0</v>
      </c>
      <c r="M265">
        <f>IF(Datos!M265="",0,IF(AND(M$1008&lt;&gt;"",Datos!M265=M$1008),0,IF(M$1004=0,0,1-CHOOSE(M$1004,IF(ISNUMBER(Datos!M265),AND(OR(M$1005="",Datos!M265&gt;=M$1005),OR(M$1006="",Datos!M265&lt;=M$1006)),FALSE),IF(ISNUMBER(Datos!M265),AND(Datos!M265=INT(Datos!M265),AND(OR(M$1005="",Datos!M265&gt;=M$1005),OR(M$1006="",Datos!M265&lt;=M$1006))),FALSE),OR(ISNUMBER(FIND(";"&amp;UPPER(TRIM(Datos!M265&amp;""))&amp;"=",M$1007)),ISNUMBER(FIND(";"&amp;UPPER(TRIM(Datos!M265&amp;""))&amp;";",M$1007))),OR(UPPER(TRIM(Datos!M265&amp;""))="SÍ",UPPER(TRIM(Datos!M265&amp;""))="SI",UPPER(TRIM(Datos!M265&amp;""))="NO"),IF(ISNUMBER(Datos!M265),AND(OR(M$1005="",Datos!M265&gt;=M$1005),OR(M$1006="",Datos!M265&lt;=M$1006)),FALSE),TRUE))))</f>
        <v>0.0</v>
      </c>
      <c r="N265">
        <f>IF(Datos!N265="",0,IF(AND(N$1008&lt;&gt;"",Datos!N265=N$1008),0,IF(N$1004=0,0,1-CHOOSE(N$1004,IF(ISNUMBER(Datos!N265),AND(OR(N$1005="",Datos!N265&gt;=N$1005),OR(N$1006="",Datos!N265&lt;=N$1006)),FALSE),IF(ISNUMBER(Datos!N265),AND(Datos!N265=INT(Datos!N265),AND(OR(N$1005="",Datos!N265&gt;=N$1005),OR(N$1006="",Datos!N265&lt;=N$1006))),FALSE),OR(ISNUMBER(FIND(";"&amp;UPPER(TRIM(Datos!N265&amp;""))&amp;"=",N$1007)),ISNUMBER(FIND(";"&amp;UPPER(TRIM(Datos!N265&amp;""))&amp;";",N$1007))),OR(UPPER(TRIM(Datos!N265&amp;""))="SÍ",UPPER(TRIM(Datos!N265&amp;""))="SI",UPPER(TRIM(Datos!N265&amp;""))="NO"),IF(ISNUMBER(Datos!N265),AND(OR(N$1005="",Datos!N265&gt;=N$1005),OR(N$1006="",Datos!N265&lt;=N$1006)),FALSE),TRUE))))</f>
        <v>0.0</v>
      </c>
      <c r="O265">
        <f>IF(Datos!O265="",0,IF(AND(O$1008&lt;&gt;"",Datos!O265=O$1008),0,IF(O$1004=0,0,1-CHOOSE(O$1004,IF(ISNUMBER(Datos!O265),AND(OR(O$1005="",Datos!O265&gt;=O$1005),OR(O$1006="",Datos!O265&lt;=O$1006)),FALSE),IF(ISNUMBER(Datos!O265),AND(Datos!O265=INT(Datos!O265),AND(OR(O$1005="",Datos!O265&gt;=O$1005),OR(O$1006="",Datos!O265&lt;=O$1006))),FALSE),OR(ISNUMBER(FIND(";"&amp;UPPER(TRIM(Datos!O265&amp;""))&amp;"=",O$1007)),ISNUMBER(FIND(";"&amp;UPPER(TRIM(Datos!O265&amp;""))&amp;";",O$1007))),OR(UPPER(TRIM(Datos!O265&amp;""))="SÍ",UPPER(TRIM(Datos!O265&amp;""))="SI",UPPER(TRIM(Datos!O265&amp;""))="NO"),IF(ISNUMBER(Datos!O265),AND(OR(O$1005="",Datos!O265&gt;=O$1005),OR(O$1006="",Datos!O265&lt;=O$1006)),FALSE),TRUE))))</f>
        <v>0.0</v>
      </c>
      <c r="P265">
        <f>IF(Datos!P265="",0,IF(AND(P$1008&lt;&gt;"",Datos!P265=P$1008),0,IF(P$1004=0,0,1-CHOOSE(P$1004,IF(ISNUMBER(Datos!P265),AND(OR(P$1005="",Datos!P265&gt;=P$1005),OR(P$1006="",Datos!P265&lt;=P$1006)),FALSE),IF(ISNUMBER(Datos!P265),AND(Datos!P265=INT(Datos!P265),AND(OR(P$1005="",Datos!P265&gt;=P$1005),OR(P$1006="",Datos!P265&lt;=P$1006))),FALSE),OR(ISNUMBER(FIND(";"&amp;UPPER(TRIM(Datos!P265&amp;""))&amp;"=",P$1007)),ISNUMBER(FIND(";"&amp;UPPER(TRIM(Datos!P265&amp;""))&amp;";",P$1007))),OR(UPPER(TRIM(Datos!P265&amp;""))="SÍ",UPPER(TRIM(Datos!P265&amp;""))="SI",UPPER(TRIM(Datos!P265&amp;""))="NO"),IF(ISNUMBER(Datos!P265),AND(OR(P$1005="",Datos!P265&gt;=P$1005),OR(P$1006="",Datos!P265&lt;=P$1006)),FALSE),TRUE))))</f>
        <v>0.0</v>
      </c>
      <c r="Q265">
        <f>IF(Datos!Q265="",0,IF(AND(Q$1008&lt;&gt;"",Datos!Q265=Q$1008),0,IF(Q$1004=0,0,1-CHOOSE(Q$1004,IF(ISNUMBER(Datos!Q265),AND(OR(Q$1005="",Datos!Q265&gt;=Q$1005),OR(Q$1006="",Datos!Q265&lt;=Q$1006)),FALSE),IF(ISNUMBER(Datos!Q265),AND(Datos!Q265=INT(Datos!Q265),AND(OR(Q$1005="",Datos!Q265&gt;=Q$1005),OR(Q$1006="",Datos!Q265&lt;=Q$1006))),FALSE),OR(ISNUMBER(FIND(";"&amp;UPPER(TRIM(Datos!Q265&amp;""))&amp;"=",Q$1007)),ISNUMBER(FIND(";"&amp;UPPER(TRIM(Datos!Q265&amp;""))&amp;";",Q$1007))),OR(UPPER(TRIM(Datos!Q265&amp;""))="SÍ",UPPER(TRIM(Datos!Q265&amp;""))="SI",UPPER(TRIM(Datos!Q265&amp;""))="NO"),IF(ISNUMBER(Datos!Q265),AND(OR(Q$1005="",Datos!Q265&gt;=Q$1005),OR(Q$1006="",Datos!Q265&lt;=Q$1006)),FALSE),TRUE))))</f>
        <v>0.0</v>
      </c>
      <c r="R265">
        <f>IF(Datos!R265="",0,IF(AND(R$1008&lt;&gt;"",Datos!R265=R$1008),0,IF(R$1004=0,0,1-CHOOSE(R$1004,IF(ISNUMBER(Datos!R265),AND(OR(R$1005="",Datos!R265&gt;=R$1005),OR(R$1006="",Datos!R265&lt;=R$1006)),FALSE),IF(ISNUMBER(Datos!R265),AND(Datos!R265=INT(Datos!R265),AND(OR(R$1005="",Datos!R265&gt;=R$1005),OR(R$1006="",Datos!R265&lt;=R$1006))),FALSE),OR(ISNUMBER(FIND(";"&amp;UPPER(TRIM(Datos!R265&amp;""))&amp;"=",R$1007)),ISNUMBER(FIND(";"&amp;UPPER(TRIM(Datos!R265&amp;""))&amp;";",R$1007))),OR(UPPER(TRIM(Datos!R265&amp;""))="SÍ",UPPER(TRIM(Datos!R265&amp;""))="SI",UPPER(TRIM(Datos!R265&amp;""))="NO"),IF(ISNUMBER(Datos!R265),AND(OR(R$1005="",Datos!R265&gt;=R$1005),OR(R$1006="",Datos!R265&lt;=R$1006)),FALSE),TRUE))))</f>
        <v>0.0</v>
      </c>
      <c r="S265">
        <f>IF(Datos!S265="",0,IF(AND(S$1008&lt;&gt;"",Datos!S265=S$1008),0,IF(S$1004=0,0,1-CHOOSE(S$1004,IF(ISNUMBER(Datos!S265),AND(OR(S$1005="",Datos!S265&gt;=S$1005),OR(S$1006="",Datos!S265&lt;=S$1006)),FALSE),IF(ISNUMBER(Datos!S265),AND(Datos!S265=INT(Datos!S265),AND(OR(S$1005="",Datos!S265&gt;=S$1005),OR(S$1006="",Datos!S265&lt;=S$1006))),FALSE),OR(ISNUMBER(FIND(";"&amp;UPPER(TRIM(Datos!S265&amp;""))&amp;"=",S$1007)),ISNUMBER(FIND(";"&amp;UPPER(TRIM(Datos!S265&amp;""))&amp;";",S$1007))),OR(UPPER(TRIM(Datos!S265&amp;""))="SÍ",UPPER(TRIM(Datos!S265&amp;""))="SI",UPPER(TRIM(Datos!S265&amp;""))="NO"),IF(ISNUMBER(Datos!S265),AND(OR(S$1005="",Datos!S265&gt;=S$1005),OR(S$1006="",Datos!S265&lt;=S$1006)),FALSE),TRUE))))</f>
        <v>0.0</v>
      </c>
      <c r="T265">
        <f>IF(Datos!T265="",0,IF(AND(T$1008&lt;&gt;"",Datos!T265=T$1008),0,IF(T$1004=0,0,1-CHOOSE(T$1004,IF(ISNUMBER(Datos!T265),AND(OR(T$1005="",Datos!T265&gt;=T$1005),OR(T$1006="",Datos!T265&lt;=T$1006)),FALSE),IF(ISNUMBER(Datos!T265),AND(Datos!T265=INT(Datos!T265),AND(OR(T$1005="",Datos!T265&gt;=T$1005),OR(T$1006="",Datos!T265&lt;=T$1006))),FALSE),OR(ISNUMBER(FIND(";"&amp;UPPER(TRIM(Datos!T265&amp;""))&amp;"=",T$1007)),ISNUMBER(FIND(";"&amp;UPPER(TRIM(Datos!T265&amp;""))&amp;";",T$1007))),OR(UPPER(TRIM(Datos!T265&amp;""))="SÍ",UPPER(TRIM(Datos!T265&amp;""))="SI",UPPER(TRIM(Datos!T265&amp;""))="NO"),IF(ISNUMBER(Datos!T265),AND(OR(T$1005="",Datos!T265&gt;=T$1005),OR(T$1006="",Datos!T265&lt;=T$1006)),FALSE),TRUE))))</f>
        <v>0.0</v>
      </c>
      <c r="U265">
        <f>IF(Datos!U265="",0,IF(AND(U$1008&lt;&gt;"",Datos!U265=U$1008),0,IF(U$1004=0,0,1-CHOOSE(U$1004,IF(ISNUMBER(Datos!U265),AND(OR(U$1005="",Datos!U265&gt;=U$1005),OR(U$1006="",Datos!U265&lt;=U$1006)),FALSE),IF(ISNUMBER(Datos!U265),AND(Datos!U265=INT(Datos!U265),AND(OR(U$1005="",Datos!U265&gt;=U$1005),OR(U$1006="",Datos!U265&lt;=U$1006))),FALSE),OR(ISNUMBER(FIND(";"&amp;UPPER(TRIM(Datos!U265&amp;""))&amp;"=",U$1007)),ISNUMBER(FIND(";"&amp;UPPER(TRIM(Datos!U265&amp;""))&amp;";",U$1007))),OR(UPPER(TRIM(Datos!U265&amp;""))="SÍ",UPPER(TRIM(Datos!U265&amp;""))="SI",UPPER(TRIM(Datos!U265&amp;""))="NO"),IF(ISNUMBER(Datos!U265),AND(OR(U$1005="",Datos!U265&gt;=U$1005),OR(U$1006="",Datos!U265&lt;=U$1006)),FALSE),TRUE))))</f>
        <v>0.0</v>
      </c>
      <c r="V265">
        <f>IF(Datos!V265="",0,IF(AND(V$1008&lt;&gt;"",Datos!V265=V$1008),0,IF(V$1004=0,0,1-CHOOSE(V$1004,IF(ISNUMBER(Datos!V265),AND(OR(V$1005="",Datos!V265&gt;=V$1005),OR(V$1006="",Datos!V265&lt;=V$1006)),FALSE),IF(ISNUMBER(Datos!V265),AND(Datos!V265=INT(Datos!V265),AND(OR(V$1005="",Datos!V265&gt;=V$1005),OR(V$1006="",Datos!V265&lt;=V$1006))),FALSE),OR(ISNUMBER(FIND(";"&amp;UPPER(TRIM(Datos!V265&amp;""))&amp;"=",V$1007)),ISNUMBER(FIND(";"&amp;UPPER(TRIM(Datos!V265&amp;""))&amp;";",V$1007))),OR(UPPER(TRIM(Datos!V265&amp;""))="SÍ",UPPER(TRIM(Datos!V265&amp;""))="SI",UPPER(TRIM(Datos!V265&amp;""))="NO"),IF(ISNUMBER(Datos!V265),AND(OR(V$1005="",Datos!V265&gt;=V$1005),OR(V$1006="",Datos!V265&lt;=V$1006)),FALSE),TRUE))))</f>
        <v>0.0</v>
      </c>
      <c r="W265">
        <f>IF(Datos!W265="",0,IF(AND(W$1008&lt;&gt;"",Datos!W265=W$1008),0,IF(W$1004=0,0,1-CHOOSE(W$1004,IF(ISNUMBER(Datos!W265),AND(OR(W$1005="",Datos!W265&gt;=W$1005),OR(W$1006="",Datos!W265&lt;=W$1006)),FALSE),IF(ISNUMBER(Datos!W265),AND(Datos!W265=INT(Datos!W265),AND(OR(W$1005="",Datos!W265&gt;=W$1005),OR(W$1006="",Datos!W265&lt;=W$1006))),FALSE),OR(ISNUMBER(FIND(";"&amp;UPPER(TRIM(Datos!W265&amp;""))&amp;"=",W$1007)),ISNUMBER(FIND(";"&amp;UPPER(TRIM(Datos!W265&amp;""))&amp;";",W$1007))),OR(UPPER(TRIM(Datos!W265&amp;""))="SÍ",UPPER(TRIM(Datos!W265&amp;""))="SI",UPPER(TRIM(Datos!W265&amp;""))="NO"),IF(ISNUMBER(Datos!W265),AND(OR(W$1005="",Datos!W265&gt;=W$1005),OR(W$1006="",Datos!W265&lt;=W$1006)),FALSE),TRUE))))</f>
        <v>0.0</v>
      </c>
      <c r="X265">
        <f>IF(Datos!X265="",0,IF(AND(X$1008&lt;&gt;"",Datos!X265=X$1008),0,IF(X$1004=0,0,1-CHOOSE(X$1004,IF(ISNUMBER(Datos!X265),AND(OR(X$1005="",Datos!X265&gt;=X$1005),OR(X$1006="",Datos!X265&lt;=X$1006)),FALSE),IF(ISNUMBER(Datos!X265),AND(Datos!X265=INT(Datos!X265),AND(OR(X$1005="",Datos!X265&gt;=X$1005),OR(X$1006="",Datos!X265&lt;=X$1006))),FALSE),OR(ISNUMBER(FIND(";"&amp;UPPER(TRIM(Datos!X265&amp;""))&amp;"=",X$1007)),ISNUMBER(FIND(";"&amp;UPPER(TRIM(Datos!X265&amp;""))&amp;";",X$1007))),OR(UPPER(TRIM(Datos!X265&amp;""))="SÍ",UPPER(TRIM(Datos!X265&amp;""))="SI",UPPER(TRIM(Datos!X265&amp;""))="NO"),IF(ISNUMBER(Datos!X265),AND(OR(X$1005="",Datos!X265&gt;=X$1005),OR(X$1006="",Datos!X265&lt;=X$1006)),FALSE),TRUE))))</f>
        <v>0.0</v>
      </c>
      <c r="Y265">
        <f>IF(Datos!Y265="",0,IF(AND(Y$1008&lt;&gt;"",Datos!Y265=Y$1008),0,IF(Y$1004=0,0,1-CHOOSE(Y$1004,IF(ISNUMBER(Datos!Y265),AND(OR(Y$1005="",Datos!Y265&gt;=Y$1005),OR(Y$1006="",Datos!Y265&lt;=Y$1006)),FALSE),IF(ISNUMBER(Datos!Y265),AND(Datos!Y265=INT(Datos!Y265),AND(OR(Y$1005="",Datos!Y265&gt;=Y$1005),OR(Y$1006="",Datos!Y265&lt;=Y$1006))),FALSE),OR(ISNUMBER(FIND(";"&amp;UPPER(TRIM(Datos!Y265&amp;""))&amp;"=",Y$1007)),ISNUMBER(FIND(";"&amp;UPPER(TRIM(Datos!Y265&amp;""))&amp;";",Y$1007))),OR(UPPER(TRIM(Datos!Y265&amp;""))="SÍ",UPPER(TRIM(Datos!Y265&amp;""))="SI",UPPER(TRIM(Datos!Y265&amp;""))="NO"),IF(ISNUMBER(Datos!Y265),AND(OR(Y$1005="",Datos!Y265&gt;=Y$1005),OR(Y$1006="",Datos!Y265&lt;=Y$1006)),FALSE),TRUE))))</f>
        <v>0.0</v>
      </c>
      <c r="Z265">
        <f>IF(Datos!Z265="",0,IF(AND(Z$1008&lt;&gt;"",Datos!Z265=Z$1008),0,IF(Z$1004=0,0,1-CHOOSE(Z$1004,IF(ISNUMBER(Datos!Z265),AND(OR(Z$1005="",Datos!Z265&gt;=Z$1005),OR(Z$1006="",Datos!Z265&lt;=Z$1006)),FALSE),IF(ISNUMBER(Datos!Z265),AND(Datos!Z265=INT(Datos!Z265),AND(OR(Z$1005="",Datos!Z265&gt;=Z$1005),OR(Z$1006="",Datos!Z265&lt;=Z$1006))),FALSE),OR(ISNUMBER(FIND(";"&amp;UPPER(TRIM(Datos!Z265&amp;""))&amp;"=",Z$1007)),ISNUMBER(FIND(";"&amp;UPPER(TRIM(Datos!Z265&amp;""))&amp;";",Z$1007))),OR(UPPER(TRIM(Datos!Z265&amp;""))="SÍ",UPPER(TRIM(Datos!Z265&amp;""))="SI",UPPER(TRIM(Datos!Z265&amp;""))="NO"),IF(ISNUMBER(Datos!Z265),AND(OR(Z$1005="",Datos!Z265&gt;=Z$1005),OR(Z$1006="",Datos!Z265&lt;=Z$1006)),FALSE),TRUE))))</f>
        <v>0.0</v>
      </c>
      <c r="AA265">
        <f>IF(Datos!AA265="",0,IF(AND(AA$1008&lt;&gt;"",Datos!AA265=AA$1008),0,IF(AA$1004=0,0,1-CHOOSE(AA$1004,IF(ISNUMBER(Datos!AA265),AND(OR(AA$1005="",Datos!AA265&gt;=AA$1005),OR(AA$1006="",Datos!AA265&lt;=AA$1006)),FALSE),IF(ISNUMBER(Datos!AA265),AND(Datos!AA265=INT(Datos!AA265),AND(OR(AA$1005="",Datos!AA265&gt;=AA$1005),OR(AA$1006="",Datos!AA265&lt;=AA$1006))),FALSE),OR(ISNUMBER(FIND(";"&amp;UPPER(TRIM(Datos!AA265&amp;""))&amp;"=",AA$1007)),ISNUMBER(FIND(";"&amp;UPPER(TRIM(Datos!AA265&amp;""))&amp;";",AA$1007))),OR(UPPER(TRIM(Datos!AA265&amp;""))="SÍ",UPPER(TRIM(Datos!AA265&amp;""))="SI",UPPER(TRIM(Datos!AA265&amp;""))="NO"),IF(ISNUMBER(Datos!AA265),AND(OR(AA$1005="",Datos!AA265&gt;=AA$1005),OR(AA$1006="",Datos!AA265&lt;=AA$1006)),FALSE),TRUE))))</f>
        <v>0.0</v>
      </c>
      <c r="AB265">
        <f>IF(Datos!AB265="",0,IF(AND(AB$1008&lt;&gt;"",Datos!AB265=AB$1008),0,IF(AB$1004=0,0,1-CHOOSE(AB$1004,IF(ISNUMBER(Datos!AB265),AND(OR(AB$1005="",Datos!AB265&gt;=AB$1005),OR(AB$1006="",Datos!AB265&lt;=AB$1006)),FALSE),IF(ISNUMBER(Datos!AB265),AND(Datos!AB265=INT(Datos!AB265),AND(OR(AB$1005="",Datos!AB265&gt;=AB$1005),OR(AB$1006="",Datos!AB265&lt;=AB$1006))),FALSE),OR(ISNUMBER(FIND(";"&amp;UPPER(TRIM(Datos!AB265&amp;""))&amp;"=",AB$1007)),ISNUMBER(FIND(";"&amp;UPPER(TRIM(Datos!AB265&amp;""))&amp;";",AB$1007))),OR(UPPER(TRIM(Datos!AB265&amp;""))="SÍ",UPPER(TRIM(Datos!AB265&amp;""))="SI",UPPER(TRIM(Datos!AB265&amp;""))="NO"),IF(ISNUMBER(Datos!AB265),AND(OR(AB$1005="",Datos!AB265&gt;=AB$1005),OR(AB$1006="",Datos!AB265&lt;=AB$1006)),FALSE),TRUE))))</f>
        <v>0.0</v>
      </c>
      <c r="AC265">
        <f>IF(Datos!AC265="",0,IF(AND(AC$1008&lt;&gt;"",Datos!AC265=AC$1008),0,IF(AC$1004=0,0,1-CHOOSE(AC$1004,IF(ISNUMBER(Datos!AC265),AND(OR(AC$1005="",Datos!AC265&gt;=AC$1005),OR(AC$1006="",Datos!AC265&lt;=AC$1006)),FALSE),IF(ISNUMBER(Datos!AC265),AND(Datos!AC265=INT(Datos!AC265),AND(OR(AC$1005="",Datos!AC265&gt;=AC$1005),OR(AC$1006="",Datos!AC265&lt;=AC$1006))),FALSE),OR(ISNUMBER(FIND(";"&amp;UPPER(TRIM(Datos!AC265&amp;""))&amp;"=",AC$1007)),ISNUMBER(FIND(";"&amp;UPPER(TRIM(Datos!AC265&amp;""))&amp;";",AC$1007))),OR(UPPER(TRIM(Datos!AC265&amp;""))="SÍ",UPPER(TRIM(Datos!AC265&amp;""))="SI",UPPER(TRIM(Datos!AC265&amp;""))="NO"),IF(ISNUMBER(Datos!AC265),AND(OR(AC$1005="",Datos!AC265&gt;=AC$1005),OR(AC$1006="",Datos!AC265&lt;=AC$1006)),FALSE),TRUE))))</f>
        <v>0.0</v>
      </c>
      <c r="AD265">
        <f>IF(Datos!AD265="",0,IF(AND(AD$1008&lt;&gt;"",Datos!AD265=AD$1008),0,IF(AD$1004=0,0,1-CHOOSE(AD$1004,IF(ISNUMBER(Datos!AD265),AND(OR(AD$1005="",Datos!AD265&gt;=AD$1005),OR(AD$1006="",Datos!AD265&lt;=AD$1006)),FALSE),IF(ISNUMBER(Datos!AD265),AND(Datos!AD265=INT(Datos!AD265),AND(OR(AD$1005="",Datos!AD265&gt;=AD$1005),OR(AD$1006="",Datos!AD265&lt;=AD$1006))),FALSE),OR(ISNUMBER(FIND(";"&amp;UPPER(TRIM(Datos!AD265&amp;""))&amp;"=",AD$1007)),ISNUMBER(FIND(";"&amp;UPPER(TRIM(Datos!AD265&amp;""))&amp;";",AD$1007))),OR(UPPER(TRIM(Datos!AD265&amp;""))="SÍ",UPPER(TRIM(Datos!AD265&amp;""))="SI",UPPER(TRIM(Datos!AD265&amp;""))="NO"),IF(ISNUMBER(Datos!AD265),AND(OR(AD$1005="",Datos!AD265&gt;=AD$1005),OR(AD$1006="",Datos!AD265&lt;=AD$1006)),FALSE),TRUE))))</f>
        <v>0.0</v>
      </c>
      <c r="AE265">
        <f>IF(Datos!AE265="",0,IF(AND(AE$1008&lt;&gt;"",Datos!AE265=AE$1008),0,IF(AE$1004=0,0,1-CHOOSE(AE$1004,IF(ISNUMBER(Datos!AE265),AND(OR(AE$1005="",Datos!AE265&gt;=AE$1005),OR(AE$1006="",Datos!AE265&lt;=AE$1006)),FALSE),IF(ISNUMBER(Datos!AE265),AND(Datos!AE265=INT(Datos!AE265),AND(OR(AE$1005="",Datos!AE265&gt;=AE$1005),OR(AE$1006="",Datos!AE265&lt;=AE$1006))),FALSE),OR(ISNUMBER(FIND(";"&amp;UPPER(TRIM(Datos!AE265&amp;""))&amp;"=",AE$1007)),ISNUMBER(FIND(";"&amp;UPPER(TRIM(Datos!AE265&amp;""))&amp;";",AE$1007))),OR(UPPER(TRIM(Datos!AE265&amp;""))="SÍ",UPPER(TRIM(Datos!AE265&amp;""))="SI",UPPER(TRIM(Datos!AE265&amp;""))="NO"),IF(ISNUMBER(Datos!AE265),AND(OR(AE$1005="",Datos!AE265&gt;=AE$1005),OR(AE$1006="",Datos!AE265&lt;=AE$1006)),FALSE),TRUE))))</f>
        <v>0.0</v>
      </c>
    </row>
    <row r="266" spans="2:31">
      <c r="B266">
        <f>IF(Datos!B266="",0,IF(AND(B$1008&lt;&gt;"",Datos!B266=B$1008),0,IF(B$1004=0,0,1-CHOOSE(B$1004,IF(ISNUMBER(Datos!B266),AND(OR(B$1005="",Datos!B266&gt;=B$1005),OR(B$1006="",Datos!B266&lt;=B$1006)),FALSE),IF(ISNUMBER(Datos!B266),AND(Datos!B266=INT(Datos!B266),AND(OR(B$1005="",Datos!B266&gt;=B$1005),OR(B$1006="",Datos!B266&lt;=B$1006))),FALSE),OR(ISNUMBER(FIND(";"&amp;UPPER(TRIM(Datos!B266&amp;""))&amp;"=",B$1007)),ISNUMBER(FIND(";"&amp;UPPER(TRIM(Datos!B266&amp;""))&amp;";",B$1007))),OR(UPPER(TRIM(Datos!B266&amp;""))="SÍ",UPPER(TRIM(Datos!B266&amp;""))="SI",UPPER(TRIM(Datos!B266&amp;""))="NO"),IF(ISNUMBER(Datos!B266),AND(OR(B$1005="",Datos!B266&gt;=B$1005),OR(B$1006="",Datos!B266&lt;=B$1006)),FALSE),TRUE))))</f>
        <v>0.0</v>
      </c>
      <c r="C266">
        <f>IF(Datos!C266="",0,IF(AND(C$1008&lt;&gt;"",Datos!C266=C$1008),0,IF(C$1004=0,0,1-CHOOSE(C$1004,IF(ISNUMBER(Datos!C266),AND(OR(C$1005="",Datos!C266&gt;=C$1005),OR(C$1006="",Datos!C266&lt;=C$1006)),FALSE),IF(ISNUMBER(Datos!C266),AND(Datos!C266=INT(Datos!C266),AND(OR(C$1005="",Datos!C266&gt;=C$1005),OR(C$1006="",Datos!C266&lt;=C$1006))),FALSE),OR(ISNUMBER(FIND(";"&amp;UPPER(TRIM(Datos!C266&amp;""))&amp;"=",C$1007)),ISNUMBER(FIND(";"&amp;UPPER(TRIM(Datos!C266&amp;""))&amp;";",C$1007))),OR(UPPER(TRIM(Datos!C266&amp;""))="SÍ",UPPER(TRIM(Datos!C266&amp;""))="SI",UPPER(TRIM(Datos!C266&amp;""))="NO"),IF(ISNUMBER(Datos!C266),AND(OR(C$1005="",Datos!C266&gt;=C$1005),OR(C$1006="",Datos!C266&lt;=C$1006)),FALSE),TRUE))))</f>
        <v>0.0</v>
      </c>
      <c r="D266">
        <f>IF(Datos!D266="",0,IF(AND(D$1008&lt;&gt;"",Datos!D266=D$1008),0,IF(D$1004=0,0,1-CHOOSE(D$1004,IF(ISNUMBER(Datos!D266),AND(OR(D$1005="",Datos!D266&gt;=D$1005),OR(D$1006="",Datos!D266&lt;=D$1006)),FALSE),IF(ISNUMBER(Datos!D266),AND(Datos!D266=INT(Datos!D266),AND(OR(D$1005="",Datos!D266&gt;=D$1005),OR(D$1006="",Datos!D266&lt;=D$1006))),FALSE),OR(ISNUMBER(FIND(";"&amp;UPPER(TRIM(Datos!D266&amp;""))&amp;"=",D$1007)),ISNUMBER(FIND(";"&amp;UPPER(TRIM(Datos!D266&amp;""))&amp;";",D$1007))),OR(UPPER(TRIM(Datos!D266&amp;""))="SÍ",UPPER(TRIM(Datos!D266&amp;""))="SI",UPPER(TRIM(Datos!D266&amp;""))="NO"),IF(ISNUMBER(Datos!D266),AND(OR(D$1005="",Datos!D266&gt;=D$1005),OR(D$1006="",Datos!D266&lt;=D$1006)),FALSE),TRUE))))</f>
        <v>0.0</v>
      </c>
      <c r="E266">
        <f>IF(Datos!E266="",0,IF(AND(E$1008&lt;&gt;"",Datos!E266=E$1008),0,IF(E$1004=0,0,1-CHOOSE(E$1004,IF(ISNUMBER(Datos!E266),AND(OR(E$1005="",Datos!E266&gt;=E$1005),OR(E$1006="",Datos!E266&lt;=E$1006)),FALSE),IF(ISNUMBER(Datos!E266),AND(Datos!E266=INT(Datos!E266),AND(OR(E$1005="",Datos!E266&gt;=E$1005),OR(E$1006="",Datos!E266&lt;=E$1006))),FALSE),OR(ISNUMBER(FIND(";"&amp;UPPER(TRIM(Datos!E266&amp;""))&amp;"=",E$1007)),ISNUMBER(FIND(";"&amp;UPPER(TRIM(Datos!E266&amp;""))&amp;";",E$1007))),OR(UPPER(TRIM(Datos!E266&amp;""))="SÍ",UPPER(TRIM(Datos!E266&amp;""))="SI",UPPER(TRIM(Datos!E266&amp;""))="NO"),IF(ISNUMBER(Datos!E266),AND(OR(E$1005="",Datos!E266&gt;=E$1005),OR(E$1006="",Datos!E266&lt;=E$1006)),FALSE),TRUE))))</f>
        <v>0.0</v>
      </c>
      <c r="F266">
        <f>IF(Datos!F266="",0,IF(AND(F$1008&lt;&gt;"",Datos!F266=F$1008),0,IF(F$1004=0,0,1-CHOOSE(F$1004,IF(ISNUMBER(Datos!F266),AND(OR(F$1005="",Datos!F266&gt;=F$1005),OR(F$1006="",Datos!F266&lt;=F$1006)),FALSE),IF(ISNUMBER(Datos!F266),AND(Datos!F266=INT(Datos!F266),AND(OR(F$1005="",Datos!F266&gt;=F$1005),OR(F$1006="",Datos!F266&lt;=F$1006))),FALSE),OR(ISNUMBER(FIND(";"&amp;UPPER(TRIM(Datos!F266&amp;""))&amp;"=",F$1007)),ISNUMBER(FIND(";"&amp;UPPER(TRIM(Datos!F266&amp;""))&amp;";",F$1007))),OR(UPPER(TRIM(Datos!F266&amp;""))="SÍ",UPPER(TRIM(Datos!F266&amp;""))="SI",UPPER(TRIM(Datos!F266&amp;""))="NO"),IF(ISNUMBER(Datos!F266),AND(OR(F$1005="",Datos!F266&gt;=F$1005),OR(F$1006="",Datos!F266&lt;=F$1006)),FALSE),TRUE))))</f>
        <v>0.0</v>
      </c>
      <c r="G266">
        <f>IF(Datos!G266="",0,IF(AND(G$1008&lt;&gt;"",Datos!G266=G$1008),0,IF(G$1004=0,0,1-CHOOSE(G$1004,IF(ISNUMBER(Datos!G266),AND(OR(G$1005="",Datos!G266&gt;=G$1005),OR(G$1006="",Datos!G266&lt;=G$1006)),FALSE),IF(ISNUMBER(Datos!G266),AND(Datos!G266=INT(Datos!G266),AND(OR(G$1005="",Datos!G266&gt;=G$1005),OR(G$1006="",Datos!G266&lt;=G$1006))),FALSE),OR(ISNUMBER(FIND(";"&amp;UPPER(TRIM(Datos!G266&amp;""))&amp;"=",G$1007)),ISNUMBER(FIND(";"&amp;UPPER(TRIM(Datos!G266&amp;""))&amp;";",G$1007))),OR(UPPER(TRIM(Datos!G266&amp;""))="SÍ",UPPER(TRIM(Datos!G266&amp;""))="SI",UPPER(TRIM(Datos!G266&amp;""))="NO"),IF(ISNUMBER(Datos!G266),AND(OR(G$1005="",Datos!G266&gt;=G$1005),OR(G$1006="",Datos!G266&lt;=G$1006)),FALSE),TRUE))))</f>
        <v>0.0</v>
      </c>
      <c r="H266">
        <f>IF(Datos!H266="",0,IF(AND(H$1008&lt;&gt;"",Datos!H266=H$1008),0,IF(H$1004=0,0,1-CHOOSE(H$1004,IF(ISNUMBER(Datos!H266),AND(OR(H$1005="",Datos!H266&gt;=H$1005),OR(H$1006="",Datos!H266&lt;=H$1006)),FALSE),IF(ISNUMBER(Datos!H266),AND(Datos!H266=INT(Datos!H266),AND(OR(H$1005="",Datos!H266&gt;=H$1005),OR(H$1006="",Datos!H266&lt;=H$1006))),FALSE),OR(ISNUMBER(FIND(";"&amp;UPPER(TRIM(Datos!H266&amp;""))&amp;"=",H$1007)),ISNUMBER(FIND(";"&amp;UPPER(TRIM(Datos!H266&amp;""))&amp;";",H$1007))),OR(UPPER(TRIM(Datos!H266&amp;""))="SÍ",UPPER(TRIM(Datos!H266&amp;""))="SI",UPPER(TRIM(Datos!H266&amp;""))="NO"),IF(ISNUMBER(Datos!H266),AND(OR(H$1005="",Datos!H266&gt;=H$1005),OR(H$1006="",Datos!H266&lt;=H$1006)),FALSE),TRUE))))</f>
        <v>0.0</v>
      </c>
      <c r="I266">
        <f>IF(Datos!I266="",0,IF(AND(I$1008&lt;&gt;"",Datos!I266=I$1008),0,IF(I$1004=0,0,1-CHOOSE(I$1004,IF(ISNUMBER(Datos!I266),AND(OR(I$1005="",Datos!I266&gt;=I$1005),OR(I$1006="",Datos!I266&lt;=I$1006)),FALSE),IF(ISNUMBER(Datos!I266),AND(Datos!I266=INT(Datos!I266),AND(OR(I$1005="",Datos!I266&gt;=I$1005),OR(I$1006="",Datos!I266&lt;=I$1006))),FALSE),OR(ISNUMBER(FIND(";"&amp;UPPER(TRIM(Datos!I266&amp;""))&amp;"=",I$1007)),ISNUMBER(FIND(";"&amp;UPPER(TRIM(Datos!I266&amp;""))&amp;";",I$1007))),OR(UPPER(TRIM(Datos!I266&amp;""))="SÍ",UPPER(TRIM(Datos!I266&amp;""))="SI",UPPER(TRIM(Datos!I266&amp;""))="NO"),IF(ISNUMBER(Datos!I266),AND(OR(I$1005="",Datos!I266&gt;=I$1005),OR(I$1006="",Datos!I266&lt;=I$1006)),FALSE),TRUE))))</f>
        <v>0.0</v>
      </c>
      <c r="J266">
        <f>IF(Datos!J266="",0,IF(AND(J$1008&lt;&gt;"",Datos!J266=J$1008),0,IF(J$1004=0,0,1-CHOOSE(J$1004,IF(ISNUMBER(Datos!J266),AND(OR(J$1005="",Datos!J266&gt;=J$1005),OR(J$1006="",Datos!J266&lt;=J$1006)),FALSE),IF(ISNUMBER(Datos!J266),AND(Datos!J266=INT(Datos!J266),AND(OR(J$1005="",Datos!J266&gt;=J$1005),OR(J$1006="",Datos!J266&lt;=J$1006))),FALSE),OR(ISNUMBER(FIND(";"&amp;UPPER(TRIM(Datos!J266&amp;""))&amp;"=",J$1007)),ISNUMBER(FIND(";"&amp;UPPER(TRIM(Datos!J266&amp;""))&amp;";",J$1007))),OR(UPPER(TRIM(Datos!J266&amp;""))="SÍ",UPPER(TRIM(Datos!J266&amp;""))="SI",UPPER(TRIM(Datos!J266&amp;""))="NO"),IF(ISNUMBER(Datos!J266),AND(OR(J$1005="",Datos!J266&gt;=J$1005),OR(J$1006="",Datos!J266&lt;=J$1006)),FALSE),TRUE))))</f>
        <v>0.0</v>
      </c>
      <c r="K266">
        <f>IF(Datos!K266="",0,IF(AND(K$1008&lt;&gt;"",Datos!K266=K$1008),0,IF(K$1004=0,0,1-CHOOSE(K$1004,IF(ISNUMBER(Datos!K266),AND(OR(K$1005="",Datos!K266&gt;=K$1005),OR(K$1006="",Datos!K266&lt;=K$1006)),FALSE),IF(ISNUMBER(Datos!K266),AND(Datos!K266=INT(Datos!K266),AND(OR(K$1005="",Datos!K266&gt;=K$1005),OR(K$1006="",Datos!K266&lt;=K$1006))),FALSE),OR(ISNUMBER(FIND(";"&amp;UPPER(TRIM(Datos!K266&amp;""))&amp;"=",K$1007)),ISNUMBER(FIND(";"&amp;UPPER(TRIM(Datos!K266&amp;""))&amp;";",K$1007))),OR(UPPER(TRIM(Datos!K266&amp;""))="SÍ",UPPER(TRIM(Datos!K266&amp;""))="SI",UPPER(TRIM(Datos!K266&amp;""))="NO"),IF(ISNUMBER(Datos!K266),AND(OR(K$1005="",Datos!K266&gt;=K$1005),OR(K$1006="",Datos!K266&lt;=K$1006)),FALSE),TRUE))))</f>
        <v>0.0</v>
      </c>
      <c r="L266">
        <f>IF(Datos!L266="",0,IF(AND(L$1008&lt;&gt;"",Datos!L266=L$1008),0,IF(L$1004=0,0,1-CHOOSE(L$1004,IF(ISNUMBER(Datos!L266),AND(OR(L$1005="",Datos!L266&gt;=L$1005),OR(L$1006="",Datos!L266&lt;=L$1006)),FALSE),IF(ISNUMBER(Datos!L266),AND(Datos!L266=INT(Datos!L266),AND(OR(L$1005="",Datos!L266&gt;=L$1005),OR(L$1006="",Datos!L266&lt;=L$1006))),FALSE),OR(ISNUMBER(FIND(";"&amp;UPPER(TRIM(Datos!L266&amp;""))&amp;"=",L$1007)),ISNUMBER(FIND(";"&amp;UPPER(TRIM(Datos!L266&amp;""))&amp;";",L$1007))),OR(UPPER(TRIM(Datos!L266&amp;""))="SÍ",UPPER(TRIM(Datos!L266&amp;""))="SI",UPPER(TRIM(Datos!L266&amp;""))="NO"),IF(ISNUMBER(Datos!L266),AND(OR(L$1005="",Datos!L266&gt;=L$1005),OR(L$1006="",Datos!L266&lt;=L$1006)),FALSE),TRUE))))</f>
        <v>0.0</v>
      </c>
      <c r="M266">
        <f>IF(Datos!M266="",0,IF(AND(M$1008&lt;&gt;"",Datos!M266=M$1008),0,IF(M$1004=0,0,1-CHOOSE(M$1004,IF(ISNUMBER(Datos!M266),AND(OR(M$1005="",Datos!M266&gt;=M$1005),OR(M$1006="",Datos!M266&lt;=M$1006)),FALSE),IF(ISNUMBER(Datos!M266),AND(Datos!M266=INT(Datos!M266),AND(OR(M$1005="",Datos!M266&gt;=M$1005),OR(M$1006="",Datos!M266&lt;=M$1006))),FALSE),OR(ISNUMBER(FIND(";"&amp;UPPER(TRIM(Datos!M266&amp;""))&amp;"=",M$1007)),ISNUMBER(FIND(";"&amp;UPPER(TRIM(Datos!M266&amp;""))&amp;";",M$1007))),OR(UPPER(TRIM(Datos!M266&amp;""))="SÍ",UPPER(TRIM(Datos!M266&amp;""))="SI",UPPER(TRIM(Datos!M266&amp;""))="NO"),IF(ISNUMBER(Datos!M266),AND(OR(M$1005="",Datos!M266&gt;=M$1005),OR(M$1006="",Datos!M266&lt;=M$1006)),FALSE),TRUE))))</f>
        <v>0.0</v>
      </c>
      <c r="N266">
        <f>IF(Datos!N266="",0,IF(AND(N$1008&lt;&gt;"",Datos!N266=N$1008),0,IF(N$1004=0,0,1-CHOOSE(N$1004,IF(ISNUMBER(Datos!N266),AND(OR(N$1005="",Datos!N266&gt;=N$1005),OR(N$1006="",Datos!N266&lt;=N$1006)),FALSE),IF(ISNUMBER(Datos!N266),AND(Datos!N266=INT(Datos!N266),AND(OR(N$1005="",Datos!N266&gt;=N$1005),OR(N$1006="",Datos!N266&lt;=N$1006))),FALSE),OR(ISNUMBER(FIND(";"&amp;UPPER(TRIM(Datos!N266&amp;""))&amp;"=",N$1007)),ISNUMBER(FIND(";"&amp;UPPER(TRIM(Datos!N266&amp;""))&amp;";",N$1007))),OR(UPPER(TRIM(Datos!N266&amp;""))="SÍ",UPPER(TRIM(Datos!N266&amp;""))="SI",UPPER(TRIM(Datos!N266&amp;""))="NO"),IF(ISNUMBER(Datos!N266),AND(OR(N$1005="",Datos!N266&gt;=N$1005),OR(N$1006="",Datos!N266&lt;=N$1006)),FALSE),TRUE))))</f>
        <v>0.0</v>
      </c>
      <c r="O266">
        <f>IF(Datos!O266="",0,IF(AND(O$1008&lt;&gt;"",Datos!O266=O$1008),0,IF(O$1004=0,0,1-CHOOSE(O$1004,IF(ISNUMBER(Datos!O266),AND(OR(O$1005="",Datos!O266&gt;=O$1005),OR(O$1006="",Datos!O266&lt;=O$1006)),FALSE),IF(ISNUMBER(Datos!O266),AND(Datos!O266=INT(Datos!O266),AND(OR(O$1005="",Datos!O266&gt;=O$1005),OR(O$1006="",Datos!O266&lt;=O$1006))),FALSE),OR(ISNUMBER(FIND(";"&amp;UPPER(TRIM(Datos!O266&amp;""))&amp;"=",O$1007)),ISNUMBER(FIND(";"&amp;UPPER(TRIM(Datos!O266&amp;""))&amp;";",O$1007))),OR(UPPER(TRIM(Datos!O266&amp;""))="SÍ",UPPER(TRIM(Datos!O266&amp;""))="SI",UPPER(TRIM(Datos!O266&amp;""))="NO"),IF(ISNUMBER(Datos!O266),AND(OR(O$1005="",Datos!O266&gt;=O$1005),OR(O$1006="",Datos!O266&lt;=O$1006)),FALSE),TRUE))))</f>
        <v>0.0</v>
      </c>
      <c r="P266">
        <f>IF(Datos!P266="",0,IF(AND(P$1008&lt;&gt;"",Datos!P266=P$1008),0,IF(P$1004=0,0,1-CHOOSE(P$1004,IF(ISNUMBER(Datos!P266),AND(OR(P$1005="",Datos!P266&gt;=P$1005),OR(P$1006="",Datos!P266&lt;=P$1006)),FALSE),IF(ISNUMBER(Datos!P266),AND(Datos!P266=INT(Datos!P266),AND(OR(P$1005="",Datos!P266&gt;=P$1005),OR(P$1006="",Datos!P266&lt;=P$1006))),FALSE),OR(ISNUMBER(FIND(";"&amp;UPPER(TRIM(Datos!P266&amp;""))&amp;"=",P$1007)),ISNUMBER(FIND(";"&amp;UPPER(TRIM(Datos!P266&amp;""))&amp;";",P$1007))),OR(UPPER(TRIM(Datos!P266&amp;""))="SÍ",UPPER(TRIM(Datos!P266&amp;""))="SI",UPPER(TRIM(Datos!P266&amp;""))="NO"),IF(ISNUMBER(Datos!P266),AND(OR(P$1005="",Datos!P266&gt;=P$1005),OR(P$1006="",Datos!P266&lt;=P$1006)),FALSE),TRUE))))</f>
        <v>0.0</v>
      </c>
      <c r="Q266">
        <f>IF(Datos!Q266="",0,IF(AND(Q$1008&lt;&gt;"",Datos!Q266=Q$1008),0,IF(Q$1004=0,0,1-CHOOSE(Q$1004,IF(ISNUMBER(Datos!Q266),AND(OR(Q$1005="",Datos!Q266&gt;=Q$1005),OR(Q$1006="",Datos!Q266&lt;=Q$1006)),FALSE),IF(ISNUMBER(Datos!Q266),AND(Datos!Q266=INT(Datos!Q266),AND(OR(Q$1005="",Datos!Q266&gt;=Q$1005),OR(Q$1006="",Datos!Q266&lt;=Q$1006))),FALSE),OR(ISNUMBER(FIND(";"&amp;UPPER(TRIM(Datos!Q266&amp;""))&amp;"=",Q$1007)),ISNUMBER(FIND(";"&amp;UPPER(TRIM(Datos!Q266&amp;""))&amp;";",Q$1007))),OR(UPPER(TRIM(Datos!Q266&amp;""))="SÍ",UPPER(TRIM(Datos!Q266&amp;""))="SI",UPPER(TRIM(Datos!Q266&amp;""))="NO"),IF(ISNUMBER(Datos!Q266),AND(OR(Q$1005="",Datos!Q266&gt;=Q$1005),OR(Q$1006="",Datos!Q266&lt;=Q$1006)),FALSE),TRUE))))</f>
        <v>0.0</v>
      </c>
      <c r="R266">
        <f>IF(Datos!R266="",0,IF(AND(R$1008&lt;&gt;"",Datos!R266=R$1008),0,IF(R$1004=0,0,1-CHOOSE(R$1004,IF(ISNUMBER(Datos!R266),AND(OR(R$1005="",Datos!R266&gt;=R$1005),OR(R$1006="",Datos!R266&lt;=R$1006)),FALSE),IF(ISNUMBER(Datos!R266),AND(Datos!R266=INT(Datos!R266),AND(OR(R$1005="",Datos!R266&gt;=R$1005),OR(R$1006="",Datos!R266&lt;=R$1006))),FALSE),OR(ISNUMBER(FIND(";"&amp;UPPER(TRIM(Datos!R266&amp;""))&amp;"=",R$1007)),ISNUMBER(FIND(";"&amp;UPPER(TRIM(Datos!R266&amp;""))&amp;";",R$1007))),OR(UPPER(TRIM(Datos!R266&amp;""))="SÍ",UPPER(TRIM(Datos!R266&amp;""))="SI",UPPER(TRIM(Datos!R266&amp;""))="NO"),IF(ISNUMBER(Datos!R266),AND(OR(R$1005="",Datos!R266&gt;=R$1005),OR(R$1006="",Datos!R266&lt;=R$1006)),FALSE),TRUE))))</f>
        <v>0.0</v>
      </c>
      <c r="S266">
        <f>IF(Datos!S266="",0,IF(AND(S$1008&lt;&gt;"",Datos!S266=S$1008),0,IF(S$1004=0,0,1-CHOOSE(S$1004,IF(ISNUMBER(Datos!S266),AND(OR(S$1005="",Datos!S266&gt;=S$1005),OR(S$1006="",Datos!S266&lt;=S$1006)),FALSE),IF(ISNUMBER(Datos!S266),AND(Datos!S266=INT(Datos!S266),AND(OR(S$1005="",Datos!S266&gt;=S$1005),OR(S$1006="",Datos!S266&lt;=S$1006))),FALSE),OR(ISNUMBER(FIND(";"&amp;UPPER(TRIM(Datos!S266&amp;""))&amp;"=",S$1007)),ISNUMBER(FIND(";"&amp;UPPER(TRIM(Datos!S266&amp;""))&amp;";",S$1007))),OR(UPPER(TRIM(Datos!S266&amp;""))="SÍ",UPPER(TRIM(Datos!S266&amp;""))="SI",UPPER(TRIM(Datos!S266&amp;""))="NO"),IF(ISNUMBER(Datos!S266),AND(OR(S$1005="",Datos!S266&gt;=S$1005),OR(S$1006="",Datos!S266&lt;=S$1006)),FALSE),TRUE))))</f>
        <v>0.0</v>
      </c>
      <c r="T266">
        <f>IF(Datos!T266="",0,IF(AND(T$1008&lt;&gt;"",Datos!T266=T$1008),0,IF(T$1004=0,0,1-CHOOSE(T$1004,IF(ISNUMBER(Datos!T266),AND(OR(T$1005="",Datos!T266&gt;=T$1005),OR(T$1006="",Datos!T266&lt;=T$1006)),FALSE),IF(ISNUMBER(Datos!T266),AND(Datos!T266=INT(Datos!T266),AND(OR(T$1005="",Datos!T266&gt;=T$1005),OR(T$1006="",Datos!T266&lt;=T$1006))),FALSE),OR(ISNUMBER(FIND(";"&amp;UPPER(TRIM(Datos!T266&amp;""))&amp;"=",T$1007)),ISNUMBER(FIND(";"&amp;UPPER(TRIM(Datos!T266&amp;""))&amp;";",T$1007))),OR(UPPER(TRIM(Datos!T266&amp;""))="SÍ",UPPER(TRIM(Datos!T266&amp;""))="SI",UPPER(TRIM(Datos!T266&amp;""))="NO"),IF(ISNUMBER(Datos!T266),AND(OR(T$1005="",Datos!T266&gt;=T$1005),OR(T$1006="",Datos!T266&lt;=T$1006)),FALSE),TRUE))))</f>
        <v>0.0</v>
      </c>
      <c r="U266">
        <f>IF(Datos!U266="",0,IF(AND(U$1008&lt;&gt;"",Datos!U266=U$1008),0,IF(U$1004=0,0,1-CHOOSE(U$1004,IF(ISNUMBER(Datos!U266),AND(OR(U$1005="",Datos!U266&gt;=U$1005),OR(U$1006="",Datos!U266&lt;=U$1006)),FALSE),IF(ISNUMBER(Datos!U266),AND(Datos!U266=INT(Datos!U266),AND(OR(U$1005="",Datos!U266&gt;=U$1005),OR(U$1006="",Datos!U266&lt;=U$1006))),FALSE),OR(ISNUMBER(FIND(";"&amp;UPPER(TRIM(Datos!U266&amp;""))&amp;"=",U$1007)),ISNUMBER(FIND(";"&amp;UPPER(TRIM(Datos!U266&amp;""))&amp;";",U$1007))),OR(UPPER(TRIM(Datos!U266&amp;""))="SÍ",UPPER(TRIM(Datos!U266&amp;""))="SI",UPPER(TRIM(Datos!U266&amp;""))="NO"),IF(ISNUMBER(Datos!U266),AND(OR(U$1005="",Datos!U266&gt;=U$1005),OR(U$1006="",Datos!U266&lt;=U$1006)),FALSE),TRUE))))</f>
        <v>0.0</v>
      </c>
      <c r="V266">
        <f>IF(Datos!V266="",0,IF(AND(V$1008&lt;&gt;"",Datos!V266=V$1008),0,IF(V$1004=0,0,1-CHOOSE(V$1004,IF(ISNUMBER(Datos!V266),AND(OR(V$1005="",Datos!V266&gt;=V$1005),OR(V$1006="",Datos!V266&lt;=V$1006)),FALSE),IF(ISNUMBER(Datos!V266),AND(Datos!V266=INT(Datos!V266),AND(OR(V$1005="",Datos!V266&gt;=V$1005),OR(V$1006="",Datos!V266&lt;=V$1006))),FALSE),OR(ISNUMBER(FIND(";"&amp;UPPER(TRIM(Datos!V266&amp;""))&amp;"=",V$1007)),ISNUMBER(FIND(";"&amp;UPPER(TRIM(Datos!V266&amp;""))&amp;";",V$1007))),OR(UPPER(TRIM(Datos!V266&amp;""))="SÍ",UPPER(TRIM(Datos!V266&amp;""))="SI",UPPER(TRIM(Datos!V266&amp;""))="NO"),IF(ISNUMBER(Datos!V266),AND(OR(V$1005="",Datos!V266&gt;=V$1005),OR(V$1006="",Datos!V266&lt;=V$1006)),FALSE),TRUE))))</f>
        <v>0.0</v>
      </c>
      <c r="W266">
        <f>IF(Datos!W266="",0,IF(AND(W$1008&lt;&gt;"",Datos!W266=W$1008),0,IF(W$1004=0,0,1-CHOOSE(W$1004,IF(ISNUMBER(Datos!W266),AND(OR(W$1005="",Datos!W266&gt;=W$1005),OR(W$1006="",Datos!W266&lt;=W$1006)),FALSE),IF(ISNUMBER(Datos!W266),AND(Datos!W266=INT(Datos!W266),AND(OR(W$1005="",Datos!W266&gt;=W$1005),OR(W$1006="",Datos!W266&lt;=W$1006))),FALSE),OR(ISNUMBER(FIND(";"&amp;UPPER(TRIM(Datos!W266&amp;""))&amp;"=",W$1007)),ISNUMBER(FIND(";"&amp;UPPER(TRIM(Datos!W266&amp;""))&amp;";",W$1007))),OR(UPPER(TRIM(Datos!W266&amp;""))="SÍ",UPPER(TRIM(Datos!W266&amp;""))="SI",UPPER(TRIM(Datos!W266&amp;""))="NO"),IF(ISNUMBER(Datos!W266),AND(OR(W$1005="",Datos!W266&gt;=W$1005),OR(W$1006="",Datos!W266&lt;=W$1006)),FALSE),TRUE))))</f>
        <v>0.0</v>
      </c>
      <c r="X266">
        <f>IF(Datos!X266="",0,IF(AND(X$1008&lt;&gt;"",Datos!X266=X$1008),0,IF(X$1004=0,0,1-CHOOSE(X$1004,IF(ISNUMBER(Datos!X266),AND(OR(X$1005="",Datos!X266&gt;=X$1005),OR(X$1006="",Datos!X266&lt;=X$1006)),FALSE),IF(ISNUMBER(Datos!X266),AND(Datos!X266=INT(Datos!X266),AND(OR(X$1005="",Datos!X266&gt;=X$1005),OR(X$1006="",Datos!X266&lt;=X$1006))),FALSE),OR(ISNUMBER(FIND(";"&amp;UPPER(TRIM(Datos!X266&amp;""))&amp;"=",X$1007)),ISNUMBER(FIND(";"&amp;UPPER(TRIM(Datos!X266&amp;""))&amp;";",X$1007))),OR(UPPER(TRIM(Datos!X266&amp;""))="SÍ",UPPER(TRIM(Datos!X266&amp;""))="SI",UPPER(TRIM(Datos!X266&amp;""))="NO"),IF(ISNUMBER(Datos!X266),AND(OR(X$1005="",Datos!X266&gt;=X$1005),OR(X$1006="",Datos!X266&lt;=X$1006)),FALSE),TRUE))))</f>
        <v>0.0</v>
      </c>
      <c r="Y266">
        <f>IF(Datos!Y266="",0,IF(AND(Y$1008&lt;&gt;"",Datos!Y266=Y$1008),0,IF(Y$1004=0,0,1-CHOOSE(Y$1004,IF(ISNUMBER(Datos!Y266),AND(OR(Y$1005="",Datos!Y266&gt;=Y$1005),OR(Y$1006="",Datos!Y266&lt;=Y$1006)),FALSE),IF(ISNUMBER(Datos!Y266),AND(Datos!Y266=INT(Datos!Y266),AND(OR(Y$1005="",Datos!Y266&gt;=Y$1005),OR(Y$1006="",Datos!Y266&lt;=Y$1006))),FALSE),OR(ISNUMBER(FIND(";"&amp;UPPER(TRIM(Datos!Y266&amp;""))&amp;"=",Y$1007)),ISNUMBER(FIND(";"&amp;UPPER(TRIM(Datos!Y266&amp;""))&amp;";",Y$1007))),OR(UPPER(TRIM(Datos!Y266&amp;""))="SÍ",UPPER(TRIM(Datos!Y266&amp;""))="SI",UPPER(TRIM(Datos!Y266&amp;""))="NO"),IF(ISNUMBER(Datos!Y266),AND(OR(Y$1005="",Datos!Y266&gt;=Y$1005),OR(Y$1006="",Datos!Y266&lt;=Y$1006)),FALSE),TRUE))))</f>
        <v>0.0</v>
      </c>
      <c r="Z266">
        <f>IF(Datos!Z266="",0,IF(AND(Z$1008&lt;&gt;"",Datos!Z266=Z$1008),0,IF(Z$1004=0,0,1-CHOOSE(Z$1004,IF(ISNUMBER(Datos!Z266),AND(OR(Z$1005="",Datos!Z266&gt;=Z$1005),OR(Z$1006="",Datos!Z266&lt;=Z$1006)),FALSE),IF(ISNUMBER(Datos!Z266),AND(Datos!Z266=INT(Datos!Z266),AND(OR(Z$1005="",Datos!Z266&gt;=Z$1005),OR(Z$1006="",Datos!Z266&lt;=Z$1006))),FALSE),OR(ISNUMBER(FIND(";"&amp;UPPER(TRIM(Datos!Z266&amp;""))&amp;"=",Z$1007)),ISNUMBER(FIND(";"&amp;UPPER(TRIM(Datos!Z266&amp;""))&amp;";",Z$1007))),OR(UPPER(TRIM(Datos!Z266&amp;""))="SÍ",UPPER(TRIM(Datos!Z266&amp;""))="SI",UPPER(TRIM(Datos!Z266&amp;""))="NO"),IF(ISNUMBER(Datos!Z266),AND(OR(Z$1005="",Datos!Z266&gt;=Z$1005),OR(Z$1006="",Datos!Z266&lt;=Z$1006)),FALSE),TRUE))))</f>
        <v>0.0</v>
      </c>
      <c r="AA266">
        <f>IF(Datos!AA266="",0,IF(AND(AA$1008&lt;&gt;"",Datos!AA266=AA$1008),0,IF(AA$1004=0,0,1-CHOOSE(AA$1004,IF(ISNUMBER(Datos!AA266),AND(OR(AA$1005="",Datos!AA266&gt;=AA$1005),OR(AA$1006="",Datos!AA266&lt;=AA$1006)),FALSE),IF(ISNUMBER(Datos!AA266),AND(Datos!AA266=INT(Datos!AA266),AND(OR(AA$1005="",Datos!AA266&gt;=AA$1005),OR(AA$1006="",Datos!AA266&lt;=AA$1006))),FALSE),OR(ISNUMBER(FIND(";"&amp;UPPER(TRIM(Datos!AA266&amp;""))&amp;"=",AA$1007)),ISNUMBER(FIND(";"&amp;UPPER(TRIM(Datos!AA266&amp;""))&amp;";",AA$1007))),OR(UPPER(TRIM(Datos!AA266&amp;""))="SÍ",UPPER(TRIM(Datos!AA266&amp;""))="SI",UPPER(TRIM(Datos!AA266&amp;""))="NO"),IF(ISNUMBER(Datos!AA266),AND(OR(AA$1005="",Datos!AA266&gt;=AA$1005),OR(AA$1006="",Datos!AA266&lt;=AA$1006)),FALSE),TRUE))))</f>
        <v>0.0</v>
      </c>
      <c r="AB266">
        <f>IF(Datos!AB266="",0,IF(AND(AB$1008&lt;&gt;"",Datos!AB266=AB$1008),0,IF(AB$1004=0,0,1-CHOOSE(AB$1004,IF(ISNUMBER(Datos!AB266),AND(OR(AB$1005="",Datos!AB266&gt;=AB$1005),OR(AB$1006="",Datos!AB266&lt;=AB$1006)),FALSE),IF(ISNUMBER(Datos!AB266),AND(Datos!AB266=INT(Datos!AB266),AND(OR(AB$1005="",Datos!AB266&gt;=AB$1005),OR(AB$1006="",Datos!AB266&lt;=AB$1006))),FALSE),OR(ISNUMBER(FIND(";"&amp;UPPER(TRIM(Datos!AB266&amp;""))&amp;"=",AB$1007)),ISNUMBER(FIND(";"&amp;UPPER(TRIM(Datos!AB266&amp;""))&amp;";",AB$1007))),OR(UPPER(TRIM(Datos!AB266&amp;""))="SÍ",UPPER(TRIM(Datos!AB266&amp;""))="SI",UPPER(TRIM(Datos!AB266&amp;""))="NO"),IF(ISNUMBER(Datos!AB266),AND(OR(AB$1005="",Datos!AB266&gt;=AB$1005),OR(AB$1006="",Datos!AB266&lt;=AB$1006)),FALSE),TRUE))))</f>
        <v>0.0</v>
      </c>
      <c r="AC266">
        <f>IF(Datos!AC266="",0,IF(AND(AC$1008&lt;&gt;"",Datos!AC266=AC$1008),0,IF(AC$1004=0,0,1-CHOOSE(AC$1004,IF(ISNUMBER(Datos!AC266),AND(OR(AC$1005="",Datos!AC266&gt;=AC$1005),OR(AC$1006="",Datos!AC266&lt;=AC$1006)),FALSE),IF(ISNUMBER(Datos!AC266),AND(Datos!AC266=INT(Datos!AC266),AND(OR(AC$1005="",Datos!AC266&gt;=AC$1005),OR(AC$1006="",Datos!AC266&lt;=AC$1006))),FALSE),OR(ISNUMBER(FIND(";"&amp;UPPER(TRIM(Datos!AC266&amp;""))&amp;"=",AC$1007)),ISNUMBER(FIND(";"&amp;UPPER(TRIM(Datos!AC266&amp;""))&amp;";",AC$1007))),OR(UPPER(TRIM(Datos!AC266&amp;""))="SÍ",UPPER(TRIM(Datos!AC266&amp;""))="SI",UPPER(TRIM(Datos!AC266&amp;""))="NO"),IF(ISNUMBER(Datos!AC266),AND(OR(AC$1005="",Datos!AC266&gt;=AC$1005),OR(AC$1006="",Datos!AC266&lt;=AC$1006)),FALSE),TRUE))))</f>
        <v>0.0</v>
      </c>
      <c r="AD266">
        <f>IF(Datos!AD266="",0,IF(AND(AD$1008&lt;&gt;"",Datos!AD266=AD$1008),0,IF(AD$1004=0,0,1-CHOOSE(AD$1004,IF(ISNUMBER(Datos!AD266),AND(OR(AD$1005="",Datos!AD266&gt;=AD$1005),OR(AD$1006="",Datos!AD266&lt;=AD$1006)),FALSE),IF(ISNUMBER(Datos!AD266),AND(Datos!AD266=INT(Datos!AD266),AND(OR(AD$1005="",Datos!AD266&gt;=AD$1005),OR(AD$1006="",Datos!AD266&lt;=AD$1006))),FALSE),OR(ISNUMBER(FIND(";"&amp;UPPER(TRIM(Datos!AD266&amp;""))&amp;"=",AD$1007)),ISNUMBER(FIND(";"&amp;UPPER(TRIM(Datos!AD266&amp;""))&amp;";",AD$1007))),OR(UPPER(TRIM(Datos!AD266&amp;""))="SÍ",UPPER(TRIM(Datos!AD266&amp;""))="SI",UPPER(TRIM(Datos!AD266&amp;""))="NO"),IF(ISNUMBER(Datos!AD266),AND(OR(AD$1005="",Datos!AD266&gt;=AD$1005),OR(AD$1006="",Datos!AD266&lt;=AD$1006)),FALSE),TRUE))))</f>
        <v>0.0</v>
      </c>
      <c r="AE266">
        <f>IF(Datos!AE266="",0,IF(AND(AE$1008&lt;&gt;"",Datos!AE266=AE$1008),0,IF(AE$1004=0,0,1-CHOOSE(AE$1004,IF(ISNUMBER(Datos!AE266),AND(OR(AE$1005="",Datos!AE266&gt;=AE$1005),OR(AE$1006="",Datos!AE266&lt;=AE$1006)),FALSE),IF(ISNUMBER(Datos!AE266),AND(Datos!AE266=INT(Datos!AE266),AND(OR(AE$1005="",Datos!AE266&gt;=AE$1005),OR(AE$1006="",Datos!AE266&lt;=AE$1006))),FALSE),OR(ISNUMBER(FIND(";"&amp;UPPER(TRIM(Datos!AE266&amp;""))&amp;"=",AE$1007)),ISNUMBER(FIND(";"&amp;UPPER(TRIM(Datos!AE266&amp;""))&amp;";",AE$1007))),OR(UPPER(TRIM(Datos!AE266&amp;""))="SÍ",UPPER(TRIM(Datos!AE266&amp;""))="SI",UPPER(TRIM(Datos!AE266&amp;""))="NO"),IF(ISNUMBER(Datos!AE266),AND(OR(AE$1005="",Datos!AE266&gt;=AE$1005),OR(AE$1006="",Datos!AE266&lt;=AE$1006)),FALSE),TRUE))))</f>
        <v>0.0</v>
      </c>
    </row>
    <row r="267" spans="2:31">
      <c r="B267">
        <f>IF(Datos!B267="",0,IF(AND(B$1008&lt;&gt;"",Datos!B267=B$1008),0,IF(B$1004=0,0,1-CHOOSE(B$1004,IF(ISNUMBER(Datos!B267),AND(OR(B$1005="",Datos!B267&gt;=B$1005),OR(B$1006="",Datos!B267&lt;=B$1006)),FALSE),IF(ISNUMBER(Datos!B267),AND(Datos!B267=INT(Datos!B267),AND(OR(B$1005="",Datos!B267&gt;=B$1005),OR(B$1006="",Datos!B267&lt;=B$1006))),FALSE),OR(ISNUMBER(FIND(";"&amp;UPPER(TRIM(Datos!B267&amp;""))&amp;"=",B$1007)),ISNUMBER(FIND(";"&amp;UPPER(TRIM(Datos!B267&amp;""))&amp;";",B$1007))),OR(UPPER(TRIM(Datos!B267&amp;""))="SÍ",UPPER(TRIM(Datos!B267&amp;""))="SI",UPPER(TRIM(Datos!B267&amp;""))="NO"),IF(ISNUMBER(Datos!B267),AND(OR(B$1005="",Datos!B267&gt;=B$1005),OR(B$1006="",Datos!B267&lt;=B$1006)),FALSE),TRUE))))</f>
        <v>0.0</v>
      </c>
      <c r="C267">
        <f>IF(Datos!C267="",0,IF(AND(C$1008&lt;&gt;"",Datos!C267=C$1008),0,IF(C$1004=0,0,1-CHOOSE(C$1004,IF(ISNUMBER(Datos!C267),AND(OR(C$1005="",Datos!C267&gt;=C$1005),OR(C$1006="",Datos!C267&lt;=C$1006)),FALSE),IF(ISNUMBER(Datos!C267),AND(Datos!C267=INT(Datos!C267),AND(OR(C$1005="",Datos!C267&gt;=C$1005),OR(C$1006="",Datos!C267&lt;=C$1006))),FALSE),OR(ISNUMBER(FIND(";"&amp;UPPER(TRIM(Datos!C267&amp;""))&amp;"=",C$1007)),ISNUMBER(FIND(";"&amp;UPPER(TRIM(Datos!C267&amp;""))&amp;";",C$1007))),OR(UPPER(TRIM(Datos!C267&amp;""))="SÍ",UPPER(TRIM(Datos!C267&amp;""))="SI",UPPER(TRIM(Datos!C267&amp;""))="NO"),IF(ISNUMBER(Datos!C267),AND(OR(C$1005="",Datos!C267&gt;=C$1005),OR(C$1006="",Datos!C267&lt;=C$1006)),FALSE),TRUE))))</f>
        <v>0.0</v>
      </c>
      <c r="D267">
        <f>IF(Datos!D267="",0,IF(AND(D$1008&lt;&gt;"",Datos!D267=D$1008),0,IF(D$1004=0,0,1-CHOOSE(D$1004,IF(ISNUMBER(Datos!D267),AND(OR(D$1005="",Datos!D267&gt;=D$1005),OR(D$1006="",Datos!D267&lt;=D$1006)),FALSE),IF(ISNUMBER(Datos!D267),AND(Datos!D267=INT(Datos!D267),AND(OR(D$1005="",Datos!D267&gt;=D$1005),OR(D$1006="",Datos!D267&lt;=D$1006))),FALSE),OR(ISNUMBER(FIND(";"&amp;UPPER(TRIM(Datos!D267&amp;""))&amp;"=",D$1007)),ISNUMBER(FIND(";"&amp;UPPER(TRIM(Datos!D267&amp;""))&amp;";",D$1007))),OR(UPPER(TRIM(Datos!D267&amp;""))="SÍ",UPPER(TRIM(Datos!D267&amp;""))="SI",UPPER(TRIM(Datos!D267&amp;""))="NO"),IF(ISNUMBER(Datos!D267),AND(OR(D$1005="",Datos!D267&gt;=D$1005),OR(D$1006="",Datos!D267&lt;=D$1006)),FALSE),TRUE))))</f>
        <v>0.0</v>
      </c>
      <c r="E267">
        <f>IF(Datos!E267="",0,IF(AND(E$1008&lt;&gt;"",Datos!E267=E$1008),0,IF(E$1004=0,0,1-CHOOSE(E$1004,IF(ISNUMBER(Datos!E267),AND(OR(E$1005="",Datos!E267&gt;=E$1005),OR(E$1006="",Datos!E267&lt;=E$1006)),FALSE),IF(ISNUMBER(Datos!E267),AND(Datos!E267=INT(Datos!E267),AND(OR(E$1005="",Datos!E267&gt;=E$1005),OR(E$1006="",Datos!E267&lt;=E$1006))),FALSE),OR(ISNUMBER(FIND(";"&amp;UPPER(TRIM(Datos!E267&amp;""))&amp;"=",E$1007)),ISNUMBER(FIND(";"&amp;UPPER(TRIM(Datos!E267&amp;""))&amp;";",E$1007))),OR(UPPER(TRIM(Datos!E267&amp;""))="SÍ",UPPER(TRIM(Datos!E267&amp;""))="SI",UPPER(TRIM(Datos!E267&amp;""))="NO"),IF(ISNUMBER(Datos!E267),AND(OR(E$1005="",Datos!E267&gt;=E$1005),OR(E$1006="",Datos!E267&lt;=E$1006)),FALSE),TRUE))))</f>
        <v>0.0</v>
      </c>
      <c r="F267">
        <f>IF(Datos!F267="",0,IF(AND(F$1008&lt;&gt;"",Datos!F267=F$1008),0,IF(F$1004=0,0,1-CHOOSE(F$1004,IF(ISNUMBER(Datos!F267),AND(OR(F$1005="",Datos!F267&gt;=F$1005),OR(F$1006="",Datos!F267&lt;=F$1006)),FALSE),IF(ISNUMBER(Datos!F267),AND(Datos!F267=INT(Datos!F267),AND(OR(F$1005="",Datos!F267&gt;=F$1005),OR(F$1006="",Datos!F267&lt;=F$1006))),FALSE),OR(ISNUMBER(FIND(";"&amp;UPPER(TRIM(Datos!F267&amp;""))&amp;"=",F$1007)),ISNUMBER(FIND(";"&amp;UPPER(TRIM(Datos!F267&amp;""))&amp;";",F$1007))),OR(UPPER(TRIM(Datos!F267&amp;""))="SÍ",UPPER(TRIM(Datos!F267&amp;""))="SI",UPPER(TRIM(Datos!F267&amp;""))="NO"),IF(ISNUMBER(Datos!F267),AND(OR(F$1005="",Datos!F267&gt;=F$1005),OR(F$1006="",Datos!F267&lt;=F$1006)),FALSE),TRUE))))</f>
        <v>0.0</v>
      </c>
      <c r="G267">
        <f>IF(Datos!G267="",0,IF(AND(G$1008&lt;&gt;"",Datos!G267=G$1008),0,IF(G$1004=0,0,1-CHOOSE(G$1004,IF(ISNUMBER(Datos!G267),AND(OR(G$1005="",Datos!G267&gt;=G$1005),OR(G$1006="",Datos!G267&lt;=G$1006)),FALSE),IF(ISNUMBER(Datos!G267),AND(Datos!G267=INT(Datos!G267),AND(OR(G$1005="",Datos!G267&gt;=G$1005),OR(G$1006="",Datos!G267&lt;=G$1006))),FALSE),OR(ISNUMBER(FIND(";"&amp;UPPER(TRIM(Datos!G267&amp;""))&amp;"=",G$1007)),ISNUMBER(FIND(";"&amp;UPPER(TRIM(Datos!G267&amp;""))&amp;";",G$1007))),OR(UPPER(TRIM(Datos!G267&amp;""))="SÍ",UPPER(TRIM(Datos!G267&amp;""))="SI",UPPER(TRIM(Datos!G267&amp;""))="NO"),IF(ISNUMBER(Datos!G267),AND(OR(G$1005="",Datos!G267&gt;=G$1005),OR(G$1006="",Datos!G267&lt;=G$1006)),FALSE),TRUE))))</f>
        <v>0.0</v>
      </c>
      <c r="H267">
        <f>IF(Datos!H267="",0,IF(AND(H$1008&lt;&gt;"",Datos!H267=H$1008),0,IF(H$1004=0,0,1-CHOOSE(H$1004,IF(ISNUMBER(Datos!H267),AND(OR(H$1005="",Datos!H267&gt;=H$1005),OR(H$1006="",Datos!H267&lt;=H$1006)),FALSE),IF(ISNUMBER(Datos!H267),AND(Datos!H267=INT(Datos!H267),AND(OR(H$1005="",Datos!H267&gt;=H$1005),OR(H$1006="",Datos!H267&lt;=H$1006))),FALSE),OR(ISNUMBER(FIND(";"&amp;UPPER(TRIM(Datos!H267&amp;""))&amp;"=",H$1007)),ISNUMBER(FIND(";"&amp;UPPER(TRIM(Datos!H267&amp;""))&amp;";",H$1007))),OR(UPPER(TRIM(Datos!H267&amp;""))="SÍ",UPPER(TRIM(Datos!H267&amp;""))="SI",UPPER(TRIM(Datos!H267&amp;""))="NO"),IF(ISNUMBER(Datos!H267),AND(OR(H$1005="",Datos!H267&gt;=H$1005),OR(H$1006="",Datos!H267&lt;=H$1006)),FALSE),TRUE))))</f>
        <v>0.0</v>
      </c>
      <c r="I267">
        <f>IF(Datos!I267="",0,IF(AND(I$1008&lt;&gt;"",Datos!I267=I$1008),0,IF(I$1004=0,0,1-CHOOSE(I$1004,IF(ISNUMBER(Datos!I267),AND(OR(I$1005="",Datos!I267&gt;=I$1005),OR(I$1006="",Datos!I267&lt;=I$1006)),FALSE),IF(ISNUMBER(Datos!I267),AND(Datos!I267=INT(Datos!I267),AND(OR(I$1005="",Datos!I267&gt;=I$1005),OR(I$1006="",Datos!I267&lt;=I$1006))),FALSE),OR(ISNUMBER(FIND(";"&amp;UPPER(TRIM(Datos!I267&amp;""))&amp;"=",I$1007)),ISNUMBER(FIND(";"&amp;UPPER(TRIM(Datos!I267&amp;""))&amp;";",I$1007))),OR(UPPER(TRIM(Datos!I267&amp;""))="SÍ",UPPER(TRIM(Datos!I267&amp;""))="SI",UPPER(TRIM(Datos!I267&amp;""))="NO"),IF(ISNUMBER(Datos!I267),AND(OR(I$1005="",Datos!I267&gt;=I$1005),OR(I$1006="",Datos!I267&lt;=I$1006)),FALSE),TRUE))))</f>
        <v>0.0</v>
      </c>
      <c r="J267">
        <f>IF(Datos!J267="",0,IF(AND(J$1008&lt;&gt;"",Datos!J267=J$1008),0,IF(J$1004=0,0,1-CHOOSE(J$1004,IF(ISNUMBER(Datos!J267),AND(OR(J$1005="",Datos!J267&gt;=J$1005),OR(J$1006="",Datos!J267&lt;=J$1006)),FALSE),IF(ISNUMBER(Datos!J267),AND(Datos!J267=INT(Datos!J267),AND(OR(J$1005="",Datos!J267&gt;=J$1005),OR(J$1006="",Datos!J267&lt;=J$1006))),FALSE),OR(ISNUMBER(FIND(";"&amp;UPPER(TRIM(Datos!J267&amp;""))&amp;"=",J$1007)),ISNUMBER(FIND(";"&amp;UPPER(TRIM(Datos!J267&amp;""))&amp;";",J$1007))),OR(UPPER(TRIM(Datos!J267&amp;""))="SÍ",UPPER(TRIM(Datos!J267&amp;""))="SI",UPPER(TRIM(Datos!J267&amp;""))="NO"),IF(ISNUMBER(Datos!J267),AND(OR(J$1005="",Datos!J267&gt;=J$1005),OR(J$1006="",Datos!J267&lt;=J$1006)),FALSE),TRUE))))</f>
        <v>0.0</v>
      </c>
      <c r="K267">
        <f>IF(Datos!K267="",0,IF(AND(K$1008&lt;&gt;"",Datos!K267=K$1008),0,IF(K$1004=0,0,1-CHOOSE(K$1004,IF(ISNUMBER(Datos!K267),AND(OR(K$1005="",Datos!K267&gt;=K$1005),OR(K$1006="",Datos!K267&lt;=K$1006)),FALSE),IF(ISNUMBER(Datos!K267),AND(Datos!K267=INT(Datos!K267),AND(OR(K$1005="",Datos!K267&gt;=K$1005),OR(K$1006="",Datos!K267&lt;=K$1006))),FALSE),OR(ISNUMBER(FIND(";"&amp;UPPER(TRIM(Datos!K267&amp;""))&amp;"=",K$1007)),ISNUMBER(FIND(";"&amp;UPPER(TRIM(Datos!K267&amp;""))&amp;";",K$1007))),OR(UPPER(TRIM(Datos!K267&amp;""))="SÍ",UPPER(TRIM(Datos!K267&amp;""))="SI",UPPER(TRIM(Datos!K267&amp;""))="NO"),IF(ISNUMBER(Datos!K267),AND(OR(K$1005="",Datos!K267&gt;=K$1005),OR(K$1006="",Datos!K267&lt;=K$1006)),FALSE),TRUE))))</f>
        <v>0.0</v>
      </c>
      <c r="L267">
        <f>IF(Datos!L267="",0,IF(AND(L$1008&lt;&gt;"",Datos!L267=L$1008),0,IF(L$1004=0,0,1-CHOOSE(L$1004,IF(ISNUMBER(Datos!L267),AND(OR(L$1005="",Datos!L267&gt;=L$1005),OR(L$1006="",Datos!L267&lt;=L$1006)),FALSE),IF(ISNUMBER(Datos!L267),AND(Datos!L267=INT(Datos!L267),AND(OR(L$1005="",Datos!L267&gt;=L$1005),OR(L$1006="",Datos!L267&lt;=L$1006))),FALSE),OR(ISNUMBER(FIND(";"&amp;UPPER(TRIM(Datos!L267&amp;""))&amp;"=",L$1007)),ISNUMBER(FIND(";"&amp;UPPER(TRIM(Datos!L267&amp;""))&amp;";",L$1007))),OR(UPPER(TRIM(Datos!L267&amp;""))="SÍ",UPPER(TRIM(Datos!L267&amp;""))="SI",UPPER(TRIM(Datos!L267&amp;""))="NO"),IF(ISNUMBER(Datos!L267),AND(OR(L$1005="",Datos!L267&gt;=L$1005),OR(L$1006="",Datos!L267&lt;=L$1006)),FALSE),TRUE))))</f>
        <v>0.0</v>
      </c>
      <c r="M267">
        <f>IF(Datos!M267="",0,IF(AND(M$1008&lt;&gt;"",Datos!M267=M$1008),0,IF(M$1004=0,0,1-CHOOSE(M$1004,IF(ISNUMBER(Datos!M267),AND(OR(M$1005="",Datos!M267&gt;=M$1005),OR(M$1006="",Datos!M267&lt;=M$1006)),FALSE),IF(ISNUMBER(Datos!M267),AND(Datos!M267=INT(Datos!M267),AND(OR(M$1005="",Datos!M267&gt;=M$1005),OR(M$1006="",Datos!M267&lt;=M$1006))),FALSE),OR(ISNUMBER(FIND(";"&amp;UPPER(TRIM(Datos!M267&amp;""))&amp;"=",M$1007)),ISNUMBER(FIND(";"&amp;UPPER(TRIM(Datos!M267&amp;""))&amp;";",M$1007))),OR(UPPER(TRIM(Datos!M267&amp;""))="SÍ",UPPER(TRIM(Datos!M267&amp;""))="SI",UPPER(TRIM(Datos!M267&amp;""))="NO"),IF(ISNUMBER(Datos!M267),AND(OR(M$1005="",Datos!M267&gt;=M$1005),OR(M$1006="",Datos!M267&lt;=M$1006)),FALSE),TRUE))))</f>
        <v>0.0</v>
      </c>
      <c r="N267">
        <f>IF(Datos!N267="",0,IF(AND(N$1008&lt;&gt;"",Datos!N267=N$1008),0,IF(N$1004=0,0,1-CHOOSE(N$1004,IF(ISNUMBER(Datos!N267),AND(OR(N$1005="",Datos!N267&gt;=N$1005),OR(N$1006="",Datos!N267&lt;=N$1006)),FALSE),IF(ISNUMBER(Datos!N267),AND(Datos!N267=INT(Datos!N267),AND(OR(N$1005="",Datos!N267&gt;=N$1005),OR(N$1006="",Datos!N267&lt;=N$1006))),FALSE),OR(ISNUMBER(FIND(";"&amp;UPPER(TRIM(Datos!N267&amp;""))&amp;"=",N$1007)),ISNUMBER(FIND(";"&amp;UPPER(TRIM(Datos!N267&amp;""))&amp;";",N$1007))),OR(UPPER(TRIM(Datos!N267&amp;""))="SÍ",UPPER(TRIM(Datos!N267&amp;""))="SI",UPPER(TRIM(Datos!N267&amp;""))="NO"),IF(ISNUMBER(Datos!N267),AND(OR(N$1005="",Datos!N267&gt;=N$1005),OR(N$1006="",Datos!N267&lt;=N$1006)),FALSE),TRUE))))</f>
        <v>0.0</v>
      </c>
      <c r="O267">
        <f>IF(Datos!O267="",0,IF(AND(O$1008&lt;&gt;"",Datos!O267=O$1008),0,IF(O$1004=0,0,1-CHOOSE(O$1004,IF(ISNUMBER(Datos!O267),AND(OR(O$1005="",Datos!O267&gt;=O$1005),OR(O$1006="",Datos!O267&lt;=O$1006)),FALSE),IF(ISNUMBER(Datos!O267),AND(Datos!O267=INT(Datos!O267),AND(OR(O$1005="",Datos!O267&gt;=O$1005),OR(O$1006="",Datos!O267&lt;=O$1006))),FALSE),OR(ISNUMBER(FIND(";"&amp;UPPER(TRIM(Datos!O267&amp;""))&amp;"=",O$1007)),ISNUMBER(FIND(";"&amp;UPPER(TRIM(Datos!O267&amp;""))&amp;";",O$1007))),OR(UPPER(TRIM(Datos!O267&amp;""))="SÍ",UPPER(TRIM(Datos!O267&amp;""))="SI",UPPER(TRIM(Datos!O267&amp;""))="NO"),IF(ISNUMBER(Datos!O267),AND(OR(O$1005="",Datos!O267&gt;=O$1005),OR(O$1006="",Datos!O267&lt;=O$1006)),FALSE),TRUE))))</f>
        <v>0.0</v>
      </c>
      <c r="P267">
        <f>IF(Datos!P267="",0,IF(AND(P$1008&lt;&gt;"",Datos!P267=P$1008),0,IF(P$1004=0,0,1-CHOOSE(P$1004,IF(ISNUMBER(Datos!P267),AND(OR(P$1005="",Datos!P267&gt;=P$1005),OR(P$1006="",Datos!P267&lt;=P$1006)),FALSE),IF(ISNUMBER(Datos!P267),AND(Datos!P267=INT(Datos!P267),AND(OR(P$1005="",Datos!P267&gt;=P$1005),OR(P$1006="",Datos!P267&lt;=P$1006))),FALSE),OR(ISNUMBER(FIND(";"&amp;UPPER(TRIM(Datos!P267&amp;""))&amp;"=",P$1007)),ISNUMBER(FIND(";"&amp;UPPER(TRIM(Datos!P267&amp;""))&amp;";",P$1007))),OR(UPPER(TRIM(Datos!P267&amp;""))="SÍ",UPPER(TRIM(Datos!P267&amp;""))="SI",UPPER(TRIM(Datos!P267&amp;""))="NO"),IF(ISNUMBER(Datos!P267),AND(OR(P$1005="",Datos!P267&gt;=P$1005),OR(P$1006="",Datos!P267&lt;=P$1006)),FALSE),TRUE))))</f>
        <v>0.0</v>
      </c>
      <c r="Q267">
        <f>IF(Datos!Q267="",0,IF(AND(Q$1008&lt;&gt;"",Datos!Q267=Q$1008),0,IF(Q$1004=0,0,1-CHOOSE(Q$1004,IF(ISNUMBER(Datos!Q267),AND(OR(Q$1005="",Datos!Q267&gt;=Q$1005),OR(Q$1006="",Datos!Q267&lt;=Q$1006)),FALSE),IF(ISNUMBER(Datos!Q267),AND(Datos!Q267=INT(Datos!Q267),AND(OR(Q$1005="",Datos!Q267&gt;=Q$1005),OR(Q$1006="",Datos!Q267&lt;=Q$1006))),FALSE),OR(ISNUMBER(FIND(";"&amp;UPPER(TRIM(Datos!Q267&amp;""))&amp;"=",Q$1007)),ISNUMBER(FIND(";"&amp;UPPER(TRIM(Datos!Q267&amp;""))&amp;";",Q$1007))),OR(UPPER(TRIM(Datos!Q267&amp;""))="SÍ",UPPER(TRIM(Datos!Q267&amp;""))="SI",UPPER(TRIM(Datos!Q267&amp;""))="NO"),IF(ISNUMBER(Datos!Q267),AND(OR(Q$1005="",Datos!Q267&gt;=Q$1005),OR(Q$1006="",Datos!Q267&lt;=Q$1006)),FALSE),TRUE))))</f>
        <v>0.0</v>
      </c>
      <c r="R267">
        <f>IF(Datos!R267="",0,IF(AND(R$1008&lt;&gt;"",Datos!R267=R$1008),0,IF(R$1004=0,0,1-CHOOSE(R$1004,IF(ISNUMBER(Datos!R267),AND(OR(R$1005="",Datos!R267&gt;=R$1005),OR(R$1006="",Datos!R267&lt;=R$1006)),FALSE),IF(ISNUMBER(Datos!R267),AND(Datos!R267=INT(Datos!R267),AND(OR(R$1005="",Datos!R267&gt;=R$1005),OR(R$1006="",Datos!R267&lt;=R$1006))),FALSE),OR(ISNUMBER(FIND(";"&amp;UPPER(TRIM(Datos!R267&amp;""))&amp;"=",R$1007)),ISNUMBER(FIND(";"&amp;UPPER(TRIM(Datos!R267&amp;""))&amp;";",R$1007))),OR(UPPER(TRIM(Datos!R267&amp;""))="SÍ",UPPER(TRIM(Datos!R267&amp;""))="SI",UPPER(TRIM(Datos!R267&amp;""))="NO"),IF(ISNUMBER(Datos!R267),AND(OR(R$1005="",Datos!R267&gt;=R$1005),OR(R$1006="",Datos!R267&lt;=R$1006)),FALSE),TRUE))))</f>
        <v>0.0</v>
      </c>
      <c r="S267">
        <f>IF(Datos!S267="",0,IF(AND(S$1008&lt;&gt;"",Datos!S267=S$1008),0,IF(S$1004=0,0,1-CHOOSE(S$1004,IF(ISNUMBER(Datos!S267),AND(OR(S$1005="",Datos!S267&gt;=S$1005),OR(S$1006="",Datos!S267&lt;=S$1006)),FALSE),IF(ISNUMBER(Datos!S267),AND(Datos!S267=INT(Datos!S267),AND(OR(S$1005="",Datos!S267&gt;=S$1005),OR(S$1006="",Datos!S267&lt;=S$1006))),FALSE),OR(ISNUMBER(FIND(";"&amp;UPPER(TRIM(Datos!S267&amp;""))&amp;"=",S$1007)),ISNUMBER(FIND(";"&amp;UPPER(TRIM(Datos!S267&amp;""))&amp;";",S$1007))),OR(UPPER(TRIM(Datos!S267&amp;""))="SÍ",UPPER(TRIM(Datos!S267&amp;""))="SI",UPPER(TRIM(Datos!S267&amp;""))="NO"),IF(ISNUMBER(Datos!S267),AND(OR(S$1005="",Datos!S267&gt;=S$1005),OR(S$1006="",Datos!S267&lt;=S$1006)),FALSE),TRUE))))</f>
        <v>0.0</v>
      </c>
      <c r="T267">
        <f>IF(Datos!T267="",0,IF(AND(T$1008&lt;&gt;"",Datos!T267=T$1008),0,IF(T$1004=0,0,1-CHOOSE(T$1004,IF(ISNUMBER(Datos!T267),AND(OR(T$1005="",Datos!T267&gt;=T$1005),OR(T$1006="",Datos!T267&lt;=T$1006)),FALSE),IF(ISNUMBER(Datos!T267),AND(Datos!T267=INT(Datos!T267),AND(OR(T$1005="",Datos!T267&gt;=T$1005),OR(T$1006="",Datos!T267&lt;=T$1006))),FALSE),OR(ISNUMBER(FIND(";"&amp;UPPER(TRIM(Datos!T267&amp;""))&amp;"=",T$1007)),ISNUMBER(FIND(";"&amp;UPPER(TRIM(Datos!T267&amp;""))&amp;";",T$1007))),OR(UPPER(TRIM(Datos!T267&amp;""))="SÍ",UPPER(TRIM(Datos!T267&amp;""))="SI",UPPER(TRIM(Datos!T267&amp;""))="NO"),IF(ISNUMBER(Datos!T267),AND(OR(T$1005="",Datos!T267&gt;=T$1005),OR(T$1006="",Datos!T267&lt;=T$1006)),FALSE),TRUE))))</f>
        <v>0.0</v>
      </c>
      <c r="U267">
        <f>IF(Datos!U267="",0,IF(AND(U$1008&lt;&gt;"",Datos!U267=U$1008),0,IF(U$1004=0,0,1-CHOOSE(U$1004,IF(ISNUMBER(Datos!U267),AND(OR(U$1005="",Datos!U267&gt;=U$1005),OR(U$1006="",Datos!U267&lt;=U$1006)),FALSE),IF(ISNUMBER(Datos!U267),AND(Datos!U267=INT(Datos!U267),AND(OR(U$1005="",Datos!U267&gt;=U$1005),OR(U$1006="",Datos!U267&lt;=U$1006))),FALSE),OR(ISNUMBER(FIND(";"&amp;UPPER(TRIM(Datos!U267&amp;""))&amp;"=",U$1007)),ISNUMBER(FIND(";"&amp;UPPER(TRIM(Datos!U267&amp;""))&amp;";",U$1007))),OR(UPPER(TRIM(Datos!U267&amp;""))="SÍ",UPPER(TRIM(Datos!U267&amp;""))="SI",UPPER(TRIM(Datos!U267&amp;""))="NO"),IF(ISNUMBER(Datos!U267),AND(OR(U$1005="",Datos!U267&gt;=U$1005),OR(U$1006="",Datos!U267&lt;=U$1006)),FALSE),TRUE))))</f>
        <v>0.0</v>
      </c>
      <c r="V267">
        <f>IF(Datos!V267="",0,IF(AND(V$1008&lt;&gt;"",Datos!V267=V$1008),0,IF(V$1004=0,0,1-CHOOSE(V$1004,IF(ISNUMBER(Datos!V267),AND(OR(V$1005="",Datos!V267&gt;=V$1005),OR(V$1006="",Datos!V267&lt;=V$1006)),FALSE),IF(ISNUMBER(Datos!V267),AND(Datos!V267=INT(Datos!V267),AND(OR(V$1005="",Datos!V267&gt;=V$1005),OR(V$1006="",Datos!V267&lt;=V$1006))),FALSE),OR(ISNUMBER(FIND(";"&amp;UPPER(TRIM(Datos!V267&amp;""))&amp;"=",V$1007)),ISNUMBER(FIND(";"&amp;UPPER(TRIM(Datos!V267&amp;""))&amp;";",V$1007))),OR(UPPER(TRIM(Datos!V267&amp;""))="SÍ",UPPER(TRIM(Datos!V267&amp;""))="SI",UPPER(TRIM(Datos!V267&amp;""))="NO"),IF(ISNUMBER(Datos!V267),AND(OR(V$1005="",Datos!V267&gt;=V$1005),OR(V$1006="",Datos!V267&lt;=V$1006)),FALSE),TRUE))))</f>
        <v>0.0</v>
      </c>
      <c r="W267">
        <f>IF(Datos!W267="",0,IF(AND(W$1008&lt;&gt;"",Datos!W267=W$1008),0,IF(W$1004=0,0,1-CHOOSE(W$1004,IF(ISNUMBER(Datos!W267),AND(OR(W$1005="",Datos!W267&gt;=W$1005),OR(W$1006="",Datos!W267&lt;=W$1006)),FALSE),IF(ISNUMBER(Datos!W267),AND(Datos!W267=INT(Datos!W267),AND(OR(W$1005="",Datos!W267&gt;=W$1005),OR(W$1006="",Datos!W267&lt;=W$1006))),FALSE),OR(ISNUMBER(FIND(";"&amp;UPPER(TRIM(Datos!W267&amp;""))&amp;"=",W$1007)),ISNUMBER(FIND(";"&amp;UPPER(TRIM(Datos!W267&amp;""))&amp;";",W$1007))),OR(UPPER(TRIM(Datos!W267&amp;""))="SÍ",UPPER(TRIM(Datos!W267&amp;""))="SI",UPPER(TRIM(Datos!W267&amp;""))="NO"),IF(ISNUMBER(Datos!W267),AND(OR(W$1005="",Datos!W267&gt;=W$1005),OR(W$1006="",Datos!W267&lt;=W$1006)),FALSE),TRUE))))</f>
        <v>0.0</v>
      </c>
      <c r="X267">
        <f>IF(Datos!X267="",0,IF(AND(X$1008&lt;&gt;"",Datos!X267=X$1008),0,IF(X$1004=0,0,1-CHOOSE(X$1004,IF(ISNUMBER(Datos!X267),AND(OR(X$1005="",Datos!X267&gt;=X$1005),OR(X$1006="",Datos!X267&lt;=X$1006)),FALSE),IF(ISNUMBER(Datos!X267),AND(Datos!X267=INT(Datos!X267),AND(OR(X$1005="",Datos!X267&gt;=X$1005),OR(X$1006="",Datos!X267&lt;=X$1006))),FALSE),OR(ISNUMBER(FIND(";"&amp;UPPER(TRIM(Datos!X267&amp;""))&amp;"=",X$1007)),ISNUMBER(FIND(";"&amp;UPPER(TRIM(Datos!X267&amp;""))&amp;";",X$1007))),OR(UPPER(TRIM(Datos!X267&amp;""))="SÍ",UPPER(TRIM(Datos!X267&amp;""))="SI",UPPER(TRIM(Datos!X267&amp;""))="NO"),IF(ISNUMBER(Datos!X267),AND(OR(X$1005="",Datos!X267&gt;=X$1005),OR(X$1006="",Datos!X267&lt;=X$1006)),FALSE),TRUE))))</f>
        <v>0.0</v>
      </c>
      <c r="Y267">
        <f>IF(Datos!Y267="",0,IF(AND(Y$1008&lt;&gt;"",Datos!Y267=Y$1008),0,IF(Y$1004=0,0,1-CHOOSE(Y$1004,IF(ISNUMBER(Datos!Y267),AND(OR(Y$1005="",Datos!Y267&gt;=Y$1005),OR(Y$1006="",Datos!Y267&lt;=Y$1006)),FALSE),IF(ISNUMBER(Datos!Y267),AND(Datos!Y267=INT(Datos!Y267),AND(OR(Y$1005="",Datos!Y267&gt;=Y$1005),OR(Y$1006="",Datos!Y267&lt;=Y$1006))),FALSE),OR(ISNUMBER(FIND(";"&amp;UPPER(TRIM(Datos!Y267&amp;""))&amp;"=",Y$1007)),ISNUMBER(FIND(";"&amp;UPPER(TRIM(Datos!Y267&amp;""))&amp;";",Y$1007))),OR(UPPER(TRIM(Datos!Y267&amp;""))="SÍ",UPPER(TRIM(Datos!Y267&amp;""))="SI",UPPER(TRIM(Datos!Y267&amp;""))="NO"),IF(ISNUMBER(Datos!Y267),AND(OR(Y$1005="",Datos!Y267&gt;=Y$1005),OR(Y$1006="",Datos!Y267&lt;=Y$1006)),FALSE),TRUE))))</f>
        <v>0.0</v>
      </c>
      <c r="Z267">
        <f>IF(Datos!Z267="",0,IF(AND(Z$1008&lt;&gt;"",Datos!Z267=Z$1008),0,IF(Z$1004=0,0,1-CHOOSE(Z$1004,IF(ISNUMBER(Datos!Z267),AND(OR(Z$1005="",Datos!Z267&gt;=Z$1005),OR(Z$1006="",Datos!Z267&lt;=Z$1006)),FALSE),IF(ISNUMBER(Datos!Z267),AND(Datos!Z267=INT(Datos!Z267),AND(OR(Z$1005="",Datos!Z267&gt;=Z$1005),OR(Z$1006="",Datos!Z267&lt;=Z$1006))),FALSE),OR(ISNUMBER(FIND(";"&amp;UPPER(TRIM(Datos!Z267&amp;""))&amp;"=",Z$1007)),ISNUMBER(FIND(";"&amp;UPPER(TRIM(Datos!Z267&amp;""))&amp;";",Z$1007))),OR(UPPER(TRIM(Datos!Z267&amp;""))="SÍ",UPPER(TRIM(Datos!Z267&amp;""))="SI",UPPER(TRIM(Datos!Z267&amp;""))="NO"),IF(ISNUMBER(Datos!Z267),AND(OR(Z$1005="",Datos!Z267&gt;=Z$1005),OR(Z$1006="",Datos!Z267&lt;=Z$1006)),FALSE),TRUE))))</f>
        <v>0.0</v>
      </c>
      <c r="AA267">
        <f>IF(Datos!AA267="",0,IF(AND(AA$1008&lt;&gt;"",Datos!AA267=AA$1008),0,IF(AA$1004=0,0,1-CHOOSE(AA$1004,IF(ISNUMBER(Datos!AA267),AND(OR(AA$1005="",Datos!AA267&gt;=AA$1005),OR(AA$1006="",Datos!AA267&lt;=AA$1006)),FALSE),IF(ISNUMBER(Datos!AA267),AND(Datos!AA267=INT(Datos!AA267),AND(OR(AA$1005="",Datos!AA267&gt;=AA$1005),OR(AA$1006="",Datos!AA267&lt;=AA$1006))),FALSE),OR(ISNUMBER(FIND(";"&amp;UPPER(TRIM(Datos!AA267&amp;""))&amp;"=",AA$1007)),ISNUMBER(FIND(";"&amp;UPPER(TRIM(Datos!AA267&amp;""))&amp;";",AA$1007))),OR(UPPER(TRIM(Datos!AA267&amp;""))="SÍ",UPPER(TRIM(Datos!AA267&amp;""))="SI",UPPER(TRIM(Datos!AA267&amp;""))="NO"),IF(ISNUMBER(Datos!AA267),AND(OR(AA$1005="",Datos!AA267&gt;=AA$1005),OR(AA$1006="",Datos!AA267&lt;=AA$1006)),FALSE),TRUE))))</f>
        <v>0.0</v>
      </c>
      <c r="AB267">
        <f>IF(Datos!AB267="",0,IF(AND(AB$1008&lt;&gt;"",Datos!AB267=AB$1008),0,IF(AB$1004=0,0,1-CHOOSE(AB$1004,IF(ISNUMBER(Datos!AB267),AND(OR(AB$1005="",Datos!AB267&gt;=AB$1005),OR(AB$1006="",Datos!AB267&lt;=AB$1006)),FALSE),IF(ISNUMBER(Datos!AB267),AND(Datos!AB267=INT(Datos!AB267),AND(OR(AB$1005="",Datos!AB267&gt;=AB$1005),OR(AB$1006="",Datos!AB267&lt;=AB$1006))),FALSE),OR(ISNUMBER(FIND(";"&amp;UPPER(TRIM(Datos!AB267&amp;""))&amp;"=",AB$1007)),ISNUMBER(FIND(";"&amp;UPPER(TRIM(Datos!AB267&amp;""))&amp;";",AB$1007))),OR(UPPER(TRIM(Datos!AB267&amp;""))="SÍ",UPPER(TRIM(Datos!AB267&amp;""))="SI",UPPER(TRIM(Datos!AB267&amp;""))="NO"),IF(ISNUMBER(Datos!AB267),AND(OR(AB$1005="",Datos!AB267&gt;=AB$1005),OR(AB$1006="",Datos!AB267&lt;=AB$1006)),FALSE),TRUE))))</f>
        <v>0.0</v>
      </c>
      <c r="AC267">
        <f>IF(Datos!AC267="",0,IF(AND(AC$1008&lt;&gt;"",Datos!AC267=AC$1008),0,IF(AC$1004=0,0,1-CHOOSE(AC$1004,IF(ISNUMBER(Datos!AC267),AND(OR(AC$1005="",Datos!AC267&gt;=AC$1005),OR(AC$1006="",Datos!AC267&lt;=AC$1006)),FALSE),IF(ISNUMBER(Datos!AC267),AND(Datos!AC267=INT(Datos!AC267),AND(OR(AC$1005="",Datos!AC267&gt;=AC$1005),OR(AC$1006="",Datos!AC267&lt;=AC$1006))),FALSE),OR(ISNUMBER(FIND(";"&amp;UPPER(TRIM(Datos!AC267&amp;""))&amp;"=",AC$1007)),ISNUMBER(FIND(";"&amp;UPPER(TRIM(Datos!AC267&amp;""))&amp;";",AC$1007))),OR(UPPER(TRIM(Datos!AC267&amp;""))="SÍ",UPPER(TRIM(Datos!AC267&amp;""))="SI",UPPER(TRIM(Datos!AC267&amp;""))="NO"),IF(ISNUMBER(Datos!AC267),AND(OR(AC$1005="",Datos!AC267&gt;=AC$1005),OR(AC$1006="",Datos!AC267&lt;=AC$1006)),FALSE),TRUE))))</f>
        <v>0.0</v>
      </c>
      <c r="AD267">
        <f>IF(Datos!AD267="",0,IF(AND(AD$1008&lt;&gt;"",Datos!AD267=AD$1008),0,IF(AD$1004=0,0,1-CHOOSE(AD$1004,IF(ISNUMBER(Datos!AD267),AND(OR(AD$1005="",Datos!AD267&gt;=AD$1005),OR(AD$1006="",Datos!AD267&lt;=AD$1006)),FALSE),IF(ISNUMBER(Datos!AD267),AND(Datos!AD267=INT(Datos!AD267),AND(OR(AD$1005="",Datos!AD267&gt;=AD$1005),OR(AD$1006="",Datos!AD267&lt;=AD$1006))),FALSE),OR(ISNUMBER(FIND(";"&amp;UPPER(TRIM(Datos!AD267&amp;""))&amp;"=",AD$1007)),ISNUMBER(FIND(";"&amp;UPPER(TRIM(Datos!AD267&amp;""))&amp;";",AD$1007))),OR(UPPER(TRIM(Datos!AD267&amp;""))="SÍ",UPPER(TRIM(Datos!AD267&amp;""))="SI",UPPER(TRIM(Datos!AD267&amp;""))="NO"),IF(ISNUMBER(Datos!AD267),AND(OR(AD$1005="",Datos!AD267&gt;=AD$1005),OR(AD$1006="",Datos!AD267&lt;=AD$1006)),FALSE),TRUE))))</f>
        <v>0.0</v>
      </c>
      <c r="AE267">
        <f>IF(Datos!AE267="",0,IF(AND(AE$1008&lt;&gt;"",Datos!AE267=AE$1008),0,IF(AE$1004=0,0,1-CHOOSE(AE$1004,IF(ISNUMBER(Datos!AE267),AND(OR(AE$1005="",Datos!AE267&gt;=AE$1005),OR(AE$1006="",Datos!AE267&lt;=AE$1006)),FALSE),IF(ISNUMBER(Datos!AE267),AND(Datos!AE267=INT(Datos!AE267),AND(OR(AE$1005="",Datos!AE267&gt;=AE$1005),OR(AE$1006="",Datos!AE267&lt;=AE$1006))),FALSE),OR(ISNUMBER(FIND(";"&amp;UPPER(TRIM(Datos!AE267&amp;""))&amp;"=",AE$1007)),ISNUMBER(FIND(";"&amp;UPPER(TRIM(Datos!AE267&amp;""))&amp;";",AE$1007))),OR(UPPER(TRIM(Datos!AE267&amp;""))="SÍ",UPPER(TRIM(Datos!AE267&amp;""))="SI",UPPER(TRIM(Datos!AE267&amp;""))="NO"),IF(ISNUMBER(Datos!AE267),AND(OR(AE$1005="",Datos!AE267&gt;=AE$1005),OR(AE$1006="",Datos!AE267&lt;=AE$1006)),FALSE),TRUE))))</f>
        <v>0.0</v>
      </c>
    </row>
    <row r="268" spans="2:31">
      <c r="B268">
        <f>IF(Datos!B268="",0,IF(AND(B$1008&lt;&gt;"",Datos!B268=B$1008),0,IF(B$1004=0,0,1-CHOOSE(B$1004,IF(ISNUMBER(Datos!B268),AND(OR(B$1005="",Datos!B268&gt;=B$1005),OR(B$1006="",Datos!B268&lt;=B$1006)),FALSE),IF(ISNUMBER(Datos!B268),AND(Datos!B268=INT(Datos!B268),AND(OR(B$1005="",Datos!B268&gt;=B$1005),OR(B$1006="",Datos!B268&lt;=B$1006))),FALSE),OR(ISNUMBER(FIND(";"&amp;UPPER(TRIM(Datos!B268&amp;""))&amp;"=",B$1007)),ISNUMBER(FIND(";"&amp;UPPER(TRIM(Datos!B268&amp;""))&amp;";",B$1007))),OR(UPPER(TRIM(Datos!B268&amp;""))="SÍ",UPPER(TRIM(Datos!B268&amp;""))="SI",UPPER(TRIM(Datos!B268&amp;""))="NO"),IF(ISNUMBER(Datos!B268),AND(OR(B$1005="",Datos!B268&gt;=B$1005),OR(B$1006="",Datos!B268&lt;=B$1006)),FALSE),TRUE))))</f>
        <v>0.0</v>
      </c>
      <c r="C268">
        <f>IF(Datos!C268="",0,IF(AND(C$1008&lt;&gt;"",Datos!C268=C$1008),0,IF(C$1004=0,0,1-CHOOSE(C$1004,IF(ISNUMBER(Datos!C268),AND(OR(C$1005="",Datos!C268&gt;=C$1005),OR(C$1006="",Datos!C268&lt;=C$1006)),FALSE),IF(ISNUMBER(Datos!C268),AND(Datos!C268=INT(Datos!C268),AND(OR(C$1005="",Datos!C268&gt;=C$1005),OR(C$1006="",Datos!C268&lt;=C$1006))),FALSE),OR(ISNUMBER(FIND(";"&amp;UPPER(TRIM(Datos!C268&amp;""))&amp;"=",C$1007)),ISNUMBER(FIND(";"&amp;UPPER(TRIM(Datos!C268&amp;""))&amp;";",C$1007))),OR(UPPER(TRIM(Datos!C268&amp;""))="SÍ",UPPER(TRIM(Datos!C268&amp;""))="SI",UPPER(TRIM(Datos!C268&amp;""))="NO"),IF(ISNUMBER(Datos!C268),AND(OR(C$1005="",Datos!C268&gt;=C$1005),OR(C$1006="",Datos!C268&lt;=C$1006)),FALSE),TRUE))))</f>
        <v>0.0</v>
      </c>
      <c r="D268">
        <f>IF(Datos!D268="",0,IF(AND(D$1008&lt;&gt;"",Datos!D268=D$1008),0,IF(D$1004=0,0,1-CHOOSE(D$1004,IF(ISNUMBER(Datos!D268),AND(OR(D$1005="",Datos!D268&gt;=D$1005),OR(D$1006="",Datos!D268&lt;=D$1006)),FALSE),IF(ISNUMBER(Datos!D268),AND(Datos!D268=INT(Datos!D268),AND(OR(D$1005="",Datos!D268&gt;=D$1005),OR(D$1006="",Datos!D268&lt;=D$1006))),FALSE),OR(ISNUMBER(FIND(";"&amp;UPPER(TRIM(Datos!D268&amp;""))&amp;"=",D$1007)),ISNUMBER(FIND(";"&amp;UPPER(TRIM(Datos!D268&amp;""))&amp;";",D$1007))),OR(UPPER(TRIM(Datos!D268&amp;""))="SÍ",UPPER(TRIM(Datos!D268&amp;""))="SI",UPPER(TRIM(Datos!D268&amp;""))="NO"),IF(ISNUMBER(Datos!D268),AND(OR(D$1005="",Datos!D268&gt;=D$1005),OR(D$1006="",Datos!D268&lt;=D$1006)),FALSE),TRUE))))</f>
        <v>0.0</v>
      </c>
      <c r="E268">
        <f>IF(Datos!E268="",0,IF(AND(E$1008&lt;&gt;"",Datos!E268=E$1008),0,IF(E$1004=0,0,1-CHOOSE(E$1004,IF(ISNUMBER(Datos!E268),AND(OR(E$1005="",Datos!E268&gt;=E$1005),OR(E$1006="",Datos!E268&lt;=E$1006)),FALSE),IF(ISNUMBER(Datos!E268),AND(Datos!E268=INT(Datos!E268),AND(OR(E$1005="",Datos!E268&gt;=E$1005),OR(E$1006="",Datos!E268&lt;=E$1006))),FALSE),OR(ISNUMBER(FIND(";"&amp;UPPER(TRIM(Datos!E268&amp;""))&amp;"=",E$1007)),ISNUMBER(FIND(";"&amp;UPPER(TRIM(Datos!E268&amp;""))&amp;";",E$1007))),OR(UPPER(TRIM(Datos!E268&amp;""))="SÍ",UPPER(TRIM(Datos!E268&amp;""))="SI",UPPER(TRIM(Datos!E268&amp;""))="NO"),IF(ISNUMBER(Datos!E268),AND(OR(E$1005="",Datos!E268&gt;=E$1005),OR(E$1006="",Datos!E268&lt;=E$1006)),FALSE),TRUE))))</f>
        <v>0.0</v>
      </c>
      <c r="F268">
        <f>IF(Datos!F268="",0,IF(AND(F$1008&lt;&gt;"",Datos!F268=F$1008),0,IF(F$1004=0,0,1-CHOOSE(F$1004,IF(ISNUMBER(Datos!F268),AND(OR(F$1005="",Datos!F268&gt;=F$1005),OR(F$1006="",Datos!F268&lt;=F$1006)),FALSE),IF(ISNUMBER(Datos!F268),AND(Datos!F268=INT(Datos!F268),AND(OR(F$1005="",Datos!F268&gt;=F$1005),OR(F$1006="",Datos!F268&lt;=F$1006))),FALSE),OR(ISNUMBER(FIND(";"&amp;UPPER(TRIM(Datos!F268&amp;""))&amp;"=",F$1007)),ISNUMBER(FIND(";"&amp;UPPER(TRIM(Datos!F268&amp;""))&amp;";",F$1007))),OR(UPPER(TRIM(Datos!F268&amp;""))="SÍ",UPPER(TRIM(Datos!F268&amp;""))="SI",UPPER(TRIM(Datos!F268&amp;""))="NO"),IF(ISNUMBER(Datos!F268),AND(OR(F$1005="",Datos!F268&gt;=F$1005),OR(F$1006="",Datos!F268&lt;=F$1006)),FALSE),TRUE))))</f>
        <v>0.0</v>
      </c>
      <c r="G268">
        <f>IF(Datos!G268="",0,IF(AND(G$1008&lt;&gt;"",Datos!G268=G$1008),0,IF(G$1004=0,0,1-CHOOSE(G$1004,IF(ISNUMBER(Datos!G268),AND(OR(G$1005="",Datos!G268&gt;=G$1005),OR(G$1006="",Datos!G268&lt;=G$1006)),FALSE),IF(ISNUMBER(Datos!G268),AND(Datos!G268=INT(Datos!G268),AND(OR(G$1005="",Datos!G268&gt;=G$1005),OR(G$1006="",Datos!G268&lt;=G$1006))),FALSE),OR(ISNUMBER(FIND(";"&amp;UPPER(TRIM(Datos!G268&amp;""))&amp;"=",G$1007)),ISNUMBER(FIND(";"&amp;UPPER(TRIM(Datos!G268&amp;""))&amp;";",G$1007))),OR(UPPER(TRIM(Datos!G268&amp;""))="SÍ",UPPER(TRIM(Datos!G268&amp;""))="SI",UPPER(TRIM(Datos!G268&amp;""))="NO"),IF(ISNUMBER(Datos!G268),AND(OR(G$1005="",Datos!G268&gt;=G$1005),OR(G$1006="",Datos!G268&lt;=G$1006)),FALSE),TRUE))))</f>
        <v>0.0</v>
      </c>
      <c r="H268">
        <f>IF(Datos!H268="",0,IF(AND(H$1008&lt;&gt;"",Datos!H268=H$1008),0,IF(H$1004=0,0,1-CHOOSE(H$1004,IF(ISNUMBER(Datos!H268),AND(OR(H$1005="",Datos!H268&gt;=H$1005),OR(H$1006="",Datos!H268&lt;=H$1006)),FALSE),IF(ISNUMBER(Datos!H268),AND(Datos!H268=INT(Datos!H268),AND(OR(H$1005="",Datos!H268&gt;=H$1005),OR(H$1006="",Datos!H268&lt;=H$1006))),FALSE),OR(ISNUMBER(FIND(";"&amp;UPPER(TRIM(Datos!H268&amp;""))&amp;"=",H$1007)),ISNUMBER(FIND(";"&amp;UPPER(TRIM(Datos!H268&amp;""))&amp;";",H$1007))),OR(UPPER(TRIM(Datos!H268&amp;""))="SÍ",UPPER(TRIM(Datos!H268&amp;""))="SI",UPPER(TRIM(Datos!H268&amp;""))="NO"),IF(ISNUMBER(Datos!H268),AND(OR(H$1005="",Datos!H268&gt;=H$1005),OR(H$1006="",Datos!H268&lt;=H$1006)),FALSE),TRUE))))</f>
        <v>0.0</v>
      </c>
      <c r="I268">
        <f>IF(Datos!I268="",0,IF(AND(I$1008&lt;&gt;"",Datos!I268=I$1008),0,IF(I$1004=0,0,1-CHOOSE(I$1004,IF(ISNUMBER(Datos!I268),AND(OR(I$1005="",Datos!I268&gt;=I$1005),OR(I$1006="",Datos!I268&lt;=I$1006)),FALSE),IF(ISNUMBER(Datos!I268),AND(Datos!I268=INT(Datos!I268),AND(OR(I$1005="",Datos!I268&gt;=I$1005),OR(I$1006="",Datos!I268&lt;=I$1006))),FALSE),OR(ISNUMBER(FIND(";"&amp;UPPER(TRIM(Datos!I268&amp;""))&amp;"=",I$1007)),ISNUMBER(FIND(";"&amp;UPPER(TRIM(Datos!I268&amp;""))&amp;";",I$1007))),OR(UPPER(TRIM(Datos!I268&amp;""))="SÍ",UPPER(TRIM(Datos!I268&amp;""))="SI",UPPER(TRIM(Datos!I268&amp;""))="NO"),IF(ISNUMBER(Datos!I268),AND(OR(I$1005="",Datos!I268&gt;=I$1005),OR(I$1006="",Datos!I268&lt;=I$1006)),FALSE),TRUE))))</f>
        <v>0.0</v>
      </c>
      <c r="J268">
        <f>IF(Datos!J268="",0,IF(AND(J$1008&lt;&gt;"",Datos!J268=J$1008),0,IF(J$1004=0,0,1-CHOOSE(J$1004,IF(ISNUMBER(Datos!J268),AND(OR(J$1005="",Datos!J268&gt;=J$1005),OR(J$1006="",Datos!J268&lt;=J$1006)),FALSE),IF(ISNUMBER(Datos!J268),AND(Datos!J268=INT(Datos!J268),AND(OR(J$1005="",Datos!J268&gt;=J$1005),OR(J$1006="",Datos!J268&lt;=J$1006))),FALSE),OR(ISNUMBER(FIND(";"&amp;UPPER(TRIM(Datos!J268&amp;""))&amp;"=",J$1007)),ISNUMBER(FIND(";"&amp;UPPER(TRIM(Datos!J268&amp;""))&amp;";",J$1007))),OR(UPPER(TRIM(Datos!J268&amp;""))="SÍ",UPPER(TRIM(Datos!J268&amp;""))="SI",UPPER(TRIM(Datos!J268&amp;""))="NO"),IF(ISNUMBER(Datos!J268),AND(OR(J$1005="",Datos!J268&gt;=J$1005),OR(J$1006="",Datos!J268&lt;=J$1006)),FALSE),TRUE))))</f>
        <v>0.0</v>
      </c>
      <c r="K268">
        <f>IF(Datos!K268="",0,IF(AND(K$1008&lt;&gt;"",Datos!K268=K$1008),0,IF(K$1004=0,0,1-CHOOSE(K$1004,IF(ISNUMBER(Datos!K268),AND(OR(K$1005="",Datos!K268&gt;=K$1005),OR(K$1006="",Datos!K268&lt;=K$1006)),FALSE),IF(ISNUMBER(Datos!K268),AND(Datos!K268=INT(Datos!K268),AND(OR(K$1005="",Datos!K268&gt;=K$1005),OR(K$1006="",Datos!K268&lt;=K$1006))),FALSE),OR(ISNUMBER(FIND(";"&amp;UPPER(TRIM(Datos!K268&amp;""))&amp;"=",K$1007)),ISNUMBER(FIND(";"&amp;UPPER(TRIM(Datos!K268&amp;""))&amp;";",K$1007))),OR(UPPER(TRIM(Datos!K268&amp;""))="SÍ",UPPER(TRIM(Datos!K268&amp;""))="SI",UPPER(TRIM(Datos!K268&amp;""))="NO"),IF(ISNUMBER(Datos!K268),AND(OR(K$1005="",Datos!K268&gt;=K$1005),OR(K$1006="",Datos!K268&lt;=K$1006)),FALSE),TRUE))))</f>
        <v>0.0</v>
      </c>
      <c r="L268">
        <f>IF(Datos!L268="",0,IF(AND(L$1008&lt;&gt;"",Datos!L268=L$1008),0,IF(L$1004=0,0,1-CHOOSE(L$1004,IF(ISNUMBER(Datos!L268),AND(OR(L$1005="",Datos!L268&gt;=L$1005),OR(L$1006="",Datos!L268&lt;=L$1006)),FALSE),IF(ISNUMBER(Datos!L268),AND(Datos!L268=INT(Datos!L268),AND(OR(L$1005="",Datos!L268&gt;=L$1005),OR(L$1006="",Datos!L268&lt;=L$1006))),FALSE),OR(ISNUMBER(FIND(";"&amp;UPPER(TRIM(Datos!L268&amp;""))&amp;"=",L$1007)),ISNUMBER(FIND(";"&amp;UPPER(TRIM(Datos!L268&amp;""))&amp;";",L$1007))),OR(UPPER(TRIM(Datos!L268&amp;""))="SÍ",UPPER(TRIM(Datos!L268&amp;""))="SI",UPPER(TRIM(Datos!L268&amp;""))="NO"),IF(ISNUMBER(Datos!L268),AND(OR(L$1005="",Datos!L268&gt;=L$1005),OR(L$1006="",Datos!L268&lt;=L$1006)),FALSE),TRUE))))</f>
        <v>0.0</v>
      </c>
      <c r="M268">
        <f>IF(Datos!M268="",0,IF(AND(M$1008&lt;&gt;"",Datos!M268=M$1008),0,IF(M$1004=0,0,1-CHOOSE(M$1004,IF(ISNUMBER(Datos!M268),AND(OR(M$1005="",Datos!M268&gt;=M$1005),OR(M$1006="",Datos!M268&lt;=M$1006)),FALSE),IF(ISNUMBER(Datos!M268),AND(Datos!M268=INT(Datos!M268),AND(OR(M$1005="",Datos!M268&gt;=M$1005),OR(M$1006="",Datos!M268&lt;=M$1006))),FALSE),OR(ISNUMBER(FIND(";"&amp;UPPER(TRIM(Datos!M268&amp;""))&amp;"=",M$1007)),ISNUMBER(FIND(";"&amp;UPPER(TRIM(Datos!M268&amp;""))&amp;";",M$1007))),OR(UPPER(TRIM(Datos!M268&amp;""))="SÍ",UPPER(TRIM(Datos!M268&amp;""))="SI",UPPER(TRIM(Datos!M268&amp;""))="NO"),IF(ISNUMBER(Datos!M268),AND(OR(M$1005="",Datos!M268&gt;=M$1005),OR(M$1006="",Datos!M268&lt;=M$1006)),FALSE),TRUE))))</f>
        <v>0.0</v>
      </c>
      <c r="N268">
        <f>IF(Datos!N268="",0,IF(AND(N$1008&lt;&gt;"",Datos!N268=N$1008),0,IF(N$1004=0,0,1-CHOOSE(N$1004,IF(ISNUMBER(Datos!N268),AND(OR(N$1005="",Datos!N268&gt;=N$1005),OR(N$1006="",Datos!N268&lt;=N$1006)),FALSE),IF(ISNUMBER(Datos!N268),AND(Datos!N268=INT(Datos!N268),AND(OR(N$1005="",Datos!N268&gt;=N$1005),OR(N$1006="",Datos!N268&lt;=N$1006))),FALSE),OR(ISNUMBER(FIND(";"&amp;UPPER(TRIM(Datos!N268&amp;""))&amp;"=",N$1007)),ISNUMBER(FIND(";"&amp;UPPER(TRIM(Datos!N268&amp;""))&amp;";",N$1007))),OR(UPPER(TRIM(Datos!N268&amp;""))="SÍ",UPPER(TRIM(Datos!N268&amp;""))="SI",UPPER(TRIM(Datos!N268&amp;""))="NO"),IF(ISNUMBER(Datos!N268),AND(OR(N$1005="",Datos!N268&gt;=N$1005),OR(N$1006="",Datos!N268&lt;=N$1006)),FALSE),TRUE))))</f>
        <v>0.0</v>
      </c>
      <c r="O268">
        <f>IF(Datos!O268="",0,IF(AND(O$1008&lt;&gt;"",Datos!O268=O$1008),0,IF(O$1004=0,0,1-CHOOSE(O$1004,IF(ISNUMBER(Datos!O268),AND(OR(O$1005="",Datos!O268&gt;=O$1005),OR(O$1006="",Datos!O268&lt;=O$1006)),FALSE),IF(ISNUMBER(Datos!O268),AND(Datos!O268=INT(Datos!O268),AND(OR(O$1005="",Datos!O268&gt;=O$1005),OR(O$1006="",Datos!O268&lt;=O$1006))),FALSE),OR(ISNUMBER(FIND(";"&amp;UPPER(TRIM(Datos!O268&amp;""))&amp;"=",O$1007)),ISNUMBER(FIND(";"&amp;UPPER(TRIM(Datos!O268&amp;""))&amp;";",O$1007))),OR(UPPER(TRIM(Datos!O268&amp;""))="SÍ",UPPER(TRIM(Datos!O268&amp;""))="SI",UPPER(TRIM(Datos!O268&amp;""))="NO"),IF(ISNUMBER(Datos!O268),AND(OR(O$1005="",Datos!O268&gt;=O$1005),OR(O$1006="",Datos!O268&lt;=O$1006)),FALSE),TRUE))))</f>
        <v>0.0</v>
      </c>
      <c r="P268">
        <f>IF(Datos!P268="",0,IF(AND(P$1008&lt;&gt;"",Datos!P268=P$1008),0,IF(P$1004=0,0,1-CHOOSE(P$1004,IF(ISNUMBER(Datos!P268),AND(OR(P$1005="",Datos!P268&gt;=P$1005),OR(P$1006="",Datos!P268&lt;=P$1006)),FALSE),IF(ISNUMBER(Datos!P268),AND(Datos!P268=INT(Datos!P268),AND(OR(P$1005="",Datos!P268&gt;=P$1005),OR(P$1006="",Datos!P268&lt;=P$1006))),FALSE),OR(ISNUMBER(FIND(";"&amp;UPPER(TRIM(Datos!P268&amp;""))&amp;"=",P$1007)),ISNUMBER(FIND(";"&amp;UPPER(TRIM(Datos!P268&amp;""))&amp;";",P$1007))),OR(UPPER(TRIM(Datos!P268&amp;""))="SÍ",UPPER(TRIM(Datos!P268&amp;""))="SI",UPPER(TRIM(Datos!P268&amp;""))="NO"),IF(ISNUMBER(Datos!P268),AND(OR(P$1005="",Datos!P268&gt;=P$1005),OR(P$1006="",Datos!P268&lt;=P$1006)),FALSE),TRUE))))</f>
        <v>0.0</v>
      </c>
      <c r="Q268">
        <f>IF(Datos!Q268="",0,IF(AND(Q$1008&lt;&gt;"",Datos!Q268=Q$1008),0,IF(Q$1004=0,0,1-CHOOSE(Q$1004,IF(ISNUMBER(Datos!Q268),AND(OR(Q$1005="",Datos!Q268&gt;=Q$1005),OR(Q$1006="",Datos!Q268&lt;=Q$1006)),FALSE),IF(ISNUMBER(Datos!Q268),AND(Datos!Q268=INT(Datos!Q268),AND(OR(Q$1005="",Datos!Q268&gt;=Q$1005),OR(Q$1006="",Datos!Q268&lt;=Q$1006))),FALSE),OR(ISNUMBER(FIND(";"&amp;UPPER(TRIM(Datos!Q268&amp;""))&amp;"=",Q$1007)),ISNUMBER(FIND(";"&amp;UPPER(TRIM(Datos!Q268&amp;""))&amp;";",Q$1007))),OR(UPPER(TRIM(Datos!Q268&amp;""))="SÍ",UPPER(TRIM(Datos!Q268&amp;""))="SI",UPPER(TRIM(Datos!Q268&amp;""))="NO"),IF(ISNUMBER(Datos!Q268),AND(OR(Q$1005="",Datos!Q268&gt;=Q$1005),OR(Q$1006="",Datos!Q268&lt;=Q$1006)),FALSE),TRUE))))</f>
        <v>0.0</v>
      </c>
      <c r="R268">
        <f>IF(Datos!R268="",0,IF(AND(R$1008&lt;&gt;"",Datos!R268=R$1008),0,IF(R$1004=0,0,1-CHOOSE(R$1004,IF(ISNUMBER(Datos!R268),AND(OR(R$1005="",Datos!R268&gt;=R$1005),OR(R$1006="",Datos!R268&lt;=R$1006)),FALSE),IF(ISNUMBER(Datos!R268),AND(Datos!R268=INT(Datos!R268),AND(OR(R$1005="",Datos!R268&gt;=R$1005),OR(R$1006="",Datos!R268&lt;=R$1006))),FALSE),OR(ISNUMBER(FIND(";"&amp;UPPER(TRIM(Datos!R268&amp;""))&amp;"=",R$1007)),ISNUMBER(FIND(";"&amp;UPPER(TRIM(Datos!R268&amp;""))&amp;";",R$1007))),OR(UPPER(TRIM(Datos!R268&amp;""))="SÍ",UPPER(TRIM(Datos!R268&amp;""))="SI",UPPER(TRIM(Datos!R268&amp;""))="NO"),IF(ISNUMBER(Datos!R268),AND(OR(R$1005="",Datos!R268&gt;=R$1005),OR(R$1006="",Datos!R268&lt;=R$1006)),FALSE),TRUE))))</f>
        <v>0.0</v>
      </c>
      <c r="S268">
        <f>IF(Datos!S268="",0,IF(AND(S$1008&lt;&gt;"",Datos!S268=S$1008),0,IF(S$1004=0,0,1-CHOOSE(S$1004,IF(ISNUMBER(Datos!S268),AND(OR(S$1005="",Datos!S268&gt;=S$1005),OR(S$1006="",Datos!S268&lt;=S$1006)),FALSE),IF(ISNUMBER(Datos!S268),AND(Datos!S268=INT(Datos!S268),AND(OR(S$1005="",Datos!S268&gt;=S$1005),OR(S$1006="",Datos!S268&lt;=S$1006))),FALSE),OR(ISNUMBER(FIND(";"&amp;UPPER(TRIM(Datos!S268&amp;""))&amp;"=",S$1007)),ISNUMBER(FIND(";"&amp;UPPER(TRIM(Datos!S268&amp;""))&amp;";",S$1007))),OR(UPPER(TRIM(Datos!S268&amp;""))="SÍ",UPPER(TRIM(Datos!S268&amp;""))="SI",UPPER(TRIM(Datos!S268&amp;""))="NO"),IF(ISNUMBER(Datos!S268),AND(OR(S$1005="",Datos!S268&gt;=S$1005),OR(S$1006="",Datos!S268&lt;=S$1006)),FALSE),TRUE))))</f>
        <v>0.0</v>
      </c>
      <c r="T268">
        <f>IF(Datos!T268="",0,IF(AND(T$1008&lt;&gt;"",Datos!T268=T$1008),0,IF(T$1004=0,0,1-CHOOSE(T$1004,IF(ISNUMBER(Datos!T268),AND(OR(T$1005="",Datos!T268&gt;=T$1005),OR(T$1006="",Datos!T268&lt;=T$1006)),FALSE),IF(ISNUMBER(Datos!T268),AND(Datos!T268=INT(Datos!T268),AND(OR(T$1005="",Datos!T268&gt;=T$1005),OR(T$1006="",Datos!T268&lt;=T$1006))),FALSE),OR(ISNUMBER(FIND(";"&amp;UPPER(TRIM(Datos!T268&amp;""))&amp;"=",T$1007)),ISNUMBER(FIND(";"&amp;UPPER(TRIM(Datos!T268&amp;""))&amp;";",T$1007))),OR(UPPER(TRIM(Datos!T268&amp;""))="SÍ",UPPER(TRIM(Datos!T268&amp;""))="SI",UPPER(TRIM(Datos!T268&amp;""))="NO"),IF(ISNUMBER(Datos!T268),AND(OR(T$1005="",Datos!T268&gt;=T$1005),OR(T$1006="",Datos!T268&lt;=T$1006)),FALSE),TRUE))))</f>
        <v>0.0</v>
      </c>
      <c r="U268">
        <f>IF(Datos!U268="",0,IF(AND(U$1008&lt;&gt;"",Datos!U268=U$1008),0,IF(U$1004=0,0,1-CHOOSE(U$1004,IF(ISNUMBER(Datos!U268),AND(OR(U$1005="",Datos!U268&gt;=U$1005),OR(U$1006="",Datos!U268&lt;=U$1006)),FALSE),IF(ISNUMBER(Datos!U268),AND(Datos!U268=INT(Datos!U268),AND(OR(U$1005="",Datos!U268&gt;=U$1005),OR(U$1006="",Datos!U268&lt;=U$1006))),FALSE),OR(ISNUMBER(FIND(";"&amp;UPPER(TRIM(Datos!U268&amp;""))&amp;"=",U$1007)),ISNUMBER(FIND(";"&amp;UPPER(TRIM(Datos!U268&amp;""))&amp;";",U$1007))),OR(UPPER(TRIM(Datos!U268&amp;""))="SÍ",UPPER(TRIM(Datos!U268&amp;""))="SI",UPPER(TRIM(Datos!U268&amp;""))="NO"),IF(ISNUMBER(Datos!U268),AND(OR(U$1005="",Datos!U268&gt;=U$1005),OR(U$1006="",Datos!U268&lt;=U$1006)),FALSE),TRUE))))</f>
        <v>0.0</v>
      </c>
      <c r="V268">
        <f>IF(Datos!V268="",0,IF(AND(V$1008&lt;&gt;"",Datos!V268=V$1008),0,IF(V$1004=0,0,1-CHOOSE(V$1004,IF(ISNUMBER(Datos!V268),AND(OR(V$1005="",Datos!V268&gt;=V$1005),OR(V$1006="",Datos!V268&lt;=V$1006)),FALSE),IF(ISNUMBER(Datos!V268),AND(Datos!V268=INT(Datos!V268),AND(OR(V$1005="",Datos!V268&gt;=V$1005),OR(V$1006="",Datos!V268&lt;=V$1006))),FALSE),OR(ISNUMBER(FIND(";"&amp;UPPER(TRIM(Datos!V268&amp;""))&amp;"=",V$1007)),ISNUMBER(FIND(";"&amp;UPPER(TRIM(Datos!V268&amp;""))&amp;";",V$1007))),OR(UPPER(TRIM(Datos!V268&amp;""))="SÍ",UPPER(TRIM(Datos!V268&amp;""))="SI",UPPER(TRIM(Datos!V268&amp;""))="NO"),IF(ISNUMBER(Datos!V268),AND(OR(V$1005="",Datos!V268&gt;=V$1005),OR(V$1006="",Datos!V268&lt;=V$1006)),FALSE),TRUE))))</f>
        <v>0.0</v>
      </c>
      <c r="W268">
        <f>IF(Datos!W268="",0,IF(AND(W$1008&lt;&gt;"",Datos!W268=W$1008),0,IF(W$1004=0,0,1-CHOOSE(W$1004,IF(ISNUMBER(Datos!W268),AND(OR(W$1005="",Datos!W268&gt;=W$1005),OR(W$1006="",Datos!W268&lt;=W$1006)),FALSE),IF(ISNUMBER(Datos!W268),AND(Datos!W268=INT(Datos!W268),AND(OR(W$1005="",Datos!W268&gt;=W$1005),OR(W$1006="",Datos!W268&lt;=W$1006))),FALSE),OR(ISNUMBER(FIND(";"&amp;UPPER(TRIM(Datos!W268&amp;""))&amp;"=",W$1007)),ISNUMBER(FIND(";"&amp;UPPER(TRIM(Datos!W268&amp;""))&amp;";",W$1007))),OR(UPPER(TRIM(Datos!W268&amp;""))="SÍ",UPPER(TRIM(Datos!W268&amp;""))="SI",UPPER(TRIM(Datos!W268&amp;""))="NO"),IF(ISNUMBER(Datos!W268),AND(OR(W$1005="",Datos!W268&gt;=W$1005),OR(W$1006="",Datos!W268&lt;=W$1006)),FALSE),TRUE))))</f>
        <v>0.0</v>
      </c>
      <c r="X268">
        <f>IF(Datos!X268="",0,IF(AND(X$1008&lt;&gt;"",Datos!X268=X$1008),0,IF(X$1004=0,0,1-CHOOSE(X$1004,IF(ISNUMBER(Datos!X268),AND(OR(X$1005="",Datos!X268&gt;=X$1005),OR(X$1006="",Datos!X268&lt;=X$1006)),FALSE),IF(ISNUMBER(Datos!X268),AND(Datos!X268=INT(Datos!X268),AND(OR(X$1005="",Datos!X268&gt;=X$1005),OR(X$1006="",Datos!X268&lt;=X$1006))),FALSE),OR(ISNUMBER(FIND(";"&amp;UPPER(TRIM(Datos!X268&amp;""))&amp;"=",X$1007)),ISNUMBER(FIND(";"&amp;UPPER(TRIM(Datos!X268&amp;""))&amp;";",X$1007))),OR(UPPER(TRIM(Datos!X268&amp;""))="SÍ",UPPER(TRIM(Datos!X268&amp;""))="SI",UPPER(TRIM(Datos!X268&amp;""))="NO"),IF(ISNUMBER(Datos!X268),AND(OR(X$1005="",Datos!X268&gt;=X$1005),OR(X$1006="",Datos!X268&lt;=X$1006)),FALSE),TRUE))))</f>
        <v>0.0</v>
      </c>
      <c r="Y268">
        <f>IF(Datos!Y268="",0,IF(AND(Y$1008&lt;&gt;"",Datos!Y268=Y$1008),0,IF(Y$1004=0,0,1-CHOOSE(Y$1004,IF(ISNUMBER(Datos!Y268),AND(OR(Y$1005="",Datos!Y268&gt;=Y$1005),OR(Y$1006="",Datos!Y268&lt;=Y$1006)),FALSE),IF(ISNUMBER(Datos!Y268),AND(Datos!Y268=INT(Datos!Y268),AND(OR(Y$1005="",Datos!Y268&gt;=Y$1005),OR(Y$1006="",Datos!Y268&lt;=Y$1006))),FALSE),OR(ISNUMBER(FIND(";"&amp;UPPER(TRIM(Datos!Y268&amp;""))&amp;"=",Y$1007)),ISNUMBER(FIND(";"&amp;UPPER(TRIM(Datos!Y268&amp;""))&amp;";",Y$1007))),OR(UPPER(TRIM(Datos!Y268&amp;""))="SÍ",UPPER(TRIM(Datos!Y268&amp;""))="SI",UPPER(TRIM(Datos!Y268&amp;""))="NO"),IF(ISNUMBER(Datos!Y268),AND(OR(Y$1005="",Datos!Y268&gt;=Y$1005),OR(Y$1006="",Datos!Y268&lt;=Y$1006)),FALSE),TRUE))))</f>
        <v>0.0</v>
      </c>
      <c r="Z268">
        <f>IF(Datos!Z268="",0,IF(AND(Z$1008&lt;&gt;"",Datos!Z268=Z$1008),0,IF(Z$1004=0,0,1-CHOOSE(Z$1004,IF(ISNUMBER(Datos!Z268),AND(OR(Z$1005="",Datos!Z268&gt;=Z$1005),OR(Z$1006="",Datos!Z268&lt;=Z$1006)),FALSE),IF(ISNUMBER(Datos!Z268),AND(Datos!Z268=INT(Datos!Z268),AND(OR(Z$1005="",Datos!Z268&gt;=Z$1005),OR(Z$1006="",Datos!Z268&lt;=Z$1006))),FALSE),OR(ISNUMBER(FIND(";"&amp;UPPER(TRIM(Datos!Z268&amp;""))&amp;"=",Z$1007)),ISNUMBER(FIND(";"&amp;UPPER(TRIM(Datos!Z268&amp;""))&amp;";",Z$1007))),OR(UPPER(TRIM(Datos!Z268&amp;""))="SÍ",UPPER(TRIM(Datos!Z268&amp;""))="SI",UPPER(TRIM(Datos!Z268&amp;""))="NO"),IF(ISNUMBER(Datos!Z268),AND(OR(Z$1005="",Datos!Z268&gt;=Z$1005),OR(Z$1006="",Datos!Z268&lt;=Z$1006)),FALSE),TRUE))))</f>
        <v>0.0</v>
      </c>
      <c r="AA268">
        <f>IF(Datos!AA268="",0,IF(AND(AA$1008&lt;&gt;"",Datos!AA268=AA$1008),0,IF(AA$1004=0,0,1-CHOOSE(AA$1004,IF(ISNUMBER(Datos!AA268),AND(OR(AA$1005="",Datos!AA268&gt;=AA$1005),OR(AA$1006="",Datos!AA268&lt;=AA$1006)),FALSE),IF(ISNUMBER(Datos!AA268),AND(Datos!AA268=INT(Datos!AA268),AND(OR(AA$1005="",Datos!AA268&gt;=AA$1005),OR(AA$1006="",Datos!AA268&lt;=AA$1006))),FALSE),OR(ISNUMBER(FIND(";"&amp;UPPER(TRIM(Datos!AA268&amp;""))&amp;"=",AA$1007)),ISNUMBER(FIND(";"&amp;UPPER(TRIM(Datos!AA268&amp;""))&amp;";",AA$1007))),OR(UPPER(TRIM(Datos!AA268&amp;""))="SÍ",UPPER(TRIM(Datos!AA268&amp;""))="SI",UPPER(TRIM(Datos!AA268&amp;""))="NO"),IF(ISNUMBER(Datos!AA268),AND(OR(AA$1005="",Datos!AA268&gt;=AA$1005),OR(AA$1006="",Datos!AA268&lt;=AA$1006)),FALSE),TRUE))))</f>
        <v>0.0</v>
      </c>
      <c r="AB268">
        <f>IF(Datos!AB268="",0,IF(AND(AB$1008&lt;&gt;"",Datos!AB268=AB$1008),0,IF(AB$1004=0,0,1-CHOOSE(AB$1004,IF(ISNUMBER(Datos!AB268),AND(OR(AB$1005="",Datos!AB268&gt;=AB$1005),OR(AB$1006="",Datos!AB268&lt;=AB$1006)),FALSE),IF(ISNUMBER(Datos!AB268),AND(Datos!AB268=INT(Datos!AB268),AND(OR(AB$1005="",Datos!AB268&gt;=AB$1005),OR(AB$1006="",Datos!AB268&lt;=AB$1006))),FALSE),OR(ISNUMBER(FIND(";"&amp;UPPER(TRIM(Datos!AB268&amp;""))&amp;"=",AB$1007)),ISNUMBER(FIND(";"&amp;UPPER(TRIM(Datos!AB268&amp;""))&amp;";",AB$1007))),OR(UPPER(TRIM(Datos!AB268&amp;""))="SÍ",UPPER(TRIM(Datos!AB268&amp;""))="SI",UPPER(TRIM(Datos!AB268&amp;""))="NO"),IF(ISNUMBER(Datos!AB268),AND(OR(AB$1005="",Datos!AB268&gt;=AB$1005),OR(AB$1006="",Datos!AB268&lt;=AB$1006)),FALSE),TRUE))))</f>
        <v>0.0</v>
      </c>
      <c r="AC268">
        <f>IF(Datos!AC268="",0,IF(AND(AC$1008&lt;&gt;"",Datos!AC268=AC$1008),0,IF(AC$1004=0,0,1-CHOOSE(AC$1004,IF(ISNUMBER(Datos!AC268),AND(OR(AC$1005="",Datos!AC268&gt;=AC$1005),OR(AC$1006="",Datos!AC268&lt;=AC$1006)),FALSE),IF(ISNUMBER(Datos!AC268),AND(Datos!AC268=INT(Datos!AC268),AND(OR(AC$1005="",Datos!AC268&gt;=AC$1005),OR(AC$1006="",Datos!AC268&lt;=AC$1006))),FALSE),OR(ISNUMBER(FIND(";"&amp;UPPER(TRIM(Datos!AC268&amp;""))&amp;"=",AC$1007)),ISNUMBER(FIND(";"&amp;UPPER(TRIM(Datos!AC268&amp;""))&amp;";",AC$1007))),OR(UPPER(TRIM(Datos!AC268&amp;""))="SÍ",UPPER(TRIM(Datos!AC268&amp;""))="SI",UPPER(TRIM(Datos!AC268&amp;""))="NO"),IF(ISNUMBER(Datos!AC268),AND(OR(AC$1005="",Datos!AC268&gt;=AC$1005),OR(AC$1006="",Datos!AC268&lt;=AC$1006)),FALSE),TRUE))))</f>
        <v>0.0</v>
      </c>
      <c r="AD268">
        <f>IF(Datos!AD268="",0,IF(AND(AD$1008&lt;&gt;"",Datos!AD268=AD$1008),0,IF(AD$1004=0,0,1-CHOOSE(AD$1004,IF(ISNUMBER(Datos!AD268),AND(OR(AD$1005="",Datos!AD268&gt;=AD$1005),OR(AD$1006="",Datos!AD268&lt;=AD$1006)),FALSE),IF(ISNUMBER(Datos!AD268),AND(Datos!AD268=INT(Datos!AD268),AND(OR(AD$1005="",Datos!AD268&gt;=AD$1005),OR(AD$1006="",Datos!AD268&lt;=AD$1006))),FALSE),OR(ISNUMBER(FIND(";"&amp;UPPER(TRIM(Datos!AD268&amp;""))&amp;"=",AD$1007)),ISNUMBER(FIND(";"&amp;UPPER(TRIM(Datos!AD268&amp;""))&amp;";",AD$1007))),OR(UPPER(TRIM(Datos!AD268&amp;""))="SÍ",UPPER(TRIM(Datos!AD268&amp;""))="SI",UPPER(TRIM(Datos!AD268&amp;""))="NO"),IF(ISNUMBER(Datos!AD268),AND(OR(AD$1005="",Datos!AD268&gt;=AD$1005),OR(AD$1006="",Datos!AD268&lt;=AD$1006)),FALSE),TRUE))))</f>
        <v>0.0</v>
      </c>
      <c r="AE268">
        <f>IF(Datos!AE268="",0,IF(AND(AE$1008&lt;&gt;"",Datos!AE268=AE$1008),0,IF(AE$1004=0,0,1-CHOOSE(AE$1004,IF(ISNUMBER(Datos!AE268),AND(OR(AE$1005="",Datos!AE268&gt;=AE$1005),OR(AE$1006="",Datos!AE268&lt;=AE$1006)),FALSE),IF(ISNUMBER(Datos!AE268),AND(Datos!AE268=INT(Datos!AE268),AND(OR(AE$1005="",Datos!AE268&gt;=AE$1005),OR(AE$1006="",Datos!AE268&lt;=AE$1006))),FALSE),OR(ISNUMBER(FIND(";"&amp;UPPER(TRIM(Datos!AE268&amp;""))&amp;"=",AE$1007)),ISNUMBER(FIND(";"&amp;UPPER(TRIM(Datos!AE268&amp;""))&amp;";",AE$1007))),OR(UPPER(TRIM(Datos!AE268&amp;""))="SÍ",UPPER(TRIM(Datos!AE268&amp;""))="SI",UPPER(TRIM(Datos!AE268&amp;""))="NO"),IF(ISNUMBER(Datos!AE268),AND(OR(AE$1005="",Datos!AE268&gt;=AE$1005),OR(AE$1006="",Datos!AE268&lt;=AE$1006)),FALSE),TRUE))))</f>
        <v>0.0</v>
      </c>
    </row>
    <row r="269" spans="2:31">
      <c r="B269">
        <f>IF(Datos!B269="",0,IF(AND(B$1008&lt;&gt;"",Datos!B269=B$1008),0,IF(B$1004=0,0,1-CHOOSE(B$1004,IF(ISNUMBER(Datos!B269),AND(OR(B$1005="",Datos!B269&gt;=B$1005),OR(B$1006="",Datos!B269&lt;=B$1006)),FALSE),IF(ISNUMBER(Datos!B269),AND(Datos!B269=INT(Datos!B269),AND(OR(B$1005="",Datos!B269&gt;=B$1005),OR(B$1006="",Datos!B269&lt;=B$1006))),FALSE),OR(ISNUMBER(FIND(";"&amp;UPPER(TRIM(Datos!B269&amp;""))&amp;"=",B$1007)),ISNUMBER(FIND(";"&amp;UPPER(TRIM(Datos!B269&amp;""))&amp;";",B$1007))),OR(UPPER(TRIM(Datos!B269&amp;""))="SÍ",UPPER(TRIM(Datos!B269&amp;""))="SI",UPPER(TRIM(Datos!B269&amp;""))="NO"),IF(ISNUMBER(Datos!B269),AND(OR(B$1005="",Datos!B269&gt;=B$1005),OR(B$1006="",Datos!B269&lt;=B$1006)),FALSE),TRUE))))</f>
        <v>0.0</v>
      </c>
      <c r="C269">
        <f>IF(Datos!C269="",0,IF(AND(C$1008&lt;&gt;"",Datos!C269=C$1008),0,IF(C$1004=0,0,1-CHOOSE(C$1004,IF(ISNUMBER(Datos!C269),AND(OR(C$1005="",Datos!C269&gt;=C$1005),OR(C$1006="",Datos!C269&lt;=C$1006)),FALSE),IF(ISNUMBER(Datos!C269),AND(Datos!C269=INT(Datos!C269),AND(OR(C$1005="",Datos!C269&gt;=C$1005),OR(C$1006="",Datos!C269&lt;=C$1006))),FALSE),OR(ISNUMBER(FIND(";"&amp;UPPER(TRIM(Datos!C269&amp;""))&amp;"=",C$1007)),ISNUMBER(FIND(";"&amp;UPPER(TRIM(Datos!C269&amp;""))&amp;";",C$1007))),OR(UPPER(TRIM(Datos!C269&amp;""))="SÍ",UPPER(TRIM(Datos!C269&amp;""))="SI",UPPER(TRIM(Datos!C269&amp;""))="NO"),IF(ISNUMBER(Datos!C269),AND(OR(C$1005="",Datos!C269&gt;=C$1005),OR(C$1006="",Datos!C269&lt;=C$1006)),FALSE),TRUE))))</f>
        <v>0.0</v>
      </c>
      <c r="D269">
        <f>IF(Datos!D269="",0,IF(AND(D$1008&lt;&gt;"",Datos!D269=D$1008),0,IF(D$1004=0,0,1-CHOOSE(D$1004,IF(ISNUMBER(Datos!D269),AND(OR(D$1005="",Datos!D269&gt;=D$1005),OR(D$1006="",Datos!D269&lt;=D$1006)),FALSE),IF(ISNUMBER(Datos!D269),AND(Datos!D269=INT(Datos!D269),AND(OR(D$1005="",Datos!D269&gt;=D$1005),OR(D$1006="",Datos!D269&lt;=D$1006))),FALSE),OR(ISNUMBER(FIND(";"&amp;UPPER(TRIM(Datos!D269&amp;""))&amp;"=",D$1007)),ISNUMBER(FIND(";"&amp;UPPER(TRIM(Datos!D269&amp;""))&amp;";",D$1007))),OR(UPPER(TRIM(Datos!D269&amp;""))="SÍ",UPPER(TRIM(Datos!D269&amp;""))="SI",UPPER(TRIM(Datos!D269&amp;""))="NO"),IF(ISNUMBER(Datos!D269),AND(OR(D$1005="",Datos!D269&gt;=D$1005),OR(D$1006="",Datos!D269&lt;=D$1006)),FALSE),TRUE))))</f>
        <v>0.0</v>
      </c>
      <c r="E269">
        <f>IF(Datos!E269="",0,IF(AND(E$1008&lt;&gt;"",Datos!E269=E$1008),0,IF(E$1004=0,0,1-CHOOSE(E$1004,IF(ISNUMBER(Datos!E269),AND(OR(E$1005="",Datos!E269&gt;=E$1005),OR(E$1006="",Datos!E269&lt;=E$1006)),FALSE),IF(ISNUMBER(Datos!E269),AND(Datos!E269=INT(Datos!E269),AND(OR(E$1005="",Datos!E269&gt;=E$1005),OR(E$1006="",Datos!E269&lt;=E$1006))),FALSE),OR(ISNUMBER(FIND(";"&amp;UPPER(TRIM(Datos!E269&amp;""))&amp;"=",E$1007)),ISNUMBER(FIND(";"&amp;UPPER(TRIM(Datos!E269&amp;""))&amp;";",E$1007))),OR(UPPER(TRIM(Datos!E269&amp;""))="SÍ",UPPER(TRIM(Datos!E269&amp;""))="SI",UPPER(TRIM(Datos!E269&amp;""))="NO"),IF(ISNUMBER(Datos!E269),AND(OR(E$1005="",Datos!E269&gt;=E$1005),OR(E$1006="",Datos!E269&lt;=E$1006)),FALSE),TRUE))))</f>
        <v>0.0</v>
      </c>
      <c r="F269">
        <f>IF(Datos!F269="",0,IF(AND(F$1008&lt;&gt;"",Datos!F269=F$1008),0,IF(F$1004=0,0,1-CHOOSE(F$1004,IF(ISNUMBER(Datos!F269),AND(OR(F$1005="",Datos!F269&gt;=F$1005),OR(F$1006="",Datos!F269&lt;=F$1006)),FALSE),IF(ISNUMBER(Datos!F269),AND(Datos!F269=INT(Datos!F269),AND(OR(F$1005="",Datos!F269&gt;=F$1005),OR(F$1006="",Datos!F269&lt;=F$1006))),FALSE),OR(ISNUMBER(FIND(";"&amp;UPPER(TRIM(Datos!F269&amp;""))&amp;"=",F$1007)),ISNUMBER(FIND(";"&amp;UPPER(TRIM(Datos!F269&amp;""))&amp;";",F$1007))),OR(UPPER(TRIM(Datos!F269&amp;""))="SÍ",UPPER(TRIM(Datos!F269&amp;""))="SI",UPPER(TRIM(Datos!F269&amp;""))="NO"),IF(ISNUMBER(Datos!F269),AND(OR(F$1005="",Datos!F269&gt;=F$1005),OR(F$1006="",Datos!F269&lt;=F$1006)),FALSE),TRUE))))</f>
        <v>0.0</v>
      </c>
      <c r="G269">
        <f>IF(Datos!G269="",0,IF(AND(G$1008&lt;&gt;"",Datos!G269=G$1008),0,IF(G$1004=0,0,1-CHOOSE(G$1004,IF(ISNUMBER(Datos!G269),AND(OR(G$1005="",Datos!G269&gt;=G$1005),OR(G$1006="",Datos!G269&lt;=G$1006)),FALSE),IF(ISNUMBER(Datos!G269),AND(Datos!G269=INT(Datos!G269),AND(OR(G$1005="",Datos!G269&gt;=G$1005),OR(G$1006="",Datos!G269&lt;=G$1006))),FALSE),OR(ISNUMBER(FIND(";"&amp;UPPER(TRIM(Datos!G269&amp;""))&amp;"=",G$1007)),ISNUMBER(FIND(";"&amp;UPPER(TRIM(Datos!G269&amp;""))&amp;";",G$1007))),OR(UPPER(TRIM(Datos!G269&amp;""))="SÍ",UPPER(TRIM(Datos!G269&amp;""))="SI",UPPER(TRIM(Datos!G269&amp;""))="NO"),IF(ISNUMBER(Datos!G269),AND(OR(G$1005="",Datos!G269&gt;=G$1005),OR(G$1006="",Datos!G269&lt;=G$1006)),FALSE),TRUE))))</f>
        <v>0.0</v>
      </c>
      <c r="H269">
        <f>IF(Datos!H269="",0,IF(AND(H$1008&lt;&gt;"",Datos!H269=H$1008),0,IF(H$1004=0,0,1-CHOOSE(H$1004,IF(ISNUMBER(Datos!H269),AND(OR(H$1005="",Datos!H269&gt;=H$1005),OR(H$1006="",Datos!H269&lt;=H$1006)),FALSE),IF(ISNUMBER(Datos!H269),AND(Datos!H269=INT(Datos!H269),AND(OR(H$1005="",Datos!H269&gt;=H$1005),OR(H$1006="",Datos!H269&lt;=H$1006))),FALSE),OR(ISNUMBER(FIND(";"&amp;UPPER(TRIM(Datos!H269&amp;""))&amp;"=",H$1007)),ISNUMBER(FIND(";"&amp;UPPER(TRIM(Datos!H269&amp;""))&amp;";",H$1007))),OR(UPPER(TRIM(Datos!H269&amp;""))="SÍ",UPPER(TRIM(Datos!H269&amp;""))="SI",UPPER(TRIM(Datos!H269&amp;""))="NO"),IF(ISNUMBER(Datos!H269),AND(OR(H$1005="",Datos!H269&gt;=H$1005),OR(H$1006="",Datos!H269&lt;=H$1006)),FALSE),TRUE))))</f>
        <v>0.0</v>
      </c>
      <c r="I269">
        <f>IF(Datos!I269="",0,IF(AND(I$1008&lt;&gt;"",Datos!I269=I$1008),0,IF(I$1004=0,0,1-CHOOSE(I$1004,IF(ISNUMBER(Datos!I269),AND(OR(I$1005="",Datos!I269&gt;=I$1005),OR(I$1006="",Datos!I269&lt;=I$1006)),FALSE),IF(ISNUMBER(Datos!I269),AND(Datos!I269=INT(Datos!I269),AND(OR(I$1005="",Datos!I269&gt;=I$1005),OR(I$1006="",Datos!I269&lt;=I$1006))),FALSE),OR(ISNUMBER(FIND(";"&amp;UPPER(TRIM(Datos!I269&amp;""))&amp;"=",I$1007)),ISNUMBER(FIND(";"&amp;UPPER(TRIM(Datos!I269&amp;""))&amp;";",I$1007))),OR(UPPER(TRIM(Datos!I269&amp;""))="SÍ",UPPER(TRIM(Datos!I269&amp;""))="SI",UPPER(TRIM(Datos!I269&amp;""))="NO"),IF(ISNUMBER(Datos!I269),AND(OR(I$1005="",Datos!I269&gt;=I$1005),OR(I$1006="",Datos!I269&lt;=I$1006)),FALSE),TRUE))))</f>
        <v>0.0</v>
      </c>
      <c r="J269">
        <f>IF(Datos!J269="",0,IF(AND(J$1008&lt;&gt;"",Datos!J269=J$1008),0,IF(J$1004=0,0,1-CHOOSE(J$1004,IF(ISNUMBER(Datos!J269),AND(OR(J$1005="",Datos!J269&gt;=J$1005),OR(J$1006="",Datos!J269&lt;=J$1006)),FALSE),IF(ISNUMBER(Datos!J269),AND(Datos!J269=INT(Datos!J269),AND(OR(J$1005="",Datos!J269&gt;=J$1005),OR(J$1006="",Datos!J269&lt;=J$1006))),FALSE),OR(ISNUMBER(FIND(";"&amp;UPPER(TRIM(Datos!J269&amp;""))&amp;"=",J$1007)),ISNUMBER(FIND(";"&amp;UPPER(TRIM(Datos!J269&amp;""))&amp;";",J$1007))),OR(UPPER(TRIM(Datos!J269&amp;""))="SÍ",UPPER(TRIM(Datos!J269&amp;""))="SI",UPPER(TRIM(Datos!J269&amp;""))="NO"),IF(ISNUMBER(Datos!J269),AND(OR(J$1005="",Datos!J269&gt;=J$1005),OR(J$1006="",Datos!J269&lt;=J$1006)),FALSE),TRUE))))</f>
        <v>0.0</v>
      </c>
      <c r="K269">
        <f>IF(Datos!K269="",0,IF(AND(K$1008&lt;&gt;"",Datos!K269=K$1008),0,IF(K$1004=0,0,1-CHOOSE(K$1004,IF(ISNUMBER(Datos!K269),AND(OR(K$1005="",Datos!K269&gt;=K$1005),OR(K$1006="",Datos!K269&lt;=K$1006)),FALSE),IF(ISNUMBER(Datos!K269),AND(Datos!K269=INT(Datos!K269),AND(OR(K$1005="",Datos!K269&gt;=K$1005),OR(K$1006="",Datos!K269&lt;=K$1006))),FALSE),OR(ISNUMBER(FIND(";"&amp;UPPER(TRIM(Datos!K269&amp;""))&amp;"=",K$1007)),ISNUMBER(FIND(";"&amp;UPPER(TRIM(Datos!K269&amp;""))&amp;";",K$1007))),OR(UPPER(TRIM(Datos!K269&amp;""))="SÍ",UPPER(TRIM(Datos!K269&amp;""))="SI",UPPER(TRIM(Datos!K269&amp;""))="NO"),IF(ISNUMBER(Datos!K269),AND(OR(K$1005="",Datos!K269&gt;=K$1005),OR(K$1006="",Datos!K269&lt;=K$1006)),FALSE),TRUE))))</f>
        <v>0.0</v>
      </c>
      <c r="L269">
        <f>IF(Datos!L269="",0,IF(AND(L$1008&lt;&gt;"",Datos!L269=L$1008),0,IF(L$1004=0,0,1-CHOOSE(L$1004,IF(ISNUMBER(Datos!L269),AND(OR(L$1005="",Datos!L269&gt;=L$1005),OR(L$1006="",Datos!L269&lt;=L$1006)),FALSE),IF(ISNUMBER(Datos!L269),AND(Datos!L269=INT(Datos!L269),AND(OR(L$1005="",Datos!L269&gt;=L$1005),OR(L$1006="",Datos!L269&lt;=L$1006))),FALSE),OR(ISNUMBER(FIND(";"&amp;UPPER(TRIM(Datos!L269&amp;""))&amp;"=",L$1007)),ISNUMBER(FIND(";"&amp;UPPER(TRIM(Datos!L269&amp;""))&amp;";",L$1007))),OR(UPPER(TRIM(Datos!L269&amp;""))="SÍ",UPPER(TRIM(Datos!L269&amp;""))="SI",UPPER(TRIM(Datos!L269&amp;""))="NO"),IF(ISNUMBER(Datos!L269),AND(OR(L$1005="",Datos!L269&gt;=L$1005),OR(L$1006="",Datos!L269&lt;=L$1006)),FALSE),TRUE))))</f>
        <v>0.0</v>
      </c>
      <c r="M269">
        <f>IF(Datos!M269="",0,IF(AND(M$1008&lt;&gt;"",Datos!M269=M$1008),0,IF(M$1004=0,0,1-CHOOSE(M$1004,IF(ISNUMBER(Datos!M269),AND(OR(M$1005="",Datos!M269&gt;=M$1005),OR(M$1006="",Datos!M269&lt;=M$1006)),FALSE),IF(ISNUMBER(Datos!M269),AND(Datos!M269=INT(Datos!M269),AND(OR(M$1005="",Datos!M269&gt;=M$1005),OR(M$1006="",Datos!M269&lt;=M$1006))),FALSE),OR(ISNUMBER(FIND(";"&amp;UPPER(TRIM(Datos!M269&amp;""))&amp;"=",M$1007)),ISNUMBER(FIND(";"&amp;UPPER(TRIM(Datos!M269&amp;""))&amp;";",M$1007))),OR(UPPER(TRIM(Datos!M269&amp;""))="SÍ",UPPER(TRIM(Datos!M269&amp;""))="SI",UPPER(TRIM(Datos!M269&amp;""))="NO"),IF(ISNUMBER(Datos!M269),AND(OR(M$1005="",Datos!M269&gt;=M$1005),OR(M$1006="",Datos!M269&lt;=M$1006)),FALSE),TRUE))))</f>
        <v>0.0</v>
      </c>
      <c r="N269">
        <f>IF(Datos!N269="",0,IF(AND(N$1008&lt;&gt;"",Datos!N269=N$1008),0,IF(N$1004=0,0,1-CHOOSE(N$1004,IF(ISNUMBER(Datos!N269),AND(OR(N$1005="",Datos!N269&gt;=N$1005),OR(N$1006="",Datos!N269&lt;=N$1006)),FALSE),IF(ISNUMBER(Datos!N269),AND(Datos!N269=INT(Datos!N269),AND(OR(N$1005="",Datos!N269&gt;=N$1005),OR(N$1006="",Datos!N269&lt;=N$1006))),FALSE),OR(ISNUMBER(FIND(";"&amp;UPPER(TRIM(Datos!N269&amp;""))&amp;"=",N$1007)),ISNUMBER(FIND(";"&amp;UPPER(TRIM(Datos!N269&amp;""))&amp;";",N$1007))),OR(UPPER(TRIM(Datos!N269&amp;""))="SÍ",UPPER(TRIM(Datos!N269&amp;""))="SI",UPPER(TRIM(Datos!N269&amp;""))="NO"),IF(ISNUMBER(Datos!N269),AND(OR(N$1005="",Datos!N269&gt;=N$1005),OR(N$1006="",Datos!N269&lt;=N$1006)),FALSE),TRUE))))</f>
        <v>0.0</v>
      </c>
      <c r="O269">
        <f>IF(Datos!O269="",0,IF(AND(O$1008&lt;&gt;"",Datos!O269=O$1008),0,IF(O$1004=0,0,1-CHOOSE(O$1004,IF(ISNUMBER(Datos!O269),AND(OR(O$1005="",Datos!O269&gt;=O$1005),OR(O$1006="",Datos!O269&lt;=O$1006)),FALSE),IF(ISNUMBER(Datos!O269),AND(Datos!O269=INT(Datos!O269),AND(OR(O$1005="",Datos!O269&gt;=O$1005),OR(O$1006="",Datos!O269&lt;=O$1006))),FALSE),OR(ISNUMBER(FIND(";"&amp;UPPER(TRIM(Datos!O269&amp;""))&amp;"=",O$1007)),ISNUMBER(FIND(";"&amp;UPPER(TRIM(Datos!O269&amp;""))&amp;";",O$1007))),OR(UPPER(TRIM(Datos!O269&amp;""))="SÍ",UPPER(TRIM(Datos!O269&amp;""))="SI",UPPER(TRIM(Datos!O269&amp;""))="NO"),IF(ISNUMBER(Datos!O269),AND(OR(O$1005="",Datos!O269&gt;=O$1005),OR(O$1006="",Datos!O269&lt;=O$1006)),FALSE),TRUE))))</f>
        <v>0.0</v>
      </c>
      <c r="P269">
        <f>IF(Datos!P269="",0,IF(AND(P$1008&lt;&gt;"",Datos!P269=P$1008),0,IF(P$1004=0,0,1-CHOOSE(P$1004,IF(ISNUMBER(Datos!P269),AND(OR(P$1005="",Datos!P269&gt;=P$1005),OR(P$1006="",Datos!P269&lt;=P$1006)),FALSE),IF(ISNUMBER(Datos!P269),AND(Datos!P269=INT(Datos!P269),AND(OR(P$1005="",Datos!P269&gt;=P$1005),OR(P$1006="",Datos!P269&lt;=P$1006))),FALSE),OR(ISNUMBER(FIND(";"&amp;UPPER(TRIM(Datos!P269&amp;""))&amp;"=",P$1007)),ISNUMBER(FIND(";"&amp;UPPER(TRIM(Datos!P269&amp;""))&amp;";",P$1007))),OR(UPPER(TRIM(Datos!P269&amp;""))="SÍ",UPPER(TRIM(Datos!P269&amp;""))="SI",UPPER(TRIM(Datos!P269&amp;""))="NO"),IF(ISNUMBER(Datos!P269),AND(OR(P$1005="",Datos!P269&gt;=P$1005),OR(P$1006="",Datos!P269&lt;=P$1006)),FALSE),TRUE))))</f>
        <v>0.0</v>
      </c>
      <c r="Q269">
        <f>IF(Datos!Q269="",0,IF(AND(Q$1008&lt;&gt;"",Datos!Q269=Q$1008),0,IF(Q$1004=0,0,1-CHOOSE(Q$1004,IF(ISNUMBER(Datos!Q269),AND(OR(Q$1005="",Datos!Q269&gt;=Q$1005),OR(Q$1006="",Datos!Q269&lt;=Q$1006)),FALSE),IF(ISNUMBER(Datos!Q269),AND(Datos!Q269=INT(Datos!Q269),AND(OR(Q$1005="",Datos!Q269&gt;=Q$1005),OR(Q$1006="",Datos!Q269&lt;=Q$1006))),FALSE),OR(ISNUMBER(FIND(";"&amp;UPPER(TRIM(Datos!Q269&amp;""))&amp;"=",Q$1007)),ISNUMBER(FIND(";"&amp;UPPER(TRIM(Datos!Q269&amp;""))&amp;";",Q$1007))),OR(UPPER(TRIM(Datos!Q269&amp;""))="SÍ",UPPER(TRIM(Datos!Q269&amp;""))="SI",UPPER(TRIM(Datos!Q269&amp;""))="NO"),IF(ISNUMBER(Datos!Q269),AND(OR(Q$1005="",Datos!Q269&gt;=Q$1005),OR(Q$1006="",Datos!Q269&lt;=Q$1006)),FALSE),TRUE))))</f>
        <v>0.0</v>
      </c>
      <c r="R269">
        <f>IF(Datos!R269="",0,IF(AND(R$1008&lt;&gt;"",Datos!R269=R$1008),0,IF(R$1004=0,0,1-CHOOSE(R$1004,IF(ISNUMBER(Datos!R269),AND(OR(R$1005="",Datos!R269&gt;=R$1005),OR(R$1006="",Datos!R269&lt;=R$1006)),FALSE),IF(ISNUMBER(Datos!R269),AND(Datos!R269=INT(Datos!R269),AND(OR(R$1005="",Datos!R269&gt;=R$1005),OR(R$1006="",Datos!R269&lt;=R$1006))),FALSE),OR(ISNUMBER(FIND(";"&amp;UPPER(TRIM(Datos!R269&amp;""))&amp;"=",R$1007)),ISNUMBER(FIND(";"&amp;UPPER(TRIM(Datos!R269&amp;""))&amp;";",R$1007))),OR(UPPER(TRIM(Datos!R269&amp;""))="SÍ",UPPER(TRIM(Datos!R269&amp;""))="SI",UPPER(TRIM(Datos!R269&amp;""))="NO"),IF(ISNUMBER(Datos!R269),AND(OR(R$1005="",Datos!R269&gt;=R$1005),OR(R$1006="",Datos!R269&lt;=R$1006)),FALSE),TRUE))))</f>
        <v>0.0</v>
      </c>
      <c r="S269">
        <f>IF(Datos!S269="",0,IF(AND(S$1008&lt;&gt;"",Datos!S269=S$1008),0,IF(S$1004=0,0,1-CHOOSE(S$1004,IF(ISNUMBER(Datos!S269),AND(OR(S$1005="",Datos!S269&gt;=S$1005),OR(S$1006="",Datos!S269&lt;=S$1006)),FALSE),IF(ISNUMBER(Datos!S269),AND(Datos!S269=INT(Datos!S269),AND(OR(S$1005="",Datos!S269&gt;=S$1005),OR(S$1006="",Datos!S269&lt;=S$1006))),FALSE),OR(ISNUMBER(FIND(";"&amp;UPPER(TRIM(Datos!S269&amp;""))&amp;"=",S$1007)),ISNUMBER(FIND(";"&amp;UPPER(TRIM(Datos!S269&amp;""))&amp;";",S$1007))),OR(UPPER(TRIM(Datos!S269&amp;""))="SÍ",UPPER(TRIM(Datos!S269&amp;""))="SI",UPPER(TRIM(Datos!S269&amp;""))="NO"),IF(ISNUMBER(Datos!S269),AND(OR(S$1005="",Datos!S269&gt;=S$1005),OR(S$1006="",Datos!S269&lt;=S$1006)),FALSE),TRUE))))</f>
        <v>0.0</v>
      </c>
      <c r="T269">
        <f>IF(Datos!T269="",0,IF(AND(T$1008&lt;&gt;"",Datos!T269=T$1008),0,IF(T$1004=0,0,1-CHOOSE(T$1004,IF(ISNUMBER(Datos!T269),AND(OR(T$1005="",Datos!T269&gt;=T$1005),OR(T$1006="",Datos!T269&lt;=T$1006)),FALSE),IF(ISNUMBER(Datos!T269),AND(Datos!T269=INT(Datos!T269),AND(OR(T$1005="",Datos!T269&gt;=T$1005),OR(T$1006="",Datos!T269&lt;=T$1006))),FALSE),OR(ISNUMBER(FIND(";"&amp;UPPER(TRIM(Datos!T269&amp;""))&amp;"=",T$1007)),ISNUMBER(FIND(";"&amp;UPPER(TRIM(Datos!T269&amp;""))&amp;";",T$1007))),OR(UPPER(TRIM(Datos!T269&amp;""))="SÍ",UPPER(TRIM(Datos!T269&amp;""))="SI",UPPER(TRIM(Datos!T269&amp;""))="NO"),IF(ISNUMBER(Datos!T269),AND(OR(T$1005="",Datos!T269&gt;=T$1005),OR(T$1006="",Datos!T269&lt;=T$1006)),FALSE),TRUE))))</f>
        <v>0.0</v>
      </c>
      <c r="U269">
        <f>IF(Datos!U269="",0,IF(AND(U$1008&lt;&gt;"",Datos!U269=U$1008),0,IF(U$1004=0,0,1-CHOOSE(U$1004,IF(ISNUMBER(Datos!U269),AND(OR(U$1005="",Datos!U269&gt;=U$1005),OR(U$1006="",Datos!U269&lt;=U$1006)),FALSE),IF(ISNUMBER(Datos!U269),AND(Datos!U269=INT(Datos!U269),AND(OR(U$1005="",Datos!U269&gt;=U$1005),OR(U$1006="",Datos!U269&lt;=U$1006))),FALSE),OR(ISNUMBER(FIND(";"&amp;UPPER(TRIM(Datos!U269&amp;""))&amp;"=",U$1007)),ISNUMBER(FIND(";"&amp;UPPER(TRIM(Datos!U269&amp;""))&amp;";",U$1007))),OR(UPPER(TRIM(Datos!U269&amp;""))="SÍ",UPPER(TRIM(Datos!U269&amp;""))="SI",UPPER(TRIM(Datos!U269&amp;""))="NO"),IF(ISNUMBER(Datos!U269),AND(OR(U$1005="",Datos!U269&gt;=U$1005),OR(U$1006="",Datos!U269&lt;=U$1006)),FALSE),TRUE))))</f>
        <v>0.0</v>
      </c>
      <c r="V269">
        <f>IF(Datos!V269="",0,IF(AND(V$1008&lt;&gt;"",Datos!V269=V$1008),0,IF(V$1004=0,0,1-CHOOSE(V$1004,IF(ISNUMBER(Datos!V269),AND(OR(V$1005="",Datos!V269&gt;=V$1005),OR(V$1006="",Datos!V269&lt;=V$1006)),FALSE),IF(ISNUMBER(Datos!V269),AND(Datos!V269=INT(Datos!V269),AND(OR(V$1005="",Datos!V269&gt;=V$1005),OR(V$1006="",Datos!V269&lt;=V$1006))),FALSE),OR(ISNUMBER(FIND(";"&amp;UPPER(TRIM(Datos!V269&amp;""))&amp;"=",V$1007)),ISNUMBER(FIND(";"&amp;UPPER(TRIM(Datos!V269&amp;""))&amp;";",V$1007))),OR(UPPER(TRIM(Datos!V269&amp;""))="SÍ",UPPER(TRIM(Datos!V269&amp;""))="SI",UPPER(TRIM(Datos!V269&amp;""))="NO"),IF(ISNUMBER(Datos!V269),AND(OR(V$1005="",Datos!V269&gt;=V$1005),OR(V$1006="",Datos!V269&lt;=V$1006)),FALSE),TRUE))))</f>
        <v>0.0</v>
      </c>
      <c r="W269">
        <f>IF(Datos!W269="",0,IF(AND(W$1008&lt;&gt;"",Datos!W269=W$1008),0,IF(W$1004=0,0,1-CHOOSE(W$1004,IF(ISNUMBER(Datos!W269),AND(OR(W$1005="",Datos!W269&gt;=W$1005),OR(W$1006="",Datos!W269&lt;=W$1006)),FALSE),IF(ISNUMBER(Datos!W269),AND(Datos!W269=INT(Datos!W269),AND(OR(W$1005="",Datos!W269&gt;=W$1005),OR(W$1006="",Datos!W269&lt;=W$1006))),FALSE),OR(ISNUMBER(FIND(";"&amp;UPPER(TRIM(Datos!W269&amp;""))&amp;"=",W$1007)),ISNUMBER(FIND(";"&amp;UPPER(TRIM(Datos!W269&amp;""))&amp;";",W$1007))),OR(UPPER(TRIM(Datos!W269&amp;""))="SÍ",UPPER(TRIM(Datos!W269&amp;""))="SI",UPPER(TRIM(Datos!W269&amp;""))="NO"),IF(ISNUMBER(Datos!W269),AND(OR(W$1005="",Datos!W269&gt;=W$1005),OR(W$1006="",Datos!W269&lt;=W$1006)),FALSE),TRUE))))</f>
        <v>0.0</v>
      </c>
      <c r="X269">
        <f>IF(Datos!X269="",0,IF(AND(X$1008&lt;&gt;"",Datos!X269=X$1008),0,IF(X$1004=0,0,1-CHOOSE(X$1004,IF(ISNUMBER(Datos!X269),AND(OR(X$1005="",Datos!X269&gt;=X$1005),OR(X$1006="",Datos!X269&lt;=X$1006)),FALSE),IF(ISNUMBER(Datos!X269),AND(Datos!X269=INT(Datos!X269),AND(OR(X$1005="",Datos!X269&gt;=X$1005),OR(X$1006="",Datos!X269&lt;=X$1006))),FALSE),OR(ISNUMBER(FIND(";"&amp;UPPER(TRIM(Datos!X269&amp;""))&amp;"=",X$1007)),ISNUMBER(FIND(";"&amp;UPPER(TRIM(Datos!X269&amp;""))&amp;";",X$1007))),OR(UPPER(TRIM(Datos!X269&amp;""))="SÍ",UPPER(TRIM(Datos!X269&amp;""))="SI",UPPER(TRIM(Datos!X269&amp;""))="NO"),IF(ISNUMBER(Datos!X269),AND(OR(X$1005="",Datos!X269&gt;=X$1005),OR(X$1006="",Datos!X269&lt;=X$1006)),FALSE),TRUE))))</f>
        <v>0.0</v>
      </c>
      <c r="Y269">
        <f>IF(Datos!Y269="",0,IF(AND(Y$1008&lt;&gt;"",Datos!Y269=Y$1008),0,IF(Y$1004=0,0,1-CHOOSE(Y$1004,IF(ISNUMBER(Datos!Y269),AND(OR(Y$1005="",Datos!Y269&gt;=Y$1005),OR(Y$1006="",Datos!Y269&lt;=Y$1006)),FALSE),IF(ISNUMBER(Datos!Y269),AND(Datos!Y269=INT(Datos!Y269),AND(OR(Y$1005="",Datos!Y269&gt;=Y$1005),OR(Y$1006="",Datos!Y269&lt;=Y$1006))),FALSE),OR(ISNUMBER(FIND(";"&amp;UPPER(TRIM(Datos!Y269&amp;""))&amp;"=",Y$1007)),ISNUMBER(FIND(";"&amp;UPPER(TRIM(Datos!Y269&amp;""))&amp;";",Y$1007))),OR(UPPER(TRIM(Datos!Y269&amp;""))="SÍ",UPPER(TRIM(Datos!Y269&amp;""))="SI",UPPER(TRIM(Datos!Y269&amp;""))="NO"),IF(ISNUMBER(Datos!Y269),AND(OR(Y$1005="",Datos!Y269&gt;=Y$1005),OR(Y$1006="",Datos!Y269&lt;=Y$1006)),FALSE),TRUE))))</f>
        <v>0.0</v>
      </c>
      <c r="Z269">
        <f>IF(Datos!Z269="",0,IF(AND(Z$1008&lt;&gt;"",Datos!Z269=Z$1008),0,IF(Z$1004=0,0,1-CHOOSE(Z$1004,IF(ISNUMBER(Datos!Z269),AND(OR(Z$1005="",Datos!Z269&gt;=Z$1005),OR(Z$1006="",Datos!Z269&lt;=Z$1006)),FALSE),IF(ISNUMBER(Datos!Z269),AND(Datos!Z269=INT(Datos!Z269),AND(OR(Z$1005="",Datos!Z269&gt;=Z$1005),OR(Z$1006="",Datos!Z269&lt;=Z$1006))),FALSE),OR(ISNUMBER(FIND(";"&amp;UPPER(TRIM(Datos!Z269&amp;""))&amp;"=",Z$1007)),ISNUMBER(FIND(";"&amp;UPPER(TRIM(Datos!Z269&amp;""))&amp;";",Z$1007))),OR(UPPER(TRIM(Datos!Z269&amp;""))="SÍ",UPPER(TRIM(Datos!Z269&amp;""))="SI",UPPER(TRIM(Datos!Z269&amp;""))="NO"),IF(ISNUMBER(Datos!Z269),AND(OR(Z$1005="",Datos!Z269&gt;=Z$1005),OR(Z$1006="",Datos!Z269&lt;=Z$1006)),FALSE),TRUE))))</f>
        <v>0.0</v>
      </c>
      <c r="AA269">
        <f>IF(Datos!AA269="",0,IF(AND(AA$1008&lt;&gt;"",Datos!AA269=AA$1008),0,IF(AA$1004=0,0,1-CHOOSE(AA$1004,IF(ISNUMBER(Datos!AA269),AND(OR(AA$1005="",Datos!AA269&gt;=AA$1005),OR(AA$1006="",Datos!AA269&lt;=AA$1006)),FALSE),IF(ISNUMBER(Datos!AA269),AND(Datos!AA269=INT(Datos!AA269),AND(OR(AA$1005="",Datos!AA269&gt;=AA$1005),OR(AA$1006="",Datos!AA269&lt;=AA$1006))),FALSE),OR(ISNUMBER(FIND(";"&amp;UPPER(TRIM(Datos!AA269&amp;""))&amp;"=",AA$1007)),ISNUMBER(FIND(";"&amp;UPPER(TRIM(Datos!AA269&amp;""))&amp;";",AA$1007))),OR(UPPER(TRIM(Datos!AA269&amp;""))="SÍ",UPPER(TRIM(Datos!AA269&amp;""))="SI",UPPER(TRIM(Datos!AA269&amp;""))="NO"),IF(ISNUMBER(Datos!AA269),AND(OR(AA$1005="",Datos!AA269&gt;=AA$1005),OR(AA$1006="",Datos!AA269&lt;=AA$1006)),FALSE),TRUE))))</f>
        <v>0.0</v>
      </c>
      <c r="AB269">
        <f>IF(Datos!AB269="",0,IF(AND(AB$1008&lt;&gt;"",Datos!AB269=AB$1008),0,IF(AB$1004=0,0,1-CHOOSE(AB$1004,IF(ISNUMBER(Datos!AB269),AND(OR(AB$1005="",Datos!AB269&gt;=AB$1005),OR(AB$1006="",Datos!AB269&lt;=AB$1006)),FALSE),IF(ISNUMBER(Datos!AB269),AND(Datos!AB269=INT(Datos!AB269),AND(OR(AB$1005="",Datos!AB269&gt;=AB$1005),OR(AB$1006="",Datos!AB269&lt;=AB$1006))),FALSE),OR(ISNUMBER(FIND(";"&amp;UPPER(TRIM(Datos!AB269&amp;""))&amp;"=",AB$1007)),ISNUMBER(FIND(";"&amp;UPPER(TRIM(Datos!AB269&amp;""))&amp;";",AB$1007))),OR(UPPER(TRIM(Datos!AB269&amp;""))="SÍ",UPPER(TRIM(Datos!AB269&amp;""))="SI",UPPER(TRIM(Datos!AB269&amp;""))="NO"),IF(ISNUMBER(Datos!AB269),AND(OR(AB$1005="",Datos!AB269&gt;=AB$1005),OR(AB$1006="",Datos!AB269&lt;=AB$1006)),FALSE),TRUE))))</f>
        <v>0.0</v>
      </c>
      <c r="AC269">
        <f>IF(Datos!AC269="",0,IF(AND(AC$1008&lt;&gt;"",Datos!AC269=AC$1008),0,IF(AC$1004=0,0,1-CHOOSE(AC$1004,IF(ISNUMBER(Datos!AC269),AND(OR(AC$1005="",Datos!AC269&gt;=AC$1005),OR(AC$1006="",Datos!AC269&lt;=AC$1006)),FALSE),IF(ISNUMBER(Datos!AC269),AND(Datos!AC269=INT(Datos!AC269),AND(OR(AC$1005="",Datos!AC269&gt;=AC$1005),OR(AC$1006="",Datos!AC269&lt;=AC$1006))),FALSE),OR(ISNUMBER(FIND(";"&amp;UPPER(TRIM(Datos!AC269&amp;""))&amp;"=",AC$1007)),ISNUMBER(FIND(";"&amp;UPPER(TRIM(Datos!AC269&amp;""))&amp;";",AC$1007))),OR(UPPER(TRIM(Datos!AC269&amp;""))="SÍ",UPPER(TRIM(Datos!AC269&amp;""))="SI",UPPER(TRIM(Datos!AC269&amp;""))="NO"),IF(ISNUMBER(Datos!AC269),AND(OR(AC$1005="",Datos!AC269&gt;=AC$1005),OR(AC$1006="",Datos!AC269&lt;=AC$1006)),FALSE),TRUE))))</f>
        <v>0.0</v>
      </c>
      <c r="AD269">
        <f>IF(Datos!AD269="",0,IF(AND(AD$1008&lt;&gt;"",Datos!AD269=AD$1008),0,IF(AD$1004=0,0,1-CHOOSE(AD$1004,IF(ISNUMBER(Datos!AD269),AND(OR(AD$1005="",Datos!AD269&gt;=AD$1005),OR(AD$1006="",Datos!AD269&lt;=AD$1006)),FALSE),IF(ISNUMBER(Datos!AD269),AND(Datos!AD269=INT(Datos!AD269),AND(OR(AD$1005="",Datos!AD269&gt;=AD$1005),OR(AD$1006="",Datos!AD269&lt;=AD$1006))),FALSE),OR(ISNUMBER(FIND(";"&amp;UPPER(TRIM(Datos!AD269&amp;""))&amp;"=",AD$1007)),ISNUMBER(FIND(";"&amp;UPPER(TRIM(Datos!AD269&amp;""))&amp;";",AD$1007))),OR(UPPER(TRIM(Datos!AD269&amp;""))="SÍ",UPPER(TRIM(Datos!AD269&amp;""))="SI",UPPER(TRIM(Datos!AD269&amp;""))="NO"),IF(ISNUMBER(Datos!AD269),AND(OR(AD$1005="",Datos!AD269&gt;=AD$1005),OR(AD$1006="",Datos!AD269&lt;=AD$1006)),FALSE),TRUE))))</f>
        <v>0.0</v>
      </c>
      <c r="AE269">
        <f>IF(Datos!AE269="",0,IF(AND(AE$1008&lt;&gt;"",Datos!AE269=AE$1008),0,IF(AE$1004=0,0,1-CHOOSE(AE$1004,IF(ISNUMBER(Datos!AE269),AND(OR(AE$1005="",Datos!AE269&gt;=AE$1005),OR(AE$1006="",Datos!AE269&lt;=AE$1006)),FALSE),IF(ISNUMBER(Datos!AE269),AND(Datos!AE269=INT(Datos!AE269),AND(OR(AE$1005="",Datos!AE269&gt;=AE$1005),OR(AE$1006="",Datos!AE269&lt;=AE$1006))),FALSE),OR(ISNUMBER(FIND(";"&amp;UPPER(TRIM(Datos!AE269&amp;""))&amp;"=",AE$1007)),ISNUMBER(FIND(";"&amp;UPPER(TRIM(Datos!AE269&amp;""))&amp;";",AE$1007))),OR(UPPER(TRIM(Datos!AE269&amp;""))="SÍ",UPPER(TRIM(Datos!AE269&amp;""))="SI",UPPER(TRIM(Datos!AE269&amp;""))="NO"),IF(ISNUMBER(Datos!AE269),AND(OR(AE$1005="",Datos!AE269&gt;=AE$1005),OR(AE$1006="",Datos!AE269&lt;=AE$1006)),FALSE),TRUE))))</f>
        <v>0.0</v>
      </c>
    </row>
    <row r="270" spans="2:31">
      <c r="B270">
        <f>IF(Datos!B270="",0,IF(AND(B$1008&lt;&gt;"",Datos!B270=B$1008),0,IF(B$1004=0,0,1-CHOOSE(B$1004,IF(ISNUMBER(Datos!B270),AND(OR(B$1005="",Datos!B270&gt;=B$1005),OR(B$1006="",Datos!B270&lt;=B$1006)),FALSE),IF(ISNUMBER(Datos!B270),AND(Datos!B270=INT(Datos!B270),AND(OR(B$1005="",Datos!B270&gt;=B$1005),OR(B$1006="",Datos!B270&lt;=B$1006))),FALSE),OR(ISNUMBER(FIND(";"&amp;UPPER(TRIM(Datos!B270&amp;""))&amp;"=",B$1007)),ISNUMBER(FIND(";"&amp;UPPER(TRIM(Datos!B270&amp;""))&amp;";",B$1007))),OR(UPPER(TRIM(Datos!B270&amp;""))="SÍ",UPPER(TRIM(Datos!B270&amp;""))="SI",UPPER(TRIM(Datos!B270&amp;""))="NO"),IF(ISNUMBER(Datos!B270),AND(OR(B$1005="",Datos!B270&gt;=B$1005),OR(B$1006="",Datos!B270&lt;=B$1006)),FALSE),TRUE))))</f>
        <v>0.0</v>
      </c>
      <c r="C270">
        <f>IF(Datos!C270="",0,IF(AND(C$1008&lt;&gt;"",Datos!C270=C$1008),0,IF(C$1004=0,0,1-CHOOSE(C$1004,IF(ISNUMBER(Datos!C270),AND(OR(C$1005="",Datos!C270&gt;=C$1005),OR(C$1006="",Datos!C270&lt;=C$1006)),FALSE),IF(ISNUMBER(Datos!C270),AND(Datos!C270=INT(Datos!C270),AND(OR(C$1005="",Datos!C270&gt;=C$1005),OR(C$1006="",Datos!C270&lt;=C$1006))),FALSE),OR(ISNUMBER(FIND(";"&amp;UPPER(TRIM(Datos!C270&amp;""))&amp;"=",C$1007)),ISNUMBER(FIND(";"&amp;UPPER(TRIM(Datos!C270&amp;""))&amp;";",C$1007))),OR(UPPER(TRIM(Datos!C270&amp;""))="SÍ",UPPER(TRIM(Datos!C270&amp;""))="SI",UPPER(TRIM(Datos!C270&amp;""))="NO"),IF(ISNUMBER(Datos!C270),AND(OR(C$1005="",Datos!C270&gt;=C$1005),OR(C$1006="",Datos!C270&lt;=C$1006)),FALSE),TRUE))))</f>
        <v>0.0</v>
      </c>
      <c r="D270">
        <f>IF(Datos!D270="",0,IF(AND(D$1008&lt;&gt;"",Datos!D270=D$1008),0,IF(D$1004=0,0,1-CHOOSE(D$1004,IF(ISNUMBER(Datos!D270),AND(OR(D$1005="",Datos!D270&gt;=D$1005),OR(D$1006="",Datos!D270&lt;=D$1006)),FALSE),IF(ISNUMBER(Datos!D270),AND(Datos!D270=INT(Datos!D270),AND(OR(D$1005="",Datos!D270&gt;=D$1005),OR(D$1006="",Datos!D270&lt;=D$1006))),FALSE),OR(ISNUMBER(FIND(";"&amp;UPPER(TRIM(Datos!D270&amp;""))&amp;"=",D$1007)),ISNUMBER(FIND(";"&amp;UPPER(TRIM(Datos!D270&amp;""))&amp;";",D$1007))),OR(UPPER(TRIM(Datos!D270&amp;""))="SÍ",UPPER(TRIM(Datos!D270&amp;""))="SI",UPPER(TRIM(Datos!D270&amp;""))="NO"),IF(ISNUMBER(Datos!D270),AND(OR(D$1005="",Datos!D270&gt;=D$1005),OR(D$1006="",Datos!D270&lt;=D$1006)),FALSE),TRUE))))</f>
        <v>0.0</v>
      </c>
      <c r="E270">
        <f>IF(Datos!E270="",0,IF(AND(E$1008&lt;&gt;"",Datos!E270=E$1008),0,IF(E$1004=0,0,1-CHOOSE(E$1004,IF(ISNUMBER(Datos!E270),AND(OR(E$1005="",Datos!E270&gt;=E$1005),OR(E$1006="",Datos!E270&lt;=E$1006)),FALSE),IF(ISNUMBER(Datos!E270),AND(Datos!E270=INT(Datos!E270),AND(OR(E$1005="",Datos!E270&gt;=E$1005),OR(E$1006="",Datos!E270&lt;=E$1006))),FALSE),OR(ISNUMBER(FIND(";"&amp;UPPER(TRIM(Datos!E270&amp;""))&amp;"=",E$1007)),ISNUMBER(FIND(";"&amp;UPPER(TRIM(Datos!E270&amp;""))&amp;";",E$1007))),OR(UPPER(TRIM(Datos!E270&amp;""))="SÍ",UPPER(TRIM(Datos!E270&amp;""))="SI",UPPER(TRIM(Datos!E270&amp;""))="NO"),IF(ISNUMBER(Datos!E270),AND(OR(E$1005="",Datos!E270&gt;=E$1005),OR(E$1006="",Datos!E270&lt;=E$1006)),FALSE),TRUE))))</f>
        <v>0.0</v>
      </c>
      <c r="F270">
        <f>IF(Datos!F270="",0,IF(AND(F$1008&lt;&gt;"",Datos!F270=F$1008),0,IF(F$1004=0,0,1-CHOOSE(F$1004,IF(ISNUMBER(Datos!F270),AND(OR(F$1005="",Datos!F270&gt;=F$1005),OR(F$1006="",Datos!F270&lt;=F$1006)),FALSE),IF(ISNUMBER(Datos!F270),AND(Datos!F270=INT(Datos!F270),AND(OR(F$1005="",Datos!F270&gt;=F$1005),OR(F$1006="",Datos!F270&lt;=F$1006))),FALSE),OR(ISNUMBER(FIND(";"&amp;UPPER(TRIM(Datos!F270&amp;""))&amp;"=",F$1007)),ISNUMBER(FIND(";"&amp;UPPER(TRIM(Datos!F270&amp;""))&amp;";",F$1007))),OR(UPPER(TRIM(Datos!F270&amp;""))="SÍ",UPPER(TRIM(Datos!F270&amp;""))="SI",UPPER(TRIM(Datos!F270&amp;""))="NO"),IF(ISNUMBER(Datos!F270),AND(OR(F$1005="",Datos!F270&gt;=F$1005),OR(F$1006="",Datos!F270&lt;=F$1006)),FALSE),TRUE))))</f>
        <v>0.0</v>
      </c>
      <c r="G270">
        <f>IF(Datos!G270="",0,IF(AND(G$1008&lt;&gt;"",Datos!G270=G$1008),0,IF(G$1004=0,0,1-CHOOSE(G$1004,IF(ISNUMBER(Datos!G270),AND(OR(G$1005="",Datos!G270&gt;=G$1005),OR(G$1006="",Datos!G270&lt;=G$1006)),FALSE),IF(ISNUMBER(Datos!G270),AND(Datos!G270=INT(Datos!G270),AND(OR(G$1005="",Datos!G270&gt;=G$1005),OR(G$1006="",Datos!G270&lt;=G$1006))),FALSE),OR(ISNUMBER(FIND(";"&amp;UPPER(TRIM(Datos!G270&amp;""))&amp;"=",G$1007)),ISNUMBER(FIND(";"&amp;UPPER(TRIM(Datos!G270&amp;""))&amp;";",G$1007))),OR(UPPER(TRIM(Datos!G270&amp;""))="SÍ",UPPER(TRIM(Datos!G270&amp;""))="SI",UPPER(TRIM(Datos!G270&amp;""))="NO"),IF(ISNUMBER(Datos!G270),AND(OR(G$1005="",Datos!G270&gt;=G$1005),OR(G$1006="",Datos!G270&lt;=G$1006)),FALSE),TRUE))))</f>
        <v>0.0</v>
      </c>
      <c r="H270">
        <f>IF(Datos!H270="",0,IF(AND(H$1008&lt;&gt;"",Datos!H270=H$1008),0,IF(H$1004=0,0,1-CHOOSE(H$1004,IF(ISNUMBER(Datos!H270),AND(OR(H$1005="",Datos!H270&gt;=H$1005),OR(H$1006="",Datos!H270&lt;=H$1006)),FALSE),IF(ISNUMBER(Datos!H270),AND(Datos!H270=INT(Datos!H270),AND(OR(H$1005="",Datos!H270&gt;=H$1005),OR(H$1006="",Datos!H270&lt;=H$1006))),FALSE),OR(ISNUMBER(FIND(";"&amp;UPPER(TRIM(Datos!H270&amp;""))&amp;"=",H$1007)),ISNUMBER(FIND(";"&amp;UPPER(TRIM(Datos!H270&amp;""))&amp;";",H$1007))),OR(UPPER(TRIM(Datos!H270&amp;""))="SÍ",UPPER(TRIM(Datos!H270&amp;""))="SI",UPPER(TRIM(Datos!H270&amp;""))="NO"),IF(ISNUMBER(Datos!H270),AND(OR(H$1005="",Datos!H270&gt;=H$1005),OR(H$1006="",Datos!H270&lt;=H$1006)),FALSE),TRUE))))</f>
        <v>0.0</v>
      </c>
      <c r="I270">
        <f>IF(Datos!I270="",0,IF(AND(I$1008&lt;&gt;"",Datos!I270=I$1008),0,IF(I$1004=0,0,1-CHOOSE(I$1004,IF(ISNUMBER(Datos!I270),AND(OR(I$1005="",Datos!I270&gt;=I$1005),OR(I$1006="",Datos!I270&lt;=I$1006)),FALSE),IF(ISNUMBER(Datos!I270),AND(Datos!I270=INT(Datos!I270),AND(OR(I$1005="",Datos!I270&gt;=I$1005),OR(I$1006="",Datos!I270&lt;=I$1006))),FALSE),OR(ISNUMBER(FIND(";"&amp;UPPER(TRIM(Datos!I270&amp;""))&amp;"=",I$1007)),ISNUMBER(FIND(";"&amp;UPPER(TRIM(Datos!I270&amp;""))&amp;";",I$1007))),OR(UPPER(TRIM(Datos!I270&amp;""))="SÍ",UPPER(TRIM(Datos!I270&amp;""))="SI",UPPER(TRIM(Datos!I270&amp;""))="NO"),IF(ISNUMBER(Datos!I270),AND(OR(I$1005="",Datos!I270&gt;=I$1005),OR(I$1006="",Datos!I270&lt;=I$1006)),FALSE),TRUE))))</f>
        <v>0.0</v>
      </c>
      <c r="J270">
        <f>IF(Datos!J270="",0,IF(AND(J$1008&lt;&gt;"",Datos!J270=J$1008),0,IF(J$1004=0,0,1-CHOOSE(J$1004,IF(ISNUMBER(Datos!J270),AND(OR(J$1005="",Datos!J270&gt;=J$1005),OR(J$1006="",Datos!J270&lt;=J$1006)),FALSE),IF(ISNUMBER(Datos!J270),AND(Datos!J270=INT(Datos!J270),AND(OR(J$1005="",Datos!J270&gt;=J$1005),OR(J$1006="",Datos!J270&lt;=J$1006))),FALSE),OR(ISNUMBER(FIND(";"&amp;UPPER(TRIM(Datos!J270&amp;""))&amp;"=",J$1007)),ISNUMBER(FIND(";"&amp;UPPER(TRIM(Datos!J270&amp;""))&amp;";",J$1007))),OR(UPPER(TRIM(Datos!J270&amp;""))="SÍ",UPPER(TRIM(Datos!J270&amp;""))="SI",UPPER(TRIM(Datos!J270&amp;""))="NO"),IF(ISNUMBER(Datos!J270),AND(OR(J$1005="",Datos!J270&gt;=J$1005),OR(J$1006="",Datos!J270&lt;=J$1006)),FALSE),TRUE))))</f>
        <v>0.0</v>
      </c>
      <c r="K270">
        <f>IF(Datos!K270="",0,IF(AND(K$1008&lt;&gt;"",Datos!K270=K$1008),0,IF(K$1004=0,0,1-CHOOSE(K$1004,IF(ISNUMBER(Datos!K270),AND(OR(K$1005="",Datos!K270&gt;=K$1005),OR(K$1006="",Datos!K270&lt;=K$1006)),FALSE),IF(ISNUMBER(Datos!K270),AND(Datos!K270=INT(Datos!K270),AND(OR(K$1005="",Datos!K270&gt;=K$1005),OR(K$1006="",Datos!K270&lt;=K$1006))),FALSE),OR(ISNUMBER(FIND(";"&amp;UPPER(TRIM(Datos!K270&amp;""))&amp;"=",K$1007)),ISNUMBER(FIND(";"&amp;UPPER(TRIM(Datos!K270&amp;""))&amp;";",K$1007))),OR(UPPER(TRIM(Datos!K270&amp;""))="SÍ",UPPER(TRIM(Datos!K270&amp;""))="SI",UPPER(TRIM(Datos!K270&amp;""))="NO"),IF(ISNUMBER(Datos!K270),AND(OR(K$1005="",Datos!K270&gt;=K$1005),OR(K$1006="",Datos!K270&lt;=K$1006)),FALSE),TRUE))))</f>
        <v>0.0</v>
      </c>
      <c r="L270">
        <f>IF(Datos!L270="",0,IF(AND(L$1008&lt;&gt;"",Datos!L270=L$1008),0,IF(L$1004=0,0,1-CHOOSE(L$1004,IF(ISNUMBER(Datos!L270),AND(OR(L$1005="",Datos!L270&gt;=L$1005),OR(L$1006="",Datos!L270&lt;=L$1006)),FALSE),IF(ISNUMBER(Datos!L270),AND(Datos!L270=INT(Datos!L270),AND(OR(L$1005="",Datos!L270&gt;=L$1005),OR(L$1006="",Datos!L270&lt;=L$1006))),FALSE),OR(ISNUMBER(FIND(";"&amp;UPPER(TRIM(Datos!L270&amp;""))&amp;"=",L$1007)),ISNUMBER(FIND(";"&amp;UPPER(TRIM(Datos!L270&amp;""))&amp;";",L$1007))),OR(UPPER(TRIM(Datos!L270&amp;""))="SÍ",UPPER(TRIM(Datos!L270&amp;""))="SI",UPPER(TRIM(Datos!L270&amp;""))="NO"),IF(ISNUMBER(Datos!L270),AND(OR(L$1005="",Datos!L270&gt;=L$1005),OR(L$1006="",Datos!L270&lt;=L$1006)),FALSE),TRUE))))</f>
        <v>0.0</v>
      </c>
      <c r="M270">
        <f>IF(Datos!M270="",0,IF(AND(M$1008&lt;&gt;"",Datos!M270=M$1008),0,IF(M$1004=0,0,1-CHOOSE(M$1004,IF(ISNUMBER(Datos!M270),AND(OR(M$1005="",Datos!M270&gt;=M$1005),OR(M$1006="",Datos!M270&lt;=M$1006)),FALSE),IF(ISNUMBER(Datos!M270),AND(Datos!M270=INT(Datos!M270),AND(OR(M$1005="",Datos!M270&gt;=M$1005),OR(M$1006="",Datos!M270&lt;=M$1006))),FALSE),OR(ISNUMBER(FIND(";"&amp;UPPER(TRIM(Datos!M270&amp;""))&amp;"=",M$1007)),ISNUMBER(FIND(";"&amp;UPPER(TRIM(Datos!M270&amp;""))&amp;";",M$1007))),OR(UPPER(TRIM(Datos!M270&amp;""))="SÍ",UPPER(TRIM(Datos!M270&amp;""))="SI",UPPER(TRIM(Datos!M270&amp;""))="NO"),IF(ISNUMBER(Datos!M270),AND(OR(M$1005="",Datos!M270&gt;=M$1005),OR(M$1006="",Datos!M270&lt;=M$1006)),FALSE),TRUE))))</f>
        <v>0.0</v>
      </c>
      <c r="N270">
        <f>IF(Datos!N270="",0,IF(AND(N$1008&lt;&gt;"",Datos!N270=N$1008),0,IF(N$1004=0,0,1-CHOOSE(N$1004,IF(ISNUMBER(Datos!N270),AND(OR(N$1005="",Datos!N270&gt;=N$1005),OR(N$1006="",Datos!N270&lt;=N$1006)),FALSE),IF(ISNUMBER(Datos!N270),AND(Datos!N270=INT(Datos!N270),AND(OR(N$1005="",Datos!N270&gt;=N$1005),OR(N$1006="",Datos!N270&lt;=N$1006))),FALSE),OR(ISNUMBER(FIND(";"&amp;UPPER(TRIM(Datos!N270&amp;""))&amp;"=",N$1007)),ISNUMBER(FIND(";"&amp;UPPER(TRIM(Datos!N270&amp;""))&amp;";",N$1007))),OR(UPPER(TRIM(Datos!N270&amp;""))="SÍ",UPPER(TRIM(Datos!N270&amp;""))="SI",UPPER(TRIM(Datos!N270&amp;""))="NO"),IF(ISNUMBER(Datos!N270),AND(OR(N$1005="",Datos!N270&gt;=N$1005),OR(N$1006="",Datos!N270&lt;=N$1006)),FALSE),TRUE))))</f>
        <v>0.0</v>
      </c>
      <c r="O270">
        <f>IF(Datos!O270="",0,IF(AND(O$1008&lt;&gt;"",Datos!O270=O$1008),0,IF(O$1004=0,0,1-CHOOSE(O$1004,IF(ISNUMBER(Datos!O270),AND(OR(O$1005="",Datos!O270&gt;=O$1005),OR(O$1006="",Datos!O270&lt;=O$1006)),FALSE),IF(ISNUMBER(Datos!O270),AND(Datos!O270=INT(Datos!O270),AND(OR(O$1005="",Datos!O270&gt;=O$1005),OR(O$1006="",Datos!O270&lt;=O$1006))),FALSE),OR(ISNUMBER(FIND(";"&amp;UPPER(TRIM(Datos!O270&amp;""))&amp;"=",O$1007)),ISNUMBER(FIND(";"&amp;UPPER(TRIM(Datos!O270&amp;""))&amp;";",O$1007))),OR(UPPER(TRIM(Datos!O270&amp;""))="SÍ",UPPER(TRIM(Datos!O270&amp;""))="SI",UPPER(TRIM(Datos!O270&amp;""))="NO"),IF(ISNUMBER(Datos!O270),AND(OR(O$1005="",Datos!O270&gt;=O$1005),OR(O$1006="",Datos!O270&lt;=O$1006)),FALSE),TRUE))))</f>
        <v>0.0</v>
      </c>
      <c r="P270">
        <f>IF(Datos!P270="",0,IF(AND(P$1008&lt;&gt;"",Datos!P270=P$1008),0,IF(P$1004=0,0,1-CHOOSE(P$1004,IF(ISNUMBER(Datos!P270),AND(OR(P$1005="",Datos!P270&gt;=P$1005),OR(P$1006="",Datos!P270&lt;=P$1006)),FALSE),IF(ISNUMBER(Datos!P270),AND(Datos!P270=INT(Datos!P270),AND(OR(P$1005="",Datos!P270&gt;=P$1005),OR(P$1006="",Datos!P270&lt;=P$1006))),FALSE),OR(ISNUMBER(FIND(";"&amp;UPPER(TRIM(Datos!P270&amp;""))&amp;"=",P$1007)),ISNUMBER(FIND(";"&amp;UPPER(TRIM(Datos!P270&amp;""))&amp;";",P$1007))),OR(UPPER(TRIM(Datos!P270&amp;""))="SÍ",UPPER(TRIM(Datos!P270&amp;""))="SI",UPPER(TRIM(Datos!P270&amp;""))="NO"),IF(ISNUMBER(Datos!P270),AND(OR(P$1005="",Datos!P270&gt;=P$1005),OR(P$1006="",Datos!P270&lt;=P$1006)),FALSE),TRUE))))</f>
        <v>0.0</v>
      </c>
      <c r="Q270">
        <f>IF(Datos!Q270="",0,IF(AND(Q$1008&lt;&gt;"",Datos!Q270=Q$1008),0,IF(Q$1004=0,0,1-CHOOSE(Q$1004,IF(ISNUMBER(Datos!Q270),AND(OR(Q$1005="",Datos!Q270&gt;=Q$1005),OR(Q$1006="",Datos!Q270&lt;=Q$1006)),FALSE),IF(ISNUMBER(Datos!Q270),AND(Datos!Q270=INT(Datos!Q270),AND(OR(Q$1005="",Datos!Q270&gt;=Q$1005),OR(Q$1006="",Datos!Q270&lt;=Q$1006))),FALSE),OR(ISNUMBER(FIND(";"&amp;UPPER(TRIM(Datos!Q270&amp;""))&amp;"=",Q$1007)),ISNUMBER(FIND(";"&amp;UPPER(TRIM(Datos!Q270&amp;""))&amp;";",Q$1007))),OR(UPPER(TRIM(Datos!Q270&amp;""))="SÍ",UPPER(TRIM(Datos!Q270&amp;""))="SI",UPPER(TRIM(Datos!Q270&amp;""))="NO"),IF(ISNUMBER(Datos!Q270),AND(OR(Q$1005="",Datos!Q270&gt;=Q$1005),OR(Q$1006="",Datos!Q270&lt;=Q$1006)),FALSE),TRUE))))</f>
        <v>0.0</v>
      </c>
      <c r="R270">
        <f>IF(Datos!R270="",0,IF(AND(R$1008&lt;&gt;"",Datos!R270=R$1008),0,IF(R$1004=0,0,1-CHOOSE(R$1004,IF(ISNUMBER(Datos!R270),AND(OR(R$1005="",Datos!R270&gt;=R$1005),OR(R$1006="",Datos!R270&lt;=R$1006)),FALSE),IF(ISNUMBER(Datos!R270),AND(Datos!R270=INT(Datos!R270),AND(OR(R$1005="",Datos!R270&gt;=R$1005),OR(R$1006="",Datos!R270&lt;=R$1006))),FALSE),OR(ISNUMBER(FIND(";"&amp;UPPER(TRIM(Datos!R270&amp;""))&amp;"=",R$1007)),ISNUMBER(FIND(";"&amp;UPPER(TRIM(Datos!R270&amp;""))&amp;";",R$1007))),OR(UPPER(TRIM(Datos!R270&amp;""))="SÍ",UPPER(TRIM(Datos!R270&amp;""))="SI",UPPER(TRIM(Datos!R270&amp;""))="NO"),IF(ISNUMBER(Datos!R270),AND(OR(R$1005="",Datos!R270&gt;=R$1005),OR(R$1006="",Datos!R270&lt;=R$1006)),FALSE),TRUE))))</f>
        <v>0.0</v>
      </c>
      <c r="S270">
        <f>IF(Datos!S270="",0,IF(AND(S$1008&lt;&gt;"",Datos!S270=S$1008),0,IF(S$1004=0,0,1-CHOOSE(S$1004,IF(ISNUMBER(Datos!S270),AND(OR(S$1005="",Datos!S270&gt;=S$1005),OR(S$1006="",Datos!S270&lt;=S$1006)),FALSE),IF(ISNUMBER(Datos!S270),AND(Datos!S270=INT(Datos!S270),AND(OR(S$1005="",Datos!S270&gt;=S$1005),OR(S$1006="",Datos!S270&lt;=S$1006))),FALSE),OR(ISNUMBER(FIND(";"&amp;UPPER(TRIM(Datos!S270&amp;""))&amp;"=",S$1007)),ISNUMBER(FIND(";"&amp;UPPER(TRIM(Datos!S270&amp;""))&amp;";",S$1007))),OR(UPPER(TRIM(Datos!S270&amp;""))="SÍ",UPPER(TRIM(Datos!S270&amp;""))="SI",UPPER(TRIM(Datos!S270&amp;""))="NO"),IF(ISNUMBER(Datos!S270),AND(OR(S$1005="",Datos!S270&gt;=S$1005),OR(S$1006="",Datos!S270&lt;=S$1006)),FALSE),TRUE))))</f>
        <v>0.0</v>
      </c>
      <c r="T270">
        <f>IF(Datos!T270="",0,IF(AND(T$1008&lt;&gt;"",Datos!T270=T$1008),0,IF(T$1004=0,0,1-CHOOSE(T$1004,IF(ISNUMBER(Datos!T270),AND(OR(T$1005="",Datos!T270&gt;=T$1005),OR(T$1006="",Datos!T270&lt;=T$1006)),FALSE),IF(ISNUMBER(Datos!T270),AND(Datos!T270=INT(Datos!T270),AND(OR(T$1005="",Datos!T270&gt;=T$1005),OR(T$1006="",Datos!T270&lt;=T$1006))),FALSE),OR(ISNUMBER(FIND(";"&amp;UPPER(TRIM(Datos!T270&amp;""))&amp;"=",T$1007)),ISNUMBER(FIND(";"&amp;UPPER(TRIM(Datos!T270&amp;""))&amp;";",T$1007))),OR(UPPER(TRIM(Datos!T270&amp;""))="SÍ",UPPER(TRIM(Datos!T270&amp;""))="SI",UPPER(TRIM(Datos!T270&amp;""))="NO"),IF(ISNUMBER(Datos!T270),AND(OR(T$1005="",Datos!T270&gt;=T$1005),OR(T$1006="",Datos!T270&lt;=T$1006)),FALSE),TRUE))))</f>
        <v>0.0</v>
      </c>
      <c r="U270">
        <f>IF(Datos!U270="",0,IF(AND(U$1008&lt;&gt;"",Datos!U270=U$1008),0,IF(U$1004=0,0,1-CHOOSE(U$1004,IF(ISNUMBER(Datos!U270),AND(OR(U$1005="",Datos!U270&gt;=U$1005),OR(U$1006="",Datos!U270&lt;=U$1006)),FALSE),IF(ISNUMBER(Datos!U270),AND(Datos!U270=INT(Datos!U270),AND(OR(U$1005="",Datos!U270&gt;=U$1005),OR(U$1006="",Datos!U270&lt;=U$1006))),FALSE),OR(ISNUMBER(FIND(";"&amp;UPPER(TRIM(Datos!U270&amp;""))&amp;"=",U$1007)),ISNUMBER(FIND(";"&amp;UPPER(TRIM(Datos!U270&amp;""))&amp;";",U$1007))),OR(UPPER(TRIM(Datos!U270&amp;""))="SÍ",UPPER(TRIM(Datos!U270&amp;""))="SI",UPPER(TRIM(Datos!U270&amp;""))="NO"),IF(ISNUMBER(Datos!U270),AND(OR(U$1005="",Datos!U270&gt;=U$1005),OR(U$1006="",Datos!U270&lt;=U$1006)),FALSE),TRUE))))</f>
        <v>0.0</v>
      </c>
      <c r="V270">
        <f>IF(Datos!V270="",0,IF(AND(V$1008&lt;&gt;"",Datos!V270=V$1008),0,IF(V$1004=0,0,1-CHOOSE(V$1004,IF(ISNUMBER(Datos!V270),AND(OR(V$1005="",Datos!V270&gt;=V$1005),OR(V$1006="",Datos!V270&lt;=V$1006)),FALSE),IF(ISNUMBER(Datos!V270),AND(Datos!V270=INT(Datos!V270),AND(OR(V$1005="",Datos!V270&gt;=V$1005),OR(V$1006="",Datos!V270&lt;=V$1006))),FALSE),OR(ISNUMBER(FIND(";"&amp;UPPER(TRIM(Datos!V270&amp;""))&amp;"=",V$1007)),ISNUMBER(FIND(";"&amp;UPPER(TRIM(Datos!V270&amp;""))&amp;";",V$1007))),OR(UPPER(TRIM(Datos!V270&amp;""))="SÍ",UPPER(TRIM(Datos!V270&amp;""))="SI",UPPER(TRIM(Datos!V270&amp;""))="NO"),IF(ISNUMBER(Datos!V270),AND(OR(V$1005="",Datos!V270&gt;=V$1005),OR(V$1006="",Datos!V270&lt;=V$1006)),FALSE),TRUE))))</f>
        <v>0.0</v>
      </c>
      <c r="W270">
        <f>IF(Datos!W270="",0,IF(AND(W$1008&lt;&gt;"",Datos!W270=W$1008),0,IF(W$1004=0,0,1-CHOOSE(W$1004,IF(ISNUMBER(Datos!W270),AND(OR(W$1005="",Datos!W270&gt;=W$1005),OR(W$1006="",Datos!W270&lt;=W$1006)),FALSE),IF(ISNUMBER(Datos!W270),AND(Datos!W270=INT(Datos!W270),AND(OR(W$1005="",Datos!W270&gt;=W$1005),OR(W$1006="",Datos!W270&lt;=W$1006))),FALSE),OR(ISNUMBER(FIND(";"&amp;UPPER(TRIM(Datos!W270&amp;""))&amp;"=",W$1007)),ISNUMBER(FIND(";"&amp;UPPER(TRIM(Datos!W270&amp;""))&amp;";",W$1007))),OR(UPPER(TRIM(Datos!W270&amp;""))="SÍ",UPPER(TRIM(Datos!W270&amp;""))="SI",UPPER(TRIM(Datos!W270&amp;""))="NO"),IF(ISNUMBER(Datos!W270),AND(OR(W$1005="",Datos!W270&gt;=W$1005),OR(W$1006="",Datos!W270&lt;=W$1006)),FALSE),TRUE))))</f>
        <v>0.0</v>
      </c>
      <c r="X270">
        <f>IF(Datos!X270="",0,IF(AND(X$1008&lt;&gt;"",Datos!X270=X$1008),0,IF(X$1004=0,0,1-CHOOSE(X$1004,IF(ISNUMBER(Datos!X270),AND(OR(X$1005="",Datos!X270&gt;=X$1005),OR(X$1006="",Datos!X270&lt;=X$1006)),FALSE),IF(ISNUMBER(Datos!X270),AND(Datos!X270=INT(Datos!X270),AND(OR(X$1005="",Datos!X270&gt;=X$1005),OR(X$1006="",Datos!X270&lt;=X$1006))),FALSE),OR(ISNUMBER(FIND(";"&amp;UPPER(TRIM(Datos!X270&amp;""))&amp;"=",X$1007)),ISNUMBER(FIND(";"&amp;UPPER(TRIM(Datos!X270&amp;""))&amp;";",X$1007))),OR(UPPER(TRIM(Datos!X270&amp;""))="SÍ",UPPER(TRIM(Datos!X270&amp;""))="SI",UPPER(TRIM(Datos!X270&amp;""))="NO"),IF(ISNUMBER(Datos!X270),AND(OR(X$1005="",Datos!X270&gt;=X$1005),OR(X$1006="",Datos!X270&lt;=X$1006)),FALSE),TRUE))))</f>
        <v>0.0</v>
      </c>
      <c r="Y270">
        <f>IF(Datos!Y270="",0,IF(AND(Y$1008&lt;&gt;"",Datos!Y270=Y$1008),0,IF(Y$1004=0,0,1-CHOOSE(Y$1004,IF(ISNUMBER(Datos!Y270),AND(OR(Y$1005="",Datos!Y270&gt;=Y$1005),OR(Y$1006="",Datos!Y270&lt;=Y$1006)),FALSE),IF(ISNUMBER(Datos!Y270),AND(Datos!Y270=INT(Datos!Y270),AND(OR(Y$1005="",Datos!Y270&gt;=Y$1005),OR(Y$1006="",Datos!Y270&lt;=Y$1006))),FALSE),OR(ISNUMBER(FIND(";"&amp;UPPER(TRIM(Datos!Y270&amp;""))&amp;"=",Y$1007)),ISNUMBER(FIND(";"&amp;UPPER(TRIM(Datos!Y270&amp;""))&amp;";",Y$1007))),OR(UPPER(TRIM(Datos!Y270&amp;""))="SÍ",UPPER(TRIM(Datos!Y270&amp;""))="SI",UPPER(TRIM(Datos!Y270&amp;""))="NO"),IF(ISNUMBER(Datos!Y270),AND(OR(Y$1005="",Datos!Y270&gt;=Y$1005),OR(Y$1006="",Datos!Y270&lt;=Y$1006)),FALSE),TRUE))))</f>
        <v>0.0</v>
      </c>
      <c r="Z270">
        <f>IF(Datos!Z270="",0,IF(AND(Z$1008&lt;&gt;"",Datos!Z270=Z$1008),0,IF(Z$1004=0,0,1-CHOOSE(Z$1004,IF(ISNUMBER(Datos!Z270),AND(OR(Z$1005="",Datos!Z270&gt;=Z$1005),OR(Z$1006="",Datos!Z270&lt;=Z$1006)),FALSE),IF(ISNUMBER(Datos!Z270),AND(Datos!Z270=INT(Datos!Z270),AND(OR(Z$1005="",Datos!Z270&gt;=Z$1005),OR(Z$1006="",Datos!Z270&lt;=Z$1006))),FALSE),OR(ISNUMBER(FIND(";"&amp;UPPER(TRIM(Datos!Z270&amp;""))&amp;"=",Z$1007)),ISNUMBER(FIND(";"&amp;UPPER(TRIM(Datos!Z270&amp;""))&amp;";",Z$1007))),OR(UPPER(TRIM(Datos!Z270&amp;""))="SÍ",UPPER(TRIM(Datos!Z270&amp;""))="SI",UPPER(TRIM(Datos!Z270&amp;""))="NO"),IF(ISNUMBER(Datos!Z270),AND(OR(Z$1005="",Datos!Z270&gt;=Z$1005),OR(Z$1006="",Datos!Z270&lt;=Z$1006)),FALSE),TRUE))))</f>
        <v>0.0</v>
      </c>
      <c r="AA270">
        <f>IF(Datos!AA270="",0,IF(AND(AA$1008&lt;&gt;"",Datos!AA270=AA$1008),0,IF(AA$1004=0,0,1-CHOOSE(AA$1004,IF(ISNUMBER(Datos!AA270),AND(OR(AA$1005="",Datos!AA270&gt;=AA$1005),OR(AA$1006="",Datos!AA270&lt;=AA$1006)),FALSE),IF(ISNUMBER(Datos!AA270),AND(Datos!AA270=INT(Datos!AA270),AND(OR(AA$1005="",Datos!AA270&gt;=AA$1005),OR(AA$1006="",Datos!AA270&lt;=AA$1006))),FALSE),OR(ISNUMBER(FIND(";"&amp;UPPER(TRIM(Datos!AA270&amp;""))&amp;"=",AA$1007)),ISNUMBER(FIND(";"&amp;UPPER(TRIM(Datos!AA270&amp;""))&amp;";",AA$1007))),OR(UPPER(TRIM(Datos!AA270&amp;""))="SÍ",UPPER(TRIM(Datos!AA270&amp;""))="SI",UPPER(TRIM(Datos!AA270&amp;""))="NO"),IF(ISNUMBER(Datos!AA270),AND(OR(AA$1005="",Datos!AA270&gt;=AA$1005),OR(AA$1006="",Datos!AA270&lt;=AA$1006)),FALSE),TRUE))))</f>
        <v>0.0</v>
      </c>
      <c r="AB270">
        <f>IF(Datos!AB270="",0,IF(AND(AB$1008&lt;&gt;"",Datos!AB270=AB$1008),0,IF(AB$1004=0,0,1-CHOOSE(AB$1004,IF(ISNUMBER(Datos!AB270),AND(OR(AB$1005="",Datos!AB270&gt;=AB$1005),OR(AB$1006="",Datos!AB270&lt;=AB$1006)),FALSE),IF(ISNUMBER(Datos!AB270),AND(Datos!AB270=INT(Datos!AB270),AND(OR(AB$1005="",Datos!AB270&gt;=AB$1005),OR(AB$1006="",Datos!AB270&lt;=AB$1006))),FALSE),OR(ISNUMBER(FIND(";"&amp;UPPER(TRIM(Datos!AB270&amp;""))&amp;"=",AB$1007)),ISNUMBER(FIND(";"&amp;UPPER(TRIM(Datos!AB270&amp;""))&amp;";",AB$1007))),OR(UPPER(TRIM(Datos!AB270&amp;""))="SÍ",UPPER(TRIM(Datos!AB270&amp;""))="SI",UPPER(TRIM(Datos!AB270&amp;""))="NO"),IF(ISNUMBER(Datos!AB270),AND(OR(AB$1005="",Datos!AB270&gt;=AB$1005),OR(AB$1006="",Datos!AB270&lt;=AB$1006)),FALSE),TRUE))))</f>
        <v>0.0</v>
      </c>
      <c r="AC270">
        <f>IF(Datos!AC270="",0,IF(AND(AC$1008&lt;&gt;"",Datos!AC270=AC$1008),0,IF(AC$1004=0,0,1-CHOOSE(AC$1004,IF(ISNUMBER(Datos!AC270),AND(OR(AC$1005="",Datos!AC270&gt;=AC$1005),OR(AC$1006="",Datos!AC270&lt;=AC$1006)),FALSE),IF(ISNUMBER(Datos!AC270),AND(Datos!AC270=INT(Datos!AC270),AND(OR(AC$1005="",Datos!AC270&gt;=AC$1005),OR(AC$1006="",Datos!AC270&lt;=AC$1006))),FALSE),OR(ISNUMBER(FIND(";"&amp;UPPER(TRIM(Datos!AC270&amp;""))&amp;"=",AC$1007)),ISNUMBER(FIND(";"&amp;UPPER(TRIM(Datos!AC270&amp;""))&amp;";",AC$1007))),OR(UPPER(TRIM(Datos!AC270&amp;""))="SÍ",UPPER(TRIM(Datos!AC270&amp;""))="SI",UPPER(TRIM(Datos!AC270&amp;""))="NO"),IF(ISNUMBER(Datos!AC270),AND(OR(AC$1005="",Datos!AC270&gt;=AC$1005),OR(AC$1006="",Datos!AC270&lt;=AC$1006)),FALSE),TRUE))))</f>
        <v>0.0</v>
      </c>
      <c r="AD270">
        <f>IF(Datos!AD270="",0,IF(AND(AD$1008&lt;&gt;"",Datos!AD270=AD$1008),0,IF(AD$1004=0,0,1-CHOOSE(AD$1004,IF(ISNUMBER(Datos!AD270),AND(OR(AD$1005="",Datos!AD270&gt;=AD$1005),OR(AD$1006="",Datos!AD270&lt;=AD$1006)),FALSE),IF(ISNUMBER(Datos!AD270),AND(Datos!AD270=INT(Datos!AD270),AND(OR(AD$1005="",Datos!AD270&gt;=AD$1005),OR(AD$1006="",Datos!AD270&lt;=AD$1006))),FALSE),OR(ISNUMBER(FIND(";"&amp;UPPER(TRIM(Datos!AD270&amp;""))&amp;"=",AD$1007)),ISNUMBER(FIND(";"&amp;UPPER(TRIM(Datos!AD270&amp;""))&amp;";",AD$1007))),OR(UPPER(TRIM(Datos!AD270&amp;""))="SÍ",UPPER(TRIM(Datos!AD270&amp;""))="SI",UPPER(TRIM(Datos!AD270&amp;""))="NO"),IF(ISNUMBER(Datos!AD270),AND(OR(AD$1005="",Datos!AD270&gt;=AD$1005),OR(AD$1006="",Datos!AD270&lt;=AD$1006)),FALSE),TRUE))))</f>
        <v>0.0</v>
      </c>
      <c r="AE270">
        <f>IF(Datos!AE270="",0,IF(AND(AE$1008&lt;&gt;"",Datos!AE270=AE$1008),0,IF(AE$1004=0,0,1-CHOOSE(AE$1004,IF(ISNUMBER(Datos!AE270),AND(OR(AE$1005="",Datos!AE270&gt;=AE$1005),OR(AE$1006="",Datos!AE270&lt;=AE$1006)),FALSE),IF(ISNUMBER(Datos!AE270),AND(Datos!AE270=INT(Datos!AE270),AND(OR(AE$1005="",Datos!AE270&gt;=AE$1005),OR(AE$1006="",Datos!AE270&lt;=AE$1006))),FALSE),OR(ISNUMBER(FIND(";"&amp;UPPER(TRIM(Datos!AE270&amp;""))&amp;"=",AE$1007)),ISNUMBER(FIND(";"&amp;UPPER(TRIM(Datos!AE270&amp;""))&amp;";",AE$1007))),OR(UPPER(TRIM(Datos!AE270&amp;""))="SÍ",UPPER(TRIM(Datos!AE270&amp;""))="SI",UPPER(TRIM(Datos!AE270&amp;""))="NO"),IF(ISNUMBER(Datos!AE270),AND(OR(AE$1005="",Datos!AE270&gt;=AE$1005),OR(AE$1006="",Datos!AE270&lt;=AE$1006)),FALSE),TRUE))))</f>
        <v>0.0</v>
      </c>
    </row>
    <row r="271" spans="2:31">
      <c r="B271">
        <f>IF(Datos!B271="",0,IF(AND(B$1008&lt;&gt;"",Datos!B271=B$1008),0,IF(B$1004=0,0,1-CHOOSE(B$1004,IF(ISNUMBER(Datos!B271),AND(OR(B$1005="",Datos!B271&gt;=B$1005),OR(B$1006="",Datos!B271&lt;=B$1006)),FALSE),IF(ISNUMBER(Datos!B271),AND(Datos!B271=INT(Datos!B271),AND(OR(B$1005="",Datos!B271&gt;=B$1005),OR(B$1006="",Datos!B271&lt;=B$1006))),FALSE),OR(ISNUMBER(FIND(";"&amp;UPPER(TRIM(Datos!B271&amp;""))&amp;"=",B$1007)),ISNUMBER(FIND(";"&amp;UPPER(TRIM(Datos!B271&amp;""))&amp;";",B$1007))),OR(UPPER(TRIM(Datos!B271&amp;""))="SÍ",UPPER(TRIM(Datos!B271&amp;""))="SI",UPPER(TRIM(Datos!B271&amp;""))="NO"),IF(ISNUMBER(Datos!B271),AND(OR(B$1005="",Datos!B271&gt;=B$1005),OR(B$1006="",Datos!B271&lt;=B$1006)),FALSE),TRUE))))</f>
        <v>0.0</v>
      </c>
      <c r="C271">
        <f>IF(Datos!C271="",0,IF(AND(C$1008&lt;&gt;"",Datos!C271=C$1008),0,IF(C$1004=0,0,1-CHOOSE(C$1004,IF(ISNUMBER(Datos!C271),AND(OR(C$1005="",Datos!C271&gt;=C$1005),OR(C$1006="",Datos!C271&lt;=C$1006)),FALSE),IF(ISNUMBER(Datos!C271),AND(Datos!C271=INT(Datos!C271),AND(OR(C$1005="",Datos!C271&gt;=C$1005),OR(C$1006="",Datos!C271&lt;=C$1006))),FALSE),OR(ISNUMBER(FIND(";"&amp;UPPER(TRIM(Datos!C271&amp;""))&amp;"=",C$1007)),ISNUMBER(FIND(";"&amp;UPPER(TRIM(Datos!C271&amp;""))&amp;";",C$1007))),OR(UPPER(TRIM(Datos!C271&amp;""))="SÍ",UPPER(TRIM(Datos!C271&amp;""))="SI",UPPER(TRIM(Datos!C271&amp;""))="NO"),IF(ISNUMBER(Datos!C271),AND(OR(C$1005="",Datos!C271&gt;=C$1005),OR(C$1006="",Datos!C271&lt;=C$1006)),FALSE),TRUE))))</f>
        <v>0.0</v>
      </c>
      <c r="D271">
        <f>IF(Datos!D271="",0,IF(AND(D$1008&lt;&gt;"",Datos!D271=D$1008),0,IF(D$1004=0,0,1-CHOOSE(D$1004,IF(ISNUMBER(Datos!D271),AND(OR(D$1005="",Datos!D271&gt;=D$1005),OR(D$1006="",Datos!D271&lt;=D$1006)),FALSE),IF(ISNUMBER(Datos!D271),AND(Datos!D271=INT(Datos!D271),AND(OR(D$1005="",Datos!D271&gt;=D$1005),OR(D$1006="",Datos!D271&lt;=D$1006))),FALSE),OR(ISNUMBER(FIND(";"&amp;UPPER(TRIM(Datos!D271&amp;""))&amp;"=",D$1007)),ISNUMBER(FIND(";"&amp;UPPER(TRIM(Datos!D271&amp;""))&amp;";",D$1007))),OR(UPPER(TRIM(Datos!D271&amp;""))="SÍ",UPPER(TRIM(Datos!D271&amp;""))="SI",UPPER(TRIM(Datos!D271&amp;""))="NO"),IF(ISNUMBER(Datos!D271),AND(OR(D$1005="",Datos!D271&gt;=D$1005),OR(D$1006="",Datos!D271&lt;=D$1006)),FALSE),TRUE))))</f>
        <v>0.0</v>
      </c>
      <c r="E271">
        <f>IF(Datos!E271="",0,IF(AND(E$1008&lt;&gt;"",Datos!E271=E$1008),0,IF(E$1004=0,0,1-CHOOSE(E$1004,IF(ISNUMBER(Datos!E271),AND(OR(E$1005="",Datos!E271&gt;=E$1005),OR(E$1006="",Datos!E271&lt;=E$1006)),FALSE),IF(ISNUMBER(Datos!E271),AND(Datos!E271=INT(Datos!E271),AND(OR(E$1005="",Datos!E271&gt;=E$1005),OR(E$1006="",Datos!E271&lt;=E$1006))),FALSE),OR(ISNUMBER(FIND(";"&amp;UPPER(TRIM(Datos!E271&amp;""))&amp;"=",E$1007)),ISNUMBER(FIND(";"&amp;UPPER(TRIM(Datos!E271&amp;""))&amp;";",E$1007))),OR(UPPER(TRIM(Datos!E271&amp;""))="SÍ",UPPER(TRIM(Datos!E271&amp;""))="SI",UPPER(TRIM(Datos!E271&amp;""))="NO"),IF(ISNUMBER(Datos!E271),AND(OR(E$1005="",Datos!E271&gt;=E$1005),OR(E$1006="",Datos!E271&lt;=E$1006)),FALSE),TRUE))))</f>
        <v>0.0</v>
      </c>
      <c r="F271">
        <f>IF(Datos!F271="",0,IF(AND(F$1008&lt;&gt;"",Datos!F271=F$1008),0,IF(F$1004=0,0,1-CHOOSE(F$1004,IF(ISNUMBER(Datos!F271),AND(OR(F$1005="",Datos!F271&gt;=F$1005),OR(F$1006="",Datos!F271&lt;=F$1006)),FALSE),IF(ISNUMBER(Datos!F271),AND(Datos!F271=INT(Datos!F271),AND(OR(F$1005="",Datos!F271&gt;=F$1005),OR(F$1006="",Datos!F271&lt;=F$1006))),FALSE),OR(ISNUMBER(FIND(";"&amp;UPPER(TRIM(Datos!F271&amp;""))&amp;"=",F$1007)),ISNUMBER(FIND(";"&amp;UPPER(TRIM(Datos!F271&amp;""))&amp;";",F$1007))),OR(UPPER(TRIM(Datos!F271&amp;""))="SÍ",UPPER(TRIM(Datos!F271&amp;""))="SI",UPPER(TRIM(Datos!F271&amp;""))="NO"),IF(ISNUMBER(Datos!F271),AND(OR(F$1005="",Datos!F271&gt;=F$1005),OR(F$1006="",Datos!F271&lt;=F$1006)),FALSE),TRUE))))</f>
        <v>0.0</v>
      </c>
      <c r="G271">
        <f>IF(Datos!G271="",0,IF(AND(G$1008&lt;&gt;"",Datos!G271=G$1008),0,IF(G$1004=0,0,1-CHOOSE(G$1004,IF(ISNUMBER(Datos!G271),AND(OR(G$1005="",Datos!G271&gt;=G$1005),OR(G$1006="",Datos!G271&lt;=G$1006)),FALSE),IF(ISNUMBER(Datos!G271),AND(Datos!G271=INT(Datos!G271),AND(OR(G$1005="",Datos!G271&gt;=G$1005),OR(G$1006="",Datos!G271&lt;=G$1006))),FALSE),OR(ISNUMBER(FIND(";"&amp;UPPER(TRIM(Datos!G271&amp;""))&amp;"=",G$1007)),ISNUMBER(FIND(";"&amp;UPPER(TRIM(Datos!G271&amp;""))&amp;";",G$1007))),OR(UPPER(TRIM(Datos!G271&amp;""))="SÍ",UPPER(TRIM(Datos!G271&amp;""))="SI",UPPER(TRIM(Datos!G271&amp;""))="NO"),IF(ISNUMBER(Datos!G271),AND(OR(G$1005="",Datos!G271&gt;=G$1005),OR(G$1006="",Datos!G271&lt;=G$1006)),FALSE),TRUE))))</f>
        <v>0.0</v>
      </c>
      <c r="H271">
        <f>IF(Datos!H271="",0,IF(AND(H$1008&lt;&gt;"",Datos!H271=H$1008),0,IF(H$1004=0,0,1-CHOOSE(H$1004,IF(ISNUMBER(Datos!H271),AND(OR(H$1005="",Datos!H271&gt;=H$1005),OR(H$1006="",Datos!H271&lt;=H$1006)),FALSE),IF(ISNUMBER(Datos!H271),AND(Datos!H271=INT(Datos!H271),AND(OR(H$1005="",Datos!H271&gt;=H$1005),OR(H$1006="",Datos!H271&lt;=H$1006))),FALSE),OR(ISNUMBER(FIND(";"&amp;UPPER(TRIM(Datos!H271&amp;""))&amp;"=",H$1007)),ISNUMBER(FIND(";"&amp;UPPER(TRIM(Datos!H271&amp;""))&amp;";",H$1007))),OR(UPPER(TRIM(Datos!H271&amp;""))="SÍ",UPPER(TRIM(Datos!H271&amp;""))="SI",UPPER(TRIM(Datos!H271&amp;""))="NO"),IF(ISNUMBER(Datos!H271),AND(OR(H$1005="",Datos!H271&gt;=H$1005),OR(H$1006="",Datos!H271&lt;=H$1006)),FALSE),TRUE))))</f>
        <v>0.0</v>
      </c>
      <c r="I271">
        <f>IF(Datos!I271="",0,IF(AND(I$1008&lt;&gt;"",Datos!I271=I$1008),0,IF(I$1004=0,0,1-CHOOSE(I$1004,IF(ISNUMBER(Datos!I271),AND(OR(I$1005="",Datos!I271&gt;=I$1005),OR(I$1006="",Datos!I271&lt;=I$1006)),FALSE),IF(ISNUMBER(Datos!I271),AND(Datos!I271=INT(Datos!I271),AND(OR(I$1005="",Datos!I271&gt;=I$1005),OR(I$1006="",Datos!I271&lt;=I$1006))),FALSE),OR(ISNUMBER(FIND(";"&amp;UPPER(TRIM(Datos!I271&amp;""))&amp;"=",I$1007)),ISNUMBER(FIND(";"&amp;UPPER(TRIM(Datos!I271&amp;""))&amp;";",I$1007))),OR(UPPER(TRIM(Datos!I271&amp;""))="SÍ",UPPER(TRIM(Datos!I271&amp;""))="SI",UPPER(TRIM(Datos!I271&amp;""))="NO"),IF(ISNUMBER(Datos!I271),AND(OR(I$1005="",Datos!I271&gt;=I$1005),OR(I$1006="",Datos!I271&lt;=I$1006)),FALSE),TRUE))))</f>
        <v>0.0</v>
      </c>
      <c r="J271">
        <f>IF(Datos!J271="",0,IF(AND(J$1008&lt;&gt;"",Datos!J271=J$1008),0,IF(J$1004=0,0,1-CHOOSE(J$1004,IF(ISNUMBER(Datos!J271),AND(OR(J$1005="",Datos!J271&gt;=J$1005),OR(J$1006="",Datos!J271&lt;=J$1006)),FALSE),IF(ISNUMBER(Datos!J271),AND(Datos!J271=INT(Datos!J271),AND(OR(J$1005="",Datos!J271&gt;=J$1005),OR(J$1006="",Datos!J271&lt;=J$1006))),FALSE),OR(ISNUMBER(FIND(";"&amp;UPPER(TRIM(Datos!J271&amp;""))&amp;"=",J$1007)),ISNUMBER(FIND(";"&amp;UPPER(TRIM(Datos!J271&amp;""))&amp;";",J$1007))),OR(UPPER(TRIM(Datos!J271&amp;""))="SÍ",UPPER(TRIM(Datos!J271&amp;""))="SI",UPPER(TRIM(Datos!J271&amp;""))="NO"),IF(ISNUMBER(Datos!J271),AND(OR(J$1005="",Datos!J271&gt;=J$1005),OR(J$1006="",Datos!J271&lt;=J$1006)),FALSE),TRUE))))</f>
        <v>0.0</v>
      </c>
      <c r="K271">
        <f>IF(Datos!K271="",0,IF(AND(K$1008&lt;&gt;"",Datos!K271=K$1008),0,IF(K$1004=0,0,1-CHOOSE(K$1004,IF(ISNUMBER(Datos!K271),AND(OR(K$1005="",Datos!K271&gt;=K$1005),OR(K$1006="",Datos!K271&lt;=K$1006)),FALSE),IF(ISNUMBER(Datos!K271),AND(Datos!K271=INT(Datos!K271),AND(OR(K$1005="",Datos!K271&gt;=K$1005),OR(K$1006="",Datos!K271&lt;=K$1006))),FALSE),OR(ISNUMBER(FIND(";"&amp;UPPER(TRIM(Datos!K271&amp;""))&amp;"=",K$1007)),ISNUMBER(FIND(";"&amp;UPPER(TRIM(Datos!K271&amp;""))&amp;";",K$1007))),OR(UPPER(TRIM(Datos!K271&amp;""))="SÍ",UPPER(TRIM(Datos!K271&amp;""))="SI",UPPER(TRIM(Datos!K271&amp;""))="NO"),IF(ISNUMBER(Datos!K271),AND(OR(K$1005="",Datos!K271&gt;=K$1005),OR(K$1006="",Datos!K271&lt;=K$1006)),FALSE),TRUE))))</f>
        <v>0.0</v>
      </c>
      <c r="L271">
        <f>IF(Datos!L271="",0,IF(AND(L$1008&lt;&gt;"",Datos!L271=L$1008),0,IF(L$1004=0,0,1-CHOOSE(L$1004,IF(ISNUMBER(Datos!L271),AND(OR(L$1005="",Datos!L271&gt;=L$1005),OR(L$1006="",Datos!L271&lt;=L$1006)),FALSE),IF(ISNUMBER(Datos!L271),AND(Datos!L271=INT(Datos!L271),AND(OR(L$1005="",Datos!L271&gt;=L$1005),OR(L$1006="",Datos!L271&lt;=L$1006))),FALSE),OR(ISNUMBER(FIND(";"&amp;UPPER(TRIM(Datos!L271&amp;""))&amp;"=",L$1007)),ISNUMBER(FIND(";"&amp;UPPER(TRIM(Datos!L271&amp;""))&amp;";",L$1007))),OR(UPPER(TRIM(Datos!L271&amp;""))="SÍ",UPPER(TRIM(Datos!L271&amp;""))="SI",UPPER(TRIM(Datos!L271&amp;""))="NO"),IF(ISNUMBER(Datos!L271),AND(OR(L$1005="",Datos!L271&gt;=L$1005),OR(L$1006="",Datos!L271&lt;=L$1006)),FALSE),TRUE))))</f>
        <v>0.0</v>
      </c>
      <c r="M271">
        <f>IF(Datos!M271="",0,IF(AND(M$1008&lt;&gt;"",Datos!M271=M$1008),0,IF(M$1004=0,0,1-CHOOSE(M$1004,IF(ISNUMBER(Datos!M271),AND(OR(M$1005="",Datos!M271&gt;=M$1005),OR(M$1006="",Datos!M271&lt;=M$1006)),FALSE),IF(ISNUMBER(Datos!M271),AND(Datos!M271=INT(Datos!M271),AND(OR(M$1005="",Datos!M271&gt;=M$1005),OR(M$1006="",Datos!M271&lt;=M$1006))),FALSE),OR(ISNUMBER(FIND(";"&amp;UPPER(TRIM(Datos!M271&amp;""))&amp;"=",M$1007)),ISNUMBER(FIND(";"&amp;UPPER(TRIM(Datos!M271&amp;""))&amp;";",M$1007))),OR(UPPER(TRIM(Datos!M271&amp;""))="SÍ",UPPER(TRIM(Datos!M271&amp;""))="SI",UPPER(TRIM(Datos!M271&amp;""))="NO"),IF(ISNUMBER(Datos!M271),AND(OR(M$1005="",Datos!M271&gt;=M$1005),OR(M$1006="",Datos!M271&lt;=M$1006)),FALSE),TRUE))))</f>
        <v>0.0</v>
      </c>
      <c r="N271">
        <f>IF(Datos!N271="",0,IF(AND(N$1008&lt;&gt;"",Datos!N271=N$1008),0,IF(N$1004=0,0,1-CHOOSE(N$1004,IF(ISNUMBER(Datos!N271),AND(OR(N$1005="",Datos!N271&gt;=N$1005),OR(N$1006="",Datos!N271&lt;=N$1006)),FALSE),IF(ISNUMBER(Datos!N271),AND(Datos!N271=INT(Datos!N271),AND(OR(N$1005="",Datos!N271&gt;=N$1005),OR(N$1006="",Datos!N271&lt;=N$1006))),FALSE),OR(ISNUMBER(FIND(";"&amp;UPPER(TRIM(Datos!N271&amp;""))&amp;"=",N$1007)),ISNUMBER(FIND(";"&amp;UPPER(TRIM(Datos!N271&amp;""))&amp;";",N$1007))),OR(UPPER(TRIM(Datos!N271&amp;""))="SÍ",UPPER(TRIM(Datos!N271&amp;""))="SI",UPPER(TRIM(Datos!N271&amp;""))="NO"),IF(ISNUMBER(Datos!N271),AND(OR(N$1005="",Datos!N271&gt;=N$1005),OR(N$1006="",Datos!N271&lt;=N$1006)),FALSE),TRUE))))</f>
        <v>0.0</v>
      </c>
      <c r="O271">
        <f>IF(Datos!O271="",0,IF(AND(O$1008&lt;&gt;"",Datos!O271=O$1008),0,IF(O$1004=0,0,1-CHOOSE(O$1004,IF(ISNUMBER(Datos!O271),AND(OR(O$1005="",Datos!O271&gt;=O$1005),OR(O$1006="",Datos!O271&lt;=O$1006)),FALSE),IF(ISNUMBER(Datos!O271),AND(Datos!O271=INT(Datos!O271),AND(OR(O$1005="",Datos!O271&gt;=O$1005),OR(O$1006="",Datos!O271&lt;=O$1006))),FALSE),OR(ISNUMBER(FIND(";"&amp;UPPER(TRIM(Datos!O271&amp;""))&amp;"=",O$1007)),ISNUMBER(FIND(";"&amp;UPPER(TRIM(Datos!O271&amp;""))&amp;";",O$1007))),OR(UPPER(TRIM(Datos!O271&amp;""))="SÍ",UPPER(TRIM(Datos!O271&amp;""))="SI",UPPER(TRIM(Datos!O271&amp;""))="NO"),IF(ISNUMBER(Datos!O271),AND(OR(O$1005="",Datos!O271&gt;=O$1005),OR(O$1006="",Datos!O271&lt;=O$1006)),FALSE),TRUE))))</f>
        <v>0.0</v>
      </c>
      <c r="P271">
        <f>IF(Datos!P271="",0,IF(AND(P$1008&lt;&gt;"",Datos!P271=P$1008),0,IF(P$1004=0,0,1-CHOOSE(P$1004,IF(ISNUMBER(Datos!P271),AND(OR(P$1005="",Datos!P271&gt;=P$1005),OR(P$1006="",Datos!P271&lt;=P$1006)),FALSE),IF(ISNUMBER(Datos!P271),AND(Datos!P271=INT(Datos!P271),AND(OR(P$1005="",Datos!P271&gt;=P$1005),OR(P$1006="",Datos!P271&lt;=P$1006))),FALSE),OR(ISNUMBER(FIND(";"&amp;UPPER(TRIM(Datos!P271&amp;""))&amp;"=",P$1007)),ISNUMBER(FIND(";"&amp;UPPER(TRIM(Datos!P271&amp;""))&amp;";",P$1007))),OR(UPPER(TRIM(Datos!P271&amp;""))="SÍ",UPPER(TRIM(Datos!P271&amp;""))="SI",UPPER(TRIM(Datos!P271&amp;""))="NO"),IF(ISNUMBER(Datos!P271),AND(OR(P$1005="",Datos!P271&gt;=P$1005),OR(P$1006="",Datos!P271&lt;=P$1006)),FALSE),TRUE))))</f>
        <v>0.0</v>
      </c>
      <c r="Q271">
        <f>IF(Datos!Q271="",0,IF(AND(Q$1008&lt;&gt;"",Datos!Q271=Q$1008),0,IF(Q$1004=0,0,1-CHOOSE(Q$1004,IF(ISNUMBER(Datos!Q271),AND(OR(Q$1005="",Datos!Q271&gt;=Q$1005),OR(Q$1006="",Datos!Q271&lt;=Q$1006)),FALSE),IF(ISNUMBER(Datos!Q271),AND(Datos!Q271=INT(Datos!Q271),AND(OR(Q$1005="",Datos!Q271&gt;=Q$1005),OR(Q$1006="",Datos!Q271&lt;=Q$1006))),FALSE),OR(ISNUMBER(FIND(";"&amp;UPPER(TRIM(Datos!Q271&amp;""))&amp;"=",Q$1007)),ISNUMBER(FIND(";"&amp;UPPER(TRIM(Datos!Q271&amp;""))&amp;";",Q$1007))),OR(UPPER(TRIM(Datos!Q271&amp;""))="SÍ",UPPER(TRIM(Datos!Q271&amp;""))="SI",UPPER(TRIM(Datos!Q271&amp;""))="NO"),IF(ISNUMBER(Datos!Q271),AND(OR(Q$1005="",Datos!Q271&gt;=Q$1005),OR(Q$1006="",Datos!Q271&lt;=Q$1006)),FALSE),TRUE))))</f>
        <v>0.0</v>
      </c>
      <c r="R271">
        <f>IF(Datos!R271="",0,IF(AND(R$1008&lt;&gt;"",Datos!R271=R$1008),0,IF(R$1004=0,0,1-CHOOSE(R$1004,IF(ISNUMBER(Datos!R271),AND(OR(R$1005="",Datos!R271&gt;=R$1005),OR(R$1006="",Datos!R271&lt;=R$1006)),FALSE),IF(ISNUMBER(Datos!R271),AND(Datos!R271=INT(Datos!R271),AND(OR(R$1005="",Datos!R271&gt;=R$1005),OR(R$1006="",Datos!R271&lt;=R$1006))),FALSE),OR(ISNUMBER(FIND(";"&amp;UPPER(TRIM(Datos!R271&amp;""))&amp;"=",R$1007)),ISNUMBER(FIND(";"&amp;UPPER(TRIM(Datos!R271&amp;""))&amp;";",R$1007))),OR(UPPER(TRIM(Datos!R271&amp;""))="SÍ",UPPER(TRIM(Datos!R271&amp;""))="SI",UPPER(TRIM(Datos!R271&amp;""))="NO"),IF(ISNUMBER(Datos!R271),AND(OR(R$1005="",Datos!R271&gt;=R$1005),OR(R$1006="",Datos!R271&lt;=R$1006)),FALSE),TRUE))))</f>
        <v>0.0</v>
      </c>
      <c r="S271">
        <f>IF(Datos!S271="",0,IF(AND(S$1008&lt;&gt;"",Datos!S271=S$1008),0,IF(S$1004=0,0,1-CHOOSE(S$1004,IF(ISNUMBER(Datos!S271),AND(OR(S$1005="",Datos!S271&gt;=S$1005),OR(S$1006="",Datos!S271&lt;=S$1006)),FALSE),IF(ISNUMBER(Datos!S271),AND(Datos!S271=INT(Datos!S271),AND(OR(S$1005="",Datos!S271&gt;=S$1005),OR(S$1006="",Datos!S271&lt;=S$1006))),FALSE),OR(ISNUMBER(FIND(";"&amp;UPPER(TRIM(Datos!S271&amp;""))&amp;"=",S$1007)),ISNUMBER(FIND(";"&amp;UPPER(TRIM(Datos!S271&amp;""))&amp;";",S$1007))),OR(UPPER(TRIM(Datos!S271&amp;""))="SÍ",UPPER(TRIM(Datos!S271&amp;""))="SI",UPPER(TRIM(Datos!S271&amp;""))="NO"),IF(ISNUMBER(Datos!S271),AND(OR(S$1005="",Datos!S271&gt;=S$1005),OR(S$1006="",Datos!S271&lt;=S$1006)),FALSE),TRUE))))</f>
        <v>0.0</v>
      </c>
      <c r="T271">
        <f>IF(Datos!T271="",0,IF(AND(T$1008&lt;&gt;"",Datos!T271=T$1008),0,IF(T$1004=0,0,1-CHOOSE(T$1004,IF(ISNUMBER(Datos!T271),AND(OR(T$1005="",Datos!T271&gt;=T$1005),OR(T$1006="",Datos!T271&lt;=T$1006)),FALSE),IF(ISNUMBER(Datos!T271),AND(Datos!T271=INT(Datos!T271),AND(OR(T$1005="",Datos!T271&gt;=T$1005),OR(T$1006="",Datos!T271&lt;=T$1006))),FALSE),OR(ISNUMBER(FIND(";"&amp;UPPER(TRIM(Datos!T271&amp;""))&amp;"=",T$1007)),ISNUMBER(FIND(";"&amp;UPPER(TRIM(Datos!T271&amp;""))&amp;";",T$1007))),OR(UPPER(TRIM(Datos!T271&amp;""))="SÍ",UPPER(TRIM(Datos!T271&amp;""))="SI",UPPER(TRIM(Datos!T271&amp;""))="NO"),IF(ISNUMBER(Datos!T271),AND(OR(T$1005="",Datos!T271&gt;=T$1005),OR(T$1006="",Datos!T271&lt;=T$1006)),FALSE),TRUE))))</f>
        <v>0.0</v>
      </c>
      <c r="U271">
        <f>IF(Datos!U271="",0,IF(AND(U$1008&lt;&gt;"",Datos!U271=U$1008),0,IF(U$1004=0,0,1-CHOOSE(U$1004,IF(ISNUMBER(Datos!U271),AND(OR(U$1005="",Datos!U271&gt;=U$1005),OR(U$1006="",Datos!U271&lt;=U$1006)),FALSE),IF(ISNUMBER(Datos!U271),AND(Datos!U271=INT(Datos!U271),AND(OR(U$1005="",Datos!U271&gt;=U$1005),OR(U$1006="",Datos!U271&lt;=U$1006))),FALSE),OR(ISNUMBER(FIND(";"&amp;UPPER(TRIM(Datos!U271&amp;""))&amp;"=",U$1007)),ISNUMBER(FIND(";"&amp;UPPER(TRIM(Datos!U271&amp;""))&amp;";",U$1007))),OR(UPPER(TRIM(Datos!U271&amp;""))="SÍ",UPPER(TRIM(Datos!U271&amp;""))="SI",UPPER(TRIM(Datos!U271&amp;""))="NO"),IF(ISNUMBER(Datos!U271),AND(OR(U$1005="",Datos!U271&gt;=U$1005),OR(U$1006="",Datos!U271&lt;=U$1006)),FALSE),TRUE))))</f>
        <v>0.0</v>
      </c>
      <c r="V271">
        <f>IF(Datos!V271="",0,IF(AND(V$1008&lt;&gt;"",Datos!V271=V$1008),0,IF(V$1004=0,0,1-CHOOSE(V$1004,IF(ISNUMBER(Datos!V271),AND(OR(V$1005="",Datos!V271&gt;=V$1005),OR(V$1006="",Datos!V271&lt;=V$1006)),FALSE),IF(ISNUMBER(Datos!V271),AND(Datos!V271=INT(Datos!V271),AND(OR(V$1005="",Datos!V271&gt;=V$1005),OR(V$1006="",Datos!V271&lt;=V$1006))),FALSE),OR(ISNUMBER(FIND(";"&amp;UPPER(TRIM(Datos!V271&amp;""))&amp;"=",V$1007)),ISNUMBER(FIND(";"&amp;UPPER(TRIM(Datos!V271&amp;""))&amp;";",V$1007))),OR(UPPER(TRIM(Datos!V271&amp;""))="SÍ",UPPER(TRIM(Datos!V271&amp;""))="SI",UPPER(TRIM(Datos!V271&amp;""))="NO"),IF(ISNUMBER(Datos!V271),AND(OR(V$1005="",Datos!V271&gt;=V$1005),OR(V$1006="",Datos!V271&lt;=V$1006)),FALSE),TRUE))))</f>
        <v>0.0</v>
      </c>
      <c r="W271">
        <f>IF(Datos!W271="",0,IF(AND(W$1008&lt;&gt;"",Datos!W271=W$1008),0,IF(W$1004=0,0,1-CHOOSE(W$1004,IF(ISNUMBER(Datos!W271),AND(OR(W$1005="",Datos!W271&gt;=W$1005),OR(W$1006="",Datos!W271&lt;=W$1006)),FALSE),IF(ISNUMBER(Datos!W271),AND(Datos!W271=INT(Datos!W271),AND(OR(W$1005="",Datos!W271&gt;=W$1005),OR(W$1006="",Datos!W271&lt;=W$1006))),FALSE),OR(ISNUMBER(FIND(";"&amp;UPPER(TRIM(Datos!W271&amp;""))&amp;"=",W$1007)),ISNUMBER(FIND(";"&amp;UPPER(TRIM(Datos!W271&amp;""))&amp;";",W$1007))),OR(UPPER(TRIM(Datos!W271&amp;""))="SÍ",UPPER(TRIM(Datos!W271&amp;""))="SI",UPPER(TRIM(Datos!W271&amp;""))="NO"),IF(ISNUMBER(Datos!W271),AND(OR(W$1005="",Datos!W271&gt;=W$1005),OR(W$1006="",Datos!W271&lt;=W$1006)),FALSE),TRUE))))</f>
        <v>0.0</v>
      </c>
      <c r="X271">
        <f>IF(Datos!X271="",0,IF(AND(X$1008&lt;&gt;"",Datos!X271=X$1008),0,IF(X$1004=0,0,1-CHOOSE(X$1004,IF(ISNUMBER(Datos!X271),AND(OR(X$1005="",Datos!X271&gt;=X$1005),OR(X$1006="",Datos!X271&lt;=X$1006)),FALSE),IF(ISNUMBER(Datos!X271),AND(Datos!X271=INT(Datos!X271),AND(OR(X$1005="",Datos!X271&gt;=X$1005),OR(X$1006="",Datos!X271&lt;=X$1006))),FALSE),OR(ISNUMBER(FIND(";"&amp;UPPER(TRIM(Datos!X271&amp;""))&amp;"=",X$1007)),ISNUMBER(FIND(";"&amp;UPPER(TRIM(Datos!X271&amp;""))&amp;";",X$1007))),OR(UPPER(TRIM(Datos!X271&amp;""))="SÍ",UPPER(TRIM(Datos!X271&amp;""))="SI",UPPER(TRIM(Datos!X271&amp;""))="NO"),IF(ISNUMBER(Datos!X271),AND(OR(X$1005="",Datos!X271&gt;=X$1005),OR(X$1006="",Datos!X271&lt;=X$1006)),FALSE),TRUE))))</f>
        <v>0.0</v>
      </c>
      <c r="Y271">
        <f>IF(Datos!Y271="",0,IF(AND(Y$1008&lt;&gt;"",Datos!Y271=Y$1008),0,IF(Y$1004=0,0,1-CHOOSE(Y$1004,IF(ISNUMBER(Datos!Y271),AND(OR(Y$1005="",Datos!Y271&gt;=Y$1005),OR(Y$1006="",Datos!Y271&lt;=Y$1006)),FALSE),IF(ISNUMBER(Datos!Y271),AND(Datos!Y271=INT(Datos!Y271),AND(OR(Y$1005="",Datos!Y271&gt;=Y$1005),OR(Y$1006="",Datos!Y271&lt;=Y$1006))),FALSE),OR(ISNUMBER(FIND(";"&amp;UPPER(TRIM(Datos!Y271&amp;""))&amp;"=",Y$1007)),ISNUMBER(FIND(";"&amp;UPPER(TRIM(Datos!Y271&amp;""))&amp;";",Y$1007))),OR(UPPER(TRIM(Datos!Y271&amp;""))="SÍ",UPPER(TRIM(Datos!Y271&amp;""))="SI",UPPER(TRIM(Datos!Y271&amp;""))="NO"),IF(ISNUMBER(Datos!Y271),AND(OR(Y$1005="",Datos!Y271&gt;=Y$1005),OR(Y$1006="",Datos!Y271&lt;=Y$1006)),FALSE),TRUE))))</f>
        <v>0.0</v>
      </c>
      <c r="Z271">
        <f>IF(Datos!Z271="",0,IF(AND(Z$1008&lt;&gt;"",Datos!Z271=Z$1008),0,IF(Z$1004=0,0,1-CHOOSE(Z$1004,IF(ISNUMBER(Datos!Z271),AND(OR(Z$1005="",Datos!Z271&gt;=Z$1005),OR(Z$1006="",Datos!Z271&lt;=Z$1006)),FALSE),IF(ISNUMBER(Datos!Z271),AND(Datos!Z271=INT(Datos!Z271),AND(OR(Z$1005="",Datos!Z271&gt;=Z$1005),OR(Z$1006="",Datos!Z271&lt;=Z$1006))),FALSE),OR(ISNUMBER(FIND(";"&amp;UPPER(TRIM(Datos!Z271&amp;""))&amp;"=",Z$1007)),ISNUMBER(FIND(";"&amp;UPPER(TRIM(Datos!Z271&amp;""))&amp;";",Z$1007))),OR(UPPER(TRIM(Datos!Z271&amp;""))="SÍ",UPPER(TRIM(Datos!Z271&amp;""))="SI",UPPER(TRIM(Datos!Z271&amp;""))="NO"),IF(ISNUMBER(Datos!Z271),AND(OR(Z$1005="",Datos!Z271&gt;=Z$1005),OR(Z$1006="",Datos!Z271&lt;=Z$1006)),FALSE),TRUE))))</f>
        <v>0.0</v>
      </c>
      <c r="AA271">
        <f>IF(Datos!AA271="",0,IF(AND(AA$1008&lt;&gt;"",Datos!AA271=AA$1008),0,IF(AA$1004=0,0,1-CHOOSE(AA$1004,IF(ISNUMBER(Datos!AA271),AND(OR(AA$1005="",Datos!AA271&gt;=AA$1005),OR(AA$1006="",Datos!AA271&lt;=AA$1006)),FALSE),IF(ISNUMBER(Datos!AA271),AND(Datos!AA271=INT(Datos!AA271),AND(OR(AA$1005="",Datos!AA271&gt;=AA$1005),OR(AA$1006="",Datos!AA271&lt;=AA$1006))),FALSE),OR(ISNUMBER(FIND(";"&amp;UPPER(TRIM(Datos!AA271&amp;""))&amp;"=",AA$1007)),ISNUMBER(FIND(";"&amp;UPPER(TRIM(Datos!AA271&amp;""))&amp;";",AA$1007))),OR(UPPER(TRIM(Datos!AA271&amp;""))="SÍ",UPPER(TRIM(Datos!AA271&amp;""))="SI",UPPER(TRIM(Datos!AA271&amp;""))="NO"),IF(ISNUMBER(Datos!AA271),AND(OR(AA$1005="",Datos!AA271&gt;=AA$1005),OR(AA$1006="",Datos!AA271&lt;=AA$1006)),FALSE),TRUE))))</f>
        <v>0.0</v>
      </c>
      <c r="AB271">
        <f>IF(Datos!AB271="",0,IF(AND(AB$1008&lt;&gt;"",Datos!AB271=AB$1008),0,IF(AB$1004=0,0,1-CHOOSE(AB$1004,IF(ISNUMBER(Datos!AB271),AND(OR(AB$1005="",Datos!AB271&gt;=AB$1005),OR(AB$1006="",Datos!AB271&lt;=AB$1006)),FALSE),IF(ISNUMBER(Datos!AB271),AND(Datos!AB271=INT(Datos!AB271),AND(OR(AB$1005="",Datos!AB271&gt;=AB$1005),OR(AB$1006="",Datos!AB271&lt;=AB$1006))),FALSE),OR(ISNUMBER(FIND(";"&amp;UPPER(TRIM(Datos!AB271&amp;""))&amp;"=",AB$1007)),ISNUMBER(FIND(";"&amp;UPPER(TRIM(Datos!AB271&amp;""))&amp;";",AB$1007))),OR(UPPER(TRIM(Datos!AB271&amp;""))="SÍ",UPPER(TRIM(Datos!AB271&amp;""))="SI",UPPER(TRIM(Datos!AB271&amp;""))="NO"),IF(ISNUMBER(Datos!AB271),AND(OR(AB$1005="",Datos!AB271&gt;=AB$1005),OR(AB$1006="",Datos!AB271&lt;=AB$1006)),FALSE),TRUE))))</f>
        <v>0.0</v>
      </c>
      <c r="AC271">
        <f>IF(Datos!AC271="",0,IF(AND(AC$1008&lt;&gt;"",Datos!AC271=AC$1008),0,IF(AC$1004=0,0,1-CHOOSE(AC$1004,IF(ISNUMBER(Datos!AC271),AND(OR(AC$1005="",Datos!AC271&gt;=AC$1005),OR(AC$1006="",Datos!AC271&lt;=AC$1006)),FALSE),IF(ISNUMBER(Datos!AC271),AND(Datos!AC271=INT(Datos!AC271),AND(OR(AC$1005="",Datos!AC271&gt;=AC$1005),OR(AC$1006="",Datos!AC271&lt;=AC$1006))),FALSE),OR(ISNUMBER(FIND(";"&amp;UPPER(TRIM(Datos!AC271&amp;""))&amp;"=",AC$1007)),ISNUMBER(FIND(";"&amp;UPPER(TRIM(Datos!AC271&amp;""))&amp;";",AC$1007))),OR(UPPER(TRIM(Datos!AC271&amp;""))="SÍ",UPPER(TRIM(Datos!AC271&amp;""))="SI",UPPER(TRIM(Datos!AC271&amp;""))="NO"),IF(ISNUMBER(Datos!AC271),AND(OR(AC$1005="",Datos!AC271&gt;=AC$1005),OR(AC$1006="",Datos!AC271&lt;=AC$1006)),FALSE),TRUE))))</f>
        <v>0.0</v>
      </c>
      <c r="AD271">
        <f>IF(Datos!AD271="",0,IF(AND(AD$1008&lt;&gt;"",Datos!AD271=AD$1008),0,IF(AD$1004=0,0,1-CHOOSE(AD$1004,IF(ISNUMBER(Datos!AD271),AND(OR(AD$1005="",Datos!AD271&gt;=AD$1005),OR(AD$1006="",Datos!AD271&lt;=AD$1006)),FALSE),IF(ISNUMBER(Datos!AD271),AND(Datos!AD271=INT(Datos!AD271),AND(OR(AD$1005="",Datos!AD271&gt;=AD$1005),OR(AD$1006="",Datos!AD271&lt;=AD$1006))),FALSE),OR(ISNUMBER(FIND(";"&amp;UPPER(TRIM(Datos!AD271&amp;""))&amp;"=",AD$1007)),ISNUMBER(FIND(";"&amp;UPPER(TRIM(Datos!AD271&amp;""))&amp;";",AD$1007))),OR(UPPER(TRIM(Datos!AD271&amp;""))="SÍ",UPPER(TRIM(Datos!AD271&amp;""))="SI",UPPER(TRIM(Datos!AD271&amp;""))="NO"),IF(ISNUMBER(Datos!AD271),AND(OR(AD$1005="",Datos!AD271&gt;=AD$1005),OR(AD$1006="",Datos!AD271&lt;=AD$1006)),FALSE),TRUE))))</f>
        <v>0.0</v>
      </c>
      <c r="AE271">
        <f>IF(Datos!AE271="",0,IF(AND(AE$1008&lt;&gt;"",Datos!AE271=AE$1008),0,IF(AE$1004=0,0,1-CHOOSE(AE$1004,IF(ISNUMBER(Datos!AE271),AND(OR(AE$1005="",Datos!AE271&gt;=AE$1005),OR(AE$1006="",Datos!AE271&lt;=AE$1006)),FALSE),IF(ISNUMBER(Datos!AE271),AND(Datos!AE271=INT(Datos!AE271),AND(OR(AE$1005="",Datos!AE271&gt;=AE$1005),OR(AE$1006="",Datos!AE271&lt;=AE$1006))),FALSE),OR(ISNUMBER(FIND(";"&amp;UPPER(TRIM(Datos!AE271&amp;""))&amp;"=",AE$1007)),ISNUMBER(FIND(";"&amp;UPPER(TRIM(Datos!AE271&amp;""))&amp;";",AE$1007))),OR(UPPER(TRIM(Datos!AE271&amp;""))="SÍ",UPPER(TRIM(Datos!AE271&amp;""))="SI",UPPER(TRIM(Datos!AE271&amp;""))="NO"),IF(ISNUMBER(Datos!AE271),AND(OR(AE$1005="",Datos!AE271&gt;=AE$1005),OR(AE$1006="",Datos!AE271&lt;=AE$1006)),FALSE),TRUE))))</f>
        <v>0.0</v>
      </c>
    </row>
    <row r="272" spans="2:31">
      <c r="B272">
        <f>IF(Datos!B272="",0,IF(AND(B$1008&lt;&gt;"",Datos!B272=B$1008),0,IF(B$1004=0,0,1-CHOOSE(B$1004,IF(ISNUMBER(Datos!B272),AND(OR(B$1005="",Datos!B272&gt;=B$1005),OR(B$1006="",Datos!B272&lt;=B$1006)),FALSE),IF(ISNUMBER(Datos!B272),AND(Datos!B272=INT(Datos!B272),AND(OR(B$1005="",Datos!B272&gt;=B$1005),OR(B$1006="",Datos!B272&lt;=B$1006))),FALSE),OR(ISNUMBER(FIND(";"&amp;UPPER(TRIM(Datos!B272&amp;""))&amp;"=",B$1007)),ISNUMBER(FIND(";"&amp;UPPER(TRIM(Datos!B272&amp;""))&amp;";",B$1007))),OR(UPPER(TRIM(Datos!B272&amp;""))="SÍ",UPPER(TRIM(Datos!B272&amp;""))="SI",UPPER(TRIM(Datos!B272&amp;""))="NO"),IF(ISNUMBER(Datos!B272),AND(OR(B$1005="",Datos!B272&gt;=B$1005),OR(B$1006="",Datos!B272&lt;=B$1006)),FALSE),TRUE))))</f>
        <v>0.0</v>
      </c>
      <c r="C272">
        <f>IF(Datos!C272="",0,IF(AND(C$1008&lt;&gt;"",Datos!C272=C$1008),0,IF(C$1004=0,0,1-CHOOSE(C$1004,IF(ISNUMBER(Datos!C272),AND(OR(C$1005="",Datos!C272&gt;=C$1005),OR(C$1006="",Datos!C272&lt;=C$1006)),FALSE),IF(ISNUMBER(Datos!C272),AND(Datos!C272=INT(Datos!C272),AND(OR(C$1005="",Datos!C272&gt;=C$1005),OR(C$1006="",Datos!C272&lt;=C$1006))),FALSE),OR(ISNUMBER(FIND(";"&amp;UPPER(TRIM(Datos!C272&amp;""))&amp;"=",C$1007)),ISNUMBER(FIND(";"&amp;UPPER(TRIM(Datos!C272&amp;""))&amp;";",C$1007))),OR(UPPER(TRIM(Datos!C272&amp;""))="SÍ",UPPER(TRIM(Datos!C272&amp;""))="SI",UPPER(TRIM(Datos!C272&amp;""))="NO"),IF(ISNUMBER(Datos!C272),AND(OR(C$1005="",Datos!C272&gt;=C$1005),OR(C$1006="",Datos!C272&lt;=C$1006)),FALSE),TRUE))))</f>
        <v>0.0</v>
      </c>
      <c r="D272">
        <f>IF(Datos!D272="",0,IF(AND(D$1008&lt;&gt;"",Datos!D272=D$1008),0,IF(D$1004=0,0,1-CHOOSE(D$1004,IF(ISNUMBER(Datos!D272),AND(OR(D$1005="",Datos!D272&gt;=D$1005),OR(D$1006="",Datos!D272&lt;=D$1006)),FALSE),IF(ISNUMBER(Datos!D272),AND(Datos!D272=INT(Datos!D272),AND(OR(D$1005="",Datos!D272&gt;=D$1005),OR(D$1006="",Datos!D272&lt;=D$1006))),FALSE),OR(ISNUMBER(FIND(";"&amp;UPPER(TRIM(Datos!D272&amp;""))&amp;"=",D$1007)),ISNUMBER(FIND(";"&amp;UPPER(TRIM(Datos!D272&amp;""))&amp;";",D$1007))),OR(UPPER(TRIM(Datos!D272&amp;""))="SÍ",UPPER(TRIM(Datos!D272&amp;""))="SI",UPPER(TRIM(Datos!D272&amp;""))="NO"),IF(ISNUMBER(Datos!D272),AND(OR(D$1005="",Datos!D272&gt;=D$1005),OR(D$1006="",Datos!D272&lt;=D$1006)),FALSE),TRUE))))</f>
        <v>0.0</v>
      </c>
      <c r="E272">
        <f>IF(Datos!E272="",0,IF(AND(E$1008&lt;&gt;"",Datos!E272=E$1008),0,IF(E$1004=0,0,1-CHOOSE(E$1004,IF(ISNUMBER(Datos!E272),AND(OR(E$1005="",Datos!E272&gt;=E$1005),OR(E$1006="",Datos!E272&lt;=E$1006)),FALSE),IF(ISNUMBER(Datos!E272),AND(Datos!E272=INT(Datos!E272),AND(OR(E$1005="",Datos!E272&gt;=E$1005),OR(E$1006="",Datos!E272&lt;=E$1006))),FALSE),OR(ISNUMBER(FIND(";"&amp;UPPER(TRIM(Datos!E272&amp;""))&amp;"=",E$1007)),ISNUMBER(FIND(";"&amp;UPPER(TRIM(Datos!E272&amp;""))&amp;";",E$1007))),OR(UPPER(TRIM(Datos!E272&amp;""))="SÍ",UPPER(TRIM(Datos!E272&amp;""))="SI",UPPER(TRIM(Datos!E272&amp;""))="NO"),IF(ISNUMBER(Datos!E272),AND(OR(E$1005="",Datos!E272&gt;=E$1005),OR(E$1006="",Datos!E272&lt;=E$1006)),FALSE),TRUE))))</f>
        <v>0.0</v>
      </c>
      <c r="F272">
        <f>IF(Datos!F272="",0,IF(AND(F$1008&lt;&gt;"",Datos!F272=F$1008),0,IF(F$1004=0,0,1-CHOOSE(F$1004,IF(ISNUMBER(Datos!F272),AND(OR(F$1005="",Datos!F272&gt;=F$1005),OR(F$1006="",Datos!F272&lt;=F$1006)),FALSE),IF(ISNUMBER(Datos!F272),AND(Datos!F272=INT(Datos!F272),AND(OR(F$1005="",Datos!F272&gt;=F$1005),OR(F$1006="",Datos!F272&lt;=F$1006))),FALSE),OR(ISNUMBER(FIND(";"&amp;UPPER(TRIM(Datos!F272&amp;""))&amp;"=",F$1007)),ISNUMBER(FIND(";"&amp;UPPER(TRIM(Datos!F272&amp;""))&amp;";",F$1007))),OR(UPPER(TRIM(Datos!F272&amp;""))="SÍ",UPPER(TRIM(Datos!F272&amp;""))="SI",UPPER(TRIM(Datos!F272&amp;""))="NO"),IF(ISNUMBER(Datos!F272),AND(OR(F$1005="",Datos!F272&gt;=F$1005),OR(F$1006="",Datos!F272&lt;=F$1006)),FALSE),TRUE))))</f>
        <v>0.0</v>
      </c>
      <c r="G272">
        <f>IF(Datos!G272="",0,IF(AND(G$1008&lt;&gt;"",Datos!G272=G$1008),0,IF(G$1004=0,0,1-CHOOSE(G$1004,IF(ISNUMBER(Datos!G272),AND(OR(G$1005="",Datos!G272&gt;=G$1005),OR(G$1006="",Datos!G272&lt;=G$1006)),FALSE),IF(ISNUMBER(Datos!G272),AND(Datos!G272=INT(Datos!G272),AND(OR(G$1005="",Datos!G272&gt;=G$1005),OR(G$1006="",Datos!G272&lt;=G$1006))),FALSE),OR(ISNUMBER(FIND(";"&amp;UPPER(TRIM(Datos!G272&amp;""))&amp;"=",G$1007)),ISNUMBER(FIND(";"&amp;UPPER(TRIM(Datos!G272&amp;""))&amp;";",G$1007))),OR(UPPER(TRIM(Datos!G272&amp;""))="SÍ",UPPER(TRIM(Datos!G272&amp;""))="SI",UPPER(TRIM(Datos!G272&amp;""))="NO"),IF(ISNUMBER(Datos!G272),AND(OR(G$1005="",Datos!G272&gt;=G$1005),OR(G$1006="",Datos!G272&lt;=G$1006)),FALSE),TRUE))))</f>
        <v>0.0</v>
      </c>
      <c r="H272">
        <f>IF(Datos!H272="",0,IF(AND(H$1008&lt;&gt;"",Datos!H272=H$1008),0,IF(H$1004=0,0,1-CHOOSE(H$1004,IF(ISNUMBER(Datos!H272),AND(OR(H$1005="",Datos!H272&gt;=H$1005),OR(H$1006="",Datos!H272&lt;=H$1006)),FALSE),IF(ISNUMBER(Datos!H272),AND(Datos!H272=INT(Datos!H272),AND(OR(H$1005="",Datos!H272&gt;=H$1005),OR(H$1006="",Datos!H272&lt;=H$1006))),FALSE),OR(ISNUMBER(FIND(";"&amp;UPPER(TRIM(Datos!H272&amp;""))&amp;"=",H$1007)),ISNUMBER(FIND(";"&amp;UPPER(TRIM(Datos!H272&amp;""))&amp;";",H$1007))),OR(UPPER(TRIM(Datos!H272&amp;""))="SÍ",UPPER(TRIM(Datos!H272&amp;""))="SI",UPPER(TRIM(Datos!H272&amp;""))="NO"),IF(ISNUMBER(Datos!H272),AND(OR(H$1005="",Datos!H272&gt;=H$1005),OR(H$1006="",Datos!H272&lt;=H$1006)),FALSE),TRUE))))</f>
        <v>0.0</v>
      </c>
      <c r="I272">
        <f>IF(Datos!I272="",0,IF(AND(I$1008&lt;&gt;"",Datos!I272=I$1008),0,IF(I$1004=0,0,1-CHOOSE(I$1004,IF(ISNUMBER(Datos!I272),AND(OR(I$1005="",Datos!I272&gt;=I$1005),OR(I$1006="",Datos!I272&lt;=I$1006)),FALSE),IF(ISNUMBER(Datos!I272),AND(Datos!I272=INT(Datos!I272),AND(OR(I$1005="",Datos!I272&gt;=I$1005),OR(I$1006="",Datos!I272&lt;=I$1006))),FALSE),OR(ISNUMBER(FIND(";"&amp;UPPER(TRIM(Datos!I272&amp;""))&amp;"=",I$1007)),ISNUMBER(FIND(";"&amp;UPPER(TRIM(Datos!I272&amp;""))&amp;";",I$1007))),OR(UPPER(TRIM(Datos!I272&amp;""))="SÍ",UPPER(TRIM(Datos!I272&amp;""))="SI",UPPER(TRIM(Datos!I272&amp;""))="NO"),IF(ISNUMBER(Datos!I272),AND(OR(I$1005="",Datos!I272&gt;=I$1005),OR(I$1006="",Datos!I272&lt;=I$1006)),FALSE),TRUE))))</f>
        <v>0.0</v>
      </c>
      <c r="J272">
        <f>IF(Datos!J272="",0,IF(AND(J$1008&lt;&gt;"",Datos!J272=J$1008),0,IF(J$1004=0,0,1-CHOOSE(J$1004,IF(ISNUMBER(Datos!J272),AND(OR(J$1005="",Datos!J272&gt;=J$1005),OR(J$1006="",Datos!J272&lt;=J$1006)),FALSE),IF(ISNUMBER(Datos!J272),AND(Datos!J272=INT(Datos!J272),AND(OR(J$1005="",Datos!J272&gt;=J$1005),OR(J$1006="",Datos!J272&lt;=J$1006))),FALSE),OR(ISNUMBER(FIND(";"&amp;UPPER(TRIM(Datos!J272&amp;""))&amp;"=",J$1007)),ISNUMBER(FIND(";"&amp;UPPER(TRIM(Datos!J272&amp;""))&amp;";",J$1007))),OR(UPPER(TRIM(Datos!J272&amp;""))="SÍ",UPPER(TRIM(Datos!J272&amp;""))="SI",UPPER(TRIM(Datos!J272&amp;""))="NO"),IF(ISNUMBER(Datos!J272),AND(OR(J$1005="",Datos!J272&gt;=J$1005),OR(J$1006="",Datos!J272&lt;=J$1006)),FALSE),TRUE))))</f>
        <v>0.0</v>
      </c>
      <c r="K272">
        <f>IF(Datos!K272="",0,IF(AND(K$1008&lt;&gt;"",Datos!K272=K$1008),0,IF(K$1004=0,0,1-CHOOSE(K$1004,IF(ISNUMBER(Datos!K272),AND(OR(K$1005="",Datos!K272&gt;=K$1005),OR(K$1006="",Datos!K272&lt;=K$1006)),FALSE),IF(ISNUMBER(Datos!K272),AND(Datos!K272=INT(Datos!K272),AND(OR(K$1005="",Datos!K272&gt;=K$1005),OR(K$1006="",Datos!K272&lt;=K$1006))),FALSE),OR(ISNUMBER(FIND(";"&amp;UPPER(TRIM(Datos!K272&amp;""))&amp;"=",K$1007)),ISNUMBER(FIND(";"&amp;UPPER(TRIM(Datos!K272&amp;""))&amp;";",K$1007))),OR(UPPER(TRIM(Datos!K272&amp;""))="SÍ",UPPER(TRIM(Datos!K272&amp;""))="SI",UPPER(TRIM(Datos!K272&amp;""))="NO"),IF(ISNUMBER(Datos!K272),AND(OR(K$1005="",Datos!K272&gt;=K$1005),OR(K$1006="",Datos!K272&lt;=K$1006)),FALSE),TRUE))))</f>
        <v>0.0</v>
      </c>
      <c r="L272">
        <f>IF(Datos!L272="",0,IF(AND(L$1008&lt;&gt;"",Datos!L272=L$1008),0,IF(L$1004=0,0,1-CHOOSE(L$1004,IF(ISNUMBER(Datos!L272),AND(OR(L$1005="",Datos!L272&gt;=L$1005),OR(L$1006="",Datos!L272&lt;=L$1006)),FALSE),IF(ISNUMBER(Datos!L272),AND(Datos!L272=INT(Datos!L272),AND(OR(L$1005="",Datos!L272&gt;=L$1005),OR(L$1006="",Datos!L272&lt;=L$1006))),FALSE),OR(ISNUMBER(FIND(";"&amp;UPPER(TRIM(Datos!L272&amp;""))&amp;"=",L$1007)),ISNUMBER(FIND(";"&amp;UPPER(TRIM(Datos!L272&amp;""))&amp;";",L$1007))),OR(UPPER(TRIM(Datos!L272&amp;""))="SÍ",UPPER(TRIM(Datos!L272&amp;""))="SI",UPPER(TRIM(Datos!L272&amp;""))="NO"),IF(ISNUMBER(Datos!L272),AND(OR(L$1005="",Datos!L272&gt;=L$1005),OR(L$1006="",Datos!L272&lt;=L$1006)),FALSE),TRUE))))</f>
        <v>0.0</v>
      </c>
      <c r="M272">
        <f>IF(Datos!M272="",0,IF(AND(M$1008&lt;&gt;"",Datos!M272=M$1008),0,IF(M$1004=0,0,1-CHOOSE(M$1004,IF(ISNUMBER(Datos!M272),AND(OR(M$1005="",Datos!M272&gt;=M$1005),OR(M$1006="",Datos!M272&lt;=M$1006)),FALSE),IF(ISNUMBER(Datos!M272),AND(Datos!M272=INT(Datos!M272),AND(OR(M$1005="",Datos!M272&gt;=M$1005),OR(M$1006="",Datos!M272&lt;=M$1006))),FALSE),OR(ISNUMBER(FIND(";"&amp;UPPER(TRIM(Datos!M272&amp;""))&amp;"=",M$1007)),ISNUMBER(FIND(";"&amp;UPPER(TRIM(Datos!M272&amp;""))&amp;";",M$1007))),OR(UPPER(TRIM(Datos!M272&amp;""))="SÍ",UPPER(TRIM(Datos!M272&amp;""))="SI",UPPER(TRIM(Datos!M272&amp;""))="NO"),IF(ISNUMBER(Datos!M272),AND(OR(M$1005="",Datos!M272&gt;=M$1005),OR(M$1006="",Datos!M272&lt;=M$1006)),FALSE),TRUE))))</f>
        <v>0.0</v>
      </c>
      <c r="N272">
        <f>IF(Datos!N272="",0,IF(AND(N$1008&lt;&gt;"",Datos!N272=N$1008),0,IF(N$1004=0,0,1-CHOOSE(N$1004,IF(ISNUMBER(Datos!N272),AND(OR(N$1005="",Datos!N272&gt;=N$1005),OR(N$1006="",Datos!N272&lt;=N$1006)),FALSE),IF(ISNUMBER(Datos!N272),AND(Datos!N272=INT(Datos!N272),AND(OR(N$1005="",Datos!N272&gt;=N$1005),OR(N$1006="",Datos!N272&lt;=N$1006))),FALSE),OR(ISNUMBER(FIND(";"&amp;UPPER(TRIM(Datos!N272&amp;""))&amp;"=",N$1007)),ISNUMBER(FIND(";"&amp;UPPER(TRIM(Datos!N272&amp;""))&amp;";",N$1007))),OR(UPPER(TRIM(Datos!N272&amp;""))="SÍ",UPPER(TRIM(Datos!N272&amp;""))="SI",UPPER(TRIM(Datos!N272&amp;""))="NO"),IF(ISNUMBER(Datos!N272),AND(OR(N$1005="",Datos!N272&gt;=N$1005),OR(N$1006="",Datos!N272&lt;=N$1006)),FALSE),TRUE))))</f>
        <v>0.0</v>
      </c>
      <c r="O272">
        <f>IF(Datos!O272="",0,IF(AND(O$1008&lt;&gt;"",Datos!O272=O$1008),0,IF(O$1004=0,0,1-CHOOSE(O$1004,IF(ISNUMBER(Datos!O272),AND(OR(O$1005="",Datos!O272&gt;=O$1005),OR(O$1006="",Datos!O272&lt;=O$1006)),FALSE),IF(ISNUMBER(Datos!O272),AND(Datos!O272=INT(Datos!O272),AND(OR(O$1005="",Datos!O272&gt;=O$1005),OR(O$1006="",Datos!O272&lt;=O$1006))),FALSE),OR(ISNUMBER(FIND(";"&amp;UPPER(TRIM(Datos!O272&amp;""))&amp;"=",O$1007)),ISNUMBER(FIND(";"&amp;UPPER(TRIM(Datos!O272&amp;""))&amp;";",O$1007))),OR(UPPER(TRIM(Datos!O272&amp;""))="SÍ",UPPER(TRIM(Datos!O272&amp;""))="SI",UPPER(TRIM(Datos!O272&amp;""))="NO"),IF(ISNUMBER(Datos!O272),AND(OR(O$1005="",Datos!O272&gt;=O$1005),OR(O$1006="",Datos!O272&lt;=O$1006)),FALSE),TRUE))))</f>
        <v>0.0</v>
      </c>
      <c r="P272">
        <f>IF(Datos!P272="",0,IF(AND(P$1008&lt;&gt;"",Datos!P272=P$1008),0,IF(P$1004=0,0,1-CHOOSE(P$1004,IF(ISNUMBER(Datos!P272),AND(OR(P$1005="",Datos!P272&gt;=P$1005),OR(P$1006="",Datos!P272&lt;=P$1006)),FALSE),IF(ISNUMBER(Datos!P272),AND(Datos!P272=INT(Datos!P272),AND(OR(P$1005="",Datos!P272&gt;=P$1005),OR(P$1006="",Datos!P272&lt;=P$1006))),FALSE),OR(ISNUMBER(FIND(";"&amp;UPPER(TRIM(Datos!P272&amp;""))&amp;"=",P$1007)),ISNUMBER(FIND(";"&amp;UPPER(TRIM(Datos!P272&amp;""))&amp;";",P$1007))),OR(UPPER(TRIM(Datos!P272&amp;""))="SÍ",UPPER(TRIM(Datos!P272&amp;""))="SI",UPPER(TRIM(Datos!P272&amp;""))="NO"),IF(ISNUMBER(Datos!P272),AND(OR(P$1005="",Datos!P272&gt;=P$1005),OR(P$1006="",Datos!P272&lt;=P$1006)),FALSE),TRUE))))</f>
        <v>0.0</v>
      </c>
      <c r="Q272">
        <f>IF(Datos!Q272="",0,IF(AND(Q$1008&lt;&gt;"",Datos!Q272=Q$1008),0,IF(Q$1004=0,0,1-CHOOSE(Q$1004,IF(ISNUMBER(Datos!Q272),AND(OR(Q$1005="",Datos!Q272&gt;=Q$1005),OR(Q$1006="",Datos!Q272&lt;=Q$1006)),FALSE),IF(ISNUMBER(Datos!Q272),AND(Datos!Q272=INT(Datos!Q272),AND(OR(Q$1005="",Datos!Q272&gt;=Q$1005),OR(Q$1006="",Datos!Q272&lt;=Q$1006))),FALSE),OR(ISNUMBER(FIND(";"&amp;UPPER(TRIM(Datos!Q272&amp;""))&amp;"=",Q$1007)),ISNUMBER(FIND(";"&amp;UPPER(TRIM(Datos!Q272&amp;""))&amp;";",Q$1007))),OR(UPPER(TRIM(Datos!Q272&amp;""))="SÍ",UPPER(TRIM(Datos!Q272&amp;""))="SI",UPPER(TRIM(Datos!Q272&amp;""))="NO"),IF(ISNUMBER(Datos!Q272),AND(OR(Q$1005="",Datos!Q272&gt;=Q$1005),OR(Q$1006="",Datos!Q272&lt;=Q$1006)),FALSE),TRUE))))</f>
        <v>0.0</v>
      </c>
      <c r="R272">
        <f>IF(Datos!R272="",0,IF(AND(R$1008&lt;&gt;"",Datos!R272=R$1008),0,IF(R$1004=0,0,1-CHOOSE(R$1004,IF(ISNUMBER(Datos!R272),AND(OR(R$1005="",Datos!R272&gt;=R$1005),OR(R$1006="",Datos!R272&lt;=R$1006)),FALSE),IF(ISNUMBER(Datos!R272),AND(Datos!R272=INT(Datos!R272),AND(OR(R$1005="",Datos!R272&gt;=R$1005),OR(R$1006="",Datos!R272&lt;=R$1006))),FALSE),OR(ISNUMBER(FIND(";"&amp;UPPER(TRIM(Datos!R272&amp;""))&amp;"=",R$1007)),ISNUMBER(FIND(";"&amp;UPPER(TRIM(Datos!R272&amp;""))&amp;";",R$1007))),OR(UPPER(TRIM(Datos!R272&amp;""))="SÍ",UPPER(TRIM(Datos!R272&amp;""))="SI",UPPER(TRIM(Datos!R272&amp;""))="NO"),IF(ISNUMBER(Datos!R272),AND(OR(R$1005="",Datos!R272&gt;=R$1005),OR(R$1006="",Datos!R272&lt;=R$1006)),FALSE),TRUE))))</f>
        <v>0.0</v>
      </c>
      <c r="S272">
        <f>IF(Datos!S272="",0,IF(AND(S$1008&lt;&gt;"",Datos!S272=S$1008),0,IF(S$1004=0,0,1-CHOOSE(S$1004,IF(ISNUMBER(Datos!S272),AND(OR(S$1005="",Datos!S272&gt;=S$1005),OR(S$1006="",Datos!S272&lt;=S$1006)),FALSE),IF(ISNUMBER(Datos!S272),AND(Datos!S272=INT(Datos!S272),AND(OR(S$1005="",Datos!S272&gt;=S$1005),OR(S$1006="",Datos!S272&lt;=S$1006))),FALSE),OR(ISNUMBER(FIND(";"&amp;UPPER(TRIM(Datos!S272&amp;""))&amp;"=",S$1007)),ISNUMBER(FIND(";"&amp;UPPER(TRIM(Datos!S272&amp;""))&amp;";",S$1007))),OR(UPPER(TRIM(Datos!S272&amp;""))="SÍ",UPPER(TRIM(Datos!S272&amp;""))="SI",UPPER(TRIM(Datos!S272&amp;""))="NO"),IF(ISNUMBER(Datos!S272),AND(OR(S$1005="",Datos!S272&gt;=S$1005),OR(S$1006="",Datos!S272&lt;=S$1006)),FALSE),TRUE))))</f>
        <v>0.0</v>
      </c>
      <c r="T272">
        <f>IF(Datos!T272="",0,IF(AND(T$1008&lt;&gt;"",Datos!T272=T$1008),0,IF(T$1004=0,0,1-CHOOSE(T$1004,IF(ISNUMBER(Datos!T272),AND(OR(T$1005="",Datos!T272&gt;=T$1005),OR(T$1006="",Datos!T272&lt;=T$1006)),FALSE),IF(ISNUMBER(Datos!T272),AND(Datos!T272=INT(Datos!T272),AND(OR(T$1005="",Datos!T272&gt;=T$1005),OR(T$1006="",Datos!T272&lt;=T$1006))),FALSE),OR(ISNUMBER(FIND(";"&amp;UPPER(TRIM(Datos!T272&amp;""))&amp;"=",T$1007)),ISNUMBER(FIND(";"&amp;UPPER(TRIM(Datos!T272&amp;""))&amp;";",T$1007))),OR(UPPER(TRIM(Datos!T272&amp;""))="SÍ",UPPER(TRIM(Datos!T272&amp;""))="SI",UPPER(TRIM(Datos!T272&amp;""))="NO"),IF(ISNUMBER(Datos!T272),AND(OR(T$1005="",Datos!T272&gt;=T$1005),OR(T$1006="",Datos!T272&lt;=T$1006)),FALSE),TRUE))))</f>
        <v>0.0</v>
      </c>
      <c r="U272">
        <f>IF(Datos!U272="",0,IF(AND(U$1008&lt;&gt;"",Datos!U272=U$1008),0,IF(U$1004=0,0,1-CHOOSE(U$1004,IF(ISNUMBER(Datos!U272),AND(OR(U$1005="",Datos!U272&gt;=U$1005),OR(U$1006="",Datos!U272&lt;=U$1006)),FALSE),IF(ISNUMBER(Datos!U272),AND(Datos!U272=INT(Datos!U272),AND(OR(U$1005="",Datos!U272&gt;=U$1005),OR(U$1006="",Datos!U272&lt;=U$1006))),FALSE),OR(ISNUMBER(FIND(";"&amp;UPPER(TRIM(Datos!U272&amp;""))&amp;"=",U$1007)),ISNUMBER(FIND(";"&amp;UPPER(TRIM(Datos!U272&amp;""))&amp;";",U$1007))),OR(UPPER(TRIM(Datos!U272&amp;""))="SÍ",UPPER(TRIM(Datos!U272&amp;""))="SI",UPPER(TRIM(Datos!U272&amp;""))="NO"),IF(ISNUMBER(Datos!U272),AND(OR(U$1005="",Datos!U272&gt;=U$1005),OR(U$1006="",Datos!U272&lt;=U$1006)),FALSE),TRUE))))</f>
        <v>0.0</v>
      </c>
      <c r="V272">
        <f>IF(Datos!V272="",0,IF(AND(V$1008&lt;&gt;"",Datos!V272=V$1008),0,IF(V$1004=0,0,1-CHOOSE(V$1004,IF(ISNUMBER(Datos!V272),AND(OR(V$1005="",Datos!V272&gt;=V$1005),OR(V$1006="",Datos!V272&lt;=V$1006)),FALSE),IF(ISNUMBER(Datos!V272),AND(Datos!V272=INT(Datos!V272),AND(OR(V$1005="",Datos!V272&gt;=V$1005),OR(V$1006="",Datos!V272&lt;=V$1006))),FALSE),OR(ISNUMBER(FIND(";"&amp;UPPER(TRIM(Datos!V272&amp;""))&amp;"=",V$1007)),ISNUMBER(FIND(";"&amp;UPPER(TRIM(Datos!V272&amp;""))&amp;";",V$1007))),OR(UPPER(TRIM(Datos!V272&amp;""))="SÍ",UPPER(TRIM(Datos!V272&amp;""))="SI",UPPER(TRIM(Datos!V272&amp;""))="NO"),IF(ISNUMBER(Datos!V272),AND(OR(V$1005="",Datos!V272&gt;=V$1005),OR(V$1006="",Datos!V272&lt;=V$1006)),FALSE),TRUE))))</f>
        <v>0.0</v>
      </c>
      <c r="W272">
        <f>IF(Datos!W272="",0,IF(AND(W$1008&lt;&gt;"",Datos!W272=W$1008),0,IF(W$1004=0,0,1-CHOOSE(W$1004,IF(ISNUMBER(Datos!W272),AND(OR(W$1005="",Datos!W272&gt;=W$1005),OR(W$1006="",Datos!W272&lt;=W$1006)),FALSE),IF(ISNUMBER(Datos!W272),AND(Datos!W272=INT(Datos!W272),AND(OR(W$1005="",Datos!W272&gt;=W$1005),OR(W$1006="",Datos!W272&lt;=W$1006))),FALSE),OR(ISNUMBER(FIND(";"&amp;UPPER(TRIM(Datos!W272&amp;""))&amp;"=",W$1007)),ISNUMBER(FIND(";"&amp;UPPER(TRIM(Datos!W272&amp;""))&amp;";",W$1007))),OR(UPPER(TRIM(Datos!W272&amp;""))="SÍ",UPPER(TRIM(Datos!W272&amp;""))="SI",UPPER(TRIM(Datos!W272&amp;""))="NO"),IF(ISNUMBER(Datos!W272),AND(OR(W$1005="",Datos!W272&gt;=W$1005),OR(W$1006="",Datos!W272&lt;=W$1006)),FALSE),TRUE))))</f>
        <v>0.0</v>
      </c>
      <c r="X272">
        <f>IF(Datos!X272="",0,IF(AND(X$1008&lt;&gt;"",Datos!X272=X$1008),0,IF(X$1004=0,0,1-CHOOSE(X$1004,IF(ISNUMBER(Datos!X272),AND(OR(X$1005="",Datos!X272&gt;=X$1005),OR(X$1006="",Datos!X272&lt;=X$1006)),FALSE),IF(ISNUMBER(Datos!X272),AND(Datos!X272=INT(Datos!X272),AND(OR(X$1005="",Datos!X272&gt;=X$1005),OR(X$1006="",Datos!X272&lt;=X$1006))),FALSE),OR(ISNUMBER(FIND(";"&amp;UPPER(TRIM(Datos!X272&amp;""))&amp;"=",X$1007)),ISNUMBER(FIND(";"&amp;UPPER(TRIM(Datos!X272&amp;""))&amp;";",X$1007))),OR(UPPER(TRIM(Datos!X272&amp;""))="SÍ",UPPER(TRIM(Datos!X272&amp;""))="SI",UPPER(TRIM(Datos!X272&amp;""))="NO"),IF(ISNUMBER(Datos!X272),AND(OR(X$1005="",Datos!X272&gt;=X$1005),OR(X$1006="",Datos!X272&lt;=X$1006)),FALSE),TRUE))))</f>
        <v>0.0</v>
      </c>
      <c r="Y272">
        <f>IF(Datos!Y272="",0,IF(AND(Y$1008&lt;&gt;"",Datos!Y272=Y$1008),0,IF(Y$1004=0,0,1-CHOOSE(Y$1004,IF(ISNUMBER(Datos!Y272),AND(OR(Y$1005="",Datos!Y272&gt;=Y$1005),OR(Y$1006="",Datos!Y272&lt;=Y$1006)),FALSE),IF(ISNUMBER(Datos!Y272),AND(Datos!Y272=INT(Datos!Y272),AND(OR(Y$1005="",Datos!Y272&gt;=Y$1005),OR(Y$1006="",Datos!Y272&lt;=Y$1006))),FALSE),OR(ISNUMBER(FIND(";"&amp;UPPER(TRIM(Datos!Y272&amp;""))&amp;"=",Y$1007)),ISNUMBER(FIND(";"&amp;UPPER(TRIM(Datos!Y272&amp;""))&amp;";",Y$1007))),OR(UPPER(TRIM(Datos!Y272&amp;""))="SÍ",UPPER(TRIM(Datos!Y272&amp;""))="SI",UPPER(TRIM(Datos!Y272&amp;""))="NO"),IF(ISNUMBER(Datos!Y272),AND(OR(Y$1005="",Datos!Y272&gt;=Y$1005),OR(Y$1006="",Datos!Y272&lt;=Y$1006)),FALSE),TRUE))))</f>
        <v>0.0</v>
      </c>
      <c r="Z272">
        <f>IF(Datos!Z272="",0,IF(AND(Z$1008&lt;&gt;"",Datos!Z272=Z$1008),0,IF(Z$1004=0,0,1-CHOOSE(Z$1004,IF(ISNUMBER(Datos!Z272),AND(OR(Z$1005="",Datos!Z272&gt;=Z$1005),OR(Z$1006="",Datos!Z272&lt;=Z$1006)),FALSE),IF(ISNUMBER(Datos!Z272),AND(Datos!Z272=INT(Datos!Z272),AND(OR(Z$1005="",Datos!Z272&gt;=Z$1005),OR(Z$1006="",Datos!Z272&lt;=Z$1006))),FALSE),OR(ISNUMBER(FIND(";"&amp;UPPER(TRIM(Datos!Z272&amp;""))&amp;"=",Z$1007)),ISNUMBER(FIND(";"&amp;UPPER(TRIM(Datos!Z272&amp;""))&amp;";",Z$1007))),OR(UPPER(TRIM(Datos!Z272&amp;""))="SÍ",UPPER(TRIM(Datos!Z272&amp;""))="SI",UPPER(TRIM(Datos!Z272&amp;""))="NO"),IF(ISNUMBER(Datos!Z272),AND(OR(Z$1005="",Datos!Z272&gt;=Z$1005),OR(Z$1006="",Datos!Z272&lt;=Z$1006)),FALSE),TRUE))))</f>
        <v>0.0</v>
      </c>
      <c r="AA272">
        <f>IF(Datos!AA272="",0,IF(AND(AA$1008&lt;&gt;"",Datos!AA272=AA$1008),0,IF(AA$1004=0,0,1-CHOOSE(AA$1004,IF(ISNUMBER(Datos!AA272),AND(OR(AA$1005="",Datos!AA272&gt;=AA$1005),OR(AA$1006="",Datos!AA272&lt;=AA$1006)),FALSE),IF(ISNUMBER(Datos!AA272),AND(Datos!AA272=INT(Datos!AA272),AND(OR(AA$1005="",Datos!AA272&gt;=AA$1005),OR(AA$1006="",Datos!AA272&lt;=AA$1006))),FALSE),OR(ISNUMBER(FIND(";"&amp;UPPER(TRIM(Datos!AA272&amp;""))&amp;"=",AA$1007)),ISNUMBER(FIND(";"&amp;UPPER(TRIM(Datos!AA272&amp;""))&amp;";",AA$1007))),OR(UPPER(TRIM(Datos!AA272&amp;""))="SÍ",UPPER(TRIM(Datos!AA272&amp;""))="SI",UPPER(TRIM(Datos!AA272&amp;""))="NO"),IF(ISNUMBER(Datos!AA272),AND(OR(AA$1005="",Datos!AA272&gt;=AA$1005),OR(AA$1006="",Datos!AA272&lt;=AA$1006)),FALSE),TRUE))))</f>
        <v>0.0</v>
      </c>
      <c r="AB272">
        <f>IF(Datos!AB272="",0,IF(AND(AB$1008&lt;&gt;"",Datos!AB272=AB$1008),0,IF(AB$1004=0,0,1-CHOOSE(AB$1004,IF(ISNUMBER(Datos!AB272),AND(OR(AB$1005="",Datos!AB272&gt;=AB$1005),OR(AB$1006="",Datos!AB272&lt;=AB$1006)),FALSE),IF(ISNUMBER(Datos!AB272),AND(Datos!AB272=INT(Datos!AB272),AND(OR(AB$1005="",Datos!AB272&gt;=AB$1005),OR(AB$1006="",Datos!AB272&lt;=AB$1006))),FALSE),OR(ISNUMBER(FIND(";"&amp;UPPER(TRIM(Datos!AB272&amp;""))&amp;"=",AB$1007)),ISNUMBER(FIND(";"&amp;UPPER(TRIM(Datos!AB272&amp;""))&amp;";",AB$1007))),OR(UPPER(TRIM(Datos!AB272&amp;""))="SÍ",UPPER(TRIM(Datos!AB272&amp;""))="SI",UPPER(TRIM(Datos!AB272&amp;""))="NO"),IF(ISNUMBER(Datos!AB272),AND(OR(AB$1005="",Datos!AB272&gt;=AB$1005),OR(AB$1006="",Datos!AB272&lt;=AB$1006)),FALSE),TRUE))))</f>
        <v>0.0</v>
      </c>
      <c r="AC272">
        <f>IF(Datos!AC272="",0,IF(AND(AC$1008&lt;&gt;"",Datos!AC272=AC$1008),0,IF(AC$1004=0,0,1-CHOOSE(AC$1004,IF(ISNUMBER(Datos!AC272),AND(OR(AC$1005="",Datos!AC272&gt;=AC$1005),OR(AC$1006="",Datos!AC272&lt;=AC$1006)),FALSE),IF(ISNUMBER(Datos!AC272),AND(Datos!AC272=INT(Datos!AC272),AND(OR(AC$1005="",Datos!AC272&gt;=AC$1005),OR(AC$1006="",Datos!AC272&lt;=AC$1006))),FALSE),OR(ISNUMBER(FIND(";"&amp;UPPER(TRIM(Datos!AC272&amp;""))&amp;"=",AC$1007)),ISNUMBER(FIND(";"&amp;UPPER(TRIM(Datos!AC272&amp;""))&amp;";",AC$1007))),OR(UPPER(TRIM(Datos!AC272&amp;""))="SÍ",UPPER(TRIM(Datos!AC272&amp;""))="SI",UPPER(TRIM(Datos!AC272&amp;""))="NO"),IF(ISNUMBER(Datos!AC272),AND(OR(AC$1005="",Datos!AC272&gt;=AC$1005),OR(AC$1006="",Datos!AC272&lt;=AC$1006)),FALSE),TRUE))))</f>
        <v>0.0</v>
      </c>
      <c r="AD272">
        <f>IF(Datos!AD272="",0,IF(AND(AD$1008&lt;&gt;"",Datos!AD272=AD$1008),0,IF(AD$1004=0,0,1-CHOOSE(AD$1004,IF(ISNUMBER(Datos!AD272),AND(OR(AD$1005="",Datos!AD272&gt;=AD$1005),OR(AD$1006="",Datos!AD272&lt;=AD$1006)),FALSE),IF(ISNUMBER(Datos!AD272),AND(Datos!AD272=INT(Datos!AD272),AND(OR(AD$1005="",Datos!AD272&gt;=AD$1005),OR(AD$1006="",Datos!AD272&lt;=AD$1006))),FALSE),OR(ISNUMBER(FIND(";"&amp;UPPER(TRIM(Datos!AD272&amp;""))&amp;"=",AD$1007)),ISNUMBER(FIND(";"&amp;UPPER(TRIM(Datos!AD272&amp;""))&amp;";",AD$1007))),OR(UPPER(TRIM(Datos!AD272&amp;""))="SÍ",UPPER(TRIM(Datos!AD272&amp;""))="SI",UPPER(TRIM(Datos!AD272&amp;""))="NO"),IF(ISNUMBER(Datos!AD272),AND(OR(AD$1005="",Datos!AD272&gt;=AD$1005),OR(AD$1006="",Datos!AD272&lt;=AD$1006)),FALSE),TRUE))))</f>
        <v>0.0</v>
      </c>
      <c r="AE272">
        <f>IF(Datos!AE272="",0,IF(AND(AE$1008&lt;&gt;"",Datos!AE272=AE$1008),0,IF(AE$1004=0,0,1-CHOOSE(AE$1004,IF(ISNUMBER(Datos!AE272),AND(OR(AE$1005="",Datos!AE272&gt;=AE$1005),OR(AE$1006="",Datos!AE272&lt;=AE$1006)),FALSE),IF(ISNUMBER(Datos!AE272),AND(Datos!AE272=INT(Datos!AE272),AND(OR(AE$1005="",Datos!AE272&gt;=AE$1005),OR(AE$1006="",Datos!AE272&lt;=AE$1006))),FALSE),OR(ISNUMBER(FIND(";"&amp;UPPER(TRIM(Datos!AE272&amp;""))&amp;"=",AE$1007)),ISNUMBER(FIND(";"&amp;UPPER(TRIM(Datos!AE272&amp;""))&amp;";",AE$1007))),OR(UPPER(TRIM(Datos!AE272&amp;""))="SÍ",UPPER(TRIM(Datos!AE272&amp;""))="SI",UPPER(TRIM(Datos!AE272&amp;""))="NO"),IF(ISNUMBER(Datos!AE272),AND(OR(AE$1005="",Datos!AE272&gt;=AE$1005),OR(AE$1006="",Datos!AE272&lt;=AE$1006)),FALSE),TRUE))))</f>
        <v>0.0</v>
      </c>
    </row>
    <row r="273" spans="2:31">
      <c r="B273">
        <f>IF(Datos!B273="",0,IF(AND(B$1008&lt;&gt;"",Datos!B273=B$1008),0,IF(B$1004=0,0,1-CHOOSE(B$1004,IF(ISNUMBER(Datos!B273),AND(OR(B$1005="",Datos!B273&gt;=B$1005),OR(B$1006="",Datos!B273&lt;=B$1006)),FALSE),IF(ISNUMBER(Datos!B273),AND(Datos!B273=INT(Datos!B273),AND(OR(B$1005="",Datos!B273&gt;=B$1005),OR(B$1006="",Datos!B273&lt;=B$1006))),FALSE),OR(ISNUMBER(FIND(";"&amp;UPPER(TRIM(Datos!B273&amp;""))&amp;"=",B$1007)),ISNUMBER(FIND(";"&amp;UPPER(TRIM(Datos!B273&amp;""))&amp;";",B$1007))),OR(UPPER(TRIM(Datos!B273&amp;""))="SÍ",UPPER(TRIM(Datos!B273&amp;""))="SI",UPPER(TRIM(Datos!B273&amp;""))="NO"),IF(ISNUMBER(Datos!B273),AND(OR(B$1005="",Datos!B273&gt;=B$1005),OR(B$1006="",Datos!B273&lt;=B$1006)),FALSE),TRUE))))</f>
        <v>0.0</v>
      </c>
      <c r="C273">
        <f>IF(Datos!C273="",0,IF(AND(C$1008&lt;&gt;"",Datos!C273=C$1008),0,IF(C$1004=0,0,1-CHOOSE(C$1004,IF(ISNUMBER(Datos!C273),AND(OR(C$1005="",Datos!C273&gt;=C$1005),OR(C$1006="",Datos!C273&lt;=C$1006)),FALSE),IF(ISNUMBER(Datos!C273),AND(Datos!C273=INT(Datos!C273),AND(OR(C$1005="",Datos!C273&gt;=C$1005),OR(C$1006="",Datos!C273&lt;=C$1006))),FALSE),OR(ISNUMBER(FIND(";"&amp;UPPER(TRIM(Datos!C273&amp;""))&amp;"=",C$1007)),ISNUMBER(FIND(";"&amp;UPPER(TRIM(Datos!C273&amp;""))&amp;";",C$1007))),OR(UPPER(TRIM(Datos!C273&amp;""))="SÍ",UPPER(TRIM(Datos!C273&amp;""))="SI",UPPER(TRIM(Datos!C273&amp;""))="NO"),IF(ISNUMBER(Datos!C273),AND(OR(C$1005="",Datos!C273&gt;=C$1005),OR(C$1006="",Datos!C273&lt;=C$1006)),FALSE),TRUE))))</f>
        <v>0.0</v>
      </c>
      <c r="D273">
        <f>IF(Datos!D273="",0,IF(AND(D$1008&lt;&gt;"",Datos!D273=D$1008),0,IF(D$1004=0,0,1-CHOOSE(D$1004,IF(ISNUMBER(Datos!D273),AND(OR(D$1005="",Datos!D273&gt;=D$1005),OR(D$1006="",Datos!D273&lt;=D$1006)),FALSE),IF(ISNUMBER(Datos!D273),AND(Datos!D273=INT(Datos!D273),AND(OR(D$1005="",Datos!D273&gt;=D$1005),OR(D$1006="",Datos!D273&lt;=D$1006))),FALSE),OR(ISNUMBER(FIND(";"&amp;UPPER(TRIM(Datos!D273&amp;""))&amp;"=",D$1007)),ISNUMBER(FIND(";"&amp;UPPER(TRIM(Datos!D273&amp;""))&amp;";",D$1007))),OR(UPPER(TRIM(Datos!D273&amp;""))="SÍ",UPPER(TRIM(Datos!D273&amp;""))="SI",UPPER(TRIM(Datos!D273&amp;""))="NO"),IF(ISNUMBER(Datos!D273),AND(OR(D$1005="",Datos!D273&gt;=D$1005),OR(D$1006="",Datos!D273&lt;=D$1006)),FALSE),TRUE))))</f>
        <v>0.0</v>
      </c>
      <c r="E273">
        <f>IF(Datos!E273="",0,IF(AND(E$1008&lt;&gt;"",Datos!E273=E$1008),0,IF(E$1004=0,0,1-CHOOSE(E$1004,IF(ISNUMBER(Datos!E273),AND(OR(E$1005="",Datos!E273&gt;=E$1005),OR(E$1006="",Datos!E273&lt;=E$1006)),FALSE),IF(ISNUMBER(Datos!E273),AND(Datos!E273=INT(Datos!E273),AND(OR(E$1005="",Datos!E273&gt;=E$1005),OR(E$1006="",Datos!E273&lt;=E$1006))),FALSE),OR(ISNUMBER(FIND(";"&amp;UPPER(TRIM(Datos!E273&amp;""))&amp;"=",E$1007)),ISNUMBER(FIND(";"&amp;UPPER(TRIM(Datos!E273&amp;""))&amp;";",E$1007))),OR(UPPER(TRIM(Datos!E273&amp;""))="SÍ",UPPER(TRIM(Datos!E273&amp;""))="SI",UPPER(TRIM(Datos!E273&amp;""))="NO"),IF(ISNUMBER(Datos!E273),AND(OR(E$1005="",Datos!E273&gt;=E$1005),OR(E$1006="",Datos!E273&lt;=E$1006)),FALSE),TRUE))))</f>
        <v>0.0</v>
      </c>
      <c r="F273">
        <f>IF(Datos!F273="",0,IF(AND(F$1008&lt;&gt;"",Datos!F273=F$1008),0,IF(F$1004=0,0,1-CHOOSE(F$1004,IF(ISNUMBER(Datos!F273),AND(OR(F$1005="",Datos!F273&gt;=F$1005),OR(F$1006="",Datos!F273&lt;=F$1006)),FALSE),IF(ISNUMBER(Datos!F273),AND(Datos!F273=INT(Datos!F273),AND(OR(F$1005="",Datos!F273&gt;=F$1005),OR(F$1006="",Datos!F273&lt;=F$1006))),FALSE),OR(ISNUMBER(FIND(";"&amp;UPPER(TRIM(Datos!F273&amp;""))&amp;"=",F$1007)),ISNUMBER(FIND(";"&amp;UPPER(TRIM(Datos!F273&amp;""))&amp;";",F$1007))),OR(UPPER(TRIM(Datos!F273&amp;""))="SÍ",UPPER(TRIM(Datos!F273&amp;""))="SI",UPPER(TRIM(Datos!F273&amp;""))="NO"),IF(ISNUMBER(Datos!F273),AND(OR(F$1005="",Datos!F273&gt;=F$1005),OR(F$1006="",Datos!F273&lt;=F$1006)),FALSE),TRUE))))</f>
        <v>0.0</v>
      </c>
      <c r="G273">
        <f>IF(Datos!G273="",0,IF(AND(G$1008&lt;&gt;"",Datos!G273=G$1008),0,IF(G$1004=0,0,1-CHOOSE(G$1004,IF(ISNUMBER(Datos!G273),AND(OR(G$1005="",Datos!G273&gt;=G$1005),OR(G$1006="",Datos!G273&lt;=G$1006)),FALSE),IF(ISNUMBER(Datos!G273),AND(Datos!G273=INT(Datos!G273),AND(OR(G$1005="",Datos!G273&gt;=G$1005),OR(G$1006="",Datos!G273&lt;=G$1006))),FALSE),OR(ISNUMBER(FIND(";"&amp;UPPER(TRIM(Datos!G273&amp;""))&amp;"=",G$1007)),ISNUMBER(FIND(";"&amp;UPPER(TRIM(Datos!G273&amp;""))&amp;";",G$1007))),OR(UPPER(TRIM(Datos!G273&amp;""))="SÍ",UPPER(TRIM(Datos!G273&amp;""))="SI",UPPER(TRIM(Datos!G273&amp;""))="NO"),IF(ISNUMBER(Datos!G273),AND(OR(G$1005="",Datos!G273&gt;=G$1005),OR(G$1006="",Datos!G273&lt;=G$1006)),FALSE),TRUE))))</f>
        <v>0.0</v>
      </c>
      <c r="H273">
        <f>IF(Datos!H273="",0,IF(AND(H$1008&lt;&gt;"",Datos!H273=H$1008),0,IF(H$1004=0,0,1-CHOOSE(H$1004,IF(ISNUMBER(Datos!H273),AND(OR(H$1005="",Datos!H273&gt;=H$1005),OR(H$1006="",Datos!H273&lt;=H$1006)),FALSE),IF(ISNUMBER(Datos!H273),AND(Datos!H273=INT(Datos!H273),AND(OR(H$1005="",Datos!H273&gt;=H$1005),OR(H$1006="",Datos!H273&lt;=H$1006))),FALSE),OR(ISNUMBER(FIND(";"&amp;UPPER(TRIM(Datos!H273&amp;""))&amp;"=",H$1007)),ISNUMBER(FIND(";"&amp;UPPER(TRIM(Datos!H273&amp;""))&amp;";",H$1007))),OR(UPPER(TRIM(Datos!H273&amp;""))="SÍ",UPPER(TRIM(Datos!H273&amp;""))="SI",UPPER(TRIM(Datos!H273&amp;""))="NO"),IF(ISNUMBER(Datos!H273),AND(OR(H$1005="",Datos!H273&gt;=H$1005),OR(H$1006="",Datos!H273&lt;=H$1006)),FALSE),TRUE))))</f>
        <v>0.0</v>
      </c>
      <c r="I273">
        <f>IF(Datos!I273="",0,IF(AND(I$1008&lt;&gt;"",Datos!I273=I$1008),0,IF(I$1004=0,0,1-CHOOSE(I$1004,IF(ISNUMBER(Datos!I273),AND(OR(I$1005="",Datos!I273&gt;=I$1005),OR(I$1006="",Datos!I273&lt;=I$1006)),FALSE),IF(ISNUMBER(Datos!I273),AND(Datos!I273=INT(Datos!I273),AND(OR(I$1005="",Datos!I273&gt;=I$1005),OR(I$1006="",Datos!I273&lt;=I$1006))),FALSE),OR(ISNUMBER(FIND(";"&amp;UPPER(TRIM(Datos!I273&amp;""))&amp;"=",I$1007)),ISNUMBER(FIND(";"&amp;UPPER(TRIM(Datos!I273&amp;""))&amp;";",I$1007))),OR(UPPER(TRIM(Datos!I273&amp;""))="SÍ",UPPER(TRIM(Datos!I273&amp;""))="SI",UPPER(TRIM(Datos!I273&amp;""))="NO"),IF(ISNUMBER(Datos!I273),AND(OR(I$1005="",Datos!I273&gt;=I$1005),OR(I$1006="",Datos!I273&lt;=I$1006)),FALSE),TRUE))))</f>
        <v>0.0</v>
      </c>
      <c r="J273">
        <f>IF(Datos!J273="",0,IF(AND(J$1008&lt;&gt;"",Datos!J273=J$1008),0,IF(J$1004=0,0,1-CHOOSE(J$1004,IF(ISNUMBER(Datos!J273),AND(OR(J$1005="",Datos!J273&gt;=J$1005),OR(J$1006="",Datos!J273&lt;=J$1006)),FALSE),IF(ISNUMBER(Datos!J273),AND(Datos!J273=INT(Datos!J273),AND(OR(J$1005="",Datos!J273&gt;=J$1005),OR(J$1006="",Datos!J273&lt;=J$1006))),FALSE),OR(ISNUMBER(FIND(";"&amp;UPPER(TRIM(Datos!J273&amp;""))&amp;"=",J$1007)),ISNUMBER(FIND(";"&amp;UPPER(TRIM(Datos!J273&amp;""))&amp;";",J$1007))),OR(UPPER(TRIM(Datos!J273&amp;""))="SÍ",UPPER(TRIM(Datos!J273&amp;""))="SI",UPPER(TRIM(Datos!J273&amp;""))="NO"),IF(ISNUMBER(Datos!J273),AND(OR(J$1005="",Datos!J273&gt;=J$1005),OR(J$1006="",Datos!J273&lt;=J$1006)),FALSE),TRUE))))</f>
        <v>0.0</v>
      </c>
      <c r="K273">
        <f>IF(Datos!K273="",0,IF(AND(K$1008&lt;&gt;"",Datos!K273=K$1008),0,IF(K$1004=0,0,1-CHOOSE(K$1004,IF(ISNUMBER(Datos!K273),AND(OR(K$1005="",Datos!K273&gt;=K$1005),OR(K$1006="",Datos!K273&lt;=K$1006)),FALSE),IF(ISNUMBER(Datos!K273),AND(Datos!K273=INT(Datos!K273),AND(OR(K$1005="",Datos!K273&gt;=K$1005),OR(K$1006="",Datos!K273&lt;=K$1006))),FALSE),OR(ISNUMBER(FIND(";"&amp;UPPER(TRIM(Datos!K273&amp;""))&amp;"=",K$1007)),ISNUMBER(FIND(";"&amp;UPPER(TRIM(Datos!K273&amp;""))&amp;";",K$1007))),OR(UPPER(TRIM(Datos!K273&amp;""))="SÍ",UPPER(TRIM(Datos!K273&amp;""))="SI",UPPER(TRIM(Datos!K273&amp;""))="NO"),IF(ISNUMBER(Datos!K273),AND(OR(K$1005="",Datos!K273&gt;=K$1005),OR(K$1006="",Datos!K273&lt;=K$1006)),FALSE),TRUE))))</f>
        <v>0.0</v>
      </c>
      <c r="L273">
        <f>IF(Datos!L273="",0,IF(AND(L$1008&lt;&gt;"",Datos!L273=L$1008),0,IF(L$1004=0,0,1-CHOOSE(L$1004,IF(ISNUMBER(Datos!L273),AND(OR(L$1005="",Datos!L273&gt;=L$1005),OR(L$1006="",Datos!L273&lt;=L$1006)),FALSE),IF(ISNUMBER(Datos!L273),AND(Datos!L273=INT(Datos!L273),AND(OR(L$1005="",Datos!L273&gt;=L$1005),OR(L$1006="",Datos!L273&lt;=L$1006))),FALSE),OR(ISNUMBER(FIND(";"&amp;UPPER(TRIM(Datos!L273&amp;""))&amp;"=",L$1007)),ISNUMBER(FIND(";"&amp;UPPER(TRIM(Datos!L273&amp;""))&amp;";",L$1007))),OR(UPPER(TRIM(Datos!L273&amp;""))="SÍ",UPPER(TRIM(Datos!L273&amp;""))="SI",UPPER(TRIM(Datos!L273&amp;""))="NO"),IF(ISNUMBER(Datos!L273),AND(OR(L$1005="",Datos!L273&gt;=L$1005),OR(L$1006="",Datos!L273&lt;=L$1006)),FALSE),TRUE))))</f>
        <v>0.0</v>
      </c>
      <c r="M273">
        <f>IF(Datos!M273="",0,IF(AND(M$1008&lt;&gt;"",Datos!M273=M$1008),0,IF(M$1004=0,0,1-CHOOSE(M$1004,IF(ISNUMBER(Datos!M273),AND(OR(M$1005="",Datos!M273&gt;=M$1005),OR(M$1006="",Datos!M273&lt;=M$1006)),FALSE),IF(ISNUMBER(Datos!M273),AND(Datos!M273=INT(Datos!M273),AND(OR(M$1005="",Datos!M273&gt;=M$1005),OR(M$1006="",Datos!M273&lt;=M$1006))),FALSE),OR(ISNUMBER(FIND(";"&amp;UPPER(TRIM(Datos!M273&amp;""))&amp;"=",M$1007)),ISNUMBER(FIND(";"&amp;UPPER(TRIM(Datos!M273&amp;""))&amp;";",M$1007))),OR(UPPER(TRIM(Datos!M273&amp;""))="SÍ",UPPER(TRIM(Datos!M273&amp;""))="SI",UPPER(TRIM(Datos!M273&amp;""))="NO"),IF(ISNUMBER(Datos!M273),AND(OR(M$1005="",Datos!M273&gt;=M$1005),OR(M$1006="",Datos!M273&lt;=M$1006)),FALSE),TRUE))))</f>
        <v>0.0</v>
      </c>
      <c r="N273">
        <f>IF(Datos!N273="",0,IF(AND(N$1008&lt;&gt;"",Datos!N273=N$1008),0,IF(N$1004=0,0,1-CHOOSE(N$1004,IF(ISNUMBER(Datos!N273),AND(OR(N$1005="",Datos!N273&gt;=N$1005),OR(N$1006="",Datos!N273&lt;=N$1006)),FALSE),IF(ISNUMBER(Datos!N273),AND(Datos!N273=INT(Datos!N273),AND(OR(N$1005="",Datos!N273&gt;=N$1005),OR(N$1006="",Datos!N273&lt;=N$1006))),FALSE),OR(ISNUMBER(FIND(";"&amp;UPPER(TRIM(Datos!N273&amp;""))&amp;"=",N$1007)),ISNUMBER(FIND(";"&amp;UPPER(TRIM(Datos!N273&amp;""))&amp;";",N$1007))),OR(UPPER(TRIM(Datos!N273&amp;""))="SÍ",UPPER(TRIM(Datos!N273&amp;""))="SI",UPPER(TRIM(Datos!N273&amp;""))="NO"),IF(ISNUMBER(Datos!N273),AND(OR(N$1005="",Datos!N273&gt;=N$1005),OR(N$1006="",Datos!N273&lt;=N$1006)),FALSE),TRUE))))</f>
        <v>0.0</v>
      </c>
      <c r="O273">
        <f>IF(Datos!O273="",0,IF(AND(O$1008&lt;&gt;"",Datos!O273=O$1008),0,IF(O$1004=0,0,1-CHOOSE(O$1004,IF(ISNUMBER(Datos!O273),AND(OR(O$1005="",Datos!O273&gt;=O$1005),OR(O$1006="",Datos!O273&lt;=O$1006)),FALSE),IF(ISNUMBER(Datos!O273),AND(Datos!O273=INT(Datos!O273),AND(OR(O$1005="",Datos!O273&gt;=O$1005),OR(O$1006="",Datos!O273&lt;=O$1006))),FALSE),OR(ISNUMBER(FIND(";"&amp;UPPER(TRIM(Datos!O273&amp;""))&amp;"=",O$1007)),ISNUMBER(FIND(";"&amp;UPPER(TRIM(Datos!O273&amp;""))&amp;";",O$1007))),OR(UPPER(TRIM(Datos!O273&amp;""))="SÍ",UPPER(TRIM(Datos!O273&amp;""))="SI",UPPER(TRIM(Datos!O273&amp;""))="NO"),IF(ISNUMBER(Datos!O273),AND(OR(O$1005="",Datos!O273&gt;=O$1005),OR(O$1006="",Datos!O273&lt;=O$1006)),FALSE),TRUE))))</f>
        <v>0.0</v>
      </c>
      <c r="P273">
        <f>IF(Datos!P273="",0,IF(AND(P$1008&lt;&gt;"",Datos!P273=P$1008),0,IF(P$1004=0,0,1-CHOOSE(P$1004,IF(ISNUMBER(Datos!P273),AND(OR(P$1005="",Datos!P273&gt;=P$1005),OR(P$1006="",Datos!P273&lt;=P$1006)),FALSE),IF(ISNUMBER(Datos!P273),AND(Datos!P273=INT(Datos!P273),AND(OR(P$1005="",Datos!P273&gt;=P$1005),OR(P$1006="",Datos!P273&lt;=P$1006))),FALSE),OR(ISNUMBER(FIND(";"&amp;UPPER(TRIM(Datos!P273&amp;""))&amp;"=",P$1007)),ISNUMBER(FIND(";"&amp;UPPER(TRIM(Datos!P273&amp;""))&amp;";",P$1007))),OR(UPPER(TRIM(Datos!P273&amp;""))="SÍ",UPPER(TRIM(Datos!P273&amp;""))="SI",UPPER(TRIM(Datos!P273&amp;""))="NO"),IF(ISNUMBER(Datos!P273),AND(OR(P$1005="",Datos!P273&gt;=P$1005),OR(P$1006="",Datos!P273&lt;=P$1006)),FALSE),TRUE))))</f>
        <v>0.0</v>
      </c>
      <c r="Q273">
        <f>IF(Datos!Q273="",0,IF(AND(Q$1008&lt;&gt;"",Datos!Q273=Q$1008),0,IF(Q$1004=0,0,1-CHOOSE(Q$1004,IF(ISNUMBER(Datos!Q273),AND(OR(Q$1005="",Datos!Q273&gt;=Q$1005),OR(Q$1006="",Datos!Q273&lt;=Q$1006)),FALSE),IF(ISNUMBER(Datos!Q273),AND(Datos!Q273=INT(Datos!Q273),AND(OR(Q$1005="",Datos!Q273&gt;=Q$1005),OR(Q$1006="",Datos!Q273&lt;=Q$1006))),FALSE),OR(ISNUMBER(FIND(";"&amp;UPPER(TRIM(Datos!Q273&amp;""))&amp;"=",Q$1007)),ISNUMBER(FIND(";"&amp;UPPER(TRIM(Datos!Q273&amp;""))&amp;";",Q$1007))),OR(UPPER(TRIM(Datos!Q273&amp;""))="SÍ",UPPER(TRIM(Datos!Q273&amp;""))="SI",UPPER(TRIM(Datos!Q273&amp;""))="NO"),IF(ISNUMBER(Datos!Q273),AND(OR(Q$1005="",Datos!Q273&gt;=Q$1005),OR(Q$1006="",Datos!Q273&lt;=Q$1006)),FALSE),TRUE))))</f>
        <v>0.0</v>
      </c>
      <c r="R273">
        <f>IF(Datos!R273="",0,IF(AND(R$1008&lt;&gt;"",Datos!R273=R$1008),0,IF(R$1004=0,0,1-CHOOSE(R$1004,IF(ISNUMBER(Datos!R273),AND(OR(R$1005="",Datos!R273&gt;=R$1005),OR(R$1006="",Datos!R273&lt;=R$1006)),FALSE),IF(ISNUMBER(Datos!R273),AND(Datos!R273=INT(Datos!R273),AND(OR(R$1005="",Datos!R273&gt;=R$1005),OR(R$1006="",Datos!R273&lt;=R$1006))),FALSE),OR(ISNUMBER(FIND(";"&amp;UPPER(TRIM(Datos!R273&amp;""))&amp;"=",R$1007)),ISNUMBER(FIND(";"&amp;UPPER(TRIM(Datos!R273&amp;""))&amp;";",R$1007))),OR(UPPER(TRIM(Datos!R273&amp;""))="SÍ",UPPER(TRIM(Datos!R273&amp;""))="SI",UPPER(TRIM(Datos!R273&amp;""))="NO"),IF(ISNUMBER(Datos!R273),AND(OR(R$1005="",Datos!R273&gt;=R$1005),OR(R$1006="",Datos!R273&lt;=R$1006)),FALSE),TRUE))))</f>
        <v>0.0</v>
      </c>
      <c r="S273">
        <f>IF(Datos!S273="",0,IF(AND(S$1008&lt;&gt;"",Datos!S273=S$1008),0,IF(S$1004=0,0,1-CHOOSE(S$1004,IF(ISNUMBER(Datos!S273),AND(OR(S$1005="",Datos!S273&gt;=S$1005),OR(S$1006="",Datos!S273&lt;=S$1006)),FALSE),IF(ISNUMBER(Datos!S273),AND(Datos!S273=INT(Datos!S273),AND(OR(S$1005="",Datos!S273&gt;=S$1005),OR(S$1006="",Datos!S273&lt;=S$1006))),FALSE),OR(ISNUMBER(FIND(";"&amp;UPPER(TRIM(Datos!S273&amp;""))&amp;"=",S$1007)),ISNUMBER(FIND(";"&amp;UPPER(TRIM(Datos!S273&amp;""))&amp;";",S$1007))),OR(UPPER(TRIM(Datos!S273&amp;""))="SÍ",UPPER(TRIM(Datos!S273&amp;""))="SI",UPPER(TRIM(Datos!S273&amp;""))="NO"),IF(ISNUMBER(Datos!S273),AND(OR(S$1005="",Datos!S273&gt;=S$1005),OR(S$1006="",Datos!S273&lt;=S$1006)),FALSE),TRUE))))</f>
        <v>0.0</v>
      </c>
      <c r="T273">
        <f>IF(Datos!T273="",0,IF(AND(T$1008&lt;&gt;"",Datos!T273=T$1008),0,IF(T$1004=0,0,1-CHOOSE(T$1004,IF(ISNUMBER(Datos!T273),AND(OR(T$1005="",Datos!T273&gt;=T$1005),OR(T$1006="",Datos!T273&lt;=T$1006)),FALSE),IF(ISNUMBER(Datos!T273),AND(Datos!T273=INT(Datos!T273),AND(OR(T$1005="",Datos!T273&gt;=T$1005),OR(T$1006="",Datos!T273&lt;=T$1006))),FALSE),OR(ISNUMBER(FIND(";"&amp;UPPER(TRIM(Datos!T273&amp;""))&amp;"=",T$1007)),ISNUMBER(FIND(";"&amp;UPPER(TRIM(Datos!T273&amp;""))&amp;";",T$1007))),OR(UPPER(TRIM(Datos!T273&amp;""))="SÍ",UPPER(TRIM(Datos!T273&amp;""))="SI",UPPER(TRIM(Datos!T273&amp;""))="NO"),IF(ISNUMBER(Datos!T273),AND(OR(T$1005="",Datos!T273&gt;=T$1005),OR(T$1006="",Datos!T273&lt;=T$1006)),FALSE),TRUE))))</f>
        <v>0.0</v>
      </c>
      <c r="U273">
        <f>IF(Datos!U273="",0,IF(AND(U$1008&lt;&gt;"",Datos!U273=U$1008),0,IF(U$1004=0,0,1-CHOOSE(U$1004,IF(ISNUMBER(Datos!U273),AND(OR(U$1005="",Datos!U273&gt;=U$1005),OR(U$1006="",Datos!U273&lt;=U$1006)),FALSE),IF(ISNUMBER(Datos!U273),AND(Datos!U273=INT(Datos!U273),AND(OR(U$1005="",Datos!U273&gt;=U$1005),OR(U$1006="",Datos!U273&lt;=U$1006))),FALSE),OR(ISNUMBER(FIND(";"&amp;UPPER(TRIM(Datos!U273&amp;""))&amp;"=",U$1007)),ISNUMBER(FIND(";"&amp;UPPER(TRIM(Datos!U273&amp;""))&amp;";",U$1007))),OR(UPPER(TRIM(Datos!U273&amp;""))="SÍ",UPPER(TRIM(Datos!U273&amp;""))="SI",UPPER(TRIM(Datos!U273&amp;""))="NO"),IF(ISNUMBER(Datos!U273),AND(OR(U$1005="",Datos!U273&gt;=U$1005),OR(U$1006="",Datos!U273&lt;=U$1006)),FALSE),TRUE))))</f>
        <v>0.0</v>
      </c>
      <c r="V273">
        <f>IF(Datos!V273="",0,IF(AND(V$1008&lt;&gt;"",Datos!V273=V$1008),0,IF(V$1004=0,0,1-CHOOSE(V$1004,IF(ISNUMBER(Datos!V273),AND(OR(V$1005="",Datos!V273&gt;=V$1005),OR(V$1006="",Datos!V273&lt;=V$1006)),FALSE),IF(ISNUMBER(Datos!V273),AND(Datos!V273=INT(Datos!V273),AND(OR(V$1005="",Datos!V273&gt;=V$1005),OR(V$1006="",Datos!V273&lt;=V$1006))),FALSE),OR(ISNUMBER(FIND(";"&amp;UPPER(TRIM(Datos!V273&amp;""))&amp;"=",V$1007)),ISNUMBER(FIND(";"&amp;UPPER(TRIM(Datos!V273&amp;""))&amp;";",V$1007))),OR(UPPER(TRIM(Datos!V273&amp;""))="SÍ",UPPER(TRIM(Datos!V273&amp;""))="SI",UPPER(TRIM(Datos!V273&amp;""))="NO"),IF(ISNUMBER(Datos!V273),AND(OR(V$1005="",Datos!V273&gt;=V$1005),OR(V$1006="",Datos!V273&lt;=V$1006)),FALSE),TRUE))))</f>
        <v>0.0</v>
      </c>
      <c r="W273">
        <f>IF(Datos!W273="",0,IF(AND(W$1008&lt;&gt;"",Datos!W273=W$1008),0,IF(W$1004=0,0,1-CHOOSE(W$1004,IF(ISNUMBER(Datos!W273),AND(OR(W$1005="",Datos!W273&gt;=W$1005),OR(W$1006="",Datos!W273&lt;=W$1006)),FALSE),IF(ISNUMBER(Datos!W273),AND(Datos!W273=INT(Datos!W273),AND(OR(W$1005="",Datos!W273&gt;=W$1005),OR(W$1006="",Datos!W273&lt;=W$1006))),FALSE),OR(ISNUMBER(FIND(";"&amp;UPPER(TRIM(Datos!W273&amp;""))&amp;"=",W$1007)),ISNUMBER(FIND(";"&amp;UPPER(TRIM(Datos!W273&amp;""))&amp;";",W$1007))),OR(UPPER(TRIM(Datos!W273&amp;""))="SÍ",UPPER(TRIM(Datos!W273&amp;""))="SI",UPPER(TRIM(Datos!W273&amp;""))="NO"),IF(ISNUMBER(Datos!W273),AND(OR(W$1005="",Datos!W273&gt;=W$1005),OR(W$1006="",Datos!W273&lt;=W$1006)),FALSE),TRUE))))</f>
        <v>0.0</v>
      </c>
      <c r="X273">
        <f>IF(Datos!X273="",0,IF(AND(X$1008&lt;&gt;"",Datos!X273=X$1008),0,IF(X$1004=0,0,1-CHOOSE(X$1004,IF(ISNUMBER(Datos!X273),AND(OR(X$1005="",Datos!X273&gt;=X$1005),OR(X$1006="",Datos!X273&lt;=X$1006)),FALSE),IF(ISNUMBER(Datos!X273),AND(Datos!X273=INT(Datos!X273),AND(OR(X$1005="",Datos!X273&gt;=X$1005),OR(X$1006="",Datos!X273&lt;=X$1006))),FALSE),OR(ISNUMBER(FIND(";"&amp;UPPER(TRIM(Datos!X273&amp;""))&amp;"=",X$1007)),ISNUMBER(FIND(";"&amp;UPPER(TRIM(Datos!X273&amp;""))&amp;";",X$1007))),OR(UPPER(TRIM(Datos!X273&amp;""))="SÍ",UPPER(TRIM(Datos!X273&amp;""))="SI",UPPER(TRIM(Datos!X273&amp;""))="NO"),IF(ISNUMBER(Datos!X273),AND(OR(X$1005="",Datos!X273&gt;=X$1005),OR(X$1006="",Datos!X273&lt;=X$1006)),FALSE),TRUE))))</f>
        <v>0.0</v>
      </c>
      <c r="Y273">
        <f>IF(Datos!Y273="",0,IF(AND(Y$1008&lt;&gt;"",Datos!Y273=Y$1008),0,IF(Y$1004=0,0,1-CHOOSE(Y$1004,IF(ISNUMBER(Datos!Y273),AND(OR(Y$1005="",Datos!Y273&gt;=Y$1005),OR(Y$1006="",Datos!Y273&lt;=Y$1006)),FALSE),IF(ISNUMBER(Datos!Y273),AND(Datos!Y273=INT(Datos!Y273),AND(OR(Y$1005="",Datos!Y273&gt;=Y$1005),OR(Y$1006="",Datos!Y273&lt;=Y$1006))),FALSE),OR(ISNUMBER(FIND(";"&amp;UPPER(TRIM(Datos!Y273&amp;""))&amp;"=",Y$1007)),ISNUMBER(FIND(";"&amp;UPPER(TRIM(Datos!Y273&amp;""))&amp;";",Y$1007))),OR(UPPER(TRIM(Datos!Y273&amp;""))="SÍ",UPPER(TRIM(Datos!Y273&amp;""))="SI",UPPER(TRIM(Datos!Y273&amp;""))="NO"),IF(ISNUMBER(Datos!Y273),AND(OR(Y$1005="",Datos!Y273&gt;=Y$1005),OR(Y$1006="",Datos!Y273&lt;=Y$1006)),FALSE),TRUE))))</f>
        <v>0.0</v>
      </c>
      <c r="Z273">
        <f>IF(Datos!Z273="",0,IF(AND(Z$1008&lt;&gt;"",Datos!Z273=Z$1008),0,IF(Z$1004=0,0,1-CHOOSE(Z$1004,IF(ISNUMBER(Datos!Z273),AND(OR(Z$1005="",Datos!Z273&gt;=Z$1005),OR(Z$1006="",Datos!Z273&lt;=Z$1006)),FALSE),IF(ISNUMBER(Datos!Z273),AND(Datos!Z273=INT(Datos!Z273),AND(OR(Z$1005="",Datos!Z273&gt;=Z$1005),OR(Z$1006="",Datos!Z273&lt;=Z$1006))),FALSE),OR(ISNUMBER(FIND(";"&amp;UPPER(TRIM(Datos!Z273&amp;""))&amp;"=",Z$1007)),ISNUMBER(FIND(";"&amp;UPPER(TRIM(Datos!Z273&amp;""))&amp;";",Z$1007))),OR(UPPER(TRIM(Datos!Z273&amp;""))="SÍ",UPPER(TRIM(Datos!Z273&amp;""))="SI",UPPER(TRIM(Datos!Z273&amp;""))="NO"),IF(ISNUMBER(Datos!Z273),AND(OR(Z$1005="",Datos!Z273&gt;=Z$1005),OR(Z$1006="",Datos!Z273&lt;=Z$1006)),FALSE),TRUE))))</f>
        <v>0.0</v>
      </c>
      <c r="AA273">
        <f>IF(Datos!AA273="",0,IF(AND(AA$1008&lt;&gt;"",Datos!AA273=AA$1008),0,IF(AA$1004=0,0,1-CHOOSE(AA$1004,IF(ISNUMBER(Datos!AA273),AND(OR(AA$1005="",Datos!AA273&gt;=AA$1005),OR(AA$1006="",Datos!AA273&lt;=AA$1006)),FALSE),IF(ISNUMBER(Datos!AA273),AND(Datos!AA273=INT(Datos!AA273),AND(OR(AA$1005="",Datos!AA273&gt;=AA$1005),OR(AA$1006="",Datos!AA273&lt;=AA$1006))),FALSE),OR(ISNUMBER(FIND(";"&amp;UPPER(TRIM(Datos!AA273&amp;""))&amp;"=",AA$1007)),ISNUMBER(FIND(";"&amp;UPPER(TRIM(Datos!AA273&amp;""))&amp;";",AA$1007))),OR(UPPER(TRIM(Datos!AA273&amp;""))="SÍ",UPPER(TRIM(Datos!AA273&amp;""))="SI",UPPER(TRIM(Datos!AA273&amp;""))="NO"),IF(ISNUMBER(Datos!AA273),AND(OR(AA$1005="",Datos!AA273&gt;=AA$1005),OR(AA$1006="",Datos!AA273&lt;=AA$1006)),FALSE),TRUE))))</f>
        <v>0.0</v>
      </c>
      <c r="AB273">
        <f>IF(Datos!AB273="",0,IF(AND(AB$1008&lt;&gt;"",Datos!AB273=AB$1008),0,IF(AB$1004=0,0,1-CHOOSE(AB$1004,IF(ISNUMBER(Datos!AB273),AND(OR(AB$1005="",Datos!AB273&gt;=AB$1005),OR(AB$1006="",Datos!AB273&lt;=AB$1006)),FALSE),IF(ISNUMBER(Datos!AB273),AND(Datos!AB273=INT(Datos!AB273),AND(OR(AB$1005="",Datos!AB273&gt;=AB$1005),OR(AB$1006="",Datos!AB273&lt;=AB$1006))),FALSE),OR(ISNUMBER(FIND(";"&amp;UPPER(TRIM(Datos!AB273&amp;""))&amp;"=",AB$1007)),ISNUMBER(FIND(";"&amp;UPPER(TRIM(Datos!AB273&amp;""))&amp;";",AB$1007))),OR(UPPER(TRIM(Datos!AB273&amp;""))="SÍ",UPPER(TRIM(Datos!AB273&amp;""))="SI",UPPER(TRIM(Datos!AB273&amp;""))="NO"),IF(ISNUMBER(Datos!AB273),AND(OR(AB$1005="",Datos!AB273&gt;=AB$1005),OR(AB$1006="",Datos!AB273&lt;=AB$1006)),FALSE),TRUE))))</f>
        <v>0.0</v>
      </c>
      <c r="AC273">
        <f>IF(Datos!AC273="",0,IF(AND(AC$1008&lt;&gt;"",Datos!AC273=AC$1008),0,IF(AC$1004=0,0,1-CHOOSE(AC$1004,IF(ISNUMBER(Datos!AC273),AND(OR(AC$1005="",Datos!AC273&gt;=AC$1005),OR(AC$1006="",Datos!AC273&lt;=AC$1006)),FALSE),IF(ISNUMBER(Datos!AC273),AND(Datos!AC273=INT(Datos!AC273),AND(OR(AC$1005="",Datos!AC273&gt;=AC$1005),OR(AC$1006="",Datos!AC273&lt;=AC$1006))),FALSE),OR(ISNUMBER(FIND(";"&amp;UPPER(TRIM(Datos!AC273&amp;""))&amp;"=",AC$1007)),ISNUMBER(FIND(";"&amp;UPPER(TRIM(Datos!AC273&amp;""))&amp;";",AC$1007))),OR(UPPER(TRIM(Datos!AC273&amp;""))="SÍ",UPPER(TRIM(Datos!AC273&amp;""))="SI",UPPER(TRIM(Datos!AC273&amp;""))="NO"),IF(ISNUMBER(Datos!AC273),AND(OR(AC$1005="",Datos!AC273&gt;=AC$1005),OR(AC$1006="",Datos!AC273&lt;=AC$1006)),FALSE),TRUE))))</f>
        <v>0.0</v>
      </c>
      <c r="AD273">
        <f>IF(Datos!AD273="",0,IF(AND(AD$1008&lt;&gt;"",Datos!AD273=AD$1008),0,IF(AD$1004=0,0,1-CHOOSE(AD$1004,IF(ISNUMBER(Datos!AD273),AND(OR(AD$1005="",Datos!AD273&gt;=AD$1005),OR(AD$1006="",Datos!AD273&lt;=AD$1006)),FALSE),IF(ISNUMBER(Datos!AD273),AND(Datos!AD273=INT(Datos!AD273),AND(OR(AD$1005="",Datos!AD273&gt;=AD$1005),OR(AD$1006="",Datos!AD273&lt;=AD$1006))),FALSE),OR(ISNUMBER(FIND(";"&amp;UPPER(TRIM(Datos!AD273&amp;""))&amp;"=",AD$1007)),ISNUMBER(FIND(";"&amp;UPPER(TRIM(Datos!AD273&amp;""))&amp;";",AD$1007))),OR(UPPER(TRIM(Datos!AD273&amp;""))="SÍ",UPPER(TRIM(Datos!AD273&amp;""))="SI",UPPER(TRIM(Datos!AD273&amp;""))="NO"),IF(ISNUMBER(Datos!AD273),AND(OR(AD$1005="",Datos!AD273&gt;=AD$1005),OR(AD$1006="",Datos!AD273&lt;=AD$1006)),FALSE),TRUE))))</f>
        <v>0.0</v>
      </c>
      <c r="AE273">
        <f>IF(Datos!AE273="",0,IF(AND(AE$1008&lt;&gt;"",Datos!AE273=AE$1008),0,IF(AE$1004=0,0,1-CHOOSE(AE$1004,IF(ISNUMBER(Datos!AE273),AND(OR(AE$1005="",Datos!AE273&gt;=AE$1005),OR(AE$1006="",Datos!AE273&lt;=AE$1006)),FALSE),IF(ISNUMBER(Datos!AE273),AND(Datos!AE273=INT(Datos!AE273),AND(OR(AE$1005="",Datos!AE273&gt;=AE$1005),OR(AE$1006="",Datos!AE273&lt;=AE$1006))),FALSE),OR(ISNUMBER(FIND(";"&amp;UPPER(TRIM(Datos!AE273&amp;""))&amp;"=",AE$1007)),ISNUMBER(FIND(";"&amp;UPPER(TRIM(Datos!AE273&amp;""))&amp;";",AE$1007))),OR(UPPER(TRIM(Datos!AE273&amp;""))="SÍ",UPPER(TRIM(Datos!AE273&amp;""))="SI",UPPER(TRIM(Datos!AE273&amp;""))="NO"),IF(ISNUMBER(Datos!AE273),AND(OR(AE$1005="",Datos!AE273&gt;=AE$1005),OR(AE$1006="",Datos!AE273&lt;=AE$1006)),FALSE),TRUE))))</f>
        <v>0.0</v>
      </c>
    </row>
    <row r="274" spans="2:31">
      <c r="B274">
        <f>IF(Datos!B274="",0,IF(AND(B$1008&lt;&gt;"",Datos!B274=B$1008),0,IF(B$1004=0,0,1-CHOOSE(B$1004,IF(ISNUMBER(Datos!B274),AND(OR(B$1005="",Datos!B274&gt;=B$1005),OR(B$1006="",Datos!B274&lt;=B$1006)),FALSE),IF(ISNUMBER(Datos!B274),AND(Datos!B274=INT(Datos!B274),AND(OR(B$1005="",Datos!B274&gt;=B$1005),OR(B$1006="",Datos!B274&lt;=B$1006))),FALSE),OR(ISNUMBER(FIND(";"&amp;UPPER(TRIM(Datos!B274&amp;""))&amp;"=",B$1007)),ISNUMBER(FIND(";"&amp;UPPER(TRIM(Datos!B274&amp;""))&amp;";",B$1007))),OR(UPPER(TRIM(Datos!B274&amp;""))="SÍ",UPPER(TRIM(Datos!B274&amp;""))="SI",UPPER(TRIM(Datos!B274&amp;""))="NO"),IF(ISNUMBER(Datos!B274),AND(OR(B$1005="",Datos!B274&gt;=B$1005),OR(B$1006="",Datos!B274&lt;=B$1006)),FALSE),TRUE))))</f>
        <v>0.0</v>
      </c>
      <c r="C274">
        <f>IF(Datos!C274="",0,IF(AND(C$1008&lt;&gt;"",Datos!C274=C$1008),0,IF(C$1004=0,0,1-CHOOSE(C$1004,IF(ISNUMBER(Datos!C274),AND(OR(C$1005="",Datos!C274&gt;=C$1005),OR(C$1006="",Datos!C274&lt;=C$1006)),FALSE),IF(ISNUMBER(Datos!C274),AND(Datos!C274=INT(Datos!C274),AND(OR(C$1005="",Datos!C274&gt;=C$1005),OR(C$1006="",Datos!C274&lt;=C$1006))),FALSE),OR(ISNUMBER(FIND(";"&amp;UPPER(TRIM(Datos!C274&amp;""))&amp;"=",C$1007)),ISNUMBER(FIND(";"&amp;UPPER(TRIM(Datos!C274&amp;""))&amp;";",C$1007))),OR(UPPER(TRIM(Datos!C274&amp;""))="SÍ",UPPER(TRIM(Datos!C274&amp;""))="SI",UPPER(TRIM(Datos!C274&amp;""))="NO"),IF(ISNUMBER(Datos!C274),AND(OR(C$1005="",Datos!C274&gt;=C$1005),OR(C$1006="",Datos!C274&lt;=C$1006)),FALSE),TRUE))))</f>
        <v>0.0</v>
      </c>
      <c r="D274">
        <f>IF(Datos!D274="",0,IF(AND(D$1008&lt;&gt;"",Datos!D274=D$1008),0,IF(D$1004=0,0,1-CHOOSE(D$1004,IF(ISNUMBER(Datos!D274),AND(OR(D$1005="",Datos!D274&gt;=D$1005),OR(D$1006="",Datos!D274&lt;=D$1006)),FALSE),IF(ISNUMBER(Datos!D274),AND(Datos!D274=INT(Datos!D274),AND(OR(D$1005="",Datos!D274&gt;=D$1005),OR(D$1006="",Datos!D274&lt;=D$1006))),FALSE),OR(ISNUMBER(FIND(";"&amp;UPPER(TRIM(Datos!D274&amp;""))&amp;"=",D$1007)),ISNUMBER(FIND(";"&amp;UPPER(TRIM(Datos!D274&amp;""))&amp;";",D$1007))),OR(UPPER(TRIM(Datos!D274&amp;""))="SÍ",UPPER(TRIM(Datos!D274&amp;""))="SI",UPPER(TRIM(Datos!D274&amp;""))="NO"),IF(ISNUMBER(Datos!D274),AND(OR(D$1005="",Datos!D274&gt;=D$1005),OR(D$1006="",Datos!D274&lt;=D$1006)),FALSE),TRUE))))</f>
        <v>0.0</v>
      </c>
      <c r="E274">
        <f>IF(Datos!E274="",0,IF(AND(E$1008&lt;&gt;"",Datos!E274=E$1008),0,IF(E$1004=0,0,1-CHOOSE(E$1004,IF(ISNUMBER(Datos!E274),AND(OR(E$1005="",Datos!E274&gt;=E$1005),OR(E$1006="",Datos!E274&lt;=E$1006)),FALSE),IF(ISNUMBER(Datos!E274),AND(Datos!E274=INT(Datos!E274),AND(OR(E$1005="",Datos!E274&gt;=E$1005),OR(E$1006="",Datos!E274&lt;=E$1006))),FALSE),OR(ISNUMBER(FIND(";"&amp;UPPER(TRIM(Datos!E274&amp;""))&amp;"=",E$1007)),ISNUMBER(FIND(";"&amp;UPPER(TRIM(Datos!E274&amp;""))&amp;";",E$1007))),OR(UPPER(TRIM(Datos!E274&amp;""))="SÍ",UPPER(TRIM(Datos!E274&amp;""))="SI",UPPER(TRIM(Datos!E274&amp;""))="NO"),IF(ISNUMBER(Datos!E274),AND(OR(E$1005="",Datos!E274&gt;=E$1005),OR(E$1006="",Datos!E274&lt;=E$1006)),FALSE),TRUE))))</f>
        <v>0.0</v>
      </c>
      <c r="F274">
        <f>IF(Datos!F274="",0,IF(AND(F$1008&lt;&gt;"",Datos!F274=F$1008),0,IF(F$1004=0,0,1-CHOOSE(F$1004,IF(ISNUMBER(Datos!F274),AND(OR(F$1005="",Datos!F274&gt;=F$1005),OR(F$1006="",Datos!F274&lt;=F$1006)),FALSE),IF(ISNUMBER(Datos!F274),AND(Datos!F274=INT(Datos!F274),AND(OR(F$1005="",Datos!F274&gt;=F$1005),OR(F$1006="",Datos!F274&lt;=F$1006))),FALSE),OR(ISNUMBER(FIND(";"&amp;UPPER(TRIM(Datos!F274&amp;""))&amp;"=",F$1007)),ISNUMBER(FIND(";"&amp;UPPER(TRIM(Datos!F274&amp;""))&amp;";",F$1007))),OR(UPPER(TRIM(Datos!F274&amp;""))="SÍ",UPPER(TRIM(Datos!F274&amp;""))="SI",UPPER(TRIM(Datos!F274&amp;""))="NO"),IF(ISNUMBER(Datos!F274),AND(OR(F$1005="",Datos!F274&gt;=F$1005),OR(F$1006="",Datos!F274&lt;=F$1006)),FALSE),TRUE))))</f>
        <v>0.0</v>
      </c>
      <c r="G274">
        <f>IF(Datos!G274="",0,IF(AND(G$1008&lt;&gt;"",Datos!G274=G$1008),0,IF(G$1004=0,0,1-CHOOSE(G$1004,IF(ISNUMBER(Datos!G274),AND(OR(G$1005="",Datos!G274&gt;=G$1005),OR(G$1006="",Datos!G274&lt;=G$1006)),FALSE),IF(ISNUMBER(Datos!G274),AND(Datos!G274=INT(Datos!G274),AND(OR(G$1005="",Datos!G274&gt;=G$1005),OR(G$1006="",Datos!G274&lt;=G$1006))),FALSE),OR(ISNUMBER(FIND(";"&amp;UPPER(TRIM(Datos!G274&amp;""))&amp;"=",G$1007)),ISNUMBER(FIND(";"&amp;UPPER(TRIM(Datos!G274&amp;""))&amp;";",G$1007))),OR(UPPER(TRIM(Datos!G274&amp;""))="SÍ",UPPER(TRIM(Datos!G274&amp;""))="SI",UPPER(TRIM(Datos!G274&amp;""))="NO"),IF(ISNUMBER(Datos!G274),AND(OR(G$1005="",Datos!G274&gt;=G$1005),OR(G$1006="",Datos!G274&lt;=G$1006)),FALSE),TRUE))))</f>
        <v>0.0</v>
      </c>
      <c r="H274">
        <f>IF(Datos!H274="",0,IF(AND(H$1008&lt;&gt;"",Datos!H274=H$1008),0,IF(H$1004=0,0,1-CHOOSE(H$1004,IF(ISNUMBER(Datos!H274),AND(OR(H$1005="",Datos!H274&gt;=H$1005),OR(H$1006="",Datos!H274&lt;=H$1006)),FALSE),IF(ISNUMBER(Datos!H274),AND(Datos!H274=INT(Datos!H274),AND(OR(H$1005="",Datos!H274&gt;=H$1005),OR(H$1006="",Datos!H274&lt;=H$1006))),FALSE),OR(ISNUMBER(FIND(";"&amp;UPPER(TRIM(Datos!H274&amp;""))&amp;"=",H$1007)),ISNUMBER(FIND(";"&amp;UPPER(TRIM(Datos!H274&amp;""))&amp;";",H$1007))),OR(UPPER(TRIM(Datos!H274&amp;""))="SÍ",UPPER(TRIM(Datos!H274&amp;""))="SI",UPPER(TRIM(Datos!H274&amp;""))="NO"),IF(ISNUMBER(Datos!H274),AND(OR(H$1005="",Datos!H274&gt;=H$1005),OR(H$1006="",Datos!H274&lt;=H$1006)),FALSE),TRUE))))</f>
        <v>0.0</v>
      </c>
      <c r="I274">
        <f>IF(Datos!I274="",0,IF(AND(I$1008&lt;&gt;"",Datos!I274=I$1008),0,IF(I$1004=0,0,1-CHOOSE(I$1004,IF(ISNUMBER(Datos!I274),AND(OR(I$1005="",Datos!I274&gt;=I$1005),OR(I$1006="",Datos!I274&lt;=I$1006)),FALSE),IF(ISNUMBER(Datos!I274),AND(Datos!I274=INT(Datos!I274),AND(OR(I$1005="",Datos!I274&gt;=I$1005),OR(I$1006="",Datos!I274&lt;=I$1006))),FALSE),OR(ISNUMBER(FIND(";"&amp;UPPER(TRIM(Datos!I274&amp;""))&amp;"=",I$1007)),ISNUMBER(FIND(";"&amp;UPPER(TRIM(Datos!I274&amp;""))&amp;";",I$1007))),OR(UPPER(TRIM(Datos!I274&amp;""))="SÍ",UPPER(TRIM(Datos!I274&amp;""))="SI",UPPER(TRIM(Datos!I274&amp;""))="NO"),IF(ISNUMBER(Datos!I274),AND(OR(I$1005="",Datos!I274&gt;=I$1005),OR(I$1006="",Datos!I274&lt;=I$1006)),FALSE),TRUE))))</f>
        <v>0.0</v>
      </c>
      <c r="J274">
        <f>IF(Datos!J274="",0,IF(AND(J$1008&lt;&gt;"",Datos!J274=J$1008),0,IF(J$1004=0,0,1-CHOOSE(J$1004,IF(ISNUMBER(Datos!J274),AND(OR(J$1005="",Datos!J274&gt;=J$1005),OR(J$1006="",Datos!J274&lt;=J$1006)),FALSE),IF(ISNUMBER(Datos!J274),AND(Datos!J274=INT(Datos!J274),AND(OR(J$1005="",Datos!J274&gt;=J$1005),OR(J$1006="",Datos!J274&lt;=J$1006))),FALSE),OR(ISNUMBER(FIND(";"&amp;UPPER(TRIM(Datos!J274&amp;""))&amp;"=",J$1007)),ISNUMBER(FIND(";"&amp;UPPER(TRIM(Datos!J274&amp;""))&amp;";",J$1007))),OR(UPPER(TRIM(Datos!J274&amp;""))="SÍ",UPPER(TRIM(Datos!J274&amp;""))="SI",UPPER(TRIM(Datos!J274&amp;""))="NO"),IF(ISNUMBER(Datos!J274),AND(OR(J$1005="",Datos!J274&gt;=J$1005),OR(J$1006="",Datos!J274&lt;=J$1006)),FALSE),TRUE))))</f>
        <v>0.0</v>
      </c>
      <c r="K274">
        <f>IF(Datos!K274="",0,IF(AND(K$1008&lt;&gt;"",Datos!K274=K$1008),0,IF(K$1004=0,0,1-CHOOSE(K$1004,IF(ISNUMBER(Datos!K274),AND(OR(K$1005="",Datos!K274&gt;=K$1005),OR(K$1006="",Datos!K274&lt;=K$1006)),FALSE),IF(ISNUMBER(Datos!K274),AND(Datos!K274=INT(Datos!K274),AND(OR(K$1005="",Datos!K274&gt;=K$1005),OR(K$1006="",Datos!K274&lt;=K$1006))),FALSE),OR(ISNUMBER(FIND(";"&amp;UPPER(TRIM(Datos!K274&amp;""))&amp;"=",K$1007)),ISNUMBER(FIND(";"&amp;UPPER(TRIM(Datos!K274&amp;""))&amp;";",K$1007))),OR(UPPER(TRIM(Datos!K274&amp;""))="SÍ",UPPER(TRIM(Datos!K274&amp;""))="SI",UPPER(TRIM(Datos!K274&amp;""))="NO"),IF(ISNUMBER(Datos!K274),AND(OR(K$1005="",Datos!K274&gt;=K$1005),OR(K$1006="",Datos!K274&lt;=K$1006)),FALSE),TRUE))))</f>
        <v>0.0</v>
      </c>
      <c r="L274">
        <f>IF(Datos!L274="",0,IF(AND(L$1008&lt;&gt;"",Datos!L274=L$1008),0,IF(L$1004=0,0,1-CHOOSE(L$1004,IF(ISNUMBER(Datos!L274),AND(OR(L$1005="",Datos!L274&gt;=L$1005),OR(L$1006="",Datos!L274&lt;=L$1006)),FALSE),IF(ISNUMBER(Datos!L274),AND(Datos!L274=INT(Datos!L274),AND(OR(L$1005="",Datos!L274&gt;=L$1005),OR(L$1006="",Datos!L274&lt;=L$1006))),FALSE),OR(ISNUMBER(FIND(";"&amp;UPPER(TRIM(Datos!L274&amp;""))&amp;"=",L$1007)),ISNUMBER(FIND(";"&amp;UPPER(TRIM(Datos!L274&amp;""))&amp;";",L$1007))),OR(UPPER(TRIM(Datos!L274&amp;""))="SÍ",UPPER(TRIM(Datos!L274&amp;""))="SI",UPPER(TRIM(Datos!L274&amp;""))="NO"),IF(ISNUMBER(Datos!L274),AND(OR(L$1005="",Datos!L274&gt;=L$1005),OR(L$1006="",Datos!L274&lt;=L$1006)),FALSE),TRUE))))</f>
        <v>0.0</v>
      </c>
      <c r="M274">
        <f>IF(Datos!M274="",0,IF(AND(M$1008&lt;&gt;"",Datos!M274=M$1008),0,IF(M$1004=0,0,1-CHOOSE(M$1004,IF(ISNUMBER(Datos!M274),AND(OR(M$1005="",Datos!M274&gt;=M$1005),OR(M$1006="",Datos!M274&lt;=M$1006)),FALSE),IF(ISNUMBER(Datos!M274),AND(Datos!M274=INT(Datos!M274),AND(OR(M$1005="",Datos!M274&gt;=M$1005),OR(M$1006="",Datos!M274&lt;=M$1006))),FALSE),OR(ISNUMBER(FIND(";"&amp;UPPER(TRIM(Datos!M274&amp;""))&amp;"=",M$1007)),ISNUMBER(FIND(";"&amp;UPPER(TRIM(Datos!M274&amp;""))&amp;";",M$1007))),OR(UPPER(TRIM(Datos!M274&amp;""))="SÍ",UPPER(TRIM(Datos!M274&amp;""))="SI",UPPER(TRIM(Datos!M274&amp;""))="NO"),IF(ISNUMBER(Datos!M274),AND(OR(M$1005="",Datos!M274&gt;=M$1005),OR(M$1006="",Datos!M274&lt;=M$1006)),FALSE),TRUE))))</f>
        <v>0.0</v>
      </c>
      <c r="N274">
        <f>IF(Datos!N274="",0,IF(AND(N$1008&lt;&gt;"",Datos!N274=N$1008),0,IF(N$1004=0,0,1-CHOOSE(N$1004,IF(ISNUMBER(Datos!N274),AND(OR(N$1005="",Datos!N274&gt;=N$1005),OR(N$1006="",Datos!N274&lt;=N$1006)),FALSE),IF(ISNUMBER(Datos!N274),AND(Datos!N274=INT(Datos!N274),AND(OR(N$1005="",Datos!N274&gt;=N$1005),OR(N$1006="",Datos!N274&lt;=N$1006))),FALSE),OR(ISNUMBER(FIND(";"&amp;UPPER(TRIM(Datos!N274&amp;""))&amp;"=",N$1007)),ISNUMBER(FIND(";"&amp;UPPER(TRIM(Datos!N274&amp;""))&amp;";",N$1007))),OR(UPPER(TRIM(Datos!N274&amp;""))="SÍ",UPPER(TRIM(Datos!N274&amp;""))="SI",UPPER(TRIM(Datos!N274&amp;""))="NO"),IF(ISNUMBER(Datos!N274),AND(OR(N$1005="",Datos!N274&gt;=N$1005),OR(N$1006="",Datos!N274&lt;=N$1006)),FALSE),TRUE))))</f>
        <v>0.0</v>
      </c>
      <c r="O274">
        <f>IF(Datos!O274="",0,IF(AND(O$1008&lt;&gt;"",Datos!O274=O$1008),0,IF(O$1004=0,0,1-CHOOSE(O$1004,IF(ISNUMBER(Datos!O274),AND(OR(O$1005="",Datos!O274&gt;=O$1005),OR(O$1006="",Datos!O274&lt;=O$1006)),FALSE),IF(ISNUMBER(Datos!O274),AND(Datos!O274=INT(Datos!O274),AND(OR(O$1005="",Datos!O274&gt;=O$1005),OR(O$1006="",Datos!O274&lt;=O$1006))),FALSE),OR(ISNUMBER(FIND(";"&amp;UPPER(TRIM(Datos!O274&amp;""))&amp;"=",O$1007)),ISNUMBER(FIND(";"&amp;UPPER(TRIM(Datos!O274&amp;""))&amp;";",O$1007))),OR(UPPER(TRIM(Datos!O274&amp;""))="SÍ",UPPER(TRIM(Datos!O274&amp;""))="SI",UPPER(TRIM(Datos!O274&amp;""))="NO"),IF(ISNUMBER(Datos!O274),AND(OR(O$1005="",Datos!O274&gt;=O$1005),OR(O$1006="",Datos!O274&lt;=O$1006)),FALSE),TRUE))))</f>
        <v>0.0</v>
      </c>
      <c r="P274">
        <f>IF(Datos!P274="",0,IF(AND(P$1008&lt;&gt;"",Datos!P274=P$1008),0,IF(P$1004=0,0,1-CHOOSE(P$1004,IF(ISNUMBER(Datos!P274),AND(OR(P$1005="",Datos!P274&gt;=P$1005),OR(P$1006="",Datos!P274&lt;=P$1006)),FALSE),IF(ISNUMBER(Datos!P274),AND(Datos!P274=INT(Datos!P274),AND(OR(P$1005="",Datos!P274&gt;=P$1005),OR(P$1006="",Datos!P274&lt;=P$1006))),FALSE),OR(ISNUMBER(FIND(";"&amp;UPPER(TRIM(Datos!P274&amp;""))&amp;"=",P$1007)),ISNUMBER(FIND(";"&amp;UPPER(TRIM(Datos!P274&amp;""))&amp;";",P$1007))),OR(UPPER(TRIM(Datos!P274&amp;""))="SÍ",UPPER(TRIM(Datos!P274&amp;""))="SI",UPPER(TRIM(Datos!P274&amp;""))="NO"),IF(ISNUMBER(Datos!P274),AND(OR(P$1005="",Datos!P274&gt;=P$1005),OR(P$1006="",Datos!P274&lt;=P$1006)),FALSE),TRUE))))</f>
        <v>0.0</v>
      </c>
      <c r="Q274">
        <f>IF(Datos!Q274="",0,IF(AND(Q$1008&lt;&gt;"",Datos!Q274=Q$1008),0,IF(Q$1004=0,0,1-CHOOSE(Q$1004,IF(ISNUMBER(Datos!Q274),AND(OR(Q$1005="",Datos!Q274&gt;=Q$1005),OR(Q$1006="",Datos!Q274&lt;=Q$1006)),FALSE),IF(ISNUMBER(Datos!Q274),AND(Datos!Q274=INT(Datos!Q274),AND(OR(Q$1005="",Datos!Q274&gt;=Q$1005),OR(Q$1006="",Datos!Q274&lt;=Q$1006))),FALSE),OR(ISNUMBER(FIND(";"&amp;UPPER(TRIM(Datos!Q274&amp;""))&amp;"=",Q$1007)),ISNUMBER(FIND(";"&amp;UPPER(TRIM(Datos!Q274&amp;""))&amp;";",Q$1007))),OR(UPPER(TRIM(Datos!Q274&amp;""))="SÍ",UPPER(TRIM(Datos!Q274&amp;""))="SI",UPPER(TRIM(Datos!Q274&amp;""))="NO"),IF(ISNUMBER(Datos!Q274),AND(OR(Q$1005="",Datos!Q274&gt;=Q$1005),OR(Q$1006="",Datos!Q274&lt;=Q$1006)),FALSE),TRUE))))</f>
        <v>0.0</v>
      </c>
      <c r="R274">
        <f>IF(Datos!R274="",0,IF(AND(R$1008&lt;&gt;"",Datos!R274=R$1008),0,IF(R$1004=0,0,1-CHOOSE(R$1004,IF(ISNUMBER(Datos!R274),AND(OR(R$1005="",Datos!R274&gt;=R$1005),OR(R$1006="",Datos!R274&lt;=R$1006)),FALSE),IF(ISNUMBER(Datos!R274),AND(Datos!R274=INT(Datos!R274),AND(OR(R$1005="",Datos!R274&gt;=R$1005),OR(R$1006="",Datos!R274&lt;=R$1006))),FALSE),OR(ISNUMBER(FIND(";"&amp;UPPER(TRIM(Datos!R274&amp;""))&amp;"=",R$1007)),ISNUMBER(FIND(";"&amp;UPPER(TRIM(Datos!R274&amp;""))&amp;";",R$1007))),OR(UPPER(TRIM(Datos!R274&amp;""))="SÍ",UPPER(TRIM(Datos!R274&amp;""))="SI",UPPER(TRIM(Datos!R274&amp;""))="NO"),IF(ISNUMBER(Datos!R274),AND(OR(R$1005="",Datos!R274&gt;=R$1005),OR(R$1006="",Datos!R274&lt;=R$1006)),FALSE),TRUE))))</f>
        <v>0.0</v>
      </c>
      <c r="S274">
        <f>IF(Datos!S274="",0,IF(AND(S$1008&lt;&gt;"",Datos!S274=S$1008),0,IF(S$1004=0,0,1-CHOOSE(S$1004,IF(ISNUMBER(Datos!S274),AND(OR(S$1005="",Datos!S274&gt;=S$1005),OR(S$1006="",Datos!S274&lt;=S$1006)),FALSE),IF(ISNUMBER(Datos!S274),AND(Datos!S274=INT(Datos!S274),AND(OR(S$1005="",Datos!S274&gt;=S$1005),OR(S$1006="",Datos!S274&lt;=S$1006))),FALSE),OR(ISNUMBER(FIND(";"&amp;UPPER(TRIM(Datos!S274&amp;""))&amp;"=",S$1007)),ISNUMBER(FIND(";"&amp;UPPER(TRIM(Datos!S274&amp;""))&amp;";",S$1007))),OR(UPPER(TRIM(Datos!S274&amp;""))="SÍ",UPPER(TRIM(Datos!S274&amp;""))="SI",UPPER(TRIM(Datos!S274&amp;""))="NO"),IF(ISNUMBER(Datos!S274),AND(OR(S$1005="",Datos!S274&gt;=S$1005),OR(S$1006="",Datos!S274&lt;=S$1006)),FALSE),TRUE))))</f>
        <v>0.0</v>
      </c>
      <c r="T274">
        <f>IF(Datos!T274="",0,IF(AND(T$1008&lt;&gt;"",Datos!T274=T$1008),0,IF(T$1004=0,0,1-CHOOSE(T$1004,IF(ISNUMBER(Datos!T274),AND(OR(T$1005="",Datos!T274&gt;=T$1005),OR(T$1006="",Datos!T274&lt;=T$1006)),FALSE),IF(ISNUMBER(Datos!T274),AND(Datos!T274=INT(Datos!T274),AND(OR(T$1005="",Datos!T274&gt;=T$1005),OR(T$1006="",Datos!T274&lt;=T$1006))),FALSE),OR(ISNUMBER(FIND(";"&amp;UPPER(TRIM(Datos!T274&amp;""))&amp;"=",T$1007)),ISNUMBER(FIND(";"&amp;UPPER(TRIM(Datos!T274&amp;""))&amp;";",T$1007))),OR(UPPER(TRIM(Datos!T274&amp;""))="SÍ",UPPER(TRIM(Datos!T274&amp;""))="SI",UPPER(TRIM(Datos!T274&amp;""))="NO"),IF(ISNUMBER(Datos!T274),AND(OR(T$1005="",Datos!T274&gt;=T$1005),OR(T$1006="",Datos!T274&lt;=T$1006)),FALSE),TRUE))))</f>
        <v>0.0</v>
      </c>
      <c r="U274">
        <f>IF(Datos!U274="",0,IF(AND(U$1008&lt;&gt;"",Datos!U274=U$1008),0,IF(U$1004=0,0,1-CHOOSE(U$1004,IF(ISNUMBER(Datos!U274),AND(OR(U$1005="",Datos!U274&gt;=U$1005),OR(U$1006="",Datos!U274&lt;=U$1006)),FALSE),IF(ISNUMBER(Datos!U274),AND(Datos!U274=INT(Datos!U274),AND(OR(U$1005="",Datos!U274&gt;=U$1005),OR(U$1006="",Datos!U274&lt;=U$1006))),FALSE),OR(ISNUMBER(FIND(";"&amp;UPPER(TRIM(Datos!U274&amp;""))&amp;"=",U$1007)),ISNUMBER(FIND(";"&amp;UPPER(TRIM(Datos!U274&amp;""))&amp;";",U$1007))),OR(UPPER(TRIM(Datos!U274&amp;""))="SÍ",UPPER(TRIM(Datos!U274&amp;""))="SI",UPPER(TRIM(Datos!U274&amp;""))="NO"),IF(ISNUMBER(Datos!U274),AND(OR(U$1005="",Datos!U274&gt;=U$1005),OR(U$1006="",Datos!U274&lt;=U$1006)),FALSE),TRUE))))</f>
        <v>0.0</v>
      </c>
      <c r="V274">
        <f>IF(Datos!V274="",0,IF(AND(V$1008&lt;&gt;"",Datos!V274=V$1008),0,IF(V$1004=0,0,1-CHOOSE(V$1004,IF(ISNUMBER(Datos!V274),AND(OR(V$1005="",Datos!V274&gt;=V$1005),OR(V$1006="",Datos!V274&lt;=V$1006)),FALSE),IF(ISNUMBER(Datos!V274),AND(Datos!V274=INT(Datos!V274),AND(OR(V$1005="",Datos!V274&gt;=V$1005),OR(V$1006="",Datos!V274&lt;=V$1006))),FALSE),OR(ISNUMBER(FIND(";"&amp;UPPER(TRIM(Datos!V274&amp;""))&amp;"=",V$1007)),ISNUMBER(FIND(";"&amp;UPPER(TRIM(Datos!V274&amp;""))&amp;";",V$1007))),OR(UPPER(TRIM(Datos!V274&amp;""))="SÍ",UPPER(TRIM(Datos!V274&amp;""))="SI",UPPER(TRIM(Datos!V274&amp;""))="NO"),IF(ISNUMBER(Datos!V274),AND(OR(V$1005="",Datos!V274&gt;=V$1005),OR(V$1006="",Datos!V274&lt;=V$1006)),FALSE),TRUE))))</f>
        <v>0.0</v>
      </c>
      <c r="W274">
        <f>IF(Datos!W274="",0,IF(AND(W$1008&lt;&gt;"",Datos!W274=W$1008),0,IF(W$1004=0,0,1-CHOOSE(W$1004,IF(ISNUMBER(Datos!W274),AND(OR(W$1005="",Datos!W274&gt;=W$1005),OR(W$1006="",Datos!W274&lt;=W$1006)),FALSE),IF(ISNUMBER(Datos!W274),AND(Datos!W274=INT(Datos!W274),AND(OR(W$1005="",Datos!W274&gt;=W$1005),OR(W$1006="",Datos!W274&lt;=W$1006))),FALSE),OR(ISNUMBER(FIND(";"&amp;UPPER(TRIM(Datos!W274&amp;""))&amp;"=",W$1007)),ISNUMBER(FIND(";"&amp;UPPER(TRIM(Datos!W274&amp;""))&amp;";",W$1007))),OR(UPPER(TRIM(Datos!W274&amp;""))="SÍ",UPPER(TRIM(Datos!W274&amp;""))="SI",UPPER(TRIM(Datos!W274&amp;""))="NO"),IF(ISNUMBER(Datos!W274),AND(OR(W$1005="",Datos!W274&gt;=W$1005),OR(W$1006="",Datos!W274&lt;=W$1006)),FALSE),TRUE))))</f>
        <v>0.0</v>
      </c>
      <c r="X274">
        <f>IF(Datos!X274="",0,IF(AND(X$1008&lt;&gt;"",Datos!X274=X$1008),0,IF(X$1004=0,0,1-CHOOSE(X$1004,IF(ISNUMBER(Datos!X274),AND(OR(X$1005="",Datos!X274&gt;=X$1005),OR(X$1006="",Datos!X274&lt;=X$1006)),FALSE),IF(ISNUMBER(Datos!X274),AND(Datos!X274=INT(Datos!X274),AND(OR(X$1005="",Datos!X274&gt;=X$1005),OR(X$1006="",Datos!X274&lt;=X$1006))),FALSE),OR(ISNUMBER(FIND(";"&amp;UPPER(TRIM(Datos!X274&amp;""))&amp;"=",X$1007)),ISNUMBER(FIND(";"&amp;UPPER(TRIM(Datos!X274&amp;""))&amp;";",X$1007))),OR(UPPER(TRIM(Datos!X274&amp;""))="SÍ",UPPER(TRIM(Datos!X274&amp;""))="SI",UPPER(TRIM(Datos!X274&amp;""))="NO"),IF(ISNUMBER(Datos!X274),AND(OR(X$1005="",Datos!X274&gt;=X$1005),OR(X$1006="",Datos!X274&lt;=X$1006)),FALSE),TRUE))))</f>
        <v>0.0</v>
      </c>
      <c r="Y274">
        <f>IF(Datos!Y274="",0,IF(AND(Y$1008&lt;&gt;"",Datos!Y274=Y$1008),0,IF(Y$1004=0,0,1-CHOOSE(Y$1004,IF(ISNUMBER(Datos!Y274),AND(OR(Y$1005="",Datos!Y274&gt;=Y$1005),OR(Y$1006="",Datos!Y274&lt;=Y$1006)),FALSE),IF(ISNUMBER(Datos!Y274),AND(Datos!Y274=INT(Datos!Y274),AND(OR(Y$1005="",Datos!Y274&gt;=Y$1005),OR(Y$1006="",Datos!Y274&lt;=Y$1006))),FALSE),OR(ISNUMBER(FIND(";"&amp;UPPER(TRIM(Datos!Y274&amp;""))&amp;"=",Y$1007)),ISNUMBER(FIND(";"&amp;UPPER(TRIM(Datos!Y274&amp;""))&amp;";",Y$1007))),OR(UPPER(TRIM(Datos!Y274&amp;""))="SÍ",UPPER(TRIM(Datos!Y274&amp;""))="SI",UPPER(TRIM(Datos!Y274&amp;""))="NO"),IF(ISNUMBER(Datos!Y274),AND(OR(Y$1005="",Datos!Y274&gt;=Y$1005),OR(Y$1006="",Datos!Y274&lt;=Y$1006)),FALSE),TRUE))))</f>
        <v>0.0</v>
      </c>
      <c r="Z274">
        <f>IF(Datos!Z274="",0,IF(AND(Z$1008&lt;&gt;"",Datos!Z274=Z$1008),0,IF(Z$1004=0,0,1-CHOOSE(Z$1004,IF(ISNUMBER(Datos!Z274),AND(OR(Z$1005="",Datos!Z274&gt;=Z$1005),OR(Z$1006="",Datos!Z274&lt;=Z$1006)),FALSE),IF(ISNUMBER(Datos!Z274),AND(Datos!Z274=INT(Datos!Z274),AND(OR(Z$1005="",Datos!Z274&gt;=Z$1005),OR(Z$1006="",Datos!Z274&lt;=Z$1006))),FALSE),OR(ISNUMBER(FIND(";"&amp;UPPER(TRIM(Datos!Z274&amp;""))&amp;"=",Z$1007)),ISNUMBER(FIND(";"&amp;UPPER(TRIM(Datos!Z274&amp;""))&amp;";",Z$1007))),OR(UPPER(TRIM(Datos!Z274&amp;""))="SÍ",UPPER(TRIM(Datos!Z274&amp;""))="SI",UPPER(TRIM(Datos!Z274&amp;""))="NO"),IF(ISNUMBER(Datos!Z274),AND(OR(Z$1005="",Datos!Z274&gt;=Z$1005),OR(Z$1006="",Datos!Z274&lt;=Z$1006)),FALSE),TRUE))))</f>
        <v>0.0</v>
      </c>
      <c r="AA274">
        <f>IF(Datos!AA274="",0,IF(AND(AA$1008&lt;&gt;"",Datos!AA274=AA$1008),0,IF(AA$1004=0,0,1-CHOOSE(AA$1004,IF(ISNUMBER(Datos!AA274),AND(OR(AA$1005="",Datos!AA274&gt;=AA$1005),OR(AA$1006="",Datos!AA274&lt;=AA$1006)),FALSE),IF(ISNUMBER(Datos!AA274),AND(Datos!AA274=INT(Datos!AA274),AND(OR(AA$1005="",Datos!AA274&gt;=AA$1005),OR(AA$1006="",Datos!AA274&lt;=AA$1006))),FALSE),OR(ISNUMBER(FIND(";"&amp;UPPER(TRIM(Datos!AA274&amp;""))&amp;"=",AA$1007)),ISNUMBER(FIND(";"&amp;UPPER(TRIM(Datos!AA274&amp;""))&amp;";",AA$1007))),OR(UPPER(TRIM(Datos!AA274&amp;""))="SÍ",UPPER(TRIM(Datos!AA274&amp;""))="SI",UPPER(TRIM(Datos!AA274&amp;""))="NO"),IF(ISNUMBER(Datos!AA274),AND(OR(AA$1005="",Datos!AA274&gt;=AA$1005),OR(AA$1006="",Datos!AA274&lt;=AA$1006)),FALSE),TRUE))))</f>
        <v>0.0</v>
      </c>
      <c r="AB274">
        <f>IF(Datos!AB274="",0,IF(AND(AB$1008&lt;&gt;"",Datos!AB274=AB$1008),0,IF(AB$1004=0,0,1-CHOOSE(AB$1004,IF(ISNUMBER(Datos!AB274),AND(OR(AB$1005="",Datos!AB274&gt;=AB$1005),OR(AB$1006="",Datos!AB274&lt;=AB$1006)),FALSE),IF(ISNUMBER(Datos!AB274),AND(Datos!AB274=INT(Datos!AB274),AND(OR(AB$1005="",Datos!AB274&gt;=AB$1005),OR(AB$1006="",Datos!AB274&lt;=AB$1006))),FALSE),OR(ISNUMBER(FIND(";"&amp;UPPER(TRIM(Datos!AB274&amp;""))&amp;"=",AB$1007)),ISNUMBER(FIND(";"&amp;UPPER(TRIM(Datos!AB274&amp;""))&amp;";",AB$1007))),OR(UPPER(TRIM(Datos!AB274&amp;""))="SÍ",UPPER(TRIM(Datos!AB274&amp;""))="SI",UPPER(TRIM(Datos!AB274&amp;""))="NO"),IF(ISNUMBER(Datos!AB274),AND(OR(AB$1005="",Datos!AB274&gt;=AB$1005),OR(AB$1006="",Datos!AB274&lt;=AB$1006)),FALSE),TRUE))))</f>
        <v>0.0</v>
      </c>
      <c r="AC274">
        <f>IF(Datos!AC274="",0,IF(AND(AC$1008&lt;&gt;"",Datos!AC274=AC$1008),0,IF(AC$1004=0,0,1-CHOOSE(AC$1004,IF(ISNUMBER(Datos!AC274),AND(OR(AC$1005="",Datos!AC274&gt;=AC$1005),OR(AC$1006="",Datos!AC274&lt;=AC$1006)),FALSE),IF(ISNUMBER(Datos!AC274),AND(Datos!AC274=INT(Datos!AC274),AND(OR(AC$1005="",Datos!AC274&gt;=AC$1005),OR(AC$1006="",Datos!AC274&lt;=AC$1006))),FALSE),OR(ISNUMBER(FIND(";"&amp;UPPER(TRIM(Datos!AC274&amp;""))&amp;"=",AC$1007)),ISNUMBER(FIND(";"&amp;UPPER(TRIM(Datos!AC274&amp;""))&amp;";",AC$1007))),OR(UPPER(TRIM(Datos!AC274&amp;""))="SÍ",UPPER(TRIM(Datos!AC274&amp;""))="SI",UPPER(TRIM(Datos!AC274&amp;""))="NO"),IF(ISNUMBER(Datos!AC274),AND(OR(AC$1005="",Datos!AC274&gt;=AC$1005),OR(AC$1006="",Datos!AC274&lt;=AC$1006)),FALSE),TRUE))))</f>
        <v>0.0</v>
      </c>
      <c r="AD274">
        <f>IF(Datos!AD274="",0,IF(AND(AD$1008&lt;&gt;"",Datos!AD274=AD$1008),0,IF(AD$1004=0,0,1-CHOOSE(AD$1004,IF(ISNUMBER(Datos!AD274),AND(OR(AD$1005="",Datos!AD274&gt;=AD$1005),OR(AD$1006="",Datos!AD274&lt;=AD$1006)),FALSE),IF(ISNUMBER(Datos!AD274),AND(Datos!AD274=INT(Datos!AD274),AND(OR(AD$1005="",Datos!AD274&gt;=AD$1005),OR(AD$1006="",Datos!AD274&lt;=AD$1006))),FALSE),OR(ISNUMBER(FIND(";"&amp;UPPER(TRIM(Datos!AD274&amp;""))&amp;"=",AD$1007)),ISNUMBER(FIND(";"&amp;UPPER(TRIM(Datos!AD274&amp;""))&amp;";",AD$1007))),OR(UPPER(TRIM(Datos!AD274&amp;""))="SÍ",UPPER(TRIM(Datos!AD274&amp;""))="SI",UPPER(TRIM(Datos!AD274&amp;""))="NO"),IF(ISNUMBER(Datos!AD274),AND(OR(AD$1005="",Datos!AD274&gt;=AD$1005),OR(AD$1006="",Datos!AD274&lt;=AD$1006)),FALSE),TRUE))))</f>
        <v>0.0</v>
      </c>
      <c r="AE274">
        <f>IF(Datos!AE274="",0,IF(AND(AE$1008&lt;&gt;"",Datos!AE274=AE$1008),0,IF(AE$1004=0,0,1-CHOOSE(AE$1004,IF(ISNUMBER(Datos!AE274),AND(OR(AE$1005="",Datos!AE274&gt;=AE$1005),OR(AE$1006="",Datos!AE274&lt;=AE$1006)),FALSE),IF(ISNUMBER(Datos!AE274),AND(Datos!AE274=INT(Datos!AE274),AND(OR(AE$1005="",Datos!AE274&gt;=AE$1005),OR(AE$1006="",Datos!AE274&lt;=AE$1006))),FALSE),OR(ISNUMBER(FIND(";"&amp;UPPER(TRIM(Datos!AE274&amp;""))&amp;"=",AE$1007)),ISNUMBER(FIND(";"&amp;UPPER(TRIM(Datos!AE274&amp;""))&amp;";",AE$1007))),OR(UPPER(TRIM(Datos!AE274&amp;""))="SÍ",UPPER(TRIM(Datos!AE274&amp;""))="SI",UPPER(TRIM(Datos!AE274&amp;""))="NO"),IF(ISNUMBER(Datos!AE274),AND(OR(AE$1005="",Datos!AE274&gt;=AE$1005),OR(AE$1006="",Datos!AE274&lt;=AE$1006)),FALSE),TRUE))))</f>
        <v>0.0</v>
      </c>
    </row>
    <row r="275" spans="2:31">
      <c r="B275">
        <f>IF(Datos!B275="",0,IF(AND(B$1008&lt;&gt;"",Datos!B275=B$1008),0,IF(B$1004=0,0,1-CHOOSE(B$1004,IF(ISNUMBER(Datos!B275),AND(OR(B$1005="",Datos!B275&gt;=B$1005),OR(B$1006="",Datos!B275&lt;=B$1006)),FALSE),IF(ISNUMBER(Datos!B275),AND(Datos!B275=INT(Datos!B275),AND(OR(B$1005="",Datos!B275&gt;=B$1005),OR(B$1006="",Datos!B275&lt;=B$1006))),FALSE),OR(ISNUMBER(FIND(";"&amp;UPPER(TRIM(Datos!B275&amp;""))&amp;"=",B$1007)),ISNUMBER(FIND(";"&amp;UPPER(TRIM(Datos!B275&amp;""))&amp;";",B$1007))),OR(UPPER(TRIM(Datos!B275&amp;""))="SÍ",UPPER(TRIM(Datos!B275&amp;""))="SI",UPPER(TRIM(Datos!B275&amp;""))="NO"),IF(ISNUMBER(Datos!B275),AND(OR(B$1005="",Datos!B275&gt;=B$1005),OR(B$1006="",Datos!B275&lt;=B$1006)),FALSE),TRUE))))</f>
        <v>0.0</v>
      </c>
      <c r="C275">
        <f>IF(Datos!C275="",0,IF(AND(C$1008&lt;&gt;"",Datos!C275=C$1008),0,IF(C$1004=0,0,1-CHOOSE(C$1004,IF(ISNUMBER(Datos!C275),AND(OR(C$1005="",Datos!C275&gt;=C$1005),OR(C$1006="",Datos!C275&lt;=C$1006)),FALSE),IF(ISNUMBER(Datos!C275),AND(Datos!C275=INT(Datos!C275),AND(OR(C$1005="",Datos!C275&gt;=C$1005),OR(C$1006="",Datos!C275&lt;=C$1006))),FALSE),OR(ISNUMBER(FIND(";"&amp;UPPER(TRIM(Datos!C275&amp;""))&amp;"=",C$1007)),ISNUMBER(FIND(";"&amp;UPPER(TRIM(Datos!C275&amp;""))&amp;";",C$1007))),OR(UPPER(TRIM(Datos!C275&amp;""))="SÍ",UPPER(TRIM(Datos!C275&amp;""))="SI",UPPER(TRIM(Datos!C275&amp;""))="NO"),IF(ISNUMBER(Datos!C275),AND(OR(C$1005="",Datos!C275&gt;=C$1005),OR(C$1006="",Datos!C275&lt;=C$1006)),FALSE),TRUE))))</f>
        <v>0.0</v>
      </c>
      <c r="D275">
        <f>IF(Datos!D275="",0,IF(AND(D$1008&lt;&gt;"",Datos!D275=D$1008),0,IF(D$1004=0,0,1-CHOOSE(D$1004,IF(ISNUMBER(Datos!D275),AND(OR(D$1005="",Datos!D275&gt;=D$1005),OR(D$1006="",Datos!D275&lt;=D$1006)),FALSE),IF(ISNUMBER(Datos!D275),AND(Datos!D275=INT(Datos!D275),AND(OR(D$1005="",Datos!D275&gt;=D$1005),OR(D$1006="",Datos!D275&lt;=D$1006))),FALSE),OR(ISNUMBER(FIND(";"&amp;UPPER(TRIM(Datos!D275&amp;""))&amp;"=",D$1007)),ISNUMBER(FIND(";"&amp;UPPER(TRIM(Datos!D275&amp;""))&amp;";",D$1007))),OR(UPPER(TRIM(Datos!D275&amp;""))="SÍ",UPPER(TRIM(Datos!D275&amp;""))="SI",UPPER(TRIM(Datos!D275&amp;""))="NO"),IF(ISNUMBER(Datos!D275),AND(OR(D$1005="",Datos!D275&gt;=D$1005),OR(D$1006="",Datos!D275&lt;=D$1006)),FALSE),TRUE))))</f>
        <v>0.0</v>
      </c>
      <c r="E275">
        <f>IF(Datos!E275="",0,IF(AND(E$1008&lt;&gt;"",Datos!E275=E$1008),0,IF(E$1004=0,0,1-CHOOSE(E$1004,IF(ISNUMBER(Datos!E275),AND(OR(E$1005="",Datos!E275&gt;=E$1005),OR(E$1006="",Datos!E275&lt;=E$1006)),FALSE),IF(ISNUMBER(Datos!E275),AND(Datos!E275=INT(Datos!E275),AND(OR(E$1005="",Datos!E275&gt;=E$1005),OR(E$1006="",Datos!E275&lt;=E$1006))),FALSE),OR(ISNUMBER(FIND(";"&amp;UPPER(TRIM(Datos!E275&amp;""))&amp;"=",E$1007)),ISNUMBER(FIND(";"&amp;UPPER(TRIM(Datos!E275&amp;""))&amp;";",E$1007))),OR(UPPER(TRIM(Datos!E275&amp;""))="SÍ",UPPER(TRIM(Datos!E275&amp;""))="SI",UPPER(TRIM(Datos!E275&amp;""))="NO"),IF(ISNUMBER(Datos!E275),AND(OR(E$1005="",Datos!E275&gt;=E$1005),OR(E$1006="",Datos!E275&lt;=E$1006)),FALSE),TRUE))))</f>
        <v>0.0</v>
      </c>
      <c r="F275">
        <f>IF(Datos!F275="",0,IF(AND(F$1008&lt;&gt;"",Datos!F275=F$1008),0,IF(F$1004=0,0,1-CHOOSE(F$1004,IF(ISNUMBER(Datos!F275),AND(OR(F$1005="",Datos!F275&gt;=F$1005),OR(F$1006="",Datos!F275&lt;=F$1006)),FALSE),IF(ISNUMBER(Datos!F275),AND(Datos!F275=INT(Datos!F275),AND(OR(F$1005="",Datos!F275&gt;=F$1005),OR(F$1006="",Datos!F275&lt;=F$1006))),FALSE),OR(ISNUMBER(FIND(";"&amp;UPPER(TRIM(Datos!F275&amp;""))&amp;"=",F$1007)),ISNUMBER(FIND(";"&amp;UPPER(TRIM(Datos!F275&amp;""))&amp;";",F$1007))),OR(UPPER(TRIM(Datos!F275&amp;""))="SÍ",UPPER(TRIM(Datos!F275&amp;""))="SI",UPPER(TRIM(Datos!F275&amp;""))="NO"),IF(ISNUMBER(Datos!F275),AND(OR(F$1005="",Datos!F275&gt;=F$1005),OR(F$1006="",Datos!F275&lt;=F$1006)),FALSE),TRUE))))</f>
        <v>0.0</v>
      </c>
      <c r="G275">
        <f>IF(Datos!G275="",0,IF(AND(G$1008&lt;&gt;"",Datos!G275=G$1008),0,IF(G$1004=0,0,1-CHOOSE(G$1004,IF(ISNUMBER(Datos!G275),AND(OR(G$1005="",Datos!G275&gt;=G$1005),OR(G$1006="",Datos!G275&lt;=G$1006)),FALSE),IF(ISNUMBER(Datos!G275),AND(Datos!G275=INT(Datos!G275),AND(OR(G$1005="",Datos!G275&gt;=G$1005),OR(G$1006="",Datos!G275&lt;=G$1006))),FALSE),OR(ISNUMBER(FIND(";"&amp;UPPER(TRIM(Datos!G275&amp;""))&amp;"=",G$1007)),ISNUMBER(FIND(";"&amp;UPPER(TRIM(Datos!G275&amp;""))&amp;";",G$1007))),OR(UPPER(TRIM(Datos!G275&amp;""))="SÍ",UPPER(TRIM(Datos!G275&amp;""))="SI",UPPER(TRIM(Datos!G275&amp;""))="NO"),IF(ISNUMBER(Datos!G275),AND(OR(G$1005="",Datos!G275&gt;=G$1005),OR(G$1006="",Datos!G275&lt;=G$1006)),FALSE),TRUE))))</f>
        <v>0.0</v>
      </c>
      <c r="H275">
        <f>IF(Datos!H275="",0,IF(AND(H$1008&lt;&gt;"",Datos!H275=H$1008),0,IF(H$1004=0,0,1-CHOOSE(H$1004,IF(ISNUMBER(Datos!H275),AND(OR(H$1005="",Datos!H275&gt;=H$1005),OR(H$1006="",Datos!H275&lt;=H$1006)),FALSE),IF(ISNUMBER(Datos!H275),AND(Datos!H275=INT(Datos!H275),AND(OR(H$1005="",Datos!H275&gt;=H$1005),OR(H$1006="",Datos!H275&lt;=H$1006))),FALSE),OR(ISNUMBER(FIND(";"&amp;UPPER(TRIM(Datos!H275&amp;""))&amp;"=",H$1007)),ISNUMBER(FIND(";"&amp;UPPER(TRIM(Datos!H275&amp;""))&amp;";",H$1007))),OR(UPPER(TRIM(Datos!H275&amp;""))="SÍ",UPPER(TRIM(Datos!H275&amp;""))="SI",UPPER(TRIM(Datos!H275&amp;""))="NO"),IF(ISNUMBER(Datos!H275),AND(OR(H$1005="",Datos!H275&gt;=H$1005),OR(H$1006="",Datos!H275&lt;=H$1006)),FALSE),TRUE))))</f>
        <v>0.0</v>
      </c>
      <c r="I275">
        <f>IF(Datos!I275="",0,IF(AND(I$1008&lt;&gt;"",Datos!I275=I$1008),0,IF(I$1004=0,0,1-CHOOSE(I$1004,IF(ISNUMBER(Datos!I275),AND(OR(I$1005="",Datos!I275&gt;=I$1005),OR(I$1006="",Datos!I275&lt;=I$1006)),FALSE),IF(ISNUMBER(Datos!I275),AND(Datos!I275=INT(Datos!I275),AND(OR(I$1005="",Datos!I275&gt;=I$1005),OR(I$1006="",Datos!I275&lt;=I$1006))),FALSE),OR(ISNUMBER(FIND(";"&amp;UPPER(TRIM(Datos!I275&amp;""))&amp;"=",I$1007)),ISNUMBER(FIND(";"&amp;UPPER(TRIM(Datos!I275&amp;""))&amp;";",I$1007))),OR(UPPER(TRIM(Datos!I275&amp;""))="SÍ",UPPER(TRIM(Datos!I275&amp;""))="SI",UPPER(TRIM(Datos!I275&amp;""))="NO"),IF(ISNUMBER(Datos!I275),AND(OR(I$1005="",Datos!I275&gt;=I$1005),OR(I$1006="",Datos!I275&lt;=I$1006)),FALSE),TRUE))))</f>
        <v>0.0</v>
      </c>
      <c r="J275">
        <f>IF(Datos!J275="",0,IF(AND(J$1008&lt;&gt;"",Datos!J275=J$1008),0,IF(J$1004=0,0,1-CHOOSE(J$1004,IF(ISNUMBER(Datos!J275),AND(OR(J$1005="",Datos!J275&gt;=J$1005),OR(J$1006="",Datos!J275&lt;=J$1006)),FALSE),IF(ISNUMBER(Datos!J275),AND(Datos!J275=INT(Datos!J275),AND(OR(J$1005="",Datos!J275&gt;=J$1005),OR(J$1006="",Datos!J275&lt;=J$1006))),FALSE),OR(ISNUMBER(FIND(";"&amp;UPPER(TRIM(Datos!J275&amp;""))&amp;"=",J$1007)),ISNUMBER(FIND(";"&amp;UPPER(TRIM(Datos!J275&amp;""))&amp;";",J$1007))),OR(UPPER(TRIM(Datos!J275&amp;""))="SÍ",UPPER(TRIM(Datos!J275&amp;""))="SI",UPPER(TRIM(Datos!J275&amp;""))="NO"),IF(ISNUMBER(Datos!J275),AND(OR(J$1005="",Datos!J275&gt;=J$1005),OR(J$1006="",Datos!J275&lt;=J$1006)),FALSE),TRUE))))</f>
        <v>0.0</v>
      </c>
      <c r="K275">
        <f>IF(Datos!K275="",0,IF(AND(K$1008&lt;&gt;"",Datos!K275=K$1008),0,IF(K$1004=0,0,1-CHOOSE(K$1004,IF(ISNUMBER(Datos!K275),AND(OR(K$1005="",Datos!K275&gt;=K$1005),OR(K$1006="",Datos!K275&lt;=K$1006)),FALSE),IF(ISNUMBER(Datos!K275),AND(Datos!K275=INT(Datos!K275),AND(OR(K$1005="",Datos!K275&gt;=K$1005),OR(K$1006="",Datos!K275&lt;=K$1006))),FALSE),OR(ISNUMBER(FIND(";"&amp;UPPER(TRIM(Datos!K275&amp;""))&amp;"=",K$1007)),ISNUMBER(FIND(";"&amp;UPPER(TRIM(Datos!K275&amp;""))&amp;";",K$1007))),OR(UPPER(TRIM(Datos!K275&amp;""))="SÍ",UPPER(TRIM(Datos!K275&amp;""))="SI",UPPER(TRIM(Datos!K275&amp;""))="NO"),IF(ISNUMBER(Datos!K275),AND(OR(K$1005="",Datos!K275&gt;=K$1005),OR(K$1006="",Datos!K275&lt;=K$1006)),FALSE),TRUE))))</f>
        <v>0.0</v>
      </c>
      <c r="L275">
        <f>IF(Datos!L275="",0,IF(AND(L$1008&lt;&gt;"",Datos!L275=L$1008),0,IF(L$1004=0,0,1-CHOOSE(L$1004,IF(ISNUMBER(Datos!L275),AND(OR(L$1005="",Datos!L275&gt;=L$1005),OR(L$1006="",Datos!L275&lt;=L$1006)),FALSE),IF(ISNUMBER(Datos!L275),AND(Datos!L275=INT(Datos!L275),AND(OR(L$1005="",Datos!L275&gt;=L$1005),OR(L$1006="",Datos!L275&lt;=L$1006))),FALSE),OR(ISNUMBER(FIND(";"&amp;UPPER(TRIM(Datos!L275&amp;""))&amp;"=",L$1007)),ISNUMBER(FIND(";"&amp;UPPER(TRIM(Datos!L275&amp;""))&amp;";",L$1007))),OR(UPPER(TRIM(Datos!L275&amp;""))="SÍ",UPPER(TRIM(Datos!L275&amp;""))="SI",UPPER(TRIM(Datos!L275&amp;""))="NO"),IF(ISNUMBER(Datos!L275),AND(OR(L$1005="",Datos!L275&gt;=L$1005),OR(L$1006="",Datos!L275&lt;=L$1006)),FALSE),TRUE))))</f>
        <v>0.0</v>
      </c>
      <c r="M275">
        <f>IF(Datos!M275="",0,IF(AND(M$1008&lt;&gt;"",Datos!M275=M$1008),0,IF(M$1004=0,0,1-CHOOSE(M$1004,IF(ISNUMBER(Datos!M275),AND(OR(M$1005="",Datos!M275&gt;=M$1005),OR(M$1006="",Datos!M275&lt;=M$1006)),FALSE),IF(ISNUMBER(Datos!M275),AND(Datos!M275=INT(Datos!M275),AND(OR(M$1005="",Datos!M275&gt;=M$1005),OR(M$1006="",Datos!M275&lt;=M$1006))),FALSE),OR(ISNUMBER(FIND(";"&amp;UPPER(TRIM(Datos!M275&amp;""))&amp;"=",M$1007)),ISNUMBER(FIND(";"&amp;UPPER(TRIM(Datos!M275&amp;""))&amp;";",M$1007))),OR(UPPER(TRIM(Datos!M275&amp;""))="SÍ",UPPER(TRIM(Datos!M275&amp;""))="SI",UPPER(TRIM(Datos!M275&amp;""))="NO"),IF(ISNUMBER(Datos!M275),AND(OR(M$1005="",Datos!M275&gt;=M$1005),OR(M$1006="",Datos!M275&lt;=M$1006)),FALSE),TRUE))))</f>
        <v>0.0</v>
      </c>
      <c r="N275">
        <f>IF(Datos!N275="",0,IF(AND(N$1008&lt;&gt;"",Datos!N275=N$1008),0,IF(N$1004=0,0,1-CHOOSE(N$1004,IF(ISNUMBER(Datos!N275),AND(OR(N$1005="",Datos!N275&gt;=N$1005),OR(N$1006="",Datos!N275&lt;=N$1006)),FALSE),IF(ISNUMBER(Datos!N275),AND(Datos!N275=INT(Datos!N275),AND(OR(N$1005="",Datos!N275&gt;=N$1005),OR(N$1006="",Datos!N275&lt;=N$1006))),FALSE),OR(ISNUMBER(FIND(";"&amp;UPPER(TRIM(Datos!N275&amp;""))&amp;"=",N$1007)),ISNUMBER(FIND(";"&amp;UPPER(TRIM(Datos!N275&amp;""))&amp;";",N$1007))),OR(UPPER(TRIM(Datos!N275&amp;""))="SÍ",UPPER(TRIM(Datos!N275&amp;""))="SI",UPPER(TRIM(Datos!N275&amp;""))="NO"),IF(ISNUMBER(Datos!N275),AND(OR(N$1005="",Datos!N275&gt;=N$1005),OR(N$1006="",Datos!N275&lt;=N$1006)),FALSE),TRUE))))</f>
        <v>0.0</v>
      </c>
      <c r="O275">
        <f>IF(Datos!O275="",0,IF(AND(O$1008&lt;&gt;"",Datos!O275=O$1008),0,IF(O$1004=0,0,1-CHOOSE(O$1004,IF(ISNUMBER(Datos!O275),AND(OR(O$1005="",Datos!O275&gt;=O$1005),OR(O$1006="",Datos!O275&lt;=O$1006)),FALSE),IF(ISNUMBER(Datos!O275),AND(Datos!O275=INT(Datos!O275),AND(OR(O$1005="",Datos!O275&gt;=O$1005),OR(O$1006="",Datos!O275&lt;=O$1006))),FALSE),OR(ISNUMBER(FIND(";"&amp;UPPER(TRIM(Datos!O275&amp;""))&amp;"=",O$1007)),ISNUMBER(FIND(";"&amp;UPPER(TRIM(Datos!O275&amp;""))&amp;";",O$1007))),OR(UPPER(TRIM(Datos!O275&amp;""))="SÍ",UPPER(TRIM(Datos!O275&amp;""))="SI",UPPER(TRIM(Datos!O275&amp;""))="NO"),IF(ISNUMBER(Datos!O275),AND(OR(O$1005="",Datos!O275&gt;=O$1005),OR(O$1006="",Datos!O275&lt;=O$1006)),FALSE),TRUE))))</f>
        <v>0.0</v>
      </c>
      <c r="P275">
        <f>IF(Datos!P275="",0,IF(AND(P$1008&lt;&gt;"",Datos!P275=P$1008),0,IF(P$1004=0,0,1-CHOOSE(P$1004,IF(ISNUMBER(Datos!P275),AND(OR(P$1005="",Datos!P275&gt;=P$1005),OR(P$1006="",Datos!P275&lt;=P$1006)),FALSE),IF(ISNUMBER(Datos!P275),AND(Datos!P275=INT(Datos!P275),AND(OR(P$1005="",Datos!P275&gt;=P$1005),OR(P$1006="",Datos!P275&lt;=P$1006))),FALSE),OR(ISNUMBER(FIND(";"&amp;UPPER(TRIM(Datos!P275&amp;""))&amp;"=",P$1007)),ISNUMBER(FIND(";"&amp;UPPER(TRIM(Datos!P275&amp;""))&amp;";",P$1007))),OR(UPPER(TRIM(Datos!P275&amp;""))="SÍ",UPPER(TRIM(Datos!P275&amp;""))="SI",UPPER(TRIM(Datos!P275&amp;""))="NO"),IF(ISNUMBER(Datos!P275),AND(OR(P$1005="",Datos!P275&gt;=P$1005),OR(P$1006="",Datos!P275&lt;=P$1006)),FALSE),TRUE))))</f>
        <v>0.0</v>
      </c>
      <c r="Q275">
        <f>IF(Datos!Q275="",0,IF(AND(Q$1008&lt;&gt;"",Datos!Q275=Q$1008),0,IF(Q$1004=0,0,1-CHOOSE(Q$1004,IF(ISNUMBER(Datos!Q275),AND(OR(Q$1005="",Datos!Q275&gt;=Q$1005),OR(Q$1006="",Datos!Q275&lt;=Q$1006)),FALSE),IF(ISNUMBER(Datos!Q275),AND(Datos!Q275=INT(Datos!Q275),AND(OR(Q$1005="",Datos!Q275&gt;=Q$1005),OR(Q$1006="",Datos!Q275&lt;=Q$1006))),FALSE),OR(ISNUMBER(FIND(";"&amp;UPPER(TRIM(Datos!Q275&amp;""))&amp;"=",Q$1007)),ISNUMBER(FIND(";"&amp;UPPER(TRIM(Datos!Q275&amp;""))&amp;";",Q$1007))),OR(UPPER(TRIM(Datos!Q275&amp;""))="SÍ",UPPER(TRIM(Datos!Q275&amp;""))="SI",UPPER(TRIM(Datos!Q275&amp;""))="NO"),IF(ISNUMBER(Datos!Q275),AND(OR(Q$1005="",Datos!Q275&gt;=Q$1005),OR(Q$1006="",Datos!Q275&lt;=Q$1006)),FALSE),TRUE))))</f>
        <v>0.0</v>
      </c>
      <c r="R275">
        <f>IF(Datos!R275="",0,IF(AND(R$1008&lt;&gt;"",Datos!R275=R$1008),0,IF(R$1004=0,0,1-CHOOSE(R$1004,IF(ISNUMBER(Datos!R275),AND(OR(R$1005="",Datos!R275&gt;=R$1005),OR(R$1006="",Datos!R275&lt;=R$1006)),FALSE),IF(ISNUMBER(Datos!R275),AND(Datos!R275=INT(Datos!R275),AND(OR(R$1005="",Datos!R275&gt;=R$1005),OR(R$1006="",Datos!R275&lt;=R$1006))),FALSE),OR(ISNUMBER(FIND(";"&amp;UPPER(TRIM(Datos!R275&amp;""))&amp;"=",R$1007)),ISNUMBER(FIND(";"&amp;UPPER(TRIM(Datos!R275&amp;""))&amp;";",R$1007))),OR(UPPER(TRIM(Datos!R275&amp;""))="SÍ",UPPER(TRIM(Datos!R275&amp;""))="SI",UPPER(TRIM(Datos!R275&amp;""))="NO"),IF(ISNUMBER(Datos!R275),AND(OR(R$1005="",Datos!R275&gt;=R$1005),OR(R$1006="",Datos!R275&lt;=R$1006)),FALSE),TRUE))))</f>
        <v>0.0</v>
      </c>
      <c r="S275">
        <f>IF(Datos!S275="",0,IF(AND(S$1008&lt;&gt;"",Datos!S275=S$1008),0,IF(S$1004=0,0,1-CHOOSE(S$1004,IF(ISNUMBER(Datos!S275),AND(OR(S$1005="",Datos!S275&gt;=S$1005),OR(S$1006="",Datos!S275&lt;=S$1006)),FALSE),IF(ISNUMBER(Datos!S275),AND(Datos!S275=INT(Datos!S275),AND(OR(S$1005="",Datos!S275&gt;=S$1005),OR(S$1006="",Datos!S275&lt;=S$1006))),FALSE),OR(ISNUMBER(FIND(";"&amp;UPPER(TRIM(Datos!S275&amp;""))&amp;"=",S$1007)),ISNUMBER(FIND(";"&amp;UPPER(TRIM(Datos!S275&amp;""))&amp;";",S$1007))),OR(UPPER(TRIM(Datos!S275&amp;""))="SÍ",UPPER(TRIM(Datos!S275&amp;""))="SI",UPPER(TRIM(Datos!S275&amp;""))="NO"),IF(ISNUMBER(Datos!S275),AND(OR(S$1005="",Datos!S275&gt;=S$1005),OR(S$1006="",Datos!S275&lt;=S$1006)),FALSE),TRUE))))</f>
        <v>0.0</v>
      </c>
      <c r="T275">
        <f>IF(Datos!T275="",0,IF(AND(T$1008&lt;&gt;"",Datos!T275=T$1008),0,IF(T$1004=0,0,1-CHOOSE(T$1004,IF(ISNUMBER(Datos!T275),AND(OR(T$1005="",Datos!T275&gt;=T$1005),OR(T$1006="",Datos!T275&lt;=T$1006)),FALSE),IF(ISNUMBER(Datos!T275),AND(Datos!T275=INT(Datos!T275),AND(OR(T$1005="",Datos!T275&gt;=T$1005),OR(T$1006="",Datos!T275&lt;=T$1006))),FALSE),OR(ISNUMBER(FIND(";"&amp;UPPER(TRIM(Datos!T275&amp;""))&amp;"=",T$1007)),ISNUMBER(FIND(";"&amp;UPPER(TRIM(Datos!T275&amp;""))&amp;";",T$1007))),OR(UPPER(TRIM(Datos!T275&amp;""))="SÍ",UPPER(TRIM(Datos!T275&amp;""))="SI",UPPER(TRIM(Datos!T275&amp;""))="NO"),IF(ISNUMBER(Datos!T275),AND(OR(T$1005="",Datos!T275&gt;=T$1005),OR(T$1006="",Datos!T275&lt;=T$1006)),FALSE),TRUE))))</f>
        <v>0.0</v>
      </c>
      <c r="U275">
        <f>IF(Datos!U275="",0,IF(AND(U$1008&lt;&gt;"",Datos!U275=U$1008),0,IF(U$1004=0,0,1-CHOOSE(U$1004,IF(ISNUMBER(Datos!U275),AND(OR(U$1005="",Datos!U275&gt;=U$1005),OR(U$1006="",Datos!U275&lt;=U$1006)),FALSE),IF(ISNUMBER(Datos!U275),AND(Datos!U275=INT(Datos!U275),AND(OR(U$1005="",Datos!U275&gt;=U$1005),OR(U$1006="",Datos!U275&lt;=U$1006))),FALSE),OR(ISNUMBER(FIND(";"&amp;UPPER(TRIM(Datos!U275&amp;""))&amp;"=",U$1007)),ISNUMBER(FIND(";"&amp;UPPER(TRIM(Datos!U275&amp;""))&amp;";",U$1007))),OR(UPPER(TRIM(Datos!U275&amp;""))="SÍ",UPPER(TRIM(Datos!U275&amp;""))="SI",UPPER(TRIM(Datos!U275&amp;""))="NO"),IF(ISNUMBER(Datos!U275),AND(OR(U$1005="",Datos!U275&gt;=U$1005),OR(U$1006="",Datos!U275&lt;=U$1006)),FALSE),TRUE))))</f>
        <v>0.0</v>
      </c>
      <c r="V275">
        <f>IF(Datos!V275="",0,IF(AND(V$1008&lt;&gt;"",Datos!V275=V$1008),0,IF(V$1004=0,0,1-CHOOSE(V$1004,IF(ISNUMBER(Datos!V275),AND(OR(V$1005="",Datos!V275&gt;=V$1005),OR(V$1006="",Datos!V275&lt;=V$1006)),FALSE),IF(ISNUMBER(Datos!V275),AND(Datos!V275=INT(Datos!V275),AND(OR(V$1005="",Datos!V275&gt;=V$1005),OR(V$1006="",Datos!V275&lt;=V$1006))),FALSE),OR(ISNUMBER(FIND(";"&amp;UPPER(TRIM(Datos!V275&amp;""))&amp;"=",V$1007)),ISNUMBER(FIND(";"&amp;UPPER(TRIM(Datos!V275&amp;""))&amp;";",V$1007))),OR(UPPER(TRIM(Datos!V275&amp;""))="SÍ",UPPER(TRIM(Datos!V275&amp;""))="SI",UPPER(TRIM(Datos!V275&amp;""))="NO"),IF(ISNUMBER(Datos!V275),AND(OR(V$1005="",Datos!V275&gt;=V$1005),OR(V$1006="",Datos!V275&lt;=V$1006)),FALSE),TRUE))))</f>
        <v>0.0</v>
      </c>
      <c r="W275">
        <f>IF(Datos!W275="",0,IF(AND(W$1008&lt;&gt;"",Datos!W275=W$1008),0,IF(W$1004=0,0,1-CHOOSE(W$1004,IF(ISNUMBER(Datos!W275),AND(OR(W$1005="",Datos!W275&gt;=W$1005),OR(W$1006="",Datos!W275&lt;=W$1006)),FALSE),IF(ISNUMBER(Datos!W275),AND(Datos!W275=INT(Datos!W275),AND(OR(W$1005="",Datos!W275&gt;=W$1005),OR(W$1006="",Datos!W275&lt;=W$1006))),FALSE),OR(ISNUMBER(FIND(";"&amp;UPPER(TRIM(Datos!W275&amp;""))&amp;"=",W$1007)),ISNUMBER(FIND(";"&amp;UPPER(TRIM(Datos!W275&amp;""))&amp;";",W$1007))),OR(UPPER(TRIM(Datos!W275&amp;""))="SÍ",UPPER(TRIM(Datos!W275&amp;""))="SI",UPPER(TRIM(Datos!W275&amp;""))="NO"),IF(ISNUMBER(Datos!W275),AND(OR(W$1005="",Datos!W275&gt;=W$1005),OR(W$1006="",Datos!W275&lt;=W$1006)),FALSE),TRUE))))</f>
        <v>0.0</v>
      </c>
      <c r="X275">
        <f>IF(Datos!X275="",0,IF(AND(X$1008&lt;&gt;"",Datos!X275=X$1008),0,IF(X$1004=0,0,1-CHOOSE(X$1004,IF(ISNUMBER(Datos!X275),AND(OR(X$1005="",Datos!X275&gt;=X$1005),OR(X$1006="",Datos!X275&lt;=X$1006)),FALSE),IF(ISNUMBER(Datos!X275),AND(Datos!X275=INT(Datos!X275),AND(OR(X$1005="",Datos!X275&gt;=X$1005),OR(X$1006="",Datos!X275&lt;=X$1006))),FALSE),OR(ISNUMBER(FIND(";"&amp;UPPER(TRIM(Datos!X275&amp;""))&amp;"=",X$1007)),ISNUMBER(FIND(";"&amp;UPPER(TRIM(Datos!X275&amp;""))&amp;";",X$1007))),OR(UPPER(TRIM(Datos!X275&amp;""))="SÍ",UPPER(TRIM(Datos!X275&amp;""))="SI",UPPER(TRIM(Datos!X275&amp;""))="NO"),IF(ISNUMBER(Datos!X275),AND(OR(X$1005="",Datos!X275&gt;=X$1005),OR(X$1006="",Datos!X275&lt;=X$1006)),FALSE),TRUE))))</f>
        <v>0.0</v>
      </c>
      <c r="Y275">
        <f>IF(Datos!Y275="",0,IF(AND(Y$1008&lt;&gt;"",Datos!Y275=Y$1008),0,IF(Y$1004=0,0,1-CHOOSE(Y$1004,IF(ISNUMBER(Datos!Y275),AND(OR(Y$1005="",Datos!Y275&gt;=Y$1005),OR(Y$1006="",Datos!Y275&lt;=Y$1006)),FALSE),IF(ISNUMBER(Datos!Y275),AND(Datos!Y275=INT(Datos!Y275),AND(OR(Y$1005="",Datos!Y275&gt;=Y$1005),OR(Y$1006="",Datos!Y275&lt;=Y$1006))),FALSE),OR(ISNUMBER(FIND(";"&amp;UPPER(TRIM(Datos!Y275&amp;""))&amp;"=",Y$1007)),ISNUMBER(FIND(";"&amp;UPPER(TRIM(Datos!Y275&amp;""))&amp;";",Y$1007))),OR(UPPER(TRIM(Datos!Y275&amp;""))="SÍ",UPPER(TRIM(Datos!Y275&amp;""))="SI",UPPER(TRIM(Datos!Y275&amp;""))="NO"),IF(ISNUMBER(Datos!Y275),AND(OR(Y$1005="",Datos!Y275&gt;=Y$1005),OR(Y$1006="",Datos!Y275&lt;=Y$1006)),FALSE),TRUE))))</f>
        <v>0.0</v>
      </c>
      <c r="Z275">
        <f>IF(Datos!Z275="",0,IF(AND(Z$1008&lt;&gt;"",Datos!Z275=Z$1008),0,IF(Z$1004=0,0,1-CHOOSE(Z$1004,IF(ISNUMBER(Datos!Z275),AND(OR(Z$1005="",Datos!Z275&gt;=Z$1005),OR(Z$1006="",Datos!Z275&lt;=Z$1006)),FALSE),IF(ISNUMBER(Datos!Z275),AND(Datos!Z275=INT(Datos!Z275),AND(OR(Z$1005="",Datos!Z275&gt;=Z$1005),OR(Z$1006="",Datos!Z275&lt;=Z$1006))),FALSE),OR(ISNUMBER(FIND(";"&amp;UPPER(TRIM(Datos!Z275&amp;""))&amp;"=",Z$1007)),ISNUMBER(FIND(";"&amp;UPPER(TRIM(Datos!Z275&amp;""))&amp;";",Z$1007))),OR(UPPER(TRIM(Datos!Z275&amp;""))="SÍ",UPPER(TRIM(Datos!Z275&amp;""))="SI",UPPER(TRIM(Datos!Z275&amp;""))="NO"),IF(ISNUMBER(Datos!Z275),AND(OR(Z$1005="",Datos!Z275&gt;=Z$1005),OR(Z$1006="",Datos!Z275&lt;=Z$1006)),FALSE),TRUE))))</f>
        <v>0.0</v>
      </c>
      <c r="AA275">
        <f>IF(Datos!AA275="",0,IF(AND(AA$1008&lt;&gt;"",Datos!AA275=AA$1008),0,IF(AA$1004=0,0,1-CHOOSE(AA$1004,IF(ISNUMBER(Datos!AA275),AND(OR(AA$1005="",Datos!AA275&gt;=AA$1005),OR(AA$1006="",Datos!AA275&lt;=AA$1006)),FALSE),IF(ISNUMBER(Datos!AA275),AND(Datos!AA275=INT(Datos!AA275),AND(OR(AA$1005="",Datos!AA275&gt;=AA$1005),OR(AA$1006="",Datos!AA275&lt;=AA$1006))),FALSE),OR(ISNUMBER(FIND(";"&amp;UPPER(TRIM(Datos!AA275&amp;""))&amp;"=",AA$1007)),ISNUMBER(FIND(";"&amp;UPPER(TRIM(Datos!AA275&amp;""))&amp;";",AA$1007))),OR(UPPER(TRIM(Datos!AA275&amp;""))="SÍ",UPPER(TRIM(Datos!AA275&amp;""))="SI",UPPER(TRIM(Datos!AA275&amp;""))="NO"),IF(ISNUMBER(Datos!AA275),AND(OR(AA$1005="",Datos!AA275&gt;=AA$1005),OR(AA$1006="",Datos!AA275&lt;=AA$1006)),FALSE),TRUE))))</f>
        <v>0.0</v>
      </c>
      <c r="AB275">
        <f>IF(Datos!AB275="",0,IF(AND(AB$1008&lt;&gt;"",Datos!AB275=AB$1008),0,IF(AB$1004=0,0,1-CHOOSE(AB$1004,IF(ISNUMBER(Datos!AB275),AND(OR(AB$1005="",Datos!AB275&gt;=AB$1005),OR(AB$1006="",Datos!AB275&lt;=AB$1006)),FALSE),IF(ISNUMBER(Datos!AB275),AND(Datos!AB275=INT(Datos!AB275),AND(OR(AB$1005="",Datos!AB275&gt;=AB$1005),OR(AB$1006="",Datos!AB275&lt;=AB$1006))),FALSE),OR(ISNUMBER(FIND(";"&amp;UPPER(TRIM(Datos!AB275&amp;""))&amp;"=",AB$1007)),ISNUMBER(FIND(";"&amp;UPPER(TRIM(Datos!AB275&amp;""))&amp;";",AB$1007))),OR(UPPER(TRIM(Datos!AB275&amp;""))="SÍ",UPPER(TRIM(Datos!AB275&amp;""))="SI",UPPER(TRIM(Datos!AB275&amp;""))="NO"),IF(ISNUMBER(Datos!AB275),AND(OR(AB$1005="",Datos!AB275&gt;=AB$1005),OR(AB$1006="",Datos!AB275&lt;=AB$1006)),FALSE),TRUE))))</f>
        <v>0.0</v>
      </c>
      <c r="AC275">
        <f>IF(Datos!AC275="",0,IF(AND(AC$1008&lt;&gt;"",Datos!AC275=AC$1008),0,IF(AC$1004=0,0,1-CHOOSE(AC$1004,IF(ISNUMBER(Datos!AC275),AND(OR(AC$1005="",Datos!AC275&gt;=AC$1005),OR(AC$1006="",Datos!AC275&lt;=AC$1006)),FALSE),IF(ISNUMBER(Datos!AC275),AND(Datos!AC275=INT(Datos!AC275),AND(OR(AC$1005="",Datos!AC275&gt;=AC$1005),OR(AC$1006="",Datos!AC275&lt;=AC$1006))),FALSE),OR(ISNUMBER(FIND(";"&amp;UPPER(TRIM(Datos!AC275&amp;""))&amp;"=",AC$1007)),ISNUMBER(FIND(";"&amp;UPPER(TRIM(Datos!AC275&amp;""))&amp;";",AC$1007))),OR(UPPER(TRIM(Datos!AC275&amp;""))="SÍ",UPPER(TRIM(Datos!AC275&amp;""))="SI",UPPER(TRIM(Datos!AC275&amp;""))="NO"),IF(ISNUMBER(Datos!AC275),AND(OR(AC$1005="",Datos!AC275&gt;=AC$1005),OR(AC$1006="",Datos!AC275&lt;=AC$1006)),FALSE),TRUE))))</f>
        <v>0.0</v>
      </c>
      <c r="AD275">
        <f>IF(Datos!AD275="",0,IF(AND(AD$1008&lt;&gt;"",Datos!AD275=AD$1008),0,IF(AD$1004=0,0,1-CHOOSE(AD$1004,IF(ISNUMBER(Datos!AD275),AND(OR(AD$1005="",Datos!AD275&gt;=AD$1005),OR(AD$1006="",Datos!AD275&lt;=AD$1006)),FALSE),IF(ISNUMBER(Datos!AD275),AND(Datos!AD275=INT(Datos!AD275),AND(OR(AD$1005="",Datos!AD275&gt;=AD$1005),OR(AD$1006="",Datos!AD275&lt;=AD$1006))),FALSE),OR(ISNUMBER(FIND(";"&amp;UPPER(TRIM(Datos!AD275&amp;""))&amp;"=",AD$1007)),ISNUMBER(FIND(";"&amp;UPPER(TRIM(Datos!AD275&amp;""))&amp;";",AD$1007))),OR(UPPER(TRIM(Datos!AD275&amp;""))="SÍ",UPPER(TRIM(Datos!AD275&amp;""))="SI",UPPER(TRIM(Datos!AD275&amp;""))="NO"),IF(ISNUMBER(Datos!AD275),AND(OR(AD$1005="",Datos!AD275&gt;=AD$1005),OR(AD$1006="",Datos!AD275&lt;=AD$1006)),FALSE),TRUE))))</f>
        <v>0.0</v>
      </c>
      <c r="AE275">
        <f>IF(Datos!AE275="",0,IF(AND(AE$1008&lt;&gt;"",Datos!AE275=AE$1008),0,IF(AE$1004=0,0,1-CHOOSE(AE$1004,IF(ISNUMBER(Datos!AE275),AND(OR(AE$1005="",Datos!AE275&gt;=AE$1005),OR(AE$1006="",Datos!AE275&lt;=AE$1006)),FALSE),IF(ISNUMBER(Datos!AE275),AND(Datos!AE275=INT(Datos!AE275),AND(OR(AE$1005="",Datos!AE275&gt;=AE$1005),OR(AE$1006="",Datos!AE275&lt;=AE$1006))),FALSE),OR(ISNUMBER(FIND(";"&amp;UPPER(TRIM(Datos!AE275&amp;""))&amp;"=",AE$1007)),ISNUMBER(FIND(";"&amp;UPPER(TRIM(Datos!AE275&amp;""))&amp;";",AE$1007))),OR(UPPER(TRIM(Datos!AE275&amp;""))="SÍ",UPPER(TRIM(Datos!AE275&amp;""))="SI",UPPER(TRIM(Datos!AE275&amp;""))="NO"),IF(ISNUMBER(Datos!AE275),AND(OR(AE$1005="",Datos!AE275&gt;=AE$1005),OR(AE$1006="",Datos!AE275&lt;=AE$1006)),FALSE),TRUE))))</f>
        <v>0.0</v>
      </c>
    </row>
    <row r="276" spans="2:31">
      <c r="B276">
        <f>IF(Datos!B276="",0,IF(AND(B$1008&lt;&gt;"",Datos!B276=B$1008),0,IF(B$1004=0,0,1-CHOOSE(B$1004,IF(ISNUMBER(Datos!B276),AND(OR(B$1005="",Datos!B276&gt;=B$1005),OR(B$1006="",Datos!B276&lt;=B$1006)),FALSE),IF(ISNUMBER(Datos!B276),AND(Datos!B276=INT(Datos!B276),AND(OR(B$1005="",Datos!B276&gt;=B$1005),OR(B$1006="",Datos!B276&lt;=B$1006))),FALSE),OR(ISNUMBER(FIND(";"&amp;UPPER(TRIM(Datos!B276&amp;""))&amp;"=",B$1007)),ISNUMBER(FIND(";"&amp;UPPER(TRIM(Datos!B276&amp;""))&amp;";",B$1007))),OR(UPPER(TRIM(Datos!B276&amp;""))="SÍ",UPPER(TRIM(Datos!B276&amp;""))="SI",UPPER(TRIM(Datos!B276&amp;""))="NO"),IF(ISNUMBER(Datos!B276),AND(OR(B$1005="",Datos!B276&gt;=B$1005),OR(B$1006="",Datos!B276&lt;=B$1006)),FALSE),TRUE))))</f>
        <v>0.0</v>
      </c>
      <c r="C276">
        <f>IF(Datos!C276="",0,IF(AND(C$1008&lt;&gt;"",Datos!C276=C$1008),0,IF(C$1004=0,0,1-CHOOSE(C$1004,IF(ISNUMBER(Datos!C276),AND(OR(C$1005="",Datos!C276&gt;=C$1005),OR(C$1006="",Datos!C276&lt;=C$1006)),FALSE),IF(ISNUMBER(Datos!C276),AND(Datos!C276=INT(Datos!C276),AND(OR(C$1005="",Datos!C276&gt;=C$1005),OR(C$1006="",Datos!C276&lt;=C$1006))),FALSE),OR(ISNUMBER(FIND(";"&amp;UPPER(TRIM(Datos!C276&amp;""))&amp;"=",C$1007)),ISNUMBER(FIND(";"&amp;UPPER(TRIM(Datos!C276&amp;""))&amp;";",C$1007))),OR(UPPER(TRIM(Datos!C276&amp;""))="SÍ",UPPER(TRIM(Datos!C276&amp;""))="SI",UPPER(TRIM(Datos!C276&amp;""))="NO"),IF(ISNUMBER(Datos!C276),AND(OR(C$1005="",Datos!C276&gt;=C$1005),OR(C$1006="",Datos!C276&lt;=C$1006)),FALSE),TRUE))))</f>
        <v>0.0</v>
      </c>
      <c r="D276">
        <f>IF(Datos!D276="",0,IF(AND(D$1008&lt;&gt;"",Datos!D276=D$1008),0,IF(D$1004=0,0,1-CHOOSE(D$1004,IF(ISNUMBER(Datos!D276),AND(OR(D$1005="",Datos!D276&gt;=D$1005),OR(D$1006="",Datos!D276&lt;=D$1006)),FALSE),IF(ISNUMBER(Datos!D276),AND(Datos!D276=INT(Datos!D276),AND(OR(D$1005="",Datos!D276&gt;=D$1005),OR(D$1006="",Datos!D276&lt;=D$1006))),FALSE),OR(ISNUMBER(FIND(";"&amp;UPPER(TRIM(Datos!D276&amp;""))&amp;"=",D$1007)),ISNUMBER(FIND(";"&amp;UPPER(TRIM(Datos!D276&amp;""))&amp;";",D$1007))),OR(UPPER(TRIM(Datos!D276&amp;""))="SÍ",UPPER(TRIM(Datos!D276&amp;""))="SI",UPPER(TRIM(Datos!D276&amp;""))="NO"),IF(ISNUMBER(Datos!D276),AND(OR(D$1005="",Datos!D276&gt;=D$1005),OR(D$1006="",Datos!D276&lt;=D$1006)),FALSE),TRUE))))</f>
        <v>0.0</v>
      </c>
      <c r="E276">
        <f>IF(Datos!E276="",0,IF(AND(E$1008&lt;&gt;"",Datos!E276=E$1008),0,IF(E$1004=0,0,1-CHOOSE(E$1004,IF(ISNUMBER(Datos!E276),AND(OR(E$1005="",Datos!E276&gt;=E$1005),OR(E$1006="",Datos!E276&lt;=E$1006)),FALSE),IF(ISNUMBER(Datos!E276),AND(Datos!E276=INT(Datos!E276),AND(OR(E$1005="",Datos!E276&gt;=E$1005),OR(E$1006="",Datos!E276&lt;=E$1006))),FALSE),OR(ISNUMBER(FIND(";"&amp;UPPER(TRIM(Datos!E276&amp;""))&amp;"=",E$1007)),ISNUMBER(FIND(";"&amp;UPPER(TRIM(Datos!E276&amp;""))&amp;";",E$1007))),OR(UPPER(TRIM(Datos!E276&amp;""))="SÍ",UPPER(TRIM(Datos!E276&amp;""))="SI",UPPER(TRIM(Datos!E276&amp;""))="NO"),IF(ISNUMBER(Datos!E276),AND(OR(E$1005="",Datos!E276&gt;=E$1005),OR(E$1006="",Datos!E276&lt;=E$1006)),FALSE),TRUE))))</f>
        <v>0.0</v>
      </c>
      <c r="F276">
        <f>IF(Datos!F276="",0,IF(AND(F$1008&lt;&gt;"",Datos!F276=F$1008),0,IF(F$1004=0,0,1-CHOOSE(F$1004,IF(ISNUMBER(Datos!F276),AND(OR(F$1005="",Datos!F276&gt;=F$1005),OR(F$1006="",Datos!F276&lt;=F$1006)),FALSE),IF(ISNUMBER(Datos!F276),AND(Datos!F276=INT(Datos!F276),AND(OR(F$1005="",Datos!F276&gt;=F$1005),OR(F$1006="",Datos!F276&lt;=F$1006))),FALSE),OR(ISNUMBER(FIND(";"&amp;UPPER(TRIM(Datos!F276&amp;""))&amp;"=",F$1007)),ISNUMBER(FIND(";"&amp;UPPER(TRIM(Datos!F276&amp;""))&amp;";",F$1007))),OR(UPPER(TRIM(Datos!F276&amp;""))="SÍ",UPPER(TRIM(Datos!F276&amp;""))="SI",UPPER(TRIM(Datos!F276&amp;""))="NO"),IF(ISNUMBER(Datos!F276),AND(OR(F$1005="",Datos!F276&gt;=F$1005),OR(F$1006="",Datos!F276&lt;=F$1006)),FALSE),TRUE))))</f>
        <v>0.0</v>
      </c>
      <c r="G276">
        <f>IF(Datos!G276="",0,IF(AND(G$1008&lt;&gt;"",Datos!G276=G$1008),0,IF(G$1004=0,0,1-CHOOSE(G$1004,IF(ISNUMBER(Datos!G276),AND(OR(G$1005="",Datos!G276&gt;=G$1005),OR(G$1006="",Datos!G276&lt;=G$1006)),FALSE),IF(ISNUMBER(Datos!G276),AND(Datos!G276=INT(Datos!G276),AND(OR(G$1005="",Datos!G276&gt;=G$1005),OR(G$1006="",Datos!G276&lt;=G$1006))),FALSE),OR(ISNUMBER(FIND(";"&amp;UPPER(TRIM(Datos!G276&amp;""))&amp;"=",G$1007)),ISNUMBER(FIND(";"&amp;UPPER(TRIM(Datos!G276&amp;""))&amp;";",G$1007))),OR(UPPER(TRIM(Datos!G276&amp;""))="SÍ",UPPER(TRIM(Datos!G276&amp;""))="SI",UPPER(TRIM(Datos!G276&amp;""))="NO"),IF(ISNUMBER(Datos!G276),AND(OR(G$1005="",Datos!G276&gt;=G$1005),OR(G$1006="",Datos!G276&lt;=G$1006)),FALSE),TRUE))))</f>
        <v>0.0</v>
      </c>
      <c r="H276">
        <f>IF(Datos!H276="",0,IF(AND(H$1008&lt;&gt;"",Datos!H276=H$1008),0,IF(H$1004=0,0,1-CHOOSE(H$1004,IF(ISNUMBER(Datos!H276),AND(OR(H$1005="",Datos!H276&gt;=H$1005),OR(H$1006="",Datos!H276&lt;=H$1006)),FALSE),IF(ISNUMBER(Datos!H276),AND(Datos!H276=INT(Datos!H276),AND(OR(H$1005="",Datos!H276&gt;=H$1005),OR(H$1006="",Datos!H276&lt;=H$1006))),FALSE),OR(ISNUMBER(FIND(";"&amp;UPPER(TRIM(Datos!H276&amp;""))&amp;"=",H$1007)),ISNUMBER(FIND(";"&amp;UPPER(TRIM(Datos!H276&amp;""))&amp;";",H$1007))),OR(UPPER(TRIM(Datos!H276&amp;""))="SÍ",UPPER(TRIM(Datos!H276&amp;""))="SI",UPPER(TRIM(Datos!H276&amp;""))="NO"),IF(ISNUMBER(Datos!H276),AND(OR(H$1005="",Datos!H276&gt;=H$1005),OR(H$1006="",Datos!H276&lt;=H$1006)),FALSE),TRUE))))</f>
        <v>0.0</v>
      </c>
      <c r="I276">
        <f>IF(Datos!I276="",0,IF(AND(I$1008&lt;&gt;"",Datos!I276=I$1008),0,IF(I$1004=0,0,1-CHOOSE(I$1004,IF(ISNUMBER(Datos!I276),AND(OR(I$1005="",Datos!I276&gt;=I$1005),OR(I$1006="",Datos!I276&lt;=I$1006)),FALSE),IF(ISNUMBER(Datos!I276),AND(Datos!I276=INT(Datos!I276),AND(OR(I$1005="",Datos!I276&gt;=I$1005),OR(I$1006="",Datos!I276&lt;=I$1006))),FALSE),OR(ISNUMBER(FIND(";"&amp;UPPER(TRIM(Datos!I276&amp;""))&amp;"=",I$1007)),ISNUMBER(FIND(";"&amp;UPPER(TRIM(Datos!I276&amp;""))&amp;";",I$1007))),OR(UPPER(TRIM(Datos!I276&amp;""))="SÍ",UPPER(TRIM(Datos!I276&amp;""))="SI",UPPER(TRIM(Datos!I276&amp;""))="NO"),IF(ISNUMBER(Datos!I276),AND(OR(I$1005="",Datos!I276&gt;=I$1005),OR(I$1006="",Datos!I276&lt;=I$1006)),FALSE),TRUE))))</f>
        <v>0.0</v>
      </c>
      <c r="J276">
        <f>IF(Datos!J276="",0,IF(AND(J$1008&lt;&gt;"",Datos!J276=J$1008),0,IF(J$1004=0,0,1-CHOOSE(J$1004,IF(ISNUMBER(Datos!J276),AND(OR(J$1005="",Datos!J276&gt;=J$1005),OR(J$1006="",Datos!J276&lt;=J$1006)),FALSE),IF(ISNUMBER(Datos!J276),AND(Datos!J276=INT(Datos!J276),AND(OR(J$1005="",Datos!J276&gt;=J$1005),OR(J$1006="",Datos!J276&lt;=J$1006))),FALSE),OR(ISNUMBER(FIND(";"&amp;UPPER(TRIM(Datos!J276&amp;""))&amp;"=",J$1007)),ISNUMBER(FIND(";"&amp;UPPER(TRIM(Datos!J276&amp;""))&amp;";",J$1007))),OR(UPPER(TRIM(Datos!J276&amp;""))="SÍ",UPPER(TRIM(Datos!J276&amp;""))="SI",UPPER(TRIM(Datos!J276&amp;""))="NO"),IF(ISNUMBER(Datos!J276),AND(OR(J$1005="",Datos!J276&gt;=J$1005),OR(J$1006="",Datos!J276&lt;=J$1006)),FALSE),TRUE))))</f>
        <v>0.0</v>
      </c>
      <c r="K276">
        <f>IF(Datos!K276="",0,IF(AND(K$1008&lt;&gt;"",Datos!K276=K$1008),0,IF(K$1004=0,0,1-CHOOSE(K$1004,IF(ISNUMBER(Datos!K276),AND(OR(K$1005="",Datos!K276&gt;=K$1005),OR(K$1006="",Datos!K276&lt;=K$1006)),FALSE),IF(ISNUMBER(Datos!K276),AND(Datos!K276=INT(Datos!K276),AND(OR(K$1005="",Datos!K276&gt;=K$1005),OR(K$1006="",Datos!K276&lt;=K$1006))),FALSE),OR(ISNUMBER(FIND(";"&amp;UPPER(TRIM(Datos!K276&amp;""))&amp;"=",K$1007)),ISNUMBER(FIND(";"&amp;UPPER(TRIM(Datos!K276&amp;""))&amp;";",K$1007))),OR(UPPER(TRIM(Datos!K276&amp;""))="SÍ",UPPER(TRIM(Datos!K276&amp;""))="SI",UPPER(TRIM(Datos!K276&amp;""))="NO"),IF(ISNUMBER(Datos!K276),AND(OR(K$1005="",Datos!K276&gt;=K$1005),OR(K$1006="",Datos!K276&lt;=K$1006)),FALSE),TRUE))))</f>
        <v>0.0</v>
      </c>
      <c r="L276">
        <f>IF(Datos!L276="",0,IF(AND(L$1008&lt;&gt;"",Datos!L276=L$1008),0,IF(L$1004=0,0,1-CHOOSE(L$1004,IF(ISNUMBER(Datos!L276),AND(OR(L$1005="",Datos!L276&gt;=L$1005),OR(L$1006="",Datos!L276&lt;=L$1006)),FALSE),IF(ISNUMBER(Datos!L276),AND(Datos!L276=INT(Datos!L276),AND(OR(L$1005="",Datos!L276&gt;=L$1005),OR(L$1006="",Datos!L276&lt;=L$1006))),FALSE),OR(ISNUMBER(FIND(";"&amp;UPPER(TRIM(Datos!L276&amp;""))&amp;"=",L$1007)),ISNUMBER(FIND(";"&amp;UPPER(TRIM(Datos!L276&amp;""))&amp;";",L$1007))),OR(UPPER(TRIM(Datos!L276&amp;""))="SÍ",UPPER(TRIM(Datos!L276&amp;""))="SI",UPPER(TRIM(Datos!L276&amp;""))="NO"),IF(ISNUMBER(Datos!L276),AND(OR(L$1005="",Datos!L276&gt;=L$1005),OR(L$1006="",Datos!L276&lt;=L$1006)),FALSE),TRUE))))</f>
        <v>0.0</v>
      </c>
      <c r="M276">
        <f>IF(Datos!M276="",0,IF(AND(M$1008&lt;&gt;"",Datos!M276=M$1008),0,IF(M$1004=0,0,1-CHOOSE(M$1004,IF(ISNUMBER(Datos!M276),AND(OR(M$1005="",Datos!M276&gt;=M$1005),OR(M$1006="",Datos!M276&lt;=M$1006)),FALSE),IF(ISNUMBER(Datos!M276),AND(Datos!M276=INT(Datos!M276),AND(OR(M$1005="",Datos!M276&gt;=M$1005),OR(M$1006="",Datos!M276&lt;=M$1006))),FALSE),OR(ISNUMBER(FIND(";"&amp;UPPER(TRIM(Datos!M276&amp;""))&amp;"=",M$1007)),ISNUMBER(FIND(";"&amp;UPPER(TRIM(Datos!M276&amp;""))&amp;";",M$1007))),OR(UPPER(TRIM(Datos!M276&amp;""))="SÍ",UPPER(TRIM(Datos!M276&amp;""))="SI",UPPER(TRIM(Datos!M276&amp;""))="NO"),IF(ISNUMBER(Datos!M276),AND(OR(M$1005="",Datos!M276&gt;=M$1005),OR(M$1006="",Datos!M276&lt;=M$1006)),FALSE),TRUE))))</f>
        <v>0.0</v>
      </c>
      <c r="N276">
        <f>IF(Datos!N276="",0,IF(AND(N$1008&lt;&gt;"",Datos!N276=N$1008),0,IF(N$1004=0,0,1-CHOOSE(N$1004,IF(ISNUMBER(Datos!N276),AND(OR(N$1005="",Datos!N276&gt;=N$1005),OR(N$1006="",Datos!N276&lt;=N$1006)),FALSE),IF(ISNUMBER(Datos!N276),AND(Datos!N276=INT(Datos!N276),AND(OR(N$1005="",Datos!N276&gt;=N$1005),OR(N$1006="",Datos!N276&lt;=N$1006))),FALSE),OR(ISNUMBER(FIND(";"&amp;UPPER(TRIM(Datos!N276&amp;""))&amp;"=",N$1007)),ISNUMBER(FIND(";"&amp;UPPER(TRIM(Datos!N276&amp;""))&amp;";",N$1007))),OR(UPPER(TRIM(Datos!N276&amp;""))="SÍ",UPPER(TRIM(Datos!N276&amp;""))="SI",UPPER(TRIM(Datos!N276&amp;""))="NO"),IF(ISNUMBER(Datos!N276),AND(OR(N$1005="",Datos!N276&gt;=N$1005),OR(N$1006="",Datos!N276&lt;=N$1006)),FALSE),TRUE))))</f>
        <v>0.0</v>
      </c>
      <c r="O276">
        <f>IF(Datos!O276="",0,IF(AND(O$1008&lt;&gt;"",Datos!O276=O$1008),0,IF(O$1004=0,0,1-CHOOSE(O$1004,IF(ISNUMBER(Datos!O276),AND(OR(O$1005="",Datos!O276&gt;=O$1005),OR(O$1006="",Datos!O276&lt;=O$1006)),FALSE),IF(ISNUMBER(Datos!O276),AND(Datos!O276=INT(Datos!O276),AND(OR(O$1005="",Datos!O276&gt;=O$1005),OR(O$1006="",Datos!O276&lt;=O$1006))),FALSE),OR(ISNUMBER(FIND(";"&amp;UPPER(TRIM(Datos!O276&amp;""))&amp;"=",O$1007)),ISNUMBER(FIND(";"&amp;UPPER(TRIM(Datos!O276&amp;""))&amp;";",O$1007))),OR(UPPER(TRIM(Datos!O276&amp;""))="SÍ",UPPER(TRIM(Datos!O276&amp;""))="SI",UPPER(TRIM(Datos!O276&amp;""))="NO"),IF(ISNUMBER(Datos!O276),AND(OR(O$1005="",Datos!O276&gt;=O$1005),OR(O$1006="",Datos!O276&lt;=O$1006)),FALSE),TRUE))))</f>
        <v>0.0</v>
      </c>
      <c r="P276">
        <f>IF(Datos!P276="",0,IF(AND(P$1008&lt;&gt;"",Datos!P276=P$1008),0,IF(P$1004=0,0,1-CHOOSE(P$1004,IF(ISNUMBER(Datos!P276),AND(OR(P$1005="",Datos!P276&gt;=P$1005),OR(P$1006="",Datos!P276&lt;=P$1006)),FALSE),IF(ISNUMBER(Datos!P276),AND(Datos!P276=INT(Datos!P276),AND(OR(P$1005="",Datos!P276&gt;=P$1005),OR(P$1006="",Datos!P276&lt;=P$1006))),FALSE),OR(ISNUMBER(FIND(";"&amp;UPPER(TRIM(Datos!P276&amp;""))&amp;"=",P$1007)),ISNUMBER(FIND(";"&amp;UPPER(TRIM(Datos!P276&amp;""))&amp;";",P$1007))),OR(UPPER(TRIM(Datos!P276&amp;""))="SÍ",UPPER(TRIM(Datos!P276&amp;""))="SI",UPPER(TRIM(Datos!P276&amp;""))="NO"),IF(ISNUMBER(Datos!P276),AND(OR(P$1005="",Datos!P276&gt;=P$1005),OR(P$1006="",Datos!P276&lt;=P$1006)),FALSE),TRUE))))</f>
        <v>0.0</v>
      </c>
      <c r="Q276">
        <f>IF(Datos!Q276="",0,IF(AND(Q$1008&lt;&gt;"",Datos!Q276=Q$1008),0,IF(Q$1004=0,0,1-CHOOSE(Q$1004,IF(ISNUMBER(Datos!Q276),AND(OR(Q$1005="",Datos!Q276&gt;=Q$1005),OR(Q$1006="",Datos!Q276&lt;=Q$1006)),FALSE),IF(ISNUMBER(Datos!Q276),AND(Datos!Q276=INT(Datos!Q276),AND(OR(Q$1005="",Datos!Q276&gt;=Q$1005),OR(Q$1006="",Datos!Q276&lt;=Q$1006))),FALSE),OR(ISNUMBER(FIND(";"&amp;UPPER(TRIM(Datos!Q276&amp;""))&amp;"=",Q$1007)),ISNUMBER(FIND(";"&amp;UPPER(TRIM(Datos!Q276&amp;""))&amp;";",Q$1007))),OR(UPPER(TRIM(Datos!Q276&amp;""))="SÍ",UPPER(TRIM(Datos!Q276&amp;""))="SI",UPPER(TRIM(Datos!Q276&amp;""))="NO"),IF(ISNUMBER(Datos!Q276),AND(OR(Q$1005="",Datos!Q276&gt;=Q$1005),OR(Q$1006="",Datos!Q276&lt;=Q$1006)),FALSE),TRUE))))</f>
        <v>0.0</v>
      </c>
      <c r="R276">
        <f>IF(Datos!R276="",0,IF(AND(R$1008&lt;&gt;"",Datos!R276=R$1008),0,IF(R$1004=0,0,1-CHOOSE(R$1004,IF(ISNUMBER(Datos!R276),AND(OR(R$1005="",Datos!R276&gt;=R$1005),OR(R$1006="",Datos!R276&lt;=R$1006)),FALSE),IF(ISNUMBER(Datos!R276),AND(Datos!R276=INT(Datos!R276),AND(OR(R$1005="",Datos!R276&gt;=R$1005),OR(R$1006="",Datos!R276&lt;=R$1006))),FALSE),OR(ISNUMBER(FIND(";"&amp;UPPER(TRIM(Datos!R276&amp;""))&amp;"=",R$1007)),ISNUMBER(FIND(";"&amp;UPPER(TRIM(Datos!R276&amp;""))&amp;";",R$1007))),OR(UPPER(TRIM(Datos!R276&amp;""))="SÍ",UPPER(TRIM(Datos!R276&amp;""))="SI",UPPER(TRIM(Datos!R276&amp;""))="NO"),IF(ISNUMBER(Datos!R276),AND(OR(R$1005="",Datos!R276&gt;=R$1005),OR(R$1006="",Datos!R276&lt;=R$1006)),FALSE),TRUE))))</f>
        <v>0.0</v>
      </c>
      <c r="S276">
        <f>IF(Datos!S276="",0,IF(AND(S$1008&lt;&gt;"",Datos!S276=S$1008),0,IF(S$1004=0,0,1-CHOOSE(S$1004,IF(ISNUMBER(Datos!S276),AND(OR(S$1005="",Datos!S276&gt;=S$1005),OR(S$1006="",Datos!S276&lt;=S$1006)),FALSE),IF(ISNUMBER(Datos!S276),AND(Datos!S276=INT(Datos!S276),AND(OR(S$1005="",Datos!S276&gt;=S$1005),OR(S$1006="",Datos!S276&lt;=S$1006))),FALSE),OR(ISNUMBER(FIND(";"&amp;UPPER(TRIM(Datos!S276&amp;""))&amp;"=",S$1007)),ISNUMBER(FIND(";"&amp;UPPER(TRIM(Datos!S276&amp;""))&amp;";",S$1007))),OR(UPPER(TRIM(Datos!S276&amp;""))="SÍ",UPPER(TRIM(Datos!S276&amp;""))="SI",UPPER(TRIM(Datos!S276&amp;""))="NO"),IF(ISNUMBER(Datos!S276),AND(OR(S$1005="",Datos!S276&gt;=S$1005),OR(S$1006="",Datos!S276&lt;=S$1006)),FALSE),TRUE))))</f>
        <v>0.0</v>
      </c>
      <c r="T276">
        <f>IF(Datos!T276="",0,IF(AND(T$1008&lt;&gt;"",Datos!T276=T$1008),0,IF(T$1004=0,0,1-CHOOSE(T$1004,IF(ISNUMBER(Datos!T276),AND(OR(T$1005="",Datos!T276&gt;=T$1005),OR(T$1006="",Datos!T276&lt;=T$1006)),FALSE),IF(ISNUMBER(Datos!T276),AND(Datos!T276=INT(Datos!T276),AND(OR(T$1005="",Datos!T276&gt;=T$1005),OR(T$1006="",Datos!T276&lt;=T$1006))),FALSE),OR(ISNUMBER(FIND(";"&amp;UPPER(TRIM(Datos!T276&amp;""))&amp;"=",T$1007)),ISNUMBER(FIND(";"&amp;UPPER(TRIM(Datos!T276&amp;""))&amp;";",T$1007))),OR(UPPER(TRIM(Datos!T276&amp;""))="SÍ",UPPER(TRIM(Datos!T276&amp;""))="SI",UPPER(TRIM(Datos!T276&amp;""))="NO"),IF(ISNUMBER(Datos!T276),AND(OR(T$1005="",Datos!T276&gt;=T$1005),OR(T$1006="",Datos!T276&lt;=T$1006)),FALSE),TRUE))))</f>
        <v>0.0</v>
      </c>
      <c r="U276">
        <f>IF(Datos!U276="",0,IF(AND(U$1008&lt;&gt;"",Datos!U276=U$1008),0,IF(U$1004=0,0,1-CHOOSE(U$1004,IF(ISNUMBER(Datos!U276),AND(OR(U$1005="",Datos!U276&gt;=U$1005),OR(U$1006="",Datos!U276&lt;=U$1006)),FALSE),IF(ISNUMBER(Datos!U276),AND(Datos!U276=INT(Datos!U276),AND(OR(U$1005="",Datos!U276&gt;=U$1005),OR(U$1006="",Datos!U276&lt;=U$1006))),FALSE),OR(ISNUMBER(FIND(";"&amp;UPPER(TRIM(Datos!U276&amp;""))&amp;"=",U$1007)),ISNUMBER(FIND(";"&amp;UPPER(TRIM(Datos!U276&amp;""))&amp;";",U$1007))),OR(UPPER(TRIM(Datos!U276&amp;""))="SÍ",UPPER(TRIM(Datos!U276&amp;""))="SI",UPPER(TRIM(Datos!U276&amp;""))="NO"),IF(ISNUMBER(Datos!U276),AND(OR(U$1005="",Datos!U276&gt;=U$1005),OR(U$1006="",Datos!U276&lt;=U$1006)),FALSE),TRUE))))</f>
        <v>0.0</v>
      </c>
      <c r="V276">
        <f>IF(Datos!V276="",0,IF(AND(V$1008&lt;&gt;"",Datos!V276=V$1008),0,IF(V$1004=0,0,1-CHOOSE(V$1004,IF(ISNUMBER(Datos!V276),AND(OR(V$1005="",Datos!V276&gt;=V$1005),OR(V$1006="",Datos!V276&lt;=V$1006)),FALSE),IF(ISNUMBER(Datos!V276),AND(Datos!V276=INT(Datos!V276),AND(OR(V$1005="",Datos!V276&gt;=V$1005),OR(V$1006="",Datos!V276&lt;=V$1006))),FALSE),OR(ISNUMBER(FIND(";"&amp;UPPER(TRIM(Datos!V276&amp;""))&amp;"=",V$1007)),ISNUMBER(FIND(";"&amp;UPPER(TRIM(Datos!V276&amp;""))&amp;";",V$1007))),OR(UPPER(TRIM(Datos!V276&amp;""))="SÍ",UPPER(TRIM(Datos!V276&amp;""))="SI",UPPER(TRIM(Datos!V276&amp;""))="NO"),IF(ISNUMBER(Datos!V276),AND(OR(V$1005="",Datos!V276&gt;=V$1005),OR(V$1006="",Datos!V276&lt;=V$1006)),FALSE),TRUE))))</f>
        <v>0.0</v>
      </c>
      <c r="W276">
        <f>IF(Datos!W276="",0,IF(AND(W$1008&lt;&gt;"",Datos!W276=W$1008),0,IF(W$1004=0,0,1-CHOOSE(W$1004,IF(ISNUMBER(Datos!W276),AND(OR(W$1005="",Datos!W276&gt;=W$1005),OR(W$1006="",Datos!W276&lt;=W$1006)),FALSE),IF(ISNUMBER(Datos!W276),AND(Datos!W276=INT(Datos!W276),AND(OR(W$1005="",Datos!W276&gt;=W$1005),OR(W$1006="",Datos!W276&lt;=W$1006))),FALSE),OR(ISNUMBER(FIND(";"&amp;UPPER(TRIM(Datos!W276&amp;""))&amp;"=",W$1007)),ISNUMBER(FIND(";"&amp;UPPER(TRIM(Datos!W276&amp;""))&amp;";",W$1007))),OR(UPPER(TRIM(Datos!W276&amp;""))="SÍ",UPPER(TRIM(Datos!W276&amp;""))="SI",UPPER(TRIM(Datos!W276&amp;""))="NO"),IF(ISNUMBER(Datos!W276),AND(OR(W$1005="",Datos!W276&gt;=W$1005),OR(W$1006="",Datos!W276&lt;=W$1006)),FALSE),TRUE))))</f>
        <v>0.0</v>
      </c>
      <c r="X276">
        <f>IF(Datos!X276="",0,IF(AND(X$1008&lt;&gt;"",Datos!X276=X$1008),0,IF(X$1004=0,0,1-CHOOSE(X$1004,IF(ISNUMBER(Datos!X276),AND(OR(X$1005="",Datos!X276&gt;=X$1005),OR(X$1006="",Datos!X276&lt;=X$1006)),FALSE),IF(ISNUMBER(Datos!X276),AND(Datos!X276=INT(Datos!X276),AND(OR(X$1005="",Datos!X276&gt;=X$1005),OR(X$1006="",Datos!X276&lt;=X$1006))),FALSE),OR(ISNUMBER(FIND(";"&amp;UPPER(TRIM(Datos!X276&amp;""))&amp;"=",X$1007)),ISNUMBER(FIND(";"&amp;UPPER(TRIM(Datos!X276&amp;""))&amp;";",X$1007))),OR(UPPER(TRIM(Datos!X276&amp;""))="SÍ",UPPER(TRIM(Datos!X276&amp;""))="SI",UPPER(TRIM(Datos!X276&amp;""))="NO"),IF(ISNUMBER(Datos!X276),AND(OR(X$1005="",Datos!X276&gt;=X$1005),OR(X$1006="",Datos!X276&lt;=X$1006)),FALSE),TRUE))))</f>
        <v>0.0</v>
      </c>
      <c r="Y276">
        <f>IF(Datos!Y276="",0,IF(AND(Y$1008&lt;&gt;"",Datos!Y276=Y$1008),0,IF(Y$1004=0,0,1-CHOOSE(Y$1004,IF(ISNUMBER(Datos!Y276),AND(OR(Y$1005="",Datos!Y276&gt;=Y$1005),OR(Y$1006="",Datos!Y276&lt;=Y$1006)),FALSE),IF(ISNUMBER(Datos!Y276),AND(Datos!Y276=INT(Datos!Y276),AND(OR(Y$1005="",Datos!Y276&gt;=Y$1005),OR(Y$1006="",Datos!Y276&lt;=Y$1006))),FALSE),OR(ISNUMBER(FIND(";"&amp;UPPER(TRIM(Datos!Y276&amp;""))&amp;"=",Y$1007)),ISNUMBER(FIND(";"&amp;UPPER(TRIM(Datos!Y276&amp;""))&amp;";",Y$1007))),OR(UPPER(TRIM(Datos!Y276&amp;""))="SÍ",UPPER(TRIM(Datos!Y276&amp;""))="SI",UPPER(TRIM(Datos!Y276&amp;""))="NO"),IF(ISNUMBER(Datos!Y276),AND(OR(Y$1005="",Datos!Y276&gt;=Y$1005),OR(Y$1006="",Datos!Y276&lt;=Y$1006)),FALSE),TRUE))))</f>
        <v>0.0</v>
      </c>
      <c r="Z276">
        <f>IF(Datos!Z276="",0,IF(AND(Z$1008&lt;&gt;"",Datos!Z276=Z$1008),0,IF(Z$1004=0,0,1-CHOOSE(Z$1004,IF(ISNUMBER(Datos!Z276),AND(OR(Z$1005="",Datos!Z276&gt;=Z$1005),OR(Z$1006="",Datos!Z276&lt;=Z$1006)),FALSE),IF(ISNUMBER(Datos!Z276),AND(Datos!Z276=INT(Datos!Z276),AND(OR(Z$1005="",Datos!Z276&gt;=Z$1005),OR(Z$1006="",Datos!Z276&lt;=Z$1006))),FALSE),OR(ISNUMBER(FIND(";"&amp;UPPER(TRIM(Datos!Z276&amp;""))&amp;"=",Z$1007)),ISNUMBER(FIND(";"&amp;UPPER(TRIM(Datos!Z276&amp;""))&amp;";",Z$1007))),OR(UPPER(TRIM(Datos!Z276&amp;""))="SÍ",UPPER(TRIM(Datos!Z276&amp;""))="SI",UPPER(TRIM(Datos!Z276&amp;""))="NO"),IF(ISNUMBER(Datos!Z276),AND(OR(Z$1005="",Datos!Z276&gt;=Z$1005),OR(Z$1006="",Datos!Z276&lt;=Z$1006)),FALSE),TRUE))))</f>
        <v>0.0</v>
      </c>
      <c r="AA276">
        <f>IF(Datos!AA276="",0,IF(AND(AA$1008&lt;&gt;"",Datos!AA276=AA$1008),0,IF(AA$1004=0,0,1-CHOOSE(AA$1004,IF(ISNUMBER(Datos!AA276),AND(OR(AA$1005="",Datos!AA276&gt;=AA$1005),OR(AA$1006="",Datos!AA276&lt;=AA$1006)),FALSE),IF(ISNUMBER(Datos!AA276),AND(Datos!AA276=INT(Datos!AA276),AND(OR(AA$1005="",Datos!AA276&gt;=AA$1005),OR(AA$1006="",Datos!AA276&lt;=AA$1006))),FALSE),OR(ISNUMBER(FIND(";"&amp;UPPER(TRIM(Datos!AA276&amp;""))&amp;"=",AA$1007)),ISNUMBER(FIND(";"&amp;UPPER(TRIM(Datos!AA276&amp;""))&amp;";",AA$1007))),OR(UPPER(TRIM(Datos!AA276&amp;""))="SÍ",UPPER(TRIM(Datos!AA276&amp;""))="SI",UPPER(TRIM(Datos!AA276&amp;""))="NO"),IF(ISNUMBER(Datos!AA276),AND(OR(AA$1005="",Datos!AA276&gt;=AA$1005),OR(AA$1006="",Datos!AA276&lt;=AA$1006)),FALSE),TRUE))))</f>
        <v>0.0</v>
      </c>
      <c r="AB276">
        <f>IF(Datos!AB276="",0,IF(AND(AB$1008&lt;&gt;"",Datos!AB276=AB$1008),0,IF(AB$1004=0,0,1-CHOOSE(AB$1004,IF(ISNUMBER(Datos!AB276),AND(OR(AB$1005="",Datos!AB276&gt;=AB$1005),OR(AB$1006="",Datos!AB276&lt;=AB$1006)),FALSE),IF(ISNUMBER(Datos!AB276),AND(Datos!AB276=INT(Datos!AB276),AND(OR(AB$1005="",Datos!AB276&gt;=AB$1005),OR(AB$1006="",Datos!AB276&lt;=AB$1006))),FALSE),OR(ISNUMBER(FIND(";"&amp;UPPER(TRIM(Datos!AB276&amp;""))&amp;"=",AB$1007)),ISNUMBER(FIND(";"&amp;UPPER(TRIM(Datos!AB276&amp;""))&amp;";",AB$1007))),OR(UPPER(TRIM(Datos!AB276&amp;""))="SÍ",UPPER(TRIM(Datos!AB276&amp;""))="SI",UPPER(TRIM(Datos!AB276&amp;""))="NO"),IF(ISNUMBER(Datos!AB276),AND(OR(AB$1005="",Datos!AB276&gt;=AB$1005),OR(AB$1006="",Datos!AB276&lt;=AB$1006)),FALSE),TRUE))))</f>
        <v>0.0</v>
      </c>
      <c r="AC276">
        <f>IF(Datos!AC276="",0,IF(AND(AC$1008&lt;&gt;"",Datos!AC276=AC$1008),0,IF(AC$1004=0,0,1-CHOOSE(AC$1004,IF(ISNUMBER(Datos!AC276),AND(OR(AC$1005="",Datos!AC276&gt;=AC$1005),OR(AC$1006="",Datos!AC276&lt;=AC$1006)),FALSE),IF(ISNUMBER(Datos!AC276),AND(Datos!AC276=INT(Datos!AC276),AND(OR(AC$1005="",Datos!AC276&gt;=AC$1005),OR(AC$1006="",Datos!AC276&lt;=AC$1006))),FALSE),OR(ISNUMBER(FIND(";"&amp;UPPER(TRIM(Datos!AC276&amp;""))&amp;"=",AC$1007)),ISNUMBER(FIND(";"&amp;UPPER(TRIM(Datos!AC276&amp;""))&amp;";",AC$1007))),OR(UPPER(TRIM(Datos!AC276&amp;""))="SÍ",UPPER(TRIM(Datos!AC276&amp;""))="SI",UPPER(TRIM(Datos!AC276&amp;""))="NO"),IF(ISNUMBER(Datos!AC276),AND(OR(AC$1005="",Datos!AC276&gt;=AC$1005),OR(AC$1006="",Datos!AC276&lt;=AC$1006)),FALSE),TRUE))))</f>
        <v>0.0</v>
      </c>
      <c r="AD276">
        <f>IF(Datos!AD276="",0,IF(AND(AD$1008&lt;&gt;"",Datos!AD276=AD$1008),0,IF(AD$1004=0,0,1-CHOOSE(AD$1004,IF(ISNUMBER(Datos!AD276),AND(OR(AD$1005="",Datos!AD276&gt;=AD$1005),OR(AD$1006="",Datos!AD276&lt;=AD$1006)),FALSE),IF(ISNUMBER(Datos!AD276),AND(Datos!AD276=INT(Datos!AD276),AND(OR(AD$1005="",Datos!AD276&gt;=AD$1005),OR(AD$1006="",Datos!AD276&lt;=AD$1006))),FALSE),OR(ISNUMBER(FIND(";"&amp;UPPER(TRIM(Datos!AD276&amp;""))&amp;"=",AD$1007)),ISNUMBER(FIND(";"&amp;UPPER(TRIM(Datos!AD276&amp;""))&amp;";",AD$1007))),OR(UPPER(TRIM(Datos!AD276&amp;""))="SÍ",UPPER(TRIM(Datos!AD276&amp;""))="SI",UPPER(TRIM(Datos!AD276&amp;""))="NO"),IF(ISNUMBER(Datos!AD276),AND(OR(AD$1005="",Datos!AD276&gt;=AD$1005),OR(AD$1006="",Datos!AD276&lt;=AD$1006)),FALSE),TRUE))))</f>
        <v>0.0</v>
      </c>
      <c r="AE276">
        <f>IF(Datos!AE276="",0,IF(AND(AE$1008&lt;&gt;"",Datos!AE276=AE$1008),0,IF(AE$1004=0,0,1-CHOOSE(AE$1004,IF(ISNUMBER(Datos!AE276),AND(OR(AE$1005="",Datos!AE276&gt;=AE$1005),OR(AE$1006="",Datos!AE276&lt;=AE$1006)),FALSE),IF(ISNUMBER(Datos!AE276),AND(Datos!AE276=INT(Datos!AE276),AND(OR(AE$1005="",Datos!AE276&gt;=AE$1005),OR(AE$1006="",Datos!AE276&lt;=AE$1006))),FALSE),OR(ISNUMBER(FIND(";"&amp;UPPER(TRIM(Datos!AE276&amp;""))&amp;"=",AE$1007)),ISNUMBER(FIND(";"&amp;UPPER(TRIM(Datos!AE276&amp;""))&amp;";",AE$1007))),OR(UPPER(TRIM(Datos!AE276&amp;""))="SÍ",UPPER(TRIM(Datos!AE276&amp;""))="SI",UPPER(TRIM(Datos!AE276&amp;""))="NO"),IF(ISNUMBER(Datos!AE276),AND(OR(AE$1005="",Datos!AE276&gt;=AE$1005),OR(AE$1006="",Datos!AE276&lt;=AE$1006)),FALSE),TRUE))))</f>
        <v>0.0</v>
      </c>
    </row>
    <row r="277" spans="2:31">
      <c r="B277">
        <f>IF(Datos!B277="",0,IF(AND(B$1008&lt;&gt;"",Datos!B277=B$1008),0,IF(B$1004=0,0,1-CHOOSE(B$1004,IF(ISNUMBER(Datos!B277),AND(OR(B$1005="",Datos!B277&gt;=B$1005),OR(B$1006="",Datos!B277&lt;=B$1006)),FALSE),IF(ISNUMBER(Datos!B277),AND(Datos!B277=INT(Datos!B277),AND(OR(B$1005="",Datos!B277&gt;=B$1005),OR(B$1006="",Datos!B277&lt;=B$1006))),FALSE),OR(ISNUMBER(FIND(";"&amp;UPPER(TRIM(Datos!B277&amp;""))&amp;"=",B$1007)),ISNUMBER(FIND(";"&amp;UPPER(TRIM(Datos!B277&amp;""))&amp;";",B$1007))),OR(UPPER(TRIM(Datos!B277&amp;""))="SÍ",UPPER(TRIM(Datos!B277&amp;""))="SI",UPPER(TRIM(Datos!B277&amp;""))="NO"),IF(ISNUMBER(Datos!B277),AND(OR(B$1005="",Datos!B277&gt;=B$1005),OR(B$1006="",Datos!B277&lt;=B$1006)),FALSE),TRUE))))</f>
        <v>0.0</v>
      </c>
      <c r="C277">
        <f>IF(Datos!C277="",0,IF(AND(C$1008&lt;&gt;"",Datos!C277=C$1008),0,IF(C$1004=0,0,1-CHOOSE(C$1004,IF(ISNUMBER(Datos!C277),AND(OR(C$1005="",Datos!C277&gt;=C$1005),OR(C$1006="",Datos!C277&lt;=C$1006)),FALSE),IF(ISNUMBER(Datos!C277),AND(Datos!C277=INT(Datos!C277),AND(OR(C$1005="",Datos!C277&gt;=C$1005),OR(C$1006="",Datos!C277&lt;=C$1006))),FALSE),OR(ISNUMBER(FIND(";"&amp;UPPER(TRIM(Datos!C277&amp;""))&amp;"=",C$1007)),ISNUMBER(FIND(";"&amp;UPPER(TRIM(Datos!C277&amp;""))&amp;";",C$1007))),OR(UPPER(TRIM(Datos!C277&amp;""))="SÍ",UPPER(TRIM(Datos!C277&amp;""))="SI",UPPER(TRIM(Datos!C277&amp;""))="NO"),IF(ISNUMBER(Datos!C277),AND(OR(C$1005="",Datos!C277&gt;=C$1005),OR(C$1006="",Datos!C277&lt;=C$1006)),FALSE),TRUE))))</f>
        <v>0.0</v>
      </c>
      <c r="D277">
        <f>IF(Datos!D277="",0,IF(AND(D$1008&lt;&gt;"",Datos!D277=D$1008),0,IF(D$1004=0,0,1-CHOOSE(D$1004,IF(ISNUMBER(Datos!D277),AND(OR(D$1005="",Datos!D277&gt;=D$1005),OR(D$1006="",Datos!D277&lt;=D$1006)),FALSE),IF(ISNUMBER(Datos!D277),AND(Datos!D277=INT(Datos!D277),AND(OR(D$1005="",Datos!D277&gt;=D$1005),OR(D$1006="",Datos!D277&lt;=D$1006))),FALSE),OR(ISNUMBER(FIND(";"&amp;UPPER(TRIM(Datos!D277&amp;""))&amp;"=",D$1007)),ISNUMBER(FIND(";"&amp;UPPER(TRIM(Datos!D277&amp;""))&amp;";",D$1007))),OR(UPPER(TRIM(Datos!D277&amp;""))="SÍ",UPPER(TRIM(Datos!D277&amp;""))="SI",UPPER(TRIM(Datos!D277&amp;""))="NO"),IF(ISNUMBER(Datos!D277),AND(OR(D$1005="",Datos!D277&gt;=D$1005),OR(D$1006="",Datos!D277&lt;=D$1006)),FALSE),TRUE))))</f>
        <v>0.0</v>
      </c>
      <c r="E277">
        <f>IF(Datos!E277="",0,IF(AND(E$1008&lt;&gt;"",Datos!E277=E$1008),0,IF(E$1004=0,0,1-CHOOSE(E$1004,IF(ISNUMBER(Datos!E277),AND(OR(E$1005="",Datos!E277&gt;=E$1005),OR(E$1006="",Datos!E277&lt;=E$1006)),FALSE),IF(ISNUMBER(Datos!E277),AND(Datos!E277=INT(Datos!E277),AND(OR(E$1005="",Datos!E277&gt;=E$1005),OR(E$1006="",Datos!E277&lt;=E$1006))),FALSE),OR(ISNUMBER(FIND(";"&amp;UPPER(TRIM(Datos!E277&amp;""))&amp;"=",E$1007)),ISNUMBER(FIND(";"&amp;UPPER(TRIM(Datos!E277&amp;""))&amp;";",E$1007))),OR(UPPER(TRIM(Datos!E277&amp;""))="SÍ",UPPER(TRIM(Datos!E277&amp;""))="SI",UPPER(TRIM(Datos!E277&amp;""))="NO"),IF(ISNUMBER(Datos!E277),AND(OR(E$1005="",Datos!E277&gt;=E$1005),OR(E$1006="",Datos!E277&lt;=E$1006)),FALSE),TRUE))))</f>
        <v>0.0</v>
      </c>
      <c r="F277">
        <f>IF(Datos!F277="",0,IF(AND(F$1008&lt;&gt;"",Datos!F277=F$1008),0,IF(F$1004=0,0,1-CHOOSE(F$1004,IF(ISNUMBER(Datos!F277),AND(OR(F$1005="",Datos!F277&gt;=F$1005),OR(F$1006="",Datos!F277&lt;=F$1006)),FALSE),IF(ISNUMBER(Datos!F277),AND(Datos!F277=INT(Datos!F277),AND(OR(F$1005="",Datos!F277&gt;=F$1005),OR(F$1006="",Datos!F277&lt;=F$1006))),FALSE),OR(ISNUMBER(FIND(";"&amp;UPPER(TRIM(Datos!F277&amp;""))&amp;"=",F$1007)),ISNUMBER(FIND(";"&amp;UPPER(TRIM(Datos!F277&amp;""))&amp;";",F$1007))),OR(UPPER(TRIM(Datos!F277&amp;""))="SÍ",UPPER(TRIM(Datos!F277&amp;""))="SI",UPPER(TRIM(Datos!F277&amp;""))="NO"),IF(ISNUMBER(Datos!F277),AND(OR(F$1005="",Datos!F277&gt;=F$1005),OR(F$1006="",Datos!F277&lt;=F$1006)),FALSE),TRUE))))</f>
        <v>0.0</v>
      </c>
      <c r="G277">
        <f>IF(Datos!G277="",0,IF(AND(G$1008&lt;&gt;"",Datos!G277=G$1008),0,IF(G$1004=0,0,1-CHOOSE(G$1004,IF(ISNUMBER(Datos!G277),AND(OR(G$1005="",Datos!G277&gt;=G$1005),OR(G$1006="",Datos!G277&lt;=G$1006)),FALSE),IF(ISNUMBER(Datos!G277),AND(Datos!G277=INT(Datos!G277),AND(OR(G$1005="",Datos!G277&gt;=G$1005),OR(G$1006="",Datos!G277&lt;=G$1006))),FALSE),OR(ISNUMBER(FIND(";"&amp;UPPER(TRIM(Datos!G277&amp;""))&amp;"=",G$1007)),ISNUMBER(FIND(";"&amp;UPPER(TRIM(Datos!G277&amp;""))&amp;";",G$1007))),OR(UPPER(TRIM(Datos!G277&amp;""))="SÍ",UPPER(TRIM(Datos!G277&amp;""))="SI",UPPER(TRIM(Datos!G277&amp;""))="NO"),IF(ISNUMBER(Datos!G277),AND(OR(G$1005="",Datos!G277&gt;=G$1005),OR(G$1006="",Datos!G277&lt;=G$1006)),FALSE),TRUE))))</f>
        <v>0.0</v>
      </c>
      <c r="H277">
        <f>IF(Datos!H277="",0,IF(AND(H$1008&lt;&gt;"",Datos!H277=H$1008),0,IF(H$1004=0,0,1-CHOOSE(H$1004,IF(ISNUMBER(Datos!H277),AND(OR(H$1005="",Datos!H277&gt;=H$1005),OR(H$1006="",Datos!H277&lt;=H$1006)),FALSE),IF(ISNUMBER(Datos!H277),AND(Datos!H277=INT(Datos!H277),AND(OR(H$1005="",Datos!H277&gt;=H$1005),OR(H$1006="",Datos!H277&lt;=H$1006))),FALSE),OR(ISNUMBER(FIND(";"&amp;UPPER(TRIM(Datos!H277&amp;""))&amp;"=",H$1007)),ISNUMBER(FIND(";"&amp;UPPER(TRIM(Datos!H277&amp;""))&amp;";",H$1007))),OR(UPPER(TRIM(Datos!H277&amp;""))="SÍ",UPPER(TRIM(Datos!H277&amp;""))="SI",UPPER(TRIM(Datos!H277&amp;""))="NO"),IF(ISNUMBER(Datos!H277),AND(OR(H$1005="",Datos!H277&gt;=H$1005),OR(H$1006="",Datos!H277&lt;=H$1006)),FALSE),TRUE))))</f>
        <v>0.0</v>
      </c>
      <c r="I277">
        <f>IF(Datos!I277="",0,IF(AND(I$1008&lt;&gt;"",Datos!I277=I$1008),0,IF(I$1004=0,0,1-CHOOSE(I$1004,IF(ISNUMBER(Datos!I277),AND(OR(I$1005="",Datos!I277&gt;=I$1005),OR(I$1006="",Datos!I277&lt;=I$1006)),FALSE),IF(ISNUMBER(Datos!I277),AND(Datos!I277=INT(Datos!I277),AND(OR(I$1005="",Datos!I277&gt;=I$1005),OR(I$1006="",Datos!I277&lt;=I$1006))),FALSE),OR(ISNUMBER(FIND(";"&amp;UPPER(TRIM(Datos!I277&amp;""))&amp;"=",I$1007)),ISNUMBER(FIND(";"&amp;UPPER(TRIM(Datos!I277&amp;""))&amp;";",I$1007))),OR(UPPER(TRIM(Datos!I277&amp;""))="SÍ",UPPER(TRIM(Datos!I277&amp;""))="SI",UPPER(TRIM(Datos!I277&amp;""))="NO"),IF(ISNUMBER(Datos!I277),AND(OR(I$1005="",Datos!I277&gt;=I$1005),OR(I$1006="",Datos!I277&lt;=I$1006)),FALSE),TRUE))))</f>
        <v>0.0</v>
      </c>
      <c r="J277">
        <f>IF(Datos!J277="",0,IF(AND(J$1008&lt;&gt;"",Datos!J277=J$1008),0,IF(J$1004=0,0,1-CHOOSE(J$1004,IF(ISNUMBER(Datos!J277),AND(OR(J$1005="",Datos!J277&gt;=J$1005),OR(J$1006="",Datos!J277&lt;=J$1006)),FALSE),IF(ISNUMBER(Datos!J277),AND(Datos!J277=INT(Datos!J277),AND(OR(J$1005="",Datos!J277&gt;=J$1005),OR(J$1006="",Datos!J277&lt;=J$1006))),FALSE),OR(ISNUMBER(FIND(";"&amp;UPPER(TRIM(Datos!J277&amp;""))&amp;"=",J$1007)),ISNUMBER(FIND(";"&amp;UPPER(TRIM(Datos!J277&amp;""))&amp;";",J$1007))),OR(UPPER(TRIM(Datos!J277&amp;""))="SÍ",UPPER(TRIM(Datos!J277&amp;""))="SI",UPPER(TRIM(Datos!J277&amp;""))="NO"),IF(ISNUMBER(Datos!J277),AND(OR(J$1005="",Datos!J277&gt;=J$1005),OR(J$1006="",Datos!J277&lt;=J$1006)),FALSE),TRUE))))</f>
        <v>0.0</v>
      </c>
      <c r="K277">
        <f>IF(Datos!K277="",0,IF(AND(K$1008&lt;&gt;"",Datos!K277=K$1008),0,IF(K$1004=0,0,1-CHOOSE(K$1004,IF(ISNUMBER(Datos!K277),AND(OR(K$1005="",Datos!K277&gt;=K$1005),OR(K$1006="",Datos!K277&lt;=K$1006)),FALSE),IF(ISNUMBER(Datos!K277),AND(Datos!K277=INT(Datos!K277),AND(OR(K$1005="",Datos!K277&gt;=K$1005),OR(K$1006="",Datos!K277&lt;=K$1006))),FALSE),OR(ISNUMBER(FIND(";"&amp;UPPER(TRIM(Datos!K277&amp;""))&amp;"=",K$1007)),ISNUMBER(FIND(";"&amp;UPPER(TRIM(Datos!K277&amp;""))&amp;";",K$1007))),OR(UPPER(TRIM(Datos!K277&amp;""))="SÍ",UPPER(TRIM(Datos!K277&amp;""))="SI",UPPER(TRIM(Datos!K277&amp;""))="NO"),IF(ISNUMBER(Datos!K277),AND(OR(K$1005="",Datos!K277&gt;=K$1005),OR(K$1006="",Datos!K277&lt;=K$1006)),FALSE),TRUE))))</f>
        <v>0.0</v>
      </c>
      <c r="L277">
        <f>IF(Datos!L277="",0,IF(AND(L$1008&lt;&gt;"",Datos!L277=L$1008),0,IF(L$1004=0,0,1-CHOOSE(L$1004,IF(ISNUMBER(Datos!L277),AND(OR(L$1005="",Datos!L277&gt;=L$1005),OR(L$1006="",Datos!L277&lt;=L$1006)),FALSE),IF(ISNUMBER(Datos!L277),AND(Datos!L277=INT(Datos!L277),AND(OR(L$1005="",Datos!L277&gt;=L$1005),OR(L$1006="",Datos!L277&lt;=L$1006))),FALSE),OR(ISNUMBER(FIND(";"&amp;UPPER(TRIM(Datos!L277&amp;""))&amp;"=",L$1007)),ISNUMBER(FIND(";"&amp;UPPER(TRIM(Datos!L277&amp;""))&amp;";",L$1007))),OR(UPPER(TRIM(Datos!L277&amp;""))="SÍ",UPPER(TRIM(Datos!L277&amp;""))="SI",UPPER(TRIM(Datos!L277&amp;""))="NO"),IF(ISNUMBER(Datos!L277),AND(OR(L$1005="",Datos!L277&gt;=L$1005),OR(L$1006="",Datos!L277&lt;=L$1006)),FALSE),TRUE))))</f>
        <v>0.0</v>
      </c>
      <c r="M277">
        <f>IF(Datos!M277="",0,IF(AND(M$1008&lt;&gt;"",Datos!M277=M$1008),0,IF(M$1004=0,0,1-CHOOSE(M$1004,IF(ISNUMBER(Datos!M277),AND(OR(M$1005="",Datos!M277&gt;=M$1005),OR(M$1006="",Datos!M277&lt;=M$1006)),FALSE),IF(ISNUMBER(Datos!M277),AND(Datos!M277=INT(Datos!M277),AND(OR(M$1005="",Datos!M277&gt;=M$1005),OR(M$1006="",Datos!M277&lt;=M$1006))),FALSE),OR(ISNUMBER(FIND(";"&amp;UPPER(TRIM(Datos!M277&amp;""))&amp;"=",M$1007)),ISNUMBER(FIND(";"&amp;UPPER(TRIM(Datos!M277&amp;""))&amp;";",M$1007))),OR(UPPER(TRIM(Datos!M277&amp;""))="SÍ",UPPER(TRIM(Datos!M277&amp;""))="SI",UPPER(TRIM(Datos!M277&amp;""))="NO"),IF(ISNUMBER(Datos!M277),AND(OR(M$1005="",Datos!M277&gt;=M$1005),OR(M$1006="",Datos!M277&lt;=M$1006)),FALSE),TRUE))))</f>
        <v>0.0</v>
      </c>
      <c r="N277">
        <f>IF(Datos!N277="",0,IF(AND(N$1008&lt;&gt;"",Datos!N277=N$1008),0,IF(N$1004=0,0,1-CHOOSE(N$1004,IF(ISNUMBER(Datos!N277),AND(OR(N$1005="",Datos!N277&gt;=N$1005),OR(N$1006="",Datos!N277&lt;=N$1006)),FALSE),IF(ISNUMBER(Datos!N277),AND(Datos!N277=INT(Datos!N277),AND(OR(N$1005="",Datos!N277&gt;=N$1005),OR(N$1006="",Datos!N277&lt;=N$1006))),FALSE),OR(ISNUMBER(FIND(";"&amp;UPPER(TRIM(Datos!N277&amp;""))&amp;"=",N$1007)),ISNUMBER(FIND(";"&amp;UPPER(TRIM(Datos!N277&amp;""))&amp;";",N$1007))),OR(UPPER(TRIM(Datos!N277&amp;""))="SÍ",UPPER(TRIM(Datos!N277&amp;""))="SI",UPPER(TRIM(Datos!N277&amp;""))="NO"),IF(ISNUMBER(Datos!N277),AND(OR(N$1005="",Datos!N277&gt;=N$1005),OR(N$1006="",Datos!N277&lt;=N$1006)),FALSE),TRUE))))</f>
        <v>0.0</v>
      </c>
      <c r="O277">
        <f>IF(Datos!O277="",0,IF(AND(O$1008&lt;&gt;"",Datos!O277=O$1008),0,IF(O$1004=0,0,1-CHOOSE(O$1004,IF(ISNUMBER(Datos!O277),AND(OR(O$1005="",Datos!O277&gt;=O$1005),OR(O$1006="",Datos!O277&lt;=O$1006)),FALSE),IF(ISNUMBER(Datos!O277),AND(Datos!O277=INT(Datos!O277),AND(OR(O$1005="",Datos!O277&gt;=O$1005),OR(O$1006="",Datos!O277&lt;=O$1006))),FALSE),OR(ISNUMBER(FIND(";"&amp;UPPER(TRIM(Datos!O277&amp;""))&amp;"=",O$1007)),ISNUMBER(FIND(";"&amp;UPPER(TRIM(Datos!O277&amp;""))&amp;";",O$1007))),OR(UPPER(TRIM(Datos!O277&amp;""))="SÍ",UPPER(TRIM(Datos!O277&amp;""))="SI",UPPER(TRIM(Datos!O277&amp;""))="NO"),IF(ISNUMBER(Datos!O277),AND(OR(O$1005="",Datos!O277&gt;=O$1005),OR(O$1006="",Datos!O277&lt;=O$1006)),FALSE),TRUE))))</f>
        <v>0.0</v>
      </c>
      <c r="P277">
        <f>IF(Datos!P277="",0,IF(AND(P$1008&lt;&gt;"",Datos!P277=P$1008),0,IF(P$1004=0,0,1-CHOOSE(P$1004,IF(ISNUMBER(Datos!P277),AND(OR(P$1005="",Datos!P277&gt;=P$1005),OR(P$1006="",Datos!P277&lt;=P$1006)),FALSE),IF(ISNUMBER(Datos!P277),AND(Datos!P277=INT(Datos!P277),AND(OR(P$1005="",Datos!P277&gt;=P$1005),OR(P$1006="",Datos!P277&lt;=P$1006))),FALSE),OR(ISNUMBER(FIND(";"&amp;UPPER(TRIM(Datos!P277&amp;""))&amp;"=",P$1007)),ISNUMBER(FIND(";"&amp;UPPER(TRIM(Datos!P277&amp;""))&amp;";",P$1007))),OR(UPPER(TRIM(Datos!P277&amp;""))="SÍ",UPPER(TRIM(Datos!P277&amp;""))="SI",UPPER(TRIM(Datos!P277&amp;""))="NO"),IF(ISNUMBER(Datos!P277),AND(OR(P$1005="",Datos!P277&gt;=P$1005),OR(P$1006="",Datos!P277&lt;=P$1006)),FALSE),TRUE))))</f>
        <v>0.0</v>
      </c>
      <c r="Q277">
        <f>IF(Datos!Q277="",0,IF(AND(Q$1008&lt;&gt;"",Datos!Q277=Q$1008),0,IF(Q$1004=0,0,1-CHOOSE(Q$1004,IF(ISNUMBER(Datos!Q277),AND(OR(Q$1005="",Datos!Q277&gt;=Q$1005),OR(Q$1006="",Datos!Q277&lt;=Q$1006)),FALSE),IF(ISNUMBER(Datos!Q277),AND(Datos!Q277=INT(Datos!Q277),AND(OR(Q$1005="",Datos!Q277&gt;=Q$1005),OR(Q$1006="",Datos!Q277&lt;=Q$1006))),FALSE),OR(ISNUMBER(FIND(";"&amp;UPPER(TRIM(Datos!Q277&amp;""))&amp;"=",Q$1007)),ISNUMBER(FIND(";"&amp;UPPER(TRIM(Datos!Q277&amp;""))&amp;";",Q$1007))),OR(UPPER(TRIM(Datos!Q277&amp;""))="SÍ",UPPER(TRIM(Datos!Q277&amp;""))="SI",UPPER(TRIM(Datos!Q277&amp;""))="NO"),IF(ISNUMBER(Datos!Q277),AND(OR(Q$1005="",Datos!Q277&gt;=Q$1005),OR(Q$1006="",Datos!Q277&lt;=Q$1006)),FALSE),TRUE))))</f>
        <v>0.0</v>
      </c>
      <c r="R277">
        <f>IF(Datos!R277="",0,IF(AND(R$1008&lt;&gt;"",Datos!R277=R$1008),0,IF(R$1004=0,0,1-CHOOSE(R$1004,IF(ISNUMBER(Datos!R277),AND(OR(R$1005="",Datos!R277&gt;=R$1005),OR(R$1006="",Datos!R277&lt;=R$1006)),FALSE),IF(ISNUMBER(Datos!R277),AND(Datos!R277=INT(Datos!R277),AND(OR(R$1005="",Datos!R277&gt;=R$1005),OR(R$1006="",Datos!R277&lt;=R$1006))),FALSE),OR(ISNUMBER(FIND(";"&amp;UPPER(TRIM(Datos!R277&amp;""))&amp;"=",R$1007)),ISNUMBER(FIND(";"&amp;UPPER(TRIM(Datos!R277&amp;""))&amp;";",R$1007))),OR(UPPER(TRIM(Datos!R277&amp;""))="SÍ",UPPER(TRIM(Datos!R277&amp;""))="SI",UPPER(TRIM(Datos!R277&amp;""))="NO"),IF(ISNUMBER(Datos!R277),AND(OR(R$1005="",Datos!R277&gt;=R$1005),OR(R$1006="",Datos!R277&lt;=R$1006)),FALSE),TRUE))))</f>
        <v>0.0</v>
      </c>
      <c r="S277">
        <f>IF(Datos!S277="",0,IF(AND(S$1008&lt;&gt;"",Datos!S277=S$1008),0,IF(S$1004=0,0,1-CHOOSE(S$1004,IF(ISNUMBER(Datos!S277),AND(OR(S$1005="",Datos!S277&gt;=S$1005),OR(S$1006="",Datos!S277&lt;=S$1006)),FALSE),IF(ISNUMBER(Datos!S277),AND(Datos!S277=INT(Datos!S277),AND(OR(S$1005="",Datos!S277&gt;=S$1005),OR(S$1006="",Datos!S277&lt;=S$1006))),FALSE),OR(ISNUMBER(FIND(";"&amp;UPPER(TRIM(Datos!S277&amp;""))&amp;"=",S$1007)),ISNUMBER(FIND(";"&amp;UPPER(TRIM(Datos!S277&amp;""))&amp;";",S$1007))),OR(UPPER(TRIM(Datos!S277&amp;""))="SÍ",UPPER(TRIM(Datos!S277&amp;""))="SI",UPPER(TRIM(Datos!S277&amp;""))="NO"),IF(ISNUMBER(Datos!S277),AND(OR(S$1005="",Datos!S277&gt;=S$1005),OR(S$1006="",Datos!S277&lt;=S$1006)),FALSE),TRUE))))</f>
        <v>0.0</v>
      </c>
      <c r="T277">
        <f>IF(Datos!T277="",0,IF(AND(T$1008&lt;&gt;"",Datos!T277=T$1008),0,IF(T$1004=0,0,1-CHOOSE(T$1004,IF(ISNUMBER(Datos!T277),AND(OR(T$1005="",Datos!T277&gt;=T$1005),OR(T$1006="",Datos!T277&lt;=T$1006)),FALSE),IF(ISNUMBER(Datos!T277),AND(Datos!T277=INT(Datos!T277),AND(OR(T$1005="",Datos!T277&gt;=T$1005),OR(T$1006="",Datos!T277&lt;=T$1006))),FALSE),OR(ISNUMBER(FIND(";"&amp;UPPER(TRIM(Datos!T277&amp;""))&amp;"=",T$1007)),ISNUMBER(FIND(";"&amp;UPPER(TRIM(Datos!T277&amp;""))&amp;";",T$1007))),OR(UPPER(TRIM(Datos!T277&amp;""))="SÍ",UPPER(TRIM(Datos!T277&amp;""))="SI",UPPER(TRIM(Datos!T277&amp;""))="NO"),IF(ISNUMBER(Datos!T277),AND(OR(T$1005="",Datos!T277&gt;=T$1005),OR(T$1006="",Datos!T277&lt;=T$1006)),FALSE),TRUE))))</f>
        <v>0.0</v>
      </c>
      <c r="U277">
        <f>IF(Datos!U277="",0,IF(AND(U$1008&lt;&gt;"",Datos!U277=U$1008),0,IF(U$1004=0,0,1-CHOOSE(U$1004,IF(ISNUMBER(Datos!U277),AND(OR(U$1005="",Datos!U277&gt;=U$1005),OR(U$1006="",Datos!U277&lt;=U$1006)),FALSE),IF(ISNUMBER(Datos!U277),AND(Datos!U277=INT(Datos!U277),AND(OR(U$1005="",Datos!U277&gt;=U$1005),OR(U$1006="",Datos!U277&lt;=U$1006))),FALSE),OR(ISNUMBER(FIND(";"&amp;UPPER(TRIM(Datos!U277&amp;""))&amp;"=",U$1007)),ISNUMBER(FIND(";"&amp;UPPER(TRIM(Datos!U277&amp;""))&amp;";",U$1007))),OR(UPPER(TRIM(Datos!U277&amp;""))="SÍ",UPPER(TRIM(Datos!U277&amp;""))="SI",UPPER(TRIM(Datos!U277&amp;""))="NO"),IF(ISNUMBER(Datos!U277),AND(OR(U$1005="",Datos!U277&gt;=U$1005),OR(U$1006="",Datos!U277&lt;=U$1006)),FALSE),TRUE))))</f>
        <v>0.0</v>
      </c>
      <c r="V277">
        <f>IF(Datos!V277="",0,IF(AND(V$1008&lt;&gt;"",Datos!V277=V$1008),0,IF(V$1004=0,0,1-CHOOSE(V$1004,IF(ISNUMBER(Datos!V277),AND(OR(V$1005="",Datos!V277&gt;=V$1005),OR(V$1006="",Datos!V277&lt;=V$1006)),FALSE),IF(ISNUMBER(Datos!V277),AND(Datos!V277=INT(Datos!V277),AND(OR(V$1005="",Datos!V277&gt;=V$1005),OR(V$1006="",Datos!V277&lt;=V$1006))),FALSE),OR(ISNUMBER(FIND(";"&amp;UPPER(TRIM(Datos!V277&amp;""))&amp;"=",V$1007)),ISNUMBER(FIND(";"&amp;UPPER(TRIM(Datos!V277&amp;""))&amp;";",V$1007))),OR(UPPER(TRIM(Datos!V277&amp;""))="SÍ",UPPER(TRIM(Datos!V277&amp;""))="SI",UPPER(TRIM(Datos!V277&amp;""))="NO"),IF(ISNUMBER(Datos!V277),AND(OR(V$1005="",Datos!V277&gt;=V$1005),OR(V$1006="",Datos!V277&lt;=V$1006)),FALSE),TRUE))))</f>
        <v>0.0</v>
      </c>
      <c r="W277">
        <f>IF(Datos!W277="",0,IF(AND(W$1008&lt;&gt;"",Datos!W277=W$1008),0,IF(W$1004=0,0,1-CHOOSE(W$1004,IF(ISNUMBER(Datos!W277),AND(OR(W$1005="",Datos!W277&gt;=W$1005),OR(W$1006="",Datos!W277&lt;=W$1006)),FALSE),IF(ISNUMBER(Datos!W277),AND(Datos!W277=INT(Datos!W277),AND(OR(W$1005="",Datos!W277&gt;=W$1005),OR(W$1006="",Datos!W277&lt;=W$1006))),FALSE),OR(ISNUMBER(FIND(";"&amp;UPPER(TRIM(Datos!W277&amp;""))&amp;"=",W$1007)),ISNUMBER(FIND(";"&amp;UPPER(TRIM(Datos!W277&amp;""))&amp;";",W$1007))),OR(UPPER(TRIM(Datos!W277&amp;""))="SÍ",UPPER(TRIM(Datos!W277&amp;""))="SI",UPPER(TRIM(Datos!W277&amp;""))="NO"),IF(ISNUMBER(Datos!W277),AND(OR(W$1005="",Datos!W277&gt;=W$1005),OR(W$1006="",Datos!W277&lt;=W$1006)),FALSE),TRUE))))</f>
        <v>0.0</v>
      </c>
      <c r="X277">
        <f>IF(Datos!X277="",0,IF(AND(X$1008&lt;&gt;"",Datos!X277=X$1008),0,IF(X$1004=0,0,1-CHOOSE(X$1004,IF(ISNUMBER(Datos!X277),AND(OR(X$1005="",Datos!X277&gt;=X$1005),OR(X$1006="",Datos!X277&lt;=X$1006)),FALSE),IF(ISNUMBER(Datos!X277),AND(Datos!X277=INT(Datos!X277),AND(OR(X$1005="",Datos!X277&gt;=X$1005),OR(X$1006="",Datos!X277&lt;=X$1006))),FALSE),OR(ISNUMBER(FIND(";"&amp;UPPER(TRIM(Datos!X277&amp;""))&amp;"=",X$1007)),ISNUMBER(FIND(";"&amp;UPPER(TRIM(Datos!X277&amp;""))&amp;";",X$1007))),OR(UPPER(TRIM(Datos!X277&amp;""))="SÍ",UPPER(TRIM(Datos!X277&amp;""))="SI",UPPER(TRIM(Datos!X277&amp;""))="NO"),IF(ISNUMBER(Datos!X277),AND(OR(X$1005="",Datos!X277&gt;=X$1005),OR(X$1006="",Datos!X277&lt;=X$1006)),FALSE),TRUE))))</f>
        <v>0.0</v>
      </c>
      <c r="Y277">
        <f>IF(Datos!Y277="",0,IF(AND(Y$1008&lt;&gt;"",Datos!Y277=Y$1008),0,IF(Y$1004=0,0,1-CHOOSE(Y$1004,IF(ISNUMBER(Datos!Y277),AND(OR(Y$1005="",Datos!Y277&gt;=Y$1005),OR(Y$1006="",Datos!Y277&lt;=Y$1006)),FALSE),IF(ISNUMBER(Datos!Y277),AND(Datos!Y277=INT(Datos!Y277),AND(OR(Y$1005="",Datos!Y277&gt;=Y$1005),OR(Y$1006="",Datos!Y277&lt;=Y$1006))),FALSE),OR(ISNUMBER(FIND(";"&amp;UPPER(TRIM(Datos!Y277&amp;""))&amp;"=",Y$1007)),ISNUMBER(FIND(";"&amp;UPPER(TRIM(Datos!Y277&amp;""))&amp;";",Y$1007))),OR(UPPER(TRIM(Datos!Y277&amp;""))="SÍ",UPPER(TRIM(Datos!Y277&amp;""))="SI",UPPER(TRIM(Datos!Y277&amp;""))="NO"),IF(ISNUMBER(Datos!Y277),AND(OR(Y$1005="",Datos!Y277&gt;=Y$1005),OR(Y$1006="",Datos!Y277&lt;=Y$1006)),FALSE),TRUE))))</f>
        <v>0.0</v>
      </c>
      <c r="Z277">
        <f>IF(Datos!Z277="",0,IF(AND(Z$1008&lt;&gt;"",Datos!Z277=Z$1008),0,IF(Z$1004=0,0,1-CHOOSE(Z$1004,IF(ISNUMBER(Datos!Z277),AND(OR(Z$1005="",Datos!Z277&gt;=Z$1005),OR(Z$1006="",Datos!Z277&lt;=Z$1006)),FALSE),IF(ISNUMBER(Datos!Z277),AND(Datos!Z277=INT(Datos!Z277),AND(OR(Z$1005="",Datos!Z277&gt;=Z$1005),OR(Z$1006="",Datos!Z277&lt;=Z$1006))),FALSE),OR(ISNUMBER(FIND(";"&amp;UPPER(TRIM(Datos!Z277&amp;""))&amp;"=",Z$1007)),ISNUMBER(FIND(";"&amp;UPPER(TRIM(Datos!Z277&amp;""))&amp;";",Z$1007))),OR(UPPER(TRIM(Datos!Z277&amp;""))="SÍ",UPPER(TRIM(Datos!Z277&amp;""))="SI",UPPER(TRIM(Datos!Z277&amp;""))="NO"),IF(ISNUMBER(Datos!Z277),AND(OR(Z$1005="",Datos!Z277&gt;=Z$1005),OR(Z$1006="",Datos!Z277&lt;=Z$1006)),FALSE),TRUE))))</f>
        <v>0.0</v>
      </c>
      <c r="AA277">
        <f>IF(Datos!AA277="",0,IF(AND(AA$1008&lt;&gt;"",Datos!AA277=AA$1008),0,IF(AA$1004=0,0,1-CHOOSE(AA$1004,IF(ISNUMBER(Datos!AA277),AND(OR(AA$1005="",Datos!AA277&gt;=AA$1005),OR(AA$1006="",Datos!AA277&lt;=AA$1006)),FALSE),IF(ISNUMBER(Datos!AA277),AND(Datos!AA277=INT(Datos!AA277),AND(OR(AA$1005="",Datos!AA277&gt;=AA$1005),OR(AA$1006="",Datos!AA277&lt;=AA$1006))),FALSE),OR(ISNUMBER(FIND(";"&amp;UPPER(TRIM(Datos!AA277&amp;""))&amp;"=",AA$1007)),ISNUMBER(FIND(";"&amp;UPPER(TRIM(Datos!AA277&amp;""))&amp;";",AA$1007))),OR(UPPER(TRIM(Datos!AA277&amp;""))="SÍ",UPPER(TRIM(Datos!AA277&amp;""))="SI",UPPER(TRIM(Datos!AA277&amp;""))="NO"),IF(ISNUMBER(Datos!AA277),AND(OR(AA$1005="",Datos!AA277&gt;=AA$1005),OR(AA$1006="",Datos!AA277&lt;=AA$1006)),FALSE),TRUE))))</f>
        <v>0.0</v>
      </c>
      <c r="AB277">
        <f>IF(Datos!AB277="",0,IF(AND(AB$1008&lt;&gt;"",Datos!AB277=AB$1008),0,IF(AB$1004=0,0,1-CHOOSE(AB$1004,IF(ISNUMBER(Datos!AB277),AND(OR(AB$1005="",Datos!AB277&gt;=AB$1005),OR(AB$1006="",Datos!AB277&lt;=AB$1006)),FALSE),IF(ISNUMBER(Datos!AB277),AND(Datos!AB277=INT(Datos!AB277),AND(OR(AB$1005="",Datos!AB277&gt;=AB$1005),OR(AB$1006="",Datos!AB277&lt;=AB$1006))),FALSE),OR(ISNUMBER(FIND(";"&amp;UPPER(TRIM(Datos!AB277&amp;""))&amp;"=",AB$1007)),ISNUMBER(FIND(";"&amp;UPPER(TRIM(Datos!AB277&amp;""))&amp;";",AB$1007))),OR(UPPER(TRIM(Datos!AB277&amp;""))="SÍ",UPPER(TRIM(Datos!AB277&amp;""))="SI",UPPER(TRIM(Datos!AB277&amp;""))="NO"),IF(ISNUMBER(Datos!AB277),AND(OR(AB$1005="",Datos!AB277&gt;=AB$1005),OR(AB$1006="",Datos!AB277&lt;=AB$1006)),FALSE),TRUE))))</f>
        <v>0.0</v>
      </c>
      <c r="AC277">
        <f>IF(Datos!AC277="",0,IF(AND(AC$1008&lt;&gt;"",Datos!AC277=AC$1008),0,IF(AC$1004=0,0,1-CHOOSE(AC$1004,IF(ISNUMBER(Datos!AC277),AND(OR(AC$1005="",Datos!AC277&gt;=AC$1005),OR(AC$1006="",Datos!AC277&lt;=AC$1006)),FALSE),IF(ISNUMBER(Datos!AC277),AND(Datos!AC277=INT(Datos!AC277),AND(OR(AC$1005="",Datos!AC277&gt;=AC$1005),OR(AC$1006="",Datos!AC277&lt;=AC$1006))),FALSE),OR(ISNUMBER(FIND(";"&amp;UPPER(TRIM(Datos!AC277&amp;""))&amp;"=",AC$1007)),ISNUMBER(FIND(";"&amp;UPPER(TRIM(Datos!AC277&amp;""))&amp;";",AC$1007))),OR(UPPER(TRIM(Datos!AC277&amp;""))="SÍ",UPPER(TRIM(Datos!AC277&amp;""))="SI",UPPER(TRIM(Datos!AC277&amp;""))="NO"),IF(ISNUMBER(Datos!AC277),AND(OR(AC$1005="",Datos!AC277&gt;=AC$1005),OR(AC$1006="",Datos!AC277&lt;=AC$1006)),FALSE),TRUE))))</f>
        <v>0.0</v>
      </c>
      <c r="AD277">
        <f>IF(Datos!AD277="",0,IF(AND(AD$1008&lt;&gt;"",Datos!AD277=AD$1008),0,IF(AD$1004=0,0,1-CHOOSE(AD$1004,IF(ISNUMBER(Datos!AD277),AND(OR(AD$1005="",Datos!AD277&gt;=AD$1005),OR(AD$1006="",Datos!AD277&lt;=AD$1006)),FALSE),IF(ISNUMBER(Datos!AD277),AND(Datos!AD277=INT(Datos!AD277),AND(OR(AD$1005="",Datos!AD277&gt;=AD$1005),OR(AD$1006="",Datos!AD277&lt;=AD$1006))),FALSE),OR(ISNUMBER(FIND(";"&amp;UPPER(TRIM(Datos!AD277&amp;""))&amp;"=",AD$1007)),ISNUMBER(FIND(";"&amp;UPPER(TRIM(Datos!AD277&amp;""))&amp;";",AD$1007))),OR(UPPER(TRIM(Datos!AD277&amp;""))="SÍ",UPPER(TRIM(Datos!AD277&amp;""))="SI",UPPER(TRIM(Datos!AD277&amp;""))="NO"),IF(ISNUMBER(Datos!AD277),AND(OR(AD$1005="",Datos!AD277&gt;=AD$1005),OR(AD$1006="",Datos!AD277&lt;=AD$1006)),FALSE),TRUE))))</f>
        <v>0.0</v>
      </c>
      <c r="AE277">
        <f>IF(Datos!AE277="",0,IF(AND(AE$1008&lt;&gt;"",Datos!AE277=AE$1008),0,IF(AE$1004=0,0,1-CHOOSE(AE$1004,IF(ISNUMBER(Datos!AE277),AND(OR(AE$1005="",Datos!AE277&gt;=AE$1005),OR(AE$1006="",Datos!AE277&lt;=AE$1006)),FALSE),IF(ISNUMBER(Datos!AE277),AND(Datos!AE277=INT(Datos!AE277),AND(OR(AE$1005="",Datos!AE277&gt;=AE$1005),OR(AE$1006="",Datos!AE277&lt;=AE$1006))),FALSE),OR(ISNUMBER(FIND(";"&amp;UPPER(TRIM(Datos!AE277&amp;""))&amp;"=",AE$1007)),ISNUMBER(FIND(";"&amp;UPPER(TRIM(Datos!AE277&amp;""))&amp;";",AE$1007))),OR(UPPER(TRIM(Datos!AE277&amp;""))="SÍ",UPPER(TRIM(Datos!AE277&amp;""))="SI",UPPER(TRIM(Datos!AE277&amp;""))="NO"),IF(ISNUMBER(Datos!AE277),AND(OR(AE$1005="",Datos!AE277&gt;=AE$1005),OR(AE$1006="",Datos!AE277&lt;=AE$1006)),FALSE),TRUE))))</f>
        <v>0.0</v>
      </c>
    </row>
    <row r="278" spans="2:31">
      <c r="B278">
        <f>IF(Datos!B278="",0,IF(AND(B$1008&lt;&gt;"",Datos!B278=B$1008),0,IF(B$1004=0,0,1-CHOOSE(B$1004,IF(ISNUMBER(Datos!B278),AND(OR(B$1005="",Datos!B278&gt;=B$1005),OR(B$1006="",Datos!B278&lt;=B$1006)),FALSE),IF(ISNUMBER(Datos!B278),AND(Datos!B278=INT(Datos!B278),AND(OR(B$1005="",Datos!B278&gt;=B$1005),OR(B$1006="",Datos!B278&lt;=B$1006))),FALSE),OR(ISNUMBER(FIND(";"&amp;UPPER(TRIM(Datos!B278&amp;""))&amp;"=",B$1007)),ISNUMBER(FIND(";"&amp;UPPER(TRIM(Datos!B278&amp;""))&amp;";",B$1007))),OR(UPPER(TRIM(Datos!B278&amp;""))="SÍ",UPPER(TRIM(Datos!B278&amp;""))="SI",UPPER(TRIM(Datos!B278&amp;""))="NO"),IF(ISNUMBER(Datos!B278),AND(OR(B$1005="",Datos!B278&gt;=B$1005),OR(B$1006="",Datos!B278&lt;=B$1006)),FALSE),TRUE))))</f>
        <v>0.0</v>
      </c>
      <c r="C278">
        <f>IF(Datos!C278="",0,IF(AND(C$1008&lt;&gt;"",Datos!C278=C$1008),0,IF(C$1004=0,0,1-CHOOSE(C$1004,IF(ISNUMBER(Datos!C278),AND(OR(C$1005="",Datos!C278&gt;=C$1005),OR(C$1006="",Datos!C278&lt;=C$1006)),FALSE),IF(ISNUMBER(Datos!C278),AND(Datos!C278=INT(Datos!C278),AND(OR(C$1005="",Datos!C278&gt;=C$1005),OR(C$1006="",Datos!C278&lt;=C$1006))),FALSE),OR(ISNUMBER(FIND(";"&amp;UPPER(TRIM(Datos!C278&amp;""))&amp;"=",C$1007)),ISNUMBER(FIND(";"&amp;UPPER(TRIM(Datos!C278&amp;""))&amp;";",C$1007))),OR(UPPER(TRIM(Datos!C278&amp;""))="SÍ",UPPER(TRIM(Datos!C278&amp;""))="SI",UPPER(TRIM(Datos!C278&amp;""))="NO"),IF(ISNUMBER(Datos!C278),AND(OR(C$1005="",Datos!C278&gt;=C$1005),OR(C$1006="",Datos!C278&lt;=C$1006)),FALSE),TRUE))))</f>
        <v>0.0</v>
      </c>
      <c r="D278">
        <f>IF(Datos!D278="",0,IF(AND(D$1008&lt;&gt;"",Datos!D278=D$1008),0,IF(D$1004=0,0,1-CHOOSE(D$1004,IF(ISNUMBER(Datos!D278),AND(OR(D$1005="",Datos!D278&gt;=D$1005),OR(D$1006="",Datos!D278&lt;=D$1006)),FALSE),IF(ISNUMBER(Datos!D278),AND(Datos!D278=INT(Datos!D278),AND(OR(D$1005="",Datos!D278&gt;=D$1005),OR(D$1006="",Datos!D278&lt;=D$1006))),FALSE),OR(ISNUMBER(FIND(";"&amp;UPPER(TRIM(Datos!D278&amp;""))&amp;"=",D$1007)),ISNUMBER(FIND(";"&amp;UPPER(TRIM(Datos!D278&amp;""))&amp;";",D$1007))),OR(UPPER(TRIM(Datos!D278&amp;""))="SÍ",UPPER(TRIM(Datos!D278&amp;""))="SI",UPPER(TRIM(Datos!D278&amp;""))="NO"),IF(ISNUMBER(Datos!D278),AND(OR(D$1005="",Datos!D278&gt;=D$1005),OR(D$1006="",Datos!D278&lt;=D$1006)),FALSE),TRUE))))</f>
        <v>0.0</v>
      </c>
      <c r="E278">
        <f>IF(Datos!E278="",0,IF(AND(E$1008&lt;&gt;"",Datos!E278=E$1008),0,IF(E$1004=0,0,1-CHOOSE(E$1004,IF(ISNUMBER(Datos!E278),AND(OR(E$1005="",Datos!E278&gt;=E$1005),OR(E$1006="",Datos!E278&lt;=E$1006)),FALSE),IF(ISNUMBER(Datos!E278),AND(Datos!E278=INT(Datos!E278),AND(OR(E$1005="",Datos!E278&gt;=E$1005),OR(E$1006="",Datos!E278&lt;=E$1006))),FALSE),OR(ISNUMBER(FIND(";"&amp;UPPER(TRIM(Datos!E278&amp;""))&amp;"=",E$1007)),ISNUMBER(FIND(";"&amp;UPPER(TRIM(Datos!E278&amp;""))&amp;";",E$1007))),OR(UPPER(TRIM(Datos!E278&amp;""))="SÍ",UPPER(TRIM(Datos!E278&amp;""))="SI",UPPER(TRIM(Datos!E278&amp;""))="NO"),IF(ISNUMBER(Datos!E278),AND(OR(E$1005="",Datos!E278&gt;=E$1005),OR(E$1006="",Datos!E278&lt;=E$1006)),FALSE),TRUE))))</f>
        <v>0.0</v>
      </c>
      <c r="F278">
        <f>IF(Datos!F278="",0,IF(AND(F$1008&lt;&gt;"",Datos!F278=F$1008),0,IF(F$1004=0,0,1-CHOOSE(F$1004,IF(ISNUMBER(Datos!F278),AND(OR(F$1005="",Datos!F278&gt;=F$1005),OR(F$1006="",Datos!F278&lt;=F$1006)),FALSE),IF(ISNUMBER(Datos!F278),AND(Datos!F278=INT(Datos!F278),AND(OR(F$1005="",Datos!F278&gt;=F$1005),OR(F$1006="",Datos!F278&lt;=F$1006))),FALSE),OR(ISNUMBER(FIND(";"&amp;UPPER(TRIM(Datos!F278&amp;""))&amp;"=",F$1007)),ISNUMBER(FIND(";"&amp;UPPER(TRIM(Datos!F278&amp;""))&amp;";",F$1007))),OR(UPPER(TRIM(Datos!F278&amp;""))="SÍ",UPPER(TRIM(Datos!F278&amp;""))="SI",UPPER(TRIM(Datos!F278&amp;""))="NO"),IF(ISNUMBER(Datos!F278),AND(OR(F$1005="",Datos!F278&gt;=F$1005),OR(F$1006="",Datos!F278&lt;=F$1006)),FALSE),TRUE))))</f>
        <v>0.0</v>
      </c>
      <c r="G278">
        <f>IF(Datos!G278="",0,IF(AND(G$1008&lt;&gt;"",Datos!G278=G$1008),0,IF(G$1004=0,0,1-CHOOSE(G$1004,IF(ISNUMBER(Datos!G278),AND(OR(G$1005="",Datos!G278&gt;=G$1005),OR(G$1006="",Datos!G278&lt;=G$1006)),FALSE),IF(ISNUMBER(Datos!G278),AND(Datos!G278=INT(Datos!G278),AND(OR(G$1005="",Datos!G278&gt;=G$1005),OR(G$1006="",Datos!G278&lt;=G$1006))),FALSE),OR(ISNUMBER(FIND(";"&amp;UPPER(TRIM(Datos!G278&amp;""))&amp;"=",G$1007)),ISNUMBER(FIND(";"&amp;UPPER(TRIM(Datos!G278&amp;""))&amp;";",G$1007))),OR(UPPER(TRIM(Datos!G278&amp;""))="SÍ",UPPER(TRIM(Datos!G278&amp;""))="SI",UPPER(TRIM(Datos!G278&amp;""))="NO"),IF(ISNUMBER(Datos!G278),AND(OR(G$1005="",Datos!G278&gt;=G$1005),OR(G$1006="",Datos!G278&lt;=G$1006)),FALSE),TRUE))))</f>
        <v>0.0</v>
      </c>
      <c r="H278">
        <f>IF(Datos!H278="",0,IF(AND(H$1008&lt;&gt;"",Datos!H278=H$1008),0,IF(H$1004=0,0,1-CHOOSE(H$1004,IF(ISNUMBER(Datos!H278),AND(OR(H$1005="",Datos!H278&gt;=H$1005),OR(H$1006="",Datos!H278&lt;=H$1006)),FALSE),IF(ISNUMBER(Datos!H278),AND(Datos!H278=INT(Datos!H278),AND(OR(H$1005="",Datos!H278&gt;=H$1005),OR(H$1006="",Datos!H278&lt;=H$1006))),FALSE),OR(ISNUMBER(FIND(";"&amp;UPPER(TRIM(Datos!H278&amp;""))&amp;"=",H$1007)),ISNUMBER(FIND(";"&amp;UPPER(TRIM(Datos!H278&amp;""))&amp;";",H$1007))),OR(UPPER(TRIM(Datos!H278&amp;""))="SÍ",UPPER(TRIM(Datos!H278&amp;""))="SI",UPPER(TRIM(Datos!H278&amp;""))="NO"),IF(ISNUMBER(Datos!H278),AND(OR(H$1005="",Datos!H278&gt;=H$1005),OR(H$1006="",Datos!H278&lt;=H$1006)),FALSE),TRUE))))</f>
        <v>0.0</v>
      </c>
      <c r="I278">
        <f>IF(Datos!I278="",0,IF(AND(I$1008&lt;&gt;"",Datos!I278=I$1008),0,IF(I$1004=0,0,1-CHOOSE(I$1004,IF(ISNUMBER(Datos!I278),AND(OR(I$1005="",Datos!I278&gt;=I$1005),OR(I$1006="",Datos!I278&lt;=I$1006)),FALSE),IF(ISNUMBER(Datos!I278),AND(Datos!I278=INT(Datos!I278),AND(OR(I$1005="",Datos!I278&gt;=I$1005),OR(I$1006="",Datos!I278&lt;=I$1006))),FALSE),OR(ISNUMBER(FIND(";"&amp;UPPER(TRIM(Datos!I278&amp;""))&amp;"=",I$1007)),ISNUMBER(FIND(";"&amp;UPPER(TRIM(Datos!I278&amp;""))&amp;";",I$1007))),OR(UPPER(TRIM(Datos!I278&amp;""))="SÍ",UPPER(TRIM(Datos!I278&amp;""))="SI",UPPER(TRIM(Datos!I278&amp;""))="NO"),IF(ISNUMBER(Datos!I278),AND(OR(I$1005="",Datos!I278&gt;=I$1005),OR(I$1006="",Datos!I278&lt;=I$1006)),FALSE),TRUE))))</f>
        <v>0.0</v>
      </c>
      <c r="J278">
        <f>IF(Datos!J278="",0,IF(AND(J$1008&lt;&gt;"",Datos!J278=J$1008),0,IF(J$1004=0,0,1-CHOOSE(J$1004,IF(ISNUMBER(Datos!J278),AND(OR(J$1005="",Datos!J278&gt;=J$1005),OR(J$1006="",Datos!J278&lt;=J$1006)),FALSE),IF(ISNUMBER(Datos!J278),AND(Datos!J278=INT(Datos!J278),AND(OR(J$1005="",Datos!J278&gt;=J$1005),OR(J$1006="",Datos!J278&lt;=J$1006))),FALSE),OR(ISNUMBER(FIND(";"&amp;UPPER(TRIM(Datos!J278&amp;""))&amp;"=",J$1007)),ISNUMBER(FIND(";"&amp;UPPER(TRIM(Datos!J278&amp;""))&amp;";",J$1007))),OR(UPPER(TRIM(Datos!J278&amp;""))="SÍ",UPPER(TRIM(Datos!J278&amp;""))="SI",UPPER(TRIM(Datos!J278&amp;""))="NO"),IF(ISNUMBER(Datos!J278),AND(OR(J$1005="",Datos!J278&gt;=J$1005),OR(J$1006="",Datos!J278&lt;=J$1006)),FALSE),TRUE))))</f>
        <v>0.0</v>
      </c>
      <c r="K278">
        <f>IF(Datos!K278="",0,IF(AND(K$1008&lt;&gt;"",Datos!K278=K$1008),0,IF(K$1004=0,0,1-CHOOSE(K$1004,IF(ISNUMBER(Datos!K278),AND(OR(K$1005="",Datos!K278&gt;=K$1005),OR(K$1006="",Datos!K278&lt;=K$1006)),FALSE),IF(ISNUMBER(Datos!K278),AND(Datos!K278=INT(Datos!K278),AND(OR(K$1005="",Datos!K278&gt;=K$1005),OR(K$1006="",Datos!K278&lt;=K$1006))),FALSE),OR(ISNUMBER(FIND(";"&amp;UPPER(TRIM(Datos!K278&amp;""))&amp;"=",K$1007)),ISNUMBER(FIND(";"&amp;UPPER(TRIM(Datos!K278&amp;""))&amp;";",K$1007))),OR(UPPER(TRIM(Datos!K278&amp;""))="SÍ",UPPER(TRIM(Datos!K278&amp;""))="SI",UPPER(TRIM(Datos!K278&amp;""))="NO"),IF(ISNUMBER(Datos!K278),AND(OR(K$1005="",Datos!K278&gt;=K$1005),OR(K$1006="",Datos!K278&lt;=K$1006)),FALSE),TRUE))))</f>
        <v>0.0</v>
      </c>
      <c r="L278">
        <f>IF(Datos!L278="",0,IF(AND(L$1008&lt;&gt;"",Datos!L278=L$1008),0,IF(L$1004=0,0,1-CHOOSE(L$1004,IF(ISNUMBER(Datos!L278),AND(OR(L$1005="",Datos!L278&gt;=L$1005),OR(L$1006="",Datos!L278&lt;=L$1006)),FALSE),IF(ISNUMBER(Datos!L278),AND(Datos!L278=INT(Datos!L278),AND(OR(L$1005="",Datos!L278&gt;=L$1005),OR(L$1006="",Datos!L278&lt;=L$1006))),FALSE),OR(ISNUMBER(FIND(";"&amp;UPPER(TRIM(Datos!L278&amp;""))&amp;"=",L$1007)),ISNUMBER(FIND(";"&amp;UPPER(TRIM(Datos!L278&amp;""))&amp;";",L$1007))),OR(UPPER(TRIM(Datos!L278&amp;""))="SÍ",UPPER(TRIM(Datos!L278&amp;""))="SI",UPPER(TRIM(Datos!L278&amp;""))="NO"),IF(ISNUMBER(Datos!L278),AND(OR(L$1005="",Datos!L278&gt;=L$1005),OR(L$1006="",Datos!L278&lt;=L$1006)),FALSE),TRUE))))</f>
        <v>0.0</v>
      </c>
      <c r="M278">
        <f>IF(Datos!M278="",0,IF(AND(M$1008&lt;&gt;"",Datos!M278=M$1008),0,IF(M$1004=0,0,1-CHOOSE(M$1004,IF(ISNUMBER(Datos!M278),AND(OR(M$1005="",Datos!M278&gt;=M$1005),OR(M$1006="",Datos!M278&lt;=M$1006)),FALSE),IF(ISNUMBER(Datos!M278),AND(Datos!M278=INT(Datos!M278),AND(OR(M$1005="",Datos!M278&gt;=M$1005),OR(M$1006="",Datos!M278&lt;=M$1006))),FALSE),OR(ISNUMBER(FIND(";"&amp;UPPER(TRIM(Datos!M278&amp;""))&amp;"=",M$1007)),ISNUMBER(FIND(";"&amp;UPPER(TRIM(Datos!M278&amp;""))&amp;";",M$1007))),OR(UPPER(TRIM(Datos!M278&amp;""))="SÍ",UPPER(TRIM(Datos!M278&amp;""))="SI",UPPER(TRIM(Datos!M278&amp;""))="NO"),IF(ISNUMBER(Datos!M278),AND(OR(M$1005="",Datos!M278&gt;=M$1005),OR(M$1006="",Datos!M278&lt;=M$1006)),FALSE),TRUE))))</f>
        <v>0.0</v>
      </c>
      <c r="N278">
        <f>IF(Datos!N278="",0,IF(AND(N$1008&lt;&gt;"",Datos!N278=N$1008),0,IF(N$1004=0,0,1-CHOOSE(N$1004,IF(ISNUMBER(Datos!N278),AND(OR(N$1005="",Datos!N278&gt;=N$1005),OR(N$1006="",Datos!N278&lt;=N$1006)),FALSE),IF(ISNUMBER(Datos!N278),AND(Datos!N278=INT(Datos!N278),AND(OR(N$1005="",Datos!N278&gt;=N$1005),OR(N$1006="",Datos!N278&lt;=N$1006))),FALSE),OR(ISNUMBER(FIND(";"&amp;UPPER(TRIM(Datos!N278&amp;""))&amp;"=",N$1007)),ISNUMBER(FIND(";"&amp;UPPER(TRIM(Datos!N278&amp;""))&amp;";",N$1007))),OR(UPPER(TRIM(Datos!N278&amp;""))="SÍ",UPPER(TRIM(Datos!N278&amp;""))="SI",UPPER(TRIM(Datos!N278&amp;""))="NO"),IF(ISNUMBER(Datos!N278),AND(OR(N$1005="",Datos!N278&gt;=N$1005),OR(N$1006="",Datos!N278&lt;=N$1006)),FALSE),TRUE))))</f>
        <v>0.0</v>
      </c>
      <c r="O278">
        <f>IF(Datos!O278="",0,IF(AND(O$1008&lt;&gt;"",Datos!O278=O$1008),0,IF(O$1004=0,0,1-CHOOSE(O$1004,IF(ISNUMBER(Datos!O278),AND(OR(O$1005="",Datos!O278&gt;=O$1005),OR(O$1006="",Datos!O278&lt;=O$1006)),FALSE),IF(ISNUMBER(Datos!O278),AND(Datos!O278=INT(Datos!O278),AND(OR(O$1005="",Datos!O278&gt;=O$1005),OR(O$1006="",Datos!O278&lt;=O$1006))),FALSE),OR(ISNUMBER(FIND(";"&amp;UPPER(TRIM(Datos!O278&amp;""))&amp;"=",O$1007)),ISNUMBER(FIND(";"&amp;UPPER(TRIM(Datos!O278&amp;""))&amp;";",O$1007))),OR(UPPER(TRIM(Datos!O278&amp;""))="SÍ",UPPER(TRIM(Datos!O278&amp;""))="SI",UPPER(TRIM(Datos!O278&amp;""))="NO"),IF(ISNUMBER(Datos!O278),AND(OR(O$1005="",Datos!O278&gt;=O$1005),OR(O$1006="",Datos!O278&lt;=O$1006)),FALSE),TRUE))))</f>
        <v>0.0</v>
      </c>
      <c r="P278">
        <f>IF(Datos!P278="",0,IF(AND(P$1008&lt;&gt;"",Datos!P278=P$1008),0,IF(P$1004=0,0,1-CHOOSE(P$1004,IF(ISNUMBER(Datos!P278),AND(OR(P$1005="",Datos!P278&gt;=P$1005),OR(P$1006="",Datos!P278&lt;=P$1006)),FALSE),IF(ISNUMBER(Datos!P278),AND(Datos!P278=INT(Datos!P278),AND(OR(P$1005="",Datos!P278&gt;=P$1005),OR(P$1006="",Datos!P278&lt;=P$1006))),FALSE),OR(ISNUMBER(FIND(";"&amp;UPPER(TRIM(Datos!P278&amp;""))&amp;"=",P$1007)),ISNUMBER(FIND(";"&amp;UPPER(TRIM(Datos!P278&amp;""))&amp;";",P$1007))),OR(UPPER(TRIM(Datos!P278&amp;""))="SÍ",UPPER(TRIM(Datos!P278&amp;""))="SI",UPPER(TRIM(Datos!P278&amp;""))="NO"),IF(ISNUMBER(Datos!P278),AND(OR(P$1005="",Datos!P278&gt;=P$1005),OR(P$1006="",Datos!P278&lt;=P$1006)),FALSE),TRUE))))</f>
        <v>0.0</v>
      </c>
      <c r="Q278">
        <f>IF(Datos!Q278="",0,IF(AND(Q$1008&lt;&gt;"",Datos!Q278=Q$1008),0,IF(Q$1004=0,0,1-CHOOSE(Q$1004,IF(ISNUMBER(Datos!Q278),AND(OR(Q$1005="",Datos!Q278&gt;=Q$1005),OR(Q$1006="",Datos!Q278&lt;=Q$1006)),FALSE),IF(ISNUMBER(Datos!Q278),AND(Datos!Q278=INT(Datos!Q278),AND(OR(Q$1005="",Datos!Q278&gt;=Q$1005),OR(Q$1006="",Datos!Q278&lt;=Q$1006))),FALSE),OR(ISNUMBER(FIND(";"&amp;UPPER(TRIM(Datos!Q278&amp;""))&amp;"=",Q$1007)),ISNUMBER(FIND(";"&amp;UPPER(TRIM(Datos!Q278&amp;""))&amp;";",Q$1007))),OR(UPPER(TRIM(Datos!Q278&amp;""))="SÍ",UPPER(TRIM(Datos!Q278&amp;""))="SI",UPPER(TRIM(Datos!Q278&amp;""))="NO"),IF(ISNUMBER(Datos!Q278),AND(OR(Q$1005="",Datos!Q278&gt;=Q$1005),OR(Q$1006="",Datos!Q278&lt;=Q$1006)),FALSE),TRUE))))</f>
        <v>0.0</v>
      </c>
      <c r="R278">
        <f>IF(Datos!R278="",0,IF(AND(R$1008&lt;&gt;"",Datos!R278=R$1008),0,IF(R$1004=0,0,1-CHOOSE(R$1004,IF(ISNUMBER(Datos!R278),AND(OR(R$1005="",Datos!R278&gt;=R$1005),OR(R$1006="",Datos!R278&lt;=R$1006)),FALSE),IF(ISNUMBER(Datos!R278),AND(Datos!R278=INT(Datos!R278),AND(OR(R$1005="",Datos!R278&gt;=R$1005),OR(R$1006="",Datos!R278&lt;=R$1006))),FALSE),OR(ISNUMBER(FIND(";"&amp;UPPER(TRIM(Datos!R278&amp;""))&amp;"=",R$1007)),ISNUMBER(FIND(";"&amp;UPPER(TRIM(Datos!R278&amp;""))&amp;";",R$1007))),OR(UPPER(TRIM(Datos!R278&amp;""))="SÍ",UPPER(TRIM(Datos!R278&amp;""))="SI",UPPER(TRIM(Datos!R278&amp;""))="NO"),IF(ISNUMBER(Datos!R278),AND(OR(R$1005="",Datos!R278&gt;=R$1005),OR(R$1006="",Datos!R278&lt;=R$1006)),FALSE),TRUE))))</f>
        <v>0.0</v>
      </c>
      <c r="S278">
        <f>IF(Datos!S278="",0,IF(AND(S$1008&lt;&gt;"",Datos!S278=S$1008),0,IF(S$1004=0,0,1-CHOOSE(S$1004,IF(ISNUMBER(Datos!S278),AND(OR(S$1005="",Datos!S278&gt;=S$1005),OR(S$1006="",Datos!S278&lt;=S$1006)),FALSE),IF(ISNUMBER(Datos!S278),AND(Datos!S278=INT(Datos!S278),AND(OR(S$1005="",Datos!S278&gt;=S$1005),OR(S$1006="",Datos!S278&lt;=S$1006))),FALSE),OR(ISNUMBER(FIND(";"&amp;UPPER(TRIM(Datos!S278&amp;""))&amp;"=",S$1007)),ISNUMBER(FIND(";"&amp;UPPER(TRIM(Datos!S278&amp;""))&amp;";",S$1007))),OR(UPPER(TRIM(Datos!S278&amp;""))="SÍ",UPPER(TRIM(Datos!S278&amp;""))="SI",UPPER(TRIM(Datos!S278&amp;""))="NO"),IF(ISNUMBER(Datos!S278),AND(OR(S$1005="",Datos!S278&gt;=S$1005),OR(S$1006="",Datos!S278&lt;=S$1006)),FALSE),TRUE))))</f>
        <v>0.0</v>
      </c>
      <c r="T278">
        <f>IF(Datos!T278="",0,IF(AND(T$1008&lt;&gt;"",Datos!T278=T$1008),0,IF(T$1004=0,0,1-CHOOSE(T$1004,IF(ISNUMBER(Datos!T278),AND(OR(T$1005="",Datos!T278&gt;=T$1005),OR(T$1006="",Datos!T278&lt;=T$1006)),FALSE),IF(ISNUMBER(Datos!T278),AND(Datos!T278=INT(Datos!T278),AND(OR(T$1005="",Datos!T278&gt;=T$1005),OR(T$1006="",Datos!T278&lt;=T$1006))),FALSE),OR(ISNUMBER(FIND(";"&amp;UPPER(TRIM(Datos!T278&amp;""))&amp;"=",T$1007)),ISNUMBER(FIND(";"&amp;UPPER(TRIM(Datos!T278&amp;""))&amp;";",T$1007))),OR(UPPER(TRIM(Datos!T278&amp;""))="SÍ",UPPER(TRIM(Datos!T278&amp;""))="SI",UPPER(TRIM(Datos!T278&amp;""))="NO"),IF(ISNUMBER(Datos!T278),AND(OR(T$1005="",Datos!T278&gt;=T$1005),OR(T$1006="",Datos!T278&lt;=T$1006)),FALSE),TRUE))))</f>
        <v>0.0</v>
      </c>
      <c r="U278">
        <f>IF(Datos!U278="",0,IF(AND(U$1008&lt;&gt;"",Datos!U278=U$1008),0,IF(U$1004=0,0,1-CHOOSE(U$1004,IF(ISNUMBER(Datos!U278),AND(OR(U$1005="",Datos!U278&gt;=U$1005),OR(U$1006="",Datos!U278&lt;=U$1006)),FALSE),IF(ISNUMBER(Datos!U278),AND(Datos!U278=INT(Datos!U278),AND(OR(U$1005="",Datos!U278&gt;=U$1005),OR(U$1006="",Datos!U278&lt;=U$1006))),FALSE),OR(ISNUMBER(FIND(";"&amp;UPPER(TRIM(Datos!U278&amp;""))&amp;"=",U$1007)),ISNUMBER(FIND(";"&amp;UPPER(TRIM(Datos!U278&amp;""))&amp;";",U$1007))),OR(UPPER(TRIM(Datos!U278&amp;""))="SÍ",UPPER(TRIM(Datos!U278&amp;""))="SI",UPPER(TRIM(Datos!U278&amp;""))="NO"),IF(ISNUMBER(Datos!U278),AND(OR(U$1005="",Datos!U278&gt;=U$1005),OR(U$1006="",Datos!U278&lt;=U$1006)),FALSE),TRUE))))</f>
        <v>0.0</v>
      </c>
      <c r="V278">
        <f>IF(Datos!V278="",0,IF(AND(V$1008&lt;&gt;"",Datos!V278=V$1008),0,IF(V$1004=0,0,1-CHOOSE(V$1004,IF(ISNUMBER(Datos!V278),AND(OR(V$1005="",Datos!V278&gt;=V$1005),OR(V$1006="",Datos!V278&lt;=V$1006)),FALSE),IF(ISNUMBER(Datos!V278),AND(Datos!V278=INT(Datos!V278),AND(OR(V$1005="",Datos!V278&gt;=V$1005),OR(V$1006="",Datos!V278&lt;=V$1006))),FALSE),OR(ISNUMBER(FIND(";"&amp;UPPER(TRIM(Datos!V278&amp;""))&amp;"=",V$1007)),ISNUMBER(FIND(";"&amp;UPPER(TRIM(Datos!V278&amp;""))&amp;";",V$1007))),OR(UPPER(TRIM(Datos!V278&amp;""))="SÍ",UPPER(TRIM(Datos!V278&amp;""))="SI",UPPER(TRIM(Datos!V278&amp;""))="NO"),IF(ISNUMBER(Datos!V278),AND(OR(V$1005="",Datos!V278&gt;=V$1005),OR(V$1006="",Datos!V278&lt;=V$1006)),FALSE),TRUE))))</f>
        <v>0.0</v>
      </c>
      <c r="W278">
        <f>IF(Datos!W278="",0,IF(AND(W$1008&lt;&gt;"",Datos!W278=W$1008),0,IF(W$1004=0,0,1-CHOOSE(W$1004,IF(ISNUMBER(Datos!W278),AND(OR(W$1005="",Datos!W278&gt;=W$1005),OR(W$1006="",Datos!W278&lt;=W$1006)),FALSE),IF(ISNUMBER(Datos!W278),AND(Datos!W278=INT(Datos!W278),AND(OR(W$1005="",Datos!W278&gt;=W$1005),OR(W$1006="",Datos!W278&lt;=W$1006))),FALSE),OR(ISNUMBER(FIND(";"&amp;UPPER(TRIM(Datos!W278&amp;""))&amp;"=",W$1007)),ISNUMBER(FIND(";"&amp;UPPER(TRIM(Datos!W278&amp;""))&amp;";",W$1007))),OR(UPPER(TRIM(Datos!W278&amp;""))="SÍ",UPPER(TRIM(Datos!W278&amp;""))="SI",UPPER(TRIM(Datos!W278&amp;""))="NO"),IF(ISNUMBER(Datos!W278),AND(OR(W$1005="",Datos!W278&gt;=W$1005),OR(W$1006="",Datos!W278&lt;=W$1006)),FALSE),TRUE))))</f>
        <v>0.0</v>
      </c>
      <c r="X278">
        <f>IF(Datos!X278="",0,IF(AND(X$1008&lt;&gt;"",Datos!X278=X$1008),0,IF(X$1004=0,0,1-CHOOSE(X$1004,IF(ISNUMBER(Datos!X278),AND(OR(X$1005="",Datos!X278&gt;=X$1005),OR(X$1006="",Datos!X278&lt;=X$1006)),FALSE),IF(ISNUMBER(Datos!X278),AND(Datos!X278=INT(Datos!X278),AND(OR(X$1005="",Datos!X278&gt;=X$1005),OR(X$1006="",Datos!X278&lt;=X$1006))),FALSE),OR(ISNUMBER(FIND(";"&amp;UPPER(TRIM(Datos!X278&amp;""))&amp;"=",X$1007)),ISNUMBER(FIND(";"&amp;UPPER(TRIM(Datos!X278&amp;""))&amp;";",X$1007))),OR(UPPER(TRIM(Datos!X278&amp;""))="SÍ",UPPER(TRIM(Datos!X278&amp;""))="SI",UPPER(TRIM(Datos!X278&amp;""))="NO"),IF(ISNUMBER(Datos!X278),AND(OR(X$1005="",Datos!X278&gt;=X$1005),OR(X$1006="",Datos!X278&lt;=X$1006)),FALSE),TRUE))))</f>
        <v>0.0</v>
      </c>
      <c r="Y278">
        <f>IF(Datos!Y278="",0,IF(AND(Y$1008&lt;&gt;"",Datos!Y278=Y$1008),0,IF(Y$1004=0,0,1-CHOOSE(Y$1004,IF(ISNUMBER(Datos!Y278),AND(OR(Y$1005="",Datos!Y278&gt;=Y$1005),OR(Y$1006="",Datos!Y278&lt;=Y$1006)),FALSE),IF(ISNUMBER(Datos!Y278),AND(Datos!Y278=INT(Datos!Y278),AND(OR(Y$1005="",Datos!Y278&gt;=Y$1005),OR(Y$1006="",Datos!Y278&lt;=Y$1006))),FALSE),OR(ISNUMBER(FIND(";"&amp;UPPER(TRIM(Datos!Y278&amp;""))&amp;"=",Y$1007)),ISNUMBER(FIND(";"&amp;UPPER(TRIM(Datos!Y278&amp;""))&amp;";",Y$1007))),OR(UPPER(TRIM(Datos!Y278&amp;""))="SÍ",UPPER(TRIM(Datos!Y278&amp;""))="SI",UPPER(TRIM(Datos!Y278&amp;""))="NO"),IF(ISNUMBER(Datos!Y278),AND(OR(Y$1005="",Datos!Y278&gt;=Y$1005),OR(Y$1006="",Datos!Y278&lt;=Y$1006)),FALSE),TRUE))))</f>
        <v>0.0</v>
      </c>
      <c r="Z278">
        <f>IF(Datos!Z278="",0,IF(AND(Z$1008&lt;&gt;"",Datos!Z278=Z$1008),0,IF(Z$1004=0,0,1-CHOOSE(Z$1004,IF(ISNUMBER(Datos!Z278),AND(OR(Z$1005="",Datos!Z278&gt;=Z$1005),OR(Z$1006="",Datos!Z278&lt;=Z$1006)),FALSE),IF(ISNUMBER(Datos!Z278),AND(Datos!Z278=INT(Datos!Z278),AND(OR(Z$1005="",Datos!Z278&gt;=Z$1005),OR(Z$1006="",Datos!Z278&lt;=Z$1006))),FALSE),OR(ISNUMBER(FIND(";"&amp;UPPER(TRIM(Datos!Z278&amp;""))&amp;"=",Z$1007)),ISNUMBER(FIND(";"&amp;UPPER(TRIM(Datos!Z278&amp;""))&amp;";",Z$1007))),OR(UPPER(TRIM(Datos!Z278&amp;""))="SÍ",UPPER(TRIM(Datos!Z278&amp;""))="SI",UPPER(TRIM(Datos!Z278&amp;""))="NO"),IF(ISNUMBER(Datos!Z278),AND(OR(Z$1005="",Datos!Z278&gt;=Z$1005),OR(Z$1006="",Datos!Z278&lt;=Z$1006)),FALSE),TRUE))))</f>
        <v>0.0</v>
      </c>
      <c r="AA278">
        <f>IF(Datos!AA278="",0,IF(AND(AA$1008&lt;&gt;"",Datos!AA278=AA$1008),0,IF(AA$1004=0,0,1-CHOOSE(AA$1004,IF(ISNUMBER(Datos!AA278),AND(OR(AA$1005="",Datos!AA278&gt;=AA$1005),OR(AA$1006="",Datos!AA278&lt;=AA$1006)),FALSE),IF(ISNUMBER(Datos!AA278),AND(Datos!AA278=INT(Datos!AA278),AND(OR(AA$1005="",Datos!AA278&gt;=AA$1005),OR(AA$1006="",Datos!AA278&lt;=AA$1006))),FALSE),OR(ISNUMBER(FIND(";"&amp;UPPER(TRIM(Datos!AA278&amp;""))&amp;"=",AA$1007)),ISNUMBER(FIND(";"&amp;UPPER(TRIM(Datos!AA278&amp;""))&amp;";",AA$1007))),OR(UPPER(TRIM(Datos!AA278&amp;""))="SÍ",UPPER(TRIM(Datos!AA278&amp;""))="SI",UPPER(TRIM(Datos!AA278&amp;""))="NO"),IF(ISNUMBER(Datos!AA278),AND(OR(AA$1005="",Datos!AA278&gt;=AA$1005),OR(AA$1006="",Datos!AA278&lt;=AA$1006)),FALSE),TRUE))))</f>
        <v>0.0</v>
      </c>
      <c r="AB278">
        <f>IF(Datos!AB278="",0,IF(AND(AB$1008&lt;&gt;"",Datos!AB278=AB$1008),0,IF(AB$1004=0,0,1-CHOOSE(AB$1004,IF(ISNUMBER(Datos!AB278),AND(OR(AB$1005="",Datos!AB278&gt;=AB$1005),OR(AB$1006="",Datos!AB278&lt;=AB$1006)),FALSE),IF(ISNUMBER(Datos!AB278),AND(Datos!AB278=INT(Datos!AB278),AND(OR(AB$1005="",Datos!AB278&gt;=AB$1005),OR(AB$1006="",Datos!AB278&lt;=AB$1006))),FALSE),OR(ISNUMBER(FIND(";"&amp;UPPER(TRIM(Datos!AB278&amp;""))&amp;"=",AB$1007)),ISNUMBER(FIND(";"&amp;UPPER(TRIM(Datos!AB278&amp;""))&amp;";",AB$1007))),OR(UPPER(TRIM(Datos!AB278&amp;""))="SÍ",UPPER(TRIM(Datos!AB278&amp;""))="SI",UPPER(TRIM(Datos!AB278&amp;""))="NO"),IF(ISNUMBER(Datos!AB278),AND(OR(AB$1005="",Datos!AB278&gt;=AB$1005),OR(AB$1006="",Datos!AB278&lt;=AB$1006)),FALSE),TRUE))))</f>
        <v>0.0</v>
      </c>
      <c r="AC278">
        <f>IF(Datos!AC278="",0,IF(AND(AC$1008&lt;&gt;"",Datos!AC278=AC$1008),0,IF(AC$1004=0,0,1-CHOOSE(AC$1004,IF(ISNUMBER(Datos!AC278),AND(OR(AC$1005="",Datos!AC278&gt;=AC$1005),OR(AC$1006="",Datos!AC278&lt;=AC$1006)),FALSE),IF(ISNUMBER(Datos!AC278),AND(Datos!AC278=INT(Datos!AC278),AND(OR(AC$1005="",Datos!AC278&gt;=AC$1005),OR(AC$1006="",Datos!AC278&lt;=AC$1006))),FALSE),OR(ISNUMBER(FIND(";"&amp;UPPER(TRIM(Datos!AC278&amp;""))&amp;"=",AC$1007)),ISNUMBER(FIND(";"&amp;UPPER(TRIM(Datos!AC278&amp;""))&amp;";",AC$1007))),OR(UPPER(TRIM(Datos!AC278&amp;""))="SÍ",UPPER(TRIM(Datos!AC278&amp;""))="SI",UPPER(TRIM(Datos!AC278&amp;""))="NO"),IF(ISNUMBER(Datos!AC278),AND(OR(AC$1005="",Datos!AC278&gt;=AC$1005),OR(AC$1006="",Datos!AC278&lt;=AC$1006)),FALSE),TRUE))))</f>
        <v>0.0</v>
      </c>
      <c r="AD278">
        <f>IF(Datos!AD278="",0,IF(AND(AD$1008&lt;&gt;"",Datos!AD278=AD$1008),0,IF(AD$1004=0,0,1-CHOOSE(AD$1004,IF(ISNUMBER(Datos!AD278),AND(OR(AD$1005="",Datos!AD278&gt;=AD$1005),OR(AD$1006="",Datos!AD278&lt;=AD$1006)),FALSE),IF(ISNUMBER(Datos!AD278),AND(Datos!AD278=INT(Datos!AD278),AND(OR(AD$1005="",Datos!AD278&gt;=AD$1005),OR(AD$1006="",Datos!AD278&lt;=AD$1006))),FALSE),OR(ISNUMBER(FIND(";"&amp;UPPER(TRIM(Datos!AD278&amp;""))&amp;"=",AD$1007)),ISNUMBER(FIND(";"&amp;UPPER(TRIM(Datos!AD278&amp;""))&amp;";",AD$1007))),OR(UPPER(TRIM(Datos!AD278&amp;""))="SÍ",UPPER(TRIM(Datos!AD278&amp;""))="SI",UPPER(TRIM(Datos!AD278&amp;""))="NO"),IF(ISNUMBER(Datos!AD278),AND(OR(AD$1005="",Datos!AD278&gt;=AD$1005),OR(AD$1006="",Datos!AD278&lt;=AD$1006)),FALSE),TRUE))))</f>
        <v>0.0</v>
      </c>
      <c r="AE278">
        <f>IF(Datos!AE278="",0,IF(AND(AE$1008&lt;&gt;"",Datos!AE278=AE$1008),0,IF(AE$1004=0,0,1-CHOOSE(AE$1004,IF(ISNUMBER(Datos!AE278),AND(OR(AE$1005="",Datos!AE278&gt;=AE$1005),OR(AE$1006="",Datos!AE278&lt;=AE$1006)),FALSE),IF(ISNUMBER(Datos!AE278),AND(Datos!AE278=INT(Datos!AE278),AND(OR(AE$1005="",Datos!AE278&gt;=AE$1005),OR(AE$1006="",Datos!AE278&lt;=AE$1006))),FALSE),OR(ISNUMBER(FIND(";"&amp;UPPER(TRIM(Datos!AE278&amp;""))&amp;"=",AE$1007)),ISNUMBER(FIND(";"&amp;UPPER(TRIM(Datos!AE278&amp;""))&amp;";",AE$1007))),OR(UPPER(TRIM(Datos!AE278&amp;""))="SÍ",UPPER(TRIM(Datos!AE278&amp;""))="SI",UPPER(TRIM(Datos!AE278&amp;""))="NO"),IF(ISNUMBER(Datos!AE278),AND(OR(AE$1005="",Datos!AE278&gt;=AE$1005),OR(AE$1006="",Datos!AE278&lt;=AE$1006)),FALSE),TRUE))))</f>
        <v>0.0</v>
      </c>
    </row>
    <row r="279" spans="2:31">
      <c r="B279">
        <f>IF(Datos!B279="",0,IF(AND(B$1008&lt;&gt;"",Datos!B279=B$1008),0,IF(B$1004=0,0,1-CHOOSE(B$1004,IF(ISNUMBER(Datos!B279),AND(OR(B$1005="",Datos!B279&gt;=B$1005),OR(B$1006="",Datos!B279&lt;=B$1006)),FALSE),IF(ISNUMBER(Datos!B279),AND(Datos!B279=INT(Datos!B279),AND(OR(B$1005="",Datos!B279&gt;=B$1005),OR(B$1006="",Datos!B279&lt;=B$1006))),FALSE),OR(ISNUMBER(FIND(";"&amp;UPPER(TRIM(Datos!B279&amp;""))&amp;"=",B$1007)),ISNUMBER(FIND(";"&amp;UPPER(TRIM(Datos!B279&amp;""))&amp;";",B$1007))),OR(UPPER(TRIM(Datos!B279&amp;""))="SÍ",UPPER(TRIM(Datos!B279&amp;""))="SI",UPPER(TRIM(Datos!B279&amp;""))="NO"),IF(ISNUMBER(Datos!B279),AND(OR(B$1005="",Datos!B279&gt;=B$1005),OR(B$1006="",Datos!B279&lt;=B$1006)),FALSE),TRUE))))</f>
        <v>0.0</v>
      </c>
      <c r="C279">
        <f>IF(Datos!C279="",0,IF(AND(C$1008&lt;&gt;"",Datos!C279=C$1008),0,IF(C$1004=0,0,1-CHOOSE(C$1004,IF(ISNUMBER(Datos!C279),AND(OR(C$1005="",Datos!C279&gt;=C$1005),OR(C$1006="",Datos!C279&lt;=C$1006)),FALSE),IF(ISNUMBER(Datos!C279),AND(Datos!C279=INT(Datos!C279),AND(OR(C$1005="",Datos!C279&gt;=C$1005),OR(C$1006="",Datos!C279&lt;=C$1006))),FALSE),OR(ISNUMBER(FIND(";"&amp;UPPER(TRIM(Datos!C279&amp;""))&amp;"=",C$1007)),ISNUMBER(FIND(";"&amp;UPPER(TRIM(Datos!C279&amp;""))&amp;";",C$1007))),OR(UPPER(TRIM(Datos!C279&amp;""))="SÍ",UPPER(TRIM(Datos!C279&amp;""))="SI",UPPER(TRIM(Datos!C279&amp;""))="NO"),IF(ISNUMBER(Datos!C279),AND(OR(C$1005="",Datos!C279&gt;=C$1005),OR(C$1006="",Datos!C279&lt;=C$1006)),FALSE),TRUE))))</f>
        <v>0.0</v>
      </c>
      <c r="D279">
        <f>IF(Datos!D279="",0,IF(AND(D$1008&lt;&gt;"",Datos!D279=D$1008),0,IF(D$1004=0,0,1-CHOOSE(D$1004,IF(ISNUMBER(Datos!D279),AND(OR(D$1005="",Datos!D279&gt;=D$1005),OR(D$1006="",Datos!D279&lt;=D$1006)),FALSE),IF(ISNUMBER(Datos!D279),AND(Datos!D279=INT(Datos!D279),AND(OR(D$1005="",Datos!D279&gt;=D$1005),OR(D$1006="",Datos!D279&lt;=D$1006))),FALSE),OR(ISNUMBER(FIND(";"&amp;UPPER(TRIM(Datos!D279&amp;""))&amp;"=",D$1007)),ISNUMBER(FIND(";"&amp;UPPER(TRIM(Datos!D279&amp;""))&amp;";",D$1007))),OR(UPPER(TRIM(Datos!D279&amp;""))="SÍ",UPPER(TRIM(Datos!D279&amp;""))="SI",UPPER(TRIM(Datos!D279&amp;""))="NO"),IF(ISNUMBER(Datos!D279),AND(OR(D$1005="",Datos!D279&gt;=D$1005),OR(D$1006="",Datos!D279&lt;=D$1006)),FALSE),TRUE))))</f>
        <v>0.0</v>
      </c>
      <c r="E279">
        <f>IF(Datos!E279="",0,IF(AND(E$1008&lt;&gt;"",Datos!E279=E$1008),0,IF(E$1004=0,0,1-CHOOSE(E$1004,IF(ISNUMBER(Datos!E279),AND(OR(E$1005="",Datos!E279&gt;=E$1005),OR(E$1006="",Datos!E279&lt;=E$1006)),FALSE),IF(ISNUMBER(Datos!E279),AND(Datos!E279=INT(Datos!E279),AND(OR(E$1005="",Datos!E279&gt;=E$1005),OR(E$1006="",Datos!E279&lt;=E$1006))),FALSE),OR(ISNUMBER(FIND(";"&amp;UPPER(TRIM(Datos!E279&amp;""))&amp;"=",E$1007)),ISNUMBER(FIND(";"&amp;UPPER(TRIM(Datos!E279&amp;""))&amp;";",E$1007))),OR(UPPER(TRIM(Datos!E279&amp;""))="SÍ",UPPER(TRIM(Datos!E279&amp;""))="SI",UPPER(TRIM(Datos!E279&amp;""))="NO"),IF(ISNUMBER(Datos!E279),AND(OR(E$1005="",Datos!E279&gt;=E$1005),OR(E$1006="",Datos!E279&lt;=E$1006)),FALSE),TRUE))))</f>
        <v>0.0</v>
      </c>
      <c r="F279">
        <f>IF(Datos!F279="",0,IF(AND(F$1008&lt;&gt;"",Datos!F279=F$1008),0,IF(F$1004=0,0,1-CHOOSE(F$1004,IF(ISNUMBER(Datos!F279),AND(OR(F$1005="",Datos!F279&gt;=F$1005),OR(F$1006="",Datos!F279&lt;=F$1006)),FALSE),IF(ISNUMBER(Datos!F279),AND(Datos!F279=INT(Datos!F279),AND(OR(F$1005="",Datos!F279&gt;=F$1005),OR(F$1006="",Datos!F279&lt;=F$1006))),FALSE),OR(ISNUMBER(FIND(";"&amp;UPPER(TRIM(Datos!F279&amp;""))&amp;"=",F$1007)),ISNUMBER(FIND(";"&amp;UPPER(TRIM(Datos!F279&amp;""))&amp;";",F$1007))),OR(UPPER(TRIM(Datos!F279&amp;""))="SÍ",UPPER(TRIM(Datos!F279&amp;""))="SI",UPPER(TRIM(Datos!F279&amp;""))="NO"),IF(ISNUMBER(Datos!F279),AND(OR(F$1005="",Datos!F279&gt;=F$1005),OR(F$1006="",Datos!F279&lt;=F$1006)),FALSE),TRUE))))</f>
        <v>0.0</v>
      </c>
      <c r="G279">
        <f>IF(Datos!G279="",0,IF(AND(G$1008&lt;&gt;"",Datos!G279=G$1008),0,IF(G$1004=0,0,1-CHOOSE(G$1004,IF(ISNUMBER(Datos!G279),AND(OR(G$1005="",Datos!G279&gt;=G$1005),OR(G$1006="",Datos!G279&lt;=G$1006)),FALSE),IF(ISNUMBER(Datos!G279),AND(Datos!G279=INT(Datos!G279),AND(OR(G$1005="",Datos!G279&gt;=G$1005),OR(G$1006="",Datos!G279&lt;=G$1006))),FALSE),OR(ISNUMBER(FIND(";"&amp;UPPER(TRIM(Datos!G279&amp;""))&amp;"=",G$1007)),ISNUMBER(FIND(";"&amp;UPPER(TRIM(Datos!G279&amp;""))&amp;";",G$1007))),OR(UPPER(TRIM(Datos!G279&amp;""))="SÍ",UPPER(TRIM(Datos!G279&amp;""))="SI",UPPER(TRIM(Datos!G279&amp;""))="NO"),IF(ISNUMBER(Datos!G279),AND(OR(G$1005="",Datos!G279&gt;=G$1005),OR(G$1006="",Datos!G279&lt;=G$1006)),FALSE),TRUE))))</f>
        <v>0.0</v>
      </c>
      <c r="H279">
        <f>IF(Datos!H279="",0,IF(AND(H$1008&lt;&gt;"",Datos!H279=H$1008),0,IF(H$1004=0,0,1-CHOOSE(H$1004,IF(ISNUMBER(Datos!H279),AND(OR(H$1005="",Datos!H279&gt;=H$1005),OR(H$1006="",Datos!H279&lt;=H$1006)),FALSE),IF(ISNUMBER(Datos!H279),AND(Datos!H279=INT(Datos!H279),AND(OR(H$1005="",Datos!H279&gt;=H$1005),OR(H$1006="",Datos!H279&lt;=H$1006))),FALSE),OR(ISNUMBER(FIND(";"&amp;UPPER(TRIM(Datos!H279&amp;""))&amp;"=",H$1007)),ISNUMBER(FIND(";"&amp;UPPER(TRIM(Datos!H279&amp;""))&amp;";",H$1007))),OR(UPPER(TRIM(Datos!H279&amp;""))="SÍ",UPPER(TRIM(Datos!H279&amp;""))="SI",UPPER(TRIM(Datos!H279&amp;""))="NO"),IF(ISNUMBER(Datos!H279),AND(OR(H$1005="",Datos!H279&gt;=H$1005),OR(H$1006="",Datos!H279&lt;=H$1006)),FALSE),TRUE))))</f>
        <v>0.0</v>
      </c>
      <c r="I279">
        <f>IF(Datos!I279="",0,IF(AND(I$1008&lt;&gt;"",Datos!I279=I$1008),0,IF(I$1004=0,0,1-CHOOSE(I$1004,IF(ISNUMBER(Datos!I279),AND(OR(I$1005="",Datos!I279&gt;=I$1005),OR(I$1006="",Datos!I279&lt;=I$1006)),FALSE),IF(ISNUMBER(Datos!I279),AND(Datos!I279=INT(Datos!I279),AND(OR(I$1005="",Datos!I279&gt;=I$1005),OR(I$1006="",Datos!I279&lt;=I$1006))),FALSE),OR(ISNUMBER(FIND(";"&amp;UPPER(TRIM(Datos!I279&amp;""))&amp;"=",I$1007)),ISNUMBER(FIND(";"&amp;UPPER(TRIM(Datos!I279&amp;""))&amp;";",I$1007))),OR(UPPER(TRIM(Datos!I279&amp;""))="SÍ",UPPER(TRIM(Datos!I279&amp;""))="SI",UPPER(TRIM(Datos!I279&amp;""))="NO"),IF(ISNUMBER(Datos!I279),AND(OR(I$1005="",Datos!I279&gt;=I$1005),OR(I$1006="",Datos!I279&lt;=I$1006)),FALSE),TRUE))))</f>
        <v>0.0</v>
      </c>
      <c r="J279">
        <f>IF(Datos!J279="",0,IF(AND(J$1008&lt;&gt;"",Datos!J279=J$1008),0,IF(J$1004=0,0,1-CHOOSE(J$1004,IF(ISNUMBER(Datos!J279),AND(OR(J$1005="",Datos!J279&gt;=J$1005),OR(J$1006="",Datos!J279&lt;=J$1006)),FALSE),IF(ISNUMBER(Datos!J279),AND(Datos!J279=INT(Datos!J279),AND(OR(J$1005="",Datos!J279&gt;=J$1005),OR(J$1006="",Datos!J279&lt;=J$1006))),FALSE),OR(ISNUMBER(FIND(";"&amp;UPPER(TRIM(Datos!J279&amp;""))&amp;"=",J$1007)),ISNUMBER(FIND(";"&amp;UPPER(TRIM(Datos!J279&amp;""))&amp;";",J$1007))),OR(UPPER(TRIM(Datos!J279&amp;""))="SÍ",UPPER(TRIM(Datos!J279&amp;""))="SI",UPPER(TRIM(Datos!J279&amp;""))="NO"),IF(ISNUMBER(Datos!J279),AND(OR(J$1005="",Datos!J279&gt;=J$1005),OR(J$1006="",Datos!J279&lt;=J$1006)),FALSE),TRUE))))</f>
        <v>0.0</v>
      </c>
      <c r="K279">
        <f>IF(Datos!K279="",0,IF(AND(K$1008&lt;&gt;"",Datos!K279=K$1008),0,IF(K$1004=0,0,1-CHOOSE(K$1004,IF(ISNUMBER(Datos!K279),AND(OR(K$1005="",Datos!K279&gt;=K$1005),OR(K$1006="",Datos!K279&lt;=K$1006)),FALSE),IF(ISNUMBER(Datos!K279),AND(Datos!K279=INT(Datos!K279),AND(OR(K$1005="",Datos!K279&gt;=K$1005),OR(K$1006="",Datos!K279&lt;=K$1006))),FALSE),OR(ISNUMBER(FIND(";"&amp;UPPER(TRIM(Datos!K279&amp;""))&amp;"=",K$1007)),ISNUMBER(FIND(";"&amp;UPPER(TRIM(Datos!K279&amp;""))&amp;";",K$1007))),OR(UPPER(TRIM(Datos!K279&amp;""))="SÍ",UPPER(TRIM(Datos!K279&amp;""))="SI",UPPER(TRIM(Datos!K279&amp;""))="NO"),IF(ISNUMBER(Datos!K279),AND(OR(K$1005="",Datos!K279&gt;=K$1005),OR(K$1006="",Datos!K279&lt;=K$1006)),FALSE),TRUE))))</f>
        <v>0.0</v>
      </c>
      <c r="L279">
        <f>IF(Datos!L279="",0,IF(AND(L$1008&lt;&gt;"",Datos!L279=L$1008),0,IF(L$1004=0,0,1-CHOOSE(L$1004,IF(ISNUMBER(Datos!L279),AND(OR(L$1005="",Datos!L279&gt;=L$1005),OR(L$1006="",Datos!L279&lt;=L$1006)),FALSE),IF(ISNUMBER(Datos!L279),AND(Datos!L279=INT(Datos!L279),AND(OR(L$1005="",Datos!L279&gt;=L$1005),OR(L$1006="",Datos!L279&lt;=L$1006))),FALSE),OR(ISNUMBER(FIND(";"&amp;UPPER(TRIM(Datos!L279&amp;""))&amp;"=",L$1007)),ISNUMBER(FIND(";"&amp;UPPER(TRIM(Datos!L279&amp;""))&amp;";",L$1007))),OR(UPPER(TRIM(Datos!L279&amp;""))="SÍ",UPPER(TRIM(Datos!L279&amp;""))="SI",UPPER(TRIM(Datos!L279&amp;""))="NO"),IF(ISNUMBER(Datos!L279),AND(OR(L$1005="",Datos!L279&gt;=L$1005),OR(L$1006="",Datos!L279&lt;=L$1006)),FALSE),TRUE))))</f>
        <v>0.0</v>
      </c>
      <c r="M279">
        <f>IF(Datos!M279="",0,IF(AND(M$1008&lt;&gt;"",Datos!M279=M$1008),0,IF(M$1004=0,0,1-CHOOSE(M$1004,IF(ISNUMBER(Datos!M279),AND(OR(M$1005="",Datos!M279&gt;=M$1005),OR(M$1006="",Datos!M279&lt;=M$1006)),FALSE),IF(ISNUMBER(Datos!M279),AND(Datos!M279=INT(Datos!M279),AND(OR(M$1005="",Datos!M279&gt;=M$1005),OR(M$1006="",Datos!M279&lt;=M$1006))),FALSE),OR(ISNUMBER(FIND(";"&amp;UPPER(TRIM(Datos!M279&amp;""))&amp;"=",M$1007)),ISNUMBER(FIND(";"&amp;UPPER(TRIM(Datos!M279&amp;""))&amp;";",M$1007))),OR(UPPER(TRIM(Datos!M279&amp;""))="SÍ",UPPER(TRIM(Datos!M279&amp;""))="SI",UPPER(TRIM(Datos!M279&amp;""))="NO"),IF(ISNUMBER(Datos!M279),AND(OR(M$1005="",Datos!M279&gt;=M$1005),OR(M$1006="",Datos!M279&lt;=M$1006)),FALSE),TRUE))))</f>
        <v>0.0</v>
      </c>
      <c r="N279">
        <f>IF(Datos!N279="",0,IF(AND(N$1008&lt;&gt;"",Datos!N279=N$1008),0,IF(N$1004=0,0,1-CHOOSE(N$1004,IF(ISNUMBER(Datos!N279),AND(OR(N$1005="",Datos!N279&gt;=N$1005),OR(N$1006="",Datos!N279&lt;=N$1006)),FALSE),IF(ISNUMBER(Datos!N279),AND(Datos!N279=INT(Datos!N279),AND(OR(N$1005="",Datos!N279&gt;=N$1005),OR(N$1006="",Datos!N279&lt;=N$1006))),FALSE),OR(ISNUMBER(FIND(";"&amp;UPPER(TRIM(Datos!N279&amp;""))&amp;"=",N$1007)),ISNUMBER(FIND(";"&amp;UPPER(TRIM(Datos!N279&amp;""))&amp;";",N$1007))),OR(UPPER(TRIM(Datos!N279&amp;""))="SÍ",UPPER(TRIM(Datos!N279&amp;""))="SI",UPPER(TRIM(Datos!N279&amp;""))="NO"),IF(ISNUMBER(Datos!N279),AND(OR(N$1005="",Datos!N279&gt;=N$1005),OR(N$1006="",Datos!N279&lt;=N$1006)),FALSE),TRUE))))</f>
        <v>0.0</v>
      </c>
      <c r="O279">
        <f>IF(Datos!O279="",0,IF(AND(O$1008&lt;&gt;"",Datos!O279=O$1008),0,IF(O$1004=0,0,1-CHOOSE(O$1004,IF(ISNUMBER(Datos!O279),AND(OR(O$1005="",Datos!O279&gt;=O$1005),OR(O$1006="",Datos!O279&lt;=O$1006)),FALSE),IF(ISNUMBER(Datos!O279),AND(Datos!O279=INT(Datos!O279),AND(OR(O$1005="",Datos!O279&gt;=O$1005),OR(O$1006="",Datos!O279&lt;=O$1006))),FALSE),OR(ISNUMBER(FIND(";"&amp;UPPER(TRIM(Datos!O279&amp;""))&amp;"=",O$1007)),ISNUMBER(FIND(";"&amp;UPPER(TRIM(Datos!O279&amp;""))&amp;";",O$1007))),OR(UPPER(TRIM(Datos!O279&amp;""))="SÍ",UPPER(TRIM(Datos!O279&amp;""))="SI",UPPER(TRIM(Datos!O279&amp;""))="NO"),IF(ISNUMBER(Datos!O279),AND(OR(O$1005="",Datos!O279&gt;=O$1005),OR(O$1006="",Datos!O279&lt;=O$1006)),FALSE),TRUE))))</f>
        <v>0.0</v>
      </c>
      <c r="P279">
        <f>IF(Datos!P279="",0,IF(AND(P$1008&lt;&gt;"",Datos!P279=P$1008),0,IF(P$1004=0,0,1-CHOOSE(P$1004,IF(ISNUMBER(Datos!P279),AND(OR(P$1005="",Datos!P279&gt;=P$1005),OR(P$1006="",Datos!P279&lt;=P$1006)),FALSE),IF(ISNUMBER(Datos!P279),AND(Datos!P279=INT(Datos!P279),AND(OR(P$1005="",Datos!P279&gt;=P$1005),OR(P$1006="",Datos!P279&lt;=P$1006))),FALSE),OR(ISNUMBER(FIND(";"&amp;UPPER(TRIM(Datos!P279&amp;""))&amp;"=",P$1007)),ISNUMBER(FIND(";"&amp;UPPER(TRIM(Datos!P279&amp;""))&amp;";",P$1007))),OR(UPPER(TRIM(Datos!P279&amp;""))="SÍ",UPPER(TRIM(Datos!P279&amp;""))="SI",UPPER(TRIM(Datos!P279&amp;""))="NO"),IF(ISNUMBER(Datos!P279),AND(OR(P$1005="",Datos!P279&gt;=P$1005),OR(P$1006="",Datos!P279&lt;=P$1006)),FALSE),TRUE))))</f>
        <v>0.0</v>
      </c>
      <c r="Q279">
        <f>IF(Datos!Q279="",0,IF(AND(Q$1008&lt;&gt;"",Datos!Q279=Q$1008),0,IF(Q$1004=0,0,1-CHOOSE(Q$1004,IF(ISNUMBER(Datos!Q279),AND(OR(Q$1005="",Datos!Q279&gt;=Q$1005),OR(Q$1006="",Datos!Q279&lt;=Q$1006)),FALSE),IF(ISNUMBER(Datos!Q279),AND(Datos!Q279=INT(Datos!Q279),AND(OR(Q$1005="",Datos!Q279&gt;=Q$1005),OR(Q$1006="",Datos!Q279&lt;=Q$1006))),FALSE),OR(ISNUMBER(FIND(";"&amp;UPPER(TRIM(Datos!Q279&amp;""))&amp;"=",Q$1007)),ISNUMBER(FIND(";"&amp;UPPER(TRIM(Datos!Q279&amp;""))&amp;";",Q$1007))),OR(UPPER(TRIM(Datos!Q279&amp;""))="SÍ",UPPER(TRIM(Datos!Q279&amp;""))="SI",UPPER(TRIM(Datos!Q279&amp;""))="NO"),IF(ISNUMBER(Datos!Q279),AND(OR(Q$1005="",Datos!Q279&gt;=Q$1005),OR(Q$1006="",Datos!Q279&lt;=Q$1006)),FALSE),TRUE))))</f>
        <v>0.0</v>
      </c>
      <c r="R279">
        <f>IF(Datos!R279="",0,IF(AND(R$1008&lt;&gt;"",Datos!R279=R$1008),0,IF(R$1004=0,0,1-CHOOSE(R$1004,IF(ISNUMBER(Datos!R279),AND(OR(R$1005="",Datos!R279&gt;=R$1005),OR(R$1006="",Datos!R279&lt;=R$1006)),FALSE),IF(ISNUMBER(Datos!R279),AND(Datos!R279=INT(Datos!R279),AND(OR(R$1005="",Datos!R279&gt;=R$1005),OR(R$1006="",Datos!R279&lt;=R$1006))),FALSE),OR(ISNUMBER(FIND(";"&amp;UPPER(TRIM(Datos!R279&amp;""))&amp;"=",R$1007)),ISNUMBER(FIND(";"&amp;UPPER(TRIM(Datos!R279&amp;""))&amp;";",R$1007))),OR(UPPER(TRIM(Datos!R279&amp;""))="SÍ",UPPER(TRIM(Datos!R279&amp;""))="SI",UPPER(TRIM(Datos!R279&amp;""))="NO"),IF(ISNUMBER(Datos!R279),AND(OR(R$1005="",Datos!R279&gt;=R$1005),OR(R$1006="",Datos!R279&lt;=R$1006)),FALSE),TRUE))))</f>
        <v>0.0</v>
      </c>
      <c r="S279">
        <f>IF(Datos!S279="",0,IF(AND(S$1008&lt;&gt;"",Datos!S279=S$1008),0,IF(S$1004=0,0,1-CHOOSE(S$1004,IF(ISNUMBER(Datos!S279),AND(OR(S$1005="",Datos!S279&gt;=S$1005),OR(S$1006="",Datos!S279&lt;=S$1006)),FALSE),IF(ISNUMBER(Datos!S279),AND(Datos!S279=INT(Datos!S279),AND(OR(S$1005="",Datos!S279&gt;=S$1005),OR(S$1006="",Datos!S279&lt;=S$1006))),FALSE),OR(ISNUMBER(FIND(";"&amp;UPPER(TRIM(Datos!S279&amp;""))&amp;"=",S$1007)),ISNUMBER(FIND(";"&amp;UPPER(TRIM(Datos!S279&amp;""))&amp;";",S$1007))),OR(UPPER(TRIM(Datos!S279&amp;""))="SÍ",UPPER(TRIM(Datos!S279&amp;""))="SI",UPPER(TRIM(Datos!S279&amp;""))="NO"),IF(ISNUMBER(Datos!S279),AND(OR(S$1005="",Datos!S279&gt;=S$1005),OR(S$1006="",Datos!S279&lt;=S$1006)),FALSE),TRUE))))</f>
        <v>0.0</v>
      </c>
      <c r="T279">
        <f>IF(Datos!T279="",0,IF(AND(T$1008&lt;&gt;"",Datos!T279=T$1008),0,IF(T$1004=0,0,1-CHOOSE(T$1004,IF(ISNUMBER(Datos!T279),AND(OR(T$1005="",Datos!T279&gt;=T$1005),OR(T$1006="",Datos!T279&lt;=T$1006)),FALSE),IF(ISNUMBER(Datos!T279),AND(Datos!T279=INT(Datos!T279),AND(OR(T$1005="",Datos!T279&gt;=T$1005),OR(T$1006="",Datos!T279&lt;=T$1006))),FALSE),OR(ISNUMBER(FIND(";"&amp;UPPER(TRIM(Datos!T279&amp;""))&amp;"=",T$1007)),ISNUMBER(FIND(";"&amp;UPPER(TRIM(Datos!T279&amp;""))&amp;";",T$1007))),OR(UPPER(TRIM(Datos!T279&amp;""))="SÍ",UPPER(TRIM(Datos!T279&amp;""))="SI",UPPER(TRIM(Datos!T279&amp;""))="NO"),IF(ISNUMBER(Datos!T279),AND(OR(T$1005="",Datos!T279&gt;=T$1005),OR(T$1006="",Datos!T279&lt;=T$1006)),FALSE),TRUE))))</f>
        <v>0.0</v>
      </c>
      <c r="U279">
        <f>IF(Datos!U279="",0,IF(AND(U$1008&lt;&gt;"",Datos!U279=U$1008),0,IF(U$1004=0,0,1-CHOOSE(U$1004,IF(ISNUMBER(Datos!U279),AND(OR(U$1005="",Datos!U279&gt;=U$1005),OR(U$1006="",Datos!U279&lt;=U$1006)),FALSE),IF(ISNUMBER(Datos!U279),AND(Datos!U279=INT(Datos!U279),AND(OR(U$1005="",Datos!U279&gt;=U$1005),OR(U$1006="",Datos!U279&lt;=U$1006))),FALSE),OR(ISNUMBER(FIND(";"&amp;UPPER(TRIM(Datos!U279&amp;""))&amp;"=",U$1007)),ISNUMBER(FIND(";"&amp;UPPER(TRIM(Datos!U279&amp;""))&amp;";",U$1007))),OR(UPPER(TRIM(Datos!U279&amp;""))="SÍ",UPPER(TRIM(Datos!U279&amp;""))="SI",UPPER(TRIM(Datos!U279&amp;""))="NO"),IF(ISNUMBER(Datos!U279),AND(OR(U$1005="",Datos!U279&gt;=U$1005),OR(U$1006="",Datos!U279&lt;=U$1006)),FALSE),TRUE))))</f>
        <v>0.0</v>
      </c>
      <c r="V279">
        <f>IF(Datos!V279="",0,IF(AND(V$1008&lt;&gt;"",Datos!V279=V$1008),0,IF(V$1004=0,0,1-CHOOSE(V$1004,IF(ISNUMBER(Datos!V279),AND(OR(V$1005="",Datos!V279&gt;=V$1005),OR(V$1006="",Datos!V279&lt;=V$1006)),FALSE),IF(ISNUMBER(Datos!V279),AND(Datos!V279=INT(Datos!V279),AND(OR(V$1005="",Datos!V279&gt;=V$1005),OR(V$1006="",Datos!V279&lt;=V$1006))),FALSE),OR(ISNUMBER(FIND(";"&amp;UPPER(TRIM(Datos!V279&amp;""))&amp;"=",V$1007)),ISNUMBER(FIND(";"&amp;UPPER(TRIM(Datos!V279&amp;""))&amp;";",V$1007))),OR(UPPER(TRIM(Datos!V279&amp;""))="SÍ",UPPER(TRIM(Datos!V279&amp;""))="SI",UPPER(TRIM(Datos!V279&amp;""))="NO"),IF(ISNUMBER(Datos!V279),AND(OR(V$1005="",Datos!V279&gt;=V$1005),OR(V$1006="",Datos!V279&lt;=V$1006)),FALSE),TRUE))))</f>
        <v>0.0</v>
      </c>
      <c r="W279">
        <f>IF(Datos!W279="",0,IF(AND(W$1008&lt;&gt;"",Datos!W279=W$1008),0,IF(W$1004=0,0,1-CHOOSE(W$1004,IF(ISNUMBER(Datos!W279),AND(OR(W$1005="",Datos!W279&gt;=W$1005),OR(W$1006="",Datos!W279&lt;=W$1006)),FALSE),IF(ISNUMBER(Datos!W279),AND(Datos!W279=INT(Datos!W279),AND(OR(W$1005="",Datos!W279&gt;=W$1005),OR(W$1006="",Datos!W279&lt;=W$1006))),FALSE),OR(ISNUMBER(FIND(";"&amp;UPPER(TRIM(Datos!W279&amp;""))&amp;"=",W$1007)),ISNUMBER(FIND(";"&amp;UPPER(TRIM(Datos!W279&amp;""))&amp;";",W$1007))),OR(UPPER(TRIM(Datos!W279&amp;""))="SÍ",UPPER(TRIM(Datos!W279&amp;""))="SI",UPPER(TRIM(Datos!W279&amp;""))="NO"),IF(ISNUMBER(Datos!W279),AND(OR(W$1005="",Datos!W279&gt;=W$1005),OR(W$1006="",Datos!W279&lt;=W$1006)),FALSE),TRUE))))</f>
        <v>0.0</v>
      </c>
      <c r="X279">
        <f>IF(Datos!X279="",0,IF(AND(X$1008&lt;&gt;"",Datos!X279=X$1008),0,IF(X$1004=0,0,1-CHOOSE(X$1004,IF(ISNUMBER(Datos!X279),AND(OR(X$1005="",Datos!X279&gt;=X$1005),OR(X$1006="",Datos!X279&lt;=X$1006)),FALSE),IF(ISNUMBER(Datos!X279),AND(Datos!X279=INT(Datos!X279),AND(OR(X$1005="",Datos!X279&gt;=X$1005),OR(X$1006="",Datos!X279&lt;=X$1006))),FALSE),OR(ISNUMBER(FIND(";"&amp;UPPER(TRIM(Datos!X279&amp;""))&amp;"=",X$1007)),ISNUMBER(FIND(";"&amp;UPPER(TRIM(Datos!X279&amp;""))&amp;";",X$1007))),OR(UPPER(TRIM(Datos!X279&amp;""))="SÍ",UPPER(TRIM(Datos!X279&amp;""))="SI",UPPER(TRIM(Datos!X279&amp;""))="NO"),IF(ISNUMBER(Datos!X279),AND(OR(X$1005="",Datos!X279&gt;=X$1005),OR(X$1006="",Datos!X279&lt;=X$1006)),FALSE),TRUE))))</f>
        <v>0.0</v>
      </c>
      <c r="Y279">
        <f>IF(Datos!Y279="",0,IF(AND(Y$1008&lt;&gt;"",Datos!Y279=Y$1008),0,IF(Y$1004=0,0,1-CHOOSE(Y$1004,IF(ISNUMBER(Datos!Y279),AND(OR(Y$1005="",Datos!Y279&gt;=Y$1005),OR(Y$1006="",Datos!Y279&lt;=Y$1006)),FALSE),IF(ISNUMBER(Datos!Y279),AND(Datos!Y279=INT(Datos!Y279),AND(OR(Y$1005="",Datos!Y279&gt;=Y$1005),OR(Y$1006="",Datos!Y279&lt;=Y$1006))),FALSE),OR(ISNUMBER(FIND(";"&amp;UPPER(TRIM(Datos!Y279&amp;""))&amp;"=",Y$1007)),ISNUMBER(FIND(";"&amp;UPPER(TRIM(Datos!Y279&amp;""))&amp;";",Y$1007))),OR(UPPER(TRIM(Datos!Y279&amp;""))="SÍ",UPPER(TRIM(Datos!Y279&amp;""))="SI",UPPER(TRIM(Datos!Y279&amp;""))="NO"),IF(ISNUMBER(Datos!Y279),AND(OR(Y$1005="",Datos!Y279&gt;=Y$1005),OR(Y$1006="",Datos!Y279&lt;=Y$1006)),FALSE),TRUE))))</f>
        <v>0.0</v>
      </c>
      <c r="Z279">
        <f>IF(Datos!Z279="",0,IF(AND(Z$1008&lt;&gt;"",Datos!Z279=Z$1008),0,IF(Z$1004=0,0,1-CHOOSE(Z$1004,IF(ISNUMBER(Datos!Z279),AND(OR(Z$1005="",Datos!Z279&gt;=Z$1005),OR(Z$1006="",Datos!Z279&lt;=Z$1006)),FALSE),IF(ISNUMBER(Datos!Z279),AND(Datos!Z279=INT(Datos!Z279),AND(OR(Z$1005="",Datos!Z279&gt;=Z$1005),OR(Z$1006="",Datos!Z279&lt;=Z$1006))),FALSE),OR(ISNUMBER(FIND(";"&amp;UPPER(TRIM(Datos!Z279&amp;""))&amp;"=",Z$1007)),ISNUMBER(FIND(";"&amp;UPPER(TRIM(Datos!Z279&amp;""))&amp;";",Z$1007))),OR(UPPER(TRIM(Datos!Z279&amp;""))="SÍ",UPPER(TRIM(Datos!Z279&amp;""))="SI",UPPER(TRIM(Datos!Z279&amp;""))="NO"),IF(ISNUMBER(Datos!Z279),AND(OR(Z$1005="",Datos!Z279&gt;=Z$1005),OR(Z$1006="",Datos!Z279&lt;=Z$1006)),FALSE),TRUE))))</f>
        <v>0.0</v>
      </c>
      <c r="AA279">
        <f>IF(Datos!AA279="",0,IF(AND(AA$1008&lt;&gt;"",Datos!AA279=AA$1008),0,IF(AA$1004=0,0,1-CHOOSE(AA$1004,IF(ISNUMBER(Datos!AA279),AND(OR(AA$1005="",Datos!AA279&gt;=AA$1005),OR(AA$1006="",Datos!AA279&lt;=AA$1006)),FALSE),IF(ISNUMBER(Datos!AA279),AND(Datos!AA279=INT(Datos!AA279),AND(OR(AA$1005="",Datos!AA279&gt;=AA$1005),OR(AA$1006="",Datos!AA279&lt;=AA$1006))),FALSE),OR(ISNUMBER(FIND(";"&amp;UPPER(TRIM(Datos!AA279&amp;""))&amp;"=",AA$1007)),ISNUMBER(FIND(";"&amp;UPPER(TRIM(Datos!AA279&amp;""))&amp;";",AA$1007))),OR(UPPER(TRIM(Datos!AA279&amp;""))="SÍ",UPPER(TRIM(Datos!AA279&amp;""))="SI",UPPER(TRIM(Datos!AA279&amp;""))="NO"),IF(ISNUMBER(Datos!AA279),AND(OR(AA$1005="",Datos!AA279&gt;=AA$1005),OR(AA$1006="",Datos!AA279&lt;=AA$1006)),FALSE),TRUE))))</f>
        <v>0.0</v>
      </c>
      <c r="AB279">
        <f>IF(Datos!AB279="",0,IF(AND(AB$1008&lt;&gt;"",Datos!AB279=AB$1008),0,IF(AB$1004=0,0,1-CHOOSE(AB$1004,IF(ISNUMBER(Datos!AB279),AND(OR(AB$1005="",Datos!AB279&gt;=AB$1005),OR(AB$1006="",Datos!AB279&lt;=AB$1006)),FALSE),IF(ISNUMBER(Datos!AB279),AND(Datos!AB279=INT(Datos!AB279),AND(OR(AB$1005="",Datos!AB279&gt;=AB$1005),OR(AB$1006="",Datos!AB279&lt;=AB$1006))),FALSE),OR(ISNUMBER(FIND(";"&amp;UPPER(TRIM(Datos!AB279&amp;""))&amp;"=",AB$1007)),ISNUMBER(FIND(";"&amp;UPPER(TRIM(Datos!AB279&amp;""))&amp;";",AB$1007))),OR(UPPER(TRIM(Datos!AB279&amp;""))="SÍ",UPPER(TRIM(Datos!AB279&amp;""))="SI",UPPER(TRIM(Datos!AB279&amp;""))="NO"),IF(ISNUMBER(Datos!AB279),AND(OR(AB$1005="",Datos!AB279&gt;=AB$1005),OR(AB$1006="",Datos!AB279&lt;=AB$1006)),FALSE),TRUE))))</f>
        <v>0.0</v>
      </c>
      <c r="AC279">
        <f>IF(Datos!AC279="",0,IF(AND(AC$1008&lt;&gt;"",Datos!AC279=AC$1008),0,IF(AC$1004=0,0,1-CHOOSE(AC$1004,IF(ISNUMBER(Datos!AC279),AND(OR(AC$1005="",Datos!AC279&gt;=AC$1005),OR(AC$1006="",Datos!AC279&lt;=AC$1006)),FALSE),IF(ISNUMBER(Datos!AC279),AND(Datos!AC279=INT(Datos!AC279),AND(OR(AC$1005="",Datos!AC279&gt;=AC$1005),OR(AC$1006="",Datos!AC279&lt;=AC$1006))),FALSE),OR(ISNUMBER(FIND(";"&amp;UPPER(TRIM(Datos!AC279&amp;""))&amp;"=",AC$1007)),ISNUMBER(FIND(";"&amp;UPPER(TRIM(Datos!AC279&amp;""))&amp;";",AC$1007))),OR(UPPER(TRIM(Datos!AC279&amp;""))="SÍ",UPPER(TRIM(Datos!AC279&amp;""))="SI",UPPER(TRIM(Datos!AC279&amp;""))="NO"),IF(ISNUMBER(Datos!AC279),AND(OR(AC$1005="",Datos!AC279&gt;=AC$1005),OR(AC$1006="",Datos!AC279&lt;=AC$1006)),FALSE),TRUE))))</f>
        <v>0.0</v>
      </c>
      <c r="AD279">
        <f>IF(Datos!AD279="",0,IF(AND(AD$1008&lt;&gt;"",Datos!AD279=AD$1008),0,IF(AD$1004=0,0,1-CHOOSE(AD$1004,IF(ISNUMBER(Datos!AD279),AND(OR(AD$1005="",Datos!AD279&gt;=AD$1005),OR(AD$1006="",Datos!AD279&lt;=AD$1006)),FALSE),IF(ISNUMBER(Datos!AD279),AND(Datos!AD279=INT(Datos!AD279),AND(OR(AD$1005="",Datos!AD279&gt;=AD$1005),OR(AD$1006="",Datos!AD279&lt;=AD$1006))),FALSE),OR(ISNUMBER(FIND(";"&amp;UPPER(TRIM(Datos!AD279&amp;""))&amp;"=",AD$1007)),ISNUMBER(FIND(";"&amp;UPPER(TRIM(Datos!AD279&amp;""))&amp;";",AD$1007))),OR(UPPER(TRIM(Datos!AD279&amp;""))="SÍ",UPPER(TRIM(Datos!AD279&amp;""))="SI",UPPER(TRIM(Datos!AD279&amp;""))="NO"),IF(ISNUMBER(Datos!AD279),AND(OR(AD$1005="",Datos!AD279&gt;=AD$1005),OR(AD$1006="",Datos!AD279&lt;=AD$1006)),FALSE),TRUE))))</f>
        <v>0.0</v>
      </c>
      <c r="AE279">
        <f>IF(Datos!AE279="",0,IF(AND(AE$1008&lt;&gt;"",Datos!AE279=AE$1008),0,IF(AE$1004=0,0,1-CHOOSE(AE$1004,IF(ISNUMBER(Datos!AE279),AND(OR(AE$1005="",Datos!AE279&gt;=AE$1005),OR(AE$1006="",Datos!AE279&lt;=AE$1006)),FALSE),IF(ISNUMBER(Datos!AE279),AND(Datos!AE279=INT(Datos!AE279),AND(OR(AE$1005="",Datos!AE279&gt;=AE$1005),OR(AE$1006="",Datos!AE279&lt;=AE$1006))),FALSE),OR(ISNUMBER(FIND(";"&amp;UPPER(TRIM(Datos!AE279&amp;""))&amp;"=",AE$1007)),ISNUMBER(FIND(";"&amp;UPPER(TRIM(Datos!AE279&amp;""))&amp;";",AE$1007))),OR(UPPER(TRIM(Datos!AE279&amp;""))="SÍ",UPPER(TRIM(Datos!AE279&amp;""))="SI",UPPER(TRIM(Datos!AE279&amp;""))="NO"),IF(ISNUMBER(Datos!AE279),AND(OR(AE$1005="",Datos!AE279&gt;=AE$1005),OR(AE$1006="",Datos!AE279&lt;=AE$1006)),FALSE),TRUE))))</f>
        <v>0.0</v>
      </c>
    </row>
    <row r="280" spans="2:31">
      <c r="B280">
        <f>IF(Datos!B280="",0,IF(AND(B$1008&lt;&gt;"",Datos!B280=B$1008),0,IF(B$1004=0,0,1-CHOOSE(B$1004,IF(ISNUMBER(Datos!B280),AND(OR(B$1005="",Datos!B280&gt;=B$1005),OR(B$1006="",Datos!B280&lt;=B$1006)),FALSE),IF(ISNUMBER(Datos!B280),AND(Datos!B280=INT(Datos!B280),AND(OR(B$1005="",Datos!B280&gt;=B$1005),OR(B$1006="",Datos!B280&lt;=B$1006))),FALSE),OR(ISNUMBER(FIND(";"&amp;UPPER(TRIM(Datos!B280&amp;""))&amp;"=",B$1007)),ISNUMBER(FIND(";"&amp;UPPER(TRIM(Datos!B280&amp;""))&amp;";",B$1007))),OR(UPPER(TRIM(Datos!B280&amp;""))="SÍ",UPPER(TRIM(Datos!B280&amp;""))="SI",UPPER(TRIM(Datos!B280&amp;""))="NO"),IF(ISNUMBER(Datos!B280),AND(OR(B$1005="",Datos!B280&gt;=B$1005),OR(B$1006="",Datos!B280&lt;=B$1006)),FALSE),TRUE))))</f>
        <v>0.0</v>
      </c>
      <c r="C280">
        <f>IF(Datos!C280="",0,IF(AND(C$1008&lt;&gt;"",Datos!C280=C$1008),0,IF(C$1004=0,0,1-CHOOSE(C$1004,IF(ISNUMBER(Datos!C280),AND(OR(C$1005="",Datos!C280&gt;=C$1005),OR(C$1006="",Datos!C280&lt;=C$1006)),FALSE),IF(ISNUMBER(Datos!C280),AND(Datos!C280=INT(Datos!C280),AND(OR(C$1005="",Datos!C280&gt;=C$1005),OR(C$1006="",Datos!C280&lt;=C$1006))),FALSE),OR(ISNUMBER(FIND(";"&amp;UPPER(TRIM(Datos!C280&amp;""))&amp;"=",C$1007)),ISNUMBER(FIND(";"&amp;UPPER(TRIM(Datos!C280&amp;""))&amp;";",C$1007))),OR(UPPER(TRIM(Datos!C280&amp;""))="SÍ",UPPER(TRIM(Datos!C280&amp;""))="SI",UPPER(TRIM(Datos!C280&amp;""))="NO"),IF(ISNUMBER(Datos!C280),AND(OR(C$1005="",Datos!C280&gt;=C$1005),OR(C$1006="",Datos!C280&lt;=C$1006)),FALSE),TRUE))))</f>
        <v>0.0</v>
      </c>
      <c r="D280">
        <f>IF(Datos!D280="",0,IF(AND(D$1008&lt;&gt;"",Datos!D280=D$1008),0,IF(D$1004=0,0,1-CHOOSE(D$1004,IF(ISNUMBER(Datos!D280),AND(OR(D$1005="",Datos!D280&gt;=D$1005),OR(D$1006="",Datos!D280&lt;=D$1006)),FALSE),IF(ISNUMBER(Datos!D280),AND(Datos!D280=INT(Datos!D280),AND(OR(D$1005="",Datos!D280&gt;=D$1005),OR(D$1006="",Datos!D280&lt;=D$1006))),FALSE),OR(ISNUMBER(FIND(";"&amp;UPPER(TRIM(Datos!D280&amp;""))&amp;"=",D$1007)),ISNUMBER(FIND(";"&amp;UPPER(TRIM(Datos!D280&amp;""))&amp;";",D$1007))),OR(UPPER(TRIM(Datos!D280&amp;""))="SÍ",UPPER(TRIM(Datos!D280&amp;""))="SI",UPPER(TRIM(Datos!D280&amp;""))="NO"),IF(ISNUMBER(Datos!D280),AND(OR(D$1005="",Datos!D280&gt;=D$1005),OR(D$1006="",Datos!D280&lt;=D$1006)),FALSE),TRUE))))</f>
        <v>0.0</v>
      </c>
      <c r="E280">
        <f>IF(Datos!E280="",0,IF(AND(E$1008&lt;&gt;"",Datos!E280=E$1008),0,IF(E$1004=0,0,1-CHOOSE(E$1004,IF(ISNUMBER(Datos!E280),AND(OR(E$1005="",Datos!E280&gt;=E$1005),OR(E$1006="",Datos!E280&lt;=E$1006)),FALSE),IF(ISNUMBER(Datos!E280),AND(Datos!E280=INT(Datos!E280),AND(OR(E$1005="",Datos!E280&gt;=E$1005),OR(E$1006="",Datos!E280&lt;=E$1006))),FALSE),OR(ISNUMBER(FIND(";"&amp;UPPER(TRIM(Datos!E280&amp;""))&amp;"=",E$1007)),ISNUMBER(FIND(";"&amp;UPPER(TRIM(Datos!E280&amp;""))&amp;";",E$1007))),OR(UPPER(TRIM(Datos!E280&amp;""))="SÍ",UPPER(TRIM(Datos!E280&amp;""))="SI",UPPER(TRIM(Datos!E280&amp;""))="NO"),IF(ISNUMBER(Datos!E280),AND(OR(E$1005="",Datos!E280&gt;=E$1005),OR(E$1006="",Datos!E280&lt;=E$1006)),FALSE),TRUE))))</f>
        <v>0.0</v>
      </c>
      <c r="F280">
        <f>IF(Datos!F280="",0,IF(AND(F$1008&lt;&gt;"",Datos!F280=F$1008),0,IF(F$1004=0,0,1-CHOOSE(F$1004,IF(ISNUMBER(Datos!F280),AND(OR(F$1005="",Datos!F280&gt;=F$1005),OR(F$1006="",Datos!F280&lt;=F$1006)),FALSE),IF(ISNUMBER(Datos!F280),AND(Datos!F280=INT(Datos!F280),AND(OR(F$1005="",Datos!F280&gt;=F$1005),OR(F$1006="",Datos!F280&lt;=F$1006))),FALSE),OR(ISNUMBER(FIND(";"&amp;UPPER(TRIM(Datos!F280&amp;""))&amp;"=",F$1007)),ISNUMBER(FIND(";"&amp;UPPER(TRIM(Datos!F280&amp;""))&amp;";",F$1007))),OR(UPPER(TRIM(Datos!F280&amp;""))="SÍ",UPPER(TRIM(Datos!F280&amp;""))="SI",UPPER(TRIM(Datos!F280&amp;""))="NO"),IF(ISNUMBER(Datos!F280),AND(OR(F$1005="",Datos!F280&gt;=F$1005),OR(F$1006="",Datos!F280&lt;=F$1006)),FALSE),TRUE))))</f>
        <v>0.0</v>
      </c>
      <c r="G280">
        <f>IF(Datos!G280="",0,IF(AND(G$1008&lt;&gt;"",Datos!G280=G$1008),0,IF(G$1004=0,0,1-CHOOSE(G$1004,IF(ISNUMBER(Datos!G280),AND(OR(G$1005="",Datos!G280&gt;=G$1005),OR(G$1006="",Datos!G280&lt;=G$1006)),FALSE),IF(ISNUMBER(Datos!G280),AND(Datos!G280=INT(Datos!G280),AND(OR(G$1005="",Datos!G280&gt;=G$1005),OR(G$1006="",Datos!G280&lt;=G$1006))),FALSE),OR(ISNUMBER(FIND(";"&amp;UPPER(TRIM(Datos!G280&amp;""))&amp;"=",G$1007)),ISNUMBER(FIND(";"&amp;UPPER(TRIM(Datos!G280&amp;""))&amp;";",G$1007))),OR(UPPER(TRIM(Datos!G280&amp;""))="SÍ",UPPER(TRIM(Datos!G280&amp;""))="SI",UPPER(TRIM(Datos!G280&amp;""))="NO"),IF(ISNUMBER(Datos!G280),AND(OR(G$1005="",Datos!G280&gt;=G$1005),OR(G$1006="",Datos!G280&lt;=G$1006)),FALSE),TRUE))))</f>
        <v>0.0</v>
      </c>
      <c r="H280">
        <f>IF(Datos!H280="",0,IF(AND(H$1008&lt;&gt;"",Datos!H280=H$1008),0,IF(H$1004=0,0,1-CHOOSE(H$1004,IF(ISNUMBER(Datos!H280),AND(OR(H$1005="",Datos!H280&gt;=H$1005),OR(H$1006="",Datos!H280&lt;=H$1006)),FALSE),IF(ISNUMBER(Datos!H280),AND(Datos!H280=INT(Datos!H280),AND(OR(H$1005="",Datos!H280&gt;=H$1005),OR(H$1006="",Datos!H280&lt;=H$1006))),FALSE),OR(ISNUMBER(FIND(";"&amp;UPPER(TRIM(Datos!H280&amp;""))&amp;"=",H$1007)),ISNUMBER(FIND(";"&amp;UPPER(TRIM(Datos!H280&amp;""))&amp;";",H$1007))),OR(UPPER(TRIM(Datos!H280&amp;""))="SÍ",UPPER(TRIM(Datos!H280&amp;""))="SI",UPPER(TRIM(Datos!H280&amp;""))="NO"),IF(ISNUMBER(Datos!H280),AND(OR(H$1005="",Datos!H280&gt;=H$1005),OR(H$1006="",Datos!H280&lt;=H$1006)),FALSE),TRUE))))</f>
        <v>0.0</v>
      </c>
      <c r="I280">
        <f>IF(Datos!I280="",0,IF(AND(I$1008&lt;&gt;"",Datos!I280=I$1008),0,IF(I$1004=0,0,1-CHOOSE(I$1004,IF(ISNUMBER(Datos!I280),AND(OR(I$1005="",Datos!I280&gt;=I$1005),OR(I$1006="",Datos!I280&lt;=I$1006)),FALSE),IF(ISNUMBER(Datos!I280),AND(Datos!I280=INT(Datos!I280),AND(OR(I$1005="",Datos!I280&gt;=I$1005),OR(I$1006="",Datos!I280&lt;=I$1006))),FALSE),OR(ISNUMBER(FIND(";"&amp;UPPER(TRIM(Datos!I280&amp;""))&amp;"=",I$1007)),ISNUMBER(FIND(";"&amp;UPPER(TRIM(Datos!I280&amp;""))&amp;";",I$1007))),OR(UPPER(TRIM(Datos!I280&amp;""))="SÍ",UPPER(TRIM(Datos!I280&amp;""))="SI",UPPER(TRIM(Datos!I280&amp;""))="NO"),IF(ISNUMBER(Datos!I280),AND(OR(I$1005="",Datos!I280&gt;=I$1005),OR(I$1006="",Datos!I280&lt;=I$1006)),FALSE),TRUE))))</f>
        <v>0.0</v>
      </c>
      <c r="J280">
        <f>IF(Datos!J280="",0,IF(AND(J$1008&lt;&gt;"",Datos!J280=J$1008),0,IF(J$1004=0,0,1-CHOOSE(J$1004,IF(ISNUMBER(Datos!J280),AND(OR(J$1005="",Datos!J280&gt;=J$1005),OR(J$1006="",Datos!J280&lt;=J$1006)),FALSE),IF(ISNUMBER(Datos!J280),AND(Datos!J280=INT(Datos!J280),AND(OR(J$1005="",Datos!J280&gt;=J$1005),OR(J$1006="",Datos!J280&lt;=J$1006))),FALSE),OR(ISNUMBER(FIND(";"&amp;UPPER(TRIM(Datos!J280&amp;""))&amp;"=",J$1007)),ISNUMBER(FIND(";"&amp;UPPER(TRIM(Datos!J280&amp;""))&amp;";",J$1007))),OR(UPPER(TRIM(Datos!J280&amp;""))="SÍ",UPPER(TRIM(Datos!J280&amp;""))="SI",UPPER(TRIM(Datos!J280&amp;""))="NO"),IF(ISNUMBER(Datos!J280),AND(OR(J$1005="",Datos!J280&gt;=J$1005),OR(J$1006="",Datos!J280&lt;=J$1006)),FALSE),TRUE))))</f>
        <v>0.0</v>
      </c>
      <c r="K280">
        <f>IF(Datos!K280="",0,IF(AND(K$1008&lt;&gt;"",Datos!K280=K$1008),0,IF(K$1004=0,0,1-CHOOSE(K$1004,IF(ISNUMBER(Datos!K280),AND(OR(K$1005="",Datos!K280&gt;=K$1005),OR(K$1006="",Datos!K280&lt;=K$1006)),FALSE),IF(ISNUMBER(Datos!K280),AND(Datos!K280=INT(Datos!K280),AND(OR(K$1005="",Datos!K280&gt;=K$1005),OR(K$1006="",Datos!K280&lt;=K$1006))),FALSE),OR(ISNUMBER(FIND(";"&amp;UPPER(TRIM(Datos!K280&amp;""))&amp;"=",K$1007)),ISNUMBER(FIND(";"&amp;UPPER(TRIM(Datos!K280&amp;""))&amp;";",K$1007))),OR(UPPER(TRIM(Datos!K280&amp;""))="SÍ",UPPER(TRIM(Datos!K280&amp;""))="SI",UPPER(TRIM(Datos!K280&amp;""))="NO"),IF(ISNUMBER(Datos!K280),AND(OR(K$1005="",Datos!K280&gt;=K$1005),OR(K$1006="",Datos!K280&lt;=K$1006)),FALSE),TRUE))))</f>
        <v>0.0</v>
      </c>
      <c r="L280">
        <f>IF(Datos!L280="",0,IF(AND(L$1008&lt;&gt;"",Datos!L280=L$1008),0,IF(L$1004=0,0,1-CHOOSE(L$1004,IF(ISNUMBER(Datos!L280),AND(OR(L$1005="",Datos!L280&gt;=L$1005),OR(L$1006="",Datos!L280&lt;=L$1006)),FALSE),IF(ISNUMBER(Datos!L280),AND(Datos!L280=INT(Datos!L280),AND(OR(L$1005="",Datos!L280&gt;=L$1005),OR(L$1006="",Datos!L280&lt;=L$1006))),FALSE),OR(ISNUMBER(FIND(";"&amp;UPPER(TRIM(Datos!L280&amp;""))&amp;"=",L$1007)),ISNUMBER(FIND(";"&amp;UPPER(TRIM(Datos!L280&amp;""))&amp;";",L$1007))),OR(UPPER(TRIM(Datos!L280&amp;""))="SÍ",UPPER(TRIM(Datos!L280&amp;""))="SI",UPPER(TRIM(Datos!L280&amp;""))="NO"),IF(ISNUMBER(Datos!L280),AND(OR(L$1005="",Datos!L280&gt;=L$1005),OR(L$1006="",Datos!L280&lt;=L$1006)),FALSE),TRUE))))</f>
        <v>0.0</v>
      </c>
      <c r="M280">
        <f>IF(Datos!M280="",0,IF(AND(M$1008&lt;&gt;"",Datos!M280=M$1008),0,IF(M$1004=0,0,1-CHOOSE(M$1004,IF(ISNUMBER(Datos!M280),AND(OR(M$1005="",Datos!M280&gt;=M$1005),OR(M$1006="",Datos!M280&lt;=M$1006)),FALSE),IF(ISNUMBER(Datos!M280),AND(Datos!M280=INT(Datos!M280),AND(OR(M$1005="",Datos!M280&gt;=M$1005),OR(M$1006="",Datos!M280&lt;=M$1006))),FALSE),OR(ISNUMBER(FIND(";"&amp;UPPER(TRIM(Datos!M280&amp;""))&amp;"=",M$1007)),ISNUMBER(FIND(";"&amp;UPPER(TRIM(Datos!M280&amp;""))&amp;";",M$1007))),OR(UPPER(TRIM(Datos!M280&amp;""))="SÍ",UPPER(TRIM(Datos!M280&amp;""))="SI",UPPER(TRIM(Datos!M280&amp;""))="NO"),IF(ISNUMBER(Datos!M280),AND(OR(M$1005="",Datos!M280&gt;=M$1005),OR(M$1006="",Datos!M280&lt;=M$1006)),FALSE),TRUE))))</f>
        <v>0.0</v>
      </c>
      <c r="N280">
        <f>IF(Datos!N280="",0,IF(AND(N$1008&lt;&gt;"",Datos!N280=N$1008),0,IF(N$1004=0,0,1-CHOOSE(N$1004,IF(ISNUMBER(Datos!N280),AND(OR(N$1005="",Datos!N280&gt;=N$1005),OR(N$1006="",Datos!N280&lt;=N$1006)),FALSE),IF(ISNUMBER(Datos!N280),AND(Datos!N280=INT(Datos!N280),AND(OR(N$1005="",Datos!N280&gt;=N$1005),OR(N$1006="",Datos!N280&lt;=N$1006))),FALSE),OR(ISNUMBER(FIND(";"&amp;UPPER(TRIM(Datos!N280&amp;""))&amp;"=",N$1007)),ISNUMBER(FIND(";"&amp;UPPER(TRIM(Datos!N280&amp;""))&amp;";",N$1007))),OR(UPPER(TRIM(Datos!N280&amp;""))="SÍ",UPPER(TRIM(Datos!N280&amp;""))="SI",UPPER(TRIM(Datos!N280&amp;""))="NO"),IF(ISNUMBER(Datos!N280),AND(OR(N$1005="",Datos!N280&gt;=N$1005),OR(N$1006="",Datos!N280&lt;=N$1006)),FALSE),TRUE))))</f>
        <v>0.0</v>
      </c>
      <c r="O280">
        <f>IF(Datos!O280="",0,IF(AND(O$1008&lt;&gt;"",Datos!O280=O$1008),0,IF(O$1004=0,0,1-CHOOSE(O$1004,IF(ISNUMBER(Datos!O280),AND(OR(O$1005="",Datos!O280&gt;=O$1005),OR(O$1006="",Datos!O280&lt;=O$1006)),FALSE),IF(ISNUMBER(Datos!O280),AND(Datos!O280=INT(Datos!O280),AND(OR(O$1005="",Datos!O280&gt;=O$1005),OR(O$1006="",Datos!O280&lt;=O$1006))),FALSE),OR(ISNUMBER(FIND(";"&amp;UPPER(TRIM(Datos!O280&amp;""))&amp;"=",O$1007)),ISNUMBER(FIND(";"&amp;UPPER(TRIM(Datos!O280&amp;""))&amp;";",O$1007))),OR(UPPER(TRIM(Datos!O280&amp;""))="SÍ",UPPER(TRIM(Datos!O280&amp;""))="SI",UPPER(TRIM(Datos!O280&amp;""))="NO"),IF(ISNUMBER(Datos!O280),AND(OR(O$1005="",Datos!O280&gt;=O$1005),OR(O$1006="",Datos!O280&lt;=O$1006)),FALSE),TRUE))))</f>
        <v>0.0</v>
      </c>
      <c r="P280">
        <f>IF(Datos!P280="",0,IF(AND(P$1008&lt;&gt;"",Datos!P280=P$1008),0,IF(P$1004=0,0,1-CHOOSE(P$1004,IF(ISNUMBER(Datos!P280),AND(OR(P$1005="",Datos!P280&gt;=P$1005),OR(P$1006="",Datos!P280&lt;=P$1006)),FALSE),IF(ISNUMBER(Datos!P280),AND(Datos!P280=INT(Datos!P280),AND(OR(P$1005="",Datos!P280&gt;=P$1005),OR(P$1006="",Datos!P280&lt;=P$1006))),FALSE),OR(ISNUMBER(FIND(";"&amp;UPPER(TRIM(Datos!P280&amp;""))&amp;"=",P$1007)),ISNUMBER(FIND(";"&amp;UPPER(TRIM(Datos!P280&amp;""))&amp;";",P$1007))),OR(UPPER(TRIM(Datos!P280&amp;""))="SÍ",UPPER(TRIM(Datos!P280&amp;""))="SI",UPPER(TRIM(Datos!P280&amp;""))="NO"),IF(ISNUMBER(Datos!P280),AND(OR(P$1005="",Datos!P280&gt;=P$1005),OR(P$1006="",Datos!P280&lt;=P$1006)),FALSE),TRUE))))</f>
        <v>0.0</v>
      </c>
      <c r="Q280">
        <f>IF(Datos!Q280="",0,IF(AND(Q$1008&lt;&gt;"",Datos!Q280=Q$1008),0,IF(Q$1004=0,0,1-CHOOSE(Q$1004,IF(ISNUMBER(Datos!Q280),AND(OR(Q$1005="",Datos!Q280&gt;=Q$1005),OR(Q$1006="",Datos!Q280&lt;=Q$1006)),FALSE),IF(ISNUMBER(Datos!Q280),AND(Datos!Q280=INT(Datos!Q280),AND(OR(Q$1005="",Datos!Q280&gt;=Q$1005),OR(Q$1006="",Datos!Q280&lt;=Q$1006))),FALSE),OR(ISNUMBER(FIND(";"&amp;UPPER(TRIM(Datos!Q280&amp;""))&amp;"=",Q$1007)),ISNUMBER(FIND(";"&amp;UPPER(TRIM(Datos!Q280&amp;""))&amp;";",Q$1007))),OR(UPPER(TRIM(Datos!Q280&amp;""))="SÍ",UPPER(TRIM(Datos!Q280&amp;""))="SI",UPPER(TRIM(Datos!Q280&amp;""))="NO"),IF(ISNUMBER(Datos!Q280),AND(OR(Q$1005="",Datos!Q280&gt;=Q$1005),OR(Q$1006="",Datos!Q280&lt;=Q$1006)),FALSE),TRUE))))</f>
        <v>0.0</v>
      </c>
      <c r="R280">
        <f>IF(Datos!R280="",0,IF(AND(R$1008&lt;&gt;"",Datos!R280=R$1008),0,IF(R$1004=0,0,1-CHOOSE(R$1004,IF(ISNUMBER(Datos!R280),AND(OR(R$1005="",Datos!R280&gt;=R$1005),OR(R$1006="",Datos!R280&lt;=R$1006)),FALSE),IF(ISNUMBER(Datos!R280),AND(Datos!R280=INT(Datos!R280),AND(OR(R$1005="",Datos!R280&gt;=R$1005),OR(R$1006="",Datos!R280&lt;=R$1006))),FALSE),OR(ISNUMBER(FIND(";"&amp;UPPER(TRIM(Datos!R280&amp;""))&amp;"=",R$1007)),ISNUMBER(FIND(";"&amp;UPPER(TRIM(Datos!R280&amp;""))&amp;";",R$1007))),OR(UPPER(TRIM(Datos!R280&amp;""))="SÍ",UPPER(TRIM(Datos!R280&amp;""))="SI",UPPER(TRIM(Datos!R280&amp;""))="NO"),IF(ISNUMBER(Datos!R280),AND(OR(R$1005="",Datos!R280&gt;=R$1005),OR(R$1006="",Datos!R280&lt;=R$1006)),FALSE),TRUE))))</f>
        <v>0.0</v>
      </c>
      <c r="S280">
        <f>IF(Datos!S280="",0,IF(AND(S$1008&lt;&gt;"",Datos!S280=S$1008),0,IF(S$1004=0,0,1-CHOOSE(S$1004,IF(ISNUMBER(Datos!S280),AND(OR(S$1005="",Datos!S280&gt;=S$1005),OR(S$1006="",Datos!S280&lt;=S$1006)),FALSE),IF(ISNUMBER(Datos!S280),AND(Datos!S280=INT(Datos!S280),AND(OR(S$1005="",Datos!S280&gt;=S$1005),OR(S$1006="",Datos!S280&lt;=S$1006))),FALSE),OR(ISNUMBER(FIND(";"&amp;UPPER(TRIM(Datos!S280&amp;""))&amp;"=",S$1007)),ISNUMBER(FIND(";"&amp;UPPER(TRIM(Datos!S280&amp;""))&amp;";",S$1007))),OR(UPPER(TRIM(Datos!S280&amp;""))="SÍ",UPPER(TRIM(Datos!S280&amp;""))="SI",UPPER(TRIM(Datos!S280&amp;""))="NO"),IF(ISNUMBER(Datos!S280),AND(OR(S$1005="",Datos!S280&gt;=S$1005),OR(S$1006="",Datos!S280&lt;=S$1006)),FALSE),TRUE))))</f>
        <v>0.0</v>
      </c>
      <c r="T280">
        <f>IF(Datos!T280="",0,IF(AND(T$1008&lt;&gt;"",Datos!T280=T$1008),0,IF(T$1004=0,0,1-CHOOSE(T$1004,IF(ISNUMBER(Datos!T280),AND(OR(T$1005="",Datos!T280&gt;=T$1005),OR(T$1006="",Datos!T280&lt;=T$1006)),FALSE),IF(ISNUMBER(Datos!T280),AND(Datos!T280=INT(Datos!T280),AND(OR(T$1005="",Datos!T280&gt;=T$1005),OR(T$1006="",Datos!T280&lt;=T$1006))),FALSE),OR(ISNUMBER(FIND(";"&amp;UPPER(TRIM(Datos!T280&amp;""))&amp;"=",T$1007)),ISNUMBER(FIND(";"&amp;UPPER(TRIM(Datos!T280&amp;""))&amp;";",T$1007))),OR(UPPER(TRIM(Datos!T280&amp;""))="SÍ",UPPER(TRIM(Datos!T280&amp;""))="SI",UPPER(TRIM(Datos!T280&amp;""))="NO"),IF(ISNUMBER(Datos!T280),AND(OR(T$1005="",Datos!T280&gt;=T$1005),OR(T$1006="",Datos!T280&lt;=T$1006)),FALSE),TRUE))))</f>
        <v>0.0</v>
      </c>
      <c r="U280">
        <f>IF(Datos!U280="",0,IF(AND(U$1008&lt;&gt;"",Datos!U280=U$1008),0,IF(U$1004=0,0,1-CHOOSE(U$1004,IF(ISNUMBER(Datos!U280),AND(OR(U$1005="",Datos!U280&gt;=U$1005),OR(U$1006="",Datos!U280&lt;=U$1006)),FALSE),IF(ISNUMBER(Datos!U280),AND(Datos!U280=INT(Datos!U280),AND(OR(U$1005="",Datos!U280&gt;=U$1005),OR(U$1006="",Datos!U280&lt;=U$1006))),FALSE),OR(ISNUMBER(FIND(";"&amp;UPPER(TRIM(Datos!U280&amp;""))&amp;"=",U$1007)),ISNUMBER(FIND(";"&amp;UPPER(TRIM(Datos!U280&amp;""))&amp;";",U$1007))),OR(UPPER(TRIM(Datos!U280&amp;""))="SÍ",UPPER(TRIM(Datos!U280&amp;""))="SI",UPPER(TRIM(Datos!U280&amp;""))="NO"),IF(ISNUMBER(Datos!U280),AND(OR(U$1005="",Datos!U280&gt;=U$1005),OR(U$1006="",Datos!U280&lt;=U$1006)),FALSE),TRUE))))</f>
        <v>0.0</v>
      </c>
      <c r="V280">
        <f>IF(Datos!V280="",0,IF(AND(V$1008&lt;&gt;"",Datos!V280=V$1008),0,IF(V$1004=0,0,1-CHOOSE(V$1004,IF(ISNUMBER(Datos!V280),AND(OR(V$1005="",Datos!V280&gt;=V$1005),OR(V$1006="",Datos!V280&lt;=V$1006)),FALSE),IF(ISNUMBER(Datos!V280),AND(Datos!V280=INT(Datos!V280),AND(OR(V$1005="",Datos!V280&gt;=V$1005),OR(V$1006="",Datos!V280&lt;=V$1006))),FALSE),OR(ISNUMBER(FIND(";"&amp;UPPER(TRIM(Datos!V280&amp;""))&amp;"=",V$1007)),ISNUMBER(FIND(";"&amp;UPPER(TRIM(Datos!V280&amp;""))&amp;";",V$1007))),OR(UPPER(TRIM(Datos!V280&amp;""))="SÍ",UPPER(TRIM(Datos!V280&amp;""))="SI",UPPER(TRIM(Datos!V280&amp;""))="NO"),IF(ISNUMBER(Datos!V280),AND(OR(V$1005="",Datos!V280&gt;=V$1005),OR(V$1006="",Datos!V280&lt;=V$1006)),FALSE),TRUE))))</f>
        <v>0.0</v>
      </c>
      <c r="W280">
        <f>IF(Datos!W280="",0,IF(AND(W$1008&lt;&gt;"",Datos!W280=W$1008),0,IF(W$1004=0,0,1-CHOOSE(W$1004,IF(ISNUMBER(Datos!W280),AND(OR(W$1005="",Datos!W280&gt;=W$1005),OR(W$1006="",Datos!W280&lt;=W$1006)),FALSE),IF(ISNUMBER(Datos!W280),AND(Datos!W280=INT(Datos!W280),AND(OR(W$1005="",Datos!W280&gt;=W$1005),OR(W$1006="",Datos!W280&lt;=W$1006))),FALSE),OR(ISNUMBER(FIND(";"&amp;UPPER(TRIM(Datos!W280&amp;""))&amp;"=",W$1007)),ISNUMBER(FIND(";"&amp;UPPER(TRIM(Datos!W280&amp;""))&amp;";",W$1007))),OR(UPPER(TRIM(Datos!W280&amp;""))="SÍ",UPPER(TRIM(Datos!W280&amp;""))="SI",UPPER(TRIM(Datos!W280&amp;""))="NO"),IF(ISNUMBER(Datos!W280),AND(OR(W$1005="",Datos!W280&gt;=W$1005),OR(W$1006="",Datos!W280&lt;=W$1006)),FALSE),TRUE))))</f>
        <v>0.0</v>
      </c>
      <c r="X280">
        <f>IF(Datos!X280="",0,IF(AND(X$1008&lt;&gt;"",Datos!X280=X$1008),0,IF(X$1004=0,0,1-CHOOSE(X$1004,IF(ISNUMBER(Datos!X280),AND(OR(X$1005="",Datos!X280&gt;=X$1005),OR(X$1006="",Datos!X280&lt;=X$1006)),FALSE),IF(ISNUMBER(Datos!X280),AND(Datos!X280=INT(Datos!X280),AND(OR(X$1005="",Datos!X280&gt;=X$1005),OR(X$1006="",Datos!X280&lt;=X$1006))),FALSE),OR(ISNUMBER(FIND(";"&amp;UPPER(TRIM(Datos!X280&amp;""))&amp;"=",X$1007)),ISNUMBER(FIND(";"&amp;UPPER(TRIM(Datos!X280&amp;""))&amp;";",X$1007))),OR(UPPER(TRIM(Datos!X280&amp;""))="SÍ",UPPER(TRIM(Datos!X280&amp;""))="SI",UPPER(TRIM(Datos!X280&amp;""))="NO"),IF(ISNUMBER(Datos!X280),AND(OR(X$1005="",Datos!X280&gt;=X$1005),OR(X$1006="",Datos!X280&lt;=X$1006)),FALSE),TRUE))))</f>
        <v>0.0</v>
      </c>
      <c r="Y280">
        <f>IF(Datos!Y280="",0,IF(AND(Y$1008&lt;&gt;"",Datos!Y280=Y$1008),0,IF(Y$1004=0,0,1-CHOOSE(Y$1004,IF(ISNUMBER(Datos!Y280),AND(OR(Y$1005="",Datos!Y280&gt;=Y$1005),OR(Y$1006="",Datos!Y280&lt;=Y$1006)),FALSE),IF(ISNUMBER(Datos!Y280),AND(Datos!Y280=INT(Datos!Y280),AND(OR(Y$1005="",Datos!Y280&gt;=Y$1005),OR(Y$1006="",Datos!Y280&lt;=Y$1006))),FALSE),OR(ISNUMBER(FIND(";"&amp;UPPER(TRIM(Datos!Y280&amp;""))&amp;"=",Y$1007)),ISNUMBER(FIND(";"&amp;UPPER(TRIM(Datos!Y280&amp;""))&amp;";",Y$1007))),OR(UPPER(TRIM(Datos!Y280&amp;""))="SÍ",UPPER(TRIM(Datos!Y280&amp;""))="SI",UPPER(TRIM(Datos!Y280&amp;""))="NO"),IF(ISNUMBER(Datos!Y280),AND(OR(Y$1005="",Datos!Y280&gt;=Y$1005),OR(Y$1006="",Datos!Y280&lt;=Y$1006)),FALSE),TRUE))))</f>
        <v>0.0</v>
      </c>
      <c r="Z280">
        <f>IF(Datos!Z280="",0,IF(AND(Z$1008&lt;&gt;"",Datos!Z280=Z$1008),0,IF(Z$1004=0,0,1-CHOOSE(Z$1004,IF(ISNUMBER(Datos!Z280),AND(OR(Z$1005="",Datos!Z280&gt;=Z$1005),OR(Z$1006="",Datos!Z280&lt;=Z$1006)),FALSE),IF(ISNUMBER(Datos!Z280),AND(Datos!Z280=INT(Datos!Z280),AND(OR(Z$1005="",Datos!Z280&gt;=Z$1005),OR(Z$1006="",Datos!Z280&lt;=Z$1006))),FALSE),OR(ISNUMBER(FIND(";"&amp;UPPER(TRIM(Datos!Z280&amp;""))&amp;"=",Z$1007)),ISNUMBER(FIND(";"&amp;UPPER(TRIM(Datos!Z280&amp;""))&amp;";",Z$1007))),OR(UPPER(TRIM(Datos!Z280&amp;""))="SÍ",UPPER(TRIM(Datos!Z280&amp;""))="SI",UPPER(TRIM(Datos!Z280&amp;""))="NO"),IF(ISNUMBER(Datos!Z280),AND(OR(Z$1005="",Datos!Z280&gt;=Z$1005),OR(Z$1006="",Datos!Z280&lt;=Z$1006)),FALSE),TRUE))))</f>
        <v>0.0</v>
      </c>
      <c r="AA280">
        <f>IF(Datos!AA280="",0,IF(AND(AA$1008&lt;&gt;"",Datos!AA280=AA$1008),0,IF(AA$1004=0,0,1-CHOOSE(AA$1004,IF(ISNUMBER(Datos!AA280),AND(OR(AA$1005="",Datos!AA280&gt;=AA$1005),OR(AA$1006="",Datos!AA280&lt;=AA$1006)),FALSE),IF(ISNUMBER(Datos!AA280),AND(Datos!AA280=INT(Datos!AA280),AND(OR(AA$1005="",Datos!AA280&gt;=AA$1005),OR(AA$1006="",Datos!AA280&lt;=AA$1006))),FALSE),OR(ISNUMBER(FIND(";"&amp;UPPER(TRIM(Datos!AA280&amp;""))&amp;"=",AA$1007)),ISNUMBER(FIND(";"&amp;UPPER(TRIM(Datos!AA280&amp;""))&amp;";",AA$1007))),OR(UPPER(TRIM(Datos!AA280&amp;""))="SÍ",UPPER(TRIM(Datos!AA280&amp;""))="SI",UPPER(TRIM(Datos!AA280&amp;""))="NO"),IF(ISNUMBER(Datos!AA280),AND(OR(AA$1005="",Datos!AA280&gt;=AA$1005),OR(AA$1006="",Datos!AA280&lt;=AA$1006)),FALSE),TRUE))))</f>
        <v>0.0</v>
      </c>
      <c r="AB280">
        <f>IF(Datos!AB280="",0,IF(AND(AB$1008&lt;&gt;"",Datos!AB280=AB$1008),0,IF(AB$1004=0,0,1-CHOOSE(AB$1004,IF(ISNUMBER(Datos!AB280),AND(OR(AB$1005="",Datos!AB280&gt;=AB$1005),OR(AB$1006="",Datos!AB280&lt;=AB$1006)),FALSE),IF(ISNUMBER(Datos!AB280),AND(Datos!AB280=INT(Datos!AB280),AND(OR(AB$1005="",Datos!AB280&gt;=AB$1005),OR(AB$1006="",Datos!AB280&lt;=AB$1006))),FALSE),OR(ISNUMBER(FIND(";"&amp;UPPER(TRIM(Datos!AB280&amp;""))&amp;"=",AB$1007)),ISNUMBER(FIND(";"&amp;UPPER(TRIM(Datos!AB280&amp;""))&amp;";",AB$1007))),OR(UPPER(TRIM(Datos!AB280&amp;""))="SÍ",UPPER(TRIM(Datos!AB280&amp;""))="SI",UPPER(TRIM(Datos!AB280&amp;""))="NO"),IF(ISNUMBER(Datos!AB280),AND(OR(AB$1005="",Datos!AB280&gt;=AB$1005),OR(AB$1006="",Datos!AB280&lt;=AB$1006)),FALSE),TRUE))))</f>
        <v>0.0</v>
      </c>
      <c r="AC280">
        <f>IF(Datos!AC280="",0,IF(AND(AC$1008&lt;&gt;"",Datos!AC280=AC$1008),0,IF(AC$1004=0,0,1-CHOOSE(AC$1004,IF(ISNUMBER(Datos!AC280),AND(OR(AC$1005="",Datos!AC280&gt;=AC$1005),OR(AC$1006="",Datos!AC280&lt;=AC$1006)),FALSE),IF(ISNUMBER(Datos!AC280),AND(Datos!AC280=INT(Datos!AC280),AND(OR(AC$1005="",Datos!AC280&gt;=AC$1005),OR(AC$1006="",Datos!AC280&lt;=AC$1006))),FALSE),OR(ISNUMBER(FIND(";"&amp;UPPER(TRIM(Datos!AC280&amp;""))&amp;"=",AC$1007)),ISNUMBER(FIND(";"&amp;UPPER(TRIM(Datos!AC280&amp;""))&amp;";",AC$1007))),OR(UPPER(TRIM(Datos!AC280&amp;""))="SÍ",UPPER(TRIM(Datos!AC280&amp;""))="SI",UPPER(TRIM(Datos!AC280&amp;""))="NO"),IF(ISNUMBER(Datos!AC280),AND(OR(AC$1005="",Datos!AC280&gt;=AC$1005),OR(AC$1006="",Datos!AC280&lt;=AC$1006)),FALSE),TRUE))))</f>
        <v>0.0</v>
      </c>
      <c r="AD280">
        <f>IF(Datos!AD280="",0,IF(AND(AD$1008&lt;&gt;"",Datos!AD280=AD$1008),0,IF(AD$1004=0,0,1-CHOOSE(AD$1004,IF(ISNUMBER(Datos!AD280),AND(OR(AD$1005="",Datos!AD280&gt;=AD$1005),OR(AD$1006="",Datos!AD280&lt;=AD$1006)),FALSE),IF(ISNUMBER(Datos!AD280),AND(Datos!AD280=INT(Datos!AD280),AND(OR(AD$1005="",Datos!AD280&gt;=AD$1005),OR(AD$1006="",Datos!AD280&lt;=AD$1006))),FALSE),OR(ISNUMBER(FIND(";"&amp;UPPER(TRIM(Datos!AD280&amp;""))&amp;"=",AD$1007)),ISNUMBER(FIND(";"&amp;UPPER(TRIM(Datos!AD280&amp;""))&amp;";",AD$1007))),OR(UPPER(TRIM(Datos!AD280&amp;""))="SÍ",UPPER(TRIM(Datos!AD280&amp;""))="SI",UPPER(TRIM(Datos!AD280&amp;""))="NO"),IF(ISNUMBER(Datos!AD280),AND(OR(AD$1005="",Datos!AD280&gt;=AD$1005),OR(AD$1006="",Datos!AD280&lt;=AD$1006)),FALSE),TRUE))))</f>
        <v>0.0</v>
      </c>
      <c r="AE280">
        <f>IF(Datos!AE280="",0,IF(AND(AE$1008&lt;&gt;"",Datos!AE280=AE$1008),0,IF(AE$1004=0,0,1-CHOOSE(AE$1004,IF(ISNUMBER(Datos!AE280),AND(OR(AE$1005="",Datos!AE280&gt;=AE$1005),OR(AE$1006="",Datos!AE280&lt;=AE$1006)),FALSE),IF(ISNUMBER(Datos!AE280),AND(Datos!AE280=INT(Datos!AE280),AND(OR(AE$1005="",Datos!AE280&gt;=AE$1005),OR(AE$1006="",Datos!AE280&lt;=AE$1006))),FALSE),OR(ISNUMBER(FIND(";"&amp;UPPER(TRIM(Datos!AE280&amp;""))&amp;"=",AE$1007)),ISNUMBER(FIND(";"&amp;UPPER(TRIM(Datos!AE280&amp;""))&amp;";",AE$1007))),OR(UPPER(TRIM(Datos!AE280&amp;""))="SÍ",UPPER(TRIM(Datos!AE280&amp;""))="SI",UPPER(TRIM(Datos!AE280&amp;""))="NO"),IF(ISNUMBER(Datos!AE280),AND(OR(AE$1005="",Datos!AE280&gt;=AE$1005),OR(AE$1006="",Datos!AE280&lt;=AE$1006)),FALSE),TRUE))))</f>
        <v>0.0</v>
      </c>
    </row>
    <row r="281" spans="2:31">
      <c r="B281">
        <f>IF(Datos!B281="",0,IF(AND(B$1008&lt;&gt;"",Datos!B281=B$1008),0,IF(B$1004=0,0,1-CHOOSE(B$1004,IF(ISNUMBER(Datos!B281),AND(OR(B$1005="",Datos!B281&gt;=B$1005),OR(B$1006="",Datos!B281&lt;=B$1006)),FALSE),IF(ISNUMBER(Datos!B281),AND(Datos!B281=INT(Datos!B281),AND(OR(B$1005="",Datos!B281&gt;=B$1005),OR(B$1006="",Datos!B281&lt;=B$1006))),FALSE),OR(ISNUMBER(FIND(";"&amp;UPPER(TRIM(Datos!B281&amp;""))&amp;"=",B$1007)),ISNUMBER(FIND(";"&amp;UPPER(TRIM(Datos!B281&amp;""))&amp;";",B$1007))),OR(UPPER(TRIM(Datos!B281&amp;""))="SÍ",UPPER(TRIM(Datos!B281&amp;""))="SI",UPPER(TRIM(Datos!B281&amp;""))="NO"),IF(ISNUMBER(Datos!B281),AND(OR(B$1005="",Datos!B281&gt;=B$1005),OR(B$1006="",Datos!B281&lt;=B$1006)),FALSE),TRUE))))</f>
        <v>0.0</v>
      </c>
      <c r="C281">
        <f>IF(Datos!C281="",0,IF(AND(C$1008&lt;&gt;"",Datos!C281=C$1008),0,IF(C$1004=0,0,1-CHOOSE(C$1004,IF(ISNUMBER(Datos!C281),AND(OR(C$1005="",Datos!C281&gt;=C$1005),OR(C$1006="",Datos!C281&lt;=C$1006)),FALSE),IF(ISNUMBER(Datos!C281),AND(Datos!C281=INT(Datos!C281),AND(OR(C$1005="",Datos!C281&gt;=C$1005),OR(C$1006="",Datos!C281&lt;=C$1006))),FALSE),OR(ISNUMBER(FIND(";"&amp;UPPER(TRIM(Datos!C281&amp;""))&amp;"=",C$1007)),ISNUMBER(FIND(";"&amp;UPPER(TRIM(Datos!C281&amp;""))&amp;";",C$1007))),OR(UPPER(TRIM(Datos!C281&amp;""))="SÍ",UPPER(TRIM(Datos!C281&amp;""))="SI",UPPER(TRIM(Datos!C281&amp;""))="NO"),IF(ISNUMBER(Datos!C281),AND(OR(C$1005="",Datos!C281&gt;=C$1005),OR(C$1006="",Datos!C281&lt;=C$1006)),FALSE),TRUE))))</f>
        <v>0.0</v>
      </c>
      <c r="D281">
        <f>IF(Datos!D281="",0,IF(AND(D$1008&lt;&gt;"",Datos!D281=D$1008),0,IF(D$1004=0,0,1-CHOOSE(D$1004,IF(ISNUMBER(Datos!D281),AND(OR(D$1005="",Datos!D281&gt;=D$1005),OR(D$1006="",Datos!D281&lt;=D$1006)),FALSE),IF(ISNUMBER(Datos!D281),AND(Datos!D281=INT(Datos!D281),AND(OR(D$1005="",Datos!D281&gt;=D$1005),OR(D$1006="",Datos!D281&lt;=D$1006))),FALSE),OR(ISNUMBER(FIND(";"&amp;UPPER(TRIM(Datos!D281&amp;""))&amp;"=",D$1007)),ISNUMBER(FIND(";"&amp;UPPER(TRIM(Datos!D281&amp;""))&amp;";",D$1007))),OR(UPPER(TRIM(Datos!D281&amp;""))="SÍ",UPPER(TRIM(Datos!D281&amp;""))="SI",UPPER(TRIM(Datos!D281&amp;""))="NO"),IF(ISNUMBER(Datos!D281),AND(OR(D$1005="",Datos!D281&gt;=D$1005),OR(D$1006="",Datos!D281&lt;=D$1006)),FALSE),TRUE))))</f>
        <v>0.0</v>
      </c>
      <c r="E281">
        <f>IF(Datos!E281="",0,IF(AND(E$1008&lt;&gt;"",Datos!E281=E$1008),0,IF(E$1004=0,0,1-CHOOSE(E$1004,IF(ISNUMBER(Datos!E281),AND(OR(E$1005="",Datos!E281&gt;=E$1005),OR(E$1006="",Datos!E281&lt;=E$1006)),FALSE),IF(ISNUMBER(Datos!E281),AND(Datos!E281=INT(Datos!E281),AND(OR(E$1005="",Datos!E281&gt;=E$1005),OR(E$1006="",Datos!E281&lt;=E$1006))),FALSE),OR(ISNUMBER(FIND(";"&amp;UPPER(TRIM(Datos!E281&amp;""))&amp;"=",E$1007)),ISNUMBER(FIND(";"&amp;UPPER(TRIM(Datos!E281&amp;""))&amp;";",E$1007))),OR(UPPER(TRIM(Datos!E281&amp;""))="SÍ",UPPER(TRIM(Datos!E281&amp;""))="SI",UPPER(TRIM(Datos!E281&amp;""))="NO"),IF(ISNUMBER(Datos!E281),AND(OR(E$1005="",Datos!E281&gt;=E$1005),OR(E$1006="",Datos!E281&lt;=E$1006)),FALSE),TRUE))))</f>
        <v>0.0</v>
      </c>
      <c r="F281">
        <f>IF(Datos!F281="",0,IF(AND(F$1008&lt;&gt;"",Datos!F281=F$1008),0,IF(F$1004=0,0,1-CHOOSE(F$1004,IF(ISNUMBER(Datos!F281),AND(OR(F$1005="",Datos!F281&gt;=F$1005),OR(F$1006="",Datos!F281&lt;=F$1006)),FALSE),IF(ISNUMBER(Datos!F281),AND(Datos!F281=INT(Datos!F281),AND(OR(F$1005="",Datos!F281&gt;=F$1005),OR(F$1006="",Datos!F281&lt;=F$1006))),FALSE),OR(ISNUMBER(FIND(";"&amp;UPPER(TRIM(Datos!F281&amp;""))&amp;"=",F$1007)),ISNUMBER(FIND(";"&amp;UPPER(TRIM(Datos!F281&amp;""))&amp;";",F$1007))),OR(UPPER(TRIM(Datos!F281&amp;""))="SÍ",UPPER(TRIM(Datos!F281&amp;""))="SI",UPPER(TRIM(Datos!F281&amp;""))="NO"),IF(ISNUMBER(Datos!F281),AND(OR(F$1005="",Datos!F281&gt;=F$1005),OR(F$1006="",Datos!F281&lt;=F$1006)),FALSE),TRUE))))</f>
        <v>0.0</v>
      </c>
      <c r="G281">
        <f>IF(Datos!G281="",0,IF(AND(G$1008&lt;&gt;"",Datos!G281=G$1008),0,IF(G$1004=0,0,1-CHOOSE(G$1004,IF(ISNUMBER(Datos!G281),AND(OR(G$1005="",Datos!G281&gt;=G$1005),OR(G$1006="",Datos!G281&lt;=G$1006)),FALSE),IF(ISNUMBER(Datos!G281),AND(Datos!G281=INT(Datos!G281),AND(OR(G$1005="",Datos!G281&gt;=G$1005),OR(G$1006="",Datos!G281&lt;=G$1006))),FALSE),OR(ISNUMBER(FIND(";"&amp;UPPER(TRIM(Datos!G281&amp;""))&amp;"=",G$1007)),ISNUMBER(FIND(";"&amp;UPPER(TRIM(Datos!G281&amp;""))&amp;";",G$1007))),OR(UPPER(TRIM(Datos!G281&amp;""))="SÍ",UPPER(TRIM(Datos!G281&amp;""))="SI",UPPER(TRIM(Datos!G281&amp;""))="NO"),IF(ISNUMBER(Datos!G281),AND(OR(G$1005="",Datos!G281&gt;=G$1005),OR(G$1006="",Datos!G281&lt;=G$1006)),FALSE),TRUE))))</f>
        <v>0.0</v>
      </c>
      <c r="H281">
        <f>IF(Datos!H281="",0,IF(AND(H$1008&lt;&gt;"",Datos!H281=H$1008),0,IF(H$1004=0,0,1-CHOOSE(H$1004,IF(ISNUMBER(Datos!H281),AND(OR(H$1005="",Datos!H281&gt;=H$1005),OR(H$1006="",Datos!H281&lt;=H$1006)),FALSE),IF(ISNUMBER(Datos!H281),AND(Datos!H281=INT(Datos!H281),AND(OR(H$1005="",Datos!H281&gt;=H$1005),OR(H$1006="",Datos!H281&lt;=H$1006))),FALSE),OR(ISNUMBER(FIND(";"&amp;UPPER(TRIM(Datos!H281&amp;""))&amp;"=",H$1007)),ISNUMBER(FIND(";"&amp;UPPER(TRIM(Datos!H281&amp;""))&amp;";",H$1007))),OR(UPPER(TRIM(Datos!H281&amp;""))="SÍ",UPPER(TRIM(Datos!H281&amp;""))="SI",UPPER(TRIM(Datos!H281&amp;""))="NO"),IF(ISNUMBER(Datos!H281),AND(OR(H$1005="",Datos!H281&gt;=H$1005),OR(H$1006="",Datos!H281&lt;=H$1006)),FALSE),TRUE))))</f>
        <v>0.0</v>
      </c>
      <c r="I281">
        <f>IF(Datos!I281="",0,IF(AND(I$1008&lt;&gt;"",Datos!I281=I$1008),0,IF(I$1004=0,0,1-CHOOSE(I$1004,IF(ISNUMBER(Datos!I281),AND(OR(I$1005="",Datos!I281&gt;=I$1005),OR(I$1006="",Datos!I281&lt;=I$1006)),FALSE),IF(ISNUMBER(Datos!I281),AND(Datos!I281=INT(Datos!I281),AND(OR(I$1005="",Datos!I281&gt;=I$1005),OR(I$1006="",Datos!I281&lt;=I$1006))),FALSE),OR(ISNUMBER(FIND(";"&amp;UPPER(TRIM(Datos!I281&amp;""))&amp;"=",I$1007)),ISNUMBER(FIND(";"&amp;UPPER(TRIM(Datos!I281&amp;""))&amp;";",I$1007))),OR(UPPER(TRIM(Datos!I281&amp;""))="SÍ",UPPER(TRIM(Datos!I281&amp;""))="SI",UPPER(TRIM(Datos!I281&amp;""))="NO"),IF(ISNUMBER(Datos!I281),AND(OR(I$1005="",Datos!I281&gt;=I$1005),OR(I$1006="",Datos!I281&lt;=I$1006)),FALSE),TRUE))))</f>
        <v>0.0</v>
      </c>
      <c r="J281">
        <f>IF(Datos!J281="",0,IF(AND(J$1008&lt;&gt;"",Datos!J281=J$1008),0,IF(J$1004=0,0,1-CHOOSE(J$1004,IF(ISNUMBER(Datos!J281),AND(OR(J$1005="",Datos!J281&gt;=J$1005),OR(J$1006="",Datos!J281&lt;=J$1006)),FALSE),IF(ISNUMBER(Datos!J281),AND(Datos!J281=INT(Datos!J281),AND(OR(J$1005="",Datos!J281&gt;=J$1005),OR(J$1006="",Datos!J281&lt;=J$1006))),FALSE),OR(ISNUMBER(FIND(";"&amp;UPPER(TRIM(Datos!J281&amp;""))&amp;"=",J$1007)),ISNUMBER(FIND(";"&amp;UPPER(TRIM(Datos!J281&amp;""))&amp;";",J$1007))),OR(UPPER(TRIM(Datos!J281&amp;""))="SÍ",UPPER(TRIM(Datos!J281&amp;""))="SI",UPPER(TRIM(Datos!J281&amp;""))="NO"),IF(ISNUMBER(Datos!J281),AND(OR(J$1005="",Datos!J281&gt;=J$1005),OR(J$1006="",Datos!J281&lt;=J$1006)),FALSE),TRUE))))</f>
        <v>0.0</v>
      </c>
      <c r="K281">
        <f>IF(Datos!K281="",0,IF(AND(K$1008&lt;&gt;"",Datos!K281=K$1008),0,IF(K$1004=0,0,1-CHOOSE(K$1004,IF(ISNUMBER(Datos!K281),AND(OR(K$1005="",Datos!K281&gt;=K$1005),OR(K$1006="",Datos!K281&lt;=K$1006)),FALSE),IF(ISNUMBER(Datos!K281),AND(Datos!K281=INT(Datos!K281),AND(OR(K$1005="",Datos!K281&gt;=K$1005),OR(K$1006="",Datos!K281&lt;=K$1006))),FALSE),OR(ISNUMBER(FIND(";"&amp;UPPER(TRIM(Datos!K281&amp;""))&amp;"=",K$1007)),ISNUMBER(FIND(";"&amp;UPPER(TRIM(Datos!K281&amp;""))&amp;";",K$1007))),OR(UPPER(TRIM(Datos!K281&amp;""))="SÍ",UPPER(TRIM(Datos!K281&amp;""))="SI",UPPER(TRIM(Datos!K281&amp;""))="NO"),IF(ISNUMBER(Datos!K281),AND(OR(K$1005="",Datos!K281&gt;=K$1005),OR(K$1006="",Datos!K281&lt;=K$1006)),FALSE),TRUE))))</f>
        <v>0.0</v>
      </c>
      <c r="L281">
        <f>IF(Datos!L281="",0,IF(AND(L$1008&lt;&gt;"",Datos!L281=L$1008),0,IF(L$1004=0,0,1-CHOOSE(L$1004,IF(ISNUMBER(Datos!L281),AND(OR(L$1005="",Datos!L281&gt;=L$1005),OR(L$1006="",Datos!L281&lt;=L$1006)),FALSE),IF(ISNUMBER(Datos!L281),AND(Datos!L281=INT(Datos!L281),AND(OR(L$1005="",Datos!L281&gt;=L$1005),OR(L$1006="",Datos!L281&lt;=L$1006))),FALSE),OR(ISNUMBER(FIND(";"&amp;UPPER(TRIM(Datos!L281&amp;""))&amp;"=",L$1007)),ISNUMBER(FIND(";"&amp;UPPER(TRIM(Datos!L281&amp;""))&amp;";",L$1007))),OR(UPPER(TRIM(Datos!L281&amp;""))="SÍ",UPPER(TRIM(Datos!L281&amp;""))="SI",UPPER(TRIM(Datos!L281&amp;""))="NO"),IF(ISNUMBER(Datos!L281),AND(OR(L$1005="",Datos!L281&gt;=L$1005),OR(L$1006="",Datos!L281&lt;=L$1006)),FALSE),TRUE))))</f>
        <v>0.0</v>
      </c>
      <c r="M281">
        <f>IF(Datos!M281="",0,IF(AND(M$1008&lt;&gt;"",Datos!M281=M$1008),0,IF(M$1004=0,0,1-CHOOSE(M$1004,IF(ISNUMBER(Datos!M281),AND(OR(M$1005="",Datos!M281&gt;=M$1005),OR(M$1006="",Datos!M281&lt;=M$1006)),FALSE),IF(ISNUMBER(Datos!M281),AND(Datos!M281=INT(Datos!M281),AND(OR(M$1005="",Datos!M281&gt;=M$1005),OR(M$1006="",Datos!M281&lt;=M$1006))),FALSE),OR(ISNUMBER(FIND(";"&amp;UPPER(TRIM(Datos!M281&amp;""))&amp;"=",M$1007)),ISNUMBER(FIND(";"&amp;UPPER(TRIM(Datos!M281&amp;""))&amp;";",M$1007))),OR(UPPER(TRIM(Datos!M281&amp;""))="SÍ",UPPER(TRIM(Datos!M281&amp;""))="SI",UPPER(TRIM(Datos!M281&amp;""))="NO"),IF(ISNUMBER(Datos!M281),AND(OR(M$1005="",Datos!M281&gt;=M$1005),OR(M$1006="",Datos!M281&lt;=M$1006)),FALSE),TRUE))))</f>
        <v>0.0</v>
      </c>
      <c r="N281">
        <f>IF(Datos!N281="",0,IF(AND(N$1008&lt;&gt;"",Datos!N281=N$1008),0,IF(N$1004=0,0,1-CHOOSE(N$1004,IF(ISNUMBER(Datos!N281),AND(OR(N$1005="",Datos!N281&gt;=N$1005),OR(N$1006="",Datos!N281&lt;=N$1006)),FALSE),IF(ISNUMBER(Datos!N281),AND(Datos!N281=INT(Datos!N281),AND(OR(N$1005="",Datos!N281&gt;=N$1005),OR(N$1006="",Datos!N281&lt;=N$1006))),FALSE),OR(ISNUMBER(FIND(";"&amp;UPPER(TRIM(Datos!N281&amp;""))&amp;"=",N$1007)),ISNUMBER(FIND(";"&amp;UPPER(TRIM(Datos!N281&amp;""))&amp;";",N$1007))),OR(UPPER(TRIM(Datos!N281&amp;""))="SÍ",UPPER(TRIM(Datos!N281&amp;""))="SI",UPPER(TRIM(Datos!N281&amp;""))="NO"),IF(ISNUMBER(Datos!N281),AND(OR(N$1005="",Datos!N281&gt;=N$1005),OR(N$1006="",Datos!N281&lt;=N$1006)),FALSE),TRUE))))</f>
        <v>0.0</v>
      </c>
      <c r="O281">
        <f>IF(Datos!O281="",0,IF(AND(O$1008&lt;&gt;"",Datos!O281=O$1008),0,IF(O$1004=0,0,1-CHOOSE(O$1004,IF(ISNUMBER(Datos!O281),AND(OR(O$1005="",Datos!O281&gt;=O$1005),OR(O$1006="",Datos!O281&lt;=O$1006)),FALSE),IF(ISNUMBER(Datos!O281),AND(Datos!O281=INT(Datos!O281),AND(OR(O$1005="",Datos!O281&gt;=O$1005),OR(O$1006="",Datos!O281&lt;=O$1006))),FALSE),OR(ISNUMBER(FIND(";"&amp;UPPER(TRIM(Datos!O281&amp;""))&amp;"=",O$1007)),ISNUMBER(FIND(";"&amp;UPPER(TRIM(Datos!O281&amp;""))&amp;";",O$1007))),OR(UPPER(TRIM(Datos!O281&amp;""))="SÍ",UPPER(TRIM(Datos!O281&amp;""))="SI",UPPER(TRIM(Datos!O281&amp;""))="NO"),IF(ISNUMBER(Datos!O281),AND(OR(O$1005="",Datos!O281&gt;=O$1005),OR(O$1006="",Datos!O281&lt;=O$1006)),FALSE),TRUE))))</f>
        <v>0.0</v>
      </c>
      <c r="P281">
        <f>IF(Datos!P281="",0,IF(AND(P$1008&lt;&gt;"",Datos!P281=P$1008),0,IF(P$1004=0,0,1-CHOOSE(P$1004,IF(ISNUMBER(Datos!P281),AND(OR(P$1005="",Datos!P281&gt;=P$1005),OR(P$1006="",Datos!P281&lt;=P$1006)),FALSE),IF(ISNUMBER(Datos!P281),AND(Datos!P281=INT(Datos!P281),AND(OR(P$1005="",Datos!P281&gt;=P$1005),OR(P$1006="",Datos!P281&lt;=P$1006))),FALSE),OR(ISNUMBER(FIND(";"&amp;UPPER(TRIM(Datos!P281&amp;""))&amp;"=",P$1007)),ISNUMBER(FIND(";"&amp;UPPER(TRIM(Datos!P281&amp;""))&amp;";",P$1007))),OR(UPPER(TRIM(Datos!P281&amp;""))="SÍ",UPPER(TRIM(Datos!P281&amp;""))="SI",UPPER(TRIM(Datos!P281&amp;""))="NO"),IF(ISNUMBER(Datos!P281),AND(OR(P$1005="",Datos!P281&gt;=P$1005),OR(P$1006="",Datos!P281&lt;=P$1006)),FALSE),TRUE))))</f>
        <v>0.0</v>
      </c>
      <c r="Q281">
        <f>IF(Datos!Q281="",0,IF(AND(Q$1008&lt;&gt;"",Datos!Q281=Q$1008),0,IF(Q$1004=0,0,1-CHOOSE(Q$1004,IF(ISNUMBER(Datos!Q281),AND(OR(Q$1005="",Datos!Q281&gt;=Q$1005),OR(Q$1006="",Datos!Q281&lt;=Q$1006)),FALSE),IF(ISNUMBER(Datos!Q281),AND(Datos!Q281=INT(Datos!Q281),AND(OR(Q$1005="",Datos!Q281&gt;=Q$1005),OR(Q$1006="",Datos!Q281&lt;=Q$1006))),FALSE),OR(ISNUMBER(FIND(";"&amp;UPPER(TRIM(Datos!Q281&amp;""))&amp;"=",Q$1007)),ISNUMBER(FIND(";"&amp;UPPER(TRIM(Datos!Q281&amp;""))&amp;";",Q$1007))),OR(UPPER(TRIM(Datos!Q281&amp;""))="SÍ",UPPER(TRIM(Datos!Q281&amp;""))="SI",UPPER(TRIM(Datos!Q281&amp;""))="NO"),IF(ISNUMBER(Datos!Q281),AND(OR(Q$1005="",Datos!Q281&gt;=Q$1005),OR(Q$1006="",Datos!Q281&lt;=Q$1006)),FALSE),TRUE))))</f>
        <v>0.0</v>
      </c>
      <c r="R281">
        <f>IF(Datos!R281="",0,IF(AND(R$1008&lt;&gt;"",Datos!R281=R$1008),0,IF(R$1004=0,0,1-CHOOSE(R$1004,IF(ISNUMBER(Datos!R281),AND(OR(R$1005="",Datos!R281&gt;=R$1005),OR(R$1006="",Datos!R281&lt;=R$1006)),FALSE),IF(ISNUMBER(Datos!R281),AND(Datos!R281=INT(Datos!R281),AND(OR(R$1005="",Datos!R281&gt;=R$1005),OR(R$1006="",Datos!R281&lt;=R$1006))),FALSE),OR(ISNUMBER(FIND(";"&amp;UPPER(TRIM(Datos!R281&amp;""))&amp;"=",R$1007)),ISNUMBER(FIND(";"&amp;UPPER(TRIM(Datos!R281&amp;""))&amp;";",R$1007))),OR(UPPER(TRIM(Datos!R281&amp;""))="SÍ",UPPER(TRIM(Datos!R281&amp;""))="SI",UPPER(TRIM(Datos!R281&amp;""))="NO"),IF(ISNUMBER(Datos!R281),AND(OR(R$1005="",Datos!R281&gt;=R$1005),OR(R$1006="",Datos!R281&lt;=R$1006)),FALSE),TRUE))))</f>
        <v>0.0</v>
      </c>
      <c r="S281">
        <f>IF(Datos!S281="",0,IF(AND(S$1008&lt;&gt;"",Datos!S281=S$1008),0,IF(S$1004=0,0,1-CHOOSE(S$1004,IF(ISNUMBER(Datos!S281),AND(OR(S$1005="",Datos!S281&gt;=S$1005),OR(S$1006="",Datos!S281&lt;=S$1006)),FALSE),IF(ISNUMBER(Datos!S281),AND(Datos!S281=INT(Datos!S281),AND(OR(S$1005="",Datos!S281&gt;=S$1005),OR(S$1006="",Datos!S281&lt;=S$1006))),FALSE),OR(ISNUMBER(FIND(";"&amp;UPPER(TRIM(Datos!S281&amp;""))&amp;"=",S$1007)),ISNUMBER(FIND(";"&amp;UPPER(TRIM(Datos!S281&amp;""))&amp;";",S$1007))),OR(UPPER(TRIM(Datos!S281&amp;""))="SÍ",UPPER(TRIM(Datos!S281&amp;""))="SI",UPPER(TRIM(Datos!S281&amp;""))="NO"),IF(ISNUMBER(Datos!S281),AND(OR(S$1005="",Datos!S281&gt;=S$1005),OR(S$1006="",Datos!S281&lt;=S$1006)),FALSE),TRUE))))</f>
        <v>0.0</v>
      </c>
      <c r="T281">
        <f>IF(Datos!T281="",0,IF(AND(T$1008&lt;&gt;"",Datos!T281=T$1008),0,IF(T$1004=0,0,1-CHOOSE(T$1004,IF(ISNUMBER(Datos!T281),AND(OR(T$1005="",Datos!T281&gt;=T$1005),OR(T$1006="",Datos!T281&lt;=T$1006)),FALSE),IF(ISNUMBER(Datos!T281),AND(Datos!T281=INT(Datos!T281),AND(OR(T$1005="",Datos!T281&gt;=T$1005),OR(T$1006="",Datos!T281&lt;=T$1006))),FALSE),OR(ISNUMBER(FIND(";"&amp;UPPER(TRIM(Datos!T281&amp;""))&amp;"=",T$1007)),ISNUMBER(FIND(";"&amp;UPPER(TRIM(Datos!T281&amp;""))&amp;";",T$1007))),OR(UPPER(TRIM(Datos!T281&amp;""))="SÍ",UPPER(TRIM(Datos!T281&amp;""))="SI",UPPER(TRIM(Datos!T281&amp;""))="NO"),IF(ISNUMBER(Datos!T281),AND(OR(T$1005="",Datos!T281&gt;=T$1005),OR(T$1006="",Datos!T281&lt;=T$1006)),FALSE),TRUE))))</f>
        <v>0.0</v>
      </c>
      <c r="U281">
        <f>IF(Datos!U281="",0,IF(AND(U$1008&lt;&gt;"",Datos!U281=U$1008),0,IF(U$1004=0,0,1-CHOOSE(U$1004,IF(ISNUMBER(Datos!U281),AND(OR(U$1005="",Datos!U281&gt;=U$1005),OR(U$1006="",Datos!U281&lt;=U$1006)),FALSE),IF(ISNUMBER(Datos!U281),AND(Datos!U281=INT(Datos!U281),AND(OR(U$1005="",Datos!U281&gt;=U$1005),OR(U$1006="",Datos!U281&lt;=U$1006))),FALSE),OR(ISNUMBER(FIND(";"&amp;UPPER(TRIM(Datos!U281&amp;""))&amp;"=",U$1007)),ISNUMBER(FIND(";"&amp;UPPER(TRIM(Datos!U281&amp;""))&amp;";",U$1007))),OR(UPPER(TRIM(Datos!U281&amp;""))="SÍ",UPPER(TRIM(Datos!U281&amp;""))="SI",UPPER(TRIM(Datos!U281&amp;""))="NO"),IF(ISNUMBER(Datos!U281),AND(OR(U$1005="",Datos!U281&gt;=U$1005),OR(U$1006="",Datos!U281&lt;=U$1006)),FALSE),TRUE))))</f>
        <v>0.0</v>
      </c>
      <c r="V281">
        <f>IF(Datos!V281="",0,IF(AND(V$1008&lt;&gt;"",Datos!V281=V$1008),0,IF(V$1004=0,0,1-CHOOSE(V$1004,IF(ISNUMBER(Datos!V281),AND(OR(V$1005="",Datos!V281&gt;=V$1005),OR(V$1006="",Datos!V281&lt;=V$1006)),FALSE),IF(ISNUMBER(Datos!V281),AND(Datos!V281=INT(Datos!V281),AND(OR(V$1005="",Datos!V281&gt;=V$1005),OR(V$1006="",Datos!V281&lt;=V$1006))),FALSE),OR(ISNUMBER(FIND(";"&amp;UPPER(TRIM(Datos!V281&amp;""))&amp;"=",V$1007)),ISNUMBER(FIND(";"&amp;UPPER(TRIM(Datos!V281&amp;""))&amp;";",V$1007))),OR(UPPER(TRIM(Datos!V281&amp;""))="SÍ",UPPER(TRIM(Datos!V281&amp;""))="SI",UPPER(TRIM(Datos!V281&amp;""))="NO"),IF(ISNUMBER(Datos!V281),AND(OR(V$1005="",Datos!V281&gt;=V$1005),OR(V$1006="",Datos!V281&lt;=V$1006)),FALSE),TRUE))))</f>
        <v>0.0</v>
      </c>
      <c r="W281">
        <f>IF(Datos!W281="",0,IF(AND(W$1008&lt;&gt;"",Datos!W281=W$1008),0,IF(W$1004=0,0,1-CHOOSE(W$1004,IF(ISNUMBER(Datos!W281),AND(OR(W$1005="",Datos!W281&gt;=W$1005),OR(W$1006="",Datos!W281&lt;=W$1006)),FALSE),IF(ISNUMBER(Datos!W281),AND(Datos!W281=INT(Datos!W281),AND(OR(W$1005="",Datos!W281&gt;=W$1005),OR(W$1006="",Datos!W281&lt;=W$1006))),FALSE),OR(ISNUMBER(FIND(";"&amp;UPPER(TRIM(Datos!W281&amp;""))&amp;"=",W$1007)),ISNUMBER(FIND(";"&amp;UPPER(TRIM(Datos!W281&amp;""))&amp;";",W$1007))),OR(UPPER(TRIM(Datos!W281&amp;""))="SÍ",UPPER(TRIM(Datos!W281&amp;""))="SI",UPPER(TRIM(Datos!W281&amp;""))="NO"),IF(ISNUMBER(Datos!W281),AND(OR(W$1005="",Datos!W281&gt;=W$1005),OR(W$1006="",Datos!W281&lt;=W$1006)),FALSE),TRUE))))</f>
        <v>0.0</v>
      </c>
      <c r="X281">
        <f>IF(Datos!X281="",0,IF(AND(X$1008&lt;&gt;"",Datos!X281=X$1008),0,IF(X$1004=0,0,1-CHOOSE(X$1004,IF(ISNUMBER(Datos!X281),AND(OR(X$1005="",Datos!X281&gt;=X$1005),OR(X$1006="",Datos!X281&lt;=X$1006)),FALSE),IF(ISNUMBER(Datos!X281),AND(Datos!X281=INT(Datos!X281),AND(OR(X$1005="",Datos!X281&gt;=X$1005),OR(X$1006="",Datos!X281&lt;=X$1006))),FALSE),OR(ISNUMBER(FIND(";"&amp;UPPER(TRIM(Datos!X281&amp;""))&amp;"=",X$1007)),ISNUMBER(FIND(";"&amp;UPPER(TRIM(Datos!X281&amp;""))&amp;";",X$1007))),OR(UPPER(TRIM(Datos!X281&amp;""))="SÍ",UPPER(TRIM(Datos!X281&amp;""))="SI",UPPER(TRIM(Datos!X281&amp;""))="NO"),IF(ISNUMBER(Datos!X281),AND(OR(X$1005="",Datos!X281&gt;=X$1005),OR(X$1006="",Datos!X281&lt;=X$1006)),FALSE),TRUE))))</f>
        <v>0.0</v>
      </c>
      <c r="Y281">
        <f>IF(Datos!Y281="",0,IF(AND(Y$1008&lt;&gt;"",Datos!Y281=Y$1008),0,IF(Y$1004=0,0,1-CHOOSE(Y$1004,IF(ISNUMBER(Datos!Y281),AND(OR(Y$1005="",Datos!Y281&gt;=Y$1005),OR(Y$1006="",Datos!Y281&lt;=Y$1006)),FALSE),IF(ISNUMBER(Datos!Y281),AND(Datos!Y281=INT(Datos!Y281),AND(OR(Y$1005="",Datos!Y281&gt;=Y$1005),OR(Y$1006="",Datos!Y281&lt;=Y$1006))),FALSE),OR(ISNUMBER(FIND(";"&amp;UPPER(TRIM(Datos!Y281&amp;""))&amp;"=",Y$1007)),ISNUMBER(FIND(";"&amp;UPPER(TRIM(Datos!Y281&amp;""))&amp;";",Y$1007))),OR(UPPER(TRIM(Datos!Y281&amp;""))="SÍ",UPPER(TRIM(Datos!Y281&amp;""))="SI",UPPER(TRIM(Datos!Y281&amp;""))="NO"),IF(ISNUMBER(Datos!Y281),AND(OR(Y$1005="",Datos!Y281&gt;=Y$1005),OR(Y$1006="",Datos!Y281&lt;=Y$1006)),FALSE),TRUE))))</f>
        <v>0.0</v>
      </c>
      <c r="Z281">
        <f>IF(Datos!Z281="",0,IF(AND(Z$1008&lt;&gt;"",Datos!Z281=Z$1008),0,IF(Z$1004=0,0,1-CHOOSE(Z$1004,IF(ISNUMBER(Datos!Z281),AND(OR(Z$1005="",Datos!Z281&gt;=Z$1005),OR(Z$1006="",Datos!Z281&lt;=Z$1006)),FALSE),IF(ISNUMBER(Datos!Z281),AND(Datos!Z281=INT(Datos!Z281),AND(OR(Z$1005="",Datos!Z281&gt;=Z$1005),OR(Z$1006="",Datos!Z281&lt;=Z$1006))),FALSE),OR(ISNUMBER(FIND(";"&amp;UPPER(TRIM(Datos!Z281&amp;""))&amp;"=",Z$1007)),ISNUMBER(FIND(";"&amp;UPPER(TRIM(Datos!Z281&amp;""))&amp;";",Z$1007))),OR(UPPER(TRIM(Datos!Z281&amp;""))="SÍ",UPPER(TRIM(Datos!Z281&amp;""))="SI",UPPER(TRIM(Datos!Z281&amp;""))="NO"),IF(ISNUMBER(Datos!Z281),AND(OR(Z$1005="",Datos!Z281&gt;=Z$1005),OR(Z$1006="",Datos!Z281&lt;=Z$1006)),FALSE),TRUE))))</f>
        <v>0.0</v>
      </c>
      <c r="AA281">
        <f>IF(Datos!AA281="",0,IF(AND(AA$1008&lt;&gt;"",Datos!AA281=AA$1008),0,IF(AA$1004=0,0,1-CHOOSE(AA$1004,IF(ISNUMBER(Datos!AA281),AND(OR(AA$1005="",Datos!AA281&gt;=AA$1005),OR(AA$1006="",Datos!AA281&lt;=AA$1006)),FALSE),IF(ISNUMBER(Datos!AA281),AND(Datos!AA281=INT(Datos!AA281),AND(OR(AA$1005="",Datos!AA281&gt;=AA$1005),OR(AA$1006="",Datos!AA281&lt;=AA$1006))),FALSE),OR(ISNUMBER(FIND(";"&amp;UPPER(TRIM(Datos!AA281&amp;""))&amp;"=",AA$1007)),ISNUMBER(FIND(";"&amp;UPPER(TRIM(Datos!AA281&amp;""))&amp;";",AA$1007))),OR(UPPER(TRIM(Datos!AA281&amp;""))="SÍ",UPPER(TRIM(Datos!AA281&amp;""))="SI",UPPER(TRIM(Datos!AA281&amp;""))="NO"),IF(ISNUMBER(Datos!AA281),AND(OR(AA$1005="",Datos!AA281&gt;=AA$1005),OR(AA$1006="",Datos!AA281&lt;=AA$1006)),FALSE),TRUE))))</f>
        <v>0.0</v>
      </c>
      <c r="AB281">
        <f>IF(Datos!AB281="",0,IF(AND(AB$1008&lt;&gt;"",Datos!AB281=AB$1008),0,IF(AB$1004=0,0,1-CHOOSE(AB$1004,IF(ISNUMBER(Datos!AB281),AND(OR(AB$1005="",Datos!AB281&gt;=AB$1005),OR(AB$1006="",Datos!AB281&lt;=AB$1006)),FALSE),IF(ISNUMBER(Datos!AB281),AND(Datos!AB281=INT(Datos!AB281),AND(OR(AB$1005="",Datos!AB281&gt;=AB$1005),OR(AB$1006="",Datos!AB281&lt;=AB$1006))),FALSE),OR(ISNUMBER(FIND(";"&amp;UPPER(TRIM(Datos!AB281&amp;""))&amp;"=",AB$1007)),ISNUMBER(FIND(";"&amp;UPPER(TRIM(Datos!AB281&amp;""))&amp;";",AB$1007))),OR(UPPER(TRIM(Datos!AB281&amp;""))="SÍ",UPPER(TRIM(Datos!AB281&amp;""))="SI",UPPER(TRIM(Datos!AB281&amp;""))="NO"),IF(ISNUMBER(Datos!AB281),AND(OR(AB$1005="",Datos!AB281&gt;=AB$1005),OR(AB$1006="",Datos!AB281&lt;=AB$1006)),FALSE),TRUE))))</f>
        <v>0.0</v>
      </c>
      <c r="AC281">
        <f>IF(Datos!AC281="",0,IF(AND(AC$1008&lt;&gt;"",Datos!AC281=AC$1008),0,IF(AC$1004=0,0,1-CHOOSE(AC$1004,IF(ISNUMBER(Datos!AC281),AND(OR(AC$1005="",Datos!AC281&gt;=AC$1005),OR(AC$1006="",Datos!AC281&lt;=AC$1006)),FALSE),IF(ISNUMBER(Datos!AC281),AND(Datos!AC281=INT(Datos!AC281),AND(OR(AC$1005="",Datos!AC281&gt;=AC$1005),OR(AC$1006="",Datos!AC281&lt;=AC$1006))),FALSE),OR(ISNUMBER(FIND(";"&amp;UPPER(TRIM(Datos!AC281&amp;""))&amp;"=",AC$1007)),ISNUMBER(FIND(";"&amp;UPPER(TRIM(Datos!AC281&amp;""))&amp;";",AC$1007))),OR(UPPER(TRIM(Datos!AC281&amp;""))="SÍ",UPPER(TRIM(Datos!AC281&amp;""))="SI",UPPER(TRIM(Datos!AC281&amp;""))="NO"),IF(ISNUMBER(Datos!AC281),AND(OR(AC$1005="",Datos!AC281&gt;=AC$1005),OR(AC$1006="",Datos!AC281&lt;=AC$1006)),FALSE),TRUE))))</f>
        <v>0.0</v>
      </c>
      <c r="AD281">
        <f>IF(Datos!AD281="",0,IF(AND(AD$1008&lt;&gt;"",Datos!AD281=AD$1008),0,IF(AD$1004=0,0,1-CHOOSE(AD$1004,IF(ISNUMBER(Datos!AD281),AND(OR(AD$1005="",Datos!AD281&gt;=AD$1005),OR(AD$1006="",Datos!AD281&lt;=AD$1006)),FALSE),IF(ISNUMBER(Datos!AD281),AND(Datos!AD281=INT(Datos!AD281),AND(OR(AD$1005="",Datos!AD281&gt;=AD$1005),OR(AD$1006="",Datos!AD281&lt;=AD$1006))),FALSE),OR(ISNUMBER(FIND(";"&amp;UPPER(TRIM(Datos!AD281&amp;""))&amp;"=",AD$1007)),ISNUMBER(FIND(";"&amp;UPPER(TRIM(Datos!AD281&amp;""))&amp;";",AD$1007))),OR(UPPER(TRIM(Datos!AD281&amp;""))="SÍ",UPPER(TRIM(Datos!AD281&amp;""))="SI",UPPER(TRIM(Datos!AD281&amp;""))="NO"),IF(ISNUMBER(Datos!AD281),AND(OR(AD$1005="",Datos!AD281&gt;=AD$1005),OR(AD$1006="",Datos!AD281&lt;=AD$1006)),FALSE),TRUE))))</f>
        <v>0.0</v>
      </c>
      <c r="AE281">
        <f>IF(Datos!AE281="",0,IF(AND(AE$1008&lt;&gt;"",Datos!AE281=AE$1008),0,IF(AE$1004=0,0,1-CHOOSE(AE$1004,IF(ISNUMBER(Datos!AE281),AND(OR(AE$1005="",Datos!AE281&gt;=AE$1005),OR(AE$1006="",Datos!AE281&lt;=AE$1006)),FALSE),IF(ISNUMBER(Datos!AE281),AND(Datos!AE281=INT(Datos!AE281),AND(OR(AE$1005="",Datos!AE281&gt;=AE$1005),OR(AE$1006="",Datos!AE281&lt;=AE$1006))),FALSE),OR(ISNUMBER(FIND(";"&amp;UPPER(TRIM(Datos!AE281&amp;""))&amp;"=",AE$1007)),ISNUMBER(FIND(";"&amp;UPPER(TRIM(Datos!AE281&amp;""))&amp;";",AE$1007))),OR(UPPER(TRIM(Datos!AE281&amp;""))="SÍ",UPPER(TRIM(Datos!AE281&amp;""))="SI",UPPER(TRIM(Datos!AE281&amp;""))="NO"),IF(ISNUMBER(Datos!AE281),AND(OR(AE$1005="",Datos!AE281&gt;=AE$1005),OR(AE$1006="",Datos!AE281&lt;=AE$1006)),FALSE),TRUE))))</f>
        <v>0.0</v>
      </c>
    </row>
    <row r="282" spans="2:31">
      <c r="B282">
        <f>IF(Datos!B282="",0,IF(AND(B$1008&lt;&gt;"",Datos!B282=B$1008),0,IF(B$1004=0,0,1-CHOOSE(B$1004,IF(ISNUMBER(Datos!B282),AND(OR(B$1005="",Datos!B282&gt;=B$1005),OR(B$1006="",Datos!B282&lt;=B$1006)),FALSE),IF(ISNUMBER(Datos!B282),AND(Datos!B282=INT(Datos!B282),AND(OR(B$1005="",Datos!B282&gt;=B$1005),OR(B$1006="",Datos!B282&lt;=B$1006))),FALSE),OR(ISNUMBER(FIND(";"&amp;UPPER(TRIM(Datos!B282&amp;""))&amp;"=",B$1007)),ISNUMBER(FIND(";"&amp;UPPER(TRIM(Datos!B282&amp;""))&amp;";",B$1007))),OR(UPPER(TRIM(Datos!B282&amp;""))="SÍ",UPPER(TRIM(Datos!B282&amp;""))="SI",UPPER(TRIM(Datos!B282&amp;""))="NO"),IF(ISNUMBER(Datos!B282),AND(OR(B$1005="",Datos!B282&gt;=B$1005),OR(B$1006="",Datos!B282&lt;=B$1006)),FALSE),TRUE))))</f>
        <v>0.0</v>
      </c>
      <c r="C282">
        <f>IF(Datos!C282="",0,IF(AND(C$1008&lt;&gt;"",Datos!C282=C$1008),0,IF(C$1004=0,0,1-CHOOSE(C$1004,IF(ISNUMBER(Datos!C282),AND(OR(C$1005="",Datos!C282&gt;=C$1005),OR(C$1006="",Datos!C282&lt;=C$1006)),FALSE),IF(ISNUMBER(Datos!C282),AND(Datos!C282=INT(Datos!C282),AND(OR(C$1005="",Datos!C282&gt;=C$1005),OR(C$1006="",Datos!C282&lt;=C$1006))),FALSE),OR(ISNUMBER(FIND(";"&amp;UPPER(TRIM(Datos!C282&amp;""))&amp;"=",C$1007)),ISNUMBER(FIND(";"&amp;UPPER(TRIM(Datos!C282&amp;""))&amp;";",C$1007))),OR(UPPER(TRIM(Datos!C282&amp;""))="SÍ",UPPER(TRIM(Datos!C282&amp;""))="SI",UPPER(TRIM(Datos!C282&amp;""))="NO"),IF(ISNUMBER(Datos!C282),AND(OR(C$1005="",Datos!C282&gt;=C$1005),OR(C$1006="",Datos!C282&lt;=C$1006)),FALSE),TRUE))))</f>
        <v>0.0</v>
      </c>
      <c r="D282">
        <f>IF(Datos!D282="",0,IF(AND(D$1008&lt;&gt;"",Datos!D282=D$1008),0,IF(D$1004=0,0,1-CHOOSE(D$1004,IF(ISNUMBER(Datos!D282),AND(OR(D$1005="",Datos!D282&gt;=D$1005),OR(D$1006="",Datos!D282&lt;=D$1006)),FALSE),IF(ISNUMBER(Datos!D282),AND(Datos!D282=INT(Datos!D282),AND(OR(D$1005="",Datos!D282&gt;=D$1005),OR(D$1006="",Datos!D282&lt;=D$1006))),FALSE),OR(ISNUMBER(FIND(";"&amp;UPPER(TRIM(Datos!D282&amp;""))&amp;"=",D$1007)),ISNUMBER(FIND(";"&amp;UPPER(TRIM(Datos!D282&amp;""))&amp;";",D$1007))),OR(UPPER(TRIM(Datos!D282&amp;""))="SÍ",UPPER(TRIM(Datos!D282&amp;""))="SI",UPPER(TRIM(Datos!D282&amp;""))="NO"),IF(ISNUMBER(Datos!D282),AND(OR(D$1005="",Datos!D282&gt;=D$1005),OR(D$1006="",Datos!D282&lt;=D$1006)),FALSE),TRUE))))</f>
        <v>0.0</v>
      </c>
      <c r="E282">
        <f>IF(Datos!E282="",0,IF(AND(E$1008&lt;&gt;"",Datos!E282=E$1008),0,IF(E$1004=0,0,1-CHOOSE(E$1004,IF(ISNUMBER(Datos!E282),AND(OR(E$1005="",Datos!E282&gt;=E$1005),OR(E$1006="",Datos!E282&lt;=E$1006)),FALSE),IF(ISNUMBER(Datos!E282),AND(Datos!E282=INT(Datos!E282),AND(OR(E$1005="",Datos!E282&gt;=E$1005),OR(E$1006="",Datos!E282&lt;=E$1006))),FALSE),OR(ISNUMBER(FIND(";"&amp;UPPER(TRIM(Datos!E282&amp;""))&amp;"=",E$1007)),ISNUMBER(FIND(";"&amp;UPPER(TRIM(Datos!E282&amp;""))&amp;";",E$1007))),OR(UPPER(TRIM(Datos!E282&amp;""))="SÍ",UPPER(TRIM(Datos!E282&amp;""))="SI",UPPER(TRIM(Datos!E282&amp;""))="NO"),IF(ISNUMBER(Datos!E282),AND(OR(E$1005="",Datos!E282&gt;=E$1005),OR(E$1006="",Datos!E282&lt;=E$1006)),FALSE),TRUE))))</f>
        <v>0.0</v>
      </c>
      <c r="F282">
        <f>IF(Datos!F282="",0,IF(AND(F$1008&lt;&gt;"",Datos!F282=F$1008),0,IF(F$1004=0,0,1-CHOOSE(F$1004,IF(ISNUMBER(Datos!F282),AND(OR(F$1005="",Datos!F282&gt;=F$1005),OR(F$1006="",Datos!F282&lt;=F$1006)),FALSE),IF(ISNUMBER(Datos!F282),AND(Datos!F282=INT(Datos!F282),AND(OR(F$1005="",Datos!F282&gt;=F$1005),OR(F$1006="",Datos!F282&lt;=F$1006))),FALSE),OR(ISNUMBER(FIND(";"&amp;UPPER(TRIM(Datos!F282&amp;""))&amp;"=",F$1007)),ISNUMBER(FIND(";"&amp;UPPER(TRIM(Datos!F282&amp;""))&amp;";",F$1007))),OR(UPPER(TRIM(Datos!F282&amp;""))="SÍ",UPPER(TRIM(Datos!F282&amp;""))="SI",UPPER(TRIM(Datos!F282&amp;""))="NO"),IF(ISNUMBER(Datos!F282),AND(OR(F$1005="",Datos!F282&gt;=F$1005),OR(F$1006="",Datos!F282&lt;=F$1006)),FALSE),TRUE))))</f>
        <v>0.0</v>
      </c>
      <c r="G282">
        <f>IF(Datos!G282="",0,IF(AND(G$1008&lt;&gt;"",Datos!G282=G$1008),0,IF(G$1004=0,0,1-CHOOSE(G$1004,IF(ISNUMBER(Datos!G282),AND(OR(G$1005="",Datos!G282&gt;=G$1005),OR(G$1006="",Datos!G282&lt;=G$1006)),FALSE),IF(ISNUMBER(Datos!G282),AND(Datos!G282=INT(Datos!G282),AND(OR(G$1005="",Datos!G282&gt;=G$1005),OR(G$1006="",Datos!G282&lt;=G$1006))),FALSE),OR(ISNUMBER(FIND(";"&amp;UPPER(TRIM(Datos!G282&amp;""))&amp;"=",G$1007)),ISNUMBER(FIND(";"&amp;UPPER(TRIM(Datos!G282&amp;""))&amp;";",G$1007))),OR(UPPER(TRIM(Datos!G282&amp;""))="SÍ",UPPER(TRIM(Datos!G282&amp;""))="SI",UPPER(TRIM(Datos!G282&amp;""))="NO"),IF(ISNUMBER(Datos!G282),AND(OR(G$1005="",Datos!G282&gt;=G$1005),OR(G$1006="",Datos!G282&lt;=G$1006)),FALSE),TRUE))))</f>
        <v>0.0</v>
      </c>
      <c r="H282">
        <f>IF(Datos!H282="",0,IF(AND(H$1008&lt;&gt;"",Datos!H282=H$1008),0,IF(H$1004=0,0,1-CHOOSE(H$1004,IF(ISNUMBER(Datos!H282),AND(OR(H$1005="",Datos!H282&gt;=H$1005),OR(H$1006="",Datos!H282&lt;=H$1006)),FALSE),IF(ISNUMBER(Datos!H282),AND(Datos!H282=INT(Datos!H282),AND(OR(H$1005="",Datos!H282&gt;=H$1005),OR(H$1006="",Datos!H282&lt;=H$1006))),FALSE),OR(ISNUMBER(FIND(";"&amp;UPPER(TRIM(Datos!H282&amp;""))&amp;"=",H$1007)),ISNUMBER(FIND(";"&amp;UPPER(TRIM(Datos!H282&amp;""))&amp;";",H$1007))),OR(UPPER(TRIM(Datos!H282&amp;""))="SÍ",UPPER(TRIM(Datos!H282&amp;""))="SI",UPPER(TRIM(Datos!H282&amp;""))="NO"),IF(ISNUMBER(Datos!H282),AND(OR(H$1005="",Datos!H282&gt;=H$1005),OR(H$1006="",Datos!H282&lt;=H$1006)),FALSE),TRUE))))</f>
        <v>0.0</v>
      </c>
      <c r="I282">
        <f>IF(Datos!I282="",0,IF(AND(I$1008&lt;&gt;"",Datos!I282=I$1008),0,IF(I$1004=0,0,1-CHOOSE(I$1004,IF(ISNUMBER(Datos!I282),AND(OR(I$1005="",Datos!I282&gt;=I$1005),OR(I$1006="",Datos!I282&lt;=I$1006)),FALSE),IF(ISNUMBER(Datos!I282),AND(Datos!I282=INT(Datos!I282),AND(OR(I$1005="",Datos!I282&gt;=I$1005),OR(I$1006="",Datos!I282&lt;=I$1006))),FALSE),OR(ISNUMBER(FIND(";"&amp;UPPER(TRIM(Datos!I282&amp;""))&amp;"=",I$1007)),ISNUMBER(FIND(";"&amp;UPPER(TRIM(Datos!I282&amp;""))&amp;";",I$1007))),OR(UPPER(TRIM(Datos!I282&amp;""))="SÍ",UPPER(TRIM(Datos!I282&amp;""))="SI",UPPER(TRIM(Datos!I282&amp;""))="NO"),IF(ISNUMBER(Datos!I282),AND(OR(I$1005="",Datos!I282&gt;=I$1005),OR(I$1006="",Datos!I282&lt;=I$1006)),FALSE),TRUE))))</f>
        <v>0.0</v>
      </c>
      <c r="J282">
        <f>IF(Datos!J282="",0,IF(AND(J$1008&lt;&gt;"",Datos!J282=J$1008),0,IF(J$1004=0,0,1-CHOOSE(J$1004,IF(ISNUMBER(Datos!J282),AND(OR(J$1005="",Datos!J282&gt;=J$1005),OR(J$1006="",Datos!J282&lt;=J$1006)),FALSE),IF(ISNUMBER(Datos!J282),AND(Datos!J282=INT(Datos!J282),AND(OR(J$1005="",Datos!J282&gt;=J$1005),OR(J$1006="",Datos!J282&lt;=J$1006))),FALSE),OR(ISNUMBER(FIND(";"&amp;UPPER(TRIM(Datos!J282&amp;""))&amp;"=",J$1007)),ISNUMBER(FIND(";"&amp;UPPER(TRIM(Datos!J282&amp;""))&amp;";",J$1007))),OR(UPPER(TRIM(Datos!J282&amp;""))="SÍ",UPPER(TRIM(Datos!J282&amp;""))="SI",UPPER(TRIM(Datos!J282&amp;""))="NO"),IF(ISNUMBER(Datos!J282),AND(OR(J$1005="",Datos!J282&gt;=J$1005),OR(J$1006="",Datos!J282&lt;=J$1006)),FALSE),TRUE))))</f>
        <v>0.0</v>
      </c>
      <c r="K282">
        <f>IF(Datos!K282="",0,IF(AND(K$1008&lt;&gt;"",Datos!K282=K$1008),0,IF(K$1004=0,0,1-CHOOSE(K$1004,IF(ISNUMBER(Datos!K282),AND(OR(K$1005="",Datos!K282&gt;=K$1005),OR(K$1006="",Datos!K282&lt;=K$1006)),FALSE),IF(ISNUMBER(Datos!K282),AND(Datos!K282=INT(Datos!K282),AND(OR(K$1005="",Datos!K282&gt;=K$1005),OR(K$1006="",Datos!K282&lt;=K$1006))),FALSE),OR(ISNUMBER(FIND(";"&amp;UPPER(TRIM(Datos!K282&amp;""))&amp;"=",K$1007)),ISNUMBER(FIND(";"&amp;UPPER(TRIM(Datos!K282&amp;""))&amp;";",K$1007))),OR(UPPER(TRIM(Datos!K282&amp;""))="SÍ",UPPER(TRIM(Datos!K282&amp;""))="SI",UPPER(TRIM(Datos!K282&amp;""))="NO"),IF(ISNUMBER(Datos!K282),AND(OR(K$1005="",Datos!K282&gt;=K$1005),OR(K$1006="",Datos!K282&lt;=K$1006)),FALSE),TRUE))))</f>
        <v>0.0</v>
      </c>
      <c r="L282">
        <f>IF(Datos!L282="",0,IF(AND(L$1008&lt;&gt;"",Datos!L282=L$1008),0,IF(L$1004=0,0,1-CHOOSE(L$1004,IF(ISNUMBER(Datos!L282),AND(OR(L$1005="",Datos!L282&gt;=L$1005),OR(L$1006="",Datos!L282&lt;=L$1006)),FALSE),IF(ISNUMBER(Datos!L282),AND(Datos!L282=INT(Datos!L282),AND(OR(L$1005="",Datos!L282&gt;=L$1005),OR(L$1006="",Datos!L282&lt;=L$1006))),FALSE),OR(ISNUMBER(FIND(";"&amp;UPPER(TRIM(Datos!L282&amp;""))&amp;"=",L$1007)),ISNUMBER(FIND(";"&amp;UPPER(TRIM(Datos!L282&amp;""))&amp;";",L$1007))),OR(UPPER(TRIM(Datos!L282&amp;""))="SÍ",UPPER(TRIM(Datos!L282&amp;""))="SI",UPPER(TRIM(Datos!L282&amp;""))="NO"),IF(ISNUMBER(Datos!L282),AND(OR(L$1005="",Datos!L282&gt;=L$1005),OR(L$1006="",Datos!L282&lt;=L$1006)),FALSE),TRUE))))</f>
        <v>0.0</v>
      </c>
      <c r="M282">
        <f>IF(Datos!M282="",0,IF(AND(M$1008&lt;&gt;"",Datos!M282=M$1008),0,IF(M$1004=0,0,1-CHOOSE(M$1004,IF(ISNUMBER(Datos!M282),AND(OR(M$1005="",Datos!M282&gt;=M$1005),OR(M$1006="",Datos!M282&lt;=M$1006)),FALSE),IF(ISNUMBER(Datos!M282),AND(Datos!M282=INT(Datos!M282),AND(OR(M$1005="",Datos!M282&gt;=M$1005),OR(M$1006="",Datos!M282&lt;=M$1006))),FALSE),OR(ISNUMBER(FIND(";"&amp;UPPER(TRIM(Datos!M282&amp;""))&amp;"=",M$1007)),ISNUMBER(FIND(";"&amp;UPPER(TRIM(Datos!M282&amp;""))&amp;";",M$1007))),OR(UPPER(TRIM(Datos!M282&amp;""))="SÍ",UPPER(TRIM(Datos!M282&amp;""))="SI",UPPER(TRIM(Datos!M282&amp;""))="NO"),IF(ISNUMBER(Datos!M282),AND(OR(M$1005="",Datos!M282&gt;=M$1005),OR(M$1006="",Datos!M282&lt;=M$1006)),FALSE),TRUE))))</f>
        <v>0.0</v>
      </c>
      <c r="N282">
        <f>IF(Datos!N282="",0,IF(AND(N$1008&lt;&gt;"",Datos!N282=N$1008),0,IF(N$1004=0,0,1-CHOOSE(N$1004,IF(ISNUMBER(Datos!N282),AND(OR(N$1005="",Datos!N282&gt;=N$1005),OR(N$1006="",Datos!N282&lt;=N$1006)),FALSE),IF(ISNUMBER(Datos!N282),AND(Datos!N282=INT(Datos!N282),AND(OR(N$1005="",Datos!N282&gt;=N$1005),OR(N$1006="",Datos!N282&lt;=N$1006))),FALSE),OR(ISNUMBER(FIND(";"&amp;UPPER(TRIM(Datos!N282&amp;""))&amp;"=",N$1007)),ISNUMBER(FIND(";"&amp;UPPER(TRIM(Datos!N282&amp;""))&amp;";",N$1007))),OR(UPPER(TRIM(Datos!N282&amp;""))="SÍ",UPPER(TRIM(Datos!N282&amp;""))="SI",UPPER(TRIM(Datos!N282&amp;""))="NO"),IF(ISNUMBER(Datos!N282),AND(OR(N$1005="",Datos!N282&gt;=N$1005),OR(N$1006="",Datos!N282&lt;=N$1006)),FALSE),TRUE))))</f>
        <v>0.0</v>
      </c>
      <c r="O282">
        <f>IF(Datos!O282="",0,IF(AND(O$1008&lt;&gt;"",Datos!O282=O$1008),0,IF(O$1004=0,0,1-CHOOSE(O$1004,IF(ISNUMBER(Datos!O282),AND(OR(O$1005="",Datos!O282&gt;=O$1005),OR(O$1006="",Datos!O282&lt;=O$1006)),FALSE),IF(ISNUMBER(Datos!O282),AND(Datos!O282=INT(Datos!O282),AND(OR(O$1005="",Datos!O282&gt;=O$1005),OR(O$1006="",Datos!O282&lt;=O$1006))),FALSE),OR(ISNUMBER(FIND(";"&amp;UPPER(TRIM(Datos!O282&amp;""))&amp;"=",O$1007)),ISNUMBER(FIND(";"&amp;UPPER(TRIM(Datos!O282&amp;""))&amp;";",O$1007))),OR(UPPER(TRIM(Datos!O282&amp;""))="SÍ",UPPER(TRIM(Datos!O282&amp;""))="SI",UPPER(TRIM(Datos!O282&amp;""))="NO"),IF(ISNUMBER(Datos!O282),AND(OR(O$1005="",Datos!O282&gt;=O$1005),OR(O$1006="",Datos!O282&lt;=O$1006)),FALSE),TRUE))))</f>
        <v>0.0</v>
      </c>
      <c r="P282">
        <f>IF(Datos!P282="",0,IF(AND(P$1008&lt;&gt;"",Datos!P282=P$1008),0,IF(P$1004=0,0,1-CHOOSE(P$1004,IF(ISNUMBER(Datos!P282),AND(OR(P$1005="",Datos!P282&gt;=P$1005),OR(P$1006="",Datos!P282&lt;=P$1006)),FALSE),IF(ISNUMBER(Datos!P282),AND(Datos!P282=INT(Datos!P282),AND(OR(P$1005="",Datos!P282&gt;=P$1005),OR(P$1006="",Datos!P282&lt;=P$1006))),FALSE),OR(ISNUMBER(FIND(";"&amp;UPPER(TRIM(Datos!P282&amp;""))&amp;"=",P$1007)),ISNUMBER(FIND(";"&amp;UPPER(TRIM(Datos!P282&amp;""))&amp;";",P$1007))),OR(UPPER(TRIM(Datos!P282&amp;""))="SÍ",UPPER(TRIM(Datos!P282&amp;""))="SI",UPPER(TRIM(Datos!P282&amp;""))="NO"),IF(ISNUMBER(Datos!P282),AND(OR(P$1005="",Datos!P282&gt;=P$1005),OR(P$1006="",Datos!P282&lt;=P$1006)),FALSE),TRUE))))</f>
        <v>0.0</v>
      </c>
      <c r="Q282">
        <f>IF(Datos!Q282="",0,IF(AND(Q$1008&lt;&gt;"",Datos!Q282=Q$1008),0,IF(Q$1004=0,0,1-CHOOSE(Q$1004,IF(ISNUMBER(Datos!Q282),AND(OR(Q$1005="",Datos!Q282&gt;=Q$1005),OR(Q$1006="",Datos!Q282&lt;=Q$1006)),FALSE),IF(ISNUMBER(Datos!Q282),AND(Datos!Q282=INT(Datos!Q282),AND(OR(Q$1005="",Datos!Q282&gt;=Q$1005),OR(Q$1006="",Datos!Q282&lt;=Q$1006))),FALSE),OR(ISNUMBER(FIND(";"&amp;UPPER(TRIM(Datos!Q282&amp;""))&amp;"=",Q$1007)),ISNUMBER(FIND(";"&amp;UPPER(TRIM(Datos!Q282&amp;""))&amp;";",Q$1007))),OR(UPPER(TRIM(Datos!Q282&amp;""))="SÍ",UPPER(TRIM(Datos!Q282&amp;""))="SI",UPPER(TRIM(Datos!Q282&amp;""))="NO"),IF(ISNUMBER(Datos!Q282),AND(OR(Q$1005="",Datos!Q282&gt;=Q$1005),OR(Q$1006="",Datos!Q282&lt;=Q$1006)),FALSE),TRUE))))</f>
        <v>0.0</v>
      </c>
      <c r="R282">
        <f>IF(Datos!R282="",0,IF(AND(R$1008&lt;&gt;"",Datos!R282=R$1008),0,IF(R$1004=0,0,1-CHOOSE(R$1004,IF(ISNUMBER(Datos!R282),AND(OR(R$1005="",Datos!R282&gt;=R$1005),OR(R$1006="",Datos!R282&lt;=R$1006)),FALSE),IF(ISNUMBER(Datos!R282),AND(Datos!R282=INT(Datos!R282),AND(OR(R$1005="",Datos!R282&gt;=R$1005),OR(R$1006="",Datos!R282&lt;=R$1006))),FALSE),OR(ISNUMBER(FIND(";"&amp;UPPER(TRIM(Datos!R282&amp;""))&amp;"=",R$1007)),ISNUMBER(FIND(";"&amp;UPPER(TRIM(Datos!R282&amp;""))&amp;";",R$1007))),OR(UPPER(TRIM(Datos!R282&amp;""))="SÍ",UPPER(TRIM(Datos!R282&amp;""))="SI",UPPER(TRIM(Datos!R282&amp;""))="NO"),IF(ISNUMBER(Datos!R282),AND(OR(R$1005="",Datos!R282&gt;=R$1005),OR(R$1006="",Datos!R282&lt;=R$1006)),FALSE),TRUE))))</f>
        <v>0.0</v>
      </c>
      <c r="S282">
        <f>IF(Datos!S282="",0,IF(AND(S$1008&lt;&gt;"",Datos!S282=S$1008),0,IF(S$1004=0,0,1-CHOOSE(S$1004,IF(ISNUMBER(Datos!S282),AND(OR(S$1005="",Datos!S282&gt;=S$1005),OR(S$1006="",Datos!S282&lt;=S$1006)),FALSE),IF(ISNUMBER(Datos!S282),AND(Datos!S282=INT(Datos!S282),AND(OR(S$1005="",Datos!S282&gt;=S$1005),OR(S$1006="",Datos!S282&lt;=S$1006))),FALSE),OR(ISNUMBER(FIND(";"&amp;UPPER(TRIM(Datos!S282&amp;""))&amp;"=",S$1007)),ISNUMBER(FIND(";"&amp;UPPER(TRIM(Datos!S282&amp;""))&amp;";",S$1007))),OR(UPPER(TRIM(Datos!S282&amp;""))="SÍ",UPPER(TRIM(Datos!S282&amp;""))="SI",UPPER(TRIM(Datos!S282&amp;""))="NO"),IF(ISNUMBER(Datos!S282),AND(OR(S$1005="",Datos!S282&gt;=S$1005),OR(S$1006="",Datos!S282&lt;=S$1006)),FALSE),TRUE))))</f>
        <v>0.0</v>
      </c>
      <c r="T282">
        <f>IF(Datos!T282="",0,IF(AND(T$1008&lt;&gt;"",Datos!T282=T$1008),0,IF(T$1004=0,0,1-CHOOSE(T$1004,IF(ISNUMBER(Datos!T282),AND(OR(T$1005="",Datos!T282&gt;=T$1005),OR(T$1006="",Datos!T282&lt;=T$1006)),FALSE),IF(ISNUMBER(Datos!T282),AND(Datos!T282=INT(Datos!T282),AND(OR(T$1005="",Datos!T282&gt;=T$1005),OR(T$1006="",Datos!T282&lt;=T$1006))),FALSE),OR(ISNUMBER(FIND(";"&amp;UPPER(TRIM(Datos!T282&amp;""))&amp;"=",T$1007)),ISNUMBER(FIND(";"&amp;UPPER(TRIM(Datos!T282&amp;""))&amp;";",T$1007))),OR(UPPER(TRIM(Datos!T282&amp;""))="SÍ",UPPER(TRIM(Datos!T282&amp;""))="SI",UPPER(TRIM(Datos!T282&amp;""))="NO"),IF(ISNUMBER(Datos!T282),AND(OR(T$1005="",Datos!T282&gt;=T$1005),OR(T$1006="",Datos!T282&lt;=T$1006)),FALSE),TRUE))))</f>
        <v>0.0</v>
      </c>
      <c r="U282">
        <f>IF(Datos!U282="",0,IF(AND(U$1008&lt;&gt;"",Datos!U282=U$1008),0,IF(U$1004=0,0,1-CHOOSE(U$1004,IF(ISNUMBER(Datos!U282),AND(OR(U$1005="",Datos!U282&gt;=U$1005),OR(U$1006="",Datos!U282&lt;=U$1006)),FALSE),IF(ISNUMBER(Datos!U282),AND(Datos!U282=INT(Datos!U282),AND(OR(U$1005="",Datos!U282&gt;=U$1005),OR(U$1006="",Datos!U282&lt;=U$1006))),FALSE),OR(ISNUMBER(FIND(";"&amp;UPPER(TRIM(Datos!U282&amp;""))&amp;"=",U$1007)),ISNUMBER(FIND(";"&amp;UPPER(TRIM(Datos!U282&amp;""))&amp;";",U$1007))),OR(UPPER(TRIM(Datos!U282&amp;""))="SÍ",UPPER(TRIM(Datos!U282&amp;""))="SI",UPPER(TRIM(Datos!U282&amp;""))="NO"),IF(ISNUMBER(Datos!U282),AND(OR(U$1005="",Datos!U282&gt;=U$1005),OR(U$1006="",Datos!U282&lt;=U$1006)),FALSE),TRUE))))</f>
        <v>0.0</v>
      </c>
      <c r="V282">
        <f>IF(Datos!V282="",0,IF(AND(V$1008&lt;&gt;"",Datos!V282=V$1008),0,IF(V$1004=0,0,1-CHOOSE(V$1004,IF(ISNUMBER(Datos!V282),AND(OR(V$1005="",Datos!V282&gt;=V$1005),OR(V$1006="",Datos!V282&lt;=V$1006)),FALSE),IF(ISNUMBER(Datos!V282),AND(Datos!V282=INT(Datos!V282),AND(OR(V$1005="",Datos!V282&gt;=V$1005),OR(V$1006="",Datos!V282&lt;=V$1006))),FALSE),OR(ISNUMBER(FIND(";"&amp;UPPER(TRIM(Datos!V282&amp;""))&amp;"=",V$1007)),ISNUMBER(FIND(";"&amp;UPPER(TRIM(Datos!V282&amp;""))&amp;";",V$1007))),OR(UPPER(TRIM(Datos!V282&amp;""))="SÍ",UPPER(TRIM(Datos!V282&amp;""))="SI",UPPER(TRIM(Datos!V282&amp;""))="NO"),IF(ISNUMBER(Datos!V282),AND(OR(V$1005="",Datos!V282&gt;=V$1005),OR(V$1006="",Datos!V282&lt;=V$1006)),FALSE),TRUE))))</f>
        <v>0.0</v>
      </c>
      <c r="W282">
        <f>IF(Datos!W282="",0,IF(AND(W$1008&lt;&gt;"",Datos!W282=W$1008),0,IF(W$1004=0,0,1-CHOOSE(W$1004,IF(ISNUMBER(Datos!W282),AND(OR(W$1005="",Datos!W282&gt;=W$1005),OR(W$1006="",Datos!W282&lt;=W$1006)),FALSE),IF(ISNUMBER(Datos!W282),AND(Datos!W282=INT(Datos!W282),AND(OR(W$1005="",Datos!W282&gt;=W$1005),OR(W$1006="",Datos!W282&lt;=W$1006))),FALSE),OR(ISNUMBER(FIND(";"&amp;UPPER(TRIM(Datos!W282&amp;""))&amp;"=",W$1007)),ISNUMBER(FIND(";"&amp;UPPER(TRIM(Datos!W282&amp;""))&amp;";",W$1007))),OR(UPPER(TRIM(Datos!W282&amp;""))="SÍ",UPPER(TRIM(Datos!W282&amp;""))="SI",UPPER(TRIM(Datos!W282&amp;""))="NO"),IF(ISNUMBER(Datos!W282),AND(OR(W$1005="",Datos!W282&gt;=W$1005),OR(W$1006="",Datos!W282&lt;=W$1006)),FALSE),TRUE))))</f>
        <v>0.0</v>
      </c>
      <c r="X282">
        <f>IF(Datos!X282="",0,IF(AND(X$1008&lt;&gt;"",Datos!X282=X$1008),0,IF(X$1004=0,0,1-CHOOSE(X$1004,IF(ISNUMBER(Datos!X282),AND(OR(X$1005="",Datos!X282&gt;=X$1005),OR(X$1006="",Datos!X282&lt;=X$1006)),FALSE),IF(ISNUMBER(Datos!X282),AND(Datos!X282=INT(Datos!X282),AND(OR(X$1005="",Datos!X282&gt;=X$1005),OR(X$1006="",Datos!X282&lt;=X$1006))),FALSE),OR(ISNUMBER(FIND(";"&amp;UPPER(TRIM(Datos!X282&amp;""))&amp;"=",X$1007)),ISNUMBER(FIND(";"&amp;UPPER(TRIM(Datos!X282&amp;""))&amp;";",X$1007))),OR(UPPER(TRIM(Datos!X282&amp;""))="SÍ",UPPER(TRIM(Datos!X282&amp;""))="SI",UPPER(TRIM(Datos!X282&amp;""))="NO"),IF(ISNUMBER(Datos!X282),AND(OR(X$1005="",Datos!X282&gt;=X$1005),OR(X$1006="",Datos!X282&lt;=X$1006)),FALSE),TRUE))))</f>
        <v>0.0</v>
      </c>
      <c r="Y282">
        <f>IF(Datos!Y282="",0,IF(AND(Y$1008&lt;&gt;"",Datos!Y282=Y$1008),0,IF(Y$1004=0,0,1-CHOOSE(Y$1004,IF(ISNUMBER(Datos!Y282),AND(OR(Y$1005="",Datos!Y282&gt;=Y$1005),OR(Y$1006="",Datos!Y282&lt;=Y$1006)),FALSE),IF(ISNUMBER(Datos!Y282),AND(Datos!Y282=INT(Datos!Y282),AND(OR(Y$1005="",Datos!Y282&gt;=Y$1005),OR(Y$1006="",Datos!Y282&lt;=Y$1006))),FALSE),OR(ISNUMBER(FIND(";"&amp;UPPER(TRIM(Datos!Y282&amp;""))&amp;"=",Y$1007)),ISNUMBER(FIND(";"&amp;UPPER(TRIM(Datos!Y282&amp;""))&amp;";",Y$1007))),OR(UPPER(TRIM(Datos!Y282&amp;""))="SÍ",UPPER(TRIM(Datos!Y282&amp;""))="SI",UPPER(TRIM(Datos!Y282&amp;""))="NO"),IF(ISNUMBER(Datos!Y282),AND(OR(Y$1005="",Datos!Y282&gt;=Y$1005),OR(Y$1006="",Datos!Y282&lt;=Y$1006)),FALSE),TRUE))))</f>
        <v>0.0</v>
      </c>
      <c r="Z282">
        <f>IF(Datos!Z282="",0,IF(AND(Z$1008&lt;&gt;"",Datos!Z282=Z$1008),0,IF(Z$1004=0,0,1-CHOOSE(Z$1004,IF(ISNUMBER(Datos!Z282),AND(OR(Z$1005="",Datos!Z282&gt;=Z$1005),OR(Z$1006="",Datos!Z282&lt;=Z$1006)),FALSE),IF(ISNUMBER(Datos!Z282),AND(Datos!Z282=INT(Datos!Z282),AND(OR(Z$1005="",Datos!Z282&gt;=Z$1005),OR(Z$1006="",Datos!Z282&lt;=Z$1006))),FALSE),OR(ISNUMBER(FIND(";"&amp;UPPER(TRIM(Datos!Z282&amp;""))&amp;"=",Z$1007)),ISNUMBER(FIND(";"&amp;UPPER(TRIM(Datos!Z282&amp;""))&amp;";",Z$1007))),OR(UPPER(TRIM(Datos!Z282&amp;""))="SÍ",UPPER(TRIM(Datos!Z282&amp;""))="SI",UPPER(TRIM(Datos!Z282&amp;""))="NO"),IF(ISNUMBER(Datos!Z282),AND(OR(Z$1005="",Datos!Z282&gt;=Z$1005),OR(Z$1006="",Datos!Z282&lt;=Z$1006)),FALSE),TRUE))))</f>
        <v>0.0</v>
      </c>
      <c r="AA282">
        <f>IF(Datos!AA282="",0,IF(AND(AA$1008&lt;&gt;"",Datos!AA282=AA$1008),0,IF(AA$1004=0,0,1-CHOOSE(AA$1004,IF(ISNUMBER(Datos!AA282),AND(OR(AA$1005="",Datos!AA282&gt;=AA$1005),OR(AA$1006="",Datos!AA282&lt;=AA$1006)),FALSE),IF(ISNUMBER(Datos!AA282),AND(Datos!AA282=INT(Datos!AA282),AND(OR(AA$1005="",Datos!AA282&gt;=AA$1005),OR(AA$1006="",Datos!AA282&lt;=AA$1006))),FALSE),OR(ISNUMBER(FIND(";"&amp;UPPER(TRIM(Datos!AA282&amp;""))&amp;"=",AA$1007)),ISNUMBER(FIND(";"&amp;UPPER(TRIM(Datos!AA282&amp;""))&amp;";",AA$1007))),OR(UPPER(TRIM(Datos!AA282&amp;""))="SÍ",UPPER(TRIM(Datos!AA282&amp;""))="SI",UPPER(TRIM(Datos!AA282&amp;""))="NO"),IF(ISNUMBER(Datos!AA282),AND(OR(AA$1005="",Datos!AA282&gt;=AA$1005),OR(AA$1006="",Datos!AA282&lt;=AA$1006)),FALSE),TRUE))))</f>
        <v>0.0</v>
      </c>
      <c r="AB282">
        <f>IF(Datos!AB282="",0,IF(AND(AB$1008&lt;&gt;"",Datos!AB282=AB$1008),0,IF(AB$1004=0,0,1-CHOOSE(AB$1004,IF(ISNUMBER(Datos!AB282),AND(OR(AB$1005="",Datos!AB282&gt;=AB$1005),OR(AB$1006="",Datos!AB282&lt;=AB$1006)),FALSE),IF(ISNUMBER(Datos!AB282),AND(Datos!AB282=INT(Datos!AB282),AND(OR(AB$1005="",Datos!AB282&gt;=AB$1005),OR(AB$1006="",Datos!AB282&lt;=AB$1006))),FALSE),OR(ISNUMBER(FIND(";"&amp;UPPER(TRIM(Datos!AB282&amp;""))&amp;"=",AB$1007)),ISNUMBER(FIND(";"&amp;UPPER(TRIM(Datos!AB282&amp;""))&amp;";",AB$1007))),OR(UPPER(TRIM(Datos!AB282&amp;""))="SÍ",UPPER(TRIM(Datos!AB282&amp;""))="SI",UPPER(TRIM(Datos!AB282&amp;""))="NO"),IF(ISNUMBER(Datos!AB282),AND(OR(AB$1005="",Datos!AB282&gt;=AB$1005),OR(AB$1006="",Datos!AB282&lt;=AB$1006)),FALSE),TRUE))))</f>
        <v>0.0</v>
      </c>
      <c r="AC282">
        <f>IF(Datos!AC282="",0,IF(AND(AC$1008&lt;&gt;"",Datos!AC282=AC$1008),0,IF(AC$1004=0,0,1-CHOOSE(AC$1004,IF(ISNUMBER(Datos!AC282),AND(OR(AC$1005="",Datos!AC282&gt;=AC$1005),OR(AC$1006="",Datos!AC282&lt;=AC$1006)),FALSE),IF(ISNUMBER(Datos!AC282),AND(Datos!AC282=INT(Datos!AC282),AND(OR(AC$1005="",Datos!AC282&gt;=AC$1005),OR(AC$1006="",Datos!AC282&lt;=AC$1006))),FALSE),OR(ISNUMBER(FIND(";"&amp;UPPER(TRIM(Datos!AC282&amp;""))&amp;"=",AC$1007)),ISNUMBER(FIND(";"&amp;UPPER(TRIM(Datos!AC282&amp;""))&amp;";",AC$1007))),OR(UPPER(TRIM(Datos!AC282&amp;""))="SÍ",UPPER(TRIM(Datos!AC282&amp;""))="SI",UPPER(TRIM(Datos!AC282&amp;""))="NO"),IF(ISNUMBER(Datos!AC282),AND(OR(AC$1005="",Datos!AC282&gt;=AC$1005),OR(AC$1006="",Datos!AC282&lt;=AC$1006)),FALSE),TRUE))))</f>
        <v>0.0</v>
      </c>
      <c r="AD282">
        <f>IF(Datos!AD282="",0,IF(AND(AD$1008&lt;&gt;"",Datos!AD282=AD$1008),0,IF(AD$1004=0,0,1-CHOOSE(AD$1004,IF(ISNUMBER(Datos!AD282),AND(OR(AD$1005="",Datos!AD282&gt;=AD$1005),OR(AD$1006="",Datos!AD282&lt;=AD$1006)),FALSE),IF(ISNUMBER(Datos!AD282),AND(Datos!AD282=INT(Datos!AD282),AND(OR(AD$1005="",Datos!AD282&gt;=AD$1005),OR(AD$1006="",Datos!AD282&lt;=AD$1006))),FALSE),OR(ISNUMBER(FIND(";"&amp;UPPER(TRIM(Datos!AD282&amp;""))&amp;"=",AD$1007)),ISNUMBER(FIND(";"&amp;UPPER(TRIM(Datos!AD282&amp;""))&amp;";",AD$1007))),OR(UPPER(TRIM(Datos!AD282&amp;""))="SÍ",UPPER(TRIM(Datos!AD282&amp;""))="SI",UPPER(TRIM(Datos!AD282&amp;""))="NO"),IF(ISNUMBER(Datos!AD282),AND(OR(AD$1005="",Datos!AD282&gt;=AD$1005),OR(AD$1006="",Datos!AD282&lt;=AD$1006)),FALSE),TRUE))))</f>
        <v>0.0</v>
      </c>
      <c r="AE282">
        <f>IF(Datos!AE282="",0,IF(AND(AE$1008&lt;&gt;"",Datos!AE282=AE$1008),0,IF(AE$1004=0,0,1-CHOOSE(AE$1004,IF(ISNUMBER(Datos!AE282),AND(OR(AE$1005="",Datos!AE282&gt;=AE$1005),OR(AE$1006="",Datos!AE282&lt;=AE$1006)),FALSE),IF(ISNUMBER(Datos!AE282),AND(Datos!AE282=INT(Datos!AE282),AND(OR(AE$1005="",Datos!AE282&gt;=AE$1005),OR(AE$1006="",Datos!AE282&lt;=AE$1006))),FALSE),OR(ISNUMBER(FIND(";"&amp;UPPER(TRIM(Datos!AE282&amp;""))&amp;"=",AE$1007)),ISNUMBER(FIND(";"&amp;UPPER(TRIM(Datos!AE282&amp;""))&amp;";",AE$1007))),OR(UPPER(TRIM(Datos!AE282&amp;""))="SÍ",UPPER(TRIM(Datos!AE282&amp;""))="SI",UPPER(TRIM(Datos!AE282&amp;""))="NO"),IF(ISNUMBER(Datos!AE282),AND(OR(AE$1005="",Datos!AE282&gt;=AE$1005),OR(AE$1006="",Datos!AE282&lt;=AE$1006)),FALSE),TRUE))))</f>
        <v>0.0</v>
      </c>
    </row>
    <row r="283" spans="2:31">
      <c r="B283">
        <f>IF(Datos!B283="",0,IF(AND(B$1008&lt;&gt;"",Datos!B283=B$1008),0,IF(B$1004=0,0,1-CHOOSE(B$1004,IF(ISNUMBER(Datos!B283),AND(OR(B$1005="",Datos!B283&gt;=B$1005),OR(B$1006="",Datos!B283&lt;=B$1006)),FALSE),IF(ISNUMBER(Datos!B283),AND(Datos!B283=INT(Datos!B283),AND(OR(B$1005="",Datos!B283&gt;=B$1005),OR(B$1006="",Datos!B283&lt;=B$1006))),FALSE),OR(ISNUMBER(FIND(";"&amp;UPPER(TRIM(Datos!B283&amp;""))&amp;"=",B$1007)),ISNUMBER(FIND(";"&amp;UPPER(TRIM(Datos!B283&amp;""))&amp;";",B$1007))),OR(UPPER(TRIM(Datos!B283&amp;""))="SÍ",UPPER(TRIM(Datos!B283&amp;""))="SI",UPPER(TRIM(Datos!B283&amp;""))="NO"),IF(ISNUMBER(Datos!B283),AND(OR(B$1005="",Datos!B283&gt;=B$1005),OR(B$1006="",Datos!B283&lt;=B$1006)),FALSE),TRUE))))</f>
        <v>0.0</v>
      </c>
      <c r="C283">
        <f>IF(Datos!C283="",0,IF(AND(C$1008&lt;&gt;"",Datos!C283=C$1008),0,IF(C$1004=0,0,1-CHOOSE(C$1004,IF(ISNUMBER(Datos!C283),AND(OR(C$1005="",Datos!C283&gt;=C$1005),OR(C$1006="",Datos!C283&lt;=C$1006)),FALSE),IF(ISNUMBER(Datos!C283),AND(Datos!C283=INT(Datos!C283),AND(OR(C$1005="",Datos!C283&gt;=C$1005),OR(C$1006="",Datos!C283&lt;=C$1006))),FALSE),OR(ISNUMBER(FIND(";"&amp;UPPER(TRIM(Datos!C283&amp;""))&amp;"=",C$1007)),ISNUMBER(FIND(";"&amp;UPPER(TRIM(Datos!C283&amp;""))&amp;";",C$1007))),OR(UPPER(TRIM(Datos!C283&amp;""))="SÍ",UPPER(TRIM(Datos!C283&amp;""))="SI",UPPER(TRIM(Datos!C283&amp;""))="NO"),IF(ISNUMBER(Datos!C283),AND(OR(C$1005="",Datos!C283&gt;=C$1005),OR(C$1006="",Datos!C283&lt;=C$1006)),FALSE),TRUE))))</f>
        <v>0.0</v>
      </c>
      <c r="D283">
        <f>IF(Datos!D283="",0,IF(AND(D$1008&lt;&gt;"",Datos!D283=D$1008),0,IF(D$1004=0,0,1-CHOOSE(D$1004,IF(ISNUMBER(Datos!D283),AND(OR(D$1005="",Datos!D283&gt;=D$1005),OR(D$1006="",Datos!D283&lt;=D$1006)),FALSE),IF(ISNUMBER(Datos!D283),AND(Datos!D283=INT(Datos!D283),AND(OR(D$1005="",Datos!D283&gt;=D$1005),OR(D$1006="",Datos!D283&lt;=D$1006))),FALSE),OR(ISNUMBER(FIND(";"&amp;UPPER(TRIM(Datos!D283&amp;""))&amp;"=",D$1007)),ISNUMBER(FIND(";"&amp;UPPER(TRIM(Datos!D283&amp;""))&amp;";",D$1007))),OR(UPPER(TRIM(Datos!D283&amp;""))="SÍ",UPPER(TRIM(Datos!D283&amp;""))="SI",UPPER(TRIM(Datos!D283&amp;""))="NO"),IF(ISNUMBER(Datos!D283),AND(OR(D$1005="",Datos!D283&gt;=D$1005),OR(D$1006="",Datos!D283&lt;=D$1006)),FALSE),TRUE))))</f>
        <v>0.0</v>
      </c>
      <c r="E283">
        <f>IF(Datos!E283="",0,IF(AND(E$1008&lt;&gt;"",Datos!E283=E$1008),0,IF(E$1004=0,0,1-CHOOSE(E$1004,IF(ISNUMBER(Datos!E283),AND(OR(E$1005="",Datos!E283&gt;=E$1005),OR(E$1006="",Datos!E283&lt;=E$1006)),FALSE),IF(ISNUMBER(Datos!E283),AND(Datos!E283=INT(Datos!E283),AND(OR(E$1005="",Datos!E283&gt;=E$1005),OR(E$1006="",Datos!E283&lt;=E$1006))),FALSE),OR(ISNUMBER(FIND(";"&amp;UPPER(TRIM(Datos!E283&amp;""))&amp;"=",E$1007)),ISNUMBER(FIND(";"&amp;UPPER(TRIM(Datos!E283&amp;""))&amp;";",E$1007))),OR(UPPER(TRIM(Datos!E283&amp;""))="SÍ",UPPER(TRIM(Datos!E283&amp;""))="SI",UPPER(TRIM(Datos!E283&amp;""))="NO"),IF(ISNUMBER(Datos!E283),AND(OR(E$1005="",Datos!E283&gt;=E$1005),OR(E$1006="",Datos!E283&lt;=E$1006)),FALSE),TRUE))))</f>
        <v>0.0</v>
      </c>
      <c r="F283">
        <f>IF(Datos!F283="",0,IF(AND(F$1008&lt;&gt;"",Datos!F283=F$1008),0,IF(F$1004=0,0,1-CHOOSE(F$1004,IF(ISNUMBER(Datos!F283),AND(OR(F$1005="",Datos!F283&gt;=F$1005),OR(F$1006="",Datos!F283&lt;=F$1006)),FALSE),IF(ISNUMBER(Datos!F283),AND(Datos!F283=INT(Datos!F283),AND(OR(F$1005="",Datos!F283&gt;=F$1005),OR(F$1006="",Datos!F283&lt;=F$1006))),FALSE),OR(ISNUMBER(FIND(";"&amp;UPPER(TRIM(Datos!F283&amp;""))&amp;"=",F$1007)),ISNUMBER(FIND(";"&amp;UPPER(TRIM(Datos!F283&amp;""))&amp;";",F$1007))),OR(UPPER(TRIM(Datos!F283&amp;""))="SÍ",UPPER(TRIM(Datos!F283&amp;""))="SI",UPPER(TRIM(Datos!F283&amp;""))="NO"),IF(ISNUMBER(Datos!F283),AND(OR(F$1005="",Datos!F283&gt;=F$1005),OR(F$1006="",Datos!F283&lt;=F$1006)),FALSE),TRUE))))</f>
        <v>0.0</v>
      </c>
      <c r="G283">
        <f>IF(Datos!G283="",0,IF(AND(G$1008&lt;&gt;"",Datos!G283=G$1008),0,IF(G$1004=0,0,1-CHOOSE(G$1004,IF(ISNUMBER(Datos!G283),AND(OR(G$1005="",Datos!G283&gt;=G$1005),OR(G$1006="",Datos!G283&lt;=G$1006)),FALSE),IF(ISNUMBER(Datos!G283),AND(Datos!G283=INT(Datos!G283),AND(OR(G$1005="",Datos!G283&gt;=G$1005),OR(G$1006="",Datos!G283&lt;=G$1006))),FALSE),OR(ISNUMBER(FIND(";"&amp;UPPER(TRIM(Datos!G283&amp;""))&amp;"=",G$1007)),ISNUMBER(FIND(";"&amp;UPPER(TRIM(Datos!G283&amp;""))&amp;";",G$1007))),OR(UPPER(TRIM(Datos!G283&amp;""))="SÍ",UPPER(TRIM(Datos!G283&amp;""))="SI",UPPER(TRIM(Datos!G283&amp;""))="NO"),IF(ISNUMBER(Datos!G283),AND(OR(G$1005="",Datos!G283&gt;=G$1005),OR(G$1006="",Datos!G283&lt;=G$1006)),FALSE),TRUE))))</f>
        <v>0.0</v>
      </c>
      <c r="H283">
        <f>IF(Datos!H283="",0,IF(AND(H$1008&lt;&gt;"",Datos!H283=H$1008),0,IF(H$1004=0,0,1-CHOOSE(H$1004,IF(ISNUMBER(Datos!H283),AND(OR(H$1005="",Datos!H283&gt;=H$1005),OR(H$1006="",Datos!H283&lt;=H$1006)),FALSE),IF(ISNUMBER(Datos!H283),AND(Datos!H283=INT(Datos!H283),AND(OR(H$1005="",Datos!H283&gt;=H$1005),OR(H$1006="",Datos!H283&lt;=H$1006))),FALSE),OR(ISNUMBER(FIND(";"&amp;UPPER(TRIM(Datos!H283&amp;""))&amp;"=",H$1007)),ISNUMBER(FIND(";"&amp;UPPER(TRIM(Datos!H283&amp;""))&amp;";",H$1007))),OR(UPPER(TRIM(Datos!H283&amp;""))="SÍ",UPPER(TRIM(Datos!H283&amp;""))="SI",UPPER(TRIM(Datos!H283&amp;""))="NO"),IF(ISNUMBER(Datos!H283),AND(OR(H$1005="",Datos!H283&gt;=H$1005),OR(H$1006="",Datos!H283&lt;=H$1006)),FALSE),TRUE))))</f>
        <v>0.0</v>
      </c>
      <c r="I283">
        <f>IF(Datos!I283="",0,IF(AND(I$1008&lt;&gt;"",Datos!I283=I$1008),0,IF(I$1004=0,0,1-CHOOSE(I$1004,IF(ISNUMBER(Datos!I283),AND(OR(I$1005="",Datos!I283&gt;=I$1005),OR(I$1006="",Datos!I283&lt;=I$1006)),FALSE),IF(ISNUMBER(Datos!I283),AND(Datos!I283=INT(Datos!I283),AND(OR(I$1005="",Datos!I283&gt;=I$1005),OR(I$1006="",Datos!I283&lt;=I$1006))),FALSE),OR(ISNUMBER(FIND(";"&amp;UPPER(TRIM(Datos!I283&amp;""))&amp;"=",I$1007)),ISNUMBER(FIND(";"&amp;UPPER(TRIM(Datos!I283&amp;""))&amp;";",I$1007))),OR(UPPER(TRIM(Datos!I283&amp;""))="SÍ",UPPER(TRIM(Datos!I283&amp;""))="SI",UPPER(TRIM(Datos!I283&amp;""))="NO"),IF(ISNUMBER(Datos!I283),AND(OR(I$1005="",Datos!I283&gt;=I$1005),OR(I$1006="",Datos!I283&lt;=I$1006)),FALSE),TRUE))))</f>
        <v>0.0</v>
      </c>
      <c r="J283">
        <f>IF(Datos!J283="",0,IF(AND(J$1008&lt;&gt;"",Datos!J283=J$1008),0,IF(J$1004=0,0,1-CHOOSE(J$1004,IF(ISNUMBER(Datos!J283),AND(OR(J$1005="",Datos!J283&gt;=J$1005),OR(J$1006="",Datos!J283&lt;=J$1006)),FALSE),IF(ISNUMBER(Datos!J283),AND(Datos!J283=INT(Datos!J283),AND(OR(J$1005="",Datos!J283&gt;=J$1005),OR(J$1006="",Datos!J283&lt;=J$1006))),FALSE),OR(ISNUMBER(FIND(";"&amp;UPPER(TRIM(Datos!J283&amp;""))&amp;"=",J$1007)),ISNUMBER(FIND(";"&amp;UPPER(TRIM(Datos!J283&amp;""))&amp;";",J$1007))),OR(UPPER(TRIM(Datos!J283&amp;""))="SÍ",UPPER(TRIM(Datos!J283&amp;""))="SI",UPPER(TRIM(Datos!J283&amp;""))="NO"),IF(ISNUMBER(Datos!J283),AND(OR(J$1005="",Datos!J283&gt;=J$1005),OR(J$1006="",Datos!J283&lt;=J$1006)),FALSE),TRUE))))</f>
        <v>0.0</v>
      </c>
      <c r="K283">
        <f>IF(Datos!K283="",0,IF(AND(K$1008&lt;&gt;"",Datos!K283=K$1008),0,IF(K$1004=0,0,1-CHOOSE(K$1004,IF(ISNUMBER(Datos!K283),AND(OR(K$1005="",Datos!K283&gt;=K$1005),OR(K$1006="",Datos!K283&lt;=K$1006)),FALSE),IF(ISNUMBER(Datos!K283),AND(Datos!K283=INT(Datos!K283),AND(OR(K$1005="",Datos!K283&gt;=K$1005),OR(K$1006="",Datos!K283&lt;=K$1006))),FALSE),OR(ISNUMBER(FIND(";"&amp;UPPER(TRIM(Datos!K283&amp;""))&amp;"=",K$1007)),ISNUMBER(FIND(";"&amp;UPPER(TRIM(Datos!K283&amp;""))&amp;";",K$1007))),OR(UPPER(TRIM(Datos!K283&amp;""))="SÍ",UPPER(TRIM(Datos!K283&amp;""))="SI",UPPER(TRIM(Datos!K283&amp;""))="NO"),IF(ISNUMBER(Datos!K283),AND(OR(K$1005="",Datos!K283&gt;=K$1005),OR(K$1006="",Datos!K283&lt;=K$1006)),FALSE),TRUE))))</f>
        <v>0.0</v>
      </c>
      <c r="L283">
        <f>IF(Datos!L283="",0,IF(AND(L$1008&lt;&gt;"",Datos!L283=L$1008),0,IF(L$1004=0,0,1-CHOOSE(L$1004,IF(ISNUMBER(Datos!L283),AND(OR(L$1005="",Datos!L283&gt;=L$1005),OR(L$1006="",Datos!L283&lt;=L$1006)),FALSE),IF(ISNUMBER(Datos!L283),AND(Datos!L283=INT(Datos!L283),AND(OR(L$1005="",Datos!L283&gt;=L$1005),OR(L$1006="",Datos!L283&lt;=L$1006))),FALSE),OR(ISNUMBER(FIND(";"&amp;UPPER(TRIM(Datos!L283&amp;""))&amp;"=",L$1007)),ISNUMBER(FIND(";"&amp;UPPER(TRIM(Datos!L283&amp;""))&amp;";",L$1007))),OR(UPPER(TRIM(Datos!L283&amp;""))="SÍ",UPPER(TRIM(Datos!L283&amp;""))="SI",UPPER(TRIM(Datos!L283&amp;""))="NO"),IF(ISNUMBER(Datos!L283),AND(OR(L$1005="",Datos!L283&gt;=L$1005),OR(L$1006="",Datos!L283&lt;=L$1006)),FALSE),TRUE))))</f>
        <v>0.0</v>
      </c>
      <c r="M283">
        <f>IF(Datos!M283="",0,IF(AND(M$1008&lt;&gt;"",Datos!M283=M$1008),0,IF(M$1004=0,0,1-CHOOSE(M$1004,IF(ISNUMBER(Datos!M283),AND(OR(M$1005="",Datos!M283&gt;=M$1005),OR(M$1006="",Datos!M283&lt;=M$1006)),FALSE),IF(ISNUMBER(Datos!M283),AND(Datos!M283=INT(Datos!M283),AND(OR(M$1005="",Datos!M283&gt;=M$1005),OR(M$1006="",Datos!M283&lt;=M$1006))),FALSE),OR(ISNUMBER(FIND(";"&amp;UPPER(TRIM(Datos!M283&amp;""))&amp;"=",M$1007)),ISNUMBER(FIND(";"&amp;UPPER(TRIM(Datos!M283&amp;""))&amp;";",M$1007))),OR(UPPER(TRIM(Datos!M283&amp;""))="SÍ",UPPER(TRIM(Datos!M283&amp;""))="SI",UPPER(TRIM(Datos!M283&amp;""))="NO"),IF(ISNUMBER(Datos!M283),AND(OR(M$1005="",Datos!M283&gt;=M$1005),OR(M$1006="",Datos!M283&lt;=M$1006)),FALSE),TRUE))))</f>
        <v>0.0</v>
      </c>
      <c r="N283">
        <f>IF(Datos!N283="",0,IF(AND(N$1008&lt;&gt;"",Datos!N283=N$1008),0,IF(N$1004=0,0,1-CHOOSE(N$1004,IF(ISNUMBER(Datos!N283),AND(OR(N$1005="",Datos!N283&gt;=N$1005),OR(N$1006="",Datos!N283&lt;=N$1006)),FALSE),IF(ISNUMBER(Datos!N283),AND(Datos!N283=INT(Datos!N283),AND(OR(N$1005="",Datos!N283&gt;=N$1005),OR(N$1006="",Datos!N283&lt;=N$1006))),FALSE),OR(ISNUMBER(FIND(";"&amp;UPPER(TRIM(Datos!N283&amp;""))&amp;"=",N$1007)),ISNUMBER(FIND(";"&amp;UPPER(TRIM(Datos!N283&amp;""))&amp;";",N$1007))),OR(UPPER(TRIM(Datos!N283&amp;""))="SÍ",UPPER(TRIM(Datos!N283&amp;""))="SI",UPPER(TRIM(Datos!N283&amp;""))="NO"),IF(ISNUMBER(Datos!N283),AND(OR(N$1005="",Datos!N283&gt;=N$1005),OR(N$1006="",Datos!N283&lt;=N$1006)),FALSE),TRUE))))</f>
        <v>0.0</v>
      </c>
      <c r="O283">
        <f>IF(Datos!O283="",0,IF(AND(O$1008&lt;&gt;"",Datos!O283=O$1008),0,IF(O$1004=0,0,1-CHOOSE(O$1004,IF(ISNUMBER(Datos!O283),AND(OR(O$1005="",Datos!O283&gt;=O$1005),OR(O$1006="",Datos!O283&lt;=O$1006)),FALSE),IF(ISNUMBER(Datos!O283),AND(Datos!O283=INT(Datos!O283),AND(OR(O$1005="",Datos!O283&gt;=O$1005),OR(O$1006="",Datos!O283&lt;=O$1006))),FALSE),OR(ISNUMBER(FIND(";"&amp;UPPER(TRIM(Datos!O283&amp;""))&amp;"=",O$1007)),ISNUMBER(FIND(";"&amp;UPPER(TRIM(Datos!O283&amp;""))&amp;";",O$1007))),OR(UPPER(TRIM(Datos!O283&amp;""))="SÍ",UPPER(TRIM(Datos!O283&amp;""))="SI",UPPER(TRIM(Datos!O283&amp;""))="NO"),IF(ISNUMBER(Datos!O283),AND(OR(O$1005="",Datos!O283&gt;=O$1005),OR(O$1006="",Datos!O283&lt;=O$1006)),FALSE),TRUE))))</f>
        <v>0.0</v>
      </c>
      <c r="P283">
        <f>IF(Datos!P283="",0,IF(AND(P$1008&lt;&gt;"",Datos!P283=P$1008),0,IF(P$1004=0,0,1-CHOOSE(P$1004,IF(ISNUMBER(Datos!P283),AND(OR(P$1005="",Datos!P283&gt;=P$1005),OR(P$1006="",Datos!P283&lt;=P$1006)),FALSE),IF(ISNUMBER(Datos!P283),AND(Datos!P283=INT(Datos!P283),AND(OR(P$1005="",Datos!P283&gt;=P$1005),OR(P$1006="",Datos!P283&lt;=P$1006))),FALSE),OR(ISNUMBER(FIND(";"&amp;UPPER(TRIM(Datos!P283&amp;""))&amp;"=",P$1007)),ISNUMBER(FIND(";"&amp;UPPER(TRIM(Datos!P283&amp;""))&amp;";",P$1007))),OR(UPPER(TRIM(Datos!P283&amp;""))="SÍ",UPPER(TRIM(Datos!P283&amp;""))="SI",UPPER(TRIM(Datos!P283&amp;""))="NO"),IF(ISNUMBER(Datos!P283),AND(OR(P$1005="",Datos!P283&gt;=P$1005),OR(P$1006="",Datos!P283&lt;=P$1006)),FALSE),TRUE))))</f>
        <v>0.0</v>
      </c>
      <c r="Q283">
        <f>IF(Datos!Q283="",0,IF(AND(Q$1008&lt;&gt;"",Datos!Q283=Q$1008),0,IF(Q$1004=0,0,1-CHOOSE(Q$1004,IF(ISNUMBER(Datos!Q283),AND(OR(Q$1005="",Datos!Q283&gt;=Q$1005),OR(Q$1006="",Datos!Q283&lt;=Q$1006)),FALSE),IF(ISNUMBER(Datos!Q283),AND(Datos!Q283=INT(Datos!Q283),AND(OR(Q$1005="",Datos!Q283&gt;=Q$1005),OR(Q$1006="",Datos!Q283&lt;=Q$1006))),FALSE),OR(ISNUMBER(FIND(";"&amp;UPPER(TRIM(Datos!Q283&amp;""))&amp;"=",Q$1007)),ISNUMBER(FIND(";"&amp;UPPER(TRIM(Datos!Q283&amp;""))&amp;";",Q$1007))),OR(UPPER(TRIM(Datos!Q283&amp;""))="SÍ",UPPER(TRIM(Datos!Q283&amp;""))="SI",UPPER(TRIM(Datos!Q283&amp;""))="NO"),IF(ISNUMBER(Datos!Q283),AND(OR(Q$1005="",Datos!Q283&gt;=Q$1005),OR(Q$1006="",Datos!Q283&lt;=Q$1006)),FALSE),TRUE))))</f>
        <v>0.0</v>
      </c>
      <c r="R283">
        <f>IF(Datos!R283="",0,IF(AND(R$1008&lt;&gt;"",Datos!R283=R$1008),0,IF(R$1004=0,0,1-CHOOSE(R$1004,IF(ISNUMBER(Datos!R283),AND(OR(R$1005="",Datos!R283&gt;=R$1005),OR(R$1006="",Datos!R283&lt;=R$1006)),FALSE),IF(ISNUMBER(Datos!R283),AND(Datos!R283=INT(Datos!R283),AND(OR(R$1005="",Datos!R283&gt;=R$1005),OR(R$1006="",Datos!R283&lt;=R$1006))),FALSE),OR(ISNUMBER(FIND(";"&amp;UPPER(TRIM(Datos!R283&amp;""))&amp;"=",R$1007)),ISNUMBER(FIND(";"&amp;UPPER(TRIM(Datos!R283&amp;""))&amp;";",R$1007))),OR(UPPER(TRIM(Datos!R283&amp;""))="SÍ",UPPER(TRIM(Datos!R283&amp;""))="SI",UPPER(TRIM(Datos!R283&amp;""))="NO"),IF(ISNUMBER(Datos!R283),AND(OR(R$1005="",Datos!R283&gt;=R$1005),OR(R$1006="",Datos!R283&lt;=R$1006)),FALSE),TRUE))))</f>
        <v>0.0</v>
      </c>
      <c r="S283">
        <f>IF(Datos!S283="",0,IF(AND(S$1008&lt;&gt;"",Datos!S283=S$1008),0,IF(S$1004=0,0,1-CHOOSE(S$1004,IF(ISNUMBER(Datos!S283),AND(OR(S$1005="",Datos!S283&gt;=S$1005),OR(S$1006="",Datos!S283&lt;=S$1006)),FALSE),IF(ISNUMBER(Datos!S283),AND(Datos!S283=INT(Datos!S283),AND(OR(S$1005="",Datos!S283&gt;=S$1005),OR(S$1006="",Datos!S283&lt;=S$1006))),FALSE),OR(ISNUMBER(FIND(";"&amp;UPPER(TRIM(Datos!S283&amp;""))&amp;"=",S$1007)),ISNUMBER(FIND(";"&amp;UPPER(TRIM(Datos!S283&amp;""))&amp;";",S$1007))),OR(UPPER(TRIM(Datos!S283&amp;""))="SÍ",UPPER(TRIM(Datos!S283&amp;""))="SI",UPPER(TRIM(Datos!S283&amp;""))="NO"),IF(ISNUMBER(Datos!S283),AND(OR(S$1005="",Datos!S283&gt;=S$1005),OR(S$1006="",Datos!S283&lt;=S$1006)),FALSE),TRUE))))</f>
        <v>0.0</v>
      </c>
      <c r="T283">
        <f>IF(Datos!T283="",0,IF(AND(T$1008&lt;&gt;"",Datos!T283=T$1008),0,IF(T$1004=0,0,1-CHOOSE(T$1004,IF(ISNUMBER(Datos!T283),AND(OR(T$1005="",Datos!T283&gt;=T$1005),OR(T$1006="",Datos!T283&lt;=T$1006)),FALSE),IF(ISNUMBER(Datos!T283),AND(Datos!T283=INT(Datos!T283),AND(OR(T$1005="",Datos!T283&gt;=T$1005),OR(T$1006="",Datos!T283&lt;=T$1006))),FALSE),OR(ISNUMBER(FIND(";"&amp;UPPER(TRIM(Datos!T283&amp;""))&amp;"=",T$1007)),ISNUMBER(FIND(";"&amp;UPPER(TRIM(Datos!T283&amp;""))&amp;";",T$1007))),OR(UPPER(TRIM(Datos!T283&amp;""))="SÍ",UPPER(TRIM(Datos!T283&amp;""))="SI",UPPER(TRIM(Datos!T283&amp;""))="NO"),IF(ISNUMBER(Datos!T283),AND(OR(T$1005="",Datos!T283&gt;=T$1005),OR(T$1006="",Datos!T283&lt;=T$1006)),FALSE),TRUE))))</f>
        <v>0.0</v>
      </c>
      <c r="U283">
        <f>IF(Datos!U283="",0,IF(AND(U$1008&lt;&gt;"",Datos!U283=U$1008),0,IF(U$1004=0,0,1-CHOOSE(U$1004,IF(ISNUMBER(Datos!U283),AND(OR(U$1005="",Datos!U283&gt;=U$1005),OR(U$1006="",Datos!U283&lt;=U$1006)),FALSE),IF(ISNUMBER(Datos!U283),AND(Datos!U283=INT(Datos!U283),AND(OR(U$1005="",Datos!U283&gt;=U$1005),OR(U$1006="",Datos!U283&lt;=U$1006))),FALSE),OR(ISNUMBER(FIND(";"&amp;UPPER(TRIM(Datos!U283&amp;""))&amp;"=",U$1007)),ISNUMBER(FIND(";"&amp;UPPER(TRIM(Datos!U283&amp;""))&amp;";",U$1007))),OR(UPPER(TRIM(Datos!U283&amp;""))="SÍ",UPPER(TRIM(Datos!U283&amp;""))="SI",UPPER(TRIM(Datos!U283&amp;""))="NO"),IF(ISNUMBER(Datos!U283),AND(OR(U$1005="",Datos!U283&gt;=U$1005),OR(U$1006="",Datos!U283&lt;=U$1006)),FALSE),TRUE))))</f>
        <v>0.0</v>
      </c>
      <c r="V283">
        <f>IF(Datos!V283="",0,IF(AND(V$1008&lt;&gt;"",Datos!V283=V$1008),0,IF(V$1004=0,0,1-CHOOSE(V$1004,IF(ISNUMBER(Datos!V283),AND(OR(V$1005="",Datos!V283&gt;=V$1005),OR(V$1006="",Datos!V283&lt;=V$1006)),FALSE),IF(ISNUMBER(Datos!V283),AND(Datos!V283=INT(Datos!V283),AND(OR(V$1005="",Datos!V283&gt;=V$1005),OR(V$1006="",Datos!V283&lt;=V$1006))),FALSE),OR(ISNUMBER(FIND(";"&amp;UPPER(TRIM(Datos!V283&amp;""))&amp;"=",V$1007)),ISNUMBER(FIND(";"&amp;UPPER(TRIM(Datos!V283&amp;""))&amp;";",V$1007))),OR(UPPER(TRIM(Datos!V283&amp;""))="SÍ",UPPER(TRIM(Datos!V283&amp;""))="SI",UPPER(TRIM(Datos!V283&amp;""))="NO"),IF(ISNUMBER(Datos!V283),AND(OR(V$1005="",Datos!V283&gt;=V$1005),OR(V$1006="",Datos!V283&lt;=V$1006)),FALSE),TRUE))))</f>
        <v>0.0</v>
      </c>
      <c r="W283">
        <f>IF(Datos!W283="",0,IF(AND(W$1008&lt;&gt;"",Datos!W283=W$1008),0,IF(W$1004=0,0,1-CHOOSE(W$1004,IF(ISNUMBER(Datos!W283),AND(OR(W$1005="",Datos!W283&gt;=W$1005),OR(W$1006="",Datos!W283&lt;=W$1006)),FALSE),IF(ISNUMBER(Datos!W283),AND(Datos!W283=INT(Datos!W283),AND(OR(W$1005="",Datos!W283&gt;=W$1005),OR(W$1006="",Datos!W283&lt;=W$1006))),FALSE),OR(ISNUMBER(FIND(";"&amp;UPPER(TRIM(Datos!W283&amp;""))&amp;"=",W$1007)),ISNUMBER(FIND(";"&amp;UPPER(TRIM(Datos!W283&amp;""))&amp;";",W$1007))),OR(UPPER(TRIM(Datos!W283&amp;""))="SÍ",UPPER(TRIM(Datos!W283&amp;""))="SI",UPPER(TRIM(Datos!W283&amp;""))="NO"),IF(ISNUMBER(Datos!W283),AND(OR(W$1005="",Datos!W283&gt;=W$1005),OR(W$1006="",Datos!W283&lt;=W$1006)),FALSE),TRUE))))</f>
        <v>0.0</v>
      </c>
      <c r="X283">
        <f>IF(Datos!X283="",0,IF(AND(X$1008&lt;&gt;"",Datos!X283=X$1008),0,IF(X$1004=0,0,1-CHOOSE(X$1004,IF(ISNUMBER(Datos!X283),AND(OR(X$1005="",Datos!X283&gt;=X$1005),OR(X$1006="",Datos!X283&lt;=X$1006)),FALSE),IF(ISNUMBER(Datos!X283),AND(Datos!X283=INT(Datos!X283),AND(OR(X$1005="",Datos!X283&gt;=X$1005),OR(X$1006="",Datos!X283&lt;=X$1006))),FALSE),OR(ISNUMBER(FIND(";"&amp;UPPER(TRIM(Datos!X283&amp;""))&amp;"=",X$1007)),ISNUMBER(FIND(";"&amp;UPPER(TRIM(Datos!X283&amp;""))&amp;";",X$1007))),OR(UPPER(TRIM(Datos!X283&amp;""))="SÍ",UPPER(TRIM(Datos!X283&amp;""))="SI",UPPER(TRIM(Datos!X283&amp;""))="NO"),IF(ISNUMBER(Datos!X283),AND(OR(X$1005="",Datos!X283&gt;=X$1005),OR(X$1006="",Datos!X283&lt;=X$1006)),FALSE),TRUE))))</f>
        <v>0.0</v>
      </c>
      <c r="Y283">
        <f>IF(Datos!Y283="",0,IF(AND(Y$1008&lt;&gt;"",Datos!Y283=Y$1008),0,IF(Y$1004=0,0,1-CHOOSE(Y$1004,IF(ISNUMBER(Datos!Y283),AND(OR(Y$1005="",Datos!Y283&gt;=Y$1005),OR(Y$1006="",Datos!Y283&lt;=Y$1006)),FALSE),IF(ISNUMBER(Datos!Y283),AND(Datos!Y283=INT(Datos!Y283),AND(OR(Y$1005="",Datos!Y283&gt;=Y$1005),OR(Y$1006="",Datos!Y283&lt;=Y$1006))),FALSE),OR(ISNUMBER(FIND(";"&amp;UPPER(TRIM(Datos!Y283&amp;""))&amp;"=",Y$1007)),ISNUMBER(FIND(";"&amp;UPPER(TRIM(Datos!Y283&amp;""))&amp;";",Y$1007))),OR(UPPER(TRIM(Datos!Y283&amp;""))="SÍ",UPPER(TRIM(Datos!Y283&amp;""))="SI",UPPER(TRIM(Datos!Y283&amp;""))="NO"),IF(ISNUMBER(Datos!Y283),AND(OR(Y$1005="",Datos!Y283&gt;=Y$1005),OR(Y$1006="",Datos!Y283&lt;=Y$1006)),FALSE),TRUE))))</f>
        <v>0.0</v>
      </c>
      <c r="Z283">
        <f>IF(Datos!Z283="",0,IF(AND(Z$1008&lt;&gt;"",Datos!Z283=Z$1008),0,IF(Z$1004=0,0,1-CHOOSE(Z$1004,IF(ISNUMBER(Datos!Z283),AND(OR(Z$1005="",Datos!Z283&gt;=Z$1005),OR(Z$1006="",Datos!Z283&lt;=Z$1006)),FALSE),IF(ISNUMBER(Datos!Z283),AND(Datos!Z283=INT(Datos!Z283),AND(OR(Z$1005="",Datos!Z283&gt;=Z$1005),OR(Z$1006="",Datos!Z283&lt;=Z$1006))),FALSE),OR(ISNUMBER(FIND(";"&amp;UPPER(TRIM(Datos!Z283&amp;""))&amp;"=",Z$1007)),ISNUMBER(FIND(";"&amp;UPPER(TRIM(Datos!Z283&amp;""))&amp;";",Z$1007))),OR(UPPER(TRIM(Datos!Z283&amp;""))="SÍ",UPPER(TRIM(Datos!Z283&amp;""))="SI",UPPER(TRIM(Datos!Z283&amp;""))="NO"),IF(ISNUMBER(Datos!Z283),AND(OR(Z$1005="",Datos!Z283&gt;=Z$1005),OR(Z$1006="",Datos!Z283&lt;=Z$1006)),FALSE),TRUE))))</f>
        <v>0.0</v>
      </c>
      <c r="AA283">
        <f>IF(Datos!AA283="",0,IF(AND(AA$1008&lt;&gt;"",Datos!AA283=AA$1008),0,IF(AA$1004=0,0,1-CHOOSE(AA$1004,IF(ISNUMBER(Datos!AA283),AND(OR(AA$1005="",Datos!AA283&gt;=AA$1005),OR(AA$1006="",Datos!AA283&lt;=AA$1006)),FALSE),IF(ISNUMBER(Datos!AA283),AND(Datos!AA283=INT(Datos!AA283),AND(OR(AA$1005="",Datos!AA283&gt;=AA$1005),OR(AA$1006="",Datos!AA283&lt;=AA$1006))),FALSE),OR(ISNUMBER(FIND(";"&amp;UPPER(TRIM(Datos!AA283&amp;""))&amp;"=",AA$1007)),ISNUMBER(FIND(";"&amp;UPPER(TRIM(Datos!AA283&amp;""))&amp;";",AA$1007))),OR(UPPER(TRIM(Datos!AA283&amp;""))="SÍ",UPPER(TRIM(Datos!AA283&amp;""))="SI",UPPER(TRIM(Datos!AA283&amp;""))="NO"),IF(ISNUMBER(Datos!AA283),AND(OR(AA$1005="",Datos!AA283&gt;=AA$1005),OR(AA$1006="",Datos!AA283&lt;=AA$1006)),FALSE),TRUE))))</f>
        <v>0.0</v>
      </c>
      <c r="AB283">
        <f>IF(Datos!AB283="",0,IF(AND(AB$1008&lt;&gt;"",Datos!AB283=AB$1008),0,IF(AB$1004=0,0,1-CHOOSE(AB$1004,IF(ISNUMBER(Datos!AB283),AND(OR(AB$1005="",Datos!AB283&gt;=AB$1005),OR(AB$1006="",Datos!AB283&lt;=AB$1006)),FALSE),IF(ISNUMBER(Datos!AB283),AND(Datos!AB283=INT(Datos!AB283),AND(OR(AB$1005="",Datos!AB283&gt;=AB$1005),OR(AB$1006="",Datos!AB283&lt;=AB$1006))),FALSE),OR(ISNUMBER(FIND(";"&amp;UPPER(TRIM(Datos!AB283&amp;""))&amp;"=",AB$1007)),ISNUMBER(FIND(";"&amp;UPPER(TRIM(Datos!AB283&amp;""))&amp;";",AB$1007))),OR(UPPER(TRIM(Datos!AB283&amp;""))="SÍ",UPPER(TRIM(Datos!AB283&amp;""))="SI",UPPER(TRIM(Datos!AB283&amp;""))="NO"),IF(ISNUMBER(Datos!AB283),AND(OR(AB$1005="",Datos!AB283&gt;=AB$1005),OR(AB$1006="",Datos!AB283&lt;=AB$1006)),FALSE),TRUE))))</f>
        <v>0.0</v>
      </c>
      <c r="AC283">
        <f>IF(Datos!AC283="",0,IF(AND(AC$1008&lt;&gt;"",Datos!AC283=AC$1008),0,IF(AC$1004=0,0,1-CHOOSE(AC$1004,IF(ISNUMBER(Datos!AC283),AND(OR(AC$1005="",Datos!AC283&gt;=AC$1005),OR(AC$1006="",Datos!AC283&lt;=AC$1006)),FALSE),IF(ISNUMBER(Datos!AC283),AND(Datos!AC283=INT(Datos!AC283),AND(OR(AC$1005="",Datos!AC283&gt;=AC$1005),OR(AC$1006="",Datos!AC283&lt;=AC$1006))),FALSE),OR(ISNUMBER(FIND(";"&amp;UPPER(TRIM(Datos!AC283&amp;""))&amp;"=",AC$1007)),ISNUMBER(FIND(";"&amp;UPPER(TRIM(Datos!AC283&amp;""))&amp;";",AC$1007))),OR(UPPER(TRIM(Datos!AC283&amp;""))="SÍ",UPPER(TRIM(Datos!AC283&amp;""))="SI",UPPER(TRIM(Datos!AC283&amp;""))="NO"),IF(ISNUMBER(Datos!AC283),AND(OR(AC$1005="",Datos!AC283&gt;=AC$1005),OR(AC$1006="",Datos!AC283&lt;=AC$1006)),FALSE),TRUE))))</f>
        <v>0.0</v>
      </c>
      <c r="AD283">
        <f>IF(Datos!AD283="",0,IF(AND(AD$1008&lt;&gt;"",Datos!AD283=AD$1008),0,IF(AD$1004=0,0,1-CHOOSE(AD$1004,IF(ISNUMBER(Datos!AD283),AND(OR(AD$1005="",Datos!AD283&gt;=AD$1005),OR(AD$1006="",Datos!AD283&lt;=AD$1006)),FALSE),IF(ISNUMBER(Datos!AD283),AND(Datos!AD283=INT(Datos!AD283),AND(OR(AD$1005="",Datos!AD283&gt;=AD$1005),OR(AD$1006="",Datos!AD283&lt;=AD$1006))),FALSE),OR(ISNUMBER(FIND(";"&amp;UPPER(TRIM(Datos!AD283&amp;""))&amp;"=",AD$1007)),ISNUMBER(FIND(";"&amp;UPPER(TRIM(Datos!AD283&amp;""))&amp;";",AD$1007))),OR(UPPER(TRIM(Datos!AD283&amp;""))="SÍ",UPPER(TRIM(Datos!AD283&amp;""))="SI",UPPER(TRIM(Datos!AD283&amp;""))="NO"),IF(ISNUMBER(Datos!AD283),AND(OR(AD$1005="",Datos!AD283&gt;=AD$1005),OR(AD$1006="",Datos!AD283&lt;=AD$1006)),FALSE),TRUE))))</f>
        <v>0.0</v>
      </c>
      <c r="AE283">
        <f>IF(Datos!AE283="",0,IF(AND(AE$1008&lt;&gt;"",Datos!AE283=AE$1008),0,IF(AE$1004=0,0,1-CHOOSE(AE$1004,IF(ISNUMBER(Datos!AE283),AND(OR(AE$1005="",Datos!AE283&gt;=AE$1005),OR(AE$1006="",Datos!AE283&lt;=AE$1006)),FALSE),IF(ISNUMBER(Datos!AE283),AND(Datos!AE283=INT(Datos!AE283),AND(OR(AE$1005="",Datos!AE283&gt;=AE$1005),OR(AE$1006="",Datos!AE283&lt;=AE$1006))),FALSE),OR(ISNUMBER(FIND(";"&amp;UPPER(TRIM(Datos!AE283&amp;""))&amp;"=",AE$1007)),ISNUMBER(FIND(";"&amp;UPPER(TRIM(Datos!AE283&amp;""))&amp;";",AE$1007))),OR(UPPER(TRIM(Datos!AE283&amp;""))="SÍ",UPPER(TRIM(Datos!AE283&amp;""))="SI",UPPER(TRIM(Datos!AE283&amp;""))="NO"),IF(ISNUMBER(Datos!AE283),AND(OR(AE$1005="",Datos!AE283&gt;=AE$1005),OR(AE$1006="",Datos!AE283&lt;=AE$1006)),FALSE),TRUE))))</f>
        <v>0.0</v>
      </c>
    </row>
    <row r="284" spans="2:31">
      <c r="B284">
        <f>IF(Datos!B284="",0,IF(AND(B$1008&lt;&gt;"",Datos!B284=B$1008),0,IF(B$1004=0,0,1-CHOOSE(B$1004,IF(ISNUMBER(Datos!B284),AND(OR(B$1005="",Datos!B284&gt;=B$1005),OR(B$1006="",Datos!B284&lt;=B$1006)),FALSE),IF(ISNUMBER(Datos!B284),AND(Datos!B284=INT(Datos!B284),AND(OR(B$1005="",Datos!B284&gt;=B$1005),OR(B$1006="",Datos!B284&lt;=B$1006))),FALSE),OR(ISNUMBER(FIND(";"&amp;UPPER(TRIM(Datos!B284&amp;""))&amp;"=",B$1007)),ISNUMBER(FIND(";"&amp;UPPER(TRIM(Datos!B284&amp;""))&amp;";",B$1007))),OR(UPPER(TRIM(Datos!B284&amp;""))="SÍ",UPPER(TRIM(Datos!B284&amp;""))="SI",UPPER(TRIM(Datos!B284&amp;""))="NO"),IF(ISNUMBER(Datos!B284),AND(OR(B$1005="",Datos!B284&gt;=B$1005),OR(B$1006="",Datos!B284&lt;=B$1006)),FALSE),TRUE))))</f>
        <v>0.0</v>
      </c>
      <c r="C284">
        <f>IF(Datos!C284="",0,IF(AND(C$1008&lt;&gt;"",Datos!C284=C$1008),0,IF(C$1004=0,0,1-CHOOSE(C$1004,IF(ISNUMBER(Datos!C284),AND(OR(C$1005="",Datos!C284&gt;=C$1005),OR(C$1006="",Datos!C284&lt;=C$1006)),FALSE),IF(ISNUMBER(Datos!C284),AND(Datos!C284=INT(Datos!C284),AND(OR(C$1005="",Datos!C284&gt;=C$1005),OR(C$1006="",Datos!C284&lt;=C$1006))),FALSE),OR(ISNUMBER(FIND(";"&amp;UPPER(TRIM(Datos!C284&amp;""))&amp;"=",C$1007)),ISNUMBER(FIND(";"&amp;UPPER(TRIM(Datos!C284&amp;""))&amp;";",C$1007))),OR(UPPER(TRIM(Datos!C284&amp;""))="SÍ",UPPER(TRIM(Datos!C284&amp;""))="SI",UPPER(TRIM(Datos!C284&amp;""))="NO"),IF(ISNUMBER(Datos!C284),AND(OR(C$1005="",Datos!C284&gt;=C$1005),OR(C$1006="",Datos!C284&lt;=C$1006)),FALSE),TRUE))))</f>
        <v>0.0</v>
      </c>
      <c r="D284">
        <f>IF(Datos!D284="",0,IF(AND(D$1008&lt;&gt;"",Datos!D284=D$1008),0,IF(D$1004=0,0,1-CHOOSE(D$1004,IF(ISNUMBER(Datos!D284),AND(OR(D$1005="",Datos!D284&gt;=D$1005),OR(D$1006="",Datos!D284&lt;=D$1006)),FALSE),IF(ISNUMBER(Datos!D284),AND(Datos!D284=INT(Datos!D284),AND(OR(D$1005="",Datos!D284&gt;=D$1005),OR(D$1006="",Datos!D284&lt;=D$1006))),FALSE),OR(ISNUMBER(FIND(";"&amp;UPPER(TRIM(Datos!D284&amp;""))&amp;"=",D$1007)),ISNUMBER(FIND(";"&amp;UPPER(TRIM(Datos!D284&amp;""))&amp;";",D$1007))),OR(UPPER(TRIM(Datos!D284&amp;""))="SÍ",UPPER(TRIM(Datos!D284&amp;""))="SI",UPPER(TRIM(Datos!D284&amp;""))="NO"),IF(ISNUMBER(Datos!D284),AND(OR(D$1005="",Datos!D284&gt;=D$1005),OR(D$1006="",Datos!D284&lt;=D$1006)),FALSE),TRUE))))</f>
        <v>0.0</v>
      </c>
      <c r="E284">
        <f>IF(Datos!E284="",0,IF(AND(E$1008&lt;&gt;"",Datos!E284=E$1008),0,IF(E$1004=0,0,1-CHOOSE(E$1004,IF(ISNUMBER(Datos!E284),AND(OR(E$1005="",Datos!E284&gt;=E$1005),OR(E$1006="",Datos!E284&lt;=E$1006)),FALSE),IF(ISNUMBER(Datos!E284),AND(Datos!E284=INT(Datos!E284),AND(OR(E$1005="",Datos!E284&gt;=E$1005),OR(E$1006="",Datos!E284&lt;=E$1006))),FALSE),OR(ISNUMBER(FIND(";"&amp;UPPER(TRIM(Datos!E284&amp;""))&amp;"=",E$1007)),ISNUMBER(FIND(";"&amp;UPPER(TRIM(Datos!E284&amp;""))&amp;";",E$1007))),OR(UPPER(TRIM(Datos!E284&amp;""))="SÍ",UPPER(TRIM(Datos!E284&amp;""))="SI",UPPER(TRIM(Datos!E284&amp;""))="NO"),IF(ISNUMBER(Datos!E284),AND(OR(E$1005="",Datos!E284&gt;=E$1005),OR(E$1006="",Datos!E284&lt;=E$1006)),FALSE),TRUE))))</f>
        <v>0.0</v>
      </c>
      <c r="F284">
        <f>IF(Datos!F284="",0,IF(AND(F$1008&lt;&gt;"",Datos!F284=F$1008),0,IF(F$1004=0,0,1-CHOOSE(F$1004,IF(ISNUMBER(Datos!F284),AND(OR(F$1005="",Datos!F284&gt;=F$1005),OR(F$1006="",Datos!F284&lt;=F$1006)),FALSE),IF(ISNUMBER(Datos!F284),AND(Datos!F284=INT(Datos!F284),AND(OR(F$1005="",Datos!F284&gt;=F$1005),OR(F$1006="",Datos!F284&lt;=F$1006))),FALSE),OR(ISNUMBER(FIND(";"&amp;UPPER(TRIM(Datos!F284&amp;""))&amp;"=",F$1007)),ISNUMBER(FIND(";"&amp;UPPER(TRIM(Datos!F284&amp;""))&amp;";",F$1007))),OR(UPPER(TRIM(Datos!F284&amp;""))="SÍ",UPPER(TRIM(Datos!F284&amp;""))="SI",UPPER(TRIM(Datos!F284&amp;""))="NO"),IF(ISNUMBER(Datos!F284),AND(OR(F$1005="",Datos!F284&gt;=F$1005),OR(F$1006="",Datos!F284&lt;=F$1006)),FALSE),TRUE))))</f>
        <v>0.0</v>
      </c>
      <c r="G284">
        <f>IF(Datos!G284="",0,IF(AND(G$1008&lt;&gt;"",Datos!G284=G$1008),0,IF(G$1004=0,0,1-CHOOSE(G$1004,IF(ISNUMBER(Datos!G284),AND(OR(G$1005="",Datos!G284&gt;=G$1005),OR(G$1006="",Datos!G284&lt;=G$1006)),FALSE),IF(ISNUMBER(Datos!G284),AND(Datos!G284=INT(Datos!G284),AND(OR(G$1005="",Datos!G284&gt;=G$1005),OR(G$1006="",Datos!G284&lt;=G$1006))),FALSE),OR(ISNUMBER(FIND(";"&amp;UPPER(TRIM(Datos!G284&amp;""))&amp;"=",G$1007)),ISNUMBER(FIND(";"&amp;UPPER(TRIM(Datos!G284&amp;""))&amp;";",G$1007))),OR(UPPER(TRIM(Datos!G284&amp;""))="SÍ",UPPER(TRIM(Datos!G284&amp;""))="SI",UPPER(TRIM(Datos!G284&amp;""))="NO"),IF(ISNUMBER(Datos!G284),AND(OR(G$1005="",Datos!G284&gt;=G$1005),OR(G$1006="",Datos!G284&lt;=G$1006)),FALSE),TRUE))))</f>
        <v>0.0</v>
      </c>
      <c r="H284">
        <f>IF(Datos!H284="",0,IF(AND(H$1008&lt;&gt;"",Datos!H284=H$1008),0,IF(H$1004=0,0,1-CHOOSE(H$1004,IF(ISNUMBER(Datos!H284),AND(OR(H$1005="",Datos!H284&gt;=H$1005),OR(H$1006="",Datos!H284&lt;=H$1006)),FALSE),IF(ISNUMBER(Datos!H284),AND(Datos!H284=INT(Datos!H284),AND(OR(H$1005="",Datos!H284&gt;=H$1005),OR(H$1006="",Datos!H284&lt;=H$1006))),FALSE),OR(ISNUMBER(FIND(";"&amp;UPPER(TRIM(Datos!H284&amp;""))&amp;"=",H$1007)),ISNUMBER(FIND(";"&amp;UPPER(TRIM(Datos!H284&amp;""))&amp;";",H$1007))),OR(UPPER(TRIM(Datos!H284&amp;""))="SÍ",UPPER(TRIM(Datos!H284&amp;""))="SI",UPPER(TRIM(Datos!H284&amp;""))="NO"),IF(ISNUMBER(Datos!H284),AND(OR(H$1005="",Datos!H284&gt;=H$1005),OR(H$1006="",Datos!H284&lt;=H$1006)),FALSE),TRUE))))</f>
        <v>0.0</v>
      </c>
      <c r="I284">
        <f>IF(Datos!I284="",0,IF(AND(I$1008&lt;&gt;"",Datos!I284=I$1008),0,IF(I$1004=0,0,1-CHOOSE(I$1004,IF(ISNUMBER(Datos!I284),AND(OR(I$1005="",Datos!I284&gt;=I$1005),OR(I$1006="",Datos!I284&lt;=I$1006)),FALSE),IF(ISNUMBER(Datos!I284),AND(Datos!I284=INT(Datos!I284),AND(OR(I$1005="",Datos!I284&gt;=I$1005),OR(I$1006="",Datos!I284&lt;=I$1006))),FALSE),OR(ISNUMBER(FIND(";"&amp;UPPER(TRIM(Datos!I284&amp;""))&amp;"=",I$1007)),ISNUMBER(FIND(";"&amp;UPPER(TRIM(Datos!I284&amp;""))&amp;";",I$1007))),OR(UPPER(TRIM(Datos!I284&amp;""))="SÍ",UPPER(TRIM(Datos!I284&amp;""))="SI",UPPER(TRIM(Datos!I284&amp;""))="NO"),IF(ISNUMBER(Datos!I284),AND(OR(I$1005="",Datos!I284&gt;=I$1005),OR(I$1006="",Datos!I284&lt;=I$1006)),FALSE),TRUE))))</f>
        <v>0.0</v>
      </c>
      <c r="J284">
        <f>IF(Datos!J284="",0,IF(AND(J$1008&lt;&gt;"",Datos!J284=J$1008),0,IF(J$1004=0,0,1-CHOOSE(J$1004,IF(ISNUMBER(Datos!J284),AND(OR(J$1005="",Datos!J284&gt;=J$1005),OR(J$1006="",Datos!J284&lt;=J$1006)),FALSE),IF(ISNUMBER(Datos!J284),AND(Datos!J284=INT(Datos!J284),AND(OR(J$1005="",Datos!J284&gt;=J$1005),OR(J$1006="",Datos!J284&lt;=J$1006))),FALSE),OR(ISNUMBER(FIND(";"&amp;UPPER(TRIM(Datos!J284&amp;""))&amp;"=",J$1007)),ISNUMBER(FIND(";"&amp;UPPER(TRIM(Datos!J284&amp;""))&amp;";",J$1007))),OR(UPPER(TRIM(Datos!J284&amp;""))="SÍ",UPPER(TRIM(Datos!J284&amp;""))="SI",UPPER(TRIM(Datos!J284&amp;""))="NO"),IF(ISNUMBER(Datos!J284),AND(OR(J$1005="",Datos!J284&gt;=J$1005),OR(J$1006="",Datos!J284&lt;=J$1006)),FALSE),TRUE))))</f>
        <v>0.0</v>
      </c>
      <c r="K284">
        <f>IF(Datos!K284="",0,IF(AND(K$1008&lt;&gt;"",Datos!K284=K$1008),0,IF(K$1004=0,0,1-CHOOSE(K$1004,IF(ISNUMBER(Datos!K284),AND(OR(K$1005="",Datos!K284&gt;=K$1005),OR(K$1006="",Datos!K284&lt;=K$1006)),FALSE),IF(ISNUMBER(Datos!K284),AND(Datos!K284=INT(Datos!K284),AND(OR(K$1005="",Datos!K284&gt;=K$1005),OR(K$1006="",Datos!K284&lt;=K$1006))),FALSE),OR(ISNUMBER(FIND(";"&amp;UPPER(TRIM(Datos!K284&amp;""))&amp;"=",K$1007)),ISNUMBER(FIND(";"&amp;UPPER(TRIM(Datos!K284&amp;""))&amp;";",K$1007))),OR(UPPER(TRIM(Datos!K284&amp;""))="SÍ",UPPER(TRIM(Datos!K284&amp;""))="SI",UPPER(TRIM(Datos!K284&amp;""))="NO"),IF(ISNUMBER(Datos!K284),AND(OR(K$1005="",Datos!K284&gt;=K$1005),OR(K$1006="",Datos!K284&lt;=K$1006)),FALSE),TRUE))))</f>
        <v>0.0</v>
      </c>
      <c r="L284">
        <f>IF(Datos!L284="",0,IF(AND(L$1008&lt;&gt;"",Datos!L284=L$1008),0,IF(L$1004=0,0,1-CHOOSE(L$1004,IF(ISNUMBER(Datos!L284),AND(OR(L$1005="",Datos!L284&gt;=L$1005),OR(L$1006="",Datos!L284&lt;=L$1006)),FALSE),IF(ISNUMBER(Datos!L284),AND(Datos!L284=INT(Datos!L284),AND(OR(L$1005="",Datos!L284&gt;=L$1005),OR(L$1006="",Datos!L284&lt;=L$1006))),FALSE),OR(ISNUMBER(FIND(";"&amp;UPPER(TRIM(Datos!L284&amp;""))&amp;"=",L$1007)),ISNUMBER(FIND(";"&amp;UPPER(TRIM(Datos!L284&amp;""))&amp;";",L$1007))),OR(UPPER(TRIM(Datos!L284&amp;""))="SÍ",UPPER(TRIM(Datos!L284&amp;""))="SI",UPPER(TRIM(Datos!L284&amp;""))="NO"),IF(ISNUMBER(Datos!L284),AND(OR(L$1005="",Datos!L284&gt;=L$1005),OR(L$1006="",Datos!L284&lt;=L$1006)),FALSE),TRUE))))</f>
        <v>0.0</v>
      </c>
      <c r="M284">
        <f>IF(Datos!M284="",0,IF(AND(M$1008&lt;&gt;"",Datos!M284=M$1008),0,IF(M$1004=0,0,1-CHOOSE(M$1004,IF(ISNUMBER(Datos!M284),AND(OR(M$1005="",Datos!M284&gt;=M$1005),OR(M$1006="",Datos!M284&lt;=M$1006)),FALSE),IF(ISNUMBER(Datos!M284),AND(Datos!M284=INT(Datos!M284),AND(OR(M$1005="",Datos!M284&gt;=M$1005),OR(M$1006="",Datos!M284&lt;=M$1006))),FALSE),OR(ISNUMBER(FIND(";"&amp;UPPER(TRIM(Datos!M284&amp;""))&amp;"=",M$1007)),ISNUMBER(FIND(";"&amp;UPPER(TRIM(Datos!M284&amp;""))&amp;";",M$1007))),OR(UPPER(TRIM(Datos!M284&amp;""))="SÍ",UPPER(TRIM(Datos!M284&amp;""))="SI",UPPER(TRIM(Datos!M284&amp;""))="NO"),IF(ISNUMBER(Datos!M284),AND(OR(M$1005="",Datos!M284&gt;=M$1005),OR(M$1006="",Datos!M284&lt;=M$1006)),FALSE),TRUE))))</f>
        <v>0.0</v>
      </c>
      <c r="N284">
        <f>IF(Datos!N284="",0,IF(AND(N$1008&lt;&gt;"",Datos!N284=N$1008),0,IF(N$1004=0,0,1-CHOOSE(N$1004,IF(ISNUMBER(Datos!N284),AND(OR(N$1005="",Datos!N284&gt;=N$1005),OR(N$1006="",Datos!N284&lt;=N$1006)),FALSE),IF(ISNUMBER(Datos!N284),AND(Datos!N284=INT(Datos!N284),AND(OR(N$1005="",Datos!N284&gt;=N$1005),OR(N$1006="",Datos!N284&lt;=N$1006))),FALSE),OR(ISNUMBER(FIND(";"&amp;UPPER(TRIM(Datos!N284&amp;""))&amp;"=",N$1007)),ISNUMBER(FIND(";"&amp;UPPER(TRIM(Datos!N284&amp;""))&amp;";",N$1007))),OR(UPPER(TRIM(Datos!N284&amp;""))="SÍ",UPPER(TRIM(Datos!N284&amp;""))="SI",UPPER(TRIM(Datos!N284&amp;""))="NO"),IF(ISNUMBER(Datos!N284),AND(OR(N$1005="",Datos!N284&gt;=N$1005),OR(N$1006="",Datos!N284&lt;=N$1006)),FALSE),TRUE))))</f>
        <v>0.0</v>
      </c>
      <c r="O284">
        <f>IF(Datos!O284="",0,IF(AND(O$1008&lt;&gt;"",Datos!O284=O$1008),0,IF(O$1004=0,0,1-CHOOSE(O$1004,IF(ISNUMBER(Datos!O284),AND(OR(O$1005="",Datos!O284&gt;=O$1005),OR(O$1006="",Datos!O284&lt;=O$1006)),FALSE),IF(ISNUMBER(Datos!O284),AND(Datos!O284=INT(Datos!O284),AND(OR(O$1005="",Datos!O284&gt;=O$1005),OR(O$1006="",Datos!O284&lt;=O$1006))),FALSE),OR(ISNUMBER(FIND(";"&amp;UPPER(TRIM(Datos!O284&amp;""))&amp;"=",O$1007)),ISNUMBER(FIND(";"&amp;UPPER(TRIM(Datos!O284&amp;""))&amp;";",O$1007))),OR(UPPER(TRIM(Datos!O284&amp;""))="SÍ",UPPER(TRIM(Datos!O284&amp;""))="SI",UPPER(TRIM(Datos!O284&amp;""))="NO"),IF(ISNUMBER(Datos!O284),AND(OR(O$1005="",Datos!O284&gt;=O$1005),OR(O$1006="",Datos!O284&lt;=O$1006)),FALSE),TRUE))))</f>
        <v>0.0</v>
      </c>
      <c r="P284">
        <f>IF(Datos!P284="",0,IF(AND(P$1008&lt;&gt;"",Datos!P284=P$1008),0,IF(P$1004=0,0,1-CHOOSE(P$1004,IF(ISNUMBER(Datos!P284),AND(OR(P$1005="",Datos!P284&gt;=P$1005),OR(P$1006="",Datos!P284&lt;=P$1006)),FALSE),IF(ISNUMBER(Datos!P284),AND(Datos!P284=INT(Datos!P284),AND(OR(P$1005="",Datos!P284&gt;=P$1005),OR(P$1006="",Datos!P284&lt;=P$1006))),FALSE),OR(ISNUMBER(FIND(";"&amp;UPPER(TRIM(Datos!P284&amp;""))&amp;"=",P$1007)),ISNUMBER(FIND(";"&amp;UPPER(TRIM(Datos!P284&amp;""))&amp;";",P$1007))),OR(UPPER(TRIM(Datos!P284&amp;""))="SÍ",UPPER(TRIM(Datos!P284&amp;""))="SI",UPPER(TRIM(Datos!P284&amp;""))="NO"),IF(ISNUMBER(Datos!P284),AND(OR(P$1005="",Datos!P284&gt;=P$1005),OR(P$1006="",Datos!P284&lt;=P$1006)),FALSE),TRUE))))</f>
        <v>0.0</v>
      </c>
      <c r="Q284">
        <f>IF(Datos!Q284="",0,IF(AND(Q$1008&lt;&gt;"",Datos!Q284=Q$1008),0,IF(Q$1004=0,0,1-CHOOSE(Q$1004,IF(ISNUMBER(Datos!Q284),AND(OR(Q$1005="",Datos!Q284&gt;=Q$1005),OR(Q$1006="",Datos!Q284&lt;=Q$1006)),FALSE),IF(ISNUMBER(Datos!Q284),AND(Datos!Q284=INT(Datos!Q284),AND(OR(Q$1005="",Datos!Q284&gt;=Q$1005),OR(Q$1006="",Datos!Q284&lt;=Q$1006))),FALSE),OR(ISNUMBER(FIND(";"&amp;UPPER(TRIM(Datos!Q284&amp;""))&amp;"=",Q$1007)),ISNUMBER(FIND(";"&amp;UPPER(TRIM(Datos!Q284&amp;""))&amp;";",Q$1007))),OR(UPPER(TRIM(Datos!Q284&amp;""))="SÍ",UPPER(TRIM(Datos!Q284&amp;""))="SI",UPPER(TRIM(Datos!Q284&amp;""))="NO"),IF(ISNUMBER(Datos!Q284),AND(OR(Q$1005="",Datos!Q284&gt;=Q$1005),OR(Q$1006="",Datos!Q284&lt;=Q$1006)),FALSE),TRUE))))</f>
        <v>0.0</v>
      </c>
      <c r="R284">
        <f>IF(Datos!R284="",0,IF(AND(R$1008&lt;&gt;"",Datos!R284=R$1008),0,IF(R$1004=0,0,1-CHOOSE(R$1004,IF(ISNUMBER(Datos!R284),AND(OR(R$1005="",Datos!R284&gt;=R$1005),OR(R$1006="",Datos!R284&lt;=R$1006)),FALSE),IF(ISNUMBER(Datos!R284),AND(Datos!R284=INT(Datos!R284),AND(OR(R$1005="",Datos!R284&gt;=R$1005),OR(R$1006="",Datos!R284&lt;=R$1006))),FALSE),OR(ISNUMBER(FIND(";"&amp;UPPER(TRIM(Datos!R284&amp;""))&amp;"=",R$1007)),ISNUMBER(FIND(";"&amp;UPPER(TRIM(Datos!R284&amp;""))&amp;";",R$1007))),OR(UPPER(TRIM(Datos!R284&amp;""))="SÍ",UPPER(TRIM(Datos!R284&amp;""))="SI",UPPER(TRIM(Datos!R284&amp;""))="NO"),IF(ISNUMBER(Datos!R284),AND(OR(R$1005="",Datos!R284&gt;=R$1005),OR(R$1006="",Datos!R284&lt;=R$1006)),FALSE),TRUE))))</f>
        <v>0.0</v>
      </c>
      <c r="S284">
        <f>IF(Datos!S284="",0,IF(AND(S$1008&lt;&gt;"",Datos!S284=S$1008),0,IF(S$1004=0,0,1-CHOOSE(S$1004,IF(ISNUMBER(Datos!S284),AND(OR(S$1005="",Datos!S284&gt;=S$1005),OR(S$1006="",Datos!S284&lt;=S$1006)),FALSE),IF(ISNUMBER(Datos!S284),AND(Datos!S284=INT(Datos!S284),AND(OR(S$1005="",Datos!S284&gt;=S$1005),OR(S$1006="",Datos!S284&lt;=S$1006))),FALSE),OR(ISNUMBER(FIND(";"&amp;UPPER(TRIM(Datos!S284&amp;""))&amp;"=",S$1007)),ISNUMBER(FIND(";"&amp;UPPER(TRIM(Datos!S284&amp;""))&amp;";",S$1007))),OR(UPPER(TRIM(Datos!S284&amp;""))="SÍ",UPPER(TRIM(Datos!S284&amp;""))="SI",UPPER(TRIM(Datos!S284&amp;""))="NO"),IF(ISNUMBER(Datos!S284),AND(OR(S$1005="",Datos!S284&gt;=S$1005),OR(S$1006="",Datos!S284&lt;=S$1006)),FALSE),TRUE))))</f>
        <v>0.0</v>
      </c>
      <c r="T284">
        <f>IF(Datos!T284="",0,IF(AND(T$1008&lt;&gt;"",Datos!T284=T$1008),0,IF(T$1004=0,0,1-CHOOSE(T$1004,IF(ISNUMBER(Datos!T284),AND(OR(T$1005="",Datos!T284&gt;=T$1005),OR(T$1006="",Datos!T284&lt;=T$1006)),FALSE),IF(ISNUMBER(Datos!T284),AND(Datos!T284=INT(Datos!T284),AND(OR(T$1005="",Datos!T284&gt;=T$1005),OR(T$1006="",Datos!T284&lt;=T$1006))),FALSE),OR(ISNUMBER(FIND(";"&amp;UPPER(TRIM(Datos!T284&amp;""))&amp;"=",T$1007)),ISNUMBER(FIND(";"&amp;UPPER(TRIM(Datos!T284&amp;""))&amp;";",T$1007))),OR(UPPER(TRIM(Datos!T284&amp;""))="SÍ",UPPER(TRIM(Datos!T284&amp;""))="SI",UPPER(TRIM(Datos!T284&amp;""))="NO"),IF(ISNUMBER(Datos!T284),AND(OR(T$1005="",Datos!T284&gt;=T$1005),OR(T$1006="",Datos!T284&lt;=T$1006)),FALSE),TRUE))))</f>
        <v>0.0</v>
      </c>
      <c r="U284">
        <f>IF(Datos!U284="",0,IF(AND(U$1008&lt;&gt;"",Datos!U284=U$1008),0,IF(U$1004=0,0,1-CHOOSE(U$1004,IF(ISNUMBER(Datos!U284),AND(OR(U$1005="",Datos!U284&gt;=U$1005),OR(U$1006="",Datos!U284&lt;=U$1006)),FALSE),IF(ISNUMBER(Datos!U284),AND(Datos!U284=INT(Datos!U284),AND(OR(U$1005="",Datos!U284&gt;=U$1005),OR(U$1006="",Datos!U284&lt;=U$1006))),FALSE),OR(ISNUMBER(FIND(";"&amp;UPPER(TRIM(Datos!U284&amp;""))&amp;"=",U$1007)),ISNUMBER(FIND(";"&amp;UPPER(TRIM(Datos!U284&amp;""))&amp;";",U$1007))),OR(UPPER(TRIM(Datos!U284&amp;""))="SÍ",UPPER(TRIM(Datos!U284&amp;""))="SI",UPPER(TRIM(Datos!U284&amp;""))="NO"),IF(ISNUMBER(Datos!U284),AND(OR(U$1005="",Datos!U284&gt;=U$1005),OR(U$1006="",Datos!U284&lt;=U$1006)),FALSE),TRUE))))</f>
        <v>0.0</v>
      </c>
      <c r="V284">
        <f>IF(Datos!V284="",0,IF(AND(V$1008&lt;&gt;"",Datos!V284=V$1008),0,IF(V$1004=0,0,1-CHOOSE(V$1004,IF(ISNUMBER(Datos!V284),AND(OR(V$1005="",Datos!V284&gt;=V$1005),OR(V$1006="",Datos!V284&lt;=V$1006)),FALSE),IF(ISNUMBER(Datos!V284),AND(Datos!V284=INT(Datos!V284),AND(OR(V$1005="",Datos!V284&gt;=V$1005),OR(V$1006="",Datos!V284&lt;=V$1006))),FALSE),OR(ISNUMBER(FIND(";"&amp;UPPER(TRIM(Datos!V284&amp;""))&amp;"=",V$1007)),ISNUMBER(FIND(";"&amp;UPPER(TRIM(Datos!V284&amp;""))&amp;";",V$1007))),OR(UPPER(TRIM(Datos!V284&amp;""))="SÍ",UPPER(TRIM(Datos!V284&amp;""))="SI",UPPER(TRIM(Datos!V284&amp;""))="NO"),IF(ISNUMBER(Datos!V284),AND(OR(V$1005="",Datos!V284&gt;=V$1005),OR(V$1006="",Datos!V284&lt;=V$1006)),FALSE),TRUE))))</f>
        <v>0.0</v>
      </c>
      <c r="W284">
        <f>IF(Datos!W284="",0,IF(AND(W$1008&lt;&gt;"",Datos!W284=W$1008),0,IF(W$1004=0,0,1-CHOOSE(W$1004,IF(ISNUMBER(Datos!W284),AND(OR(W$1005="",Datos!W284&gt;=W$1005),OR(W$1006="",Datos!W284&lt;=W$1006)),FALSE),IF(ISNUMBER(Datos!W284),AND(Datos!W284=INT(Datos!W284),AND(OR(W$1005="",Datos!W284&gt;=W$1005),OR(W$1006="",Datos!W284&lt;=W$1006))),FALSE),OR(ISNUMBER(FIND(";"&amp;UPPER(TRIM(Datos!W284&amp;""))&amp;"=",W$1007)),ISNUMBER(FIND(";"&amp;UPPER(TRIM(Datos!W284&amp;""))&amp;";",W$1007))),OR(UPPER(TRIM(Datos!W284&amp;""))="SÍ",UPPER(TRIM(Datos!W284&amp;""))="SI",UPPER(TRIM(Datos!W284&amp;""))="NO"),IF(ISNUMBER(Datos!W284),AND(OR(W$1005="",Datos!W284&gt;=W$1005),OR(W$1006="",Datos!W284&lt;=W$1006)),FALSE),TRUE))))</f>
        <v>0.0</v>
      </c>
      <c r="X284">
        <f>IF(Datos!X284="",0,IF(AND(X$1008&lt;&gt;"",Datos!X284=X$1008),0,IF(X$1004=0,0,1-CHOOSE(X$1004,IF(ISNUMBER(Datos!X284),AND(OR(X$1005="",Datos!X284&gt;=X$1005),OR(X$1006="",Datos!X284&lt;=X$1006)),FALSE),IF(ISNUMBER(Datos!X284),AND(Datos!X284=INT(Datos!X284),AND(OR(X$1005="",Datos!X284&gt;=X$1005),OR(X$1006="",Datos!X284&lt;=X$1006))),FALSE),OR(ISNUMBER(FIND(";"&amp;UPPER(TRIM(Datos!X284&amp;""))&amp;"=",X$1007)),ISNUMBER(FIND(";"&amp;UPPER(TRIM(Datos!X284&amp;""))&amp;";",X$1007))),OR(UPPER(TRIM(Datos!X284&amp;""))="SÍ",UPPER(TRIM(Datos!X284&amp;""))="SI",UPPER(TRIM(Datos!X284&amp;""))="NO"),IF(ISNUMBER(Datos!X284),AND(OR(X$1005="",Datos!X284&gt;=X$1005),OR(X$1006="",Datos!X284&lt;=X$1006)),FALSE),TRUE))))</f>
        <v>0.0</v>
      </c>
      <c r="Y284">
        <f>IF(Datos!Y284="",0,IF(AND(Y$1008&lt;&gt;"",Datos!Y284=Y$1008),0,IF(Y$1004=0,0,1-CHOOSE(Y$1004,IF(ISNUMBER(Datos!Y284),AND(OR(Y$1005="",Datos!Y284&gt;=Y$1005),OR(Y$1006="",Datos!Y284&lt;=Y$1006)),FALSE),IF(ISNUMBER(Datos!Y284),AND(Datos!Y284=INT(Datos!Y284),AND(OR(Y$1005="",Datos!Y284&gt;=Y$1005),OR(Y$1006="",Datos!Y284&lt;=Y$1006))),FALSE),OR(ISNUMBER(FIND(";"&amp;UPPER(TRIM(Datos!Y284&amp;""))&amp;"=",Y$1007)),ISNUMBER(FIND(";"&amp;UPPER(TRIM(Datos!Y284&amp;""))&amp;";",Y$1007))),OR(UPPER(TRIM(Datos!Y284&amp;""))="SÍ",UPPER(TRIM(Datos!Y284&amp;""))="SI",UPPER(TRIM(Datos!Y284&amp;""))="NO"),IF(ISNUMBER(Datos!Y284),AND(OR(Y$1005="",Datos!Y284&gt;=Y$1005),OR(Y$1006="",Datos!Y284&lt;=Y$1006)),FALSE),TRUE))))</f>
        <v>0.0</v>
      </c>
      <c r="Z284">
        <f>IF(Datos!Z284="",0,IF(AND(Z$1008&lt;&gt;"",Datos!Z284=Z$1008),0,IF(Z$1004=0,0,1-CHOOSE(Z$1004,IF(ISNUMBER(Datos!Z284),AND(OR(Z$1005="",Datos!Z284&gt;=Z$1005),OR(Z$1006="",Datos!Z284&lt;=Z$1006)),FALSE),IF(ISNUMBER(Datos!Z284),AND(Datos!Z284=INT(Datos!Z284),AND(OR(Z$1005="",Datos!Z284&gt;=Z$1005),OR(Z$1006="",Datos!Z284&lt;=Z$1006))),FALSE),OR(ISNUMBER(FIND(";"&amp;UPPER(TRIM(Datos!Z284&amp;""))&amp;"=",Z$1007)),ISNUMBER(FIND(";"&amp;UPPER(TRIM(Datos!Z284&amp;""))&amp;";",Z$1007))),OR(UPPER(TRIM(Datos!Z284&amp;""))="SÍ",UPPER(TRIM(Datos!Z284&amp;""))="SI",UPPER(TRIM(Datos!Z284&amp;""))="NO"),IF(ISNUMBER(Datos!Z284),AND(OR(Z$1005="",Datos!Z284&gt;=Z$1005),OR(Z$1006="",Datos!Z284&lt;=Z$1006)),FALSE),TRUE))))</f>
        <v>0.0</v>
      </c>
      <c r="AA284">
        <f>IF(Datos!AA284="",0,IF(AND(AA$1008&lt;&gt;"",Datos!AA284=AA$1008),0,IF(AA$1004=0,0,1-CHOOSE(AA$1004,IF(ISNUMBER(Datos!AA284),AND(OR(AA$1005="",Datos!AA284&gt;=AA$1005),OR(AA$1006="",Datos!AA284&lt;=AA$1006)),FALSE),IF(ISNUMBER(Datos!AA284),AND(Datos!AA284=INT(Datos!AA284),AND(OR(AA$1005="",Datos!AA284&gt;=AA$1005),OR(AA$1006="",Datos!AA284&lt;=AA$1006))),FALSE),OR(ISNUMBER(FIND(";"&amp;UPPER(TRIM(Datos!AA284&amp;""))&amp;"=",AA$1007)),ISNUMBER(FIND(";"&amp;UPPER(TRIM(Datos!AA284&amp;""))&amp;";",AA$1007))),OR(UPPER(TRIM(Datos!AA284&amp;""))="SÍ",UPPER(TRIM(Datos!AA284&amp;""))="SI",UPPER(TRIM(Datos!AA284&amp;""))="NO"),IF(ISNUMBER(Datos!AA284),AND(OR(AA$1005="",Datos!AA284&gt;=AA$1005),OR(AA$1006="",Datos!AA284&lt;=AA$1006)),FALSE),TRUE))))</f>
        <v>0.0</v>
      </c>
      <c r="AB284">
        <f>IF(Datos!AB284="",0,IF(AND(AB$1008&lt;&gt;"",Datos!AB284=AB$1008),0,IF(AB$1004=0,0,1-CHOOSE(AB$1004,IF(ISNUMBER(Datos!AB284),AND(OR(AB$1005="",Datos!AB284&gt;=AB$1005),OR(AB$1006="",Datos!AB284&lt;=AB$1006)),FALSE),IF(ISNUMBER(Datos!AB284),AND(Datos!AB284=INT(Datos!AB284),AND(OR(AB$1005="",Datos!AB284&gt;=AB$1005),OR(AB$1006="",Datos!AB284&lt;=AB$1006))),FALSE),OR(ISNUMBER(FIND(";"&amp;UPPER(TRIM(Datos!AB284&amp;""))&amp;"=",AB$1007)),ISNUMBER(FIND(";"&amp;UPPER(TRIM(Datos!AB284&amp;""))&amp;";",AB$1007))),OR(UPPER(TRIM(Datos!AB284&amp;""))="SÍ",UPPER(TRIM(Datos!AB284&amp;""))="SI",UPPER(TRIM(Datos!AB284&amp;""))="NO"),IF(ISNUMBER(Datos!AB284),AND(OR(AB$1005="",Datos!AB284&gt;=AB$1005),OR(AB$1006="",Datos!AB284&lt;=AB$1006)),FALSE),TRUE))))</f>
        <v>0.0</v>
      </c>
      <c r="AC284">
        <f>IF(Datos!AC284="",0,IF(AND(AC$1008&lt;&gt;"",Datos!AC284=AC$1008),0,IF(AC$1004=0,0,1-CHOOSE(AC$1004,IF(ISNUMBER(Datos!AC284),AND(OR(AC$1005="",Datos!AC284&gt;=AC$1005),OR(AC$1006="",Datos!AC284&lt;=AC$1006)),FALSE),IF(ISNUMBER(Datos!AC284),AND(Datos!AC284=INT(Datos!AC284),AND(OR(AC$1005="",Datos!AC284&gt;=AC$1005),OR(AC$1006="",Datos!AC284&lt;=AC$1006))),FALSE),OR(ISNUMBER(FIND(";"&amp;UPPER(TRIM(Datos!AC284&amp;""))&amp;"=",AC$1007)),ISNUMBER(FIND(";"&amp;UPPER(TRIM(Datos!AC284&amp;""))&amp;";",AC$1007))),OR(UPPER(TRIM(Datos!AC284&amp;""))="SÍ",UPPER(TRIM(Datos!AC284&amp;""))="SI",UPPER(TRIM(Datos!AC284&amp;""))="NO"),IF(ISNUMBER(Datos!AC284),AND(OR(AC$1005="",Datos!AC284&gt;=AC$1005),OR(AC$1006="",Datos!AC284&lt;=AC$1006)),FALSE),TRUE))))</f>
        <v>0.0</v>
      </c>
      <c r="AD284">
        <f>IF(Datos!AD284="",0,IF(AND(AD$1008&lt;&gt;"",Datos!AD284=AD$1008),0,IF(AD$1004=0,0,1-CHOOSE(AD$1004,IF(ISNUMBER(Datos!AD284),AND(OR(AD$1005="",Datos!AD284&gt;=AD$1005),OR(AD$1006="",Datos!AD284&lt;=AD$1006)),FALSE),IF(ISNUMBER(Datos!AD284),AND(Datos!AD284=INT(Datos!AD284),AND(OR(AD$1005="",Datos!AD284&gt;=AD$1005),OR(AD$1006="",Datos!AD284&lt;=AD$1006))),FALSE),OR(ISNUMBER(FIND(";"&amp;UPPER(TRIM(Datos!AD284&amp;""))&amp;"=",AD$1007)),ISNUMBER(FIND(";"&amp;UPPER(TRIM(Datos!AD284&amp;""))&amp;";",AD$1007))),OR(UPPER(TRIM(Datos!AD284&amp;""))="SÍ",UPPER(TRIM(Datos!AD284&amp;""))="SI",UPPER(TRIM(Datos!AD284&amp;""))="NO"),IF(ISNUMBER(Datos!AD284),AND(OR(AD$1005="",Datos!AD284&gt;=AD$1005),OR(AD$1006="",Datos!AD284&lt;=AD$1006)),FALSE),TRUE))))</f>
        <v>0.0</v>
      </c>
      <c r="AE284">
        <f>IF(Datos!AE284="",0,IF(AND(AE$1008&lt;&gt;"",Datos!AE284=AE$1008),0,IF(AE$1004=0,0,1-CHOOSE(AE$1004,IF(ISNUMBER(Datos!AE284),AND(OR(AE$1005="",Datos!AE284&gt;=AE$1005),OR(AE$1006="",Datos!AE284&lt;=AE$1006)),FALSE),IF(ISNUMBER(Datos!AE284),AND(Datos!AE284=INT(Datos!AE284),AND(OR(AE$1005="",Datos!AE284&gt;=AE$1005),OR(AE$1006="",Datos!AE284&lt;=AE$1006))),FALSE),OR(ISNUMBER(FIND(";"&amp;UPPER(TRIM(Datos!AE284&amp;""))&amp;"=",AE$1007)),ISNUMBER(FIND(";"&amp;UPPER(TRIM(Datos!AE284&amp;""))&amp;";",AE$1007))),OR(UPPER(TRIM(Datos!AE284&amp;""))="SÍ",UPPER(TRIM(Datos!AE284&amp;""))="SI",UPPER(TRIM(Datos!AE284&amp;""))="NO"),IF(ISNUMBER(Datos!AE284),AND(OR(AE$1005="",Datos!AE284&gt;=AE$1005),OR(AE$1006="",Datos!AE284&lt;=AE$1006)),FALSE),TRUE))))</f>
        <v>0.0</v>
      </c>
    </row>
    <row r="285" spans="2:31">
      <c r="B285">
        <f>IF(Datos!B285="",0,IF(AND(B$1008&lt;&gt;"",Datos!B285=B$1008),0,IF(B$1004=0,0,1-CHOOSE(B$1004,IF(ISNUMBER(Datos!B285),AND(OR(B$1005="",Datos!B285&gt;=B$1005),OR(B$1006="",Datos!B285&lt;=B$1006)),FALSE),IF(ISNUMBER(Datos!B285),AND(Datos!B285=INT(Datos!B285),AND(OR(B$1005="",Datos!B285&gt;=B$1005),OR(B$1006="",Datos!B285&lt;=B$1006))),FALSE),OR(ISNUMBER(FIND(";"&amp;UPPER(TRIM(Datos!B285&amp;""))&amp;"=",B$1007)),ISNUMBER(FIND(";"&amp;UPPER(TRIM(Datos!B285&amp;""))&amp;";",B$1007))),OR(UPPER(TRIM(Datos!B285&amp;""))="SÍ",UPPER(TRIM(Datos!B285&amp;""))="SI",UPPER(TRIM(Datos!B285&amp;""))="NO"),IF(ISNUMBER(Datos!B285),AND(OR(B$1005="",Datos!B285&gt;=B$1005),OR(B$1006="",Datos!B285&lt;=B$1006)),FALSE),TRUE))))</f>
        <v>0.0</v>
      </c>
      <c r="C285">
        <f>IF(Datos!C285="",0,IF(AND(C$1008&lt;&gt;"",Datos!C285=C$1008),0,IF(C$1004=0,0,1-CHOOSE(C$1004,IF(ISNUMBER(Datos!C285),AND(OR(C$1005="",Datos!C285&gt;=C$1005),OR(C$1006="",Datos!C285&lt;=C$1006)),FALSE),IF(ISNUMBER(Datos!C285),AND(Datos!C285=INT(Datos!C285),AND(OR(C$1005="",Datos!C285&gt;=C$1005),OR(C$1006="",Datos!C285&lt;=C$1006))),FALSE),OR(ISNUMBER(FIND(";"&amp;UPPER(TRIM(Datos!C285&amp;""))&amp;"=",C$1007)),ISNUMBER(FIND(";"&amp;UPPER(TRIM(Datos!C285&amp;""))&amp;";",C$1007))),OR(UPPER(TRIM(Datos!C285&amp;""))="SÍ",UPPER(TRIM(Datos!C285&amp;""))="SI",UPPER(TRIM(Datos!C285&amp;""))="NO"),IF(ISNUMBER(Datos!C285),AND(OR(C$1005="",Datos!C285&gt;=C$1005),OR(C$1006="",Datos!C285&lt;=C$1006)),FALSE),TRUE))))</f>
        <v>0.0</v>
      </c>
      <c r="D285">
        <f>IF(Datos!D285="",0,IF(AND(D$1008&lt;&gt;"",Datos!D285=D$1008),0,IF(D$1004=0,0,1-CHOOSE(D$1004,IF(ISNUMBER(Datos!D285),AND(OR(D$1005="",Datos!D285&gt;=D$1005),OR(D$1006="",Datos!D285&lt;=D$1006)),FALSE),IF(ISNUMBER(Datos!D285),AND(Datos!D285=INT(Datos!D285),AND(OR(D$1005="",Datos!D285&gt;=D$1005),OR(D$1006="",Datos!D285&lt;=D$1006))),FALSE),OR(ISNUMBER(FIND(";"&amp;UPPER(TRIM(Datos!D285&amp;""))&amp;"=",D$1007)),ISNUMBER(FIND(";"&amp;UPPER(TRIM(Datos!D285&amp;""))&amp;";",D$1007))),OR(UPPER(TRIM(Datos!D285&amp;""))="SÍ",UPPER(TRIM(Datos!D285&amp;""))="SI",UPPER(TRIM(Datos!D285&amp;""))="NO"),IF(ISNUMBER(Datos!D285),AND(OR(D$1005="",Datos!D285&gt;=D$1005),OR(D$1006="",Datos!D285&lt;=D$1006)),FALSE),TRUE))))</f>
        <v>0.0</v>
      </c>
      <c r="E285">
        <f>IF(Datos!E285="",0,IF(AND(E$1008&lt;&gt;"",Datos!E285=E$1008),0,IF(E$1004=0,0,1-CHOOSE(E$1004,IF(ISNUMBER(Datos!E285),AND(OR(E$1005="",Datos!E285&gt;=E$1005),OR(E$1006="",Datos!E285&lt;=E$1006)),FALSE),IF(ISNUMBER(Datos!E285),AND(Datos!E285=INT(Datos!E285),AND(OR(E$1005="",Datos!E285&gt;=E$1005),OR(E$1006="",Datos!E285&lt;=E$1006))),FALSE),OR(ISNUMBER(FIND(";"&amp;UPPER(TRIM(Datos!E285&amp;""))&amp;"=",E$1007)),ISNUMBER(FIND(";"&amp;UPPER(TRIM(Datos!E285&amp;""))&amp;";",E$1007))),OR(UPPER(TRIM(Datos!E285&amp;""))="SÍ",UPPER(TRIM(Datos!E285&amp;""))="SI",UPPER(TRIM(Datos!E285&amp;""))="NO"),IF(ISNUMBER(Datos!E285),AND(OR(E$1005="",Datos!E285&gt;=E$1005),OR(E$1006="",Datos!E285&lt;=E$1006)),FALSE),TRUE))))</f>
        <v>0.0</v>
      </c>
      <c r="F285">
        <f>IF(Datos!F285="",0,IF(AND(F$1008&lt;&gt;"",Datos!F285=F$1008),0,IF(F$1004=0,0,1-CHOOSE(F$1004,IF(ISNUMBER(Datos!F285),AND(OR(F$1005="",Datos!F285&gt;=F$1005),OR(F$1006="",Datos!F285&lt;=F$1006)),FALSE),IF(ISNUMBER(Datos!F285),AND(Datos!F285=INT(Datos!F285),AND(OR(F$1005="",Datos!F285&gt;=F$1005),OR(F$1006="",Datos!F285&lt;=F$1006))),FALSE),OR(ISNUMBER(FIND(";"&amp;UPPER(TRIM(Datos!F285&amp;""))&amp;"=",F$1007)),ISNUMBER(FIND(";"&amp;UPPER(TRIM(Datos!F285&amp;""))&amp;";",F$1007))),OR(UPPER(TRIM(Datos!F285&amp;""))="SÍ",UPPER(TRIM(Datos!F285&amp;""))="SI",UPPER(TRIM(Datos!F285&amp;""))="NO"),IF(ISNUMBER(Datos!F285),AND(OR(F$1005="",Datos!F285&gt;=F$1005),OR(F$1006="",Datos!F285&lt;=F$1006)),FALSE),TRUE))))</f>
        <v>0.0</v>
      </c>
      <c r="G285">
        <f>IF(Datos!G285="",0,IF(AND(G$1008&lt;&gt;"",Datos!G285=G$1008),0,IF(G$1004=0,0,1-CHOOSE(G$1004,IF(ISNUMBER(Datos!G285),AND(OR(G$1005="",Datos!G285&gt;=G$1005),OR(G$1006="",Datos!G285&lt;=G$1006)),FALSE),IF(ISNUMBER(Datos!G285),AND(Datos!G285=INT(Datos!G285),AND(OR(G$1005="",Datos!G285&gt;=G$1005),OR(G$1006="",Datos!G285&lt;=G$1006))),FALSE),OR(ISNUMBER(FIND(";"&amp;UPPER(TRIM(Datos!G285&amp;""))&amp;"=",G$1007)),ISNUMBER(FIND(";"&amp;UPPER(TRIM(Datos!G285&amp;""))&amp;";",G$1007))),OR(UPPER(TRIM(Datos!G285&amp;""))="SÍ",UPPER(TRIM(Datos!G285&amp;""))="SI",UPPER(TRIM(Datos!G285&amp;""))="NO"),IF(ISNUMBER(Datos!G285),AND(OR(G$1005="",Datos!G285&gt;=G$1005),OR(G$1006="",Datos!G285&lt;=G$1006)),FALSE),TRUE))))</f>
        <v>0.0</v>
      </c>
      <c r="H285">
        <f>IF(Datos!H285="",0,IF(AND(H$1008&lt;&gt;"",Datos!H285=H$1008),0,IF(H$1004=0,0,1-CHOOSE(H$1004,IF(ISNUMBER(Datos!H285),AND(OR(H$1005="",Datos!H285&gt;=H$1005),OR(H$1006="",Datos!H285&lt;=H$1006)),FALSE),IF(ISNUMBER(Datos!H285),AND(Datos!H285=INT(Datos!H285),AND(OR(H$1005="",Datos!H285&gt;=H$1005),OR(H$1006="",Datos!H285&lt;=H$1006))),FALSE),OR(ISNUMBER(FIND(";"&amp;UPPER(TRIM(Datos!H285&amp;""))&amp;"=",H$1007)),ISNUMBER(FIND(";"&amp;UPPER(TRIM(Datos!H285&amp;""))&amp;";",H$1007))),OR(UPPER(TRIM(Datos!H285&amp;""))="SÍ",UPPER(TRIM(Datos!H285&amp;""))="SI",UPPER(TRIM(Datos!H285&amp;""))="NO"),IF(ISNUMBER(Datos!H285),AND(OR(H$1005="",Datos!H285&gt;=H$1005),OR(H$1006="",Datos!H285&lt;=H$1006)),FALSE),TRUE))))</f>
        <v>0.0</v>
      </c>
      <c r="I285">
        <f>IF(Datos!I285="",0,IF(AND(I$1008&lt;&gt;"",Datos!I285=I$1008),0,IF(I$1004=0,0,1-CHOOSE(I$1004,IF(ISNUMBER(Datos!I285),AND(OR(I$1005="",Datos!I285&gt;=I$1005),OR(I$1006="",Datos!I285&lt;=I$1006)),FALSE),IF(ISNUMBER(Datos!I285),AND(Datos!I285=INT(Datos!I285),AND(OR(I$1005="",Datos!I285&gt;=I$1005),OR(I$1006="",Datos!I285&lt;=I$1006))),FALSE),OR(ISNUMBER(FIND(";"&amp;UPPER(TRIM(Datos!I285&amp;""))&amp;"=",I$1007)),ISNUMBER(FIND(";"&amp;UPPER(TRIM(Datos!I285&amp;""))&amp;";",I$1007))),OR(UPPER(TRIM(Datos!I285&amp;""))="SÍ",UPPER(TRIM(Datos!I285&amp;""))="SI",UPPER(TRIM(Datos!I285&amp;""))="NO"),IF(ISNUMBER(Datos!I285),AND(OR(I$1005="",Datos!I285&gt;=I$1005),OR(I$1006="",Datos!I285&lt;=I$1006)),FALSE),TRUE))))</f>
        <v>0.0</v>
      </c>
      <c r="J285">
        <f>IF(Datos!J285="",0,IF(AND(J$1008&lt;&gt;"",Datos!J285=J$1008),0,IF(J$1004=0,0,1-CHOOSE(J$1004,IF(ISNUMBER(Datos!J285),AND(OR(J$1005="",Datos!J285&gt;=J$1005),OR(J$1006="",Datos!J285&lt;=J$1006)),FALSE),IF(ISNUMBER(Datos!J285),AND(Datos!J285=INT(Datos!J285),AND(OR(J$1005="",Datos!J285&gt;=J$1005),OR(J$1006="",Datos!J285&lt;=J$1006))),FALSE),OR(ISNUMBER(FIND(";"&amp;UPPER(TRIM(Datos!J285&amp;""))&amp;"=",J$1007)),ISNUMBER(FIND(";"&amp;UPPER(TRIM(Datos!J285&amp;""))&amp;";",J$1007))),OR(UPPER(TRIM(Datos!J285&amp;""))="SÍ",UPPER(TRIM(Datos!J285&amp;""))="SI",UPPER(TRIM(Datos!J285&amp;""))="NO"),IF(ISNUMBER(Datos!J285),AND(OR(J$1005="",Datos!J285&gt;=J$1005),OR(J$1006="",Datos!J285&lt;=J$1006)),FALSE),TRUE))))</f>
        <v>0.0</v>
      </c>
      <c r="K285">
        <f>IF(Datos!K285="",0,IF(AND(K$1008&lt;&gt;"",Datos!K285=K$1008),0,IF(K$1004=0,0,1-CHOOSE(K$1004,IF(ISNUMBER(Datos!K285),AND(OR(K$1005="",Datos!K285&gt;=K$1005),OR(K$1006="",Datos!K285&lt;=K$1006)),FALSE),IF(ISNUMBER(Datos!K285),AND(Datos!K285=INT(Datos!K285),AND(OR(K$1005="",Datos!K285&gt;=K$1005),OR(K$1006="",Datos!K285&lt;=K$1006))),FALSE),OR(ISNUMBER(FIND(";"&amp;UPPER(TRIM(Datos!K285&amp;""))&amp;"=",K$1007)),ISNUMBER(FIND(";"&amp;UPPER(TRIM(Datos!K285&amp;""))&amp;";",K$1007))),OR(UPPER(TRIM(Datos!K285&amp;""))="SÍ",UPPER(TRIM(Datos!K285&amp;""))="SI",UPPER(TRIM(Datos!K285&amp;""))="NO"),IF(ISNUMBER(Datos!K285),AND(OR(K$1005="",Datos!K285&gt;=K$1005),OR(K$1006="",Datos!K285&lt;=K$1006)),FALSE),TRUE))))</f>
        <v>0.0</v>
      </c>
      <c r="L285">
        <f>IF(Datos!L285="",0,IF(AND(L$1008&lt;&gt;"",Datos!L285=L$1008),0,IF(L$1004=0,0,1-CHOOSE(L$1004,IF(ISNUMBER(Datos!L285),AND(OR(L$1005="",Datos!L285&gt;=L$1005),OR(L$1006="",Datos!L285&lt;=L$1006)),FALSE),IF(ISNUMBER(Datos!L285),AND(Datos!L285=INT(Datos!L285),AND(OR(L$1005="",Datos!L285&gt;=L$1005),OR(L$1006="",Datos!L285&lt;=L$1006))),FALSE),OR(ISNUMBER(FIND(";"&amp;UPPER(TRIM(Datos!L285&amp;""))&amp;"=",L$1007)),ISNUMBER(FIND(";"&amp;UPPER(TRIM(Datos!L285&amp;""))&amp;";",L$1007))),OR(UPPER(TRIM(Datos!L285&amp;""))="SÍ",UPPER(TRIM(Datos!L285&amp;""))="SI",UPPER(TRIM(Datos!L285&amp;""))="NO"),IF(ISNUMBER(Datos!L285),AND(OR(L$1005="",Datos!L285&gt;=L$1005),OR(L$1006="",Datos!L285&lt;=L$1006)),FALSE),TRUE))))</f>
        <v>0.0</v>
      </c>
      <c r="M285">
        <f>IF(Datos!M285="",0,IF(AND(M$1008&lt;&gt;"",Datos!M285=M$1008),0,IF(M$1004=0,0,1-CHOOSE(M$1004,IF(ISNUMBER(Datos!M285),AND(OR(M$1005="",Datos!M285&gt;=M$1005),OR(M$1006="",Datos!M285&lt;=M$1006)),FALSE),IF(ISNUMBER(Datos!M285),AND(Datos!M285=INT(Datos!M285),AND(OR(M$1005="",Datos!M285&gt;=M$1005),OR(M$1006="",Datos!M285&lt;=M$1006))),FALSE),OR(ISNUMBER(FIND(";"&amp;UPPER(TRIM(Datos!M285&amp;""))&amp;"=",M$1007)),ISNUMBER(FIND(";"&amp;UPPER(TRIM(Datos!M285&amp;""))&amp;";",M$1007))),OR(UPPER(TRIM(Datos!M285&amp;""))="SÍ",UPPER(TRIM(Datos!M285&amp;""))="SI",UPPER(TRIM(Datos!M285&amp;""))="NO"),IF(ISNUMBER(Datos!M285),AND(OR(M$1005="",Datos!M285&gt;=M$1005),OR(M$1006="",Datos!M285&lt;=M$1006)),FALSE),TRUE))))</f>
        <v>0.0</v>
      </c>
      <c r="N285">
        <f>IF(Datos!N285="",0,IF(AND(N$1008&lt;&gt;"",Datos!N285=N$1008),0,IF(N$1004=0,0,1-CHOOSE(N$1004,IF(ISNUMBER(Datos!N285),AND(OR(N$1005="",Datos!N285&gt;=N$1005),OR(N$1006="",Datos!N285&lt;=N$1006)),FALSE),IF(ISNUMBER(Datos!N285),AND(Datos!N285=INT(Datos!N285),AND(OR(N$1005="",Datos!N285&gt;=N$1005),OR(N$1006="",Datos!N285&lt;=N$1006))),FALSE),OR(ISNUMBER(FIND(";"&amp;UPPER(TRIM(Datos!N285&amp;""))&amp;"=",N$1007)),ISNUMBER(FIND(";"&amp;UPPER(TRIM(Datos!N285&amp;""))&amp;";",N$1007))),OR(UPPER(TRIM(Datos!N285&amp;""))="SÍ",UPPER(TRIM(Datos!N285&amp;""))="SI",UPPER(TRIM(Datos!N285&amp;""))="NO"),IF(ISNUMBER(Datos!N285),AND(OR(N$1005="",Datos!N285&gt;=N$1005),OR(N$1006="",Datos!N285&lt;=N$1006)),FALSE),TRUE))))</f>
        <v>0.0</v>
      </c>
      <c r="O285">
        <f>IF(Datos!O285="",0,IF(AND(O$1008&lt;&gt;"",Datos!O285=O$1008),0,IF(O$1004=0,0,1-CHOOSE(O$1004,IF(ISNUMBER(Datos!O285),AND(OR(O$1005="",Datos!O285&gt;=O$1005),OR(O$1006="",Datos!O285&lt;=O$1006)),FALSE),IF(ISNUMBER(Datos!O285),AND(Datos!O285=INT(Datos!O285),AND(OR(O$1005="",Datos!O285&gt;=O$1005),OR(O$1006="",Datos!O285&lt;=O$1006))),FALSE),OR(ISNUMBER(FIND(";"&amp;UPPER(TRIM(Datos!O285&amp;""))&amp;"=",O$1007)),ISNUMBER(FIND(";"&amp;UPPER(TRIM(Datos!O285&amp;""))&amp;";",O$1007))),OR(UPPER(TRIM(Datos!O285&amp;""))="SÍ",UPPER(TRIM(Datos!O285&amp;""))="SI",UPPER(TRIM(Datos!O285&amp;""))="NO"),IF(ISNUMBER(Datos!O285),AND(OR(O$1005="",Datos!O285&gt;=O$1005),OR(O$1006="",Datos!O285&lt;=O$1006)),FALSE),TRUE))))</f>
        <v>0.0</v>
      </c>
      <c r="P285">
        <f>IF(Datos!P285="",0,IF(AND(P$1008&lt;&gt;"",Datos!P285=P$1008),0,IF(P$1004=0,0,1-CHOOSE(P$1004,IF(ISNUMBER(Datos!P285),AND(OR(P$1005="",Datos!P285&gt;=P$1005),OR(P$1006="",Datos!P285&lt;=P$1006)),FALSE),IF(ISNUMBER(Datos!P285),AND(Datos!P285=INT(Datos!P285),AND(OR(P$1005="",Datos!P285&gt;=P$1005),OR(P$1006="",Datos!P285&lt;=P$1006))),FALSE),OR(ISNUMBER(FIND(";"&amp;UPPER(TRIM(Datos!P285&amp;""))&amp;"=",P$1007)),ISNUMBER(FIND(";"&amp;UPPER(TRIM(Datos!P285&amp;""))&amp;";",P$1007))),OR(UPPER(TRIM(Datos!P285&amp;""))="SÍ",UPPER(TRIM(Datos!P285&amp;""))="SI",UPPER(TRIM(Datos!P285&amp;""))="NO"),IF(ISNUMBER(Datos!P285),AND(OR(P$1005="",Datos!P285&gt;=P$1005),OR(P$1006="",Datos!P285&lt;=P$1006)),FALSE),TRUE))))</f>
        <v>0.0</v>
      </c>
      <c r="Q285">
        <f>IF(Datos!Q285="",0,IF(AND(Q$1008&lt;&gt;"",Datos!Q285=Q$1008),0,IF(Q$1004=0,0,1-CHOOSE(Q$1004,IF(ISNUMBER(Datos!Q285),AND(OR(Q$1005="",Datos!Q285&gt;=Q$1005),OR(Q$1006="",Datos!Q285&lt;=Q$1006)),FALSE),IF(ISNUMBER(Datos!Q285),AND(Datos!Q285=INT(Datos!Q285),AND(OR(Q$1005="",Datos!Q285&gt;=Q$1005),OR(Q$1006="",Datos!Q285&lt;=Q$1006))),FALSE),OR(ISNUMBER(FIND(";"&amp;UPPER(TRIM(Datos!Q285&amp;""))&amp;"=",Q$1007)),ISNUMBER(FIND(";"&amp;UPPER(TRIM(Datos!Q285&amp;""))&amp;";",Q$1007))),OR(UPPER(TRIM(Datos!Q285&amp;""))="SÍ",UPPER(TRIM(Datos!Q285&amp;""))="SI",UPPER(TRIM(Datos!Q285&amp;""))="NO"),IF(ISNUMBER(Datos!Q285),AND(OR(Q$1005="",Datos!Q285&gt;=Q$1005),OR(Q$1006="",Datos!Q285&lt;=Q$1006)),FALSE),TRUE))))</f>
        <v>0.0</v>
      </c>
      <c r="R285">
        <f>IF(Datos!R285="",0,IF(AND(R$1008&lt;&gt;"",Datos!R285=R$1008),0,IF(R$1004=0,0,1-CHOOSE(R$1004,IF(ISNUMBER(Datos!R285),AND(OR(R$1005="",Datos!R285&gt;=R$1005),OR(R$1006="",Datos!R285&lt;=R$1006)),FALSE),IF(ISNUMBER(Datos!R285),AND(Datos!R285=INT(Datos!R285),AND(OR(R$1005="",Datos!R285&gt;=R$1005),OR(R$1006="",Datos!R285&lt;=R$1006))),FALSE),OR(ISNUMBER(FIND(";"&amp;UPPER(TRIM(Datos!R285&amp;""))&amp;"=",R$1007)),ISNUMBER(FIND(";"&amp;UPPER(TRIM(Datos!R285&amp;""))&amp;";",R$1007))),OR(UPPER(TRIM(Datos!R285&amp;""))="SÍ",UPPER(TRIM(Datos!R285&amp;""))="SI",UPPER(TRIM(Datos!R285&amp;""))="NO"),IF(ISNUMBER(Datos!R285),AND(OR(R$1005="",Datos!R285&gt;=R$1005),OR(R$1006="",Datos!R285&lt;=R$1006)),FALSE),TRUE))))</f>
        <v>0.0</v>
      </c>
      <c r="S285">
        <f>IF(Datos!S285="",0,IF(AND(S$1008&lt;&gt;"",Datos!S285=S$1008),0,IF(S$1004=0,0,1-CHOOSE(S$1004,IF(ISNUMBER(Datos!S285),AND(OR(S$1005="",Datos!S285&gt;=S$1005),OR(S$1006="",Datos!S285&lt;=S$1006)),FALSE),IF(ISNUMBER(Datos!S285),AND(Datos!S285=INT(Datos!S285),AND(OR(S$1005="",Datos!S285&gt;=S$1005),OR(S$1006="",Datos!S285&lt;=S$1006))),FALSE),OR(ISNUMBER(FIND(";"&amp;UPPER(TRIM(Datos!S285&amp;""))&amp;"=",S$1007)),ISNUMBER(FIND(";"&amp;UPPER(TRIM(Datos!S285&amp;""))&amp;";",S$1007))),OR(UPPER(TRIM(Datos!S285&amp;""))="SÍ",UPPER(TRIM(Datos!S285&amp;""))="SI",UPPER(TRIM(Datos!S285&amp;""))="NO"),IF(ISNUMBER(Datos!S285),AND(OR(S$1005="",Datos!S285&gt;=S$1005),OR(S$1006="",Datos!S285&lt;=S$1006)),FALSE),TRUE))))</f>
        <v>0.0</v>
      </c>
      <c r="T285">
        <f>IF(Datos!T285="",0,IF(AND(T$1008&lt;&gt;"",Datos!T285=T$1008),0,IF(T$1004=0,0,1-CHOOSE(T$1004,IF(ISNUMBER(Datos!T285),AND(OR(T$1005="",Datos!T285&gt;=T$1005),OR(T$1006="",Datos!T285&lt;=T$1006)),FALSE),IF(ISNUMBER(Datos!T285),AND(Datos!T285=INT(Datos!T285),AND(OR(T$1005="",Datos!T285&gt;=T$1005),OR(T$1006="",Datos!T285&lt;=T$1006))),FALSE),OR(ISNUMBER(FIND(";"&amp;UPPER(TRIM(Datos!T285&amp;""))&amp;"=",T$1007)),ISNUMBER(FIND(";"&amp;UPPER(TRIM(Datos!T285&amp;""))&amp;";",T$1007))),OR(UPPER(TRIM(Datos!T285&amp;""))="SÍ",UPPER(TRIM(Datos!T285&amp;""))="SI",UPPER(TRIM(Datos!T285&amp;""))="NO"),IF(ISNUMBER(Datos!T285),AND(OR(T$1005="",Datos!T285&gt;=T$1005),OR(T$1006="",Datos!T285&lt;=T$1006)),FALSE),TRUE))))</f>
        <v>0.0</v>
      </c>
      <c r="U285">
        <f>IF(Datos!U285="",0,IF(AND(U$1008&lt;&gt;"",Datos!U285=U$1008),0,IF(U$1004=0,0,1-CHOOSE(U$1004,IF(ISNUMBER(Datos!U285),AND(OR(U$1005="",Datos!U285&gt;=U$1005),OR(U$1006="",Datos!U285&lt;=U$1006)),FALSE),IF(ISNUMBER(Datos!U285),AND(Datos!U285=INT(Datos!U285),AND(OR(U$1005="",Datos!U285&gt;=U$1005),OR(U$1006="",Datos!U285&lt;=U$1006))),FALSE),OR(ISNUMBER(FIND(";"&amp;UPPER(TRIM(Datos!U285&amp;""))&amp;"=",U$1007)),ISNUMBER(FIND(";"&amp;UPPER(TRIM(Datos!U285&amp;""))&amp;";",U$1007))),OR(UPPER(TRIM(Datos!U285&amp;""))="SÍ",UPPER(TRIM(Datos!U285&amp;""))="SI",UPPER(TRIM(Datos!U285&amp;""))="NO"),IF(ISNUMBER(Datos!U285),AND(OR(U$1005="",Datos!U285&gt;=U$1005),OR(U$1006="",Datos!U285&lt;=U$1006)),FALSE),TRUE))))</f>
        <v>0.0</v>
      </c>
      <c r="V285">
        <f>IF(Datos!V285="",0,IF(AND(V$1008&lt;&gt;"",Datos!V285=V$1008),0,IF(V$1004=0,0,1-CHOOSE(V$1004,IF(ISNUMBER(Datos!V285),AND(OR(V$1005="",Datos!V285&gt;=V$1005),OR(V$1006="",Datos!V285&lt;=V$1006)),FALSE),IF(ISNUMBER(Datos!V285),AND(Datos!V285=INT(Datos!V285),AND(OR(V$1005="",Datos!V285&gt;=V$1005),OR(V$1006="",Datos!V285&lt;=V$1006))),FALSE),OR(ISNUMBER(FIND(";"&amp;UPPER(TRIM(Datos!V285&amp;""))&amp;"=",V$1007)),ISNUMBER(FIND(";"&amp;UPPER(TRIM(Datos!V285&amp;""))&amp;";",V$1007))),OR(UPPER(TRIM(Datos!V285&amp;""))="SÍ",UPPER(TRIM(Datos!V285&amp;""))="SI",UPPER(TRIM(Datos!V285&amp;""))="NO"),IF(ISNUMBER(Datos!V285),AND(OR(V$1005="",Datos!V285&gt;=V$1005),OR(V$1006="",Datos!V285&lt;=V$1006)),FALSE),TRUE))))</f>
        <v>0.0</v>
      </c>
      <c r="W285">
        <f>IF(Datos!W285="",0,IF(AND(W$1008&lt;&gt;"",Datos!W285=W$1008),0,IF(W$1004=0,0,1-CHOOSE(W$1004,IF(ISNUMBER(Datos!W285),AND(OR(W$1005="",Datos!W285&gt;=W$1005),OR(W$1006="",Datos!W285&lt;=W$1006)),FALSE),IF(ISNUMBER(Datos!W285),AND(Datos!W285=INT(Datos!W285),AND(OR(W$1005="",Datos!W285&gt;=W$1005),OR(W$1006="",Datos!W285&lt;=W$1006))),FALSE),OR(ISNUMBER(FIND(";"&amp;UPPER(TRIM(Datos!W285&amp;""))&amp;"=",W$1007)),ISNUMBER(FIND(";"&amp;UPPER(TRIM(Datos!W285&amp;""))&amp;";",W$1007))),OR(UPPER(TRIM(Datos!W285&amp;""))="SÍ",UPPER(TRIM(Datos!W285&amp;""))="SI",UPPER(TRIM(Datos!W285&amp;""))="NO"),IF(ISNUMBER(Datos!W285),AND(OR(W$1005="",Datos!W285&gt;=W$1005),OR(W$1006="",Datos!W285&lt;=W$1006)),FALSE),TRUE))))</f>
        <v>0.0</v>
      </c>
      <c r="X285">
        <f>IF(Datos!X285="",0,IF(AND(X$1008&lt;&gt;"",Datos!X285=X$1008),0,IF(X$1004=0,0,1-CHOOSE(X$1004,IF(ISNUMBER(Datos!X285),AND(OR(X$1005="",Datos!X285&gt;=X$1005),OR(X$1006="",Datos!X285&lt;=X$1006)),FALSE),IF(ISNUMBER(Datos!X285),AND(Datos!X285=INT(Datos!X285),AND(OR(X$1005="",Datos!X285&gt;=X$1005),OR(X$1006="",Datos!X285&lt;=X$1006))),FALSE),OR(ISNUMBER(FIND(";"&amp;UPPER(TRIM(Datos!X285&amp;""))&amp;"=",X$1007)),ISNUMBER(FIND(";"&amp;UPPER(TRIM(Datos!X285&amp;""))&amp;";",X$1007))),OR(UPPER(TRIM(Datos!X285&amp;""))="SÍ",UPPER(TRIM(Datos!X285&amp;""))="SI",UPPER(TRIM(Datos!X285&amp;""))="NO"),IF(ISNUMBER(Datos!X285),AND(OR(X$1005="",Datos!X285&gt;=X$1005),OR(X$1006="",Datos!X285&lt;=X$1006)),FALSE),TRUE))))</f>
        <v>0.0</v>
      </c>
      <c r="Y285">
        <f>IF(Datos!Y285="",0,IF(AND(Y$1008&lt;&gt;"",Datos!Y285=Y$1008),0,IF(Y$1004=0,0,1-CHOOSE(Y$1004,IF(ISNUMBER(Datos!Y285),AND(OR(Y$1005="",Datos!Y285&gt;=Y$1005),OR(Y$1006="",Datos!Y285&lt;=Y$1006)),FALSE),IF(ISNUMBER(Datos!Y285),AND(Datos!Y285=INT(Datos!Y285),AND(OR(Y$1005="",Datos!Y285&gt;=Y$1005),OR(Y$1006="",Datos!Y285&lt;=Y$1006))),FALSE),OR(ISNUMBER(FIND(";"&amp;UPPER(TRIM(Datos!Y285&amp;""))&amp;"=",Y$1007)),ISNUMBER(FIND(";"&amp;UPPER(TRIM(Datos!Y285&amp;""))&amp;";",Y$1007))),OR(UPPER(TRIM(Datos!Y285&amp;""))="SÍ",UPPER(TRIM(Datos!Y285&amp;""))="SI",UPPER(TRIM(Datos!Y285&amp;""))="NO"),IF(ISNUMBER(Datos!Y285),AND(OR(Y$1005="",Datos!Y285&gt;=Y$1005),OR(Y$1006="",Datos!Y285&lt;=Y$1006)),FALSE),TRUE))))</f>
        <v>0.0</v>
      </c>
      <c r="Z285">
        <f>IF(Datos!Z285="",0,IF(AND(Z$1008&lt;&gt;"",Datos!Z285=Z$1008),0,IF(Z$1004=0,0,1-CHOOSE(Z$1004,IF(ISNUMBER(Datos!Z285),AND(OR(Z$1005="",Datos!Z285&gt;=Z$1005),OR(Z$1006="",Datos!Z285&lt;=Z$1006)),FALSE),IF(ISNUMBER(Datos!Z285),AND(Datos!Z285=INT(Datos!Z285),AND(OR(Z$1005="",Datos!Z285&gt;=Z$1005),OR(Z$1006="",Datos!Z285&lt;=Z$1006))),FALSE),OR(ISNUMBER(FIND(";"&amp;UPPER(TRIM(Datos!Z285&amp;""))&amp;"=",Z$1007)),ISNUMBER(FIND(";"&amp;UPPER(TRIM(Datos!Z285&amp;""))&amp;";",Z$1007))),OR(UPPER(TRIM(Datos!Z285&amp;""))="SÍ",UPPER(TRIM(Datos!Z285&amp;""))="SI",UPPER(TRIM(Datos!Z285&amp;""))="NO"),IF(ISNUMBER(Datos!Z285),AND(OR(Z$1005="",Datos!Z285&gt;=Z$1005),OR(Z$1006="",Datos!Z285&lt;=Z$1006)),FALSE),TRUE))))</f>
        <v>0.0</v>
      </c>
      <c r="AA285">
        <f>IF(Datos!AA285="",0,IF(AND(AA$1008&lt;&gt;"",Datos!AA285=AA$1008),0,IF(AA$1004=0,0,1-CHOOSE(AA$1004,IF(ISNUMBER(Datos!AA285),AND(OR(AA$1005="",Datos!AA285&gt;=AA$1005),OR(AA$1006="",Datos!AA285&lt;=AA$1006)),FALSE),IF(ISNUMBER(Datos!AA285),AND(Datos!AA285=INT(Datos!AA285),AND(OR(AA$1005="",Datos!AA285&gt;=AA$1005),OR(AA$1006="",Datos!AA285&lt;=AA$1006))),FALSE),OR(ISNUMBER(FIND(";"&amp;UPPER(TRIM(Datos!AA285&amp;""))&amp;"=",AA$1007)),ISNUMBER(FIND(";"&amp;UPPER(TRIM(Datos!AA285&amp;""))&amp;";",AA$1007))),OR(UPPER(TRIM(Datos!AA285&amp;""))="SÍ",UPPER(TRIM(Datos!AA285&amp;""))="SI",UPPER(TRIM(Datos!AA285&amp;""))="NO"),IF(ISNUMBER(Datos!AA285),AND(OR(AA$1005="",Datos!AA285&gt;=AA$1005),OR(AA$1006="",Datos!AA285&lt;=AA$1006)),FALSE),TRUE))))</f>
        <v>0.0</v>
      </c>
      <c r="AB285">
        <f>IF(Datos!AB285="",0,IF(AND(AB$1008&lt;&gt;"",Datos!AB285=AB$1008),0,IF(AB$1004=0,0,1-CHOOSE(AB$1004,IF(ISNUMBER(Datos!AB285),AND(OR(AB$1005="",Datos!AB285&gt;=AB$1005),OR(AB$1006="",Datos!AB285&lt;=AB$1006)),FALSE),IF(ISNUMBER(Datos!AB285),AND(Datos!AB285=INT(Datos!AB285),AND(OR(AB$1005="",Datos!AB285&gt;=AB$1005),OR(AB$1006="",Datos!AB285&lt;=AB$1006))),FALSE),OR(ISNUMBER(FIND(";"&amp;UPPER(TRIM(Datos!AB285&amp;""))&amp;"=",AB$1007)),ISNUMBER(FIND(";"&amp;UPPER(TRIM(Datos!AB285&amp;""))&amp;";",AB$1007))),OR(UPPER(TRIM(Datos!AB285&amp;""))="SÍ",UPPER(TRIM(Datos!AB285&amp;""))="SI",UPPER(TRIM(Datos!AB285&amp;""))="NO"),IF(ISNUMBER(Datos!AB285),AND(OR(AB$1005="",Datos!AB285&gt;=AB$1005),OR(AB$1006="",Datos!AB285&lt;=AB$1006)),FALSE),TRUE))))</f>
        <v>0.0</v>
      </c>
      <c r="AC285">
        <f>IF(Datos!AC285="",0,IF(AND(AC$1008&lt;&gt;"",Datos!AC285=AC$1008),0,IF(AC$1004=0,0,1-CHOOSE(AC$1004,IF(ISNUMBER(Datos!AC285),AND(OR(AC$1005="",Datos!AC285&gt;=AC$1005),OR(AC$1006="",Datos!AC285&lt;=AC$1006)),FALSE),IF(ISNUMBER(Datos!AC285),AND(Datos!AC285=INT(Datos!AC285),AND(OR(AC$1005="",Datos!AC285&gt;=AC$1005),OR(AC$1006="",Datos!AC285&lt;=AC$1006))),FALSE),OR(ISNUMBER(FIND(";"&amp;UPPER(TRIM(Datos!AC285&amp;""))&amp;"=",AC$1007)),ISNUMBER(FIND(";"&amp;UPPER(TRIM(Datos!AC285&amp;""))&amp;";",AC$1007))),OR(UPPER(TRIM(Datos!AC285&amp;""))="SÍ",UPPER(TRIM(Datos!AC285&amp;""))="SI",UPPER(TRIM(Datos!AC285&amp;""))="NO"),IF(ISNUMBER(Datos!AC285),AND(OR(AC$1005="",Datos!AC285&gt;=AC$1005),OR(AC$1006="",Datos!AC285&lt;=AC$1006)),FALSE),TRUE))))</f>
        <v>0.0</v>
      </c>
      <c r="AD285">
        <f>IF(Datos!AD285="",0,IF(AND(AD$1008&lt;&gt;"",Datos!AD285=AD$1008),0,IF(AD$1004=0,0,1-CHOOSE(AD$1004,IF(ISNUMBER(Datos!AD285),AND(OR(AD$1005="",Datos!AD285&gt;=AD$1005),OR(AD$1006="",Datos!AD285&lt;=AD$1006)),FALSE),IF(ISNUMBER(Datos!AD285),AND(Datos!AD285=INT(Datos!AD285),AND(OR(AD$1005="",Datos!AD285&gt;=AD$1005),OR(AD$1006="",Datos!AD285&lt;=AD$1006))),FALSE),OR(ISNUMBER(FIND(";"&amp;UPPER(TRIM(Datos!AD285&amp;""))&amp;"=",AD$1007)),ISNUMBER(FIND(";"&amp;UPPER(TRIM(Datos!AD285&amp;""))&amp;";",AD$1007))),OR(UPPER(TRIM(Datos!AD285&amp;""))="SÍ",UPPER(TRIM(Datos!AD285&amp;""))="SI",UPPER(TRIM(Datos!AD285&amp;""))="NO"),IF(ISNUMBER(Datos!AD285),AND(OR(AD$1005="",Datos!AD285&gt;=AD$1005),OR(AD$1006="",Datos!AD285&lt;=AD$1006)),FALSE),TRUE))))</f>
        <v>0.0</v>
      </c>
      <c r="AE285">
        <f>IF(Datos!AE285="",0,IF(AND(AE$1008&lt;&gt;"",Datos!AE285=AE$1008),0,IF(AE$1004=0,0,1-CHOOSE(AE$1004,IF(ISNUMBER(Datos!AE285),AND(OR(AE$1005="",Datos!AE285&gt;=AE$1005),OR(AE$1006="",Datos!AE285&lt;=AE$1006)),FALSE),IF(ISNUMBER(Datos!AE285),AND(Datos!AE285=INT(Datos!AE285),AND(OR(AE$1005="",Datos!AE285&gt;=AE$1005),OR(AE$1006="",Datos!AE285&lt;=AE$1006))),FALSE),OR(ISNUMBER(FIND(";"&amp;UPPER(TRIM(Datos!AE285&amp;""))&amp;"=",AE$1007)),ISNUMBER(FIND(";"&amp;UPPER(TRIM(Datos!AE285&amp;""))&amp;";",AE$1007))),OR(UPPER(TRIM(Datos!AE285&amp;""))="SÍ",UPPER(TRIM(Datos!AE285&amp;""))="SI",UPPER(TRIM(Datos!AE285&amp;""))="NO"),IF(ISNUMBER(Datos!AE285),AND(OR(AE$1005="",Datos!AE285&gt;=AE$1005),OR(AE$1006="",Datos!AE285&lt;=AE$1006)),FALSE),TRUE))))</f>
        <v>0.0</v>
      </c>
    </row>
    <row r="286" spans="2:31">
      <c r="B286">
        <f>IF(Datos!B286="",0,IF(AND(B$1008&lt;&gt;"",Datos!B286=B$1008),0,IF(B$1004=0,0,1-CHOOSE(B$1004,IF(ISNUMBER(Datos!B286),AND(OR(B$1005="",Datos!B286&gt;=B$1005),OR(B$1006="",Datos!B286&lt;=B$1006)),FALSE),IF(ISNUMBER(Datos!B286),AND(Datos!B286=INT(Datos!B286),AND(OR(B$1005="",Datos!B286&gt;=B$1005),OR(B$1006="",Datos!B286&lt;=B$1006))),FALSE),OR(ISNUMBER(FIND(";"&amp;UPPER(TRIM(Datos!B286&amp;""))&amp;"=",B$1007)),ISNUMBER(FIND(";"&amp;UPPER(TRIM(Datos!B286&amp;""))&amp;";",B$1007))),OR(UPPER(TRIM(Datos!B286&amp;""))="SÍ",UPPER(TRIM(Datos!B286&amp;""))="SI",UPPER(TRIM(Datos!B286&amp;""))="NO"),IF(ISNUMBER(Datos!B286),AND(OR(B$1005="",Datos!B286&gt;=B$1005),OR(B$1006="",Datos!B286&lt;=B$1006)),FALSE),TRUE))))</f>
        <v>0.0</v>
      </c>
      <c r="C286">
        <f>IF(Datos!C286="",0,IF(AND(C$1008&lt;&gt;"",Datos!C286=C$1008),0,IF(C$1004=0,0,1-CHOOSE(C$1004,IF(ISNUMBER(Datos!C286),AND(OR(C$1005="",Datos!C286&gt;=C$1005),OR(C$1006="",Datos!C286&lt;=C$1006)),FALSE),IF(ISNUMBER(Datos!C286),AND(Datos!C286=INT(Datos!C286),AND(OR(C$1005="",Datos!C286&gt;=C$1005),OR(C$1006="",Datos!C286&lt;=C$1006))),FALSE),OR(ISNUMBER(FIND(";"&amp;UPPER(TRIM(Datos!C286&amp;""))&amp;"=",C$1007)),ISNUMBER(FIND(";"&amp;UPPER(TRIM(Datos!C286&amp;""))&amp;";",C$1007))),OR(UPPER(TRIM(Datos!C286&amp;""))="SÍ",UPPER(TRIM(Datos!C286&amp;""))="SI",UPPER(TRIM(Datos!C286&amp;""))="NO"),IF(ISNUMBER(Datos!C286),AND(OR(C$1005="",Datos!C286&gt;=C$1005),OR(C$1006="",Datos!C286&lt;=C$1006)),FALSE),TRUE))))</f>
        <v>0.0</v>
      </c>
      <c r="D286">
        <f>IF(Datos!D286="",0,IF(AND(D$1008&lt;&gt;"",Datos!D286=D$1008),0,IF(D$1004=0,0,1-CHOOSE(D$1004,IF(ISNUMBER(Datos!D286),AND(OR(D$1005="",Datos!D286&gt;=D$1005),OR(D$1006="",Datos!D286&lt;=D$1006)),FALSE),IF(ISNUMBER(Datos!D286),AND(Datos!D286=INT(Datos!D286),AND(OR(D$1005="",Datos!D286&gt;=D$1005),OR(D$1006="",Datos!D286&lt;=D$1006))),FALSE),OR(ISNUMBER(FIND(";"&amp;UPPER(TRIM(Datos!D286&amp;""))&amp;"=",D$1007)),ISNUMBER(FIND(";"&amp;UPPER(TRIM(Datos!D286&amp;""))&amp;";",D$1007))),OR(UPPER(TRIM(Datos!D286&amp;""))="SÍ",UPPER(TRIM(Datos!D286&amp;""))="SI",UPPER(TRIM(Datos!D286&amp;""))="NO"),IF(ISNUMBER(Datos!D286),AND(OR(D$1005="",Datos!D286&gt;=D$1005),OR(D$1006="",Datos!D286&lt;=D$1006)),FALSE),TRUE))))</f>
        <v>0.0</v>
      </c>
      <c r="E286">
        <f>IF(Datos!E286="",0,IF(AND(E$1008&lt;&gt;"",Datos!E286=E$1008),0,IF(E$1004=0,0,1-CHOOSE(E$1004,IF(ISNUMBER(Datos!E286),AND(OR(E$1005="",Datos!E286&gt;=E$1005),OR(E$1006="",Datos!E286&lt;=E$1006)),FALSE),IF(ISNUMBER(Datos!E286),AND(Datos!E286=INT(Datos!E286),AND(OR(E$1005="",Datos!E286&gt;=E$1005),OR(E$1006="",Datos!E286&lt;=E$1006))),FALSE),OR(ISNUMBER(FIND(";"&amp;UPPER(TRIM(Datos!E286&amp;""))&amp;"=",E$1007)),ISNUMBER(FIND(";"&amp;UPPER(TRIM(Datos!E286&amp;""))&amp;";",E$1007))),OR(UPPER(TRIM(Datos!E286&amp;""))="SÍ",UPPER(TRIM(Datos!E286&amp;""))="SI",UPPER(TRIM(Datos!E286&amp;""))="NO"),IF(ISNUMBER(Datos!E286),AND(OR(E$1005="",Datos!E286&gt;=E$1005),OR(E$1006="",Datos!E286&lt;=E$1006)),FALSE),TRUE))))</f>
        <v>0.0</v>
      </c>
      <c r="F286">
        <f>IF(Datos!F286="",0,IF(AND(F$1008&lt;&gt;"",Datos!F286=F$1008),0,IF(F$1004=0,0,1-CHOOSE(F$1004,IF(ISNUMBER(Datos!F286),AND(OR(F$1005="",Datos!F286&gt;=F$1005),OR(F$1006="",Datos!F286&lt;=F$1006)),FALSE),IF(ISNUMBER(Datos!F286),AND(Datos!F286=INT(Datos!F286),AND(OR(F$1005="",Datos!F286&gt;=F$1005),OR(F$1006="",Datos!F286&lt;=F$1006))),FALSE),OR(ISNUMBER(FIND(";"&amp;UPPER(TRIM(Datos!F286&amp;""))&amp;"=",F$1007)),ISNUMBER(FIND(";"&amp;UPPER(TRIM(Datos!F286&amp;""))&amp;";",F$1007))),OR(UPPER(TRIM(Datos!F286&amp;""))="SÍ",UPPER(TRIM(Datos!F286&amp;""))="SI",UPPER(TRIM(Datos!F286&amp;""))="NO"),IF(ISNUMBER(Datos!F286),AND(OR(F$1005="",Datos!F286&gt;=F$1005),OR(F$1006="",Datos!F286&lt;=F$1006)),FALSE),TRUE))))</f>
        <v>0.0</v>
      </c>
      <c r="G286">
        <f>IF(Datos!G286="",0,IF(AND(G$1008&lt;&gt;"",Datos!G286=G$1008),0,IF(G$1004=0,0,1-CHOOSE(G$1004,IF(ISNUMBER(Datos!G286),AND(OR(G$1005="",Datos!G286&gt;=G$1005),OR(G$1006="",Datos!G286&lt;=G$1006)),FALSE),IF(ISNUMBER(Datos!G286),AND(Datos!G286=INT(Datos!G286),AND(OR(G$1005="",Datos!G286&gt;=G$1005),OR(G$1006="",Datos!G286&lt;=G$1006))),FALSE),OR(ISNUMBER(FIND(";"&amp;UPPER(TRIM(Datos!G286&amp;""))&amp;"=",G$1007)),ISNUMBER(FIND(";"&amp;UPPER(TRIM(Datos!G286&amp;""))&amp;";",G$1007))),OR(UPPER(TRIM(Datos!G286&amp;""))="SÍ",UPPER(TRIM(Datos!G286&amp;""))="SI",UPPER(TRIM(Datos!G286&amp;""))="NO"),IF(ISNUMBER(Datos!G286),AND(OR(G$1005="",Datos!G286&gt;=G$1005),OR(G$1006="",Datos!G286&lt;=G$1006)),FALSE),TRUE))))</f>
        <v>0.0</v>
      </c>
      <c r="H286">
        <f>IF(Datos!H286="",0,IF(AND(H$1008&lt;&gt;"",Datos!H286=H$1008),0,IF(H$1004=0,0,1-CHOOSE(H$1004,IF(ISNUMBER(Datos!H286),AND(OR(H$1005="",Datos!H286&gt;=H$1005),OR(H$1006="",Datos!H286&lt;=H$1006)),FALSE),IF(ISNUMBER(Datos!H286),AND(Datos!H286=INT(Datos!H286),AND(OR(H$1005="",Datos!H286&gt;=H$1005),OR(H$1006="",Datos!H286&lt;=H$1006))),FALSE),OR(ISNUMBER(FIND(";"&amp;UPPER(TRIM(Datos!H286&amp;""))&amp;"=",H$1007)),ISNUMBER(FIND(";"&amp;UPPER(TRIM(Datos!H286&amp;""))&amp;";",H$1007))),OR(UPPER(TRIM(Datos!H286&amp;""))="SÍ",UPPER(TRIM(Datos!H286&amp;""))="SI",UPPER(TRIM(Datos!H286&amp;""))="NO"),IF(ISNUMBER(Datos!H286),AND(OR(H$1005="",Datos!H286&gt;=H$1005),OR(H$1006="",Datos!H286&lt;=H$1006)),FALSE),TRUE))))</f>
        <v>0.0</v>
      </c>
      <c r="I286">
        <f>IF(Datos!I286="",0,IF(AND(I$1008&lt;&gt;"",Datos!I286=I$1008),0,IF(I$1004=0,0,1-CHOOSE(I$1004,IF(ISNUMBER(Datos!I286),AND(OR(I$1005="",Datos!I286&gt;=I$1005),OR(I$1006="",Datos!I286&lt;=I$1006)),FALSE),IF(ISNUMBER(Datos!I286),AND(Datos!I286=INT(Datos!I286),AND(OR(I$1005="",Datos!I286&gt;=I$1005),OR(I$1006="",Datos!I286&lt;=I$1006))),FALSE),OR(ISNUMBER(FIND(";"&amp;UPPER(TRIM(Datos!I286&amp;""))&amp;"=",I$1007)),ISNUMBER(FIND(";"&amp;UPPER(TRIM(Datos!I286&amp;""))&amp;";",I$1007))),OR(UPPER(TRIM(Datos!I286&amp;""))="SÍ",UPPER(TRIM(Datos!I286&amp;""))="SI",UPPER(TRIM(Datos!I286&amp;""))="NO"),IF(ISNUMBER(Datos!I286),AND(OR(I$1005="",Datos!I286&gt;=I$1005),OR(I$1006="",Datos!I286&lt;=I$1006)),FALSE),TRUE))))</f>
        <v>0.0</v>
      </c>
      <c r="J286">
        <f>IF(Datos!J286="",0,IF(AND(J$1008&lt;&gt;"",Datos!J286=J$1008),0,IF(J$1004=0,0,1-CHOOSE(J$1004,IF(ISNUMBER(Datos!J286),AND(OR(J$1005="",Datos!J286&gt;=J$1005),OR(J$1006="",Datos!J286&lt;=J$1006)),FALSE),IF(ISNUMBER(Datos!J286),AND(Datos!J286=INT(Datos!J286),AND(OR(J$1005="",Datos!J286&gt;=J$1005),OR(J$1006="",Datos!J286&lt;=J$1006))),FALSE),OR(ISNUMBER(FIND(";"&amp;UPPER(TRIM(Datos!J286&amp;""))&amp;"=",J$1007)),ISNUMBER(FIND(";"&amp;UPPER(TRIM(Datos!J286&amp;""))&amp;";",J$1007))),OR(UPPER(TRIM(Datos!J286&amp;""))="SÍ",UPPER(TRIM(Datos!J286&amp;""))="SI",UPPER(TRIM(Datos!J286&amp;""))="NO"),IF(ISNUMBER(Datos!J286),AND(OR(J$1005="",Datos!J286&gt;=J$1005),OR(J$1006="",Datos!J286&lt;=J$1006)),FALSE),TRUE))))</f>
        <v>0.0</v>
      </c>
      <c r="K286">
        <f>IF(Datos!K286="",0,IF(AND(K$1008&lt;&gt;"",Datos!K286=K$1008),0,IF(K$1004=0,0,1-CHOOSE(K$1004,IF(ISNUMBER(Datos!K286),AND(OR(K$1005="",Datos!K286&gt;=K$1005),OR(K$1006="",Datos!K286&lt;=K$1006)),FALSE),IF(ISNUMBER(Datos!K286),AND(Datos!K286=INT(Datos!K286),AND(OR(K$1005="",Datos!K286&gt;=K$1005),OR(K$1006="",Datos!K286&lt;=K$1006))),FALSE),OR(ISNUMBER(FIND(";"&amp;UPPER(TRIM(Datos!K286&amp;""))&amp;"=",K$1007)),ISNUMBER(FIND(";"&amp;UPPER(TRIM(Datos!K286&amp;""))&amp;";",K$1007))),OR(UPPER(TRIM(Datos!K286&amp;""))="SÍ",UPPER(TRIM(Datos!K286&amp;""))="SI",UPPER(TRIM(Datos!K286&amp;""))="NO"),IF(ISNUMBER(Datos!K286),AND(OR(K$1005="",Datos!K286&gt;=K$1005),OR(K$1006="",Datos!K286&lt;=K$1006)),FALSE),TRUE))))</f>
        <v>0.0</v>
      </c>
      <c r="L286">
        <f>IF(Datos!L286="",0,IF(AND(L$1008&lt;&gt;"",Datos!L286=L$1008),0,IF(L$1004=0,0,1-CHOOSE(L$1004,IF(ISNUMBER(Datos!L286),AND(OR(L$1005="",Datos!L286&gt;=L$1005),OR(L$1006="",Datos!L286&lt;=L$1006)),FALSE),IF(ISNUMBER(Datos!L286),AND(Datos!L286=INT(Datos!L286),AND(OR(L$1005="",Datos!L286&gt;=L$1005),OR(L$1006="",Datos!L286&lt;=L$1006))),FALSE),OR(ISNUMBER(FIND(";"&amp;UPPER(TRIM(Datos!L286&amp;""))&amp;"=",L$1007)),ISNUMBER(FIND(";"&amp;UPPER(TRIM(Datos!L286&amp;""))&amp;";",L$1007))),OR(UPPER(TRIM(Datos!L286&amp;""))="SÍ",UPPER(TRIM(Datos!L286&amp;""))="SI",UPPER(TRIM(Datos!L286&amp;""))="NO"),IF(ISNUMBER(Datos!L286),AND(OR(L$1005="",Datos!L286&gt;=L$1005),OR(L$1006="",Datos!L286&lt;=L$1006)),FALSE),TRUE))))</f>
        <v>0.0</v>
      </c>
      <c r="M286">
        <f>IF(Datos!M286="",0,IF(AND(M$1008&lt;&gt;"",Datos!M286=M$1008),0,IF(M$1004=0,0,1-CHOOSE(M$1004,IF(ISNUMBER(Datos!M286),AND(OR(M$1005="",Datos!M286&gt;=M$1005),OR(M$1006="",Datos!M286&lt;=M$1006)),FALSE),IF(ISNUMBER(Datos!M286),AND(Datos!M286=INT(Datos!M286),AND(OR(M$1005="",Datos!M286&gt;=M$1005),OR(M$1006="",Datos!M286&lt;=M$1006))),FALSE),OR(ISNUMBER(FIND(";"&amp;UPPER(TRIM(Datos!M286&amp;""))&amp;"=",M$1007)),ISNUMBER(FIND(";"&amp;UPPER(TRIM(Datos!M286&amp;""))&amp;";",M$1007))),OR(UPPER(TRIM(Datos!M286&amp;""))="SÍ",UPPER(TRIM(Datos!M286&amp;""))="SI",UPPER(TRIM(Datos!M286&amp;""))="NO"),IF(ISNUMBER(Datos!M286),AND(OR(M$1005="",Datos!M286&gt;=M$1005),OR(M$1006="",Datos!M286&lt;=M$1006)),FALSE),TRUE))))</f>
        <v>0.0</v>
      </c>
      <c r="N286">
        <f>IF(Datos!N286="",0,IF(AND(N$1008&lt;&gt;"",Datos!N286=N$1008),0,IF(N$1004=0,0,1-CHOOSE(N$1004,IF(ISNUMBER(Datos!N286),AND(OR(N$1005="",Datos!N286&gt;=N$1005),OR(N$1006="",Datos!N286&lt;=N$1006)),FALSE),IF(ISNUMBER(Datos!N286),AND(Datos!N286=INT(Datos!N286),AND(OR(N$1005="",Datos!N286&gt;=N$1005),OR(N$1006="",Datos!N286&lt;=N$1006))),FALSE),OR(ISNUMBER(FIND(";"&amp;UPPER(TRIM(Datos!N286&amp;""))&amp;"=",N$1007)),ISNUMBER(FIND(";"&amp;UPPER(TRIM(Datos!N286&amp;""))&amp;";",N$1007))),OR(UPPER(TRIM(Datos!N286&amp;""))="SÍ",UPPER(TRIM(Datos!N286&amp;""))="SI",UPPER(TRIM(Datos!N286&amp;""))="NO"),IF(ISNUMBER(Datos!N286),AND(OR(N$1005="",Datos!N286&gt;=N$1005),OR(N$1006="",Datos!N286&lt;=N$1006)),FALSE),TRUE))))</f>
        <v>0.0</v>
      </c>
      <c r="O286">
        <f>IF(Datos!O286="",0,IF(AND(O$1008&lt;&gt;"",Datos!O286=O$1008),0,IF(O$1004=0,0,1-CHOOSE(O$1004,IF(ISNUMBER(Datos!O286),AND(OR(O$1005="",Datos!O286&gt;=O$1005),OR(O$1006="",Datos!O286&lt;=O$1006)),FALSE),IF(ISNUMBER(Datos!O286),AND(Datos!O286=INT(Datos!O286),AND(OR(O$1005="",Datos!O286&gt;=O$1005),OR(O$1006="",Datos!O286&lt;=O$1006))),FALSE),OR(ISNUMBER(FIND(";"&amp;UPPER(TRIM(Datos!O286&amp;""))&amp;"=",O$1007)),ISNUMBER(FIND(";"&amp;UPPER(TRIM(Datos!O286&amp;""))&amp;";",O$1007))),OR(UPPER(TRIM(Datos!O286&amp;""))="SÍ",UPPER(TRIM(Datos!O286&amp;""))="SI",UPPER(TRIM(Datos!O286&amp;""))="NO"),IF(ISNUMBER(Datos!O286),AND(OR(O$1005="",Datos!O286&gt;=O$1005),OR(O$1006="",Datos!O286&lt;=O$1006)),FALSE),TRUE))))</f>
        <v>0.0</v>
      </c>
      <c r="P286">
        <f>IF(Datos!P286="",0,IF(AND(P$1008&lt;&gt;"",Datos!P286=P$1008),0,IF(P$1004=0,0,1-CHOOSE(P$1004,IF(ISNUMBER(Datos!P286),AND(OR(P$1005="",Datos!P286&gt;=P$1005),OR(P$1006="",Datos!P286&lt;=P$1006)),FALSE),IF(ISNUMBER(Datos!P286),AND(Datos!P286=INT(Datos!P286),AND(OR(P$1005="",Datos!P286&gt;=P$1005),OR(P$1006="",Datos!P286&lt;=P$1006))),FALSE),OR(ISNUMBER(FIND(";"&amp;UPPER(TRIM(Datos!P286&amp;""))&amp;"=",P$1007)),ISNUMBER(FIND(";"&amp;UPPER(TRIM(Datos!P286&amp;""))&amp;";",P$1007))),OR(UPPER(TRIM(Datos!P286&amp;""))="SÍ",UPPER(TRIM(Datos!P286&amp;""))="SI",UPPER(TRIM(Datos!P286&amp;""))="NO"),IF(ISNUMBER(Datos!P286),AND(OR(P$1005="",Datos!P286&gt;=P$1005),OR(P$1006="",Datos!P286&lt;=P$1006)),FALSE),TRUE))))</f>
        <v>0.0</v>
      </c>
      <c r="Q286">
        <f>IF(Datos!Q286="",0,IF(AND(Q$1008&lt;&gt;"",Datos!Q286=Q$1008),0,IF(Q$1004=0,0,1-CHOOSE(Q$1004,IF(ISNUMBER(Datos!Q286),AND(OR(Q$1005="",Datos!Q286&gt;=Q$1005),OR(Q$1006="",Datos!Q286&lt;=Q$1006)),FALSE),IF(ISNUMBER(Datos!Q286),AND(Datos!Q286=INT(Datos!Q286),AND(OR(Q$1005="",Datos!Q286&gt;=Q$1005),OR(Q$1006="",Datos!Q286&lt;=Q$1006))),FALSE),OR(ISNUMBER(FIND(";"&amp;UPPER(TRIM(Datos!Q286&amp;""))&amp;"=",Q$1007)),ISNUMBER(FIND(";"&amp;UPPER(TRIM(Datos!Q286&amp;""))&amp;";",Q$1007))),OR(UPPER(TRIM(Datos!Q286&amp;""))="SÍ",UPPER(TRIM(Datos!Q286&amp;""))="SI",UPPER(TRIM(Datos!Q286&amp;""))="NO"),IF(ISNUMBER(Datos!Q286),AND(OR(Q$1005="",Datos!Q286&gt;=Q$1005),OR(Q$1006="",Datos!Q286&lt;=Q$1006)),FALSE),TRUE))))</f>
        <v>0.0</v>
      </c>
      <c r="R286">
        <f>IF(Datos!R286="",0,IF(AND(R$1008&lt;&gt;"",Datos!R286=R$1008),0,IF(R$1004=0,0,1-CHOOSE(R$1004,IF(ISNUMBER(Datos!R286),AND(OR(R$1005="",Datos!R286&gt;=R$1005),OR(R$1006="",Datos!R286&lt;=R$1006)),FALSE),IF(ISNUMBER(Datos!R286),AND(Datos!R286=INT(Datos!R286),AND(OR(R$1005="",Datos!R286&gt;=R$1005),OR(R$1006="",Datos!R286&lt;=R$1006))),FALSE),OR(ISNUMBER(FIND(";"&amp;UPPER(TRIM(Datos!R286&amp;""))&amp;"=",R$1007)),ISNUMBER(FIND(";"&amp;UPPER(TRIM(Datos!R286&amp;""))&amp;";",R$1007))),OR(UPPER(TRIM(Datos!R286&amp;""))="SÍ",UPPER(TRIM(Datos!R286&amp;""))="SI",UPPER(TRIM(Datos!R286&amp;""))="NO"),IF(ISNUMBER(Datos!R286),AND(OR(R$1005="",Datos!R286&gt;=R$1005),OR(R$1006="",Datos!R286&lt;=R$1006)),FALSE),TRUE))))</f>
        <v>0.0</v>
      </c>
      <c r="S286">
        <f>IF(Datos!S286="",0,IF(AND(S$1008&lt;&gt;"",Datos!S286=S$1008),0,IF(S$1004=0,0,1-CHOOSE(S$1004,IF(ISNUMBER(Datos!S286),AND(OR(S$1005="",Datos!S286&gt;=S$1005),OR(S$1006="",Datos!S286&lt;=S$1006)),FALSE),IF(ISNUMBER(Datos!S286),AND(Datos!S286=INT(Datos!S286),AND(OR(S$1005="",Datos!S286&gt;=S$1005),OR(S$1006="",Datos!S286&lt;=S$1006))),FALSE),OR(ISNUMBER(FIND(";"&amp;UPPER(TRIM(Datos!S286&amp;""))&amp;"=",S$1007)),ISNUMBER(FIND(";"&amp;UPPER(TRIM(Datos!S286&amp;""))&amp;";",S$1007))),OR(UPPER(TRIM(Datos!S286&amp;""))="SÍ",UPPER(TRIM(Datos!S286&amp;""))="SI",UPPER(TRIM(Datos!S286&amp;""))="NO"),IF(ISNUMBER(Datos!S286),AND(OR(S$1005="",Datos!S286&gt;=S$1005),OR(S$1006="",Datos!S286&lt;=S$1006)),FALSE),TRUE))))</f>
        <v>0.0</v>
      </c>
      <c r="T286">
        <f>IF(Datos!T286="",0,IF(AND(T$1008&lt;&gt;"",Datos!T286=T$1008),0,IF(T$1004=0,0,1-CHOOSE(T$1004,IF(ISNUMBER(Datos!T286),AND(OR(T$1005="",Datos!T286&gt;=T$1005),OR(T$1006="",Datos!T286&lt;=T$1006)),FALSE),IF(ISNUMBER(Datos!T286),AND(Datos!T286=INT(Datos!T286),AND(OR(T$1005="",Datos!T286&gt;=T$1005),OR(T$1006="",Datos!T286&lt;=T$1006))),FALSE),OR(ISNUMBER(FIND(";"&amp;UPPER(TRIM(Datos!T286&amp;""))&amp;"=",T$1007)),ISNUMBER(FIND(";"&amp;UPPER(TRIM(Datos!T286&amp;""))&amp;";",T$1007))),OR(UPPER(TRIM(Datos!T286&amp;""))="SÍ",UPPER(TRIM(Datos!T286&amp;""))="SI",UPPER(TRIM(Datos!T286&amp;""))="NO"),IF(ISNUMBER(Datos!T286),AND(OR(T$1005="",Datos!T286&gt;=T$1005),OR(T$1006="",Datos!T286&lt;=T$1006)),FALSE),TRUE))))</f>
        <v>0.0</v>
      </c>
      <c r="U286">
        <f>IF(Datos!U286="",0,IF(AND(U$1008&lt;&gt;"",Datos!U286=U$1008),0,IF(U$1004=0,0,1-CHOOSE(U$1004,IF(ISNUMBER(Datos!U286),AND(OR(U$1005="",Datos!U286&gt;=U$1005),OR(U$1006="",Datos!U286&lt;=U$1006)),FALSE),IF(ISNUMBER(Datos!U286),AND(Datos!U286=INT(Datos!U286),AND(OR(U$1005="",Datos!U286&gt;=U$1005),OR(U$1006="",Datos!U286&lt;=U$1006))),FALSE),OR(ISNUMBER(FIND(";"&amp;UPPER(TRIM(Datos!U286&amp;""))&amp;"=",U$1007)),ISNUMBER(FIND(";"&amp;UPPER(TRIM(Datos!U286&amp;""))&amp;";",U$1007))),OR(UPPER(TRIM(Datos!U286&amp;""))="SÍ",UPPER(TRIM(Datos!U286&amp;""))="SI",UPPER(TRIM(Datos!U286&amp;""))="NO"),IF(ISNUMBER(Datos!U286),AND(OR(U$1005="",Datos!U286&gt;=U$1005),OR(U$1006="",Datos!U286&lt;=U$1006)),FALSE),TRUE))))</f>
        <v>0.0</v>
      </c>
      <c r="V286">
        <f>IF(Datos!V286="",0,IF(AND(V$1008&lt;&gt;"",Datos!V286=V$1008),0,IF(V$1004=0,0,1-CHOOSE(V$1004,IF(ISNUMBER(Datos!V286),AND(OR(V$1005="",Datos!V286&gt;=V$1005),OR(V$1006="",Datos!V286&lt;=V$1006)),FALSE),IF(ISNUMBER(Datos!V286),AND(Datos!V286=INT(Datos!V286),AND(OR(V$1005="",Datos!V286&gt;=V$1005),OR(V$1006="",Datos!V286&lt;=V$1006))),FALSE),OR(ISNUMBER(FIND(";"&amp;UPPER(TRIM(Datos!V286&amp;""))&amp;"=",V$1007)),ISNUMBER(FIND(";"&amp;UPPER(TRIM(Datos!V286&amp;""))&amp;";",V$1007))),OR(UPPER(TRIM(Datos!V286&amp;""))="SÍ",UPPER(TRIM(Datos!V286&amp;""))="SI",UPPER(TRIM(Datos!V286&amp;""))="NO"),IF(ISNUMBER(Datos!V286),AND(OR(V$1005="",Datos!V286&gt;=V$1005),OR(V$1006="",Datos!V286&lt;=V$1006)),FALSE),TRUE))))</f>
        <v>0.0</v>
      </c>
      <c r="W286">
        <f>IF(Datos!W286="",0,IF(AND(W$1008&lt;&gt;"",Datos!W286=W$1008),0,IF(W$1004=0,0,1-CHOOSE(W$1004,IF(ISNUMBER(Datos!W286),AND(OR(W$1005="",Datos!W286&gt;=W$1005),OR(W$1006="",Datos!W286&lt;=W$1006)),FALSE),IF(ISNUMBER(Datos!W286),AND(Datos!W286=INT(Datos!W286),AND(OR(W$1005="",Datos!W286&gt;=W$1005),OR(W$1006="",Datos!W286&lt;=W$1006))),FALSE),OR(ISNUMBER(FIND(";"&amp;UPPER(TRIM(Datos!W286&amp;""))&amp;"=",W$1007)),ISNUMBER(FIND(";"&amp;UPPER(TRIM(Datos!W286&amp;""))&amp;";",W$1007))),OR(UPPER(TRIM(Datos!W286&amp;""))="SÍ",UPPER(TRIM(Datos!W286&amp;""))="SI",UPPER(TRIM(Datos!W286&amp;""))="NO"),IF(ISNUMBER(Datos!W286),AND(OR(W$1005="",Datos!W286&gt;=W$1005),OR(W$1006="",Datos!W286&lt;=W$1006)),FALSE),TRUE))))</f>
        <v>0.0</v>
      </c>
      <c r="X286">
        <f>IF(Datos!X286="",0,IF(AND(X$1008&lt;&gt;"",Datos!X286=X$1008),0,IF(X$1004=0,0,1-CHOOSE(X$1004,IF(ISNUMBER(Datos!X286),AND(OR(X$1005="",Datos!X286&gt;=X$1005),OR(X$1006="",Datos!X286&lt;=X$1006)),FALSE),IF(ISNUMBER(Datos!X286),AND(Datos!X286=INT(Datos!X286),AND(OR(X$1005="",Datos!X286&gt;=X$1005),OR(X$1006="",Datos!X286&lt;=X$1006))),FALSE),OR(ISNUMBER(FIND(";"&amp;UPPER(TRIM(Datos!X286&amp;""))&amp;"=",X$1007)),ISNUMBER(FIND(";"&amp;UPPER(TRIM(Datos!X286&amp;""))&amp;";",X$1007))),OR(UPPER(TRIM(Datos!X286&amp;""))="SÍ",UPPER(TRIM(Datos!X286&amp;""))="SI",UPPER(TRIM(Datos!X286&amp;""))="NO"),IF(ISNUMBER(Datos!X286),AND(OR(X$1005="",Datos!X286&gt;=X$1005),OR(X$1006="",Datos!X286&lt;=X$1006)),FALSE),TRUE))))</f>
        <v>0.0</v>
      </c>
      <c r="Y286">
        <f>IF(Datos!Y286="",0,IF(AND(Y$1008&lt;&gt;"",Datos!Y286=Y$1008),0,IF(Y$1004=0,0,1-CHOOSE(Y$1004,IF(ISNUMBER(Datos!Y286),AND(OR(Y$1005="",Datos!Y286&gt;=Y$1005),OR(Y$1006="",Datos!Y286&lt;=Y$1006)),FALSE),IF(ISNUMBER(Datos!Y286),AND(Datos!Y286=INT(Datos!Y286),AND(OR(Y$1005="",Datos!Y286&gt;=Y$1005),OR(Y$1006="",Datos!Y286&lt;=Y$1006))),FALSE),OR(ISNUMBER(FIND(";"&amp;UPPER(TRIM(Datos!Y286&amp;""))&amp;"=",Y$1007)),ISNUMBER(FIND(";"&amp;UPPER(TRIM(Datos!Y286&amp;""))&amp;";",Y$1007))),OR(UPPER(TRIM(Datos!Y286&amp;""))="SÍ",UPPER(TRIM(Datos!Y286&amp;""))="SI",UPPER(TRIM(Datos!Y286&amp;""))="NO"),IF(ISNUMBER(Datos!Y286),AND(OR(Y$1005="",Datos!Y286&gt;=Y$1005),OR(Y$1006="",Datos!Y286&lt;=Y$1006)),FALSE),TRUE))))</f>
        <v>0.0</v>
      </c>
      <c r="Z286">
        <f>IF(Datos!Z286="",0,IF(AND(Z$1008&lt;&gt;"",Datos!Z286=Z$1008),0,IF(Z$1004=0,0,1-CHOOSE(Z$1004,IF(ISNUMBER(Datos!Z286),AND(OR(Z$1005="",Datos!Z286&gt;=Z$1005),OR(Z$1006="",Datos!Z286&lt;=Z$1006)),FALSE),IF(ISNUMBER(Datos!Z286),AND(Datos!Z286=INT(Datos!Z286),AND(OR(Z$1005="",Datos!Z286&gt;=Z$1005),OR(Z$1006="",Datos!Z286&lt;=Z$1006))),FALSE),OR(ISNUMBER(FIND(";"&amp;UPPER(TRIM(Datos!Z286&amp;""))&amp;"=",Z$1007)),ISNUMBER(FIND(";"&amp;UPPER(TRIM(Datos!Z286&amp;""))&amp;";",Z$1007))),OR(UPPER(TRIM(Datos!Z286&amp;""))="SÍ",UPPER(TRIM(Datos!Z286&amp;""))="SI",UPPER(TRIM(Datos!Z286&amp;""))="NO"),IF(ISNUMBER(Datos!Z286),AND(OR(Z$1005="",Datos!Z286&gt;=Z$1005),OR(Z$1006="",Datos!Z286&lt;=Z$1006)),FALSE),TRUE))))</f>
        <v>0.0</v>
      </c>
      <c r="AA286">
        <f>IF(Datos!AA286="",0,IF(AND(AA$1008&lt;&gt;"",Datos!AA286=AA$1008),0,IF(AA$1004=0,0,1-CHOOSE(AA$1004,IF(ISNUMBER(Datos!AA286),AND(OR(AA$1005="",Datos!AA286&gt;=AA$1005),OR(AA$1006="",Datos!AA286&lt;=AA$1006)),FALSE),IF(ISNUMBER(Datos!AA286),AND(Datos!AA286=INT(Datos!AA286),AND(OR(AA$1005="",Datos!AA286&gt;=AA$1005),OR(AA$1006="",Datos!AA286&lt;=AA$1006))),FALSE),OR(ISNUMBER(FIND(";"&amp;UPPER(TRIM(Datos!AA286&amp;""))&amp;"=",AA$1007)),ISNUMBER(FIND(";"&amp;UPPER(TRIM(Datos!AA286&amp;""))&amp;";",AA$1007))),OR(UPPER(TRIM(Datos!AA286&amp;""))="SÍ",UPPER(TRIM(Datos!AA286&amp;""))="SI",UPPER(TRIM(Datos!AA286&amp;""))="NO"),IF(ISNUMBER(Datos!AA286),AND(OR(AA$1005="",Datos!AA286&gt;=AA$1005),OR(AA$1006="",Datos!AA286&lt;=AA$1006)),FALSE),TRUE))))</f>
        <v>0.0</v>
      </c>
      <c r="AB286">
        <f>IF(Datos!AB286="",0,IF(AND(AB$1008&lt;&gt;"",Datos!AB286=AB$1008),0,IF(AB$1004=0,0,1-CHOOSE(AB$1004,IF(ISNUMBER(Datos!AB286),AND(OR(AB$1005="",Datos!AB286&gt;=AB$1005),OR(AB$1006="",Datos!AB286&lt;=AB$1006)),FALSE),IF(ISNUMBER(Datos!AB286),AND(Datos!AB286=INT(Datos!AB286),AND(OR(AB$1005="",Datos!AB286&gt;=AB$1005),OR(AB$1006="",Datos!AB286&lt;=AB$1006))),FALSE),OR(ISNUMBER(FIND(";"&amp;UPPER(TRIM(Datos!AB286&amp;""))&amp;"=",AB$1007)),ISNUMBER(FIND(";"&amp;UPPER(TRIM(Datos!AB286&amp;""))&amp;";",AB$1007))),OR(UPPER(TRIM(Datos!AB286&amp;""))="SÍ",UPPER(TRIM(Datos!AB286&amp;""))="SI",UPPER(TRIM(Datos!AB286&amp;""))="NO"),IF(ISNUMBER(Datos!AB286),AND(OR(AB$1005="",Datos!AB286&gt;=AB$1005),OR(AB$1006="",Datos!AB286&lt;=AB$1006)),FALSE),TRUE))))</f>
        <v>0.0</v>
      </c>
      <c r="AC286">
        <f>IF(Datos!AC286="",0,IF(AND(AC$1008&lt;&gt;"",Datos!AC286=AC$1008),0,IF(AC$1004=0,0,1-CHOOSE(AC$1004,IF(ISNUMBER(Datos!AC286),AND(OR(AC$1005="",Datos!AC286&gt;=AC$1005),OR(AC$1006="",Datos!AC286&lt;=AC$1006)),FALSE),IF(ISNUMBER(Datos!AC286),AND(Datos!AC286=INT(Datos!AC286),AND(OR(AC$1005="",Datos!AC286&gt;=AC$1005),OR(AC$1006="",Datos!AC286&lt;=AC$1006))),FALSE),OR(ISNUMBER(FIND(";"&amp;UPPER(TRIM(Datos!AC286&amp;""))&amp;"=",AC$1007)),ISNUMBER(FIND(";"&amp;UPPER(TRIM(Datos!AC286&amp;""))&amp;";",AC$1007))),OR(UPPER(TRIM(Datos!AC286&amp;""))="SÍ",UPPER(TRIM(Datos!AC286&amp;""))="SI",UPPER(TRIM(Datos!AC286&amp;""))="NO"),IF(ISNUMBER(Datos!AC286),AND(OR(AC$1005="",Datos!AC286&gt;=AC$1005),OR(AC$1006="",Datos!AC286&lt;=AC$1006)),FALSE),TRUE))))</f>
        <v>0.0</v>
      </c>
      <c r="AD286">
        <f>IF(Datos!AD286="",0,IF(AND(AD$1008&lt;&gt;"",Datos!AD286=AD$1008),0,IF(AD$1004=0,0,1-CHOOSE(AD$1004,IF(ISNUMBER(Datos!AD286),AND(OR(AD$1005="",Datos!AD286&gt;=AD$1005),OR(AD$1006="",Datos!AD286&lt;=AD$1006)),FALSE),IF(ISNUMBER(Datos!AD286),AND(Datos!AD286=INT(Datos!AD286),AND(OR(AD$1005="",Datos!AD286&gt;=AD$1005),OR(AD$1006="",Datos!AD286&lt;=AD$1006))),FALSE),OR(ISNUMBER(FIND(";"&amp;UPPER(TRIM(Datos!AD286&amp;""))&amp;"=",AD$1007)),ISNUMBER(FIND(";"&amp;UPPER(TRIM(Datos!AD286&amp;""))&amp;";",AD$1007))),OR(UPPER(TRIM(Datos!AD286&amp;""))="SÍ",UPPER(TRIM(Datos!AD286&amp;""))="SI",UPPER(TRIM(Datos!AD286&amp;""))="NO"),IF(ISNUMBER(Datos!AD286),AND(OR(AD$1005="",Datos!AD286&gt;=AD$1005),OR(AD$1006="",Datos!AD286&lt;=AD$1006)),FALSE),TRUE))))</f>
        <v>0.0</v>
      </c>
      <c r="AE286">
        <f>IF(Datos!AE286="",0,IF(AND(AE$1008&lt;&gt;"",Datos!AE286=AE$1008),0,IF(AE$1004=0,0,1-CHOOSE(AE$1004,IF(ISNUMBER(Datos!AE286),AND(OR(AE$1005="",Datos!AE286&gt;=AE$1005),OR(AE$1006="",Datos!AE286&lt;=AE$1006)),FALSE),IF(ISNUMBER(Datos!AE286),AND(Datos!AE286=INT(Datos!AE286),AND(OR(AE$1005="",Datos!AE286&gt;=AE$1005),OR(AE$1006="",Datos!AE286&lt;=AE$1006))),FALSE),OR(ISNUMBER(FIND(";"&amp;UPPER(TRIM(Datos!AE286&amp;""))&amp;"=",AE$1007)),ISNUMBER(FIND(";"&amp;UPPER(TRIM(Datos!AE286&amp;""))&amp;";",AE$1007))),OR(UPPER(TRIM(Datos!AE286&amp;""))="SÍ",UPPER(TRIM(Datos!AE286&amp;""))="SI",UPPER(TRIM(Datos!AE286&amp;""))="NO"),IF(ISNUMBER(Datos!AE286),AND(OR(AE$1005="",Datos!AE286&gt;=AE$1005),OR(AE$1006="",Datos!AE286&lt;=AE$1006)),FALSE),TRUE))))</f>
        <v>0.0</v>
      </c>
    </row>
    <row r="287" spans="2:31">
      <c r="B287">
        <f>IF(Datos!B287="",0,IF(AND(B$1008&lt;&gt;"",Datos!B287=B$1008),0,IF(B$1004=0,0,1-CHOOSE(B$1004,IF(ISNUMBER(Datos!B287),AND(OR(B$1005="",Datos!B287&gt;=B$1005),OR(B$1006="",Datos!B287&lt;=B$1006)),FALSE),IF(ISNUMBER(Datos!B287),AND(Datos!B287=INT(Datos!B287),AND(OR(B$1005="",Datos!B287&gt;=B$1005),OR(B$1006="",Datos!B287&lt;=B$1006))),FALSE),OR(ISNUMBER(FIND(";"&amp;UPPER(TRIM(Datos!B287&amp;""))&amp;"=",B$1007)),ISNUMBER(FIND(";"&amp;UPPER(TRIM(Datos!B287&amp;""))&amp;";",B$1007))),OR(UPPER(TRIM(Datos!B287&amp;""))="SÍ",UPPER(TRIM(Datos!B287&amp;""))="SI",UPPER(TRIM(Datos!B287&amp;""))="NO"),IF(ISNUMBER(Datos!B287),AND(OR(B$1005="",Datos!B287&gt;=B$1005),OR(B$1006="",Datos!B287&lt;=B$1006)),FALSE),TRUE))))</f>
        <v>0.0</v>
      </c>
      <c r="C287">
        <f>IF(Datos!C287="",0,IF(AND(C$1008&lt;&gt;"",Datos!C287=C$1008),0,IF(C$1004=0,0,1-CHOOSE(C$1004,IF(ISNUMBER(Datos!C287),AND(OR(C$1005="",Datos!C287&gt;=C$1005),OR(C$1006="",Datos!C287&lt;=C$1006)),FALSE),IF(ISNUMBER(Datos!C287),AND(Datos!C287=INT(Datos!C287),AND(OR(C$1005="",Datos!C287&gt;=C$1005),OR(C$1006="",Datos!C287&lt;=C$1006))),FALSE),OR(ISNUMBER(FIND(";"&amp;UPPER(TRIM(Datos!C287&amp;""))&amp;"=",C$1007)),ISNUMBER(FIND(";"&amp;UPPER(TRIM(Datos!C287&amp;""))&amp;";",C$1007))),OR(UPPER(TRIM(Datos!C287&amp;""))="SÍ",UPPER(TRIM(Datos!C287&amp;""))="SI",UPPER(TRIM(Datos!C287&amp;""))="NO"),IF(ISNUMBER(Datos!C287),AND(OR(C$1005="",Datos!C287&gt;=C$1005),OR(C$1006="",Datos!C287&lt;=C$1006)),FALSE),TRUE))))</f>
        <v>0.0</v>
      </c>
      <c r="D287">
        <f>IF(Datos!D287="",0,IF(AND(D$1008&lt;&gt;"",Datos!D287=D$1008),0,IF(D$1004=0,0,1-CHOOSE(D$1004,IF(ISNUMBER(Datos!D287),AND(OR(D$1005="",Datos!D287&gt;=D$1005),OR(D$1006="",Datos!D287&lt;=D$1006)),FALSE),IF(ISNUMBER(Datos!D287),AND(Datos!D287=INT(Datos!D287),AND(OR(D$1005="",Datos!D287&gt;=D$1005),OR(D$1006="",Datos!D287&lt;=D$1006))),FALSE),OR(ISNUMBER(FIND(";"&amp;UPPER(TRIM(Datos!D287&amp;""))&amp;"=",D$1007)),ISNUMBER(FIND(";"&amp;UPPER(TRIM(Datos!D287&amp;""))&amp;";",D$1007))),OR(UPPER(TRIM(Datos!D287&amp;""))="SÍ",UPPER(TRIM(Datos!D287&amp;""))="SI",UPPER(TRIM(Datos!D287&amp;""))="NO"),IF(ISNUMBER(Datos!D287),AND(OR(D$1005="",Datos!D287&gt;=D$1005),OR(D$1006="",Datos!D287&lt;=D$1006)),FALSE),TRUE))))</f>
        <v>0.0</v>
      </c>
      <c r="E287">
        <f>IF(Datos!E287="",0,IF(AND(E$1008&lt;&gt;"",Datos!E287=E$1008),0,IF(E$1004=0,0,1-CHOOSE(E$1004,IF(ISNUMBER(Datos!E287),AND(OR(E$1005="",Datos!E287&gt;=E$1005),OR(E$1006="",Datos!E287&lt;=E$1006)),FALSE),IF(ISNUMBER(Datos!E287),AND(Datos!E287=INT(Datos!E287),AND(OR(E$1005="",Datos!E287&gt;=E$1005),OR(E$1006="",Datos!E287&lt;=E$1006))),FALSE),OR(ISNUMBER(FIND(";"&amp;UPPER(TRIM(Datos!E287&amp;""))&amp;"=",E$1007)),ISNUMBER(FIND(";"&amp;UPPER(TRIM(Datos!E287&amp;""))&amp;";",E$1007))),OR(UPPER(TRIM(Datos!E287&amp;""))="SÍ",UPPER(TRIM(Datos!E287&amp;""))="SI",UPPER(TRIM(Datos!E287&amp;""))="NO"),IF(ISNUMBER(Datos!E287),AND(OR(E$1005="",Datos!E287&gt;=E$1005),OR(E$1006="",Datos!E287&lt;=E$1006)),FALSE),TRUE))))</f>
        <v>0.0</v>
      </c>
      <c r="F287">
        <f>IF(Datos!F287="",0,IF(AND(F$1008&lt;&gt;"",Datos!F287=F$1008),0,IF(F$1004=0,0,1-CHOOSE(F$1004,IF(ISNUMBER(Datos!F287),AND(OR(F$1005="",Datos!F287&gt;=F$1005),OR(F$1006="",Datos!F287&lt;=F$1006)),FALSE),IF(ISNUMBER(Datos!F287),AND(Datos!F287=INT(Datos!F287),AND(OR(F$1005="",Datos!F287&gt;=F$1005),OR(F$1006="",Datos!F287&lt;=F$1006))),FALSE),OR(ISNUMBER(FIND(";"&amp;UPPER(TRIM(Datos!F287&amp;""))&amp;"=",F$1007)),ISNUMBER(FIND(";"&amp;UPPER(TRIM(Datos!F287&amp;""))&amp;";",F$1007))),OR(UPPER(TRIM(Datos!F287&amp;""))="SÍ",UPPER(TRIM(Datos!F287&amp;""))="SI",UPPER(TRIM(Datos!F287&amp;""))="NO"),IF(ISNUMBER(Datos!F287),AND(OR(F$1005="",Datos!F287&gt;=F$1005),OR(F$1006="",Datos!F287&lt;=F$1006)),FALSE),TRUE))))</f>
        <v>0.0</v>
      </c>
      <c r="G287">
        <f>IF(Datos!G287="",0,IF(AND(G$1008&lt;&gt;"",Datos!G287=G$1008),0,IF(G$1004=0,0,1-CHOOSE(G$1004,IF(ISNUMBER(Datos!G287),AND(OR(G$1005="",Datos!G287&gt;=G$1005),OR(G$1006="",Datos!G287&lt;=G$1006)),FALSE),IF(ISNUMBER(Datos!G287),AND(Datos!G287=INT(Datos!G287),AND(OR(G$1005="",Datos!G287&gt;=G$1005),OR(G$1006="",Datos!G287&lt;=G$1006))),FALSE),OR(ISNUMBER(FIND(";"&amp;UPPER(TRIM(Datos!G287&amp;""))&amp;"=",G$1007)),ISNUMBER(FIND(";"&amp;UPPER(TRIM(Datos!G287&amp;""))&amp;";",G$1007))),OR(UPPER(TRIM(Datos!G287&amp;""))="SÍ",UPPER(TRIM(Datos!G287&amp;""))="SI",UPPER(TRIM(Datos!G287&amp;""))="NO"),IF(ISNUMBER(Datos!G287),AND(OR(G$1005="",Datos!G287&gt;=G$1005),OR(G$1006="",Datos!G287&lt;=G$1006)),FALSE),TRUE))))</f>
        <v>0.0</v>
      </c>
      <c r="H287">
        <f>IF(Datos!H287="",0,IF(AND(H$1008&lt;&gt;"",Datos!H287=H$1008),0,IF(H$1004=0,0,1-CHOOSE(H$1004,IF(ISNUMBER(Datos!H287),AND(OR(H$1005="",Datos!H287&gt;=H$1005),OR(H$1006="",Datos!H287&lt;=H$1006)),FALSE),IF(ISNUMBER(Datos!H287),AND(Datos!H287=INT(Datos!H287),AND(OR(H$1005="",Datos!H287&gt;=H$1005),OR(H$1006="",Datos!H287&lt;=H$1006))),FALSE),OR(ISNUMBER(FIND(";"&amp;UPPER(TRIM(Datos!H287&amp;""))&amp;"=",H$1007)),ISNUMBER(FIND(";"&amp;UPPER(TRIM(Datos!H287&amp;""))&amp;";",H$1007))),OR(UPPER(TRIM(Datos!H287&amp;""))="SÍ",UPPER(TRIM(Datos!H287&amp;""))="SI",UPPER(TRIM(Datos!H287&amp;""))="NO"),IF(ISNUMBER(Datos!H287),AND(OR(H$1005="",Datos!H287&gt;=H$1005),OR(H$1006="",Datos!H287&lt;=H$1006)),FALSE),TRUE))))</f>
        <v>0.0</v>
      </c>
      <c r="I287">
        <f>IF(Datos!I287="",0,IF(AND(I$1008&lt;&gt;"",Datos!I287=I$1008),0,IF(I$1004=0,0,1-CHOOSE(I$1004,IF(ISNUMBER(Datos!I287),AND(OR(I$1005="",Datos!I287&gt;=I$1005),OR(I$1006="",Datos!I287&lt;=I$1006)),FALSE),IF(ISNUMBER(Datos!I287),AND(Datos!I287=INT(Datos!I287),AND(OR(I$1005="",Datos!I287&gt;=I$1005),OR(I$1006="",Datos!I287&lt;=I$1006))),FALSE),OR(ISNUMBER(FIND(";"&amp;UPPER(TRIM(Datos!I287&amp;""))&amp;"=",I$1007)),ISNUMBER(FIND(";"&amp;UPPER(TRIM(Datos!I287&amp;""))&amp;";",I$1007))),OR(UPPER(TRIM(Datos!I287&amp;""))="SÍ",UPPER(TRIM(Datos!I287&amp;""))="SI",UPPER(TRIM(Datos!I287&amp;""))="NO"),IF(ISNUMBER(Datos!I287),AND(OR(I$1005="",Datos!I287&gt;=I$1005),OR(I$1006="",Datos!I287&lt;=I$1006)),FALSE),TRUE))))</f>
        <v>0.0</v>
      </c>
      <c r="J287">
        <f>IF(Datos!J287="",0,IF(AND(J$1008&lt;&gt;"",Datos!J287=J$1008),0,IF(J$1004=0,0,1-CHOOSE(J$1004,IF(ISNUMBER(Datos!J287),AND(OR(J$1005="",Datos!J287&gt;=J$1005),OR(J$1006="",Datos!J287&lt;=J$1006)),FALSE),IF(ISNUMBER(Datos!J287),AND(Datos!J287=INT(Datos!J287),AND(OR(J$1005="",Datos!J287&gt;=J$1005),OR(J$1006="",Datos!J287&lt;=J$1006))),FALSE),OR(ISNUMBER(FIND(";"&amp;UPPER(TRIM(Datos!J287&amp;""))&amp;"=",J$1007)),ISNUMBER(FIND(";"&amp;UPPER(TRIM(Datos!J287&amp;""))&amp;";",J$1007))),OR(UPPER(TRIM(Datos!J287&amp;""))="SÍ",UPPER(TRIM(Datos!J287&amp;""))="SI",UPPER(TRIM(Datos!J287&amp;""))="NO"),IF(ISNUMBER(Datos!J287),AND(OR(J$1005="",Datos!J287&gt;=J$1005),OR(J$1006="",Datos!J287&lt;=J$1006)),FALSE),TRUE))))</f>
        <v>0.0</v>
      </c>
      <c r="K287">
        <f>IF(Datos!K287="",0,IF(AND(K$1008&lt;&gt;"",Datos!K287=K$1008),0,IF(K$1004=0,0,1-CHOOSE(K$1004,IF(ISNUMBER(Datos!K287),AND(OR(K$1005="",Datos!K287&gt;=K$1005),OR(K$1006="",Datos!K287&lt;=K$1006)),FALSE),IF(ISNUMBER(Datos!K287),AND(Datos!K287=INT(Datos!K287),AND(OR(K$1005="",Datos!K287&gt;=K$1005),OR(K$1006="",Datos!K287&lt;=K$1006))),FALSE),OR(ISNUMBER(FIND(";"&amp;UPPER(TRIM(Datos!K287&amp;""))&amp;"=",K$1007)),ISNUMBER(FIND(";"&amp;UPPER(TRIM(Datos!K287&amp;""))&amp;";",K$1007))),OR(UPPER(TRIM(Datos!K287&amp;""))="SÍ",UPPER(TRIM(Datos!K287&amp;""))="SI",UPPER(TRIM(Datos!K287&amp;""))="NO"),IF(ISNUMBER(Datos!K287),AND(OR(K$1005="",Datos!K287&gt;=K$1005),OR(K$1006="",Datos!K287&lt;=K$1006)),FALSE),TRUE))))</f>
        <v>0.0</v>
      </c>
      <c r="L287">
        <f>IF(Datos!L287="",0,IF(AND(L$1008&lt;&gt;"",Datos!L287=L$1008),0,IF(L$1004=0,0,1-CHOOSE(L$1004,IF(ISNUMBER(Datos!L287),AND(OR(L$1005="",Datos!L287&gt;=L$1005),OR(L$1006="",Datos!L287&lt;=L$1006)),FALSE),IF(ISNUMBER(Datos!L287),AND(Datos!L287=INT(Datos!L287),AND(OR(L$1005="",Datos!L287&gt;=L$1005),OR(L$1006="",Datos!L287&lt;=L$1006))),FALSE),OR(ISNUMBER(FIND(";"&amp;UPPER(TRIM(Datos!L287&amp;""))&amp;"=",L$1007)),ISNUMBER(FIND(";"&amp;UPPER(TRIM(Datos!L287&amp;""))&amp;";",L$1007))),OR(UPPER(TRIM(Datos!L287&amp;""))="SÍ",UPPER(TRIM(Datos!L287&amp;""))="SI",UPPER(TRIM(Datos!L287&amp;""))="NO"),IF(ISNUMBER(Datos!L287),AND(OR(L$1005="",Datos!L287&gt;=L$1005),OR(L$1006="",Datos!L287&lt;=L$1006)),FALSE),TRUE))))</f>
        <v>0.0</v>
      </c>
      <c r="M287">
        <f>IF(Datos!M287="",0,IF(AND(M$1008&lt;&gt;"",Datos!M287=M$1008),0,IF(M$1004=0,0,1-CHOOSE(M$1004,IF(ISNUMBER(Datos!M287),AND(OR(M$1005="",Datos!M287&gt;=M$1005),OR(M$1006="",Datos!M287&lt;=M$1006)),FALSE),IF(ISNUMBER(Datos!M287),AND(Datos!M287=INT(Datos!M287),AND(OR(M$1005="",Datos!M287&gt;=M$1005),OR(M$1006="",Datos!M287&lt;=M$1006))),FALSE),OR(ISNUMBER(FIND(";"&amp;UPPER(TRIM(Datos!M287&amp;""))&amp;"=",M$1007)),ISNUMBER(FIND(";"&amp;UPPER(TRIM(Datos!M287&amp;""))&amp;";",M$1007))),OR(UPPER(TRIM(Datos!M287&amp;""))="SÍ",UPPER(TRIM(Datos!M287&amp;""))="SI",UPPER(TRIM(Datos!M287&amp;""))="NO"),IF(ISNUMBER(Datos!M287),AND(OR(M$1005="",Datos!M287&gt;=M$1005),OR(M$1006="",Datos!M287&lt;=M$1006)),FALSE),TRUE))))</f>
        <v>0.0</v>
      </c>
      <c r="N287">
        <f>IF(Datos!N287="",0,IF(AND(N$1008&lt;&gt;"",Datos!N287=N$1008),0,IF(N$1004=0,0,1-CHOOSE(N$1004,IF(ISNUMBER(Datos!N287),AND(OR(N$1005="",Datos!N287&gt;=N$1005),OR(N$1006="",Datos!N287&lt;=N$1006)),FALSE),IF(ISNUMBER(Datos!N287),AND(Datos!N287=INT(Datos!N287),AND(OR(N$1005="",Datos!N287&gt;=N$1005),OR(N$1006="",Datos!N287&lt;=N$1006))),FALSE),OR(ISNUMBER(FIND(";"&amp;UPPER(TRIM(Datos!N287&amp;""))&amp;"=",N$1007)),ISNUMBER(FIND(";"&amp;UPPER(TRIM(Datos!N287&amp;""))&amp;";",N$1007))),OR(UPPER(TRIM(Datos!N287&amp;""))="SÍ",UPPER(TRIM(Datos!N287&amp;""))="SI",UPPER(TRIM(Datos!N287&amp;""))="NO"),IF(ISNUMBER(Datos!N287),AND(OR(N$1005="",Datos!N287&gt;=N$1005),OR(N$1006="",Datos!N287&lt;=N$1006)),FALSE),TRUE))))</f>
        <v>0.0</v>
      </c>
      <c r="O287">
        <f>IF(Datos!O287="",0,IF(AND(O$1008&lt;&gt;"",Datos!O287=O$1008),0,IF(O$1004=0,0,1-CHOOSE(O$1004,IF(ISNUMBER(Datos!O287),AND(OR(O$1005="",Datos!O287&gt;=O$1005),OR(O$1006="",Datos!O287&lt;=O$1006)),FALSE),IF(ISNUMBER(Datos!O287),AND(Datos!O287=INT(Datos!O287),AND(OR(O$1005="",Datos!O287&gt;=O$1005),OR(O$1006="",Datos!O287&lt;=O$1006))),FALSE),OR(ISNUMBER(FIND(";"&amp;UPPER(TRIM(Datos!O287&amp;""))&amp;"=",O$1007)),ISNUMBER(FIND(";"&amp;UPPER(TRIM(Datos!O287&amp;""))&amp;";",O$1007))),OR(UPPER(TRIM(Datos!O287&amp;""))="SÍ",UPPER(TRIM(Datos!O287&amp;""))="SI",UPPER(TRIM(Datos!O287&amp;""))="NO"),IF(ISNUMBER(Datos!O287),AND(OR(O$1005="",Datos!O287&gt;=O$1005),OR(O$1006="",Datos!O287&lt;=O$1006)),FALSE),TRUE))))</f>
        <v>0.0</v>
      </c>
      <c r="P287">
        <f>IF(Datos!P287="",0,IF(AND(P$1008&lt;&gt;"",Datos!P287=P$1008),0,IF(P$1004=0,0,1-CHOOSE(P$1004,IF(ISNUMBER(Datos!P287),AND(OR(P$1005="",Datos!P287&gt;=P$1005),OR(P$1006="",Datos!P287&lt;=P$1006)),FALSE),IF(ISNUMBER(Datos!P287),AND(Datos!P287=INT(Datos!P287),AND(OR(P$1005="",Datos!P287&gt;=P$1005),OR(P$1006="",Datos!P287&lt;=P$1006))),FALSE),OR(ISNUMBER(FIND(";"&amp;UPPER(TRIM(Datos!P287&amp;""))&amp;"=",P$1007)),ISNUMBER(FIND(";"&amp;UPPER(TRIM(Datos!P287&amp;""))&amp;";",P$1007))),OR(UPPER(TRIM(Datos!P287&amp;""))="SÍ",UPPER(TRIM(Datos!P287&amp;""))="SI",UPPER(TRIM(Datos!P287&amp;""))="NO"),IF(ISNUMBER(Datos!P287),AND(OR(P$1005="",Datos!P287&gt;=P$1005),OR(P$1006="",Datos!P287&lt;=P$1006)),FALSE),TRUE))))</f>
        <v>0.0</v>
      </c>
      <c r="Q287">
        <f>IF(Datos!Q287="",0,IF(AND(Q$1008&lt;&gt;"",Datos!Q287=Q$1008),0,IF(Q$1004=0,0,1-CHOOSE(Q$1004,IF(ISNUMBER(Datos!Q287),AND(OR(Q$1005="",Datos!Q287&gt;=Q$1005),OR(Q$1006="",Datos!Q287&lt;=Q$1006)),FALSE),IF(ISNUMBER(Datos!Q287),AND(Datos!Q287=INT(Datos!Q287),AND(OR(Q$1005="",Datos!Q287&gt;=Q$1005),OR(Q$1006="",Datos!Q287&lt;=Q$1006))),FALSE),OR(ISNUMBER(FIND(";"&amp;UPPER(TRIM(Datos!Q287&amp;""))&amp;"=",Q$1007)),ISNUMBER(FIND(";"&amp;UPPER(TRIM(Datos!Q287&amp;""))&amp;";",Q$1007))),OR(UPPER(TRIM(Datos!Q287&amp;""))="SÍ",UPPER(TRIM(Datos!Q287&amp;""))="SI",UPPER(TRIM(Datos!Q287&amp;""))="NO"),IF(ISNUMBER(Datos!Q287),AND(OR(Q$1005="",Datos!Q287&gt;=Q$1005),OR(Q$1006="",Datos!Q287&lt;=Q$1006)),FALSE),TRUE))))</f>
        <v>0.0</v>
      </c>
      <c r="R287">
        <f>IF(Datos!R287="",0,IF(AND(R$1008&lt;&gt;"",Datos!R287=R$1008),0,IF(R$1004=0,0,1-CHOOSE(R$1004,IF(ISNUMBER(Datos!R287),AND(OR(R$1005="",Datos!R287&gt;=R$1005),OR(R$1006="",Datos!R287&lt;=R$1006)),FALSE),IF(ISNUMBER(Datos!R287),AND(Datos!R287=INT(Datos!R287),AND(OR(R$1005="",Datos!R287&gt;=R$1005),OR(R$1006="",Datos!R287&lt;=R$1006))),FALSE),OR(ISNUMBER(FIND(";"&amp;UPPER(TRIM(Datos!R287&amp;""))&amp;"=",R$1007)),ISNUMBER(FIND(";"&amp;UPPER(TRIM(Datos!R287&amp;""))&amp;";",R$1007))),OR(UPPER(TRIM(Datos!R287&amp;""))="SÍ",UPPER(TRIM(Datos!R287&amp;""))="SI",UPPER(TRIM(Datos!R287&amp;""))="NO"),IF(ISNUMBER(Datos!R287),AND(OR(R$1005="",Datos!R287&gt;=R$1005),OR(R$1006="",Datos!R287&lt;=R$1006)),FALSE),TRUE))))</f>
        <v>0.0</v>
      </c>
      <c r="S287">
        <f>IF(Datos!S287="",0,IF(AND(S$1008&lt;&gt;"",Datos!S287=S$1008),0,IF(S$1004=0,0,1-CHOOSE(S$1004,IF(ISNUMBER(Datos!S287),AND(OR(S$1005="",Datos!S287&gt;=S$1005),OR(S$1006="",Datos!S287&lt;=S$1006)),FALSE),IF(ISNUMBER(Datos!S287),AND(Datos!S287=INT(Datos!S287),AND(OR(S$1005="",Datos!S287&gt;=S$1005),OR(S$1006="",Datos!S287&lt;=S$1006))),FALSE),OR(ISNUMBER(FIND(";"&amp;UPPER(TRIM(Datos!S287&amp;""))&amp;"=",S$1007)),ISNUMBER(FIND(";"&amp;UPPER(TRIM(Datos!S287&amp;""))&amp;";",S$1007))),OR(UPPER(TRIM(Datos!S287&amp;""))="SÍ",UPPER(TRIM(Datos!S287&amp;""))="SI",UPPER(TRIM(Datos!S287&amp;""))="NO"),IF(ISNUMBER(Datos!S287),AND(OR(S$1005="",Datos!S287&gt;=S$1005),OR(S$1006="",Datos!S287&lt;=S$1006)),FALSE),TRUE))))</f>
        <v>0.0</v>
      </c>
      <c r="T287">
        <f>IF(Datos!T287="",0,IF(AND(T$1008&lt;&gt;"",Datos!T287=T$1008),0,IF(T$1004=0,0,1-CHOOSE(T$1004,IF(ISNUMBER(Datos!T287),AND(OR(T$1005="",Datos!T287&gt;=T$1005),OR(T$1006="",Datos!T287&lt;=T$1006)),FALSE),IF(ISNUMBER(Datos!T287),AND(Datos!T287=INT(Datos!T287),AND(OR(T$1005="",Datos!T287&gt;=T$1005),OR(T$1006="",Datos!T287&lt;=T$1006))),FALSE),OR(ISNUMBER(FIND(";"&amp;UPPER(TRIM(Datos!T287&amp;""))&amp;"=",T$1007)),ISNUMBER(FIND(";"&amp;UPPER(TRIM(Datos!T287&amp;""))&amp;";",T$1007))),OR(UPPER(TRIM(Datos!T287&amp;""))="SÍ",UPPER(TRIM(Datos!T287&amp;""))="SI",UPPER(TRIM(Datos!T287&amp;""))="NO"),IF(ISNUMBER(Datos!T287),AND(OR(T$1005="",Datos!T287&gt;=T$1005),OR(T$1006="",Datos!T287&lt;=T$1006)),FALSE),TRUE))))</f>
        <v>0.0</v>
      </c>
      <c r="U287">
        <f>IF(Datos!U287="",0,IF(AND(U$1008&lt;&gt;"",Datos!U287=U$1008),0,IF(U$1004=0,0,1-CHOOSE(U$1004,IF(ISNUMBER(Datos!U287),AND(OR(U$1005="",Datos!U287&gt;=U$1005),OR(U$1006="",Datos!U287&lt;=U$1006)),FALSE),IF(ISNUMBER(Datos!U287),AND(Datos!U287=INT(Datos!U287),AND(OR(U$1005="",Datos!U287&gt;=U$1005),OR(U$1006="",Datos!U287&lt;=U$1006))),FALSE),OR(ISNUMBER(FIND(";"&amp;UPPER(TRIM(Datos!U287&amp;""))&amp;"=",U$1007)),ISNUMBER(FIND(";"&amp;UPPER(TRIM(Datos!U287&amp;""))&amp;";",U$1007))),OR(UPPER(TRIM(Datos!U287&amp;""))="SÍ",UPPER(TRIM(Datos!U287&amp;""))="SI",UPPER(TRIM(Datos!U287&amp;""))="NO"),IF(ISNUMBER(Datos!U287),AND(OR(U$1005="",Datos!U287&gt;=U$1005),OR(U$1006="",Datos!U287&lt;=U$1006)),FALSE),TRUE))))</f>
        <v>0.0</v>
      </c>
      <c r="V287">
        <f>IF(Datos!V287="",0,IF(AND(V$1008&lt;&gt;"",Datos!V287=V$1008),0,IF(V$1004=0,0,1-CHOOSE(V$1004,IF(ISNUMBER(Datos!V287),AND(OR(V$1005="",Datos!V287&gt;=V$1005),OR(V$1006="",Datos!V287&lt;=V$1006)),FALSE),IF(ISNUMBER(Datos!V287),AND(Datos!V287=INT(Datos!V287),AND(OR(V$1005="",Datos!V287&gt;=V$1005),OR(V$1006="",Datos!V287&lt;=V$1006))),FALSE),OR(ISNUMBER(FIND(";"&amp;UPPER(TRIM(Datos!V287&amp;""))&amp;"=",V$1007)),ISNUMBER(FIND(";"&amp;UPPER(TRIM(Datos!V287&amp;""))&amp;";",V$1007))),OR(UPPER(TRIM(Datos!V287&amp;""))="SÍ",UPPER(TRIM(Datos!V287&amp;""))="SI",UPPER(TRIM(Datos!V287&amp;""))="NO"),IF(ISNUMBER(Datos!V287),AND(OR(V$1005="",Datos!V287&gt;=V$1005),OR(V$1006="",Datos!V287&lt;=V$1006)),FALSE),TRUE))))</f>
        <v>0.0</v>
      </c>
      <c r="W287">
        <f>IF(Datos!W287="",0,IF(AND(W$1008&lt;&gt;"",Datos!W287=W$1008),0,IF(W$1004=0,0,1-CHOOSE(W$1004,IF(ISNUMBER(Datos!W287),AND(OR(W$1005="",Datos!W287&gt;=W$1005),OR(W$1006="",Datos!W287&lt;=W$1006)),FALSE),IF(ISNUMBER(Datos!W287),AND(Datos!W287=INT(Datos!W287),AND(OR(W$1005="",Datos!W287&gt;=W$1005),OR(W$1006="",Datos!W287&lt;=W$1006))),FALSE),OR(ISNUMBER(FIND(";"&amp;UPPER(TRIM(Datos!W287&amp;""))&amp;"=",W$1007)),ISNUMBER(FIND(";"&amp;UPPER(TRIM(Datos!W287&amp;""))&amp;";",W$1007))),OR(UPPER(TRIM(Datos!W287&amp;""))="SÍ",UPPER(TRIM(Datos!W287&amp;""))="SI",UPPER(TRIM(Datos!W287&amp;""))="NO"),IF(ISNUMBER(Datos!W287),AND(OR(W$1005="",Datos!W287&gt;=W$1005),OR(W$1006="",Datos!W287&lt;=W$1006)),FALSE),TRUE))))</f>
        <v>0.0</v>
      </c>
      <c r="X287">
        <f>IF(Datos!X287="",0,IF(AND(X$1008&lt;&gt;"",Datos!X287=X$1008),0,IF(X$1004=0,0,1-CHOOSE(X$1004,IF(ISNUMBER(Datos!X287),AND(OR(X$1005="",Datos!X287&gt;=X$1005),OR(X$1006="",Datos!X287&lt;=X$1006)),FALSE),IF(ISNUMBER(Datos!X287),AND(Datos!X287=INT(Datos!X287),AND(OR(X$1005="",Datos!X287&gt;=X$1005),OR(X$1006="",Datos!X287&lt;=X$1006))),FALSE),OR(ISNUMBER(FIND(";"&amp;UPPER(TRIM(Datos!X287&amp;""))&amp;"=",X$1007)),ISNUMBER(FIND(";"&amp;UPPER(TRIM(Datos!X287&amp;""))&amp;";",X$1007))),OR(UPPER(TRIM(Datos!X287&amp;""))="SÍ",UPPER(TRIM(Datos!X287&amp;""))="SI",UPPER(TRIM(Datos!X287&amp;""))="NO"),IF(ISNUMBER(Datos!X287),AND(OR(X$1005="",Datos!X287&gt;=X$1005),OR(X$1006="",Datos!X287&lt;=X$1006)),FALSE),TRUE))))</f>
        <v>0.0</v>
      </c>
      <c r="Y287">
        <f>IF(Datos!Y287="",0,IF(AND(Y$1008&lt;&gt;"",Datos!Y287=Y$1008),0,IF(Y$1004=0,0,1-CHOOSE(Y$1004,IF(ISNUMBER(Datos!Y287),AND(OR(Y$1005="",Datos!Y287&gt;=Y$1005),OR(Y$1006="",Datos!Y287&lt;=Y$1006)),FALSE),IF(ISNUMBER(Datos!Y287),AND(Datos!Y287=INT(Datos!Y287),AND(OR(Y$1005="",Datos!Y287&gt;=Y$1005),OR(Y$1006="",Datos!Y287&lt;=Y$1006))),FALSE),OR(ISNUMBER(FIND(";"&amp;UPPER(TRIM(Datos!Y287&amp;""))&amp;"=",Y$1007)),ISNUMBER(FIND(";"&amp;UPPER(TRIM(Datos!Y287&amp;""))&amp;";",Y$1007))),OR(UPPER(TRIM(Datos!Y287&amp;""))="SÍ",UPPER(TRIM(Datos!Y287&amp;""))="SI",UPPER(TRIM(Datos!Y287&amp;""))="NO"),IF(ISNUMBER(Datos!Y287),AND(OR(Y$1005="",Datos!Y287&gt;=Y$1005),OR(Y$1006="",Datos!Y287&lt;=Y$1006)),FALSE),TRUE))))</f>
        <v>0.0</v>
      </c>
      <c r="Z287">
        <f>IF(Datos!Z287="",0,IF(AND(Z$1008&lt;&gt;"",Datos!Z287=Z$1008),0,IF(Z$1004=0,0,1-CHOOSE(Z$1004,IF(ISNUMBER(Datos!Z287),AND(OR(Z$1005="",Datos!Z287&gt;=Z$1005),OR(Z$1006="",Datos!Z287&lt;=Z$1006)),FALSE),IF(ISNUMBER(Datos!Z287),AND(Datos!Z287=INT(Datos!Z287),AND(OR(Z$1005="",Datos!Z287&gt;=Z$1005),OR(Z$1006="",Datos!Z287&lt;=Z$1006))),FALSE),OR(ISNUMBER(FIND(";"&amp;UPPER(TRIM(Datos!Z287&amp;""))&amp;"=",Z$1007)),ISNUMBER(FIND(";"&amp;UPPER(TRIM(Datos!Z287&amp;""))&amp;";",Z$1007))),OR(UPPER(TRIM(Datos!Z287&amp;""))="SÍ",UPPER(TRIM(Datos!Z287&amp;""))="SI",UPPER(TRIM(Datos!Z287&amp;""))="NO"),IF(ISNUMBER(Datos!Z287),AND(OR(Z$1005="",Datos!Z287&gt;=Z$1005),OR(Z$1006="",Datos!Z287&lt;=Z$1006)),FALSE),TRUE))))</f>
        <v>0.0</v>
      </c>
      <c r="AA287">
        <f>IF(Datos!AA287="",0,IF(AND(AA$1008&lt;&gt;"",Datos!AA287=AA$1008),0,IF(AA$1004=0,0,1-CHOOSE(AA$1004,IF(ISNUMBER(Datos!AA287),AND(OR(AA$1005="",Datos!AA287&gt;=AA$1005),OR(AA$1006="",Datos!AA287&lt;=AA$1006)),FALSE),IF(ISNUMBER(Datos!AA287),AND(Datos!AA287=INT(Datos!AA287),AND(OR(AA$1005="",Datos!AA287&gt;=AA$1005),OR(AA$1006="",Datos!AA287&lt;=AA$1006))),FALSE),OR(ISNUMBER(FIND(";"&amp;UPPER(TRIM(Datos!AA287&amp;""))&amp;"=",AA$1007)),ISNUMBER(FIND(";"&amp;UPPER(TRIM(Datos!AA287&amp;""))&amp;";",AA$1007))),OR(UPPER(TRIM(Datos!AA287&amp;""))="SÍ",UPPER(TRIM(Datos!AA287&amp;""))="SI",UPPER(TRIM(Datos!AA287&amp;""))="NO"),IF(ISNUMBER(Datos!AA287),AND(OR(AA$1005="",Datos!AA287&gt;=AA$1005),OR(AA$1006="",Datos!AA287&lt;=AA$1006)),FALSE),TRUE))))</f>
        <v>0.0</v>
      </c>
      <c r="AB287">
        <f>IF(Datos!AB287="",0,IF(AND(AB$1008&lt;&gt;"",Datos!AB287=AB$1008),0,IF(AB$1004=0,0,1-CHOOSE(AB$1004,IF(ISNUMBER(Datos!AB287),AND(OR(AB$1005="",Datos!AB287&gt;=AB$1005),OR(AB$1006="",Datos!AB287&lt;=AB$1006)),FALSE),IF(ISNUMBER(Datos!AB287),AND(Datos!AB287=INT(Datos!AB287),AND(OR(AB$1005="",Datos!AB287&gt;=AB$1005),OR(AB$1006="",Datos!AB287&lt;=AB$1006))),FALSE),OR(ISNUMBER(FIND(";"&amp;UPPER(TRIM(Datos!AB287&amp;""))&amp;"=",AB$1007)),ISNUMBER(FIND(";"&amp;UPPER(TRIM(Datos!AB287&amp;""))&amp;";",AB$1007))),OR(UPPER(TRIM(Datos!AB287&amp;""))="SÍ",UPPER(TRIM(Datos!AB287&amp;""))="SI",UPPER(TRIM(Datos!AB287&amp;""))="NO"),IF(ISNUMBER(Datos!AB287),AND(OR(AB$1005="",Datos!AB287&gt;=AB$1005),OR(AB$1006="",Datos!AB287&lt;=AB$1006)),FALSE),TRUE))))</f>
        <v>0.0</v>
      </c>
      <c r="AC287">
        <f>IF(Datos!AC287="",0,IF(AND(AC$1008&lt;&gt;"",Datos!AC287=AC$1008),0,IF(AC$1004=0,0,1-CHOOSE(AC$1004,IF(ISNUMBER(Datos!AC287),AND(OR(AC$1005="",Datos!AC287&gt;=AC$1005),OR(AC$1006="",Datos!AC287&lt;=AC$1006)),FALSE),IF(ISNUMBER(Datos!AC287),AND(Datos!AC287=INT(Datos!AC287),AND(OR(AC$1005="",Datos!AC287&gt;=AC$1005),OR(AC$1006="",Datos!AC287&lt;=AC$1006))),FALSE),OR(ISNUMBER(FIND(";"&amp;UPPER(TRIM(Datos!AC287&amp;""))&amp;"=",AC$1007)),ISNUMBER(FIND(";"&amp;UPPER(TRIM(Datos!AC287&amp;""))&amp;";",AC$1007))),OR(UPPER(TRIM(Datos!AC287&amp;""))="SÍ",UPPER(TRIM(Datos!AC287&amp;""))="SI",UPPER(TRIM(Datos!AC287&amp;""))="NO"),IF(ISNUMBER(Datos!AC287),AND(OR(AC$1005="",Datos!AC287&gt;=AC$1005),OR(AC$1006="",Datos!AC287&lt;=AC$1006)),FALSE),TRUE))))</f>
        <v>0.0</v>
      </c>
      <c r="AD287">
        <f>IF(Datos!AD287="",0,IF(AND(AD$1008&lt;&gt;"",Datos!AD287=AD$1008),0,IF(AD$1004=0,0,1-CHOOSE(AD$1004,IF(ISNUMBER(Datos!AD287),AND(OR(AD$1005="",Datos!AD287&gt;=AD$1005),OR(AD$1006="",Datos!AD287&lt;=AD$1006)),FALSE),IF(ISNUMBER(Datos!AD287),AND(Datos!AD287=INT(Datos!AD287),AND(OR(AD$1005="",Datos!AD287&gt;=AD$1005),OR(AD$1006="",Datos!AD287&lt;=AD$1006))),FALSE),OR(ISNUMBER(FIND(";"&amp;UPPER(TRIM(Datos!AD287&amp;""))&amp;"=",AD$1007)),ISNUMBER(FIND(";"&amp;UPPER(TRIM(Datos!AD287&amp;""))&amp;";",AD$1007))),OR(UPPER(TRIM(Datos!AD287&amp;""))="SÍ",UPPER(TRIM(Datos!AD287&amp;""))="SI",UPPER(TRIM(Datos!AD287&amp;""))="NO"),IF(ISNUMBER(Datos!AD287),AND(OR(AD$1005="",Datos!AD287&gt;=AD$1005),OR(AD$1006="",Datos!AD287&lt;=AD$1006)),FALSE),TRUE))))</f>
        <v>0.0</v>
      </c>
      <c r="AE287">
        <f>IF(Datos!AE287="",0,IF(AND(AE$1008&lt;&gt;"",Datos!AE287=AE$1008),0,IF(AE$1004=0,0,1-CHOOSE(AE$1004,IF(ISNUMBER(Datos!AE287),AND(OR(AE$1005="",Datos!AE287&gt;=AE$1005),OR(AE$1006="",Datos!AE287&lt;=AE$1006)),FALSE),IF(ISNUMBER(Datos!AE287),AND(Datos!AE287=INT(Datos!AE287),AND(OR(AE$1005="",Datos!AE287&gt;=AE$1005),OR(AE$1006="",Datos!AE287&lt;=AE$1006))),FALSE),OR(ISNUMBER(FIND(";"&amp;UPPER(TRIM(Datos!AE287&amp;""))&amp;"=",AE$1007)),ISNUMBER(FIND(";"&amp;UPPER(TRIM(Datos!AE287&amp;""))&amp;";",AE$1007))),OR(UPPER(TRIM(Datos!AE287&amp;""))="SÍ",UPPER(TRIM(Datos!AE287&amp;""))="SI",UPPER(TRIM(Datos!AE287&amp;""))="NO"),IF(ISNUMBER(Datos!AE287),AND(OR(AE$1005="",Datos!AE287&gt;=AE$1005),OR(AE$1006="",Datos!AE287&lt;=AE$1006)),FALSE),TRUE))))</f>
        <v>0.0</v>
      </c>
    </row>
    <row r="288" spans="2:31">
      <c r="B288">
        <f>IF(Datos!B288="",0,IF(AND(B$1008&lt;&gt;"",Datos!B288=B$1008),0,IF(B$1004=0,0,1-CHOOSE(B$1004,IF(ISNUMBER(Datos!B288),AND(OR(B$1005="",Datos!B288&gt;=B$1005),OR(B$1006="",Datos!B288&lt;=B$1006)),FALSE),IF(ISNUMBER(Datos!B288),AND(Datos!B288=INT(Datos!B288),AND(OR(B$1005="",Datos!B288&gt;=B$1005),OR(B$1006="",Datos!B288&lt;=B$1006))),FALSE),OR(ISNUMBER(FIND(";"&amp;UPPER(TRIM(Datos!B288&amp;""))&amp;"=",B$1007)),ISNUMBER(FIND(";"&amp;UPPER(TRIM(Datos!B288&amp;""))&amp;";",B$1007))),OR(UPPER(TRIM(Datos!B288&amp;""))="SÍ",UPPER(TRIM(Datos!B288&amp;""))="SI",UPPER(TRIM(Datos!B288&amp;""))="NO"),IF(ISNUMBER(Datos!B288),AND(OR(B$1005="",Datos!B288&gt;=B$1005),OR(B$1006="",Datos!B288&lt;=B$1006)),FALSE),TRUE))))</f>
        <v>0.0</v>
      </c>
      <c r="C288">
        <f>IF(Datos!C288="",0,IF(AND(C$1008&lt;&gt;"",Datos!C288=C$1008),0,IF(C$1004=0,0,1-CHOOSE(C$1004,IF(ISNUMBER(Datos!C288),AND(OR(C$1005="",Datos!C288&gt;=C$1005),OR(C$1006="",Datos!C288&lt;=C$1006)),FALSE),IF(ISNUMBER(Datos!C288),AND(Datos!C288=INT(Datos!C288),AND(OR(C$1005="",Datos!C288&gt;=C$1005),OR(C$1006="",Datos!C288&lt;=C$1006))),FALSE),OR(ISNUMBER(FIND(";"&amp;UPPER(TRIM(Datos!C288&amp;""))&amp;"=",C$1007)),ISNUMBER(FIND(";"&amp;UPPER(TRIM(Datos!C288&amp;""))&amp;";",C$1007))),OR(UPPER(TRIM(Datos!C288&amp;""))="SÍ",UPPER(TRIM(Datos!C288&amp;""))="SI",UPPER(TRIM(Datos!C288&amp;""))="NO"),IF(ISNUMBER(Datos!C288),AND(OR(C$1005="",Datos!C288&gt;=C$1005),OR(C$1006="",Datos!C288&lt;=C$1006)),FALSE),TRUE))))</f>
        <v>0.0</v>
      </c>
      <c r="D288">
        <f>IF(Datos!D288="",0,IF(AND(D$1008&lt;&gt;"",Datos!D288=D$1008),0,IF(D$1004=0,0,1-CHOOSE(D$1004,IF(ISNUMBER(Datos!D288),AND(OR(D$1005="",Datos!D288&gt;=D$1005),OR(D$1006="",Datos!D288&lt;=D$1006)),FALSE),IF(ISNUMBER(Datos!D288),AND(Datos!D288=INT(Datos!D288),AND(OR(D$1005="",Datos!D288&gt;=D$1005),OR(D$1006="",Datos!D288&lt;=D$1006))),FALSE),OR(ISNUMBER(FIND(";"&amp;UPPER(TRIM(Datos!D288&amp;""))&amp;"=",D$1007)),ISNUMBER(FIND(";"&amp;UPPER(TRIM(Datos!D288&amp;""))&amp;";",D$1007))),OR(UPPER(TRIM(Datos!D288&amp;""))="SÍ",UPPER(TRIM(Datos!D288&amp;""))="SI",UPPER(TRIM(Datos!D288&amp;""))="NO"),IF(ISNUMBER(Datos!D288),AND(OR(D$1005="",Datos!D288&gt;=D$1005),OR(D$1006="",Datos!D288&lt;=D$1006)),FALSE),TRUE))))</f>
        <v>0.0</v>
      </c>
      <c r="E288">
        <f>IF(Datos!E288="",0,IF(AND(E$1008&lt;&gt;"",Datos!E288=E$1008),0,IF(E$1004=0,0,1-CHOOSE(E$1004,IF(ISNUMBER(Datos!E288),AND(OR(E$1005="",Datos!E288&gt;=E$1005),OR(E$1006="",Datos!E288&lt;=E$1006)),FALSE),IF(ISNUMBER(Datos!E288),AND(Datos!E288=INT(Datos!E288),AND(OR(E$1005="",Datos!E288&gt;=E$1005),OR(E$1006="",Datos!E288&lt;=E$1006))),FALSE),OR(ISNUMBER(FIND(";"&amp;UPPER(TRIM(Datos!E288&amp;""))&amp;"=",E$1007)),ISNUMBER(FIND(";"&amp;UPPER(TRIM(Datos!E288&amp;""))&amp;";",E$1007))),OR(UPPER(TRIM(Datos!E288&amp;""))="SÍ",UPPER(TRIM(Datos!E288&amp;""))="SI",UPPER(TRIM(Datos!E288&amp;""))="NO"),IF(ISNUMBER(Datos!E288),AND(OR(E$1005="",Datos!E288&gt;=E$1005),OR(E$1006="",Datos!E288&lt;=E$1006)),FALSE),TRUE))))</f>
        <v>0.0</v>
      </c>
      <c r="F288">
        <f>IF(Datos!F288="",0,IF(AND(F$1008&lt;&gt;"",Datos!F288=F$1008),0,IF(F$1004=0,0,1-CHOOSE(F$1004,IF(ISNUMBER(Datos!F288),AND(OR(F$1005="",Datos!F288&gt;=F$1005),OR(F$1006="",Datos!F288&lt;=F$1006)),FALSE),IF(ISNUMBER(Datos!F288),AND(Datos!F288=INT(Datos!F288),AND(OR(F$1005="",Datos!F288&gt;=F$1005),OR(F$1006="",Datos!F288&lt;=F$1006))),FALSE),OR(ISNUMBER(FIND(";"&amp;UPPER(TRIM(Datos!F288&amp;""))&amp;"=",F$1007)),ISNUMBER(FIND(";"&amp;UPPER(TRIM(Datos!F288&amp;""))&amp;";",F$1007))),OR(UPPER(TRIM(Datos!F288&amp;""))="SÍ",UPPER(TRIM(Datos!F288&amp;""))="SI",UPPER(TRIM(Datos!F288&amp;""))="NO"),IF(ISNUMBER(Datos!F288),AND(OR(F$1005="",Datos!F288&gt;=F$1005),OR(F$1006="",Datos!F288&lt;=F$1006)),FALSE),TRUE))))</f>
        <v>0.0</v>
      </c>
      <c r="G288">
        <f>IF(Datos!G288="",0,IF(AND(G$1008&lt;&gt;"",Datos!G288=G$1008),0,IF(G$1004=0,0,1-CHOOSE(G$1004,IF(ISNUMBER(Datos!G288),AND(OR(G$1005="",Datos!G288&gt;=G$1005),OR(G$1006="",Datos!G288&lt;=G$1006)),FALSE),IF(ISNUMBER(Datos!G288),AND(Datos!G288=INT(Datos!G288),AND(OR(G$1005="",Datos!G288&gt;=G$1005),OR(G$1006="",Datos!G288&lt;=G$1006))),FALSE),OR(ISNUMBER(FIND(";"&amp;UPPER(TRIM(Datos!G288&amp;""))&amp;"=",G$1007)),ISNUMBER(FIND(";"&amp;UPPER(TRIM(Datos!G288&amp;""))&amp;";",G$1007))),OR(UPPER(TRIM(Datos!G288&amp;""))="SÍ",UPPER(TRIM(Datos!G288&amp;""))="SI",UPPER(TRIM(Datos!G288&amp;""))="NO"),IF(ISNUMBER(Datos!G288),AND(OR(G$1005="",Datos!G288&gt;=G$1005),OR(G$1006="",Datos!G288&lt;=G$1006)),FALSE),TRUE))))</f>
        <v>0.0</v>
      </c>
      <c r="H288">
        <f>IF(Datos!H288="",0,IF(AND(H$1008&lt;&gt;"",Datos!H288=H$1008),0,IF(H$1004=0,0,1-CHOOSE(H$1004,IF(ISNUMBER(Datos!H288),AND(OR(H$1005="",Datos!H288&gt;=H$1005),OR(H$1006="",Datos!H288&lt;=H$1006)),FALSE),IF(ISNUMBER(Datos!H288),AND(Datos!H288=INT(Datos!H288),AND(OR(H$1005="",Datos!H288&gt;=H$1005),OR(H$1006="",Datos!H288&lt;=H$1006))),FALSE),OR(ISNUMBER(FIND(";"&amp;UPPER(TRIM(Datos!H288&amp;""))&amp;"=",H$1007)),ISNUMBER(FIND(";"&amp;UPPER(TRIM(Datos!H288&amp;""))&amp;";",H$1007))),OR(UPPER(TRIM(Datos!H288&amp;""))="SÍ",UPPER(TRIM(Datos!H288&amp;""))="SI",UPPER(TRIM(Datos!H288&amp;""))="NO"),IF(ISNUMBER(Datos!H288),AND(OR(H$1005="",Datos!H288&gt;=H$1005),OR(H$1006="",Datos!H288&lt;=H$1006)),FALSE),TRUE))))</f>
        <v>0.0</v>
      </c>
      <c r="I288">
        <f>IF(Datos!I288="",0,IF(AND(I$1008&lt;&gt;"",Datos!I288=I$1008),0,IF(I$1004=0,0,1-CHOOSE(I$1004,IF(ISNUMBER(Datos!I288),AND(OR(I$1005="",Datos!I288&gt;=I$1005),OR(I$1006="",Datos!I288&lt;=I$1006)),FALSE),IF(ISNUMBER(Datos!I288),AND(Datos!I288=INT(Datos!I288),AND(OR(I$1005="",Datos!I288&gt;=I$1005),OR(I$1006="",Datos!I288&lt;=I$1006))),FALSE),OR(ISNUMBER(FIND(";"&amp;UPPER(TRIM(Datos!I288&amp;""))&amp;"=",I$1007)),ISNUMBER(FIND(";"&amp;UPPER(TRIM(Datos!I288&amp;""))&amp;";",I$1007))),OR(UPPER(TRIM(Datos!I288&amp;""))="SÍ",UPPER(TRIM(Datos!I288&amp;""))="SI",UPPER(TRIM(Datos!I288&amp;""))="NO"),IF(ISNUMBER(Datos!I288),AND(OR(I$1005="",Datos!I288&gt;=I$1005),OR(I$1006="",Datos!I288&lt;=I$1006)),FALSE),TRUE))))</f>
        <v>0.0</v>
      </c>
      <c r="J288">
        <f>IF(Datos!J288="",0,IF(AND(J$1008&lt;&gt;"",Datos!J288=J$1008),0,IF(J$1004=0,0,1-CHOOSE(J$1004,IF(ISNUMBER(Datos!J288),AND(OR(J$1005="",Datos!J288&gt;=J$1005),OR(J$1006="",Datos!J288&lt;=J$1006)),FALSE),IF(ISNUMBER(Datos!J288),AND(Datos!J288=INT(Datos!J288),AND(OR(J$1005="",Datos!J288&gt;=J$1005),OR(J$1006="",Datos!J288&lt;=J$1006))),FALSE),OR(ISNUMBER(FIND(";"&amp;UPPER(TRIM(Datos!J288&amp;""))&amp;"=",J$1007)),ISNUMBER(FIND(";"&amp;UPPER(TRIM(Datos!J288&amp;""))&amp;";",J$1007))),OR(UPPER(TRIM(Datos!J288&amp;""))="SÍ",UPPER(TRIM(Datos!J288&amp;""))="SI",UPPER(TRIM(Datos!J288&amp;""))="NO"),IF(ISNUMBER(Datos!J288),AND(OR(J$1005="",Datos!J288&gt;=J$1005),OR(J$1006="",Datos!J288&lt;=J$1006)),FALSE),TRUE))))</f>
        <v>0.0</v>
      </c>
      <c r="K288">
        <f>IF(Datos!K288="",0,IF(AND(K$1008&lt;&gt;"",Datos!K288=K$1008),0,IF(K$1004=0,0,1-CHOOSE(K$1004,IF(ISNUMBER(Datos!K288),AND(OR(K$1005="",Datos!K288&gt;=K$1005),OR(K$1006="",Datos!K288&lt;=K$1006)),FALSE),IF(ISNUMBER(Datos!K288),AND(Datos!K288=INT(Datos!K288),AND(OR(K$1005="",Datos!K288&gt;=K$1005),OR(K$1006="",Datos!K288&lt;=K$1006))),FALSE),OR(ISNUMBER(FIND(";"&amp;UPPER(TRIM(Datos!K288&amp;""))&amp;"=",K$1007)),ISNUMBER(FIND(";"&amp;UPPER(TRIM(Datos!K288&amp;""))&amp;";",K$1007))),OR(UPPER(TRIM(Datos!K288&amp;""))="SÍ",UPPER(TRIM(Datos!K288&amp;""))="SI",UPPER(TRIM(Datos!K288&amp;""))="NO"),IF(ISNUMBER(Datos!K288),AND(OR(K$1005="",Datos!K288&gt;=K$1005),OR(K$1006="",Datos!K288&lt;=K$1006)),FALSE),TRUE))))</f>
        <v>0.0</v>
      </c>
      <c r="L288">
        <f>IF(Datos!L288="",0,IF(AND(L$1008&lt;&gt;"",Datos!L288=L$1008),0,IF(L$1004=0,0,1-CHOOSE(L$1004,IF(ISNUMBER(Datos!L288),AND(OR(L$1005="",Datos!L288&gt;=L$1005),OR(L$1006="",Datos!L288&lt;=L$1006)),FALSE),IF(ISNUMBER(Datos!L288),AND(Datos!L288=INT(Datos!L288),AND(OR(L$1005="",Datos!L288&gt;=L$1005),OR(L$1006="",Datos!L288&lt;=L$1006))),FALSE),OR(ISNUMBER(FIND(";"&amp;UPPER(TRIM(Datos!L288&amp;""))&amp;"=",L$1007)),ISNUMBER(FIND(";"&amp;UPPER(TRIM(Datos!L288&amp;""))&amp;";",L$1007))),OR(UPPER(TRIM(Datos!L288&amp;""))="SÍ",UPPER(TRIM(Datos!L288&amp;""))="SI",UPPER(TRIM(Datos!L288&amp;""))="NO"),IF(ISNUMBER(Datos!L288),AND(OR(L$1005="",Datos!L288&gt;=L$1005),OR(L$1006="",Datos!L288&lt;=L$1006)),FALSE),TRUE))))</f>
        <v>0.0</v>
      </c>
      <c r="M288">
        <f>IF(Datos!M288="",0,IF(AND(M$1008&lt;&gt;"",Datos!M288=M$1008),0,IF(M$1004=0,0,1-CHOOSE(M$1004,IF(ISNUMBER(Datos!M288),AND(OR(M$1005="",Datos!M288&gt;=M$1005),OR(M$1006="",Datos!M288&lt;=M$1006)),FALSE),IF(ISNUMBER(Datos!M288),AND(Datos!M288=INT(Datos!M288),AND(OR(M$1005="",Datos!M288&gt;=M$1005),OR(M$1006="",Datos!M288&lt;=M$1006))),FALSE),OR(ISNUMBER(FIND(";"&amp;UPPER(TRIM(Datos!M288&amp;""))&amp;"=",M$1007)),ISNUMBER(FIND(";"&amp;UPPER(TRIM(Datos!M288&amp;""))&amp;";",M$1007))),OR(UPPER(TRIM(Datos!M288&amp;""))="SÍ",UPPER(TRIM(Datos!M288&amp;""))="SI",UPPER(TRIM(Datos!M288&amp;""))="NO"),IF(ISNUMBER(Datos!M288),AND(OR(M$1005="",Datos!M288&gt;=M$1005),OR(M$1006="",Datos!M288&lt;=M$1006)),FALSE),TRUE))))</f>
        <v>0.0</v>
      </c>
      <c r="N288">
        <f>IF(Datos!N288="",0,IF(AND(N$1008&lt;&gt;"",Datos!N288=N$1008),0,IF(N$1004=0,0,1-CHOOSE(N$1004,IF(ISNUMBER(Datos!N288),AND(OR(N$1005="",Datos!N288&gt;=N$1005),OR(N$1006="",Datos!N288&lt;=N$1006)),FALSE),IF(ISNUMBER(Datos!N288),AND(Datos!N288=INT(Datos!N288),AND(OR(N$1005="",Datos!N288&gt;=N$1005),OR(N$1006="",Datos!N288&lt;=N$1006))),FALSE),OR(ISNUMBER(FIND(";"&amp;UPPER(TRIM(Datos!N288&amp;""))&amp;"=",N$1007)),ISNUMBER(FIND(";"&amp;UPPER(TRIM(Datos!N288&amp;""))&amp;";",N$1007))),OR(UPPER(TRIM(Datos!N288&amp;""))="SÍ",UPPER(TRIM(Datos!N288&amp;""))="SI",UPPER(TRIM(Datos!N288&amp;""))="NO"),IF(ISNUMBER(Datos!N288),AND(OR(N$1005="",Datos!N288&gt;=N$1005),OR(N$1006="",Datos!N288&lt;=N$1006)),FALSE),TRUE))))</f>
        <v>0.0</v>
      </c>
      <c r="O288">
        <f>IF(Datos!O288="",0,IF(AND(O$1008&lt;&gt;"",Datos!O288=O$1008),0,IF(O$1004=0,0,1-CHOOSE(O$1004,IF(ISNUMBER(Datos!O288),AND(OR(O$1005="",Datos!O288&gt;=O$1005),OR(O$1006="",Datos!O288&lt;=O$1006)),FALSE),IF(ISNUMBER(Datos!O288),AND(Datos!O288=INT(Datos!O288),AND(OR(O$1005="",Datos!O288&gt;=O$1005),OR(O$1006="",Datos!O288&lt;=O$1006))),FALSE),OR(ISNUMBER(FIND(";"&amp;UPPER(TRIM(Datos!O288&amp;""))&amp;"=",O$1007)),ISNUMBER(FIND(";"&amp;UPPER(TRIM(Datos!O288&amp;""))&amp;";",O$1007))),OR(UPPER(TRIM(Datos!O288&amp;""))="SÍ",UPPER(TRIM(Datos!O288&amp;""))="SI",UPPER(TRIM(Datos!O288&amp;""))="NO"),IF(ISNUMBER(Datos!O288),AND(OR(O$1005="",Datos!O288&gt;=O$1005),OR(O$1006="",Datos!O288&lt;=O$1006)),FALSE),TRUE))))</f>
        <v>0.0</v>
      </c>
      <c r="P288">
        <f>IF(Datos!P288="",0,IF(AND(P$1008&lt;&gt;"",Datos!P288=P$1008),0,IF(P$1004=0,0,1-CHOOSE(P$1004,IF(ISNUMBER(Datos!P288),AND(OR(P$1005="",Datos!P288&gt;=P$1005),OR(P$1006="",Datos!P288&lt;=P$1006)),FALSE),IF(ISNUMBER(Datos!P288),AND(Datos!P288=INT(Datos!P288),AND(OR(P$1005="",Datos!P288&gt;=P$1005),OR(P$1006="",Datos!P288&lt;=P$1006))),FALSE),OR(ISNUMBER(FIND(";"&amp;UPPER(TRIM(Datos!P288&amp;""))&amp;"=",P$1007)),ISNUMBER(FIND(";"&amp;UPPER(TRIM(Datos!P288&amp;""))&amp;";",P$1007))),OR(UPPER(TRIM(Datos!P288&amp;""))="SÍ",UPPER(TRIM(Datos!P288&amp;""))="SI",UPPER(TRIM(Datos!P288&amp;""))="NO"),IF(ISNUMBER(Datos!P288),AND(OR(P$1005="",Datos!P288&gt;=P$1005),OR(P$1006="",Datos!P288&lt;=P$1006)),FALSE),TRUE))))</f>
        <v>0.0</v>
      </c>
      <c r="Q288">
        <f>IF(Datos!Q288="",0,IF(AND(Q$1008&lt;&gt;"",Datos!Q288=Q$1008),0,IF(Q$1004=0,0,1-CHOOSE(Q$1004,IF(ISNUMBER(Datos!Q288),AND(OR(Q$1005="",Datos!Q288&gt;=Q$1005),OR(Q$1006="",Datos!Q288&lt;=Q$1006)),FALSE),IF(ISNUMBER(Datos!Q288),AND(Datos!Q288=INT(Datos!Q288),AND(OR(Q$1005="",Datos!Q288&gt;=Q$1005),OR(Q$1006="",Datos!Q288&lt;=Q$1006))),FALSE),OR(ISNUMBER(FIND(";"&amp;UPPER(TRIM(Datos!Q288&amp;""))&amp;"=",Q$1007)),ISNUMBER(FIND(";"&amp;UPPER(TRIM(Datos!Q288&amp;""))&amp;";",Q$1007))),OR(UPPER(TRIM(Datos!Q288&amp;""))="SÍ",UPPER(TRIM(Datos!Q288&amp;""))="SI",UPPER(TRIM(Datos!Q288&amp;""))="NO"),IF(ISNUMBER(Datos!Q288),AND(OR(Q$1005="",Datos!Q288&gt;=Q$1005),OR(Q$1006="",Datos!Q288&lt;=Q$1006)),FALSE),TRUE))))</f>
        <v>0.0</v>
      </c>
      <c r="R288">
        <f>IF(Datos!R288="",0,IF(AND(R$1008&lt;&gt;"",Datos!R288=R$1008),0,IF(R$1004=0,0,1-CHOOSE(R$1004,IF(ISNUMBER(Datos!R288),AND(OR(R$1005="",Datos!R288&gt;=R$1005),OR(R$1006="",Datos!R288&lt;=R$1006)),FALSE),IF(ISNUMBER(Datos!R288),AND(Datos!R288=INT(Datos!R288),AND(OR(R$1005="",Datos!R288&gt;=R$1005),OR(R$1006="",Datos!R288&lt;=R$1006))),FALSE),OR(ISNUMBER(FIND(";"&amp;UPPER(TRIM(Datos!R288&amp;""))&amp;"=",R$1007)),ISNUMBER(FIND(";"&amp;UPPER(TRIM(Datos!R288&amp;""))&amp;";",R$1007))),OR(UPPER(TRIM(Datos!R288&amp;""))="SÍ",UPPER(TRIM(Datos!R288&amp;""))="SI",UPPER(TRIM(Datos!R288&amp;""))="NO"),IF(ISNUMBER(Datos!R288),AND(OR(R$1005="",Datos!R288&gt;=R$1005),OR(R$1006="",Datos!R288&lt;=R$1006)),FALSE),TRUE))))</f>
        <v>0.0</v>
      </c>
      <c r="S288">
        <f>IF(Datos!S288="",0,IF(AND(S$1008&lt;&gt;"",Datos!S288=S$1008),0,IF(S$1004=0,0,1-CHOOSE(S$1004,IF(ISNUMBER(Datos!S288),AND(OR(S$1005="",Datos!S288&gt;=S$1005),OR(S$1006="",Datos!S288&lt;=S$1006)),FALSE),IF(ISNUMBER(Datos!S288),AND(Datos!S288=INT(Datos!S288),AND(OR(S$1005="",Datos!S288&gt;=S$1005),OR(S$1006="",Datos!S288&lt;=S$1006))),FALSE),OR(ISNUMBER(FIND(";"&amp;UPPER(TRIM(Datos!S288&amp;""))&amp;"=",S$1007)),ISNUMBER(FIND(";"&amp;UPPER(TRIM(Datos!S288&amp;""))&amp;";",S$1007))),OR(UPPER(TRIM(Datos!S288&amp;""))="SÍ",UPPER(TRIM(Datos!S288&amp;""))="SI",UPPER(TRIM(Datos!S288&amp;""))="NO"),IF(ISNUMBER(Datos!S288),AND(OR(S$1005="",Datos!S288&gt;=S$1005),OR(S$1006="",Datos!S288&lt;=S$1006)),FALSE),TRUE))))</f>
        <v>0.0</v>
      </c>
      <c r="T288">
        <f>IF(Datos!T288="",0,IF(AND(T$1008&lt;&gt;"",Datos!T288=T$1008),0,IF(T$1004=0,0,1-CHOOSE(T$1004,IF(ISNUMBER(Datos!T288),AND(OR(T$1005="",Datos!T288&gt;=T$1005),OR(T$1006="",Datos!T288&lt;=T$1006)),FALSE),IF(ISNUMBER(Datos!T288),AND(Datos!T288=INT(Datos!T288),AND(OR(T$1005="",Datos!T288&gt;=T$1005),OR(T$1006="",Datos!T288&lt;=T$1006))),FALSE),OR(ISNUMBER(FIND(";"&amp;UPPER(TRIM(Datos!T288&amp;""))&amp;"=",T$1007)),ISNUMBER(FIND(";"&amp;UPPER(TRIM(Datos!T288&amp;""))&amp;";",T$1007))),OR(UPPER(TRIM(Datos!T288&amp;""))="SÍ",UPPER(TRIM(Datos!T288&amp;""))="SI",UPPER(TRIM(Datos!T288&amp;""))="NO"),IF(ISNUMBER(Datos!T288),AND(OR(T$1005="",Datos!T288&gt;=T$1005),OR(T$1006="",Datos!T288&lt;=T$1006)),FALSE),TRUE))))</f>
        <v>0.0</v>
      </c>
      <c r="U288">
        <f>IF(Datos!U288="",0,IF(AND(U$1008&lt;&gt;"",Datos!U288=U$1008),0,IF(U$1004=0,0,1-CHOOSE(U$1004,IF(ISNUMBER(Datos!U288),AND(OR(U$1005="",Datos!U288&gt;=U$1005),OR(U$1006="",Datos!U288&lt;=U$1006)),FALSE),IF(ISNUMBER(Datos!U288),AND(Datos!U288=INT(Datos!U288),AND(OR(U$1005="",Datos!U288&gt;=U$1005),OR(U$1006="",Datos!U288&lt;=U$1006))),FALSE),OR(ISNUMBER(FIND(";"&amp;UPPER(TRIM(Datos!U288&amp;""))&amp;"=",U$1007)),ISNUMBER(FIND(";"&amp;UPPER(TRIM(Datos!U288&amp;""))&amp;";",U$1007))),OR(UPPER(TRIM(Datos!U288&amp;""))="SÍ",UPPER(TRIM(Datos!U288&amp;""))="SI",UPPER(TRIM(Datos!U288&amp;""))="NO"),IF(ISNUMBER(Datos!U288),AND(OR(U$1005="",Datos!U288&gt;=U$1005),OR(U$1006="",Datos!U288&lt;=U$1006)),FALSE),TRUE))))</f>
        <v>0.0</v>
      </c>
      <c r="V288">
        <f>IF(Datos!V288="",0,IF(AND(V$1008&lt;&gt;"",Datos!V288=V$1008),0,IF(V$1004=0,0,1-CHOOSE(V$1004,IF(ISNUMBER(Datos!V288),AND(OR(V$1005="",Datos!V288&gt;=V$1005),OR(V$1006="",Datos!V288&lt;=V$1006)),FALSE),IF(ISNUMBER(Datos!V288),AND(Datos!V288=INT(Datos!V288),AND(OR(V$1005="",Datos!V288&gt;=V$1005),OR(V$1006="",Datos!V288&lt;=V$1006))),FALSE),OR(ISNUMBER(FIND(";"&amp;UPPER(TRIM(Datos!V288&amp;""))&amp;"=",V$1007)),ISNUMBER(FIND(";"&amp;UPPER(TRIM(Datos!V288&amp;""))&amp;";",V$1007))),OR(UPPER(TRIM(Datos!V288&amp;""))="SÍ",UPPER(TRIM(Datos!V288&amp;""))="SI",UPPER(TRIM(Datos!V288&amp;""))="NO"),IF(ISNUMBER(Datos!V288),AND(OR(V$1005="",Datos!V288&gt;=V$1005),OR(V$1006="",Datos!V288&lt;=V$1006)),FALSE),TRUE))))</f>
        <v>0.0</v>
      </c>
      <c r="W288">
        <f>IF(Datos!W288="",0,IF(AND(W$1008&lt;&gt;"",Datos!W288=W$1008),0,IF(W$1004=0,0,1-CHOOSE(W$1004,IF(ISNUMBER(Datos!W288),AND(OR(W$1005="",Datos!W288&gt;=W$1005),OR(W$1006="",Datos!W288&lt;=W$1006)),FALSE),IF(ISNUMBER(Datos!W288),AND(Datos!W288=INT(Datos!W288),AND(OR(W$1005="",Datos!W288&gt;=W$1005),OR(W$1006="",Datos!W288&lt;=W$1006))),FALSE),OR(ISNUMBER(FIND(";"&amp;UPPER(TRIM(Datos!W288&amp;""))&amp;"=",W$1007)),ISNUMBER(FIND(";"&amp;UPPER(TRIM(Datos!W288&amp;""))&amp;";",W$1007))),OR(UPPER(TRIM(Datos!W288&amp;""))="SÍ",UPPER(TRIM(Datos!W288&amp;""))="SI",UPPER(TRIM(Datos!W288&amp;""))="NO"),IF(ISNUMBER(Datos!W288),AND(OR(W$1005="",Datos!W288&gt;=W$1005),OR(W$1006="",Datos!W288&lt;=W$1006)),FALSE),TRUE))))</f>
        <v>0.0</v>
      </c>
      <c r="X288">
        <f>IF(Datos!X288="",0,IF(AND(X$1008&lt;&gt;"",Datos!X288=X$1008),0,IF(X$1004=0,0,1-CHOOSE(X$1004,IF(ISNUMBER(Datos!X288),AND(OR(X$1005="",Datos!X288&gt;=X$1005),OR(X$1006="",Datos!X288&lt;=X$1006)),FALSE),IF(ISNUMBER(Datos!X288),AND(Datos!X288=INT(Datos!X288),AND(OR(X$1005="",Datos!X288&gt;=X$1005),OR(X$1006="",Datos!X288&lt;=X$1006))),FALSE),OR(ISNUMBER(FIND(";"&amp;UPPER(TRIM(Datos!X288&amp;""))&amp;"=",X$1007)),ISNUMBER(FIND(";"&amp;UPPER(TRIM(Datos!X288&amp;""))&amp;";",X$1007))),OR(UPPER(TRIM(Datos!X288&amp;""))="SÍ",UPPER(TRIM(Datos!X288&amp;""))="SI",UPPER(TRIM(Datos!X288&amp;""))="NO"),IF(ISNUMBER(Datos!X288),AND(OR(X$1005="",Datos!X288&gt;=X$1005),OR(X$1006="",Datos!X288&lt;=X$1006)),FALSE),TRUE))))</f>
        <v>0.0</v>
      </c>
      <c r="Y288">
        <f>IF(Datos!Y288="",0,IF(AND(Y$1008&lt;&gt;"",Datos!Y288=Y$1008),0,IF(Y$1004=0,0,1-CHOOSE(Y$1004,IF(ISNUMBER(Datos!Y288),AND(OR(Y$1005="",Datos!Y288&gt;=Y$1005),OR(Y$1006="",Datos!Y288&lt;=Y$1006)),FALSE),IF(ISNUMBER(Datos!Y288),AND(Datos!Y288=INT(Datos!Y288),AND(OR(Y$1005="",Datos!Y288&gt;=Y$1005),OR(Y$1006="",Datos!Y288&lt;=Y$1006))),FALSE),OR(ISNUMBER(FIND(";"&amp;UPPER(TRIM(Datos!Y288&amp;""))&amp;"=",Y$1007)),ISNUMBER(FIND(";"&amp;UPPER(TRIM(Datos!Y288&amp;""))&amp;";",Y$1007))),OR(UPPER(TRIM(Datos!Y288&amp;""))="SÍ",UPPER(TRIM(Datos!Y288&amp;""))="SI",UPPER(TRIM(Datos!Y288&amp;""))="NO"),IF(ISNUMBER(Datos!Y288),AND(OR(Y$1005="",Datos!Y288&gt;=Y$1005),OR(Y$1006="",Datos!Y288&lt;=Y$1006)),FALSE),TRUE))))</f>
        <v>0.0</v>
      </c>
      <c r="Z288">
        <f>IF(Datos!Z288="",0,IF(AND(Z$1008&lt;&gt;"",Datos!Z288=Z$1008),0,IF(Z$1004=0,0,1-CHOOSE(Z$1004,IF(ISNUMBER(Datos!Z288),AND(OR(Z$1005="",Datos!Z288&gt;=Z$1005),OR(Z$1006="",Datos!Z288&lt;=Z$1006)),FALSE),IF(ISNUMBER(Datos!Z288),AND(Datos!Z288=INT(Datos!Z288),AND(OR(Z$1005="",Datos!Z288&gt;=Z$1005),OR(Z$1006="",Datos!Z288&lt;=Z$1006))),FALSE),OR(ISNUMBER(FIND(";"&amp;UPPER(TRIM(Datos!Z288&amp;""))&amp;"=",Z$1007)),ISNUMBER(FIND(";"&amp;UPPER(TRIM(Datos!Z288&amp;""))&amp;";",Z$1007))),OR(UPPER(TRIM(Datos!Z288&amp;""))="SÍ",UPPER(TRIM(Datos!Z288&amp;""))="SI",UPPER(TRIM(Datos!Z288&amp;""))="NO"),IF(ISNUMBER(Datos!Z288),AND(OR(Z$1005="",Datos!Z288&gt;=Z$1005),OR(Z$1006="",Datos!Z288&lt;=Z$1006)),FALSE),TRUE))))</f>
        <v>0.0</v>
      </c>
      <c r="AA288">
        <f>IF(Datos!AA288="",0,IF(AND(AA$1008&lt;&gt;"",Datos!AA288=AA$1008),0,IF(AA$1004=0,0,1-CHOOSE(AA$1004,IF(ISNUMBER(Datos!AA288),AND(OR(AA$1005="",Datos!AA288&gt;=AA$1005),OR(AA$1006="",Datos!AA288&lt;=AA$1006)),FALSE),IF(ISNUMBER(Datos!AA288),AND(Datos!AA288=INT(Datos!AA288),AND(OR(AA$1005="",Datos!AA288&gt;=AA$1005),OR(AA$1006="",Datos!AA288&lt;=AA$1006))),FALSE),OR(ISNUMBER(FIND(";"&amp;UPPER(TRIM(Datos!AA288&amp;""))&amp;"=",AA$1007)),ISNUMBER(FIND(";"&amp;UPPER(TRIM(Datos!AA288&amp;""))&amp;";",AA$1007))),OR(UPPER(TRIM(Datos!AA288&amp;""))="SÍ",UPPER(TRIM(Datos!AA288&amp;""))="SI",UPPER(TRIM(Datos!AA288&amp;""))="NO"),IF(ISNUMBER(Datos!AA288),AND(OR(AA$1005="",Datos!AA288&gt;=AA$1005),OR(AA$1006="",Datos!AA288&lt;=AA$1006)),FALSE),TRUE))))</f>
        <v>0.0</v>
      </c>
      <c r="AB288">
        <f>IF(Datos!AB288="",0,IF(AND(AB$1008&lt;&gt;"",Datos!AB288=AB$1008),0,IF(AB$1004=0,0,1-CHOOSE(AB$1004,IF(ISNUMBER(Datos!AB288),AND(OR(AB$1005="",Datos!AB288&gt;=AB$1005),OR(AB$1006="",Datos!AB288&lt;=AB$1006)),FALSE),IF(ISNUMBER(Datos!AB288),AND(Datos!AB288=INT(Datos!AB288),AND(OR(AB$1005="",Datos!AB288&gt;=AB$1005),OR(AB$1006="",Datos!AB288&lt;=AB$1006))),FALSE),OR(ISNUMBER(FIND(";"&amp;UPPER(TRIM(Datos!AB288&amp;""))&amp;"=",AB$1007)),ISNUMBER(FIND(";"&amp;UPPER(TRIM(Datos!AB288&amp;""))&amp;";",AB$1007))),OR(UPPER(TRIM(Datos!AB288&amp;""))="SÍ",UPPER(TRIM(Datos!AB288&amp;""))="SI",UPPER(TRIM(Datos!AB288&amp;""))="NO"),IF(ISNUMBER(Datos!AB288),AND(OR(AB$1005="",Datos!AB288&gt;=AB$1005),OR(AB$1006="",Datos!AB288&lt;=AB$1006)),FALSE),TRUE))))</f>
        <v>0.0</v>
      </c>
      <c r="AC288">
        <f>IF(Datos!AC288="",0,IF(AND(AC$1008&lt;&gt;"",Datos!AC288=AC$1008),0,IF(AC$1004=0,0,1-CHOOSE(AC$1004,IF(ISNUMBER(Datos!AC288),AND(OR(AC$1005="",Datos!AC288&gt;=AC$1005),OR(AC$1006="",Datos!AC288&lt;=AC$1006)),FALSE),IF(ISNUMBER(Datos!AC288),AND(Datos!AC288=INT(Datos!AC288),AND(OR(AC$1005="",Datos!AC288&gt;=AC$1005),OR(AC$1006="",Datos!AC288&lt;=AC$1006))),FALSE),OR(ISNUMBER(FIND(";"&amp;UPPER(TRIM(Datos!AC288&amp;""))&amp;"=",AC$1007)),ISNUMBER(FIND(";"&amp;UPPER(TRIM(Datos!AC288&amp;""))&amp;";",AC$1007))),OR(UPPER(TRIM(Datos!AC288&amp;""))="SÍ",UPPER(TRIM(Datos!AC288&amp;""))="SI",UPPER(TRIM(Datos!AC288&amp;""))="NO"),IF(ISNUMBER(Datos!AC288),AND(OR(AC$1005="",Datos!AC288&gt;=AC$1005),OR(AC$1006="",Datos!AC288&lt;=AC$1006)),FALSE),TRUE))))</f>
        <v>0.0</v>
      </c>
      <c r="AD288">
        <f>IF(Datos!AD288="",0,IF(AND(AD$1008&lt;&gt;"",Datos!AD288=AD$1008),0,IF(AD$1004=0,0,1-CHOOSE(AD$1004,IF(ISNUMBER(Datos!AD288),AND(OR(AD$1005="",Datos!AD288&gt;=AD$1005),OR(AD$1006="",Datos!AD288&lt;=AD$1006)),FALSE),IF(ISNUMBER(Datos!AD288),AND(Datos!AD288=INT(Datos!AD288),AND(OR(AD$1005="",Datos!AD288&gt;=AD$1005),OR(AD$1006="",Datos!AD288&lt;=AD$1006))),FALSE),OR(ISNUMBER(FIND(";"&amp;UPPER(TRIM(Datos!AD288&amp;""))&amp;"=",AD$1007)),ISNUMBER(FIND(";"&amp;UPPER(TRIM(Datos!AD288&amp;""))&amp;";",AD$1007))),OR(UPPER(TRIM(Datos!AD288&amp;""))="SÍ",UPPER(TRIM(Datos!AD288&amp;""))="SI",UPPER(TRIM(Datos!AD288&amp;""))="NO"),IF(ISNUMBER(Datos!AD288),AND(OR(AD$1005="",Datos!AD288&gt;=AD$1005),OR(AD$1006="",Datos!AD288&lt;=AD$1006)),FALSE),TRUE))))</f>
        <v>0.0</v>
      </c>
      <c r="AE288">
        <f>IF(Datos!AE288="",0,IF(AND(AE$1008&lt;&gt;"",Datos!AE288=AE$1008),0,IF(AE$1004=0,0,1-CHOOSE(AE$1004,IF(ISNUMBER(Datos!AE288),AND(OR(AE$1005="",Datos!AE288&gt;=AE$1005),OR(AE$1006="",Datos!AE288&lt;=AE$1006)),FALSE),IF(ISNUMBER(Datos!AE288),AND(Datos!AE288=INT(Datos!AE288),AND(OR(AE$1005="",Datos!AE288&gt;=AE$1005),OR(AE$1006="",Datos!AE288&lt;=AE$1006))),FALSE),OR(ISNUMBER(FIND(";"&amp;UPPER(TRIM(Datos!AE288&amp;""))&amp;"=",AE$1007)),ISNUMBER(FIND(";"&amp;UPPER(TRIM(Datos!AE288&amp;""))&amp;";",AE$1007))),OR(UPPER(TRIM(Datos!AE288&amp;""))="SÍ",UPPER(TRIM(Datos!AE288&amp;""))="SI",UPPER(TRIM(Datos!AE288&amp;""))="NO"),IF(ISNUMBER(Datos!AE288),AND(OR(AE$1005="",Datos!AE288&gt;=AE$1005),OR(AE$1006="",Datos!AE288&lt;=AE$1006)),FALSE),TRUE))))</f>
        <v>0.0</v>
      </c>
    </row>
    <row r="289" spans="2:31">
      <c r="B289">
        <f>IF(Datos!B289="",0,IF(AND(B$1008&lt;&gt;"",Datos!B289=B$1008),0,IF(B$1004=0,0,1-CHOOSE(B$1004,IF(ISNUMBER(Datos!B289),AND(OR(B$1005="",Datos!B289&gt;=B$1005),OR(B$1006="",Datos!B289&lt;=B$1006)),FALSE),IF(ISNUMBER(Datos!B289),AND(Datos!B289=INT(Datos!B289),AND(OR(B$1005="",Datos!B289&gt;=B$1005),OR(B$1006="",Datos!B289&lt;=B$1006))),FALSE),OR(ISNUMBER(FIND(";"&amp;UPPER(TRIM(Datos!B289&amp;""))&amp;"=",B$1007)),ISNUMBER(FIND(";"&amp;UPPER(TRIM(Datos!B289&amp;""))&amp;";",B$1007))),OR(UPPER(TRIM(Datos!B289&amp;""))="SÍ",UPPER(TRIM(Datos!B289&amp;""))="SI",UPPER(TRIM(Datos!B289&amp;""))="NO"),IF(ISNUMBER(Datos!B289),AND(OR(B$1005="",Datos!B289&gt;=B$1005),OR(B$1006="",Datos!B289&lt;=B$1006)),FALSE),TRUE))))</f>
        <v>0.0</v>
      </c>
      <c r="C289">
        <f>IF(Datos!C289="",0,IF(AND(C$1008&lt;&gt;"",Datos!C289=C$1008),0,IF(C$1004=0,0,1-CHOOSE(C$1004,IF(ISNUMBER(Datos!C289),AND(OR(C$1005="",Datos!C289&gt;=C$1005),OR(C$1006="",Datos!C289&lt;=C$1006)),FALSE),IF(ISNUMBER(Datos!C289),AND(Datos!C289=INT(Datos!C289),AND(OR(C$1005="",Datos!C289&gt;=C$1005),OR(C$1006="",Datos!C289&lt;=C$1006))),FALSE),OR(ISNUMBER(FIND(";"&amp;UPPER(TRIM(Datos!C289&amp;""))&amp;"=",C$1007)),ISNUMBER(FIND(";"&amp;UPPER(TRIM(Datos!C289&amp;""))&amp;";",C$1007))),OR(UPPER(TRIM(Datos!C289&amp;""))="SÍ",UPPER(TRIM(Datos!C289&amp;""))="SI",UPPER(TRIM(Datos!C289&amp;""))="NO"),IF(ISNUMBER(Datos!C289),AND(OR(C$1005="",Datos!C289&gt;=C$1005),OR(C$1006="",Datos!C289&lt;=C$1006)),FALSE),TRUE))))</f>
        <v>0.0</v>
      </c>
      <c r="D289">
        <f>IF(Datos!D289="",0,IF(AND(D$1008&lt;&gt;"",Datos!D289=D$1008),0,IF(D$1004=0,0,1-CHOOSE(D$1004,IF(ISNUMBER(Datos!D289),AND(OR(D$1005="",Datos!D289&gt;=D$1005),OR(D$1006="",Datos!D289&lt;=D$1006)),FALSE),IF(ISNUMBER(Datos!D289),AND(Datos!D289=INT(Datos!D289),AND(OR(D$1005="",Datos!D289&gt;=D$1005),OR(D$1006="",Datos!D289&lt;=D$1006))),FALSE),OR(ISNUMBER(FIND(";"&amp;UPPER(TRIM(Datos!D289&amp;""))&amp;"=",D$1007)),ISNUMBER(FIND(";"&amp;UPPER(TRIM(Datos!D289&amp;""))&amp;";",D$1007))),OR(UPPER(TRIM(Datos!D289&amp;""))="SÍ",UPPER(TRIM(Datos!D289&amp;""))="SI",UPPER(TRIM(Datos!D289&amp;""))="NO"),IF(ISNUMBER(Datos!D289),AND(OR(D$1005="",Datos!D289&gt;=D$1005),OR(D$1006="",Datos!D289&lt;=D$1006)),FALSE),TRUE))))</f>
        <v>0.0</v>
      </c>
      <c r="E289">
        <f>IF(Datos!E289="",0,IF(AND(E$1008&lt;&gt;"",Datos!E289=E$1008),0,IF(E$1004=0,0,1-CHOOSE(E$1004,IF(ISNUMBER(Datos!E289),AND(OR(E$1005="",Datos!E289&gt;=E$1005),OR(E$1006="",Datos!E289&lt;=E$1006)),FALSE),IF(ISNUMBER(Datos!E289),AND(Datos!E289=INT(Datos!E289),AND(OR(E$1005="",Datos!E289&gt;=E$1005),OR(E$1006="",Datos!E289&lt;=E$1006))),FALSE),OR(ISNUMBER(FIND(";"&amp;UPPER(TRIM(Datos!E289&amp;""))&amp;"=",E$1007)),ISNUMBER(FIND(";"&amp;UPPER(TRIM(Datos!E289&amp;""))&amp;";",E$1007))),OR(UPPER(TRIM(Datos!E289&amp;""))="SÍ",UPPER(TRIM(Datos!E289&amp;""))="SI",UPPER(TRIM(Datos!E289&amp;""))="NO"),IF(ISNUMBER(Datos!E289),AND(OR(E$1005="",Datos!E289&gt;=E$1005),OR(E$1006="",Datos!E289&lt;=E$1006)),FALSE),TRUE))))</f>
        <v>0.0</v>
      </c>
      <c r="F289">
        <f>IF(Datos!F289="",0,IF(AND(F$1008&lt;&gt;"",Datos!F289=F$1008),0,IF(F$1004=0,0,1-CHOOSE(F$1004,IF(ISNUMBER(Datos!F289),AND(OR(F$1005="",Datos!F289&gt;=F$1005),OR(F$1006="",Datos!F289&lt;=F$1006)),FALSE),IF(ISNUMBER(Datos!F289),AND(Datos!F289=INT(Datos!F289),AND(OR(F$1005="",Datos!F289&gt;=F$1005),OR(F$1006="",Datos!F289&lt;=F$1006))),FALSE),OR(ISNUMBER(FIND(";"&amp;UPPER(TRIM(Datos!F289&amp;""))&amp;"=",F$1007)),ISNUMBER(FIND(";"&amp;UPPER(TRIM(Datos!F289&amp;""))&amp;";",F$1007))),OR(UPPER(TRIM(Datos!F289&amp;""))="SÍ",UPPER(TRIM(Datos!F289&amp;""))="SI",UPPER(TRIM(Datos!F289&amp;""))="NO"),IF(ISNUMBER(Datos!F289),AND(OR(F$1005="",Datos!F289&gt;=F$1005),OR(F$1006="",Datos!F289&lt;=F$1006)),FALSE),TRUE))))</f>
        <v>0.0</v>
      </c>
      <c r="G289">
        <f>IF(Datos!G289="",0,IF(AND(G$1008&lt;&gt;"",Datos!G289=G$1008),0,IF(G$1004=0,0,1-CHOOSE(G$1004,IF(ISNUMBER(Datos!G289),AND(OR(G$1005="",Datos!G289&gt;=G$1005),OR(G$1006="",Datos!G289&lt;=G$1006)),FALSE),IF(ISNUMBER(Datos!G289),AND(Datos!G289=INT(Datos!G289),AND(OR(G$1005="",Datos!G289&gt;=G$1005),OR(G$1006="",Datos!G289&lt;=G$1006))),FALSE),OR(ISNUMBER(FIND(";"&amp;UPPER(TRIM(Datos!G289&amp;""))&amp;"=",G$1007)),ISNUMBER(FIND(";"&amp;UPPER(TRIM(Datos!G289&amp;""))&amp;";",G$1007))),OR(UPPER(TRIM(Datos!G289&amp;""))="SÍ",UPPER(TRIM(Datos!G289&amp;""))="SI",UPPER(TRIM(Datos!G289&amp;""))="NO"),IF(ISNUMBER(Datos!G289),AND(OR(G$1005="",Datos!G289&gt;=G$1005),OR(G$1006="",Datos!G289&lt;=G$1006)),FALSE),TRUE))))</f>
        <v>0.0</v>
      </c>
      <c r="H289">
        <f>IF(Datos!H289="",0,IF(AND(H$1008&lt;&gt;"",Datos!H289=H$1008),0,IF(H$1004=0,0,1-CHOOSE(H$1004,IF(ISNUMBER(Datos!H289),AND(OR(H$1005="",Datos!H289&gt;=H$1005),OR(H$1006="",Datos!H289&lt;=H$1006)),FALSE),IF(ISNUMBER(Datos!H289),AND(Datos!H289=INT(Datos!H289),AND(OR(H$1005="",Datos!H289&gt;=H$1005),OR(H$1006="",Datos!H289&lt;=H$1006))),FALSE),OR(ISNUMBER(FIND(";"&amp;UPPER(TRIM(Datos!H289&amp;""))&amp;"=",H$1007)),ISNUMBER(FIND(";"&amp;UPPER(TRIM(Datos!H289&amp;""))&amp;";",H$1007))),OR(UPPER(TRIM(Datos!H289&amp;""))="SÍ",UPPER(TRIM(Datos!H289&amp;""))="SI",UPPER(TRIM(Datos!H289&amp;""))="NO"),IF(ISNUMBER(Datos!H289),AND(OR(H$1005="",Datos!H289&gt;=H$1005),OR(H$1006="",Datos!H289&lt;=H$1006)),FALSE),TRUE))))</f>
        <v>0.0</v>
      </c>
      <c r="I289">
        <f>IF(Datos!I289="",0,IF(AND(I$1008&lt;&gt;"",Datos!I289=I$1008),0,IF(I$1004=0,0,1-CHOOSE(I$1004,IF(ISNUMBER(Datos!I289),AND(OR(I$1005="",Datos!I289&gt;=I$1005),OR(I$1006="",Datos!I289&lt;=I$1006)),FALSE),IF(ISNUMBER(Datos!I289),AND(Datos!I289=INT(Datos!I289),AND(OR(I$1005="",Datos!I289&gt;=I$1005),OR(I$1006="",Datos!I289&lt;=I$1006))),FALSE),OR(ISNUMBER(FIND(";"&amp;UPPER(TRIM(Datos!I289&amp;""))&amp;"=",I$1007)),ISNUMBER(FIND(";"&amp;UPPER(TRIM(Datos!I289&amp;""))&amp;";",I$1007))),OR(UPPER(TRIM(Datos!I289&amp;""))="SÍ",UPPER(TRIM(Datos!I289&amp;""))="SI",UPPER(TRIM(Datos!I289&amp;""))="NO"),IF(ISNUMBER(Datos!I289),AND(OR(I$1005="",Datos!I289&gt;=I$1005),OR(I$1006="",Datos!I289&lt;=I$1006)),FALSE),TRUE))))</f>
        <v>0.0</v>
      </c>
      <c r="J289">
        <f>IF(Datos!J289="",0,IF(AND(J$1008&lt;&gt;"",Datos!J289=J$1008),0,IF(J$1004=0,0,1-CHOOSE(J$1004,IF(ISNUMBER(Datos!J289),AND(OR(J$1005="",Datos!J289&gt;=J$1005),OR(J$1006="",Datos!J289&lt;=J$1006)),FALSE),IF(ISNUMBER(Datos!J289),AND(Datos!J289=INT(Datos!J289),AND(OR(J$1005="",Datos!J289&gt;=J$1005),OR(J$1006="",Datos!J289&lt;=J$1006))),FALSE),OR(ISNUMBER(FIND(";"&amp;UPPER(TRIM(Datos!J289&amp;""))&amp;"=",J$1007)),ISNUMBER(FIND(";"&amp;UPPER(TRIM(Datos!J289&amp;""))&amp;";",J$1007))),OR(UPPER(TRIM(Datos!J289&amp;""))="SÍ",UPPER(TRIM(Datos!J289&amp;""))="SI",UPPER(TRIM(Datos!J289&amp;""))="NO"),IF(ISNUMBER(Datos!J289),AND(OR(J$1005="",Datos!J289&gt;=J$1005),OR(J$1006="",Datos!J289&lt;=J$1006)),FALSE),TRUE))))</f>
        <v>0.0</v>
      </c>
      <c r="K289">
        <f>IF(Datos!K289="",0,IF(AND(K$1008&lt;&gt;"",Datos!K289=K$1008),0,IF(K$1004=0,0,1-CHOOSE(K$1004,IF(ISNUMBER(Datos!K289),AND(OR(K$1005="",Datos!K289&gt;=K$1005),OR(K$1006="",Datos!K289&lt;=K$1006)),FALSE),IF(ISNUMBER(Datos!K289),AND(Datos!K289=INT(Datos!K289),AND(OR(K$1005="",Datos!K289&gt;=K$1005),OR(K$1006="",Datos!K289&lt;=K$1006))),FALSE),OR(ISNUMBER(FIND(";"&amp;UPPER(TRIM(Datos!K289&amp;""))&amp;"=",K$1007)),ISNUMBER(FIND(";"&amp;UPPER(TRIM(Datos!K289&amp;""))&amp;";",K$1007))),OR(UPPER(TRIM(Datos!K289&amp;""))="SÍ",UPPER(TRIM(Datos!K289&amp;""))="SI",UPPER(TRIM(Datos!K289&amp;""))="NO"),IF(ISNUMBER(Datos!K289),AND(OR(K$1005="",Datos!K289&gt;=K$1005),OR(K$1006="",Datos!K289&lt;=K$1006)),FALSE),TRUE))))</f>
        <v>0.0</v>
      </c>
      <c r="L289">
        <f>IF(Datos!L289="",0,IF(AND(L$1008&lt;&gt;"",Datos!L289=L$1008),0,IF(L$1004=0,0,1-CHOOSE(L$1004,IF(ISNUMBER(Datos!L289),AND(OR(L$1005="",Datos!L289&gt;=L$1005),OR(L$1006="",Datos!L289&lt;=L$1006)),FALSE),IF(ISNUMBER(Datos!L289),AND(Datos!L289=INT(Datos!L289),AND(OR(L$1005="",Datos!L289&gt;=L$1005),OR(L$1006="",Datos!L289&lt;=L$1006))),FALSE),OR(ISNUMBER(FIND(";"&amp;UPPER(TRIM(Datos!L289&amp;""))&amp;"=",L$1007)),ISNUMBER(FIND(";"&amp;UPPER(TRIM(Datos!L289&amp;""))&amp;";",L$1007))),OR(UPPER(TRIM(Datos!L289&amp;""))="SÍ",UPPER(TRIM(Datos!L289&amp;""))="SI",UPPER(TRIM(Datos!L289&amp;""))="NO"),IF(ISNUMBER(Datos!L289),AND(OR(L$1005="",Datos!L289&gt;=L$1005),OR(L$1006="",Datos!L289&lt;=L$1006)),FALSE),TRUE))))</f>
        <v>0.0</v>
      </c>
      <c r="M289">
        <f>IF(Datos!M289="",0,IF(AND(M$1008&lt;&gt;"",Datos!M289=M$1008),0,IF(M$1004=0,0,1-CHOOSE(M$1004,IF(ISNUMBER(Datos!M289),AND(OR(M$1005="",Datos!M289&gt;=M$1005),OR(M$1006="",Datos!M289&lt;=M$1006)),FALSE),IF(ISNUMBER(Datos!M289),AND(Datos!M289=INT(Datos!M289),AND(OR(M$1005="",Datos!M289&gt;=M$1005),OR(M$1006="",Datos!M289&lt;=M$1006))),FALSE),OR(ISNUMBER(FIND(";"&amp;UPPER(TRIM(Datos!M289&amp;""))&amp;"=",M$1007)),ISNUMBER(FIND(";"&amp;UPPER(TRIM(Datos!M289&amp;""))&amp;";",M$1007))),OR(UPPER(TRIM(Datos!M289&amp;""))="SÍ",UPPER(TRIM(Datos!M289&amp;""))="SI",UPPER(TRIM(Datos!M289&amp;""))="NO"),IF(ISNUMBER(Datos!M289),AND(OR(M$1005="",Datos!M289&gt;=M$1005),OR(M$1006="",Datos!M289&lt;=M$1006)),FALSE),TRUE))))</f>
        <v>0.0</v>
      </c>
      <c r="N289">
        <f>IF(Datos!N289="",0,IF(AND(N$1008&lt;&gt;"",Datos!N289=N$1008),0,IF(N$1004=0,0,1-CHOOSE(N$1004,IF(ISNUMBER(Datos!N289),AND(OR(N$1005="",Datos!N289&gt;=N$1005),OR(N$1006="",Datos!N289&lt;=N$1006)),FALSE),IF(ISNUMBER(Datos!N289),AND(Datos!N289=INT(Datos!N289),AND(OR(N$1005="",Datos!N289&gt;=N$1005),OR(N$1006="",Datos!N289&lt;=N$1006))),FALSE),OR(ISNUMBER(FIND(";"&amp;UPPER(TRIM(Datos!N289&amp;""))&amp;"=",N$1007)),ISNUMBER(FIND(";"&amp;UPPER(TRIM(Datos!N289&amp;""))&amp;";",N$1007))),OR(UPPER(TRIM(Datos!N289&amp;""))="SÍ",UPPER(TRIM(Datos!N289&amp;""))="SI",UPPER(TRIM(Datos!N289&amp;""))="NO"),IF(ISNUMBER(Datos!N289),AND(OR(N$1005="",Datos!N289&gt;=N$1005),OR(N$1006="",Datos!N289&lt;=N$1006)),FALSE),TRUE))))</f>
        <v>0.0</v>
      </c>
      <c r="O289">
        <f>IF(Datos!O289="",0,IF(AND(O$1008&lt;&gt;"",Datos!O289=O$1008),0,IF(O$1004=0,0,1-CHOOSE(O$1004,IF(ISNUMBER(Datos!O289),AND(OR(O$1005="",Datos!O289&gt;=O$1005),OR(O$1006="",Datos!O289&lt;=O$1006)),FALSE),IF(ISNUMBER(Datos!O289),AND(Datos!O289=INT(Datos!O289),AND(OR(O$1005="",Datos!O289&gt;=O$1005),OR(O$1006="",Datos!O289&lt;=O$1006))),FALSE),OR(ISNUMBER(FIND(";"&amp;UPPER(TRIM(Datos!O289&amp;""))&amp;"=",O$1007)),ISNUMBER(FIND(";"&amp;UPPER(TRIM(Datos!O289&amp;""))&amp;";",O$1007))),OR(UPPER(TRIM(Datos!O289&amp;""))="SÍ",UPPER(TRIM(Datos!O289&amp;""))="SI",UPPER(TRIM(Datos!O289&amp;""))="NO"),IF(ISNUMBER(Datos!O289),AND(OR(O$1005="",Datos!O289&gt;=O$1005),OR(O$1006="",Datos!O289&lt;=O$1006)),FALSE),TRUE))))</f>
        <v>0.0</v>
      </c>
      <c r="P289">
        <f>IF(Datos!P289="",0,IF(AND(P$1008&lt;&gt;"",Datos!P289=P$1008),0,IF(P$1004=0,0,1-CHOOSE(P$1004,IF(ISNUMBER(Datos!P289),AND(OR(P$1005="",Datos!P289&gt;=P$1005),OR(P$1006="",Datos!P289&lt;=P$1006)),FALSE),IF(ISNUMBER(Datos!P289),AND(Datos!P289=INT(Datos!P289),AND(OR(P$1005="",Datos!P289&gt;=P$1005),OR(P$1006="",Datos!P289&lt;=P$1006))),FALSE),OR(ISNUMBER(FIND(";"&amp;UPPER(TRIM(Datos!P289&amp;""))&amp;"=",P$1007)),ISNUMBER(FIND(";"&amp;UPPER(TRIM(Datos!P289&amp;""))&amp;";",P$1007))),OR(UPPER(TRIM(Datos!P289&amp;""))="SÍ",UPPER(TRIM(Datos!P289&amp;""))="SI",UPPER(TRIM(Datos!P289&amp;""))="NO"),IF(ISNUMBER(Datos!P289),AND(OR(P$1005="",Datos!P289&gt;=P$1005),OR(P$1006="",Datos!P289&lt;=P$1006)),FALSE),TRUE))))</f>
        <v>0.0</v>
      </c>
      <c r="Q289">
        <f>IF(Datos!Q289="",0,IF(AND(Q$1008&lt;&gt;"",Datos!Q289=Q$1008),0,IF(Q$1004=0,0,1-CHOOSE(Q$1004,IF(ISNUMBER(Datos!Q289),AND(OR(Q$1005="",Datos!Q289&gt;=Q$1005),OR(Q$1006="",Datos!Q289&lt;=Q$1006)),FALSE),IF(ISNUMBER(Datos!Q289),AND(Datos!Q289=INT(Datos!Q289),AND(OR(Q$1005="",Datos!Q289&gt;=Q$1005),OR(Q$1006="",Datos!Q289&lt;=Q$1006))),FALSE),OR(ISNUMBER(FIND(";"&amp;UPPER(TRIM(Datos!Q289&amp;""))&amp;"=",Q$1007)),ISNUMBER(FIND(";"&amp;UPPER(TRIM(Datos!Q289&amp;""))&amp;";",Q$1007))),OR(UPPER(TRIM(Datos!Q289&amp;""))="SÍ",UPPER(TRIM(Datos!Q289&amp;""))="SI",UPPER(TRIM(Datos!Q289&amp;""))="NO"),IF(ISNUMBER(Datos!Q289),AND(OR(Q$1005="",Datos!Q289&gt;=Q$1005),OR(Q$1006="",Datos!Q289&lt;=Q$1006)),FALSE),TRUE))))</f>
        <v>0.0</v>
      </c>
      <c r="R289">
        <f>IF(Datos!R289="",0,IF(AND(R$1008&lt;&gt;"",Datos!R289=R$1008),0,IF(R$1004=0,0,1-CHOOSE(R$1004,IF(ISNUMBER(Datos!R289),AND(OR(R$1005="",Datos!R289&gt;=R$1005),OR(R$1006="",Datos!R289&lt;=R$1006)),FALSE),IF(ISNUMBER(Datos!R289),AND(Datos!R289=INT(Datos!R289),AND(OR(R$1005="",Datos!R289&gt;=R$1005),OR(R$1006="",Datos!R289&lt;=R$1006))),FALSE),OR(ISNUMBER(FIND(";"&amp;UPPER(TRIM(Datos!R289&amp;""))&amp;"=",R$1007)),ISNUMBER(FIND(";"&amp;UPPER(TRIM(Datos!R289&amp;""))&amp;";",R$1007))),OR(UPPER(TRIM(Datos!R289&amp;""))="SÍ",UPPER(TRIM(Datos!R289&amp;""))="SI",UPPER(TRIM(Datos!R289&amp;""))="NO"),IF(ISNUMBER(Datos!R289),AND(OR(R$1005="",Datos!R289&gt;=R$1005),OR(R$1006="",Datos!R289&lt;=R$1006)),FALSE),TRUE))))</f>
        <v>0.0</v>
      </c>
      <c r="S289">
        <f>IF(Datos!S289="",0,IF(AND(S$1008&lt;&gt;"",Datos!S289=S$1008),0,IF(S$1004=0,0,1-CHOOSE(S$1004,IF(ISNUMBER(Datos!S289),AND(OR(S$1005="",Datos!S289&gt;=S$1005),OR(S$1006="",Datos!S289&lt;=S$1006)),FALSE),IF(ISNUMBER(Datos!S289),AND(Datos!S289=INT(Datos!S289),AND(OR(S$1005="",Datos!S289&gt;=S$1005),OR(S$1006="",Datos!S289&lt;=S$1006))),FALSE),OR(ISNUMBER(FIND(";"&amp;UPPER(TRIM(Datos!S289&amp;""))&amp;"=",S$1007)),ISNUMBER(FIND(";"&amp;UPPER(TRIM(Datos!S289&amp;""))&amp;";",S$1007))),OR(UPPER(TRIM(Datos!S289&amp;""))="SÍ",UPPER(TRIM(Datos!S289&amp;""))="SI",UPPER(TRIM(Datos!S289&amp;""))="NO"),IF(ISNUMBER(Datos!S289),AND(OR(S$1005="",Datos!S289&gt;=S$1005),OR(S$1006="",Datos!S289&lt;=S$1006)),FALSE),TRUE))))</f>
        <v>0.0</v>
      </c>
      <c r="T289">
        <f>IF(Datos!T289="",0,IF(AND(T$1008&lt;&gt;"",Datos!T289=T$1008),0,IF(T$1004=0,0,1-CHOOSE(T$1004,IF(ISNUMBER(Datos!T289),AND(OR(T$1005="",Datos!T289&gt;=T$1005),OR(T$1006="",Datos!T289&lt;=T$1006)),FALSE),IF(ISNUMBER(Datos!T289),AND(Datos!T289=INT(Datos!T289),AND(OR(T$1005="",Datos!T289&gt;=T$1005),OR(T$1006="",Datos!T289&lt;=T$1006))),FALSE),OR(ISNUMBER(FIND(";"&amp;UPPER(TRIM(Datos!T289&amp;""))&amp;"=",T$1007)),ISNUMBER(FIND(";"&amp;UPPER(TRIM(Datos!T289&amp;""))&amp;";",T$1007))),OR(UPPER(TRIM(Datos!T289&amp;""))="SÍ",UPPER(TRIM(Datos!T289&amp;""))="SI",UPPER(TRIM(Datos!T289&amp;""))="NO"),IF(ISNUMBER(Datos!T289),AND(OR(T$1005="",Datos!T289&gt;=T$1005),OR(T$1006="",Datos!T289&lt;=T$1006)),FALSE),TRUE))))</f>
        <v>0.0</v>
      </c>
      <c r="U289">
        <f>IF(Datos!U289="",0,IF(AND(U$1008&lt;&gt;"",Datos!U289=U$1008),0,IF(U$1004=0,0,1-CHOOSE(U$1004,IF(ISNUMBER(Datos!U289),AND(OR(U$1005="",Datos!U289&gt;=U$1005),OR(U$1006="",Datos!U289&lt;=U$1006)),FALSE),IF(ISNUMBER(Datos!U289),AND(Datos!U289=INT(Datos!U289),AND(OR(U$1005="",Datos!U289&gt;=U$1005),OR(U$1006="",Datos!U289&lt;=U$1006))),FALSE),OR(ISNUMBER(FIND(";"&amp;UPPER(TRIM(Datos!U289&amp;""))&amp;"=",U$1007)),ISNUMBER(FIND(";"&amp;UPPER(TRIM(Datos!U289&amp;""))&amp;";",U$1007))),OR(UPPER(TRIM(Datos!U289&amp;""))="SÍ",UPPER(TRIM(Datos!U289&amp;""))="SI",UPPER(TRIM(Datos!U289&amp;""))="NO"),IF(ISNUMBER(Datos!U289),AND(OR(U$1005="",Datos!U289&gt;=U$1005),OR(U$1006="",Datos!U289&lt;=U$1006)),FALSE),TRUE))))</f>
        <v>0.0</v>
      </c>
      <c r="V289">
        <f>IF(Datos!V289="",0,IF(AND(V$1008&lt;&gt;"",Datos!V289=V$1008),0,IF(V$1004=0,0,1-CHOOSE(V$1004,IF(ISNUMBER(Datos!V289),AND(OR(V$1005="",Datos!V289&gt;=V$1005),OR(V$1006="",Datos!V289&lt;=V$1006)),FALSE),IF(ISNUMBER(Datos!V289),AND(Datos!V289=INT(Datos!V289),AND(OR(V$1005="",Datos!V289&gt;=V$1005),OR(V$1006="",Datos!V289&lt;=V$1006))),FALSE),OR(ISNUMBER(FIND(";"&amp;UPPER(TRIM(Datos!V289&amp;""))&amp;"=",V$1007)),ISNUMBER(FIND(";"&amp;UPPER(TRIM(Datos!V289&amp;""))&amp;";",V$1007))),OR(UPPER(TRIM(Datos!V289&amp;""))="SÍ",UPPER(TRIM(Datos!V289&amp;""))="SI",UPPER(TRIM(Datos!V289&amp;""))="NO"),IF(ISNUMBER(Datos!V289),AND(OR(V$1005="",Datos!V289&gt;=V$1005),OR(V$1006="",Datos!V289&lt;=V$1006)),FALSE),TRUE))))</f>
        <v>0.0</v>
      </c>
      <c r="W289">
        <f>IF(Datos!W289="",0,IF(AND(W$1008&lt;&gt;"",Datos!W289=W$1008),0,IF(W$1004=0,0,1-CHOOSE(W$1004,IF(ISNUMBER(Datos!W289),AND(OR(W$1005="",Datos!W289&gt;=W$1005),OR(W$1006="",Datos!W289&lt;=W$1006)),FALSE),IF(ISNUMBER(Datos!W289),AND(Datos!W289=INT(Datos!W289),AND(OR(W$1005="",Datos!W289&gt;=W$1005),OR(W$1006="",Datos!W289&lt;=W$1006))),FALSE),OR(ISNUMBER(FIND(";"&amp;UPPER(TRIM(Datos!W289&amp;""))&amp;"=",W$1007)),ISNUMBER(FIND(";"&amp;UPPER(TRIM(Datos!W289&amp;""))&amp;";",W$1007))),OR(UPPER(TRIM(Datos!W289&amp;""))="SÍ",UPPER(TRIM(Datos!W289&amp;""))="SI",UPPER(TRIM(Datos!W289&amp;""))="NO"),IF(ISNUMBER(Datos!W289),AND(OR(W$1005="",Datos!W289&gt;=W$1005),OR(W$1006="",Datos!W289&lt;=W$1006)),FALSE),TRUE))))</f>
        <v>0.0</v>
      </c>
      <c r="X289">
        <f>IF(Datos!X289="",0,IF(AND(X$1008&lt;&gt;"",Datos!X289=X$1008),0,IF(X$1004=0,0,1-CHOOSE(X$1004,IF(ISNUMBER(Datos!X289),AND(OR(X$1005="",Datos!X289&gt;=X$1005),OR(X$1006="",Datos!X289&lt;=X$1006)),FALSE),IF(ISNUMBER(Datos!X289),AND(Datos!X289=INT(Datos!X289),AND(OR(X$1005="",Datos!X289&gt;=X$1005),OR(X$1006="",Datos!X289&lt;=X$1006))),FALSE),OR(ISNUMBER(FIND(";"&amp;UPPER(TRIM(Datos!X289&amp;""))&amp;"=",X$1007)),ISNUMBER(FIND(";"&amp;UPPER(TRIM(Datos!X289&amp;""))&amp;";",X$1007))),OR(UPPER(TRIM(Datos!X289&amp;""))="SÍ",UPPER(TRIM(Datos!X289&amp;""))="SI",UPPER(TRIM(Datos!X289&amp;""))="NO"),IF(ISNUMBER(Datos!X289),AND(OR(X$1005="",Datos!X289&gt;=X$1005),OR(X$1006="",Datos!X289&lt;=X$1006)),FALSE),TRUE))))</f>
        <v>0.0</v>
      </c>
      <c r="Y289">
        <f>IF(Datos!Y289="",0,IF(AND(Y$1008&lt;&gt;"",Datos!Y289=Y$1008),0,IF(Y$1004=0,0,1-CHOOSE(Y$1004,IF(ISNUMBER(Datos!Y289),AND(OR(Y$1005="",Datos!Y289&gt;=Y$1005),OR(Y$1006="",Datos!Y289&lt;=Y$1006)),FALSE),IF(ISNUMBER(Datos!Y289),AND(Datos!Y289=INT(Datos!Y289),AND(OR(Y$1005="",Datos!Y289&gt;=Y$1005),OR(Y$1006="",Datos!Y289&lt;=Y$1006))),FALSE),OR(ISNUMBER(FIND(";"&amp;UPPER(TRIM(Datos!Y289&amp;""))&amp;"=",Y$1007)),ISNUMBER(FIND(";"&amp;UPPER(TRIM(Datos!Y289&amp;""))&amp;";",Y$1007))),OR(UPPER(TRIM(Datos!Y289&amp;""))="SÍ",UPPER(TRIM(Datos!Y289&amp;""))="SI",UPPER(TRIM(Datos!Y289&amp;""))="NO"),IF(ISNUMBER(Datos!Y289),AND(OR(Y$1005="",Datos!Y289&gt;=Y$1005),OR(Y$1006="",Datos!Y289&lt;=Y$1006)),FALSE),TRUE))))</f>
        <v>0.0</v>
      </c>
      <c r="Z289">
        <f>IF(Datos!Z289="",0,IF(AND(Z$1008&lt;&gt;"",Datos!Z289=Z$1008),0,IF(Z$1004=0,0,1-CHOOSE(Z$1004,IF(ISNUMBER(Datos!Z289),AND(OR(Z$1005="",Datos!Z289&gt;=Z$1005),OR(Z$1006="",Datos!Z289&lt;=Z$1006)),FALSE),IF(ISNUMBER(Datos!Z289),AND(Datos!Z289=INT(Datos!Z289),AND(OR(Z$1005="",Datos!Z289&gt;=Z$1005),OR(Z$1006="",Datos!Z289&lt;=Z$1006))),FALSE),OR(ISNUMBER(FIND(";"&amp;UPPER(TRIM(Datos!Z289&amp;""))&amp;"=",Z$1007)),ISNUMBER(FIND(";"&amp;UPPER(TRIM(Datos!Z289&amp;""))&amp;";",Z$1007))),OR(UPPER(TRIM(Datos!Z289&amp;""))="SÍ",UPPER(TRIM(Datos!Z289&amp;""))="SI",UPPER(TRIM(Datos!Z289&amp;""))="NO"),IF(ISNUMBER(Datos!Z289),AND(OR(Z$1005="",Datos!Z289&gt;=Z$1005),OR(Z$1006="",Datos!Z289&lt;=Z$1006)),FALSE),TRUE))))</f>
        <v>0.0</v>
      </c>
      <c r="AA289">
        <f>IF(Datos!AA289="",0,IF(AND(AA$1008&lt;&gt;"",Datos!AA289=AA$1008),0,IF(AA$1004=0,0,1-CHOOSE(AA$1004,IF(ISNUMBER(Datos!AA289),AND(OR(AA$1005="",Datos!AA289&gt;=AA$1005),OR(AA$1006="",Datos!AA289&lt;=AA$1006)),FALSE),IF(ISNUMBER(Datos!AA289),AND(Datos!AA289=INT(Datos!AA289),AND(OR(AA$1005="",Datos!AA289&gt;=AA$1005),OR(AA$1006="",Datos!AA289&lt;=AA$1006))),FALSE),OR(ISNUMBER(FIND(";"&amp;UPPER(TRIM(Datos!AA289&amp;""))&amp;"=",AA$1007)),ISNUMBER(FIND(";"&amp;UPPER(TRIM(Datos!AA289&amp;""))&amp;";",AA$1007))),OR(UPPER(TRIM(Datos!AA289&amp;""))="SÍ",UPPER(TRIM(Datos!AA289&amp;""))="SI",UPPER(TRIM(Datos!AA289&amp;""))="NO"),IF(ISNUMBER(Datos!AA289),AND(OR(AA$1005="",Datos!AA289&gt;=AA$1005),OR(AA$1006="",Datos!AA289&lt;=AA$1006)),FALSE),TRUE))))</f>
        <v>0.0</v>
      </c>
      <c r="AB289">
        <f>IF(Datos!AB289="",0,IF(AND(AB$1008&lt;&gt;"",Datos!AB289=AB$1008),0,IF(AB$1004=0,0,1-CHOOSE(AB$1004,IF(ISNUMBER(Datos!AB289),AND(OR(AB$1005="",Datos!AB289&gt;=AB$1005),OR(AB$1006="",Datos!AB289&lt;=AB$1006)),FALSE),IF(ISNUMBER(Datos!AB289),AND(Datos!AB289=INT(Datos!AB289),AND(OR(AB$1005="",Datos!AB289&gt;=AB$1005),OR(AB$1006="",Datos!AB289&lt;=AB$1006))),FALSE),OR(ISNUMBER(FIND(";"&amp;UPPER(TRIM(Datos!AB289&amp;""))&amp;"=",AB$1007)),ISNUMBER(FIND(";"&amp;UPPER(TRIM(Datos!AB289&amp;""))&amp;";",AB$1007))),OR(UPPER(TRIM(Datos!AB289&amp;""))="SÍ",UPPER(TRIM(Datos!AB289&amp;""))="SI",UPPER(TRIM(Datos!AB289&amp;""))="NO"),IF(ISNUMBER(Datos!AB289),AND(OR(AB$1005="",Datos!AB289&gt;=AB$1005),OR(AB$1006="",Datos!AB289&lt;=AB$1006)),FALSE),TRUE))))</f>
        <v>0.0</v>
      </c>
      <c r="AC289">
        <f>IF(Datos!AC289="",0,IF(AND(AC$1008&lt;&gt;"",Datos!AC289=AC$1008),0,IF(AC$1004=0,0,1-CHOOSE(AC$1004,IF(ISNUMBER(Datos!AC289),AND(OR(AC$1005="",Datos!AC289&gt;=AC$1005),OR(AC$1006="",Datos!AC289&lt;=AC$1006)),FALSE),IF(ISNUMBER(Datos!AC289),AND(Datos!AC289=INT(Datos!AC289),AND(OR(AC$1005="",Datos!AC289&gt;=AC$1005),OR(AC$1006="",Datos!AC289&lt;=AC$1006))),FALSE),OR(ISNUMBER(FIND(";"&amp;UPPER(TRIM(Datos!AC289&amp;""))&amp;"=",AC$1007)),ISNUMBER(FIND(";"&amp;UPPER(TRIM(Datos!AC289&amp;""))&amp;";",AC$1007))),OR(UPPER(TRIM(Datos!AC289&amp;""))="SÍ",UPPER(TRIM(Datos!AC289&amp;""))="SI",UPPER(TRIM(Datos!AC289&amp;""))="NO"),IF(ISNUMBER(Datos!AC289),AND(OR(AC$1005="",Datos!AC289&gt;=AC$1005),OR(AC$1006="",Datos!AC289&lt;=AC$1006)),FALSE),TRUE))))</f>
        <v>0.0</v>
      </c>
      <c r="AD289">
        <f>IF(Datos!AD289="",0,IF(AND(AD$1008&lt;&gt;"",Datos!AD289=AD$1008),0,IF(AD$1004=0,0,1-CHOOSE(AD$1004,IF(ISNUMBER(Datos!AD289),AND(OR(AD$1005="",Datos!AD289&gt;=AD$1005),OR(AD$1006="",Datos!AD289&lt;=AD$1006)),FALSE),IF(ISNUMBER(Datos!AD289),AND(Datos!AD289=INT(Datos!AD289),AND(OR(AD$1005="",Datos!AD289&gt;=AD$1005),OR(AD$1006="",Datos!AD289&lt;=AD$1006))),FALSE),OR(ISNUMBER(FIND(";"&amp;UPPER(TRIM(Datos!AD289&amp;""))&amp;"=",AD$1007)),ISNUMBER(FIND(";"&amp;UPPER(TRIM(Datos!AD289&amp;""))&amp;";",AD$1007))),OR(UPPER(TRIM(Datos!AD289&amp;""))="SÍ",UPPER(TRIM(Datos!AD289&amp;""))="SI",UPPER(TRIM(Datos!AD289&amp;""))="NO"),IF(ISNUMBER(Datos!AD289),AND(OR(AD$1005="",Datos!AD289&gt;=AD$1005),OR(AD$1006="",Datos!AD289&lt;=AD$1006)),FALSE),TRUE))))</f>
        <v>0.0</v>
      </c>
      <c r="AE289">
        <f>IF(Datos!AE289="",0,IF(AND(AE$1008&lt;&gt;"",Datos!AE289=AE$1008),0,IF(AE$1004=0,0,1-CHOOSE(AE$1004,IF(ISNUMBER(Datos!AE289),AND(OR(AE$1005="",Datos!AE289&gt;=AE$1005),OR(AE$1006="",Datos!AE289&lt;=AE$1006)),FALSE),IF(ISNUMBER(Datos!AE289),AND(Datos!AE289=INT(Datos!AE289),AND(OR(AE$1005="",Datos!AE289&gt;=AE$1005),OR(AE$1006="",Datos!AE289&lt;=AE$1006))),FALSE),OR(ISNUMBER(FIND(";"&amp;UPPER(TRIM(Datos!AE289&amp;""))&amp;"=",AE$1007)),ISNUMBER(FIND(";"&amp;UPPER(TRIM(Datos!AE289&amp;""))&amp;";",AE$1007))),OR(UPPER(TRIM(Datos!AE289&amp;""))="SÍ",UPPER(TRIM(Datos!AE289&amp;""))="SI",UPPER(TRIM(Datos!AE289&amp;""))="NO"),IF(ISNUMBER(Datos!AE289),AND(OR(AE$1005="",Datos!AE289&gt;=AE$1005),OR(AE$1006="",Datos!AE289&lt;=AE$1006)),FALSE),TRUE))))</f>
        <v>0.0</v>
      </c>
    </row>
    <row r="290" spans="2:31">
      <c r="B290">
        <f>IF(Datos!B290="",0,IF(AND(B$1008&lt;&gt;"",Datos!B290=B$1008),0,IF(B$1004=0,0,1-CHOOSE(B$1004,IF(ISNUMBER(Datos!B290),AND(OR(B$1005="",Datos!B290&gt;=B$1005),OR(B$1006="",Datos!B290&lt;=B$1006)),FALSE),IF(ISNUMBER(Datos!B290),AND(Datos!B290=INT(Datos!B290),AND(OR(B$1005="",Datos!B290&gt;=B$1005),OR(B$1006="",Datos!B290&lt;=B$1006))),FALSE),OR(ISNUMBER(FIND(";"&amp;UPPER(TRIM(Datos!B290&amp;""))&amp;"=",B$1007)),ISNUMBER(FIND(";"&amp;UPPER(TRIM(Datos!B290&amp;""))&amp;";",B$1007))),OR(UPPER(TRIM(Datos!B290&amp;""))="SÍ",UPPER(TRIM(Datos!B290&amp;""))="SI",UPPER(TRIM(Datos!B290&amp;""))="NO"),IF(ISNUMBER(Datos!B290),AND(OR(B$1005="",Datos!B290&gt;=B$1005),OR(B$1006="",Datos!B290&lt;=B$1006)),FALSE),TRUE))))</f>
        <v>0.0</v>
      </c>
      <c r="C290">
        <f>IF(Datos!C290="",0,IF(AND(C$1008&lt;&gt;"",Datos!C290=C$1008),0,IF(C$1004=0,0,1-CHOOSE(C$1004,IF(ISNUMBER(Datos!C290),AND(OR(C$1005="",Datos!C290&gt;=C$1005),OR(C$1006="",Datos!C290&lt;=C$1006)),FALSE),IF(ISNUMBER(Datos!C290),AND(Datos!C290=INT(Datos!C290),AND(OR(C$1005="",Datos!C290&gt;=C$1005),OR(C$1006="",Datos!C290&lt;=C$1006))),FALSE),OR(ISNUMBER(FIND(";"&amp;UPPER(TRIM(Datos!C290&amp;""))&amp;"=",C$1007)),ISNUMBER(FIND(";"&amp;UPPER(TRIM(Datos!C290&amp;""))&amp;";",C$1007))),OR(UPPER(TRIM(Datos!C290&amp;""))="SÍ",UPPER(TRIM(Datos!C290&amp;""))="SI",UPPER(TRIM(Datos!C290&amp;""))="NO"),IF(ISNUMBER(Datos!C290),AND(OR(C$1005="",Datos!C290&gt;=C$1005),OR(C$1006="",Datos!C290&lt;=C$1006)),FALSE),TRUE))))</f>
        <v>0.0</v>
      </c>
      <c r="D290">
        <f>IF(Datos!D290="",0,IF(AND(D$1008&lt;&gt;"",Datos!D290=D$1008),0,IF(D$1004=0,0,1-CHOOSE(D$1004,IF(ISNUMBER(Datos!D290),AND(OR(D$1005="",Datos!D290&gt;=D$1005),OR(D$1006="",Datos!D290&lt;=D$1006)),FALSE),IF(ISNUMBER(Datos!D290),AND(Datos!D290=INT(Datos!D290),AND(OR(D$1005="",Datos!D290&gt;=D$1005),OR(D$1006="",Datos!D290&lt;=D$1006))),FALSE),OR(ISNUMBER(FIND(";"&amp;UPPER(TRIM(Datos!D290&amp;""))&amp;"=",D$1007)),ISNUMBER(FIND(";"&amp;UPPER(TRIM(Datos!D290&amp;""))&amp;";",D$1007))),OR(UPPER(TRIM(Datos!D290&amp;""))="SÍ",UPPER(TRIM(Datos!D290&amp;""))="SI",UPPER(TRIM(Datos!D290&amp;""))="NO"),IF(ISNUMBER(Datos!D290),AND(OR(D$1005="",Datos!D290&gt;=D$1005),OR(D$1006="",Datos!D290&lt;=D$1006)),FALSE),TRUE))))</f>
        <v>0.0</v>
      </c>
      <c r="E290">
        <f>IF(Datos!E290="",0,IF(AND(E$1008&lt;&gt;"",Datos!E290=E$1008),0,IF(E$1004=0,0,1-CHOOSE(E$1004,IF(ISNUMBER(Datos!E290),AND(OR(E$1005="",Datos!E290&gt;=E$1005),OR(E$1006="",Datos!E290&lt;=E$1006)),FALSE),IF(ISNUMBER(Datos!E290),AND(Datos!E290=INT(Datos!E290),AND(OR(E$1005="",Datos!E290&gt;=E$1005),OR(E$1006="",Datos!E290&lt;=E$1006))),FALSE),OR(ISNUMBER(FIND(";"&amp;UPPER(TRIM(Datos!E290&amp;""))&amp;"=",E$1007)),ISNUMBER(FIND(";"&amp;UPPER(TRIM(Datos!E290&amp;""))&amp;";",E$1007))),OR(UPPER(TRIM(Datos!E290&amp;""))="SÍ",UPPER(TRIM(Datos!E290&amp;""))="SI",UPPER(TRIM(Datos!E290&amp;""))="NO"),IF(ISNUMBER(Datos!E290),AND(OR(E$1005="",Datos!E290&gt;=E$1005),OR(E$1006="",Datos!E290&lt;=E$1006)),FALSE),TRUE))))</f>
        <v>0.0</v>
      </c>
      <c r="F290">
        <f>IF(Datos!F290="",0,IF(AND(F$1008&lt;&gt;"",Datos!F290=F$1008),0,IF(F$1004=0,0,1-CHOOSE(F$1004,IF(ISNUMBER(Datos!F290),AND(OR(F$1005="",Datos!F290&gt;=F$1005),OR(F$1006="",Datos!F290&lt;=F$1006)),FALSE),IF(ISNUMBER(Datos!F290),AND(Datos!F290=INT(Datos!F290),AND(OR(F$1005="",Datos!F290&gt;=F$1005),OR(F$1006="",Datos!F290&lt;=F$1006))),FALSE),OR(ISNUMBER(FIND(";"&amp;UPPER(TRIM(Datos!F290&amp;""))&amp;"=",F$1007)),ISNUMBER(FIND(";"&amp;UPPER(TRIM(Datos!F290&amp;""))&amp;";",F$1007))),OR(UPPER(TRIM(Datos!F290&amp;""))="SÍ",UPPER(TRIM(Datos!F290&amp;""))="SI",UPPER(TRIM(Datos!F290&amp;""))="NO"),IF(ISNUMBER(Datos!F290),AND(OR(F$1005="",Datos!F290&gt;=F$1005),OR(F$1006="",Datos!F290&lt;=F$1006)),FALSE),TRUE))))</f>
        <v>0.0</v>
      </c>
      <c r="G290">
        <f>IF(Datos!G290="",0,IF(AND(G$1008&lt;&gt;"",Datos!G290=G$1008),0,IF(G$1004=0,0,1-CHOOSE(G$1004,IF(ISNUMBER(Datos!G290),AND(OR(G$1005="",Datos!G290&gt;=G$1005),OR(G$1006="",Datos!G290&lt;=G$1006)),FALSE),IF(ISNUMBER(Datos!G290),AND(Datos!G290=INT(Datos!G290),AND(OR(G$1005="",Datos!G290&gt;=G$1005),OR(G$1006="",Datos!G290&lt;=G$1006))),FALSE),OR(ISNUMBER(FIND(";"&amp;UPPER(TRIM(Datos!G290&amp;""))&amp;"=",G$1007)),ISNUMBER(FIND(";"&amp;UPPER(TRIM(Datos!G290&amp;""))&amp;";",G$1007))),OR(UPPER(TRIM(Datos!G290&amp;""))="SÍ",UPPER(TRIM(Datos!G290&amp;""))="SI",UPPER(TRIM(Datos!G290&amp;""))="NO"),IF(ISNUMBER(Datos!G290),AND(OR(G$1005="",Datos!G290&gt;=G$1005),OR(G$1006="",Datos!G290&lt;=G$1006)),FALSE),TRUE))))</f>
        <v>0.0</v>
      </c>
      <c r="H290">
        <f>IF(Datos!H290="",0,IF(AND(H$1008&lt;&gt;"",Datos!H290=H$1008),0,IF(H$1004=0,0,1-CHOOSE(H$1004,IF(ISNUMBER(Datos!H290),AND(OR(H$1005="",Datos!H290&gt;=H$1005),OR(H$1006="",Datos!H290&lt;=H$1006)),FALSE),IF(ISNUMBER(Datos!H290),AND(Datos!H290=INT(Datos!H290),AND(OR(H$1005="",Datos!H290&gt;=H$1005),OR(H$1006="",Datos!H290&lt;=H$1006))),FALSE),OR(ISNUMBER(FIND(";"&amp;UPPER(TRIM(Datos!H290&amp;""))&amp;"=",H$1007)),ISNUMBER(FIND(";"&amp;UPPER(TRIM(Datos!H290&amp;""))&amp;";",H$1007))),OR(UPPER(TRIM(Datos!H290&amp;""))="SÍ",UPPER(TRIM(Datos!H290&amp;""))="SI",UPPER(TRIM(Datos!H290&amp;""))="NO"),IF(ISNUMBER(Datos!H290),AND(OR(H$1005="",Datos!H290&gt;=H$1005),OR(H$1006="",Datos!H290&lt;=H$1006)),FALSE),TRUE))))</f>
        <v>0.0</v>
      </c>
      <c r="I290">
        <f>IF(Datos!I290="",0,IF(AND(I$1008&lt;&gt;"",Datos!I290=I$1008),0,IF(I$1004=0,0,1-CHOOSE(I$1004,IF(ISNUMBER(Datos!I290),AND(OR(I$1005="",Datos!I290&gt;=I$1005),OR(I$1006="",Datos!I290&lt;=I$1006)),FALSE),IF(ISNUMBER(Datos!I290),AND(Datos!I290=INT(Datos!I290),AND(OR(I$1005="",Datos!I290&gt;=I$1005),OR(I$1006="",Datos!I290&lt;=I$1006))),FALSE),OR(ISNUMBER(FIND(";"&amp;UPPER(TRIM(Datos!I290&amp;""))&amp;"=",I$1007)),ISNUMBER(FIND(";"&amp;UPPER(TRIM(Datos!I290&amp;""))&amp;";",I$1007))),OR(UPPER(TRIM(Datos!I290&amp;""))="SÍ",UPPER(TRIM(Datos!I290&amp;""))="SI",UPPER(TRIM(Datos!I290&amp;""))="NO"),IF(ISNUMBER(Datos!I290),AND(OR(I$1005="",Datos!I290&gt;=I$1005),OR(I$1006="",Datos!I290&lt;=I$1006)),FALSE),TRUE))))</f>
        <v>0.0</v>
      </c>
      <c r="J290">
        <f>IF(Datos!J290="",0,IF(AND(J$1008&lt;&gt;"",Datos!J290=J$1008),0,IF(J$1004=0,0,1-CHOOSE(J$1004,IF(ISNUMBER(Datos!J290),AND(OR(J$1005="",Datos!J290&gt;=J$1005),OR(J$1006="",Datos!J290&lt;=J$1006)),FALSE),IF(ISNUMBER(Datos!J290),AND(Datos!J290=INT(Datos!J290),AND(OR(J$1005="",Datos!J290&gt;=J$1005),OR(J$1006="",Datos!J290&lt;=J$1006))),FALSE),OR(ISNUMBER(FIND(";"&amp;UPPER(TRIM(Datos!J290&amp;""))&amp;"=",J$1007)),ISNUMBER(FIND(";"&amp;UPPER(TRIM(Datos!J290&amp;""))&amp;";",J$1007))),OR(UPPER(TRIM(Datos!J290&amp;""))="SÍ",UPPER(TRIM(Datos!J290&amp;""))="SI",UPPER(TRIM(Datos!J290&amp;""))="NO"),IF(ISNUMBER(Datos!J290),AND(OR(J$1005="",Datos!J290&gt;=J$1005),OR(J$1006="",Datos!J290&lt;=J$1006)),FALSE),TRUE))))</f>
        <v>0.0</v>
      </c>
      <c r="K290">
        <f>IF(Datos!K290="",0,IF(AND(K$1008&lt;&gt;"",Datos!K290=K$1008),0,IF(K$1004=0,0,1-CHOOSE(K$1004,IF(ISNUMBER(Datos!K290),AND(OR(K$1005="",Datos!K290&gt;=K$1005),OR(K$1006="",Datos!K290&lt;=K$1006)),FALSE),IF(ISNUMBER(Datos!K290),AND(Datos!K290=INT(Datos!K290),AND(OR(K$1005="",Datos!K290&gt;=K$1005),OR(K$1006="",Datos!K290&lt;=K$1006))),FALSE),OR(ISNUMBER(FIND(";"&amp;UPPER(TRIM(Datos!K290&amp;""))&amp;"=",K$1007)),ISNUMBER(FIND(";"&amp;UPPER(TRIM(Datos!K290&amp;""))&amp;";",K$1007))),OR(UPPER(TRIM(Datos!K290&amp;""))="SÍ",UPPER(TRIM(Datos!K290&amp;""))="SI",UPPER(TRIM(Datos!K290&amp;""))="NO"),IF(ISNUMBER(Datos!K290),AND(OR(K$1005="",Datos!K290&gt;=K$1005),OR(K$1006="",Datos!K290&lt;=K$1006)),FALSE),TRUE))))</f>
        <v>0.0</v>
      </c>
      <c r="L290">
        <f>IF(Datos!L290="",0,IF(AND(L$1008&lt;&gt;"",Datos!L290=L$1008),0,IF(L$1004=0,0,1-CHOOSE(L$1004,IF(ISNUMBER(Datos!L290),AND(OR(L$1005="",Datos!L290&gt;=L$1005),OR(L$1006="",Datos!L290&lt;=L$1006)),FALSE),IF(ISNUMBER(Datos!L290),AND(Datos!L290=INT(Datos!L290),AND(OR(L$1005="",Datos!L290&gt;=L$1005),OR(L$1006="",Datos!L290&lt;=L$1006))),FALSE),OR(ISNUMBER(FIND(";"&amp;UPPER(TRIM(Datos!L290&amp;""))&amp;"=",L$1007)),ISNUMBER(FIND(";"&amp;UPPER(TRIM(Datos!L290&amp;""))&amp;";",L$1007))),OR(UPPER(TRIM(Datos!L290&amp;""))="SÍ",UPPER(TRIM(Datos!L290&amp;""))="SI",UPPER(TRIM(Datos!L290&amp;""))="NO"),IF(ISNUMBER(Datos!L290),AND(OR(L$1005="",Datos!L290&gt;=L$1005),OR(L$1006="",Datos!L290&lt;=L$1006)),FALSE),TRUE))))</f>
        <v>0.0</v>
      </c>
      <c r="M290">
        <f>IF(Datos!M290="",0,IF(AND(M$1008&lt;&gt;"",Datos!M290=M$1008),0,IF(M$1004=0,0,1-CHOOSE(M$1004,IF(ISNUMBER(Datos!M290),AND(OR(M$1005="",Datos!M290&gt;=M$1005),OR(M$1006="",Datos!M290&lt;=M$1006)),FALSE),IF(ISNUMBER(Datos!M290),AND(Datos!M290=INT(Datos!M290),AND(OR(M$1005="",Datos!M290&gt;=M$1005),OR(M$1006="",Datos!M290&lt;=M$1006))),FALSE),OR(ISNUMBER(FIND(";"&amp;UPPER(TRIM(Datos!M290&amp;""))&amp;"=",M$1007)),ISNUMBER(FIND(";"&amp;UPPER(TRIM(Datos!M290&amp;""))&amp;";",M$1007))),OR(UPPER(TRIM(Datos!M290&amp;""))="SÍ",UPPER(TRIM(Datos!M290&amp;""))="SI",UPPER(TRIM(Datos!M290&amp;""))="NO"),IF(ISNUMBER(Datos!M290),AND(OR(M$1005="",Datos!M290&gt;=M$1005),OR(M$1006="",Datos!M290&lt;=M$1006)),FALSE),TRUE))))</f>
        <v>0.0</v>
      </c>
      <c r="N290">
        <f>IF(Datos!N290="",0,IF(AND(N$1008&lt;&gt;"",Datos!N290=N$1008),0,IF(N$1004=0,0,1-CHOOSE(N$1004,IF(ISNUMBER(Datos!N290),AND(OR(N$1005="",Datos!N290&gt;=N$1005),OR(N$1006="",Datos!N290&lt;=N$1006)),FALSE),IF(ISNUMBER(Datos!N290),AND(Datos!N290=INT(Datos!N290),AND(OR(N$1005="",Datos!N290&gt;=N$1005),OR(N$1006="",Datos!N290&lt;=N$1006))),FALSE),OR(ISNUMBER(FIND(";"&amp;UPPER(TRIM(Datos!N290&amp;""))&amp;"=",N$1007)),ISNUMBER(FIND(";"&amp;UPPER(TRIM(Datos!N290&amp;""))&amp;";",N$1007))),OR(UPPER(TRIM(Datos!N290&amp;""))="SÍ",UPPER(TRIM(Datos!N290&amp;""))="SI",UPPER(TRIM(Datos!N290&amp;""))="NO"),IF(ISNUMBER(Datos!N290),AND(OR(N$1005="",Datos!N290&gt;=N$1005),OR(N$1006="",Datos!N290&lt;=N$1006)),FALSE),TRUE))))</f>
        <v>0.0</v>
      </c>
      <c r="O290">
        <f>IF(Datos!O290="",0,IF(AND(O$1008&lt;&gt;"",Datos!O290=O$1008),0,IF(O$1004=0,0,1-CHOOSE(O$1004,IF(ISNUMBER(Datos!O290),AND(OR(O$1005="",Datos!O290&gt;=O$1005),OR(O$1006="",Datos!O290&lt;=O$1006)),FALSE),IF(ISNUMBER(Datos!O290),AND(Datos!O290=INT(Datos!O290),AND(OR(O$1005="",Datos!O290&gt;=O$1005),OR(O$1006="",Datos!O290&lt;=O$1006))),FALSE),OR(ISNUMBER(FIND(";"&amp;UPPER(TRIM(Datos!O290&amp;""))&amp;"=",O$1007)),ISNUMBER(FIND(";"&amp;UPPER(TRIM(Datos!O290&amp;""))&amp;";",O$1007))),OR(UPPER(TRIM(Datos!O290&amp;""))="SÍ",UPPER(TRIM(Datos!O290&amp;""))="SI",UPPER(TRIM(Datos!O290&amp;""))="NO"),IF(ISNUMBER(Datos!O290),AND(OR(O$1005="",Datos!O290&gt;=O$1005),OR(O$1006="",Datos!O290&lt;=O$1006)),FALSE),TRUE))))</f>
        <v>0.0</v>
      </c>
      <c r="P290">
        <f>IF(Datos!P290="",0,IF(AND(P$1008&lt;&gt;"",Datos!P290=P$1008),0,IF(P$1004=0,0,1-CHOOSE(P$1004,IF(ISNUMBER(Datos!P290),AND(OR(P$1005="",Datos!P290&gt;=P$1005),OR(P$1006="",Datos!P290&lt;=P$1006)),FALSE),IF(ISNUMBER(Datos!P290),AND(Datos!P290=INT(Datos!P290),AND(OR(P$1005="",Datos!P290&gt;=P$1005),OR(P$1006="",Datos!P290&lt;=P$1006))),FALSE),OR(ISNUMBER(FIND(";"&amp;UPPER(TRIM(Datos!P290&amp;""))&amp;"=",P$1007)),ISNUMBER(FIND(";"&amp;UPPER(TRIM(Datos!P290&amp;""))&amp;";",P$1007))),OR(UPPER(TRIM(Datos!P290&amp;""))="SÍ",UPPER(TRIM(Datos!P290&amp;""))="SI",UPPER(TRIM(Datos!P290&amp;""))="NO"),IF(ISNUMBER(Datos!P290),AND(OR(P$1005="",Datos!P290&gt;=P$1005),OR(P$1006="",Datos!P290&lt;=P$1006)),FALSE),TRUE))))</f>
        <v>0.0</v>
      </c>
      <c r="Q290">
        <f>IF(Datos!Q290="",0,IF(AND(Q$1008&lt;&gt;"",Datos!Q290=Q$1008),0,IF(Q$1004=0,0,1-CHOOSE(Q$1004,IF(ISNUMBER(Datos!Q290),AND(OR(Q$1005="",Datos!Q290&gt;=Q$1005),OR(Q$1006="",Datos!Q290&lt;=Q$1006)),FALSE),IF(ISNUMBER(Datos!Q290),AND(Datos!Q290=INT(Datos!Q290),AND(OR(Q$1005="",Datos!Q290&gt;=Q$1005),OR(Q$1006="",Datos!Q290&lt;=Q$1006))),FALSE),OR(ISNUMBER(FIND(";"&amp;UPPER(TRIM(Datos!Q290&amp;""))&amp;"=",Q$1007)),ISNUMBER(FIND(";"&amp;UPPER(TRIM(Datos!Q290&amp;""))&amp;";",Q$1007))),OR(UPPER(TRIM(Datos!Q290&amp;""))="SÍ",UPPER(TRIM(Datos!Q290&amp;""))="SI",UPPER(TRIM(Datos!Q290&amp;""))="NO"),IF(ISNUMBER(Datos!Q290),AND(OR(Q$1005="",Datos!Q290&gt;=Q$1005),OR(Q$1006="",Datos!Q290&lt;=Q$1006)),FALSE),TRUE))))</f>
        <v>0.0</v>
      </c>
      <c r="R290">
        <f>IF(Datos!R290="",0,IF(AND(R$1008&lt;&gt;"",Datos!R290=R$1008),0,IF(R$1004=0,0,1-CHOOSE(R$1004,IF(ISNUMBER(Datos!R290),AND(OR(R$1005="",Datos!R290&gt;=R$1005),OR(R$1006="",Datos!R290&lt;=R$1006)),FALSE),IF(ISNUMBER(Datos!R290),AND(Datos!R290=INT(Datos!R290),AND(OR(R$1005="",Datos!R290&gt;=R$1005),OR(R$1006="",Datos!R290&lt;=R$1006))),FALSE),OR(ISNUMBER(FIND(";"&amp;UPPER(TRIM(Datos!R290&amp;""))&amp;"=",R$1007)),ISNUMBER(FIND(";"&amp;UPPER(TRIM(Datos!R290&amp;""))&amp;";",R$1007))),OR(UPPER(TRIM(Datos!R290&amp;""))="SÍ",UPPER(TRIM(Datos!R290&amp;""))="SI",UPPER(TRIM(Datos!R290&amp;""))="NO"),IF(ISNUMBER(Datos!R290),AND(OR(R$1005="",Datos!R290&gt;=R$1005),OR(R$1006="",Datos!R290&lt;=R$1006)),FALSE),TRUE))))</f>
        <v>0.0</v>
      </c>
      <c r="S290">
        <f>IF(Datos!S290="",0,IF(AND(S$1008&lt;&gt;"",Datos!S290=S$1008),0,IF(S$1004=0,0,1-CHOOSE(S$1004,IF(ISNUMBER(Datos!S290),AND(OR(S$1005="",Datos!S290&gt;=S$1005),OR(S$1006="",Datos!S290&lt;=S$1006)),FALSE),IF(ISNUMBER(Datos!S290),AND(Datos!S290=INT(Datos!S290),AND(OR(S$1005="",Datos!S290&gt;=S$1005),OR(S$1006="",Datos!S290&lt;=S$1006))),FALSE),OR(ISNUMBER(FIND(";"&amp;UPPER(TRIM(Datos!S290&amp;""))&amp;"=",S$1007)),ISNUMBER(FIND(";"&amp;UPPER(TRIM(Datos!S290&amp;""))&amp;";",S$1007))),OR(UPPER(TRIM(Datos!S290&amp;""))="SÍ",UPPER(TRIM(Datos!S290&amp;""))="SI",UPPER(TRIM(Datos!S290&amp;""))="NO"),IF(ISNUMBER(Datos!S290),AND(OR(S$1005="",Datos!S290&gt;=S$1005),OR(S$1006="",Datos!S290&lt;=S$1006)),FALSE),TRUE))))</f>
        <v>0.0</v>
      </c>
      <c r="T290">
        <f>IF(Datos!T290="",0,IF(AND(T$1008&lt;&gt;"",Datos!T290=T$1008),0,IF(T$1004=0,0,1-CHOOSE(T$1004,IF(ISNUMBER(Datos!T290),AND(OR(T$1005="",Datos!T290&gt;=T$1005),OR(T$1006="",Datos!T290&lt;=T$1006)),FALSE),IF(ISNUMBER(Datos!T290),AND(Datos!T290=INT(Datos!T290),AND(OR(T$1005="",Datos!T290&gt;=T$1005),OR(T$1006="",Datos!T290&lt;=T$1006))),FALSE),OR(ISNUMBER(FIND(";"&amp;UPPER(TRIM(Datos!T290&amp;""))&amp;"=",T$1007)),ISNUMBER(FIND(";"&amp;UPPER(TRIM(Datos!T290&amp;""))&amp;";",T$1007))),OR(UPPER(TRIM(Datos!T290&amp;""))="SÍ",UPPER(TRIM(Datos!T290&amp;""))="SI",UPPER(TRIM(Datos!T290&amp;""))="NO"),IF(ISNUMBER(Datos!T290),AND(OR(T$1005="",Datos!T290&gt;=T$1005),OR(T$1006="",Datos!T290&lt;=T$1006)),FALSE),TRUE))))</f>
        <v>0.0</v>
      </c>
      <c r="U290">
        <f>IF(Datos!U290="",0,IF(AND(U$1008&lt;&gt;"",Datos!U290=U$1008),0,IF(U$1004=0,0,1-CHOOSE(U$1004,IF(ISNUMBER(Datos!U290),AND(OR(U$1005="",Datos!U290&gt;=U$1005),OR(U$1006="",Datos!U290&lt;=U$1006)),FALSE),IF(ISNUMBER(Datos!U290),AND(Datos!U290=INT(Datos!U290),AND(OR(U$1005="",Datos!U290&gt;=U$1005),OR(U$1006="",Datos!U290&lt;=U$1006))),FALSE),OR(ISNUMBER(FIND(";"&amp;UPPER(TRIM(Datos!U290&amp;""))&amp;"=",U$1007)),ISNUMBER(FIND(";"&amp;UPPER(TRIM(Datos!U290&amp;""))&amp;";",U$1007))),OR(UPPER(TRIM(Datos!U290&amp;""))="SÍ",UPPER(TRIM(Datos!U290&amp;""))="SI",UPPER(TRIM(Datos!U290&amp;""))="NO"),IF(ISNUMBER(Datos!U290),AND(OR(U$1005="",Datos!U290&gt;=U$1005),OR(U$1006="",Datos!U290&lt;=U$1006)),FALSE),TRUE))))</f>
        <v>0.0</v>
      </c>
      <c r="V290">
        <f>IF(Datos!V290="",0,IF(AND(V$1008&lt;&gt;"",Datos!V290=V$1008),0,IF(V$1004=0,0,1-CHOOSE(V$1004,IF(ISNUMBER(Datos!V290),AND(OR(V$1005="",Datos!V290&gt;=V$1005),OR(V$1006="",Datos!V290&lt;=V$1006)),FALSE),IF(ISNUMBER(Datos!V290),AND(Datos!V290=INT(Datos!V290),AND(OR(V$1005="",Datos!V290&gt;=V$1005),OR(V$1006="",Datos!V290&lt;=V$1006))),FALSE),OR(ISNUMBER(FIND(";"&amp;UPPER(TRIM(Datos!V290&amp;""))&amp;"=",V$1007)),ISNUMBER(FIND(";"&amp;UPPER(TRIM(Datos!V290&amp;""))&amp;";",V$1007))),OR(UPPER(TRIM(Datos!V290&amp;""))="SÍ",UPPER(TRIM(Datos!V290&amp;""))="SI",UPPER(TRIM(Datos!V290&amp;""))="NO"),IF(ISNUMBER(Datos!V290),AND(OR(V$1005="",Datos!V290&gt;=V$1005),OR(V$1006="",Datos!V290&lt;=V$1006)),FALSE),TRUE))))</f>
        <v>0.0</v>
      </c>
      <c r="W290">
        <f>IF(Datos!W290="",0,IF(AND(W$1008&lt;&gt;"",Datos!W290=W$1008),0,IF(W$1004=0,0,1-CHOOSE(W$1004,IF(ISNUMBER(Datos!W290),AND(OR(W$1005="",Datos!W290&gt;=W$1005),OR(W$1006="",Datos!W290&lt;=W$1006)),FALSE),IF(ISNUMBER(Datos!W290),AND(Datos!W290=INT(Datos!W290),AND(OR(W$1005="",Datos!W290&gt;=W$1005),OR(W$1006="",Datos!W290&lt;=W$1006))),FALSE),OR(ISNUMBER(FIND(";"&amp;UPPER(TRIM(Datos!W290&amp;""))&amp;"=",W$1007)),ISNUMBER(FIND(";"&amp;UPPER(TRIM(Datos!W290&amp;""))&amp;";",W$1007))),OR(UPPER(TRIM(Datos!W290&amp;""))="SÍ",UPPER(TRIM(Datos!W290&amp;""))="SI",UPPER(TRIM(Datos!W290&amp;""))="NO"),IF(ISNUMBER(Datos!W290),AND(OR(W$1005="",Datos!W290&gt;=W$1005),OR(W$1006="",Datos!W290&lt;=W$1006)),FALSE),TRUE))))</f>
        <v>0.0</v>
      </c>
      <c r="X290">
        <f>IF(Datos!X290="",0,IF(AND(X$1008&lt;&gt;"",Datos!X290=X$1008),0,IF(X$1004=0,0,1-CHOOSE(X$1004,IF(ISNUMBER(Datos!X290),AND(OR(X$1005="",Datos!X290&gt;=X$1005),OR(X$1006="",Datos!X290&lt;=X$1006)),FALSE),IF(ISNUMBER(Datos!X290),AND(Datos!X290=INT(Datos!X290),AND(OR(X$1005="",Datos!X290&gt;=X$1005),OR(X$1006="",Datos!X290&lt;=X$1006))),FALSE),OR(ISNUMBER(FIND(";"&amp;UPPER(TRIM(Datos!X290&amp;""))&amp;"=",X$1007)),ISNUMBER(FIND(";"&amp;UPPER(TRIM(Datos!X290&amp;""))&amp;";",X$1007))),OR(UPPER(TRIM(Datos!X290&amp;""))="SÍ",UPPER(TRIM(Datos!X290&amp;""))="SI",UPPER(TRIM(Datos!X290&amp;""))="NO"),IF(ISNUMBER(Datos!X290),AND(OR(X$1005="",Datos!X290&gt;=X$1005),OR(X$1006="",Datos!X290&lt;=X$1006)),FALSE),TRUE))))</f>
        <v>0.0</v>
      </c>
      <c r="Y290">
        <f>IF(Datos!Y290="",0,IF(AND(Y$1008&lt;&gt;"",Datos!Y290=Y$1008),0,IF(Y$1004=0,0,1-CHOOSE(Y$1004,IF(ISNUMBER(Datos!Y290),AND(OR(Y$1005="",Datos!Y290&gt;=Y$1005),OR(Y$1006="",Datos!Y290&lt;=Y$1006)),FALSE),IF(ISNUMBER(Datos!Y290),AND(Datos!Y290=INT(Datos!Y290),AND(OR(Y$1005="",Datos!Y290&gt;=Y$1005),OR(Y$1006="",Datos!Y290&lt;=Y$1006))),FALSE),OR(ISNUMBER(FIND(";"&amp;UPPER(TRIM(Datos!Y290&amp;""))&amp;"=",Y$1007)),ISNUMBER(FIND(";"&amp;UPPER(TRIM(Datos!Y290&amp;""))&amp;";",Y$1007))),OR(UPPER(TRIM(Datos!Y290&amp;""))="SÍ",UPPER(TRIM(Datos!Y290&amp;""))="SI",UPPER(TRIM(Datos!Y290&amp;""))="NO"),IF(ISNUMBER(Datos!Y290),AND(OR(Y$1005="",Datos!Y290&gt;=Y$1005),OR(Y$1006="",Datos!Y290&lt;=Y$1006)),FALSE),TRUE))))</f>
        <v>0.0</v>
      </c>
      <c r="Z290">
        <f>IF(Datos!Z290="",0,IF(AND(Z$1008&lt;&gt;"",Datos!Z290=Z$1008),0,IF(Z$1004=0,0,1-CHOOSE(Z$1004,IF(ISNUMBER(Datos!Z290),AND(OR(Z$1005="",Datos!Z290&gt;=Z$1005),OR(Z$1006="",Datos!Z290&lt;=Z$1006)),FALSE),IF(ISNUMBER(Datos!Z290),AND(Datos!Z290=INT(Datos!Z290),AND(OR(Z$1005="",Datos!Z290&gt;=Z$1005),OR(Z$1006="",Datos!Z290&lt;=Z$1006))),FALSE),OR(ISNUMBER(FIND(";"&amp;UPPER(TRIM(Datos!Z290&amp;""))&amp;"=",Z$1007)),ISNUMBER(FIND(";"&amp;UPPER(TRIM(Datos!Z290&amp;""))&amp;";",Z$1007))),OR(UPPER(TRIM(Datos!Z290&amp;""))="SÍ",UPPER(TRIM(Datos!Z290&amp;""))="SI",UPPER(TRIM(Datos!Z290&amp;""))="NO"),IF(ISNUMBER(Datos!Z290),AND(OR(Z$1005="",Datos!Z290&gt;=Z$1005),OR(Z$1006="",Datos!Z290&lt;=Z$1006)),FALSE),TRUE))))</f>
        <v>0.0</v>
      </c>
      <c r="AA290">
        <f>IF(Datos!AA290="",0,IF(AND(AA$1008&lt;&gt;"",Datos!AA290=AA$1008),0,IF(AA$1004=0,0,1-CHOOSE(AA$1004,IF(ISNUMBER(Datos!AA290),AND(OR(AA$1005="",Datos!AA290&gt;=AA$1005),OR(AA$1006="",Datos!AA290&lt;=AA$1006)),FALSE),IF(ISNUMBER(Datos!AA290),AND(Datos!AA290=INT(Datos!AA290),AND(OR(AA$1005="",Datos!AA290&gt;=AA$1005),OR(AA$1006="",Datos!AA290&lt;=AA$1006))),FALSE),OR(ISNUMBER(FIND(";"&amp;UPPER(TRIM(Datos!AA290&amp;""))&amp;"=",AA$1007)),ISNUMBER(FIND(";"&amp;UPPER(TRIM(Datos!AA290&amp;""))&amp;";",AA$1007))),OR(UPPER(TRIM(Datos!AA290&amp;""))="SÍ",UPPER(TRIM(Datos!AA290&amp;""))="SI",UPPER(TRIM(Datos!AA290&amp;""))="NO"),IF(ISNUMBER(Datos!AA290),AND(OR(AA$1005="",Datos!AA290&gt;=AA$1005),OR(AA$1006="",Datos!AA290&lt;=AA$1006)),FALSE),TRUE))))</f>
        <v>0.0</v>
      </c>
      <c r="AB290">
        <f>IF(Datos!AB290="",0,IF(AND(AB$1008&lt;&gt;"",Datos!AB290=AB$1008),0,IF(AB$1004=0,0,1-CHOOSE(AB$1004,IF(ISNUMBER(Datos!AB290),AND(OR(AB$1005="",Datos!AB290&gt;=AB$1005),OR(AB$1006="",Datos!AB290&lt;=AB$1006)),FALSE),IF(ISNUMBER(Datos!AB290),AND(Datos!AB290=INT(Datos!AB290),AND(OR(AB$1005="",Datos!AB290&gt;=AB$1005),OR(AB$1006="",Datos!AB290&lt;=AB$1006))),FALSE),OR(ISNUMBER(FIND(";"&amp;UPPER(TRIM(Datos!AB290&amp;""))&amp;"=",AB$1007)),ISNUMBER(FIND(";"&amp;UPPER(TRIM(Datos!AB290&amp;""))&amp;";",AB$1007))),OR(UPPER(TRIM(Datos!AB290&amp;""))="SÍ",UPPER(TRIM(Datos!AB290&amp;""))="SI",UPPER(TRIM(Datos!AB290&amp;""))="NO"),IF(ISNUMBER(Datos!AB290),AND(OR(AB$1005="",Datos!AB290&gt;=AB$1005),OR(AB$1006="",Datos!AB290&lt;=AB$1006)),FALSE),TRUE))))</f>
        <v>0.0</v>
      </c>
      <c r="AC290">
        <f>IF(Datos!AC290="",0,IF(AND(AC$1008&lt;&gt;"",Datos!AC290=AC$1008),0,IF(AC$1004=0,0,1-CHOOSE(AC$1004,IF(ISNUMBER(Datos!AC290),AND(OR(AC$1005="",Datos!AC290&gt;=AC$1005),OR(AC$1006="",Datos!AC290&lt;=AC$1006)),FALSE),IF(ISNUMBER(Datos!AC290),AND(Datos!AC290=INT(Datos!AC290),AND(OR(AC$1005="",Datos!AC290&gt;=AC$1005),OR(AC$1006="",Datos!AC290&lt;=AC$1006))),FALSE),OR(ISNUMBER(FIND(";"&amp;UPPER(TRIM(Datos!AC290&amp;""))&amp;"=",AC$1007)),ISNUMBER(FIND(";"&amp;UPPER(TRIM(Datos!AC290&amp;""))&amp;";",AC$1007))),OR(UPPER(TRIM(Datos!AC290&amp;""))="SÍ",UPPER(TRIM(Datos!AC290&amp;""))="SI",UPPER(TRIM(Datos!AC290&amp;""))="NO"),IF(ISNUMBER(Datos!AC290),AND(OR(AC$1005="",Datos!AC290&gt;=AC$1005),OR(AC$1006="",Datos!AC290&lt;=AC$1006)),FALSE),TRUE))))</f>
        <v>0.0</v>
      </c>
      <c r="AD290">
        <f>IF(Datos!AD290="",0,IF(AND(AD$1008&lt;&gt;"",Datos!AD290=AD$1008),0,IF(AD$1004=0,0,1-CHOOSE(AD$1004,IF(ISNUMBER(Datos!AD290),AND(OR(AD$1005="",Datos!AD290&gt;=AD$1005),OR(AD$1006="",Datos!AD290&lt;=AD$1006)),FALSE),IF(ISNUMBER(Datos!AD290),AND(Datos!AD290=INT(Datos!AD290),AND(OR(AD$1005="",Datos!AD290&gt;=AD$1005),OR(AD$1006="",Datos!AD290&lt;=AD$1006))),FALSE),OR(ISNUMBER(FIND(";"&amp;UPPER(TRIM(Datos!AD290&amp;""))&amp;"=",AD$1007)),ISNUMBER(FIND(";"&amp;UPPER(TRIM(Datos!AD290&amp;""))&amp;";",AD$1007))),OR(UPPER(TRIM(Datos!AD290&amp;""))="SÍ",UPPER(TRIM(Datos!AD290&amp;""))="SI",UPPER(TRIM(Datos!AD290&amp;""))="NO"),IF(ISNUMBER(Datos!AD290),AND(OR(AD$1005="",Datos!AD290&gt;=AD$1005),OR(AD$1006="",Datos!AD290&lt;=AD$1006)),FALSE),TRUE))))</f>
        <v>0.0</v>
      </c>
      <c r="AE290">
        <f>IF(Datos!AE290="",0,IF(AND(AE$1008&lt;&gt;"",Datos!AE290=AE$1008),0,IF(AE$1004=0,0,1-CHOOSE(AE$1004,IF(ISNUMBER(Datos!AE290),AND(OR(AE$1005="",Datos!AE290&gt;=AE$1005),OR(AE$1006="",Datos!AE290&lt;=AE$1006)),FALSE),IF(ISNUMBER(Datos!AE290),AND(Datos!AE290=INT(Datos!AE290),AND(OR(AE$1005="",Datos!AE290&gt;=AE$1005),OR(AE$1006="",Datos!AE290&lt;=AE$1006))),FALSE),OR(ISNUMBER(FIND(";"&amp;UPPER(TRIM(Datos!AE290&amp;""))&amp;"=",AE$1007)),ISNUMBER(FIND(";"&amp;UPPER(TRIM(Datos!AE290&amp;""))&amp;";",AE$1007))),OR(UPPER(TRIM(Datos!AE290&amp;""))="SÍ",UPPER(TRIM(Datos!AE290&amp;""))="SI",UPPER(TRIM(Datos!AE290&amp;""))="NO"),IF(ISNUMBER(Datos!AE290),AND(OR(AE$1005="",Datos!AE290&gt;=AE$1005),OR(AE$1006="",Datos!AE290&lt;=AE$1006)),FALSE),TRUE))))</f>
        <v>0.0</v>
      </c>
    </row>
    <row r="291" spans="2:31">
      <c r="B291">
        <f>IF(Datos!B291="",0,IF(AND(B$1008&lt;&gt;"",Datos!B291=B$1008),0,IF(B$1004=0,0,1-CHOOSE(B$1004,IF(ISNUMBER(Datos!B291),AND(OR(B$1005="",Datos!B291&gt;=B$1005),OR(B$1006="",Datos!B291&lt;=B$1006)),FALSE),IF(ISNUMBER(Datos!B291),AND(Datos!B291=INT(Datos!B291),AND(OR(B$1005="",Datos!B291&gt;=B$1005),OR(B$1006="",Datos!B291&lt;=B$1006))),FALSE),OR(ISNUMBER(FIND(";"&amp;UPPER(TRIM(Datos!B291&amp;""))&amp;"=",B$1007)),ISNUMBER(FIND(";"&amp;UPPER(TRIM(Datos!B291&amp;""))&amp;";",B$1007))),OR(UPPER(TRIM(Datos!B291&amp;""))="SÍ",UPPER(TRIM(Datos!B291&amp;""))="SI",UPPER(TRIM(Datos!B291&amp;""))="NO"),IF(ISNUMBER(Datos!B291),AND(OR(B$1005="",Datos!B291&gt;=B$1005),OR(B$1006="",Datos!B291&lt;=B$1006)),FALSE),TRUE))))</f>
        <v>0.0</v>
      </c>
      <c r="C291">
        <f>IF(Datos!C291="",0,IF(AND(C$1008&lt;&gt;"",Datos!C291=C$1008),0,IF(C$1004=0,0,1-CHOOSE(C$1004,IF(ISNUMBER(Datos!C291),AND(OR(C$1005="",Datos!C291&gt;=C$1005),OR(C$1006="",Datos!C291&lt;=C$1006)),FALSE),IF(ISNUMBER(Datos!C291),AND(Datos!C291=INT(Datos!C291),AND(OR(C$1005="",Datos!C291&gt;=C$1005),OR(C$1006="",Datos!C291&lt;=C$1006))),FALSE),OR(ISNUMBER(FIND(";"&amp;UPPER(TRIM(Datos!C291&amp;""))&amp;"=",C$1007)),ISNUMBER(FIND(";"&amp;UPPER(TRIM(Datos!C291&amp;""))&amp;";",C$1007))),OR(UPPER(TRIM(Datos!C291&amp;""))="SÍ",UPPER(TRIM(Datos!C291&amp;""))="SI",UPPER(TRIM(Datos!C291&amp;""))="NO"),IF(ISNUMBER(Datos!C291),AND(OR(C$1005="",Datos!C291&gt;=C$1005),OR(C$1006="",Datos!C291&lt;=C$1006)),FALSE),TRUE))))</f>
        <v>0.0</v>
      </c>
      <c r="D291">
        <f>IF(Datos!D291="",0,IF(AND(D$1008&lt;&gt;"",Datos!D291=D$1008),0,IF(D$1004=0,0,1-CHOOSE(D$1004,IF(ISNUMBER(Datos!D291),AND(OR(D$1005="",Datos!D291&gt;=D$1005),OR(D$1006="",Datos!D291&lt;=D$1006)),FALSE),IF(ISNUMBER(Datos!D291),AND(Datos!D291=INT(Datos!D291),AND(OR(D$1005="",Datos!D291&gt;=D$1005),OR(D$1006="",Datos!D291&lt;=D$1006))),FALSE),OR(ISNUMBER(FIND(";"&amp;UPPER(TRIM(Datos!D291&amp;""))&amp;"=",D$1007)),ISNUMBER(FIND(";"&amp;UPPER(TRIM(Datos!D291&amp;""))&amp;";",D$1007))),OR(UPPER(TRIM(Datos!D291&amp;""))="SÍ",UPPER(TRIM(Datos!D291&amp;""))="SI",UPPER(TRIM(Datos!D291&amp;""))="NO"),IF(ISNUMBER(Datos!D291),AND(OR(D$1005="",Datos!D291&gt;=D$1005),OR(D$1006="",Datos!D291&lt;=D$1006)),FALSE),TRUE))))</f>
        <v>0.0</v>
      </c>
      <c r="E291">
        <f>IF(Datos!E291="",0,IF(AND(E$1008&lt;&gt;"",Datos!E291=E$1008),0,IF(E$1004=0,0,1-CHOOSE(E$1004,IF(ISNUMBER(Datos!E291),AND(OR(E$1005="",Datos!E291&gt;=E$1005),OR(E$1006="",Datos!E291&lt;=E$1006)),FALSE),IF(ISNUMBER(Datos!E291),AND(Datos!E291=INT(Datos!E291),AND(OR(E$1005="",Datos!E291&gt;=E$1005),OR(E$1006="",Datos!E291&lt;=E$1006))),FALSE),OR(ISNUMBER(FIND(";"&amp;UPPER(TRIM(Datos!E291&amp;""))&amp;"=",E$1007)),ISNUMBER(FIND(";"&amp;UPPER(TRIM(Datos!E291&amp;""))&amp;";",E$1007))),OR(UPPER(TRIM(Datos!E291&amp;""))="SÍ",UPPER(TRIM(Datos!E291&amp;""))="SI",UPPER(TRIM(Datos!E291&amp;""))="NO"),IF(ISNUMBER(Datos!E291),AND(OR(E$1005="",Datos!E291&gt;=E$1005),OR(E$1006="",Datos!E291&lt;=E$1006)),FALSE),TRUE))))</f>
        <v>0.0</v>
      </c>
      <c r="F291">
        <f>IF(Datos!F291="",0,IF(AND(F$1008&lt;&gt;"",Datos!F291=F$1008),0,IF(F$1004=0,0,1-CHOOSE(F$1004,IF(ISNUMBER(Datos!F291),AND(OR(F$1005="",Datos!F291&gt;=F$1005),OR(F$1006="",Datos!F291&lt;=F$1006)),FALSE),IF(ISNUMBER(Datos!F291),AND(Datos!F291=INT(Datos!F291),AND(OR(F$1005="",Datos!F291&gt;=F$1005),OR(F$1006="",Datos!F291&lt;=F$1006))),FALSE),OR(ISNUMBER(FIND(";"&amp;UPPER(TRIM(Datos!F291&amp;""))&amp;"=",F$1007)),ISNUMBER(FIND(";"&amp;UPPER(TRIM(Datos!F291&amp;""))&amp;";",F$1007))),OR(UPPER(TRIM(Datos!F291&amp;""))="SÍ",UPPER(TRIM(Datos!F291&amp;""))="SI",UPPER(TRIM(Datos!F291&amp;""))="NO"),IF(ISNUMBER(Datos!F291),AND(OR(F$1005="",Datos!F291&gt;=F$1005),OR(F$1006="",Datos!F291&lt;=F$1006)),FALSE),TRUE))))</f>
        <v>0.0</v>
      </c>
      <c r="G291">
        <f>IF(Datos!G291="",0,IF(AND(G$1008&lt;&gt;"",Datos!G291=G$1008),0,IF(G$1004=0,0,1-CHOOSE(G$1004,IF(ISNUMBER(Datos!G291),AND(OR(G$1005="",Datos!G291&gt;=G$1005),OR(G$1006="",Datos!G291&lt;=G$1006)),FALSE),IF(ISNUMBER(Datos!G291),AND(Datos!G291=INT(Datos!G291),AND(OR(G$1005="",Datos!G291&gt;=G$1005),OR(G$1006="",Datos!G291&lt;=G$1006))),FALSE),OR(ISNUMBER(FIND(";"&amp;UPPER(TRIM(Datos!G291&amp;""))&amp;"=",G$1007)),ISNUMBER(FIND(";"&amp;UPPER(TRIM(Datos!G291&amp;""))&amp;";",G$1007))),OR(UPPER(TRIM(Datos!G291&amp;""))="SÍ",UPPER(TRIM(Datos!G291&amp;""))="SI",UPPER(TRIM(Datos!G291&amp;""))="NO"),IF(ISNUMBER(Datos!G291),AND(OR(G$1005="",Datos!G291&gt;=G$1005),OR(G$1006="",Datos!G291&lt;=G$1006)),FALSE),TRUE))))</f>
        <v>0.0</v>
      </c>
      <c r="H291">
        <f>IF(Datos!H291="",0,IF(AND(H$1008&lt;&gt;"",Datos!H291=H$1008),0,IF(H$1004=0,0,1-CHOOSE(H$1004,IF(ISNUMBER(Datos!H291),AND(OR(H$1005="",Datos!H291&gt;=H$1005),OR(H$1006="",Datos!H291&lt;=H$1006)),FALSE),IF(ISNUMBER(Datos!H291),AND(Datos!H291=INT(Datos!H291),AND(OR(H$1005="",Datos!H291&gt;=H$1005),OR(H$1006="",Datos!H291&lt;=H$1006))),FALSE),OR(ISNUMBER(FIND(";"&amp;UPPER(TRIM(Datos!H291&amp;""))&amp;"=",H$1007)),ISNUMBER(FIND(";"&amp;UPPER(TRIM(Datos!H291&amp;""))&amp;";",H$1007))),OR(UPPER(TRIM(Datos!H291&amp;""))="SÍ",UPPER(TRIM(Datos!H291&amp;""))="SI",UPPER(TRIM(Datos!H291&amp;""))="NO"),IF(ISNUMBER(Datos!H291),AND(OR(H$1005="",Datos!H291&gt;=H$1005),OR(H$1006="",Datos!H291&lt;=H$1006)),FALSE),TRUE))))</f>
        <v>0.0</v>
      </c>
      <c r="I291">
        <f>IF(Datos!I291="",0,IF(AND(I$1008&lt;&gt;"",Datos!I291=I$1008),0,IF(I$1004=0,0,1-CHOOSE(I$1004,IF(ISNUMBER(Datos!I291),AND(OR(I$1005="",Datos!I291&gt;=I$1005),OR(I$1006="",Datos!I291&lt;=I$1006)),FALSE),IF(ISNUMBER(Datos!I291),AND(Datos!I291=INT(Datos!I291),AND(OR(I$1005="",Datos!I291&gt;=I$1005),OR(I$1006="",Datos!I291&lt;=I$1006))),FALSE),OR(ISNUMBER(FIND(";"&amp;UPPER(TRIM(Datos!I291&amp;""))&amp;"=",I$1007)),ISNUMBER(FIND(";"&amp;UPPER(TRIM(Datos!I291&amp;""))&amp;";",I$1007))),OR(UPPER(TRIM(Datos!I291&amp;""))="SÍ",UPPER(TRIM(Datos!I291&amp;""))="SI",UPPER(TRIM(Datos!I291&amp;""))="NO"),IF(ISNUMBER(Datos!I291),AND(OR(I$1005="",Datos!I291&gt;=I$1005),OR(I$1006="",Datos!I291&lt;=I$1006)),FALSE),TRUE))))</f>
        <v>0.0</v>
      </c>
      <c r="J291">
        <f>IF(Datos!J291="",0,IF(AND(J$1008&lt;&gt;"",Datos!J291=J$1008),0,IF(J$1004=0,0,1-CHOOSE(J$1004,IF(ISNUMBER(Datos!J291),AND(OR(J$1005="",Datos!J291&gt;=J$1005),OR(J$1006="",Datos!J291&lt;=J$1006)),FALSE),IF(ISNUMBER(Datos!J291),AND(Datos!J291=INT(Datos!J291),AND(OR(J$1005="",Datos!J291&gt;=J$1005),OR(J$1006="",Datos!J291&lt;=J$1006))),FALSE),OR(ISNUMBER(FIND(";"&amp;UPPER(TRIM(Datos!J291&amp;""))&amp;"=",J$1007)),ISNUMBER(FIND(";"&amp;UPPER(TRIM(Datos!J291&amp;""))&amp;";",J$1007))),OR(UPPER(TRIM(Datos!J291&amp;""))="SÍ",UPPER(TRIM(Datos!J291&amp;""))="SI",UPPER(TRIM(Datos!J291&amp;""))="NO"),IF(ISNUMBER(Datos!J291),AND(OR(J$1005="",Datos!J291&gt;=J$1005),OR(J$1006="",Datos!J291&lt;=J$1006)),FALSE),TRUE))))</f>
        <v>0.0</v>
      </c>
      <c r="K291">
        <f>IF(Datos!K291="",0,IF(AND(K$1008&lt;&gt;"",Datos!K291=K$1008),0,IF(K$1004=0,0,1-CHOOSE(K$1004,IF(ISNUMBER(Datos!K291),AND(OR(K$1005="",Datos!K291&gt;=K$1005),OR(K$1006="",Datos!K291&lt;=K$1006)),FALSE),IF(ISNUMBER(Datos!K291),AND(Datos!K291=INT(Datos!K291),AND(OR(K$1005="",Datos!K291&gt;=K$1005),OR(K$1006="",Datos!K291&lt;=K$1006))),FALSE),OR(ISNUMBER(FIND(";"&amp;UPPER(TRIM(Datos!K291&amp;""))&amp;"=",K$1007)),ISNUMBER(FIND(";"&amp;UPPER(TRIM(Datos!K291&amp;""))&amp;";",K$1007))),OR(UPPER(TRIM(Datos!K291&amp;""))="SÍ",UPPER(TRIM(Datos!K291&amp;""))="SI",UPPER(TRIM(Datos!K291&amp;""))="NO"),IF(ISNUMBER(Datos!K291),AND(OR(K$1005="",Datos!K291&gt;=K$1005),OR(K$1006="",Datos!K291&lt;=K$1006)),FALSE),TRUE))))</f>
        <v>0.0</v>
      </c>
      <c r="L291">
        <f>IF(Datos!L291="",0,IF(AND(L$1008&lt;&gt;"",Datos!L291=L$1008),0,IF(L$1004=0,0,1-CHOOSE(L$1004,IF(ISNUMBER(Datos!L291),AND(OR(L$1005="",Datos!L291&gt;=L$1005),OR(L$1006="",Datos!L291&lt;=L$1006)),FALSE),IF(ISNUMBER(Datos!L291),AND(Datos!L291=INT(Datos!L291),AND(OR(L$1005="",Datos!L291&gt;=L$1005),OR(L$1006="",Datos!L291&lt;=L$1006))),FALSE),OR(ISNUMBER(FIND(";"&amp;UPPER(TRIM(Datos!L291&amp;""))&amp;"=",L$1007)),ISNUMBER(FIND(";"&amp;UPPER(TRIM(Datos!L291&amp;""))&amp;";",L$1007))),OR(UPPER(TRIM(Datos!L291&amp;""))="SÍ",UPPER(TRIM(Datos!L291&amp;""))="SI",UPPER(TRIM(Datos!L291&amp;""))="NO"),IF(ISNUMBER(Datos!L291),AND(OR(L$1005="",Datos!L291&gt;=L$1005),OR(L$1006="",Datos!L291&lt;=L$1006)),FALSE),TRUE))))</f>
        <v>0.0</v>
      </c>
      <c r="M291">
        <f>IF(Datos!M291="",0,IF(AND(M$1008&lt;&gt;"",Datos!M291=M$1008),0,IF(M$1004=0,0,1-CHOOSE(M$1004,IF(ISNUMBER(Datos!M291),AND(OR(M$1005="",Datos!M291&gt;=M$1005),OR(M$1006="",Datos!M291&lt;=M$1006)),FALSE),IF(ISNUMBER(Datos!M291),AND(Datos!M291=INT(Datos!M291),AND(OR(M$1005="",Datos!M291&gt;=M$1005),OR(M$1006="",Datos!M291&lt;=M$1006))),FALSE),OR(ISNUMBER(FIND(";"&amp;UPPER(TRIM(Datos!M291&amp;""))&amp;"=",M$1007)),ISNUMBER(FIND(";"&amp;UPPER(TRIM(Datos!M291&amp;""))&amp;";",M$1007))),OR(UPPER(TRIM(Datos!M291&amp;""))="SÍ",UPPER(TRIM(Datos!M291&amp;""))="SI",UPPER(TRIM(Datos!M291&amp;""))="NO"),IF(ISNUMBER(Datos!M291),AND(OR(M$1005="",Datos!M291&gt;=M$1005),OR(M$1006="",Datos!M291&lt;=M$1006)),FALSE),TRUE))))</f>
        <v>0.0</v>
      </c>
      <c r="N291">
        <f>IF(Datos!N291="",0,IF(AND(N$1008&lt;&gt;"",Datos!N291=N$1008),0,IF(N$1004=0,0,1-CHOOSE(N$1004,IF(ISNUMBER(Datos!N291),AND(OR(N$1005="",Datos!N291&gt;=N$1005),OR(N$1006="",Datos!N291&lt;=N$1006)),FALSE),IF(ISNUMBER(Datos!N291),AND(Datos!N291=INT(Datos!N291),AND(OR(N$1005="",Datos!N291&gt;=N$1005),OR(N$1006="",Datos!N291&lt;=N$1006))),FALSE),OR(ISNUMBER(FIND(";"&amp;UPPER(TRIM(Datos!N291&amp;""))&amp;"=",N$1007)),ISNUMBER(FIND(";"&amp;UPPER(TRIM(Datos!N291&amp;""))&amp;";",N$1007))),OR(UPPER(TRIM(Datos!N291&amp;""))="SÍ",UPPER(TRIM(Datos!N291&amp;""))="SI",UPPER(TRIM(Datos!N291&amp;""))="NO"),IF(ISNUMBER(Datos!N291),AND(OR(N$1005="",Datos!N291&gt;=N$1005),OR(N$1006="",Datos!N291&lt;=N$1006)),FALSE),TRUE))))</f>
        <v>0.0</v>
      </c>
      <c r="O291">
        <f>IF(Datos!O291="",0,IF(AND(O$1008&lt;&gt;"",Datos!O291=O$1008),0,IF(O$1004=0,0,1-CHOOSE(O$1004,IF(ISNUMBER(Datos!O291),AND(OR(O$1005="",Datos!O291&gt;=O$1005),OR(O$1006="",Datos!O291&lt;=O$1006)),FALSE),IF(ISNUMBER(Datos!O291),AND(Datos!O291=INT(Datos!O291),AND(OR(O$1005="",Datos!O291&gt;=O$1005),OR(O$1006="",Datos!O291&lt;=O$1006))),FALSE),OR(ISNUMBER(FIND(";"&amp;UPPER(TRIM(Datos!O291&amp;""))&amp;"=",O$1007)),ISNUMBER(FIND(";"&amp;UPPER(TRIM(Datos!O291&amp;""))&amp;";",O$1007))),OR(UPPER(TRIM(Datos!O291&amp;""))="SÍ",UPPER(TRIM(Datos!O291&amp;""))="SI",UPPER(TRIM(Datos!O291&amp;""))="NO"),IF(ISNUMBER(Datos!O291),AND(OR(O$1005="",Datos!O291&gt;=O$1005),OR(O$1006="",Datos!O291&lt;=O$1006)),FALSE),TRUE))))</f>
        <v>0.0</v>
      </c>
      <c r="P291">
        <f>IF(Datos!P291="",0,IF(AND(P$1008&lt;&gt;"",Datos!P291=P$1008),0,IF(P$1004=0,0,1-CHOOSE(P$1004,IF(ISNUMBER(Datos!P291),AND(OR(P$1005="",Datos!P291&gt;=P$1005),OR(P$1006="",Datos!P291&lt;=P$1006)),FALSE),IF(ISNUMBER(Datos!P291),AND(Datos!P291=INT(Datos!P291),AND(OR(P$1005="",Datos!P291&gt;=P$1005),OR(P$1006="",Datos!P291&lt;=P$1006))),FALSE),OR(ISNUMBER(FIND(";"&amp;UPPER(TRIM(Datos!P291&amp;""))&amp;"=",P$1007)),ISNUMBER(FIND(";"&amp;UPPER(TRIM(Datos!P291&amp;""))&amp;";",P$1007))),OR(UPPER(TRIM(Datos!P291&amp;""))="SÍ",UPPER(TRIM(Datos!P291&amp;""))="SI",UPPER(TRIM(Datos!P291&amp;""))="NO"),IF(ISNUMBER(Datos!P291),AND(OR(P$1005="",Datos!P291&gt;=P$1005),OR(P$1006="",Datos!P291&lt;=P$1006)),FALSE),TRUE))))</f>
        <v>0.0</v>
      </c>
      <c r="Q291">
        <f>IF(Datos!Q291="",0,IF(AND(Q$1008&lt;&gt;"",Datos!Q291=Q$1008),0,IF(Q$1004=0,0,1-CHOOSE(Q$1004,IF(ISNUMBER(Datos!Q291),AND(OR(Q$1005="",Datos!Q291&gt;=Q$1005),OR(Q$1006="",Datos!Q291&lt;=Q$1006)),FALSE),IF(ISNUMBER(Datos!Q291),AND(Datos!Q291=INT(Datos!Q291),AND(OR(Q$1005="",Datos!Q291&gt;=Q$1005),OR(Q$1006="",Datos!Q291&lt;=Q$1006))),FALSE),OR(ISNUMBER(FIND(";"&amp;UPPER(TRIM(Datos!Q291&amp;""))&amp;"=",Q$1007)),ISNUMBER(FIND(";"&amp;UPPER(TRIM(Datos!Q291&amp;""))&amp;";",Q$1007))),OR(UPPER(TRIM(Datos!Q291&amp;""))="SÍ",UPPER(TRIM(Datos!Q291&amp;""))="SI",UPPER(TRIM(Datos!Q291&amp;""))="NO"),IF(ISNUMBER(Datos!Q291),AND(OR(Q$1005="",Datos!Q291&gt;=Q$1005),OR(Q$1006="",Datos!Q291&lt;=Q$1006)),FALSE),TRUE))))</f>
        <v>0.0</v>
      </c>
      <c r="R291">
        <f>IF(Datos!R291="",0,IF(AND(R$1008&lt;&gt;"",Datos!R291=R$1008),0,IF(R$1004=0,0,1-CHOOSE(R$1004,IF(ISNUMBER(Datos!R291),AND(OR(R$1005="",Datos!R291&gt;=R$1005),OR(R$1006="",Datos!R291&lt;=R$1006)),FALSE),IF(ISNUMBER(Datos!R291),AND(Datos!R291=INT(Datos!R291),AND(OR(R$1005="",Datos!R291&gt;=R$1005),OR(R$1006="",Datos!R291&lt;=R$1006))),FALSE),OR(ISNUMBER(FIND(";"&amp;UPPER(TRIM(Datos!R291&amp;""))&amp;"=",R$1007)),ISNUMBER(FIND(";"&amp;UPPER(TRIM(Datos!R291&amp;""))&amp;";",R$1007))),OR(UPPER(TRIM(Datos!R291&amp;""))="SÍ",UPPER(TRIM(Datos!R291&amp;""))="SI",UPPER(TRIM(Datos!R291&amp;""))="NO"),IF(ISNUMBER(Datos!R291),AND(OR(R$1005="",Datos!R291&gt;=R$1005),OR(R$1006="",Datos!R291&lt;=R$1006)),FALSE),TRUE))))</f>
        <v>0.0</v>
      </c>
      <c r="S291">
        <f>IF(Datos!S291="",0,IF(AND(S$1008&lt;&gt;"",Datos!S291=S$1008),0,IF(S$1004=0,0,1-CHOOSE(S$1004,IF(ISNUMBER(Datos!S291),AND(OR(S$1005="",Datos!S291&gt;=S$1005),OR(S$1006="",Datos!S291&lt;=S$1006)),FALSE),IF(ISNUMBER(Datos!S291),AND(Datos!S291=INT(Datos!S291),AND(OR(S$1005="",Datos!S291&gt;=S$1005),OR(S$1006="",Datos!S291&lt;=S$1006))),FALSE),OR(ISNUMBER(FIND(";"&amp;UPPER(TRIM(Datos!S291&amp;""))&amp;"=",S$1007)),ISNUMBER(FIND(";"&amp;UPPER(TRIM(Datos!S291&amp;""))&amp;";",S$1007))),OR(UPPER(TRIM(Datos!S291&amp;""))="SÍ",UPPER(TRIM(Datos!S291&amp;""))="SI",UPPER(TRIM(Datos!S291&amp;""))="NO"),IF(ISNUMBER(Datos!S291),AND(OR(S$1005="",Datos!S291&gt;=S$1005),OR(S$1006="",Datos!S291&lt;=S$1006)),FALSE),TRUE))))</f>
        <v>0.0</v>
      </c>
      <c r="T291">
        <f>IF(Datos!T291="",0,IF(AND(T$1008&lt;&gt;"",Datos!T291=T$1008),0,IF(T$1004=0,0,1-CHOOSE(T$1004,IF(ISNUMBER(Datos!T291),AND(OR(T$1005="",Datos!T291&gt;=T$1005),OR(T$1006="",Datos!T291&lt;=T$1006)),FALSE),IF(ISNUMBER(Datos!T291),AND(Datos!T291=INT(Datos!T291),AND(OR(T$1005="",Datos!T291&gt;=T$1005),OR(T$1006="",Datos!T291&lt;=T$1006))),FALSE),OR(ISNUMBER(FIND(";"&amp;UPPER(TRIM(Datos!T291&amp;""))&amp;"=",T$1007)),ISNUMBER(FIND(";"&amp;UPPER(TRIM(Datos!T291&amp;""))&amp;";",T$1007))),OR(UPPER(TRIM(Datos!T291&amp;""))="SÍ",UPPER(TRIM(Datos!T291&amp;""))="SI",UPPER(TRIM(Datos!T291&amp;""))="NO"),IF(ISNUMBER(Datos!T291),AND(OR(T$1005="",Datos!T291&gt;=T$1005),OR(T$1006="",Datos!T291&lt;=T$1006)),FALSE),TRUE))))</f>
        <v>0.0</v>
      </c>
      <c r="U291">
        <f>IF(Datos!U291="",0,IF(AND(U$1008&lt;&gt;"",Datos!U291=U$1008),0,IF(U$1004=0,0,1-CHOOSE(U$1004,IF(ISNUMBER(Datos!U291),AND(OR(U$1005="",Datos!U291&gt;=U$1005),OR(U$1006="",Datos!U291&lt;=U$1006)),FALSE),IF(ISNUMBER(Datos!U291),AND(Datos!U291=INT(Datos!U291),AND(OR(U$1005="",Datos!U291&gt;=U$1005),OR(U$1006="",Datos!U291&lt;=U$1006))),FALSE),OR(ISNUMBER(FIND(";"&amp;UPPER(TRIM(Datos!U291&amp;""))&amp;"=",U$1007)),ISNUMBER(FIND(";"&amp;UPPER(TRIM(Datos!U291&amp;""))&amp;";",U$1007))),OR(UPPER(TRIM(Datos!U291&amp;""))="SÍ",UPPER(TRIM(Datos!U291&amp;""))="SI",UPPER(TRIM(Datos!U291&amp;""))="NO"),IF(ISNUMBER(Datos!U291),AND(OR(U$1005="",Datos!U291&gt;=U$1005),OR(U$1006="",Datos!U291&lt;=U$1006)),FALSE),TRUE))))</f>
        <v>0.0</v>
      </c>
      <c r="V291">
        <f>IF(Datos!V291="",0,IF(AND(V$1008&lt;&gt;"",Datos!V291=V$1008),0,IF(V$1004=0,0,1-CHOOSE(V$1004,IF(ISNUMBER(Datos!V291),AND(OR(V$1005="",Datos!V291&gt;=V$1005),OR(V$1006="",Datos!V291&lt;=V$1006)),FALSE),IF(ISNUMBER(Datos!V291),AND(Datos!V291=INT(Datos!V291),AND(OR(V$1005="",Datos!V291&gt;=V$1005),OR(V$1006="",Datos!V291&lt;=V$1006))),FALSE),OR(ISNUMBER(FIND(";"&amp;UPPER(TRIM(Datos!V291&amp;""))&amp;"=",V$1007)),ISNUMBER(FIND(";"&amp;UPPER(TRIM(Datos!V291&amp;""))&amp;";",V$1007))),OR(UPPER(TRIM(Datos!V291&amp;""))="SÍ",UPPER(TRIM(Datos!V291&amp;""))="SI",UPPER(TRIM(Datos!V291&amp;""))="NO"),IF(ISNUMBER(Datos!V291),AND(OR(V$1005="",Datos!V291&gt;=V$1005),OR(V$1006="",Datos!V291&lt;=V$1006)),FALSE),TRUE))))</f>
        <v>0.0</v>
      </c>
      <c r="W291">
        <f>IF(Datos!W291="",0,IF(AND(W$1008&lt;&gt;"",Datos!W291=W$1008),0,IF(W$1004=0,0,1-CHOOSE(W$1004,IF(ISNUMBER(Datos!W291),AND(OR(W$1005="",Datos!W291&gt;=W$1005),OR(W$1006="",Datos!W291&lt;=W$1006)),FALSE),IF(ISNUMBER(Datos!W291),AND(Datos!W291=INT(Datos!W291),AND(OR(W$1005="",Datos!W291&gt;=W$1005),OR(W$1006="",Datos!W291&lt;=W$1006))),FALSE),OR(ISNUMBER(FIND(";"&amp;UPPER(TRIM(Datos!W291&amp;""))&amp;"=",W$1007)),ISNUMBER(FIND(";"&amp;UPPER(TRIM(Datos!W291&amp;""))&amp;";",W$1007))),OR(UPPER(TRIM(Datos!W291&amp;""))="SÍ",UPPER(TRIM(Datos!W291&amp;""))="SI",UPPER(TRIM(Datos!W291&amp;""))="NO"),IF(ISNUMBER(Datos!W291),AND(OR(W$1005="",Datos!W291&gt;=W$1005),OR(W$1006="",Datos!W291&lt;=W$1006)),FALSE),TRUE))))</f>
        <v>0.0</v>
      </c>
      <c r="X291">
        <f>IF(Datos!X291="",0,IF(AND(X$1008&lt;&gt;"",Datos!X291=X$1008),0,IF(X$1004=0,0,1-CHOOSE(X$1004,IF(ISNUMBER(Datos!X291),AND(OR(X$1005="",Datos!X291&gt;=X$1005),OR(X$1006="",Datos!X291&lt;=X$1006)),FALSE),IF(ISNUMBER(Datos!X291),AND(Datos!X291=INT(Datos!X291),AND(OR(X$1005="",Datos!X291&gt;=X$1005),OR(X$1006="",Datos!X291&lt;=X$1006))),FALSE),OR(ISNUMBER(FIND(";"&amp;UPPER(TRIM(Datos!X291&amp;""))&amp;"=",X$1007)),ISNUMBER(FIND(";"&amp;UPPER(TRIM(Datos!X291&amp;""))&amp;";",X$1007))),OR(UPPER(TRIM(Datos!X291&amp;""))="SÍ",UPPER(TRIM(Datos!X291&amp;""))="SI",UPPER(TRIM(Datos!X291&amp;""))="NO"),IF(ISNUMBER(Datos!X291),AND(OR(X$1005="",Datos!X291&gt;=X$1005),OR(X$1006="",Datos!X291&lt;=X$1006)),FALSE),TRUE))))</f>
        <v>0.0</v>
      </c>
      <c r="Y291">
        <f>IF(Datos!Y291="",0,IF(AND(Y$1008&lt;&gt;"",Datos!Y291=Y$1008),0,IF(Y$1004=0,0,1-CHOOSE(Y$1004,IF(ISNUMBER(Datos!Y291),AND(OR(Y$1005="",Datos!Y291&gt;=Y$1005),OR(Y$1006="",Datos!Y291&lt;=Y$1006)),FALSE),IF(ISNUMBER(Datos!Y291),AND(Datos!Y291=INT(Datos!Y291),AND(OR(Y$1005="",Datos!Y291&gt;=Y$1005),OR(Y$1006="",Datos!Y291&lt;=Y$1006))),FALSE),OR(ISNUMBER(FIND(";"&amp;UPPER(TRIM(Datos!Y291&amp;""))&amp;"=",Y$1007)),ISNUMBER(FIND(";"&amp;UPPER(TRIM(Datos!Y291&amp;""))&amp;";",Y$1007))),OR(UPPER(TRIM(Datos!Y291&amp;""))="SÍ",UPPER(TRIM(Datos!Y291&amp;""))="SI",UPPER(TRIM(Datos!Y291&amp;""))="NO"),IF(ISNUMBER(Datos!Y291),AND(OR(Y$1005="",Datos!Y291&gt;=Y$1005),OR(Y$1006="",Datos!Y291&lt;=Y$1006)),FALSE),TRUE))))</f>
        <v>0.0</v>
      </c>
      <c r="Z291">
        <f>IF(Datos!Z291="",0,IF(AND(Z$1008&lt;&gt;"",Datos!Z291=Z$1008),0,IF(Z$1004=0,0,1-CHOOSE(Z$1004,IF(ISNUMBER(Datos!Z291),AND(OR(Z$1005="",Datos!Z291&gt;=Z$1005),OR(Z$1006="",Datos!Z291&lt;=Z$1006)),FALSE),IF(ISNUMBER(Datos!Z291),AND(Datos!Z291=INT(Datos!Z291),AND(OR(Z$1005="",Datos!Z291&gt;=Z$1005),OR(Z$1006="",Datos!Z291&lt;=Z$1006))),FALSE),OR(ISNUMBER(FIND(";"&amp;UPPER(TRIM(Datos!Z291&amp;""))&amp;"=",Z$1007)),ISNUMBER(FIND(";"&amp;UPPER(TRIM(Datos!Z291&amp;""))&amp;";",Z$1007))),OR(UPPER(TRIM(Datos!Z291&amp;""))="SÍ",UPPER(TRIM(Datos!Z291&amp;""))="SI",UPPER(TRIM(Datos!Z291&amp;""))="NO"),IF(ISNUMBER(Datos!Z291),AND(OR(Z$1005="",Datos!Z291&gt;=Z$1005),OR(Z$1006="",Datos!Z291&lt;=Z$1006)),FALSE),TRUE))))</f>
        <v>0.0</v>
      </c>
      <c r="AA291">
        <f>IF(Datos!AA291="",0,IF(AND(AA$1008&lt;&gt;"",Datos!AA291=AA$1008),0,IF(AA$1004=0,0,1-CHOOSE(AA$1004,IF(ISNUMBER(Datos!AA291),AND(OR(AA$1005="",Datos!AA291&gt;=AA$1005),OR(AA$1006="",Datos!AA291&lt;=AA$1006)),FALSE),IF(ISNUMBER(Datos!AA291),AND(Datos!AA291=INT(Datos!AA291),AND(OR(AA$1005="",Datos!AA291&gt;=AA$1005),OR(AA$1006="",Datos!AA291&lt;=AA$1006))),FALSE),OR(ISNUMBER(FIND(";"&amp;UPPER(TRIM(Datos!AA291&amp;""))&amp;"=",AA$1007)),ISNUMBER(FIND(";"&amp;UPPER(TRIM(Datos!AA291&amp;""))&amp;";",AA$1007))),OR(UPPER(TRIM(Datos!AA291&amp;""))="SÍ",UPPER(TRIM(Datos!AA291&amp;""))="SI",UPPER(TRIM(Datos!AA291&amp;""))="NO"),IF(ISNUMBER(Datos!AA291),AND(OR(AA$1005="",Datos!AA291&gt;=AA$1005),OR(AA$1006="",Datos!AA291&lt;=AA$1006)),FALSE),TRUE))))</f>
        <v>0.0</v>
      </c>
      <c r="AB291">
        <f>IF(Datos!AB291="",0,IF(AND(AB$1008&lt;&gt;"",Datos!AB291=AB$1008),0,IF(AB$1004=0,0,1-CHOOSE(AB$1004,IF(ISNUMBER(Datos!AB291),AND(OR(AB$1005="",Datos!AB291&gt;=AB$1005),OR(AB$1006="",Datos!AB291&lt;=AB$1006)),FALSE),IF(ISNUMBER(Datos!AB291),AND(Datos!AB291=INT(Datos!AB291),AND(OR(AB$1005="",Datos!AB291&gt;=AB$1005),OR(AB$1006="",Datos!AB291&lt;=AB$1006))),FALSE),OR(ISNUMBER(FIND(";"&amp;UPPER(TRIM(Datos!AB291&amp;""))&amp;"=",AB$1007)),ISNUMBER(FIND(";"&amp;UPPER(TRIM(Datos!AB291&amp;""))&amp;";",AB$1007))),OR(UPPER(TRIM(Datos!AB291&amp;""))="SÍ",UPPER(TRIM(Datos!AB291&amp;""))="SI",UPPER(TRIM(Datos!AB291&amp;""))="NO"),IF(ISNUMBER(Datos!AB291),AND(OR(AB$1005="",Datos!AB291&gt;=AB$1005),OR(AB$1006="",Datos!AB291&lt;=AB$1006)),FALSE),TRUE))))</f>
        <v>0.0</v>
      </c>
      <c r="AC291">
        <f>IF(Datos!AC291="",0,IF(AND(AC$1008&lt;&gt;"",Datos!AC291=AC$1008),0,IF(AC$1004=0,0,1-CHOOSE(AC$1004,IF(ISNUMBER(Datos!AC291),AND(OR(AC$1005="",Datos!AC291&gt;=AC$1005),OR(AC$1006="",Datos!AC291&lt;=AC$1006)),FALSE),IF(ISNUMBER(Datos!AC291),AND(Datos!AC291=INT(Datos!AC291),AND(OR(AC$1005="",Datos!AC291&gt;=AC$1005),OR(AC$1006="",Datos!AC291&lt;=AC$1006))),FALSE),OR(ISNUMBER(FIND(";"&amp;UPPER(TRIM(Datos!AC291&amp;""))&amp;"=",AC$1007)),ISNUMBER(FIND(";"&amp;UPPER(TRIM(Datos!AC291&amp;""))&amp;";",AC$1007))),OR(UPPER(TRIM(Datos!AC291&amp;""))="SÍ",UPPER(TRIM(Datos!AC291&amp;""))="SI",UPPER(TRIM(Datos!AC291&amp;""))="NO"),IF(ISNUMBER(Datos!AC291),AND(OR(AC$1005="",Datos!AC291&gt;=AC$1005),OR(AC$1006="",Datos!AC291&lt;=AC$1006)),FALSE),TRUE))))</f>
        <v>0.0</v>
      </c>
      <c r="AD291">
        <f>IF(Datos!AD291="",0,IF(AND(AD$1008&lt;&gt;"",Datos!AD291=AD$1008),0,IF(AD$1004=0,0,1-CHOOSE(AD$1004,IF(ISNUMBER(Datos!AD291),AND(OR(AD$1005="",Datos!AD291&gt;=AD$1005),OR(AD$1006="",Datos!AD291&lt;=AD$1006)),FALSE),IF(ISNUMBER(Datos!AD291),AND(Datos!AD291=INT(Datos!AD291),AND(OR(AD$1005="",Datos!AD291&gt;=AD$1005),OR(AD$1006="",Datos!AD291&lt;=AD$1006))),FALSE),OR(ISNUMBER(FIND(";"&amp;UPPER(TRIM(Datos!AD291&amp;""))&amp;"=",AD$1007)),ISNUMBER(FIND(";"&amp;UPPER(TRIM(Datos!AD291&amp;""))&amp;";",AD$1007))),OR(UPPER(TRIM(Datos!AD291&amp;""))="SÍ",UPPER(TRIM(Datos!AD291&amp;""))="SI",UPPER(TRIM(Datos!AD291&amp;""))="NO"),IF(ISNUMBER(Datos!AD291),AND(OR(AD$1005="",Datos!AD291&gt;=AD$1005),OR(AD$1006="",Datos!AD291&lt;=AD$1006)),FALSE),TRUE))))</f>
        <v>0.0</v>
      </c>
      <c r="AE291">
        <f>IF(Datos!AE291="",0,IF(AND(AE$1008&lt;&gt;"",Datos!AE291=AE$1008),0,IF(AE$1004=0,0,1-CHOOSE(AE$1004,IF(ISNUMBER(Datos!AE291),AND(OR(AE$1005="",Datos!AE291&gt;=AE$1005),OR(AE$1006="",Datos!AE291&lt;=AE$1006)),FALSE),IF(ISNUMBER(Datos!AE291),AND(Datos!AE291=INT(Datos!AE291),AND(OR(AE$1005="",Datos!AE291&gt;=AE$1005),OR(AE$1006="",Datos!AE291&lt;=AE$1006))),FALSE),OR(ISNUMBER(FIND(";"&amp;UPPER(TRIM(Datos!AE291&amp;""))&amp;"=",AE$1007)),ISNUMBER(FIND(";"&amp;UPPER(TRIM(Datos!AE291&amp;""))&amp;";",AE$1007))),OR(UPPER(TRIM(Datos!AE291&amp;""))="SÍ",UPPER(TRIM(Datos!AE291&amp;""))="SI",UPPER(TRIM(Datos!AE291&amp;""))="NO"),IF(ISNUMBER(Datos!AE291),AND(OR(AE$1005="",Datos!AE291&gt;=AE$1005),OR(AE$1006="",Datos!AE291&lt;=AE$1006)),FALSE),TRUE))))</f>
        <v>0.0</v>
      </c>
    </row>
    <row r="292" spans="2:31">
      <c r="B292">
        <f>IF(Datos!B292="",0,IF(AND(B$1008&lt;&gt;"",Datos!B292=B$1008),0,IF(B$1004=0,0,1-CHOOSE(B$1004,IF(ISNUMBER(Datos!B292),AND(OR(B$1005="",Datos!B292&gt;=B$1005),OR(B$1006="",Datos!B292&lt;=B$1006)),FALSE),IF(ISNUMBER(Datos!B292),AND(Datos!B292=INT(Datos!B292),AND(OR(B$1005="",Datos!B292&gt;=B$1005),OR(B$1006="",Datos!B292&lt;=B$1006))),FALSE),OR(ISNUMBER(FIND(";"&amp;UPPER(TRIM(Datos!B292&amp;""))&amp;"=",B$1007)),ISNUMBER(FIND(";"&amp;UPPER(TRIM(Datos!B292&amp;""))&amp;";",B$1007))),OR(UPPER(TRIM(Datos!B292&amp;""))="SÍ",UPPER(TRIM(Datos!B292&amp;""))="SI",UPPER(TRIM(Datos!B292&amp;""))="NO"),IF(ISNUMBER(Datos!B292),AND(OR(B$1005="",Datos!B292&gt;=B$1005),OR(B$1006="",Datos!B292&lt;=B$1006)),FALSE),TRUE))))</f>
        <v>0.0</v>
      </c>
      <c r="C292">
        <f>IF(Datos!C292="",0,IF(AND(C$1008&lt;&gt;"",Datos!C292=C$1008),0,IF(C$1004=0,0,1-CHOOSE(C$1004,IF(ISNUMBER(Datos!C292),AND(OR(C$1005="",Datos!C292&gt;=C$1005),OR(C$1006="",Datos!C292&lt;=C$1006)),FALSE),IF(ISNUMBER(Datos!C292),AND(Datos!C292=INT(Datos!C292),AND(OR(C$1005="",Datos!C292&gt;=C$1005),OR(C$1006="",Datos!C292&lt;=C$1006))),FALSE),OR(ISNUMBER(FIND(";"&amp;UPPER(TRIM(Datos!C292&amp;""))&amp;"=",C$1007)),ISNUMBER(FIND(";"&amp;UPPER(TRIM(Datos!C292&amp;""))&amp;";",C$1007))),OR(UPPER(TRIM(Datos!C292&amp;""))="SÍ",UPPER(TRIM(Datos!C292&amp;""))="SI",UPPER(TRIM(Datos!C292&amp;""))="NO"),IF(ISNUMBER(Datos!C292),AND(OR(C$1005="",Datos!C292&gt;=C$1005),OR(C$1006="",Datos!C292&lt;=C$1006)),FALSE),TRUE))))</f>
        <v>0.0</v>
      </c>
      <c r="D292">
        <f>IF(Datos!D292="",0,IF(AND(D$1008&lt;&gt;"",Datos!D292=D$1008),0,IF(D$1004=0,0,1-CHOOSE(D$1004,IF(ISNUMBER(Datos!D292),AND(OR(D$1005="",Datos!D292&gt;=D$1005),OR(D$1006="",Datos!D292&lt;=D$1006)),FALSE),IF(ISNUMBER(Datos!D292),AND(Datos!D292=INT(Datos!D292),AND(OR(D$1005="",Datos!D292&gt;=D$1005),OR(D$1006="",Datos!D292&lt;=D$1006))),FALSE),OR(ISNUMBER(FIND(";"&amp;UPPER(TRIM(Datos!D292&amp;""))&amp;"=",D$1007)),ISNUMBER(FIND(";"&amp;UPPER(TRIM(Datos!D292&amp;""))&amp;";",D$1007))),OR(UPPER(TRIM(Datos!D292&amp;""))="SÍ",UPPER(TRIM(Datos!D292&amp;""))="SI",UPPER(TRIM(Datos!D292&amp;""))="NO"),IF(ISNUMBER(Datos!D292),AND(OR(D$1005="",Datos!D292&gt;=D$1005),OR(D$1006="",Datos!D292&lt;=D$1006)),FALSE),TRUE))))</f>
        <v>0.0</v>
      </c>
      <c r="E292">
        <f>IF(Datos!E292="",0,IF(AND(E$1008&lt;&gt;"",Datos!E292=E$1008),0,IF(E$1004=0,0,1-CHOOSE(E$1004,IF(ISNUMBER(Datos!E292),AND(OR(E$1005="",Datos!E292&gt;=E$1005),OR(E$1006="",Datos!E292&lt;=E$1006)),FALSE),IF(ISNUMBER(Datos!E292),AND(Datos!E292=INT(Datos!E292),AND(OR(E$1005="",Datos!E292&gt;=E$1005),OR(E$1006="",Datos!E292&lt;=E$1006))),FALSE),OR(ISNUMBER(FIND(";"&amp;UPPER(TRIM(Datos!E292&amp;""))&amp;"=",E$1007)),ISNUMBER(FIND(";"&amp;UPPER(TRIM(Datos!E292&amp;""))&amp;";",E$1007))),OR(UPPER(TRIM(Datos!E292&amp;""))="SÍ",UPPER(TRIM(Datos!E292&amp;""))="SI",UPPER(TRIM(Datos!E292&amp;""))="NO"),IF(ISNUMBER(Datos!E292),AND(OR(E$1005="",Datos!E292&gt;=E$1005),OR(E$1006="",Datos!E292&lt;=E$1006)),FALSE),TRUE))))</f>
        <v>0.0</v>
      </c>
      <c r="F292">
        <f>IF(Datos!F292="",0,IF(AND(F$1008&lt;&gt;"",Datos!F292=F$1008),0,IF(F$1004=0,0,1-CHOOSE(F$1004,IF(ISNUMBER(Datos!F292),AND(OR(F$1005="",Datos!F292&gt;=F$1005),OR(F$1006="",Datos!F292&lt;=F$1006)),FALSE),IF(ISNUMBER(Datos!F292),AND(Datos!F292=INT(Datos!F292),AND(OR(F$1005="",Datos!F292&gt;=F$1005),OR(F$1006="",Datos!F292&lt;=F$1006))),FALSE),OR(ISNUMBER(FIND(";"&amp;UPPER(TRIM(Datos!F292&amp;""))&amp;"=",F$1007)),ISNUMBER(FIND(";"&amp;UPPER(TRIM(Datos!F292&amp;""))&amp;";",F$1007))),OR(UPPER(TRIM(Datos!F292&amp;""))="SÍ",UPPER(TRIM(Datos!F292&amp;""))="SI",UPPER(TRIM(Datos!F292&amp;""))="NO"),IF(ISNUMBER(Datos!F292),AND(OR(F$1005="",Datos!F292&gt;=F$1005),OR(F$1006="",Datos!F292&lt;=F$1006)),FALSE),TRUE))))</f>
        <v>0.0</v>
      </c>
      <c r="G292">
        <f>IF(Datos!G292="",0,IF(AND(G$1008&lt;&gt;"",Datos!G292=G$1008),0,IF(G$1004=0,0,1-CHOOSE(G$1004,IF(ISNUMBER(Datos!G292),AND(OR(G$1005="",Datos!G292&gt;=G$1005),OR(G$1006="",Datos!G292&lt;=G$1006)),FALSE),IF(ISNUMBER(Datos!G292),AND(Datos!G292=INT(Datos!G292),AND(OR(G$1005="",Datos!G292&gt;=G$1005),OR(G$1006="",Datos!G292&lt;=G$1006))),FALSE),OR(ISNUMBER(FIND(";"&amp;UPPER(TRIM(Datos!G292&amp;""))&amp;"=",G$1007)),ISNUMBER(FIND(";"&amp;UPPER(TRIM(Datos!G292&amp;""))&amp;";",G$1007))),OR(UPPER(TRIM(Datos!G292&amp;""))="SÍ",UPPER(TRIM(Datos!G292&amp;""))="SI",UPPER(TRIM(Datos!G292&amp;""))="NO"),IF(ISNUMBER(Datos!G292),AND(OR(G$1005="",Datos!G292&gt;=G$1005),OR(G$1006="",Datos!G292&lt;=G$1006)),FALSE),TRUE))))</f>
        <v>0.0</v>
      </c>
      <c r="H292">
        <f>IF(Datos!H292="",0,IF(AND(H$1008&lt;&gt;"",Datos!H292=H$1008),0,IF(H$1004=0,0,1-CHOOSE(H$1004,IF(ISNUMBER(Datos!H292),AND(OR(H$1005="",Datos!H292&gt;=H$1005),OR(H$1006="",Datos!H292&lt;=H$1006)),FALSE),IF(ISNUMBER(Datos!H292),AND(Datos!H292=INT(Datos!H292),AND(OR(H$1005="",Datos!H292&gt;=H$1005),OR(H$1006="",Datos!H292&lt;=H$1006))),FALSE),OR(ISNUMBER(FIND(";"&amp;UPPER(TRIM(Datos!H292&amp;""))&amp;"=",H$1007)),ISNUMBER(FIND(";"&amp;UPPER(TRIM(Datos!H292&amp;""))&amp;";",H$1007))),OR(UPPER(TRIM(Datos!H292&amp;""))="SÍ",UPPER(TRIM(Datos!H292&amp;""))="SI",UPPER(TRIM(Datos!H292&amp;""))="NO"),IF(ISNUMBER(Datos!H292),AND(OR(H$1005="",Datos!H292&gt;=H$1005),OR(H$1006="",Datos!H292&lt;=H$1006)),FALSE),TRUE))))</f>
        <v>0.0</v>
      </c>
      <c r="I292">
        <f>IF(Datos!I292="",0,IF(AND(I$1008&lt;&gt;"",Datos!I292=I$1008),0,IF(I$1004=0,0,1-CHOOSE(I$1004,IF(ISNUMBER(Datos!I292),AND(OR(I$1005="",Datos!I292&gt;=I$1005),OR(I$1006="",Datos!I292&lt;=I$1006)),FALSE),IF(ISNUMBER(Datos!I292),AND(Datos!I292=INT(Datos!I292),AND(OR(I$1005="",Datos!I292&gt;=I$1005),OR(I$1006="",Datos!I292&lt;=I$1006))),FALSE),OR(ISNUMBER(FIND(";"&amp;UPPER(TRIM(Datos!I292&amp;""))&amp;"=",I$1007)),ISNUMBER(FIND(";"&amp;UPPER(TRIM(Datos!I292&amp;""))&amp;";",I$1007))),OR(UPPER(TRIM(Datos!I292&amp;""))="SÍ",UPPER(TRIM(Datos!I292&amp;""))="SI",UPPER(TRIM(Datos!I292&amp;""))="NO"),IF(ISNUMBER(Datos!I292),AND(OR(I$1005="",Datos!I292&gt;=I$1005),OR(I$1006="",Datos!I292&lt;=I$1006)),FALSE),TRUE))))</f>
        <v>0.0</v>
      </c>
      <c r="J292">
        <f>IF(Datos!J292="",0,IF(AND(J$1008&lt;&gt;"",Datos!J292=J$1008),0,IF(J$1004=0,0,1-CHOOSE(J$1004,IF(ISNUMBER(Datos!J292),AND(OR(J$1005="",Datos!J292&gt;=J$1005),OR(J$1006="",Datos!J292&lt;=J$1006)),FALSE),IF(ISNUMBER(Datos!J292),AND(Datos!J292=INT(Datos!J292),AND(OR(J$1005="",Datos!J292&gt;=J$1005),OR(J$1006="",Datos!J292&lt;=J$1006))),FALSE),OR(ISNUMBER(FIND(";"&amp;UPPER(TRIM(Datos!J292&amp;""))&amp;"=",J$1007)),ISNUMBER(FIND(";"&amp;UPPER(TRIM(Datos!J292&amp;""))&amp;";",J$1007))),OR(UPPER(TRIM(Datos!J292&amp;""))="SÍ",UPPER(TRIM(Datos!J292&amp;""))="SI",UPPER(TRIM(Datos!J292&amp;""))="NO"),IF(ISNUMBER(Datos!J292),AND(OR(J$1005="",Datos!J292&gt;=J$1005),OR(J$1006="",Datos!J292&lt;=J$1006)),FALSE),TRUE))))</f>
        <v>0.0</v>
      </c>
      <c r="K292">
        <f>IF(Datos!K292="",0,IF(AND(K$1008&lt;&gt;"",Datos!K292=K$1008),0,IF(K$1004=0,0,1-CHOOSE(K$1004,IF(ISNUMBER(Datos!K292),AND(OR(K$1005="",Datos!K292&gt;=K$1005),OR(K$1006="",Datos!K292&lt;=K$1006)),FALSE),IF(ISNUMBER(Datos!K292),AND(Datos!K292=INT(Datos!K292),AND(OR(K$1005="",Datos!K292&gt;=K$1005),OR(K$1006="",Datos!K292&lt;=K$1006))),FALSE),OR(ISNUMBER(FIND(";"&amp;UPPER(TRIM(Datos!K292&amp;""))&amp;"=",K$1007)),ISNUMBER(FIND(";"&amp;UPPER(TRIM(Datos!K292&amp;""))&amp;";",K$1007))),OR(UPPER(TRIM(Datos!K292&amp;""))="SÍ",UPPER(TRIM(Datos!K292&amp;""))="SI",UPPER(TRIM(Datos!K292&amp;""))="NO"),IF(ISNUMBER(Datos!K292),AND(OR(K$1005="",Datos!K292&gt;=K$1005),OR(K$1006="",Datos!K292&lt;=K$1006)),FALSE),TRUE))))</f>
        <v>0.0</v>
      </c>
      <c r="L292">
        <f>IF(Datos!L292="",0,IF(AND(L$1008&lt;&gt;"",Datos!L292=L$1008),0,IF(L$1004=0,0,1-CHOOSE(L$1004,IF(ISNUMBER(Datos!L292),AND(OR(L$1005="",Datos!L292&gt;=L$1005),OR(L$1006="",Datos!L292&lt;=L$1006)),FALSE),IF(ISNUMBER(Datos!L292),AND(Datos!L292=INT(Datos!L292),AND(OR(L$1005="",Datos!L292&gt;=L$1005),OR(L$1006="",Datos!L292&lt;=L$1006))),FALSE),OR(ISNUMBER(FIND(";"&amp;UPPER(TRIM(Datos!L292&amp;""))&amp;"=",L$1007)),ISNUMBER(FIND(";"&amp;UPPER(TRIM(Datos!L292&amp;""))&amp;";",L$1007))),OR(UPPER(TRIM(Datos!L292&amp;""))="SÍ",UPPER(TRIM(Datos!L292&amp;""))="SI",UPPER(TRIM(Datos!L292&amp;""))="NO"),IF(ISNUMBER(Datos!L292),AND(OR(L$1005="",Datos!L292&gt;=L$1005),OR(L$1006="",Datos!L292&lt;=L$1006)),FALSE),TRUE))))</f>
        <v>0.0</v>
      </c>
      <c r="M292">
        <f>IF(Datos!M292="",0,IF(AND(M$1008&lt;&gt;"",Datos!M292=M$1008),0,IF(M$1004=0,0,1-CHOOSE(M$1004,IF(ISNUMBER(Datos!M292),AND(OR(M$1005="",Datos!M292&gt;=M$1005),OR(M$1006="",Datos!M292&lt;=M$1006)),FALSE),IF(ISNUMBER(Datos!M292),AND(Datos!M292=INT(Datos!M292),AND(OR(M$1005="",Datos!M292&gt;=M$1005),OR(M$1006="",Datos!M292&lt;=M$1006))),FALSE),OR(ISNUMBER(FIND(";"&amp;UPPER(TRIM(Datos!M292&amp;""))&amp;"=",M$1007)),ISNUMBER(FIND(";"&amp;UPPER(TRIM(Datos!M292&amp;""))&amp;";",M$1007))),OR(UPPER(TRIM(Datos!M292&amp;""))="SÍ",UPPER(TRIM(Datos!M292&amp;""))="SI",UPPER(TRIM(Datos!M292&amp;""))="NO"),IF(ISNUMBER(Datos!M292),AND(OR(M$1005="",Datos!M292&gt;=M$1005),OR(M$1006="",Datos!M292&lt;=M$1006)),FALSE),TRUE))))</f>
        <v>0.0</v>
      </c>
      <c r="N292">
        <f>IF(Datos!N292="",0,IF(AND(N$1008&lt;&gt;"",Datos!N292=N$1008),0,IF(N$1004=0,0,1-CHOOSE(N$1004,IF(ISNUMBER(Datos!N292),AND(OR(N$1005="",Datos!N292&gt;=N$1005),OR(N$1006="",Datos!N292&lt;=N$1006)),FALSE),IF(ISNUMBER(Datos!N292),AND(Datos!N292=INT(Datos!N292),AND(OR(N$1005="",Datos!N292&gt;=N$1005),OR(N$1006="",Datos!N292&lt;=N$1006))),FALSE),OR(ISNUMBER(FIND(";"&amp;UPPER(TRIM(Datos!N292&amp;""))&amp;"=",N$1007)),ISNUMBER(FIND(";"&amp;UPPER(TRIM(Datos!N292&amp;""))&amp;";",N$1007))),OR(UPPER(TRIM(Datos!N292&amp;""))="SÍ",UPPER(TRIM(Datos!N292&amp;""))="SI",UPPER(TRIM(Datos!N292&amp;""))="NO"),IF(ISNUMBER(Datos!N292),AND(OR(N$1005="",Datos!N292&gt;=N$1005),OR(N$1006="",Datos!N292&lt;=N$1006)),FALSE),TRUE))))</f>
        <v>0.0</v>
      </c>
      <c r="O292">
        <f>IF(Datos!O292="",0,IF(AND(O$1008&lt;&gt;"",Datos!O292=O$1008),0,IF(O$1004=0,0,1-CHOOSE(O$1004,IF(ISNUMBER(Datos!O292),AND(OR(O$1005="",Datos!O292&gt;=O$1005),OR(O$1006="",Datos!O292&lt;=O$1006)),FALSE),IF(ISNUMBER(Datos!O292),AND(Datos!O292=INT(Datos!O292),AND(OR(O$1005="",Datos!O292&gt;=O$1005),OR(O$1006="",Datos!O292&lt;=O$1006))),FALSE),OR(ISNUMBER(FIND(";"&amp;UPPER(TRIM(Datos!O292&amp;""))&amp;"=",O$1007)),ISNUMBER(FIND(";"&amp;UPPER(TRIM(Datos!O292&amp;""))&amp;";",O$1007))),OR(UPPER(TRIM(Datos!O292&amp;""))="SÍ",UPPER(TRIM(Datos!O292&amp;""))="SI",UPPER(TRIM(Datos!O292&amp;""))="NO"),IF(ISNUMBER(Datos!O292),AND(OR(O$1005="",Datos!O292&gt;=O$1005),OR(O$1006="",Datos!O292&lt;=O$1006)),FALSE),TRUE))))</f>
        <v>0.0</v>
      </c>
      <c r="P292">
        <f>IF(Datos!P292="",0,IF(AND(P$1008&lt;&gt;"",Datos!P292=P$1008),0,IF(P$1004=0,0,1-CHOOSE(P$1004,IF(ISNUMBER(Datos!P292),AND(OR(P$1005="",Datos!P292&gt;=P$1005),OR(P$1006="",Datos!P292&lt;=P$1006)),FALSE),IF(ISNUMBER(Datos!P292),AND(Datos!P292=INT(Datos!P292),AND(OR(P$1005="",Datos!P292&gt;=P$1005),OR(P$1006="",Datos!P292&lt;=P$1006))),FALSE),OR(ISNUMBER(FIND(";"&amp;UPPER(TRIM(Datos!P292&amp;""))&amp;"=",P$1007)),ISNUMBER(FIND(";"&amp;UPPER(TRIM(Datos!P292&amp;""))&amp;";",P$1007))),OR(UPPER(TRIM(Datos!P292&amp;""))="SÍ",UPPER(TRIM(Datos!P292&amp;""))="SI",UPPER(TRIM(Datos!P292&amp;""))="NO"),IF(ISNUMBER(Datos!P292),AND(OR(P$1005="",Datos!P292&gt;=P$1005),OR(P$1006="",Datos!P292&lt;=P$1006)),FALSE),TRUE))))</f>
        <v>0.0</v>
      </c>
      <c r="Q292">
        <f>IF(Datos!Q292="",0,IF(AND(Q$1008&lt;&gt;"",Datos!Q292=Q$1008),0,IF(Q$1004=0,0,1-CHOOSE(Q$1004,IF(ISNUMBER(Datos!Q292),AND(OR(Q$1005="",Datos!Q292&gt;=Q$1005),OR(Q$1006="",Datos!Q292&lt;=Q$1006)),FALSE),IF(ISNUMBER(Datos!Q292),AND(Datos!Q292=INT(Datos!Q292),AND(OR(Q$1005="",Datos!Q292&gt;=Q$1005),OR(Q$1006="",Datos!Q292&lt;=Q$1006))),FALSE),OR(ISNUMBER(FIND(";"&amp;UPPER(TRIM(Datos!Q292&amp;""))&amp;"=",Q$1007)),ISNUMBER(FIND(";"&amp;UPPER(TRIM(Datos!Q292&amp;""))&amp;";",Q$1007))),OR(UPPER(TRIM(Datos!Q292&amp;""))="SÍ",UPPER(TRIM(Datos!Q292&amp;""))="SI",UPPER(TRIM(Datos!Q292&amp;""))="NO"),IF(ISNUMBER(Datos!Q292),AND(OR(Q$1005="",Datos!Q292&gt;=Q$1005),OR(Q$1006="",Datos!Q292&lt;=Q$1006)),FALSE),TRUE))))</f>
        <v>0.0</v>
      </c>
      <c r="R292">
        <f>IF(Datos!R292="",0,IF(AND(R$1008&lt;&gt;"",Datos!R292=R$1008),0,IF(R$1004=0,0,1-CHOOSE(R$1004,IF(ISNUMBER(Datos!R292),AND(OR(R$1005="",Datos!R292&gt;=R$1005),OR(R$1006="",Datos!R292&lt;=R$1006)),FALSE),IF(ISNUMBER(Datos!R292),AND(Datos!R292=INT(Datos!R292),AND(OR(R$1005="",Datos!R292&gt;=R$1005),OR(R$1006="",Datos!R292&lt;=R$1006))),FALSE),OR(ISNUMBER(FIND(";"&amp;UPPER(TRIM(Datos!R292&amp;""))&amp;"=",R$1007)),ISNUMBER(FIND(";"&amp;UPPER(TRIM(Datos!R292&amp;""))&amp;";",R$1007))),OR(UPPER(TRIM(Datos!R292&amp;""))="SÍ",UPPER(TRIM(Datos!R292&amp;""))="SI",UPPER(TRIM(Datos!R292&amp;""))="NO"),IF(ISNUMBER(Datos!R292),AND(OR(R$1005="",Datos!R292&gt;=R$1005),OR(R$1006="",Datos!R292&lt;=R$1006)),FALSE),TRUE))))</f>
        <v>0.0</v>
      </c>
      <c r="S292">
        <f>IF(Datos!S292="",0,IF(AND(S$1008&lt;&gt;"",Datos!S292=S$1008),0,IF(S$1004=0,0,1-CHOOSE(S$1004,IF(ISNUMBER(Datos!S292),AND(OR(S$1005="",Datos!S292&gt;=S$1005),OR(S$1006="",Datos!S292&lt;=S$1006)),FALSE),IF(ISNUMBER(Datos!S292),AND(Datos!S292=INT(Datos!S292),AND(OR(S$1005="",Datos!S292&gt;=S$1005),OR(S$1006="",Datos!S292&lt;=S$1006))),FALSE),OR(ISNUMBER(FIND(";"&amp;UPPER(TRIM(Datos!S292&amp;""))&amp;"=",S$1007)),ISNUMBER(FIND(";"&amp;UPPER(TRIM(Datos!S292&amp;""))&amp;";",S$1007))),OR(UPPER(TRIM(Datos!S292&amp;""))="SÍ",UPPER(TRIM(Datos!S292&amp;""))="SI",UPPER(TRIM(Datos!S292&amp;""))="NO"),IF(ISNUMBER(Datos!S292),AND(OR(S$1005="",Datos!S292&gt;=S$1005),OR(S$1006="",Datos!S292&lt;=S$1006)),FALSE),TRUE))))</f>
        <v>0.0</v>
      </c>
      <c r="T292">
        <f>IF(Datos!T292="",0,IF(AND(T$1008&lt;&gt;"",Datos!T292=T$1008),0,IF(T$1004=0,0,1-CHOOSE(T$1004,IF(ISNUMBER(Datos!T292),AND(OR(T$1005="",Datos!T292&gt;=T$1005),OR(T$1006="",Datos!T292&lt;=T$1006)),FALSE),IF(ISNUMBER(Datos!T292),AND(Datos!T292=INT(Datos!T292),AND(OR(T$1005="",Datos!T292&gt;=T$1005),OR(T$1006="",Datos!T292&lt;=T$1006))),FALSE),OR(ISNUMBER(FIND(";"&amp;UPPER(TRIM(Datos!T292&amp;""))&amp;"=",T$1007)),ISNUMBER(FIND(";"&amp;UPPER(TRIM(Datos!T292&amp;""))&amp;";",T$1007))),OR(UPPER(TRIM(Datos!T292&amp;""))="SÍ",UPPER(TRIM(Datos!T292&amp;""))="SI",UPPER(TRIM(Datos!T292&amp;""))="NO"),IF(ISNUMBER(Datos!T292),AND(OR(T$1005="",Datos!T292&gt;=T$1005),OR(T$1006="",Datos!T292&lt;=T$1006)),FALSE),TRUE))))</f>
        <v>0.0</v>
      </c>
      <c r="U292">
        <f>IF(Datos!U292="",0,IF(AND(U$1008&lt;&gt;"",Datos!U292=U$1008),0,IF(U$1004=0,0,1-CHOOSE(U$1004,IF(ISNUMBER(Datos!U292),AND(OR(U$1005="",Datos!U292&gt;=U$1005),OR(U$1006="",Datos!U292&lt;=U$1006)),FALSE),IF(ISNUMBER(Datos!U292),AND(Datos!U292=INT(Datos!U292),AND(OR(U$1005="",Datos!U292&gt;=U$1005),OR(U$1006="",Datos!U292&lt;=U$1006))),FALSE),OR(ISNUMBER(FIND(";"&amp;UPPER(TRIM(Datos!U292&amp;""))&amp;"=",U$1007)),ISNUMBER(FIND(";"&amp;UPPER(TRIM(Datos!U292&amp;""))&amp;";",U$1007))),OR(UPPER(TRIM(Datos!U292&amp;""))="SÍ",UPPER(TRIM(Datos!U292&amp;""))="SI",UPPER(TRIM(Datos!U292&amp;""))="NO"),IF(ISNUMBER(Datos!U292),AND(OR(U$1005="",Datos!U292&gt;=U$1005),OR(U$1006="",Datos!U292&lt;=U$1006)),FALSE),TRUE))))</f>
        <v>0.0</v>
      </c>
      <c r="V292">
        <f>IF(Datos!V292="",0,IF(AND(V$1008&lt;&gt;"",Datos!V292=V$1008),0,IF(V$1004=0,0,1-CHOOSE(V$1004,IF(ISNUMBER(Datos!V292),AND(OR(V$1005="",Datos!V292&gt;=V$1005),OR(V$1006="",Datos!V292&lt;=V$1006)),FALSE),IF(ISNUMBER(Datos!V292),AND(Datos!V292=INT(Datos!V292),AND(OR(V$1005="",Datos!V292&gt;=V$1005),OR(V$1006="",Datos!V292&lt;=V$1006))),FALSE),OR(ISNUMBER(FIND(";"&amp;UPPER(TRIM(Datos!V292&amp;""))&amp;"=",V$1007)),ISNUMBER(FIND(";"&amp;UPPER(TRIM(Datos!V292&amp;""))&amp;";",V$1007))),OR(UPPER(TRIM(Datos!V292&amp;""))="SÍ",UPPER(TRIM(Datos!V292&amp;""))="SI",UPPER(TRIM(Datos!V292&amp;""))="NO"),IF(ISNUMBER(Datos!V292),AND(OR(V$1005="",Datos!V292&gt;=V$1005),OR(V$1006="",Datos!V292&lt;=V$1006)),FALSE),TRUE))))</f>
        <v>0.0</v>
      </c>
      <c r="W292">
        <f>IF(Datos!W292="",0,IF(AND(W$1008&lt;&gt;"",Datos!W292=W$1008),0,IF(W$1004=0,0,1-CHOOSE(W$1004,IF(ISNUMBER(Datos!W292),AND(OR(W$1005="",Datos!W292&gt;=W$1005),OR(W$1006="",Datos!W292&lt;=W$1006)),FALSE),IF(ISNUMBER(Datos!W292),AND(Datos!W292=INT(Datos!W292),AND(OR(W$1005="",Datos!W292&gt;=W$1005),OR(W$1006="",Datos!W292&lt;=W$1006))),FALSE),OR(ISNUMBER(FIND(";"&amp;UPPER(TRIM(Datos!W292&amp;""))&amp;"=",W$1007)),ISNUMBER(FIND(";"&amp;UPPER(TRIM(Datos!W292&amp;""))&amp;";",W$1007))),OR(UPPER(TRIM(Datos!W292&amp;""))="SÍ",UPPER(TRIM(Datos!W292&amp;""))="SI",UPPER(TRIM(Datos!W292&amp;""))="NO"),IF(ISNUMBER(Datos!W292),AND(OR(W$1005="",Datos!W292&gt;=W$1005),OR(W$1006="",Datos!W292&lt;=W$1006)),FALSE),TRUE))))</f>
        <v>0.0</v>
      </c>
      <c r="X292">
        <f>IF(Datos!X292="",0,IF(AND(X$1008&lt;&gt;"",Datos!X292=X$1008),0,IF(X$1004=0,0,1-CHOOSE(X$1004,IF(ISNUMBER(Datos!X292),AND(OR(X$1005="",Datos!X292&gt;=X$1005),OR(X$1006="",Datos!X292&lt;=X$1006)),FALSE),IF(ISNUMBER(Datos!X292),AND(Datos!X292=INT(Datos!X292),AND(OR(X$1005="",Datos!X292&gt;=X$1005),OR(X$1006="",Datos!X292&lt;=X$1006))),FALSE),OR(ISNUMBER(FIND(";"&amp;UPPER(TRIM(Datos!X292&amp;""))&amp;"=",X$1007)),ISNUMBER(FIND(";"&amp;UPPER(TRIM(Datos!X292&amp;""))&amp;";",X$1007))),OR(UPPER(TRIM(Datos!X292&amp;""))="SÍ",UPPER(TRIM(Datos!X292&amp;""))="SI",UPPER(TRIM(Datos!X292&amp;""))="NO"),IF(ISNUMBER(Datos!X292),AND(OR(X$1005="",Datos!X292&gt;=X$1005),OR(X$1006="",Datos!X292&lt;=X$1006)),FALSE),TRUE))))</f>
        <v>0.0</v>
      </c>
      <c r="Y292">
        <f>IF(Datos!Y292="",0,IF(AND(Y$1008&lt;&gt;"",Datos!Y292=Y$1008),0,IF(Y$1004=0,0,1-CHOOSE(Y$1004,IF(ISNUMBER(Datos!Y292),AND(OR(Y$1005="",Datos!Y292&gt;=Y$1005),OR(Y$1006="",Datos!Y292&lt;=Y$1006)),FALSE),IF(ISNUMBER(Datos!Y292),AND(Datos!Y292=INT(Datos!Y292),AND(OR(Y$1005="",Datos!Y292&gt;=Y$1005),OR(Y$1006="",Datos!Y292&lt;=Y$1006))),FALSE),OR(ISNUMBER(FIND(";"&amp;UPPER(TRIM(Datos!Y292&amp;""))&amp;"=",Y$1007)),ISNUMBER(FIND(";"&amp;UPPER(TRIM(Datos!Y292&amp;""))&amp;";",Y$1007))),OR(UPPER(TRIM(Datos!Y292&amp;""))="SÍ",UPPER(TRIM(Datos!Y292&amp;""))="SI",UPPER(TRIM(Datos!Y292&amp;""))="NO"),IF(ISNUMBER(Datos!Y292),AND(OR(Y$1005="",Datos!Y292&gt;=Y$1005),OR(Y$1006="",Datos!Y292&lt;=Y$1006)),FALSE),TRUE))))</f>
        <v>0.0</v>
      </c>
      <c r="Z292">
        <f>IF(Datos!Z292="",0,IF(AND(Z$1008&lt;&gt;"",Datos!Z292=Z$1008),0,IF(Z$1004=0,0,1-CHOOSE(Z$1004,IF(ISNUMBER(Datos!Z292),AND(OR(Z$1005="",Datos!Z292&gt;=Z$1005),OR(Z$1006="",Datos!Z292&lt;=Z$1006)),FALSE),IF(ISNUMBER(Datos!Z292),AND(Datos!Z292=INT(Datos!Z292),AND(OR(Z$1005="",Datos!Z292&gt;=Z$1005),OR(Z$1006="",Datos!Z292&lt;=Z$1006))),FALSE),OR(ISNUMBER(FIND(";"&amp;UPPER(TRIM(Datos!Z292&amp;""))&amp;"=",Z$1007)),ISNUMBER(FIND(";"&amp;UPPER(TRIM(Datos!Z292&amp;""))&amp;";",Z$1007))),OR(UPPER(TRIM(Datos!Z292&amp;""))="SÍ",UPPER(TRIM(Datos!Z292&amp;""))="SI",UPPER(TRIM(Datos!Z292&amp;""))="NO"),IF(ISNUMBER(Datos!Z292),AND(OR(Z$1005="",Datos!Z292&gt;=Z$1005),OR(Z$1006="",Datos!Z292&lt;=Z$1006)),FALSE),TRUE))))</f>
        <v>0.0</v>
      </c>
      <c r="AA292">
        <f>IF(Datos!AA292="",0,IF(AND(AA$1008&lt;&gt;"",Datos!AA292=AA$1008),0,IF(AA$1004=0,0,1-CHOOSE(AA$1004,IF(ISNUMBER(Datos!AA292),AND(OR(AA$1005="",Datos!AA292&gt;=AA$1005),OR(AA$1006="",Datos!AA292&lt;=AA$1006)),FALSE),IF(ISNUMBER(Datos!AA292),AND(Datos!AA292=INT(Datos!AA292),AND(OR(AA$1005="",Datos!AA292&gt;=AA$1005),OR(AA$1006="",Datos!AA292&lt;=AA$1006))),FALSE),OR(ISNUMBER(FIND(";"&amp;UPPER(TRIM(Datos!AA292&amp;""))&amp;"=",AA$1007)),ISNUMBER(FIND(";"&amp;UPPER(TRIM(Datos!AA292&amp;""))&amp;";",AA$1007))),OR(UPPER(TRIM(Datos!AA292&amp;""))="SÍ",UPPER(TRIM(Datos!AA292&amp;""))="SI",UPPER(TRIM(Datos!AA292&amp;""))="NO"),IF(ISNUMBER(Datos!AA292),AND(OR(AA$1005="",Datos!AA292&gt;=AA$1005),OR(AA$1006="",Datos!AA292&lt;=AA$1006)),FALSE),TRUE))))</f>
        <v>0.0</v>
      </c>
      <c r="AB292">
        <f>IF(Datos!AB292="",0,IF(AND(AB$1008&lt;&gt;"",Datos!AB292=AB$1008),0,IF(AB$1004=0,0,1-CHOOSE(AB$1004,IF(ISNUMBER(Datos!AB292),AND(OR(AB$1005="",Datos!AB292&gt;=AB$1005),OR(AB$1006="",Datos!AB292&lt;=AB$1006)),FALSE),IF(ISNUMBER(Datos!AB292),AND(Datos!AB292=INT(Datos!AB292),AND(OR(AB$1005="",Datos!AB292&gt;=AB$1005),OR(AB$1006="",Datos!AB292&lt;=AB$1006))),FALSE),OR(ISNUMBER(FIND(";"&amp;UPPER(TRIM(Datos!AB292&amp;""))&amp;"=",AB$1007)),ISNUMBER(FIND(";"&amp;UPPER(TRIM(Datos!AB292&amp;""))&amp;";",AB$1007))),OR(UPPER(TRIM(Datos!AB292&amp;""))="SÍ",UPPER(TRIM(Datos!AB292&amp;""))="SI",UPPER(TRIM(Datos!AB292&amp;""))="NO"),IF(ISNUMBER(Datos!AB292),AND(OR(AB$1005="",Datos!AB292&gt;=AB$1005),OR(AB$1006="",Datos!AB292&lt;=AB$1006)),FALSE),TRUE))))</f>
        <v>0.0</v>
      </c>
      <c r="AC292">
        <f>IF(Datos!AC292="",0,IF(AND(AC$1008&lt;&gt;"",Datos!AC292=AC$1008),0,IF(AC$1004=0,0,1-CHOOSE(AC$1004,IF(ISNUMBER(Datos!AC292),AND(OR(AC$1005="",Datos!AC292&gt;=AC$1005),OR(AC$1006="",Datos!AC292&lt;=AC$1006)),FALSE),IF(ISNUMBER(Datos!AC292),AND(Datos!AC292=INT(Datos!AC292),AND(OR(AC$1005="",Datos!AC292&gt;=AC$1005),OR(AC$1006="",Datos!AC292&lt;=AC$1006))),FALSE),OR(ISNUMBER(FIND(";"&amp;UPPER(TRIM(Datos!AC292&amp;""))&amp;"=",AC$1007)),ISNUMBER(FIND(";"&amp;UPPER(TRIM(Datos!AC292&amp;""))&amp;";",AC$1007))),OR(UPPER(TRIM(Datos!AC292&amp;""))="SÍ",UPPER(TRIM(Datos!AC292&amp;""))="SI",UPPER(TRIM(Datos!AC292&amp;""))="NO"),IF(ISNUMBER(Datos!AC292),AND(OR(AC$1005="",Datos!AC292&gt;=AC$1005),OR(AC$1006="",Datos!AC292&lt;=AC$1006)),FALSE),TRUE))))</f>
        <v>0.0</v>
      </c>
      <c r="AD292">
        <f>IF(Datos!AD292="",0,IF(AND(AD$1008&lt;&gt;"",Datos!AD292=AD$1008),0,IF(AD$1004=0,0,1-CHOOSE(AD$1004,IF(ISNUMBER(Datos!AD292),AND(OR(AD$1005="",Datos!AD292&gt;=AD$1005),OR(AD$1006="",Datos!AD292&lt;=AD$1006)),FALSE),IF(ISNUMBER(Datos!AD292),AND(Datos!AD292=INT(Datos!AD292),AND(OR(AD$1005="",Datos!AD292&gt;=AD$1005),OR(AD$1006="",Datos!AD292&lt;=AD$1006))),FALSE),OR(ISNUMBER(FIND(";"&amp;UPPER(TRIM(Datos!AD292&amp;""))&amp;"=",AD$1007)),ISNUMBER(FIND(";"&amp;UPPER(TRIM(Datos!AD292&amp;""))&amp;";",AD$1007))),OR(UPPER(TRIM(Datos!AD292&amp;""))="SÍ",UPPER(TRIM(Datos!AD292&amp;""))="SI",UPPER(TRIM(Datos!AD292&amp;""))="NO"),IF(ISNUMBER(Datos!AD292),AND(OR(AD$1005="",Datos!AD292&gt;=AD$1005),OR(AD$1006="",Datos!AD292&lt;=AD$1006)),FALSE),TRUE))))</f>
        <v>0.0</v>
      </c>
      <c r="AE292">
        <f>IF(Datos!AE292="",0,IF(AND(AE$1008&lt;&gt;"",Datos!AE292=AE$1008),0,IF(AE$1004=0,0,1-CHOOSE(AE$1004,IF(ISNUMBER(Datos!AE292),AND(OR(AE$1005="",Datos!AE292&gt;=AE$1005),OR(AE$1006="",Datos!AE292&lt;=AE$1006)),FALSE),IF(ISNUMBER(Datos!AE292),AND(Datos!AE292=INT(Datos!AE292),AND(OR(AE$1005="",Datos!AE292&gt;=AE$1005),OR(AE$1006="",Datos!AE292&lt;=AE$1006))),FALSE),OR(ISNUMBER(FIND(";"&amp;UPPER(TRIM(Datos!AE292&amp;""))&amp;"=",AE$1007)),ISNUMBER(FIND(";"&amp;UPPER(TRIM(Datos!AE292&amp;""))&amp;";",AE$1007))),OR(UPPER(TRIM(Datos!AE292&amp;""))="SÍ",UPPER(TRIM(Datos!AE292&amp;""))="SI",UPPER(TRIM(Datos!AE292&amp;""))="NO"),IF(ISNUMBER(Datos!AE292),AND(OR(AE$1005="",Datos!AE292&gt;=AE$1005),OR(AE$1006="",Datos!AE292&lt;=AE$1006)),FALSE),TRUE))))</f>
        <v>0.0</v>
      </c>
    </row>
    <row r="293" spans="2:31">
      <c r="B293">
        <f>IF(Datos!B293="",0,IF(AND(B$1008&lt;&gt;"",Datos!B293=B$1008),0,IF(B$1004=0,0,1-CHOOSE(B$1004,IF(ISNUMBER(Datos!B293),AND(OR(B$1005="",Datos!B293&gt;=B$1005),OR(B$1006="",Datos!B293&lt;=B$1006)),FALSE),IF(ISNUMBER(Datos!B293),AND(Datos!B293=INT(Datos!B293),AND(OR(B$1005="",Datos!B293&gt;=B$1005),OR(B$1006="",Datos!B293&lt;=B$1006))),FALSE),OR(ISNUMBER(FIND(";"&amp;UPPER(TRIM(Datos!B293&amp;""))&amp;"=",B$1007)),ISNUMBER(FIND(";"&amp;UPPER(TRIM(Datos!B293&amp;""))&amp;";",B$1007))),OR(UPPER(TRIM(Datos!B293&amp;""))="SÍ",UPPER(TRIM(Datos!B293&amp;""))="SI",UPPER(TRIM(Datos!B293&amp;""))="NO"),IF(ISNUMBER(Datos!B293),AND(OR(B$1005="",Datos!B293&gt;=B$1005),OR(B$1006="",Datos!B293&lt;=B$1006)),FALSE),TRUE))))</f>
        <v>0.0</v>
      </c>
      <c r="C293">
        <f>IF(Datos!C293="",0,IF(AND(C$1008&lt;&gt;"",Datos!C293=C$1008),0,IF(C$1004=0,0,1-CHOOSE(C$1004,IF(ISNUMBER(Datos!C293),AND(OR(C$1005="",Datos!C293&gt;=C$1005),OR(C$1006="",Datos!C293&lt;=C$1006)),FALSE),IF(ISNUMBER(Datos!C293),AND(Datos!C293=INT(Datos!C293),AND(OR(C$1005="",Datos!C293&gt;=C$1005),OR(C$1006="",Datos!C293&lt;=C$1006))),FALSE),OR(ISNUMBER(FIND(";"&amp;UPPER(TRIM(Datos!C293&amp;""))&amp;"=",C$1007)),ISNUMBER(FIND(";"&amp;UPPER(TRIM(Datos!C293&amp;""))&amp;";",C$1007))),OR(UPPER(TRIM(Datos!C293&amp;""))="SÍ",UPPER(TRIM(Datos!C293&amp;""))="SI",UPPER(TRIM(Datos!C293&amp;""))="NO"),IF(ISNUMBER(Datos!C293),AND(OR(C$1005="",Datos!C293&gt;=C$1005),OR(C$1006="",Datos!C293&lt;=C$1006)),FALSE),TRUE))))</f>
        <v>0.0</v>
      </c>
      <c r="D293">
        <f>IF(Datos!D293="",0,IF(AND(D$1008&lt;&gt;"",Datos!D293=D$1008),0,IF(D$1004=0,0,1-CHOOSE(D$1004,IF(ISNUMBER(Datos!D293),AND(OR(D$1005="",Datos!D293&gt;=D$1005),OR(D$1006="",Datos!D293&lt;=D$1006)),FALSE),IF(ISNUMBER(Datos!D293),AND(Datos!D293=INT(Datos!D293),AND(OR(D$1005="",Datos!D293&gt;=D$1005),OR(D$1006="",Datos!D293&lt;=D$1006))),FALSE),OR(ISNUMBER(FIND(";"&amp;UPPER(TRIM(Datos!D293&amp;""))&amp;"=",D$1007)),ISNUMBER(FIND(";"&amp;UPPER(TRIM(Datos!D293&amp;""))&amp;";",D$1007))),OR(UPPER(TRIM(Datos!D293&amp;""))="SÍ",UPPER(TRIM(Datos!D293&amp;""))="SI",UPPER(TRIM(Datos!D293&amp;""))="NO"),IF(ISNUMBER(Datos!D293),AND(OR(D$1005="",Datos!D293&gt;=D$1005),OR(D$1006="",Datos!D293&lt;=D$1006)),FALSE),TRUE))))</f>
        <v>0.0</v>
      </c>
      <c r="E293">
        <f>IF(Datos!E293="",0,IF(AND(E$1008&lt;&gt;"",Datos!E293=E$1008),0,IF(E$1004=0,0,1-CHOOSE(E$1004,IF(ISNUMBER(Datos!E293),AND(OR(E$1005="",Datos!E293&gt;=E$1005),OR(E$1006="",Datos!E293&lt;=E$1006)),FALSE),IF(ISNUMBER(Datos!E293),AND(Datos!E293=INT(Datos!E293),AND(OR(E$1005="",Datos!E293&gt;=E$1005),OR(E$1006="",Datos!E293&lt;=E$1006))),FALSE),OR(ISNUMBER(FIND(";"&amp;UPPER(TRIM(Datos!E293&amp;""))&amp;"=",E$1007)),ISNUMBER(FIND(";"&amp;UPPER(TRIM(Datos!E293&amp;""))&amp;";",E$1007))),OR(UPPER(TRIM(Datos!E293&amp;""))="SÍ",UPPER(TRIM(Datos!E293&amp;""))="SI",UPPER(TRIM(Datos!E293&amp;""))="NO"),IF(ISNUMBER(Datos!E293),AND(OR(E$1005="",Datos!E293&gt;=E$1005),OR(E$1006="",Datos!E293&lt;=E$1006)),FALSE),TRUE))))</f>
        <v>0.0</v>
      </c>
      <c r="F293">
        <f>IF(Datos!F293="",0,IF(AND(F$1008&lt;&gt;"",Datos!F293=F$1008),0,IF(F$1004=0,0,1-CHOOSE(F$1004,IF(ISNUMBER(Datos!F293),AND(OR(F$1005="",Datos!F293&gt;=F$1005),OR(F$1006="",Datos!F293&lt;=F$1006)),FALSE),IF(ISNUMBER(Datos!F293),AND(Datos!F293=INT(Datos!F293),AND(OR(F$1005="",Datos!F293&gt;=F$1005),OR(F$1006="",Datos!F293&lt;=F$1006))),FALSE),OR(ISNUMBER(FIND(";"&amp;UPPER(TRIM(Datos!F293&amp;""))&amp;"=",F$1007)),ISNUMBER(FIND(";"&amp;UPPER(TRIM(Datos!F293&amp;""))&amp;";",F$1007))),OR(UPPER(TRIM(Datos!F293&amp;""))="SÍ",UPPER(TRIM(Datos!F293&amp;""))="SI",UPPER(TRIM(Datos!F293&amp;""))="NO"),IF(ISNUMBER(Datos!F293),AND(OR(F$1005="",Datos!F293&gt;=F$1005),OR(F$1006="",Datos!F293&lt;=F$1006)),FALSE),TRUE))))</f>
        <v>0.0</v>
      </c>
      <c r="G293">
        <f>IF(Datos!G293="",0,IF(AND(G$1008&lt;&gt;"",Datos!G293=G$1008),0,IF(G$1004=0,0,1-CHOOSE(G$1004,IF(ISNUMBER(Datos!G293),AND(OR(G$1005="",Datos!G293&gt;=G$1005),OR(G$1006="",Datos!G293&lt;=G$1006)),FALSE),IF(ISNUMBER(Datos!G293),AND(Datos!G293=INT(Datos!G293),AND(OR(G$1005="",Datos!G293&gt;=G$1005),OR(G$1006="",Datos!G293&lt;=G$1006))),FALSE),OR(ISNUMBER(FIND(";"&amp;UPPER(TRIM(Datos!G293&amp;""))&amp;"=",G$1007)),ISNUMBER(FIND(";"&amp;UPPER(TRIM(Datos!G293&amp;""))&amp;";",G$1007))),OR(UPPER(TRIM(Datos!G293&amp;""))="SÍ",UPPER(TRIM(Datos!G293&amp;""))="SI",UPPER(TRIM(Datos!G293&amp;""))="NO"),IF(ISNUMBER(Datos!G293),AND(OR(G$1005="",Datos!G293&gt;=G$1005),OR(G$1006="",Datos!G293&lt;=G$1006)),FALSE),TRUE))))</f>
        <v>0.0</v>
      </c>
      <c r="H293">
        <f>IF(Datos!H293="",0,IF(AND(H$1008&lt;&gt;"",Datos!H293=H$1008),0,IF(H$1004=0,0,1-CHOOSE(H$1004,IF(ISNUMBER(Datos!H293),AND(OR(H$1005="",Datos!H293&gt;=H$1005),OR(H$1006="",Datos!H293&lt;=H$1006)),FALSE),IF(ISNUMBER(Datos!H293),AND(Datos!H293=INT(Datos!H293),AND(OR(H$1005="",Datos!H293&gt;=H$1005),OR(H$1006="",Datos!H293&lt;=H$1006))),FALSE),OR(ISNUMBER(FIND(";"&amp;UPPER(TRIM(Datos!H293&amp;""))&amp;"=",H$1007)),ISNUMBER(FIND(";"&amp;UPPER(TRIM(Datos!H293&amp;""))&amp;";",H$1007))),OR(UPPER(TRIM(Datos!H293&amp;""))="SÍ",UPPER(TRIM(Datos!H293&amp;""))="SI",UPPER(TRIM(Datos!H293&amp;""))="NO"),IF(ISNUMBER(Datos!H293),AND(OR(H$1005="",Datos!H293&gt;=H$1005),OR(H$1006="",Datos!H293&lt;=H$1006)),FALSE),TRUE))))</f>
        <v>0.0</v>
      </c>
      <c r="I293">
        <f>IF(Datos!I293="",0,IF(AND(I$1008&lt;&gt;"",Datos!I293=I$1008),0,IF(I$1004=0,0,1-CHOOSE(I$1004,IF(ISNUMBER(Datos!I293),AND(OR(I$1005="",Datos!I293&gt;=I$1005),OR(I$1006="",Datos!I293&lt;=I$1006)),FALSE),IF(ISNUMBER(Datos!I293),AND(Datos!I293=INT(Datos!I293),AND(OR(I$1005="",Datos!I293&gt;=I$1005),OR(I$1006="",Datos!I293&lt;=I$1006))),FALSE),OR(ISNUMBER(FIND(";"&amp;UPPER(TRIM(Datos!I293&amp;""))&amp;"=",I$1007)),ISNUMBER(FIND(";"&amp;UPPER(TRIM(Datos!I293&amp;""))&amp;";",I$1007))),OR(UPPER(TRIM(Datos!I293&amp;""))="SÍ",UPPER(TRIM(Datos!I293&amp;""))="SI",UPPER(TRIM(Datos!I293&amp;""))="NO"),IF(ISNUMBER(Datos!I293),AND(OR(I$1005="",Datos!I293&gt;=I$1005),OR(I$1006="",Datos!I293&lt;=I$1006)),FALSE),TRUE))))</f>
        <v>0.0</v>
      </c>
      <c r="J293">
        <f>IF(Datos!J293="",0,IF(AND(J$1008&lt;&gt;"",Datos!J293=J$1008),0,IF(J$1004=0,0,1-CHOOSE(J$1004,IF(ISNUMBER(Datos!J293),AND(OR(J$1005="",Datos!J293&gt;=J$1005),OR(J$1006="",Datos!J293&lt;=J$1006)),FALSE),IF(ISNUMBER(Datos!J293),AND(Datos!J293=INT(Datos!J293),AND(OR(J$1005="",Datos!J293&gt;=J$1005),OR(J$1006="",Datos!J293&lt;=J$1006))),FALSE),OR(ISNUMBER(FIND(";"&amp;UPPER(TRIM(Datos!J293&amp;""))&amp;"=",J$1007)),ISNUMBER(FIND(";"&amp;UPPER(TRIM(Datos!J293&amp;""))&amp;";",J$1007))),OR(UPPER(TRIM(Datos!J293&amp;""))="SÍ",UPPER(TRIM(Datos!J293&amp;""))="SI",UPPER(TRIM(Datos!J293&amp;""))="NO"),IF(ISNUMBER(Datos!J293),AND(OR(J$1005="",Datos!J293&gt;=J$1005),OR(J$1006="",Datos!J293&lt;=J$1006)),FALSE),TRUE))))</f>
        <v>0.0</v>
      </c>
      <c r="K293">
        <f>IF(Datos!K293="",0,IF(AND(K$1008&lt;&gt;"",Datos!K293=K$1008),0,IF(K$1004=0,0,1-CHOOSE(K$1004,IF(ISNUMBER(Datos!K293),AND(OR(K$1005="",Datos!K293&gt;=K$1005),OR(K$1006="",Datos!K293&lt;=K$1006)),FALSE),IF(ISNUMBER(Datos!K293),AND(Datos!K293=INT(Datos!K293),AND(OR(K$1005="",Datos!K293&gt;=K$1005),OR(K$1006="",Datos!K293&lt;=K$1006))),FALSE),OR(ISNUMBER(FIND(";"&amp;UPPER(TRIM(Datos!K293&amp;""))&amp;"=",K$1007)),ISNUMBER(FIND(";"&amp;UPPER(TRIM(Datos!K293&amp;""))&amp;";",K$1007))),OR(UPPER(TRIM(Datos!K293&amp;""))="SÍ",UPPER(TRIM(Datos!K293&amp;""))="SI",UPPER(TRIM(Datos!K293&amp;""))="NO"),IF(ISNUMBER(Datos!K293),AND(OR(K$1005="",Datos!K293&gt;=K$1005),OR(K$1006="",Datos!K293&lt;=K$1006)),FALSE),TRUE))))</f>
        <v>0.0</v>
      </c>
      <c r="L293">
        <f>IF(Datos!L293="",0,IF(AND(L$1008&lt;&gt;"",Datos!L293=L$1008),0,IF(L$1004=0,0,1-CHOOSE(L$1004,IF(ISNUMBER(Datos!L293),AND(OR(L$1005="",Datos!L293&gt;=L$1005),OR(L$1006="",Datos!L293&lt;=L$1006)),FALSE),IF(ISNUMBER(Datos!L293),AND(Datos!L293=INT(Datos!L293),AND(OR(L$1005="",Datos!L293&gt;=L$1005),OR(L$1006="",Datos!L293&lt;=L$1006))),FALSE),OR(ISNUMBER(FIND(";"&amp;UPPER(TRIM(Datos!L293&amp;""))&amp;"=",L$1007)),ISNUMBER(FIND(";"&amp;UPPER(TRIM(Datos!L293&amp;""))&amp;";",L$1007))),OR(UPPER(TRIM(Datos!L293&amp;""))="SÍ",UPPER(TRIM(Datos!L293&amp;""))="SI",UPPER(TRIM(Datos!L293&amp;""))="NO"),IF(ISNUMBER(Datos!L293),AND(OR(L$1005="",Datos!L293&gt;=L$1005),OR(L$1006="",Datos!L293&lt;=L$1006)),FALSE),TRUE))))</f>
        <v>0.0</v>
      </c>
      <c r="M293">
        <f>IF(Datos!M293="",0,IF(AND(M$1008&lt;&gt;"",Datos!M293=M$1008),0,IF(M$1004=0,0,1-CHOOSE(M$1004,IF(ISNUMBER(Datos!M293),AND(OR(M$1005="",Datos!M293&gt;=M$1005),OR(M$1006="",Datos!M293&lt;=M$1006)),FALSE),IF(ISNUMBER(Datos!M293),AND(Datos!M293=INT(Datos!M293),AND(OR(M$1005="",Datos!M293&gt;=M$1005),OR(M$1006="",Datos!M293&lt;=M$1006))),FALSE),OR(ISNUMBER(FIND(";"&amp;UPPER(TRIM(Datos!M293&amp;""))&amp;"=",M$1007)),ISNUMBER(FIND(";"&amp;UPPER(TRIM(Datos!M293&amp;""))&amp;";",M$1007))),OR(UPPER(TRIM(Datos!M293&amp;""))="SÍ",UPPER(TRIM(Datos!M293&amp;""))="SI",UPPER(TRIM(Datos!M293&amp;""))="NO"),IF(ISNUMBER(Datos!M293),AND(OR(M$1005="",Datos!M293&gt;=M$1005),OR(M$1006="",Datos!M293&lt;=M$1006)),FALSE),TRUE))))</f>
        <v>0.0</v>
      </c>
      <c r="N293">
        <f>IF(Datos!N293="",0,IF(AND(N$1008&lt;&gt;"",Datos!N293=N$1008),0,IF(N$1004=0,0,1-CHOOSE(N$1004,IF(ISNUMBER(Datos!N293),AND(OR(N$1005="",Datos!N293&gt;=N$1005),OR(N$1006="",Datos!N293&lt;=N$1006)),FALSE),IF(ISNUMBER(Datos!N293),AND(Datos!N293=INT(Datos!N293),AND(OR(N$1005="",Datos!N293&gt;=N$1005),OR(N$1006="",Datos!N293&lt;=N$1006))),FALSE),OR(ISNUMBER(FIND(";"&amp;UPPER(TRIM(Datos!N293&amp;""))&amp;"=",N$1007)),ISNUMBER(FIND(";"&amp;UPPER(TRIM(Datos!N293&amp;""))&amp;";",N$1007))),OR(UPPER(TRIM(Datos!N293&amp;""))="SÍ",UPPER(TRIM(Datos!N293&amp;""))="SI",UPPER(TRIM(Datos!N293&amp;""))="NO"),IF(ISNUMBER(Datos!N293),AND(OR(N$1005="",Datos!N293&gt;=N$1005),OR(N$1006="",Datos!N293&lt;=N$1006)),FALSE),TRUE))))</f>
        <v>0.0</v>
      </c>
      <c r="O293">
        <f>IF(Datos!O293="",0,IF(AND(O$1008&lt;&gt;"",Datos!O293=O$1008),0,IF(O$1004=0,0,1-CHOOSE(O$1004,IF(ISNUMBER(Datos!O293),AND(OR(O$1005="",Datos!O293&gt;=O$1005),OR(O$1006="",Datos!O293&lt;=O$1006)),FALSE),IF(ISNUMBER(Datos!O293),AND(Datos!O293=INT(Datos!O293),AND(OR(O$1005="",Datos!O293&gt;=O$1005),OR(O$1006="",Datos!O293&lt;=O$1006))),FALSE),OR(ISNUMBER(FIND(";"&amp;UPPER(TRIM(Datos!O293&amp;""))&amp;"=",O$1007)),ISNUMBER(FIND(";"&amp;UPPER(TRIM(Datos!O293&amp;""))&amp;";",O$1007))),OR(UPPER(TRIM(Datos!O293&amp;""))="SÍ",UPPER(TRIM(Datos!O293&amp;""))="SI",UPPER(TRIM(Datos!O293&amp;""))="NO"),IF(ISNUMBER(Datos!O293),AND(OR(O$1005="",Datos!O293&gt;=O$1005),OR(O$1006="",Datos!O293&lt;=O$1006)),FALSE),TRUE))))</f>
        <v>0.0</v>
      </c>
      <c r="P293">
        <f>IF(Datos!P293="",0,IF(AND(P$1008&lt;&gt;"",Datos!P293=P$1008),0,IF(P$1004=0,0,1-CHOOSE(P$1004,IF(ISNUMBER(Datos!P293),AND(OR(P$1005="",Datos!P293&gt;=P$1005),OR(P$1006="",Datos!P293&lt;=P$1006)),FALSE),IF(ISNUMBER(Datos!P293),AND(Datos!P293=INT(Datos!P293),AND(OR(P$1005="",Datos!P293&gt;=P$1005),OR(P$1006="",Datos!P293&lt;=P$1006))),FALSE),OR(ISNUMBER(FIND(";"&amp;UPPER(TRIM(Datos!P293&amp;""))&amp;"=",P$1007)),ISNUMBER(FIND(";"&amp;UPPER(TRIM(Datos!P293&amp;""))&amp;";",P$1007))),OR(UPPER(TRIM(Datos!P293&amp;""))="SÍ",UPPER(TRIM(Datos!P293&amp;""))="SI",UPPER(TRIM(Datos!P293&amp;""))="NO"),IF(ISNUMBER(Datos!P293),AND(OR(P$1005="",Datos!P293&gt;=P$1005),OR(P$1006="",Datos!P293&lt;=P$1006)),FALSE),TRUE))))</f>
        <v>0.0</v>
      </c>
      <c r="Q293">
        <f>IF(Datos!Q293="",0,IF(AND(Q$1008&lt;&gt;"",Datos!Q293=Q$1008),0,IF(Q$1004=0,0,1-CHOOSE(Q$1004,IF(ISNUMBER(Datos!Q293),AND(OR(Q$1005="",Datos!Q293&gt;=Q$1005),OR(Q$1006="",Datos!Q293&lt;=Q$1006)),FALSE),IF(ISNUMBER(Datos!Q293),AND(Datos!Q293=INT(Datos!Q293),AND(OR(Q$1005="",Datos!Q293&gt;=Q$1005),OR(Q$1006="",Datos!Q293&lt;=Q$1006))),FALSE),OR(ISNUMBER(FIND(";"&amp;UPPER(TRIM(Datos!Q293&amp;""))&amp;"=",Q$1007)),ISNUMBER(FIND(";"&amp;UPPER(TRIM(Datos!Q293&amp;""))&amp;";",Q$1007))),OR(UPPER(TRIM(Datos!Q293&amp;""))="SÍ",UPPER(TRIM(Datos!Q293&amp;""))="SI",UPPER(TRIM(Datos!Q293&amp;""))="NO"),IF(ISNUMBER(Datos!Q293),AND(OR(Q$1005="",Datos!Q293&gt;=Q$1005),OR(Q$1006="",Datos!Q293&lt;=Q$1006)),FALSE),TRUE))))</f>
        <v>0.0</v>
      </c>
      <c r="R293">
        <f>IF(Datos!R293="",0,IF(AND(R$1008&lt;&gt;"",Datos!R293=R$1008),0,IF(R$1004=0,0,1-CHOOSE(R$1004,IF(ISNUMBER(Datos!R293),AND(OR(R$1005="",Datos!R293&gt;=R$1005),OR(R$1006="",Datos!R293&lt;=R$1006)),FALSE),IF(ISNUMBER(Datos!R293),AND(Datos!R293=INT(Datos!R293),AND(OR(R$1005="",Datos!R293&gt;=R$1005),OR(R$1006="",Datos!R293&lt;=R$1006))),FALSE),OR(ISNUMBER(FIND(";"&amp;UPPER(TRIM(Datos!R293&amp;""))&amp;"=",R$1007)),ISNUMBER(FIND(";"&amp;UPPER(TRIM(Datos!R293&amp;""))&amp;";",R$1007))),OR(UPPER(TRIM(Datos!R293&amp;""))="SÍ",UPPER(TRIM(Datos!R293&amp;""))="SI",UPPER(TRIM(Datos!R293&amp;""))="NO"),IF(ISNUMBER(Datos!R293),AND(OR(R$1005="",Datos!R293&gt;=R$1005),OR(R$1006="",Datos!R293&lt;=R$1006)),FALSE),TRUE))))</f>
        <v>0.0</v>
      </c>
      <c r="S293">
        <f>IF(Datos!S293="",0,IF(AND(S$1008&lt;&gt;"",Datos!S293=S$1008),0,IF(S$1004=0,0,1-CHOOSE(S$1004,IF(ISNUMBER(Datos!S293),AND(OR(S$1005="",Datos!S293&gt;=S$1005),OR(S$1006="",Datos!S293&lt;=S$1006)),FALSE),IF(ISNUMBER(Datos!S293),AND(Datos!S293=INT(Datos!S293),AND(OR(S$1005="",Datos!S293&gt;=S$1005),OR(S$1006="",Datos!S293&lt;=S$1006))),FALSE),OR(ISNUMBER(FIND(";"&amp;UPPER(TRIM(Datos!S293&amp;""))&amp;"=",S$1007)),ISNUMBER(FIND(";"&amp;UPPER(TRIM(Datos!S293&amp;""))&amp;";",S$1007))),OR(UPPER(TRIM(Datos!S293&amp;""))="SÍ",UPPER(TRIM(Datos!S293&amp;""))="SI",UPPER(TRIM(Datos!S293&amp;""))="NO"),IF(ISNUMBER(Datos!S293),AND(OR(S$1005="",Datos!S293&gt;=S$1005),OR(S$1006="",Datos!S293&lt;=S$1006)),FALSE),TRUE))))</f>
        <v>0.0</v>
      </c>
      <c r="T293">
        <f>IF(Datos!T293="",0,IF(AND(T$1008&lt;&gt;"",Datos!T293=T$1008),0,IF(T$1004=0,0,1-CHOOSE(T$1004,IF(ISNUMBER(Datos!T293),AND(OR(T$1005="",Datos!T293&gt;=T$1005),OR(T$1006="",Datos!T293&lt;=T$1006)),FALSE),IF(ISNUMBER(Datos!T293),AND(Datos!T293=INT(Datos!T293),AND(OR(T$1005="",Datos!T293&gt;=T$1005),OR(T$1006="",Datos!T293&lt;=T$1006))),FALSE),OR(ISNUMBER(FIND(";"&amp;UPPER(TRIM(Datos!T293&amp;""))&amp;"=",T$1007)),ISNUMBER(FIND(";"&amp;UPPER(TRIM(Datos!T293&amp;""))&amp;";",T$1007))),OR(UPPER(TRIM(Datos!T293&amp;""))="SÍ",UPPER(TRIM(Datos!T293&amp;""))="SI",UPPER(TRIM(Datos!T293&amp;""))="NO"),IF(ISNUMBER(Datos!T293),AND(OR(T$1005="",Datos!T293&gt;=T$1005),OR(T$1006="",Datos!T293&lt;=T$1006)),FALSE),TRUE))))</f>
        <v>0.0</v>
      </c>
      <c r="U293">
        <f>IF(Datos!U293="",0,IF(AND(U$1008&lt;&gt;"",Datos!U293=U$1008),0,IF(U$1004=0,0,1-CHOOSE(U$1004,IF(ISNUMBER(Datos!U293),AND(OR(U$1005="",Datos!U293&gt;=U$1005),OR(U$1006="",Datos!U293&lt;=U$1006)),FALSE),IF(ISNUMBER(Datos!U293),AND(Datos!U293=INT(Datos!U293),AND(OR(U$1005="",Datos!U293&gt;=U$1005),OR(U$1006="",Datos!U293&lt;=U$1006))),FALSE),OR(ISNUMBER(FIND(";"&amp;UPPER(TRIM(Datos!U293&amp;""))&amp;"=",U$1007)),ISNUMBER(FIND(";"&amp;UPPER(TRIM(Datos!U293&amp;""))&amp;";",U$1007))),OR(UPPER(TRIM(Datos!U293&amp;""))="SÍ",UPPER(TRIM(Datos!U293&amp;""))="SI",UPPER(TRIM(Datos!U293&amp;""))="NO"),IF(ISNUMBER(Datos!U293),AND(OR(U$1005="",Datos!U293&gt;=U$1005),OR(U$1006="",Datos!U293&lt;=U$1006)),FALSE),TRUE))))</f>
        <v>0.0</v>
      </c>
      <c r="V293">
        <f>IF(Datos!V293="",0,IF(AND(V$1008&lt;&gt;"",Datos!V293=V$1008),0,IF(V$1004=0,0,1-CHOOSE(V$1004,IF(ISNUMBER(Datos!V293),AND(OR(V$1005="",Datos!V293&gt;=V$1005),OR(V$1006="",Datos!V293&lt;=V$1006)),FALSE),IF(ISNUMBER(Datos!V293),AND(Datos!V293=INT(Datos!V293),AND(OR(V$1005="",Datos!V293&gt;=V$1005),OR(V$1006="",Datos!V293&lt;=V$1006))),FALSE),OR(ISNUMBER(FIND(";"&amp;UPPER(TRIM(Datos!V293&amp;""))&amp;"=",V$1007)),ISNUMBER(FIND(";"&amp;UPPER(TRIM(Datos!V293&amp;""))&amp;";",V$1007))),OR(UPPER(TRIM(Datos!V293&amp;""))="SÍ",UPPER(TRIM(Datos!V293&amp;""))="SI",UPPER(TRIM(Datos!V293&amp;""))="NO"),IF(ISNUMBER(Datos!V293),AND(OR(V$1005="",Datos!V293&gt;=V$1005),OR(V$1006="",Datos!V293&lt;=V$1006)),FALSE),TRUE))))</f>
        <v>0.0</v>
      </c>
      <c r="W293">
        <f>IF(Datos!W293="",0,IF(AND(W$1008&lt;&gt;"",Datos!W293=W$1008),0,IF(W$1004=0,0,1-CHOOSE(W$1004,IF(ISNUMBER(Datos!W293),AND(OR(W$1005="",Datos!W293&gt;=W$1005),OR(W$1006="",Datos!W293&lt;=W$1006)),FALSE),IF(ISNUMBER(Datos!W293),AND(Datos!W293=INT(Datos!W293),AND(OR(W$1005="",Datos!W293&gt;=W$1005),OR(W$1006="",Datos!W293&lt;=W$1006))),FALSE),OR(ISNUMBER(FIND(";"&amp;UPPER(TRIM(Datos!W293&amp;""))&amp;"=",W$1007)),ISNUMBER(FIND(";"&amp;UPPER(TRIM(Datos!W293&amp;""))&amp;";",W$1007))),OR(UPPER(TRIM(Datos!W293&amp;""))="SÍ",UPPER(TRIM(Datos!W293&amp;""))="SI",UPPER(TRIM(Datos!W293&amp;""))="NO"),IF(ISNUMBER(Datos!W293),AND(OR(W$1005="",Datos!W293&gt;=W$1005),OR(W$1006="",Datos!W293&lt;=W$1006)),FALSE),TRUE))))</f>
        <v>0.0</v>
      </c>
      <c r="X293">
        <f>IF(Datos!X293="",0,IF(AND(X$1008&lt;&gt;"",Datos!X293=X$1008),0,IF(X$1004=0,0,1-CHOOSE(X$1004,IF(ISNUMBER(Datos!X293),AND(OR(X$1005="",Datos!X293&gt;=X$1005),OR(X$1006="",Datos!X293&lt;=X$1006)),FALSE),IF(ISNUMBER(Datos!X293),AND(Datos!X293=INT(Datos!X293),AND(OR(X$1005="",Datos!X293&gt;=X$1005),OR(X$1006="",Datos!X293&lt;=X$1006))),FALSE),OR(ISNUMBER(FIND(";"&amp;UPPER(TRIM(Datos!X293&amp;""))&amp;"=",X$1007)),ISNUMBER(FIND(";"&amp;UPPER(TRIM(Datos!X293&amp;""))&amp;";",X$1007))),OR(UPPER(TRIM(Datos!X293&amp;""))="SÍ",UPPER(TRIM(Datos!X293&amp;""))="SI",UPPER(TRIM(Datos!X293&amp;""))="NO"),IF(ISNUMBER(Datos!X293),AND(OR(X$1005="",Datos!X293&gt;=X$1005),OR(X$1006="",Datos!X293&lt;=X$1006)),FALSE),TRUE))))</f>
        <v>0.0</v>
      </c>
      <c r="Y293">
        <f>IF(Datos!Y293="",0,IF(AND(Y$1008&lt;&gt;"",Datos!Y293=Y$1008),0,IF(Y$1004=0,0,1-CHOOSE(Y$1004,IF(ISNUMBER(Datos!Y293),AND(OR(Y$1005="",Datos!Y293&gt;=Y$1005),OR(Y$1006="",Datos!Y293&lt;=Y$1006)),FALSE),IF(ISNUMBER(Datos!Y293),AND(Datos!Y293=INT(Datos!Y293),AND(OR(Y$1005="",Datos!Y293&gt;=Y$1005),OR(Y$1006="",Datos!Y293&lt;=Y$1006))),FALSE),OR(ISNUMBER(FIND(";"&amp;UPPER(TRIM(Datos!Y293&amp;""))&amp;"=",Y$1007)),ISNUMBER(FIND(";"&amp;UPPER(TRIM(Datos!Y293&amp;""))&amp;";",Y$1007))),OR(UPPER(TRIM(Datos!Y293&amp;""))="SÍ",UPPER(TRIM(Datos!Y293&amp;""))="SI",UPPER(TRIM(Datos!Y293&amp;""))="NO"),IF(ISNUMBER(Datos!Y293),AND(OR(Y$1005="",Datos!Y293&gt;=Y$1005),OR(Y$1006="",Datos!Y293&lt;=Y$1006)),FALSE),TRUE))))</f>
        <v>0.0</v>
      </c>
      <c r="Z293">
        <f>IF(Datos!Z293="",0,IF(AND(Z$1008&lt;&gt;"",Datos!Z293=Z$1008),0,IF(Z$1004=0,0,1-CHOOSE(Z$1004,IF(ISNUMBER(Datos!Z293),AND(OR(Z$1005="",Datos!Z293&gt;=Z$1005),OR(Z$1006="",Datos!Z293&lt;=Z$1006)),FALSE),IF(ISNUMBER(Datos!Z293),AND(Datos!Z293=INT(Datos!Z293),AND(OR(Z$1005="",Datos!Z293&gt;=Z$1005),OR(Z$1006="",Datos!Z293&lt;=Z$1006))),FALSE),OR(ISNUMBER(FIND(";"&amp;UPPER(TRIM(Datos!Z293&amp;""))&amp;"=",Z$1007)),ISNUMBER(FIND(";"&amp;UPPER(TRIM(Datos!Z293&amp;""))&amp;";",Z$1007))),OR(UPPER(TRIM(Datos!Z293&amp;""))="SÍ",UPPER(TRIM(Datos!Z293&amp;""))="SI",UPPER(TRIM(Datos!Z293&amp;""))="NO"),IF(ISNUMBER(Datos!Z293),AND(OR(Z$1005="",Datos!Z293&gt;=Z$1005),OR(Z$1006="",Datos!Z293&lt;=Z$1006)),FALSE),TRUE))))</f>
        <v>0.0</v>
      </c>
      <c r="AA293">
        <f>IF(Datos!AA293="",0,IF(AND(AA$1008&lt;&gt;"",Datos!AA293=AA$1008),0,IF(AA$1004=0,0,1-CHOOSE(AA$1004,IF(ISNUMBER(Datos!AA293),AND(OR(AA$1005="",Datos!AA293&gt;=AA$1005),OR(AA$1006="",Datos!AA293&lt;=AA$1006)),FALSE),IF(ISNUMBER(Datos!AA293),AND(Datos!AA293=INT(Datos!AA293),AND(OR(AA$1005="",Datos!AA293&gt;=AA$1005),OR(AA$1006="",Datos!AA293&lt;=AA$1006))),FALSE),OR(ISNUMBER(FIND(";"&amp;UPPER(TRIM(Datos!AA293&amp;""))&amp;"=",AA$1007)),ISNUMBER(FIND(";"&amp;UPPER(TRIM(Datos!AA293&amp;""))&amp;";",AA$1007))),OR(UPPER(TRIM(Datos!AA293&amp;""))="SÍ",UPPER(TRIM(Datos!AA293&amp;""))="SI",UPPER(TRIM(Datos!AA293&amp;""))="NO"),IF(ISNUMBER(Datos!AA293),AND(OR(AA$1005="",Datos!AA293&gt;=AA$1005),OR(AA$1006="",Datos!AA293&lt;=AA$1006)),FALSE),TRUE))))</f>
        <v>0.0</v>
      </c>
      <c r="AB293">
        <f>IF(Datos!AB293="",0,IF(AND(AB$1008&lt;&gt;"",Datos!AB293=AB$1008),0,IF(AB$1004=0,0,1-CHOOSE(AB$1004,IF(ISNUMBER(Datos!AB293),AND(OR(AB$1005="",Datos!AB293&gt;=AB$1005),OR(AB$1006="",Datos!AB293&lt;=AB$1006)),FALSE),IF(ISNUMBER(Datos!AB293),AND(Datos!AB293=INT(Datos!AB293),AND(OR(AB$1005="",Datos!AB293&gt;=AB$1005),OR(AB$1006="",Datos!AB293&lt;=AB$1006))),FALSE),OR(ISNUMBER(FIND(";"&amp;UPPER(TRIM(Datos!AB293&amp;""))&amp;"=",AB$1007)),ISNUMBER(FIND(";"&amp;UPPER(TRIM(Datos!AB293&amp;""))&amp;";",AB$1007))),OR(UPPER(TRIM(Datos!AB293&amp;""))="SÍ",UPPER(TRIM(Datos!AB293&amp;""))="SI",UPPER(TRIM(Datos!AB293&amp;""))="NO"),IF(ISNUMBER(Datos!AB293),AND(OR(AB$1005="",Datos!AB293&gt;=AB$1005),OR(AB$1006="",Datos!AB293&lt;=AB$1006)),FALSE),TRUE))))</f>
        <v>0.0</v>
      </c>
      <c r="AC293">
        <f>IF(Datos!AC293="",0,IF(AND(AC$1008&lt;&gt;"",Datos!AC293=AC$1008),0,IF(AC$1004=0,0,1-CHOOSE(AC$1004,IF(ISNUMBER(Datos!AC293),AND(OR(AC$1005="",Datos!AC293&gt;=AC$1005),OR(AC$1006="",Datos!AC293&lt;=AC$1006)),FALSE),IF(ISNUMBER(Datos!AC293),AND(Datos!AC293=INT(Datos!AC293),AND(OR(AC$1005="",Datos!AC293&gt;=AC$1005),OR(AC$1006="",Datos!AC293&lt;=AC$1006))),FALSE),OR(ISNUMBER(FIND(";"&amp;UPPER(TRIM(Datos!AC293&amp;""))&amp;"=",AC$1007)),ISNUMBER(FIND(";"&amp;UPPER(TRIM(Datos!AC293&amp;""))&amp;";",AC$1007))),OR(UPPER(TRIM(Datos!AC293&amp;""))="SÍ",UPPER(TRIM(Datos!AC293&amp;""))="SI",UPPER(TRIM(Datos!AC293&amp;""))="NO"),IF(ISNUMBER(Datos!AC293),AND(OR(AC$1005="",Datos!AC293&gt;=AC$1005),OR(AC$1006="",Datos!AC293&lt;=AC$1006)),FALSE),TRUE))))</f>
        <v>0.0</v>
      </c>
      <c r="AD293">
        <f>IF(Datos!AD293="",0,IF(AND(AD$1008&lt;&gt;"",Datos!AD293=AD$1008),0,IF(AD$1004=0,0,1-CHOOSE(AD$1004,IF(ISNUMBER(Datos!AD293),AND(OR(AD$1005="",Datos!AD293&gt;=AD$1005),OR(AD$1006="",Datos!AD293&lt;=AD$1006)),FALSE),IF(ISNUMBER(Datos!AD293),AND(Datos!AD293=INT(Datos!AD293),AND(OR(AD$1005="",Datos!AD293&gt;=AD$1005),OR(AD$1006="",Datos!AD293&lt;=AD$1006))),FALSE),OR(ISNUMBER(FIND(";"&amp;UPPER(TRIM(Datos!AD293&amp;""))&amp;"=",AD$1007)),ISNUMBER(FIND(";"&amp;UPPER(TRIM(Datos!AD293&amp;""))&amp;";",AD$1007))),OR(UPPER(TRIM(Datos!AD293&amp;""))="SÍ",UPPER(TRIM(Datos!AD293&amp;""))="SI",UPPER(TRIM(Datos!AD293&amp;""))="NO"),IF(ISNUMBER(Datos!AD293),AND(OR(AD$1005="",Datos!AD293&gt;=AD$1005),OR(AD$1006="",Datos!AD293&lt;=AD$1006)),FALSE),TRUE))))</f>
        <v>0.0</v>
      </c>
      <c r="AE293">
        <f>IF(Datos!AE293="",0,IF(AND(AE$1008&lt;&gt;"",Datos!AE293=AE$1008),0,IF(AE$1004=0,0,1-CHOOSE(AE$1004,IF(ISNUMBER(Datos!AE293),AND(OR(AE$1005="",Datos!AE293&gt;=AE$1005),OR(AE$1006="",Datos!AE293&lt;=AE$1006)),FALSE),IF(ISNUMBER(Datos!AE293),AND(Datos!AE293=INT(Datos!AE293),AND(OR(AE$1005="",Datos!AE293&gt;=AE$1005),OR(AE$1006="",Datos!AE293&lt;=AE$1006))),FALSE),OR(ISNUMBER(FIND(";"&amp;UPPER(TRIM(Datos!AE293&amp;""))&amp;"=",AE$1007)),ISNUMBER(FIND(";"&amp;UPPER(TRIM(Datos!AE293&amp;""))&amp;";",AE$1007))),OR(UPPER(TRIM(Datos!AE293&amp;""))="SÍ",UPPER(TRIM(Datos!AE293&amp;""))="SI",UPPER(TRIM(Datos!AE293&amp;""))="NO"),IF(ISNUMBER(Datos!AE293),AND(OR(AE$1005="",Datos!AE293&gt;=AE$1005),OR(AE$1006="",Datos!AE293&lt;=AE$1006)),FALSE),TRUE))))</f>
        <v>0.0</v>
      </c>
    </row>
    <row r="294" spans="2:31">
      <c r="B294">
        <f>IF(Datos!B294="",0,IF(AND(B$1008&lt;&gt;"",Datos!B294=B$1008),0,IF(B$1004=0,0,1-CHOOSE(B$1004,IF(ISNUMBER(Datos!B294),AND(OR(B$1005="",Datos!B294&gt;=B$1005),OR(B$1006="",Datos!B294&lt;=B$1006)),FALSE),IF(ISNUMBER(Datos!B294),AND(Datos!B294=INT(Datos!B294),AND(OR(B$1005="",Datos!B294&gt;=B$1005),OR(B$1006="",Datos!B294&lt;=B$1006))),FALSE),OR(ISNUMBER(FIND(";"&amp;UPPER(TRIM(Datos!B294&amp;""))&amp;"=",B$1007)),ISNUMBER(FIND(";"&amp;UPPER(TRIM(Datos!B294&amp;""))&amp;";",B$1007))),OR(UPPER(TRIM(Datos!B294&amp;""))="SÍ",UPPER(TRIM(Datos!B294&amp;""))="SI",UPPER(TRIM(Datos!B294&amp;""))="NO"),IF(ISNUMBER(Datos!B294),AND(OR(B$1005="",Datos!B294&gt;=B$1005),OR(B$1006="",Datos!B294&lt;=B$1006)),FALSE),TRUE))))</f>
        <v>0.0</v>
      </c>
      <c r="C294">
        <f>IF(Datos!C294="",0,IF(AND(C$1008&lt;&gt;"",Datos!C294=C$1008),0,IF(C$1004=0,0,1-CHOOSE(C$1004,IF(ISNUMBER(Datos!C294),AND(OR(C$1005="",Datos!C294&gt;=C$1005),OR(C$1006="",Datos!C294&lt;=C$1006)),FALSE),IF(ISNUMBER(Datos!C294),AND(Datos!C294=INT(Datos!C294),AND(OR(C$1005="",Datos!C294&gt;=C$1005),OR(C$1006="",Datos!C294&lt;=C$1006))),FALSE),OR(ISNUMBER(FIND(";"&amp;UPPER(TRIM(Datos!C294&amp;""))&amp;"=",C$1007)),ISNUMBER(FIND(";"&amp;UPPER(TRIM(Datos!C294&amp;""))&amp;";",C$1007))),OR(UPPER(TRIM(Datos!C294&amp;""))="SÍ",UPPER(TRIM(Datos!C294&amp;""))="SI",UPPER(TRIM(Datos!C294&amp;""))="NO"),IF(ISNUMBER(Datos!C294),AND(OR(C$1005="",Datos!C294&gt;=C$1005),OR(C$1006="",Datos!C294&lt;=C$1006)),FALSE),TRUE))))</f>
        <v>0.0</v>
      </c>
      <c r="D294">
        <f>IF(Datos!D294="",0,IF(AND(D$1008&lt;&gt;"",Datos!D294=D$1008),0,IF(D$1004=0,0,1-CHOOSE(D$1004,IF(ISNUMBER(Datos!D294),AND(OR(D$1005="",Datos!D294&gt;=D$1005),OR(D$1006="",Datos!D294&lt;=D$1006)),FALSE),IF(ISNUMBER(Datos!D294),AND(Datos!D294=INT(Datos!D294),AND(OR(D$1005="",Datos!D294&gt;=D$1005),OR(D$1006="",Datos!D294&lt;=D$1006))),FALSE),OR(ISNUMBER(FIND(";"&amp;UPPER(TRIM(Datos!D294&amp;""))&amp;"=",D$1007)),ISNUMBER(FIND(";"&amp;UPPER(TRIM(Datos!D294&amp;""))&amp;";",D$1007))),OR(UPPER(TRIM(Datos!D294&amp;""))="SÍ",UPPER(TRIM(Datos!D294&amp;""))="SI",UPPER(TRIM(Datos!D294&amp;""))="NO"),IF(ISNUMBER(Datos!D294),AND(OR(D$1005="",Datos!D294&gt;=D$1005),OR(D$1006="",Datos!D294&lt;=D$1006)),FALSE),TRUE))))</f>
        <v>0.0</v>
      </c>
      <c r="E294">
        <f>IF(Datos!E294="",0,IF(AND(E$1008&lt;&gt;"",Datos!E294=E$1008),0,IF(E$1004=0,0,1-CHOOSE(E$1004,IF(ISNUMBER(Datos!E294),AND(OR(E$1005="",Datos!E294&gt;=E$1005),OR(E$1006="",Datos!E294&lt;=E$1006)),FALSE),IF(ISNUMBER(Datos!E294),AND(Datos!E294=INT(Datos!E294),AND(OR(E$1005="",Datos!E294&gt;=E$1005),OR(E$1006="",Datos!E294&lt;=E$1006))),FALSE),OR(ISNUMBER(FIND(";"&amp;UPPER(TRIM(Datos!E294&amp;""))&amp;"=",E$1007)),ISNUMBER(FIND(";"&amp;UPPER(TRIM(Datos!E294&amp;""))&amp;";",E$1007))),OR(UPPER(TRIM(Datos!E294&amp;""))="SÍ",UPPER(TRIM(Datos!E294&amp;""))="SI",UPPER(TRIM(Datos!E294&amp;""))="NO"),IF(ISNUMBER(Datos!E294),AND(OR(E$1005="",Datos!E294&gt;=E$1005),OR(E$1006="",Datos!E294&lt;=E$1006)),FALSE),TRUE))))</f>
        <v>0.0</v>
      </c>
      <c r="F294">
        <f>IF(Datos!F294="",0,IF(AND(F$1008&lt;&gt;"",Datos!F294=F$1008),0,IF(F$1004=0,0,1-CHOOSE(F$1004,IF(ISNUMBER(Datos!F294),AND(OR(F$1005="",Datos!F294&gt;=F$1005),OR(F$1006="",Datos!F294&lt;=F$1006)),FALSE),IF(ISNUMBER(Datos!F294),AND(Datos!F294=INT(Datos!F294),AND(OR(F$1005="",Datos!F294&gt;=F$1005),OR(F$1006="",Datos!F294&lt;=F$1006))),FALSE),OR(ISNUMBER(FIND(";"&amp;UPPER(TRIM(Datos!F294&amp;""))&amp;"=",F$1007)),ISNUMBER(FIND(";"&amp;UPPER(TRIM(Datos!F294&amp;""))&amp;";",F$1007))),OR(UPPER(TRIM(Datos!F294&amp;""))="SÍ",UPPER(TRIM(Datos!F294&amp;""))="SI",UPPER(TRIM(Datos!F294&amp;""))="NO"),IF(ISNUMBER(Datos!F294),AND(OR(F$1005="",Datos!F294&gt;=F$1005),OR(F$1006="",Datos!F294&lt;=F$1006)),FALSE),TRUE))))</f>
        <v>0.0</v>
      </c>
      <c r="G294">
        <f>IF(Datos!G294="",0,IF(AND(G$1008&lt;&gt;"",Datos!G294=G$1008),0,IF(G$1004=0,0,1-CHOOSE(G$1004,IF(ISNUMBER(Datos!G294),AND(OR(G$1005="",Datos!G294&gt;=G$1005),OR(G$1006="",Datos!G294&lt;=G$1006)),FALSE),IF(ISNUMBER(Datos!G294),AND(Datos!G294=INT(Datos!G294),AND(OR(G$1005="",Datos!G294&gt;=G$1005),OR(G$1006="",Datos!G294&lt;=G$1006))),FALSE),OR(ISNUMBER(FIND(";"&amp;UPPER(TRIM(Datos!G294&amp;""))&amp;"=",G$1007)),ISNUMBER(FIND(";"&amp;UPPER(TRIM(Datos!G294&amp;""))&amp;";",G$1007))),OR(UPPER(TRIM(Datos!G294&amp;""))="SÍ",UPPER(TRIM(Datos!G294&amp;""))="SI",UPPER(TRIM(Datos!G294&amp;""))="NO"),IF(ISNUMBER(Datos!G294),AND(OR(G$1005="",Datos!G294&gt;=G$1005),OR(G$1006="",Datos!G294&lt;=G$1006)),FALSE),TRUE))))</f>
        <v>0.0</v>
      </c>
      <c r="H294">
        <f>IF(Datos!H294="",0,IF(AND(H$1008&lt;&gt;"",Datos!H294=H$1008),0,IF(H$1004=0,0,1-CHOOSE(H$1004,IF(ISNUMBER(Datos!H294),AND(OR(H$1005="",Datos!H294&gt;=H$1005),OR(H$1006="",Datos!H294&lt;=H$1006)),FALSE),IF(ISNUMBER(Datos!H294),AND(Datos!H294=INT(Datos!H294),AND(OR(H$1005="",Datos!H294&gt;=H$1005),OR(H$1006="",Datos!H294&lt;=H$1006))),FALSE),OR(ISNUMBER(FIND(";"&amp;UPPER(TRIM(Datos!H294&amp;""))&amp;"=",H$1007)),ISNUMBER(FIND(";"&amp;UPPER(TRIM(Datos!H294&amp;""))&amp;";",H$1007))),OR(UPPER(TRIM(Datos!H294&amp;""))="SÍ",UPPER(TRIM(Datos!H294&amp;""))="SI",UPPER(TRIM(Datos!H294&amp;""))="NO"),IF(ISNUMBER(Datos!H294),AND(OR(H$1005="",Datos!H294&gt;=H$1005),OR(H$1006="",Datos!H294&lt;=H$1006)),FALSE),TRUE))))</f>
        <v>0.0</v>
      </c>
      <c r="I294">
        <f>IF(Datos!I294="",0,IF(AND(I$1008&lt;&gt;"",Datos!I294=I$1008),0,IF(I$1004=0,0,1-CHOOSE(I$1004,IF(ISNUMBER(Datos!I294),AND(OR(I$1005="",Datos!I294&gt;=I$1005),OR(I$1006="",Datos!I294&lt;=I$1006)),FALSE),IF(ISNUMBER(Datos!I294),AND(Datos!I294=INT(Datos!I294),AND(OR(I$1005="",Datos!I294&gt;=I$1005),OR(I$1006="",Datos!I294&lt;=I$1006))),FALSE),OR(ISNUMBER(FIND(";"&amp;UPPER(TRIM(Datos!I294&amp;""))&amp;"=",I$1007)),ISNUMBER(FIND(";"&amp;UPPER(TRIM(Datos!I294&amp;""))&amp;";",I$1007))),OR(UPPER(TRIM(Datos!I294&amp;""))="SÍ",UPPER(TRIM(Datos!I294&amp;""))="SI",UPPER(TRIM(Datos!I294&amp;""))="NO"),IF(ISNUMBER(Datos!I294),AND(OR(I$1005="",Datos!I294&gt;=I$1005),OR(I$1006="",Datos!I294&lt;=I$1006)),FALSE),TRUE))))</f>
        <v>0.0</v>
      </c>
      <c r="J294">
        <f>IF(Datos!J294="",0,IF(AND(J$1008&lt;&gt;"",Datos!J294=J$1008),0,IF(J$1004=0,0,1-CHOOSE(J$1004,IF(ISNUMBER(Datos!J294),AND(OR(J$1005="",Datos!J294&gt;=J$1005),OR(J$1006="",Datos!J294&lt;=J$1006)),FALSE),IF(ISNUMBER(Datos!J294),AND(Datos!J294=INT(Datos!J294),AND(OR(J$1005="",Datos!J294&gt;=J$1005),OR(J$1006="",Datos!J294&lt;=J$1006))),FALSE),OR(ISNUMBER(FIND(";"&amp;UPPER(TRIM(Datos!J294&amp;""))&amp;"=",J$1007)),ISNUMBER(FIND(";"&amp;UPPER(TRIM(Datos!J294&amp;""))&amp;";",J$1007))),OR(UPPER(TRIM(Datos!J294&amp;""))="SÍ",UPPER(TRIM(Datos!J294&amp;""))="SI",UPPER(TRIM(Datos!J294&amp;""))="NO"),IF(ISNUMBER(Datos!J294),AND(OR(J$1005="",Datos!J294&gt;=J$1005),OR(J$1006="",Datos!J294&lt;=J$1006)),FALSE),TRUE))))</f>
        <v>0.0</v>
      </c>
      <c r="K294">
        <f>IF(Datos!K294="",0,IF(AND(K$1008&lt;&gt;"",Datos!K294=K$1008),0,IF(K$1004=0,0,1-CHOOSE(K$1004,IF(ISNUMBER(Datos!K294),AND(OR(K$1005="",Datos!K294&gt;=K$1005),OR(K$1006="",Datos!K294&lt;=K$1006)),FALSE),IF(ISNUMBER(Datos!K294),AND(Datos!K294=INT(Datos!K294),AND(OR(K$1005="",Datos!K294&gt;=K$1005),OR(K$1006="",Datos!K294&lt;=K$1006))),FALSE),OR(ISNUMBER(FIND(";"&amp;UPPER(TRIM(Datos!K294&amp;""))&amp;"=",K$1007)),ISNUMBER(FIND(";"&amp;UPPER(TRIM(Datos!K294&amp;""))&amp;";",K$1007))),OR(UPPER(TRIM(Datos!K294&amp;""))="SÍ",UPPER(TRIM(Datos!K294&amp;""))="SI",UPPER(TRIM(Datos!K294&amp;""))="NO"),IF(ISNUMBER(Datos!K294),AND(OR(K$1005="",Datos!K294&gt;=K$1005),OR(K$1006="",Datos!K294&lt;=K$1006)),FALSE),TRUE))))</f>
        <v>0.0</v>
      </c>
      <c r="L294">
        <f>IF(Datos!L294="",0,IF(AND(L$1008&lt;&gt;"",Datos!L294=L$1008),0,IF(L$1004=0,0,1-CHOOSE(L$1004,IF(ISNUMBER(Datos!L294),AND(OR(L$1005="",Datos!L294&gt;=L$1005),OR(L$1006="",Datos!L294&lt;=L$1006)),FALSE),IF(ISNUMBER(Datos!L294),AND(Datos!L294=INT(Datos!L294),AND(OR(L$1005="",Datos!L294&gt;=L$1005),OR(L$1006="",Datos!L294&lt;=L$1006))),FALSE),OR(ISNUMBER(FIND(";"&amp;UPPER(TRIM(Datos!L294&amp;""))&amp;"=",L$1007)),ISNUMBER(FIND(";"&amp;UPPER(TRIM(Datos!L294&amp;""))&amp;";",L$1007))),OR(UPPER(TRIM(Datos!L294&amp;""))="SÍ",UPPER(TRIM(Datos!L294&amp;""))="SI",UPPER(TRIM(Datos!L294&amp;""))="NO"),IF(ISNUMBER(Datos!L294),AND(OR(L$1005="",Datos!L294&gt;=L$1005),OR(L$1006="",Datos!L294&lt;=L$1006)),FALSE),TRUE))))</f>
        <v>0.0</v>
      </c>
      <c r="M294">
        <f>IF(Datos!M294="",0,IF(AND(M$1008&lt;&gt;"",Datos!M294=M$1008),0,IF(M$1004=0,0,1-CHOOSE(M$1004,IF(ISNUMBER(Datos!M294),AND(OR(M$1005="",Datos!M294&gt;=M$1005),OR(M$1006="",Datos!M294&lt;=M$1006)),FALSE),IF(ISNUMBER(Datos!M294),AND(Datos!M294=INT(Datos!M294),AND(OR(M$1005="",Datos!M294&gt;=M$1005),OR(M$1006="",Datos!M294&lt;=M$1006))),FALSE),OR(ISNUMBER(FIND(";"&amp;UPPER(TRIM(Datos!M294&amp;""))&amp;"=",M$1007)),ISNUMBER(FIND(";"&amp;UPPER(TRIM(Datos!M294&amp;""))&amp;";",M$1007))),OR(UPPER(TRIM(Datos!M294&amp;""))="SÍ",UPPER(TRIM(Datos!M294&amp;""))="SI",UPPER(TRIM(Datos!M294&amp;""))="NO"),IF(ISNUMBER(Datos!M294),AND(OR(M$1005="",Datos!M294&gt;=M$1005),OR(M$1006="",Datos!M294&lt;=M$1006)),FALSE),TRUE))))</f>
        <v>0.0</v>
      </c>
      <c r="N294">
        <f>IF(Datos!N294="",0,IF(AND(N$1008&lt;&gt;"",Datos!N294=N$1008),0,IF(N$1004=0,0,1-CHOOSE(N$1004,IF(ISNUMBER(Datos!N294),AND(OR(N$1005="",Datos!N294&gt;=N$1005),OR(N$1006="",Datos!N294&lt;=N$1006)),FALSE),IF(ISNUMBER(Datos!N294),AND(Datos!N294=INT(Datos!N294),AND(OR(N$1005="",Datos!N294&gt;=N$1005),OR(N$1006="",Datos!N294&lt;=N$1006))),FALSE),OR(ISNUMBER(FIND(";"&amp;UPPER(TRIM(Datos!N294&amp;""))&amp;"=",N$1007)),ISNUMBER(FIND(";"&amp;UPPER(TRIM(Datos!N294&amp;""))&amp;";",N$1007))),OR(UPPER(TRIM(Datos!N294&amp;""))="SÍ",UPPER(TRIM(Datos!N294&amp;""))="SI",UPPER(TRIM(Datos!N294&amp;""))="NO"),IF(ISNUMBER(Datos!N294),AND(OR(N$1005="",Datos!N294&gt;=N$1005),OR(N$1006="",Datos!N294&lt;=N$1006)),FALSE),TRUE))))</f>
        <v>0.0</v>
      </c>
      <c r="O294">
        <f>IF(Datos!O294="",0,IF(AND(O$1008&lt;&gt;"",Datos!O294=O$1008),0,IF(O$1004=0,0,1-CHOOSE(O$1004,IF(ISNUMBER(Datos!O294),AND(OR(O$1005="",Datos!O294&gt;=O$1005),OR(O$1006="",Datos!O294&lt;=O$1006)),FALSE),IF(ISNUMBER(Datos!O294),AND(Datos!O294=INT(Datos!O294),AND(OR(O$1005="",Datos!O294&gt;=O$1005),OR(O$1006="",Datos!O294&lt;=O$1006))),FALSE),OR(ISNUMBER(FIND(";"&amp;UPPER(TRIM(Datos!O294&amp;""))&amp;"=",O$1007)),ISNUMBER(FIND(";"&amp;UPPER(TRIM(Datos!O294&amp;""))&amp;";",O$1007))),OR(UPPER(TRIM(Datos!O294&amp;""))="SÍ",UPPER(TRIM(Datos!O294&amp;""))="SI",UPPER(TRIM(Datos!O294&amp;""))="NO"),IF(ISNUMBER(Datos!O294),AND(OR(O$1005="",Datos!O294&gt;=O$1005),OR(O$1006="",Datos!O294&lt;=O$1006)),FALSE),TRUE))))</f>
        <v>0.0</v>
      </c>
      <c r="P294">
        <f>IF(Datos!P294="",0,IF(AND(P$1008&lt;&gt;"",Datos!P294=P$1008),0,IF(P$1004=0,0,1-CHOOSE(P$1004,IF(ISNUMBER(Datos!P294),AND(OR(P$1005="",Datos!P294&gt;=P$1005),OR(P$1006="",Datos!P294&lt;=P$1006)),FALSE),IF(ISNUMBER(Datos!P294),AND(Datos!P294=INT(Datos!P294),AND(OR(P$1005="",Datos!P294&gt;=P$1005),OR(P$1006="",Datos!P294&lt;=P$1006))),FALSE),OR(ISNUMBER(FIND(";"&amp;UPPER(TRIM(Datos!P294&amp;""))&amp;"=",P$1007)),ISNUMBER(FIND(";"&amp;UPPER(TRIM(Datos!P294&amp;""))&amp;";",P$1007))),OR(UPPER(TRIM(Datos!P294&amp;""))="SÍ",UPPER(TRIM(Datos!P294&amp;""))="SI",UPPER(TRIM(Datos!P294&amp;""))="NO"),IF(ISNUMBER(Datos!P294),AND(OR(P$1005="",Datos!P294&gt;=P$1005),OR(P$1006="",Datos!P294&lt;=P$1006)),FALSE),TRUE))))</f>
        <v>0.0</v>
      </c>
      <c r="Q294">
        <f>IF(Datos!Q294="",0,IF(AND(Q$1008&lt;&gt;"",Datos!Q294=Q$1008),0,IF(Q$1004=0,0,1-CHOOSE(Q$1004,IF(ISNUMBER(Datos!Q294),AND(OR(Q$1005="",Datos!Q294&gt;=Q$1005),OR(Q$1006="",Datos!Q294&lt;=Q$1006)),FALSE),IF(ISNUMBER(Datos!Q294),AND(Datos!Q294=INT(Datos!Q294),AND(OR(Q$1005="",Datos!Q294&gt;=Q$1005),OR(Q$1006="",Datos!Q294&lt;=Q$1006))),FALSE),OR(ISNUMBER(FIND(";"&amp;UPPER(TRIM(Datos!Q294&amp;""))&amp;"=",Q$1007)),ISNUMBER(FIND(";"&amp;UPPER(TRIM(Datos!Q294&amp;""))&amp;";",Q$1007))),OR(UPPER(TRIM(Datos!Q294&amp;""))="SÍ",UPPER(TRIM(Datos!Q294&amp;""))="SI",UPPER(TRIM(Datos!Q294&amp;""))="NO"),IF(ISNUMBER(Datos!Q294),AND(OR(Q$1005="",Datos!Q294&gt;=Q$1005),OR(Q$1006="",Datos!Q294&lt;=Q$1006)),FALSE),TRUE))))</f>
        <v>0.0</v>
      </c>
      <c r="R294">
        <f>IF(Datos!R294="",0,IF(AND(R$1008&lt;&gt;"",Datos!R294=R$1008),0,IF(R$1004=0,0,1-CHOOSE(R$1004,IF(ISNUMBER(Datos!R294),AND(OR(R$1005="",Datos!R294&gt;=R$1005),OR(R$1006="",Datos!R294&lt;=R$1006)),FALSE),IF(ISNUMBER(Datos!R294),AND(Datos!R294=INT(Datos!R294),AND(OR(R$1005="",Datos!R294&gt;=R$1005),OR(R$1006="",Datos!R294&lt;=R$1006))),FALSE),OR(ISNUMBER(FIND(";"&amp;UPPER(TRIM(Datos!R294&amp;""))&amp;"=",R$1007)),ISNUMBER(FIND(";"&amp;UPPER(TRIM(Datos!R294&amp;""))&amp;";",R$1007))),OR(UPPER(TRIM(Datos!R294&amp;""))="SÍ",UPPER(TRIM(Datos!R294&amp;""))="SI",UPPER(TRIM(Datos!R294&amp;""))="NO"),IF(ISNUMBER(Datos!R294),AND(OR(R$1005="",Datos!R294&gt;=R$1005),OR(R$1006="",Datos!R294&lt;=R$1006)),FALSE),TRUE))))</f>
        <v>0.0</v>
      </c>
      <c r="S294">
        <f>IF(Datos!S294="",0,IF(AND(S$1008&lt;&gt;"",Datos!S294=S$1008),0,IF(S$1004=0,0,1-CHOOSE(S$1004,IF(ISNUMBER(Datos!S294),AND(OR(S$1005="",Datos!S294&gt;=S$1005),OR(S$1006="",Datos!S294&lt;=S$1006)),FALSE),IF(ISNUMBER(Datos!S294),AND(Datos!S294=INT(Datos!S294),AND(OR(S$1005="",Datos!S294&gt;=S$1005),OR(S$1006="",Datos!S294&lt;=S$1006))),FALSE),OR(ISNUMBER(FIND(";"&amp;UPPER(TRIM(Datos!S294&amp;""))&amp;"=",S$1007)),ISNUMBER(FIND(";"&amp;UPPER(TRIM(Datos!S294&amp;""))&amp;";",S$1007))),OR(UPPER(TRIM(Datos!S294&amp;""))="SÍ",UPPER(TRIM(Datos!S294&amp;""))="SI",UPPER(TRIM(Datos!S294&amp;""))="NO"),IF(ISNUMBER(Datos!S294),AND(OR(S$1005="",Datos!S294&gt;=S$1005),OR(S$1006="",Datos!S294&lt;=S$1006)),FALSE),TRUE))))</f>
        <v>0.0</v>
      </c>
      <c r="T294">
        <f>IF(Datos!T294="",0,IF(AND(T$1008&lt;&gt;"",Datos!T294=T$1008),0,IF(T$1004=0,0,1-CHOOSE(T$1004,IF(ISNUMBER(Datos!T294),AND(OR(T$1005="",Datos!T294&gt;=T$1005),OR(T$1006="",Datos!T294&lt;=T$1006)),FALSE),IF(ISNUMBER(Datos!T294),AND(Datos!T294=INT(Datos!T294),AND(OR(T$1005="",Datos!T294&gt;=T$1005),OR(T$1006="",Datos!T294&lt;=T$1006))),FALSE),OR(ISNUMBER(FIND(";"&amp;UPPER(TRIM(Datos!T294&amp;""))&amp;"=",T$1007)),ISNUMBER(FIND(";"&amp;UPPER(TRIM(Datos!T294&amp;""))&amp;";",T$1007))),OR(UPPER(TRIM(Datos!T294&amp;""))="SÍ",UPPER(TRIM(Datos!T294&amp;""))="SI",UPPER(TRIM(Datos!T294&amp;""))="NO"),IF(ISNUMBER(Datos!T294),AND(OR(T$1005="",Datos!T294&gt;=T$1005),OR(T$1006="",Datos!T294&lt;=T$1006)),FALSE),TRUE))))</f>
        <v>0.0</v>
      </c>
      <c r="U294">
        <f>IF(Datos!U294="",0,IF(AND(U$1008&lt;&gt;"",Datos!U294=U$1008),0,IF(U$1004=0,0,1-CHOOSE(U$1004,IF(ISNUMBER(Datos!U294),AND(OR(U$1005="",Datos!U294&gt;=U$1005),OR(U$1006="",Datos!U294&lt;=U$1006)),FALSE),IF(ISNUMBER(Datos!U294),AND(Datos!U294=INT(Datos!U294),AND(OR(U$1005="",Datos!U294&gt;=U$1005),OR(U$1006="",Datos!U294&lt;=U$1006))),FALSE),OR(ISNUMBER(FIND(";"&amp;UPPER(TRIM(Datos!U294&amp;""))&amp;"=",U$1007)),ISNUMBER(FIND(";"&amp;UPPER(TRIM(Datos!U294&amp;""))&amp;";",U$1007))),OR(UPPER(TRIM(Datos!U294&amp;""))="SÍ",UPPER(TRIM(Datos!U294&amp;""))="SI",UPPER(TRIM(Datos!U294&amp;""))="NO"),IF(ISNUMBER(Datos!U294),AND(OR(U$1005="",Datos!U294&gt;=U$1005),OR(U$1006="",Datos!U294&lt;=U$1006)),FALSE),TRUE))))</f>
        <v>0.0</v>
      </c>
      <c r="V294">
        <f>IF(Datos!V294="",0,IF(AND(V$1008&lt;&gt;"",Datos!V294=V$1008),0,IF(V$1004=0,0,1-CHOOSE(V$1004,IF(ISNUMBER(Datos!V294),AND(OR(V$1005="",Datos!V294&gt;=V$1005),OR(V$1006="",Datos!V294&lt;=V$1006)),FALSE),IF(ISNUMBER(Datos!V294),AND(Datos!V294=INT(Datos!V294),AND(OR(V$1005="",Datos!V294&gt;=V$1005),OR(V$1006="",Datos!V294&lt;=V$1006))),FALSE),OR(ISNUMBER(FIND(";"&amp;UPPER(TRIM(Datos!V294&amp;""))&amp;"=",V$1007)),ISNUMBER(FIND(";"&amp;UPPER(TRIM(Datos!V294&amp;""))&amp;";",V$1007))),OR(UPPER(TRIM(Datos!V294&amp;""))="SÍ",UPPER(TRIM(Datos!V294&amp;""))="SI",UPPER(TRIM(Datos!V294&amp;""))="NO"),IF(ISNUMBER(Datos!V294),AND(OR(V$1005="",Datos!V294&gt;=V$1005),OR(V$1006="",Datos!V294&lt;=V$1006)),FALSE),TRUE))))</f>
        <v>0.0</v>
      </c>
      <c r="W294">
        <f>IF(Datos!W294="",0,IF(AND(W$1008&lt;&gt;"",Datos!W294=W$1008),0,IF(W$1004=0,0,1-CHOOSE(W$1004,IF(ISNUMBER(Datos!W294),AND(OR(W$1005="",Datos!W294&gt;=W$1005),OR(W$1006="",Datos!W294&lt;=W$1006)),FALSE),IF(ISNUMBER(Datos!W294),AND(Datos!W294=INT(Datos!W294),AND(OR(W$1005="",Datos!W294&gt;=W$1005),OR(W$1006="",Datos!W294&lt;=W$1006))),FALSE),OR(ISNUMBER(FIND(";"&amp;UPPER(TRIM(Datos!W294&amp;""))&amp;"=",W$1007)),ISNUMBER(FIND(";"&amp;UPPER(TRIM(Datos!W294&amp;""))&amp;";",W$1007))),OR(UPPER(TRIM(Datos!W294&amp;""))="SÍ",UPPER(TRIM(Datos!W294&amp;""))="SI",UPPER(TRIM(Datos!W294&amp;""))="NO"),IF(ISNUMBER(Datos!W294),AND(OR(W$1005="",Datos!W294&gt;=W$1005),OR(W$1006="",Datos!W294&lt;=W$1006)),FALSE),TRUE))))</f>
        <v>0.0</v>
      </c>
      <c r="X294">
        <f>IF(Datos!X294="",0,IF(AND(X$1008&lt;&gt;"",Datos!X294=X$1008),0,IF(X$1004=0,0,1-CHOOSE(X$1004,IF(ISNUMBER(Datos!X294),AND(OR(X$1005="",Datos!X294&gt;=X$1005),OR(X$1006="",Datos!X294&lt;=X$1006)),FALSE),IF(ISNUMBER(Datos!X294),AND(Datos!X294=INT(Datos!X294),AND(OR(X$1005="",Datos!X294&gt;=X$1005),OR(X$1006="",Datos!X294&lt;=X$1006))),FALSE),OR(ISNUMBER(FIND(";"&amp;UPPER(TRIM(Datos!X294&amp;""))&amp;"=",X$1007)),ISNUMBER(FIND(";"&amp;UPPER(TRIM(Datos!X294&amp;""))&amp;";",X$1007))),OR(UPPER(TRIM(Datos!X294&amp;""))="SÍ",UPPER(TRIM(Datos!X294&amp;""))="SI",UPPER(TRIM(Datos!X294&amp;""))="NO"),IF(ISNUMBER(Datos!X294),AND(OR(X$1005="",Datos!X294&gt;=X$1005),OR(X$1006="",Datos!X294&lt;=X$1006)),FALSE),TRUE))))</f>
        <v>0.0</v>
      </c>
      <c r="Y294">
        <f>IF(Datos!Y294="",0,IF(AND(Y$1008&lt;&gt;"",Datos!Y294=Y$1008),0,IF(Y$1004=0,0,1-CHOOSE(Y$1004,IF(ISNUMBER(Datos!Y294),AND(OR(Y$1005="",Datos!Y294&gt;=Y$1005),OR(Y$1006="",Datos!Y294&lt;=Y$1006)),FALSE),IF(ISNUMBER(Datos!Y294),AND(Datos!Y294=INT(Datos!Y294),AND(OR(Y$1005="",Datos!Y294&gt;=Y$1005),OR(Y$1006="",Datos!Y294&lt;=Y$1006))),FALSE),OR(ISNUMBER(FIND(";"&amp;UPPER(TRIM(Datos!Y294&amp;""))&amp;"=",Y$1007)),ISNUMBER(FIND(";"&amp;UPPER(TRIM(Datos!Y294&amp;""))&amp;";",Y$1007))),OR(UPPER(TRIM(Datos!Y294&amp;""))="SÍ",UPPER(TRIM(Datos!Y294&amp;""))="SI",UPPER(TRIM(Datos!Y294&amp;""))="NO"),IF(ISNUMBER(Datos!Y294),AND(OR(Y$1005="",Datos!Y294&gt;=Y$1005),OR(Y$1006="",Datos!Y294&lt;=Y$1006)),FALSE),TRUE))))</f>
        <v>0.0</v>
      </c>
      <c r="Z294">
        <f>IF(Datos!Z294="",0,IF(AND(Z$1008&lt;&gt;"",Datos!Z294=Z$1008),0,IF(Z$1004=0,0,1-CHOOSE(Z$1004,IF(ISNUMBER(Datos!Z294),AND(OR(Z$1005="",Datos!Z294&gt;=Z$1005),OR(Z$1006="",Datos!Z294&lt;=Z$1006)),FALSE),IF(ISNUMBER(Datos!Z294),AND(Datos!Z294=INT(Datos!Z294),AND(OR(Z$1005="",Datos!Z294&gt;=Z$1005),OR(Z$1006="",Datos!Z294&lt;=Z$1006))),FALSE),OR(ISNUMBER(FIND(";"&amp;UPPER(TRIM(Datos!Z294&amp;""))&amp;"=",Z$1007)),ISNUMBER(FIND(";"&amp;UPPER(TRIM(Datos!Z294&amp;""))&amp;";",Z$1007))),OR(UPPER(TRIM(Datos!Z294&amp;""))="SÍ",UPPER(TRIM(Datos!Z294&amp;""))="SI",UPPER(TRIM(Datos!Z294&amp;""))="NO"),IF(ISNUMBER(Datos!Z294),AND(OR(Z$1005="",Datos!Z294&gt;=Z$1005),OR(Z$1006="",Datos!Z294&lt;=Z$1006)),FALSE),TRUE))))</f>
        <v>0.0</v>
      </c>
      <c r="AA294">
        <f>IF(Datos!AA294="",0,IF(AND(AA$1008&lt;&gt;"",Datos!AA294=AA$1008),0,IF(AA$1004=0,0,1-CHOOSE(AA$1004,IF(ISNUMBER(Datos!AA294),AND(OR(AA$1005="",Datos!AA294&gt;=AA$1005),OR(AA$1006="",Datos!AA294&lt;=AA$1006)),FALSE),IF(ISNUMBER(Datos!AA294),AND(Datos!AA294=INT(Datos!AA294),AND(OR(AA$1005="",Datos!AA294&gt;=AA$1005),OR(AA$1006="",Datos!AA294&lt;=AA$1006))),FALSE),OR(ISNUMBER(FIND(";"&amp;UPPER(TRIM(Datos!AA294&amp;""))&amp;"=",AA$1007)),ISNUMBER(FIND(";"&amp;UPPER(TRIM(Datos!AA294&amp;""))&amp;";",AA$1007))),OR(UPPER(TRIM(Datos!AA294&amp;""))="SÍ",UPPER(TRIM(Datos!AA294&amp;""))="SI",UPPER(TRIM(Datos!AA294&amp;""))="NO"),IF(ISNUMBER(Datos!AA294),AND(OR(AA$1005="",Datos!AA294&gt;=AA$1005),OR(AA$1006="",Datos!AA294&lt;=AA$1006)),FALSE),TRUE))))</f>
        <v>0.0</v>
      </c>
      <c r="AB294">
        <f>IF(Datos!AB294="",0,IF(AND(AB$1008&lt;&gt;"",Datos!AB294=AB$1008),0,IF(AB$1004=0,0,1-CHOOSE(AB$1004,IF(ISNUMBER(Datos!AB294),AND(OR(AB$1005="",Datos!AB294&gt;=AB$1005),OR(AB$1006="",Datos!AB294&lt;=AB$1006)),FALSE),IF(ISNUMBER(Datos!AB294),AND(Datos!AB294=INT(Datos!AB294),AND(OR(AB$1005="",Datos!AB294&gt;=AB$1005),OR(AB$1006="",Datos!AB294&lt;=AB$1006))),FALSE),OR(ISNUMBER(FIND(";"&amp;UPPER(TRIM(Datos!AB294&amp;""))&amp;"=",AB$1007)),ISNUMBER(FIND(";"&amp;UPPER(TRIM(Datos!AB294&amp;""))&amp;";",AB$1007))),OR(UPPER(TRIM(Datos!AB294&amp;""))="SÍ",UPPER(TRIM(Datos!AB294&amp;""))="SI",UPPER(TRIM(Datos!AB294&amp;""))="NO"),IF(ISNUMBER(Datos!AB294),AND(OR(AB$1005="",Datos!AB294&gt;=AB$1005),OR(AB$1006="",Datos!AB294&lt;=AB$1006)),FALSE),TRUE))))</f>
        <v>0.0</v>
      </c>
      <c r="AC294">
        <f>IF(Datos!AC294="",0,IF(AND(AC$1008&lt;&gt;"",Datos!AC294=AC$1008),0,IF(AC$1004=0,0,1-CHOOSE(AC$1004,IF(ISNUMBER(Datos!AC294),AND(OR(AC$1005="",Datos!AC294&gt;=AC$1005),OR(AC$1006="",Datos!AC294&lt;=AC$1006)),FALSE),IF(ISNUMBER(Datos!AC294),AND(Datos!AC294=INT(Datos!AC294),AND(OR(AC$1005="",Datos!AC294&gt;=AC$1005),OR(AC$1006="",Datos!AC294&lt;=AC$1006))),FALSE),OR(ISNUMBER(FIND(";"&amp;UPPER(TRIM(Datos!AC294&amp;""))&amp;"=",AC$1007)),ISNUMBER(FIND(";"&amp;UPPER(TRIM(Datos!AC294&amp;""))&amp;";",AC$1007))),OR(UPPER(TRIM(Datos!AC294&amp;""))="SÍ",UPPER(TRIM(Datos!AC294&amp;""))="SI",UPPER(TRIM(Datos!AC294&amp;""))="NO"),IF(ISNUMBER(Datos!AC294),AND(OR(AC$1005="",Datos!AC294&gt;=AC$1005),OR(AC$1006="",Datos!AC294&lt;=AC$1006)),FALSE),TRUE))))</f>
        <v>0.0</v>
      </c>
      <c r="AD294">
        <f>IF(Datos!AD294="",0,IF(AND(AD$1008&lt;&gt;"",Datos!AD294=AD$1008),0,IF(AD$1004=0,0,1-CHOOSE(AD$1004,IF(ISNUMBER(Datos!AD294),AND(OR(AD$1005="",Datos!AD294&gt;=AD$1005),OR(AD$1006="",Datos!AD294&lt;=AD$1006)),FALSE),IF(ISNUMBER(Datos!AD294),AND(Datos!AD294=INT(Datos!AD294),AND(OR(AD$1005="",Datos!AD294&gt;=AD$1005),OR(AD$1006="",Datos!AD294&lt;=AD$1006))),FALSE),OR(ISNUMBER(FIND(";"&amp;UPPER(TRIM(Datos!AD294&amp;""))&amp;"=",AD$1007)),ISNUMBER(FIND(";"&amp;UPPER(TRIM(Datos!AD294&amp;""))&amp;";",AD$1007))),OR(UPPER(TRIM(Datos!AD294&amp;""))="SÍ",UPPER(TRIM(Datos!AD294&amp;""))="SI",UPPER(TRIM(Datos!AD294&amp;""))="NO"),IF(ISNUMBER(Datos!AD294),AND(OR(AD$1005="",Datos!AD294&gt;=AD$1005),OR(AD$1006="",Datos!AD294&lt;=AD$1006)),FALSE),TRUE))))</f>
        <v>0.0</v>
      </c>
      <c r="AE294">
        <f>IF(Datos!AE294="",0,IF(AND(AE$1008&lt;&gt;"",Datos!AE294=AE$1008),0,IF(AE$1004=0,0,1-CHOOSE(AE$1004,IF(ISNUMBER(Datos!AE294),AND(OR(AE$1005="",Datos!AE294&gt;=AE$1005),OR(AE$1006="",Datos!AE294&lt;=AE$1006)),FALSE),IF(ISNUMBER(Datos!AE294),AND(Datos!AE294=INT(Datos!AE294),AND(OR(AE$1005="",Datos!AE294&gt;=AE$1005),OR(AE$1006="",Datos!AE294&lt;=AE$1006))),FALSE),OR(ISNUMBER(FIND(";"&amp;UPPER(TRIM(Datos!AE294&amp;""))&amp;"=",AE$1007)),ISNUMBER(FIND(";"&amp;UPPER(TRIM(Datos!AE294&amp;""))&amp;";",AE$1007))),OR(UPPER(TRIM(Datos!AE294&amp;""))="SÍ",UPPER(TRIM(Datos!AE294&amp;""))="SI",UPPER(TRIM(Datos!AE294&amp;""))="NO"),IF(ISNUMBER(Datos!AE294),AND(OR(AE$1005="",Datos!AE294&gt;=AE$1005),OR(AE$1006="",Datos!AE294&lt;=AE$1006)),FALSE),TRUE))))</f>
        <v>0.0</v>
      </c>
    </row>
    <row r="295" spans="2:31">
      <c r="B295">
        <f>IF(Datos!B295="",0,IF(AND(B$1008&lt;&gt;"",Datos!B295=B$1008),0,IF(B$1004=0,0,1-CHOOSE(B$1004,IF(ISNUMBER(Datos!B295),AND(OR(B$1005="",Datos!B295&gt;=B$1005),OR(B$1006="",Datos!B295&lt;=B$1006)),FALSE),IF(ISNUMBER(Datos!B295),AND(Datos!B295=INT(Datos!B295),AND(OR(B$1005="",Datos!B295&gt;=B$1005),OR(B$1006="",Datos!B295&lt;=B$1006))),FALSE),OR(ISNUMBER(FIND(";"&amp;UPPER(TRIM(Datos!B295&amp;""))&amp;"=",B$1007)),ISNUMBER(FIND(";"&amp;UPPER(TRIM(Datos!B295&amp;""))&amp;";",B$1007))),OR(UPPER(TRIM(Datos!B295&amp;""))="SÍ",UPPER(TRIM(Datos!B295&amp;""))="SI",UPPER(TRIM(Datos!B295&amp;""))="NO"),IF(ISNUMBER(Datos!B295),AND(OR(B$1005="",Datos!B295&gt;=B$1005),OR(B$1006="",Datos!B295&lt;=B$1006)),FALSE),TRUE))))</f>
        <v>0.0</v>
      </c>
      <c r="C295">
        <f>IF(Datos!C295="",0,IF(AND(C$1008&lt;&gt;"",Datos!C295=C$1008),0,IF(C$1004=0,0,1-CHOOSE(C$1004,IF(ISNUMBER(Datos!C295),AND(OR(C$1005="",Datos!C295&gt;=C$1005),OR(C$1006="",Datos!C295&lt;=C$1006)),FALSE),IF(ISNUMBER(Datos!C295),AND(Datos!C295=INT(Datos!C295),AND(OR(C$1005="",Datos!C295&gt;=C$1005),OR(C$1006="",Datos!C295&lt;=C$1006))),FALSE),OR(ISNUMBER(FIND(";"&amp;UPPER(TRIM(Datos!C295&amp;""))&amp;"=",C$1007)),ISNUMBER(FIND(";"&amp;UPPER(TRIM(Datos!C295&amp;""))&amp;";",C$1007))),OR(UPPER(TRIM(Datos!C295&amp;""))="SÍ",UPPER(TRIM(Datos!C295&amp;""))="SI",UPPER(TRIM(Datos!C295&amp;""))="NO"),IF(ISNUMBER(Datos!C295),AND(OR(C$1005="",Datos!C295&gt;=C$1005),OR(C$1006="",Datos!C295&lt;=C$1006)),FALSE),TRUE))))</f>
        <v>0.0</v>
      </c>
      <c r="D295">
        <f>IF(Datos!D295="",0,IF(AND(D$1008&lt;&gt;"",Datos!D295=D$1008),0,IF(D$1004=0,0,1-CHOOSE(D$1004,IF(ISNUMBER(Datos!D295),AND(OR(D$1005="",Datos!D295&gt;=D$1005),OR(D$1006="",Datos!D295&lt;=D$1006)),FALSE),IF(ISNUMBER(Datos!D295),AND(Datos!D295=INT(Datos!D295),AND(OR(D$1005="",Datos!D295&gt;=D$1005),OR(D$1006="",Datos!D295&lt;=D$1006))),FALSE),OR(ISNUMBER(FIND(";"&amp;UPPER(TRIM(Datos!D295&amp;""))&amp;"=",D$1007)),ISNUMBER(FIND(";"&amp;UPPER(TRIM(Datos!D295&amp;""))&amp;";",D$1007))),OR(UPPER(TRIM(Datos!D295&amp;""))="SÍ",UPPER(TRIM(Datos!D295&amp;""))="SI",UPPER(TRIM(Datos!D295&amp;""))="NO"),IF(ISNUMBER(Datos!D295),AND(OR(D$1005="",Datos!D295&gt;=D$1005),OR(D$1006="",Datos!D295&lt;=D$1006)),FALSE),TRUE))))</f>
        <v>0.0</v>
      </c>
      <c r="E295">
        <f>IF(Datos!E295="",0,IF(AND(E$1008&lt;&gt;"",Datos!E295=E$1008),0,IF(E$1004=0,0,1-CHOOSE(E$1004,IF(ISNUMBER(Datos!E295),AND(OR(E$1005="",Datos!E295&gt;=E$1005),OR(E$1006="",Datos!E295&lt;=E$1006)),FALSE),IF(ISNUMBER(Datos!E295),AND(Datos!E295=INT(Datos!E295),AND(OR(E$1005="",Datos!E295&gt;=E$1005),OR(E$1006="",Datos!E295&lt;=E$1006))),FALSE),OR(ISNUMBER(FIND(";"&amp;UPPER(TRIM(Datos!E295&amp;""))&amp;"=",E$1007)),ISNUMBER(FIND(";"&amp;UPPER(TRIM(Datos!E295&amp;""))&amp;";",E$1007))),OR(UPPER(TRIM(Datos!E295&amp;""))="SÍ",UPPER(TRIM(Datos!E295&amp;""))="SI",UPPER(TRIM(Datos!E295&amp;""))="NO"),IF(ISNUMBER(Datos!E295),AND(OR(E$1005="",Datos!E295&gt;=E$1005),OR(E$1006="",Datos!E295&lt;=E$1006)),FALSE),TRUE))))</f>
        <v>0.0</v>
      </c>
      <c r="F295">
        <f>IF(Datos!F295="",0,IF(AND(F$1008&lt;&gt;"",Datos!F295=F$1008),0,IF(F$1004=0,0,1-CHOOSE(F$1004,IF(ISNUMBER(Datos!F295),AND(OR(F$1005="",Datos!F295&gt;=F$1005),OR(F$1006="",Datos!F295&lt;=F$1006)),FALSE),IF(ISNUMBER(Datos!F295),AND(Datos!F295=INT(Datos!F295),AND(OR(F$1005="",Datos!F295&gt;=F$1005),OR(F$1006="",Datos!F295&lt;=F$1006))),FALSE),OR(ISNUMBER(FIND(";"&amp;UPPER(TRIM(Datos!F295&amp;""))&amp;"=",F$1007)),ISNUMBER(FIND(";"&amp;UPPER(TRIM(Datos!F295&amp;""))&amp;";",F$1007))),OR(UPPER(TRIM(Datos!F295&amp;""))="SÍ",UPPER(TRIM(Datos!F295&amp;""))="SI",UPPER(TRIM(Datos!F295&amp;""))="NO"),IF(ISNUMBER(Datos!F295),AND(OR(F$1005="",Datos!F295&gt;=F$1005),OR(F$1006="",Datos!F295&lt;=F$1006)),FALSE),TRUE))))</f>
        <v>0.0</v>
      </c>
      <c r="G295">
        <f>IF(Datos!G295="",0,IF(AND(G$1008&lt;&gt;"",Datos!G295=G$1008),0,IF(G$1004=0,0,1-CHOOSE(G$1004,IF(ISNUMBER(Datos!G295),AND(OR(G$1005="",Datos!G295&gt;=G$1005),OR(G$1006="",Datos!G295&lt;=G$1006)),FALSE),IF(ISNUMBER(Datos!G295),AND(Datos!G295=INT(Datos!G295),AND(OR(G$1005="",Datos!G295&gt;=G$1005),OR(G$1006="",Datos!G295&lt;=G$1006))),FALSE),OR(ISNUMBER(FIND(";"&amp;UPPER(TRIM(Datos!G295&amp;""))&amp;"=",G$1007)),ISNUMBER(FIND(";"&amp;UPPER(TRIM(Datos!G295&amp;""))&amp;";",G$1007))),OR(UPPER(TRIM(Datos!G295&amp;""))="SÍ",UPPER(TRIM(Datos!G295&amp;""))="SI",UPPER(TRIM(Datos!G295&amp;""))="NO"),IF(ISNUMBER(Datos!G295),AND(OR(G$1005="",Datos!G295&gt;=G$1005),OR(G$1006="",Datos!G295&lt;=G$1006)),FALSE),TRUE))))</f>
        <v>0.0</v>
      </c>
      <c r="H295">
        <f>IF(Datos!H295="",0,IF(AND(H$1008&lt;&gt;"",Datos!H295=H$1008),0,IF(H$1004=0,0,1-CHOOSE(H$1004,IF(ISNUMBER(Datos!H295),AND(OR(H$1005="",Datos!H295&gt;=H$1005),OR(H$1006="",Datos!H295&lt;=H$1006)),FALSE),IF(ISNUMBER(Datos!H295),AND(Datos!H295=INT(Datos!H295),AND(OR(H$1005="",Datos!H295&gt;=H$1005),OR(H$1006="",Datos!H295&lt;=H$1006))),FALSE),OR(ISNUMBER(FIND(";"&amp;UPPER(TRIM(Datos!H295&amp;""))&amp;"=",H$1007)),ISNUMBER(FIND(";"&amp;UPPER(TRIM(Datos!H295&amp;""))&amp;";",H$1007))),OR(UPPER(TRIM(Datos!H295&amp;""))="SÍ",UPPER(TRIM(Datos!H295&amp;""))="SI",UPPER(TRIM(Datos!H295&amp;""))="NO"),IF(ISNUMBER(Datos!H295),AND(OR(H$1005="",Datos!H295&gt;=H$1005),OR(H$1006="",Datos!H295&lt;=H$1006)),FALSE),TRUE))))</f>
        <v>0.0</v>
      </c>
      <c r="I295">
        <f>IF(Datos!I295="",0,IF(AND(I$1008&lt;&gt;"",Datos!I295=I$1008),0,IF(I$1004=0,0,1-CHOOSE(I$1004,IF(ISNUMBER(Datos!I295),AND(OR(I$1005="",Datos!I295&gt;=I$1005),OR(I$1006="",Datos!I295&lt;=I$1006)),FALSE),IF(ISNUMBER(Datos!I295),AND(Datos!I295=INT(Datos!I295),AND(OR(I$1005="",Datos!I295&gt;=I$1005),OR(I$1006="",Datos!I295&lt;=I$1006))),FALSE),OR(ISNUMBER(FIND(";"&amp;UPPER(TRIM(Datos!I295&amp;""))&amp;"=",I$1007)),ISNUMBER(FIND(";"&amp;UPPER(TRIM(Datos!I295&amp;""))&amp;";",I$1007))),OR(UPPER(TRIM(Datos!I295&amp;""))="SÍ",UPPER(TRIM(Datos!I295&amp;""))="SI",UPPER(TRIM(Datos!I295&amp;""))="NO"),IF(ISNUMBER(Datos!I295),AND(OR(I$1005="",Datos!I295&gt;=I$1005),OR(I$1006="",Datos!I295&lt;=I$1006)),FALSE),TRUE))))</f>
        <v>0.0</v>
      </c>
      <c r="J295">
        <f>IF(Datos!J295="",0,IF(AND(J$1008&lt;&gt;"",Datos!J295=J$1008),0,IF(J$1004=0,0,1-CHOOSE(J$1004,IF(ISNUMBER(Datos!J295),AND(OR(J$1005="",Datos!J295&gt;=J$1005),OR(J$1006="",Datos!J295&lt;=J$1006)),FALSE),IF(ISNUMBER(Datos!J295),AND(Datos!J295=INT(Datos!J295),AND(OR(J$1005="",Datos!J295&gt;=J$1005),OR(J$1006="",Datos!J295&lt;=J$1006))),FALSE),OR(ISNUMBER(FIND(";"&amp;UPPER(TRIM(Datos!J295&amp;""))&amp;"=",J$1007)),ISNUMBER(FIND(";"&amp;UPPER(TRIM(Datos!J295&amp;""))&amp;";",J$1007))),OR(UPPER(TRIM(Datos!J295&amp;""))="SÍ",UPPER(TRIM(Datos!J295&amp;""))="SI",UPPER(TRIM(Datos!J295&amp;""))="NO"),IF(ISNUMBER(Datos!J295),AND(OR(J$1005="",Datos!J295&gt;=J$1005),OR(J$1006="",Datos!J295&lt;=J$1006)),FALSE),TRUE))))</f>
        <v>0.0</v>
      </c>
      <c r="K295">
        <f>IF(Datos!K295="",0,IF(AND(K$1008&lt;&gt;"",Datos!K295=K$1008),0,IF(K$1004=0,0,1-CHOOSE(K$1004,IF(ISNUMBER(Datos!K295),AND(OR(K$1005="",Datos!K295&gt;=K$1005),OR(K$1006="",Datos!K295&lt;=K$1006)),FALSE),IF(ISNUMBER(Datos!K295),AND(Datos!K295=INT(Datos!K295),AND(OR(K$1005="",Datos!K295&gt;=K$1005),OR(K$1006="",Datos!K295&lt;=K$1006))),FALSE),OR(ISNUMBER(FIND(";"&amp;UPPER(TRIM(Datos!K295&amp;""))&amp;"=",K$1007)),ISNUMBER(FIND(";"&amp;UPPER(TRIM(Datos!K295&amp;""))&amp;";",K$1007))),OR(UPPER(TRIM(Datos!K295&amp;""))="SÍ",UPPER(TRIM(Datos!K295&amp;""))="SI",UPPER(TRIM(Datos!K295&amp;""))="NO"),IF(ISNUMBER(Datos!K295),AND(OR(K$1005="",Datos!K295&gt;=K$1005),OR(K$1006="",Datos!K295&lt;=K$1006)),FALSE),TRUE))))</f>
        <v>0.0</v>
      </c>
      <c r="L295">
        <f>IF(Datos!L295="",0,IF(AND(L$1008&lt;&gt;"",Datos!L295=L$1008),0,IF(L$1004=0,0,1-CHOOSE(L$1004,IF(ISNUMBER(Datos!L295),AND(OR(L$1005="",Datos!L295&gt;=L$1005),OR(L$1006="",Datos!L295&lt;=L$1006)),FALSE),IF(ISNUMBER(Datos!L295),AND(Datos!L295=INT(Datos!L295),AND(OR(L$1005="",Datos!L295&gt;=L$1005),OR(L$1006="",Datos!L295&lt;=L$1006))),FALSE),OR(ISNUMBER(FIND(";"&amp;UPPER(TRIM(Datos!L295&amp;""))&amp;"=",L$1007)),ISNUMBER(FIND(";"&amp;UPPER(TRIM(Datos!L295&amp;""))&amp;";",L$1007))),OR(UPPER(TRIM(Datos!L295&amp;""))="SÍ",UPPER(TRIM(Datos!L295&amp;""))="SI",UPPER(TRIM(Datos!L295&amp;""))="NO"),IF(ISNUMBER(Datos!L295),AND(OR(L$1005="",Datos!L295&gt;=L$1005),OR(L$1006="",Datos!L295&lt;=L$1006)),FALSE),TRUE))))</f>
        <v>0.0</v>
      </c>
      <c r="M295">
        <f>IF(Datos!M295="",0,IF(AND(M$1008&lt;&gt;"",Datos!M295=M$1008),0,IF(M$1004=0,0,1-CHOOSE(M$1004,IF(ISNUMBER(Datos!M295),AND(OR(M$1005="",Datos!M295&gt;=M$1005),OR(M$1006="",Datos!M295&lt;=M$1006)),FALSE),IF(ISNUMBER(Datos!M295),AND(Datos!M295=INT(Datos!M295),AND(OR(M$1005="",Datos!M295&gt;=M$1005),OR(M$1006="",Datos!M295&lt;=M$1006))),FALSE),OR(ISNUMBER(FIND(";"&amp;UPPER(TRIM(Datos!M295&amp;""))&amp;"=",M$1007)),ISNUMBER(FIND(";"&amp;UPPER(TRIM(Datos!M295&amp;""))&amp;";",M$1007))),OR(UPPER(TRIM(Datos!M295&amp;""))="SÍ",UPPER(TRIM(Datos!M295&amp;""))="SI",UPPER(TRIM(Datos!M295&amp;""))="NO"),IF(ISNUMBER(Datos!M295),AND(OR(M$1005="",Datos!M295&gt;=M$1005),OR(M$1006="",Datos!M295&lt;=M$1006)),FALSE),TRUE))))</f>
        <v>0.0</v>
      </c>
      <c r="N295">
        <f>IF(Datos!N295="",0,IF(AND(N$1008&lt;&gt;"",Datos!N295=N$1008),0,IF(N$1004=0,0,1-CHOOSE(N$1004,IF(ISNUMBER(Datos!N295),AND(OR(N$1005="",Datos!N295&gt;=N$1005),OR(N$1006="",Datos!N295&lt;=N$1006)),FALSE),IF(ISNUMBER(Datos!N295),AND(Datos!N295=INT(Datos!N295),AND(OR(N$1005="",Datos!N295&gt;=N$1005),OR(N$1006="",Datos!N295&lt;=N$1006))),FALSE),OR(ISNUMBER(FIND(";"&amp;UPPER(TRIM(Datos!N295&amp;""))&amp;"=",N$1007)),ISNUMBER(FIND(";"&amp;UPPER(TRIM(Datos!N295&amp;""))&amp;";",N$1007))),OR(UPPER(TRIM(Datos!N295&amp;""))="SÍ",UPPER(TRIM(Datos!N295&amp;""))="SI",UPPER(TRIM(Datos!N295&amp;""))="NO"),IF(ISNUMBER(Datos!N295),AND(OR(N$1005="",Datos!N295&gt;=N$1005),OR(N$1006="",Datos!N295&lt;=N$1006)),FALSE),TRUE))))</f>
        <v>0.0</v>
      </c>
      <c r="O295">
        <f>IF(Datos!O295="",0,IF(AND(O$1008&lt;&gt;"",Datos!O295=O$1008),0,IF(O$1004=0,0,1-CHOOSE(O$1004,IF(ISNUMBER(Datos!O295),AND(OR(O$1005="",Datos!O295&gt;=O$1005),OR(O$1006="",Datos!O295&lt;=O$1006)),FALSE),IF(ISNUMBER(Datos!O295),AND(Datos!O295=INT(Datos!O295),AND(OR(O$1005="",Datos!O295&gt;=O$1005),OR(O$1006="",Datos!O295&lt;=O$1006))),FALSE),OR(ISNUMBER(FIND(";"&amp;UPPER(TRIM(Datos!O295&amp;""))&amp;"=",O$1007)),ISNUMBER(FIND(";"&amp;UPPER(TRIM(Datos!O295&amp;""))&amp;";",O$1007))),OR(UPPER(TRIM(Datos!O295&amp;""))="SÍ",UPPER(TRIM(Datos!O295&amp;""))="SI",UPPER(TRIM(Datos!O295&amp;""))="NO"),IF(ISNUMBER(Datos!O295),AND(OR(O$1005="",Datos!O295&gt;=O$1005),OR(O$1006="",Datos!O295&lt;=O$1006)),FALSE),TRUE))))</f>
        <v>0.0</v>
      </c>
      <c r="P295">
        <f>IF(Datos!P295="",0,IF(AND(P$1008&lt;&gt;"",Datos!P295=P$1008),0,IF(P$1004=0,0,1-CHOOSE(P$1004,IF(ISNUMBER(Datos!P295),AND(OR(P$1005="",Datos!P295&gt;=P$1005),OR(P$1006="",Datos!P295&lt;=P$1006)),FALSE),IF(ISNUMBER(Datos!P295),AND(Datos!P295=INT(Datos!P295),AND(OR(P$1005="",Datos!P295&gt;=P$1005),OR(P$1006="",Datos!P295&lt;=P$1006))),FALSE),OR(ISNUMBER(FIND(";"&amp;UPPER(TRIM(Datos!P295&amp;""))&amp;"=",P$1007)),ISNUMBER(FIND(";"&amp;UPPER(TRIM(Datos!P295&amp;""))&amp;";",P$1007))),OR(UPPER(TRIM(Datos!P295&amp;""))="SÍ",UPPER(TRIM(Datos!P295&amp;""))="SI",UPPER(TRIM(Datos!P295&amp;""))="NO"),IF(ISNUMBER(Datos!P295),AND(OR(P$1005="",Datos!P295&gt;=P$1005),OR(P$1006="",Datos!P295&lt;=P$1006)),FALSE),TRUE))))</f>
        <v>0.0</v>
      </c>
      <c r="Q295">
        <f>IF(Datos!Q295="",0,IF(AND(Q$1008&lt;&gt;"",Datos!Q295=Q$1008),0,IF(Q$1004=0,0,1-CHOOSE(Q$1004,IF(ISNUMBER(Datos!Q295),AND(OR(Q$1005="",Datos!Q295&gt;=Q$1005),OR(Q$1006="",Datos!Q295&lt;=Q$1006)),FALSE),IF(ISNUMBER(Datos!Q295),AND(Datos!Q295=INT(Datos!Q295),AND(OR(Q$1005="",Datos!Q295&gt;=Q$1005),OR(Q$1006="",Datos!Q295&lt;=Q$1006))),FALSE),OR(ISNUMBER(FIND(";"&amp;UPPER(TRIM(Datos!Q295&amp;""))&amp;"=",Q$1007)),ISNUMBER(FIND(";"&amp;UPPER(TRIM(Datos!Q295&amp;""))&amp;";",Q$1007))),OR(UPPER(TRIM(Datos!Q295&amp;""))="SÍ",UPPER(TRIM(Datos!Q295&amp;""))="SI",UPPER(TRIM(Datos!Q295&amp;""))="NO"),IF(ISNUMBER(Datos!Q295),AND(OR(Q$1005="",Datos!Q295&gt;=Q$1005),OR(Q$1006="",Datos!Q295&lt;=Q$1006)),FALSE),TRUE))))</f>
        <v>0.0</v>
      </c>
      <c r="R295">
        <f>IF(Datos!R295="",0,IF(AND(R$1008&lt;&gt;"",Datos!R295=R$1008),0,IF(R$1004=0,0,1-CHOOSE(R$1004,IF(ISNUMBER(Datos!R295),AND(OR(R$1005="",Datos!R295&gt;=R$1005),OR(R$1006="",Datos!R295&lt;=R$1006)),FALSE),IF(ISNUMBER(Datos!R295),AND(Datos!R295=INT(Datos!R295),AND(OR(R$1005="",Datos!R295&gt;=R$1005),OR(R$1006="",Datos!R295&lt;=R$1006))),FALSE),OR(ISNUMBER(FIND(";"&amp;UPPER(TRIM(Datos!R295&amp;""))&amp;"=",R$1007)),ISNUMBER(FIND(";"&amp;UPPER(TRIM(Datos!R295&amp;""))&amp;";",R$1007))),OR(UPPER(TRIM(Datos!R295&amp;""))="SÍ",UPPER(TRIM(Datos!R295&amp;""))="SI",UPPER(TRIM(Datos!R295&amp;""))="NO"),IF(ISNUMBER(Datos!R295),AND(OR(R$1005="",Datos!R295&gt;=R$1005),OR(R$1006="",Datos!R295&lt;=R$1006)),FALSE),TRUE))))</f>
        <v>0.0</v>
      </c>
      <c r="S295">
        <f>IF(Datos!S295="",0,IF(AND(S$1008&lt;&gt;"",Datos!S295=S$1008),0,IF(S$1004=0,0,1-CHOOSE(S$1004,IF(ISNUMBER(Datos!S295),AND(OR(S$1005="",Datos!S295&gt;=S$1005),OR(S$1006="",Datos!S295&lt;=S$1006)),FALSE),IF(ISNUMBER(Datos!S295),AND(Datos!S295=INT(Datos!S295),AND(OR(S$1005="",Datos!S295&gt;=S$1005),OR(S$1006="",Datos!S295&lt;=S$1006))),FALSE),OR(ISNUMBER(FIND(";"&amp;UPPER(TRIM(Datos!S295&amp;""))&amp;"=",S$1007)),ISNUMBER(FIND(";"&amp;UPPER(TRIM(Datos!S295&amp;""))&amp;";",S$1007))),OR(UPPER(TRIM(Datos!S295&amp;""))="SÍ",UPPER(TRIM(Datos!S295&amp;""))="SI",UPPER(TRIM(Datos!S295&amp;""))="NO"),IF(ISNUMBER(Datos!S295),AND(OR(S$1005="",Datos!S295&gt;=S$1005),OR(S$1006="",Datos!S295&lt;=S$1006)),FALSE),TRUE))))</f>
        <v>0.0</v>
      </c>
      <c r="T295">
        <f>IF(Datos!T295="",0,IF(AND(T$1008&lt;&gt;"",Datos!T295=T$1008),0,IF(T$1004=0,0,1-CHOOSE(T$1004,IF(ISNUMBER(Datos!T295),AND(OR(T$1005="",Datos!T295&gt;=T$1005),OR(T$1006="",Datos!T295&lt;=T$1006)),FALSE),IF(ISNUMBER(Datos!T295),AND(Datos!T295=INT(Datos!T295),AND(OR(T$1005="",Datos!T295&gt;=T$1005),OR(T$1006="",Datos!T295&lt;=T$1006))),FALSE),OR(ISNUMBER(FIND(";"&amp;UPPER(TRIM(Datos!T295&amp;""))&amp;"=",T$1007)),ISNUMBER(FIND(";"&amp;UPPER(TRIM(Datos!T295&amp;""))&amp;";",T$1007))),OR(UPPER(TRIM(Datos!T295&amp;""))="SÍ",UPPER(TRIM(Datos!T295&amp;""))="SI",UPPER(TRIM(Datos!T295&amp;""))="NO"),IF(ISNUMBER(Datos!T295),AND(OR(T$1005="",Datos!T295&gt;=T$1005),OR(T$1006="",Datos!T295&lt;=T$1006)),FALSE),TRUE))))</f>
        <v>0.0</v>
      </c>
      <c r="U295">
        <f>IF(Datos!U295="",0,IF(AND(U$1008&lt;&gt;"",Datos!U295=U$1008),0,IF(U$1004=0,0,1-CHOOSE(U$1004,IF(ISNUMBER(Datos!U295),AND(OR(U$1005="",Datos!U295&gt;=U$1005),OR(U$1006="",Datos!U295&lt;=U$1006)),FALSE),IF(ISNUMBER(Datos!U295),AND(Datos!U295=INT(Datos!U295),AND(OR(U$1005="",Datos!U295&gt;=U$1005),OR(U$1006="",Datos!U295&lt;=U$1006))),FALSE),OR(ISNUMBER(FIND(";"&amp;UPPER(TRIM(Datos!U295&amp;""))&amp;"=",U$1007)),ISNUMBER(FIND(";"&amp;UPPER(TRIM(Datos!U295&amp;""))&amp;";",U$1007))),OR(UPPER(TRIM(Datos!U295&amp;""))="SÍ",UPPER(TRIM(Datos!U295&amp;""))="SI",UPPER(TRIM(Datos!U295&amp;""))="NO"),IF(ISNUMBER(Datos!U295),AND(OR(U$1005="",Datos!U295&gt;=U$1005),OR(U$1006="",Datos!U295&lt;=U$1006)),FALSE),TRUE))))</f>
        <v>0.0</v>
      </c>
      <c r="V295">
        <f>IF(Datos!V295="",0,IF(AND(V$1008&lt;&gt;"",Datos!V295=V$1008),0,IF(V$1004=0,0,1-CHOOSE(V$1004,IF(ISNUMBER(Datos!V295),AND(OR(V$1005="",Datos!V295&gt;=V$1005),OR(V$1006="",Datos!V295&lt;=V$1006)),FALSE),IF(ISNUMBER(Datos!V295),AND(Datos!V295=INT(Datos!V295),AND(OR(V$1005="",Datos!V295&gt;=V$1005),OR(V$1006="",Datos!V295&lt;=V$1006))),FALSE),OR(ISNUMBER(FIND(";"&amp;UPPER(TRIM(Datos!V295&amp;""))&amp;"=",V$1007)),ISNUMBER(FIND(";"&amp;UPPER(TRIM(Datos!V295&amp;""))&amp;";",V$1007))),OR(UPPER(TRIM(Datos!V295&amp;""))="SÍ",UPPER(TRIM(Datos!V295&amp;""))="SI",UPPER(TRIM(Datos!V295&amp;""))="NO"),IF(ISNUMBER(Datos!V295),AND(OR(V$1005="",Datos!V295&gt;=V$1005),OR(V$1006="",Datos!V295&lt;=V$1006)),FALSE),TRUE))))</f>
        <v>0.0</v>
      </c>
      <c r="W295">
        <f>IF(Datos!W295="",0,IF(AND(W$1008&lt;&gt;"",Datos!W295=W$1008),0,IF(W$1004=0,0,1-CHOOSE(W$1004,IF(ISNUMBER(Datos!W295),AND(OR(W$1005="",Datos!W295&gt;=W$1005),OR(W$1006="",Datos!W295&lt;=W$1006)),FALSE),IF(ISNUMBER(Datos!W295),AND(Datos!W295=INT(Datos!W295),AND(OR(W$1005="",Datos!W295&gt;=W$1005),OR(W$1006="",Datos!W295&lt;=W$1006))),FALSE),OR(ISNUMBER(FIND(";"&amp;UPPER(TRIM(Datos!W295&amp;""))&amp;"=",W$1007)),ISNUMBER(FIND(";"&amp;UPPER(TRIM(Datos!W295&amp;""))&amp;";",W$1007))),OR(UPPER(TRIM(Datos!W295&amp;""))="SÍ",UPPER(TRIM(Datos!W295&amp;""))="SI",UPPER(TRIM(Datos!W295&amp;""))="NO"),IF(ISNUMBER(Datos!W295),AND(OR(W$1005="",Datos!W295&gt;=W$1005),OR(W$1006="",Datos!W295&lt;=W$1006)),FALSE),TRUE))))</f>
        <v>0.0</v>
      </c>
      <c r="X295">
        <f>IF(Datos!X295="",0,IF(AND(X$1008&lt;&gt;"",Datos!X295=X$1008),0,IF(X$1004=0,0,1-CHOOSE(X$1004,IF(ISNUMBER(Datos!X295),AND(OR(X$1005="",Datos!X295&gt;=X$1005),OR(X$1006="",Datos!X295&lt;=X$1006)),FALSE),IF(ISNUMBER(Datos!X295),AND(Datos!X295=INT(Datos!X295),AND(OR(X$1005="",Datos!X295&gt;=X$1005),OR(X$1006="",Datos!X295&lt;=X$1006))),FALSE),OR(ISNUMBER(FIND(";"&amp;UPPER(TRIM(Datos!X295&amp;""))&amp;"=",X$1007)),ISNUMBER(FIND(";"&amp;UPPER(TRIM(Datos!X295&amp;""))&amp;";",X$1007))),OR(UPPER(TRIM(Datos!X295&amp;""))="SÍ",UPPER(TRIM(Datos!X295&amp;""))="SI",UPPER(TRIM(Datos!X295&amp;""))="NO"),IF(ISNUMBER(Datos!X295),AND(OR(X$1005="",Datos!X295&gt;=X$1005),OR(X$1006="",Datos!X295&lt;=X$1006)),FALSE),TRUE))))</f>
        <v>0.0</v>
      </c>
      <c r="Y295">
        <f>IF(Datos!Y295="",0,IF(AND(Y$1008&lt;&gt;"",Datos!Y295=Y$1008),0,IF(Y$1004=0,0,1-CHOOSE(Y$1004,IF(ISNUMBER(Datos!Y295),AND(OR(Y$1005="",Datos!Y295&gt;=Y$1005),OR(Y$1006="",Datos!Y295&lt;=Y$1006)),FALSE),IF(ISNUMBER(Datos!Y295),AND(Datos!Y295=INT(Datos!Y295),AND(OR(Y$1005="",Datos!Y295&gt;=Y$1005),OR(Y$1006="",Datos!Y295&lt;=Y$1006))),FALSE),OR(ISNUMBER(FIND(";"&amp;UPPER(TRIM(Datos!Y295&amp;""))&amp;"=",Y$1007)),ISNUMBER(FIND(";"&amp;UPPER(TRIM(Datos!Y295&amp;""))&amp;";",Y$1007))),OR(UPPER(TRIM(Datos!Y295&amp;""))="SÍ",UPPER(TRIM(Datos!Y295&amp;""))="SI",UPPER(TRIM(Datos!Y295&amp;""))="NO"),IF(ISNUMBER(Datos!Y295),AND(OR(Y$1005="",Datos!Y295&gt;=Y$1005),OR(Y$1006="",Datos!Y295&lt;=Y$1006)),FALSE),TRUE))))</f>
        <v>0.0</v>
      </c>
      <c r="Z295">
        <f>IF(Datos!Z295="",0,IF(AND(Z$1008&lt;&gt;"",Datos!Z295=Z$1008),0,IF(Z$1004=0,0,1-CHOOSE(Z$1004,IF(ISNUMBER(Datos!Z295),AND(OR(Z$1005="",Datos!Z295&gt;=Z$1005),OR(Z$1006="",Datos!Z295&lt;=Z$1006)),FALSE),IF(ISNUMBER(Datos!Z295),AND(Datos!Z295=INT(Datos!Z295),AND(OR(Z$1005="",Datos!Z295&gt;=Z$1005),OR(Z$1006="",Datos!Z295&lt;=Z$1006))),FALSE),OR(ISNUMBER(FIND(";"&amp;UPPER(TRIM(Datos!Z295&amp;""))&amp;"=",Z$1007)),ISNUMBER(FIND(";"&amp;UPPER(TRIM(Datos!Z295&amp;""))&amp;";",Z$1007))),OR(UPPER(TRIM(Datos!Z295&amp;""))="SÍ",UPPER(TRIM(Datos!Z295&amp;""))="SI",UPPER(TRIM(Datos!Z295&amp;""))="NO"),IF(ISNUMBER(Datos!Z295),AND(OR(Z$1005="",Datos!Z295&gt;=Z$1005),OR(Z$1006="",Datos!Z295&lt;=Z$1006)),FALSE),TRUE))))</f>
        <v>0.0</v>
      </c>
      <c r="AA295">
        <f>IF(Datos!AA295="",0,IF(AND(AA$1008&lt;&gt;"",Datos!AA295=AA$1008),0,IF(AA$1004=0,0,1-CHOOSE(AA$1004,IF(ISNUMBER(Datos!AA295),AND(OR(AA$1005="",Datos!AA295&gt;=AA$1005),OR(AA$1006="",Datos!AA295&lt;=AA$1006)),FALSE),IF(ISNUMBER(Datos!AA295),AND(Datos!AA295=INT(Datos!AA295),AND(OR(AA$1005="",Datos!AA295&gt;=AA$1005),OR(AA$1006="",Datos!AA295&lt;=AA$1006))),FALSE),OR(ISNUMBER(FIND(";"&amp;UPPER(TRIM(Datos!AA295&amp;""))&amp;"=",AA$1007)),ISNUMBER(FIND(";"&amp;UPPER(TRIM(Datos!AA295&amp;""))&amp;";",AA$1007))),OR(UPPER(TRIM(Datos!AA295&amp;""))="SÍ",UPPER(TRIM(Datos!AA295&amp;""))="SI",UPPER(TRIM(Datos!AA295&amp;""))="NO"),IF(ISNUMBER(Datos!AA295),AND(OR(AA$1005="",Datos!AA295&gt;=AA$1005),OR(AA$1006="",Datos!AA295&lt;=AA$1006)),FALSE),TRUE))))</f>
        <v>0.0</v>
      </c>
      <c r="AB295">
        <f>IF(Datos!AB295="",0,IF(AND(AB$1008&lt;&gt;"",Datos!AB295=AB$1008),0,IF(AB$1004=0,0,1-CHOOSE(AB$1004,IF(ISNUMBER(Datos!AB295),AND(OR(AB$1005="",Datos!AB295&gt;=AB$1005),OR(AB$1006="",Datos!AB295&lt;=AB$1006)),FALSE),IF(ISNUMBER(Datos!AB295),AND(Datos!AB295=INT(Datos!AB295),AND(OR(AB$1005="",Datos!AB295&gt;=AB$1005),OR(AB$1006="",Datos!AB295&lt;=AB$1006))),FALSE),OR(ISNUMBER(FIND(";"&amp;UPPER(TRIM(Datos!AB295&amp;""))&amp;"=",AB$1007)),ISNUMBER(FIND(";"&amp;UPPER(TRIM(Datos!AB295&amp;""))&amp;";",AB$1007))),OR(UPPER(TRIM(Datos!AB295&amp;""))="SÍ",UPPER(TRIM(Datos!AB295&amp;""))="SI",UPPER(TRIM(Datos!AB295&amp;""))="NO"),IF(ISNUMBER(Datos!AB295),AND(OR(AB$1005="",Datos!AB295&gt;=AB$1005),OR(AB$1006="",Datos!AB295&lt;=AB$1006)),FALSE),TRUE))))</f>
        <v>0.0</v>
      </c>
      <c r="AC295">
        <f>IF(Datos!AC295="",0,IF(AND(AC$1008&lt;&gt;"",Datos!AC295=AC$1008),0,IF(AC$1004=0,0,1-CHOOSE(AC$1004,IF(ISNUMBER(Datos!AC295),AND(OR(AC$1005="",Datos!AC295&gt;=AC$1005),OR(AC$1006="",Datos!AC295&lt;=AC$1006)),FALSE),IF(ISNUMBER(Datos!AC295),AND(Datos!AC295=INT(Datos!AC295),AND(OR(AC$1005="",Datos!AC295&gt;=AC$1005),OR(AC$1006="",Datos!AC295&lt;=AC$1006))),FALSE),OR(ISNUMBER(FIND(";"&amp;UPPER(TRIM(Datos!AC295&amp;""))&amp;"=",AC$1007)),ISNUMBER(FIND(";"&amp;UPPER(TRIM(Datos!AC295&amp;""))&amp;";",AC$1007))),OR(UPPER(TRIM(Datos!AC295&amp;""))="SÍ",UPPER(TRIM(Datos!AC295&amp;""))="SI",UPPER(TRIM(Datos!AC295&amp;""))="NO"),IF(ISNUMBER(Datos!AC295),AND(OR(AC$1005="",Datos!AC295&gt;=AC$1005),OR(AC$1006="",Datos!AC295&lt;=AC$1006)),FALSE),TRUE))))</f>
        <v>0.0</v>
      </c>
      <c r="AD295">
        <f>IF(Datos!AD295="",0,IF(AND(AD$1008&lt;&gt;"",Datos!AD295=AD$1008),0,IF(AD$1004=0,0,1-CHOOSE(AD$1004,IF(ISNUMBER(Datos!AD295),AND(OR(AD$1005="",Datos!AD295&gt;=AD$1005),OR(AD$1006="",Datos!AD295&lt;=AD$1006)),FALSE),IF(ISNUMBER(Datos!AD295),AND(Datos!AD295=INT(Datos!AD295),AND(OR(AD$1005="",Datos!AD295&gt;=AD$1005),OR(AD$1006="",Datos!AD295&lt;=AD$1006))),FALSE),OR(ISNUMBER(FIND(";"&amp;UPPER(TRIM(Datos!AD295&amp;""))&amp;"=",AD$1007)),ISNUMBER(FIND(";"&amp;UPPER(TRIM(Datos!AD295&amp;""))&amp;";",AD$1007))),OR(UPPER(TRIM(Datos!AD295&amp;""))="SÍ",UPPER(TRIM(Datos!AD295&amp;""))="SI",UPPER(TRIM(Datos!AD295&amp;""))="NO"),IF(ISNUMBER(Datos!AD295),AND(OR(AD$1005="",Datos!AD295&gt;=AD$1005),OR(AD$1006="",Datos!AD295&lt;=AD$1006)),FALSE),TRUE))))</f>
        <v>0.0</v>
      </c>
      <c r="AE295">
        <f>IF(Datos!AE295="",0,IF(AND(AE$1008&lt;&gt;"",Datos!AE295=AE$1008),0,IF(AE$1004=0,0,1-CHOOSE(AE$1004,IF(ISNUMBER(Datos!AE295),AND(OR(AE$1005="",Datos!AE295&gt;=AE$1005),OR(AE$1006="",Datos!AE295&lt;=AE$1006)),FALSE),IF(ISNUMBER(Datos!AE295),AND(Datos!AE295=INT(Datos!AE295),AND(OR(AE$1005="",Datos!AE295&gt;=AE$1005),OR(AE$1006="",Datos!AE295&lt;=AE$1006))),FALSE),OR(ISNUMBER(FIND(";"&amp;UPPER(TRIM(Datos!AE295&amp;""))&amp;"=",AE$1007)),ISNUMBER(FIND(";"&amp;UPPER(TRIM(Datos!AE295&amp;""))&amp;";",AE$1007))),OR(UPPER(TRIM(Datos!AE295&amp;""))="SÍ",UPPER(TRIM(Datos!AE295&amp;""))="SI",UPPER(TRIM(Datos!AE295&amp;""))="NO"),IF(ISNUMBER(Datos!AE295),AND(OR(AE$1005="",Datos!AE295&gt;=AE$1005),OR(AE$1006="",Datos!AE295&lt;=AE$1006)),FALSE),TRUE))))</f>
        <v>0.0</v>
      </c>
    </row>
    <row r="296" spans="2:31">
      <c r="B296">
        <f>IF(Datos!B296="",0,IF(AND(B$1008&lt;&gt;"",Datos!B296=B$1008),0,IF(B$1004=0,0,1-CHOOSE(B$1004,IF(ISNUMBER(Datos!B296),AND(OR(B$1005="",Datos!B296&gt;=B$1005),OR(B$1006="",Datos!B296&lt;=B$1006)),FALSE),IF(ISNUMBER(Datos!B296),AND(Datos!B296=INT(Datos!B296),AND(OR(B$1005="",Datos!B296&gt;=B$1005),OR(B$1006="",Datos!B296&lt;=B$1006))),FALSE),OR(ISNUMBER(FIND(";"&amp;UPPER(TRIM(Datos!B296&amp;""))&amp;"=",B$1007)),ISNUMBER(FIND(";"&amp;UPPER(TRIM(Datos!B296&amp;""))&amp;";",B$1007))),OR(UPPER(TRIM(Datos!B296&amp;""))="SÍ",UPPER(TRIM(Datos!B296&amp;""))="SI",UPPER(TRIM(Datos!B296&amp;""))="NO"),IF(ISNUMBER(Datos!B296),AND(OR(B$1005="",Datos!B296&gt;=B$1005),OR(B$1006="",Datos!B296&lt;=B$1006)),FALSE),TRUE))))</f>
        <v>0.0</v>
      </c>
      <c r="C296">
        <f>IF(Datos!C296="",0,IF(AND(C$1008&lt;&gt;"",Datos!C296=C$1008),0,IF(C$1004=0,0,1-CHOOSE(C$1004,IF(ISNUMBER(Datos!C296),AND(OR(C$1005="",Datos!C296&gt;=C$1005),OR(C$1006="",Datos!C296&lt;=C$1006)),FALSE),IF(ISNUMBER(Datos!C296),AND(Datos!C296=INT(Datos!C296),AND(OR(C$1005="",Datos!C296&gt;=C$1005),OR(C$1006="",Datos!C296&lt;=C$1006))),FALSE),OR(ISNUMBER(FIND(";"&amp;UPPER(TRIM(Datos!C296&amp;""))&amp;"=",C$1007)),ISNUMBER(FIND(";"&amp;UPPER(TRIM(Datos!C296&amp;""))&amp;";",C$1007))),OR(UPPER(TRIM(Datos!C296&amp;""))="SÍ",UPPER(TRIM(Datos!C296&amp;""))="SI",UPPER(TRIM(Datos!C296&amp;""))="NO"),IF(ISNUMBER(Datos!C296),AND(OR(C$1005="",Datos!C296&gt;=C$1005),OR(C$1006="",Datos!C296&lt;=C$1006)),FALSE),TRUE))))</f>
        <v>0.0</v>
      </c>
      <c r="D296">
        <f>IF(Datos!D296="",0,IF(AND(D$1008&lt;&gt;"",Datos!D296=D$1008),0,IF(D$1004=0,0,1-CHOOSE(D$1004,IF(ISNUMBER(Datos!D296),AND(OR(D$1005="",Datos!D296&gt;=D$1005),OR(D$1006="",Datos!D296&lt;=D$1006)),FALSE),IF(ISNUMBER(Datos!D296),AND(Datos!D296=INT(Datos!D296),AND(OR(D$1005="",Datos!D296&gt;=D$1005),OR(D$1006="",Datos!D296&lt;=D$1006))),FALSE),OR(ISNUMBER(FIND(";"&amp;UPPER(TRIM(Datos!D296&amp;""))&amp;"=",D$1007)),ISNUMBER(FIND(";"&amp;UPPER(TRIM(Datos!D296&amp;""))&amp;";",D$1007))),OR(UPPER(TRIM(Datos!D296&amp;""))="SÍ",UPPER(TRIM(Datos!D296&amp;""))="SI",UPPER(TRIM(Datos!D296&amp;""))="NO"),IF(ISNUMBER(Datos!D296),AND(OR(D$1005="",Datos!D296&gt;=D$1005),OR(D$1006="",Datos!D296&lt;=D$1006)),FALSE),TRUE))))</f>
        <v>0.0</v>
      </c>
      <c r="E296">
        <f>IF(Datos!E296="",0,IF(AND(E$1008&lt;&gt;"",Datos!E296=E$1008),0,IF(E$1004=0,0,1-CHOOSE(E$1004,IF(ISNUMBER(Datos!E296),AND(OR(E$1005="",Datos!E296&gt;=E$1005),OR(E$1006="",Datos!E296&lt;=E$1006)),FALSE),IF(ISNUMBER(Datos!E296),AND(Datos!E296=INT(Datos!E296),AND(OR(E$1005="",Datos!E296&gt;=E$1005),OR(E$1006="",Datos!E296&lt;=E$1006))),FALSE),OR(ISNUMBER(FIND(";"&amp;UPPER(TRIM(Datos!E296&amp;""))&amp;"=",E$1007)),ISNUMBER(FIND(";"&amp;UPPER(TRIM(Datos!E296&amp;""))&amp;";",E$1007))),OR(UPPER(TRIM(Datos!E296&amp;""))="SÍ",UPPER(TRIM(Datos!E296&amp;""))="SI",UPPER(TRIM(Datos!E296&amp;""))="NO"),IF(ISNUMBER(Datos!E296),AND(OR(E$1005="",Datos!E296&gt;=E$1005),OR(E$1006="",Datos!E296&lt;=E$1006)),FALSE),TRUE))))</f>
        <v>0.0</v>
      </c>
      <c r="F296">
        <f>IF(Datos!F296="",0,IF(AND(F$1008&lt;&gt;"",Datos!F296=F$1008),0,IF(F$1004=0,0,1-CHOOSE(F$1004,IF(ISNUMBER(Datos!F296),AND(OR(F$1005="",Datos!F296&gt;=F$1005),OR(F$1006="",Datos!F296&lt;=F$1006)),FALSE),IF(ISNUMBER(Datos!F296),AND(Datos!F296=INT(Datos!F296),AND(OR(F$1005="",Datos!F296&gt;=F$1005),OR(F$1006="",Datos!F296&lt;=F$1006))),FALSE),OR(ISNUMBER(FIND(";"&amp;UPPER(TRIM(Datos!F296&amp;""))&amp;"=",F$1007)),ISNUMBER(FIND(";"&amp;UPPER(TRIM(Datos!F296&amp;""))&amp;";",F$1007))),OR(UPPER(TRIM(Datos!F296&amp;""))="SÍ",UPPER(TRIM(Datos!F296&amp;""))="SI",UPPER(TRIM(Datos!F296&amp;""))="NO"),IF(ISNUMBER(Datos!F296),AND(OR(F$1005="",Datos!F296&gt;=F$1005),OR(F$1006="",Datos!F296&lt;=F$1006)),FALSE),TRUE))))</f>
        <v>0.0</v>
      </c>
      <c r="G296">
        <f>IF(Datos!G296="",0,IF(AND(G$1008&lt;&gt;"",Datos!G296=G$1008),0,IF(G$1004=0,0,1-CHOOSE(G$1004,IF(ISNUMBER(Datos!G296),AND(OR(G$1005="",Datos!G296&gt;=G$1005),OR(G$1006="",Datos!G296&lt;=G$1006)),FALSE),IF(ISNUMBER(Datos!G296),AND(Datos!G296=INT(Datos!G296),AND(OR(G$1005="",Datos!G296&gt;=G$1005),OR(G$1006="",Datos!G296&lt;=G$1006))),FALSE),OR(ISNUMBER(FIND(";"&amp;UPPER(TRIM(Datos!G296&amp;""))&amp;"=",G$1007)),ISNUMBER(FIND(";"&amp;UPPER(TRIM(Datos!G296&amp;""))&amp;";",G$1007))),OR(UPPER(TRIM(Datos!G296&amp;""))="SÍ",UPPER(TRIM(Datos!G296&amp;""))="SI",UPPER(TRIM(Datos!G296&amp;""))="NO"),IF(ISNUMBER(Datos!G296),AND(OR(G$1005="",Datos!G296&gt;=G$1005),OR(G$1006="",Datos!G296&lt;=G$1006)),FALSE),TRUE))))</f>
        <v>0.0</v>
      </c>
      <c r="H296">
        <f>IF(Datos!H296="",0,IF(AND(H$1008&lt;&gt;"",Datos!H296=H$1008),0,IF(H$1004=0,0,1-CHOOSE(H$1004,IF(ISNUMBER(Datos!H296),AND(OR(H$1005="",Datos!H296&gt;=H$1005),OR(H$1006="",Datos!H296&lt;=H$1006)),FALSE),IF(ISNUMBER(Datos!H296),AND(Datos!H296=INT(Datos!H296),AND(OR(H$1005="",Datos!H296&gt;=H$1005),OR(H$1006="",Datos!H296&lt;=H$1006))),FALSE),OR(ISNUMBER(FIND(";"&amp;UPPER(TRIM(Datos!H296&amp;""))&amp;"=",H$1007)),ISNUMBER(FIND(";"&amp;UPPER(TRIM(Datos!H296&amp;""))&amp;";",H$1007))),OR(UPPER(TRIM(Datos!H296&amp;""))="SÍ",UPPER(TRIM(Datos!H296&amp;""))="SI",UPPER(TRIM(Datos!H296&amp;""))="NO"),IF(ISNUMBER(Datos!H296),AND(OR(H$1005="",Datos!H296&gt;=H$1005),OR(H$1006="",Datos!H296&lt;=H$1006)),FALSE),TRUE))))</f>
        <v>0.0</v>
      </c>
      <c r="I296">
        <f>IF(Datos!I296="",0,IF(AND(I$1008&lt;&gt;"",Datos!I296=I$1008),0,IF(I$1004=0,0,1-CHOOSE(I$1004,IF(ISNUMBER(Datos!I296),AND(OR(I$1005="",Datos!I296&gt;=I$1005),OR(I$1006="",Datos!I296&lt;=I$1006)),FALSE),IF(ISNUMBER(Datos!I296),AND(Datos!I296=INT(Datos!I296),AND(OR(I$1005="",Datos!I296&gt;=I$1005),OR(I$1006="",Datos!I296&lt;=I$1006))),FALSE),OR(ISNUMBER(FIND(";"&amp;UPPER(TRIM(Datos!I296&amp;""))&amp;"=",I$1007)),ISNUMBER(FIND(";"&amp;UPPER(TRIM(Datos!I296&amp;""))&amp;";",I$1007))),OR(UPPER(TRIM(Datos!I296&amp;""))="SÍ",UPPER(TRIM(Datos!I296&amp;""))="SI",UPPER(TRIM(Datos!I296&amp;""))="NO"),IF(ISNUMBER(Datos!I296),AND(OR(I$1005="",Datos!I296&gt;=I$1005),OR(I$1006="",Datos!I296&lt;=I$1006)),FALSE),TRUE))))</f>
        <v>0.0</v>
      </c>
      <c r="J296">
        <f>IF(Datos!J296="",0,IF(AND(J$1008&lt;&gt;"",Datos!J296=J$1008),0,IF(J$1004=0,0,1-CHOOSE(J$1004,IF(ISNUMBER(Datos!J296),AND(OR(J$1005="",Datos!J296&gt;=J$1005),OR(J$1006="",Datos!J296&lt;=J$1006)),FALSE),IF(ISNUMBER(Datos!J296),AND(Datos!J296=INT(Datos!J296),AND(OR(J$1005="",Datos!J296&gt;=J$1005),OR(J$1006="",Datos!J296&lt;=J$1006))),FALSE),OR(ISNUMBER(FIND(";"&amp;UPPER(TRIM(Datos!J296&amp;""))&amp;"=",J$1007)),ISNUMBER(FIND(";"&amp;UPPER(TRIM(Datos!J296&amp;""))&amp;";",J$1007))),OR(UPPER(TRIM(Datos!J296&amp;""))="SÍ",UPPER(TRIM(Datos!J296&amp;""))="SI",UPPER(TRIM(Datos!J296&amp;""))="NO"),IF(ISNUMBER(Datos!J296),AND(OR(J$1005="",Datos!J296&gt;=J$1005),OR(J$1006="",Datos!J296&lt;=J$1006)),FALSE),TRUE))))</f>
        <v>0.0</v>
      </c>
      <c r="K296">
        <f>IF(Datos!K296="",0,IF(AND(K$1008&lt;&gt;"",Datos!K296=K$1008),0,IF(K$1004=0,0,1-CHOOSE(K$1004,IF(ISNUMBER(Datos!K296),AND(OR(K$1005="",Datos!K296&gt;=K$1005),OR(K$1006="",Datos!K296&lt;=K$1006)),FALSE),IF(ISNUMBER(Datos!K296),AND(Datos!K296=INT(Datos!K296),AND(OR(K$1005="",Datos!K296&gt;=K$1005),OR(K$1006="",Datos!K296&lt;=K$1006))),FALSE),OR(ISNUMBER(FIND(";"&amp;UPPER(TRIM(Datos!K296&amp;""))&amp;"=",K$1007)),ISNUMBER(FIND(";"&amp;UPPER(TRIM(Datos!K296&amp;""))&amp;";",K$1007))),OR(UPPER(TRIM(Datos!K296&amp;""))="SÍ",UPPER(TRIM(Datos!K296&amp;""))="SI",UPPER(TRIM(Datos!K296&amp;""))="NO"),IF(ISNUMBER(Datos!K296),AND(OR(K$1005="",Datos!K296&gt;=K$1005),OR(K$1006="",Datos!K296&lt;=K$1006)),FALSE),TRUE))))</f>
        <v>0.0</v>
      </c>
      <c r="L296">
        <f>IF(Datos!L296="",0,IF(AND(L$1008&lt;&gt;"",Datos!L296=L$1008),0,IF(L$1004=0,0,1-CHOOSE(L$1004,IF(ISNUMBER(Datos!L296),AND(OR(L$1005="",Datos!L296&gt;=L$1005),OR(L$1006="",Datos!L296&lt;=L$1006)),FALSE),IF(ISNUMBER(Datos!L296),AND(Datos!L296=INT(Datos!L296),AND(OR(L$1005="",Datos!L296&gt;=L$1005),OR(L$1006="",Datos!L296&lt;=L$1006))),FALSE),OR(ISNUMBER(FIND(";"&amp;UPPER(TRIM(Datos!L296&amp;""))&amp;"=",L$1007)),ISNUMBER(FIND(";"&amp;UPPER(TRIM(Datos!L296&amp;""))&amp;";",L$1007))),OR(UPPER(TRIM(Datos!L296&amp;""))="SÍ",UPPER(TRIM(Datos!L296&amp;""))="SI",UPPER(TRIM(Datos!L296&amp;""))="NO"),IF(ISNUMBER(Datos!L296),AND(OR(L$1005="",Datos!L296&gt;=L$1005),OR(L$1006="",Datos!L296&lt;=L$1006)),FALSE),TRUE))))</f>
        <v>0.0</v>
      </c>
      <c r="M296">
        <f>IF(Datos!M296="",0,IF(AND(M$1008&lt;&gt;"",Datos!M296=M$1008),0,IF(M$1004=0,0,1-CHOOSE(M$1004,IF(ISNUMBER(Datos!M296),AND(OR(M$1005="",Datos!M296&gt;=M$1005),OR(M$1006="",Datos!M296&lt;=M$1006)),FALSE),IF(ISNUMBER(Datos!M296),AND(Datos!M296=INT(Datos!M296),AND(OR(M$1005="",Datos!M296&gt;=M$1005),OR(M$1006="",Datos!M296&lt;=M$1006))),FALSE),OR(ISNUMBER(FIND(";"&amp;UPPER(TRIM(Datos!M296&amp;""))&amp;"=",M$1007)),ISNUMBER(FIND(";"&amp;UPPER(TRIM(Datos!M296&amp;""))&amp;";",M$1007))),OR(UPPER(TRIM(Datos!M296&amp;""))="SÍ",UPPER(TRIM(Datos!M296&amp;""))="SI",UPPER(TRIM(Datos!M296&amp;""))="NO"),IF(ISNUMBER(Datos!M296),AND(OR(M$1005="",Datos!M296&gt;=M$1005),OR(M$1006="",Datos!M296&lt;=M$1006)),FALSE),TRUE))))</f>
        <v>0.0</v>
      </c>
      <c r="N296">
        <f>IF(Datos!N296="",0,IF(AND(N$1008&lt;&gt;"",Datos!N296=N$1008),0,IF(N$1004=0,0,1-CHOOSE(N$1004,IF(ISNUMBER(Datos!N296),AND(OR(N$1005="",Datos!N296&gt;=N$1005),OR(N$1006="",Datos!N296&lt;=N$1006)),FALSE),IF(ISNUMBER(Datos!N296),AND(Datos!N296=INT(Datos!N296),AND(OR(N$1005="",Datos!N296&gt;=N$1005),OR(N$1006="",Datos!N296&lt;=N$1006))),FALSE),OR(ISNUMBER(FIND(";"&amp;UPPER(TRIM(Datos!N296&amp;""))&amp;"=",N$1007)),ISNUMBER(FIND(";"&amp;UPPER(TRIM(Datos!N296&amp;""))&amp;";",N$1007))),OR(UPPER(TRIM(Datos!N296&amp;""))="SÍ",UPPER(TRIM(Datos!N296&amp;""))="SI",UPPER(TRIM(Datos!N296&amp;""))="NO"),IF(ISNUMBER(Datos!N296),AND(OR(N$1005="",Datos!N296&gt;=N$1005),OR(N$1006="",Datos!N296&lt;=N$1006)),FALSE),TRUE))))</f>
        <v>0.0</v>
      </c>
      <c r="O296">
        <f>IF(Datos!O296="",0,IF(AND(O$1008&lt;&gt;"",Datos!O296=O$1008),0,IF(O$1004=0,0,1-CHOOSE(O$1004,IF(ISNUMBER(Datos!O296),AND(OR(O$1005="",Datos!O296&gt;=O$1005),OR(O$1006="",Datos!O296&lt;=O$1006)),FALSE),IF(ISNUMBER(Datos!O296),AND(Datos!O296=INT(Datos!O296),AND(OR(O$1005="",Datos!O296&gt;=O$1005),OR(O$1006="",Datos!O296&lt;=O$1006))),FALSE),OR(ISNUMBER(FIND(";"&amp;UPPER(TRIM(Datos!O296&amp;""))&amp;"=",O$1007)),ISNUMBER(FIND(";"&amp;UPPER(TRIM(Datos!O296&amp;""))&amp;";",O$1007))),OR(UPPER(TRIM(Datos!O296&amp;""))="SÍ",UPPER(TRIM(Datos!O296&amp;""))="SI",UPPER(TRIM(Datos!O296&amp;""))="NO"),IF(ISNUMBER(Datos!O296),AND(OR(O$1005="",Datos!O296&gt;=O$1005),OR(O$1006="",Datos!O296&lt;=O$1006)),FALSE),TRUE))))</f>
        <v>0.0</v>
      </c>
      <c r="P296">
        <f>IF(Datos!P296="",0,IF(AND(P$1008&lt;&gt;"",Datos!P296=P$1008),0,IF(P$1004=0,0,1-CHOOSE(P$1004,IF(ISNUMBER(Datos!P296),AND(OR(P$1005="",Datos!P296&gt;=P$1005),OR(P$1006="",Datos!P296&lt;=P$1006)),FALSE),IF(ISNUMBER(Datos!P296),AND(Datos!P296=INT(Datos!P296),AND(OR(P$1005="",Datos!P296&gt;=P$1005),OR(P$1006="",Datos!P296&lt;=P$1006))),FALSE),OR(ISNUMBER(FIND(";"&amp;UPPER(TRIM(Datos!P296&amp;""))&amp;"=",P$1007)),ISNUMBER(FIND(";"&amp;UPPER(TRIM(Datos!P296&amp;""))&amp;";",P$1007))),OR(UPPER(TRIM(Datos!P296&amp;""))="SÍ",UPPER(TRIM(Datos!P296&amp;""))="SI",UPPER(TRIM(Datos!P296&amp;""))="NO"),IF(ISNUMBER(Datos!P296),AND(OR(P$1005="",Datos!P296&gt;=P$1005),OR(P$1006="",Datos!P296&lt;=P$1006)),FALSE),TRUE))))</f>
        <v>0.0</v>
      </c>
      <c r="Q296">
        <f>IF(Datos!Q296="",0,IF(AND(Q$1008&lt;&gt;"",Datos!Q296=Q$1008),0,IF(Q$1004=0,0,1-CHOOSE(Q$1004,IF(ISNUMBER(Datos!Q296),AND(OR(Q$1005="",Datos!Q296&gt;=Q$1005),OR(Q$1006="",Datos!Q296&lt;=Q$1006)),FALSE),IF(ISNUMBER(Datos!Q296),AND(Datos!Q296=INT(Datos!Q296),AND(OR(Q$1005="",Datos!Q296&gt;=Q$1005),OR(Q$1006="",Datos!Q296&lt;=Q$1006))),FALSE),OR(ISNUMBER(FIND(";"&amp;UPPER(TRIM(Datos!Q296&amp;""))&amp;"=",Q$1007)),ISNUMBER(FIND(";"&amp;UPPER(TRIM(Datos!Q296&amp;""))&amp;";",Q$1007))),OR(UPPER(TRIM(Datos!Q296&amp;""))="SÍ",UPPER(TRIM(Datos!Q296&amp;""))="SI",UPPER(TRIM(Datos!Q296&amp;""))="NO"),IF(ISNUMBER(Datos!Q296),AND(OR(Q$1005="",Datos!Q296&gt;=Q$1005),OR(Q$1006="",Datos!Q296&lt;=Q$1006)),FALSE),TRUE))))</f>
        <v>0.0</v>
      </c>
      <c r="R296">
        <f>IF(Datos!R296="",0,IF(AND(R$1008&lt;&gt;"",Datos!R296=R$1008),0,IF(R$1004=0,0,1-CHOOSE(R$1004,IF(ISNUMBER(Datos!R296),AND(OR(R$1005="",Datos!R296&gt;=R$1005),OR(R$1006="",Datos!R296&lt;=R$1006)),FALSE),IF(ISNUMBER(Datos!R296),AND(Datos!R296=INT(Datos!R296),AND(OR(R$1005="",Datos!R296&gt;=R$1005),OR(R$1006="",Datos!R296&lt;=R$1006))),FALSE),OR(ISNUMBER(FIND(";"&amp;UPPER(TRIM(Datos!R296&amp;""))&amp;"=",R$1007)),ISNUMBER(FIND(";"&amp;UPPER(TRIM(Datos!R296&amp;""))&amp;";",R$1007))),OR(UPPER(TRIM(Datos!R296&amp;""))="SÍ",UPPER(TRIM(Datos!R296&amp;""))="SI",UPPER(TRIM(Datos!R296&amp;""))="NO"),IF(ISNUMBER(Datos!R296),AND(OR(R$1005="",Datos!R296&gt;=R$1005),OR(R$1006="",Datos!R296&lt;=R$1006)),FALSE),TRUE))))</f>
        <v>0.0</v>
      </c>
      <c r="S296">
        <f>IF(Datos!S296="",0,IF(AND(S$1008&lt;&gt;"",Datos!S296=S$1008),0,IF(S$1004=0,0,1-CHOOSE(S$1004,IF(ISNUMBER(Datos!S296),AND(OR(S$1005="",Datos!S296&gt;=S$1005),OR(S$1006="",Datos!S296&lt;=S$1006)),FALSE),IF(ISNUMBER(Datos!S296),AND(Datos!S296=INT(Datos!S296),AND(OR(S$1005="",Datos!S296&gt;=S$1005),OR(S$1006="",Datos!S296&lt;=S$1006))),FALSE),OR(ISNUMBER(FIND(";"&amp;UPPER(TRIM(Datos!S296&amp;""))&amp;"=",S$1007)),ISNUMBER(FIND(";"&amp;UPPER(TRIM(Datos!S296&amp;""))&amp;";",S$1007))),OR(UPPER(TRIM(Datos!S296&amp;""))="SÍ",UPPER(TRIM(Datos!S296&amp;""))="SI",UPPER(TRIM(Datos!S296&amp;""))="NO"),IF(ISNUMBER(Datos!S296),AND(OR(S$1005="",Datos!S296&gt;=S$1005),OR(S$1006="",Datos!S296&lt;=S$1006)),FALSE),TRUE))))</f>
        <v>0.0</v>
      </c>
      <c r="T296">
        <f>IF(Datos!T296="",0,IF(AND(T$1008&lt;&gt;"",Datos!T296=T$1008),0,IF(T$1004=0,0,1-CHOOSE(T$1004,IF(ISNUMBER(Datos!T296),AND(OR(T$1005="",Datos!T296&gt;=T$1005),OR(T$1006="",Datos!T296&lt;=T$1006)),FALSE),IF(ISNUMBER(Datos!T296),AND(Datos!T296=INT(Datos!T296),AND(OR(T$1005="",Datos!T296&gt;=T$1005),OR(T$1006="",Datos!T296&lt;=T$1006))),FALSE),OR(ISNUMBER(FIND(";"&amp;UPPER(TRIM(Datos!T296&amp;""))&amp;"=",T$1007)),ISNUMBER(FIND(";"&amp;UPPER(TRIM(Datos!T296&amp;""))&amp;";",T$1007))),OR(UPPER(TRIM(Datos!T296&amp;""))="SÍ",UPPER(TRIM(Datos!T296&amp;""))="SI",UPPER(TRIM(Datos!T296&amp;""))="NO"),IF(ISNUMBER(Datos!T296),AND(OR(T$1005="",Datos!T296&gt;=T$1005),OR(T$1006="",Datos!T296&lt;=T$1006)),FALSE),TRUE))))</f>
        <v>0.0</v>
      </c>
      <c r="U296">
        <f>IF(Datos!U296="",0,IF(AND(U$1008&lt;&gt;"",Datos!U296=U$1008),0,IF(U$1004=0,0,1-CHOOSE(U$1004,IF(ISNUMBER(Datos!U296),AND(OR(U$1005="",Datos!U296&gt;=U$1005),OR(U$1006="",Datos!U296&lt;=U$1006)),FALSE),IF(ISNUMBER(Datos!U296),AND(Datos!U296=INT(Datos!U296),AND(OR(U$1005="",Datos!U296&gt;=U$1005),OR(U$1006="",Datos!U296&lt;=U$1006))),FALSE),OR(ISNUMBER(FIND(";"&amp;UPPER(TRIM(Datos!U296&amp;""))&amp;"=",U$1007)),ISNUMBER(FIND(";"&amp;UPPER(TRIM(Datos!U296&amp;""))&amp;";",U$1007))),OR(UPPER(TRIM(Datos!U296&amp;""))="SÍ",UPPER(TRIM(Datos!U296&amp;""))="SI",UPPER(TRIM(Datos!U296&amp;""))="NO"),IF(ISNUMBER(Datos!U296),AND(OR(U$1005="",Datos!U296&gt;=U$1005),OR(U$1006="",Datos!U296&lt;=U$1006)),FALSE),TRUE))))</f>
        <v>0.0</v>
      </c>
      <c r="V296">
        <f>IF(Datos!V296="",0,IF(AND(V$1008&lt;&gt;"",Datos!V296=V$1008),0,IF(V$1004=0,0,1-CHOOSE(V$1004,IF(ISNUMBER(Datos!V296),AND(OR(V$1005="",Datos!V296&gt;=V$1005),OR(V$1006="",Datos!V296&lt;=V$1006)),FALSE),IF(ISNUMBER(Datos!V296),AND(Datos!V296=INT(Datos!V296),AND(OR(V$1005="",Datos!V296&gt;=V$1005),OR(V$1006="",Datos!V296&lt;=V$1006))),FALSE),OR(ISNUMBER(FIND(";"&amp;UPPER(TRIM(Datos!V296&amp;""))&amp;"=",V$1007)),ISNUMBER(FIND(";"&amp;UPPER(TRIM(Datos!V296&amp;""))&amp;";",V$1007))),OR(UPPER(TRIM(Datos!V296&amp;""))="SÍ",UPPER(TRIM(Datos!V296&amp;""))="SI",UPPER(TRIM(Datos!V296&amp;""))="NO"),IF(ISNUMBER(Datos!V296),AND(OR(V$1005="",Datos!V296&gt;=V$1005),OR(V$1006="",Datos!V296&lt;=V$1006)),FALSE),TRUE))))</f>
        <v>0.0</v>
      </c>
      <c r="W296">
        <f>IF(Datos!W296="",0,IF(AND(W$1008&lt;&gt;"",Datos!W296=W$1008),0,IF(W$1004=0,0,1-CHOOSE(W$1004,IF(ISNUMBER(Datos!W296),AND(OR(W$1005="",Datos!W296&gt;=W$1005),OR(W$1006="",Datos!W296&lt;=W$1006)),FALSE),IF(ISNUMBER(Datos!W296),AND(Datos!W296=INT(Datos!W296),AND(OR(W$1005="",Datos!W296&gt;=W$1005),OR(W$1006="",Datos!W296&lt;=W$1006))),FALSE),OR(ISNUMBER(FIND(";"&amp;UPPER(TRIM(Datos!W296&amp;""))&amp;"=",W$1007)),ISNUMBER(FIND(";"&amp;UPPER(TRIM(Datos!W296&amp;""))&amp;";",W$1007))),OR(UPPER(TRIM(Datos!W296&amp;""))="SÍ",UPPER(TRIM(Datos!W296&amp;""))="SI",UPPER(TRIM(Datos!W296&amp;""))="NO"),IF(ISNUMBER(Datos!W296),AND(OR(W$1005="",Datos!W296&gt;=W$1005),OR(W$1006="",Datos!W296&lt;=W$1006)),FALSE),TRUE))))</f>
        <v>0.0</v>
      </c>
      <c r="X296">
        <f>IF(Datos!X296="",0,IF(AND(X$1008&lt;&gt;"",Datos!X296=X$1008),0,IF(X$1004=0,0,1-CHOOSE(X$1004,IF(ISNUMBER(Datos!X296),AND(OR(X$1005="",Datos!X296&gt;=X$1005),OR(X$1006="",Datos!X296&lt;=X$1006)),FALSE),IF(ISNUMBER(Datos!X296),AND(Datos!X296=INT(Datos!X296),AND(OR(X$1005="",Datos!X296&gt;=X$1005),OR(X$1006="",Datos!X296&lt;=X$1006))),FALSE),OR(ISNUMBER(FIND(";"&amp;UPPER(TRIM(Datos!X296&amp;""))&amp;"=",X$1007)),ISNUMBER(FIND(";"&amp;UPPER(TRIM(Datos!X296&amp;""))&amp;";",X$1007))),OR(UPPER(TRIM(Datos!X296&amp;""))="SÍ",UPPER(TRIM(Datos!X296&amp;""))="SI",UPPER(TRIM(Datos!X296&amp;""))="NO"),IF(ISNUMBER(Datos!X296),AND(OR(X$1005="",Datos!X296&gt;=X$1005),OR(X$1006="",Datos!X296&lt;=X$1006)),FALSE),TRUE))))</f>
        <v>0.0</v>
      </c>
      <c r="Y296">
        <f>IF(Datos!Y296="",0,IF(AND(Y$1008&lt;&gt;"",Datos!Y296=Y$1008),0,IF(Y$1004=0,0,1-CHOOSE(Y$1004,IF(ISNUMBER(Datos!Y296),AND(OR(Y$1005="",Datos!Y296&gt;=Y$1005),OR(Y$1006="",Datos!Y296&lt;=Y$1006)),FALSE),IF(ISNUMBER(Datos!Y296),AND(Datos!Y296=INT(Datos!Y296),AND(OR(Y$1005="",Datos!Y296&gt;=Y$1005),OR(Y$1006="",Datos!Y296&lt;=Y$1006))),FALSE),OR(ISNUMBER(FIND(";"&amp;UPPER(TRIM(Datos!Y296&amp;""))&amp;"=",Y$1007)),ISNUMBER(FIND(";"&amp;UPPER(TRIM(Datos!Y296&amp;""))&amp;";",Y$1007))),OR(UPPER(TRIM(Datos!Y296&amp;""))="SÍ",UPPER(TRIM(Datos!Y296&amp;""))="SI",UPPER(TRIM(Datos!Y296&amp;""))="NO"),IF(ISNUMBER(Datos!Y296),AND(OR(Y$1005="",Datos!Y296&gt;=Y$1005),OR(Y$1006="",Datos!Y296&lt;=Y$1006)),FALSE),TRUE))))</f>
        <v>0.0</v>
      </c>
      <c r="Z296">
        <f>IF(Datos!Z296="",0,IF(AND(Z$1008&lt;&gt;"",Datos!Z296=Z$1008),0,IF(Z$1004=0,0,1-CHOOSE(Z$1004,IF(ISNUMBER(Datos!Z296),AND(OR(Z$1005="",Datos!Z296&gt;=Z$1005),OR(Z$1006="",Datos!Z296&lt;=Z$1006)),FALSE),IF(ISNUMBER(Datos!Z296),AND(Datos!Z296=INT(Datos!Z296),AND(OR(Z$1005="",Datos!Z296&gt;=Z$1005),OR(Z$1006="",Datos!Z296&lt;=Z$1006))),FALSE),OR(ISNUMBER(FIND(";"&amp;UPPER(TRIM(Datos!Z296&amp;""))&amp;"=",Z$1007)),ISNUMBER(FIND(";"&amp;UPPER(TRIM(Datos!Z296&amp;""))&amp;";",Z$1007))),OR(UPPER(TRIM(Datos!Z296&amp;""))="SÍ",UPPER(TRIM(Datos!Z296&amp;""))="SI",UPPER(TRIM(Datos!Z296&amp;""))="NO"),IF(ISNUMBER(Datos!Z296),AND(OR(Z$1005="",Datos!Z296&gt;=Z$1005),OR(Z$1006="",Datos!Z296&lt;=Z$1006)),FALSE),TRUE))))</f>
        <v>0.0</v>
      </c>
      <c r="AA296">
        <f>IF(Datos!AA296="",0,IF(AND(AA$1008&lt;&gt;"",Datos!AA296=AA$1008),0,IF(AA$1004=0,0,1-CHOOSE(AA$1004,IF(ISNUMBER(Datos!AA296),AND(OR(AA$1005="",Datos!AA296&gt;=AA$1005),OR(AA$1006="",Datos!AA296&lt;=AA$1006)),FALSE),IF(ISNUMBER(Datos!AA296),AND(Datos!AA296=INT(Datos!AA296),AND(OR(AA$1005="",Datos!AA296&gt;=AA$1005),OR(AA$1006="",Datos!AA296&lt;=AA$1006))),FALSE),OR(ISNUMBER(FIND(";"&amp;UPPER(TRIM(Datos!AA296&amp;""))&amp;"=",AA$1007)),ISNUMBER(FIND(";"&amp;UPPER(TRIM(Datos!AA296&amp;""))&amp;";",AA$1007))),OR(UPPER(TRIM(Datos!AA296&amp;""))="SÍ",UPPER(TRIM(Datos!AA296&amp;""))="SI",UPPER(TRIM(Datos!AA296&amp;""))="NO"),IF(ISNUMBER(Datos!AA296),AND(OR(AA$1005="",Datos!AA296&gt;=AA$1005),OR(AA$1006="",Datos!AA296&lt;=AA$1006)),FALSE),TRUE))))</f>
        <v>0.0</v>
      </c>
      <c r="AB296">
        <f>IF(Datos!AB296="",0,IF(AND(AB$1008&lt;&gt;"",Datos!AB296=AB$1008),0,IF(AB$1004=0,0,1-CHOOSE(AB$1004,IF(ISNUMBER(Datos!AB296),AND(OR(AB$1005="",Datos!AB296&gt;=AB$1005),OR(AB$1006="",Datos!AB296&lt;=AB$1006)),FALSE),IF(ISNUMBER(Datos!AB296),AND(Datos!AB296=INT(Datos!AB296),AND(OR(AB$1005="",Datos!AB296&gt;=AB$1005),OR(AB$1006="",Datos!AB296&lt;=AB$1006))),FALSE),OR(ISNUMBER(FIND(";"&amp;UPPER(TRIM(Datos!AB296&amp;""))&amp;"=",AB$1007)),ISNUMBER(FIND(";"&amp;UPPER(TRIM(Datos!AB296&amp;""))&amp;";",AB$1007))),OR(UPPER(TRIM(Datos!AB296&amp;""))="SÍ",UPPER(TRIM(Datos!AB296&amp;""))="SI",UPPER(TRIM(Datos!AB296&amp;""))="NO"),IF(ISNUMBER(Datos!AB296),AND(OR(AB$1005="",Datos!AB296&gt;=AB$1005),OR(AB$1006="",Datos!AB296&lt;=AB$1006)),FALSE),TRUE))))</f>
        <v>0.0</v>
      </c>
      <c r="AC296">
        <f>IF(Datos!AC296="",0,IF(AND(AC$1008&lt;&gt;"",Datos!AC296=AC$1008),0,IF(AC$1004=0,0,1-CHOOSE(AC$1004,IF(ISNUMBER(Datos!AC296),AND(OR(AC$1005="",Datos!AC296&gt;=AC$1005),OR(AC$1006="",Datos!AC296&lt;=AC$1006)),FALSE),IF(ISNUMBER(Datos!AC296),AND(Datos!AC296=INT(Datos!AC296),AND(OR(AC$1005="",Datos!AC296&gt;=AC$1005),OR(AC$1006="",Datos!AC296&lt;=AC$1006))),FALSE),OR(ISNUMBER(FIND(";"&amp;UPPER(TRIM(Datos!AC296&amp;""))&amp;"=",AC$1007)),ISNUMBER(FIND(";"&amp;UPPER(TRIM(Datos!AC296&amp;""))&amp;";",AC$1007))),OR(UPPER(TRIM(Datos!AC296&amp;""))="SÍ",UPPER(TRIM(Datos!AC296&amp;""))="SI",UPPER(TRIM(Datos!AC296&amp;""))="NO"),IF(ISNUMBER(Datos!AC296),AND(OR(AC$1005="",Datos!AC296&gt;=AC$1005),OR(AC$1006="",Datos!AC296&lt;=AC$1006)),FALSE),TRUE))))</f>
        <v>0.0</v>
      </c>
      <c r="AD296">
        <f>IF(Datos!AD296="",0,IF(AND(AD$1008&lt;&gt;"",Datos!AD296=AD$1008),0,IF(AD$1004=0,0,1-CHOOSE(AD$1004,IF(ISNUMBER(Datos!AD296),AND(OR(AD$1005="",Datos!AD296&gt;=AD$1005),OR(AD$1006="",Datos!AD296&lt;=AD$1006)),FALSE),IF(ISNUMBER(Datos!AD296),AND(Datos!AD296=INT(Datos!AD296),AND(OR(AD$1005="",Datos!AD296&gt;=AD$1005),OR(AD$1006="",Datos!AD296&lt;=AD$1006))),FALSE),OR(ISNUMBER(FIND(";"&amp;UPPER(TRIM(Datos!AD296&amp;""))&amp;"=",AD$1007)),ISNUMBER(FIND(";"&amp;UPPER(TRIM(Datos!AD296&amp;""))&amp;";",AD$1007))),OR(UPPER(TRIM(Datos!AD296&amp;""))="SÍ",UPPER(TRIM(Datos!AD296&amp;""))="SI",UPPER(TRIM(Datos!AD296&amp;""))="NO"),IF(ISNUMBER(Datos!AD296),AND(OR(AD$1005="",Datos!AD296&gt;=AD$1005),OR(AD$1006="",Datos!AD296&lt;=AD$1006)),FALSE),TRUE))))</f>
        <v>0.0</v>
      </c>
      <c r="AE296">
        <f>IF(Datos!AE296="",0,IF(AND(AE$1008&lt;&gt;"",Datos!AE296=AE$1008),0,IF(AE$1004=0,0,1-CHOOSE(AE$1004,IF(ISNUMBER(Datos!AE296),AND(OR(AE$1005="",Datos!AE296&gt;=AE$1005),OR(AE$1006="",Datos!AE296&lt;=AE$1006)),FALSE),IF(ISNUMBER(Datos!AE296),AND(Datos!AE296=INT(Datos!AE296),AND(OR(AE$1005="",Datos!AE296&gt;=AE$1005),OR(AE$1006="",Datos!AE296&lt;=AE$1006))),FALSE),OR(ISNUMBER(FIND(";"&amp;UPPER(TRIM(Datos!AE296&amp;""))&amp;"=",AE$1007)),ISNUMBER(FIND(";"&amp;UPPER(TRIM(Datos!AE296&amp;""))&amp;";",AE$1007))),OR(UPPER(TRIM(Datos!AE296&amp;""))="SÍ",UPPER(TRIM(Datos!AE296&amp;""))="SI",UPPER(TRIM(Datos!AE296&amp;""))="NO"),IF(ISNUMBER(Datos!AE296),AND(OR(AE$1005="",Datos!AE296&gt;=AE$1005),OR(AE$1006="",Datos!AE296&lt;=AE$1006)),FALSE),TRUE))))</f>
        <v>0.0</v>
      </c>
    </row>
    <row r="297" spans="2:31">
      <c r="B297">
        <f>IF(Datos!B297="",0,IF(AND(B$1008&lt;&gt;"",Datos!B297=B$1008),0,IF(B$1004=0,0,1-CHOOSE(B$1004,IF(ISNUMBER(Datos!B297),AND(OR(B$1005="",Datos!B297&gt;=B$1005),OR(B$1006="",Datos!B297&lt;=B$1006)),FALSE),IF(ISNUMBER(Datos!B297),AND(Datos!B297=INT(Datos!B297),AND(OR(B$1005="",Datos!B297&gt;=B$1005),OR(B$1006="",Datos!B297&lt;=B$1006))),FALSE),OR(ISNUMBER(FIND(";"&amp;UPPER(TRIM(Datos!B297&amp;""))&amp;"=",B$1007)),ISNUMBER(FIND(";"&amp;UPPER(TRIM(Datos!B297&amp;""))&amp;";",B$1007))),OR(UPPER(TRIM(Datos!B297&amp;""))="SÍ",UPPER(TRIM(Datos!B297&amp;""))="SI",UPPER(TRIM(Datos!B297&amp;""))="NO"),IF(ISNUMBER(Datos!B297),AND(OR(B$1005="",Datos!B297&gt;=B$1005),OR(B$1006="",Datos!B297&lt;=B$1006)),FALSE),TRUE))))</f>
        <v>0.0</v>
      </c>
      <c r="C297">
        <f>IF(Datos!C297="",0,IF(AND(C$1008&lt;&gt;"",Datos!C297=C$1008),0,IF(C$1004=0,0,1-CHOOSE(C$1004,IF(ISNUMBER(Datos!C297),AND(OR(C$1005="",Datos!C297&gt;=C$1005),OR(C$1006="",Datos!C297&lt;=C$1006)),FALSE),IF(ISNUMBER(Datos!C297),AND(Datos!C297=INT(Datos!C297),AND(OR(C$1005="",Datos!C297&gt;=C$1005),OR(C$1006="",Datos!C297&lt;=C$1006))),FALSE),OR(ISNUMBER(FIND(";"&amp;UPPER(TRIM(Datos!C297&amp;""))&amp;"=",C$1007)),ISNUMBER(FIND(";"&amp;UPPER(TRIM(Datos!C297&amp;""))&amp;";",C$1007))),OR(UPPER(TRIM(Datos!C297&amp;""))="SÍ",UPPER(TRIM(Datos!C297&amp;""))="SI",UPPER(TRIM(Datos!C297&amp;""))="NO"),IF(ISNUMBER(Datos!C297),AND(OR(C$1005="",Datos!C297&gt;=C$1005),OR(C$1006="",Datos!C297&lt;=C$1006)),FALSE),TRUE))))</f>
        <v>0.0</v>
      </c>
      <c r="D297">
        <f>IF(Datos!D297="",0,IF(AND(D$1008&lt;&gt;"",Datos!D297=D$1008),0,IF(D$1004=0,0,1-CHOOSE(D$1004,IF(ISNUMBER(Datos!D297),AND(OR(D$1005="",Datos!D297&gt;=D$1005),OR(D$1006="",Datos!D297&lt;=D$1006)),FALSE),IF(ISNUMBER(Datos!D297),AND(Datos!D297=INT(Datos!D297),AND(OR(D$1005="",Datos!D297&gt;=D$1005),OR(D$1006="",Datos!D297&lt;=D$1006))),FALSE),OR(ISNUMBER(FIND(";"&amp;UPPER(TRIM(Datos!D297&amp;""))&amp;"=",D$1007)),ISNUMBER(FIND(";"&amp;UPPER(TRIM(Datos!D297&amp;""))&amp;";",D$1007))),OR(UPPER(TRIM(Datos!D297&amp;""))="SÍ",UPPER(TRIM(Datos!D297&amp;""))="SI",UPPER(TRIM(Datos!D297&amp;""))="NO"),IF(ISNUMBER(Datos!D297),AND(OR(D$1005="",Datos!D297&gt;=D$1005),OR(D$1006="",Datos!D297&lt;=D$1006)),FALSE),TRUE))))</f>
        <v>0.0</v>
      </c>
      <c r="E297">
        <f>IF(Datos!E297="",0,IF(AND(E$1008&lt;&gt;"",Datos!E297=E$1008),0,IF(E$1004=0,0,1-CHOOSE(E$1004,IF(ISNUMBER(Datos!E297),AND(OR(E$1005="",Datos!E297&gt;=E$1005),OR(E$1006="",Datos!E297&lt;=E$1006)),FALSE),IF(ISNUMBER(Datos!E297),AND(Datos!E297=INT(Datos!E297),AND(OR(E$1005="",Datos!E297&gt;=E$1005),OR(E$1006="",Datos!E297&lt;=E$1006))),FALSE),OR(ISNUMBER(FIND(";"&amp;UPPER(TRIM(Datos!E297&amp;""))&amp;"=",E$1007)),ISNUMBER(FIND(";"&amp;UPPER(TRIM(Datos!E297&amp;""))&amp;";",E$1007))),OR(UPPER(TRIM(Datos!E297&amp;""))="SÍ",UPPER(TRIM(Datos!E297&amp;""))="SI",UPPER(TRIM(Datos!E297&amp;""))="NO"),IF(ISNUMBER(Datos!E297),AND(OR(E$1005="",Datos!E297&gt;=E$1005),OR(E$1006="",Datos!E297&lt;=E$1006)),FALSE),TRUE))))</f>
        <v>0.0</v>
      </c>
      <c r="F297">
        <f>IF(Datos!F297="",0,IF(AND(F$1008&lt;&gt;"",Datos!F297=F$1008),0,IF(F$1004=0,0,1-CHOOSE(F$1004,IF(ISNUMBER(Datos!F297),AND(OR(F$1005="",Datos!F297&gt;=F$1005),OR(F$1006="",Datos!F297&lt;=F$1006)),FALSE),IF(ISNUMBER(Datos!F297),AND(Datos!F297=INT(Datos!F297),AND(OR(F$1005="",Datos!F297&gt;=F$1005),OR(F$1006="",Datos!F297&lt;=F$1006))),FALSE),OR(ISNUMBER(FIND(";"&amp;UPPER(TRIM(Datos!F297&amp;""))&amp;"=",F$1007)),ISNUMBER(FIND(";"&amp;UPPER(TRIM(Datos!F297&amp;""))&amp;";",F$1007))),OR(UPPER(TRIM(Datos!F297&amp;""))="SÍ",UPPER(TRIM(Datos!F297&amp;""))="SI",UPPER(TRIM(Datos!F297&amp;""))="NO"),IF(ISNUMBER(Datos!F297),AND(OR(F$1005="",Datos!F297&gt;=F$1005),OR(F$1006="",Datos!F297&lt;=F$1006)),FALSE),TRUE))))</f>
        <v>0.0</v>
      </c>
      <c r="G297">
        <f>IF(Datos!G297="",0,IF(AND(G$1008&lt;&gt;"",Datos!G297=G$1008),0,IF(G$1004=0,0,1-CHOOSE(G$1004,IF(ISNUMBER(Datos!G297),AND(OR(G$1005="",Datos!G297&gt;=G$1005),OR(G$1006="",Datos!G297&lt;=G$1006)),FALSE),IF(ISNUMBER(Datos!G297),AND(Datos!G297=INT(Datos!G297),AND(OR(G$1005="",Datos!G297&gt;=G$1005),OR(G$1006="",Datos!G297&lt;=G$1006))),FALSE),OR(ISNUMBER(FIND(";"&amp;UPPER(TRIM(Datos!G297&amp;""))&amp;"=",G$1007)),ISNUMBER(FIND(";"&amp;UPPER(TRIM(Datos!G297&amp;""))&amp;";",G$1007))),OR(UPPER(TRIM(Datos!G297&amp;""))="SÍ",UPPER(TRIM(Datos!G297&amp;""))="SI",UPPER(TRIM(Datos!G297&amp;""))="NO"),IF(ISNUMBER(Datos!G297),AND(OR(G$1005="",Datos!G297&gt;=G$1005),OR(G$1006="",Datos!G297&lt;=G$1006)),FALSE),TRUE))))</f>
        <v>0.0</v>
      </c>
      <c r="H297">
        <f>IF(Datos!H297="",0,IF(AND(H$1008&lt;&gt;"",Datos!H297=H$1008),0,IF(H$1004=0,0,1-CHOOSE(H$1004,IF(ISNUMBER(Datos!H297),AND(OR(H$1005="",Datos!H297&gt;=H$1005),OR(H$1006="",Datos!H297&lt;=H$1006)),FALSE),IF(ISNUMBER(Datos!H297),AND(Datos!H297=INT(Datos!H297),AND(OR(H$1005="",Datos!H297&gt;=H$1005),OR(H$1006="",Datos!H297&lt;=H$1006))),FALSE),OR(ISNUMBER(FIND(";"&amp;UPPER(TRIM(Datos!H297&amp;""))&amp;"=",H$1007)),ISNUMBER(FIND(";"&amp;UPPER(TRIM(Datos!H297&amp;""))&amp;";",H$1007))),OR(UPPER(TRIM(Datos!H297&amp;""))="SÍ",UPPER(TRIM(Datos!H297&amp;""))="SI",UPPER(TRIM(Datos!H297&amp;""))="NO"),IF(ISNUMBER(Datos!H297),AND(OR(H$1005="",Datos!H297&gt;=H$1005),OR(H$1006="",Datos!H297&lt;=H$1006)),FALSE),TRUE))))</f>
        <v>0.0</v>
      </c>
      <c r="I297">
        <f>IF(Datos!I297="",0,IF(AND(I$1008&lt;&gt;"",Datos!I297=I$1008),0,IF(I$1004=0,0,1-CHOOSE(I$1004,IF(ISNUMBER(Datos!I297),AND(OR(I$1005="",Datos!I297&gt;=I$1005),OR(I$1006="",Datos!I297&lt;=I$1006)),FALSE),IF(ISNUMBER(Datos!I297),AND(Datos!I297=INT(Datos!I297),AND(OR(I$1005="",Datos!I297&gt;=I$1005),OR(I$1006="",Datos!I297&lt;=I$1006))),FALSE),OR(ISNUMBER(FIND(";"&amp;UPPER(TRIM(Datos!I297&amp;""))&amp;"=",I$1007)),ISNUMBER(FIND(";"&amp;UPPER(TRIM(Datos!I297&amp;""))&amp;";",I$1007))),OR(UPPER(TRIM(Datos!I297&amp;""))="SÍ",UPPER(TRIM(Datos!I297&amp;""))="SI",UPPER(TRIM(Datos!I297&amp;""))="NO"),IF(ISNUMBER(Datos!I297),AND(OR(I$1005="",Datos!I297&gt;=I$1005),OR(I$1006="",Datos!I297&lt;=I$1006)),FALSE),TRUE))))</f>
        <v>0.0</v>
      </c>
      <c r="J297">
        <f>IF(Datos!J297="",0,IF(AND(J$1008&lt;&gt;"",Datos!J297=J$1008),0,IF(J$1004=0,0,1-CHOOSE(J$1004,IF(ISNUMBER(Datos!J297),AND(OR(J$1005="",Datos!J297&gt;=J$1005),OR(J$1006="",Datos!J297&lt;=J$1006)),FALSE),IF(ISNUMBER(Datos!J297),AND(Datos!J297=INT(Datos!J297),AND(OR(J$1005="",Datos!J297&gt;=J$1005),OR(J$1006="",Datos!J297&lt;=J$1006))),FALSE),OR(ISNUMBER(FIND(";"&amp;UPPER(TRIM(Datos!J297&amp;""))&amp;"=",J$1007)),ISNUMBER(FIND(";"&amp;UPPER(TRIM(Datos!J297&amp;""))&amp;";",J$1007))),OR(UPPER(TRIM(Datos!J297&amp;""))="SÍ",UPPER(TRIM(Datos!J297&amp;""))="SI",UPPER(TRIM(Datos!J297&amp;""))="NO"),IF(ISNUMBER(Datos!J297),AND(OR(J$1005="",Datos!J297&gt;=J$1005),OR(J$1006="",Datos!J297&lt;=J$1006)),FALSE),TRUE))))</f>
        <v>0.0</v>
      </c>
      <c r="K297">
        <f>IF(Datos!K297="",0,IF(AND(K$1008&lt;&gt;"",Datos!K297=K$1008),0,IF(K$1004=0,0,1-CHOOSE(K$1004,IF(ISNUMBER(Datos!K297),AND(OR(K$1005="",Datos!K297&gt;=K$1005),OR(K$1006="",Datos!K297&lt;=K$1006)),FALSE),IF(ISNUMBER(Datos!K297),AND(Datos!K297=INT(Datos!K297),AND(OR(K$1005="",Datos!K297&gt;=K$1005),OR(K$1006="",Datos!K297&lt;=K$1006))),FALSE),OR(ISNUMBER(FIND(";"&amp;UPPER(TRIM(Datos!K297&amp;""))&amp;"=",K$1007)),ISNUMBER(FIND(";"&amp;UPPER(TRIM(Datos!K297&amp;""))&amp;";",K$1007))),OR(UPPER(TRIM(Datos!K297&amp;""))="SÍ",UPPER(TRIM(Datos!K297&amp;""))="SI",UPPER(TRIM(Datos!K297&amp;""))="NO"),IF(ISNUMBER(Datos!K297),AND(OR(K$1005="",Datos!K297&gt;=K$1005),OR(K$1006="",Datos!K297&lt;=K$1006)),FALSE),TRUE))))</f>
        <v>0.0</v>
      </c>
      <c r="L297">
        <f>IF(Datos!L297="",0,IF(AND(L$1008&lt;&gt;"",Datos!L297=L$1008),0,IF(L$1004=0,0,1-CHOOSE(L$1004,IF(ISNUMBER(Datos!L297),AND(OR(L$1005="",Datos!L297&gt;=L$1005),OR(L$1006="",Datos!L297&lt;=L$1006)),FALSE),IF(ISNUMBER(Datos!L297),AND(Datos!L297=INT(Datos!L297),AND(OR(L$1005="",Datos!L297&gt;=L$1005),OR(L$1006="",Datos!L297&lt;=L$1006))),FALSE),OR(ISNUMBER(FIND(";"&amp;UPPER(TRIM(Datos!L297&amp;""))&amp;"=",L$1007)),ISNUMBER(FIND(";"&amp;UPPER(TRIM(Datos!L297&amp;""))&amp;";",L$1007))),OR(UPPER(TRIM(Datos!L297&amp;""))="SÍ",UPPER(TRIM(Datos!L297&amp;""))="SI",UPPER(TRIM(Datos!L297&amp;""))="NO"),IF(ISNUMBER(Datos!L297),AND(OR(L$1005="",Datos!L297&gt;=L$1005),OR(L$1006="",Datos!L297&lt;=L$1006)),FALSE),TRUE))))</f>
        <v>0.0</v>
      </c>
      <c r="M297">
        <f>IF(Datos!M297="",0,IF(AND(M$1008&lt;&gt;"",Datos!M297=M$1008),0,IF(M$1004=0,0,1-CHOOSE(M$1004,IF(ISNUMBER(Datos!M297),AND(OR(M$1005="",Datos!M297&gt;=M$1005),OR(M$1006="",Datos!M297&lt;=M$1006)),FALSE),IF(ISNUMBER(Datos!M297),AND(Datos!M297=INT(Datos!M297),AND(OR(M$1005="",Datos!M297&gt;=M$1005),OR(M$1006="",Datos!M297&lt;=M$1006))),FALSE),OR(ISNUMBER(FIND(";"&amp;UPPER(TRIM(Datos!M297&amp;""))&amp;"=",M$1007)),ISNUMBER(FIND(";"&amp;UPPER(TRIM(Datos!M297&amp;""))&amp;";",M$1007))),OR(UPPER(TRIM(Datos!M297&amp;""))="SÍ",UPPER(TRIM(Datos!M297&amp;""))="SI",UPPER(TRIM(Datos!M297&amp;""))="NO"),IF(ISNUMBER(Datos!M297),AND(OR(M$1005="",Datos!M297&gt;=M$1005),OR(M$1006="",Datos!M297&lt;=M$1006)),FALSE),TRUE))))</f>
        <v>0.0</v>
      </c>
      <c r="N297">
        <f>IF(Datos!N297="",0,IF(AND(N$1008&lt;&gt;"",Datos!N297=N$1008),0,IF(N$1004=0,0,1-CHOOSE(N$1004,IF(ISNUMBER(Datos!N297),AND(OR(N$1005="",Datos!N297&gt;=N$1005),OR(N$1006="",Datos!N297&lt;=N$1006)),FALSE),IF(ISNUMBER(Datos!N297),AND(Datos!N297=INT(Datos!N297),AND(OR(N$1005="",Datos!N297&gt;=N$1005),OR(N$1006="",Datos!N297&lt;=N$1006))),FALSE),OR(ISNUMBER(FIND(";"&amp;UPPER(TRIM(Datos!N297&amp;""))&amp;"=",N$1007)),ISNUMBER(FIND(";"&amp;UPPER(TRIM(Datos!N297&amp;""))&amp;";",N$1007))),OR(UPPER(TRIM(Datos!N297&amp;""))="SÍ",UPPER(TRIM(Datos!N297&amp;""))="SI",UPPER(TRIM(Datos!N297&amp;""))="NO"),IF(ISNUMBER(Datos!N297),AND(OR(N$1005="",Datos!N297&gt;=N$1005),OR(N$1006="",Datos!N297&lt;=N$1006)),FALSE),TRUE))))</f>
        <v>0.0</v>
      </c>
      <c r="O297">
        <f>IF(Datos!O297="",0,IF(AND(O$1008&lt;&gt;"",Datos!O297=O$1008),0,IF(O$1004=0,0,1-CHOOSE(O$1004,IF(ISNUMBER(Datos!O297),AND(OR(O$1005="",Datos!O297&gt;=O$1005),OR(O$1006="",Datos!O297&lt;=O$1006)),FALSE),IF(ISNUMBER(Datos!O297),AND(Datos!O297=INT(Datos!O297),AND(OR(O$1005="",Datos!O297&gt;=O$1005),OR(O$1006="",Datos!O297&lt;=O$1006))),FALSE),OR(ISNUMBER(FIND(";"&amp;UPPER(TRIM(Datos!O297&amp;""))&amp;"=",O$1007)),ISNUMBER(FIND(";"&amp;UPPER(TRIM(Datos!O297&amp;""))&amp;";",O$1007))),OR(UPPER(TRIM(Datos!O297&amp;""))="SÍ",UPPER(TRIM(Datos!O297&amp;""))="SI",UPPER(TRIM(Datos!O297&amp;""))="NO"),IF(ISNUMBER(Datos!O297),AND(OR(O$1005="",Datos!O297&gt;=O$1005),OR(O$1006="",Datos!O297&lt;=O$1006)),FALSE),TRUE))))</f>
        <v>0.0</v>
      </c>
      <c r="P297">
        <f>IF(Datos!P297="",0,IF(AND(P$1008&lt;&gt;"",Datos!P297=P$1008),0,IF(P$1004=0,0,1-CHOOSE(P$1004,IF(ISNUMBER(Datos!P297),AND(OR(P$1005="",Datos!P297&gt;=P$1005),OR(P$1006="",Datos!P297&lt;=P$1006)),FALSE),IF(ISNUMBER(Datos!P297),AND(Datos!P297=INT(Datos!P297),AND(OR(P$1005="",Datos!P297&gt;=P$1005),OR(P$1006="",Datos!P297&lt;=P$1006))),FALSE),OR(ISNUMBER(FIND(";"&amp;UPPER(TRIM(Datos!P297&amp;""))&amp;"=",P$1007)),ISNUMBER(FIND(";"&amp;UPPER(TRIM(Datos!P297&amp;""))&amp;";",P$1007))),OR(UPPER(TRIM(Datos!P297&amp;""))="SÍ",UPPER(TRIM(Datos!P297&amp;""))="SI",UPPER(TRIM(Datos!P297&amp;""))="NO"),IF(ISNUMBER(Datos!P297),AND(OR(P$1005="",Datos!P297&gt;=P$1005),OR(P$1006="",Datos!P297&lt;=P$1006)),FALSE),TRUE))))</f>
        <v>0.0</v>
      </c>
      <c r="Q297">
        <f>IF(Datos!Q297="",0,IF(AND(Q$1008&lt;&gt;"",Datos!Q297=Q$1008),0,IF(Q$1004=0,0,1-CHOOSE(Q$1004,IF(ISNUMBER(Datos!Q297),AND(OR(Q$1005="",Datos!Q297&gt;=Q$1005),OR(Q$1006="",Datos!Q297&lt;=Q$1006)),FALSE),IF(ISNUMBER(Datos!Q297),AND(Datos!Q297=INT(Datos!Q297),AND(OR(Q$1005="",Datos!Q297&gt;=Q$1005),OR(Q$1006="",Datos!Q297&lt;=Q$1006))),FALSE),OR(ISNUMBER(FIND(";"&amp;UPPER(TRIM(Datos!Q297&amp;""))&amp;"=",Q$1007)),ISNUMBER(FIND(";"&amp;UPPER(TRIM(Datos!Q297&amp;""))&amp;";",Q$1007))),OR(UPPER(TRIM(Datos!Q297&amp;""))="SÍ",UPPER(TRIM(Datos!Q297&amp;""))="SI",UPPER(TRIM(Datos!Q297&amp;""))="NO"),IF(ISNUMBER(Datos!Q297),AND(OR(Q$1005="",Datos!Q297&gt;=Q$1005),OR(Q$1006="",Datos!Q297&lt;=Q$1006)),FALSE),TRUE))))</f>
        <v>0.0</v>
      </c>
      <c r="R297">
        <f>IF(Datos!R297="",0,IF(AND(R$1008&lt;&gt;"",Datos!R297=R$1008),0,IF(R$1004=0,0,1-CHOOSE(R$1004,IF(ISNUMBER(Datos!R297),AND(OR(R$1005="",Datos!R297&gt;=R$1005),OR(R$1006="",Datos!R297&lt;=R$1006)),FALSE),IF(ISNUMBER(Datos!R297),AND(Datos!R297=INT(Datos!R297),AND(OR(R$1005="",Datos!R297&gt;=R$1005),OR(R$1006="",Datos!R297&lt;=R$1006))),FALSE),OR(ISNUMBER(FIND(";"&amp;UPPER(TRIM(Datos!R297&amp;""))&amp;"=",R$1007)),ISNUMBER(FIND(";"&amp;UPPER(TRIM(Datos!R297&amp;""))&amp;";",R$1007))),OR(UPPER(TRIM(Datos!R297&amp;""))="SÍ",UPPER(TRIM(Datos!R297&amp;""))="SI",UPPER(TRIM(Datos!R297&amp;""))="NO"),IF(ISNUMBER(Datos!R297),AND(OR(R$1005="",Datos!R297&gt;=R$1005),OR(R$1006="",Datos!R297&lt;=R$1006)),FALSE),TRUE))))</f>
        <v>0.0</v>
      </c>
      <c r="S297">
        <f>IF(Datos!S297="",0,IF(AND(S$1008&lt;&gt;"",Datos!S297=S$1008),0,IF(S$1004=0,0,1-CHOOSE(S$1004,IF(ISNUMBER(Datos!S297),AND(OR(S$1005="",Datos!S297&gt;=S$1005),OR(S$1006="",Datos!S297&lt;=S$1006)),FALSE),IF(ISNUMBER(Datos!S297),AND(Datos!S297=INT(Datos!S297),AND(OR(S$1005="",Datos!S297&gt;=S$1005),OR(S$1006="",Datos!S297&lt;=S$1006))),FALSE),OR(ISNUMBER(FIND(";"&amp;UPPER(TRIM(Datos!S297&amp;""))&amp;"=",S$1007)),ISNUMBER(FIND(";"&amp;UPPER(TRIM(Datos!S297&amp;""))&amp;";",S$1007))),OR(UPPER(TRIM(Datos!S297&amp;""))="SÍ",UPPER(TRIM(Datos!S297&amp;""))="SI",UPPER(TRIM(Datos!S297&amp;""))="NO"),IF(ISNUMBER(Datos!S297),AND(OR(S$1005="",Datos!S297&gt;=S$1005),OR(S$1006="",Datos!S297&lt;=S$1006)),FALSE),TRUE))))</f>
        <v>0.0</v>
      </c>
      <c r="T297">
        <f>IF(Datos!T297="",0,IF(AND(T$1008&lt;&gt;"",Datos!T297=T$1008),0,IF(T$1004=0,0,1-CHOOSE(T$1004,IF(ISNUMBER(Datos!T297),AND(OR(T$1005="",Datos!T297&gt;=T$1005),OR(T$1006="",Datos!T297&lt;=T$1006)),FALSE),IF(ISNUMBER(Datos!T297),AND(Datos!T297=INT(Datos!T297),AND(OR(T$1005="",Datos!T297&gt;=T$1005),OR(T$1006="",Datos!T297&lt;=T$1006))),FALSE),OR(ISNUMBER(FIND(";"&amp;UPPER(TRIM(Datos!T297&amp;""))&amp;"=",T$1007)),ISNUMBER(FIND(";"&amp;UPPER(TRIM(Datos!T297&amp;""))&amp;";",T$1007))),OR(UPPER(TRIM(Datos!T297&amp;""))="SÍ",UPPER(TRIM(Datos!T297&amp;""))="SI",UPPER(TRIM(Datos!T297&amp;""))="NO"),IF(ISNUMBER(Datos!T297),AND(OR(T$1005="",Datos!T297&gt;=T$1005),OR(T$1006="",Datos!T297&lt;=T$1006)),FALSE),TRUE))))</f>
        <v>0.0</v>
      </c>
      <c r="U297">
        <f>IF(Datos!U297="",0,IF(AND(U$1008&lt;&gt;"",Datos!U297=U$1008),0,IF(U$1004=0,0,1-CHOOSE(U$1004,IF(ISNUMBER(Datos!U297),AND(OR(U$1005="",Datos!U297&gt;=U$1005),OR(U$1006="",Datos!U297&lt;=U$1006)),FALSE),IF(ISNUMBER(Datos!U297),AND(Datos!U297=INT(Datos!U297),AND(OR(U$1005="",Datos!U297&gt;=U$1005),OR(U$1006="",Datos!U297&lt;=U$1006))),FALSE),OR(ISNUMBER(FIND(";"&amp;UPPER(TRIM(Datos!U297&amp;""))&amp;"=",U$1007)),ISNUMBER(FIND(";"&amp;UPPER(TRIM(Datos!U297&amp;""))&amp;";",U$1007))),OR(UPPER(TRIM(Datos!U297&amp;""))="SÍ",UPPER(TRIM(Datos!U297&amp;""))="SI",UPPER(TRIM(Datos!U297&amp;""))="NO"),IF(ISNUMBER(Datos!U297),AND(OR(U$1005="",Datos!U297&gt;=U$1005),OR(U$1006="",Datos!U297&lt;=U$1006)),FALSE),TRUE))))</f>
        <v>0.0</v>
      </c>
      <c r="V297">
        <f>IF(Datos!V297="",0,IF(AND(V$1008&lt;&gt;"",Datos!V297=V$1008),0,IF(V$1004=0,0,1-CHOOSE(V$1004,IF(ISNUMBER(Datos!V297),AND(OR(V$1005="",Datos!V297&gt;=V$1005),OR(V$1006="",Datos!V297&lt;=V$1006)),FALSE),IF(ISNUMBER(Datos!V297),AND(Datos!V297=INT(Datos!V297),AND(OR(V$1005="",Datos!V297&gt;=V$1005),OR(V$1006="",Datos!V297&lt;=V$1006))),FALSE),OR(ISNUMBER(FIND(";"&amp;UPPER(TRIM(Datos!V297&amp;""))&amp;"=",V$1007)),ISNUMBER(FIND(";"&amp;UPPER(TRIM(Datos!V297&amp;""))&amp;";",V$1007))),OR(UPPER(TRIM(Datos!V297&amp;""))="SÍ",UPPER(TRIM(Datos!V297&amp;""))="SI",UPPER(TRIM(Datos!V297&amp;""))="NO"),IF(ISNUMBER(Datos!V297),AND(OR(V$1005="",Datos!V297&gt;=V$1005),OR(V$1006="",Datos!V297&lt;=V$1006)),FALSE),TRUE))))</f>
        <v>0.0</v>
      </c>
      <c r="W297">
        <f>IF(Datos!W297="",0,IF(AND(W$1008&lt;&gt;"",Datos!W297=W$1008),0,IF(W$1004=0,0,1-CHOOSE(W$1004,IF(ISNUMBER(Datos!W297),AND(OR(W$1005="",Datos!W297&gt;=W$1005),OR(W$1006="",Datos!W297&lt;=W$1006)),FALSE),IF(ISNUMBER(Datos!W297),AND(Datos!W297=INT(Datos!W297),AND(OR(W$1005="",Datos!W297&gt;=W$1005),OR(W$1006="",Datos!W297&lt;=W$1006))),FALSE),OR(ISNUMBER(FIND(";"&amp;UPPER(TRIM(Datos!W297&amp;""))&amp;"=",W$1007)),ISNUMBER(FIND(";"&amp;UPPER(TRIM(Datos!W297&amp;""))&amp;";",W$1007))),OR(UPPER(TRIM(Datos!W297&amp;""))="SÍ",UPPER(TRIM(Datos!W297&amp;""))="SI",UPPER(TRIM(Datos!W297&amp;""))="NO"),IF(ISNUMBER(Datos!W297),AND(OR(W$1005="",Datos!W297&gt;=W$1005),OR(W$1006="",Datos!W297&lt;=W$1006)),FALSE),TRUE))))</f>
        <v>0.0</v>
      </c>
      <c r="X297">
        <f>IF(Datos!X297="",0,IF(AND(X$1008&lt;&gt;"",Datos!X297=X$1008),0,IF(X$1004=0,0,1-CHOOSE(X$1004,IF(ISNUMBER(Datos!X297),AND(OR(X$1005="",Datos!X297&gt;=X$1005),OR(X$1006="",Datos!X297&lt;=X$1006)),FALSE),IF(ISNUMBER(Datos!X297),AND(Datos!X297=INT(Datos!X297),AND(OR(X$1005="",Datos!X297&gt;=X$1005),OR(X$1006="",Datos!X297&lt;=X$1006))),FALSE),OR(ISNUMBER(FIND(";"&amp;UPPER(TRIM(Datos!X297&amp;""))&amp;"=",X$1007)),ISNUMBER(FIND(";"&amp;UPPER(TRIM(Datos!X297&amp;""))&amp;";",X$1007))),OR(UPPER(TRIM(Datos!X297&amp;""))="SÍ",UPPER(TRIM(Datos!X297&amp;""))="SI",UPPER(TRIM(Datos!X297&amp;""))="NO"),IF(ISNUMBER(Datos!X297),AND(OR(X$1005="",Datos!X297&gt;=X$1005),OR(X$1006="",Datos!X297&lt;=X$1006)),FALSE),TRUE))))</f>
        <v>0.0</v>
      </c>
      <c r="Y297">
        <f>IF(Datos!Y297="",0,IF(AND(Y$1008&lt;&gt;"",Datos!Y297=Y$1008),0,IF(Y$1004=0,0,1-CHOOSE(Y$1004,IF(ISNUMBER(Datos!Y297),AND(OR(Y$1005="",Datos!Y297&gt;=Y$1005),OR(Y$1006="",Datos!Y297&lt;=Y$1006)),FALSE),IF(ISNUMBER(Datos!Y297),AND(Datos!Y297=INT(Datos!Y297),AND(OR(Y$1005="",Datos!Y297&gt;=Y$1005),OR(Y$1006="",Datos!Y297&lt;=Y$1006))),FALSE),OR(ISNUMBER(FIND(";"&amp;UPPER(TRIM(Datos!Y297&amp;""))&amp;"=",Y$1007)),ISNUMBER(FIND(";"&amp;UPPER(TRIM(Datos!Y297&amp;""))&amp;";",Y$1007))),OR(UPPER(TRIM(Datos!Y297&amp;""))="SÍ",UPPER(TRIM(Datos!Y297&amp;""))="SI",UPPER(TRIM(Datos!Y297&amp;""))="NO"),IF(ISNUMBER(Datos!Y297),AND(OR(Y$1005="",Datos!Y297&gt;=Y$1005),OR(Y$1006="",Datos!Y297&lt;=Y$1006)),FALSE),TRUE))))</f>
        <v>0.0</v>
      </c>
      <c r="Z297">
        <f>IF(Datos!Z297="",0,IF(AND(Z$1008&lt;&gt;"",Datos!Z297=Z$1008),0,IF(Z$1004=0,0,1-CHOOSE(Z$1004,IF(ISNUMBER(Datos!Z297),AND(OR(Z$1005="",Datos!Z297&gt;=Z$1005),OR(Z$1006="",Datos!Z297&lt;=Z$1006)),FALSE),IF(ISNUMBER(Datos!Z297),AND(Datos!Z297=INT(Datos!Z297),AND(OR(Z$1005="",Datos!Z297&gt;=Z$1005),OR(Z$1006="",Datos!Z297&lt;=Z$1006))),FALSE),OR(ISNUMBER(FIND(";"&amp;UPPER(TRIM(Datos!Z297&amp;""))&amp;"=",Z$1007)),ISNUMBER(FIND(";"&amp;UPPER(TRIM(Datos!Z297&amp;""))&amp;";",Z$1007))),OR(UPPER(TRIM(Datos!Z297&amp;""))="SÍ",UPPER(TRIM(Datos!Z297&amp;""))="SI",UPPER(TRIM(Datos!Z297&amp;""))="NO"),IF(ISNUMBER(Datos!Z297),AND(OR(Z$1005="",Datos!Z297&gt;=Z$1005),OR(Z$1006="",Datos!Z297&lt;=Z$1006)),FALSE),TRUE))))</f>
        <v>0.0</v>
      </c>
      <c r="AA297">
        <f>IF(Datos!AA297="",0,IF(AND(AA$1008&lt;&gt;"",Datos!AA297=AA$1008),0,IF(AA$1004=0,0,1-CHOOSE(AA$1004,IF(ISNUMBER(Datos!AA297),AND(OR(AA$1005="",Datos!AA297&gt;=AA$1005),OR(AA$1006="",Datos!AA297&lt;=AA$1006)),FALSE),IF(ISNUMBER(Datos!AA297),AND(Datos!AA297=INT(Datos!AA297),AND(OR(AA$1005="",Datos!AA297&gt;=AA$1005),OR(AA$1006="",Datos!AA297&lt;=AA$1006))),FALSE),OR(ISNUMBER(FIND(";"&amp;UPPER(TRIM(Datos!AA297&amp;""))&amp;"=",AA$1007)),ISNUMBER(FIND(";"&amp;UPPER(TRIM(Datos!AA297&amp;""))&amp;";",AA$1007))),OR(UPPER(TRIM(Datos!AA297&amp;""))="SÍ",UPPER(TRIM(Datos!AA297&amp;""))="SI",UPPER(TRIM(Datos!AA297&amp;""))="NO"),IF(ISNUMBER(Datos!AA297),AND(OR(AA$1005="",Datos!AA297&gt;=AA$1005),OR(AA$1006="",Datos!AA297&lt;=AA$1006)),FALSE),TRUE))))</f>
        <v>0.0</v>
      </c>
      <c r="AB297">
        <f>IF(Datos!AB297="",0,IF(AND(AB$1008&lt;&gt;"",Datos!AB297=AB$1008),0,IF(AB$1004=0,0,1-CHOOSE(AB$1004,IF(ISNUMBER(Datos!AB297),AND(OR(AB$1005="",Datos!AB297&gt;=AB$1005),OR(AB$1006="",Datos!AB297&lt;=AB$1006)),FALSE),IF(ISNUMBER(Datos!AB297),AND(Datos!AB297=INT(Datos!AB297),AND(OR(AB$1005="",Datos!AB297&gt;=AB$1005),OR(AB$1006="",Datos!AB297&lt;=AB$1006))),FALSE),OR(ISNUMBER(FIND(";"&amp;UPPER(TRIM(Datos!AB297&amp;""))&amp;"=",AB$1007)),ISNUMBER(FIND(";"&amp;UPPER(TRIM(Datos!AB297&amp;""))&amp;";",AB$1007))),OR(UPPER(TRIM(Datos!AB297&amp;""))="SÍ",UPPER(TRIM(Datos!AB297&amp;""))="SI",UPPER(TRIM(Datos!AB297&amp;""))="NO"),IF(ISNUMBER(Datos!AB297),AND(OR(AB$1005="",Datos!AB297&gt;=AB$1005),OR(AB$1006="",Datos!AB297&lt;=AB$1006)),FALSE),TRUE))))</f>
        <v>0.0</v>
      </c>
      <c r="AC297">
        <f>IF(Datos!AC297="",0,IF(AND(AC$1008&lt;&gt;"",Datos!AC297=AC$1008),0,IF(AC$1004=0,0,1-CHOOSE(AC$1004,IF(ISNUMBER(Datos!AC297),AND(OR(AC$1005="",Datos!AC297&gt;=AC$1005),OR(AC$1006="",Datos!AC297&lt;=AC$1006)),FALSE),IF(ISNUMBER(Datos!AC297),AND(Datos!AC297=INT(Datos!AC297),AND(OR(AC$1005="",Datos!AC297&gt;=AC$1005),OR(AC$1006="",Datos!AC297&lt;=AC$1006))),FALSE),OR(ISNUMBER(FIND(";"&amp;UPPER(TRIM(Datos!AC297&amp;""))&amp;"=",AC$1007)),ISNUMBER(FIND(";"&amp;UPPER(TRIM(Datos!AC297&amp;""))&amp;";",AC$1007))),OR(UPPER(TRIM(Datos!AC297&amp;""))="SÍ",UPPER(TRIM(Datos!AC297&amp;""))="SI",UPPER(TRIM(Datos!AC297&amp;""))="NO"),IF(ISNUMBER(Datos!AC297),AND(OR(AC$1005="",Datos!AC297&gt;=AC$1005),OR(AC$1006="",Datos!AC297&lt;=AC$1006)),FALSE),TRUE))))</f>
        <v>0.0</v>
      </c>
      <c r="AD297">
        <f>IF(Datos!AD297="",0,IF(AND(AD$1008&lt;&gt;"",Datos!AD297=AD$1008),0,IF(AD$1004=0,0,1-CHOOSE(AD$1004,IF(ISNUMBER(Datos!AD297),AND(OR(AD$1005="",Datos!AD297&gt;=AD$1005),OR(AD$1006="",Datos!AD297&lt;=AD$1006)),FALSE),IF(ISNUMBER(Datos!AD297),AND(Datos!AD297=INT(Datos!AD297),AND(OR(AD$1005="",Datos!AD297&gt;=AD$1005),OR(AD$1006="",Datos!AD297&lt;=AD$1006))),FALSE),OR(ISNUMBER(FIND(";"&amp;UPPER(TRIM(Datos!AD297&amp;""))&amp;"=",AD$1007)),ISNUMBER(FIND(";"&amp;UPPER(TRIM(Datos!AD297&amp;""))&amp;";",AD$1007))),OR(UPPER(TRIM(Datos!AD297&amp;""))="SÍ",UPPER(TRIM(Datos!AD297&amp;""))="SI",UPPER(TRIM(Datos!AD297&amp;""))="NO"),IF(ISNUMBER(Datos!AD297),AND(OR(AD$1005="",Datos!AD297&gt;=AD$1005),OR(AD$1006="",Datos!AD297&lt;=AD$1006)),FALSE),TRUE))))</f>
        <v>0.0</v>
      </c>
      <c r="AE297">
        <f>IF(Datos!AE297="",0,IF(AND(AE$1008&lt;&gt;"",Datos!AE297=AE$1008),0,IF(AE$1004=0,0,1-CHOOSE(AE$1004,IF(ISNUMBER(Datos!AE297),AND(OR(AE$1005="",Datos!AE297&gt;=AE$1005),OR(AE$1006="",Datos!AE297&lt;=AE$1006)),FALSE),IF(ISNUMBER(Datos!AE297),AND(Datos!AE297=INT(Datos!AE297),AND(OR(AE$1005="",Datos!AE297&gt;=AE$1005),OR(AE$1006="",Datos!AE297&lt;=AE$1006))),FALSE),OR(ISNUMBER(FIND(";"&amp;UPPER(TRIM(Datos!AE297&amp;""))&amp;"=",AE$1007)),ISNUMBER(FIND(";"&amp;UPPER(TRIM(Datos!AE297&amp;""))&amp;";",AE$1007))),OR(UPPER(TRIM(Datos!AE297&amp;""))="SÍ",UPPER(TRIM(Datos!AE297&amp;""))="SI",UPPER(TRIM(Datos!AE297&amp;""))="NO"),IF(ISNUMBER(Datos!AE297),AND(OR(AE$1005="",Datos!AE297&gt;=AE$1005),OR(AE$1006="",Datos!AE297&lt;=AE$1006)),FALSE),TRUE))))</f>
        <v>0.0</v>
      </c>
    </row>
    <row r="298" spans="2:31">
      <c r="B298">
        <f>IF(Datos!B298="",0,IF(AND(B$1008&lt;&gt;"",Datos!B298=B$1008),0,IF(B$1004=0,0,1-CHOOSE(B$1004,IF(ISNUMBER(Datos!B298),AND(OR(B$1005="",Datos!B298&gt;=B$1005),OR(B$1006="",Datos!B298&lt;=B$1006)),FALSE),IF(ISNUMBER(Datos!B298),AND(Datos!B298=INT(Datos!B298),AND(OR(B$1005="",Datos!B298&gt;=B$1005),OR(B$1006="",Datos!B298&lt;=B$1006))),FALSE),OR(ISNUMBER(FIND(";"&amp;UPPER(TRIM(Datos!B298&amp;""))&amp;"=",B$1007)),ISNUMBER(FIND(";"&amp;UPPER(TRIM(Datos!B298&amp;""))&amp;";",B$1007))),OR(UPPER(TRIM(Datos!B298&amp;""))="SÍ",UPPER(TRIM(Datos!B298&amp;""))="SI",UPPER(TRIM(Datos!B298&amp;""))="NO"),IF(ISNUMBER(Datos!B298),AND(OR(B$1005="",Datos!B298&gt;=B$1005),OR(B$1006="",Datos!B298&lt;=B$1006)),FALSE),TRUE))))</f>
        <v>0.0</v>
      </c>
      <c r="C298">
        <f>IF(Datos!C298="",0,IF(AND(C$1008&lt;&gt;"",Datos!C298=C$1008),0,IF(C$1004=0,0,1-CHOOSE(C$1004,IF(ISNUMBER(Datos!C298),AND(OR(C$1005="",Datos!C298&gt;=C$1005),OR(C$1006="",Datos!C298&lt;=C$1006)),FALSE),IF(ISNUMBER(Datos!C298),AND(Datos!C298=INT(Datos!C298),AND(OR(C$1005="",Datos!C298&gt;=C$1005),OR(C$1006="",Datos!C298&lt;=C$1006))),FALSE),OR(ISNUMBER(FIND(";"&amp;UPPER(TRIM(Datos!C298&amp;""))&amp;"=",C$1007)),ISNUMBER(FIND(";"&amp;UPPER(TRIM(Datos!C298&amp;""))&amp;";",C$1007))),OR(UPPER(TRIM(Datos!C298&amp;""))="SÍ",UPPER(TRIM(Datos!C298&amp;""))="SI",UPPER(TRIM(Datos!C298&amp;""))="NO"),IF(ISNUMBER(Datos!C298),AND(OR(C$1005="",Datos!C298&gt;=C$1005),OR(C$1006="",Datos!C298&lt;=C$1006)),FALSE),TRUE))))</f>
        <v>0.0</v>
      </c>
      <c r="D298">
        <f>IF(Datos!D298="",0,IF(AND(D$1008&lt;&gt;"",Datos!D298=D$1008),0,IF(D$1004=0,0,1-CHOOSE(D$1004,IF(ISNUMBER(Datos!D298),AND(OR(D$1005="",Datos!D298&gt;=D$1005),OR(D$1006="",Datos!D298&lt;=D$1006)),FALSE),IF(ISNUMBER(Datos!D298),AND(Datos!D298=INT(Datos!D298),AND(OR(D$1005="",Datos!D298&gt;=D$1005),OR(D$1006="",Datos!D298&lt;=D$1006))),FALSE),OR(ISNUMBER(FIND(";"&amp;UPPER(TRIM(Datos!D298&amp;""))&amp;"=",D$1007)),ISNUMBER(FIND(";"&amp;UPPER(TRIM(Datos!D298&amp;""))&amp;";",D$1007))),OR(UPPER(TRIM(Datos!D298&amp;""))="SÍ",UPPER(TRIM(Datos!D298&amp;""))="SI",UPPER(TRIM(Datos!D298&amp;""))="NO"),IF(ISNUMBER(Datos!D298),AND(OR(D$1005="",Datos!D298&gt;=D$1005),OR(D$1006="",Datos!D298&lt;=D$1006)),FALSE),TRUE))))</f>
        <v>0.0</v>
      </c>
      <c r="E298">
        <f>IF(Datos!E298="",0,IF(AND(E$1008&lt;&gt;"",Datos!E298=E$1008),0,IF(E$1004=0,0,1-CHOOSE(E$1004,IF(ISNUMBER(Datos!E298),AND(OR(E$1005="",Datos!E298&gt;=E$1005),OR(E$1006="",Datos!E298&lt;=E$1006)),FALSE),IF(ISNUMBER(Datos!E298),AND(Datos!E298=INT(Datos!E298),AND(OR(E$1005="",Datos!E298&gt;=E$1005),OR(E$1006="",Datos!E298&lt;=E$1006))),FALSE),OR(ISNUMBER(FIND(";"&amp;UPPER(TRIM(Datos!E298&amp;""))&amp;"=",E$1007)),ISNUMBER(FIND(";"&amp;UPPER(TRIM(Datos!E298&amp;""))&amp;";",E$1007))),OR(UPPER(TRIM(Datos!E298&amp;""))="SÍ",UPPER(TRIM(Datos!E298&amp;""))="SI",UPPER(TRIM(Datos!E298&amp;""))="NO"),IF(ISNUMBER(Datos!E298),AND(OR(E$1005="",Datos!E298&gt;=E$1005),OR(E$1006="",Datos!E298&lt;=E$1006)),FALSE),TRUE))))</f>
        <v>0.0</v>
      </c>
      <c r="F298">
        <f>IF(Datos!F298="",0,IF(AND(F$1008&lt;&gt;"",Datos!F298=F$1008),0,IF(F$1004=0,0,1-CHOOSE(F$1004,IF(ISNUMBER(Datos!F298),AND(OR(F$1005="",Datos!F298&gt;=F$1005),OR(F$1006="",Datos!F298&lt;=F$1006)),FALSE),IF(ISNUMBER(Datos!F298),AND(Datos!F298=INT(Datos!F298),AND(OR(F$1005="",Datos!F298&gt;=F$1005),OR(F$1006="",Datos!F298&lt;=F$1006))),FALSE),OR(ISNUMBER(FIND(";"&amp;UPPER(TRIM(Datos!F298&amp;""))&amp;"=",F$1007)),ISNUMBER(FIND(";"&amp;UPPER(TRIM(Datos!F298&amp;""))&amp;";",F$1007))),OR(UPPER(TRIM(Datos!F298&amp;""))="SÍ",UPPER(TRIM(Datos!F298&amp;""))="SI",UPPER(TRIM(Datos!F298&amp;""))="NO"),IF(ISNUMBER(Datos!F298),AND(OR(F$1005="",Datos!F298&gt;=F$1005),OR(F$1006="",Datos!F298&lt;=F$1006)),FALSE),TRUE))))</f>
        <v>0.0</v>
      </c>
      <c r="G298">
        <f>IF(Datos!G298="",0,IF(AND(G$1008&lt;&gt;"",Datos!G298=G$1008),0,IF(G$1004=0,0,1-CHOOSE(G$1004,IF(ISNUMBER(Datos!G298),AND(OR(G$1005="",Datos!G298&gt;=G$1005),OR(G$1006="",Datos!G298&lt;=G$1006)),FALSE),IF(ISNUMBER(Datos!G298),AND(Datos!G298=INT(Datos!G298),AND(OR(G$1005="",Datos!G298&gt;=G$1005),OR(G$1006="",Datos!G298&lt;=G$1006))),FALSE),OR(ISNUMBER(FIND(";"&amp;UPPER(TRIM(Datos!G298&amp;""))&amp;"=",G$1007)),ISNUMBER(FIND(";"&amp;UPPER(TRIM(Datos!G298&amp;""))&amp;";",G$1007))),OR(UPPER(TRIM(Datos!G298&amp;""))="SÍ",UPPER(TRIM(Datos!G298&amp;""))="SI",UPPER(TRIM(Datos!G298&amp;""))="NO"),IF(ISNUMBER(Datos!G298),AND(OR(G$1005="",Datos!G298&gt;=G$1005),OR(G$1006="",Datos!G298&lt;=G$1006)),FALSE),TRUE))))</f>
        <v>0.0</v>
      </c>
      <c r="H298">
        <f>IF(Datos!H298="",0,IF(AND(H$1008&lt;&gt;"",Datos!H298=H$1008),0,IF(H$1004=0,0,1-CHOOSE(H$1004,IF(ISNUMBER(Datos!H298),AND(OR(H$1005="",Datos!H298&gt;=H$1005),OR(H$1006="",Datos!H298&lt;=H$1006)),FALSE),IF(ISNUMBER(Datos!H298),AND(Datos!H298=INT(Datos!H298),AND(OR(H$1005="",Datos!H298&gt;=H$1005),OR(H$1006="",Datos!H298&lt;=H$1006))),FALSE),OR(ISNUMBER(FIND(";"&amp;UPPER(TRIM(Datos!H298&amp;""))&amp;"=",H$1007)),ISNUMBER(FIND(";"&amp;UPPER(TRIM(Datos!H298&amp;""))&amp;";",H$1007))),OR(UPPER(TRIM(Datos!H298&amp;""))="SÍ",UPPER(TRIM(Datos!H298&amp;""))="SI",UPPER(TRIM(Datos!H298&amp;""))="NO"),IF(ISNUMBER(Datos!H298),AND(OR(H$1005="",Datos!H298&gt;=H$1005),OR(H$1006="",Datos!H298&lt;=H$1006)),FALSE),TRUE))))</f>
        <v>0.0</v>
      </c>
      <c r="I298">
        <f>IF(Datos!I298="",0,IF(AND(I$1008&lt;&gt;"",Datos!I298=I$1008),0,IF(I$1004=0,0,1-CHOOSE(I$1004,IF(ISNUMBER(Datos!I298),AND(OR(I$1005="",Datos!I298&gt;=I$1005),OR(I$1006="",Datos!I298&lt;=I$1006)),FALSE),IF(ISNUMBER(Datos!I298),AND(Datos!I298=INT(Datos!I298),AND(OR(I$1005="",Datos!I298&gt;=I$1005),OR(I$1006="",Datos!I298&lt;=I$1006))),FALSE),OR(ISNUMBER(FIND(";"&amp;UPPER(TRIM(Datos!I298&amp;""))&amp;"=",I$1007)),ISNUMBER(FIND(";"&amp;UPPER(TRIM(Datos!I298&amp;""))&amp;";",I$1007))),OR(UPPER(TRIM(Datos!I298&amp;""))="SÍ",UPPER(TRIM(Datos!I298&amp;""))="SI",UPPER(TRIM(Datos!I298&amp;""))="NO"),IF(ISNUMBER(Datos!I298),AND(OR(I$1005="",Datos!I298&gt;=I$1005),OR(I$1006="",Datos!I298&lt;=I$1006)),FALSE),TRUE))))</f>
        <v>0.0</v>
      </c>
      <c r="J298">
        <f>IF(Datos!J298="",0,IF(AND(J$1008&lt;&gt;"",Datos!J298=J$1008),0,IF(J$1004=0,0,1-CHOOSE(J$1004,IF(ISNUMBER(Datos!J298),AND(OR(J$1005="",Datos!J298&gt;=J$1005),OR(J$1006="",Datos!J298&lt;=J$1006)),FALSE),IF(ISNUMBER(Datos!J298),AND(Datos!J298=INT(Datos!J298),AND(OR(J$1005="",Datos!J298&gt;=J$1005),OR(J$1006="",Datos!J298&lt;=J$1006))),FALSE),OR(ISNUMBER(FIND(";"&amp;UPPER(TRIM(Datos!J298&amp;""))&amp;"=",J$1007)),ISNUMBER(FIND(";"&amp;UPPER(TRIM(Datos!J298&amp;""))&amp;";",J$1007))),OR(UPPER(TRIM(Datos!J298&amp;""))="SÍ",UPPER(TRIM(Datos!J298&amp;""))="SI",UPPER(TRIM(Datos!J298&amp;""))="NO"),IF(ISNUMBER(Datos!J298),AND(OR(J$1005="",Datos!J298&gt;=J$1005),OR(J$1006="",Datos!J298&lt;=J$1006)),FALSE),TRUE))))</f>
        <v>0.0</v>
      </c>
      <c r="K298">
        <f>IF(Datos!K298="",0,IF(AND(K$1008&lt;&gt;"",Datos!K298=K$1008),0,IF(K$1004=0,0,1-CHOOSE(K$1004,IF(ISNUMBER(Datos!K298),AND(OR(K$1005="",Datos!K298&gt;=K$1005),OR(K$1006="",Datos!K298&lt;=K$1006)),FALSE),IF(ISNUMBER(Datos!K298),AND(Datos!K298=INT(Datos!K298),AND(OR(K$1005="",Datos!K298&gt;=K$1005),OR(K$1006="",Datos!K298&lt;=K$1006))),FALSE),OR(ISNUMBER(FIND(";"&amp;UPPER(TRIM(Datos!K298&amp;""))&amp;"=",K$1007)),ISNUMBER(FIND(";"&amp;UPPER(TRIM(Datos!K298&amp;""))&amp;";",K$1007))),OR(UPPER(TRIM(Datos!K298&amp;""))="SÍ",UPPER(TRIM(Datos!K298&amp;""))="SI",UPPER(TRIM(Datos!K298&amp;""))="NO"),IF(ISNUMBER(Datos!K298),AND(OR(K$1005="",Datos!K298&gt;=K$1005),OR(K$1006="",Datos!K298&lt;=K$1006)),FALSE),TRUE))))</f>
        <v>0.0</v>
      </c>
      <c r="L298">
        <f>IF(Datos!L298="",0,IF(AND(L$1008&lt;&gt;"",Datos!L298=L$1008),0,IF(L$1004=0,0,1-CHOOSE(L$1004,IF(ISNUMBER(Datos!L298),AND(OR(L$1005="",Datos!L298&gt;=L$1005),OR(L$1006="",Datos!L298&lt;=L$1006)),FALSE),IF(ISNUMBER(Datos!L298),AND(Datos!L298=INT(Datos!L298),AND(OR(L$1005="",Datos!L298&gt;=L$1005),OR(L$1006="",Datos!L298&lt;=L$1006))),FALSE),OR(ISNUMBER(FIND(";"&amp;UPPER(TRIM(Datos!L298&amp;""))&amp;"=",L$1007)),ISNUMBER(FIND(";"&amp;UPPER(TRIM(Datos!L298&amp;""))&amp;";",L$1007))),OR(UPPER(TRIM(Datos!L298&amp;""))="SÍ",UPPER(TRIM(Datos!L298&amp;""))="SI",UPPER(TRIM(Datos!L298&amp;""))="NO"),IF(ISNUMBER(Datos!L298),AND(OR(L$1005="",Datos!L298&gt;=L$1005),OR(L$1006="",Datos!L298&lt;=L$1006)),FALSE),TRUE))))</f>
        <v>0.0</v>
      </c>
      <c r="M298">
        <f>IF(Datos!M298="",0,IF(AND(M$1008&lt;&gt;"",Datos!M298=M$1008),0,IF(M$1004=0,0,1-CHOOSE(M$1004,IF(ISNUMBER(Datos!M298),AND(OR(M$1005="",Datos!M298&gt;=M$1005),OR(M$1006="",Datos!M298&lt;=M$1006)),FALSE),IF(ISNUMBER(Datos!M298),AND(Datos!M298=INT(Datos!M298),AND(OR(M$1005="",Datos!M298&gt;=M$1005),OR(M$1006="",Datos!M298&lt;=M$1006))),FALSE),OR(ISNUMBER(FIND(";"&amp;UPPER(TRIM(Datos!M298&amp;""))&amp;"=",M$1007)),ISNUMBER(FIND(";"&amp;UPPER(TRIM(Datos!M298&amp;""))&amp;";",M$1007))),OR(UPPER(TRIM(Datos!M298&amp;""))="SÍ",UPPER(TRIM(Datos!M298&amp;""))="SI",UPPER(TRIM(Datos!M298&amp;""))="NO"),IF(ISNUMBER(Datos!M298),AND(OR(M$1005="",Datos!M298&gt;=M$1005),OR(M$1006="",Datos!M298&lt;=M$1006)),FALSE),TRUE))))</f>
        <v>0.0</v>
      </c>
      <c r="N298">
        <f>IF(Datos!N298="",0,IF(AND(N$1008&lt;&gt;"",Datos!N298=N$1008),0,IF(N$1004=0,0,1-CHOOSE(N$1004,IF(ISNUMBER(Datos!N298),AND(OR(N$1005="",Datos!N298&gt;=N$1005),OR(N$1006="",Datos!N298&lt;=N$1006)),FALSE),IF(ISNUMBER(Datos!N298),AND(Datos!N298=INT(Datos!N298),AND(OR(N$1005="",Datos!N298&gt;=N$1005),OR(N$1006="",Datos!N298&lt;=N$1006))),FALSE),OR(ISNUMBER(FIND(";"&amp;UPPER(TRIM(Datos!N298&amp;""))&amp;"=",N$1007)),ISNUMBER(FIND(";"&amp;UPPER(TRIM(Datos!N298&amp;""))&amp;";",N$1007))),OR(UPPER(TRIM(Datos!N298&amp;""))="SÍ",UPPER(TRIM(Datos!N298&amp;""))="SI",UPPER(TRIM(Datos!N298&amp;""))="NO"),IF(ISNUMBER(Datos!N298),AND(OR(N$1005="",Datos!N298&gt;=N$1005),OR(N$1006="",Datos!N298&lt;=N$1006)),FALSE),TRUE))))</f>
        <v>0.0</v>
      </c>
      <c r="O298">
        <f>IF(Datos!O298="",0,IF(AND(O$1008&lt;&gt;"",Datos!O298=O$1008),0,IF(O$1004=0,0,1-CHOOSE(O$1004,IF(ISNUMBER(Datos!O298),AND(OR(O$1005="",Datos!O298&gt;=O$1005),OR(O$1006="",Datos!O298&lt;=O$1006)),FALSE),IF(ISNUMBER(Datos!O298),AND(Datos!O298=INT(Datos!O298),AND(OR(O$1005="",Datos!O298&gt;=O$1005),OR(O$1006="",Datos!O298&lt;=O$1006))),FALSE),OR(ISNUMBER(FIND(";"&amp;UPPER(TRIM(Datos!O298&amp;""))&amp;"=",O$1007)),ISNUMBER(FIND(";"&amp;UPPER(TRIM(Datos!O298&amp;""))&amp;";",O$1007))),OR(UPPER(TRIM(Datos!O298&amp;""))="SÍ",UPPER(TRIM(Datos!O298&amp;""))="SI",UPPER(TRIM(Datos!O298&amp;""))="NO"),IF(ISNUMBER(Datos!O298),AND(OR(O$1005="",Datos!O298&gt;=O$1005),OR(O$1006="",Datos!O298&lt;=O$1006)),FALSE),TRUE))))</f>
        <v>0.0</v>
      </c>
      <c r="P298">
        <f>IF(Datos!P298="",0,IF(AND(P$1008&lt;&gt;"",Datos!P298=P$1008),0,IF(P$1004=0,0,1-CHOOSE(P$1004,IF(ISNUMBER(Datos!P298),AND(OR(P$1005="",Datos!P298&gt;=P$1005),OR(P$1006="",Datos!P298&lt;=P$1006)),FALSE),IF(ISNUMBER(Datos!P298),AND(Datos!P298=INT(Datos!P298),AND(OR(P$1005="",Datos!P298&gt;=P$1005),OR(P$1006="",Datos!P298&lt;=P$1006))),FALSE),OR(ISNUMBER(FIND(";"&amp;UPPER(TRIM(Datos!P298&amp;""))&amp;"=",P$1007)),ISNUMBER(FIND(";"&amp;UPPER(TRIM(Datos!P298&amp;""))&amp;";",P$1007))),OR(UPPER(TRIM(Datos!P298&amp;""))="SÍ",UPPER(TRIM(Datos!P298&amp;""))="SI",UPPER(TRIM(Datos!P298&amp;""))="NO"),IF(ISNUMBER(Datos!P298),AND(OR(P$1005="",Datos!P298&gt;=P$1005),OR(P$1006="",Datos!P298&lt;=P$1006)),FALSE),TRUE))))</f>
        <v>0.0</v>
      </c>
      <c r="Q298">
        <f>IF(Datos!Q298="",0,IF(AND(Q$1008&lt;&gt;"",Datos!Q298=Q$1008),0,IF(Q$1004=0,0,1-CHOOSE(Q$1004,IF(ISNUMBER(Datos!Q298),AND(OR(Q$1005="",Datos!Q298&gt;=Q$1005),OR(Q$1006="",Datos!Q298&lt;=Q$1006)),FALSE),IF(ISNUMBER(Datos!Q298),AND(Datos!Q298=INT(Datos!Q298),AND(OR(Q$1005="",Datos!Q298&gt;=Q$1005),OR(Q$1006="",Datos!Q298&lt;=Q$1006))),FALSE),OR(ISNUMBER(FIND(";"&amp;UPPER(TRIM(Datos!Q298&amp;""))&amp;"=",Q$1007)),ISNUMBER(FIND(";"&amp;UPPER(TRIM(Datos!Q298&amp;""))&amp;";",Q$1007))),OR(UPPER(TRIM(Datos!Q298&amp;""))="SÍ",UPPER(TRIM(Datos!Q298&amp;""))="SI",UPPER(TRIM(Datos!Q298&amp;""))="NO"),IF(ISNUMBER(Datos!Q298),AND(OR(Q$1005="",Datos!Q298&gt;=Q$1005),OR(Q$1006="",Datos!Q298&lt;=Q$1006)),FALSE),TRUE))))</f>
        <v>0.0</v>
      </c>
      <c r="R298">
        <f>IF(Datos!R298="",0,IF(AND(R$1008&lt;&gt;"",Datos!R298=R$1008),0,IF(R$1004=0,0,1-CHOOSE(R$1004,IF(ISNUMBER(Datos!R298),AND(OR(R$1005="",Datos!R298&gt;=R$1005),OR(R$1006="",Datos!R298&lt;=R$1006)),FALSE),IF(ISNUMBER(Datos!R298),AND(Datos!R298=INT(Datos!R298),AND(OR(R$1005="",Datos!R298&gt;=R$1005),OR(R$1006="",Datos!R298&lt;=R$1006))),FALSE),OR(ISNUMBER(FIND(";"&amp;UPPER(TRIM(Datos!R298&amp;""))&amp;"=",R$1007)),ISNUMBER(FIND(";"&amp;UPPER(TRIM(Datos!R298&amp;""))&amp;";",R$1007))),OR(UPPER(TRIM(Datos!R298&amp;""))="SÍ",UPPER(TRIM(Datos!R298&amp;""))="SI",UPPER(TRIM(Datos!R298&amp;""))="NO"),IF(ISNUMBER(Datos!R298),AND(OR(R$1005="",Datos!R298&gt;=R$1005),OR(R$1006="",Datos!R298&lt;=R$1006)),FALSE),TRUE))))</f>
        <v>0.0</v>
      </c>
      <c r="S298">
        <f>IF(Datos!S298="",0,IF(AND(S$1008&lt;&gt;"",Datos!S298=S$1008),0,IF(S$1004=0,0,1-CHOOSE(S$1004,IF(ISNUMBER(Datos!S298),AND(OR(S$1005="",Datos!S298&gt;=S$1005),OR(S$1006="",Datos!S298&lt;=S$1006)),FALSE),IF(ISNUMBER(Datos!S298),AND(Datos!S298=INT(Datos!S298),AND(OR(S$1005="",Datos!S298&gt;=S$1005),OR(S$1006="",Datos!S298&lt;=S$1006))),FALSE),OR(ISNUMBER(FIND(";"&amp;UPPER(TRIM(Datos!S298&amp;""))&amp;"=",S$1007)),ISNUMBER(FIND(";"&amp;UPPER(TRIM(Datos!S298&amp;""))&amp;";",S$1007))),OR(UPPER(TRIM(Datos!S298&amp;""))="SÍ",UPPER(TRIM(Datos!S298&amp;""))="SI",UPPER(TRIM(Datos!S298&amp;""))="NO"),IF(ISNUMBER(Datos!S298),AND(OR(S$1005="",Datos!S298&gt;=S$1005),OR(S$1006="",Datos!S298&lt;=S$1006)),FALSE),TRUE))))</f>
        <v>0.0</v>
      </c>
      <c r="T298">
        <f>IF(Datos!T298="",0,IF(AND(T$1008&lt;&gt;"",Datos!T298=T$1008),0,IF(T$1004=0,0,1-CHOOSE(T$1004,IF(ISNUMBER(Datos!T298),AND(OR(T$1005="",Datos!T298&gt;=T$1005),OR(T$1006="",Datos!T298&lt;=T$1006)),FALSE),IF(ISNUMBER(Datos!T298),AND(Datos!T298=INT(Datos!T298),AND(OR(T$1005="",Datos!T298&gt;=T$1005),OR(T$1006="",Datos!T298&lt;=T$1006))),FALSE),OR(ISNUMBER(FIND(";"&amp;UPPER(TRIM(Datos!T298&amp;""))&amp;"=",T$1007)),ISNUMBER(FIND(";"&amp;UPPER(TRIM(Datos!T298&amp;""))&amp;";",T$1007))),OR(UPPER(TRIM(Datos!T298&amp;""))="SÍ",UPPER(TRIM(Datos!T298&amp;""))="SI",UPPER(TRIM(Datos!T298&amp;""))="NO"),IF(ISNUMBER(Datos!T298),AND(OR(T$1005="",Datos!T298&gt;=T$1005),OR(T$1006="",Datos!T298&lt;=T$1006)),FALSE),TRUE))))</f>
        <v>0.0</v>
      </c>
      <c r="U298">
        <f>IF(Datos!U298="",0,IF(AND(U$1008&lt;&gt;"",Datos!U298=U$1008),0,IF(U$1004=0,0,1-CHOOSE(U$1004,IF(ISNUMBER(Datos!U298),AND(OR(U$1005="",Datos!U298&gt;=U$1005),OR(U$1006="",Datos!U298&lt;=U$1006)),FALSE),IF(ISNUMBER(Datos!U298),AND(Datos!U298=INT(Datos!U298),AND(OR(U$1005="",Datos!U298&gt;=U$1005),OR(U$1006="",Datos!U298&lt;=U$1006))),FALSE),OR(ISNUMBER(FIND(";"&amp;UPPER(TRIM(Datos!U298&amp;""))&amp;"=",U$1007)),ISNUMBER(FIND(";"&amp;UPPER(TRIM(Datos!U298&amp;""))&amp;";",U$1007))),OR(UPPER(TRIM(Datos!U298&amp;""))="SÍ",UPPER(TRIM(Datos!U298&amp;""))="SI",UPPER(TRIM(Datos!U298&amp;""))="NO"),IF(ISNUMBER(Datos!U298),AND(OR(U$1005="",Datos!U298&gt;=U$1005),OR(U$1006="",Datos!U298&lt;=U$1006)),FALSE),TRUE))))</f>
        <v>0.0</v>
      </c>
      <c r="V298">
        <f>IF(Datos!V298="",0,IF(AND(V$1008&lt;&gt;"",Datos!V298=V$1008),0,IF(V$1004=0,0,1-CHOOSE(V$1004,IF(ISNUMBER(Datos!V298),AND(OR(V$1005="",Datos!V298&gt;=V$1005),OR(V$1006="",Datos!V298&lt;=V$1006)),FALSE),IF(ISNUMBER(Datos!V298),AND(Datos!V298=INT(Datos!V298),AND(OR(V$1005="",Datos!V298&gt;=V$1005),OR(V$1006="",Datos!V298&lt;=V$1006))),FALSE),OR(ISNUMBER(FIND(";"&amp;UPPER(TRIM(Datos!V298&amp;""))&amp;"=",V$1007)),ISNUMBER(FIND(";"&amp;UPPER(TRIM(Datos!V298&amp;""))&amp;";",V$1007))),OR(UPPER(TRIM(Datos!V298&amp;""))="SÍ",UPPER(TRIM(Datos!V298&amp;""))="SI",UPPER(TRIM(Datos!V298&amp;""))="NO"),IF(ISNUMBER(Datos!V298),AND(OR(V$1005="",Datos!V298&gt;=V$1005),OR(V$1006="",Datos!V298&lt;=V$1006)),FALSE),TRUE))))</f>
        <v>0.0</v>
      </c>
      <c r="W298">
        <f>IF(Datos!W298="",0,IF(AND(W$1008&lt;&gt;"",Datos!W298=W$1008),0,IF(W$1004=0,0,1-CHOOSE(W$1004,IF(ISNUMBER(Datos!W298),AND(OR(W$1005="",Datos!W298&gt;=W$1005),OR(W$1006="",Datos!W298&lt;=W$1006)),FALSE),IF(ISNUMBER(Datos!W298),AND(Datos!W298=INT(Datos!W298),AND(OR(W$1005="",Datos!W298&gt;=W$1005),OR(W$1006="",Datos!W298&lt;=W$1006))),FALSE),OR(ISNUMBER(FIND(";"&amp;UPPER(TRIM(Datos!W298&amp;""))&amp;"=",W$1007)),ISNUMBER(FIND(";"&amp;UPPER(TRIM(Datos!W298&amp;""))&amp;";",W$1007))),OR(UPPER(TRIM(Datos!W298&amp;""))="SÍ",UPPER(TRIM(Datos!W298&amp;""))="SI",UPPER(TRIM(Datos!W298&amp;""))="NO"),IF(ISNUMBER(Datos!W298),AND(OR(W$1005="",Datos!W298&gt;=W$1005),OR(W$1006="",Datos!W298&lt;=W$1006)),FALSE),TRUE))))</f>
        <v>0.0</v>
      </c>
      <c r="X298">
        <f>IF(Datos!X298="",0,IF(AND(X$1008&lt;&gt;"",Datos!X298=X$1008),0,IF(X$1004=0,0,1-CHOOSE(X$1004,IF(ISNUMBER(Datos!X298),AND(OR(X$1005="",Datos!X298&gt;=X$1005),OR(X$1006="",Datos!X298&lt;=X$1006)),FALSE),IF(ISNUMBER(Datos!X298),AND(Datos!X298=INT(Datos!X298),AND(OR(X$1005="",Datos!X298&gt;=X$1005),OR(X$1006="",Datos!X298&lt;=X$1006))),FALSE),OR(ISNUMBER(FIND(";"&amp;UPPER(TRIM(Datos!X298&amp;""))&amp;"=",X$1007)),ISNUMBER(FIND(";"&amp;UPPER(TRIM(Datos!X298&amp;""))&amp;";",X$1007))),OR(UPPER(TRIM(Datos!X298&amp;""))="SÍ",UPPER(TRIM(Datos!X298&amp;""))="SI",UPPER(TRIM(Datos!X298&amp;""))="NO"),IF(ISNUMBER(Datos!X298),AND(OR(X$1005="",Datos!X298&gt;=X$1005),OR(X$1006="",Datos!X298&lt;=X$1006)),FALSE),TRUE))))</f>
        <v>0.0</v>
      </c>
      <c r="Y298">
        <f>IF(Datos!Y298="",0,IF(AND(Y$1008&lt;&gt;"",Datos!Y298=Y$1008),0,IF(Y$1004=0,0,1-CHOOSE(Y$1004,IF(ISNUMBER(Datos!Y298),AND(OR(Y$1005="",Datos!Y298&gt;=Y$1005),OR(Y$1006="",Datos!Y298&lt;=Y$1006)),FALSE),IF(ISNUMBER(Datos!Y298),AND(Datos!Y298=INT(Datos!Y298),AND(OR(Y$1005="",Datos!Y298&gt;=Y$1005),OR(Y$1006="",Datos!Y298&lt;=Y$1006))),FALSE),OR(ISNUMBER(FIND(";"&amp;UPPER(TRIM(Datos!Y298&amp;""))&amp;"=",Y$1007)),ISNUMBER(FIND(";"&amp;UPPER(TRIM(Datos!Y298&amp;""))&amp;";",Y$1007))),OR(UPPER(TRIM(Datos!Y298&amp;""))="SÍ",UPPER(TRIM(Datos!Y298&amp;""))="SI",UPPER(TRIM(Datos!Y298&amp;""))="NO"),IF(ISNUMBER(Datos!Y298),AND(OR(Y$1005="",Datos!Y298&gt;=Y$1005),OR(Y$1006="",Datos!Y298&lt;=Y$1006)),FALSE),TRUE))))</f>
        <v>0.0</v>
      </c>
      <c r="Z298">
        <f>IF(Datos!Z298="",0,IF(AND(Z$1008&lt;&gt;"",Datos!Z298=Z$1008),0,IF(Z$1004=0,0,1-CHOOSE(Z$1004,IF(ISNUMBER(Datos!Z298),AND(OR(Z$1005="",Datos!Z298&gt;=Z$1005),OR(Z$1006="",Datos!Z298&lt;=Z$1006)),FALSE),IF(ISNUMBER(Datos!Z298),AND(Datos!Z298=INT(Datos!Z298),AND(OR(Z$1005="",Datos!Z298&gt;=Z$1005),OR(Z$1006="",Datos!Z298&lt;=Z$1006))),FALSE),OR(ISNUMBER(FIND(";"&amp;UPPER(TRIM(Datos!Z298&amp;""))&amp;"=",Z$1007)),ISNUMBER(FIND(";"&amp;UPPER(TRIM(Datos!Z298&amp;""))&amp;";",Z$1007))),OR(UPPER(TRIM(Datos!Z298&amp;""))="SÍ",UPPER(TRIM(Datos!Z298&amp;""))="SI",UPPER(TRIM(Datos!Z298&amp;""))="NO"),IF(ISNUMBER(Datos!Z298),AND(OR(Z$1005="",Datos!Z298&gt;=Z$1005),OR(Z$1006="",Datos!Z298&lt;=Z$1006)),FALSE),TRUE))))</f>
        <v>0.0</v>
      </c>
      <c r="AA298">
        <f>IF(Datos!AA298="",0,IF(AND(AA$1008&lt;&gt;"",Datos!AA298=AA$1008),0,IF(AA$1004=0,0,1-CHOOSE(AA$1004,IF(ISNUMBER(Datos!AA298),AND(OR(AA$1005="",Datos!AA298&gt;=AA$1005),OR(AA$1006="",Datos!AA298&lt;=AA$1006)),FALSE),IF(ISNUMBER(Datos!AA298),AND(Datos!AA298=INT(Datos!AA298),AND(OR(AA$1005="",Datos!AA298&gt;=AA$1005),OR(AA$1006="",Datos!AA298&lt;=AA$1006))),FALSE),OR(ISNUMBER(FIND(";"&amp;UPPER(TRIM(Datos!AA298&amp;""))&amp;"=",AA$1007)),ISNUMBER(FIND(";"&amp;UPPER(TRIM(Datos!AA298&amp;""))&amp;";",AA$1007))),OR(UPPER(TRIM(Datos!AA298&amp;""))="SÍ",UPPER(TRIM(Datos!AA298&amp;""))="SI",UPPER(TRIM(Datos!AA298&amp;""))="NO"),IF(ISNUMBER(Datos!AA298),AND(OR(AA$1005="",Datos!AA298&gt;=AA$1005),OR(AA$1006="",Datos!AA298&lt;=AA$1006)),FALSE),TRUE))))</f>
        <v>0.0</v>
      </c>
      <c r="AB298">
        <f>IF(Datos!AB298="",0,IF(AND(AB$1008&lt;&gt;"",Datos!AB298=AB$1008),0,IF(AB$1004=0,0,1-CHOOSE(AB$1004,IF(ISNUMBER(Datos!AB298),AND(OR(AB$1005="",Datos!AB298&gt;=AB$1005),OR(AB$1006="",Datos!AB298&lt;=AB$1006)),FALSE),IF(ISNUMBER(Datos!AB298),AND(Datos!AB298=INT(Datos!AB298),AND(OR(AB$1005="",Datos!AB298&gt;=AB$1005),OR(AB$1006="",Datos!AB298&lt;=AB$1006))),FALSE),OR(ISNUMBER(FIND(";"&amp;UPPER(TRIM(Datos!AB298&amp;""))&amp;"=",AB$1007)),ISNUMBER(FIND(";"&amp;UPPER(TRIM(Datos!AB298&amp;""))&amp;";",AB$1007))),OR(UPPER(TRIM(Datos!AB298&amp;""))="SÍ",UPPER(TRIM(Datos!AB298&amp;""))="SI",UPPER(TRIM(Datos!AB298&amp;""))="NO"),IF(ISNUMBER(Datos!AB298),AND(OR(AB$1005="",Datos!AB298&gt;=AB$1005),OR(AB$1006="",Datos!AB298&lt;=AB$1006)),FALSE),TRUE))))</f>
        <v>0.0</v>
      </c>
      <c r="AC298">
        <f>IF(Datos!AC298="",0,IF(AND(AC$1008&lt;&gt;"",Datos!AC298=AC$1008),0,IF(AC$1004=0,0,1-CHOOSE(AC$1004,IF(ISNUMBER(Datos!AC298),AND(OR(AC$1005="",Datos!AC298&gt;=AC$1005),OR(AC$1006="",Datos!AC298&lt;=AC$1006)),FALSE),IF(ISNUMBER(Datos!AC298),AND(Datos!AC298=INT(Datos!AC298),AND(OR(AC$1005="",Datos!AC298&gt;=AC$1005),OR(AC$1006="",Datos!AC298&lt;=AC$1006))),FALSE),OR(ISNUMBER(FIND(";"&amp;UPPER(TRIM(Datos!AC298&amp;""))&amp;"=",AC$1007)),ISNUMBER(FIND(";"&amp;UPPER(TRIM(Datos!AC298&amp;""))&amp;";",AC$1007))),OR(UPPER(TRIM(Datos!AC298&amp;""))="SÍ",UPPER(TRIM(Datos!AC298&amp;""))="SI",UPPER(TRIM(Datos!AC298&amp;""))="NO"),IF(ISNUMBER(Datos!AC298),AND(OR(AC$1005="",Datos!AC298&gt;=AC$1005),OR(AC$1006="",Datos!AC298&lt;=AC$1006)),FALSE),TRUE))))</f>
        <v>0.0</v>
      </c>
      <c r="AD298">
        <f>IF(Datos!AD298="",0,IF(AND(AD$1008&lt;&gt;"",Datos!AD298=AD$1008),0,IF(AD$1004=0,0,1-CHOOSE(AD$1004,IF(ISNUMBER(Datos!AD298),AND(OR(AD$1005="",Datos!AD298&gt;=AD$1005),OR(AD$1006="",Datos!AD298&lt;=AD$1006)),FALSE),IF(ISNUMBER(Datos!AD298),AND(Datos!AD298=INT(Datos!AD298),AND(OR(AD$1005="",Datos!AD298&gt;=AD$1005),OR(AD$1006="",Datos!AD298&lt;=AD$1006))),FALSE),OR(ISNUMBER(FIND(";"&amp;UPPER(TRIM(Datos!AD298&amp;""))&amp;"=",AD$1007)),ISNUMBER(FIND(";"&amp;UPPER(TRIM(Datos!AD298&amp;""))&amp;";",AD$1007))),OR(UPPER(TRIM(Datos!AD298&amp;""))="SÍ",UPPER(TRIM(Datos!AD298&amp;""))="SI",UPPER(TRIM(Datos!AD298&amp;""))="NO"),IF(ISNUMBER(Datos!AD298),AND(OR(AD$1005="",Datos!AD298&gt;=AD$1005),OR(AD$1006="",Datos!AD298&lt;=AD$1006)),FALSE),TRUE))))</f>
        <v>0.0</v>
      </c>
      <c r="AE298">
        <f>IF(Datos!AE298="",0,IF(AND(AE$1008&lt;&gt;"",Datos!AE298=AE$1008),0,IF(AE$1004=0,0,1-CHOOSE(AE$1004,IF(ISNUMBER(Datos!AE298),AND(OR(AE$1005="",Datos!AE298&gt;=AE$1005),OR(AE$1006="",Datos!AE298&lt;=AE$1006)),FALSE),IF(ISNUMBER(Datos!AE298),AND(Datos!AE298=INT(Datos!AE298),AND(OR(AE$1005="",Datos!AE298&gt;=AE$1005),OR(AE$1006="",Datos!AE298&lt;=AE$1006))),FALSE),OR(ISNUMBER(FIND(";"&amp;UPPER(TRIM(Datos!AE298&amp;""))&amp;"=",AE$1007)),ISNUMBER(FIND(";"&amp;UPPER(TRIM(Datos!AE298&amp;""))&amp;";",AE$1007))),OR(UPPER(TRIM(Datos!AE298&amp;""))="SÍ",UPPER(TRIM(Datos!AE298&amp;""))="SI",UPPER(TRIM(Datos!AE298&amp;""))="NO"),IF(ISNUMBER(Datos!AE298),AND(OR(AE$1005="",Datos!AE298&gt;=AE$1005),OR(AE$1006="",Datos!AE298&lt;=AE$1006)),FALSE),TRUE))))</f>
        <v>0.0</v>
      </c>
    </row>
    <row r="299" spans="2:31">
      <c r="B299">
        <f>IF(Datos!B299="",0,IF(AND(B$1008&lt;&gt;"",Datos!B299=B$1008),0,IF(B$1004=0,0,1-CHOOSE(B$1004,IF(ISNUMBER(Datos!B299),AND(OR(B$1005="",Datos!B299&gt;=B$1005),OR(B$1006="",Datos!B299&lt;=B$1006)),FALSE),IF(ISNUMBER(Datos!B299),AND(Datos!B299=INT(Datos!B299),AND(OR(B$1005="",Datos!B299&gt;=B$1005),OR(B$1006="",Datos!B299&lt;=B$1006))),FALSE),OR(ISNUMBER(FIND(";"&amp;UPPER(TRIM(Datos!B299&amp;""))&amp;"=",B$1007)),ISNUMBER(FIND(";"&amp;UPPER(TRIM(Datos!B299&amp;""))&amp;";",B$1007))),OR(UPPER(TRIM(Datos!B299&amp;""))="SÍ",UPPER(TRIM(Datos!B299&amp;""))="SI",UPPER(TRIM(Datos!B299&amp;""))="NO"),IF(ISNUMBER(Datos!B299),AND(OR(B$1005="",Datos!B299&gt;=B$1005),OR(B$1006="",Datos!B299&lt;=B$1006)),FALSE),TRUE))))</f>
        <v>0.0</v>
      </c>
      <c r="C299">
        <f>IF(Datos!C299="",0,IF(AND(C$1008&lt;&gt;"",Datos!C299=C$1008),0,IF(C$1004=0,0,1-CHOOSE(C$1004,IF(ISNUMBER(Datos!C299),AND(OR(C$1005="",Datos!C299&gt;=C$1005),OR(C$1006="",Datos!C299&lt;=C$1006)),FALSE),IF(ISNUMBER(Datos!C299),AND(Datos!C299=INT(Datos!C299),AND(OR(C$1005="",Datos!C299&gt;=C$1005),OR(C$1006="",Datos!C299&lt;=C$1006))),FALSE),OR(ISNUMBER(FIND(";"&amp;UPPER(TRIM(Datos!C299&amp;""))&amp;"=",C$1007)),ISNUMBER(FIND(";"&amp;UPPER(TRIM(Datos!C299&amp;""))&amp;";",C$1007))),OR(UPPER(TRIM(Datos!C299&amp;""))="SÍ",UPPER(TRIM(Datos!C299&amp;""))="SI",UPPER(TRIM(Datos!C299&amp;""))="NO"),IF(ISNUMBER(Datos!C299),AND(OR(C$1005="",Datos!C299&gt;=C$1005),OR(C$1006="",Datos!C299&lt;=C$1006)),FALSE),TRUE))))</f>
        <v>0.0</v>
      </c>
      <c r="D299">
        <f>IF(Datos!D299="",0,IF(AND(D$1008&lt;&gt;"",Datos!D299=D$1008),0,IF(D$1004=0,0,1-CHOOSE(D$1004,IF(ISNUMBER(Datos!D299),AND(OR(D$1005="",Datos!D299&gt;=D$1005),OR(D$1006="",Datos!D299&lt;=D$1006)),FALSE),IF(ISNUMBER(Datos!D299),AND(Datos!D299=INT(Datos!D299),AND(OR(D$1005="",Datos!D299&gt;=D$1005),OR(D$1006="",Datos!D299&lt;=D$1006))),FALSE),OR(ISNUMBER(FIND(";"&amp;UPPER(TRIM(Datos!D299&amp;""))&amp;"=",D$1007)),ISNUMBER(FIND(";"&amp;UPPER(TRIM(Datos!D299&amp;""))&amp;";",D$1007))),OR(UPPER(TRIM(Datos!D299&amp;""))="SÍ",UPPER(TRIM(Datos!D299&amp;""))="SI",UPPER(TRIM(Datos!D299&amp;""))="NO"),IF(ISNUMBER(Datos!D299),AND(OR(D$1005="",Datos!D299&gt;=D$1005),OR(D$1006="",Datos!D299&lt;=D$1006)),FALSE),TRUE))))</f>
        <v>0.0</v>
      </c>
      <c r="E299">
        <f>IF(Datos!E299="",0,IF(AND(E$1008&lt;&gt;"",Datos!E299=E$1008),0,IF(E$1004=0,0,1-CHOOSE(E$1004,IF(ISNUMBER(Datos!E299),AND(OR(E$1005="",Datos!E299&gt;=E$1005),OR(E$1006="",Datos!E299&lt;=E$1006)),FALSE),IF(ISNUMBER(Datos!E299),AND(Datos!E299=INT(Datos!E299),AND(OR(E$1005="",Datos!E299&gt;=E$1005),OR(E$1006="",Datos!E299&lt;=E$1006))),FALSE),OR(ISNUMBER(FIND(";"&amp;UPPER(TRIM(Datos!E299&amp;""))&amp;"=",E$1007)),ISNUMBER(FIND(";"&amp;UPPER(TRIM(Datos!E299&amp;""))&amp;";",E$1007))),OR(UPPER(TRIM(Datos!E299&amp;""))="SÍ",UPPER(TRIM(Datos!E299&amp;""))="SI",UPPER(TRIM(Datos!E299&amp;""))="NO"),IF(ISNUMBER(Datos!E299),AND(OR(E$1005="",Datos!E299&gt;=E$1005),OR(E$1006="",Datos!E299&lt;=E$1006)),FALSE),TRUE))))</f>
        <v>0.0</v>
      </c>
      <c r="F299">
        <f>IF(Datos!F299="",0,IF(AND(F$1008&lt;&gt;"",Datos!F299=F$1008),0,IF(F$1004=0,0,1-CHOOSE(F$1004,IF(ISNUMBER(Datos!F299),AND(OR(F$1005="",Datos!F299&gt;=F$1005),OR(F$1006="",Datos!F299&lt;=F$1006)),FALSE),IF(ISNUMBER(Datos!F299),AND(Datos!F299=INT(Datos!F299),AND(OR(F$1005="",Datos!F299&gt;=F$1005),OR(F$1006="",Datos!F299&lt;=F$1006))),FALSE),OR(ISNUMBER(FIND(";"&amp;UPPER(TRIM(Datos!F299&amp;""))&amp;"=",F$1007)),ISNUMBER(FIND(";"&amp;UPPER(TRIM(Datos!F299&amp;""))&amp;";",F$1007))),OR(UPPER(TRIM(Datos!F299&amp;""))="SÍ",UPPER(TRIM(Datos!F299&amp;""))="SI",UPPER(TRIM(Datos!F299&amp;""))="NO"),IF(ISNUMBER(Datos!F299),AND(OR(F$1005="",Datos!F299&gt;=F$1005),OR(F$1006="",Datos!F299&lt;=F$1006)),FALSE),TRUE))))</f>
        <v>0.0</v>
      </c>
      <c r="G299">
        <f>IF(Datos!G299="",0,IF(AND(G$1008&lt;&gt;"",Datos!G299=G$1008),0,IF(G$1004=0,0,1-CHOOSE(G$1004,IF(ISNUMBER(Datos!G299),AND(OR(G$1005="",Datos!G299&gt;=G$1005),OR(G$1006="",Datos!G299&lt;=G$1006)),FALSE),IF(ISNUMBER(Datos!G299),AND(Datos!G299=INT(Datos!G299),AND(OR(G$1005="",Datos!G299&gt;=G$1005),OR(G$1006="",Datos!G299&lt;=G$1006))),FALSE),OR(ISNUMBER(FIND(";"&amp;UPPER(TRIM(Datos!G299&amp;""))&amp;"=",G$1007)),ISNUMBER(FIND(";"&amp;UPPER(TRIM(Datos!G299&amp;""))&amp;";",G$1007))),OR(UPPER(TRIM(Datos!G299&amp;""))="SÍ",UPPER(TRIM(Datos!G299&amp;""))="SI",UPPER(TRIM(Datos!G299&amp;""))="NO"),IF(ISNUMBER(Datos!G299),AND(OR(G$1005="",Datos!G299&gt;=G$1005),OR(G$1006="",Datos!G299&lt;=G$1006)),FALSE),TRUE))))</f>
        <v>0.0</v>
      </c>
      <c r="H299">
        <f>IF(Datos!H299="",0,IF(AND(H$1008&lt;&gt;"",Datos!H299=H$1008),0,IF(H$1004=0,0,1-CHOOSE(H$1004,IF(ISNUMBER(Datos!H299),AND(OR(H$1005="",Datos!H299&gt;=H$1005),OR(H$1006="",Datos!H299&lt;=H$1006)),FALSE),IF(ISNUMBER(Datos!H299),AND(Datos!H299=INT(Datos!H299),AND(OR(H$1005="",Datos!H299&gt;=H$1005),OR(H$1006="",Datos!H299&lt;=H$1006))),FALSE),OR(ISNUMBER(FIND(";"&amp;UPPER(TRIM(Datos!H299&amp;""))&amp;"=",H$1007)),ISNUMBER(FIND(";"&amp;UPPER(TRIM(Datos!H299&amp;""))&amp;";",H$1007))),OR(UPPER(TRIM(Datos!H299&amp;""))="SÍ",UPPER(TRIM(Datos!H299&amp;""))="SI",UPPER(TRIM(Datos!H299&amp;""))="NO"),IF(ISNUMBER(Datos!H299),AND(OR(H$1005="",Datos!H299&gt;=H$1005),OR(H$1006="",Datos!H299&lt;=H$1006)),FALSE),TRUE))))</f>
        <v>0.0</v>
      </c>
      <c r="I299">
        <f>IF(Datos!I299="",0,IF(AND(I$1008&lt;&gt;"",Datos!I299=I$1008),0,IF(I$1004=0,0,1-CHOOSE(I$1004,IF(ISNUMBER(Datos!I299),AND(OR(I$1005="",Datos!I299&gt;=I$1005),OR(I$1006="",Datos!I299&lt;=I$1006)),FALSE),IF(ISNUMBER(Datos!I299),AND(Datos!I299=INT(Datos!I299),AND(OR(I$1005="",Datos!I299&gt;=I$1005),OR(I$1006="",Datos!I299&lt;=I$1006))),FALSE),OR(ISNUMBER(FIND(";"&amp;UPPER(TRIM(Datos!I299&amp;""))&amp;"=",I$1007)),ISNUMBER(FIND(";"&amp;UPPER(TRIM(Datos!I299&amp;""))&amp;";",I$1007))),OR(UPPER(TRIM(Datos!I299&amp;""))="SÍ",UPPER(TRIM(Datos!I299&amp;""))="SI",UPPER(TRIM(Datos!I299&amp;""))="NO"),IF(ISNUMBER(Datos!I299),AND(OR(I$1005="",Datos!I299&gt;=I$1005),OR(I$1006="",Datos!I299&lt;=I$1006)),FALSE),TRUE))))</f>
        <v>0.0</v>
      </c>
      <c r="J299">
        <f>IF(Datos!J299="",0,IF(AND(J$1008&lt;&gt;"",Datos!J299=J$1008),0,IF(J$1004=0,0,1-CHOOSE(J$1004,IF(ISNUMBER(Datos!J299),AND(OR(J$1005="",Datos!J299&gt;=J$1005),OR(J$1006="",Datos!J299&lt;=J$1006)),FALSE),IF(ISNUMBER(Datos!J299),AND(Datos!J299=INT(Datos!J299),AND(OR(J$1005="",Datos!J299&gt;=J$1005),OR(J$1006="",Datos!J299&lt;=J$1006))),FALSE),OR(ISNUMBER(FIND(";"&amp;UPPER(TRIM(Datos!J299&amp;""))&amp;"=",J$1007)),ISNUMBER(FIND(";"&amp;UPPER(TRIM(Datos!J299&amp;""))&amp;";",J$1007))),OR(UPPER(TRIM(Datos!J299&amp;""))="SÍ",UPPER(TRIM(Datos!J299&amp;""))="SI",UPPER(TRIM(Datos!J299&amp;""))="NO"),IF(ISNUMBER(Datos!J299),AND(OR(J$1005="",Datos!J299&gt;=J$1005),OR(J$1006="",Datos!J299&lt;=J$1006)),FALSE),TRUE))))</f>
        <v>0.0</v>
      </c>
      <c r="K299">
        <f>IF(Datos!K299="",0,IF(AND(K$1008&lt;&gt;"",Datos!K299=K$1008),0,IF(K$1004=0,0,1-CHOOSE(K$1004,IF(ISNUMBER(Datos!K299),AND(OR(K$1005="",Datos!K299&gt;=K$1005),OR(K$1006="",Datos!K299&lt;=K$1006)),FALSE),IF(ISNUMBER(Datos!K299),AND(Datos!K299=INT(Datos!K299),AND(OR(K$1005="",Datos!K299&gt;=K$1005),OR(K$1006="",Datos!K299&lt;=K$1006))),FALSE),OR(ISNUMBER(FIND(";"&amp;UPPER(TRIM(Datos!K299&amp;""))&amp;"=",K$1007)),ISNUMBER(FIND(";"&amp;UPPER(TRIM(Datos!K299&amp;""))&amp;";",K$1007))),OR(UPPER(TRIM(Datos!K299&amp;""))="SÍ",UPPER(TRIM(Datos!K299&amp;""))="SI",UPPER(TRIM(Datos!K299&amp;""))="NO"),IF(ISNUMBER(Datos!K299),AND(OR(K$1005="",Datos!K299&gt;=K$1005),OR(K$1006="",Datos!K299&lt;=K$1006)),FALSE),TRUE))))</f>
        <v>0.0</v>
      </c>
      <c r="L299">
        <f>IF(Datos!L299="",0,IF(AND(L$1008&lt;&gt;"",Datos!L299=L$1008),0,IF(L$1004=0,0,1-CHOOSE(L$1004,IF(ISNUMBER(Datos!L299),AND(OR(L$1005="",Datos!L299&gt;=L$1005),OR(L$1006="",Datos!L299&lt;=L$1006)),FALSE),IF(ISNUMBER(Datos!L299),AND(Datos!L299=INT(Datos!L299),AND(OR(L$1005="",Datos!L299&gt;=L$1005),OR(L$1006="",Datos!L299&lt;=L$1006))),FALSE),OR(ISNUMBER(FIND(";"&amp;UPPER(TRIM(Datos!L299&amp;""))&amp;"=",L$1007)),ISNUMBER(FIND(";"&amp;UPPER(TRIM(Datos!L299&amp;""))&amp;";",L$1007))),OR(UPPER(TRIM(Datos!L299&amp;""))="SÍ",UPPER(TRIM(Datos!L299&amp;""))="SI",UPPER(TRIM(Datos!L299&amp;""))="NO"),IF(ISNUMBER(Datos!L299),AND(OR(L$1005="",Datos!L299&gt;=L$1005),OR(L$1006="",Datos!L299&lt;=L$1006)),FALSE),TRUE))))</f>
        <v>0.0</v>
      </c>
      <c r="M299">
        <f>IF(Datos!M299="",0,IF(AND(M$1008&lt;&gt;"",Datos!M299=M$1008),0,IF(M$1004=0,0,1-CHOOSE(M$1004,IF(ISNUMBER(Datos!M299),AND(OR(M$1005="",Datos!M299&gt;=M$1005),OR(M$1006="",Datos!M299&lt;=M$1006)),FALSE),IF(ISNUMBER(Datos!M299),AND(Datos!M299=INT(Datos!M299),AND(OR(M$1005="",Datos!M299&gt;=M$1005),OR(M$1006="",Datos!M299&lt;=M$1006))),FALSE),OR(ISNUMBER(FIND(";"&amp;UPPER(TRIM(Datos!M299&amp;""))&amp;"=",M$1007)),ISNUMBER(FIND(";"&amp;UPPER(TRIM(Datos!M299&amp;""))&amp;";",M$1007))),OR(UPPER(TRIM(Datos!M299&amp;""))="SÍ",UPPER(TRIM(Datos!M299&amp;""))="SI",UPPER(TRIM(Datos!M299&amp;""))="NO"),IF(ISNUMBER(Datos!M299),AND(OR(M$1005="",Datos!M299&gt;=M$1005),OR(M$1006="",Datos!M299&lt;=M$1006)),FALSE),TRUE))))</f>
        <v>0.0</v>
      </c>
      <c r="N299">
        <f>IF(Datos!N299="",0,IF(AND(N$1008&lt;&gt;"",Datos!N299=N$1008),0,IF(N$1004=0,0,1-CHOOSE(N$1004,IF(ISNUMBER(Datos!N299),AND(OR(N$1005="",Datos!N299&gt;=N$1005),OR(N$1006="",Datos!N299&lt;=N$1006)),FALSE),IF(ISNUMBER(Datos!N299),AND(Datos!N299=INT(Datos!N299),AND(OR(N$1005="",Datos!N299&gt;=N$1005),OR(N$1006="",Datos!N299&lt;=N$1006))),FALSE),OR(ISNUMBER(FIND(";"&amp;UPPER(TRIM(Datos!N299&amp;""))&amp;"=",N$1007)),ISNUMBER(FIND(";"&amp;UPPER(TRIM(Datos!N299&amp;""))&amp;";",N$1007))),OR(UPPER(TRIM(Datos!N299&amp;""))="SÍ",UPPER(TRIM(Datos!N299&amp;""))="SI",UPPER(TRIM(Datos!N299&amp;""))="NO"),IF(ISNUMBER(Datos!N299),AND(OR(N$1005="",Datos!N299&gt;=N$1005),OR(N$1006="",Datos!N299&lt;=N$1006)),FALSE),TRUE))))</f>
        <v>0.0</v>
      </c>
      <c r="O299">
        <f>IF(Datos!O299="",0,IF(AND(O$1008&lt;&gt;"",Datos!O299=O$1008),0,IF(O$1004=0,0,1-CHOOSE(O$1004,IF(ISNUMBER(Datos!O299),AND(OR(O$1005="",Datos!O299&gt;=O$1005),OR(O$1006="",Datos!O299&lt;=O$1006)),FALSE),IF(ISNUMBER(Datos!O299),AND(Datos!O299=INT(Datos!O299),AND(OR(O$1005="",Datos!O299&gt;=O$1005),OR(O$1006="",Datos!O299&lt;=O$1006))),FALSE),OR(ISNUMBER(FIND(";"&amp;UPPER(TRIM(Datos!O299&amp;""))&amp;"=",O$1007)),ISNUMBER(FIND(";"&amp;UPPER(TRIM(Datos!O299&amp;""))&amp;";",O$1007))),OR(UPPER(TRIM(Datos!O299&amp;""))="SÍ",UPPER(TRIM(Datos!O299&amp;""))="SI",UPPER(TRIM(Datos!O299&amp;""))="NO"),IF(ISNUMBER(Datos!O299),AND(OR(O$1005="",Datos!O299&gt;=O$1005),OR(O$1006="",Datos!O299&lt;=O$1006)),FALSE),TRUE))))</f>
        <v>0.0</v>
      </c>
      <c r="P299">
        <f>IF(Datos!P299="",0,IF(AND(P$1008&lt;&gt;"",Datos!P299=P$1008),0,IF(P$1004=0,0,1-CHOOSE(P$1004,IF(ISNUMBER(Datos!P299),AND(OR(P$1005="",Datos!P299&gt;=P$1005),OR(P$1006="",Datos!P299&lt;=P$1006)),FALSE),IF(ISNUMBER(Datos!P299),AND(Datos!P299=INT(Datos!P299),AND(OR(P$1005="",Datos!P299&gt;=P$1005),OR(P$1006="",Datos!P299&lt;=P$1006))),FALSE),OR(ISNUMBER(FIND(";"&amp;UPPER(TRIM(Datos!P299&amp;""))&amp;"=",P$1007)),ISNUMBER(FIND(";"&amp;UPPER(TRIM(Datos!P299&amp;""))&amp;";",P$1007))),OR(UPPER(TRIM(Datos!P299&amp;""))="SÍ",UPPER(TRIM(Datos!P299&amp;""))="SI",UPPER(TRIM(Datos!P299&amp;""))="NO"),IF(ISNUMBER(Datos!P299),AND(OR(P$1005="",Datos!P299&gt;=P$1005),OR(P$1006="",Datos!P299&lt;=P$1006)),FALSE),TRUE))))</f>
        <v>0.0</v>
      </c>
      <c r="Q299">
        <f>IF(Datos!Q299="",0,IF(AND(Q$1008&lt;&gt;"",Datos!Q299=Q$1008),0,IF(Q$1004=0,0,1-CHOOSE(Q$1004,IF(ISNUMBER(Datos!Q299),AND(OR(Q$1005="",Datos!Q299&gt;=Q$1005),OR(Q$1006="",Datos!Q299&lt;=Q$1006)),FALSE),IF(ISNUMBER(Datos!Q299),AND(Datos!Q299=INT(Datos!Q299),AND(OR(Q$1005="",Datos!Q299&gt;=Q$1005),OR(Q$1006="",Datos!Q299&lt;=Q$1006))),FALSE),OR(ISNUMBER(FIND(";"&amp;UPPER(TRIM(Datos!Q299&amp;""))&amp;"=",Q$1007)),ISNUMBER(FIND(";"&amp;UPPER(TRIM(Datos!Q299&amp;""))&amp;";",Q$1007))),OR(UPPER(TRIM(Datos!Q299&amp;""))="SÍ",UPPER(TRIM(Datos!Q299&amp;""))="SI",UPPER(TRIM(Datos!Q299&amp;""))="NO"),IF(ISNUMBER(Datos!Q299),AND(OR(Q$1005="",Datos!Q299&gt;=Q$1005),OR(Q$1006="",Datos!Q299&lt;=Q$1006)),FALSE),TRUE))))</f>
        <v>0.0</v>
      </c>
      <c r="R299">
        <f>IF(Datos!R299="",0,IF(AND(R$1008&lt;&gt;"",Datos!R299=R$1008),0,IF(R$1004=0,0,1-CHOOSE(R$1004,IF(ISNUMBER(Datos!R299),AND(OR(R$1005="",Datos!R299&gt;=R$1005),OR(R$1006="",Datos!R299&lt;=R$1006)),FALSE),IF(ISNUMBER(Datos!R299),AND(Datos!R299=INT(Datos!R299),AND(OR(R$1005="",Datos!R299&gt;=R$1005),OR(R$1006="",Datos!R299&lt;=R$1006))),FALSE),OR(ISNUMBER(FIND(";"&amp;UPPER(TRIM(Datos!R299&amp;""))&amp;"=",R$1007)),ISNUMBER(FIND(";"&amp;UPPER(TRIM(Datos!R299&amp;""))&amp;";",R$1007))),OR(UPPER(TRIM(Datos!R299&amp;""))="SÍ",UPPER(TRIM(Datos!R299&amp;""))="SI",UPPER(TRIM(Datos!R299&amp;""))="NO"),IF(ISNUMBER(Datos!R299),AND(OR(R$1005="",Datos!R299&gt;=R$1005),OR(R$1006="",Datos!R299&lt;=R$1006)),FALSE),TRUE))))</f>
        <v>0.0</v>
      </c>
      <c r="S299">
        <f>IF(Datos!S299="",0,IF(AND(S$1008&lt;&gt;"",Datos!S299=S$1008),0,IF(S$1004=0,0,1-CHOOSE(S$1004,IF(ISNUMBER(Datos!S299),AND(OR(S$1005="",Datos!S299&gt;=S$1005),OR(S$1006="",Datos!S299&lt;=S$1006)),FALSE),IF(ISNUMBER(Datos!S299),AND(Datos!S299=INT(Datos!S299),AND(OR(S$1005="",Datos!S299&gt;=S$1005),OR(S$1006="",Datos!S299&lt;=S$1006))),FALSE),OR(ISNUMBER(FIND(";"&amp;UPPER(TRIM(Datos!S299&amp;""))&amp;"=",S$1007)),ISNUMBER(FIND(";"&amp;UPPER(TRIM(Datos!S299&amp;""))&amp;";",S$1007))),OR(UPPER(TRIM(Datos!S299&amp;""))="SÍ",UPPER(TRIM(Datos!S299&amp;""))="SI",UPPER(TRIM(Datos!S299&amp;""))="NO"),IF(ISNUMBER(Datos!S299),AND(OR(S$1005="",Datos!S299&gt;=S$1005),OR(S$1006="",Datos!S299&lt;=S$1006)),FALSE),TRUE))))</f>
        <v>0.0</v>
      </c>
      <c r="T299">
        <f>IF(Datos!T299="",0,IF(AND(T$1008&lt;&gt;"",Datos!T299=T$1008),0,IF(T$1004=0,0,1-CHOOSE(T$1004,IF(ISNUMBER(Datos!T299),AND(OR(T$1005="",Datos!T299&gt;=T$1005),OR(T$1006="",Datos!T299&lt;=T$1006)),FALSE),IF(ISNUMBER(Datos!T299),AND(Datos!T299=INT(Datos!T299),AND(OR(T$1005="",Datos!T299&gt;=T$1005),OR(T$1006="",Datos!T299&lt;=T$1006))),FALSE),OR(ISNUMBER(FIND(";"&amp;UPPER(TRIM(Datos!T299&amp;""))&amp;"=",T$1007)),ISNUMBER(FIND(";"&amp;UPPER(TRIM(Datos!T299&amp;""))&amp;";",T$1007))),OR(UPPER(TRIM(Datos!T299&amp;""))="SÍ",UPPER(TRIM(Datos!T299&amp;""))="SI",UPPER(TRIM(Datos!T299&amp;""))="NO"),IF(ISNUMBER(Datos!T299),AND(OR(T$1005="",Datos!T299&gt;=T$1005),OR(T$1006="",Datos!T299&lt;=T$1006)),FALSE),TRUE))))</f>
        <v>0.0</v>
      </c>
      <c r="U299">
        <f>IF(Datos!U299="",0,IF(AND(U$1008&lt;&gt;"",Datos!U299=U$1008),0,IF(U$1004=0,0,1-CHOOSE(U$1004,IF(ISNUMBER(Datos!U299),AND(OR(U$1005="",Datos!U299&gt;=U$1005),OR(U$1006="",Datos!U299&lt;=U$1006)),FALSE),IF(ISNUMBER(Datos!U299),AND(Datos!U299=INT(Datos!U299),AND(OR(U$1005="",Datos!U299&gt;=U$1005),OR(U$1006="",Datos!U299&lt;=U$1006))),FALSE),OR(ISNUMBER(FIND(";"&amp;UPPER(TRIM(Datos!U299&amp;""))&amp;"=",U$1007)),ISNUMBER(FIND(";"&amp;UPPER(TRIM(Datos!U299&amp;""))&amp;";",U$1007))),OR(UPPER(TRIM(Datos!U299&amp;""))="SÍ",UPPER(TRIM(Datos!U299&amp;""))="SI",UPPER(TRIM(Datos!U299&amp;""))="NO"),IF(ISNUMBER(Datos!U299),AND(OR(U$1005="",Datos!U299&gt;=U$1005),OR(U$1006="",Datos!U299&lt;=U$1006)),FALSE),TRUE))))</f>
        <v>0.0</v>
      </c>
      <c r="V299">
        <f>IF(Datos!V299="",0,IF(AND(V$1008&lt;&gt;"",Datos!V299=V$1008),0,IF(V$1004=0,0,1-CHOOSE(V$1004,IF(ISNUMBER(Datos!V299),AND(OR(V$1005="",Datos!V299&gt;=V$1005),OR(V$1006="",Datos!V299&lt;=V$1006)),FALSE),IF(ISNUMBER(Datos!V299),AND(Datos!V299=INT(Datos!V299),AND(OR(V$1005="",Datos!V299&gt;=V$1005),OR(V$1006="",Datos!V299&lt;=V$1006))),FALSE),OR(ISNUMBER(FIND(";"&amp;UPPER(TRIM(Datos!V299&amp;""))&amp;"=",V$1007)),ISNUMBER(FIND(";"&amp;UPPER(TRIM(Datos!V299&amp;""))&amp;";",V$1007))),OR(UPPER(TRIM(Datos!V299&amp;""))="SÍ",UPPER(TRIM(Datos!V299&amp;""))="SI",UPPER(TRIM(Datos!V299&amp;""))="NO"),IF(ISNUMBER(Datos!V299),AND(OR(V$1005="",Datos!V299&gt;=V$1005),OR(V$1006="",Datos!V299&lt;=V$1006)),FALSE),TRUE))))</f>
        <v>0.0</v>
      </c>
      <c r="W299">
        <f>IF(Datos!W299="",0,IF(AND(W$1008&lt;&gt;"",Datos!W299=W$1008),0,IF(W$1004=0,0,1-CHOOSE(W$1004,IF(ISNUMBER(Datos!W299),AND(OR(W$1005="",Datos!W299&gt;=W$1005),OR(W$1006="",Datos!W299&lt;=W$1006)),FALSE),IF(ISNUMBER(Datos!W299),AND(Datos!W299=INT(Datos!W299),AND(OR(W$1005="",Datos!W299&gt;=W$1005),OR(W$1006="",Datos!W299&lt;=W$1006))),FALSE),OR(ISNUMBER(FIND(";"&amp;UPPER(TRIM(Datos!W299&amp;""))&amp;"=",W$1007)),ISNUMBER(FIND(";"&amp;UPPER(TRIM(Datos!W299&amp;""))&amp;";",W$1007))),OR(UPPER(TRIM(Datos!W299&amp;""))="SÍ",UPPER(TRIM(Datos!W299&amp;""))="SI",UPPER(TRIM(Datos!W299&amp;""))="NO"),IF(ISNUMBER(Datos!W299),AND(OR(W$1005="",Datos!W299&gt;=W$1005),OR(W$1006="",Datos!W299&lt;=W$1006)),FALSE),TRUE))))</f>
        <v>0.0</v>
      </c>
      <c r="X299">
        <f>IF(Datos!X299="",0,IF(AND(X$1008&lt;&gt;"",Datos!X299=X$1008),0,IF(X$1004=0,0,1-CHOOSE(X$1004,IF(ISNUMBER(Datos!X299),AND(OR(X$1005="",Datos!X299&gt;=X$1005),OR(X$1006="",Datos!X299&lt;=X$1006)),FALSE),IF(ISNUMBER(Datos!X299),AND(Datos!X299=INT(Datos!X299),AND(OR(X$1005="",Datos!X299&gt;=X$1005),OR(X$1006="",Datos!X299&lt;=X$1006))),FALSE),OR(ISNUMBER(FIND(";"&amp;UPPER(TRIM(Datos!X299&amp;""))&amp;"=",X$1007)),ISNUMBER(FIND(";"&amp;UPPER(TRIM(Datos!X299&amp;""))&amp;";",X$1007))),OR(UPPER(TRIM(Datos!X299&amp;""))="SÍ",UPPER(TRIM(Datos!X299&amp;""))="SI",UPPER(TRIM(Datos!X299&amp;""))="NO"),IF(ISNUMBER(Datos!X299),AND(OR(X$1005="",Datos!X299&gt;=X$1005),OR(X$1006="",Datos!X299&lt;=X$1006)),FALSE),TRUE))))</f>
        <v>0.0</v>
      </c>
      <c r="Y299">
        <f>IF(Datos!Y299="",0,IF(AND(Y$1008&lt;&gt;"",Datos!Y299=Y$1008),0,IF(Y$1004=0,0,1-CHOOSE(Y$1004,IF(ISNUMBER(Datos!Y299),AND(OR(Y$1005="",Datos!Y299&gt;=Y$1005),OR(Y$1006="",Datos!Y299&lt;=Y$1006)),FALSE),IF(ISNUMBER(Datos!Y299),AND(Datos!Y299=INT(Datos!Y299),AND(OR(Y$1005="",Datos!Y299&gt;=Y$1005),OR(Y$1006="",Datos!Y299&lt;=Y$1006))),FALSE),OR(ISNUMBER(FIND(";"&amp;UPPER(TRIM(Datos!Y299&amp;""))&amp;"=",Y$1007)),ISNUMBER(FIND(";"&amp;UPPER(TRIM(Datos!Y299&amp;""))&amp;";",Y$1007))),OR(UPPER(TRIM(Datos!Y299&amp;""))="SÍ",UPPER(TRIM(Datos!Y299&amp;""))="SI",UPPER(TRIM(Datos!Y299&amp;""))="NO"),IF(ISNUMBER(Datos!Y299),AND(OR(Y$1005="",Datos!Y299&gt;=Y$1005),OR(Y$1006="",Datos!Y299&lt;=Y$1006)),FALSE),TRUE))))</f>
        <v>0.0</v>
      </c>
      <c r="Z299">
        <f>IF(Datos!Z299="",0,IF(AND(Z$1008&lt;&gt;"",Datos!Z299=Z$1008),0,IF(Z$1004=0,0,1-CHOOSE(Z$1004,IF(ISNUMBER(Datos!Z299),AND(OR(Z$1005="",Datos!Z299&gt;=Z$1005),OR(Z$1006="",Datos!Z299&lt;=Z$1006)),FALSE),IF(ISNUMBER(Datos!Z299),AND(Datos!Z299=INT(Datos!Z299),AND(OR(Z$1005="",Datos!Z299&gt;=Z$1005),OR(Z$1006="",Datos!Z299&lt;=Z$1006))),FALSE),OR(ISNUMBER(FIND(";"&amp;UPPER(TRIM(Datos!Z299&amp;""))&amp;"=",Z$1007)),ISNUMBER(FIND(";"&amp;UPPER(TRIM(Datos!Z299&amp;""))&amp;";",Z$1007))),OR(UPPER(TRIM(Datos!Z299&amp;""))="SÍ",UPPER(TRIM(Datos!Z299&amp;""))="SI",UPPER(TRIM(Datos!Z299&amp;""))="NO"),IF(ISNUMBER(Datos!Z299),AND(OR(Z$1005="",Datos!Z299&gt;=Z$1005),OR(Z$1006="",Datos!Z299&lt;=Z$1006)),FALSE),TRUE))))</f>
        <v>0.0</v>
      </c>
      <c r="AA299">
        <f>IF(Datos!AA299="",0,IF(AND(AA$1008&lt;&gt;"",Datos!AA299=AA$1008),0,IF(AA$1004=0,0,1-CHOOSE(AA$1004,IF(ISNUMBER(Datos!AA299),AND(OR(AA$1005="",Datos!AA299&gt;=AA$1005),OR(AA$1006="",Datos!AA299&lt;=AA$1006)),FALSE),IF(ISNUMBER(Datos!AA299),AND(Datos!AA299=INT(Datos!AA299),AND(OR(AA$1005="",Datos!AA299&gt;=AA$1005),OR(AA$1006="",Datos!AA299&lt;=AA$1006))),FALSE),OR(ISNUMBER(FIND(";"&amp;UPPER(TRIM(Datos!AA299&amp;""))&amp;"=",AA$1007)),ISNUMBER(FIND(";"&amp;UPPER(TRIM(Datos!AA299&amp;""))&amp;";",AA$1007))),OR(UPPER(TRIM(Datos!AA299&amp;""))="SÍ",UPPER(TRIM(Datos!AA299&amp;""))="SI",UPPER(TRIM(Datos!AA299&amp;""))="NO"),IF(ISNUMBER(Datos!AA299),AND(OR(AA$1005="",Datos!AA299&gt;=AA$1005),OR(AA$1006="",Datos!AA299&lt;=AA$1006)),FALSE),TRUE))))</f>
        <v>0.0</v>
      </c>
      <c r="AB299">
        <f>IF(Datos!AB299="",0,IF(AND(AB$1008&lt;&gt;"",Datos!AB299=AB$1008),0,IF(AB$1004=0,0,1-CHOOSE(AB$1004,IF(ISNUMBER(Datos!AB299),AND(OR(AB$1005="",Datos!AB299&gt;=AB$1005),OR(AB$1006="",Datos!AB299&lt;=AB$1006)),FALSE),IF(ISNUMBER(Datos!AB299),AND(Datos!AB299=INT(Datos!AB299),AND(OR(AB$1005="",Datos!AB299&gt;=AB$1005),OR(AB$1006="",Datos!AB299&lt;=AB$1006))),FALSE),OR(ISNUMBER(FIND(";"&amp;UPPER(TRIM(Datos!AB299&amp;""))&amp;"=",AB$1007)),ISNUMBER(FIND(";"&amp;UPPER(TRIM(Datos!AB299&amp;""))&amp;";",AB$1007))),OR(UPPER(TRIM(Datos!AB299&amp;""))="SÍ",UPPER(TRIM(Datos!AB299&amp;""))="SI",UPPER(TRIM(Datos!AB299&amp;""))="NO"),IF(ISNUMBER(Datos!AB299),AND(OR(AB$1005="",Datos!AB299&gt;=AB$1005),OR(AB$1006="",Datos!AB299&lt;=AB$1006)),FALSE),TRUE))))</f>
        <v>0.0</v>
      </c>
      <c r="AC299">
        <f>IF(Datos!AC299="",0,IF(AND(AC$1008&lt;&gt;"",Datos!AC299=AC$1008),0,IF(AC$1004=0,0,1-CHOOSE(AC$1004,IF(ISNUMBER(Datos!AC299),AND(OR(AC$1005="",Datos!AC299&gt;=AC$1005),OR(AC$1006="",Datos!AC299&lt;=AC$1006)),FALSE),IF(ISNUMBER(Datos!AC299),AND(Datos!AC299=INT(Datos!AC299),AND(OR(AC$1005="",Datos!AC299&gt;=AC$1005),OR(AC$1006="",Datos!AC299&lt;=AC$1006))),FALSE),OR(ISNUMBER(FIND(";"&amp;UPPER(TRIM(Datos!AC299&amp;""))&amp;"=",AC$1007)),ISNUMBER(FIND(";"&amp;UPPER(TRIM(Datos!AC299&amp;""))&amp;";",AC$1007))),OR(UPPER(TRIM(Datos!AC299&amp;""))="SÍ",UPPER(TRIM(Datos!AC299&amp;""))="SI",UPPER(TRIM(Datos!AC299&amp;""))="NO"),IF(ISNUMBER(Datos!AC299),AND(OR(AC$1005="",Datos!AC299&gt;=AC$1005),OR(AC$1006="",Datos!AC299&lt;=AC$1006)),FALSE),TRUE))))</f>
        <v>0.0</v>
      </c>
      <c r="AD299">
        <f>IF(Datos!AD299="",0,IF(AND(AD$1008&lt;&gt;"",Datos!AD299=AD$1008),0,IF(AD$1004=0,0,1-CHOOSE(AD$1004,IF(ISNUMBER(Datos!AD299),AND(OR(AD$1005="",Datos!AD299&gt;=AD$1005),OR(AD$1006="",Datos!AD299&lt;=AD$1006)),FALSE),IF(ISNUMBER(Datos!AD299),AND(Datos!AD299=INT(Datos!AD299),AND(OR(AD$1005="",Datos!AD299&gt;=AD$1005),OR(AD$1006="",Datos!AD299&lt;=AD$1006))),FALSE),OR(ISNUMBER(FIND(";"&amp;UPPER(TRIM(Datos!AD299&amp;""))&amp;"=",AD$1007)),ISNUMBER(FIND(";"&amp;UPPER(TRIM(Datos!AD299&amp;""))&amp;";",AD$1007))),OR(UPPER(TRIM(Datos!AD299&amp;""))="SÍ",UPPER(TRIM(Datos!AD299&amp;""))="SI",UPPER(TRIM(Datos!AD299&amp;""))="NO"),IF(ISNUMBER(Datos!AD299),AND(OR(AD$1005="",Datos!AD299&gt;=AD$1005),OR(AD$1006="",Datos!AD299&lt;=AD$1006)),FALSE),TRUE))))</f>
        <v>0.0</v>
      </c>
      <c r="AE299">
        <f>IF(Datos!AE299="",0,IF(AND(AE$1008&lt;&gt;"",Datos!AE299=AE$1008),0,IF(AE$1004=0,0,1-CHOOSE(AE$1004,IF(ISNUMBER(Datos!AE299),AND(OR(AE$1005="",Datos!AE299&gt;=AE$1005),OR(AE$1006="",Datos!AE299&lt;=AE$1006)),FALSE),IF(ISNUMBER(Datos!AE299),AND(Datos!AE299=INT(Datos!AE299),AND(OR(AE$1005="",Datos!AE299&gt;=AE$1005),OR(AE$1006="",Datos!AE299&lt;=AE$1006))),FALSE),OR(ISNUMBER(FIND(";"&amp;UPPER(TRIM(Datos!AE299&amp;""))&amp;"=",AE$1007)),ISNUMBER(FIND(";"&amp;UPPER(TRIM(Datos!AE299&amp;""))&amp;";",AE$1007))),OR(UPPER(TRIM(Datos!AE299&amp;""))="SÍ",UPPER(TRIM(Datos!AE299&amp;""))="SI",UPPER(TRIM(Datos!AE299&amp;""))="NO"),IF(ISNUMBER(Datos!AE299),AND(OR(AE$1005="",Datos!AE299&gt;=AE$1005),OR(AE$1006="",Datos!AE299&lt;=AE$1006)),FALSE),TRUE))))</f>
        <v>0.0</v>
      </c>
    </row>
    <row r="300" spans="2:31">
      <c r="B300">
        <f>IF(Datos!B300="",0,IF(AND(B$1008&lt;&gt;"",Datos!B300=B$1008),0,IF(B$1004=0,0,1-CHOOSE(B$1004,IF(ISNUMBER(Datos!B300),AND(OR(B$1005="",Datos!B300&gt;=B$1005),OR(B$1006="",Datos!B300&lt;=B$1006)),FALSE),IF(ISNUMBER(Datos!B300),AND(Datos!B300=INT(Datos!B300),AND(OR(B$1005="",Datos!B300&gt;=B$1005),OR(B$1006="",Datos!B300&lt;=B$1006))),FALSE),OR(ISNUMBER(FIND(";"&amp;UPPER(TRIM(Datos!B300&amp;""))&amp;"=",B$1007)),ISNUMBER(FIND(";"&amp;UPPER(TRIM(Datos!B300&amp;""))&amp;";",B$1007))),OR(UPPER(TRIM(Datos!B300&amp;""))="SÍ",UPPER(TRIM(Datos!B300&amp;""))="SI",UPPER(TRIM(Datos!B300&amp;""))="NO"),IF(ISNUMBER(Datos!B300),AND(OR(B$1005="",Datos!B300&gt;=B$1005),OR(B$1006="",Datos!B300&lt;=B$1006)),FALSE),TRUE))))</f>
        <v>0.0</v>
      </c>
      <c r="C300">
        <f>IF(Datos!C300="",0,IF(AND(C$1008&lt;&gt;"",Datos!C300=C$1008),0,IF(C$1004=0,0,1-CHOOSE(C$1004,IF(ISNUMBER(Datos!C300),AND(OR(C$1005="",Datos!C300&gt;=C$1005),OR(C$1006="",Datos!C300&lt;=C$1006)),FALSE),IF(ISNUMBER(Datos!C300),AND(Datos!C300=INT(Datos!C300),AND(OR(C$1005="",Datos!C300&gt;=C$1005),OR(C$1006="",Datos!C300&lt;=C$1006))),FALSE),OR(ISNUMBER(FIND(";"&amp;UPPER(TRIM(Datos!C300&amp;""))&amp;"=",C$1007)),ISNUMBER(FIND(";"&amp;UPPER(TRIM(Datos!C300&amp;""))&amp;";",C$1007))),OR(UPPER(TRIM(Datos!C300&amp;""))="SÍ",UPPER(TRIM(Datos!C300&amp;""))="SI",UPPER(TRIM(Datos!C300&amp;""))="NO"),IF(ISNUMBER(Datos!C300),AND(OR(C$1005="",Datos!C300&gt;=C$1005),OR(C$1006="",Datos!C300&lt;=C$1006)),FALSE),TRUE))))</f>
        <v>0.0</v>
      </c>
      <c r="D300">
        <f>IF(Datos!D300="",0,IF(AND(D$1008&lt;&gt;"",Datos!D300=D$1008),0,IF(D$1004=0,0,1-CHOOSE(D$1004,IF(ISNUMBER(Datos!D300),AND(OR(D$1005="",Datos!D300&gt;=D$1005),OR(D$1006="",Datos!D300&lt;=D$1006)),FALSE),IF(ISNUMBER(Datos!D300),AND(Datos!D300=INT(Datos!D300),AND(OR(D$1005="",Datos!D300&gt;=D$1005),OR(D$1006="",Datos!D300&lt;=D$1006))),FALSE),OR(ISNUMBER(FIND(";"&amp;UPPER(TRIM(Datos!D300&amp;""))&amp;"=",D$1007)),ISNUMBER(FIND(";"&amp;UPPER(TRIM(Datos!D300&amp;""))&amp;";",D$1007))),OR(UPPER(TRIM(Datos!D300&amp;""))="SÍ",UPPER(TRIM(Datos!D300&amp;""))="SI",UPPER(TRIM(Datos!D300&amp;""))="NO"),IF(ISNUMBER(Datos!D300),AND(OR(D$1005="",Datos!D300&gt;=D$1005),OR(D$1006="",Datos!D300&lt;=D$1006)),FALSE),TRUE))))</f>
        <v>0.0</v>
      </c>
      <c r="E300">
        <f>IF(Datos!E300="",0,IF(AND(E$1008&lt;&gt;"",Datos!E300=E$1008),0,IF(E$1004=0,0,1-CHOOSE(E$1004,IF(ISNUMBER(Datos!E300),AND(OR(E$1005="",Datos!E300&gt;=E$1005),OR(E$1006="",Datos!E300&lt;=E$1006)),FALSE),IF(ISNUMBER(Datos!E300),AND(Datos!E300=INT(Datos!E300),AND(OR(E$1005="",Datos!E300&gt;=E$1005),OR(E$1006="",Datos!E300&lt;=E$1006))),FALSE),OR(ISNUMBER(FIND(";"&amp;UPPER(TRIM(Datos!E300&amp;""))&amp;"=",E$1007)),ISNUMBER(FIND(";"&amp;UPPER(TRIM(Datos!E300&amp;""))&amp;";",E$1007))),OR(UPPER(TRIM(Datos!E300&amp;""))="SÍ",UPPER(TRIM(Datos!E300&amp;""))="SI",UPPER(TRIM(Datos!E300&amp;""))="NO"),IF(ISNUMBER(Datos!E300),AND(OR(E$1005="",Datos!E300&gt;=E$1005),OR(E$1006="",Datos!E300&lt;=E$1006)),FALSE),TRUE))))</f>
        <v>0.0</v>
      </c>
      <c r="F300">
        <f>IF(Datos!F300="",0,IF(AND(F$1008&lt;&gt;"",Datos!F300=F$1008),0,IF(F$1004=0,0,1-CHOOSE(F$1004,IF(ISNUMBER(Datos!F300),AND(OR(F$1005="",Datos!F300&gt;=F$1005),OR(F$1006="",Datos!F300&lt;=F$1006)),FALSE),IF(ISNUMBER(Datos!F300),AND(Datos!F300=INT(Datos!F300),AND(OR(F$1005="",Datos!F300&gt;=F$1005),OR(F$1006="",Datos!F300&lt;=F$1006))),FALSE),OR(ISNUMBER(FIND(";"&amp;UPPER(TRIM(Datos!F300&amp;""))&amp;"=",F$1007)),ISNUMBER(FIND(";"&amp;UPPER(TRIM(Datos!F300&amp;""))&amp;";",F$1007))),OR(UPPER(TRIM(Datos!F300&amp;""))="SÍ",UPPER(TRIM(Datos!F300&amp;""))="SI",UPPER(TRIM(Datos!F300&amp;""))="NO"),IF(ISNUMBER(Datos!F300),AND(OR(F$1005="",Datos!F300&gt;=F$1005),OR(F$1006="",Datos!F300&lt;=F$1006)),FALSE),TRUE))))</f>
        <v>0.0</v>
      </c>
      <c r="G300">
        <f>IF(Datos!G300="",0,IF(AND(G$1008&lt;&gt;"",Datos!G300=G$1008),0,IF(G$1004=0,0,1-CHOOSE(G$1004,IF(ISNUMBER(Datos!G300),AND(OR(G$1005="",Datos!G300&gt;=G$1005),OR(G$1006="",Datos!G300&lt;=G$1006)),FALSE),IF(ISNUMBER(Datos!G300),AND(Datos!G300=INT(Datos!G300),AND(OR(G$1005="",Datos!G300&gt;=G$1005),OR(G$1006="",Datos!G300&lt;=G$1006))),FALSE),OR(ISNUMBER(FIND(";"&amp;UPPER(TRIM(Datos!G300&amp;""))&amp;"=",G$1007)),ISNUMBER(FIND(";"&amp;UPPER(TRIM(Datos!G300&amp;""))&amp;";",G$1007))),OR(UPPER(TRIM(Datos!G300&amp;""))="SÍ",UPPER(TRIM(Datos!G300&amp;""))="SI",UPPER(TRIM(Datos!G300&amp;""))="NO"),IF(ISNUMBER(Datos!G300),AND(OR(G$1005="",Datos!G300&gt;=G$1005),OR(G$1006="",Datos!G300&lt;=G$1006)),FALSE),TRUE))))</f>
        <v>0.0</v>
      </c>
      <c r="H300">
        <f>IF(Datos!H300="",0,IF(AND(H$1008&lt;&gt;"",Datos!H300=H$1008),0,IF(H$1004=0,0,1-CHOOSE(H$1004,IF(ISNUMBER(Datos!H300),AND(OR(H$1005="",Datos!H300&gt;=H$1005),OR(H$1006="",Datos!H300&lt;=H$1006)),FALSE),IF(ISNUMBER(Datos!H300),AND(Datos!H300=INT(Datos!H300),AND(OR(H$1005="",Datos!H300&gt;=H$1005),OR(H$1006="",Datos!H300&lt;=H$1006))),FALSE),OR(ISNUMBER(FIND(";"&amp;UPPER(TRIM(Datos!H300&amp;""))&amp;"=",H$1007)),ISNUMBER(FIND(";"&amp;UPPER(TRIM(Datos!H300&amp;""))&amp;";",H$1007))),OR(UPPER(TRIM(Datos!H300&amp;""))="SÍ",UPPER(TRIM(Datos!H300&amp;""))="SI",UPPER(TRIM(Datos!H300&amp;""))="NO"),IF(ISNUMBER(Datos!H300),AND(OR(H$1005="",Datos!H300&gt;=H$1005),OR(H$1006="",Datos!H300&lt;=H$1006)),FALSE),TRUE))))</f>
        <v>0.0</v>
      </c>
      <c r="I300">
        <f>IF(Datos!I300="",0,IF(AND(I$1008&lt;&gt;"",Datos!I300=I$1008),0,IF(I$1004=0,0,1-CHOOSE(I$1004,IF(ISNUMBER(Datos!I300),AND(OR(I$1005="",Datos!I300&gt;=I$1005),OR(I$1006="",Datos!I300&lt;=I$1006)),FALSE),IF(ISNUMBER(Datos!I300),AND(Datos!I300=INT(Datos!I300),AND(OR(I$1005="",Datos!I300&gt;=I$1005),OR(I$1006="",Datos!I300&lt;=I$1006))),FALSE),OR(ISNUMBER(FIND(";"&amp;UPPER(TRIM(Datos!I300&amp;""))&amp;"=",I$1007)),ISNUMBER(FIND(";"&amp;UPPER(TRIM(Datos!I300&amp;""))&amp;";",I$1007))),OR(UPPER(TRIM(Datos!I300&amp;""))="SÍ",UPPER(TRIM(Datos!I300&amp;""))="SI",UPPER(TRIM(Datos!I300&amp;""))="NO"),IF(ISNUMBER(Datos!I300),AND(OR(I$1005="",Datos!I300&gt;=I$1005),OR(I$1006="",Datos!I300&lt;=I$1006)),FALSE),TRUE))))</f>
        <v>0.0</v>
      </c>
      <c r="J300">
        <f>IF(Datos!J300="",0,IF(AND(J$1008&lt;&gt;"",Datos!J300=J$1008),0,IF(J$1004=0,0,1-CHOOSE(J$1004,IF(ISNUMBER(Datos!J300),AND(OR(J$1005="",Datos!J300&gt;=J$1005),OR(J$1006="",Datos!J300&lt;=J$1006)),FALSE),IF(ISNUMBER(Datos!J300),AND(Datos!J300=INT(Datos!J300),AND(OR(J$1005="",Datos!J300&gt;=J$1005),OR(J$1006="",Datos!J300&lt;=J$1006))),FALSE),OR(ISNUMBER(FIND(";"&amp;UPPER(TRIM(Datos!J300&amp;""))&amp;"=",J$1007)),ISNUMBER(FIND(";"&amp;UPPER(TRIM(Datos!J300&amp;""))&amp;";",J$1007))),OR(UPPER(TRIM(Datos!J300&amp;""))="SÍ",UPPER(TRIM(Datos!J300&amp;""))="SI",UPPER(TRIM(Datos!J300&amp;""))="NO"),IF(ISNUMBER(Datos!J300),AND(OR(J$1005="",Datos!J300&gt;=J$1005),OR(J$1006="",Datos!J300&lt;=J$1006)),FALSE),TRUE))))</f>
        <v>0.0</v>
      </c>
      <c r="K300">
        <f>IF(Datos!K300="",0,IF(AND(K$1008&lt;&gt;"",Datos!K300=K$1008),0,IF(K$1004=0,0,1-CHOOSE(K$1004,IF(ISNUMBER(Datos!K300),AND(OR(K$1005="",Datos!K300&gt;=K$1005),OR(K$1006="",Datos!K300&lt;=K$1006)),FALSE),IF(ISNUMBER(Datos!K300),AND(Datos!K300=INT(Datos!K300),AND(OR(K$1005="",Datos!K300&gt;=K$1005),OR(K$1006="",Datos!K300&lt;=K$1006))),FALSE),OR(ISNUMBER(FIND(";"&amp;UPPER(TRIM(Datos!K300&amp;""))&amp;"=",K$1007)),ISNUMBER(FIND(";"&amp;UPPER(TRIM(Datos!K300&amp;""))&amp;";",K$1007))),OR(UPPER(TRIM(Datos!K300&amp;""))="SÍ",UPPER(TRIM(Datos!K300&amp;""))="SI",UPPER(TRIM(Datos!K300&amp;""))="NO"),IF(ISNUMBER(Datos!K300),AND(OR(K$1005="",Datos!K300&gt;=K$1005),OR(K$1006="",Datos!K300&lt;=K$1006)),FALSE),TRUE))))</f>
        <v>0.0</v>
      </c>
      <c r="L300">
        <f>IF(Datos!L300="",0,IF(AND(L$1008&lt;&gt;"",Datos!L300=L$1008),0,IF(L$1004=0,0,1-CHOOSE(L$1004,IF(ISNUMBER(Datos!L300),AND(OR(L$1005="",Datos!L300&gt;=L$1005),OR(L$1006="",Datos!L300&lt;=L$1006)),FALSE),IF(ISNUMBER(Datos!L300),AND(Datos!L300=INT(Datos!L300),AND(OR(L$1005="",Datos!L300&gt;=L$1005),OR(L$1006="",Datos!L300&lt;=L$1006))),FALSE),OR(ISNUMBER(FIND(";"&amp;UPPER(TRIM(Datos!L300&amp;""))&amp;"=",L$1007)),ISNUMBER(FIND(";"&amp;UPPER(TRIM(Datos!L300&amp;""))&amp;";",L$1007))),OR(UPPER(TRIM(Datos!L300&amp;""))="SÍ",UPPER(TRIM(Datos!L300&amp;""))="SI",UPPER(TRIM(Datos!L300&amp;""))="NO"),IF(ISNUMBER(Datos!L300),AND(OR(L$1005="",Datos!L300&gt;=L$1005),OR(L$1006="",Datos!L300&lt;=L$1006)),FALSE),TRUE))))</f>
        <v>0.0</v>
      </c>
      <c r="M300">
        <f>IF(Datos!M300="",0,IF(AND(M$1008&lt;&gt;"",Datos!M300=M$1008),0,IF(M$1004=0,0,1-CHOOSE(M$1004,IF(ISNUMBER(Datos!M300),AND(OR(M$1005="",Datos!M300&gt;=M$1005),OR(M$1006="",Datos!M300&lt;=M$1006)),FALSE),IF(ISNUMBER(Datos!M300),AND(Datos!M300=INT(Datos!M300),AND(OR(M$1005="",Datos!M300&gt;=M$1005),OR(M$1006="",Datos!M300&lt;=M$1006))),FALSE),OR(ISNUMBER(FIND(";"&amp;UPPER(TRIM(Datos!M300&amp;""))&amp;"=",M$1007)),ISNUMBER(FIND(";"&amp;UPPER(TRIM(Datos!M300&amp;""))&amp;";",M$1007))),OR(UPPER(TRIM(Datos!M300&amp;""))="SÍ",UPPER(TRIM(Datos!M300&amp;""))="SI",UPPER(TRIM(Datos!M300&amp;""))="NO"),IF(ISNUMBER(Datos!M300),AND(OR(M$1005="",Datos!M300&gt;=M$1005),OR(M$1006="",Datos!M300&lt;=M$1006)),FALSE),TRUE))))</f>
        <v>0.0</v>
      </c>
      <c r="N300">
        <f>IF(Datos!N300="",0,IF(AND(N$1008&lt;&gt;"",Datos!N300=N$1008),0,IF(N$1004=0,0,1-CHOOSE(N$1004,IF(ISNUMBER(Datos!N300),AND(OR(N$1005="",Datos!N300&gt;=N$1005),OR(N$1006="",Datos!N300&lt;=N$1006)),FALSE),IF(ISNUMBER(Datos!N300),AND(Datos!N300=INT(Datos!N300),AND(OR(N$1005="",Datos!N300&gt;=N$1005),OR(N$1006="",Datos!N300&lt;=N$1006))),FALSE),OR(ISNUMBER(FIND(";"&amp;UPPER(TRIM(Datos!N300&amp;""))&amp;"=",N$1007)),ISNUMBER(FIND(";"&amp;UPPER(TRIM(Datos!N300&amp;""))&amp;";",N$1007))),OR(UPPER(TRIM(Datos!N300&amp;""))="SÍ",UPPER(TRIM(Datos!N300&amp;""))="SI",UPPER(TRIM(Datos!N300&amp;""))="NO"),IF(ISNUMBER(Datos!N300),AND(OR(N$1005="",Datos!N300&gt;=N$1005),OR(N$1006="",Datos!N300&lt;=N$1006)),FALSE),TRUE))))</f>
        <v>0.0</v>
      </c>
      <c r="O300">
        <f>IF(Datos!O300="",0,IF(AND(O$1008&lt;&gt;"",Datos!O300=O$1008),0,IF(O$1004=0,0,1-CHOOSE(O$1004,IF(ISNUMBER(Datos!O300),AND(OR(O$1005="",Datos!O300&gt;=O$1005),OR(O$1006="",Datos!O300&lt;=O$1006)),FALSE),IF(ISNUMBER(Datos!O300),AND(Datos!O300=INT(Datos!O300),AND(OR(O$1005="",Datos!O300&gt;=O$1005),OR(O$1006="",Datos!O300&lt;=O$1006))),FALSE),OR(ISNUMBER(FIND(";"&amp;UPPER(TRIM(Datos!O300&amp;""))&amp;"=",O$1007)),ISNUMBER(FIND(";"&amp;UPPER(TRIM(Datos!O300&amp;""))&amp;";",O$1007))),OR(UPPER(TRIM(Datos!O300&amp;""))="SÍ",UPPER(TRIM(Datos!O300&amp;""))="SI",UPPER(TRIM(Datos!O300&amp;""))="NO"),IF(ISNUMBER(Datos!O300),AND(OR(O$1005="",Datos!O300&gt;=O$1005),OR(O$1006="",Datos!O300&lt;=O$1006)),FALSE),TRUE))))</f>
        <v>0.0</v>
      </c>
      <c r="P300">
        <f>IF(Datos!P300="",0,IF(AND(P$1008&lt;&gt;"",Datos!P300=P$1008),0,IF(P$1004=0,0,1-CHOOSE(P$1004,IF(ISNUMBER(Datos!P300),AND(OR(P$1005="",Datos!P300&gt;=P$1005),OR(P$1006="",Datos!P300&lt;=P$1006)),FALSE),IF(ISNUMBER(Datos!P300),AND(Datos!P300=INT(Datos!P300),AND(OR(P$1005="",Datos!P300&gt;=P$1005),OR(P$1006="",Datos!P300&lt;=P$1006))),FALSE),OR(ISNUMBER(FIND(";"&amp;UPPER(TRIM(Datos!P300&amp;""))&amp;"=",P$1007)),ISNUMBER(FIND(";"&amp;UPPER(TRIM(Datos!P300&amp;""))&amp;";",P$1007))),OR(UPPER(TRIM(Datos!P300&amp;""))="SÍ",UPPER(TRIM(Datos!P300&amp;""))="SI",UPPER(TRIM(Datos!P300&amp;""))="NO"),IF(ISNUMBER(Datos!P300),AND(OR(P$1005="",Datos!P300&gt;=P$1005),OR(P$1006="",Datos!P300&lt;=P$1006)),FALSE),TRUE))))</f>
        <v>0.0</v>
      </c>
      <c r="Q300">
        <f>IF(Datos!Q300="",0,IF(AND(Q$1008&lt;&gt;"",Datos!Q300=Q$1008),0,IF(Q$1004=0,0,1-CHOOSE(Q$1004,IF(ISNUMBER(Datos!Q300),AND(OR(Q$1005="",Datos!Q300&gt;=Q$1005),OR(Q$1006="",Datos!Q300&lt;=Q$1006)),FALSE),IF(ISNUMBER(Datos!Q300),AND(Datos!Q300=INT(Datos!Q300),AND(OR(Q$1005="",Datos!Q300&gt;=Q$1005),OR(Q$1006="",Datos!Q300&lt;=Q$1006))),FALSE),OR(ISNUMBER(FIND(";"&amp;UPPER(TRIM(Datos!Q300&amp;""))&amp;"=",Q$1007)),ISNUMBER(FIND(";"&amp;UPPER(TRIM(Datos!Q300&amp;""))&amp;";",Q$1007))),OR(UPPER(TRIM(Datos!Q300&amp;""))="SÍ",UPPER(TRIM(Datos!Q300&amp;""))="SI",UPPER(TRIM(Datos!Q300&amp;""))="NO"),IF(ISNUMBER(Datos!Q300),AND(OR(Q$1005="",Datos!Q300&gt;=Q$1005),OR(Q$1006="",Datos!Q300&lt;=Q$1006)),FALSE),TRUE))))</f>
        <v>0.0</v>
      </c>
      <c r="R300">
        <f>IF(Datos!R300="",0,IF(AND(R$1008&lt;&gt;"",Datos!R300=R$1008),0,IF(R$1004=0,0,1-CHOOSE(R$1004,IF(ISNUMBER(Datos!R300),AND(OR(R$1005="",Datos!R300&gt;=R$1005),OR(R$1006="",Datos!R300&lt;=R$1006)),FALSE),IF(ISNUMBER(Datos!R300),AND(Datos!R300=INT(Datos!R300),AND(OR(R$1005="",Datos!R300&gt;=R$1005),OR(R$1006="",Datos!R300&lt;=R$1006))),FALSE),OR(ISNUMBER(FIND(";"&amp;UPPER(TRIM(Datos!R300&amp;""))&amp;"=",R$1007)),ISNUMBER(FIND(";"&amp;UPPER(TRIM(Datos!R300&amp;""))&amp;";",R$1007))),OR(UPPER(TRIM(Datos!R300&amp;""))="SÍ",UPPER(TRIM(Datos!R300&amp;""))="SI",UPPER(TRIM(Datos!R300&amp;""))="NO"),IF(ISNUMBER(Datos!R300),AND(OR(R$1005="",Datos!R300&gt;=R$1005),OR(R$1006="",Datos!R300&lt;=R$1006)),FALSE),TRUE))))</f>
        <v>0.0</v>
      </c>
      <c r="S300">
        <f>IF(Datos!S300="",0,IF(AND(S$1008&lt;&gt;"",Datos!S300=S$1008),0,IF(S$1004=0,0,1-CHOOSE(S$1004,IF(ISNUMBER(Datos!S300),AND(OR(S$1005="",Datos!S300&gt;=S$1005),OR(S$1006="",Datos!S300&lt;=S$1006)),FALSE),IF(ISNUMBER(Datos!S300),AND(Datos!S300=INT(Datos!S300),AND(OR(S$1005="",Datos!S300&gt;=S$1005),OR(S$1006="",Datos!S300&lt;=S$1006))),FALSE),OR(ISNUMBER(FIND(";"&amp;UPPER(TRIM(Datos!S300&amp;""))&amp;"=",S$1007)),ISNUMBER(FIND(";"&amp;UPPER(TRIM(Datos!S300&amp;""))&amp;";",S$1007))),OR(UPPER(TRIM(Datos!S300&amp;""))="SÍ",UPPER(TRIM(Datos!S300&amp;""))="SI",UPPER(TRIM(Datos!S300&amp;""))="NO"),IF(ISNUMBER(Datos!S300),AND(OR(S$1005="",Datos!S300&gt;=S$1005),OR(S$1006="",Datos!S300&lt;=S$1006)),FALSE),TRUE))))</f>
        <v>0.0</v>
      </c>
      <c r="T300">
        <f>IF(Datos!T300="",0,IF(AND(T$1008&lt;&gt;"",Datos!T300=T$1008),0,IF(T$1004=0,0,1-CHOOSE(T$1004,IF(ISNUMBER(Datos!T300),AND(OR(T$1005="",Datos!T300&gt;=T$1005),OR(T$1006="",Datos!T300&lt;=T$1006)),FALSE),IF(ISNUMBER(Datos!T300),AND(Datos!T300=INT(Datos!T300),AND(OR(T$1005="",Datos!T300&gt;=T$1005),OR(T$1006="",Datos!T300&lt;=T$1006))),FALSE),OR(ISNUMBER(FIND(";"&amp;UPPER(TRIM(Datos!T300&amp;""))&amp;"=",T$1007)),ISNUMBER(FIND(";"&amp;UPPER(TRIM(Datos!T300&amp;""))&amp;";",T$1007))),OR(UPPER(TRIM(Datos!T300&amp;""))="SÍ",UPPER(TRIM(Datos!T300&amp;""))="SI",UPPER(TRIM(Datos!T300&amp;""))="NO"),IF(ISNUMBER(Datos!T300),AND(OR(T$1005="",Datos!T300&gt;=T$1005),OR(T$1006="",Datos!T300&lt;=T$1006)),FALSE),TRUE))))</f>
        <v>0.0</v>
      </c>
      <c r="U300">
        <f>IF(Datos!U300="",0,IF(AND(U$1008&lt;&gt;"",Datos!U300=U$1008),0,IF(U$1004=0,0,1-CHOOSE(U$1004,IF(ISNUMBER(Datos!U300),AND(OR(U$1005="",Datos!U300&gt;=U$1005),OR(U$1006="",Datos!U300&lt;=U$1006)),FALSE),IF(ISNUMBER(Datos!U300),AND(Datos!U300=INT(Datos!U300),AND(OR(U$1005="",Datos!U300&gt;=U$1005),OR(U$1006="",Datos!U300&lt;=U$1006))),FALSE),OR(ISNUMBER(FIND(";"&amp;UPPER(TRIM(Datos!U300&amp;""))&amp;"=",U$1007)),ISNUMBER(FIND(";"&amp;UPPER(TRIM(Datos!U300&amp;""))&amp;";",U$1007))),OR(UPPER(TRIM(Datos!U300&amp;""))="SÍ",UPPER(TRIM(Datos!U300&amp;""))="SI",UPPER(TRIM(Datos!U300&amp;""))="NO"),IF(ISNUMBER(Datos!U300),AND(OR(U$1005="",Datos!U300&gt;=U$1005),OR(U$1006="",Datos!U300&lt;=U$1006)),FALSE),TRUE))))</f>
        <v>0.0</v>
      </c>
      <c r="V300">
        <f>IF(Datos!V300="",0,IF(AND(V$1008&lt;&gt;"",Datos!V300=V$1008),0,IF(V$1004=0,0,1-CHOOSE(V$1004,IF(ISNUMBER(Datos!V300),AND(OR(V$1005="",Datos!V300&gt;=V$1005),OR(V$1006="",Datos!V300&lt;=V$1006)),FALSE),IF(ISNUMBER(Datos!V300),AND(Datos!V300=INT(Datos!V300),AND(OR(V$1005="",Datos!V300&gt;=V$1005),OR(V$1006="",Datos!V300&lt;=V$1006))),FALSE),OR(ISNUMBER(FIND(";"&amp;UPPER(TRIM(Datos!V300&amp;""))&amp;"=",V$1007)),ISNUMBER(FIND(";"&amp;UPPER(TRIM(Datos!V300&amp;""))&amp;";",V$1007))),OR(UPPER(TRIM(Datos!V300&amp;""))="SÍ",UPPER(TRIM(Datos!V300&amp;""))="SI",UPPER(TRIM(Datos!V300&amp;""))="NO"),IF(ISNUMBER(Datos!V300),AND(OR(V$1005="",Datos!V300&gt;=V$1005),OR(V$1006="",Datos!V300&lt;=V$1006)),FALSE),TRUE))))</f>
        <v>0.0</v>
      </c>
      <c r="W300">
        <f>IF(Datos!W300="",0,IF(AND(W$1008&lt;&gt;"",Datos!W300=W$1008),0,IF(W$1004=0,0,1-CHOOSE(W$1004,IF(ISNUMBER(Datos!W300),AND(OR(W$1005="",Datos!W300&gt;=W$1005),OR(W$1006="",Datos!W300&lt;=W$1006)),FALSE),IF(ISNUMBER(Datos!W300),AND(Datos!W300=INT(Datos!W300),AND(OR(W$1005="",Datos!W300&gt;=W$1005),OR(W$1006="",Datos!W300&lt;=W$1006))),FALSE),OR(ISNUMBER(FIND(";"&amp;UPPER(TRIM(Datos!W300&amp;""))&amp;"=",W$1007)),ISNUMBER(FIND(";"&amp;UPPER(TRIM(Datos!W300&amp;""))&amp;";",W$1007))),OR(UPPER(TRIM(Datos!W300&amp;""))="SÍ",UPPER(TRIM(Datos!W300&amp;""))="SI",UPPER(TRIM(Datos!W300&amp;""))="NO"),IF(ISNUMBER(Datos!W300),AND(OR(W$1005="",Datos!W300&gt;=W$1005),OR(W$1006="",Datos!W300&lt;=W$1006)),FALSE),TRUE))))</f>
        <v>0.0</v>
      </c>
      <c r="X300">
        <f>IF(Datos!X300="",0,IF(AND(X$1008&lt;&gt;"",Datos!X300=X$1008),0,IF(X$1004=0,0,1-CHOOSE(X$1004,IF(ISNUMBER(Datos!X300),AND(OR(X$1005="",Datos!X300&gt;=X$1005),OR(X$1006="",Datos!X300&lt;=X$1006)),FALSE),IF(ISNUMBER(Datos!X300),AND(Datos!X300=INT(Datos!X300),AND(OR(X$1005="",Datos!X300&gt;=X$1005),OR(X$1006="",Datos!X300&lt;=X$1006))),FALSE),OR(ISNUMBER(FIND(";"&amp;UPPER(TRIM(Datos!X300&amp;""))&amp;"=",X$1007)),ISNUMBER(FIND(";"&amp;UPPER(TRIM(Datos!X300&amp;""))&amp;";",X$1007))),OR(UPPER(TRIM(Datos!X300&amp;""))="SÍ",UPPER(TRIM(Datos!X300&amp;""))="SI",UPPER(TRIM(Datos!X300&amp;""))="NO"),IF(ISNUMBER(Datos!X300),AND(OR(X$1005="",Datos!X300&gt;=X$1005),OR(X$1006="",Datos!X300&lt;=X$1006)),FALSE),TRUE))))</f>
        <v>0.0</v>
      </c>
      <c r="Y300">
        <f>IF(Datos!Y300="",0,IF(AND(Y$1008&lt;&gt;"",Datos!Y300=Y$1008),0,IF(Y$1004=0,0,1-CHOOSE(Y$1004,IF(ISNUMBER(Datos!Y300),AND(OR(Y$1005="",Datos!Y300&gt;=Y$1005),OR(Y$1006="",Datos!Y300&lt;=Y$1006)),FALSE),IF(ISNUMBER(Datos!Y300),AND(Datos!Y300=INT(Datos!Y300),AND(OR(Y$1005="",Datos!Y300&gt;=Y$1005),OR(Y$1006="",Datos!Y300&lt;=Y$1006))),FALSE),OR(ISNUMBER(FIND(";"&amp;UPPER(TRIM(Datos!Y300&amp;""))&amp;"=",Y$1007)),ISNUMBER(FIND(";"&amp;UPPER(TRIM(Datos!Y300&amp;""))&amp;";",Y$1007))),OR(UPPER(TRIM(Datos!Y300&amp;""))="SÍ",UPPER(TRIM(Datos!Y300&amp;""))="SI",UPPER(TRIM(Datos!Y300&amp;""))="NO"),IF(ISNUMBER(Datos!Y300),AND(OR(Y$1005="",Datos!Y300&gt;=Y$1005),OR(Y$1006="",Datos!Y300&lt;=Y$1006)),FALSE),TRUE))))</f>
        <v>0.0</v>
      </c>
      <c r="Z300">
        <f>IF(Datos!Z300="",0,IF(AND(Z$1008&lt;&gt;"",Datos!Z300=Z$1008),0,IF(Z$1004=0,0,1-CHOOSE(Z$1004,IF(ISNUMBER(Datos!Z300),AND(OR(Z$1005="",Datos!Z300&gt;=Z$1005),OR(Z$1006="",Datos!Z300&lt;=Z$1006)),FALSE),IF(ISNUMBER(Datos!Z300),AND(Datos!Z300=INT(Datos!Z300),AND(OR(Z$1005="",Datos!Z300&gt;=Z$1005),OR(Z$1006="",Datos!Z300&lt;=Z$1006))),FALSE),OR(ISNUMBER(FIND(";"&amp;UPPER(TRIM(Datos!Z300&amp;""))&amp;"=",Z$1007)),ISNUMBER(FIND(";"&amp;UPPER(TRIM(Datos!Z300&amp;""))&amp;";",Z$1007))),OR(UPPER(TRIM(Datos!Z300&amp;""))="SÍ",UPPER(TRIM(Datos!Z300&amp;""))="SI",UPPER(TRIM(Datos!Z300&amp;""))="NO"),IF(ISNUMBER(Datos!Z300),AND(OR(Z$1005="",Datos!Z300&gt;=Z$1005),OR(Z$1006="",Datos!Z300&lt;=Z$1006)),FALSE),TRUE))))</f>
        <v>0.0</v>
      </c>
      <c r="AA300">
        <f>IF(Datos!AA300="",0,IF(AND(AA$1008&lt;&gt;"",Datos!AA300=AA$1008),0,IF(AA$1004=0,0,1-CHOOSE(AA$1004,IF(ISNUMBER(Datos!AA300),AND(OR(AA$1005="",Datos!AA300&gt;=AA$1005),OR(AA$1006="",Datos!AA300&lt;=AA$1006)),FALSE),IF(ISNUMBER(Datos!AA300),AND(Datos!AA300=INT(Datos!AA300),AND(OR(AA$1005="",Datos!AA300&gt;=AA$1005),OR(AA$1006="",Datos!AA300&lt;=AA$1006))),FALSE),OR(ISNUMBER(FIND(";"&amp;UPPER(TRIM(Datos!AA300&amp;""))&amp;"=",AA$1007)),ISNUMBER(FIND(";"&amp;UPPER(TRIM(Datos!AA300&amp;""))&amp;";",AA$1007))),OR(UPPER(TRIM(Datos!AA300&amp;""))="SÍ",UPPER(TRIM(Datos!AA300&amp;""))="SI",UPPER(TRIM(Datos!AA300&amp;""))="NO"),IF(ISNUMBER(Datos!AA300),AND(OR(AA$1005="",Datos!AA300&gt;=AA$1005),OR(AA$1006="",Datos!AA300&lt;=AA$1006)),FALSE),TRUE))))</f>
        <v>0.0</v>
      </c>
      <c r="AB300">
        <f>IF(Datos!AB300="",0,IF(AND(AB$1008&lt;&gt;"",Datos!AB300=AB$1008),0,IF(AB$1004=0,0,1-CHOOSE(AB$1004,IF(ISNUMBER(Datos!AB300),AND(OR(AB$1005="",Datos!AB300&gt;=AB$1005),OR(AB$1006="",Datos!AB300&lt;=AB$1006)),FALSE),IF(ISNUMBER(Datos!AB300),AND(Datos!AB300=INT(Datos!AB300),AND(OR(AB$1005="",Datos!AB300&gt;=AB$1005),OR(AB$1006="",Datos!AB300&lt;=AB$1006))),FALSE),OR(ISNUMBER(FIND(";"&amp;UPPER(TRIM(Datos!AB300&amp;""))&amp;"=",AB$1007)),ISNUMBER(FIND(";"&amp;UPPER(TRIM(Datos!AB300&amp;""))&amp;";",AB$1007))),OR(UPPER(TRIM(Datos!AB300&amp;""))="SÍ",UPPER(TRIM(Datos!AB300&amp;""))="SI",UPPER(TRIM(Datos!AB300&amp;""))="NO"),IF(ISNUMBER(Datos!AB300),AND(OR(AB$1005="",Datos!AB300&gt;=AB$1005),OR(AB$1006="",Datos!AB300&lt;=AB$1006)),FALSE),TRUE))))</f>
        <v>0.0</v>
      </c>
      <c r="AC300">
        <f>IF(Datos!AC300="",0,IF(AND(AC$1008&lt;&gt;"",Datos!AC300=AC$1008),0,IF(AC$1004=0,0,1-CHOOSE(AC$1004,IF(ISNUMBER(Datos!AC300),AND(OR(AC$1005="",Datos!AC300&gt;=AC$1005),OR(AC$1006="",Datos!AC300&lt;=AC$1006)),FALSE),IF(ISNUMBER(Datos!AC300),AND(Datos!AC300=INT(Datos!AC300),AND(OR(AC$1005="",Datos!AC300&gt;=AC$1005),OR(AC$1006="",Datos!AC300&lt;=AC$1006))),FALSE),OR(ISNUMBER(FIND(";"&amp;UPPER(TRIM(Datos!AC300&amp;""))&amp;"=",AC$1007)),ISNUMBER(FIND(";"&amp;UPPER(TRIM(Datos!AC300&amp;""))&amp;";",AC$1007))),OR(UPPER(TRIM(Datos!AC300&amp;""))="SÍ",UPPER(TRIM(Datos!AC300&amp;""))="SI",UPPER(TRIM(Datos!AC300&amp;""))="NO"),IF(ISNUMBER(Datos!AC300),AND(OR(AC$1005="",Datos!AC300&gt;=AC$1005),OR(AC$1006="",Datos!AC300&lt;=AC$1006)),FALSE),TRUE))))</f>
        <v>0.0</v>
      </c>
      <c r="AD300">
        <f>IF(Datos!AD300="",0,IF(AND(AD$1008&lt;&gt;"",Datos!AD300=AD$1008),0,IF(AD$1004=0,0,1-CHOOSE(AD$1004,IF(ISNUMBER(Datos!AD300),AND(OR(AD$1005="",Datos!AD300&gt;=AD$1005),OR(AD$1006="",Datos!AD300&lt;=AD$1006)),FALSE),IF(ISNUMBER(Datos!AD300),AND(Datos!AD300=INT(Datos!AD300),AND(OR(AD$1005="",Datos!AD300&gt;=AD$1005),OR(AD$1006="",Datos!AD300&lt;=AD$1006))),FALSE),OR(ISNUMBER(FIND(";"&amp;UPPER(TRIM(Datos!AD300&amp;""))&amp;"=",AD$1007)),ISNUMBER(FIND(";"&amp;UPPER(TRIM(Datos!AD300&amp;""))&amp;";",AD$1007))),OR(UPPER(TRIM(Datos!AD300&amp;""))="SÍ",UPPER(TRIM(Datos!AD300&amp;""))="SI",UPPER(TRIM(Datos!AD300&amp;""))="NO"),IF(ISNUMBER(Datos!AD300),AND(OR(AD$1005="",Datos!AD300&gt;=AD$1005),OR(AD$1006="",Datos!AD300&lt;=AD$1006)),FALSE),TRUE))))</f>
        <v>0.0</v>
      </c>
      <c r="AE300">
        <f>IF(Datos!AE300="",0,IF(AND(AE$1008&lt;&gt;"",Datos!AE300=AE$1008),0,IF(AE$1004=0,0,1-CHOOSE(AE$1004,IF(ISNUMBER(Datos!AE300),AND(OR(AE$1005="",Datos!AE300&gt;=AE$1005),OR(AE$1006="",Datos!AE300&lt;=AE$1006)),FALSE),IF(ISNUMBER(Datos!AE300),AND(Datos!AE300=INT(Datos!AE300),AND(OR(AE$1005="",Datos!AE300&gt;=AE$1005),OR(AE$1006="",Datos!AE300&lt;=AE$1006))),FALSE),OR(ISNUMBER(FIND(";"&amp;UPPER(TRIM(Datos!AE300&amp;""))&amp;"=",AE$1007)),ISNUMBER(FIND(";"&amp;UPPER(TRIM(Datos!AE300&amp;""))&amp;";",AE$1007))),OR(UPPER(TRIM(Datos!AE300&amp;""))="SÍ",UPPER(TRIM(Datos!AE300&amp;""))="SI",UPPER(TRIM(Datos!AE300&amp;""))="NO"),IF(ISNUMBER(Datos!AE300),AND(OR(AE$1005="",Datos!AE300&gt;=AE$1005),OR(AE$1006="",Datos!AE300&lt;=AE$1006)),FALSE),TRUE))))</f>
        <v>0.0</v>
      </c>
    </row>
    <row r="301" spans="2:31">
      <c r="B301">
        <f>IF(Datos!B301="",0,IF(AND(B$1008&lt;&gt;"",Datos!B301=B$1008),0,IF(B$1004=0,0,1-CHOOSE(B$1004,IF(ISNUMBER(Datos!B301),AND(OR(B$1005="",Datos!B301&gt;=B$1005),OR(B$1006="",Datos!B301&lt;=B$1006)),FALSE),IF(ISNUMBER(Datos!B301),AND(Datos!B301=INT(Datos!B301),AND(OR(B$1005="",Datos!B301&gt;=B$1005),OR(B$1006="",Datos!B301&lt;=B$1006))),FALSE),OR(ISNUMBER(FIND(";"&amp;UPPER(TRIM(Datos!B301&amp;""))&amp;"=",B$1007)),ISNUMBER(FIND(";"&amp;UPPER(TRIM(Datos!B301&amp;""))&amp;";",B$1007))),OR(UPPER(TRIM(Datos!B301&amp;""))="SÍ",UPPER(TRIM(Datos!B301&amp;""))="SI",UPPER(TRIM(Datos!B301&amp;""))="NO"),IF(ISNUMBER(Datos!B301),AND(OR(B$1005="",Datos!B301&gt;=B$1005),OR(B$1006="",Datos!B301&lt;=B$1006)),FALSE),TRUE))))</f>
        <v>0.0</v>
      </c>
      <c r="C301">
        <f>IF(Datos!C301="",0,IF(AND(C$1008&lt;&gt;"",Datos!C301=C$1008),0,IF(C$1004=0,0,1-CHOOSE(C$1004,IF(ISNUMBER(Datos!C301),AND(OR(C$1005="",Datos!C301&gt;=C$1005),OR(C$1006="",Datos!C301&lt;=C$1006)),FALSE),IF(ISNUMBER(Datos!C301),AND(Datos!C301=INT(Datos!C301),AND(OR(C$1005="",Datos!C301&gt;=C$1005),OR(C$1006="",Datos!C301&lt;=C$1006))),FALSE),OR(ISNUMBER(FIND(";"&amp;UPPER(TRIM(Datos!C301&amp;""))&amp;"=",C$1007)),ISNUMBER(FIND(";"&amp;UPPER(TRIM(Datos!C301&amp;""))&amp;";",C$1007))),OR(UPPER(TRIM(Datos!C301&amp;""))="SÍ",UPPER(TRIM(Datos!C301&amp;""))="SI",UPPER(TRIM(Datos!C301&amp;""))="NO"),IF(ISNUMBER(Datos!C301),AND(OR(C$1005="",Datos!C301&gt;=C$1005),OR(C$1006="",Datos!C301&lt;=C$1006)),FALSE),TRUE))))</f>
        <v>0.0</v>
      </c>
      <c r="D301">
        <f>IF(Datos!D301="",0,IF(AND(D$1008&lt;&gt;"",Datos!D301=D$1008),0,IF(D$1004=0,0,1-CHOOSE(D$1004,IF(ISNUMBER(Datos!D301),AND(OR(D$1005="",Datos!D301&gt;=D$1005),OR(D$1006="",Datos!D301&lt;=D$1006)),FALSE),IF(ISNUMBER(Datos!D301),AND(Datos!D301=INT(Datos!D301),AND(OR(D$1005="",Datos!D301&gt;=D$1005),OR(D$1006="",Datos!D301&lt;=D$1006))),FALSE),OR(ISNUMBER(FIND(";"&amp;UPPER(TRIM(Datos!D301&amp;""))&amp;"=",D$1007)),ISNUMBER(FIND(";"&amp;UPPER(TRIM(Datos!D301&amp;""))&amp;";",D$1007))),OR(UPPER(TRIM(Datos!D301&amp;""))="SÍ",UPPER(TRIM(Datos!D301&amp;""))="SI",UPPER(TRIM(Datos!D301&amp;""))="NO"),IF(ISNUMBER(Datos!D301),AND(OR(D$1005="",Datos!D301&gt;=D$1005),OR(D$1006="",Datos!D301&lt;=D$1006)),FALSE),TRUE))))</f>
        <v>0.0</v>
      </c>
      <c r="E301">
        <f>IF(Datos!E301="",0,IF(AND(E$1008&lt;&gt;"",Datos!E301=E$1008),0,IF(E$1004=0,0,1-CHOOSE(E$1004,IF(ISNUMBER(Datos!E301),AND(OR(E$1005="",Datos!E301&gt;=E$1005),OR(E$1006="",Datos!E301&lt;=E$1006)),FALSE),IF(ISNUMBER(Datos!E301),AND(Datos!E301=INT(Datos!E301),AND(OR(E$1005="",Datos!E301&gt;=E$1005),OR(E$1006="",Datos!E301&lt;=E$1006))),FALSE),OR(ISNUMBER(FIND(";"&amp;UPPER(TRIM(Datos!E301&amp;""))&amp;"=",E$1007)),ISNUMBER(FIND(";"&amp;UPPER(TRIM(Datos!E301&amp;""))&amp;";",E$1007))),OR(UPPER(TRIM(Datos!E301&amp;""))="SÍ",UPPER(TRIM(Datos!E301&amp;""))="SI",UPPER(TRIM(Datos!E301&amp;""))="NO"),IF(ISNUMBER(Datos!E301),AND(OR(E$1005="",Datos!E301&gt;=E$1005),OR(E$1006="",Datos!E301&lt;=E$1006)),FALSE),TRUE))))</f>
        <v>0.0</v>
      </c>
      <c r="F301">
        <f>IF(Datos!F301="",0,IF(AND(F$1008&lt;&gt;"",Datos!F301=F$1008),0,IF(F$1004=0,0,1-CHOOSE(F$1004,IF(ISNUMBER(Datos!F301),AND(OR(F$1005="",Datos!F301&gt;=F$1005),OR(F$1006="",Datos!F301&lt;=F$1006)),FALSE),IF(ISNUMBER(Datos!F301),AND(Datos!F301=INT(Datos!F301),AND(OR(F$1005="",Datos!F301&gt;=F$1005),OR(F$1006="",Datos!F301&lt;=F$1006))),FALSE),OR(ISNUMBER(FIND(";"&amp;UPPER(TRIM(Datos!F301&amp;""))&amp;"=",F$1007)),ISNUMBER(FIND(";"&amp;UPPER(TRIM(Datos!F301&amp;""))&amp;";",F$1007))),OR(UPPER(TRIM(Datos!F301&amp;""))="SÍ",UPPER(TRIM(Datos!F301&amp;""))="SI",UPPER(TRIM(Datos!F301&amp;""))="NO"),IF(ISNUMBER(Datos!F301),AND(OR(F$1005="",Datos!F301&gt;=F$1005),OR(F$1006="",Datos!F301&lt;=F$1006)),FALSE),TRUE))))</f>
        <v>0.0</v>
      </c>
      <c r="G301">
        <f>IF(Datos!G301="",0,IF(AND(G$1008&lt;&gt;"",Datos!G301=G$1008),0,IF(G$1004=0,0,1-CHOOSE(G$1004,IF(ISNUMBER(Datos!G301),AND(OR(G$1005="",Datos!G301&gt;=G$1005),OR(G$1006="",Datos!G301&lt;=G$1006)),FALSE),IF(ISNUMBER(Datos!G301),AND(Datos!G301=INT(Datos!G301),AND(OR(G$1005="",Datos!G301&gt;=G$1005),OR(G$1006="",Datos!G301&lt;=G$1006))),FALSE),OR(ISNUMBER(FIND(";"&amp;UPPER(TRIM(Datos!G301&amp;""))&amp;"=",G$1007)),ISNUMBER(FIND(";"&amp;UPPER(TRIM(Datos!G301&amp;""))&amp;";",G$1007))),OR(UPPER(TRIM(Datos!G301&amp;""))="SÍ",UPPER(TRIM(Datos!G301&amp;""))="SI",UPPER(TRIM(Datos!G301&amp;""))="NO"),IF(ISNUMBER(Datos!G301),AND(OR(G$1005="",Datos!G301&gt;=G$1005),OR(G$1006="",Datos!G301&lt;=G$1006)),FALSE),TRUE))))</f>
        <v>0.0</v>
      </c>
      <c r="H301">
        <f>IF(Datos!H301="",0,IF(AND(H$1008&lt;&gt;"",Datos!H301=H$1008),0,IF(H$1004=0,0,1-CHOOSE(H$1004,IF(ISNUMBER(Datos!H301),AND(OR(H$1005="",Datos!H301&gt;=H$1005),OR(H$1006="",Datos!H301&lt;=H$1006)),FALSE),IF(ISNUMBER(Datos!H301),AND(Datos!H301=INT(Datos!H301),AND(OR(H$1005="",Datos!H301&gt;=H$1005),OR(H$1006="",Datos!H301&lt;=H$1006))),FALSE),OR(ISNUMBER(FIND(";"&amp;UPPER(TRIM(Datos!H301&amp;""))&amp;"=",H$1007)),ISNUMBER(FIND(";"&amp;UPPER(TRIM(Datos!H301&amp;""))&amp;";",H$1007))),OR(UPPER(TRIM(Datos!H301&amp;""))="SÍ",UPPER(TRIM(Datos!H301&amp;""))="SI",UPPER(TRIM(Datos!H301&amp;""))="NO"),IF(ISNUMBER(Datos!H301),AND(OR(H$1005="",Datos!H301&gt;=H$1005),OR(H$1006="",Datos!H301&lt;=H$1006)),FALSE),TRUE))))</f>
        <v>0.0</v>
      </c>
      <c r="I301">
        <f>IF(Datos!I301="",0,IF(AND(I$1008&lt;&gt;"",Datos!I301=I$1008),0,IF(I$1004=0,0,1-CHOOSE(I$1004,IF(ISNUMBER(Datos!I301),AND(OR(I$1005="",Datos!I301&gt;=I$1005),OR(I$1006="",Datos!I301&lt;=I$1006)),FALSE),IF(ISNUMBER(Datos!I301),AND(Datos!I301=INT(Datos!I301),AND(OR(I$1005="",Datos!I301&gt;=I$1005),OR(I$1006="",Datos!I301&lt;=I$1006))),FALSE),OR(ISNUMBER(FIND(";"&amp;UPPER(TRIM(Datos!I301&amp;""))&amp;"=",I$1007)),ISNUMBER(FIND(";"&amp;UPPER(TRIM(Datos!I301&amp;""))&amp;";",I$1007))),OR(UPPER(TRIM(Datos!I301&amp;""))="SÍ",UPPER(TRIM(Datos!I301&amp;""))="SI",UPPER(TRIM(Datos!I301&amp;""))="NO"),IF(ISNUMBER(Datos!I301),AND(OR(I$1005="",Datos!I301&gt;=I$1005),OR(I$1006="",Datos!I301&lt;=I$1006)),FALSE),TRUE))))</f>
        <v>0.0</v>
      </c>
      <c r="J301">
        <f>IF(Datos!J301="",0,IF(AND(J$1008&lt;&gt;"",Datos!J301=J$1008),0,IF(J$1004=0,0,1-CHOOSE(J$1004,IF(ISNUMBER(Datos!J301),AND(OR(J$1005="",Datos!J301&gt;=J$1005),OR(J$1006="",Datos!J301&lt;=J$1006)),FALSE),IF(ISNUMBER(Datos!J301),AND(Datos!J301=INT(Datos!J301),AND(OR(J$1005="",Datos!J301&gt;=J$1005),OR(J$1006="",Datos!J301&lt;=J$1006))),FALSE),OR(ISNUMBER(FIND(";"&amp;UPPER(TRIM(Datos!J301&amp;""))&amp;"=",J$1007)),ISNUMBER(FIND(";"&amp;UPPER(TRIM(Datos!J301&amp;""))&amp;";",J$1007))),OR(UPPER(TRIM(Datos!J301&amp;""))="SÍ",UPPER(TRIM(Datos!J301&amp;""))="SI",UPPER(TRIM(Datos!J301&amp;""))="NO"),IF(ISNUMBER(Datos!J301),AND(OR(J$1005="",Datos!J301&gt;=J$1005),OR(J$1006="",Datos!J301&lt;=J$1006)),FALSE),TRUE))))</f>
        <v>0.0</v>
      </c>
      <c r="K301">
        <f>IF(Datos!K301="",0,IF(AND(K$1008&lt;&gt;"",Datos!K301=K$1008),0,IF(K$1004=0,0,1-CHOOSE(K$1004,IF(ISNUMBER(Datos!K301),AND(OR(K$1005="",Datos!K301&gt;=K$1005),OR(K$1006="",Datos!K301&lt;=K$1006)),FALSE),IF(ISNUMBER(Datos!K301),AND(Datos!K301=INT(Datos!K301),AND(OR(K$1005="",Datos!K301&gt;=K$1005),OR(K$1006="",Datos!K301&lt;=K$1006))),FALSE),OR(ISNUMBER(FIND(";"&amp;UPPER(TRIM(Datos!K301&amp;""))&amp;"=",K$1007)),ISNUMBER(FIND(";"&amp;UPPER(TRIM(Datos!K301&amp;""))&amp;";",K$1007))),OR(UPPER(TRIM(Datos!K301&amp;""))="SÍ",UPPER(TRIM(Datos!K301&amp;""))="SI",UPPER(TRIM(Datos!K301&amp;""))="NO"),IF(ISNUMBER(Datos!K301),AND(OR(K$1005="",Datos!K301&gt;=K$1005),OR(K$1006="",Datos!K301&lt;=K$1006)),FALSE),TRUE))))</f>
        <v>0.0</v>
      </c>
      <c r="L301">
        <f>IF(Datos!L301="",0,IF(AND(L$1008&lt;&gt;"",Datos!L301=L$1008),0,IF(L$1004=0,0,1-CHOOSE(L$1004,IF(ISNUMBER(Datos!L301),AND(OR(L$1005="",Datos!L301&gt;=L$1005),OR(L$1006="",Datos!L301&lt;=L$1006)),FALSE),IF(ISNUMBER(Datos!L301),AND(Datos!L301=INT(Datos!L301),AND(OR(L$1005="",Datos!L301&gt;=L$1005),OR(L$1006="",Datos!L301&lt;=L$1006))),FALSE),OR(ISNUMBER(FIND(";"&amp;UPPER(TRIM(Datos!L301&amp;""))&amp;"=",L$1007)),ISNUMBER(FIND(";"&amp;UPPER(TRIM(Datos!L301&amp;""))&amp;";",L$1007))),OR(UPPER(TRIM(Datos!L301&amp;""))="SÍ",UPPER(TRIM(Datos!L301&amp;""))="SI",UPPER(TRIM(Datos!L301&amp;""))="NO"),IF(ISNUMBER(Datos!L301),AND(OR(L$1005="",Datos!L301&gt;=L$1005),OR(L$1006="",Datos!L301&lt;=L$1006)),FALSE),TRUE))))</f>
        <v>0.0</v>
      </c>
      <c r="M301">
        <f>IF(Datos!M301="",0,IF(AND(M$1008&lt;&gt;"",Datos!M301=M$1008),0,IF(M$1004=0,0,1-CHOOSE(M$1004,IF(ISNUMBER(Datos!M301),AND(OR(M$1005="",Datos!M301&gt;=M$1005),OR(M$1006="",Datos!M301&lt;=M$1006)),FALSE),IF(ISNUMBER(Datos!M301),AND(Datos!M301=INT(Datos!M301),AND(OR(M$1005="",Datos!M301&gt;=M$1005),OR(M$1006="",Datos!M301&lt;=M$1006))),FALSE),OR(ISNUMBER(FIND(";"&amp;UPPER(TRIM(Datos!M301&amp;""))&amp;"=",M$1007)),ISNUMBER(FIND(";"&amp;UPPER(TRIM(Datos!M301&amp;""))&amp;";",M$1007))),OR(UPPER(TRIM(Datos!M301&amp;""))="SÍ",UPPER(TRIM(Datos!M301&amp;""))="SI",UPPER(TRIM(Datos!M301&amp;""))="NO"),IF(ISNUMBER(Datos!M301),AND(OR(M$1005="",Datos!M301&gt;=M$1005),OR(M$1006="",Datos!M301&lt;=M$1006)),FALSE),TRUE))))</f>
        <v>0.0</v>
      </c>
      <c r="N301">
        <f>IF(Datos!N301="",0,IF(AND(N$1008&lt;&gt;"",Datos!N301=N$1008),0,IF(N$1004=0,0,1-CHOOSE(N$1004,IF(ISNUMBER(Datos!N301),AND(OR(N$1005="",Datos!N301&gt;=N$1005),OR(N$1006="",Datos!N301&lt;=N$1006)),FALSE),IF(ISNUMBER(Datos!N301),AND(Datos!N301=INT(Datos!N301),AND(OR(N$1005="",Datos!N301&gt;=N$1005),OR(N$1006="",Datos!N301&lt;=N$1006))),FALSE),OR(ISNUMBER(FIND(";"&amp;UPPER(TRIM(Datos!N301&amp;""))&amp;"=",N$1007)),ISNUMBER(FIND(";"&amp;UPPER(TRIM(Datos!N301&amp;""))&amp;";",N$1007))),OR(UPPER(TRIM(Datos!N301&amp;""))="SÍ",UPPER(TRIM(Datos!N301&amp;""))="SI",UPPER(TRIM(Datos!N301&amp;""))="NO"),IF(ISNUMBER(Datos!N301),AND(OR(N$1005="",Datos!N301&gt;=N$1005),OR(N$1006="",Datos!N301&lt;=N$1006)),FALSE),TRUE))))</f>
        <v>0.0</v>
      </c>
      <c r="O301">
        <f>IF(Datos!O301="",0,IF(AND(O$1008&lt;&gt;"",Datos!O301=O$1008),0,IF(O$1004=0,0,1-CHOOSE(O$1004,IF(ISNUMBER(Datos!O301),AND(OR(O$1005="",Datos!O301&gt;=O$1005),OR(O$1006="",Datos!O301&lt;=O$1006)),FALSE),IF(ISNUMBER(Datos!O301),AND(Datos!O301=INT(Datos!O301),AND(OR(O$1005="",Datos!O301&gt;=O$1005),OR(O$1006="",Datos!O301&lt;=O$1006))),FALSE),OR(ISNUMBER(FIND(";"&amp;UPPER(TRIM(Datos!O301&amp;""))&amp;"=",O$1007)),ISNUMBER(FIND(";"&amp;UPPER(TRIM(Datos!O301&amp;""))&amp;";",O$1007))),OR(UPPER(TRIM(Datos!O301&amp;""))="SÍ",UPPER(TRIM(Datos!O301&amp;""))="SI",UPPER(TRIM(Datos!O301&amp;""))="NO"),IF(ISNUMBER(Datos!O301),AND(OR(O$1005="",Datos!O301&gt;=O$1005),OR(O$1006="",Datos!O301&lt;=O$1006)),FALSE),TRUE))))</f>
        <v>0.0</v>
      </c>
      <c r="P301">
        <f>IF(Datos!P301="",0,IF(AND(P$1008&lt;&gt;"",Datos!P301=P$1008),0,IF(P$1004=0,0,1-CHOOSE(P$1004,IF(ISNUMBER(Datos!P301),AND(OR(P$1005="",Datos!P301&gt;=P$1005),OR(P$1006="",Datos!P301&lt;=P$1006)),FALSE),IF(ISNUMBER(Datos!P301),AND(Datos!P301=INT(Datos!P301),AND(OR(P$1005="",Datos!P301&gt;=P$1005),OR(P$1006="",Datos!P301&lt;=P$1006))),FALSE),OR(ISNUMBER(FIND(";"&amp;UPPER(TRIM(Datos!P301&amp;""))&amp;"=",P$1007)),ISNUMBER(FIND(";"&amp;UPPER(TRIM(Datos!P301&amp;""))&amp;";",P$1007))),OR(UPPER(TRIM(Datos!P301&amp;""))="SÍ",UPPER(TRIM(Datos!P301&amp;""))="SI",UPPER(TRIM(Datos!P301&amp;""))="NO"),IF(ISNUMBER(Datos!P301),AND(OR(P$1005="",Datos!P301&gt;=P$1005),OR(P$1006="",Datos!P301&lt;=P$1006)),FALSE),TRUE))))</f>
        <v>0.0</v>
      </c>
      <c r="Q301">
        <f>IF(Datos!Q301="",0,IF(AND(Q$1008&lt;&gt;"",Datos!Q301=Q$1008),0,IF(Q$1004=0,0,1-CHOOSE(Q$1004,IF(ISNUMBER(Datos!Q301),AND(OR(Q$1005="",Datos!Q301&gt;=Q$1005),OR(Q$1006="",Datos!Q301&lt;=Q$1006)),FALSE),IF(ISNUMBER(Datos!Q301),AND(Datos!Q301=INT(Datos!Q301),AND(OR(Q$1005="",Datos!Q301&gt;=Q$1005),OR(Q$1006="",Datos!Q301&lt;=Q$1006))),FALSE),OR(ISNUMBER(FIND(";"&amp;UPPER(TRIM(Datos!Q301&amp;""))&amp;"=",Q$1007)),ISNUMBER(FIND(";"&amp;UPPER(TRIM(Datos!Q301&amp;""))&amp;";",Q$1007))),OR(UPPER(TRIM(Datos!Q301&amp;""))="SÍ",UPPER(TRIM(Datos!Q301&amp;""))="SI",UPPER(TRIM(Datos!Q301&amp;""))="NO"),IF(ISNUMBER(Datos!Q301),AND(OR(Q$1005="",Datos!Q301&gt;=Q$1005),OR(Q$1006="",Datos!Q301&lt;=Q$1006)),FALSE),TRUE))))</f>
        <v>0.0</v>
      </c>
      <c r="R301">
        <f>IF(Datos!R301="",0,IF(AND(R$1008&lt;&gt;"",Datos!R301=R$1008),0,IF(R$1004=0,0,1-CHOOSE(R$1004,IF(ISNUMBER(Datos!R301),AND(OR(R$1005="",Datos!R301&gt;=R$1005),OR(R$1006="",Datos!R301&lt;=R$1006)),FALSE),IF(ISNUMBER(Datos!R301),AND(Datos!R301=INT(Datos!R301),AND(OR(R$1005="",Datos!R301&gt;=R$1005),OR(R$1006="",Datos!R301&lt;=R$1006))),FALSE),OR(ISNUMBER(FIND(";"&amp;UPPER(TRIM(Datos!R301&amp;""))&amp;"=",R$1007)),ISNUMBER(FIND(";"&amp;UPPER(TRIM(Datos!R301&amp;""))&amp;";",R$1007))),OR(UPPER(TRIM(Datos!R301&amp;""))="SÍ",UPPER(TRIM(Datos!R301&amp;""))="SI",UPPER(TRIM(Datos!R301&amp;""))="NO"),IF(ISNUMBER(Datos!R301),AND(OR(R$1005="",Datos!R301&gt;=R$1005),OR(R$1006="",Datos!R301&lt;=R$1006)),FALSE),TRUE))))</f>
        <v>0.0</v>
      </c>
      <c r="S301">
        <f>IF(Datos!S301="",0,IF(AND(S$1008&lt;&gt;"",Datos!S301=S$1008),0,IF(S$1004=0,0,1-CHOOSE(S$1004,IF(ISNUMBER(Datos!S301),AND(OR(S$1005="",Datos!S301&gt;=S$1005),OR(S$1006="",Datos!S301&lt;=S$1006)),FALSE),IF(ISNUMBER(Datos!S301),AND(Datos!S301=INT(Datos!S301),AND(OR(S$1005="",Datos!S301&gt;=S$1005),OR(S$1006="",Datos!S301&lt;=S$1006))),FALSE),OR(ISNUMBER(FIND(";"&amp;UPPER(TRIM(Datos!S301&amp;""))&amp;"=",S$1007)),ISNUMBER(FIND(";"&amp;UPPER(TRIM(Datos!S301&amp;""))&amp;";",S$1007))),OR(UPPER(TRIM(Datos!S301&amp;""))="SÍ",UPPER(TRIM(Datos!S301&amp;""))="SI",UPPER(TRIM(Datos!S301&amp;""))="NO"),IF(ISNUMBER(Datos!S301),AND(OR(S$1005="",Datos!S301&gt;=S$1005),OR(S$1006="",Datos!S301&lt;=S$1006)),FALSE),TRUE))))</f>
        <v>0.0</v>
      </c>
      <c r="T301">
        <f>IF(Datos!T301="",0,IF(AND(T$1008&lt;&gt;"",Datos!T301=T$1008),0,IF(T$1004=0,0,1-CHOOSE(T$1004,IF(ISNUMBER(Datos!T301),AND(OR(T$1005="",Datos!T301&gt;=T$1005),OR(T$1006="",Datos!T301&lt;=T$1006)),FALSE),IF(ISNUMBER(Datos!T301),AND(Datos!T301=INT(Datos!T301),AND(OR(T$1005="",Datos!T301&gt;=T$1005),OR(T$1006="",Datos!T301&lt;=T$1006))),FALSE),OR(ISNUMBER(FIND(";"&amp;UPPER(TRIM(Datos!T301&amp;""))&amp;"=",T$1007)),ISNUMBER(FIND(";"&amp;UPPER(TRIM(Datos!T301&amp;""))&amp;";",T$1007))),OR(UPPER(TRIM(Datos!T301&amp;""))="SÍ",UPPER(TRIM(Datos!T301&amp;""))="SI",UPPER(TRIM(Datos!T301&amp;""))="NO"),IF(ISNUMBER(Datos!T301),AND(OR(T$1005="",Datos!T301&gt;=T$1005),OR(T$1006="",Datos!T301&lt;=T$1006)),FALSE),TRUE))))</f>
        <v>0.0</v>
      </c>
      <c r="U301">
        <f>IF(Datos!U301="",0,IF(AND(U$1008&lt;&gt;"",Datos!U301=U$1008),0,IF(U$1004=0,0,1-CHOOSE(U$1004,IF(ISNUMBER(Datos!U301),AND(OR(U$1005="",Datos!U301&gt;=U$1005),OR(U$1006="",Datos!U301&lt;=U$1006)),FALSE),IF(ISNUMBER(Datos!U301),AND(Datos!U301=INT(Datos!U301),AND(OR(U$1005="",Datos!U301&gt;=U$1005),OR(U$1006="",Datos!U301&lt;=U$1006))),FALSE),OR(ISNUMBER(FIND(";"&amp;UPPER(TRIM(Datos!U301&amp;""))&amp;"=",U$1007)),ISNUMBER(FIND(";"&amp;UPPER(TRIM(Datos!U301&amp;""))&amp;";",U$1007))),OR(UPPER(TRIM(Datos!U301&amp;""))="SÍ",UPPER(TRIM(Datos!U301&amp;""))="SI",UPPER(TRIM(Datos!U301&amp;""))="NO"),IF(ISNUMBER(Datos!U301),AND(OR(U$1005="",Datos!U301&gt;=U$1005),OR(U$1006="",Datos!U301&lt;=U$1006)),FALSE),TRUE))))</f>
        <v>0.0</v>
      </c>
      <c r="V301">
        <f>IF(Datos!V301="",0,IF(AND(V$1008&lt;&gt;"",Datos!V301=V$1008),0,IF(V$1004=0,0,1-CHOOSE(V$1004,IF(ISNUMBER(Datos!V301),AND(OR(V$1005="",Datos!V301&gt;=V$1005),OR(V$1006="",Datos!V301&lt;=V$1006)),FALSE),IF(ISNUMBER(Datos!V301),AND(Datos!V301=INT(Datos!V301),AND(OR(V$1005="",Datos!V301&gt;=V$1005),OR(V$1006="",Datos!V301&lt;=V$1006))),FALSE),OR(ISNUMBER(FIND(";"&amp;UPPER(TRIM(Datos!V301&amp;""))&amp;"=",V$1007)),ISNUMBER(FIND(";"&amp;UPPER(TRIM(Datos!V301&amp;""))&amp;";",V$1007))),OR(UPPER(TRIM(Datos!V301&amp;""))="SÍ",UPPER(TRIM(Datos!V301&amp;""))="SI",UPPER(TRIM(Datos!V301&amp;""))="NO"),IF(ISNUMBER(Datos!V301),AND(OR(V$1005="",Datos!V301&gt;=V$1005),OR(V$1006="",Datos!V301&lt;=V$1006)),FALSE),TRUE))))</f>
        <v>0.0</v>
      </c>
      <c r="W301">
        <f>IF(Datos!W301="",0,IF(AND(W$1008&lt;&gt;"",Datos!W301=W$1008),0,IF(W$1004=0,0,1-CHOOSE(W$1004,IF(ISNUMBER(Datos!W301),AND(OR(W$1005="",Datos!W301&gt;=W$1005),OR(W$1006="",Datos!W301&lt;=W$1006)),FALSE),IF(ISNUMBER(Datos!W301),AND(Datos!W301=INT(Datos!W301),AND(OR(W$1005="",Datos!W301&gt;=W$1005),OR(W$1006="",Datos!W301&lt;=W$1006))),FALSE),OR(ISNUMBER(FIND(";"&amp;UPPER(TRIM(Datos!W301&amp;""))&amp;"=",W$1007)),ISNUMBER(FIND(";"&amp;UPPER(TRIM(Datos!W301&amp;""))&amp;";",W$1007))),OR(UPPER(TRIM(Datos!W301&amp;""))="SÍ",UPPER(TRIM(Datos!W301&amp;""))="SI",UPPER(TRIM(Datos!W301&amp;""))="NO"),IF(ISNUMBER(Datos!W301),AND(OR(W$1005="",Datos!W301&gt;=W$1005),OR(W$1006="",Datos!W301&lt;=W$1006)),FALSE),TRUE))))</f>
        <v>0.0</v>
      </c>
      <c r="X301">
        <f>IF(Datos!X301="",0,IF(AND(X$1008&lt;&gt;"",Datos!X301=X$1008),0,IF(X$1004=0,0,1-CHOOSE(X$1004,IF(ISNUMBER(Datos!X301),AND(OR(X$1005="",Datos!X301&gt;=X$1005),OR(X$1006="",Datos!X301&lt;=X$1006)),FALSE),IF(ISNUMBER(Datos!X301),AND(Datos!X301=INT(Datos!X301),AND(OR(X$1005="",Datos!X301&gt;=X$1005),OR(X$1006="",Datos!X301&lt;=X$1006))),FALSE),OR(ISNUMBER(FIND(";"&amp;UPPER(TRIM(Datos!X301&amp;""))&amp;"=",X$1007)),ISNUMBER(FIND(";"&amp;UPPER(TRIM(Datos!X301&amp;""))&amp;";",X$1007))),OR(UPPER(TRIM(Datos!X301&amp;""))="SÍ",UPPER(TRIM(Datos!X301&amp;""))="SI",UPPER(TRIM(Datos!X301&amp;""))="NO"),IF(ISNUMBER(Datos!X301),AND(OR(X$1005="",Datos!X301&gt;=X$1005),OR(X$1006="",Datos!X301&lt;=X$1006)),FALSE),TRUE))))</f>
        <v>0.0</v>
      </c>
      <c r="Y301">
        <f>IF(Datos!Y301="",0,IF(AND(Y$1008&lt;&gt;"",Datos!Y301=Y$1008),0,IF(Y$1004=0,0,1-CHOOSE(Y$1004,IF(ISNUMBER(Datos!Y301),AND(OR(Y$1005="",Datos!Y301&gt;=Y$1005),OR(Y$1006="",Datos!Y301&lt;=Y$1006)),FALSE),IF(ISNUMBER(Datos!Y301),AND(Datos!Y301=INT(Datos!Y301),AND(OR(Y$1005="",Datos!Y301&gt;=Y$1005),OR(Y$1006="",Datos!Y301&lt;=Y$1006))),FALSE),OR(ISNUMBER(FIND(";"&amp;UPPER(TRIM(Datos!Y301&amp;""))&amp;"=",Y$1007)),ISNUMBER(FIND(";"&amp;UPPER(TRIM(Datos!Y301&amp;""))&amp;";",Y$1007))),OR(UPPER(TRIM(Datos!Y301&amp;""))="SÍ",UPPER(TRIM(Datos!Y301&amp;""))="SI",UPPER(TRIM(Datos!Y301&amp;""))="NO"),IF(ISNUMBER(Datos!Y301),AND(OR(Y$1005="",Datos!Y301&gt;=Y$1005),OR(Y$1006="",Datos!Y301&lt;=Y$1006)),FALSE),TRUE))))</f>
        <v>0.0</v>
      </c>
      <c r="Z301">
        <f>IF(Datos!Z301="",0,IF(AND(Z$1008&lt;&gt;"",Datos!Z301=Z$1008),0,IF(Z$1004=0,0,1-CHOOSE(Z$1004,IF(ISNUMBER(Datos!Z301),AND(OR(Z$1005="",Datos!Z301&gt;=Z$1005),OR(Z$1006="",Datos!Z301&lt;=Z$1006)),FALSE),IF(ISNUMBER(Datos!Z301),AND(Datos!Z301=INT(Datos!Z301),AND(OR(Z$1005="",Datos!Z301&gt;=Z$1005),OR(Z$1006="",Datos!Z301&lt;=Z$1006))),FALSE),OR(ISNUMBER(FIND(";"&amp;UPPER(TRIM(Datos!Z301&amp;""))&amp;"=",Z$1007)),ISNUMBER(FIND(";"&amp;UPPER(TRIM(Datos!Z301&amp;""))&amp;";",Z$1007))),OR(UPPER(TRIM(Datos!Z301&amp;""))="SÍ",UPPER(TRIM(Datos!Z301&amp;""))="SI",UPPER(TRIM(Datos!Z301&amp;""))="NO"),IF(ISNUMBER(Datos!Z301),AND(OR(Z$1005="",Datos!Z301&gt;=Z$1005),OR(Z$1006="",Datos!Z301&lt;=Z$1006)),FALSE),TRUE))))</f>
        <v>0.0</v>
      </c>
      <c r="AA301">
        <f>IF(Datos!AA301="",0,IF(AND(AA$1008&lt;&gt;"",Datos!AA301=AA$1008),0,IF(AA$1004=0,0,1-CHOOSE(AA$1004,IF(ISNUMBER(Datos!AA301),AND(OR(AA$1005="",Datos!AA301&gt;=AA$1005),OR(AA$1006="",Datos!AA301&lt;=AA$1006)),FALSE),IF(ISNUMBER(Datos!AA301),AND(Datos!AA301=INT(Datos!AA301),AND(OR(AA$1005="",Datos!AA301&gt;=AA$1005),OR(AA$1006="",Datos!AA301&lt;=AA$1006))),FALSE),OR(ISNUMBER(FIND(";"&amp;UPPER(TRIM(Datos!AA301&amp;""))&amp;"=",AA$1007)),ISNUMBER(FIND(";"&amp;UPPER(TRIM(Datos!AA301&amp;""))&amp;";",AA$1007))),OR(UPPER(TRIM(Datos!AA301&amp;""))="SÍ",UPPER(TRIM(Datos!AA301&amp;""))="SI",UPPER(TRIM(Datos!AA301&amp;""))="NO"),IF(ISNUMBER(Datos!AA301),AND(OR(AA$1005="",Datos!AA301&gt;=AA$1005),OR(AA$1006="",Datos!AA301&lt;=AA$1006)),FALSE),TRUE))))</f>
        <v>0.0</v>
      </c>
      <c r="AB301">
        <f>IF(Datos!AB301="",0,IF(AND(AB$1008&lt;&gt;"",Datos!AB301=AB$1008),0,IF(AB$1004=0,0,1-CHOOSE(AB$1004,IF(ISNUMBER(Datos!AB301),AND(OR(AB$1005="",Datos!AB301&gt;=AB$1005),OR(AB$1006="",Datos!AB301&lt;=AB$1006)),FALSE),IF(ISNUMBER(Datos!AB301),AND(Datos!AB301=INT(Datos!AB301),AND(OR(AB$1005="",Datos!AB301&gt;=AB$1005),OR(AB$1006="",Datos!AB301&lt;=AB$1006))),FALSE),OR(ISNUMBER(FIND(";"&amp;UPPER(TRIM(Datos!AB301&amp;""))&amp;"=",AB$1007)),ISNUMBER(FIND(";"&amp;UPPER(TRIM(Datos!AB301&amp;""))&amp;";",AB$1007))),OR(UPPER(TRIM(Datos!AB301&amp;""))="SÍ",UPPER(TRIM(Datos!AB301&amp;""))="SI",UPPER(TRIM(Datos!AB301&amp;""))="NO"),IF(ISNUMBER(Datos!AB301),AND(OR(AB$1005="",Datos!AB301&gt;=AB$1005),OR(AB$1006="",Datos!AB301&lt;=AB$1006)),FALSE),TRUE))))</f>
        <v>0.0</v>
      </c>
      <c r="AC301">
        <f>IF(Datos!AC301="",0,IF(AND(AC$1008&lt;&gt;"",Datos!AC301=AC$1008),0,IF(AC$1004=0,0,1-CHOOSE(AC$1004,IF(ISNUMBER(Datos!AC301),AND(OR(AC$1005="",Datos!AC301&gt;=AC$1005),OR(AC$1006="",Datos!AC301&lt;=AC$1006)),FALSE),IF(ISNUMBER(Datos!AC301),AND(Datos!AC301=INT(Datos!AC301),AND(OR(AC$1005="",Datos!AC301&gt;=AC$1005),OR(AC$1006="",Datos!AC301&lt;=AC$1006))),FALSE),OR(ISNUMBER(FIND(";"&amp;UPPER(TRIM(Datos!AC301&amp;""))&amp;"=",AC$1007)),ISNUMBER(FIND(";"&amp;UPPER(TRIM(Datos!AC301&amp;""))&amp;";",AC$1007))),OR(UPPER(TRIM(Datos!AC301&amp;""))="SÍ",UPPER(TRIM(Datos!AC301&amp;""))="SI",UPPER(TRIM(Datos!AC301&amp;""))="NO"),IF(ISNUMBER(Datos!AC301),AND(OR(AC$1005="",Datos!AC301&gt;=AC$1005),OR(AC$1006="",Datos!AC301&lt;=AC$1006)),FALSE),TRUE))))</f>
        <v>0.0</v>
      </c>
      <c r="AD301">
        <f>IF(Datos!AD301="",0,IF(AND(AD$1008&lt;&gt;"",Datos!AD301=AD$1008),0,IF(AD$1004=0,0,1-CHOOSE(AD$1004,IF(ISNUMBER(Datos!AD301),AND(OR(AD$1005="",Datos!AD301&gt;=AD$1005),OR(AD$1006="",Datos!AD301&lt;=AD$1006)),FALSE),IF(ISNUMBER(Datos!AD301),AND(Datos!AD301=INT(Datos!AD301),AND(OR(AD$1005="",Datos!AD301&gt;=AD$1005),OR(AD$1006="",Datos!AD301&lt;=AD$1006))),FALSE),OR(ISNUMBER(FIND(";"&amp;UPPER(TRIM(Datos!AD301&amp;""))&amp;"=",AD$1007)),ISNUMBER(FIND(";"&amp;UPPER(TRIM(Datos!AD301&amp;""))&amp;";",AD$1007))),OR(UPPER(TRIM(Datos!AD301&amp;""))="SÍ",UPPER(TRIM(Datos!AD301&amp;""))="SI",UPPER(TRIM(Datos!AD301&amp;""))="NO"),IF(ISNUMBER(Datos!AD301),AND(OR(AD$1005="",Datos!AD301&gt;=AD$1005),OR(AD$1006="",Datos!AD301&lt;=AD$1006)),FALSE),TRUE))))</f>
        <v>0.0</v>
      </c>
      <c r="AE301">
        <f>IF(Datos!AE301="",0,IF(AND(AE$1008&lt;&gt;"",Datos!AE301=AE$1008),0,IF(AE$1004=0,0,1-CHOOSE(AE$1004,IF(ISNUMBER(Datos!AE301),AND(OR(AE$1005="",Datos!AE301&gt;=AE$1005),OR(AE$1006="",Datos!AE301&lt;=AE$1006)),FALSE),IF(ISNUMBER(Datos!AE301),AND(Datos!AE301=INT(Datos!AE301),AND(OR(AE$1005="",Datos!AE301&gt;=AE$1005),OR(AE$1006="",Datos!AE301&lt;=AE$1006))),FALSE),OR(ISNUMBER(FIND(";"&amp;UPPER(TRIM(Datos!AE301&amp;""))&amp;"=",AE$1007)),ISNUMBER(FIND(";"&amp;UPPER(TRIM(Datos!AE301&amp;""))&amp;";",AE$1007))),OR(UPPER(TRIM(Datos!AE301&amp;""))="SÍ",UPPER(TRIM(Datos!AE301&amp;""))="SI",UPPER(TRIM(Datos!AE301&amp;""))="NO"),IF(ISNUMBER(Datos!AE301),AND(OR(AE$1005="",Datos!AE301&gt;=AE$1005),OR(AE$1006="",Datos!AE301&lt;=AE$1006)),FALSE),TRUE))))</f>
        <v>0.0</v>
      </c>
    </row>
    <row r="302" spans="2:31">
      <c r="B302">
        <f>IF(Datos!B302="",0,IF(AND(B$1008&lt;&gt;"",Datos!B302=B$1008),0,IF(B$1004=0,0,1-CHOOSE(B$1004,IF(ISNUMBER(Datos!B302),AND(OR(B$1005="",Datos!B302&gt;=B$1005),OR(B$1006="",Datos!B302&lt;=B$1006)),FALSE),IF(ISNUMBER(Datos!B302),AND(Datos!B302=INT(Datos!B302),AND(OR(B$1005="",Datos!B302&gt;=B$1005),OR(B$1006="",Datos!B302&lt;=B$1006))),FALSE),OR(ISNUMBER(FIND(";"&amp;UPPER(TRIM(Datos!B302&amp;""))&amp;"=",B$1007)),ISNUMBER(FIND(";"&amp;UPPER(TRIM(Datos!B302&amp;""))&amp;";",B$1007))),OR(UPPER(TRIM(Datos!B302&amp;""))="SÍ",UPPER(TRIM(Datos!B302&amp;""))="SI",UPPER(TRIM(Datos!B302&amp;""))="NO"),IF(ISNUMBER(Datos!B302),AND(OR(B$1005="",Datos!B302&gt;=B$1005),OR(B$1006="",Datos!B302&lt;=B$1006)),FALSE),TRUE))))</f>
        <v>0.0</v>
      </c>
      <c r="C302">
        <f>IF(Datos!C302="",0,IF(AND(C$1008&lt;&gt;"",Datos!C302=C$1008),0,IF(C$1004=0,0,1-CHOOSE(C$1004,IF(ISNUMBER(Datos!C302),AND(OR(C$1005="",Datos!C302&gt;=C$1005),OR(C$1006="",Datos!C302&lt;=C$1006)),FALSE),IF(ISNUMBER(Datos!C302),AND(Datos!C302=INT(Datos!C302),AND(OR(C$1005="",Datos!C302&gt;=C$1005),OR(C$1006="",Datos!C302&lt;=C$1006))),FALSE),OR(ISNUMBER(FIND(";"&amp;UPPER(TRIM(Datos!C302&amp;""))&amp;"=",C$1007)),ISNUMBER(FIND(";"&amp;UPPER(TRIM(Datos!C302&amp;""))&amp;";",C$1007))),OR(UPPER(TRIM(Datos!C302&amp;""))="SÍ",UPPER(TRIM(Datos!C302&amp;""))="SI",UPPER(TRIM(Datos!C302&amp;""))="NO"),IF(ISNUMBER(Datos!C302),AND(OR(C$1005="",Datos!C302&gt;=C$1005),OR(C$1006="",Datos!C302&lt;=C$1006)),FALSE),TRUE))))</f>
        <v>0.0</v>
      </c>
      <c r="D302">
        <f>IF(Datos!D302="",0,IF(AND(D$1008&lt;&gt;"",Datos!D302=D$1008),0,IF(D$1004=0,0,1-CHOOSE(D$1004,IF(ISNUMBER(Datos!D302),AND(OR(D$1005="",Datos!D302&gt;=D$1005),OR(D$1006="",Datos!D302&lt;=D$1006)),FALSE),IF(ISNUMBER(Datos!D302),AND(Datos!D302=INT(Datos!D302),AND(OR(D$1005="",Datos!D302&gt;=D$1005),OR(D$1006="",Datos!D302&lt;=D$1006))),FALSE),OR(ISNUMBER(FIND(";"&amp;UPPER(TRIM(Datos!D302&amp;""))&amp;"=",D$1007)),ISNUMBER(FIND(";"&amp;UPPER(TRIM(Datos!D302&amp;""))&amp;";",D$1007))),OR(UPPER(TRIM(Datos!D302&amp;""))="SÍ",UPPER(TRIM(Datos!D302&amp;""))="SI",UPPER(TRIM(Datos!D302&amp;""))="NO"),IF(ISNUMBER(Datos!D302),AND(OR(D$1005="",Datos!D302&gt;=D$1005),OR(D$1006="",Datos!D302&lt;=D$1006)),FALSE),TRUE))))</f>
        <v>0.0</v>
      </c>
      <c r="E302">
        <f>IF(Datos!E302="",0,IF(AND(E$1008&lt;&gt;"",Datos!E302=E$1008),0,IF(E$1004=0,0,1-CHOOSE(E$1004,IF(ISNUMBER(Datos!E302),AND(OR(E$1005="",Datos!E302&gt;=E$1005),OR(E$1006="",Datos!E302&lt;=E$1006)),FALSE),IF(ISNUMBER(Datos!E302),AND(Datos!E302=INT(Datos!E302),AND(OR(E$1005="",Datos!E302&gt;=E$1005),OR(E$1006="",Datos!E302&lt;=E$1006))),FALSE),OR(ISNUMBER(FIND(";"&amp;UPPER(TRIM(Datos!E302&amp;""))&amp;"=",E$1007)),ISNUMBER(FIND(";"&amp;UPPER(TRIM(Datos!E302&amp;""))&amp;";",E$1007))),OR(UPPER(TRIM(Datos!E302&amp;""))="SÍ",UPPER(TRIM(Datos!E302&amp;""))="SI",UPPER(TRIM(Datos!E302&amp;""))="NO"),IF(ISNUMBER(Datos!E302),AND(OR(E$1005="",Datos!E302&gt;=E$1005),OR(E$1006="",Datos!E302&lt;=E$1006)),FALSE),TRUE))))</f>
        <v>0.0</v>
      </c>
      <c r="F302">
        <f>IF(Datos!F302="",0,IF(AND(F$1008&lt;&gt;"",Datos!F302=F$1008),0,IF(F$1004=0,0,1-CHOOSE(F$1004,IF(ISNUMBER(Datos!F302),AND(OR(F$1005="",Datos!F302&gt;=F$1005),OR(F$1006="",Datos!F302&lt;=F$1006)),FALSE),IF(ISNUMBER(Datos!F302),AND(Datos!F302=INT(Datos!F302),AND(OR(F$1005="",Datos!F302&gt;=F$1005),OR(F$1006="",Datos!F302&lt;=F$1006))),FALSE),OR(ISNUMBER(FIND(";"&amp;UPPER(TRIM(Datos!F302&amp;""))&amp;"=",F$1007)),ISNUMBER(FIND(";"&amp;UPPER(TRIM(Datos!F302&amp;""))&amp;";",F$1007))),OR(UPPER(TRIM(Datos!F302&amp;""))="SÍ",UPPER(TRIM(Datos!F302&amp;""))="SI",UPPER(TRIM(Datos!F302&amp;""))="NO"),IF(ISNUMBER(Datos!F302),AND(OR(F$1005="",Datos!F302&gt;=F$1005),OR(F$1006="",Datos!F302&lt;=F$1006)),FALSE),TRUE))))</f>
        <v>0.0</v>
      </c>
      <c r="G302">
        <f>IF(Datos!G302="",0,IF(AND(G$1008&lt;&gt;"",Datos!G302=G$1008),0,IF(G$1004=0,0,1-CHOOSE(G$1004,IF(ISNUMBER(Datos!G302),AND(OR(G$1005="",Datos!G302&gt;=G$1005),OR(G$1006="",Datos!G302&lt;=G$1006)),FALSE),IF(ISNUMBER(Datos!G302),AND(Datos!G302=INT(Datos!G302),AND(OR(G$1005="",Datos!G302&gt;=G$1005),OR(G$1006="",Datos!G302&lt;=G$1006))),FALSE),OR(ISNUMBER(FIND(";"&amp;UPPER(TRIM(Datos!G302&amp;""))&amp;"=",G$1007)),ISNUMBER(FIND(";"&amp;UPPER(TRIM(Datos!G302&amp;""))&amp;";",G$1007))),OR(UPPER(TRIM(Datos!G302&amp;""))="SÍ",UPPER(TRIM(Datos!G302&amp;""))="SI",UPPER(TRIM(Datos!G302&amp;""))="NO"),IF(ISNUMBER(Datos!G302),AND(OR(G$1005="",Datos!G302&gt;=G$1005),OR(G$1006="",Datos!G302&lt;=G$1006)),FALSE),TRUE))))</f>
        <v>0.0</v>
      </c>
      <c r="H302">
        <f>IF(Datos!H302="",0,IF(AND(H$1008&lt;&gt;"",Datos!H302=H$1008),0,IF(H$1004=0,0,1-CHOOSE(H$1004,IF(ISNUMBER(Datos!H302),AND(OR(H$1005="",Datos!H302&gt;=H$1005),OR(H$1006="",Datos!H302&lt;=H$1006)),FALSE),IF(ISNUMBER(Datos!H302),AND(Datos!H302=INT(Datos!H302),AND(OR(H$1005="",Datos!H302&gt;=H$1005),OR(H$1006="",Datos!H302&lt;=H$1006))),FALSE),OR(ISNUMBER(FIND(";"&amp;UPPER(TRIM(Datos!H302&amp;""))&amp;"=",H$1007)),ISNUMBER(FIND(";"&amp;UPPER(TRIM(Datos!H302&amp;""))&amp;";",H$1007))),OR(UPPER(TRIM(Datos!H302&amp;""))="SÍ",UPPER(TRIM(Datos!H302&amp;""))="SI",UPPER(TRIM(Datos!H302&amp;""))="NO"),IF(ISNUMBER(Datos!H302),AND(OR(H$1005="",Datos!H302&gt;=H$1005),OR(H$1006="",Datos!H302&lt;=H$1006)),FALSE),TRUE))))</f>
        <v>0.0</v>
      </c>
      <c r="I302">
        <f>IF(Datos!I302="",0,IF(AND(I$1008&lt;&gt;"",Datos!I302=I$1008),0,IF(I$1004=0,0,1-CHOOSE(I$1004,IF(ISNUMBER(Datos!I302),AND(OR(I$1005="",Datos!I302&gt;=I$1005),OR(I$1006="",Datos!I302&lt;=I$1006)),FALSE),IF(ISNUMBER(Datos!I302),AND(Datos!I302=INT(Datos!I302),AND(OR(I$1005="",Datos!I302&gt;=I$1005),OR(I$1006="",Datos!I302&lt;=I$1006))),FALSE),OR(ISNUMBER(FIND(";"&amp;UPPER(TRIM(Datos!I302&amp;""))&amp;"=",I$1007)),ISNUMBER(FIND(";"&amp;UPPER(TRIM(Datos!I302&amp;""))&amp;";",I$1007))),OR(UPPER(TRIM(Datos!I302&amp;""))="SÍ",UPPER(TRIM(Datos!I302&amp;""))="SI",UPPER(TRIM(Datos!I302&amp;""))="NO"),IF(ISNUMBER(Datos!I302),AND(OR(I$1005="",Datos!I302&gt;=I$1005),OR(I$1006="",Datos!I302&lt;=I$1006)),FALSE),TRUE))))</f>
        <v>0.0</v>
      </c>
      <c r="J302">
        <f>IF(Datos!J302="",0,IF(AND(J$1008&lt;&gt;"",Datos!J302=J$1008),0,IF(J$1004=0,0,1-CHOOSE(J$1004,IF(ISNUMBER(Datos!J302),AND(OR(J$1005="",Datos!J302&gt;=J$1005),OR(J$1006="",Datos!J302&lt;=J$1006)),FALSE),IF(ISNUMBER(Datos!J302),AND(Datos!J302=INT(Datos!J302),AND(OR(J$1005="",Datos!J302&gt;=J$1005),OR(J$1006="",Datos!J302&lt;=J$1006))),FALSE),OR(ISNUMBER(FIND(";"&amp;UPPER(TRIM(Datos!J302&amp;""))&amp;"=",J$1007)),ISNUMBER(FIND(";"&amp;UPPER(TRIM(Datos!J302&amp;""))&amp;";",J$1007))),OR(UPPER(TRIM(Datos!J302&amp;""))="SÍ",UPPER(TRIM(Datos!J302&amp;""))="SI",UPPER(TRIM(Datos!J302&amp;""))="NO"),IF(ISNUMBER(Datos!J302),AND(OR(J$1005="",Datos!J302&gt;=J$1005),OR(J$1006="",Datos!J302&lt;=J$1006)),FALSE),TRUE))))</f>
        <v>0.0</v>
      </c>
      <c r="K302">
        <f>IF(Datos!K302="",0,IF(AND(K$1008&lt;&gt;"",Datos!K302=K$1008),0,IF(K$1004=0,0,1-CHOOSE(K$1004,IF(ISNUMBER(Datos!K302),AND(OR(K$1005="",Datos!K302&gt;=K$1005),OR(K$1006="",Datos!K302&lt;=K$1006)),FALSE),IF(ISNUMBER(Datos!K302),AND(Datos!K302=INT(Datos!K302),AND(OR(K$1005="",Datos!K302&gt;=K$1005),OR(K$1006="",Datos!K302&lt;=K$1006))),FALSE),OR(ISNUMBER(FIND(";"&amp;UPPER(TRIM(Datos!K302&amp;""))&amp;"=",K$1007)),ISNUMBER(FIND(";"&amp;UPPER(TRIM(Datos!K302&amp;""))&amp;";",K$1007))),OR(UPPER(TRIM(Datos!K302&amp;""))="SÍ",UPPER(TRIM(Datos!K302&amp;""))="SI",UPPER(TRIM(Datos!K302&amp;""))="NO"),IF(ISNUMBER(Datos!K302),AND(OR(K$1005="",Datos!K302&gt;=K$1005),OR(K$1006="",Datos!K302&lt;=K$1006)),FALSE),TRUE))))</f>
        <v>0.0</v>
      </c>
      <c r="L302">
        <f>IF(Datos!L302="",0,IF(AND(L$1008&lt;&gt;"",Datos!L302=L$1008),0,IF(L$1004=0,0,1-CHOOSE(L$1004,IF(ISNUMBER(Datos!L302),AND(OR(L$1005="",Datos!L302&gt;=L$1005),OR(L$1006="",Datos!L302&lt;=L$1006)),FALSE),IF(ISNUMBER(Datos!L302),AND(Datos!L302=INT(Datos!L302),AND(OR(L$1005="",Datos!L302&gt;=L$1005),OR(L$1006="",Datos!L302&lt;=L$1006))),FALSE),OR(ISNUMBER(FIND(";"&amp;UPPER(TRIM(Datos!L302&amp;""))&amp;"=",L$1007)),ISNUMBER(FIND(";"&amp;UPPER(TRIM(Datos!L302&amp;""))&amp;";",L$1007))),OR(UPPER(TRIM(Datos!L302&amp;""))="SÍ",UPPER(TRIM(Datos!L302&amp;""))="SI",UPPER(TRIM(Datos!L302&amp;""))="NO"),IF(ISNUMBER(Datos!L302),AND(OR(L$1005="",Datos!L302&gt;=L$1005),OR(L$1006="",Datos!L302&lt;=L$1006)),FALSE),TRUE))))</f>
        <v>0.0</v>
      </c>
      <c r="M302">
        <f>IF(Datos!M302="",0,IF(AND(M$1008&lt;&gt;"",Datos!M302=M$1008),0,IF(M$1004=0,0,1-CHOOSE(M$1004,IF(ISNUMBER(Datos!M302),AND(OR(M$1005="",Datos!M302&gt;=M$1005),OR(M$1006="",Datos!M302&lt;=M$1006)),FALSE),IF(ISNUMBER(Datos!M302),AND(Datos!M302=INT(Datos!M302),AND(OR(M$1005="",Datos!M302&gt;=M$1005),OR(M$1006="",Datos!M302&lt;=M$1006))),FALSE),OR(ISNUMBER(FIND(";"&amp;UPPER(TRIM(Datos!M302&amp;""))&amp;"=",M$1007)),ISNUMBER(FIND(";"&amp;UPPER(TRIM(Datos!M302&amp;""))&amp;";",M$1007))),OR(UPPER(TRIM(Datos!M302&amp;""))="SÍ",UPPER(TRIM(Datos!M302&amp;""))="SI",UPPER(TRIM(Datos!M302&amp;""))="NO"),IF(ISNUMBER(Datos!M302),AND(OR(M$1005="",Datos!M302&gt;=M$1005),OR(M$1006="",Datos!M302&lt;=M$1006)),FALSE),TRUE))))</f>
        <v>0.0</v>
      </c>
      <c r="N302">
        <f>IF(Datos!N302="",0,IF(AND(N$1008&lt;&gt;"",Datos!N302=N$1008),0,IF(N$1004=0,0,1-CHOOSE(N$1004,IF(ISNUMBER(Datos!N302),AND(OR(N$1005="",Datos!N302&gt;=N$1005),OR(N$1006="",Datos!N302&lt;=N$1006)),FALSE),IF(ISNUMBER(Datos!N302),AND(Datos!N302=INT(Datos!N302),AND(OR(N$1005="",Datos!N302&gt;=N$1005),OR(N$1006="",Datos!N302&lt;=N$1006))),FALSE),OR(ISNUMBER(FIND(";"&amp;UPPER(TRIM(Datos!N302&amp;""))&amp;"=",N$1007)),ISNUMBER(FIND(";"&amp;UPPER(TRIM(Datos!N302&amp;""))&amp;";",N$1007))),OR(UPPER(TRIM(Datos!N302&amp;""))="SÍ",UPPER(TRIM(Datos!N302&amp;""))="SI",UPPER(TRIM(Datos!N302&amp;""))="NO"),IF(ISNUMBER(Datos!N302),AND(OR(N$1005="",Datos!N302&gt;=N$1005),OR(N$1006="",Datos!N302&lt;=N$1006)),FALSE),TRUE))))</f>
        <v>0.0</v>
      </c>
      <c r="O302">
        <f>IF(Datos!O302="",0,IF(AND(O$1008&lt;&gt;"",Datos!O302=O$1008),0,IF(O$1004=0,0,1-CHOOSE(O$1004,IF(ISNUMBER(Datos!O302),AND(OR(O$1005="",Datos!O302&gt;=O$1005),OR(O$1006="",Datos!O302&lt;=O$1006)),FALSE),IF(ISNUMBER(Datos!O302),AND(Datos!O302=INT(Datos!O302),AND(OR(O$1005="",Datos!O302&gt;=O$1005),OR(O$1006="",Datos!O302&lt;=O$1006))),FALSE),OR(ISNUMBER(FIND(";"&amp;UPPER(TRIM(Datos!O302&amp;""))&amp;"=",O$1007)),ISNUMBER(FIND(";"&amp;UPPER(TRIM(Datos!O302&amp;""))&amp;";",O$1007))),OR(UPPER(TRIM(Datos!O302&amp;""))="SÍ",UPPER(TRIM(Datos!O302&amp;""))="SI",UPPER(TRIM(Datos!O302&amp;""))="NO"),IF(ISNUMBER(Datos!O302),AND(OR(O$1005="",Datos!O302&gt;=O$1005),OR(O$1006="",Datos!O302&lt;=O$1006)),FALSE),TRUE))))</f>
        <v>0.0</v>
      </c>
      <c r="P302">
        <f>IF(Datos!P302="",0,IF(AND(P$1008&lt;&gt;"",Datos!P302=P$1008),0,IF(P$1004=0,0,1-CHOOSE(P$1004,IF(ISNUMBER(Datos!P302),AND(OR(P$1005="",Datos!P302&gt;=P$1005),OR(P$1006="",Datos!P302&lt;=P$1006)),FALSE),IF(ISNUMBER(Datos!P302),AND(Datos!P302=INT(Datos!P302),AND(OR(P$1005="",Datos!P302&gt;=P$1005),OR(P$1006="",Datos!P302&lt;=P$1006))),FALSE),OR(ISNUMBER(FIND(";"&amp;UPPER(TRIM(Datos!P302&amp;""))&amp;"=",P$1007)),ISNUMBER(FIND(";"&amp;UPPER(TRIM(Datos!P302&amp;""))&amp;";",P$1007))),OR(UPPER(TRIM(Datos!P302&amp;""))="SÍ",UPPER(TRIM(Datos!P302&amp;""))="SI",UPPER(TRIM(Datos!P302&amp;""))="NO"),IF(ISNUMBER(Datos!P302),AND(OR(P$1005="",Datos!P302&gt;=P$1005),OR(P$1006="",Datos!P302&lt;=P$1006)),FALSE),TRUE))))</f>
        <v>0.0</v>
      </c>
      <c r="Q302">
        <f>IF(Datos!Q302="",0,IF(AND(Q$1008&lt;&gt;"",Datos!Q302=Q$1008),0,IF(Q$1004=0,0,1-CHOOSE(Q$1004,IF(ISNUMBER(Datos!Q302),AND(OR(Q$1005="",Datos!Q302&gt;=Q$1005),OR(Q$1006="",Datos!Q302&lt;=Q$1006)),FALSE),IF(ISNUMBER(Datos!Q302),AND(Datos!Q302=INT(Datos!Q302),AND(OR(Q$1005="",Datos!Q302&gt;=Q$1005),OR(Q$1006="",Datos!Q302&lt;=Q$1006))),FALSE),OR(ISNUMBER(FIND(";"&amp;UPPER(TRIM(Datos!Q302&amp;""))&amp;"=",Q$1007)),ISNUMBER(FIND(";"&amp;UPPER(TRIM(Datos!Q302&amp;""))&amp;";",Q$1007))),OR(UPPER(TRIM(Datos!Q302&amp;""))="SÍ",UPPER(TRIM(Datos!Q302&amp;""))="SI",UPPER(TRIM(Datos!Q302&amp;""))="NO"),IF(ISNUMBER(Datos!Q302),AND(OR(Q$1005="",Datos!Q302&gt;=Q$1005),OR(Q$1006="",Datos!Q302&lt;=Q$1006)),FALSE),TRUE))))</f>
        <v>0.0</v>
      </c>
      <c r="R302">
        <f>IF(Datos!R302="",0,IF(AND(R$1008&lt;&gt;"",Datos!R302=R$1008),0,IF(R$1004=0,0,1-CHOOSE(R$1004,IF(ISNUMBER(Datos!R302),AND(OR(R$1005="",Datos!R302&gt;=R$1005),OR(R$1006="",Datos!R302&lt;=R$1006)),FALSE),IF(ISNUMBER(Datos!R302),AND(Datos!R302=INT(Datos!R302),AND(OR(R$1005="",Datos!R302&gt;=R$1005),OR(R$1006="",Datos!R302&lt;=R$1006))),FALSE),OR(ISNUMBER(FIND(";"&amp;UPPER(TRIM(Datos!R302&amp;""))&amp;"=",R$1007)),ISNUMBER(FIND(";"&amp;UPPER(TRIM(Datos!R302&amp;""))&amp;";",R$1007))),OR(UPPER(TRIM(Datos!R302&amp;""))="SÍ",UPPER(TRIM(Datos!R302&amp;""))="SI",UPPER(TRIM(Datos!R302&amp;""))="NO"),IF(ISNUMBER(Datos!R302),AND(OR(R$1005="",Datos!R302&gt;=R$1005),OR(R$1006="",Datos!R302&lt;=R$1006)),FALSE),TRUE))))</f>
        <v>0.0</v>
      </c>
      <c r="S302">
        <f>IF(Datos!S302="",0,IF(AND(S$1008&lt;&gt;"",Datos!S302=S$1008),0,IF(S$1004=0,0,1-CHOOSE(S$1004,IF(ISNUMBER(Datos!S302),AND(OR(S$1005="",Datos!S302&gt;=S$1005),OR(S$1006="",Datos!S302&lt;=S$1006)),FALSE),IF(ISNUMBER(Datos!S302),AND(Datos!S302=INT(Datos!S302),AND(OR(S$1005="",Datos!S302&gt;=S$1005),OR(S$1006="",Datos!S302&lt;=S$1006))),FALSE),OR(ISNUMBER(FIND(";"&amp;UPPER(TRIM(Datos!S302&amp;""))&amp;"=",S$1007)),ISNUMBER(FIND(";"&amp;UPPER(TRIM(Datos!S302&amp;""))&amp;";",S$1007))),OR(UPPER(TRIM(Datos!S302&amp;""))="SÍ",UPPER(TRIM(Datos!S302&amp;""))="SI",UPPER(TRIM(Datos!S302&amp;""))="NO"),IF(ISNUMBER(Datos!S302),AND(OR(S$1005="",Datos!S302&gt;=S$1005),OR(S$1006="",Datos!S302&lt;=S$1006)),FALSE),TRUE))))</f>
        <v>0.0</v>
      </c>
      <c r="T302">
        <f>IF(Datos!T302="",0,IF(AND(T$1008&lt;&gt;"",Datos!T302=T$1008),0,IF(T$1004=0,0,1-CHOOSE(T$1004,IF(ISNUMBER(Datos!T302),AND(OR(T$1005="",Datos!T302&gt;=T$1005),OR(T$1006="",Datos!T302&lt;=T$1006)),FALSE),IF(ISNUMBER(Datos!T302),AND(Datos!T302=INT(Datos!T302),AND(OR(T$1005="",Datos!T302&gt;=T$1005),OR(T$1006="",Datos!T302&lt;=T$1006))),FALSE),OR(ISNUMBER(FIND(";"&amp;UPPER(TRIM(Datos!T302&amp;""))&amp;"=",T$1007)),ISNUMBER(FIND(";"&amp;UPPER(TRIM(Datos!T302&amp;""))&amp;";",T$1007))),OR(UPPER(TRIM(Datos!T302&amp;""))="SÍ",UPPER(TRIM(Datos!T302&amp;""))="SI",UPPER(TRIM(Datos!T302&amp;""))="NO"),IF(ISNUMBER(Datos!T302),AND(OR(T$1005="",Datos!T302&gt;=T$1005),OR(T$1006="",Datos!T302&lt;=T$1006)),FALSE),TRUE))))</f>
        <v>0.0</v>
      </c>
      <c r="U302">
        <f>IF(Datos!U302="",0,IF(AND(U$1008&lt;&gt;"",Datos!U302=U$1008),0,IF(U$1004=0,0,1-CHOOSE(U$1004,IF(ISNUMBER(Datos!U302),AND(OR(U$1005="",Datos!U302&gt;=U$1005),OR(U$1006="",Datos!U302&lt;=U$1006)),FALSE),IF(ISNUMBER(Datos!U302),AND(Datos!U302=INT(Datos!U302),AND(OR(U$1005="",Datos!U302&gt;=U$1005),OR(U$1006="",Datos!U302&lt;=U$1006))),FALSE),OR(ISNUMBER(FIND(";"&amp;UPPER(TRIM(Datos!U302&amp;""))&amp;"=",U$1007)),ISNUMBER(FIND(";"&amp;UPPER(TRIM(Datos!U302&amp;""))&amp;";",U$1007))),OR(UPPER(TRIM(Datos!U302&amp;""))="SÍ",UPPER(TRIM(Datos!U302&amp;""))="SI",UPPER(TRIM(Datos!U302&amp;""))="NO"),IF(ISNUMBER(Datos!U302),AND(OR(U$1005="",Datos!U302&gt;=U$1005),OR(U$1006="",Datos!U302&lt;=U$1006)),FALSE),TRUE))))</f>
        <v>0.0</v>
      </c>
      <c r="V302">
        <f>IF(Datos!V302="",0,IF(AND(V$1008&lt;&gt;"",Datos!V302=V$1008),0,IF(V$1004=0,0,1-CHOOSE(V$1004,IF(ISNUMBER(Datos!V302),AND(OR(V$1005="",Datos!V302&gt;=V$1005),OR(V$1006="",Datos!V302&lt;=V$1006)),FALSE),IF(ISNUMBER(Datos!V302),AND(Datos!V302=INT(Datos!V302),AND(OR(V$1005="",Datos!V302&gt;=V$1005),OR(V$1006="",Datos!V302&lt;=V$1006))),FALSE),OR(ISNUMBER(FIND(";"&amp;UPPER(TRIM(Datos!V302&amp;""))&amp;"=",V$1007)),ISNUMBER(FIND(";"&amp;UPPER(TRIM(Datos!V302&amp;""))&amp;";",V$1007))),OR(UPPER(TRIM(Datos!V302&amp;""))="SÍ",UPPER(TRIM(Datos!V302&amp;""))="SI",UPPER(TRIM(Datos!V302&amp;""))="NO"),IF(ISNUMBER(Datos!V302),AND(OR(V$1005="",Datos!V302&gt;=V$1005),OR(V$1006="",Datos!V302&lt;=V$1006)),FALSE),TRUE))))</f>
        <v>0.0</v>
      </c>
      <c r="W302">
        <f>IF(Datos!W302="",0,IF(AND(W$1008&lt;&gt;"",Datos!W302=W$1008),0,IF(W$1004=0,0,1-CHOOSE(W$1004,IF(ISNUMBER(Datos!W302),AND(OR(W$1005="",Datos!W302&gt;=W$1005),OR(W$1006="",Datos!W302&lt;=W$1006)),FALSE),IF(ISNUMBER(Datos!W302),AND(Datos!W302=INT(Datos!W302),AND(OR(W$1005="",Datos!W302&gt;=W$1005),OR(W$1006="",Datos!W302&lt;=W$1006))),FALSE),OR(ISNUMBER(FIND(";"&amp;UPPER(TRIM(Datos!W302&amp;""))&amp;"=",W$1007)),ISNUMBER(FIND(";"&amp;UPPER(TRIM(Datos!W302&amp;""))&amp;";",W$1007))),OR(UPPER(TRIM(Datos!W302&amp;""))="SÍ",UPPER(TRIM(Datos!W302&amp;""))="SI",UPPER(TRIM(Datos!W302&amp;""))="NO"),IF(ISNUMBER(Datos!W302),AND(OR(W$1005="",Datos!W302&gt;=W$1005),OR(W$1006="",Datos!W302&lt;=W$1006)),FALSE),TRUE))))</f>
        <v>0.0</v>
      </c>
      <c r="X302">
        <f>IF(Datos!X302="",0,IF(AND(X$1008&lt;&gt;"",Datos!X302=X$1008),0,IF(X$1004=0,0,1-CHOOSE(X$1004,IF(ISNUMBER(Datos!X302),AND(OR(X$1005="",Datos!X302&gt;=X$1005),OR(X$1006="",Datos!X302&lt;=X$1006)),FALSE),IF(ISNUMBER(Datos!X302),AND(Datos!X302=INT(Datos!X302),AND(OR(X$1005="",Datos!X302&gt;=X$1005),OR(X$1006="",Datos!X302&lt;=X$1006))),FALSE),OR(ISNUMBER(FIND(";"&amp;UPPER(TRIM(Datos!X302&amp;""))&amp;"=",X$1007)),ISNUMBER(FIND(";"&amp;UPPER(TRIM(Datos!X302&amp;""))&amp;";",X$1007))),OR(UPPER(TRIM(Datos!X302&amp;""))="SÍ",UPPER(TRIM(Datos!X302&amp;""))="SI",UPPER(TRIM(Datos!X302&amp;""))="NO"),IF(ISNUMBER(Datos!X302),AND(OR(X$1005="",Datos!X302&gt;=X$1005),OR(X$1006="",Datos!X302&lt;=X$1006)),FALSE),TRUE))))</f>
        <v>0.0</v>
      </c>
      <c r="Y302">
        <f>IF(Datos!Y302="",0,IF(AND(Y$1008&lt;&gt;"",Datos!Y302=Y$1008),0,IF(Y$1004=0,0,1-CHOOSE(Y$1004,IF(ISNUMBER(Datos!Y302),AND(OR(Y$1005="",Datos!Y302&gt;=Y$1005),OR(Y$1006="",Datos!Y302&lt;=Y$1006)),FALSE),IF(ISNUMBER(Datos!Y302),AND(Datos!Y302=INT(Datos!Y302),AND(OR(Y$1005="",Datos!Y302&gt;=Y$1005),OR(Y$1006="",Datos!Y302&lt;=Y$1006))),FALSE),OR(ISNUMBER(FIND(";"&amp;UPPER(TRIM(Datos!Y302&amp;""))&amp;"=",Y$1007)),ISNUMBER(FIND(";"&amp;UPPER(TRIM(Datos!Y302&amp;""))&amp;";",Y$1007))),OR(UPPER(TRIM(Datos!Y302&amp;""))="SÍ",UPPER(TRIM(Datos!Y302&amp;""))="SI",UPPER(TRIM(Datos!Y302&amp;""))="NO"),IF(ISNUMBER(Datos!Y302),AND(OR(Y$1005="",Datos!Y302&gt;=Y$1005),OR(Y$1006="",Datos!Y302&lt;=Y$1006)),FALSE),TRUE))))</f>
        <v>0.0</v>
      </c>
      <c r="Z302">
        <f>IF(Datos!Z302="",0,IF(AND(Z$1008&lt;&gt;"",Datos!Z302=Z$1008),0,IF(Z$1004=0,0,1-CHOOSE(Z$1004,IF(ISNUMBER(Datos!Z302),AND(OR(Z$1005="",Datos!Z302&gt;=Z$1005),OR(Z$1006="",Datos!Z302&lt;=Z$1006)),FALSE),IF(ISNUMBER(Datos!Z302),AND(Datos!Z302=INT(Datos!Z302),AND(OR(Z$1005="",Datos!Z302&gt;=Z$1005),OR(Z$1006="",Datos!Z302&lt;=Z$1006))),FALSE),OR(ISNUMBER(FIND(";"&amp;UPPER(TRIM(Datos!Z302&amp;""))&amp;"=",Z$1007)),ISNUMBER(FIND(";"&amp;UPPER(TRIM(Datos!Z302&amp;""))&amp;";",Z$1007))),OR(UPPER(TRIM(Datos!Z302&amp;""))="SÍ",UPPER(TRIM(Datos!Z302&amp;""))="SI",UPPER(TRIM(Datos!Z302&amp;""))="NO"),IF(ISNUMBER(Datos!Z302),AND(OR(Z$1005="",Datos!Z302&gt;=Z$1005),OR(Z$1006="",Datos!Z302&lt;=Z$1006)),FALSE),TRUE))))</f>
        <v>0.0</v>
      </c>
      <c r="AA302">
        <f>IF(Datos!AA302="",0,IF(AND(AA$1008&lt;&gt;"",Datos!AA302=AA$1008),0,IF(AA$1004=0,0,1-CHOOSE(AA$1004,IF(ISNUMBER(Datos!AA302),AND(OR(AA$1005="",Datos!AA302&gt;=AA$1005),OR(AA$1006="",Datos!AA302&lt;=AA$1006)),FALSE),IF(ISNUMBER(Datos!AA302),AND(Datos!AA302=INT(Datos!AA302),AND(OR(AA$1005="",Datos!AA302&gt;=AA$1005),OR(AA$1006="",Datos!AA302&lt;=AA$1006))),FALSE),OR(ISNUMBER(FIND(";"&amp;UPPER(TRIM(Datos!AA302&amp;""))&amp;"=",AA$1007)),ISNUMBER(FIND(";"&amp;UPPER(TRIM(Datos!AA302&amp;""))&amp;";",AA$1007))),OR(UPPER(TRIM(Datos!AA302&amp;""))="SÍ",UPPER(TRIM(Datos!AA302&amp;""))="SI",UPPER(TRIM(Datos!AA302&amp;""))="NO"),IF(ISNUMBER(Datos!AA302),AND(OR(AA$1005="",Datos!AA302&gt;=AA$1005),OR(AA$1006="",Datos!AA302&lt;=AA$1006)),FALSE),TRUE))))</f>
        <v>0.0</v>
      </c>
      <c r="AB302">
        <f>IF(Datos!AB302="",0,IF(AND(AB$1008&lt;&gt;"",Datos!AB302=AB$1008),0,IF(AB$1004=0,0,1-CHOOSE(AB$1004,IF(ISNUMBER(Datos!AB302),AND(OR(AB$1005="",Datos!AB302&gt;=AB$1005),OR(AB$1006="",Datos!AB302&lt;=AB$1006)),FALSE),IF(ISNUMBER(Datos!AB302),AND(Datos!AB302=INT(Datos!AB302),AND(OR(AB$1005="",Datos!AB302&gt;=AB$1005),OR(AB$1006="",Datos!AB302&lt;=AB$1006))),FALSE),OR(ISNUMBER(FIND(";"&amp;UPPER(TRIM(Datos!AB302&amp;""))&amp;"=",AB$1007)),ISNUMBER(FIND(";"&amp;UPPER(TRIM(Datos!AB302&amp;""))&amp;";",AB$1007))),OR(UPPER(TRIM(Datos!AB302&amp;""))="SÍ",UPPER(TRIM(Datos!AB302&amp;""))="SI",UPPER(TRIM(Datos!AB302&amp;""))="NO"),IF(ISNUMBER(Datos!AB302),AND(OR(AB$1005="",Datos!AB302&gt;=AB$1005),OR(AB$1006="",Datos!AB302&lt;=AB$1006)),FALSE),TRUE))))</f>
        <v>0.0</v>
      </c>
      <c r="AC302">
        <f>IF(Datos!AC302="",0,IF(AND(AC$1008&lt;&gt;"",Datos!AC302=AC$1008),0,IF(AC$1004=0,0,1-CHOOSE(AC$1004,IF(ISNUMBER(Datos!AC302),AND(OR(AC$1005="",Datos!AC302&gt;=AC$1005),OR(AC$1006="",Datos!AC302&lt;=AC$1006)),FALSE),IF(ISNUMBER(Datos!AC302),AND(Datos!AC302=INT(Datos!AC302),AND(OR(AC$1005="",Datos!AC302&gt;=AC$1005),OR(AC$1006="",Datos!AC302&lt;=AC$1006))),FALSE),OR(ISNUMBER(FIND(";"&amp;UPPER(TRIM(Datos!AC302&amp;""))&amp;"=",AC$1007)),ISNUMBER(FIND(";"&amp;UPPER(TRIM(Datos!AC302&amp;""))&amp;";",AC$1007))),OR(UPPER(TRIM(Datos!AC302&amp;""))="SÍ",UPPER(TRIM(Datos!AC302&amp;""))="SI",UPPER(TRIM(Datos!AC302&amp;""))="NO"),IF(ISNUMBER(Datos!AC302),AND(OR(AC$1005="",Datos!AC302&gt;=AC$1005),OR(AC$1006="",Datos!AC302&lt;=AC$1006)),FALSE),TRUE))))</f>
        <v>0.0</v>
      </c>
      <c r="AD302">
        <f>IF(Datos!AD302="",0,IF(AND(AD$1008&lt;&gt;"",Datos!AD302=AD$1008),0,IF(AD$1004=0,0,1-CHOOSE(AD$1004,IF(ISNUMBER(Datos!AD302),AND(OR(AD$1005="",Datos!AD302&gt;=AD$1005),OR(AD$1006="",Datos!AD302&lt;=AD$1006)),FALSE),IF(ISNUMBER(Datos!AD302),AND(Datos!AD302=INT(Datos!AD302),AND(OR(AD$1005="",Datos!AD302&gt;=AD$1005),OR(AD$1006="",Datos!AD302&lt;=AD$1006))),FALSE),OR(ISNUMBER(FIND(";"&amp;UPPER(TRIM(Datos!AD302&amp;""))&amp;"=",AD$1007)),ISNUMBER(FIND(";"&amp;UPPER(TRIM(Datos!AD302&amp;""))&amp;";",AD$1007))),OR(UPPER(TRIM(Datos!AD302&amp;""))="SÍ",UPPER(TRIM(Datos!AD302&amp;""))="SI",UPPER(TRIM(Datos!AD302&amp;""))="NO"),IF(ISNUMBER(Datos!AD302),AND(OR(AD$1005="",Datos!AD302&gt;=AD$1005),OR(AD$1006="",Datos!AD302&lt;=AD$1006)),FALSE),TRUE))))</f>
        <v>0.0</v>
      </c>
      <c r="AE302">
        <f>IF(Datos!AE302="",0,IF(AND(AE$1008&lt;&gt;"",Datos!AE302=AE$1008),0,IF(AE$1004=0,0,1-CHOOSE(AE$1004,IF(ISNUMBER(Datos!AE302),AND(OR(AE$1005="",Datos!AE302&gt;=AE$1005),OR(AE$1006="",Datos!AE302&lt;=AE$1006)),FALSE),IF(ISNUMBER(Datos!AE302),AND(Datos!AE302=INT(Datos!AE302),AND(OR(AE$1005="",Datos!AE302&gt;=AE$1005),OR(AE$1006="",Datos!AE302&lt;=AE$1006))),FALSE),OR(ISNUMBER(FIND(";"&amp;UPPER(TRIM(Datos!AE302&amp;""))&amp;"=",AE$1007)),ISNUMBER(FIND(";"&amp;UPPER(TRIM(Datos!AE302&amp;""))&amp;";",AE$1007))),OR(UPPER(TRIM(Datos!AE302&amp;""))="SÍ",UPPER(TRIM(Datos!AE302&amp;""))="SI",UPPER(TRIM(Datos!AE302&amp;""))="NO"),IF(ISNUMBER(Datos!AE302),AND(OR(AE$1005="",Datos!AE302&gt;=AE$1005),OR(AE$1006="",Datos!AE302&lt;=AE$1006)),FALSE),TRUE))))</f>
        <v>0.0</v>
      </c>
    </row>
    <row r="303" spans="2:31">
      <c r="B303">
        <f>IF(Datos!B303="",0,IF(AND(B$1008&lt;&gt;"",Datos!B303=B$1008),0,IF(B$1004=0,0,1-CHOOSE(B$1004,IF(ISNUMBER(Datos!B303),AND(OR(B$1005="",Datos!B303&gt;=B$1005),OR(B$1006="",Datos!B303&lt;=B$1006)),FALSE),IF(ISNUMBER(Datos!B303),AND(Datos!B303=INT(Datos!B303),AND(OR(B$1005="",Datos!B303&gt;=B$1005),OR(B$1006="",Datos!B303&lt;=B$1006))),FALSE),OR(ISNUMBER(FIND(";"&amp;UPPER(TRIM(Datos!B303&amp;""))&amp;"=",B$1007)),ISNUMBER(FIND(";"&amp;UPPER(TRIM(Datos!B303&amp;""))&amp;";",B$1007))),OR(UPPER(TRIM(Datos!B303&amp;""))="SÍ",UPPER(TRIM(Datos!B303&amp;""))="SI",UPPER(TRIM(Datos!B303&amp;""))="NO"),IF(ISNUMBER(Datos!B303),AND(OR(B$1005="",Datos!B303&gt;=B$1005),OR(B$1006="",Datos!B303&lt;=B$1006)),FALSE),TRUE))))</f>
        <v>0.0</v>
      </c>
      <c r="C303">
        <f>IF(Datos!C303="",0,IF(AND(C$1008&lt;&gt;"",Datos!C303=C$1008),0,IF(C$1004=0,0,1-CHOOSE(C$1004,IF(ISNUMBER(Datos!C303),AND(OR(C$1005="",Datos!C303&gt;=C$1005),OR(C$1006="",Datos!C303&lt;=C$1006)),FALSE),IF(ISNUMBER(Datos!C303),AND(Datos!C303=INT(Datos!C303),AND(OR(C$1005="",Datos!C303&gt;=C$1005),OR(C$1006="",Datos!C303&lt;=C$1006))),FALSE),OR(ISNUMBER(FIND(";"&amp;UPPER(TRIM(Datos!C303&amp;""))&amp;"=",C$1007)),ISNUMBER(FIND(";"&amp;UPPER(TRIM(Datos!C303&amp;""))&amp;";",C$1007))),OR(UPPER(TRIM(Datos!C303&amp;""))="SÍ",UPPER(TRIM(Datos!C303&amp;""))="SI",UPPER(TRIM(Datos!C303&amp;""))="NO"),IF(ISNUMBER(Datos!C303),AND(OR(C$1005="",Datos!C303&gt;=C$1005),OR(C$1006="",Datos!C303&lt;=C$1006)),FALSE),TRUE))))</f>
        <v>0.0</v>
      </c>
      <c r="D303">
        <f>IF(Datos!D303="",0,IF(AND(D$1008&lt;&gt;"",Datos!D303=D$1008),0,IF(D$1004=0,0,1-CHOOSE(D$1004,IF(ISNUMBER(Datos!D303),AND(OR(D$1005="",Datos!D303&gt;=D$1005),OR(D$1006="",Datos!D303&lt;=D$1006)),FALSE),IF(ISNUMBER(Datos!D303),AND(Datos!D303=INT(Datos!D303),AND(OR(D$1005="",Datos!D303&gt;=D$1005),OR(D$1006="",Datos!D303&lt;=D$1006))),FALSE),OR(ISNUMBER(FIND(";"&amp;UPPER(TRIM(Datos!D303&amp;""))&amp;"=",D$1007)),ISNUMBER(FIND(";"&amp;UPPER(TRIM(Datos!D303&amp;""))&amp;";",D$1007))),OR(UPPER(TRIM(Datos!D303&amp;""))="SÍ",UPPER(TRIM(Datos!D303&amp;""))="SI",UPPER(TRIM(Datos!D303&amp;""))="NO"),IF(ISNUMBER(Datos!D303),AND(OR(D$1005="",Datos!D303&gt;=D$1005),OR(D$1006="",Datos!D303&lt;=D$1006)),FALSE),TRUE))))</f>
        <v>0.0</v>
      </c>
      <c r="E303">
        <f>IF(Datos!E303="",0,IF(AND(E$1008&lt;&gt;"",Datos!E303=E$1008),0,IF(E$1004=0,0,1-CHOOSE(E$1004,IF(ISNUMBER(Datos!E303),AND(OR(E$1005="",Datos!E303&gt;=E$1005),OR(E$1006="",Datos!E303&lt;=E$1006)),FALSE),IF(ISNUMBER(Datos!E303),AND(Datos!E303=INT(Datos!E303),AND(OR(E$1005="",Datos!E303&gt;=E$1005),OR(E$1006="",Datos!E303&lt;=E$1006))),FALSE),OR(ISNUMBER(FIND(";"&amp;UPPER(TRIM(Datos!E303&amp;""))&amp;"=",E$1007)),ISNUMBER(FIND(";"&amp;UPPER(TRIM(Datos!E303&amp;""))&amp;";",E$1007))),OR(UPPER(TRIM(Datos!E303&amp;""))="SÍ",UPPER(TRIM(Datos!E303&amp;""))="SI",UPPER(TRIM(Datos!E303&amp;""))="NO"),IF(ISNUMBER(Datos!E303),AND(OR(E$1005="",Datos!E303&gt;=E$1005),OR(E$1006="",Datos!E303&lt;=E$1006)),FALSE),TRUE))))</f>
        <v>0.0</v>
      </c>
      <c r="F303">
        <f>IF(Datos!F303="",0,IF(AND(F$1008&lt;&gt;"",Datos!F303=F$1008),0,IF(F$1004=0,0,1-CHOOSE(F$1004,IF(ISNUMBER(Datos!F303),AND(OR(F$1005="",Datos!F303&gt;=F$1005),OR(F$1006="",Datos!F303&lt;=F$1006)),FALSE),IF(ISNUMBER(Datos!F303),AND(Datos!F303=INT(Datos!F303),AND(OR(F$1005="",Datos!F303&gt;=F$1005),OR(F$1006="",Datos!F303&lt;=F$1006))),FALSE),OR(ISNUMBER(FIND(";"&amp;UPPER(TRIM(Datos!F303&amp;""))&amp;"=",F$1007)),ISNUMBER(FIND(";"&amp;UPPER(TRIM(Datos!F303&amp;""))&amp;";",F$1007))),OR(UPPER(TRIM(Datos!F303&amp;""))="SÍ",UPPER(TRIM(Datos!F303&amp;""))="SI",UPPER(TRIM(Datos!F303&amp;""))="NO"),IF(ISNUMBER(Datos!F303),AND(OR(F$1005="",Datos!F303&gt;=F$1005),OR(F$1006="",Datos!F303&lt;=F$1006)),FALSE),TRUE))))</f>
        <v>0.0</v>
      </c>
      <c r="G303">
        <f>IF(Datos!G303="",0,IF(AND(G$1008&lt;&gt;"",Datos!G303=G$1008),0,IF(G$1004=0,0,1-CHOOSE(G$1004,IF(ISNUMBER(Datos!G303),AND(OR(G$1005="",Datos!G303&gt;=G$1005),OR(G$1006="",Datos!G303&lt;=G$1006)),FALSE),IF(ISNUMBER(Datos!G303),AND(Datos!G303=INT(Datos!G303),AND(OR(G$1005="",Datos!G303&gt;=G$1005),OR(G$1006="",Datos!G303&lt;=G$1006))),FALSE),OR(ISNUMBER(FIND(";"&amp;UPPER(TRIM(Datos!G303&amp;""))&amp;"=",G$1007)),ISNUMBER(FIND(";"&amp;UPPER(TRIM(Datos!G303&amp;""))&amp;";",G$1007))),OR(UPPER(TRIM(Datos!G303&amp;""))="SÍ",UPPER(TRIM(Datos!G303&amp;""))="SI",UPPER(TRIM(Datos!G303&amp;""))="NO"),IF(ISNUMBER(Datos!G303),AND(OR(G$1005="",Datos!G303&gt;=G$1005),OR(G$1006="",Datos!G303&lt;=G$1006)),FALSE),TRUE))))</f>
        <v>0.0</v>
      </c>
      <c r="H303">
        <f>IF(Datos!H303="",0,IF(AND(H$1008&lt;&gt;"",Datos!H303=H$1008),0,IF(H$1004=0,0,1-CHOOSE(H$1004,IF(ISNUMBER(Datos!H303),AND(OR(H$1005="",Datos!H303&gt;=H$1005),OR(H$1006="",Datos!H303&lt;=H$1006)),FALSE),IF(ISNUMBER(Datos!H303),AND(Datos!H303=INT(Datos!H303),AND(OR(H$1005="",Datos!H303&gt;=H$1005),OR(H$1006="",Datos!H303&lt;=H$1006))),FALSE),OR(ISNUMBER(FIND(";"&amp;UPPER(TRIM(Datos!H303&amp;""))&amp;"=",H$1007)),ISNUMBER(FIND(";"&amp;UPPER(TRIM(Datos!H303&amp;""))&amp;";",H$1007))),OR(UPPER(TRIM(Datos!H303&amp;""))="SÍ",UPPER(TRIM(Datos!H303&amp;""))="SI",UPPER(TRIM(Datos!H303&amp;""))="NO"),IF(ISNUMBER(Datos!H303),AND(OR(H$1005="",Datos!H303&gt;=H$1005),OR(H$1006="",Datos!H303&lt;=H$1006)),FALSE),TRUE))))</f>
        <v>0.0</v>
      </c>
      <c r="I303">
        <f>IF(Datos!I303="",0,IF(AND(I$1008&lt;&gt;"",Datos!I303=I$1008),0,IF(I$1004=0,0,1-CHOOSE(I$1004,IF(ISNUMBER(Datos!I303),AND(OR(I$1005="",Datos!I303&gt;=I$1005),OR(I$1006="",Datos!I303&lt;=I$1006)),FALSE),IF(ISNUMBER(Datos!I303),AND(Datos!I303=INT(Datos!I303),AND(OR(I$1005="",Datos!I303&gt;=I$1005),OR(I$1006="",Datos!I303&lt;=I$1006))),FALSE),OR(ISNUMBER(FIND(";"&amp;UPPER(TRIM(Datos!I303&amp;""))&amp;"=",I$1007)),ISNUMBER(FIND(";"&amp;UPPER(TRIM(Datos!I303&amp;""))&amp;";",I$1007))),OR(UPPER(TRIM(Datos!I303&amp;""))="SÍ",UPPER(TRIM(Datos!I303&amp;""))="SI",UPPER(TRIM(Datos!I303&amp;""))="NO"),IF(ISNUMBER(Datos!I303),AND(OR(I$1005="",Datos!I303&gt;=I$1005),OR(I$1006="",Datos!I303&lt;=I$1006)),FALSE),TRUE))))</f>
        <v>0.0</v>
      </c>
      <c r="J303">
        <f>IF(Datos!J303="",0,IF(AND(J$1008&lt;&gt;"",Datos!J303=J$1008),0,IF(J$1004=0,0,1-CHOOSE(J$1004,IF(ISNUMBER(Datos!J303),AND(OR(J$1005="",Datos!J303&gt;=J$1005),OR(J$1006="",Datos!J303&lt;=J$1006)),FALSE),IF(ISNUMBER(Datos!J303),AND(Datos!J303=INT(Datos!J303),AND(OR(J$1005="",Datos!J303&gt;=J$1005),OR(J$1006="",Datos!J303&lt;=J$1006))),FALSE),OR(ISNUMBER(FIND(";"&amp;UPPER(TRIM(Datos!J303&amp;""))&amp;"=",J$1007)),ISNUMBER(FIND(";"&amp;UPPER(TRIM(Datos!J303&amp;""))&amp;";",J$1007))),OR(UPPER(TRIM(Datos!J303&amp;""))="SÍ",UPPER(TRIM(Datos!J303&amp;""))="SI",UPPER(TRIM(Datos!J303&amp;""))="NO"),IF(ISNUMBER(Datos!J303),AND(OR(J$1005="",Datos!J303&gt;=J$1005),OR(J$1006="",Datos!J303&lt;=J$1006)),FALSE),TRUE))))</f>
        <v>0.0</v>
      </c>
      <c r="K303">
        <f>IF(Datos!K303="",0,IF(AND(K$1008&lt;&gt;"",Datos!K303=K$1008),0,IF(K$1004=0,0,1-CHOOSE(K$1004,IF(ISNUMBER(Datos!K303),AND(OR(K$1005="",Datos!K303&gt;=K$1005),OR(K$1006="",Datos!K303&lt;=K$1006)),FALSE),IF(ISNUMBER(Datos!K303),AND(Datos!K303=INT(Datos!K303),AND(OR(K$1005="",Datos!K303&gt;=K$1005),OR(K$1006="",Datos!K303&lt;=K$1006))),FALSE),OR(ISNUMBER(FIND(";"&amp;UPPER(TRIM(Datos!K303&amp;""))&amp;"=",K$1007)),ISNUMBER(FIND(";"&amp;UPPER(TRIM(Datos!K303&amp;""))&amp;";",K$1007))),OR(UPPER(TRIM(Datos!K303&amp;""))="SÍ",UPPER(TRIM(Datos!K303&amp;""))="SI",UPPER(TRIM(Datos!K303&amp;""))="NO"),IF(ISNUMBER(Datos!K303),AND(OR(K$1005="",Datos!K303&gt;=K$1005),OR(K$1006="",Datos!K303&lt;=K$1006)),FALSE),TRUE))))</f>
        <v>0.0</v>
      </c>
      <c r="L303">
        <f>IF(Datos!L303="",0,IF(AND(L$1008&lt;&gt;"",Datos!L303=L$1008),0,IF(L$1004=0,0,1-CHOOSE(L$1004,IF(ISNUMBER(Datos!L303),AND(OR(L$1005="",Datos!L303&gt;=L$1005),OR(L$1006="",Datos!L303&lt;=L$1006)),FALSE),IF(ISNUMBER(Datos!L303),AND(Datos!L303=INT(Datos!L303),AND(OR(L$1005="",Datos!L303&gt;=L$1005),OR(L$1006="",Datos!L303&lt;=L$1006))),FALSE),OR(ISNUMBER(FIND(";"&amp;UPPER(TRIM(Datos!L303&amp;""))&amp;"=",L$1007)),ISNUMBER(FIND(";"&amp;UPPER(TRIM(Datos!L303&amp;""))&amp;";",L$1007))),OR(UPPER(TRIM(Datos!L303&amp;""))="SÍ",UPPER(TRIM(Datos!L303&amp;""))="SI",UPPER(TRIM(Datos!L303&amp;""))="NO"),IF(ISNUMBER(Datos!L303),AND(OR(L$1005="",Datos!L303&gt;=L$1005),OR(L$1006="",Datos!L303&lt;=L$1006)),FALSE),TRUE))))</f>
        <v>0.0</v>
      </c>
      <c r="M303">
        <f>IF(Datos!M303="",0,IF(AND(M$1008&lt;&gt;"",Datos!M303=M$1008),0,IF(M$1004=0,0,1-CHOOSE(M$1004,IF(ISNUMBER(Datos!M303),AND(OR(M$1005="",Datos!M303&gt;=M$1005),OR(M$1006="",Datos!M303&lt;=M$1006)),FALSE),IF(ISNUMBER(Datos!M303),AND(Datos!M303=INT(Datos!M303),AND(OR(M$1005="",Datos!M303&gt;=M$1005),OR(M$1006="",Datos!M303&lt;=M$1006))),FALSE),OR(ISNUMBER(FIND(";"&amp;UPPER(TRIM(Datos!M303&amp;""))&amp;"=",M$1007)),ISNUMBER(FIND(";"&amp;UPPER(TRIM(Datos!M303&amp;""))&amp;";",M$1007))),OR(UPPER(TRIM(Datos!M303&amp;""))="SÍ",UPPER(TRIM(Datos!M303&amp;""))="SI",UPPER(TRIM(Datos!M303&amp;""))="NO"),IF(ISNUMBER(Datos!M303),AND(OR(M$1005="",Datos!M303&gt;=M$1005),OR(M$1006="",Datos!M303&lt;=M$1006)),FALSE),TRUE))))</f>
        <v>0.0</v>
      </c>
      <c r="N303">
        <f>IF(Datos!N303="",0,IF(AND(N$1008&lt;&gt;"",Datos!N303=N$1008),0,IF(N$1004=0,0,1-CHOOSE(N$1004,IF(ISNUMBER(Datos!N303),AND(OR(N$1005="",Datos!N303&gt;=N$1005),OR(N$1006="",Datos!N303&lt;=N$1006)),FALSE),IF(ISNUMBER(Datos!N303),AND(Datos!N303=INT(Datos!N303),AND(OR(N$1005="",Datos!N303&gt;=N$1005),OR(N$1006="",Datos!N303&lt;=N$1006))),FALSE),OR(ISNUMBER(FIND(";"&amp;UPPER(TRIM(Datos!N303&amp;""))&amp;"=",N$1007)),ISNUMBER(FIND(";"&amp;UPPER(TRIM(Datos!N303&amp;""))&amp;";",N$1007))),OR(UPPER(TRIM(Datos!N303&amp;""))="SÍ",UPPER(TRIM(Datos!N303&amp;""))="SI",UPPER(TRIM(Datos!N303&amp;""))="NO"),IF(ISNUMBER(Datos!N303),AND(OR(N$1005="",Datos!N303&gt;=N$1005),OR(N$1006="",Datos!N303&lt;=N$1006)),FALSE),TRUE))))</f>
        <v>0.0</v>
      </c>
      <c r="O303">
        <f>IF(Datos!O303="",0,IF(AND(O$1008&lt;&gt;"",Datos!O303=O$1008),0,IF(O$1004=0,0,1-CHOOSE(O$1004,IF(ISNUMBER(Datos!O303),AND(OR(O$1005="",Datos!O303&gt;=O$1005),OR(O$1006="",Datos!O303&lt;=O$1006)),FALSE),IF(ISNUMBER(Datos!O303),AND(Datos!O303=INT(Datos!O303),AND(OR(O$1005="",Datos!O303&gt;=O$1005),OR(O$1006="",Datos!O303&lt;=O$1006))),FALSE),OR(ISNUMBER(FIND(";"&amp;UPPER(TRIM(Datos!O303&amp;""))&amp;"=",O$1007)),ISNUMBER(FIND(";"&amp;UPPER(TRIM(Datos!O303&amp;""))&amp;";",O$1007))),OR(UPPER(TRIM(Datos!O303&amp;""))="SÍ",UPPER(TRIM(Datos!O303&amp;""))="SI",UPPER(TRIM(Datos!O303&amp;""))="NO"),IF(ISNUMBER(Datos!O303),AND(OR(O$1005="",Datos!O303&gt;=O$1005),OR(O$1006="",Datos!O303&lt;=O$1006)),FALSE),TRUE))))</f>
        <v>0.0</v>
      </c>
      <c r="P303">
        <f>IF(Datos!P303="",0,IF(AND(P$1008&lt;&gt;"",Datos!P303=P$1008),0,IF(P$1004=0,0,1-CHOOSE(P$1004,IF(ISNUMBER(Datos!P303),AND(OR(P$1005="",Datos!P303&gt;=P$1005),OR(P$1006="",Datos!P303&lt;=P$1006)),FALSE),IF(ISNUMBER(Datos!P303),AND(Datos!P303=INT(Datos!P303),AND(OR(P$1005="",Datos!P303&gt;=P$1005),OR(P$1006="",Datos!P303&lt;=P$1006))),FALSE),OR(ISNUMBER(FIND(";"&amp;UPPER(TRIM(Datos!P303&amp;""))&amp;"=",P$1007)),ISNUMBER(FIND(";"&amp;UPPER(TRIM(Datos!P303&amp;""))&amp;";",P$1007))),OR(UPPER(TRIM(Datos!P303&amp;""))="SÍ",UPPER(TRIM(Datos!P303&amp;""))="SI",UPPER(TRIM(Datos!P303&amp;""))="NO"),IF(ISNUMBER(Datos!P303),AND(OR(P$1005="",Datos!P303&gt;=P$1005),OR(P$1006="",Datos!P303&lt;=P$1006)),FALSE),TRUE))))</f>
        <v>0.0</v>
      </c>
      <c r="Q303">
        <f>IF(Datos!Q303="",0,IF(AND(Q$1008&lt;&gt;"",Datos!Q303=Q$1008),0,IF(Q$1004=0,0,1-CHOOSE(Q$1004,IF(ISNUMBER(Datos!Q303),AND(OR(Q$1005="",Datos!Q303&gt;=Q$1005),OR(Q$1006="",Datos!Q303&lt;=Q$1006)),FALSE),IF(ISNUMBER(Datos!Q303),AND(Datos!Q303=INT(Datos!Q303),AND(OR(Q$1005="",Datos!Q303&gt;=Q$1005),OR(Q$1006="",Datos!Q303&lt;=Q$1006))),FALSE),OR(ISNUMBER(FIND(";"&amp;UPPER(TRIM(Datos!Q303&amp;""))&amp;"=",Q$1007)),ISNUMBER(FIND(";"&amp;UPPER(TRIM(Datos!Q303&amp;""))&amp;";",Q$1007))),OR(UPPER(TRIM(Datos!Q303&amp;""))="SÍ",UPPER(TRIM(Datos!Q303&amp;""))="SI",UPPER(TRIM(Datos!Q303&amp;""))="NO"),IF(ISNUMBER(Datos!Q303),AND(OR(Q$1005="",Datos!Q303&gt;=Q$1005),OR(Q$1006="",Datos!Q303&lt;=Q$1006)),FALSE),TRUE))))</f>
        <v>0.0</v>
      </c>
      <c r="R303">
        <f>IF(Datos!R303="",0,IF(AND(R$1008&lt;&gt;"",Datos!R303=R$1008),0,IF(R$1004=0,0,1-CHOOSE(R$1004,IF(ISNUMBER(Datos!R303),AND(OR(R$1005="",Datos!R303&gt;=R$1005),OR(R$1006="",Datos!R303&lt;=R$1006)),FALSE),IF(ISNUMBER(Datos!R303),AND(Datos!R303=INT(Datos!R303),AND(OR(R$1005="",Datos!R303&gt;=R$1005),OR(R$1006="",Datos!R303&lt;=R$1006))),FALSE),OR(ISNUMBER(FIND(";"&amp;UPPER(TRIM(Datos!R303&amp;""))&amp;"=",R$1007)),ISNUMBER(FIND(";"&amp;UPPER(TRIM(Datos!R303&amp;""))&amp;";",R$1007))),OR(UPPER(TRIM(Datos!R303&amp;""))="SÍ",UPPER(TRIM(Datos!R303&amp;""))="SI",UPPER(TRIM(Datos!R303&amp;""))="NO"),IF(ISNUMBER(Datos!R303),AND(OR(R$1005="",Datos!R303&gt;=R$1005),OR(R$1006="",Datos!R303&lt;=R$1006)),FALSE),TRUE))))</f>
        <v>0.0</v>
      </c>
      <c r="S303">
        <f>IF(Datos!S303="",0,IF(AND(S$1008&lt;&gt;"",Datos!S303=S$1008),0,IF(S$1004=0,0,1-CHOOSE(S$1004,IF(ISNUMBER(Datos!S303),AND(OR(S$1005="",Datos!S303&gt;=S$1005),OR(S$1006="",Datos!S303&lt;=S$1006)),FALSE),IF(ISNUMBER(Datos!S303),AND(Datos!S303=INT(Datos!S303),AND(OR(S$1005="",Datos!S303&gt;=S$1005),OR(S$1006="",Datos!S303&lt;=S$1006))),FALSE),OR(ISNUMBER(FIND(";"&amp;UPPER(TRIM(Datos!S303&amp;""))&amp;"=",S$1007)),ISNUMBER(FIND(";"&amp;UPPER(TRIM(Datos!S303&amp;""))&amp;";",S$1007))),OR(UPPER(TRIM(Datos!S303&amp;""))="SÍ",UPPER(TRIM(Datos!S303&amp;""))="SI",UPPER(TRIM(Datos!S303&amp;""))="NO"),IF(ISNUMBER(Datos!S303),AND(OR(S$1005="",Datos!S303&gt;=S$1005),OR(S$1006="",Datos!S303&lt;=S$1006)),FALSE),TRUE))))</f>
        <v>0.0</v>
      </c>
      <c r="T303">
        <f>IF(Datos!T303="",0,IF(AND(T$1008&lt;&gt;"",Datos!T303=T$1008),0,IF(T$1004=0,0,1-CHOOSE(T$1004,IF(ISNUMBER(Datos!T303),AND(OR(T$1005="",Datos!T303&gt;=T$1005),OR(T$1006="",Datos!T303&lt;=T$1006)),FALSE),IF(ISNUMBER(Datos!T303),AND(Datos!T303=INT(Datos!T303),AND(OR(T$1005="",Datos!T303&gt;=T$1005),OR(T$1006="",Datos!T303&lt;=T$1006))),FALSE),OR(ISNUMBER(FIND(";"&amp;UPPER(TRIM(Datos!T303&amp;""))&amp;"=",T$1007)),ISNUMBER(FIND(";"&amp;UPPER(TRIM(Datos!T303&amp;""))&amp;";",T$1007))),OR(UPPER(TRIM(Datos!T303&amp;""))="SÍ",UPPER(TRIM(Datos!T303&amp;""))="SI",UPPER(TRIM(Datos!T303&amp;""))="NO"),IF(ISNUMBER(Datos!T303),AND(OR(T$1005="",Datos!T303&gt;=T$1005),OR(T$1006="",Datos!T303&lt;=T$1006)),FALSE),TRUE))))</f>
        <v>0.0</v>
      </c>
      <c r="U303">
        <f>IF(Datos!U303="",0,IF(AND(U$1008&lt;&gt;"",Datos!U303=U$1008),0,IF(U$1004=0,0,1-CHOOSE(U$1004,IF(ISNUMBER(Datos!U303),AND(OR(U$1005="",Datos!U303&gt;=U$1005),OR(U$1006="",Datos!U303&lt;=U$1006)),FALSE),IF(ISNUMBER(Datos!U303),AND(Datos!U303=INT(Datos!U303),AND(OR(U$1005="",Datos!U303&gt;=U$1005),OR(U$1006="",Datos!U303&lt;=U$1006))),FALSE),OR(ISNUMBER(FIND(";"&amp;UPPER(TRIM(Datos!U303&amp;""))&amp;"=",U$1007)),ISNUMBER(FIND(";"&amp;UPPER(TRIM(Datos!U303&amp;""))&amp;";",U$1007))),OR(UPPER(TRIM(Datos!U303&amp;""))="SÍ",UPPER(TRIM(Datos!U303&amp;""))="SI",UPPER(TRIM(Datos!U303&amp;""))="NO"),IF(ISNUMBER(Datos!U303),AND(OR(U$1005="",Datos!U303&gt;=U$1005),OR(U$1006="",Datos!U303&lt;=U$1006)),FALSE),TRUE))))</f>
        <v>0.0</v>
      </c>
      <c r="V303">
        <f>IF(Datos!V303="",0,IF(AND(V$1008&lt;&gt;"",Datos!V303=V$1008),0,IF(V$1004=0,0,1-CHOOSE(V$1004,IF(ISNUMBER(Datos!V303),AND(OR(V$1005="",Datos!V303&gt;=V$1005),OR(V$1006="",Datos!V303&lt;=V$1006)),FALSE),IF(ISNUMBER(Datos!V303),AND(Datos!V303=INT(Datos!V303),AND(OR(V$1005="",Datos!V303&gt;=V$1005),OR(V$1006="",Datos!V303&lt;=V$1006))),FALSE),OR(ISNUMBER(FIND(";"&amp;UPPER(TRIM(Datos!V303&amp;""))&amp;"=",V$1007)),ISNUMBER(FIND(";"&amp;UPPER(TRIM(Datos!V303&amp;""))&amp;";",V$1007))),OR(UPPER(TRIM(Datos!V303&amp;""))="SÍ",UPPER(TRIM(Datos!V303&amp;""))="SI",UPPER(TRIM(Datos!V303&amp;""))="NO"),IF(ISNUMBER(Datos!V303),AND(OR(V$1005="",Datos!V303&gt;=V$1005),OR(V$1006="",Datos!V303&lt;=V$1006)),FALSE),TRUE))))</f>
        <v>0.0</v>
      </c>
      <c r="W303">
        <f>IF(Datos!W303="",0,IF(AND(W$1008&lt;&gt;"",Datos!W303=W$1008),0,IF(W$1004=0,0,1-CHOOSE(W$1004,IF(ISNUMBER(Datos!W303),AND(OR(W$1005="",Datos!W303&gt;=W$1005),OR(W$1006="",Datos!W303&lt;=W$1006)),FALSE),IF(ISNUMBER(Datos!W303),AND(Datos!W303=INT(Datos!W303),AND(OR(W$1005="",Datos!W303&gt;=W$1005),OR(W$1006="",Datos!W303&lt;=W$1006))),FALSE),OR(ISNUMBER(FIND(";"&amp;UPPER(TRIM(Datos!W303&amp;""))&amp;"=",W$1007)),ISNUMBER(FIND(";"&amp;UPPER(TRIM(Datos!W303&amp;""))&amp;";",W$1007))),OR(UPPER(TRIM(Datos!W303&amp;""))="SÍ",UPPER(TRIM(Datos!W303&amp;""))="SI",UPPER(TRIM(Datos!W303&amp;""))="NO"),IF(ISNUMBER(Datos!W303),AND(OR(W$1005="",Datos!W303&gt;=W$1005),OR(W$1006="",Datos!W303&lt;=W$1006)),FALSE),TRUE))))</f>
        <v>0.0</v>
      </c>
      <c r="X303">
        <f>IF(Datos!X303="",0,IF(AND(X$1008&lt;&gt;"",Datos!X303=X$1008),0,IF(X$1004=0,0,1-CHOOSE(X$1004,IF(ISNUMBER(Datos!X303),AND(OR(X$1005="",Datos!X303&gt;=X$1005),OR(X$1006="",Datos!X303&lt;=X$1006)),FALSE),IF(ISNUMBER(Datos!X303),AND(Datos!X303=INT(Datos!X303),AND(OR(X$1005="",Datos!X303&gt;=X$1005),OR(X$1006="",Datos!X303&lt;=X$1006))),FALSE),OR(ISNUMBER(FIND(";"&amp;UPPER(TRIM(Datos!X303&amp;""))&amp;"=",X$1007)),ISNUMBER(FIND(";"&amp;UPPER(TRIM(Datos!X303&amp;""))&amp;";",X$1007))),OR(UPPER(TRIM(Datos!X303&amp;""))="SÍ",UPPER(TRIM(Datos!X303&amp;""))="SI",UPPER(TRIM(Datos!X303&amp;""))="NO"),IF(ISNUMBER(Datos!X303),AND(OR(X$1005="",Datos!X303&gt;=X$1005),OR(X$1006="",Datos!X303&lt;=X$1006)),FALSE),TRUE))))</f>
        <v>0.0</v>
      </c>
      <c r="Y303">
        <f>IF(Datos!Y303="",0,IF(AND(Y$1008&lt;&gt;"",Datos!Y303=Y$1008),0,IF(Y$1004=0,0,1-CHOOSE(Y$1004,IF(ISNUMBER(Datos!Y303),AND(OR(Y$1005="",Datos!Y303&gt;=Y$1005),OR(Y$1006="",Datos!Y303&lt;=Y$1006)),FALSE),IF(ISNUMBER(Datos!Y303),AND(Datos!Y303=INT(Datos!Y303),AND(OR(Y$1005="",Datos!Y303&gt;=Y$1005),OR(Y$1006="",Datos!Y303&lt;=Y$1006))),FALSE),OR(ISNUMBER(FIND(";"&amp;UPPER(TRIM(Datos!Y303&amp;""))&amp;"=",Y$1007)),ISNUMBER(FIND(";"&amp;UPPER(TRIM(Datos!Y303&amp;""))&amp;";",Y$1007))),OR(UPPER(TRIM(Datos!Y303&amp;""))="SÍ",UPPER(TRIM(Datos!Y303&amp;""))="SI",UPPER(TRIM(Datos!Y303&amp;""))="NO"),IF(ISNUMBER(Datos!Y303),AND(OR(Y$1005="",Datos!Y303&gt;=Y$1005),OR(Y$1006="",Datos!Y303&lt;=Y$1006)),FALSE),TRUE))))</f>
        <v>0.0</v>
      </c>
      <c r="Z303">
        <f>IF(Datos!Z303="",0,IF(AND(Z$1008&lt;&gt;"",Datos!Z303=Z$1008),0,IF(Z$1004=0,0,1-CHOOSE(Z$1004,IF(ISNUMBER(Datos!Z303),AND(OR(Z$1005="",Datos!Z303&gt;=Z$1005),OR(Z$1006="",Datos!Z303&lt;=Z$1006)),FALSE),IF(ISNUMBER(Datos!Z303),AND(Datos!Z303=INT(Datos!Z303),AND(OR(Z$1005="",Datos!Z303&gt;=Z$1005),OR(Z$1006="",Datos!Z303&lt;=Z$1006))),FALSE),OR(ISNUMBER(FIND(";"&amp;UPPER(TRIM(Datos!Z303&amp;""))&amp;"=",Z$1007)),ISNUMBER(FIND(";"&amp;UPPER(TRIM(Datos!Z303&amp;""))&amp;";",Z$1007))),OR(UPPER(TRIM(Datos!Z303&amp;""))="SÍ",UPPER(TRIM(Datos!Z303&amp;""))="SI",UPPER(TRIM(Datos!Z303&amp;""))="NO"),IF(ISNUMBER(Datos!Z303),AND(OR(Z$1005="",Datos!Z303&gt;=Z$1005),OR(Z$1006="",Datos!Z303&lt;=Z$1006)),FALSE),TRUE))))</f>
        <v>0.0</v>
      </c>
      <c r="AA303">
        <f>IF(Datos!AA303="",0,IF(AND(AA$1008&lt;&gt;"",Datos!AA303=AA$1008),0,IF(AA$1004=0,0,1-CHOOSE(AA$1004,IF(ISNUMBER(Datos!AA303),AND(OR(AA$1005="",Datos!AA303&gt;=AA$1005),OR(AA$1006="",Datos!AA303&lt;=AA$1006)),FALSE),IF(ISNUMBER(Datos!AA303),AND(Datos!AA303=INT(Datos!AA303),AND(OR(AA$1005="",Datos!AA303&gt;=AA$1005),OR(AA$1006="",Datos!AA303&lt;=AA$1006))),FALSE),OR(ISNUMBER(FIND(";"&amp;UPPER(TRIM(Datos!AA303&amp;""))&amp;"=",AA$1007)),ISNUMBER(FIND(";"&amp;UPPER(TRIM(Datos!AA303&amp;""))&amp;";",AA$1007))),OR(UPPER(TRIM(Datos!AA303&amp;""))="SÍ",UPPER(TRIM(Datos!AA303&amp;""))="SI",UPPER(TRIM(Datos!AA303&amp;""))="NO"),IF(ISNUMBER(Datos!AA303),AND(OR(AA$1005="",Datos!AA303&gt;=AA$1005),OR(AA$1006="",Datos!AA303&lt;=AA$1006)),FALSE),TRUE))))</f>
        <v>0.0</v>
      </c>
      <c r="AB303">
        <f>IF(Datos!AB303="",0,IF(AND(AB$1008&lt;&gt;"",Datos!AB303=AB$1008),0,IF(AB$1004=0,0,1-CHOOSE(AB$1004,IF(ISNUMBER(Datos!AB303),AND(OR(AB$1005="",Datos!AB303&gt;=AB$1005),OR(AB$1006="",Datos!AB303&lt;=AB$1006)),FALSE),IF(ISNUMBER(Datos!AB303),AND(Datos!AB303=INT(Datos!AB303),AND(OR(AB$1005="",Datos!AB303&gt;=AB$1005),OR(AB$1006="",Datos!AB303&lt;=AB$1006))),FALSE),OR(ISNUMBER(FIND(";"&amp;UPPER(TRIM(Datos!AB303&amp;""))&amp;"=",AB$1007)),ISNUMBER(FIND(";"&amp;UPPER(TRIM(Datos!AB303&amp;""))&amp;";",AB$1007))),OR(UPPER(TRIM(Datos!AB303&amp;""))="SÍ",UPPER(TRIM(Datos!AB303&amp;""))="SI",UPPER(TRIM(Datos!AB303&amp;""))="NO"),IF(ISNUMBER(Datos!AB303),AND(OR(AB$1005="",Datos!AB303&gt;=AB$1005),OR(AB$1006="",Datos!AB303&lt;=AB$1006)),FALSE),TRUE))))</f>
        <v>0.0</v>
      </c>
      <c r="AC303">
        <f>IF(Datos!AC303="",0,IF(AND(AC$1008&lt;&gt;"",Datos!AC303=AC$1008),0,IF(AC$1004=0,0,1-CHOOSE(AC$1004,IF(ISNUMBER(Datos!AC303),AND(OR(AC$1005="",Datos!AC303&gt;=AC$1005),OR(AC$1006="",Datos!AC303&lt;=AC$1006)),FALSE),IF(ISNUMBER(Datos!AC303),AND(Datos!AC303=INT(Datos!AC303),AND(OR(AC$1005="",Datos!AC303&gt;=AC$1005),OR(AC$1006="",Datos!AC303&lt;=AC$1006))),FALSE),OR(ISNUMBER(FIND(";"&amp;UPPER(TRIM(Datos!AC303&amp;""))&amp;"=",AC$1007)),ISNUMBER(FIND(";"&amp;UPPER(TRIM(Datos!AC303&amp;""))&amp;";",AC$1007))),OR(UPPER(TRIM(Datos!AC303&amp;""))="SÍ",UPPER(TRIM(Datos!AC303&amp;""))="SI",UPPER(TRIM(Datos!AC303&amp;""))="NO"),IF(ISNUMBER(Datos!AC303),AND(OR(AC$1005="",Datos!AC303&gt;=AC$1005),OR(AC$1006="",Datos!AC303&lt;=AC$1006)),FALSE),TRUE))))</f>
        <v>0.0</v>
      </c>
      <c r="AD303">
        <f>IF(Datos!AD303="",0,IF(AND(AD$1008&lt;&gt;"",Datos!AD303=AD$1008),0,IF(AD$1004=0,0,1-CHOOSE(AD$1004,IF(ISNUMBER(Datos!AD303),AND(OR(AD$1005="",Datos!AD303&gt;=AD$1005),OR(AD$1006="",Datos!AD303&lt;=AD$1006)),FALSE),IF(ISNUMBER(Datos!AD303),AND(Datos!AD303=INT(Datos!AD303),AND(OR(AD$1005="",Datos!AD303&gt;=AD$1005),OR(AD$1006="",Datos!AD303&lt;=AD$1006))),FALSE),OR(ISNUMBER(FIND(";"&amp;UPPER(TRIM(Datos!AD303&amp;""))&amp;"=",AD$1007)),ISNUMBER(FIND(";"&amp;UPPER(TRIM(Datos!AD303&amp;""))&amp;";",AD$1007))),OR(UPPER(TRIM(Datos!AD303&amp;""))="SÍ",UPPER(TRIM(Datos!AD303&amp;""))="SI",UPPER(TRIM(Datos!AD303&amp;""))="NO"),IF(ISNUMBER(Datos!AD303),AND(OR(AD$1005="",Datos!AD303&gt;=AD$1005),OR(AD$1006="",Datos!AD303&lt;=AD$1006)),FALSE),TRUE))))</f>
        <v>0.0</v>
      </c>
      <c r="AE303">
        <f>IF(Datos!AE303="",0,IF(AND(AE$1008&lt;&gt;"",Datos!AE303=AE$1008),0,IF(AE$1004=0,0,1-CHOOSE(AE$1004,IF(ISNUMBER(Datos!AE303),AND(OR(AE$1005="",Datos!AE303&gt;=AE$1005),OR(AE$1006="",Datos!AE303&lt;=AE$1006)),FALSE),IF(ISNUMBER(Datos!AE303),AND(Datos!AE303=INT(Datos!AE303),AND(OR(AE$1005="",Datos!AE303&gt;=AE$1005),OR(AE$1006="",Datos!AE303&lt;=AE$1006))),FALSE),OR(ISNUMBER(FIND(";"&amp;UPPER(TRIM(Datos!AE303&amp;""))&amp;"=",AE$1007)),ISNUMBER(FIND(";"&amp;UPPER(TRIM(Datos!AE303&amp;""))&amp;";",AE$1007))),OR(UPPER(TRIM(Datos!AE303&amp;""))="SÍ",UPPER(TRIM(Datos!AE303&amp;""))="SI",UPPER(TRIM(Datos!AE303&amp;""))="NO"),IF(ISNUMBER(Datos!AE303),AND(OR(AE$1005="",Datos!AE303&gt;=AE$1005),OR(AE$1006="",Datos!AE303&lt;=AE$1006)),FALSE),TRUE))))</f>
        <v>0.0</v>
      </c>
    </row>
    <row r="304" spans="2:31">
      <c r="B304">
        <f>IF(Datos!B304="",0,IF(AND(B$1008&lt;&gt;"",Datos!B304=B$1008),0,IF(B$1004=0,0,1-CHOOSE(B$1004,IF(ISNUMBER(Datos!B304),AND(OR(B$1005="",Datos!B304&gt;=B$1005),OR(B$1006="",Datos!B304&lt;=B$1006)),FALSE),IF(ISNUMBER(Datos!B304),AND(Datos!B304=INT(Datos!B304),AND(OR(B$1005="",Datos!B304&gt;=B$1005),OR(B$1006="",Datos!B304&lt;=B$1006))),FALSE),OR(ISNUMBER(FIND(";"&amp;UPPER(TRIM(Datos!B304&amp;""))&amp;"=",B$1007)),ISNUMBER(FIND(";"&amp;UPPER(TRIM(Datos!B304&amp;""))&amp;";",B$1007))),OR(UPPER(TRIM(Datos!B304&amp;""))="SÍ",UPPER(TRIM(Datos!B304&amp;""))="SI",UPPER(TRIM(Datos!B304&amp;""))="NO"),IF(ISNUMBER(Datos!B304),AND(OR(B$1005="",Datos!B304&gt;=B$1005),OR(B$1006="",Datos!B304&lt;=B$1006)),FALSE),TRUE))))</f>
        <v>0.0</v>
      </c>
      <c r="C304">
        <f>IF(Datos!C304="",0,IF(AND(C$1008&lt;&gt;"",Datos!C304=C$1008),0,IF(C$1004=0,0,1-CHOOSE(C$1004,IF(ISNUMBER(Datos!C304),AND(OR(C$1005="",Datos!C304&gt;=C$1005),OR(C$1006="",Datos!C304&lt;=C$1006)),FALSE),IF(ISNUMBER(Datos!C304),AND(Datos!C304=INT(Datos!C304),AND(OR(C$1005="",Datos!C304&gt;=C$1005),OR(C$1006="",Datos!C304&lt;=C$1006))),FALSE),OR(ISNUMBER(FIND(";"&amp;UPPER(TRIM(Datos!C304&amp;""))&amp;"=",C$1007)),ISNUMBER(FIND(";"&amp;UPPER(TRIM(Datos!C304&amp;""))&amp;";",C$1007))),OR(UPPER(TRIM(Datos!C304&amp;""))="SÍ",UPPER(TRIM(Datos!C304&amp;""))="SI",UPPER(TRIM(Datos!C304&amp;""))="NO"),IF(ISNUMBER(Datos!C304),AND(OR(C$1005="",Datos!C304&gt;=C$1005),OR(C$1006="",Datos!C304&lt;=C$1006)),FALSE),TRUE))))</f>
        <v>0.0</v>
      </c>
      <c r="D304">
        <f>IF(Datos!D304="",0,IF(AND(D$1008&lt;&gt;"",Datos!D304=D$1008),0,IF(D$1004=0,0,1-CHOOSE(D$1004,IF(ISNUMBER(Datos!D304),AND(OR(D$1005="",Datos!D304&gt;=D$1005),OR(D$1006="",Datos!D304&lt;=D$1006)),FALSE),IF(ISNUMBER(Datos!D304),AND(Datos!D304=INT(Datos!D304),AND(OR(D$1005="",Datos!D304&gt;=D$1005),OR(D$1006="",Datos!D304&lt;=D$1006))),FALSE),OR(ISNUMBER(FIND(";"&amp;UPPER(TRIM(Datos!D304&amp;""))&amp;"=",D$1007)),ISNUMBER(FIND(";"&amp;UPPER(TRIM(Datos!D304&amp;""))&amp;";",D$1007))),OR(UPPER(TRIM(Datos!D304&amp;""))="SÍ",UPPER(TRIM(Datos!D304&amp;""))="SI",UPPER(TRIM(Datos!D304&amp;""))="NO"),IF(ISNUMBER(Datos!D304),AND(OR(D$1005="",Datos!D304&gt;=D$1005),OR(D$1006="",Datos!D304&lt;=D$1006)),FALSE),TRUE))))</f>
        <v>0.0</v>
      </c>
      <c r="E304">
        <f>IF(Datos!E304="",0,IF(AND(E$1008&lt;&gt;"",Datos!E304=E$1008),0,IF(E$1004=0,0,1-CHOOSE(E$1004,IF(ISNUMBER(Datos!E304),AND(OR(E$1005="",Datos!E304&gt;=E$1005),OR(E$1006="",Datos!E304&lt;=E$1006)),FALSE),IF(ISNUMBER(Datos!E304),AND(Datos!E304=INT(Datos!E304),AND(OR(E$1005="",Datos!E304&gt;=E$1005),OR(E$1006="",Datos!E304&lt;=E$1006))),FALSE),OR(ISNUMBER(FIND(";"&amp;UPPER(TRIM(Datos!E304&amp;""))&amp;"=",E$1007)),ISNUMBER(FIND(";"&amp;UPPER(TRIM(Datos!E304&amp;""))&amp;";",E$1007))),OR(UPPER(TRIM(Datos!E304&amp;""))="SÍ",UPPER(TRIM(Datos!E304&amp;""))="SI",UPPER(TRIM(Datos!E304&amp;""))="NO"),IF(ISNUMBER(Datos!E304),AND(OR(E$1005="",Datos!E304&gt;=E$1005),OR(E$1006="",Datos!E304&lt;=E$1006)),FALSE),TRUE))))</f>
        <v>0.0</v>
      </c>
      <c r="F304">
        <f>IF(Datos!F304="",0,IF(AND(F$1008&lt;&gt;"",Datos!F304=F$1008),0,IF(F$1004=0,0,1-CHOOSE(F$1004,IF(ISNUMBER(Datos!F304),AND(OR(F$1005="",Datos!F304&gt;=F$1005),OR(F$1006="",Datos!F304&lt;=F$1006)),FALSE),IF(ISNUMBER(Datos!F304),AND(Datos!F304=INT(Datos!F304),AND(OR(F$1005="",Datos!F304&gt;=F$1005),OR(F$1006="",Datos!F304&lt;=F$1006))),FALSE),OR(ISNUMBER(FIND(";"&amp;UPPER(TRIM(Datos!F304&amp;""))&amp;"=",F$1007)),ISNUMBER(FIND(";"&amp;UPPER(TRIM(Datos!F304&amp;""))&amp;";",F$1007))),OR(UPPER(TRIM(Datos!F304&amp;""))="SÍ",UPPER(TRIM(Datos!F304&amp;""))="SI",UPPER(TRIM(Datos!F304&amp;""))="NO"),IF(ISNUMBER(Datos!F304),AND(OR(F$1005="",Datos!F304&gt;=F$1005),OR(F$1006="",Datos!F304&lt;=F$1006)),FALSE),TRUE))))</f>
        <v>0.0</v>
      </c>
      <c r="G304">
        <f>IF(Datos!G304="",0,IF(AND(G$1008&lt;&gt;"",Datos!G304=G$1008),0,IF(G$1004=0,0,1-CHOOSE(G$1004,IF(ISNUMBER(Datos!G304),AND(OR(G$1005="",Datos!G304&gt;=G$1005),OR(G$1006="",Datos!G304&lt;=G$1006)),FALSE),IF(ISNUMBER(Datos!G304),AND(Datos!G304=INT(Datos!G304),AND(OR(G$1005="",Datos!G304&gt;=G$1005),OR(G$1006="",Datos!G304&lt;=G$1006))),FALSE),OR(ISNUMBER(FIND(";"&amp;UPPER(TRIM(Datos!G304&amp;""))&amp;"=",G$1007)),ISNUMBER(FIND(";"&amp;UPPER(TRIM(Datos!G304&amp;""))&amp;";",G$1007))),OR(UPPER(TRIM(Datos!G304&amp;""))="SÍ",UPPER(TRIM(Datos!G304&amp;""))="SI",UPPER(TRIM(Datos!G304&amp;""))="NO"),IF(ISNUMBER(Datos!G304),AND(OR(G$1005="",Datos!G304&gt;=G$1005),OR(G$1006="",Datos!G304&lt;=G$1006)),FALSE),TRUE))))</f>
        <v>0.0</v>
      </c>
      <c r="H304">
        <f>IF(Datos!H304="",0,IF(AND(H$1008&lt;&gt;"",Datos!H304=H$1008),0,IF(H$1004=0,0,1-CHOOSE(H$1004,IF(ISNUMBER(Datos!H304),AND(OR(H$1005="",Datos!H304&gt;=H$1005),OR(H$1006="",Datos!H304&lt;=H$1006)),FALSE),IF(ISNUMBER(Datos!H304),AND(Datos!H304=INT(Datos!H304),AND(OR(H$1005="",Datos!H304&gt;=H$1005),OR(H$1006="",Datos!H304&lt;=H$1006))),FALSE),OR(ISNUMBER(FIND(";"&amp;UPPER(TRIM(Datos!H304&amp;""))&amp;"=",H$1007)),ISNUMBER(FIND(";"&amp;UPPER(TRIM(Datos!H304&amp;""))&amp;";",H$1007))),OR(UPPER(TRIM(Datos!H304&amp;""))="SÍ",UPPER(TRIM(Datos!H304&amp;""))="SI",UPPER(TRIM(Datos!H304&amp;""))="NO"),IF(ISNUMBER(Datos!H304),AND(OR(H$1005="",Datos!H304&gt;=H$1005),OR(H$1006="",Datos!H304&lt;=H$1006)),FALSE),TRUE))))</f>
        <v>0.0</v>
      </c>
      <c r="I304">
        <f>IF(Datos!I304="",0,IF(AND(I$1008&lt;&gt;"",Datos!I304=I$1008),0,IF(I$1004=0,0,1-CHOOSE(I$1004,IF(ISNUMBER(Datos!I304),AND(OR(I$1005="",Datos!I304&gt;=I$1005),OR(I$1006="",Datos!I304&lt;=I$1006)),FALSE),IF(ISNUMBER(Datos!I304),AND(Datos!I304=INT(Datos!I304),AND(OR(I$1005="",Datos!I304&gt;=I$1005),OR(I$1006="",Datos!I304&lt;=I$1006))),FALSE),OR(ISNUMBER(FIND(";"&amp;UPPER(TRIM(Datos!I304&amp;""))&amp;"=",I$1007)),ISNUMBER(FIND(";"&amp;UPPER(TRIM(Datos!I304&amp;""))&amp;";",I$1007))),OR(UPPER(TRIM(Datos!I304&amp;""))="SÍ",UPPER(TRIM(Datos!I304&amp;""))="SI",UPPER(TRIM(Datos!I304&amp;""))="NO"),IF(ISNUMBER(Datos!I304),AND(OR(I$1005="",Datos!I304&gt;=I$1005),OR(I$1006="",Datos!I304&lt;=I$1006)),FALSE),TRUE))))</f>
        <v>0.0</v>
      </c>
      <c r="J304">
        <f>IF(Datos!J304="",0,IF(AND(J$1008&lt;&gt;"",Datos!J304=J$1008),0,IF(J$1004=0,0,1-CHOOSE(J$1004,IF(ISNUMBER(Datos!J304),AND(OR(J$1005="",Datos!J304&gt;=J$1005),OR(J$1006="",Datos!J304&lt;=J$1006)),FALSE),IF(ISNUMBER(Datos!J304),AND(Datos!J304=INT(Datos!J304),AND(OR(J$1005="",Datos!J304&gt;=J$1005),OR(J$1006="",Datos!J304&lt;=J$1006))),FALSE),OR(ISNUMBER(FIND(";"&amp;UPPER(TRIM(Datos!J304&amp;""))&amp;"=",J$1007)),ISNUMBER(FIND(";"&amp;UPPER(TRIM(Datos!J304&amp;""))&amp;";",J$1007))),OR(UPPER(TRIM(Datos!J304&amp;""))="SÍ",UPPER(TRIM(Datos!J304&amp;""))="SI",UPPER(TRIM(Datos!J304&amp;""))="NO"),IF(ISNUMBER(Datos!J304),AND(OR(J$1005="",Datos!J304&gt;=J$1005),OR(J$1006="",Datos!J304&lt;=J$1006)),FALSE),TRUE))))</f>
        <v>0.0</v>
      </c>
      <c r="K304">
        <f>IF(Datos!K304="",0,IF(AND(K$1008&lt;&gt;"",Datos!K304=K$1008),0,IF(K$1004=0,0,1-CHOOSE(K$1004,IF(ISNUMBER(Datos!K304),AND(OR(K$1005="",Datos!K304&gt;=K$1005),OR(K$1006="",Datos!K304&lt;=K$1006)),FALSE),IF(ISNUMBER(Datos!K304),AND(Datos!K304=INT(Datos!K304),AND(OR(K$1005="",Datos!K304&gt;=K$1005),OR(K$1006="",Datos!K304&lt;=K$1006))),FALSE),OR(ISNUMBER(FIND(";"&amp;UPPER(TRIM(Datos!K304&amp;""))&amp;"=",K$1007)),ISNUMBER(FIND(";"&amp;UPPER(TRIM(Datos!K304&amp;""))&amp;";",K$1007))),OR(UPPER(TRIM(Datos!K304&amp;""))="SÍ",UPPER(TRIM(Datos!K304&amp;""))="SI",UPPER(TRIM(Datos!K304&amp;""))="NO"),IF(ISNUMBER(Datos!K304),AND(OR(K$1005="",Datos!K304&gt;=K$1005),OR(K$1006="",Datos!K304&lt;=K$1006)),FALSE),TRUE))))</f>
        <v>0.0</v>
      </c>
      <c r="L304">
        <f>IF(Datos!L304="",0,IF(AND(L$1008&lt;&gt;"",Datos!L304=L$1008),0,IF(L$1004=0,0,1-CHOOSE(L$1004,IF(ISNUMBER(Datos!L304),AND(OR(L$1005="",Datos!L304&gt;=L$1005),OR(L$1006="",Datos!L304&lt;=L$1006)),FALSE),IF(ISNUMBER(Datos!L304),AND(Datos!L304=INT(Datos!L304),AND(OR(L$1005="",Datos!L304&gt;=L$1005),OR(L$1006="",Datos!L304&lt;=L$1006))),FALSE),OR(ISNUMBER(FIND(";"&amp;UPPER(TRIM(Datos!L304&amp;""))&amp;"=",L$1007)),ISNUMBER(FIND(";"&amp;UPPER(TRIM(Datos!L304&amp;""))&amp;";",L$1007))),OR(UPPER(TRIM(Datos!L304&amp;""))="SÍ",UPPER(TRIM(Datos!L304&amp;""))="SI",UPPER(TRIM(Datos!L304&amp;""))="NO"),IF(ISNUMBER(Datos!L304),AND(OR(L$1005="",Datos!L304&gt;=L$1005),OR(L$1006="",Datos!L304&lt;=L$1006)),FALSE),TRUE))))</f>
        <v>0.0</v>
      </c>
      <c r="M304">
        <f>IF(Datos!M304="",0,IF(AND(M$1008&lt;&gt;"",Datos!M304=M$1008),0,IF(M$1004=0,0,1-CHOOSE(M$1004,IF(ISNUMBER(Datos!M304),AND(OR(M$1005="",Datos!M304&gt;=M$1005),OR(M$1006="",Datos!M304&lt;=M$1006)),FALSE),IF(ISNUMBER(Datos!M304),AND(Datos!M304=INT(Datos!M304),AND(OR(M$1005="",Datos!M304&gt;=M$1005),OR(M$1006="",Datos!M304&lt;=M$1006))),FALSE),OR(ISNUMBER(FIND(";"&amp;UPPER(TRIM(Datos!M304&amp;""))&amp;"=",M$1007)),ISNUMBER(FIND(";"&amp;UPPER(TRIM(Datos!M304&amp;""))&amp;";",M$1007))),OR(UPPER(TRIM(Datos!M304&amp;""))="SÍ",UPPER(TRIM(Datos!M304&amp;""))="SI",UPPER(TRIM(Datos!M304&amp;""))="NO"),IF(ISNUMBER(Datos!M304),AND(OR(M$1005="",Datos!M304&gt;=M$1005),OR(M$1006="",Datos!M304&lt;=M$1006)),FALSE),TRUE))))</f>
        <v>0.0</v>
      </c>
      <c r="N304">
        <f>IF(Datos!N304="",0,IF(AND(N$1008&lt;&gt;"",Datos!N304=N$1008),0,IF(N$1004=0,0,1-CHOOSE(N$1004,IF(ISNUMBER(Datos!N304),AND(OR(N$1005="",Datos!N304&gt;=N$1005),OR(N$1006="",Datos!N304&lt;=N$1006)),FALSE),IF(ISNUMBER(Datos!N304),AND(Datos!N304=INT(Datos!N304),AND(OR(N$1005="",Datos!N304&gt;=N$1005),OR(N$1006="",Datos!N304&lt;=N$1006))),FALSE),OR(ISNUMBER(FIND(";"&amp;UPPER(TRIM(Datos!N304&amp;""))&amp;"=",N$1007)),ISNUMBER(FIND(";"&amp;UPPER(TRIM(Datos!N304&amp;""))&amp;";",N$1007))),OR(UPPER(TRIM(Datos!N304&amp;""))="SÍ",UPPER(TRIM(Datos!N304&amp;""))="SI",UPPER(TRIM(Datos!N304&amp;""))="NO"),IF(ISNUMBER(Datos!N304),AND(OR(N$1005="",Datos!N304&gt;=N$1005),OR(N$1006="",Datos!N304&lt;=N$1006)),FALSE),TRUE))))</f>
        <v>0.0</v>
      </c>
      <c r="O304">
        <f>IF(Datos!O304="",0,IF(AND(O$1008&lt;&gt;"",Datos!O304=O$1008),0,IF(O$1004=0,0,1-CHOOSE(O$1004,IF(ISNUMBER(Datos!O304),AND(OR(O$1005="",Datos!O304&gt;=O$1005),OR(O$1006="",Datos!O304&lt;=O$1006)),FALSE),IF(ISNUMBER(Datos!O304),AND(Datos!O304=INT(Datos!O304),AND(OR(O$1005="",Datos!O304&gt;=O$1005),OR(O$1006="",Datos!O304&lt;=O$1006))),FALSE),OR(ISNUMBER(FIND(";"&amp;UPPER(TRIM(Datos!O304&amp;""))&amp;"=",O$1007)),ISNUMBER(FIND(";"&amp;UPPER(TRIM(Datos!O304&amp;""))&amp;";",O$1007))),OR(UPPER(TRIM(Datos!O304&amp;""))="SÍ",UPPER(TRIM(Datos!O304&amp;""))="SI",UPPER(TRIM(Datos!O304&amp;""))="NO"),IF(ISNUMBER(Datos!O304),AND(OR(O$1005="",Datos!O304&gt;=O$1005),OR(O$1006="",Datos!O304&lt;=O$1006)),FALSE),TRUE))))</f>
        <v>0.0</v>
      </c>
      <c r="P304">
        <f>IF(Datos!P304="",0,IF(AND(P$1008&lt;&gt;"",Datos!P304=P$1008),0,IF(P$1004=0,0,1-CHOOSE(P$1004,IF(ISNUMBER(Datos!P304),AND(OR(P$1005="",Datos!P304&gt;=P$1005),OR(P$1006="",Datos!P304&lt;=P$1006)),FALSE),IF(ISNUMBER(Datos!P304),AND(Datos!P304=INT(Datos!P304),AND(OR(P$1005="",Datos!P304&gt;=P$1005),OR(P$1006="",Datos!P304&lt;=P$1006))),FALSE),OR(ISNUMBER(FIND(";"&amp;UPPER(TRIM(Datos!P304&amp;""))&amp;"=",P$1007)),ISNUMBER(FIND(";"&amp;UPPER(TRIM(Datos!P304&amp;""))&amp;";",P$1007))),OR(UPPER(TRIM(Datos!P304&amp;""))="SÍ",UPPER(TRIM(Datos!P304&amp;""))="SI",UPPER(TRIM(Datos!P304&amp;""))="NO"),IF(ISNUMBER(Datos!P304),AND(OR(P$1005="",Datos!P304&gt;=P$1005),OR(P$1006="",Datos!P304&lt;=P$1006)),FALSE),TRUE))))</f>
        <v>0.0</v>
      </c>
      <c r="Q304">
        <f>IF(Datos!Q304="",0,IF(AND(Q$1008&lt;&gt;"",Datos!Q304=Q$1008),0,IF(Q$1004=0,0,1-CHOOSE(Q$1004,IF(ISNUMBER(Datos!Q304),AND(OR(Q$1005="",Datos!Q304&gt;=Q$1005),OR(Q$1006="",Datos!Q304&lt;=Q$1006)),FALSE),IF(ISNUMBER(Datos!Q304),AND(Datos!Q304=INT(Datos!Q304),AND(OR(Q$1005="",Datos!Q304&gt;=Q$1005),OR(Q$1006="",Datos!Q304&lt;=Q$1006))),FALSE),OR(ISNUMBER(FIND(";"&amp;UPPER(TRIM(Datos!Q304&amp;""))&amp;"=",Q$1007)),ISNUMBER(FIND(";"&amp;UPPER(TRIM(Datos!Q304&amp;""))&amp;";",Q$1007))),OR(UPPER(TRIM(Datos!Q304&amp;""))="SÍ",UPPER(TRIM(Datos!Q304&amp;""))="SI",UPPER(TRIM(Datos!Q304&amp;""))="NO"),IF(ISNUMBER(Datos!Q304),AND(OR(Q$1005="",Datos!Q304&gt;=Q$1005),OR(Q$1006="",Datos!Q304&lt;=Q$1006)),FALSE),TRUE))))</f>
        <v>0.0</v>
      </c>
      <c r="R304">
        <f>IF(Datos!R304="",0,IF(AND(R$1008&lt;&gt;"",Datos!R304=R$1008),0,IF(R$1004=0,0,1-CHOOSE(R$1004,IF(ISNUMBER(Datos!R304),AND(OR(R$1005="",Datos!R304&gt;=R$1005),OR(R$1006="",Datos!R304&lt;=R$1006)),FALSE),IF(ISNUMBER(Datos!R304),AND(Datos!R304=INT(Datos!R304),AND(OR(R$1005="",Datos!R304&gt;=R$1005),OR(R$1006="",Datos!R304&lt;=R$1006))),FALSE),OR(ISNUMBER(FIND(";"&amp;UPPER(TRIM(Datos!R304&amp;""))&amp;"=",R$1007)),ISNUMBER(FIND(";"&amp;UPPER(TRIM(Datos!R304&amp;""))&amp;";",R$1007))),OR(UPPER(TRIM(Datos!R304&amp;""))="SÍ",UPPER(TRIM(Datos!R304&amp;""))="SI",UPPER(TRIM(Datos!R304&amp;""))="NO"),IF(ISNUMBER(Datos!R304),AND(OR(R$1005="",Datos!R304&gt;=R$1005),OR(R$1006="",Datos!R304&lt;=R$1006)),FALSE),TRUE))))</f>
        <v>0.0</v>
      </c>
      <c r="S304">
        <f>IF(Datos!S304="",0,IF(AND(S$1008&lt;&gt;"",Datos!S304=S$1008),0,IF(S$1004=0,0,1-CHOOSE(S$1004,IF(ISNUMBER(Datos!S304),AND(OR(S$1005="",Datos!S304&gt;=S$1005),OR(S$1006="",Datos!S304&lt;=S$1006)),FALSE),IF(ISNUMBER(Datos!S304),AND(Datos!S304=INT(Datos!S304),AND(OR(S$1005="",Datos!S304&gt;=S$1005),OR(S$1006="",Datos!S304&lt;=S$1006))),FALSE),OR(ISNUMBER(FIND(";"&amp;UPPER(TRIM(Datos!S304&amp;""))&amp;"=",S$1007)),ISNUMBER(FIND(";"&amp;UPPER(TRIM(Datos!S304&amp;""))&amp;";",S$1007))),OR(UPPER(TRIM(Datos!S304&amp;""))="SÍ",UPPER(TRIM(Datos!S304&amp;""))="SI",UPPER(TRIM(Datos!S304&amp;""))="NO"),IF(ISNUMBER(Datos!S304),AND(OR(S$1005="",Datos!S304&gt;=S$1005),OR(S$1006="",Datos!S304&lt;=S$1006)),FALSE),TRUE))))</f>
        <v>0.0</v>
      </c>
      <c r="T304">
        <f>IF(Datos!T304="",0,IF(AND(T$1008&lt;&gt;"",Datos!T304=T$1008),0,IF(T$1004=0,0,1-CHOOSE(T$1004,IF(ISNUMBER(Datos!T304),AND(OR(T$1005="",Datos!T304&gt;=T$1005),OR(T$1006="",Datos!T304&lt;=T$1006)),FALSE),IF(ISNUMBER(Datos!T304),AND(Datos!T304=INT(Datos!T304),AND(OR(T$1005="",Datos!T304&gt;=T$1005),OR(T$1006="",Datos!T304&lt;=T$1006))),FALSE),OR(ISNUMBER(FIND(";"&amp;UPPER(TRIM(Datos!T304&amp;""))&amp;"=",T$1007)),ISNUMBER(FIND(";"&amp;UPPER(TRIM(Datos!T304&amp;""))&amp;";",T$1007))),OR(UPPER(TRIM(Datos!T304&amp;""))="SÍ",UPPER(TRIM(Datos!T304&amp;""))="SI",UPPER(TRIM(Datos!T304&amp;""))="NO"),IF(ISNUMBER(Datos!T304),AND(OR(T$1005="",Datos!T304&gt;=T$1005),OR(T$1006="",Datos!T304&lt;=T$1006)),FALSE),TRUE))))</f>
        <v>0.0</v>
      </c>
      <c r="U304">
        <f>IF(Datos!U304="",0,IF(AND(U$1008&lt;&gt;"",Datos!U304=U$1008),0,IF(U$1004=0,0,1-CHOOSE(U$1004,IF(ISNUMBER(Datos!U304),AND(OR(U$1005="",Datos!U304&gt;=U$1005),OR(U$1006="",Datos!U304&lt;=U$1006)),FALSE),IF(ISNUMBER(Datos!U304),AND(Datos!U304=INT(Datos!U304),AND(OR(U$1005="",Datos!U304&gt;=U$1005),OR(U$1006="",Datos!U304&lt;=U$1006))),FALSE),OR(ISNUMBER(FIND(";"&amp;UPPER(TRIM(Datos!U304&amp;""))&amp;"=",U$1007)),ISNUMBER(FIND(";"&amp;UPPER(TRIM(Datos!U304&amp;""))&amp;";",U$1007))),OR(UPPER(TRIM(Datos!U304&amp;""))="SÍ",UPPER(TRIM(Datos!U304&amp;""))="SI",UPPER(TRIM(Datos!U304&amp;""))="NO"),IF(ISNUMBER(Datos!U304),AND(OR(U$1005="",Datos!U304&gt;=U$1005),OR(U$1006="",Datos!U304&lt;=U$1006)),FALSE),TRUE))))</f>
        <v>0.0</v>
      </c>
      <c r="V304">
        <f>IF(Datos!V304="",0,IF(AND(V$1008&lt;&gt;"",Datos!V304=V$1008),0,IF(V$1004=0,0,1-CHOOSE(V$1004,IF(ISNUMBER(Datos!V304),AND(OR(V$1005="",Datos!V304&gt;=V$1005),OR(V$1006="",Datos!V304&lt;=V$1006)),FALSE),IF(ISNUMBER(Datos!V304),AND(Datos!V304=INT(Datos!V304),AND(OR(V$1005="",Datos!V304&gt;=V$1005),OR(V$1006="",Datos!V304&lt;=V$1006))),FALSE),OR(ISNUMBER(FIND(";"&amp;UPPER(TRIM(Datos!V304&amp;""))&amp;"=",V$1007)),ISNUMBER(FIND(";"&amp;UPPER(TRIM(Datos!V304&amp;""))&amp;";",V$1007))),OR(UPPER(TRIM(Datos!V304&amp;""))="SÍ",UPPER(TRIM(Datos!V304&amp;""))="SI",UPPER(TRIM(Datos!V304&amp;""))="NO"),IF(ISNUMBER(Datos!V304),AND(OR(V$1005="",Datos!V304&gt;=V$1005),OR(V$1006="",Datos!V304&lt;=V$1006)),FALSE),TRUE))))</f>
        <v>0.0</v>
      </c>
      <c r="W304">
        <f>IF(Datos!W304="",0,IF(AND(W$1008&lt;&gt;"",Datos!W304=W$1008),0,IF(W$1004=0,0,1-CHOOSE(W$1004,IF(ISNUMBER(Datos!W304),AND(OR(W$1005="",Datos!W304&gt;=W$1005),OR(W$1006="",Datos!W304&lt;=W$1006)),FALSE),IF(ISNUMBER(Datos!W304),AND(Datos!W304=INT(Datos!W304),AND(OR(W$1005="",Datos!W304&gt;=W$1005),OR(W$1006="",Datos!W304&lt;=W$1006))),FALSE),OR(ISNUMBER(FIND(";"&amp;UPPER(TRIM(Datos!W304&amp;""))&amp;"=",W$1007)),ISNUMBER(FIND(";"&amp;UPPER(TRIM(Datos!W304&amp;""))&amp;";",W$1007))),OR(UPPER(TRIM(Datos!W304&amp;""))="SÍ",UPPER(TRIM(Datos!W304&amp;""))="SI",UPPER(TRIM(Datos!W304&amp;""))="NO"),IF(ISNUMBER(Datos!W304),AND(OR(W$1005="",Datos!W304&gt;=W$1005),OR(W$1006="",Datos!W304&lt;=W$1006)),FALSE),TRUE))))</f>
        <v>0.0</v>
      </c>
      <c r="X304">
        <f>IF(Datos!X304="",0,IF(AND(X$1008&lt;&gt;"",Datos!X304=X$1008),0,IF(X$1004=0,0,1-CHOOSE(X$1004,IF(ISNUMBER(Datos!X304),AND(OR(X$1005="",Datos!X304&gt;=X$1005),OR(X$1006="",Datos!X304&lt;=X$1006)),FALSE),IF(ISNUMBER(Datos!X304),AND(Datos!X304=INT(Datos!X304),AND(OR(X$1005="",Datos!X304&gt;=X$1005),OR(X$1006="",Datos!X304&lt;=X$1006))),FALSE),OR(ISNUMBER(FIND(";"&amp;UPPER(TRIM(Datos!X304&amp;""))&amp;"=",X$1007)),ISNUMBER(FIND(";"&amp;UPPER(TRIM(Datos!X304&amp;""))&amp;";",X$1007))),OR(UPPER(TRIM(Datos!X304&amp;""))="SÍ",UPPER(TRIM(Datos!X304&amp;""))="SI",UPPER(TRIM(Datos!X304&amp;""))="NO"),IF(ISNUMBER(Datos!X304),AND(OR(X$1005="",Datos!X304&gt;=X$1005),OR(X$1006="",Datos!X304&lt;=X$1006)),FALSE),TRUE))))</f>
        <v>0.0</v>
      </c>
      <c r="Y304">
        <f>IF(Datos!Y304="",0,IF(AND(Y$1008&lt;&gt;"",Datos!Y304=Y$1008),0,IF(Y$1004=0,0,1-CHOOSE(Y$1004,IF(ISNUMBER(Datos!Y304),AND(OR(Y$1005="",Datos!Y304&gt;=Y$1005),OR(Y$1006="",Datos!Y304&lt;=Y$1006)),FALSE),IF(ISNUMBER(Datos!Y304),AND(Datos!Y304=INT(Datos!Y304),AND(OR(Y$1005="",Datos!Y304&gt;=Y$1005),OR(Y$1006="",Datos!Y304&lt;=Y$1006))),FALSE),OR(ISNUMBER(FIND(";"&amp;UPPER(TRIM(Datos!Y304&amp;""))&amp;"=",Y$1007)),ISNUMBER(FIND(";"&amp;UPPER(TRIM(Datos!Y304&amp;""))&amp;";",Y$1007))),OR(UPPER(TRIM(Datos!Y304&amp;""))="SÍ",UPPER(TRIM(Datos!Y304&amp;""))="SI",UPPER(TRIM(Datos!Y304&amp;""))="NO"),IF(ISNUMBER(Datos!Y304),AND(OR(Y$1005="",Datos!Y304&gt;=Y$1005),OR(Y$1006="",Datos!Y304&lt;=Y$1006)),FALSE),TRUE))))</f>
        <v>0.0</v>
      </c>
      <c r="Z304">
        <f>IF(Datos!Z304="",0,IF(AND(Z$1008&lt;&gt;"",Datos!Z304=Z$1008),0,IF(Z$1004=0,0,1-CHOOSE(Z$1004,IF(ISNUMBER(Datos!Z304),AND(OR(Z$1005="",Datos!Z304&gt;=Z$1005),OR(Z$1006="",Datos!Z304&lt;=Z$1006)),FALSE),IF(ISNUMBER(Datos!Z304),AND(Datos!Z304=INT(Datos!Z304),AND(OR(Z$1005="",Datos!Z304&gt;=Z$1005),OR(Z$1006="",Datos!Z304&lt;=Z$1006))),FALSE),OR(ISNUMBER(FIND(";"&amp;UPPER(TRIM(Datos!Z304&amp;""))&amp;"=",Z$1007)),ISNUMBER(FIND(";"&amp;UPPER(TRIM(Datos!Z304&amp;""))&amp;";",Z$1007))),OR(UPPER(TRIM(Datos!Z304&amp;""))="SÍ",UPPER(TRIM(Datos!Z304&amp;""))="SI",UPPER(TRIM(Datos!Z304&amp;""))="NO"),IF(ISNUMBER(Datos!Z304),AND(OR(Z$1005="",Datos!Z304&gt;=Z$1005),OR(Z$1006="",Datos!Z304&lt;=Z$1006)),FALSE),TRUE))))</f>
        <v>0.0</v>
      </c>
      <c r="AA304">
        <f>IF(Datos!AA304="",0,IF(AND(AA$1008&lt;&gt;"",Datos!AA304=AA$1008),0,IF(AA$1004=0,0,1-CHOOSE(AA$1004,IF(ISNUMBER(Datos!AA304),AND(OR(AA$1005="",Datos!AA304&gt;=AA$1005),OR(AA$1006="",Datos!AA304&lt;=AA$1006)),FALSE),IF(ISNUMBER(Datos!AA304),AND(Datos!AA304=INT(Datos!AA304),AND(OR(AA$1005="",Datos!AA304&gt;=AA$1005),OR(AA$1006="",Datos!AA304&lt;=AA$1006))),FALSE),OR(ISNUMBER(FIND(";"&amp;UPPER(TRIM(Datos!AA304&amp;""))&amp;"=",AA$1007)),ISNUMBER(FIND(";"&amp;UPPER(TRIM(Datos!AA304&amp;""))&amp;";",AA$1007))),OR(UPPER(TRIM(Datos!AA304&amp;""))="SÍ",UPPER(TRIM(Datos!AA304&amp;""))="SI",UPPER(TRIM(Datos!AA304&amp;""))="NO"),IF(ISNUMBER(Datos!AA304),AND(OR(AA$1005="",Datos!AA304&gt;=AA$1005),OR(AA$1006="",Datos!AA304&lt;=AA$1006)),FALSE),TRUE))))</f>
        <v>0.0</v>
      </c>
      <c r="AB304">
        <f>IF(Datos!AB304="",0,IF(AND(AB$1008&lt;&gt;"",Datos!AB304=AB$1008),0,IF(AB$1004=0,0,1-CHOOSE(AB$1004,IF(ISNUMBER(Datos!AB304),AND(OR(AB$1005="",Datos!AB304&gt;=AB$1005),OR(AB$1006="",Datos!AB304&lt;=AB$1006)),FALSE),IF(ISNUMBER(Datos!AB304),AND(Datos!AB304=INT(Datos!AB304),AND(OR(AB$1005="",Datos!AB304&gt;=AB$1005),OR(AB$1006="",Datos!AB304&lt;=AB$1006))),FALSE),OR(ISNUMBER(FIND(";"&amp;UPPER(TRIM(Datos!AB304&amp;""))&amp;"=",AB$1007)),ISNUMBER(FIND(";"&amp;UPPER(TRIM(Datos!AB304&amp;""))&amp;";",AB$1007))),OR(UPPER(TRIM(Datos!AB304&amp;""))="SÍ",UPPER(TRIM(Datos!AB304&amp;""))="SI",UPPER(TRIM(Datos!AB304&amp;""))="NO"),IF(ISNUMBER(Datos!AB304),AND(OR(AB$1005="",Datos!AB304&gt;=AB$1005),OR(AB$1006="",Datos!AB304&lt;=AB$1006)),FALSE),TRUE))))</f>
        <v>0.0</v>
      </c>
      <c r="AC304">
        <f>IF(Datos!AC304="",0,IF(AND(AC$1008&lt;&gt;"",Datos!AC304=AC$1008),0,IF(AC$1004=0,0,1-CHOOSE(AC$1004,IF(ISNUMBER(Datos!AC304),AND(OR(AC$1005="",Datos!AC304&gt;=AC$1005),OR(AC$1006="",Datos!AC304&lt;=AC$1006)),FALSE),IF(ISNUMBER(Datos!AC304),AND(Datos!AC304=INT(Datos!AC304),AND(OR(AC$1005="",Datos!AC304&gt;=AC$1005),OR(AC$1006="",Datos!AC304&lt;=AC$1006))),FALSE),OR(ISNUMBER(FIND(";"&amp;UPPER(TRIM(Datos!AC304&amp;""))&amp;"=",AC$1007)),ISNUMBER(FIND(";"&amp;UPPER(TRIM(Datos!AC304&amp;""))&amp;";",AC$1007))),OR(UPPER(TRIM(Datos!AC304&amp;""))="SÍ",UPPER(TRIM(Datos!AC304&amp;""))="SI",UPPER(TRIM(Datos!AC304&amp;""))="NO"),IF(ISNUMBER(Datos!AC304),AND(OR(AC$1005="",Datos!AC304&gt;=AC$1005),OR(AC$1006="",Datos!AC304&lt;=AC$1006)),FALSE),TRUE))))</f>
        <v>0.0</v>
      </c>
      <c r="AD304">
        <f>IF(Datos!AD304="",0,IF(AND(AD$1008&lt;&gt;"",Datos!AD304=AD$1008),0,IF(AD$1004=0,0,1-CHOOSE(AD$1004,IF(ISNUMBER(Datos!AD304),AND(OR(AD$1005="",Datos!AD304&gt;=AD$1005),OR(AD$1006="",Datos!AD304&lt;=AD$1006)),FALSE),IF(ISNUMBER(Datos!AD304),AND(Datos!AD304=INT(Datos!AD304),AND(OR(AD$1005="",Datos!AD304&gt;=AD$1005),OR(AD$1006="",Datos!AD304&lt;=AD$1006))),FALSE),OR(ISNUMBER(FIND(";"&amp;UPPER(TRIM(Datos!AD304&amp;""))&amp;"=",AD$1007)),ISNUMBER(FIND(";"&amp;UPPER(TRIM(Datos!AD304&amp;""))&amp;";",AD$1007))),OR(UPPER(TRIM(Datos!AD304&amp;""))="SÍ",UPPER(TRIM(Datos!AD304&amp;""))="SI",UPPER(TRIM(Datos!AD304&amp;""))="NO"),IF(ISNUMBER(Datos!AD304),AND(OR(AD$1005="",Datos!AD304&gt;=AD$1005),OR(AD$1006="",Datos!AD304&lt;=AD$1006)),FALSE),TRUE))))</f>
        <v>0.0</v>
      </c>
      <c r="AE304">
        <f>IF(Datos!AE304="",0,IF(AND(AE$1008&lt;&gt;"",Datos!AE304=AE$1008),0,IF(AE$1004=0,0,1-CHOOSE(AE$1004,IF(ISNUMBER(Datos!AE304),AND(OR(AE$1005="",Datos!AE304&gt;=AE$1005),OR(AE$1006="",Datos!AE304&lt;=AE$1006)),FALSE),IF(ISNUMBER(Datos!AE304),AND(Datos!AE304=INT(Datos!AE304),AND(OR(AE$1005="",Datos!AE304&gt;=AE$1005),OR(AE$1006="",Datos!AE304&lt;=AE$1006))),FALSE),OR(ISNUMBER(FIND(";"&amp;UPPER(TRIM(Datos!AE304&amp;""))&amp;"=",AE$1007)),ISNUMBER(FIND(";"&amp;UPPER(TRIM(Datos!AE304&amp;""))&amp;";",AE$1007))),OR(UPPER(TRIM(Datos!AE304&amp;""))="SÍ",UPPER(TRIM(Datos!AE304&amp;""))="SI",UPPER(TRIM(Datos!AE304&amp;""))="NO"),IF(ISNUMBER(Datos!AE304),AND(OR(AE$1005="",Datos!AE304&gt;=AE$1005),OR(AE$1006="",Datos!AE304&lt;=AE$1006)),FALSE),TRUE))))</f>
        <v>0.0</v>
      </c>
    </row>
    <row r="305" spans="2:31">
      <c r="B305">
        <f>IF(Datos!B305="",0,IF(AND(B$1008&lt;&gt;"",Datos!B305=B$1008),0,IF(B$1004=0,0,1-CHOOSE(B$1004,IF(ISNUMBER(Datos!B305),AND(OR(B$1005="",Datos!B305&gt;=B$1005),OR(B$1006="",Datos!B305&lt;=B$1006)),FALSE),IF(ISNUMBER(Datos!B305),AND(Datos!B305=INT(Datos!B305),AND(OR(B$1005="",Datos!B305&gt;=B$1005),OR(B$1006="",Datos!B305&lt;=B$1006))),FALSE),OR(ISNUMBER(FIND(";"&amp;UPPER(TRIM(Datos!B305&amp;""))&amp;"=",B$1007)),ISNUMBER(FIND(";"&amp;UPPER(TRIM(Datos!B305&amp;""))&amp;";",B$1007))),OR(UPPER(TRIM(Datos!B305&amp;""))="SÍ",UPPER(TRIM(Datos!B305&amp;""))="SI",UPPER(TRIM(Datos!B305&amp;""))="NO"),IF(ISNUMBER(Datos!B305),AND(OR(B$1005="",Datos!B305&gt;=B$1005),OR(B$1006="",Datos!B305&lt;=B$1006)),FALSE),TRUE))))</f>
        <v>0.0</v>
      </c>
      <c r="C305">
        <f>IF(Datos!C305="",0,IF(AND(C$1008&lt;&gt;"",Datos!C305=C$1008),0,IF(C$1004=0,0,1-CHOOSE(C$1004,IF(ISNUMBER(Datos!C305),AND(OR(C$1005="",Datos!C305&gt;=C$1005),OR(C$1006="",Datos!C305&lt;=C$1006)),FALSE),IF(ISNUMBER(Datos!C305),AND(Datos!C305=INT(Datos!C305),AND(OR(C$1005="",Datos!C305&gt;=C$1005),OR(C$1006="",Datos!C305&lt;=C$1006))),FALSE),OR(ISNUMBER(FIND(";"&amp;UPPER(TRIM(Datos!C305&amp;""))&amp;"=",C$1007)),ISNUMBER(FIND(";"&amp;UPPER(TRIM(Datos!C305&amp;""))&amp;";",C$1007))),OR(UPPER(TRIM(Datos!C305&amp;""))="SÍ",UPPER(TRIM(Datos!C305&amp;""))="SI",UPPER(TRIM(Datos!C305&amp;""))="NO"),IF(ISNUMBER(Datos!C305),AND(OR(C$1005="",Datos!C305&gt;=C$1005),OR(C$1006="",Datos!C305&lt;=C$1006)),FALSE),TRUE))))</f>
        <v>0.0</v>
      </c>
      <c r="D305">
        <f>IF(Datos!D305="",0,IF(AND(D$1008&lt;&gt;"",Datos!D305=D$1008),0,IF(D$1004=0,0,1-CHOOSE(D$1004,IF(ISNUMBER(Datos!D305),AND(OR(D$1005="",Datos!D305&gt;=D$1005),OR(D$1006="",Datos!D305&lt;=D$1006)),FALSE),IF(ISNUMBER(Datos!D305),AND(Datos!D305=INT(Datos!D305),AND(OR(D$1005="",Datos!D305&gt;=D$1005),OR(D$1006="",Datos!D305&lt;=D$1006))),FALSE),OR(ISNUMBER(FIND(";"&amp;UPPER(TRIM(Datos!D305&amp;""))&amp;"=",D$1007)),ISNUMBER(FIND(";"&amp;UPPER(TRIM(Datos!D305&amp;""))&amp;";",D$1007))),OR(UPPER(TRIM(Datos!D305&amp;""))="SÍ",UPPER(TRIM(Datos!D305&amp;""))="SI",UPPER(TRIM(Datos!D305&amp;""))="NO"),IF(ISNUMBER(Datos!D305),AND(OR(D$1005="",Datos!D305&gt;=D$1005),OR(D$1006="",Datos!D305&lt;=D$1006)),FALSE),TRUE))))</f>
        <v>0.0</v>
      </c>
      <c r="E305">
        <f>IF(Datos!E305="",0,IF(AND(E$1008&lt;&gt;"",Datos!E305=E$1008),0,IF(E$1004=0,0,1-CHOOSE(E$1004,IF(ISNUMBER(Datos!E305),AND(OR(E$1005="",Datos!E305&gt;=E$1005),OR(E$1006="",Datos!E305&lt;=E$1006)),FALSE),IF(ISNUMBER(Datos!E305),AND(Datos!E305=INT(Datos!E305),AND(OR(E$1005="",Datos!E305&gt;=E$1005),OR(E$1006="",Datos!E305&lt;=E$1006))),FALSE),OR(ISNUMBER(FIND(";"&amp;UPPER(TRIM(Datos!E305&amp;""))&amp;"=",E$1007)),ISNUMBER(FIND(";"&amp;UPPER(TRIM(Datos!E305&amp;""))&amp;";",E$1007))),OR(UPPER(TRIM(Datos!E305&amp;""))="SÍ",UPPER(TRIM(Datos!E305&amp;""))="SI",UPPER(TRIM(Datos!E305&amp;""))="NO"),IF(ISNUMBER(Datos!E305),AND(OR(E$1005="",Datos!E305&gt;=E$1005),OR(E$1006="",Datos!E305&lt;=E$1006)),FALSE),TRUE))))</f>
        <v>0.0</v>
      </c>
      <c r="F305">
        <f>IF(Datos!F305="",0,IF(AND(F$1008&lt;&gt;"",Datos!F305=F$1008),0,IF(F$1004=0,0,1-CHOOSE(F$1004,IF(ISNUMBER(Datos!F305),AND(OR(F$1005="",Datos!F305&gt;=F$1005),OR(F$1006="",Datos!F305&lt;=F$1006)),FALSE),IF(ISNUMBER(Datos!F305),AND(Datos!F305=INT(Datos!F305),AND(OR(F$1005="",Datos!F305&gt;=F$1005),OR(F$1006="",Datos!F305&lt;=F$1006))),FALSE),OR(ISNUMBER(FIND(";"&amp;UPPER(TRIM(Datos!F305&amp;""))&amp;"=",F$1007)),ISNUMBER(FIND(";"&amp;UPPER(TRIM(Datos!F305&amp;""))&amp;";",F$1007))),OR(UPPER(TRIM(Datos!F305&amp;""))="SÍ",UPPER(TRIM(Datos!F305&amp;""))="SI",UPPER(TRIM(Datos!F305&amp;""))="NO"),IF(ISNUMBER(Datos!F305),AND(OR(F$1005="",Datos!F305&gt;=F$1005),OR(F$1006="",Datos!F305&lt;=F$1006)),FALSE),TRUE))))</f>
        <v>0.0</v>
      </c>
      <c r="G305">
        <f>IF(Datos!G305="",0,IF(AND(G$1008&lt;&gt;"",Datos!G305=G$1008),0,IF(G$1004=0,0,1-CHOOSE(G$1004,IF(ISNUMBER(Datos!G305),AND(OR(G$1005="",Datos!G305&gt;=G$1005),OR(G$1006="",Datos!G305&lt;=G$1006)),FALSE),IF(ISNUMBER(Datos!G305),AND(Datos!G305=INT(Datos!G305),AND(OR(G$1005="",Datos!G305&gt;=G$1005),OR(G$1006="",Datos!G305&lt;=G$1006))),FALSE),OR(ISNUMBER(FIND(";"&amp;UPPER(TRIM(Datos!G305&amp;""))&amp;"=",G$1007)),ISNUMBER(FIND(";"&amp;UPPER(TRIM(Datos!G305&amp;""))&amp;";",G$1007))),OR(UPPER(TRIM(Datos!G305&amp;""))="SÍ",UPPER(TRIM(Datos!G305&amp;""))="SI",UPPER(TRIM(Datos!G305&amp;""))="NO"),IF(ISNUMBER(Datos!G305),AND(OR(G$1005="",Datos!G305&gt;=G$1005),OR(G$1006="",Datos!G305&lt;=G$1006)),FALSE),TRUE))))</f>
        <v>0.0</v>
      </c>
      <c r="H305">
        <f>IF(Datos!H305="",0,IF(AND(H$1008&lt;&gt;"",Datos!H305=H$1008),0,IF(H$1004=0,0,1-CHOOSE(H$1004,IF(ISNUMBER(Datos!H305),AND(OR(H$1005="",Datos!H305&gt;=H$1005),OR(H$1006="",Datos!H305&lt;=H$1006)),FALSE),IF(ISNUMBER(Datos!H305),AND(Datos!H305=INT(Datos!H305),AND(OR(H$1005="",Datos!H305&gt;=H$1005),OR(H$1006="",Datos!H305&lt;=H$1006))),FALSE),OR(ISNUMBER(FIND(";"&amp;UPPER(TRIM(Datos!H305&amp;""))&amp;"=",H$1007)),ISNUMBER(FIND(";"&amp;UPPER(TRIM(Datos!H305&amp;""))&amp;";",H$1007))),OR(UPPER(TRIM(Datos!H305&amp;""))="SÍ",UPPER(TRIM(Datos!H305&amp;""))="SI",UPPER(TRIM(Datos!H305&amp;""))="NO"),IF(ISNUMBER(Datos!H305),AND(OR(H$1005="",Datos!H305&gt;=H$1005),OR(H$1006="",Datos!H305&lt;=H$1006)),FALSE),TRUE))))</f>
        <v>0.0</v>
      </c>
      <c r="I305">
        <f>IF(Datos!I305="",0,IF(AND(I$1008&lt;&gt;"",Datos!I305=I$1008),0,IF(I$1004=0,0,1-CHOOSE(I$1004,IF(ISNUMBER(Datos!I305),AND(OR(I$1005="",Datos!I305&gt;=I$1005),OR(I$1006="",Datos!I305&lt;=I$1006)),FALSE),IF(ISNUMBER(Datos!I305),AND(Datos!I305=INT(Datos!I305),AND(OR(I$1005="",Datos!I305&gt;=I$1005),OR(I$1006="",Datos!I305&lt;=I$1006))),FALSE),OR(ISNUMBER(FIND(";"&amp;UPPER(TRIM(Datos!I305&amp;""))&amp;"=",I$1007)),ISNUMBER(FIND(";"&amp;UPPER(TRIM(Datos!I305&amp;""))&amp;";",I$1007))),OR(UPPER(TRIM(Datos!I305&amp;""))="SÍ",UPPER(TRIM(Datos!I305&amp;""))="SI",UPPER(TRIM(Datos!I305&amp;""))="NO"),IF(ISNUMBER(Datos!I305),AND(OR(I$1005="",Datos!I305&gt;=I$1005),OR(I$1006="",Datos!I305&lt;=I$1006)),FALSE),TRUE))))</f>
        <v>0.0</v>
      </c>
      <c r="J305">
        <f>IF(Datos!J305="",0,IF(AND(J$1008&lt;&gt;"",Datos!J305=J$1008),0,IF(J$1004=0,0,1-CHOOSE(J$1004,IF(ISNUMBER(Datos!J305),AND(OR(J$1005="",Datos!J305&gt;=J$1005),OR(J$1006="",Datos!J305&lt;=J$1006)),FALSE),IF(ISNUMBER(Datos!J305),AND(Datos!J305=INT(Datos!J305),AND(OR(J$1005="",Datos!J305&gt;=J$1005),OR(J$1006="",Datos!J305&lt;=J$1006))),FALSE),OR(ISNUMBER(FIND(";"&amp;UPPER(TRIM(Datos!J305&amp;""))&amp;"=",J$1007)),ISNUMBER(FIND(";"&amp;UPPER(TRIM(Datos!J305&amp;""))&amp;";",J$1007))),OR(UPPER(TRIM(Datos!J305&amp;""))="SÍ",UPPER(TRIM(Datos!J305&amp;""))="SI",UPPER(TRIM(Datos!J305&amp;""))="NO"),IF(ISNUMBER(Datos!J305),AND(OR(J$1005="",Datos!J305&gt;=J$1005),OR(J$1006="",Datos!J305&lt;=J$1006)),FALSE),TRUE))))</f>
        <v>0.0</v>
      </c>
      <c r="K305">
        <f>IF(Datos!K305="",0,IF(AND(K$1008&lt;&gt;"",Datos!K305=K$1008),0,IF(K$1004=0,0,1-CHOOSE(K$1004,IF(ISNUMBER(Datos!K305),AND(OR(K$1005="",Datos!K305&gt;=K$1005),OR(K$1006="",Datos!K305&lt;=K$1006)),FALSE),IF(ISNUMBER(Datos!K305),AND(Datos!K305=INT(Datos!K305),AND(OR(K$1005="",Datos!K305&gt;=K$1005),OR(K$1006="",Datos!K305&lt;=K$1006))),FALSE),OR(ISNUMBER(FIND(";"&amp;UPPER(TRIM(Datos!K305&amp;""))&amp;"=",K$1007)),ISNUMBER(FIND(";"&amp;UPPER(TRIM(Datos!K305&amp;""))&amp;";",K$1007))),OR(UPPER(TRIM(Datos!K305&amp;""))="SÍ",UPPER(TRIM(Datos!K305&amp;""))="SI",UPPER(TRIM(Datos!K305&amp;""))="NO"),IF(ISNUMBER(Datos!K305),AND(OR(K$1005="",Datos!K305&gt;=K$1005),OR(K$1006="",Datos!K305&lt;=K$1006)),FALSE),TRUE))))</f>
        <v>0.0</v>
      </c>
      <c r="L305">
        <f>IF(Datos!L305="",0,IF(AND(L$1008&lt;&gt;"",Datos!L305=L$1008),0,IF(L$1004=0,0,1-CHOOSE(L$1004,IF(ISNUMBER(Datos!L305),AND(OR(L$1005="",Datos!L305&gt;=L$1005),OR(L$1006="",Datos!L305&lt;=L$1006)),FALSE),IF(ISNUMBER(Datos!L305),AND(Datos!L305=INT(Datos!L305),AND(OR(L$1005="",Datos!L305&gt;=L$1005),OR(L$1006="",Datos!L305&lt;=L$1006))),FALSE),OR(ISNUMBER(FIND(";"&amp;UPPER(TRIM(Datos!L305&amp;""))&amp;"=",L$1007)),ISNUMBER(FIND(";"&amp;UPPER(TRIM(Datos!L305&amp;""))&amp;";",L$1007))),OR(UPPER(TRIM(Datos!L305&amp;""))="SÍ",UPPER(TRIM(Datos!L305&amp;""))="SI",UPPER(TRIM(Datos!L305&amp;""))="NO"),IF(ISNUMBER(Datos!L305),AND(OR(L$1005="",Datos!L305&gt;=L$1005),OR(L$1006="",Datos!L305&lt;=L$1006)),FALSE),TRUE))))</f>
        <v>0.0</v>
      </c>
      <c r="M305">
        <f>IF(Datos!M305="",0,IF(AND(M$1008&lt;&gt;"",Datos!M305=M$1008),0,IF(M$1004=0,0,1-CHOOSE(M$1004,IF(ISNUMBER(Datos!M305),AND(OR(M$1005="",Datos!M305&gt;=M$1005),OR(M$1006="",Datos!M305&lt;=M$1006)),FALSE),IF(ISNUMBER(Datos!M305),AND(Datos!M305=INT(Datos!M305),AND(OR(M$1005="",Datos!M305&gt;=M$1005),OR(M$1006="",Datos!M305&lt;=M$1006))),FALSE),OR(ISNUMBER(FIND(";"&amp;UPPER(TRIM(Datos!M305&amp;""))&amp;"=",M$1007)),ISNUMBER(FIND(";"&amp;UPPER(TRIM(Datos!M305&amp;""))&amp;";",M$1007))),OR(UPPER(TRIM(Datos!M305&amp;""))="SÍ",UPPER(TRIM(Datos!M305&amp;""))="SI",UPPER(TRIM(Datos!M305&amp;""))="NO"),IF(ISNUMBER(Datos!M305),AND(OR(M$1005="",Datos!M305&gt;=M$1005),OR(M$1006="",Datos!M305&lt;=M$1006)),FALSE),TRUE))))</f>
        <v>0.0</v>
      </c>
      <c r="N305">
        <f>IF(Datos!N305="",0,IF(AND(N$1008&lt;&gt;"",Datos!N305=N$1008),0,IF(N$1004=0,0,1-CHOOSE(N$1004,IF(ISNUMBER(Datos!N305),AND(OR(N$1005="",Datos!N305&gt;=N$1005),OR(N$1006="",Datos!N305&lt;=N$1006)),FALSE),IF(ISNUMBER(Datos!N305),AND(Datos!N305=INT(Datos!N305),AND(OR(N$1005="",Datos!N305&gt;=N$1005),OR(N$1006="",Datos!N305&lt;=N$1006))),FALSE),OR(ISNUMBER(FIND(";"&amp;UPPER(TRIM(Datos!N305&amp;""))&amp;"=",N$1007)),ISNUMBER(FIND(";"&amp;UPPER(TRIM(Datos!N305&amp;""))&amp;";",N$1007))),OR(UPPER(TRIM(Datos!N305&amp;""))="SÍ",UPPER(TRIM(Datos!N305&amp;""))="SI",UPPER(TRIM(Datos!N305&amp;""))="NO"),IF(ISNUMBER(Datos!N305),AND(OR(N$1005="",Datos!N305&gt;=N$1005),OR(N$1006="",Datos!N305&lt;=N$1006)),FALSE),TRUE))))</f>
        <v>0.0</v>
      </c>
      <c r="O305">
        <f>IF(Datos!O305="",0,IF(AND(O$1008&lt;&gt;"",Datos!O305=O$1008),0,IF(O$1004=0,0,1-CHOOSE(O$1004,IF(ISNUMBER(Datos!O305),AND(OR(O$1005="",Datos!O305&gt;=O$1005),OR(O$1006="",Datos!O305&lt;=O$1006)),FALSE),IF(ISNUMBER(Datos!O305),AND(Datos!O305=INT(Datos!O305),AND(OR(O$1005="",Datos!O305&gt;=O$1005),OR(O$1006="",Datos!O305&lt;=O$1006))),FALSE),OR(ISNUMBER(FIND(";"&amp;UPPER(TRIM(Datos!O305&amp;""))&amp;"=",O$1007)),ISNUMBER(FIND(";"&amp;UPPER(TRIM(Datos!O305&amp;""))&amp;";",O$1007))),OR(UPPER(TRIM(Datos!O305&amp;""))="SÍ",UPPER(TRIM(Datos!O305&amp;""))="SI",UPPER(TRIM(Datos!O305&amp;""))="NO"),IF(ISNUMBER(Datos!O305),AND(OR(O$1005="",Datos!O305&gt;=O$1005),OR(O$1006="",Datos!O305&lt;=O$1006)),FALSE),TRUE))))</f>
        <v>0.0</v>
      </c>
      <c r="P305">
        <f>IF(Datos!P305="",0,IF(AND(P$1008&lt;&gt;"",Datos!P305=P$1008),0,IF(P$1004=0,0,1-CHOOSE(P$1004,IF(ISNUMBER(Datos!P305),AND(OR(P$1005="",Datos!P305&gt;=P$1005),OR(P$1006="",Datos!P305&lt;=P$1006)),FALSE),IF(ISNUMBER(Datos!P305),AND(Datos!P305=INT(Datos!P305),AND(OR(P$1005="",Datos!P305&gt;=P$1005),OR(P$1006="",Datos!P305&lt;=P$1006))),FALSE),OR(ISNUMBER(FIND(";"&amp;UPPER(TRIM(Datos!P305&amp;""))&amp;"=",P$1007)),ISNUMBER(FIND(";"&amp;UPPER(TRIM(Datos!P305&amp;""))&amp;";",P$1007))),OR(UPPER(TRIM(Datos!P305&amp;""))="SÍ",UPPER(TRIM(Datos!P305&amp;""))="SI",UPPER(TRIM(Datos!P305&amp;""))="NO"),IF(ISNUMBER(Datos!P305),AND(OR(P$1005="",Datos!P305&gt;=P$1005),OR(P$1006="",Datos!P305&lt;=P$1006)),FALSE),TRUE))))</f>
        <v>0.0</v>
      </c>
      <c r="Q305">
        <f>IF(Datos!Q305="",0,IF(AND(Q$1008&lt;&gt;"",Datos!Q305=Q$1008),0,IF(Q$1004=0,0,1-CHOOSE(Q$1004,IF(ISNUMBER(Datos!Q305),AND(OR(Q$1005="",Datos!Q305&gt;=Q$1005),OR(Q$1006="",Datos!Q305&lt;=Q$1006)),FALSE),IF(ISNUMBER(Datos!Q305),AND(Datos!Q305=INT(Datos!Q305),AND(OR(Q$1005="",Datos!Q305&gt;=Q$1005),OR(Q$1006="",Datos!Q305&lt;=Q$1006))),FALSE),OR(ISNUMBER(FIND(";"&amp;UPPER(TRIM(Datos!Q305&amp;""))&amp;"=",Q$1007)),ISNUMBER(FIND(";"&amp;UPPER(TRIM(Datos!Q305&amp;""))&amp;";",Q$1007))),OR(UPPER(TRIM(Datos!Q305&amp;""))="SÍ",UPPER(TRIM(Datos!Q305&amp;""))="SI",UPPER(TRIM(Datos!Q305&amp;""))="NO"),IF(ISNUMBER(Datos!Q305),AND(OR(Q$1005="",Datos!Q305&gt;=Q$1005),OR(Q$1006="",Datos!Q305&lt;=Q$1006)),FALSE),TRUE))))</f>
        <v>0.0</v>
      </c>
      <c r="R305">
        <f>IF(Datos!R305="",0,IF(AND(R$1008&lt;&gt;"",Datos!R305=R$1008),0,IF(R$1004=0,0,1-CHOOSE(R$1004,IF(ISNUMBER(Datos!R305),AND(OR(R$1005="",Datos!R305&gt;=R$1005),OR(R$1006="",Datos!R305&lt;=R$1006)),FALSE),IF(ISNUMBER(Datos!R305),AND(Datos!R305=INT(Datos!R305),AND(OR(R$1005="",Datos!R305&gt;=R$1005),OR(R$1006="",Datos!R305&lt;=R$1006))),FALSE),OR(ISNUMBER(FIND(";"&amp;UPPER(TRIM(Datos!R305&amp;""))&amp;"=",R$1007)),ISNUMBER(FIND(";"&amp;UPPER(TRIM(Datos!R305&amp;""))&amp;";",R$1007))),OR(UPPER(TRIM(Datos!R305&amp;""))="SÍ",UPPER(TRIM(Datos!R305&amp;""))="SI",UPPER(TRIM(Datos!R305&amp;""))="NO"),IF(ISNUMBER(Datos!R305),AND(OR(R$1005="",Datos!R305&gt;=R$1005),OR(R$1006="",Datos!R305&lt;=R$1006)),FALSE),TRUE))))</f>
        <v>0.0</v>
      </c>
      <c r="S305">
        <f>IF(Datos!S305="",0,IF(AND(S$1008&lt;&gt;"",Datos!S305=S$1008),0,IF(S$1004=0,0,1-CHOOSE(S$1004,IF(ISNUMBER(Datos!S305),AND(OR(S$1005="",Datos!S305&gt;=S$1005),OR(S$1006="",Datos!S305&lt;=S$1006)),FALSE),IF(ISNUMBER(Datos!S305),AND(Datos!S305=INT(Datos!S305),AND(OR(S$1005="",Datos!S305&gt;=S$1005),OR(S$1006="",Datos!S305&lt;=S$1006))),FALSE),OR(ISNUMBER(FIND(";"&amp;UPPER(TRIM(Datos!S305&amp;""))&amp;"=",S$1007)),ISNUMBER(FIND(";"&amp;UPPER(TRIM(Datos!S305&amp;""))&amp;";",S$1007))),OR(UPPER(TRIM(Datos!S305&amp;""))="SÍ",UPPER(TRIM(Datos!S305&amp;""))="SI",UPPER(TRIM(Datos!S305&amp;""))="NO"),IF(ISNUMBER(Datos!S305),AND(OR(S$1005="",Datos!S305&gt;=S$1005),OR(S$1006="",Datos!S305&lt;=S$1006)),FALSE),TRUE))))</f>
        <v>0.0</v>
      </c>
      <c r="T305">
        <f>IF(Datos!T305="",0,IF(AND(T$1008&lt;&gt;"",Datos!T305=T$1008),0,IF(T$1004=0,0,1-CHOOSE(T$1004,IF(ISNUMBER(Datos!T305),AND(OR(T$1005="",Datos!T305&gt;=T$1005),OR(T$1006="",Datos!T305&lt;=T$1006)),FALSE),IF(ISNUMBER(Datos!T305),AND(Datos!T305=INT(Datos!T305),AND(OR(T$1005="",Datos!T305&gt;=T$1005),OR(T$1006="",Datos!T305&lt;=T$1006))),FALSE),OR(ISNUMBER(FIND(";"&amp;UPPER(TRIM(Datos!T305&amp;""))&amp;"=",T$1007)),ISNUMBER(FIND(";"&amp;UPPER(TRIM(Datos!T305&amp;""))&amp;";",T$1007))),OR(UPPER(TRIM(Datos!T305&amp;""))="SÍ",UPPER(TRIM(Datos!T305&amp;""))="SI",UPPER(TRIM(Datos!T305&amp;""))="NO"),IF(ISNUMBER(Datos!T305),AND(OR(T$1005="",Datos!T305&gt;=T$1005),OR(T$1006="",Datos!T305&lt;=T$1006)),FALSE),TRUE))))</f>
        <v>0.0</v>
      </c>
      <c r="U305">
        <f>IF(Datos!U305="",0,IF(AND(U$1008&lt;&gt;"",Datos!U305=U$1008),0,IF(U$1004=0,0,1-CHOOSE(U$1004,IF(ISNUMBER(Datos!U305),AND(OR(U$1005="",Datos!U305&gt;=U$1005),OR(U$1006="",Datos!U305&lt;=U$1006)),FALSE),IF(ISNUMBER(Datos!U305),AND(Datos!U305=INT(Datos!U305),AND(OR(U$1005="",Datos!U305&gt;=U$1005),OR(U$1006="",Datos!U305&lt;=U$1006))),FALSE),OR(ISNUMBER(FIND(";"&amp;UPPER(TRIM(Datos!U305&amp;""))&amp;"=",U$1007)),ISNUMBER(FIND(";"&amp;UPPER(TRIM(Datos!U305&amp;""))&amp;";",U$1007))),OR(UPPER(TRIM(Datos!U305&amp;""))="SÍ",UPPER(TRIM(Datos!U305&amp;""))="SI",UPPER(TRIM(Datos!U305&amp;""))="NO"),IF(ISNUMBER(Datos!U305),AND(OR(U$1005="",Datos!U305&gt;=U$1005),OR(U$1006="",Datos!U305&lt;=U$1006)),FALSE),TRUE))))</f>
        <v>0.0</v>
      </c>
      <c r="V305">
        <f>IF(Datos!V305="",0,IF(AND(V$1008&lt;&gt;"",Datos!V305=V$1008),0,IF(V$1004=0,0,1-CHOOSE(V$1004,IF(ISNUMBER(Datos!V305),AND(OR(V$1005="",Datos!V305&gt;=V$1005),OR(V$1006="",Datos!V305&lt;=V$1006)),FALSE),IF(ISNUMBER(Datos!V305),AND(Datos!V305=INT(Datos!V305),AND(OR(V$1005="",Datos!V305&gt;=V$1005),OR(V$1006="",Datos!V305&lt;=V$1006))),FALSE),OR(ISNUMBER(FIND(";"&amp;UPPER(TRIM(Datos!V305&amp;""))&amp;"=",V$1007)),ISNUMBER(FIND(";"&amp;UPPER(TRIM(Datos!V305&amp;""))&amp;";",V$1007))),OR(UPPER(TRIM(Datos!V305&amp;""))="SÍ",UPPER(TRIM(Datos!V305&amp;""))="SI",UPPER(TRIM(Datos!V305&amp;""))="NO"),IF(ISNUMBER(Datos!V305),AND(OR(V$1005="",Datos!V305&gt;=V$1005),OR(V$1006="",Datos!V305&lt;=V$1006)),FALSE),TRUE))))</f>
        <v>0.0</v>
      </c>
      <c r="W305">
        <f>IF(Datos!W305="",0,IF(AND(W$1008&lt;&gt;"",Datos!W305=W$1008),0,IF(W$1004=0,0,1-CHOOSE(W$1004,IF(ISNUMBER(Datos!W305),AND(OR(W$1005="",Datos!W305&gt;=W$1005),OR(W$1006="",Datos!W305&lt;=W$1006)),FALSE),IF(ISNUMBER(Datos!W305),AND(Datos!W305=INT(Datos!W305),AND(OR(W$1005="",Datos!W305&gt;=W$1005),OR(W$1006="",Datos!W305&lt;=W$1006))),FALSE),OR(ISNUMBER(FIND(";"&amp;UPPER(TRIM(Datos!W305&amp;""))&amp;"=",W$1007)),ISNUMBER(FIND(";"&amp;UPPER(TRIM(Datos!W305&amp;""))&amp;";",W$1007))),OR(UPPER(TRIM(Datos!W305&amp;""))="SÍ",UPPER(TRIM(Datos!W305&amp;""))="SI",UPPER(TRIM(Datos!W305&amp;""))="NO"),IF(ISNUMBER(Datos!W305),AND(OR(W$1005="",Datos!W305&gt;=W$1005),OR(W$1006="",Datos!W305&lt;=W$1006)),FALSE),TRUE))))</f>
        <v>0.0</v>
      </c>
      <c r="X305">
        <f>IF(Datos!X305="",0,IF(AND(X$1008&lt;&gt;"",Datos!X305=X$1008),0,IF(X$1004=0,0,1-CHOOSE(X$1004,IF(ISNUMBER(Datos!X305),AND(OR(X$1005="",Datos!X305&gt;=X$1005),OR(X$1006="",Datos!X305&lt;=X$1006)),FALSE),IF(ISNUMBER(Datos!X305),AND(Datos!X305=INT(Datos!X305),AND(OR(X$1005="",Datos!X305&gt;=X$1005),OR(X$1006="",Datos!X305&lt;=X$1006))),FALSE),OR(ISNUMBER(FIND(";"&amp;UPPER(TRIM(Datos!X305&amp;""))&amp;"=",X$1007)),ISNUMBER(FIND(";"&amp;UPPER(TRIM(Datos!X305&amp;""))&amp;";",X$1007))),OR(UPPER(TRIM(Datos!X305&amp;""))="SÍ",UPPER(TRIM(Datos!X305&amp;""))="SI",UPPER(TRIM(Datos!X305&amp;""))="NO"),IF(ISNUMBER(Datos!X305),AND(OR(X$1005="",Datos!X305&gt;=X$1005),OR(X$1006="",Datos!X305&lt;=X$1006)),FALSE),TRUE))))</f>
        <v>0.0</v>
      </c>
      <c r="Y305">
        <f>IF(Datos!Y305="",0,IF(AND(Y$1008&lt;&gt;"",Datos!Y305=Y$1008),0,IF(Y$1004=0,0,1-CHOOSE(Y$1004,IF(ISNUMBER(Datos!Y305),AND(OR(Y$1005="",Datos!Y305&gt;=Y$1005),OR(Y$1006="",Datos!Y305&lt;=Y$1006)),FALSE),IF(ISNUMBER(Datos!Y305),AND(Datos!Y305=INT(Datos!Y305),AND(OR(Y$1005="",Datos!Y305&gt;=Y$1005),OR(Y$1006="",Datos!Y305&lt;=Y$1006))),FALSE),OR(ISNUMBER(FIND(";"&amp;UPPER(TRIM(Datos!Y305&amp;""))&amp;"=",Y$1007)),ISNUMBER(FIND(";"&amp;UPPER(TRIM(Datos!Y305&amp;""))&amp;";",Y$1007))),OR(UPPER(TRIM(Datos!Y305&amp;""))="SÍ",UPPER(TRIM(Datos!Y305&amp;""))="SI",UPPER(TRIM(Datos!Y305&amp;""))="NO"),IF(ISNUMBER(Datos!Y305),AND(OR(Y$1005="",Datos!Y305&gt;=Y$1005),OR(Y$1006="",Datos!Y305&lt;=Y$1006)),FALSE),TRUE))))</f>
        <v>0.0</v>
      </c>
      <c r="Z305">
        <f>IF(Datos!Z305="",0,IF(AND(Z$1008&lt;&gt;"",Datos!Z305=Z$1008),0,IF(Z$1004=0,0,1-CHOOSE(Z$1004,IF(ISNUMBER(Datos!Z305),AND(OR(Z$1005="",Datos!Z305&gt;=Z$1005),OR(Z$1006="",Datos!Z305&lt;=Z$1006)),FALSE),IF(ISNUMBER(Datos!Z305),AND(Datos!Z305=INT(Datos!Z305),AND(OR(Z$1005="",Datos!Z305&gt;=Z$1005),OR(Z$1006="",Datos!Z305&lt;=Z$1006))),FALSE),OR(ISNUMBER(FIND(";"&amp;UPPER(TRIM(Datos!Z305&amp;""))&amp;"=",Z$1007)),ISNUMBER(FIND(";"&amp;UPPER(TRIM(Datos!Z305&amp;""))&amp;";",Z$1007))),OR(UPPER(TRIM(Datos!Z305&amp;""))="SÍ",UPPER(TRIM(Datos!Z305&amp;""))="SI",UPPER(TRIM(Datos!Z305&amp;""))="NO"),IF(ISNUMBER(Datos!Z305),AND(OR(Z$1005="",Datos!Z305&gt;=Z$1005),OR(Z$1006="",Datos!Z305&lt;=Z$1006)),FALSE),TRUE))))</f>
        <v>0.0</v>
      </c>
      <c r="AA305">
        <f>IF(Datos!AA305="",0,IF(AND(AA$1008&lt;&gt;"",Datos!AA305=AA$1008),0,IF(AA$1004=0,0,1-CHOOSE(AA$1004,IF(ISNUMBER(Datos!AA305),AND(OR(AA$1005="",Datos!AA305&gt;=AA$1005),OR(AA$1006="",Datos!AA305&lt;=AA$1006)),FALSE),IF(ISNUMBER(Datos!AA305),AND(Datos!AA305=INT(Datos!AA305),AND(OR(AA$1005="",Datos!AA305&gt;=AA$1005),OR(AA$1006="",Datos!AA305&lt;=AA$1006))),FALSE),OR(ISNUMBER(FIND(";"&amp;UPPER(TRIM(Datos!AA305&amp;""))&amp;"=",AA$1007)),ISNUMBER(FIND(";"&amp;UPPER(TRIM(Datos!AA305&amp;""))&amp;";",AA$1007))),OR(UPPER(TRIM(Datos!AA305&amp;""))="SÍ",UPPER(TRIM(Datos!AA305&amp;""))="SI",UPPER(TRIM(Datos!AA305&amp;""))="NO"),IF(ISNUMBER(Datos!AA305),AND(OR(AA$1005="",Datos!AA305&gt;=AA$1005),OR(AA$1006="",Datos!AA305&lt;=AA$1006)),FALSE),TRUE))))</f>
        <v>0.0</v>
      </c>
      <c r="AB305">
        <f>IF(Datos!AB305="",0,IF(AND(AB$1008&lt;&gt;"",Datos!AB305=AB$1008),0,IF(AB$1004=0,0,1-CHOOSE(AB$1004,IF(ISNUMBER(Datos!AB305),AND(OR(AB$1005="",Datos!AB305&gt;=AB$1005),OR(AB$1006="",Datos!AB305&lt;=AB$1006)),FALSE),IF(ISNUMBER(Datos!AB305),AND(Datos!AB305=INT(Datos!AB305),AND(OR(AB$1005="",Datos!AB305&gt;=AB$1005),OR(AB$1006="",Datos!AB305&lt;=AB$1006))),FALSE),OR(ISNUMBER(FIND(";"&amp;UPPER(TRIM(Datos!AB305&amp;""))&amp;"=",AB$1007)),ISNUMBER(FIND(";"&amp;UPPER(TRIM(Datos!AB305&amp;""))&amp;";",AB$1007))),OR(UPPER(TRIM(Datos!AB305&amp;""))="SÍ",UPPER(TRIM(Datos!AB305&amp;""))="SI",UPPER(TRIM(Datos!AB305&amp;""))="NO"),IF(ISNUMBER(Datos!AB305),AND(OR(AB$1005="",Datos!AB305&gt;=AB$1005),OR(AB$1006="",Datos!AB305&lt;=AB$1006)),FALSE),TRUE))))</f>
        <v>0.0</v>
      </c>
      <c r="AC305">
        <f>IF(Datos!AC305="",0,IF(AND(AC$1008&lt;&gt;"",Datos!AC305=AC$1008),0,IF(AC$1004=0,0,1-CHOOSE(AC$1004,IF(ISNUMBER(Datos!AC305),AND(OR(AC$1005="",Datos!AC305&gt;=AC$1005),OR(AC$1006="",Datos!AC305&lt;=AC$1006)),FALSE),IF(ISNUMBER(Datos!AC305),AND(Datos!AC305=INT(Datos!AC305),AND(OR(AC$1005="",Datos!AC305&gt;=AC$1005),OR(AC$1006="",Datos!AC305&lt;=AC$1006))),FALSE),OR(ISNUMBER(FIND(";"&amp;UPPER(TRIM(Datos!AC305&amp;""))&amp;"=",AC$1007)),ISNUMBER(FIND(";"&amp;UPPER(TRIM(Datos!AC305&amp;""))&amp;";",AC$1007))),OR(UPPER(TRIM(Datos!AC305&amp;""))="SÍ",UPPER(TRIM(Datos!AC305&amp;""))="SI",UPPER(TRIM(Datos!AC305&amp;""))="NO"),IF(ISNUMBER(Datos!AC305),AND(OR(AC$1005="",Datos!AC305&gt;=AC$1005),OR(AC$1006="",Datos!AC305&lt;=AC$1006)),FALSE),TRUE))))</f>
        <v>0.0</v>
      </c>
      <c r="AD305">
        <f>IF(Datos!AD305="",0,IF(AND(AD$1008&lt;&gt;"",Datos!AD305=AD$1008),0,IF(AD$1004=0,0,1-CHOOSE(AD$1004,IF(ISNUMBER(Datos!AD305),AND(OR(AD$1005="",Datos!AD305&gt;=AD$1005),OR(AD$1006="",Datos!AD305&lt;=AD$1006)),FALSE),IF(ISNUMBER(Datos!AD305),AND(Datos!AD305=INT(Datos!AD305),AND(OR(AD$1005="",Datos!AD305&gt;=AD$1005),OR(AD$1006="",Datos!AD305&lt;=AD$1006))),FALSE),OR(ISNUMBER(FIND(";"&amp;UPPER(TRIM(Datos!AD305&amp;""))&amp;"=",AD$1007)),ISNUMBER(FIND(";"&amp;UPPER(TRIM(Datos!AD305&amp;""))&amp;";",AD$1007))),OR(UPPER(TRIM(Datos!AD305&amp;""))="SÍ",UPPER(TRIM(Datos!AD305&amp;""))="SI",UPPER(TRIM(Datos!AD305&amp;""))="NO"),IF(ISNUMBER(Datos!AD305),AND(OR(AD$1005="",Datos!AD305&gt;=AD$1005),OR(AD$1006="",Datos!AD305&lt;=AD$1006)),FALSE),TRUE))))</f>
        <v>0.0</v>
      </c>
      <c r="AE305">
        <f>IF(Datos!AE305="",0,IF(AND(AE$1008&lt;&gt;"",Datos!AE305=AE$1008),0,IF(AE$1004=0,0,1-CHOOSE(AE$1004,IF(ISNUMBER(Datos!AE305),AND(OR(AE$1005="",Datos!AE305&gt;=AE$1005),OR(AE$1006="",Datos!AE305&lt;=AE$1006)),FALSE),IF(ISNUMBER(Datos!AE305),AND(Datos!AE305=INT(Datos!AE305),AND(OR(AE$1005="",Datos!AE305&gt;=AE$1005),OR(AE$1006="",Datos!AE305&lt;=AE$1006))),FALSE),OR(ISNUMBER(FIND(";"&amp;UPPER(TRIM(Datos!AE305&amp;""))&amp;"=",AE$1007)),ISNUMBER(FIND(";"&amp;UPPER(TRIM(Datos!AE305&amp;""))&amp;";",AE$1007))),OR(UPPER(TRIM(Datos!AE305&amp;""))="SÍ",UPPER(TRIM(Datos!AE305&amp;""))="SI",UPPER(TRIM(Datos!AE305&amp;""))="NO"),IF(ISNUMBER(Datos!AE305),AND(OR(AE$1005="",Datos!AE305&gt;=AE$1005),OR(AE$1006="",Datos!AE305&lt;=AE$1006)),FALSE),TRUE))))</f>
        <v>0.0</v>
      </c>
    </row>
    <row r="306" spans="2:31">
      <c r="B306">
        <f>IF(Datos!B306="",0,IF(AND(B$1008&lt;&gt;"",Datos!B306=B$1008),0,IF(B$1004=0,0,1-CHOOSE(B$1004,IF(ISNUMBER(Datos!B306),AND(OR(B$1005="",Datos!B306&gt;=B$1005),OR(B$1006="",Datos!B306&lt;=B$1006)),FALSE),IF(ISNUMBER(Datos!B306),AND(Datos!B306=INT(Datos!B306),AND(OR(B$1005="",Datos!B306&gt;=B$1005),OR(B$1006="",Datos!B306&lt;=B$1006))),FALSE),OR(ISNUMBER(FIND(";"&amp;UPPER(TRIM(Datos!B306&amp;""))&amp;"=",B$1007)),ISNUMBER(FIND(";"&amp;UPPER(TRIM(Datos!B306&amp;""))&amp;";",B$1007))),OR(UPPER(TRIM(Datos!B306&amp;""))="SÍ",UPPER(TRIM(Datos!B306&amp;""))="SI",UPPER(TRIM(Datos!B306&amp;""))="NO"),IF(ISNUMBER(Datos!B306),AND(OR(B$1005="",Datos!B306&gt;=B$1005),OR(B$1006="",Datos!B306&lt;=B$1006)),FALSE),TRUE))))</f>
        <v>0.0</v>
      </c>
      <c r="C306">
        <f>IF(Datos!C306="",0,IF(AND(C$1008&lt;&gt;"",Datos!C306=C$1008),0,IF(C$1004=0,0,1-CHOOSE(C$1004,IF(ISNUMBER(Datos!C306),AND(OR(C$1005="",Datos!C306&gt;=C$1005),OR(C$1006="",Datos!C306&lt;=C$1006)),FALSE),IF(ISNUMBER(Datos!C306),AND(Datos!C306=INT(Datos!C306),AND(OR(C$1005="",Datos!C306&gt;=C$1005),OR(C$1006="",Datos!C306&lt;=C$1006))),FALSE),OR(ISNUMBER(FIND(";"&amp;UPPER(TRIM(Datos!C306&amp;""))&amp;"=",C$1007)),ISNUMBER(FIND(";"&amp;UPPER(TRIM(Datos!C306&amp;""))&amp;";",C$1007))),OR(UPPER(TRIM(Datos!C306&amp;""))="SÍ",UPPER(TRIM(Datos!C306&amp;""))="SI",UPPER(TRIM(Datos!C306&amp;""))="NO"),IF(ISNUMBER(Datos!C306),AND(OR(C$1005="",Datos!C306&gt;=C$1005),OR(C$1006="",Datos!C306&lt;=C$1006)),FALSE),TRUE))))</f>
        <v>0.0</v>
      </c>
      <c r="D306">
        <f>IF(Datos!D306="",0,IF(AND(D$1008&lt;&gt;"",Datos!D306=D$1008),0,IF(D$1004=0,0,1-CHOOSE(D$1004,IF(ISNUMBER(Datos!D306),AND(OR(D$1005="",Datos!D306&gt;=D$1005),OR(D$1006="",Datos!D306&lt;=D$1006)),FALSE),IF(ISNUMBER(Datos!D306),AND(Datos!D306=INT(Datos!D306),AND(OR(D$1005="",Datos!D306&gt;=D$1005),OR(D$1006="",Datos!D306&lt;=D$1006))),FALSE),OR(ISNUMBER(FIND(";"&amp;UPPER(TRIM(Datos!D306&amp;""))&amp;"=",D$1007)),ISNUMBER(FIND(";"&amp;UPPER(TRIM(Datos!D306&amp;""))&amp;";",D$1007))),OR(UPPER(TRIM(Datos!D306&amp;""))="SÍ",UPPER(TRIM(Datos!D306&amp;""))="SI",UPPER(TRIM(Datos!D306&amp;""))="NO"),IF(ISNUMBER(Datos!D306),AND(OR(D$1005="",Datos!D306&gt;=D$1005),OR(D$1006="",Datos!D306&lt;=D$1006)),FALSE),TRUE))))</f>
        <v>0.0</v>
      </c>
      <c r="E306">
        <f>IF(Datos!E306="",0,IF(AND(E$1008&lt;&gt;"",Datos!E306=E$1008),0,IF(E$1004=0,0,1-CHOOSE(E$1004,IF(ISNUMBER(Datos!E306),AND(OR(E$1005="",Datos!E306&gt;=E$1005),OR(E$1006="",Datos!E306&lt;=E$1006)),FALSE),IF(ISNUMBER(Datos!E306),AND(Datos!E306=INT(Datos!E306),AND(OR(E$1005="",Datos!E306&gt;=E$1005),OR(E$1006="",Datos!E306&lt;=E$1006))),FALSE),OR(ISNUMBER(FIND(";"&amp;UPPER(TRIM(Datos!E306&amp;""))&amp;"=",E$1007)),ISNUMBER(FIND(";"&amp;UPPER(TRIM(Datos!E306&amp;""))&amp;";",E$1007))),OR(UPPER(TRIM(Datos!E306&amp;""))="SÍ",UPPER(TRIM(Datos!E306&amp;""))="SI",UPPER(TRIM(Datos!E306&amp;""))="NO"),IF(ISNUMBER(Datos!E306),AND(OR(E$1005="",Datos!E306&gt;=E$1005),OR(E$1006="",Datos!E306&lt;=E$1006)),FALSE),TRUE))))</f>
        <v>0.0</v>
      </c>
      <c r="F306">
        <f>IF(Datos!F306="",0,IF(AND(F$1008&lt;&gt;"",Datos!F306=F$1008),0,IF(F$1004=0,0,1-CHOOSE(F$1004,IF(ISNUMBER(Datos!F306),AND(OR(F$1005="",Datos!F306&gt;=F$1005),OR(F$1006="",Datos!F306&lt;=F$1006)),FALSE),IF(ISNUMBER(Datos!F306),AND(Datos!F306=INT(Datos!F306),AND(OR(F$1005="",Datos!F306&gt;=F$1005),OR(F$1006="",Datos!F306&lt;=F$1006))),FALSE),OR(ISNUMBER(FIND(";"&amp;UPPER(TRIM(Datos!F306&amp;""))&amp;"=",F$1007)),ISNUMBER(FIND(";"&amp;UPPER(TRIM(Datos!F306&amp;""))&amp;";",F$1007))),OR(UPPER(TRIM(Datos!F306&amp;""))="SÍ",UPPER(TRIM(Datos!F306&amp;""))="SI",UPPER(TRIM(Datos!F306&amp;""))="NO"),IF(ISNUMBER(Datos!F306),AND(OR(F$1005="",Datos!F306&gt;=F$1005),OR(F$1006="",Datos!F306&lt;=F$1006)),FALSE),TRUE))))</f>
        <v>0.0</v>
      </c>
      <c r="G306">
        <f>IF(Datos!G306="",0,IF(AND(G$1008&lt;&gt;"",Datos!G306=G$1008),0,IF(G$1004=0,0,1-CHOOSE(G$1004,IF(ISNUMBER(Datos!G306),AND(OR(G$1005="",Datos!G306&gt;=G$1005),OR(G$1006="",Datos!G306&lt;=G$1006)),FALSE),IF(ISNUMBER(Datos!G306),AND(Datos!G306=INT(Datos!G306),AND(OR(G$1005="",Datos!G306&gt;=G$1005),OR(G$1006="",Datos!G306&lt;=G$1006))),FALSE),OR(ISNUMBER(FIND(";"&amp;UPPER(TRIM(Datos!G306&amp;""))&amp;"=",G$1007)),ISNUMBER(FIND(";"&amp;UPPER(TRIM(Datos!G306&amp;""))&amp;";",G$1007))),OR(UPPER(TRIM(Datos!G306&amp;""))="SÍ",UPPER(TRIM(Datos!G306&amp;""))="SI",UPPER(TRIM(Datos!G306&amp;""))="NO"),IF(ISNUMBER(Datos!G306),AND(OR(G$1005="",Datos!G306&gt;=G$1005),OR(G$1006="",Datos!G306&lt;=G$1006)),FALSE),TRUE))))</f>
        <v>0.0</v>
      </c>
      <c r="H306">
        <f>IF(Datos!H306="",0,IF(AND(H$1008&lt;&gt;"",Datos!H306=H$1008),0,IF(H$1004=0,0,1-CHOOSE(H$1004,IF(ISNUMBER(Datos!H306),AND(OR(H$1005="",Datos!H306&gt;=H$1005),OR(H$1006="",Datos!H306&lt;=H$1006)),FALSE),IF(ISNUMBER(Datos!H306),AND(Datos!H306=INT(Datos!H306),AND(OR(H$1005="",Datos!H306&gt;=H$1005),OR(H$1006="",Datos!H306&lt;=H$1006))),FALSE),OR(ISNUMBER(FIND(";"&amp;UPPER(TRIM(Datos!H306&amp;""))&amp;"=",H$1007)),ISNUMBER(FIND(";"&amp;UPPER(TRIM(Datos!H306&amp;""))&amp;";",H$1007))),OR(UPPER(TRIM(Datos!H306&amp;""))="SÍ",UPPER(TRIM(Datos!H306&amp;""))="SI",UPPER(TRIM(Datos!H306&amp;""))="NO"),IF(ISNUMBER(Datos!H306),AND(OR(H$1005="",Datos!H306&gt;=H$1005),OR(H$1006="",Datos!H306&lt;=H$1006)),FALSE),TRUE))))</f>
        <v>0.0</v>
      </c>
      <c r="I306">
        <f>IF(Datos!I306="",0,IF(AND(I$1008&lt;&gt;"",Datos!I306=I$1008),0,IF(I$1004=0,0,1-CHOOSE(I$1004,IF(ISNUMBER(Datos!I306),AND(OR(I$1005="",Datos!I306&gt;=I$1005),OR(I$1006="",Datos!I306&lt;=I$1006)),FALSE),IF(ISNUMBER(Datos!I306),AND(Datos!I306=INT(Datos!I306),AND(OR(I$1005="",Datos!I306&gt;=I$1005),OR(I$1006="",Datos!I306&lt;=I$1006))),FALSE),OR(ISNUMBER(FIND(";"&amp;UPPER(TRIM(Datos!I306&amp;""))&amp;"=",I$1007)),ISNUMBER(FIND(";"&amp;UPPER(TRIM(Datos!I306&amp;""))&amp;";",I$1007))),OR(UPPER(TRIM(Datos!I306&amp;""))="SÍ",UPPER(TRIM(Datos!I306&amp;""))="SI",UPPER(TRIM(Datos!I306&amp;""))="NO"),IF(ISNUMBER(Datos!I306),AND(OR(I$1005="",Datos!I306&gt;=I$1005),OR(I$1006="",Datos!I306&lt;=I$1006)),FALSE),TRUE))))</f>
        <v>0.0</v>
      </c>
      <c r="J306">
        <f>IF(Datos!J306="",0,IF(AND(J$1008&lt;&gt;"",Datos!J306=J$1008),0,IF(J$1004=0,0,1-CHOOSE(J$1004,IF(ISNUMBER(Datos!J306),AND(OR(J$1005="",Datos!J306&gt;=J$1005),OR(J$1006="",Datos!J306&lt;=J$1006)),FALSE),IF(ISNUMBER(Datos!J306),AND(Datos!J306=INT(Datos!J306),AND(OR(J$1005="",Datos!J306&gt;=J$1005),OR(J$1006="",Datos!J306&lt;=J$1006))),FALSE),OR(ISNUMBER(FIND(";"&amp;UPPER(TRIM(Datos!J306&amp;""))&amp;"=",J$1007)),ISNUMBER(FIND(";"&amp;UPPER(TRIM(Datos!J306&amp;""))&amp;";",J$1007))),OR(UPPER(TRIM(Datos!J306&amp;""))="SÍ",UPPER(TRIM(Datos!J306&amp;""))="SI",UPPER(TRIM(Datos!J306&amp;""))="NO"),IF(ISNUMBER(Datos!J306),AND(OR(J$1005="",Datos!J306&gt;=J$1005),OR(J$1006="",Datos!J306&lt;=J$1006)),FALSE),TRUE))))</f>
        <v>0.0</v>
      </c>
      <c r="K306">
        <f>IF(Datos!K306="",0,IF(AND(K$1008&lt;&gt;"",Datos!K306=K$1008),0,IF(K$1004=0,0,1-CHOOSE(K$1004,IF(ISNUMBER(Datos!K306),AND(OR(K$1005="",Datos!K306&gt;=K$1005),OR(K$1006="",Datos!K306&lt;=K$1006)),FALSE),IF(ISNUMBER(Datos!K306),AND(Datos!K306=INT(Datos!K306),AND(OR(K$1005="",Datos!K306&gt;=K$1005),OR(K$1006="",Datos!K306&lt;=K$1006))),FALSE),OR(ISNUMBER(FIND(";"&amp;UPPER(TRIM(Datos!K306&amp;""))&amp;"=",K$1007)),ISNUMBER(FIND(";"&amp;UPPER(TRIM(Datos!K306&amp;""))&amp;";",K$1007))),OR(UPPER(TRIM(Datos!K306&amp;""))="SÍ",UPPER(TRIM(Datos!K306&amp;""))="SI",UPPER(TRIM(Datos!K306&amp;""))="NO"),IF(ISNUMBER(Datos!K306),AND(OR(K$1005="",Datos!K306&gt;=K$1005),OR(K$1006="",Datos!K306&lt;=K$1006)),FALSE),TRUE))))</f>
        <v>0.0</v>
      </c>
      <c r="L306">
        <f>IF(Datos!L306="",0,IF(AND(L$1008&lt;&gt;"",Datos!L306=L$1008),0,IF(L$1004=0,0,1-CHOOSE(L$1004,IF(ISNUMBER(Datos!L306),AND(OR(L$1005="",Datos!L306&gt;=L$1005),OR(L$1006="",Datos!L306&lt;=L$1006)),FALSE),IF(ISNUMBER(Datos!L306),AND(Datos!L306=INT(Datos!L306),AND(OR(L$1005="",Datos!L306&gt;=L$1005),OR(L$1006="",Datos!L306&lt;=L$1006))),FALSE),OR(ISNUMBER(FIND(";"&amp;UPPER(TRIM(Datos!L306&amp;""))&amp;"=",L$1007)),ISNUMBER(FIND(";"&amp;UPPER(TRIM(Datos!L306&amp;""))&amp;";",L$1007))),OR(UPPER(TRIM(Datos!L306&amp;""))="SÍ",UPPER(TRIM(Datos!L306&amp;""))="SI",UPPER(TRIM(Datos!L306&amp;""))="NO"),IF(ISNUMBER(Datos!L306),AND(OR(L$1005="",Datos!L306&gt;=L$1005),OR(L$1006="",Datos!L306&lt;=L$1006)),FALSE),TRUE))))</f>
        <v>0.0</v>
      </c>
      <c r="M306">
        <f>IF(Datos!M306="",0,IF(AND(M$1008&lt;&gt;"",Datos!M306=M$1008),0,IF(M$1004=0,0,1-CHOOSE(M$1004,IF(ISNUMBER(Datos!M306),AND(OR(M$1005="",Datos!M306&gt;=M$1005),OR(M$1006="",Datos!M306&lt;=M$1006)),FALSE),IF(ISNUMBER(Datos!M306),AND(Datos!M306=INT(Datos!M306),AND(OR(M$1005="",Datos!M306&gt;=M$1005),OR(M$1006="",Datos!M306&lt;=M$1006))),FALSE),OR(ISNUMBER(FIND(";"&amp;UPPER(TRIM(Datos!M306&amp;""))&amp;"=",M$1007)),ISNUMBER(FIND(";"&amp;UPPER(TRIM(Datos!M306&amp;""))&amp;";",M$1007))),OR(UPPER(TRIM(Datos!M306&amp;""))="SÍ",UPPER(TRIM(Datos!M306&amp;""))="SI",UPPER(TRIM(Datos!M306&amp;""))="NO"),IF(ISNUMBER(Datos!M306),AND(OR(M$1005="",Datos!M306&gt;=M$1005),OR(M$1006="",Datos!M306&lt;=M$1006)),FALSE),TRUE))))</f>
        <v>0.0</v>
      </c>
      <c r="N306">
        <f>IF(Datos!N306="",0,IF(AND(N$1008&lt;&gt;"",Datos!N306=N$1008),0,IF(N$1004=0,0,1-CHOOSE(N$1004,IF(ISNUMBER(Datos!N306),AND(OR(N$1005="",Datos!N306&gt;=N$1005),OR(N$1006="",Datos!N306&lt;=N$1006)),FALSE),IF(ISNUMBER(Datos!N306),AND(Datos!N306=INT(Datos!N306),AND(OR(N$1005="",Datos!N306&gt;=N$1005),OR(N$1006="",Datos!N306&lt;=N$1006))),FALSE),OR(ISNUMBER(FIND(";"&amp;UPPER(TRIM(Datos!N306&amp;""))&amp;"=",N$1007)),ISNUMBER(FIND(";"&amp;UPPER(TRIM(Datos!N306&amp;""))&amp;";",N$1007))),OR(UPPER(TRIM(Datos!N306&amp;""))="SÍ",UPPER(TRIM(Datos!N306&amp;""))="SI",UPPER(TRIM(Datos!N306&amp;""))="NO"),IF(ISNUMBER(Datos!N306),AND(OR(N$1005="",Datos!N306&gt;=N$1005),OR(N$1006="",Datos!N306&lt;=N$1006)),FALSE),TRUE))))</f>
        <v>0.0</v>
      </c>
      <c r="O306">
        <f>IF(Datos!O306="",0,IF(AND(O$1008&lt;&gt;"",Datos!O306=O$1008),0,IF(O$1004=0,0,1-CHOOSE(O$1004,IF(ISNUMBER(Datos!O306),AND(OR(O$1005="",Datos!O306&gt;=O$1005),OR(O$1006="",Datos!O306&lt;=O$1006)),FALSE),IF(ISNUMBER(Datos!O306),AND(Datos!O306=INT(Datos!O306),AND(OR(O$1005="",Datos!O306&gt;=O$1005),OR(O$1006="",Datos!O306&lt;=O$1006))),FALSE),OR(ISNUMBER(FIND(";"&amp;UPPER(TRIM(Datos!O306&amp;""))&amp;"=",O$1007)),ISNUMBER(FIND(";"&amp;UPPER(TRIM(Datos!O306&amp;""))&amp;";",O$1007))),OR(UPPER(TRIM(Datos!O306&amp;""))="SÍ",UPPER(TRIM(Datos!O306&amp;""))="SI",UPPER(TRIM(Datos!O306&amp;""))="NO"),IF(ISNUMBER(Datos!O306),AND(OR(O$1005="",Datos!O306&gt;=O$1005),OR(O$1006="",Datos!O306&lt;=O$1006)),FALSE),TRUE))))</f>
        <v>0.0</v>
      </c>
      <c r="P306">
        <f>IF(Datos!P306="",0,IF(AND(P$1008&lt;&gt;"",Datos!P306=P$1008),0,IF(P$1004=0,0,1-CHOOSE(P$1004,IF(ISNUMBER(Datos!P306),AND(OR(P$1005="",Datos!P306&gt;=P$1005),OR(P$1006="",Datos!P306&lt;=P$1006)),FALSE),IF(ISNUMBER(Datos!P306),AND(Datos!P306=INT(Datos!P306),AND(OR(P$1005="",Datos!P306&gt;=P$1005),OR(P$1006="",Datos!P306&lt;=P$1006))),FALSE),OR(ISNUMBER(FIND(";"&amp;UPPER(TRIM(Datos!P306&amp;""))&amp;"=",P$1007)),ISNUMBER(FIND(";"&amp;UPPER(TRIM(Datos!P306&amp;""))&amp;";",P$1007))),OR(UPPER(TRIM(Datos!P306&amp;""))="SÍ",UPPER(TRIM(Datos!P306&amp;""))="SI",UPPER(TRIM(Datos!P306&amp;""))="NO"),IF(ISNUMBER(Datos!P306),AND(OR(P$1005="",Datos!P306&gt;=P$1005),OR(P$1006="",Datos!P306&lt;=P$1006)),FALSE),TRUE))))</f>
        <v>0.0</v>
      </c>
      <c r="Q306">
        <f>IF(Datos!Q306="",0,IF(AND(Q$1008&lt;&gt;"",Datos!Q306=Q$1008),0,IF(Q$1004=0,0,1-CHOOSE(Q$1004,IF(ISNUMBER(Datos!Q306),AND(OR(Q$1005="",Datos!Q306&gt;=Q$1005),OR(Q$1006="",Datos!Q306&lt;=Q$1006)),FALSE),IF(ISNUMBER(Datos!Q306),AND(Datos!Q306=INT(Datos!Q306),AND(OR(Q$1005="",Datos!Q306&gt;=Q$1005),OR(Q$1006="",Datos!Q306&lt;=Q$1006))),FALSE),OR(ISNUMBER(FIND(";"&amp;UPPER(TRIM(Datos!Q306&amp;""))&amp;"=",Q$1007)),ISNUMBER(FIND(";"&amp;UPPER(TRIM(Datos!Q306&amp;""))&amp;";",Q$1007))),OR(UPPER(TRIM(Datos!Q306&amp;""))="SÍ",UPPER(TRIM(Datos!Q306&amp;""))="SI",UPPER(TRIM(Datos!Q306&amp;""))="NO"),IF(ISNUMBER(Datos!Q306),AND(OR(Q$1005="",Datos!Q306&gt;=Q$1005),OR(Q$1006="",Datos!Q306&lt;=Q$1006)),FALSE),TRUE))))</f>
        <v>0.0</v>
      </c>
      <c r="R306">
        <f>IF(Datos!R306="",0,IF(AND(R$1008&lt;&gt;"",Datos!R306=R$1008),0,IF(R$1004=0,0,1-CHOOSE(R$1004,IF(ISNUMBER(Datos!R306),AND(OR(R$1005="",Datos!R306&gt;=R$1005),OR(R$1006="",Datos!R306&lt;=R$1006)),FALSE),IF(ISNUMBER(Datos!R306),AND(Datos!R306=INT(Datos!R306),AND(OR(R$1005="",Datos!R306&gt;=R$1005),OR(R$1006="",Datos!R306&lt;=R$1006))),FALSE),OR(ISNUMBER(FIND(";"&amp;UPPER(TRIM(Datos!R306&amp;""))&amp;"=",R$1007)),ISNUMBER(FIND(";"&amp;UPPER(TRIM(Datos!R306&amp;""))&amp;";",R$1007))),OR(UPPER(TRIM(Datos!R306&amp;""))="SÍ",UPPER(TRIM(Datos!R306&amp;""))="SI",UPPER(TRIM(Datos!R306&amp;""))="NO"),IF(ISNUMBER(Datos!R306),AND(OR(R$1005="",Datos!R306&gt;=R$1005),OR(R$1006="",Datos!R306&lt;=R$1006)),FALSE),TRUE))))</f>
        <v>0.0</v>
      </c>
      <c r="S306">
        <f>IF(Datos!S306="",0,IF(AND(S$1008&lt;&gt;"",Datos!S306=S$1008),0,IF(S$1004=0,0,1-CHOOSE(S$1004,IF(ISNUMBER(Datos!S306),AND(OR(S$1005="",Datos!S306&gt;=S$1005),OR(S$1006="",Datos!S306&lt;=S$1006)),FALSE),IF(ISNUMBER(Datos!S306),AND(Datos!S306=INT(Datos!S306),AND(OR(S$1005="",Datos!S306&gt;=S$1005),OR(S$1006="",Datos!S306&lt;=S$1006))),FALSE),OR(ISNUMBER(FIND(";"&amp;UPPER(TRIM(Datos!S306&amp;""))&amp;"=",S$1007)),ISNUMBER(FIND(";"&amp;UPPER(TRIM(Datos!S306&amp;""))&amp;";",S$1007))),OR(UPPER(TRIM(Datos!S306&amp;""))="SÍ",UPPER(TRIM(Datos!S306&amp;""))="SI",UPPER(TRIM(Datos!S306&amp;""))="NO"),IF(ISNUMBER(Datos!S306),AND(OR(S$1005="",Datos!S306&gt;=S$1005),OR(S$1006="",Datos!S306&lt;=S$1006)),FALSE),TRUE))))</f>
        <v>0.0</v>
      </c>
      <c r="T306">
        <f>IF(Datos!T306="",0,IF(AND(T$1008&lt;&gt;"",Datos!T306=T$1008),0,IF(T$1004=0,0,1-CHOOSE(T$1004,IF(ISNUMBER(Datos!T306),AND(OR(T$1005="",Datos!T306&gt;=T$1005),OR(T$1006="",Datos!T306&lt;=T$1006)),FALSE),IF(ISNUMBER(Datos!T306),AND(Datos!T306=INT(Datos!T306),AND(OR(T$1005="",Datos!T306&gt;=T$1005),OR(T$1006="",Datos!T306&lt;=T$1006))),FALSE),OR(ISNUMBER(FIND(";"&amp;UPPER(TRIM(Datos!T306&amp;""))&amp;"=",T$1007)),ISNUMBER(FIND(";"&amp;UPPER(TRIM(Datos!T306&amp;""))&amp;";",T$1007))),OR(UPPER(TRIM(Datos!T306&amp;""))="SÍ",UPPER(TRIM(Datos!T306&amp;""))="SI",UPPER(TRIM(Datos!T306&amp;""))="NO"),IF(ISNUMBER(Datos!T306),AND(OR(T$1005="",Datos!T306&gt;=T$1005),OR(T$1006="",Datos!T306&lt;=T$1006)),FALSE),TRUE))))</f>
        <v>0.0</v>
      </c>
      <c r="U306">
        <f>IF(Datos!U306="",0,IF(AND(U$1008&lt;&gt;"",Datos!U306=U$1008),0,IF(U$1004=0,0,1-CHOOSE(U$1004,IF(ISNUMBER(Datos!U306),AND(OR(U$1005="",Datos!U306&gt;=U$1005),OR(U$1006="",Datos!U306&lt;=U$1006)),FALSE),IF(ISNUMBER(Datos!U306),AND(Datos!U306=INT(Datos!U306),AND(OR(U$1005="",Datos!U306&gt;=U$1005),OR(U$1006="",Datos!U306&lt;=U$1006))),FALSE),OR(ISNUMBER(FIND(";"&amp;UPPER(TRIM(Datos!U306&amp;""))&amp;"=",U$1007)),ISNUMBER(FIND(";"&amp;UPPER(TRIM(Datos!U306&amp;""))&amp;";",U$1007))),OR(UPPER(TRIM(Datos!U306&amp;""))="SÍ",UPPER(TRIM(Datos!U306&amp;""))="SI",UPPER(TRIM(Datos!U306&amp;""))="NO"),IF(ISNUMBER(Datos!U306),AND(OR(U$1005="",Datos!U306&gt;=U$1005),OR(U$1006="",Datos!U306&lt;=U$1006)),FALSE),TRUE))))</f>
        <v>0.0</v>
      </c>
      <c r="V306">
        <f>IF(Datos!V306="",0,IF(AND(V$1008&lt;&gt;"",Datos!V306=V$1008),0,IF(V$1004=0,0,1-CHOOSE(V$1004,IF(ISNUMBER(Datos!V306),AND(OR(V$1005="",Datos!V306&gt;=V$1005),OR(V$1006="",Datos!V306&lt;=V$1006)),FALSE),IF(ISNUMBER(Datos!V306),AND(Datos!V306=INT(Datos!V306),AND(OR(V$1005="",Datos!V306&gt;=V$1005),OR(V$1006="",Datos!V306&lt;=V$1006))),FALSE),OR(ISNUMBER(FIND(";"&amp;UPPER(TRIM(Datos!V306&amp;""))&amp;"=",V$1007)),ISNUMBER(FIND(";"&amp;UPPER(TRIM(Datos!V306&amp;""))&amp;";",V$1007))),OR(UPPER(TRIM(Datos!V306&amp;""))="SÍ",UPPER(TRIM(Datos!V306&amp;""))="SI",UPPER(TRIM(Datos!V306&amp;""))="NO"),IF(ISNUMBER(Datos!V306),AND(OR(V$1005="",Datos!V306&gt;=V$1005),OR(V$1006="",Datos!V306&lt;=V$1006)),FALSE),TRUE))))</f>
        <v>0.0</v>
      </c>
      <c r="W306">
        <f>IF(Datos!W306="",0,IF(AND(W$1008&lt;&gt;"",Datos!W306=W$1008),0,IF(W$1004=0,0,1-CHOOSE(W$1004,IF(ISNUMBER(Datos!W306),AND(OR(W$1005="",Datos!W306&gt;=W$1005),OR(W$1006="",Datos!W306&lt;=W$1006)),FALSE),IF(ISNUMBER(Datos!W306),AND(Datos!W306=INT(Datos!W306),AND(OR(W$1005="",Datos!W306&gt;=W$1005),OR(W$1006="",Datos!W306&lt;=W$1006))),FALSE),OR(ISNUMBER(FIND(";"&amp;UPPER(TRIM(Datos!W306&amp;""))&amp;"=",W$1007)),ISNUMBER(FIND(";"&amp;UPPER(TRIM(Datos!W306&amp;""))&amp;";",W$1007))),OR(UPPER(TRIM(Datos!W306&amp;""))="SÍ",UPPER(TRIM(Datos!W306&amp;""))="SI",UPPER(TRIM(Datos!W306&amp;""))="NO"),IF(ISNUMBER(Datos!W306),AND(OR(W$1005="",Datos!W306&gt;=W$1005),OR(W$1006="",Datos!W306&lt;=W$1006)),FALSE),TRUE))))</f>
        <v>0.0</v>
      </c>
      <c r="X306">
        <f>IF(Datos!X306="",0,IF(AND(X$1008&lt;&gt;"",Datos!X306=X$1008),0,IF(X$1004=0,0,1-CHOOSE(X$1004,IF(ISNUMBER(Datos!X306),AND(OR(X$1005="",Datos!X306&gt;=X$1005),OR(X$1006="",Datos!X306&lt;=X$1006)),FALSE),IF(ISNUMBER(Datos!X306),AND(Datos!X306=INT(Datos!X306),AND(OR(X$1005="",Datos!X306&gt;=X$1005),OR(X$1006="",Datos!X306&lt;=X$1006))),FALSE),OR(ISNUMBER(FIND(";"&amp;UPPER(TRIM(Datos!X306&amp;""))&amp;"=",X$1007)),ISNUMBER(FIND(";"&amp;UPPER(TRIM(Datos!X306&amp;""))&amp;";",X$1007))),OR(UPPER(TRIM(Datos!X306&amp;""))="SÍ",UPPER(TRIM(Datos!X306&amp;""))="SI",UPPER(TRIM(Datos!X306&amp;""))="NO"),IF(ISNUMBER(Datos!X306),AND(OR(X$1005="",Datos!X306&gt;=X$1005),OR(X$1006="",Datos!X306&lt;=X$1006)),FALSE),TRUE))))</f>
        <v>0.0</v>
      </c>
      <c r="Y306">
        <f>IF(Datos!Y306="",0,IF(AND(Y$1008&lt;&gt;"",Datos!Y306=Y$1008),0,IF(Y$1004=0,0,1-CHOOSE(Y$1004,IF(ISNUMBER(Datos!Y306),AND(OR(Y$1005="",Datos!Y306&gt;=Y$1005),OR(Y$1006="",Datos!Y306&lt;=Y$1006)),FALSE),IF(ISNUMBER(Datos!Y306),AND(Datos!Y306=INT(Datos!Y306),AND(OR(Y$1005="",Datos!Y306&gt;=Y$1005),OR(Y$1006="",Datos!Y306&lt;=Y$1006))),FALSE),OR(ISNUMBER(FIND(";"&amp;UPPER(TRIM(Datos!Y306&amp;""))&amp;"=",Y$1007)),ISNUMBER(FIND(";"&amp;UPPER(TRIM(Datos!Y306&amp;""))&amp;";",Y$1007))),OR(UPPER(TRIM(Datos!Y306&amp;""))="SÍ",UPPER(TRIM(Datos!Y306&amp;""))="SI",UPPER(TRIM(Datos!Y306&amp;""))="NO"),IF(ISNUMBER(Datos!Y306),AND(OR(Y$1005="",Datos!Y306&gt;=Y$1005),OR(Y$1006="",Datos!Y306&lt;=Y$1006)),FALSE),TRUE))))</f>
        <v>0.0</v>
      </c>
      <c r="Z306">
        <f>IF(Datos!Z306="",0,IF(AND(Z$1008&lt;&gt;"",Datos!Z306=Z$1008),0,IF(Z$1004=0,0,1-CHOOSE(Z$1004,IF(ISNUMBER(Datos!Z306),AND(OR(Z$1005="",Datos!Z306&gt;=Z$1005),OR(Z$1006="",Datos!Z306&lt;=Z$1006)),FALSE),IF(ISNUMBER(Datos!Z306),AND(Datos!Z306=INT(Datos!Z306),AND(OR(Z$1005="",Datos!Z306&gt;=Z$1005),OR(Z$1006="",Datos!Z306&lt;=Z$1006))),FALSE),OR(ISNUMBER(FIND(";"&amp;UPPER(TRIM(Datos!Z306&amp;""))&amp;"=",Z$1007)),ISNUMBER(FIND(";"&amp;UPPER(TRIM(Datos!Z306&amp;""))&amp;";",Z$1007))),OR(UPPER(TRIM(Datos!Z306&amp;""))="SÍ",UPPER(TRIM(Datos!Z306&amp;""))="SI",UPPER(TRIM(Datos!Z306&amp;""))="NO"),IF(ISNUMBER(Datos!Z306),AND(OR(Z$1005="",Datos!Z306&gt;=Z$1005),OR(Z$1006="",Datos!Z306&lt;=Z$1006)),FALSE),TRUE))))</f>
        <v>0.0</v>
      </c>
      <c r="AA306">
        <f>IF(Datos!AA306="",0,IF(AND(AA$1008&lt;&gt;"",Datos!AA306=AA$1008),0,IF(AA$1004=0,0,1-CHOOSE(AA$1004,IF(ISNUMBER(Datos!AA306),AND(OR(AA$1005="",Datos!AA306&gt;=AA$1005),OR(AA$1006="",Datos!AA306&lt;=AA$1006)),FALSE),IF(ISNUMBER(Datos!AA306),AND(Datos!AA306=INT(Datos!AA306),AND(OR(AA$1005="",Datos!AA306&gt;=AA$1005),OR(AA$1006="",Datos!AA306&lt;=AA$1006))),FALSE),OR(ISNUMBER(FIND(";"&amp;UPPER(TRIM(Datos!AA306&amp;""))&amp;"=",AA$1007)),ISNUMBER(FIND(";"&amp;UPPER(TRIM(Datos!AA306&amp;""))&amp;";",AA$1007))),OR(UPPER(TRIM(Datos!AA306&amp;""))="SÍ",UPPER(TRIM(Datos!AA306&amp;""))="SI",UPPER(TRIM(Datos!AA306&amp;""))="NO"),IF(ISNUMBER(Datos!AA306),AND(OR(AA$1005="",Datos!AA306&gt;=AA$1005),OR(AA$1006="",Datos!AA306&lt;=AA$1006)),FALSE),TRUE))))</f>
        <v>0.0</v>
      </c>
      <c r="AB306">
        <f>IF(Datos!AB306="",0,IF(AND(AB$1008&lt;&gt;"",Datos!AB306=AB$1008),0,IF(AB$1004=0,0,1-CHOOSE(AB$1004,IF(ISNUMBER(Datos!AB306),AND(OR(AB$1005="",Datos!AB306&gt;=AB$1005),OR(AB$1006="",Datos!AB306&lt;=AB$1006)),FALSE),IF(ISNUMBER(Datos!AB306),AND(Datos!AB306=INT(Datos!AB306),AND(OR(AB$1005="",Datos!AB306&gt;=AB$1005),OR(AB$1006="",Datos!AB306&lt;=AB$1006))),FALSE),OR(ISNUMBER(FIND(";"&amp;UPPER(TRIM(Datos!AB306&amp;""))&amp;"=",AB$1007)),ISNUMBER(FIND(";"&amp;UPPER(TRIM(Datos!AB306&amp;""))&amp;";",AB$1007))),OR(UPPER(TRIM(Datos!AB306&amp;""))="SÍ",UPPER(TRIM(Datos!AB306&amp;""))="SI",UPPER(TRIM(Datos!AB306&amp;""))="NO"),IF(ISNUMBER(Datos!AB306),AND(OR(AB$1005="",Datos!AB306&gt;=AB$1005),OR(AB$1006="",Datos!AB306&lt;=AB$1006)),FALSE),TRUE))))</f>
        <v>0.0</v>
      </c>
      <c r="AC306">
        <f>IF(Datos!AC306="",0,IF(AND(AC$1008&lt;&gt;"",Datos!AC306=AC$1008),0,IF(AC$1004=0,0,1-CHOOSE(AC$1004,IF(ISNUMBER(Datos!AC306),AND(OR(AC$1005="",Datos!AC306&gt;=AC$1005),OR(AC$1006="",Datos!AC306&lt;=AC$1006)),FALSE),IF(ISNUMBER(Datos!AC306),AND(Datos!AC306=INT(Datos!AC306),AND(OR(AC$1005="",Datos!AC306&gt;=AC$1005),OR(AC$1006="",Datos!AC306&lt;=AC$1006))),FALSE),OR(ISNUMBER(FIND(";"&amp;UPPER(TRIM(Datos!AC306&amp;""))&amp;"=",AC$1007)),ISNUMBER(FIND(";"&amp;UPPER(TRIM(Datos!AC306&amp;""))&amp;";",AC$1007))),OR(UPPER(TRIM(Datos!AC306&amp;""))="SÍ",UPPER(TRIM(Datos!AC306&amp;""))="SI",UPPER(TRIM(Datos!AC306&amp;""))="NO"),IF(ISNUMBER(Datos!AC306),AND(OR(AC$1005="",Datos!AC306&gt;=AC$1005),OR(AC$1006="",Datos!AC306&lt;=AC$1006)),FALSE),TRUE))))</f>
        <v>0.0</v>
      </c>
      <c r="AD306">
        <f>IF(Datos!AD306="",0,IF(AND(AD$1008&lt;&gt;"",Datos!AD306=AD$1008),0,IF(AD$1004=0,0,1-CHOOSE(AD$1004,IF(ISNUMBER(Datos!AD306),AND(OR(AD$1005="",Datos!AD306&gt;=AD$1005),OR(AD$1006="",Datos!AD306&lt;=AD$1006)),FALSE),IF(ISNUMBER(Datos!AD306),AND(Datos!AD306=INT(Datos!AD306),AND(OR(AD$1005="",Datos!AD306&gt;=AD$1005),OR(AD$1006="",Datos!AD306&lt;=AD$1006))),FALSE),OR(ISNUMBER(FIND(";"&amp;UPPER(TRIM(Datos!AD306&amp;""))&amp;"=",AD$1007)),ISNUMBER(FIND(";"&amp;UPPER(TRIM(Datos!AD306&amp;""))&amp;";",AD$1007))),OR(UPPER(TRIM(Datos!AD306&amp;""))="SÍ",UPPER(TRIM(Datos!AD306&amp;""))="SI",UPPER(TRIM(Datos!AD306&amp;""))="NO"),IF(ISNUMBER(Datos!AD306),AND(OR(AD$1005="",Datos!AD306&gt;=AD$1005),OR(AD$1006="",Datos!AD306&lt;=AD$1006)),FALSE),TRUE))))</f>
        <v>0.0</v>
      </c>
      <c r="AE306">
        <f>IF(Datos!AE306="",0,IF(AND(AE$1008&lt;&gt;"",Datos!AE306=AE$1008),0,IF(AE$1004=0,0,1-CHOOSE(AE$1004,IF(ISNUMBER(Datos!AE306),AND(OR(AE$1005="",Datos!AE306&gt;=AE$1005),OR(AE$1006="",Datos!AE306&lt;=AE$1006)),FALSE),IF(ISNUMBER(Datos!AE306),AND(Datos!AE306=INT(Datos!AE306),AND(OR(AE$1005="",Datos!AE306&gt;=AE$1005),OR(AE$1006="",Datos!AE306&lt;=AE$1006))),FALSE),OR(ISNUMBER(FIND(";"&amp;UPPER(TRIM(Datos!AE306&amp;""))&amp;"=",AE$1007)),ISNUMBER(FIND(";"&amp;UPPER(TRIM(Datos!AE306&amp;""))&amp;";",AE$1007))),OR(UPPER(TRIM(Datos!AE306&amp;""))="SÍ",UPPER(TRIM(Datos!AE306&amp;""))="SI",UPPER(TRIM(Datos!AE306&amp;""))="NO"),IF(ISNUMBER(Datos!AE306),AND(OR(AE$1005="",Datos!AE306&gt;=AE$1005),OR(AE$1006="",Datos!AE306&lt;=AE$1006)),FALSE),TRUE))))</f>
        <v>0.0</v>
      </c>
    </row>
    <row r="307" spans="2:31">
      <c r="B307">
        <f>IF(Datos!B307="",0,IF(AND(B$1008&lt;&gt;"",Datos!B307=B$1008),0,IF(B$1004=0,0,1-CHOOSE(B$1004,IF(ISNUMBER(Datos!B307),AND(OR(B$1005="",Datos!B307&gt;=B$1005),OR(B$1006="",Datos!B307&lt;=B$1006)),FALSE),IF(ISNUMBER(Datos!B307),AND(Datos!B307=INT(Datos!B307),AND(OR(B$1005="",Datos!B307&gt;=B$1005),OR(B$1006="",Datos!B307&lt;=B$1006))),FALSE),OR(ISNUMBER(FIND(";"&amp;UPPER(TRIM(Datos!B307&amp;""))&amp;"=",B$1007)),ISNUMBER(FIND(";"&amp;UPPER(TRIM(Datos!B307&amp;""))&amp;";",B$1007))),OR(UPPER(TRIM(Datos!B307&amp;""))="SÍ",UPPER(TRIM(Datos!B307&amp;""))="SI",UPPER(TRIM(Datos!B307&amp;""))="NO"),IF(ISNUMBER(Datos!B307),AND(OR(B$1005="",Datos!B307&gt;=B$1005),OR(B$1006="",Datos!B307&lt;=B$1006)),FALSE),TRUE))))</f>
        <v>0.0</v>
      </c>
      <c r="C307">
        <f>IF(Datos!C307="",0,IF(AND(C$1008&lt;&gt;"",Datos!C307=C$1008),0,IF(C$1004=0,0,1-CHOOSE(C$1004,IF(ISNUMBER(Datos!C307),AND(OR(C$1005="",Datos!C307&gt;=C$1005),OR(C$1006="",Datos!C307&lt;=C$1006)),FALSE),IF(ISNUMBER(Datos!C307),AND(Datos!C307=INT(Datos!C307),AND(OR(C$1005="",Datos!C307&gt;=C$1005),OR(C$1006="",Datos!C307&lt;=C$1006))),FALSE),OR(ISNUMBER(FIND(";"&amp;UPPER(TRIM(Datos!C307&amp;""))&amp;"=",C$1007)),ISNUMBER(FIND(";"&amp;UPPER(TRIM(Datos!C307&amp;""))&amp;";",C$1007))),OR(UPPER(TRIM(Datos!C307&amp;""))="SÍ",UPPER(TRIM(Datos!C307&amp;""))="SI",UPPER(TRIM(Datos!C307&amp;""))="NO"),IF(ISNUMBER(Datos!C307),AND(OR(C$1005="",Datos!C307&gt;=C$1005),OR(C$1006="",Datos!C307&lt;=C$1006)),FALSE),TRUE))))</f>
        <v>0.0</v>
      </c>
      <c r="D307">
        <f>IF(Datos!D307="",0,IF(AND(D$1008&lt;&gt;"",Datos!D307=D$1008),0,IF(D$1004=0,0,1-CHOOSE(D$1004,IF(ISNUMBER(Datos!D307),AND(OR(D$1005="",Datos!D307&gt;=D$1005),OR(D$1006="",Datos!D307&lt;=D$1006)),FALSE),IF(ISNUMBER(Datos!D307),AND(Datos!D307=INT(Datos!D307),AND(OR(D$1005="",Datos!D307&gt;=D$1005),OR(D$1006="",Datos!D307&lt;=D$1006))),FALSE),OR(ISNUMBER(FIND(";"&amp;UPPER(TRIM(Datos!D307&amp;""))&amp;"=",D$1007)),ISNUMBER(FIND(";"&amp;UPPER(TRIM(Datos!D307&amp;""))&amp;";",D$1007))),OR(UPPER(TRIM(Datos!D307&amp;""))="SÍ",UPPER(TRIM(Datos!D307&amp;""))="SI",UPPER(TRIM(Datos!D307&amp;""))="NO"),IF(ISNUMBER(Datos!D307),AND(OR(D$1005="",Datos!D307&gt;=D$1005),OR(D$1006="",Datos!D307&lt;=D$1006)),FALSE),TRUE))))</f>
        <v>0.0</v>
      </c>
      <c r="E307">
        <f>IF(Datos!E307="",0,IF(AND(E$1008&lt;&gt;"",Datos!E307=E$1008),0,IF(E$1004=0,0,1-CHOOSE(E$1004,IF(ISNUMBER(Datos!E307),AND(OR(E$1005="",Datos!E307&gt;=E$1005),OR(E$1006="",Datos!E307&lt;=E$1006)),FALSE),IF(ISNUMBER(Datos!E307),AND(Datos!E307=INT(Datos!E307),AND(OR(E$1005="",Datos!E307&gt;=E$1005),OR(E$1006="",Datos!E307&lt;=E$1006))),FALSE),OR(ISNUMBER(FIND(";"&amp;UPPER(TRIM(Datos!E307&amp;""))&amp;"=",E$1007)),ISNUMBER(FIND(";"&amp;UPPER(TRIM(Datos!E307&amp;""))&amp;";",E$1007))),OR(UPPER(TRIM(Datos!E307&amp;""))="SÍ",UPPER(TRIM(Datos!E307&amp;""))="SI",UPPER(TRIM(Datos!E307&amp;""))="NO"),IF(ISNUMBER(Datos!E307),AND(OR(E$1005="",Datos!E307&gt;=E$1005),OR(E$1006="",Datos!E307&lt;=E$1006)),FALSE),TRUE))))</f>
        <v>0.0</v>
      </c>
      <c r="F307">
        <f>IF(Datos!F307="",0,IF(AND(F$1008&lt;&gt;"",Datos!F307=F$1008),0,IF(F$1004=0,0,1-CHOOSE(F$1004,IF(ISNUMBER(Datos!F307),AND(OR(F$1005="",Datos!F307&gt;=F$1005),OR(F$1006="",Datos!F307&lt;=F$1006)),FALSE),IF(ISNUMBER(Datos!F307),AND(Datos!F307=INT(Datos!F307),AND(OR(F$1005="",Datos!F307&gt;=F$1005),OR(F$1006="",Datos!F307&lt;=F$1006))),FALSE),OR(ISNUMBER(FIND(";"&amp;UPPER(TRIM(Datos!F307&amp;""))&amp;"=",F$1007)),ISNUMBER(FIND(";"&amp;UPPER(TRIM(Datos!F307&amp;""))&amp;";",F$1007))),OR(UPPER(TRIM(Datos!F307&amp;""))="SÍ",UPPER(TRIM(Datos!F307&amp;""))="SI",UPPER(TRIM(Datos!F307&amp;""))="NO"),IF(ISNUMBER(Datos!F307),AND(OR(F$1005="",Datos!F307&gt;=F$1005),OR(F$1006="",Datos!F307&lt;=F$1006)),FALSE),TRUE))))</f>
        <v>0.0</v>
      </c>
      <c r="G307">
        <f>IF(Datos!G307="",0,IF(AND(G$1008&lt;&gt;"",Datos!G307=G$1008),0,IF(G$1004=0,0,1-CHOOSE(G$1004,IF(ISNUMBER(Datos!G307),AND(OR(G$1005="",Datos!G307&gt;=G$1005),OR(G$1006="",Datos!G307&lt;=G$1006)),FALSE),IF(ISNUMBER(Datos!G307),AND(Datos!G307=INT(Datos!G307),AND(OR(G$1005="",Datos!G307&gt;=G$1005),OR(G$1006="",Datos!G307&lt;=G$1006))),FALSE),OR(ISNUMBER(FIND(";"&amp;UPPER(TRIM(Datos!G307&amp;""))&amp;"=",G$1007)),ISNUMBER(FIND(";"&amp;UPPER(TRIM(Datos!G307&amp;""))&amp;";",G$1007))),OR(UPPER(TRIM(Datos!G307&amp;""))="SÍ",UPPER(TRIM(Datos!G307&amp;""))="SI",UPPER(TRIM(Datos!G307&amp;""))="NO"),IF(ISNUMBER(Datos!G307),AND(OR(G$1005="",Datos!G307&gt;=G$1005),OR(G$1006="",Datos!G307&lt;=G$1006)),FALSE),TRUE))))</f>
        <v>0.0</v>
      </c>
      <c r="H307">
        <f>IF(Datos!H307="",0,IF(AND(H$1008&lt;&gt;"",Datos!H307=H$1008),0,IF(H$1004=0,0,1-CHOOSE(H$1004,IF(ISNUMBER(Datos!H307),AND(OR(H$1005="",Datos!H307&gt;=H$1005),OR(H$1006="",Datos!H307&lt;=H$1006)),FALSE),IF(ISNUMBER(Datos!H307),AND(Datos!H307=INT(Datos!H307),AND(OR(H$1005="",Datos!H307&gt;=H$1005),OR(H$1006="",Datos!H307&lt;=H$1006))),FALSE),OR(ISNUMBER(FIND(";"&amp;UPPER(TRIM(Datos!H307&amp;""))&amp;"=",H$1007)),ISNUMBER(FIND(";"&amp;UPPER(TRIM(Datos!H307&amp;""))&amp;";",H$1007))),OR(UPPER(TRIM(Datos!H307&amp;""))="SÍ",UPPER(TRIM(Datos!H307&amp;""))="SI",UPPER(TRIM(Datos!H307&amp;""))="NO"),IF(ISNUMBER(Datos!H307),AND(OR(H$1005="",Datos!H307&gt;=H$1005),OR(H$1006="",Datos!H307&lt;=H$1006)),FALSE),TRUE))))</f>
        <v>0.0</v>
      </c>
      <c r="I307">
        <f>IF(Datos!I307="",0,IF(AND(I$1008&lt;&gt;"",Datos!I307=I$1008),0,IF(I$1004=0,0,1-CHOOSE(I$1004,IF(ISNUMBER(Datos!I307),AND(OR(I$1005="",Datos!I307&gt;=I$1005),OR(I$1006="",Datos!I307&lt;=I$1006)),FALSE),IF(ISNUMBER(Datos!I307),AND(Datos!I307=INT(Datos!I307),AND(OR(I$1005="",Datos!I307&gt;=I$1005),OR(I$1006="",Datos!I307&lt;=I$1006))),FALSE),OR(ISNUMBER(FIND(";"&amp;UPPER(TRIM(Datos!I307&amp;""))&amp;"=",I$1007)),ISNUMBER(FIND(";"&amp;UPPER(TRIM(Datos!I307&amp;""))&amp;";",I$1007))),OR(UPPER(TRIM(Datos!I307&amp;""))="SÍ",UPPER(TRIM(Datos!I307&amp;""))="SI",UPPER(TRIM(Datos!I307&amp;""))="NO"),IF(ISNUMBER(Datos!I307),AND(OR(I$1005="",Datos!I307&gt;=I$1005),OR(I$1006="",Datos!I307&lt;=I$1006)),FALSE),TRUE))))</f>
        <v>0.0</v>
      </c>
      <c r="J307">
        <f>IF(Datos!J307="",0,IF(AND(J$1008&lt;&gt;"",Datos!J307=J$1008),0,IF(J$1004=0,0,1-CHOOSE(J$1004,IF(ISNUMBER(Datos!J307),AND(OR(J$1005="",Datos!J307&gt;=J$1005),OR(J$1006="",Datos!J307&lt;=J$1006)),FALSE),IF(ISNUMBER(Datos!J307),AND(Datos!J307=INT(Datos!J307),AND(OR(J$1005="",Datos!J307&gt;=J$1005),OR(J$1006="",Datos!J307&lt;=J$1006))),FALSE),OR(ISNUMBER(FIND(";"&amp;UPPER(TRIM(Datos!J307&amp;""))&amp;"=",J$1007)),ISNUMBER(FIND(";"&amp;UPPER(TRIM(Datos!J307&amp;""))&amp;";",J$1007))),OR(UPPER(TRIM(Datos!J307&amp;""))="SÍ",UPPER(TRIM(Datos!J307&amp;""))="SI",UPPER(TRIM(Datos!J307&amp;""))="NO"),IF(ISNUMBER(Datos!J307),AND(OR(J$1005="",Datos!J307&gt;=J$1005),OR(J$1006="",Datos!J307&lt;=J$1006)),FALSE),TRUE))))</f>
        <v>0.0</v>
      </c>
      <c r="K307">
        <f>IF(Datos!K307="",0,IF(AND(K$1008&lt;&gt;"",Datos!K307=K$1008),0,IF(K$1004=0,0,1-CHOOSE(K$1004,IF(ISNUMBER(Datos!K307),AND(OR(K$1005="",Datos!K307&gt;=K$1005),OR(K$1006="",Datos!K307&lt;=K$1006)),FALSE),IF(ISNUMBER(Datos!K307),AND(Datos!K307=INT(Datos!K307),AND(OR(K$1005="",Datos!K307&gt;=K$1005),OR(K$1006="",Datos!K307&lt;=K$1006))),FALSE),OR(ISNUMBER(FIND(";"&amp;UPPER(TRIM(Datos!K307&amp;""))&amp;"=",K$1007)),ISNUMBER(FIND(";"&amp;UPPER(TRIM(Datos!K307&amp;""))&amp;";",K$1007))),OR(UPPER(TRIM(Datos!K307&amp;""))="SÍ",UPPER(TRIM(Datos!K307&amp;""))="SI",UPPER(TRIM(Datos!K307&amp;""))="NO"),IF(ISNUMBER(Datos!K307),AND(OR(K$1005="",Datos!K307&gt;=K$1005),OR(K$1006="",Datos!K307&lt;=K$1006)),FALSE),TRUE))))</f>
        <v>0.0</v>
      </c>
      <c r="L307">
        <f>IF(Datos!L307="",0,IF(AND(L$1008&lt;&gt;"",Datos!L307=L$1008),0,IF(L$1004=0,0,1-CHOOSE(L$1004,IF(ISNUMBER(Datos!L307),AND(OR(L$1005="",Datos!L307&gt;=L$1005),OR(L$1006="",Datos!L307&lt;=L$1006)),FALSE),IF(ISNUMBER(Datos!L307),AND(Datos!L307=INT(Datos!L307),AND(OR(L$1005="",Datos!L307&gt;=L$1005),OR(L$1006="",Datos!L307&lt;=L$1006))),FALSE),OR(ISNUMBER(FIND(";"&amp;UPPER(TRIM(Datos!L307&amp;""))&amp;"=",L$1007)),ISNUMBER(FIND(";"&amp;UPPER(TRIM(Datos!L307&amp;""))&amp;";",L$1007))),OR(UPPER(TRIM(Datos!L307&amp;""))="SÍ",UPPER(TRIM(Datos!L307&amp;""))="SI",UPPER(TRIM(Datos!L307&amp;""))="NO"),IF(ISNUMBER(Datos!L307),AND(OR(L$1005="",Datos!L307&gt;=L$1005),OR(L$1006="",Datos!L307&lt;=L$1006)),FALSE),TRUE))))</f>
        <v>0.0</v>
      </c>
      <c r="M307">
        <f>IF(Datos!M307="",0,IF(AND(M$1008&lt;&gt;"",Datos!M307=M$1008),0,IF(M$1004=0,0,1-CHOOSE(M$1004,IF(ISNUMBER(Datos!M307),AND(OR(M$1005="",Datos!M307&gt;=M$1005),OR(M$1006="",Datos!M307&lt;=M$1006)),FALSE),IF(ISNUMBER(Datos!M307),AND(Datos!M307=INT(Datos!M307),AND(OR(M$1005="",Datos!M307&gt;=M$1005),OR(M$1006="",Datos!M307&lt;=M$1006))),FALSE),OR(ISNUMBER(FIND(";"&amp;UPPER(TRIM(Datos!M307&amp;""))&amp;"=",M$1007)),ISNUMBER(FIND(";"&amp;UPPER(TRIM(Datos!M307&amp;""))&amp;";",M$1007))),OR(UPPER(TRIM(Datos!M307&amp;""))="SÍ",UPPER(TRIM(Datos!M307&amp;""))="SI",UPPER(TRIM(Datos!M307&amp;""))="NO"),IF(ISNUMBER(Datos!M307),AND(OR(M$1005="",Datos!M307&gt;=M$1005),OR(M$1006="",Datos!M307&lt;=M$1006)),FALSE),TRUE))))</f>
        <v>0.0</v>
      </c>
      <c r="N307">
        <f>IF(Datos!N307="",0,IF(AND(N$1008&lt;&gt;"",Datos!N307=N$1008),0,IF(N$1004=0,0,1-CHOOSE(N$1004,IF(ISNUMBER(Datos!N307),AND(OR(N$1005="",Datos!N307&gt;=N$1005),OR(N$1006="",Datos!N307&lt;=N$1006)),FALSE),IF(ISNUMBER(Datos!N307),AND(Datos!N307=INT(Datos!N307),AND(OR(N$1005="",Datos!N307&gt;=N$1005),OR(N$1006="",Datos!N307&lt;=N$1006))),FALSE),OR(ISNUMBER(FIND(";"&amp;UPPER(TRIM(Datos!N307&amp;""))&amp;"=",N$1007)),ISNUMBER(FIND(";"&amp;UPPER(TRIM(Datos!N307&amp;""))&amp;";",N$1007))),OR(UPPER(TRIM(Datos!N307&amp;""))="SÍ",UPPER(TRIM(Datos!N307&amp;""))="SI",UPPER(TRIM(Datos!N307&amp;""))="NO"),IF(ISNUMBER(Datos!N307),AND(OR(N$1005="",Datos!N307&gt;=N$1005),OR(N$1006="",Datos!N307&lt;=N$1006)),FALSE),TRUE))))</f>
        <v>0.0</v>
      </c>
      <c r="O307">
        <f>IF(Datos!O307="",0,IF(AND(O$1008&lt;&gt;"",Datos!O307=O$1008),0,IF(O$1004=0,0,1-CHOOSE(O$1004,IF(ISNUMBER(Datos!O307),AND(OR(O$1005="",Datos!O307&gt;=O$1005),OR(O$1006="",Datos!O307&lt;=O$1006)),FALSE),IF(ISNUMBER(Datos!O307),AND(Datos!O307=INT(Datos!O307),AND(OR(O$1005="",Datos!O307&gt;=O$1005),OR(O$1006="",Datos!O307&lt;=O$1006))),FALSE),OR(ISNUMBER(FIND(";"&amp;UPPER(TRIM(Datos!O307&amp;""))&amp;"=",O$1007)),ISNUMBER(FIND(";"&amp;UPPER(TRIM(Datos!O307&amp;""))&amp;";",O$1007))),OR(UPPER(TRIM(Datos!O307&amp;""))="SÍ",UPPER(TRIM(Datos!O307&amp;""))="SI",UPPER(TRIM(Datos!O307&amp;""))="NO"),IF(ISNUMBER(Datos!O307),AND(OR(O$1005="",Datos!O307&gt;=O$1005),OR(O$1006="",Datos!O307&lt;=O$1006)),FALSE),TRUE))))</f>
        <v>0.0</v>
      </c>
      <c r="P307">
        <f>IF(Datos!P307="",0,IF(AND(P$1008&lt;&gt;"",Datos!P307=P$1008),0,IF(P$1004=0,0,1-CHOOSE(P$1004,IF(ISNUMBER(Datos!P307),AND(OR(P$1005="",Datos!P307&gt;=P$1005),OR(P$1006="",Datos!P307&lt;=P$1006)),FALSE),IF(ISNUMBER(Datos!P307),AND(Datos!P307=INT(Datos!P307),AND(OR(P$1005="",Datos!P307&gt;=P$1005),OR(P$1006="",Datos!P307&lt;=P$1006))),FALSE),OR(ISNUMBER(FIND(";"&amp;UPPER(TRIM(Datos!P307&amp;""))&amp;"=",P$1007)),ISNUMBER(FIND(";"&amp;UPPER(TRIM(Datos!P307&amp;""))&amp;";",P$1007))),OR(UPPER(TRIM(Datos!P307&amp;""))="SÍ",UPPER(TRIM(Datos!P307&amp;""))="SI",UPPER(TRIM(Datos!P307&amp;""))="NO"),IF(ISNUMBER(Datos!P307),AND(OR(P$1005="",Datos!P307&gt;=P$1005),OR(P$1006="",Datos!P307&lt;=P$1006)),FALSE),TRUE))))</f>
        <v>0.0</v>
      </c>
      <c r="Q307">
        <f>IF(Datos!Q307="",0,IF(AND(Q$1008&lt;&gt;"",Datos!Q307=Q$1008),0,IF(Q$1004=0,0,1-CHOOSE(Q$1004,IF(ISNUMBER(Datos!Q307),AND(OR(Q$1005="",Datos!Q307&gt;=Q$1005),OR(Q$1006="",Datos!Q307&lt;=Q$1006)),FALSE),IF(ISNUMBER(Datos!Q307),AND(Datos!Q307=INT(Datos!Q307),AND(OR(Q$1005="",Datos!Q307&gt;=Q$1005),OR(Q$1006="",Datos!Q307&lt;=Q$1006))),FALSE),OR(ISNUMBER(FIND(";"&amp;UPPER(TRIM(Datos!Q307&amp;""))&amp;"=",Q$1007)),ISNUMBER(FIND(";"&amp;UPPER(TRIM(Datos!Q307&amp;""))&amp;";",Q$1007))),OR(UPPER(TRIM(Datos!Q307&amp;""))="SÍ",UPPER(TRIM(Datos!Q307&amp;""))="SI",UPPER(TRIM(Datos!Q307&amp;""))="NO"),IF(ISNUMBER(Datos!Q307),AND(OR(Q$1005="",Datos!Q307&gt;=Q$1005),OR(Q$1006="",Datos!Q307&lt;=Q$1006)),FALSE),TRUE))))</f>
        <v>0.0</v>
      </c>
      <c r="R307">
        <f>IF(Datos!R307="",0,IF(AND(R$1008&lt;&gt;"",Datos!R307=R$1008),0,IF(R$1004=0,0,1-CHOOSE(R$1004,IF(ISNUMBER(Datos!R307),AND(OR(R$1005="",Datos!R307&gt;=R$1005),OR(R$1006="",Datos!R307&lt;=R$1006)),FALSE),IF(ISNUMBER(Datos!R307),AND(Datos!R307=INT(Datos!R307),AND(OR(R$1005="",Datos!R307&gt;=R$1005),OR(R$1006="",Datos!R307&lt;=R$1006))),FALSE),OR(ISNUMBER(FIND(";"&amp;UPPER(TRIM(Datos!R307&amp;""))&amp;"=",R$1007)),ISNUMBER(FIND(";"&amp;UPPER(TRIM(Datos!R307&amp;""))&amp;";",R$1007))),OR(UPPER(TRIM(Datos!R307&amp;""))="SÍ",UPPER(TRIM(Datos!R307&amp;""))="SI",UPPER(TRIM(Datos!R307&amp;""))="NO"),IF(ISNUMBER(Datos!R307),AND(OR(R$1005="",Datos!R307&gt;=R$1005),OR(R$1006="",Datos!R307&lt;=R$1006)),FALSE),TRUE))))</f>
        <v>0.0</v>
      </c>
      <c r="S307">
        <f>IF(Datos!S307="",0,IF(AND(S$1008&lt;&gt;"",Datos!S307=S$1008),0,IF(S$1004=0,0,1-CHOOSE(S$1004,IF(ISNUMBER(Datos!S307),AND(OR(S$1005="",Datos!S307&gt;=S$1005),OR(S$1006="",Datos!S307&lt;=S$1006)),FALSE),IF(ISNUMBER(Datos!S307),AND(Datos!S307=INT(Datos!S307),AND(OR(S$1005="",Datos!S307&gt;=S$1005),OR(S$1006="",Datos!S307&lt;=S$1006))),FALSE),OR(ISNUMBER(FIND(";"&amp;UPPER(TRIM(Datos!S307&amp;""))&amp;"=",S$1007)),ISNUMBER(FIND(";"&amp;UPPER(TRIM(Datos!S307&amp;""))&amp;";",S$1007))),OR(UPPER(TRIM(Datos!S307&amp;""))="SÍ",UPPER(TRIM(Datos!S307&amp;""))="SI",UPPER(TRIM(Datos!S307&amp;""))="NO"),IF(ISNUMBER(Datos!S307),AND(OR(S$1005="",Datos!S307&gt;=S$1005),OR(S$1006="",Datos!S307&lt;=S$1006)),FALSE),TRUE))))</f>
        <v>0.0</v>
      </c>
      <c r="T307">
        <f>IF(Datos!T307="",0,IF(AND(T$1008&lt;&gt;"",Datos!T307=T$1008),0,IF(T$1004=0,0,1-CHOOSE(T$1004,IF(ISNUMBER(Datos!T307),AND(OR(T$1005="",Datos!T307&gt;=T$1005),OR(T$1006="",Datos!T307&lt;=T$1006)),FALSE),IF(ISNUMBER(Datos!T307),AND(Datos!T307=INT(Datos!T307),AND(OR(T$1005="",Datos!T307&gt;=T$1005),OR(T$1006="",Datos!T307&lt;=T$1006))),FALSE),OR(ISNUMBER(FIND(";"&amp;UPPER(TRIM(Datos!T307&amp;""))&amp;"=",T$1007)),ISNUMBER(FIND(";"&amp;UPPER(TRIM(Datos!T307&amp;""))&amp;";",T$1007))),OR(UPPER(TRIM(Datos!T307&amp;""))="SÍ",UPPER(TRIM(Datos!T307&amp;""))="SI",UPPER(TRIM(Datos!T307&amp;""))="NO"),IF(ISNUMBER(Datos!T307),AND(OR(T$1005="",Datos!T307&gt;=T$1005),OR(T$1006="",Datos!T307&lt;=T$1006)),FALSE),TRUE))))</f>
        <v>0.0</v>
      </c>
      <c r="U307">
        <f>IF(Datos!U307="",0,IF(AND(U$1008&lt;&gt;"",Datos!U307=U$1008),0,IF(U$1004=0,0,1-CHOOSE(U$1004,IF(ISNUMBER(Datos!U307),AND(OR(U$1005="",Datos!U307&gt;=U$1005),OR(U$1006="",Datos!U307&lt;=U$1006)),FALSE),IF(ISNUMBER(Datos!U307),AND(Datos!U307=INT(Datos!U307),AND(OR(U$1005="",Datos!U307&gt;=U$1005),OR(U$1006="",Datos!U307&lt;=U$1006))),FALSE),OR(ISNUMBER(FIND(";"&amp;UPPER(TRIM(Datos!U307&amp;""))&amp;"=",U$1007)),ISNUMBER(FIND(";"&amp;UPPER(TRIM(Datos!U307&amp;""))&amp;";",U$1007))),OR(UPPER(TRIM(Datos!U307&amp;""))="SÍ",UPPER(TRIM(Datos!U307&amp;""))="SI",UPPER(TRIM(Datos!U307&amp;""))="NO"),IF(ISNUMBER(Datos!U307),AND(OR(U$1005="",Datos!U307&gt;=U$1005),OR(U$1006="",Datos!U307&lt;=U$1006)),FALSE),TRUE))))</f>
        <v>0.0</v>
      </c>
      <c r="V307">
        <f>IF(Datos!V307="",0,IF(AND(V$1008&lt;&gt;"",Datos!V307=V$1008),0,IF(V$1004=0,0,1-CHOOSE(V$1004,IF(ISNUMBER(Datos!V307),AND(OR(V$1005="",Datos!V307&gt;=V$1005),OR(V$1006="",Datos!V307&lt;=V$1006)),FALSE),IF(ISNUMBER(Datos!V307),AND(Datos!V307=INT(Datos!V307),AND(OR(V$1005="",Datos!V307&gt;=V$1005),OR(V$1006="",Datos!V307&lt;=V$1006))),FALSE),OR(ISNUMBER(FIND(";"&amp;UPPER(TRIM(Datos!V307&amp;""))&amp;"=",V$1007)),ISNUMBER(FIND(";"&amp;UPPER(TRIM(Datos!V307&amp;""))&amp;";",V$1007))),OR(UPPER(TRIM(Datos!V307&amp;""))="SÍ",UPPER(TRIM(Datos!V307&amp;""))="SI",UPPER(TRIM(Datos!V307&amp;""))="NO"),IF(ISNUMBER(Datos!V307),AND(OR(V$1005="",Datos!V307&gt;=V$1005),OR(V$1006="",Datos!V307&lt;=V$1006)),FALSE),TRUE))))</f>
        <v>0.0</v>
      </c>
      <c r="W307">
        <f>IF(Datos!W307="",0,IF(AND(W$1008&lt;&gt;"",Datos!W307=W$1008),0,IF(W$1004=0,0,1-CHOOSE(W$1004,IF(ISNUMBER(Datos!W307),AND(OR(W$1005="",Datos!W307&gt;=W$1005),OR(W$1006="",Datos!W307&lt;=W$1006)),FALSE),IF(ISNUMBER(Datos!W307),AND(Datos!W307=INT(Datos!W307),AND(OR(W$1005="",Datos!W307&gt;=W$1005),OR(W$1006="",Datos!W307&lt;=W$1006))),FALSE),OR(ISNUMBER(FIND(";"&amp;UPPER(TRIM(Datos!W307&amp;""))&amp;"=",W$1007)),ISNUMBER(FIND(";"&amp;UPPER(TRIM(Datos!W307&amp;""))&amp;";",W$1007))),OR(UPPER(TRIM(Datos!W307&amp;""))="SÍ",UPPER(TRIM(Datos!W307&amp;""))="SI",UPPER(TRIM(Datos!W307&amp;""))="NO"),IF(ISNUMBER(Datos!W307),AND(OR(W$1005="",Datos!W307&gt;=W$1005),OR(W$1006="",Datos!W307&lt;=W$1006)),FALSE),TRUE))))</f>
        <v>0.0</v>
      </c>
      <c r="X307">
        <f>IF(Datos!X307="",0,IF(AND(X$1008&lt;&gt;"",Datos!X307=X$1008),0,IF(X$1004=0,0,1-CHOOSE(X$1004,IF(ISNUMBER(Datos!X307),AND(OR(X$1005="",Datos!X307&gt;=X$1005),OR(X$1006="",Datos!X307&lt;=X$1006)),FALSE),IF(ISNUMBER(Datos!X307),AND(Datos!X307=INT(Datos!X307),AND(OR(X$1005="",Datos!X307&gt;=X$1005),OR(X$1006="",Datos!X307&lt;=X$1006))),FALSE),OR(ISNUMBER(FIND(";"&amp;UPPER(TRIM(Datos!X307&amp;""))&amp;"=",X$1007)),ISNUMBER(FIND(";"&amp;UPPER(TRIM(Datos!X307&amp;""))&amp;";",X$1007))),OR(UPPER(TRIM(Datos!X307&amp;""))="SÍ",UPPER(TRIM(Datos!X307&amp;""))="SI",UPPER(TRIM(Datos!X307&amp;""))="NO"),IF(ISNUMBER(Datos!X307),AND(OR(X$1005="",Datos!X307&gt;=X$1005),OR(X$1006="",Datos!X307&lt;=X$1006)),FALSE),TRUE))))</f>
        <v>0.0</v>
      </c>
      <c r="Y307">
        <f>IF(Datos!Y307="",0,IF(AND(Y$1008&lt;&gt;"",Datos!Y307=Y$1008),0,IF(Y$1004=0,0,1-CHOOSE(Y$1004,IF(ISNUMBER(Datos!Y307),AND(OR(Y$1005="",Datos!Y307&gt;=Y$1005),OR(Y$1006="",Datos!Y307&lt;=Y$1006)),FALSE),IF(ISNUMBER(Datos!Y307),AND(Datos!Y307=INT(Datos!Y307),AND(OR(Y$1005="",Datos!Y307&gt;=Y$1005),OR(Y$1006="",Datos!Y307&lt;=Y$1006))),FALSE),OR(ISNUMBER(FIND(";"&amp;UPPER(TRIM(Datos!Y307&amp;""))&amp;"=",Y$1007)),ISNUMBER(FIND(";"&amp;UPPER(TRIM(Datos!Y307&amp;""))&amp;";",Y$1007))),OR(UPPER(TRIM(Datos!Y307&amp;""))="SÍ",UPPER(TRIM(Datos!Y307&amp;""))="SI",UPPER(TRIM(Datos!Y307&amp;""))="NO"),IF(ISNUMBER(Datos!Y307),AND(OR(Y$1005="",Datos!Y307&gt;=Y$1005),OR(Y$1006="",Datos!Y307&lt;=Y$1006)),FALSE),TRUE))))</f>
        <v>0.0</v>
      </c>
      <c r="Z307">
        <f>IF(Datos!Z307="",0,IF(AND(Z$1008&lt;&gt;"",Datos!Z307=Z$1008),0,IF(Z$1004=0,0,1-CHOOSE(Z$1004,IF(ISNUMBER(Datos!Z307),AND(OR(Z$1005="",Datos!Z307&gt;=Z$1005),OR(Z$1006="",Datos!Z307&lt;=Z$1006)),FALSE),IF(ISNUMBER(Datos!Z307),AND(Datos!Z307=INT(Datos!Z307),AND(OR(Z$1005="",Datos!Z307&gt;=Z$1005),OR(Z$1006="",Datos!Z307&lt;=Z$1006))),FALSE),OR(ISNUMBER(FIND(";"&amp;UPPER(TRIM(Datos!Z307&amp;""))&amp;"=",Z$1007)),ISNUMBER(FIND(";"&amp;UPPER(TRIM(Datos!Z307&amp;""))&amp;";",Z$1007))),OR(UPPER(TRIM(Datos!Z307&amp;""))="SÍ",UPPER(TRIM(Datos!Z307&amp;""))="SI",UPPER(TRIM(Datos!Z307&amp;""))="NO"),IF(ISNUMBER(Datos!Z307),AND(OR(Z$1005="",Datos!Z307&gt;=Z$1005),OR(Z$1006="",Datos!Z307&lt;=Z$1006)),FALSE),TRUE))))</f>
        <v>0.0</v>
      </c>
      <c r="AA307">
        <f>IF(Datos!AA307="",0,IF(AND(AA$1008&lt;&gt;"",Datos!AA307=AA$1008),0,IF(AA$1004=0,0,1-CHOOSE(AA$1004,IF(ISNUMBER(Datos!AA307),AND(OR(AA$1005="",Datos!AA307&gt;=AA$1005),OR(AA$1006="",Datos!AA307&lt;=AA$1006)),FALSE),IF(ISNUMBER(Datos!AA307),AND(Datos!AA307=INT(Datos!AA307),AND(OR(AA$1005="",Datos!AA307&gt;=AA$1005),OR(AA$1006="",Datos!AA307&lt;=AA$1006))),FALSE),OR(ISNUMBER(FIND(";"&amp;UPPER(TRIM(Datos!AA307&amp;""))&amp;"=",AA$1007)),ISNUMBER(FIND(";"&amp;UPPER(TRIM(Datos!AA307&amp;""))&amp;";",AA$1007))),OR(UPPER(TRIM(Datos!AA307&amp;""))="SÍ",UPPER(TRIM(Datos!AA307&amp;""))="SI",UPPER(TRIM(Datos!AA307&amp;""))="NO"),IF(ISNUMBER(Datos!AA307),AND(OR(AA$1005="",Datos!AA307&gt;=AA$1005),OR(AA$1006="",Datos!AA307&lt;=AA$1006)),FALSE),TRUE))))</f>
        <v>0.0</v>
      </c>
      <c r="AB307">
        <f>IF(Datos!AB307="",0,IF(AND(AB$1008&lt;&gt;"",Datos!AB307=AB$1008),0,IF(AB$1004=0,0,1-CHOOSE(AB$1004,IF(ISNUMBER(Datos!AB307),AND(OR(AB$1005="",Datos!AB307&gt;=AB$1005),OR(AB$1006="",Datos!AB307&lt;=AB$1006)),FALSE),IF(ISNUMBER(Datos!AB307),AND(Datos!AB307=INT(Datos!AB307),AND(OR(AB$1005="",Datos!AB307&gt;=AB$1005),OR(AB$1006="",Datos!AB307&lt;=AB$1006))),FALSE),OR(ISNUMBER(FIND(";"&amp;UPPER(TRIM(Datos!AB307&amp;""))&amp;"=",AB$1007)),ISNUMBER(FIND(";"&amp;UPPER(TRIM(Datos!AB307&amp;""))&amp;";",AB$1007))),OR(UPPER(TRIM(Datos!AB307&amp;""))="SÍ",UPPER(TRIM(Datos!AB307&amp;""))="SI",UPPER(TRIM(Datos!AB307&amp;""))="NO"),IF(ISNUMBER(Datos!AB307),AND(OR(AB$1005="",Datos!AB307&gt;=AB$1005),OR(AB$1006="",Datos!AB307&lt;=AB$1006)),FALSE),TRUE))))</f>
        <v>0.0</v>
      </c>
      <c r="AC307">
        <f>IF(Datos!AC307="",0,IF(AND(AC$1008&lt;&gt;"",Datos!AC307=AC$1008),0,IF(AC$1004=0,0,1-CHOOSE(AC$1004,IF(ISNUMBER(Datos!AC307),AND(OR(AC$1005="",Datos!AC307&gt;=AC$1005),OR(AC$1006="",Datos!AC307&lt;=AC$1006)),FALSE),IF(ISNUMBER(Datos!AC307),AND(Datos!AC307=INT(Datos!AC307),AND(OR(AC$1005="",Datos!AC307&gt;=AC$1005),OR(AC$1006="",Datos!AC307&lt;=AC$1006))),FALSE),OR(ISNUMBER(FIND(";"&amp;UPPER(TRIM(Datos!AC307&amp;""))&amp;"=",AC$1007)),ISNUMBER(FIND(";"&amp;UPPER(TRIM(Datos!AC307&amp;""))&amp;";",AC$1007))),OR(UPPER(TRIM(Datos!AC307&amp;""))="SÍ",UPPER(TRIM(Datos!AC307&amp;""))="SI",UPPER(TRIM(Datos!AC307&amp;""))="NO"),IF(ISNUMBER(Datos!AC307),AND(OR(AC$1005="",Datos!AC307&gt;=AC$1005),OR(AC$1006="",Datos!AC307&lt;=AC$1006)),FALSE),TRUE))))</f>
        <v>0.0</v>
      </c>
      <c r="AD307">
        <f>IF(Datos!AD307="",0,IF(AND(AD$1008&lt;&gt;"",Datos!AD307=AD$1008),0,IF(AD$1004=0,0,1-CHOOSE(AD$1004,IF(ISNUMBER(Datos!AD307),AND(OR(AD$1005="",Datos!AD307&gt;=AD$1005),OR(AD$1006="",Datos!AD307&lt;=AD$1006)),FALSE),IF(ISNUMBER(Datos!AD307),AND(Datos!AD307=INT(Datos!AD307),AND(OR(AD$1005="",Datos!AD307&gt;=AD$1005),OR(AD$1006="",Datos!AD307&lt;=AD$1006))),FALSE),OR(ISNUMBER(FIND(";"&amp;UPPER(TRIM(Datos!AD307&amp;""))&amp;"=",AD$1007)),ISNUMBER(FIND(";"&amp;UPPER(TRIM(Datos!AD307&amp;""))&amp;";",AD$1007))),OR(UPPER(TRIM(Datos!AD307&amp;""))="SÍ",UPPER(TRIM(Datos!AD307&amp;""))="SI",UPPER(TRIM(Datos!AD307&amp;""))="NO"),IF(ISNUMBER(Datos!AD307),AND(OR(AD$1005="",Datos!AD307&gt;=AD$1005),OR(AD$1006="",Datos!AD307&lt;=AD$1006)),FALSE),TRUE))))</f>
        <v>0.0</v>
      </c>
      <c r="AE307">
        <f>IF(Datos!AE307="",0,IF(AND(AE$1008&lt;&gt;"",Datos!AE307=AE$1008),0,IF(AE$1004=0,0,1-CHOOSE(AE$1004,IF(ISNUMBER(Datos!AE307),AND(OR(AE$1005="",Datos!AE307&gt;=AE$1005),OR(AE$1006="",Datos!AE307&lt;=AE$1006)),FALSE),IF(ISNUMBER(Datos!AE307),AND(Datos!AE307=INT(Datos!AE307),AND(OR(AE$1005="",Datos!AE307&gt;=AE$1005),OR(AE$1006="",Datos!AE307&lt;=AE$1006))),FALSE),OR(ISNUMBER(FIND(";"&amp;UPPER(TRIM(Datos!AE307&amp;""))&amp;"=",AE$1007)),ISNUMBER(FIND(";"&amp;UPPER(TRIM(Datos!AE307&amp;""))&amp;";",AE$1007))),OR(UPPER(TRIM(Datos!AE307&amp;""))="SÍ",UPPER(TRIM(Datos!AE307&amp;""))="SI",UPPER(TRIM(Datos!AE307&amp;""))="NO"),IF(ISNUMBER(Datos!AE307),AND(OR(AE$1005="",Datos!AE307&gt;=AE$1005),OR(AE$1006="",Datos!AE307&lt;=AE$1006)),FALSE),TRUE))))</f>
        <v>0.0</v>
      </c>
    </row>
    <row r="308" spans="2:31">
      <c r="B308">
        <f>IF(Datos!B308="",0,IF(AND(B$1008&lt;&gt;"",Datos!B308=B$1008),0,IF(B$1004=0,0,1-CHOOSE(B$1004,IF(ISNUMBER(Datos!B308),AND(OR(B$1005="",Datos!B308&gt;=B$1005),OR(B$1006="",Datos!B308&lt;=B$1006)),FALSE),IF(ISNUMBER(Datos!B308),AND(Datos!B308=INT(Datos!B308),AND(OR(B$1005="",Datos!B308&gt;=B$1005),OR(B$1006="",Datos!B308&lt;=B$1006))),FALSE),OR(ISNUMBER(FIND(";"&amp;UPPER(TRIM(Datos!B308&amp;""))&amp;"=",B$1007)),ISNUMBER(FIND(";"&amp;UPPER(TRIM(Datos!B308&amp;""))&amp;";",B$1007))),OR(UPPER(TRIM(Datos!B308&amp;""))="SÍ",UPPER(TRIM(Datos!B308&amp;""))="SI",UPPER(TRIM(Datos!B308&amp;""))="NO"),IF(ISNUMBER(Datos!B308),AND(OR(B$1005="",Datos!B308&gt;=B$1005),OR(B$1006="",Datos!B308&lt;=B$1006)),FALSE),TRUE))))</f>
        <v>0.0</v>
      </c>
      <c r="C308">
        <f>IF(Datos!C308="",0,IF(AND(C$1008&lt;&gt;"",Datos!C308=C$1008),0,IF(C$1004=0,0,1-CHOOSE(C$1004,IF(ISNUMBER(Datos!C308),AND(OR(C$1005="",Datos!C308&gt;=C$1005),OR(C$1006="",Datos!C308&lt;=C$1006)),FALSE),IF(ISNUMBER(Datos!C308),AND(Datos!C308=INT(Datos!C308),AND(OR(C$1005="",Datos!C308&gt;=C$1005),OR(C$1006="",Datos!C308&lt;=C$1006))),FALSE),OR(ISNUMBER(FIND(";"&amp;UPPER(TRIM(Datos!C308&amp;""))&amp;"=",C$1007)),ISNUMBER(FIND(";"&amp;UPPER(TRIM(Datos!C308&amp;""))&amp;";",C$1007))),OR(UPPER(TRIM(Datos!C308&amp;""))="SÍ",UPPER(TRIM(Datos!C308&amp;""))="SI",UPPER(TRIM(Datos!C308&amp;""))="NO"),IF(ISNUMBER(Datos!C308),AND(OR(C$1005="",Datos!C308&gt;=C$1005),OR(C$1006="",Datos!C308&lt;=C$1006)),FALSE),TRUE))))</f>
        <v>0.0</v>
      </c>
      <c r="D308">
        <f>IF(Datos!D308="",0,IF(AND(D$1008&lt;&gt;"",Datos!D308=D$1008),0,IF(D$1004=0,0,1-CHOOSE(D$1004,IF(ISNUMBER(Datos!D308),AND(OR(D$1005="",Datos!D308&gt;=D$1005),OR(D$1006="",Datos!D308&lt;=D$1006)),FALSE),IF(ISNUMBER(Datos!D308),AND(Datos!D308=INT(Datos!D308),AND(OR(D$1005="",Datos!D308&gt;=D$1005),OR(D$1006="",Datos!D308&lt;=D$1006))),FALSE),OR(ISNUMBER(FIND(";"&amp;UPPER(TRIM(Datos!D308&amp;""))&amp;"=",D$1007)),ISNUMBER(FIND(";"&amp;UPPER(TRIM(Datos!D308&amp;""))&amp;";",D$1007))),OR(UPPER(TRIM(Datos!D308&amp;""))="SÍ",UPPER(TRIM(Datos!D308&amp;""))="SI",UPPER(TRIM(Datos!D308&amp;""))="NO"),IF(ISNUMBER(Datos!D308),AND(OR(D$1005="",Datos!D308&gt;=D$1005),OR(D$1006="",Datos!D308&lt;=D$1006)),FALSE),TRUE))))</f>
        <v>0.0</v>
      </c>
      <c r="E308">
        <f>IF(Datos!E308="",0,IF(AND(E$1008&lt;&gt;"",Datos!E308=E$1008),0,IF(E$1004=0,0,1-CHOOSE(E$1004,IF(ISNUMBER(Datos!E308),AND(OR(E$1005="",Datos!E308&gt;=E$1005),OR(E$1006="",Datos!E308&lt;=E$1006)),FALSE),IF(ISNUMBER(Datos!E308),AND(Datos!E308=INT(Datos!E308),AND(OR(E$1005="",Datos!E308&gt;=E$1005),OR(E$1006="",Datos!E308&lt;=E$1006))),FALSE),OR(ISNUMBER(FIND(";"&amp;UPPER(TRIM(Datos!E308&amp;""))&amp;"=",E$1007)),ISNUMBER(FIND(";"&amp;UPPER(TRIM(Datos!E308&amp;""))&amp;";",E$1007))),OR(UPPER(TRIM(Datos!E308&amp;""))="SÍ",UPPER(TRIM(Datos!E308&amp;""))="SI",UPPER(TRIM(Datos!E308&amp;""))="NO"),IF(ISNUMBER(Datos!E308),AND(OR(E$1005="",Datos!E308&gt;=E$1005),OR(E$1006="",Datos!E308&lt;=E$1006)),FALSE),TRUE))))</f>
        <v>0.0</v>
      </c>
      <c r="F308">
        <f>IF(Datos!F308="",0,IF(AND(F$1008&lt;&gt;"",Datos!F308=F$1008),0,IF(F$1004=0,0,1-CHOOSE(F$1004,IF(ISNUMBER(Datos!F308),AND(OR(F$1005="",Datos!F308&gt;=F$1005),OR(F$1006="",Datos!F308&lt;=F$1006)),FALSE),IF(ISNUMBER(Datos!F308),AND(Datos!F308=INT(Datos!F308),AND(OR(F$1005="",Datos!F308&gt;=F$1005),OR(F$1006="",Datos!F308&lt;=F$1006))),FALSE),OR(ISNUMBER(FIND(";"&amp;UPPER(TRIM(Datos!F308&amp;""))&amp;"=",F$1007)),ISNUMBER(FIND(";"&amp;UPPER(TRIM(Datos!F308&amp;""))&amp;";",F$1007))),OR(UPPER(TRIM(Datos!F308&amp;""))="SÍ",UPPER(TRIM(Datos!F308&amp;""))="SI",UPPER(TRIM(Datos!F308&amp;""))="NO"),IF(ISNUMBER(Datos!F308),AND(OR(F$1005="",Datos!F308&gt;=F$1005),OR(F$1006="",Datos!F308&lt;=F$1006)),FALSE),TRUE))))</f>
        <v>0.0</v>
      </c>
      <c r="G308">
        <f>IF(Datos!G308="",0,IF(AND(G$1008&lt;&gt;"",Datos!G308=G$1008),0,IF(G$1004=0,0,1-CHOOSE(G$1004,IF(ISNUMBER(Datos!G308),AND(OR(G$1005="",Datos!G308&gt;=G$1005),OR(G$1006="",Datos!G308&lt;=G$1006)),FALSE),IF(ISNUMBER(Datos!G308),AND(Datos!G308=INT(Datos!G308),AND(OR(G$1005="",Datos!G308&gt;=G$1005),OR(G$1006="",Datos!G308&lt;=G$1006))),FALSE),OR(ISNUMBER(FIND(";"&amp;UPPER(TRIM(Datos!G308&amp;""))&amp;"=",G$1007)),ISNUMBER(FIND(";"&amp;UPPER(TRIM(Datos!G308&amp;""))&amp;";",G$1007))),OR(UPPER(TRIM(Datos!G308&amp;""))="SÍ",UPPER(TRIM(Datos!G308&amp;""))="SI",UPPER(TRIM(Datos!G308&amp;""))="NO"),IF(ISNUMBER(Datos!G308),AND(OR(G$1005="",Datos!G308&gt;=G$1005),OR(G$1006="",Datos!G308&lt;=G$1006)),FALSE),TRUE))))</f>
        <v>0.0</v>
      </c>
      <c r="H308">
        <f>IF(Datos!H308="",0,IF(AND(H$1008&lt;&gt;"",Datos!H308=H$1008),0,IF(H$1004=0,0,1-CHOOSE(H$1004,IF(ISNUMBER(Datos!H308),AND(OR(H$1005="",Datos!H308&gt;=H$1005),OR(H$1006="",Datos!H308&lt;=H$1006)),FALSE),IF(ISNUMBER(Datos!H308),AND(Datos!H308=INT(Datos!H308),AND(OR(H$1005="",Datos!H308&gt;=H$1005),OR(H$1006="",Datos!H308&lt;=H$1006))),FALSE),OR(ISNUMBER(FIND(";"&amp;UPPER(TRIM(Datos!H308&amp;""))&amp;"=",H$1007)),ISNUMBER(FIND(";"&amp;UPPER(TRIM(Datos!H308&amp;""))&amp;";",H$1007))),OR(UPPER(TRIM(Datos!H308&amp;""))="SÍ",UPPER(TRIM(Datos!H308&amp;""))="SI",UPPER(TRIM(Datos!H308&amp;""))="NO"),IF(ISNUMBER(Datos!H308),AND(OR(H$1005="",Datos!H308&gt;=H$1005),OR(H$1006="",Datos!H308&lt;=H$1006)),FALSE),TRUE))))</f>
        <v>0.0</v>
      </c>
      <c r="I308">
        <f>IF(Datos!I308="",0,IF(AND(I$1008&lt;&gt;"",Datos!I308=I$1008),0,IF(I$1004=0,0,1-CHOOSE(I$1004,IF(ISNUMBER(Datos!I308),AND(OR(I$1005="",Datos!I308&gt;=I$1005),OR(I$1006="",Datos!I308&lt;=I$1006)),FALSE),IF(ISNUMBER(Datos!I308),AND(Datos!I308=INT(Datos!I308),AND(OR(I$1005="",Datos!I308&gt;=I$1005),OR(I$1006="",Datos!I308&lt;=I$1006))),FALSE),OR(ISNUMBER(FIND(";"&amp;UPPER(TRIM(Datos!I308&amp;""))&amp;"=",I$1007)),ISNUMBER(FIND(";"&amp;UPPER(TRIM(Datos!I308&amp;""))&amp;";",I$1007))),OR(UPPER(TRIM(Datos!I308&amp;""))="SÍ",UPPER(TRIM(Datos!I308&amp;""))="SI",UPPER(TRIM(Datos!I308&amp;""))="NO"),IF(ISNUMBER(Datos!I308),AND(OR(I$1005="",Datos!I308&gt;=I$1005),OR(I$1006="",Datos!I308&lt;=I$1006)),FALSE),TRUE))))</f>
        <v>0.0</v>
      </c>
      <c r="J308">
        <f>IF(Datos!J308="",0,IF(AND(J$1008&lt;&gt;"",Datos!J308=J$1008),0,IF(J$1004=0,0,1-CHOOSE(J$1004,IF(ISNUMBER(Datos!J308),AND(OR(J$1005="",Datos!J308&gt;=J$1005),OR(J$1006="",Datos!J308&lt;=J$1006)),FALSE),IF(ISNUMBER(Datos!J308),AND(Datos!J308=INT(Datos!J308),AND(OR(J$1005="",Datos!J308&gt;=J$1005),OR(J$1006="",Datos!J308&lt;=J$1006))),FALSE),OR(ISNUMBER(FIND(";"&amp;UPPER(TRIM(Datos!J308&amp;""))&amp;"=",J$1007)),ISNUMBER(FIND(";"&amp;UPPER(TRIM(Datos!J308&amp;""))&amp;";",J$1007))),OR(UPPER(TRIM(Datos!J308&amp;""))="SÍ",UPPER(TRIM(Datos!J308&amp;""))="SI",UPPER(TRIM(Datos!J308&amp;""))="NO"),IF(ISNUMBER(Datos!J308),AND(OR(J$1005="",Datos!J308&gt;=J$1005),OR(J$1006="",Datos!J308&lt;=J$1006)),FALSE),TRUE))))</f>
        <v>0.0</v>
      </c>
      <c r="K308">
        <f>IF(Datos!K308="",0,IF(AND(K$1008&lt;&gt;"",Datos!K308=K$1008),0,IF(K$1004=0,0,1-CHOOSE(K$1004,IF(ISNUMBER(Datos!K308),AND(OR(K$1005="",Datos!K308&gt;=K$1005),OR(K$1006="",Datos!K308&lt;=K$1006)),FALSE),IF(ISNUMBER(Datos!K308),AND(Datos!K308=INT(Datos!K308),AND(OR(K$1005="",Datos!K308&gt;=K$1005),OR(K$1006="",Datos!K308&lt;=K$1006))),FALSE),OR(ISNUMBER(FIND(";"&amp;UPPER(TRIM(Datos!K308&amp;""))&amp;"=",K$1007)),ISNUMBER(FIND(";"&amp;UPPER(TRIM(Datos!K308&amp;""))&amp;";",K$1007))),OR(UPPER(TRIM(Datos!K308&amp;""))="SÍ",UPPER(TRIM(Datos!K308&amp;""))="SI",UPPER(TRIM(Datos!K308&amp;""))="NO"),IF(ISNUMBER(Datos!K308),AND(OR(K$1005="",Datos!K308&gt;=K$1005),OR(K$1006="",Datos!K308&lt;=K$1006)),FALSE),TRUE))))</f>
        <v>0.0</v>
      </c>
      <c r="L308">
        <f>IF(Datos!L308="",0,IF(AND(L$1008&lt;&gt;"",Datos!L308=L$1008),0,IF(L$1004=0,0,1-CHOOSE(L$1004,IF(ISNUMBER(Datos!L308),AND(OR(L$1005="",Datos!L308&gt;=L$1005),OR(L$1006="",Datos!L308&lt;=L$1006)),FALSE),IF(ISNUMBER(Datos!L308),AND(Datos!L308=INT(Datos!L308),AND(OR(L$1005="",Datos!L308&gt;=L$1005),OR(L$1006="",Datos!L308&lt;=L$1006))),FALSE),OR(ISNUMBER(FIND(";"&amp;UPPER(TRIM(Datos!L308&amp;""))&amp;"=",L$1007)),ISNUMBER(FIND(";"&amp;UPPER(TRIM(Datos!L308&amp;""))&amp;";",L$1007))),OR(UPPER(TRIM(Datos!L308&amp;""))="SÍ",UPPER(TRIM(Datos!L308&amp;""))="SI",UPPER(TRIM(Datos!L308&amp;""))="NO"),IF(ISNUMBER(Datos!L308),AND(OR(L$1005="",Datos!L308&gt;=L$1005),OR(L$1006="",Datos!L308&lt;=L$1006)),FALSE),TRUE))))</f>
        <v>0.0</v>
      </c>
      <c r="M308">
        <f>IF(Datos!M308="",0,IF(AND(M$1008&lt;&gt;"",Datos!M308=M$1008),0,IF(M$1004=0,0,1-CHOOSE(M$1004,IF(ISNUMBER(Datos!M308),AND(OR(M$1005="",Datos!M308&gt;=M$1005),OR(M$1006="",Datos!M308&lt;=M$1006)),FALSE),IF(ISNUMBER(Datos!M308),AND(Datos!M308=INT(Datos!M308),AND(OR(M$1005="",Datos!M308&gt;=M$1005),OR(M$1006="",Datos!M308&lt;=M$1006))),FALSE),OR(ISNUMBER(FIND(";"&amp;UPPER(TRIM(Datos!M308&amp;""))&amp;"=",M$1007)),ISNUMBER(FIND(";"&amp;UPPER(TRIM(Datos!M308&amp;""))&amp;";",M$1007))),OR(UPPER(TRIM(Datos!M308&amp;""))="SÍ",UPPER(TRIM(Datos!M308&amp;""))="SI",UPPER(TRIM(Datos!M308&amp;""))="NO"),IF(ISNUMBER(Datos!M308),AND(OR(M$1005="",Datos!M308&gt;=M$1005),OR(M$1006="",Datos!M308&lt;=M$1006)),FALSE),TRUE))))</f>
        <v>0.0</v>
      </c>
      <c r="N308">
        <f>IF(Datos!N308="",0,IF(AND(N$1008&lt;&gt;"",Datos!N308=N$1008),0,IF(N$1004=0,0,1-CHOOSE(N$1004,IF(ISNUMBER(Datos!N308),AND(OR(N$1005="",Datos!N308&gt;=N$1005),OR(N$1006="",Datos!N308&lt;=N$1006)),FALSE),IF(ISNUMBER(Datos!N308),AND(Datos!N308=INT(Datos!N308),AND(OR(N$1005="",Datos!N308&gt;=N$1005),OR(N$1006="",Datos!N308&lt;=N$1006))),FALSE),OR(ISNUMBER(FIND(";"&amp;UPPER(TRIM(Datos!N308&amp;""))&amp;"=",N$1007)),ISNUMBER(FIND(";"&amp;UPPER(TRIM(Datos!N308&amp;""))&amp;";",N$1007))),OR(UPPER(TRIM(Datos!N308&amp;""))="SÍ",UPPER(TRIM(Datos!N308&amp;""))="SI",UPPER(TRIM(Datos!N308&amp;""))="NO"),IF(ISNUMBER(Datos!N308),AND(OR(N$1005="",Datos!N308&gt;=N$1005),OR(N$1006="",Datos!N308&lt;=N$1006)),FALSE),TRUE))))</f>
        <v>0.0</v>
      </c>
      <c r="O308">
        <f>IF(Datos!O308="",0,IF(AND(O$1008&lt;&gt;"",Datos!O308=O$1008),0,IF(O$1004=0,0,1-CHOOSE(O$1004,IF(ISNUMBER(Datos!O308),AND(OR(O$1005="",Datos!O308&gt;=O$1005),OR(O$1006="",Datos!O308&lt;=O$1006)),FALSE),IF(ISNUMBER(Datos!O308),AND(Datos!O308=INT(Datos!O308),AND(OR(O$1005="",Datos!O308&gt;=O$1005),OR(O$1006="",Datos!O308&lt;=O$1006))),FALSE),OR(ISNUMBER(FIND(";"&amp;UPPER(TRIM(Datos!O308&amp;""))&amp;"=",O$1007)),ISNUMBER(FIND(";"&amp;UPPER(TRIM(Datos!O308&amp;""))&amp;";",O$1007))),OR(UPPER(TRIM(Datos!O308&amp;""))="SÍ",UPPER(TRIM(Datos!O308&amp;""))="SI",UPPER(TRIM(Datos!O308&amp;""))="NO"),IF(ISNUMBER(Datos!O308),AND(OR(O$1005="",Datos!O308&gt;=O$1005),OR(O$1006="",Datos!O308&lt;=O$1006)),FALSE),TRUE))))</f>
        <v>0.0</v>
      </c>
      <c r="P308">
        <f>IF(Datos!P308="",0,IF(AND(P$1008&lt;&gt;"",Datos!P308=P$1008),0,IF(P$1004=0,0,1-CHOOSE(P$1004,IF(ISNUMBER(Datos!P308),AND(OR(P$1005="",Datos!P308&gt;=P$1005),OR(P$1006="",Datos!P308&lt;=P$1006)),FALSE),IF(ISNUMBER(Datos!P308),AND(Datos!P308=INT(Datos!P308),AND(OR(P$1005="",Datos!P308&gt;=P$1005),OR(P$1006="",Datos!P308&lt;=P$1006))),FALSE),OR(ISNUMBER(FIND(";"&amp;UPPER(TRIM(Datos!P308&amp;""))&amp;"=",P$1007)),ISNUMBER(FIND(";"&amp;UPPER(TRIM(Datos!P308&amp;""))&amp;";",P$1007))),OR(UPPER(TRIM(Datos!P308&amp;""))="SÍ",UPPER(TRIM(Datos!P308&amp;""))="SI",UPPER(TRIM(Datos!P308&amp;""))="NO"),IF(ISNUMBER(Datos!P308),AND(OR(P$1005="",Datos!P308&gt;=P$1005),OR(P$1006="",Datos!P308&lt;=P$1006)),FALSE),TRUE))))</f>
        <v>0.0</v>
      </c>
      <c r="Q308">
        <f>IF(Datos!Q308="",0,IF(AND(Q$1008&lt;&gt;"",Datos!Q308=Q$1008),0,IF(Q$1004=0,0,1-CHOOSE(Q$1004,IF(ISNUMBER(Datos!Q308),AND(OR(Q$1005="",Datos!Q308&gt;=Q$1005),OR(Q$1006="",Datos!Q308&lt;=Q$1006)),FALSE),IF(ISNUMBER(Datos!Q308),AND(Datos!Q308=INT(Datos!Q308),AND(OR(Q$1005="",Datos!Q308&gt;=Q$1005),OR(Q$1006="",Datos!Q308&lt;=Q$1006))),FALSE),OR(ISNUMBER(FIND(";"&amp;UPPER(TRIM(Datos!Q308&amp;""))&amp;"=",Q$1007)),ISNUMBER(FIND(";"&amp;UPPER(TRIM(Datos!Q308&amp;""))&amp;";",Q$1007))),OR(UPPER(TRIM(Datos!Q308&amp;""))="SÍ",UPPER(TRIM(Datos!Q308&amp;""))="SI",UPPER(TRIM(Datos!Q308&amp;""))="NO"),IF(ISNUMBER(Datos!Q308),AND(OR(Q$1005="",Datos!Q308&gt;=Q$1005),OR(Q$1006="",Datos!Q308&lt;=Q$1006)),FALSE),TRUE))))</f>
        <v>0.0</v>
      </c>
      <c r="R308">
        <f>IF(Datos!R308="",0,IF(AND(R$1008&lt;&gt;"",Datos!R308=R$1008),0,IF(R$1004=0,0,1-CHOOSE(R$1004,IF(ISNUMBER(Datos!R308),AND(OR(R$1005="",Datos!R308&gt;=R$1005),OR(R$1006="",Datos!R308&lt;=R$1006)),FALSE),IF(ISNUMBER(Datos!R308),AND(Datos!R308=INT(Datos!R308),AND(OR(R$1005="",Datos!R308&gt;=R$1005),OR(R$1006="",Datos!R308&lt;=R$1006))),FALSE),OR(ISNUMBER(FIND(";"&amp;UPPER(TRIM(Datos!R308&amp;""))&amp;"=",R$1007)),ISNUMBER(FIND(";"&amp;UPPER(TRIM(Datos!R308&amp;""))&amp;";",R$1007))),OR(UPPER(TRIM(Datos!R308&amp;""))="SÍ",UPPER(TRIM(Datos!R308&amp;""))="SI",UPPER(TRIM(Datos!R308&amp;""))="NO"),IF(ISNUMBER(Datos!R308),AND(OR(R$1005="",Datos!R308&gt;=R$1005),OR(R$1006="",Datos!R308&lt;=R$1006)),FALSE),TRUE))))</f>
        <v>0.0</v>
      </c>
      <c r="S308">
        <f>IF(Datos!S308="",0,IF(AND(S$1008&lt;&gt;"",Datos!S308=S$1008),0,IF(S$1004=0,0,1-CHOOSE(S$1004,IF(ISNUMBER(Datos!S308),AND(OR(S$1005="",Datos!S308&gt;=S$1005),OR(S$1006="",Datos!S308&lt;=S$1006)),FALSE),IF(ISNUMBER(Datos!S308),AND(Datos!S308=INT(Datos!S308),AND(OR(S$1005="",Datos!S308&gt;=S$1005),OR(S$1006="",Datos!S308&lt;=S$1006))),FALSE),OR(ISNUMBER(FIND(";"&amp;UPPER(TRIM(Datos!S308&amp;""))&amp;"=",S$1007)),ISNUMBER(FIND(";"&amp;UPPER(TRIM(Datos!S308&amp;""))&amp;";",S$1007))),OR(UPPER(TRIM(Datos!S308&amp;""))="SÍ",UPPER(TRIM(Datos!S308&amp;""))="SI",UPPER(TRIM(Datos!S308&amp;""))="NO"),IF(ISNUMBER(Datos!S308),AND(OR(S$1005="",Datos!S308&gt;=S$1005),OR(S$1006="",Datos!S308&lt;=S$1006)),FALSE),TRUE))))</f>
        <v>0.0</v>
      </c>
      <c r="T308">
        <f>IF(Datos!T308="",0,IF(AND(T$1008&lt;&gt;"",Datos!T308=T$1008),0,IF(T$1004=0,0,1-CHOOSE(T$1004,IF(ISNUMBER(Datos!T308),AND(OR(T$1005="",Datos!T308&gt;=T$1005),OR(T$1006="",Datos!T308&lt;=T$1006)),FALSE),IF(ISNUMBER(Datos!T308),AND(Datos!T308=INT(Datos!T308),AND(OR(T$1005="",Datos!T308&gt;=T$1005),OR(T$1006="",Datos!T308&lt;=T$1006))),FALSE),OR(ISNUMBER(FIND(";"&amp;UPPER(TRIM(Datos!T308&amp;""))&amp;"=",T$1007)),ISNUMBER(FIND(";"&amp;UPPER(TRIM(Datos!T308&amp;""))&amp;";",T$1007))),OR(UPPER(TRIM(Datos!T308&amp;""))="SÍ",UPPER(TRIM(Datos!T308&amp;""))="SI",UPPER(TRIM(Datos!T308&amp;""))="NO"),IF(ISNUMBER(Datos!T308),AND(OR(T$1005="",Datos!T308&gt;=T$1005),OR(T$1006="",Datos!T308&lt;=T$1006)),FALSE),TRUE))))</f>
        <v>0.0</v>
      </c>
      <c r="U308">
        <f>IF(Datos!U308="",0,IF(AND(U$1008&lt;&gt;"",Datos!U308=U$1008),0,IF(U$1004=0,0,1-CHOOSE(U$1004,IF(ISNUMBER(Datos!U308),AND(OR(U$1005="",Datos!U308&gt;=U$1005),OR(U$1006="",Datos!U308&lt;=U$1006)),FALSE),IF(ISNUMBER(Datos!U308),AND(Datos!U308=INT(Datos!U308),AND(OR(U$1005="",Datos!U308&gt;=U$1005),OR(U$1006="",Datos!U308&lt;=U$1006))),FALSE),OR(ISNUMBER(FIND(";"&amp;UPPER(TRIM(Datos!U308&amp;""))&amp;"=",U$1007)),ISNUMBER(FIND(";"&amp;UPPER(TRIM(Datos!U308&amp;""))&amp;";",U$1007))),OR(UPPER(TRIM(Datos!U308&amp;""))="SÍ",UPPER(TRIM(Datos!U308&amp;""))="SI",UPPER(TRIM(Datos!U308&amp;""))="NO"),IF(ISNUMBER(Datos!U308),AND(OR(U$1005="",Datos!U308&gt;=U$1005),OR(U$1006="",Datos!U308&lt;=U$1006)),FALSE),TRUE))))</f>
        <v>0.0</v>
      </c>
      <c r="V308">
        <f>IF(Datos!V308="",0,IF(AND(V$1008&lt;&gt;"",Datos!V308=V$1008),0,IF(V$1004=0,0,1-CHOOSE(V$1004,IF(ISNUMBER(Datos!V308),AND(OR(V$1005="",Datos!V308&gt;=V$1005),OR(V$1006="",Datos!V308&lt;=V$1006)),FALSE),IF(ISNUMBER(Datos!V308),AND(Datos!V308=INT(Datos!V308),AND(OR(V$1005="",Datos!V308&gt;=V$1005),OR(V$1006="",Datos!V308&lt;=V$1006))),FALSE),OR(ISNUMBER(FIND(";"&amp;UPPER(TRIM(Datos!V308&amp;""))&amp;"=",V$1007)),ISNUMBER(FIND(";"&amp;UPPER(TRIM(Datos!V308&amp;""))&amp;";",V$1007))),OR(UPPER(TRIM(Datos!V308&amp;""))="SÍ",UPPER(TRIM(Datos!V308&amp;""))="SI",UPPER(TRIM(Datos!V308&amp;""))="NO"),IF(ISNUMBER(Datos!V308),AND(OR(V$1005="",Datos!V308&gt;=V$1005),OR(V$1006="",Datos!V308&lt;=V$1006)),FALSE),TRUE))))</f>
        <v>0.0</v>
      </c>
      <c r="W308">
        <f>IF(Datos!W308="",0,IF(AND(W$1008&lt;&gt;"",Datos!W308=W$1008),0,IF(W$1004=0,0,1-CHOOSE(W$1004,IF(ISNUMBER(Datos!W308),AND(OR(W$1005="",Datos!W308&gt;=W$1005),OR(W$1006="",Datos!W308&lt;=W$1006)),FALSE),IF(ISNUMBER(Datos!W308),AND(Datos!W308=INT(Datos!W308),AND(OR(W$1005="",Datos!W308&gt;=W$1005),OR(W$1006="",Datos!W308&lt;=W$1006))),FALSE),OR(ISNUMBER(FIND(";"&amp;UPPER(TRIM(Datos!W308&amp;""))&amp;"=",W$1007)),ISNUMBER(FIND(";"&amp;UPPER(TRIM(Datos!W308&amp;""))&amp;";",W$1007))),OR(UPPER(TRIM(Datos!W308&amp;""))="SÍ",UPPER(TRIM(Datos!W308&amp;""))="SI",UPPER(TRIM(Datos!W308&amp;""))="NO"),IF(ISNUMBER(Datos!W308),AND(OR(W$1005="",Datos!W308&gt;=W$1005),OR(W$1006="",Datos!W308&lt;=W$1006)),FALSE),TRUE))))</f>
        <v>0.0</v>
      </c>
      <c r="X308">
        <f>IF(Datos!X308="",0,IF(AND(X$1008&lt;&gt;"",Datos!X308=X$1008),0,IF(X$1004=0,0,1-CHOOSE(X$1004,IF(ISNUMBER(Datos!X308),AND(OR(X$1005="",Datos!X308&gt;=X$1005),OR(X$1006="",Datos!X308&lt;=X$1006)),FALSE),IF(ISNUMBER(Datos!X308),AND(Datos!X308=INT(Datos!X308),AND(OR(X$1005="",Datos!X308&gt;=X$1005),OR(X$1006="",Datos!X308&lt;=X$1006))),FALSE),OR(ISNUMBER(FIND(";"&amp;UPPER(TRIM(Datos!X308&amp;""))&amp;"=",X$1007)),ISNUMBER(FIND(";"&amp;UPPER(TRIM(Datos!X308&amp;""))&amp;";",X$1007))),OR(UPPER(TRIM(Datos!X308&amp;""))="SÍ",UPPER(TRIM(Datos!X308&amp;""))="SI",UPPER(TRIM(Datos!X308&amp;""))="NO"),IF(ISNUMBER(Datos!X308),AND(OR(X$1005="",Datos!X308&gt;=X$1005),OR(X$1006="",Datos!X308&lt;=X$1006)),FALSE),TRUE))))</f>
        <v>0.0</v>
      </c>
      <c r="Y308">
        <f>IF(Datos!Y308="",0,IF(AND(Y$1008&lt;&gt;"",Datos!Y308=Y$1008),0,IF(Y$1004=0,0,1-CHOOSE(Y$1004,IF(ISNUMBER(Datos!Y308),AND(OR(Y$1005="",Datos!Y308&gt;=Y$1005),OR(Y$1006="",Datos!Y308&lt;=Y$1006)),FALSE),IF(ISNUMBER(Datos!Y308),AND(Datos!Y308=INT(Datos!Y308),AND(OR(Y$1005="",Datos!Y308&gt;=Y$1005),OR(Y$1006="",Datos!Y308&lt;=Y$1006))),FALSE),OR(ISNUMBER(FIND(";"&amp;UPPER(TRIM(Datos!Y308&amp;""))&amp;"=",Y$1007)),ISNUMBER(FIND(";"&amp;UPPER(TRIM(Datos!Y308&amp;""))&amp;";",Y$1007))),OR(UPPER(TRIM(Datos!Y308&amp;""))="SÍ",UPPER(TRIM(Datos!Y308&amp;""))="SI",UPPER(TRIM(Datos!Y308&amp;""))="NO"),IF(ISNUMBER(Datos!Y308),AND(OR(Y$1005="",Datos!Y308&gt;=Y$1005),OR(Y$1006="",Datos!Y308&lt;=Y$1006)),FALSE),TRUE))))</f>
        <v>0.0</v>
      </c>
      <c r="Z308">
        <f>IF(Datos!Z308="",0,IF(AND(Z$1008&lt;&gt;"",Datos!Z308=Z$1008),0,IF(Z$1004=0,0,1-CHOOSE(Z$1004,IF(ISNUMBER(Datos!Z308),AND(OR(Z$1005="",Datos!Z308&gt;=Z$1005),OR(Z$1006="",Datos!Z308&lt;=Z$1006)),FALSE),IF(ISNUMBER(Datos!Z308),AND(Datos!Z308=INT(Datos!Z308),AND(OR(Z$1005="",Datos!Z308&gt;=Z$1005),OR(Z$1006="",Datos!Z308&lt;=Z$1006))),FALSE),OR(ISNUMBER(FIND(";"&amp;UPPER(TRIM(Datos!Z308&amp;""))&amp;"=",Z$1007)),ISNUMBER(FIND(";"&amp;UPPER(TRIM(Datos!Z308&amp;""))&amp;";",Z$1007))),OR(UPPER(TRIM(Datos!Z308&amp;""))="SÍ",UPPER(TRIM(Datos!Z308&amp;""))="SI",UPPER(TRIM(Datos!Z308&amp;""))="NO"),IF(ISNUMBER(Datos!Z308),AND(OR(Z$1005="",Datos!Z308&gt;=Z$1005),OR(Z$1006="",Datos!Z308&lt;=Z$1006)),FALSE),TRUE))))</f>
        <v>0.0</v>
      </c>
      <c r="AA308">
        <f>IF(Datos!AA308="",0,IF(AND(AA$1008&lt;&gt;"",Datos!AA308=AA$1008),0,IF(AA$1004=0,0,1-CHOOSE(AA$1004,IF(ISNUMBER(Datos!AA308),AND(OR(AA$1005="",Datos!AA308&gt;=AA$1005),OR(AA$1006="",Datos!AA308&lt;=AA$1006)),FALSE),IF(ISNUMBER(Datos!AA308),AND(Datos!AA308=INT(Datos!AA308),AND(OR(AA$1005="",Datos!AA308&gt;=AA$1005),OR(AA$1006="",Datos!AA308&lt;=AA$1006))),FALSE),OR(ISNUMBER(FIND(";"&amp;UPPER(TRIM(Datos!AA308&amp;""))&amp;"=",AA$1007)),ISNUMBER(FIND(";"&amp;UPPER(TRIM(Datos!AA308&amp;""))&amp;";",AA$1007))),OR(UPPER(TRIM(Datos!AA308&amp;""))="SÍ",UPPER(TRIM(Datos!AA308&amp;""))="SI",UPPER(TRIM(Datos!AA308&amp;""))="NO"),IF(ISNUMBER(Datos!AA308),AND(OR(AA$1005="",Datos!AA308&gt;=AA$1005),OR(AA$1006="",Datos!AA308&lt;=AA$1006)),FALSE),TRUE))))</f>
        <v>0.0</v>
      </c>
      <c r="AB308">
        <f>IF(Datos!AB308="",0,IF(AND(AB$1008&lt;&gt;"",Datos!AB308=AB$1008),0,IF(AB$1004=0,0,1-CHOOSE(AB$1004,IF(ISNUMBER(Datos!AB308),AND(OR(AB$1005="",Datos!AB308&gt;=AB$1005),OR(AB$1006="",Datos!AB308&lt;=AB$1006)),FALSE),IF(ISNUMBER(Datos!AB308),AND(Datos!AB308=INT(Datos!AB308),AND(OR(AB$1005="",Datos!AB308&gt;=AB$1005),OR(AB$1006="",Datos!AB308&lt;=AB$1006))),FALSE),OR(ISNUMBER(FIND(";"&amp;UPPER(TRIM(Datos!AB308&amp;""))&amp;"=",AB$1007)),ISNUMBER(FIND(";"&amp;UPPER(TRIM(Datos!AB308&amp;""))&amp;";",AB$1007))),OR(UPPER(TRIM(Datos!AB308&amp;""))="SÍ",UPPER(TRIM(Datos!AB308&amp;""))="SI",UPPER(TRIM(Datos!AB308&amp;""))="NO"),IF(ISNUMBER(Datos!AB308),AND(OR(AB$1005="",Datos!AB308&gt;=AB$1005),OR(AB$1006="",Datos!AB308&lt;=AB$1006)),FALSE),TRUE))))</f>
        <v>0.0</v>
      </c>
      <c r="AC308">
        <f>IF(Datos!AC308="",0,IF(AND(AC$1008&lt;&gt;"",Datos!AC308=AC$1008),0,IF(AC$1004=0,0,1-CHOOSE(AC$1004,IF(ISNUMBER(Datos!AC308),AND(OR(AC$1005="",Datos!AC308&gt;=AC$1005),OR(AC$1006="",Datos!AC308&lt;=AC$1006)),FALSE),IF(ISNUMBER(Datos!AC308),AND(Datos!AC308=INT(Datos!AC308),AND(OR(AC$1005="",Datos!AC308&gt;=AC$1005),OR(AC$1006="",Datos!AC308&lt;=AC$1006))),FALSE),OR(ISNUMBER(FIND(";"&amp;UPPER(TRIM(Datos!AC308&amp;""))&amp;"=",AC$1007)),ISNUMBER(FIND(";"&amp;UPPER(TRIM(Datos!AC308&amp;""))&amp;";",AC$1007))),OR(UPPER(TRIM(Datos!AC308&amp;""))="SÍ",UPPER(TRIM(Datos!AC308&amp;""))="SI",UPPER(TRIM(Datos!AC308&amp;""))="NO"),IF(ISNUMBER(Datos!AC308),AND(OR(AC$1005="",Datos!AC308&gt;=AC$1005),OR(AC$1006="",Datos!AC308&lt;=AC$1006)),FALSE),TRUE))))</f>
        <v>0.0</v>
      </c>
      <c r="AD308">
        <f>IF(Datos!AD308="",0,IF(AND(AD$1008&lt;&gt;"",Datos!AD308=AD$1008),0,IF(AD$1004=0,0,1-CHOOSE(AD$1004,IF(ISNUMBER(Datos!AD308),AND(OR(AD$1005="",Datos!AD308&gt;=AD$1005),OR(AD$1006="",Datos!AD308&lt;=AD$1006)),FALSE),IF(ISNUMBER(Datos!AD308),AND(Datos!AD308=INT(Datos!AD308),AND(OR(AD$1005="",Datos!AD308&gt;=AD$1005),OR(AD$1006="",Datos!AD308&lt;=AD$1006))),FALSE),OR(ISNUMBER(FIND(";"&amp;UPPER(TRIM(Datos!AD308&amp;""))&amp;"=",AD$1007)),ISNUMBER(FIND(";"&amp;UPPER(TRIM(Datos!AD308&amp;""))&amp;";",AD$1007))),OR(UPPER(TRIM(Datos!AD308&amp;""))="SÍ",UPPER(TRIM(Datos!AD308&amp;""))="SI",UPPER(TRIM(Datos!AD308&amp;""))="NO"),IF(ISNUMBER(Datos!AD308),AND(OR(AD$1005="",Datos!AD308&gt;=AD$1005),OR(AD$1006="",Datos!AD308&lt;=AD$1006)),FALSE),TRUE))))</f>
        <v>0.0</v>
      </c>
      <c r="AE308">
        <f>IF(Datos!AE308="",0,IF(AND(AE$1008&lt;&gt;"",Datos!AE308=AE$1008),0,IF(AE$1004=0,0,1-CHOOSE(AE$1004,IF(ISNUMBER(Datos!AE308),AND(OR(AE$1005="",Datos!AE308&gt;=AE$1005),OR(AE$1006="",Datos!AE308&lt;=AE$1006)),FALSE),IF(ISNUMBER(Datos!AE308),AND(Datos!AE308=INT(Datos!AE308),AND(OR(AE$1005="",Datos!AE308&gt;=AE$1005),OR(AE$1006="",Datos!AE308&lt;=AE$1006))),FALSE),OR(ISNUMBER(FIND(";"&amp;UPPER(TRIM(Datos!AE308&amp;""))&amp;"=",AE$1007)),ISNUMBER(FIND(";"&amp;UPPER(TRIM(Datos!AE308&amp;""))&amp;";",AE$1007))),OR(UPPER(TRIM(Datos!AE308&amp;""))="SÍ",UPPER(TRIM(Datos!AE308&amp;""))="SI",UPPER(TRIM(Datos!AE308&amp;""))="NO"),IF(ISNUMBER(Datos!AE308),AND(OR(AE$1005="",Datos!AE308&gt;=AE$1005),OR(AE$1006="",Datos!AE308&lt;=AE$1006)),FALSE),TRUE))))</f>
        <v>0.0</v>
      </c>
    </row>
    <row r="309" spans="2:31">
      <c r="B309">
        <f>IF(Datos!B309="",0,IF(AND(B$1008&lt;&gt;"",Datos!B309=B$1008),0,IF(B$1004=0,0,1-CHOOSE(B$1004,IF(ISNUMBER(Datos!B309),AND(OR(B$1005="",Datos!B309&gt;=B$1005),OR(B$1006="",Datos!B309&lt;=B$1006)),FALSE),IF(ISNUMBER(Datos!B309),AND(Datos!B309=INT(Datos!B309),AND(OR(B$1005="",Datos!B309&gt;=B$1005),OR(B$1006="",Datos!B309&lt;=B$1006))),FALSE),OR(ISNUMBER(FIND(";"&amp;UPPER(TRIM(Datos!B309&amp;""))&amp;"=",B$1007)),ISNUMBER(FIND(";"&amp;UPPER(TRIM(Datos!B309&amp;""))&amp;";",B$1007))),OR(UPPER(TRIM(Datos!B309&amp;""))="SÍ",UPPER(TRIM(Datos!B309&amp;""))="SI",UPPER(TRIM(Datos!B309&amp;""))="NO"),IF(ISNUMBER(Datos!B309),AND(OR(B$1005="",Datos!B309&gt;=B$1005),OR(B$1006="",Datos!B309&lt;=B$1006)),FALSE),TRUE))))</f>
        <v>0.0</v>
      </c>
      <c r="C309">
        <f>IF(Datos!C309="",0,IF(AND(C$1008&lt;&gt;"",Datos!C309=C$1008),0,IF(C$1004=0,0,1-CHOOSE(C$1004,IF(ISNUMBER(Datos!C309),AND(OR(C$1005="",Datos!C309&gt;=C$1005),OR(C$1006="",Datos!C309&lt;=C$1006)),FALSE),IF(ISNUMBER(Datos!C309),AND(Datos!C309=INT(Datos!C309),AND(OR(C$1005="",Datos!C309&gt;=C$1005),OR(C$1006="",Datos!C309&lt;=C$1006))),FALSE),OR(ISNUMBER(FIND(";"&amp;UPPER(TRIM(Datos!C309&amp;""))&amp;"=",C$1007)),ISNUMBER(FIND(";"&amp;UPPER(TRIM(Datos!C309&amp;""))&amp;";",C$1007))),OR(UPPER(TRIM(Datos!C309&amp;""))="SÍ",UPPER(TRIM(Datos!C309&amp;""))="SI",UPPER(TRIM(Datos!C309&amp;""))="NO"),IF(ISNUMBER(Datos!C309),AND(OR(C$1005="",Datos!C309&gt;=C$1005),OR(C$1006="",Datos!C309&lt;=C$1006)),FALSE),TRUE))))</f>
        <v>0.0</v>
      </c>
      <c r="D309">
        <f>IF(Datos!D309="",0,IF(AND(D$1008&lt;&gt;"",Datos!D309=D$1008),0,IF(D$1004=0,0,1-CHOOSE(D$1004,IF(ISNUMBER(Datos!D309),AND(OR(D$1005="",Datos!D309&gt;=D$1005),OR(D$1006="",Datos!D309&lt;=D$1006)),FALSE),IF(ISNUMBER(Datos!D309),AND(Datos!D309=INT(Datos!D309),AND(OR(D$1005="",Datos!D309&gt;=D$1005),OR(D$1006="",Datos!D309&lt;=D$1006))),FALSE),OR(ISNUMBER(FIND(";"&amp;UPPER(TRIM(Datos!D309&amp;""))&amp;"=",D$1007)),ISNUMBER(FIND(";"&amp;UPPER(TRIM(Datos!D309&amp;""))&amp;";",D$1007))),OR(UPPER(TRIM(Datos!D309&amp;""))="SÍ",UPPER(TRIM(Datos!D309&amp;""))="SI",UPPER(TRIM(Datos!D309&amp;""))="NO"),IF(ISNUMBER(Datos!D309),AND(OR(D$1005="",Datos!D309&gt;=D$1005),OR(D$1006="",Datos!D309&lt;=D$1006)),FALSE),TRUE))))</f>
        <v>0.0</v>
      </c>
      <c r="E309">
        <f>IF(Datos!E309="",0,IF(AND(E$1008&lt;&gt;"",Datos!E309=E$1008),0,IF(E$1004=0,0,1-CHOOSE(E$1004,IF(ISNUMBER(Datos!E309),AND(OR(E$1005="",Datos!E309&gt;=E$1005),OR(E$1006="",Datos!E309&lt;=E$1006)),FALSE),IF(ISNUMBER(Datos!E309),AND(Datos!E309=INT(Datos!E309),AND(OR(E$1005="",Datos!E309&gt;=E$1005),OR(E$1006="",Datos!E309&lt;=E$1006))),FALSE),OR(ISNUMBER(FIND(";"&amp;UPPER(TRIM(Datos!E309&amp;""))&amp;"=",E$1007)),ISNUMBER(FIND(";"&amp;UPPER(TRIM(Datos!E309&amp;""))&amp;";",E$1007))),OR(UPPER(TRIM(Datos!E309&amp;""))="SÍ",UPPER(TRIM(Datos!E309&amp;""))="SI",UPPER(TRIM(Datos!E309&amp;""))="NO"),IF(ISNUMBER(Datos!E309),AND(OR(E$1005="",Datos!E309&gt;=E$1005),OR(E$1006="",Datos!E309&lt;=E$1006)),FALSE),TRUE))))</f>
        <v>0.0</v>
      </c>
      <c r="F309">
        <f>IF(Datos!F309="",0,IF(AND(F$1008&lt;&gt;"",Datos!F309=F$1008),0,IF(F$1004=0,0,1-CHOOSE(F$1004,IF(ISNUMBER(Datos!F309),AND(OR(F$1005="",Datos!F309&gt;=F$1005),OR(F$1006="",Datos!F309&lt;=F$1006)),FALSE),IF(ISNUMBER(Datos!F309),AND(Datos!F309=INT(Datos!F309),AND(OR(F$1005="",Datos!F309&gt;=F$1005),OR(F$1006="",Datos!F309&lt;=F$1006))),FALSE),OR(ISNUMBER(FIND(";"&amp;UPPER(TRIM(Datos!F309&amp;""))&amp;"=",F$1007)),ISNUMBER(FIND(";"&amp;UPPER(TRIM(Datos!F309&amp;""))&amp;";",F$1007))),OR(UPPER(TRIM(Datos!F309&amp;""))="SÍ",UPPER(TRIM(Datos!F309&amp;""))="SI",UPPER(TRIM(Datos!F309&amp;""))="NO"),IF(ISNUMBER(Datos!F309),AND(OR(F$1005="",Datos!F309&gt;=F$1005),OR(F$1006="",Datos!F309&lt;=F$1006)),FALSE),TRUE))))</f>
        <v>0.0</v>
      </c>
      <c r="G309">
        <f>IF(Datos!G309="",0,IF(AND(G$1008&lt;&gt;"",Datos!G309=G$1008),0,IF(G$1004=0,0,1-CHOOSE(G$1004,IF(ISNUMBER(Datos!G309),AND(OR(G$1005="",Datos!G309&gt;=G$1005),OR(G$1006="",Datos!G309&lt;=G$1006)),FALSE),IF(ISNUMBER(Datos!G309),AND(Datos!G309=INT(Datos!G309),AND(OR(G$1005="",Datos!G309&gt;=G$1005),OR(G$1006="",Datos!G309&lt;=G$1006))),FALSE),OR(ISNUMBER(FIND(";"&amp;UPPER(TRIM(Datos!G309&amp;""))&amp;"=",G$1007)),ISNUMBER(FIND(";"&amp;UPPER(TRIM(Datos!G309&amp;""))&amp;";",G$1007))),OR(UPPER(TRIM(Datos!G309&amp;""))="SÍ",UPPER(TRIM(Datos!G309&amp;""))="SI",UPPER(TRIM(Datos!G309&amp;""))="NO"),IF(ISNUMBER(Datos!G309),AND(OR(G$1005="",Datos!G309&gt;=G$1005),OR(G$1006="",Datos!G309&lt;=G$1006)),FALSE),TRUE))))</f>
        <v>0.0</v>
      </c>
      <c r="H309">
        <f>IF(Datos!H309="",0,IF(AND(H$1008&lt;&gt;"",Datos!H309=H$1008),0,IF(H$1004=0,0,1-CHOOSE(H$1004,IF(ISNUMBER(Datos!H309),AND(OR(H$1005="",Datos!H309&gt;=H$1005),OR(H$1006="",Datos!H309&lt;=H$1006)),FALSE),IF(ISNUMBER(Datos!H309),AND(Datos!H309=INT(Datos!H309),AND(OR(H$1005="",Datos!H309&gt;=H$1005),OR(H$1006="",Datos!H309&lt;=H$1006))),FALSE),OR(ISNUMBER(FIND(";"&amp;UPPER(TRIM(Datos!H309&amp;""))&amp;"=",H$1007)),ISNUMBER(FIND(";"&amp;UPPER(TRIM(Datos!H309&amp;""))&amp;";",H$1007))),OR(UPPER(TRIM(Datos!H309&amp;""))="SÍ",UPPER(TRIM(Datos!H309&amp;""))="SI",UPPER(TRIM(Datos!H309&amp;""))="NO"),IF(ISNUMBER(Datos!H309),AND(OR(H$1005="",Datos!H309&gt;=H$1005),OR(H$1006="",Datos!H309&lt;=H$1006)),FALSE),TRUE))))</f>
        <v>0.0</v>
      </c>
      <c r="I309">
        <f>IF(Datos!I309="",0,IF(AND(I$1008&lt;&gt;"",Datos!I309=I$1008),0,IF(I$1004=0,0,1-CHOOSE(I$1004,IF(ISNUMBER(Datos!I309),AND(OR(I$1005="",Datos!I309&gt;=I$1005),OR(I$1006="",Datos!I309&lt;=I$1006)),FALSE),IF(ISNUMBER(Datos!I309),AND(Datos!I309=INT(Datos!I309),AND(OR(I$1005="",Datos!I309&gt;=I$1005),OR(I$1006="",Datos!I309&lt;=I$1006))),FALSE),OR(ISNUMBER(FIND(";"&amp;UPPER(TRIM(Datos!I309&amp;""))&amp;"=",I$1007)),ISNUMBER(FIND(";"&amp;UPPER(TRIM(Datos!I309&amp;""))&amp;";",I$1007))),OR(UPPER(TRIM(Datos!I309&amp;""))="SÍ",UPPER(TRIM(Datos!I309&amp;""))="SI",UPPER(TRIM(Datos!I309&amp;""))="NO"),IF(ISNUMBER(Datos!I309),AND(OR(I$1005="",Datos!I309&gt;=I$1005),OR(I$1006="",Datos!I309&lt;=I$1006)),FALSE),TRUE))))</f>
        <v>0.0</v>
      </c>
      <c r="J309">
        <f>IF(Datos!J309="",0,IF(AND(J$1008&lt;&gt;"",Datos!J309=J$1008),0,IF(J$1004=0,0,1-CHOOSE(J$1004,IF(ISNUMBER(Datos!J309),AND(OR(J$1005="",Datos!J309&gt;=J$1005),OR(J$1006="",Datos!J309&lt;=J$1006)),FALSE),IF(ISNUMBER(Datos!J309),AND(Datos!J309=INT(Datos!J309),AND(OR(J$1005="",Datos!J309&gt;=J$1005),OR(J$1006="",Datos!J309&lt;=J$1006))),FALSE),OR(ISNUMBER(FIND(";"&amp;UPPER(TRIM(Datos!J309&amp;""))&amp;"=",J$1007)),ISNUMBER(FIND(";"&amp;UPPER(TRIM(Datos!J309&amp;""))&amp;";",J$1007))),OR(UPPER(TRIM(Datos!J309&amp;""))="SÍ",UPPER(TRIM(Datos!J309&amp;""))="SI",UPPER(TRIM(Datos!J309&amp;""))="NO"),IF(ISNUMBER(Datos!J309),AND(OR(J$1005="",Datos!J309&gt;=J$1005),OR(J$1006="",Datos!J309&lt;=J$1006)),FALSE),TRUE))))</f>
        <v>0.0</v>
      </c>
      <c r="K309">
        <f>IF(Datos!K309="",0,IF(AND(K$1008&lt;&gt;"",Datos!K309=K$1008),0,IF(K$1004=0,0,1-CHOOSE(K$1004,IF(ISNUMBER(Datos!K309),AND(OR(K$1005="",Datos!K309&gt;=K$1005),OR(K$1006="",Datos!K309&lt;=K$1006)),FALSE),IF(ISNUMBER(Datos!K309),AND(Datos!K309=INT(Datos!K309),AND(OR(K$1005="",Datos!K309&gt;=K$1005),OR(K$1006="",Datos!K309&lt;=K$1006))),FALSE),OR(ISNUMBER(FIND(";"&amp;UPPER(TRIM(Datos!K309&amp;""))&amp;"=",K$1007)),ISNUMBER(FIND(";"&amp;UPPER(TRIM(Datos!K309&amp;""))&amp;";",K$1007))),OR(UPPER(TRIM(Datos!K309&amp;""))="SÍ",UPPER(TRIM(Datos!K309&amp;""))="SI",UPPER(TRIM(Datos!K309&amp;""))="NO"),IF(ISNUMBER(Datos!K309),AND(OR(K$1005="",Datos!K309&gt;=K$1005),OR(K$1006="",Datos!K309&lt;=K$1006)),FALSE),TRUE))))</f>
        <v>0.0</v>
      </c>
      <c r="L309">
        <f>IF(Datos!L309="",0,IF(AND(L$1008&lt;&gt;"",Datos!L309=L$1008),0,IF(L$1004=0,0,1-CHOOSE(L$1004,IF(ISNUMBER(Datos!L309),AND(OR(L$1005="",Datos!L309&gt;=L$1005),OR(L$1006="",Datos!L309&lt;=L$1006)),FALSE),IF(ISNUMBER(Datos!L309),AND(Datos!L309=INT(Datos!L309),AND(OR(L$1005="",Datos!L309&gt;=L$1005),OR(L$1006="",Datos!L309&lt;=L$1006))),FALSE),OR(ISNUMBER(FIND(";"&amp;UPPER(TRIM(Datos!L309&amp;""))&amp;"=",L$1007)),ISNUMBER(FIND(";"&amp;UPPER(TRIM(Datos!L309&amp;""))&amp;";",L$1007))),OR(UPPER(TRIM(Datos!L309&amp;""))="SÍ",UPPER(TRIM(Datos!L309&amp;""))="SI",UPPER(TRIM(Datos!L309&amp;""))="NO"),IF(ISNUMBER(Datos!L309),AND(OR(L$1005="",Datos!L309&gt;=L$1005),OR(L$1006="",Datos!L309&lt;=L$1006)),FALSE),TRUE))))</f>
        <v>0.0</v>
      </c>
      <c r="M309">
        <f>IF(Datos!M309="",0,IF(AND(M$1008&lt;&gt;"",Datos!M309=M$1008),0,IF(M$1004=0,0,1-CHOOSE(M$1004,IF(ISNUMBER(Datos!M309),AND(OR(M$1005="",Datos!M309&gt;=M$1005),OR(M$1006="",Datos!M309&lt;=M$1006)),FALSE),IF(ISNUMBER(Datos!M309),AND(Datos!M309=INT(Datos!M309),AND(OR(M$1005="",Datos!M309&gt;=M$1005),OR(M$1006="",Datos!M309&lt;=M$1006))),FALSE),OR(ISNUMBER(FIND(";"&amp;UPPER(TRIM(Datos!M309&amp;""))&amp;"=",M$1007)),ISNUMBER(FIND(";"&amp;UPPER(TRIM(Datos!M309&amp;""))&amp;";",M$1007))),OR(UPPER(TRIM(Datos!M309&amp;""))="SÍ",UPPER(TRIM(Datos!M309&amp;""))="SI",UPPER(TRIM(Datos!M309&amp;""))="NO"),IF(ISNUMBER(Datos!M309),AND(OR(M$1005="",Datos!M309&gt;=M$1005),OR(M$1006="",Datos!M309&lt;=M$1006)),FALSE),TRUE))))</f>
        <v>0.0</v>
      </c>
      <c r="N309">
        <f>IF(Datos!N309="",0,IF(AND(N$1008&lt;&gt;"",Datos!N309=N$1008),0,IF(N$1004=0,0,1-CHOOSE(N$1004,IF(ISNUMBER(Datos!N309),AND(OR(N$1005="",Datos!N309&gt;=N$1005),OR(N$1006="",Datos!N309&lt;=N$1006)),FALSE),IF(ISNUMBER(Datos!N309),AND(Datos!N309=INT(Datos!N309),AND(OR(N$1005="",Datos!N309&gt;=N$1005),OR(N$1006="",Datos!N309&lt;=N$1006))),FALSE),OR(ISNUMBER(FIND(";"&amp;UPPER(TRIM(Datos!N309&amp;""))&amp;"=",N$1007)),ISNUMBER(FIND(";"&amp;UPPER(TRIM(Datos!N309&amp;""))&amp;";",N$1007))),OR(UPPER(TRIM(Datos!N309&amp;""))="SÍ",UPPER(TRIM(Datos!N309&amp;""))="SI",UPPER(TRIM(Datos!N309&amp;""))="NO"),IF(ISNUMBER(Datos!N309),AND(OR(N$1005="",Datos!N309&gt;=N$1005),OR(N$1006="",Datos!N309&lt;=N$1006)),FALSE),TRUE))))</f>
        <v>0.0</v>
      </c>
      <c r="O309">
        <f>IF(Datos!O309="",0,IF(AND(O$1008&lt;&gt;"",Datos!O309=O$1008),0,IF(O$1004=0,0,1-CHOOSE(O$1004,IF(ISNUMBER(Datos!O309),AND(OR(O$1005="",Datos!O309&gt;=O$1005),OR(O$1006="",Datos!O309&lt;=O$1006)),FALSE),IF(ISNUMBER(Datos!O309),AND(Datos!O309=INT(Datos!O309),AND(OR(O$1005="",Datos!O309&gt;=O$1005),OR(O$1006="",Datos!O309&lt;=O$1006))),FALSE),OR(ISNUMBER(FIND(";"&amp;UPPER(TRIM(Datos!O309&amp;""))&amp;"=",O$1007)),ISNUMBER(FIND(";"&amp;UPPER(TRIM(Datos!O309&amp;""))&amp;";",O$1007))),OR(UPPER(TRIM(Datos!O309&amp;""))="SÍ",UPPER(TRIM(Datos!O309&amp;""))="SI",UPPER(TRIM(Datos!O309&amp;""))="NO"),IF(ISNUMBER(Datos!O309),AND(OR(O$1005="",Datos!O309&gt;=O$1005),OR(O$1006="",Datos!O309&lt;=O$1006)),FALSE),TRUE))))</f>
        <v>0.0</v>
      </c>
      <c r="P309">
        <f>IF(Datos!P309="",0,IF(AND(P$1008&lt;&gt;"",Datos!P309=P$1008),0,IF(P$1004=0,0,1-CHOOSE(P$1004,IF(ISNUMBER(Datos!P309),AND(OR(P$1005="",Datos!P309&gt;=P$1005),OR(P$1006="",Datos!P309&lt;=P$1006)),FALSE),IF(ISNUMBER(Datos!P309),AND(Datos!P309=INT(Datos!P309),AND(OR(P$1005="",Datos!P309&gt;=P$1005),OR(P$1006="",Datos!P309&lt;=P$1006))),FALSE),OR(ISNUMBER(FIND(";"&amp;UPPER(TRIM(Datos!P309&amp;""))&amp;"=",P$1007)),ISNUMBER(FIND(";"&amp;UPPER(TRIM(Datos!P309&amp;""))&amp;";",P$1007))),OR(UPPER(TRIM(Datos!P309&amp;""))="SÍ",UPPER(TRIM(Datos!P309&amp;""))="SI",UPPER(TRIM(Datos!P309&amp;""))="NO"),IF(ISNUMBER(Datos!P309),AND(OR(P$1005="",Datos!P309&gt;=P$1005),OR(P$1006="",Datos!P309&lt;=P$1006)),FALSE),TRUE))))</f>
        <v>0.0</v>
      </c>
      <c r="Q309">
        <f>IF(Datos!Q309="",0,IF(AND(Q$1008&lt;&gt;"",Datos!Q309=Q$1008),0,IF(Q$1004=0,0,1-CHOOSE(Q$1004,IF(ISNUMBER(Datos!Q309),AND(OR(Q$1005="",Datos!Q309&gt;=Q$1005),OR(Q$1006="",Datos!Q309&lt;=Q$1006)),FALSE),IF(ISNUMBER(Datos!Q309),AND(Datos!Q309=INT(Datos!Q309),AND(OR(Q$1005="",Datos!Q309&gt;=Q$1005),OR(Q$1006="",Datos!Q309&lt;=Q$1006))),FALSE),OR(ISNUMBER(FIND(";"&amp;UPPER(TRIM(Datos!Q309&amp;""))&amp;"=",Q$1007)),ISNUMBER(FIND(";"&amp;UPPER(TRIM(Datos!Q309&amp;""))&amp;";",Q$1007))),OR(UPPER(TRIM(Datos!Q309&amp;""))="SÍ",UPPER(TRIM(Datos!Q309&amp;""))="SI",UPPER(TRIM(Datos!Q309&amp;""))="NO"),IF(ISNUMBER(Datos!Q309),AND(OR(Q$1005="",Datos!Q309&gt;=Q$1005),OR(Q$1006="",Datos!Q309&lt;=Q$1006)),FALSE),TRUE))))</f>
        <v>0.0</v>
      </c>
      <c r="R309">
        <f>IF(Datos!R309="",0,IF(AND(R$1008&lt;&gt;"",Datos!R309=R$1008),0,IF(R$1004=0,0,1-CHOOSE(R$1004,IF(ISNUMBER(Datos!R309),AND(OR(R$1005="",Datos!R309&gt;=R$1005),OR(R$1006="",Datos!R309&lt;=R$1006)),FALSE),IF(ISNUMBER(Datos!R309),AND(Datos!R309=INT(Datos!R309),AND(OR(R$1005="",Datos!R309&gt;=R$1005),OR(R$1006="",Datos!R309&lt;=R$1006))),FALSE),OR(ISNUMBER(FIND(";"&amp;UPPER(TRIM(Datos!R309&amp;""))&amp;"=",R$1007)),ISNUMBER(FIND(";"&amp;UPPER(TRIM(Datos!R309&amp;""))&amp;";",R$1007))),OR(UPPER(TRIM(Datos!R309&amp;""))="SÍ",UPPER(TRIM(Datos!R309&amp;""))="SI",UPPER(TRIM(Datos!R309&amp;""))="NO"),IF(ISNUMBER(Datos!R309),AND(OR(R$1005="",Datos!R309&gt;=R$1005),OR(R$1006="",Datos!R309&lt;=R$1006)),FALSE),TRUE))))</f>
        <v>0.0</v>
      </c>
      <c r="S309">
        <f>IF(Datos!S309="",0,IF(AND(S$1008&lt;&gt;"",Datos!S309=S$1008),0,IF(S$1004=0,0,1-CHOOSE(S$1004,IF(ISNUMBER(Datos!S309),AND(OR(S$1005="",Datos!S309&gt;=S$1005),OR(S$1006="",Datos!S309&lt;=S$1006)),FALSE),IF(ISNUMBER(Datos!S309),AND(Datos!S309=INT(Datos!S309),AND(OR(S$1005="",Datos!S309&gt;=S$1005),OR(S$1006="",Datos!S309&lt;=S$1006))),FALSE),OR(ISNUMBER(FIND(";"&amp;UPPER(TRIM(Datos!S309&amp;""))&amp;"=",S$1007)),ISNUMBER(FIND(";"&amp;UPPER(TRIM(Datos!S309&amp;""))&amp;";",S$1007))),OR(UPPER(TRIM(Datos!S309&amp;""))="SÍ",UPPER(TRIM(Datos!S309&amp;""))="SI",UPPER(TRIM(Datos!S309&amp;""))="NO"),IF(ISNUMBER(Datos!S309),AND(OR(S$1005="",Datos!S309&gt;=S$1005),OR(S$1006="",Datos!S309&lt;=S$1006)),FALSE),TRUE))))</f>
        <v>0.0</v>
      </c>
      <c r="T309">
        <f>IF(Datos!T309="",0,IF(AND(T$1008&lt;&gt;"",Datos!T309=T$1008),0,IF(T$1004=0,0,1-CHOOSE(T$1004,IF(ISNUMBER(Datos!T309),AND(OR(T$1005="",Datos!T309&gt;=T$1005),OR(T$1006="",Datos!T309&lt;=T$1006)),FALSE),IF(ISNUMBER(Datos!T309),AND(Datos!T309=INT(Datos!T309),AND(OR(T$1005="",Datos!T309&gt;=T$1005),OR(T$1006="",Datos!T309&lt;=T$1006))),FALSE),OR(ISNUMBER(FIND(";"&amp;UPPER(TRIM(Datos!T309&amp;""))&amp;"=",T$1007)),ISNUMBER(FIND(";"&amp;UPPER(TRIM(Datos!T309&amp;""))&amp;";",T$1007))),OR(UPPER(TRIM(Datos!T309&amp;""))="SÍ",UPPER(TRIM(Datos!T309&amp;""))="SI",UPPER(TRIM(Datos!T309&amp;""))="NO"),IF(ISNUMBER(Datos!T309),AND(OR(T$1005="",Datos!T309&gt;=T$1005),OR(T$1006="",Datos!T309&lt;=T$1006)),FALSE),TRUE))))</f>
        <v>0.0</v>
      </c>
      <c r="U309">
        <f>IF(Datos!U309="",0,IF(AND(U$1008&lt;&gt;"",Datos!U309=U$1008),0,IF(U$1004=0,0,1-CHOOSE(U$1004,IF(ISNUMBER(Datos!U309),AND(OR(U$1005="",Datos!U309&gt;=U$1005),OR(U$1006="",Datos!U309&lt;=U$1006)),FALSE),IF(ISNUMBER(Datos!U309),AND(Datos!U309=INT(Datos!U309),AND(OR(U$1005="",Datos!U309&gt;=U$1005),OR(U$1006="",Datos!U309&lt;=U$1006))),FALSE),OR(ISNUMBER(FIND(";"&amp;UPPER(TRIM(Datos!U309&amp;""))&amp;"=",U$1007)),ISNUMBER(FIND(";"&amp;UPPER(TRIM(Datos!U309&amp;""))&amp;";",U$1007))),OR(UPPER(TRIM(Datos!U309&amp;""))="SÍ",UPPER(TRIM(Datos!U309&amp;""))="SI",UPPER(TRIM(Datos!U309&amp;""))="NO"),IF(ISNUMBER(Datos!U309),AND(OR(U$1005="",Datos!U309&gt;=U$1005),OR(U$1006="",Datos!U309&lt;=U$1006)),FALSE),TRUE))))</f>
        <v>0.0</v>
      </c>
      <c r="V309">
        <f>IF(Datos!V309="",0,IF(AND(V$1008&lt;&gt;"",Datos!V309=V$1008),0,IF(V$1004=0,0,1-CHOOSE(V$1004,IF(ISNUMBER(Datos!V309),AND(OR(V$1005="",Datos!V309&gt;=V$1005),OR(V$1006="",Datos!V309&lt;=V$1006)),FALSE),IF(ISNUMBER(Datos!V309),AND(Datos!V309=INT(Datos!V309),AND(OR(V$1005="",Datos!V309&gt;=V$1005),OR(V$1006="",Datos!V309&lt;=V$1006))),FALSE),OR(ISNUMBER(FIND(";"&amp;UPPER(TRIM(Datos!V309&amp;""))&amp;"=",V$1007)),ISNUMBER(FIND(";"&amp;UPPER(TRIM(Datos!V309&amp;""))&amp;";",V$1007))),OR(UPPER(TRIM(Datos!V309&amp;""))="SÍ",UPPER(TRIM(Datos!V309&amp;""))="SI",UPPER(TRIM(Datos!V309&amp;""))="NO"),IF(ISNUMBER(Datos!V309),AND(OR(V$1005="",Datos!V309&gt;=V$1005),OR(V$1006="",Datos!V309&lt;=V$1006)),FALSE),TRUE))))</f>
        <v>0.0</v>
      </c>
      <c r="W309">
        <f>IF(Datos!W309="",0,IF(AND(W$1008&lt;&gt;"",Datos!W309=W$1008),0,IF(W$1004=0,0,1-CHOOSE(W$1004,IF(ISNUMBER(Datos!W309),AND(OR(W$1005="",Datos!W309&gt;=W$1005),OR(W$1006="",Datos!W309&lt;=W$1006)),FALSE),IF(ISNUMBER(Datos!W309),AND(Datos!W309=INT(Datos!W309),AND(OR(W$1005="",Datos!W309&gt;=W$1005),OR(W$1006="",Datos!W309&lt;=W$1006))),FALSE),OR(ISNUMBER(FIND(";"&amp;UPPER(TRIM(Datos!W309&amp;""))&amp;"=",W$1007)),ISNUMBER(FIND(";"&amp;UPPER(TRIM(Datos!W309&amp;""))&amp;";",W$1007))),OR(UPPER(TRIM(Datos!W309&amp;""))="SÍ",UPPER(TRIM(Datos!W309&amp;""))="SI",UPPER(TRIM(Datos!W309&amp;""))="NO"),IF(ISNUMBER(Datos!W309),AND(OR(W$1005="",Datos!W309&gt;=W$1005),OR(W$1006="",Datos!W309&lt;=W$1006)),FALSE),TRUE))))</f>
        <v>0.0</v>
      </c>
      <c r="X309">
        <f>IF(Datos!X309="",0,IF(AND(X$1008&lt;&gt;"",Datos!X309=X$1008),0,IF(X$1004=0,0,1-CHOOSE(X$1004,IF(ISNUMBER(Datos!X309),AND(OR(X$1005="",Datos!X309&gt;=X$1005),OR(X$1006="",Datos!X309&lt;=X$1006)),FALSE),IF(ISNUMBER(Datos!X309),AND(Datos!X309=INT(Datos!X309),AND(OR(X$1005="",Datos!X309&gt;=X$1005),OR(X$1006="",Datos!X309&lt;=X$1006))),FALSE),OR(ISNUMBER(FIND(";"&amp;UPPER(TRIM(Datos!X309&amp;""))&amp;"=",X$1007)),ISNUMBER(FIND(";"&amp;UPPER(TRIM(Datos!X309&amp;""))&amp;";",X$1007))),OR(UPPER(TRIM(Datos!X309&amp;""))="SÍ",UPPER(TRIM(Datos!X309&amp;""))="SI",UPPER(TRIM(Datos!X309&amp;""))="NO"),IF(ISNUMBER(Datos!X309),AND(OR(X$1005="",Datos!X309&gt;=X$1005),OR(X$1006="",Datos!X309&lt;=X$1006)),FALSE),TRUE))))</f>
        <v>0.0</v>
      </c>
      <c r="Y309">
        <f>IF(Datos!Y309="",0,IF(AND(Y$1008&lt;&gt;"",Datos!Y309=Y$1008),0,IF(Y$1004=0,0,1-CHOOSE(Y$1004,IF(ISNUMBER(Datos!Y309),AND(OR(Y$1005="",Datos!Y309&gt;=Y$1005),OR(Y$1006="",Datos!Y309&lt;=Y$1006)),FALSE),IF(ISNUMBER(Datos!Y309),AND(Datos!Y309=INT(Datos!Y309),AND(OR(Y$1005="",Datos!Y309&gt;=Y$1005),OR(Y$1006="",Datos!Y309&lt;=Y$1006))),FALSE),OR(ISNUMBER(FIND(";"&amp;UPPER(TRIM(Datos!Y309&amp;""))&amp;"=",Y$1007)),ISNUMBER(FIND(";"&amp;UPPER(TRIM(Datos!Y309&amp;""))&amp;";",Y$1007))),OR(UPPER(TRIM(Datos!Y309&amp;""))="SÍ",UPPER(TRIM(Datos!Y309&amp;""))="SI",UPPER(TRIM(Datos!Y309&amp;""))="NO"),IF(ISNUMBER(Datos!Y309),AND(OR(Y$1005="",Datos!Y309&gt;=Y$1005),OR(Y$1006="",Datos!Y309&lt;=Y$1006)),FALSE),TRUE))))</f>
        <v>0.0</v>
      </c>
      <c r="Z309">
        <f>IF(Datos!Z309="",0,IF(AND(Z$1008&lt;&gt;"",Datos!Z309=Z$1008),0,IF(Z$1004=0,0,1-CHOOSE(Z$1004,IF(ISNUMBER(Datos!Z309),AND(OR(Z$1005="",Datos!Z309&gt;=Z$1005),OR(Z$1006="",Datos!Z309&lt;=Z$1006)),FALSE),IF(ISNUMBER(Datos!Z309),AND(Datos!Z309=INT(Datos!Z309),AND(OR(Z$1005="",Datos!Z309&gt;=Z$1005),OR(Z$1006="",Datos!Z309&lt;=Z$1006))),FALSE),OR(ISNUMBER(FIND(";"&amp;UPPER(TRIM(Datos!Z309&amp;""))&amp;"=",Z$1007)),ISNUMBER(FIND(";"&amp;UPPER(TRIM(Datos!Z309&amp;""))&amp;";",Z$1007))),OR(UPPER(TRIM(Datos!Z309&amp;""))="SÍ",UPPER(TRIM(Datos!Z309&amp;""))="SI",UPPER(TRIM(Datos!Z309&amp;""))="NO"),IF(ISNUMBER(Datos!Z309),AND(OR(Z$1005="",Datos!Z309&gt;=Z$1005),OR(Z$1006="",Datos!Z309&lt;=Z$1006)),FALSE),TRUE))))</f>
        <v>0.0</v>
      </c>
      <c r="AA309">
        <f>IF(Datos!AA309="",0,IF(AND(AA$1008&lt;&gt;"",Datos!AA309=AA$1008),0,IF(AA$1004=0,0,1-CHOOSE(AA$1004,IF(ISNUMBER(Datos!AA309),AND(OR(AA$1005="",Datos!AA309&gt;=AA$1005),OR(AA$1006="",Datos!AA309&lt;=AA$1006)),FALSE),IF(ISNUMBER(Datos!AA309),AND(Datos!AA309=INT(Datos!AA309),AND(OR(AA$1005="",Datos!AA309&gt;=AA$1005),OR(AA$1006="",Datos!AA309&lt;=AA$1006))),FALSE),OR(ISNUMBER(FIND(";"&amp;UPPER(TRIM(Datos!AA309&amp;""))&amp;"=",AA$1007)),ISNUMBER(FIND(";"&amp;UPPER(TRIM(Datos!AA309&amp;""))&amp;";",AA$1007))),OR(UPPER(TRIM(Datos!AA309&amp;""))="SÍ",UPPER(TRIM(Datos!AA309&amp;""))="SI",UPPER(TRIM(Datos!AA309&amp;""))="NO"),IF(ISNUMBER(Datos!AA309),AND(OR(AA$1005="",Datos!AA309&gt;=AA$1005),OR(AA$1006="",Datos!AA309&lt;=AA$1006)),FALSE),TRUE))))</f>
        <v>0.0</v>
      </c>
      <c r="AB309">
        <f>IF(Datos!AB309="",0,IF(AND(AB$1008&lt;&gt;"",Datos!AB309=AB$1008),0,IF(AB$1004=0,0,1-CHOOSE(AB$1004,IF(ISNUMBER(Datos!AB309),AND(OR(AB$1005="",Datos!AB309&gt;=AB$1005),OR(AB$1006="",Datos!AB309&lt;=AB$1006)),FALSE),IF(ISNUMBER(Datos!AB309),AND(Datos!AB309=INT(Datos!AB309),AND(OR(AB$1005="",Datos!AB309&gt;=AB$1005),OR(AB$1006="",Datos!AB309&lt;=AB$1006))),FALSE),OR(ISNUMBER(FIND(";"&amp;UPPER(TRIM(Datos!AB309&amp;""))&amp;"=",AB$1007)),ISNUMBER(FIND(";"&amp;UPPER(TRIM(Datos!AB309&amp;""))&amp;";",AB$1007))),OR(UPPER(TRIM(Datos!AB309&amp;""))="SÍ",UPPER(TRIM(Datos!AB309&amp;""))="SI",UPPER(TRIM(Datos!AB309&amp;""))="NO"),IF(ISNUMBER(Datos!AB309),AND(OR(AB$1005="",Datos!AB309&gt;=AB$1005),OR(AB$1006="",Datos!AB309&lt;=AB$1006)),FALSE),TRUE))))</f>
        <v>0.0</v>
      </c>
      <c r="AC309">
        <f>IF(Datos!AC309="",0,IF(AND(AC$1008&lt;&gt;"",Datos!AC309=AC$1008),0,IF(AC$1004=0,0,1-CHOOSE(AC$1004,IF(ISNUMBER(Datos!AC309),AND(OR(AC$1005="",Datos!AC309&gt;=AC$1005),OR(AC$1006="",Datos!AC309&lt;=AC$1006)),FALSE),IF(ISNUMBER(Datos!AC309),AND(Datos!AC309=INT(Datos!AC309),AND(OR(AC$1005="",Datos!AC309&gt;=AC$1005),OR(AC$1006="",Datos!AC309&lt;=AC$1006))),FALSE),OR(ISNUMBER(FIND(";"&amp;UPPER(TRIM(Datos!AC309&amp;""))&amp;"=",AC$1007)),ISNUMBER(FIND(";"&amp;UPPER(TRIM(Datos!AC309&amp;""))&amp;";",AC$1007))),OR(UPPER(TRIM(Datos!AC309&amp;""))="SÍ",UPPER(TRIM(Datos!AC309&amp;""))="SI",UPPER(TRIM(Datos!AC309&amp;""))="NO"),IF(ISNUMBER(Datos!AC309),AND(OR(AC$1005="",Datos!AC309&gt;=AC$1005),OR(AC$1006="",Datos!AC309&lt;=AC$1006)),FALSE),TRUE))))</f>
        <v>0.0</v>
      </c>
      <c r="AD309">
        <f>IF(Datos!AD309="",0,IF(AND(AD$1008&lt;&gt;"",Datos!AD309=AD$1008),0,IF(AD$1004=0,0,1-CHOOSE(AD$1004,IF(ISNUMBER(Datos!AD309),AND(OR(AD$1005="",Datos!AD309&gt;=AD$1005),OR(AD$1006="",Datos!AD309&lt;=AD$1006)),FALSE),IF(ISNUMBER(Datos!AD309),AND(Datos!AD309=INT(Datos!AD309),AND(OR(AD$1005="",Datos!AD309&gt;=AD$1005),OR(AD$1006="",Datos!AD309&lt;=AD$1006))),FALSE),OR(ISNUMBER(FIND(";"&amp;UPPER(TRIM(Datos!AD309&amp;""))&amp;"=",AD$1007)),ISNUMBER(FIND(";"&amp;UPPER(TRIM(Datos!AD309&amp;""))&amp;";",AD$1007))),OR(UPPER(TRIM(Datos!AD309&amp;""))="SÍ",UPPER(TRIM(Datos!AD309&amp;""))="SI",UPPER(TRIM(Datos!AD309&amp;""))="NO"),IF(ISNUMBER(Datos!AD309),AND(OR(AD$1005="",Datos!AD309&gt;=AD$1005),OR(AD$1006="",Datos!AD309&lt;=AD$1006)),FALSE),TRUE))))</f>
        <v>0.0</v>
      </c>
      <c r="AE309">
        <f>IF(Datos!AE309="",0,IF(AND(AE$1008&lt;&gt;"",Datos!AE309=AE$1008),0,IF(AE$1004=0,0,1-CHOOSE(AE$1004,IF(ISNUMBER(Datos!AE309),AND(OR(AE$1005="",Datos!AE309&gt;=AE$1005),OR(AE$1006="",Datos!AE309&lt;=AE$1006)),FALSE),IF(ISNUMBER(Datos!AE309),AND(Datos!AE309=INT(Datos!AE309),AND(OR(AE$1005="",Datos!AE309&gt;=AE$1005),OR(AE$1006="",Datos!AE309&lt;=AE$1006))),FALSE),OR(ISNUMBER(FIND(";"&amp;UPPER(TRIM(Datos!AE309&amp;""))&amp;"=",AE$1007)),ISNUMBER(FIND(";"&amp;UPPER(TRIM(Datos!AE309&amp;""))&amp;";",AE$1007))),OR(UPPER(TRIM(Datos!AE309&amp;""))="SÍ",UPPER(TRIM(Datos!AE309&amp;""))="SI",UPPER(TRIM(Datos!AE309&amp;""))="NO"),IF(ISNUMBER(Datos!AE309),AND(OR(AE$1005="",Datos!AE309&gt;=AE$1005),OR(AE$1006="",Datos!AE309&lt;=AE$1006)),FALSE),TRUE))))</f>
        <v>0.0</v>
      </c>
    </row>
    <row r="310" spans="2:31">
      <c r="B310">
        <f>IF(Datos!B310="",0,IF(AND(B$1008&lt;&gt;"",Datos!B310=B$1008),0,IF(B$1004=0,0,1-CHOOSE(B$1004,IF(ISNUMBER(Datos!B310),AND(OR(B$1005="",Datos!B310&gt;=B$1005),OR(B$1006="",Datos!B310&lt;=B$1006)),FALSE),IF(ISNUMBER(Datos!B310),AND(Datos!B310=INT(Datos!B310),AND(OR(B$1005="",Datos!B310&gt;=B$1005),OR(B$1006="",Datos!B310&lt;=B$1006))),FALSE),OR(ISNUMBER(FIND(";"&amp;UPPER(TRIM(Datos!B310&amp;""))&amp;"=",B$1007)),ISNUMBER(FIND(";"&amp;UPPER(TRIM(Datos!B310&amp;""))&amp;";",B$1007))),OR(UPPER(TRIM(Datos!B310&amp;""))="SÍ",UPPER(TRIM(Datos!B310&amp;""))="SI",UPPER(TRIM(Datos!B310&amp;""))="NO"),IF(ISNUMBER(Datos!B310),AND(OR(B$1005="",Datos!B310&gt;=B$1005),OR(B$1006="",Datos!B310&lt;=B$1006)),FALSE),TRUE))))</f>
        <v>0.0</v>
      </c>
      <c r="C310">
        <f>IF(Datos!C310="",0,IF(AND(C$1008&lt;&gt;"",Datos!C310=C$1008),0,IF(C$1004=0,0,1-CHOOSE(C$1004,IF(ISNUMBER(Datos!C310),AND(OR(C$1005="",Datos!C310&gt;=C$1005),OR(C$1006="",Datos!C310&lt;=C$1006)),FALSE),IF(ISNUMBER(Datos!C310),AND(Datos!C310=INT(Datos!C310),AND(OR(C$1005="",Datos!C310&gt;=C$1005),OR(C$1006="",Datos!C310&lt;=C$1006))),FALSE),OR(ISNUMBER(FIND(";"&amp;UPPER(TRIM(Datos!C310&amp;""))&amp;"=",C$1007)),ISNUMBER(FIND(";"&amp;UPPER(TRIM(Datos!C310&amp;""))&amp;";",C$1007))),OR(UPPER(TRIM(Datos!C310&amp;""))="SÍ",UPPER(TRIM(Datos!C310&amp;""))="SI",UPPER(TRIM(Datos!C310&amp;""))="NO"),IF(ISNUMBER(Datos!C310),AND(OR(C$1005="",Datos!C310&gt;=C$1005),OR(C$1006="",Datos!C310&lt;=C$1006)),FALSE),TRUE))))</f>
        <v>0.0</v>
      </c>
      <c r="D310">
        <f>IF(Datos!D310="",0,IF(AND(D$1008&lt;&gt;"",Datos!D310=D$1008),0,IF(D$1004=0,0,1-CHOOSE(D$1004,IF(ISNUMBER(Datos!D310),AND(OR(D$1005="",Datos!D310&gt;=D$1005),OR(D$1006="",Datos!D310&lt;=D$1006)),FALSE),IF(ISNUMBER(Datos!D310),AND(Datos!D310=INT(Datos!D310),AND(OR(D$1005="",Datos!D310&gt;=D$1005),OR(D$1006="",Datos!D310&lt;=D$1006))),FALSE),OR(ISNUMBER(FIND(";"&amp;UPPER(TRIM(Datos!D310&amp;""))&amp;"=",D$1007)),ISNUMBER(FIND(";"&amp;UPPER(TRIM(Datos!D310&amp;""))&amp;";",D$1007))),OR(UPPER(TRIM(Datos!D310&amp;""))="SÍ",UPPER(TRIM(Datos!D310&amp;""))="SI",UPPER(TRIM(Datos!D310&amp;""))="NO"),IF(ISNUMBER(Datos!D310),AND(OR(D$1005="",Datos!D310&gt;=D$1005),OR(D$1006="",Datos!D310&lt;=D$1006)),FALSE),TRUE))))</f>
        <v>0.0</v>
      </c>
      <c r="E310">
        <f>IF(Datos!E310="",0,IF(AND(E$1008&lt;&gt;"",Datos!E310=E$1008),0,IF(E$1004=0,0,1-CHOOSE(E$1004,IF(ISNUMBER(Datos!E310),AND(OR(E$1005="",Datos!E310&gt;=E$1005),OR(E$1006="",Datos!E310&lt;=E$1006)),FALSE),IF(ISNUMBER(Datos!E310),AND(Datos!E310=INT(Datos!E310),AND(OR(E$1005="",Datos!E310&gt;=E$1005),OR(E$1006="",Datos!E310&lt;=E$1006))),FALSE),OR(ISNUMBER(FIND(";"&amp;UPPER(TRIM(Datos!E310&amp;""))&amp;"=",E$1007)),ISNUMBER(FIND(";"&amp;UPPER(TRIM(Datos!E310&amp;""))&amp;";",E$1007))),OR(UPPER(TRIM(Datos!E310&amp;""))="SÍ",UPPER(TRIM(Datos!E310&amp;""))="SI",UPPER(TRIM(Datos!E310&amp;""))="NO"),IF(ISNUMBER(Datos!E310),AND(OR(E$1005="",Datos!E310&gt;=E$1005),OR(E$1006="",Datos!E310&lt;=E$1006)),FALSE),TRUE))))</f>
        <v>0.0</v>
      </c>
      <c r="F310">
        <f>IF(Datos!F310="",0,IF(AND(F$1008&lt;&gt;"",Datos!F310=F$1008),0,IF(F$1004=0,0,1-CHOOSE(F$1004,IF(ISNUMBER(Datos!F310),AND(OR(F$1005="",Datos!F310&gt;=F$1005),OR(F$1006="",Datos!F310&lt;=F$1006)),FALSE),IF(ISNUMBER(Datos!F310),AND(Datos!F310=INT(Datos!F310),AND(OR(F$1005="",Datos!F310&gt;=F$1005),OR(F$1006="",Datos!F310&lt;=F$1006))),FALSE),OR(ISNUMBER(FIND(";"&amp;UPPER(TRIM(Datos!F310&amp;""))&amp;"=",F$1007)),ISNUMBER(FIND(";"&amp;UPPER(TRIM(Datos!F310&amp;""))&amp;";",F$1007))),OR(UPPER(TRIM(Datos!F310&amp;""))="SÍ",UPPER(TRIM(Datos!F310&amp;""))="SI",UPPER(TRIM(Datos!F310&amp;""))="NO"),IF(ISNUMBER(Datos!F310),AND(OR(F$1005="",Datos!F310&gt;=F$1005),OR(F$1006="",Datos!F310&lt;=F$1006)),FALSE),TRUE))))</f>
        <v>0.0</v>
      </c>
      <c r="G310">
        <f>IF(Datos!G310="",0,IF(AND(G$1008&lt;&gt;"",Datos!G310=G$1008),0,IF(G$1004=0,0,1-CHOOSE(G$1004,IF(ISNUMBER(Datos!G310),AND(OR(G$1005="",Datos!G310&gt;=G$1005),OR(G$1006="",Datos!G310&lt;=G$1006)),FALSE),IF(ISNUMBER(Datos!G310),AND(Datos!G310=INT(Datos!G310),AND(OR(G$1005="",Datos!G310&gt;=G$1005),OR(G$1006="",Datos!G310&lt;=G$1006))),FALSE),OR(ISNUMBER(FIND(";"&amp;UPPER(TRIM(Datos!G310&amp;""))&amp;"=",G$1007)),ISNUMBER(FIND(";"&amp;UPPER(TRIM(Datos!G310&amp;""))&amp;";",G$1007))),OR(UPPER(TRIM(Datos!G310&amp;""))="SÍ",UPPER(TRIM(Datos!G310&amp;""))="SI",UPPER(TRIM(Datos!G310&amp;""))="NO"),IF(ISNUMBER(Datos!G310),AND(OR(G$1005="",Datos!G310&gt;=G$1005),OR(G$1006="",Datos!G310&lt;=G$1006)),FALSE),TRUE))))</f>
        <v>0.0</v>
      </c>
      <c r="H310">
        <f>IF(Datos!H310="",0,IF(AND(H$1008&lt;&gt;"",Datos!H310=H$1008),0,IF(H$1004=0,0,1-CHOOSE(H$1004,IF(ISNUMBER(Datos!H310),AND(OR(H$1005="",Datos!H310&gt;=H$1005),OR(H$1006="",Datos!H310&lt;=H$1006)),FALSE),IF(ISNUMBER(Datos!H310),AND(Datos!H310=INT(Datos!H310),AND(OR(H$1005="",Datos!H310&gt;=H$1005),OR(H$1006="",Datos!H310&lt;=H$1006))),FALSE),OR(ISNUMBER(FIND(";"&amp;UPPER(TRIM(Datos!H310&amp;""))&amp;"=",H$1007)),ISNUMBER(FIND(";"&amp;UPPER(TRIM(Datos!H310&amp;""))&amp;";",H$1007))),OR(UPPER(TRIM(Datos!H310&amp;""))="SÍ",UPPER(TRIM(Datos!H310&amp;""))="SI",UPPER(TRIM(Datos!H310&amp;""))="NO"),IF(ISNUMBER(Datos!H310),AND(OR(H$1005="",Datos!H310&gt;=H$1005),OR(H$1006="",Datos!H310&lt;=H$1006)),FALSE),TRUE))))</f>
        <v>0.0</v>
      </c>
      <c r="I310">
        <f>IF(Datos!I310="",0,IF(AND(I$1008&lt;&gt;"",Datos!I310=I$1008),0,IF(I$1004=0,0,1-CHOOSE(I$1004,IF(ISNUMBER(Datos!I310),AND(OR(I$1005="",Datos!I310&gt;=I$1005),OR(I$1006="",Datos!I310&lt;=I$1006)),FALSE),IF(ISNUMBER(Datos!I310),AND(Datos!I310=INT(Datos!I310),AND(OR(I$1005="",Datos!I310&gt;=I$1005),OR(I$1006="",Datos!I310&lt;=I$1006))),FALSE),OR(ISNUMBER(FIND(";"&amp;UPPER(TRIM(Datos!I310&amp;""))&amp;"=",I$1007)),ISNUMBER(FIND(";"&amp;UPPER(TRIM(Datos!I310&amp;""))&amp;";",I$1007))),OR(UPPER(TRIM(Datos!I310&amp;""))="SÍ",UPPER(TRIM(Datos!I310&amp;""))="SI",UPPER(TRIM(Datos!I310&amp;""))="NO"),IF(ISNUMBER(Datos!I310),AND(OR(I$1005="",Datos!I310&gt;=I$1005),OR(I$1006="",Datos!I310&lt;=I$1006)),FALSE),TRUE))))</f>
        <v>0.0</v>
      </c>
      <c r="J310">
        <f>IF(Datos!J310="",0,IF(AND(J$1008&lt;&gt;"",Datos!J310=J$1008),0,IF(J$1004=0,0,1-CHOOSE(J$1004,IF(ISNUMBER(Datos!J310),AND(OR(J$1005="",Datos!J310&gt;=J$1005),OR(J$1006="",Datos!J310&lt;=J$1006)),FALSE),IF(ISNUMBER(Datos!J310),AND(Datos!J310=INT(Datos!J310),AND(OR(J$1005="",Datos!J310&gt;=J$1005),OR(J$1006="",Datos!J310&lt;=J$1006))),FALSE),OR(ISNUMBER(FIND(";"&amp;UPPER(TRIM(Datos!J310&amp;""))&amp;"=",J$1007)),ISNUMBER(FIND(";"&amp;UPPER(TRIM(Datos!J310&amp;""))&amp;";",J$1007))),OR(UPPER(TRIM(Datos!J310&amp;""))="SÍ",UPPER(TRIM(Datos!J310&amp;""))="SI",UPPER(TRIM(Datos!J310&amp;""))="NO"),IF(ISNUMBER(Datos!J310),AND(OR(J$1005="",Datos!J310&gt;=J$1005),OR(J$1006="",Datos!J310&lt;=J$1006)),FALSE),TRUE))))</f>
        <v>0.0</v>
      </c>
      <c r="K310">
        <f>IF(Datos!K310="",0,IF(AND(K$1008&lt;&gt;"",Datos!K310=K$1008),0,IF(K$1004=0,0,1-CHOOSE(K$1004,IF(ISNUMBER(Datos!K310),AND(OR(K$1005="",Datos!K310&gt;=K$1005),OR(K$1006="",Datos!K310&lt;=K$1006)),FALSE),IF(ISNUMBER(Datos!K310),AND(Datos!K310=INT(Datos!K310),AND(OR(K$1005="",Datos!K310&gt;=K$1005),OR(K$1006="",Datos!K310&lt;=K$1006))),FALSE),OR(ISNUMBER(FIND(";"&amp;UPPER(TRIM(Datos!K310&amp;""))&amp;"=",K$1007)),ISNUMBER(FIND(";"&amp;UPPER(TRIM(Datos!K310&amp;""))&amp;";",K$1007))),OR(UPPER(TRIM(Datos!K310&amp;""))="SÍ",UPPER(TRIM(Datos!K310&amp;""))="SI",UPPER(TRIM(Datos!K310&amp;""))="NO"),IF(ISNUMBER(Datos!K310),AND(OR(K$1005="",Datos!K310&gt;=K$1005),OR(K$1006="",Datos!K310&lt;=K$1006)),FALSE),TRUE))))</f>
        <v>0.0</v>
      </c>
      <c r="L310">
        <f>IF(Datos!L310="",0,IF(AND(L$1008&lt;&gt;"",Datos!L310=L$1008),0,IF(L$1004=0,0,1-CHOOSE(L$1004,IF(ISNUMBER(Datos!L310),AND(OR(L$1005="",Datos!L310&gt;=L$1005),OR(L$1006="",Datos!L310&lt;=L$1006)),FALSE),IF(ISNUMBER(Datos!L310),AND(Datos!L310=INT(Datos!L310),AND(OR(L$1005="",Datos!L310&gt;=L$1005),OR(L$1006="",Datos!L310&lt;=L$1006))),FALSE),OR(ISNUMBER(FIND(";"&amp;UPPER(TRIM(Datos!L310&amp;""))&amp;"=",L$1007)),ISNUMBER(FIND(";"&amp;UPPER(TRIM(Datos!L310&amp;""))&amp;";",L$1007))),OR(UPPER(TRIM(Datos!L310&amp;""))="SÍ",UPPER(TRIM(Datos!L310&amp;""))="SI",UPPER(TRIM(Datos!L310&amp;""))="NO"),IF(ISNUMBER(Datos!L310),AND(OR(L$1005="",Datos!L310&gt;=L$1005),OR(L$1006="",Datos!L310&lt;=L$1006)),FALSE),TRUE))))</f>
        <v>0.0</v>
      </c>
      <c r="M310">
        <f>IF(Datos!M310="",0,IF(AND(M$1008&lt;&gt;"",Datos!M310=M$1008),0,IF(M$1004=0,0,1-CHOOSE(M$1004,IF(ISNUMBER(Datos!M310),AND(OR(M$1005="",Datos!M310&gt;=M$1005),OR(M$1006="",Datos!M310&lt;=M$1006)),FALSE),IF(ISNUMBER(Datos!M310),AND(Datos!M310=INT(Datos!M310),AND(OR(M$1005="",Datos!M310&gt;=M$1005),OR(M$1006="",Datos!M310&lt;=M$1006))),FALSE),OR(ISNUMBER(FIND(";"&amp;UPPER(TRIM(Datos!M310&amp;""))&amp;"=",M$1007)),ISNUMBER(FIND(";"&amp;UPPER(TRIM(Datos!M310&amp;""))&amp;";",M$1007))),OR(UPPER(TRIM(Datos!M310&amp;""))="SÍ",UPPER(TRIM(Datos!M310&amp;""))="SI",UPPER(TRIM(Datos!M310&amp;""))="NO"),IF(ISNUMBER(Datos!M310),AND(OR(M$1005="",Datos!M310&gt;=M$1005),OR(M$1006="",Datos!M310&lt;=M$1006)),FALSE),TRUE))))</f>
        <v>0.0</v>
      </c>
      <c r="N310">
        <f>IF(Datos!N310="",0,IF(AND(N$1008&lt;&gt;"",Datos!N310=N$1008),0,IF(N$1004=0,0,1-CHOOSE(N$1004,IF(ISNUMBER(Datos!N310),AND(OR(N$1005="",Datos!N310&gt;=N$1005),OR(N$1006="",Datos!N310&lt;=N$1006)),FALSE),IF(ISNUMBER(Datos!N310),AND(Datos!N310=INT(Datos!N310),AND(OR(N$1005="",Datos!N310&gt;=N$1005),OR(N$1006="",Datos!N310&lt;=N$1006))),FALSE),OR(ISNUMBER(FIND(";"&amp;UPPER(TRIM(Datos!N310&amp;""))&amp;"=",N$1007)),ISNUMBER(FIND(";"&amp;UPPER(TRIM(Datos!N310&amp;""))&amp;";",N$1007))),OR(UPPER(TRIM(Datos!N310&amp;""))="SÍ",UPPER(TRIM(Datos!N310&amp;""))="SI",UPPER(TRIM(Datos!N310&amp;""))="NO"),IF(ISNUMBER(Datos!N310),AND(OR(N$1005="",Datos!N310&gt;=N$1005),OR(N$1006="",Datos!N310&lt;=N$1006)),FALSE),TRUE))))</f>
        <v>0.0</v>
      </c>
      <c r="O310">
        <f>IF(Datos!O310="",0,IF(AND(O$1008&lt;&gt;"",Datos!O310=O$1008),0,IF(O$1004=0,0,1-CHOOSE(O$1004,IF(ISNUMBER(Datos!O310),AND(OR(O$1005="",Datos!O310&gt;=O$1005),OR(O$1006="",Datos!O310&lt;=O$1006)),FALSE),IF(ISNUMBER(Datos!O310),AND(Datos!O310=INT(Datos!O310),AND(OR(O$1005="",Datos!O310&gt;=O$1005),OR(O$1006="",Datos!O310&lt;=O$1006))),FALSE),OR(ISNUMBER(FIND(";"&amp;UPPER(TRIM(Datos!O310&amp;""))&amp;"=",O$1007)),ISNUMBER(FIND(";"&amp;UPPER(TRIM(Datos!O310&amp;""))&amp;";",O$1007))),OR(UPPER(TRIM(Datos!O310&amp;""))="SÍ",UPPER(TRIM(Datos!O310&amp;""))="SI",UPPER(TRIM(Datos!O310&amp;""))="NO"),IF(ISNUMBER(Datos!O310),AND(OR(O$1005="",Datos!O310&gt;=O$1005),OR(O$1006="",Datos!O310&lt;=O$1006)),FALSE),TRUE))))</f>
        <v>0.0</v>
      </c>
      <c r="P310">
        <f>IF(Datos!P310="",0,IF(AND(P$1008&lt;&gt;"",Datos!P310=P$1008),0,IF(P$1004=0,0,1-CHOOSE(P$1004,IF(ISNUMBER(Datos!P310),AND(OR(P$1005="",Datos!P310&gt;=P$1005),OR(P$1006="",Datos!P310&lt;=P$1006)),FALSE),IF(ISNUMBER(Datos!P310),AND(Datos!P310=INT(Datos!P310),AND(OR(P$1005="",Datos!P310&gt;=P$1005),OR(P$1006="",Datos!P310&lt;=P$1006))),FALSE),OR(ISNUMBER(FIND(";"&amp;UPPER(TRIM(Datos!P310&amp;""))&amp;"=",P$1007)),ISNUMBER(FIND(";"&amp;UPPER(TRIM(Datos!P310&amp;""))&amp;";",P$1007))),OR(UPPER(TRIM(Datos!P310&amp;""))="SÍ",UPPER(TRIM(Datos!P310&amp;""))="SI",UPPER(TRIM(Datos!P310&amp;""))="NO"),IF(ISNUMBER(Datos!P310),AND(OR(P$1005="",Datos!P310&gt;=P$1005),OR(P$1006="",Datos!P310&lt;=P$1006)),FALSE),TRUE))))</f>
        <v>0.0</v>
      </c>
      <c r="Q310">
        <f>IF(Datos!Q310="",0,IF(AND(Q$1008&lt;&gt;"",Datos!Q310=Q$1008),0,IF(Q$1004=0,0,1-CHOOSE(Q$1004,IF(ISNUMBER(Datos!Q310),AND(OR(Q$1005="",Datos!Q310&gt;=Q$1005),OR(Q$1006="",Datos!Q310&lt;=Q$1006)),FALSE),IF(ISNUMBER(Datos!Q310),AND(Datos!Q310=INT(Datos!Q310),AND(OR(Q$1005="",Datos!Q310&gt;=Q$1005),OR(Q$1006="",Datos!Q310&lt;=Q$1006))),FALSE),OR(ISNUMBER(FIND(";"&amp;UPPER(TRIM(Datos!Q310&amp;""))&amp;"=",Q$1007)),ISNUMBER(FIND(";"&amp;UPPER(TRIM(Datos!Q310&amp;""))&amp;";",Q$1007))),OR(UPPER(TRIM(Datos!Q310&amp;""))="SÍ",UPPER(TRIM(Datos!Q310&amp;""))="SI",UPPER(TRIM(Datos!Q310&amp;""))="NO"),IF(ISNUMBER(Datos!Q310),AND(OR(Q$1005="",Datos!Q310&gt;=Q$1005),OR(Q$1006="",Datos!Q310&lt;=Q$1006)),FALSE),TRUE))))</f>
        <v>0.0</v>
      </c>
      <c r="R310">
        <f>IF(Datos!R310="",0,IF(AND(R$1008&lt;&gt;"",Datos!R310=R$1008),0,IF(R$1004=0,0,1-CHOOSE(R$1004,IF(ISNUMBER(Datos!R310),AND(OR(R$1005="",Datos!R310&gt;=R$1005),OR(R$1006="",Datos!R310&lt;=R$1006)),FALSE),IF(ISNUMBER(Datos!R310),AND(Datos!R310=INT(Datos!R310),AND(OR(R$1005="",Datos!R310&gt;=R$1005),OR(R$1006="",Datos!R310&lt;=R$1006))),FALSE),OR(ISNUMBER(FIND(";"&amp;UPPER(TRIM(Datos!R310&amp;""))&amp;"=",R$1007)),ISNUMBER(FIND(";"&amp;UPPER(TRIM(Datos!R310&amp;""))&amp;";",R$1007))),OR(UPPER(TRIM(Datos!R310&amp;""))="SÍ",UPPER(TRIM(Datos!R310&amp;""))="SI",UPPER(TRIM(Datos!R310&amp;""))="NO"),IF(ISNUMBER(Datos!R310),AND(OR(R$1005="",Datos!R310&gt;=R$1005),OR(R$1006="",Datos!R310&lt;=R$1006)),FALSE),TRUE))))</f>
        <v>0.0</v>
      </c>
      <c r="S310">
        <f>IF(Datos!S310="",0,IF(AND(S$1008&lt;&gt;"",Datos!S310=S$1008),0,IF(S$1004=0,0,1-CHOOSE(S$1004,IF(ISNUMBER(Datos!S310),AND(OR(S$1005="",Datos!S310&gt;=S$1005),OR(S$1006="",Datos!S310&lt;=S$1006)),FALSE),IF(ISNUMBER(Datos!S310),AND(Datos!S310=INT(Datos!S310),AND(OR(S$1005="",Datos!S310&gt;=S$1005),OR(S$1006="",Datos!S310&lt;=S$1006))),FALSE),OR(ISNUMBER(FIND(";"&amp;UPPER(TRIM(Datos!S310&amp;""))&amp;"=",S$1007)),ISNUMBER(FIND(";"&amp;UPPER(TRIM(Datos!S310&amp;""))&amp;";",S$1007))),OR(UPPER(TRIM(Datos!S310&amp;""))="SÍ",UPPER(TRIM(Datos!S310&amp;""))="SI",UPPER(TRIM(Datos!S310&amp;""))="NO"),IF(ISNUMBER(Datos!S310),AND(OR(S$1005="",Datos!S310&gt;=S$1005),OR(S$1006="",Datos!S310&lt;=S$1006)),FALSE),TRUE))))</f>
        <v>0.0</v>
      </c>
      <c r="T310">
        <f>IF(Datos!T310="",0,IF(AND(T$1008&lt;&gt;"",Datos!T310=T$1008),0,IF(T$1004=0,0,1-CHOOSE(T$1004,IF(ISNUMBER(Datos!T310),AND(OR(T$1005="",Datos!T310&gt;=T$1005),OR(T$1006="",Datos!T310&lt;=T$1006)),FALSE),IF(ISNUMBER(Datos!T310),AND(Datos!T310=INT(Datos!T310),AND(OR(T$1005="",Datos!T310&gt;=T$1005),OR(T$1006="",Datos!T310&lt;=T$1006))),FALSE),OR(ISNUMBER(FIND(";"&amp;UPPER(TRIM(Datos!T310&amp;""))&amp;"=",T$1007)),ISNUMBER(FIND(";"&amp;UPPER(TRIM(Datos!T310&amp;""))&amp;";",T$1007))),OR(UPPER(TRIM(Datos!T310&amp;""))="SÍ",UPPER(TRIM(Datos!T310&amp;""))="SI",UPPER(TRIM(Datos!T310&amp;""))="NO"),IF(ISNUMBER(Datos!T310),AND(OR(T$1005="",Datos!T310&gt;=T$1005),OR(T$1006="",Datos!T310&lt;=T$1006)),FALSE),TRUE))))</f>
        <v>0.0</v>
      </c>
      <c r="U310">
        <f>IF(Datos!U310="",0,IF(AND(U$1008&lt;&gt;"",Datos!U310=U$1008),0,IF(U$1004=0,0,1-CHOOSE(U$1004,IF(ISNUMBER(Datos!U310),AND(OR(U$1005="",Datos!U310&gt;=U$1005),OR(U$1006="",Datos!U310&lt;=U$1006)),FALSE),IF(ISNUMBER(Datos!U310),AND(Datos!U310=INT(Datos!U310),AND(OR(U$1005="",Datos!U310&gt;=U$1005),OR(U$1006="",Datos!U310&lt;=U$1006))),FALSE),OR(ISNUMBER(FIND(";"&amp;UPPER(TRIM(Datos!U310&amp;""))&amp;"=",U$1007)),ISNUMBER(FIND(";"&amp;UPPER(TRIM(Datos!U310&amp;""))&amp;";",U$1007))),OR(UPPER(TRIM(Datos!U310&amp;""))="SÍ",UPPER(TRIM(Datos!U310&amp;""))="SI",UPPER(TRIM(Datos!U310&amp;""))="NO"),IF(ISNUMBER(Datos!U310),AND(OR(U$1005="",Datos!U310&gt;=U$1005),OR(U$1006="",Datos!U310&lt;=U$1006)),FALSE),TRUE))))</f>
        <v>0.0</v>
      </c>
      <c r="V310">
        <f>IF(Datos!V310="",0,IF(AND(V$1008&lt;&gt;"",Datos!V310=V$1008),0,IF(V$1004=0,0,1-CHOOSE(V$1004,IF(ISNUMBER(Datos!V310),AND(OR(V$1005="",Datos!V310&gt;=V$1005),OR(V$1006="",Datos!V310&lt;=V$1006)),FALSE),IF(ISNUMBER(Datos!V310),AND(Datos!V310=INT(Datos!V310),AND(OR(V$1005="",Datos!V310&gt;=V$1005),OR(V$1006="",Datos!V310&lt;=V$1006))),FALSE),OR(ISNUMBER(FIND(";"&amp;UPPER(TRIM(Datos!V310&amp;""))&amp;"=",V$1007)),ISNUMBER(FIND(";"&amp;UPPER(TRIM(Datos!V310&amp;""))&amp;";",V$1007))),OR(UPPER(TRIM(Datos!V310&amp;""))="SÍ",UPPER(TRIM(Datos!V310&amp;""))="SI",UPPER(TRIM(Datos!V310&amp;""))="NO"),IF(ISNUMBER(Datos!V310),AND(OR(V$1005="",Datos!V310&gt;=V$1005),OR(V$1006="",Datos!V310&lt;=V$1006)),FALSE),TRUE))))</f>
        <v>0.0</v>
      </c>
      <c r="W310">
        <f>IF(Datos!W310="",0,IF(AND(W$1008&lt;&gt;"",Datos!W310=W$1008),0,IF(W$1004=0,0,1-CHOOSE(W$1004,IF(ISNUMBER(Datos!W310),AND(OR(W$1005="",Datos!W310&gt;=W$1005),OR(W$1006="",Datos!W310&lt;=W$1006)),FALSE),IF(ISNUMBER(Datos!W310),AND(Datos!W310=INT(Datos!W310),AND(OR(W$1005="",Datos!W310&gt;=W$1005),OR(W$1006="",Datos!W310&lt;=W$1006))),FALSE),OR(ISNUMBER(FIND(";"&amp;UPPER(TRIM(Datos!W310&amp;""))&amp;"=",W$1007)),ISNUMBER(FIND(";"&amp;UPPER(TRIM(Datos!W310&amp;""))&amp;";",W$1007))),OR(UPPER(TRIM(Datos!W310&amp;""))="SÍ",UPPER(TRIM(Datos!W310&amp;""))="SI",UPPER(TRIM(Datos!W310&amp;""))="NO"),IF(ISNUMBER(Datos!W310),AND(OR(W$1005="",Datos!W310&gt;=W$1005),OR(W$1006="",Datos!W310&lt;=W$1006)),FALSE),TRUE))))</f>
        <v>0.0</v>
      </c>
      <c r="X310">
        <f>IF(Datos!X310="",0,IF(AND(X$1008&lt;&gt;"",Datos!X310=X$1008),0,IF(X$1004=0,0,1-CHOOSE(X$1004,IF(ISNUMBER(Datos!X310),AND(OR(X$1005="",Datos!X310&gt;=X$1005),OR(X$1006="",Datos!X310&lt;=X$1006)),FALSE),IF(ISNUMBER(Datos!X310),AND(Datos!X310=INT(Datos!X310),AND(OR(X$1005="",Datos!X310&gt;=X$1005),OR(X$1006="",Datos!X310&lt;=X$1006))),FALSE),OR(ISNUMBER(FIND(";"&amp;UPPER(TRIM(Datos!X310&amp;""))&amp;"=",X$1007)),ISNUMBER(FIND(";"&amp;UPPER(TRIM(Datos!X310&amp;""))&amp;";",X$1007))),OR(UPPER(TRIM(Datos!X310&amp;""))="SÍ",UPPER(TRIM(Datos!X310&amp;""))="SI",UPPER(TRIM(Datos!X310&amp;""))="NO"),IF(ISNUMBER(Datos!X310),AND(OR(X$1005="",Datos!X310&gt;=X$1005),OR(X$1006="",Datos!X310&lt;=X$1006)),FALSE),TRUE))))</f>
        <v>0.0</v>
      </c>
      <c r="Y310">
        <f>IF(Datos!Y310="",0,IF(AND(Y$1008&lt;&gt;"",Datos!Y310=Y$1008),0,IF(Y$1004=0,0,1-CHOOSE(Y$1004,IF(ISNUMBER(Datos!Y310),AND(OR(Y$1005="",Datos!Y310&gt;=Y$1005),OR(Y$1006="",Datos!Y310&lt;=Y$1006)),FALSE),IF(ISNUMBER(Datos!Y310),AND(Datos!Y310=INT(Datos!Y310),AND(OR(Y$1005="",Datos!Y310&gt;=Y$1005),OR(Y$1006="",Datos!Y310&lt;=Y$1006))),FALSE),OR(ISNUMBER(FIND(";"&amp;UPPER(TRIM(Datos!Y310&amp;""))&amp;"=",Y$1007)),ISNUMBER(FIND(";"&amp;UPPER(TRIM(Datos!Y310&amp;""))&amp;";",Y$1007))),OR(UPPER(TRIM(Datos!Y310&amp;""))="SÍ",UPPER(TRIM(Datos!Y310&amp;""))="SI",UPPER(TRIM(Datos!Y310&amp;""))="NO"),IF(ISNUMBER(Datos!Y310),AND(OR(Y$1005="",Datos!Y310&gt;=Y$1005),OR(Y$1006="",Datos!Y310&lt;=Y$1006)),FALSE),TRUE))))</f>
        <v>0.0</v>
      </c>
      <c r="Z310">
        <f>IF(Datos!Z310="",0,IF(AND(Z$1008&lt;&gt;"",Datos!Z310=Z$1008),0,IF(Z$1004=0,0,1-CHOOSE(Z$1004,IF(ISNUMBER(Datos!Z310),AND(OR(Z$1005="",Datos!Z310&gt;=Z$1005),OR(Z$1006="",Datos!Z310&lt;=Z$1006)),FALSE),IF(ISNUMBER(Datos!Z310),AND(Datos!Z310=INT(Datos!Z310),AND(OR(Z$1005="",Datos!Z310&gt;=Z$1005),OR(Z$1006="",Datos!Z310&lt;=Z$1006))),FALSE),OR(ISNUMBER(FIND(";"&amp;UPPER(TRIM(Datos!Z310&amp;""))&amp;"=",Z$1007)),ISNUMBER(FIND(";"&amp;UPPER(TRIM(Datos!Z310&amp;""))&amp;";",Z$1007))),OR(UPPER(TRIM(Datos!Z310&amp;""))="SÍ",UPPER(TRIM(Datos!Z310&amp;""))="SI",UPPER(TRIM(Datos!Z310&amp;""))="NO"),IF(ISNUMBER(Datos!Z310),AND(OR(Z$1005="",Datos!Z310&gt;=Z$1005),OR(Z$1006="",Datos!Z310&lt;=Z$1006)),FALSE),TRUE))))</f>
        <v>0.0</v>
      </c>
      <c r="AA310">
        <f>IF(Datos!AA310="",0,IF(AND(AA$1008&lt;&gt;"",Datos!AA310=AA$1008),0,IF(AA$1004=0,0,1-CHOOSE(AA$1004,IF(ISNUMBER(Datos!AA310),AND(OR(AA$1005="",Datos!AA310&gt;=AA$1005),OR(AA$1006="",Datos!AA310&lt;=AA$1006)),FALSE),IF(ISNUMBER(Datos!AA310),AND(Datos!AA310=INT(Datos!AA310),AND(OR(AA$1005="",Datos!AA310&gt;=AA$1005),OR(AA$1006="",Datos!AA310&lt;=AA$1006))),FALSE),OR(ISNUMBER(FIND(";"&amp;UPPER(TRIM(Datos!AA310&amp;""))&amp;"=",AA$1007)),ISNUMBER(FIND(";"&amp;UPPER(TRIM(Datos!AA310&amp;""))&amp;";",AA$1007))),OR(UPPER(TRIM(Datos!AA310&amp;""))="SÍ",UPPER(TRIM(Datos!AA310&amp;""))="SI",UPPER(TRIM(Datos!AA310&amp;""))="NO"),IF(ISNUMBER(Datos!AA310),AND(OR(AA$1005="",Datos!AA310&gt;=AA$1005),OR(AA$1006="",Datos!AA310&lt;=AA$1006)),FALSE),TRUE))))</f>
        <v>0.0</v>
      </c>
      <c r="AB310">
        <f>IF(Datos!AB310="",0,IF(AND(AB$1008&lt;&gt;"",Datos!AB310=AB$1008),0,IF(AB$1004=0,0,1-CHOOSE(AB$1004,IF(ISNUMBER(Datos!AB310),AND(OR(AB$1005="",Datos!AB310&gt;=AB$1005),OR(AB$1006="",Datos!AB310&lt;=AB$1006)),FALSE),IF(ISNUMBER(Datos!AB310),AND(Datos!AB310=INT(Datos!AB310),AND(OR(AB$1005="",Datos!AB310&gt;=AB$1005),OR(AB$1006="",Datos!AB310&lt;=AB$1006))),FALSE),OR(ISNUMBER(FIND(";"&amp;UPPER(TRIM(Datos!AB310&amp;""))&amp;"=",AB$1007)),ISNUMBER(FIND(";"&amp;UPPER(TRIM(Datos!AB310&amp;""))&amp;";",AB$1007))),OR(UPPER(TRIM(Datos!AB310&amp;""))="SÍ",UPPER(TRIM(Datos!AB310&amp;""))="SI",UPPER(TRIM(Datos!AB310&amp;""))="NO"),IF(ISNUMBER(Datos!AB310),AND(OR(AB$1005="",Datos!AB310&gt;=AB$1005),OR(AB$1006="",Datos!AB310&lt;=AB$1006)),FALSE),TRUE))))</f>
        <v>0.0</v>
      </c>
      <c r="AC310">
        <f>IF(Datos!AC310="",0,IF(AND(AC$1008&lt;&gt;"",Datos!AC310=AC$1008),0,IF(AC$1004=0,0,1-CHOOSE(AC$1004,IF(ISNUMBER(Datos!AC310),AND(OR(AC$1005="",Datos!AC310&gt;=AC$1005),OR(AC$1006="",Datos!AC310&lt;=AC$1006)),FALSE),IF(ISNUMBER(Datos!AC310),AND(Datos!AC310=INT(Datos!AC310),AND(OR(AC$1005="",Datos!AC310&gt;=AC$1005),OR(AC$1006="",Datos!AC310&lt;=AC$1006))),FALSE),OR(ISNUMBER(FIND(";"&amp;UPPER(TRIM(Datos!AC310&amp;""))&amp;"=",AC$1007)),ISNUMBER(FIND(";"&amp;UPPER(TRIM(Datos!AC310&amp;""))&amp;";",AC$1007))),OR(UPPER(TRIM(Datos!AC310&amp;""))="SÍ",UPPER(TRIM(Datos!AC310&amp;""))="SI",UPPER(TRIM(Datos!AC310&amp;""))="NO"),IF(ISNUMBER(Datos!AC310),AND(OR(AC$1005="",Datos!AC310&gt;=AC$1005),OR(AC$1006="",Datos!AC310&lt;=AC$1006)),FALSE),TRUE))))</f>
        <v>0.0</v>
      </c>
      <c r="AD310">
        <f>IF(Datos!AD310="",0,IF(AND(AD$1008&lt;&gt;"",Datos!AD310=AD$1008),0,IF(AD$1004=0,0,1-CHOOSE(AD$1004,IF(ISNUMBER(Datos!AD310),AND(OR(AD$1005="",Datos!AD310&gt;=AD$1005),OR(AD$1006="",Datos!AD310&lt;=AD$1006)),FALSE),IF(ISNUMBER(Datos!AD310),AND(Datos!AD310=INT(Datos!AD310),AND(OR(AD$1005="",Datos!AD310&gt;=AD$1005),OR(AD$1006="",Datos!AD310&lt;=AD$1006))),FALSE),OR(ISNUMBER(FIND(";"&amp;UPPER(TRIM(Datos!AD310&amp;""))&amp;"=",AD$1007)),ISNUMBER(FIND(";"&amp;UPPER(TRIM(Datos!AD310&amp;""))&amp;";",AD$1007))),OR(UPPER(TRIM(Datos!AD310&amp;""))="SÍ",UPPER(TRIM(Datos!AD310&amp;""))="SI",UPPER(TRIM(Datos!AD310&amp;""))="NO"),IF(ISNUMBER(Datos!AD310),AND(OR(AD$1005="",Datos!AD310&gt;=AD$1005),OR(AD$1006="",Datos!AD310&lt;=AD$1006)),FALSE),TRUE))))</f>
        <v>0.0</v>
      </c>
      <c r="AE310">
        <f>IF(Datos!AE310="",0,IF(AND(AE$1008&lt;&gt;"",Datos!AE310=AE$1008),0,IF(AE$1004=0,0,1-CHOOSE(AE$1004,IF(ISNUMBER(Datos!AE310),AND(OR(AE$1005="",Datos!AE310&gt;=AE$1005),OR(AE$1006="",Datos!AE310&lt;=AE$1006)),FALSE),IF(ISNUMBER(Datos!AE310),AND(Datos!AE310=INT(Datos!AE310),AND(OR(AE$1005="",Datos!AE310&gt;=AE$1005),OR(AE$1006="",Datos!AE310&lt;=AE$1006))),FALSE),OR(ISNUMBER(FIND(";"&amp;UPPER(TRIM(Datos!AE310&amp;""))&amp;"=",AE$1007)),ISNUMBER(FIND(";"&amp;UPPER(TRIM(Datos!AE310&amp;""))&amp;";",AE$1007))),OR(UPPER(TRIM(Datos!AE310&amp;""))="SÍ",UPPER(TRIM(Datos!AE310&amp;""))="SI",UPPER(TRIM(Datos!AE310&amp;""))="NO"),IF(ISNUMBER(Datos!AE310),AND(OR(AE$1005="",Datos!AE310&gt;=AE$1005),OR(AE$1006="",Datos!AE310&lt;=AE$1006)),FALSE),TRUE))))</f>
        <v>0.0</v>
      </c>
    </row>
    <row r="311" spans="2:31">
      <c r="B311">
        <f>IF(Datos!B311="",0,IF(AND(B$1008&lt;&gt;"",Datos!B311=B$1008),0,IF(B$1004=0,0,1-CHOOSE(B$1004,IF(ISNUMBER(Datos!B311),AND(OR(B$1005="",Datos!B311&gt;=B$1005),OR(B$1006="",Datos!B311&lt;=B$1006)),FALSE),IF(ISNUMBER(Datos!B311),AND(Datos!B311=INT(Datos!B311),AND(OR(B$1005="",Datos!B311&gt;=B$1005),OR(B$1006="",Datos!B311&lt;=B$1006))),FALSE),OR(ISNUMBER(FIND(";"&amp;UPPER(TRIM(Datos!B311&amp;""))&amp;"=",B$1007)),ISNUMBER(FIND(";"&amp;UPPER(TRIM(Datos!B311&amp;""))&amp;";",B$1007))),OR(UPPER(TRIM(Datos!B311&amp;""))="SÍ",UPPER(TRIM(Datos!B311&amp;""))="SI",UPPER(TRIM(Datos!B311&amp;""))="NO"),IF(ISNUMBER(Datos!B311),AND(OR(B$1005="",Datos!B311&gt;=B$1005),OR(B$1006="",Datos!B311&lt;=B$1006)),FALSE),TRUE))))</f>
        <v>0.0</v>
      </c>
      <c r="C311">
        <f>IF(Datos!C311="",0,IF(AND(C$1008&lt;&gt;"",Datos!C311=C$1008),0,IF(C$1004=0,0,1-CHOOSE(C$1004,IF(ISNUMBER(Datos!C311),AND(OR(C$1005="",Datos!C311&gt;=C$1005),OR(C$1006="",Datos!C311&lt;=C$1006)),FALSE),IF(ISNUMBER(Datos!C311),AND(Datos!C311=INT(Datos!C311),AND(OR(C$1005="",Datos!C311&gt;=C$1005),OR(C$1006="",Datos!C311&lt;=C$1006))),FALSE),OR(ISNUMBER(FIND(";"&amp;UPPER(TRIM(Datos!C311&amp;""))&amp;"=",C$1007)),ISNUMBER(FIND(";"&amp;UPPER(TRIM(Datos!C311&amp;""))&amp;";",C$1007))),OR(UPPER(TRIM(Datos!C311&amp;""))="SÍ",UPPER(TRIM(Datos!C311&amp;""))="SI",UPPER(TRIM(Datos!C311&amp;""))="NO"),IF(ISNUMBER(Datos!C311),AND(OR(C$1005="",Datos!C311&gt;=C$1005),OR(C$1006="",Datos!C311&lt;=C$1006)),FALSE),TRUE))))</f>
        <v>0.0</v>
      </c>
      <c r="D311">
        <f>IF(Datos!D311="",0,IF(AND(D$1008&lt;&gt;"",Datos!D311=D$1008),0,IF(D$1004=0,0,1-CHOOSE(D$1004,IF(ISNUMBER(Datos!D311),AND(OR(D$1005="",Datos!D311&gt;=D$1005),OR(D$1006="",Datos!D311&lt;=D$1006)),FALSE),IF(ISNUMBER(Datos!D311),AND(Datos!D311=INT(Datos!D311),AND(OR(D$1005="",Datos!D311&gt;=D$1005),OR(D$1006="",Datos!D311&lt;=D$1006))),FALSE),OR(ISNUMBER(FIND(";"&amp;UPPER(TRIM(Datos!D311&amp;""))&amp;"=",D$1007)),ISNUMBER(FIND(";"&amp;UPPER(TRIM(Datos!D311&amp;""))&amp;";",D$1007))),OR(UPPER(TRIM(Datos!D311&amp;""))="SÍ",UPPER(TRIM(Datos!D311&amp;""))="SI",UPPER(TRIM(Datos!D311&amp;""))="NO"),IF(ISNUMBER(Datos!D311),AND(OR(D$1005="",Datos!D311&gt;=D$1005),OR(D$1006="",Datos!D311&lt;=D$1006)),FALSE),TRUE))))</f>
        <v>0.0</v>
      </c>
      <c r="E311">
        <f>IF(Datos!E311="",0,IF(AND(E$1008&lt;&gt;"",Datos!E311=E$1008),0,IF(E$1004=0,0,1-CHOOSE(E$1004,IF(ISNUMBER(Datos!E311),AND(OR(E$1005="",Datos!E311&gt;=E$1005),OR(E$1006="",Datos!E311&lt;=E$1006)),FALSE),IF(ISNUMBER(Datos!E311),AND(Datos!E311=INT(Datos!E311),AND(OR(E$1005="",Datos!E311&gt;=E$1005),OR(E$1006="",Datos!E311&lt;=E$1006))),FALSE),OR(ISNUMBER(FIND(";"&amp;UPPER(TRIM(Datos!E311&amp;""))&amp;"=",E$1007)),ISNUMBER(FIND(";"&amp;UPPER(TRIM(Datos!E311&amp;""))&amp;";",E$1007))),OR(UPPER(TRIM(Datos!E311&amp;""))="SÍ",UPPER(TRIM(Datos!E311&amp;""))="SI",UPPER(TRIM(Datos!E311&amp;""))="NO"),IF(ISNUMBER(Datos!E311),AND(OR(E$1005="",Datos!E311&gt;=E$1005),OR(E$1006="",Datos!E311&lt;=E$1006)),FALSE),TRUE))))</f>
        <v>0.0</v>
      </c>
      <c r="F311">
        <f>IF(Datos!F311="",0,IF(AND(F$1008&lt;&gt;"",Datos!F311=F$1008),0,IF(F$1004=0,0,1-CHOOSE(F$1004,IF(ISNUMBER(Datos!F311),AND(OR(F$1005="",Datos!F311&gt;=F$1005),OR(F$1006="",Datos!F311&lt;=F$1006)),FALSE),IF(ISNUMBER(Datos!F311),AND(Datos!F311=INT(Datos!F311),AND(OR(F$1005="",Datos!F311&gt;=F$1005),OR(F$1006="",Datos!F311&lt;=F$1006))),FALSE),OR(ISNUMBER(FIND(";"&amp;UPPER(TRIM(Datos!F311&amp;""))&amp;"=",F$1007)),ISNUMBER(FIND(";"&amp;UPPER(TRIM(Datos!F311&amp;""))&amp;";",F$1007))),OR(UPPER(TRIM(Datos!F311&amp;""))="SÍ",UPPER(TRIM(Datos!F311&amp;""))="SI",UPPER(TRIM(Datos!F311&amp;""))="NO"),IF(ISNUMBER(Datos!F311),AND(OR(F$1005="",Datos!F311&gt;=F$1005),OR(F$1006="",Datos!F311&lt;=F$1006)),FALSE),TRUE))))</f>
        <v>0.0</v>
      </c>
      <c r="G311">
        <f>IF(Datos!G311="",0,IF(AND(G$1008&lt;&gt;"",Datos!G311=G$1008),0,IF(G$1004=0,0,1-CHOOSE(G$1004,IF(ISNUMBER(Datos!G311),AND(OR(G$1005="",Datos!G311&gt;=G$1005),OR(G$1006="",Datos!G311&lt;=G$1006)),FALSE),IF(ISNUMBER(Datos!G311),AND(Datos!G311=INT(Datos!G311),AND(OR(G$1005="",Datos!G311&gt;=G$1005),OR(G$1006="",Datos!G311&lt;=G$1006))),FALSE),OR(ISNUMBER(FIND(";"&amp;UPPER(TRIM(Datos!G311&amp;""))&amp;"=",G$1007)),ISNUMBER(FIND(";"&amp;UPPER(TRIM(Datos!G311&amp;""))&amp;";",G$1007))),OR(UPPER(TRIM(Datos!G311&amp;""))="SÍ",UPPER(TRIM(Datos!G311&amp;""))="SI",UPPER(TRIM(Datos!G311&amp;""))="NO"),IF(ISNUMBER(Datos!G311),AND(OR(G$1005="",Datos!G311&gt;=G$1005),OR(G$1006="",Datos!G311&lt;=G$1006)),FALSE),TRUE))))</f>
        <v>0.0</v>
      </c>
      <c r="H311">
        <f>IF(Datos!H311="",0,IF(AND(H$1008&lt;&gt;"",Datos!H311=H$1008),0,IF(H$1004=0,0,1-CHOOSE(H$1004,IF(ISNUMBER(Datos!H311),AND(OR(H$1005="",Datos!H311&gt;=H$1005),OR(H$1006="",Datos!H311&lt;=H$1006)),FALSE),IF(ISNUMBER(Datos!H311),AND(Datos!H311=INT(Datos!H311),AND(OR(H$1005="",Datos!H311&gt;=H$1005),OR(H$1006="",Datos!H311&lt;=H$1006))),FALSE),OR(ISNUMBER(FIND(";"&amp;UPPER(TRIM(Datos!H311&amp;""))&amp;"=",H$1007)),ISNUMBER(FIND(";"&amp;UPPER(TRIM(Datos!H311&amp;""))&amp;";",H$1007))),OR(UPPER(TRIM(Datos!H311&amp;""))="SÍ",UPPER(TRIM(Datos!H311&amp;""))="SI",UPPER(TRIM(Datos!H311&amp;""))="NO"),IF(ISNUMBER(Datos!H311),AND(OR(H$1005="",Datos!H311&gt;=H$1005),OR(H$1006="",Datos!H311&lt;=H$1006)),FALSE),TRUE))))</f>
        <v>0.0</v>
      </c>
      <c r="I311">
        <f>IF(Datos!I311="",0,IF(AND(I$1008&lt;&gt;"",Datos!I311=I$1008),0,IF(I$1004=0,0,1-CHOOSE(I$1004,IF(ISNUMBER(Datos!I311),AND(OR(I$1005="",Datos!I311&gt;=I$1005),OR(I$1006="",Datos!I311&lt;=I$1006)),FALSE),IF(ISNUMBER(Datos!I311),AND(Datos!I311=INT(Datos!I311),AND(OR(I$1005="",Datos!I311&gt;=I$1005),OR(I$1006="",Datos!I311&lt;=I$1006))),FALSE),OR(ISNUMBER(FIND(";"&amp;UPPER(TRIM(Datos!I311&amp;""))&amp;"=",I$1007)),ISNUMBER(FIND(";"&amp;UPPER(TRIM(Datos!I311&amp;""))&amp;";",I$1007))),OR(UPPER(TRIM(Datos!I311&amp;""))="SÍ",UPPER(TRIM(Datos!I311&amp;""))="SI",UPPER(TRIM(Datos!I311&amp;""))="NO"),IF(ISNUMBER(Datos!I311),AND(OR(I$1005="",Datos!I311&gt;=I$1005),OR(I$1006="",Datos!I311&lt;=I$1006)),FALSE),TRUE))))</f>
        <v>0.0</v>
      </c>
      <c r="J311">
        <f>IF(Datos!J311="",0,IF(AND(J$1008&lt;&gt;"",Datos!J311=J$1008),0,IF(J$1004=0,0,1-CHOOSE(J$1004,IF(ISNUMBER(Datos!J311),AND(OR(J$1005="",Datos!J311&gt;=J$1005),OR(J$1006="",Datos!J311&lt;=J$1006)),FALSE),IF(ISNUMBER(Datos!J311),AND(Datos!J311=INT(Datos!J311),AND(OR(J$1005="",Datos!J311&gt;=J$1005),OR(J$1006="",Datos!J311&lt;=J$1006))),FALSE),OR(ISNUMBER(FIND(";"&amp;UPPER(TRIM(Datos!J311&amp;""))&amp;"=",J$1007)),ISNUMBER(FIND(";"&amp;UPPER(TRIM(Datos!J311&amp;""))&amp;";",J$1007))),OR(UPPER(TRIM(Datos!J311&amp;""))="SÍ",UPPER(TRIM(Datos!J311&amp;""))="SI",UPPER(TRIM(Datos!J311&amp;""))="NO"),IF(ISNUMBER(Datos!J311),AND(OR(J$1005="",Datos!J311&gt;=J$1005),OR(J$1006="",Datos!J311&lt;=J$1006)),FALSE),TRUE))))</f>
        <v>0.0</v>
      </c>
      <c r="K311">
        <f>IF(Datos!K311="",0,IF(AND(K$1008&lt;&gt;"",Datos!K311=K$1008),0,IF(K$1004=0,0,1-CHOOSE(K$1004,IF(ISNUMBER(Datos!K311),AND(OR(K$1005="",Datos!K311&gt;=K$1005),OR(K$1006="",Datos!K311&lt;=K$1006)),FALSE),IF(ISNUMBER(Datos!K311),AND(Datos!K311=INT(Datos!K311),AND(OR(K$1005="",Datos!K311&gt;=K$1005),OR(K$1006="",Datos!K311&lt;=K$1006))),FALSE),OR(ISNUMBER(FIND(";"&amp;UPPER(TRIM(Datos!K311&amp;""))&amp;"=",K$1007)),ISNUMBER(FIND(";"&amp;UPPER(TRIM(Datos!K311&amp;""))&amp;";",K$1007))),OR(UPPER(TRIM(Datos!K311&amp;""))="SÍ",UPPER(TRIM(Datos!K311&amp;""))="SI",UPPER(TRIM(Datos!K311&amp;""))="NO"),IF(ISNUMBER(Datos!K311),AND(OR(K$1005="",Datos!K311&gt;=K$1005),OR(K$1006="",Datos!K311&lt;=K$1006)),FALSE),TRUE))))</f>
        <v>0.0</v>
      </c>
      <c r="L311">
        <f>IF(Datos!L311="",0,IF(AND(L$1008&lt;&gt;"",Datos!L311=L$1008),0,IF(L$1004=0,0,1-CHOOSE(L$1004,IF(ISNUMBER(Datos!L311),AND(OR(L$1005="",Datos!L311&gt;=L$1005),OR(L$1006="",Datos!L311&lt;=L$1006)),FALSE),IF(ISNUMBER(Datos!L311),AND(Datos!L311=INT(Datos!L311),AND(OR(L$1005="",Datos!L311&gt;=L$1005),OR(L$1006="",Datos!L311&lt;=L$1006))),FALSE),OR(ISNUMBER(FIND(";"&amp;UPPER(TRIM(Datos!L311&amp;""))&amp;"=",L$1007)),ISNUMBER(FIND(";"&amp;UPPER(TRIM(Datos!L311&amp;""))&amp;";",L$1007))),OR(UPPER(TRIM(Datos!L311&amp;""))="SÍ",UPPER(TRIM(Datos!L311&amp;""))="SI",UPPER(TRIM(Datos!L311&amp;""))="NO"),IF(ISNUMBER(Datos!L311),AND(OR(L$1005="",Datos!L311&gt;=L$1005),OR(L$1006="",Datos!L311&lt;=L$1006)),FALSE),TRUE))))</f>
        <v>0.0</v>
      </c>
      <c r="M311">
        <f>IF(Datos!M311="",0,IF(AND(M$1008&lt;&gt;"",Datos!M311=M$1008),0,IF(M$1004=0,0,1-CHOOSE(M$1004,IF(ISNUMBER(Datos!M311),AND(OR(M$1005="",Datos!M311&gt;=M$1005),OR(M$1006="",Datos!M311&lt;=M$1006)),FALSE),IF(ISNUMBER(Datos!M311),AND(Datos!M311=INT(Datos!M311),AND(OR(M$1005="",Datos!M311&gt;=M$1005),OR(M$1006="",Datos!M311&lt;=M$1006))),FALSE),OR(ISNUMBER(FIND(";"&amp;UPPER(TRIM(Datos!M311&amp;""))&amp;"=",M$1007)),ISNUMBER(FIND(";"&amp;UPPER(TRIM(Datos!M311&amp;""))&amp;";",M$1007))),OR(UPPER(TRIM(Datos!M311&amp;""))="SÍ",UPPER(TRIM(Datos!M311&amp;""))="SI",UPPER(TRIM(Datos!M311&amp;""))="NO"),IF(ISNUMBER(Datos!M311),AND(OR(M$1005="",Datos!M311&gt;=M$1005),OR(M$1006="",Datos!M311&lt;=M$1006)),FALSE),TRUE))))</f>
        <v>0.0</v>
      </c>
      <c r="N311">
        <f>IF(Datos!N311="",0,IF(AND(N$1008&lt;&gt;"",Datos!N311=N$1008),0,IF(N$1004=0,0,1-CHOOSE(N$1004,IF(ISNUMBER(Datos!N311),AND(OR(N$1005="",Datos!N311&gt;=N$1005),OR(N$1006="",Datos!N311&lt;=N$1006)),FALSE),IF(ISNUMBER(Datos!N311),AND(Datos!N311=INT(Datos!N311),AND(OR(N$1005="",Datos!N311&gt;=N$1005),OR(N$1006="",Datos!N311&lt;=N$1006))),FALSE),OR(ISNUMBER(FIND(";"&amp;UPPER(TRIM(Datos!N311&amp;""))&amp;"=",N$1007)),ISNUMBER(FIND(";"&amp;UPPER(TRIM(Datos!N311&amp;""))&amp;";",N$1007))),OR(UPPER(TRIM(Datos!N311&amp;""))="SÍ",UPPER(TRIM(Datos!N311&amp;""))="SI",UPPER(TRIM(Datos!N311&amp;""))="NO"),IF(ISNUMBER(Datos!N311),AND(OR(N$1005="",Datos!N311&gt;=N$1005),OR(N$1006="",Datos!N311&lt;=N$1006)),FALSE),TRUE))))</f>
        <v>0.0</v>
      </c>
      <c r="O311">
        <f>IF(Datos!O311="",0,IF(AND(O$1008&lt;&gt;"",Datos!O311=O$1008),0,IF(O$1004=0,0,1-CHOOSE(O$1004,IF(ISNUMBER(Datos!O311),AND(OR(O$1005="",Datos!O311&gt;=O$1005),OR(O$1006="",Datos!O311&lt;=O$1006)),FALSE),IF(ISNUMBER(Datos!O311),AND(Datos!O311=INT(Datos!O311),AND(OR(O$1005="",Datos!O311&gt;=O$1005),OR(O$1006="",Datos!O311&lt;=O$1006))),FALSE),OR(ISNUMBER(FIND(";"&amp;UPPER(TRIM(Datos!O311&amp;""))&amp;"=",O$1007)),ISNUMBER(FIND(";"&amp;UPPER(TRIM(Datos!O311&amp;""))&amp;";",O$1007))),OR(UPPER(TRIM(Datos!O311&amp;""))="SÍ",UPPER(TRIM(Datos!O311&amp;""))="SI",UPPER(TRIM(Datos!O311&amp;""))="NO"),IF(ISNUMBER(Datos!O311),AND(OR(O$1005="",Datos!O311&gt;=O$1005),OR(O$1006="",Datos!O311&lt;=O$1006)),FALSE),TRUE))))</f>
        <v>0.0</v>
      </c>
      <c r="P311">
        <f>IF(Datos!P311="",0,IF(AND(P$1008&lt;&gt;"",Datos!P311=P$1008),0,IF(P$1004=0,0,1-CHOOSE(P$1004,IF(ISNUMBER(Datos!P311),AND(OR(P$1005="",Datos!P311&gt;=P$1005),OR(P$1006="",Datos!P311&lt;=P$1006)),FALSE),IF(ISNUMBER(Datos!P311),AND(Datos!P311=INT(Datos!P311),AND(OR(P$1005="",Datos!P311&gt;=P$1005),OR(P$1006="",Datos!P311&lt;=P$1006))),FALSE),OR(ISNUMBER(FIND(";"&amp;UPPER(TRIM(Datos!P311&amp;""))&amp;"=",P$1007)),ISNUMBER(FIND(";"&amp;UPPER(TRIM(Datos!P311&amp;""))&amp;";",P$1007))),OR(UPPER(TRIM(Datos!P311&amp;""))="SÍ",UPPER(TRIM(Datos!P311&amp;""))="SI",UPPER(TRIM(Datos!P311&amp;""))="NO"),IF(ISNUMBER(Datos!P311),AND(OR(P$1005="",Datos!P311&gt;=P$1005),OR(P$1006="",Datos!P311&lt;=P$1006)),FALSE),TRUE))))</f>
        <v>0.0</v>
      </c>
      <c r="Q311">
        <f>IF(Datos!Q311="",0,IF(AND(Q$1008&lt;&gt;"",Datos!Q311=Q$1008),0,IF(Q$1004=0,0,1-CHOOSE(Q$1004,IF(ISNUMBER(Datos!Q311),AND(OR(Q$1005="",Datos!Q311&gt;=Q$1005),OR(Q$1006="",Datos!Q311&lt;=Q$1006)),FALSE),IF(ISNUMBER(Datos!Q311),AND(Datos!Q311=INT(Datos!Q311),AND(OR(Q$1005="",Datos!Q311&gt;=Q$1005),OR(Q$1006="",Datos!Q311&lt;=Q$1006))),FALSE),OR(ISNUMBER(FIND(";"&amp;UPPER(TRIM(Datos!Q311&amp;""))&amp;"=",Q$1007)),ISNUMBER(FIND(";"&amp;UPPER(TRIM(Datos!Q311&amp;""))&amp;";",Q$1007))),OR(UPPER(TRIM(Datos!Q311&amp;""))="SÍ",UPPER(TRIM(Datos!Q311&amp;""))="SI",UPPER(TRIM(Datos!Q311&amp;""))="NO"),IF(ISNUMBER(Datos!Q311),AND(OR(Q$1005="",Datos!Q311&gt;=Q$1005),OR(Q$1006="",Datos!Q311&lt;=Q$1006)),FALSE),TRUE))))</f>
        <v>0.0</v>
      </c>
      <c r="R311">
        <f>IF(Datos!R311="",0,IF(AND(R$1008&lt;&gt;"",Datos!R311=R$1008),0,IF(R$1004=0,0,1-CHOOSE(R$1004,IF(ISNUMBER(Datos!R311),AND(OR(R$1005="",Datos!R311&gt;=R$1005),OR(R$1006="",Datos!R311&lt;=R$1006)),FALSE),IF(ISNUMBER(Datos!R311),AND(Datos!R311=INT(Datos!R311),AND(OR(R$1005="",Datos!R311&gt;=R$1005),OR(R$1006="",Datos!R311&lt;=R$1006))),FALSE),OR(ISNUMBER(FIND(";"&amp;UPPER(TRIM(Datos!R311&amp;""))&amp;"=",R$1007)),ISNUMBER(FIND(";"&amp;UPPER(TRIM(Datos!R311&amp;""))&amp;";",R$1007))),OR(UPPER(TRIM(Datos!R311&amp;""))="SÍ",UPPER(TRIM(Datos!R311&amp;""))="SI",UPPER(TRIM(Datos!R311&amp;""))="NO"),IF(ISNUMBER(Datos!R311),AND(OR(R$1005="",Datos!R311&gt;=R$1005),OR(R$1006="",Datos!R311&lt;=R$1006)),FALSE),TRUE))))</f>
        <v>0.0</v>
      </c>
      <c r="S311">
        <f>IF(Datos!S311="",0,IF(AND(S$1008&lt;&gt;"",Datos!S311=S$1008),0,IF(S$1004=0,0,1-CHOOSE(S$1004,IF(ISNUMBER(Datos!S311),AND(OR(S$1005="",Datos!S311&gt;=S$1005),OR(S$1006="",Datos!S311&lt;=S$1006)),FALSE),IF(ISNUMBER(Datos!S311),AND(Datos!S311=INT(Datos!S311),AND(OR(S$1005="",Datos!S311&gt;=S$1005),OR(S$1006="",Datos!S311&lt;=S$1006))),FALSE),OR(ISNUMBER(FIND(";"&amp;UPPER(TRIM(Datos!S311&amp;""))&amp;"=",S$1007)),ISNUMBER(FIND(";"&amp;UPPER(TRIM(Datos!S311&amp;""))&amp;";",S$1007))),OR(UPPER(TRIM(Datos!S311&amp;""))="SÍ",UPPER(TRIM(Datos!S311&amp;""))="SI",UPPER(TRIM(Datos!S311&amp;""))="NO"),IF(ISNUMBER(Datos!S311),AND(OR(S$1005="",Datos!S311&gt;=S$1005),OR(S$1006="",Datos!S311&lt;=S$1006)),FALSE),TRUE))))</f>
        <v>0.0</v>
      </c>
      <c r="T311">
        <f>IF(Datos!T311="",0,IF(AND(T$1008&lt;&gt;"",Datos!T311=T$1008),0,IF(T$1004=0,0,1-CHOOSE(T$1004,IF(ISNUMBER(Datos!T311),AND(OR(T$1005="",Datos!T311&gt;=T$1005),OR(T$1006="",Datos!T311&lt;=T$1006)),FALSE),IF(ISNUMBER(Datos!T311),AND(Datos!T311=INT(Datos!T311),AND(OR(T$1005="",Datos!T311&gt;=T$1005),OR(T$1006="",Datos!T311&lt;=T$1006))),FALSE),OR(ISNUMBER(FIND(";"&amp;UPPER(TRIM(Datos!T311&amp;""))&amp;"=",T$1007)),ISNUMBER(FIND(";"&amp;UPPER(TRIM(Datos!T311&amp;""))&amp;";",T$1007))),OR(UPPER(TRIM(Datos!T311&amp;""))="SÍ",UPPER(TRIM(Datos!T311&amp;""))="SI",UPPER(TRIM(Datos!T311&amp;""))="NO"),IF(ISNUMBER(Datos!T311),AND(OR(T$1005="",Datos!T311&gt;=T$1005),OR(T$1006="",Datos!T311&lt;=T$1006)),FALSE),TRUE))))</f>
        <v>0.0</v>
      </c>
      <c r="U311">
        <f>IF(Datos!U311="",0,IF(AND(U$1008&lt;&gt;"",Datos!U311=U$1008),0,IF(U$1004=0,0,1-CHOOSE(U$1004,IF(ISNUMBER(Datos!U311),AND(OR(U$1005="",Datos!U311&gt;=U$1005),OR(U$1006="",Datos!U311&lt;=U$1006)),FALSE),IF(ISNUMBER(Datos!U311),AND(Datos!U311=INT(Datos!U311),AND(OR(U$1005="",Datos!U311&gt;=U$1005),OR(U$1006="",Datos!U311&lt;=U$1006))),FALSE),OR(ISNUMBER(FIND(";"&amp;UPPER(TRIM(Datos!U311&amp;""))&amp;"=",U$1007)),ISNUMBER(FIND(";"&amp;UPPER(TRIM(Datos!U311&amp;""))&amp;";",U$1007))),OR(UPPER(TRIM(Datos!U311&amp;""))="SÍ",UPPER(TRIM(Datos!U311&amp;""))="SI",UPPER(TRIM(Datos!U311&amp;""))="NO"),IF(ISNUMBER(Datos!U311),AND(OR(U$1005="",Datos!U311&gt;=U$1005),OR(U$1006="",Datos!U311&lt;=U$1006)),FALSE),TRUE))))</f>
        <v>0.0</v>
      </c>
      <c r="V311">
        <f>IF(Datos!V311="",0,IF(AND(V$1008&lt;&gt;"",Datos!V311=V$1008),0,IF(V$1004=0,0,1-CHOOSE(V$1004,IF(ISNUMBER(Datos!V311),AND(OR(V$1005="",Datos!V311&gt;=V$1005),OR(V$1006="",Datos!V311&lt;=V$1006)),FALSE),IF(ISNUMBER(Datos!V311),AND(Datos!V311=INT(Datos!V311),AND(OR(V$1005="",Datos!V311&gt;=V$1005),OR(V$1006="",Datos!V311&lt;=V$1006))),FALSE),OR(ISNUMBER(FIND(";"&amp;UPPER(TRIM(Datos!V311&amp;""))&amp;"=",V$1007)),ISNUMBER(FIND(";"&amp;UPPER(TRIM(Datos!V311&amp;""))&amp;";",V$1007))),OR(UPPER(TRIM(Datos!V311&amp;""))="SÍ",UPPER(TRIM(Datos!V311&amp;""))="SI",UPPER(TRIM(Datos!V311&amp;""))="NO"),IF(ISNUMBER(Datos!V311),AND(OR(V$1005="",Datos!V311&gt;=V$1005),OR(V$1006="",Datos!V311&lt;=V$1006)),FALSE),TRUE))))</f>
        <v>0.0</v>
      </c>
      <c r="W311">
        <f>IF(Datos!W311="",0,IF(AND(W$1008&lt;&gt;"",Datos!W311=W$1008),0,IF(W$1004=0,0,1-CHOOSE(W$1004,IF(ISNUMBER(Datos!W311),AND(OR(W$1005="",Datos!W311&gt;=W$1005),OR(W$1006="",Datos!W311&lt;=W$1006)),FALSE),IF(ISNUMBER(Datos!W311),AND(Datos!W311=INT(Datos!W311),AND(OR(W$1005="",Datos!W311&gt;=W$1005),OR(W$1006="",Datos!W311&lt;=W$1006))),FALSE),OR(ISNUMBER(FIND(";"&amp;UPPER(TRIM(Datos!W311&amp;""))&amp;"=",W$1007)),ISNUMBER(FIND(";"&amp;UPPER(TRIM(Datos!W311&amp;""))&amp;";",W$1007))),OR(UPPER(TRIM(Datos!W311&amp;""))="SÍ",UPPER(TRIM(Datos!W311&amp;""))="SI",UPPER(TRIM(Datos!W311&amp;""))="NO"),IF(ISNUMBER(Datos!W311),AND(OR(W$1005="",Datos!W311&gt;=W$1005),OR(W$1006="",Datos!W311&lt;=W$1006)),FALSE),TRUE))))</f>
        <v>0.0</v>
      </c>
      <c r="X311">
        <f>IF(Datos!X311="",0,IF(AND(X$1008&lt;&gt;"",Datos!X311=X$1008),0,IF(X$1004=0,0,1-CHOOSE(X$1004,IF(ISNUMBER(Datos!X311),AND(OR(X$1005="",Datos!X311&gt;=X$1005),OR(X$1006="",Datos!X311&lt;=X$1006)),FALSE),IF(ISNUMBER(Datos!X311),AND(Datos!X311=INT(Datos!X311),AND(OR(X$1005="",Datos!X311&gt;=X$1005),OR(X$1006="",Datos!X311&lt;=X$1006))),FALSE),OR(ISNUMBER(FIND(";"&amp;UPPER(TRIM(Datos!X311&amp;""))&amp;"=",X$1007)),ISNUMBER(FIND(";"&amp;UPPER(TRIM(Datos!X311&amp;""))&amp;";",X$1007))),OR(UPPER(TRIM(Datos!X311&amp;""))="SÍ",UPPER(TRIM(Datos!X311&amp;""))="SI",UPPER(TRIM(Datos!X311&amp;""))="NO"),IF(ISNUMBER(Datos!X311),AND(OR(X$1005="",Datos!X311&gt;=X$1005),OR(X$1006="",Datos!X311&lt;=X$1006)),FALSE),TRUE))))</f>
        <v>0.0</v>
      </c>
      <c r="Y311">
        <f>IF(Datos!Y311="",0,IF(AND(Y$1008&lt;&gt;"",Datos!Y311=Y$1008),0,IF(Y$1004=0,0,1-CHOOSE(Y$1004,IF(ISNUMBER(Datos!Y311),AND(OR(Y$1005="",Datos!Y311&gt;=Y$1005),OR(Y$1006="",Datos!Y311&lt;=Y$1006)),FALSE),IF(ISNUMBER(Datos!Y311),AND(Datos!Y311=INT(Datos!Y311),AND(OR(Y$1005="",Datos!Y311&gt;=Y$1005),OR(Y$1006="",Datos!Y311&lt;=Y$1006))),FALSE),OR(ISNUMBER(FIND(";"&amp;UPPER(TRIM(Datos!Y311&amp;""))&amp;"=",Y$1007)),ISNUMBER(FIND(";"&amp;UPPER(TRIM(Datos!Y311&amp;""))&amp;";",Y$1007))),OR(UPPER(TRIM(Datos!Y311&amp;""))="SÍ",UPPER(TRIM(Datos!Y311&amp;""))="SI",UPPER(TRIM(Datos!Y311&amp;""))="NO"),IF(ISNUMBER(Datos!Y311),AND(OR(Y$1005="",Datos!Y311&gt;=Y$1005),OR(Y$1006="",Datos!Y311&lt;=Y$1006)),FALSE),TRUE))))</f>
        <v>0.0</v>
      </c>
      <c r="Z311">
        <f>IF(Datos!Z311="",0,IF(AND(Z$1008&lt;&gt;"",Datos!Z311=Z$1008),0,IF(Z$1004=0,0,1-CHOOSE(Z$1004,IF(ISNUMBER(Datos!Z311),AND(OR(Z$1005="",Datos!Z311&gt;=Z$1005),OR(Z$1006="",Datos!Z311&lt;=Z$1006)),FALSE),IF(ISNUMBER(Datos!Z311),AND(Datos!Z311=INT(Datos!Z311),AND(OR(Z$1005="",Datos!Z311&gt;=Z$1005),OR(Z$1006="",Datos!Z311&lt;=Z$1006))),FALSE),OR(ISNUMBER(FIND(";"&amp;UPPER(TRIM(Datos!Z311&amp;""))&amp;"=",Z$1007)),ISNUMBER(FIND(";"&amp;UPPER(TRIM(Datos!Z311&amp;""))&amp;";",Z$1007))),OR(UPPER(TRIM(Datos!Z311&amp;""))="SÍ",UPPER(TRIM(Datos!Z311&amp;""))="SI",UPPER(TRIM(Datos!Z311&amp;""))="NO"),IF(ISNUMBER(Datos!Z311),AND(OR(Z$1005="",Datos!Z311&gt;=Z$1005),OR(Z$1006="",Datos!Z311&lt;=Z$1006)),FALSE),TRUE))))</f>
        <v>0.0</v>
      </c>
      <c r="AA311">
        <f>IF(Datos!AA311="",0,IF(AND(AA$1008&lt;&gt;"",Datos!AA311=AA$1008),0,IF(AA$1004=0,0,1-CHOOSE(AA$1004,IF(ISNUMBER(Datos!AA311),AND(OR(AA$1005="",Datos!AA311&gt;=AA$1005),OR(AA$1006="",Datos!AA311&lt;=AA$1006)),FALSE),IF(ISNUMBER(Datos!AA311),AND(Datos!AA311=INT(Datos!AA311),AND(OR(AA$1005="",Datos!AA311&gt;=AA$1005),OR(AA$1006="",Datos!AA311&lt;=AA$1006))),FALSE),OR(ISNUMBER(FIND(";"&amp;UPPER(TRIM(Datos!AA311&amp;""))&amp;"=",AA$1007)),ISNUMBER(FIND(";"&amp;UPPER(TRIM(Datos!AA311&amp;""))&amp;";",AA$1007))),OR(UPPER(TRIM(Datos!AA311&amp;""))="SÍ",UPPER(TRIM(Datos!AA311&amp;""))="SI",UPPER(TRIM(Datos!AA311&amp;""))="NO"),IF(ISNUMBER(Datos!AA311),AND(OR(AA$1005="",Datos!AA311&gt;=AA$1005),OR(AA$1006="",Datos!AA311&lt;=AA$1006)),FALSE),TRUE))))</f>
        <v>0.0</v>
      </c>
      <c r="AB311">
        <f>IF(Datos!AB311="",0,IF(AND(AB$1008&lt;&gt;"",Datos!AB311=AB$1008),0,IF(AB$1004=0,0,1-CHOOSE(AB$1004,IF(ISNUMBER(Datos!AB311),AND(OR(AB$1005="",Datos!AB311&gt;=AB$1005),OR(AB$1006="",Datos!AB311&lt;=AB$1006)),FALSE),IF(ISNUMBER(Datos!AB311),AND(Datos!AB311=INT(Datos!AB311),AND(OR(AB$1005="",Datos!AB311&gt;=AB$1005),OR(AB$1006="",Datos!AB311&lt;=AB$1006))),FALSE),OR(ISNUMBER(FIND(";"&amp;UPPER(TRIM(Datos!AB311&amp;""))&amp;"=",AB$1007)),ISNUMBER(FIND(";"&amp;UPPER(TRIM(Datos!AB311&amp;""))&amp;";",AB$1007))),OR(UPPER(TRIM(Datos!AB311&amp;""))="SÍ",UPPER(TRIM(Datos!AB311&amp;""))="SI",UPPER(TRIM(Datos!AB311&amp;""))="NO"),IF(ISNUMBER(Datos!AB311),AND(OR(AB$1005="",Datos!AB311&gt;=AB$1005),OR(AB$1006="",Datos!AB311&lt;=AB$1006)),FALSE),TRUE))))</f>
        <v>0.0</v>
      </c>
      <c r="AC311">
        <f>IF(Datos!AC311="",0,IF(AND(AC$1008&lt;&gt;"",Datos!AC311=AC$1008),0,IF(AC$1004=0,0,1-CHOOSE(AC$1004,IF(ISNUMBER(Datos!AC311),AND(OR(AC$1005="",Datos!AC311&gt;=AC$1005),OR(AC$1006="",Datos!AC311&lt;=AC$1006)),FALSE),IF(ISNUMBER(Datos!AC311),AND(Datos!AC311=INT(Datos!AC311),AND(OR(AC$1005="",Datos!AC311&gt;=AC$1005),OR(AC$1006="",Datos!AC311&lt;=AC$1006))),FALSE),OR(ISNUMBER(FIND(";"&amp;UPPER(TRIM(Datos!AC311&amp;""))&amp;"=",AC$1007)),ISNUMBER(FIND(";"&amp;UPPER(TRIM(Datos!AC311&amp;""))&amp;";",AC$1007))),OR(UPPER(TRIM(Datos!AC311&amp;""))="SÍ",UPPER(TRIM(Datos!AC311&amp;""))="SI",UPPER(TRIM(Datos!AC311&amp;""))="NO"),IF(ISNUMBER(Datos!AC311),AND(OR(AC$1005="",Datos!AC311&gt;=AC$1005),OR(AC$1006="",Datos!AC311&lt;=AC$1006)),FALSE),TRUE))))</f>
        <v>0.0</v>
      </c>
      <c r="AD311">
        <f>IF(Datos!AD311="",0,IF(AND(AD$1008&lt;&gt;"",Datos!AD311=AD$1008),0,IF(AD$1004=0,0,1-CHOOSE(AD$1004,IF(ISNUMBER(Datos!AD311),AND(OR(AD$1005="",Datos!AD311&gt;=AD$1005),OR(AD$1006="",Datos!AD311&lt;=AD$1006)),FALSE),IF(ISNUMBER(Datos!AD311),AND(Datos!AD311=INT(Datos!AD311),AND(OR(AD$1005="",Datos!AD311&gt;=AD$1005),OR(AD$1006="",Datos!AD311&lt;=AD$1006))),FALSE),OR(ISNUMBER(FIND(";"&amp;UPPER(TRIM(Datos!AD311&amp;""))&amp;"=",AD$1007)),ISNUMBER(FIND(";"&amp;UPPER(TRIM(Datos!AD311&amp;""))&amp;";",AD$1007))),OR(UPPER(TRIM(Datos!AD311&amp;""))="SÍ",UPPER(TRIM(Datos!AD311&amp;""))="SI",UPPER(TRIM(Datos!AD311&amp;""))="NO"),IF(ISNUMBER(Datos!AD311),AND(OR(AD$1005="",Datos!AD311&gt;=AD$1005),OR(AD$1006="",Datos!AD311&lt;=AD$1006)),FALSE),TRUE))))</f>
        <v>0.0</v>
      </c>
      <c r="AE311">
        <f>IF(Datos!AE311="",0,IF(AND(AE$1008&lt;&gt;"",Datos!AE311=AE$1008),0,IF(AE$1004=0,0,1-CHOOSE(AE$1004,IF(ISNUMBER(Datos!AE311),AND(OR(AE$1005="",Datos!AE311&gt;=AE$1005),OR(AE$1006="",Datos!AE311&lt;=AE$1006)),FALSE),IF(ISNUMBER(Datos!AE311),AND(Datos!AE311=INT(Datos!AE311),AND(OR(AE$1005="",Datos!AE311&gt;=AE$1005),OR(AE$1006="",Datos!AE311&lt;=AE$1006))),FALSE),OR(ISNUMBER(FIND(";"&amp;UPPER(TRIM(Datos!AE311&amp;""))&amp;"=",AE$1007)),ISNUMBER(FIND(";"&amp;UPPER(TRIM(Datos!AE311&amp;""))&amp;";",AE$1007))),OR(UPPER(TRIM(Datos!AE311&amp;""))="SÍ",UPPER(TRIM(Datos!AE311&amp;""))="SI",UPPER(TRIM(Datos!AE311&amp;""))="NO"),IF(ISNUMBER(Datos!AE311),AND(OR(AE$1005="",Datos!AE311&gt;=AE$1005),OR(AE$1006="",Datos!AE311&lt;=AE$1006)),FALSE),TRUE))))</f>
        <v>0.0</v>
      </c>
    </row>
    <row r="312" spans="2:31">
      <c r="B312">
        <f>IF(Datos!B312="",0,IF(AND(B$1008&lt;&gt;"",Datos!B312=B$1008),0,IF(B$1004=0,0,1-CHOOSE(B$1004,IF(ISNUMBER(Datos!B312),AND(OR(B$1005="",Datos!B312&gt;=B$1005),OR(B$1006="",Datos!B312&lt;=B$1006)),FALSE),IF(ISNUMBER(Datos!B312),AND(Datos!B312=INT(Datos!B312),AND(OR(B$1005="",Datos!B312&gt;=B$1005),OR(B$1006="",Datos!B312&lt;=B$1006))),FALSE),OR(ISNUMBER(FIND(";"&amp;UPPER(TRIM(Datos!B312&amp;""))&amp;"=",B$1007)),ISNUMBER(FIND(";"&amp;UPPER(TRIM(Datos!B312&amp;""))&amp;";",B$1007))),OR(UPPER(TRIM(Datos!B312&amp;""))="SÍ",UPPER(TRIM(Datos!B312&amp;""))="SI",UPPER(TRIM(Datos!B312&amp;""))="NO"),IF(ISNUMBER(Datos!B312),AND(OR(B$1005="",Datos!B312&gt;=B$1005),OR(B$1006="",Datos!B312&lt;=B$1006)),FALSE),TRUE))))</f>
        <v>0.0</v>
      </c>
      <c r="C312">
        <f>IF(Datos!C312="",0,IF(AND(C$1008&lt;&gt;"",Datos!C312=C$1008),0,IF(C$1004=0,0,1-CHOOSE(C$1004,IF(ISNUMBER(Datos!C312),AND(OR(C$1005="",Datos!C312&gt;=C$1005),OR(C$1006="",Datos!C312&lt;=C$1006)),FALSE),IF(ISNUMBER(Datos!C312),AND(Datos!C312=INT(Datos!C312),AND(OR(C$1005="",Datos!C312&gt;=C$1005),OR(C$1006="",Datos!C312&lt;=C$1006))),FALSE),OR(ISNUMBER(FIND(";"&amp;UPPER(TRIM(Datos!C312&amp;""))&amp;"=",C$1007)),ISNUMBER(FIND(";"&amp;UPPER(TRIM(Datos!C312&amp;""))&amp;";",C$1007))),OR(UPPER(TRIM(Datos!C312&amp;""))="SÍ",UPPER(TRIM(Datos!C312&amp;""))="SI",UPPER(TRIM(Datos!C312&amp;""))="NO"),IF(ISNUMBER(Datos!C312),AND(OR(C$1005="",Datos!C312&gt;=C$1005),OR(C$1006="",Datos!C312&lt;=C$1006)),FALSE),TRUE))))</f>
        <v>0.0</v>
      </c>
      <c r="D312">
        <f>IF(Datos!D312="",0,IF(AND(D$1008&lt;&gt;"",Datos!D312=D$1008),0,IF(D$1004=0,0,1-CHOOSE(D$1004,IF(ISNUMBER(Datos!D312),AND(OR(D$1005="",Datos!D312&gt;=D$1005),OR(D$1006="",Datos!D312&lt;=D$1006)),FALSE),IF(ISNUMBER(Datos!D312),AND(Datos!D312=INT(Datos!D312),AND(OR(D$1005="",Datos!D312&gt;=D$1005),OR(D$1006="",Datos!D312&lt;=D$1006))),FALSE),OR(ISNUMBER(FIND(";"&amp;UPPER(TRIM(Datos!D312&amp;""))&amp;"=",D$1007)),ISNUMBER(FIND(";"&amp;UPPER(TRIM(Datos!D312&amp;""))&amp;";",D$1007))),OR(UPPER(TRIM(Datos!D312&amp;""))="SÍ",UPPER(TRIM(Datos!D312&amp;""))="SI",UPPER(TRIM(Datos!D312&amp;""))="NO"),IF(ISNUMBER(Datos!D312),AND(OR(D$1005="",Datos!D312&gt;=D$1005),OR(D$1006="",Datos!D312&lt;=D$1006)),FALSE),TRUE))))</f>
        <v>0.0</v>
      </c>
      <c r="E312">
        <f>IF(Datos!E312="",0,IF(AND(E$1008&lt;&gt;"",Datos!E312=E$1008),0,IF(E$1004=0,0,1-CHOOSE(E$1004,IF(ISNUMBER(Datos!E312),AND(OR(E$1005="",Datos!E312&gt;=E$1005),OR(E$1006="",Datos!E312&lt;=E$1006)),FALSE),IF(ISNUMBER(Datos!E312),AND(Datos!E312=INT(Datos!E312),AND(OR(E$1005="",Datos!E312&gt;=E$1005),OR(E$1006="",Datos!E312&lt;=E$1006))),FALSE),OR(ISNUMBER(FIND(";"&amp;UPPER(TRIM(Datos!E312&amp;""))&amp;"=",E$1007)),ISNUMBER(FIND(";"&amp;UPPER(TRIM(Datos!E312&amp;""))&amp;";",E$1007))),OR(UPPER(TRIM(Datos!E312&amp;""))="SÍ",UPPER(TRIM(Datos!E312&amp;""))="SI",UPPER(TRIM(Datos!E312&amp;""))="NO"),IF(ISNUMBER(Datos!E312),AND(OR(E$1005="",Datos!E312&gt;=E$1005),OR(E$1006="",Datos!E312&lt;=E$1006)),FALSE),TRUE))))</f>
        <v>0.0</v>
      </c>
      <c r="F312">
        <f>IF(Datos!F312="",0,IF(AND(F$1008&lt;&gt;"",Datos!F312=F$1008),0,IF(F$1004=0,0,1-CHOOSE(F$1004,IF(ISNUMBER(Datos!F312),AND(OR(F$1005="",Datos!F312&gt;=F$1005),OR(F$1006="",Datos!F312&lt;=F$1006)),FALSE),IF(ISNUMBER(Datos!F312),AND(Datos!F312=INT(Datos!F312),AND(OR(F$1005="",Datos!F312&gt;=F$1005),OR(F$1006="",Datos!F312&lt;=F$1006))),FALSE),OR(ISNUMBER(FIND(";"&amp;UPPER(TRIM(Datos!F312&amp;""))&amp;"=",F$1007)),ISNUMBER(FIND(";"&amp;UPPER(TRIM(Datos!F312&amp;""))&amp;";",F$1007))),OR(UPPER(TRIM(Datos!F312&amp;""))="SÍ",UPPER(TRIM(Datos!F312&amp;""))="SI",UPPER(TRIM(Datos!F312&amp;""))="NO"),IF(ISNUMBER(Datos!F312),AND(OR(F$1005="",Datos!F312&gt;=F$1005),OR(F$1006="",Datos!F312&lt;=F$1006)),FALSE),TRUE))))</f>
        <v>0.0</v>
      </c>
      <c r="G312">
        <f>IF(Datos!G312="",0,IF(AND(G$1008&lt;&gt;"",Datos!G312=G$1008),0,IF(G$1004=0,0,1-CHOOSE(G$1004,IF(ISNUMBER(Datos!G312),AND(OR(G$1005="",Datos!G312&gt;=G$1005),OR(G$1006="",Datos!G312&lt;=G$1006)),FALSE),IF(ISNUMBER(Datos!G312),AND(Datos!G312=INT(Datos!G312),AND(OR(G$1005="",Datos!G312&gt;=G$1005),OR(G$1006="",Datos!G312&lt;=G$1006))),FALSE),OR(ISNUMBER(FIND(";"&amp;UPPER(TRIM(Datos!G312&amp;""))&amp;"=",G$1007)),ISNUMBER(FIND(";"&amp;UPPER(TRIM(Datos!G312&amp;""))&amp;";",G$1007))),OR(UPPER(TRIM(Datos!G312&amp;""))="SÍ",UPPER(TRIM(Datos!G312&amp;""))="SI",UPPER(TRIM(Datos!G312&amp;""))="NO"),IF(ISNUMBER(Datos!G312),AND(OR(G$1005="",Datos!G312&gt;=G$1005),OR(G$1006="",Datos!G312&lt;=G$1006)),FALSE),TRUE))))</f>
        <v>0.0</v>
      </c>
      <c r="H312">
        <f>IF(Datos!H312="",0,IF(AND(H$1008&lt;&gt;"",Datos!H312=H$1008),0,IF(H$1004=0,0,1-CHOOSE(H$1004,IF(ISNUMBER(Datos!H312),AND(OR(H$1005="",Datos!H312&gt;=H$1005),OR(H$1006="",Datos!H312&lt;=H$1006)),FALSE),IF(ISNUMBER(Datos!H312),AND(Datos!H312=INT(Datos!H312),AND(OR(H$1005="",Datos!H312&gt;=H$1005),OR(H$1006="",Datos!H312&lt;=H$1006))),FALSE),OR(ISNUMBER(FIND(";"&amp;UPPER(TRIM(Datos!H312&amp;""))&amp;"=",H$1007)),ISNUMBER(FIND(";"&amp;UPPER(TRIM(Datos!H312&amp;""))&amp;";",H$1007))),OR(UPPER(TRIM(Datos!H312&amp;""))="SÍ",UPPER(TRIM(Datos!H312&amp;""))="SI",UPPER(TRIM(Datos!H312&amp;""))="NO"),IF(ISNUMBER(Datos!H312),AND(OR(H$1005="",Datos!H312&gt;=H$1005),OR(H$1006="",Datos!H312&lt;=H$1006)),FALSE),TRUE))))</f>
        <v>0.0</v>
      </c>
      <c r="I312">
        <f>IF(Datos!I312="",0,IF(AND(I$1008&lt;&gt;"",Datos!I312=I$1008),0,IF(I$1004=0,0,1-CHOOSE(I$1004,IF(ISNUMBER(Datos!I312),AND(OR(I$1005="",Datos!I312&gt;=I$1005),OR(I$1006="",Datos!I312&lt;=I$1006)),FALSE),IF(ISNUMBER(Datos!I312),AND(Datos!I312=INT(Datos!I312),AND(OR(I$1005="",Datos!I312&gt;=I$1005),OR(I$1006="",Datos!I312&lt;=I$1006))),FALSE),OR(ISNUMBER(FIND(";"&amp;UPPER(TRIM(Datos!I312&amp;""))&amp;"=",I$1007)),ISNUMBER(FIND(";"&amp;UPPER(TRIM(Datos!I312&amp;""))&amp;";",I$1007))),OR(UPPER(TRIM(Datos!I312&amp;""))="SÍ",UPPER(TRIM(Datos!I312&amp;""))="SI",UPPER(TRIM(Datos!I312&amp;""))="NO"),IF(ISNUMBER(Datos!I312),AND(OR(I$1005="",Datos!I312&gt;=I$1005),OR(I$1006="",Datos!I312&lt;=I$1006)),FALSE),TRUE))))</f>
        <v>0.0</v>
      </c>
      <c r="J312">
        <f>IF(Datos!J312="",0,IF(AND(J$1008&lt;&gt;"",Datos!J312=J$1008),0,IF(J$1004=0,0,1-CHOOSE(J$1004,IF(ISNUMBER(Datos!J312),AND(OR(J$1005="",Datos!J312&gt;=J$1005),OR(J$1006="",Datos!J312&lt;=J$1006)),FALSE),IF(ISNUMBER(Datos!J312),AND(Datos!J312=INT(Datos!J312),AND(OR(J$1005="",Datos!J312&gt;=J$1005),OR(J$1006="",Datos!J312&lt;=J$1006))),FALSE),OR(ISNUMBER(FIND(";"&amp;UPPER(TRIM(Datos!J312&amp;""))&amp;"=",J$1007)),ISNUMBER(FIND(";"&amp;UPPER(TRIM(Datos!J312&amp;""))&amp;";",J$1007))),OR(UPPER(TRIM(Datos!J312&amp;""))="SÍ",UPPER(TRIM(Datos!J312&amp;""))="SI",UPPER(TRIM(Datos!J312&amp;""))="NO"),IF(ISNUMBER(Datos!J312),AND(OR(J$1005="",Datos!J312&gt;=J$1005),OR(J$1006="",Datos!J312&lt;=J$1006)),FALSE),TRUE))))</f>
        <v>0.0</v>
      </c>
      <c r="K312">
        <f>IF(Datos!K312="",0,IF(AND(K$1008&lt;&gt;"",Datos!K312=K$1008),0,IF(K$1004=0,0,1-CHOOSE(K$1004,IF(ISNUMBER(Datos!K312),AND(OR(K$1005="",Datos!K312&gt;=K$1005),OR(K$1006="",Datos!K312&lt;=K$1006)),FALSE),IF(ISNUMBER(Datos!K312),AND(Datos!K312=INT(Datos!K312),AND(OR(K$1005="",Datos!K312&gt;=K$1005),OR(K$1006="",Datos!K312&lt;=K$1006))),FALSE),OR(ISNUMBER(FIND(";"&amp;UPPER(TRIM(Datos!K312&amp;""))&amp;"=",K$1007)),ISNUMBER(FIND(";"&amp;UPPER(TRIM(Datos!K312&amp;""))&amp;";",K$1007))),OR(UPPER(TRIM(Datos!K312&amp;""))="SÍ",UPPER(TRIM(Datos!K312&amp;""))="SI",UPPER(TRIM(Datos!K312&amp;""))="NO"),IF(ISNUMBER(Datos!K312),AND(OR(K$1005="",Datos!K312&gt;=K$1005),OR(K$1006="",Datos!K312&lt;=K$1006)),FALSE),TRUE))))</f>
        <v>0.0</v>
      </c>
      <c r="L312">
        <f>IF(Datos!L312="",0,IF(AND(L$1008&lt;&gt;"",Datos!L312=L$1008),0,IF(L$1004=0,0,1-CHOOSE(L$1004,IF(ISNUMBER(Datos!L312),AND(OR(L$1005="",Datos!L312&gt;=L$1005),OR(L$1006="",Datos!L312&lt;=L$1006)),FALSE),IF(ISNUMBER(Datos!L312),AND(Datos!L312=INT(Datos!L312),AND(OR(L$1005="",Datos!L312&gt;=L$1005),OR(L$1006="",Datos!L312&lt;=L$1006))),FALSE),OR(ISNUMBER(FIND(";"&amp;UPPER(TRIM(Datos!L312&amp;""))&amp;"=",L$1007)),ISNUMBER(FIND(";"&amp;UPPER(TRIM(Datos!L312&amp;""))&amp;";",L$1007))),OR(UPPER(TRIM(Datos!L312&amp;""))="SÍ",UPPER(TRIM(Datos!L312&amp;""))="SI",UPPER(TRIM(Datos!L312&amp;""))="NO"),IF(ISNUMBER(Datos!L312),AND(OR(L$1005="",Datos!L312&gt;=L$1005),OR(L$1006="",Datos!L312&lt;=L$1006)),FALSE),TRUE))))</f>
        <v>0.0</v>
      </c>
      <c r="M312">
        <f>IF(Datos!M312="",0,IF(AND(M$1008&lt;&gt;"",Datos!M312=M$1008),0,IF(M$1004=0,0,1-CHOOSE(M$1004,IF(ISNUMBER(Datos!M312),AND(OR(M$1005="",Datos!M312&gt;=M$1005),OR(M$1006="",Datos!M312&lt;=M$1006)),FALSE),IF(ISNUMBER(Datos!M312),AND(Datos!M312=INT(Datos!M312),AND(OR(M$1005="",Datos!M312&gt;=M$1005),OR(M$1006="",Datos!M312&lt;=M$1006))),FALSE),OR(ISNUMBER(FIND(";"&amp;UPPER(TRIM(Datos!M312&amp;""))&amp;"=",M$1007)),ISNUMBER(FIND(";"&amp;UPPER(TRIM(Datos!M312&amp;""))&amp;";",M$1007))),OR(UPPER(TRIM(Datos!M312&amp;""))="SÍ",UPPER(TRIM(Datos!M312&amp;""))="SI",UPPER(TRIM(Datos!M312&amp;""))="NO"),IF(ISNUMBER(Datos!M312),AND(OR(M$1005="",Datos!M312&gt;=M$1005),OR(M$1006="",Datos!M312&lt;=M$1006)),FALSE),TRUE))))</f>
        <v>0.0</v>
      </c>
      <c r="N312">
        <f>IF(Datos!N312="",0,IF(AND(N$1008&lt;&gt;"",Datos!N312=N$1008),0,IF(N$1004=0,0,1-CHOOSE(N$1004,IF(ISNUMBER(Datos!N312),AND(OR(N$1005="",Datos!N312&gt;=N$1005),OR(N$1006="",Datos!N312&lt;=N$1006)),FALSE),IF(ISNUMBER(Datos!N312),AND(Datos!N312=INT(Datos!N312),AND(OR(N$1005="",Datos!N312&gt;=N$1005),OR(N$1006="",Datos!N312&lt;=N$1006))),FALSE),OR(ISNUMBER(FIND(";"&amp;UPPER(TRIM(Datos!N312&amp;""))&amp;"=",N$1007)),ISNUMBER(FIND(";"&amp;UPPER(TRIM(Datos!N312&amp;""))&amp;";",N$1007))),OR(UPPER(TRIM(Datos!N312&amp;""))="SÍ",UPPER(TRIM(Datos!N312&amp;""))="SI",UPPER(TRIM(Datos!N312&amp;""))="NO"),IF(ISNUMBER(Datos!N312),AND(OR(N$1005="",Datos!N312&gt;=N$1005),OR(N$1006="",Datos!N312&lt;=N$1006)),FALSE),TRUE))))</f>
        <v>0.0</v>
      </c>
      <c r="O312">
        <f>IF(Datos!O312="",0,IF(AND(O$1008&lt;&gt;"",Datos!O312=O$1008),0,IF(O$1004=0,0,1-CHOOSE(O$1004,IF(ISNUMBER(Datos!O312),AND(OR(O$1005="",Datos!O312&gt;=O$1005),OR(O$1006="",Datos!O312&lt;=O$1006)),FALSE),IF(ISNUMBER(Datos!O312),AND(Datos!O312=INT(Datos!O312),AND(OR(O$1005="",Datos!O312&gt;=O$1005),OR(O$1006="",Datos!O312&lt;=O$1006))),FALSE),OR(ISNUMBER(FIND(";"&amp;UPPER(TRIM(Datos!O312&amp;""))&amp;"=",O$1007)),ISNUMBER(FIND(";"&amp;UPPER(TRIM(Datos!O312&amp;""))&amp;";",O$1007))),OR(UPPER(TRIM(Datos!O312&amp;""))="SÍ",UPPER(TRIM(Datos!O312&amp;""))="SI",UPPER(TRIM(Datos!O312&amp;""))="NO"),IF(ISNUMBER(Datos!O312),AND(OR(O$1005="",Datos!O312&gt;=O$1005),OR(O$1006="",Datos!O312&lt;=O$1006)),FALSE),TRUE))))</f>
        <v>0.0</v>
      </c>
      <c r="P312">
        <f>IF(Datos!P312="",0,IF(AND(P$1008&lt;&gt;"",Datos!P312=P$1008),0,IF(P$1004=0,0,1-CHOOSE(P$1004,IF(ISNUMBER(Datos!P312),AND(OR(P$1005="",Datos!P312&gt;=P$1005),OR(P$1006="",Datos!P312&lt;=P$1006)),FALSE),IF(ISNUMBER(Datos!P312),AND(Datos!P312=INT(Datos!P312),AND(OR(P$1005="",Datos!P312&gt;=P$1005),OR(P$1006="",Datos!P312&lt;=P$1006))),FALSE),OR(ISNUMBER(FIND(";"&amp;UPPER(TRIM(Datos!P312&amp;""))&amp;"=",P$1007)),ISNUMBER(FIND(";"&amp;UPPER(TRIM(Datos!P312&amp;""))&amp;";",P$1007))),OR(UPPER(TRIM(Datos!P312&amp;""))="SÍ",UPPER(TRIM(Datos!P312&amp;""))="SI",UPPER(TRIM(Datos!P312&amp;""))="NO"),IF(ISNUMBER(Datos!P312),AND(OR(P$1005="",Datos!P312&gt;=P$1005),OR(P$1006="",Datos!P312&lt;=P$1006)),FALSE),TRUE))))</f>
        <v>0.0</v>
      </c>
      <c r="Q312">
        <f>IF(Datos!Q312="",0,IF(AND(Q$1008&lt;&gt;"",Datos!Q312=Q$1008),0,IF(Q$1004=0,0,1-CHOOSE(Q$1004,IF(ISNUMBER(Datos!Q312),AND(OR(Q$1005="",Datos!Q312&gt;=Q$1005),OR(Q$1006="",Datos!Q312&lt;=Q$1006)),FALSE),IF(ISNUMBER(Datos!Q312),AND(Datos!Q312=INT(Datos!Q312),AND(OR(Q$1005="",Datos!Q312&gt;=Q$1005),OR(Q$1006="",Datos!Q312&lt;=Q$1006))),FALSE),OR(ISNUMBER(FIND(";"&amp;UPPER(TRIM(Datos!Q312&amp;""))&amp;"=",Q$1007)),ISNUMBER(FIND(";"&amp;UPPER(TRIM(Datos!Q312&amp;""))&amp;";",Q$1007))),OR(UPPER(TRIM(Datos!Q312&amp;""))="SÍ",UPPER(TRIM(Datos!Q312&amp;""))="SI",UPPER(TRIM(Datos!Q312&amp;""))="NO"),IF(ISNUMBER(Datos!Q312),AND(OR(Q$1005="",Datos!Q312&gt;=Q$1005),OR(Q$1006="",Datos!Q312&lt;=Q$1006)),FALSE),TRUE))))</f>
        <v>0.0</v>
      </c>
      <c r="R312">
        <f>IF(Datos!R312="",0,IF(AND(R$1008&lt;&gt;"",Datos!R312=R$1008),0,IF(R$1004=0,0,1-CHOOSE(R$1004,IF(ISNUMBER(Datos!R312),AND(OR(R$1005="",Datos!R312&gt;=R$1005),OR(R$1006="",Datos!R312&lt;=R$1006)),FALSE),IF(ISNUMBER(Datos!R312),AND(Datos!R312=INT(Datos!R312),AND(OR(R$1005="",Datos!R312&gt;=R$1005),OR(R$1006="",Datos!R312&lt;=R$1006))),FALSE),OR(ISNUMBER(FIND(";"&amp;UPPER(TRIM(Datos!R312&amp;""))&amp;"=",R$1007)),ISNUMBER(FIND(";"&amp;UPPER(TRIM(Datos!R312&amp;""))&amp;";",R$1007))),OR(UPPER(TRIM(Datos!R312&amp;""))="SÍ",UPPER(TRIM(Datos!R312&amp;""))="SI",UPPER(TRIM(Datos!R312&amp;""))="NO"),IF(ISNUMBER(Datos!R312),AND(OR(R$1005="",Datos!R312&gt;=R$1005),OR(R$1006="",Datos!R312&lt;=R$1006)),FALSE),TRUE))))</f>
        <v>0.0</v>
      </c>
      <c r="S312">
        <f>IF(Datos!S312="",0,IF(AND(S$1008&lt;&gt;"",Datos!S312=S$1008),0,IF(S$1004=0,0,1-CHOOSE(S$1004,IF(ISNUMBER(Datos!S312),AND(OR(S$1005="",Datos!S312&gt;=S$1005),OR(S$1006="",Datos!S312&lt;=S$1006)),FALSE),IF(ISNUMBER(Datos!S312),AND(Datos!S312=INT(Datos!S312),AND(OR(S$1005="",Datos!S312&gt;=S$1005),OR(S$1006="",Datos!S312&lt;=S$1006))),FALSE),OR(ISNUMBER(FIND(";"&amp;UPPER(TRIM(Datos!S312&amp;""))&amp;"=",S$1007)),ISNUMBER(FIND(";"&amp;UPPER(TRIM(Datos!S312&amp;""))&amp;";",S$1007))),OR(UPPER(TRIM(Datos!S312&amp;""))="SÍ",UPPER(TRIM(Datos!S312&amp;""))="SI",UPPER(TRIM(Datos!S312&amp;""))="NO"),IF(ISNUMBER(Datos!S312),AND(OR(S$1005="",Datos!S312&gt;=S$1005),OR(S$1006="",Datos!S312&lt;=S$1006)),FALSE),TRUE))))</f>
        <v>0.0</v>
      </c>
      <c r="T312">
        <f>IF(Datos!T312="",0,IF(AND(T$1008&lt;&gt;"",Datos!T312=T$1008),0,IF(T$1004=0,0,1-CHOOSE(T$1004,IF(ISNUMBER(Datos!T312),AND(OR(T$1005="",Datos!T312&gt;=T$1005),OR(T$1006="",Datos!T312&lt;=T$1006)),FALSE),IF(ISNUMBER(Datos!T312),AND(Datos!T312=INT(Datos!T312),AND(OR(T$1005="",Datos!T312&gt;=T$1005),OR(T$1006="",Datos!T312&lt;=T$1006))),FALSE),OR(ISNUMBER(FIND(";"&amp;UPPER(TRIM(Datos!T312&amp;""))&amp;"=",T$1007)),ISNUMBER(FIND(";"&amp;UPPER(TRIM(Datos!T312&amp;""))&amp;";",T$1007))),OR(UPPER(TRIM(Datos!T312&amp;""))="SÍ",UPPER(TRIM(Datos!T312&amp;""))="SI",UPPER(TRIM(Datos!T312&amp;""))="NO"),IF(ISNUMBER(Datos!T312),AND(OR(T$1005="",Datos!T312&gt;=T$1005),OR(T$1006="",Datos!T312&lt;=T$1006)),FALSE),TRUE))))</f>
        <v>0.0</v>
      </c>
      <c r="U312">
        <f>IF(Datos!U312="",0,IF(AND(U$1008&lt;&gt;"",Datos!U312=U$1008),0,IF(U$1004=0,0,1-CHOOSE(U$1004,IF(ISNUMBER(Datos!U312),AND(OR(U$1005="",Datos!U312&gt;=U$1005),OR(U$1006="",Datos!U312&lt;=U$1006)),FALSE),IF(ISNUMBER(Datos!U312),AND(Datos!U312=INT(Datos!U312),AND(OR(U$1005="",Datos!U312&gt;=U$1005),OR(U$1006="",Datos!U312&lt;=U$1006))),FALSE),OR(ISNUMBER(FIND(";"&amp;UPPER(TRIM(Datos!U312&amp;""))&amp;"=",U$1007)),ISNUMBER(FIND(";"&amp;UPPER(TRIM(Datos!U312&amp;""))&amp;";",U$1007))),OR(UPPER(TRIM(Datos!U312&amp;""))="SÍ",UPPER(TRIM(Datos!U312&amp;""))="SI",UPPER(TRIM(Datos!U312&amp;""))="NO"),IF(ISNUMBER(Datos!U312),AND(OR(U$1005="",Datos!U312&gt;=U$1005),OR(U$1006="",Datos!U312&lt;=U$1006)),FALSE),TRUE))))</f>
        <v>0.0</v>
      </c>
      <c r="V312">
        <f>IF(Datos!V312="",0,IF(AND(V$1008&lt;&gt;"",Datos!V312=V$1008),0,IF(V$1004=0,0,1-CHOOSE(V$1004,IF(ISNUMBER(Datos!V312),AND(OR(V$1005="",Datos!V312&gt;=V$1005),OR(V$1006="",Datos!V312&lt;=V$1006)),FALSE),IF(ISNUMBER(Datos!V312),AND(Datos!V312=INT(Datos!V312),AND(OR(V$1005="",Datos!V312&gt;=V$1005),OR(V$1006="",Datos!V312&lt;=V$1006))),FALSE),OR(ISNUMBER(FIND(";"&amp;UPPER(TRIM(Datos!V312&amp;""))&amp;"=",V$1007)),ISNUMBER(FIND(";"&amp;UPPER(TRIM(Datos!V312&amp;""))&amp;";",V$1007))),OR(UPPER(TRIM(Datos!V312&amp;""))="SÍ",UPPER(TRIM(Datos!V312&amp;""))="SI",UPPER(TRIM(Datos!V312&amp;""))="NO"),IF(ISNUMBER(Datos!V312),AND(OR(V$1005="",Datos!V312&gt;=V$1005),OR(V$1006="",Datos!V312&lt;=V$1006)),FALSE),TRUE))))</f>
        <v>0.0</v>
      </c>
      <c r="W312">
        <f>IF(Datos!W312="",0,IF(AND(W$1008&lt;&gt;"",Datos!W312=W$1008),0,IF(W$1004=0,0,1-CHOOSE(W$1004,IF(ISNUMBER(Datos!W312),AND(OR(W$1005="",Datos!W312&gt;=W$1005),OR(W$1006="",Datos!W312&lt;=W$1006)),FALSE),IF(ISNUMBER(Datos!W312),AND(Datos!W312=INT(Datos!W312),AND(OR(W$1005="",Datos!W312&gt;=W$1005),OR(W$1006="",Datos!W312&lt;=W$1006))),FALSE),OR(ISNUMBER(FIND(";"&amp;UPPER(TRIM(Datos!W312&amp;""))&amp;"=",W$1007)),ISNUMBER(FIND(";"&amp;UPPER(TRIM(Datos!W312&amp;""))&amp;";",W$1007))),OR(UPPER(TRIM(Datos!W312&amp;""))="SÍ",UPPER(TRIM(Datos!W312&amp;""))="SI",UPPER(TRIM(Datos!W312&amp;""))="NO"),IF(ISNUMBER(Datos!W312),AND(OR(W$1005="",Datos!W312&gt;=W$1005),OR(W$1006="",Datos!W312&lt;=W$1006)),FALSE),TRUE))))</f>
        <v>0.0</v>
      </c>
      <c r="X312">
        <f>IF(Datos!X312="",0,IF(AND(X$1008&lt;&gt;"",Datos!X312=X$1008),0,IF(X$1004=0,0,1-CHOOSE(X$1004,IF(ISNUMBER(Datos!X312),AND(OR(X$1005="",Datos!X312&gt;=X$1005),OR(X$1006="",Datos!X312&lt;=X$1006)),FALSE),IF(ISNUMBER(Datos!X312),AND(Datos!X312=INT(Datos!X312),AND(OR(X$1005="",Datos!X312&gt;=X$1005),OR(X$1006="",Datos!X312&lt;=X$1006))),FALSE),OR(ISNUMBER(FIND(";"&amp;UPPER(TRIM(Datos!X312&amp;""))&amp;"=",X$1007)),ISNUMBER(FIND(";"&amp;UPPER(TRIM(Datos!X312&amp;""))&amp;";",X$1007))),OR(UPPER(TRIM(Datos!X312&amp;""))="SÍ",UPPER(TRIM(Datos!X312&amp;""))="SI",UPPER(TRIM(Datos!X312&amp;""))="NO"),IF(ISNUMBER(Datos!X312),AND(OR(X$1005="",Datos!X312&gt;=X$1005),OR(X$1006="",Datos!X312&lt;=X$1006)),FALSE),TRUE))))</f>
        <v>0.0</v>
      </c>
      <c r="Y312">
        <f>IF(Datos!Y312="",0,IF(AND(Y$1008&lt;&gt;"",Datos!Y312=Y$1008),0,IF(Y$1004=0,0,1-CHOOSE(Y$1004,IF(ISNUMBER(Datos!Y312),AND(OR(Y$1005="",Datos!Y312&gt;=Y$1005),OR(Y$1006="",Datos!Y312&lt;=Y$1006)),FALSE),IF(ISNUMBER(Datos!Y312),AND(Datos!Y312=INT(Datos!Y312),AND(OR(Y$1005="",Datos!Y312&gt;=Y$1005),OR(Y$1006="",Datos!Y312&lt;=Y$1006))),FALSE),OR(ISNUMBER(FIND(";"&amp;UPPER(TRIM(Datos!Y312&amp;""))&amp;"=",Y$1007)),ISNUMBER(FIND(";"&amp;UPPER(TRIM(Datos!Y312&amp;""))&amp;";",Y$1007))),OR(UPPER(TRIM(Datos!Y312&amp;""))="SÍ",UPPER(TRIM(Datos!Y312&amp;""))="SI",UPPER(TRIM(Datos!Y312&amp;""))="NO"),IF(ISNUMBER(Datos!Y312),AND(OR(Y$1005="",Datos!Y312&gt;=Y$1005),OR(Y$1006="",Datos!Y312&lt;=Y$1006)),FALSE),TRUE))))</f>
        <v>0.0</v>
      </c>
      <c r="Z312">
        <f>IF(Datos!Z312="",0,IF(AND(Z$1008&lt;&gt;"",Datos!Z312=Z$1008),0,IF(Z$1004=0,0,1-CHOOSE(Z$1004,IF(ISNUMBER(Datos!Z312),AND(OR(Z$1005="",Datos!Z312&gt;=Z$1005),OR(Z$1006="",Datos!Z312&lt;=Z$1006)),FALSE),IF(ISNUMBER(Datos!Z312),AND(Datos!Z312=INT(Datos!Z312),AND(OR(Z$1005="",Datos!Z312&gt;=Z$1005),OR(Z$1006="",Datos!Z312&lt;=Z$1006))),FALSE),OR(ISNUMBER(FIND(";"&amp;UPPER(TRIM(Datos!Z312&amp;""))&amp;"=",Z$1007)),ISNUMBER(FIND(";"&amp;UPPER(TRIM(Datos!Z312&amp;""))&amp;";",Z$1007))),OR(UPPER(TRIM(Datos!Z312&amp;""))="SÍ",UPPER(TRIM(Datos!Z312&amp;""))="SI",UPPER(TRIM(Datos!Z312&amp;""))="NO"),IF(ISNUMBER(Datos!Z312),AND(OR(Z$1005="",Datos!Z312&gt;=Z$1005),OR(Z$1006="",Datos!Z312&lt;=Z$1006)),FALSE),TRUE))))</f>
        <v>0.0</v>
      </c>
      <c r="AA312">
        <f>IF(Datos!AA312="",0,IF(AND(AA$1008&lt;&gt;"",Datos!AA312=AA$1008),0,IF(AA$1004=0,0,1-CHOOSE(AA$1004,IF(ISNUMBER(Datos!AA312),AND(OR(AA$1005="",Datos!AA312&gt;=AA$1005),OR(AA$1006="",Datos!AA312&lt;=AA$1006)),FALSE),IF(ISNUMBER(Datos!AA312),AND(Datos!AA312=INT(Datos!AA312),AND(OR(AA$1005="",Datos!AA312&gt;=AA$1005),OR(AA$1006="",Datos!AA312&lt;=AA$1006))),FALSE),OR(ISNUMBER(FIND(";"&amp;UPPER(TRIM(Datos!AA312&amp;""))&amp;"=",AA$1007)),ISNUMBER(FIND(";"&amp;UPPER(TRIM(Datos!AA312&amp;""))&amp;";",AA$1007))),OR(UPPER(TRIM(Datos!AA312&amp;""))="SÍ",UPPER(TRIM(Datos!AA312&amp;""))="SI",UPPER(TRIM(Datos!AA312&amp;""))="NO"),IF(ISNUMBER(Datos!AA312),AND(OR(AA$1005="",Datos!AA312&gt;=AA$1005),OR(AA$1006="",Datos!AA312&lt;=AA$1006)),FALSE),TRUE))))</f>
        <v>0.0</v>
      </c>
      <c r="AB312">
        <f>IF(Datos!AB312="",0,IF(AND(AB$1008&lt;&gt;"",Datos!AB312=AB$1008),0,IF(AB$1004=0,0,1-CHOOSE(AB$1004,IF(ISNUMBER(Datos!AB312),AND(OR(AB$1005="",Datos!AB312&gt;=AB$1005),OR(AB$1006="",Datos!AB312&lt;=AB$1006)),FALSE),IF(ISNUMBER(Datos!AB312),AND(Datos!AB312=INT(Datos!AB312),AND(OR(AB$1005="",Datos!AB312&gt;=AB$1005),OR(AB$1006="",Datos!AB312&lt;=AB$1006))),FALSE),OR(ISNUMBER(FIND(";"&amp;UPPER(TRIM(Datos!AB312&amp;""))&amp;"=",AB$1007)),ISNUMBER(FIND(";"&amp;UPPER(TRIM(Datos!AB312&amp;""))&amp;";",AB$1007))),OR(UPPER(TRIM(Datos!AB312&amp;""))="SÍ",UPPER(TRIM(Datos!AB312&amp;""))="SI",UPPER(TRIM(Datos!AB312&amp;""))="NO"),IF(ISNUMBER(Datos!AB312),AND(OR(AB$1005="",Datos!AB312&gt;=AB$1005),OR(AB$1006="",Datos!AB312&lt;=AB$1006)),FALSE),TRUE))))</f>
        <v>0.0</v>
      </c>
      <c r="AC312">
        <f>IF(Datos!AC312="",0,IF(AND(AC$1008&lt;&gt;"",Datos!AC312=AC$1008),0,IF(AC$1004=0,0,1-CHOOSE(AC$1004,IF(ISNUMBER(Datos!AC312),AND(OR(AC$1005="",Datos!AC312&gt;=AC$1005),OR(AC$1006="",Datos!AC312&lt;=AC$1006)),FALSE),IF(ISNUMBER(Datos!AC312),AND(Datos!AC312=INT(Datos!AC312),AND(OR(AC$1005="",Datos!AC312&gt;=AC$1005),OR(AC$1006="",Datos!AC312&lt;=AC$1006))),FALSE),OR(ISNUMBER(FIND(";"&amp;UPPER(TRIM(Datos!AC312&amp;""))&amp;"=",AC$1007)),ISNUMBER(FIND(";"&amp;UPPER(TRIM(Datos!AC312&amp;""))&amp;";",AC$1007))),OR(UPPER(TRIM(Datos!AC312&amp;""))="SÍ",UPPER(TRIM(Datos!AC312&amp;""))="SI",UPPER(TRIM(Datos!AC312&amp;""))="NO"),IF(ISNUMBER(Datos!AC312),AND(OR(AC$1005="",Datos!AC312&gt;=AC$1005),OR(AC$1006="",Datos!AC312&lt;=AC$1006)),FALSE),TRUE))))</f>
        <v>0.0</v>
      </c>
      <c r="AD312">
        <f>IF(Datos!AD312="",0,IF(AND(AD$1008&lt;&gt;"",Datos!AD312=AD$1008),0,IF(AD$1004=0,0,1-CHOOSE(AD$1004,IF(ISNUMBER(Datos!AD312),AND(OR(AD$1005="",Datos!AD312&gt;=AD$1005),OR(AD$1006="",Datos!AD312&lt;=AD$1006)),FALSE),IF(ISNUMBER(Datos!AD312),AND(Datos!AD312=INT(Datos!AD312),AND(OR(AD$1005="",Datos!AD312&gt;=AD$1005),OR(AD$1006="",Datos!AD312&lt;=AD$1006))),FALSE),OR(ISNUMBER(FIND(";"&amp;UPPER(TRIM(Datos!AD312&amp;""))&amp;"=",AD$1007)),ISNUMBER(FIND(";"&amp;UPPER(TRIM(Datos!AD312&amp;""))&amp;";",AD$1007))),OR(UPPER(TRIM(Datos!AD312&amp;""))="SÍ",UPPER(TRIM(Datos!AD312&amp;""))="SI",UPPER(TRIM(Datos!AD312&amp;""))="NO"),IF(ISNUMBER(Datos!AD312),AND(OR(AD$1005="",Datos!AD312&gt;=AD$1005),OR(AD$1006="",Datos!AD312&lt;=AD$1006)),FALSE),TRUE))))</f>
        <v>0.0</v>
      </c>
      <c r="AE312">
        <f>IF(Datos!AE312="",0,IF(AND(AE$1008&lt;&gt;"",Datos!AE312=AE$1008),0,IF(AE$1004=0,0,1-CHOOSE(AE$1004,IF(ISNUMBER(Datos!AE312),AND(OR(AE$1005="",Datos!AE312&gt;=AE$1005),OR(AE$1006="",Datos!AE312&lt;=AE$1006)),FALSE),IF(ISNUMBER(Datos!AE312),AND(Datos!AE312=INT(Datos!AE312),AND(OR(AE$1005="",Datos!AE312&gt;=AE$1005),OR(AE$1006="",Datos!AE312&lt;=AE$1006))),FALSE),OR(ISNUMBER(FIND(";"&amp;UPPER(TRIM(Datos!AE312&amp;""))&amp;"=",AE$1007)),ISNUMBER(FIND(";"&amp;UPPER(TRIM(Datos!AE312&amp;""))&amp;";",AE$1007))),OR(UPPER(TRIM(Datos!AE312&amp;""))="SÍ",UPPER(TRIM(Datos!AE312&amp;""))="SI",UPPER(TRIM(Datos!AE312&amp;""))="NO"),IF(ISNUMBER(Datos!AE312),AND(OR(AE$1005="",Datos!AE312&gt;=AE$1005),OR(AE$1006="",Datos!AE312&lt;=AE$1006)),FALSE),TRUE))))</f>
        <v>0.0</v>
      </c>
    </row>
    <row r="313" spans="2:31">
      <c r="B313">
        <f>IF(Datos!B313="",0,IF(AND(B$1008&lt;&gt;"",Datos!B313=B$1008),0,IF(B$1004=0,0,1-CHOOSE(B$1004,IF(ISNUMBER(Datos!B313),AND(OR(B$1005="",Datos!B313&gt;=B$1005),OR(B$1006="",Datos!B313&lt;=B$1006)),FALSE),IF(ISNUMBER(Datos!B313),AND(Datos!B313=INT(Datos!B313),AND(OR(B$1005="",Datos!B313&gt;=B$1005),OR(B$1006="",Datos!B313&lt;=B$1006))),FALSE),OR(ISNUMBER(FIND(";"&amp;UPPER(TRIM(Datos!B313&amp;""))&amp;"=",B$1007)),ISNUMBER(FIND(";"&amp;UPPER(TRIM(Datos!B313&amp;""))&amp;";",B$1007))),OR(UPPER(TRIM(Datos!B313&amp;""))="SÍ",UPPER(TRIM(Datos!B313&amp;""))="SI",UPPER(TRIM(Datos!B313&amp;""))="NO"),IF(ISNUMBER(Datos!B313),AND(OR(B$1005="",Datos!B313&gt;=B$1005),OR(B$1006="",Datos!B313&lt;=B$1006)),FALSE),TRUE))))</f>
        <v>0.0</v>
      </c>
      <c r="C313">
        <f>IF(Datos!C313="",0,IF(AND(C$1008&lt;&gt;"",Datos!C313=C$1008),0,IF(C$1004=0,0,1-CHOOSE(C$1004,IF(ISNUMBER(Datos!C313),AND(OR(C$1005="",Datos!C313&gt;=C$1005),OR(C$1006="",Datos!C313&lt;=C$1006)),FALSE),IF(ISNUMBER(Datos!C313),AND(Datos!C313=INT(Datos!C313),AND(OR(C$1005="",Datos!C313&gt;=C$1005),OR(C$1006="",Datos!C313&lt;=C$1006))),FALSE),OR(ISNUMBER(FIND(";"&amp;UPPER(TRIM(Datos!C313&amp;""))&amp;"=",C$1007)),ISNUMBER(FIND(";"&amp;UPPER(TRIM(Datos!C313&amp;""))&amp;";",C$1007))),OR(UPPER(TRIM(Datos!C313&amp;""))="SÍ",UPPER(TRIM(Datos!C313&amp;""))="SI",UPPER(TRIM(Datos!C313&amp;""))="NO"),IF(ISNUMBER(Datos!C313),AND(OR(C$1005="",Datos!C313&gt;=C$1005),OR(C$1006="",Datos!C313&lt;=C$1006)),FALSE),TRUE))))</f>
        <v>0.0</v>
      </c>
      <c r="D313">
        <f>IF(Datos!D313="",0,IF(AND(D$1008&lt;&gt;"",Datos!D313=D$1008),0,IF(D$1004=0,0,1-CHOOSE(D$1004,IF(ISNUMBER(Datos!D313),AND(OR(D$1005="",Datos!D313&gt;=D$1005),OR(D$1006="",Datos!D313&lt;=D$1006)),FALSE),IF(ISNUMBER(Datos!D313),AND(Datos!D313=INT(Datos!D313),AND(OR(D$1005="",Datos!D313&gt;=D$1005),OR(D$1006="",Datos!D313&lt;=D$1006))),FALSE),OR(ISNUMBER(FIND(";"&amp;UPPER(TRIM(Datos!D313&amp;""))&amp;"=",D$1007)),ISNUMBER(FIND(";"&amp;UPPER(TRIM(Datos!D313&amp;""))&amp;";",D$1007))),OR(UPPER(TRIM(Datos!D313&amp;""))="SÍ",UPPER(TRIM(Datos!D313&amp;""))="SI",UPPER(TRIM(Datos!D313&amp;""))="NO"),IF(ISNUMBER(Datos!D313),AND(OR(D$1005="",Datos!D313&gt;=D$1005),OR(D$1006="",Datos!D313&lt;=D$1006)),FALSE),TRUE))))</f>
        <v>0.0</v>
      </c>
      <c r="E313">
        <f>IF(Datos!E313="",0,IF(AND(E$1008&lt;&gt;"",Datos!E313=E$1008),0,IF(E$1004=0,0,1-CHOOSE(E$1004,IF(ISNUMBER(Datos!E313),AND(OR(E$1005="",Datos!E313&gt;=E$1005),OR(E$1006="",Datos!E313&lt;=E$1006)),FALSE),IF(ISNUMBER(Datos!E313),AND(Datos!E313=INT(Datos!E313),AND(OR(E$1005="",Datos!E313&gt;=E$1005),OR(E$1006="",Datos!E313&lt;=E$1006))),FALSE),OR(ISNUMBER(FIND(";"&amp;UPPER(TRIM(Datos!E313&amp;""))&amp;"=",E$1007)),ISNUMBER(FIND(";"&amp;UPPER(TRIM(Datos!E313&amp;""))&amp;";",E$1007))),OR(UPPER(TRIM(Datos!E313&amp;""))="SÍ",UPPER(TRIM(Datos!E313&amp;""))="SI",UPPER(TRIM(Datos!E313&amp;""))="NO"),IF(ISNUMBER(Datos!E313),AND(OR(E$1005="",Datos!E313&gt;=E$1005),OR(E$1006="",Datos!E313&lt;=E$1006)),FALSE),TRUE))))</f>
        <v>0.0</v>
      </c>
      <c r="F313">
        <f>IF(Datos!F313="",0,IF(AND(F$1008&lt;&gt;"",Datos!F313=F$1008),0,IF(F$1004=0,0,1-CHOOSE(F$1004,IF(ISNUMBER(Datos!F313),AND(OR(F$1005="",Datos!F313&gt;=F$1005),OR(F$1006="",Datos!F313&lt;=F$1006)),FALSE),IF(ISNUMBER(Datos!F313),AND(Datos!F313=INT(Datos!F313),AND(OR(F$1005="",Datos!F313&gt;=F$1005),OR(F$1006="",Datos!F313&lt;=F$1006))),FALSE),OR(ISNUMBER(FIND(";"&amp;UPPER(TRIM(Datos!F313&amp;""))&amp;"=",F$1007)),ISNUMBER(FIND(";"&amp;UPPER(TRIM(Datos!F313&amp;""))&amp;";",F$1007))),OR(UPPER(TRIM(Datos!F313&amp;""))="SÍ",UPPER(TRIM(Datos!F313&amp;""))="SI",UPPER(TRIM(Datos!F313&amp;""))="NO"),IF(ISNUMBER(Datos!F313),AND(OR(F$1005="",Datos!F313&gt;=F$1005),OR(F$1006="",Datos!F313&lt;=F$1006)),FALSE),TRUE))))</f>
        <v>0.0</v>
      </c>
      <c r="G313">
        <f>IF(Datos!G313="",0,IF(AND(G$1008&lt;&gt;"",Datos!G313=G$1008),0,IF(G$1004=0,0,1-CHOOSE(G$1004,IF(ISNUMBER(Datos!G313),AND(OR(G$1005="",Datos!G313&gt;=G$1005),OR(G$1006="",Datos!G313&lt;=G$1006)),FALSE),IF(ISNUMBER(Datos!G313),AND(Datos!G313=INT(Datos!G313),AND(OR(G$1005="",Datos!G313&gt;=G$1005),OR(G$1006="",Datos!G313&lt;=G$1006))),FALSE),OR(ISNUMBER(FIND(";"&amp;UPPER(TRIM(Datos!G313&amp;""))&amp;"=",G$1007)),ISNUMBER(FIND(";"&amp;UPPER(TRIM(Datos!G313&amp;""))&amp;";",G$1007))),OR(UPPER(TRIM(Datos!G313&amp;""))="SÍ",UPPER(TRIM(Datos!G313&amp;""))="SI",UPPER(TRIM(Datos!G313&amp;""))="NO"),IF(ISNUMBER(Datos!G313),AND(OR(G$1005="",Datos!G313&gt;=G$1005),OR(G$1006="",Datos!G313&lt;=G$1006)),FALSE),TRUE))))</f>
        <v>0.0</v>
      </c>
      <c r="H313">
        <f>IF(Datos!H313="",0,IF(AND(H$1008&lt;&gt;"",Datos!H313=H$1008),0,IF(H$1004=0,0,1-CHOOSE(H$1004,IF(ISNUMBER(Datos!H313),AND(OR(H$1005="",Datos!H313&gt;=H$1005),OR(H$1006="",Datos!H313&lt;=H$1006)),FALSE),IF(ISNUMBER(Datos!H313),AND(Datos!H313=INT(Datos!H313),AND(OR(H$1005="",Datos!H313&gt;=H$1005),OR(H$1006="",Datos!H313&lt;=H$1006))),FALSE),OR(ISNUMBER(FIND(";"&amp;UPPER(TRIM(Datos!H313&amp;""))&amp;"=",H$1007)),ISNUMBER(FIND(";"&amp;UPPER(TRIM(Datos!H313&amp;""))&amp;";",H$1007))),OR(UPPER(TRIM(Datos!H313&amp;""))="SÍ",UPPER(TRIM(Datos!H313&amp;""))="SI",UPPER(TRIM(Datos!H313&amp;""))="NO"),IF(ISNUMBER(Datos!H313),AND(OR(H$1005="",Datos!H313&gt;=H$1005),OR(H$1006="",Datos!H313&lt;=H$1006)),FALSE),TRUE))))</f>
        <v>0.0</v>
      </c>
      <c r="I313">
        <f>IF(Datos!I313="",0,IF(AND(I$1008&lt;&gt;"",Datos!I313=I$1008),0,IF(I$1004=0,0,1-CHOOSE(I$1004,IF(ISNUMBER(Datos!I313),AND(OR(I$1005="",Datos!I313&gt;=I$1005),OR(I$1006="",Datos!I313&lt;=I$1006)),FALSE),IF(ISNUMBER(Datos!I313),AND(Datos!I313=INT(Datos!I313),AND(OR(I$1005="",Datos!I313&gt;=I$1005),OR(I$1006="",Datos!I313&lt;=I$1006))),FALSE),OR(ISNUMBER(FIND(";"&amp;UPPER(TRIM(Datos!I313&amp;""))&amp;"=",I$1007)),ISNUMBER(FIND(";"&amp;UPPER(TRIM(Datos!I313&amp;""))&amp;";",I$1007))),OR(UPPER(TRIM(Datos!I313&amp;""))="SÍ",UPPER(TRIM(Datos!I313&amp;""))="SI",UPPER(TRIM(Datos!I313&amp;""))="NO"),IF(ISNUMBER(Datos!I313),AND(OR(I$1005="",Datos!I313&gt;=I$1005),OR(I$1006="",Datos!I313&lt;=I$1006)),FALSE),TRUE))))</f>
        <v>0.0</v>
      </c>
      <c r="J313">
        <f>IF(Datos!J313="",0,IF(AND(J$1008&lt;&gt;"",Datos!J313=J$1008),0,IF(J$1004=0,0,1-CHOOSE(J$1004,IF(ISNUMBER(Datos!J313),AND(OR(J$1005="",Datos!J313&gt;=J$1005),OR(J$1006="",Datos!J313&lt;=J$1006)),FALSE),IF(ISNUMBER(Datos!J313),AND(Datos!J313=INT(Datos!J313),AND(OR(J$1005="",Datos!J313&gt;=J$1005),OR(J$1006="",Datos!J313&lt;=J$1006))),FALSE),OR(ISNUMBER(FIND(";"&amp;UPPER(TRIM(Datos!J313&amp;""))&amp;"=",J$1007)),ISNUMBER(FIND(";"&amp;UPPER(TRIM(Datos!J313&amp;""))&amp;";",J$1007))),OR(UPPER(TRIM(Datos!J313&amp;""))="SÍ",UPPER(TRIM(Datos!J313&amp;""))="SI",UPPER(TRIM(Datos!J313&amp;""))="NO"),IF(ISNUMBER(Datos!J313),AND(OR(J$1005="",Datos!J313&gt;=J$1005),OR(J$1006="",Datos!J313&lt;=J$1006)),FALSE),TRUE))))</f>
        <v>0.0</v>
      </c>
      <c r="K313">
        <f>IF(Datos!K313="",0,IF(AND(K$1008&lt;&gt;"",Datos!K313=K$1008),0,IF(K$1004=0,0,1-CHOOSE(K$1004,IF(ISNUMBER(Datos!K313),AND(OR(K$1005="",Datos!K313&gt;=K$1005),OR(K$1006="",Datos!K313&lt;=K$1006)),FALSE),IF(ISNUMBER(Datos!K313),AND(Datos!K313=INT(Datos!K313),AND(OR(K$1005="",Datos!K313&gt;=K$1005),OR(K$1006="",Datos!K313&lt;=K$1006))),FALSE),OR(ISNUMBER(FIND(";"&amp;UPPER(TRIM(Datos!K313&amp;""))&amp;"=",K$1007)),ISNUMBER(FIND(";"&amp;UPPER(TRIM(Datos!K313&amp;""))&amp;";",K$1007))),OR(UPPER(TRIM(Datos!K313&amp;""))="SÍ",UPPER(TRIM(Datos!K313&amp;""))="SI",UPPER(TRIM(Datos!K313&amp;""))="NO"),IF(ISNUMBER(Datos!K313),AND(OR(K$1005="",Datos!K313&gt;=K$1005),OR(K$1006="",Datos!K313&lt;=K$1006)),FALSE),TRUE))))</f>
        <v>0.0</v>
      </c>
      <c r="L313">
        <f>IF(Datos!L313="",0,IF(AND(L$1008&lt;&gt;"",Datos!L313=L$1008),0,IF(L$1004=0,0,1-CHOOSE(L$1004,IF(ISNUMBER(Datos!L313),AND(OR(L$1005="",Datos!L313&gt;=L$1005),OR(L$1006="",Datos!L313&lt;=L$1006)),FALSE),IF(ISNUMBER(Datos!L313),AND(Datos!L313=INT(Datos!L313),AND(OR(L$1005="",Datos!L313&gt;=L$1005),OR(L$1006="",Datos!L313&lt;=L$1006))),FALSE),OR(ISNUMBER(FIND(";"&amp;UPPER(TRIM(Datos!L313&amp;""))&amp;"=",L$1007)),ISNUMBER(FIND(";"&amp;UPPER(TRIM(Datos!L313&amp;""))&amp;";",L$1007))),OR(UPPER(TRIM(Datos!L313&amp;""))="SÍ",UPPER(TRIM(Datos!L313&amp;""))="SI",UPPER(TRIM(Datos!L313&amp;""))="NO"),IF(ISNUMBER(Datos!L313),AND(OR(L$1005="",Datos!L313&gt;=L$1005),OR(L$1006="",Datos!L313&lt;=L$1006)),FALSE),TRUE))))</f>
        <v>0.0</v>
      </c>
      <c r="M313">
        <f>IF(Datos!M313="",0,IF(AND(M$1008&lt;&gt;"",Datos!M313=M$1008),0,IF(M$1004=0,0,1-CHOOSE(M$1004,IF(ISNUMBER(Datos!M313),AND(OR(M$1005="",Datos!M313&gt;=M$1005),OR(M$1006="",Datos!M313&lt;=M$1006)),FALSE),IF(ISNUMBER(Datos!M313),AND(Datos!M313=INT(Datos!M313),AND(OR(M$1005="",Datos!M313&gt;=M$1005),OR(M$1006="",Datos!M313&lt;=M$1006))),FALSE),OR(ISNUMBER(FIND(";"&amp;UPPER(TRIM(Datos!M313&amp;""))&amp;"=",M$1007)),ISNUMBER(FIND(";"&amp;UPPER(TRIM(Datos!M313&amp;""))&amp;";",M$1007))),OR(UPPER(TRIM(Datos!M313&amp;""))="SÍ",UPPER(TRIM(Datos!M313&amp;""))="SI",UPPER(TRIM(Datos!M313&amp;""))="NO"),IF(ISNUMBER(Datos!M313),AND(OR(M$1005="",Datos!M313&gt;=M$1005),OR(M$1006="",Datos!M313&lt;=M$1006)),FALSE),TRUE))))</f>
        <v>0.0</v>
      </c>
      <c r="N313">
        <f>IF(Datos!N313="",0,IF(AND(N$1008&lt;&gt;"",Datos!N313=N$1008),0,IF(N$1004=0,0,1-CHOOSE(N$1004,IF(ISNUMBER(Datos!N313),AND(OR(N$1005="",Datos!N313&gt;=N$1005),OR(N$1006="",Datos!N313&lt;=N$1006)),FALSE),IF(ISNUMBER(Datos!N313),AND(Datos!N313=INT(Datos!N313),AND(OR(N$1005="",Datos!N313&gt;=N$1005),OR(N$1006="",Datos!N313&lt;=N$1006))),FALSE),OR(ISNUMBER(FIND(";"&amp;UPPER(TRIM(Datos!N313&amp;""))&amp;"=",N$1007)),ISNUMBER(FIND(";"&amp;UPPER(TRIM(Datos!N313&amp;""))&amp;";",N$1007))),OR(UPPER(TRIM(Datos!N313&amp;""))="SÍ",UPPER(TRIM(Datos!N313&amp;""))="SI",UPPER(TRIM(Datos!N313&amp;""))="NO"),IF(ISNUMBER(Datos!N313),AND(OR(N$1005="",Datos!N313&gt;=N$1005),OR(N$1006="",Datos!N313&lt;=N$1006)),FALSE),TRUE))))</f>
        <v>0.0</v>
      </c>
      <c r="O313">
        <f>IF(Datos!O313="",0,IF(AND(O$1008&lt;&gt;"",Datos!O313=O$1008),0,IF(O$1004=0,0,1-CHOOSE(O$1004,IF(ISNUMBER(Datos!O313),AND(OR(O$1005="",Datos!O313&gt;=O$1005),OR(O$1006="",Datos!O313&lt;=O$1006)),FALSE),IF(ISNUMBER(Datos!O313),AND(Datos!O313=INT(Datos!O313),AND(OR(O$1005="",Datos!O313&gt;=O$1005),OR(O$1006="",Datos!O313&lt;=O$1006))),FALSE),OR(ISNUMBER(FIND(";"&amp;UPPER(TRIM(Datos!O313&amp;""))&amp;"=",O$1007)),ISNUMBER(FIND(";"&amp;UPPER(TRIM(Datos!O313&amp;""))&amp;";",O$1007))),OR(UPPER(TRIM(Datos!O313&amp;""))="SÍ",UPPER(TRIM(Datos!O313&amp;""))="SI",UPPER(TRIM(Datos!O313&amp;""))="NO"),IF(ISNUMBER(Datos!O313),AND(OR(O$1005="",Datos!O313&gt;=O$1005),OR(O$1006="",Datos!O313&lt;=O$1006)),FALSE),TRUE))))</f>
        <v>0.0</v>
      </c>
      <c r="P313">
        <f>IF(Datos!P313="",0,IF(AND(P$1008&lt;&gt;"",Datos!P313=P$1008),0,IF(P$1004=0,0,1-CHOOSE(P$1004,IF(ISNUMBER(Datos!P313),AND(OR(P$1005="",Datos!P313&gt;=P$1005),OR(P$1006="",Datos!P313&lt;=P$1006)),FALSE),IF(ISNUMBER(Datos!P313),AND(Datos!P313=INT(Datos!P313),AND(OR(P$1005="",Datos!P313&gt;=P$1005),OR(P$1006="",Datos!P313&lt;=P$1006))),FALSE),OR(ISNUMBER(FIND(";"&amp;UPPER(TRIM(Datos!P313&amp;""))&amp;"=",P$1007)),ISNUMBER(FIND(";"&amp;UPPER(TRIM(Datos!P313&amp;""))&amp;";",P$1007))),OR(UPPER(TRIM(Datos!P313&amp;""))="SÍ",UPPER(TRIM(Datos!P313&amp;""))="SI",UPPER(TRIM(Datos!P313&amp;""))="NO"),IF(ISNUMBER(Datos!P313),AND(OR(P$1005="",Datos!P313&gt;=P$1005),OR(P$1006="",Datos!P313&lt;=P$1006)),FALSE),TRUE))))</f>
        <v>0.0</v>
      </c>
      <c r="Q313">
        <f>IF(Datos!Q313="",0,IF(AND(Q$1008&lt;&gt;"",Datos!Q313=Q$1008),0,IF(Q$1004=0,0,1-CHOOSE(Q$1004,IF(ISNUMBER(Datos!Q313),AND(OR(Q$1005="",Datos!Q313&gt;=Q$1005),OR(Q$1006="",Datos!Q313&lt;=Q$1006)),FALSE),IF(ISNUMBER(Datos!Q313),AND(Datos!Q313=INT(Datos!Q313),AND(OR(Q$1005="",Datos!Q313&gt;=Q$1005),OR(Q$1006="",Datos!Q313&lt;=Q$1006))),FALSE),OR(ISNUMBER(FIND(";"&amp;UPPER(TRIM(Datos!Q313&amp;""))&amp;"=",Q$1007)),ISNUMBER(FIND(";"&amp;UPPER(TRIM(Datos!Q313&amp;""))&amp;";",Q$1007))),OR(UPPER(TRIM(Datos!Q313&amp;""))="SÍ",UPPER(TRIM(Datos!Q313&amp;""))="SI",UPPER(TRIM(Datos!Q313&amp;""))="NO"),IF(ISNUMBER(Datos!Q313),AND(OR(Q$1005="",Datos!Q313&gt;=Q$1005),OR(Q$1006="",Datos!Q313&lt;=Q$1006)),FALSE),TRUE))))</f>
        <v>0.0</v>
      </c>
      <c r="R313">
        <f>IF(Datos!R313="",0,IF(AND(R$1008&lt;&gt;"",Datos!R313=R$1008),0,IF(R$1004=0,0,1-CHOOSE(R$1004,IF(ISNUMBER(Datos!R313),AND(OR(R$1005="",Datos!R313&gt;=R$1005),OR(R$1006="",Datos!R313&lt;=R$1006)),FALSE),IF(ISNUMBER(Datos!R313),AND(Datos!R313=INT(Datos!R313),AND(OR(R$1005="",Datos!R313&gt;=R$1005),OR(R$1006="",Datos!R313&lt;=R$1006))),FALSE),OR(ISNUMBER(FIND(";"&amp;UPPER(TRIM(Datos!R313&amp;""))&amp;"=",R$1007)),ISNUMBER(FIND(";"&amp;UPPER(TRIM(Datos!R313&amp;""))&amp;";",R$1007))),OR(UPPER(TRIM(Datos!R313&amp;""))="SÍ",UPPER(TRIM(Datos!R313&amp;""))="SI",UPPER(TRIM(Datos!R313&amp;""))="NO"),IF(ISNUMBER(Datos!R313),AND(OR(R$1005="",Datos!R313&gt;=R$1005),OR(R$1006="",Datos!R313&lt;=R$1006)),FALSE),TRUE))))</f>
        <v>0.0</v>
      </c>
      <c r="S313">
        <f>IF(Datos!S313="",0,IF(AND(S$1008&lt;&gt;"",Datos!S313=S$1008),0,IF(S$1004=0,0,1-CHOOSE(S$1004,IF(ISNUMBER(Datos!S313),AND(OR(S$1005="",Datos!S313&gt;=S$1005),OR(S$1006="",Datos!S313&lt;=S$1006)),FALSE),IF(ISNUMBER(Datos!S313),AND(Datos!S313=INT(Datos!S313),AND(OR(S$1005="",Datos!S313&gt;=S$1005),OR(S$1006="",Datos!S313&lt;=S$1006))),FALSE),OR(ISNUMBER(FIND(";"&amp;UPPER(TRIM(Datos!S313&amp;""))&amp;"=",S$1007)),ISNUMBER(FIND(";"&amp;UPPER(TRIM(Datos!S313&amp;""))&amp;";",S$1007))),OR(UPPER(TRIM(Datos!S313&amp;""))="SÍ",UPPER(TRIM(Datos!S313&amp;""))="SI",UPPER(TRIM(Datos!S313&amp;""))="NO"),IF(ISNUMBER(Datos!S313),AND(OR(S$1005="",Datos!S313&gt;=S$1005),OR(S$1006="",Datos!S313&lt;=S$1006)),FALSE),TRUE))))</f>
        <v>0.0</v>
      </c>
      <c r="T313">
        <f>IF(Datos!T313="",0,IF(AND(T$1008&lt;&gt;"",Datos!T313=T$1008),0,IF(T$1004=0,0,1-CHOOSE(T$1004,IF(ISNUMBER(Datos!T313),AND(OR(T$1005="",Datos!T313&gt;=T$1005),OR(T$1006="",Datos!T313&lt;=T$1006)),FALSE),IF(ISNUMBER(Datos!T313),AND(Datos!T313=INT(Datos!T313),AND(OR(T$1005="",Datos!T313&gt;=T$1005),OR(T$1006="",Datos!T313&lt;=T$1006))),FALSE),OR(ISNUMBER(FIND(";"&amp;UPPER(TRIM(Datos!T313&amp;""))&amp;"=",T$1007)),ISNUMBER(FIND(";"&amp;UPPER(TRIM(Datos!T313&amp;""))&amp;";",T$1007))),OR(UPPER(TRIM(Datos!T313&amp;""))="SÍ",UPPER(TRIM(Datos!T313&amp;""))="SI",UPPER(TRIM(Datos!T313&amp;""))="NO"),IF(ISNUMBER(Datos!T313),AND(OR(T$1005="",Datos!T313&gt;=T$1005),OR(T$1006="",Datos!T313&lt;=T$1006)),FALSE),TRUE))))</f>
        <v>0.0</v>
      </c>
      <c r="U313">
        <f>IF(Datos!U313="",0,IF(AND(U$1008&lt;&gt;"",Datos!U313=U$1008),0,IF(U$1004=0,0,1-CHOOSE(U$1004,IF(ISNUMBER(Datos!U313),AND(OR(U$1005="",Datos!U313&gt;=U$1005),OR(U$1006="",Datos!U313&lt;=U$1006)),FALSE),IF(ISNUMBER(Datos!U313),AND(Datos!U313=INT(Datos!U313),AND(OR(U$1005="",Datos!U313&gt;=U$1005),OR(U$1006="",Datos!U313&lt;=U$1006))),FALSE),OR(ISNUMBER(FIND(";"&amp;UPPER(TRIM(Datos!U313&amp;""))&amp;"=",U$1007)),ISNUMBER(FIND(";"&amp;UPPER(TRIM(Datos!U313&amp;""))&amp;";",U$1007))),OR(UPPER(TRIM(Datos!U313&amp;""))="SÍ",UPPER(TRIM(Datos!U313&amp;""))="SI",UPPER(TRIM(Datos!U313&amp;""))="NO"),IF(ISNUMBER(Datos!U313),AND(OR(U$1005="",Datos!U313&gt;=U$1005),OR(U$1006="",Datos!U313&lt;=U$1006)),FALSE),TRUE))))</f>
        <v>0.0</v>
      </c>
      <c r="V313">
        <f>IF(Datos!V313="",0,IF(AND(V$1008&lt;&gt;"",Datos!V313=V$1008),0,IF(V$1004=0,0,1-CHOOSE(V$1004,IF(ISNUMBER(Datos!V313),AND(OR(V$1005="",Datos!V313&gt;=V$1005),OR(V$1006="",Datos!V313&lt;=V$1006)),FALSE),IF(ISNUMBER(Datos!V313),AND(Datos!V313=INT(Datos!V313),AND(OR(V$1005="",Datos!V313&gt;=V$1005),OR(V$1006="",Datos!V313&lt;=V$1006))),FALSE),OR(ISNUMBER(FIND(";"&amp;UPPER(TRIM(Datos!V313&amp;""))&amp;"=",V$1007)),ISNUMBER(FIND(";"&amp;UPPER(TRIM(Datos!V313&amp;""))&amp;";",V$1007))),OR(UPPER(TRIM(Datos!V313&amp;""))="SÍ",UPPER(TRIM(Datos!V313&amp;""))="SI",UPPER(TRIM(Datos!V313&amp;""))="NO"),IF(ISNUMBER(Datos!V313),AND(OR(V$1005="",Datos!V313&gt;=V$1005),OR(V$1006="",Datos!V313&lt;=V$1006)),FALSE),TRUE))))</f>
        <v>0.0</v>
      </c>
      <c r="W313">
        <f>IF(Datos!W313="",0,IF(AND(W$1008&lt;&gt;"",Datos!W313=W$1008),0,IF(W$1004=0,0,1-CHOOSE(W$1004,IF(ISNUMBER(Datos!W313),AND(OR(W$1005="",Datos!W313&gt;=W$1005),OR(W$1006="",Datos!W313&lt;=W$1006)),FALSE),IF(ISNUMBER(Datos!W313),AND(Datos!W313=INT(Datos!W313),AND(OR(W$1005="",Datos!W313&gt;=W$1005),OR(W$1006="",Datos!W313&lt;=W$1006))),FALSE),OR(ISNUMBER(FIND(";"&amp;UPPER(TRIM(Datos!W313&amp;""))&amp;"=",W$1007)),ISNUMBER(FIND(";"&amp;UPPER(TRIM(Datos!W313&amp;""))&amp;";",W$1007))),OR(UPPER(TRIM(Datos!W313&amp;""))="SÍ",UPPER(TRIM(Datos!W313&amp;""))="SI",UPPER(TRIM(Datos!W313&amp;""))="NO"),IF(ISNUMBER(Datos!W313),AND(OR(W$1005="",Datos!W313&gt;=W$1005),OR(W$1006="",Datos!W313&lt;=W$1006)),FALSE),TRUE))))</f>
        <v>0.0</v>
      </c>
      <c r="X313">
        <f>IF(Datos!X313="",0,IF(AND(X$1008&lt;&gt;"",Datos!X313=X$1008),0,IF(X$1004=0,0,1-CHOOSE(X$1004,IF(ISNUMBER(Datos!X313),AND(OR(X$1005="",Datos!X313&gt;=X$1005),OR(X$1006="",Datos!X313&lt;=X$1006)),FALSE),IF(ISNUMBER(Datos!X313),AND(Datos!X313=INT(Datos!X313),AND(OR(X$1005="",Datos!X313&gt;=X$1005),OR(X$1006="",Datos!X313&lt;=X$1006))),FALSE),OR(ISNUMBER(FIND(";"&amp;UPPER(TRIM(Datos!X313&amp;""))&amp;"=",X$1007)),ISNUMBER(FIND(";"&amp;UPPER(TRIM(Datos!X313&amp;""))&amp;";",X$1007))),OR(UPPER(TRIM(Datos!X313&amp;""))="SÍ",UPPER(TRIM(Datos!X313&amp;""))="SI",UPPER(TRIM(Datos!X313&amp;""))="NO"),IF(ISNUMBER(Datos!X313),AND(OR(X$1005="",Datos!X313&gt;=X$1005),OR(X$1006="",Datos!X313&lt;=X$1006)),FALSE),TRUE))))</f>
        <v>0.0</v>
      </c>
      <c r="Y313">
        <f>IF(Datos!Y313="",0,IF(AND(Y$1008&lt;&gt;"",Datos!Y313=Y$1008),0,IF(Y$1004=0,0,1-CHOOSE(Y$1004,IF(ISNUMBER(Datos!Y313),AND(OR(Y$1005="",Datos!Y313&gt;=Y$1005),OR(Y$1006="",Datos!Y313&lt;=Y$1006)),FALSE),IF(ISNUMBER(Datos!Y313),AND(Datos!Y313=INT(Datos!Y313),AND(OR(Y$1005="",Datos!Y313&gt;=Y$1005),OR(Y$1006="",Datos!Y313&lt;=Y$1006))),FALSE),OR(ISNUMBER(FIND(";"&amp;UPPER(TRIM(Datos!Y313&amp;""))&amp;"=",Y$1007)),ISNUMBER(FIND(";"&amp;UPPER(TRIM(Datos!Y313&amp;""))&amp;";",Y$1007))),OR(UPPER(TRIM(Datos!Y313&amp;""))="SÍ",UPPER(TRIM(Datos!Y313&amp;""))="SI",UPPER(TRIM(Datos!Y313&amp;""))="NO"),IF(ISNUMBER(Datos!Y313),AND(OR(Y$1005="",Datos!Y313&gt;=Y$1005),OR(Y$1006="",Datos!Y313&lt;=Y$1006)),FALSE),TRUE))))</f>
        <v>0.0</v>
      </c>
      <c r="Z313">
        <f>IF(Datos!Z313="",0,IF(AND(Z$1008&lt;&gt;"",Datos!Z313=Z$1008),0,IF(Z$1004=0,0,1-CHOOSE(Z$1004,IF(ISNUMBER(Datos!Z313),AND(OR(Z$1005="",Datos!Z313&gt;=Z$1005),OR(Z$1006="",Datos!Z313&lt;=Z$1006)),FALSE),IF(ISNUMBER(Datos!Z313),AND(Datos!Z313=INT(Datos!Z313),AND(OR(Z$1005="",Datos!Z313&gt;=Z$1005),OR(Z$1006="",Datos!Z313&lt;=Z$1006))),FALSE),OR(ISNUMBER(FIND(";"&amp;UPPER(TRIM(Datos!Z313&amp;""))&amp;"=",Z$1007)),ISNUMBER(FIND(";"&amp;UPPER(TRIM(Datos!Z313&amp;""))&amp;";",Z$1007))),OR(UPPER(TRIM(Datos!Z313&amp;""))="SÍ",UPPER(TRIM(Datos!Z313&amp;""))="SI",UPPER(TRIM(Datos!Z313&amp;""))="NO"),IF(ISNUMBER(Datos!Z313),AND(OR(Z$1005="",Datos!Z313&gt;=Z$1005),OR(Z$1006="",Datos!Z313&lt;=Z$1006)),FALSE),TRUE))))</f>
        <v>0.0</v>
      </c>
      <c r="AA313">
        <f>IF(Datos!AA313="",0,IF(AND(AA$1008&lt;&gt;"",Datos!AA313=AA$1008),0,IF(AA$1004=0,0,1-CHOOSE(AA$1004,IF(ISNUMBER(Datos!AA313),AND(OR(AA$1005="",Datos!AA313&gt;=AA$1005),OR(AA$1006="",Datos!AA313&lt;=AA$1006)),FALSE),IF(ISNUMBER(Datos!AA313),AND(Datos!AA313=INT(Datos!AA313),AND(OR(AA$1005="",Datos!AA313&gt;=AA$1005),OR(AA$1006="",Datos!AA313&lt;=AA$1006))),FALSE),OR(ISNUMBER(FIND(";"&amp;UPPER(TRIM(Datos!AA313&amp;""))&amp;"=",AA$1007)),ISNUMBER(FIND(";"&amp;UPPER(TRIM(Datos!AA313&amp;""))&amp;";",AA$1007))),OR(UPPER(TRIM(Datos!AA313&amp;""))="SÍ",UPPER(TRIM(Datos!AA313&amp;""))="SI",UPPER(TRIM(Datos!AA313&amp;""))="NO"),IF(ISNUMBER(Datos!AA313),AND(OR(AA$1005="",Datos!AA313&gt;=AA$1005),OR(AA$1006="",Datos!AA313&lt;=AA$1006)),FALSE),TRUE))))</f>
        <v>0.0</v>
      </c>
      <c r="AB313">
        <f>IF(Datos!AB313="",0,IF(AND(AB$1008&lt;&gt;"",Datos!AB313=AB$1008),0,IF(AB$1004=0,0,1-CHOOSE(AB$1004,IF(ISNUMBER(Datos!AB313),AND(OR(AB$1005="",Datos!AB313&gt;=AB$1005),OR(AB$1006="",Datos!AB313&lt;=AB$1006)),FALSE),IF(ISNUMBER(Datos!AB313),AND(Datos!AB313=INT(Datos!AB313),AND(OR(AB$1005="",Datos!AB313&gt;=AB$1005),OR(AB$1006="",Datos!AB313&lt;=AB$1006))),FALSE),OR(ISNUMBER(FIND(";"&amp;UPPER(TRIM(Datos!AB313&amp;""))&amp;"=",AB$1007)),ISNUMBER(FIND(";"&amp;UPPER(TRIM(Datos!AB313&amp;""))&amp;";",AB$1007))),OR(UPPER(TRIM(Datos!AB313&amp;""))="SÍ",UPPER(TRIM(Datos!AB313&amp;""))="SI",UPPER(TRIM(Datos!AB313&amp;""))="NO"),IF(ISNUMBER(Datos!AB313),AND(OR(AB$1005="",Datos!AB313&gt;=AB$1005),OR(AB$1006="",Datos!AB313&lt;=AB$1006)),FALSE),TRUE))))</f>
        <v>0.0</v>
      </c>
      <c r="AC313">
        <f>IF(Datos!AC313="",0,IF(AND(AC$1008&lt;&gt;"",Datos!AC313=AC$1008),0,IF(AC$1004=0,0,1-CHOOSE(AC$1004,IF(ISNUMBER(Datos!AC313),AND(OR(AC$1005="",Datos!AC313&gt;=AC$1005),OR(AC$1006="",Datos!AC313&lt;=AC$1006)),FALSE),IF(ISNUMBER(Datos!AC313),AND(Datos!AC313=INT(Datos!AC313),AND(OR(AC$1005="",Datos!AC313&gt;=AC$1005),OR(AC$1006="",Datos!AC313&lt;=AC$1006))),FALSE),OR(ISNUMBER(FIND(";"&amp;UPPER(TRIM(Datos!AC313&amp;""))&amp;"=",AC$1007)),ISNUMBER(FIND(";"&amp;UPPER(TRIM(Datos!AC313&amp;""))&amp;";",AC$1007))),OR(UPPER(TRIM(Datos!AC313&amp;""))="SÍ",UPPER(TRIM(Datos!AC313&amp;""))="SI",UPPER(TRIM(Datos!AC313&amp;""))="NO"),IF(ISNUMBER(Datos!AC313),AND(OR(AC$1005="",Datos!AC313&gt;=AC$1005),OR(AC$1006="",Datos!AC313&lt;=AC$1006)),FALSE),TRUE))))</f>
        <v>0.0</v>
      </c>
      <c r="AD313">
        <f>IF(Datos!AD313="",0,IF(AND(AD$1008&lt;&gt;"",Datos!AD313=AD$1008),0,IF(AD$1004=0,0,1-CHOOSE(AD$1004,IF(ISNUMBER(Datos!AD313),AND(OR(AD$1005="",Datos!AD313&gt;=AD$1005),OR(AD$1006="",Datos!AD313&lt;=AD$1006)),FALSE),IF(ISNUMBER(Datos!AD313),AND(Datos!AD313=INT(Datos!AD313),AND(OR(AD$1005="",Datos!AD313&gt;=AD$1005),OR(AD$1006="",Datos!AD313&lt;=AD$1006))),FALSE),OR(ISNUMBER(FIND(";"&amp;UPPER(TRIM(Datos!AD313&amp;""))&amp;"=",AD$1007)),ISNUMBER(FIND(";"&amp;UPPER(TRIM(Datos!AD313&amp;""))&amp;";",AD$1007))),OR(UPPER(TRIM(Datos!AD313&amp;""))="SÍ",UPPER(TRIM(Datos!AD313&amp;""))="SI",UPPER(TRIM(Datos!AD313&amp;""))="NO"),IF(ISNUMBER(Datos!AD313),AND(OR(AD$1005="",Datos!AD313&gt;=AD$1005),OR(AD$1006="",Datos!AD313&lt;=AD$1006)),FALSE),TRUE))))</f>
        <v>0.0</v>
      </c>
      <c r="AE313">
        <f>IF(Datos!AE313="",0,IF(AND(AE$1008&lt;&gt;"",Datos!AE313=AE$1008),0,IF(AE$1004=0,0,1-CHOOSE(AE$1004,IF(ISNUMBER(Datos!AE313),AND(OR(AE$1005="",Datos!AE313&gt;=AE$1005),OR(AE$1006="",Datos!AE313&lt;=AE$1006)),FALSE),IF(ISNUMBER(Datos!AE313),AND(Datos!AE313=INT(Datos!AE313),AND(OR(AE$1005="",Datos!AE313&gt;=AE$1005),OR(AE$1006="",Datos!AE313&lt;=AE$1006))),FALSE),OR(ISNUMBER(FIND(";"&amp;UPPER(TRIM(Datos!AE313&amp;""))&amp;"=",AE$1007)),ISNUMBER(FIND(";"&amp;UPPER(TRIM(Datos!AE313&amp;""))&amp;";",AE$1007))),OR(UPPER(TRIM(Datos!AE313&amp;""))="SÍ",UPPER(TRIM(Datos!AE313&amp;""))="SI",UPPER(TRIM(Datos!AE313&amp;""))="NO"),IF(ISNUMBER(Datos!AE313),AND(OR(AE$1005="",Datos!AE313&gt;=AE$1005),OR(AE$1006="",Datos!AE313&lt;=AE$1006)),FALSE),TRUE))))</f>
        <v>0.0</v>
      </c>
    </row>
    <row r="314" spans="2:31">
      <c r="B314">
        <f>IF(Datos!B314="",0,IF(AND(B$1008&lt;&gt;"",Datos!B314=B$1008),0,IF(B$1004=0,0,1-CHOOSE(B$1004,IF(ISNUMBER(Datos!B314),AND(OR(B$1005="",Datos!B314&gt;=B$1005),OR(B$1006="",Datos!B314&lt;=B$1006)),FALSE),IF(ISNUMBER(Datos!B314),AND(Datos!B314=INT(Datos!B314),AND(OR(B$1005="",Datos!B314&gt;=B$1005),OR(B$1006="",Datos!B314&lt;=B$1006))),FALSE),OR(ISNUMBER(FIND(";"&amp;UPPER(TRIM(Datos!B314&amp;""))&amp;"=",B$1007)),ISNUMBER(FIND(";"&amp;UPPER(TRIM(Datos!B314&amp;""))&amp;";",B$1007))),OR(UPPER(TRIM(Datos!B314&amp;""))="SÍ",UPPER(TRIM(Datos!B314&amp;""))="SI",UPPER(TRIM(Datos!B314&amp;""))="NO"),IF(ISNUMBER(Datos!B314),AND(OR(B$1005="",Datos!B314&gt;=B$1005),OR(B$1006="",Datos!B314&lt;=B$1006)),FALSE),TRUE))))</f>
        <v>0.0</v>
      </c>
      <c r="C314">
        <f>IF(Datos!C314="",0,IF(AND(C$1008&lt;&gt;"",Datos!C314=C$1008),0,IF(C$1004=0,0,1-CHOOSE(C$1004,IF(ISNUMBER(Datos!C314),AND(OR(C$1005="",Datos!C314&gt;=C$1005),OR(C$1006="",Datos!C314&lt;=C$1006)),FALSE),IF(ISNUMBER(Datos!C314),AND(Datos!C314=INT(Datos!C314),AND(OR(C$1005="",Datos!C314&gt;=C$1005),OR(C$1006="",Datos!C314&lt;=C$1006))),FALSE),OR(ISNUMBER(FIND(";"&amp;UPPER(TRIM(Datos!C314&amp;""))&amp;"=",C$1007)),ISNUMBER(FIND(";"&amp;UPPER(TRIM(Datos!C314&amp;""))&amp;";",C$1007))),OR(UPPER(TRIM(Datos!C314&amp;""))="SÍ",UPPER(TRIM(Datos!C314&amp;""))="SI",UPPER(TRIM(Datos!C314&amp;""))="NO"),IF(ISNUMBER(Datos!C314),AND(OR(C$1005="",Datos!C314&gt;=C$1005),OR(C$1006="",Datos!C314&lt;=C$1006)),FALSE),TRUE))))</f>
        <v>0.0</v>
      </c>
      <c r="D314">
        <f>IF(Datos!D314="",0,IF(AND(D$1008&lt;&gt;"",Datos!D314=D$1008),0,IF(D$1004=0,0,1-CHOOSE(D$1004,IF(ISNUMBER(Datos!D314),AND(OR(D$1005="",Datos!D314&gt;=D$1005),OR(D$1006="",Datos!D314&lt;=D$1006)),FALSE),IF(ISNUMBER(Datos!D314),AND(Datos!D314=INT(Datos!D314),AND(OR(D$1005="",Datos!D314&gt;=D$1005),OR(D$1006="",Datos!D314&lt;=D$1006))),FALSE),OR(ISNUMBER(FIND(";"&amp;UPPER(TRIM(Datos!D314&amp;""))&amp;"=",D$1007)),ISNUMBER(FIND(";"&amp;UPPER(TRIM(Datos!D314&amp;""))&amp;";",D$1007))),OR(UPPER(TRIM(Datos!D314&amp;""))="SÍ",UPPER(TRIM(Datos!D314&amp;""))="SI",UPPER(TRIM(Datos!D314&amp;""))="NO"),IF(ISNUMBER(Datos!D314),AND(OR(D$1005="",Datos!D314&gt;=D$1005),OR(D$1006="",Datos!D314&lt;=D$1006)),FALSE),TRUE))))</f>
        <v>0.0</v>
      </c>
      <c r="E314">
        <f>IF(Datos!E314="",0,IF(AND(E$1008&lt;&gt;"",Datos!E314=E$1008),0,IF(E$1004=0,0,1-CHOOSE(E$1004,IF(ISNUMBER(Datos!E314),AND(OR(E$1005="",Datos!E314&gt;=E$1005),OR(E$1006="",Datos!E314&lt;=E$1006)),FALSE),IF(ISNUMBER(Datos!E314),AND(Datos!E314=INT(Datos!E314),AND(OR(E$1005="",Datos!E314&gt;=E$1005),OR(E$1006="",Datos!E314&lt;=E$1006))),FALSE),OR(ISNUMBER(FIND(";"&amp;UPPER(TRIM(Datos!E314&amp;""))&amp;"=",E$1007)),ISNUMBER(FIND(";"&amp;UPPER(TRIM(Datos!E314&amp;""))&amp;";",E$1007))),OR(UPPER(TRIM(Datos!E314&amp;""))="SÍ",UPPER(TRIM(Datos!E314&amp;""))="SI",UPPER(TRIM(Datos!E314&amp;""))="NO"),IF(ISNUMBER(Datos!E314),AND(OR(E$1005="",Datos!E314&gt;=E$1005),OR(E$1006="",Datos!E314&lt;=E$1006)),FALSE),TRUE))))</f>
        <v>0.0</v>
      </c>
      <c r="F314">
        <f>IF(Datos!F314="",0,IF(AND(F$1008&lt;&gt;"",Datos!F314=F$1008),0,IF(F$1004=0,0,1-CHOOSE(F$1004,IF(ISNUMBER(Datos!F314),AND(OR(F$1005="",Datos!F314&gt;=F$1005),OR(F$1006="",Datos!F314&lt;=F$1006)),FALSE),IF(ISNUMBER(Datos!F314),AND(Datos!F314=INT(Datos!F314),AND(OR(F$1005="",Datos!F314&gt;=F$1005),OR(F$1006="",Datos!F314&lt;=F$1006))),FALSE),OR(ISNUMBER(FIND(";"&amp;UPPER(TRIM(Datos!F314&amp;""))&amp;"=",F$1007)),ISNUMBER(FIND(";"&amp;UPPER(TRIM(Datos!F314&amp;""))&amp;";",F$1007))),OR(UPPER(TRIM(Datos!F314&amp;""))="SÍ",UPPER(TRIM(Datos!F314&amp;""))="SI",UPPER(TRIM(Datos!F314&amp;""))="NO"),IF(ISNUMBER(Datos!F314),AND(OR(F$1005="",Datos!F314&gt;=F$1005),OR(F$1006="",Datos!F314&lt;=F$1006)),FALSE),TRUE))))</f>
        <v>0.0</v>
      </c>
      <c r="G314">
        <f>IF(Datos!G314="",0,IF(AND(G$1008&lt;&gt;"",Datos!G314=G$1008),0,IF(G$1004=0,0,1-CHOOSE(G$1004,IF(ISNUMBER(Datos!G314),AND(OR(G$1005="",Datos!G314&gt;=G$1005),OR(G$1006="",Datos!G314&lt;=G$1006)),FALSE),IF(ISNUMBER(Datos!G314),AND(Datos!G314=INT(Datos!G314),AND(OR(G$1005="",Datos!G314&gt;=G$1005),OR(G$1006="",Datos!G314&lt;=G$1006))),FALSE),OR(ISNUMBER(FIND(";"&amp;UPPER(TRIM(Datos!G314&amp;""))&amp;"=",G$1007)),ISNUMBER(FIND(";"&amp;UPPER(TRIM(Datos!G314&amp;""))&amp;";",G$1007))),OR(UPPER(TRIM(Datos!G314&amp;""))="SÍ",UPPER(TRIM(Datos!G314&amp;""))="SI",UPPER(TRIM(Datos!G314&amp;""))="NO"),IF(ISNUMBER(Datos!G314),AND(OR(G$1005="",Datos!G314&gt;=G$1005),OR(G$1006="",Datos!G314&lt;=G$1006)),FALSE),TRUE))))</f>
        <v>0.0</v>
      </c>
      <c r="H314">
        <f>IF(Datos!H314="",0,IF(AND(H$1008&lt;&gt;"",Datos!H314=H$1008),0,IF(H$1004=0,0,1-CHOOSE(H$1004,IF(ISNUMBER(Datos!H314),AND(OR(H$1005="",Datos!H314&gt;=H$1005),OR(H$1006="",Datos!H314&lt;=H$1006)),FALSE),IF(ISNUMBER(Datos!H314),AND(Datos!H314=INT(Datos!H314),AND(OR(H$1005="",Datos!H314&gt;=H$1005),OR(H$1006="",Datos!H314&lt;=H$1006))),FALSE),OR(ISNUMBER(FIND(";"&amp;UPPER(TRIM(Datos!H314&amp;""))&amp;"=",H$1007)),ISNUMBER(FIND(";"&amp;UPPER(TRIM(Datos!H314&amp;""))&amp;";",H$1007))),OR(UPPER(TRIM(Datos!H314&amp;""))="SÍ",UPPER(TRIM(Datos!H314&amp;""))="SI",UPPER(TRIM(Datos!H314&amp;""))="NO"),IF(ISNUMBER(Datos!H314),AND(OR(H$1005="",Datos!H314&gt;=H$1005),OR(H$1006="",Datos!H314&lt;=H$1006)),FALSE),TRUE))))</f>
        <v>0.0</v>
      </c>
      <c r="I314">
        <f>IF(Datos!I314="",0,IF(AND(I$1008&lt;&gt;"",Datos!I314=I$1008),0,IF(I$1004=0,0,1-CHOOSE(I$1004,IF(ISNUMBER(Datos!I314),AND(OR(I$1005="",Datos!I314&gt;=I$1005),OR(I$1006="",Datos!I314&lt;=I$1006)),FALSE),IF(ISNUMBER(Datos!I314),AND(Datos!I314=INT(Datos!I314),AND(OR(I$1005="",Datos!I314&gt;=I$1005),OR(I$1006="",Datos!I314&lt;=I$1006))),FALSE),OR(ISNUMBER(FIND(";"&amp;UPPER(TRIM(Datos!I314&amp;""))&amp;"=",I$1007)),ISNUMBER(FIND(";"&amp;UPPER(TRIM(Datos!I314&amp;""))&amp;";",I$1007))),OR(UPPER(TRIM(Datos!I314&amp;""))="SÍ",UPPER(TRIM(Datos!I314&amp;""))="SI",UPPER(TRIM(Datos!I314&amp;""))="NO"),IF(ISNUMBER(Datos!I314),AND(OR(I$1005="",Datos!I314&gt;=I$1005),OR(I$1006="",Datos!I314&lt;=I$1006)),FALSE),TRUE))))</f>
        <v>0.0</v>
      </c>
      <c r="J314">
        <f>IF(Datos!J314="",0,IF(AND(J$1008&lt;&gt;"",Datos!J314=J$1008),0,IF(J$1004=0,0,1-CHOOSE(J$1004,IF(ISNUMBER(Datos!J314),AND(OR(J$1005="",Datos!J314&gt;=J$1005),OR(J$1006="",Datos!J314&lt;=J$1006)),FALSE),IF(ISNUMBER(Datos!J314),AND(Datos!J314=INT(Datos!J314),AND(OR(J$1005="",Datos!J314&gt;=J$1005),OR(J$1006="",Datos!J314&lt;=J$1006))),FALSE),OR(ISNUMBER(FIND(";"&amp;UPPER(TRIM(Datos!J314&amp;""))&amp;"=",J$1007)),ISNUMBER(FIND(";"&amp;UPPER(TRIM(Datos!J314&amp;""))&amp;";",J$1007))),OR(UPPER(TRIM(Datos!J314&amp;""))="SÍ",UPPER(TRIM(Datos!J314&amp;""))="SI",UPPER(TRIM(Datos!J314&amp;""))="NO"),IF(ISNUMBER(Datos!J314),AND(OR(J$1005="",Datos!J314&gt;=J$1005),OR(J$1006="",Datos!J314&lt;=J$1006)),FALSE),TRUE))))</f>
        <v>0.0</v>
      </c>
      <c r="K314">
        <f>IF(Datos!K314="",0,IF(AND(K$1008&lt;&gt;"",Datos!K314=K$1008),0,IF(K$1004=0,0,1-CHOOSE(K$1004,IF(ISNUMBER(Datos!K314),AND(OR(K$1005="",Datos!K314&gt;=K$1005),OR(K$1006="",Datos!K314&lt;=K$1006)),FALSE),IF(ISNUMBER(Datos!K314),AND(Datos!K314=INT(Datos!K314),AND(OR(K$1005="",Datos!K314&gt;=K$1005),OR(K$1006="",Datos!K314&lt;=K$1006))),FALSE),OR(ISNUMBER(FIND(";"&amp;UPPER(TRIM(Datos!K314&amp;""))&amp;"=",K$1007)),ISNUMBER(FIND(";"&amp;UPPER(TRIM(Datos!K314&amp;""))&amp;";",K$1007))),OR(UPPER(TRIM(Datos!K314&amp;""))="SÍ",UPPER(TRIM(Datos!K314&amp;""))="SI",UPPER(TRIM(Datos!K314&amp;""))="NO"),IF(ISNUMBER(Datos!K314),AND(OR(K$1005="",Datos!K314&gt;=K$1005),OR(K$1006="",Datos!K314&lt;=K$1006)),FALSE),TRUE))))</f>
        <v>0.0</v>
      </c>
      <c r="L314">
        <f>IF(Datos!L314="",0,IF(AND(L$1008&lt;&gt;"",Datos!L314=L$1008),0,IF(L$1004=0,0,1-CHOOSE(L$1004,IF(ISNUMBER(Datos!L314),AND(OR(L$1005="",Datos!L314&gt;=L$1005),OR(L$1006="",Datos!L314&lt;=L$1006)),FALSE),IF(ISNUMBER(Datos!L314),AND(Datos!L314=INT(Datos!L314),AND(OR(L$1005="",Datos!L314&gt;=L$1005),OR(L$1006="",Datos!L314&lt;=L$1006))),FALSE),OR(ISNUMBER(FIND(";"&amp;UPPER(TRIM(Datos!L314&amp;""))&amp;"=",L$1007)),ISNUMBER(FIND(";"&amp;UPPER(TRIM(Datos!L314&amp;""))&amp;";",L$1007))),OR(UPPER(TRIM(Datos!L314&amp;""))="SÍ",UPPER(TRIM(Datos!L314&amp;""))="SI",UPPER(TRIM(Datos!L314&amp;""))="NO"),IF(ISNUMBER(Datos!L314),AND(OR(L$1005="",Datos!L314&gt;=L$1005),OR(L$1006="",Datos!L314&lt;=L$1006)),FALSE),TRUE))))</f>
        <v>0.0</v>
      </c>
      <c r="M314">
        <f>IF(Datos!M314="",0,IF(AND(M$1008&lt;&gt;"",Datos!M314=M$1008),0,IF(M$1004=0,0,1-CHOOSE(M$1004,IF(ISNUMBER(Datos!M314),AND(OR(M$1005="",Datos!M314&gt;=M$1005),OR(M$1006="",Datos!M314&lt;=M$1006)),FALSE),IF(ISNUMBER(Datos!M314),AND(Datos!M314=INT(Datos!M314),AND(OR(M$1005="",Datos!M314&gt;=M$1005),OR(M$1006="",Datos!M314&lt;=M$1006))),FALSE),OR(ISNUMBER(FIND(";"&amp;UPPER(TRIM(Datos!M314&amp;""))&amp;"=",M$1007)),ISNUMBER(FIND(";"&amp;UPPER(TRIM(Datos!M314&amp;""))&amp;";",M$1007))),OR(UPPER(TRIM(Datos!M314&amp;""))="SÍ",UPPER(TRIM(Datos!M314&amp;""))="SI",UPPER(TRIM(Datos!M314&amp;""))="NO"),IF(ISNUMBER(Datos!M314),AND(OR(M$1005="",Datos!M314&gt;=M$1005),OR(M$1006="",Datos!M314&lt;=M$1006)),FALSE),TRUE))))</f>
        <v>0.0</v>
      </c>
      <c r="N314">
        <f>IF(Datos!N314="",0,IF(AND(N$1008&lt;&gt;"",Datos!N314=N$1008),0,IF(N$1004=0,0,1-CHOOSE(N$1004,IF(ISNUMBER(Datos!N314),AND(OR(N$1005="",Datos!N314&gt;=N$1005),OR(N$1006="",Datos!N314&lt;=N$1006)),FALSE),IF(ISNUMBER(Datos!N314),AND(Datos!N314=INT(Datos!N314),AND(OR(N$1005="",Datos!N314&gt;=N$1005),OR(N$1006="",Datos!N314&lt;=N$1006))),FALSE),OR(ISNUMBER(FIND(";"&amp;UPPER(TRIM(Datos!N314&amp;""))&amp;"=",N$1007)),ISNUMBER(FIND(";"&amp;UPPER(TRIM(Datos!N314&amp;""))&amp;";",N$1007))),OR(UPPER(TRIM(Datos!N314&amp;""))="SÍ",UPPER(TRIM(Datos!N314&amp;""))="SI",UPPER(TRIM(Datos!N314&amp;""))="NO"),IF(ISNUMBER(Datos!N314),AND(OR(N$1005="",Datos!N314&gt;=N$1005),OR(N$1006="",Datos!N314&lt;=N$1006)),FALSE),TRUE))))</f>
        <v>0.0</v>
      </c>
      <c r="O314">
        <f>IF(Datos!O314="",0,IF(AND(O$1008&lt;&gt;"",Datos!O314=O$1008),0,IF(O$1004=0,0,1-CHOOSE(O$1004,IF(ISNUMBER(Datos!O314),AND(OR(O$1005="",Datos!O314&gt;=O$1005),OR(O$1006="",Datos!O314&lt;=O$1006)),FALSE),IF(ISNUMBER(Datos!O314),AND(Datos!O314=INT(Datos!O314),AND(OR(O$1005="",Datos!O314&gt;=O$1005),OR(O$1006="",Datos!O314&lt;=O$1006))),FALSE),OR(ISNUMBER(FIND(";"&amp;UPPER(TRIM(Datos!O314&amp;""))&amp;"=",O$1007)),ISNUMBER(FIND(";"&amp;UPPER(TRIM(Datos!O314&amp;""))&amp;";",O$1007))),OR(UPPER(TRIM(Datos!O314&amp;""))="SÍ",UPPER(TRIM(Datos!O314&amp;""))="SI",UPPER(TRIM(Datos!O314&amp;""))="NO"),IF(ISNUMBER(Datos!O314),AND(OR(O$1005="",Datos!O314&gt;=O$1005),OR(O$1006="",Datos!O314&lt;=O$1006)),FALSE),TRUE))))</f>
        <v>0.0</v>
      </c>
      <c r="P314">
        <f>IF(Datos!P314="",0,IF(AND(P$1008&lt;&gt;"",Datos!P314=P$1008),0,IF(P$1004=0,0,1-CHOOSE(P$1004,IF(ISNUMBER(Datos!P314),AND(OR(P$1005="",Datos!P314&gt;=P$1005),OR(P$1006="",Datos!P314&lt;=P$1006)),FALSE),IF(ISNUMBER(Datos!P314),AND(Datos!P314=INT(Datos!P314),AND(OR(P$1005="",Datos!P314&gt;=P$1005),OR(P$1006="",Datos!P314&lt;=P$1006))),FALSE),OR(ISNUMBER(FIND(";"&amp;UPPER(TRIM(Datos!P314&amp;""))&amp;"=",P$1007)),ISNUMBER(FIND(";"&amp;UPPER(TRIM(Datos!P314&amp;""))&amp;";",P$1007))),OR(UPPER(TRIM(Datos!P314&amp;""))="SÍ",UPPER(TRIM(Datos!P314&amp;""))="SI",UPPER(TRIM(Datos!P314&amp;""))="NO"),IF(ISNUMBER(Datos!P314),AND(OR(P$1005="",Datos!P314&gt;=P$1005),OR(P$1006="",Datos!P314&lt;=P$1006)),FALSE),TRUE))))</f>
        <v>0.0</v>
      </c>
      <c r="Q314">
        <f>IF(Datos!Q314="",0,IF(AND(Q$1008&lt;&gt;"",Datos!Q314=Q$1008),0,IF(Q$1004=0,0,1-CHOOSE(Q$1004,IF(ISNUMBER(Datos!Q314),AND(OR(Q$1005="",Datos!Q314&gt;=Q$1005),OR(Q$1006="",Datos!Q314&lt;=Q$1006)),FALSE),IF(ISNUMBER(Datos!Q314),AND(Datos!Q314=INT(Datos!Q314),AND(OR(Q$1005="",Datos!Q314&gt;=Q$1005),OR(Q$1006="",Datos!Q314&lt;=Q$1006))),FALSE),OR(ISNUMBER(FIND(";"&amp;UPPER(TRIM(Datos!Q314&amp;""))&amp;"=",Q$1007)),ISNUMBER(FIND(";"&amp;UPPER(TRIM(Datos!Q314&amp;""))&amp;";",Q$1007))),OR(UPPER(TRIM(Datos!Q314&amp;""))="SÍ",UPPER(TRIM(Datos!Q314&amp;""))="SI",UPPER(TRIM(Datos!Q314&amp;""))="NO"),IF(ISNUMBER(Datos!Q314),AND(OR(Q$1005="",Datos!Q314&gt;=Q$1005),OR(Q$1006="",Datos!Q314&lt;=Q$1006)),FALSE),TRUE))))</f>
        <v>0.0</v>
      </c>
      <c r="R314">
        <f>IF(Datos!R314="",0,IF(AND(R$1008&lt;&gt;"",Datos!R314=R$1008),0,IF(R$1004=0,0,1-CHOOSE(R$1004,IF(ISNUMBER(Datos!R314),AND(OR(R$1005="",Datos!R314&gt;=R$1005),OR(R$1006="",Datos!R314&lt;=R$1006)),FALSE),IF(ISNUMBER(Datos!R314),AND(Datos!R314=INT(Datos!R314),AND(OR(R$1005="",Datos!R314&gt;=R$1005),OR(R$1006="",Datos!R314&lt;=R$1006))),FALSE),OR(ISNUMBER(FIND(";"&amp;UPPER(TRIM(Datos!R314&amp;""))&amp;"=",R$1007)),ISNUMBER(FIND(";"&amp;UPPER(TRIM(Datos!R314&amp;""))&amp;";",R$1007))),OR(UPPER(TRIM(Datos!R314&amp;""))="SÍ",UPPER(TRIM(Datos!R314&amp;""))="SI",UPPER(TRIM(Datos!R314&amp;""))="NO"),IF(ISNUMBER(Datos!R314),AND(OR(R$1005="",Datos!R314&gt;=R$1005),OR(R$1006="",Datos!R314&lt;=R$1006)),FALSE),TRUE))))</f>
        <v>0.0</v>
      </c>
      <c r="S314">
        <f>IF(Datos!S314="",0,IF(AND(S$1008&lt;&gt;"",Datos!S314=S$1008),0,IF(S$1004=0,0,1-CHOOSE(S$1004,IF(ISNUMBER(Datos!S314),AND(OR(S$1005="",Datos!S314&gt;=S$1005),OR(S$1006="",Datos!S314&lt;=S$1006)),FALSE),IF(ISNUMBER(Datos!S314),AND(Datos!S314=INT(Datos!S314),AND(OR(S$1005="",Datos!S314&gt;=S$1005),OR(S$1006="",Datos!S314&lt;=S$1006))),FALSE),OR(ISNUMBER(FIND(";"&amp;UPPER(TRIM(Datos!S314&amp;""))&amp;"=",S$1007)),ISNUMBER(FIND(";"&amp;UPPER(TRIM(Datos!S314&amp;""))&amp;";",S$1007))),OR(UPPER(TRIM(Datos!S314&amp;""))="SÍ",UPPER(TRIM(Datos!S314&amp;""))="SI",UPPER(TRIM(Datos!S314&amp;""))="NO"),IF(ISNUMBER(Datos!S314),AND(OR(S$1005="",Datos!S314&gt;=S$1005),OR(S$1006="",Datos!S314&lt;=S$1006)),FALSE),TRUE))))</f>
        <v>0.0</v>
      </c>
      <c r="T314">
        <f>IF(Datos!T314="",0,IF(AND(T$1008&lt;&gt;"",Datos!T314=T$1008),0,IF(T$1004=0,0,1-CHOOSE(T$1004,IF(ISNUMBER(Datos!T314),AND(OR(T$1005="",Datos!T314&gt;=T$1005),OR(T$1006="",Datos!T314&lt;=T$1006)),FALSE),IF(ISNUMBER(Datos!T314),AND(Datos!T314=INT(Datos!T314),AND(OR(T$1005="",Datos!T314&gt;=T$1005),OR(T$1006="",Datos!T314&lt;=T$1006))),FALSE),OR(ISNUMBER(FIND(";"&amp;UPPER(TRIM(Datos!T314&amp;""))&amp;"=",T$1007)),ISNUMBER(FIND(";"&amp;UPPER(TRIM(Datos!T314&amp;""))&amp;";",T$1007))),OR(UPPER(TRIM(Datos!T314&amp;""))="SÍ",UPPER(TRIM(Datos!T314&amp;""))="SI",UPPER(TRIM(Datos!T314&amp;""))="NO"),IF(ISNUMBER(Datos!T314),AND(OR(T$1005="",Datos!T314&gt;=T$1005),OR(T$1006="",Datos!T314&lt;=T$1006)),FALSE),TRUE))))</f>
        <v>0.0</v>
      </c>
      <c r="U314">
        <f>IF(Datos!U314="",0,IF(AND(U$1008&lt;&gt;"",Datos!U314=U$1008),0,IF(U$1004=0,0,1-CHOOSE(U$1004,IF(ISNUMBER(Datos!U314),AND(OR(U$1005="",Datos!U314&gt;=U$1005),OR(U$1006="",Datos!U314&lt;=U$1006)),FALSE),IF(ISNUMBER(Datos!U314),AND(Datos!U314=INT(Datos!U314),AND(OR(U$1005="",Datos!U314&gt;=U$1005),OR(U$1006="",Datos!U314&lt;=U$1006))),FALSE),OR(ISNUMBER(FIND(";"&amp;UPPER(TRIM(Datos!U314&amp;""))&amp;"=",U$1007)),ISNUMBER(FIND(";"&amp;UPPER(TRIM(Datos!U314&amp;""))&amp;";",U$1007))),OR(UPPER(TRIM(Datos!U314&amp;""))="SÍ",UPPER(TRIM(Datos!U314&amp;""))="SI",UPPER(TRIM(Datos!U314&amp;""))="NO"),IF(ISNUMBER(Datos!U314),AND(OR(U$1005="",Datos!U314&gt;=U$1005),OR(U$1006="",Datos!U314&lt;=U$1006)),FALSE),TRUE))))</f>
        <v>0.0</v>
      </c>
      <c r="V314">
        <f>IF(Datos!V314="",0,IF(AND(V$1008&lt;&gt;"",Datos!V314=V$1008),0,IF(V$1004=0,0,1-CHOOSE(V$1004,IF(ISNUMBER(Datos!V314),AND(OR(V$1005="",Datos!V314&gt;=V$1005),OR(V$1006="",Datos!V314&lt;=V$1006)),FALSE),IF(ISNUMBER(Datos!V314),AND(Datos!V314=INT(Datos!V314),AND(OR(V$1005="",Datos!V314&gt;=V$1005),OR(V$1006="",Datos!V314&lt;=V$1006))),FALSE),OR(ISNUMBER(FIND(";"&amp;UPPER(TRIM(Datos!V314&amp;""))&amp;"=",V$1007)),ISNUMBER(FIND(";"&amp;UPPER(TRIM(Datos!V314&amp;""))&amp;";",V$1007))),OR(UPPER(TRIM(Datos!V314&amp;""))="SÍ",UPPER(TRIM(Datos!V314&amp;""))="SI",UPPER(TRIM(Datos!V314&amp;""))="NO"),IF(ISNUMBER(Datos!V314),AND(OR(V$1005="",Datos!V314&gt;=V$1005),OR(V$1006="",Datos!V314&lt;=V$1006)),FALSE),TRUE))))</f>
        <v>0.0</v>
      </c>
      <c r="W314">
        <f>IF(Datos!W314="",0,IF(AND(W$1008&lt;&gt;"",Datos!W314=W$1008),0,IF(W$1004=0,0,1-CHOOSE(W$1004,IF(ISNUMBER(Datos!W314),AND(OR(W$1005="",Datos!W314&gt;=W$1005),OR(W$1006="",Datos!W314&lt;=W$1006)),FALSE),IF(ISNUMBER(Datos!W314),AND(Datos!W314=INT(Datos!W314),AND(OR(W$1005="",Datos!W314&gt;=W$1005),OR(W$1006="",Datos!W314&lt;=W$1006))),FALSE),OR(ISNUMBER(FIND(";"&amp;UPPER(TRIM(Datos!W314&amp;""))&amp;"=",W$1007)),ISNUMBER(FIND(";"&amp;UPPER(TRIM(Datos!W314&amp;""))&amp;";",W$1007))),OR(UPPER(TRIM(Datos!W314&amp;""))="SÍ",UPPER(TRIM(Datos!W314&amp;""))="SI",UPPER(TRIM(Datos!W314&amp;""))="NO"),IF(ISNUMBER(Datos!W314),AND(OR(W$1005="",Datos!W314&gt;=W$1005),OR(W$1006="",Datos!W314&lt;=W$1006)),FALSE),TRUE))))</f>
        <v>0.0</v>
      </c>
      <c r="X314">
        <f>IF(Datos!X314="",0,IF(AND(X$1008&lt;&gt;"",Datos!X314=X$1008),0,IF(X$1004=0,0,1-CHOOSE(X$1004,IF(ISNUMBER(Datos!X314),AND(OR(X$1005="",Datos!X314&gt;=X$1005),OR(X$1006="",Datos!X314&lt;=X$1006)),FALSE),IF(ISNUMBER(Datos!X314),AND(Datos!X314=INT(Datos!X314),AND(OR(X$1005="",Datos!X314&gt;=X$1005),OR(X$1006="",Datos!X314&lt;=X$1006))),FALSE),OR(ISNUMBER(FIND(";"&amp;UPPER(TRIM(Datos!X314&amp;""))&amp;"=",X$1007)),ISNUMBER(FIND(";"&amp;UPPER(TRIM(Datos!X314&amp;""))&amp;";",X$1007))),OR(UPPER(TRIM(Datos!X314&amp;""))="SÍ",UPPER(TRIM(Datos!X314&amp;""))="SI",UPPER(TRIM(Datos!X314&amp;""))="NO"),IF(ISNUMBER(Datos!X314),AND(OR(X$1005="",Datos!X314&gt;=X$1005),OR(X$1006="",Datos!X314&lt;=X$1006)),FALSE),TRUE))))</f>
        <v>0.0</v>
      </c>
      <c r="Y314">
        <f>IF(Datos!Y314="",0,IF(AND(Y$1008&lt;&gt;"",Datos!Y314=Y$1008),0,IF(Y$1004=0,0,1-CHOOSE(Y$1004,IF(ISNUMBER(Datos!Y314),AND(OR(Y$1005="",Datos!Y314&gt;=Y$1005),OR(Y$1006="",Datos!Y314&lt;=Y$1006)),FALSE),IF(ISNUMBER(Datos!Y314),AND(Datos!Y314=INT(Datos!Y314),AND(OR(Y$1005="",Datos!Y314&gt;=Y$1005),OR(Y$1006="",Datos!Y314&lt;=Y$1006))),FALSE),OR(ISNUMBER(FIND(";"&amp;UPPER(TRIM(Datos!Y314&amp;""))&amp;"=",Y$1007)),ISNUMBER(FIND(";"&amp;UPPER(TRIM(Datos!Y314&amp;""))&amp;";",Y$1007))),OR(UPPER(TRIM(Datos!Y314&amp;""))="SÍ",UPPER(TRIM(Datos!Y314&amp;""))="SI",UPPER(TRIM(Datos!Y314&amp;""))="NO"),IF(ISNUMBER(Datos!Y314),AND(OR(Y$1005="",Datos!Y314&gt;=Y$1005),OR(Y$1006="",Datos!Y314&lt;=Y$1006)),FALSE),TRUE))))</f>
        <v>0.0</v>
      </c>
      <c r="Z314">
        <f>IF(Datos!Z314="",0,IF(AND(Z$1008&lt;&gt;"",Datos!Z314=Z$1008),0,IF(Z$1004=0,0,1-CHOOSE(Z$1004,IF(ISNUMBER(Datos!Z314),AND(OR(Z$1005="",Datos!Z314&gt;=Z$1005),OR(Z$1006="",Datos!Z314&lt;=Z$1006)),FALSE),IF(ISNUMBER(Datos!Z314),AND(Datos!Z314=INT(Datos!Z314),AND(OR(Z$1005="",Datos!Z314&gt;=Z$1005),OR(Z$1006="",Datos!Z314&lt;=Z$1006))),FALSE),OR(ISNUMBER(FIND(";"&amp;UPPER(TRIM(Datos!Z314&amp;""))&amp;"=",Z$1007)),ISNUMBER(FIND(";"&amp;UPPER(TRIM(Datos!Z314&amp;""))&amp;";",Z$1007))),OR(UPPER(TRIM(Datos!Z314&amp;""))="SÍ",UPPER(TRIM(Datos!Z314&amp;""))="SI",UPPER(TRIM(Datos!Z314&amp;""))="NO"),IF(ISNUMBER(Datos!Z314),AND(OR(Z$1005="",Datos!Z314&gt;=Z$1005),OR(Z$1006="",Datos!Z314&lt;=Z$1006)),FALSE),TRUE))))</f>
        <v>0.0</v>
      </c>
      <c r="AA314">
        <f>IF(Datos!AA314="",0,IF(AND(AA$1008&lt;&gt;"",Datos!AA314=AA$1008),0,IF(AA$1004=0,0,1-CHOOSE(AA$1004,IF(ISNUMBER(Datos!AA314),AND(OR(AA$1005="",Datos!AA314&gt;=AA$1005),OR(AA$1006="",Datos!AA314&lt;=AA$1006)),FALSE),IF(ISNUMBER(Datos!AA314),AND(Datos!AA314=INT(Datos!AA314),AND(OR(AA$1005="",Datos!AA314&gt;=AA$1005),OR(AA$1006="",Datos!AA314&lt;=AA$1006))),FALSE),OR(ISNUMBER(FIND(";"&amp;UPPER(TRIM(Datos!AA314&amp;""))&amp;"=",AA$1007)),ISNUMBER(FIND(";"&amp;UPPER(TRIM(Datos!AA314&amp;""))&amp;";",AA$1007))),OR(UPPER(TRIM(Datos!AA314&amp;""))="SÍ",UPPER(TRIM(Datos!AA314&amp;""))="SI",UPPER(TRIM(Datos!AA314&amp;""))="NO"),IF(ISNUMBER(Datos!AA314),AND(OR(AA$1005="",Datos!AA314&gt;=AA$1005),OR(AA$1006="",Datos!AA314&lt;=AA$1006)),FALSE),TRUE))))</f>
        <v>0.0</v>
      </c>
      <c r="AB314">
        <f>IF(Datos!AB314="",0,IF(AND(AB$1008&lt;&gt;"",Datos!AB314=AB$1008),0,IF(AB$1004=0,0,1-CHOOSE(AB$1004,IF(ISNUMBER(Datos!AB314),AND(OR(AB$1005="",Datos!AB314&gt;=AB$1005),OR(AB$1006="",Datos!AB314&lt;=AB$1006)),FALSE),IF(ISNUMBER(Datos!AB314),AND(Datos!AB314=INT(Datos!AB314),AND(OR(AB$1005="",Datos!AB314&gt;=AB$1005),OR(AB$1006="",Datos!AB314&lt;=AB$1006))),FALSE),OR(ISNUMBER(FIND(";"&amp;UPPER(TRIM(Datos!AB314&amp;""))&amp;"=",AB$1007)),ISNUMBER(FIND(";"&amp;UPPER(TRIM(Datos!AB314&amp;""))&amp;";",AB$1007))),OR(UPPER(TRIM(Datos!AB314&amp;""))="SÍ",UPPER(TRIM(Datos!AB314&amp;""))="SI",UPPER(TRIM(Datos!AB314&amp;""))="NO"),IF(ISNUMBER(Datos!AB314),AND(OR(AB$1005="",Datos!AB314&gt;=AB$1005),OR(AB$1006="",Datos!AB314&lt;=AB$1006)),FALSE),TRUE))))</f>
        <v>0.0</v>
      </c>
      <c r="AC314">
        <f>IF(Datos!AC314="",0,IF(AND(AC$1008&lt;&gt;"",Datos!AC314=AC$1008),0,IF(AC$1004=0,0,1-CHOOSE(AC$1004,IF(ISNUMBER(Datos!AC314),AND(OR(AC$1005="",Datos!AC314&gt;=AC$1005),OR(AC$1006="",Datos!AC314&lt;=AC$1006)),FALSE),IF(ISNUMBER(Datos!AC314),AND(Datos!AC314=INT(Datos!AC314),AND(OR(AC$1005="",Datos!AC314&gt;=AC$1005),OR(AC$1006="",Datos!AC314&lt;=AC$1006))),FALSE),OR(ISNUMBER(FIND(";"&amp;UPPER(TRIM(Datos!AC314&amp;""))&amp;"=",AC$1007)),ISNUMBER(FIND(";"&amp;UPPER(TRIM(Datos!AC314&amp;""))&amp;";",AC$1007))),OR(UPPER(TRIM(Datos!AC314&amp;""))="SÍ",UPPER(TRIM(Datos!AC314&amp;""))="SI",UPPER(TRIM(Datos!AC314&amp;""))="NO"),IF(ISNUMBER(Datos!AC314),AND(OR(AC$1005="",Datos!AC314&gt;=AC$1005),OR(AC$1006="",Datos!AC314&lt;=AC$1006)),FALSE),TRUE))))</f>
        <v>0.0</v>
      </c>
      <c r="AD314">
        <f>IF(Datos!AD314="",0,IF(AND(AD$1008&lt;&gt;"",Datos!AD314=AD$1008),0,IF(AD$1004=0,0,1-CHOOSE(AD$1004,IF(ISNUMBER(Datos!AD314),AND(OR(AD$1005="",Datos!AD314&gt;=AD$1005),OR(AD$1006="",Datos!AD314&lt;=AD$1006)),FALSE),IF(ISNUMBER(Datos!AD314),AND(Datos!AD314=INT(Datos!AD314),AND(OR(AD$1005="",Datos!AD314&gt;=AD$1005),OR(AD$1006="",Datos!AD314&lt;=AD$1006))),FALSE),OR(ISNUMBER(FIND(";"&amp;UPPER(TRIM(Datos!AD314&amp;""))&amp;"=",AD$1007)),ISNUMBER(FIND(";"&amp;UPPER(TRIM(Datos!AD314&amp;""))&amp;";",AD$1007))),OR(UPPER(TRIM(Datos!AD314&amp;""))="SÍ",UPPER(TRIM(Datos!AD314&amp;""))="SI",UPPER(TRIM(Datos!AD314&amp;""))="NO"),IF(ISNUMBER(Datos!AD314),AND(OR(AD$1005="",Datos!AD314&gt;=AD$1005),OR(AD$1006="",Datos!AD314&lt;=AD$1006)),FALSE),TRUE))))</f>
        <v>0.0</v>
      </c>
      <c r="AE314">
        <f>IF(Datos!AE314="",0,IF(AND(AE$1008&lt;&gt;"",Datos!AE314=AE$1008),0,IF(AE$1004=0,0,1-CHOOSE(AE$1004,IF(ISNUMBER(Datos!AE314),AND(OR(AE$1005="",Datos!AE314&gt;=AE$1005),OR(AE$1006="",Datos!AE314&lt;=AE$1006)),FALSE),IF(ISNUMBER(Datos!AE314),AND(Datos!AE314=INT(Datos!AE314),AND(OR(AE$1005="",Datos!AE314&gt;=AE$1005),OR(AE$1006="",Datos!AE314&lt;=AE$1006))),FALSE),OR(ISNUMBER(FIND(";"&amp;UPPER(TRIM(Datos!AE314&amp;""))&amp;"=",AE$1007)),ISNUMBER(FIND(";"&amp;UPPER(TRIM(Datos!AE314&amp;""))&amp;";",AE$1007))),OR(UPPER(TRIM(Datos!AE314&amp;""))="SÍ",UPPER(TRIM(Datos!AE314&amp;""))="SI",UPPER(TRIM(Datos!AE314&amp;""))="NO"),IF(ISNUMBER(Datos!AE314),AND(OR(AE$1005="",Datos!AE314&gt;=AE$1005),OR(AE$1006="",Datos!AE314&lt;=AE$1006)),FALSE),TRUE))))</f>
        <v>0.0</v>
      </c>
    </row>
    <row r="315" spans="2:31">
      <c r="B315">
        <f>IF(Datos!B315="",0,IF(AND(B$1008&lt;&gt;"",Datos!B315=B$1008),0,IF(B$1004=0,0,1-CHOOSE(B$1004,IF(ISNUMBER(Datos!B315),AND(OR(B$1005="",Datos!B315&gt;=B$1005),OR(B$1006="",Datos!B315&lt;=B$1006)),FALSE),IF(ISNUMBER(Datos!B315),AND(Datos!B315=INT(Datos!B315),AND(OR(B$1005="",Datos!B315&gt;=B$1005),OR(B$1006="",Datos!B315&lt;=B$1006))),FALSE),OR(ISNUMBER(FIND(";"&amp;UPPER(TRIM(Datos!B315&amp;""))&amp;"=",B$1007)),ISNUMBER(FIND(";"&amp;UPPER(TRIM(Datos!B315&amp;""))&amp;";",B$1007))),OR(UPPER(TRIM(Datos!B315&amp;""))="SÍ",UPPER(TRIM(Datos!B315&amp;""))="SI",UPPER(TRIM(Datos!B315&amp;""))="NO"),IF(ISNUMBER(Datos!B315),AND(OR(B$1005="",Datos!B315&gt;=B$1005),OR(B$1006="",Datos!B315&lt;=B$1006)),FALSE),TRUE))))</f>
        <v>0.0</v>
      </c>
      <c r="C315">
        <f>IF(Datos!C315="",0,IF(AND(C$1008&lt;&gt;"",Datos!C315=C$1008),0,IF(C$1004=0,0,1-CHOOSE(C$1004,IF(ISNUMBER(Datos!C315),AND(OR(C$1005="",Datos!C315&gt;=C$1005),OR(C$1006="",Datos!C315&lt;=C$1006)),FALSE),IF(ISNUMBER(Datos!C315),AND(Datos!C315=INT(Datos!C315),AND(OR(C$1005="",Datos!C315&gt;=C$1005),OR(C$1006="",Datos!C315&lt;=C$1006))),FALSE),OR(ISNUMBER(FIND(";"&amp;UPPER(TRIM(Datos!C315&amp;""))&amp;"=",C$1007)),ISNUMBER(FIND(";"&amp;UPPER(TRIM(Datos!C315&amp;""))&amp;";",C$1007))),OR(UPPER(TRIM(Datos!C315&amp;""))="SÍ",UPPER(TRIM(Datos!C315&amp;""))="SI",UPPER(TRIM(Datos!C315&amp;""))="NO"),IF(ISNUMBER(Datos!C315),AND(OR(C$1005="",Datos!C315&gt;=C$1005),OR(C$1006="",Datos!C315&lt;=C$1006)),FALSE),TRUE))))</f>
        <v>0.0</v>
      </c>
      <c r="D315">
        <f>IF(Datos!D315="",0,IF(AND(D$1008&lt;&gt;"",Datos!D315=D$1008),0,IF(D$1004=0,0,1-CHOOSE(D$1004,IF(ISNUMBER(Datos!D315),AND(OR(D$1005="",Datos!D315&gt;=D$1005),OR(D$1006="",Datos!D315&lt;=D$1006)),FALSE),IF(ISNUMBER(Datos!D315),AND(Datos!D315=INT(Datos!D315),AND(OR(D$1005="",Datos!D315&gt;=D$1005),OR(D$1006="",Datos!D315&lt;=D$1006))),FALSE),OR(ISNUMBER(FIND(";"&amp;UPPER(TRIM(Datos!D315&amp;""))&amp;"=",D$1007)),ISNUMBER(FIND(";"&amp;UPPER(TRIM(Datos!D315&amp;""))&amp;";",D$1007))),OR(UPPER(TRIM(Datos!D315&amp;""))="SÍ",UPPER(TRIM(Datos!D315&amp;""))="SI",UPPER(TRIM(Datos!D315&amp;""))="NO"),IF(ISNUMBER(Datos!D315),AND(OR(D$1005="",Datos!D315&gt;=D$1005),OR(D$1006="",Datos!D315&lt;=D$1006)),FALSE),TRUE))))</f>
        <v>0.0</v>
      </c>
      <c r="E315">
        <f>IF(Datos!E315="",0,IF(AND(E$1008&lt;&gt;"",Datos!E315=E$1008),0,IF(E$1004=0,0,1-CHOOSE(E$1004,IF(ISNUMBER(Datos!E315),AND(OR(E$1005="",Datos!E315&gt;=E$1005),OR(E$1006="",Datos!E315&lt;=E$1006)),FALSE),IF(ISNUMBER(Datos!E315),AND(Datos!E315=INT(Datos!E315),AND(OR(E$1005="",Datos!E315&gt;=E$1005),OR(E$1006="",Datos!E315&lt;=E$1006))),FALSE),OR(ISNUMBER(FIND(";"&amp;UPPER(TRIM(Datos!E315&amp;""))&amp;"=",E$1007)),ISNUMBER(FIND(";"&amp;UPPER(TRIM(Datos!E315&amp;""))&amp;";",E$1007))),OR(UPPER(TRIM(Datos!E315&amp;""))="SÍ",UPPER(TRIM(Datos!E315&amp;""))="SI",UPPER(TRIM(Datos!E315&amp;""))="NO"),IF(ISNUMBER(Datos!E315),AND(OR(E$1005="",Datos!E315&gt;=E$1005),OR(E$1006="",Datos!E315&lt;=E$1006)),FALSE),TRUE))))</f>
        <v>0.0</v>
      </c>
      <c r="F315">
        <f>IF(Datos!F315="",0,IF(AND(F$1008&lt;&gt;"",Datos!F315=F$1008),0,IF(F$1004=0,0,1-CHOOSE(F$1004,IF(ISNUMBER(Datos!F315),AND(OR(F$1005="",Datos!F315&gt;=F$1005),OR(F$1006="",Datos!F315&lt;=F$1006)),FALSE),IF(ISNUMBER(Datos!F315),AND(Datos!F315=INT(Datos!F315),AND(OR(F$1005="",Datos!F315&gt;=F$1005),OR(F$1006="",Datos!F315&lt;=F$1006))),FALSE),OR(ISNUMBER(FIND(";"&amp;UPPER(TRIM(Datos!F315&amp;""))&amp;"=",F$1007)),ISNUMBER(FIND(";"&amp;UPPER(TRIM(Datos!F315&amp;""))&amp;";",F$1007))),OR(UPPER(TRIM(Datos!F315&amp;""))="SÍ",UPPER(TRIM(Datos!F315&amp;""))="SI",UPPER(TRIM(Datos!F315&amp;""))="NO"),IF(ISNUMBER(Datos!F315),AND(OR(F$1005="",Datos!F315&gt;=F$1005),OR(F$1006="",Datos!F315&lt;=F$1006)),FALSE),TRUE))))</f>
        <v>0.0</v>
      </c>
      <c r="G315">
        <f>IF(Datos!G315="",0,IF(AND(G$1008&lt;&gt;"",Datos!G315=G$1008),0,IF(G$1004=0,0,1-CHOOSE(G$1004,IF(ISNUMBER(Datos!G315),AND(OR(G$1005="",Datos!G315&gt;=G$1005),OR(G$1006="",Datos!G315&lt;=G$1006)),FALSE),IF(ISNUMBER(Datos!G315),AND(Datos!G315=INT(Datos!G315),AND(OR(G$1005="",Datos!G315&gt;=G$1005),OR(G$1006="",Datos!G315&lt;=G$1006))),FALSE),OR(ISNUMBER(FIND(";"&amp;UPPER(TRIM(Datos!G315&amp;""))&amp;"=",G$1007)),ISNUMBER(FIND(";"&amp;UPPER(TRIM(Datos!G315&amp;""))&amp;";",G$1007))),OR(UPPER(TRIM(Datos!G315&amp;""))="SÍ",UPPER(TRIM(Datos!G315&amp;""))="SI",UPPER(TRIM(Datos!G315&amp;""))="NO"),IF(ISNUMBER(Datos!G315),AND(OR(G$1005="",Datos!G315&gt;=G$1005),OR(G$1006="",Datos!G315&lt;=G$1006)),FALSE),TRUE))))</f>
        <v>0.0</v>
      </c>
      <c r="H315">
        <f>IF(Datos!H315="",0,IF(AND(H$1008&lt;&gt;"",Datos!H315=H$1008),0,IF(H$1004=0,0,1-CHOOSE(H$1004,IF(ISNUMBER(Datos!H315),AND(OR(H$1005="",Datos!H315&gt;=H$1005),OR(H$1006="",Datos!H315&lt;=H$1006)),FALSE),IF(ISNUMBER(Datos!H315),AND(Datos!H315=INT(Datos!H315),AND(OR(H$1005="",Datos!H315&gt;=H$1005),OR(H$1006="",Datos!H315&lt;=H$1006))),FALSE),OR(ISNUMBER(FIND(";"&amp;UPPER(TRIM(Datos!H315&amp;""))&amp;"=",H$1007)),ISNUMBER(FIND(";"&amp;UPPER(TRIM(Datos!H315&amp;""))&amp;";",H$1007))),OR(UPPER(TRIM(Datos!H315&amp;""))="SÍ",UPPER(TRIM(Datos!H315&amp;""))="SI",UPPER(TRIM(Datos!H315&amp;""))="NO"),IF(ISNUMBER(Datos!H315),AND(OR(H$1005="",Datos!H315&gt;=H$1005),OR(H$1006="",Datos!H315&lt;=H$1006)),FALSE),TRUE))))</f>
        <v>0.0</v>
      </c>
      <c r="I315">
        <f>IF(Datos!I315="",0,IF(AND(I$1008&lt;&gt;"",Datos!I315=I$1008),0,IF(I$1004=0,0,1-CHOOSE(I$1004,IF(ISNUMBER(Datos!I315),AND(OR(I$1005="",Datos!I315&gt;=I$1005),OR(I$1006="",Datos!I315&lt;=I$1006)),FALSE),IF(ISNUMBER(Datos!I315),AND(Datos!I315=INT(Datos!I315),AND(OR(I$1005="",Datos!I315&gt;=I$1005),OR(I$1006="",Datos!I315&lt;=I$1006))),FALSE),OR(ISNUMBER(FIND(";"&amp;UPPER(TRIM(Datos!I315&amp;""))&amp;"=",I$1007)),ISNUMBER(FIND(";"&amp;UPPER(TRIM(Datos!I315&amp;""))&amp;";",I$1007))),OR(UPPER(TRIM(Datos!I315&amp;""))="SÍ",UPPER(TRIM(Datos!I315&amp;""))="SI",UPPER(TRIM(Datos!I315&amp;""))="NO"),IF(ISNUMBER(Datos!I315),AND(OR(I$1005="",Datos!I315&gt;=I$1005),OR(I$1006="",Datos!I315&lt;=I$1006)),FALSE),TRUE))))</f>
        <v>0.0</v>
      </c>
      <c r="J315">
        <f>IF(Datos!J315="",0,IF(AND(J$1008&lt;&gt;"",Datos!J315=J$1008),0,IF(J$1004=0,0,1-CHOOSE(J$1004,IF(ISNUMBER(Datos!J315),AND(OR(J$1005="",Datos!J315&gt;=J$1005),OR(J$1006="",Datos!J315&lt;=J$1006)),FALSE),IF(ISNUMBER(Datos!J315),AND(Datos!J315=INT(Datos!J315),AND(OR(J$1005="",Datos!J315&gt;=J$1005),OR(J$1006="",Datos!J315&lt;=J$1006))),FALSE),OR(ISNUMBER(FIND(";"&amp;UPPER(TRIM(Datos!J315&amp;""))&amp;"=",J$1007)),ISNUMBER(FIND(";"&amp;UPPER(TRIM(Datos!J315&amp;""))&amp;";",J$1007))),OR(UPPER(TRIM(Datos!J315&amp;""))="SÍ",UPPER(TRIM(Datos!J315&amp;""))="SI",UPPER(TRIM(Datos!J315&amp;""))="NO"),IF(ISNUMBER(Datos!J315),AND(OR(J$1005="",Datos!J315&gt;=J$1005),OR(J$1006="",Datos!J315&lt;=J$1006)),FALSE),TRUE))))</f>
        <v>0.0</v>
      </c>
      <c r="K315">
        <f>IF(Datos!K315="",0,IF(AND(K$1008&lt;&gt;"",Datos!K315=K$1008),0,IF(K$1004=0,0,1-CHOOSE(K$1004,IF(ISNUMBER(Datos!K315),AND(OR(K$1005="",Datos!K315&gt;=K$1005),OR(K$1006="",Datos!K315&lt;=K$1006)),FALSE),IF(ISNUMBER(Datos!K315),AND(Datos!K315=INT(Datos!K315),AND(OR(K$1005="",Datos!K315&gt;=K$1005),OR(K$1006="",Datos!K315&lt;=K$1006))),FALSE),OR(ISNUMBER(FIND(";"&amp;UPPER(TRIM(Datos!K315&amp;""))&amp;"=",K$1007)),ISNUMBER(FIND(";"&amp;UPPER(TRIM(Datos!K315&amp;""))&amp;";",K$1007))),OR(UPPER(TRIM(Datos!K315&amp;""))="SÍ",UPPER(TRIM(Datos!K315&amp;""))="SI",UPPER(TRIM(Datos!K315&amp;""))="NO"),IF(ISNUMBER(Datos!K315),AND(OR(K$1005="",Datos!K315&gt;=K$1005),OR(K$1006="",Datos!K315&lt;=K$1006)),FALSE),TRUE))))</f>
        <v>0.0</v>
      </c>
      <c r="L315">
        <f>IF(Datos!L315="",0,IF(AND(L$1008&lt;&gt;"",Datos!L315=L$1008),0,IF(L$1004=0,0,1-CHOOSE(L$1004,IF(ISNUMBER(Datos!L315),AND(OR(L$1005="",Datos!L315&gt;=L$1005),OR(L$1006="",Datos!L315&lt;=L$1006)),FALSE),IF(ISNUMBER(Datos!L315),AND(Datos!L315=INT(Datos!L315),AND(OR(L$1005="",Datos!L315&gt;=L$1005),OR(L$1006="",Datos!L315&lt;=L$1006))),FALSE),OR(ISNUMBER(FIND(";"&amp;UPPER(TRIM(Datos!L315&amp;""))&amp;"=",L$1007)),ISNUMBER(FIND(";"&amp;UPPER(TRIM(Datos!L315&amp;""))&amp;";",L$1007))),OR(UPPER(TRIM(Datos!L315&amp;""))="SÍ",UPPER(TRIM(Datos!L315&amp;""))="SI",UPPER(TRIM(Datos!L315&amp;""))="NO"),IF(ISNUMBER(Datos!L315),AND(OR(L$1005="",Datos!L315&gt;=L$1005),OR(L$1006="",Datos!L315&lt;=L$1006)),FALSE),TRUE))))</f>
        <v>0.0</v>
      </c>
      <c r="M315">
        <f>IF(Datos!M315="",0,IF(AND(M$1008&lt;&gt;"",Datos!M315=M$1008),0,IF(M$1004=0,0,1-CHOOSE(M$1004,IF(ISNUMBER(Datos!M315),AND(OR(M$1005="",Datos!M315&gt;=M$1005),OR(M$1006="",Datos!M315&lt;=M$1006)),FALSE),IF(ISNUMBER(Datos!M315),AND(Datos!M315=INT(Datos!M315),AND(OR(M$1005="",Datos!M315&gt;=M$1005),OR(M$1006="",Datos!M315&lt;=M$1006))),FALSE),OR(ISNUMBER(FIND(";"&amp;UPPER(TRIM(Datos!M315&amp;""))&amp;"=",M$1007)),ISNUMBER(FIND(";"&amp;UPPER(TRIM(Datos!M315&amp;""))&amp;";",M$1007))),OR(UPPER(TRIM(Datos!M315&amp;""))="SÍ",UPPER(TRIM(Datos!M315&amp;""))="SI",UPPER(TRIM(Datos!M315&amp;""))="NO"),IF(ISNUMBER(Datos!M315),AND(OR(M$1005="",Datos!M315&gt;=M$1005),OR(M$1006="",Datos!M315&lt;=M$1006)),FALSE),TRUE))))</f>
        <v>0.0</v>
      </c>
      <c r="N315">
        <f>IF(Datos!N315="",0,IF(AND(N$1008&lt;&gt;"",Datos!N315=N$1008),0,IF(N$1004=0,0,1-CHOOSE(N$1004,IF(ISNUMBER(Datos!N315),AND(OR(N$1005="",Datos!N315&gt;=N$1005),OR(N$1006="",Datos!N315&lt;=N$1006)),FALSE),IF(ISNUMBER(Datos!N315),AND(Datos!N315=INT(Datos!N315),AND(OR(N$1005="",Datos!N315&gt;=N$1005),OR(N$1006="",Datos!N315&lt;=N$1006))),FALSE),OR(ISNUMBER(FIND(";"&amp;UPPER(TRIM(Datos!N315&amp;""))&amp;"=",N$1007)),ISNUMBER(FIND(";"&amp;UPPER(TRIM(Datos!N315&amp;""))&amp;";",N$1007))),OR(UPPER(TRIM(Datos!N315&amp;""))="SÍ",UPPER(TRIM(Datos!N315&amp;""))="SI",UPPER(TRIM(Datos!N315&amp;""))="NO"),IF(ISNUMBER(Datos!N315),AND(OR(N$1005="",Datos!N315&gt;=N$1005),OR(N$1006="",Datos!N315&lt;=N$1006)),FALSE),TRUE))))</f>
        <v>0.0</v>
      </c>
      <c r="O315">
        <f>IF(Datos!O315="",0,IF(AND(O$1008&lt;&gt;"",Datos!O315=O$1008),0,IF(O$1004=0,0,1-CHOOSE(O$1004,IF(ISNUMBER(Datos!O315),AND(OR(O$1005="",Datos!O315&gt;=O$1005),OR(O$1006="",Datos!O315&lt;=O$1006)),FALSE),IF(ISNUMBER(Datos!O315),AND(Datos!O315=INT(Datos!O315),AND(OR(O$1005="",Datos!O315&gt;=O$1005),OR(O$1006="",Datos!O315&lt;=O$1006))),FALSE),OR(ISNUMBER(FIND(";"&amp;UPPER(TRIM(Datos!O315&amp;""))&amp;"=",O$1007)),ISNUMBER(FIND(";"&amp;UPPER(TRIM(Datos!O315&amp;""))&amp;";",O$1007))),OR(UPPER(TRIM(Datos!O315&amp;""))="SÍ",UPPER(TRIM(Datos!O315&amp;""))="SI",UPPER(TRIM(Datos!O315&amp;""))="NO"),IF(ISNUMBER(Datos!O315),AND(OR(O$1005="",Datos!O315&gt;=O$1005),OR(O$1006="",Datos!O315&lt;=O$1006)),FALSE),TRUE))))</f>
        <v>0.0</v>
      </c>
      <c r="P315">
        <f>IF(Datos!P315="",0,IF(AND(P$1008&lt;&gt;"",Datos!P315=P$1008),0,IF(P$1004=0,0,1-CHOOSE(P$1004,IF(ISNUMBER(Datos!P315),AND(OR(P$1005="",Datos!P315&gt;=P$1005),OR(P$1006="",Datos!P315&lt;=P$1006)),FALSE),IF(ISNUMBER(Datos!P315),AND(Datos!P315=INT(Datos!P315),AND(OR(P$1005="",Datos!P315&gt;=P$1005),OR(P$1006="",Datos!P315&lt;=P$1006))),FALSE),OR(ISNUMBER(FIND(";"&amp;UPPER(TRIM(Datos!P315&amp;""))&amp;"=",P$1007)),ISNUMBER(FIND(";"&amp;UPPER(TRIM(Datos!P315&amp;""))&amp;";",P$1007))),OR(UPPER(TRIM(Datos!P315&amp;""))="SÍ",UPPER(TRIM(Datos!P315&amp;""))="SI",UPPER(TRIM(Datos!P315&amp;""))="NO"),IF(ISNUMBER(Datos!P315),AND(OR(P$1005="",Datos!P315&gt;=P$1005),OR(P$1006="",Datos!P315&lt;=P$1006)),FALSE),TRUE))))</f>
        <v>0.0</v>
      </c>
      <c r="Q315">
        <f>IF(Datos!Q315="",0,IF(AND(Q$1008&lt;&gt;"",Datos!Q315=Q$1008),0,IF(Q$1004=0,0,1-CHOOSE(Q$1004,IF(ISNUMBER(Datos!Q315),AND(OR(Q$1005="",Datos!Q315&gt;=Q$1005),OR(Q$1006="",Datos!Q315&lt;=Q$1006)),FALSE),IF(ISNUMBER(Datos!Q315),AND(Datos!Q315=INT(Datos!Q315),AND(OR(Q$1005="",Datos!Q315&gt;=Q$1005),OR(Q$1006="",Datos!Q315&lt;=Q$1006))),FALSE),OR(ISNUMBER(FIND(";"&amp;UPPER(TRIM(Datos!Q315&amp;""))&amp;"=",Q$1007)),ISNUMBER(FIND(";"&amp;UPPER(TRIM(Datos!Q315&amp;""))&amp;";",Q$1007))),OR(UPPER(TRIM(Datos!Q315&amp;""))="SÍ",UPPER(TRIM(Datos!Q315&amp;""))="SI",UPPER(TRIM(Datos!Q315&amp;""))="NO"),IF(ISNUMBER(Datos!Q315),AND(OR(Q$1005="",Datos!Q315&gt;=Q$1005),OR(Q$1006="",Datos!Q315&lt;=Q$1006)),FALSE),TRUE))))</f>
        <v>0.0</v>
      </c>
      <c r="R315">
        <f>IF(Datos!R315="",0,IF(AND(R$1008&lt;&gt;"",Datos!R315=R$1008),0,IF(R$1004=0,0,1-CHOOSE(R$1004,IF(ISNUMBER(Datos!R315),AND(OR(R$1005="",Datos!R315&gt;=R$1005),OR(R$1006="",Datos!R315&lt;=R$1006)),FALSE),IF(ISNUMBER(Datos!R315),AND(Datos!R315=INT(Datos!R315),AND(OR(R$1005="",Datos!R315&gt;=R$1005),OR(R$1006="",Datos!R315&lt;=R$1006))),FALSE),OR(ISNUMBER(FIND(";"&amp;UPPER(TRIM(Datos!R315&amp;""))&amp;"=",R$1007)),ISNUMBER(FIND(";"&amp;UPPER(TRIM(Datos!R315&amp;""))&amp;";",R$1007))),OR(UPPER(TRIM(Datos!R315&amp;""))="SÍ",UPPER(TRIM(Datos!R315&amp;""))="SI",UPPER(TRIM(Datos!R315&amp;""))="NO"),IF(ISNUMBER(Datos!R315),AND(OR(R$1005="",Datos!R315&gt;=R$1005),OR(R$1006="",Datos!R315&lt;=R$1006)),FALSE),TRUE))))</f>
        <v>0.0</v>
      </c>
      <c r="S315">
        <f>IF(Datos!S315="",0,IF(AND(S$1008&lt;&gt;"",Datos!S315=S$1008),0,IF(S$1004=0,0,1-CHOOSE(S$1004,IF(ISNUMBER(Datos!S315),AND(OR(S$1005="",Datos!S315&gt;=S$1005),OR(S$1006="",Datos!S315&lt;=S$1006)),FALSE),IF(ISNUMBER(Datos!S315),AND(Datos!S315=INT(Datos!S315),AND(OR(S$1005="",Datos!S315&gt;=S$1005),OR(S$1006="",Datos!S315&lt;=S$1006))),FALSE),OR(ISNUMBER(FIND(";"&amp;UPPER(TRIM(Datos!S315&amp;""))&amp;"=",S$1007)),ISNUMBER(FIND(";"&amp;UPPER(TRIM(Datos!S315&amp;""))&amp;";",S$1007))),OR(UPPER(TRIM(Datos!S315&amp;""))="SÍ",UPPER(TRIM(Datos!S315&amp;""))="SI",UPPER(TRIM(Datos!S315&amp;""))="NO"),IF(ISNUMBER(Datos!S315),AND(OR(S$1005="",Datos!S315&gt;=S$1005),OR(S$1006="",Datos!S315&lt;=S$1006)),FALSE),TRUE))))</f>
        <v>0.0</v>
      </c>
      <c r="T315">
        <f>IF(Datos!T315="",0,IF(AND(T$1008&lt;&gt;"",Datos!T315=T$1008),0,IF(T$1004=0,0,1-CHOOSE(T$1004,IF(ISNUMBER(Datos!T315),AND(OR(T$1005="",Datos!T315&gt;=T$1005),OR(T$1006="",Datos!T315&lt;=T$1006)),FALSE),IF(ISNUMBER(Datos!T315),AND(Datos!T315=INT(Datos!T315),AND(OR(T$1005="",Datos!T315&gt;=T$1005),OR(T$1006="",Datos!T315&lt;=T$1006))),FALSE),OR(ISNUMBER(FIND(";"&amp;UPPER(TRIM(Datos!T315&amp;""))&amp;"=",T$1007)),ISNUMBER(FIND(";"&amp;UPPER(TRIM(Datos!T315&amp;""))&amp;";",T$1007))),OR(UPPER(TRIM(Datos!T315&amp;""))="SÍ",UPPER(TRIM(Datos!T315&amp;""))="SI",UPPER(TRIM(Datos!T315&amp;""))="NO"),IF(ISNUMBER(Datos!T315),AND(OR(T$1005="",Datos!T315&gt;=T$1005),OR(T$1006="",Datos!T315&lt;=T$1006)),FALSE),TRUE))))</f>
        <v>0.0</v>
      </c>
      <c r="U315">
        <f>IF(Datos!U315="",0,IF(AND(U$1008&lt;&gt;"",Datos!U315=U$1008),0,IF(U$1004=0,0,1-CHOOSE(U$1004,IF(ISNUMBER(Datos!U315),AND(OR(U$1005="",Datos!U315&gt;=U$1005),OR(U$1006="",Datos!U315&lt;=U$1006)),FALSE),IF(ISNUMBER(Datos!U315),AND(Datos!U315=INT(Datos!U315),AND(OR(U$1005="",Datos!U315&gt;=U$1005),OR(U$1006="",Datos!U315&lt;=U$1006))),FALSE),OR(ISNUMBER(FIND(";"&amp;UPPER(TRIM(Datos!U315&amp;""))&amp;"=",U$1007)),ISNUMBER(FIND(";"&amp;UPPER(TRIM(Datos!U315&amp;""))&amp;";",U$1007))),OR(UPPER(TRIM(Datos!U315&amp;""))="SÍ",UPPER(TRIM(Datos!U315&amp;""))="SI",UPPER(TRIM(Datos!U315&amp;""))="NO"),IF(ISNUMBER(Datos!U315),AND(OR(U$1005="",Datos!U315&gt;=U$1005),OR(U$1006="",Datos!U315&lt;=U$1006)),FALSE),TRUE))))</f>
        <v>0.0</v>
      </c>
      <c r="V315">
        <f>IF(Datos!V315="",0,IF(AND(V$1008&lt;&gt;"",Datos!V315=V$1008),0,IF(V$1004=0,0,1-CHOOSE(V$1004,IF(ISNUMBER(Datos!V315),AND(OR(V$1005="",Datos!V315&gt;=V$1005),OR(V$1006="",Datos!V315&lt;=V$1006)),FALSE),IF(ISNUMBER(Datos!V315),AND(Datos!V315=INT(Datos!V315),AND(OR(V$1005="",Datos!V315&gt;=V$1005),OR(V$1006="",Datos!V315&lt;=V$1006))),FALSE),OR(ISNUMBER(FIND(";"&amp;UPPER(TRIM(Datos!V315&amp;""))&amp;"=",V$1007)),ISNUMBER(FIND(";"&amp;UPPER(TRIM(Datos!V315&amp;""))&amp;";",V$1007))),OR(UPPER(TRIM(Datos!V315&amp;""))="SÍ",UPPER(TRIM(Datos!V315&amp;""))="SI",UPPER(TRIM(Datos!V315&amp;""))="NO"),IF(ISNUMBER(Datos!V315),AND(OR(V$1005="",Datos!V315&gt;=V$1005),OR(V$1006="",Datos!V315&lt;=V$1006)),FALSE),TRUE))))</f>
        <v>0.0</v>
      </c>
      <c r="W315">
        <f>IF(Datos!W315="",0,IF(AND(W$1008&lt;&gt;"",Datos!W315=W$1008),0,IF(W$1004=0,0,1-CHOOSE(W$1004,IF(ISNUMBER(Datos!W315),AND(OR(W$1005="",Datos!W315&gt;=W$1005),OR(W$1006="",Datos!W315&lt;=W$1006)),FALSE),IF(ISNUMBER(Datos!W315),AND(Datos!W315=INT(Datos!W315),AND(OR(W$1005="",Datos!W315&gt;=W$1005),OR(W$1006="",Datos!W315&lt;=W$1006))),FALSE),OR(ISNUMBER(FIND(";"&amp;UPPER(TRIM(Datos!W315&amp;""))&amp;"=",W$1007)),ISNUMBER(FIND(";"&amp;UPPER(TRIM(Datos!W315&amp;""))&amp;";",W$1007))),OR(UPPER(TRIM(Datos!W315&amp;""))="SÍ",UPPER(TRIM(Datos!W315&amp;""))="SI",UPPER(TRIM(Datos!W315&amp;""))="NO"),IF(ISNUMBER(Datos!W315),AND(OR(W$1005="",Datos!W315&gt;=W$1005),OR(W$1006="",Datos!W315&lt;=W$1006)),FALSE),TRUE))))</f>
        <v>0.0</v>
      </c>
      <c r="X315">
        <f>IF(Datos!X315="",0,IF(AND(X$1008&lt;&gt;"",Datos!X315=X$1008),0,IF(X$1004=0,0,1-CHOOSE(X$1004,IF(ISNUMBER(Datos!X315),AND(OR(X$1005="",Datos!X315&gt;=X$1005),OR(X$1006="",Datos!X315&lt;=X$1006)),FALSE),IF(ISNUMBER(Datos!X315),AND(Datos!X315=INT(Datos!X315),AND(OR(X$1005="",Datos!X315&gt;=X$1005),OR(X$1006="",Datos!X315&lt;=X$1006))),FALSE),OR(ISNUMBER(FIND(";"&amp;UPPER(TRIM(Datos!X315&amp;""))&amp;"=",X$1007)),ISNUMBER(FIND(";"&amp;UPPER(TRIM(Datos!X315&amp;""))&amp;";",X$1007))),OR(UPPER(TRIM(Datos!X315&amp;""))="SÍ",UPPER(TRIM(Datos!X315&amp;""))="SI",UPPER(TRIM(Datos!X315&amp;""))="NO"),IF(ISNUMBER(Datos!X315),AND(OR(X$1005="",Datos!X315&gt;=X$1005),OR(X$1006="",Datos!X315&lt;=X$1006)),FALSE),TRUE))))</f>
        <v>0.0</v>
      </c>
      <c r="Y315">
        <f>IF(Datos!Y315="",0,IF(AND(Y$1008&lt;&gt;"",Datos!Y315=Y$1008),0,IF(Y$1004=0,0,1-CHOOSE(Y$1004,IF(ISNUMBER(Datos!Y315),AND(OR(Y$1005="",Datos!Y315&gt;=Y$1005),OR(Y$1006="",Datos!Y315&lt;=Y$1006)),FALSE),IF(ISNUMBER(Datos!Y315),AND(Datos!Y315=INT(Datos!Y315),AND(OR(Y$1005="",Datos!Y315&gt;=Y$1005),OR(Y$1006="",Datos!Y315&lt;=Y$1006))),FALSE),OR(ISNUMBER(FIND(";"&amp;UPPER(TRIM(Datos!Y315&amp;""))&amp;"=",Y$1007)),ISNUMBER(FIND(";"&amp;UPPER(TRIM(Datos!Y315&amp;""))&amp;";",Y$1007))),OR(UPPER(TRIM(Datos!Y315&amp;""))="SÍ",UPPER(TRIM(Datos!Y315&amp;""))="SI",UPPER(TRIM(Datos!Y315&amp;""))="NO"),IF(ISNUMBER(Datos!Y315),AND(OR(Y$1005="",Datos!Y315&gt;=Y$1005),OR(Y$1006="",Datos!Y315&lt;=Y$1006)),FALSE),TRUE))))</f>
        <v>0.0</v>
      </c>
      <c r="Z315">
        <f>IF(Datos!Z315="",0,IF(AND(Z$1008&lt;&gt;"",Datos!Z315=Z$1008),0,IF(Z$1004=0,0,1-CHOOSE(Z$1004,IF(ISNUMBER(Datos!Z315),AND(OR(Z$1005="",Datos!Z315&gt;=Z$1005),OR(Z$1006="",Datos!Z315&lt;=Z$1006)),FALSE),IF(ISNUMBER(Datos!Z315),AND(Datos!Z315=INT(Datos!Z315),AND(OR(Z$1005="",Datos!Z315&gt;=Z$1005),OR(Z$1006="",Datos!Z315&lt;=Z$1006))),FALSE),OR(ISNUMBER(FIND(";"&amp;UPPER(TRIM(Datos!Z315&amp;""))&amp;"=",Z$1007)),ISNUMBER(FIND(";"&amp;UPPER(TRIM(Datos!Z315&amp;""))&amp;";",Z$1007))),OR(UPPER(TRIM(Datos!Z315&amp;""))="SÍ",UPPER(TRIM(Datos!Z315&amp;""))="SI",UPPER(TRIM(Datos!Z315&amp;""))="NO"),IF(ISNUMBER(Datos!Z315),AND(OR(Z$1005="",Datos!Z315&gt;=Z$1005),OR(Z$1006="",Datos!Z315&lt;=Z$1006)),FALSE),TRUE))))</f>
        <v>0.0</v>
      </c>
      <c r="AA315">
        <f>IF(Datos!AA315="",0,IF(AND(AA$1008&lt;&gt;"",Datos!AA315=AA$1008),0,IF(AA$1004=0,0,1-CHOOSE(AA$1004,IF(ISNUMBER(Datos!AA315),AND(OR(AA$1005="",Datos!AA315&gt;=AA$1005),OR(AA$1006="",Datos!AA315&lt;=AA$1006)),FALSE),IF(ISNUMBER(Datos!AA315),AND(Datos!AA315=INT(Datos!AA315),AND(OR(AA$1005="",Datos!AA315&gt;=AA$1005),OR(AA$1006="",Datos!AA315&lt;=AA$1006))),FALSE),OR(ISNUMBER(FIND(";"&amp;UPPER(TRIM(Datos!AA315&amp;""))&amp;"=",AA$1007)),ISNUMBER(FIND(";"&amp;UPPER(TRIM(Datos!AA315&amp;""))&amp;";",AA$1007))),OR(UPPER(TRIM(Datos!AA315&amp;""))="SÍ",UPPER(TRIM(Datos!AA315&amp;""))="SI",UPPER(TRIM(Datos!AA315&amp;""))="NO"),IF(ISNUMBER(Datos!AA315),AND(OR(AA$1005="",Datos!AA315&gt;=AA$1005),OR(AA$1006="",Datos!AA315&lt;=AA$1006)),FALSE),TRUE))))</f>
        <v>0.0</v>
      </c>
      <c r="AB315">
        <f>IF(Datos!AB315="",0,IF(AND(AB$1008&lt;&gt;"",Datos!AB315=AB$1008),0,IF(AB$1004=0,0,1-CHOOSE(AB$1004,IF(ISNUMBER(Datos!AB315),AND(OR(AB$1005="",Datos!AB315&gt;=AB$1005),OR(AB$1006="",Datos!AB315&lt;=AB$1006)),FALSE),IF(ISNUMBER(Datos!AB315),AND(Datos!AB315=INT(Datos!AB315),AND(OR(AB$1005="",Datos!AB315&gt;=AB$1005),OR(AB$1006="",Datos!AB315&lt;=AB$1006))),FALSE),OR(ISNUMBER(FIND(";"&amp;UPPER(TRIM(Datos!AB315&amp;""))&amp;"=",AB$1007)),ISNUMBER(FIND(";"&amp;UPPER(TRIM(Datos!AB315&amp;""))&amp;";",AB$1007))),OR(UPPER(TRIM(Datos!AB315&amp;""))="SÍ",UPPER(TRIM(Datos!AB315&amp;""))="SI",UPPER(TRIM(Datos!AB315&amp;""))="NO"),IF(ISNUMBER(Datos!AB315),AND(OR(AB$1005="",Datos!AB315&gt;=AB$1005),OR(AB$1006="",Datos!AB315&lt;=AB$1006)),FALSE),TRUE))))</f>
        <v>0.0</v>
      </c>
      <c r="AC315">
        <f>IF(Datos!AC315="",0,IF(AND(AC$1008&lt;&gt;"",Datos!AC315=AC$1008),0,IF(AC$1004=0,0,1-CHOOSE(AC$1004,IF(ISNUMBER(Datos!AC315),AND(OR(AC$1005="",Datos!AC315&gt;=AC$1005),OR(AC$1006="",Datos!AC315&lt;=AC$1006)),FALSE),IF(ISNUMBER(Datos!AC315),AND(Datos!AC315=INT(Datos!AC315),AND(OR(AC$1005="",Datos!AC315&gt;=AC$1005),OR(AC$1006="",Datos!AC315&lt;=AC$1006))),FALSE),OR(ISNUMBER(FIND(";"&amp;UPPER(TRIM(Datos!AC315&amp;""))&amp;"=",AC$1007)),ISNUMBER(FIND(";"&amp;UPPER(TRIM(Datos!AC315&amp;""))&amp;";",AC$1007))),OR(UPPER(TRIM(Datos!AC315&amp;""))="SÍ",UPPER(TRIM(Datos!AC315&amp;""))="SI",UPPER(TRIM(Datos!AC315&amp;""))="NO"),IF(ISNUMBER(Datos!AC315),AND(OR(AC$1005="",Datos!AC315&gt;=AC$1005),OR(AC$1006="",Datos!AC315&lt;=AC$1006)),FALSE),TRUE))))</f>
        <v>0.0</v>
      </c>
      <c r="AD315">
        <f>IF(Datos!AD315="",0,IF(AND(AD$1008&lt;&gt;"",Datos!AD315=AD$1008),0,IF(AD$1004=0,0,1-CHOOSE(AD$1004,IF(ISNUMBER(Datos!AD315),AND(OR(AD$1005="",Datos!AD315&gt;=AD$1005),OR(AD$1006="",Datos!AD315&lt;=AD$1006)),FALSE),IF(ISNUMBER(Datos!AD315),AND(Datos!AD315=INT(Datos!AD315),AND(OR(AD$1005="",Datos!AD315&gt;=AD$1005),OR(AD$1006="",Datos!AD315&lt;=AD$1006))),FALSE),OR(ISNUMBER(FIND(";"&amp;UPPER(TRIM(Datos!AD315&amp;""))&amp;"=",AD$1007)),ISNUMBER(FIND(";"&amp;UPPER(TRIM(Datos!AD315&amp;""))&amp;";",AD$1007))),OR(UPPER(TRIM(Datos!AD315&amp;""))="SÍ",UPPER(TRIM(Datos!AD315&amp;""))="SI",UPPER(TRIM(Datos!AD315&amp;""))="NO"),IF(ISNUMBER(Datos!AD315),AND(OR(AD$1005="",Datos!AD315&gt;=AD$1005),OR(AD$1006="",Datos!AD315&lt;=AD$1006)),FALSE),TRUE))))</f>
        <v>0.0</v>
      </c>
      <c r="AE315">
        <f>IF(Datos!AE315="",0,IF(AND(AE$1008&lt;&gt;"",Datos!AE315=AE$1008),0,IF(AE$1004=0,0,1-CHOOSE(AE$1004,IF(ISNUMBER(Datos!AE315),AND(OR(AE$1005="",Datos!AE315&gt;=AE$1005),OR(AE$1006="",Datos!AE315&lt;=AE$1006)),FALSE),IF(ISNUMBER(Datos!AE315),AND(Datos!AE315=INT(Datos!AE315),AND(OR(AE$1005="",Datos!AE315&gt;=AE$1005),OR(AE$1006="",Datos!AE315&lt;=AE$1006))),FALSE),OR(ISNUMBER(FIND(";"&amp;UPPER(TRIM(Datos!AE315&amp;""))&amp;"=",AE$1007)),ISNUMBER(FIND(";"&amp;UPPER(TRIM(Datos!AE315&amp;""))&amp;";",AE$1007))),OR(UPPER(TRIM(Datos!AE315&amp;""))="SÍ",UPPER(TRIM(Datos!AE315&amp;""))="SI",UPPER(TRIM(Datos!AE315&amp;""))="NO"),IF(ISNUMBER(Datos!AE315),AND(OR(AE$1005="",Datos!AE315&gt;=AE$1005),OR(AE$1006="",Datos!AE315&lt;=AE$1006)),FALSE),TRUE))))</f>
        <v>0.0</v>
      </c>
    </row>
    <row r="316" spans="2:31">
      <c r="B316">
        <f>IF(Datos!B316="",0,IF(AND(B$1008&lt;&gt;"",Datos!B316=B$1008),0,IF(B$1004=0,0,1-CHOOSE(B$1004,IF(ISNUMBER(Datos!B316),AND(OR(B$1005="",Datos!B316&gt;=B$1005),OR(B$1006="",Datos!B316&lt;=B$1006)),FALSE),IF(ISNUMBER(Datos!B316),AND(Datos!B316=INT(Datos!B316),AND(OR(B$1005="",Datos!B316&gt;=B$1005),OR(B$1006="",Datos!B316&lt;=B$1006))),FALSE),OR(ISNUMBER(FIND(";"&amp;UPPER(TRIM(Datos!B316&amp;""))&amp;"=",B$1007)),ISNUMBER(FIND(";"&amp;UPPER(TRIM(Datos!B316&amp;""))&amp;";",B$1007))),OR(UPPER(TRIM(Datos!B316&amp;""))="SÍ",UPPER(TRIM(Datos!B316&amp;""))="SI",UPPER(TRIM(Datos!B316&amp;""))="NO"),IF(ISNUMBER(Datos!B316),AND(OR(B$1005="",Datos!B316&gt;=B$1005),OR(B$1006="",Datos!B316&lt;=B$1006)),FALSE),TRUE))))</f>
        <v>0.0</v>
      </c>
      <c r="C316">
        <f>IF(Datos!C316="",0,IF(AND(C$1008&lt;&gt;"",Datos!C316=C$1008),0,IF(C$1004=0,0,1-CHOOSE(C$1004,IF(ISNUMBER(Datos!C316),AND(OR(C$1005="",Datos!C316&gt;=C$1005),OR(C$1006="",Datos!C316&lt;=C$1006)),FALSE),IF(ISNUMBER(Datos!C316),AND(Datos!C316=INT(Datos!C316),AND(OR(C$1005="",Datos!C316&gt;=C$1005),OR(C$1006="",Datos!C316&lt;=C$1006))),FALSE),OR(ISNUMBER(FIND(";"&amp;UPPER(TRIM(Datos!C316&amp;""))&amp;"=",C$1007)),ISNUMBER(FIND(";"&amp;UPPER(TRIM(Datos!C316&amp;""))&amp;";",C$1007))),OR(UPPER(TRIM(Datos!C316&amp;""))="SÍ",UPPER(TRIM(Datos!C316&amp;""))="SI",UPPER(TRIM(Datos!C316&amp;""))="NO"),IF(ISNUMBER(Datos!C316),AND(OR(C$1005="",Datos!C316&gt;=C$1005),OR(C$1006="",Datos!C316&lt;=C$1006)),FALSE),TRUE))))</f>
        <v>0.0</v>
      </c>
      <c r="D316">
        <f>IF(Datos!D316="",0,IF(AND(D$1008&lt;&gt;"",Datos!D316=D$1008),0,IF(D$1004=0,0,1-CHOOSE(D$1004,IF(ISNUMBER(Datos!D316),AND(OR(D$1005="",Datos!D316&gt;=D$1005),OR(D$1006="",Datos!D316&lt;=D$1006)),FALSE),IF(ISNUMBER(Datos!D316),AND(Datos!D316=INT(Datos!D316),AND(OR(D$1005="",Datos!D316&gt;=D$1005),OR(D$1006="",Datos!D316&lt;=D$1006))),FALSE),OR(ISNUMBER(FIND(";"&amp;UPPER(TRIM(Datos!D316&amp;""))&amp;"=",D$1007)),ISNUMBER(FIND(";"&amp;UPPER(TRIM(Datos!D316&amp;""))&amp;";",D$1007))),OR(UPPER(TRIM(Datos!D316&amp;""))="SÍ",UPPER(TRIM(Datos!D316&amp;""))="SI",UPPER(TRIM(Datos!D316&amp;""))="NO"),IF(ISNUMBER(Datos!D316),AND(OR(D$1005="",Datos!D316&gt;=D$1005),OR(D$1006="",Datos!D316&lt;=D$1006)),FALSE),TRUE))))</f>
        <v>0.0</v>
      </c>
      <c r="E316">
        <f>IF(Datos!E316="",0,IF(AND(E$1008&lt;&gt;"",Datos!E316=E$1008),0,IF(E$1004=0,0,1-CHOOSE(E$1004,IF(ISNUMBER(Datos!E316),AND(OR(E$1005="",Datos!E316&gt;=E$1005),OR(E$1006="",Datos!E316&lt;=E$1006)),FALSE),IF(ISNUMBER(Datos!E316),AND(Datos!E316=INT(Datos!E316),AND(OR(E$1005="",Datos!E316&gt;=E$1005),OR(E$1006="",Datos!E316&lt;=E$1006))),FALSE),OR(ISNUMBER(FIND(";"&amp;UPPER(TRIM(Datos!E316&amp;""))&amp;"=",E$1007)),ISNUMBER(FIND(";"&amp;UPPER(TRIM(Datos!E316&amp;""))&amp;";",E$1007))),OR(UPPER(TRIM(Datos!E316&amp;""))="SÍ",UPPER(TRIM(Datos!E316&amp;""))="SI",UPPER(TRIM(Datos!E316&amp;""))="NO"),IF(ISNUMBER(Datos!E316),AND(OR(E$1005="",Datos!E316&gt;=E$1005),OR(E$1006="",Datos!E316&lt;=E$1006)),FALSE),TRUE))))</f>
        <v>0.0</v>
      </c>
      <c r="F316">
        <f>IF(Datos!F316="",0,IF(AND(F$1008&lt;&gt;"",Datos!F316=F$1008),0,IF(F$1004=0,0,1-CHOOSE(F$1004,IF(ISNUMBER(Datos!F316),AND(OR(F$1005="",Datos!F316&gt;=F$1005),OR(F$1006="",Datos!F316&lt;=F$1006)),FALSE),IF(ISNUMBER(Datos!F316),AND(Datos!F316=INT(Datos!F316),AND(OR(F$1005="",Datos!F316&gt;=F$1005),OR(F$1006="",Datos!F316&lt;=F$1006))),FALSE),OR(ISNUMBER(FIND(";"&amp;UPPER(TRIM(Datos!F316&amp;""))&amp;"=",F$1007)),ISNUMBER(FIND(";"&amp;UPPER(TRIM(Datos!F316&amp;""))&amp;";",F$1007))),OR(UPPER(TRIM(Datos!F316&amp;""))="SÍ",UPPER(TRIM(Datos!F316&amp;""))="SI",UPPER(TRIM(Datos!F316&amp;""))="NO"),IF(ISNUMBER(Datos!F316),AND(OR(F$1005="",Datos!F316&gt;=F$1005),OR(F$1006="",Datos!F316&lt;=F$1006)),FALSE),TRUE))))</f>
        <v>0.0</v>
      </c>
      <c r="G316">
        <f>IF(Datos!G316="",0,IF(AND(G$1008&lt;&gt;"",Datos!G316=G$1008),0,IF(G$1004=0,0,1-CHOOSE(G$1004,IF(ISNUMBER(Datos!G316),AND(OR(G$1005="",Datos!G316&gt;=G$1005),OR(G$1006="",Datos!G316&lt;=G$1006)),FALSE),IF(ISNUMBER(Datos!G316),AND(Datos!G316=INT(Datos!G316),AND(OR(G$1005="",Datos!G316&gt;=G$1005),OR(G$1006="",Datos!G316&lt;=G$1006))),FALSE),OR(ISNUMBER(FIND(";"&amp;UPPER(TRIM(Datos!G316&amp;""))&amp;"=",G$1007)),ISNUMBER(FIND(";"&amp;UPPER(TRIM(Datos!G316&amp;""))&amp;";",G$1007))),OR(UPPER(TRIM(Datos!G316&amp;""))="SÍ",UPPER(TRIM(Datos!G316&amp;""))="SI",UPPER(TRIM(Datos!G316&amp;""))="NO"),IF(ISNUMBER(Datos!G316),AND(OR(G$1005="",Datos!G316&gt;=G$1005),OR(G$1006="",Datos!G316&lt;=G$1006)),FALSE),TRUE))))</f>
        <v>0.0</v>
      </c>
      <c r="H316">
        <f>IF(Datos!H316="",0,IF(AND(H$1008&lt;&gt;"",Datos!H316=H$1008),0,IF(H$1004=0,0,1-CHOOSE(H$1004,IF(ISNUMBER(Datos!H316),AND(OR(H$1005="",Datos!H316&gt;=H$1005),OR(H$1006="",Datos!H316&lt;=H$1006)),FALSE),IF(ISNUMBER(Datos!H316),AND(Datos!H316=INT(Datos!H316),AND(OR(H$1005="",Datos!H316&gt;=H$1005),OR(H$1006="",Datos!H316&lt;=H$1006))),FALSE),OR(ISNUMBER(FIND(";"&amp;UPPER(TRIM(Datos!H316&amp;""))&amp;"=",H$1007)),ISNUMBER(FIND(";"&amp;UPPER(TRIM(Datos!H316&amp;""))&amp;";",H$1007))),OR(UPPER(TRIM(Datos!H316&amp;""))="SÍ",UPPER(TRIM(Datos!H316&amp;""))="SI",UPPER(TRIM(Datos!H316&amp;""))="NO"),IF(ISNUMBER(Datos!H316),AND(OR(H$1005="",Datos!H316&gt;=H$1005),OR(H$1006="",Datos!H316&lt;=H$1006)),FALSE),TRUE))))</f>
        <v>0.0</v>
      </c>
      <c r="I316">
        <f>IF(Datos!I316="",0,IF(AND(I$1008&lt;&gt;"",Datos!I316=I$1008),0,IF(I$1004=0,0,1-CHOOSE(I$1004,IF(ISNUMBER(Datos!I316),AND(OR(I$1005="",Datos!I316&gt;=I$1005),OR(I$1006="",Datos!I316&lt;=I$1006)),FALSE),IF(ISNUMBER(Datos!I316),AND(Datos!I316=INT(Datos!I316),AND(OR(I$1005="",Datos!I316&gt;=I$1005),OR(I$1006="",Datos!I316&lt;=I$1006))),FALSE),OR(ISNUMBER(FIND(";"&amp;UPPER(TRIM(Datos!I316&amp;""))&amp;"=",I$1007)),ISNUMBER(FIND(";"&amp;UPPER(TRIM(Datos!I316&amp;""))&amp;";",I$1007))),OR(UPPER(TRIM(Datos!I316&amp;""))="SÍ",UPPER(TRIM(Datos!I316&amp;""))="SI",UPPER(TRIM(Datos!I316&amp;""))="NO"),IF(ISNUMBER(Datos!I316),AND(OR(I$1005="",Datos!I316&gt;=I$1005),OR(I$1006="",Datos!I316&lt;=I$1006)),FALSE),TRUE))))</f>
        <v>0.0</v>
      </c>
      <c r="J316">
        <f>IF(Datos!J316="",0,IF(AND(J$1008&lt;&gt;"",Datos!J316=J$1008),0,IF(J$1004=0,0,1-CHOOSE(J$1004,IF(ISNUMBER(Datos!J316),AND(OR(J$1005="",Datos!J316&gt;=J$1005),OR(J$1006="",Datos!J316&lt;=J$1006)),FALSE),IF(ISNUMBER(Datos!J316),AND(Datos!J316=INT(Datos!J316),AND(OR(J$1005="",Datos!J316&gt;=J$1005),OR(J$1006="",Datos!J316&lt;=J$1006))),FALSE),OR(ISNUMBER(FIND(";"&amp;UPPER(TRIM(Datos!J316&amp;""))&amp;"=",J$1007)),ISNUMBER(FIND(";"&amp;UPPER(TRIM(Datos!J316&amp;""))&amp;";",J$1007))),OR(UPPER(TRIM(Datos!J316&amp;""))="SÍ",UPPER(TRIM(Datos!J316&amp;""))="SI",UPPER(TRIM(Datos!J316&amp;""))="NO"),IF(ISNUMBER(Datos!J316),AND(OR(J$1005="",Datos!J316&gt;=J$1005),OR(J$1006="",Datos!J316&lt;=J$1006)),FALSE),TRUE))))</f>
        <v>0.0</v>
      </c>
      <c r="K316">
        <f>IF(Datos!K316="",0,IF(AND(K$1008&lt;&gt;"",Datos!K316=K$1008),0,IF(K$1004=0,0,1-CHOOSE(K$1004,IF(ISNUMBER(Datos!K316),AND(OR(K$1005="",Datos!K316&gt;=K$1005),OR(K$1006="",Datos!K316&lt;=K$1006)),FALSE),IF(ISNUMBER(Datos!K316),AND(Datos!K316=INT(Datos!K316),AND(OR(K$1005="",Datos!K316&gt;=K$1005),OR(K$1006="",Datos!K316&lt;=K$1006))),FALSE),OR(ISNUMBER(FIND(";"&amp;UPPER(TRIM(Datos!K316&amp;""))&amp;"=",K$1007)),ISNUMBER(FIND(";"&amp;UPPER(TRIM(Datos!K316&amp;""))&amp;";",K$1007))),OR(UPPER(TRIM(Datos!K316&amp;""))="SÍ",UPPER(TRIM(Datos!K316&amp;""))="SI",UPPER(TRIM(Datos!K316&amp;""))="NO"),IF(ISNUMBER(Datos!K316),AND(OR(K$1005="",Datos!K316&gt;=K$1005),OR(K$1006="",Datos!K316&lt;=K$1006)),FALSE),TRUE))))</f>
        <v>0.0</v>
      </c>
      <c r="L316">
        <f>IF(Datos!L316="",0,IF(AND(L$1008&lt;&gt;"",Datos!L316=L$1008),0,IF(L$1004=0,0,1-CHOOSE(L$1004,IF(ISNUMBER(Datos!L316),AND(OR(L$1005="",Datos!L316&gt;=L$1005),OR(L$1006="",Datos!L316&lt;=L$1006)),FALSE),IF(ISNUMBER(Datos!L316),AND(Datos!L316=INT(Datos!L316),AND(OR(L$1005="",Datos!L316&gt;=L$1005),OR(L$1006="",Datos!L316&lt;=L$1006))),FALSE),OR(ISNUMBER(FIND(";"&amp;UPPER(TRIM(Datos!L316&amp;""))&amp;"=",L$1007)),ISNUMBER(FIND(";"&amp;UPPER(TRIM(Datos!L316&amp;""))&amp;";",L$1007))),OR(UPPER(TRIM(Datos!L316&amp;""))="SÍ",UPPER(TRIM(Datos!L316&amp;""))="SI",UPPER(TRIM(Datos!L316&amp;""))="NO"),IF(ISNUMBER(Datos!L316),AND(OR(L$1005="",Datos!L316&gt;=L$1005),OR(L$1006="",Datos!L316&lt;=L$1006)),FALSE),TRUE))))</f>
        <v>0.0</v>
      </c>
      <c r="M316">
        <f>IF(Datos!M316="",0,IF(AND(M$1008&lt;&gt;"",Datos!M316=M$1008),0,IF(M$1004=0,0,1-CHOOSE(M$1004,IF(ISNUMBER(Datos!M316),AND(OR(M$1005="",Datos!M316&gt;=M$1005),OR(M$1006="",Datos!M316&lt;=M$1006)),FALSE),IF(ISNUMBER(Datos!M316),AND(Datos!M316=INT(Datos!M316),AND(OR(M$1005="",Datos!M316&gt;=M$1005),OR(M$1006="",Datos!M316&lt;=M$1006))),FALSE),OR(ISNUMBER(FIND(";"&amp;UPPER(TRIM(Datos!M316&amp;""))&amp;"=",M$1007)),ISNUMBER(FIND(";"&amp;UPPER(TRIM(Datos!M316&amp;""))&amp;";",M$1007))),OR(UPPER(TRIM(Datos!M316&amp;""))="SÍ",UPPER(TRIM(Datos!M316&amp;""))="SI",UPPER(TRIM(Datos!M316&amp;""))="NO"),IF(ISNUMBER(Datos!M316),AND(OR(M$1005="",Datos!M316&gt;=M$1005),OR(M$1006="",Datos!M316&lt;=M$1006)),FALSE),TRUE))))</f>
        <v>0.0</v>
      </c>
      <c r="N316">
        <f>IF(Datos!N316="",0,IF(AND(N$1008&lt;&gt;"",Datos!N316=N$1008),0,IF(N$1004=0,0,1-CHOOSE(N$1004,IF(ISNUMBER(Datos!N316),AND(OR(N$1005="",Datos!N316&gt;=N$1005),OR(N$1006="",Datos!N316&lt;=N$1006)),FALSE),IF(ISNUMBER(Datos!N316),AND(Datos!N316=INT(Datos!N316),AND(OR(N$1005="",Datos!N316&gt;=N$1005),OR(N$1006="",Datos!N316&lt;=N$1006))),FALSE),OR(ISNUMBER(FIND(";"&amp;UPPER(TRIM(Datos!N316&amp;""))&amp;"=",N$1007)),ISNUMBER(FIND(";"&amp;UPPER(TRIM(Datos!N316&amp;""))&amp;";",N$1007))),OR(UPPER(TRIM(Datos!N316&amp;""))="SÍ",UPPER(TRIM(Datos!N316&amp;""))="SI",UPPER(TRIM(Datos!N316&amp;""))="NO"),IF(ISNUMBER(Datos!N316),AND(OR(N$1005="",Datos!N316&gt;=N$1005),OR(N$1006="",Datos!N316&lt;=N$1006)),FALSE),TRUE))))</f>
        <v>0.0</v>
      </c>
      <c r="O316">
        <f>IF(Datos!O316="",0,IF(AND(O$1008&lt;&gt;"",Datos!O316=O$1008),0,IF(O$1004=0,0,1-CHOOSE(O$1004,IF(ISNUMBER(Datos!O316),AND(OR(O$1005="",Datos!O316&gt;=O$1005),OR(O$1006="",Datos!O316&lt;=O$1006)),FALSE),IF(ISNUMBER(Datos!O316),AND(Datos!O316=INT(Datos!O316),AND(OR(O$1005="",Datos!O316&gt;=O$1005),OR(O$1006="",Datos!O316&lt;=O$1006))),FALSE),OR(ISNUMBER(FIND(";"&amp;UPPER(TRIM(Datos!O316&amp;""))&amp;"=",O$1007)),ISNUMBER(FIND(";"&amp;UPPER(TRIM(Datos!O316&amp;""))&amp;";",O$1007))),OR(UPPER(TRIM(Datos!O316&amp;""))="SÍ",UPPER(TRIM(Datos!O316&amp;""))="SI",UPPER(TRIM(Datos!O316&amp;""))="NO"),IF(ISNUMBER(Datos!O316),AND(OR(O$1005="",Datos!O316&gt;=O$1005),OR(O$1006="",Datos!O316&lt;=O$1006)),FALSE),TRUE))))</f>
        <v>0.0</v>
      </c>
      <c r="P316">
        <f>IF(Datos!P316="",0,IF(AND(P$1008&lt;&gt;"",Datos!P316=P$1008),0,IF(P$1004=0,0,1-CHOOSE(P$1004,IF(ISNUMBER(Datos!P316),AND(OR(P$1005="",Datos!P316&gt;=P$1005),OR(P$1006="",Datos!P316&lt;=P$1006)),FALSE),IF(ISNUMBER(Datos!P316),AND(Datos!P316=INT(Datos!P316),AND(OR(P$1005="",Datos!P316&gt;=P$1005),OR(P$1006="",Datos!P316&lt;=P$1006))),FALSE),OR(ISNUMBER(FIND(";"&amp;UPPER(TRIM(Datos!P316&amp;""))&amp;"=",P$1007)),ISNUMBER(FIND(";"&amp;UPPER(TRIM(Datos!P316&amp;""))&amp;";",P$1007))),OR(UPPER(TRIM(Datos!P316&amp;""))="SÍ",UPPER(TRIM(Datos!P316&amp;""))="SI",UPPER(TRIM(Datos!P316&amp;""))="NO"),IF(ISNUMBER(Datos!P316),AND(OR(P$1005="",Datos!P316&gt;=P$1005),OR(P$1006="",Datos!P316&lt;=P$1006)),FALSE),TRUE))))</f>
        <v>0.0</v>
      </c>
      <c r="Q316">
        <f>IF(Datos!Q316="",0,IF(AND(Q$1008&lt;&gt;"",Datos!Q316=Q$1008),0,IF(Q$1004=0,0,1-CHOOSE(Q$1004,IF(ISNUMBER(Datos!Q316),AND(OR(Q$1005="",Datos!Q316&gt;=Q$1005),OR(Q$1006="",Datos!Q316&lt;=Q$1006)),FALSE),IF(ISNUMBER(Datos!Q316),AND(Datos!Q316=INT(Datos!Q316),AND(OR(Q$1005="",Datos!Q316&gt;=Q$1005),OR(Q$1006="",Datos!Q316&lt;=Q$1006))),FALSE),OR(ISNUMBER(FIND(";"&amp;UPPER(TRIM(Datos!Q316&amp;""))&amp;"=",Q$1007)),ISNUMBER(FIND(";"&amp;UPPER(TRIM(Datos!Q316&amp;""))&amp;";",Q$1007))),OR(UPPER(TRIM(Datos!Q316&amp;""))="SÍ",UPPER(TRIM(Datos!Q316&amp;""))="SI",UPPER(TRIM(Datos!Q316&amp;""))="NO"),IF(ISNUMBER(Datos!Q316),AND(OR(Q$1005="",Datos!Q316&gt;=Q$1005),OR(Q$1006="",Datos!Q316&lt;=Q$1006)),FALSE),TRUE))))</f>
        <v>0.0</v>
      </c>
      <c r="R316">
        <f>IF(Datos!R316="",0,IF(AND(R$1008&lt;&gt;"",Datos!R316=R$1008),0,IF(R$1004=0,0,1-CHOOSE(R$1004,IF(ISNUMBER(Datos!R316),AND(OR(R$1005="",Datos!R316&gt;=R$1005),OR(R$1006="",Datos!R316&lt;=R$1006)),FALSE),IF(ISNUMBER(Datos!R316),AND(Datos!R316=INT(Datos!R316),AND(OR(R$1005="",Datos!R316&gt;=R$1005),OR(R$1006="",Datos!R316&lt;=R$1006))),FALSE),OR(ISNUMBER(FIND(";"&amp;UPPER(TRIM(Datos!R316&amp;""))&amp;"=",R$1007)),ISNUMBER(FIND(";"&amp;UPPER(TRIM(Datos!R316&amp;""))&amp;";",R$1007))),OR(UPPER(TRIM(Datos!R316&amp;""))="SÍ",UPPER(TRIM(Datos!R316&amp;""))="SI",UPPER(TRIM(Datos!R316&amp;""))="NO"),IF(ISNUMBER(Datos!R316),AND(OR(R$1005="",Datos!R316&gt;=R$1005),OR(R$1006="",Datos!R316&lt;=R$1006)),FALSE),TRUE))))</f>
        <v>0.0</v>
      </c>
      <c r="S316">
        <f>IF(Datos!S316="",0,IF(AND(S$1008&lt;&gt;"",Datos!S316=S$1008),0,IF(S$1004=0,0,1-CHOOSE(S$1004,IF(ISNUMBER(Datos!S316),AND(OR(S$1005="",Datos!S316&gt;=S$1005),OR(S$1006="",Datos!S316&lt;=S$1006)),FALSE),IF(ISNUMBER(Datos!S316),AND(Datos!S316=INT(Datos!S316),AND(OR(S$1005="",Datos!S316&gt;=S$1005),OR(S$1006="",Datos!S316&lt;=S$1006))),FALSE),OR(ISNUMBER(FIND(";"&amp;UPPER(TRIM(Datos!S316&amp;""))&amp;"=",S$1007)),ISNUMBER(FIND(";"&amp;UPPER(TRIM(Datos!S316&amp;""))&amp;";",S$1007))),OR(UPPER(TRIM(Datos!S316&amp;""))="SÍ",UPPER(TRIM(Datos!S316&amp;""))="SI",UPPER(TRIM(Datos!S316&amp;""))="NO"),IF(ISNUMBER(Datos!S316),AND(OR(S$1005="",Datos!S316&gt;=S$1005),OR(S$1006="",Datos!S316&lt;=S$1006)),FALSE),TRUE))))</f>
        <v>0.0</v>
      </c>
      <c r="T316">
        <f>IF(Datos!T316="",0,IF(AND(T$1008&lt;&gt;"",Datos!T316=T$1008),0,IF(T$1004=0,0,1-CHOOSE(T$1004,IF(ISNUMBER(Datos!T316),AND(OR(T$1005="",Datos!T316&gt;=T$1005),OR(T$1006="",Datos!T316&lt;=T$1006)),FALSE),IF(ISNUMBER(Datos!T316),AND(Datos!T316=INT(Datos!T316),AND(OR(T$1005="",Datos!T316&gt;=T$1005),OR(T$1006="",Datos!T316&lt;=T$1006))),FALSE),OR(ISNUMBER(FIND(";"&amp;UPPER(TRIM(Datos!T316&amp;""))&amp;"=",T$1007)),ISNUMBER(FIND(";"&amp;UPPER(TRIM(Datos!T316&amp;""))&amp;";",T$1007))),OR(UPPER(TRIM(Datos!T316&amp;""))="SÍ",UPPER(TRIM(Datos!T316&amp;""))="SI",UPPER(TRIM(Datos!T316&amp;""))="NO"),IF(ISNUMBER(Datos!T316),AND(OR(T$1005="",Datos!T316&gt;=T$1005),OR(T$1006="",Datos!T316&lt;=T$1006)),FALSE),TRUE))))</f>
        <v>0.0</v>
      </c>
      <c r="U316">
        <f>IF(Datos!U316="",0,IF(AND(U$1008&lt;&gt;"",Datos!U316=U$1008),0,IF(U$1004=0,0,1-CHOOSE(U$1004,IF(ISNUMBER(Datos!U316),AND(OR(U$1005="",Datos!U316&gt;=U$1005),OR(U$1006="",Datos!U316&lt;=U$1006)),FALSE),IF(ISNUMBER(Datos!U316),AND(Datos!U316=INT(Datos!U316),AND(OR(U$1005="",Datos!U316&gt;=U$1005),OR(U$1006="",Datos!U316&lt;=U$1006))),FALSE),OR(ISNUMBER(FIND(";"&amp;UPPER(TRIM(Datos!U316&amp;""))&amp;"=",U$1007)),ISNUMBER(FIND(";"&amp;UPPER(TRIM(Datos!U316&amp;""))&amp;";",U$1007))),OR(UPPER(TRIM(Datos!U316&amp;""))="SÍ",UPPER(TRIM(Datos!U316&amp;""))="SI",UPPER(TRIM(Datos!U316&amp;""))="NO"),IF(ISNUMBER(Datos!U316),AND(OR(U$1005="",Datos!U316&gt;=U$1005),OR(U$1006="",Datos!U316&lt;=U$1006)),FALSE),TRUE))))</f>
        <v>0.0</v>
      </c>
      <c r="V316">
        <f>IF(Datos!V316="",0,IF(AND(V$1008&lt;&gt;"",Datos!V316=V$1008),0,IF(V$1004=0,0,1-CHOOSE(V$1004,IF(ISNUMBER(Datos!V316),AND(OR(V$1005="",Datos!V316&gt;=V$1005),OR(V$1006="",Datos!V316&lt;=V$1006)),FALSE),IF(ISNUMBER(Datos!V316),AND(Datos!V316=INT(Datos!V316),AND(OR(V$1005="",Datos!V316&gt;=V$1005),OR(V$1006="",Datos!V316&lt;=V$1006))),FALSE),OR(ISNUMBER(FIND(";"&amp;UPPER(TRIM(Datos!V316&amp;""))&amp;"=",V$1007)),ISNUMBER(FIND(";"&amp;UPPER(TRIM(Datos!V316&amp;""))&amp;";",V$1007))),OR(UPPER(TRIM(Datos!V316&amp;""))="SÍ",UPPER(TRIM(Datos!V316&amp;""))="SI",UPPER(TRIM(Datos!V316&amp;""))="NO"),IF(ISNUMBER(Datos!V316),AND(OR(V$1005="",Datos!V316&gt;=V$1005),OR(V$1006="",Datos!V316&lt;=V$1006)),FALSE),TRUE))))</f>
        <v>0.0</v>
      </c>
      <c r="W316">
        <f>IF(Datos!W316="",0,IF(AND(W$1008&lt;&gt;"",Datos!W316=W$1008),0,IF(W$1004=0,0,1-CHOOSE(W$1004,IF(ISNUMBER(Datos!W316),AND(OR(W$1005="",Datos!W316&gt;=W$1005),OR(W$1006="",Datos!W316&lt;=W$1006)),FALSE),IF(ISNUMBER(Datos!W316),AND(Datos!W316=INT(Datos!W316),AND(OR(W$1005="",Datos!W316&gt;=W$1005),OR(W$1006="",Datos!W316&lt;=W$1006))),FALSE),OR(ISNUMBER(FIND(";"&amp;UPPER(TRIM(Datos!W316&amp;""))&amp;"=",W$1007)),ISNUMBER(FIND(";"&amp;UPPER(TRIM(Datos!W316&amp;""))&amp;";",W$1007))),OR(UPPER(TRIM(Datos!W316&amp;""))="SÍ",UPPER(TRIM(Datos!W316&amp;""))="SI",UPPER(TRIM(Datos!W316&amp;""))="NO"),IF(ISNUMBER(Datos!W316),AND(OR(W$1005="",Datos!W316&gt;=W$1005),OR(W$1006="",Datos!W316&lt;=W$1006)),FALSE),TRUE))))</f>
        <v>0.0</v>
      </c>
      <c r="X316">
        <f>IF(Datos!X316="",0,IF(AND(X$1008&lt;&gt;"",Datos!X316=X$1008),0,IF(X$1004=0,0,1-CHOOSE(X$1004,IF(ISNUMBER(Datos!X316),AND(OR(X$1005="",Datos!X316&gt;=X$1005),OR(X$1006="",Datos!X316&lt;=X$1006)),FALSE),IF(ISNUMBER(Datos!X316),AND(Datos!X316=INT(Datos!X316),AND(OR(X$1005="",Datos!X316&gt;=X$1005),OR(X$1006="",Datos!X316&lt;=X$1006))),FALSE),OR(ISNUMBER(FIND(";"&amp;UPPER(TRIM(Datos!X316&amp;""))&amp;"=",X$1007)),ISNUMBER(FIND(";"&amp;UPPER(TRIM(Datos!X316&amp;""))&amp;";",X$1007))),OR(UPPER(TRIM(Datos!X316&amp;""))="SÍ",UPPER(TRIM(Datos!X316&amp;""))="SI",UPPER(TRIM(Datos!X316&amp;""))="NO"),IF(ISNUMBER(Datos!X316),AND(OR(X$1005="",Datos!X316&gt;=X$1005),OR(X$1006="",Datos!X316&lt;=X$1006)),FALSE),TRUE))))</f>
        <v>0.0</v>
      </c>
      <c r="Y316">
        <f>IF(Datos!Y316="",0,IF(AND(Y$1008&lt;&gt;"",Datos!Y316=Y$1008),0,IF(Y$1004=0,0,1-CHOOSE(Y$1004,IF(ISNUMBER(Datos!Y316),AND(OR(Y$1005="",Datos!Y316&gt;=Y$1005),OR(Y$1006="",Datos!Y316&lt;=Y$1006)),FALSE),IF(ISNUMBER(Datos!Y316),AND(Datos!Y316=INT(Datos!Y316),AND(OR(Y$1005="",Datos!Y316&gt;=Y$1005),OR(Y$1006="",Datos!Y316&lt;=Y$1006))),FALSE),OR(ISNUMBER(FIND(";"&amp;UPPER(TRIM(Datos!Y316&amp;""))&amp;"=",Y$1007)),ISNUMBER(FIND(";"&amp;UPPER(TRIM(Datos!Y316&amp;""))&amp;";",Y$1007))),OR(UPPER(TRIM(Datos!Y316&amp;""))="SÍ",UPPER(TRIM(Datos!Y316&amp;""))="SI",UPPER(TRIM(Datos!Y316&amp;""))="NO"),IF(ISNUMBER(Datos!Y316),AND(OR(Y$1005="",Datos!Y316&gt;=Y$1005),OR(Y$1006="",Datos!Y316&lt;=Y$1006)),FALSE),TRUE))))</f>
        <v>0.0</v>
      </c>
      <c r="Z316">
        <f>IF(Datos!Z316="",0,IF(AND(Z$1008&lt;&gt;"",Datos!Z316=Z$1008),0,IF(Z$1004=0,0,1-CHOOSE(Z$1004,IF(ISNUMBER(Datos!Z316),AND(OR(Z$1005="",Datos!Z316&gt;=Z$1005),OR(Z$1006="",Datos!Z316&lt;=Z$1006)),FALSE),IF(ISNUMBER(Datos!Z316),AND(Datos!Z316=INT(Datos!Z316),AND(OR(Z$1005="",Datos!Z316&gt;=Z$1005),OR(Z$1006="",Datos!Z316&lt;=Z$1006))),FALSE),OR(ISNUMBER(FIND(";"&amp;UPPER(TRIM(Datos!Z316&amp;""))&amp;"=",Z$1007)),ISNUMBER(FIND(";"&amp;UPPER(TRIM(Datos!Z316&amp;""))&amp;";",Z$1007))),OR(UPPER(TRIM(Datos!Z316&amp;""))="SÍ",UPPER(TRIM(Datos!Z316&amp;""))="SI",UPPER(TRIM(Datos!Z316&amp;""))="NO"),IF(ISNUMBER(Datos!Z316),AND(OR(Z$1005="",Datos!Z316&gt;=Z$1005),OR(Z$1006="",Datos!Z316&lt;=Z$1006)),FALSE),TRUE))))</f>
        <v>0.0</v>
      </c>
      <c r="AA316">
        <f>IF(Datos!AA316="",0,IF(AND(AA$1008&lt;&gt;"",Datos!AA316=AA$1008),0,IF(AA$1004=0,0,1-CHOOSE(AA$1004,IF(ISNUMBER(Datos!AA316),AND(OR(AA$1005="",Datos!AA316&gt;=AA$1005),OR(AA$1006="",Datos!AA316&lt;=AA$1006)),FALSE),IF(ISNUMBER(Datos!AA316),AND(Datos!AA316=INT(Datos!AA316),AND(OR(AA$1005="",Datos!AA316&gt;=AA$1005),OR(AA$1006="",Datos!AA316&lt;=AA$1006))),FALSE),OR(ISNUMBER(FIND(";"&amp;UPPER(TRIM(Datos!AA316&amp;""))&amp;"=",AA$1007)),ISNUMBER(FIND(";"&amp;UPPER(TRIM(Datos!AA316&amp;""))&amp;";",AA$1007))),OR(UPPER(TRIM(Datos!AA316&amp;""))="SÍ",UPPER(TRIM(Datos!AA316&amp;""))="SI",UPPER(TRIM(Datos!AA316&amp;""))="NO"),IF(ISNUMBER(Datos!AA316),AND(OR(AA$1005="",Datos!AA316&gt;=AA$1005),OR(AA$1006="",Datos!AA316&lt;=AA$1006)),FALSE),TRUE))))</f>
        <v>0.0</v>
      </c>
      <c r="AB316">
        <f>IF(Datos!AB316="",0,IF(AND(AB$1008&lt;&gt;"",Datos!AB316=AB$1008),0,IF(AB$1004=0,0,1-CHOOSE(AB$1004,IF(ISNUMBER(Datos!AB316),AND(OR(AB$1005="",Datos!AB316&gt;=AB$1005),OR(AB$1006="",Datos!AB316&lt;=AB$1006)),FALSE),IF(ISNUMBER(Datos!AB316),AND(Datos!AB316=INT(Datos!AB316),AND(OR(AB$1005="",Datos!AB316&gt;=AB$1005),OR(AB$1006="",Datos!AB316&lt;=AB$1006))),FALSE),OR(ISNUMBER(FIND(";"&amp;UPPER(TRIM(Datos!AB316&amp;""))&amp;"=",AB$1007)),ISNUMBER(FIND(";"&amp;UPPER(TRIM(Datos!AB316&amp;""))&amp;";",AB$1007))),OR(UPPER(TRIM(Datos!AB316&amp;""))="SÍ",UPPER(TRIM(Datos!AB316&amp;""))="SI",UPPER(TRIM(Datos!AB316&amp;""))="NO"),IF(ISNUMBER(Datos!AB316),AND(OR(AB$1005="",Datos!AB316&gt;=AB$1005),OR(AB$1006="",Datos!AB316&lt;=AB$1006)),FALSE),TRUE))))</f>
        <v>0.0</v>
      </c>
      <c r="AC316">
        <f>IF(Datos!AC316="",0,IF(AND(AC$1008&lt;&gt;"",Datos!AC316=AC$1008),0,IF(AC$1004=0,0,1-CHOOSE(AC$1004,IF(ISNUMBER(Datos!AC316),AND(OR(AC$1005="",Datos!AC316&gt;=AC$1005),OR(AC$1006="",Datos!AC316&lt;=AC$1006)),FALSE),IF(ISNUMBER(Datos!AC316),AND(Datos!AC316=INT(Datos!AC316),AND(OR(AC$1005="",Datos!AC316&gt;=AC$1005),OR(AC$1006="",Datos!AC316&lt;=AC$1006))),FALSE),OR(ISNUMBER(FIND(";"&amp;UPPER(TRIM(Datos!AC316&amp;""))&amp;"=",AC$1007)),ISNUMBER(FIND(";"&amp;UPPER(TRIM(Datos!AC316&amp;""))&amp;";",AC$1007))),OR(UPPER(TRIM(Datos!AC316&amp;""))="SÍ",UPPER(TRIM(Datos!AC316&amp;""))="SI",UPPER(TRIM(Datos!AC316&amp;""))="NO"),IF(ISNUMBER(Datos!AC316),AND(OR(AC$1005="",Datos!AC316&gt;=AC$1005),OR(AC$1006="",Datos!AC316&lt;=AC$1006)),FALSE),TRUE))))</f>
        <v>0.0</v>
      </c>
      <c r="AD316">
        <f>IF(Datos!AD316="",0,IF(AND(AD$1008&lt;&gt;"",Datos!AD316=AD$1008),0,IF(AD$1004=0,0,1-CHOOSE(AD$1004,IF(ISNUMBER(Datos!AD316),AND(OR(AD$1005="",Datos!AD316&gt;=AD$1005),OR(AD$1006="",Datos!AD316&lt;=AD$1006)),FALSE),IF(ISNUMBER(Datos!AD316),AND(Datos!AD316=INT(Datos!AD316),AND(OR(AD$1005="",Datos!AD316&gt;=AD$1005),OR(AD$1006="",Datos!AD316&lt;=AD$1006))),FALSE),OR(ISNUMBER(FIND(";"&amp;UPPER(TRIM(Datos!AD316&amp;""))&amp;"=",AD$1007)),ISNUMBER(FIND(";"&amp;UPPER(TRIM(Datos!AD316&amp;""))&amp;";",AD$1007))),OR(UPPER(TRIM(Datos!AD316&amp;""))="SÍ",UPPER(TRIM(Datos!AD316&amp;""))="SI",UPPER(TRIM(Datos!AD316&amp;""))="NO"),IF(ISNUMBER(Datos!AD316),AND(OR(AD$1005="",Datos!AD316&gt;=AD$1005),OR(AD$1006="",Datos!AD316&lt;=AD$1006)),FALSE),TRUE))))</f>
        <v>0.0</v>
      </c>
      <c r="AE316">
        <f>IF(Datos!AE316="",0,IF(AND(AE$1008&lt;&gt;"",Datos!AE316=AE$1008),0,IF(AE$1004=0,0,1-CHOOSE(AE$1004,IF(ISNUMBER(Datos!AE316),AND(OR(AE$1005="",Datos!AE316&gt;=AE$1005),OR(AE$1006="",Datos!AE316&lt;=AE$1006)),FALSE),IF(ISNUMBER(Datos!AE316),AND(Datos!AE316=INT(Datos!AE316),AND(OR(AE$1005="",Datos!AE316&gt;=AE$1005),OR(AE$1006="",Datos!AE316&lt;=AE$1006))),FALSE),OR(ISNUMBER(FIND(";"&amp;UPPER(TRIM(Datos!AE316&amp;""))&amp;"=",AE$1007)),ISNUMBER(FIND(";"&amp;UPPER(TRIM(Datos!AE316&amp;""))&amp;";",AE$1007))),OR(UPPER(TRIM(Datos!AE316&amp;""))="SÍ",UPPER(TRIM(Datos!AE316&amp;""))="SI",UPPER(TRIM(Datos!AE316&amp;""))="NO"),IF(ISNUMBER(Datos!AE316),AND(OR(AE$1005="",Datos!AE316&gt;=AE$1005),OR(AE$1006="",Datos!AE316&lt;=AE$1006)),FALSE),TRUE))))</f>
        <v>0.0</v>
      </c>
    </row>
    <row r="317" spans="2:31">
      <c r="B317">
        <f>IF(Datos!B317="",0,IF(AND(B$1008&lt;&gt;"",Datos!B317=B$1008),0,IF(B$1004=0,0,1-CHOOSE(B$1004,IF(ISNUMBER(Datos!B317),AND(OR(B$1005="",Datos!B317&gt;=B$1005),OR(B$1006="",Datos!B317&lt;=B$1006)),FALSE),IF(ISNUMBER(Datos!B317),AND(Datos!B317=INT(Datos!B317),AND(OR(B$1005="",Datos!B317&gt;=B$1005),OR(B$1006="",Datos!B317&lt;=B$1006))),FALSE),OR(ISNUMBER(FIND(";"&amp;UPPER(TRIM(Datos!B317&amp;""))&amp;"=",B$1007)),ISNUMBER(FIND(";"&amp;UPPER(TRIM(Datos!B317&amp;""))&amp;";",B$1007))),OR(UPPER(TRIM(Datos!B317&amp;""))="SÍ",UPPER(TRIM(Datos!B317&amp;""))="SI",UPPER(TRIM(Datos!B317&amp;""))="NO"),IF(ISNUMBER(Datos!B317),AND(OR(B$1005="",Datos!B317&gt;=B$1005),OR(B$1006="",Datos!B317&lt;=B$1006)),FALSE),TRUE))))</f>
        <v>0.0</v>
      </c>
      <c r="C317">
        <f>IF(Datos!C317="",0,IF(AND(C$1008&lt;&gt;"",Datos!C317=C$1008),0,IF(C$1004=0,0,1-CHOOSE(C$1004,IF(ISNUMBER(Datos!C317),AND(OR(C$1005="",Datos!C317&gt;=C$1005),OR(C$1006="",Datos!C317&lt;=C$1006)),FALSE),IF(ISNUMBER(Datos!C317),AND(Datos!C317=INT(Datos!C317),AND(OR(C$1005="",Datos!C317&gt;=C$1005),OR(C$1006="",Datos!C317&lt;=C$1006))),FALSE),OR(ISNUMBER(FIND(";"&amp;UPPER(TRIM(Datos!C317&amp;""))&amp;"=",C$1007)),ISNUMBER(FIND(";"&amp;UPPER(TRIM(Datos!C317&amp;""))&amp;";",C$1007))),OR(UPPER(TRIM(Datos!C317&amp;""))="SÍ",UPPER(TRIM(Datos!C317&amp;""))="SI",UPPER(TRIM(Datos!C317&amp;""))="NO"),IF(ISNUMBER(Datos!C317),AND(OR(C$1005="",Datos!C317&gt;=C$1005),OR(C$1006="",Datos!C317&lt;=C$1006)),FALSE),TRUE))))</f>
        <v>0.0</v>
      </c>
      <c r="D317">
        <f>IF(Datos!D317="",0,IF(AND(D$1008&lt;&gt;"",Datos!D317=D$1008),0,IF(D$1004=0,0,1-CHOOSE(D$1004,IF(ISNUMBER(Datos!D317),AND(OR(D$1005="",Datos!D317&gt;=D$1005),OR(D$1006="",Datos!D317&lt;=D$1006)),FALSE),IF(ISNUMBER(Datos!D317),AND(Datos!D317=INT(Datos!D317),AND(OR(D$1005="",Datos!D317&gt;=D$1005),OR(D$1006="",Datos!D317&lt;=D$1006))),FALSE),OR(ISNUMBER(FIND(";"&amp;UPPER(TRIM(Datos!D317&amp;""))&amp;"=",D$1007)),ISNUMBER(FIND(";"&amp;UPPER(TRIM(Datos!D317&amp;""))&amp;";",D$1007))),OR(UPPER(TRIM(Datos!D317&amp;""))="SÍ",UPPER(TRIM(Datos!D317&amp;""))="SI",UPPER(TRIM(Datos!D317&amp;""))="NO"),IF(ISNUMBER(Datos!D317),AND(OR(D$1005="",Datos!D317&gt;=D$1005),OR(D$1006="",Datos!D317&lt;=D$1006)),FALSE),TRUE))))</f>
        <v>0.0</v>
      </c>
      <c r="E317">
        <f>IF(Datos!E317="",0,IF(AND(E$1008&lt;&gt;"",Datos!E317=E$1008),0,IF(E$1004=0,0,1-CHOOSE(E$1004,IF(ISNUMBER(Datos!E317),AND(OR(E$1005="",Datos!E317&gt;=E$1005),OR(E$1006="",Datos!E317&lt;=E$1006)),FALSE),IF(ISNUMBER(Datos!E317),AND(Datos!E317=INT(Datos!E317),AND(OR(E$1005="",Datos!E317&gt;=E$1005),OR(E$1006="",Datos!E317&lt;=E$1006))),FALSE),OR(ISNUMBER(FIND(";"&amp;UPPER(TRIM(Datos!E317&amp;""))&amp;"=",E$1007)),ISNUMBER(FIND(";"&amp;UPPER(TRIM(Datos!E317&amp;""))&amp;";",E$1007))),OR(UPPER(TRIM(Datos!E317&amp;""))="SÍ",UPPER(TRIM(Datos!E317&amp;""))="SI",UPPER(TRIM(Datos!E317&amp;""))="NO"),IF(ISNUMBER(Datos!E317),AND(OR(E$1005="",Datos!E317&gt;=E$1005),OR(E$1006="",Datos!E317&lt;=E$1006)),FALSE),TRUE))))</f>
        <v>0.0</v>
      </c>
      <c r="F317">
        <f>IF(Datos!F317="",0,IF(AND(F$1008&lt;&gt;"",Datos!F317=F$1008),0,IF(F$1004=0,0,1-CHOOSE(F$1004,IF(ISNUMBER(Datos!F317),AND(OR(F$1005="",Datos!F317&gt;=F$1005),OR(F$1006="",Datos!F317&lt;=F$1006)),FALSE),IF(ISNUMBER(Datos!F317),AND(Datos!F317=INT(Datos!F317),AND(OR(F$1005="",Datos!F317&gt;=F$1005),OR(F$1006="",Datos!F317&lt;=F$1006))),FALSE),OR(ISNUMBER(FIND(";"&amp;UPPER(TRIM(Datos!F317&amp;""))&amp;"=",F$1007)),ISNUMBER(FIND(";"&amp;UPPER(TRIM(Datos!F317&amp;""))&amp;";",F$1007))),OR(UPPER(TRIM(Datos!F317&amp;""))="SÍ",UPPER(TRIM(Datos!F317&amp;""))="SI",UPPER(TRIM(Datos!F317&amp;""))="NO"),IF(ISNUMBER(Datos!F317),AND(OR(F$1005="",Datos!F317&gt;=F$1005),OR(F$1006="",Datos!F317&lt;=F$1006)),FALSE),TRUE))))</f>
        <v>0.0</v>
      </c>
      <c r="G317">
        <f>IF(Datos!G317="",0,IF(AND(G$1008&lt;&gt;"",Datos!G317=G$1008),0,IF(G$1004=0,0,1-CHOOSE(G$1004,IF(ISNUMBER(Datos!G317),AND(OR(G$1005="",Datos!G317&gt;=G$1005),OR(G$1006="",Datos!G317&lt;=G$1006)),FALSE),IF(ISNUMBER(Datos!G317),AND(Datos!G317=INT(Datos!G317),AND(OR(G$1005="",Datos!G317&gt;=G$1005),OR(G$1006="",Datos!G317&lt;=G$1006))),FALSE),OR(ISNUMBER(FIND(";"&amp;UPPER(TRIM(Datos!G317&amp;""))&amp;"=",G$1007)),ISNUMBER(FIND(";"&amp;UPPER(TRIM(Datos!G317&amp;""))&amp;";",G$1007))),OR(UPPER(TRIM(Datos!G317&amp;""))="SÍ",UPPER(TRIM(Datos!G317&amp;""))="SI",UPPER(TRIM(Datos!G317&amp;""))="NO"),IF(ISNUMBER(Datos!G317),AND(OR(G$1005="",Datos!G317&gt;=G$1005),OR(G$1006="",Datos!G317&lt;=G$1006)),FALSE),TRUE))))</f>
        <v>0.0</v>
      </c>
      <c r="H317">
        <f>IF(Datos!H317="",0,IF(AND(H$1008&lt;&gt;"",Datos!H317=H$1008),0,IF(H$1004=0,0,1-CHOOSE(H$1004,IF(ISNUMBER(Datos!H317),AND(OR(H$1005="",Datos!H317&gt;=H$1005),OR(H$1006="",Datos!H317&lt;=H$1006)),FALSE),IF(ISNUMBER(Datos!H317),AND(Datos!H317=INT(Datos!H317),AND(OR(H$1005="",Datos!H317&gt;=H$1005),OR(H$1006="",Datos!H317&lt;=H$1006))),FALSE),OR(ISNUMBER(FIND(";"&amp;UPPER(TRIM(Datos!H317&amp;""))&amp;"=",H$1007)),ISNUMBER(FIND(";"&amp;UPPER(TRIM(Datos!H317&amp;""))&amp;";",H$1007))),OR(UPPER(TRIM(Datos!H317&amp;""))="SÍ",UPPER(TRIM(Datos!H317&amp;""))="SI",UPPER(TRIM(Datos!H317&amp;""))="NO"),IF(ISNUMBER(Datos!H317),AND(OR(H$1005="",Datos!H317&gt;=H$1005),OR(H$1006="",Datos!H317&lt;=H$1006)),FALSE),TRUE))))</f>
        <v>0.0</v>
      </c>
      <c r="I317">
        <f>IF(Datos!I317="",0,IF(AND(I$1008&lt;&gt;"",Datos!I317=I$1008),0,IF(I$1004=0,0,1-CHOOSE(I$1004,IF(ISNUMBER(Datos!I317),AND(OR(I$1005="",Datos!I317&gt;=I$1005),OR(I$1006="",Datos!I317&lt;=I$1006)),FALSE),IF(ISNUMBER(Datos!I317),AND(Datos!I317=INT(Datos!I317),AND(OR(I$1005="",Datos!I317&gt;=I$1005),OR(I$1006="",Datos!I317&lt;=I$1006))),FALSE),OR(ISNUMBER(FIND(";"&amp;UPPER(TRIM(Datos!I317&amp;""))&amp;"=",I$1007)),ISNUMBER(FIND(";"&amp;UPPER(TRIM(Datos!I317&amp;""))&amp;";",I$1007))),OR(UPPER(TRIM(Datos!I317&amp;""))="SÍ",UPPER(TRIM(Datos!I317&amp;""))="SI",UPPER(TRIM(Datos!I317&amp;""))="NO"),IF(ISNUMBER(Datos!I317),AND(OR(I$1005="",Datos!I317&gt;=I$1005),OR(I$1006="",Datos!I317&lt;=I$1006)),FALSE),TRUE))))</f>
        <v>0.0</v>
      </c>
      <c r="J317">
        <f>IF(Datos!J317="",0,IF(AND(J$1008&lt;&gt;"",Datos!J317=J$1008),0,IF(J$1004=0,0,1-CHOOSE(J$1004,IF(ISNUMBER(Datos!J317),AND(OR(J$1005="",Datos!J317&gt;=J$1005),OR(J$1006="",Datos!J317&lt;=J$1006)),FALSE),IF(ISNUMBER(Datos!J317),AND(Datos!J317=INT(Datos!J317),AND(OR(J$1005="",Datos!J317&gt;=J$1005),OR(J$1006="",Datos!J317&lt;=J$1006))),FALSE),OR(ISNUMBER(FIND(";"&amp;UPPER(TRIM(Datos!J317&amp;""))&amp;"=",J$1007)),ISNUMBER(FIND(";"&amp;UPPER(TRIM(Datos!J317&amp;""))&amp;";",J$1007))),OR(UPPER(TRIM(Datos!J317&amp;""))="SÍ",UPPER(TRIM(Datos!J317&amp;""))="SI",UPPER(TRIM(Datos!J317&amp;""))="NO"),IF(ISNUMBER(Datos!J317),AND(OR(J$1005="",Datos!J317&gt;=J$1005),OR(J$1006="",Datos!J317&lt;=J$1006)),FALSE),TRUE))))</f>
        <v>0.0</v>
      </c>
      <c r="K317">
        <f>IF(Datos!K317="",0,IF(AND(K$1008&lt;&gt;"",Datos!K317=K$1008),0,IF(K$1004=0,0,1-CHOOSE(K$1004,IF(ISNUMBER(Datos!K317),AND(OR(K$1005="",Datos!K317&gt;=K$1005),OR(K$1006="",Datos!K317&lt;=K$1006)),FALSE),IF(ISNUMBER(Datos!K317),AND(Datos!K317=INT(Datos!K317),AND(OR(K$1005="",Datos!K317&gt;=K$1005),OR(K$1006="",Datos!K317&lt;=K$1006))),FALSE),OR(ISNUMBER(FIND(";"&amp;UPPER(TRIM(Datos!K317&amp;""))&amp;"=",K$1007)),ISNUMBER(FIND(";"&amp;UPPER(TRIM(Datos!K317&amp;""))&amp;";",K$1007))),OR(UPPER(TRIM(Datos!K317&amp;""))="SÍ",UPPER(TRIM(Datos!K317&amp;""))="SI",UPPER(TRIM(Datos!K317&amp;""))="NO"),IF(ISNUMBER(Datos!K317),AND(OR(K$1005="",Datos!K317&gt;=K$1005),OR(K$1006="",Datos!K317&lt;=K$1006)),FALSE),TRUE))))</f>
        <v>0.0</v>
      </c>
      <c r="L317">
        <f>IF(Datos!L317="",0,IF(AND(L$1008&lt;&gt;"",Datos!L317=L$1008),0,IF(L$1004=0,0,1-CHOOSE(L$1004,IF(ISNUMBER(Datos!L317),AND(OR(L$1005="",Datos!L317&gt;=L$1005),OR(L$1006="",Datos!L317&lt;=L$1006)),FALSE),IF(ISNUMBER(Datos!L317),AND(Datos!L317=INT(Datos!L317),AND(OR(L$1005="",Datos!L317&gt;=L$1005),OR(L$1006="",Datos!L317&lt;=L$1006))),FALSE),OR(ISNUMBER(FIND(";"&amp;UPPER(TRIM(Datos!L317&amp;""))&amp;"=",L$1007)),ISNUMBER(FIND(";"&amp;UPPER(TRIM(Datos!L317&amp;""))&amp;";",L$1007))),OR(UPPER(TRIM(Datos!L317&amp;""))="SÍ",UPPER(TRIM(Datos!L317&amp;""))="SI",UPPER(TRIM(Datos!L317&amp;""))="NO"),IF(ISNUMBER(Datos!L317),AND(OR(L$1005="",Datos!L317&gt;=L$1005),OR(L$1006="",Datos!L317&lt;=L$1006)),FALSE),TRUE))))</f>
        <v>0.0</v>
      </c>
      <c r="M317">
        <f>IF(Datos!M317="",0,IF(AND(M$1008&lt;&gt;"",Datos!M317=M$1008),0,IF(M$1004=0,0,1-CHOOSE(M$1004,IF(ISNUMBER(Datos!M317),AND(OR(M$1005="",Datos!M317&gt;=M$1005),OR(M$1006="",Datos!M317&lt;=M$1006)),FALSE),IF(ISNUMBER(Datos!M317),AND(Datos!M317=INT(Datos!M317),AND(OR(M$1005="",Datos!M317&gt;=M$1005),OR(M$1006="",Datos!M317&lt;=M$1006))),FALSE),OR(ISNUMBER(FIND(";"&amp;UPPER(TRIM(Datos!M317&amp;""))&amp;"=",M$1007)),ISNUMBER(FIND(";"&amp;UPPER(TRIM(Datos!M317&amp;""))&amp;";",M$1007))),OR(UPPER(TRIM(Datos!M317&amp;""))="SÍ",UPPER(TRIM(Datos!M317&amp;""))="SI",UPPER(TRIM(Datos!M317&amp;""))="NO"),IF(ISNUMBER(Datos!M317),AND(OR(M$1005="",Datos!M317&gt;=M$1005),OR(M$1006="",Datos!M317&lt;=M$1006)),FALSE),TRUE))))</f>
        <v>0.0</v>
      </c>
      <c r="N317">
        <f>IF(Datos!N317="",0,IF(AND(N$1008&lt;&gt;"",Datos!N317=N$1008),0,IF(N$1004=0,0,1-CHOOSE(N$1004,IF(ISNUMBER(Datos!N317),AND(OR(N$1005="",Datos!N317&gt;=N$1005),OR(N$1006="",Datos!N317&lt;=N$1006)),FALSE),IF(ISNUMBER(Datos!N317),AND(Datos!N317=INT(Datos!N317),AND(OR(N$1005="",Datos!N317&gt;=N$1005),OR(N$1006="",Datos!N317&lt;=N$1006))),FALSE),OR(ISNUMBER(FIND(";"&amp;UPPER(TRIM(Datos!N317&amp;""))&amp;"=",N$1007)),ISNUMBER(FIND(";"&amp;UPPER(TRIM(Datos!N317&amp;""))&amp;";",N$1007))),OR(UPPER(TRIM(Datos!N317&amp;""))="SÍ",UPPER(TRIM(Datos!N317&amp;""))="SI",UPPER(TRIM(Datos!N317&amp;""))="NO"),IF(ISNUMBER(Datos!N317),AND(OR(N$1005="",Datos!N317&gt;=N$1005),OR(N$1006="",Datos!N317&lt;=N$1006)),FALSE),TRUE))))</f>
        <v>0.0</v>
      </c>
      <c r="O317">
        <f>IF(Datos!O317="",0,IF(AND(O$1008&lt;&gt;"",Datos!O317=O$1008),0,IF(O$1004=0,0,1-CHOOSE(O$1004,IF(ISNUMBER(Datos!O317),AND(OR(O$1005="",Datos!O317&gt;=O$1005),OR(O$1006="",Datos!O317&lt;=O$1006)),FALSE),IF(ISNUMBER(Datos!O317),AND(Datos!O317=INT(Datos!O317),AND(OR(O$1005="",Datos!O317&gt;=O$1005),OR(O$1006="",Datos!O317&lt;=O$1006))),FALSE),OR(ISNUMBER(FIND(";"&amp;UPPER(TRIM(Datos!O317&amp;""))&amp;"=",O$1007)),ISNUMBER(FIND(";"&amp;UPPER(TRIM(Datos!O317&amp;""))&amp;";",O$1007))),OR(UPPER(TRIM(Datos!O317&amp;""))="SÍ",UPPER(TRIM(Datos!O317&amp;""))="SI",UPPER(TRIM(Datos!O317&amp;""))="NO"),IF(ISNUMBER(Datos!O317),AND(OR(O$1005="",Datos!O317&gt;=O$1005),OR(O$1006="",Datos!O317&lt;=O$1006)),FALSE),TRUE))))</f>
        <v>0.0</v>
      </c>
      <c r="P317">
        <f>IF(Datos!P317="",0,IF(AND(P$1008&lt;&gt;"",Datos!P317=P$1008),0,IF(P$1004=0,0,1-CHOOSE(P$1004,IF(ISNUMBER(Datos!P317),AND(OR(P$1005="",Datos!P317&gt;=P$1005),OR(P$1006="",Datos!P317&lt;=P$1006)),FALSE),IF(ISNUMBER(Datos!P317),AND(Datos!P317=INT(Datos!P317),AND(OR(P$1005="",Datos!P317&gt;=P$1005),OR(P$1006="",Datos!P317&lt;=P$1006))),FALSE),OR(ISNUMBER(FIND(";"&amp;UPPER(TRIM(Datos!P317&amp;""))&amp;"=",P$1007)),ISNUMBER(FIND(";"&amp;UPPER(TRIM(Datos!P317&amp;""))&amp;";",P$1007))),OR(UPPER(TRIM(Datos!P317&amp;""))="SÍ",UPPER(TRIM(Datos!P317&amp;""))="SI",UPPER(TRIM(Datos!P317&amp;""))="NO"),IF(ISNUMBER(Datos!P317),AND(OR(P$1005="",Datos!P317&gt;=P$1005),OR(P$1006="",Datos!P317&lt;=P$1006)),FALSE),TRUE))))</f>
        <v>0.0</v>
      </c>
      <c r="Q317">
        <f>IF(Datos!Q317="",0,IF(AND(Q$1008&lt;&gt;"",Datos!Q317=Q$1008),0,IF(Q$1004=0,0,1-CHOOSE(Q$1004,IF(ISNUMBER(Datos!Q317),AND(OR(Q$1005="",Datos!Q317&gt;=Q$1005),OR(Q$1006="",Datos!Q317&lt;=Q$1006)),FALSE),IF(ISNUMBER(Datos!Q317),AND(Datos!Q317=INT(Datos!Q317),AND(OR(Q$1005="",Datos!Q317&gt;=Q$1005),OR(Q$1006="",Datos!Q317&lt;=Q$1006))),FALSE),OR(ISNUMBER(FIND(";"&amp;UPPER(TRIM(Datos!Q317&amp;""))&amp;"=",Q$1007)),ISNUMBER(FIND(";"&amp;UPPER(TRIM(Datos!Q317&amp;""))&amp;";",Q$1007))),OR(UPPER(TRIM(Datos!Q317&amp;""))="SÍ",UPPER(TRIM(Datos!Q317&amp;""))="SI",UPPER(TRIM(Datos!Q317&amp;""))="NO"),IF(ISNUMBER(Datos!Q317),AND(OR(Q$1005="",Datos!Q317&gt;=Q$1005),OR(Q$1006="",Datos!Q317&lt;=Q$1006)),FALSE),TRUE))))</f>
        <v>0.0</v>
      </c>
      <c r="R317">
        <f>IF(Datos!R317="",0,IF(AND(R$1008&lt;&gt;"",Datos!R317=R$1008),0,IF(R$1004=0,0,1-CHOOSE(R$1004,IF(ISNUMBER(Datos!R317),AND(OR(R$1005="",Datos!R317&gt;=R$1005),OR(R$1006="",Datos!R317&lt;=R$1006)),FALSE),IF(ISNUMBER(Datos!R317),AND(Datos!R317=INT(Datos!R317),AND(OR(R$1005="",Datos!R317&gt;=R$1005),OR(R$1006="",Datos!R317&lt;=R$1006))),FALSE),OR(ISNUMBER(FIND(";"&amp;UPPER(TRIM(Datos!R317&amp;""))&amp;"=",R$1007)),ISNUMBER(FIND(";"&amp;UPPER(TRIM(Datos!R317&amp;""))&amp;";",R$1007))),OR(UPPER(TRIM(Datos!R317&amp;""))="SÍ",UPPER(TRIM(Datos!R317&amp;""))="SI",UPPER(TRIM(Datos!R317&amp;""))="NO"),IF(ISNUMBER(Datos!R317),AND(OR(R$1005="",Datos!R317&gt;=R$1005),OR(R$1006="",Datos!R317&lt;=R$1006)),FALSE),TRUE))))</f>
        <v>0.0</v>
      </c>
      <c r="S317">
        <f>IF(Datos!S317="",0,IF(AND(S$1008&lt;&gt;"",Datos!S317=S$1008),0,IF(S$1004=0,0,1-CHOOSE(S$1004,IF(ISNUMBER(Datos!S317),AND(OR(S$1005="",Datos!S317&gt;=S$1005),OR(S$1006="",Datos!S317&lt;=S$1006)),FALSE),IF(ISNUMBER(Datos!S317),AND(Datos!S317=INT(Datos!S317),AND(OR(S$1005="",Datos!S317&gt;=S$1005),OR(S$1006="",Datos!S317&lt;=S$1006))),FALSE),OR(ISNUMBER(FIND(";"&amp;UPPER(TRIM(Datos!S317&amp;""))&amp;"=",S$1007)),ISNUMBER(FIND(";"&amp;UPPER(TRIM(Datos!S317&amp;""))&amp;";",S$1007))),OR(UPPER(TRIM(Datos!S317&amp;""))="SÍ",UPPER(TRIM(Datos!S317&amp;""))="SI",UPPER(TRIM(Datos!S317&amp;""))="NO"),IF(ISNUMBER(Datos!S317),AND(OR(S$1005="",Datos!S317&gt;=S$1005),OR(S$1006="",Datos!S317&lt;=S$1006)),FALSE),TRUE))))</f>
        <v>0.0</v>
      </c>
      <c r="T317">
        <f>IF(Datos!T317="",0,IF(AND(T$1008&lt;&gt;"",Datos!T317=T$1008),0,IF(T$1004=0,0,1-CHOOSE(T$1004,IF(ISNUMBER(Datos!T317),AND(OR(T$1005="",Datos!T317&gt;=T$1005),OR(T$1006="",Datos!T317&lt;=T$1006)),FALSE),IF(ISNUMBER(Datos!T317),AND(Datos!T317=INT(Datos!T317),AND(OR(T$1005="",Datos!T317&gt;=T$1005),OR(T$1006="",Datos!T317&lt;=T$1006))),FALSE),OR(ISNUMBER(FIND(";"&amp;UPPER(TRIM(Datos!T317&amp;""))&amp;"=",T$1007)),ISNUMBER(FIND(";"&amp;UPPER(TRIM(Datos!T317&amp;""))&amp;";",T$1007))),OR(UPPER(TRIM(Datos!T317&amp;""))="SÍ",UPPER(TRIM(Datos!T317&amp;""))="SI",UPPER(TRIM(Datos!T317&amp;""))="NO"),IF(ISNUMBER(Datos!T317),AND(OR(T$1005="",Datos!T317&gt;=T$1005),OR(T$1006="",Datos!T317&lt;=T$1006)),FALSE),TRUE))))</f>
        <v>0.0</v>
      </c>
      <c r="U317">
        <f>IF(Datos!U317="",0,IF(AND(U$1008&lt;&gt;"",Datos!U317=U$1008),0,IF(U$1004=0,0,1-CHOOSE(U$1004,IF(ISNUMBER(Datos!U317),AND(OR(U$1005="",Datos!U317&gt;=U$1005),OR(U$1006="",Datos!U317&lt;=U$1006)),FALSE),IF(ISNUMBER(Datos!U317),AND(Datos!U317=INT(Datos!U317),AND(OR(U$1005="",Datos!U317&gt;=U$1005),OR(U$1006="",Datos!U317&lt;=U$1006))),FALSE),OR(ISNUMBER(FIND(";"&amp;UPPER(TRIM(Datos!U317&amp;""))&amp;"=",U$1007)),ISNUMBER(FIND(";"&amp;UPPER(TRIM(Datos!U317&amp;""))&amp;";",U$1007))),OR(UPPER(TRIM(Datos!U317&amp;""))="SÍ",UPPER(TRIM(Datos!U317&amp;""))="SI",UPPER(TRIM(Datos!U317&amp;""))="NO"),IF(ISNUMBER(Datos!U317),AND(OR(U$1005="",Datos!U317&gt;=U$1005),OR(U$1006="",Datos!U317&lt;=U$1006)),FALSE),TRUE))))</f>
        <v>0.0</v>
      </c>
      <c r="V317">
        <f>IF(Datos!V317="",0,IF(AND(V$1008&lt;&gt;"",Datos!V317=V$1008),0,IF(V$1004=0,0,1-CHOOSE(V$1004,IF(ISNUMBER(Datos!V317),AND(OR(V$1005="",Datos!V317&gt;=V$1005),OR(V$1006="",Datos!V317&lt;=V$1006)),FALSE),IF(ISNUMBER(Datos!V317),AND(Datos!V317=INT(Datos!V317),AND(OR(V$1005="",Datos!V317&gt;=V$1005),OR(V$1006="",Datos!V317&lt;=V$1006))),FALSE),OR(ISNUMBER(FIND(";"&amp;UPPER(TRIM(Datos!V317&amp;""))&amp;"=",V$1007)),ISNUMBER(FIND(";"&amp;UPPER(TRIM(Datos!V317&amp;""))&amp;";",V$1007))),OR(UPPER(TRIM(Datos!V317&amp;""))="SÍ",UPPER(TRIM(Datos!V317&amp;""))="SI",UPPER(TRIM(Datos!V317&amp;""))="NO"),IF(ISNUMBER(Datos!V317),AND(OR(V$1005="",Datos!V317&gt;=V$1005),OR(V$1006="",Datos!V317&lt;=V$1006)),FALSE),TRUE))))</f>
        <v>0.0</v>
      </c>
      <c r="W317">
        <f>IF(Datos!W317="",0,IF(AND(W$1008&lt;&gt;"",Datos!W317=W$1008),0,IF(W$1004=0,0,1-CHOOSE(W$1004,IF(ISNUMBER(Datos!W317),AND(OR(W$1005="",Datos!W317&gt;=W$1005),OR(W$1006="",Datos!W317&lt;=W$1006)),FALSE),IF(ISNUMBER(Datos!W317),AND(Datos!W317=INT(Datos!W317),AND(OR(W$1005="",Datos!W317&gt;=W$1005),OR(W$1006="",Datos!W317&lt;=W$1006))),FALSE),OR(ISNUMBER(FIND(";"&amp;UPPER(TRIM(Datos!W317&amp;""))&amp;"=",W$1007)),ISNUMBER(FIND(";"&amp;UPPER(TRIM(Datos!W317&amp;""))&amp;";",W$1007))),OR(UPPER(TRIM(Datos!W317&amp;""))="SÍ",UPPER(TRIM(Datos!W317&amp;""))="SI",UPPER(TRIM(Datos!W317&amp;""))="NO"),IF(ISNUMBER(Datos!W317),AND(OR(W$1005="",Datos!W317&gt;=W$1005),OR(W$1006="",Datos!W317&lt;=W$1006)),FALSE),TRUE))))</f>
        <v>0.0</v>
      </c>
      <c r="X317">
        <f>IF(Datos!X317="",0,IF(AND(X$1008&lt;&gt;"",Datos!X317=X$1008),0,IF(X$1004=0,0,1-CHOOSE(X$1004,IF(ISNUMBER(Datos!X317),AND(OR(X$1005="",Datos!X317&gt;=X$1005),OR(X$1006="",Datos!X317&lt;=X$1006)),FALSE),IF(ISNUMBER(Datos!X317),AND(Datos!X317=INT(Datos!X317),AND(OR(X$1005="",Datos!X317&gt;=X$1005),OR(X$1006="",Datos!X317&lt;=X$1006))),FALSE),OR(ISNUMBER(FIND(";"&amp;UPPER(TRIM(Datos!X317&amp;""))&amp;"=",X$1007)),ISNUMBER(FIND(";"&amp;UPPER(TRIM(Datos!X317&amp;""))&amp;";",X$1007))),OR(UPPER(TRIM(Datos!X317&amp;""))="SÍ",UPPER(TRIM(Datos!X317&amp;""))="SI",UPPER(TRIM(Datos!X317&amp;""))="NO"),IF(ISNUMBER(Datos!X317),AND(OR(X$1005="",Datos!X317&gt;=X$1005),OR(X$1006="",Datos!X317&lt;=X$1006)),FALSE),TRUE))))</f>
        <v>0.0</v>
      </c>
      <c r="Y317">
        <f>IF(Datos!Y317="",0,IF(AND(Y$1008&lt;&gt;"",Datos!Y317=Y$1008),0,IF(Y$1004=0,0,1-CHOOSE(Y$1004,IF(ISNUMBER(Datos!Y317),AND(OR(Y$1005="",Datos!Y317&gt;=Y$1005),OR(Y$1006="",Datos!Y317&lt;=Y$1006)),FALSE),IF(ISNUMBER(Datos!Y317),AND(Datos!Y317=INT(Datos!Y317),AND(OR(Y$1005="",Datos!Y317&gt;=Y$1005),OR(Y$1006="",Datos!Y317&lt;=Y$1006))),FALSE),OR(ISNUMBER(FIND(";"&amp;UPPER(TRIM(Datos!Y317&amp;""))&amp;"=",Y$1007)),ISNUMBER(FIND(";"&amp;UPPER(TRIM(Datos!Y317&amp;""))&amp;";",Y$1007))),OR(UPPER(TRIM(Datos!Y317&amp;""))="SÍ",UPPER(TRIM(Datos!Y317&amp;""))="SI",UPPER(TRIM(Datos!Y317&amp;""))="NO"),IF(ISNUMBER(Datos!Y317),AND(OR(Y$1005="",Datos!Y317&gt;=Y$1005),OR(Y$1006="",Datos!Y317&lt;=Y$1006)),FALSE),TRUE))))</f>
        <v>0.0</v>
      </c>
      <c r="Z317">
        <f>IF(Datos!Z317="",0,IF(AND(Z$1008&lt;&gt;"",Datos!Z317=Z$1008),0,IF(Z$1004=0,0,1-CHOOSE(Z$1004,IF(ISNUMBER(Datos!Z317),AND(OR(Z$1005="",Datos!Z317&gt;=Z$1005),OR(Z$1006="",Datos!Z317&lt;=Z$1006)),FALSE),IF(ISNUMBER(Datos!Z317),AND(Datos!Z317=INT(Datos!Z317),AND(OR(Z$1005="",Datos!Z317&gt;=Z$1005),OR(Z$1006="",Datos!Z317&lt;=Z$1006))),FALSE),OR(ISNUMBER(FIND(";"&amp;UPPER(TRIM(Datos!Z317&amp;""))&amp;"=",Z$1007)),ISNUMBER(FIND(";"&amp;UPPER(TRIM(Datos!Z317&amp;""))&amp;";",Z$1007))),OR(UPPER(TRIM(Datos!Z317&amp;""))="SÍ",UPPER(TRIM(Datos!Z317&amp;""))="SI",UPPER(TRIM(Datos!Z317&amp;""))="NO"),IF(ISNUMBER(Datos!Z317),AND(OR(Z$1005="",Datos!Z317&gt;=Z$1005),OR(Z$1006="",Datos!Z317&lt;=Z$1006)),FALSE),TRUE))))</f>
        <v>0.0</v>
      </c>
      <c r="AA317">
        <f>IF(Datos!AA317="",0,IF(AND(AA$1008&lt;&gt;"",Datos!AA317=AA$1008),0,IF(AA$1004=0,0,1-CHOOSE(AA$1004,IF(ISNUMBER(Datos!AA317),AND(OR(AA$1005="",Datos!AA317&gt;=AA$1005),OR(AA$1006="",Datos!AA317&lt;=AA$1006)),FALSE),IF(ISNUMBER(Datos!AA317),AND(Datos!AA317=INT(Datos!AA317),AND(OR(AA$1005="",Datos!AA317&gt;=AA$1005),OR(AA$1006="",Datos!AA317&lt;=AA$1006))),FALSE),OR(ISNUMBER(FIND(";"&amp;UPPER(TRIM(Datos!AA317&amp;""))&amp;"=",AA$1007)),ISNUMBER(FIND(";"&amp;UPPER(TRIM(Datos!AA317&amp;""))&amp;";",AA$1007))),OR(UPPER(TRIM(Datos!AA317&amp;""))="SÍ",UPPER(TRIM(Datos!AA317&amp;""))="SI",UPPER(TRIM(Datos!AA317&amp;""))="NO"),IF(ISNUMBER(Datos!AA317),AND(OR(AA$1005="",Datos!AA317&gt;=AA$1005),OR(AA$1006="",Datos!AA317&lt;=AA$1006)),FALSE),TRUE))))</f>
        <v>0.0</v>
      </c>
      <c r="AB317">
        <f>IF(Datos!AB317="",0,IF(AND(AB$1008&lt;&gt;"",Datos!AB317=AB$1008),0,IF(AB$1004=0,0,1-CHOOSE(AB$1004,IF(ISNUMBER(Datos!AB317),AND(OR(AB$1005="",Datos!AB317&gt;=AB$1005),OR(AB$1006="",Datos!AB317&lt;=AB$1006)),FALSE),IF(ISNUMBER(Datos!AB317),AND(Datos!AB317=INT(Datos!AB317),AND(OR(AB$1005="",Datos!AB317&gt;=AB$1005),OR(AB$1006="",Datos!AB317&lt;=AB$1006))),FALSE),OR(ISNUMBER(FIND(";"&amp;UPPER(TRIM(Datos!AB317&amp;""))&amp;"=",AB$1007)),ISNUMBER(FIND(";"&amp;UPPER(TRIM(Datos!AB317&amp;""))&amp;";",AB$1007))),OR(UPPER(TRIM(Datos!AB317&amp;""))="SÍ",UPPER(TRIM(Datos!AB317&amp;""))="SI",UPPER(TRIM(Datos!AB317&amp;""))="NO"),IF(ISNUMBER(Datos!AB317),AND(OR(AB$1005="",Datos!AB317&gt;=AB$1005),OR(AB$1006="",Datos!AB317&lt;=AB$1006)),FALSE),TRUE))))</f>
        <v>0.0</v>
      </c>
      <c r="AC317">
        <f>IF(Datos!AC317="",0,IF(AND(AC$1008&lt;&gt;"",Datos!AC317=AC$1008),0,IF(AC$1004=0,0,1-CHOOSE(AC$1004,IF(ISNUMBER(Datos!AC317),AND(OR(AC$1005="",Datos!AC317&gt;=AC$1005),OR(AC$1006="",Datos!AC317&lt;=AC$1006)),FALSE),IF(ISNUMBER(Datos!AC317),AND(Datos!AC317=INT(Datos!AC317),AND(OR(AC$1005="",Datos!AC317&gt;=AC$1005),OR(AC$1006="",Datos!AC317&lt;=AC$1006))),FALSE),OR(ISNUMBER(FIND(";"&amp;UPPER(TRIM(Datos!AC317&amp;""))&amp;"=",AC$1007)),ISNUMBER(FIND(";"&amp;UPPER(TRIM(Datos!AC317&amp;""))&amp;";",AC$1007))),OR(UPPER(TRIM(Datos!AC317&amp;""))="SÍ",UPPER(TRIM(Datos!AC317&amp;""))="SI",UPPER(TRIM(Datos!AC317&amp;""))="NO"),IF(ISNUMBER(Datos!AC317),AND(OR(AC$1005="",Datos!AC317&gt;=AC$1005),OR(AC$1006="",Datos!AC317&lt;=AC$1006)),FALSE),TRUE))))</f>
        <v>0.0</v>
      </c>
      <c r="AD317">
        <f>IF(Datos!AD317="",0,IF(AND(AD$1008&lt;&gt;"",Datos!AD317=AD$1008),0,IF(AD$1004=0,0,1-CHOOSE(AD$1004,IF(ISNUMBER(Datos!AD317),AND(OR(AD$1005="",Datos!AD317&gt;=AD$1005),OR(AD$1006="",Datos!AD317&lt;=AD$1006)),FALSE),IF(ISNUMBER(Datos!AD317),AND(Datos!AD317=INT(Datos!AD317),AND(OR(AD$1005="",Datos!AD317&gt;=AD$1005),OR(AD$1006="",Datos!AD317&lt;=AD$1006))),FALSE),OR(ISNUMBER(FIND(";"&amp;UPPER(TRIM(Datos!AD317&amp;""))&amp;"=",AD$1007)),ISNUMBER(FIND(";"&amp;UPPER(TRIM(Datos!AD317&amp;""))&amp;";",AD$1007))),OR(UPPER(TRIM(Datos!AD317&amp;""))="SÍ",UPPER(TRIM(Datos!AD317&amp;""))="SI",UPPER(TRIM(Datos!AD317&amp;""))="NO"),IF(ISNUMBER(Datos!AD317),AND(OR(AD$1005="",Datos!AD317&gt;=AD$1005),OR(AD$1006="",Datos!AD317&lt;=AD$1006)),FALSE),TRUE))))</f>
        <v>0.0</v>
      </c>
      <c r="AE317">
        <f>IF(Datos!AE317="",0,IF(AND(AE$1008&lt;&gt;"",Datos!AE317=AE$1008),0,IF(AE$1004=0,0,1-CHOOSE(AE$1004,IF(ISNUMBER(Datos!AE317),AND(OR(AE$1005="",Datos!AE317&gt;=AE$1005),OR(AE$1006="",Datos!AE317&lt;=AE$1006)),FALSE),IF(ISNUMBER(Datos!AE317),AND(Datos!AE317=INT(Datos!AE317),AND(OR(AE$1005="",Datos!AE317&gt;=AE$1005),OR(AE$1006="",Datos!AE317&lt;=AE$1006))),FALSE),OR(ISNUMBER(FIND(";"&amp;UPPER(TRIM(Datos!AE317&amp;""))&amp;"=",AE$1007)),ISNUMBER(FIND(";"&amp;UPPER(TRIM(Datos!AE317&amp;""))&amp;";",AE$1007))),OR(UPPER(TRIM(Datos!AE317&amp;""))="SÍ",UPPER(TRIM(Datos!AE317&amp;""))="SI",UPPER(TRIM(Datos!AE317&amp;""))="NO"),IF(ISNUMBER(Datos!AE317),AND(OR(AE$1005="",Datos!AE317&gt;=AE$1005),OR(AE$1006="",Datos!AE317&lt;=AE$1006)),FALSE),TRUE))))</f>
        <v>0.0</v>
      </c>
    </row>
    <row r="318" spans="2:31">
      <c r="B318">
        <f>IF(Datos!B318="",0,IF(AND(B$1008&lt;&gt;"",Datos!B318=B$1008),0,IF(B$1004=0,0,1-CHOOSE(B$1004,IF(ISNUMBER(Datos!B318),AND(OR(B$1005="",Datos!B318&gt;=B$1005),OR(B$1006="",Datos!B318&lt;=B$1006)),FALSE),IF(ISNUMBER(Datos!B318),AND(Datos!B318=INT(Datos!B318),AND(OR(B$1005="",Datos!B318&gt;=B$1005),OR(B$1006="",Datos!B318&lt;=B$1006))),FALSE),OR(ISNUMBER(FIND(";"&amp;UPPER(TRIM(Datos!B318&amp;""))&amp;"=",B$1007)),ISNUMBER(FIND(";"&amp;UPPER(TRIM(Datos!B318&amp;""))&amp;";",B$1007))),OR(UPPER(TRIM(Datos!B318&amp;""))="SÍ",UPPER(TRIM(Datos!B318&amp;""))="SI",UPPER(TRIM(Datos!B318&amp;""))="NO"),IF(ISNUMBER(Datos!B318),AND(OR(B$1005="",Datos!B318&gt;=B$1005),OR(B$1006="",Datos!B318&lt;=B$1006)),FALSE),TRUE))))</f>
        <v>0.0</v>
      </c>
      <c r="C318">
        <f>IF(Datos!C318="",0,IF(AND(C$1008&lt;&gt;"",Datos!C318=C$1008),0,IF(C$1004=0,0,1-CHOOSE(C$1004,IF(ISNUMBER(Datos!C318),AND(OR(C$1005="",Datos!C318&gt;=C$1005),OR(C$1006="",Datos!C318&lt;=C$1006)),FALSE),IF(ISNUMBER(Datos!C318),AND(Datos!C318=INT(Datos!C318),AND(OR(C$1005="",Datos!C318&gt;=C$1005),OR(C$1006="",Datos!C318&lt;=C$1006))),FALSE),OR(ISNUMBER(FIND(";"&amp;UPPER(TRIM(Datos!C318&amp;""))&amp;"=",C$1007)),ISNUMBER(FIND(";"&amp;UPPER(TRIM(Datos!C318&amp;""))&amp;";",C$1007))),OR(UPPER(TRIM(Datos!C318&amp;""))="SÍ",UPPER(TRIM(Datos!C318&amp;""))="SI",UPPER(TRIM(Datos!C318&amp;""))="NO"),IF(ISNUMBER(Datos!C318),AND(OR(C$1005="",Datos!C318&gt;=C$1005),OR(C$1006="",Datos!C318&lt;=C$1006)),FALSE),TRUE))))</f>
        <v>0.0</v>
      </c>
      <c r="D318">
        <f>IF(Datos!D318="",0,IF(AND(D$1008&lt;&gt;"",Datos!D318=D$1008),0,IF(D$1004=0,0,1-CHOOSE(D$1004,IF(ISNUMBER(Datos!D318),AND(OR(D$1005="",Datos!D318&gt;=D$1005),OR(D$1006="",Datos!D318&lt;=D$1006)),FALSE),IF(ISNUMBER(Datos!D318),AND(Datos!D318=INT(Datos!D318),AND(OR(D$1005="",Datos!D318&gt;=D$1005),OR(D$1006="",Datos!D318&lt;=D$1006))),FALSE),OR(ISNUMBER(FIND(";"&amp;UPPER(TRIM(Datos!D318&amp;""))&amp;"=",D$1007)),ISNUMBER(FIND(";"&amp;UPPER(TRIM(Datos!D318&amp;""))&amp;";",D$1007))),OR(UPPER(TRIM(Datos!D318&amp;""))="SÍ",UPPER(TRIM(Datos!D318&amp;""))="SI",UPPER(TRIM(Datos!D318&amp;""))="NO"),IF(ISNUMBER(Datos!D318),AND(OR(D$1005="",Datos!D318&gt;=D$1005),OR(D$1006="",Datos!D318&lt;=D$1006)),FALSE),TRUE))))</f>
        <v>0.0</v>
      </c>
      <c r="E318">
        <f>IF(Datos!E318="",0,IF(AND(E$1008&lt;&gt;"",Datos!E318=E$1008),0,IF(E$1004=0,0,1-CHOOSE(E$1004,IF(ISNUMBER(Datos!E318),AND(OR(E$1005="",Datos!E318&gt;=E$1005),OR(E$1006="",Datos!E318&lt;=E$1006)),FALSE),IF(ISNUMBER(Datos!E318),AND(Datos!E318=INT(Datos!E318),AND(OR(E$1005="",Datos!E318&gt;=E$1005),OR(E$1006="",Datos!E318&lt;=E$1006))),FALSE),OR(ISNUMBER(FIND(";"&amp;UPPER(TRIM(Datos!E318&amp;""))&amp;"=",E$1007)),ISNUMBER(FIND(";"&amp;UPPER(TRIM(Datos!E318&amp;""))&amp;";",E$1007))),OR(UPPER(TRIM(Datos!E318&amp;""))="SÍ",UPPER(TRIM(Datos!E318&amp;""))="SI",UPPER(TRIM(Datos!E318&amp;""))="NO"),IF(ISNUMBER(Datos!E318),AND(OR(E$1005="",Datos!E318&gt;=E$1005),OR(E$1006="",Datos!E318&lt;=E$1006)),FALSE),TRUE))))</f>
        <v>0.0</v>
      </c>
      <c r="F318">
        <f>IF(Datos!F318="",0,IF(AND(F$1008&lt;&gt;"",Datos!F318=F$1008),0,IF(F$1004=0,0,1-CHOOSE(F$1004,IF(ISNUMBER(Datos!F318),AND(OR(F$1005="",Datos!F318&gt;=F$1005),OR(F$1006="",Datos!F318&lt;=F$1006)),FALSE),IF(ISNUMBER(Datos!F318),AND(Datos!F318=INT(Datos!F318),AND(OR(F$1005="",Datos!F318&gt;=F$1005),OR(F$1006="",Datos!F318&lt;=F$1006))),FALSE),OR(ISNUMBER(FIND(";"&amp;UPPER(TRIM(Datos!F318&amp;""))&amp;"=",F$1007)),ISNUMBER(FIND(";"&amp;UPPER(TRIM(Datos!F318&amp;""))&amp;";",F$1007))),OR(UPPER(TRIM(Datos!F318&amp;""))="SÍ",UPPER(TRIM(Datos!F318&amp;""))="SI",UPPER(TRIM(Datos!F318&amp;""))="NO"),IF(ISNUMBER(Datos!F318),AND(OR(F$1005="",Datos!F318&gt;=F$1005),OR(F$1006="",Datos!F318&lt;=F$1006)),FALSE),TRUE))))</f>
        <v>0.0</v>
      </c>
      <c r="G318">
        <f>IF(Datos!G318="",0,IF(AND(G$1008&lt;&gt;"",Datos!G318=G$1008),0,IF(G$1004=0,0,1-CHOOSE(G$1004,IF(ISNUMBER(Datos!G318),AND(OR(G$1005="",Datos!G318&gt;=G$1005),OR(G$1006="",Datos!G318&lt;=G$1006)),FALSE),IF(ISNUMBER(Datos!G318),AND(Datos!G318=INT(Datos!G318),AND(OR(G$1005="",Datos!G318&gt;=G$1005),OR(G$1006="",Datos!G318&lt;=G$1006))),FALSE),OR(ISNUMBER(FIND(";"&amp;UPPER(TRIM(Datos!G318&amp;""))&amp;"=",G$1007)),ISNUMBER(FIND(";"&amp;UPPER(TRIM(Datos!G318&amp;""))&amp;";",G$1007))),OR(UPPER(TRIM(Datos!G318&amp;""))="SÍ",UPPER(TRIM(Datos!G318&amp;""))="SI",UPPER(TRIM(Datos!G318&amp;""))="NO"),IF(ISNUMBER(Datos!G318),AND(OR(G$1005="",Datos!G318&gt;=G$1005),OR(G$1006="",Datos!G318&lt;=G$1006)),FALSE),TRUE))))</f>
        <v>0.0</v>
      </c>
      <c r="H318">
        <f>IF(Datos!H318="",0,IF(AND(H$1008&lt;&gt;"",Datos!H318=H$1008),0,IF(H$1004=0,0,1-CHOOSE(H$1004,IF(ISNUMBER(Datos!H318),AND(OR(H$1005="",Datos!H318&gt;=H$1005),OR(H$1006="",Datos!H318&lt;=H$1006)),FALSE),IF(ISNUMBER(Datos!H318),AND(Datos!H318=INT(Datos!H318),AND(OR(H$1005="",Datos!H318&gt;=H$1005),OR(H$1006="",Datos!H318&lt;=H$1006))),FALSE),OR(ISNUMBER(FIND(";"&amp;UPPER(TRIM(Datos!H318&amp;""))&amp;"=",H$1007)),ISNUMBER(FIND(";"&amp;UPPER(TRIM(Datos!H318&amp;""))&amp;";",H$1007))),OR(UPPER(TRIM(Datos!H318&amp;""))="SÍ",UPPER(TRIM(Datos!H318&amp;""))="SI",UPPER(TRIM(Datos!H318&amp;""))="NO"),IF(ISNUMBER(Datos!H318),AND(OR(H$1005="",Datos!H318&gt;=H$1005),OR(H$1006="",Datos!H318&lt;=H$1006)),FALSE),TRUE))))</f>
        <v>0.0</v>
      </c>
      <c r="I318">
        <f>IF(Datos!I318="",0,IF(AND(I$1008&lt;&gt;"",Datos!I318=I$1008),0,IF(I$1004=0,0,1-CHOOSE(I$1004,IF(ISNUMBER(Datos!I318),AND(OR(I$1005="",Datos!I318&gt;=I$1005),OR(I$1006="",Datos!I318&lt;=I$1006)),FALSE),IF(ISNUMBER(Datos!I318),AND(Datos!I318=INT(Datos!I318),AND(OR(I$1005="",Datos!I318&gt;=I$1005),OR(I$1006="",Datos!I318&lt;=I$1006))),FALSE),OR(ISNUMBER(FIND(";"&amp;UPPER(TRIM(Datos!I318&amp;""))&amp;"=",I$1007)),ISNUMBER(FIND(";"&amp;UPPER(TRIM(Datos!I318&amp;""))&amp;";",I$1007))),OR(UPPER(TRIM(Datos!I318&amp;""))="SÍ",UPPER(TRIM(Datos!I318&amp;""))="SI",UPPER(TRIM(Datos!I318&amp;""))="NO"),IF(ISNUMBER(Datos!I318),AND(OR(I$1005="",Datos!I318&gt;=I$1005),OR(I$1006="",Datos!I318&lt;=I$1006)),FALSE),TRUE))))</f>
        <v>0.0</v>
      </c>
      <c r="J318">
        <f>IF(Datos!J318="",0,IF(AND(J$1008&lt;&gt;"",Datos!J318=J$1008),0,IF(J$1004=0,0,1-CHOOSE(J$1004,IF(ISNUMBER(Datos!J318),AND(OR(J$1005="",Datos!J318&gt;=J$1005),OR(J$1006="",Datos!J318&lt;=J$1006)),FALSE),IF(ISNUMBER(Datos!J318),AND(Datos!J318=INT(Datos!J318),AND(OR(J$1005="",Datos!J318&gt;=J$1005),OR(J$1006="",Datos!J318&lt;=J$1006))),FALSE),OR(ISNUMBER(FIND(";"&amp;UPPER(TRIM(Datos!J318&amp;""))&amp;"=",J$1007)),ISNUMBER(FIND(";"&amp;UPPER(TRIM(Datos!J318&amp;""))&amp;";",J$1007))),OR(UPPER(TRIM(Datos!J318&amp;""))="SÍ",UPPER(TRIM(Datos!J318&amp;""))="SI",UPPER(TRIM(Datos!J318&amp;""))="NO"),IF(ISNUMBER(Datos!J318),AND(OR(J$1005="",Datos!J318&gt;=J$1005),OR(J$1006="",Datos!J318&lt;=J$1006)),FALSE),TRUE))))</f>
        <v>0.0</v>
      </c>
      <c r="K318">
        <f>IF(Datos!K318="",0,IF(AND(K$1008&lt;&gt;"",Datos!K318=K$1008),0,IF(K$1004=0,0,1-CHOOSE(K$1004,IF(ISNUMBER(Datos!K318),AND(OR(K$1005="",Datos!K318&gt;=K$1005),OR(K$1006="",Datos!K318&lt;=K$1006)),FALSE),IF(ISNUMBER(Datos!K318),AND(Datos!K318=INT(Datos!K318),AND(OR(K$1005="",Datos!K318&gt;=K$1005),OR(K$1006="",Datos!K318&lt;=K$1006))),FALSE),OR(ISNUMBER(FIND(";"&amp;UPPER(TRIM(Datos!K318&amp;""))&amp;"=",K$1007)),ISNUMBER(FIND(";"&amp;UPPER(TRIM(Datos!K318&amp;""))&amp;";",K$1007))),OR(UPPER(TRIM(Datos!K318&amp;""))="SÍ",UPPER(TRIM(Datos!K318&amp;""))="SI",UPPER(TRIM(Datos!K318&amp;""))="NO"),IF(ISNUMBER(Datos!K318),AND(OR(K$1005="",Datos!K318&gt;=K$1005),OR(K$1006="",Datos!K318&lt;=K$1006)),FALSE),TRUE))))</f>
        <v>0.0</v>
      </c>
      <c r="L318">
        <f>IF(Datos!L318="",0,IF(AND(L$1008&lt;&gt;"",Datos!L318=L$1008),0,IF(L$1004=0,0,1-CHOOSE(L$1004,IF(ISNUMBER(Datos!L318),AND(OR(L$1005="",Datos!L318&gt;=L$1005),OR(L$1006="",Datos!L318&lt;=L$1006)),FALSE),IF(ISNUMBER(Datos!L318),AND(Datos!L318=INT(Datos!L318),AND(OR(L$1005="",Datos!L318&gt;=L$1005),OR(L$1006="",Datos!L318&lt;=L$1006))),FALSE),OR(ISNUMBER(FIND(";"&amp;UPPER(TRIM(Datos!L318&amp;""))&amp;"=",L$1007)),ISNUMBER(FIND(";"&amp;UPPER(TRIM(Datos!L318&amp;""))&amp;";",L$1007))),OR(UPPER(TRIM(Datos!L318&amp;""))="SÍ",UPPER(TRIM(Datos!L318&amp;""))="SI",UPPER(TRIM(Datos!L318&amp;""))="NO"),IF(ISNUMBER(Datos!L318),AND(OR(L$1005="",Datos!L318&gt;=L$1005),OR(L$1006="",Datos!L318&lt;=L$1006)),FALSE),TRUE))))</f>
        <v>0.0</v>
      </c>
      <c r="M318">
        <f>IF(Datos!M318="",0,IF(AND(M$1008&lt;&gt;"",Datos!M318=M$1008),0,IF(M$1004=0,0,1-CHOOSE(M$1004,IF(ISNUMBER(Datos!M318),AND(OR(M$1005="",Datos!M318&gt;=M$1005),OR(M$1006="",Datos!M318&lt;=M$1006)),FALSE),IF(ISNUMBER(Datos!M318),AND(Datos!M318=INT(Datos!M318),AND(OR(M$1005="",Datos!M318&gt;=M$1005),OR(M$1006="",Datos!M318&lt;=M$1006))),FALSE),OR(ISNUMBER(FIND(";"&amp;UPPER(TRIM(Datos!M318&amp;""))&amp;"=",M$1007)),ISNUMBER(FIND(";"&amp;UPPER(TRIM(Datos!M318&amp;""))&amp;";",M$1007))),OR(UPPER(TRIM(Datos!M318&amp;""))="SÍ",UPPER(TRIM(Datos!M318&amp;""))="SI",UPPER(TRIM(Datos!M318&amp;""))="NO"),IF(ISNUMBER(Datos!M318),AND(OR(M$1005="",Datos!M318&gt;=M$1005),OR(M$1006="",Datos!M318&lt;=M$1006)),FALSE),TRUE))))</f>
        <v>0.0</v>
      </c>
      <c r="N318">
        <f>IF(Datos!N318="",0,IF(AND(N$1008&lt;&gt;"",Datos!N318=N$1008),0,IF(N$1004=0,0,1-CHOOSE(N$1004,IF(ISNUMBER(Datos!N318),AND(OR(N$1005="",Datos!N318&gt;=N$1005),OR(N$1006="",Datos!N318&lt;=N$1006)),FALSE),IF(ISNUMBER(Datos!N318),AND(Datos!N318=INT(Datos!N318),AND(OR(N$1005="",Datos!N318&gt;=N$1005),OR(N$1006="",Datos!N318&lt;=N$1006))),FALSE),OR(ISNUMBER(FIND(";"&amp;UPPER(TRIM(Datos!N318&amp;""))&amp;"=",N$1007)),ISNUMBER(FIND(";"&amp;UPPER(TRIM(Datos!N318&amp;""))&amp;";",N$1007))),OR(UPPER(TRIM(Datos!N318&amp;""))="SÍ",UPPER(TRIM(Datos!N318&amp;""))="SI",UPPER(TRIM(Datos!N318&amp;""))="NO"),IF(ISNUMBER(Datos!N318),AND(OR(N$1005="",Datos!N318&gt;=N$1005),OR(N$1006="",Datos!N318&lt;=N$1006)),FALSE),TRUE))))</f>
        <v>0.0</v>
      </c>
      <c r="O318">
        <f>IF(Datos!O318="",0,IF(AND(O$1008&lt;&gt;"",Datos!O318=O$1008),0,IF(O$1004=0,0,1-CHOOSE(O$1004,IF(ISNUMBER(Datos!O318),AND(OR(O$1005="",Datos!O318&gt;=O$1005),OR(O$1006="",Datos!O318&lt;=O$1006)),FALSE),IF(ISNUMBER(Datos!O318),AND(Datos!O318=INT(Datos!O318),AND(OR(O$1005="",Datos!O318&gt;=O$1005),OR(O$1006="",Datos!O318&lt;=O$1006))),FALSE),OR(ISNUMBER(FIND(";"&amp;UPPER(TRIM(Datos!O318&amp;""))&amp;"=",O$1007)),ISNUMBER(FIND(";"&amp;UPPER(TRIM(Datos!O318&amp;""))&amp;";",O$1007))),OR(UPPER(TRIM(Datos!O318&amp;""))="SÍ",UPPER(TRIM(Datos!O318&amp;""))="SI",UPPER(TRIM(Datos!O318&amp;""))="NO"),IF(ISNUMBER(Datos!O318),AND(OR(O$1005="",Datos!O318&gt;=O$1005),OR(O$1006="",Datos!O318&lt;=O$1006)),FALSE),TRUE))))</f>
        <v>0.0</v>
      </c>
      <c r="P318">
        <f>IF(Datos!P318="",0,IF(AND(P$1008&lt;&gt;"",Datos!P318=P$1008),0,IF(P$1004=0,0,1-CHOOSE(P$1004,IF(ISNUMBER(Datos!P318),AND(OR(P$1005="",Datos!P318&gt;=P$1005),OR(P$1006="",Datos!P318&lt;=P$1006)),FALSE),IF(ISNUMBER(Datos!P318),AND(Datos!P318=INT(Datos!P318),AND(OR(P$1005="",Datos!P318&gt;=P$1005),OR(P$1006="",Datos!P318&lt;=P$1006))),FALSE),OR(ISNUMBER(FIND(";"&amp;UPPER(TRIM(Datos!P318&amp;""))&amp;"=",P$1007)),ISNUMBER(FIND(";"&amp;UPPER(TRIM(Datos!P318&amp;""))&amp;";",P$1007))),OR(UPPER(TRIM(Datos!P318&amp;""))="SÍ",UPPER(TRIM(Datos!P318&amp;""))="SI",UPPER(TRIM(Datos!P318&amp;""))="NO"),IF(ISNUMBER(Datos!P318),AND(OR(P$1005="",Datos!P318&gt;=P$1005),OR(P$1006="",Datos!P318&lt;=P$1006)),FALSE),TRUE))))</f>
        <v>0.0</v>
      </c>
      <c r="Q318">
        <f>IF(Datos!Q318="",0,IF(AND(Q$1008&lt;&gt;"",Datos!Q318=Q$1008),0,IF(Q$1004=0,0,1-CHOOSE(Q$1004,IF(ISNUMBER(Datos!Q318),AND(OR(Q$1005="",Datos!Q318&gt;=Q$1005),OR(Q$1006="",Datos!Q318&lt;=Q$1006)),FALSE),IF(ISNUMBER(Datos!Q318),AND(Datos!Q318=INT(Datos!Q318),AND(OR(Q$1005="",Datos!Q318&gt;=Q$1005),OR(Q$1006="",Datos!Q318&lt;=Q$1006))),FALSE),OR(ISNUMBER(FIND(";"&amp;UPPER(TRIM(Datos!Q318&amp;""))&amp;"=",Q$1007)),ISNUMBER(FIND(";"&amp;UPPER(TRIM(Datos!Q318&amp;""))&amp;";",Q$1007))),OR(UPPER(TRIM(Datos!Q318&amp;""))="SÍ",UPPER(TRIM(Datos!Q318&amp;""))="SI",UPPER(TRIM(Datos!Q318&amp;""))="NO"),IF(ISNUMBER(Datos!Q318),AND(OR(Q$1005="",Datos!Q318&gt;=Q$1005),OR(Q$1006="",Datos!Q318&lt;=Q$1006)),FALSE),TRUE))))</f>
        <v>0.0</v>
      </c>
      <c r="R318">
        <f>IF(Datos!R318="",0,IF(AND(R$1008&lt;&gt;"",Datos!R318=R$1008),0,IF(R$1004=0,0,1-CHOOSE(R$1004,IF(ISNUMBER(Datos!R318),AND(OR(R$1005="",Datos!R318&gt;=R$1005),OR(R$1006="",Datos!R318&lt;=R$1006)),FALSE),IF(ISNUMBER(Datos!R318),AND(Datos!R318=INT(Datos!R318),AND(OR(R$1005="",Datos!R318&gt;=R$1005),OR(R$1006="",Datos!R318&lt;=R$1006))),FALSE),OR(ISNUMBER(FIND(";"&amp;UPPER(TRIM(Datos!R318&amp;""))&amp;"=",R$1007)),ISNUMBER(FIND(";"&amp;UPPER(TRIM(Datos!R318&amp;""))&amp;";",R$1007))),OR(UPPER(TRIM(Datos!R318&amp;""))="SÍ",UPPER(TRIM(Datos!R318&amp;""))="SI",UPPER(TRIM(Datos!R318&amp;""))="NO"),IF(ISNUMBER(Datos!R318),AND(OR(R$1005="",Datos!R318&gt;=R$1005),OR(R$1006="",Datos!R318&lt;=R$1006)),FALSE),TRUE))))</f>
        <v>0.0</v>
      </c>
      <c r="S318">
        <f>IF(Datos!S318="",0,IF(AND(S$1008&lt;&gt;"",Datos!S318=S$1008),0,IF(S$1004=0,0,1-CHOOSE(S$1004,IF(ISNUMBER(Datos!S318),AND(OR(S$1005="",Datos!S318&gt;=S$1005),OR(S$1006="",Datos!S318&lt;=S$1006)),FALSE),IF(ISNUMBER(Datos!S318),AND(Datos!S318=INT(Datos!S318),AND(OR(S$1005="",Datos!S318&gt;=S$1005),OR(S$1006="",Datos!S318&lt;=S$1006))),FALSE),OR(ISNUMBER(FIND(";"&amp;UPPER(TRIM(Datos!S318&amp;""))&amp;"=",S$1007)),ISNUMBER(FIND(";"&amp;UPPER(TRIM(Datos!S318&amp;""))&amp;";",S$1007))),OR(UPPER(TRIM(Datos!S318&amp;""))="SÍ",UPPER(TRIM(Datos!S318&amp;""))="SI",UPPER(TRIM(Datos!S318&amp;""))="NO"),IF(ISNUMBER(Datos!S318),AND(OR(S$1005="",Datos!S318&gt;=S$1005),OR(S$1006="",Datos!S318&lt;=S$1006)),FALSE),TRUE))))</f>
        <v>0.0</v>
      </c>
      <c r="T318">
        <f>IF(Datos!T318="",0,IF(AND(T$1008&lt;&gt;"",Datos!T318=T$1008),0,IF(T$1004=0,0,1-CHOOSE(T$1004,IF(ISNUMBER(Datos!T318),AND(OR(T$1005="",Datos!T318&gt;=T$1005),OR(T$1006="",Datos!T318&lt;=T$1006)),FALSE),IF(ISNUMBER(Datos!T318),AND(Datos!T318=INT(Datos!T318),AND(OR(T$1005="",Datos!T318&gt;=T$1005),OR(T$1006="",Datos!T318&lt;=T$1006))),FALSE),OR(ISNUMBER(FIND(";"&amp;UPPER(TRIM(Datos!T318&amp;""))&amp;"=",T$1007)),ISNUMBER(FIND(";"&amp;UPPER(TRIM(Datos!T318&amp;""))&amp;";",T$1007))),OR(UPPER(TRIM(Datos!T318&amp;""))="SÍ",UPPER(TRIM(Datos!T318&amp;""))="SI",UPPER(TRIM(Datos!T318&amp;""))="NO"),IF(ISNUMBER(Datos!T318),AND(OR(T$1005="",Datos!T318&gt;=T$1005),OR(T$1006="",Datos!T318&lt;=T$1006)),FALSE),TRUE))))</f>
        <v>0.0</v>
      </c>
      <c r="U318">
        <f>IF(Datos!U318="",0,IF(AND(U$1008&lt;&gt;"",Datos!U318=U$1008),0,IF(U$1004=0,0,1-CHOOSE(U$1004,IF(ISNUMBER(Datos!U318),AND(OR(U$1005="",Datos!U318&gt;=U$1005),OR(U$1006="",Datos!U318&lt;=U$1006)),FALSE),IF(ISNUMBER(Datos!U318),AND(Datos!U318=INT(Datos!U318),AND(OR(U$1005="",Datos!U318&gt;=U$1005),OR(U$1006="",Datos!U318&lt;=U$1006))),FALSE),OR(ISNUMBER(FIND(";"&amp;UPPER(TRIM(Datos!U318&amp;""))&amp;"=",U$1007)),ISNUMBER(FIND(";"&amp;UPPER(TRIM(Datos!U318&amp;""))&amp;";",U$1007))),OR(UPPER(TRIM(Datos!U318&amp;""))="SÍ",UPPER(TRIM(Datos!U318&amp;""))="SI",UPPER(TRIM(Datos!U318&amp;""))="NO"),IF(ISNUMBER(Datos!U318),AND(OR(U$1005="",Datos!U318&gt;=U$1005),OR(U$1006="",Datos!U318&lt;=U$1006)),FALSE),TRUE))))</f>
        <v>0.0</v>
      </c>
      <c r="V318">
        <f>IF(Datos!V318="",0,IF(AND(V$1008&lt;&gt;"",Datos!V318=V$1008),0,IF(V$1004=0,0,1-CHOOSE(V$1004,IF(ISNUMBER(Datos!V318),AND(OR(V$1005="",Datos!V318&gt;=V$1005),OR(V$1006="",Datos!V318&lt;=V$1006)),FALSE),IF(ISNUMBER(Datos!V318),AND(Datos!V318=INT(Datos!V318),AND(OR(V$1005="",Datos!V318&gt;=V$1005),OR(V$1006="",Datos!V318&lt;=V$1006))),FALSE),OR(ISNUMBER(FIND(";"&amp;UPPER(TRIM(Datos!V318&amp;""))&amp;"=",V$1007)),ISNUMBER(FIND(";"&amp;UPPER(TRIM(Datos!V318&amp;""))&amp;";",V$1007))),OR(UPPER(TRIM(Datos!V318&amp;""))="SÍ",UPPER(TRIM(Datos!V318&amp;""))="SI",UPPER(TRIM(Datos!V318&amp;""))="NO"),IF(ISNUMBER(Datos!V318),AND(OR(V$1005="",Datos!V318&gt;=V$1005),OR(V$1006="",Datos!V318&lt;=V$1006)),FALSE),TRUE))))</f>
        <v>0.0</v>
      </c>
      <c r="W318">
        <f>IF(Datos!W318="",0,IF(AND(W$1008&lt;&gt;"",Datos!W318=W$1008),0,IF(W$1004=0,0,1-CHOOSE(W$1004,IF(ISNUMBER(Datos!W318),AND(OR(W$1005="",Datos!W318&gt;=W$1005),OR(W$1006="",Datos!W318&lt;=W$1006)),FALSE),IF(ISNUMBER(Datos!W318),AND(Datos!W318=INT(Datos!W318),AND(OR(W$1005="",Datos!W318&gt;=W$1005),OR(W$1006="",Datos!W318&lt;=W$1006))),FALSE),OR(ISNUMBER(FIND(";"&amp;UPPER(TRIM(Datos!W318&amp;""))&amp;"=",W$1007)),ISNUMBER(FIND(";"&amp;UPPER(TRIM(Datos!W318&amp;""))&amp;";",W$1007))),OR(UPPER(TRIM(Datos!W318&amp;""))="SÍ",UPPER(TRIM(Datos!W318&amp;""))="SI",UPPER(TRIM(Datos!W318&amp;""))="NO"),IF(ISNUMBER(Datos!W318),AND(OR(W$1005="",Datos!W318&gt;=W$1005),OR(W$1006="",Datos!W318&lt;=W$1006)),FALSE),TRUE))))</f>
        <v>0.0</v>
      </c>
      <c r="X318">
        <f>IF(Datos!X318="",0,IF(AND(X$1008&lt;&gt;"",Datos!X318=X$1008),0,IF(X$1004=0,0,1-CHOOSE(X$1004,IF(ISNUMBER(Datos!X318),AND(OR(X$1005="",Datos!X318&gt;=X$1005),OR(X$1006="",Datos!X318&lt;=X$1006)),FALSE),IF(ISNUMBER(Datos!X318),AND(Datos!X318=INT(Datos!X318),AND(OR(X$1005="",Datos!X318&gt;=X$1005),OR(X$1006="",Datos!X318&lt;=X$1006))),FALSE),OR(ISNUMBER(FIND(";"&amp;UPPER(TRIM(Datos!X318&amp;""))&amp;"=",X$1007)),ISNUMBER(FIND(";"&amp;UPPER(TRIM(Datos!X318&amp;""))&amp;";",X$1007))),OR(UPPER(TRIM(Datos!X318&amp;""))="SÍ",UPPER(TRIM(Datos!X318&amp;""))="SI",UPPER(TRIM(Datos!X318&amp;""))="NO"),IF(ISNUMBER(Datos!X318),AND(OR(X$1005="",Datos!X318&gt;=X$1005),OR(X$1006="",Datos!X318&lt;=X$1006)),FALSE),TRUE))))</f>
        <v>0.0</v>
      </c>
      <c r="Y318">
        <f>IF(Datos!Y318="",0,IF(AND(Y$1008&lt;&gt;"",Datos!Y318=Y$1008),0,IF(Y$1004=0,0,1-CHOOSE(Y$1004,IF(ISNUMBER(Datos!Y318),AND(OR(Y$1005="",Datos!Y318&gt;=Y$1005),OR(Y$1006="",Datos!Y318&lt;=Y$1006)),FALSE),IF(ISNUMBER(Datos!Y318),AND(Datos!Y318=INT(Datos!Y318),AND(OR(Y$1005="",Datos!Y318&gt;=Y$1005),OR(Y$1006="",Datos!Y318&lt;=Y$1006))),FALSE),OR(ISNUMBER(FIND(";"&amp;UPPER(TRIM(Datos!Y318&amp;""))&amp;"=",Y$1007)),ISNUMBER(FIND(";"&amp;UPPER(TRIM(Datos!Y318&amp;""))&amp;";",Y$1007))),OR(UPPER(TRIM(Datos!Y318&amp;""))="SÍ",UPPER(TRIM(Datos!Y318&amp;""))="SI",UPPER(TRIM(Datos!Y318&amp;""))="NO"),IF(ISNUMBER(Datos!Y318),AND(OR(Y$1005="",Datos!Y318&gt;=Y$1005),OR(Y$1006="",Datos!Y318&lt;=Y$1006)),FALSE),TRUE))))</f>
        <v>0.0</v>
      </c>
      <c r="Z318">
        <f>IF(Datos!Z318="",0,IF(AND(Z$1008&lt;&gt;"",Datos!Z318=Z$1008),0,IF(Z$1004=0,0,1-CHOOSE(Z$1004,IF(ISNUMBER(Datos!Z318),AND(OR(Z$1005="",Datos!Z318&gt;=Z$1005),OR(Z$1006="",Datos!Z318&lt;=Z$1006)),FALSE),IF(ISNUMBER(Datos!Z318),AND(Datos!Z318=INT(Datos!Z318),AND(OR(Z$1005="",Datos!Z318&gt;=Z$1005),OR(Z$1006="",Datos!Z318&lt;=Z$1006))),FALSE),OR(ISNUMBER(FIND(";"&amp;UPPER(TRIM(Datos!Z318&amp;""))&amp;"=",Z$1007)),ISNUMBER(FIND(";"&amp;UPPER(TRIM(Datos!Z318&amp;""))&amp;";",Z$1007))),OR(UPPER(TRIM(Datos!Z318&amp;""))="SÍ",UPPER(TRIM(Datos!Z318&amp;""))="SI",UPPER(TRIM(Datos!Z318&amp;""))="NO"),IF(ISNUMBER(Datos!Z318),AND(OR(Z$1005="",Datos!Z318&gt;=Z$1005),OR(Z$1006="",Datos!Z318&lt;=Z$1006)),FALSE),TRUE))))</f>
        <v>0.0</v>
      </c>
      <c r="AA318">
        <f>IF(Datos!AA318="",0,IF(AND(AA$1008&lt;&gt;"",Datos!AA318=AA$1008),0,IF(AA$1004=0,0,1-CHOOSE(AA$1004,IF(ISNUMBER(Datos!AA318),AND(OR(AA$1005="",Datos!AA318&gt;=AA$1005),OR(AA$1006="",Datos!AA318&lt;=AA$1006)),FALSE),IF(ISNUMBER(Datos!AA318),AND(Datos!AA318=INT(Datos!AA318),AND(OR(AA$1005="",Datos!AA318&gt;=AA$1005),OR(AA$1006="",Datos!AA318&lt;=AA$1006))),FALSE),OR(ISNUMBER(FIND(";"&amp;UPPER(TRIM(Datos!AA318&amp;""))&amp;"=",AA$1007)),ISNUMBER(FIND(";"&amp;UPPER(TRIM(Datos!AA318&amp;""))&amp;";",AA$1007))),OR(UPPER(TRIM(Datos!AA318&amp;""))="SÍ",UPPER(TRIM(Datos!AA318&amp;""))="SI",UPPER(TRIM(Datos!AA318&amp;""))="NO"),IF(ISNUMBER(Datos!AA318),AND(OR(AA$1005="",Datos!AA318&gt;=AA$1005),OR(AA$1006="",Datos!AA318&lt;=AA$1006)),FALSE),TRUE))))</f>
        <v>0.0</v>
      </c>
      <c r="AB318">
        <f>IF(Datos!AB318="",0,IF(AND(AB$1008&lt;&gt;"",Datos!AB318=AB$1008),0,IF(AB$1004=0,0,1-CHOOSE(AB$1004,IF(ISNUMBER(Datos!AB318),AND(OR(AB$1005="",Datos!AB318&gt;=AB$1005),OR(AB$1006="",Datos!AB318&lt;=AB$1006)),FALSE),IF(ISNUMBER(Datos!AB318),AND(Datos!AB318=INT(Datos!AB318),AND(OR(AB$1005="",Datos!AB318&gt;=AB$1005),OR(AB$1006="",Datos!AB318&lt;=AB$1006))),FALSE),OR(ISNUMBER(FIND(";"&amp;UPPER(TRIM(Datos!AB318&amp;""))&amp;"=",AB$1007)),ISNUMBER(FIND(";"&amp;UPPER(TRIM(Datos!AB318&amp;""))&amp;";",AB$1007))),OR(UPPER(TRIM(Datos!AB318&amp;""))="SÍ",UPPER(TRIM(Datos!AB318&amp;""))="SI",UPPER(TRIM(Datos!AB318&amp;""))="NO"),IF(ISNUMBER(Datos!AB318),AND(OR(AB$1005="",Datos!AB318&gt;=AB$1005),OR(AB$1006="",Datos!AB318&lt;=AB$1006)),FALSE),TRUE))))</f>
        <v>0.0</v>
      </c>
      <c r="AC318">
        <f>IF(Datos!AC318="",0,IF(AND(AC$1008&lt;&gt;"",Datos!AC318=AC$1008),0,IF(AC$1004=0,0,1-CHOOSE(AC$1004,IF(ISNUMBER(Datos!AC318),AND(OR(AC$1005="",Datos!AC318&gt;=AC$1005),OR(AC$1006="",Datos!AC318&lt;=AC$1006)),FALSE),IF(ISNUMBER(Datos!AC318),AND(Datos!AC318=INT(Datos!AC318),AND(OR(AC$1005="",Datos!AC318&gt;=AC$1005),OR(AC$1006="",Datos!AC318&lt;=AC$1006))),FALSE),OR(ISNUMBER(FIND(";"&amp;UPPER(TRIM(Datos!AC318&amp;""))&amp;"=",AC$1007)),ISNUMBER(FIND(";"&amp;UPPER(TRIM(Datos!AC318&amp;""))&amp;";",AC$1007))),OR(UPPER(TRIM(Datos!AC318&amp;""))="SÍ",UPPER(TRIM(Datos!AC318&amp;""))="SI",UPPER(TRIM(Datos!AC318&amp;""))="NO"),IF(ISNUMBER(Datos!AC318),AND(OR(AC$1005="",Datos!AC318&gt;=AC$1005),OR(AC$1006="",Datos!AC318&lt;=AC$1006)),FALSE),TRUE))))</f>
        <v>0.0</v>
      </c>
      <c r="AD318">
        <f>IF(Datos!AD318="",0,IF(AND(AD$1008&lt;&gt;"",Datos!AD318=AD$1008),0,IF(AD$1004=0,0,1-CHOOSE(AD$1004,IF(ISNUMBER(Datos!AD318),AND(OR(AD$1005="",Datos!AD318&gt;=AD$1005),OR(AD$1006="",Datos!AD318&lt;=AD$1006)),FALSE),IF(ISNUMBER(Datos!AD318),AND(Datos!AD318=INT(Datos!AD318),AND(OR(AD$1005="",Datos!AD318&gt;=AD$1005),OR(AD$1006="",Datos!AD318&lt;=AD$1006))),FALSE),OR(ISNUMBER(FIND(";"&amp;UPPER(TRIM(Datos!AD318&amp;""))&amp;"=",AD$1007)),ISNUMBER(FIND(";"&amp;UPPER(TRIM(Datos!AD318&amp;""))&amp;";",AD$1007))),OR(UPPER(TRIM(Datos!AD318&amp;""))="SÍ",UPPER(TRIM(Datos!AD318&amp;""))="SI",UPPER(TRIM(Datos!AD318&amp;""))="NO"),IF(ISNUMBER(Datos!AD318),AND(OR(AD$1005="",Datos!AD318&gt;=AD$1005),OR(AD$1006="",Datos!AD318&lt;=AD$1006)),FALSE),TRUE))))</f>
        <v>0.0</v>
      </c>
      <c r="AE318">
        <f>IF(Datos!AE318="",0,IF(AND(AE$1008&lt;&gt;"",Datos!AE318=AE$1008),0,IF(AE$1004=0,0,1-CHOOSE(AE$1004,IF(ISNUMBER(Datos!AE318),AND(OR(AE$1005="",Datos!AE318&gt;=AE$1005),OR(AE$1006="",Datos!AE318&lt;=AE$1006)),FALSE),IF(ISNUMBER(Datos!AE318),AND(Datos!AE318=INT(Datos!AE318),AND(OR(AE$1005="",Datos!AE318&gt;=AE$1005),OR(AE$1006="",Datos!AE318&lt;=AE$1006))),FALSE),OR(ISNUMBER(FIND(";"&amp;UPPER(TRIM(Datos!AE318&amp;""))&amp;"=",AE$1007)),ISNUMBER(FIND(";"&amp;UPPER(TRIM(Datos!AE318&amp;""))&amp;";",AE$1007))),OR(UPPER(TRIM(Datos!AE318&amp;""))="SÍ",UPPER(TRIM(Datos!AE318&amp;""))="SI",UPPER(TRIM(Datos!AE318&amp;""))="NO"),IF(ISNUMBER(Datos!AE318),AND(OR(AE$1005="",Datos!AE318&gt;=AE$1005),OR(AE$1006="",Datos!AE318&lt;=AE$1006)),FALSE),TRUE))))</f>
        <v>0.0</v>
      </c>
    </row>
    <row r="319" spans="2:31">
      <c r="B319">
        <f>IF(Datos!B319="",0,IF(AND(B$1008&lt;&gt;"",Datos!B319=B$1008),0,IF(B$1004=0,0,1-CHOOSE(B$1004,IF(ISNUMBER(Datos!B319),AND(OR(B$1005="",Datos!B319&gt;=B$1005),OR(B$1006="",Datos!B319&lt;=B$1006)),FALSE),IF(ISNUMBER(Datos!B319),AND(Datos!B319=INT(Datos!B319),AND(OR(B$1005="",Datos!B319&gt;=B$1005),OR(B$1006="",Datos!B319&lt;=B$1006))),FALSE),OR(ISNUMBER(FIND(";"&amp;UPPER(TRIM(Datos!B319&amp;""))&amp;"=",B$1007)),ISNUMBER(FIND(";"&amp;UPPER(TRIM(Datos!B319&amp;""))&amp;";",B$1007))),OR(UPPER(TRIM(Datos!B319&amp;""))="SÍ",UPPER(TRIM(Datos!B319&amp;""))="SI",UPPER(TRIM(Datos!B319&amp;""))="NO"),IF(ISNUMBER(Datos!B319),AND(OR(B$1005="",Datos!B319&gt;=B$1005),OR(B$1006="",Datos!B319&lt;=B$1006)),FALSE),TRUE))))</f>
        <v>0.0</v>
      </c>
      <c r="C319">
        <f>IF(Datos!C319="",0,IF(AND(C$1008&lt;&gt;"",Datos!C319=C$1008),0,IF(C$1004=0,0,1-CHOOSE(C$1004,IF(ISNUMBER(Datos!C319),AND(OR(C$1005="",Datos!C319&gt;=C$1005),OR(C$1006="",Datos!C319&lt;=C$1006)),FALSE),IF(ISNUMBER(Datos!C319),AND(Datos!C319=INT(Datos!C319),AND(OR(C$1005="",Datos!C319&gt;=C$1005),OR(C$1006="",Datos!C319&lt;=C$1006))),FALSE),OR(ISNUMBER(FIND(";"&amp;UPPER(TRIM(Datos!C319&amp;""))&amp;"=",C$1007)),ISNUMBER(FIND(";"&amp;UPPER(TRIM(Datos!C319&amp;""))&amp;";",C$1007))),OR(UPPER(TRIM(Datos!C319&amp;""))="SÍ",UPPER(TRIM(Datos!C319&amp;""))="SI",UPPER(TRIM(Datos!C319&amp;""))="NO"),IF(ISNUMBER(Datos!C319),AND(OR(C$1005="",Datos!C319&gt;=C$1005),OR(C$1006="",Datos!C319&lt;=C$1006)),FALSE),TRUE))))</f>
        <v>0.0</v>
      </c>
      <c r="D319">
        <f>IF(Datos!D319="",0,IF(AND(D$1008&lt;&gt;"",Datos!D319=D$1008),0,IF(D$1004=0,0,1-CHOOSE(D$1004,IF(ISNUMBER(Datos!D319),AND(OR(D$1005="",Datos!D319&gt;=D$1005),OR(D$1006="",Datos!D319&lt;=D$1006)),FALSE),IF(ISNUMBER(Datos!D319),AND(Datos!D319=INT(Datos!D319),AND(OR(D$1005="",Datos!D319&gt;=D$1005),OR(D$1006="",Datos!D319&lt;=D$1006))),FALSE),OR(ISNUMBER(FIND(";"&amp;UPPER(TRIM(Datos!D319&amp;""))&amp;"=",D$1007)),ISNUMBER(FIND(";"&amp;UPPER(TRIM(Datos!D319&amp;""))&amp;";",D$1007))),OR(UPPER(TRIM(Datos!D319&amp;""))="SÍ",UPPER(TRIM(Datos!D319&amp;""))="SI",UPPER(TRIM(Datos!D319&amp;""))="NO"),IF(ISNUMBER(Datos!D319),AND(OR(D$1005="",Datos!D319&gt;=D$1005),OR(D$1006="",Datos!D319&lt;=D$1006)),FALSE),TRUE))))</f>
        <v>0.0</v>
      </c>
      <c r="E319">
        <f>IF(Datos!E319="",0,IF(AND(E$1008&lt;&gt;"",Datos!E319=E$1008),0,IF(E$1004=0,0,1-CHOOSE(E$1004,IF(ISNUMBER(Datos!E319),AND(OR(E$1005="",Datos!E319&gt;=E$1005),OR(E$1006="",Datos!E319&lt;=E$1006)),FALSE),IF(ISNUMBER(Datos!E319),AND(Datos!E319=INT(Datos!E319),AND(OR(E$1005="",Datos!E319&gt;=E$1005),OR(E$1006="",Datos!E319&lt;=E$1006))),FALSE),OR(ISNUMBER(FIND(";"&amp;UPPER(TRIM(Datos!E319&amp;""))&amp;"=",E$1007)),ISNUMBER(FIND(";"&amp;UPPER(TRIM(Datos!E319&amp;""))&amp;";",E$1007))),OR(UPPER(TRIM(Datos!E319&amp;""))="SÍ",UPPER(TRIM(Datos!E319&amp;""))="SI",UPPER(TRIM(Datos!E319&amp;""))="NO"),IF(ISNUMBER(Datos!E319),AND(OR(E$1005="",Datos!E319&gt;=E$1005),OR(E$1006="",Datos!E319&lt;=E$1006)),FALSE),TRUE))))</f>
        <v>0.0</v>
      </c>
      <c r="F319">
        <f>IF(Datos!F319="",0,IF(AND(F$1008&lt;&gt;"",Datos!F319=F$1008),0,IF(F$1004=0,0,1-CHOOSE(F$1004,IF(ISNUMBER(Datos!F319),AND(OR(F$1005="",Datos!F319&gt;=F$1005),OR(F$1006="",Datos!F319&lt;=F$1006)),FALSE),IF(ISNUMBER(Datos!F319),AND(Datos!F319=INT(Datos!F319),AND(OR(F$1005="",Datos!F319&gt;=F$1005),OR(F$1006="",Datos!F319&lt;=F$1006))),FALSE),OR(ISNUMBER(FIND(";"&amp;UPPER(TRIM(Datos!F319&amp;""))&amp;"=",F$1007)),ISNUMBER(FIND(";"&amp;UPPER(TRIM(Datos!F319&amp;""))&amp;";",F$1007))),OR(UPPER(TRIM(Datos!F319&amp;""))="SÍ",UPPER(TRIM(Datos!F319&amp;""))="SI",UPPER(TRIM(Datos!F319&amp;""))="NO"),IF(ISNUMBER(Datos!F319),AND(OR(F$1005="",Datos!F319&gt;=F$1005),OR(F$1006="",Datos!F319&lt;=F$1006)),FALSE),TRUE))))</f>
        <v>0.0</v>
      </c>
      <c r="G319">
        <f>IF(Datos!G319="",0,IF(AND(G$1008&lt;&gt;"",Datos!G319=G$1008),0,IF(G$1004=0,0,1-CHOOSE(G$1004,IF(ISNUMBER(Datos!G319),AND(OR(G$1005="",Datos!G319&gt;=G$1005),OR(G$1006="",Datos!G319&lt;=G$1006)),FALSE),IF(ISNUMBER(Datos!G319),AND(Datos!G319=INT(Datos!G319),AND(OR(G$1005="",Datos!G319&gt;=G$1005),OR(G$1006="",Datos!G319&lt;=G$1006))),FALSE),OR(ISNUMBER(FIND(";"&amp;UPPER(TRIM(Datos!G319&amp;""))&amp;"=",G$1007)),ISNUMBER(FIND(";"&amp;UPPER(TRIM(Datos!G319&amp;""))&amp;";",G$1007))),OR(UPPER(TRIM(Datos!G319&amp;""))="SÍ",UPPER(TRIM(Datos!G319&amp;""))="SI",UPPER(TRIM(Datos!G319&amp;""))="NO"),IF(ISNUMBER(Datos!G319),AND(OR(G$1005="",Datos!G319&gt;=G$1005),OR(G$1006="",Datos!G319&lt;=G$1006)),FALSE),TRUE))))</f>
        <v>0.0</v>
      </c>
      <c r="H319">
        <f>IF(Datos!H319="",0,IF(AND(H$1008&lt;&gt;"",Datos!H319=H$1008),0,IF(H$1004=0,0,1-CHOOSE(H$1004,IF(ISNUMBER(Datos!H319),AND(OR(H$1005="",Datos!H319&gt;=H$1005),OR(H$1006="",Datos!H319&lt;=H$1006)),FALSE),IF(ISNUMBER(Datos!H319),AND(Datos!H319=INT(Datos!H319),AND(OR(H$1005="",Datos!H319&gt;=H$1005),OR(H$1006="",Datos!H319&lt;=H$1006))),FALSE),OR(ISNUMBER(FIND(";"&amp;UPPER(TRIM(Datos!H319&amp;""))&amp;"=",H$1007)),ISNUMBER(FIND(";"&amp;UPPER(TRIM(Datos!H319&amp;""))&amp;";",H$1007))),OR(UPPER(TRIM(Datos!H319&amp;""))="SÍ",UPPER(TRIM(Datos!H319&amp;""))="SI",UPPER(TRIM(Datos!H319&amp;""))="NO"),IF(ISNUMBER(Datos!H319),AND(OR(H$1005="",Datos!H319&gt;=H$1005),OR(H$1006="",Datos!H319&lt;=H$1006)),FALSE),TRUE))))</f>
        <v>0.0</v>
      </c>
      <c r="I319">
        <f>IF(Datos!I319="",0,IF(AND(I$1008&lt;&gt;"",Datos!I319=I$1008),0,IF(I$1004=0,0,1-CHOOSE(I$1004,IF(ISNUMBER(Datos!I319),AND(OR(I$1005="",Datos!I319&gt;=I$1005),OR(I$1006="",Datos!I319&lt;=I$1006)),FALSE),IF(ISNUMBER(Datos!I319),AND(Datos!I319=INT(Datos!I319),AND(OR(I$1005="",Datos!I319&gt;=I$1005),OR(I$1006="",Datos!I319&lt;=I$1006))),FALSE),OR(ISNUMBER(FIND(";"&amp;UPPER(TRIM(Datos!I319&amp;""))&amp;"=",I$1007)),ISNUMBER(FIND(";"&amp;UPPER(TRIM(Datos!I319&amp;""))&amp;";",I$1007))),OR(UPPER(TRIM(Datos!I319&amp;""))="SÍ",UPPER(TRIM(Datos!I319&amp;""))="SI",UPPER(TRIM(Datos!I319&amp;""))="NO"),IF(ISNUMBER(Datos!I319),AND(OR(I$1005="",Datos!I319&gt;=I$1005),OR(I$1006="",Datos!I319&lt;=I$1006)),FALSE),TRUE))))</f>
        <v>0.0</v>
      </c>
      <c r="J319">
        <f>IF(Datos!J319="",0,IF(AND(J$1008&lt;&gt;"",Datos!J319=J$1008),0,IF(J$1004=0,0,1-CHOOSE(J$1004,IF(ISNUMBER(Datos!J319),AND(OR(J$1005="",Datos!J319&gt;=J$1005),OR(J$1006="",Datos!J319&lt;=J$1006)),FALSE),IF(ISNUMBER(Datos!J319),AND(Datos!J319=INT(Datos!J319),AND(OR(J$1005="",Datos!J319&gt;=J$1005),OR(J$1006="",Datos!J319&lt;=J$1006))),FALSE),OR(ISNUMBER(FIND(";"&amp;UPPER(TRIM(Datos!J319&amp;""))&amp;"=",J$1007)),ISNUMBER(FIND(";"&amp;UPPER(TRIM(Datos!J319&amp;""))&amp;";",J$1007))),OR(UPPER(TRIM(Datos!J319&amp;""))="SÍ",UPPER(TRIM(Datos!J319&amp;""))="SI",UPPER(TRIM(Datos!J319&amp;""))="NO"),IF(ISNUMBER(Datos!J319),AND(OR(J$1005="",Datos!J319&gt;=J$1005),OR(J$1006="",Datos!J319&lt;=J$1006)),FALSE),TRUE))))</f>
        <v>0.0</v>
      </c>
      <c r="K319">
        <f>IF(Datos!K319="",0,IF(AND(K$1008&lt;&gt;"",Datos!K319=K$1008),0,IF(K$1004=0,0,1-CHOOSE(K$1004,IF(ISNUMBER(Datos!K319),AND(OR(K$1005="",Datos!K319&gt;=K$1005),OR(K$1006="",Datos!K319&lt;=K$1006)),FALSE),IF(ISNUMBER(Datos!K319),AND(Datos!K319=INT(Datos!K319),AND(OR(K$1005="",Datos!K319&gt;=K$1005),OR(K$1006="",Datos!K319&lt;=K$1006))),FALSE),OR(ISNUMBER(FIND(";"&amp;UPPER(TRIM(Datos!K319&amp;""))&amp;"=",K$1007)),ISNUMBER(FIND(";"&amp;UPPER(TRIM(Datos!K319&amp;""))&amp;";",K$1007))),OR(UPPER(TRIM(Datos!K319&amp;""))="SÍ",UPPER(TRIM(Datos!K319&amp;""))="SI",UPPER(TRIM(Datos!K319&amp;""))="NO"),IF(ISNUMBER(Datos!K319),AND(OR(K$1005="",Datos!K319&gt;=K$1005),OR(K$1006="",Datos!K319&lt;=K$1006)),FALSE),TRUE))))</f>
        <v>0.0</v>
      </c>
      <c r="L319">
        <f>IF(Datos!L319="",0,IF(AND(L$1008&lt;&gt;"",Datos!L319=L$1008),0,IF(L$1004=0,0,1-CHOOSE(L$1004,IF(ISNUMBER(Datos!L319),AND(OR(L$1005="",Datos!L319&gt;=L$1005),OR(L$1006="",Datos!L319&lt;=L$1006)),FALSE),IF(ISNUMBER(Datos!L319),AND(Datos!L319=INT(Datos!L319),AND(OR(L$1005="",Datos!L319&gt;=L$1005),OR(L$1006="",Datos!L319&lt;=L$1006))),FALSE),OR(ISNUMBER(FIND(";"&amp;UPPER(TRIM(Datos!L319&amp;""))&amp;"=",L$1007)),ISNUMBER(FIND(";"&amp;UPPER(TRIM(Datos!L319&amp;""))&amp;";",L$1007))),OR(UPPER(TRIM(Datos!L319&amp;""))="SÍ",UPPER(TRIM(Datos!L319&amp;""))="SI",UPPER(TRIM(Datos!L319&amp;""))="NO"),IF(ISNUMBER(Datos!L319),AND(OR(L$1005="",Datos!L319&gt;=L$1005),OR(L$1006="",Datos!L319&lt;=L$1006)),FALSE),TRUE))))</f>
        <v>0.0</v>
      </c>
      <c r="M319">
        <f>IF(Datos!M319="",0,IF(AND(M$1008&lt;&gt;"",Datos!M319=M$1008),0,IF(M$1004=0,0,1-CHOOSE(M$1004,IF(ISNUMBER(Datos!M319),AND(OR(M$1005="",Datos!M319&gt;=M$1005),OR(M$1006="",Datos!M319&lt;=M$1006)),FALSE),IF(ISNUMBER(Datos!M319),AND(Datos!M319=INT(Datos!M319),AND(OR(M$1005="",Datos!M319&gt;=M$1005),OR(M$1006="",Datos!M319&lt;=M$1006))),FALSE),OR(ISNUMBER(FIND(";"&amp;UPPER(TRIM(Datos!M319&amp;""))&amp;"=",M$1007)),ISNUMBER(FIND(";"&amp;UPPER(TRIM(Datos!M319&amp;""))&amp;";",M$1007))),OR(UPPER(TRIM(Datos!M319&amp;""))="SÍ",UPPER(TRIM(Datos!M319&amp;""))="SI",UPPER(TRIM(Datos!M319&amp;""))="NO"),IF(ISNUMBER(Datos!M319),AND(OR(M$1005="",Datos!M319&gt;=M$1005),OR(M$1006="",Datos!M319&lt;=M$1006)),FALSE),TRUE))))</f>
        <v>0.0</v>
      </c>
      <c r="N319">
        <f>IF(Datos!N319="",0,IF(AND(N$1008&lt;&gt;"",Datos!N319=N$1008),0,IF(N$1004=0,0,1-CHOOSE(N$1004,IF(ISNUMBER(Datos!N319),AND(OR(N$1005="",Datos!N319&gt;=N$1005),OR(N$1006="",Datos!N319&lt;=N$1006)),FALSE),IF(ISNUMBER(Datos!N319),AND(Datos!N319=INT(Datos!N319),AND(OR(N$1005="",Datos!N319&gt;=N$1005),OR(N$1006="",Datos!N319&lt;=N$1006))),FALSE),OR(ISNUMBER(FIND(";"&amp;UPPER(TRIM(Datos!N319&amp;""))&amp;"=",N$1007)),ISNUMBER(FIND(";"&amp;UPPER(TRIM(Datos!N319&amp;""))&amp;";",N$1007))),OR(UPPER(TRIM(Datos!N319&amp;""))="SÍ",UPPER(TRIM(Datos!N319&amp;""))="SI",UPPER(TRIM(Datos!N319&amp;""))="NO"),IF(ISNUMBER(Datos!N319),AND(OR(N$1005="",Datos!N319&gt;=N$1005),OR(N$1006="",Datos!N319&lt;=N$1006)),FALSE),TRUE))))</f>
        <v>0.0</v>
      </c>
      <c r="O319">
        <f>IF(Datos!O319="",0,IF(AND(O$1008&lt;&gt;"",Datos!O319=O$1008),0,IF(O$1004=0,0,1-CHOOSE(O$1004,IF(ISNUMBER(Datos!O319),AND(OR(O$1005="",Datos!O319&gt;=O$1005),OR(O$1006="",Datos!O319&lt;=O$1006)),FALSE),IF(ISNUMBER(Datos!O319),AND(Datos!O319=INT(Datos!O319),AND(OR(O$1005="",Datos!O319&gt;=O$1005),OR(O$1006="",Datos!O319&lt;=O$1006))),FALSE),OR(ISNUMBER(FIND(";"&amp;UPPER(TRIM(Datos!O319&amp;""))&amp;"=",O$1007)),ISNUMBER(FIND(";"&amp;UPPER(TRIM(Datos!O319&amp;""))&amp;";",O$1007))),OR(UPPER(TRIM(Datos!O319&amp;""))="SÍ",UPPER(TRIM(Datos!O319&amp;""))="SI",UPPER(TRIM(Datos!O319&amp;""))="NO"),IF(ISNUMBER(Datos!O319),AND(OR(O$1005="",Datos!O319&gt;=O$1005),OR(O$1006="",Datos!O319&lt;=O$1006)),FALSE),TRUE))))</f>
        <v>0.0</v>
      </c>
      <c r="P319">
        <f>IF(Datos!P319="",0,IF(AND(P$1008&lt;&gt;"",Datos!P319=P$1008),0,IF(P$1004=0,0,1-CHOOSE(P$1004,IF(ISNUMBER(Datos!P319),AND(OR(P$1005="",Datos!P319&gt;=P$1005),OR(P$1006="",Datos!P319&lt;=P$1006)),FALSE),IF(ISNUMBER(Datos!P319),AND(Datos!P319=INT(Datos!P319),AND(OR(P$1005="",Datos!P319&gt;=P$1005),OR(P$1006="",Datos!P319&lt;=P$1006))),FALSE),OR(ISNUMBER(FIND(";"&amp;UPPER(TRIM(Datos!P319&amp;""))&amp;"=",P$1007)),ISNUMBER(FIND(";"&amp;UPPER(TRIM(Datos!P319&amp;""))&amp;";",P$1007))),OR(UPPER(TRIM(Datos!P319&amp;""))="SÍ",UPPER(TRIM(Datos!P319&amp;""))="SI",UPPER(TRIM(Datos!P319&amp;""))="NO"),IF(ISNUMBER(Datos!P319),AND(OR(P$1005="",Datos!P319&gt;=P$1005),OR(P$1006="",Datos!P319&lt;=P$1006)),FALSE),TRUE))))</f>
        <v>0.0</v>
      </c>
      <c r="Q319">
        <f>IF(Datos!Q319="",0,IF(AND(Q$1008&lt;&gt;"",Datos!Q319=Q$1008),0,IF(Q$1004=0,0,1-CHOOSE(Q$1004,IF(ISNUMBER(Datos!Q319),AND(OR(Q$1005="",Datos!Q319&gt;=Q$1005),OR(Q$1006="",Datos!Q319&lt;=Q$1006)),FALSE),IF(ISNUMBER(Datos!Q319),AND(Datos!Q319=INT(Datos!Q319),AND(OR(Q$1005="",Datos!Q319&gt;=Q$1005),OR(Q$1006="",Datos!Q319&lt;=Q$1006))),FALSE),OR(ISNUMBER(FIND(";"&amp;UPPER(TRIM(Datos!Q319&amp;""))&amp;"=",Q$1007)),ISNUMBER(FIND(";"&amp;UPPER(TRIM(Datos!Q319&amp;""))&amp;";",Q$1007))),OR(UPPER(TRIM(Datos!Q319&amp;""))="SÍ",UPPER(TRIM(Datos!Q319&amp;""))="SI",UPPER(TRIM(Datos!Q319&amp;""))="NO"),IF(ISNUMBER(Datos!Q319),AND(OR(Q$1005="",Datos!Q319&gt;=Q$1005),OR(Q$1006="",Datos!Q319&lt;=Q$1006)),FALSE),TRUE))))</f>
        <v>0.0</v>
      </c>
      <c r="R319">
        <f>IF(Datos!R319="",0,IF(AND(R$1008&lt;&gt;"",Datos!R319=R$1008),0,IF(R$1004=0,0,1-CHOOSE(R$1004,IF(ISNUMBER(Datos!R319),AND(OR(R$1005="",Datos!R319&gt;=R$1005),OR(R$1006="",Datos!R319&lt;=R$1006)),FALSE),IF(ISNUMBER(Datos!R319),AND(Datos!R319=INT(Datos!R319),AND(OR(R$1005="",Datos!R319&gt;=R$1005),OR(R$1006="",Datos!R319&lt;=R$1006))),FALSE),OR(ISNUMBER(FIND(";"&amp;UPPER(TRIM(Datos!R319&amp;""))&amp;"=",R$1007)),ISNUMBER(FIND(";"&amp;UPPER(TRIM(Datos!R319&amp;""))&amp;";",R$1007))),OR(UPPER(TRIM(Datos!R319&amp;""))="SÍ",UPPER(TRIM(Datos!R319&amp;""))="SI",UPPER(TRIM(Datos!R319&amp;""))="NO"),IF(ISNUMBER(Datos!R319),AND(OR(R$1005="",Datos!R319&gt;=R$1005),OR(R$1006="",Datos!R319&lt;=R$1006)),FALSE),TRUE))))</f>
        <v>0.0</v>
      </c>
      <c r="S319">
        <f>IF(Datos!S319="",0,IF(AND(S$1008&lt;&gt;"",Datos!S319=S$1008),0,IF(S$1004=0,0,1-CHOOSE(S$1004,IF(ISNUMBER(Datos!S319),AND(OR(S$1005="",Datos!S319&gt;=S$1005),OR(S$1006="",Datos!S319&lt;=S$1006)),FALSE),IF(ISNUMBER(Datos!S319),AND(Datos!S319=INT(Datos!S319),AND(OR(S$1005="",Datos!S319&gt;=S$1005),OR(S$1006="",Datos!S319&lt;=S$1006))),FALSE),OR(ISNUMBER(FIND(";"&amp;UPPER(TRIM(Datos!S319&amp;""))&amp;"=",S$1007)),ISNUMBER(FIND(";"&amp;UPPER(TRIM(Datos!S319&amp;""))&amp;";",S$1007))),OR(UPPER(TRIM(Datos!S319&amp;""))="SÍ",UPPER(TRIM(Datos!S319&amp;""))="SI",UPPER(TRIM(Datos!S319&amp;""))="NO"),IF(ISNUMBER(Datos!S319),AND(OR(S$1005="",Datos!S319&gt;=S$1005),OR(S$1006="",Datos!S319&lt;=S$1006)),FALSE),TRUE))))</f>
        <v>0.0</v>
      </c>
      <c r="T319">
        <f>IF(Datos!T319="",0,IF(AND(T$1008&lt;&gt;"",Datos!T319=T$1008),0,IF(T$1004=0,0,1-CHOOSE(T$1004,IF(ISNUMBER(Datos!T319),AND(OR(T$1005="",Datos!T319&gt;=T$1005),OR(T$1006="",Datos!T319&lt;=T$1006)),FALSE),IF(ISNUMBER(Datos!T319),AND(Datos!T319=INT(Datos!T319),AND(OR(T$1005="",Datos!T319&gt;=T$1005),OR(T$1006="",Datos!T319&lt;=T$1006))),FALSE),OR(ISNUMBER(FIND(";"&amp;UPPER(TRIM(Datos!T319&amp;""))&amp;"=",T$1007)),ISNUMBER(FIND(";"&amp;UPPER(TRIM(Datos!T319&amp;""))&amp;";",T$1007))),OR(UPPER(TRIM(Datos!T319&amp;""))="SÍ",UPPER(TRIM(Datos!T319&amp;""))="SI",UPPER(TRIM(Datos!T319&amp;""))="NO"),IF(ISNUMBER(Datos!T319),AND(OR(T$1005="",Datos!T319&gt;=T$1005),OR(T$1006="",Datos!T319&lt;=T$1006)),FALSE),TRUE))))</f>
        <v>0.0</v>
      </c>
      <c r="U319">
        <f>IF(Datos!U319="",0,IF(AND(U$1008&lt;&gt;"",Datos!U319=U$1008),0,IF(U$1004=0,0,1-CHOOSE(U$1004,IF(ISNUMBER(Datos!U319),AND(OR(U$1005="",Datos!U319&gt;=U$1005),OR(U$1006="",Datos!U319&lt;=U$1006)),FALSE),IF(ISNUMBER(Datos!U319),AND(Datos!U319=INT(Datos!U319),AND(OR(U$1005="",Datos!U319&gt;=U$1005),OR(U$1006="",Datos!U319&lt;=U$1006))),FALSE),OR(ISNUMBER(FIND(";"&amp;UPPER(TRIM(Datos!U319&amp;""))&amp;"=",U$1007)),ISNUMBER(FIND(";"&amp;UPPER(TRIM(Datos!U319&amp;""))&amp;";",U$1007))),OR(UPPER(TRIM(Datos!U319&amp;""))="SÍ",UPPER(TRIM(Datos!U319&amp;""))="SI",UPPER(TRIM(Datos!U319&amp;""))="NO"),IF(ISNUMBER(Datos!U319),AND(OR(U$1005="",Datos!U319&gt;=U$1005),OR(U$1006="",Datos!U319&lt;=U$1006)),FALSE),TRUE))))</f>
        <v>0.0</v>
      </c>
      <c r="V319">
        <f>IF(Datos!V319="",0,IF(AND(V$1008&lt;&gt;"",Datos!V319=V$1008),0,IF(V$1004=0,0,1-CHOOSE(V$1004,IF(ISNUMBER(Datos!V319),AND(OR(V$1005="",Datos!V319&gt;=V$1005),OR(V$1006="",Datos!V319&lt;=V$1006)),FALSE),IF(ISNUMBER(Datos!V319),AND(Datos!V319=INT(Datos!V319),AND(OR(V$1005="",Datos!V319&gt;=V$1005),OR(V$1006="",Datos!V319&lt;=V$1006))),FALSE),OR(ISNUMBER(FIND(";"&amp;UPPER(TRIM(Datos!V319&amp;""))&amp;"=",V$1007)),ISNUMBER(FIND(";"&amp;UPPER(TRIM(Datos!V319&amp;""))&amp;";",V$1007))),OR(UPPER(TRIM(Datos!V319&amp;""))="SÍ",UPPER(TRIM(Datos!V319&amp;""))="SI",UPPER(TRIM(Datos!V319&amp;""))="NO"),IF(ISNUMBER(Datos!V319),AND(OR(V$1005="",Datos!V319&gt;=V$1005),OR(V$1006="",Datos!V319&lt;=V$1006)),FALSE),TRUE))))</f>
        <v>0.0</v>
      </c>
      <c r="W319">
        <f>IF(Datos!W319="",0,IF(AND(W$1008&lt;&gt;"",Datos!W319=W$1008),0,IF(W$1004=0,0,1-CHOOSE(W$1004,IF(ISNUMBER(Datos!W319),AND(OR(W$1005="",Datos!W319&gt;=W$1005),OR(W$1006="",Datos!W319&lt;=W$1006)),FALSE),IF(ISNUMBER(Datos!W319),AND(Datos!W319=INT(Datos!W319),AND(OR(W$1005="",Datos!W319&gt;=W$1005),OR(W$1006="",Datos!W319&lt;=W$1006))),FALSE),OR(ISNUMBER(FIND(";"&amp;UPPER(TRIM(Datos!W319&amp;""))&amp;"=",W$1007)),ISNUMBER(FIND(";"&amp;UPPER(TRIM(Datos!W319&amp;""))&amp;";",W$1007))),OR(UPPER(TRIM(Datos!W319&amp;""))="SÍ",UPPER(TRIM(Datos!W319&amp;""))="SI",UPPER(TRIM(Datos!W319&amp;""))="NO"),IF(ISNUMBER(Datos!W319),AND(OR(W$1005="",Datos!W319&gt;=W$1005),OR(W$1006="",Datos!W319&lt;=W$1006)),FALSE),TRUE))))</f>
        <v>0.0</v>
      </c>
      <c r="X319">
        <f>IF(Datos!X319="",0,IF(AND(X$1008&lt;&gt;"",Datos!X319=X$1008),0,IF(X$1004=0,0,1-CHOOSE(X$1004,IF(ISNUMBER(Datos!X319),AND(OR(X$1005="",Datos!X319&gt;=X$1005),OR(X$1006="",Datos!X319&lt;=X$1006)),FALSE),IF(ISNUMBER(Datos!X319),AND(Datos!X319=INT(Datos!X319),AND(OR(X$1005="",Datos!X319&gt;=X$1005),OR(X$1006="",Datos!X319&lt;=X$1006))),FALSE),OR(ISNUMBER(FIND(";"&amp;UPPER(TRIM(Datos!X319&amp;""))&amp;"=",X$1007)),ISNUMBER(FIND(";"&amp;UPPER(TRIM(Datos!X319&amp;""))&amp;";",X$1007))),OR(UPPER(TRIM(Datos!X319&amp;""))="SÍ",UPPER(TRIM(Datos!X319&amp;""))="SI",UPPER(TRIM(Datos!X319&amp;""))="NO"),IF(ISNUMBER(Datos!X319),AND(OR(X$1005="",Datos!X319&gt;=X$1005),OR(X$1006="",Datos!X319&lt;=X$1006)),FALSE),TRUE))))</f>
        <v>0.0</v>
      </c>
      <c r="Y319">
        <f>IF(Datos!Y319="",0,IF(AND(Y$1008&lt;&gt;"",Datos!Y319=Y$1008),0,IF(Y$1004=0,0,1-CHOOSE(Y$1004,IF(ISNUMBER(Datos!Y319),AND(OR(Y$1005="",Datos!Y319&gt;=Y$1005),OR(Y$1006="",Datos!Y319&lt;=Y$1006)),FALSE),IF(ISNUMBER(Datos!Y319),AND(Datos!Y319=INT(Datos!Y319),AND(OR(Y$1005="",Datos!Y319&gt;=Y$1005),OR(Y$1006="",Datos!Y319&lt;=Y$1006))),FALSE),OR(ISNUMBER(FIND(";"&amp;UPPER(TRIM(Datos!Y319&amp;""))&amp;"=",Y$1007)),ISNUMBER(FIND(";"&amp;UPPER(TRIM(Datos!Y319&amp;""))&amp;";",Y$1007))),OR(UPPER(TRIM(Datos!Y319&amp;""))="SÍ",UPPER(TRIM(Datos!Y319&amp;""))="SI",UPPER(TRIM(Datos!Y319&amp;""))="NO"),IF(ISNUMBER(Datos!Y319),AND(OR(Y$1005="",Datos!Y319&gt;=Y$1005),OR(Y$1006="",Datos!Y319&lt;=Y$1006)),FALSE),TRUE))))</f>
        <v>0.0</v>
      </c>
      <c r="Z319">
        <f>IF(Datos!Z319="",0,IF(AND(Z$1008&lt;&gt;"",Datos!Z319=Z$1008),0,IF(Z$1004=0,0,1-CHOOSE(Z$1004,IF(ISNUMBER(Datos!Z319),AND(OR(Z$1005="",Datos!Z319&gt;=Z$1005),OR(Z$1006="",Datos!Z319&lt;=Z$1006)),FALSE),IF(ISNUMBER(Datos!Z319),AND(Datos!Z319=INT(Datos!Z319),AND(OR(Z$1005="",Datos!Z319&gt;=Z$1005),OR(Z$1006="",Datos!Z319&lt;=Z$1006))),FALSE),OR(ISNUMBER(FIND(";"&amp;UPPER(TRIM(Datos!Z319&amp;""))&amp;"=",Z$1007)),ISNUMBER(FIND(";"&amp;UPPER(TRIM(Datos!Z319&amp;""))&amp;";",Z$1007))),OR(UPPER(TRIM(Datos!Z319&amp;""))="SÍ",UPPER(TRIM(Datos!Z319&amp;""))="SI",UPPER(TRIM(Datos!Z319&amp;""))="NO"),IF(ISNUMBER(Datos!Z319),AND(OR(Z$1005="",Datos!Z319&gt;=Z$1005),OR(Z$1006="",Datos!Z319&lt;=Z$1006)),FALSE),TRUE))))</f>
        <v>0.0</v>
      </c>
      <c r="AA319">
        <f>IF(Datos!AA319="",0,IF(AND(AA$1008&lt;&gt;"",Datos!AA319=AA$1008),0,IF(AA$1004=0,0,1-CHOOSE(AA$1004,IF(ISNUMBER(Datos!AA319),AND(OR(AA$1005="",Datos!AA319&gt;=AA$1005),OR(AA$1006="",Datos!AA319&lt;=AA$1006)),FALSE),IF(ISNUMBER(Datos!AA319),AND(Datos!AA319=INT(Datos!AA319),AND(OR(AA$1005="",Datos!AA319&gt;=AA$1005),OR(AA$1006="",Datos!AA319&lt;=AA$1006))),FALSE),OR(ISNUMBER(FIND(";"&amp;UPPER(TRIM(Datos!AA319&amp;""))&amp;"=",AA$1007)),ISNUMBER(FIND(";"&amp;UPPER(TRIM(Datos!AA319&amp;""))&amp;";",AA$1007))),OR(UPPER(TRIM(Datos!AA319&amp;""))="SÍ",UPPER(TRIM(Datos!AA319&amp;""))="SI",UPPER(TRIM(Datos!AA319&amp;""))="NO"),IF(ISNUMBER(Datos!AA319),AND(OR(AA$1005="",Datos!AA319&gt;=AA$1005),OR(AA$1006="",Datos!AA319&lt;=AA$1006)),FALSE),TRUE))))</f>
        <v>0.0</v>
      </c>
      <c r="AB319">
        <f>IF(Datos!AB319="",0,IF(AND(AB$1008&lt;&gt;"",Datos!AB319=AB$1008),0,IF(AB$1004=0,0,1-CHOOSE(AB$1004,IF(ISNUMBER(Datos!AB319),AND(OR(AB$1005="",Datos!AB319&gt;=AB$1005),OR(AB$1006="",Datos!AB319&lt;=AB$1006)),FALSE),IF(ISNUMBER(Datos!AB319),AND(Datos!AB319=INT(Datos!AB319),AND(OR(AB$1005="",Datos!AB319&gt;=AB$1005),OR(AB$1006="",Datos!AB319&lt;=AB$1006))),FALSE),OR(ISNUMBER(FIND(";"&amp;UPPER(TRIM(Datos!AB319&amp;""))&amp;"=",AB$1007)),ISNUMBER(FIND(";"&amp;UPPER(TRIM(Datos!AB319&amp;""))&amp;";",AB$1007))),OR(UPPER(TRIM(Datos!AB319&amp;""))="SÍ",UPPER(TRIM(Datos!AB319&amp;""))="SI",UPPER(TRIM(Datos!AB319&amp;""))="NO"),IF(ISNUMBER(Datos!AB319),AND(OR(AB$1005="",Datos!AB319&gt;=AB$1005),OR(AB$1006="",Datos!AB319&lt;=AB$1006)),FALSE),TRUE))))</f>
        <v>0.0</v>
      </c>
      <c r="AC319">
        <f>IF(Datos!AC319="",0,IF(AND(AC$1008&lt;&gt;"",Datos!AC319=AC$1008),0,IF(AC$1004=0,0,1-CHOOSE(AC$1004,IF(ISNUMBER(Datos!AC319),AND(OR(AC$1005="",Datos!AC319&gt;=AC$1005),OR(AC$1006="",Datos!AC319&lt;=AC$1006)),FALSE),IF(ISNUMBER(Datos!AC319),AND(Datos!AC319=INT(Datos!AC319),AND(OR(AC$1005="",Datos!AC319&gt;=AC$1005),OR(AC$1006="",Datos!AC319&lt;=AC$1006))),FALSE),OR(ISNUMBER(FIND(";"&amp;UPPER(TRIM(Datos!AC319&amp;""))&amp;"=",AC$1007)),ISNUMBER(FIND(";"&amp;UPPER(TRIM(Datos!AC319&amp;""))&amp;";",AC$1007))),OR(UPPER(TRIM(Datos!AC319&amp;""))="SÍ",UPPER(TRIM(Datos!AC319&amp;""))="SI",UPPER(TRIM(Datos!AC319&amp;""))="NO"),IF(ISNUMBER(Datos!AC319),AND(OR(AC$1005="",Datos!AC319&gt;=AC$1005),OR(AC$1006="",Datos!AC319&lt;=AC$1006)),FALSE),TRUE))))</f>
        <v>0.0</v>
      </c>
      <c r="AD319">
        <f>IF(Datos!AD319="",0,IF(AND(AD$1008&lt;&gt;"",Datos!AD319=AD$1008),0,IF(AD$1004=0,0,1-CHOOSE(AD$1004,IF(ISNUMBER(Datos!AD319),AND(OR(AD$1005="",Datos!AD319&gt;=AD$1005),OR(AD$1006="",Datos!AD319&lt;=AD$1006)),FALSE),IF(ISNUMBER(Datos!AD319),AND(Datos!AD319=INT(Datos!AD319),AND(OR(AD$1005="",Datos!AD319&gt;=AD$1005),OR(AD$1006="",Datos!AD319&lt;=AD$1006))),FALSE),OR(ISNUMBER(FIND(";"&amp;UPPER(TRIM(Datos!AD319&amp;""))&amp;"=",AD$1007)),ISNUMBER(FIND(";"&amp;UPPER(TRIM(Datos!AD319&amp;""))&amp;";",AD$1007))),OR(UPPER(TRIM(Datos!AD319&amp;""))="SÍ",UPPER(TRIM(Datos!AD319&amp;""))="SI",UPPER(TRIM(Datos!AD319&amp;""))="NO"),IF(ISNUMBER(Datos!AD319),AND(OR(AD$1005="",Datos!AD319&gt;=AD$1005),OR(AD$1006="",Datos!AD319&lt;=AD$1006)),FALSE),TRUE))))</f>
        <v>0.0</v>
      </c>
      <c r="AE319">
        <f>IF(Datos!AE319="",0,IF(AND(AE$1008&lt;&gt;"",Datos!AE319=AE$1008),0,IF(AE$1004=0,0,1-CHOOSE(AE$1004,IF(ISNUMBER(Datos!AE319),AND(OR(AE$1005="",Datos!AE319&gt;=AE$1005),OR(AE$1006="",Datos!AE319&lt;=AE$1006)),FALSE),IF(ISNUMBER(Datos!AE319),AND(Datos!AE319=INT(Datos!AE319),AND(OR(AE$1005="",Datos!AE319&gt;=AE$1005),OR(AE$1006="",Datos!AE319&lt;=AE$1006))),FALSE),OR(ISNUMBER(FIND(";"&amp;UPPER(TRIM(Datos!AE319&amp;""))&amp;"=",AE$1007)),ISNUMBER(FIND(";"&amp;UPPER(TRIM(Datos!AE319&amp;""))&amp;";",AE$1007))),OR(UPPER(TRIM(Datos!AE319&amp;""))="SÍ",UPPER(TRIM(Datos!AE319&amp;""))="SI",UPPER(TRIM(Datos!AE319&amp;""))="NO"),IF(ISNUMBER(Datos!AE319),AND(OR(AE$1005="",Datos!AE319&gt;=AE$1005),OR(AE$1006="",Datos!AE319&lt;=AE$1006)),FALSE),TRUE))))</f>
        <v>0.0</v>
      </c>
    </row>
    <row r="320" spans="2:31">
      <c r="B320">
        <f>IF(Datos!B320="",0,IF(AND(B$1008&lt;&gt;"",Datos!B320=B$1008),0,IF(B$1004=0,0,1-CHOOSE(B$1004,IF(ISNUMBER(Datos!B320),AND(OR(B$1005="",Datos!B320&gt;=B$1005),OR(B$1006="",Datos!B320&lt;=B$1006)),FALSE),IF(ISNUMBER(Datos!B320),AND(Datos!B320=INT(Datos!B320),AND(OR(B$1005="",Datos!B320&gt;=B$1005),OR(B$1006="",Datos!B320&lt;=B$1006))),FALSE),OR(ISNUMBER(FIND(";"&amp;UPPER(TRIM(Datos!B320&amp;""))&amp;"=",B$1007)),ISNUMBER(FIND(";"&amp;UPPER(TRIM(Datos!B320&amp;""))&amp;";",B$1007))),OR(UPPER(TRIM(Datos!B320&amp;""))="SÍ",UPPER(TRIM(Datos!B320&amp;""))="SI",UPPER(TRIM(Datos!B320&amp;""))="NO"),IF(ISNUMBER(Datos!B320),AND(OR(B$1005="",Datos!B320&gt;=B$1005),OR(B$1006="",Datos!B320&lt;=B$1006)),FALSE),TRUE))))</f>
        <v>0.0</v>
      </c>
      <c r="C320">
        <f>IF(Datos!C320="",0,IF(AND(C$1008&lt;&gt;"",Datos!C320=C$1008),0,IF(C$1004=0,0,1-CHOOSE(C$1004,IF(ISNUMBER(Datos!C320),AND(OR(C$1005="",Datos!C320&gt;=C$1005),OR(C$1006="",Datos!C320&lt;=C$1006)),FALSE),IF(ISNUMBER(Datos!C320),AND(Datos!C320=INT(Datos!C320),AND(OR(C$1005="",Datos!C320&gt;=C$1005),OR(C$1006="",Datos!C320&lt;=C$1006))),FALSE),OR(ISNUMBER(FIND(";"&amp;UPPER(TRIM(Datos!C320&amp;""))&amp;"=",C$1007)),ISNUMBER(FIND(";"&amp;UPPER(TRIM(Datos!C320&amp;""))&amp;";",C$1007))),OR(UPPER(TRIM(Datos!C320&amp;""))="SÍ",UPPER(TRIM(Datos!C320&amp;""))="SI",UPPER(TRIM(Datos!C320&amp;""))="NO"),IF(ISNUMBER(Datos!C320),AND(OR(C$1005="",Datos!C320&gt;=C$1005),OR(C$1006="",Datos!C320&lt;=C$1006)),FALSE),TRUE))))</f>
        <v>0.0</v>
      </c>
      <c r="D320">
        <f>IF(Datos!D320="",0,IF(AND(D$1008&lt;&gt;"",Datos!D320=D$1008),0,IF(D$1004=0,0,1-CHOOSE(D$1004,IF(ISNUMBER(Datos!D320),AND(OR(D$1005="",Datos!D320&gt;=D$1005),OR(D$1006="",Datos!D320&lt;=D$1006)),FALSE),IF(ISNUMBER(Datos!D320),AND(Datos!D320=INT(Datos!D320),AND(OR(D$1005="",Datos!D320&gt;=D$1005),OR(D$1006="",Datos!D320&lt;=D$1006))),FALSE),OR(ISNUMBER(FIND(";"&amp;UPPER(TRIM(Datos!D320&amp;""))&amp;"=",D$1007)),ISNUMBER(FIND(";"&amp;UPPER(TRIM(Datos!D320&amp;""))&amp;";",D$1007))),OR(UPPER(TRIM(Datos!D320&amp;""))="SÍ",UPPER(TRIM(Datos!D320&amp;""))="SI",UPPER(TRIM(Datos!D320&amp;""))="NO"),IF(ISNUMBER(Datos!D320),AND(OR(D$1005="",Datos!D320&gt;=D$1005),OR(D$1006="",Datos!D320&lt;=D$1006)),FALSE),TRUE))))</f>
        <v>0.0</v>
      </c>
      <c r="E320">
        <f>IF(Datos!E320="",0,IF(AND(E$1008&lt;&gt;"",Datos!E320=E$1008),0,IF(E$1004=0,0,1-CHOOSE(E$1004,IF(ISNUMBER(Datos!E320),AND(OR(E$1005="",Datos!E320&gt;=E$1005),OR(E$1006="",Datos!E320&lt;=E$1006)),FALSE),IF(ISNUMBER(Datos!E320),AND(Datos!E320=INT(Datos!E320),AND(OR(E$1005="",Datos!E320&gt;=E$1005),OR(E$1006="",Datos!E320&lt;=E$1006))),FALSE),OR(ISNUMBER(FIND(";"&amp;UPPER(TRIM(Datos!E320&amp;""))&amp;"=",E$1007)),ISNUMBER(FIND(";"&amp;UPPER(TRIM(Datos!E320&amp;""))&amp;";",E$1007))),OR(UPPER(TRIM(Datos!E320&amp;""))="SÍ",UPPER(TRIM(Datos!E320&amp;""))="SI",UPPER(TRIM(Datos!E320&amp;""))="NO"),IF(ISNUMBER(Datos!E320),AND(OR(E$1005="",Datos!E320&gt;=E$1005),OR(E$1006="",Datos!E320&lt;=E$1006)),FALSE),TRUE))))</f>
        <v>0.0</v>
      </c>
      <c r="F320">
        <f>IF(Datos!F320="",0,IF(AND(F$1008&lt;&gt;"",Datos!F320=F$1008),0,IF(F$1004=0,0,1-CHOOSE(F$1004,IF(ISNUMBER(Datos!F320),AND(OR(F$1005="",Datos!F320&gt;=F$1005),OR(F$1006="",Datos!F320&lt;=F$1006)),FALSE),IF(ISNUMBER(Datos!F320),AND(Datos!F320=INT(Datos!F320),AND(OR(F$1005="",Datos!F320&gt;=F$1005),OR(F$1006="",Datos!F320&lt;=F$1006))),FALSE),OR(ISNUMBER(FIND(";"&amp;UPPER(TRIM(Datos!F320&amp;""))&amp;"=",F$1007)),ISNUMBER(FIND(";"&amp;UPPER(TRIM(Datos!F320&amp;""))&amp;";",F$1007))),OR(UPPER(TRIM(Datos!F320&amp;""))="SÍ",UPPER(TRIM(Datos!F320&amp;""))="SI",UPPER(TRIM(Datos!F320&amp;""))="NO"),IF(ISNUMBER(Datos!F320),AND(OR(F$1005="",Datos!F320&gt;=F$1005),OR(F$1006="",Datos!F320&lt;=F$1006)),FALSE),TRUE))))</f>
        <v>0.0</v>
      </c>
      <c r="G320">
        <f>IF(Datos!G320="",0,IF(AND(G$1008&lt;&gt;"",Datos!G320=G$1008),0,IF(G$1004=0,0,1-CHOOSE(G$1004,IF(ISNUMBER(Datos!G320),AND(OR(G$1005="",Datos!G320&gt;=G$1005),OR(G$1006="",Datos!G320&lt;=G$1006)),FALSE),IF(ISNUMBER(Datos!G320),AND(Datos!G320=INT(Datos!G320),AND(OR(G$1005="",Datos!G320&gt;=G$1005),OR(G$1006="",Datos!G320&lt;=G$1006))),FALSE),OR(ISNUMBER(FIND(";"&amp;UPPER(TRIM(Datos!G320&amp;""))&amp;"=",G$1007)),ISNUMBER(FIND(";"&amp;UPPER(TRIM(Datos!G320&amp;""))&amp;";",G$1007))),OR(UPPER(TRIM(Datos!G320&amp;""))="SÍ",UPPER(TRIM(Datos!G320&amp;""))="SI",UPPER(TRIM(Datos!G320&amp;""))="NO"),IF(ISNUMBER(Datos!G320),AND(OR(G$1005="",Datos!G320&gt;=G$1005),OR(G$1006="",Datos!G320&lt;=G$1006)),FALSE),TRUE))))</f>
        <v>0.0</v>
      </c>
      <c r="H320">
        <f>IF(Datos!H320="",0,IF(AND(H$1008&lt;&gt;"",Datos!H320=H$1008),0,IF(H$1004=0,0,1-CHOOSE(H$1004,IF(ISNUMBER(Datos!H320),AND(OR(H$1005="",Datos!H320&gt;=H$1005),OR(H$1006="",Datos!H320&lt;=H$1006)),FALSE),IF(ISNUMBER(Datos!H320),AND(Datos!H320=INT(Datos!H320),AND(OR(H$1005="",Datos!H320&gt;=H$1005),OR(H$1006="",Datos!H320&lt;=H$1006))),FALSE),OR(ISNUMBER(FIND(";"&amp;UPPER(TRIM(Datos!H320&amp;""))&amp;"=",H$1007)),ISNUMBER(FIND(";"&amp;UPPER(TRIM(Datos!H320&amp;""))&amp;";",H$1007))),OR(UPPER(TRIM(Datos!H320&amp;""))="SÍ",UPPER(TRIM(Datos!H320&amp;""))="SI",UPPER(TRIM(Datos!H320&amp;""))="NO"),IF(ISNUMBER(Datos!H320),AND(OR(H$1005="",Datos!H320&gt;=H$1005),OR(H$1006="",Datos!H320&lt;=H$1006)),FALSE),TRUE))))</f>
        <v>0.0</v>
      </c>
      <c r="I320">
        <f>IF(Datos!I320="",0,IF(AND(I$1008&lt;&gt;"",Datos!I320=I$1008),0,IF(I$1004=0,0,1-CHOOSE(I$1004,IF(ISNUMBER(Datos!I320),AND(OR(I$1005="",Datos!I320&gt;=I$1005),OR(I$1006="",Datos!I320&lt;=I$1006)),FALSE),IF(ISNUMBER(Datos!I320),AND(Datos!I320=INT(Datos!I320),AND(OR(I$1005="",Datos!I320&gt;=I$1005),OR(I$1006="",Datos!I320&lt;=I$1006))),FALSE),OR(ISNUMBER(FIND(";"&amp;UPPER(TRIM(Datos!I320&amp;""))&amp;"=",I$1007)),ISNUMBER(FIND(";"&amp;UPPER(TRIM(Datos!I320&amp;""))&amp;";",I$1007))),OR(UPPER(TRIM(Datos!I320&amp;""))="SÍ",UPPER(TRIM(Datos!I320&amp;""))="SI",UPPER(TRIM(Datos!I320&amp;""))="NO"),IF(ISNUMBER(Datos!I320),AND(OR(I$1005="",Datos!I320&gt;=I$1005),OR(I$1006="",Datos!I320&lt;=I$1006)),FALSE),TRUE))))</f>
        <v>0.0</v>
      </c>
      <c r="J320">
        <f>IF(Datos!J320="",0,IF(AND(J$1008&lt;&gt;"",Datos!J320=J$1008),0,IF(J$1004=0,0,1-CHOOSE(J$1004,IF(ISNUMBER(Datos!J320),AND(OR(J$1005="",Datos!J320&gt;=J$1005),OR(J$1006="",Datos!J320&lt;=J$1006)),FALSE),IF(ISNUMBER(Datos!J320),AND(Datos!J320=INT(Datos!J320),AND(OR(J$1005="",Datos!J320&gt;=J$1005),OR(J$1006="",Datos!J320&lt;=J$1006))),FALSE),OR(ISNUMBER(FIND(";"&amp;UPPER(TRIM(Datos!J320&amp;""))&amp;"=",J$1007)),ISNUMBER(FIND(";"&amp;UPPER(TRIM(Datos!J320&amp;""))&amp;";",J$1007))),OR(UPPER(TRIM(Datos!J320&amp;""))="SÍ",UPPER(TRIM(Datos!J320&amp;""))="SI",UPPER(TRIM(Datos!J320&amp;""))="NO"),IF(ISNUMBER(Datos!J320),AND(OR(J$1005="",Datos!J320&gt;=J$1005),OR(J$1006="",Datos!J320&lt;=J$1006)),FALSE),TRUE))))</f>
        <v>0.0</v>
      </c>
      <c r="K320">
        <f>IF(Datos!K320="",0,IF(AND(K$1008&lt;&gt;"",Datos!K320=K$1008),0,IF(K$1004=0,0,1-CHOOSE(K$1004,IF(ISNUMBER(Datos!K320),AND(OR(K$1005="",Datos!K320&gt;=K$1005),OR(K$1006="",Datos!K320&lt;=K$1006)),FALSE),IF(ISNUMBER(Datos!K320),AND(Datos!K320=INT(Datos!K320),AND(OR(K$1005="",Datos!K320&gt;=K$1005),OR(K$1006="",Datos!K320&lt;=K$1006))),FALSE),OR(ISNUMBER(FIND(";"&amp;UPPER(TRIM(Datos!K320&amp;""))&amp;"=",K$1007)),ISNUMBER(FIND(";"&amp;UPPER(TRIM(Datos!K320&amp;""))&amp;";",K$1007))),OR(UPPER(TRIM(Datos!K320&amp;""))="SÍ",UPPER(TRIM(Datos!K320&amp;""))="SI",UPPER(TRIM(Datos!K320&amp;""))="NO"),IF(ISNUMBER(Datos!K320),AND(OR(K$1005="",Datos!K320&gt;=K$1005),OR(K$1006="",Datos!K320&lt;=K$1006)),FALSE),TRUE))))</f>
        <v>0.0</v>
      </c>
      <c r="L320">
        <f>IF(Datos!L320="",0,IF(AND(L$1008&lt;&gt;"",Datos!L320=L$1008),0,IF(L$1004=0,0,1-CHOOSE(L$1004,IF(ISNUMBER(Datos!L320),AND(OR(L$1005="",Datos!L320&gt;=L$1005),OR(L$1006="",Datos!L320&lt;=L$1006)),FALSE),IF(ISNUMBER(Datos!L320),AND(Datos!L320=INT(Datos!L320),AND(OR(L$1005="",Datos!L320&gt;=L$1005),OR(L$1006="",Datos!L320&lt;=L$1006))),FALSE),OR(ISNUMBER(FIND(";"&amp;UPPER(TRIM(Datos!L320&amp;""))&amp;"=",L$1007)),ISNUMBER(FIND(";"&amp;UPPER(TRIM(Datos!L320&amp;""))&amp;";",L$1007))),OR(UPPER(TRIM(Datos!L320&amp;""))="SÍ",UPPER(TRIM(Datos!L320&amp;""))="SI",UPPER(TRIM(Datos!L320&amp;""))="NO"),IF(ISNUMBER(Datos!L320),AND(OR(L$1005="",Datos!L320&gt;=L$1005),OR(L$1006="",Datos!L320&lt;=L$1006)),FALSE),TRUE))))</f>
        <v>0.0</v>
      </c>
      <c r="M320">
        <f>IF(Datos!M320="",0,IF(AND(M$1008&lt;&gt;"",Datos!M320=M$1008),0,IF(M$1004=0,0,1-CHOOSE(M$1004,IF(ISNUMBER(Datos!M320),AND(OR(M$1005="",Datos!M320&gt;=M$1005),OR(M$1006="",Datos!M320&lt;=M$1006)),FALSE),IF(ISNUMBER(Datos!M320),AND(Datos!M320=INT(Datos!M320),AND(OR(M$1005="",Datos!M320&gt;=M$1005),OR(M$1006="",Datos!M320&lt;=M$1006))),FALSE),OR(ISNUMBER(FIND(";"&amp;UPPER(TRIM(Datos!M320&amp;""))&amp;"=",M$1007)),ISNUMBER(FIND(";"&amp;UPPER(TRIM(Datos!M320&amp;""))&amp;";",M$1007))),OR(UPPER(TRIM(Datos!M320&amp;""))="SÍ",UPPER(TRIM(Datos!M320&amp;""))="SI",UPPER(TRIM(Datos!M320&amp;""))="NO"),IF(ISNUMBER(Datos!M320),AND(OR(M$1005="",Datos!M320&gt;=M$1005),OR(M$1006="",Datos!M320&lt;=M$1006)),FALSE),TRUE))))</f>
        <v>0.0</v>
      </c>
      <c r="N320">
        <f>IF(Datos!N320="",0,IF(AND(N$1008&lt;&gt;"",Datos!N320=N$1008),0,IF(N$1004=0,0,1-CHOOSE(N$1004,IF(ISNUMBER(Datos!N320),AND(OR(N$1005="",Datos!N320&gt;=N$1005),OR(N$1006="",Datos!N320&lt;=N$1006)),FALSE),IF(ISNUMBER(Datos!N320),AND(Datos!N320=INT(Datos!N320),AND(OR(N$1005="",Datos!N320&gt;=N$1005),OR(N$1006="",Datos!N320&lt;=N$1006))),FALSE),OR(ISNUMBER(FIND(";"&amp;UPPER(TRIM(Datos!N320&amp;""))&amp;"=",N$1007)),ISNUMBER(FIND(";"&amp;UPPER(TRIM(Datos!N320&amp;""))&amp;";",N$1007))),OR(UPPER(TRIM(Datos!N320&amp;""))="SÍ",UPPER(TRIM(Datos!N320&amp;""))="SI",UPPER(TRIM(Datos!N320&amp;""))="NO"),IF(ISNUMBER(Datos!N320),AND(OR(N$1005="",Datos!N320&gt;=N$1005),OR(N$1006="",Datos!N320&lt;=N$1006)),FALSE),TRUE))))</f>
        <v>0.0</v>
      </c>
      <c r="O320">
        <f>IF(Datos!O320="",0,IF(AND(O$1008&lt;&gt;"",Datos!O320=O$1008),0,IF(O$1004=0,0,1-CHOOSE(O$1004,IF(ISNUMBER(Datos!O320),AND(OR(O$1005="",Datos!O320&gt;=O$1005),OR(O$1006="",Datos!O320&lt;=O$1006)),FALSE),IF(ISNUMBER(Datos!O320),AND(Datos!O320=INT(Datos!O320),AND(OR(O$1005="",Datos!O320&gt;=O$1005),OR(O$1006="",Datos!O320&lt;=O$1006))),FALSE),OR(ISNUMBER(FIND(";"&amp;UPPER(TRIM(Datos!O320&amp;""))&amp;"=",O$1007)),ISNUMBER(FIND(";"&amp;UPPER(TRIM(Datos!O320&amp;""))&amp;";",O$1007))),OR(UPPER(TRIM(Datos!O320&amp;""))="SÍ",UPPER(TRIM(Datos!O320&amp;""))="SI",UPPER(TRIM(Datos!O320&amp;""))="NO"),IF(ISNUMBER(Datos!O320),AND(OR(O$1005="",Datos!O320&gt;=O$1005),OR(O$1006="",Datos!O320&lt;=O$1006)),FALSE),TRUE))))</f>
        <v>0.0</v>
      </c>
      <c r="P320">
        <f>IF(Datos!P320="",0,IF(AND(P$1008&lt;&gt;"",Datos!P320=P$1008),0,IF(P$1004=0,0,1-CHOOSE(P$1004,IF(ISNUMBER(Datos!P320),AND(OR(P$1005="",Datos!P320&gt;=P$1005),OR(P$1006="",Datos!P320&lt;=P$1006)),FALSE),IF(ISNUMBER(Datos!P320),AND(Datos!P320=INT(Datos!P320),AND(OR(P$1005="",Datos!P320&gt;=P$1005),OR(P$1006="",Datos!P320&lt;=P$1006))),FALSE),OR(ISNUMBER(FIND(";"&amp;UPPER(TRIM(Datos!P320&amp;""))&amp;"=",P$1007)),ISNUMBER(FIND(";"&amp;UPPER(TRIM(Datos!P320&amp;""))&amp;";",P$1007))),OR(UPPER(TRIM(Datos!P320&amp;""))="SÍ",UPPER(TRIM(Datos!P320&amp;""))="SI",UPPER(TRIM(Datos!P320&amp;""))="NO"),IF(ISNUMBER(Datos!P320),AND(OR(P$1005="",Datos!P320&gt;=P$1005),OR(P$1006="",Datos!P320&lt;=P$1006)),FALSE),TRUE))))</f>
        <v>0.0</v>
      </c>
      <c r="Q320">
        <f>IF(Datos!Q320="",0,IF(AND(Q$1008&lt;&gt;"",Datos!Q320=Q$1008),0,IF(Q$1004=0,0,1-CHOOSE(Q$1004,IF(ISNUMBER(Datos!Q320),AND(OR(Q$1005="",Datos!Q320&gt;=Q$1005),OR(Q$1006="",Datos!Q320&lt;=Q$1006)),FALSE),IF(ISNUMBER(Datos!Q320),AND(Datos!Q320=INT(Datos!Q320),AND(OR(Q$1005="",Datos!Q320&gt;=Q$1005),OR(Q$1006="",Datos!Q320&lt;=Q$1006))),FALSE),OR(ISNUMBER(FIND(";"&amp;UPPER(TRIM(Datos!Q320&amp;""))&amp;"=",Q$1007)),ISNUMBER(FIND(";"&amp;UPPER(TRIM(Datos!Q320&amp;""))&amp;";",Q$1007))),OR(UPPER(TRIM(Datos!Q320&amp;""))="SÍ",UPPER(TRIM(Datos!Q320&amp;""))="SI",UPPER(TRIM(Datos!Q320&amp;""))="NO"),IF(ISNUMBER(Datos!Q320),AND(OR(Q$1005="",Datos!Q320&gt;=Q$1005),OR(Q$1006="",Datos!Q320&lt;=Q$1006)),FALSE),TRUE))))</f>
        <v>0.0</v>
      </c>
      <c r="R320">
        <f>IF(Datos!R320="",0,IF(AND(R$1008&lt;&gt;"",Datos!R320=R$1008),0,IF(R$1004=0,0,1-CHOOSE(R$1004,IF(ISNUMBER(Datos!R320),AND(OR(R$1005="",Datos!R320&gt;=R$1005),OR(R$1006="",Datos!R320&lt;=R$1006)),FALSE),IF(ISNUMBER(Datos!R320),AND(Datos!R320=INT(Datos!R320),AND(OR(R$1005="",Datos!R320&gt;=R$1005),OR(R$1006="",Datos!R320&lt;=R$1006))),FALSE),OR(ISNUMBER(FIND(";"&amp;UPPER(TRIM(Datos!R320&amp;""))&amp;"=",R$1007)),ISNUMBER(FIND(";"&amp;UPPER(TRIM(Datos!R320&amp;""))&amp;";",R$1007))),OR(UPPER(TRIM(Datos!R320&amp;""))="SÍ",UPPER(TRIM(Datos!R320&amp;""))="SI",UPPER(TRIM(Datos!R320&amp;""))="NO"),IF(ISNUMBER(Datos!R320),AND(OR(R$1005="",Datos!R320&gt;=R$1005),OR(R$1006="",Datos!R320&lt;=R$1006)),FALSE),TRUE))))</f>
        <v>0.0</v>
      </c>
      <c r="S320">
        <f>IF(Datos!S320="",0,IF(AND(S$1008&lt;&gt;"",Datos!S320=S$1008),0,IF(S$1004=0,0,1-CHOOSE(S$1004,IF(ISNUMBER(Datos!S320),AND(OR(S$1005="",Datos!S320&gt;=S$1005),OR(S$1006="",Datos!S320&lt;=S$1006)),FALSE),IF(ISNUMBER(Datos!S320),AND(Datos!S320=INT(Datos!S320),AND(OR(S$1005="",Datos!S320&gt;=S$1005),OR(S$1006="",Datos!S320&lt;=S$1006))),FALSE),OR(ISNUMBER(FIND(";"&amp;UPPER(TRIM(Datos!S320&amp;""))&amp;"=",S$1007)),ISNUMBER(FIND(";"&amp;UPPER(TRIM(Datos!S320&amp;""))&amp;";",S$1007))),OR(UPPER(TRIM(Datos!S320&amp;""))="SÍ",UPPER(TRIM(Datos!S320&amp;""))="SI",UPPER(TRIM(Datos!S320&amp;""))="NO"),IF(ISNUMBER(Datos!S320),AND(OR(S$1005="",Datos!S320&gt;=S$1005),OR(S$1006="",Datos!S320&lt;=S$1006)),FALSE),TRUE))))</f>
        <v>0.0</v>
      </c>
      <c r="T320">
        <f>IF(Datos!T320="",0,IF(AND(T$1008&lt;&gt;"",Datos!T320=T$1008),0,IF(T$1004=0,0,1-CHOOSE(T$1004,IF(ISNUMBER(Datos!T320),AND(OR(T$1005="",Datos!T320&gt;=T$1005),OR(T$1006="",Datos!T320&lt;=T$1006)),FALSE),IF(ISNUMBER(Datos!T320),AND(Datos!T320=INT(Datos!T320),AND(OR(T$1005="",Datos!T320&gt;=T$1005),OR(T$1006="",Datos!T320&lt;=T$1006))),FALSE),OR(ISNUMBER(FIND(";"&amp;UPPER(TRIM(Datos!T320&amp;""))&amp;"=",T$1007)),ISNUMBER(FIND(";"&amp;UPPER(TRIM(Datos!T320&amp;""))&amp;";",T$1007))),OR(UPPER(TRIM(Datos!T320&amp;""))="SÍ",UPPER(TRIM(Datos!T320&amp;""))="SI",UPPER(TRIM(Datos!T320&amp;""))="NO"),IF(ISNUMBER(Datos!T320),AND(OR(T$1005="",Datos!T320&gt;=T$1005),OR(T$1006="",Datos!T320&lt;=T$1006)),FALSE),TRUE))))</f>
        <v>0.0</v>
      </c>
      <c r="U320">
        <f>IF(Datos!U320="",0,IF(AND(U$1008&lt;&gt;"",Datos!U320=U$1008),0,IF(U$1004=0,0,1-CHOOSE(U$1004,IF(ISNUMBER(Datos!U320),AND(OR(U$1005="",Datos!U320&gt;=U$1005),OR(U$1006="",Datos!U320&lt;=U$1006)),FALSE),IF(ISNUMBER(Datos!U320),AND(Datos!U320=INT(Datos!U320),AND(OR(U$1005="",Datos!U320&gt;=U$1005),OR(U$1006="",Datos!U320&lt;=U$1006))),FALSE),OR(ISNUMBER(FIND(";"&amp;UPPER(TRIM(Datos!U320&amp;""))&amp;"=",U$1007)),ISNUMBER(FIND(";"&amp;UPPER(TRIM(Datos!U320&amp;""))&amp;";",U$1007))),OR(UPPER(TRIM(Datos!U320&amp;""))="SÍ",UPPER(TRIM(Datos!U320&amp;""))="SI",UPPER(TRIM(Datos!U320&amp;""))="NO"),IF(ISNUMBER(Datos!U320),AND(OR(U$1005="",Datos!U320&gt;=U$1005),OR(U$1006="",Datos!U320&lt;=U$1006)),FALSE),TRUE))))</f>
        <v>0.0</v>
      </c>
      <c r="V320">
        <f>IF(Datos!V320="",0,IF(AND(V$1008&lt;&gt;"",Datos!V320=V$1008),0,IF(V$1004=0,0,1-CHOOSE(V$1004,IF(ISNUMBER(Datos!V320),AND(OR(V$1005="",Datos!V320&gt;=V$1005),OR(V$1006="",Datos!V320&lt;=V$1006)),FALSE),IF(ISNUMBER(Datos!V320),AND(Datos!V320=INT(Datos!V320),AND(OR(V$1005="",Datos!V320&gt;=V$1005),OR(V$1006="",Datos!V320&lt;=V$1006))),FALSE),OR(ISNUMBER(FIND(";"&amp;UPPER(TRIM(Datos!V320&amp;""))&amp;"=",V$1007)),ISNUMBER(FIND(";"&amp;UPPER(TRIM(Datos!V320&amp;""))&amp;";",V$1007))),OR(UPPER(TRIM(Datos!V320&amp;""))="SÍ",UPPER(TRIM(Datos!V320&amp;""))="SI",UPPER(TRIM(Datos!V320&amp;""))="NO"),IF(ISNUMBER(Datos!V320),AND(OR(V$1005="",Datos!V320&gt;=V$1005),OR(V$1006="",Datos!V320&lt;=V$1006)),FALSE),TRUE))))</f>
        <v>0.0</v>
      </c>
      <c r="W320">
        <f>IF(Datos!W320="",0,IF(AND(W$1008&lt;&gt;"",Datos!W320=W$1008),0,IF(W$1004=0,0,1-CHOOSE(W$1004,IF(ISNUMBER(Datos!W320),AND(OR(W$1005="",Datos!W320&gt;=W$1005),OR(W$1006="",Datos!W320&lt;=W$1006)),FALSE),IF(ISNUMBER(Datos!W320),AND(Datos!W320=INT(Datos!W320),AND(OR(W$1005="",Datos!W320&gt;=W$1005),OR(W$1006="",Datos!W320&lt;=W$1006))),FALSE),OR(ISNUMBER(FIND(";"&amp;UPPER(TRIM(Datos!W320&amp;""))&amp;"=",W$1007)),ISNUMBER(FIND(";"&amp;UPPER(TRIM(Datos!W320&amp;""))&amp;";",W$1007))),OR(UPPER(TRIM(Datos!W320&amp;""))="SÍ",UPPER(TRIM(Datos!W320&amp;""))="SI",UPPER(TRIM(Datos!W320&amp;""))="NO"),IF(ISNUMBER(Datos!W320),AND(OR(W$1005="",Datos!W320&gt;=W$1005),OR(W$1006="",Datos!W320&lt;=W$1006)),FALSE),TRUE))))</f>
        <v>0.0</v>
      </c>
      <c r="X320">
        <f>IF(Datos!X320="",0,IF(AND(X$1008&lt;&gt;"",Datos!X320=X$1008),0,IF(X$1004=0,0,1-CHOOSE(X$1004,IF(ISNUMBER(Datos!X320),AND(OR(X$1005="",Datos!X320&gt;=X$1005),OR(X$1006="",Datos!X320&lt;=X$1006)),FALSE),IF(ISNUMBER(Datos!X320),AND(Datos!X320=INT(Datos!X320),AND(OR(X$1005="",Datos!X320&gt;=X$1005),OR(X$1006="",Datos!X320&lt;=X$1006))),FALSE),OR(ISNUMBER(FIND(";"&amp;UPPER(TRIM(Datos!X320&amp;""))&amp;"=",X$1007)),ISNUMBER(FIND(";"&amp;UPPER(TRIM(Datos!X320&amp;""))&amp;";",X$1007))),OR(UPPER(TRIM(Datos!X320&amp;""))="SÍ",UPPER(TRIM(Datos!X320&amp;""))="SI",UPPER(TRIM(Datos!X320&amp;""))="NO"),IF(ISNUMBER(Datos!X320),AND(OR(X$1005="",Datos!X320&gt;=X$1005),OR(X$1006="",Datos!X320&lt;=X$1006)),FALSE),TRUE))))</f>
        <v>0.0</v>
      </c>
      <c r="Y320">
        <f>IF(Datos!Y320="",0,IF(AND(Y$1008&lt;&gt;"",Datos!Y320=Y$1008),0,IF(Y$1004=0,0,1-CHOOSE(Y$1004,IF(ISNUMBER(Datos!Y320),AND(OR(Y$1005="",Datos!Y320&gt;=Y$1005),OR(Y$1006="",Datos!Y320&lt;=Y$1006)),FALSE),IF(ISNUMBER(Datos!Y320),AND(Datos!Y320=INT(Datos!Y320),AND(OR(Y$1005="",Datos!Y320&gt;=Y$1005),OR(Y$1006="",Datos!Y320&lt;=Y$1006))),FALSE),OR(ISNUMBER(FIND(";"&amp;UPPER(TRIM(Datos!Y320&amp;""))&amp;"=",Y$1007)),ISNUMBER(FIND(";"&amp;UPPER(TRIM(Datos!Y320&amp;""))&amp;";",Y$1007))),OR(UPPER(TRIM(Datos!Y320&amp;""))="SÍ",UPPER(TRIM(Datos!Y320&amp;""))="SI",UPPER(TRIM(Datos!Y320&amp;""))="NO"),IF(ISNUMBER(Datos!Y320),AND(OR(Y$1005="",Datos!Y320&gt;=Y$1005),OR(Y$1006="",Datos!Y320&lt;=Y$1006)),FALSE),TRUE))))</f>
        <v>0.0</v>
      </c>
      <c r="Z320">
        <f>IF(Datos!Z320="",0,IF(AND(Z$1008&lt;&gt;"",Datos!Z320=Z$1008),0,IF(Z$1004=0,0,1-CHOOSE(Z$1004,IF(ISNUMBER(Datos!Z320),AND(OR(Z$1005="",Datos!Z320&gt;=Z$1005),OR(Z$1006="",Datos!Z320&lt;=Z$1006)),FALSE),IF(ISNUMBER(Datos!Z320),AND(Datos!Z320=INT(Datos!Z320),AND(OR(Z$1005="",Datos!Z320&gt;=Z$1005),OR(Z$1006="",Datos!Z320&lt;=Z$1006))),FALSE),OR(ISNUMBER(FIND(";"&amp;UPPER(TRIM(Datos!Z320&amp;""))&amp;"=",Z$1007)),ISNUMBER(FIND(";"&amp;UPPER(TRIM(Datos!Z320&amp;""))&amp;";",Z$1007))),OR(UPPER(TRIM(Datos!Z320&amp;""))="SÍ",UPPER(TRIM(Datos!Z320&amp;""))="SI",UPPER(TRIM(Datos!Z320&amp;""))="NO"),IF(ISNUMBER(Datos!Z320),AND(OR(Z$1005="",Datos!Z320&gt;=Z$1005),OR(Z$1006="",Datos!Z320&lt;=Z$1006)),FALSE),TRUE))))</f>
        <v>0.0</v>
      </c>
      <c r="AA320">
        <f>IF(Datos!AA320="",0,IF(AND(AA$1008&lt;&gt;"",Datos!AA320=AA$1008),0,IF(AA$1004=0,0,1-CHOOSE(AA$1004,IF(ISNUMBER(Datos!AA320),AND(OR(AA$1005="",Datos!AA320&gt;=AA$1005),OR(AA$1006="",Datos!AA320&lt;=AA$1006)),FALSE),IF(ISNUMBER(Datos!AA320),AND(Datos!AA320=INT(Datos!AA320),AND(OR(AA$1005="",Datos!AA320&gt;=AA$1005),OR(AA$1006="",Datos!AA320&lt;=AA$1006))),FALSE),OR(ISNUMBER(FIND(";"&amp;UPPER(TRIM(Datos!AA320&amp;""))&amp;"=",AA$1007)),ISNUMBER(FIND(";"&amp;UPPER(TRIM(Datos!AA320&amp;""))&amp;";",AA$1007))),OR(UPPER(TRIM(Datos!AA320&amp;""))="SÍ",UPPER(TRIM(Datos!AA320&amp;""))="SI",UPPER(TRIM(Datos!AA320&amp;""))="NO"),IF(ISNUMBER(Datos!AA320),AND(OR(AA$1005="",Datos!AA320&gt;=AA$1005),OR(AA$1006="",Datos!AA320&lt;=AA$1006)),FALSE),TRUE))))</f>
        <v>0.0</v>
      </c>
      <c r="AB320">
        <f>IF(Datos!AB320="",0,IF(AND(AB$1008&lt;&gt;"",Datos!AB320=AB$1008),0,IF(AB$1004=0,0,1-CHOOSE(AB$1004,IF(ISNUMBER(Datos!AB320),AND(OR(AB$1005="",Datos!AB320&gt;=AB$1005),OR(AB$1006="",Datos!AB320&lt;=AB$1006)),FALSE),IF(ISNUMBER(Datos!AB320),AND(Datos!AB320=INT(Datos!AB320),AND(OR(AB$1005="",Datos!AB320&gt;=AB$1005),OR(AB$1006="",Datos!AB320&lt;=AB$1006))),FALSE),OR(ISNUMBER(FIND(";"&amp;UPPER(TRIM(Datos!AB320&amp;""))&amp;"=",AB$1007)),ISNUMBER(FIND(";"&amp;UPPER(TRIM(Datos!AB320&amp;""))&amp;";",AB$1007))),OR(UPPER(TRIM(Datos!AB320&amp;""))="SÍ",UPPER(TRIM(Datos!AB320&amp;""))="SI",UPPER(TRIM(Datos!AB320&amp;""))="NO"),IF(ISNUMBER(Datos!AB320),AND(OR(AB$1005="",Datos!AB320&gt;=AB$1005),OR(AB$1006="",Datos!AB320&lt;=AB$1006)),FALSE),TRUE))))</f>
        <v>0.0</v>
      </c>
      <c r="AC320">
        <f>IF(Datos!AC320="",0,IF(AND(AC$1008&lt;&gt;"",Datos!AC320=AC$1008),0,IF(AC$1004=0,0,1-CHOOSE(AC$1004,IF(ISNUMBER(Datos!AC320),AND(OR(AC$1005="",Datos!AC320&gt;=AC$1005),OR(AC$1006="",Datos!AC320&lt;=AC$1006)),FALSE),IF(ISNUMBER(Datos!AC320),AND(Datos!AC320=INT(Datos!AC320),AND(OR(AC$1005="",Datos!AC320&gt;=AC$1005),OR(AC$1006="",Datos!AC320&lt;=AC$1006))),FALSE),OR(ISNUMBER(FIND(";"&amp;UPPER(TRIM(Datos!AC320&amp;""))&amp;"=",AC$1007)),ISNUMBER(FIND(";"&amp;UPPER(TRIM(Datos!AC320&amp;""))&amp;";",AC$1007))),OR(UPPER(TRIM(Datos!AC320&amp;""))="SÍ",UPPER(TRIM(Datos!AC320&amp;""))="SI",UPPER(TRIM(Datos!AC320&amp;""))="NO"),IF(ISNUMBER(Datos!AC320),AND(OR(AC$1005="",Datos!AC320&gt;=AC$1005),OR(AC$1006="",Datos!AC320&lt;=AC$1006)),FALSE),TRUE))))</f>
        <v>0.0</v>
      </c>
      <c r="AD320">
        <f>IF(Datos!AD320="",0,IF(AND(AD$1008&lt;&gt;"",Datos!AD320=AD$1008),0,IF(AD$1004=0,0,1-CHOOSE(AD$1004,IF(ISNUMBER(Datos!AD320),AND(OR(AD$1005="",Datos!AD320&gt;=AD$1005),OR(AD$1006="",Datos!AD320&lt;=AD$1006)),FALSE),IF(ISNUMBER(Datos!AD320),AND(Datos!AD320=INT(Datos!AD320),AND(OR(AD$1005="",Datos!AD320&gt;=AD$1005),OR(AD$1006="",Datos!AD320&lt;=AD$1006))),FALSE),OR(ISNUMBER(FIND(";"&amp;UPPER(TRIM(Datos!AD320&amp;""))&amp;"=",AD$1007)),ISNUMBER(FIND(";"&amp;UPPER(TRIM(Datos!AD320&amp;""))&amp;";",AD$1007))),OR(UPPER(TRIM(Datos!AD320&amp;""))="SÍ",UPPER(TRIM(Datos!AD320&amp;""))="SI",UPPER(TRIM(Datos!AD320&amp;""))="NO"),IF(ISNUMBER(Datos!AD320),AND(OR(AD$1005="",Datos!AD320&gt;=AD$1005),OR(AD$1006="",Datos!AD320&lt;=AD$1006)),FALSE),TRUE))))</f>
        <v>0.0</v>
      </c>
      <c r="AE320">
        <f>IF(Datos!AE320="",0,IF(AND(AE$1008&lt;&gt;"",Datos!AE320=AE$1008),0,IF(AE$1004=0,0,1-CHOOSE(AE$1004,IF(ISNUMBER(Datos!AE320),AND(OR(AE$1005="",Datos!AE320&gt;=AE$1005),OR(AE$1006="",Datos!AE320&lt;=AE$1006)),FALSE),IF(ISNUMBER(Datos!AE320),AND(Datos!AE320=INT(Datos!AE320),AND(OR(AE$1005="",Datos!AE320&gt;=AE$1005),OR(AE$1006="",Datos!AE320&lt;=AE$1006))),FALSE),OR(ISNUMBER(FIND(";"&amp;UPPER(TRIM(Datos!AE320&amp;""))&amp;"=",AE$1007)),ISNUMBER(FIND(";"&amp;UPPER(TRIM(Datos!AE320&amp;""))&amp;";",AE$1007))),OR(UPPER(TRIM(Datos!AE320&amp;""))="SÍ",UPPER(TRIM(Datos!AE320&amp;""))="SI",UPPER(TRIM(Datos!AE320&amp;""))="NO"),IF(ISNUMBER(Datos!AE320),AND(OR(AE$1005="",Datos!AE320&gt;=AE$1005),OR(AE$1006="",Datos!AE320&lt;=AE$1006)),FALSE),TRUE))))</f>
        <v>0.0</v>
      </c>
    </row>
    <row r="321" spans="2:31">
      <c r="B321">
        <f>IF(Datos!B321="",0,IF(AND(B$1008&lt;&gt;"",Datos!B321=B$1008),0,IF(B$1004=0,0,1-CHOOSE(B$1004,IF(ISNUMBER(Datos!B321),AND(OR(B$1005="",Datos!B321&gt;=B$1005),OR(B$1006="",Datos!B321&lt;=B$1006)),FALSE),IF(ISNUMBER(Datos!B321),AND(Datos!B321=INT(Datos!B321),AND(OR(B$1005="",Datos!B321&gt;=B$1005),OR(B$1006="",Datos!B321&lt;=B$1006))),FALSE),OR(ISNUMBER(FIND(";"&amp;UPPER(TRIM(Datos!B321&amp;""))&amp;"=",B$1007)),ISNUMBER(FIND(";"&amp;UPPER(TRIM(Datos!B321&amp;""))&amp;";",B$1007))),OR(UPPER(TRIM(Datos!B321&amp;""))="SÍ",UPPER(TRIM(Datos!B321&amp;""))="SI",UPPER(TRIM(Datos!B321&amp;""))="NO"),IF(ISNUMBER(Datos!B321),AND(OR(B$1005="",Datos!B321&gt;=B$1005),OR(B$1006="",Datos!B321&lt;=B$1006)),FALSE),TRUE))))</f>
        <v>0.0</v>
      </c>
      <c r="C321">
        <f>IF(Datos!C321="",0,IF(AND(C$1008&lt;&gt;"",Datos!C321=C$1008),0,IF(C$1004=0,0,1-CHOOSE(C$1004,IF(ISNUMBER(Datos!C321),AND(OR(C$1005="",Datos!C321&gt;=C$1005),OR(C$1006="",Datos!C321&lt;=C$1006)),FALSE),IF(ISNUMBER(Datos!C321),AND(Datos!C321=INT(Datos!C321),AND(OR(C$1005="",Datos!C321&gt;=C$1005),OR(C$1006="",Datos!C321&lt;=C$1006))),FALSE),OR(ISNUMBER(FIND(";"&amp;UPPER(TRIM(Datos!C321&amp;""))&amp;"=",C$1007)),ISNUMBER(FIND(";"&amp;UPPER(TRIM(Datos!C321&amp;""))&amp;";",C$1007))),OR(UPPER(TRIM(Datos!C321&amp;""))="SÍ",UPPER(TRIM(Datos!C321&amp;""))="SI",UPPER(TRIM(Datos!C321&amp;""))="NO"),IF(ISNUMBER(Datos!C321),AND(OR(C$1005="",Datos!C321&gt;=C$1005),OR(C$1006="",Datos!C321&lt;=C$1006)),FALSE),TRUE))))</f>
        <v>0.0</v>
      </c>
      <c r="D321">
        <f>IF(Datos!D321="",0,IF(AND(D$1008&lt;&gt;"",Datos!D321=D$1008),0,IF(D$1004=0,0,1-CHOOSE(D$1004,IF(ISNUMBER(Datos!D321),AND(OR(D$1005="",Datos!D321&gt;=D$1005),OR(D$1006="",Datos!D321&lt;=D$1006)),FALSE),IF(ISNUMBER(Datos!D321),AND(Datos!D321=INT(Datos!D321),AND(OR(D$1005="",Datos!D321&gt;=D$1005),OR(D$1006="",Datos!D321&lt;=D$1006))),FALSE),OR(ISNUMBER(FIND(";"&amp;UPPER(TRIM(Datos!D321&amp;""))&amp;"=",D$1007)),ISNUMBER(FIND(";"&amp;UPPER(TRIM(Datos!D321&amp;""))&amp;";",D$1007))),OR(UPPER(TRIM(Datos!D321&amp;""))="SÍ",UPPER(TRIM(Datos!D321&amp;""))="SI",UPPER(TRIM(Datos!D321&amp;""))="NO"),IF(ISNUMBER(Datos!D321),AND(OR(D$1005="",Datos!D321&gt;=D$1005),OR(D$1006="",Datos!D321&lt;=D$1006)),FALSE),TRUE))))</f>
        <v>0.0</v>
      </c>
      <c r="E321">
        <f>IF(Datos!E321="",0,IF(AND(E$1008&lt;&gt;"",Datos!E321=E$1008),0,IF(E$1004=0,0,1-CHOOSE(E$1004,IF(ISNUMBER(Datos!E321),AND(OR(E$1005="",Datos!E321&gt;=E$1005),OR(E$1006="",Datos!E321&lt;=E$1006)),FALSE),IF(ISNUMBER(Datos!E321),AND(Datos!E321=INT(Datos!E321),AND(OR(E$1005="",Datos!E321&gt;=E$1005),OR(E$1006="",Datos!E321&lt;=E$1006))),FALSE),OR(ISNUMBER(FIND(";"&amp;UPPER(TRIM(Datos!E321&amp;""))&amp;"=",E$1007)),ISNUMBER(FIND(";"&amp;UPPER(TRIM(Datos!E321&amp;""))&amp;";",E$1007))),OR(UPPER(TRIM(Datos!E321&amp;""))="SÍ",UPPER(TRIM(Datos!E321&amp;""))="SI",UPPER(TRIM(Datos!E321&amp;""))="NO"),IF(ISNUMBER(Datos!E321),AND(OR(E$1005="",Datos!E321&gt;=E$1005),OR(E$1006="",Datos!E321&lt;=E$1006)),FALSE),TRUE))))</f>
        <v>0.0</v>
      </c>
      <c r="F321">
        <f>IF(Datos!F321="",0,IF(AND(F$1008&lt;&gt;"",Datos!F321=F$1008),0,IF(F$1004=0,0,1-CHOOSE(F$1004,IF(ISNUMBER(Datos!F321),AND(OR(F$1005="",Datos!F321&gt;=F$1005),OR(F$1006="",Datos!F321&lt;=F$1006)),FALSE),IF(ISNUMBER(Datos!F321),AND(Datos!F321=INT(Datos!F321),AND(OR(F$1005="",Datos!F321&gt;=F$1005),OR(F$1006="",Datos!F321&lt;=F$1006))),FALSE),OR(ISNUMBER(FIND(";"&amp;UPPER(TRIM(Datos!F321&amp;""))&amp;"=",F$1007)),ISNUMBER(FIND(";"&amp;UPPER(TRIM(Datos!F321&amp;""))&amp;";",F$1007))),OR(UPPER(TRIM(Datos!F321&amp;""))="SÍ",UPPER(TRIM(Datos!F321&amp;""))="SI",UPPER(TRIM(Datos!F321&amp;""))="NO"),IF(ISNUMBER(Datos!F321),AND(OR(F$1005="",Datos!F321&gt;=F$1005),OR(F$1006="",Datos!F321&lt;=F$1006)),FALSE),TRUE))))</f>
        <v>0.0</v>
      </c>
      <c r="G321">
        <f>IF(Datos!G321="",0,IF(AND(G$1008&lt;&gt;"",Datos!G321=G$1008),0,IF(G$1004=0,0,1-CHOOSE(G$1004,IF(ISNUMBER(Datos!G321),AND(OR(G$1005="",Datos!G321&gt;=G$1005),OR(G$1006="",Datos!G321&lt;=G$1006)),FALSE),IF(ISNUMBER(Datos!G321),AND(Datos!G321=INT(Datos!G321),AND(OR(G$1005="",Datos!G321&gt;=G$1005),OR(G$1006="",Datos!G321&lt;=G$1006))),FALSE),OR(ISNUMBER(FIND(";"&amp;UPPER(TRIM(Datos!G321&amp;""))&amp;"=",G$1007)),ISNUMBER(FIND(";"&amp;UPPER(TRIM(Datos!G321&amp;""))&amp;";",G$1007))),OR(UPPER(TRIM(Datos!G321&amp;""))="SÍ",UPPER(TRIM(Datos!G321&amp;""))="SI",UPPER(TRIM(Datos!G321&amp;""))="NO"),IF(ISNUMBER(Datos!G321),AND(OR(G$1005="",Datos!G321&gt;=G$1005),OR(G$1006="",Datos!G321&lt;=G$1006)),FALSE),TRUE))))</f>
        <v>0.0</v>
      </c>
      <c r="H321">
        <f>IF(Datos!H321="",0,IF(AND(H$1008&lt;&gt;"",Datos!H321=H$1008),0,IF(H$1004=0,0,1-CHOOSE(H$1004,IF(ISNUMBER(Datos!H321),AND(OR(H$1005="",Datos!H321&gt;=H$1005),OR(H$1006="",Datos!H321&lt;=H$1006)),FALSE),IF(ISNUMBER(Datos!H321),AND(Datos!H321=INT(Datos!H321),AND(OR(H$1005="",Datos!H321&gt;=H$1005),OR(H$1006="",Datos!H321&lt;=H$1006))),FALSE),OR(ISNUMBER(FIND(";"&amp;UPPER(TRIM(Datos!H321&amp;""))&amp;"=",H$1007)),ISNUMBER(FIND(";"&amp;UPPER(TRIM(Datos!H321&amp;""))&amp;";",H$1007))),OR(UPPER(TRIM(Datos!H321&amp;""))="SÍ",UPPER(TRIM(Datos!H321&amp;""))="SI",UPPER(TRIM(Datos!H321&amp;""))="NO"),IF(ISNUMBER(Datos!H321),AND(OR(H$1005="",Datos!H321&gt;=H$1005),OR(H$1006="",Datos!H321&lt;=H$1006)),FALSE),TRUE))))</f>
        <v>0.0</v>
      </c>
      <c r="I321">
        <f>IF(Datos!I321="",0,IF(AND(I$1008&lt;&gt;"",Datos!I321=I$1008),0,IF(I$1004=0,0,1-CHOOSE(I$1004,IF(ISNUMBER(Datos!I321),AND(OR(I$1005="",Datos!I321&gt;=I$1005),OR(I$1006="",Datos!I321&lt;=I$1006)),FALSE),IF(ISNUMBER(Datos!I321),AND(Datos!I321=INT(Datos!I321),AND(OR(I$1005="",Datos!I321&gt;=I$1005),OR(I$1006="",Datos!I321&lt;=I$1006))),FALSE),OR(ISNUMBER(FIND(";"&amp;UPPER(TRIM(Datos!I321&amp;""))&amp;"=",I$1007)),ISNUMBER(FIND(";"&amp;UPPER(TRIM(Datos!I321&amp;""))&amp;";",I$1007))),OR(UPPER(TRIM(Datos!I321&amp;""))="SÍ",UPPER(TRIM(Datos!I321&amp;""))="SI",UPPER(TRIM(Datos!I321&amp;""))="NO"),IF(ISNUMBER(Datos!I321),AND(OR(I$1005="",Datos!I321&gt;=I$1005),OR(I$1006="",Datos!I321&lt;=I$1006)),FALSE),TRUE))))</f>
        <v>0.0</v>
      </c>
      <c r="J321">
        <f>IF(Datos!J321="",0,IF(AND(J$1008&lt;&gt;"",Datos!J321=J$1008),0,IF(J$1004=0,0,1-CHOOSE(J$1004,IF(ISNUMBER(Datos!J321),AND(OR(J$1005="",Datos!J321&gt;=J$1005),OR(J$1006="",Datos!J321&lt;=J$1006)),FALSE),IF(ISNUMBER(Datos!J321),AND(Datos!J321=INT(Datos!J321),AND(OR(J$1005="",Datos!J321&gt;=J$1005),OR(J$1006="",Datos!J321&lt;=J$1006))),FALSE),OR(ISNUMBER(FIND(";"&amp;UPPER(TRIM(Datos!J321&amp;""))&amp;"=",J$1007)),ISNUMBER(FIND(";"&amp;UPPER(TRIM(Datos!J321&amp;""))&amp;";",J$1007))),OR(UPPER(TRIM(Datos!J321&amp;""))="SÍ",UPPER(TRIM(Datos!J321&amp;""))="SI",UPPER(TRIM(Datos!J321&amp;""))="NO"),IF(ISNUMBER(Datos!J321),AND(OR(J$1005="",Datos!J321&gt;=J$1005),OR(J$1006="",Datos!J321&lt;=J$1006)),FALSE),TRUE))))</f>
        <v>0.0</v>
      </c>
      <c r="K321">
        <f>IF(Datos!K321="",0,IF(AND(K$1008&lt;&gt;"",Datos!K321=K$1008),0,IF(K$1004=0,0,1-CHOOSE(K$1004,IF(ISNUMBER(Datos!K321),AND(OR(K$1005="",Datos!K321&gt;=K$1005),OR(K$1006="",Datos!K321&lt;=K$1006)),FALSE),IF(ISNUMBER(Datos!K321),AND(Datos!K321=INT(Datos!K321),AND(OR(K$1005="",Datos!K321&gt;=K$1005),OR(K$1006="",Datos!K321&lt;=K$1006))),FALSE),OR(ISNUMBER(FIND(";"&amp;UPPER(TRIM(Datos!K321&amp;""))&amp;"=",K$1007)),ISNUMBER(FIND(";"&amp;UPPER(TRIM(Datos!K321&amp;""))&amp;";",K$1007))),OR(UPPER(TRIM(Datos!K321&amp;""))="SÍ",UPPER(TRIM(Datos!K321&amp;""))="SI",UPPER(TRIM(Datos!K321&amp;""))="NO"),IF(ISNUMBER(Datos!K321),AND(OR(K$1005="",Datos!K321&gt;=K$1005),OR(K$1006="",Datos!K321&lt;=K$1006)),FALSE),TRUE))))</f>
        <v>0.0</v>
      </c>
      <c r="L321">
        <f>IF(Datos!L321="",0,IF(AND(L$1008&lt;&gt;"",Datos!L321=L$1008),0,IF(L$1004=0,0,1-CHOOSE(L$1004,IF(ISNUMBER(Datos!L321),AND(OR(L$1005="",Datos!L321&gt;=L$1005),OR(L$1006="",Datos!L321&lt;=L$1006)),FALSE),IF(ISNUMBER(Datos!L321),AND(Datos!L321=INT(Datos!L321),AND(OR(L$1005="",Datos!L321&gt;=L$1005),OR(L$1006="",Datos!L321&lt;=L$1006))),FALSE),OR(ISNUMBER(FIND(";"&amp;UPPER(TRIM(Datos!L321&amp;""))&amp;"=",L$1007)),ISNUMBER(FIND(";"&amp;UPPER(TRIM(Datos!L321&amp;""))&amp;";",L$1007))),OR(UPPER(TRIM(Datos!L321&amp;""))="SÍ",UPPER(TRIM(Datos!L321&amp;""))="SI",UPPER(TRIM(Datos!L321&amp;""))="NO"),IF(ISNUMBER(Datos!L321),AND(OR(L$1005="",Datos!L321&gt;=L$1005),OR(L$1006="",Datos!L321&lt;=L$1006)),FALSE),TRUE))))</f>
        <v>0.0</v>
      </c>
      <c r="M321">
        <f>IF(Datos!M321="",0,IF(AND(M$1008&lt;&gt;"",Datos!M321=M$1008),0,IF(M$1004=0,0,1-CHOOSE(M$1004,IF(ISNUMBER(Datos!M321),AND(OR(M$1005="",Datos!M321&gt;=M$1005),OR(M$1006="",Datos!M321&lt;=M$1006)),FALSE),IF(ISNUMBER(Datos!M321),AND(Datos!M321=INT(Datos!M321),AND(OR(M$1005="",Datos!M321&gt;=M$1005),OR(M$1006="",Datos!M321&lt;=M$1006))),FALSE),OR(ISNUMBER(FIND(";"&amp;UPPER(TRIM(Datos!M321&amp;""))&amp;"=",M$1007)),ISNUMBER(FIND(";"&amp;UPPER(TRIM(Datos!M321&amp;""))&amp;";",M$1007))),OR(UPPER(TRIM(Datos!M321&amp;""))="SÍ",UPPER(TRIM(Datos!M321&amp;""))="SI",UPPER(TRIM(Datos!M321&amp;""))="NO"),IF(ISNUMBER(Datos!M321),AND(OR(M$1005="",Datos!M321&gt;=M$1005),OR(M$1006="",Datos!M321&lt;=M$1006)),FALSE),TRUE))))</f>
        <v>0.0</v>
      </c>
      <c r="N321">
        <f>IF(Datos!N321="",0,IF(AND(N$1008&lt;&gt;"",Datos!N321=N$1008),0,IF(N$1004=0,0,1-CHOOSE(N$1004,IF(ISNUMBER(Datos!N321),AND(OR(N$1005="",Datos!N321&gt;=N$1005),OR(N$1006="",Datos!N321&lt;=N$1006)),FALSE),IF(ISNUMBER(Datos!N321),AND(Datos!N321=INT(Datos!N321),AND(OR(N$1005="",Datos!N321&gt;=N$1005),OR(N$1006="",Datos!N321&lt;=N$1006))),FALSE),OR(ISNUMBER(FIND(";"&amp;UPPER(TRIM(Datos!N321&amp;""))&amp;"=",N$1007)),ISNUMBER(FIND(";"&amp;UPPER(TRIM(Datos!N321&amp;""))&amp;";",N$1007))),OR(UPPER(TRIM(Datos!N321&amp;""))="SÍ",UPPER(TRIM(Datos!N321&amp;""))="SI",UPPER(TRIM(Datos!N321&amp;""))="NO"),IF(ISNUMBER(Datos!N321),AND(OR(N$1005="",Datos!N321&gt;=N$1005),OR(N$1006="",Datos!N321&lt;=N$1006)),FALSE),TRUE))))</f>
        <v>0.0</v>
      </c>
      <c r="O321">
        <f>IF(Datos!O321="",0,IF(AND(O$1008&lt;&gt;"",Datos!O321=O$1008),0,IF(O$1004=0,0,1-CHOOSE(O$1004,IF(ISNUMBER(Datos!O321),AND(OR(O$1005="",Datos!O321&gt;=O$1005),OR(O$1006="",Datos!O321&lt;=O$1006)),FALSE),IF(ISNUMBER(Datos!O321),AND(Datos!O321=INT(Datos!O321),AND(OR(O$1005="",Datos!O321&gt;=O$1005),OR(O$1006="",Datos!O321&lt;=O$1006))),FALSE),OR(ISNUMBER(FIND(";"&amp;UPPER(TRIM(Datos!O321&amp;""))&amp;"=",O$1007)),ISNUMBER(FIND(";"&amp;UPPER(TRIM(Datos!O321&amp;""))&amp;";",O$1007))),OR(UPPER(TRIM(Datos!O321&amp;""))="SÍ",UPPER(TRIM(Datos!O321&amp;""))="SI",UPPER(TRIM(Datos!O321&amp;""))="NO"),IF(ISNUMBER(Datos!O321),AND(OR(O$1005="",Datos!O321&gt;=O$1005),OR(O$1006="",Datos!O321&lt;=O$1006)),FALSE),TRUE))))</f>
        <v>0.0</v>
      </c>
      <c r="P321">
        <f>IF(Datos!P321="",0,IF(AND(P$1008&lt;&gt;"",Datos!P321=P$1008),0,IF(P$1004=0,0,1-CHOOSE(P$1004,IF(ISNUMBER(Datos!P321),AND(OR(P$1005="",Datos!P321&gt;=P$1005),OR(P$1006="",Datos!P321&lt;=P$1006)),FALSE),IF(ISNUMBER(Datos!P321),AND(Datos!P321=INT(Datos!P321),AND(OR(P$1005="",Datos!P321&gt;=P$1005),OR(P$1006="",Datos!P321&lt;=P$1006))),FALSE),OR(ISNUMBER(FIND(";"&amp;UPPER(TRIM(Datos!P321&amp;""))&amp;"=",P$1007)),ISNUMBER(FIND(";"&amp;UPPER(TRIM(Datos!P321&amp;""))&amp;";",P$1007))),OR(UPPER(TRIM(Datos!P321&amp;""))="SÍ",UPPER(TRIM(Datos!P321&amp;""))="SI",UPPER(TRIM(Datos!P321&amp;""))="NO"),IF(ISNUMBER(Datos!P321),AND(OR(P$1005="",Datos!P321&gt;=P$1005),OR(P$1006="",Datos!P321&lt;=P$1006)),FALSE),TRUE))))</f>
        <v>0.0</v>
      </c>
      <c r="Q321">
        <f>IF(Datos!Q321="",0,IF(AND(Q$1008&lt;&gt;"",Datos!Q321=Q$1008),0,IF(Q$1004=0,0,1-CHOOSE(Q$1004,IF(ISNUMBER(Datos!Q321),AND(OR(Q$1005="",Datos!Q321&gt;=Q$1005),OR(Q$1006="",Datos!Q321&lt;=Q$1006)),FALSE),IF(ISNUMBER(Datos!Q321),AND(Datos!Q321=INT(Datos!Q321),AND(OR(Q$1005="",Datos!Q321&gt;=Q$1005),OR(Q$1006="",Datos!Q321&lt;=Q$1006))),FALSE),OR(ISNUMBER(FIND(";"&amp;UPPER(TRIM(Datos!Q321&amp;""))&amp;"=",Q$1007)),ISNUMBER(FIND(";"&amp;UPPER(TRIM(Datos!Q321&amp;""))&amp;";",Q$1007))),OR(UPPER(TRIM(Datos!Q321&amp;""))="SÍ",UPPER(TRIM(Datos!Q321&amp;""))="SI",UPPER(TRIM(Datos!Q321&amp;""))="NO"),IF(ISNUMBER(Datos!Q321),AND(OR(Q$1005="",Datos!Q321&gt;=Q$1005),OR(Q$1006="",Datos!Q321&lt;=Q$1006)),FALSE),TRUE))))</f>
        <v>0.0</v>
      </c>
      <c r="R321">
        <f>IF(Datos!R321="",0,IF(AND(R$1008&lt;&gt;"",Datos!R321=R$1008),0,IF(R$1004=0,0,1-CHOOSE(R$1004,IF(ISNUMBER(Datos!R321),AND(OR(R$1005="",Datos!R321&gt;=R$1005),OR(R$1006="",Datos!R321&lt;=R$1006)),FALSE),IF(ISNUMBER(Datos!R321),AND(Datos!R321=INT(Datos!R321),AND(OR(R$1005="",Datos!R321&gt;=R$1005),OR(R$1006="",Datos!R321&lt;=R$1006))),FALSE),OR(ISNUMBER(FIND(";"&amp;UPPER(TRIM(Datos!R321&amp;""))&amp;"=",R$1007)),ISNUMBER(FIND(";"&amp;UPPER(TRIM(Datos!R321&amp;""))&amp;";",R$1007))),OR(UPPER(TRIM(Datos!R321&amp;""))="SÍ",UPPER(TRIM(Datos!R321&amp;""))="SI",UPPER(TRIM(Datos!R321&amp;""))="NO"),IF(ISNUMBER(Datos!R321),AND(OR(R$1005="",Datos!R321&gt;=R$1005),OR(R$1006="",Datos!R321&lt;=R$1006)),FALSE),TRUE))))</f>
        <v>0.0</v>
      </c>
      <c r="S321">
        <f>IF(Datos!S321="",0,IF(AND(S$1008&lt;&gt;"",Datos!S321=S$1008),0,IF(S$1004=0,0,1-CHOOSE(S$1004,IF(ISNUMBER(Datos!S321),AND(OR(S$1005="",Datos!S321&gt;=S$1005),OR(S$1006="",Datos!S321&lt;=S$1006)),FALSE),IF(ISNUMBER(Datos!S321),AND(Datos!S321=INT(Datos!S321),AND(OR(S$1005="",Datos!S321&gt;=S$1005),OR(S$1006="",Datos!S321&lt;=S$1006))),FALSE),OR(ISNUMBER(FIND(";"&amp;UPPER(TRIM(Datos!S321&amp;""))&amp;"=",S$1007)),ISNUMBER(FIND(";"&amp;UPPER(TRIM(Datos!S321&amp;""))&amp;";",S$1007))),OR(UPPER(TRIM(Datos!S321&amp;""))="SÍ",UPPER(TRIM(Datos!S321&amp;""))="SI",UPPER(TRIM(Datos!S321&amp;""))="NO"),IF(ISNUMBER(Datos!S321),AND(OR(S$1005="",Datos!S321&gt;=S$1005),OR(S$1006="",Datos!S321&lt;=S$1006)),FALSE),TRUE))))</f>
        <v>0.0</v>
      </c>
      <c r="T321">
        <f>IF(Datos!T321="",0,IF(AND(T$1008&lt;&gt;"",Datos!T321=T$1008),0,IF(T$1004=0,0,1-CHOOSE(T$1004,IF(ISNUMBER(Datos!T321),AND(OR(T$1005="",Datos!T321&gt;=T$1005),OR(T$1006="",Datos!T321&lt;=T$1006)),FALSE),IF(ISNUMBER(Datos!T321),AND(Datos!T321=INT(Datos!T321),AND(OR(T$1005="",Datos!T321&gt;=T$1005),OR(T$1006="",Datos!T321&lt;=T$1006))),FALSE),OR(ISNUMBER(FIND(";"&amp;UPPER(TRIM(Datos!T321&amp;""))&amp;"=",T$1007)),ISNUMBER(FIND(";"&amp;UPPER(TRIM(Datos!T321&amp;""))&amp;";",T$1007))),OR(UPPER(TRIM(Datos!T321&amp;""))="SÍ",UPPER(TRIM(Datos!T321&amp;""))="SI",UPPER(TRIM(Datos!T321&amp;""))="NO"),IF(ISNUMBER(Datos!T321),AND(OR(T$1005="",Datos!T321&gt;=T$1005),OR(T$1006="",Datos!T321&lt;=T$1006)),FALSE),TRUE))))</f>
        <v>0.0</v>
      </c>
      <c r="U321">
        <f>IF(Datos!U321="",0,IF(AND(U$1008&lt;&gt;"",Datos!U321=U$1008),0,IF(U$1004=0,0,1-CHOOSE(U$1004,IF(ISNUMBER(Datos!U321),AND(OR(U$1005="",Datos!U321&gt;=U$1005),OR(U$1006="",Datos!U321&lt;=U$1006)),FALSE),IF(ISNUMBER(Datos!U321),AND(Datos!U321=INT(Datos!U321),AND(OR(U$1005="",Datos!U321&gt;=U$1005),OR(U$1006="",Datos!U321&lt;=U$1006))),FALSE),OR(ISNUMBER(FIND(";"&amp;UPPER(TRIM(Datos!U321&amp;""))&amp;"=",U$1007)),ISNUMBER(FIND(";"&amp;UPPER(TRIM(Datos!U321&amp;""))&amp;";",U$1007))),OR(UPPER(TRIM(Datos!U321&amp;""))="SÍ",UPPER(TRIM(Datos!U321&amp;""))="SI",UPPER(TRIM(Datos!U321&amp;""))="NO"),IF(ISNUMBER(Datos!U321),AND(OR(U$1005="",Datos!U321&gt;=U$1005),OR(U$1006="",Datos!U321&lt;=U$1006)),FALSE),TRUE))))</f>
        <v>0.0</v>
      </c>
      <c r="V321">
        <f>IF(Datos!V321="",0,IF(AND(V$1008&lt;&gt;"",Datos!V321=V$1008),0,IF(V$1004=0,0,1-CHOOSE(V$1004,IF(ISNUMBER(Datos!V321),AND(OR(V$1005="",Datos!V321&gt;=V$1005),OR(V$1006="",Datos!V321&lt;=V$1006)),FALSE),IF(ISNUMBER(Datos!V321),AND(Datos!V321=INT(Datos!V321),AND(OR(V$1005="",Datos!V321&gt;=V$1005),OR(V$1006="",Datos!V321&lt;=V$1006))),FALSE),OR(ISNUMBER(FIND(";"&amp;UPPER(TRIM(Datos!V321&amp;""))&amp;"=",V$1007)),ISNUMBER(FIND(";"&amp;UPPER(TRIM(Datos!V321&amp;""))&amp;";",V$1007))),OR(UPPER(TRIM(Datos!V321&amp;""))="SÍ",UPPER(TRIM(Datos!V321&amp;""))="SI",UPPER(TRIM(Datos!V321&amp;""))="NO"),IF(ISNUMBER(Datos!V321),AND(OR(V$1005="",Datos!V321&gt;=V$1005),OR(V$1006="",Datos!V321&lt;=V$1006)),FALSE),TRUE))))</f>
        <v>0.0</v>
      </c>
      <c r="W321">
        <f>IF(Datos!W321="",0,IF(AND(W$1008&lt;&gt;"",Datos!W321=W$1008),0,IF(W$1004=0,0,1-CHOOSE(W$1004,IF(ISNUMBER(Datos!W321),AND(OR(W$1005="",Datos!W321&gt;=W$1005),OR(W$1006="",Datos!W321&lt;=W$1006)),FALSE),IF(ISNUMBER(Datos!W321),AND(Datos!W321=INT(Datos!W321),AND(OR(W$1005="",Datos!W321&gt;=W$1005),OR(W$1006="",Datos!W321&lt;=W$1006))),FALSE),OR(ISNUMBER(FIND(";"&amp;UPPER(TRIM(Datos!W321&amp;""))&amp;"=",W$1007)),ISNUMBER(FIND(";"&amp;UPPER(TRIM(Datos!W321&amp;""))&amp;";",W$1007))),OR(UPPER(TRIM(Datos!W321&amp;""))="SÍ",UPPER(TRIM(Datos!W321&amp;""))="SI",UPPER(TRIM(Datos!W321&amp;""))="NO"),IF(ISNUMBER(Datos!W321),AND(OR(W$1005="",Datos!W321&gt;=W$1005),OR(W$1006="",Datos!W321&lt;=W$1006)),FALSE),TRUE))))</f>
        <v>0.0</v>
      </c>
      <c r="X321">
        <f>IF(Datos!X321="",0,IF(AND(X$1008&lt;&gt;"",Datos!X321=X$1008),0,IF(X$1004=0,0,1-CHOOSE(X$1004,IF(ISNUMBER(Datos!X321),AND(OR(X$1005="",Datos!X321&gt;=X$1005),OR(X$1006="",Datos!X321&lt;=X$1006)),FALSE),IF(ISNUMBER(Datos!X321),AND(Datos!X321=INT(Datos!X321),AND(OR(X$1005="",Datos!X321&gt;=X$1005),OR(X$1006="",Datos!X321&lt;=X$1006))),FALSE),OR(ISNUMBER(FIND(";"&amp;UPPER(TRIM(Datos!X321&amp;""))&amp;"=",X$1007)),ISNUMBER(FIND(";"&amp;UPPER(TRIM(Datos!X321&amp;""))&amp;";",X$1007))),OR(UPPER(TRIM(Datos!X321&amp;""))="SÍ",UPPER(TRIM(Datos!X321&amp;""))="SI",UPPER(TRIM(Datos!X321&amp;""))="NO"),IF(ISNUMBER(Datos!X321),AND(OR(X$1005="",Datos!X321&gt;=X$1005),OR(X$1006="",Datos!X321&lt;=X$1006)),FALSE),TRUE))))</f>
        <v>0.0</v>
      </c>
      <c r="Y321">
        <f>IF(Datos!Y321="",0,IF(AND(Y$1008&lt;&gt;"",Datos!Y321=Y$1008),0,IF(Y$1004=0,0,1-CHOOSE(Y$1004,IF(ISNUMBER(Datos!Y321),AND(OR(Y$1005="",Datos!Y321&gt;=Y$1005),OR(Y$1006="",Datos!Y321&lt;=Y$1006)),FALSE),IF(ISNUMBER(Datos!Y321),AND(Datos!Y321=INT(Datos!Y321),AND(OR(Y$1005="",Datos!Y321&gt;=Y$1005),OR(Y$1006="",Datos!Y321&lt;=Y$1006))),FALSE),OR(ISNUMBER(FIND(";"&amp;UPPER(TRIM(Datos!Y321&amp;""))&amp;"=",Y$1007)),ISNUMBER(FIND(";"&amp;UPPER(TRIM(Datos!Y321&amp;""))&amp;";",Y$1007))),OR(UPPER(TRIM(Datos!Y321&amp;""))="SÍ",UPPER(TRIM(Datos!Y321&amp;""))="SI",UPPER(TRIM(Datos!Y321&amp;""))="NO"),IF(ISNUMBER(Datos!Y321),AND(OR(Y$1005="",Datos!Y321&gt;=Y$1005),OR(Y$1006="",Datos!Y321&lt;=Y$1006)),FALSE),TRUE))))</f>
        <v>0.0</v>
      </c>
      <c r="Z321">
        <f>IF(Datos!Z321="",0,IF(AND(Z$1008&lt;&gt;"",Datos!Z321=Z$1008),0,IF(Z$1004=0,0,1-CHOOSE(Z$1004,IF(ISNUMBER(Datos!Z321),AND(OR(Z$1005="",Datos!Z321&gt;=Z$1005),OR(Z$1006="",Datos!Z321&lt;=Z$1006)),FALSE),IF(ISNUMBER(Datos!Z321),AND(Datos!Z321=INT(Datos!Z321),AND(OR(Z$1005="",Datos!Z321&gt;=Z$1005),OR(Z$1006="",Datos!Z321&lt;=Z$1006))),FALSE),OR(ISNUMBER(FIND(";"&amp;UPPER(TRIM(Datos!Z321&amp;""))&amp;"=",Z$1007)),ISNUMBER(FIND(";"&amp;UPPER(TRIM(Datos!Z321&amp;""))&amp;";",Z$1007))),OR(UPPER(TRIM(Datos!Z321&amp;""))="SÍ",UPPER(TRIM(Datos!Z321&amp;""))="SI",UPPER(TRIM(Datos!Z321&amp;""))="NO"),IF(ISNUMBER(Datos!Z321),AND(OR(Z$1005="",Datos!Z321&gt;=Z$1005),OR(Z$1006="",Datos!Z321&lt;=Z$1006)),FALSE),TRUE))))</f>
        <v>0.0</v>
      </c>
      <c r="AA321">
        <f>IF(Datos!AA321="",0,IF(AND(AA$1008&lt;&gt;"",Datos!AA321=AA$1008),0,IF(AA$1004=0,0,1-CHOOSE(AA$1004,IF(ISNUMBER(Datos!AA321),AND(OR(AA$1005="",Datos!AA321&gt;=AA$1005),OR(AA$1006="",Datos!AA321&lt;=AA$1006)),FALSE),IF(ISNUMBER(Datos!AA321),AND(Datos!AA321=INT(Datos!AA321),AND(OR(AA$1005="",Datos!AA321&gt;=AA$1005),OR(AA$1006="",Datos!AA321&lt;=AA$1006))),FALSE),OR(ISNUMBER(FIND(";"&amp;UPPER(TRIM(Datos!AA321&amp;""))&amp;"=",AA$1007)),ISNUMBER(FIND(";"&amp;UPPER(TRIM(Datos!AA321&amp;""))&amp;";",AA$1007))),OR(UPPER(TRIM(Datos!AA321&amp;""))="SÍ",UPPER(TRIM(Datos!AA321&amp;""))="SI",UPPER(TRIM(Datos!AA321&amp;""))="NO"),IF(ISNUMBER(Datos!AA321),AND(OR(AA$1005="",Datos!AA321&gt;=AA$1005),OR(AA$1006="",Datos!AA321&lt;=AA$1006)),FALSE),TRUE))))</f>
        <v>0.0</v>
      </c>
      <c r="AB321">
        <f>IF(Datos!AB321="",0,IF(AND(AB$1008&lt;&gt;"",Datos!AB321=AB$1008),0,IF(AB$1004=0,0,1-CHOOSE(AB$1004,IF(ISNUMBER(Datos!AB321),AND(OR(AB$1005="",Datos!AB321&gt;=AB$1005),OR(AB$1006="",Datos!AB321&lt;=AB$1006)),FALSE),IF(ISNUMBER(Datos!AB321),AND(Datos!AB321=INT(Datos!AB321),AND(OR(AB$1005="",Datos!AB321&gt;=AB$1005),OR(AB$1006="",Datos!AB321&lt;=AB$1006))),FALSE),OR(ISNUMBER(FIND(";"&amp;UPPER(TRIM(Datos!AB321&amp;""))&amp;"=",AB$1007)),ISNUMBER(FIND(";"&amp;UPPER(TRIM(Datos!AB321&amp;""))&amp;";",AB$1007))),OR(UPPER(TRIM(Datos!AB321&amp;""))="SÍ",UPPER(TRIM(Datos!AB321&amp;""))="SI",UPPER(TRIM(Datos!AB321&amp;""))="NO"),IF(ISNUMBER(Datos!AB321),AND(OR(AB$1005="",Datos!AB321&gt;=AB$1005),OR(AB$1006="",Datos!AB321&lt;=AB$1006)),FALSE),TRUE))))</f>
        <v>0.0</v>
      </c>
      <c r="AC321">
        <f>IF(Datos!AC321="",0,IF(AND(AC$1008&lt;&gt;"",Datos!AC321=AC$1008),0,IF(AC$1004=0,0,1-CHOOSE(AC$1004,IF(ISNUMBER(Datos!AC321),AND(OR(AC$1005="",Datos!AC321&gt;=AC$1005),OR(AC$1006="",Datos!AC321&lt;=AC$1006)),FALSE),IF(ISNUMBER(Datos!AC321),AND(Datos!AC321=INT(Datos!AC321),AND(OR(AC$1005="",Datos!AC321&gt;=AC$1005),OR(AC$1006="",Datos!AC321&lt;=AC$1006))),FALSE),OR(ISNUMBER(FIND(";"&amp;UPPER(TRIM(Datos!AC321&amp;""))&amp;"=",AC$1007)),ISNUMBER(FIND(";"&amp;UPPER(TRIM(Datos!AC321&amp;""))&amp;";",AC$1007))),OR(UPPER(TRIM(Datos!AC321&amp;""))="SÍ",UPPER(TRIM(Datos!AC321&amp;""))="SI",UPPER(TRIM(Datos!AC321&amp;""))="NO"),IF(ISNUMBER(Datos!AC321),AND(OR(AC$1005="",Datos!AC321&gt;=AC$1005),OR(AC$1006="",Datos!AC321&lt;=AC$1006)),FALSE),TRUE))))</f>
        <v>0.0</v>
      </c>
      <c r="AD321">
        <f>IF(Datos!AD321="",0,IF(AND(AD$1008&lt;&gt;"",Datos!AD321=AD$1008),0,IF(AD$1004=0,0,1-CHOOSE(AD$1004,IF(ISNUMBER(Datos!AD321),AND(OR(AD$1005="",Datos!AD321&gt;=AD$1005),OR(AD$1006="",Datos!AD321&lt;=AD$1006)),FALSE),IF(ISNUMBER(Datos!AD321),AND(Datos!AD321=INT(Datos!AD321),AND(OR(AD$1005="",Datos!AD321&gt;=AD$1005),OR(AD$1006="",Datos!AD321&lt;=AD$1006))),FALSE),OR(ISNUMBER(FIND(";"&amp;UPPER(TRIM(Datos!AD321&amp;""))&amp;"=",AD$1007)),ISNUMBER(FIND(";"&amp;UPPER(TRIM(Datos!AD321&amp;""))&amp;";",AD$1007))),OR(UPPER(TRIM(Datos!AD321&amp;""))="SÍ",UPPER(TRIM(Datos!AD321&amp;""))="SI",UPPER(TRIM(Datos!AD321&amp;""))="NO"),IF(ISNUMBER(Datos!AD321),AND(OR(AD$1005="",Datos!AD321&gt;=AD$1005),OR(AD$1006="",Datos!AD321&lt;=AD$1006)),FALSE),TRUE))))</f>
        <v>0.0</v>
      </c>
      <c r="AE321">
        <f>IF(Datos!AE321="",0,IF(AND(AE$1008&lt;&gt;"",Datos!AE321=AE$1008),0,IF(AE$1004=0,0,1-CHOOSE(AE$1004,IF(ISNUMBER(Datos!AE321),AND(OR(AE$1005="",Datos!AE321&gt;=AE$1005),OR(AE$1006="",Datos!AE321&lt;=AE$1006)),FALSE),IF(ISNUMBER(Datos!AE321),AND(Datos!AE321=INT(Datos!AE321),AND(OR(AE$1005="",Datos!AE321&gt;=AE$1005),OR(AE$1006="",Datos!AE321&lt;=AE$1006))),FALSE),OR(ISNUMBER(FIND(";"&amp;UPPER(TRIM(Datos!AE321&amp;""))&amp;"=",AE$1007)),ISNUMBER(FIND(";"&amp;UPPER(TRIM(Datos!AE321&amp;""))&amp;";",AE$1007))),OR(UPPER(TRIM(Datos!AE321&amp;""))="SÍ",UPPER(TRIM(Datos!AE321&amp;""))="SI",UPPER(TRIM(Datos!AE321&amp;""))="NO"),IF(ISNUMBER(Datos!AE321),AND(OR(AE$1005="",Datos!AE321&gt;=AE$1005),OR(AE$1006="",Datos!AE321&lt;=AE$1006)),FALSE),TRUE))))</f>
        <v>0.0</v>
      </c>
    </row>
    <row r="322" spans="2:31">
      <c r="B322">
        <f>IF(Datos!B322="",0,IF(AND(B$1008&lt;&gt;"",Datos!B322=B$1008),0,IF(B$1004=0,0,1-CHOOSE(B$1004,IF(ISNUMBER(Datos!B322),AND(OR(B$1005="",Datos!B322&gt;=B$1005),OR(B$1006="",Datos!B322&lt;=B$1006)),FALSE),IF(ISNUMBER(Datos!B322),AND(Datos!B322=INT(Datos!B322),AND(OR(B$1005="",Datos!B322&gt;=B$1005),OR(B$1006="",Datos!B322&lt;=B$1006))),FALSE),OR(ISNUMBER(FIND(";"&amp;UPPER(TRIM(Datos!B322&amp;""))&amp;"=",B$1007)),ISNUMBER(FIND(";"&amp;UPPER(TRIM(Datos!B322&amp;""))&amp;";",B$1007))),OR(UPPER(TRIM(Datos!B322&amp;""))="SÍ",UPPER(TRIM(Datos!B322&amp;""))="SI",UPPER(TRIM(Datos!B322&amp;""))="NO"),IF(ISNUMBER(Datos!B322),AND(OR(B$1005="",Datos!B322&gt;=B$1005),OR(B$1006="",Datos!B322&lt;=B$1006)),FALSE),TRUE))))</f>
        <v>0.0</v>
      </c>
      <c r="C322">
        <f>IF(Datos!C322="",0,IF(AND(C$1008&lt;&gt;"",Datos!C322=C$1008),0,IF(C$1004=0,0,1-CHOOSE(C$1004,IF(ISNUMBER(Datos!C322),AND(OR(C$1005="",Datos!C322&gt;=C$1005),OR(C$1006="",Datos!C322&lt;=C$1006)),FALSE),IF(ISNUMBER(Datos!C322),AND(Datos!C322=INT(Datos!C322),AND(OR(C$1005="",Datos!C322&gt;=C$1005),OR(C$1006="",Datos!C322&lt;=C$1006))),FALSE),OR(ISNUMBER(FIND(";"&amp;UPPER(TRIM(Datos!C322&amp;""))&amp;"=",C$1007)),ISNUMBER(FIND(";"&amp;UPPER(TRIM(Datos!C322&amp;""))&amp;";",C$1007))),OR(UPPER(TRIM(Datos!C322&amp;""))="SÍ",UPPER(TRIM(Datos!C322&amp;""))="SI",UPPER(TRIM(Datos!C322&amp;""))="NO"),IF(ISNUMBER(Datos!C322),AND(OR(C$1005="",Datos!C322&gt;=C$1005),OR(C$1006="",Datos!C322&lt;=C$1006)),FALSE),TRUE))))</f>
        <v>0.0</v>
      </c>
      <c r="D322">
        <f>IF(Datos!D322="",0,IF(AND(D$1008&lt;&gt;"",Datos!D322=D$1008),0,IF(D$1004=0,0,1-CHOOSE(D$1004,IF(ISNUMBER(Datos!D322),AND(OR(D$1005="",Datos!D322&gt;=D$1005),OR(D$1006="",Datos!D322&lt;=D$1006)),FALSE),IF(ISNUMBER(Datos!D322),AND(Datos!D322=INT(Datos!D322),AND(OR(D$1005="",Datos!D322&gt;=D$1005),OR(D$1006="",Datos!D322&lt;=D$1006))),FALSE),OR(ISNUMBER(FIND(";"&amp;UPPER(TRIM(Datos!D322&amp;""))&amp;"=",D$1007)),ISNUMBER(FIND(";"&amp;UPPER(TRIM(Datos!D322&amp;""))&amp;";",D$1007))),OR(UPPER(TRIM(Datos!D322&amp;""))="SÍ",UPPER(TRIM(Datos!D322&amp;""))="SI",UPPER(TRIM(Datos!D322&amp;""))="NO"),IF(ISNUMBER(Datos!D322),AND(OR(D$1005="",Datos!D322&gt;=D$1005),OR(D$1006="",Datos!D322&lt;=D$1006)),FALSE),TRUE))))</f>
        <v>0.0</v>
      </c>
      <c r="E322">
        <f>IF(Datos!E322="",0,IF(AND(E$1008&lt;&gt;"",Datos!E322=E$1008),0,IF(E$1004=0,0,1-CHOOSE(E$1004,IF(ISNUMBER(Datos!E322),AND(OR(E$1005="",Datos!E322&gt;=E$1005),OR(E$1006="",Datos!E322&lt;=E$1006)),FALSE),IF(ISNUMBER(Datos!E322),AND(Datos!E322=INT(Datos!E322),AND(OR(E$1005="",Datos!E322&gt;=E$1005),OR(E$1006="",Datos!E322&lt;=E$1006))),FALSE),OR(ISNUMBER(FIND(";"&amp;UPPER(TRIM(Datos!E322&amp;""))&amp;"=",E$1007)),ISNUMBER(FIND(";"&amp;UPPER(TRIM(Datos!E322&amp;""))&amp;";",E$1007))),OR(UPPER(TRIM(Datos!E322&amp;""))="SÍ",UPPER(TRIM(Datos!E322&amp;""))="SI",UPPER(TRIM(Datos!E322&amp;""))="NO"),IF(ISNUMBER(Datos!E322),AND(OR(E$1005="",Datos!E322&gt;=E$1005),OR(E$1006="",Datos!E322&lt;=E$1006)),FALSE),TRUE))))</f>
        <v>0.0</v>
      </c>
      <c r="F322">
        <f>IF(Datos!F322="",0,IF(AND(F$1008&lt;&gt;"",Datos!F322=F$1008),0,IF(F$1004=0,0,1-CHOOSE(F$1004,IF(ISNUMBER(Datos!F322),AND(OR(F$1005="",Datos!F322&gt;=F$1005),OR(F$1006="",Datos!F322&lt;=F$1006)),FALSE),IF(ISNUMBER(Datos!F322),AND(Datos!F322=INT(Datos!F322),AND(OR(F$1005="",Datos!F322&gt;=F$1005),OR(F$1006="",Datos!F322&lt;=F$1006))),FALSE),OR(ISNUMBER(FIND(";"&amp;UPPER(TRIM(Datos!F322&amp;""))&amp;"=",F$1007)),ISNUMBER(FIND(";"&amp;UPPER(TRIM(Datos!F322&amp;""))&amp;";",F$1007))),OR(UPPER(TRIM(Datos!F322&amp;""))="SÍ",UPPER(TRIM(Datos!F322&amp;""))="SI",UPPER(TRIM(Datos!F322&amp;""))="NO"),IF(ISNUMBER(Datos!F322),AND(OR(F$1005="",Datos!F322&gt;=F$1005),OR(F$1006="",Datos!F322&lt;=F$1006)),FALSE),TRUE))))</f>
        <v>0.0</v>
      </c>
      <c r="G322">
        <f>IF(Datos!G322="",0,IF(AND(G$1008&lt;&gt;"",Datos!G322=G$1008),0,IF(G$1004=0,0,1-CHOOSE(G$1004,IF(ISNUMBER(Datos!G322),AND(OR(G$1005="",Datos!G322&gt;=G$1005),OR(G$1006="",Datos!G322&lt;=G$1006)),FALSE),IF(ISNUMBER(Datos!G322),AND(Datos!G322=INT(Datos!G322),AND(OR(G$1005="",Datos!G322&gt;=G$1005),OR(G$1006="",Datos!G322&lt;=G$1006))),FALSE),OR(ISNUMBER(FIND(";"&amp;UPPER(TRIM(Datos!G322&amp;""))&amp;"=",G$1007)),ISNUMBER(FIND(";"&amp;UPPER(TRIM(Datos!G322&amp;""))&amp;";",G$1007))),OR(UPPER(TRIM(Datos!G322&amp;""))="SÍ",UPPER(TRIM(Datos!G322&amp;""))="SI",UPPER(TRIM(Datos!G322&amp;""))="NO"),IF(ISNUMBER(Datos!G322),AND(OR(G$1005="",Datos!G322&gt;=G$1005),OR(G$1006="",Datos!G322&lt;=G$1006)),FALSE),TRUE))))</f>
        <v>0.0</v>
      </c>
      <c r="H322">
        <f>IF(Datos!H322="",0,IF(AND(H$1008&lt;&gt;"",Datos!H322=H$1008),0,IF(H$1004=0,0,1-CHOOSE(H$1004,IF(ISNUMBER(Datos!H322),AND(OR(H$1005="",Datos!H322&gt;=H$1005),OR(H$1006="",Datos!H322&lt;=H$1006)),FALSE),IF(ISNUMBER(Datos!H322),AND(Datos!H322=INT(Datos!H322),AND(OR(H$1005="",Datos!H322&gt;=H$1005),OR(H$1006="",Datos!H322&lt;=H$1006))),FALSE),OR(ISNUMBER(FIND(";"&amp;UPPER(TRIM(Datos!H322&amp;""))&amp;"=",H$1007)),ISNUMBER(FIND(";"&amp;UPPER(TRIM(Datos!H322&amp;""))&amp;";",H$1007))),OR(UPPER(TRIM(Datos!H322&amp;""))="SÍ",UPPER(TRIM(Datos!H322&amp;""))="SI",UPPER(TRIM(Datos!H322&amp;""))="NO"),IF(ISNUMBER(Datos!H322),AND(OR(H$1005="",Datos!H322&gt;=H$1005),OR(H$1006="",Datos!H322&lt;=H$1006)),FALSE),TRUE))))</f>
        <v>0.0</v>
      </c>
      <c r="I322">
        <f>IF(Datos!I322="",0,IF(AND(I$1008&lt;&gt;"",Datos!I322=I$1008),0,IF(I$1004=0,0,1-CHOOSE(I$1004,IF(ISNUMBER(Datos!I322),AND(OR(I$1005="",Datos!I322&gt;=I$1005),OR(I$1006="",Datos!I322&lt;=I$1006)),FALSE),IF(ISNUMBER(Datos!I322),AND(Datos!I322=INT(Datos!I322),AND(OR(I$1005="",Datos!I322&gt;=I$1005),OR(I$1006="",Datos!I322&lt;=I$1006))),FALSE),OR(ISNUMBER(FIND(";"&amp;UPPER(TRIM(Datos!I322&amp;""))&amp;"=",I$1007)),ISNUMBER(FIND(";"&amp;UPPER(TRIM(Datos!I322&amp;""))&amp;";",I$1007))),OR(UPPER(TRIM(Datos!I322&amp;""))="SÍ",UPPER(TRIM(Datos!I322&amp;""))="SI",UPPER(TRIM(Datos!I322&amp;""))="NO"),IF(ISNUMBER(Datos!I322),AND(OR(I$1005="",Datos!I322&gt;=I$1005),OR(I$1006="",Datos!I322&lt;=I$1006)),FALSE),TRUE))))</f>
        <v>0.0</v>
      </c>
      <c r="J322">
        <f>IF(Datos!J322="",0,IF(AND(J$1008&lt;&gt;"",Datos!J322=J$1008),0,IF(J$1004=0,0,1-CHOOSE(J$1004,IF(ISNUMBER(Datos!J322),AND(OR(J$1005="",Datos!J322&gt;=J$1005),OR(J$1006="",Datos!J322&lt;=J$1006)),FALSE),IF(ISNUMBER(Datos!J322),AND(Datos!J322=INT(Datos!J322),AND(OR(J$1005="",Datos!J322&gt;=J$1005),OR(J$1006="",Datos!J322&lt;=J$1006))),FALSE),OR(ISNUMBER(FIND(";"&amp;UPPER(TRIM(Datos!J322&amp;""))&amp;"=",J$1007)),ISNUMBER(FIND(";"&amp;UPPER(TRIM(Datos!J322&amp;""))&amp;";",J$1007))),OR(UPPER(TRIM(Datos!J322&amp;""))="SÍ",UPPER(TRIM(Datos!J322&amp;""))="SI",UPPER(TRIM(Datos!J322&amp;""))="NO"),IF(ISNUMBER(Datos!J322),AND(OR(J$1005="",Datos!J322&gt;=J$1005),OR(J$1006="",Datos!J322&lt;=J$1006)),FALSE),TRUE))))</f>
        <v>0.0</v>
      </c>
      <c r="K322">
        <f>IF(Datos!K322="",0,IF(AND(K$1008&lt;&gt;"",Datos!K322=K$1008),0,IF(K$1004=0,0,1-CHOOSE(K$1004,IF(ISNUMBER(Datos!K322),AND(OR(K$1005="",Datos!K322&gt;=K$1005),OR(K$1006="",Datos!K322&lt;=K$1006)),FALSE),IF(ISNUMBER(Datos!K322),AND(Datos!K322=INT(Datos!K322),AND(OR(K$1005="",Datos!K322&gt;=K$1005),OR(K$1006="",Datos!K322&lt;=K$1006))),FALSE),OR(ISNUMBER(FIND(";"&amp;UPPER(TRIM(Datos!K322&amp;""))&amp;"=",K$1007)),ISNUMBER(FIND(";"&amp;UPPER(TRIM(Datos!K322&amp;""))&amp;";",K$1007))),OR(UPPER(TRIM(Datos!K322&amp;""))="SÍ",UPPER(TRIM(Datos!K322&amp;""))="SI",UPPER(TRIM(Datos!K322&amp;""))="NO"),IF(ISNUMBER(Datos!K322),AND(OR(K$1005="",Datos!K322&gt;=K$1005),OR(K$1006="",Datos!K322&lt;=K$1006)),FALSE),TRUE))))</f>
        <v>0.0</v>
      </c>
      <c r="L322">
        <f>IF(Datos!L322="",0,IF(AND(L$1008&lt;&gt;"",Datos!L322=L$1008),0,IF(L$1004=0,0,1-CHOOSE(L$1004,IF(ISNUMBER(Datos!L322),AND(OR(L$1005="",Datos!L322&gt;=L$1005),OR(L$1006="",Datos!L322&lt;=L$1006)),FALSE),IF(ISNUMBER(Datos!L322),AND(Datos!L322=INT(Datos!L322),AND(OR(L$1005="",Datos!L322&gt;=L$1005),OR(L$1006="",Datos!L322&lt;=L$1006))),FALSE),OR(ISNUMBER(FIND(";"&amp;UPPER(TRIM(Datos!L322&amp;""))&amp;"=",L$1007)),ISNUMBER(FIND(";"&amp;UPPER(TRIM(Datos!L322&amp;""))&amp;";",L$1007))),OR(UPPER(TRIM(Datos!L322&amp;""))="SÍ",UPPER(TRIM(Datos!L322&amp;""))="SI",UPPER(TRIM(Datos!L322&amp;""))="NO"),IF(ISNUMBER(Datos!L322),AND(OR(L$1005="",Datos!L322&gt;=L$1005),OR(L$1006="",Datos!L322&lt;=L$1006)),FALSE),TRUE))))</f>
        <v>0.0</v>
      </c>
      <c r="M322">
        <f>IF(Datos!M322="",0,IF(AND(M$1008&lt;&gt;"",Datos!M322=M$1008),0,IF(M$1004=0,0,1-CHOOSE(M$1004,IF(ISNUMBER(Datos!M322),AND(OR(M$1005="",Datos!M322&gt;=M$1005),OR(M$1006="",Datos!M322&lt;=M$1006)),FALSE),IF(ISNUMBER(Datos!M322),AND(Datos!M322=INT(Datos!M322),AND(OR(M$1005="",Datos!M322&gt;=M$1005),OR(M$1006="",Datos!M322&lt;=M$1006))),FALSE),OR(ISNUMBER(FIND(";"&amp;UPPER(TRIM(Datos!M322&amp;""))&amp;"=",M$1007)),ISNUMBER(FIND(";"&amp;UPPER(TRIM(Datos!M322&amp;""))&amp;";",M$1007))),OR(UPPER(TRIM(Datos!M322&amp;""))="SÍ",UPPER(TRIM(Datos!M322&amp;""))="SI",UPPER(TRIM(Datos!M322&amp;""))="NO"),IF(ISNUMBER(Datos!M322),AND(OR(M$1005="",Datos!M322&gt;=M$1005),OR(M$1006="",Datos!M322&lt;=M$1006)),FALSE),TRUE))))</f>
        <v>0.0</v>
      </c>
      <c r="N322">
        <f>IF(Datos!N322="",0,IF(AND(N$1008&lt;&gt;"",Datos!N322=N$1008),0,IF(N$1004=0,0,1-CHOOSE(N$1004,IF(ISNUMBER(Datos!N322),AND(OR(N$1005="",Datos!N322&gt;=N$1005),OR(N$1006="",Datos!N322&lt;=N$1006)),FALSE),IF(ISNUMBER(Datos!N322),AND(Datos!N322=INT(Datos!N322),AND(OR(N$1005="",Datos!N322&gt;=N$1005),OR(N$1006="",Datos!N322&lt;=N$1006))),FALSE),OR(ISNUMBER(FIND(";"&amp;UPPER(TRIM(Datos!N322&amp;""))&amp;"=",N$1007)),ISNUMBER(FIND(";"&amp;UPPER(TRIM(Datos!N322&amp;""))&amp;";",N$1007))),OR(UPPER(TRIM(Datos!N322&amp;""))="SÍ",UPPER(TRIM(Datos!N322&amp;""))="SI",UPPER(TRIM(Datos!N322&amp;""))="NO"),IF(ISNUMBER(Datos!N322),AND(OR(N$1005="",Datos!N322&gt;=N$1005),OR(N$1006="",Datos!N322&lt;=N$1006)),FALSE),TRUE))))</f>
        <v>0.0</v>
      </c>
      <c r="O322">
        <f>IF(Datos!O322="",0,IF(AND(O$1008&lt;&gt;"",Datos!O322=O$1008),0,IF(O$1004=0,0,1-CHOOSE(O$1004,IF(ISNUMBER(Datos!O322),AND(OR(O$1005="",Datos!O322&gt;=O$1005),OR(O$1006="",Datos!O322&lt;=O$1006)),FALSE),IF(ISNUMBER(Datos!O322),AND(Datos!O322=INT(Datos!O322),AND(OR(O$1005="",Datos!O322&gt;=O$1005),OR(O$1006="",Datos!O322&lt;=O$1006))),FALSE),OR(ISNUMBER(FIND(";"&amp;UPPER(TRIM(Datos!O322&amp;""))&amp;"=",O$1007)),ISNUMBER(FIND(";"&amp;UPPER(TRIM(Datos!O322&amp;""))&amp;";",O$1007))),OR(UPPER(TRIM(Datos!O322&amp;""))="SÍ",UPPER(TRIM(Datos!O322&amp;""))="SI",UPPER(TRIM(Datos!O322&amp;""))="NO"),IF(ISNUMBER(Datos!O322),AND(OR(O$1005="",Datos!O322&gt;=O$1005),OR(O$1006="",Datos!O322&lt;=O$1006)),FALSE),TRUE))))</f>
        <v>0.0</v>
      </c>
      <c r="P322">
        <f>IF(Datos!P322="",0,IF(AND(P$1008&lt;&gt;"",Datos!P322=P$1008),0,IF(P$1004=0,0,1-CHOOSE(P$1004,IF(ISNUMBER(Datos!P322),AND(OR(P$1005="",Datos!P322&gt;=P$1005),OR(P$1006="",Datos!P322&lt;=P$1006)),FALSE),IF(ISNUMBER(Datos!P322),AND(Datos!P322=INT(Datos!P322),AND(OR(P$1005="",Datos!P322&gt;=P$1005),OR(P$1006="",Datos!P322&lt;=P$1006))),FALSE),OR(ISNUMBER(FIND(";"&amp;UPPER(TRIM(Datos!P322&amp;""))&amp;"=",P$1007)),ISNUMBER(FIND(";"&amp;UPPER(TRIM(Datos!P322&amp;""))&amp;";",P$1007))),OR(UPPER(TRIM(Datos!P322&amp;""))="SÍ",UPPER(TRIM(Datos!P322&amp;""))="SI",UPPER(TRIM(Datos!P322&amp;""))="NO"),IF(ISNUMBER(Datos!P322),AND(OR(P$1005="",Datos!P322&gt;=P$1005),OR(P$1006="",Datos!P322&lt;=P$1006)),FALSE),TRUE))))</f>
        <v>0.0</v>
      </c>
      <c r="Q322">
        <f>IF(Datos!Q322="",0,IF(AND(Q$1008&lt;&gt;"",Datos!Q322=Q$1008),0,IF(Q$1004=0,0,1-CHOOSE(Q$1004,IF(ISNUMBER(Datos!Q322),AND(OR(Q$1005="",Datos!Q322&gt;=Q$1005),OR(Q$1006="",Datos!Q322&lt;=Q$1006)),FALSE),IF(ISNUMBER(Datos!Q322),AND(Datos!Q322=INT(Datos!Q322),AND(OR(Q$1005="",Datos!Q322&gt;=Q$1005),OR(Q$1006="",Datos!Q322&lt;=Q$1006))),FALSE),OR(ISNUMBER(FIND(";"&amp;UPPER(TRIM(Datos!Q322&amp;""))&amp;"=",Q$1007)),ISNUMBER(FIND(";"&amp;UPPER(TRIM(Datos!Q322&amp;""))&amp;";",Q$1007))),OR(UPPER(TRIM(Datos!Q322&amp;""))="SÍ",UPPER(TRIM(Datos!Q322&amp;""))="SI",UPPER(TRIM(Datos!Q322&amp;""))="NO"),IF(ISNUMBER(Datos!Q322),AND(OR(Q$1005="",Datos!Q322&gt;=Q$1005),OR(Q$1006="",Datos!Q322&lt;=Q$1006)),FALSE),TRUE))))</f>
        <v>0.0</v>
      </c>
      <c r="R322">
        <f>IF(Datos!R322="",0,IF(AND(R$1008&lt;&gt;"",Datos!R322=R$1008),0,IF(R$1004=0,0,1-CHOOSE(R$1004,IF(ISNUMBER(Datos!R322),AND(OR(R$1005="",Datos!R322&gt;=R$1005),OR(R$1006="",Datos!R322&lt;=R$1006)),FALSE),IF(ISNUMBER(Datos!R322),AND(Datos!R322=INT(Datos!R322),AND(OR(R$1005="",Datos!R322&gt;=R$1005),OR(R$1006="",Datos!R322&lt;=R$1006))),FALSE),OR(ISNUMBER(FIND(";"&amp;UPPER(TRIM(Datos!R322&amp;""))&amp;"=",R$1007)),ISNUMBER(FIND(";"&amp;UPPER(TRIM(Datos!R322&amp;""))&amp;";",R$1007))),OR(UPPER(TRIM(Datos!R322&amp;""))="SÍ",UPPER(TRIM(Datos!R322&amp;""))="SI",UPPER(TRIM(Datos!R322&amp;""))="NO"),IF(ISNUMBER(Datos!R322),AND(OR(R$1005="",Datos!R322&gt;=R$1005),OR(R$1006="",Datos!R322&lt;=R$1006)),FALSE),TRUE))))</f>
        <v>0.0</v>
      </c>
      <c r="S322">
        <f>IF(Datos!S322="",0,IF(AND(S$1008&lt;&gt;"",Datos!S322=S$1008),0,IF(S$1004=0,0,1-CHOOSE(S$1004,IF(ISNUMBER(Datos!S322),AND(OR(S$1005="",Datos!S322&gt;=S$1005),OR(S$1006="",Datos!S322&lt;=S$1006)),FALSE),IF(ISNUMBER(Datos!S322),AND(Datos!S322=INT(Datos!S322),AND(OR(S$1005="",Datos!S322&gt;=S$1005),OR(S$1006="",Datos!S322&lt;=S$1006))),FALSE),OR(ISNUMBER(FIND(";"&amp;UPPER(TRIM(Datos!S322&amp;""))&amp;"=",S$1007)),ISNUMBER(FIND(";"&amp;UPPER(TRIM(Datos!S322&amp;""))&amp;";",S$1007))),OR(UPPER(TRIM(Datos!S322&amp;""))="SÍ",UPPER(TRIM(Datos!S322&amp;""))="SI",UPPER(TRIM(Datos!S322&amp;""))="NO"),IF(ISNUMBER(Datos!S322),AND(OR(S$1005="",Datos!S322&gt;=S$1005),OR(S$1006="",Datos!S322&lt;=S$1006)),FALSE),TRUE))))</f>
        <v>0.0</v>
      </c>
      <c r="T322">
        <f>IF(Datos!T322="",0,IF(AND(T$1008&lt;&gt;"",Datos!T322=T$1008),0,IF(T$1004=0,0,1-CHOOSE(T$1004,IF(ISNUMBER(Datos!T322),AND(OR(T$1005="",Datos!T322&gt;=T$1005),OR(T$1006="",Datos!T322&lt;=T$1006)),FALSE),IF(ISNUMBER(Datos!T322),AND(Datos!T322=INT(Datos!T322),AND(OR(T$1005="",Datos!T322&gt;=T$1005),OR(T$1006="",Datos!T322&lt;=T$1006))),FALSE),OR(ISNUMBER(FIND(";"&amp;UPPER(TRIM(Datos!T322&amp;""))&amp;"=",T$1007)),ISNUMBER(FIND(";"&amp;UPPER(TRIM(Datos!T322&amp;""))&amp;";",T$1007))),OR(UPPER(TRIM(Datos!T322&amp;""))="SÍ",UPPER(TRIM(Datos!T322&amp;""))="SI",UPPER(TRIM(Datos!T322&amp;""))="NO"),IF(ISNUMBER(Datos!T322),AND(OR(T$1005="",Datos!T322&gt;=T$1005),OR(T$1006="",Datos!T322&lt;=T$1006)),FALSE),TRUE))))</f>
        <v>0.0</v>
      </c>
      <c r="U322">
        <f>IF(Datos!U322="",0,IF(AND(U$1008&lt;&gt;"",Datos!U322=U$1008),0,IF(U$1004=0,0,1-CHOOSE(U$1004,IF(ISNUMBER(Datos!U322),AND(OR(U$1005="",Datos!U322&gt;=U$1005),OR(U$1006="",Datos!U322&lt;=U$1006)),FALSE),IF(ISNUMBER(Datos!U322),AND(Datos!U322=INT(Datos!U322),AND(OR(U$1005="",Datos!U322&gt;=U$1005),OR(U$1006="",Datos!U322&lt;=U$1006))),FALSE),OR(ISNUMBER(FIND(";"&amp;UPPER(TRIM(Datos!U322&amp;""))&amp;"=",U$1007)),ISNUMBER(FIND(";"&amp;UPPER(TRIM(Datos!U322&amp;""))&amp;";",U$1007))),OR(UPPER(TRIM(Datos!U322&amp;""))="SÍ",UPPER(TRIM(Datos!U322&amp;""))="SI",UPPER(TRIM(Datos!U322&amp;""))="NO"),IF(ISNUMBER(Datos!U322),AND(OR(U$1005="",Datos!U322&gt;=U$1005),OR(U$1006="",Datos!U322&lt;=U$1006)),FALSE),TRUE))))</f>
        <v>0.0</v>
      </c>
      <c r="V322">
        <f>IF(Datos!V322="",0,IF(AND(V$1008&lt;&gt;"",Datos!V322=V$1008),0,IF(V$1004=0,0,1-CHOOSE(V$1004,IF(ISNUMBER(Datos!V322),AND(OR(V$1005="",Datos!V322&gt;=V$1005),OR(V$1006="",Datos!V322&lt;=V$1006)),FALSE),IF(ISNUMBER(Datos!V322),AND(Datos!V322=INT(Datos!V322),AND(OR(V$1005="",Datos!V322&gt;=V$1005),OR(V$1006="",Datos!V322&lt;=V$1006))),FALSE),OR(ISNUMBER(FIND(";"&amp;UPPER(TRIM(Datos!V322&amp;""))&amp;"=",V$1007)),ISNUMBER(FIND(";"&amp;UPPER(TRIM(Datos!V322&amp;""))&amp;";",V$1007))),OR(UPPER(TRIM(Datos!V322&amp;""))="SÍ",UPPER(TRIM(Datos!V322&amp;""))="SI",UPPER(TRIM(Datos!V322&amp;""))="NO"),IF(ISNUMBER(Datos!V322),AND(OR(V$1005="",Datos!V322&gt;=V$1005),OR(V$1006="",Datos!V322&lt;=V$1006)),FALSE),TRUE))))</f>
        <v>0.0</v>
      </c>
      <c r="W322">
        <f>IF(Datos!W322="",0,IF(AND(W$1008&lt;&gt;"",Datos!W322=W$1008),0,IF(W$1004=0,0,1-CHOOSE(W$1004,IF(ISNUMBER(Datos!W322),AND(OR(W$1005="",Datos!W322&gt;=W$1005),OR(W$1006="",Datos!W322&lt;=W$1006)),FALSE),IF(ISNUMBER(Datos!W322),AND(Datos!W322=INT(Datos!W322),AND(OR(W$1005="",Datos!W322&gt;=W$1005),OR(W$1006="",Datos!W322&lt;=W$1006))),FALSE),OR(ISNUMBER(FIND(";"&amp;UPPER(TRIM(Datos!W322&amp;""))&amp;"=",W$1007)),ISNUMBER(FIND(";"&amp;UPPER(TRIM(Datos!W322&amp;""))&amp;";",W$1007))),OR(UPPER(TRIM(Datos!W322&amp;""))="SÍ",UPPER(TRIM(Datos!W322&amp;""))="SI",UPPER(TRIM(Datos!W322&amp;""))="NO"),IF(ISNUMBER(Datos!W322),AND(OR(W$1005="",Datos!W322&gt;=W$1005),OR(W$1006="",Datos!W322&lt;=W$1006)),FALSE),TRUE))))</f>
        <v>0.0</v>
      </c>
      <c r="X322">
        <f>IF(Datos!X322="",0,IF(AND(X$1008&lt;&gt;"",Datos!X322=X$1008),0,IF(X$1004=0,0,1-CHOOSE(X$1004,IF(ISNUMBER(Datos!X322),AND(OR(X$1005="",Datos!X322&gt;=X$1005),OR(X$1006="",Datos!X322&lt;=X$1006)),FALSE),IF(ISNUMBER(Datos!X322),AND(Datos!X322=INT(Datos!X322),AND(OR(X$1005="",Datos!X322&gt;=X$1005),OR(X$1006="",Datos!X322&lt;=X$1006))),FALSE),OR(ISNUMBER(FIND(";"&amp;UPPER(TRIM(Datos!X322&amp;""))&amp;"=",X$1007)),ISNUMBER(FIND(";"&amp;UPPER(TRIM(Datos!X322&amp;""))&amp;";",X$1007))),OR(UPPER(TRIM(Datos!X322&amp;""))="SÍ",UPPER(TRIM(Datos!X322&amp;""))="SI",UPPER(TRIM(Datos!X322&amp;""))="NO"),IF(ISNUMBER(Datos!X322),AND(OR(X$1005="",Datos!X322&gt;=X$1005),OR(X$1006="",Datos!X322&lt;=X$1006)),FALSE),TRUE))))</f>
        <v>0.0</v>
      </c>
      <c r="Y322">
        <f>IF(Datos!Y322="",0,IF(AND(Y$1008&lt;&gt;"",Datos!Y322=Y$1008),0,IF(Y$1004=0,0,1-CHOOSE(Y$1004,IF(ISNUMBER(Datos!Y322),AND(OR(Y$1005="",Datos!Y322&gt;=Y$1005),OR(Y$1006="",Datos!Y322&lt;=Y$1006)),FALSE),IF(ISNUMBER(Datos!Y322),AND(Datos!Y322=INT(Datos!Y322),AND(OR(Y$1005="",Datos!Y322&gt;=Y$1005),OR(Y$1006="",Datos!Y322&lt;=Y$1006))),FALSE),OR(ISNUMBER(FIND(";"&amp;UPPER(TRIM(Datos!Y322&amp;""))&amp;"=",Y$1007)),ISNUMBER(FIND(";"&amp;UPPER(TRIM(Datos!Y322&amp;""))&amp;";",Y$1007))),OR(UPPER(TRIM(Datos!Y322&amp;""))="SÍ",UPPER(TRIM(Datos!Y322&amp;""))="SI",UPPER(TRIM(Datos!Y322&amp;""))="NO"),IF(ISNUMBER(Datos!Y322),AND(OR(Y$1005="",Datos!Y322&gt;=Y$1005),OR(Y$1006="",Datos!Y322&lt;=Y$1006)),FALSE),TRUE))))</f>
        <v>0.0</v>
      </c>
      <c r="Z322">
        <f>IF(Datos!Z322="",0,IF(AND(Z$1008&lt;&gt;"",Datos!Z322=Z$1008),0,IF(Z$1004=0,0,1-CHOOSE(Z$1004,IF(ISNUMBER(Datos!Z322),AND(OR(Z$1005="",Datos!Z322&gt;=Z$1005),OR(Z$1006="",Datos!Z322&lt;=Z$1006)),FALSE),IF(ISNUMBER(Datos!Z322),AND(Datos!Z322=INT(Datos!Z322),AND(OR(Z$1005="",Datos!Z322&gt;=Z$1005),OR(Z$1006="",Datos!Z322&lt;=Z$1006))),FALSE),OR(ISNUMBER(FIND(";"&amp;UPPER(TRIM(Datos!Z322&amp;""))&amp;"=",Z$1007)),ISNUMBER(FIND(";"&amp;UPPER(TRIM(Datos!Z322&amp;""))&amp;";",Z$1007))),OR(UPPER(TRIM(Datos!Z322&amp;""))="SÍ",UPPER(TRIM(Datos!Z322&amp;""))="SI",UPPER(TRIM(Datos!Z322&amp;""))="NO"),IF(ISNUMBER(Datos!Z322),AND(OR(Z$1005="",Datos!Z322&gt;=Z$1005),OR(Z$1006="",Datos!Z322&lt;=Z$1006)),FALSE),TRUE))))</f>
        <v>0.0</v>
      </c>
      <c r="AA322">
        <f>IF(Datos!AA322="",0,IF(AND(AA$1008&lt;&gt;"",Datos!AA322=AA$1008),0,IF(AA$1004=0,0,1-CHOOSE(AA$1004,IF(ISNUMBER(Datos!AA322),AND(OR(AA$1005="",Datos!AA322&gt;=AA$1005),OR(AA$1006="",Datos!AA322&lt;=AA$1006)),FALSE),IF(ISNUMBER(Datos!AA322),AND(Datos!AA322=INT(Datos!AA322),AND(OR(AA$1005="",Datos!AA322&gt;=AA$1005),OR(AA$1006="",Datos!AA322&lt;=AA$1006))),FALSE),OR(ISNUMBER(FIND(";"&amp;UPPER(TRIM(Datos!AA322&amp;""))&amp;"=",AA$1007)),ISNUMBER(FIND(";"&amp;UPPER(TRIM(Datos!AA322&amp;""))&amp;";",AA$1007))),OR(UPPER(TRIM(Datos!AA322&amp;""))="SÍ",UPPER(TRIM(Datos!AA322&amp;""))="SI",UPPER(TRIM(Datos!AA322&amp;""))="NO"),IF(ISNUMBER(Datos!AA322),AND(OR(AA$1005="",Datos!AA322&gt;=AA$1005),OR(AA$1006="",Datos!AA322&lt;=AA$1006)),FALSE),TRUE))))</f>
        <v>0.0</v>
      </c>
      <c r="AB322">
        <f>IF(Datos!AB322="",0,IF(AND(AB$1008&lt;&gt;"",Datos!AB322=AB$1008),0,IF(AB$1004=0,0,1-CHOOSE(AB$1004,IF(ISNUMBER(Datos!AB322),AND(OR(AB$1005="",Datos!AB322&gt;=AB$1005),OR(AB$1006="",Datos!AB322&lt;=AB$1006)),FALSE),IF(ISNUMBER(Datos!AB322),AND(Datos!AB322=INT(Datos!AB322),AND(OR(AB$1005="",Datos!AB322&gt;=AB$1005),OR(AB$1006="",Datos!AB322&lt;=AB$1006))),FALSE),OR(ISNUMBER(FIND(";"&amp;UPPER(TRIM(Datos!AB322&amp;""))&amp;"=",AB$1007)),ISNUMBER(FIND(";"&amp;UPPER(TRIM(Datos!AB322&amp;""))&amp;";",AB$1007))),OR(UPPER(TRIM(Datos!AB322&amp;""))="SÍ",UPPER(TRIM(Datos!AB322&amp;""))="SI",UPPER(TRIM(Datos!AB322&amp;""))="NO"),IF(ISNUMBER(Datos!AB322),AND(OR(AB$1005="",Datos!AB322&gt;=AB$1005),OR(AB$1006="",Datos!AB322&lt;=AB$1006)),FALSE),TRUE))))</f>
        <v>0.0</v>
      </c>
      <c r="AC322">
        <f>IF(Datos!AC322="",0,IF(AND(AC$1008&lt;&gt;"",Datos!AC322=AC$1008),0,IF(AC$1004=0,0,1-CHOOSE(AC$1004,IF(ISNUMBER(Datos!AC322),AND(OR(AC$1005="",Datos!AC322&gt;=AC$1005),OR(AC$1006="",Datos!AC322&lt;=AC$1006)),FALSE),IF(ISNUMBER(Datos!AC322),AND(Datos!AC322=INT(Datos!AC322),AND(OR(AC$1005="",Datos!AC322&gt;=AC$1005),OR(AC$1006="",Datos!AC322&lt;=AC$1006))),FALSE),OR(ISNUMBER(FIND(";"&amp;UPPER(TRIM(Datos!AC322&amp;""))&amp;"=",AC$1007)),ISNUMBER(FIND(";"&amp;UPPER(TRIM(Datos!AC322&amp;""))&amp;";",AC$1007))),OR(UPPER(TRIM(Datos!AC322&amp;""))="SÍ",UPPER(TRIM(Datos!AC322&amp;""))="SI",UPPER(TRIM(Datos!AC322&amp;""))="NO"),IF(ISNUMBER(Datos!AC322),AND(OR(AC$1005="",Datos!AC322&gt;=AC$1005),OR(AC$1006="",Datos!AC322&lt;=AC$1006)),FALSE),TRUE))))</f>
        <v>0.0</v>
      </c>
      <c r="AD322">
        <f>IF(Datos!AD322="",0,IF(AND(AD$1008&lt;&gt;"",Datos!AD322=AD$1008),0,IF(AD$1004=0,0,1-CHOOSE(AD$1004,IF(ISNUMBER(Datos!AD322),AND(OR(AD$1005="",Datos!AD322&gt;=AD$1005),OR(AD$1006="",Datos!AD322&lt;=AD$1006)),FALSE),IF(ISNUMBER(Datos!AD322),AND(Datos!AD322=INT(Datos!AD322),AND(OR(AD$1005="",Datos!AD322&gt;=AD$1005),OR(AD$1006="",Datos!AD322&lt;=AD$1006))),FALSE),OR(ISNUMBER(FIND(";"&amp;UPPER(TRIM(Datos!AD322&amp;""))&amp;"=",AD$1007)),ISNUMBER(FIND(";"&amp;UPPER(TRIM(Datos!AD322&amp;""))&amp;";",AD$1007))),OR(UPPER(TRIM(Datos!AD322&amp;""))="SÍ",UPPER(TRIM(Datos!AD322&amp;""))="SI",UPPER(TRIM(Datos!AD322&amp;""))="NO"),IF(ISNUMBER(Datos!AD322),AND(OR(AD$1005="",Datos!AD322&gt;=AD$1005),OR(AD$1006="",Datos!AD322&lt;=AD$1006)),FALSE),TRUE))))</f>
        <v>0.0</v>
      </c>
      <c r="AE322">
        <f>IF(Datos!AE322="",0,IF(AND(AE$1008&lt;&gt;"",Datos!AE322=AE$1008),0,IF(AE$1004=0,0,1-CHOOSE(AE$1004,IF(ISNUMBER(Datos!AE322),AND(OR(AE$1005="",Datos!AE322&gt;=AE$1005),OR(AE$1006="",Datos!AE322&lt;=AE$1006)),FALSE),IF(ISNUMBER(Datos!AE322),AND(Datos!AE322=INT(Datos!AE322),AND(OR(AE$1005="",Datos!AE322&gt;=AE$1005),OR(AE$1006="",Datos!AE322&lt;=AE$1006))),FALSE),OR(ISNUMBER(FIND(";"&amp;UPPER(TRIM(Datos!AE322&amp;""))&amp;"=",AE$1007)),ISNUMBER(FIND(";"&amp;UPPER(TRIM(Datos!AE322&amp;""))&amp;";",AE$1007))),OR(UPPER(TRIM(Datos!AE322&amp;""))="SÍ",UPPER(TRIM(Datos!AE322&amp;""))="SI",UPPER(TRIM(Datos!AE322&amp;""))="NO"),IF(ISNUMBER(Datos!AE322),AND(OR(AE$1005="",Datos!AE322&gt;=AE$1005),OR(AE$1006="",Datos!AE322&lt;=AE$1006)),FALSE),TRUE))))</f>
        <v>0.0</v>
      </c>
    </row>
    <row r="323" spans="2:31">
      <c r="B323">
        <f>IF(Datos!B323="",0,IF(AND(B$1008&lt;&gt;"",Datos!B323=B$1008),0,IF(B$1004=0,0,1-CHOOSE(B$1004,IF(ISNUMBER(Datos!B323),AND(OR(B$1005="",Datos!B323&gt;=B$1005),OR(B$1006="",Datos!B323&lt;=B$1006)),FALSE),IF(ISNUMBER(Datos!B323),AND(Datos!B323=INT(Datos!B323),AND(OR(B$1005="",Datos!B323&gt;=B$1005),OR(B$1006="",Datos!B323&lt;=B$1006))),FALSE),OR(ISNUMBER(FIND(";"&amp;UPPER(TRIM(Datos!B323&amp;""))&amp;"=",B$1007)),ISNUMBER(FIND(";"&amp;UPPER(TRIM(Datos!B323&amp;""))&amp;";",B$1007))),OR(UPPER(TRIM(Datos!B323&amp;""))="SÍ",UPPER(TRIM(Datos!B323&amp;""))="SI",UPPER(TRIM(Datos!B323&amp;""))="NO"),IF(ISNUMBER(Datos!B323),AND(OR(B$1005="",Datos!B323&gt;=B$1005),OR(B$1006="",Datos!B323&lt;=B$1006)),FALSE),TRUE))))</f>
        <v>0.0</v>
      </c>
      <c r="C323">
        <f>IF(Datos!C323="",0,IF(AND(C$1008&lt;&gt;"",Datos!C323=C$1008),0,IF(C$1004=0,0,1-CHOOSE(C$1004,IF(ISNUMBER(Datos!C323),AND(OR(C$1005="",Datos!C323&gt;=C$1005),OR(C$1006="",Datos!C323&lt;=C$1006)),FALSE),IF(ISNUMBER(Datos!C323),AND(Datos!C323=INT(Datos!C323),AND(OR(C$1005="",Datos!C323&gt;=C$1005),OR(C$1006="",Datos!C323&lt;=C$1006))),FALSE),OR(ISNUMBER(FIND(";"&amp;UPPER(TRIM(Datos!C323&amp;""))&amp;"=",C$1007)),ISNUMBER(FIND(";"&amp;UPPER(TRIM(Datos!C323&amp;""))&amp;";",C$1007))),OR(UPPER(TRIM(Datos!C323&amp;""))="SÍ",UPPER(TRIM(Datos!C323&amp;""))="SI",UPPER(TRIM(Datos!C323&amp;""))="NO"),IF(ISNUMBER(Datos!C323),AND(OR(C$1005="",Datos!C323&gt;=C$1005),OR(C$1006="",Datos!C323&lt;=C$1006)),FALSE),TRUE))))</f>
        <v>0.0</v>
      </c>
      <c r="D323">
        <f>IF(Datos!D323="",0,IF(AND(D$1008&lt;&gt;"",Datos!D323=D$1008),0,IF(D$1004=0,0,1-CHOOSE(D$1004,IF(ISNUMBER(Datos!D323),AND(OR(D$1005="",Datos!D323&gt;=D$1005),OR(D$1006="",Datos!D323&lt;=D$1006)),FALSE),IF(ISNUMBER(Datos!D323),AND(Datos!D323=INT(Datos!D323),AND(OR(D$1005="",Datos!D323&gt;=D$1005),OR(D$1006="",Datos!D323&lt;=D$1006))),FALSE),OR(ISNUMBER(FIND(";"&amp;UPPER(TRIM(Datos!D323&amp;""))&amp;"=",D$1007)),ISNUMBER(FIND(";"&amp;UPPER(TRIM(Datos!D323&amp;""))&amp;";",D$1007))),OR(UPPER(TRIM(Datos!D323&amp;""))="SÍ",UPPER(TRIM(Datos!D323&amp;""))="SI",UPPER(TRIM(Datos!D323&amp;""))="NO"),IF(ISNUMBER(Datos!D323),AND(OR(D$1005="",Datos!D323&gt;=D$1005),OR(D$1006="",Datos!D323&lt;=D$1006)),FALSE),TRUE))))</f>
        <v>0.0</v>
      </c>
      <c r="E323">
        <f>IF(Datos!E323="",0,IF(AND(E$1008&lt;&gt;"",Datos!E323=E$1008),0,IF(E$1004=0,0,1-CHOOSE(E$1004,IF(ISNUMBER(Datos!E323),AND(OR(E$1005="",Datos!E323&gt;=E$1005),OR(E$1006="",Datos!E323&lt;=E$1006)),FALSE),IF(ISNUMBER(Datos!E323),AND(Datos!E323=INT(Datos!E323),AND(OR(E$1005="",Datos!E323&gt;=E$1005),OR(E$1006="",Datos!E323&lt;=E$1006))),FALSE),OR(ISNUMBER(FIND(";"&amp;UPPER(TRIM(Datos!E323&amp;""))&amp;"=",E$1007)),ISNUMBER(FIND(";"&amp;UPPER(TRIM(Datos!E323&amp;""))&amp;";",E$1007))),OR(UPPER(TRIM(Datos!E323&amp;""))="SÍ",UPPER(TRIM(Datos!E323&amp;""))="SI",UPPER(TRIM(Datos!E323&amp;""))="NO"),IF(ISNUMBER(Datos!E323),AND(OR(E$1005="",Datos!E323&gt;=E$1005),OR(E$1006="",Datos!E323&lt;=E$1006)),FALSE),TRUE))))</f>
        <v>0.0</v>
      </c>
      <c r="F323">
        <f>IF(Datos!F323="",0,IF(AND(F$1008&lt;&gt;"",Datos!F323=F$1008),0,IF(F$1004=0,0,1-CHOOSE(F$1004,IF(ISNUMBER(Datos!F323),AND(OR(F$1005="",Datos!F323&gt;=F$1005),OR(F$1006="",Datos!F323&lt;=F$1006)),FALSE),IF(ISNUMBER(Datos!F323),AND(Datos!F323=INT(Datos!F323),AND(OR(F$1005="",Datos!F323&gt;=F$1005),OR(F$1006="",Datos!F323&lt;=F$1006))),FALSE),OR(ISNUMBER(FIND(";"&amp;UPPER(TRIM(Datos!F323&amp;""))&amp;"=",F$1007)),ISNUMBER(FIND(";"&amp;UPPER(TRIM(Datos!F323&amp;""))&amp;";",F$1007))),OR(UPPER(TRIM(Datos!F323&amp;""))="SÍ",UPPER(TRIM(Datos!F323&amp;""))="SI",UPPER(TRIM(Datos!F323&amp;""))="NO"),IF(ISNUMBER(Datos!F323),AND(OR(F$1005="",Datos!F323&gt;=F$1005),OR(F$1006="",Datos!F323&lt;=F$1006)),FALSE),TRUE))))</f>
        <v>0.0</v>
      </c>
      <c r="G323">
        <f>IF(Datos!G323="",0,IF(AND(G$1008&lt;&gt;"",Datos!G323=G$1008),0,IF(G$1004=0,0,1-CHOOSE(G$1004,IF(ISNUMBER(Datos!G323),AND(OR(G$1005="",Datos!G323&gt;=G$1005),OR(G$1006="",Datos!G323&lt;=G$1006)),FALSE),IF(ISNUMBER(Datos!G323),AND(Datos!G323=INT(Datos!G323),AND(OR(G$1005="",Datos!G323&gt;=G$1005),OR(G$1006="",Datos!G323&lt;=G$1006))),FALSE),OR(ISNUMBER(FIND(";"&amp;UPPER(TRIM(Datos!G323&amp;""))&amp;"=",G$1007)),ISNUMBER(FIND(";"&amp;UPPER(TRIM(Datos!G323&amp;""))&amp;";",G$1007))),OR(UPPER(TRIM(Datos!G323&amp;""))="SÍ",UPPER(TRIM(Datos!G323&amp;""))="SI",UPPER(TRIM(Datos!G323&amp;""))="NO"),IF(ISNUMBER(Datos!G323),AND(OR(G$1005="",Datos!G323&gt;=G$1005),OR(G$1006="",Datos!G323&lt;=G$1006)),FALSE),TRUE))))</f>
        <v>0.0</v>
      </c>
      <c r="H323">
        <f>IF(Datos!H323="",0,IF(AND(H$1008&lt;&gt;"",Datos!H323=H$1008),0,IF(H$1004=0,0,1-CHOOSE(H$1004,IF(ISNUMBER(Datos!H323),AND(OR(H$1005="",Datos!H323&gt;=H$1005),OR(H$1006="",Datos!H323&lt;=H$1006)),FALSE),IF(ISNUMBER(Datos!H323),AND(Datos!H323=INT(Datos!H323),AND(OR(H$1005="",Datos!H323&gt;=H$1005),OR(H$1006="",Datos!H323&lt;=H$1006))),FALSE),OR(ISNUMBER(FIND(";"&amp;UPPER(TRIM(Datos!H323&amp;""))&amp;"=",H$1007)),ISNUMBER(FIND(";"&amp;UPPER(TRIM(Datos!H323&amp;""))&amp;";",H$1007))),OR(UPPER(TRIM(Datos!H323&amp;""))="SÍ",UPPER(TRIM(Datos!H323&amp;""))="SI",UPPER(TRIM(Datos!H323&amp;""))="NO"),IF(ISNUMBER(Datos!H323),AND(OR(H$1005="",Datos!H323&gt;=H$1005),OR(H$1006="",Datos!H323&lt;=H$1006)),FALSE),TRUE))))</f>
        <v>0.0</v>
      </c>
      <c r="I323">
        <f>IF(Datos!I323="",0,IF(AND(I$1008&lt;&gt;"",Datos!I323=I$1008),0,IF(I$1004=0,0,1-CHOOSE(I$1004,IF(ISNUMBER(Datos!I323),AND(OR(I$1005="",Datos!I323&gt;=I$1005),OR(I$1006="",Datos!I323&lt;=I$1006)),FALSE),IF(ISNUMBER(Datos!I323),AND(Datos!I323=INT(Datos!I323),AND(OR(I$1005="",Datos!I323&gt;=I$1005),OR(I$1006="",Datos!I323&lt;=I$1006))),FALSE),OR(ISNUMBER(FIND(";"&amp;UPPER(TRIM(Datos!I323&amp;""))&amp;"=",I$1007)),ISNUMBER(FIND(";"&amp;UPPER(TRIM(Datos!I323&amp;""))&amp;";",I$1007))),OR(UPPER(TRIM(Datos!I323&amp;""))="SÍ",UPPER(TRIM(Datos!I323&amp;""))="SI",UPPER(TRIM(Datos!I323&amp;""))="NO"),IF(ISNUMBER(Datos!I323),AND(OR(I$1005="",Datos!I323&gt;=I$1005),OR(I$1006="",Datos!I323&lt;=I$1006)),FALSE),TRUE))))</f>
        <v>0.0</v>
      </c>
      <c r="J323">
        <f>IF(Datos!J323="",0,IF(AND(J$1008&lt;&gt;"",Datos!J323=J$1008),0,IF(J$1004=0,0,1-CHOOSE(J$1004,IF(ISNUMBER(Datos!J323),AND(OR(J$1005="",Datos!J323&gt;=J$1005),OR(J$1006="",Datos!J323&lt;=J$1006)),FALSE),IF(ISNUMBER(Datos!J323),AND(Datos!J323=INT(Datos!J323),AND(OR(J$1005="",Datos!J323&gt;=J$1005),OR(J$1006="",Datos!J323&lt;=J$1006))),FALSE),OR(ISNUMBER(FIND(";"&amp;UPPER(TRIM(Datos!J323&amp;""))&amp;"=",J$1007)),ISNUMBER(FIND(";"&amp;UPPER(TRIM(Datos!J323&amp;""))&amp;";",J$1007))),OR(UPPER(TRIM(Datos!J323&amp;""))="SÍ",UPPER(TRIM(Datos!J323&amp;""))="SI",UPPER(TRIM(Datos!J323&amp;""))="NO"),IF(ISNUMBER(Datos!J323),AND(OR(J$1005="",Datos!J323&gt;=J$1005),OR(J$1006="",Datos!J323&lt;=J$1006)),FALSE),TRUE))))</f>
        <v>0.0</v>
      </c>
      <c r="K323">
        <f>IF(Datos!K323="",0,IF(AND(K$1008&lt;&gt;"",Datos!K323=K$1008),0,IF(K$1004=0,0,1-CHOOSE(K$1004,IF(ISNUMBER(Datos!K323),AND(OR(K$1005="",Datos!K323&gt;=K$1005),OR(K$1006="",Datos!K323&lt;=K$1006)),FALSE),IF(ISNUMBER(Datos!K323),AND(Datos!K323=INT(Datos!K323),AND(OR(K$1005="",Datos!K323&gt;=K$1005),OR(K$1006="",Datos!K323&lt;=K$1006))),FALSE),OR(ISNUMBER(FIND(";"&amp;UPPER(TRIM(Datos!K323&amp;""))&amp;"=",K$1007)),ISNUMBER(FIND(";"&amp;UPPER(TRIM(Datos!K323&amp;""))&amp;";",K$1007))),OR(UPPER(TRIM(Datos!K323&amp;""))="SÍ",UPPER(TRIM(Datos!K323&amp;""))="SI",UPPER(TRIM(Datos!K323&amp;""))="NO"),IF(ISNUMBER(Datos!K323),AND(OR(K$1005="",Datos!K323&gt;=K$1005),OR(K$1006="",Datos!K323&lt;=K$1006)),FALSE),TRUE))))</f>
        <v>0.0</v>
      </c>
      <c r="L323">
        <f>IF(Datos!L323="",0,IF(AND(L$1008&lt;&gt;"",Datos!L323=L$1008),0,IF(L$1004=0,0,1-CHOOSE(L$1004,IF(ISNUMBER(Datos!L323),AND(OR(L$1005="",Datos!L323&gt;=L$1005),OR(L$1006="",Datos!L323&lt;=L$1006)),FALSE),IF(ISNUMBER(Datos!L323),AND(Datos!L323=INT(Datos!L323),AND(OR(L$1005="",Datos!L323&gt;=L$1005),OR(L$1006="",Datos!L323&lt;=L$1006))),FALSE),OR(ISNUMBER(FIND(";"&amp;UPPER(TRIM(Datos!L323&amp;""))&amp;"=",L$1007)),ISNUMBER(FIND(";"&amp;UPPER(TRIM(Datos!L323&amp;""))&amp;";",L$1007))),OR(UPPER(TRIM(Datos!L323&amp;""))="SÍ",UPPER(TRIM(Datos!L323&amp;""))="SI",UPPER(TRIM(Datos!L323&amp;""))="NO"),IF(ISNUMBER(Datos!L323),AND(OR(L$1005="",Datos!L323&gt;=L$1005),OR(L$1006="",Datos!L323&lt;=L$1006)),FALSE),TRUE))))</f>
        <v>0.0</v>
      </c>
      <c r="M323">
        <f>IF(Datos!M323="",0,IF(AND(M$1008&lt;&gt;"",Datos!M323=M$1008),0,IF(M$1004=0,0,1-CHOOSE(M$1004,IF(ISNUMBER(Datos!M323),AND(OR(M$1005="",Datos!M323&gt;=M$1005),OR(M$1006="",Datos!M323&lt;=M$1006)),FALSE),IF(ISNUMBER(Datos!M323),AND(Datos!M323=INT(Datos!M323),AND(OR(M$1005="",Datos!M323&gt;=M$1005),OR(M$1006="",Datos!M323&lt;=M$1006))),FALSE),OR(ISNUMBER(FIND(";"&amp;UPPER(TRIM(Datos!M323&amp;""))&amp;"=",M$1007)),ISNUMBER(FIND(";"&amp;UPPER(TRIM(Datos!M323&amp;""))&amp;";",M$1007))),OR(UPPER(TRIM(Datos!M323&amp;""))="SÍ",UPPER(TRIM(Datos!M323&amp;""))="SI",UPPER(TRIM(Datos!M323&amp;""))="NO"),IF(ISNUMBER(Datos!M323),AND(OR(M$1005="",Datos!M323&gt;=M$1005),OR(M$1006="",Datos!M323&lt;=M$1006)),FALSE),TRUE))))</f>
        <v>0.0</v>
      </c>
      <c r="N323">
        <f>IF(Datos!N323="",0,IF(AND(N$1008&lt;&gt;"",Datos!N323=N$1008),0,IF(N$1004=0,0,1-CHOOSE(N$1004,IF(ISNUMBER(Datos!N323),AND(OR(N$1005="",Datos!N323&gt;=N$1005),OR(N$1006="",Datos!N323&lt;=N$1006)),FALSE),IF(ISNUMBER(Datos!N323),AND(Datos!N323=INT(Datos!N323),AND(OR(N$1005="",Datos!N323&gt;=N$1005),OR(N$1006="",Datos!N323&lt;=N$1006))),FALSE),OR(ISNUMBER(FIND(";"&amp;UPPER(TRIM(Datos!N323&amp;""))&amp;"=",N$1007)),ISNUMBER(FIND(";"&amp;UPPER(TRIM(Datos!N323&amp;""))&amp;";",N$1007))),OR(UPPER(TRIM(Datos!N323&amp;""))="SÍ",UPPER(TRIM(Datos!N323&amp;""))="SI",UPPER(TRIM(Datos!N323&amp;""))="NO"),IF(ISNUMBER(Datos!N323),AND(OR(N$1005="",Datos!N323&gt;=N$1005),OR(N$1006="",Datos!N323&lt;=N$1006)),FALSE),TRUE))))</f>
        <v>0.0</v>
      </c>
      <c r="O323">
        <f>IF(Datos!O323="",0,IF(AND(O$1008&lt;&gt;"",Datos!O323=O$1008),0,IF(O$1004=0,0,1-CHOOSE(O$1004,IF(ISNUMBER(Datos!O323),AND(OR(O$1005="",Datos!O323&gt;=O$1005),OR(O$1006="",Datos!O323&lt;=O$1006)),FALSE),IF(ISNUMBER(Datos!O323),AND(Datos!O323=INT(Datos!O323),AND(OR(O$1005="",Datos!O323&gt;=O$1005),OR(O$1006="",Datos!O323&lt;=O$1006))),FALSE),OR(ISNUMBER(FIND(";"&amp;UPPER(TRIM(Datos!O323&amp;""))&amp;"=",O$1007)),ISNUMBER(FIND(";"&amp;UPPER(TRIM(Datos!O323&amp;""))&amp;";",O$1007))),OR(UPPER(TRIM(Datos!O323&amp;""))="SÍ",UPPER(TRIM(Datos!O323&amp;""))="SI",UPPER(TRIM(Datos!O323&amp;""))="NO"),IF(ISNUMBER(Datos!O323),AND(OR(O$1005="",Datos!O323&gt;=O$1005),OR(O$1006="",Datos!O323&lt;=O$1006)),FALSE),TRUE))))</f>
        <v>0.0</v>
      </c>
      <c r="P323">
        <f>IF(Datos!P323="",0,IF(AND(P$1008&lt;&gt;"",Datos!P323=P$1008),0,IF(P$1004=0,0,1-CHOOSE(P$1004,IF(ISNUMBER(Datos!P323),AND(OR(P$1005="",Datos!P323&gt;=P$1005),OR(P$1006="",Datos!P323&lt;=P$1006)),FALSE),IF(ISNUMBER(Datos!P323),AND(Datos!P323=INT(Datos!P323),AND(OR(P$1005="",Datos!P323&gt;=P$1005),OR(P$1006="",Datos!P323&lt;=P$1006))),FALSE),OR(ISNUMBER(FIND(";"&amp;UPPER(TRIM(Datos!P323&amp;""))&amp;"=",P$1007)),ISNUMBER(FIND(";"&amp;UPPER(TRIM(Datos!P323&amp;""))&amp;";",P$1007))),OR(UPPER(TRIM(Datos!P323&amp;""))="SÍ",UPPER(TRIM(Datos!P323&amp;""))="SI",UPPER(TRIM(Datos!P323&amp;""))="NO"),IF(ISNUMBER(Datos!P323),AND(OR(P$1005="",Datos!P323&gt;=P$1005),OR(P$1006="",Datos!P323&lt;=P$1006)),FALSE),TRUE))))</f>
        <v>0.0</v>
      </c>
      <c r="Q323">
        <f>IF(Datos!Q323="",0,IF(AND(Q$1008&lt;&gt;"",Datos!Q323=Q$1008),0,IF(Q$1004=0,0,1-CHOOSE(Q$1004,IF(ISNUMBER(Datos!Q323),AND(OR(Q$1005="",Datos!Q323&gt;=Q$1005),OR(Q$1006="",Datos!Q323&lt;=Q$1006)),FALSE),IF(ISNUMBER(Datos!Q323),AND(Datos!Q323=INT(Datos!Q323),AND(OR(Q$1005="",Datos!Q323&gt;=Q$1005),OR(Q$1006="",Datos!Q323&lt;=Q$1006))),FALSE),OR(ISNUMBER(FIND(";"&amp;UPPER(TRIM(Datos!Q323&amp;""))&amp;"=",Q$1007)),ISNUMBER(FIND(";"&amp;UPPER(TRIM(Datos!Q323&amp;""))&amp;";",Q$1007))),OR(UPPER(TRIM(Datos!Q323&amp;""))="SÍ",UPPER(TRIM(Datos!Q323&amp;""))="SI",UPPER(TRIM(Datos!Q323&amp;""))="NO"),IF(ISNUMBER(Datos!Q323),AND(OR(Q$1005="",Datos!Q323&gt;=Q$1005),OR(Q$1006="",Datos!Q323&lt;=Q$1006)),FALSE),TRUE))))</f>
        <v>0.0</v>
      </c>
      <c r="R323">
        <f>IF(Datos!R323="",0,IF(AND(R$1008&lt;&gt;"",Datos!R323=R$1008),0,IF(R$1004=0,0,1-CHOOSE(R$1004,IF(ISNUMBER(Datos!R323),AND(OR(R$1005="",Datos!R323&gt;=R$1005),OR(R$1006="",Datos!R323&lt;=R$1006)),FALSE),IF(ISNUMBER(Datos!R323),AND(Datos!R323=INT(Datos!R323),AND(OR(R$1005="",Datos!R323&gt;=R$1005),OR(R$1006="",Datos!R323&lt;=R$1006))),FALSE),OR(ISNUMBER(FIND(";"&amp;UPPER(TRIM(Datos!R323&amp;""))&amp;"=",R$1007)),ISNUMBER(FIND(";"&amp;UPPER(TRIM(Datos!R323&amp;""))&amp;";",R$1007))),OR(UPPER(TRIM(Datos!R323&amp;""))="SÍ",UPPER(TRIM(Datos!R323&amp;""))="SI",UPPER(TRIM(Datos!R323&amp;""))="NO"),IF(ISNUMBER(Datos!R323),AND(OR(R$1005="",Datos!R323&gt;=R$1005),OR(R$1006="",Datos!R323&lt;=R$1006)),FALSE),TRUE))))</f>
        <v>0.0</v>
      </c>
      <c r="S323">
        <f>IF(Datos!S323="",0,IF(AND(S$1008&lt;&gt;"",Datos!S323=S$1008),0,IF(S$1004=0,0,1-CHOOSE(S$1004,IF(ISNUMBER(Datos!S323),AND(OR(S$1005="",Datos!S323&gt;=S$1005),OR(S$1006="",Datos!S323&lt;=S$1006)),FALSE),IF(ISNUMBER(Datos!S323),AND(Datos!S323=INT(Datos!S323),AND(OR(S$1005="",Datos!S323&gt;=S$1005),OR(S$1006="",Datos!S323&lt;=S$1006))),FALSE),OR(ISNUMBER(FIND(";"&amp;UPPER(TRIM(Datos!S323&amp;""))&amp;"=",S$1007)),ISNUMBER(FIND(";"&amp;UPPER(TRIM(Datos!S323&amp;""))&amp;";",S$1007))),OR(UPPER(TRIM(Datos!S323&amp;""))="SÍ",UPPER(TRIM(Datos!S323&amp;""))="SI",UPPER(TRIM(Datos!S323&amp;""))="NO"),IF(ISNUMBER(Datos!S323),AND(OR(S$1005="",Datos!S323&gt;=S$1005),OR(S$1006="",Datos!S323&lt;=S$1006)),FALSE),TRUE))))</f>
        <v>0.0</v>
      </c>
      <c r="T323">
        <f>IF(Datos!T323="",0,IF(AND(T$1008&lt;&gt;"",Datos!T323=T$1008),0,IF(T$1004=0,0,1-CHOOSE(T$1004,IF(ISNUMBER(Datos!T323),AND(OR(T$1005="",Datos!T323&gt;=T$1005),OR(T$1006="",Datos!T323&lt;=T$1006)),FALSE),IF(ISNUMBER(Datos!T323),AND(Datos!T323=INT(Datos!T323),AND(OR(T$1005="",Datos!T323&gt;=T$1005),OR(T$1006="",Datos!T323&lt;=T$1006))),FALSE),OR(ISNUMBER(FIND(";"&amp;UPPER(TRIM(Datos!T323&amp;""))&amp;"=",T$1007)),ISNUMBER(FIND(";"&amp;UPPER(TRIM(Datos!T323&amp;""))&amp;";",T$1007))),OR(UPPER(TRIM(Datos!T323&amp;""))="SÍ",UPPER(TRIM(Datos!T323&amp;""))="SI",UPPER(TRIM(Datos!T323&amp;""))="NO"),IF(ISNUMBER(Datos!T323),AND(OR(T$1005="",Datos!T323&gt;=T$1005),OR(T$1006="",Datos!T323&lt;=T$1006)),FALSE),TRUE))))</f>
        <v>0.0</v>
      </c>
      <c r="U323">
        <f>IF(Datos!U323="",0,IF(AND(U$1008&lt;&gt;"",Datos!U323=U$1008),0,IF(U$1004=0,0,1-CHOOSE(U$1004,IF(ISNUMBER(Datos!U323),AND(OR(U$1005="",Datos!U323&gt;=U$1005),OR(U$1006="",Datos!U323&lt;=U$1006)),FALSE),IF(ISNUMBER(Datos!U323),AND(Datos!U323=INT(Datos!U323),AND(OR(U$1005="",Datos!U323&gt;=U$1005),OR(U$1006="",Datos!U323&lt;=U$1006))),FALSE),OR(ISNUMBER(FIND(";"&amp;UPPER(TRIM(Datos!U323&amp;""))&amp;"=",U$1007)),ISNUMBER(FIND(";"&amp;UPPER(TRIM(Datos!U323&amp;""))&amp;";",U$1007))),OR(UPPER(TRIM(Datos!U323&amp;""))="SÍ",UPPER(TRIM(Datos!U323&amp;""))="SI",UPPER(TRIM(Datos!U323&amp;""))="NO"),IF(ISNUMBER(Datos!U323),AND(OR(U$1005="",Datos!U323&gt;=U$1005),OR(U$1006="",Datos!U323&lt;=U$1006)),FALSE),TRUE))))</f>
        <v>0.0</v>
      </c>
      <c r="V323">
        <f>IF(Datos!V323="",0,IF(AND(V$1008&lt;&gt;"",Datos!V323=V$1008),0,IF(V$1004=0,0,1-CHOOSE(V$1004,IF(ISNUMBER(Datos!V323),AND(OR(V$1005="",Datos!V323&gt;=V$1005),OR(V$1006="",Datos!V323&lt;=V$1006)),FALSE),IF(ISNUMBER(Datos!V323),AND(Datos!V323=INT(Datos!V323),AND(OR(V$1005="",Datos!V323&gt;=V$1005),OR(V$1006="",Datos!V323&lt;=V$1006))),FALSE),OR(ISNUMBER(FIND(";"&amp;UPPER(TRIM(Datos!V323&amp;""))&amp;"=",V$1007)),ISNUMBER(FIND(";"&amp;UPPER(TRIM(Datos!V323&amp;""))&amp;";",V$1007))),OR(UPPER(TRIM(Datos!V323&amp;""))="SÍ",UPPER(TRIM(Datos!V323&amp;""))="SI",UPPER(TRIM(Datos!V323&amp;""))="NO"),IF(ISNUMBER(Datos!V323),AND(OR(V$1005="",Datos!V323&gt;=V$1005),OR(V$1006="",Datos!V323&lt;=V$1006)),FALSE),TRUE))))</f>
        <v>0.0</v>
      </c>
      <c r="W323">
        <f>IF(Datos!W323="",0,IF(AND(W$1008&lt;&gt;"",Datos!W323=W$1008),0,IF(W$1004=0,0,1-CHOOSE(W$1004,IF(ISNUMBER(Datos!W323),AND(OR(W$1005="",Datos!W323&gt;=W$1005),OR(W$1006="",Datos!W323&lt;=W$1006)),FALSE),IF(ISNUMBER(Datos!W323),AND(Datos!W323=INT(Datos!W323),AND(OR(W$1005="",Datos!W323&gt;=W$1005),OR(W$1006="",Datos!W323&lt;=W$1006))),FALSE),OR(ISNUMBER(FIND(";"&amp;UPPER(TRIM(Datos!W323&amp;""))&amp;"=",W$1007)),ISNUMBER(FIND(";"&amp;UPPER(TRIM(Datos!W323&amp;""))&amp;";",W$1007))),OR(UPPER(TRIM(Datos!W323&amp;""))="SÍ",UPPER(TRIM(Datos!W323&amp;""))="SI",UPPER(TRIM(Datos!W323&amp;""))="NO"),IF(ISNUMBER(Datos!W323),AND(OR(W$1005="",Datos!W323&gt;=W$1005),OR(W$1006="",Datos!W323&lt;=W$1006)),FALSE),TRUE))))</f>
        <v>0.0</v>
      </c>
      <c r="X323">
        <f>IF(Datos!X323="",0,IF(AND(X$1008&lt;&gt;"",Datos!X323=X$1008),0,IF(X$1004=0,0,1-CHOOSE(X$1004,IF(ISNUMBER(Datos!X323),AND(OR(X$1005="",Datos!X323&gt;=X$1005),OR(X$1006="",Datos!X323&lt;=X$1006)),FALSE),IF(ISNUMBER(Datos!X323),AND(Datos!X323=INT(Datos!X323),AND(OR(X$1005="",Datos!X323&gt;=X$1005),OR(X$1006="",Datos!X323&lt;=X$1006))),FALSE),OR(ISNUMBER(FIND(";"&amp;UPPER(TRIM(Datos!X323&amp;""))&amp;"=",X$1007)),ISNUMBER(FIND(";"&amp;UPPER(TRIM(Datos!X323&amp;""))&amp;";",X$1007))),OR(UPPER(TRIM(Datos!X323&amp;""))="SÍ",UPPER(TRIM(Datos!X323&amp;""))="SI",UPPER(TRIM(Datos!X323&amp;""))="NO"),IF(ISNUMBER(Datos!X323),AND(OR(X$1005="",Datos!X323&gt;=X$1005),OR(X$1006="",Datos!X323&lt;=X$1006)),FALSE),TRUE))))</f>
        <v>0.0</v>
      </c>
      <c r="Y323">
        <f>IF(Datos!Y323="",0,IF(AND(Y$1008&lt;&gt;"",Datos!Y323=Y$1008),0,IF(Y$1004=0,0,1-CHOOSE(Y$1004,IF(ISNUMBER(Datos!Y323),AND(OR(Y$1005="",Datos!Y323&gt;=Y$1005),OR(Y$1006="",Datos!Y323&lt;=Y$1006)),FALSE),IF(ISNUMBER(Datos!Y323),AND(Datos!Y323=INT(Datos!Y323),AND(OR(Y$1005="",Datos!Y323&gt;=Y$1005),OR(Y$1006="",Datos!Y323&lt;=Y$1006))),FALSE),OR(ISNUMBER(FIND(";"&amp;UPPER(TRIM(Datos!Y323&amp;""))&amp;"=",Y$1007)),ISNUMBER(FIND(";"&amp;UPPER(TRIM(Datos!Y323&amp;""))&amp;";",Y$1007))),OR(UPPER(TRIM(Datos!Y323&amp;""))="SÍ",UPPER(TRIM(Datos!Y323&amp;""))="SI",UPPER(TRIM(Datos!Y323&amp;""))="NO"),IF(ISNUMBER(Datos!Y323),AND(OR(Y$1005="",Datos!Y323&gt;=Y$1005),OR(Y$1006="",Datos!Y323&lt;=Y$1006)),FALSE),TRUE))))</f>
        <v>0.0</v>
      </c>
      <c r="Z323">
        <f>IF(Datos!Z323="",0,IF(AND(Z$1008&lt;&gt;"",Datos!Z323=Z$1008),0,IF(Z$1004=0,0,1-CHOOSE(Z$1004,IF(ISNUMBER(Datos!Z323),AND(OR(Z$1005="",Datos!Z323&gt;=Z$1005),OR(Z$1006="",Datos!Z323&lt;=Z$1006)),FALSE),IF(ISNUMBER(Datos!Z323),AND(Datos!Z323=INT(Datos!Z323),AND(OR(Z$1005="",Datos!Z323&gt;=Z$1005),OR(Z$1006="",Datos!Z323&lt;=Z$1006))),FALSE),OR(ISNUMBER(FIND(";"&amp;UPPER(TRIM(Datos!Z323&amp;""))&amp;"=",Z$1007)),ISNUMBER(FIND(";"&amp;UPPER(TRIM(Datos!Z323&amp;""))&amp;";",Z$1007))),OR(UPPER(TRIM(Datos!Z323&amp;""))="SÍ",UPPER(TRIM(Datos!Z323&amp;""))="SI",UPPER(TRIM(Datos!Z323&amp;""))="NO"),IF(ISNUMBER(Datos!Z323),AND(OR(Z$1005="",Datos!Z323&gt;=Z$1005),OR(Z$1006="",Datos!Z323&lt;=Z$1006)),FALSE),TRUE))))</f>
        <v>0.0</v>
      </c>
      <c r="AA323">
        <f>IF(Datos!AA323="",0,IF(AND(AA$1008&lt;&gt;"",Datos!AA323=AA$1008),0,IF(AA$1004=0,0,1-CHOOSE(AA$1004,IF(ISNUMBER(Datos!AA323),AND(OR(AA$1005="",Datos!AA323&gt;=AA$1005),OR(AA$1006="",Datos!AA323&lt;=AA$1006)),FALSE),IF(ISNUMBER(Datos!AA323),AND(Datos!AA323=INT(Datos!AA323),AND(OR(AA$1005="",Datos!AA323&gt;=AA$1005),OR(AA$1006="",Datos!AA323&lt;=AA$1006))),FALSE),OR(ISNUMBER(FIND(";"&amp;UPPER(TRIM(Datos!AA323&amp;""))&amp;"=",AA$1007)),ISNUMBER(FIND(";"&amp;UPPER(TRIM(Datos!AA323&amp;""))&amp;";",AA$1007))),OR(UPPER(TRIM(Datos!AA323&amp;""))="SÍ",UPPER(TRIM(Datos!AA323&amp;""))="SI",UPPER(TRIM(Datos!AA323&amp;""))="NO"),IF(ISNUMBER(Datos!AA323),AND(OR(AA$1005="",Datos!AA323&gt;=AA$1005),OR(AA$1006="",Datos!AA323&lt;=AA$1006)),FALSE),TRUE))))</f>
        <v>0.0</v>
      </c>
      <c r="AB323">
        <f>IF(Datos!AB323="",0,IF(AND(AB$1008&lt;&gt;"",Datos!AB323=AB$1008),0,IF(AB$1004=0,0,1-CHOOSE(AB$1004,IF(ISNUMBER(Datos!AB323),AND(OR(AB$1005="",Datos!AB323&gt;=AB$1005),OR(AB$1006="",Datos!AB323&lt;=AB$1006)),FALSE),IF(ISNUMBER(Datos!AB323),AND(Datos!AB323=INT(Datos!AB323),AND(OR(AB$1005="",Datos!AB323&gt;=AB$1005),OR(AB$1006="",Datos!AB323&lt;=AB$1006))),FALSE),OR(ISNUMBER(FIND(";"&amp;UPPER(TRIM(Datos!AB323&amp;""))&amp;"=",AB$1007)),ISNUMBER(FIND(";"&amp;UPPER(TRIM(Datos!AB323&amp;""))&amp;";",AB$1007))),OR(UPPER(TRIM(Datos!AB323&amp;""))="SÍ",UPPER(TRIM(Datos!AB323&amp;""))="SI",UPPER(TRIM(Datos!AB323&amp;""))="NO"),IF(ISNUMBER(Datos!AB323),AND(OR(AB$1005="",Datos!AB323&gt;=AB$1005),OR(AB$1006="",Datos!AB323&lt;=AB$1006)),FALSE),TRUE))))</f>
        <v>0.0</v>
      </c>
      <c r="AC323">
        <f>IF(Datos!AC323="",0,IF(AND(AC$1008&lt;&gt;"",Datos!AC323=AC$1008),0,IF(AC$1004=0,0,1-CHOOSE(AC$1004,IF(ISNUMBER(Datos!AC323),AND(OR(AC$1005="",Datos!AC323&gt;=AC$1005),OR(AC$1006="",Datos!AC323&lt;=AC$1006)),FALSE),IF(ISNUMBER(Datos!AC323),AND(Datos!AC323=INT(Datos!AC323),AND(OR(AC$1005="",Datos!AC323&gt;=AC$1005),OR(AC$1006="",Datos!AC323&lt;=AC$1006))),FALSE),OR(ISNUMBER(FIND(";"&amp;UPPER(TRIM(Datos!AC323&amp;""))&amp;"=",AC$1007)),ISNUMBER(FIND(";"&amp;UPPER(TRIM(Datos!AC323&amp;""))&amp;";",AC$1007))),OR(UPPER(TRIM(Datos!AC323&amp;""))="SÍ",UPPER(TRIM(Datos!AC323&amp;""))="SI",UPPER(TRIM(Datos!AC323&amp;""))="NO"),IF(ISNUMBER(Datos!AC323),AND(OR(AC$1005="",Datos!AC323&gt;=AC$1005),OR(AC$1006="",Datos!AC323&lt;=AC$1006)),FALSE),TRUE))))</f>
        <v>0.0</v>
      </c>
      <c r="AD323">
        <f>IF(Datos!AD323="",0,IF(AND(AD$1008&lt;&gt;"",Datos!AD323=AD$1008),0,IF(AD$1004=0,0,1-CHOOSE(AD$1004,IF(ISNUMBER(Datos!AD323),AND(OR(AD$1005="",Datos!AD323&gt;=AD$1005),OR(AD$1006="",Datos!AD323&lt;=AD$1006)),FALSE),IF(ISNUMBER(Datos!AD323),AND(Datos!AD323=INT(Datos!AD323),AND(OR(AD$1005="",Datos!AD323&gt;=AD$1005),OR(AD$1006="",Datos!AD323&lt;=AD$1006))),FALSE),OR(ISNUMBER(FIND(";"&amp;UPPER(TRIM(Datos!AD323&amp;""))&amp;"=",AD$1007)),ISNUMBER(FIND(";"&amp;UPPER(TRIM(Datos!AD323&amp;""))&amp;";",AD$1007))),OR(UPPER(TRIM(Datos!AD323&amp;""))="SÍ",UPPER(TRIM(Datos!AD323&amp;""))="SI",UPPER(TRIM(Datos!AD323&amp;""))="NO"),IF(ISNUMBER(Datos!AD323),AND(OR(AD$1005="",Datos!AD323&gt;=AD$1005),OR(AD$1006="",Datos!AD323&lt;=AD$1006)),FALSE),TRUE))))</f>
        <v>0.0</v>
      </c>
      <c r="AE323">
        <f>IF(Datos!AE323="",0,IF(AND(AE$1008&lt;&gt;"",Datos!AE323=AE$1008),0,IF(AE$1004=0,0,1-CHOOSE(AE$1004,IF(ISNUMBER(Datos!AE323),AND(OR(AE$1005="",Datos!AE323&gt;=AE$1005),OR(AE$1006="",Datos!AE323&lt;=AE$1006)),FALSE),IF(ISNUMBER(Datos!AE323),AND(Datos!AE323=INT(Datos!AE323),AND(OR(AE$1005="",Datos!AE323&gt;=AE$1005),OR(AE$1006="",Datos!AE323&lt;=AE$1006))),FALSE),OR(ISNUMBER(FIND(";"&amp;UPPER(TRIM(Datos!AE323&amp;""))&amp;"=",AE$1007)),ISNUMBER(FIND(";"&amp;UPPER(TRIM(Datos!AE323&amp;""))&amp;";",AE$1007))),OR(UPPER(TRIM(Datos!AE323&amp;""))="SÍ",UPPER(TRIM(Datos!AE323&amp;""))="SI",UPPER(TRIM(Datos!AE323&amp;""))="NO"),IF(ISNUMBER(Datos!AE323),AND(OR(AE$1005="",Datos!AE323&gt;=AE$1005),OR(AE$1006="",Datos!AE323&lt;=AE$1006)),FALSE),TRUE))))</f>
        <v>0.0</v>
      </c>
    </row>
    <row r="324" spans="2:31">
      <c r="B324">
        <f>IF(Datos!B324="",0,IF(AND(B$1008&lt;&gt;"",Datos!B324=B$1008),0,IF(B$1004=0,0,1-CHOOSE(B$1004,IF(ISNUMBER(Datos!B324),AND(OR(B$1005="",Datos!B324&gt;=B$1005),OR(B$1006="",Datos!B324&lt;=B$1006)),FALSE),IF(ISNUMBER(Datos!B324),AND(Datos!B324=INT(Datos!B324),AND(OR(B$1005="",Datos!B324&gt;=B$1005),OR(B$1006="",Datos!B324&lt;=B$1006))),FALSE),OR(ISNUMBER(FIND(";"&amp;UPPER(TRIM(Datos!B324&amp;""))&amp;"=",B$1007)),ISNUMBER(FIND(";"&amp;UPPER(TRIM(Datos!B324&amp;""))&amp;";",B$1007))),OR(UPPER(TRIM(Datos!B324&amp;""))="SÍ",UPPER(TRIM(Datos!B324&amp;""))="SI",UPPER(TRIM(Datos!B324&amp;""))="NO"),IF(ISNUMBER(Datos!B324),AND(OR(B$1005="",Datos!B324&gt;=B$1005),OR(B$1006="",Datos!B324&lt;=B$1006)),FALSE),TRUE))))</f>
        <v>0.0</v>
      </c>
      <c r="C324">
        <f>IF(Datos!C324="",0,IF(AND(C$1008&lt;&gt;"",Datos!C324=C$1008),0,IF(C$1004=0,0,1-CHOOSE(C$1004,IF(ISNUMBER(Datos!C324),AND(OR(C$1005="",Datos!C324&gt;=C$1005),OR(C$1006="",Datos!C324&lt;=C$1006)),FALSE),IF(ISNUMBER(Datos!C324),AND(Datos!C324=INT(Datos!C324),AND(OR(C$1005="",Datos!C324&gt;=C$1005),OR(C$1006="",Datos!C324&lt;=C$1006))),FALSE),OR(ISNUMBER(FIND(";"&amp;UPPER(TRIM(Datos!C324&amp;""))&amp;"=",C$1007)),ISNUMBER(FIND(";"&amp;UPPER(TRIM(Datos!C324&amp;""))&amp;";",C$1007))),OR(UPPER(TRIM(Datos!C324&amp;""))="SÍ",UPPER(TRIM(Datos!C324&amp;""))="SI",UPPER(TRIM(Datos!C324&amp;""))="NO"),IF(ISNUMBER(Datos!C324),AND(OR(C$1005="",Datos!C324&gt;=C$1005),OR(C$1006="",Datos!C324&lt;=C$1006)),FALSE),TRUE))))</f>
        <v>0.0</v>
      </c>
      <c r="D324">
        <f>IF(Datos!D324="",0,IF(AND(D$1008&lt;&gt;"",Datos!D324=D$1008),0,IF(D$1004=0,0,1-CHOOSE(D$1004,IF(ISNUMBER(Datos!D324),AND(OR(D$1005="",Datos!D324&gt;=D$1005),OR(D$1006="",Datos!D324&lt;=D$1006)),FALSE),IF(ISNUMBER(Datos!D324),AND(Datos!D324=INT(Datos!D324),AND(OR(D$1005="",Datos!D324&gt;=D$1005),OR(D$1006="",Datos!D324&lt;=D$1006))),FALSE),OR(ISNUMBER(FIND(";"&amp;UPPER(TRIM(Datos!D324&amp;""))&amp;"=",D$1007)),ISNUMBER(FIND(";"&amp;UPPER(TRIM(Datos!D324&amp;""))&amp;";",D$1007))),OR(UPPER(TRIM(Datos!D324&amp;""))="SÍ",UPPER(TRIM(Datos!D324&amp;""))="SI",UPPER(TRIM(Datos!D324&amp;""))="NO"),IF(ISNUMBER(Datos!D324),AND(OR(D$1005="",Datos!D324&gt;=D$1005),OR(D$1006="",Datos!D324&lt;=D$1006)),FALSE),TRUE))))</f>
        <v>0.0</v>
      </c>
      <c r="E324">
        <f>IF(Datos!E324="",0,IF(AND(E$1008&lt;&gt;"",Datos!E324=E$1008),0,IF(E$1004=0,0,1-CHOOSE(E$1004,IF(ISNUMBER(Datos!E324),AND(OR(E$1005="",Datos!E324&gt;=E$1005),OR(E$1006="",Datos!E324&lt;=E$1006)),FALSE),IF(ISNUMBER(Datos!E324),AND(Datos!E324=INT(Datos!E324),AND(OR(E$1005="",Datos!E324&gt;=E$1005),OR(E$1006="",Datos!E324&lt;=E$1006))),FALSE),OR(ISNUMBER(FIND(";"&amp;UPPER(TRIM(Datos!E324&amp;""))&amp;"=",E$1007)),ISNUMBER(FIND(";"&amp;UPPER(TRIM(Datos!E324&amp;""))&amp;";",E$1007))),OR(UPPER(TRIM(Datos!E324&amp;""))="SÍ",UPPER(TRIM(Datos!E324&amp;""))="SI",UPPER(TRIM(Datos!E324&amp;""))="NO"),IF(ISNUMBER(Datos!E324),AND(OR(E$1005="",Datos!E324&gt;=E$1005),OR(E$1006="",Datos!E324&lt;=E$1006)),FALSE),TRUE))))</f>
        <v>0.0</v>
      </c>
      <c r="F324">
        <f>IF(Datos!F324="",0,IF(AND(F$1008&lt;&gt;"",Datos!F324=F$1008),0,IF(F$1004=0,0,1-CHOOSE(F$1004,IF(ISNUMBER(Datos!F324),AND(OR(F$1005="",Datos!F324&gt;=F$1005),OR(F$1006="",Datos!F324&lt;=F$1006)),FALSE),IF(ISNUMBER(Datos!F324),AND(Datos!F324=INT(Datos!F324),AND(OR(F$1005="",Datos!F324&gt;=F$1005),OR(F$1006="",Datos!F324&lt;=F$1006))),FALSE),OR(ISNUMBER(FIND(";"&amp;UPPER(TRIM(Datos!F324&amp;""))&amp;"=",F$1007)),ISNUMBER(FIND(";"&amp;UPPER(TRIM(Datos!F324&amp;""))&amp;";",F$1007))),OR(UPPER(TRIM(Datos!F324&amp;""))="SÍ",UPPER(TRIM(Datos!F324&amp;""))="SI",UPPER(TRIM(Datos!F324&amp;""))="NO"),IF(ISNUMBER(Datos!F324),AND(OR(F$1005="",Datos!F324&gt;=F$1005),OR(F$1006="",Datos!F324&lt;=F$1006)),FALSE),TRUE))))</f>
        <v>0.0</v>
      </c>
      <c r="G324">
        <f>IF(Datos!G324="",0,IF(AND(G$1008&lt;&gt;"",Datos!G324=G$1008),0,IF(G$1004=0,0,1-CHOOSE(G$1004,IF(ISNUMBER(Datos!G324),AND(OR(G$1005="",Datos!G324&gt;=G$1005),OR(G$1006="",Datos!G324&lt;=G$1006)),FALSE),IF(ISNUMBER(Datos!G324),AND(Datos!G324=INT(Datos!G324),AND(OR(G$1005="",Datos!G324&gt;=G$1005),OR(G$1006="",Datos!G324&lt;=G$1006))),FALSE),OR(ISNUMBER(FIND(";"&amp;UPPER(TRIM(Datos!G324&amp;""))&amp;"=",G$1007)),ISNUMBER(FIND(";"&amp;UPPER(TRIM(Datos!G324&amp;""))&amp;";",G$1007))),OR(UPPER(TRIM(Datos!G324&amp;""))="SÍ",UPPER(TRIM(Datos!G324&amp;""))="SI",UPPER(TRIM(Datos!G324&amp;""))="NO"),IF(ISNUMBER(Datos!G324),AND(OR(G$1005="",Datos!G324&gt;=G$1005),OR(G$1006="",Datos!G324&lt;=G$1006)),FALSE),TRUE))))</f>
        <v>0.0</v>
      </c>
      <c r="H324">
        <f>IF(Datos!H324="",0,IF(AND(H$1008&lt;&gt;"",Datos!H324=H$1008),0,IF(H$1004=0,0,1-CHOOSE(H$1004,IF(ISNUMBER(Datos!H324),AND(OR(H$1005="",Datos!H324&gt;=H$1005),OR(H$1006="",Datos!H324&lt;=H$1006)),FALSE),IF(ISNUMBER(Datos!H324),AND(Datos!H324=INT(Datos!H324),AND(OR(H$1005="",Datos!H324&gt;=H$1005),OR(H$1006="",Datos!H324&lt;=H$1006))),FALSE),OR(ISNUMBER(FIND(";"&amp;UPPER(TRIM(Datos!H324&amp;""))&amp;"=",H$1007)),ISNUMBER(FIND(";"&amp;UPPER(TRIM(Datos!H324&amp;""))&amp;";",H$1007))),OR(UPPER(TRIM(Datos!H324&amp;""))="SÍ",UPPER(TRIM(Datos!H324&amp;""))="SI",UPPER(TRIM(Datos!H324&amp;""))="NO"),IF(ISNUMBER(Datos!H324),AND(OR(H$1005="",Datos!H324&gt;=H$1005),OR(H$1006="",Datos!H324&lt;=H$1006)),FALSE),TRUE))))</f>
        <v>0.0</v>
      </c>
      <c r="I324">
        <f>IF(Datos!I324="",0,IF(AND(I$1008&lt;&gt;"",Datos!I324=I$1008),0,IF(I$1004=0,0,1-CHOOSE(I$1004,IF(ISNUMBER(Datos!I324),AND(OR(I$1005="",Datos!I324&gt;=I$1005),OR(I$1006="",Datos!I324&lt;=I$1006)),FALSE),IF(ISNUMBER(Datos!I324),AND(Datos!I324=INT(Datos!I324),AND(OR(I$1005="",Datos!I324&gt;=I$1005),OR(I$1006="",Datos!I324&lt;=I$1006))),FALSE),OR(ISNUMBER(FIND(";"&amp;UPPER(TRIM(Datos!I324&amp;""))&amp;"=",I$1007)),ISNUMBER(FIND(";"&amp;UPPER(TRIM(Datos!I324&amp;""))&amp;";",I$1007))),OR(UPPER(TRIM(Datos!I324&amp;""))="SÍ",UPPER(TRIM(Datos!I324&amp;""))="SI",UPPER(TRIM(Datos!I324&amp;""))="NO"),IF(ISNUMBER(Datos!I324),AND(OR(I$1005="",Datos!I324&gt;=I$1005),OR(I$1006="",Datos!I324&lt;=I$1006)),FALSE),TRUE))))</f>
        <v>0.0</v>
      </c>
      <c r="J324">
        <f>IF(Datos!J324="",0,IF(AND(J$1008&lt;&gt;"",Datos!J324=J$1008),0,IF(J$1004=0,0,1-CHOOSE(J$1004,IF(ISNUMBER(Datos!J324),AND(OR(J$1005="",Datos!J324&gt;=J$1005),OR(J$1006="",Datos!J324&lt;=J$1006)),FALSE),IF(ISNUMBER(Datos!J324),AND(Datos!J324=INT(Datos!J324),AND(OR(J$1005="",Datos!J324&gt;=J$1005),OR(J$1006="",Datos!J324&lt;=J$1006))),FALSE),OR(ISNUMBER(FIND(";"&amp;UPPER(TRIM(Datos!J324&amp;""))&amp;"=",J$1007)),ISNUMBER(FIND(";"&amp;UPPER(TRIM(Datos!J324&amp;""))&amp;";",J$1007))),OR(UPPER(TRIM(Datos!J324&amp;""))="SÍ",UPPER(TRIM(Datos!J324&amp;""))="SI",UPPER(TRIM(Datos!J324&amp;""))="NO"),IF(ISNUMBER(Datos!J324),AND(OR(J$1005="",Datos!J324&gt;=J$1005),OR(J$1006="",Datos!J324&lt;=J$1006)),FALSE),TRUE))))</f>
        <v>0.0</v>
      </c>
      <c r="K324">
        <f>IF(Datos!K324="",0,IF(AND(K$1008&lt;&gt;"",Datos!K324=K$1008),0,IF(K$1004=0,0,1-CHOOSE(K$1004,IF(ISNUMBER(Datos!K324),AND(OR(K$1005="",Datos!K324&gt;=K$1005),OR(K$1006="",Datos!K324&lt;=K$1006)),FALSE),IF(ISNUMBER(Datos!K324),AND(Datos!K324=INT(Datos!K324),AND(OR(K$1005="",Datos!K324&gt;=K$1005),OR(K$1006="",Datos!K324&lt;=K$1006))),FALSE),OR(ISNUMBER(FIND(";"&amp;UPPER(TRIM(Datos!K324&amp;""))&amp;"=",K$1007)),ISNUMBER(FIND(";"&amp;UPPER(TRIM(Datos!K324&amp;""))&amp;";",K$1007))),OR(UPPER(TRIM(Datos!K324&amp;""))="SÍ",UPPER(TRIM(Datos!K324&amp;""))="SI",UPPER(TRIM(Datos!K324&amp;""))="NO"),IF(ISNUMBER(Datos!K324),AND(OR(K$1005="",Datos!K324&gt;=K$1005),OR(K$1006="",Datos!K324&lt;=K$1006)),FALSE),TRUE))))</f>
        <v>0.0</v>
      </c>
      <c r="L324">
        <f>IF(Datos!L324="",0,IF(AND(L$1008&lt;&gt;"",Datos!L324=L$1008),0,IF(L$1004=0,0,1-CHOOSE(L$1004,IF(ISNUMBER(Datos!L324),AND(OR(L$1005="",Datos!L324&gt;=L$1005),OR(L$1006="",Datos!L324&lt;=L$1006)),FALSE),IF(ISNUMBER(Datos!L324),AND(Datos!L324=INT(Datos!L324),AND(OR(L$1005="",Datos!L324&gt;=L$1005),OR(L$1006="",Datos!L324&lt;=L$1006))),FALSE),OR(ISNUMBER(FIND(";"&amp;UPPER(TRIM(Datos!L324&amp;""))&amp;"=",L$1007)),ISNUMBER(FIND(";"&amp;UPPER(TRIM(Datos!L324&amp;""))&amp;";",L$1007))),OR(UPPER(TRIM(Datos!L324&amp;""))="SÍ",UPPER(TRIM(Datos!L324&amp;""))="SI",UPPER(TRIM(Datos!L324&amp;""))="NO"),IF(ISNUMBER(Datos!L324),AND(OR(L$1005="",Datos!L324&gt;=L$1005),OR(L$1006="",Datos!L324&lt;=L$1006)),FALSE),TRUE))))</f>
        <v>0.0</v>
      </c>
      <c r="M324">
        <f>IF(Datos!M324="",0,IF(AND(M$1008&lt;&gt;"",Datos!M324=M$1008),0,IF(M$1004=0,0,1-CHOOSE(M$1004,IF(ISNUMBER(Datos!M324),AND(OR(M$1005="",Datos!M324&gt;=M$1005),OR(M$1006="",Datos!M324&lt;=M$1006)),FALSE),IF(ISNUMBER(Datos!M324),AND(Datos!M324=INT(Datos!M324),AND(OR(M$1005="",Datos!M324&gt;=M$1005),OR(M$1006="",Datos!M324&lt;=M$1006))),FALSE),OR(ISNUMBER(FIND(";"&amp;UPPER(TRIM(Datos!M324&amp;""))&amp;"=",M$1007)),ISNUMBER(FIND(";"&amp;UPPER(TRIM(Datos!M324&amp;""))&amp;";",M$1007))),OR(UPPER(TRIM(Datos!M324&amp;""))="SÍ",UPPER(TRIM(Datos!M324&amp;""))="SI",UPPER(TRIM(Datos!M324&amp;""))="NO"),IF(ISNUMBER(Datos!M324),AND(OR(M$1005="",Datos!M324&gt;=M$1005),OR(M$1006="",Datos!M324&lt;=M$1006)),FALSE),TRUE))))</f>
        <v>0.0</v>
      </c>
      <c r="N324">
        <f>IF(Datos!N324="",0,IF(AND(N$1008&lt;&gt;"",Datos!N324=N$1008),0,IF(N$1004=0,0,1-CHOOSE(N$1004,IF(ISNUMBER(Datos!N324),AND(OR(N$1005="",Datos!N324&gt;=N$1005),OR(N$1006="",Datos!N324&lt;=N$1006)),FALSE),IF(ISNUMBER(Datos!N324),AND(Datos!N324=INT(Datos!N324),AND(OR(N$1005="",Datos!N324&gt;=N$1005),OR(N$1006="",Datos!N324&lt;=N$1006))),FALSE),OR(ISNUMBER(FIND(";"&amp;UPPER(TRIM(Datos!N324&amp;""))&amp;"=",N$1007)),ISNUMBER(FIND(";"&amp;UPPER(TRIM(Datos!N324&amp;""))&amp;";",N$1007))),OR(UPPER(TRIM(Datos!N324&amp;""))="SÍ",UPPER(TRIM(Datos!N324&amp;""))="SI",UPPER(TRIM(Datos!N324&amp;""))="NO"),IF(ISNUMBER(Datos!N324),AND(OR(N$1005="",Datos!N324&gt;=N$1005),OR(N$1006="",Datos!N324&lt;=N$1006)),FALSE),TRUE))))</f>
        <v>0.0</v>
      </c>
      <c r="O324">
        <f>IF(Datos!O324="",0,IF(AND(O$1008&lt;&gt;"",Datos!O324=O$1008),0,IF(O$1004=0,0,1-CHOOSE(O$1004,IF(ISNUMBER(Datos!O324),AND(OR(O$1005="",Datos!O324&gt;=O$1005),OR(O$1006="",Datos!O324&lt;=O$1006)),FALSE),IF(ISNUMBER(Datos!O324),AND(Datos!O324=INT(Datos!O324),AND(OR(O$1005="",Datos!O324&gt;=O$1005),OR(O$1006="",Datos!O324&lt;=O$1006))),FALSE),OR(ISNUMBER(FIND(";"&amp;UPPER(TRIM(Datos!O324&amp;""))&amp;"=",O$1007)),ISNUMBER(FIND(";"&amp;UPPER(TRIM(Datos!O324&amp;""))&amp;";",O$1007))),OR(UPPER(TRIM(Datos!O324&amp;""))="SÍ",UPPER(TRIM(Datos!O324&amp;""))="SI",UPPER(TRIM(Datos!O324&amp;""))="NO"),IF(ISNUMBER(Datos!O324),AND(OR(O$1005="",Datos!O324&gt;=O$1005),OR(O$1006="",Datos!O324&lt;=O$1006)),FALSE),TRUE))))</f>
        <v>0.0</v>
      </c>
      <c r="P324">
        <f>IF(Datos!P324="",0,IF(AND(P$1008&lt;&gt;"",Datos!P324=P$1008),0,IF(P$1004=0,0,1-CHOOSE(P$1004,IF(ISNUMBER(Datos!P324),AND(OR(P$1005="",Datos!P324&gt;=P$1005),OR(P$1006="",Datos!P324&lt;=P$1006)),FALSE),IF(ISNUMBER(Datos!P324),AND(Datos!P324=INT(Datos!P324),AND(OR(P$1005="",Datos!P324&gt;=P$1005),OR(P$1006="",Datos!P324&lt;=P$1006))),FALSE),OR(ISNUMBER(FIND(";"&amp;UPPER(TRIM(Datos!P324&amp;""))&amp;"=",P$1007)),ISNUMBER(FIND(";"&amp;UPPER(TRIM(Datos!P324&amp;""))&amp;";",P$1007))),OR(UPPER(TRIM(Datos!P324&amp;""))="SÍ",UPPER(TRIM(Datos!P324&amp;""))="SI",UPPER(TRIM(Datos!P324&amp;""))="NO"),IF(ISNUMBER(Datos!P324),AND(OR(P$1005="",Datos!P324&gt;=P$1005),OR(P$1006="",Datos!P324&lt;=P$1006)),FALSE),TRUE))))</f>
        <v>0.0</v>
      </c>
      <c r="Q324">
        <f>IF(Datos!Q324="",0,IF(AND(Q$1008&lt;&gt;"",Datos!Q324=Q$1008),0,IF(Q$1004=0,0,1-CHOOSE(Q$1004,IF(ISNUMBER(Datos!Q324),AND(OR(Q$1005="",Datos!Q324&gt;=Q$1005),OR(Q$1006="",Datos!Q324&lt;=Q$1006)),FALSE),IF(ISNUMBER(Datos!Q324),AND(Datos!Q324=INT(Datos!Q324),AND(OR(Q$1005="",Datos!Q324&gt;=Q$1005),OR(Q$1006="",Datos!Q324&lt;=Q$1006))),FALSE),OR(ISNUMBER(FIND(";"&amp;UPPER(TRIM(Datos!Q324&amp;""))&amp;"=",Q$1007)),ISNUMBER(FIND(";"&amp;UPPER(TRIM(Datos!Q324&amp;""))&amp;";",Q$1007))),OR(UPPER(TRIM(Datos!Q324&amp;""))="SÍ",UPPER(TRIM(Datos!Q324&amp;""))="SI",UPPER(TRIM(Datos!Q324&amp;""))="NO"),IF(ISNUMBER(Datos!Q324),AND(OR(Q$1005="",Datos!Q324&gt;=Q$1005),OR(Q$1006="",Datos!Q324&lt;=Q$1006)),FALSE),TRUE))))</f>
        <v>0.0</v>
      </c>
      <c r="R324">
        <f>IF(Datos!R324="",0,IF(AND(R$1008&lt;&gt;"",Datos!R324=R$1008),0,IF(R$1004=0,0,1-CHOOSE(R$1004,IF(ISNUMBER(Datos!R324),AND(OR(R$1005="",Datos!R324&gt;=R$1005),OR(R$1006="",Datos!R324&lt;=R$1006)),FALSE),IF(ISNUMBER(Datos!R324),AND(Datos!R324=INT(Datos!R324),AND(OR(R$1005="",Datos!R324&gt;=R$1005),OR(R$1006="",Datos!R324&lt;=R$1006))),FALSE),OR(ISNUMBER(FIND(";"&amp;UPPER(TRIM(Datos!R324&amp;""))&amp;"=",R$1007)),ISNUMBER(FIND(";"&amp;UPPER(TRIM(Datos!R324&amp;""))&amp;";",R$1007))),OR(UPPER(TRIM(Datos!R324&amp;""))="SÍ",UPPER(TRIM(Datos!R324&amp;""))="SI",UPPER(TRIM(Datos!R324&amp;""))="NO"),IF(ISNUMBER(Datos!R324),AND(OR(R$1005="",Datos!R324&gt;=R$1005),OR(R$1006="",Datos!R324&lt;=R$1006)),FALSE),TRUE))))</f>
        <v>0.0</v>
      </c>
      <c r="S324">
        <f>IF(Datos!S324="",0,IF(AND(S$1008&lt;&gt;"",Datos!S324=S$1008),0,IF(S$1004=0,0,1-CHOOSE(S$1004,IF(ISNUMBER(Datos!S324),AND(OR(S$1005="",Datos!S324&gt;=S$1005),OR(S$1006="",Datos!S324&lt;=S$1006)),FALSE),IF(ISNUMBER(Datos!S324),AND(Datos!S324=INT(Datos!S324),AND(OR(S$1005="",Datos!S324&gt;=S$1005),OR(S$1006="",Datos!S324&lt;=S$1006))),FALSE),OR(ISNUMBER(FIND(";"&amp;UPPER(TRIM(Datos!S324&amp;""))&amp;"=",S$1007)),ISNUMBER(FIND(";"&amp;UPPER(TRIM(Datos!S324&amp;""))&amp;";",S$1007))),OR(UPPER(TRIM(Datos!S324&amp;""))="SÍ",UPPER(TRIM(Datos!S324&amp;""))="SI",UPPER(TRIM(Datos!S324&amp;""))="NO"),IF(ISNUMBER(Datos!S324),AND(OR(S$1005="",Datos!S324&gt;=S$1005),OR(S$1006="",Datos!S324&lt;=S$1006)),FALSE),TRUE))))</f>
        <v>0.0</v>
      </c>
      <c r="T324">
        <f>IF(Datos!T324="",0,IF(AND(T$1008&lt;&gt;"",Datos!T324=T$1008),0,IF(T$1004=0,0,1-CHOOSE(T$1004,IF(ISNUMBER(Datos!T324),AND(OR(T$1005="",Datos!T324&gt;=T$1005),OR(T$1006="",Datos!T324&lt;=T$1006)),FALSE),IF(ISNUMBER(Datos!T324),AND(Datos!T324=INT(Datos!T324),AND(OR(T$1005="",Datos!T324&gt;=T$1005),OR(T$1006="",Datos!T324&lt;=T$1006))),FALSE),OR(ISNUMBER(FIND(";"&amp;UPPER(TRIM(Datos!T324&amp;""))&amp;"=",T$1007)),ISNUMBER(FIND(";"&amp;UPPER(TRIM(Datos!T324&amp;""))&amp;";",T$1007))),OR(UPPER(TRIM(Datos!T324&amp;""))="SÍ",UPPER(TRIM(Datos!T324&amp;""))="SI",UPPER(TRIM(Datos!T324&amp;""))="NO"),IF(ISNUMBER(Datos!T324),AND(OR(T$1005="",Datos!T324&gt;=T$1005),OR(T$1006="",Datos!T324&lt;=T$1006)),FALSE),TRUE))))</f>
        <v>0.0</v>
      </c>
      <c r="U324">
        <f>IF(Datos!U324="",0,IF(AND(U$1008&lt;&gt;"",Datos!U324=U$1008),0,IF(U$1004=0,0,1-CHOOSE(U$1004,IF(ISNUMBER(Datos!U324),AND(OR(U$1005="",Datos!U324&gt;=U$1005),OR(U$1006="",Datos!U324&lt;=U$1006)),FALSE),IF(ISNUMBER(Datos!U324),AND(Datos!U324=INT(Datos!U324),AND(OR(U$1005="",Datos!U324&gt;=U$1005),OR(U$1006="",Datos!U324&lt;=U$1006))),FALSE),OR(ISNUMBER(FIND(";"&amp;UPPER(TRIM(Datos!U324&amp;""))&amp;"=",U$1007)),ISNUMBER(FIND(";"&amp;UPPER(TRIM(Datos!U324&amp;""))&amp;";",U$1007))),OR(UPPER(TRIM(Datos!U324&amp;""))="SÍ",UPPER(TRIM(Datos!U324&amp;""))="SI",UPPER(TRIM(Datos!U324&amp;""))="NO"),IF(ISNUMBER(Datos!U324),AND(OR(U$1005="",Datos!U324&gt;=U$1005),OR(U$1006="",Datos!U324&lt;=U$1006)),FALSE),TRUE))))</f>
        <v>0.0</v>
      </c>
      <c r="V324">
        <f>IF(Datos!V324="",0,IF(AND(V$1008&lt;&gt;"",Datos!V324=V$1008),0,IF(V$1004=0,0,1-CHOOSE(V$1004,IF(ISNUMBER(Datos!V324),AND(OR(V$1005="",Datos!V324&gt;=V$1005),OR(V$1006="",Datos!V324&lt;=V$1006)),FALSE),IF(ISNUMBER(Datos!V324),AND(Datos!V324=INT(Datos!V324),AND(OR(V$1005="",Datos!V324&gt;=V$1005),OR(V$1006="",Datos!V324&lt;=V$1006))),FALSE),OR(ISNUMBER(FIND(";"&amp;UPPER(TRIM(Datos!V324&amp;""))&amp;"=",V$1007)),ISNUMBER(FIND(";"&amp;UPPER(TRIM(Datos!V324&amp;""))&amp;";",V$1007))),OR(UPPER(TRIM(Datos!V324&amp;""))="SÍ",UPPER(TRIM(Datos!V324&amp;""))="SI",UPPER(TRIM(Datos!V324&amp;""))="NO"),IF(ISNUMBER(Datos!V324),AND(OR(V$1005="",Datos!V324&gt;=V$1005),OR(V$1006="",Datos!V324&lt;=V$1006)),FALSE),TRUE))))</f>
        <v>0.0</v>
      </c>
      <c r="W324">
        <f>IF(Datos!W324="",0,IF(AND(W$1008&lt;&gt;"",Datos!W324=W$1008),0,IF(W$1004=0,0,1-CHOOSE(W$1004,IF(ISNUMBER(Datos!W324),AND(OR(W$1005="",Datos!W324&gt;=W$1005),OR(W$1006="",Datos!W324&lt;=W$1006)),FALSE),IF(ISNUMBER(Datos!W324),AND(Datos!W324=INT(Datos!W324),AND(OR(W$1005="",Datos!W324&gt;=W$1005),OR(W$1006="",Datos!W324&lt;=W$1006))),FALSE),OR(ISNUMBER(FIND(";"&amp;UPPER(TRIM(Datos!W324&amp;""))&amp;"=",W$1007)),ISNUMBER(FIND(";"&amp;UPPER(TRIM(Datos!W324&amp;""))&amp;";",W$1007))),OR(UPPER(TRIM(Datos!W324&amp;""))="SÍ",UPPER(TRIM(Datos!W324&amp;""))="SI",UPPER(TRIM(Datos!W324&amp;""))="NO"),IF(ISNUMBER(Datos!W324),AND(OR(W$1005="",Datos!W324&gt;=W$1005),OR(W$1006="",Datos!W324&lt;=W$1006)),FALSE),TRUE))))</f>
        <v>0.0</v>
      </c>
      <c r="X324">
        <f>IF(Datos!X324="",0,IF(AND(X$1008&lt;&gt;"",Datos!X324=X$1008),0,IF(X$1004=0,0,1-CHOOSE(X$1004,IF(ISNUMBER(Datos!X324),AND(OR(X$1005="",Datos!X324&gt;=X$1005),OR(X$1006="",Datos!X324&lt;=X$1006)),FALSE),IF(ISNUMBER(Datos!X324),AND(Datos!X324=INT(Datos!X324),AND(OR(X$1005="",Datos!X324&gt;=X$1005),OR(X$1006="",Datos!X324&lt;=X$1006))),FALSE),OR(ISNUMBER(FIND(";"&amp;UPPER(TRIM(Datos!X324&amp;""))&amp;"=",X$1007)),ISNUMBER(FIND(";"&amp;UPPER(TRIM(Datos!X324&amp;""))&amp;";",X$1007))),OR(UPPER(TRIM(Datos!X324&amp;""))="SÍ",UPPER(TRIM(Datos!X324&amp;""))="SI",UPPER(TRIM(Datos!X324&amp;""))="NO"),IF(ISNUMBER(Datos!X324),AND(OR(X$1005="",Datos!X324&gt;=X$1005),OR(X$1006="",Datos!X324&lt;=X$1006)),FALSE),TRUE))))</f>
        <v>0.0</v>
      </c>
      <c r="Y324">
        <f>IF(Datos!Y324="",0,IF(AND(Y$1008&lt;&gt;"",Datos!Y324=Y$1008),0,IF(Y$1004=0,0,1-CHOOSE(Y$1004,IF(ISNUMBER(Datos!Y324),AND(OR(Y$1005="",Datos!Y324&gt;=Y$1005),OR(Y$1006="",Datos!Y324&lt;=Y$1006)),FALSE),IF(ISNUMBER(Datos!Y324),AND(Datos!Y324=INT(Datos!Y324),AND(OR(Y$1005="",Datos!Y324&gt;=Y$1005),OR(Y$1006="",Datos!Y324&lt;=Y$1006))),FALSE),OR(ISNUMBER(FIND(";"&amp;UPPER(TRIM(Datos!Y324&amp;""))&amp;"=",Y$1007)),ISNUMBER(FIND(";"&amp;UPPER(TRIM(Datos!Y324&amp;""))&amp;";",Y$1007))),OR(UPPER(TRIM(Datos!Y324&amp;""))="SÍ",UPPER(TRIM(Datos!Y324&amp;""))="SI",UPPER(TRIM(Datos!Y324&amp;""))="NO"),IF(ISNUMBER(Datos!Y324),AND(OR(Y$1005="",Datos!Y324&gt;=Y$1005),OR(Y$1006="",Datos!Y324&lt;=Y$1006)),FALSE),TRUE))))</f>
        <v>0.0</v>
      </c>
      <c r="Z324">
        <f>IF(Datos!Z324="",0,IF(AND(Z$1008&lt;&gt;"",Datos!Z324=Z$1008),0,IF(Z$1004=0,0,1-CHOOSE(Z$1004,IF(ISNUMBER(Datos!Z324),AND(OR(Z$1005="",Datos!Z324&gt;=Z$1005),OR(Z$1006="",Datos!Z324&lt;=Z$1006)),FALSE),IF(ISNUMBER(Datos!Z324),AND(Datos!Z324=INT(Datos!Z324),AND(OR(Z$1005="",Datos!Z324&gt;=Z$1005),OR(Z$1006="",Datos!Z324&lt;=Z$1006))),FALSE),OR(ISNUMBER(FIND(";"&amp;UPPER(TRIM(Datos!Z324&amp;""))&amp;"=",Z$1007)),ISNUMBER(FIND(";"&amp;UPPER(TRIM(Datos!Z324&amp;""))&amp;";",Z$1007))),OR(UPPER(TRIM(Datos!Z324&amp;""))="SÍ",UPPER(TRIM(Datos!Z324&amp;""))="SI",UPPER(TRIM(Datos!Z324&amp;""))="NO"),IF(ISNUMBER(Datos!Z324),AND(OR(Z$1005="",Datos!Z324&gt;=Z$1005),OR(Z$1006="",Datos!Z324&lt;=Z$1006)),FALSE),TRUE))))</f>
        <v>0.0</v>
      </c>
      <c r="AA324">
        <f>IF(Datos!AA324="",0,IF(AND(AA$1008&lt;&gt;"",Datos!AA324=AA$1008),0,IF(AA$1004=0,0,1-CHOOSE(AA$1004,IF(ISNUMBER(Datos!AA324),AND(OR(AA$1005="",Datos!AA324&gt;=AA$1005),OR(AA$1006="",Datos!AA324&lt;=AA$1006)),FALSE),IF(ISNUMBER(Datos!AA324),AND(Datos!AA324=INT(Datos!AA324),AND(OR(AA$1005="",Datos!AA324&gt;=AA$1005),OR(AA$1006="",Datos!AA324&lt;=AA$1006))),FALSE),OR(ISNUMBER(FIND(";"&amp;UPPER(TRIM(Datos!AA324&amp;""))&amp;"=",AA$1007)),ISNUMBER(FIND(";"&amp;UPPER(TRIM(Datos!AA324&amp;""))&amp;";",AA$1007))),OR(UPPER(TRIM(Datos!AA324&amp;""))="SÍ",UPPER(TRIM(Datos!AA324&amp;""))="SI",UPPER(TRIM(Datos!AA324&amp;""))="NO"),IF(ISNUMBER(Datos!AA324),AND(OR(AA$1005="",Datos!AA324&gt;=AA$1005),OR(AA$1006="",Datos!AA324&lt;=AA$1006)),FALSE),TRUE))))</f>
        <v>0.0</v>
      </c>
      <c r="AB324">
        <f>IF(Datos!AB324="",0,IF(AND(AB$1008&lt;&gt;"",Datos!AB324=AB$1008),0,IF(AB$1004=0,0,1-CHOOSE(AB$1004,IF(ISNUMBER(Datos!AB324),AND(OR(AB$1005="",Datos!AB324&gt;=AB$1005),OR(AB$1006="",Datos!AB324&lt;=AB$1006)),FALSE),IF(ISNUMBER(Datos!AB324),AND(Datos!AB324=INT(Datos!AB324),AND(OR(AB$1005="",Datos!AB324&gt;=AB$1005),OR(AB$1006="",Datos!AB324&lt;=AB$1006))),FALSE),OR(ISNUMBER(FIND(";"&amp;UPPER(TRIM(Datos!AB324&amp;""))&amp;"=",AB$1007)),ISNUMBER(FIND(";"&amp;UPPER(TRIM(Datos!AB324&amp;""))&amp;";",AB$1007))),OR(UPPER(TRIM(Datos!AB324&amp;""))="SÍ",UPPER(TRIM(Datos!AB324&amp;""))="SI",UPPER(TRIM(Datos!AB324&amp;""))="NO"),IF(ISNUMBER(Datos!AB324),AND(OR(AB$1005="",Datos!AB324&gt;=AB$1005),OR(AB$1006="",Datos!AB324&lt;=AB$1006)),FALSE),TRUE))))</f>
        <v>0.0</v>
      </c>
      <c r="AC324">
        <f>IF(Datos!AC324="",0,IF(AND(AC$1008&lt;&gt;"",Datos!AC324=AC$1008),0,IF(AC$1004=0,0,1-CHOOSE(AC$1004,IF(ISNUMBER(Datos!AC324),AND(OR(AC$1005="",Datos!AC324&gt;=AC$1005),OR(AC$1006="",Datos!AC324&lt;=AC$1006)),FALSE),IF(ISNUMBER(Datos!AC324),AND(Datos!AC324=INT(Datos!AC324),AND(OR(AC$1005="",Datos!AC324&gt;=AC$1005),OR(AC$1006="",Datos!AC324&lt;=AC$1006))),FALSE),OR(ISNUMBER(FIND(";"&amp;UPPER(TRIM(Datos!AC324&amp;""))&amp;"=",AC$1007)),ISNUMBER(FIND(";"&amp;UPPER(TRIM(Datos!AC324&amp;""))&amp;";",AC$1007))),OR(UPPER(TRIM(Datos!AC324&amp;""))="SÍ",UPPER(TRIM(Datos!AC324&amp;""))="SI",UPPER(TRIM(Datos!AC324&amp;""))="NO"),IF(ISNUMBER(Datos!AC324),AND(OR(AC$1005="",Datos!AC324&gt;=AC$1005),OR(AC$1006="",Datos!AC324&lt;=AC$1006)),FALSE),TRUE))))</f>
        <v>0.0</v>
      </c>
      <c r="AD324">
        <f>IF(Datos!AD324="",0,IF(AND(AD$1008&lt;&gt;"",Datos!AD324=AD$1008),0,IF(AD$1004=0,0,1-CHOOSE(AD$1004,IF(ISNUMBER(Datos!AD324),AND(OR(AD$1005="",Datos!AD324&gt;=AD$1005),OR(AD$1006="",Datos!AD324&lt;=AD$1006)),FALSE),IF(ISNUMBER(Datos!AD324),AND(Datos!AD324=INT(Datos!AD324),AND(OR(AD$1005="",Datos!AD324&gt;=AD$1005),OR(AD$1006="",Datos!AD324&lt;=AD$1006))),FALSE),OR(ISNUMBER(FIND(";"&amp;UPPER(TRIM(Datos!AD324&amp;""))&amp;"=",AD$1007)),ISNUMBER(FIND(";"&amp;UPPER(TRIM(Datos!AD324&amp;""))&amp;";",AD$1007))),OR(UPPER(TRIM(Datos!AD324&amp;""))="SÍ",UPPER(TRIM(Datos!AD324&amp;""))="SI",UPPER(TRIM(Datos!AD324&amp;""))="NO"),IF(ISNUMBER(Datos!AD324),AND(OR(AD$1005="",Datos!AD324&gt;=AD$1005),OR(AD$1006="",Datos!AD324&lt;=AD$1006)),FALSE),TRUE))))</f>
        <v>0.0</v>
      </c>
      <c r="AE324">
        <f>IF(Datos!AE324="",0,IF(AND(AE$1008&lt;&gt;"",Datos!AE324=AE$1008),0,IF(AE$1004=0,0,1-CHOOSE(AE$1004,IF(ISNUMBER(Datos!AE324),AND(OR(AE$1005="",Datos!AE324&gt;=AE$1005),OR(AE$1006="",Datos!AE324&lt;=AE$1006)),FALSE),IF(ISNUMBER(Datos!AE324),AND(Datos!AE324=INT(Datos!AE324),AND(OR(AE$1005="",Datos!AE324&gt;=AE$1005),OR(AE$1006="",Datos!AE324&lt;=AE$1006))),FALSE),OR(ISNUMBER(FIND(";"&amp;UPPER(TRIM(Datos!AE324&amp;""))&amp;"=",AE$1007)),ISNUMBER(FIND(";"&amp;UPPER(TRIM(Datos!AE324&amp;""))&amp;";",AE$1007))),OR(UPPER(TRIM(Datos!AE324&amp;""))="SÍ",UPPER(TRIM(Datos!AE324&amp;""))="SI",UPPER(TRIM(Datos!AE324&amp;""))="NO"),IF(ISNUMBER(Datos!AE324),AND(OR(AE$1005="",Datos!AE324&gt;=AE$1005),OR(AE$1006="",Datos!AE324&lt;=AE$1006)),FALSE),TRUE))))</f>
        <v>0.0</v>
      </c>
    </row>
    <row r="325" spans="2:31">
      <c r="B325">
        <f>IF(Datos!B325="",0,IF(AND(B$1008&lt;&gt;"",Datos!B325=B$1008),0,IF(B$1004=0,0,1-CHOOSE(B$1004,IF(ISNUMBER(Datos!B325),AND(OR(B$1005="",Datos!B325&gt;=B$1005),OR(B$1006="",Datos!B325&lt;=B$1006)),FALSE),IF(ISNUMBER(Datos!B325),AND(Datos!B325=INT(Datos!B325),AND(OR(B$1005="",Datos!B325&gt;=B$1005),OR(B$1006="",Datos!B325&lt;=B$1006))),FALSE),OR(ISNUMBER(FIND(";"&amp;UPPER(TRIM(Datos!B325&amp;""))&amp;"=",B$1007)),ISNUMBER(FIND(";"&amp;UPPER(TRIM(Datos!B325&amp;""))&amp;";",B$1007))),OR(UPPER(TRIM(Datos!B325&amp;""))="SÍ",UPPER(TRIM(Datos!B325&amp;""))="SI",UPPER(TRIM(Datos!B325&amp;""))="NO"),IF(ISNUMBER(Datos!B325),AND(OR(B$1005="",Datos!B325&gt;=B$1005),OR(B$1006="",Datos!B325&lt;=B$1006)),FALSE),TRUE))))</f>
        <v>0.0</v>
      </c>
      <c r="C325">
        <f>IF(Datos!C325="",0,IF(AND(C$1008&lt;&gt;"",Datos!C325=C$1008),0,IF(C$1004=0,0,1-CHOOSE(C$1004,IF(ISNUMBER(Datos!C325),AND(OR(C$1005="",Datos!C325&gt;=C$1005),OR(C$1006="",Datos!C325&lt;=C$1006)),FALSE),IF(ISNUMBER(Datos!C325),AND(Datos!C325=INT(Datos!C325),AND(OR(C$1005="",Datos!C325&gt;=C$1005),OR(C$1006="",Datos!C325&lt;=C$1006))),FALSE),OR(ISNUMBER(FIND(";"&amp;UPPER(TRIM(Datos!C325&amp;""))&amp;"=",C$1007)),ISNUMBER(FIND(";"&amp;UPPER(TRIM(Datos!C325&amp;""))&amp;";",C$1007))),OR(UPPER(TRIM(Datos!C325&amp;""))="SÍ",UPPER(TRIM(Datos!C325&amp;""))="SI",UPPER(TRIM(Datos!C325&amp;""))="NO"),IF(ISNUMBER(Datos!C325),AND(OR(C$1005="",Datos!C325&gt;=C$1005),OR(C$1006="",Datos!C325&lt;=C$1006)),FALSE),TRUE))))</f>
        <v>0.0</v>
      </c>
      <c r="D325">
        <f>IF(Datos!D325="",0,IF(AND(D$1008&lt;&gt;"",Datos!D325=D$1008),0,IF(D$1004=0,0,1-CHOOSE(D$1004,IF(ISNUMBER(Datos!D325),AND(OR(D$1005="",Datos!D325&gt;=D$1005),OR(D$1006="",Datos!D325&lt;=D$1006)),FALSE),IF(ISNUMBER(Datos!D325),AND(Datos!D325=INT(Datos!D325),AND(OR(D$1005="",Datos!D325&gt;=D$1005),OR(D$1006="",Datos!D325&lt;=D$1006))),FALSE),OR(ISNUMBER(FIND(";"&amp;UPPER(TRIM(Datos!D325&amp;""))&amp;"=",D$1007)),ISNUMBER(FIND(";"&amp;UPPER(TRIM(Datos!D325&amp;""))&amp;";",D$1007))),OR(UPPER(TRIM(Datos!D325&amp;""))="SÍ",UPPER(TRIM(Datos!D325&amp;""))="SI",UPPER(TRIM(Datos!D325&amp;""))="NO"),IF(ISNUMBER(Datos!D325),AND(OR(D$1005="",Datos!D325&gt;=D$1005),OR(D$1006="",Datos!D325&lt;=D$1006)),FALSE),TRUE))))</f>
        <v>0.0</v>
      </c>
      <c r="E325">
        <f>IF(Datos!E325="",0,IF(AND(E$1008&lt;&gt;"",Datos!E325=E$1008),0,IF(E$1004=0,0,1-CHOOSE(E$1004,IF(ISNUMBER(Datos!E325),AND(OR(E$1005="",Datos!E325&gt;=E$1005),OR(E$1006="",Datos!E325&lt;=E$1006)),FALSE),IF(ISNUMBER(Datos!E325),AND(Datos!E325=INT(Datos!E325),AND(OR(E$1005="",Datos!E325&gt;=E$1005),OR(E$1006="",Datos!E325&lt;=E$1006))),FALSE),OR(ISNUMBER(FIND(";"&amp;UPPER(TRIM(Datos!E325&amp;""))&amp;"=",E$1007)),ISNUMBER(FIND(";"&amp;UPPER(TRIM(Datos!E325&amp;""))&amp;";",E$1007))),OR(UPPER(TRIM(Datos!E325&amp;""))="SÍ",UPPER(TRIM(Datos!E325&amp;""))="SI",UPPER(TRIM(Datos!E325&amp;""))="NO"),IF(ISNUMBER(Datos!E325),AND(OR(E$1005="",Datos!E325&gt;=E$1005),OR(E$1006="",Datos!E325&lt;=E$1006)),FALSE),TRUE))))</f>
        <v>0.0</v>
      </c>
      <c r="F325">
        <f>IF(Datos!F325="",0,IF(AND(F$1008&lt;&gt;"",Datos!F325=F$1008),0,IF(F$1004=0,0,1-CHOOSE(F$1004,IF(ISNUMBER(Datos!F325),AND(OR(F$1005="",Datos!F325&gt;=F$1005),OR(F$1006="",Datos!F325&lt;=F$1006)),FALSE),IF(ISNUMBER(Datos!F325),AND(Datos!F325=INT(Datos!F325),AND(OR(F$1005="",Datos!F325&gt;=F$1005),OR(F$1006="",Datos!F325&lt;=F$1006))),FALSE),OR(ISNUMBER(FIND(";"&amp;UPPER(TRIM(Datos!F325&amp;""))&amp;"=",F$1007)),ISNUMBER(FIND(";"&amp;UPPER(TRIM(Datos!F325&amp;""))&amp;";",F$1007))),OR(UPPER(TRIM(Datos!F325&amp;""))="SÍ",UPPER(TRIM(Datos!F325&amp;""))="SI",UPPER(TRIM(Datos!F325&amp;""))="NO"),IF(ISNUMBER(Datos!F325),AND(OR(F$1005="",Datos!F325&gt;=F$1005),OR(F$1006="",Datos!F325&lt;=F$1006)),FALSE),TRUE))))</f>
        <v>0.0</v>
      </c>
      <c r="G325">
        <f>IF(Datos!G325="",0,IF(AND(G$1008&lt;&gt;"",Datos!G325=G$1008),0,IF(G$1004=0,0,1-CHOOSE(G$1004,IF(ISNUMBER(Datos!G325),AND(OR(G$1005="",Datos!G325&gt;=G$1005),OR(G$1006="",Datos!G325&lt;=G$1006)),FALSE),IF(ISNUMBER(Datos!G325),AND(Datos!G325=INT(Datos!G325),AND(OR(G$1005="",Datos!G325&gt;=G$1005),OR(G$1006="",Datos!G325&lt;=G$1006))),FALSE),OR(ISNUMBER(FIND(";"&amp;UPPER(TRIM(Datos!G325&amp;""))&amp;"=",G$1007)),ISNUMBER(FIND(";"&amp;UPPER(TRIM(Datos!G325&amp;""))&amp;";",G$1007))),OR(UPPER(TRIM(Datos!G325&amp;""))="SÍ",UPPER(TRIM(Datos!G325&amp;""))="SI",UPPER(TRIM(Datos!G325&amp;""))="NO"),IF(ISNUMBER(Datos!G325),AND(OR(G$1005="",Datos!G325&gt;=G$1005),OR(G$1006="",Datos!G325&lt;=G$1006)),FALSE),TRUE))))</f>
        <v>0.0</v>
      </c>
      <c r="H325">
        <f>IF(Datos!H325="",0,IF(AND(H$1008&lt;&gt;"",Datos!H325=H$1008),0,IF(H$1004=0,0,1-CHOOSE(H$1004,IF(ISNUMBER(Datos!H325),AND(OR(H$1005="",Datos!H325&gt;=H$1005),OR(H$1006="",Datos!H325&lt;=H$1006)),FALSE),IF(ISNUMBER(Datos!H325),AND(Datos!H325=INT(Datos!H325),AND(OR(H$1005="",Datos!H325&gt;=H$1005),OR(H$1006="",Datos!H325&lt;=H$1006))),FALSE),OR(ISNUMBER(FIND(";"&amp;UPPER(TRIM(Datos!H325&amp;""))&amp;"=",H$1007)),ISNUMBER(FIND(";"&amp;UPPER(TRIM(Datos!H325&amp;""))&amp;";",H$1007))),OR(UPPER(TRIM(Datos!H325&amp;""))="SÍ",UPPER(TRIM(Datos!H325&amp;""))="SI",UPPER(TRIM(Datos!H325&amp;""))="NO"),IF(ISNUMBER(Datos!H325),AND(OR(H$1005="",Datos!H325&gt;=H$1005),OR(H$1006="",Datos!H325&lt;=H$1006)),FALSE),TRUE))))</f>
        <v>0.0</v>
      </c>
      <c r="I325">
        <f>IF(Datos!I325="",0,IF(AND(I$1008&lt;&gt;"",Datos!I325=I$1008),0,IF(I$1004=0,0,1-CHOOSE(I$1004,IF(ISNUMBER(Datos!I325),AND(OR(I$1005="",Datos!I325&gt;=I$1005),OR(I$1006="",Datos!I325&lt;=I$1006)),FALSE),IF(ISNUMBER(Datos!I325),AND(Datos!I325=INT(Datos!I325),AND(OR(I$1005="",Datos!I325&gt;=I$1005),OR(I$1006="",Datos!I325&lt;=I$1006))),FALSE),OR(ISNUMBER(FIND(";"&amp;UPPER(TRIM(Datos!I325&amp;""))&amp;"=",I$1007)),ISNUMBER(FIND(";"&amp;UPPER(TRIM(Datos!I325&amp;""))&amp;";",I$1007))),OR(UPPER(TRIM(Datos!I325&amp;""))="SÍ",UPPER(TRIM(Datos!I325&amp;""))="SI",UPPER(TRIM(Datos!I325&amp;""))="NO"),IF(ISNUMBER(Datos!I325),AND(OR(I$1005="",Datos!I325&gt;=I$1005),OR(I$1006="",Datos!I325&lt;=I$1006)),FALSE),TRUE))))</f>
        <v>0.0</v>
      </c>
      <c r="J325">
        <f>IF(Datos!J325="",0,IF(AND(J$1008&lt;&gt;"",Datos!J325=J$1008),0,IF(J$1004=0,0,1-CHOOSE(J$1004,IF(ISNUMBER(Datos!J325),AND(OR(J$1005="",Datos!J325&gt;=J$1005),OR(J$1006="",Datos!J325&lt;=J$1006)),FALSE),IF(ISNUMBER(Datos!J325),AND(Datos!J325=INT(Datos!J325),AND(OR(J$1005="",Datos!J325&gt;=J$1005),OR(J$1006="",Datos!J325&lt;=J$1006))),FALSE),OR(ISNUMBER(FIND(";"&amp;UPPER(TRIM(Datos!J325&amp;""))&amp;"=",J$1007)),ISNUMBER(FIND(";"&amp;UPPER(TRIM(Datos!J325&amp;""))&amp;";",J$1007))),OR(UPPER(TRIM(Datos!J325&amp;""))="SÍ",UPPER(TRIM(Datos!J325&amp;""))="SI",UPPER(TRIM(Datos!J325&amp;""))="NO"),IF(ISNUMBER(Datos!J325),AND(OR(J$1005="",Datos!J325&gt;=J$1005),OR(J$1006="",Datos!J325&lt;=J$1006)),FALSE),TRUE))))</f>
        <v>0.0</v>
      </c>
      <c r="K325">
        <f>IF(Datos!K325="",0,IF(AND(K$1008&lt;&gt;"",Datos!K325=K$1008),0,IF(K$1004=0,0,1-CHOOSE(K$1004,IF(ISNUMBER(Datos!K325),AND(OR(K$1005="",Datos!K325&gt;=K$1005),OR(K$1006="",Datos!K325&lt;=K$1006)),FALSE),IF(ISNUMBER(Datos!K325),AND(Datos!K325=INT(Datos!K325),AND(OR(K$1005="",Datos!K325&gt;=K$1005),OR(K$1006="",Datos!K325&lt;=K$1006))),FALSE),OR(ISNUMBER(FIND(";"&amp;UPPER(TRIM(Datos!K325&amp;""))&amp;"=",K$1007)),ISNUMBER(FIND(";"&amp;UPPER(TRIM(Datos!K325&amp;""))&amp;";",K$1007))),OR(UPPER(TRIM(Datos!K325&amp;""))="SÍ",UPPER(TRIM(Datos!K325&amp;""))="SI",UPPER(TRIM(Datos!K325&amp;""))="NO"),IF(ISNUMBER(Datos!K325),AND(OR(K$1005="",Datos!K325&gt;=K$1005),OR(K$1006="",Datos!K325&lt;=K$1006)),FALSE),TRUE))))</f>
        <v>0.0</v>
      </c>
      <c r="L325">
        <f>IF(Datos!L325="",0,IF(AND(L$1008&lt;&gt;"",Datos!L325=L$1008),0,IF(L$1004=0,0,1-CHOOSE(L$1004,IF(ISNUMBER(Datos!L325),AND(OR(L$1005="",Datos!L325&gt;=L$1005),OR(L$1006="",Datos!L325&lt;=L$1006)),FALSE),IF(ISNUMBER(Datos!L325),AND(Datos!L325=INT(Datos!L325),AND(OR(L$1005="",Datos!L325&gt;=L$1005),OR(L$1006="",Datos!L325&lt;=L$1006))),FALSE),OR(ISNUMBER(FIND(";"&amp;UPPER(TRIM(Datos!L325&amp;""))&amp;"=",L$1007)),ISNUMBER(FIND(";"&amp;UPPER(TRIM(Datos!L325&amp;""))&amp;";",L$1007))),OR(UPPER(TRIM(Datos!L325&amp;""))="SÍ",UPPER(TRIM(Datos!L325&amp;""))="SI",UPPER(TRIM(Datos!L325&amp;""))="NO"),IF(ISNUMBER(Datos!L325),AND(OR(L$1005="",Datos!L325&gt;=L$1005),OR(L$1006="",Datos!L325&lt;=L$1006)),FALSE),TRUE))))</f>
        <v>0.0</v>
      </c>
      <c r="M325">
        <f>IF(Datos!M325="",0,IF(AND(M$1008&lt;&gt;"",Datos!M325=M$1008),0,IF(M$1004=0,0,1-CHOOSE(M$1004,IF(ISNUMBER(Datos!M325),AND(OR(M$1005="",Datos!M325&gt;=M$1005),OR(M$1006="",Datos!M325&lt;=M$1006)),FALSE),IF(ISNUMBER(Datos!M325),AND(Datos!M325=INT(Datos!M325),AND(OR(M$1005="",Datos!M325&gt;=M$1005),OR(M$1006="",Datos!M325&lt;=M$1006))),FALSE),OR(ISNUMBER(FIND(";"&amp;UPPER(TRIM(Datos!M325&amp;""))&amp;"=",M$1007)),ISNUMBER(FIND(";"&amp;UPPER(TRIM(Datos!M325&amp;""))&amp;";",M$1007))),OR(UPPER(TRIM(Datos!M325&amp;""))="SÍ",UPPER(TRIM(Datos!M325&amp;""))="SI",UPPER(TRIM(Datos!M325&amp;""))="NO"),IF(ISNUMBER(Datos!M325),AND(OR(M$1005="",Datos!M325&gt;=M$1005),OR(M$1006="",Datos!M325&lt;=M$1006)),FALSE),TRUE))))</f>
        <v>0.0</v>
      </c>
      <c r="N325">
        <f>IF(Datos!N325="",0,IF(AND(N$1008&lt;&gt;"",Datos!N325=N$1008),0,IF(N$1004=0,0,1-CHOOSE(N$1004,IF(ISNUMBER(Datos!N325),AND(OR(N$1005="",Datos!N325&gt;=N$1005),OR(N$1006="",Datos!N325&lt;=N$1006)),FALSE),IF(ISNUMBER(Datos!N325),AND(Datos!N325=INT(Datos!N325),AND(OR(N$1005="",Datos!N325&gt;=N$1005),OR(N$1006="",Datos!N325&lt;=N$1006))),FALSE),OR(ISNUMBER(FIND(";"&amp;UPPER(TRIM(Datos!N325&amp;""))&amp;"=",N$1007)),ISNUMBER(FIND(";"&amp;UPPER(TRIM(Datos!N325&amp;""))&amp;";",N$1007))),OR(UPPER(TRIM(Datos!N325&amp;""))="SÍ",UPPER(TRIM(Datos!N325&amp;""))="SI",UPPER(TRIM(Datos!N325&amp;""))="NO"),IF(ISNUMBER(Datos!N325),AND(OR(N$1005="",Datos!N325&gt;=N$1005),OR(N$1006="",Datos!N325&lt;=N$1006)),FALSE),TRUE))))</f>
        <v>0.0</v>
      </c>
      <c r="O325">
        <f>IF(Datos!O325="",0,IF(AND(O$1008&lt;&gt;"",Datos!O325=O$1008),0,IF(O$1004=0,0,1-CHOOSE(O$1004,IF(ISNUMBER(Datos!O325),AND(OR(O$1005="",Datos!O325&gt;=O$1005),OR(O$1006="",Datos!O325&lt;=O$1006)),FALSE),IF(ISNUMBER(Datos!O325),AND(Datos!O325=INT(Datos!O325),AND(OR(O$1005="",Datos!O325&gt;=O$1005),OR(O$1006="",Datos!O325&lt;=O$1006))),FALSE),OR(ISNUMBER(FIND(";"&amp;UPPER(TRIM(Datos!O325&amp;""))&amp;"=",O$1007)),ISNUMBER(FIND(";"&amp;UPPER(TRIM(Datos!O325&amp;""))&amp;";",O$1007))),OR(UPPER(TRIM(Datos!O325&amp;""))="SÍ",UPPER(TRIM(Datos!O325&amp;""))="SI",UPPER(TRIM(Datos!O325&amp;""))="NO"),IF(ISNUMBER(Datos!O325),AND(OR(O$1005="",Datos!O325&gt;=O$1005),OR(O$1006="",Datos!O325&lt;=O$1006)),FALSE),TRUE))))</f>
        <v>0.0</v>
      </c>
      <c r="P325">
        <f>IF(Datos!P325="",0,IF(AND(P$1008&lt;&gt;"",Datos!P325=P$1008),0,IF(P$1004=0,0,1-CHOOSE(P$1004,IF(ISNUMBER(Datos!P325),AND(OR(P$1005="",Datos!P325&gt;=P$1005),OR(P$1006="",Datos!P325&lt;=P$1006)),FALSE),IF(ISNUMBER(Datos!P325),AND(Datos!P325=INT(Datos!P325),AND(OR(P$1005="",Datos!P325&gt;=P$1005),OR(P$1006="",Datos!P325&lt;=P$1006))),FALSE),OR(ISNUMBER(FIND(";"&amp;UPPER(TRIM(Datos!P325&amp;""))&amp;"=",P$1007)),ISNUMBER(FIND(";"&amp;UPPER(TRIM(Datos!P325&amp;""))&amp;";",P$1007))),OR(UPPER(TRIM(Datos!P325&amp;""))="SÍ",UPPER(TRIM(Datos!P325&amp;""))="SI",UPPER(TRIM(Datos!P325&amp;""))="NO"),IF(ISNUMBER(Datos!P325),AND(OR(P$1005="",Datos!P325&gt;=P$1005),OR(P$1006="",Datos!P325&lt;=P$1006)),FALSE),TRUE))))</f>
        <v>0.0</v>
      </c>
      <c r="Q325">
        <f>IF(Datos!Q325="",0,IF(AND(Q$1008&lt;&gt;"",Datos!Q325=Q$1008),0,IF(Q$1004=0,0,1-CHOOSE(Q$1004,IF(ISNUMBER(Datos!Q325),AND(OR(Q$1005="",Datos!Q325&gt;=Q$1005),OR(Q$1006="",Datos!Q325&lt;=Q$1006)),FALSE),IF(ISNUMBER(Datos!Q325),AND(Datos!Q325=INT(Datos!Q325),AND(OR(Q$1005="",Datos!Q325&gt;=Q$1005),OR(Q$1006="",Datos!Q325&lt;=Q$1006))),FALSE),OR(ISNUMBER(FIND(";"&amp;UPPER(TRIM(Datos!Q325&amp;""))&amp;"=",Q$1007)),ISNUMBER(FIND(";"&amp;UPPER(TRIM(Datos!Q325&amp;""))&amp;";",Q$1007))),OR(UPPER(TRIM(Datos!Q325&amp;""))="SÍ",UPPER(TRIM(Datos!Q325&amp;""))="SI",UPPER(TRIM(Datos!Q325&amp;""))="NO"),IF(ISNUMBER(Datos!Q325),AND(OR(Q$1005="",Datos!Q325&gt;=Q$1005),OR(Q$1006="",Datos!Q325&lt;=Q$1006)),FALSE),TRUE))))</f>
        <v>0.0</v>
      </c>
      <c r="R325">
        <f>IF(Datos!R325="",0,IF(AND(R$1008&lt;&gt;"",Datos!R325=R$1008),0,IF(R$1004=0,0,1-CHOOSE(R$1004,IF(ISNUMBER(Datos!R325),AND(OR(R$1005="",Datos!R325&gt;=R$1005),OR(R$1006="",Datos!R325&lt;=R$1006)),FALSE),IF(ISNUMBER(Datos!R325),AND(Datos!R325=INT(Datos!R325),AND(OR(R$1005="",Datos!R325&gt;=R$1005),OR(R$1006="",Datos!R325&lt;=R$1006))),FALSE),OR(ISNUMBER(FIND(";"&amp;UPPER(TRIM(Datos!R325&amp;""))&amp;"=",R$1007)),ISNUMBER(FIND(";"&amp;UPPER(TRIM(Datos!R325&amp;""))&amp;";",R$1007))),OR(UPPER(TRIM(Datos!R325&amp;""))="SÍ",UPPER(TRIM(Datos!R325&amp;""))="SI",UPPER(TRIM(Datos!R325&amp;""))="NO"),IF(ISNUMBER(Datos!R325),AND(OR(R$1005="",Datos!R325&gt;=R$1005),OR(R$1006="",Datos!R325&lt;=R$1006)),FALSE),TRUE))))</f>
        <v>0.0</v>
      </c>
      <c r="S325">
        <f>IF(Datos!S325="",0,IF(AND(S$1008&lt;&gt;"",Datos!S325=S$1008),0,IF(S$1004=0,0,1-CHOOSE(S$1004,IF(ISNUMBER(Datos!S325),AND(OR(S$1005="",Datos!S325&gt;=S$1005),OR(S$1006="",Datos!S325&lt;=S$1006)),FALSE),IF(ISNUMBER(Datos!S325),AND(Datos!S325=INT(Datos!S325),AND(OR(S$1005="",Datos!S325&gt;=S$1005),OR(S$1006="",Datos!S325&lt;=S$1006))),FALSE),OR(ISNUMBER(FIND(";"&amp;UPPER(TRIM(Datos!S325&amp;""))&amp;"=",S$1007)),ISNUMBER(FIND(";"&amp;UPPER(TRIM(Datos!S325&amp;""))&amp;";",S$1007))),OR(UPPER(TRIM(Datos!S325&amp;""))="SÍ",UPPER(TRIM(Datos!S325&amp;""))="SI",UPPER(TRIM(Datos!S325&amp;""))="NO"),IF(ISNUMBER(Datos!S325),AND(OR(S$1005="",Datos!S325&gt;=S$1005),OR(S$1006="",Datos!S325&lt;=S$1006)),FALSE),TRUE))))</f>
        <v>0.0</v>
      </c>
      <c r="T325">
        <f>IF(Datos!T325="",0,IF(AND(T$1008&lt;&gt;"",Datos!T325=T$1008),0,IF(T$1004=0,0,1-CHOOSE(T$1004,IF(ISNUMBER(Datos!T325),AND(OR(T$1005="",Datos!T325&gt;=T$1005),OR(T$1006="",Datos!T325&lt;=T$1006)),FALSE),IF(ISNUMBER(Datos!T325),AND(Datos!T325=INT(Datos!T325),AND(OR(T$1005="",Datos!T325&gt;=T$1005),OR(T$1006="",Datos!T325&lt;=T$1006))),FALSE),OR(ISNUMBER(FIND(";"&amp;UPPER(TRIM(Datos!T325&amp;""))&amp;"=",T$1007)),ISNUMBER(FIND(";"&amp;UPPER(TRIM(Datos!T325&amp;""))&amp;";",T$1007))),OR(UPPER(TRIM(Datos!T325&amp;""))="SÍ",UPPER(TRIM(Datos!T325&amp;""))="SI",UPPER(TRIM(Datos!T325&amp;""))="NO"),IF(ISNUMBER(Datos!T325),AND(OR(T$1005="",Datos!T325&gt;=T$1005),OR(T$1006="",Datos!T325&lt;=T$1006)),FALSE),TRUE))))</f>
        <v>0.0</v>
      </c>
      <c r="U325">
        <f>IF(Datos!U325="",0,IF(AND(U$1008&lt;&gt;"",Datos!U325=U$1008),0,IF(U$1004=0,0,1-CHOOSE(U$1004,IF(ISNUMBER(Datos!U325),AND(OR(U$1005="",Datos!U325&gt;=U$1005),OR(U$1006="",Datos!U325&lt;=U$1006)),FALSE),IF(ISNUMBER(Datos!U325),AND(Datos!U325=INT(Datos!U325),AND(OR(U$1005="",Datos!U325&gt;=U$1005),OR(U$1006="",Datos!U325&lt;=U$1006))),FALSE),OR(ISNUMBER(FIND(";"&amp;UPPER(TRIM(Datos!U325&amp;""))&amp;"=",U$1007)),ISNUMBER(FIND(";"&amp;UPPER(TRIM(Datos!U325&amp;""))&amp;";",U$1007))),OR(UPPER(TRIM(Datos!U325&amp;""))="SÍ",UPPER(TRIM(Datos!U325&amp;""))="SI",UPPER(TRIM(Datos!U325&amp;""))="NO"),IF(ISNUMBER(Datos!U325),AND(OR(U$1005="",Datos!U325&gt;=U$1005),OR(U$1006="",Datos!U325&lt;=U$1006)),FALSE),TRUE))))</f>
        <v>0.0</v>
      </c>
      <c r="V325">
        <f>IF(Datos!V325="",0,IF(AND(V$1008&lt;&gt;"",Datos!V325=V$1008),0,IF(V$1004=0,0,1-CHOOSE(V$1004,IF(ISNUMBER(Datos!V325),AND(OR(V$1005="",Datos!V325&gt;=V$1005),OR(V$1006="",Datos!V325&lt;=V$1006)),FALSE),IF(ISNUMBER(Datos!V325),AND(Datos!V325=INT(Datos!V325),AND(OR(V$1005="",Datos!V325&gt;=V$1005),OR(V$1006="",Datos!V325&lt;=V$1006))),FALSE),OR(ISNUMBER(FIND(";"&amp;UPPER(TRIM(Datos!V325&amp;""))&amp;"=",V$1007)),ISNUMBER(FIND(";"&amp;UPPER(TRIM(Datos!V325&amp;""))&amp;";",V$1007))),OR(UPPER(TRIM(Datos!V325&amp;""))="SÍ",UPPER(TRIM(Datos!V325&amp;""))="SI",UPPER(TRIM(Datos!V325&amp;""))="NO"),IF(ISNUMBER(Datos!V325),AND(OR(V$1005="",Datos!V325&gt;=V$1005),OR(V$1006="",Datos!V325&lt;=V$1006)),FALSE),TRUE))))</f>
        <v>0.0</v>
      </c>
      <c r="W325">
        <f>IF(Datos!W325="",0,IF(AND(W$1008&lt;&gt;"",Datos!W325=W$1008),0,IF(W$1004=0,0,1-CHOOSE(W$1004,IF(ISNUMBER(Datos!W325),AND(OR(W$1005="",Datos!W325&gt;=W$1005),OR(W$1006="",Datos!W325&lt;=W$1006)),FALSE),IF(ISNUMBER(Datos!W325),AND(Datos!W325=INT(Datos!W325),AND(OR(W$1005="",Datos!W325&gt;=W$1005),OR(W$1006="",Datos!W325&lt;=W$1006))),FALSE),OR(ISNUMBER(FIND(";"&amp;UPPER(TRIM(Datos!W325&amp;""))&amp;"=",W$1007)),ISNUMBER(FIND(";"&amp;UPPER(TRIM(Datos!W325&amp;""))&amp;";",W$1007))),OR(UPPER(TRIM(Datos!W325&amp;""))="SÍ",UPPER(TRIM(Datos!W325&amp;""))="SI",UPPER(TRIM(Datos!W325&amp;""))="NO"),IF(ISNUMBER(Datos!W325),AND(OR(W$1005="",Datos!W325&gt;=W$1005),OR(W$1006="",Datos!W325&lt;=W$1006)),FALSE),TRUE))))</f>
        <v>0.0</v>
      </c>
      <c r="X325">
        <f>IF(Datos!X325="",0,IF(AND(X$1008&lt;&gt;"",Datos!X325=X$1008),0,IF(X$1004=0,0,1-CHOOSE(X$1004,IF(ISNUMBER(Datos!X325),AND(OR(X$1005="",Datos!X325&gt;=X$1005),OR(X$1006="",Datos!X325&lt;=X$1006)),FALSE),IF(ISNUMBER(Datos!X325),AND(Datos!X325=INT(Datos!X325),AND(OR(X$1005="",Datos!X325&gt;=X$1005),OR(X$1006="",Datos!X325&lt;=X$1006))),FALSE),OR(ISNUMBER(FIND(";"&amp;UPPER(TRIM(Datos!X325&amp;""))&amp;"=",X$1007)),ISNUMBER(FIND(";"&amp;UPPER(TRIM(Datos!X325&amp;""))&amp;";",X$1007))),OR(UPPER(TRIM(Datos!X325&amp;""))="SÍ",UPPER(TRIM(Datos!X325&amp;""))="SI",UPPER(TRIM(Datos!X325&amp;""))="NO"),IF(ISNUMBER(Datos!X325),AND(OR(X$1005="",Datos!X325&gt;=X$1005),OR(X$1006="",Datos!X325&lt;=X$1006)),FALSE),TRUE))))</f>
        <v>0.0</v>
      </c>
      <c r="Y325">
        <f>IF(Datos!Y325="",0,IF(AND(Y$1008&lt;&gt;"",Datos!Y325=Y$1008),0,IF(Y$1004=0,0,1-CHOOSE(Y$1004,IF(ISNUMBER(Datos!Y325),AND(OR(Y$1005="",Datos!Y325&gt;=Y$1005),OR(Y$1006="",Datos!Y325&lt;=Y$1006)),FALSE),IF(ISNUMBER(Datos!Y325),AND(Datos!Y325=INT(Datos!Y325),AND(OR(Y$1005="",Datos!Y325&gt;=Y$1005),OR(Y$1006="",Datos!Y325&lt;=Y$1006))),FALSE),OR(ISNUMBER(FIND(";"&amp;UPPER(TRIM(Datos!Y325&amp;""))&amp;"=",Y$1007)),ISNUMBER(FIND(";"&amp;UPPER(TRIM(Datos!Y325&amp;""))&amp;";",Y$1007))),OR(UPPER(TRIM(Datos!Y325&amp;""))="SÍ",UPPER(TRIM(Datos!Y325&amp;""))="SI",UPPER(TRIM(Datos!Y325&amp;""))="NO"),IF(ISNUMBER(Datos!Y325),AND(OR(Y$1005="",Datos!Y325&gt;=Y$1005),OR(Y$1006="",Datos!Y325&lt;=Y$1006)),FALSE),TRUE))))</f>
        <v>0.0</v>
      </c>
      <c r="Z325">
        <f>IF(Datos!Z325="",0,IF(AND(Z$1008&lt;&gt;"",Datos!Z325=Z$1008),0,IF(Z$1004=0,0,1-CHOOSE(Z$1004,IF(ISNUMBER(Datos!Z325),AND(OR(Z$1005="",Datos!Z325&gt;=Z$1005),OR(Z$1006="",Datos!Z325&lt;=Z$1006)),FALSE),IF(ISNUMBER(Datos!Z325),AND(Datos!Z325=INT(Datos!Z325),AND(OR(Z$1005="",Datos!Z325&gt;=Z$1005),OR(Z$1006="",Datos!Z325&lt;=Z$1006))),FALSE),OR(ISNUMBER(FIND(";"&amp;UPPER(TRIM(Datos!Z325&amp;""))&amp;"=",Z$1007)),ISNUMBER(FIND(";"&amp;UPPER(TRIM(Datos!Z325&amp;""))&amp;";",Z$1007))),OR(UPPER(TRIM(Datos!Z325&amp;""))="SÍ",UPPER(TRIM(Datos!Z325&amp;""))="SI",UPPER(TRIM(Datos!Z325&amp;""))="NO"),IF(ISNUMBER(Datos!Z325),AND(OR(Z$1005="",Datos!Z325&gt;=Z$1005),OR(Z$1006="",Datos!Z325&lt;=Z$1006)),FALSE),TRUE))))</f>
        <v>0.0</v>
      </c>
      <c r="AA325">
        <f>IF(Datos!AA325="",0,IF(AND(AA$1008&lt;&gt;"",Datos!AA325=AA$1008),0,IF(AA$1004=0,0,1-CHOOSE(AA$1004,IF(ISNUMBER(Datos!AA325),AND(OR(AA$1005="",Datos!AA325&gt;=AA$1005),OR(AA$1006="",Datos!AA325&lt;=AA$1006)),FALSE),IF(ISNUMBER(Datos!AA325),AND(Datos!AA325=INT(Datos!AA325),AND(OR(AA$1005="",Datos!AA325&gt;=AA$1005),OR(AA$1006="",Datos!AA325&lt;=AA$1006))),FALSE),OR(ISNUMBER(FIND(";"&amp;UPPER(TRIM(Datos!AA325&amp;""))&amp;"=",AA$1007)),ISNUMBER(FIND(";"&amp;UPPER(TRIM(Datos!AA325&amp;""))&amp;";",AA$1007))),OR(UPPER(TRIM(Datos!AA325&amp;""))="SÍ",UPPER(TRIM(Datos!AA325&amp;""))="SI",UPPER(TRIM(Datos!AA325&amp;""))="NO"),IF(ISNUMBER(Datos!AA325),AND(OR(AA$1005="",Datos!AA325&gt;=AA$1005),OR(AA$1006="",Datos!AA325&lt;=AA$1006)),FALSE),TRUE))))</f>
        <v>0.0</v>
      </c>
      <c r="AB325">
        <f>IF(Datos!AB325="",0,IF(AND(AB$1008&lt;&gt;"",Datos!AB325=AB$1008),0,IF(AB$1004=0,0,1-CHOOSE(AB$1004,IF(ISNUMBER(Datos!AB325),AND(OR(AB$1005="",Datos!AB325&gt;=AB$1005),OR(AB$1006="",Datos!AB325&lt;=AB$1006)),FALSE),IF(ISNUMBER(Datos!AB325),AND(Datos!AB325=INT(Datos!AB325),AND(OR(AB$1005="",Datos!AB325&gt;=AB$1005),OR(AB$1006="",Datos!AB325&lt;=AB$1006))),FALSE),OR(ISNUMBER(FIND(";"&amp;UPPER(TRIM(Datos!AB325&amp;""))&amp;"=",AB$1007)),ISNUMBER(FIND(";"&amp;UPPER(TRIM(Datos!AB325&amp;""))&amp;";",AB$1007))),OR(UPPER(TRIM(Datos!AB325&amp;""))="SÍ",UPPER(TRIM(Datos!AB325&amp;""))="SI",UPPER(TRIM(Datos!AB325&amp;""))="NO"),IF(ISNUMBER(Datos!AB325),AND(OR(AB$1005="",Datos!AB325&gt;=AB$1005),OR(AB$1006="",Datos!AB325&lt;=AB$1006)),FALSE),TRUE))))</f>
        <v>0.0</v>
      </c>
      <c r="AC325">
        <f>IF(Datos!AC325="",0,IF(AND(AC$1008&lt;&gt;"",Datos!AC325=AC$1008),0,IF(AC$1004=0,0,1-CHOOSE(AC$1004,IF(ISNUMBER(Datos!AC325),AND(OR(AC$1005="",Datos!AC325&gt;=AC$1005),OR(AC$1006="",Datos!AC325&lt;=AC$1006)),FALSE),IF(ISNUMBER(Datos!AC325),AND(Datos!AC325=INT(Datos!AC325),AND(OR(AC$1005="",Datos!AC325&gt;=AC$1005),OR(AC$1006="",Datos!AC325&lt;=AC$1006))),FALSE),OR(ISNUMBER(FIND(";"&amp;UPPER(TRIM(Datos!AC325&amp;""))&amp;"=",AC$1007)),ISNUMBER(FIND(";"&amp;UPPER(TRIM(Datos!AC325&amp;""))&amp;";",AC$1007))),OR(UPPER(TRIM(Datos!AC325&amp;""))="SÍ",UPPER(TRIM(Datos!AC325&amp;""))="SI",UPPER(TRIM(Datos!AC325&amp;""))="NO"),IF(ISNUMBER(Datos!AC325),AND(OR(AC$1005="",Datos!AC325&gt;=AC$1005),OR(AC$1006="",Datos!AC325&lt;=AC$1006)),FALSE),TRUE))))</f>
        <v>0.0</v>
      </c>
      <c r="AD325">
        <f>IF(Datos!AD325="",0,IF(AND(AD$1008&lt;&gt;"",Datos!AD325=AD$1008),0,IF(AD$1004=0,0,1-CHOOSE(AD$1004,IF(ISNUMBER(Datos!AD325),AND(OR(AD$1005="",Datos!AD325&gt;=AD$1005),OR(AD$1006="",Datos!AD325&lt;=AD$1006)),FALSE),IF(ISNUMBER(Datos!AD325),AND(Datos!AD325=INT(Datos!AD325),AND(OR(AD$1005="",Datos!AD325&gt;=AD$1005),OR(AD$1006="",Datos!AD325&lt;=AD$1006))),FALSE),OR(ISNUMBER(FIND(";"&amp;UPPER(TRIM(Datos!AD325&amp;""))&amp;"=",AD$1007)),ISNUMBER(FIND(";"&amp;UPPER(TRIM(Datos!AD325&amp;""))&amp;";",AD$1007))),OR(UPPER(TRIM(Datos!AD325&amp;""))="SÍ",UPPER(TRIM(Datos!AD325&amp;""))="SI",UPPER(TRIM(Datos!AD325&amp;""))="NO"),IF(ISNUMBER(Datos!AD325),AND(OR(AD$1005="",Datos!AD325&gt;=AD$1005),OR(AD$1006="",Datos!AD325&lt;=AD$1006)),FALSE),TRUE))))</f>
        <v>0.0</v>
      </c>
      <c r="AE325">
        <f>IF(Datos!AE325="",0,IF(AND(AE$1008&lt;&gt;"",Datos!AE325=AE$1008),0,IF(AE$1004=0,0,1-CHOOSE(AE$1004,IF(ISNUMBER(Datos!AE325),AND(OR(AE$1005="",Datos!AE325&gt;=AE$1005),OR(AE$1006="",Datos!AE325&lt;=AE$1006)),FALSE),IF(ISNUMBER(Datos!AE325),AND(Datos!AE325=INT(Datos!AE325),AND(OR(AE$1005="",Datos!AE325&gt;=AE$1005),OR(AE$1006="",Datos!AE325&lt;=AE$1006))),FALSE),OR(ISNUMBER(FIND(";"&amp;UPPER(TRIM(Datos!AE325&amp;""))&amp;"=",AE$1007)),ISNUMBER(FIND(";"&amp;UPPER(TRIM(Datos!AE325&amp;""))&amp;";",AE$1007))),OR(UPPER(TRIM(Datos!AE325&amp;""))="SÍ",UPPER(TRIM(Datos!AE325&amp;""))="SI",UPPER(TRIM(Datos!AE325&amp;""))="NO"),IF(ISNUMBER(Datos!AE325),AND(OR(AE$1005="",Datos!AE325&gt;=AE$1005),OR(AE$1006="",Datos!AE325&lt;=AE$1006)),FALSE),TRUE))))</f>
        <v>0.0</v>
      </c>
    </row>
    <row r="326" spans="2:31">
      <c r="B326">
        <f>IF(Datos!B326="",0,IF(AND(B$1008&lt;&gt;"",Datos!B326=B$1008),0,IF(B$1004=0,0,1-CHOOSE(B$1004,IF(ISNUMBER(Datos!B326),AND(OR(B$1005="",Datos!B326&gt;=B$1005),OR(B$1006="",Datos!B326&lt;=B$1006)),FALSE),IF(ISNUMBER(Datos!B326),AND(Datos!B326=INT(Datos!B326),AND(OR(B$1005="",Datos!B326&gt;=B$1005),OR(B$1006="",Datos!B326&lt;=B$1006))),FALSE),OR(ISNUMBER(FIND(";"&amp;UPPER(TRIM(Datos!B326&amp;""))&amp;"=",B$1007)),ISNUMBER(FIND(";"&amp;UPPER(TRIM(Datos!B326&amp;""))&amp;";",B$1007))),OR(UPPER(TRIM(Datos!B326&amp;""))="SÍ",UPPER(TRIM(Datos!B326&amp;""))="SI",UPPER(TRIM(Datos!B326&amp;""))="NO"),IF(ISNUMBER(Datos!B326),AND(OR(B$1005="",Datos!B326&gt;=B$1005),OR(B$1006="",Datos!B326&lt;=B$1006)),FALSE),TRUE))))</f>
        <v>0.0</v>
      </c>
      <c r="C326">
        <f>IF(Datos!C326="",0,IF(AND(C$1008&lt;&gt;"",Datos!C326=C$1008),0,IF(C$1004=0,0,1-CHOOSE(C$1004,IF(ISNUMBER(Datos!C326),AND(OR(C$1005="",Datos!C326&gt;=C$1005),OR(C$1006="",Datos!C326&lt;=C$1006)),FALSE),IF(ISNUMBER(Datos!C326),AND(Datos!C326=INT(Datos!C326),AND(OR(C$1005="",Datos!C326&gt;=C$1005),OR(C$1006="",Datos!C326&lt;=C$1006))),FALSE),OR(ISNUMBER(FIND(";"&amp;UPPER(TRIM(Datos!C326&amp;""))&amp;"=",C$1007)),ISNUMBER(FIND(";"&amp;UPPER(TRIM(Datos!C326&amp;""))&amp;";",C$1007))),OR(UPPER(TRIM(Datos!C326&amp;""))="SÍ",UPPER(TRIM(Datos!C326&amp;""))="SI",UPPER(TRIM(Datos!C326&amp;""))="NO"),IF(ISNUMBER(Datos!C326),AND(OR(C$1005="",Datos!C326&gt;=C$1005),OR(C$1006="",Datos!C326&lt;=C$1006)),FALSE),TRUE))))</f>
        <v>0.0</v>
      </c>
      <c r="D326">
        <f>IF(Datos!D326="",0,IF(AND(D$1008&lt;&gt;"",Datos!D326=D$1008),0,IF(D$1004=0,0,1-CHOOSE(D$1004,IF(ISNUMBER(Datos!D326),AND(OR(D$1005="",Datos!D326&gt;=D$1005),OR(D$1006="",Datos!D326&lt;=D$1006)),FALSE),IF(ISNUMBER(Datos!D326),AND(Datos!D326=INT(Datos!D326),AND(OR(D$1005="",Datos!D326&gt;=D$1005),OR(D$1006="",Datos!D326&lt;=D$1006))),FALSE),OR(ISNUMBER(FIND(";"&amp;UPPER(TRIM(Datos!D326&amp;""))&amp;"=",D$1007)),ISNUMBER(FIND(";"&amp;UPPER(TRIM(Datos!D326&amp;""))&amp;";",D$1007))),OR(UPPER(TRIM(Datos!D326&amp;""))="SÍ",UPPER(TRIM(Datos!D326&amp;""))="SI",UPPER(TRIM(Datos!D326&amp;""))="NO"),IF(ISNUMBER(Datos!D326),AND(OR(D$1005="",Datos!D326&gt;=D$1005),OR(D$1006="",Datos!D326&lt;=D$1006)),FALSE),TRUE))))</f>
        <v>0.0</v>
      </c>
      <c r="E326">
        <f>IF(Datos!E326="",0,IF(AND(E$1008&lt;&gt;"",Datos!E326=E$1008),0,IF(E$1004=0,0,1-CHOOSE(E$1004,IF(ISNUMBER(Datos!E326),AND(OR(E$1005="",Datos!E326&gt;=E$1005),OR(E$1006="",Datos!E326&lt;=E$1006)),FALSE),IF(ISNUMBER(Datos!E326),AND(Datos!E326=INT(Datos!E326),AND(OR(E$1005="",Datos!E326&gt;=E$1005),OR(E$1006="",Datos!E326&lt;=E$1006))),FALSE),OR(ISNUMBER(FIND(";"&amp;UPPER(TRIM(Datos!E326&amp;""))&amp;"=",E$1007)),ISNUMBER(FIND(";"&amp;UPPER(TRIM(Datos!E326&amp;""))&amp;";",E$1007))),OR(UPPER(TRIM(Datos!E326&amp;""))="SÍ",UPPER(TRIM(Datos!E326&amp;""))="SI",UPPER(TRIM(Datos!E326&amp;""))="NO"),IF(ISNUMBER(Datos!E326),AND(OR(E$1005="",Datos!E326&gt;=E$1005),OR(E$1006="",Datos!E326&lt;=E$1006)),FALSE),TRUE))))</f>
        <v>0.0</v>
      </c>
      <c r="F326">
        <f>IF(Datos!F326="",0,IF(AND(F$1008&lt;&gt;"",Datos!F326=F$1008),0,IF(F$1004=0,0,1-CHOOSE(F$1004,IF(ISNUMBER(Datos!F326),AND(OR(F$1005="",Datos!F326&gt;=F$1005),OR(F$1006="",Datos!F326&lt;=F$1006)),FALSE),IF(ISNUMBER(Datos!F326),AND(Datos!F326=INT(Datos!F326),AND(OR(F$1005="",Datos!F326&gt;=F$1005),OR(F$1006="",Datos!F326&lt;=F$1006))),FALSE),OR(ISNUMBER(FIND(";"&amp;UPPER(TRIM(Datos!F326&amp;""))&amp;"=",F$1007)),ISNUMBER(FIND(";"&amp;UPPER(TRIM(Datos!F326&amp;""))&amp;";",F$1007))),OR(UPPER(TRIM(Datos!F326&amp;""))="SÍ",UPPER(TRIM(Datos!F326&amp;""))="SI",UPPER(TRIM(Datos!F326&amp;""))="NO"),IF(ISNUMBER(Datos!F326),AND(OR(F$1005="",Datos!F326&gt;=F$1005),OR(F$1006="",Datos!F326&lt;=F$1006)),FALSE),TRUE))))</f>
        <v>0.0</v>
      </c>
      <c r="G326">
        <f>IF(Datos!G326="",0,IF(AND(G$1008&lt;&gt;"",Datos!G326=G$1008),0,IF(G$1004=0,0,1-CHOOSE(G$1004,IF(ISNUMBER(Datos!G326),AND(OR(G$1005="",Datos!G326&gt;=G$1005),OR(G$1006="",Datos!G326&lt;=G$1006)),FALSE),IF(ISNUMBER(Datos!G326),AND(Datos!G326=INT(Datos!G326),AND(OR(G$1005="",Datos!G326&gt;=G$1005),OR(G$1006="",Datos!G326&lt;=G$1006))),FALSE),OR(ISNUMBER(FIND(";"&amp;UPPER(TRIM(Datos!G326&amp;""))&amp;"=",G$1007)),ISNUMBER(FIND(";"&amp;UPPER(TRIM(Datos!G326&amp;""))&amp;";",G$1007))),OR(UPPER(TRIM(Datos!G326&amp;""))="SÍ",UPPER(TRIM(Datos!G326&amp;""))="SI",UPPER(TRIM(Datos!G326&amp;""))="NO"),IF(ISNUMBER(Datos!G326),AND(OR(G$1005="",Datos!G326&gt;=G$1005),OR(G$1006="",Datos!G326&lt;=G$1006)),FALSE),TRUE))))</f>
        <v>0.0</v>
      </c>
      <c r="H326">
        <f>IF(Datos!H326="",0,IF(AND(H$1008&lt;&gt;"",Datos!H326=H$1008),0,IF(H$1004=0,0,1-CHOOSE(H$1004,IF(ISNUMBER(Datos!H326),AND(OR(H$1005="",Datos!H326&gt;=H$1005),OR(H$1006="",Datos!H326&lt;=H$1006)),FALSE),IF(ISNUMBER(Datos!H326),AND(Datos!H326=INT(Datos!H326),AND(OR(H$1005="",Datos!H326&gt;=H$1005),OR(H$1006="",Datos!H326&lt;=H$1006))),FALSE),OR(ISNUMBER(FIND(";"&amp;UPPER(TRIM(Datos!H326&amp;""))&amp;"=",H$1007)),ISNUMBER(FIND(";"&amp;UPPER(TRIM(Datos!H326&amp;""))&amp;";",H$1007))),OR(UPPER(TRIM(Datos!H326&amp;""))="SÍ",UPPER(TRIM(Datos!H326&amp;""))="SI",UPPER(TRIM(Datos!H326&amp;""))="NO"),IF(ISNUMBER(Datos!H326),AND(OR(H$1005="",Datos!H326&gt;=H$1005),OR(H$1006="",Datos!H326&lt;=H$1006)),FALSE),TRUE))))</f>
        <v>0.0</v>
      </c>
      <c r="I326">
        <f>IF(Datos!I326="",0,IF(AND(I$1008&lt;&gt;"",Datos!I326=I$1008),0,IF(I$1004=0,0,1-CHOOSE(I$1004,IF(ISNUMBER(Datos!I326),AND(OR(I$1005="",Datos!I326&gt;=I$1005),OR(I$1006="",Datos!I326&lt;=I$1006)),FALSE),IF(ISNUMBER(Datos!I326),AND(Datos!I326=INT(Datos!I326),AND(OR(I$1005="",Datos!I326&gt;=I$1005),OR(I$1006="",Datos!I326&lt;=I$1006))),FALSE),OR(ISNUMBER(FIND(";"&amp;UPPER(TRIM(Datos!I326&amp;""))&amp;"=",I$1007)),ISNUMBER(FIND(";"&amp;UPPER(TRIM(Datos!I326&amp;""))&amp;";",I$1007))),OR(UPPER(TRIM(Datos!I326&amp;""))="SÍ",UPPER(TRIM(Datos!I326&amp;""))="SI",UPPER(TRIM(Datos!I326&amp;""))="NO"),IF(ISNUMBER(Datos!I326),AND(OR(I$1005="",Datos!I326&gt;=I$1005),OR(I$1006="",Datos!I326&lt;=I$1006)),FALSE),TRUE))))</f>
        <v>0.0</v>
      </c>
      <c r="J326">
        <f>IF(Datos!J326="",0,IF(AND(J$1008&lt;&gt;"",Datos!J326=J$1008),0,IF(J$1004=0,0,1-CHOOSE(J$1004,IF(ISNUMBER(Datos!J326),AND(OR(J$1005="",Datos!J326&gt;=J$1005),OR(J$1006="",Datos!J326&lt;=J$1006)),FALSE),IF(ISNUMBER(Datos!J326),AND(Datos!J326=INT(Datos!J326),AND(OR(J$1005="",Datos!J326&gt;=J$1005),OR(J$1006="",Datos!J326&lt;=J$1006))),FALSE),OR(ISNUMBER(FIND(";"&amp;UPPER(TRIM(Datos!J326&amp;""))&amp;"=",J$1007)),ISNUMBER(FIND(";"&amp;UPPER(TRIM(Datos!J326&amp;""))&amp;";",J$1007))),OR(UPPER(TRIM(Datos!J326&amp;""))="SÍ",UPPER(TRIM(Datos!J326&amp;""))="SI",UPPER(TRIM(Datos!J326&amp;""))="NO"),IF(ISNUMBER(Datos!J326),AND(OR(J$1005="",Datos!J326&gt;=J$1005),OR(J$1006="",Datos!J326&lt;=J$1006)),FALSE),TRUE))))</f>
        <v>0.0</v>
      </c>
      <c r="K326">
        <f>IF(Datos!K326="",0,IF(AND(K$1008&lt;&gt;"",Datos!K326=K$1008),0,IF(K$1004=0,0,1-CHOOSE(K$1004,IF(ISNUMBER(Datos!K326),AND(OR(K$1005="",Datos!K326&gt;=K$1005),OR(K$1006="",Datos!K326&lt;=K$1006)),FALSE),IF(ISNUMBER(Datos!K326),AND(Datos!K326=INT(Datos!K326),AND(OR(K$1005="",Datos!K326&gt;=K$1005),OR(K$1006="",Datos!K326&lt;=K$1006))),FALSE),OR(ISNUMBER(FIND(";"&amp;UPPER(TRIM(Datos!K326&amp;""))&amp;"=",K$1007)),ISNUMBER(FIND(";"&amp;UPPER(TRIM(Datos!K326&amp;""))&amp;";",K$1007))),OR(UPPER(TRIM(Datos!K326&amp;""))="SÍ",UPPER(TRIM(Datos!K326&amp;""))="SI",UPPER(TRIM(Datos!K326&amp;""))="NO"),IF(ISNUMBER(Datos!K326),AND(OR(K$1005="",Datos!K326&gt;=K$1005),OR(K$1006="",Datos!K326&lt;=K$1006)),FALSE),TRUE))))</f>
        <v>0.0</v>
      </c>
      <c r="L326">
        <f>IF(Datos!L326="",0,IF(AND(L$1008&lt;&gt;"",Datos!L326=L$1008),0,IF(L$1004=0,0,1-CHOOSE(L$1004,IF(ISNUMBER(Datos!L326),AND(OR(L$1005="",Datos!L326&gt;=L$1005),OR(L$1006="",Datos!L326&lt;=L$1006)),FALSE),IF(ISNUMBER(Datos!L326),AND(Datos!L326=INT(Datos!L326),AND(OR(L$1005="",Datos!L326&gt;=L$1005),OR(L$1006="",Datos!L326&lt;=L$1006))),FALSE),OR(ISNUMBER(FIND(";"&amp;UPPER(TRIM(Datos!L326&amp;""))&amp;"=",L$1007)),ISNUMBER(FIND(";"&amp;UPPER(TRIM(Datos!L326&amp;""))&amp;";",L$1007))),OR(UPPER(TRIM(Datos!L326&amp;""))="SÍ",UPPER(TRIM(Datos!L326&amp;""))="SI",UPPER(TRIM(Datos!L326&amp;""))="NO"),IF(ISNUMBER(Datos!L326),AND(OR(L$1005="",Datos!L326&gt;=L$1005),OR(L$1006="",Datos!L326&lt;=L$1006)),FALSE),TRUE))))</f>
        <v>0.0</v>
      </c>
      <c r="M326">
        <f>IF(Datos!M326="",0,IF(AND(M$1008&lt;&gt;"",Datos!M326=M$1008),0,IF(M$1004=0,0,1-CHOOSE(M$1004,IF(ISNUMBER(Datos!M326),AND(OR(M$1005="",Datos!M326&gt;=M$1005),OR(M$1006="",Datos!M326&lt;=M$1006)),FALSE),IF(ISNUMBER(Datos!M326),AND(Datos!M326=INT(Datos!M326),AND(OR(M$1005="",Datos!M326&gt;=M$1005),OR(M$1006="",Datos!M326&lt;=M$1006))),FALSE),OR(ISNUMBER(FIND(";"&amp;UPPER(TRIM(Datos!M326&amp;""))&amp;"=",M$1007)),ISNUMBER(FIND(";"&amp;UPPER(TRIM(Datos!M326&amp;""))&amp;";",M$1007))),OR(UPPER(TRIM(Datos!M326&amp;""))="SÍ",UPPER(TRIM(Datos!M326&amp;""))="SI",UPPER(TRIM(Datos!M326&amp;""))="NO"),IF(ISNUMBER(Datos!M326),AND(OR(M$1005="",Datos!M326&gt;=M$1005),OR(M$1006="",Datos!M326&lt;=M$1006)),FALSE),TRUE))))</f>
        <v>0.0</v>
      </c>
      <c r="N326">
        <f>IF(Datos!N326="",0,IF(AND(N$1008&lt;&gt;"",Datos!N326=N$1008),0,IF(N$1004=0,0,1-CHOOSE(N$1004,IF(ISNUMBER(Datos!N326),AND(OR(N$1005="",Datos!N326&gt;=N$1005),OR(N$1006="",Datos!N326&lt;=N$1006)),FALSE),IF(ISNUMBER(Datos!N326),AND(Datos!N326=INT(Datos!N326),AND(OR(N$1005="",Datos!N326&gt;=N$1005),OR(N$1006="",Datos!N326&lt;=N$1006))),FALSE),OR(ISNUMBER(FIND(";"&amp;UPPER(TRIM(Datos!N326&amp;""))&amp;"=",N$1007)),ISNUMBER(FIND(";"&amp;UPPER(TRIM(Datos!N326&amp;""))&amp;";",N$1007))),OR(UPPER(TRIM(Datos!N326&amp;""))="SÍ",UPPER(TRIM(Datos!N326&amp;""))="SI",UPPER(TRIM(Datos!N326&amp;""))="NO"),IF(ISNUMBER(Datos!N326),AND(OR(N$1005="",Datos!N326&gt;=N$1005),OR(N$1006="",Datos!N326&lt;=N$1006)),FALSE),TRUE))))</f>
        <v>0.0</v>
      </c>
      <c r="O326">
        <f>IF(Datos!O326="",0,IF(AND(O$1008&lt;&gt;"",Datos!O326=O$1008),0,IF(O$1004=0,0,1-CHOOSE(O$1004,IF(ISNUMBER(Datos!O326),AND(OR(O$1005="",Datos!O326&gt;=O$1005),OR(O$1006="",Datos!O326&lt;=O$1006)),FALSE),IF(ISNUMBER(Datos!O326),AND(Datos!O326=INT(Datos!O326),AND(OR(O$1005="",Datos!O326&gt;=O$1005),OR(O$1006="",Datos!O326&lt;=O$1006))),FALSE),OR(ISNUMBER(FIND(";"&amp;UPPER(TRIM(Datos!O326&amp;""))&amp;"=",O$1007)),ISNUMBER(FIND(";"&amp;UPPER(TRIM(Datos!O326&amp;""))&amp;";",O$1007))),OR(UPPER(TRIM(Datos!O326&amp;""))="SÍ",UPPER(TRIM(Datos!O326&amp;""))="SI",UPPER(TRIM(Datos!O326&amp;""))="NO"),IF(ISNUMBER(Datos!O326),AND(OR(O$1005="",Datos!O326&gt;=O$1005),OR(O$1006="",Datos!O326&lt;=O$1006)),FALSE),TRUE))))</f>
        <v>0.0</v>
      </c>
      <c r="P326">
        <f>IF(Datos!P326="",0,IF(AND(P$1008&lt;&gt;"",Datos!P326=P$1008),0,IF(P$1004=0,0,1-CHOOSE(P$1004,IF(ISNUMBER(Datos!P326),AND(OR(P$1005="",Datos!P326&gt;=P$1005),OR(P$1006="",Datos!P326&lt;=P$1006)),FALSE),IF(ISNUMBER(Datos!P326),AND(Datos!P326=INT(Datos!P326),AND(OR(P$1005="",Datos!P326&gt;=P$1005),OR(P$1006="",Datos!P326&lt;=P$1006))),FALSE),OR(ISNUMBER(FIND(";"&amp;UPPER(TRIM(Datos!P326&amp;""))&amp;"=",P$1007)),ISNUMBER(FIND(";"&amp;UPPER(TRIM(Datos!P326&amp;""))&amp;";",P$1007))),OR(UPPER(TRIM(Datos!P326&amp;""))="SÍ",UPPER(TRIM(Datos!P326&amp;""))="SI",UPPER(TRIM(Datos!P326&amp;""))="NO"),IF(ISNUMBER(Datos!P326),AND(OR(P$1005="",Datos!P326&gt;=P$1005),OR(P$1006="",Datos!P326&lt;=P$1006)),FALSE),TRUE))))</f>
        <v>0.0</v>
      </c>
      <c r="Q326">
        <f>IF(Datos!Q326="",0,IF(AND(Q$1008&lt;&gt;"",Datos!Q326=Q$1008),0,IF(Q$1004=0,0,1-CHOOSE(Q$1004,IF(ISNUMBER(Datos!Q326),AND(OR(Q$1005="",Datos!Q326&gt;=Q$1005),OR(Q$1006="",Datos!Q326&lt;=Q$1006)),FALSE),IF(ISNUMBER(Datos!Q326),AND(Datos!Q326=INT(Datos!Q326),AND(OR(Q$1005="",Datos!Q326&gt;=Q$1005),OR(Q$1006="",Datos!Q326&lt;=Q$1006))),FALSE),OR(ISNUMBER(FIND(";"&amp;UPPER(TRIM(Datos!Q326&amp;""))&amp;"=",Q$1007)),ISNUMBER(FIND(";"&amp;UPPER(TRIM(Datos!Q326&amp;""))&amp;";",Q$1007))),OR(UPPER(TRIM(Datos!Q326&amp;""))="SÍ",UPPER(TRIM(Datos!Q326&amp;""))="SI",UPPER(TRIM(Datos!Q326&amp;""))="NO"),IF(ISNUMBER(Datos!Q326),AND(OR(Q$1005="",Datos!Q326&gt;=Q$1005),OR(Q$1006="",Datos!Q326&lt;=Q$1006)),FALSE),TRUE))))</f>
        <v>0.0</v>
      </c>
      <c r="R326">
        <f>IF(Datos!R326="",0,IF(AND(R$1008&lt;&gt;"",Datos!R326=R$1008),0,IF(R$1004=0,0,1-CHOOSE(R$1004,IF(ISNUMBER(Datos!R326),AND(OR(R$1005="",Datos!R326&gt;=R$1005),OR(R$1006="",Datos!R326&lt;=R$1006)),FALSE),IF(ISNUMBER(Datos!R326),AND(Datos!R326=INT(Datos!R326),AND(OR(R$1005="",Datos!R326&gt;=R$1005),OR(R$1006="",Datos!R326&lt;=R$1006))),FALSE),OR(ISNUMBER(FIND(";"&amp;UPPER(TRIM(Datos!R326&amp;""))&amp;"=",R$1007)),ISNUMBER(FIND(";"&amp;UPPER(TRIM(Datos!R326&amp;""))&amp;";",R$1007))),OR(UPPER(TRIM(Datos!R326&amp;""))="SÍ",UPPER(TRIM(Datos!R326&amp;""))="SI",UPPER(TRIM(Datos!R326&amp;""))="NO"),IF(ISNUMBER(Datos!R326),AND(OR(R$1005="",Datos!R326&gt;=R$1005),OR(R$1006="",Datos!R326&lt;=R$1006)),FALSE),TRUE))))</f>
        <v>0.0</v>
      </c>
      <c r="S326">
        <f>IF(Datos!S326="",0,IF(AND(S$1008&lt;&gt;"",Datos!S326=S$1008),0,IF(S$1004=0,0,1-CHOOSE(S$1004,IF(ISNUMBER(Datos!S326),AND(OR(S$1005="",Datos!S326&gt;=S$1005),OR(S$1006="",Datos!S326&lt;=S$1006)),FALSE),IF(ISNUMBER(Datos!S326),AND(Datos!S326=INT(Datos!S326),AND(OR(S$1005="",Datos!S326&gt;=S$1005),OR(S$1006="",Datos!S326&lt;=S$1006))),FALSE),OR(ISNUMBER(FIND(";"&amp;UPPER(TRIM(Datos!S326&amp;""))&amp;"=",S$1007)),ISNUMBER(FIND(";"&amp;UPPER(TRIM(Datos!S326&amp;""))&amp;";",S$1007))),OR(UPPER(TRIM(Datos!S326&amp;""))="SÍ",UPPER(TRIM(Datos!S326&amp;""))="SI",UPPER(TRIM(Datos!S326&amp;""))="NO"),IF(ISNUMBER(Datos!S326),AND(OR(S$1005="",Datos!S326&gt;=S$1005),OR(S$1006="",Datos!S326&lt;=S$1006)),FALSE),TRUE))))</f>
        <v>0.0</v>
      </c>
      <c r="T326">
        <f>IF(Datos!T326="",0,IF(AND(T$1008&lt;&gt;"",Datos!T326=T$1008),0,IF(T$1004=0,0,1-CHOOSE(T$1004,IF(ISNUMBER(Datos!T326),AND(OR(T$1005="",Datos!T326&gt;=T$1005),OR(T$1006="",Datos!T326&lt;=T$1006)),FALSE),IF(ISNUMBER(Datos!T326),AND(Datos!T326=INT(Datos!T326),AND(OR(T$1005="",Datos!T326&gt;=T$1005),OR(T$1006="",Datos!T326&lt;=T$1006))),FALSE),OR(ISNUMBER(FIND(";"&amp;UPPER(TRIM(Datos!T326&amp;""))&amp;"=",T$1007)),ISNUMBER(FIND(";"&amp;UPPER(TRIM(Datos!T326&amp;""))&amp;";",T$1007))),OR(UPPER(TRIM(Datos!T326&amp;""))="SÍ",UPPER(TRIM(Datos!T326&amp;""))="SI",UPPER(TRIM(Datos!T326&amp;""))="NO"),IF(ISNUMBER(Datos!T326),AND(OR(T$1005="",Datos!T326&gt;=T$1005),OR(T$1006="",Datos!T326&lt;=T$1006)),FALSE),TRUE))))</f>
        <v>0.0</v>
      </c>
      <c r="U326">
        <f>IF(Datos!U326="",0,IF(AND(U$1008&lt;&gt;"",Datos!U326=U$1008),0,IF(U$1004=0,0,1-CHOOSE(U$1004,IF(ISNUMBER(Datos!U326),AND(OR(U$1005="",Datos!U326&gt;=U$1005),OR(U$1006="",Datos!U326&lt;=U$1006)),FALSE),IF(ISNUMBER(Datos!U326),AND(Datos!U326=INT(Datos!U326),AND(OR(U$1005="",Datos!U326&gt;=U$1005),OR(U$1006="",Datos!U326&lt;=U$1006))),FALSE),OR(ISNUMBER(FIND(";"&amp;UPPER(TRIM(Datos!U326&amp;""))&amp;"=",U$1007)),ISNUMBER(FIND(";"&amp;UPPER(TRIM(Datos!U326&amp;""))&amp;";",U$1007))),OR(UPPER(TRIM(Datos!U326&amp;""))="SÍ",UPPER(TRIM(Datos!U326&amp;""))="SI",UPPER(TRIM(Datos!U326&amp;""))="NO"),IF(ISNUMBER(Datos!U326),AND(OR(U$1005="",Datos!U326&gt;=U$1005),OR(U$1006="",Datos!U326&lt;=U$1006)),FALSE),TRUE))))</f>
        <v>0.0</v>
      </c>
      <c r="V326">
        <f>IF(Datos!V326="",0,IF(AND(V$1008&lt;&gt;"",Datos!V326=V$1008),0,IF(V$1004=0,0,1-CHOOSE(V$1004,IF(ISNUMBER(Datos!V326),AND(OR(V$1005="",Datos!V326&gt;=V$1005),OR(V$1006="",Datos!V326&lt;=V$1006)),FALSE),IF(ISNUMBER(Datos!V326),AND(Datos!V326=INT(Datos!V326),AND(OR(V$1005="",Datos!V326&gt;=V$1005),OR(V$1006="",Datos!V326&lt;=V$1006))),FALSE),OR(ISNUMBER(FIND(";"&amp;UPPER(TRIM(Datos!V326&amp;""))&amp;"=",V$1007)),ISNUMBER(FIND(";"&amp;UPPER(TRIM(Datos!V326&amp;""))&amp;";",V$1007))),OR(UPPER(TRIM(Datos!V326&amp;""))="SÍ",UPPER(TRIM(Datos!V326&amp;""))="SI",UPPER(TRIM(Datos!V326&amp;""))="NO"),IF(ISNUMBER(Datos!V326),AND(OR(V$1005="",Datos!V326&gt;=V$1005),OR(V$1006="",Datos!V326&lt;=V$1006)),FALSE),TRUE))))</f>
        <v>0.0</v>
      </c>
      <c r="W326">
        <f>IF(Datos!W326="",0,IF(AND(W$1008&lt;&gt;"",Datos!W326=W$1008),0,IF(W$1004=0,0,1-CHOOSE(W$1004,IF(ISNUMBER(Datos!W326),AND(OR(W$1005="",Datos!W326&gt;=W$1005),OR(W$1006="",Datos!W326&lt;=W$1006)),FALSE),IF(ISNUMBER(Datos!W326),AND(Datos!W326=INT(Datos!W326),AND(OR(W$1005="",Datos!W326&gt;=W$1005),OR(W$1006="",Datos!W326&lt;=W$1006))),FALSE),OR(ISNUMBER(FIND(";"&amp;UPPER(TRIM(Datos!W326&amp;""))&amp;"=",W$1007)),ISNUMBER(FIND(";"&amp;UPPER(TRIM(Datos!W326&amp;""))&amp;";",W$1007))),OR(UPPER(TRIM(Datos!W326&amp;""))="SÍ",UPPER(TRIM(Datos!W326&amp;""))="SI",UPPER(TRIM(Datos!W326&amp;""))="NO"),IF(ISNUMBER(Datos!W326),AND(OR(W$1005="",Datos!W326&gt;=W$1005),OR(W$1006="",Datos!W326&lt;=W$1006)),FALSE),TRUE))))</f>
        <v>0.0</v>
      </c>
      <c r="X326">
        <f>IF(Datos!X326="",0,IF(AND(X$1008&lt;&gt;"",Datos!X326=X$1008),0,IF(X$1004=0,0,1-CHOOSE(X$1004,IF(ISNUMBER(Datos!X326),AND(OR(X$1005="",Datos!X326&gt;=X$1005),OR(X$1006="",Datos!X326&lt;=X$1006)),FALSE),IF(ISNUMBER(Datos!X326),AND(Datos!X326=INT(Datos!X326),AND(OR(X$1005="",Datos!X326&gt;=X$1005),OR(X$1006="",Datos!X326&lt;=X$1006))),FALSE),OR(ISNUMBER(FIND(";"&amp;UPPER(TRIM(Datos!X326&amp;""))&amp;"=",X$1007)),ISNUMBER(FIND(";"&amp;UPPER(TRIM(Datos!X326&amp;""))&amp;";",X$1007))),OR(UPPER(TRIM(Datos!X326&amp;""))="SÍ",UPPER(TRIM(Datos!X326&amp;""))="SI",UPPER(TRIM(Datos!X326&amp;""))="NO"),IF(ISNUMBER(Datos!X326),AND(OR(X$1005="",Datos!X326&gt;=X$1005),OR(X$1006="",Datos!X326&lt;=X$1006)),FALSE),TRUE))))</f>
        <v>0.0</v>
      </c>
      <c r="Y326">
        <f>IF(Datos!Y326="",0,IF(AND(Y$1008&lt;&gt;"",Datos!Y326=Y$1008),0,IF(Y$1004=0,0,1-CHOOSE(Y$1004,IF(ISNUMBER(Datos!Y326),AND(OR(Y$1005="",Datos!Y326&gt;=Y$1005),OR(Y$1006="",Datos!Y326&lt;=Y$1006)),FALSE),IF(ISNUMBER(Datos!Y326),AND(Datos!Y326=INT(Datos!Y326),AND(OR(Y$1005="",Datos!Y326&gt;=Y$1005),OR(Y$1006="",Datos!Y326&lt;=Y$1006))),FALSE),OR(ISNUMBER(FIND(";"&amp;UPPER(TRIM(Datos!Y326&amp;""))&amp;"=",Y$1007)),ISNUMBER(FIND(";"&amp;UPPER(TRIM(Datos!Y326&amp;""))&amp;";",Y$1007))),OR(UPPER(TRIM(Datos!Y326&amp;""))="SÍ",UPPER(TRIM(Datos!Y326&amp;""))="SI",UPPER(TRIM(Datos!Y326&amp;""))="NO"),IF(ISNUMBER(Datos!Y326),AND(OR(Y$1005="",Datos!Y326&gt;=Y$1005),OR(Y$1006="",Datos!Y326&lt;=Y$1006)),FALSE),TRUE))))</f>
        <v>0.0</v>
      </c>
      <c r="Z326">
        <f>IF(Datos!Z326="",0,IF(AND(Z$1008&lt;&gt;"",Datos!Z326=Z$1008),0,IF(Z$1004=0,0,1-CHOOSE(Z$1004,IF(ISNUMBER(Datos!Z326),AND(OR(Z$1005="",Datos!Z326&gt;=Z$1005),OR(Z$1006="",Datos!Z326&lt;=Z$1006)),FALSE),IF(ISNUMBER(Datos!Z326),AND(Datos!Z326=INT(Datos!Z326),AND(OR(Z$1005="",Datos!Z326&gt;=Z$1005),OR(Z$1006="",Datos!Z326&lt;=Z$1006))),FALSE),OR(ISNUMBER(FIND(";"&amp;UPPER(TRIM(Datos!Z326&amp;""))&amp;"=",Z$1007)),ISNUMBER(FIND(";"&amp;UPPER(TRIM(Datos!Z326&amp;""))&amp;";",Z$1007))),OR(UPPER(TRIM(Datos!Z326&amp;""))="SÍ",UPPER(TRIM(Datos!Z326&amp;""))="SI",UPPER(TRIM(Datos!Z326&amp;""))="NO"),IF(ISNUMBER(Datos!Z326),AND(OR(Z$1005="",Datos!Z326&gt;=Z$1005),OR(Z$1006="",Datos!Z326&lt;=Z$1006)),FALSE),TRUE))))</f>
        <v>0.0</v>
      </c>
      <c r="AA326">
        <f>IF(Datos!AA326="",0,IF(AND(AA$1008&lt;&gt;"",Datos!AA326=AA$1008),0,IF(AA$1004=0,0,1-CHOOSE(AA$1004,IF(ISNUMBER(Datos!AA326),AND(OR(AA$1005="",Datos!AA326&gt;=AA$1005),OR(AA$1006="",Datos!AA326&lt;=AA$1006)),FALSE),IF(ISNUMBER(Datos!AA326),AND(Datos!AA326=INT(Datos!AA326),AND(OR(AA$1005="",Datos!AA326&gt;=AA$1005),OR(AA$1006="",Datos!AA326&lt;=AA$1006))),FALSE),OR(ISNUMBER(FIND(";"&amp;UPPER(TRIM(Datos!AA326&amp;""))&amp;"=",AA$1007)),ISNUMBER(FIND(";"&amp;UPPER(TRIM(Datos!AA326&amp;""))&amp;";",AA$1007))),OR(UPPER(TRIM(Datos!AA326&amp;""))="SÍ",UPPER(TRIM(Datos!AA326&amp;""))="SI",UPPER(TRIM(Datos!AA326&amp;""))="NO"),IF(ISNUMBER(Datos!AA326),AND(OR(AA$1005="",Datos!AA326&gt;=AA$1005),OR(AA$1006="",Datos!AA326&lt;=AA$1006)),FALSE),TRUE))))</f>
        <v>0.0</v>
      </c>
      <c r="AB326">
        <f>IF(Datos!AB326="",0,IF(AND(AB$1008&lt;&gt;"",Datos!AB326=AB$1008),0,IF(AB$1004=0,0,1-CHOOSE(AB$1004,IF(ISNUMBER(Datos!AB326),AND(OR(AB$1005="",Datos!AB326&gt;=AB$1005),OR(AB$1006="",Datos!AB326&lt;=AB$1006)),FALSE),IF(ISNUMBER(Datos!AB326),AND(Datos!AB326=INT(Datos!AB326),AND(OR(AB$1005="",Datos!AB326&gt;=AB$1005),OR(AB$1006="",Datos!AB326&lt;=AB$1006))),FALSE),OR(ISNUMBER(FIND(";"&amp;UPPER(TRIM(Datos!AB326&amp;""))&amp;"=",AB$1007)),ISNUMBER(FIND(";"&amp;UPPER(TRIM(Datos!AB326&amp;""))&amp;";",AB$1007))),OR(UPPER(TRIM(Datos!AB326&amp;""))="SÍ",UPPER(TRIM(Datos!AB326&amp;""))="SI",UPPER(TRIM(Datos!AB326&amp;""))="NO"),IF(ISNUMBER(Datos!AB326),AND(OR(AB$1005="",Datos!AB326&gt;=AB$1005),OR(AB$1006="",Datos!AB326&lt;=AB$1006)),FALSE),TRUE))))</f>
        <v>0.0</v>
      </c>
      <c r="AC326">
        <f>IF(Datos!AC326="",0,IF(AND(AC$1008&lt;&gt;"",Datos!AC326=AC$1008),0,IF(AC$1004=0,0,1-CHOOSE(AC$1004,IF(ISNUMBER(Datos!AC326),AND(OR(AC$1005="",Datos!AC326&gt;=AC$1005),OR(AC$1006="",Datos!AC326&lt;=AC$1006)),FALSE),IF(ISNUMBER(Datos!AC326),AND(Datos!AC326=INT(Datos!AC326),AND(OR(AC$1005="",Datos!AC326&gt;=AC$1005),OR(AC$1006="",Datos!AC326&lt;=AC$1006))),FALSE),OR(ISNUMBER(FIND(";"&amp;UPPER(TRIM(Datos!AC326&amp;""))&amp;"=",AC$1007)),ISNUMBER(FIND(";"&amp;UPPER(TRIM(Datos!AC326&amp;""))&amp;";",AC$1007))),OR(UPPER(TRIM(Datos!AC326&amp;""))="SÍ",UPPER(TRIM(Datos!AC326&amp;""))="SI",UPPER(TRIM(Datos!AC326&amp;""))="NO"),IF(ISNUMBER(Datos!AC326),AND(OR(AC$1005="",Datos!AC326&gt;=AC$1005),OR(AC$1006="",Datos!AC326&lt;=AC$1006)),FALSE),TRUE))))</f>
        <v>0.0</v>
      </c>
      <c r="AD326">
        <f>IF(Datos!AD326="",0,IF(AND(AD$1008&lt;&gt;"",Datos!AD326=AD$1008),0,IF(AD$1004=0,0,1-CHOOSE(AD$1004,IF(ISNUMBER(Datos!AD326),AND(OR(AD$1005="",Datos!AD326&gt;=AD$1005),OR(AD$1006="",Datos!AD326&lt;=AD$1006)),FALSE),IF(ISNUMBER(Datos!AD326),AND(Datos!AD326=INT(Datos!AD326),AND(OR(AD$1005="",Datos!AD326&gt;=AD$1005),OR(AD$1006="",Datos!AD326&lt;=AD$1006))),FALSE),OR(ISNUMBER(FIND(";"&amp;UPPER(TRIM(Datos!AD326&amp;""))&amp;"=",AD$1007)),ISNUMBER(FIND(";"&amp;UPPER(TRIM(Datos!AD326&amp;""))&amp;";",AD$1007))),OR(UPPER(TRIM(Datos!AD326&amp;""))="SÍ",UPPER(TRIM(Datos!AD326&amp;""))="SI",UPPER(TRIM(Datos!AD326&amp;""))="NO"),IF(ISNUMBER(Datos!AD326),AND(OR(AD$1005="",Datos!AD326&gt;=AD$1005),OR(AD$1006="",Datos!AD326&lt;=AD$1006)),FALSE),TRUE))))</f>
        <v>0.0</v>
      </c>
      <c r="AE326">
        <f>IF(Datos!AE326="",0,IF(AND(AE$1008&lt;&gt;"",Datos!AE326=AE$1008),0,IF(AE$1004=0,0,1-CHOOSE(AE$1004,IF(ISNUMBER(Datos!AE326),AND(OR(AE$1005="",Datos!AE326&gt;=AE$1005),OR(AE$1006="",Datos!AE326&lt;=AE$1006)),FALSE),IF(ISNUMBER(Datos!AE326),AND(Datos!AE326=INT(Datos!AE326),AND(OR(AE$1005="",Datos!AE326&gt;=AE$1005),OR(AE$1006="",Datos!AE326&lt;=AE$1006))),FALSE),OR(ISNUMBER(FIND(";"&amp;UPPER(TRIM(Datos!AE326&amp;""))&amp;"=",AE$1007)),ISNUMBER(FIND(";"&amp;UPPER(TRIM(Datos!AE326&amp;""))&amp;";",AE$1007))),OR(UPPER(TRIM(Datos!AE326&amp;""))="SÍ",UPPER(TRIM(Datos!AE326&amp;""))="SI",UPPER(TRIM(Datos!AE326&amp;""))="NO"),IF(ISNUMBER(Datos!AE326),AND(OR(AE$1005="",Datos!AE326&gt;=AE$1005),OR(AE$1006="",Datos!AE326&lt;=AE$1006)),FALSE),TRUE))))</f>
        <v>0.0</v>
      </c>
    </row>
    <row r="327" spans="2:31">
      <c r="B327">
        <f>IF(Datos!B327="",0,IF(AND(B$1008&lt;&gt;"",Datos!B327=B$1008),0,IF(B$1004=0,0,1-CHOOSE(B$1004,IF(ISNUMBER(Datos!B327),AND(OR(B$1005="",Datos!B327&gt;=B$1005),OR(B$1006="",Datos!B327&lt;=B$1006)),FALSE),IF(ISNUMBER(Datos!B327),AND(Datos!B327=INT(Datos!B327),AND(OR(B$1005="",Datos!B327&gt;=B$1005),OR(B$1006="",Datos!B327&lt;=B$1006))),FALSE),OR(ISNUMBER(FIND(";"&amp;UPPER(TRIM(Datos!B327&amp;""))&amp;"=",B$1007)),ISNUMBER(FIND(";"&amp;UPPER(TRIM(Datos!B327&amp;""))&amp;";",B$1007))),OR(UPPER(TRIM(Datos!B327&amp;""))="SÍ",UPPER(TRIM(Datos!B327&amp;""))="SI",UPPER(TRIM(Datos!B327&amp;""))="NO"),IF(ISNUMBER(Datos!B327),AND(OR(B$1005="",Datos!B327&gt;=B$1005),OR(B$1006="",Datos!B327&lt;=B$1006)),FALSE),TRUE))))</f>
        <v>0.0</v>
      </c>
      <c r="C327">
        <f>IF(Datos!C327="",0,IF(AND(C$1008&lt;&gt;"",Datos!C327=C$1008),0,IF(C$1004=0,0,1-CHOOSE(C$1004,IF(ISNUMBER(Datos!C327),AND(OR(C$1005="",Datos!C327&gt;=C$1005),OR(C$1006="",Datos!C327&lt;=C$1006)),FALSE),IF(ISNUMBER(Datos!C327),AND(Datos!C327=INT(Datos!C327),AND(OR(C$1005="",Datos!C327&gt;=C$1005),OR(C$1006="",Datos!C327&lt;=C$1006))),FALSE),OR(ISNUMBER(FIND(";"&amp;UPPER(TRIM(Datos!C327&amp;""))&amp;"=",C$1007)),ISNUMBER(FIND(";"&amp;UPPER(TRIM(Datos!C327&amp;""))&amp;";",C$1007))),OR(UPPER(TRIM(Datos!C327&amp;""))="SÍ",UPPER(TRIM(Datos!C327&amp;""))="SI",UPPER(TRIM(Datos!C327&amp;""))="NO"),IF(ISNUMBER(Datos!C327),AND(OR(C$1005="",Datos!C327&gt;=C$1005),OR(C$1006="",Datos!C327&lt;=C$1006)),FALSE),TRUE))))</f>
        <v>0.0</v>
      </c>
      <c r="D327">
        <f>IF(Datos!D327="",0,IF(AND(D$1008&lt;&gt;"",Datos!D327=D$1008),0,IF(D$1004=0,0,1-CHOOSE(D$1004,IF(ISNUMBER(Datos!D327),AND(OR(D$1005="",Datos!D327&gt;=D$1005),OR(D$1006="",Datos!D327&lt;=D$1006)),FALSE),IF(ISNUMBER(Datos!D327),AND(Datos!D327=INT(Datos!D327),AND(OR(D$1005="",Datos!D327&gt;=D$1005),OR(D$1006="",Datos!D327&lt;=D$1006))),FALSE),OR(ISNUMBER(FIND(";"&amp;UPPER(TRIM(Datos!D327&amp;""))&amp;"=",D$1007)),ISNUMBER(FIND(";"&amp;UPPER(TRIM(Datos!D327&amp;""))&amp;";",D$1007))),OR(UPPER(TRIM(Datos!D327&amp;""))="SÍ",UPPER(TRIM(Datos!D327&amp;""))="SI",UPPER(TRIM(Datos!D327&amp;""))="NO"),IF(ISNUMBER(Datos!D327),AND(OR(D$1005="",Datos!D327&gt;=D$1005),OR(D$1006="",Datos!D327&lt;=D$1006)),FALSE),TRUE))))</f>
        <v>0.0</v>
      </c>
      <c r="E327">
        <f>IF(Datos!E327="",0,IF(AND(E$1008&lt;&gt;"",Datos!E327=E$1008),0,IF(E$1004=0,0,1-CHOOSE(E$1004,IF(ISNUMBER(Datos!E327),AND(OR(E$1005="",Datos!E327&gt;=E$1005),OR(E$1006="",Datos!E327&lt;=E$1006)),FALSE),IF(ISNUMBER(Datos!E327),AND(Datos!E327=INT(Datos!E327),AND(OR(E$1005="",Datos!E327&gt;=E$1005),OR(E$1006="",Datos!E327&lt;=E$1006))),FALSE),OR(ISNUMBER(FIND(";"&amp;UPPER(TRIM(Datos!E327&amp;""))&amp;"=",E$1007)),ISNUMBER(FIND(";"&amp;UPPER(TRIM(Datos!E327&amp;""))&amp;";",E$1007))),OR(UPPER(TRIM(Datos!E327&amp;""))="SÍ",UPPER(TRIM(Datos!E327&amp;""))="SI",UPPER(TRIM(Datos!E327&amp;""))="NO"),IF(ISNUMBER(Datos!E327),AND(OR(E$1005="",Datos!E327&gt;=E$1005),OR(E$1006="",Datos!E327&lt;=E$1006)),FALSE),TRUE))))</f>
        <v>0.0</v>
      </c>
      <c r="F327">
        <f>IF(Datos!F327="",0,IF(AND(F$1008&lt;&gt;"",Datos!F327=F$1008),0,IF(F$1004=0,0,1-CHOOSE(F$1004,IF(ISNUMBER(Datos!F327),AND(OR(F$1005="",Datos!F327&gt;=F$1005),OR(F$1006="",Datos!F327&lt;=F$1006)),FALSE),IF(ISNUMBER(Datos!F327),AND(Datos!F327=INT(Datos!F327),AND(OR(F$1005="",Datos!F327&gt;=F$1005),OR(F$1006="",Datos!F327&lt;=F$1006))),FALSE),OR(ISNUMBER(FIND(";"&amp;UPPER(TRIM(Datos!F327&amp;""))&amp;"=",F$1007)),ISNUMBER(FIND(";"&amp;UPPER(TRIM(Datos!F327&amp;""))&amp;";",F$1007))),OR(UPPER(TRIM(Datos!F327&amp;""))="SÍ",UPPER(TRIM(Datos!F327&amp;""))="SI",UPPER(TRIM(Datos!F327&amp;""))="NO"),IF(ISNUMBER(Datos!F327),AND(OR(F$1005="",Datos!F327&gt;=F$1005),OR(F$1006="",Datos!F327&lt;=F$1006)),FALSE),TRUE))))</f>
        <v>0.0</v>
      </c>
      <c r="G327">
        <f>IF(Datos!G327="",0,IF(AND(G$1008&lt;&gt;"",Datos!G327=G$1008),0,IF(G$1004=0,0,1-CHOOSE(G$1004,IF(ISNUMBER(Datos!G327),AND(OR(G$1005="",Datos!G327&gt;=G$1005),OR(G$1006="",Datos!G327&lt;=G$1006)),FALSE),IF(ISNUMBER(Datos!G327),AND(Datos!G327=INT(Datos!G327),AND(OR(G$1005="",Datos!G327&gt;=G$1005),OR(G$1006="",Datos!G327&lt;=G$1006))),FALSE),OR(ISNUMBER(FIND(";"&amp;UPPER(TRIM(Datos!G327&amp;""))&amp;"=",G$1007)),ISNUMBER(FIND(";"&amp;UPPER(TRIM(Datos!G327&amp;""))&amp;";",G$1007))),OR(UPPER(TRIM(Datos!G327&amp;""))="SÍ",UPPER(TRIM(Datos!G327&amp;""))="SI",UPPER(TRIM(Datos!G327&amp;""))="NO"),IF(ISNUMBER(Datos!G327),AND(OR(G$1005="",Datos!G327&gt;=G$1005),OR(G$1006="",Datos!G327&lt;=G$1006)),FALSE),TRUE))))</f>
        <v>0.0</v>
      </c>
      <c r="H327">
        <f>IF(Datos!H327="",0,IF(AND(H$1008&lt;&gt;"",Datos!H327=H$1008),0,IF(H$1004=0,0,1-CHOOSE(H$1004,IF(ISNUMBER(Datos!H327),AND(OR(H$1005="",Datos!H327&gt;=H$1005),OR(H$1006="",Datos!H327&lt;=H$1006)),FALSE),IF(ISNUMBER(Datos!H327),AND(Datos!H327=INT(Datos!H327),AND(OR(H$1005="",Datos!H327&gt;=H$1005),OR(H$1006="",Datos!H327&lt;=H$1006))),FALSE),OR(ISNUMBER(FIND(";"&amp;UPPER(TRIM(Datos!H327&amp;""))&amp;"=",H$1007)),ISNUMBER(FIND(";"&amp;UPPER(TRIM(Datos!H327&amp;""))&amp;";",H$1007))),OR(UPPER(TRIM(Datos!H327&amp;""))="SÍ",UPPER(TRIM(Datos!H327&amp;""))="SI",UPPER(TRIM(Datos!H327&amp;""))="NO"),IF(ISNUMBER(Datos!H327),AND(OR(H$1005="",Datos!H327&gt;=H$1005),OR(H$1006="",Datos!H327&lt;=H$1006)),FALSE),TRUE))))</f>
        <v>0.0</v>
      </c>
      <c r="I327">
        <f>IF(Datos!I327="",0,IF(AND(I$1008&lt;&gt;"",Datos!I327=I$1008),0,IF(I$1004=0,0,1-CHOOSE(I$1004,IF(ISNUMBER(Datos!I327),AND(OR(I$1005="",Datos!I327&gt;=I$1005),OR(I$1006="",Datos!I327&lt;=I$1006)),FALSE),IF(ISNUMBER(Datos!I327),AND(Datos!I327=INT(Datos!I327),AND(OR(I$1005="",Datos!I327&gt;=I$1005),OR(I$1006="",Datos!I327&lt;=I$1006))),FALSE),OR(ISNUMBER(FIND(";"&amp;UPPER(TRIM(Datos!I327&amp;""))&amp;"=",I$1007)),ISNUMBER(FIND(";"&amp;UPPER(TRIM(Datos!I327&amp;""))&amp;";",I$1007))),OR(UPPER(TRIM(Datos!I327&amp;""))="SÍ",UPPER(TRIM(Datos!I327&amp;""))="SI",UPPER(TRIM(Datos!I327&amp;""))="NO"),IF(ISNUMBER(Datos!I327),AND(OR(I$1005="",Datos!I327&gt;=I$1005),OR(I$1006="",Datos!I327&lt;=I$1006)),FALSE),TRUE))))</f>
        <v>0.0</v>
      </c>
      <c r="J327">
        <f>IF(Datos!J327="",0,IF(AND(J$1008&lt;&gt;"",Datos!J327=J$1008),0,IF(J$1004=0,0,1-CHOOSE(J$1004,IF(ISNUMBER(Datos!J327),AND(OR(J$1005="",Datos!J327&gt;=J$1005),OR(J$1006="",Datos!J327&lt;=J$1006)),FALSE),IF(ISNUMBER(Datos!J327),AND(Datos!J327=INT(Datos!J327),AND(OR(J$1005="",Datos!J327&gt;=J$1005),OR(J$1006="",Datos!J327&lt;=J$1006))),FALSE),OR(ISNUMBER(FIND(";"&amp;UPPER(TRIM(Datos!J327&amp;""))&amp;"=",J$1007)),ISNUMBER(FIND(";"&amp;UPPER(TRIM(Datos!J327&amp;""))&amp;";",J$1007))),OR(UPPER(TRIM(Datos!J327&amp;""))="SÍ",UPPER(TRIM(Datos!J327&amp;""))="SI",UPPER(TRIM(Datos!J327&amp;""))="NO"),IF(ISNUMBER(Datos!J327),AND(OR(J$1005="",Datos!J327&gt;=J$1005),OR(J$1006="",Datos!J327&lt;=J$1006)),FALSE),TRUE))))</f>
        <v>0.0</v>
      </c>
      <c r="K327">
        <f>IF(Datos!K327="",0,IF(AND(K$1008&lt;&gt;"",Datos!K327=K$1008),0,IF(K$1004=0,0,1-CHOOSE(K$1004,IF(ISNUMBER(Datos!K327),AND(OR(K$1005="",Datos!K327&gt;=K$1005),OR(K$1006="",Datos!K327&lt;=K$1006)),FALSE),IF(ISNUMBER(Datos!K327),AND(Datos!K327=INT(Datos!K327),AND(OR(K$1005="",Datos!K327&gt;=K$1005),OR(K$1006="",Datos!K327&lt;=K$1006))),FALSE),OR(ISNUMBER(FIND(";"&amp;UPPER(TRIM(Datos!K327&amp;""))&amp;"=",K$1007)),ISNUMBER(FIND(";"&amp;UPPER(TRIM(Datos!K327&amp;""))&amp;";",K$1007))),OR(UPPER(TRIM(Datos!K327&amp;""))="SÍ",UPPER(TRIM(Datos!K327&amp;""))="SI",UPPER(TRIM(Datos!K327&amp;""))="NO"),IF(ISNUMBER(Datos!K327),AND(OR(K$1005="",Datos!K327&gt;=K$1005),OR(K$1006="",Datos!K327&lt;=K$1006)),FALSE),TRUE))))</f>
        <v>0.0</v>
      </c>
      <c r="L327">
        <f>IF(Datos!L327="",0,IF(AND(L$1008&lt;&gt;"",Datos!L327=L$1008),0,IF(L$1004=0,0,1-CHOOSE(L$1004,IF(ISNUMBER(Datos!L327),AND(OR(L$1005="",Datos!L327&gt;=L$1005),OR(L$1006="",Datos!L327&lt;=L$1006)),FALSE),IF(ISNUMBER(Datos!L327),AND(Datos!L327=INT(Datos!L327),AND(OR(L$1005="",Datos!L327&gt;=L$1005),OR(L$1006="",Datos!L327&lt;=L$1006))),FALSE),OR(ISNUMBER(FIND(";"&amp;UPPER(TRIM(Datos!L327&amp;""))&amp;"=",L$1007)),ISNUMBER(FIND(";"&amp;UPPER(TRIM(Datos!L327&amp;""))&amp;";",L$1007))),OR(UPPER(TRIM(Datos!L327&amp;""))="SÍ",UPPER(TRIM(Datos!L327&amp;""))="SI",UPPER(TRIM(Datos!L327&amp;""))="NO"),IF(ISNUMBER(Datos!L327),AND(OR(L$1005="",Datos!L327&gt;=L$1005),OR(L$1006="",Datos!L327&lt;=L$1006)),FALSE),TRUE))))</f>
        <v>0.0</v>
      </c>
      <c r="M327">
        <f>IF(Datos!M327="",0,IF(AND(M$1008&lt;&gt;"",Datos!M327=M$1008),0,IF(M$1004=0,0,1-CHOOSE(M$1004,IF(ISNUMBER(Datos!M327),AND(OR(M$1005="",Datos!M327&gt;=M$1005),OR(M$1006="",Datos!M327&lt;=M$1006)),FALSE),IF(ISNUMBER(Datos!M327),AND(Datos!M327=INT(Datos!M327),AND(OR(M$1005="",Datos!M327&gt;=M$1005),OR(M$1006="",Datos!M327&lt;=M$1006))),FALSE),OR(ISNUMBER(FIND(";"&amp;UPPER(TRIM(Datos!M327&amp;""))&amp;"=",M$1007)),ISNUMBER(FIND(";"&amp;UPPER(TRIM(Datos!M327&amp;""))&amp;";",M$1007))),OR(UPPER(TRIM(Datos!M327&amp;""))="SÍ",UPPER(TRIM(Datos!M327&amp;""))="SI",UPPER(TRIM(Datos!M327&amp;""))="NO"),IF(ISNUMBER(Datos!M327),AND(OR(M$1005="",Datos!M327&gt;=M$1005),OR(M$1006="",Datos!M327&lt;=M$1006)),FALSE),TRUE))))</f>
        <v>0.0</v>
      </c>
      <c r="N327">
        <f>IF(Datos!N327="",0,IF(AND(N$1008&lt;&gt;"",Datos!N327=N$1008),0,IF(N$1004=0,0,1-CHOOSE(N$1004,IF(ISNUMBER(Datos!N327),AND(OR(N$1005="",Datos!N327&gt;=N$1005),OR(N$1006="",Datos!N327&lt;=N$1006)),FALSE),IF(ISNUMBER(Datos!N327),AND(Datos!N327=INT(Datos!N327),AND(OR(N$1005="",Datos!N327&gt;=N$1005),OR(N$1006="",Datos!N327&lt;=N$1006))),FALSE),OR(ISNUMBER(FIND(";"&amp;UPPER(TRIM(Datos!N327&amp;""))&amp;"=",N$1007)),ISNUMBER(FIND(";"&amp;UPPER(TRIM(Datos!N327&amp;""))&amp;";",N$1007))),OR(UPPER(TRIM(Datos!N327&amp;""))="SÍ",UPPER(TRIM(Datos!N327&amp;""))="SI",UPPER(TRIM(Datos!N327&amp;""))="NO"),IF(ISNUMBER(Datos!N327),AND(OR(N$1005="",Datos!N327&gt;=N$1005),OR(N$1006="",Datos!N327&lt;=N$1006)),FALSE),TRUE))))</f>
        <v>0.0</v>
      </c>
      <c r="O327">
        <f>IF(Datos!O327="",0,IF(AND(O$1008&lt;&gt;"",Datos!O327=O$1008),0,IF(O$1004=0,0,1-CHOOSE(O$1004,IF(ISNUMBER(Datos!O327),AND(OR(O$1005="",Datos!O327&gt;=O$1005),OR(O$1006="",Datos!O327&lt;=O$1006)),FALSE),IF(ISNUMBER(Datos!O327),AND(Datos!O327=INT(Datos!O327),AND(OR(O$1005="",Datos!O327&gt;=O$1005),OR(O$1006="",Datos!O327&lt;=O$1006))),FALSE),OR(ISNUMBER(FIND(";"&amp;UPPER(TRIM(Datos!O327&amp;""))&amp;"=",O$1007)),ISNUMBER(FIND(";"&amp;UPPER(TRIM(Datos!O327&amp;""))&amp;";",O$1007))),OR(UPPER(TRIM(Datos!O327&amp;""))="SÍ",UPPER(TRIM(Datos!O327&amp;""))="SI",UPPER(TRIM(Datos!O327&amp;""))="NO"),IF(ISNUMBER(Datos!O327),AND(OR(O$1005="",Datos!O327&gt;=O$1005),OR(O$1006="",Datos!O327&lt;=O$1006)),FALSE),TRUE))))</f>
        <v>0.0</v>
      </c>
      <c r="P327">
        <f>IF(Datos!P327="",0,IF(AND(P$1008&lt;&gt;"",Datos!P327=P$1008),0,IF(P$1004=0,0,1-CHOOSE(P$1004,IF(ISNUMBER(Datos!P327),AND(OR(P$1005="",Datos!P327&gt;=P$1005),OR(P$1006="",Datos!P327&lt;=P$1006)),FALSE),IF(ISNUMBER(Datos!P327),AND(Datos!P327=INT(Datos!P327),AND(OR(P$1005="",Datos!P327&gt;=P$1005),OR(P$1006="",Datos!P327&lt;=P$1006))),FALSE),OR(ISNUMBER(FIND(";"&amp;UPPER(TRIM(Datos!P327&amp;""))&amp;"=",P$1007)),ISNUMBER(FIND(";"&amp;UPPER(TRIM(Datos!P327&amp;""))&amp;";",P$1007))),OR(UPPER(TRIM(Datos!P327&amp;""))="SÍ",UPPER(TRIM(Datos!P327&amp;""))="SI",UPPER(TRIM(Datos!P327&amp;""))="NO"),IF(ISNUMBER(Datos!P327),AND(OR(P$1005="",Datos!P327&gt;=P$1005),OR(P$1006="",Datos!P327&lt;=P$1006)),FALSE),TRUE))))</f>
        <v>0.0</v>
      </c>
      <c r="Q327">
        <f>IF(Datos!Q327="",0,IF(AND(Q$1008&lt;&gt;"",Datos!Q327=Q$1008),0,IF(Q$1004=0,0,1-CHOOSE(Q$1004,IF(ISNUMBER(Datos!Q327),AND(OR(Q$1005="",Datos!Q327&gt;=Q$1005),OR(Q$1006="",Datos!Q327&lt;=Q$1006)),FALSE),IF(ISNUMBER(Datos!Q327),AND(Datos!Q327=INT(Datos!Q327),AND(OR(Q$1005="",Datos!Q327&gt;=Q$1005),OR(Q$1006="",Datos!Q327&lt;=Q$1006))),FALSE),OR(ISNUMBER(FIND(";"&amp;UPPER(TRIM(Datos!Q327&amp;""))&amp;"=",Q$1007)),ISNUMBER(FIND(";"&amp;UPPER(TRIM(Datos!Q327&amp;""))&amp;";",Q$1007))),OR(UPPER(TRIM(Datos!Q327&amp;""))="SÍ",UPPER(TRIM(Datos!Q327&amp;""))="SI",UPPER(TRIM(Datos!Q327&amp;""))="NO"),IF(ISNUMBER(Datos!Q327),AND(OR(Q$1005="",Datos!Q327&gt;=Q$1005),OR(Q$1006="",Datos!Q327&lt;=Q$1006)),FALSE),TRUE))))</f>
        <v>0.0</v>
      </c>
      <c r="R327">
        <f>IF(Datos!R327="",0,IF(AND(R$1008&lt;&gt;"",Datos!R327=R$1008),0,IF(R$1004=0,0,1-CHOOSE(R$1004,IF(ISNUMBER(Datos!R327),AND(OR(R$1005="",Datos!R327&gt;=R$1005),OR(R$1006="",Datos!R327&lt;=R$1006)),FALSE),IF(ISNUMBER(Datos!R327),AND(Datos!R327=INT(Datos!R327),AND(OR(R$1005="",Datos!R327&gt;=R$1005),OR(R$1006="",Datos!R327&lt;=R$1006))),FALSE),OR(ISNUMBER(FIND(";"&amp;UPPER(TRIM(Datos!R327&amp;""))&amp;"=",R$1007)),ISNUMBER(FIND(";"&amp;UPPER(TRIM(Datos!R327&amp;""))&amp;";",R$1007))),OR(UPPER(TRIM(Datos!R327&amp;""))="SÍ",UPPER(TRIM(Datos!R327&amp;""))="SI",UPPER(TRIM(Datos!R327&amp;""))="NO"),IF(ISNUMBER(Datos!R327),AND(OR(R$1005="",Datos!R327&gt;=R$1005),OR(R$1006="",Datos!R327&lt;=R$1006)),FALSE),TRUE))))</f>
        <v>0.0</v>
      </c>
      <c r="S327">
        <f>IF(Datos!S327="",0,IF(AND(S$1008&lt;&gt;"",Datos!S327=S$1008),0,IF(S$1004=0,0,1-CHOOSE(S$1004,IF(ISNUMBER(Datos!S327),AND(OR(S$1005="",Datos!S327&gt;=S$1005),OR(S$1006="",Datos!S327&lt;=S$1006)),FALSE),IF(ISNUMBER(Datos!S327),AND(Datos!S327=INT(Datos!S327),AND(OR(S$1005="",Datos!S327&gt;=S$1005),OR(S$1006="",Datos!S327&lt;=S$1006))),FALSE),OR(ISNUMBER(FIND(";"&amp;UPPER(TRIM(Datos!S327&amp;""))&amp;"=",S$1007)),ISNUMBER(FIND(";"&amp;UPPER(TRIM(Datos!S327&amp;""))&amp;";",S$1007))),OR(UPPER(TRIM(Datos!S327&amp;""))="SÍ",UPPER(TRIM(Datos!S327&amp;""))="SI",UPPER(TRIM(Datos!S327&amp;""))="NO"),IF(ISNUMBER(Datos!S327),AND(OR(S$1005="",Datos!S327&gt;=S$1005),OR(S$1006="",Datos!S327&lt;=S$1006)),FALSE),TRUE))))</f>
        <v>0.0</v>
      </c>
      <c r="T327">
        <f>IF(Datos!T327="",0,IF(AND(T$1008&lt;&gt;"",Datos!T327=T$1008),0,IF(T$1004=0,0,1-CHOOSE(T$1004,IF(ISNUMBER(Datos!T327),AND(OR(T$1005="",Datos!T327&gt;=T$1005),OR(T$1006="",Datos!T327&lt;=T$1006)),FALSE),IF(ISNUMBER(Datos!T327),AND(Datos!T327=INT(Datos!T327),AND(OR(T$1005="",Datos!T327&gt;=T$1005),OR(T$1006="",Datos!T327&lt;=T$1006))),FALSE),OR(ISNUMBER(FIND(";"&amp;UPPER(TRIM(Datos!T327&amp;""))&amp;"=",T$1007)),ISNUMBER(FIND(";"&amp;UPPER(TRIM(Datos!T327&amp;""))&amp;";",T$1007))),OR(UPPER(TRIM(Datos!T327&amp;""))="SÍ",UPPER(TRIM(Datos!T327&amp;""))="SI",UPPER(TRIM(Datos!T327&amp;""))="NO"),IF(ISNUMBER(Datos!T327),AND(OR(T$1005="",Datos!T327&gt;=T$1005),OR(T$1006="",Datos!T327&lt;=T$1006)),FALSE),TRUE))))</f>
        <v>0.0</v>
      </c>
      <c r="U327">
        <f>IF(Datos!U327="",0,IF(AND(U$1008&lt;&gt;"",Datos!U327=U$1008),0,IF(U$1004=0,0,1-CHOOSE(U$1004,IF(ISNUMBER(Datos!U327),AND(OR(U$1005="",Datos!U327&gt;=U$1005),OR(U$1006="",Datos!U327&lt;=U$1006)),FALSE),IF(ISNUMBER(Datos!U327),AND(Datos!U327=INT(Datos!U327),AND(OR(U$1005="",Datos!U327&gt;=U$1005),OR(U$1006="",Datos!U327&lt;=U$1006))),FALSE),OR(ISNUMBER(FIND(";"&amp;UPPER(TRIM(Datos!U327&amp;""))&amp;"=",U$1007)),ISNUMBER(FIND(";"&amp;UPPER(TRIM(Datos!U327&amp;""))&amp;";",U$1007))),OR(UPPER(TRIM(Datos!U327&amp;""))="SÍ",UPPER(TRIM(Datos!U327&amp;""))="SI",UPPER(TRIM(Datos!U327&amp;""))="NO"),IF(ISNUMBER(Datos!U327),AND(OR(U$1005="",Datos!U327&gt;=U$1005),OR(U$1006="",Datos!U327&lt;=U$1006)),FALSE),TRUE))))</f>
        <v>0.0</v>
      </c>
      <c r="V327">
        <f>IF(Datos!V327="",0,IF(AND(V$1008&lt;&gt;"",Datos!V327=V$1008),0,IF(V$1004=0,0,1-CHOOSE(V$1004,IF(ISNUMBER(Datos!V327),AND(OR(V$1005="",Datos!V327&gt;=V$1005),OR(V$1006="",Datos!V327&lt;=V$1006)),FALSE),IF(ISNUMBER(Datos!V327),AND(Datos!V327=INT(Datos!V327),AND(OR(V$1005="",Datos!V327&gt;=V$1005),OR(V$1006="",Datos!V327&lt;=V$1006))),FALSE),OR(ISNUMBER(FIND(";"&amp;UPPER(TRIM(Datos!V327&amp;""))&amp;"=",V$1007)),ISNUMBER(FIND(";"&amp;UPPER(TRIM(Datos!V327&amp;""))&amp;";",V$1007))),OR(UPPER(TRIM(Datos!V327&amp;""))="SÍ",UPPER(TRIM(Datos!V327&amp;""))="SI",UPPER(TRIM(Datos!V327&amp;""))="NO"),IF(ISNUMBER(Datos!V327),AND(OR(V$1005="",Datos!V327&gt;=V$1005),OR(V$1006="",Datos!V327&lt;=V$1006)),FALSE),TRUE))))</f>
        <v>0.0</v>
      </c>
      <c r="W327">
        <f>IF(Datos!W327="",0,IF(AND(W$1008&lt;&gt;"",Datos!W327=W$1008),0,IF(W$1004=0,0,1-CHOOSE(W$1004,IF(ISNUMBER(Datos!W327),AND(OR(W$1005="",Datos!W327&gt;=W$1005),OR(W$1006="",Datos!W327&lt;=W$1006)),FALSE),IF(ISNUMBER(Datos!W327),AND(Datos!W327=INT(Datos!W327),AND(OR(W$1005="",Datos!W327&gt;=W$1005),OR(W$1006="",Datos!W327&lt;=W$1006))),FALSE),OR(ISNUMBER(FIND(";"&amp;UPPER(TRIM(Datos!W327&amp;""))&amp;"=",W$1007)),ISNUMBER(FIND(";"&amp;UPPER(TRIM(Datos!W327&amp;""))&amp;";",W$1007))),OR(UPPER(TRIM(Datos!W327&amp;""))="SÍ",UPPER(TRIM(Datos!W327&amp;""))="SI",UPPER(TRIM(Datos!W327&amp;""))="NO"),IF(ISNUMBER(Datos!W327),AND(OR(W$1005="",Datos!W327&gt;=W$1005),OR(W$1006="",Datos!W327&lt;=W$1006)),FALSE),TRUE))))</f>
        <v>0.0</v>
      </c>
      <c r="X327">
        <f>IF(Datos!X327="",0,IF(AND(X$1008&lt;&gt;"",Datos!X327=X$1008),0,IF(X$1004=0,0,1-CHOOSE(X$1004,IF(ISNUMBER(Datos!X327),AND(OR(X$1005="",Datos!X327&gt;=X$1005),OR(X$1006="",Datos!X327&lt;=X$1006)),FALSE),IF(ISNUMBER(Datos!X327),AND(Datos!X327=INT(Datos!X327),AND(OR(X$1005="",Datos!X327&gt;=X$1005),OR(X$1006="",Datos!X327&lt;=X$1006))),FALSE),OR(ISNUMBER(FIND(";"&amp;UPPER(TRIM(Datos!X327&amp;""))&amp;"=",X$1007)),ISNUMBER(FIND(";"&amp;UPPER(TRIM(Datos!X327&amp;""))&amp;";",X$1007))),OR(UPPER(TRIM(Datos!X327&amp;""))="SÍ",UPPER(TRIM(Datos!X327&amp;""))="SI",UPPER(TRIM(Datos!X327&amp;""))="NO"),IF(ISNUMBER(Datos!X327),AND(OR(X$1005="",Datos!X327&gt;=X$1005),OR(X$1006="",Datos!X327&lt;=X$1006)),FALSE),TRUE))))</f>
        <v>0.0</v>
      </c>
      <c r="Y327">
        <f>IF(Datos!Y327="",0,IF(AND(Y$1008&lt;&gt;"",Datos!Y327=Y$1008),0,IF(Y$1004=0,0,1-CHOOSE(Y$1004,IF(ISNUMBER(Datos!Y327),AND(OR(Y$1005="",Datos!Y327&gt;=Y$1005),OR(Y$1006="",Datos!Y327&lt;=Y$1006)),FALSE),IF(ISNUMBER(Datos!Y327),AND(Datos!Y327=INT(Datos!Y327),AND(OR(Y$1005="",Datos!Y327&gt;=Y$1005),OR(Y$1006="",Datos!Y327&lt;=Y$1006))),FALSE),OR(ISNUMBER(FIND(";"&amp;UPPER(TRIM(Datos!Y327&amp;""))&amp;"=",Y$1007)),ISNUMBER(FIND(";"&amp;UPPER(TRIM(Datos!Y327&amp;""))&amp;";",Y$1007))),OR(UPPER(TRIM(Datos!Y327&amp;""))="SÍ",UPPER(TRIM(Datos!Y327&amp;""))="SI",UPPER(TRIM(Datos!Y327&amp;""))="NO"),IF(ISNUMBER(Datos!Y327),AND(OR(Y$1005="",Datos!Y327&gt;=Y$1005),OR(Y$1006="",Datos!Y327&lt;=Y$1006)),FALSE),TRUE))))</f>
        <v>0.0</v>
      </c>
      <c r="Z327">
        <f>IF(Datos!Z327="",0,IF(AND(Z$1008&lt;&gt;"",Datos!Z327=Z$1008),0,IF(Z$1004=0,0,1-CHOOSE(Z$1004,IF(ISNUMBER(Datos!Z327),AND(OR(Z$1005="",Datos!Z327&gt;=Z$1005),OR(Z$1006="",Datos!Z327&lt;=Z$1006)),FALSE),IF(ISNUMBER(Datos!Z327),AND(Datos!Z327=INT(Datos!Z327),AND(OR(Z$1005="",Datos!Z327&gt;=Z$1005),OR(Z$1006="",Datos!Z327&lt;=Z$1006))),FALSE),OR(ISNUMBER(FIND(";"&amp;UPPER(TRIM(Datos!Z327&amp;""))&amp;"=",Z$1007)),ISNUMBER(FIND(";"&amp;UPPER(TRIM(Datos!Z327&amp;""))&amp;";",Z$1007))),OR(UPPER(TRIM(Datos!Z327&amp;""))="SÍ",UPPER(TRIM(Datos!Z327&amp;""))="SI",UPPER(TRIM(Datos!Z327&amp;""))="NO"),IF(ISNUMBER(Datos!Z327),AND(OR(Z$1005="",Datos!Z327&gt;=Z$1005),OR(Z$1006="",Datos!Z327&lt;=Z$1006)),FALSE),TRUE))))</f>
        <v>0.0</v>
      </c>
      <c r="AA327">
        <f>IF(Datos!AA327="",0,IF(AND(AA$1008&lt;&gt;"",Datos!AA327=AA$1008),0,IF(AA$1004=0,0,1-CHOOSE(AA$1004,IF(ISNUMBER(Datos!AA327),AND(OR(AA$1005="",Datos!AA327&gt;=AA$1005),OR(AA$1006="",Datos!AA327&lt;=AA$1006)),FALSE),IF(ISNUMBER(Datos!AA327),AND(Datos!AA327=INT(Datos!AA327),AND(OR(AA$1005="",Datos!AA327&gt;=AA$1005),OR(AA$1006="",Datos!AA327&lt;=AA$1006))),FALSE),OR(ISNUMBER(FIND(";"&amp;UPPER(TRIM(Datos!AA327&amp;""))&amp;"=",AA$1007)),ISNUMBER(FIND(";"&amp;UPPER(TRIM(Datos!AA327&amp;""))&amp;";",AA$1007))),OR(UPPER(TRIM(Datos!AA327&amp;""))="SÍ",UPPER(TRIM(Datos!AA327&amp;""))="SI",UPPER(TRIM(Datos!AA327&amp;""))="NO"),IF(ISNUMBER(Datos!AA327),AND(OR(AA$1005="",Datos!AA327&gt;=AA$1005),OR(AA$1006="",Datos!AA327&lt;=AA$1006)),FALSE),TRUE))))</f>
        <v>0.0</v>
      </c>
      <c r="AB327">
        <f>IF(Datos!AB327="",0,IF(AND(AB$1008&lt;&gt;"",Datos!AB327=AB$1008),0,IF(AB$1004=0,0,1-CHOOSE(AB$1004,IF(ISNUMBER(Datos!AB327),AND(OR(AB$1005="",Datos!AB327&gt;=AB$1005),OR(AB$1006="",Datos!AB327&lt;=AB$1006)),FALSE),IF(ISNUMBER(Datos!AB327),AND(Datos!AB327=INT(Datos!AB327),AND(OR(AB$1005="",Datos!AB327&gt;=AB$1005),OR(AB$1006="",Datos!AB327&lt;=AB$1006))),FALSE),OR(ISNUMBER(FIND(";"&amp;UPPER(TRIM(Datos!AB327&amp;""))&amp;"=",AB$1007)),ISNUMBER(FIND(";"&amp;UPPER(TRIM(Datos!AB327&amp;""))&amp;";",AB$1007))),OR(UPPER(TRIM(Datos!AB327&amp;""))="SÍ",UPPER(TRIM(Datos!AB327&amp;""))="SI",UPPER(TRIM(Datos!AB327&amp;""))="NO"),IF(ISNUMBER(Datos!AB327),AND(OR(AB$1005="",Datos!AB327&gt;=AB$1005),OR(AB$1006="",Datos!AB327&lt;=AB$1006)),FALSE),TRUE))))</f>
        <v>0.0</v>
      </c>
      <c r="AC327">
        <f>IF(Datos!AC327="",0,IF(AND(AC$1008&lt;&gt;"",Datos!AC327=AC$1008),0,IF(AC$1004=0,0,1-CHOOSE(AC$1004,IF(ISNUMBER(Datos!AC327),AND(OR(AC$1005="",Datos!AC327&gt;=AC$1005),OR(AC$1006="",Datos!AC327&lt;=AC$1006)),FALSE),IF(ISNUMBER(Datos!AC327),AND(Datos!AC327=INT(Datos!AC327),AND(OR(AC$1005="",Datos!AC327&gt;=AC$1005),OR(AC$1006="",Datos!AC327&lt;=AC$1006))),FALSE),OR(ISNUMBER(FIND(";"&amp;UPPER(TRIM(Datos!AC327&amp;""))&amp;"=",AC$1007)),ISNUMBER(FIND(";"&amp;UPPER(TRIM(Datos!AC327&amp;""))&amp;";",AC$1007))),OR(UPPER(TRIM(Datos!AC327&amp;""))="SÍ",UPPER(TRIM(Datos!AC327&amp;""))="SI",UPPER(TRIM(Datos!AC327&amp;""))="NO"),IF(ISNUMBER(Datos!AC327),AND(OR(AC$1005="",Datos!AC327&gt;=AC$1005),OR(AC$1006="",Datos!AC327&lt;=AC$1006)),FALSE),TRUE))))</f>
        <v>0.0</v>
      </c>
      <c r="AD327">
        <f>IF(Datos!AD327="",0,IF(AND(AD$1008&lt;&gt;"",Datos!AD327=AD$1008),0,IF(AD$1004=0,0,1-CHOOSE(AD$1004,IF(ISNUMBER(Datos!AD327),AND(OR(AD$1005="",Datos!AD327&gt;=AD$1005),OR(AD$1006="",Datos!AD327&lt;=AD$1006)),FALSE),IF(ISNUMBER(Datos!AD327),AND(Datos!AD327=INT(Datos!AD327),AND(OR(AD$1005="",Datos!AD327&gt;=AD$1005),OR(AD$1006="",Datos!AD327&lt;=AD$1006))),FALSE),OR(ISNUMBER(FIND(";"&amp;UPPER(TRIM(Datos!AD327&amp;""))&amp;"=",AD$1007)),ISNUMBER(FIND(";"&amp;UPPER(TRIM(Datos!AD327&amp;""))&amp;";",AD$1007))),OR(UPPER(TRIM(Datos!AD327&amp;""))="SÍ",UPPER(TRIM(Datos!AD327&amp;""))="SI",UPPER(TRIM(Datos!AD327&amp;""))="NO"),IF(ISNUMBER(Datos!AD327),AND(OR(AD$1005="",Datos!AD327&gt;=AD$1005),OR(AD$1006="",Datos!AD327&lt;=AD$1006)),FALSE),TRUE))))</f>
        <v>0.0</v>
      </c>
      <c r="AE327">
        <f>IF(Datos!AE327="",0,IF(AND(AE$1008&lt;&gt;"",Datos!AE327=AE$1008),0,IF(AE$1004=0,0,1-CHOOSE(AE$1004,IF(ISNUMBER(Datos!AE327),AND(OR(AE$1005="",Datos!AE327&gt;=AE$1005),OR(AE$1006="",Datos!AE327&lt;=AE$1006)),FALSE),IF(ISNUMBER(Datos!AE327),AND(Datos!AE327=INT(Datos!AE327),AND(OR(AE$1005="",Datos!AE327&gt;=AE$1005),OR(AE$1006="",Datos!AE327&lt;=AE$1006))),FALSE),OR(ISNUMBER(FIND(";"&amp;UPPER(TRIM(Datos!AE327&amp;""))&amp;"=",AE$1007)),ISNUMBER(FIND(";"&amp;UPPER(TRIM(Datos!AE327&amp;""))&amp;";",AE$1007))),OR(UPPER(TRIM(Datos!AE327&amp;""))="SÍ",UPPER(TRIM(Datos!AE327&amp;""))="SI",UPPER(TRIM(Datos!AE327&amp;""))="NO"),IF(ISNUMBER(Datos!AE327),AND(OR(AE$1005="",Datos!AE327&gt;=AE$1005),OR(AE$1006="",Datos!AE327&lt;=AE$1006)),FALSE),TRUE))))</f>
        <v>0.0</v>
      </c>
    </row>
    <row r="328" spans="2:31">
      <c r="B328">
        <f>IF(Datos!B328="",0,IF(AND(B$1008&lt;&gt;"",Datos!B328=B$1008),0,IF(B$1004=0,0,1-CHOOSE(B$1004,IF(ISNUMBER(Datos!B328),AND(OR(B$1005="",Datos!B328&gt;=B$1005),OR(B$1006="",Datos!B328&lt;=B$1006)),FALSE),IF(ISNUMBER(Datos!B328),AND(Datos!B328=INT(Datos!B328),AND(OR(B$1005="",Datos!B328&gt;=B$1005),OR(B$1006="",Datos!B328&lt;=B$1006))),FALSE),OR(ISNUMBER(FIND(";"&amp;UPPER(TRIM(Datos!B328&amp;""))&amp;"=",B$1007)),ISNUMBER(FIND(";"&amp;UPPER(TRIM(Datos!B328&amp;""))&amp;";",B$1007))),OR(UPPER(TRIM(Datos!B328&amp;""))="SÍ",UPPER(TRIM(Datos!B328&amp;""))="SI",UPPER(TRIM(Datos!B328&amp;""))="NO"),IF(ISNUMBER(Datos!B328),AND(OR(B$1005="",Datos!B328&gt;=B$1005),OR(B$1006="",Datos!B328&lt;=B$1006)),FALSE),TRUE))))</f>
        <v>0.0</v>
      </c>
      <c r="C328">
        <f>IF(Datos!C328="",0,IF(AND(C$1008&lt;&gt;"",Datos!C328=C$1008),0,IF(C$1004=0,0,1-CHOOSE(C$1004,IF(ISNUMBER(Datos!C328),AND(OR(C$1005="",Datos!C328&gt;=C$1005),OR(C$1006="",Datos!C328&lt;=C$1006)),FALSE),IF(ISNUMBER(Datos!C328),AND(Datos!C328=INT(Datos!C328),AND(OR(C$1005="",Datos!C328&gt;=C$1005),OR(C$1006="",Datos!C328&lt;=C$1006))),FALSE),OR(ISNUMBER(FIND(";"&amp;UPPER(TRIM(Datos!C328&amp;""))&amp;"=",C$1007)),ISNUMBER(FIND(";"&amp;UPPER(TRIM(Datos!C328&amp;""))&amp;";",C$1007))),OR(UPPER(TRIM(Datos!C328&amp;""))="SÍ",UPPER(TRIM(Datos!C328&amp;""))="SI",UPPER(TRIM(Datos!C328&amp;""))="NO"),IF(ISNUMBER(Datos!C328),AND(OR(C$1005="",Datos!C328&gt;=C$1005),OR(C$1006="",Datos!C328&lt;=C$1006)),FALSE),TRUE))))</f>
        <v>0.0</v>
      </c>
      <c r="D328">
        <f>IF(Datos!D328="",0,IF(AND(D$1008&lt;&gt;"",Datos!D328=D$1008),0,IF(D$1004=0,0,1-CHOOSE(D$1004,IF(ISNUMBER(Datos!D328),AND(OR(D$1005="",Datos!D328&gt;=D$1005),OR(D$1006="",Datos!D328&lt;=D$1006)),FALSE),IF(ISNUMBER(Datos!D328),AND(Datos!D328=INT(Datos!D328),AND(OR(D$1005="",Datos!D328&gt;=D$1005),OR(D$1006="",Datos!D328&lt;=D$1006))),FALSE),OR(ISNUMBER(FIND(";"&amp;UPPER(TRIM(Datos!D328&amp;""))&amp;"=",D$1007)),ISNUMBER(FIND(";"&amp;UPPER(TRIM(Datos!D328&amp;""))&amp;";",D$1007))),OR(UPPER(TRIM(Datos!D328&amp;""))="SÍ",UPPER(TRIM(Datos!D328&amp;""))="SI",UPPER(TRIM(Datos!D328&amp;""))="NO"),IF(ISNUMBER(Datos!D328),AND(OR(D$1005="",Datos!D328&gt;=D$1005),OR(D$1006="",Datos!D328&lt;=D$1006)),FALSE),TRUE))))</f>
        <v>0.0</v>
      </c>
      <c r="E328">
        <f>IF(Datos!E328="",0,IF(AND(E$1008&lt;&gt;"",Datos!E328=E$1008),0,IF(E$1004=0,0,1-CHOOSE(E$1004,IF(ISNUMBER(Datos!E328),AND(OR(E$1005="",Datos!E328&gt;=E$1005),OR(E$1006="",Datos!E328&lt;=E$1006)),FALSE),IF(ISNUMBER(Datos!E328),AND(Datos!E328=INT(Datos!E328),AND(OR(E$1005="",Datos!E328&gt;=E$1005),OR(E$1006="",Datos!E328&lt;=E$1006))),FALSE),OR(ISNUMBER(FIND(";"&amp;UPPER(TRIM(Datos!E328&amp;""))&amp;"=",E$1007)),ISNUMBER(FIND(";"&amp;UPPER(TRIM(Datos!E328&amp;""))&amp;";",E$1007))),OR(UPPER(TRIM(Datos!E328&amp;""))="SÍ",UPPER(TRIM(Datos!E328&amp;""))="SI",UPPER(TRIM(Datos!E328&amp;""))="NO"),IF(ISNUMBER(Datos!E328),AND(OR(E$1005="",Datos!E328&gt;=E$1005),OR(E$1006="",Datos!E328&lt;=E$1006)),FALSE),TRUE))))</f>
        <v>0.0</v>
      </c>
      <c r="F328">
        <f>IF(Datos!F328="",0,IF(AND(F$1008&lt;&gt;"",Datos!F328=F$1008),0,IF(F$1004=0,0,1-CHOOSE(F$1004,IF(ISNUMBER(Datos!F328),AND(OR(F$1005="",Datos!F328&gt;=F$1005),OR(F$1006="",Datos!F328&lt;=F$1006)),FALSE),IF(ISNUMBER(Datos!F328),AND(Datos!F328=INT(Datos!F328),AND(OR(F$1005="",Datos!F328&gt;=F$1005),OR(F$1006="",Datos!F328&lt;=F$1006))),FALSE),OR(ISNUMBER(FIND(";"&amp;UPPER(TRIM(Datos!F328&amp;""))&amp;"=",F$1007)),ISNUMBER(FIND(";"&amp;UPPER(TRIM(Datos!F328&amp;""))&amp;";",F$1007))),OR(UPPER(TRIM(Datos!F328&amp;""))="SÍ",UPPER(TRIM(Datos!F328&amp;""))="SI",UPPER(TRIM(Datos!F328&amp;""))="NO"),IF(ISNUMBER(Datos!F328),AND(OR(F$1005="",Datos!F328&gt;=F$1005),OR(F$1006="",Datos!F328&lt;=F$1006)),FALSE),TRUE))))</f>
        <v>0.0</v>
      </c>
      <c r="G328">
        <f>IF(Datos!G328="",0,IF(AND(G$1008&lt;&gt;"",Datos!G328=G$1008),0,IF(G$1004=0,0,1-CHOOSE(G$1004,IF(ISNUMBER(Datos!G328),AND(OR(G$1005="",Datos!G328&gt;=G$1005),OR(G$1006="",Datos!G328&lt;=G$1006)),FALSE),IF(ISNUMBER(Datos!G328),AND(Datos!G328=INT(Datos!G328),AND(OR(G$1005="",Datos!G328&gt;=G$1005),OR(G$1006="",Datos!G328&lt;=G$1006))),FALSE),OR(ISNUMBER(FIND(";"&amp;UPPER(TRIM(Datos!G328&amp;""))&amp;"=",G$1007)),ISNUMBER(FIND(";"&amp;UPPER(TRIM(Datos!G328&amp;""))&amp;";",G$1007))),OR(UPPER(TRIM(Datos!G328&amp;""))="SÍ",UPPER(TRIM(Datos!G328&amp;""))="SI",UPPER(TRIM(Datos!G328&amp;""))="NO"),IF(ISNUMBER(Datos!G328),AND(OR(G$1005="",Datos!G328&gt;=G$1005),OR(G$1006="",Datos!G328&lt;=G$1006)),FALSE),TRUE))))</f>
        <v>0.0</v>
      </c>
      <c r="H328">
        <f>IF(Datos!H328="",0,IF(AND(H$1008&lt;&gt;"",Datos!H328=H$1008),0,IF(H$1004=0,0,1-CHOOSE(H$1004,IF(ISNUMBER(Datos!H328),AND(OR(H$1005="",Datos!H328&gt;=H$1005),OR(H$1006="",Datos!H328&lt;=H$1006)),FALSE),IF(ISNUMBER(Datos!H328),AND(Datos!H328=INT(Datos!H328),AND(OR(H$1005="",Datos!H328&gt;=H$1005),OR(H$1006="",Datos!H328&lt;=H$1006))),FALSE),OR(ISNUMBER(FIND(";"&amp;UPPER(TRIM(Datos!H328&amp;""))&amp;"=",H$1007)),ISNUMBER(FIND(";"&amp;UPPER(TRIM(Datos!H328&amp;""))&amp;";",H$1007))),OR(UPPER(TRIM(Datos!H328&amp;""))="SÍ",UPPER(TRIM(Datos!H328&amp;""))="SI",UPPER(TRIM(Datos!H328&amp;""))="NO"),IF(ISNUMBER(Datos!H328),AND(OR(H$1005="",Datos!H328&gt;=H$1005),OR(H$1006="",Datos!H328&lt;=H$1006)),FALSE),TRUE))))</f>
        <v>0.0</v>
      </c>
      <c r="I328">
        <f>IF(Datos!I328="",0,IF(AND(I$1008&lt;&gt;"",Datos!I328=I$1008),0,IF(I$1004=0,0,1-CHOOSE(I$1004,IF(ISNUMBER(Datos!I328),AND(OR(I$1005="",Datos!I328&gt;=I$1005),OR(I$1006="",Datos!I328&lt;=I$1006)),FALSE),IF(ISNUMBER(Datos!I328),AND(Datos!I328=INT(Datos!I328),AND(OR(I$1005="",Datos!I328&gt;=I$1005),OR(I$1006="",Datos!I328&lt;=I$1006))),FALSE),OR(ISNUMBER(FIND(";"&amp;UPPER(TRIM(Datos!I328&amp;""))&amp;"=",I$1007)),ISNUMBER(FIND(";"&amp;UPPER(TRIM(Datos!I328&amp;""))&amp;";",I$1007))),OR(UPPER(TRIM(Datos!I328&amp;""))="SÍ",UPPER(TRIM(Datos!I328&amp;""))="SI",UPPER(TRIM(Datos!I328&amp;""))="NO"),IF(ISNUMBER(Datos!I328),AND(OR(I$1005="",Datos!I328&gt;=I$1005),OR(I$1006="",Datos!I328&lt;=I$1006)),FALSE),TRUE))))</f>
        <v>0.0</v>
      </c>
      <c r="J328">
        <f>IF(Datos!J328="",0,IF(AND(J$1008&lt;&gt;"",Datos!J328=J$1008),0,IF(J$1004=0,0,1-CHOOSE(J$1004,IF(ISNUMBER(Datos!J328),AND(OR(J$1005="",Datos!J328&gt;=J$1005),OR(J$1006="",Datos!J328&lt;=J$1006)),FALSE),IF(ISNUMBER(Datos!J328),AND(Datos!J328=INT(Datos!J328),AND(OR(J$1005="",Datos!J328&gt;=J$1005),OR(J$1006="",Datos!J328&lt;=J$1006))),FALSE),OR(ISNUMBER(FIND(";"&amp;UPPER(TRIM(Datos!J328&amp;""))&amp;"=",J$1007)),ISNUMBER(FIND(";"&amp;UPPER(TRIM(Datos!J328&amp;""))&amp;";",J$1007))),OR(UPPER(TRIM(Datos!J328&amp;""))="SÍ",UPPER(TRIM(Datos!J328&amp;""))="SI",UPPER(TRIM(Datos!J328&amp;""))="NO"),IF(ISNUMBER(Datos!J328),AND(OR(J$1005="",Datos!J328&gt;=J$1005),OR(J$1006="",Datos!J328&lt;=J$1006)),FALSE),TRUE))))</f>
        <v>0.0</v>
      </c>
      <c r="K328">
        <f>IF(Datos!K328="",0,IF(AND(K$1008&lt;&gt;"",Datos!K328=K$1008),0,IF(K$1004=0,0,1-CHOOSE(K$1004,IF(ISNUMBER(Datos!K328),AND(OR(K$1005="",Datos!K328&gt;=K$1005),OR(K$1006="",Datos!K328&lt;=K$1006)),FALSE),IF(ISNUMBER(Datos!K328),AND(Datos!K328=INT(Datos!K328),AND(OR(K$1005="",Datos!K328&gt;=K$1005),OR(K$1006="",Datos!K328&lt;=K$1006))),FALSE),OR(ISNUMBER(FIND(";"&amp;UPPER(TRIM(Datos!K328&amp;""))&amp;"=",K$1007)),ISNUMBER(FIND(";"&amp;UPPER(TRIM(Datos!K328&amp;""))&amp;";",K$1007))),OR(UPPER(TRIM(Datos!K328&amp;""))="SÍ",UPPER(TRIM(Datos!K328&amp;""))="SI",UPPER(TRIM(Datos!K328&amp;""))="NO"),IF(ISNUMBER(Datos!K328),AND(OR(K$1005="",Datos!K328&gt;=K$1005),OR(K$1006="",Datos!K328&lt;=K$1006)),FALSE),TRUE))))</f>
        <v>0.0</v>
      </c>
      <c r="L328">
        <f>IF(Datos!L328="",0,IF(AND(L$1008&lt;&gt;"",Datos!L328=L$1008),0,IF(L$1004=0,0,1-CHOOSE(L$1004,IF(ISNUMBER(Datos!L328),AND(OR(L$1005="",Datos!L328&gt;=L$1005),OR(L$1006="",Datos!L328&lt;=L$1006)),FALSE),IF(ISNUMBER(Datos!L328),AND(Datos!L328=INT(Datos!L328),AND(OR(L$1005="",Datos!L328&gt;=L$1005),OR(L$1006="",Datos!L328&lt;=L$1006))),FALSE),OR(ISNUMBER(FIND(";"&amp;UPPER(TRIM(Datos!L328&amp;""))&amp;"=",L$1007)),ISNUMBER(FIND(";"&amp;UPPER(TRIM(Datos!L328&amp;""))&amp;";",L$1007))),OR(UPPER(TRIM(Datos!L328&amp;""))="SÍ",UPPER(TRIM(Datos!L328&amp;""))="SI",UPPER(TRIM(Datos!L328&amp;""))="NO"),IF(ISNUMBER(Datos!L328),AND(OR(L$1005="",Datos!L328&gt;=L$1005),OR(L$1006="",Datos!L328&lt;=L$1006)),FALSE),TRUE))))</f>
        <v>0.0</v>
      </c>
      <c r="M328">
        <f>IF(Datos!M328="",0,IF(AND(M$1008&lt;&gt;"",Datos!M328=M$1008),0,IF(M$1004=0,0,1-CHOOSE(M$1004,IF(ISNUMBER(Datos!M328),AND(OR(M$1005="",Datos!M328&gt;=M$1005),OR(M$1006="",Datos!M328&lt;=M$1006)),FALSE),IF(ISNUMBER(Datos!M328),AND(Datos!M328=INT(Datos!M328),AND(OR(M$1005="",Datos!M328&gt;=M$1005),OR(M$1006="",Datos!M328&lt;=M$1006))),FALSE),OR(ISNUMBER(FIND(";"&amp;UPPER(TRIM(Datos!M328&amp;""))&amp;"=",M$1007)),ISNUMBER(FIND(";"&amp;UPPER(TRIM(Datos!M328&amp;""))&amp;";",M$1007))),OR(UPPER(TRIM(Datos!M328&amp;""))="SÍ",UPPER(TRIM(Datos!M328&amp;""))="SI",UPPER(TRIM(Datos!M328&amp;""))="NO"),IF(ISNUMBER(Datos!M328),AND(OR(M$1005="",Datos!M328&gt;=M$1005),OR(M$1006="",Datos!M328&lt;=M$1006)),FALSE),TRUE))))</f>
        <v>0.0</v>
      </c>
      <c r="N328">
        <f>IF(Datos!N328="",0,IF(AND(N$1008&lt;&gt;"",Datos!N328=N$1008),0,IF(N$1004=0,0,1-CHOOSE(N$1004,IF(ISNUMBER(Datos!N328),AND(OR(N$1005="",Datos!N328&gt;=N$1005),OR(N$1006="",Datos!N328&lt;=N$1006)),FALSE),IF(ISNUMBER(Datos!N328),AND(Datos!N328=INT(Datos!N328),AND(OR(N$1005="",Datos!N328&gt;=N$1005),OR(N$1006="",Datos!N328&lt;=N$1006))),FALSE),OR(ISNUMBER(FIND(";"&amp;UPPER(TRIM(Datos!N328&amp;""))&amp;"=",N$1007)),ISNUMBER(FIND(";"&amp;UPPER(TRIM(Datos!N328&amp;""))&amp;";",N$1007))),OR(UPPER(TRIM(Datos!N328&amp;""))="SÍ",UPPER(TRIM(Datos!N328&amp;""))="SI",UPPER(TRIM(Datos!N328&amp;""))="NO"),IF(ISNUMBER(Datos!N328),AND(OR(N$1005="",Datos!N328&gt;=N$1005),OR(N$1006="",Datos!N328&lt;=N$1006)),FALSE),TRUE))))</f>
        <v>0.0</v>
      </c>
      <c r="O328">
        <f>IF(Datos!O328="",0,IF(AND(O$1008&lt;&gt;"",Datos!O328=O$1008),0,IF(O$1004=0,0,1-CHOOSE(O$1004,IF(ISNUMBER(Datos!O328),AND(OR(O$1005="",Datos!O328&gt;=O$1005),OR(O$1006="",Datos!O328&lt;=O$1006)),FALSE),IF(ISNUMBER(Datos!O328),AND(Datos!O328=INT(Datos!O328),AND(OR(O$1005="",Datos!O328&gt;=O$1005),OR(O$1006="",Datos!O328&lt;=O$1006))),FALSE),OR(ISNUMBER(FIND(";"&amp;UPPER(TRIM(Datos!O328&amp;""))&amp;"=",O$1007)),ISNUMBER(FIND(";"&amp;UPPER(TRIM(Datos!O328&amp;""))&amp;";",O$1007))),OR(UPPER(TRIM(Datos!O328&amp;""))="SÍ",UPPER(TRIM(Datos!O328&amp;""))="SI",UPPER(TRIM(Datos!O328&amp;""))="NO"),IF(ISNUMBER(Datos!O328),AND(OR(O$1005="",Datos!O328&gt;=O$1005),OR(O$1006="",Datos!O328&lt;=O$1006)),FALSE),TRUE))))</f>
        <v>0.0</v>
      </c>
      <c r="P328">
        <f>IF(Datos!P328="",0,IF(AND(P$1008&lt;&gt;"",Datos!P328=P$1008),0,IF(P$1004=0,0,1-CHOOSE(P$1004,IF(ISNUMBER(Datos!P328),AND(OR(P$1005="",Datos!P328&gt;=P$1005),OR(P$1006="",Datos!P328&lt;=P$1006)),FALSE),IF(ISNUMBER(Datos!P328),AND(Datos!P328=INT(Datos!P328),AND(OR(P$1005="",Datos!P328&gt;=P$1005),OR(P$1006="",Datos!P328&lt;=P$1006))),FALSE),OR(ISNUMBER(FIND(";"&amp;UPPER(TRIM(Datos!P328&amp;""))&amp;"=",P$1007)),ISNUMBER(FIND(";"&amp;UPPER(TRIM(Datos!P328&amp;""))&amp;";",P$1007))),OR(UPPER(TRIM(Datos!P328&amp;""))="SÍ",UPPER(TRIM(Datos!P328&amp;""))="SI",UPPER(TRIM(Datos!P328&amp;""))="NO"),IF(ISNUMBER(Datos!P328),AND(OR(P$1005="",Datos!P328&gt;=P$1005),OR(P$1006="",Datos!P328&lt;=P$1006)),FALSE),TRUE))))</f>
        <v>0.0</v>
      </c>
      <c r="Q328">
        <f>IF(Datos!Q328="",0,IF(AND(Q$1008&lt;&gt;"",Datos!Q328=Q$1008),0,IF(Q$1004=0,0,1-CHOOSE(Q$1004,IF(ISNUMBER(Datos!Q328),AND(OR(Q$1005="",Datos!Q328&gt;=Q$1005),OR(Q$1006="",Datos!Q328&lt;=Q$1006)),FALSE),IF(ISNUMBER(Datos!Q328),AND(Datos!Q328=INT(Datos!Q328),AND(OR(Q$1005="",Datos!Q328&gt;=Q$1005),OR(Q$1006="",Datos!Q328&lt;=Q$1006))),FALSE),OR(ISNUMBER(FIND(";"&amp;UPPER(TRIM(Datos!Q328&amp;""))&amp;"=",Q$1007)),ISNUMBER(FIND(";"&amp;UPPER(TRIM(Datos!Q328&amp;""))&amp;";",Q$1007))),OR(UPPER(TRIM(Datos!Q328&amp;""))="SÍ",UPPER(TRIM(Datos!Q328&amp;""))="SI",UPPER(TRIM(Datos!Q328&amp;""))="NO"),IF(ISNUMBER(Datos!Q328),AND(OR(Q$1005="",Datos!Q328&gt;=Q$1005),OR(Q$1006="",Datos!Q328&lt;=Q$1006)),FALSE),TRUE))))</f>
        <v>0.0</v>
      </c>
      <c r="R328">
        <f>IF(Datos!R328="",0,IF(AND(R$1008&lt;&gt;"",Datos!R328=R$1008),0,IF(R$1004=0,0,1-CHOOSE(R$1004,IF(ISNUMBER(Datos!R328),AND(OR(R$1005="",Datos!R328&gt;=R$1005),OR(R$1006="",Datos!R328&lt;=R$1006)),FALSE),IF(ISNUMBER(Datos!R328),AND(Datos!R328=INT(Datos!R328),AND(OR(R$1005="",Datos!R328&gt;=R$1005),OR(R$1006="",Datos!R328&lt;=R$1006))),FALSE),OR(ISNUMBER(FIND(";"&amp;UPPER(TRIM(Datos!R328&amp;""))&amp;"=",R$1007)),ISNUMBER(FIND(";"&amp;UPPER(TRIM(Datos!R328&amp;""))&amp;";",R$1007))),OR(UPPER(TRIM(Datos!R328&amp;""))="SÍ",UPPER(TRIM(Datos!R328&amp;""))="SI",UPPER(TRIM(Datos!R328&amp;""))="NO"),IF(ISNUMBER(Datos!R328),AND(OR(R$1005="",Datos!R328&gt;=R$1005),OR(R$1006="",Datos!R328&lt;=R$1006)),FALSE),TRUE))))</f>
        <v>0.0</v>
      </c>
      <c r="S328">
        <f>IF(Datos!S328="",0,IF(AND(S$1008&lt;&gt;"",Datos!S328=S$1008),0,IF(S$1004=0,0,1-CHOOSE(S$1004,IF(ISNUMBER(Datos!S328),AND(OR(S$1005="",Datos!S328&gt;=S$1005),OR(S$1006="",Datos!S328&lt;=S$1006)),FALSE),IF(ISNUMBER(Datos!S328),AND(Datos!S328=INT(Datos!S328),AND(OR(S$1005="",Datos!S328&gt;=S$1005),OR(S$1006="",Datos!S328&lt;=S$1006))),FALSE),OR(ISNUMBER(FIND(";"&amp;UPPER(TRIM(Datos!S328&amp;""))&amp;"=",S$1007)),ISNUMBER(FIND(";"&amp;UPPER(TRIM(Datos!S328&amp;""))&amp;";",S$1007))),OR(UPPER(TRIM(Datos!S328&amp;""))="SÍ",UPPER(TRIM(Datos!S328&amp;""))="SI",UPPER(TRIM(Datos!S328&amp;""))="NO"),IF(ISNUMBER(Datos!S328),AND(OR(S$1005="",Datos!S328&gt;=S$1005),OR(S$1006="",Datos!S328&lt;=S$1006)),FALSE),TRUE))))</f>
        <v>0.0</v>
      </c>
      <c r="T328">
        <f>IF(Datos!T328="",0,IF(AND(T$1008&lt;&gt;"",Datos!T328=T$1008),0,IF(T$1004=0,0,1-CHOOSE(T$1004,IF(ISNUMBER(Datos!T328),AND(OR(T$1005="",Datos!T328&gt;=T$1005),OR(T$1006="",Datos!T328&lt;=T$1006)),FALSE),IF(ISNUMBER(Datos!T328),AND(Datos!T328=INT(Datos!T328),AND(OR(T$1005="",Datos!T328&gt;=T$1005),OR(T$1006="",Datos!T328&lt;=T$1006))),FALSE),OR(ISNUMBER(FIND(";"&amp;UPPER(TRIM(Datos!T328&amp;""))&amp;"=",T$1007)),ISNUMBER(FIND(";"&amp;UPPER(TRIM(Datos!T328&amp;""))&amp;";",T$1007))),OR(UPPER(TRIM(Datos!T328&amp;""))="SÍ",UPPER(TRIM(Datos!T328&amp;""))="SI",UPPER(TRIM(Datos!T328&amp;""))="NO"),IF(ISNUMBER(Datos!T328),AND(OR(T$1005="",Datos!T328&gt;=T$1005),OR(T$1006="",Datos!T328&lt;=T$1006)),FALSE),TRUE))))</f>
        <v>0.0</v>
      </c>
      <c r="U328">
        <f>IF(Datos!U328="",0,IF(AND(U$1008&lt;&gt;"",Datos!U328=U$1008),0,IF(U$1004=0,0,1-CHOOSE(U$1004,IF(ISNUMBER(Datos!U328),AND(OR(U$1005="",Datos!U328&gt;=U$1005),OR(U$1006="",Datos!U328&lt;=U$1006)),FALSE),IF(ISNUMBER(Datos!U328),AND(Datos!U328=INT(Datos!U328),AND(OR(U$1005="",Datos!U328&gt;=U$1005),OR(U$1006="",Datos!U328&lt;=U$1006))),FALSE),OR(ISNUMBER(FIND(";"&amp;UPPER(TRIM(Datos!U328&amp;""))&amp;"=",U$1007)),ISNUMBER(FIND(";"&amp;UPPER(TRIM(Datos!U328&amp;""))&amp;";",U$1007))),OR(UPPER(TRIM(Datos!U328&amp;""))="SÍ",UPPER(TRIM(Datos!U328&amp;""))="SI",UPPER(TRIM(Datos!U328&amp;""))="NO"),IF(ISNUMBER(Datos!U328),AND(OR(U$1005="",Datos!U328&gt;=U$1005),OR(U$1006="",Datos!U328&lt;=U$1006)),FALSE),TRUE))))</f>
        <v>0.0</v>
      </c>
      <c r="V328">
        <f>IF(Datos!V328="",0,IF(AND(V$1008&lt;&gt;"",Datos!V328=V$1008),0,IF(V$1004=0,0,1-CHOOSE(V$1004,IF(ISNUMBER(Datos!V328),AND(OR(V$1005="",Datos!V328&gt;=V$1005),OR(V$1006="",Datos!V328&lt;=V$1006)),FALSE),IF(ISNUMBER(Datos!V328),AND(Datos!V328=INT(Datos!V328),AND(OR(V$1005="",Datos!V328&gt;=V$1005),OR(V$1006="",Datos!V328&lt;=V$1006))),FALSE),OR(ISNUMBER(FIND(";"&amp;UPPER(TRIM(Datos!V328&amp;""))&amp;"=",V$1007)),ISNUMBER(FIND(";"&amp;UPPER(TRIM(Datos!V328&amp;""))&amp;";",V$1007))),OR(UPPER(TRIM(Datos!V328&amp;""))="SÍ",UPPER(TRIM(Datos!V328&amp;""))="SI",UPPER(TRIM(Datos!V328&amp;""))="NO"),IF(ISNUMBER(Datos!V328),AND(OR(V$1005="",Datos!V328&gt;=V$1005),OR(V$1006="",Datos!V328&lt;=V$1006)),FALSE),TRUE))))</f>
        <v>0.0</v>
      </c>
      <c r="W328">
        <f>IF(Datos!W328="",0,IF(AND(W$1008&lt;&gt;"",Datos!W328=W$1008),0,IF(W$1004=0,0,1-CHOOSE(W$1004,IF(ISNUMBER(Datos!W328),AND(OR(W$1005="",Datos!W328&gt;=W$1005),OR(W$1006="",Datos!W328&lt;=W$1006)),FALSE),IF(ISNUMBER(Datos!W328),AND(Datos!W328=INT(Datos!W328),AND(OR(W$1005="",Datos!W328&gt;=W$1005),OR(W$1006="",Datos!W328&lt;=W$1006))),FALSE),OR(ISNUMBER(FIND(";"&amp;UPPER(TRIM(Datos!W328&amp;""))&amp;"=",W$1007)),ISNUMBER(FIND(";"&amp;UPPER(TRIM(Datos!W328&amp;""))&amp;";",W$1007))),OR(UPPER(TRIM(Datos!W328&amp;""))="SÍ",UPPER(TRIM(Datos!W328&amp;""))="SI",UPPER(TRIM(Datos!W328&amp;""))="NO"),IF(ISNUMBER(Datos!W328),AND(OR(W$1005="",Datos!W328&gt;=W$1005),OR(W$1006="",Datos!W328&lt;=W$1006)),FALSE),TRUE))))</f>
        <v>0.0</v>
      </c>
      <c r="X328">
        <f>IF(Datos!X328="",0,IF(AND(X$1008&lt;&gt;"",Datos!X328=X$1008),0,IF(X$1004=0,0,1-CHOOSE(X$1004,IF(ISNUMBER(Datos!X328),AND(OR(X$1005="",Datos!X328&gt;=X$1005),OR(X$1006="",Datos!X328&lt;=X$1006)),FALSE),IF(ISNUMBER(Datos!X328),AND(Datos!X328=INT(Datos!X328),AND(OR(X$1005="",Datos!X328&gt;=X$1005),OR(X$1006="",Datos!X328&lt;=X$1006))),FALSE),OR(ISNUMBER(FIND(";"&amp;UPPER(TRIM(Datos!X328&amp;""))&amp;"=",X$1007)),ISNUMBER(FIND(";"&amp;UPPER(TRIM(Datos!X328&amp;""))&amp;";",X$1007))),OR(UPPER(TRIM(Datos!X328&amp;""))="SÍ",UPPER(TRIM(Datos!X328&amp;""))="SI",UPPER(TRIM(Datos!X328&amp;""))="NO"),IF(ISNUMBER(Datos!X328),AND(OR(X$1005="",Datos!X328&gt;=X$1005),OR(X$1006="",Datos!X328&lt;=X$1006)),FALSE),TRUE))))</f>
        <v>0.0</v>
      </c>
      <c r="Y328">
        <f>IF(Datos!Y328="",0,IF(AND(Y$1008&lt;&gt;"",Datos!Y328=Y$1008),0,IF(Y$1004=0,0,1-CHOOSE(Y$1004,IF(ISNUMBER(Datos!Y328),AND(OR(Y$1005="",Datos!Y328&gt;=Y$1005),OR(Y$1006="",Datos!Y328&lt;=Y$1006)),FALSE),IF(ISNUMBER(Datos!Y328),AND(Datos!Y328=INT(Datos!Y328),AND(OR(Y$1005="",Datos!Y328&gt;=Y$1005),OR(Y$1006="",Datos!Y328&lt;=Y$1006))),FALSE),OR(ISNUMBER(FIND(";"&amp;UPPER(TRIM(Datos!Y328&amp;""))&amp;"=",Y$1007)),ISNUMBER(FIND(";"&amp;UPPER(TRIM(Datos!Y328&amp;""))&amp;";",Y$1007))),OR(UPPER(TRIM(Datos!Y328&amp;""))="SÍ",UPPER(TRIM(Datos!Y328&amp;""))="SI",UPPER(TRIM(Datos!Y328&amp;""))="NO"),IF(ISNUMBER(Datos!Y328),AND(OR(Y$1005="",Datos!Y328&gt;=Y$1005),OR(Y$1006="",Datos!Y328&lt;=Y$1006)),FALSE),TRUE))))</f>
        <v>0.0</v>
      </c>
      <c r="Z328">
        <f>IF(Datos!Z328="",0,IF(AND(Z$1008&lt;&gt;"",Datos!Z328=Z$1008),0,IF(Z$1004=0,0,1-CHOOSE(Z$1004,IF(ISNUMBER(Datos!Z328),AND(OR(Z$1005="",Datos!Z328&gt;=Z$1005),OR(Z$1006="",Datos!Z328&lt;=Z$1006)),FALSE),IF(ISNUMBER(Datos!Z328),AND(Datos!Z328=INT(Datos!Z328),AND(OR(Z$1005="",Datos!Z328&gt;=Z$1005),OR(Z$1006="",Datos!Z328&lt;=Z$1006))),FALSE),OR(ISNUMBER(FIND(";"&amp;UPPER(TRIM(Datos!Z328&amp;""))&amp;"=",Z$1007)),ISNUMBER(FIND(";"&amp;UPPER(TRIM(Datos!Z328&amp;""))&amp;";",Z$1007))),OR(UPPER(TRIM(Datos!Z328&amp;""))="SÍ",UPPER(TRIM(Datos!Z328&amp;""))="SI",UPPER(TRIM(Datos!Z328&amp;""))="NO"),IF(ISNUMBER(Datos!Z328),AND(OR(Z$1005="",Datos!Z328&gt;=Z$1005),OR(Z$1006="",Datos!Z328&lt;=Z$1006)),FALSE),TRUE))))</f>
        <v>0.0</v>
      </c>
      <c r="AA328">
        <f>IF(Datos!AA328="",0,IF(AND(AA$1008&lt;&gt;"",Datos!AA328=AA$1008),0,IF(AA$1004=0,0,1-CHOOSE(AA$1004,IF(ISNUMBER(Datos!AA328),AND(OR(AA$1005="",Datos!AA328&gt;=AA$1005),OR(AA$1006="",Datos!AA328&lt;=AA$1006)),FALSE),IF(ISNUMBER(Datos!AA328),AND(Datos!AA328=INT(Datos!AA328),AND(OR(AA$1005="",Datos!AA328&gt;=AA$1005),OR(AA$1006="",Datos!AA328&lt;=AA$1006))),FALSE),OR(ISNUMBER(FIND(";"&amp;UPPER(TRIM(Datos!AA328&amp;""))&amp;"=",AA$1007)),ISNUMBER(FIND(";"&amp;UPPER(TRIM(Datos!AA328&amp;""))&amp;";",AA$1007))),OR(UPPER(TRIM(Datos!AA328&amp;""))="SÍ",UPPER(TRIM(Datos!AA328&amp;""))="SI",UPPER(TRIM(Datos!AA328&amp;""))="NO"),IF(ISNUMBER(Datos!AA328),AND(OR(AA$1005="",Datos!AA328&gt;=AA$1005),OR(AA$1006="",Datos!AA328&lt;=AA$1006)),FALSE),TRUE))))</f>
        <v>0.0</v>
      </c>
      <c r="AB328">
        <f>IF(Datos!AB328="",0,IF(AND(AB$1008&lt;&gt;"",Datos!AB328=AB$1008),0,IF(AB$1004=0,0,1-CHOOSE(AB$1004,IF(ISNUMBER(Datos!AB328),AND(OR(AB$1005="",Datos!AB328&gt;=AB$1005),OR(AB$1006="",Datos!AB328&lt;=AB$1006)),FALSE),IF(ISNUMBER(Datos!AB328),AND(Datos!AB328=INT(Datos!AB328),AND(OR(AB$1005="",Datos!AB328&gt;=AB$1005),OR(AB$1006="",Datos!AB328&lt;=AB$1006))),FALSE),OR(ISNUMBER(FIND(";"&amp;UPPER(TRIM(Datos!AB328&amp;""))&amp;"=",AB$1007)),ISNUMBER(FIND(";"&amp;UPPER(TRIM(Datos!AB328&amp;""))&amp;";",AB$1007))),OR(UPPER(TRIM(Datos!AB328&amp;""))="SÍ",UPPER(TRIM(Datos!AB328&amp;""))="SI",UPPER(TRIM(Datos!AB328&amp;""))="NO"),IF(ISNUMBER(Datos!AB328),AND(OR(AB$1005="",Datos!AB328&gt;=AB$1005),OR(AB$1006="",Datos!AB328&lt;=AB$1006)),FALSE),TRUE))))</f>
        <v>0.0</v>
      </c>
      <c r="AC328">
        <f>IF(Datos!AC328="",0,IF(AND(AC$1008&lt;&gt;"",Datos!AC328=AC$1008),0,IF(AC$1004=0,0,1-CHOOSE(AC$1004,IF(ISNUMBER(Datos!AC328),AND(OR(AC$1005="",Datos!AC328&gt;=AC$1005),OR(AC$1006="",Datos!AC328&lt;=AC$1006)),FALSE),IF(ISNUMBER(Datos!AC328),AND(Datos!AC328=INT(Datos!AC328),AND(OR(AC$1005="",Datos!AC328&gt;=AC$1005),OR(AC$1006="",Datos!AC328&lt;=AC$1006))),FALSE),OR(ISNUMBER(FIND(";"&amp;UPPER(TRIM(Datos!AC328&amp;""))&amp;"=",AC$1007)),ISNUMBER(FIND(";"&amp;UPPER(TRIM(Datos!AC328&amp;""))&amp;";",AC$1007))),OR(UPPER(TRIM(Datos!AC328&amp;""))="SÍ",UPPER(TRIM(Datos!AC328&amp;""))="SI",UPPER(TRIM(Datos!AC328&amp;""))="NO"),IF(ISNUMBER(Datos!AC328),AND(OR(AC$1005="",Datos!AC328&gt;=AC$1005),OR(AC$1006="",Datos!AC328&lt;=AC$1006)),FALSE),TRUE))))</f>
        <v>0.0</v>
      </c>
      <c r="AD328">
        <f>IF(Datos!AD328="",0,IF(AND(AD$1008&lt;&gt;"",Datos!AD328=AD$1008),0,IF(AD$1004=0,0,1-CHOOSE(AD$1004,IF(ISNUMBER(Datos!AD328),AND(OR(AD$1005="",Datos!AD328&gt;=AD$1005),OR(AD$1006="",Datos!AD328&lt;=AD$1006)),FALSE),IF(ISNUMBER(Datos!AD328),AND(Datos!AD328=INT(Datos!AD328),AND(OR(AD$1005="",Datos!AD328&gt;=AD$1005),OR(AD$1006="",Datos!AD328&lt;=AD$1006))),FALSE),OR(ISNUMBER(FIND(";"&amp;UPPER(TRIM(Datos!AD328&amp;""))&amp;"=",AD$1007)),ISNUMBER(FIND(";"&amp;UPPER(TRIM(Datos!AD328&amp;""))&amp;";",AD$1007))),OR(UPPER(TRIM(Datos!AD328&amp;""))="SÍ",UPPER(TRIM(Datos!AD328&amp;""))="SI",UPPER(TRIM(Datos!AD328&amp;""))="NO"),IF(ISNUMBER(Datos!AD328),AND(OR(AD$1005="",Datos!AD328&gt;=AD$1005),OR(AD$1006="",Datos!AD328&lt;=AD$1006)),FALSE),TRUE))))</f>
        <v>0.0</v>
      </c>
      <c r="AE328">
        <f>IF(Datos!AE328="",0,IF(AND(AE$1008&lt;&gt;"",Datos!AE328=AE$1008),0,IF(AE$1004=0,0,1-CHOOSE(AE$1004,IF(ISNUMBER(Datos!AE328),AND(OR(AE$1005="",Datos!AE328&gt;=AE$1005),OR(AE$1006="",Datos!AE328&lt;=AE$1006)),FALSE),IF(ISNUMBER(Datos!AE328),AND(Datos!AE328=INT(Datos!AE328),AND(OR(AE$1005="",Datos!AE328&gt;=AE$1005),OR(AE$1006="",Datos!AE328&lt;=AE$1006))),FALSE),OR(ISNUMBER(FIND(";"&amp;UPPER(TRIM(Datos!AE328&amp;""))&amp;"=",AE$1007)),ISNUMBER(FIND(";"&amp;UPPER(TRIM(Datos!AE328&amp;""))&amp;";",AE$1007))),OR(UPPER(TRIM(Datos!AE328&amp;""))="SÍ",UPPER(TRIM(Datos!AE328&amp;""))="SI",UPPER(TRIM(Datos!AE328&amp;""))="NO"),IF(ISNUMBER(Datos!AE328),AND(OR(AE$1005="",Datos!AE328&gt;=AE$1005),OR(AE$1006="",Datos!AE328&lt;=AE$1006)),FALSE),TRUE))))</f>
        <v>0.0</v>
      </c>
    </row>
    <row r="329" spans="2:31">
      <c r="B329">
        <f>IF(Datos!B329="",0,IF(AND(B$1008&lt;&gt;"",Datos!B329=B$1008),0,IF(B$1004=0,0,1-CHOOSE(B$1004,IF(ISNUMBER(Datos!B329),AND(OR(B$1005="",Datos!B329&gt;=B$1005),OR(B$1006="",Datos!B329&lt;=B$1006)),FALSE),IF(ISNUMBER(Datos!B329),AND(Datos!B329=INT(Datos!B329),AND(OR(B$1005="",Datos!B329&gt;=B$1005),OR(B$1006="",Datos!B329&lt;=B$1006))),FALSE),OR(ISNUMBER(FIND(";"&amp;UPPER(TRIM(Datos!B329&amp;""))&amp;"=",B$1007)),ISNUMBER(FIND(";"&amp;UPPER(TRIM(Datos!B329&amp;""))&amp;";",B$1007))),OR(UPPER(TRIM(Datos!B329&amp;""))="SÍ",UPPER(TRIM(Datos!B329&amp;""))="SI",UPPER(TRIM(Datos!B329&amp;""))="NO"),IF(ISNUMBER(Datos!B329),AND(OR(B$1005="",Datos!B329&gt;=B$1005),OR(B$1006="",Datos!B329&lt;=B$1006)),FALSE),TRUE))))</f>
        <v>0.0</v>
      </c>
      <c r="C329">
        <f>IF(Datos!C329="",0,IF(AND(C$1008&lt;&gt;"",Datos!C329=C$1008),0,IF(C$1004=0,0,1-CHOOSE(C$1004,IF(ISNUMBER(Datos!C329),AND(OR(C$1005="",Datos!C329&gt;=C$1005),OR(C$1006="",Datos!C329&lt;=C$1006)),FALSE),IF(ISNUMBER(Datos!C329),AND(Datos!C329=INT(Datos!C329),AND(OR(C$1005="",Datos!C329&gt;=C$1005),OR(C$1006="",Datos!C329&lt;=C$1006))),FALSE),OR(ISNUMBER(FIND(";"&amp;UPPER(TRIM(Datos!C329&amp;""))&amp;"=",C$1007)),ISNUMBER(FIND(";"&amp;UPPER(TRIM(Datos!C329&amp;""))&amp;";",C$1007))),OR(UPPER(TRIM(Datos!C329&amp;""))="SÍ",UPPER(TRIM(Datos!C329&amp;""))="SI",UPPER(TRIM(Datos!C329&amp;""))="NO"),IF(ISNUMBER(Datos!C329),AND(OR(C$1005="",Datos!C329&gt;=C$1005),OR(C$1006="",Datos!C329&lt;=C$1006)),FALSE),TRUE))))</f>
        <v>0.0</v>
      </c>
      <c r="D329">
        <f>IF(Datos!D329="",0,IF(AND(D$1008&lt;&gt;"",Datos!D329=D$1008),0,IF(D$1004=0,0,1-CHOOSE(D$1004,IF(ISNUMBER(Datos!D329),AND(OR(D$1005="",Datos!D329&gt;=D$1005),OR(D$1006="",Datos!D329&lt;=D$1006)),FALSE),IF(ISNUMBER(Datos!D329),AND(Datos!D329=INT(Datos!D329),AND(OR(D$1005="",Datos!D329&gt;=D$1005),OR(D$1006="",Datos!D329&lt;=D$1006))),FALSE),OR(ISNUMBER(FIND(";"&amp;UPPER(TRIM(Datos!D329&amp;""))&amp;"=",D$1007)),ISNUMBER(FIND(";"&amp;UPPER(TRIM(Datos!D329&amp;""))&amp;";",D$1007))),OR(UPPER(TRIM(Datos!D329&amp;""))="SÍ",UPPER(TRIM(Datos!D329&amp;""))="SI",UPPER(TRIM(Datos!D329&amp;""))="NO"),IF(ISNUMBER(Datos!D329),AND(OR(D$1005="",Datos!D329&gt;=D$1005),OR(D$1006="",Datos!D329&lt;=D$1006)),FALSE),TRUE))))</f>
        <v>0.0</v>
      </c>
      <c r="E329">
        <f>IF(Datos!E329="",0,IF(AND(E$1008&lt;&gt;"",Datos!E329=E$1008),0,IF(E$1004=0,0,1-CHOOSE(E$1004,IF(ISNUMBER(Datos!E329),AND(OR(E$1005="",Datos!E329&gt;=E$1005),OR(E$1006="",Datos!E329&lt;=E$1006)),FALSE),IF(ISNUMBER(Datos!E329),AND(Datos!E329=INT(Datos!E329),AND(OR(E$1005="",Datos!E329&gt;=E$1005),OR(E$1006="",Datos!E329&lt;=E$1006))),FALSE),OR(ISNUMBER(FIND(";"&amp;UPPER(TRIM(Datos!E329&amp;""))&amp;"=",E$1007)),ISNUMBER(FIND(";"&amp;UPPER(TRIM(Datos!E329&amp;""))&amp;";",E$1007))),OR(UPPER(TRIM(Datos!E329&amp;""))="SÍ",UPPER(TRIM(Datos!E329&amp;""))="SI",UPPER(TRIM(Datos!E329&amp;""))="NO"),IF(ISNUMBER(Datos!E329),AND(OR(E$1005="",Datos!E329&gt;=E$1005),OR(E$1006="",Datos!E329&lt;=E$1006)),FALSE),TRUE))))</f>
        <v>0.0</v>
      </c>
      <c r="F329">
        <f>IF(Datos!F329="",0,IF(AND(F$1008&lt;&gt;"",Datos!F329=F$1008),0,IF(F$1004=0,0,1-CHOOSE(F$1004,IF(ISNUMBER(Datos!F329),AND(OR(F$1005="",Datos!F329&gt;=F$1005),OR(F$1006="",Datos!F329&lt;=F$1006)),FALSE),IF(ISNUMBER(Datos!F329),AND(Datos!F329=INT(Datos!F329),AND(OR(F$1005="",Datos!F329&gt;=F$1005),OR(F$1006="",Datos!F329&lt;=F$1006))),FALSE),OR(ISNUMBER(FIND(";"&amp;UPPER(TRIM(Datos!F329&amp;""))&amp;"=",F$1007)),ISNUMBER(FIND(";"&amp;UPPER(TRIM(Datos!F329&amp;""))&amp;";",F$1007))),OR(UPPER(TRIM(Datos!F329&amp;""))="SÍ",UPPER(TRIM(Datos!F329&amp;""))="SI",UPPER(TRIM(Datos!F329&amp;""))="NO"),IF(ISNUMBER(Datos!F329),AND(OR(F$1005="",Datos!F329&gt;=F$1005),OR(F$1006="",Datos!F329&lt;=F$1006)),FALSE),TRUE))))</f>
        <v>0.0</v>
      </c>
      <c r="G329">
        <f>IF(Datos!G329="",0,IF(AND(G$1008&lt;&gt;"",Datos!G329=G$1008),0,IF(G$1004=0,0,1-CHOOSE(G$1004,IF(ISNUMBER(Datos!G329),AND(OR(G$1005="",Datos!G329&gt;=G$1005),OR(G$1006="",Datos!G329&lt;=G$1006)),FALSE),IF(ISNUMBER(Datos!G329),AND(Datos!G329=INT(Datos!G329),AND(OR(G$1005="",Datos!G329&gt;=G$1005),OR(G$1006="",Datos!G329&lt;=G$1006))),FALSE),OR(ISNUMBER(FIND(";"&amp;UPPER(TRIM(Datos!G329&amp;""))&amp;"=",G$1007)),ISNUMBER(FIND(";"&amp;UPPER(TRIM(Datos!G329&amp;""))&amp;";",G$1007))),OR(UPPER(TRIM(Datos!G329&amp;""))="SÍ",UPPER(TRIM(Datos!G329&amp;""))="SI",UPPER(TRIM(Datos!G329&amp;""))="NO"),IF(ISNUMBER(Datos!G329),AND(OR(G$1005="",Datos!G329&gt;=G$1005),OR(G$1006="",Datos!G329&lt;=G$1006)),FALSE),TRUE))))</f>
        <v>0.0</v>
      </c>
      <c r="H329">
        <f>IF(Datos!H329="",0,IF(AND(H$1008&lt;&gt;"",Datos!H329=H$1008),0,IF(H$1004=0,0,1-CHOOSE(H$1004,IF(ISNUMBER(Datos!H329),AND(OR(H$1005="",Datos!H329&gt;=H$1005),OR(H$1006="",Datos!H329&lt;=H$1006)),FALSE),IF(ISNUMBER(Datos!H329),AND(Datos!H329=INT(Datos!H329),AND(OR(H$1005="",Datos!H329&gt;=H$1005),OR(H$1006="",Datos!H329&lt;=H$1006))),FALSE),OR(ISNUMBER(FIND(";"&amp;UPPER(TRIM(Datos!H329&amp;""))&amp;"=",H$1007)),ISNUMBER(FIND(";"&amp;UPPER(TRIM(Datos!H329&amp;""))&amp;";",H$1007))),OR(UPPER(TRIM(Datos!H329&amp;""))="SÍ",UPPER(TRIM(Datos!H329&amp;""))="SI",UPPER(TRIM(Datos!H329&amp;""))="NO"),IF(ISNUMBER(Datos!H329),AND(OR(H$1005="",Datos!H329&gt;=H$1005),OR(H$1006="",Datos!H329&lt;=H$1006)),FALSE),TRUE))))</f>
        <v>0.0</v>
      </c>
      <c r="I329">
        <f>IF(Datos!I329="",0,IF(AND(I$1008&lt;&gt;"",Datos!I329=I$1008),0,IF(I$1004=0,0,1-CHOOSE(I$1004,IF(ISNUMBER(Datos!I329),AND(OR(I$1005="",Datos!I329&gt;=I$1005),OR(I$1006="",Datos!I329&lt;=I$1006)),FALSE),IF(ISNUMBER(Datos!I329),AND(Datos!I329=INT(Datos!I329),AND(OR(I$1005="",Datos!I329&gt;=I$1005),OR(I$1006="",Datos!I329&lt;=I$1006))),FALSE),OR(ISNUMBER(FIND(";"&amp;UPPER(TRIM(Datos!I329&amp;""))&amp;"=",I$1007)),ISNUMBER(FIND(";"&amp;UPPER(TRIM(Datos!I329&amp;""))&amp;";",I$1007))),OR(UPPER(TRIM(Datos!I329&amp;""))="SÍ",UPPER(TRIM(Datos!I329&amp;""))="SI",UPPER(TRIM(Datos!I329&amp;""))="NO"),IF(ISNUMBER(Datos!I329),AND(OR(I$1005="",Datos!I329&gt;=I$1005),OR(I$1006="",Datos!I329&lt;=I$1006)),FALSE),TRUE))))</f>
        <v>0.0</v>
      </c>
      <c r="J329">
        <f>IF(Datos!J329="",0,IF(AND(J$1008&lt;&gt;"",Datos!J329=J$1008),0,IF(J$1004=0,0,1-CHOOSE(J$1004,IF(ISNUMBER(Datos!J329),AND(OR(J$1005="",Datos!J329&gt;=J$1005),OR(J$1006="",Datos!J329&lt;=J$1006)),FALSE),IF(ISNUMBER(Datos!J329),AND(Datos!J329=INT(Datos!J329),AND(OR(J$1005="",Datos!J329&gt;=J$1005),OR(J$1006="",Datos!J329&lt;=J$1006))),FALSE),OR(ISNUMBER(FIND(";"&amp;UPPER(TRIM(Datos!J329&amp;""))&amp;"=",J$1007)),ISNUMBER(FIND(";"&amp;UPPER(TRIM(Datos!J329&amp;""))&amp;";",J$1007))),OR(UPPER(TRIM(Datos!J329&amp;""))="SÍ",UPPER(TRIM(Datos!J329&amp;""))="SI",UPPER(TRIM(Datos!J329&amp;""))="NO"),IF(ISNUMBER(Datos!J329),AND(OR(J$1005="",Datos!J329&gt;=J$1005),OR(J$1006="",Datos!J329&lt;=J$1006)),FALSE),TRUE))))</f>
        <v>0.0</v>
      </c>
      <c r="K329">
        <f>IF(Datos!K329="",0,IF(AND(K$1008&lt;&gt;"",Datos!K329=K$1008),0,IF(K$1004=0,0,1-CHOOSE(K$1004,IF(ISNUMBER(Datos!K329),AND(OR(K$1005="",Datos!K329&gt;=K$1005),OR(K$1006="",Datos!K329&lt;=K$1006)),FALSE),IF(ISNUMBER(Datos!K329),AND(Datos!K329=INT(Datos!K329),AND(OR(K$1005="",Datos!K329&gt;=K$1005),OR(K$1006="",Datos!K329&lt;=K$1006))),FALSE),OR(ISNUMBER(FIND(";"&amp;UPPER(TRIM(Datos!K329&amp;""))&amp;"=",K$1007)),ISNUMBER(FIND(";"&amp;UPPER(TRIM(Datos!K329&amp;""))&amp;";",K$1007))),OR(UPPER(TRIM(Datos!K329&amp;""))="SÍ",UPPER(TRIM(Datos!K329&amp;""))="SI",UPPER(TRIM(Datos!K329&amp;""))="NO"),IF(ISNUMBER(Datos!K329),AND(OR(K$1005="",Datos!K329&gt;=K$1005),OR(K$1006="",Datos!K329&lt;=K$1006)),FALSE),TRUE))))</f>
        <v>0.0</v>
      </c>
      <c r="L329">
        <f>IF(Datos!L329="",0,IF(AND(L$1008&lt;&gt;"",Datos!L329=L$1008),0,IF(L$1004=0,0,1-CHOOSE(L$1004,IF(ISNUMBER(Datos!L329),AND(OR(L$1005="",Datos!L329&gt;=L$1005),OR(L$1006="",Datos!L329&lt;=L$1006)),FALSE),IF(ISNUMBER(Datos!L329),AND(Datos!L329=INT(Datos!L329),AND(OR(L$1005="",Datos!L329&gt;=L$1005),OR(L$1006="",Datos!L329&lt;=L$1006))),FALSE),OR(ISNUMBER(FIND(";"&amp;UPPER(TRIM(Datos!L329&amp;""))&amp;"=",L$1007)),ISNUMBER(FIND(";"&amp;UPPER(TRIM(Datos!L329&amp;""))&amp;";",L$1007))),OR(UPPER(TRIM(Datos!L329&amp;""))="SÍ",UPPER(TRIM(Datos!L329&amp;""))="SI",UPPER(TRIM(Datos!L329&amp;""))="NO"),IF(ISNUMBER(Datos!L329),AND(OR(L$1005="",Datos!L329&gt;=L$1005),OR(L$1006="",Datos!L329&lt;=L$1006)),FALSE),TRUE))))</f>
        <v>0.0</v>
      </c>
      <c r="M329">
        <f>IF(Datos!M329="",0,IF(AND(M$1008&lt;&gt;"",Datos!M329=M$1008),0,IF(M$1004=0,0,1-CHOOSE(M$1004,IF(ISNUMBER(Datos!M329),AND(OR(M$1005="",Datos!M329&gt;=M$1005),OR(M$1006="",Datos!M329&lt;=M$1006)),FALSE),IF(ISNUMBER(Datos!M329),AND(Datos!M329=INT(Datos!M329),AND(OR(M$1005="",Datos!M329&gt;=M$1005),OR(M$1006="",Datos!M329&lt;=M$1006))),FALSE),OR(ISNUMBER(FIND(";"&amp;UPPER(TRIM(Datos!M329&amp;""))&amp;"=",M$1007)),ISNUMBER(FIND(";"&amp;UPPER(TRIM(Datos!M329&amp;""))&amp;";",M$1007))),OR(UPPER(TRIM(Datos!M329&amp;""))="SÍ",UPPER(TRIM(Datos!M329&amp;""))="SI",UPPER(TRIM(Datos!M329&amp;""))="NO"),IF(ISNUMBER(Datos!M329),AND(OR(M$1005="",Datos!M329&gt;=M$1005),OR(M$1006="",Datos!M329&lt;=M$1006)),FALSE),TRUE))))</f>
        <v>0.0</v>
      </c>
      <c r="N329">
        <f>IF(Datos!N329="",0,IF(AND(N$1008&lt;&gt;"",Datos!N329=N$1008),0,IF(N$1004=0,0,1-CHOOSE(N$1004,IF(ISNUMBER(Datos!N329),AND(OR(N$1005="",Datos!N329&gt;=N$1005),OR(N$1006="",Datos!N329&lt;=N$1006)),FALSE),IF(ISNUMBER(Datos!N329),AND(Datos!N329=INT(Datos!N329),AND(OR(N$1005="",Datos!N329&gt;=N$1005),OR(N$1006="",Datos!N329&lt;=N$1006))),FALSE),OR(ISNUMBER(FIND(";"&amp;UPPER(TRIM(Datos!N329&amp;""))&amp;"=",N$1007)),ISNUMBER(FIND(";"&amp;UPPER(TRIM(Datos!N329&amp;""))&amp;";",N$1007))),OR(UPPER(TRIM(Datos!N329&amp;""))="SÍ",UPPER(TRIM(Datos!N329&amp;""))="SI",UPPER(TRIM(Datos!N329&amp;""))="NO"),IF(ISNUMBER(Datos!N329),AND(OR(N$1005="",Datos!N329&gt;=N$1005),OR(N$1006="",Datos!N329&lt;=N$1006)),FALSE),TRUE))))</f>
        <v>0.0</v>
      </c>
      <c r="O329">
        <f>IF(Datos!O329="",0,IF(AND(O$1008&lt;&gt;"",Datos!O329=O$1008),0,IF(O$1004=0,0,1-CHOOSE(O$1004,IF(ISNUMBER(Datos!O329),AND(OR(O$1005="",Datos!O329&gt;=O$1005),OR(O$1006="",Datos!O329&lt;=O$1006)),FALSE),IF(ISNUMBER(Datos!O329),AND(Datos!O329=INT(Datos!O329),AND(OR(O$1005="",Datos!O329&gt;=O$1005),OR(O$1006="",Datos!O329&lt;=O$1006))),FALSE),OR(ISNUMBER(FIND(";"&amp;UPPER(TRIM(Datos!O329&amp;""))&amp;"=",O$1007)),ISNUMBER(FIND(";"&amp;UPPER(TRIM(Datos!O329&amp;""))&amp;";",O$1007))),OR(UPPER(TRIM(Datos!O329&amp;""))="SÍ",UPPER(TRIM(Datos!O329&amp;""))="SI",UPPER(TRIM(Datos!O329&amp;""))="NO"),IF(ISNUMBER(Datos!O329),AND(OR(O$1005="",Datos!O329&gt;=O$1005),OR(O$1006="",Datos!O329&lt;=O$1006)),FALSE),TRUE))))</f>
        <v>0.0</v>
      </c>
      <c r="P329">
        <f>IF(Datos!P329="",0,IF(AND(P$1008&lt;&gt;"",Datos!P329=P$1008),0,IF(P$1004=0,0,1-CHOOSE(P$1004,IF(ISNUMBER(Datos!P329),AND(OR(P$1005="",Datos!P329&gt;=P$1005),OR(P$1006="",Datos!P329&lt;=P$1006)),FALSE),IF(ISNUMBER(Datos!P329),AND(Datos!P329=INT(Datos!P329),AND(OR(P$1005="",Datos!P329&gt;=P$1005),OR(P$1006="",Datos!P329&lt;=P$1006))),FALSE),OR(ISNUMBER(FIND(";"&amp;UPPER(TRIM(Datos!P329&amp;""))&amp;"=",P$1007)),ISNUMBER(FIND(";"&amp;UPPER(TRIM(Datos!P329&amp;""))&amp;";",P$1007))),OR(UPPER(TRIM(Datos!P329&amp;""))="SÍ",UPPER(TRIM(Datos!P329&amp;""))="SI",UPPER(TRIM(Datos!P329&amp;""))="NO"),IF(ISNUMBER(Datos!P329),AND(OR(P$1005="",Datos!P329&gt;=P$1005),OR(P$1006="",Datos!P329&lt;=P$1006)),FALSE),TRUE))))</f>
        <v>0.0</v>
      </c>
      <c r="Q329">
        <f>IF(Datos!Q329="",0,IF(AND(Q$1008&lt;&gt;"",Datos!Q329=Q$1008),0,IF(Q$1004=0,0,1-CHOOSE(Q$1004,IF(ISNUMBER(Datos!Q329),AND(OR(Q$1005="",Datos!Q329&gt;=Q$1005),OR(Q$1006="",Datos!Q329&lt;=Q$1006)),FALSE),IF(ISNUMBER(Datos!Q329),AND(Datos!Q329=INT(Datos!Q329),AND(OR(Q$1005="",Datos!Q329&gt;=Q$1005),OR(Q$1006="",Datos!Q329&lt;=Q$1006))),FALSE),OR(ISNUMBER(FIND(";"&amp;UPPER(TRIM(Datos!Q329&amp;""))&amp;"=",Q$1007)),ISNUMBER(FIND(";"&amp;UPPER(TRIM(Datos!Q329&amp;""))&amp;";",Q$1007))),OR(UPPER(TRIM(Datos!Q329&amp;""))="SÍ",UPPER(TRIM(Datos!Q329&amp;""))="SI",UPPER(TRIM(Datos!Q329&amp;""))="NO"),IF(ISNUMBER(Datos!Q329),AND(OR(Q$1005="",Datos!Q329&gt;=Q$1005),OR(Q$1006="",Datos!Q329&lt;=Q$1006)),FALSE),TRUE))))</f>
        <v>0.0</v>
      </c>
      <c r="R329">
        <f>IF(Datos!R329="",0,IF(AND(R$1008&lt;&gt;"",Datos!R329=R$1008),0,IF(R$1004=0,0,1-CHOOSE(R$1004,IF(ISNUMBER(Datos!R329),AND(OR(R$1005="",Datos!R329&gt;=R$1005),OR(R$1006="",Datos!R329&lt;=R$1006)),FALSE),IF(ISNUMBER(Datos!R329),AND(Datos!R329=INT(Datos!R329),AND(OR(R$1005="",Datos!R329&gt;=R$1005),OR(R$1006="",Datos!R329&lt;=R$1006))),FALSE),OR(ISNUMBER(FIND(";"&amp;UPPER(TRIM(Datos!R329&amp;""))&amp;"=",R$1007)),ISNUMBER(FIND(";"&amp;UPPER(TRIM(Datos!R329&amp;""))&amp;";",R$1007))),OR(UPPER(TRIM(Datos!R329&amp;""))="SÍ",UPPER(TRIM(Datos!R329&amp;""))="SI",UPPER(TRIM(Datos!R329&amp;""))="NO"),IF(ISNUMBER(Datos!R329),AND(OR(R$1005="",Datos!R329&gt;=R$1005),OR(R$1006="",Datos!R329&lt;=R$1006)),FALSE),TRUE))))</f>
        <v>0.0</v>
      </c>
      <c r="S329">
        <f>IF(Datos!S329="",0,IF(AND(S$1008&lt;&gt;"",Datos!S329=S$1008),0,IF(S$1004=0,0,1-CHOOSE(S$1004,IF(ISNUMBER(Datos!S329),AND(OR(S$1005="",Datos!S329&gt;=S$1005),OR(S$1006="",Datos!S329&lt;=S$1006)),FALSE),IF(ISNUMBER(Datos!S329),AND(Datos!S329=INT(Datos!S329),AND(OR(S$1005="",Datos!S329&gt;=S$1005),OR(S$1006="",Datos!S329&lt;=S$1006))),FALSE),OR(ISNUMBER(FIND(";"&amp;UPPER(TRIM(Datos!S329&amp;""))&amp;"=",S$1007)),ISNUMBER(FIND(";"&amp;UPPER(TRIM(Datos!S329&amp;""))&amp;";",S$1007))),OR(UPPER(TRIM(Datos!S329&amp;""))="SÍ",UPPER(TRIM(Datos!S329&amp;""))="SI",UPPER(TRIM(Datos!S329&amp;""))="NO"),IF(ISNUMBER(Datos!S329),AND(OR(S$1005="",Datos!S329&gt;=S$1005),OR(S$1006="",Datos!S329&lt;=S$1006)),FALSE),TRUE))))</f>
        <v>0.0</v>
      </c>
      <c r="T329">
        <f>IF(Datos!T329="",0,IF(AND(T$1008&lt;&gt;"",Datos!T329=T$1008),0,IF(T$1004=0,0,1-CHOOSE(T$1004,IF(ISNUMBER(Datos!T329),AND(OR(T$1005="",Datos!T329&gt;=T$1005),OR(T$1006="",Datos!T329&lt;=T$1006)),FALSE),IF(ISNUMBER(Datos!T329),AND(Datos!T329=INT(Datos!T329),AND(OR(T$1005="",Datos!T329&gt;=T$1005),OR(T$1006="",Datos!T329&lt;=T$1006))),FALSE),OR(ISNUMBER(FIND(";"&amp;UPPER(TRIM(Datos!T329&amp;""))&amp;"=",T$1007)),ISNUMBER(FIND(";"&amp;UPPER(TRIM(Datos!T329&amp;""))&amp;";",T$1007))),OR(UPPER(TRIM(Datos!T329&amp;""))="SÍ",UPPER(TRIM(Datos!T329&amp;""))="SI",UPPER(TRIM(Datos!T329&amp;""))="NO"),IF(ISNUMBER(Datos!T329),AND(OR(T$1005="",Datos!T329&gt;=T$1005),OR(T$1006="",Datos!T329&lt;=T$1006)),FALSE),TRUE))))</f>
        <v>0.0</v>
      </c>
      <c r="U329">
        <f>IF(Datos!U329="",0,IF(AND(U$1008&lt;&gt;"",Datos!U329=U$1008),0,IF(U$1004=0,0,1-CHOOSE(U$1004,IF(ISNUMBER(Datos!U329),AND(OR(U$1005="",Datos!U329&gt;=U$1005),OR(U$1006="",Datos!U329&lt;=U$1006)),FALSE),IF(ISNUMBER(Datos!U329),AND(Datos!U329=INT(Datos!U329),AND(OR(U$1005="",Datos!U329&gt;=U$1005),OR(U$1006="",Datos!U329&lt;=U$1006))),FALSE),OR(ISNUMBER(FIND(";"&amp;UPPER(TRIM(Datos!U329&amp;""))&amp;"=",U$1007)),ISNUMBER(FIND(";"&amp;UPPER(TRIM(Datos!U329&amp;""))&amp;";",U$1007))),OR(UPPER(TRIM(Datos!U329&amp;""))="SÍ",UPPER(TRIM(Datos!U329&amp;""))="SI",UPPER(TRIM(Datos!U329&amp;""))="NO"),IF(ISNUMBER(Datos!U329),AND(OR(U$1005="",Datos!U329&gt;=U$1005),OR(U$1006="",Datos!U329&lt;=U$1006)),FALSE),TRUE))))</f>
        <v>0.0</v>
      </c>
      <c r="V329">
        <f>IF(Datos!V329="",0,IF(AND(V$1008&lt;&gt;"",Datos!V329=V$1008),0,IF(V$1004=0,0,1-CHOOSE(V$1004,IF(ISNUMBER(Datos!V329),AND(OR(V$1005="",Datos!V329&gt;=V$1005),OR(V$1006="",Datos!V329&lt;=V$1006)),FALSE),IF(ISNUMBER(Datos!V329),AND(Datos!V329=INT(Datos!V329),AND(OR(V$1005="",Datos!V329&gt;=V$1005),OR(V$1006="",Datos!V329&lt;=V$1006))),FALSE),OR(ISNUMBER(FIND(";"&amp;UPPER(TRIM(Datos!V329&amp;""))&amp;"=",V$1007)),ISNUMBER(FIND(";"&amp;UPPER(TRIM(Datos!V329&amp;""))&amp;";",V$1007))),OR(UPPER(TRIM(Datos!V329&amp;""))="SÍ",UPPER(TRIM(Datos!V329&amp;""))="SI",UPPER(TRIM(Datos!V329&amp;""))="NO"),IF(ISNUMBER(Datos!V329),AND(OR(V$1005="",Datos!V329&gt;=V$1005),OR(V$1006="",Datos!V329&lt;=V$1006)),FALSE),TRUE))))</f>
        <v>0.0</v>
      </c>
      <c r="W329">
        <f>IF(Datos!W329="",0,IF(AND(W$1008&lt;&gt;"",Datos!W329=W$1008),0,IF(W$1004=0,0,1-CHOOSE(W$1004,IF(ISNUMBER(Datos!W329),AND(OR(W$1005="",Datos!W329&gt;=W$1005),OR(W$1006="",Datos!W329&lt;=W$1006)),FALSE),IF(ISNUMBER(Datos!W329),AND(Datos!W329=INT(Datos!W329),AND(OR(W$1005="",Datos!W329&gt;=W$1005),OR(W$1006="",Datos!W329&lt;=W$1006))),FALSE),OR(ISNUMBER(FIND(";"&amp;UPPER(TRIM(Datos!W329&amp;""))&amp;"=",W$1007)),ISNUMBER(FIND(";"&amp;UPPER(TRIM(Datos!W329&amp;""))&amp;";",W$1007))),OR(UPPER(TRIM(Datos!W329&amp;""))="SÍ",UPPER(TRIM(Datos!W329&amp;""))="SI",UPPER(TRIM(Datos!W329&amp;""))="NO"),IF(ISNUMBER(Datos!W329),AND(OR(W$1005="",Datos!W329&gt;=W$1005),OR(W$1006="",Datos!W329&lt;=W$1006)),FALSE),TRUE))))</f>
        <v>0.0</v>
      </c>
      <c r="X329">
        <f>IF(Datos!X329="",0,IF(AND(X$1008&lt;&gt;"",Datos!X329=X$1008),0,IF(X$1004=0,0,1-CHOOSE(X$1004,IF(ISNUMBER(Datos!X329),AND(OR(X$1005="",Datos!X329&gt;=X$1005),OR(X$1006="",Datos!X329&lt;=X$1006)),FALSE),IF(ISNUMBER(Datos!X329),AND(Datos!X329=INT(Datos!X329),AND(OR(X$1005="",Datos!X329&gt;=X$1005),OR(X$1006="",Datos!X329&lt;=X$1006))),FALSE),OR(ISNUMBER(FIND(";"&amp;UPPER(TRIM(Datos!X329&amp;""))&amp;"=",X$1007)),ISNUMBER(FIND(";"&amp;UPPER(TRIM(Datos!X329&amp;""))&amp;";",X$1007))),OR(UPPER(TRIM(Datos!X329&amp;""))="SÍ",UPPER(TRIM(Datos!X329&amp;""))="SI",UPPER(TRIM(Datos!X329&amp;""))="NO"),IF(ISNUMBER(Datos!X329),AND(OR(X$1005="",Datos!X329&gt;=X$1005),OR(X$1006="",Datos!X329&lt;=X$1006)),FALSE),TRUE))))</f>
        <v>0.0</v>
      </c>
      <c r="Y329">
        <f>IF(Datos!Y329="",0,IF(AND(Y$1008&lt;&gt;"",Datos!Y329=Y$1008),0,IF(Y$1004=0,0,1-CHOOSE(Y$1004,IF(ISNUMBER(Datos!Y329),AND(OR(Y$1005="",Datos!Y329&gt;=Y$1005),OR(Y$1006="",Datos!Y329&lt;=Y$1006)),FALSE),IF(ISNUMBER(Datos!Y329),AND(Datos!Y329=INT(Datos!Y329),AND(OR(Y$1005="",Datos!Y329&gt;=Y$1005),OR(Y$1006="",Datos!Y329&lt;=Y$1006))),FALSE),OR(ISNUMBER(FIND(";"&amp;UPPER(TRIM(Datos!Y329&amp;""))&amp;"=",Y$1007)),ISNUMBER(FIND(";"&amp;UPPER(TRIM(Datos!Y329&amp;""))&amp;";",Y$1007))),OR(UPPER(TRIM(Datos!Y329&amp;""))="SÍ",UPPER(TRIM(Datos!Y329&amp;""))="SI",UPPER(TRIM(Datos!Y329&amp;""))="NO"),IF(ISNUMBER(Datos!Y329),AND(OR(Y$1005="",Datos!Y329&gt;=Y$1005),OR(Y$1006="",Datos!Y329&lt;=Y$1006)),FALSE),TRUE))))</f>
        <v>0.0</v>
      </c>
      <c r="Z329">
        <f>IF(Datos!Z329="",0,IF(AND(Z$1008&lt;&gt;"",Datos!Z329=Z$1008),0,IF(Z$1004=0,0,1-CHOOSE(Z$1004,IF(ISNUMBER(Datos!Z329),AND(OR(Z$1005="",Datos!Z329&gt;=Z$1005),OR(Z$1006="",Datos!Z329&lt;=Z$1006)),FALSE),IF(ISNUMBER(Datos!Z329),AND(Datos!Z329=INT(Datos!Z329),AND(OR(Z$1005="",Datos!Z329&gt;=Z$1005),OR(Z$1006="",Datos!Z329&lt;=Z$1006))),FALSE),OR(ISNUMBER(FIND(";"&amp;UPPER(TRIM(Datos!Z329&amp;""))&amp;"=",Z$1007)),ISNUMBER(FIND(";"&amp;UPPER(TRIM(Datos!Z329&amp;""))&amp;";",Z$1007))),OR(UPPER(TRIM(Datos!Z329&amp;""))="SÍ",UPPER(TRIM(Datos!Z329&amp;""))="SI",UPPER(TRIM(Datos!Z329&amp;""))="NO"),IF(ISNUMBER(Datos!Z329),AND(OR(Z$1005="",Datos!Z329&gt;=Z$1005),OR(Z$1006="",Datos!Z329&lt;=Z$1006)),FALSE),TRUE))))</f>
        <v>0.0</v>
      </c>
      <c r="AA329">
        <f>IF(Datos!AA329="",0,IF(AND(AA$1008&lt;&gt;"",Datos!AA329=AA$1008),0,IF(AA$1004=0,0,1-CHOOSE(AA$1004,IF(ISNUMBER(Datos!AA329),AND(OR(AA$1005="",Datos!AA329&gt;=AA$1005),OR(AA$1006="",Datos!AA329&lt;=AA$1006)),FALSE),IF(ISNUMBER(Datos!AA329),AND(Datos!AA329=INT(Datos!AA329),AND(OR(AA$1005="",Datos!AA329&gt;=AA$1005),OR(AA$1006="",Datos!AA329&lt;=AA$1006))),FALSE),OR(ISNUMBER(FIND(";"&amp;UPPER(TRIM(Datos!AA329&amp;""))&amp;"=",AA$1007)),ISNUMBER(FIND(";"&amp;UPPER(TRIM(Datos!AA329&amp;""))&amp;";",AA$1007))),OR(UPPER(TRIM(Datos!AA329&amp;""))="SÍ",UPPER(TRIM(Datos!AA329&amp;""))="SI",UPPER(TRIM(Datos!AA329&amp;""))="NO"),IF(ISNUMBER(Datos!AA329),AND(OR(AA$1005="",Datos!AA329&gt;=AA$1005),OR(AA$1006="",Datos!AA329&lt;=AA$1006)),FALSE),TRUE))))</f>
        <v>0.0</v>
      </c>
      <c r="AB329">
        <f>IF(Datos!AB329="",0,IF(AND(AB$1008&lt;&gt;"",Datos!AB329=AB$1008),0,IF(AB$1004=0,0,1-CHOOSE(AB$1004,IF(ISNUMBER(Datos!AB329),AND(OR(AB$1005="",Datos!AB329&gt;=AB$1005),OR(AB$1006="",Datos!AB329&lt;=AB$1006)),FALSE),IF(ISNUMBER(Datos!AB329),AND(Datos!AB329=INT(Datos!AB329),AND(OR(AB$1005="",Datos!AB329&gt;=AB$1005),OR(AB$1006="",Datos!AB329&lt;=AB$1006))),FALSE),OR(ISNUMBER(FIND(";"&amp;UPPER(TRIM(Datos!AB329&amp;""))&amp;"=",AB$1007)),ISNUMBER(FIND(";"&amp;UPPER(TRIM(Datos!AB329&amp;""))&amp;";",AB$1007))),OR(UPPER(TRIM(Datos!AB329&amp;""))="SÍ",UPPER(TRIM(Datos!AB329&amp;""))="SI",UPPER(TRIM(Datos!AB329&amp;""))="NO"),IF(ISNUMBER(Datos!AB329),AND(OR(AB$1005="",Datos!AB329&gt;=AB$1005),OR(AB$1006="",Datos!AB329&lt;=AB$1006)),FALSE),TRUE))))</f>
        <v>0.0</v>
      </c>
      <c r="AC329">
        <f>IF(Datos!AC329="",0,IF(AND(AC$1008&lt;&gt;"",Datos!AC329=AC$1008),0,IF(AC$1004=0,0,1-CHOOSE(AC$1004,IF(ISNUMBER(Datos!AC329),AND(OR(AC$1005="",Datos!AC329&gt;=AC$1005),OR(AC$1006="",Datos!AC329&lt;=AC$1006)),FALSE),IF(ISNUMBER(Datos!AC329),AND(Datos!AC329=INT(Datos!AC329),AND(OR(AC$1005="",Datos!AC329&gt;=AC$1005),OR(AC$1006="",Datos!AC329&lt;=AC$1006))),FALSE),OR(ISNUMBER(FIND(";"&amp;UPPER(TRIM(Datos!AC329&amp;""))&amp;"=",AC$1007)),ISNUMBER(FIND(";"&amp;UPPER(TRIM(Datos!AC329&amp;""))&amp;";",AC$1007))),OR(UPPER(TRIM(Datos!AC329&amp;""))="SÍ",UPPER(TRIM(Datos!AC329&amp;""))="SI",UPPER(TRIM(Datos!AC329&amp;""))="NO"),IF(ISNUMBER(Datos!AC329),AND(OR(AC$1005="",Datos!AC329&gt;=AC$1005),OR(AC$1006="",Datos!AC329&lt;=AC$1006)),FALSE),TRUE))))</f>
        <v>0.0</v>
      </c>
      <c r="AD329">
        <f>IF(Datos!AD329="",0,IF(AND(AD$1008&lt;&gt;"",Datos!AD329=AD$1008),0,IF(AD$1004=0,0,1-CHOOSE(AD$1004,IF(ISNUMBER(Datos!AD329),AND(OR(AD$1005="",Datos!AD329&gt;=AD$1005),OR(AD$1006="",Datos!AD329&lt;=AD$1006)),FALSE),IF(ISNUMBER(Datos!AD329),AND(Datos!AD329=INT(Datos!AD329),AND(OR(AD$1005="",Datos!AD329&gt;=AD$1005),OR(AD$1006="",Datos!AD329&lt;=AD$1006))),FALSE),OR(ISNUMBER(FIND(";"&amp;UPPER(TRIM(Datos!AD329&amp;""))&amp;"=",AD$1007)),ISNUMBER(FIND(";"&amp;UPPER(TRIM(Datos!AD329&amp;""))&amp;";",AD$1007))),OR(UPPER(TRIM(Datos!AD329&amp;""))="SÍ",UPPER(TRIM(Datos!AD329&amp;""))="SI",UPPER(TRIM(Datos!AD329&amp;""))="NO"),IF(ISNUMBER(Datos!AD329),AND(OR(AD$1005="",Datos!AD329&gt;=AD$1005),OR(AD$1006="",Datos!AD329&lt;=AD$1006)),FALSE),TRUE))))</f>
        <v>0.0</v>
      </c>
      <c r="AE329">
        <f>IF(Datos!AE329="",0,IF(AND(AE$1008&lt;&gt;"",Datos!AE329=AE$1008),0,IF(AE$1004=0,0,1-CHOOSE(AE$1004,IF(ISNUMBER(Datos!AE329),AND(OR(AE$1005="",Datos!AE329&gt;=AE$1005),OR(AE$1006="",Datos!AE329&lt;=AE$1006)),FALSE),IF(ISNUMBER(Datos!AE329),AND(Datos!AE329=INT(Datos!AE329),AND(OR(AE$1005="",Datos!AE329&gt;=AE$1005),OR(AE$1006="",Datos!AE329&lt;=AE$1006))),FALSE),OR(ISNUMBER(FIND(";"&amp;UPPER(TRIM(Datos!AE329&amp;""))&amp;"=",AE$1007)),ISNUMBER(FIND(";"&amp;UPPER(TRIM(Datos!AE329&amp;""))&amp;";",AE$1007))),OR(UPPER(TRIM(Datos!AE329&amp;""))="SÍ",UPPER(TRIM(Datos!AE329&amp;""))="SI",UPPER(TRIM(Datos!AE329&amp;""))="NO"),IF(ISNUMBER(Datos!AE329),AND(OR(AE$1005="",Datos!AE329&gt;=AE$1005),OR(AE$1006="",Datos!AE329&lt;=AE$1006)),FALSE),TRUE))))</f>
        <v>0.0</v>
      </c>
    </row>
    <row r="330" spans="2:31">
      <c r="B330">
        <f>IF(Datos!B330="",0,IF(AND(B$1008&lt;&gt;"",Datos!B330=B$1008),0,IF(B$1004=0,0,1-CHOOSE(B$1004,IF(ISNUMBER(Datos!B330),AND(OR(B$1005="",Datos!B330&gt;=B$1005),OR(B$1006="",Datos!B330&lt;=B$1006)),FALSE),IF(ISNUMBER(Datos!B330),AND(Datos!B330=INT(Datos!B330),AND(OR(B$1005="",Datos!B330&gt;=B$1005),OR(B$1006="",Datos!B330&lt;=B$1006))),FALSE),OR(ISNUMBER(FIND(";"&amp;UPPER(TRIM(Datos!B330&amp;""))&amp;"=",B$1007)),ISNUMBER(FIND(";"&amp;UPPER(TRIM(Datos!B330&amp;""))&amp;";",B$1007))),OR(UPPER(TRIM(Datos!B330&amp;""))="SÍ",UPPER(TRIM(Datos!B330&amp;""))="SI",UPPER(TRIM(Datos!B330&amp;""))="NO"),IF(ISNUMBER(Datos!B330),AND(OR(B$1005="",Datos!B330&gt;=B$1005),OR(B$1006="",Datos!B330&lt;=B$1006)),FALSE),TRUE))))</f>
        <v>0.0</v>
      </c>
      <c r="C330">
        <f>IF(Datos!C330="",0,IF(AND(C$1008&lt;&gt;"",Datos!C330=C$1008),0,IF(C$1004=0,0,1-CHOOSE(C$1004,IF(ISNUMBER(Datos!C330),AND(OR(C$1005="",Datos!C330&gt;=C$1005),OR(C$1006="",Datos!C330&lt;=C$1006)),FALSE),IF(ISNUMBER(Datos!C330),AND(Datos!C330=INT(Datos!C330),AND(OR(C$1005="",Datos!C330&gt;=C$1005),OR(C$1006="",Datos!C330&lt;=C$1006))),FALSE),OR(ISNUMBER(FIND(";"&amp;UPPER(TRIM(Datos!C330&amp;""))&amp;"=",C$1007)),ISNUMBER(FIND(";"&amp;UPPER(TRIM(Datos!C330&amp;""))&amp;";",C$1007))),OR(UPPER(TRIM(Datos!C330&amp;""))="SÍ",UPPER(TRIM(Datos!C330&amp;""))="SI",UPPER(TRIM(Datos!C330&amp;""))="NO"),IF(ISNUMBER(Datos!C330),AND(OR(C$1005="",Datos!C330&gt;=C$1005),OR(C$1006="",Datos!C330&lt;=C$1006)),FALSE),TRUE))))</f>
        <v>0.0</v>
      </c>
      <c r="D330">
        <f>IF(Datos!D330="",0,IF(AND(D$1008&lt;&gt;"",Datos!D330=D$1008),0,IF(D$1004=0,0,1-CHOOSE(D$1004,IF(ISNUMBER(Datos!D330),AND(OR(D$1005="",Datos!D330&gt;=D$1005),OR(D$1006="",Datos!D330&lt;=D$1006)),FALSE),IF(ISNUMBER(Datos!D330),AND(Datos!D330=INT(Datos!D330),AND(OR(D$1005="",Datos!D330&gt;=D$1005),OR(D$1006="",Datos!D330&lt;=D$1006))),FALSE),OR(ISNUMBER(FIND(";"&amp;UPPER(TRIM(Datos!D330&amp;""))&amp;"=",D$1007)),ISNUMBER(FIND(";"&amp;UPPER(TRIM(Datos!D330&amp;""))&amp;";",D$1007))),OR(UPPER(TRIM(Datos!D330&amp;""))="SÍ",UPPER(TRIM(Datos!D330&amp;""))="SI",UPPER(TRIM(Datos!D330&amp;""))="NO"),IF(ISNUMBER(Datos!D330),AND(OR(D$1005="",Datos!D330&gt;=D$1005),OR(D$1006="",Datos!D330&lt;=D$1006)),FALSE),TRUE))))</f>
        <v>0.0</v>
      </c>
      <c r="E330">
        <f>IF(Datos!E330="",0,IF(AND(E$1008&lt;&gt;"",Datos!E330=E$1008),0,IF(E$1004=0,0,1-CHOOSE(E$1004,IF(ISNUMBER(Datos!E330),AND(OR(E$1005="",Datos!E330&gt;=E$1005),OR(E$1006="",Datos!E330&lt;=E$1006)),FALSE),IF(ISNUMBER(Datos!E330),AND(Datos!E330=INT(Datos!E330),AND(OR(E$1005="",Datos!E330&gt;=E$1005),OR(E$1006="",Datos!E330&lt;=E$1006))),FALSE),OR(ISNUMBER(FIND(";"&amp;UPPER(TRIM(Datos!E330&amp;""))&amp;"=",E$1007)),ISNUMBER(FIND(";"&amp;UPPER(TRIM(Datos!E330&amp;""))&amp;";",E$1007))),OR(UPPER(TRIM(Datos!E330&amp;""))="SÍ",UPPER(TRIM(Datos!E330&amp;""))="SI",UPPER(TRIM(Datos!E330&amp;""))="NO"),IF(ISNUMBER(Datos!E330),AND(OR(E$1005="",Datos!E330&gt;=E$1005),OR(E$1006="",Datos!E330&lt;=E$1006)),FALSE),TRUE))))</f>
        <v>0.0</v>
      </c>
      <c r="F330">
        <f>IF(Datos!F330="",0,IF(AND(F$1008&lt;&gt;"",Datos!F330=F$1008),0,IF(F$1004=0,0,1-CHOOSE(F$1004,IF(ISNUMBER(Datos!F330),AND(OR(F$1005="",Datos!F330&gt;=F$1005),OR(F$1006="",Datos!F330&lt;=F$1006)),FALSE),IF(ISNUMBER(Datos!F330),AND(Datos!F330=INT(Datos!F330),AND(OR(F$1005="",Datos!F330&gt;=F$1005),OR(F$1006="",Datos!F330&lt;=F$1006))),FALSE),OR(ISNUMBER(FIND(";"&amp;UPPER(TRIM(Datos!F330&amp;""))&amp;"=",F$1007)),ISNUMBER(FIND(";"&amp;UPPER(TRIM(Datos!F330&amp;""))&amp;";",F$1007))),OR(UPPER(TRIM(Datos!F330&amp;""))="SÍ",UPPER(TRIM(Datos!F330&amp;""))="SI",UPPER(TRIM(Datos!F330&amp;""))="NO"),IF(ISNUMBER(Datos!F330),AND(OR(F$1005="",Datos!F330&gt;=F$1005),OR(F$1006="",Datos!F330&lt;=F$1006)),FALSE),TRUE))))</f>
        <v>0.0</v>
      </c>
      <c r="G330">
        <f>IF(Datos!G330="",0,IF(AND(G$1008&lt;&gt;"",Datos!G330=G$1008),0,IF(G$1004=0,0,1-CHOOSE(G$1004,IF(ISNUMBER(Datos!G330),AND(OR(G$1005="",Datos!G330&gt;=G$1005),OR(G$1006="",Datos!G330&lt;=G$1006)),FALSE),IF(ISNUMBER(Datos!G330),AND(Datos!G330=INT(Datos!G330),AND(OR(G$1005="",Datos!G330&gt;=G$1005),OR(G$1006="",Datos!G330&lt;=G$1006))),FALSE),OR(ISNUMBER(FIND(";"&amp;UPPER(TRIM(Datos!G330&amp;""))&amp;"=",G$1007)),ISNUMBER(FIND(";"&amp;UPPER(TRIM(Datos!G330&amp;""))&amp;";",G$1007))),OR(UPPER(TRIM(Datos!G330&amp;""))="SÍ",UPPER(TRIM(Datos!G330&amp;""))="SI",UPPER(TRIM(Datos!G330&amp;""))="NO"),IF(ISNUMBER(Datos!G330),AND(OR(G$1005="",Datos!G330&gt;=G$1005),OR(G$1006="",Datos!G330&lt;=G$1006)),FALSE),TRUE))))</f>
        <v>0.0</v>
      </c>
      <c r="H330">
        <f>IF(Datos!H330="",0,IF(AND(H$1008&lt;&gt;"",Datos!H330=H$1008),0,IF(H$1004=0,0,1-CHOOSE(H$1004,IF(ISNUMBER(Datos!H330),AND(OR(H$1005="",Datos!H330&gt;=H$1005),OR(H$1006="",Datos!H330&lt;=H$1006)),FALSE),IF(ISNUMBER(Datos!H330),AND(Datos!H330=INT(Datos!H330),AND(OR(H$1005="",Datos!H330&gt;=H$1005),OR(H$1006="",Datos!H330&lt;=H$1006))),FALSE),OR(ISNUMBER(FIND(";"&amp;UPPER(TRIM(Datos!H330&amp;""))&amp;"=",H$1007)),ISNUMBER(FIND(";"&amp;UPPER(TRIM(Datos!H330&amp;""))&amp;";",H$1007))),OR(UPPER(TRIM(Datos!H330&amp;""))="SÍ",UPPER(TRIM(Datos!H330&amp;""))="SI",UPPER(TRIM(Datos!H330&amp;""))="NO"),IF(ISNUMBER(Datos!H330),AND(OR(H$1005="",Datos!H330&gt;=H$1005),OR(H$1006="",Datos!H330&lt;=H$1006)),FALSE),TRUE))))</f>
        <v>0.0</v>
      </c>
      <c r="I330">
        <f>IF(Datos!I330="",0,IF(AND(I$1008&lt;&gt;"",Datos!I330=I$1008),0,IF(I$1004=0,0,1-CHOOSE(I$1004,IF(ISNUMBER(Datos!I330),AND(OR(I$1005="",Datos!I330&gt;=I$1005),OR(I$1006="",Datos!I330&lt;=I$1006)),FALSE),IF(ISNUMBER(Datos!I330),AND(Datos!I330=INT(Datos!I330),AND(OR(I$1005="",Datos!I330&gt;=I$1005),OR(I$1006="",Datos!I330&lt;=I$1006))),FALSE),OR(ISNUMBER(FIND(";"&amp;UPPER(TRIM(Datos!I330&amp;""))&amp;"=",I$1007)),ISNUMBER(FIND(";"&amp;UPPER(TRIM(Datos!I330&amp;""))&amp;";",I$1007))),OR(UPPER(TRIM(Datos!I330&amp;""))="SÍ",UPPER(TRIM(Datos!I330&amp;""))="SI",UPPER(TRIM(Datos!I330&amp;""))="NO"),IF(ISNUMBER(Datos!I330),AND(OR(I$1005="",Datos!I330&gt;=I$1005),OR(I$1006="",Datos!I330&lt;=I$1006)),FALSE),TRUE))))</f>
        <v>0.0</v>
      </c>
      <c r="J330">
        <f>IF(Datos!J330="",0,IF(AND(J$1008&lt;&gt;"",Datos!J330=J$1008),0,IF(J$1004=0,0,1-CHOOSE(J$1004,IF(ISNUMBER(Datos!J330),AND(OR(J$1005="",Datos!J330&gt;=J$1005),OR(J$1006="",Datos!J330&lt;=J$1006)),FALSE),IF(ISNUMBER(Datos!J330),AND(Datos!J330=INT(Datos!J330),AND(OR(J$1005="",Datos!J330&gt;=J$1005),OR(J$1006="",Datos!J330&lt;=J$1006))),FALSE),OR(ISNUMBER(FIND(";"&amp;UPPER(TRIM(Datos!J330&amp;""))&amp;"=",J$1007)),ISNUMBER(FIND(";"&amp;UPPER(TRIM(Datos!J330&amp;""))&amp;";",J$1007))),OR(UPPER(TRIM(Datos!J330&amp;""))="SÍ",UPPER(TRIM(Datos!J330&amp;""))="SI",UPPER(TRIM(Datos!J330&amp;""))="NO"),IF(ISNUMBER(Datos!J330),AND(OR(J$1005="",Datos!J330&gt;=J$1005),OR(J$1006="",Datos!J330&lt;=J$1006)),FALSE),TRUE))))</f>
        <v>0.0</v>
      </c>
      <c r="K330">
        <f>IF(Datos!K330="",0,IF(AND(K$1008&lt;&gt;"",Datos!K330=K$1008),0,IF(K$1004=0,0,1-CHOOSE(K$1004,IF(ISNUMBER(Datos!K330),AND(OR(K$1005="",Datos!K330&gt;=K$1005),OR(K$1006="",Datos!K330&lt;=K$1006)),FALSE),IF(ISNUMBER(Datos!K330),AND(Datos!K330=INT(Datos!K330),AND(OR(K$1005="",Datos!K330&gt;=K$1005),OR(K$1006="",Datos!K330&lt;=K$1006))),FALSE),OR(ISNUMBER(FIND(";"&amp;UPPER(TRIM(Datos!K330&amp;""))&amp;"=",K$1007)),ISNUMBER(FIND(";"&amp;UPPER(TRIM(Datos!K330&amp;""))&amp;";",K$1007))),OR(UPPER(TRIM(Datos!K330&amp;""))="SÍ",UPPER(TRIM(Datos!K330&amp;""))="SI",UPPER(TRIM(Datos!K330&amp;""))="NO"),IF(ISNUMBER(Datos!K330),AND(OR(K$1005="",Datos!K330&gt;=K$1005),OR(K$1006="",Datos!K330&lt;=K$1006)),FALSE),TRUE))))</f>
        <v>0.0</v>
      </c>
      <c r="L330">
        <f>IF(Datos!L330="",0,IF(AND(L$1008&lt;&gt;"",Datos!L330=L$1008),0,IF(L$1004=0,0,1-CHOOSE(L$1004,IF(ISNUMBER(Datos!L330),AND(OR(L$1005="",Datos!L330&gt;=L$1005),OR(L$1006="",Datos!L330&lt;=L$1006)),FALSE),IF(ISNUMBER(Datos!L330),AND(Datos!L330=INT(Datos!L330),AND(OR(L$1005="",Datos!L330&gt;=L$1005),OR(L$1006="",Datos!L330&lt;=L$1006))),FALSE),OR(ISNUMBER(FIND(";"&amp;UPPER(TRIM(Datos!L330&amp;""))&amp;"=",L$1007)),ISNUMBER(FIND(";"&amp;UPPER(TRIM(Datos!L330&amp;""))&amp;";",L$1007))),OR(UPPER(TRIM(Datos!L330&amp;""))="SÍ",UPPER(TRIM(Datos!L330&amp;""))="SI",UPPER(TRIM(Datos!L330&amp;""))="NO"),IF(ISNUMBER(Datos!L330),AND(OR(L$1005="",Datos!L330&gt;=L$1005),OR(L$1006="",Datos!L330&lt;=L$1006)),FALSE),TRUE))))</f>
        <v>0.0</v>
      </c>
      <c r="M330">
        <f>IF(Datos!M330="",0,IF(AND(M$1008&lt;&gt;"",Datos!M330=M$1008),0,IF(M$1004=0,0,1-CHOOSE(M$1004,IF(ISNUMBER(Datos!M330),AND(OR(M$1005="",Datos!M330&gt;=M$1005),OR(M$1006="",Datos!M330&lt;=M$1006)),FALSE),IF(ISNUMBER(Datos!M330),AND(Datos!M330=INT(Datos!M330),AND(OR(M$1005="",Datos!M330&gt;=M$1005),OR(M$1006="",Datos!M330&lt;=M$1006))),FALSE),OR(ISNUMBER(FIND(";"&amp;UPPER(TRIM(Datos!M330&amp;""))&amp;"=",M$1007)),ISNUMBER(FIND(";"&amp;UPPER(TRIM(Datos!M330&amp;""))&amp;";",M$1007))),OR(UPPER(TRIM(Datos!M330&amp;""))="SÍ",UPPER(TRIM(Datos!M330&amp;""))="SI",UPPER(TRIM(Datos!M330&amp;""))="NO"),IF(ISNUMBER(Datos!M330),AND(OR(M$1005="",Datos!M330&gt;=M$1005),OR(M$1006="",Datos!M330&lt;=M$1006)),FALSE),TRUE))))</f>
        <v>0.0</v>
      </c>
      <c r="N330">
        <f>IF(Datos!N330="",0,IF(AND(N$1008&lt;&gt;"",Datos!N330=N$1008),0,IF(N$1004=0,0,1-CHOOSE(N$1004,IF(ISNUMBER(Datos!N330),AND(OR(N$1005="",Datos!N330&gt;=N$1005),OR(N$1006="",Datos!N330&lt;=N$1006)),FALSE),IF(ISNUMBER(Datos!N330),AND(Datos!N330=INT(Datos!N330),AND(OR(N$1005="",Datos!N330&gt;=N$1005),OR(N$1006="",Datos!N330&lt;=N$1006))),FALSE),OR(ISNUMBER(FIND(";"&amp;UPPER(TRIM(Datos!N330&amp;""))&amp;"=",N$1007)),ISNUMBER(FIND(";"&amp;UPPER(TRIM(Datos!N330&amp;""))&amp;";",N$1007))),OR(UPPER(TRIM(Datos!N330&amp;""))="SÍ",UPPER(TRIM(Datos!N330&amp;""))="SI",UPPER(TRIM(Datos!N330&amp;""))="NO"),IF(ISNUMBER(Datos!N330),AND(OR(N$1005="",Datos!N330&gt;=N$1005),OR(N$1006="",Datos!N330&lt;=N$1006)),FALSE),TRUE))))</f>
        <v>0.0</v>
      </c>
      <c r="O330">
        <f>IF(Datos!O330="",0,IF(AND(O$1008&lt;&gt;"",Datos!O330=O$1008),0,IF(O$1004=0,0,1-CHOOSE(O$1004,IF(ISNUMBER(Datos!O330),AND(OR(O$1005="",Datos!O330&gt;=O$1005),OR(O$1006="",Datos!O330&lt;=O$1006)),FALSE),IF(ISNUMBER(Datos!O330),AND(Datos!O330=INT(Datos!O330),AND(OR(O$1005="",Datos!O330&gt;=O$1005),OR(O$1006="",Datos!O330&lt;=O$1006))),FALSE),OR(ISNUMBER(FIND(";"&amp;UPPER(TRIM(Datos!O330&amp;""))&amp;"=",O$1007)),ISNUMBER(FIND(";"&amp;UPPER(TRIM(Datos!O330&amp;""))&amp;";",O$1007))),OR(UPPER(TRIM(Datos!O330&amp;""))="SÍ",UPPER(TRIM(Datos!O330&amp;""))="SI",UPPER(TRIM(Datos!O330&amp;""))="NO"),IF(ISNUMBER(Datos!O330),AND(OR(O$1005="",Datos!O330&gt;=O$1005),OR(O$1006="",Datos!O330&lt;=O$1006)),FALSE),TRUE))))</f>
        <v>0.0</v>
      </c>
      <c r="P330">
        <f>IF(Datos!P330="",0,IF(AND(P$1008&lt;&gt;"",Datos!P330=P$1008),0,IF(P$1004=0,0,1-CHOOSE(P$1004,IF(ISNUMBER(Datos!P330),AND(OR(P$1005="",Datos!P330&gt;=P$1005),OR(P$1006="",Datos!P330&lt;=P$1006)),FALSE),IF(ISNUMBER(Datos!P330),AND(Datos!P330=INT(Datos!P330),AND(OR(P$1005="",Datos!P330&gt;=P$1005),OR(P$1006="",Datos!P330&lt;=P$1006))),FALSE),OR(ISNUMBER(FIND(";"&amp;UPPER(TRIM(Datos!P330&amp;""))&amp;"=",P$1007)),ISNUMBER(FIND(";"&amp;UPPER(TRIM(Datos!P330&amp;""))&amp;";",P$1007))),OR(UPPER(TRIM(Datos!P330&amp;""))="SÍ",UPPER(TRIM(Datos!P330&amp;""))="SI",UPPER(TRIM(Datos!P330&amp;""))="NO"),IF(ISNUMBER(Datos!P330),AND(OR(P$1005="",Datos!P330&gt;=P$1005),OR(P$1006="",Datos!P330&lt;=P$1006)),FALSE),TRUE))))</f>
        <v>0.0</v>
      </c>
      <c r="Q330">
        <f>IF(Datos!Q330="",0,IF(AND(Q$1008&lt;&gt;"",Datos!Q330=Q$1008),0,IF(Q$1004=0,0,1-CHOOSE(Q$1004,IF(ISNUMBER(Datos!Q330),AND(OR(Q$1005="",Datos!Q330&gt;=Q$1005),OR(Q$1006="",Datos!Q330&lt;=Q$1006)),FALSE),IF(ISNUMBER(Datos!Q330),AND(Datos!Q330=INT(Datos!Q330),AND(OR(Q$1005="",Datos!Q330&gt;=Q$1005),OR(Q$1006="",Datos!Q330&lt;=Q$1006))),FALSE),OR(ISNUMBER(FIND(";"&amp;UPPER(TRIM(Datos!Q330&amp;""))&amp;"=",Q$1007)),ISNUMBER(FIND(";"&amp;UPPER(TRIM(Datos!Q330&amp;""))&amp;";",Q$1007))),OR(UPPER(TRIM(Datos!Q330&amp;""))="SÍ",UPPER(TRIM(Datos!Q330&amp;""))="SI",UPPER(TRIM(Datos!Q330&amp;""))="NO"),IF(ISNUMBER(Datos!Q330),AND(OR(Q$1005="",Datos!Q330&gt;=Q$1005),OR(Q$1006="",Datos!Q330&lt;=Q$1006)),FALSE),TRUE))))</f>
        <v>0.0</v>
      </c>
      <c r="R330">
        <f>IF(Datos!R330="",0,IF(AND(R$1008&lt;&gt;"",Datos!R330=R$1008),0,IF(R$1004=0,0,1-CHOOSE(R$1004,IF(ISNUMBER(Datos!R330),AND(OR(R$1005="",Datos!R330&gt;=R$1005),OR(R$1006="",Datos!R330&lt;=R$1006)),FALSE),IF(ISNUMBER(Datos!R330),AND(Datos!R330=INT(Datos!R330),AND(OR(R$1005="",Datos!R330&gt;=R$1005),OR(R$1006="",Datos!R330&lt;=R$1006))),FALSE),OR(ISNUMBER(FIND(";"&amp;UPPER(TRIM(Datos!R330&amp;""))&amp;"=",R$1007)),ISNUMBER(FIND(";"&amp;UPPER(TRIM(Datos!R330&amp;""))&amp;";",R$1007))),OR(UPPER(TRIM(Datos!R330&amp;""))="SÍ",UPPER(TRIM(Datos!R330&amp;""))="SI",UPPER(TRIM(Datos!R330&amp;""))="NO"),IF(ISNUMBER(Datos!R330),AND(OR(R$1005="",Datos!R330&gt;=R$1005),OR(R$1006="",Datos!R330&lt;=R$1006)),FALSE),TRUE))))</f>
        <v>0.0</v>
      </c>
      <c r="S330">
        <f>IF(Datos!S330="",0,IF(AND(S$1008&lt;&gt;"",Datos!S330=S$1008),0,IF(S$1004=0,0,1-CHOOSE(S$1004,IF(ISNUMBER(Datos!S330),AND(OR(S$1005="",Datos!S330&gt;=S$1005),OR(S$1006="",Datos!S330&lt;=S$1006)),FALSE),IF(ISNUMBER(Datos!S330),AND(Datos!S330=INT(Datos!S330),AND(OR(S$1005="",Datos!S330&gt;=S$1005),OR(S$1006="",Datos!S330&lt;=S$1006))),FALSE),OR(ISNUMBER(FIND(";"&amp;UPPER(TRIM(Datos!S330&amp;""))&amp;"=",S$1007)),ISNUMBER(FIND(";"&amp;UPPER(TRIM(Datos!S330&amp;""))&amp;";",S$1007))),OR(UPPER(TRIM(Datos!S330&amp;""))="SÍ",UPPER(TRIM(Datos!S330&amp;""))="SI",UPPER(TRIM(Datos!S330&amp;""))="NO"),IF(ISNUMBER(Datos!S330),AND(OR(S$1005="",Datos!S330&gt;=S$1005),OR(S$1006="",Datos!S330&lt;=S$1006)),FALSE),TRUE))))</f>
        <v>0.0</v>
      </c>
      <c r="T330">
        <f>IF(Datos!T330="",0,IF(AND(T$1008&lt;&gt;"",Datos!T330=T$1008),0,IF(T$1004=0,0,1-CHOOSE(T$1004,IF(ISNUMBER(Datos!T330),AND(OR(T$1005="",Datos!T330&gt;=T$1005),OR(T$1006="",Datos!T330&lt;=T$1006)),FALSE),IF(ISNUMBER(Datos!T330),AND(Datos!T330=INT(Datos!T330),AND(OR(T$1005="",Datos!T330&gt;=T$1005),OR(T$1006="",Datos!T330&lt;=T$1006))),FALSE),OR(ISNUMBER(FIND(";"&amp;UPPER(TRIM(Datos!T330&amp;""))&amp;"=",T$1007)),ISNUMBER(FIND(";"&amp;UPPER(TRIM(Datos!T330&amp;""))&amp;";",T$1007))),OR(UPPER(TRIM(Datos!T330&amp;""))="SÍ",UPPER(TRIM(Datos!T330&amp;""))="SI",UPPER(TRIM(Datos!T330&amp;""))="NO"),IF(ISNUMBER(Datos!T330),AND(OR(T$1005="",Datos!T330&gt;=T$1005),OR(T$1006="",Datos!T330&lt;=T$1006)),FALSE),TRUE))))</f>
        <v>0.0</v>
      </c>
      <c r="U330">
        <f>IF(Datos!U330="",0,IF(AND(U$1008&lt;&gt;"",Datos!U330=U$1008),0,IF(U$1004=0,0,1-CHOOSE(U$1004,IF(ISNUMBER(Datos!U330),AND(OR(U$1005="",Datos!U330&gt;=U$1005),OR(U$1006="",Datos!U330&lt;=U$1006)),FALSE),IF(ISNUMBER(Datos!U330),AND(Datos!U330=INT(Datos!U330),AND(OR(U$1005="",Datos!U330&gt;=U$1005),OR(U$1006="",Datos!U330&lt;=U$1006))),FALSE),OR(ISNUMBER(FIND(";"&amp;UPPER(TRIM(Datos!U330&amp;""))&amp;"=",U$1007)),ISNUMBER(FIND(";"&amp;UPPER(TRIM(Datos!U330&amp;""))&amp;";",U$1007))),OR(UPPER(TRIM(Datos!U330&amp;""))="SÍ",UPPER(TRIM(Datos!U330&amp;""))="SI",UPPER(TRIM(Datos!U330&amp;""))="NO"),IF(ISNUMBER(Datos!U330),AND(OR(U$1005="",Datos!U330&gt;=U$1005),OR(U$1006="",Datos!U330&lt;=U$1006)),FALSE),TRUE))))</f>
        <v>0.0</v>
      </c>
      <c r="V330">
        <f>IF(Datos!V330="",0,IF(AND(V$1008&lt;&gt;"",Datos!V330=V$1008),0,IF(V$1004=0,0,1-CHOOSE(V$1004,IF(ISNUMBER(Datos!V330),AND(OR(V$1005="",Datos!V330&gt;=V$1005),OR(V$1006="",Datos!V330&lt;=V$1006)),FALSE),IF(ISNUMBER(Datos!V330),AND(Datos!V330=INT(Datos!V330),AND(OR(V$1005="",Datos!V330&gt;=V$1005),OR(V$1006="",Datos!V330&lt;=V$1006))),FALSE),OR(ISNUMBER(FIND(";"&amp;UPPER(TRIM(Datos!V330&amp;""))&amp;"=",V$1007)),ISNUMBER(FIND(";"&amp;UPPER(TRIM(Datos!V330&amp;""))&amp;";",V$1007))),OR(UPPER(TRIM(Datos!V330&amp;""))="SÍ",UPPER(TRIM(Datos!V330&amp;""))="SI",UPPER(TRIM(Datos!V330&amp;""))="NO"),IF(ISNUMBER(Datos!V330),AND(OR(V$1005="",Datos!V330&gt;=V$1005),OR(V$1006="",Datos!V330&lt;=V$1006)),FALSE),TRUE))))</f>
        <v>0.0</v>
      </c>
      <c r="W330">
        <f>IF(Datos!W330="",0,IF(AND(W$1008&lt;&gt;"",Datos!W330=W$1008),0,IF(W$1004=0,0,1-CHOOSE(W$1004,IF(ISNUMBER(Datos!W330),AND(OR(W$1005="",Datos!W330&gt;=W$1005),OR(W$1006="",Datos!W330&lt;=W$1006)),FALSE),IF(ISNUMBER(Datos!W330),AND(Datos!W330=INT(Datos!W330),AND(OR(W$1005="",Datos!W330&gt;=W$1005),OR(W$1006="",Datos!W330&lt;=W$1006))),FALSE),OR(ISNUMBER(FIND(";"&amp;UPPER(TRIM(Datos!W330&amp;""))&amp;"=",W$1007)),ISNUMBER(FIND(";"&amp;UPPER(TRIM(Datos!W330&amp;""))&amp;";",W$1007))),OR(UPPER(TRIM(Datos!W330&amp;""))="SÍ",UPPER(TRIM(Datos!W330&amp;""))="SI",UPPER(TRIM(Datos!W330&amp;""))="NO"),IF(ISNUMBER(Datos!W330),AND(OR(W$1005="",Datos!W330&gt;=W$1005),OR(W$1006="",Datos!W330&lt;=W$1006)),FALSE),TRUE))))</f>
        <v>0.0</v>
      </c>
      <c r="X330">
        <f>IF(Datos!X330="",0,IF(AND(X$1008&lt;&gt;"",Datos!X330=X$1008),0,IF(X$1004=0,0,1-CHOOSE(X$1004,IF(ISNUMBER(Datos!X330),AND(OR(X$1005="",Datos!X330&gt;=X$1005),OR(X$1006="",Datos!X330&lt;=X$1006)),FALSE),IF(ISNUMBER(Datos!X330),AND(Datos!X330=INT(Datos!X330),AND(OR(X$1005="",Datos!X330&gt;=X$1005),OR(X$1006="",Datos!X330&lt;=X$1006))),FALSE),OR(ISNUMBER(FIND(";"&amp;UPPER(TRIM(Datos!X330&amp;""))&amp;"=",X$1007)),ISNUMBER(FIND(";"&amp;UPPER(TRIM(Datos!X330&amp;""))&amp;";",X$1007))),OR(UPPER(TRIM(Datos!X330&amp;""))="SÍ",UPPER(TRIM(Datos!X330&amp;""))="SI",UPPER(TRIM(Datos!X330&amp;""))="NO"),IF(ISNUMBER(Datos!X330),AND(OR(X$1005="",Datos!X330&gt;=X$1005),OR(X$1006="",Datos!X330&lt;=X$1006)),FALSE),TRUE))))</f>
        <v>0.0</v>
      </c>
      <c r="Y330">
        <f>IF(Datos!Y330="",0,IF(AND(Y$1008&lt;&gt;"",Datos!Y330=Y$1008),0,IF(Y$1004=0,0,1-CHOOSE(Y$1004,IF(ISNUMBER(Datos!Y330),AND(OR(Y$1005="",Datos!Y330&gt;=Y$1005),OR(Y$1006="",Datos!Y330&lt;=Y$1006)),FALSE),IF(ISNUMBER(Datos!Y330),AND(Datos!Y330=INT(Datos!Y330),AND(OR(Y$1005="",Datos!Y330&gt;=Y$1005),OR(Y$1006="",Datos!Y330&lt;=Y$1006))),FALSE),OR(ISNUMBER(FIND(";"&amp;UPPER(TRIM(Datos!Y330&amp;""))&amp;"=",Y$1007)),ISNUMBER(FIND(";"&amp;UPPER(TRIM(Datos!Y330&amp;""))&amp;";",Y$1007))),OR(UPPER(TRIM(Datos!Y330&amp;""))="SÍ",UPPER(TRIM(Datos!Y330&amp;""))="SI",UPPER(TRIM(Datos!Y330&amp;""))="NO"),IF(ISNUMBER(Datos!Y330),AND(OR(Y$1005="",Datos!Y330&gt;=Y$1005),OR(Y$1006="",Datos!Y330&lt;=Y$1006)),FALSE),TRUE))))</f>
        <v>0.0</v>
      </c>
      <c r="Z330">
        <f>IF(Datos!Z330="",0,IF(AND(Z$1008&lt;&gt;"",Datos!Z330=Z$1008),0,IF(Z$1004=0,0,1-CHOOSE(Z$1004,IF(ISNUMBER(Datos!Z330),AND(OR(Z$1005="",Datos!Z330&gt;=Z$1005),OR(Z$1006="",Datos!Z330&lt;=Z$1006)),FALSE),IF(ISNUMBER(Datos!Z330),AND(Datos!Z330=INT(Datos!Z330),AND(OR(Z$1005="",Datos!Z330&gt;=Z$1005),OR(Z$1006="",Datos!Z330&lt;=Z$1006))),FALSE),OR(ISNUMBER(FIND(";"&amp;UPPER(TRIM(Datos!Z330&amp;""))&amp;"=",Z$1007)),ISNUMBER(FIND(";"&amp;UPPER(TRIM(Datos!Z330&amp;""))&amp;";",Z$1007))),OR(UPPER(TRIM(Datos!Z330&amp;""))="SÍ",UPPER(TRIM(Datos!Z330&amp;""))="SI",UPPER(TRIM(Datos!Z330&amp;""))="NO"),IF(ISNUMBER(Datos!Z330),AND(OR(Z$1005="",Datos!Z330&gt;=Z$1005),OR(Z$1006="",Datos!Z330&lt;=Z$1006)),FALSE),TRUE))))</f>
        <v>0.0</v>
      </c>
      <c r="AA330">
        <f>IF(Datos!AA330="",0,IF(AND(AA$1008&lt;&gt;"",Datos!AA330=AA$1008),0,IF(AA$1004=0,0,1-CHOOSE(AA$1004,IF(ISNUMBER(Datos!AA330),AND(OR(AA$1005="",Datos!AA330&gt;=AA$1005),OR(AA$1006="",Datos!AA330&lt;=AA$1006)),FALSE),IF(ISNUMBER(Datos!AA330),AND(Datos!AA330=INT(Datos!AA330),AND(OR(AA$1005="",Datos!AA330&gt;=AA$1005),OR(AA$1006="",Datos!AA330&lt;=AA$1006))),FALSE),OR(ISNUMBER(FIND(";"&amp;UPPER(TRIM(Datos!AA330&amp;""))&amp;"=",AA$1007)),ISNUMBER(FIND(";"&amp;UPPER(TRIM(Datos!AA330&amp;""))&amp;";",AA$1007))),OR(UPPER(TRIM(Datos!AA330&amp;""))="SÍ",UPPER(TRIM(Datos!AA330&amp;""))="SI",UPPER(TRIM(Datos!AA330&amp;""))="NO"),IF(ISNUMBER(Datos!AA330),AND(OR(AA$1005="",Datos!AA330&gt;=AA$1005),OR(AA$1006="",Datos!AA330&lt;=AA$1006)),FALSE),TRUE))))</f>
        <v>0.0</v>
      </c>
      <c r="AB330">
        <f>IF(Datos!AB330="",0,IF(AND(AB$1008&lt;&gt;"",Datos!AB330=AB$1008),0,IF(AB$1004=0,0,1-CHOOSE(AB$1004,IF(ISNUMBER(Datos!AB330),AND(OR(AB$1005="",Datos!AB330&gt;=AB$1005),OR(AB$1006="",Datos!AB330&lt;=AB$1006)),FALSE),IF(ISNUMBER(Datos!AB330),AND(Datos!AB330=INT(Datos!AB330),AND(OR(AB$1005="",Datos!AB330&gt;=AB$1005),OR(AB$1006="",Datos!AB330&lt;=AB$1006))),FALSE),OR(ISNUMBER(FIND(";"&amp;UPPER(TRIM(Datos!AB330&amp;""))&amp;"=",AB$1007)),ISNUMBER(FIND(";"&amp;UPPER(TRIM(Datos!AB330&amp;""))&amp;";",AB$1007))),OR(UPPER(TRIM(Datos!AB330&amp;""))="SÍ",UPPER(TRIM(Datos!AB330&amp;""))="SI",UPPER(TRIM(Datos!AB330&amp;""))="NO"),IF(ISNUMBER(Datos!AB330),AND(OR(AB$1005="",Datos!AB330&gt;=AB$1005),OR(AB$1006="",Datos!AB330&lt;=AB$1006)),FALSE),TRUE))))</f>
        <v>0.0</v>
      </c>
      <c r="AC330">
        <f>IF(Datos!AC330="",0,IF(AND(AC$1008&lt;&gt;"",Datos!AC330=AC$1008),0,IF(AC$1004=0,0,1-CHOOSE(AC$1004,IF(ISNUMBER(Datos!AC330),AND(OR(AC$1005="",Datos!AC330&gt;=AC$1005),OR(AC$1006="",Datos!AC330&lt;=AC$1006)),FALSE),IF(ISNUMBER(Datos!AC330),AND(Datos!AC330=INT(Datos!AC330),AND(OR(AC$1005="",Datos!AC330&gt;=AC$1005),OR(AC$1006="",Datos!AC330&lt;=AC$1006))),FALSE),OR(ISNUMBER(FIND(";"&amp;UPPER(TRIM(Datos!AC330&amp;""))&amp;"=",AC$1007)),ISNUMBER(FIND(";"&amp;UPPER(TRIM(Datos!AC330&amp;""))&amp;";",AC$1007))),OR(UPPER(TRIM(Datos!AC330&amp;""))="SÍ",UPPER(TRIM(Datos!AC330&amp;""))="SI",UPPER(TRIM(Datos!AC330&amp;""))="NO"),IF(ISNUMBER(Datos!AC330),AND(OR(AC$1005="",Datos!AC330&gt;=AC$1005),OR(AC$1006="",Datos!AC330&lt;=AC$1006)),FALSE),TRUE))))</f>
        <v>0.0</v>
      </c>
      <c r="AD330">
        <f>IF(Datos!AD330="",0,IF(AND(AD$1008&lt;&gt;"",Datos!AD330=AD$1008),0,IF(AD$1004=0,0,1-CHOOSE(AD$1004,IF(ISNUMBER(Datos!AD330),AND(OR(AD$1005="",Datos!AD330&gt;=AD$1005),OR(AD$1006="",Datos!AD330&lt;=AD$1006)),FALSE),IF(ISNUMBER(Datos!AD330),AND(Datos!AD330=INT(Datos!AD330),AND(OR(AD$1005="",Datos!AD330&gt;=AD$1005),OR(AD$1006="",Datos!AD330&lt;=AD$1006))),FALSE),OR(ISNUMBER(FIND(";"&amp;UPPER(TRIM(Datos!AD330&amp;""))&amp;"=",AD$1007)),ISNUMBER(FIND(";"&amp;UPPER(TRIM(Datos!AD330&amp;""))&amp;";",AD$1007))),OR(UPPER(TRIM(Datos!AD330&amp;""))="SÍ",UPPER(TRIM(Datos!AD330&amp;""))="SI",UPPER(TRIM(Datos!AD330&amp;""))="NO"),IF(ISNUMBER(Datos!AD330),AND(OR(AD$1005="",Datos!AD330&gt;=AD$1005),OR(AD$1006="",Datos!AD330&lt;=AD$1006)),FALSE),TRUE))))</f>
        <v>0.0</v>
      </c>
      <c r="AE330">
        <f>IF(Datos!AE330="",0,IF(AND(AE$1008&lt;&gt;"",Datos!AE330=AE$1008),0,IF(AE$1004=0,0,1-CHOOSE(AE$1004,IF(ISNUMBER(Datos!AE330),AND(OR(AE$1005="",Datos!AE330&gt;=AE$1005),OR(AE$1006="",Datos!AE330&lt;=AE$1006)),FALSE),IF(ISNUMBER(Datos!AE330),AND(Datos!AE330=INT(Datos!AE330),AND(OR(AE$1005="",Datos!AE330&gt;=AE$1005),OR(AE$1006="",Datos!AE330&lt;=AE$1006))),FALSE),OR(ISNUMBER(FIND(";"&amp;UPPER(TRIM(Datos!AE330&amp;""))&amp;"=",AE$1007)),ISNUMBER(FIND(";"&amp;UPPER(TRIM(Datos!AE330&amp;""))&amp;";",AE$1007))),OR(UPPER(TRIM(Datos!AE330&amp;""))="SÍ",UPPER(TRIM(Datos!AE330&amp;""))="SI",UPPER(TRIM(Datos!AE330&amp;""))="NO"),IF(ISNUMBER(Datos!AE330),AND(OR(AE$1005="",Datos!AE330&gt;=AE$1005),OR(AE$1006="",Datos!AE330&lt;=AE$1006)),FALSE),TRUE))))</f>
        <v>0.0</v>
      </c>
    </row>
    <row r="331" spans="2:31">
      <c r="B331">
        <f>IF(Datos!B331="",0,IF(AND(B$1008&lt;&gt;"",Datos!B331=B$1008),0,IF(B$1004=0,0,1-CHOOSE(B$1004,IF(ISNUMBER(Datos!B331),AND(OR(B$1005="",Datos!B331&gt;=B$1005),OR(B$1006="",Datos!B331&lt;=B$1006)),FALSE),IF(ISNUMBER(Datos!B331),AND(Datos!B331=INT(Datos!B331),AND(OR(B$1005="",Datos!B331&gt;=B$1005),OR(B$1006="",Datos!B331&lt;=B$1006))),FALSE),OR(ISNUMBER(FIND(";"&amp;UPPER(TRIM(Datos!B331&amp;""))&amp;"=",B$1007)),ISNUMBER(FIND(";"&amp;UPPER(TRIM(Datos!B331&amp;""))&amp;";",B$1007))),OR(UPPER(TRIM(Datos!B331&amp;""))="SÍ",UPPER(TRIM(Datos!B331&amp;""))="SI",UPPER(TRIM(Datos!B331&amp;""))="NO"),IF(ISNUMBER(Datos!B331),AND(OR(B$1005="",Datos!B331&gt;=B$1005),OR(B$1006="",Datos!B331&lt;=B$1006)),FALSE),TRUE))))</f>
        <v>0.0</v>
      </c>
      <c r="C331">
        <f>IF(Datos!C331="",0,IF(AND(C$1008&lt;&gt;"",Datos!C331=C$1008),0,IF(C$1004=0,0,1-CHOOSE(C$1004,IF(ISNUMBER(Datos!C331),AND(OR(C$1005="",Datos!C331&gt;=C$1005),OR(C$1006="",Datos!C331&lt;=C$1006)),FALSE),IF(ISNUMBER(Datos!C331),AND(Datos!C331=INT(Datos!C331),AND(OR(C$1005="",Datos!C331&gt;=C$1005),OR(C$1006="",Datos!C331&lt;=C$1006))),FALSE),OR(ISNUMBER(FIND(";"&amp;UPPER(TRIM(Datos!C331&amp;""))&amp;"=",C$1007)),ISNUMBER(FIND(";"&amp;UPPER(TRIM(Datos!C331&amp;""))&amp;";",C$1007))),OR(UPPER(TRIM(Datos!C331&amp;""))="SÍ",UPPER(TRIM(Datos!C331&amp;""))="SI",UPPER(TRIM(Datos!C331&amp;""))="NO"),IF(ISNUMBER(Datos!C331),AND(OR(C$1005="",Datos!C331&gt;=C$1005),OR(C$1006="",Datos!C331&lt;=C$1006)),FALSE),TRUE))))</f>
        <v>0.0</v>
      </c>
      <c r="D331">
        <f>IF(Datos!D331="",0,IF(AND(D$1008&lt;&gt;"",Datos!D331=D$1008),0,IF(D$1004=0,0,1-CHOOSE(D$1004,IF(ISNUMBER(Datos!D331),AND(OR(D$1005="",Datos!D331&gt;=D$1005),OR(D$1006="",Datos!D331&lt;=D$1006)),FALSE),IF(ISNUMBER(Datos!D331),AND(Datos!D331=INT(Datos!D331),AND(OR(D$1005="",Datos!D331&gt;=D$1005),OR(D$1006="",Datos!D331&lt;=D$1006))),FALSE),OR(ISNUMBER(FIND(";"&amp;UPPER(TRIM(Datos!D331&amp;""))&amp;"=",D$1007)),ISNUMBER(FIND(";"&amp;UPPER(TRIM(Datos!D331&amp;""))&amp;";",D$1007))),OR(UPPER(TRIM(Datos!D331&amp;""))="SÍ",UPPER(TRIM(Datos!D331&amp;""))="SI",UPPER(TRIM(Datos!D331&amp;""))="NO"),IF(ISNUMBER(Datos!D331),AND(OR(D$1005="",Datos!D331&gt;=D$1005),OR(D$1006="",Datos!D331&lt;=D$1006)),FALSE),TRUE))))</f>
        <v>0.0</v>
      </c>
      <c r="E331">
        <f>IF(Datos!E331="",0,IF(AND(E$1008&lt;&gt;"",Datos!E331=E$1008),0,IF(E$1004=0,0,1-CHOOSE(E$1004,IF(ISNUMBER(Datos!E331),AND(OR(E$1005="",Datos!E331&gt;=E$1005),OR(E$1006="",Datos!E331&lt;=E$1006)),FALSE),IF(ISNUMBER(Datos!E331),AND(Datos!E331=INT(Datos!E331),AND(OR(E$1005="",Datos!E331&gt;=E$1005),OR(E$1006="",Datos!E331&lt;=E$1006))),FALSE),OR(ISNUMBER(FIND(";"&amp;UPPER(TRIM(Datos!E331&amp;""))&amp;"=",E$1007)),ISNUMBER(FIND(";"&amp;UPPER(TRIM(Datos!E331&amp;""))&amp;";",E$1007))),OR(UPPER(TRIM(Datos!E331&amp;""))="SÍ",UPPER(TRIM(Datos!E331&amp;""))="SI",UPPER(TRIM(Datos!E331&amp;""))="NO"),IF(ISNUMBER(Datos!E331),AND(OR(E$1005="",Datos!E331&gt;=E$1005),OR(E$1006="",Datos!E331&lt;=E$1006)),FALSE),TRUE))))</f>
        <v>0.0</v>
      </c>
      <c r="F331">
        <f>IF(Datos!F331="",0,IF(AND(F$1008&lt;&gt;"",Datos!F331=F$1008),0,IF(F$1004=0,0,1-CHOOSE(F$1004,IF(ISNUMBER(Datos!F331),AND(OR(F$1005="",Datos!F331&gt;=F$1005),OR(F$1006="",Datos!F331&lt;=F$1006)),FALSE),IF(ISNUMBER(Datos!F331),AND(Datos!F331=INT(Datos!F331),AND(OR(F$1005="",Datos!F331&gt;=F$1005),OR(F$1006="",Datos!F331&lt;=F$1006))),FALSE),OR(ISNUMBER(FIND(";"&amp;UPPER(TRIM(Datos!F331&amp;""))&amp;"=",F$1007)),ISNUMBER(FIND(";"&amp;UPPER(TRIM(Datos!F331&amp;""))&amp;";",F$1007))),OR(UPPER(TRIM(Datos!F331&amp;""))="SÍ",UPPER(TRIM(Datos!F331&amp;""))="SI",UPPER(TRIM(Datos!F331&amp;""))="NO"),IF(ISNUMBER(Datos!F331),AND(OR(F$1005="",Datos!F331&gt;=F$1005),OR(F$1006="",Datos!F331&lt;=F$1006)),FALSE),TRUE))))</f>
        <v>0.0</v>
      </c>
      <c r="G331">
        <f>IF(Datos!G331="",0,IF(AND(G$1008&lt;&gt;"",Datos!G331=G$1008),0,IF(G$1004=0,0,1-CHOOSE(G$1004,IF(ISNUMBER(Datos!G331),AND(OR(G$1005="",Datos!G331&gt;=G$1005),OR(G$1006="",Datos!G331&lt;=G$1006)),FALSE),IF(ISNUMBER(Datos!G331),AND(Datos!G331=INT(Datos!G331),AND(OR(G$1005="",Datos!G331&gt;=G$1005),OR(G$1006="",Datos!G331&lt;=G$1006))),FALSE),OR(ISNUMBER(FIND(";"&amp;UPPER(TRIM(Datos!G331&amp;""))&amp;"=",G$1007)),ISNUMBER(FIND(";"&amp;UPPER(TRIM(Datos!G331&amp;""))&amp;";",G$1007))),OR(UPPER(TRIM(Datos!G331&amp;""))="SÍ",UPPER(TRIM(Datos!G331&amp;""))="SI",UPPER(TRIM(Datos!G331&amp;""))="NO"),IF(ISNUMBER(Datos!G331),AND(OR(G$1005="",Datos!G331&gt;=G$1005),OR(G$1006="",Datos!G331&lt;=G$1006)),FALSE),TRUE))))</f>
        <v>0.0</v>
      </c>
      <c r="H331">
        <f>IF(Datos!H331="",0,IF(AND(H$1008&lt;&gt;"",Datos!H331=H$1008),0,IF(H$1004=0,0,1-CHOOSE(H$1004,IF(ISNUMBER(Datos!H331),AND(OR(H$1005="",Datos!H331&gt;=H$1005),OR(H$1006="",Datos!H331&lt;=H$1006)),FALSE),IF(ISNUMBER(Datos!H331),AND(Datos!H331=INT(Datos!H331),AND(OR(H$1005="",Datos!H331&gt;=H$1005),OR(H$1006="",Datos!H331&lt;=H$1006))),FALSE),OR(ISNUMBER(FIND(";"&amp;UPPER(TRIM(Datos!H331&amp;""))&amp;"=",H$1007)),ISNUMBER(FIND(";"&amp;UPPER(TRIM(Datos!H331&amp;""))&amp;";",H$1007))),OR(UPPER(TRIM(Datos!H331&amp;""))="SÍ",UPPER(TRIM(Datos!H331&amp;""))="SI",UPPER(TRIM(Datos!H331&amp;""))="NO"),IF(ISNUMBER(Datos!H331),AND(OR(H$1005="",Datos!H331&gt;=H$1005),OR(H$1006="",Datos!H331&lt;=H$1006)),FALSE),TRUE))))</f>
        <v>0.0</v>
      </c>
      <c r="I331">
        <f>IF(Datos!I331="",0,IF(AND(I$1008&lt;&gt;"",Datos!I331=I$1008),0,IF(I$1004=0,0,1-CHOOSE(I$1004,IF(ISNUMBER(Datos!I331),AND(OR(I$1005="",Datos!I331&gt;=I$1005),OR(I$1006="",Datos!I331&lt;=I$1006)),FALSE),IF(ISNUMBER(Datos!I331),AND(Datos!I331=INT(Datos!I331),AND(OR(I$1005="",Datos!I331&gt;=I$1005),OR(I$1006="",Datos!I331&lt;=I$1006))),FALSE),OR(ISNUMBER(FIND(";"&amp;UPPER(TRIM(Datos!I331&amp;""))&amp;"=",I$1007)),ISNUMBER(FIND(";"&amp;UPPER(TRIM(Datos!I331&amp;""))&amp;";",I$1007))),OR(UPPER(TRIM(Datos!I331&amp;""))="SÍ",UPPER(TRIM(Datos!I331&amp;""))="SI",UPPER(TRIM(Datos!I331&amp;""))="NO"),IF(ISNUMBER(Datos!I331),AND(OR(I$1005="",Datos!I331&gt;=I$1005),OR(I$1006="",Datos!I331&lt;=I$1006)),FALSE),TRUE))))</f>
        <v>0.0</v>
      </c>
      <c r="J331">
        <f>IF(Datos!J331="",0,IF(AND(J$1008&lt;&gt;"",Datos!J331=J$1008),0,IF(J$1004=0,0,1-CHOOSE(J$1004,IF(ISNUMBER(Datos!J331),AND(OR(J$1005="",Datos!J331&gt;=J$1005),OR(J$1006="",Datos!J331&lt;=J$1006)),FALSE),IF(ISNUMBER(Datos!J331),AND(Datos!J331=INT(Datos!J331),AND(OR(J$1005="",Datos!J331&gt;=J$1005),OR(J$1006="",Datos!J331&lt;=J$1006))),FALSE),OR(ISNUMBER(FIND(";"&amp;UPPER(TRIM(Datos!J331&amp;""))&amp;"=",J$1007)),ISNUMBER(FIND(";"&amp;UPPER(TRIM(Datos!J331&amp;""))&amp;";",J$1007))),OR(UPPER(TRIM(Datos!J331&amp;""))="SÍ",UPPER(TRIM(Datos!J331&amp;""))="SI",UPPER(TRIM(Datos!J331&amp;""))="NO"),IF(ISNUMBER(Datos!J331),AND(OR(J$1005="",Datos!J331&gt;=J$1005),OR(J$1006="",Datos!J331&lt;=J$1006)),FALSE),TRUE))))</f>
        <v>0.0</v>
      </c>
      <c r="K331">
        <f>IF(Datos!K331="",0,IF(AND(K$1008&lt;&gt;"",Datos!K331=K$1008),0,IF(K$1004=0,0,1-CHOOSE(K$1004,IF(ISNUMBER(Datos!K331),AND(OR(K$1005="",Datos!K331&gt;=K$1005),OR(K$1006="",Datos!K331&lt;=K$1006)),FALSE),IF(ISNUMBER(Datos!K331),AND(Datos!K331=INT(Datos!K331),AND(OR(K$1005="",Datos!K331&gt;=K$1005),OR(K$1006="",Datos!K331&lt;=K$1006))),FALSE),OR(ISNUMBER(FIND(";"&amp;UPPER(TRIM(Datos!K331&amp;""))&amp;"=",K$1007)),ISNUMBER(FIND(";"&amp;UPPER(TRIM(Datos!K331&amp;""))&amp;";",K$1007))),OR(UPPER(TRIM(Datos!K331&amp;""))="SÍ",UPPER(TRIM(Datos!K331&amp;""))="SI",UPPER(TRIM(Datos!K331&amp;""))="NO"),IF(ISNUMBER(Datos!K331),AND(OR(K$1005="",Datos!K331&gt;=K$1005),OR(K$1006="",Datos!K331&lt;=K$1006)),FALSE),TRUE))))</f>
        <v>0.0</v>
      </c>
      <c r="L331">
        <f>IF(Datos!L331="",0,IF(AND(L$1008&lt;&gt;"",Datos!L331=L$1008),0,IF(L$1004=0,0,1-CHOOSE(L$1004,IF(ISNUMBER(Datos!L331),AND(OR(L$1005="",Datos!L331&gt;=L$1005),OR(L$1006="",Datos!L331&lt;=L$1006)),FALSE),IF(ISNUMBER(Datos!L331),AND(Datos!L331=INT(Datos!L331),AND(OR(L$1005="",Datos!L331&gt;=L$1005),OR(L$1006="",Datos!L331&lt;=L$1006))),FALSE),OR(ISNUMBER(FIND(";"&amp;UPPER(TRIM(Datos!L331&amp;""))&amp;"=",L$1007)),ISNUMBER(FIND(";"&amp;UPPER(TRIM(Datos!L331&amp;""))&amp;";",L$1007))),OR(UPPER(TRIM(Datos!L331&amp;""))="SÍ",UPPER(TRIM(Datos!L331&amp;""))="SI",UPPER(TRIM(Datos!L331&amp;""))="NO"),IF(ISNUMBER(Datos!L331),AND(OR(L$1005="",Datos!L331&gt;=L$1005),OR(L$1006="",Datos!L331&lt;=L$1006)),FALSE),TRUE))))</f>
        <v>0.0</v>
      </c>
      <c r="M331">
        <f>IF(Datos!M331="",0,IF(AND(M$1008&lt;&gt;"",Datos!M331=M$1008),0,IF(M$1004=0,0,1-CHOOSE(M$1004,IF(ISNUMBER(Datos!M331),AND(OR(M$1005="",Datos!M331&gt;=M$1005),OR(M$1006="",Datos!M331&lt;=M$1006)),FALSE),IF(ISNUMBER(Datos!M331),AND(Datos!M331=INT(Datos!M331),AND(OR(M$1005="",Datos!M331&gt;=M$1005),OR(M$1006="",Datos!M331&lt;=M$1006))),FALSE),OR(ISNUMBER(FIND(";"&amp;UPPER(TRIM(Datos!M331&amp;""))&amp;"=",M$1007)),ISNUMBER(FIND(";"&amp;UPPER(TRIM(Datos!M331&amp;""))&amp;";",M$1007))),OR(UPPER(TRIM(Datos!M331&amp;""))="SÍ",UPPER(TRIM(Datos!M331&amp;""))="SI",UPPER(TRIM(Datos!M331&amp;""))="NO"),IF(ISNUMBER(Datos!M331),AND(OR(M$1005="",Datos!M331&gt;=M$1005),OR(M$1006="",Datos!M331&lt;=M$1006)),FALSE),TRUE))))</f>
        <v>0.0</v>
      </c>
      <c r="N331">
        <f>IF(Datos!N331="",0,IF(AND(N$1008&lt;&gt;"",Datos!N331=N$1008),0,IF(N$1004=0,0,1-CHOOSE(N$1004,IF(ISNUMBER(Datos!N331),AND(OR(N$1005="",Datos!N331&gt;=N$1005),OR(N$1006="",Datos!N331&lt;=N$1006)),FALSE),IF(ISNUMBER(Datos!N331),AND(Datos!N331=INT(Datos!N331),AND(OR(N$1005="",Datos!N331&gt;=N$1005),OR(N$1006="",Datos!N331&lt;=N$1006))),FALSE),OR(ISNUMBER(FIND(";"&amp;UPPER(TRIM(Datos!N331&amp;""))&amp;"=",N$1007)),ISNUMBER(FIND(";"&amp;UPPER(TRIM(Datos!N331&amp;""))&amp;";",N$1007))),OR(UPPER(TRIM(Datos!N331&amp;""))="SÍ",UPPER(TRIM(Datos!N331&amp;""))="SI",UPPER(TRIM(Datos!N331&amp;""))="NO"),IF(ISNUMBER(Datos!N331),AND(OR(N$1005="",Datos!N331&gt;=N$1005),OR(N$1006="",Datos!N331&lt;=N$1006)),FALSE),TRUE))))</f>
        <v>0.0</v>
      </c>
      <c r="O331">
        <f>IF(Datos!O331="",0,IF(AND(O$1008&lt;&gt;"",Datos!O331=O$1008),0,IF(O$1004=0,0,1-CHOOSE(O$1004,IF(ISNUMBER(Datos!O331),AND(OR(O$1005="",Datos!O331&gt;=O$1005),OR(O$1006="",Datos!O331&lt;=O$1006)),FALSE),IF(ISNUMBER(Datos!O331),AND(Datos!O331=INT(Datos!O331),AND(OR(O$1005="",Datos!O331&gt;=O$1005),OR(O$1006="",Datos!O331&lt;=O$1006))),FALSE),OR(ISNUMBER(FIND(";"&amp;UPPER(TRIM(Datos!O331&amp;""))&amp;"=",O$1007)),ISNUMBER(FIND(";"&amp;UPPER(TRIM(Datos!O331&amp;""))&amp;";",O$1007))),OR(UPPER(TRIM(Datos!O331&amp;""))="SÍ",UPPER(TRIM(Datos!O331&amp;""))="SI",UPPER(TRIM(Datos!O331&amp;""))="NO"),IF(ISNUMBER(Datos!O331),AND(OR(O$1005="",Datos!O331&gt;=O$1005),OR(O$1006="",Datos!O331&lt;=O$1006)),FALSE),TRUE))))</f>
        <v>0.0</v>
      </c>
      <c r="P331">
        <f>IF(Datos!P331="",0,IF(AND(P$1008&lt;&gt;"",Datos!P331=P$1008),0,IF(P$1004=0,0,1-CHOOSE(P$1004,IF(ISNUMBER(Datos!P331),AND(OR(P$1005="",Datos!P331&gt;=P$1005),OR(P$1006="",Datos!P331&lt;=P$1006)),FALSE),IF(ISNUMBER(Datos!P331),AND(Datos!P331=INT(Datos!P331),AND(OR(P$1005="",Datos!P331&gt;=P$1005),OR(P$1006="",Datos!P331&lt;=P$1006))),FALSE),OR(ISNUMBER(FIND(";"&amp;UPPER(TRIM(Datos!P331&amp;""))&amp;"=",P$1007)),ISNUMBER(FIND(";"&amp;UPPER(TRIM(Datos!P331&amp;""))&amp;";",P$1007))),OR(UPPER(TRIM(Datos!P331&amp;""))="SÍ",UPPER(TRIM(Datos!P331&amp;""))="SI",UPPER(TRIM(Datos!P331&amp;""))="NO"),IF(ISNUMBER(Datos!P331),AND(OR(P$1005="",Datos!P331&gt;=P$1005),OR(P$1006="",Datos!P331&lt;=P$1006)),FALSE),TRUE))))</f>
        <v>0.0</v>
      </c>
      <c r="Q331">
        <f>IF(Datos!Q331="",0,IF(AND(Q$1008&lt;&gt;"",Datos!Q331=Q$1008),0,IF(Q$1004=0,0,1-CHOOSE(Q$1004,IF(ISNUMBER(Datos!Q331),AND(OR(Q$1005="",Datos!Q331&gt;=Q$1005),OR(Q$1006="",Datos!Q331&lt;=Q$1006)),FALSE),IF(ISNUMBER(Datos!Q331),AND(Datos!Q331=INT(Datos!Q331),AND(OR(Q$1005="",Datos!Q331&gt;=Q$1005),OR(Q$1006="",Datos!Q331&lt;=Q$1006))),FALSE),OR(ISNUMBER(FIND(";"&amp;UPPER(TRIM(Datos!Q331&amp;""))&amp;"=",Q$1007)),ISNUMBER(FIND(";"&amp;UPPER(TRIM(Datos!Q331&amp;""))&amp;";",Q$1007))),OR(UPPER(TRIM(Datos!Q331&amp;""))="SÍ",UPPER(TRIM(Datos!Q331&amp;""))="SI",UPPER(TRIM(Datos!Q331&amp;""))="NO"),IF(ISNUMBER(Datos!Q331),AND(OR(Q$1005="",Datos!Q331&gt;=Q$1005),OR(Q$1006="",Datos!Q331&lt;=Q$1006)),FALSE),TRUE))))</f>
        <v>0.0</v>
      </c>
      <c r="R331">
        <f>IF(Datos!R331="",0,IF(AND(R$1008&lt;&gt;"",Datos!R331=R$1008),0,IF(R$1004=0,0,1-CHOOSE(R$1004,IF(ISNUMBER(Datos!R331),AND(OR(R$1005="",Datos!R331&gt;=R$1005),OR(R$1006="",Datos!R331&lt;=R$1006)),FALSE),IF(ISNUMBER(Datos!R331),AND(Datos!R331=INT(Datos!R331),AND(OR(R$1005="",Datos!R331&gt;=R$1005),OR(R$1006="",Datos!R331&lt;=R$1006))),FALSE),OR(ISNUMBER(FIND(";"&amp;UPPER(TRIM(Datos!R331&amp;""))&amp;"=",R$1007)),ISNUMBER(FIND(";"&amp;UPPER(TRIM(Datos!R331&amp;""))&amp;";",R$1007))),OR(UPPER(TRIM(Datos!R331&amp;""))="SÍ",UPPER(TRIM(Datos!R331&amp;""))="SI",UPPER(TRIM(Datos!R331&amp;""))="NO"),IF(ISNUMBER(Datos!R331),AND(OR(R$1005="",Datos!R331&gt;=R$1005),OR(R$1006="",Datos!R331&lt;=R$1006)),FALSE),TRUE))))</f>
        <v>0.0</v>
      </c>
      <c r="S331">
        <f>IF(Datos!S331="",0,IF(AND(S$1008&lt;&gt;"",Datos!S331=S$1008),0,IF(S$1004=0,0,1-CHOOSE(S$1004,IF(ISNUMBER(Datos!S331),AND(OR(S$1005="",Datos!S331&gt;=S$1005),OR(S$1006="",Datos!S331&lt;=S$1006)),FALSE),IF(ISNUMBER(Datos!S331),AND(Datos!S331=INT(Datos!S331),AND(OR(S$1005="",Datos!S331&gt;=S$1005),OR(S$1006="",Datos!S331&lt;=S$1006))),FALSE),OR(ISNUMBER(FIND(";"&amp;UPPER(TRIM(Datos!S331&amp;""))&amp;"=",S$1007)),ISNUMBER(FIND(";"&amp;UPPER(TRIM(Datos!S331&amp;""))&amp;";",S$1007))),OR(UPPER(TRIM(Datos!S331&amp;""))="SÍ",UPPER(TRIM(Datos!S331&amp;""))="SI",UPPER(TRIM(Datos!S331&amp;""))="NO"),IF(ISNUMBER(Datos!S331),AND(OR(S$1005="",Datos!S331&gt;=S$1005),OR(S$1006="",Datos!S331&lt;=S$1006)),FALSE),TRUE))))</f>
        <v>0.0</v>
      </c>
      <c r="T331">
        <f>IF(Datos!T331="",0,IF(AND(T$1008&lt;&gt;"",Datos!T331=T$1008),0,IF(T$1004=0,0,1-CHOOSE(T$1004,IF(ISNUMBER(Datos!T331),AND(OR(T$1005="",Datos!T331&gt;=T$1005),OR(T$1006="",Datos!T331&lt;=T$1006)),FALSE),IF(ISNUMBER(Datos!T331),AND(Datos!T331=INT(Datos!T331),AND(OR(T$1005="",Datos!T331&gt;=T$1005),OR(T$1006="",Datos!T331&lt;=T$1006))),FALSE),OR(ISNUMBER(FIND(";"&amp;UPPER(TRIM(Datos!T331&amp;""))&amp;"=",T$1007)),ISNUMBER(FIND(";"&amp;UPPER(TRIM(Datos!T331&amp;""))&amp;";",T$1007))),OR(UPPER(TRIM(Datos!T331&amp;""))="SÍ",UPPER(TRIM(Datos!T331&amp;""))="SI",UPPER(TRIM(Datos!T331&amp;""))="NO"),IF(ISNUMBER(Datos!T331),AND(OR(T$1005="",Datos!T331&gt;=T$1005),OR(T$1006="",Datos!T331&lt;=T$1006)),FALSE),TRUE))))</f>
        <v>0.0</v>
      </c>
      <c r="U331">
        <f>IF(Datos!U331="",0,IF(AND(U$1008&lt;&gt;"",Datos!U331=U$1008),0,IF(U$1004=0,0,1-CHOOSE(U$1004,IF(ISNUMBER(Datos!U331),AND(OR(U$1005="",Datos!U331&gt;=U$1005),OR(U$1006="",Datos!U331&lt;=U$1006)),FALSE),IF(ISNUMBER(Datos!U331),AND(Datos!U331=INT(Datos!U331),AND(OR(U$1005="",Datos!U331&gt;=U$1005),OR(U$1006="",Datos!U331&lt;=U$1006))),FALSE),OR(ISNUMBER(FIND(";"&amp;UPPER(TRIM(Datos!U331&amp;""))&amp;"=",U$1007)),ISNUMBER(FIND(";"&amp;UPPER(TRIM(Datos!U331&amp;""))&amp;";",U$1007))),OR(UPPER(TRIM(Datos!U331&amp;""))="SÍ",UPPER(TRIM(Datos!U331&amp;""))="SI",UPPER(TRIM(Datos!U331&amp;""))="NO"),IF(ISNUMBER(Datos!U331),AND(OR(U$1005="",Datos!U331&gt;=U$1005),OR(U$1006="",Datos!U331&lt;=U$1006)),FALSE),TRUE))))</f>
        <v>0.0</v>
      </c>
      <c r="V331">
        <f>IF(Datos!V331="",0,IF(AND(V$1008&lt;&gt;"",Datos!V331=V$1008),0,IF(V$1004=0,0,1-CHOOSE(V$1004,IF(ISNUMBER(Datos!V331),AND(OR(V$1005="",Datos!V331&gt;=V$1005),OR(V$1006="",Datos!V331&lt;=V$1006)),FALSE),IF(ISNUMBER(Datos!V331),AND(Datos!V331=INT(Datos!V331),AND(OR(V$1005="",Datos!V331&gt;=V$1005),OR(V$1006="",Datos!V331&lt;=V$1006))),FALSE),OR(ISNUMBER(FIND(";"&amp;UPPER(TRIM(Datos!V331&amp;""))&amp;"=",V$1007)),ISNUMBER(FIND(";"&amp;UPPER(TRIM(Datos!V331&amp;""))&amp;";",V$1007))),OR(UPPER(TRIM(Datos!V331&amp;""))="SÍ",UPPER(TRIM(Datos!V331&amp;""))="SI",UPPER(TRIM(Datos!V331&amp;""))="NO"),IF(ISNUMBER(Datos!V331),AND(OR(V$1005="",Datos!V331&gt;=V$1005),OR(V$1006="",Datos!V331&lt;=V$1006)),FALSE),TRUE))))</f>
        <v>0.0</v>
      </c>
      <c r="W331">
        <f>IF(Datos!W331="",0,IF(AND(W$1008&lt;&gt;"",Datos!W331=W$1008),0,IF(W$1004=0,0,1-CHOOSE(W$1004,IF(ISNUMBER(Datos!W331),AND(OR(W$1005="",Datos!W331&gt;=W$1005),OR(W$1006="",Datos!W331&lt;=W$1006)),FALSE),IF(ISNUMBER(Datos!W331),AND(Datos!W331=INT(Datos!W331),AND(OR(W$1005="",Datos!W331&gt;=W$1005),OR(W$1006="",Datos!W331&lt;=W$1006))),FALSE),OR(ISNUMBER(FIND(";"&amp;UPPER(TRIM(Datos!W331&amp;""))&amp;"=",W$1007)),ISNUMBER(FIND(";"&amp;UPPER(TRIM(Datos!W331&amp;""))&amp;";",W$1007))),OR(UPPER(TRIM(Datos!W331&amp;""))="SÍ",UPPER(TRIM(Datos!W331&amp;""))="SI",UPPER(TRIM(Datos!W331&amp;""))="NO"),IF(ISNUMBER(Datos!W331),AND(OR(W$1005="",Datos!W331&gt;=W$1005),OR(W$1006="",Datos!W331&lt;=W$1006)),FALSE),TRUE))))</f>
        <v>0.0</v>
      </c>
      <c r="X331">
        <f>IF(Datos!X331="",0,IF(AND(X$1008&lt;&gt;"",Datos!X331=X$1008),0,IF(X$1004=0,0,1-CHOOSE(X$1004,IF(ISNUMBER(Datos!X331),AND(OR(X$1005="",Datos!X331&gt;=X$1005),OR(X$1006="",Datos!X331&lt;=X$1006)),FALSE),IF(ISNUMBER(Datos!X331),AND(Datos!X331=INT(Datos!X331),AND(OR(X$1005="",Datos!X331&gt;=X$1005),OR(X$1006="",Datos!X331&lt;=X$1006))),FALSE),OR(ISNUMBER(FIND(";"&amp;UPPER(TRIM(Datos!X331&amp;""))&amp;"=",X$1007)),ISNUMBER(FIND(";"&amp;UPPER(TRIM(Datos!X331&amp;""))&amp;";",X$1007))),OR(UPPER(TRIM(Datos!X331&amp;""))="SÍ",UPPER(TRIM(Datos!X331&amp;""))="SI",UPPER(TRIM(Datos!X331&amp;""))="NO"),IF(ISNUMBER(Datos!X331),AND(OR(X$1005="",Datos!X331&gt;=X$1005),OR(X$1006="",Datos!X331&lt;=X$1006)),FALSE),TRUE))))</f>
        <v>0.0</v>
      </c>
      <c r="Y331">
        <f>IF(Datos!Y331="",0,IF(AND(Y$1008&lt;&gt;"",Datos!Y331=Y$1008),0,IF(Y$1004=0,0,1-CHOOSE(Y$1004,IF(ISNUMBER(Datos!Y331),AND(OR(Y$1005="",Datos!Y331&gt;=Y$1005),OR(Y$1006="",Datos!Y331&lt;=Y$1006)),FALSE),IF(ISNUMBER(Datos!Y331),AND(Datos!Y331=INT(Datos!Y331),AND(OR(Y$1005="",Datos!Y331&gt;=Y$1005),OR(Y$1006="",Datos!Y331&lt;=Y$1006))),FALSE),OR(ISNUMBER(FIND(";"&amp;UPPER(TRIM(Datos!Y331&amp;""))&amp;"=",Y$1007)),ISNUMBER(FIND(";"&amp;UPPER(TRIM(Datos!Y331&amp;""))&amp;";",Y$1007))),OR(UPPER(TRIM(Datos!Y331&amp;""))="SÍ",UPPER(TRIM(Datos!Y331&amp;""))="SI",UPPER(TRIM(Datos!Y331&amp;""))="NO"),IF(ISNUMBER(Datos!Y331),AND(OR(Y$1005="",Datos!Y331&gt;=Y$1005),OR(Y$1006="",Datos!Y331&lt;=Y$1006)),FALSE),TRUE))))</f>
        <v>0.0</v>
      </c>
      <c r="Z331">
        <f>IF(Datos!Z331="",0,IF(AND(Z$1008&lt;&gt;"",Datos!Z331=Z$1008),0,IF(Z$1004=0,0,1-CHOOSE(Z$1004,IF(ISNUMBER(Datos!Z331),AND(OR(Z$1005="",Datos!Z331&gt;=Z$1005),OR(Z$1006="",Datos!Z331&lt;=Z$1006)),FALSE),IF(ISNUMBER(Datos!Z331),AND(Datos!Z331=INT(Datos!Z331),AND(OR(Z$1005="",Datos!Z331&gt;=Z$1005),OR(Z$1006="",Datos!Z331&lt;=Z$1006))),FALSE),OR(ISNUMBER(FIND(";"&amp;UPPER(TRIM(Datos!Z331&amp;""))&amp;"=",Z$1007)),ISNUMBER(FIND(";"&amp;UPPER(TRIM(Datos!Z331&amp;""))&amp;";",Z$1007))),OR(UPPER(TRIM(Datos!Z331&amp;""))="SÍ",UPPER(TRIM(Datos!Z331&amp;""))="SI",UPPER(TRIM(Datos!Z331&amp;""))="NO"),IF(ISNUMBER(Datos!Z331),AND(OR(Z$1005="",Datos!Z331&gt;=Z$1005),OR(Z$1006="",Datos!Z331&lt;=Z$1006)),FALSE),TRUE))))</f>
        <v>0.0</v>
      </c>
      <c r="AA331">
        <f>IF(Datos!AA331="",0,IF(AND(AA$1008&lt;&gt;"",Datos!AA331=AA$1008),0,IF(AA$1004=0,0,1-CHOOSE(AA$1004,IF(ISNUMBER(Datos!AA331),AND(OR(AA$1005="",Datos!AA331&gt;=AA$1005),OR(AA$1006="",Datos!AA331&lt;=AA$1006)),FALSE),IF(ISNUMBER(Datos!AA331),AND(Datos!AA331=INT(Datos!AA331),AND(OR(AA$1005="",Datos!AA331&gt;=AA$1005),OR(AA$1006="",Datos!AA331&lt;=AA$1006))),FALSE),OR(ISNUMBER(FIND(";"&amp;UPPER(TRIM(Datos!AA331&amp;""))&amp;"=",AA$1007)),ISNUMBER(FIND(";"&amp;UPPER(TRIM(Datos!AA331&amp;""))&amp;";",AA$1007))),OR(UPPER(TRIM(Datos!AA331&amp;""))="SÍ",UPPER(TRIM(Datos!AA331&amp;""))="SI",UPPER(TRIM(Datos!AA331&amp;""))="NO"),IF(ISNUMBER(Datos!AA331),AND(OR(AA$1005="",Datos!AA331&gt;=AA$1005),OR(AA$1006="",Datos!AA331&lt;=AA$1006)),FALSE),TRUE))))</f>
        <v>0.0</v>
      </c>
      <c r="AB331">
        <f>IF(Datos!AB331="",0,IF(AND(AB$1008&lt;&gt;"",Datos!AB331=AB$1008),0,IF(AB$1004=0,0,1-CHOOSE(AB$1004,IF(ISNUMBER(Datos!AB331),AND(OR(AB$1005="",Datos!AB331&gt;=AB$1005),OR(AB$1006="",Datos!AB331&lt;=AB$1006)),FALSE),IF(ISNUMBER(Datos!AB331),AND(Datos!AB331=INT(Datos!AB331),AND(OR(AB$1005="",Datos!AB331&gt;=AB$1005),OR(AB$1006="",Datos!AB331&lt;=AB$1006))),FALSE),OR(ISNUMBER(FIND(";"&amp;UPPER(TRIM(Datos!AB331&amp;""))&amp;"=",AB$1007)),ISNUMBER(FIND(";"&amp;UPPER(TRIM(Datos!AB331&amp;""))&amp;";",AB$1007))),OR(UPPER(TRIM(Datos!AB331&amp;""))="SÍ",UPPER(TRIM(Datos!AB331&amp;""))="SI",UPPER(TRIM(Datos!AB331&amp;""))="NO"),IF(ISNUMBER(Datos!AB331),AND(OR(AB$1005="",Datos!AB331&gt;=AB$1005),OR(AB$1006="",Datos!AB331&lt;=AB$1006)),FALSE),TRUE))))</f>
        <v>0.0</v>
      </c>
      <c r="AC331">
        <f>IF(Datos!AC331="",0,IF(AND(AC$1008&lt;&gt;"",Datos!AC331=AC$1008),0,IF(AC$1004=0,0,1-CHOOSE(AC$1004,IF(ISNUMBER(Datos!AC331),AND(OR(AC$1005="",Datos!AC331&gt;=AC$1005),OR(AC$1006="",Datos!AC331&lt;=AC$1006)),FALSE),IF(ISNUMBER(Datos!AC331),AND(Datos!AC331=INT(Datos!AC331),AND(OR(AC$1005="",Datos!AC331&gt;=AC$1005),OR(AC$1006="",Datos!AC331&lt;=AC$1006))),FALSE),OR(ISNUMBER(FIND(";"&amp;UPPER(TRIM(Datos!AC331&amp;""))&amp;"=",AC$1007)),ISNUMBER(FIND(";"&amp;UPPER(TRIM(Datos!AC331&amp;""))&amp;";",AC$1007))),OR(UPPER(TRIM(Datos!AC331&amp;""))="SÍ",UPPER(TRIM(Datos!AC331&amp;""))="SI",UPPER(TRIM(Datos!AC331&amp;""))="NO"),IF(ISNUMBER(Datos!AC331),AND(OR(AC$1005="",Datos!AC331&gt;=AC$1005),OR(AC$1006="",Datos!AC331&lt;=AC$1006)),FALSE),TRUE))))</f>
        <v>0.0</v>
      </c>
      <c r="AD331">
        <f>IF(Datos!AD331="",0,IF(AND(AD$1008&lt;&gt;"",Datos!AD331=AD$1008),0,IF(AD$1004=0,0,1-CHOOSE(AD$1004,IF(ISNUMBER(Datos!AD331),AND(OR(AD$1005="",Datos!AD331&gt;=AD$1005),OR(AD$1006="",Datos!AD331&lt;=AD$1006)),FALSE),IF(ISNUMBER(Datos!AD331),AND(Datos!AD331=INT(Datos!AD331),AND(OR(AD$1005="",Datos!AD331&gt;=AD$1005),OR(AD$1006="",Datos!AD331&lt;=AD$1006))),FALSE),OR(ISNUMBER(FIND(";"&amp;UPPER(TRIM(Datos!AD331&amp;""))&amp;"=",AD$1007)),ISNUMBER(FIND(";"&amp;UPPER(TRIM(Datos!AD331&amp;""))&amp;";",AD$1007))),OR(UPPER(TRIM(Datos!AD331&amp;""))="SÍ",UPPER(TRIM(Datos!AD331&amp;""))="SI",UPPER(TRIM(Datos!AD331&amp;""))="NO"),IF(ISNUMBER(Datos!AD331),AND(OR(AD$1005="",Datos!AD331&gt;=AD$1005),OR(AD$1006="",Datos!AD331&lt;=AD$1006)),FALSE),TRUE))))</f>
        <v>0.0</v>
      </c>
      <c r="AE331">
        <f>IF(Datos!AE331="",0,IF(AND(AE$1008&lt;&gt;"",Datos!AE331=AE$1008),0,IF(AE$1004=0,0,1-CHOOSE(AE$1004,IF(ISNUMBER(Datos!AE331),AND(OR(AE$1005="",Datos!AE331&gt;=AE$1005),OR(AE$1006="",Datos!AE331&lt;=AE$1006)),FALSE),IF(ISNUMBER(Datos!AE331),AND(Datos!AE331=INT(Datos!AE331),AND(OR(AE$1005="",Datos!AE331&gt;=AE$1005),OR(AE$1006="",Datos!AE331&lt;=AE$1006))),FALSE),OR(ISNUMBER(FIND(";"&amp;UPPER(TRIM(Datos!AE331&amp;""))&amp;"=",AE$1007)),ISNUMBER(FIND(";"&amp;UPPER(TRIM(Datos!AE331&amp;""))&amp;";",AE$1007))),OR(UPPER(TRIM(Datos!AE331&amp;""))="SÍ",UPPER(TRIM(Datos!AE331&amp;""))="SI",UPPER(TRIM(Datos!AE331&amp;""))="NO"),IF(ISNUMBER(Datos!AE331),AND(OR(AE$1005="",Datos!AE331&gt;=AE$1005),OR(AE$1006="",Datos!AE331&lt;=AE$1006)),FALSE),TRUE))))</f>
        <v>0.0</v>
      </c>
    </row>
    <row r="332" spans="2:31">
      <c r="B332">
        <f>IF(Datos!B332="",0,IF(AND(B$1008&lt;&gt;"",Datos!B332=B$1008),0,IF(B$1004=0,0,1-CHOOSE(B$1004,IF(ISNUMBER(Datos!B332),AND(OR(B$1005="",Datos!B332&gt;=B$1005),OR(B$1006="",Datos!B332&lt;=B$1006)),FALSE),IF(ISNUMBER(Datos!B332),AND(Datos!B332=INT(Datos!B332),AND(OR(B$1005="",Datos!B332&gt;=B$1005),OR(B$1006="",Datos!B332&lt;=B$1006))),FALSE),OR(ISNUMBER(FIND(";"&amp;UPPER(TRIM(Datos!B332&amp;""))&amp;"=",B$1007)),ISNUMBER(FIND(";"&amp;UPPER(TRIM(Datos!B332&amp;""))&amp;";",B$1007))),OR(UPPER(TRIM(Datos!B332&amp;""))="SÍ",UPPER(TRIM(Datos!B332&amp;""))="SI",UPPER(TRIM(Datos!B332&amp;""))="NO"),IF(ISNUMBER(Datos!B332),AND(OR(B$1005="",Datos!B332&gt;=B$1005),OR(B$1006="",Datos!B332&lt;=B$1006)),FALSE),TRUE))))</f>
        <v>0.0</v>
      </c>
      <c r="C332">
        <f>IF(Datos!C332="",0,IF(AND(C$1008&lt;&gt;"",Datos!C332=C$1008),0,IF(C$1004=0,0,1-CHOOSE(C$1004,IF(ISNUMBER(Datos!C332),AND(OR(C$1005="",Datos!C332&gt;=C$1005),OR(C$1006="",Datos!C332&lt;=C$1006)),FALSE),IF(ISNUMBER(Datos!C332),AND(Datos!C332=INT(Datos!C332),AND(OR(C$1005="",Datos!C332&gt;=C$1005),OR(C$1006="",Datos!C332&lt;=C$1006))),FALSE),OR(ISNUMBER(FIND(";"&amp;UPPER(TRIM(Datos!C332&amp;""))&amp;"=",C$1007)),ISNUMBER(FIND(";"&amp;UPPER(TRIM(Datos!C332&amp;""))&amp;";",C$1007))),OR(UPPER(TRIM(Datos!C332&amp;""))="SÍ",UPPER(TRIM(Datos!C332&amp;""))="SI",UPPER(TRIM(Datos!C332&amp;""))="NO"),IF(ISNUMBER(Datos!C332),AND(OR(C$1005="",Datos!C332&gt;=C$1005),OR(C$1006="",Datos!C332&lt;=C$1006)),FALSE),TRUE))))</f>
        <v>0.0</v>
      </c>
      <c r="D332">
        <f>IF(Datos!D332="",0,IF(AND(D$1008&lt;&gt;"",Datos!D332=D$1008),0,IF(D$1004=0,0,1-CHOOSE(D$1004,IF(ISNUMBER(Datos!D332),AND(OR(D$1005="",Datos!D332&gt;=D$1005),OR(D$1006="",Datos!D332&lt;=D$1006)),FALSE),IF(ISNUMBER(Datos!D332),AND(Datos!D332=INT(Datos!D332),AND(OR(D$1005="",Datos!D332&gt;=D$1005),OR(D$1006="",Datos!D332&lt;=D$1006))),FALSE),OR(ISNUMBER(FIND(";"&amp;UPPER(TRIM(Datos!D332&amp;""))&amp;"=",D$1007)),ISNUMBER(FIND(";"&amp;UPPER(TRIM(Datos!D332&amp;""))&amp;";",D$1007))),OR(UPPER(TRIM(Datos!D332&amp;""))="SÍ",UPPER(TRIM(Datos!D332&amp;""))="SI",UPPER(TRIM(Datos!D332&amp;""))="NO"),IF(ISNUMBER(Datos!D332),AND(OR(D$1005="",Datos!D332&gt;=D$1005),OR(D$1006="",Datos!D332&lt;=D$1006)),FALSE),TRUE))))</f>
        <v>0.0</v>
      </c>
      <c r="E332">
        <f>IF(Datos!E332="",0,IF(AND(E$1008&lt;&gt;"",Datos!E332=E$1008),0,IF(E$1004=0,0,1-CHOOSE(E$1004,IF(ISNUMBER(Datos!E332),AND(OR(E$1005="",Datos!E332&gt;=E$1005),OR(E$1006="",Datos!E332&lt;=E$1006)),FALSE),IF(ISNUMBER(Datos!E332),AND(Datos!E332=INT(Datos!E332),AND(OR(E$1005="",Datos!E332&gt;=E$1005),OR(E$1006="",Datos!E332&lt;=E$1006))),FALSE),OR(ISNUMBER(FIND(";"&amp;UPPER(TRIM(Datos!E332&amp;""))&amp;"=",E$1007)),ISNUMBER(FIND(";"&amp;UPPER(TRIM(Datos!E332&amp;""))&amp;";",E$1007))),OR(UPPER(TRIM(Datos!E332&amp;""))="SÍ",UPPER(TRIM(Datos!E332&amp;""))="SI",UPPER(TRIM(Datos!E332&amp;""))="NO"),IF(ISNUMBER(Datos!E332),AND(OR(E$1005="",Datos!E332&gt;=E$1005),OR(E$1006="",Datos!E332&lt;=E$1006)),FALSE),TRUE))))</f>
        <v>0.0</v>
      </c>
      <c r="F332">
        <f>IF(Datos!F332="",0,IF(AND(F$1008&lt;&gt;"",Datos!F332=F$1008),0,IF(F$1004=0,0,1-CHOOSE(F$1004,IF(ISNUMBER(Datos!F332),AND(OR(F$1005="",Datos!F332&gt;=F$1005),OR(F$1006="",Datos!F332&lt;=F$1006)),FALSE),IF(ISNUMBER(Datos!F332),AND(Datos!F332=INT(Datos!F332),AND(OR(F$1005="",Datos!F332&gt;=F$1005),OR(F$1006="",Datos!F332&lt;=F$1006))),FALSE),OR(ISNUMBER(FIND(";"&amp;UPPER(TRIM(Datos!F332&amp;""))&amp;"=",F$1007)),ISNUMBER(FIND(";"&amp;UPPER(TRIM(Datos!F332&amp;""))&amp;";",F$1007))),OR(UPPER(TRIM(Datos!F332&amp;""))="SÍ",UPPER(TRIM(Datos!F332&amp;""))="SI",UPPER(TRIM(Datos!F332&amp;""))="NO"),IF(ISNUMBER(Datos!F332),AND(OR(F$1005="",Datos!F332&gt;=F$1005),OR(F$1006="",Datos!F332&lt;=F$1006)),FALSE),TRUE))))</f>
        <v>0.0</v>
      </c>
      <c r="G332">
        <f>IF(Datos!G332="",0,IF(AND(G$1008&lt;&gt;"",Datos!G332=G$1008),0,IF(G$1004=0,0,1-CHOOSE(G$1004,IF(ISNUMBER(Datos!G332),AND(OR(G$1005="",Datos!G332&gt;=G$1005),OR(G$1006="",Datos!G332&lt;=G$1006)),FALSE),IF(ISNUMBER(Datos!G332),AND(Datos!G332=INT(Datos!G332),AND(OR(G$1005="",Datos!G332&gt;=G$1005),OR(G$1006="",Datos!G332&lt;=G$1006))),FALSE),OR(ISNUMBER(FIND(";"&amp;UPPER(TRIM(Datos!G332&amp;""))&amp;"=",G$1007)),ISNUMBER(FIND(";"&amp;UPPER(TRIM(Datos!G332&amp;""))&amp;";",G$1007))),OR(UPPER(TRIM(Datos!G332&amp;""))="SÍ",UPPER(TRIM(Datos!G332&amp;""))="SI",UPPER(TRIM(Datos!G332&amp;""))="NO"),IF(ISNUMBER(Datos!G332),AND(OR(G$1005="",Datos!G332&gt;=G$1005),OR(G$1006="",Datos!G332&lt;=G$1006)),FALSE),TRUE))))</f>
        <v>0.0</v>
      </c>
      <c r="H332">
        <f>IF(Datos!H332="",0,IF(AND(H$1008&lt;&gt;"",Datos!H332=H$1008),0,IF(H$1004=0,0,1-CHOOSE(H$1004,IF(ISNUMBER(Datos!H332),AND(OR(H$1005="",Datos!H332&gt;=H$1005),OR(H$1006="",Datos!H332&lt;=H$1006)),FALSE),IF(ISNUMBER(Datos!H332),AND(Datos!H332=INT(Datos!H332),AND(OR(H$1005="",Datos!H332&gt;=H$1005),OR(H$1006="",Datos!H332&lt;=H$1006))),FALSE),OR(ISNUMBER(FIND(";"&amp;UPPER(TRIM(Datos!H332&amp;""))&amp;"=",H$1007)),ISNUMBER(FIND(";"&amp;UPPER(TRIM(Datos!H332&amp;""))&amp;";",H$1007))),OR(UPPER(TRIM(Datos!H332&amp;""))="SÍ",UPPER(TRIM(Datos!H332&amp;""))="SI",UPPER(TRIM(Datos!H332&amp;""))="NO"),IF(ISNUMBER(Datos!H332),AND(OR(H$1005="",Datos!H332&gt;=H$1005),OR(H$1006="",Datos!H332&lt;=H$1006)),FALSE),TRUE))))</f>
        <v>0.0</v>
      </c>
      <c r="I332">
        <f>IF(Datos!I332="",0,IF(AND(I$1008&lt;&gt;"",Datos!I332=I$1008),0,IF(I$1004=0,0,1-CHOOSE(I$1004,IF(ISNUMBER(Datos!I332),AND(OR(I$1005="",Datos!I332&gt;=I$1005),OR(I$1006="",Datos!I332&lt;=I$1006)),FALSE),IF(ISNUMBER(Datos!I332),AND(Datos!I332=INT(Datos!I332),AND(OR(I$1005="",Datos!I332&gt;=I$1005),OR(I$1006="",Datos!I332&lt;=I$1006))),FALSE),OR(ISNUMBER(FIND(";"&amp;UPPER(TRIM(Datos!I332&amp;""))&amp;"=",I$1007)),ISNUMBER(FIND(";"&amp;UPPER(TRIM(Datos!I332&amp;""))&amp;";",I$1007))),OR(UPPER(TRIM(Datos!I332&amp;""))="SÍ",UPPER(TRIM(Datos!I332&amp;""))="SI",UPPER(TRIM(Datos!I332&amp;""))="NO"),IF(ISNUMBER(Datos!I332),AND(OR(I$1005="",Datos!I332&gt;=I$1005),OR(I$1006="",Datos!I332&lt;=I$1006)),FALSE),TRUE))))</f>
        <v>0.0</v>
      </c>
      <c r="J332">
        <f>IF(Datos!J332="",0,IF(AND(J$1008&lt;&gt;"",Datos!J332=J$1008),0,IF(J$1004=0,0,1-CHOOSE(J$1004,IF(ISNUMBER(Datos!J332),AND(OR(J$1005="",Datos!J332&gt;=J$1005),OR(J$1006="",Datos!J332&lt;=J$1006)),FALSE),IF(ISNUMBER(Datos!J332),AND(Datos!J332=INT(Datos!J332),AND(OR(J$1005="",Datos!J332&gt;=J$1005),OR(J$1006="",Datos!J332&lt;=J$1006))),FALSE),OR(ISNUMBER(FIND(";"&amp;UPPER(TRIM(Datos!J332&amp;""))&amp;"=",J$1007)),ISNUMBER(FIND(";"&amp;UPPER(TRIM(Datos!J332&amp;""))&amp;";",J$1007))),OR(UPPER(TRIM(Datos!J332&amp;""))="SÍ",UPPER(TRIM(Datos!J332&amp;""))="SI",UPPER(TRIM(Datos!J332&amp;""))="NO"),IF(ISNUMBER(Datos!J332),AND(OR(J$1005="",Datos!J332&gt;=J$1005),OR(J$1006="",Datos!J332&lt;=J$1006)),FALSE),TRUE))))</f>
        <v>0.0</v>
      </c>
      <c r="K332">
        <f>IF(Datos!K332="",0,IF(AND(K$1008&lt;&gt;"",Datos!K332=K$1008),0,IF(K$1004=0,0,1-CHOOSE(K$1004,IF(ISNUMBER(Datos!K332),AND(OR(K$1005="",Datos!K332&gt;=K$1005),OR(K$1006="",Datos!K332&lt;=K$1006)),FALSE),IF(ISNUMBER(Datos!K332),AND(Datos!K332=INT(Datos!K332),AND(OR(K$1005="",Datos!K332&gt;=K$1005),OR(K$1006="",Datos!K332&lt;=K$1006))),FALSE),OR(ISNUMBER(FIND(";"&amp;UPPER(TRIM(Datos!K332&amp;""))&amp;"=",K$1007)),ISNUMBER(FIND(";"&amp;UPPER(TRIM(Datos!K332&amp;""))&amp;";",K$1007))),OR(UPPER(TRIM(Datos!K332&amp;""))="SÍ",UPPER(TRIM(Datos!K332&amp;""))="SI",UPPER(TRIM(Datos!K332&amp;""))="NO"),IF(ISNUMBER(Datos!K332),AND(OR(K$1005="",Datos!K332&gt;=K$1005),OR(K$1006="",Datos!K332&lt;=K$1006)),FALSE),TRUE))))</f>
        <v>0.0</v>
      </c>
      <c r="L332">
        <f>IF(Datos!L332="",0,IF(AND(L$1008&lt;&gt;"",Datos!L332=L$1008),0,IF(L$1004=0,0,1-CHOOSE(L$1004,IF(ISNUMBER(Datos!L332),AND(OR(L$1005="",Datos!L332&gt;=L$1005),OR(L$1006="",Datos!L332&lt;=L$1006)),FALSE),IF(ISNUMBER(Datos!L332),AND(Datos!L332=INT(Datos!L332),AND(OR(L$1005="",Datos!L332&gt;=L$1005),OR(L$1006="",Datos!L332&lt;=L$1006))),FALSE),OR(ISNUMBER(FIND(";"&amp;UPPER(TRIM(Datos!L332&amp;""))&amp;"=",L$1007)),ISNUMBER(FIND(";"&amp;UPPER(TRIM(Datos!L332&amp;""))&amp;";",L$1007))),OR(UPPER(TRIM(Datos!L332&amp;""))="SÍ",UPPER(TRIM(Datos!L332&amp;""))="SI",UPPER(TRIM(Datos!L332&amp;""))="NO"),IF(ISNUMBER(Datos!L332),AND(OR(L$1005="",Datos!L332&gt;=L$1005),OR(L$1006="",Datos!L332&lt;=L$1006)),FALSE),TRUE))))</f>
        <v>0.0</v>
      </c>
      <c r="M332">
        <f>IF(Datos!M332="",0,IF(AND(M$1008&lt;&gt;"",Datos!M332=M$1008),0,IF(M$1004=0,0,1-CHOOSE(M$1004,IF(ISNUMBER(Datos!M332),AND(OR(M$1005="",Datos!M332&gt;=M$1005),OR(M$1006="",Datos!M332&lt;=M$1006)),FALSE),IF(ISNUMBER(Datos!M332),AND(Datos!M332=INT(Datos!M332),AND(OR(M$1005="",Datos!M332&gt;=M$1005),OR(M$1006="",Datos!M332&lt;=M$1006))),FALSE),OR(ISNUMBER(FIND(";"&amp;UPPER(TRIM(Datos!M332&amp;""))&amp;"=",M$1007)),ISNUMBER(FIND(";"&amp;UPPER(TRIM(Datos!M332&amp;""))&amp;";",M$1007))),OR(UPPER(TRIM(Datos!M332&amp;""))="SÍ",UPPER(TRIM(Datos!M332&amp;""))="SI",UPPER(TRIM(Datos!M332&amp;""))="NO"),IF(ISNUMBER(Datos!M332),AND(OR(M$1005="",Datos!M332&gt;=M$1005),OR(M$1006="",Datos!M332&lt;=M$1006)),FALSE),TRUE))))</f>
        <v>0.0</v>
      </c>
      <c r="N332">
        <f>IF(Datos!N332="",0,IF(AND(N$1008&lt;&gt;"",Datos!N332=N$1008),0,IF(N$1004=0,0,1-CHOOSE(N$1004,IF(ISNUMBER(Datos!N332),AND(OR(N$1005="",Datos!N332&gt;=N$1005),OR(N$1006="",Datos!N332&lt;=N$1006)),FALSE),IF(ISNUMBER(Datos!N332),AND(Datos!N332=INT(Datos!N332),AND(OR(N$1005="",Datos!N332&gt;=N$1005),OR(N$1006="",Datos!N332&lt;=N$1006))),FALSE),OR(ISNUMBER(FIND(";"&amp;UPPER(TRIM(Datos!N332&amp;""))&amp;"=",N$1007)),ISNUMBER(FIND(";"&amp;UPPER(TRIM(Datos!N332&amp;""))&amp;";",N$1007))),OR(UPPER(TRIM(Datos!N332&amp;""))="SÍ",UPPER(TRIM(Datos!N332&amp;""))="SI",UPPER(TRIM(Datos!N332&amp;""))="NO"),IF(ISNUMBER(Datos!N332),AND(OR(N$1005="",Datos!N332&gt;=N$1005),OR(N$1006="",Datos!N332&lt;=N$1006)),FALSE),TRUE))))</f>
        <v>0.0</v>
      </c>
      <c r="O332">
        <f>IF(Datos!O332="",0,IF(AND(O$1008&lt;&gt;"",Datos!O332=O$1008),0,IF(O$1004=0,0,1-CHOOSE(O$1004,IF(ISNUMBER(Datos!O332),AND(OR(O$1005="",Datos!O332&gt;=O$1005),OR(O$1006="",Datos!O332&lt;=O$1006)),FALSE),IF(ISNUMBER(Datos!O332),AND(Datos!O332=INT(Datos!O332),AND(OR(O$1005="",Datos!O332&gt;=O$1005),OR(O$1006="",Datos!O332&lt;=O$1006))),FALSE),OR(ISNUMBER(FIND(";"&amp;UPPER(TRIM(Datos!O332&amp;""))&amp;"=",O$1007)),ISNUMBER(FIND(";"&amp;UPPER(TRIM(Datos!O332&amp;""))&amp;";",O$1007))),OR(UPPER(TRIM(Datos!O332&amp;""))="SÍ",UPPER(TRIM(Datos!O332&amp;""))="SI",UPPER(TRIM(Datos!O332&amp;""))="NO"),IF(ISNUMBER(Datos!O332),AND(OR(O$1005="",Datos!O332&gt;=O$1005),OR(O$1006="",Datos!O332&lt;=O$1006)),FALSE),TRUE))))</f>
        <v>0.0</v>
      </c>
      <c r="P332">
        <f>IF(Datos!P332="",0,IF(AND(P$1008&lt;&gt;"",Datos!P332=P$1008),0,IF(P$1004=0,0,1-CHOOSE(P$1004,IF(ISNUMBER(Datos!P332),AND(OR(P$1005="",Datos!P332&gt;=P$1005),OR(P$1006="",Datos!P332&lt;=P$1006)),FALSE),IF(ISNUMBER(Datos!P332),AND(Datos!P332=INT(Datos!P332),AND(OR(P$1005="",Datos!P332&gt;=P$1005),OR(P$1006="",Datos!P332&lt;=P$1006))),FALSE),OR(ISNUMBER(FIND(";"&amp;UPPER(TRIM(Datos!P332&amp;""))&amp;"=",P$1007)),ISNUMBER(FIND(";"&amp;UPPER(TRIM(Datos!P332&amp;""))&amp;";",P$1007))),OR(UPPER(TRIM(Datos!P332&amp;""))="SÍ",UPPER(TRIM(Datos!P332&amp;""))="SI",UPPER(TRIM(Datos!P332&amp;""))="NO"),IF(ISNUMBER(Datos!P332),AND(OR(P$1005="",Datos!P332&gt;=P$1005),OR(P$1006="",Datos!P332&lt;=P$1006)),FALSE),TRUE))))</f>
        <v>0.0</v>
      </c>
      <c r="Q332">
        <f>IF(Datos!Q332="",0,IF(AND(Q$1008&lt;&gt;"",Datos!Q332=Q$1008),0,IF(Q$1004=0,0,1-CHOOSE(Q$1004,IF(ISNUMBER(Datos!Q332),AND(OR(Q$1005="",Datos!Q332&gt;=Q$1005),OR(Q$1006="",Datos!Q332&lt;=Q$1006)),FALSE),IF(ISNUMBER(Datos!Q332),AND(Datos!Q332=INT(Datos!Q332),AND(OR(Q$1005="",Datos!Q332&gt;=Q$1005),OR(Q$1006="",Datos!Q332&lt;=Q$1006))),FALSE),OR(ISNUMBER(FIND(";"&amp;UPPER(TRIM(Datos!Q332&amp;""))&amp;"=",Q$1007)),ISNUMBER(FIND(";"&amp;UPPER(TRIM(Datos!Q332&amp;""))&amp;";",Q$1007))),OR(UPPER(TRIM(Datos!Q332&amp;""))="SÍ",UPPER(TRIM(Datos!Q332&amp;""))="SI",UPPER(TRIM(Datos!Q332&amp;""))="NO"),IF(ISNUMBER(Datos!Q332),AND(OR(Q$1005="",Datos!Q332&gt;=Q$1005),OR(Q$1006="",Datos!Q332&lt;=Q$1006)),FALSE),TRUE))))</f>
        <v>0.0</v>
      </c>
      <c r="R332">
        <f>IF(Datos!R332="",0,IF(AND(R$1008&lt;&gt;"",Datos!R332=R$1008),0,IF(R$1004=0,0,1-CHOOSE(R$1004,IF(ISNUMBER(Datos!R332),AND(OR(R$1005="",Datos!R332&gt;=R$1005),OR(R$1006="",Datos!R332&lt;=R$1006)),FALSE),IF(ISNUMBER(Datos!R332),AND(Datos!R332=INT(Datos!R332),AND(OR(R$1005="",Datos!R332&gt;=R$1005),OR(R$1006="",Datos!R332&lt;=R$1006))),FALSE),OR(ISNUMBER(FIND(";"&amp;UPPER(TRIM(Datos!R332&amp;""))&amp;"=",R$1007)),ISNUMBER(FIND(";"&amp;UPPER(TRIM(Datos!R332&amp;""))&amp;";",R$1007))),OR(UPPER(TRIM(Datos!R332&amp;""))="SÍ",UPPER(TRIM(Datos!R332&amp;""))="SI",UPPER(TRIM(Datos!R332&amp;""))="NO"),IF(ISNUMBER(Datos!R332),AND(OR(R$1005="",Datos!R332&gt;=R$1005),OR(R$1006="",Datos!R332&lt;=R$1006)),FALSE),TRUE))))</f>
        <v>0.0</v>
      </c>
      <c r="S332">
        <f>IF(Datos!S332="",0,IF(AND(S$1008&lt;&gt;"",Datos!S332=S$1008),0,IF(S$1004=0,0,1-CHOOSE(S$1004,IF(ISNUMBER(Datos!S332),AND(OR(S$1005="",Datos!S332&gt;=S$1005),OR(S$1006="",Datos!S332&lt;=S$1006)),FALSE),IF(ISNUMBER(Datos!S332),AND(Datos!S332=INT(Datos!S332),AND(OR(S$1005="",Datos!S332&gt;=S$1005),OR(S$1006="",Datos!S332&lt;=S$1006))),FALSE),OR(ISNUMBER(FIND(";"&amp;UPPER(TRIM(Datos!S332&amp;""))&amp;"=",S$1007)),ISNUMBER(FIND(";"&amp;UPPER(TRIM(Datos!S332&amp;""))&amp;";",S$1007))),OR(UPPER(TRIM(Datos!S332&amp;""))="SÍ",UPPER(TRIM(Datos!S332&amp;""))="SI",UPPER(TRIM(Datos!S332&amp;""))="NO"),IF(ISNUMBER(Datos!S332),AND(OR(S$1005="",Datos!S332&gt;=S$1005),OR(S$1006="",Datos!S332&lt;=S$1006)),FALSE),TRUE))))</f>
        <v>0.0</v>
      </c>
      <c r="T332">
        <f>IF(Datos!T332="",0,IF(AND(T$1008&lt;&gt;"",Datos!T332=T$1008),0,IF(T$1004=0,0,1-CHOOSE(T$1004,IF(ISNUMBER(Datos!T332),AND(OR(T$1005="",Datos!T332&gt;=T$1005),OR(T$1006="",Datos!T332&lt;=T$1006)),FALSE),IF(ISNUMBER(Datos!T332),AND(Datos!T332=INT(Datos!T332),AND(OR(T$1005="",Datos!T332&gt;=T$1005),OR(T$1006="",Datos!T332&lt;=T$1006))),FALSE),OR(ISNUMBER(FIND(";"&amp;UPPER(TRIM(Datos!T332&amp;""))&amp;"=",T$1007)),ISNUMBER(FIND(";"&amp;UPPER(TRIM(Datos!T332&amp;""))&amp;";",T$1007))),OR(UPPER(TRIM(Datos!T332&amp;""))="SÍ",UPPER(TRIM(Datos!T332&amp;""))="SI",UPPER(TRIM(Datos!T332&amp;""))="NO"),IF(ISNUMBER(Datos!T332),AND(OR(T$1005="",Datos!T332&gt;=T$1005),OR(T$1006="",Datos!T332&lt;=T$1006)),FALSE),TRUE))))</f>
        <v>0.0</v>
      </c>
      <c r="U332">
        <f>IF(Datos!U332="",0,IF(AND(U$1008&lt;&gt;"",Datos!U332=U$1008),0,IF(U$1004=0,0,1-CHOOSE(U$1004,IF(ISNUMBER(Datos!U332),AND(OR(U$1005="",Datos!U332&gt;=U$1005),OR(U$1006="",Datos!U332&lt;=U$1006)),FALSE),IF(ISNUMBER(Datos!U332),AND(Datos!U332=INT(Datos!U332),AND(OR(U$1005="",Datos!U332&gt;=U$1005),OR(U$1006="",Datos!U332&lt;=U$1006))),FALSE),OR(ISNUMBER(FIND(";"&amp;UPPER(TRIM(Datos!U332&amp;""))&amp;"=",U$1007)),ISNUMBER(FIND(";"&amp;UPPER(TRIM(Datos!U332&amp;""))&amp;";",U$1007))),OR(UPPER(TRIM(Datos!U332&amp;""))="SÍ",UPPER(TRIM(Datos!U332&amp;""))="SI",UPPER(TRIM(Datos!U332&amp;""))="NO"),IF(ISNUMBER(Datos!U332),AND(OR(U$1005="",Datos!U332&gt;=U$1005),OR(U$1006="",Datos!U332&lt;=U$1006)),FALSE),TRUE))))</f>
        <v>0.0</v>
      </c>
      <c r="V332">
        <f>IF(Datos!V332="",0,IF(AND(V$1008&lt;&gt;"",Datos!V332=V$1008),0,IF(V$1004=0,0,1-CHOOSE(V$1004,IF(ISNUMBER(Datos!V332),AND(OR(V$1005="",Datos!V332&gt;=V$1005),OR(V$1006="",Datos!V332&lt;=V$1006)),FALSE),IF(ISNUMBER(Datos!V332),AND(Datos!V332=INT(Datos!V332),AND(OR(V$1005="",Datos!V332&gt;=V$1005),OR(V$1006="",Datos!V332&lt;=V$1006))),FALSE),OR(ISNUMBER(FIND(";"&amp;UPPER(TRIM(Datos!V332&amp;""))&amp;"=",V$1007)),ISNUMBER(FIND(";"&amp;UPPER(TRIM(Datos!V332&amp;""))&amp;";",V$1007))),OR(UPPER(TRIM(Datos!V332&amp;""))="SÍ",UPPER(TRIM(Datos!V332&amp;""))="SI",UPPER(TRIM(Datos!V332&amp;""))="NO"),IF(ISNUMBER(Datos!V332),AND(OR(V$1005="",Datos!V332&gt;=V$1005),OR(V$1006="",Datos!V332&lt;=V$1006)),FALSE),TRUE))))</f>
        <v>0.0</v>
      </c>
      <c r="W332">
        <f>IF(Datos!W332="",0,IF(AND(W$1008&lt;&gt;"",Datos!W332=W$1008),0,IF(W$1004=0,0,1-CHOOSE(W$1004,IF(ISNUMBER(Datos!W332),AND(OR(W$1005="",Datos!W332&gt;=W$1005),OR(W$1006="",Datos!W332&lt;=W$1006)),FALSE),IF(ISNUMBER(Datos!W332),AND(Datos!W332=INT(Datos!W332),AND(OR(W$1005="",Datos!W332&gt;=W$1005),OR(W$1006="",Datos!W332&lt;=W$1006))),FALSE),OR(ISNUMBER(FIND(";"&amp;UPPER(TRIM(Datos!W332&amp;""))&amp;"=",W$1007)),ISNUMBER(FIND(";"&amp;UPPER(TRIM(Datos!W332&amp;""))&amp;";",W$1007))),OR(UPPER(TRIM(Datos!W332&amp;""))="SÍ",UPPER(TRIM(Datos!W332&amp;""))="SI",UPPER(TRIM(Datos!W332&amp;""))="NO"),IF(ISNUMBER(Datos!W332),AND(OR(W$1005="",Datos!W332&gt;=W$1005),OR(W$1006="",Datos!W332&lt;=W$1006)),FALSE),TRUE))))</f>
        <v>0.0</v>
      </c>
      <c r="X332">
        <f>IF(Datos!X332="",0,IF(AND(X$1008&lt;&gt;"",Datos!X332=X$1008),0,IF(X$1004=0,0,1-CHOOSE(X$1004,IF(ISNUMBER(Datos!X332),AND(OR(X$1005="",Datos!X332&gt;=X$1005),OR(X$1006="",Datos!X332&lt;=X$1006)),FALSE),IF(ISNUMBER(Datos!X332),AND(Datos!X332=INT(Datos!X332),AND(OR(X$1005="",Datos!X332&gt;=X$1005),OR(X$1006="",Datos!X332&lt;=X$1006))),FALSE),OR(ISNUMBER(FIND(";"&amp;UPPER(TRIM(Datos!X332&amp;""))&amp;"=",X$1007)),ISNUMBER(FIND(";"&amp;UPPER(TRIM(Datos!X332&amp;""))&amp;";",X$1007))),OR(UPPER(TRIM(Datos!X332&amp;""))="SÍ",UPPER(TRIM(Datos!X332&amp;""))="SI",UPPER(TRIM(Datos!X332&amp;""))="NO"),IF(ISNUMBER(Datos!X332),AND(OR(X$1005="",Datos!X332&gt;=X$1005),OR(X$1006="",Datos!X332&lt;=X$1006)),FALSE),TRUE))))</f>
        <v>0.0</v>
      </c>
      <c r="Y332">
        <f>IF(Datos!Y332="",0,IF(AND(Y$1008&lt;&gt;"",Datos!Y332=Y$1008),0,IF(Y$1004=0,0,1-CHOOSE(Y$1004,IF(ISNUMBER(Datos!Y332),AND(OR(Y$1005="",Datos!Y332&gt;=Y$1005),OR(Y$1006="",Datos!Y332&lt;=Y$1006)),FALSE),IF(ISNUMBER(Datos!Y332),AND(Datos!Y332=INT(Datos!Y332),AND(OR(Y$1005="",Datos!Y332&gt;=Y$1005),OR(Y$1006="",Datos!Y332&lt;=Y$1006))),FALSE),OR(ISNUMBER(FIND(";"&amp;UPPER(TRIM(Datos!Y332&amp;""))&amp;"=",Y$1007)),ISNUMBER(FIND(";"&amp;UPPER(TRIM(Datos!Y332&amp;""))&amp;";",Y$1007))),OR(UPPER(TRIM(Datos!Y332&amp;""))="SÍ",UPPER(TRIM(Datos!Y332&amp;""))="SI",UPPER(TRIM(Datos!Y332&amp;""))="NO"),IF(ISNUMBER(Datos!Y332),AND(OR(Y$1005="",Datos!Y332&gt;=Y$1005),OR(Y$1006="",Datos!Y332&lt;=Y$1006)),FALSE),TRUE))))</f>
        <v>0.0</v>
      </c>
      <c r="Z332">
        <f>IF(Datos!Z332="",0,IF(AND(Z$1008&lt;&gt;"",Datos!Z332=Z$1008),0,IF(Z$1004=0,0,1-CHOOSE(Z$1004,IF(ISNUMBER(Datos!Z332),AND(OR(Z$1005="",Datos!Z332&gt;=Z$1005),OR(Z$1006="",Datos!Z332&lt;=Z$1006)),FALSE),IF(ISNUMBER(Datos!Z332),AND(Datos!Z332=INT(Datos!Z332),AND(OR(Z$1005="",Datos!Z332&gt;=Z$1005),OR(Z$1006="",Datos!Z332&lt;=Z$1006))),FALSE),OR(ISNUMBER(FIND(";"&amp;UPPER(TRIM(Datos!Z332&amp;""))&amp;"=",Z$1007)),ISNUMBER(FIND(";"&amp;UPPER(TRIM(Datos!Z332&amp;""))&amp;";",Z$1007))),OR(UPPER(TRIM(Datos!Z332&amp;""))="SÍ",UPPER(TRIM(Datos!Z332&amp;""))="SI",UPPER(TRIM(Datos!Z332&amp;""))="NO"),IF(ISNUMBER(Datos!Z332),AND(OR(Z$1005="",Datos!Z332&gt;=Z$1005),OR(Z$1006="",Datos!Z332&lt;=Z$1006)),FALSE),TRUE))))</f>
        <v>0.0</v>
      </c>
      <c r="AA332">
        <f>IF(Datos!AA332="",0,IF(AND(AA$1008&lt;&gt;"",Datos!AA332=AA$1008),0,IF(AA$1004=0,0,1-CHOOSE(AA$1004,IF(ISNUMBER(Datos!AA332),AND(OR(AA$1005="",Datos!AA332&gt;=AA$1005),OR(AA$1006="",Datos!AA332&lt;=AA$1006)),FALSE),IF(ISNUMBER(Datos!AA332),AND(Datos!AA332=INT(Datos!AA332),AND(OR(AA$1005="",Datos!AA332&gt;=AA$1005),OR(AA$1006="",Datos!AA332&lt;=AA$1006))),FALSE),OR(ISNUMBER(FIND(";"&amp;UPPER(TRIM(Datos!AA332&amp;""))&amp;"=",AA$1007)),ISNUMBER(FIND(";"&amp;UPPER(TRIM(Datos!AA332&amp;""))&amp;";",AA$1007))),OR(UPPER(TRIM(Datos!AA332&amp;""))="SÍ",UPPER(TRIM(Datos!AA332&amp;""))="SI",UPPER(TRIM(Datos!AA332&amp;""))="NO"),IF(ISNUMBER(Datos!AA332),AND(OR(AA$1005="",Datos!AA332&gt;=AA$1005),OR(AA$1006="",Datos!AA332&lt;=AA$1006)),FALSE),TRUE))))</f>
        <v>0.0</v>
      </c>
      <c r="AB332">
        <f>IF(Datos!AB332="",0,IF(AND(AB$1008&lt;&gt;"",Datos!AB332=AB$1008),0,IF(AB$1004=0,0,1-CHOOSE(AB$1004,IF(ISNUMBER(Datos!AB332),AND(OR(AB$1005="",Datos!AB332&gt;=AB$1005),OR(AB$1006="",Datos!AB332&lt;=AB$1006)),FALSE),IF(ISNUMBER(Datos!AB332),AND(Datos!AB332=INT(Datos!AB332),AND(OR(AB$1005="",Datos!AB332&gt;=AB$1005),OR(AB$1006="",Datos!AB332&lt;=AB$1006))),FALSE),OR(ISNUMBER(FIND(";"&amp;UPPER(TRIM(Datos!AB332&amp;""))&amp;"=",AB$1007)),ISNUMBER(FIND(";"&amp;UPPER(TRIM(Datos!AB332&amp;""))&amp;";",AB$1007))),OR(UPPER(TRIM(Datos!AB332&amp;""))="SÍ",UPPER(TRIM(Datos!AB332&amp;""))="SI",UPPER(TRIM(Datos!AB332&amp;""))="NO"),IF(ISNUMBER(Datos!AB332),AND(OR(AB$1005="",Datos!AB332&gt;=AB$1005),OR(AB$1006="",Datos!AB332&lt;=AB$1006)),FALSE),TRUE))))</f>
        <v>0.0</v>
      </c>
      <c r="AC332">
        <f>IF(Datos!AC332="",0,IF(AND(AC$1008&lt;&gt;"",Datos!AC332=AC$1008),0,IF(AC$1004=0,0,1-CHOOSE(AC$1004,IF(ISNUMBER(Datos!AC332),AND(OR(AC$1005="",Datos!AC332&gt;=AC$1005),OR(AC$1006="",Datos!AC332&lt;=AC$1006)),FALSE),IF(ISNUMBER(Datos!AC332),AND(Datos!AC332=INT(Datos!AC332),AND(OR(AC$1005="",Datos!AC332&gt;=AC$1005),OR(AC$1006="",Datos!AC332&lt;=AC$1006))),FALSE),OR(ISNUMBER(FIND(";"&amp;UPPER(TRIM(Datos!AC332&amp;""))&amp;"=",AC$1007)),ISNUMBER(FIND(";"&amp;UPPER(TRIM(Datos!AC332&amp;""))&amp;";",AC$1007))),OR(UPPER(TRIM(Datos!AC332&amp;""))="SÍ",UPPER(TRIM(Datos!AC332&amp;""))="SI",UPPER(TRIM(Datos!AC332&amp;""))="NO"),IF(ISNUMBER(Datos!AC332),AND(OR(AC$1005="",Datos!AC332&gt;=AC$1005),OR(AC$1006="",Datos!AC332&lt;=AC$1006)),FALSE),TRUE))))</f>
        <v>0.0</v>
      </c>
      <c r="AD332">
        <f>IF(Datos!AD332="",0,IF(AND(AD$1008&lt;&gt;"",Datos!AD332=AD$1008),0,IF(AD$1004=0,0,1-CHOOSE(AD$1004,IF(ISNUMBER(Datos!AD332),AND(OR(AD$1005="",Datos!AD332&gt;=AD$1005),OR(AD$1006="",Datos!AD332&lt;=AD$1006)),FALSE),IF(ISNUMBER(Datos!AD332),AND(Datos!AD332=INT(Datos!AD332),AND(OR(AD$1005="",Datos!AD332&gt;=AD$1005),OR(AD$1006="",Datos!AD332&lt;=AD$1006))),FALSE),OR(ISNUMBER(FIND(";"&amp;UPPER(TRIM(Datos!AD332&amp;""))&amp;"=",AD$1007)),ISNUMBER(FIND(";"&amp;UPPER(TRIM(Datos!AD332&amp;""))&amp;";",AD$1007))),OR(UPPER(TRIM(Datos!AD332&amp;""))="SÍ",UPPER(TRIM(Datos!AD332&amp;""))="SI",UPPER(TRIM(Datos!AD332&amp;""))="NO"),IF(ISNUMBER(Datos!AD332),AND(OR(AD$1005="",Datos!AD332&gt;=AD$1005),OR(AD$1006="",Datos!AD332&lt;=AD$1006)),FALSE),TRUE))))</f>
        <v>0.0</v>
      </c>
      <c r="AE332">
        <f>IF(Datos!AE332="",0,IF(AND(AE$1008&lt;&gt;"",Datos!AE332=AE$1008),0,IF(AE$1004=0,0,1-CHOOSE(AE$1004,IF(ISNUMBER(Datos!AE332),AND(OR(AE$1005="",Datos!AE332&gt;=AE$1005),OR(AE$1006="",Datos!AE332&lt;=AE$1006)),FALSE),IF(ISNUMBER(Datos!AE332),AND(Datos!AE332=INT(Datos!AE332),AND(OR(AE$1005="",Datos!AE332&gt;=AE$1005),OR(AE$1006="",Datos!AE332&lt;=AE$1006))),FALSE),OR(ISNUMBER(FIND(";"&amp;UPPER(TRIM(Datos!AE332&amp;""))&amp;"=",AE$1007)),ISNUMBER(FIND(";"&amp;UPPER(TRIM(Datos!AE332&amp;""))&amp;";",AE$1007))),OR(UPPER(TRIM(Datos!AE332&amp;""))="SÍ",UPPER(TRIM(Datos!AE332&amp;""))="SI",UPPER(TRIM(Datos!AE332&amp;""))="NO"),IF(ISNUMBER(Datos!AE332),AND(OR(AE$1005="",Datos!AE332&gt;=AE$1005),OR(AE$1006="",Datos!AE332&lt;=AE$1006)),FALSE),TRUE))))</f>
        <v>0.0</v>
      </c>
    </row>
    <row r="333" spans="2:31">
      <c r="B333">
        <f>IF(Datos!B333="",0,IF(AND(B$1008&lt;&gt;"",Datos!B333=B$1008),0,IF(B$1004=0,0,1-CHOOSE(B$1004,IF(ISNUMBER(Datos!B333),AND(OR(B$1005="",Datos!B333&gt;=B$1005),OR(B$1006="",Datos!B333&lt;=B$1006)),FALSE),IF(ISNUMBER(Datos!B333),AND(Datos!B333=INT(Datos!B333),AND(OR(B$1005="",Datos!B333&gt;=B$1005),OR(B$1006="",Datos!B333&lt;=B$1006))),FALSE),OR(ISNUMBER(FIND(";"&amp;UPPER(TRIM(Datos!B333&amp;""))&amp;"=",B$1007)),ISNUMBER(FIND(";"&amp;UPPER(TRIM(Datos!B333&amp;""))&amp;";",B$1007))),OR(UPPER(TRIM(Datos!B333&amp;""))="SÍ",UPPER(TRIM(Datos!B333&amp;""))="SI",UPPER(TRIM(Datos!B333&amp;""))="NO"),IF(ISNUMBER(Datos!B333),AND(OR(B$1005="",Datos!B333&gt;=B$1005),OR(B$1006="",Datos!B333&lt;=B$1006)),FALSE),TRUE))))</f>
        <v>0.0</v>
      </c>
      <c r="C333">
        <f>IF(Datos!C333="",0,IF(AND(C$1008&lt;&gt;"",Datos!C333=C$1008),0,IF(C$1004=0,0,1-CHOOSE(C$1004,IF(ISNUMBER(Datos!C333),AND(OR(C$1005="",Datos!C333&gt;=C$1005),OR(C$1006="",Datos!C333&lt;=C$1006)),FALSE),IF(ISNUMBER(Datos!C333),AND(Datos!C333=INT(Datos!C333),AND(OR(C$1005="",Datos!C333&gt;=C$1005),OR(C$1006="",Datos!C333&lt;=C$1006))),FALSE),OR(ISNUMBER(FIND(";"&amp;UPPER(TRIM(Datos!C333&amp;""))&amp;"=",C$1007)),ISNUMBER(FIND(";"&amp;UPPER(TRIM(Datos!C333&amp;""))&amp;";",C$1007))),OR(UPPER(TRIM(Datos!C333&amp;""))="SÍ",UPPER(TRIM(Datos!C333&amp;""))="SI",UPPER(TRIM(Datos!C333&amp;""))="NO"),IF(ISNUMBER(Datos!C333),AND(OR(C$1005="",Datos!C333&gt;=C$1005),OR(C$1006="",Datos!C333&lt;=C$1006)),FALSE),TRUE))))</f>
        <v>0.0</v>
      </c>
      <c r="D333">
        <f>IF(Datos!D333="",0,IF(AND(D$1008&lt;&gt;"",Datos!D333=D$1008),0,IF(D$1004=0,0,1-CHOOSE(D$1004,IF(ISNUMBER(Datos!D333),AND(OR(D$1005="",Datos!D333&gt;=D$1005),OR(D$1006="",Datos!D333&lt;=D$1006)),FALSE),IF(ISNUMBER(Datos!D333),AND(Datos!D333=INT(Datos!D333),AND(OR(D$1005="",Datos!D333&gt;=D$1005),OR(D$1006="",Datos!D333&lt;=D$1006))),FALSE),OR(ISNUMBER(FIND(";"&amp;UPPER(TRIM(Datos!D333&amp;""))&amp;"=",D$1007)),ISNUMBER(FIND(";"&amp;UPPER(TRIM(Datos!D333&amp;""))&amp;";",D$1007))),OR(UPPER(TRIM(Datos!D333&amp;""))="SÍ",UPPER(TRIM(Datos!D333&amp;""))="SI",UPPER(TRIM(Datos!D333&amp;""))="NO"),IF(ISNUMBER(Datos!D333),AND(OR(D$1005="",Datos!D333&gt;=D$1005),OR(D$1006="",Datos!D333&lt;=D$1006)),FALSE),TRUE))))</f>
        <v>0.0</v>
      </c>
      <c r="E333">
        <f>IF(Datos!E333="",0,IF(AND(E$1008&lt;&gt;"",Datos!E333=E$1008),0,IF(E$1004=0,0,1-CHOOSE(E$1004,IF(ISNUMBER(Datos!E333),AND(OR(E$1005="",Datos!E333&gt;=E$1005),OR(E$1006="",Datos!E333&lt;=E$1006)),FALSE),IF(ISNUMBER(Datos!E333),AND(Datos!E333=INT(Datos!E333),AND(OR(E$1005="",Datos!E333&gt;=E$1005),OR(E$1006="",Datos!E333&lt;=E$1006))),FALSE),OR(ISNUMBER(FIND(";"&amp;UPPER(TRIM(Datos!E333&amp;""))&amp;"=",E$1007)),ISNUMBER(FIND(";"&amp;UPPER(TRIM(Datos!E333&amp;""))&amp;";",E$1007))),OR(UPPER(TRIM(Datos!E333&amp;""))="SÍ",UPPER(TRIM(Datos!E333&amp;""))="SI",UPPER(TRIM(Datos!E333&amp;""))="NO"),IF(ISNUMBER(Datos!E333),AND(OR(E$1005="",Datos!E333&gt;=E$1005),OR(E$1006="",Datos!E333&lt;=E$1006)),FALSE),TRUE))))</f>
        <v>0.0</v>
      </c>
      <c r="F333">
        <f>IF(Datos!F333="",0,IF(AND(F$1008&lt;&gt;"",Datos!F333=F$1008),0,IF(F$1004=0,0,1-CHOOSE(F$1004,IF(ISNUMBER(Datos!F333),AND(OR(F$1005="",Datos!F333&gt;=F$1005),OR(F$1006="",Datos!F333&lt;=F$1006)),FALSE),IF(ISNUMBER(Datos!F333),AND(Datos!F333=INT(Datos!F333),AND(OR(F$1005="",Datos!F333&gt;=F$1005),OR(F$1006="",Datos!F333&lt;=F$1006))),FALSE),OR(ISNUMBER(FIND(";"&amp;UPPER(TRIM(Datos!F333&amp;""))&amp;"=",F$1007)),ISNUMBER(FIND(";"&amp;UPPER(TRIM(Datos!F333&amp;""))&amp;";",F$1007))),OR(UPPER(TRIM(Datos!F333&amp;""))="SÍ",UPPER(TRIM(Datos!F333&amp;""))="SI",UPPER(TRIM(Datos!F333&amp;""))="NO"),IF(ISNUMBER(Datos!F333),AND(OR(F$1005="",Datos!F333&gt;=F$1005),OR(F$1006="",Datos!F333&lt;=F$1006)),FALSE),TRUE))))</f>
        <v>0.0</v>
      </c>
      <c r="G333">
        <f>IF(Datos!G333="",0,IF(AND(G$1008&lt;&gt;"",Datos!G333=G$1008),0,IF(G$1004=0,0,1-CHOOSE(G$1004,IF(ISNUMBER(Datos!G333),AND(OR(G$1005="",Datos!G333&gt;=G$1005),OR(G$1006="",Datos!G333&lt;=G$1006)),FALSE),IF(ISNUMBER(Datos!G333),AND(Datos!G333=INT(Datos!G333),AND(OR(G$1005="",Datos!G333&gt;=G$1005),OR(G$1006="",Datos!G333&lt;=G$1006))),FALSE),OR(ISNUMBER(FIND(";"&amp;UPPER(TRIM(Datos!G333&amp;""))&amp;"=",G$1007)),ISNUMBER(FIND(";"&amp;UPPER(TRIM(Datos!G333&amp;""))&amp;";",G$1007))),OR(UPPER(TRIM(Datos!G333&amp;""))="SÍ",UPPER(TRIM(Datos!G333&amp;""))="SI",UPPER(TRIM(Datos!G333&amp;""))="NO"),IF(ISNUMBER(Datos!G333),AND(OR(G$1005="",Datos!G333&gt;=G$1005),OR(G$1006="",Datos!G333&lt;=G$1006)),FALSE),TRUE))))</f>
        <v>0.0</v>
      </c>
      <c r="H333">
        <f>IF(Datos!H333="",0,IF(AND(H$1008&lt;&gt;"",Datos!H333=H$1008),0,IF(H$1004=0,0,1-CHOOSE(H$1004,IF(ISNUMBER(Datos!H333),AND(OR(H$1005="",Datos!H333&gt;=H$1005),OR(H$1006="",Datos!H333&lt;=H$1006)),FALSE),IF(ISNUMBER(Datos!H333),AND(Datos!H333=INT(Datos!H333),AND(OR(H$1005="",Datos!H333&gt;=H$1005),OR(H$1006="",Datos!H333&lt;=H$1006))),FALSE),OR(ISNUMBER(FIND(";"&amp;UPPER(TRIM(Datos!H333&amp;""))&amp;"=",H$1007)),ISNUMBER(FIND(";"&amp;UPPER(TRIM(Datos!H333&amp;""))&amp;";",H$1007))),OR(UPPER(TRIM(Datos!H333&amp;""))="SÍ",UPPER(TRIM(Datos!H333&amp;""))="SI",UPPER(TRIM(Datos!H333&amp;""))="NO"),IF(ISNUMBER(Datos!H333),AND(OR(H$1005="",Datos!H333&gt;=H$1005),OR(H$1006="",Datos!H333&lt;=H$1006)),FALSE),TRUE))))</f>
        <v>0.0</v>
      </c>
      <c r="I333">
        <f>IF(Datos!I333="",0,IF(AND(I$1008&lt;&gt;"",Datos!I333=I$1008),0,IF(I$1004=0,0,1-CHOOSE(I$1004,IF(ISNUMBER(Datos!I333),AND(OR(I$1005="",Datos!I333&gt;=I$1005),OR(I$1006="",Datos!I333&lt;=I$1006)),FALSE),IF(ISNUMBER(Datos!I333),AND(Datos!I333=INT(Datos!I333),AND(OR(I$1005="",Datos!I333&gt;=I$1005),OR(I$1006="",Datos!I333&lt;=I$1006))),FALSE),OR(ISNUMBER(FIND(";"&amp;UPPER(TRIM(Datos!I333&amp;""))&amp;"=",I$1007)),ISNUMBER(FIND(";"&amp;UPPER(TRIM(Datos!I333&amp;""))&amp;";",I$1007))),OR(UPPER(TRIM(Datos!I333&amp;""))="SÍ",UPPER(TRIM(Datos!I333&amp;""))="SI",UPPER(TRIM(Datos!I333&amp;""))="NO"),IF(ISNUMBER(Datos!I333),AND(OR(I$1005="",Datos!I333&gt;=I$1005),OR(I$1006="",Datos!I333&lt;=I$1006)),FALSE),TRUE))))</f>
        <v>0.0</v>
      </c>
      <c r="J333">
        <f>IF(Datos!J333="",0,IF(AND(J$1008&lt;&gt;"",Datos!J333=J$1008),0,IF(J$1004=0,0,1-CHOOSE(J$1004,IF(ISNUMBER(Datos!J333),AND(OR(J$1005="",Datos!J333&gt;=J$1005),OR(J$1006="",Datos!J333&lt;=J$1006)),FALSE),IF(ISNUMBER(Datos!J333),AND(Datos!J333=INT(Datos!J333),AND(OR(J$1005="",Datos!J333&gt;=J$1005),OR(J$1006="",Datos!J333&lt;=J$1006))),FALSE),OR(ISNUMBER(FIND(";"&amp;UPPER(TRIM(Datos!J333&amp;""))&amp;"=",J$1007)),ISNUMBER(FIND(";"&amp;UPPER(TRIM(Datos!J333&amp;""))&amp;";",J$1007))),OR(UPPER(TRIM(Datos!J333&amp;""))="SÍ",UPPER(TRIM(Datos!J333&amp;""))="SI",UPPER(TRIM(Datos!J333&amp;""))="NO"),IF(ISNUMBER(Datos!J333),AND(OR(J$1005="",Datos!J333&gt;=J$1005),OR(J$1006="",Datos!J333&lt;=J$1006)),FALSE),TRUE))))</f>
        <v>0.0</v>
      </c>
      <c r="K333">
        <f>IF(Datos!K333="",0,IF(AND(K$1008&lt;&gt;"",Datos!K333=K$1008),0,IF(K$1004=0,0,1-CHOOSE(K$1004,IF(ISNUMBER(Datos!K333),AND(OR(K$1005="",Datos!K333&gt;=K$1005),OR(K$1006="",Datos!K333&lt;=K$1006)),FALSE),IF(ISNUMBER(Datos!K333),AND(Datos!K333=INT(Datos!K333),AND(OR(K$1005="",Datos!K333&gt;=K$1005),OR(K$1006="",Datos!K333&lt;=K$1006))),FALSE),OR(ISNUMBER(FIND(";"&amp;UPPER(TRIM(Datos!K333&amp;""))&amp;"=",K$1007)),ISNUMBER(FIND(";"&amp;UPPER(TRIM(Datos!K333&amp;""))&amp;";",K$1007))),OR(UPPER(TRIM(Datos!K333&amp;""))="SÍ",UPPER(TRIM(Datos!K333&amp;""))="SI",UPPER(TRIM(Datos!K333&amp;""))="NO"),IF(ISNUMBER(Datos!K333),AND(OR(K$1005="",Datos!K333&gt;=K$1005),OR(K$1006="",Datos!K333&lt;=K$1006)),FALSE),TRUE))))</f>
        <v>0.0</v>
      </c>
      <c r="L333">
        <f>IF(Datos!L333="",0,IF(AND(L$1008&lt;&gt;"",Datos!L333=L$1008),0,IF(L$1004=0,0,1-CHOOSE(L$1004,IF(ISNUMBER(Datos!L333),AND(OR(L$1005="",Datos!L333&gt;=L$1005),OR(L$1006="",Datos!L333&lt;=L$1006)),FALSE),IF(ISNUMBER(Datos!L333),AND(Datos!L333=INT(Datos!L333),AND(OR(L$1005="",Datos!L333&gt;=L$1005),OR(L$1006="",Datos!L333&lt;=L$1006))),FALSE),OR(ISNUMBER(FIND(";"&amp;UPPER(TRIM(Datos!L333&amp;""))&amp;"=",L$1007)),ISNUMBER(FIND(";"&amp;UPPER(TRIM(Datos!L333&amp;""))&amp;";",L$1007))),OR(UPPER(TRIM(Datos!L333&amp;""))="SÍ",UPPER(TRIM(Datos!L333&amp;""))="SI",UPPER(TRIM(Datos!L333&amp;""))="NO"),IF(ISNUMBER(Datos!L333),AND(OR(L$1005="",Datos!L333&gt;=L$1005),OR(L$1006="",Datos!L333&lt;=L$1006)),FALSE),TRUE))))</f>
        <v>0.0</v>
      </c>
      <c r="M333">
        <f>IF(Datos!M333="",0,IF(AND(M$1008&lt;&gt;"",Datos!M333=M$1008),0,IF(M$1004=0,0,1-CHOOSE(M$1004,IF(ISNUMBER(Datos!M333),AND(OR(M$1005="",Datos!M333&gt;=M$1005),OR(M$1006="",Datos!M333&lt;=M$1006)),FALSE),IF(ISNUMBER(Datos!M333),AND(Datos!M333=INT(Datos!M333),AND(OR(M$1005="",Datos!M333&gt;=M$1005),OR(M$1006="",Datos!M333&lt;=M$1006))),FALSE),OR(ISNUMBER(FIND(";"&amp;UPPER(TRIM(Datos!M333&amp;""))&amp;"=",M$1007)),ISNUMBER(FIND(";"&amp;UPPER(TRIM(Datos!M333&amp;""))&amp;";",M$1007))),OR(UPPER(TRIM(Datos!M333&amp;""))="SÍ",UPPER(TRIM(Datos!M333&amp;""))="SI",UPPER(TRIM(Datos!M333&amp;""))="NO"),IF(ISNUMBER(Datos!M333),AND(OR(M$1005="",Datos!M333&gt;=M$1005),OR(M$1006="",Datos!M333&lt;=M$1006)),FALSE),TRUE))))</f>
        <v>0.0</v>
      </c>
      <c r="N333">
        <f>IF(Datos!N333="",0,IF(AND(N$1008&lt;&gt;"",Datos!N333=N$1008),0,IF(N$1004=0,0,1-CHOOSE(N$1004,IF(ISNUMBER(Datos!N333),AND(OR(N$1005="",Datos!N333&gt;=N$1005),OR(N$1006="",Datos!N333&lt;=N$1006)),FALSE),IF(ISNUMBER(Datos!N333),AND(Datos!N333=INT(Datos!N333),AND(OR(N$1005="",Datos!N333&gt;=N$1005),OR(N$1006="",Datos!N333&lt;=N$1006))),FALSE),OR(ISNUMBER(FIND(";"&amp;UPPER(TRIM(Datos!N333&amp;""))&amp;"=",N$1007)),ISNUMBER(FIND(";"&amp;UPPER(TRIM(Datos!N333&amp;""))&amp;";",N$1007))),OR(UPPER(TRIM(Datos!N333&amp;""))="SÍ",UPPER(TRIM(Datos!N333&amp;""))="SI",UPPER(TRIM(Datos!N333&amp;""))="NO"),IF(ISNUMBER(Datos!N333),AND(OR(N$1005="",Datos!N333&gt;=N$1005),OR(N$1006="",Datos!N333&lt;=N$1006)),FALSE),TRUE))))</f>
        <v>0.0</v>
      </c>
      <c r="O333">
        <f>IF(Datos!O333="",0,IF(AND(O$1008&lt;&gt;"",Datos!O333=O$1008),0,IF(O$1004=0,0,1-CHOOSE(O$1004,IF(ISNUMBER(Datos!O333),AND(OR(O$1005="",Datos!O333&gt;=O$1005),OR(O$1006="",Datos!O333&lt;=O$1006)),FALSE),IF(ISNUMBER(Datos!O333),AND(Datos!O333=INT(Datos!O333),AND(OR(O$1005="",Datos!O333&gt;=O$1005),OR(O$1006="",Datos!O333&lt;=O$1006))),FALSE),OR(ISNUMBER(FIND(";"&amp;UPPER(TRIM(Datos!O333&amp;""))&amp;"=",O$1007)),ISNUMBER(FIND(";"&amp;UPPER(TRIM(Datos!O333&amp;""))&amp;";",O$1007))),OR(UPPER(TRIM(Datos!O333&amp;""))="SÍ",UPPER(TRIM(Datos!O333&amp;""))="SI",UPPER(TRIM(Datos!O333&amp;""))="NO"),IF(ISNUMBER(Datos!O333),AND(OR(O$1005="",Datos!O333&gt;=O$1005),OR(O$1006="",Datos!O333&lt;=O$1006)),FALSE),TRUE))))</f>
        <v>0.0</v>
      </c>
      <c r="P333">
        <f>IF(Datos!P333="",0,IF(AND(P$1008&lt;&gt;"",Datos!P333=P$1008),0,IF(P$1004=0,0,1-CHOOSE(P$1004,IF(ISNUMBER(Datos!P333),AND(OR(P$1005="",Datos!P333&gt;=P$1005),OR(P$1006="",Datos!P333&lt;=P$1006)),FALSE),IF(ISNUMBER(Datos!P333),AND(Datos!P333=INT(Datos!P333),AND(OR(P$1005="",Datos!P333&gt;=P$1005),OR(P$1006="",Datos!P333&lt;=P$1006))),FALSE),OR(ISNUMBER(FIND(";"&amp;UPPER(TRIM(Datos!P333&amp;""))&amp;"=",P$1007)),ISNUMBER(FIND(";"&amp;UPPER(TRIM(Datos!P333&amp;""))&amp;";",P$1007))),OR(UPPER(TRIM(Datos!P333&amp;""))="SÍ",UPPER(TRIM(Datos!P333&amp;""))="SI",UPPER(TRIM(Datos!P333&amp;""))="NO"),IF(ISNUMBER(Datos!P333),AND(OR(P$1005="",Datos!P333&gt;=P$1005),OR(P$1006="",Datos!P333&lt;=P$1006)),FALSE),TRUE))))</f>
        <v>0.0</v>
      </c>
      <c r="Q333">
        <f>IF(Datos!Q333="",0,IF(AND(Q$1008&lt;&gt;"",Datos!Q333=Q$1008),0,IF(Q$1004=0,0,1-CHOOSE(Q$1004,IF(ISNUMBER(Datos!Q333),AND(OR(Q$1005="",Datos!Q333&gt;=Q$1005),OR(Q$1006="",Datos!Q333&lt;=Q$1006)),FALSE),IF(ISNUMBER(Datos!Q333),AND(Datos!Q333=INT(Datos!Q333),AND(OR(Q$1005="",Datos!Q333&gt;=Q$1005),OR(Q$1006="",Datos!Q333&lt;=Q$1006))),FALSE),OR(ISNUMBER(FIND(";"&amp;UPPER(TRIM(Datos!Q333&amp;""))&amp;"=",Q$1007)),ISNUMBER(FIND(";"&amp;UPPER(TRIM(Datos!Q333&amp;""))&amp;";",Q$1007))),OR(UPPER(TRIM(Datos!Q333&amp;""))="SÍ",UPPER(TRIM(Datos!Q333&amp;""))="SI",UPPER(TRIM(Datos!Q333&amp;""))="NO"),IF(ISNUMBER(Datos!Q333),AND(OR(Q$1005="",Datos!Q333&gt;=Q$1005),OR(Q$1006="",Datos!Q333&lt;=Q$1006)),FALSE),TRUE))))</f>
        <v>0.0</v>
      </c>
      <c r="R333">
        <f>IF(Datos!R333="",0,IF(AND(R$1008&lt;&gt;"",Datos!R333=R$1008),0,IF(R$1004=0,0,1-CHOOSE(R$1004,IF(ISNUMBER(Datos!R333),AND(OR(R$1005="",Datos!R333&gt;=R$1005),OR(R$1006="",Datos!R333&lt;=R$1006)),FALSE),IF(ISNUMBER(Datos!R333),AND(Datos!R333=INT(Datos!R333),AND(OR(R$1005="",Datos!R333&gt;=R$1005),OR(R$1006="",Datos!R333&lt;=R$1006))),FALSE),OR(ISNUMBER(FIND(";"&amp;UPPER(TRIM(Datos!R333&amp;""))&amp;"=",R$1007)),ISNUMBER(FIND(";"&amp;UPPER(TRIM(Datos!R333&amp;""))&amp;";",R$1007))),OR(UPPER(TRIM(Datos!R333&amp;""))="SÍ",UPPER(TRIM(Datos!R333&amp;""))="SI",UPPER(TRIM(Datos!R333&amp;""))="NO"),IF(ISNUMBER(Datos!R333),AND(OR(R$1005="",Datos!R333&gt;=R$1005),OR(R$1006="",Datos!R333&lt;=R$1006)),FALSE),TRUE))))</f>
        <v>0.0</v>
      </c>
      <c r="S333">
        <f>IF(Datos!S333="",0,IF(AND(S$1008&lt;&gt;"",Datos!S333=S$1008),0,IF(S$1004=0,0,1-CHOOSE(S$1004,IF(ISNUMBER(Datos!S333),AND(OR(S$1005="",Datos!S333&gt;=S$1005),OR(S$1006="",Datos!S333&lt;=S$1006)),FALSE),IF(ISNUMBER(Datos!S333),AND(Datos!S333=INT(Datos!S333),AND(OR(S$1005="",Datos!S333&gt;=S$1005),OR(S$1006="",Datos!S333&lt;=S$1006))),FALSE),OR(ISNUMBER(FIND(";"&amp;UPPER(TRIM(Datos!S333&amp;""))&amp;"=",S$1007)),ISNUMBER(FIND(";"&amp;UPPER(TRIM(Datos!S333&amp;""))&amp;";",S$1007))),OR(UPPER(TRIM(Datos!S333&amp;""))="SÍ",UPPER(TRIM(Datos!S333&amp;""))="SI",UPPER(TRIM(Datos!S333&amp;""))="NO"),IF(ISNUMBER(Datos!S333),AND(OR(S$1005="",Datos!S333&gt;=S$1005),OR(S$1006="",Datos!S333&lt;=S$1006)),FALSE),TRUE))))</f>
        <v>0.0</v>
      </c>
      <c r="T333">
        <f>IF(Datos!T333="",0,IF(AND(T$1008&lt;&gt;"",Datos!T333=T$1008),0,IF(T$1004=0,0,1-CHOOSE(T$1004,IF(ISNUMBER(Datos!T333),AND(OR(T$1005="",Datos!T333&gt;=T$1005),OR(T$1006="",Datos!T333&lt;=T$1006)),FALSE),IF(ISNUMBER(Datos!T333),AND(Datos!T333=INT(Datos!T333),AND(OR(T$1005="",Datos!T333&gt;=T$1005),OR(T$1006="",Datos!T333&lt;=T$1006))),FALSE),OR(ISNUMBER(FIND(";"&amp;UPPER(TRIM(Datos!T333&amp;""))&amp;"=",T$1007)),ISNUMBER(FIND(";"&amp;UPPER(TRIM(Datos!T333&amp;""))&amp;";",T$1007))),OR(UPPER(TRIM(Datos!T333&amp;""))="SÍ",UPPER(TRIM(Datos!T333&amp;""))="SI",UPPER(TRIM(Datos!T333&amp;""))="NO"),IF(ISNUMBER(Datos!T333),AND(OR(T$1005="",Datos!T333&gt;=T$1005),OR(T$1006="",Datos!T333&lt;=T$1006)),FALSE),TRUE))))</f>
        <v>0.0</v>
      </c>
      <c r="U333">
        <f>IF(Datos!U333="",0,IF(AND(U$1008&lt;&gt;"",Datos!U333=U$1008),0,IF(U$1004=0,0,1-CHOOSE(U$1004,IF(ISNUMBER(Datos!U333),AND(OR(U$1005="",Datos!U333&gt;=U$1005),OR(U$1006="",Datos!U333&lt;=U$1006)),FALSE),IF(ISNUMBER(Datos!U333),AND(Datos!U333=INT(Datos!U333),AND(OR(U$1005="",Datos!U333&gt;=U$1005),OR(U$1006="",Datos!U333&lt;=U$1006))),FALSE),OR(ISNUMBER(FIND(";"&amp;UPPER(TRIM(Datos!U333&amp;""))&amp;"=",U$1007)),ISNUMBER(FIND(";"&amp;UPPER(TRIM(Datos!U333&amp;""))&amp;";",U$1007))),OR(UPPER(TRIM(Datos!U333&amp;""))="SÍ",UPPER(TRIM(Datos!U333&amp;""))="SI",UPPER(TRIM(Datos!U333&amp;""))="NO"),IF(ISNUMBER(Datos!U333),AND(OR(U$1005="",Datos!U333&gt;=U$1005),OR(U$1006="",Datos!U333&lt;=U$1006)),FALSE),TRUE))))</f>
        <v>0.0</v>
      </c>
      <c r="V333">
        <f>IF(Datos!V333="",0,IF(AND(V$1008&lt;&gt;"",Datos!V333=V$1008),0,IF(V$1004=0,0,1-CHOOSE(V$1004,IF(ISNUMBER(Datos!V333),AND(OR(V$1005="",Datos!V333&gt;=V$1005),OR(V$1006="",Datos!V333&lt;=V$1006)),FALSE),IF(ISNUMBER(Datos!V333),AND(Datos!V333=INT(Datos!V333),AND(OR(V$1005="",Datos!V333&gt;=V$1005),OR(V$1006="",Datos!V333&lt;=V$1006))),FALSE),OR(ISNUMBER(FIND(";"&amp;UPPER(TRIM(Datos!V333&amp;""))&amp;"=",V$1007)),ISNUMBER(FIND(";"&amp;UPPER(TRIM(Datos!V333&amp;""))&amp;";",V$1007))),OR(UPPER(TRIM(Datos!V333&amp;""))="SÍ",UPPER(TRIM(Datos!V333&amp;""))="SI",UPPER(TRIM(Datos!V333&amp;""))="NO"),IF(ISNUMBER(Datos!V333),AND(OR(V$1005="",Datos!V333&gt;=V$1005),OR(V$1006="",Datos!V333&lt;=V$1006)),FALSE),TRUE))))</f>
        <v>0.0</v>
      </c>
      <c r="W333">
        <f>IF(Datos!W333="",0,IF(AND(W$1008&lt;&gt;"",Datos!W333=W$1008),0,IF(W$1004=0,0,1-CHOOSE(W$1004,IF(ISNUMBER(Datos!W333),AND(OR(W$1005="",Datos!W333&gt;=W$1005),OR(W$1006="",Datos!W333&lt;=W$1006)),FALSE),IF(ISNUMBER(Datos!W333),AND(Datos!W333=INT(Datos!W333),AND(OR(W$1005="",Datos!W333&gt;=W$1005),OR(W$1006="",Datos!W333&lt;=W$1006))),FALSE),OR(ISNUMBER(FIND(";"&amp;UPPER(TRIM(Datos!W333&amp;""))&amp;"=",W$1007)),ISNUMBER(FIND(";"&amp;UPPER(TRIM(Datos!W333&amp;""))&amp;";",W$1007))),OR(UPPER(TRIM(Datos!W333&amp;""))="SÍ",UPPER(TRIM(Datos!W333&amp;""))="SI",UPPER(TRIM(Datos!W333&amp;""))="NO"),IF(ISNUMBER(Datos!W333),AND(OR(W$1005="",Datos!W333&gt;=W$1005),OR(W$1006="",Datos!W333&lt;=W$1006)),FALSE),TRUE))))</f>
        <v>0.0</v>
      </c>
      <c r="X333">
        <f>IF(Datos!X333="",0,IF(AND(X$1008&lt;&gt;"",Datos!X333=X$1008),0,IF(X$1004=0,0,1-CHOOSE(X$1004,IF(ISNUMBER(Datos!X333),AND(OR(X$1005="",Datos!X333&gt;=X$1005),OR(X$1006="",Datos!X333&lt;=X$1006)),FALSE),IF(ISNUMBER(Datos!X333),AND(Datos!X333=INT(Datos!X333),AND(OR(X$1005="",Datos!X333&gt;=X$1005),OR(X$1006="",Datos!X333&lt;=X$1006))),FALSE),OR(ISNUMBER(FIND(";"&amp;UPPER(TRIM(Datos!X333&amp;""))&amp;"=",X$1007)),ISNUMBER(FIND(";"&amp;UPPER(TRIM(Datos!X333&amp;""))&amp;";",X$1007))),OR(UPPER(TRIM(Datos!X333&amp;""))="SÍ",UPPER(TRIM(Datos!X333&amp;""))="SI",UPPER(TRIM(Datos!X333&amp;""))="NO"),IF(ISNUMBER(Datos!X333),AND(OR(X$1005="",Datos!X333&gt;=X$1005),OR(X$1006="",Datos!X333&lt;=X$1006)),FALSE),TRUE))))</f>
        <v>0.0</v>
      </c>
      <c r="Y333">
        <f>IF(Datos!Y333="",0,IF(AND(Y$1008&lt;&gt;"",Datos!Y333=Y$1008),0,IF(Y$1004=0,0,1-CHOOSE(Y$1004,IF(ISNUMBER(Datos!Y333),AND(OR(Y$1005="",Datos!Y333&gt;=Y$1005),OR(Y$1006="",Datos!Y333&lt;=Y$1006)),FALSE),IF(ISNUMBER(Datos!Y333),AND(Datos!Y333=INT(Datos!Y333),AND(OR(Y$1005="",Datos!Y333&gt;=Y$1005),OR(Y$1006="",Datos!Y333&lt;=Y$1006))),FALSE),OR(ISNUMBER(FIND(";"&amp;UPPER(TRIM(Datos!Y333&amp;""))&amp;"=",Y$1007)),ISNUMBER(FIND(";"&amp;UPPER(TRIM(Datos!Y333&amp;""))&amp;";",Y$1007))),OR(UPPER(TRIM(Datos!Y333&amp;""))="SÍ",UPPER(TRIM(Datos!Y333&amp;""))="SI",UPPER(TRIM(Datos!Y333&amp;""))="NO"),IF(ISNUMBER(Datos!Y333),AND(OR(Y$1005="",Datos!Y333&gt;=Y$1005),OR(Y$1006="",Datos!Y333&lt;=Y$1006)),FALSE),TRUE))))</f>
        <v>0.0</v>
      </c>
      <c r="Z333">
        <f>IF(Datos!Z333="",0,IF(AND(Z$1008&lt;&gt;"",Datos!Z333=Z$1008),0,IF(Z$1004=0,0,1-CHOOSE(Z$1004,IF(ISNUMBER(Datos!Z333),AND(OR(Z$1005="",Datos!Z333&gt;=Z$1005),OR(Z$1006="",Datos!Z333&lt;=Z$1006)),FALSE),IF(ISNUMBER(Datos!Z333),AND(Datos!Z333=INT(Datos!Z333),AND(OR(Z$1005="",Datos!Z333&gt;=Z$1005),OR(Z$1006="",Datos!Z333&lt;=Z$1006))),FALSE),OR(ISNUMBER(FIND(";"&amp;UPPER(TRIM(Datos!Z333&amp;""))&amp;"=",Z$1007)),ISNUMBER(FIND(";"&amp;UPPER(TRIM(Datos!Z333&amp;""))&amp;";",Z$1007))),OR(UPPER(TRIM(Datos!Z333&amp;""))="SÍ",UPPER(TRIM(Datos!Z333&amp;""))="SI",UPPER(TRIM(Datos!Z333&amp;""))="NO"),IF(ISNUMBER(Datos!Z333),AND(OR(Z$1005="",Datos!Z333&gt;=Z$1005),OR(Z$1006="",Datos!Z333&lt;=Z$1006)),FALSE),TRUE))))</f>
        <v>0.0</v>
      </c>
      <c r="AA333">
        <f>IF(Datos!AA333="",0,IF(AND(AA$1008&lt;&gt;"",Datos!AA333=AA$1008),0,IF(AA$1004=0,0,1-CHOOSE(AA$1004,IF(ISNUMBER(Datos!AA333),AND(OR(AA$1005="",Datos!AA333&gt;=AA$1005),OR(AA$1006="",Datos!AA333&lt;=AA$1006)),FALSE),IF(ISNUMBER(Datos!AA333),AND(Datos!AA333=INT(Datos!AA333),AND(OR(AA$1005="",Datos!AA333&gt;=AA$1005),OR(AA$1006="",Datos!AA333&lt;=AA$1006))),FALSE),OR(ISNUMBER(FIND(";"&amp;UPPER(TRIM(Datos!AA333&amp;""))&amp;"=",AA$1007)),ISNUMBER(FIND(";"&amp;UPPER(TRIM(Datos!AA333&amp;""))&amp;";",AA$1007))),OR(UPPER(TRIM(Datos!AA333&amp;""))="SÍ",UPPER(TRIM(Datos!AA333&amp;""))="SI",UPPER(TRIM(Datos!AA333&amp;""))="NO"),IF(ISNUMBER(Datos!AA333),AND(OR(AA$1005="",Datos!AA333&gt;=AA$1005),OR(AA$1006="",Datos!AA333&lt;=AA$1006)),FALSE),TRUE))))</f>
        <v>0.0</v>
      </c>
      <c r="AB333">
        <f>IF(Datos!AB333="",0,IF(AND(AB$1008&lt;&gt;"",Datos!AB333=AB$1008),0,IF(AB$1004=0,0,1-CHOOSE(AB$1004,IF(ISNUMBER(Datos!AB333),AND(OR(AB$1005="",Datos!AB333&gt;=AB$1005),OR(AB$1006="",Datos!AB333&lt;=AB$1006)),FALSE),IF(ISNUMBER(Datos!AB333),AND(Datos!AB333=INT(Datos!AB333),AND(OR(AB$1005="",Datos!AB333&gt;=AB$1005),OR(AB$1006="",Datos!AB333&lt;=AB$1006))),FALSE),OR(ISNUMBER(FIND(";"&amp;UPPER(TRIM(Datos!AB333&amp;""))&amp;"=",AB$1007)),ISNUMBER(FIND(";"&amp;UPPER(TRIM(Datos!AB333&amp;""))&amp;";",AB$1007))),OR(UPPER(TRIM(Datos!AB333&amp;""))="SÍ",UPPER(TRIM(Datos!AB333&amp;""))="SI",UPPER(TRIM(Datos!AB333&amp;""))="NO"),IF(ISNUMBER(Datos!AB333),AND(OR(AB$1005="",Datos!AB333&gt;=AB$1005),OR(AB$1006="",Datos!AB333&lt;=AB$1006)),FALSE),TRUE))))</f>
        <v>0.0</v>
      </c>
      <c r="AC333">
        <f>IF(Datos!AC333="",0,IF(AND(AC$1008&lt;&gt;"",Datos!AC333=AC$1008),0,IF(AC$1004=0,0,1-CHOOSE(AC$1004,IF(ISNUMBER(Datos!AC333),AND(OR(AC$1005="",Datos!AC333&gt;=AC$1005),OR(AC$1006="",Datos!AC333&lt;=AC$1006)),FALSE),IF(ISNUMBER(Datos!AC333),AND(Datos!AC333=INT(Datos!AC333),AND(OR(AC$1005="",Datos!AC333&gt;=AC$1005),OR(AC$1006="",Datos!AC333&lt;=AC$1006))),FALSE),OR(ISNUMBER(FIND(";"&amp;UPPER(TRIM(Datos!AC333&amp;""))&amp;"=",AC$1007)),ISNUMBER(FIND(";"&amp;UPPER(TRIM(Datos!AC333&amp;""))&amp;";",AC$1007))),OR(UPPER(TRIM(Datos!AC333&amp;""))="SÍ",UPPER(TRIM(Datos!AC333&amp;""))="SI",UPPER(TRIM(Datos!AC333&amp;""))="NO"),IF(ISNUMBER(Datos!AC333),AND(OR(AC$1005="",Datos!AC333&gt;=AC$1005),OR(AC$1006="",Datos!AC333&lt;=AC$1006)),FALSE),TRUE))))</f>
        <v>0.0</v>
      </c>
      <c r="AD333">
        <f>IF(Datos!AD333="",0,IF(AND(AD$1008&lt;&gt;"",Datos!AD333=AD$1008),0,IF(AD$1004=0,0,1-CHOOSE(AD$1004,IF(ISNUMBER(Datos!AD333),AND(OR(AD$1005="",Datos!AD333&gt;=AD$1005),OR(AD$1006="",Datos!AD333&lt;=AD$1006)),FALSE),IF(ISNUMBER(Datos!AD333),AND(Datos!AD333=INT(Datos!AD333),AND(OR(AD$1005="",Datos!AD333&gt;=AD$1005),OR(AD$1006="",Datos!AD333&lt;=AD$1006))),FALSE),OR(ISNUMBER(FIND(";"&amp;UPPER(TRIM(Datos!AD333&amp;""))&amp;"=",AD$1007)),ISNUMBER(FIND(";"&amp;UPPER(TRIM(Datos!AD333&amp;""))&amp;";",AD$1007))),OR(UPPER(TRIM(Datos!AD333&amp;""))="SÍ",UPPER(TRIM(Datos!AD333&amp;""))="SI",UPPER(TRIM(Datos!AD333&amp;""))="NO"),IF(ISNUMBER(Datos!AD333),AND(OR(AD$1005="",Datos!AD333&gt;=AD$1005),OR(AD$1006="",Datos!AD333&lt;=AD$1006)),FALSE),TRUE))))</f>
        <v>0.0</v>
      </c>
      <c r="AE333">
        <f>IF(Datos!AE333="",0,IF(AND(AE$1008&lt;&gt;"",Datos!AE333=AE$1008),0,IF(AE$1004=0,0,1-CHOOSE(AE$1004,IF(ISNUMBER(Datos!AE333),AND(OR(AE$1005="",Datos!AE333&gt;=AE$1005),OR(AE$1006="",Datos!AE333&lt;=AE$1006)),FALSE),IF(ISNUMBER(Datos!AE333),AND(Datos!AE333=INT(Datos!AE333),AND(OR(AE$1005="",Datos!AE333&gt;=AE$1005),OR(AE$1006="",Datos!AE333&lt;=AE$1006))),FALSE),OR(ISNUMBER(FIND(";"&amp;UPPER(TRIM(Datos!AE333&amp;""))&amp;"=",AE$1007)),ISNUMBER(FIND(";"&amp;UPPER(TRIM(Datos!AE333&amp;""))&amp;";",AE$1007))),OR(UPPER(TRIM(Datos!AE333&amp;""))="SÍ",UPPER(TRIM(Datos!AE333&amp;""))="SI",UPPER(TRIM(Datos!AE333&amp;""))="NO"),IF(ISNUMBER(Datos!AE333),AND(OR(AE$1005="",Datos!AE333&gt;=AE$1005),OR(AE$1006="",Datos!AE333&lt;=AE$1006)),FALSE),TRUE))))</f>
        <v>0.0</v>
      </c>
    </row>
    <row r="334" spans="2:31">
      <c r="B334">
        <f>IF(Datos!B334="",0,IF(AND(B$1008&lt;&gt;"",Datos!B334=B$1008),0,IF(B$1004=0,0,1-CHOOSE(B$1004,IF(ISNUMBER(Datos!B334),AND(OR(B$1005="",Datos!B334&gt;=B$1005),OR(B$1006="",Datos!B334&lt;=B$1006)),FALSE),IF(ISNUMBER(Datos!B334),AND(Datos!B334=INT(Datos!B334),AND(OR(B$1005="",Datos!B334&gt;=B$1005),OR(B$1006="",Datos!B334&lt;=B$1006))),FALSE),OR(ISNUMBER(FIND(";"&amp;UPPER(TRIM(Datos!B334&amp;""))&amp;"=",B$1007)),ISNUMBER(FIND(";"&amp;UPPER(TRIM(Datos!B334&amp;""))&amp;";",B$1007))),OR(UPPER(TRIM(Datos!B334&amp;""))="SÍ",UPPER(TRIM(Datos!B334&amp;""))="SI",UPPER(TRIM(Datos!B334&amp;""))="NO"),IF(ISNUMBER(Datos!B334),AND(OR(B$1005="",Datos!B334&gt;=B$1005),OR(B$1006="",Datos!B334&lt;=B$1006)),FALSE),TRUE))))</f>
        <v>0.0</v>
      </c>
      <c r="C334">
        <f>IF(Datos!C334="",0,IF(AND(C$1008&lt;&gt;"",Datos!C334=C$1008),0,IF(C$1004=0,0,1-CHOOSE(C$1004,IF(ISNUMBER(Datos!C334),AND(OR(C$1005="",Datos!C334&gt;=C$1005),OR(C$1006="",Datos!C334&lt;=C$1006)),FALSE),IF(ISNUMBER(Datos!C334),AND(Datos!C334=INT(Datos!C334),AND(OR(C$1005="",Datos!C334&gt;=C$1005),OR(C$1006="",Datos!C334&lt;=C$1006))),FALSE),OR(ISNUMBER(FIND(";"&amp;UPPER(TRIM(Datos!C334&amp;""))&amp;"=",C$1007)),ISNUMBER(FIND(";"&amp;UPPER(TRIM(Datos!C334&amp;""))&amp;";",C$1007))),OR(UPPER(TRIM(Datos!C334&amp;""))="SÍ",UPPER(TRIM(Datos!C334&amp;""))="SI",UPPER(TRIM(Datos!C334&amp;""))="NO"),IF(ISNUMBER(Datos!C334),AND(OR(C$1005="",Datos!C334&gt;=C$1005),OR(C$1006="",Datos!C334&lt;=C$1006)),FALSE),TRUE))))</f>
        <v>0.0</v>
      </c>
      <c r="D334">
        <f>IF(Datos!D334="",0,IF(AND(D$1008&lt;&gt;"",Datos!D334=D$1008),0,IF(D$1004=0,0,1-CHOOSE(D$1004,IF(ISNUMBER(Datos!D334),AND(OR(D$1005="",Datos!D334&gt;=D$1005),OR(D$1006="",Datos!D334&lt;=D$1006)),FALSE),IF(ISNUMBER(Datos!D334),AND(Datos!D334=INT(Datos!D334),AND(OR(D$1005="",Datos!D334&gt;=D$1005),OR(D$1006="",Datos!D334&lt;=D$1006))),FALSE),OR(ISNUMBER(FIND(";"&amp;UPPER(TRIM(Datos!D334&amp;""))&amp;"=",D$1007)),ISNUMBER(FIND(";"&amp;UPPER(TRIM(Datos!D334&amp;""))&amp;";",D$1007))),OR(UPPER(TRIM(Datos!D334&amp;""))="SÍ",UPPER(TRIM(Datos!D334&amp;""))="SI",UPPER(TRIM(Datos!D334&amp;""))="NO"),IF(ISNUMBER(Datos!D334),AND(OR(D$1005="",Datos!D334&gt;=D$1005),OR(D$1006="",Datos!D334&lt;=D$1006)),FALSE),TRUE))))</f>
        <v>0.0</v>
      </c>
      <c r="E334">
        <f>IF(Datos!E334="",0,IF(AND(E$1008&lt;&gt;"",Datos!E334=E$1008),0,IF(E$1004=0,0,1-CHOOSE(E$1004,IF(ISNUMBER(Datos!E334),AND(OR(E$1005="",Datos!E334&gt;=E$1005),OR(E$1006="",Datos!E334&lt;=E$1006)),FALSE),IF(ISNUMBER(Datos!E334),AND(Datos!E334=INT(Datos!E334),AND(OR(E$1005="",Datos!E334&gt;=E$1005),OR(E$1006="",Datos!E334&lt;=E$1006))),FALSE),OR(ISNUMBER(FIND(";"&amp;UPPER(TRIM(Datos!E334&amp;""))&amp;"=",E$1007)),ISNUMBER(FIND(";"&amp;UPPER(TRIM(Datos!E334&amp;""))&amp;";",E$1007))),OR(UPPER(TRIM(Datos!E334&amp;""))="SÍ",UPPER(TRIM(Datos!E334&amp;""))="SI",UPPER(TRIM(Datos!E334&amp;""))="NO"),IF(ISNUMBER(Datos!E334),AND(OR(E$1005="",Datos!E334&gt;=E$1005),OR(E$1006="",Datos!E334&lt;=E$1006)),FALSE),TRUE))))</f>
        <v>0.0</v>
      </c>
      <c r="F334">
        <f>IF(Datos!F334="",0,IF(AND(F$1008&lt;&gt;"",Datos!F334=F$1008),0,IF(F$1004=0,0,1-CHOOSE(F$1004,IF(ISNUMBER(Datos!F334),AND(OR(F$1005="",Datos!F334&gt;=F$1005),OR(F$1006="",Datos!F334&lt;=F$1006)),FALSE),IF(ISNUMBER(Datos!F334),AND(Datos!F334=INT(Datos!F334),AND(OR(F$1005="",Datos!F334&gt;=F$1005),OR(F$1006="",Datos!F334&lt;=F$1006))),FALSE),OR(ISNUMBER(FIND(";"&amp;UPPER(TRIM(Datos!F334&amp;""))&amp;"=",F$1007)),ISNUMBER(FIND(";"&amp;UPPER(TRIM(Datos!F334&amp;""))&amp;";",F$1007))),OR(UPPER(TRIM(Datos!F334&amp;""))="SÍ",UPPER(TRIM(Datos!F334&amp;""))="SI",UPPER(TRIM(Datos!F334&amp;""))="NO"),IF(ISNUMBER(Datos!F334),AND(OR(F$1005="",Datos!F334&gt;=F$1005),OR(F$1006="",Datos!F334&lt;=F$1006)),FALSE),TRUE))))</f>
        <v>0.0</v>
      </c>
      <c r="G334">
        <f>IF(Datos!G334="",0,IF(AND(G$1008&lt;&gt;"",Datos!G334=G$1008),0,IF(G$1004=0,0,1-CHOOSE(G$1004,IF(ISNUMBER(Datos!G334),AND(OR(G$1005="",Datos!G334&gt;=G$1005),OR(G$1006="",Datos!G334&lt;=G$1006)),FALSE),IF(ISNUMBER(Datos!G334),AND(Datos!G334=INT(Datos!G334),AND(OR(G$1005="",Datos!G334&gt;=G$1005),OR(G$1006="",Datos!G334&lt;=G$1006))),FALSE),OR(ISNUMBER(FIND(";"&amp;UPPER(TRIM(Datos!G334&amp;""))&amp;"=",G$1007)),ISNUMBER(FIND(";"&amp;UPPER(TRIM(Datos!G334&amp;""))&amp;";",G$1007))),OR(UPPER(TRIM(Datos!G334&amp;""))="SÍ",UPPER(TRIM(Datos!G334&amp;""))="SI",UPPER(TRIM(Datos!G334&amp;""))="NO"),IF(ISNUMBER(Datos!G334),AND(OR(G$1005="",Datos!G334&gt;=G$1005),OR(G$1006="",Datos!G334&lt;=G$1006)),FALSE),TRUE))))</f>
        <v>0.0</v>
      </c>
      <c r="H334">
        <f>IF(Datos!H334="",0,IF(AND(H$1008&lt;&gt;"",Datos!H334=H$1008),0,IF(H$1004=0,0,1-CHOOSE(H$1004,IF(ISNUMBER(Datos!H334),AND(OR(H$1005="",Datos!H334&gt;=H$1005),OR(H$1006="",Datos!H334&lt;=H$1006)),FALSE),IF(ISNUMBER(Datos!H334),AND(Datos!H334=INT(Datos!H334),AND(OR(H$1005="",Datos!H334&gt;=H$1005),OR(H$1006="",Datos!H334&lt;=H$1006))),FALSE),OR(ISNUMBER(FIND(";"&amp;UPPER(TRIM(Datos!H334&amp;""))&amp;"=",H$1007)),ISNUMBER(FIND(";"&amp;UPPER(TRIM(Datos!H334&amp;""))&amp;";",H$1007))),OR(UPPER(TRIM(Datos!H334&amp;""))="SÍ",UPPER(TRIM(Datos!H334&amp;""))="SI",UPPER(TRIM(Datos!H334&amp;""))="NO"),IF(ISNUMBER(Datos!H334),AND(OR(H$1005="",Datos!H334&gt;=H$1005),OR(H$1006="",Datos!H334&lt;=H$1006)),FALSE),TRUE))))</f>
        <v>0.0</v>
      </c>
      <c r="I334">
        <f>IF(Datos!I334="",0,IF(AND(I$1008&lt;&gt;"",Datos!I334=I$1008),0,IF(I$1004=0,0,1-CHOOSE(I$1004,IF(ISNUMBER(Datos!I334),AND(OR(I$1005="",Datos!I334&gt;=I$1005),OR(I$1006="",Datos!I334&lt;=I$1006)),FALSE),IF(ISNUMBER(Datos!I334),AND(Datos!I334=INT(Datos!I334),AND(OR(I$1005="",Datos!I334&gt;=I$1005),OR(I$1006="",Datos!I334&lt;=I$1006))),FALSE),OR(ISNUMBER(FIND(";"&amp;UPPER(TRIM(Datos!I334&amp;""))&amp;"=",I$1007)),ISNUMBER(FIND(";"&amp;UPPER(TRIM(Datos!I334&amp;""))&amp;";",I$1007))),OR(UPPER(TRIM(Datos!I334&amp;""))="SÍ",UPPER(TRIM(Datos!I334&amp;""))="SI",UPPER(TRIM(Datos!I334&amp;""))="NO"),IF(ISNUMBER(Datos!I334),AND(OR(I$1005="",Datos!I334&gt;=I$1005),OR(I$1006="",Datos!I334&lt;=I$1006)),FALSE),TRUE))))</f>
        <v>0.0</v>
      </c>
      <c r="J334">
        <f>IF(Datos!J334="",0,IF(AND(J$1008&lt;&gt;"",Datos!J334=J$1008),0,IF(J$1004=0,0,1-CHOOSE(J$1004,IF(ISNUMBER(Datos!J334),AND(OR(J$1005="",Datos!J334&gt;=J$1005),OR(J$1006="",Datos!J334&lt;=J$1006)),FALSE),IF(ISNUMBER(Datos!J334),AND(Datos!J334=INT(Datos!J334),AND(OR(J$1005="",Datos!J334&gt;=J$1005),OR(J$1006="",Datos!J334&lt;=J$1006))),FALSE),OR(ISNUMBER(FIND(";"&amp;UPPER(TRIM(Datos!J334&amp;""))&amp;"=",J$1007)),ISNUMBER(FIND(";"&amp;UPPER(TRIM(Datos!J334&amp;""))&amp;";",J$1007))),OR(UPPER(TRIM(Datos!J334&amp;""))="SÍ",UPPER(TRIM(Datos!J334&amp;""))="SI",UPPER(TRIM(Datos!J334&amp;""))="NO"),IF(ISNUMBER(Datos!J334),AND(OR(J$1005="",Datos!J334&gt;=J$1005),OR(J$1006="",Datos!J334&lt;=J$1006)),FALSE),TRUE))))</f>
        <v>0.0</v>
      </c>
      <c r="K334">
        <f>IF(Datos!K334="",0,IF(AND(K$1008&lt;&gt;"",Datos!K334=K$1008),0,IF(K$1004=0,0,1-CHOOSE(K$1004,IF(ISNUMBER(Datos!K334),AND(OR(K$1005="",Datos!K334&gt;=K$1005),OR(K$1006="",Datos!K334&lt;=K$1006)),FALSE),IF(ISNUMBER(Datos!K334),AND(Datos!K334=INT(Datos!K334),AND(OR(K$1005="",Datos!K334&gt;=K$1005),OR(K$1006="",Datos!K334&lt;=K$1006))),FALSE),OR(ISNUMBER(FIND(";"&amp;UPPER(TRIM(Datos!K334&amp;""))&amp;"=",K$1007)),ISNUMBER(FIND(";"&amp;UPPER(TRIM(Datos!K334&amp;""))&amp;";",K$1007))),OR(UPPER(TRIM(Datos!K334&amp;""))="SÍ",UPPER(TRIM(Datos!K334&amp;""))="SI",UPPER(TRIM(Datos!K334&amp;""))="NO"),IF(ISNUMBER(Datos!K334),AND(OR(K$1005="",Datos!K334&gt;=K$1005),OR(K$1006="",Datos!K334&lt;=K$1006)),FALSE),TRUE))))</f>
        <v>0.0</v>
      </c>
      <c r="L334">
        <f>IF(Datos!L334="",0,IF(AND(L$1008&lt;&gt;"",Datos!L334=L$1008),0,IF(L$1004=0,0,1-CHOOSE(L$1004,IF(ISNUMBER(Datos!L334),AND(OR(L$1005="",Datos!L334&gt;=L$1005),OR(L$1006="",Datos!L334&lt;=L$1006)),FALSE),IF(ISNUMBER(Datos!L334),AND(Datos!L334=INT(Datos!L334),AND(OR(L$1005="",Datos!L334&gt;=L$1005),OR(L$1006="",Datos!L334&lt;=L$1006))),FALSE),OR(ISNUMBER(FIND(";"&amp;UPPER(TRIM(Datos!L334&amp;""))&amp;"=",L$1007)),ISNUMBER(FIND(";"&amp;UPPER(TRIM(Datos!L334&amp;""))&amp;";",L$1007))),OR(UPPER(TRIM(Datos!L334&amp;""))="SÍ",UPPER(TRIM(Datos!L334&amp;""))="SI",UPPER(TRIM(Datos!L334&amp;""))="NO"),IF(ISNUMBER(Datos!L334),AND(OR(L$1005="",Datos!L334&gt;=L$1005),OR(L$1006="",Datos!L334&lt;=L$1006)),FALSE),TRUE))))</f>
        <v>0.0</v>
      </c>
      <c r="M334">
        <f>IF(Datos!M334="",0,IF(AND(M$1008&lt;&gt;"",Datos!M334=M$1008),0,IF(M$1004=0,0,1-CHOOSE(M$1004,IF(ISNUMBER(Datos!M334),AND(OR(M$1005="",Datos!M334&gt;=M$1005),OR(M$1006="",Datos!M334&lt;=M$1006)),FALSE),IF(ISNUMBER(Datos!M334),AND(Datos!M334=INT(Datos!M334),AND(OR(M$1005="",Datos!M334&gt;=M$1005),OR(M$1006="",Datos!M334&lt;=M$1006))),FALSE),OR(ISNUMBER(FIND(";"&amp;UPPER(TRIM(Datos!M334&amp;""))&amp;"=",M$1007)),ISNUMBER(FIND(";"&amp;UPPER(TRIM(Datos!M334&amp;""))&amp;";",M$1007))),OR(UPPER(TRIM(Datos!M334&amp;""))="SÍ",UPPER(TRIM(Datos!M334&amp;""))="SI",UPPER(TRIM(Datos!M334&amp;""))="NO"),IF(ISNUMBER(Datos!M334),AND(OR(M$1005="",Datos!M334&gt;=M$1005),OR(M$1006="",Datos!M334&lt;=M$1006)),FALSE),TRUE))))</f>
        <v>0.0</v>
      </c>
      <c r="N334">
        <f>IF(Datos!N334="",0,IF(AND(N$1008&lt;&gt;"",Datos!N334=N$1008),0,IF(N$1004=0,0,1-CHOOSE(N$1004,IF(ISNUMBER(Datos!N334),AND(OR(N$1005="",Datos!N334&gt;=N$1005),OR(N$1006="",Datos!N334&lt;=N$1006)),FALSE),IF(ISNUMBER(Datos!N334),AND(Datos!N334=INT(Datos!N334),AND(OR(N$1005="",Datos!N334&gt;=N$1005),OR(N$1006="",Datos!N334&lt;=N$1006))),FALSE),OR(ISNUMBER(FIND(";"&amp;UPPER(TRIM(Datos!N334&amp;""))&amp;"=",N$1007)),ISNUMBER(FIND(";"&amp;UPPER(TRIM(Datos!N334&amp;""))&amp;";",N$1007))),OR(UPPER(TRIM(Datos!N334&amp;""))="SÍ",UPPER(TRIM(Datos!N334&amp;""))="SI",UPPER(TRIM(Datos!N334&amp;""))="NO"),IF(ISNUMBER(Datos!N334),AND(OR(N$1005="",Datos!N334&gt;=N$1005),OR(N$1006="",Datos!N334&lt;=N$1006)),FALSE),TRUE))))</f>
        <v>0.0</v>
      </c>
      <c r="O334">
        <f>IF(Datos!O334="",0,IF(AND(O$1008&lt;&gt;"",Datos!O334=O$1008),0,IF(O$1004=0,0,1-CHOOSE(O$1004,IF(ISNUMBER(Datos!O334),AND(OR(O$1005="",Datos!O334&gt;=O$1005),OR(O$1006="",Datos!O334&lt;=O$1006)),FALSE),IF(ISNUMBER(Datos!O334),AND(Datos!O334=INT(Datos!O334),AND(OR(O$1005="",Datos!O334&gt;=O$1005),OR(O$1006="",Datos!O334&lt;=O$1006))),FALSE),OR(ISNUMBER(FIND(";"&amp;UPPER(TRIM(Datos!O334&amp;""))&amp;"=",O$1007)),ISNUMBER(FIND(";"&amp;UPPER(TRIM(Datos!O334&amp;""))&amp;";",O$1007))),OR(UPPER(TRIM(Datos!O334&amp;""))="SÍ",UPPER(TRIM(Datos!O334&amp;""))="SI",UPPER(TRIM(Datos!O334&amp;""))="NO"),IF(ISNUMBER(Datos!O334),AND(OR(O$1005="",Datos!O334&gt;=O$1005),OR(O$1006="",Datos!O334&lt;=O$1006)),FALSE),TRUE))))</f>
        <v>0.0</v>
      </c>
      <c r="P334">
        <f>IF(Datos!P334="",0,IF(AND(P$1008&lt;&gt;"",Datos!P334=P$1008),0,IF(P$1004=0,0,1-CHOOSE(P$1004,IF(ISNUMBER(Datos!P334),AND(OR(P$1005="",Datos!P334&gt;=P$1005),OR(P$1006="",Datos!P334&lt;=P$1006)),FALSE),IF(ISNUMBER(Datos!P334),AND(Datos!P334=INT(Datos!P334),AND(OR(P$1005="",Datos!P334&gt;=P$1005),OR(P$1006="",Datos!P334&lt;=P$1006))),FALSE),OR(ISNUMBER(FIND(";"&amp;UPPER(TRIM(Datos!P334&amp;""))&amp;"=",P$1007)),ISNUMBER(FIND(";"&amp;UPPER(TRIM(Datos!P334&amp;""))&amp;";",P$1007))),OR(UPPER(TRIM(Datos!P334&amp;""))="SÍ",UPPER(TRIM(Datos!P334&amp;""))="SI",UPPER(TRIM(Datos!P334&amp;""))="NO"),IF(ISNUMBER(Datos!P334),AND(OR(P$1005="",Datos!P334&gt;=P$1005),OR(P$1006="",Datos!P334&lt;=P$1006)),FALSE),TRUE))))</f>
        <v>0.0</v>
      </c>
      <c r="Q334">
        <f>IF(Datos!Q334="",0,IF(AND(Q$1008&lt;&gt;"",Datos!Q334=Q$1008),0,IF(Q$1004=0,0,1-CHOOSE(Q$1004,IF(ISNUMBER(Datos!Q334),AND(OR(Q$1005="",Datos!Q334&gt;=Q$1005),OR(Q$1006="",Datos!Q334&lt;=Q$1006)),FALSE),IF(ISNUMBER(Datos!Q334),AND(Datos!Q334=INT(Datos!Q334),AND(OR(Q$1005="",Datos!Q334&gt;=Q$1005),OR(Q$1006="",Datos!Q334&lt;=Q$1006))),FALSE),OR(ISNUMBER(FIND(";"&amp;UPPER(TRIM(Datos!Q334&amp;""))&amp;"=",Q$1007)),ISNUMBER(FIND(";"&amp;UPPER(TRIM(Datos!Q334&amp;""))&amp;";",Q$1007))),OR(UPPER(TRIM(Datos!Q334&amp;""))="SÍ",UPPER(TRIM(Datos!Q334&amp;""))="SI",UPPER(TRIM(Datos!Q334&amp;""))="NO"),IF(ISNUMBER(Datos!Q334),AND(OR(Q$1005="",Datos!Q334&gt;=Q$1005),OR(Q$1006="",Datos!Q334&lt;=Q$1006)),FALSE),TRUE))))</f>
        <v>0.0</v>
      </c>
      <c r="R334">
        <f>IF(Datos!R334="",0,IF(AND(R$1008&lt;&gt;"",Datos!R334=R$1008),0,IF(R$1004=0,0,1-CHOOSE(R$1004,IF(ISNUMBER(Datos!R334),AND(OR(R$1005="",Datos!R334&gt;=R$1005),OR(R$1006="",Datos!R334&lt;=R$1006)),FALSE),IF(ISNUMBER(Datos!R334),AND(Datos!R334=INT(Datos!R334),AND(OR(R$1005="",Datos!R334&gt;=R$1005),OR(R$1006="",Datos!R334&lt;=R$1006))),FALSE),OR(ISNUMBER(FIND(";"&amp;UPPER(TRIM(Datos!R334&amp;""))&amp;"=",R$1007)),ISNUMBER(FIND(";"&amp;UPPER(TRIM(Datos!R334&amp;""))&amp;";",R$1007))),OR(UPPER(TRIM(Datos!R334&amp;""))="SÍ",UPPER(TRIM(Datos!R334&amp;""))="SI",UPPER(TRIM(Datos!R334&amp;""))="NO"),IF(ISNUMBER(Datos!R334),AND(OR(R$1005="",Datos!R334&gt;=R$1005),OR(R$1006="",Datos!R334&lt;=R$1006)),FALSE),TRUE))))</f>
        <v>0.0</v>
      </c>
      <c r="S334">
        <f>IF(Datos!S334="",0,IF(AND(S$1008&lt;&gt;"",Datos!S334=S$1008),0,IF(S$1004=0,0,1-CHOOSE(S$1004,IF(ISNUMBER(Datos!S334),AND(OR(S$1005="",Datos!S334&gt;=S$1005),OR(S$1006="",Datos!S334&lt;=S$1006)),FALSE),IF(ISNUMBER(Datos!S334),AND(Datos!S334=INT(Datos!S334),AND(OR(S$1005="",Datos!S334&gt;=S$1005),OR(S$1006="",Datos!S334&lt;=S$1006))),FALSE),OR(ISNUMBER(FIND(";"&amp;UPPER(TRIM(Datos!S334&amp;""))&amp;"=",S$1007)),ISNUMBER(FIND(";"&amp;UPPER(TRIM(Datos!S334&amp;""))&amp;";",S$1007))),OR(UPPER(TRIM(Datos!S334&amp;""))="SÍ",UPPER(TRIM(Datos!S334&amp;""))="SI",UPPER(TRIM(Datos!S334&amp;""))="NO"),IF(ISNUMBER(Datos!S334),AND(OR(S$1005="",Datos!S334&gt;=S$1005),OR(S$1006="",Datos!S334&lt;=S$1006)),FALSE),TRUE))))</f>
        <v>0.0</v>
      </c>
      <c r="T334">
        <f>IF(Datos!T334="",0,IF(AND(T$1008&lt;&gt;"",Datos!T334=T$1008),0,IF(T$1004=0,0,1-CHOOSE(T$1004,IF(ISNUMBER(Datos!T334),AND(OR(T$1005="",Datos!T334&gt;=T$1005),OR(T$1006="",Datos!T334&lt;=T$1006)),FALSE),IF(ISNUMBER(Datos!T334),AND(Datos!T334=INT(Datos!T334),AND(OR(T$1005="",Datos!T334&gt;=T$1005),OR(T$1006="",Datos!T334&lt;=T$1006))),FALSE),OR(ISNUMBER(FIND(";"&amp;UPPER(TRIM(Datos!T334&amp;""))&amp;"=",T$1007)),ISNUMBER(FIND(";"&amp;UPPER(TRIM(Datos!T334&amp;""))&amp;";",T$1007))),OR(UPPER(TRIM(Datos!T334&amp;""))="SÍ",UPPER(TRIM(Datos!T334&amp;""))="SI",UPPER(TRIM(Datos!T334&amp;""))="NO"),IF(ISNUMBER(Datos!T334),AND(OR(T$1005="",Datos!T334&gt;=T$1005),OR(T$1006="",Datos!T334&lt;=T$1006)),FALSE),TRUE))))</f>
        <v>0.0</v>
      </c>
      <c r="U334">
        <f>IF(Datos!U334="",0,IF(AND(U$1008&lt;&gt;"",Datos!U334=U$1008),0,IF(U$1004=0,0,1-CHOOSE(U$1004,IF(ISNUMBER(Datos!U334),AND(OR(U$1005="",Datos!U334&gt;=U$1005),OR(U$1006="",Datos!U334&lt;=U$1006)),FALSE),IF(ISNUMBER(Datos!U334),AND(Datos!U334=INT(Datos!U334),AND(OR(U$1005="",Datos!U334&gt;=U$1005),OR(U$1006="",Datos!U334&lt;=U$1006))),FALSE),OR(ISNUMBER(FIND(";"&amp;UPPER(TRIM(Datos!U334&amp;""))&amp;"=",U$1007)),ISNUMBER(FIND(";"&amp;UPPER(TRIM(Datos!U334&amp;""))&amp;";",U$1007))),OR(UPPER(TRIM(Datos!U334&amp;""))="SÍ",UPPER(TRIM(Datos!U334&amp;""))="SI",UPPER(TRIM(Datos!U334&amp;""))="NO"),IF(ISNUMBER(Datos!U334),AND(OR(U$1005="",Datos!U334&gt;=U$1005),OR(U$1006="",Datos!U334&lt;=U$1006)),FALSE),TRUE))))</f>
        <v>0.0</v>
      </c>
      <c r="V334">
        <f>IF(Datos!V334="",0,IF(AND(V$1008&lt;&gt;"",Datos!V334=V$1008),0,IF(V$1004=0,0,1-CHOOSE(V$1004,IF(ISNUMBER(Datos!V334),AND(OR(V$1005="",Datos!V334&gt;=V$1005),OR(V$1006="",Datos!V334&lt;=V$1006)),FALSE),IF(ISNUMBER(Datos!V334),AND(Datos!V334=INT(Datos!V334),AND(OR(V$1005="",Datos!V334&gt;=V$1005),OR(V$1006="",Datos!V334&lt;=V$1006))),FALSE),OR(ISNUMBER(FIND(";"&amp;UPPER(TRIM(Datos!V334&amp;""))&amp;"=",V$1007)),ISNUMBER(FIND(";"&amp;UPPER(TRIM(Datos!V334&amp;""))&amp;";",V$1007))),OR(UPPER(TRIM(Datos!V334&amp;""))="SÍ",UPPER(TRIM(Datos!V334&amp;""))="SI",UPPER(TRIM(Datos!V334&amp;""))="NO"),IF(ISNUMBER(Datos!V334),AND(OR(V$1005="",Datos!V334&gt;=V$1005),OR(V$1006="",Datos!V334&lt;=V$1006)),FALSE),TRUE))))</f>
        <v>0.0</v>
      </c>
      <c r="W334">
        <f>IF(Datos!W334="",0,IF(AND(W$1008&lt;&gt;"",Datos!W334=W$1008),0,IF(W$1004=0,0,1-CHOOSE(W$1004,IF(ISNUMBER(Datos!W334),AND(OR(W$1005="",Datos!W334&gt;=W$1005),OR(W$1006="",Datos!W334&lt;=W$1006)),FALSE),IF(ISNUMBER(Datos!W334),AND(Datos!W334=INT(Datos!W334),AND(OR(W$1005="",Datos!W334&gt;=W$1005),OR(W$1006="",Datos!W334&lt;=W$1006))),FALSE),OR(ISNUMBER(FIND(";"&amp;UPPER(TRIM(Datos!W334&amp;""))&amp;"=",W$1007)),ISNUMBER(FIND(";"&amp;UPPER(TRIM(Datos!W334&amp;""))&amp;";",W$1007))),OR(UPPER(TRIM(Datos!W334&amp;""))="SÍ",UPPER(TRIM(Datos!W334&amp;""))="SI",UPPER(TRIM(Datos!W334&amp;""))="NO"),IF(ISNUMBER(Datos!W334),AND(OR(W$1005="",Datos!W334&gt;=W$1005),OR(W$1006="",Datos!W334&lt;=W$1006)),FALSE),TRUE))))</f>
        <v>0.0</v>
      </c>
      <c r="X334">
        <f>IF(Datos!X334="",0,IF(AND(X$1008&lt;&gt;"",Datos!X334=X$1008),0,IF(X$1004=0,0,1-CHOOSE(X$1004,IF(ISNUMBER(Datos!X334),AND(OR(X$1005="",Datos!X334&gt;=X$1005),OR(X$1006="",Datos!X334&lt;=X$1006)),FALSE),IF(ISNUMBER(Datos!X334),AND(Datos!X334=INT(Datos!X334),AND(OR(X$1005="",Datos!X334&gt;=X$1005),OR(X$1006="",Datos!X334&lt;=X$1006))),FALSE),OR(ISNUMBER(FIND(";"&amp;UPPER(TRIM(Datos!X334&amp;""))&amp;"=",X$1007)),ISNUMBER(FIND(";"&amp;UPPER(TRIM(Datos!X334&amp;""))&amp;";",X$1007))),OR(UPPER(TRIM(Datos!X334&amp;""))="SÍ",UPPER(TRIM(Datos!X334&amp;""))="SI",UPPER(TRIM(Datos!X334&amp;""))="NO"),IF(ISNUMBER(Datos!X334),AND(OR(X$1005="",Datos!X334&gt;=X$1005),OR(X$1006="",Datos!X334&lt;=X$1006)),FALSE),TRUE))))</f>
        <v>0.0</v>
      </c>
      <c r="Y334">
        <f>IF(Datos!Y334="",0,IF(AND(Y$1008&lt;&gt;"",Datos!Y334=Y$1008),0,IF(Y$1004=0,0,1-CHOOSE(Y$1004,IF(ISNUMBER(Datos!Y334),AND(OR(Y$1005="",Datos!Y334&gt;=Y$1005),OR(Y$1006="",Datos!Y334&lt;=Y$1006)),FALSE),IF(ISNUMBER(Datos!Y334),AND(Datos!Y334=INT(Datos!Y334),AND(OR(Y$1005="",Datos!Y334&gt;=Y$1005),OR(Y$1006="",Datos!Y334&lt;=Y$1006))),FALSE),OR(ISNUMBER(FIND(";"&amp;UPPER(TRIM(Datos!Y334&amp;""))&amp;"=",Y$1007)),ISNUMBER(FIND(";"&amp;UPPER(TRIM(Datos!Y334&amp;""))&amp;";",Y$1007))),OR(UPPER(TRIM(Datos!Y334&amp;""))="SÍ",UPPER(TRIM(Datos!Y334&amp;""))="SI",UPPER(TRIM(Datos!Y334&amp;""))="NO"),IF(ISNUMBER(Datos!Y334),AND(OR(Y$1005="",Datos!Y334&gt;=Y$1005),OR(Y$1006="",Datos!Y334&lt;=Y$1006)),FALSE),TRUE))))</f>
        <v>0.0</v>
      </c>
      <c r="Z334">
        <f>IF(Datos!Z334="",0,IF(AND(Z$1008&lt;&gt;"",Datos!Z334=Z$1008),0,IF(Z$1004=0,0,1-CHOOSE(Z$1004,IF(ISNUMBER(Datos!Z334),AND(OR(Z$1005="",Datos!Z334&gt;=Z$1005),OR(Z$1006="",Datos!Z334&lt;=Z$1006)),FALSE),IF(ISNUMBER(Datos!Z334),AND(Datos!Z334=INT(Datos!Z334),AND(OR(Z$1005="",Datos!Z334&gt;=Z$1005),OR(Z$1006="",Datos!Z334&lt;=Z$1006))),FALSE),OR(ISNUMBER(FIND(";"&amp;UPPER(TRIM(Datos!Z334&amp;""))&amp;"=",Z$1007)),ISNUMBER(FIND(";"&amp;UPPER(TRIM(Datos!Z334&amp;""))&amp;";",Z$1007))),OR(UPPER(TRIM(Datos!Z334&amp;""))="SÍ",UPPER(TRIM(Datos!Z334&amp;""))="SI",UPPER(TRIM(Datos!Z334&amp;""))="NO"),IF(ISNUMBER(Datos!Z334),AND(OR(Z$1005="",Datos!Z334&gt;=Z$1005),OR(Z$1006="",Datos!Z334&lt;=Z$1006)),FALSE),TRUE))))</f>
        <v>0.0</v>
      </c>
      <c r="AA334">
        <f>IF(Datos!AA334="",0,IF(AND(AA$1008&lt;&gt;"",Datos!AA334=AA$1008),0,IF(AA$1004=0,0,1-CHOOSE(AA$1004,IF(ISNUMBER(Datos!AA334),AND(OR(AA$1005="",Datos!AA334&gt;=AA$1005),OR(AA$1006="",Datos!AA334&lt;=AA$1006)),FALSE),IF(ISNUMBER(Datos!AA334),AND(Datos!AA334=INT(Datos!AA334),AND(OR(AA$1005="",Datos!AA334&gt;=AA$1005),OR(AA$1006="",Datos!AA334&lt;=AA$1006))),FALSE),OR(ISNUMBER(FIND(";"&amp;UPPER(TRIM(Datos!AA334&amp;""))&amp;"=",AA$1007)),ISNUMBER(FIND(";"&amp;UPPER(TRIM(Datos!AA334&amp;""))&amp;";",AA$1007))),OR(UPPER(TRIM(Datos!AA334&amp;""))="SÍ",UPPER(TRIM(Datos!AA334&amp;""))="SI",UPPER(TRIM(Datos!AA334&amp;""))="NO"),IF(ISNUMBER(Datos!AA334),AND(OR(AA$1005="",Datos!AA334&gt;=AA$1005),OR(AA$1006="",Datos!AA334&lt;=AA$1006)),FALSE),TRUE))))</f>
        <v>0.0</v>
      </c>
      <c r="AB334">
        <f>IF(Datos!AB334="",0,IF(AND(AB$1008&lt;&gt;"",Datos!AB334=AB$1008),0,IF(AB$1004=0,0,1-CHOOSE(AB$1004,IF(ISNUMBER(Datos!AB334),AND(OR(AB$1005="",Datos!AB334&gt;=AB$1005),OR(AB$1006="",Datos!AB334&lt;=AB$1006)),FALSE),IF(ISNUMBER(Datos!AB334),AND(Datos!AB334=INT(Datos!AB334),AND(OR(AB$1005="",Datos!AB334&gt;=AB$1005),OR(AB$1006="",Datos!AB334&lt;=AB$1006))),FALSE),OR(ISNUMBER(FIND(";"&amp;UPPER(TRIM(Datos!AB334&amp;""))&amp;"=",AB$1007)),ISNUMBER(FIND(";"&amp;UPPER(TRIM(Datos!AB334&amp;""))&amp;";",AB$1007))),OR(UPPER(TRIM(Datos!AB334&amp;""))="SÍ",UPPER(TRIM(Datos!AB334&amp;""))="SI",UPPER(TRIM(Datos!AB334&amp;""))="NO"),IF(ISNUMBER(Datos!AB334),AND(OR(AB$1005="",Datos!AB334&gt;=AB$1005),OR(AB$1006="",Datos!AB334&lt;=AB$1006)),FALSE),TRUE))))</f>
        <v>0.0</v>
      </c>
      <c r="AC334">
        <f>IF(Datos!AC334="",0,IF(AND(AC$1008&lt;&gt;"",Datos!AC334=AC$1008),0,IF(AC$1004=0,0,1-CHOOSE(AC$1004,IF(ISNUMBER(Datos!AC334),AND(OR(AC$1005="",Datos!AC334&gt;=AC$1005),OR(AC$1006="",Datos!AC334&lt;=AC$1006)),FALSE),IF(ISNUMBER(Datos!AC334),AND(Datos!AC334=INT(Datos!AC334),AND(OR(AC$1005="",Datos!AC334&gt;=AC$1005),OR(AC$1006="",Datos!AC334&lt;=AC$1006))),FALSE),OR(ISNUMBER(FIND(";"&amp;UPPER(TRIM(Datos!AC334&amp;""))&amp;"=",AC$1007)),ISNUMBER(FIND(";"&amp;UPPER(TRIM(Datos!AC334&amp;""))&amp;";",AC$1007))),OR(UPPER(TRIM(Datos!AC334&amp;""))="SÍ",UPPER(TRIM(Datos!AC334&amp;""))="SI",UPPER(TRIM(Datos!AC334&amp;""))="NO"),IF(ISNUMBER(Datos!AC334),AND(OR(AC$1005="",Datos!AC334&gt;=AC$1005),OR(AC$1006="",Datos!AC334&lt;=AC$1006)),FALSE),TRUE))))</f>
        <v>0.0</v>
      </c>
      <c r="AD334">
        <f>IF(Datos!AD334="",0,IF(AND(AD$1008&lt;&gt;"",Datos!AD334=AD$1008),0,IF(AD$1004=0,0,1-CHOOSE(AD$1004,IF(ISNUMBER(Datos!AD334),AND(OR(AD$1005="",Datos!AD334&gt;=AD$1005),OR(AD$1006="",Datos!AD334&lt;=AD$1006)),FALSE),IF(ISNUMBER(Datos!AD334),AND(Datos!AD334=INT(Datos!AD334),AND(OR(AD$1005="",Datos!AD334&gt;=AD$1005),OR(AD$1006="",Datos!AD334&lt;=AD$1006))),FALSE),OR(ISNUMBER(FIND(";"&amp;UPPER(TRIM(Datos!AD334&amp;""))&amp;"=",AD$1007)),ISNUMBER(FIND(";"&amp;UPPER(TRIM(Datos!AD334&amp;""))&amp;";",AD$1007))),OR(UPPER(TRIM(Datos!AD334&amp;""))="SÍ",UPPER(TRIM(Datos!AD334&amp;""))="SI",UPPER(TRIM(Datos!AD334&amp;""))="NO"),IF(ISNUMBER(Datos!AD334),AND(OR(AD$1005="",Datos!AD334&gt;=AD$1005),OR(AD$1006="",Datos!AD334&lt;=AD$1006)),FALSE),TRUE))))</f>
        <v>0.0</v>
      </c>
      <c r="AE334">
        <f>IF(Datos!AE334="",0,IF(AND(AE$1008&lt;&gt;"",Datos!AE334=AE$1008),0,IF(AE$1004=0,0,1-CHOOSE(AE$1004,IF(ISNUMBER(Datos!AE334),AND(OR(AE$1005="",Datos!AE334&gt;=AE$1005),OR(AE$1006="",Datos!AE334&lt;=AE$1006)),FALSE),IF(ISNUMBER(Datos!AE334),AND(Datos!AE334=INT(Datos!AE334),AND(OR(AE$1005="",Datos!AE334&gt;=AE$1005),OR(AE$1006="",Datos!AE334&lt;=AE$1006))),FALSE),OR(ISNUMBER(FIND(";"&amp;UPPER(TRIM(Datos!AE334&amp;""))&amp;"=",AE$1007)),ISNUMBER(FIND(";"&amp;UPPER(TRIM(Datos!AE334&amp;""))&amp;";",AE$1007))),OR(UPPER(TRIM(Datos!AE334&amp;""))="SÍ",UPPER(TRIM(Datos!AE334&amp;""))="SI",UPPER(TRIM(Datos!AE334&amp;""))="NO"),IF(ISNUMBER(Datos!AE334),AND(OR(AE$1005="",Datos!AE334&gt;=AE$1005),OR(AE$1006="",Datos!AE334&lt;=AE$1006)),FALSE),TRUE))))</f>
        <v>0.0</v>
      </c>
    </row>
    <row r="335" spans="2:31">
      <c r="B335">
        <f>IF(Datos!B335="",0,IF(AND(B$1008&lt;&gt;"",Datos!B335=B$1008),0,IF(B$1004=0,0,1-CHOOSE(B$1004,IF(ISNUMBER(Datos!B335),AND(OR(B$1005="",Datos!B335&gt;=B$1005),OR(B$1006="",Datos!B335&lt;=B$1006)),FALSE),IF(ISNUMBER(Datos!B335),AND(Datos!B335=INT(Datos!B335),AND(OR(B$1005="",Datos!B335&gt;=B$1005),OR(B$1006="",Datos!B335&lt;=B$1006))),FALSE),OR(ISNUMBER(FIND(";"&amp;UPPER(TRIM(Datos!B335&amp;""))&amp;"=",B$1007)),ISNUMBER(FIND(";"&amp;UPPER(TRIM(Datos!B335&amp;""))&amp;";",B$1007))),OR(UPPER(TRIM(Datos!B335&amp;""))="SÍ",UPPER(TRIM(Datos!B335&amp;""))="SI",UPPER(TRIM(Datos!B335&amp;""))="NO"),IF(ISNUMBER(Datos!B335),AND(OR(B$1005="",Datos!B335&gt;=B$1005),OR(B$1006="",Datos!B335&lt;=B$1006)),FALSE),TRUE))))</f>
        <v>0.0</v>
      </c>
      <c r="C335">
        <f>IF(Datos!C335="",0,IF(AND(C$1008&lt;&gt;"",Datos!C335=C$1008),0,IF(C$1004=0,0,1-CHOOSE(C$1004,IF(ISNUMBER(Datos!C335),AND(OR(C$1005="",Datos!C335&gt;=C$1005),OR(C$1006="",Datos!C335&lt;=C$1006)),FALSE),IF(ISNUMBER(Datos!C335),AND(Datos!C335=INT(Datos!C335),AND(OR(C$1005="",Datos!C335&gt;=C$1005),OR(C$1006="",Datos!C335&lt;=C$1006))),FALSE),OR(ISNUMBER(FIND(";"&amp;UPPER(TRIM(Datos!C335&amp;""))&amp;"=",C$1007)),ISNUMBER(FIND(";"&amp;UPPER(TRIM(Datos!C335&amp;""))&amp;";",C$1007))),OR(UPPER(TRIM(Datos!C335&amp;""))="SÍ",UPPER(TRIM(Datos!C335&amp;""))="SI",UPPER(TRIM(Datos!C335&amp;""))="NO"),IF(ISNUMBER(Datos!C335),AND(OR(C$1005="",Datos!C335&gt;=C$1005),OR(C$1006="",Datos!C335&lt;=C$1006)),FALSE),TRUE))))</f>
        <v>0.0</v>
      </c>
      <c r="D335">
        <f>IF(Datos!D335="",0,IF(AND(D$1008&lt;&gt;"",Datos!D335=D$1008),0,IF(D$1004=0,0,1-CHOOSE(D$1004,IF(ISNUMBER(Datos!D335),AND(OR(D$1005="",Datos!D335&gt;=D$1005),OR(D$1006="",Datos!D335&lt;=D$1006)),FALSE),IF(ISNUMBER(Datos!D335),AND(Datos!D335=INT(Datos!D335),AND(OR(D$1005="",Datos!D335&gt;=D$1005),OR(D$1006="",Datos!D335&lt;=D$1006))),FALSE),OR(ISNUMBER(FIND(";"&amp;UPPER(TRIM(Datos!D335&amp;""))&amp;"=",D$1007)),ISNUMBER(FIND(";"&amp;UPPER(TRIM(Datos!D335&amp;""))&amp;";",D$1007))),OR(UPPER(TRIM(Datos!D335&amp;""))="SÍ",UPPER(TRIM(Datos!D335&amp;""))="SI",UPPER(TRIM(Datos!D335&amp;""))="NO"),IF(ISNUMBER(Datos!D335),AND(OR(D$1005="",Datos!D335&gt;=D$1005),OR(D$1006="",Datos!D335&lt;=D$1006)),FALSE),TRUE))))</f>
        <v>0.0</v>
      </c>
      <c r="E335">
        <f>IF(Datos!E335="",0,IF(AND(E$1008&lt;&gt;"",Datos!E335=E$1008),0,IF(E$1004=0,0,1-CHOOSE(E$1004,IF(ISNUMBER(Datos!E335),AND(OR(E$1005="",Datos!E335&gt;=E$1005),OR(E$1006="",Datos!E335&lt;=E$1006)),FALSE),IF(ISNUMBER(Datos!E335),AND(Datos!E335=INT(Datos!E335),AND(OR(E$1005="",Datos!E335&gt;=E$1005),OR(E$1006="",Datos!E335&lt;=E$1006))),FALSE),OR(ISNUMBER(FIND(";"&amp;UPPER(TRIM(Datos!E335&amp;""))&amp;"=",E$1007)),ISNUMBER(FIND(";"&amp;UPPER(TRIM(Datos!E335&amp;""))&amp;";",E$1007))),OR(UPPER(TRIM(Datos!E335&amp;""))="SÍ",UPPER(TRIM(Datos!E335&amp;""))="SI",UPPER(TRIM(Datos!E335&amp;""))="NO"),IF(ISNUMBER(Datos!E335),AND(OR(E$1005="",Datos!E335&gt;=E$1005),OR(E$1006="",Datos!E335&lt;=E$1006)),FALSE),TRUE))))</f>
        <v>0.0</v>
      </c>
      <c r="F335">
        <f>IF(Datos!F335="",0,IF(AND(F$1008&lt;&gt;"",Datos!F335=F$1008),0,IF(F$1004=0,0,1-CHOOSE(F$1004,IF(ISNUMBER(Datos!F335),AND(OR(F$1005="",Datos!F335&gt;=F$1005),OR(F$1006="",Datos!F335&lt;=F$1006)),FALSE),IF(ISNUMBER(Datos!F335),AND(Datos!F335=INT(Datos!F335),AND(OR(F$1005="",Datos!F335&gt;=F$1005),OR(F$1006="",Datos!F335&lt;=F$1006))),FALSE),OR(ISNUMBER(FIND(";"&amp;UPPER(TRIM(Datos!F335&amp;""))&amp;"=",F$1007)),ISNUMBER(FIND(";"&amp;UPPER(TRIM(Datos!F335&amp;""))&amp;";",F$1007))),OR(UPPER(TRIM(Datos!F335&amp;""))="SÍ",UPPER(TRIM(Datos!F335&amp;""))="SI",UPPER(TRIM(Datos!F335&amp;""))="NO"),IF(ISNUMBER(Datos!F335),AND(OR(F$1005="",Datos!F335&gt;=F$1005),OR(F$1006="",Datos!F335&lt;=F$1006)),FALSE),TRUE))))</f>
        <v>0.0</v>
      </c>
      <c r="G335">
        <f>IF(Datos!G335="",0,IF(AND(G$1008&lt;&gt;"",Datos!G335=G$1008),0,IF(G$1004=0,0,1-CHOOSE(G$1004,IF(ISNUMBER(Datos!G335),AND(OR(G$1005="",Datos!G335&gt;=G$1005),OR(G$1006="",Datos!G335&lt;=G$1006)),FALSE),IF(ISNUMBER(Datos!G335),AND(Datos!G335=INT(Datos!G335),AND(OR(G$1005="",Datos!G335&gt;=G$1005),OR(G$1006="",Datos!G335&lt;=G$1006))),FALSE),OR(ISNUMBER(FIND(";"&amp;UPPER(TRIM(Datos!G335&amp;""))&amp;"=",G$1007)),ISNUMBER(FIND(";"&amp;UPPER(TRIM(Datos!G335&amp;""))&amp;";",G$1007))),OR(UPPER(TRIM(Datos!G335&amp;""))="SÍ",UPPER(TRIM(Datos!G335&amp;""))="SI",UPPER(TRIM(Datos!G335&amp;""))="NO"),IF(ISNUMBER(Datos!G335),AND(OR(G$1005="",Datos!G335&gt;=G$1005),OR(G$1006="",Datos!G335&lt;=G$1006)),FALSE),TRUE))))</f>
        <v>0.0</v>
      </c>
      <c r="H335">
        <f>IF(Datos!H335="",0,IF(AND(H$1008&lt;&gt;"",Datos!H335=H$1008),0,IF(H$1004=0,0,1-CHOOSE(H$1004,IF(ISNUMBER(Datos!H335),AND(OR(H$1005="",Datos!H335&gt;=H$1005),OR(H$1006="",Datos!H335&lt;=H$1006)),FALSE),IF(ISNUMBER(Datos!H335),AND(Datos!H335=INT(Datos!H335),AND(OR(H$1005="",Datos!H335&gt;=H$1005),OR(H$1006="",Datos!H335&lt;=H$1006))),FALSE),OR(ISNUMBER(FIND(";"&amp;UPPER(TRIM(Datos!H335&amp;""))&amp;"=",H$1007)),ISNUMBER(FIND(";"&amp;UPPER(TRIM(Datos!H335&amp;""))&amp;";",H$1007))),OR(UPPER(TRIM(Datos!H335&amp;""))="SÍ",UPPER(TRIM(Datos!H335&amp;""))="SI",UPPER(TRIM(Datos!H335&amp;""))="NO"),IF(ISNUMBER(Datos!H335),AND(OR(H$1005="",Datos!H335&gt;=H$1005),OR(H$1006="",Datos!H335&lt;=H$1006)),FALSE),TRUE))))</f>
        <v>0.0</v>
      </c>
      <c r="I335">
        <f>IF(Datos!I335="",0,IF(AND(I$1008&lt;&gt;"",Datos!I335=I$1008),0,IF(I$1004=0,0,1-CHOOSE(I$1004,IF(ISNUMBER(Datos!I335),AND(OR(I$1005="",Datos!I335&gt;=I$1005),OR(I$1006="",Datos!I335&lt;=I$1006)),FALSE),IF(ISNUMBER(Datos!I335),AND(Datos!I335=INT(Datos!I335),AND(OR(I$1005="",Datos!I335&gt;=I$1005),OR(I$1006="",Datos!I335&lt;=I$1006))),FALSE),OR(ISNUMBER(FIND(";"&amp;UPPER(TRIM(Datos!I335&amp;""))&amp;"=",I$1007)),ISNUMBER(FIND(";"&amp;UPPER(TRIM(Datos!I335&amp;""))&amp;";",I$1007))),OR(UPPER(TRIM(Datos!I335&amp;""))="SÍ",UPPER(TRIM(Datos!I335&amp;""))="SI",UPPER(TRIM(Datos!I335&amp;""))="NO"),IF(ISNUMBER(Datos!I335),AND(OR(I$1005="",Datos!I335&gt;=I$1005),OR(I$1006="",Datos!I335&lt;=I$1006)),FALSE),TRUE))))</f>
        <v>0.0</v>
      </c>
      <c r="J335">
        <f>IF(Datos!J335="",0,IF(AND(J$1008&lt;&gt;"",Datos!J335=J$1008),0,IF(J$1004=0,0,1-CHOOSE(J$1004,IF(ISNUMBER(Datos!J335),AND(OR(J$1005="",Datos!J335&gt;=J$1005),OR(J$1006="",Datos!J335&lt;=J$1006)),FALSE),IF(ISNUMBER(Datos!J335),AND(Datos!J335=INT(Datos!J335),AND(OR(J$1005="",Datos!J335&gt;=J$1005),OR(J$1006="",Datos!J335&lt;=J$1006))),FALSE),OR(ISNUMBER(FIND(";"&amp;UPPER(TRIM(Datos!J335&amp;""))&amp;"=",J$1007)),ISNUMBER(FIND(";"&amp;UPPER(TRIM(Datos!J335&amp;""))&amp;";",J$1007))),OR(UPPER(TRIM(Datos!J335&amp;""))="SÍ",UPPER(TRIM(Datos!J335&amp;""))="SI",UPPER(TRIM(Datos!J335&amp;""))="NO"),IF(ISNUMBER(Datos!J335),AND(OR(J$1005="",Datos!J335&gt;=J$1005),OR(J$1006="",Datos!J335&lt;=J$1006)),FALSE),TRUE))))</f>
        <v>0.0</v>
      </c>
      <c r="K335">
        <f>IF(Datos!K335="",0,IF(AND(K$1008&lt;&gt;"",Datos!K335=K$1008),0,IF(K$1004=0,0,1-CHOOSE(K$1004,IF(ISNUMBER(Datos!K335),AND(OR(K$1005="",Datos!K335&gt;=K$1005),OR(K$1006="",Datos!K335&lt;=K$1006)),FALSE),IF(ISNUMBER(Datos!K335),AND(Datos!K335=INT(Datos!K335),AND(OR(K$1005="",Datos!K335&gt;=K$1005),OR(K$1006="",Datos!K335&lt;=K$1006))),FALSE),OR(ISNUMBER(FIND(";"&amp;UPPER(TRIM(Datos!K335&amp;""))&amp;"=",K$1007)),ISNUMBER(FIND(";"&amp;UPPER(TRIM(Datos!K335&amp;""))&amp;";",K$1007))),OR(UPPER(TRIM(Datos!K335&amp;""))="SÍ",UPPER(TRIM(Datos!K335&amp;""))="SI",UPPER(TRIM(Datos!K335&amp;""))="NO"),IF(ISNUMBER(Datos!K335),AND(OR(K$1005="",Datos!K335&gt;=K$1005),OR(K$1006="",Datos!K335&lt;=K$1006)),FALSE),TRUE))))</f>
        <v>0.0</v>
      </c>
      <c r="L335">
        <f>IF(Datos!L335="",0,IF(AND(L$1008&lt;&gt;"",Datos!L335=L$1008),0,IF(L$1004=0,0,1-CHOOSE(L$1004,IF(ISNUMBER(Datos!L335),AND(OR(L$1005="",Datos!L335&gt;=L$1005),OR(L$1006="",Datos!L335&lt;=L$1006)),FALSE),IF(ISNUMBER(Datos!L335),AND(Datos!L335=INT(Datos!L335),AND(OR(L$1005="",Datos!L335&gt;=L$1005),OR(L$1006="",Datos!L335&lt;=L$1006))),FALSE),OR(ISNUMBER(FIND(";"&amp;UPPER(TRIM(Datos!L335&amp;""))&amp;"=",L$1007)),ISNUMBER(FIND(";"&amp;UPPER(TRIM(Datos!L335&amp;""))&amp;";",L$1007))),OR(UPPER(TRIM(Datos!L335&amp;""))="SÍ",UPPER(TRIM(Datos!L335&amp;""))="SI",UPPER(TRIM(Datos!L335&amp;""))="NO"),IF(ISNUMBER(Datos!L335),AND(OR(L$1005="",Datos!L335&gt;=L$1005),OR(L$1006="",Datos!L335&lt;=L$1006)),FALSE),TRUE))))</f>
        <v>0.0</v>
      </c>
      <c r="M335">
        <f>IF(Datos!M335="",0,IF(AND(M$1008&lt;&gt;"",Datos!M335=M$1008),0,IF(M$1004=0,0,1-CHOOSE(M$1004,IF(ISNUMBER(Datos!M335),AND(OR(M$1005="",Datos!M335&gt;=M$1005),OR(M$1006="",Datos!M335&lt;=M$1006)),FALSE),IF(ISNUMBER(Datos!M335),AND(Datos!M335=INT(Datos!M335),AND(OR(M$1005="",Datos!M335&gt;=M$1005),OR(M$1006="",Datos!M335&lt;=M$1006))),FALSE),OR(ISNUMBER(FIND(";"&amp;UPPER(TRIM(Datos!M335&amp;""))&amp;"=",M$1007)),ISNUMBER(FIND(";"&amp;UPPER(TRIM(Datos!M335&amp;""))&amp;";",M$1007))),OR(UPPER(TRIM(Datos!M335&amp;""))="SÍ",UPPER(TRIM(Datos!M335&amp;""))="SI",UPPER(TRIM(Datos!M335&amp;""))="NO"),IF(ISNUMBER(Datos!M335),AND(OR(M$1005="",Datos!M335&gt;=M$1005),OR(M$1006="",Datos!M335&lt;=M$1006)),FALSE),TRUE))))</f>
        <v>0.0</v>
      </c>
      <c r="N335">
        <f>IF(Datos!N335="",0,IF(AND(N$1008&lt;&gt;"",Datos!N335=N$1008),0,IF(N$1004=0,0,1-CHOOSE(N$1004,IF(ISNUMBER(Datos!N335),AND(OR(N$1005="",Datos!N335&gt;=N$1005),OR(N$1006="",Datos!N335&lt;=N$1006)),FALSE),IF(ISNUMBER(Datos!N335),AND(Datos!N335=INT(Datos!N335),AND(OR(N$1005="",Datos!N335&gt;=N$1005),OR(N$1006="",Datos!N335&lt;=N$1006))),FALSE),OR(ISNUMBER(FIND(";"&amp;UPPER(TRIM(Datos!N335&amp;""))&amp;"=",N$1007)),ISNUMBER(FIND(";"&amp;UPPER(TRIM(Datos!N335&amp;""))&amp;";",N$1007))),OR(UPPER(TRIM(Datos!N335&amp;""))="SÍ",UPPER(TRIM(Datos!N335&amp;""))="SI",UPPER(TRIM(Datos!N335&amp;""))="NO"),IF(ISNUMBER(Datos!N335),AND(OR(N$1005="",Datos!N335&gt;=N$1005),OR(N$1006="",Datos!N335&lt;=N$1006)),FALSE),TRUE))))</f>
        <v>0.0</v>
      </c>
      <c r="O335">
        <f>IF(Datos!O335="",0,IF(AND(O$1008&lt;&gt;"",Datos!O335=O$1008),0,IF(O$1004=0,0,1-CHOOSE(O$1004,IF(ISNUMBER(Datos!O335),AND(OR(O$1005="",Datos!O335&gt;=O$1005),OR(O$1006="",Datos!O335&lt;=O$1006)),FALSE),IF(ISNUMBER(Datos!O335),AND(Datos!O335=INT(Datos!O335),AND(OR(O$1005="",Datos!O335&gt;=O$1005),OR(O$1006="",Datos!O335&lt;=O$1006))),FALSE),OR(ISNUMBER(FIND(";"&amp;UPPER(TRIM(Datos!O335&amp;""))&amp;"=",O$1007)),ISNUMBER(FIND(";"&amp;UPPER(TRIM(Datos!O335&amp;""))&amp;";",O$1007))),OR(UPPER(TRIM(Datos!O335&amp;""))="SÍ",UPPER(TRIM(Datos!O335&amp;""))="SI",UPPER(TRIM(Datos!O335&amp;""))="NO"),IF(ISNUMBER(Datos!O335),AND(OR(O$1005="",Datos!O335&gt;=O$1005),OR(O$1006="",Datos!O335&lt;=O$1006)),FALSE),TRUE))))</f>
        <v>0.0</v>
      </c>
      <c r="P335">
        <f>IF(Datos!P335="",0,IF(AND(P$1008&lt;&gt;"",Datos!P335=P$1008),0,IF(P$1004=0,0,1-CHOOSE(P$1004,IF(ISNUMBER(Datos!P335),AND(OR(P$1005="",Datos!P335&gt;=P$1005),OR(P$1006="",Datos!P335&lt;=P$1006)),FALSE),IF(ISNUMBER(Datos!P335),AND(Datos!P335=INT(Datos!P335),AND(OR(P$1005="",Datos!P335&gt;=P$1005),OR(P$1006="",Datos!P335&lt;=P$1006))),FALSE),OR(ISNUMBER(FIND(";"&amp;UPPER(TRIM(Datos!P335&amp;""))&amp;"=",P$1007)),ISNUMBER(FIND(";"&amp;UPPER(TRIM(Datos!P335&amp;""))&amp;";",P$1007))),OR(UPPER(TRIM(Datos!P335&amp;""))="SÍ",UPPER(TRIM(Datos!P335&amp;""))="SI",UPPER(TRIM(Datos!P335&amp;""))="NO"),IF(ISNUMBER(Datos!P335),AND(OR(P$1005="",Datos!P335&gt;=P$1005),OR(P$1006="",Datos!P335&lt;=P$1006)),FALSE),TRUE))))</f>
        <v>0.0</v>
      </c>
      <c r="Q335">
        <f>IF(Datos!Q335="",0,IF(AND(Q$1008&lt;&gt;"",Datos!Q335=Q$1008),0,IF(Q$1004=0,0,1-CHOOSE(Q$1004,IF(ISNUMBER(Datos!Q335),AND(OR(Q$1005="",Datos!Q335&gt;=Q$1005),OR(Q$1006="",Datos!Q335&lt;=Q$1006)),FALSE),IF(ISNUMBER(Datos!Q335),AND(Datos!Q335=INT(Datos!Q335),AND(OR(Q$1005="",Datos!Q335&gt;=Q$1005),OR(Q$1006="",Datos!Q335&lt;=Q$1006))),FALSE),OR(ISNUMBER(FIND(";"&amp;UPPER(TRIM(Datos!Q335&amp;""))&amp;"=",Q$1007)),ISNUMBER(FIND(";"&amp;UPPER(TRIM(Datos!Q335&amp;""))&amp;";",Q$1007))),OR(UPPER(TRIM(Datos!Q335&amp;""))="SÍ",UPPER(TRIM(Datos!Q335&amp;""))="SI",UPPER(TRIM(Datos!Q335&amp;""))="NO"),IF(ISNUMBER(Datos!Q335),AND(OR(Q$1005="",Datos!Q335&gt;=Q$1005),OR(Q$1006="",Datos!Q335&lt;=Q$1006)),FALSE),TRUE))))</f>
        <v>0.0</v>
      </c>
      <c r="R335">
        <f>IF(Datos!R335="",0,IF(AND(R$1008&lt;&gt;"",Datos!R335=R$1008),0,IF(R$1004=0,0,1-CHOOSE(R$1004,IF(ISNUMBER(Datos!R335),AND(OR(R$1005="",Datos!R335&gt;=R$1005),OR(R$1006="",Datos!R335&lt;=R$1006)),FALSE),IF(ISNUMBER(Datos!R335),AND(Datos!R335=INT(Datos!R335),AND(OR(R$1005="",Datos!R335&gt;=R$1005),OR(R$1006="",Datos!R335&lt;=R$1006))),FALSE),OR(ISNUMBER(FIND(";"&amp;UPPER(TRIM(Datos!R335&amp;""))&amp;"=",R$1007)),ISNUMBER(FIND(";"&amp;UPPER(TRIM(Datos!R335&amp;""))&amp;";",R$1007))),OR(UPPER(TRIM(Datos!R335&amp;""))="SÍ",UPPER(TRIM(Datos!R335&amp;""))="SI",UPPER(TRIM(Datos!R335&amp;""))="NO"),IF(ISNUMBER(Datos!R335),AND(OR(R$1005="",Datos!R335&gt;=R$1005),OR(R$1006="",Datos!R335&lt;=R$1006)),FALSE),TRUE))))</f>
        <v>0.0</v>
      </c>
      <c r="S335">
        <f>IF(Datos!S335="",0,IF(AND(S$1008&lt;&gt;"",Datos!S335=S$1008),0,IF(S$1004=0,0,1-CHOOSE(S$1004,IF(ISNUMBER(Datos!S335),AND(OR(S$1005="",Datos!S335&gt;=S$1005),OR(S$1006="",Datos!S335&lt;=S$1006)),FALSE),IF(ISNUMBER(Datos!S335),AND(Datos!S335=INT(Datos!S335),AND(OR(S$1005="",Datos!S335&gt;=S$1005),OR(S$1006="",Datos!S335&lt;=S$1006))),FALSE),OR(ISNUMBER(FIND(";"&amp;UPPER(TRIM(Datos!S335&amp;""))&amp;"=",S$1007)),ISNUMBER(FIND(";"&amp;UPPER(TRIM(Datos!S335&amp;""))&amp;";",S$1007))),OR(UPPER(TRIM(Datos!S335&amp;""))="SÍ",UPPER(TRIM(Datos!S335&amp;""))="SI",UPPER(TRIM(Datos!S335&amp;""))="NO"),IF(ISNUMBER(Datos!S335),AND(OR(S$1005="",Datos!S335&gt;=S$1005),OR(S$1006="",Datos!S335&lt;=S$1006)),FALSE),TRUE))))</f>
        <v>0.0</v>
      </c>
      <c r="T335">
        <f>IF(Datos!T335="",0,IF(AND(T$1008&lt;&gt;"",Datos!T335=T$1008),0,IF(T$1004=0,0,1-CHOOSE(T$1004,IF(ISNUMBER(Datos!T335),AND(OR(T$1005="",Datos!T335&gt;=T$1005),OR(T$1006="",Datos!T335&lt;=T$1006)),FALSE),IF(ISNUMBER(Datos!T335),AND(Datos!T335=INT(Datos!T335),AND(OR(T$1005="",Datos!T335&gt;=T$1005),OR(T$1006="",Datos!T335&lt;=T$1006))),FALSE),OR(ISNUMBER(FIND(";"&amp;UPPER(TRIM(Datos!T335&amp;""))&amp;"=",T$1007)),ISNUMBER(FIND(";"&amp;UPPER(TRIM(Datos!T335&amp;""))&amp;";",T$1007))),OR(UPPER(TRIM(Datos!T335&amp;""))="SÍ",UPPER(TRIM(Datos!T335&amp;""))="SI",UPPER(TRIM(Datos!T335&amp;""))="NO"),IF(ISNUMBER(Datos!T335),AND(OR(T$1005="",Datos!T335&gt;=T$1005),OR(T$1006="",Datos!T335&lt;=T$1006)),FALSE),TRUE))))</f>
        <v>0.0</v>
      </c>
      <c r="U335">
        <f>IF(Datos!U335="",0,IF(AND(U$1008&lt;&gt;"",Datos!U335=U$1008),0,IF(U$1004=0,0,1-CHOOSE(U$1004,IF(ISNUMBER(Datos!U335),AND(OR(U$1005="",Datos!U335&gt;=U$1005),OR(U$1006="",Datos!U335&lt;=U$1006)),FALSE),IF(ISNUMBER(Datos!U335),AND(Datos!U335=INT(Datos!U335),AND(OR(U$1005="",Datos!U335&gt;=U$1005),OR(U$1006="",Datos!U335&lt;=U$1006))),FALSE),OR(ISNUMBER(FIND(";"&amp;UPPER(TRIM(Datos!U335&amp;""))&amp;"=",U$1007)),ISNUMBER(FIND(";"&amp;UPPER(TRIM(Datos!U335&amp;""))&amp;";",U$1007))),OR(UPPER(TRIM(Datos!U335&amp;""))="SÍ",UPPER(TRIM(Datos!U335&amp;""))="SI",UPPER(TRIM(Datos!U335&amp;""))="NO"),IF(ISNUMBER(Datos!U335),AND(OR(U$1005="",Datos!U335&gt;=U$1005),OR(U$1006="",Datos!U335&lt;=U$1006)),FALSE),TRUE))))</f>
        <v>0.0</v>
      </c>
      <c r="V335">
        <f>IF(Datos!V335="",0,IF(AND(V$1008&lt;&gt;"",Datos!V335=V$1008),0,IF(V$1004=0,0,1-CHOOSE(V$1004,IF(ISNUMBER(Datos!V335),AND(OR(V$1005="",Datos!V335&gt;=V$1005),OR(V$1006="",Datos!V335&lt;=V$1006)),FALSE),IF(ISNUMBER(Datos!V335),AND(Datos!V335=INT(Datos!V335),AND(OR(V$1005="",Datos!V335&gt;=V$1005),OR(V$1006="",Datos!V335&lt;=V$1006))),FALSE),OR(ISNUMBER(FIND(";"&amp;UPPER(TRIM(Datos!V335&amp;""))&amp;"=",V$1007)),ISNUMBER(FIND(";"&amp;UPPER(TRIM(Datos!V335&amp;""))&amp;";",V$1007))),OR(UPPER(TRIM(Datos!V335&amp;""))="SÍ",UPPER(TRIM(Datos!V335&amp;""))="SI",UPPER(TRIM(Datos!V335&amp;""))="NO"),IF(ISNUMBER(Datos!V335),AND(OR(V$1005="",Datos!V335&gt;=V$1005),OR(V$1006="",Datos!V335&lt;=V$1006)),FALSE),TRUE))))</f>
        <v>0.0</v>
      </c>
      <c r="W335">
        <f>IF(Datos!W335="",0,IF(AND(W$1008&lt;&gt;"",Datos!W335=W$1008),0,IF(W$1004=0,0,1-CHOOSE(W$1004,IF(ISNUMBER(Datos!W335),AND(OR(W$1005="",Datos!W335&gt;=W$1005),OR(W$1006="",Datos!W335&lt;=W$1006)),FALSE),IF(ISNUMBER(Datos!W335),AND(Datos!W335=INT(Datos!W335),AND(OR(W$1005="",Datos!W335&gt;=W$1005),OR(W$1006="",Datos!W335&lt;=W$1006))),FALSE),OR(ISNUMBER(FIND(";"&amp;UPPER(TRIM(Datos!W335&amp;""))&amp;"=",W$1007)),ISNUMBER(FIND(";"&amp;UPPER(TRIM(Datos!W335&amp;""))&amp;";",W$1007))),OR(UPPER(TRIM(Datos!W335&amp;""))="SÍ",UPPER(TRIM(Datos!W335&amp;""))="SI",UPPER(TRIM(Datos!W335&amp;""))="NO"),IF(ISNUMBER(Datos!W335),AND(OR(W$1005="",Datos!W335&gt;=W$1005),OR(W$1006="",Datos!W335&lt;=W$1006)),FALSE),TRUE))))</f>
        <v>0.0</v>
      </c>
      <c r="X335">
        <f>IF(Datos!X335="",0,IF(AND(X$1008&lt;&gt;"",Datos!X335=X$1008),0,IF(X$1004=0,0,1-CHOOSE(X$1004,IF(ISNUMBER(Datos!X335),AND(OR(X$1005="",Datos!X335&gt;=X$1005),OR(X$1006="",Datos!X335&lt;=X$1006)),FALSE),IF(ISNUMBER(Datos!X335),AND(Datos!X335=INT(Datos!X335),AND(OR(X$1005="",Datos!X335&gt;=X$1005),OR(X$1006="",Datos!X335&lt;=X$1006))),FALSE),OR(ISNUMBER(FIND(";"&amp;UPPER(TRIM(Datos!X335&amp;""))&amp;"=",X$1007)),ISNUMBER(FIND(";"&amp;UPPER(TRIM(Datos!X335&amp;""))&amp;";",X$1007))),OR(UPPER(TRIM(Datos!X335&amp;""))="SÍ",UPPER(TRIM(Datos!X335&amp;""))="SI",UPPER(TRIM(Datos!X335&amp;""))="NO"),IF(ISNUMBER(Datos!X335),AND(OR(X$1005="",Datos!X335&gt;=X$1005),OR(X$1006="",Datos!X335&lt;=X$1006)),FALSE),TRUE))))</f>
        <v>0.0</v>
      </c>
      <c r="Y335">
        <f>IF(Datos!Y335="",0,IF(AND(Y$1008&lt;&gt;"",Datos!Y335=Y$1008),0,IF(Y$1004=0,0,1-CHOOSE(Y$1004,IF(ISNUMBER(Datos!Y335),AND(OR(Y$1005="",Datos!Y335&gt;=Y$1005),OR(Y$1006="",Datos!Y335&lt;=Y$1006)),FALSE),IF(ISNUMBER(Datos!Y335),AND(Datos!Y335=INT(Datos!Y335),AND(OR(Y$1005="",Datos!Y335&gt;=Y$1005),OR(Y$1006="",Datos!Y335&lt;=Y$1006))),FALSE),OR(ISNUMBER(FIND(";"&amp;UPPER(TRIM(Datos!Y335&amp;""))&amp;"=",Y$1007)),ISNUMBER(FIND(";"&amp;UPPER(TRIM(Datos!Y335&amp;""))&amp;";",Y$1007))),OR(UPPER(TRIM(Datos!Y335&amp;""))="SÍ",UPPER(TRIM(Datos!Y335&amp;""))="SI",UPPER(TRIM(Datos!Y335&amp;""))="NO"),IF(ISNUMBER(Datos!Y335),AND(OR(Y$1005="",Datos!Y335&gt;=Y$1005),OR(Y$1006="",Datos!Y335&lt;=Y$1006)),FALSE),TRUE))))</f>
        <v>0.0</v>
      </c>
      <c r="Z335">
        <f>IF(Datos!Z335="",0,IF(AND(Z$1008&lt;&gt;"",Datos!Z335=Z$1008),0,IF(Z$1004=0,0,1-CHOOSE(Z$1004,IF(ISNUMBER(Datos!Z335),AND(OR(Z$1005="",Datos!Z335&gt;=Z$1005),OR(Z$1006="",Datos!Z335&lt;=Z$1006)),FALSE),IF(ISNUMBER(Datos!Z335),AND(Datos!Z335=INT(Datos!Z335),AND(OR(Z$1005="",Datos!Z335&gt;=Z$1005),OR(Z$1006="",Datos!Z335&lt;=Z$1006))),FALSE),OR(ISNUMBER(FIND(";"&amp;UPPER(TRIM(Datos!Z335&amp;""))&amp;"=",Z$1007)),ISNUMBER(FIND(";"&amp;UPPER(TRIM(Datos!Z335&amp;""))&amp;";",Z$1007))),OR(UPPER(TRIM(Datos!Z335&amp;""))="SÍ",UPPER(TRIM(Datos!Z335&amp;""))="SI",UPPER(TRIM(Datos!Z335&amp;""))="NO"),IF(ISNUMBER(Datos!Z335),AND(OR(Z$1005="",Datos!Z335&gt;=Z$1005),OR(Z$1006="",Datos!Z335&lt;=Z$1006)),FALSE),TRUE))))</f>
        <v>0.0</v>
      </c>
      <c r="AA335">
        <f>IF(Datos!AA335="",0,IF(AND(AA$1008&lt;&gt;"",Datos!AA335=AA$1008),0,IF(AA$1004=0,0,1-CHOOSE(AA$1004,IF(ISNUMBER(Datos!AA335),AND(OR(AA$1005="",Datos!AA335&gt;=AA$1005),OR(AA$1006="",Datos!AA335&lt;=AA$1006)),FALSE),IF(ISNUMBER(Datos!AA335),AND(Datos!AA335=INT(Datos!AA335),AND(OR(AA$1005="",Datos!AA335&gt;=AA$1005),OR(AA$1006="",Datos!AA335&lt;=AA$1006))),FALSE),OR(ISNUMBER(FIND(";"&amp;UPPER(TRIM(Datos!AA335&amp;""))&amp;"=",AA$1007)),ISNUMBER(FIND(";"&amp;UPPER(TRIM(Datos!AA335&amp;""))&amp;";",AA$1007))),OR(UPPER(TRIM(Datos!AA335&amp;""))="SÍ",UPPER(TRIM(Datos!AA335&amp;""))="SI",UPPER(TRIM(Datos!AA335&amp;""))="NO"),IF(ISNUMBER(Datos!AA335),AND(OR(AA$1005="",Datos!AA335&gt;=AA$1005),OR(AA$1006="",Datos!AA335&lt;=AA$1006)),FALSE),TRUE))))</f>
        <v>0.0</v>
      </c>
      <c r="AB335">
        <f>IF(Datos!AB335="",0,IF(AND(AB$1008&lt;&gt;"",Datos!AB335=AB$1008),0,IF(AB$1004=0,0,1-CHOOSE(AB$1004,IF(ISNUMBER(Datos!AB335),AND(OR(AB$1005="",Datos!AB335&gt;=AB$1005),OR(AB$1006="",Datos!AB335&lt;=AB$1006)),FALSE),IF(ISNUMBER(Datos!AB335),AND(Datos!AB335=INT(Datos!AB335),AND(OR(AB$1005="",Datos!AB335&gt;=AB$1005),OR(AB$1006="",Datos!AB335&lt;=AB$1006))),FALSE),OR(ISNUMBER(FIND(";"&amp;UPPER(TRIM(Datos!AB335&amp;""))&amp;"=",AB$1007)),ISNUMBER(FIND(";"&amp;UPPER(TRIM(Datos!AB335&amp;""))&amp;";",AB$1007))),OR(UPPER(TRIM(Datos!AB335&amp;""))="SÍ",UPPER(TRIM(Datos!AB335&amp;""))="SI",UPPER(TRIM(Datos!AB335&amp;""))="NO"),IF(ISNUMBER(Datos!AB335),AND(OR(AB$1005="",Datos!AB335&gt;=AB$1005),OR(AB$1006="",Datos!AB335&lt;=AB$1006)),FALSE),TRUE))))</f>
        <v>0.0</v>
      </c>
      <c r="AC335">
        <f>IF(Datos!AC335="",0,IF(AND(AC$1008&lt;&gt;"",Datos!AC335=AC$1008),0,IF(AC$1004=0,0,1-CHOOSE(AC$1004,IF(ISNUMBER(Datos!AC335),AND(OR(AC$1005="",Datos!AC335&gt;=AC$1005),OR(AC$1006="",Datos!AC335&lt;=AC$1006)),FALSE),IF(ISNUMBER(Datos!AC335),AND(Datos!AC335=INT(Datos!AC335),AND(OR(AC$1005="",Datos!AC335&gt;=AC$1005),OR(AC$1006="",Datos!AC335&lt;=AC$1006))),FALSE),OR(ISNUMBER(FIND(";"&amp;UPPER(TRIM(Datos!AC335&amp;""))&amp;"=",AC$1007)),ISNUMBER(FIND(";"&amp;UPPER(TRIM(Datos!AC335&amp;""))&amp;";",AC$1007))),OR(UPPER(TRIM(Datos!AC335&amp;""))="SÍ",UPPER(TRIM(Datos!AC335&amp;""))="SI",UPPER(TRIM(Datos!AC335&amp;""))="NO"),IF(ISNUMBER(Datos!AC335),AND(OR(AC$1005="",Datos!AC335&gt;=AC$1005),OR(AC$1006="",Datos!AC335&lt;=AC$1006)),FALSE),TRUE))))</f>
        <v>0.0</v>
      </c>
      <c r="AD335">
        <f>IF(Datos!AD335="",0,IF(AND(AD$1008&lt;&gt;"",Datos!AD335=AD$1008),0,IF(AD$1004=0,0,1-CHOOSE(AD$1004,IF(ISNUMBER(Datos!AD335),AND(OR(AD$1005="",Datos!AD335&gt;=AD$1005),OR(AD$1006="",Datos!AD335&lt;=AD$1006)),FALSE),IF(ISNUMBER(Datos!AD335),AND(Datos!AD335=INT(Datos!AD335),AND(OR(AD$1005="",Datos!AD335&gt;=AD$1005),OR(AD$1006="",Datos!AD335&lt;=AD$1006))),FALSE),OR(ISNUMBER(FIND(";"&amp;UPPER(TRIM(Datos!AD335&amp;""))&amp;"=",AD$1007)),ISNUMBER(FIND(";"&amp;UPPER(TRIM(Datos!AD335&amp;""))&amp;";",AD$1007))),OR(UPPER(TRIM(Datos!AD335&amp;""))="SÍ",UPPER(TRIM(Datos!AD335&amp;""))="SI",UPPER(TRIM(Datos!AD335&amp;""))="NO"),IF(ISNUMBER(Datos!AD335),AND(OR(AD$1005="",Datos!AD335&gt;=AD$1005),OR(AD$1006="",Datos!AD335&lt;=AD$1006)),FALSE),TRUE))))</f>
        <v>0.0</v>
      </c>
      <c r="AE335">
        <f>IF(Datos!AE335="",0,IF(AND(AE$1008&lt;&gt;"",Datos!AE335=AE$1008),0,IF(AE$1004=0,0,1-CHOOSE(AE$1004,IF(ISNUMBER(Datos!AE335),AND(OR(AE$1005="",Datos!AE335&gt;=AE$1005),OR(AE$1006="",Datos!AE335&lt;=AE$1006)),FALSE),IF(ISNUMBER(Datos!AE335),AND(Datos!AE335=INT(Datos!AE335),AND(OR(AE$1005="",Datos!AE335&gt;=AE$1005),OR(AE$1006="",Datos!AE335&lt;=AE$1006))),FALSE),OR(ISNUMBER(FIND(";"&amp;UPPER(TRIM(Datos!AE335&amp;""))&amp;"=",AE$1007)),ISNUMBER(FIND(";"&amp;UPPER(TRIM(Datos!AE335&amp;""))&amp;";",AE$1007))),OR(UPPER(TRIM(Datos!AE335&amp;""))="SÍ",UPPER(TRIM(Datos!AE335&amp;""))="SI",UPPER(TRIM(Datos!AE335&amp;""))="NO"),IF(ISNUMBER(Datos!AE335),AND(OR(AE$1005="",Datos!AE335&gt;=AE$1005),OR(AE$1006="",Datos!AE335&lt;=AE$1006)),FALSE),TRUE))))</f>
        <v>0.0</v>
      </c>
    </row>
    <row r="336" spans="2:31">
      <c r="B336">
        <f>IF(Datos!B336="",0,IF(AND(B$1008&lt;&gt;"",Datos!B336=B$1008),0,IF(B$1004=0,0,1-CHOOSE(B$1004,IF(ISNUMBER(Datos!B336),AND(OR(B$1005="",Datos!B336&gt;=B$1005),OR(B$1006="",Datos!B336&lt;=B$1006)),FALSE),IF(ISNUMBER(Datos!B336),AND(Datos!B336=INT(Datos!B336),AND(OR(B$1005="",Datos!B336&gt;=B$1005),OR(B$1006="",Datos!B336&lt;=B$1006))),FALSE),OR(ISNUMBER(FIND(";"&amp;UPPER(TRIM(Datos!B336&amp;""))&amp;"=",B$1007)),ISNUMBER(FIND(";"&amp;UPPER(TRIM(Datos!B336&amp;""))&amp;";",B$1007))),OR(UPPER(TRIM(Datos!B336&amp;""))="SÍ",UPPER(TRIM(Datos!B336&amp;""))="SI",UPPER(TRIM(Datos!B336&amp;""))="NO"),IF(ISNUMBER(Datos!B336),AND(OR(B$1005="",Datos!B336&gt;=B$1005),OR(B$1006="",Datos!B336&lt;=B$1006)),FALSE),TRUE))))</f>
        <v>0.0</v>
      </c>
      <c r="C336">
        <f>IF(Datos!C336="",0,IF(AND(C$1008&lt;&gt;"",Datos!C336=C$1008),0,IF(C$1004=0,0,1-CHOOSE(C$1004,IF(ISNUMBER(Datos!C336),AND(OR(C$1005="",Datos!C336&gt;=C$1005),OR(C$1006="",Datos!C336&lt;=C$1006)),FALSE),IF(ISNUMBER(Datos!C336),AND(Datos!C336=INT(Datos!C336),AND(OR(C$1005="",Datos!C336&gt;=C$1005),OR(C$1006="",Datos!C336&lt;=C$1006))),FALSE),OR(ISNUMBER(FIND(";"&amp;UPPER(TRIM(Datos!C336&amp;""))&amp;"=",C$1007)),ISNUMBER(FIND(";"&amp;UPPER(TRIM(Datos!C336&amp;""))&amp;";",C$1007))),OR(UPPER(TRIM(Datos!C336&amp;""))="SÍ",UPPER(TRIM(Datos!C336&amp;""))="SI",UPPER(TRIM(Datos!C336&amp;""))="NO"),IF(ISNUMBER(Datos!C336),AND(OR(C$1005="",Datos!C336&gt;=C$1005),OR(C$1006="",Datos!C336&lt;=C$1006)),FALSE),TRUE))))</f>
        <v>0.0</v>
      </c>
      <c r="D336">
        <f>IF(Datos!D336="",0,IF(AND(D$1008&lt;&gt;"",Datos!D336=D$1008),0,IF(D$1004=0,0,1-CHOOSE(D$1004,IF(ISNUMBER(Datos!D336),AND(OR(D$1005="",Datos!D336&gt;=D$1005),OR(D$1006="",Datos!D336&lt;=D$1006)),FALSE),IF(ISNUMBER(Datos!D336),AND(Datos!D336=INT(Datos!D336),AND(OR(D$1005="",Datos!D336&gt;=D$1005),OR(D$1006="",Datos!D336&lt;=D$1006))),FALSE),OR(ISNUMBER(FIND(";"&amp;UPPER(TRIM(Datos!D336&amp;""))&amp;"=",D$1007)),ISNUMBER(FIND(";"&amp;UPPER(TRIM(Datos!D336&amp;""))&amp;";",D$1007))),OR(UPPER(TRIM(Datos!D336&amp;""))="SÍ",UPPER(TRIM(Datos!D336&amp;""))="SI",UPPER(TRIM(Datos!D336&amp;""))="NO"),IF(ISNUMBER(Datos!D336),AND(OR(D$1005="",Datos!D336&gt;=D$1005),OR(D$1006="",Datos!D336&lt;=D$1006)),FALSE),TRUE))))</f>
        <v>0.0</v>
      </c>
      <c r="E336">
        <f>IF(Datos!E336="",0,IF(AND(E$1008&lt;&gt;"",Datos!E336=E$1008),0,IF(E$1004=0,0,1-CHOOSE(E$1004,IF(ISNUMBER(Datos!E336),AND(OR(E$1005="",Datos!E336&gt;=E$1005),OR(E$1006="",Datos!E336&lt;=E$1006)),FALSE),IF(ISNUMBER(Datos!E336),AND(Datos!E336=INT(Datos!E336),AND(OR(E$1005="",Datos!E336&gt;=E$1005),OR(E$1006="",Datos!E336&lt;=E$1006))),FALSE),OR(ISNUMBER(FIND(";"&amp;UPPER(TRIM(Datos!E336&amp;""))&amp;"=",E$1007)),ISNUMBER(FIND(";"&amp;UPPER(TRIM(Datos!E336&amp;""))&amp;";",E$1007))),OR(UPPER(TRIM(Datos!E336&amp;""))="SÍ",UPPER(TRIM(Datos!E336&amp;""))="SI",UPPER(TRIM(Datos!E336&amp;""))="NO"),IF(ISNUMBER(Datos!E336),AND(OR(E$1005="",Datos!E336&gt;=E$1005),OR(E$1006="",Datos!E336&lt;=E$1006)),FALSE),TRUE))))</f>
        <v>0.0</v>
      </c>
      <c r="F336">
        <f>IF(Datos!F336="",0,IF(AND(F$1008&lt;&gt;"",Datos!F336=F$1008),0,IF(F$1004=0,0,1-CHOOSE(F$1004,IF(ISNUMBER(Datos!F336),AND(OR(F$1005="",Datos!F336&gt;=F$1005),OR(F$1006="",Datos!F336&lt;=F$1006)),FALSE),IF(ISNUMBER(Datos!F336),AND(Datos!F336=INT(Datos!F336),AND(OR(F$1005="",Datos!F336&gt;=F$1005),OR(F$1006="",Datos!F336&lt;=F$1006))),FALSE),OR(ISNUMBER(FIND(";"&amp;UPPER(TRIM(Datos!F336&amp;""))&amp;"=",F$1007)),ISNUMBER(FIND(";"&amp;UPPER(TRIM(Datos!F336&amp;""))&amp;";",F$1007))),OR(UPPER(TRIM(Datos!F336&amp;""))="SÍ",UPPER(TRIM(Datos!F336&amp;""))="SI",UPPER(TRIM(Datos!F336&amp;""))="NO"),IF(ISNUMBER(Datos!F336),AND(OR(F$1005="",Datos!F336&gt;=F$1005),OR(F$1006="",Datos!F336&lt;=F$1006)),FALSE),TRUE))))</f>
        <v>0.0</v>
      </c>
      <c r="G336">
        <f>IF(Datos!G336="",0,IF(AND(G$1008&lt;&gt;"",Datos!G336=G$1008),0,IF(G$1004=0,0,1-CHOOSE(G$1004,IF(ISNUMBER(Datos!G336),AND(OR(G$1005="",Datos!G336&gt;=G$1005),OR(G$1006="",Datos!G336&lt;=G$1006)),FALSE),IF(ISNUMBER(Datos!G336),AND(Datos!G336=INT(Datos!G336),AND(OR(G$1005="",Datos!G336&gt;=G$1005),OR(G$1006="",Datos!G336&lt;=G$1006))),FALSE),OR(ISNUMBER(FIND(";"&amp;UPPER(TRIM(Datos!G336&amp;""))&amp;"=",G$1007)),ISNUMBER(FIND(";"&amp;UPPER(TRIM(Datos!G336&amp;""))&amp;";",G$1007))),OR(UPPER(TRIM(Datos!G336&amp;""))="SÍ",UPPER(TRIM(Datos!G336&amp;""))="SI",UPPER(TRIM(Datos!G336&amp;""))="NO"),IF(ISNUMBER(Datos!G336),AND(OR(G$1005="",Datos!G336&gt;=G$1005),OR(G$1006="",Datos!G336&lt;=G$1006)),FALSE),TRUE))))</f>
        <v>0.0</v>
      </c>
      <c r="H336">
        <f>IF(Datos!H336="",0,IF(AND(H$1008&lt;&gt;"",Datos!H336=H$1008),0,IF(H$1004=0,0,1-CHOOSE(H$1004,IF(ISNUMBER(Datos!H336),AND(OR(H$1005="",Datos!H336&gt;=H$1005),OR(H$1006="",Datos!H336&lt;=H$1006)),FALSE),IF(ISNUMBER(Datos!H336),AND(Datos!H336=INT(Datos!H336),AND(OR(H$1005="",Datos!H336&gt;=H$1005),OR(H$1006="",Datos!H336&lt;=H$1006))),FALSE),OR(ISNUMBER(FIND(";"&amp;UPPER(TRIM(Datos!H336&amp;""))&amp;"=",H$1007)),ISNUMBER(FIND(";"&amp;UPPER(TRIM(Datos!H336&amp;""))&amp;";",H$1007))),OR(UPPER(TRIM(Datos!H336&amp;""))="SÍ",UPPER(TRIM(Datos!H336&amp;""))="SI",UPPER(TRIM(Datos!H336&amp;""))="NO"),IF(ISNUMBER(Datos!H336),AND(OR(H$1005="",Datos!H336&gt;=H$1005),OR(H$1006="",Datos!H336&lt;=H$1006)),FALSE),TRUE))))</f>
        <v>0.0</v>
      </c>
      <c r="I336">
        <f>IF(Datos!I336="",0,IF(AND(I$1008&lt;&gt;"",Datos!I336=I$1008),0,IF(I$1004=0,0,1-CHOOSE(I$1004,IF(ISNUMBER(Datos!I336),AND(OR(I$1005="",Datos!I336&gt;=I$1005),OR(I$1006="",Datos!I336&lt;=I$1006)),FALSE),IF(ISNUMBER(Datos!I336),AND(Datos!I336=INT(Datos!I336),AND(OR(I$1005="",Datos!I336&gt;=I$1005),OR(I$1006="",Datos!I336&lt;=I$1006))),FALSE),OR(ISNUMBER(FIND(";"&amp;UPPER(TRIM(Datos!I336&amp;""))&amp;"=",I$1007)),ISNUMBER(FIND(";"&amp;UPPER(TRIM(Datos!I336&amp;""))&amp;";",I$1007))),OR(UPPER(TRIM(Datos!I336&amp;""))="SÍ",UPPER(TRIM(Datos!I336&amp;""))="SI",UPPER(TRIM(Datos!I336&amp;""))="NO"),IF(ISNUMBER(Datos!I336),AND(OR(I$1005="",Datos!I336&gt;=I$1005),OR(I$1006="",Datos!I336&lt;=I$1006)),FALSE),TRUE))))</f>
        <v>0.0</v>
      </c>
      <c r="J336">
        <f>IF(Datos!J336="",0,IF(AND(J$1008&lt;&gt;"",Datos!J336=J$1008),0,IF(J$1004=0,0,1-CHOOSE(J$1004,IF(ISNUMBER(Datos!J336),AND(OR(J$1005="",Datos!J336&gt;=J$1005),OR(J$1006="",Datos!J336&lt;=J$1006)),FALSE),IF(ISNUMBER(Datos!J336),AND(Datos!J336=INT(Datos!J336),AND(OR(J$1005="",Datos!J336&gt;=J$1005),OR(J$1006="",Datos!J336&lt;=J$1006))),FALSE),OR(ISNUMBER(FIND(";"&amp;UPPER(TRIM(Datos!J336&amp;""))&amp;"=",J$1007)),ISNUMBER(FIND(";"&amp;UPPER(TRIM(Datos!J336&amp;""))&amp;";",J$1007))),OR(UPPER(TRIM(Datos!J336&amp;""))="SÍ",UPPER(TRIM(Datos!J336&amp;""))="SI",UPPER(TRIM(Datos!J336&amp;""))="NO"),IF(ISNUMBER(Datos!J336),AND(OR(J$1005="",Datos!J336&gt;=J$1005),OR(J$1006="",Datos!J336&lt;=J$1006)),FALSE),TRUE))))</f>
        <v>0.0</v>
      </c>
      <c r="K336">
        <f>IF(Datos!K336="",0,IF(AND(K$1008&lt;&gt;"",Datos!K336=K$1008),0,IF(K$1004=0,0,1-CHOOSE(K$1004,IF(ISNUMBER(Datos!K336),AND(OR(K$1005="",Datos!K336&gt;=K$1005),OR(K$1006="",Datos!K336&lt;=K$1006)),FALSE),IF(ISNUMBER(Datos!K336),AND(Datos!K336=INT(Datos!K336),AND(OR(K$1005="",Datos!K336&gt;=K$1005),OR(K$1006="",Datos!K336&lt;=K$1006))),FALSE),OR(ISNUMBER(FIND(";"&amp;UPPER(TRIM(Datos!K336&amp;""))&amp;"=",K$1007)),ISNUMBER(FIND(";"&amp;UPPER(TRIM(Datos!K336&amp;""))&amp;";",K$1007))),OR(UPPER(TRIM(Datos!K336&amp;""))="SÍ",UPPER(TRIM(Datos!K336&amp;""))="SI",UPPER(TRIM(Datos!K336&amp;""))="NO"),IF(ISNUMBER(Datos!K336),AND(OR(K$1005="",Datos!K336&gt;=K$1005),OR(K$1006="",Datos!K336&lt;=K$1006)),FALSE),TRUE))))</f>
        <v>0.0</v>
      </c>
      <c r="L336">
        <f>IF(Datos!L336="",0,IF(AND(L$1008&lt;&gt;"",Datos!L336=L$1008),0,IF(L$1004=0,0,1-CHOOSE(L$1004,IF(ISNUMBER(Datos!L336),AND(OR(L$1005="",Datos!L336&gt;=L$1005),OR(L$1006="",Datos!L336&lt;=L$1006)),FALSE),IF(ISNUMBER(Datos!L336),AND(Datos!L336=INT(Datos!L336),AND(OR(L$1005="",Datos!L336&gt;=L$1005),OR(L$1006="",Datos!L336&lt;=L$1006))),FALSE),OR(ISNUMBER(FIND(";"&amp;UPPER(TRIM(Datos!L336&amp;""))&amp;"=",L$1007)),ISNUMBER(FIND(";"&amp;UPPER(TRIM(Datos!L336&amp;""))&amp;";",L$1007))),OR(UPPER(TRIM(Datos!L336&amp;""))="SÍ",UPPER(TRIM(Datos!L336&amp;""))="SI",UPPER(TRIM(Datos!L336&amp;""))="NO"),IF(ISNUMBER(Datos!L336),AND(OR(L$1005="",Datos!L336&gt;=L$1005),OR(L$1006="",Datos!L336&lt;=L$1006)),FALSE),TRUE))))</f>
        <v>0.0</v>
      </c>
      <c r="M336">
        <f>IF(Datos!M336="",0,IF(AND(M$1008&lt;&gt;"",Datos!M336=M$1008),0,IF(M$1004=0,0,1-CHOOSE(M$1004,IF(ISNUMBER(Datos!M336),AND(OR(M$1005="",Datos!M336&gt;=M$1005),OR(M$1006="",Datos!M336&lt;=M$1006)),FALSE),IF(ISNUMBER(Datos!M336),AND(Datos!M336=INT(Datos!M336),AND(OR(M$1005="",Datos!M336&gt;=M$1005),OR(M$1006="",Datos!M336&lt;=M$1006))),FALSE),OR(ISNUMBER(FIND(";"&amp;UPPER(TRIM(Datos!M336&amp;""))&amp;"=",M$1007)),ISNUMBER(FIND(";"&amp;UPPER(TRIM(Datos!M336&amp;""))&amp;";",M$1007))),OR(UPPER(TRIM(Datos!M336&amp;""))="SÍ",UPPER(TRIM(Datos!M336&amp;""))="SI",UPPER(TRIM(Datos!M336&amp;""))="NO"),IF(ISNUMBER(Datos!M336),AND(OR(M$1005="",Datos!M336&gt;=M$1005),OR(M$1006="",Datos!M336&lt;=M$1006)),FALSE),TRUE))))</f>
        <v>0.0</v>
      </c>
      <c r="N336">
        <f>IF(Datos!N336="",0,IF(AND(N$1008&lt;&gt;"",Datos!N336=N$1008),0,IF(N$1004=0,0,1-CHOOSE(N$1004,IF(ISNUMBER(Datos!N336),AND(OR(N$1005="",Datos!N336&gt;=N$1005),OR(N$1006="",Datos!N336&lt;=N$1006)),FALSE),IF(ISNUMBER(Datos!N336),AND(Datos!N336=INT(Datos!N336),AND(OR(N$1005="",Datos!N336&gt;=N$1005),OR(N$1006="",Datos!N336&lt;=N$1006))),FALSE),OR(ISNUMBER(FIND(";"&amp;UPPER(TRIM(Datos!N336&amp;""))&amp;"=",N$1007)),ISNUMBER(FIND(";"&amp;UPPER(TRIM(Datos!N336&amp;""))&amp;";",N$1007))),OR(UPPER(TRIM(Datos!N336&amp;""))="SÍ",UPPER(TRIM(Datos!N336&amp;""))="SI",UPPER(TRIM(Datos!N336&amp;""))="NO"),IF(ISNUMBER(Datos!N336),AND(OR(N$1005="",Datos!N336&gt;=N$1005),OR(N$1006="",Datos!N336&lt;=N$1006)),FALSE),TRUE))))</f>
        <v>0.0</v>
      </c>
      <c r="O336">
        <f>IF(Datos!O336="",0,IF(AND(O$1008&lt;&gt;"",Datos!O336=O$1008),0,IF(O$1004=0,0,1-CHOOSE(O$1004,IF(ISNUMBER(Datos!O336),AND(OR(O$1005="",Datos!O336&gt;=O$1005),OR(O$1006="",Datos!O336&lt;=O$1006)),FALSE),IF(ISNUMBER(Datos!O336),AND(Datos!O336=INT(Datos!O336),AND(OR(O$1005="",Datos!O336&gt;=O$1005),OR(O$1006="",Datos!O336&lt;=O$1006))),FALSE),OR(ISNUMBER(FIND(";"&amp;UPPER(TRIM(Datos!O336&amp;""))&amp;"=",O$1007)),ISNUMBER(FIND(";"&amp;UPPER(TRIM(Datos!O336&amp;""))&amp;";",O$1007))),OR(UPPER(TRIM(Datos!O336&amp;""))="SÍ",UPPER(TRIM(Datos!O336&amp;""))="SI",UPPER(TRIM(Datos!O336&amp;""))="NO"),IF(ISNUMBER(Datos!O336),AND(OR(O$1005="",Datos!O336&gt;=O$1005),OR(O$1006="",Datos!O336&lt;=O$1006)),FALSE),TRUE))))</f>
        <v>0.0</v>
      </c>
      <c r="P336">
        <f>IF(Datos!P336="",0,IF(AND(P$1008&lt;&gt;"",Datos!P336=P$1008),0,IF(P$1004=0,0,1-CHOOSE(P$1004,IF(ISNUMBER(Datos!P336),AND(OR(P$1005="",Datos!P336&gt;=P$1005),OR(P$1006="",Datos!P336&lt;=P$1006)),FALSE),IF(ISNUMBER(Datos!P336),AND(Datos!P336=INT(Datos!P336),AND(OR(P$1005="",Datos!P336&gt;=P$1005),OR(P$1006="",Datos!P336&lt;=P$1006))),FALSE),OR(ISNUMBER(FIND(";"&amp;UPPER(TRIM(Datos!P336&amp;""))&amp;"=",P$1007)),ISNUMBER(FIND(";"&amp;UPPER(TRIM(Datos!P336&amp;""))&amp;";",P$1007))),OR(UPPER(TRIM(Datos!P336&amp;""))="SÍ",UPPER(TRIM(Datos!P336&amp;""))="SI",UPPER(TRIM(Datos!P336&amp;""))="NO"),IF(ISNUMBER(Datos!P336),AND(OR(P$1005="",Datos!P336&gt;=P$1005),OR(P$1006="",Datos!P336&lt;=P$1006)),FALSE),TRUE))))</f>
        <v>0.0</v>
      </c>
      <c r="Q336">
        <f>IF(Datos!Q336="",0,IF(AND(Q$1008&lt;&gt;"",Datos!Q336=Q$1008),0,IF(Q$1004=0,0,1-CHOOSE(Q$1004,IF(ISNUMBER(Datos!Q336),AND(OR(Q$1005="",Datos!Q336&gt;=Q$1005),OR(Q$1006="",Datos!Q336&lt;=Q$1006)),FALSE),IF(ISNUMBER(Datos!Q336),AND(Datos!Q336=INT(Datos!Q336),AND(OR(Q$1005="",Datos!Q336&gt;=Q$1005),OR(Q$1006="",Datos!Q336&lt;=Q$1006))),FALSE),OR(ISNUMBER(FIND(";"&amp;UPPER(TRIM(Datos!Q336&amp;""))&amp;"=",Q$1007)),ISNUMBER(FIND(";"&amp;UPPER(TRIM(Datos!Q336&amp;""))&amp;";",Q$1007))),OR(UPPER(TRIM(Datos!Q336&amp;""))="SÍ",UPPER(TRIM(Datos!Q336&amp;""))="SI",UPPER(TRIM(Datos!Q336&amp;""))="NO"),IF(ISNUMBER(Datos!Q336),AND(OR(Q$1005="",Datos!Q336&gt;=Q$1005),OR(Q$1006="",Datos!Q336&lt;=Q$1006)),FALSE),TRUE))))</f>
        <v>0.0</v>
      </c>
      <c r="R336">
        <f>IF(Datos!R336="",0,IF(AND(R$1008&lt;&gt;"",Datos!R336=R$1008),0,IF(R$1004=0,0,1-CHOOSE(R$1004,IF(ISNUMBER(Datos!R336),AND(OR(R$1005="",Datos!R336&gt;=R$1005),OR(R$1006="",Datos!R336&lt;=R$1006)),FALSE),IF(ISNUMBER(Datos!R336),AND(Datos!R336=INT(Datos!R336),AND(OR(R$1005="",Datos!R336&gt;=R$1005),OR(R$1006="",Datos!R336&lt;=R$1006))),FALSE),OR(ISNUMBER(FIND(";"&amp;UPPER(TRIM(Datos!R336&amp;""))&amp;"=",R$1007)),ISNUMBER(FIND(";"&amp;UPPER(TRIM(Datos!R336&amp;""))&amp;";",R$1007))),OR(UPPER(TRIM(Datos!R336&amp;""))="SÍ",UPPER(TRIM(Datos!R336&amp;""))="SI",UPPER(TRIM(Datos!R336&amp;""))="NO"),IF(ISNUMBER(Datos!R336),AND(OR(R$1005="",Datos!R336&gt;=R$1005),OR(R$1006="",Datos!R336&lt;=R$1006)),FALSE),TRUE))))</f>
        <v>0.0</v>
      </c>
      <c r="S336">
        <f>IF(Datos!S336="",0,IF(AND(S$1008&lt;&gt;"",Datos!S336=S$1008),0,IF(S$1004=0,0,1-CHOOSE(S$1004,IF(ISNUMBER(Datos!S336),AND(OR(S$1005="",Datos!S336&gt;=S$1005),OR(S$1006="",Datos!S336&lt;=S$1006)),FALSE),IF(ISNUMBER(Datos!S336),AND(Datos!S336=INT(Datos!S336),AND(OR(S$1005="",Datos!S336&gt;=S$1005),OR(S$1006="",Datos!S336&lt;=S$1006))),FALSE),OR(ISNUMBER(FIND(";"&amp;UPPER(TRIM(Datos!S336&amp;""))&amp;"=",S$1007)),ISNUMBER(FIND(";"&amp;UPPER(TRIM(Datos!S336&amp;""))&amp;";",S$1007))),OR(UPPER(TRIM(Datos!S336&amp;""))="SÍ",UPPER(TRIM(Datos!S336&amp;""))="SI",UPPER(TRIM(Datos!S336&amp;""))="NO"),IF(ISNUMBER(Datos!S336),AND(OR(S$1005="",Datos!S336&gt;=S$1005),OR(S$1006="",Datos!S336&lt;=S$1006)),FALSE),TRUE))))</f>
        <v>0.0</v>
      </c>
      <c r="T336">
        <f>IF(Datos!T336="",0,IF(AND(T$1008&lt;&gt;"",Datos!T336=T$1008),0,IF(T$1004=0,0,1-CHOOSE(T$1004,IF(ISNUMBER(Datos!T336),AND(OR(T$1005="",Datos!T336&gt;=T$1005),OR(T$1006="",Datos!T336&lt;=T$1006)),FALSE),IF(ISNUMBER(Datos!T336),AND(Datos!T336=INT(Datos!T336),AND(OR(T$1005="",Datos!T336&gt;=T$1005),OR(T$1006="",Datos!T336&lt;=T$1006))),FALSE),OR(ISNUMBER(FIND(";"&amp;UPPER(TRIM(Datos!T336&amp;""))&amp;"=",T$1007)),ISNUMBER(FIND(";"&amp;UPPER(TRIM(Datos!T336&amp;""))&amp;";",T$1007))),OR(UPPER(TRIM(Datos!T336&amp;""))="SÍ",UPPER(TRIM(Datos!T336&amp;""))="SI",UPPER(TRIM(Datos!T336&amp;""))="NO"),IF(ISNUMBER(Datos!T336),AND(OR(T$1005="",Datos!T336&gt;=T$1005),OR(T$1006="",Datos!T336&lt;=T$1006)),FALSE),TRUE))))</f>
        <v>0.0</v>
      </c>
      <c r="U336">
        <f>IF(Datos!U336="",0,IF(AND(U$1008&lt;&gt;"",Datos!U336=U$1008),0,IF(U$1004=0,0,1-CHOOSE(U$1004,IF(ISNUMBER(Datos!U336),AND(OR(U$1005="",Datos!U336&gt;=U$1005),OR(U$1006="",Datos!U336&lt;=U$1006)),FALSE),IF(ISNUMBER(Datos!U336),AND(Datos!U336=INT(Datos!U336),AND(OR(U$1005="",Datos!U336&gt;=U$1005),OR(U$1006="",Datos!U336&lt;=U$1006))),FALSE),OR(ISNUMBER(FIND(";"&amp;UPPER(TRIM(Datos!U336&amp;""))&amp;"=",U$1007)),ISNUMBER(FIND(";"&amp;UPPER(TRIM(Datos!U336&amp;""))&amp;";",U$1007))),OR(UPPER(TRIM(Datos!U336&amp;""))="SÍ",UPPER(TRIM(Datos!U336&amp;""))="SI",UPPER(TRIM(Datos!U336&amp;""))="NO"),IF(ISNUMBER(Datos!U336),AND(OR(U$1005="",Datos!U336&gt;=U$1005),OR(U$1006="",Datos!U336&lt;=U$1006)),FALSE),TRUE))))</f>
        <v>0.0</v>
      </c>
      <c r="V336">
        <f>IF(Datos!V336="",0,IF(AND(V$1008&lt;&gt;"",Datos!V336=V$1008),0,IF(V$1004=0,0,1-CHOOSE(V$1004,IF(ISNUMBER(Datos!V336),AND(OR(V$1005="",Datos!V336&gt;=V$1005),OR(V$1006="",Datos!V336&lt;=V$1006)),FALSE),IF(ISNUMBER(Datos!V336),AND(Datos!V336=INT(Datos!V336),AND(OR(V$1005="",Datos!V336&gt;=V$1005),OR(V$1006="",Datos!V336&lt;=V$1006))),FALSE),OR(ISNUMBER(FIND(";"&amp;UPPER(TRIM(Datos!V336&amp;""))&amp;"=",V$1007)),ISNUMBER(FIND(";"&amp;UPPER(TRIM(Datos!V336&amp;""))&amp;";",V$1007))),OR(UPPER(TRIM(Datos!V336&amp;""))="SÍ",UPPER(TRIM(Datos!V336&amp;""))="SI",UPPER(TRIM(Datos!V336&amp;""))="NO"),IF(ISNUMBER(Datos!V336),AND(OR(V$1005="",Datos!V336&gt;=V$1005),OR(V$1006="",Datos!V336&lt;=V$1006)),FALSE),TRUE))))</f>
        <v>0.0</v>
      </c>
      <c r="W336">
        <f>IF(Datos!W336="",0,IF(AND(W$1008&lt;&gt;"",Datos!W336=W$1008),0,IF(W$1004=0,0,1-CHOOSE(W$1004,IF(ISNUMBER(Datos!W336),AND(OR(W$1005="",Datos!W336&gt;=W$1005),OR(W$1006="",Datos!W336&lt;=W$1006)),FALSE),IF(ISNUMBER(Datos!W336),AND(Datos!W336=INT(Datos!W336),AND(OR(W$1005="",Datos!W336&gt;=W$1005),OR(W$1006="",Datos!W336&lt;=W$1006))),FALSE),OR(ISNUMBER(FIND(";"&amp;UPPER(TRIM(Datos!W336&amp;""))&amp;"=",W$1007)),ISNUMBER(FIND(";"&amp;UPPER(TRIM(Datos!W336&amp;""))&amp;";",W$1007))),OR(UPPER(TRIM(Datos!W336&amp;""))="SÍ",UPPER(TRIM(Datos!W336&amp;""))="SI",UPPER(TRIM(Datos!W336&amp;""))="NO"),IF(ISNUMBER(Datos!W336),AND(OR(W$1005="",Datos!W336&gt;=W$1005),OR(W$1006="",Datos!W336&lt;=W$1006)),FALSE),TRUE))))</f>
        <v>0.0</v>
      </c>
      <c r="X336">
        <f>IF(Datos!X336="",0,IF(AND(X$1008&lt;&gt;"",Datos!X336=X$1008),0,IF(X$1004=0,0,1-CHOOSE(X$1004,IF(ISNUMBER(Datos!X336),AND(OR(X$1005="",Datos!X336&gt;=X$1005),OR(X$1006="",Datos!X336&lt;=X$1006)),FALSE),IF(ISNUMBER(Datos!X336),AND(Datos!X336=INT(Datos!X336),AND(OR(X$1005="",Datos!X336&gt;=X$1005),OR(X$1006="",Datos!X336&lt;=X$1006))),FALSE),OR(ISNUMBER(FIND(";"&amp;UPPER(TRIM(Datos!X336&amp;""))&amp;"=",X$1007)),ISNUMBER(FIND(";"&amp;UPPER(TRIM(Datos!X336&amp;""))&amp;";",X$1007))),OR(UPPER(TRIM(Datos!X336&amp;""))="SÍ",UPPER(TRIM(Datos!X336&amp;""))="SI",UPPER(TRIM(Datos!X336&amp;""))="NO"),IF(ISNUMBER(Datos!X336),AND(OR(X$1005="",Datos!X336&gt;=X$1005),OR(X$1006="",Datos!X336&lt;=X$1006)),FALSE),TRUE))))</f>
        <v>0.0</v>
      </c>
      <c r="Y336">
        <f>IF(Datos!Y336="",0,IF(AND(Y$1008&lt;&gt;"",Datos!Y336=Y$1008),0,IF(Y$1004=0,0,1-CHOOSE(Y$1004,IF(ISNUMBER(Datos!Y336),AND(OR(Y$1005="",Datos!Y336&gt;=Y$1005),OR(Y$1006="",Datos!Y336&lt;=Y$1006)),FALSE),IF(ISNUMBER(Datos!Y336),AND(Datos!Y336=INT(Datos!Y336),AND(OR(Y$1005="",Datos!Y336&gt;=Y$1005),OR(Y$1006="",Datos!Y336&lt;=Y$1006))),FALSE),OR(ISNUMBER(FIND(";"&amp;UPPER(TRIM(Datos!Y336&amp;""))&amp;"=",Y$1007)),ISNUMBER(FIND(";"&amp;UPPER(TRIM(Datos!Y336&amp;""))&amp;";",Y$1007))),OR(UPPER(TRIM(Datos!Y336&amp;""))="SÍ",UPPER(TRIM(Datos!Y336&amp;""))="SI",UPPER(TRIM(Datos!Y336&amp;""))="NO"),IF(ISNUMBER(Datos!Y336),AND(OR(Y$1005="",Datos!Y336&gt;=Y$1005),OR(Y$1006="",Datos!Y336&lt;=Y$1006)),FALSE),TRUE))))</f>
        <v>0.0</v>
      </c>
      <c r="Z336">
        <f>IF(Datos!Z336="",0,IF(AND(Z$1008&lt;&gt;"",Datos!Z336=Z$1008),0,IF(Z$1004=0,0,1-CHOOSE(Z$1004,IF(ISNUMBER(Datos!Z336),AND(OR(Z$1005="",Datos!Z336&gt;=Z$1005),OR(Z$1006="",Datos!Z336&lt;=Z$1006)),FALSE),IF(ISNUMBER(Datos!Z336),AND(Datos!Z336=INT(Datos!Z336),AND(OR(Z$1005="",Datos!Z336&gt;=Z$1005),OR(Z$1006="",Datos!Z336&lt;=Z$1006))),FALSE),OR(ISNUMBER(FIND(";"&amp;UPPER(TRIM(Datos!Z336&amp;""))&amp;"=",Z$1007)),ISNUMBER(FIND(";"&amp;UPPER(TRIM(Datos!Z336&amp;""))&amp;";",Z$1007))),OR(UPPER(TRIM(Datos!Z336&amp;""))="SÍ",UPPER(TRIM(Datos!Z336&amp;""))="SI",UPPER(TRIM(Datos!Z336&amp;""))="NO"),IF(ISNUMBER(Datos!Z336),AND(OR(Z$1005="",Datos!Z336&gt;=Z$1005),OR(Z$1006="",Datos!Z336&lt;=Z$1006)),FALSE),TRUE))))</f>
        <v>0.0</v>
      </c>
      <c r="AA336">
        <f>IF(Datos!AA336="",0,IF(AND(AA$1008&lt;&gt;"",Datos!AA336=AA$1008),0,IF(AA$1004=0,0,1-CHOOSE(AA$1004,IF(ISNUMBER(Datos!AA336),AND(OR(AA$1005="",Datos!AA336&gt;=AA$1005),OR(AA$1006="",Datos!AA336&lt;=AA$1006)),FALSE),IF(ISNUMBER(Datos!AA336),AND(Datos!AA336=INT(Datos!AA336),AND(OR(AA$1005="",Datos!AA336&gt;=AA$1005),OR(AA$1006="",Datos!AA336&lt;=AA$1006))),FALSE),OR(ISNUMBER(FIND(";"&amp;UPPER(TRIM(Datos!AA336&amp;""))&amp;"=",AA$1007)),ISNUMBER(FIND(";"&amp;UPPER(TRIM(Datos!AA336&amp;""))&amp;";",AA$1007))),OR(UPPER(TRIM(Datos!AA336&amp;""))="SÍ",UPPER(TRIM(Datos!AA336&amp;""))="SI",UPPER(TRIM(Datos!AA336&amp;""))="NO"),IF(ISNUMBER(Datos!AA336),AND(OR(AA$1005="",Datos!AA336&gt;=AA$1005),OR(AA$1006="",Datos!AA336&lt;=AA$1006)),FALSE),TRUE))))</f>
        <v>0.0</v>
      </c>
      <c r="AB336">
        <f>IF(Datos!AB336="",0,IF(AND(AB$1008&lt;&gt;"",Datos!AB336=AB$1008),0,IF(AB$1004=0,0,1-CHOOSE(AB$1004,IF(ISNUMBER(Datos!AB336),AND(OR(AB$1005="",Datos!AB336&gt;=AB$1005),OR(AB$1006="",Datos!AB336&lt;=AB$1006)),FALSE),IF(ISNUMBER(Datos!AB336),AND(Datos!AB336=INT(Datos!AB336),AND(OR(AB$1005="",Datos!AB336&gt;=AB$1005),OR(AB$1006="",Datos!AB336&lt;=AB$1006))),FALSE),OR(ISNUMBER(FIND(";"&amp;UPPER(TRIM(Datos!AB336&amp;""))&amp;"=",AB$1007)),ISNUMBER(FIND(";"&amp;UPPER(TRIM(Datos!AB336&amp;""))&amp;";",AB$1007))),OR(UPPER(TRIM(Datos!AB336&amp;""))="SÍ",UPPER(TRIM(Datos!AB336&amp;""))="SI",UPPER(TRIM(Datos!AB336&amp;""))="NO"),IF(ISNUMBER(Datos!AB336),AND(OR(AB$1005="",Datos!AB336&gt;=AB$1005),OR(AB$1006="",Datos!AB336&lt;=AB$1006)),FALSE),TRUE))))</f>
        <v>0.0</v>
      </c>
      <c r="AC336">
        <f>IF(Datos!AC336="",0,IF(AND(AC$1008&lt;&gt;"",Datos!AC336=AC$1008),0,IF(AC$1004=0,0,1-CHOOSE(AC$1004,IF(ISNUMBER(Datos!AC336),AND(OR(AC$1005="",Datos!AC336&gt;=AC$1005),OR(AC$1006="",Datos!AC336&lt;=AC$1006)),FALSE),IF(ISNUMBER(Datos!AC336),AND(Datos!AC336=INT(Datos!AC336),AND(OR(AC$1005="",Datos!AC336&gt;=AC$1005),OR(AC$1006="",Datos!AC336&lt;=AC$1006))),FALSE),OR(ISNUMBER(FIND(";"&amp;UPPER(TRIM(Datos!AC336&amp;""))&amp;"=",AC$1007)),ISNUMBER(FIND(";"&amp;UPPER(TRIM(Datos!AC336&amp;""))&amp;";",AC$1007))),OR(UPPER(TRIM(Datos!AC336&amp;""))="SÍ",UPPER(TRIM(Datos!AC336&amp;""))="SI",UPPER(TRIM(Datos!AC336&amp;""))="NO"),IF(ISNUMBER(Datos!AC336),AND(OR(AC$1005="",Datos!AC336&gt;=AC$1005),OR(AC$1006="",Datos!AC336&lt;=AC$1006)),FALSE),TRUE))))</f>
        <v>0.0</v>
      </c>
      <c r="AD336">
        <f>IF(Datos!AD336="",0,IF(AND(AD$1008&lt;&gt;"",Datos!AD336=AD$1008),0,IF(AD$1004=0,0,1-CHOOSE(AD$1004,IF(ISNUMBER(Datos!AD336),AND(OR(AD$1005="",Datos!AD336&gt;=AD$1005),OR(AD$1006="",Datos!AD336&lt;=AD$1006)),FALSE),IF(ISNUMBER(Datos!AD336),AND(Datos!AD336=INT(Datos!AD336),AND(OR(AD$1005="",Datos!AD336&gt;=AD$1005),OR(AD$1006="",Datos!AD336&lt;=AD$1006))),FALSE),OR(ISNUMBER(FIND(";"&amp;UPPER(TRIM(Datos!AD336&amp;""))&amp;"=",AD$1007)),ISNUMBER(FIND(";"&amp;UPPER(TRIM(Datos!AD336&amp;""))&amp;";",AD$1007))),OR(UPPER(TRIM(Datos!AD336&amp;""))="SÍ",UPPER(TRIM(Datos!AD336&amp;""))="SI",UPPER(TRIM(Datos!AD336&amp;""))="NO"),IF(ISNUMBER(Datos!AD336),AND(OR(AD$1005="",Datos!AD336&gt;=AD$1005),OR(AD$1006="",Datos!AD336&lt;=AD$1006)),FALSE),TRUE))))</f>
        <v>0.0</v>
      </c>
      <c r="AE336">
        <f>IF(Datos!AE336="",0,IF(AND(AE$1008&lt;&gt;"",Datos!AE336=AE$1008),0,IF(AE$1004=0,0,1-CHOOSE(AE$1004,IF(ISNUMBER(Datos!AE336),AND(OR(AE$1005="",Datos!AE336&gt;=AE$1005),OR(AE$1006="",Datos!AE336&lt;=AE$1006)),FALSE),IF(ISNUMBER(Datos!AE336),AND(Datos!AE336=INT(Datos!AE336),AND(OR(AE$1005="",Datos!AE336&gt;=AE$1005),OR(AE$1006="",Datos!AE336&lt;=AE$1006))),FALSE),OR(ISNUMBER(FIND(";"&amp;UPPER(TRIM(Datos!AE336&amp;""))&amp;"=",AE$1007)),ISNUMBER(FIND(";"&amp;UPPER(TRIM(Datos!AE336&amp;""))&amp;";",AE$1007))),OR(UPPER(TRIM(Datos!AE336&amp;""))="SÍ",UPPER(TRIM(Datos!AE336&amp;""))="SI",UPPER(TRIM(Datos!AE336&amp;""))="NO"),IF(ISNUMBER(Datos!AE336),AND(OR(AE$1005="",Datos!AE336&gt;=AE$1005),OR(AE$1006="",Datos!AE336&lt;=AE$1006)),FALSE),TRUE))))</f>
        <v>0.0</v>
      </c>
    </row>
    <row r="337" spans="2:31">
      <c r="B337">
        <f>IF(Datos!B337="",0,IF(AND(B$1008&lt;&gt;"",Datos!B337=B$1008),0,IF(B$1004=0,0,1-CHOOSE(B$1004,IF(ISNUMBER(Datos!B337),AND(OR(B$1005="",Datos!B337&gt;=B$1005),OR(B$1006="",Datos!B337&lt;=B$1006)),FALSE),IF(ISNUMBER(Datos!B337),AND(Datos!B337=INT(Datos!B337),AND(OR(B$1005="",Datos!B337&gt;=B$1005),OR(B$1006="",Datos!B337&lt;=B$1006))),FALSE),OR(ISNUMBER(FIND(";"&amp;UPPER(TRIM(Datos!B337&amp;""))&amp;"=",B$1007)),ISNUMBER(FIND(";"&amp;UPPER(TRIM(Datos!B337&amp;""))&amp;";",B$1007))),OR(UPPER(TRIM(Datos!B337&amp;""))="SÍ",UPPER(TRIM(Datos!B337&amp;""))="SI",UPPER(TRIM(Datos!B337&amp;""))="NO"),IF(ISNUMBER(Datos!B337),AND(OR(B$1005="",Datos!B337&gt;=B$1005),OR(B$1006="",Datos!B337&lt;=B$1006)),FALSE),TRUE))))</f>
        <v>0.0</v>
      </c>
      <c r="C337">
        <f>IF(Datos!C337="",0,IF(AND(C$1008&lt;&gt;"",Datos!C337=C$1008),0,IF(C$1004=0,0,1-CHOOSE(C$1004,IF(ISNUMBER(Datos!C337),AND(OR(C$1005="",Datos!C337&gt;=C$1005),OR(C$1006="",Datos!C337&lt;=C$1006)),FALSE),IF(ISNUMBER(Datos!C337),AND(Datos!C337=INT(Datos!C337),AND(OR(C$1005="",Datos!C337&gt;=C$1005),OR(C$1006="",Datos!C337&lt;=C$1006))),FALSE),OR(ISNUMBER(FIND(";"&amp;UPPER(TRIM(Datos!C337&amp;""))&amp;"=",C$1007)),ISNUMBER(FIND(";"&amp;UPPER(TRIM(Datos!C337&amp;""))&amp;";",C$1007))),OR(UPPER(TRIM(Datos!C337&amp;""))="SÍ",UPPER(TRIM(Datos!C337&amp;""))="SI",UPPER(TRIM(Datos!C337&amp;""))="NO"),IF(ISNUMBER(Datos!C337),AND(OR(C$1005="",Datos!C337&gt;=C$1005),OR(C$1006="",Datos!C337&lt;=C$1006)),FALSE),TRUE))))</f>
        <v>0.0</v>
      </c>
      <c r="D337">
        <f>IF(Datos!D337="",0,IF(AND(D$1008&lt;&gt;"",Datos!D337=D$1008),0,IF(D$1004=0,0,1-CHOOSE(D$1004,IF(ISNUMBER(Datos!D337),AND(OR(D$1005="",Datos!D337&gt;=D$1005),OR(D$1006="",Datos!D337&lt;=D$1006)),FALSE),IF(ISNUMBER(Datos!D337),AND(Datos!D337=INT(Datos!D337),AND(OR(D$1005="",Datos!D337&gt;=D$1005),OR(D$1006="",Datos!D337&lt;=D$1006))),FALSE),OR(ISNUMBER(FIND(";"&amp;UPPER(TRIM(Datos!D337&amp;""))&amp;"=",D$1007)),ISNUMBER(FIND(";"&amp;UPPER(TRIM(Datos!D337&amp;""))&amp;";",D$1007))),OR(UPPER(TRIM(Datos!D337&amp;""))="SÍ",UPPER(TRIM(Datos!D337&amp;""))="SI",UPPER(TRIM(Datos!D337&amp;""))="NO"),IF(ISNUMBER(Datos!D337),AND(OR(D$1005="",Datos!D337&gt;=D$1005),OR(D$1006="",Datos!D337&lt;=D$1006)),FALSE),TRUE))))</f>
        <v>0.0</v>
      </c>
      <c r="E337">
        <f>IF(Datos!E337="",0,IF(AND(E$1008&lt;&gt;"",Datos!E337=E$1008),0,IF(E$1004=0,0,1-CHOOSE(E$1004,IF(ISNUMBER(Datos!E337),AND(OR(E$1005="",Datos!E337&gt;=E$1005),OR(E$1006="",Datos!E337&lt;=E$1006)),FALSE),IF(ISNUMBER(Datos!E337),AND(Datos!E337=INT(Datos!E337),AND(OR(E$1005="",Datos!E337&gt;=E$1005),OR(E$1006="",Datos!E337&lt;=E$1006))),FALSE),OR(ISNUMBER(FIND(";"&amp;UPPER(TRIM(Datos!E337&amp;""))&amp;"=",E$1007)),ISNUMBER(FIND(";"&amp;UPPER(TRIM(Datos!E337&amp;""))&amp;";",E$1007))),OR(UPPER(TRIM(Datos!E337&amp;""))="SÍ",UPPER(TRIM(Datos!E337&amp;""))="SI",UPPER(TRIM(Datos!E337&amp;""))="NO"),IF(ISNUMBER(Datos!E337),AND(OR(E$1005="",Datos!E337&gt;=E$1005),OR(E$1006="",Datos!E337&lt;=E$1006)),FALSE),TRUE))))</f>
        <v>0.0</v>
      </c>
      <c r="F337">
        <f>IF(Datos!F337="",0,IF(AND(F$1008&lt;&gt;"",Datos!F337=F$1008),0,IF(F$1004=0,0,1-CHOOSE(F$1004,IF(ISNUMBER(Datos!F337),AND(OR(F$1005="",Datos!F337&gt;=F$1005),OR(F$1006="",Datos!F337&lt;=F$1006)),FALSE),IF(ISNUMBER(Datos!F337),AND(Datos!F337=INT(Datos!F337),AND(OR(F$1005="",Datos!F337&gt;=F$1005),OR(F$1006="",Datos!F337&lt;=F$1006))),FALSE),OR(ISNUMBER(FIND(";"&amp;UPPER(TRIM(Datos!F337&amp;""))&amp;"=",F$1007)),ISNUMBER(FIND(";"&amp;UPPER(TRIM(Datos!F337&amp;""))&amp;";",F$1007))),OR(UPPER(TRIM(Datos!F337&amp;""))="SÍ",UPPER(TRIM(Datos!F337&amp;""))="SI",UPPER(TRIM(Datos!F337&amp;""))="NO"),IF(ISNUMBER(Datos!F337),AND(OR(F$1005="",Datos!F337&gt;=F$1005),OR(F$1006="",Datos!F337&lt;=F$1006)),FALSE),TRUE))))</f>
        <v>0.0</v>
      </c>
      <c r="G337">
        <f>IF(Datos!G337="",0,IF(AND(G$1008&lt;&gt;"",Datos!G337=G$1008),0,IF(G$1004=0,0,1-CHOOSE(G$1004,IF(ISNUMBER(Datos!G337),AND(OR(G$1005="",Datos!G337&gt;=G$1005),OR(G$1006="",Datos!G337&lt;=G$1006)),FALSE),IF(ISNUMBER(Datos!G337),AND(Datos!G337=INT(Datos!G337),AND(OR(G$1005="",Datos!G337&gt;=G$1005),OR(G$1006="",Datos!G337&lt;=G$1006))),FALSE),OR(ISNUMBER(FIND(";"&amp;UPPER(TRIM(Datos!G337&amp;""))&amp;"=",G$1007)),ISNUMBER(FIND(";"&amp;UPPER(TRIM(Datos!G337&amp;""))&amp;";",G$1007))),OR(UPPER(TRIM(Datos!G337&amp;""))="SÍ",UPPER(TRIM(Datos!G337&amp;""))="SI",UPPER(TRIM(Datos!G337&amp;""))="NO"),IF(ISNUMBER(Datos!G337),AND(OR(G$1005="",Datos!G337&gt;=G$1005),OR(G$1006="",Datos!G337&lt;=G$1006)),FALSE),TRUE))))</f>
        <v>0.0</v>
      </c>
      <c r="H337">
        <f>IF(Datos!H337="",0,IF(AND(H$1008&lt;&gt;"",Datos!H337=H$1008),0,IF(H$1004=0,0,1-CHOOSE(H$1004,IF(ISNUMBER(Datos!H337),AND(OR(H$1005="",Datos!H337&gt;=H$1005),OR(H$1006="",Datos!H337&lt;=H$1006)),FALSE),IF(ISNUMBER(Datos!H337),AND(Datos!H337=INT(Datos!H337),AND(OR(H$1005="",Datos!H337&gt;=H$1005),OR(H$1006="",Datos!H337&lt;=H$1006))),FALSE),OR(ISNUMBER(FIND(";"&amp;UPPER(TRIM(Datos!H337&amp;""))&amp;"=",H$1007)),ISNUMBER(FIND(";"&amp;UPPER(TRIM(Datos!H337&amp;""))&amp;";",H$1007))),OR(UPPER(TRIM(Datos!H337&amp;""))="SÍ",UPPER(TRIM(Datos!H337&amp;""))="SI",UPPER(TRIM(Datos!H337&amp;""))="NO"),IF(ISNUMBER(Datos!H337),AND(OR(H$1005="",Datos!H337&gt;=H$1005),OR(H$1006="",Datos!H337&lt;=H$1006)),FALSE),TRUE))))</f>
        <v>0.0</v>
      </c>
      <c r="I337">
        <f>IF(Datos!I337="",0,IF(AND(I$1008&lt;&gt;"",Datos!I337=I$1008),0,IF(I$1004=0,0,1-CHOOSE(I$1004,IF(ISNUMBER(Datos!I337),AND(OR(I$1005="",Datos!I337&gt;=I$1005),OR(I$1006="",Datos!I337&lt;=I$1006)),FALSE),IF(ISNUMBER(Datos!I337),AND(Datos!I337=INT(Datos!I337),AND(OR(I$1005="",Datos!I337&gt;=I$1005),OR(I$1006="",Datos!I337&lt;=I$1006))),FALSE),OR(ISNUMBER(FIND(";"&amp;UPPER(TRIM(Datos!I337&amp;""))&amp;"=",I$1007)),ISNUMBER(FIND(";"&amp;UPPER(TRIM(Datos!I337&amp;""))&amp;";",I$1007))),OR(UPPER(TRIM(Datos!I337&amp;""))="SÍ",UPPER(TRIM(Datos!I337&amp;""))="SI",UPPER(TRIM(Datos!I337&amp;""))="NO"),IF(ISNUMBER(Datos!I337),AND(OR(I$1005="",Datos!I337&gt;=I$1005),OR(I$1006="",Datos!I337&lt;=I$1006)),FALSE),TRUE))))</f>
        <v>0.0</v>
      </c>
      <c r="J337">
        <f>IF(Datos!J337="",0,IF(AND(J$1008&lt;&gt;"",Datos!J337=J$1008),0,IF(J$1004=0,0,1-CHOOSE(J$1004,IF(ISNUMBER(Datos!J337),AND(OR(J$1005="",Datos!J337&gt;=J$1005),OR(J$1006="",Datos!J337&lt;=J$1006)),FALSE),IF(ISNUMBER(Datos!J337),AND(Datos!J337=INT(Datos!J337),AND(OR(J$1005="",Datos!J337&gt;=J$1005),OR(J$1006="",Datos!J337&lt;=J$1006))),FALSE),OR(ISNUMBER(FIND(";"&amp;UPPER(TRIM(Datos!J337&amp;""))&amp;"=",J$1007)),ISNUMBER(FIND(";"&amp;UPPER(TRIM(Datos!J337&amp;""))&amp;";",J$1007))),OR(UPPER(TRIM(Datos!J337&amp;""))="SÍ",UPPER(TRIM(Datos!J337&amp;""))="SI",UPPER(TRIM(Datos!J337&amp;""))="NO"),IF(ISNUMBER(Datos!J337),AND(OR(J$1005="",Datos!J337&gt;=J$1005),OR(J$1006="",Datos!J337&lt;=J$1006)),FALSE),TRUE))))</f>
        <v>0.0</v>
      </c>
      <c r="K337">
        <f>IF(Datos!K337="",0,IF(AND(K$1008&lt;&gt;"",Datos!K337=K$1008),0,IF(K$1004=0,0,1-CHOOSE(K$1004,IF(ISNUMBER(Datos!K337),AND(OR(K$1005="",Datos!K337&gt;=K$1005),OR(K$1006="",Datos!K337&lt;=K$1006)),FALSE),IF(ISNUMBER(Datos!K337),AND(Datos!K337=INT(Datos!K337),AND(OR(K$1005="",Datos!K337&gt;=K$1005),OR(K$1006="",Datos!K337&lt;=K$1006))),FALSE),OR(ISNUMBER(FIND(";"&amp;UPPER(TRIM(Datos!K337&amp;""))&amp;"=",K$1007)),ISNUMBER(FIND(";"&amp;UPPER(TRIM(Datos!K337&amp;""))&amp;";",K$1007))),OR(UPPER(TRIM(Datos!K337&amp;""))="SÍ",UPPER(TRIM(Datos!K337&amp;""))="SI",UPPER(TRIM(Datos!K337&amp;""))="NO"),IF(ISNUMBER(Datos!K337),AND(OR(K$1005="",Datos!K337&gt;=K$1005),OR(K$1006="",Datos!K337&lt;=K$1006)),FALSE),TRUE))))</f>
        <v>0.0</v>
      </c>
      <c r="L337">
        <f>IF(Datos!L337="",0,IF(AND(L$1008&lt;&gt;"",Datos!L337=L$1008),0,IF(L$1004=0,0,1-CHOOSE(L$1004,IF(ISNUMBER(Datos!L337),AND(OR(L$1005="",Datos!L337&gt;=L$1005),OR(L$1006="",Datos!L337&lt;=L$1006)),FALSE),IF(ISNUMBER(Datos!L337),AND(Datos!L337=INT(Datos!L337),AND(OR(L$1005="",Datos!L337&gt;=L$1005),OR(L$1006="",Datos!L337&lt;=L$1006))),FALSE),OR(ISNUMBER(FIND(";"&amp;UPPER(TRIM(Datos!L337&amp;""))&amp;"=",L$1007)),ISNUMBER(FIND(";"&amp;UPPER(TRIM(Datos!L337&amp;""))&amp;";",L$1007))),OR(UPPER(TRIM(Datos!L337&amp;""))="SÍ",UPPER(TRIM(Datos!L337&amp;""))="SI",UPPER(TRIM(Datos!L337&amp;""))="NO"),IF(ISNUMBER(Datos!L337),AND(OR(L$1005="",Datos!L337&gt;=L$1005),OR(L$1006="",Datos!L337&lt;=L$1006)),FALSE),TRUE))))</f>
        <v>0.0</v>
      </c>
      <c r="M337">
        <f>IF(Datos!M337="",0,IF(AND(M$1008&lt;&gt;"",Datos!M337=M$1008),0,IF(M$1004=0,0,1-CHOOSE(M$1004,IF(ISNUMBER(Datos!M337),AND(OR(M$1005="",Datos!M337&gt;=M$1005),OR(M$1006="",Datos!M337&lt;=M$1006)),FALSE),IF(ISNUMBER(Datos!M337),AND(Datos!M337=INT(Datos!M337),AND(OR(M$1005="",Datos!M337&gt;=M$1005),OR(M$1006="",Datos!M337&lt;=M$1006))),FALSE),OR(ISNUMBER(FIND(";"&amp;UPPER(TRIM(Datos!M337&amp;""))&amp;"=",M$1007)),ISNUMBER(FIND(";"&amp;UPPER(TRIM(Datos!M337&amp;""))&amp;";",M$1007))),OR(UPPER(TRIM(Datos!M337&amp;""))="SÍ",UPPER(TRIM(Datos!M337&amp;""))="SI",UPPER(TRIM(Datos!M337&amp;""))="NO"),IF(ISNUMBER(Datos!M337),AND(OR(M$1005="",Datos!M337&gt;=M$1005),OR(M$1006="",Datos!M337&lt;=M$1006)),FALSE),TRUE))))</f>
        <v>0.0</v>
      </c>
      <c r="N337">
        <f>IF(Datos!N337="",0,IF(AND(N$1008&lt;&gt;"",Datos!N337=N$1008),0,IF(N$1004=0,0,1-CHOOSE(N$1004,IF(ISNUMBER(Datos!N337),AND(OR(N$1005="",Datos!N337&gt;=N$1005),OR(N$1006="",Datos!N337&lt;=N$1006)),FALSE),IF(ISNUMBER(Datos!N337),AND(Datos!N337=INT(Datos!N337),AND(OR(N$1005="",Datos!N337&gt;=N$1005),OR(N$1006="",Datos!N337&lt;=N$1006))),FALSE),OR(ISNUMBER(FIND(";"&amp;UPPER(TRIM(Datos!N337&amp;""))&amp;"=",N$1007)),ISNUMBER(FIND(";"&amp;UPPER(TRIM(Datos!N337&amp;""))&amp;";",N$1007))),OR(UPPER(TRIM(Datos!N337&amp;""))="SÍ",UPPER(TRIM(Datos!N337&amp;""))="SI",UPPER(TRIM(Datos!N337&amp;""))="NO"),IF(ISNUMBER(Datos!N337),AND(OR(N$1005="",Datos!N337&gt;=N$1005),OR(N$1006="",Datos!N337&lt;=N$1006)),FALSE),TRUE))))</f>
        <v>0.0</v>
      </c>
      <c r="O337">
        <f>IF(Datos!O337="",0,IF(AND(O$1008&lt;&gt;"",Datos!O337=O$1008),0,IF(O$1004=0,0,1-CHOOSE(O$1004,IF(ISNUMBER(Datos!O337),AND(OR(O$1005="",Datos!O337&gt;=O$1005),OR(O$1006="",Datos!O337&lt;=O$1006)),FALSE),IF(ISNUMBER(Datos!O337),AND(Datos!O337=INT(Datos!O337),AND(OR(O$1005="",Datos!O337&gt;=O$1005),OR(O$1006="",Datos!O337&lt;=O$1006))),FALSE),OR(ISNUMBER(FIND(";"&amp;UPPER(TRIM(Datos!O337&amp;""))&amp;"=",O$1007)),ISNUMBER(FIND(";"&amp;UPPER(TRIM(Datos!O337&amp;""))&amp;";",O$1007))),OR(UPPER(TRIM(Datos!O337&amp;""))="SÍ",UPPER(TRIM(Datos!O337&amp;""))="SI",UPPER(TRIM(Datos!O337&amp;""))="NO"),IF(ISNUMBER(Datos!O337),AND(OR(O$1005="",Datos!O337&gt;=O$1005),OR(O$1006="",Datos!O337&lt;=O$1006)),FALSE),TRUE))))</f>
        <v>0.0</v>
      </c>
      <c r="P337">
        <f>IF(Datos!P337="",0,IF(AND(P$1008&lt;&gt;"",Datos!P337=P$1008),0,IF(P$1004=0,0,1-CHOOSE(P$1004,IF(ISNUMBER(Datos!P337),AND(OR(P$1005="",Datos!P337&gt;=P$1005),OR(P$1006="",Datos!P337&lt;=P$1006)),FALSE),IF(ISNUMBER(Datos!P337),AND(Datos!P337=INT(Datos!P337),AND(OR(P$1005="",Datos!P337&gt;=P$1005),OR(P$1006="",Datos!P337&lt;=P$1006))),FALSE),OR(ISNUMBER(FIND(";"&amp;UPPER(TRIM(Datos!P337&amp;""))&amp;"=",P$1007)),ISNUMBER(FIND(";"&amp;UPPER(TRIM(Datos!P337&amp;""))&amp;";",P$1007))),OR(UPPER(TRIM(Datos!P337&amp;""))="SÍ",UPPER(TRIM(Datos!P337&amp;""))="SI",UPPER(TRIM(Datos!P337&amp;""))="NO"),IF(ISNUMBER(Datos!P337),AND(OR(P$1005="",Datos!P337&gt;=P$1005),OR(P$1006="",Datos!P337&lt;=P$1006)),FALSE),TRUE))))</f>
        <v>0.0</v>
      </c>
      <c r="Q337">
        <f>IF(Datos!Q337="",0,IF(AND(Q$1008&lt;&gt;"",Datos!Q337=Q$1008),0,IF(Q$1004=0,0,1-CHOOSE(Q$1004,IF(ISNUMBER(Datos!Q337),AND(OR(Q$1005="",Datos!Q337&gt;=Q$1005),OR(Q$1006="",Datos!Q337&lt;=Q$1006)),FALSE),IF(ISNUMBER(Datos!Q337),AND(Datos!Q337=INT(Datos!Q337),AND(OR(Q$1005="",Datos!Q337&gt;=Q$1005),OR(Q$1006="",Datos!Q337&lt;=Q$1006))),FALSE),OR(ISNUMBER(FIND(";"&amp;UPPER(TRIM(Datos!Q337&amp;""))&amp;"=",Q$1007)),ISNUMBER(FIND(";"&amp;UPPER(TRIM(Datos!Q337&amp;""))&amp;";",Q$1007))),OR(UPPER(TRIM(Datos!Q337&amp;""))="SÍ",UPPER(TRIM(Datos!Q337&amp;""))="SI",UPPER(TRIM(Datos!Q337&amp;""))="NO"),IF(ISNUMBER(Datos!Q337),AND(OR(Q$1005="",Datos!Q337&gt;=Q$1005),OR(Q$1006="",Datos!Q337&lt;=Q$1006)),FALSE),TRUE))))</f>
        <v>0.0</v>
      </c>
      <c r="R337">
        <f>IF(Datos!R337="",0,IF(AND(R$1008&lt;&gt;"",Datos!R337=R$1008),0,IF(R$1004=0,0,1-CHOOSE(R$1004,IF(ISNUMBER(Datos!R337),AND(OR(R$1005="",Datos!R337&gt;=R$1005),OR(R$1006="",Datos!R337&lt;=R$1006)),FALSE),IF(ISNUMBER(Datos!R337),AND(Datos!R337=INT(Datos!R337),AND(OR(R$1005="",Datos!R337&gt;=R$1005),OR(R$1006="",Datos!R337&lt;=R$1006))),FALSE),OR(ISNUMBER(FIND(";"&amp;UPPER(TRIM(Datos!R337&amp;""))&amp;"=",R$1007)),ISNUMBER(FIND(";"&amp;UPPER(TRIM(Datos!R337&amp;""))&amp;";",R$1007))),OR(UPPER(TRIM(Datos!R337&amp;""))="SÍ",UPPER(TRIM(Datos!R337&amp;""))="SI",UPPER(TRIM(Datos!R337&amp;""))="NO"),IF(ISNUMBER(Datos!R337),AND(OR(R$1005="",Datos!R337&gt;=R$1005),OR(R$1006="",Datos!R337&lt;=R$1006)),FALSE),TRUE))))</f>
        <v>0.0</v>
      </c>
      <c r="S337">
        <f>IF(Datos!S337="",0,IF(AND(S$1008&lt;&gt;"",Datos!S337=S$1008),0,IF(S$1004=0,0,1-CHOOSE(S$1004,IF(ISNUMBER(Datos!S337),AND(OR(S$1005="",Datos!S337&gt;=S$1005),OR(S$1006="",Datos!S337&lt;=S$1006)),FALSE),IF(ISNUMBER(Datos!S337),AND(Datos!S337=INT(Datos!S337),AND(OR(S$1005="",Datos!S337&gt;=S$1005),OR(S$1006="",Datos!S337&lt;=S$1006))),FALSE),OR(ISNUMBER(FIND(";"&amp;UPPER(TRIM(Datos!S337&amp;""))&amp;"=",S$1007)),ISNUMBER(FIND(";"&amp;UPPER(TRIM(Datos!S337&amp;""))&amp;";",S$1007))),OR(UPPER(TRIM(Datos!S337&amp;""))="SÍ",UPPER(TRIM(Datos!S337&amp;""))="SI",UPPER(TRIM(Datos!S337&amp;""))="NO"),IF(ISNUMBER(Datos!S337),AND(OR(S$1005="",Datos!S337&gt;=S$1005),OR(S$1006="",Datos!S337&lt;=S$1006)),FALSE),TRUE))))</f>
        <v>0.0</v>
      </c>
      <c r="T337">
        <f>IF(Datos!T337="",0,IF(AND(T$1008&lt;&gt;"",Datos!T337=T$1008),0,IF(T$1004=0,0,1-CHOOSE(T$1004,IF(ISNUMBER(Datos!T337),AND(OR(T$1005="",Datos!T337&gt;=T$1005),OR(T$1006="",Datos!T337&lt;=T$1006)),FALSE),IF(ISNUMBER(Datos!T337),AND(Datos!T337=INT(Datos!T337),AND(OR(T$1005="",Datos!T337&gt;=T$1005),OR(T$1006="",Datos!T337&lt;=T$1006))),FALSE),OR(ISNUMBER(FIND(";"&amp;UPPER(TRIM(Datos!T337&amp;""))&amp;"=",T$1007)),ISNUMBER(FIND(";"&amp;UPPER(TRIM(Datos!T337&amp;""))&amp;";",T$1007))),OR(UPPER(TRIM(Datos!T337&amp;""))="SÍ",UPPER(TRIM(Datos!T337&amp;""))="SI",UPPER(TRIM(Datos!T337&amp;""))="NO"),IF(ISNUMBER(Datos!T337),AND(OR(T$1005="",Datos!T337&gt;=T$1005),OR(T$1006="",Datos!T337&lt;=T$1006)),FALSE),TRUE))))</f>
        <v>0.0</v>
      </c>
      <c r="U337">
        <f>IF(Datos!U337="",0,IF(AND(U$1008&lt;&gt;"",Datos!U337=U$1008),0,IF(U$1004=0,0,1-CHOOSE(U$1004,IF(ISNUMBER(Datos!U337),AND(OR(U$1005="",Datos!U337&gt;=U$1005),OR(U$1006="",Datos!U337&lt;=U$1006)),FALSE),IF(ISNUMBER(Datos!U337),AND(Datos!U337=INT(Datos!U337),AND(OR(U$1005="",Datos!U337&gt;=U$1005),OR(U$1006="",Datos!U337&lt;=U$1006))),FALSE),OR(ISNUMBER(FIND(";"&amp;UPPER(TRIM(Datos!U337&amp;""))&amp;"=",U$1007)),ISNUMBER(FIND(";"&amp;UPPER(TRIM(Datos!U337&amp;""))&amp;";",U$1007))),OR(UPPER(TRIM(Datos!U337&amp;""))="SÍ",UPPER(TRIM(Datos!U337&amp;""))="SI",UPPER(TRIM(Datos!U337&amp;""))="NO"),IF(ISNUMBER(Datos!U337),AND(OR(U$1005="",Datos!U337&gt;=U$1005),OR(U$1006="",Datos!U337&lt;=U$1006)),FALSE),TRUE))))</f>
        <v>0.0</v>
      </c>
      <c r="V337">
        <f>IF(Datos!V337="",0,IF(AND(V$1008&lt;&gt;"",Datos!V337=V$1008),0,IF(V$1004=0,0,1-CHOOSE(V$1004,IF(ISNUMBER(Datos!V337),AND(OR(V$1005="",Datos!V337&gt;=V$1005),OR(V$1006="",Datos!V337&lt;=V$1006)),FALSE),IF(ISNUMBER(Datos!V337),AND(Datos!V337=INT(Datos!V337),AND(OR(V$1005="",Datos!V337&gt;=V$1005),OR(V$1006="",Datos!V337&lt;=V$1006))),FALSE),OR(ISNUMBER(FIND(";"&amp;UPPER(TRIM(Datos!V337&amp;""))&amp;"=",V$1007)),ISNUMBER(FIND(";"&amp;UPPER(TRIM(Datos!V337&amp;""))&amp;";",V$1007))),OR(UPPER(TRIM(Datos!V337&amp;""))="SÍ",UPPER(TRIM(Datos!V337&amp;""))="SI",UPPER(TRIM(Datos!V337&amp;""))="NO"),IF(ISNUMBER(Datos!V337),AND(OR(V$1005="",Datos!V337&gt;=V$1005),OR(V$1006="",Datos!V337&lt;=V$1006)),FALSE),TRUE))))</f>
        <v>0.0</v>
      </c>
      <c r="W337">
        <f>IF(Datos!W337="",0,IF(AND(W$1008&lt;&gt;"",Datos!W337=W$1008),0,IF(W$1004=0,0,1-CHOOSE(W$1004,IF(ISNUMBER(Datos!W337),AND(OR(W$1005="",Datos!W337&gt;=W$1005),OR(W$1006="",Datos!W337&lt;=W$1006)),FALSE),IF(ISNUMBER(Datos!W337),AND(Datos!W337=INT(Datos!W337),AND(OR(W$1005="",Datos!W337&gt;=W$1005),OR(W$1006="",Datos!W337&lt;=W$1006))),FALSE),OR(ISNUMBER(FIND(";"&amp;UPPER(TRIM(Datos!W337&amp;""))&amp;"=",W$1007)),ISNUMBER(FIND(";"&amp;UPPER(TRIM(Datos!W337&amp;""))&amp;";",W$1007))),OR(UPPER(TRIM(Datos!W337&amp;""))="SÍ",UPPER(TRIM(Datos!W337&amp;""))="SI",UPPER(TRIM(Datos!W337&amp;""))="NO"),IF(ISNUMBER(Datos!W337),AND(OR(W$1005="",Datos!W337&gt;=W$1005),OR(W$1006="",Datos!W337&lt;=W$1006)),FALSE),TRUE))))</f>
        <v>0.0</v>
      </c>
      <c r="X337">
        <f>IF(Datos!X337="",0,IF(AND(X$1008&lt;&gt;"",Datos!X337=X$1008),0,IF(X$1004=0,0,1-CHOOSE(X$1004,IF(ISNUMBER(Datos!X337),AND(OR(X$1005="",Datos!X337&gt;=X$1005),OR(X$1006="",Datos!X337&lt;=X$1006)),FALSE),IF(ISNUMBER(Datos!X337),AND(Datos!X337=INT(Datos!X337),AND(OR(X$1005="",Datos!X337&gt;=X$1005),OR(X$1006="",Datos!X337&lt;=X$1006))),FALSE),OR(ISNUMBER(FIND(";"&amp;UPPER(TRIM(Datos!X337&amp;""))&amp;"=",X$1007)),ISNUMBER(FIND(";"&amp;UPPER(TRIM(Datos!X337&amp;""))&amp;";",X$1007))),OR(UPPER(TRIM(Datos!X337&amp;""))="SÍ",UPPER(TRIM(Datos!X337&amp;""))="SI",UPPER(TRIM(Datos!X337&amp;""))="NO"),IF(ISNUMBER(Datos!X337),AND(OR(X$1005="",Datos!X337&gt;=X$1005),OR(X$1006="",Datos!X337&lt;=X$1006)),FALSE),TRUE))))</f>
        <v>0.0</v>
      </c>
      <c r="Y337">
        <f>IF(Datos!Y337="",0,IF(AND(Y$1008&lt;&gt;"",Datos!Y337=Y$1008),0,IF(Y$1004=0,0,1-CHOOSE(Y$1004,IF(ISNUMBER(Datos!Y337),AND(OR(Y$1005="",Datos!Y337&gt;=Y$1005),OR(Y$1006="",Datos!Y337&lt;=Y$1006)),FALSE),IF(ISNUMBER(Datos!Y337),AND(Datos!Y337=INT(Datos!Y337),AND(OR(Y$1005="",Datos!Y337&gt;=Y$1005),OR(Y$1006="",Datos!Y337&lt;=Y$1006))),FALSE),OR(ISNUMBER(FIND(";"&amp;UPPER(TRIM(Datos!Y337&amp;""))&amp;"=",Y$1007)),ISNUMBER(FIND(";"&amp;UPPER(TRIM(Datos!Y337&amp;""))&amp;";",Y$1007))),OR(UPPER(TRIM(Datos!Y337&amp;""))="SÍ",UPPER(TRIM(Datos!Y337&amp;""))="SI",UPPER(TRIM(Datos!Y337&amp;""))="NO"),IF(ISNUMBER(Datos!Y337),AND(OR(Y$1005="",Datos!Y337&gt;=Y$1005),OR(Y$1006="",Datos!Y337&lt;=Y$1006)),FALSE),TRUE))))</f>
        <v>0.0</v>
      </c>
      <c r="Z337">
        <f>IF(Datos!Z337="",0,IF(AND(Z$1008&lt;&gt;"",Datos!Z337=Z$1008),0,IF(Z$1004=0,0,1-CHOOSE(Z$1004,IF(ISNUMBER(Datos!Z337),AND(OR(Z$1005="",Datos!Z337&gt;=Z$1005),OR(Z$1006="",Datos!Z337&lt;=Z$1006)),FALSE),IF(ISNUMBER(Datos!Z337),AND(Datos!Z337=INT(Datos!Z337),AND(OR(Z$1005="",Datos!Z337&gt;=Z$1005),OR(Z$1006="",Datos!Z337&lt;=Z$1006))),FALSE),OR(ISNUMBER(FIND(";"&amp;UPPER(TRIM(Datos!Z337&amp;""))&amp;"=",Z$1007)),ISNUMBER(FIND(";"&amp;UPPER(TRIM(Datos!Z337&amp;""))&amp;";",Z$1007))),OR(UPPER(TRIM(Datos!Z337&amp;""))="SÍ",UPPER(TRIM(Datos!Z337&amp;""))="SI",UPPER(TRIM(Datos!Z337&amp;""))="NO"),IF(ISNUMBER(Datos!Z337),AND(OR(Z$1005="",Datos!Z337&gt;=Z$1005),OR(Z$1006="",Datos!Z337&lt;=Z$1006)),FALSE),TRUE))))</f>
        <v>0.0</v>
      </c>
      <c r="AA337">
        <f>IF(Datos!AA337="",0,IF(AND(AA$1008&lt;&gt;"",Datos!AA337=AA$1008),0,IF(AA$1004=0,0,1-CHOOSE(AA$1004,IF(ISNUMBER(Datos!AA337),AND(OR(AA$1005="",Datos!AA337&gt;=AA$1005),OR(AA$1006="",Datos!AA337&lt;=AA$1006)),FALSE),IF(ISNUMBER(Datos!AA337),AND(Datos!AA337=INT(Datos!AA337),AND(OR(AA$1005="",Datos!AA337&gt;=AA$1005),OR(AA$1006="",Datos!AA337&lt;=AA$1006))),FALSE),OR(ISNUMBER(FIND(";"&amp;UPPER(TRIM(Datos!AA337&amp;""))&amp;"=",AA$1007)),ISNUMBER(FIND(";"&amp;UPPER(TRIM(Datos!AA337&amp;""))&amp;";",AA$1007))),OR(UPPER(TRIM(Datos!AA337&amp;""))="SÍ",UPPER(TRIM(Datos!AA337&amp;""))="SI",UPPER(TRIM(Datos!AA337&amp;""))="NO"),IF(ISNUMBER(Datos!AA337),AND(OR(AA$1005="",Datos!AA337&gt;=AA$1005),OR(AA$1006="",Datos!AA337&lt;=AA$1006)),FALSE),TRUE))))</f>
        <v>0.0</v>
      </c>
      <c r="AB337">
        <f>IF(Datos!AB337="",0,IF(AND(AB$1008&lt;&gt;"",Datos!AB337=AB$1008),0,IF(AB$1004=0,0,1-CHOOSE(AB$1004,IF(ISNUMBER(Datos!AB337),AND(OR(AB$1005="",Datos!AB337&gt;=AB$1005),OR(AB$1006="",Datos!AB337&lt;=AB$1006)),FALSE),IF(ISNUMBER(Datos!AB337),AND(Datos!AB337=INT(Datos!AB337),AND(OR(AB$1005="",Datos!AB337&gt;=AB$1005),OR(AB$1006="",Datos!AB337&lt;=AB$1006))),FALSE),OR(ISNUMBER(FIND(";"&amp;UPPER(TRIM(Datos!AB337&amp;""))&amp;"=",AB$1007)),ISNUMBER(FIND(";"&amp;UPPER(TRIM(Datos!AB337&amp;""))&amp;";",AB$1007))),OR(UPPER(TRIM(Datos!AB337&amp;""))="SÍ",UPPER(TRIM(Datos!AB337&amp;""))="SI",UPPER(TRIM(Datos!AB337&amp;""))="NO"),IF(ISNUMBER(Datos!AB337),AND(OR(AB$1005="",Datos!AB337&gt;=AB$1005),OR(AB$1006="",Datos!AB337&lt;=AB$1006)),FALSE),TRUE))))</f>
        <v>0.0</v>
      </c>
      <c r="AC337">
        <f>IF(Datos!AC337="",0,IF(AND(AC$1008&lt;&gt;"",Datos!AC337=AC$1008),0,IF(AC$1004=0,0,1-CHOOSE(AC$1004,IF(ISNUMBER(Datos!AC337),AND(OR(AC$1005="",Datos!AC337&gt;=AC$1005),OR(AC$1006="",Datos!AC337&lt;=AC$1006)),FALSE),IF(ISNUMBER(Datos!AC337),AND(Datos!AC337=INT(Datos!AC337),AND(OR(AC$1005="",Datos!AC337&gt;=AC$1005),OR(AC$1006="",Datos!AC337&lt;=AC$1006))),FALSE),OR(ISNUMBER(FIND(";"&amp;UPPER(TRIM(Datos!AC337&amp;""))&amp;"=",AC$1007)),ISNUMBER(FIND(";"&amp;UPPER(TRIM(Datos!AC337&amp;""))&amp;";",AC$1007))),OR(UPPER(TRIM(Datos!AC337&amp;""))="SÍ",UPPER(TRIM(Datos!AC337&amp;""))="SI",UPPER(TRIM(Datos!AC337&amp;""))="NO"),IF(ISNUMBER(Datos!AC337),AND(OR(AC$1005="",Datos!AC337&gt;=AC$1005),OR(AC$1006="",Datos!AC337&lt;=AC$1006)),FALSE),TRUE))))</f>
        <v>0.0</v>
      </c>
      <c r="AD337">
        <f>IF(Datos!AD337="",0,IF(AND(AD$1008&lt;&gt;"",Datos!AD337=AD$1008),0,IF(AD$1004=0,0,1-CHOOSE(AD$1004,IF(ISNUMBER(Datos!AD337),AND(OR(AD$1005="",Datos!AD337&gt;=AD$1005),OR(AD$1006="",Datos!AD337&lt;=AD$1006)),FALSE),IF(ISNUMBER(Datos!AD337),AND(Datos!AD337=INT(Datos!AD337),AND(OR(AD$1005="",Datos!AD337&gt;=AD$1005),OR(AD$1006="",Datos!AD337&lt;=AD$1006))),FALSE),OR(ISNUMBER(FIND(";"&amp;UPPER(TRIM(Datos!AD337&amp;""))&amp;"=",AD$1007)),ISNUMBER(FIND(";"&amp;UPPER(TRIM(Datos!AD337&amp;""))&amp;";",AD$1007))),OR(UPPER(TRIM(Datos!AD337&amp;""))="SÍ",UPPER(TRIM(Datos!AD337&amp;""))="SI",UPPER(TRIM(Datos!AD337&amp;""))="NO"),IF(ISNUMBER(Datos!AD337),AND(OR(AD$1005="",Datos!AD337&gt;=AD$1005),OR(AD$1006="",Datos!AD337&lt;=AD$1006)),FALSE),TRUE))))</f>
        <v>0.0</v>
      </c>
      <c r="AE337">
        <f>IF(Datos!AE337="",0,IF(AND(AE$1008&lt;&gt;"",Datos!AE337=AE$1008),0,IF(AE$1004=0,0,1-CHOOSE(AE$1004,IF(ISNUMBER(Datos!AE337),AND(OR(AE$1005="",Datos!AE337&gt;=AE$1005),OR(AE$1006="",Datos!AE337&lt;=AE$1006)),FALSE),IF(ISNUMBER(Datos!AE337),AND(Datos!AE337=INT(Datos!AE337),AND(OR(AE$1005="",Datos!AE337&gt;=AE$1005),OR(AE$1006="",Datos!AE337&lt;=AE$1006))),FALSE),OR(ISNUMBER(FIND(";"&amp;UPPER(TRIM(Datos!AE337&amp;""))&amp;"=",AE$1007)),ISNUMBER(FIND(";"&amp;UPPER(TRIM(Datos!AE337&amp;""))&amp;";",AE$1007))),OR(UPPER(TRIM(Datos!AE337&amp;""))="SÍ",UPPER(TRIM(Datos!AE337&amp;""))="SI",UPPER(TRIM(Datos!AE337&amp;""))="NO"),IF(ISNUMBER(Datos!AE337),AND(OR(AE$1005="",Datos!AE337&gt;=AE$1005),OR(AE$1006="",Datos!AE337&lt;=AE$1006)),FALSE),TRUE))))</f>
        <v>0.0</v>
      </c>
    </row>
    <row r="338" spans="2:31">
      <c r="B338">
        <f>IF(Datos!B338="",0,IF(AND(B$1008&lt;&gt;"",Datos!B338=B$1008),0,IF(B$1004=0,0,1-CHOOSE(B$1004,IF(ISNUMBER(Datos!B338),AND(OR(B$1005="",Datos!B338&gt;=B$1005),OR(B$1006="",Datos!B338&lt;=B$1006)),FALSE),IF(ISNUMBER(Datos!B338),AND(Datos!B338=INT(Datos!B338),AND(OR(B$1005="",Datos!B338&gt;=B$1005),OR(B$1006="",Datos!B338&lt;=B$1006))),FALSE),OR(ISNUMBER(FIND(";"&amp;UPPER(TRIM(Datos!B338&amp;""))&amp;"=",B$1007)),ISNUMBER(FIND(";"&amp;UPPER(TRIM(Datos!B338&amp;""))&amp;";",B$1007))),OR(UPPER(TRIM(Datos!B338&amp;""))="SÍ",UPPER(TRIM(Datos!B338&amp;""))="SI",UPPER(TRIM(Datos!B338&amp;""))="NO"),IF(ISNUMBER(Datos!B338),AND(OR(B$1005="",Datos!B338&gt;=B$1005),OR(B$1006="",Datos!B338&lt;=B$1006)),FALSE),TRUE))))</f>
        <v>0.0</v>
      </c>
      <c r="C338">
        <f>IF(Datos!C338="",0,IF(AND(C$1008&lt;&gt;"",Datos!C338=C$1008),0,IF(C$1004=0,0,1-CHOOSE(C$1004,IF(ISNUMBER(Datos!C338),AND(OR(C$1005="",Datos!C338&gt;=C$1005),OR(C$1006="",Datos!C338&lt;=C$1006)),FALSE),IF(ISNUMBER(Datos!C338),AND(Datos!C338=INT(Datos!C338),AND(OR(C$1005="",Datos!C338&gt;=C$1005),OR(C$1006="",Datos!C338&lt;=C$1006))),FALSE),OR(ISNUMBER(FIND(";"&amp;UPPER(TRIM(Datos!C338&amp;""))&amp;"=",C$1007)),ISNUMBER(FIND(";"&amp;UPPER(TRIM(Datos!C338&amp;""))&amp;";",C$1007))),OR(UPPER(TRIM(Datos!C338&amp;""))="SÍ",UPPER(TRIM(Datos!C338&amp;""))="SI",UPPER(TRIM(Datos!C338&amp;""))="NO"),IF(ISNUMBER(Datos!C338),AND(OR(C$1005="",Datos!C338&gt;=C$1005),OR(C$1006="",Datos!C338&lt;=C$1006)),FALSE),TRUE))))</f>
        <v>0.0</v>
      </c>
      <c r="D338">
        <f>IF(Datos!D338="",0,IF(AND(D$1008&lt;&gt;"",Datos!D338=D$1008),0,IF(D$1004=0,0,1-CHOOSE(D$1004,IF(ISNUMBER(Datos!D338),AND(OR(D$1005="",Datos!D338&gt;=D$1005),OR(D$1006="",Datos!D338&lt;=D$1006)),FALSE),IF(ISNUMBER(Datos!D338),AND(Datos!D338=INT(Datos!D338),AND(OR(D$1005="",Datos!D338&gt;=D$1005),OR(D$1006="",Datos!D338&lt;=D$1006))),FALSE),OR(ISNUMBER(FIND(";"&amp;UPPER(TRIM(Datos!D338&amp;""))&amp;"=",D$1007)),ISNUMBER(FIND(";"&amp;UPPER(TRIM(Datos!D338&amp;""))&amp;";",D$1007))),OR(UPPER(TRIM(Datos!D338&amp;""))="SÍ",UPPER(TRIM(Datos!D338&amp;""))="SI",UPPER(TRIM(Datos!D338&amp;""))="NO"),IF(ISNUMBER(Datos!D338),AND(OR(D$1005="",Datos!D338&gt;=D$1005),OR(D$1006="",Datos!D338&lt;=D$1006)),FALSE),TRUE))))</f>
        <v>0.0</v>
      </c>
      <c r="E338">
        <f>IF(Datos!E338="",0,IF(AND(E$1008&lt;&gt;"",Datos!E338=E$1008),0,IF(E$1004=0,0,1-CHOOSE(E$1004,IF(ISNUMBER(Datos!E338),AND(OR(E$1005="",Datos!E338&gt;=E$1005),OR(E$1006="",Datos!E338&lt;=E$1006)),FALSE),IF(ISNUMBER(Datos!E338),AND(Datos!E338=INT(Datos!E338),AND(OR(E$1005="",Datos!E338&gt;=E$1005),OR(E$1006="",Datos!E338&lt;=E$1006))),FALSE),OR(ISNUMBER(FIND(";"&amp;UPPER(TRIM(Datos!E338&amp;""))&amp;"=",E$1007)),ISNUMBER(FIND(";"&amp;UPPER(TRIM(Datos!E338&amp;""))&amp;";",E$1007))),OR(UPPER(TRIM(Datos!E338&amp;""))="SÍ",UPPER(TRIM(Datos!E338&amp;""))="SI",UPPER(TRIM(Datos!E338&amp;""))="NO"),IF(ISNUMBER(Datos!E338),AND(OR(E$1005="",Datos!E338&gt;=E$1005),OR(E$1006="",Datos!E338&lt;=E$1006)),FALSE),TRUE))))</f>
        <v>0.0</v>
      </c>
      <c r="F338">
        <f>IF(Datos!F338="",0,IF(AND(F$1008&lt;&gt;"",Datos!F338=F$1008),0,IF(F$1004=0,0,1-CHOOSE(F$1004,IF(ISNUMBER(Datos!F338),AND(OR(F$1005="",Datos!F338&gt;=F$1005),OR(F$1006="",Datos!F338&lt;=F$1006)),FALSE),IF(ISNUMBER(Datos!F338),AND(Datos!F338=INT(Datos!F338),AND(OR(F$1005="",Datos!F338&gt;=F$1005),OR(F$1006="",Datos!F338&lt;=F$1006))),FALSE),OR(ISNUMBER(FIND(";"&amp;UPPER(TRIM(Datos!F338&amp;""))&amp;"=",F$1007)),ISNUMBER(FIND(";"&amp;UPPER(TRIM(Datos!F338&amp;""))&amp;";",F$1007))),OR(UPPER(TRIM(Datos!F338&amp;""))="SÍ",UPPER(TRIM(Datos!F338&amp;""))="SI",UPPER(TRIM(Datos!F338&amp;""))="NO"),IF(ISNUMBER(Datos!F338),AND(OR(F$1005="",Datos!F338&gt;=F$1005),OR(F$1006="",Datos!F338&lt;=F$1006)),FALSE),TRUE))))</f>
        <v>0.0</v>
      </c>
      <c r="G338">
        <f>IF(Datos!G338="",0,IF(AND(G$1008&lt;&gt;"",Datos!G338=G$1008),0,IF(G$1004=0,0,1-CHOOSE(G$1004,IF(ISNUMBER(Datos!G338),AND(OR(G$1005="",Datos!G338&gt;=G$1005),OR(G$1006="",Datos!G338&lt;=G$1006)),FALSE),IF(ISNUMBER(Datos!G338),AND(Datos!G338=INT(Datos!G338),AND(OR(G$1005="",Datos!G338&gt;=G$1005),OR(G$1006="",Datos!G338&lt;=G$1006))),FALSE),OR(ISNUMBER(FIND(";"&amp;UPPER(TRIM(Datos!G338&amp;""))&amp;"=",G$1007)),ISNUMBER(FIND(";"&amp;UPPER(TRIM(Datos!G338&amp;""))&amp;";",G$1007))),OR(UPPER(TRIM(Datos!G338&amp;""))="SÍ",UPPER(TRIM(Datos!G338&amp;""))="SI",UPPER(TRIM(Datos!G338&amp;""))="NO"),IF(ISNUMBER(Datos!G338),AND(OR(G$1005="",Datos!G338&gt;=G$1005),OR(G$1006="",Datos!G338&lt;=G$1006)),FALSE),TRUE))))</f>
        <v>0.0</v>
      </c>
      <c r="H338">
        <f>IF(Datos!H338="",0,IF(AND(H$1008&lt;&gt;"",Datos!H338=H$1008),0,IF(H$1004=0,0,1-CHOOSE(H$1004,IF(ISNUMBER(Datos!H338),AND(OR(H$1005="",Datos!H338&gt;=H$1005),OR(H$1006="",Datos!H338&lt;=H$1006)),FALSE),IF(ISNUMBER(Datos!H338),AND(Datos!H338=INT(Datos!H338),AND(OR(H$1005="",Datos!H338&gt;=H$1005),OR(H$1006="",Datos!H338&lt;=H$1006))),FALSE),OR(ISNUMBER(FIND(";"&amp;UPPER(TRIM(Datos!H338&amp;""))&amp;"=",H$1007)),ISNUMBER(FIND(";"&amp;UPPER(TRIM(Datos!H338&amp;""))&amp;";",H$1007))),OR(UPPER(TRIM(Datos!H338&amp;""))="SÍ",UPPER(TRIM(Datos!H338&amp;""))="SI",UPPER(TRIM(Datos!H338&amp;""))="NO"),IF(ISNUMBER(Datos!H338),AND(OR(H$1005="",Datos!H338&gt;=H$1005),OR(H$1006="",Datos!H338&lt;=H$1006)),FALSE),TRUE))))</f>
        <v>0.0</v>
      </c>
      <c r="I338">
        <f>IF(Datos!I338="",0,IF(AND(I$1008&lt;&gt;"",Datos!I338=I$1008),0,IF(I$1004=0,0,1-CHOOSE(I$1004,IF(ISNUMBER(Datos!I338),AND(OR(I$1005="",Datos!I338&gt;=I$1005),OR(I$1006="",Datos!I338&lt;=I$1006)),FALSE),IF(ISNUMBER(Datos!I338),AND(Datos!I338=INT(Datos!I338),AND(OR(I$1005="",Datos!I338&gt;=I$1005),OR(I$1006="",Datos!I338&lt;=I$1006))),FALSE),OR(ISNUMBER(FIND(";"&amp;UPPER(TRIM(Datos!I338&amp;""))&amp;"=",I$1007)),ISNUMBER(FIND(";"&amp;UPPER(TRIM(Datos!I338&amp;""))&amp;";",I$1007))),OR(UPPER(TRIM(Datos!I338&amp;""))="SÍ",UPPER(TRIM(Datos!I338&amp;""))="SI",UPPER(TRIM(Datos!I338&amp;""))="NO"),IF(ISNUMBER(Datos!I338),AND(OR(I$1005="",Datos!I338&gt;=I$1005),OR(I$1006="",Datos!I338&lt;=I$1006)),FALSE),TRUE))))</f>
        <v>0.0</v>
      </c>
      <c r="J338">
        <f>IF(Datos!J338="",0,IF(AND(J$1008&lt;&gt;"",Datos!J338=J$1008),0,IF(J$1004=0,0,1-CHOOSE(J$1004,IF(ISNUMBER(Datos!J338),AND(OR(J$1005="",Datos!J338&gt;=J$1005),OR(J$1006="",Datos!J338&lt;=J$1006)),FALSE),IF(ISNUMBER(Datos!J338),AND(Datos!J338=INT(Datos!J338),AND(OR(J$1005="",Datos!J338&gt;=J$1005),OR(J$1006="",Datos!J338&lt;=J$1006))),FALSE),OR(ISNUMBER(FIND(";"&amp;UPPER(TRIM(Datos!J338&amp;""))&amp;"=",J$1007)),ISNUMBER(FIND(";"&amp;UPPER(TRIM(Datos!J338&amp;""))&amp;";",J$1007))),OR(UPPER(TRIM(Datos!J338&amp;""))="SÍ",UPPER(TRIM(Datos!J338&amp;""))="SI",UPPER(TRIM(Datos!J338&amp;""))="NO"),IF(ISNUMBER(Datos!J338),AND(OR(J$1005="",Datos!J338&gt;=J$1005),OR(J$1006="",Datos!J338&lt;=J$1006)),FALSE),TRUE))))</f>
        <v>0.0</v>
      </c>
      <c r="K338">
        <f>IF(Datos!K338="",0,IF(AND(K$1008&lt;&gt;"",Datos!K338=K$1008),0,IF(K$1004=0,0,1-CHOOSE(K$1004,IF(ISNUMBER(Datos!K338),AND(OR(K$1005="",Datos!K338&gt;=K$1005),OR(K$1006="",Datos!K338&lt;=K$1006)),FALSE),IF(ISNUMBER(Datos!K338),AND(Datos!K338=INT(Datos!K338),AND(OR(K$1005="",Datos!K338&gt;=K$1005),OR(K$1006="",Datos!K338&lt;=K$1006))),FALSE),OR(ISNUMBER(FIND(";"&amp;UPPER(TRIM(Datos!K338&amp;""))&amp;"=",K$1007)),ISNUMBER(FIND(";"&amp;UPPER(TRIM(Datos!K338&amp;""))&amp;";",K$1007))),OR(UPPER(TRIM(Datos!K338&amp;""))="SÍ",UPPER(TRIM(Datos!K338&amp;""))="SI",UPPER(TRIM(Datos!K338&amp;""))="NO"),IF(ISNUMBER(Datos!K338),AND(OR(K$1005="",Datos!K338&gt;=K$1005),OR(K$1006="",Datos!K338&lt;=K$1006)),FALSE),TRUE))))</f>
        <v>0.0</v>
      </c>
      <c r="L338">
        <f>IF(Datos!L338="",0,IF(AND(L$1008&lt;&gt;"",Datos!L338=L$1008),0,IF(L$1004=0,0,1-CHOOSE(L$1004,IF(ISNUMBER(Datos!L338),AND(OR(L$1005="",Datos!L338&gt;=L$1005),OR(L$1006="",Datos!L338&lt;=L$1006)),FALSE),IF(ISNUMBER(Datos!L338),AND(Datos!L338=INT(Datos!L338),AND(OR(L$1005="",Datos!L338&gt;=L$1005),OR(L$1006="",Datos!L338&lt;=L$1006))),FALSE),OR(ISNUMBER(FIND(";"&amp;UPPER(TRIM(Datos!L338&amp;""))&amp;"=",L$1007)),ISNUMBER(FIND(";"&amp;UPPER(TRIM(Datos!L338&amp;""))&amp;";",L$1007))),OR(UPPER(TRIM(Datos!L338&amp;""))="SÍ",UPPER(TRIM(Datos!L338&amp;""))="SI",UPPER(TRIM(Datos!L338&amp;""))="NO"),IF(ISNUMBER(Datos!L338),AND(OR(L$1005="",Datos!L338&gt;=L$1005),OR(L$1006="",Datos!L338&lt;=L$1006)),FALSE),TRUE))))</f>
        <v>0.0</v>
      </c>
      <c r="M338">
        <f>IF(Datos!M338="",0,IF(AND(M$1008&lt;&gt;"",Datos!M338=M$1008),0,IF(M$1004=0,0,1-CHOOSE(M$1004,IF(ISNUMBER(Datos!M338),AND(OR(M$1005="",Datos!M338&gt;=M$1005),OR(M$1006="",Datos!M338&lt;=M$1006)),FALSE),IF(ISNUMBER(Datos!M338),AND(Datos!M338=INT(Datos!M338),AND(OR(M$1005="",Datos!M338&gt;=M$1005),OR(M$1006="",Datos!M338&lt;=M$1006))),FALSE),OR(ISNUMBER(FIND(";"&amp;UPPER(TRIM(Datos!M338&amp;""))&amp;"=",M$1007)),ISNUMBER(FIND(";"&amp;UPPER(TRIM(Datos!M338&amp;""))&amp;";",M$1007))),OR(UPPER(TRIM(Datos!M338&amp;""))="SÍ",UPPER(TRIM(Datos!M338&amp;""))="SI",UPPER(TRIM(Datos!M338&amp;""))="NO"),IF(ISNUMBER(Datos!M338),AND(OR(M$1005="",Datos!M338&gt;=M$1005),OR(M$1006="",Datos!M338&lt;=M$1006)),FALSE),TRUE))))</f>
        <v>0.0</v>
      </c>
      <c r="N338">
        <f>IF(Datos!N338="",0,IF(AND(N$1008&lt;&gt;"",Datos!N338=N$1008),0,IF(N$1004=0,0,1-CHOOSE(N$1004,IF(ISNUMBER(Datos!N338),AND(OR(N$1005="",Datos!N338&gt;=N$1005),OR(N$1006="",Datos!N338&lt;=N$1006)),FALSE),IF(ISNUMBER(Datos!N338),AND(Datos!N338=INT(Datos!N338),AND(OR(N$1005="",Datos!N338&gt;=N$1005),OR(N$1006="",Datos!N338&lt;=N$1006))),FALSE),OR(ISNUMBER(FIND(";"&amp;UPPER(TRIM(Datos!N338&amp;""))&amp;"=",N$1007)),ISNUMBER(FIND(";"&amp;UPPER(TRIM(Datos!N338&amp;""))&amp;";",N$1007))),OR(UPPER(TRIM(Datos!N338&amp;""))="SÍ",UPPER(TRIM(Datos!N338&amp;""))="SI",UPPER(TRIM(Datos!N338&amp;""))="NO"),IF(ISNUMBER(Datos!N338),AND(OR(N$1005="",Datos!N338&gt;=N$1005),OR(N$1006="",Datos!N338&lt;=N$1006)),FALSE),TRUE))))</f>
        <v>0.0</v>
      </c>
      <c r="O338">
        <f>IF(Datos!O338="",0,IF(AND(O$1008&lt;&gt;"",Datos!O338=O$1008),0,IF(O$1004=0,0,1-CHOOSE(O$1004,IF(ISNUMBER(Datos!O338),AND(OR(O$1005="",Datos!O338&gt;=O$1005),OR(O$1006="",Datos!O338&lt;=O$1006)),FALSE),IF(ISNUMBER(Datos!O338),AND(Datos!O338=INT(Datos!O338),AND(OR(O$1005="",Datos!O338&gt;=O$1005),OR(O$1006="",Datos!O338&lt;=O$1006))),FALSE),OR(ISNUMBER(FIND(";"&amp;UPPER(TRIM(Datos!O338&amp;""))&amp;"=",O$1007)),ISNUMBER(FIND(";"&amp;UPPER(TRIM(Datos!O338&amp;""))&amp;";",O$1007))),OR(UPPER(TRIM(Datos!O338&amp;""))="SÍ",UPPER(TRIM(Datos!O338&amp;""))="SI",UPPER(TRIM(Datos!O338&amp;""))="NO"),IF(ISNUMBER(Datos!O338),AND(OR(O$1005="",Datos!O338&gt;=O$1005),OR(O$1006="",Datos!O338&lt;=O$1006)),FALSE),TRUE))))</f>
        <v>0.0</v>
      </c>
      <c r="P338">
        <f>IF(Datos!P338="",0,IF(AND(P$1008&lt;&gt;"",Datos!P338=P$1008),0,IF(P$1004=0,0,1-CHOOSE(P$1004,IF(ISNUMBER(Datos!P338),AND(OR(P$1005="",Datos!P338&gt;=P$1005),OR(P$1006="",Datos!P338&lt;=P$1006)),FALSE),IF(ISNUMBER(Datos!P338),AND(Datos!P338=INT(Datos!P338),AND(OR(P$1005="",Datos!P338&gt;=P$1005),OR(P$1006="",Datos!P338&lt;=P$1006))),FALSE),OR(ISNUMBER(FIND(";"&amp;UPPER(TRIM(Datos!P338&amp;""))&amp;"=",P$1007)),ISNUMBER(FIND(";"&amp;UPPER(TRIM(Datos!P338&amp;""))&amp;";",P$1007))),OR(UPPER(TRIM(Datos!P338&amp;""))="SÍ",UPPER(TRIM(Datos!P338&amp;""))="SI",UPPER(TRIM(Datos!P338&amp;""))="NO"),IF(ISNUMBER(Datos!P338),AND(OR(P$1005="",Datos!P338&gt;=P$1005),OR(P$1006="",Datos!P338&lt;=P$1006)),FALSE),TRUE))))</f>
        <v>0.0</v>
      </c>
      <c r="Q338">
        <f>IF(Datos!Q338="",0,IF(AND(Q$1008&lt;&gt;"",Datos!Q338=Q$1008),0,IF(Q$1004=0,0,1-CHOOSE(Q$1004,IF(ISNUMBER(Datos!Q338),AND(OR(Q$1005="",Datos!Q338&gt;=Q$1005),OR(Q$1006="",Datos!Q338&lt;=Q$1006)),FALSE),IF(ISNUMBER(Datos!Q338),AND(Datos!Q338=INT(Datos!Q338),AND(OR(Q$1005="",Datos!Q338&gt;=Q$1005),OR(Q$1006="",Datos!Q338&lt;=Q$1006))),FALSE),OR(ISNUMBER(FIND(";"&amp;UPPER(TRIM(Datos!Q338&amp;""))&amp;"=",Q$1007)),ISNUMBER(FIND(";"&amp;UPPER(TRIM(Datos!Q338&amp;""))&amp;";",Q$1007))),OR(UPPER(TRIM(Datos!Q338&amp;""))="SÍ",UPPER(TRIM(Datos!Q338&amp;""))="SI",UPPER(TRIM(Datos!Q338&amp;""))="NO"),IF(ISNUMBER(Datos!Q338),AND(OR(Q$1005="",Datos!Q338&gt;=Q$1005),OR(Q$1006="",Datos!Q338&lt;=Q$1006)),FALSE),TRUE))))</f>
        <v>0.0</v>
      </c>
      <c r="R338">
        <f>IF(Datos!R338="",0,IF(AND(R$1008&lt;&gt;"",Datos!R338=R$1008),0,IF(R$1004=0,0,1-CHOOSE(R$1004,IF(ISNUMBER(Datos!R338),AND(OR(R$1005="",Datos!R338&gt;=R$1005),OR(R$1006="",Datos!R338&lt;=R$1006)),FALSE),IF(ISNUMBER(Datos!R338),AND(Datos!R338=INT(Datos!R338),AND(OR(R$1005="",Datos!R338&gt;=R$1005),OR(R$1006="",Datos!R338&lt;=R$1006))),FALSE),OR(ISNUMBER(FIND(";"&amp;UPPER(TRIM(Datos!R338&amp;""))&amp;"=",R$1007)),ISNUMBER(FIND(";"&amp;UPPER(TRIM(Datos!R338&amp;""))&amp;";",R$1007))),OR(UPPER(TRIM(Datos!R338&amp;""))="SÍ",UPPER(TRIM(Datos!R338&amp;""))="SI",UPPER(TRIM(Datos!R338&amp;""))="NO"),IF(ISNUMBER(Datos!R338),AND(OR(R$1005="",Datos!R338&gt;=R$1005),OR(R$1006="",Datos!R338&lt;=R$1006)),FALSE),TRUE))))</f>
        <v>0.0</v>
      </c>
      <c r="S338">
        <f>IF(Datos!S338="",0,IF(AND(S$1008&lt;&gt;"",Datos!S338=S$1008),0,IF(S$1004=0,0,1-CHOOSE(S$1004,IF(ISNUMBER(Datos!S338),AND(OR(S$1005="",Datos!S338&gt;=S$1005),OR(S$1006="",Datos!S338&lt;=S$1006)),FALSE),IF(ISNUMBER(Datos!S338),AND(Datos!S338=INT(Datos!S338),AND(OR(S$1005="",Datos!S338&gt;=S$1005),OR(S$1006="",Datos!S338&lt;=S$1006))),FALSE),OR(ISNUMBER(FIND(";"&amp;UPPER(TRIM(Datos!S338&amp;""))&amp;"=",S$1007)),ISNUMBER(FIND(";"&amp;UPPER(TRIM(Datos!S338&amp;""))&amp;";",S$1007))),OR(UPPER(TRIM(Datos!S338&amp;""))="SÍ",UPPER(TRIM(Datos!S338&amp;""))="SI",UPPER(TRIM(Datos!S338&amp;""))="NO"),IF(ISNUMBER(Datos!S338),AND(OR(S$1005="",Datos!S338&gt;=S$1005),OR(S$1006="",Datos!S338&lt;=S$1006)),FALSE),TRUE))))</f>
        <v>0.0</v>
      </c>
      <c r="T338">
        <f>IF(Datos!T338="",0,IF(AND(T$1008&lt;&gt;"",Datos!T338=T$1008),0,IF(T$1004=0,0,1-CHOOSE(T$1004,IF(ISNUMBER(Datos!T338),AND(OR(T$1005="",Datos!T338&gt;=T$1005),OR(T$1006="",Datos!T338&lt;=T$1006)),FALSE),IF(ISNUMBER(Datos!T338),AND(Datos!T338=INT(Datos!T338),AND(OR(T$1005="",Datos!T338&gt;=T$1005),OR(T$1006="",Datos!T338&lt;=T$1006))),FALSE),OR(ISNUMBER(FIND(";"&amp;UPPER(TRIM(Datos!T338&amp;""))&amp;"=",T$1007)),ISNUMBER(FIND(";"&amp;UPPER(TRIM(Datos!T338&amp;""))&amp;";",T$1007))),OR(UPPER(TRIM(Datos!T338&amp;""))="SÍ",UPPER(TRIM(Datos!T338&amp;""))="SI",UPPER(TRIM(Datos!T338&amp;""))="NO"),IF(ISNUMBER(Datos!T338),AND(OR(T$1005="",Datos!T338&gt;=T$1005),OR(T$1006="",Datos!T338&lt;=T$1006)),FALSE),TRUE))))</f>
        <v>0.0</v>
      </c>
      <c r="U338">
        <f>IF(Datos!U338="",0,IF(AND(U$1008&lt;&gt;"",Datos!U338=U$1008),0,IF(U$1004=0,0,1-CHOOSE(U$1004,IF(ISNUMBER(Datos!U338),AND(OR(U$1005="",Datos!U338&gt;=U$1005),OR(U$1006="",Datos!U338&lt;=U$1006)),FALSE),IF(ISNUMBER(Datos!U338),AND(Datos!U338=INT(Datos!U338),AND(OR(U$1005="",Datos!U338&gt;=U$1005),OR(U$1006="",Datos!U338&lt;=U$1006))),FALSE),OR(ISNUMBER(FIND(";"&amp;UPPER(TRIM(Datos!U338&amp;""))&amp;"=",U$1007)),ISNUMBER(FIND(";"&amp;UPPER(TRIM(Datos!U338&amp;""))&amp;";",U$1007))),OR(UPPER(TRIM(Datos!U338&amp;""))="SÍ",UPPER(TRIM(Datos!U338&amp;""))="SI",UPPER(TRIM(Datos!U338&amp;""))="NO"),IF(ISNUMBER(Datos!U338),AND(OR(U$1005="",Datos!U338&gt;=U$1005),OR(U$1006="",Datos!U338&lt;=U$1006)),FALSE),TRUE))))</f>
        <v>0.0</v>
      </c>
      <c r="V338">
        <f>IF(Datos!V338="",0,IF(AND(V$1008&lt;&gt;"",Datos!V338=V$1008),0,IF(V$1004=0,0,1-CHOOSE(V$1004,IF(ISNUMBER(Datos!V338),AND(OR(V$1005="",Datos!V338&gt;=V$1005),OR(V$1006="",Datos!V338&lt;=V$1006)),FALSE),IF(ISNUMBER(Datos!V338),AND(Datos!V338=INT(Datos!V338),AND(OR(V$1005="",Datos!V338&gt;=V$1005),OR(V$1006="",Datos!V338&lt;=V$1006))),FALSE),OR(ISNUMBER(FIND(";"&amp;UPPER(TRIM(Datos!V338&amp;""))&amp;"=",V$1007)),ISNUMBER(FIND(";"&amp;UPPER(TRIM(Datos!V338&amp;""))&amp;";",V$1007))),OR(UPPER(TRIM(Datos!V338&amp;""))="SÍ",UPPER(TRIM(Datos!V338&amp;""))="SI",UPPER(TRIM(Datos!V338&amp;""))="NO"),IF(ISNUMBER(Datos!V338),AND(OR(V$1005="",Datos!V338&gt;=V$1005),OR(V$1006="",Datos!V338&lt;=V$1006)),FALSE),TRUE))))</f>
        <v>0.0</v>
      </c>
      <c r="W338">
        <f>IF(Datos!W338="",0,IF(AND(W$1008&lt;&gt;"",Datos!W338=W$1008),0,IF(W$1004=0,0,1-CHOOSE(W$1004,IF(ISNUMBER(Datos!W338),AND(OR(W$1005="",Datos!W338&gt;=W$1005),OR(W$1006="",Datos!W338&lt;=W$1006)),FALSE),IF(ISNUMBER(Datos!W338),AND(Datos!W338=INT(Datos!W338),AND(OR(W$1005="",Datos!W338&gt;=W$1005),OR(W$1006="",Datos!W338&lt;=W$1006))),FALSE),OR(ISNUMBER(FIND(";"&amp;UPPER(TRIM(Datos!W338&amp;""))&amp;"=",W$1007)),ISNUMBER(FIND(";"&amp;UPPER(TRIM(Datos!W338&amp;""))&amp;";",W$1007))),OR(UPPER(TRIM(Datos!W338&amp;""))="SÍ",UPPER(TRIM(Datos!W338&amp;""))="SI",UPPER(TRIM(Datos!W338&amp;""))="NO"),IF(ISNUMBER(Datos!W338),AND(OR(W$1005="",Datos!W338&gt;=W$1005),OR(W$1006="",Datos!W338&lt;=W$1006)),FALSE),TRUE))))</f>
        <v>0.0</v>
      </c>
      <c r="X338">
        <f>IF(Datos!X338="",0,IF(AND(X$1008&lt;&gt;"",Datos!X338=X$1008),0,IF(X$1004=0,0,1-CHOOSE(X$1004,IF(ISNUMBER(Datos!X338),AND(OR(X$1005="",Datos!X338&gt;=X$1005),OR(X$1006="",Datos!X338&lt;=X$1006)),FALSE),IF(ISNUMBER(Datos!X338),AND(Datos!X338=INT(Datos!X338),AND(OR(X$1005="",Datos!X338&gt;=X$1005),OR(X$1006="",Datos!X338&lt;=X$1006))),FALSE),OR(ISNUMBER(FIND(";"&amp;UPPER(TRIM(Datos!X338&amp;""))&amp;"=",X$1007)),ISNUMBER(FIND(";"&amp;UPPER(TRIM(Datos!X338&amp;""))&amp;";",X$1007))),OR(UPPER(TRIM(Datos!X338&amp;""))="SÍ",UPPER(TRIM(Datos!X338&amp;""))="SI",UPPER(TRIM(Datos!X338&amp;""))="NO"),IF(ISNUMBER(Datos!X338),AND(OR(X$1005="",Datos!X338&gt;=X$1005),OR(X$1006="",Datos!X338&lt;=X$1006)),FALSE),TRUE))))</f>
        <v>0.0</v>
      </c>
      <c r="Y338">
        <f>IF(Datos!Y338="",0,IF(AND(Y$1008&lt;&gt;"",Datos!Y338=Y$1008),0,IF(Y$1004=0,0,1-CHOOSE(Y$1004,IF(ISNUMBER(Datos!Y338),AND(OR(Y$1005="",Datos!Y338&gt;=Y$1005),OR(Y$1006="",Datos!Y338&lt;=Y$1006)),FALSE),IF(ISNUMBER(Datos!Y338),AND(Datos!Y338=INT(Datos!Y338),AND(OR(Y$1005="",Datos!Y338&gt;=Y$1005),OR(Y$1006="",Datos!Y338&lt;=Y$1006))),FALSE),OR(ISNUMBER(FIND(";"&amp;UPPER(TRIM(Datos!Y338&amp;""))&amp;"=",Y$1007)),ISNUMBER(FIND(";"&amp;UPPER(TRIM(Datos!Y338&amp;""))&amp;";",Y$1007))),OR(UPPER(TRIM(Datos!Y338&amp;""))="SÍ",UPPER(TRIM(Datos!Y338&amp;""))="SI",UPPER(TRIM(Datos!Y338&amp;""))="NO"),IF(ISNUMBER(Datos!Y338),AND(OR(Y$1005="",Datos!Y338&gt;=Y$1005),OR(Y$1006="",Datos!Y338&lt;=Y$1006)),FALSE),TRUE))))</f>
        <v>0.0</v>
      </c>
      <c r="Z338">
        <f>IF(Datos!Z338="",0,IF(AND(Z$1008&lt;&gt;"",Datos!Z338=Z$1008),0,IF(Z$1004=0,0,1-CHOOSE(Z$1004,IF(ISNUMBER(Datos!Z338),AND(OR(Z$1005="",Datos!Z338&gt;=Z$1005),OR(Z$1006="",Datos!Z338&lt;=Z$1006)),FALSE),IF(ISNUMBER(Datos!Z338),AND(Datos!Z338=INT(Datos!Z338),AND(OR(Z$1005="",Datos!Z338&gt;=Z$1005),OR(Z$1006="",Datos!Z338&lt;=Z$1006))),FALSE),OR(ISNUMBER(FIND(";"&amp;UPPER(TRIM(Datos!Z338&amp;""))&amp;"=",Z$1007)),ISNUMBER(FIND(";"&amp;UPPER(TRIM(Datos!Z338&amp;""))&amp;";",Z$1007))),OR(UPPER(TRIM(Datos!Z338&amp;""))="SÍ",UPPER(TRIM(Datos!Z338&amp;""))="SI",UPPER(TRIM(Datos!Z338&amp;""))="NO"),IF(ISNUMBER(Datos!Z338),AND(OR(Z$1005="",Datos!Z338&gt;=Z$1005),OR(Z$1006="",Datos!Z338&lt;=Z$1006)),FALSE),TRUE))))</f>
        <v>0.0</v>
      </c>
      <c r="AA338">
        <f>IF(Datos!AA338="",0,IF(AND(AA$1008&lt;&gt;"",Datos!AA338=AA$1008),0,IF(AA$1004=0,0,1-CHOOSE(AA$1004,IF(ISNUMBER(Datos!AA338),AND(OR(AA$1005="",Datos!AA338&gt;=AA$1005),OR(AA$1006="",Datos!AA338&lt;=AA$1006)),FALSE),IF(ISNUMBER(Datos!AA338),AND(Datos!AA338=INT(Datos!AA338),AND(OR(AA$1005="",Datos!AA338&gt;=AA$1005),OR(AA$1006="",Datos!AA338&lt;=AA$1006))),FALSE),OR(ISNUMBER(FIND(";"&amp;UPPER(TRIM(Datos!AA338&amp;""))&amp;"=",AA$1007)),ISNUMBER(FIND(";"&amp;UPPER(TRIM(Datos!AA338&amp;""))&amp;";",AA$1007))),OR(UPPER(TRIM(Datos!AA338&amp;""))="SÍ",UPPER(TRIM(Datos!AA338&amp;""))="SI",UPPER(TRIM(Datos!AA338&amp;""))="NO"),IF(ISNUMBER(Datos!AA338),AND(OR(AA$1005="",Datos!AA338&gt;=AA$1005),OR(AA$1006="",Datos!AA338&lt;=AA$1006)),FALSE),TRUE))))</f>
        <v>0.0</v>
      </c>
      <c r="AB338">
        <f>IF(Datos!AB338="",0,IF(AND(AB$1008&lt;&gt;"",Datos!AB338=AB$1008),0,IF(AB$1004=0,0,1-CHOOSE(AB$1004,IF(ISNUMBER(Datos!AB338),AND(OR(AB$1005="",Datos!AB338&gt;=AB$1005),OR(AB$1006="",Datos!AB338&lt;=AB$1006)),FALSE),IF(ISNUMBER(Datos!AB338),AND(Datos!AB338=INT(Datos!AB338),AND(OR(AB$1005="",Datos!AB338&gt;=AB$1005),OR(AB$1006="",Datos!AB338&lt;=AB$1006))),FALSE),OR(ISNUMBER(FIND(";"&amp;UPPER(TRIM(Datos!AB338&amp;""))&amp;"=",AB$1007)),ISNUMBER(FIND(";"&amp;UPPER(TRIM(Datos!AB338&amp;""))&amp;";",AB$1007))),OR(UPPER(TRIM(Datos!AB338&amp;""))="SÍ",UPPER(TRIM(Datos!AB338&amp;""))="SI",UPPER(TRIM(Datos!AB338&amp;""))="NO"),IF(ISNUMBER(Datos!AB338),AND(OR(AB$1005="",Datos!AB338&gt;=AB$1005),OR(AB$1006="",Datos!AB338&lt;=AB$1006)),FALSE),TRUE))))</f>
        <v>0.0</v>
      </c>
      <c r="AC338">
        <f>IF(Datos!AC338="",0,IF(AND(AC$1008&lt;&gt;"",Datos!AC338=AC$1008),0,IF(AC$1004=0,0,1-CHOOSE(AC$1004,IF(ISNUMBER(Datos!AC338),AND(OR(AC$1005="",Datos!AC338&gt;=AC$1005),OR(AC$1006="",Datos!AC338&lt;=AC$1006)),FALSE),IF(ISNUMBER(Datos!AC338),AND(Datos!AC338=INT(Datos!AC338),AND(OR(AC$1005="",Datos!AC338&gt;=AC$1005),OR(AC$1006="",Datos!AC338&lt;=AC$1006))),FALSE),OR(ISNUMBER(FIND(";"&amp;UPPER(TRIM(Datos!AC338&amp;""))&amp;"=",AC$1007)),ISNUMBER(FIND(";"&amp;UPPER(TRIM(Datos!AC338&amp;""))&amp;";",AC$1007))),OR(UPPER(TRIM(Datos!AC338&amp;""))="SÍ",UPPER(TRIM(Datos!AC338&amp;""))="SI",UPPER(TRIM(Datos!AC338&amp;""))="NO"),IF(ISNUMBER(Datos!AC338),AND(OR(AC$1005="",Datos!AC338&gt;=AC$1005),OR(AC$1006="",Datos!AC338&lt;=AC$1006)),FALSE),TRUE))))</f>
        <v>0.0</v>
      </c>
      <c r="AD338">
        <f>IF(Datos!AD338="",0,IF(AND(AD$1008&lt;&gt;"",Datos!AD338=AD$1008),0,IF(AD$1004=0,0,1-CHOOSE(AD$1004,IF(ISNUMBER(Datos!AD338),AND(OR(AD$1005="",Datos!AD338&gt;=AD$1005),OR(AD$1006="",Datos!AD338&lt;=AD$1006)),FALSE),IF(ISNUMBER(Datos!AD338),AND(Datos!AD338=INT(Datos!AD338),AND(OR(AD$1005="",Datos!AD338&gt;=AD$1005),OR(AD$1006="",Datos!AD338&lt;=AD$1006))),FALSE),OR(ISNUMBER(FIND(";"&amp;UPPER(TRIM(Datos!AD338&amp;""))&amp;"=",AD$1007)),ISNUMBER(FIND(";"&amp;UPPER(TRIM(Datos!AD338&amp;""))&amp;";",AD$1007))),OR(UPPER(TRIM(Datos!AD338&amp;""))="SÍ",UPPER(TRIM(Datos!AD338&amp;""))="SI",UPPER(TRIM(Datos!AD338&amp;""))="NO"),IF(ISNUMBER(Datos!AD338),AND(OR(AD$1005="",Datos!AD338&gt;=AD$1005),OR(AD$1006="",Datos!AD338&lt;=AD$1006)),FALSE),TRUE))))</f>
        <v>0.0</v>
      </c>
      <c r="AE338">
        <f>IF(Datos!AE338="",0,IF(AND(AE$1008&lt;&gt;"",Datos!AE338=AE$1008),0,IF(AE$1004=0,0,1-CHOOSE(AE$1004,IF(ISNUMBER(Datos!AE338),AND(OR(AE$1005="",Datos!AE338&gt;=AE$1005),OR(AE$1006="",Datos!AE338&lt;=AE$1006)),FALSE),IF(ISNUMBER(Datos!AE338),AND(Datos!AE338=INT(Datos!AE338),AND(OR(AE$1005="",Datos!AE338&gt;=AE$1005),OR(AE$1006="",Datos!AE338&lt;=AE$1006))),FALSE),OR(ISNUMBER(FIND(";"&amp;UPPER(TRIM(Datos!AE338&amp;""))&amp;"=",AE$1007)),ISNUMBER(FIND(";"&amp;UPPER(TRIM(Datos!AE338&amp;""))&amp;";",AE$1007))),OR(UPPER(TRIM(Datos!AE338&amp;""))="SÍ",UPPER(TRIM(Datos!AE338&amp;""))="SI",UPPER(TRIM(Datos!AE338&amp;""))="NO"),IF(ISNUMBER(Datos!AE338),AND(OR(AE$1005="",Datos!AE338&gt;=AE$1005),OR(AE$1006="",Datos!AE338&lt;=AE$1006)),FALSE),TRUE))))</f>
        <v>0.0</v>
      </c>
    </row>
    <row r="339" spans="2:31">
      <c r="B339">
        <f>IF(Datos!B339="",0,IF(AND(B$1008&lt;&gt;"",Datos!B339=B$1008),0,IF(B$1004=0,0,1-CHOOSE(B$1004,IF(ISNUMBER(Datos!B339),AND(OR(B$1005="",Datos!B339&gt;=B$1005),OR(B$1006="",Datos!B339&lt;=B$1006)),FALSE),IF(ISNUMBER(Datos!B339),AND(Datos!B339=INT(Datos!B339),AND(OR(B$1005="",Datos!B339&gt;=B$1005),OR(B$1006="",Datos!B339&lt;=B$1006))),FALSE),OR(ISNUMBER(FIND(";"&amp;UPPER(TRIM(Datos!B339&amp;""))&amp;"=",B$1007)),ISNUMBER(FIND(";"&amp;UPPER(TRIM(Datos!B339&amp;""))&amp;";",B$1007))),OR(UPPER(TRIM(Datos!B339&amp;""))="SÍ",UPPER(TRIM(Datos!B339&amp;""))="SI",UPPER(TRIM(Datos!B339&amp;""))="NO"),IF(ISNUMBER(Datos!B339),AND(OR(B$1005="",Datos!B339&gt;=B$1005),OR(B$1006="",Datos!B339&lt;=B$1006)),FALSE),TRUE))))</f>
        <v>0.0</v>
      </c>
      <c r="C339">
        <f>IF(Datos!C339="",0,IF(AND(C$1008&lt;&gt;"",Datos!C339=C$1008),0,IF(C$1004=0,0,1-CHOOSE(C$1004,IF(ISNUMBER(Datos!C339),AND(OR(C$1005="",Datos!C339&gt;=C$1005),OR(C$1006="",Datos!C339&lt;=C$1006)),FALSE),IF(ISNUMBER(Datos!C339),AND(Datos!C339=INT(Datos!C339),AND(OR(C$1005="",Datos!C339&gt;=C$1005),OR(C$1006="",Datos!C339&lt;=C$1006))),FALSE),OR(ISNUMBER(FIND(";"&amp;UPPER(TRIM(Datos!C339&amp;""))&amp;"=",C$1007)),ISNUMBER(FIND(";"&amp;UPPER(TRIM(Datos!C339&amp;""))&amp;";",C$1007))),OR(UPPER(TRIM(Datos!C339&amp;""))="SÍ",UPPER(TRIM(Datos!C339&amp;""))="SI",UPPER(TRIM(Datos!C339&amp;""))="NO"),IF(ISNUMBER(Datos!C339),AND(OR(C$1005="",Datos!C339&gt;=C$1005),OR(C$1006="",Datos!C339&lt;=C$1006)),FALSE),TRUE))))</f>
        <v>0.0</v>
      </c>
      <c r="D339">
        <f>IF(Datos!D339="",0,IF(AND(D$1008&lt;&gt;"",Datos!D339=D$1008),0,IF(D$1004=0,0,1-CHOOSE(D$1004,IF(ISNUMBER(Datos!D339),AND(OR(D$1005="",Datos!D339&gt;=D$1005),OR(D$1006="",Datos!D339&lt;=D$1006)),FALSE),IF(ISNUMBER(Datos!D339),AND(Datos!D339=INT(Datos!D339),AND(OR(D$1005="",Datos!D339&gt;=D$1005),OR(D$1006="",Datos!D339&lt;=D$1006))),FALSE),OR(ISNUMBER(FIND(";"&amp;UPPER(TRIM(Datos!D339&amp;""))&amp;"=",D$1007)),ISNUMBER(FIND(";"&amp;UPPER(TRIM(Datos!D339&amp;""))&amp;";",D$1007))),OR(UPPER(TRIM(Datos!D339&amp;""))="SÍ",UPPER(TRIM(Datos!D339&amp;""))="SI",UPPER(TRIM(Datos!D339&amp;""))="NO"),IF(ISNUMBER(Datos!D339),AND(OR(D$1005="",Datos!D339&gt;=D$1005),OR(D$1006="",Datos!D339&lt;=D$1006)),FALSE),TRUE))))</f>
        <v>0.0</v>
      </c>
      <c r="E339">
        <f>IF(Datos!E339="",0,IF(AND(E$1008&lt;&gt;"",Datos!E339=E$1008),0,IF(E$1004=0,0,1-CHOOSE(E$1004,IF(ISNUMBER(Datos!E339),AND(OR(E$1005="",Datos!E339&gt;=E$1005),OR(E$1006="",Datos!E339&lt;=E$1006)),FALSE),IF(ISNUMBER(Datos!E339),AND(Datos!E339=INT(Datos!E339),AND(OR(E$1005="",Datos!E339&gt;=E$1005),OR(E$1006="",Datos!E339&lt;=E$1006))),FALSE),OR(ISNUMBER(FIND(";"&amp;UPPER(TRIM(Datos!E339&amp;""))&amp;"=",E$1007)),ISNUMBER(FIND(";"&amp;UPPER(TRIM(Datos!E339&amp;""))&amp;";",E$1007))),OR(UPPER(TRIM(Datos!E339&amp;""))="SÍ",UPPER(TRIM(Datos!E339&amp;""))="SI",UPPER(TRIM(Datos!E339&amp;""))="NO"),IF(ISNUMBER(Datos!E339),AND(OR(E$1005="",Datos!E339&gt;=E$1005),OR(E$1006="",Datos!E339&lt;=E$1006)),FALSE),TRUE))))</f>
        <v>0.0</v>
      </c>
      <c r="F339">
        <f>IF(Datos!F339="",0,IF(AND(F$1008&lt;&gt;"",Datos!F339=F$1008),0,IF(F$1004=0,0,1-CHOOSE(F$1004,IF(ISNUMBER(Datos!F339),AND(OR(F$1005="",Datos!F339&gt;=F$1005),OR(F$1006="",Datos!F339&lt;=F$1006)),FALSE),IF(ISNUMBER(Datos!F339),AND(Datos!F339=INT(Datos!F339),AND(OR(F$1005="",Datos!F339&gt;=F$1005),OR(F$1006="",Datos!F339&lt;=F$1006))),FALSE),OR(ISNUMBER(FIND(";"&amp;UPPER(TRIM(Datos!F339&amp;""))&amp;"=",F$1007)),ISNUMBER(FIND(";"&amp;UPPER(TRIM(Datos!F339&amp;""))&amp;";",F$1007))),OR(UPPER(TRIM(Datos!F339&amp;""))="SÍ",UPPER(TRIM(Datos!F339&amp;""))="SI",UPPER(TRIM(Datos!F339&amp;""))="NO"),IF(ISNUMBER(Datos!F339),AND(OR(F$1005="",Datos!F339&gt;=F$1005),OR(F$1006="",Datos!F339&lt;=F$1006)),FALSE),TRUE))))</f>
        <v>0.0</v>
      </c>
      <c r="G339">
        <f>IF(Datos!G339="",0,IF(AND(G$1008&lt;&gt;"",Datos!G339=G$1008),0,IF(G$1004=0,0,1-CHOOSE(G$1004,IF(ISNUMBER(Datos!G339),AND(OR(G$1005="",Datos!G339&gt;=G$1005),OR(G$1006="",Datos!G339&lt;=G$1006)),FALSE),IF(ISNUMBER(Datos!G339),AND(Datos!G339=INT(Datos!G339),AND(OR(G$1005="",Datos!G339&gt;=G$1005),OR(G$1006="",Datos!G339&lt;=G$1006))),FALSE),OR(ISNUMBER(FIND(";"&amp;UPPER(TRIM(Datos!G339&amp;""))&amp;"=",G$1007)),ISNUMBER(FIND(";"&amp;UPPER(TRIM(Datos!G339&amp;""))&amp;";",G$1007))),OR(UPPER(TRIM(Datos!G339&amp;""))="SÍ",UPPER(TRIM(Datos!G339&amp;""))="SI",UPPER(TRIM(Datos!G339&amp;""))="NO"),IF(ISNUMBER(Datos!G339),AND(OR(G$1005="",Datos!G339&gt;=G$1005),OR(G$1006="",Datos!G339&lt;=G$1006)),FALSE),TRUE))))</f>
        <v>0.0</v>
      </c>
      <c r="H339">
        <f>IF(Datos!H339="",0,IF(AND(H$1008&lt;&gt;"",Datos!H339=H$1008),0,IF(H$1004=0,0,1-CHOOSE(H$1004,IF(ISNUMBER(Datos!H339),AND(OR(H$1005="",Datos!H339&gt;=H$1005),OR(H$1006="",Datos!H339&lt;=H$1006)),FALSE),IF(ISNUMBER(Datos!H339),AND(Datos!H339=INT(Datos!H339),AND(OR(H$1005="",Datos!H339&gt;=H$1005),OR(H$1006="",Datos!H339&lt;=H$1006))),FALSE),OR(ISNUMBER(FIND(";"&amp;UPPER(TRIM(Datos!H339&amp;""))&amp;"=",H$1007)),ISNUMBER(FIND(";"&amp;UPPER(TRIM(Datos!H339&amp;""))&amp;";",H$1007))),OR(UPPER(TRIM(Datos!H339&amp;""))="SÍ",UPPER(TRIM(Datos!H339&amp;""))="SI",UPPER(TRIM(Datos!H339&amp;""))="NO"),IF(ISNUMBER(Datos!H339),AND(OR(H$1005="",Datos!H339&gt;=H$1005),OR(H$1006="",Datos!H339&lt;=H$1006)),FALSE),TRUE))))</f>
        <v>0.0</v>
      </c>
      <c r="I339">
        <f>IF(Datos!I339="",0,IF(AND(I$1008&lt;&gt;"",Datos!I339=I$1008),0,IF(I$1004=0,0,1-CHOOSE(I$1004,IF(ISNUMBER(Datos!I339),AND(OR(I$1005="",Datos!I339&gt;=I$1005),OR(I$1006="",Datos!I339&lt;=I$1006)),FALSE),IF(ISNUMBER(Datos!I339),AND(Datos!I339=INT(Datos!I339),AND(OR(I$1005="",Datos!I339&gt;=I$1005),OR(I$1006="",Datos!I339&lt;=I$1006))),FALSE),OR(ISNUMBER(FIND(";"&amp;UPPER(TRIM(Datos!I339&amp;""))&amp;"=",I$1007)),ISNUMBER(FIND(";"&amp;UPPER(TRIM(Datos!I339&amp;""))&amp;";",I$1007))),OR(UPPER(TRIM(Datos!I339&amp;""))="SÍ",UPPER(TRIM(Datos!I339&amp;""))="SI",UPPER(TRIM(Datos!I339&amp;""))="NO"),IF(ISNUMBER(Datos!I339),AND(OR(I$1005="",Datos!I339&gt;=I$1005),OR(I$1006="",Datos!I339&lt;=I$1006)),FALSE),TRUE))))</f>
        <v>0.0</v>
      </c>
      <c r="J339">
        <f>IF(Datos!J339="",0,IF(AND(J$1008&lt;&gt;"",Datos!J339=J$1008),0,IF(J$1004=0,0,1-CHOOSE(J$1004,IF(ISNUMBER(Datos!J339),AND(OR(J$1005="",Datos!J339&gt;=J$1005),OR(J$1006="",Datos!J339&lt;=J$1006)),FALSE),IF(ISNUMBER(Datos!J339),AND(Datos!J339=INT(Datos!J339),AND(OR(J$1005="",Datos!J339&gt;=J$1005),OR(J$1006="",Datos!J339&lt;=J$1006))),FALSE),OR(ISNUMBER(FIND(";"&amp;UPPER(TRIM(Datos!J339&amp;""))&amp;"=",J$1007)),ISNUMBER(FIND(";"&amp;UPPER(TRIM(Datos!J339&amp;""))&amp;";",J$1007))),OR(UPPER(TRIM(Datos!J339&amp;""))="SÍ",UPPER(TRIM(Datos!J339&amp;""))="SI",UPPER(TRIM(Datos!J339&amp;""))="NO"),IF(ISNUMBER(Datos!J339),AND(OR(J$1005="",Datos!J339&gt;=J$1005),OR(J$1006="",Datos!J339&lt;=J$1006)),FALSE),TRUE))))</f>
        <v>0.0</v>
      </c>
      <c r="K339">
        <f>IF(Datos!K339="",0,IF(AND(K$1008&lt;&gt;"",Datos!K339=K$1008),0,IF(K$1004=0,0,1-CHOOSE(K$1004,IF(ISNUMBER(Datos!K339),AND(OR(K$1005="",Datos!K339&gt;=K$1005),OR(K$1006="",Datos!K339&lt;=K$1006)),FALSE),IF(ISNUMBER(Datos!K339),AND(Datos!K339=INT(Datos!K339),AND(OR(K$1005="",Datos!K339&gt;=K$1005),OR(K$1006="",Datos!K339&lt;=K$1006))),FALSE),OR(ISNUMBER(FIND(";"&amp;UPPER(TRIM(Datos!K339&amp;""))&amp;"=",K$1007)),ISNUMBER(FIND(";"&amp;UPPER(TRIM(Datos!K339&amp;""))&amp;";",K$1007))),OR(UPPER(TRIM(Datos!K339&amp;""))="SÍ",UPPER(TRIM(Datos!K339&amp;""))="SI",UPPER(TRIM(Datos!K339&amp;""))="NO"),IF(ISNUMBER(Datos!K339),AND(OR(K$1005="",Datos!K339&gt;=K$1005),OR(K$1006="",Datos!K339&lt;=K$1006)),FALSE),TRUE))))</f>
        <v>0.0</v>
      </c>
      <c r="L339">
        <f>IF(Datos!L339="",0,IF(AND(L$1008&lt;&gt;"",Datos!L339=L$1008),0,IF(L$1004=0,0,1-CHOOSE(L$1004,IF(ISNUMBER(Datos!L339),AND(OR(L$1005="",Datos!L339&gt;=L$1005),OR(L$1006="",Datos!L339&lt;=L$1006)),FALSE),IF(ISNUMBER(Datos!L339),AND(Datos!L339=INT(Datos!L339),AND(OR(L$1005="",Datos!L339&gt;=L$1005),OR(L$1006="",Datos!L339&lt;=L$1006))),FALSE),OR(ISNUMBER(FIND(";"&amp;UPPER(TRIM(Datos!L339&amp;""))&amp;"=",L$1007)),ISNUMBER(FIND(";"&amp;UPPER(TRIM(Datos!L339&amp;""))&amp;";",L$1007))),OR(UPPER(TRIM(Datos!L339&amp;""))="SÍ",UPPER(TRIM(Datos!L339&amp;""))="SI",UPPER(TRIM(Datos!L339&amp;""))="NO"),IF(ISNUMBER(Datos!L339),AND(OR(L$1005="",Datos!L339&gt;=L$1005),OR(L$1006="",Datos!L339&lt;=L$1006)),FALSE),TRUE))))</f>
        <v>0.0</v>
      </c>
      <c r="M339">
        <f>IF(Datos!M339="",0,IF(AND(M$1008&lt;&gt;"",Datos!M339=M$1008),0,IF(M$1004=0,0,1-CHOOSE(M$1004,IF(ISNUMBER(Datos!M339),AND(OR(M$1005="",Datos!M339&gt;=M$1005),OR(M$1006="",Datos!M339&lt;=M$1006)),FALSE),IF(ISNUMBER(Datos!M339),AND(Datos!M339=INT(Datos!M339),AND(OR(M$1005="",Datos!M339&gt;=M$1005),OR(M$1006="",Datos!M339&lt;=M$1006))),FALSE),OR(ISNUMBER(FIND(";"&amp;UPPER(TRIM(Datos!M339&amp;""))&amp;"=",M$1007)),ISNUMBER(FIND(";"&amp;UPPER(TRIM(Datos!M339&amp;""))&amp;";",M$1007))),OR(UPPER(TRIM(Datos!M339&amp;""))="SÍ",UPPER(TRIM(Datos!M339&amp;""))="SI",UPPER(TRIM(Datos!M339&amp;""))="NO"),IF(ISNUMBER(Datos!M339),AND(OR(M$1005="",Datos!M339&gt;=M$1005),OR(M$1006="",Datos!M339&lt;=M$1006)),FALSE),TRUE))))</f>
        <v>0.0</v>
      </c>
      <c r="N339">
        <f>IF(Datos!N339="",0,IF(AND(N$1008&lt;&gt;"",Datos!N339=N$1008),0,IF(N$1004=0,0,1-CHOOSE(N$1004,IF(ISNUMBER(Datos!N339),AND(OR(N$1005="",Datos!N339&gt;=N$1005),OR(N$1006="",Datos!N339&lt;=N$1006)),FALSE),IF(ISNUMBER(Datos!N339),AND(Datos!N339=INT(Datos!N339),AND(OR(N$1005="",Datos!N339&gt;=N$1005),OR(N$1006="",Datos!N339&lt;=N$1006))),FALSE),OR(ISNUMBER(FIND(";"&amp;UPPER(TRIM(Datos!N339&amp;""))&amp;"=",N$1007)),ISNUMBER(FIND(";"&amp;UPPER(TRIM(Datos!N339&amp;""))&amp;";",N$1007))),OR(UPPER(TRIM(Datos!N339&amp;""))="SÍ",UPPER(TRIM(Datos!N339&amp;""))="SI",UPPER(TRIM(Datos!N339&amp;""))="NO"),IF(ISNUMBER(Datos!N339),AND(OR(N$1005="",Datos!N339&gt;=N$1005),OR(N$1006="",Datos!N339&lt;=N$1006)),FALSE),TRUE))))</f>
        <v>0.0</v>
      </c>
      <c r="O339">
        <f>IF(Datos!O339="",0,IF(AND(O$1008&lt;&gt;"",Datos!O339=O$1008),0,IF(O$1004=0,0,1-CHOOSE(O$1004,IF(ISNUMBER(Datos!O339),AND(OR(O$1005="",Datos!O339&gt;=O$1005),OR(O$1006="",Datos!O339&lt;=O$1006)),FALSE),IF(ISNUMBER(Datos!O339),AND(Datos!O339=INT(Datos!O339),AND(OR(O$1005="",Datos!O339&gt;=O$1005),OR(O$1006="",Datos!O339&lt;=O$1006))),FALSE),OR(ISNUMBER(FIND(";"&amp;UPPER(TRIM(Datos!O339&amp;""))&amp;"=",O$1007)),ISNUMBER(FIND(";"&amp;UPPER(TRIM(Datos!O339&amp;""))&amp;";",O$1007))),OR(UPPER(TRIM(Datos!O339&amp;""))="SÍ",UPPER(TRIM(Datos!O339&amp;""))="SI",UPPER(TRIM(Datos!O339&amp;""))="NO"),IF(ISNUMBER(Datos!O339),AND(OR(O$1005="",Datos!O339&gt;=O$1005),OR(O$1006="",Datos!O339&lt;=O$1006)),FALSE),TRUE))))</f>
        <v>0.0</v>
      </c>
      <c r="P339">
        <f>IF(Datos!P339="",0,IF(AND(P$1008&lt;&gt;"",Datos!P339=P$1008),0,IF(P$1004=0,0,1-CHOOSE(P$1004,IF(ISNUMBER(Datos!P339),AND(OR(P$1005="",Datos!P339&gt;=P$1005),OR(P$1006="",Datos!P339&lt;=P$1006)),FALSE),IF(ISNUMBER(Datos!P339),AND(Datos!P339=INT(Datos!P339),AND(OR(P$1005="",Datos!P339&gt;=P$1005),OR(P$1006="",Datos!P339&lt;=P$1006))),FALSE),OR(ISNUMBER(FIND(";"&amp;UPPER(TRIM(Datos!P339&amp;""))&amp;"=",P$1007)),ISNUMBER(FIND(";"&amp;UPPER(TRIM(Datos!P339&amp;""))&amp;";",P$1007))),OR(UPPER(TRIM(Datos!P339&amp;""))="SÍ",UPPER(TRIM(Datos!P339&amp;""))="SI",UPPER(TRIM(Datos!P339&amp;""))="NO"),IF(ISNUMBER(Datos!P339),AND(OR(P$1005="",Datos!P339&gt;=P$1005),OR(P$1006="",Datos!P339&lt;=P$1006)),FALSE),TRUE))))</f>
        <v>0.0</v>
      </c>
      <c r="Q339">
        <f>IF(Datos!Q339="",0,IF(AND(Q$1008&lt;&gt;"",Datos!Q339=Q$1008),0,IF(Q$1004=0,0,1-CHOOSE(Q$1004,IF(ISNUMBER(Datos!Q339),AND(OR(Q$1005="",Datos!Q339&gt;=Q$1005),OR(Q$1006="",Datos!Q339&lt;=Q$1006)),FALSE),IF(ISNUMBER(Datos!Q339),AND(Datos!Q339=INT(Datos!Q339),AND(OR(Q$1005="",Datos!Q339&gt;=Q$1005),OR(Q$1006="",Datos!Q339&lt;=Q$1006))),FALSE),OR(ISNUMBER(FIND(";"&amp;UPPER(TRIM(Datos!Q339&amp;""))&amp;"=",Q$1007)),ISNUMBER(FIND(";"&amp;UPPER(TRIM(Datos!Q339&amp;""))&amp;";",Q$1007))),OR(UPPER(TRIM(Datos!Q339&amp;""))="SÍ",UPPER(TRIM(Datos!Q339&amp;""))="SI",UPPER(TRIM(Datos!Q339&amp;""))="NO"),IF(ISNUMBER(Datos!Q339),AND(OR(Q$1005="",Datos!Q339&gt;=Q$1005),OR(Q$1006="",Datos!Q339&lt;=Q$1006)),FALSE),TRUE))))</f>
        <v>0.0</v>
      </c>
      <c r="R339">
        <f>IF(Datos!R339="",0,IF(AND(R$1008&lt;&gt;"",Datos!R339=R$1008),0,IF(R$1004=0,0,1-CHOOSE(R$1004,IF(ISNUMBER(Datos!R339),AND(OR(R$1005="",Datos!R339&gt;=R$1005),OR(R$1006="",Datos!R339&lt;=R$1006)),FALSE),IF(ISNUMBER(Datos!R339),AND(Datos!R339=INT(Datos!R339),AND(OR(R$1005="",Datos!R339&gt;=R$1005),OR(R$1006="",Datos!R339&lt;=R$1006))),FALSE),OR(ISNUMBER(FIND(";"&amp;UPPER(TRIM(Datos!R339&amp;""))&amp;"=",R$1007)),ISNUMBER(FIND(";"&amp;UPPER(TRIM(Datos!R339&amp;""))&amp;";",R$1007))),OR(UPPER(TRIM(Datos!R339&amp;""))="SÍ",UPPER(TRIM(Datos!R339&amp;""))="SI",UPPER(TRIM(Datos!R339&amp;""))="NO"),IF(ISNUMBER(Datos!R339),AND(OR(R$1005="",Datos!R339&gt;=R$1005),OR(R$1006="",Datos!R339&lt;=R$1006)),FALSE),TRUE))))</f>
        <v>0.0</v>
      </c>
      <c r="S339">
        <f>IF(Datos!S339="",0,IF(AND(S$1008&lt;&gt;"",Datos!S339=S$1008),0,IF(S$1004=0,0,1-CHOOSE(S$1004,IF(ISNUMBER(Datos!S339),AND(OR(S$1005="",Datos!S339&gt;=S$1005),OR(S$1006="",Datos!S339&lt;=S$1006)),FALSE),IF(ISNUMBER(Datos!S339),AND(Datos!S339=INT(Datos!S339),AND(OR(S$1005="",Datos!S339&gt;=S$1005),OR(S$1006="",Datos!S339&lt;=S$1006))),FALSE),OR(ISNUMBER(FIND(";"&amp;UPPER(TRIM(Datos!S339&amp;""))&amp;"=",S$1007)),ISNUMBER(FIND(";"&amp;UPPER(TRIM(Datos!S339&amp;""))&amp;";",S$1007))),OR(UPPER(TRIM(Datos!S339&amp;""))="SÍ",UPPER(TRIM(Datos!S339&amp;""))="SI",UPPER(TRIM(Datos!S339&amp;""))="NO"),IF(ISNUMBER(Datos!S339),AND(OR(S$1005="",Datos!S339&gt;=S$1005),OR(S$1006="",Datos!S339&lt;=S$1006)),FALSE),TRUE))))</f>
        <v>0.0</v>
      </c>
      <c r="T339">
        <f>IF(Datos!T339="",0,IF(AND(T$1008&lt;&gt;"",Datos!T339=T$1008),0,IF(T$1004=0,0,1-CHOOSE(T$1004,IF(ISNUMBER(Datos!T339),AND(OR(T$1005="",Datos!T339&gt;=T$1005),OR(T$1006="",Datos!T339&lt;=T$1006)),FALSE),IF(ISNUMBER(Datos!T339),AND(Datos!T339=INT(Datos!T339),AND(OR(T$1005="",Datos!T339&gt;=T$1005),OR(T$1006="",Datos!T339&lt;=T$1006))),FALSE),OR(ISNUMBER(FIND(";"&amp;UPPER(TRIM(Datos!T339&amp;""))&amp;"=",T$1007)),ISNUMBER(FIND(";"&amp;UPPER(TRIM(Datos!T339&amp;""))&amp;";",T$1007))),OR(UPPER(TRIM(Datos!T339&amp;""))="SÍ",UPPER(TRIM(Datos!T339&amp;""))="SI",UPPER(TRIM(Datos!T339&amp;""))="NO"),IF(ISNUMBER(Datos!T339),AND(OR(T$1005="",Datos!T339&gt;=T$1005),OR(T$1006="",Datos!T339&lt;=T$1006)),FALSE),TRUE))))</f>
        <v>0.0</v>
      </c>
      <c r="U339">
        <f>IF(Datos!U339="",0,IF(AND(U$1008&lt;&gt;"",Datos!U339=U$1008),0,IF(U$1004=0,0,1-CHOOSE(U$1004,IF(ISNUMBER(Datos!U339),AND(OR(U$1005="",Datos!U339&gt;=U$1005),OR(U$1006="",Datos!U339&lt;=U$1006)),FALSE),IF(ISNUMBER(Datos!U339),AND(Datos!U339=INT(Datos!U339),AND(OR(U$1005="",Datos!U339&gt;=U$1005),OR(U$1006="",Datos!U339&lt;=U$1006))),FALSE),OR(ISNUMBER(FIND(";"&amp;UPPER(TRIM(Datos!U339&amp;""))&amp;"=",U$1007)),ISNUMBER(FIND(";"&amp;UPPER(TRIM(Datos!U339&amp;""))&amp;";",U$1007))),OR(UPPER(TRIM(Datos!U339&amp;""))="SÍ",UPPER(TRIM(Datos!U339&amp;""))="SI",UPPER(TRIM(Datos!U339&amp;""))="NO"),IF(ISNUMBER(Datos!U339),AND(OR(U$1005="",Datos!U339&gt;=U$1005),OR(U$1006="",Datos!U339&lt;=U$1006)),FALSE),TRUE))))</f>
        <v>0.0</v>
      </c>
      <c r="V339">
        <f>IF(Datos!V339="",0,IF(AND(V$1008&lt;&gt;"",Datos!V339=V$1008),0,IF(V$1004=0,0,1-CHOOSE(V$1004,IF(ISNUMBER(Datos!V339),AND(OR(V$1005="",Datos!V339&gt;=V$1005),OR(V$1006="",Datos!V339&lt;=V$1006)),FALSE),IF(ISNUMBER(Datos!V339),AND(Datos!V339=INT(Datos!V339),AND(OR(V$1005="",Datos!V339&gt;=V$1005),OR(V$1006="",Datos!V339&lt;=V$1006))),FALSE),OR(ISNUMBER(FIND(";"&amp;UPPER(TRIM(Datos!V339&amp;""))&amp;"=",V$1007)),ISNUMBER(FIND(";"&amp;UPPER(TRIM(Datos!V339&amp;""))&amp;";",V$1007))),OR(UPPER(TRIM(Datos!V339&amp;""))="SÍ",UPPER(TRIM(Datos!V339&amp;""))="SI",UPPER(TRIM(Datos!V339&amp;""))="NO"),IF(ISNUMBER(Datos!V339),AND(OR(V$1005="",Datos!V339&gt;=V$1005),OR(V$1006="",Datos!V339&lt;=V$1006)),FALSE),TRUE))))</f>
        <v>0.0</v>
      </c>
      <c r="W339">
        <f>IF(Datos!W339="",0,IF(AND(W$1008&lt;&gt;"",Datos!W339=W$1008),0,IF(W$1004=0,0,1-CHOOSE(W$1004,IF(ISNUMBER(Datos!W339),AND(OR(W$1005="",Datos!W339&gt;=W$1005),OR(W$1006="",Datos!W339&lt;=W$1006)),FALSE),IF(ISNUMBER(Datos!W339),AND(Datos!W339=INT(Datos!W339),AND(OR(W$1005="",Datos!W339&gt;=W$1005),OR(W$1006="",Datos!W339&lt;=W$1006))),FALSE),OR(ISNUMBER(FIND(";"&amp;UPPER(TRIM(Datos!W339&amp;""))&amp;"=",W$1007)),ISNUMBER(FIND(";"&amp;UPPER(TRIM(Datos!W339&amp;""))&amp;";",W$1007))),OR(UPPER(TRIM(Datos!W339&amp;""))="SÍ",UPPER(TRIM(Datos!W339&amp;""))="SI",UPPER(TRIM(Datos!W339&amp;""))="NO"),IF(ISNUMBER(Datos!W339),AND(OR(W$1005="",Datos!W339&gt;=W$1005),OR(W$1006="",Datos!W339&lt;=W$1006)),FALSE),TRUE))))</f>
        <v>0.0</v>
      </c>
      <c r="X339">
        <f>IF(Datos!X339="",0,IF(AND(X$1008&lt;&gt;"",Datos!X339=X$1008),0,IF(X$1004=0,0,1-CHOOSE(X$1004,IF(ISNUMBER(Datos!X339),AND(OR(X$1005="",Datos!X339&gt;=X$1005),OR(X$1006="",Datos!X339&lt;=X$1006)),FALSE),IF(ISNUMBER(Datos!X339),AND(Datos!X339=INT(Datos!X339),AND(OR(X$1005="",Datos!X339&gt;=X$1005),OR(X$1006="",Datos!X339&lt;=X$1006))),FALSE),OR(ISNUMBER(FIND(";"&amp;UPPER(TRIM(Datos!X339&amp;""))&amp;"=",X$1007)),ISNUMBER(FIND(";"&amp;UPPER(TRIM(Datos!X339&amp;""))&amp;";",X$1007))),OR(UPPER(TRIM(Datos!X339&amp;""))="SÍ",UPPER(TRIM(Datos!X339&amp;""))="SI",UPPER(TRIM(Datos!X339&amp;""))="NO"),IF(ISNUMBER(Datos!X339),AND(OR(X$1005="",Datos!X339&gt;=X$1005),OR(X$1006="",Datos!X339&lt;=X$1006)),FALSE),TRUE))))</f>
        <v>0.0</v>
      </c>
      <c r="Y339">
        <f>IF(Datos!Y339="",0,IF(AND(Y$1008&lt;&gt;"",Datos!Y339=Y$1008),0,IF(Y$1004=0,0,1-CHOOSE(Y$1004,IF(ISNUMBER(Datos!Y339),AND(OR(Y$1005="",Datos!Y339&gt;=Y$1005),OR(Y$1006="",Datos!Y339&lt;=Y$1006)),FALSE),IF(ISNUMBER(Datos!Y339),AND(Datos!Y339=INT(Datos!Y339),AND(OR(Y$1005="",Datos!Y339&gt;=Y$1005),OR(Y$1006="",Datos!Y339&lt;=Y$1006))),FALSE),OR(ISNUMBER(FIND(";"&amp;UPPER(TRIM(Datos!Y339&amp;""))&amp;"=",Y$1007)),ISNUMBER(FIND(";"&amp;UPPER(TRIM(Datos!Y339&amp;""))&amp;";",Y$1007))),OR(UPPER(TRIM(Datos!Y339&amp;""))="SÍ",UPPER(TRIM(Datos!Y339&amp;""))="SI",UPPER(TRIM(Datos!Y339&amp;""))="NO"),IF(ISNUMBER(Datos!Y339),AND(OR(Y$1005="",Datos!Y339&gt;=Y$1005),OR(Y$1006="",Datos!Y339&lt;=Y$1006)),FALSE),TRUE))))</f>
        <v>0.0</v>
      </c>
      <c r="Z339">
        <f>IF(Datos!Z339="",0,IF(AND(Z$1008&lt;&gt;"",Datos!Z339=Z$1008),0,IF(Z$1004=0,0,1-CHOOSE(Z$1004,IF(ISNUMBER(Datos!Z339),AND(OR(Z$1005="",Datos!Z339&gt;=Z$1005),OR(Z$1006="",Datos!Z339&lt;=Z$1006)),FALSE),IF(ISNUMBER(Datos!Z339),AND(Datos!Z339=INT(Datos!Z339),AND(OR(Z$1005="",Datos!Z339&gt;=Z$1005),OR(Z$1006="",Datos!Z339&lt;=Z$1006))),FALSE),OR(ISNUMBER(FIND(";"&amp;UPPER(TRIM(Datos!Z339&amp;""))&amp;"=",Z$1007)),ISNUMBER(FIND(";"&amp;UPPER(TRIM(Datos!Z339&amp;""))&amp;";",Z$1007))),OR(UPPER(TRIM(Datos!Z339&amp;""))="SÍ",UPPER(TRIM(Datos!Z339&amp;""))="SI",UPPER(TRIM(Datos!Z339&amp;""))="NO"),IF(ISNUMBER(Datos!Z339),AND(OR(Z$1005="",Datos!Z339&gt;=Z$1005),OR(Z$1006="",Datos!Z339&lt;=Z$1006)),FALSE),TRUE))))</f>
        <v>0.0</v>
      </c>
      <c r="AA339">
        <f>IF(Datos!AA339="",0,IF(AND(AA$1008&lt;&gt;"",Datos!AA339=AA$1008),0,IF(AA$1004=0,0,1-CHOOSE(AA$1004,IF(ISNUMBER(Datos!AA339),AND(OR(AA$1005="",Datos!AA339&gt;=AA$1005),OR(AA$1006="",Datos!AA339&lt;=AA$1006)),FALSE),IF(ISNUMBER(Datos!AA339),AND(Datos!AA339=INT(Datos!AA339),AND(OR(AA$1005="",Datos!AA339&gt;=AA$1005),OR(AA$1006="",Datos!AA339&lt;=AA$1006))),FALSE),OR(ISNUMBER(FIND(";"&amp;UPPER(TRIM(Datos!AA339&amp;""))&amp;"=",AA$1007)),ISNUMBER(FIND(";"&amp;UPPER(TRIM(Datos!AA339&amp;""))&amp;";",AA$1007))),OR(UPPER(TRIM(Datos!AA339&amp;""))="SÍ",UPPER(TRIM(Datos!AA339&amp;""))="SI",UPPER(TRIM(Datos!AA339&amp;""))="NO"),IF(ISNUMBER(Datos!AA339),AND(OR(AA$1005="",Datos!AA339&gt;=AA$1005),OR(AA$1006="",Datos!AA339&lt;=AA$1006)),FALSE),TRUE))))</f>
        <v>0.0</v>
      </c>
      <c r="AB339">
        <f>IF(Datos!AB339="",0,IF(AND(AB$1008&lt;&gt;"",Datos!AB339=AB$1008),0,IF(AB$1004=0,0,1-CHOOSE(AB$1004,IF(ISNUMBER(Datos!AB339),AND(OR(AB$1005="",Datos!AB339&gt;=AB$1005),OR(AB$1006="",Datos!AB339&lt;=AB$1006)),FALSE),IF(ISNUMBER(Datos!AB339),AND(Datos!AB339=INT(Datos!AB339),AND(OR(AB$1005="",Datos!AB339&gt;=AB$1005),OR(AB$1006="",Datos!AB339&lt;=AB$1006))),FALSE),OR(ISNUMBER(FIND(";"&amp;UPPER(TRIM(Datos!AB339&amp;""))&amp;"=",AB$1007)),ISNUMBER(FIND(";"&amp;UPPER(TRIM(Datos!AB339&amp;""))&amp;";",AB$1007))),OR(UPPER(TRIM(Datos!AB339&amp;""))="SÍ",UPPER(TRIM(Datos!AB339&amp;""))="SI",UPPER(TRIM(Datos!AB339&amp;""))="NO"),IF(ISNUMBER(Datos!AB339),AND(OR(AB$1005="",Datos!AB339&gt;=AB$1005),OR(AB$1006="",Datos!AB339&lt;=AB$1006)),FALSE),TRUE))))</f>
        <v>0.0</v>
      </c>
      <c r="AC339">
        <f>IF(Datos!AC339="",0,IF(AND(AC$1008&lt;&gt;"",Datos!AC339=AC$1008),0,IF(AC$1004=0,0,1-CHOOSE(AC$1004,IF(ISNUMBER(Datos!AC339),AND(OR(AC$1005="",Datos!AC339&gt;=AC$1005),OR(AC$1006="",Datos!AC339&lt;=AC$1006)),FALSE),IF(ISNUMBER(Datos!AC339),AND(Datos!AC339=INT(Datos!AC339),AND(OR(AC$1005="",Datos!AC339&gt;=AC$1005),OR(AC$1006="",Datos!AC339&lt;=AC$1006))),FALSE),OR(ISNUMBER(FIND(";"&amp;UPPER(TRIM(Datos!AC339&amp;""))&amp;"=",AC$1007)),ISNUMBER(FIND(";"&amp;UPPER(TRIM(Datos!AC339&amp;""))&amp;";",AC$1007))),OR(UPPER(TRIM(Datos!AC339&amp;""))="SÍ",UPPER(TRIM(Datos!AC339&amp;""))="SI",UPPER(TRIM(Datos!AC339&amp;""))="NO"),IF(ISNUMBER(Datos!AC339),AND(OR(AC$1005="",Datos!AC339&gt;=AC$1005),OR(AC$1006="",Datos!AC339&lt;=AC$1006)),FALSE),TRUE))))</f>
        <v>0.0</v>
      </c>
      <c r="AD339">
        <f>IF(Datos!AD339="",0,IF(AND(AD$1008&lt;&gt;"",Datos!AD339=AD$1008),0,IF(AD$1004=0,0,1-CHOOSE(AD$1004,IF(ISNUMBER(Datos!AD339),AND(OR(AD$1005="",Datos!AD339&gt;=AD$1005),OR(AD$1006="",Datos!AD339&lt;=AD$1006)),FALSE),IF(ISNUMBER(Datos!AD339),AND(Datos!AD339=INT(Datos!AD339),AND(OR(AD$1005="",Datos!AD339&gt;=AD$1005),OR(AD$1006="",Datos!AD339&lt;=AD$1006))),FALSE),OR(ISNUMBER(FIND(";"&amp;UPPER(TRIM(Datos!AD339&amp;""))&amp;"=",AD$1007)),ISNUMBER(FIND(";"&amp;UPPER(TRIM(Datos!AD339&amp;""))&amp;";",AD$1007))),OR(UPPER(TRIM(Datos!AD339&amp;""))="SÍ",UPPER(TRIM(Datos!AD339&amp;""))="SI",UPPER(TRIM(Datos!AD339&amp;""))="NO"),IF(ISNUMBER(Datos!AD339),AND(OR(AD$1005="",Datos!AD339&gt;=AD$1005),OR(AD$1006="",Datos!AD339&lt;=AD$1006)),FALSE),TRUE))))</f>
        <v>0.0</v>
      </c>
      <c r="AE339">
        <f>IF(Datos!AE339="",0,IF(AND(AE$1008&lt;&gt;"",Datos!AE339=AE$1008),0,IF(AE$1004=0,0,1-CHOOSE(AE$1004,IF(ISNUMBER(Datos!AE339),AND(OR(AE$1005="",Datos!AE339&gt;=AE$1005),OR(AE$1006="",Datos!AE339&lt;=AE$1006)),FALSE),IF(ISNUMBER(Datos!AE339),AND(Datos!AE339=INT(Datos!AE339),AND(OR(AE$1005="",Datos!AE339&gt;=AE$1005),OR(AE$1006="",Datos!AE339&lt;=AE$1006))),FALSE),OR(ISNUMBER(FIND(";"&amp;UPPER(TRIM(Datos!AE339&amp;""))&amp;"=",AE$1007)),ISNUMBER(FIND(";"&amp;UPPER(TRIM(Datos!AE339&amp;""))&amp;";",AE$1007))),OR(UPPER(TRIM(Datos!AE339&amp;""))="SÍ",UPPER(TRIM(Datos!AE339&amp;""))="SI",UPPER(TRIM(Datos!AE339&amp;""))="NO"),IF(ISNUMBER(Datos!AE339),AND(OR(AE$1005="",Datos!AE339&gt;=AE$1005),OR(AE$1006="",Datos!AE339&lt;=AE$1006)),FALSE),TRUE))))</f>
        <v>0.0</v>
      </c>
    </row>
    <row r="340" spans="2:31">
      <c r="B340">
        <f>IF(Datos!B340="",0,IF(AND(B$1008&lt;&gt;"",Datos!B340=B$1008),0,IF(B$1004=0,0,1-CHOOSE(B$1004,IF(ISNUMBER(Datos!B340),AND(OR(B$1005="",Datos!B340&gt;=B$1005),OR(B$1006="",Datos!B340&lt;=B$1006)),FALSE),IF(ISNUMBER(Datos!B340),AND(Datos!B340=INT(Datos!B340),AND(OR(B$1005="",Datos!B340&gt;=B$1005),OR(B$1006="",Datos!B340&lt;=B$1006))),FALSE),OR(ISNUMBER(FIND(";"&amp;UPPER(TRIM(Datos!B340&amp;""))&amp;"=",B$1007)),ISNUMBER(FIND(";"&amp;UPPER(TRIM(Datos!B340&amp;""))&amp;";",B$1007))),OR(UPPER(TRIM(Datos!B340&amp;""))="SÍ",UPPER(TRIM(Datos!B340&amp;""))="SI",UPPER(TRIM(Datos!B340&amp;""))="NO"),IF(ISNUMBER(Datos!B340),AND(OR(B$1005="",Datos!B340&gt;=B$1005),OR(B$1006="",Datos!B340&lt;=B$1006)),FALSE),TRUE))))</f>
        <v>0.0</v>
      </c>
      <c r="C340">
        <f>IF(Datos!C340="",0,IF(AND(C$1008&lt;&gt;"",Datos!C340=C$1008),0,IF(C$1004=0,0,1-CHOOSE(C$1004,IF(ISNUMBER(Datos!C340),AND(OR(C$1005="",Datos!C340&gt;=C$1005),OR(C$1006="",Datos!C340&lt;=C$1006)),FALSE),IF(ISNUMBER(Datos!C340),AND(Datos!C340=INT(Datos!C340),AND(OR(C$1005="",Datos!C340&gt;=C$1005),OR(C$1006="",Datos!C340&lt;=C$1006))),FALSE),OR(ISNUMBER(FIND(";"&amp;UPPER(TRIM(Datos!C340&amp;""))&amp;"=",C$1007)),ISNUMBER(FIND(";"&amp;UPPER(TRIM(Datos!C340&amp;""))&amp;";",C$1007))),OR(UPPER(TRIM(Datos!C340&amp;""))="SÍ",UPPER(TRIM(Datos!C340&amp;""))="SI",UPPER(TRIM(Datos!C340&amp;""))="NO"),IF(ISNUMBER(Datos!C340),AND(OR(C$1005="",Datos!C340&gt;=C$1005),OR(C$1006="",Datos!C340&lt;=C$1006)),FALSE),TRUE))))</f>
        <v>0.0</v>
      </c>
      <c r="D340">
        <f>IF(Datos!D340="",0,IF(AND(D$1008&lt;&gt;"",Datos!D340=D$1008),0,IF(D$1004=0,0,1-CHOOSE(D$1004,IF(ISNUMBER(Datos!D340),AND(OR(D$1005="",Datos!D340&gt;=D$1005),OR(D$1006="",Datos!D340&lt;=D$1006)),FALSE),IF(ISNUMBER(Datos!D340),AND(Datos!D340=INT(Datos!D340),AND(OR(D$1005="",Datos!D340&gt;=D$1005),OR(D$1006="",Datos!D340&lt;=D$1006))),FALSE),OR(ISNUMBER(FIND(";"&amp;UPPER(TRIM(Datos!D340&amp;""))&amp;"=",D$1007)),ISNUMBER(FIND(";"&amp;UPPER(TRIM(Datos!D340&amp;""))&amp;";",D$1007))),OR(UPPER(TRIM(Datos!D340&amp;""))="SÍ",UPPER(TRIM(Datos!D340&amp;""))="SI",UPPER(TRIM(Datos!D340&amp;""))="NO"),IF(ISNUMBER(Datos!D340),AND(OR(D$1005="",Datos!D340&gt;=D$1005),OR(D$1006="",Datos!D340&lt;=D$1006)),FALSE),TRUE))))</f>
        <v>0.0</v>
      </c>
      <c r="E340">
        <f>IF(Datos!E340="",0,IF(AND(E$1008&lt;&gt;"",Datos!E340=E$1008),0,IF(E$1004=0,0,1-CHOOSE(E$1004,IF(ISNUMBER(Datos!E340),AND(OR(E$1005="",Datos!E340&gt;=E$1005),OR(E$1006="",Datos!E340&lt;=E$1006)),FALSE),IF(ISNUMBER(Datos!E340),AND(Datos!E340=INT(Datos!E340),AND(OR(E$1005="",Datos!E340&gt;=E$1005),OR(E$1006="",Datos!E340&lt;=E$1006))),FALSE),OR(ISNUMBER(FIND(";"&amp;UPPER(TRIM(Datos!E340&amp;""))&amp;"=",E$1007)),ISNUMBER(FIND(";"&amp;UPPER(TRIM(Datos!E340&amp;""))&amp;";",E$1007))),OR(UPPER(TRIM(Datos!E340&amp;""))="SÍ",UPPER(TRIM(Datos!E340&amp;""))="SI",UPPER(TRIM(Datos!E340&amp;""))="NO"),IF(ISNUMBER(Datos!E340),AND(OR(E$1005="",Datos!E340&gt;=E$1005),OR(E$1006="",Datos!E340&lt;=E$1006)),FALSE),TRUE))))</f>
        <v>0.0</v>
      </c>
      <c r="F340">
        <f>IF(Datos!F340="",0,IF(AND(F$1008&lt;&gt;"",Datos!F340=F$1008),0,IF(F$1004=0,0,1-CHOOSE(F$1004,IF(ISNUMBER(Datos!F340),AND(OR(F$1005="",Datos!F340&gt;=F$1005),OR(F$1006="",Datos!F340&lt;=F$1006)),FALSE),IF(ISNUMBER(Datos!F340),AND(Datos!F340=INT(Datos!F340),AND(OR(F$1005="",Datos!F340&gt;=F$1005),OR(F$1006="",Datos!F340&lt;=F$1006))),FALSE),OR(ISNUMBER(FIND(";"&amp;UPPER(TRIM(Datos!F340&amp;""))&amp;"=",F$1007)),ISNUMBER(FIND(";"&amp;UPPER(TRIM(Datos!F340&amp;""))&amp;";",F$1007))),OR(UPPER(TRIM(Datos!F340&amp;""))="SÍ",UPPER(TRIM(Datos!F340&amp;""))="SI",UPPER(TRIM(Datos!F340&amp;""))="NO"),IF(ISNUMBER(Datos!F340),AND(OR(F$1005="",Datos!F340&gt;=F$1005),OR(F$1006="",Datos!F340&lt;=F$1006)),FALSE),TRUE))))</f>
        <v>0.0</v>
      </c>
      <c r="G340">
        <f>IF(Datos!G340="",0,IF(AND(G$1008&lt;&gt;"",Datos!G340=G$1008),0,IF(G$1004=0,0,1-CHOOSE(G$1004,IF(ISNUMBER(Datos!G340),AND(OR(G$1005="",Datos!G340&gt;=G$1005),OR(G$1006="",Datos!G340&lt;=G$1006)),FALSE),IF(ISNUMBER(Datos!G340),AND(Datos!G340=INT(Datos!G340),AND(OR(G$1005="",Datos!G340&gt;=G$1005),OR(G$1006="",Datos!G340&lt;=G$1006))),FALSE),OR(ISNUMBER(FIND(";"&amp;UPPER(TRIM(Datos!G340&amp;""))&amp;"=",G$1007)),ISNUMBER(FIND(";"&amp;UPPER(TRIM(Datos!G340&amp;""))&amp;";",G$1007))),OR(UPPER(TRIM(Datos!G340&amp;""))="SÍ",UPPER(TRIM(Datos!G340&amp;""))="SI",UPPER(TRIM(Datos!G340&amp;""))="NO"),IF(ISNUMBER(Datos!G340),AND(OR(G$1005="",Datos!G340&gt;=G$1005),OR(G$1006="",Datos!G340&lt;=G$1006)),FALSE),TRUE))))</f>
        <v>0.0</v>
      </c>
      <c r="H340">
        <f>IF(Datos!H340="",0,IF(AND(H$1008&lt;&gt;"",Datos!H340=H$1008),0,IF(H$1004=0,0,1-CHOOSE(H$1004,IF(ISNUMBER(Datos!H340),AND(OR(H$1005="",Datos!H340&gt;=H$1005),OR(H$1006="",Datos!H340&lt;=H$1006)),FALSE),IF(ISNUMBER(Datos!H340),AND(Datos!H340=INT(Datos!H340),AND(OR(H$1005="",Datos!H340&gt;=H$1005),OR(H$1006="",Datos!H340&lt;=H$1006))),FALSE),OR(ISNUMBER(FIND(";"&amp;UPPER(TRIM(Datos!H340&amp;""))&amp;"=",H$1007)),ISNUMBER(FIND(";"&amp;UPPER(TRIM(Datos!H340&amp;""))&amp;";",H$1007))),OR(UPPER(TRIM(Datos!H340&amp;""))="SÍ",UPPER(TRIM(Datos!H340&amp;""))="SI",UPPER(TRIM(Datos!H340&amp;""))="NO"),IF(ISNUMBER(Datos!H340),AND(OR(H$1005="",Datos!H340&gt;=H$1005),OR(H$1006="",Datos!H340&lt;=H$1006)),FALSE),TRUE))))</f>
        <v>0.0</v>
      </c>
      <c r="I340">
        <f>IF(Datos!I340="",0,IF(AND(I$1008&lt;&gt;"",Datos!I340=I$1008),0,IF(I$1004=0,0,1-CHOOSE(I$1004,IF(ISNUMBER(Datos!I340),AND(OR(I$1005="",Datos!I340&gt;=I$1005),OR(I$1006="",Datos!I340&lt;=I$1006)),FALSE),IF(ISNUMBER(Datos!I340),AND(Datos!I340=INT(Datos!I340),AND(OR(I$1005="",Datos!I340&gt;=I$1005),OR(I$1006="",Datos!I340&lt;=I$1006))),FALSE),OR(ISNUMBER(FIND(";"&amp;UPPER(TRIM(Datos!I340&amp;""))&amp;"=",I$1007)),ISNUMBER(FIND(";"&amp;UPPER(TRIM(Datos!I340&amp;""))&amp;";",I$1007))),OR(UPPER(TRIM(Datos!I340&amp;""))="SÍ",UPPER(TRIM(Datos!I340&amp;""))="SI",UPPER(TRIM(Datos!I340&amp;""))="NO"),IF(ISNUMBER(Datos!I340),AND(OR(I$1005="",Datos!I340&gt;=I$1005),OR(I$1006="",Datos!I340&lt;=I$1006)),FALSE),TRUE))))</f>
        <v>0.0</v>
      </c>
      <c r="J340">
        <f>IF(Datos!J340="",0,IF(AND(J$1008&lt;&gt;"",Datos!J340=J$1008),0,IF(J$1004=0,0,1-CHOOSE(J$1004,IF(ISNUMBER(Datos!J340),AND(OR(J$1005="",Datos!J340&gt;=J$1005),OR(J$1006="",Datos!J340&lt;=J$1006)),FALSE),IF(ISNUMBER(Datos!J340),AND(Datos!J340=INT(Datos!J340),AND(OR(J$1005="",Datos!J340&gt;=J$1005),OR(J$1006="",Datos!J340&lt;=J$1006))),FALSE),OR(ISNUMBER(FIND(";"&amp;UPPER(TRIM(Datos!J340&amp;""))&amp;"=",J$1007)),ISNUMBER(FIND(";"&amp;UPPER(TRIM(Datos!J340&amp;""))&amp;";",J$1007))),OR(UPPER(TRIM(Datos!J340&amp;""))="SÍ",UPPER(TRIM(Datos!J340&amp;""))="SI",UPPER(TRIM(Datos!J340&amp;""))="NO"),IF(ISNUMBER(Datos!J340),AND(OR(J$1005="",Datos!J340&gt;=J$1005),OR(J$1006="",Datos!J340&lt;=J$1006)),FALSE),TRUE))))</f>
        <v>0.0</v>
      </c>
      <c r="K340">
        <f>IF(Datos!K340="",0,IF(AND(K$1008&lt;&gt;"",Datos!K340=K$1008),0,IF(K$1004=0,0,1-CHOOSE(K$1004,IF(ISNUMBER(Datos!K340),AND(OR(K$1005="",Datos!K340&gt;=K$1005),OR(K$1006="",Datos!K340&lt;=K$1006)),FALSE),IF(ISNUMBER(Datos!K340),AND(Datos!K340=INT(Datos!K340),AND(OR(K$1005="",Datos!K340&gt;=K$1005),OR(K$1006="",Datos!K340&lt;=K$1006))),FALSE),OR(ISNUMBER(FIND(";"&amp;UPPER(TRIM(Datos!K340&amp;""))&amp;"=",K$1007)),ISNUMBER(FIND(";"&amp;UPPER(TRIM(Datos!K340&amp;""))&amp;";",K$1007))),OR(UPPER(TRIM(Datos!K340&amp;""))="SÍ",UPPER(TRIM(Datos!K340&amp;""))="SI",UPPER(TRIM(Datos!K340&amp;""))="NO"),IF(ISNUMBER(Datos!K340),AND(OR(K$1005="",Datos!K340&gt;=K$1005),OR(K$1006="",Datos!K340&lt;=K$1006)),FALSE),TRUE))))</f>
        <v>0.0</v>
      </c>
      <c r="L340">
        <f>IF(Datos!L340="",0,IF(AND(L$1008&lt;&gt;"",Datos!L340=L$1008),0,IF(L$1004=0,0,1-CHOOSE(L$1004,IF(ISNUMBER(Datos!L340),AND(OR(L$1005="",Datos!L340&gt;=L$1005),OR(L$1006="",Datos!L340&lt;=L$1006)),FALSE),IF(ISNUMBER(Datos!L340),AND(Datos!L340=INT(Datos!L340),AND(OR(L$1005="",Datos!L340&gt;=L$1005),OR(L$1006="",Datos!L340&lt;=L$1006))),FALSE),OR(ISNUMBER(FIND(";"&amp;UPPER(TRIM(Datos!L340&amp;""))&amp;"=",L$1007)),ISNUMBER(FIND(";"&amp;UPPER(TRIM(Datos!L340&amp;""))&amp;";",L$1007))),OR(UPPER(TRIM(Datos!L340&amp;""))="SÍ",UPPER(TRIM(Datos!L340&amp;""))="SI",UPPER(TRIM(Datos!L340&amp;""))="NO"),IF(ISNUMBER(Datos!L340),AND(OR(L$1005="",Datos!L340&gt;=L$1005),OR(L$1006="",Datos!L340&lt;=L$1006)),FALSE),TRUE))))</f>
        <v>0.0</v>
      </c>
      <c r="M340">
        <f>IF(Datos!M340="",0,IF(AND(M$1008&lt;&gt;"",Datos!M340=M$1008),0,IF(M$1004=0,0,1-CHOOSE(M$1004,IF(ISNUMBER(Datos!M340),AND(OR(M$1005="",Datos!M340&gt;=M$1005),OR(M$1006="",Datos!M340&lt;=M$1006)),FALSE),IF(ISNUMBER(Datos!M340),AND(Datos!M340=INT(Datos!M340),AND(OR(M$1005="",Datos!M340&gt;=M$1005),OR(M$1006="",Datos!M340&lt;=M$1006))),FALSE),OR(ISNUMBER(FIND(";"&amp;UPPER(TRIM(Datos!M340&amp;""))&amp;"=",M$1007)),ISNUMBER(FIND(";"&amp;UPPER(TRIM(Datos!M340&amp;""))&amp;";",M$1007))),OR(UPPER(TRIM(Datos!M340&amp;""))="SÍ",UPPER(TRIM(Datos!M340&amp;""))="SI",UPPER(TRIM(Datos!M340&amp;""))="NO"),IF(ISNUMBER(Datos!M340),AND(OR(M$1005="",Datos!M340&gt;=M$1005),OR(M$1006="",Datos!M340&lt;=M$1006)),FALSE),TRUE))))</f>
        <v>0.0</v>
      </c>
      <c r="N340">
        <f>IF(Datos!N340="",0,IF(AND(N$1008&lt;&gt;"",Datos!N340=N$1008),0,IF(N$1004=0,0,1-CHOOSE(N$1004,IF(ISNUMBER(Datos!N340),AND(OR(N$1005="",Datos!N340&gt;=N$1005),OR(N$1006="",Datos!N340&lt;=N$1006)),FALSE),IF(ISNUMBER(Datos!N340),AND(Datos!N340=INT(Datos!N340),AND(OR(N$1005="",Datos!N340&gt;=N$1005),OR(N$1006="",Datos!N340&lt;=N$1006))),FALSE),OR(ISNUMBER(FIND(";"&amp;UPPER(TRIM(Datos!N340&amp;""))&amp;"=",N$1007)),ISNUMBER(FIND(";"&amp;UPPER(TRIM(Datos!N340&amp;""))&amp;";",N$1007))),OR(UPPER(TRIM(Datos!N340&amp;""))="SÍ",UPPER(TRIM(Datos!N340&amp;""))="SI",UPPER(TRIM(Datos!N340&amp;""))="NO"),IF(ISNUMBER(Datos!N340),AND(OR(N$1005="",Datos!N340&gt;=N$1005),OR(N$1006="",Datos!N340&lt;=N$1006)),FALSE),TRUE))))</f>
        <v>0.0</v>
      </c>
      <c r="O340">
        <f>IF(Datos!O340="",0,IF(AND(O$1008&lt;&gt;"",Datos!O340=O$1008),0,IF(O$1004=0,0,1-CHOOSE(O$1004,IF(ISNUMBER(Datos!O340),AND(OR(O$1005="",Datos!O340&gt;=O$1005),OR(O$1006="",Datos!O340&lt;=O$1006)),FALSE),IF(ISNUMBER(Datos!O340),AND(Datos!O340=INT(Datos!O340),AND(OR(O$1005="",Datos!O340&gt;=O$1005),OR(O$1006="",Datos!O340&lt;=O$1006))),FALSE),OR(ISNUMBER(FIND(";"&amp;UPPER(TRIM(Datos!O340&amp;""))&amp;"=",O$1007)),ISNUMBER(FIND(";"&amp;UPPER(TRIM(Datos!O340&amp;""))&amp;";",O$1007))),OR(UPPER(TRIM(Datos!O340&amp;""))="SÍ",UPPER(TRIM(Datos!O340&amp;""))="SI",UPPER(TRIM(Datos!O340&amp;""))="NO"),IF(ISNUMBER(Datos!O340),AND(OR(O$1005="",Datos!O340&gt;=O$1005),OR(O$1006="",Datos!O340&lt;=O$1006)),FALSE),TRUE))))</f>
        <v>0.0</v>
      </c>
      <c r="P340">
        <f>IF(Datos!P340="",0,IF(AND(P$1008&lt;&gt;"",Datos!P340=P$1008),0,IF(P$1004=0,0,1-CHOOSE(P$1004,IF(ISNUMBER(Datos!P340),AND(OR(P$1005="",Datos!P340&gt;=P$1005),OR(P$1006="",Datos!P340&lt;=P$1006)),FALSE),IF(ISNUMBER(Datos!P340),AND(Datos!P340=INT(Datos!P340),AND(OR(P$1005="",Datos!P340&gt;=P$1005),OR(P$1006="",Datos!P340&lt;=P$1006))),FALSE),OR(ISNUMBER(FIND(";"&amp;UPPER(TRIM(Datos!P340&amp;""))&amp;"=",P$1007)),ISNUMBER(FIND(";"&amp;UPPER(TRIM(Datos!P340&amp;""))&amp;";",P$1007))),OR(UPPER(TRIM(Datos!P340&amp;""))="SÍ",UPPER(TRIM(Datos!P340&amp;""))="SI",UPPER(TRIM(Datos!P340&amp;""))="NO"),IF(ISNUMBER(Datos!P340),AND(OR(P$1005="",Datos!P340&gt;=P$1005),OR(P$1006="",Datos!P340&lt;=P$1006)),FALSE),TRUE))))</f>
        <v>0.0</v>
      </c>
      <c r="Q340">
        <f>IF(Datos!Q340="",0,IF(AND(Q$1008&lt;&gt;"",Datos!Q340=Q$1008),0,IF(Q$1004=0,0,1-CHOOSE(Q$1004,IF(ISNUMBER(Datos!Q340),AND(OR(Q$1005="",Datos!Q340&gt;=Q$1005),OR(Q$1006="",Datos!Q340&lt;=Q$1006)),FALSE),IF(ISNUMBER(Datos!Q340),AND(Datos!Q340=INT(Datos!Q340),AND(OR(Q$1005="",Datos!Q340&gt;=Q$1005),OR(Q$1006="",Datos!Q340&lt;=Q$1006))),FALSE),OR(ISNUMBER(FIND(";"&amp;UPPER(TRIM(Datos!Q340&amp;""))&amp;"=",Q$1007)),ISNUMBER(FIND(";"&amp;UPPER(TRIM(Datos!Q340&amp;""))&amp;";",Q$1007))),OR(UPPER(TRIM(Datos!Q340&amp;""))="SÍ",UPPER(TRIM(Datos!Q340&amp;""))="SI",UPPER(TRIM(Datos!Q340&amp;""))="NO"),IF(ISNUMBER(Datos!Q340),AND(OR(Q$1005="",Datos!Q340&gt;=Q$1005),OR(Q$1006="",Datos!Q340&lt;=Q$1006)),FALSE),TRUE))))</f>
        <v>0.0</v>
      </c>
      <c r="R340">
        <f>IF(Datos!R340="",0,IF(AND(R$1008&lt;&gt;"",Datos!R340=R$1008),0,IF(R$1004=0,0,1-CHOOSE(R$1004,IF(ISNUMBER(Datos!R340),AND(OR(R$1005="",Datos!R340&gt;=R$1005),OR(R$1006="",Datos!R340&lt;=R$1006)),FALSE),IF(ISNUMBER(Datos!R340),AND(Datos!R340=INT(Datos!R340),AND(OR(R$1005="",Datos!R340&gt;=R$1005),OR(R$1006="",Datos!R340&lt;=R$1006))),FALSE),OR(ISNUMBER(FIND(";"&amp;UPPER(TRIM(Datos!R340&amp;""))&amp;"=",R$1007)),ISNUMBER(FIND(";"&amp;UPPER(TRIM(Datos!R340&amp;""))&amp;";",R$1007))),OR(UPPER(TRIM(Datos!R340&amp;""))="SÍ",UPPER(TRIM(Datos!R340&amp;""))="SI",UPPER(TRIM(Datos!R340&amp;""))="NO"),IF(ISNUMBER(Datos!R340),AND(OR(R$1005="",Datos!R340&gt;=R$1005),OR(R$1006="",Datos!R340&lt;=R$1006)),FALSE),TRUE))))</f>
        <v>0.0</v>
      </c>
      <c r="S340">
        <f>IF(Datos!S340="",0,IF(AND(S$1008&lt;&gt;"",Datos!S340=S$1008),0,IF(S$1004=0,0,1-CHOOSE(S$1004,IF(ISNUMBER(Datos!S340),AND(OR(S$1005="",Datos!S340&gt;=S$1005),OR(S$1006="",Datos!S340&lt;=S$1006)),FALSE),IF(ISNUMBER(Datos!S340),AND(Datos!S340=INT(Datos!S340),AND(OR(S$1005="",Datos!S340&gt;=S$1005),OR(S$1006="",Datos!S340&lt;=S$1006))),FALSE),OR(ISNUMBER(FIND(";"&amp;UPPER(TRIM(Datos!S340&amp;""))&amp;"=",S$1007)),ISNUMBER(FIND(";"&amp;UPPER(TRIM(Datos!S340&amp;""))&amp;";",S$1007))),OR(UPPER(TRIM(Datos!S340&amp;""))="SÍ",UPPER(TRIM(Datos!S340&amp;""))="SI",UPPER(TRIM(Datos!S340&amp;""))="NO"),IF(ISNUMBER(Datos!S340),AND(OR(S$1005="",Datos!S340&gt;=S$1005),OR(S$1006="",Datos!S340&lt;=S$1006)),FALSE),TRUE))))</f>
        <v>0.0</v>
      </c>
      <c r="T340">
        <f>IF(Datos!T340="",0,IF(AND(T$1008&lt;&gt;"",Datos!T340=T$1008),0,IF(T$1004=0,0,1-CHOOSE(T$1004,IF(ISNUMBER(Datos!T340),AND(OR(T$1005="",Datos!T340&gt;=T$1005),OR(T$1006="",Datos!T340&lt;=T$1006)),FALSE),IF(ISNUMBER(Datos!T340),AND(Datos!T340=INT(Datos!T340),AND(OR(T$1005="",Datos!T340&gt;=T$1005),OR(T$1006="",Datos!T340&lt;=T$1006))),FALSE),OR(ISNUMBER(FIND(";"&amp;UPPER(TRIM(Datos!T340&amp;""))&amp;"=",T$1007)),ISNUMBER(FIND(";"&amp;UPPER(TRIM(Datos!T340&amp;""))&amp;";",T$1007))),OR(UPPER(TRIM(Datos!T340&amp;""))="SÍ",UPPER(TRIM(Datos!T340&amp;""))="SI",UPPER(TRIM(Datos!T340&amp;""))="NO"),IF(ISNUMBER(Datos!T340),AND(OR(T$1005="",Datos!T340&gt;=T$1005),OR(T$1006="",Datos!T340&lt;=T$1006)),FALSE),TRUE))))</f>
        <v>0.0</v>
      </c>
      <c r="U340">
        <f>IF(Datos!U340="",0,IF(AND(U$1008&lt;&gt;"",Datos!U340=U$1008),0,IF(U$1004=0,0,1-CHOOSE(U$1004,IF(ISNUMBER(Datos!U340),AND(OR(U$1005="",Datos!U340&gt;=U$1005),OR(U$1006="",Datos!U340&lt;=U$1006)),FALSE),IF(ISNUMBER(Datos!U340),AND(Datos!U340=INT(Datos!U340),AND(OR(U$1005="",Datos!U340&gt;=U$1005),OR(U$1006="",Datos!U340&lt;=U$1006))),FALSE),OR(ISNUMBER(FIND(";"&amp;UPPER(TRIM(Datos!U340&amp;""))&amp;"=",U$1007)),ISNUMBER(FIND(";"&amp;UPPER(TRIM(Datos!U340&amp;""))&amp;";",U$1007))),OR(UPPER(TRIM(Datos!U340&amp;""))="SÍ",UPPER(TRIM(Datos!U340&amp;""))="SI",UPPER(TRIM(Datos!U340&amp;""))="NO"),IF(ISNUMBER(Datos!U340),AND(OR(U$1005="",Datos!U340&gt;=U$1005),OR(U$1006="",Datos!U340&lt;=U$1006)),FALSE),TRUE))))</f>
        <v>0.0</v>
      </c>
      <c r="V340">
        <f>IF(Datos!V340="",0,IF(AND(V$1008&lt;&gt;"",Datos!V340=V$1008),0,IF(V$1004=0,0,1-CHOOSE(V$1004,IF(ISNUMBER(Datos!V340),AND(OR(V$1005="",Datos!V340&gt;=V$1005),OR(V$1006="",Datos!V340&lt;=V$1006)),FALSE),IF(ISNUMBER(Datos!V340),AND(Datos!V340=INT(Datos!V340),AND(OR(V$1005="",Datos!V340&gt;=V$1005),OR(V$1006="",Datos!V340&lt;=V$1006))),FALSE),OR(ISNUMBER(FIND(";"&amp;UPPER(TRIM(Datos!V340&amp;""))&amp;"=",V$1007)),ISNUMBER(FIND(";"&amp;UPPER(TRIM(Datos!V340&amp;""))&amp;";",V$1007))),OR(UPPER(TRIM(Datos!V340&amp;""))="SÍ",UPPER(TRIM(Datos!V340&amp;""))="SI",UPPER(TRIM(Datos!V340&amp;""))="NO"),IF(ISNUMBER(Datos!V340),AND(OR(V$1005="",Datos!V340&gt;=V$1005),OR(V$1006="",Datos!V340&lt;=V$1006)),FALSE),TRUE))))</f>
        <v>0.0</v>
      </c>
      <c r="W340">
        <f>IF(Datos!W340="",0,IF(AND(W$1008&lt;&gt;"",Datos!W340=W$1008),0,IF(W$1004=0,0,1-CHOOSE(W$1004,IF(ISNUMBER(Datos!W340),AND(OR(W$1005="",Datos!W340&gt;=W$1005),OR(W$1006="",Datos!W340&lt;=W$1006)),FALSE),IF(ISNUMBER(Datos!W340),AND(Datos!W340=INT(Datos!W340),AND(OR(W$1005="",Datos!W340&gt;=W$1005),OR(W$1006="",Datos!W340&lt;=W$1006))),FALSE),OR(ISNUMBER(FIND(";"&amp;UPPER(TRIM(Datos!W340&amp;""))&amp;"=",W$1007)),ISNUMBER(FIND(";"&amp;UPPER(TRIM(Datos!W340&amp;""))&amp;";",W$1007))),OR(UPPER(TRIM(Datos!W340&amp;""))="SÍ",UPPER(TRIM(Datos!W340&amp;""))="SI",UPPER(TRIM(Datos!W340&amp;""))="NO"),IF(ISNUMBER(Datos!W340),AND(OR(W$1005="",Datos!W340&gt;=W$1005),OR(W$1006="",Datos!W340&lt;=W$1006)),FALSE),TRUE))))</f>
        <v>0.0</v>
      </c>
      <c r="X340">
        <f>IF(Datos!X340="",0,IF(AND(X$1008&lt;&gt;"",Datos!X340=X$1008),0,IF(X$1004=0,0,1-CHOOSE(X$1004,IF(ISNUMBER(Datos!X340),AND(OR(X$1005="",Datos!X340&gt;=X$1005),OR(X$1006="",Datos!X340&lt;=X$1006)),FALSE),IF(ISNUMBER(Datos!X340),AND(Datos!X340=INT(Datos!X340),AND(OR(X$1005="",Datos!X340&gt;=X$1005),OR(X$1006="",Datos!X340&lt;=X$1006))),FALSE),OR(ISNUMBER(FIND(";"&amp;UPPER(TRIM(Datos!X340&amp;""))&amp;"=",X$1007)),ISNUMBER(FIND(";"&amp;UPPER(TRIM(Datos!X340&amp;""))&amp;";",X$1007))),OR(UPPER(TRIM(Datos!X340&amp;""))="SÍ",UPPER(TRIM(Datos!X340&amp;""))="SI",UPPER(TRIM(Datos!X340&amp;""))="NO"),IF(ISNUMBER(Datos!X340),AND(OR(X$1005="",Datos!X340&gt;=X$1005),OR(X$1006="",Datos!X340&lt;=X$1006)),FALSE),TRUE))))</f>
        <v>0.0</v>
      </c>
      <c r="Y340">
        <f>IF(Datos!Y340="",0,IF(AND(Y$1008&lt;&gt;"",Datos!Y340=Y$1008),0,IF(Y$1004=0,0,1-CHOOSE(Y$1004,IF(ISNUMBER(Datos!Y340),AND(OR(Y$1005="",Datos!Y340&gt;=Y$1005),OR(Y$1006="",Datos!Y340&lt;=Y$1006)),FALSE),IF(ISNUMBER(Datos!Y340),AND(Datos!Y340=INT(Datos!Y340),AND(OR(Y$1005="",Datos!Y340&gt;=Y$1005),OR(Y$1006="",Datos!Y340&lt;=Y$1006))),FALSE),OR(ISNUMBER(FIND(";"&amp;UPPER(TRIM(Datos!Y340&amp;""))&amp;"=",Y$1007)),ISNUMBER(FIND(";"&amp;UPPER(TRIM(Datos!Y340&amp;""))&amp;";",Y$1007))),OR(UPPER(TRIM(Datos!Y340&amp;""))="SÍ",UPPER(TRIM(Datos!Y340&amp;""))="SI",UPPER(TRIM(Datos!Y340&amp;""))="NO"),IF(ISNUMBER(Datos!Y340),AND(OR(Y$1005="",Datos!Y340&gt;=Y$1005),OR(Y$1006="",Datos!Y340&lt;=Y$1006)),FALSE),TRUE))))</f>
        <v>0.0</v>
      </c>
      <c r="Z340">
        <f>IF(Datos!Z340="",0,IF(AND(Z$1008&lt;&gt;"",Datos!Z340=Z$1008),0,IF(Z$1004=0,0,1-CHOOSE(Z$1004,IF(ISNUMBER(Datos!Z340),AND(OR(Z$1005="",Datos!Z340&gt;=Z$1005),OR(Z$1006="",Datos!Z340&lt;=Z$1006)),FALSE),IF(ISNUMBER(Datos!Z340),AND(Datos!Z340=INT(Datos!Z340),AND(OR(Z$1005="",Datos!Z340&gt;=Z$1005),OR(Z$1006="",Datos!Z340&lt;=Z$1006))),FALSE),OR(ISNUMBER(FIND(";"&amp;UPPER(TRIM(Datos!Z340&amp;""))&amp;"=",Z$1007)),ISNUMBER(FIND(";"&amp;UPPER(TRIM(Datos!Z340&amp;""))&amp;";",Z$1007))),OR(UPPER(TRIM(Datos!Z340&amp;""))="SÍ",UPPER(TRIM(Datos!Z340&amp;""))="SI",UPPER(TRIM(Datos!Z340&amp;""))="NO"),IF(ISNUMBER(Datos!Z340),AND(OR(Z$1005="",Datos!Z340&gt;=Z$1005),OR(Z$1006="",Datos!Z340&lt;=Z$1006)),FALSE),TRUE))))</f>
        <v>0.0</v>
      </c>
      <c r="AA340">
        <f>IF(Datos!AA340="",0,IF(AND(AA$1008&lt;&gt;"",Datos!AA340=AA$1008),0,IF(AA$1004=0,0,1-CHOOSE(AA$1004,IF(ISNUMBER(Datos!AA340),AND(OR(AA$1005="",Datos!AA340&gt;=AA$1005),OR(AA$1006="",Datos!AA340&lt;=AA$1006)),FALSE),IF(ISNUMBER(Datos!AA340),AND(Datos!AA340=INT(Datos!AA340),AND(OR(AA$1005="",Datos!AA340&gt;=AA$1005),OR(AA$1006="",Datos!AA340&lt;=AA$1006))),FALSE),OR(ISNUMBER(FIND(";"&amp;UPPER(TRIM(Datos!AA340&amp;""))&amp;"=",AA$1007)),ISNUMBER(FIND(";"&amp;UPPER(TRIM(Datos!AA340&amp;""))&amp;";",AA$1007))),OR(UPPER(TRIM(Datos!AA340&amp;""))="SÍ",UPPER(TRIM(Datos!AA340&amp;""))="SI",UPPER(TRIM(Datos!AA340&amp;""))="NO"),IF(ISNUMBER(Datos!AA340),AND(OR(AA$1005="",Datos!AA340&gt;=AA$1005),OR(AA$1006="",Datos!AA340&lt;=AA$1006)),FALSE),TRUE))))</f>
        <v>0.0</v>
      </c>
      <c r="AB340">
        <f>IF(Datos!AB340="",0,IF(AND(AB$1008&lt;&gt;"",Datos!AB340=AB$1008),0,IF(AB$1004=0,0,1-CHOOSE(AB$1004,IF(ISNUMBER(Datos!AB340),AND(OR(AB$1005="",Datos!AB340&gt;=AB$1005),OR(AB$1006="",Datos!AB340&lt;=AB$1006)),FALSE),IF(ISNUMBER(Datos!AB340),AND(Datos!AB340=INT(Datos!AB340),AND(OR(AB$1005="",Datos!AB340&gt;=AB$1005),OR(AB$1006="",Datos!AB340&lt;=AB$1006))),FALSE),OR(ISNUMBER(FIND(";"&amp;UPPER(TRIM(Datos!AB340&amp;""))&amp;"=",AB$1007)),ISNUMBER(FIND(";"&amp;UPPER(TRIM(Datos!AB340&amp;""))&amp;";",AB$1007))),OR(UPPER(TRIM(Datos!AB340&amp;""))="SÍ",UPPER(TRIM(Datos!AB340&amp;""))="SI",UPPER(TRIM(Datos!AB340&amp;""))="NO"),IF(ISNUMBER(Datos!AB340),AND(OR(AB$1005="",Datos!AB340&gt;=AB$1005),OR(AB$1006="",Datos!AB340&lt;=AB$1006)),FALSE),TRUE))))</f>
        <v>0.0</v>
      </c>
      <c r="AC340">
        <f>IF(Datos!AC340="",0,IF(AND(AC$1008&lt;&gt;"",Datos!AC340=AC$1008),0,IF(AC$1004=0,0,1-CHOOSE(AC$1004,IF(ISNUMBER(Datos!AC340),AND(OR(AC$1005="",Datos!AC340&gt;=AC$1005),OR(AC$1006="",Datos!AC340&lt;=AC$1006)),FALSE),IF(ISNUMBER(Datos!AC340),AND(Datos!AC340=INT(Datos!AC340),AND(OR(AC$1005="",Datos!AC340&gt;=AC$1005),OR(AC$1006="",Datos!AC340&lt;=AC$1006))),FALSE),OR(ISNUMBER(FIND(";"&amp;UPPER(TRIM(Datos!AC340&amp;""))&amp;"=",AC$1007)),ISNUMBER(FIND(";"&amp;UPPER(TRIM(Datos!AC340&amp;""))&amp;";",AC$1007))),OR(UPPER(TRIM(Datos!AC340&amp;""))="SÍ",UPPER(TRIM(Datos!AC340&amp;""))="SI",UPPER(TRIM(Datos!AC340&amp;""))="NO"),IF(ISNUMBER(Datos!AC340),AND(OR(AC$1005="",Datos!AC340&gt;=AC$1005),OR(AC$1006="",Datos!AC340&lt;=AC$1006)),FALSE),TRUE))))</f>
        <v>0.0</v>
      </c>
      <c r="AD340">
        <f>IF(Datos!AD340="",0,IF(AND(AD$1008&lt;&gt;"",Datos!AD340=AD$1008),0,IF(AD$1004=0,0,1-CHOOSE(AD$1004,IF(ISNUMBER(Datos!AD340),AND(OR(AD$1005="",Datos!AD340&gt;=AD$1005),OR(AD$1006="",Datos!AD340&lt;=AD$1006)),FALSE),IF(ISNUMBER(Datos!AD340),AND(Datos!AD340=INT(Datos!AD340),AND(OR(AD$1005="",Datos!AD340&gt;=AD$1005),OR(AD$1006="",Datos!AD340&lt;=AD$1006))),FALSE),OR(ISNUMBER(FIND(";"&amp;UPPER(TRIM(Datos!AD340&amp;""))&amp;"=",AD$1007)),ISNUMBER(FIND(";"&amp;UPPER(TRIM(Datos!AD340&amp;""))&amp;";",AD$1007))),OR(UPPER(TRIM(Datos!AD340&amp;""))="SÍ",UPPER(TRIM(Datos!AD340&amp;""))="SI",UPPER(TRIM(Datos!AD340&amp;""))="NO"),IF(ISNUMBER(Datos!AD340),AND(OR(AD$1005="",Datos!AD340&gt;=AD$1005),OR(AD$1006="",Datos!AD340&lt;=AD$1006)),FALSE),TRUE))))</f>
        <v>0.0</v>
      </c>
      <c r="AE340">
        <f>IF(Datos!AE340="",0,IF(AND(AE$1008&lt;&gt;"",Datos!AE340=AE$1008),0,IF(AE$1004=0,0,1-CHOOSE(AE$1004,IF(ISNUMBER(Datos!AE340),AND(OR(AE$1005="",Datos!AE340&gt;=AE$1005),OR(AE$1006="",Datos!AE340&lt;=AE$1006)),FALSE),IF(ISNUMBER(Datos!AE340),AND(Datos!AE340=INT(Datos!AE340),AND(OR(AE$1005="",Datos!AE340&gt;=AE$1005),OR(AE$1006="",Datos!AE340&lt;=AE$1006))),FALSE),OR(ISNUMBER(FIND(";"&amp;UPPER(TRIM(Datos!AE340&amp;""))&amp;"=",AE$1007)),ISNUMBER(FIND(";"&amp;UPPER(TRIM(Datos!AE340&amp;""))&amp;";",AE$1007))),OR(UPPER(TRIM(Datos!AE340&amp;""))="SÍ",UPPER(TRIM(Datos!AE340&amp;""))="SI",UPPER(TRIM(Datos!AE340&amp;""))="NO"),IF(ISNUMBER(Datos!AE340),AND(OR(AE$1005="",Datos!AE340&gt;=AE$1005),OR(AE$1006="",Datos!AE340&lt;=AE$1006)),FALSE),TRUE))))</f>
        <v>0.0</v>
      </c>
    </row>
    <row r="341" spans="2:31">
      <c r="B341">
        <f>IF(Datos!B341="",0,IF(AND(B$1008&lt;&gt;"",Datos!B341=B$1008),0,IF(B$1004=0,0,1-CHOOSE(B$1004,IF(ISNUMBER(Datos!B341),AND(OR(B$1005="",Datos!B341&gt;=B$1005),OR(B$1006="",Datos!B341&lt;=B$1006)),FALSE),IF(ISNUMBER(Datos!B341),AND(Datos!B341=INT(Datos!B341),AND(OR(B$1005="",Datos!B341&gt;=B$1005),OR(B$1006="",Datos!B341&lt;=B$1006))),FALSE),OR(ISNUMBER(FIND(";"&amp;UPPER(TRIM(Datos!B341&amp;""))&amp;"=",B$1007)),ISNUMBER(FIND(";"&amp;UPPER(TRIM(Datos!B341&amp;""))&amp;";",B$1007))),OR(UPPER(TRIM(Datos!B341&amp;""))="SÍ",UPPER(TRIM(Datos!B341&amp;""))="SI",UPPER(TRIM(Datos!B341&amp;""))="NO"),IF(ISNUMBER(Datos!B341),AND(OR(B$1005="",Datos!B341&gt;=B$1005),OR(B$1006="",Datos!B341&lt;=B$1006)),FALSE),TRUE))))</f>
        <v>0.0</v>
      </c>
      <c r="C341">
        <f>IF(Datos!C341="",0,IF(AND(C$1008&lt;&gt;"",Datos!C341=C$1008),0,IF(C$1004=0,0,1-CHOOSE(C$1004,IF(ISNUMBER(Datos!C341),AND(OR(C$1005="",Datos!C341&gt;=C$1005),OR(C$1006="",Datos!C341&lt;=C$1006)),FALSE),IF(ISNUMBER(Datos!C341),AND(Datos!C341=INT(Datos!C341),AND(OR(C$1005="",Datos!C341&gt;=C$1005),OR(C$1006="",Datos!C341&lt;=C$1006))),FALSE),OR(ISNUMBER(FIND(";"&amp;UPPER(TRIM(Datos!C341&amp;""))&amp;"=",C$1007)),ISNUMBER(FIND(";"&amp;UPPER(TRIM(Datos!C341&amp;""))&amp;";",C$1007))),OR(UPPER(TRIM(Datos!C341&amp;""))="SÍ",UPPER(TRIM(Datos!C341&amp;""))="SI",UPPER(TRIM(Datos!C341&amp;""))="NO"),IF(ISNUMBER(Datos!C341),AND(OR(C$1005="",Datos!C341&gt;=C$1005),OR(C$1006="",Datos!C341&lt;=C$1006)),FALSE),TRUE))))</f>
        <v>0.0</v>
      </c>
      <c r="D341">
        <f>IF(Datos!D341="",0,IF(AND(D$1008&lt;&gt;"",Datos!D341=D$1008),0,IF(D$1004=0,0,1-CHOOSE(D$1004,IF(ISNUMBER(Datos!D341),AND(OR(D$1005="",Datos!D341&gt;=D$1005),OR(D$1006="",Datos!D341&lt;=D$1006)),FALSE),IF(ISNUMBER(Datos!D341),AND(Datos!D341=INT(Datos!D341),AND(OR(D$1005="",Datos!D341&gt;=D$1005),OR(D$1006="",Datos!D341&lt;=D$1006))),FALSE),OR(ISNUMBER(FIND(";"&amp;UPPER(TRIM(Datos!D341&amp;""))&amp;"=",D$1007)),ISNUMBER(FIND(";"&amp;UPPER(TRIM(Datos!D341&amp;""))&amp;";",D$1007))),OR(UPPER(TRIM(Datos!D341&amp;""))="SÍ",UPPER(TRIM(Datos!D341&amp;""))="SI",UPPER(TRIM(Datos!D341&amp;""))="NO"),IF(ISNUMBER(Datos!D341),AND(OR(D$1005="",Datos!D341&gt;=D$1005),OR(D$1006="",Datos!D341&lt;=D$1006)),FALSE),TRUE))))</f>
        <v>0.0</v>
      </c>
      <c r="E341">
        <f>IF(Datos!E341="",0,IF(AND(E$1008&lt;&gt;"",Datos!E341=E$1008),0,IF(E$1004=0,0,1-CHOOSE(E$1004,IF(ISNUMBER(Datos!E341),AND(OR(E$1005="",Datos!E341&gt;=E$1005),OR(E$1006="",Datos!E341&lt;=E$1006)),FALSE),IF(ISNUMBER(Datos!E341),AND(Datos!E341=INT(Datos!E341),AND(OR(E$1005="",Datos!E341&gt;=E$1005),OR(E$1006="",Datos!E341&lt;=E$1006))),FALSE),OR(ISNUMBER(FIND(";"&amp;UPPER(TRIM(Datos!E341&amp;""))&amp;"=",E$1007)),ISNUMBER(FIND(";"&amp;UPPER(TRIM(Datos!E341&amp;""))&amp;";",E$1007))),OR(UPPER(TRIM(Datos!E341&amp;""))="SÍ",UPPER(TRIM(Datos!E341&amp;""))="SI",UPPER(TRIM(Datos!E341&amp;""))="NO"),IF(ISNUMBER(Datos!E341),AND(OR(E$1005="",Datos!E341&gt;=E$1005),OR(E$1006="",Datos!E341&lt;=E$1006)),FALSE),TRUE))))</f>
        <v>0.0</v>
      </c>
      <c r="F341">
        <f>IF(Datos!F341="",0,IF(AND(F$1008&lt;&gt;"",Datos!F341=F$1008),0,IF(F$1004=0,0,1-CHOOSE(F$1004,IF(ISNUMBER(Datos!F341),AND(OR(F$1005="",Datos!F341&gt;=F$1005),OR(F$1006="",Datos!F341&lt;=F$1006)),FALSE),IF(ISNUMBER(Datos!F341),AND(Datos!F341=INT(Datos!F341),AND(OR(F$1005="",Datos!F341&gt;=F$1005),OR(F$1006="",Datos!F341&lt;=F$1006))),FALSE),OR(ISNUMBER(FIND(";"&amp;UPPER(TRIM(Datos!F341&amp;""))&amp;"=",F$1007)),ISNUMBER(FIND(";"&amp;UPPER(TRIM(Datos!F341&amp;""))&amp;";",F$1007))),OR(UPPER(TRIM(Datos!F341&amp;""))="SÍ",UPPER(TRIM(Datos!F341&amp;""))="SI",UPPER(TRIM(Datos!F341&amp;""))="NO"),IF(ISNUMBER(Datos!F341),AND(OR(F$1005="",Datos!F341&gt;=F$1005),OR(F$1006="",Datos!F341&lt;=F$1006)),FALSE),TRUE))))</f>
        <v>0.0</v>
      </c>
      <c r="G341">
        <f>IF(Datos!G341="",0,IF(AND(G$1008&lt;&gt;"",Datos!G341=G$1008),0,IF(G$1004=0,0,1-CHOOSE(G$1004,IF(ISNUMBER(Datos!G341),AND(OR(G$1005="",Datos!G341&gt;=G$1005),OR(G$1006="",Datos!G341&lt;=G$1006)),FALSE),IF(ISNUMBER(Datos!G341),AND(Datos!G341=INT(Datos!G341),AND(OR(G$1005="",Datos!G341&gt;=G$1005),OR(G$1006="",Datos!G341&lt;=G$1006))),FALSE),OR(ISNUMBER(FIND(";"&amp;UPPER(TRIM(Datos!G341&amp;""))&amp;"=",G$1007)),ISNUMBER(FIND(";"&amp;UPPER(TRIM(Datos!G341&amp;""))&amp;";",G$1007))),OR(UPPER(TRIM(Datos!G341&amp;""))="SÍ",UPPER(TRIM(Datos!G341&amp;""))="SI",UPPER(TRIM(Datos!G341&amp;""))="NO"),IF(ISNUMBER(Datos!G341),AND(OR(G$1005="",Datos!G341&gt;=G$1005),OR(G$1006="",Datos!G341&lt;=G$1006)),FALSE),TRUE))))</f>
        <v>0.0</v>
      </c>
      <c r="H341">
        <f>IF(Datos!H341="",0,IF(AND(H$1008&lt;&gt;"",Datos!H341=H$1008),0,IF(H$1004=0,0,1-CHOOSE(H$1004,IF(ISNUMBER(Datos!H341),AND(OR(H$1005="",Datos!H341&gt;=H$1005),OR(H$1006="",Datos!H341&lt;=H$1006)),FALSE),IF(ISNUMBER(Datos!H341),AND(Datos!H341=INT(Datos!H341),AND(OR(H$1005="",Datos!H341&gt;=H$1005),OR(H$1006="",Datos!H341&lt;=H$1006))),FALSE),OR(ISNUMBER(FIND(";"&amp;UPPER(TRIM(Datos!H341&amp;""))&amp;"=",H$1007)),ISNUMBER(FIND(";"&amp;UPPER(TRIM(Datos!H341&amp;""))&amp;";",H$1007))),OR(UPPER(TRIM(Datos!H341&amp;""))="SÍ",UPPER(TRIM(Datos!H341&amp;""))="SI",UPPER(TRIM(Datos!H341&amp;""))="NO"),IF(ISNUMBER(Datos!H341),AND(OR(H$1005="",Datos!H341&gt;=H$1005),OR(H$1006="",Datos!H341&lt;=H$1006)),FALSE),TRUE))))</f>
        <v>0.0</v>
      </c>
      <c r="I341">
        <f>IF(Datos!I341="",0,IF(AND(I$1008&lt;&gt;"",Datos!I341=I$1008),0,IF(I$1004=0,0,1-CHOOSE(I$1004,IF(ISNUMBER(Datos!I341),AND(OR(I$1005="",Datos!I341&gt;=I$1005),OR(I$1006="",Datos!I341&lt;=I$1006)),FALSE),IF(ISNUMBER(Datos!I341),AND(Datos!I341=INT(Datos!I341),AND(OR(I$1005="",Datos!I341&gt;=I$1005),OR(I$1006="",Datos!I341&lt;=I$1006))),FALSE),OR(ISNUMBER(FIND(";"&amp;UPPER(TRIM(Datos!I341&amp;""))&amp;"=",I$1007)),ISNUMBER(FIND(";"&amp;UPPER(TRIM(Datos!I341&amp;""))&amp;";",I$1007))),OR(UPPER(TRIM(Datos!I341&amp;""))="SÍ",UPPER(TRIM(Datos!I341&amp;""))="SI",UPPER(TRIM(Datos!I341&amp;""))="NO"),IF(ISNUMBER(Datos!I341),AND(OR(I$1005="",Datos!I341&gt;=I$1005),OR(I$1006="",Datos!I341&lt;=I$1006)),FALSE),TRUE))))</f>
        <v>0.0</v>
      </c>
      <c r="J341">
        <f>IF(Datos!J341="",0,IF(AND(J$1008&lt;&gt;"",Datos!J341=J$1008),0,IF(J$1004=0,0,1-CHOOSE(J$1004,IF(ISNUMBER(Datos!J341),AND(OR(J$1005="",Datos!J341&gt;=J$1005),OR(J$1006="",Datos!J341&lt;=J$1006)),FALSE),IF(ISNUMBER(Datos!J341),AND(Datos!J341=INT(Datos!J341),AND(OR(J$1005="",Datos!J341&gt;=J$1005),OR(J$1006="",Datos!J341&lt;=J$1006))),FALSE),OR(ISNUMBER(FIND(";"&amp;UPPER(TRIM(Datos!J341&amp;""))&amp;"=",J$1007)),ISNUMBER(FIND(";"&amp;UPPER(TRIM(Datos!J341&amp;""))&amp;";",J$1007))),OR(UPPER(TRIM(Datos!J341&amp;""))="SÍ",UPPER(TRIM(Datos!J341&amp;""))="SI",UPPER(TRIM(Datos!J341&amp;""))="NO"),IF(ISNUMBER(Datos!J341),AND(OR(J$1005="",Datos!J341&gt;=J$1005),OR(J$1006="",Datos!J341&lt;=J$1006)),FALSE),TRUE))))</f>
        <v>0.0</v>
      </c>
      <c r="K341">
        <f>IF(Datos!K341="",0,IF(AND(K$1008&lt;&gt;"",Datos!K341=K$1008),0,IF(K$1004=0,0,1-CHOOSE(K$1004,IF(ISNUMBER(Datos!K341),AND(OR(K$1005="",Datos!K341&gt;=K$1005),OR(K$1006="",Datos!K341&lt;=K$1006)),FALSE),IF(ISNUMBER(Datos!K341),AND(Datos!K341=INT(Datos!K341),AND(OR(K$1005="",Datos!K341&gt;=K$1005),OR(K$1006="",Datos!K341&lt;=K$1006))),FALSE),OR(ISNUMBER(FIND(";"&amp;UPPER(TRIM(Datos!K341&amp;""))&amp;"=",K$1007)),ISNUMBER(FIND(";"&amp;UPPER(TRIM(Datos!K341&amp;""))&amp;";",K$1007))),OR(UPPER(TRIM(Datos!K341&amp;""))="SÍ",UPPER(TRIM(Datos!K341&amp;""))="SI",UPPER(TRIM(Datos!K341&amp;""))="NO"),IF(ISNUMBER(Datos!K341),AND(OR(K$1005="",Datos!K341&gt;=K$1005),OR(K$1006="",Datos!K341&lt;=K$1006)),FALSE),TRUE))))</f>
        <v>0.0</v>
      </c>
      <c r="L341">
        <f>IF(Datos!L341="",0,IF(AND(L$1008&lt;&gt;"",Datos!L341=L$1008),0,IF(L$1004=0,0,1-CHOOSE(L$1004,IF(ISNUMBER(Datos!L341),AND(OR(L$1005="",Datos!L341&gt;=L$1005),OR(L$1006="",Datos!L341&lt;=L$1006)),FALSE),IF(ISNUMBER(Datos!L341),AND(Datos!L341=INT(Datos!L341),AND(OR(L$1005="",Datos!L341&gt;=L$1005),OR(L$1006="",Datos!L341&lt;=L$1006))),FALSE),OR(ISNUMBER(FIND(";"&amp;UPPER(TRIM(Datos!L341&amp;""))&amp;"=",L$1007)),ISNUMBER(FIND(";"&amp;UPPER(TRIM(Datos!L341&amp;""))&amp;";",L$1007))),OR(UPPER(TRIM(Datos!L341&amp;""))="SÍ",UPPER(TRIM(Datos!L341&amp;""))="SI",UPPER(TRIM(Datos!L341&amp;""))="NO"),IF(ISNUMBER(Datos!L341),AND(OR(L$1005="",Datos!L341&gt;=L$1005),OR(L$1006="",Datos!L341&lt;=L$1006)),FALSE),TRUE))))</f>
        <v>0.0</v>
      </c>
      <c r="M341">
        <f>IF(Datos!M341="",0,IF(AND(M$1008&lt;&gt;"",Datos!M341=M$1008),0,IF(M$1004=0,0,1-CHOOSE(M$1004,IF(ISNUMBER(Datos!M341),AND(OR(M$1005="",Datos!M341&gt;=M$1005),OR(M$1006="",Datos!M341&lt;=M$1006)),FALSE),IF(ISNUMBER(Datos!M341),AND(Datos!M341=INT(Datos!M341),AND(OR(M$1005="",Datos!M341&gt;=M$1005),OR(M$1006="",Datos!M341&lt;=M$1006))),FALSE),OR(ISNUMBER(FIND(";"&amp;UPPER(TRIM(Datos!M341&amp;""))&amp;"=",M$1007)),ISNUMBER(FIND(";"&amp;UPPER(TRIM(Datos!M341&amp;""))&amp;";",M$1007))),OR(UPPER(TRIM(Datos!M341&amp;""))="SÍ",UPPER(TRIM(Datos!M341&amp;""))="SI",UPPER(TRIM(Datos!M341&amp;""))="NO"),IF(ISNUMBER(Datos!M341),AND(OR(M$1005="",Datos!M341&gt;=M$1005),OR(M$1006="",Datos!M341&lt;=M$1006)),FALSE),TRUE))))</f>
        <v>0.0</v>
      </c>
      <c r="N341">
        <f>IF(Datos!N341="",0,IF(AND(N$1008&lt;&gt;"",Datos!N341=N$1008),0,IF(N$1004=0,0,1-CHOOSE(N$1004,IF(ISNUMBER(Datos!N341),AND(OR(N$1005="",Datos!N341&gt;=N$1005),OR(N$1006="",Datos!N341&lt;=N$1006)),FALSE),IF(ISNUMBER(Datos!N341),AND(Datos!N341=INT(Datos!N341),AND(OR(N$1005="",Datos!N341&gt;=N$1005),OR(N$1006="",Datos!N341&lt;=N$1006))),FALSE),OR(ISNUMBER(FIND(";"&amp;UPPER(TRIM(Datos!N341&amp;""))&amp;"=",N$1007)),ISNUMBER(FIND(";"&amp;UPPER(TRIM(Datos!N341&amp;""))&amp;";",N$1007))),OR(UPPER(TRIM(Datos!N341&amp;""))="SÍ",UPPER(TRIM(Datos!N341&amp;""))="SI",UPPER(TRIM(Datos!N341&amp;""))="NO"),IF(ISNUMBER(Datos!N341),AND(OR(N$1005="",Datos!N341&gt;=N$1005),OR(N$1006="",Datos!N341&lt;=N$1006)),FALSE),TRUE))))</f>
        <v>0.0</v>
      </c>
      <c r="O341">
        <f>IF(Datos!O341="",0,IF(AND(O$1008&lt;&gt;"",Datos!O341=O$1008),0,IF(O$1004=0,0,1-CHOOSE(O$1004,IF(ISNUMBER(Datos!O341),AND(OR(O$1005="",Datos!O341&gt;=O$1005),OR(O$1006="",Datos!O341&lt;=O$1006)),FALSE),IF(ISNUMBER(Datos!O341),AND(Datos!O341=INT(Datos!O341),AND(OR(O$1005="",Datos!O341&gt;=O$1005),OR(O$1006="",Datos!O341&lt;=O$1006))),FALSE),OR(ISNUMBER(FIND(";"&amp;UPPER(TRIM(Datos!O341&amp;""))&amp;"=",O$1007)),ISNUMBER(FIND(";"&amp;UPPER(TRIM(Datos!O341&amp;""))&amp;";",O$1007))),OR(UPPER(TRIM(Datos!O341&amp;""))="SÍ",UPPER(TRIM(Datos!O341&amp;""))="SI",UPPER(TRIM(Datos!O341&amp;""))="NO"),IF(ISNUMBER(Datos!O341),AND(OR(O$1005="",Datos!O341&gt;=O$1005),OR(O$1006="",Datos!O341&lt;=O$1006)),FALSE),TRUE))))</f>
        <v>0.0</v>
      </c>
      <c r="P341">
        <f>IF(Datos!P341="",0,IF(AND(P$1008&lt;&gt;"",Datos!P341=P$1008),0,IF(P$1004=0,0,1-CHOOSE(P$1004,IF(ISNUMBER(Datos!P341),AND(OR(P$1005="",Datos!P341&gt;=P$1005),OR(P$1006="",Datos!P341&lt;=P$1006)),FALSE),IF(ISNUMBER(Datos!P341),AND(Datos!P341=INT(Datos!P341),AND(OR(P$1005="",Datos!P341&gt;=P$1005),OR(P$1006="",Datos!P341&lt;=P$1006))),FALSE),OR(ISNUMBER(FIND(";"&amp;UPPER(TRIM(Datos!P341&amp;""))&amp;"=",P$1007)),ISNUMBER(FIND(";"&amp;UPPER(TRIM(Datos!P341&amp;""))&amp;";",P$1007))),OR(UPPER(TRIM(Datos!P341&amp;""))="SÍ",UPPER(TRIM(Datos!P341&amp;""))="SI",UPPER(TRIM(Datos!P341&amp;""))="NO"),IF(ISNUMBER(Datos!P341),AND(OR(P$1005="",Datos!P341&gt;=P$1005),OR(P$1006="",Datos!P341&lt;=P$1006)),FALSE),TRUE))))</f>
        <v>0.0</v>
      </c>
      <c r="Q341">
        <f>IF(Datos!Q341="",0,IF(AND(Q$1008&lt;&gt;"",Datos!Q341=Q$1008),0,IF(Q$1004=0,0,1-CHOOSE(Q$1004,IF(ISNUMBER(Datos!Q341),AND(OR(Q$1005="",Datos!Q341&gt;=Q$1005),OR(Q$1006="",Datos!Q341&lt;=Q$1006)),FALSE),IF(ISNUMBER(Datos!Q341),AND(Datos!Q341=INT(Datos!Q341),AND(OR(Q$1005="",Datos!Q341&gt;=Q$1005),OR(Q$1006="",Datos!Q341&lt;=Q$1006))),FALSE),OR(ISNUMBER(FIND(";"&amp;UPPER(TRIM(Datos!Q341&amp;""))&amp;"=",Q$1007)),ISNUMBER(FIND(";"&amp;UPPER(TRIM(Datos!Q341&amp;""))&amp;";",Q$1007))),OR(UPPER(TRIM(Datos!Q341&amp;""))="SÍ",UPPER(TRIM(Datos!Q341&amp;""))="SI",UPPER(TRIM(Datos!Q341&amp;""))="NO"),IF(ISNUMBER(Datos!Q341),AND(OR(Q$1005="",Datos!Q341&gt;=Q$1005),OR(Q$1006="",Datos!Q341&lt;=Q$1006)),FALSE),TRUE))))</f>
        <v>0.0</v>
      </c>
      <c r="R341">
        <f>IF(Datos!R341="",0,IF(AND(R$1008&lt;&gt;"",Datos!R341=R$1008),0,IF(R$1004=0,0,1-CHOOSE(R$1004,IF(ISNUMBER(Datos!R341),AND(OR(R$1005="",Datos!R341&gt;=R$1005),OR(R$1006="",Datos!R341&lt;=R$1006)),FALSE),IF(ISNUMBER(Datos!R341),AND(Datos!R341=INT(Datos!R341),AND(OR(R$1005="",Datos!R341&gt;=R$1005),OR(R$1006="",Datos!R341&lt;=R$1006))),FALSE),OR(ISNUMBER(FIND(";"&amp;UPPER(TRIM(Datos!R341&amp;""))&amp;"=",R$1007)),ISNUMBER(FIND(";"&amp;UPPER(TRIM(Datos!R341&amp;""))&amp;";",R$1007))),OR(UPPER(TRIM(Datos!R341&amp;""))="SÍ",UPPER(TRIM(Datos!R341&amp;""))="SI",UPPER(TRIM(Datos!R341&amp;""))="NO"),IF(ISNUMBER(Datos!R341),AND(OR(R$1005="",Datos!R341&gt;=R$1005),OR(R$1006="",Datos!R341&lt;=R$1006)),FALSE),TRUE))))</f>
        <v>0.0</v>
      </c>
      <c r="S341">
        <f>IF(Datos!S341="",0,IF(AND(S$1008&lt;&gt;"",Datos!S341=S$1008),0,IF(S$1004=0,0,1-CHOOSE(S$1004,IF(ISNUMBER(Datos!S341),AND(OR(S$1005="",Datos!S341&gt;=S$1005),OR(S$1006="",Datos!S341&lt;=S$1006)),FALSE),IF(ISNUMBER(Datos!S341),AND(Datos!S341=INT(Datos!S341),AND(OR(S$1005="",Datos!S341&gt;=S$1005),OR(S$1006="",Datos!S341&lt;=S$1006))),FALSE),OR(ISNUMBER(FIND(";"&amp;UPPER(TRIM(Datos!S341&amp;""))&amp;"=",S$1007)),ISNUMBER(FIND(";"&amp;UPPER(TRIM(Datos!S341&amp;""))&amp;";",S$1007))),OR(UPPER(TRIM(Datos!S341&amp;""))="SÍ",UPPER(TRIM(Datos!S341&amp;""))="SI",UPPER(TRIM(Datos!S341&amp;""))="NO"),IF(ISNUMBER(Datos!S341),AND(OR(S$1005="",Datos!S341&gt;=S$1005),OR(S$1006="",Datos!S341&lt;=S$1006)),FALSE),TRUE))))</f>
        <v>0.0</v>
      </c>
      <c r="T341">
        <f>IF(Datos!T341="",0,IF(AND(T$1008&lt;&gt;"",Datos!T341=T$1008),0,IF(T$1004=0,0,1-CHOOSE(T$1004,IF(ISNUMBER(Datos!T341),AND(OR(T$1005="",Datos!T341&gt;=T$1005),OR(T$1006="",Datos!T341&lt;=T$1006)),FALSE),IF(ISNUMBER(Datos!T341),AND(Datos!T341=INT(Datos!T341),AND(OR(T$1005="",Datos!T341&gt;=T$1005),OR(T$1006="",Datos!T341&lt;=T$1006))),FALSE),OR(ISNUMBER(FIND(";"&amp;UPPER(TRIM(Datos!T341&amp;""))&amp;"=",T$1007)),ISNUMBER(FIND(";"&amp;UPPER(TRIM(Datos!T341&amp;""))&amp;";",T$1007))),OR(UPPER(TRIM(Datos!T341&amp;""))="SÍ",UPPER(TRIM(Datos!T341&amp;""))="SI",UPPER(TRIM(Datos!T341&amp;""))="NO"),IF(ISNUMBER(Datos!T341),AND(OR(T$1005="",Datos!T341&gt;=T$1005),OR(T$1006="",Datos!T341&lt;=T$1006)),FALSE),TRUE))))</f>
        <v>0.0</v>
      </c>
      <c r="U341">
        <f>IF(Datos!U341="",0,IF(AND(U$1008&lt;&gt;"",Datos!U341=U$1008),0,IF(U$1004=0,0,1-CHOOSE(U$1004,IF(ISNUMBER(Datos!U341),AND(OR(U$1005="",Datos!U341&gt;=U$1005),OR(U$1006="",Datos!U341&lt;=U$1006)),FALSE),IF(ISNUMBER(Datos!U341),AND(Datos!U341=INT(Datos!U341),AND(OR(U$1005="",Datos!U341&gt;=U$1005),OR(U$1006="",Datos!U341&lt;=U$1006))),FALSE),OR(ISNUMBER(FIND(";"&amp;UPPER(TRIM(Datos!U341&amp;""))&amp;"=",U$1007)),ISNUMBER(FIND(";"&amp;UPPER(TRIM(Datos!U341&amp;""))&amp;";",U$1007))),OR(UPPER(TRIM(Datos!U341&amp;""))="SÍ",UPPER(TRIM(Datos!U341&amp;""))="SI",UPPER(TRIM(Datos!U341&amp;""))="NO"),IF(ISNUMBER(Datos!U341),AND(OR(U$1005="",Datos!U341&gt;=U$1005),OR(U$1006="",Datos!U341&lt;=U$1006)),FALSE),TRUE))))</f>
        <v>0.0</v>
      </c>
      <c r="V341">
        <f>IF(Datos!V341="",0,IF(AND(V$1008&lt;&gt;"",Datos!V341=V$1008),0,IF(V$1004=0,0,1-CHOOSE(V$1004,IF(ISNUMBER(Datos!V341),AND(OR(V$1005="",Datos!V341&gt;=V$1005),OR(V$1006="",Datos!V341&lt;=V$1006)),FALSE),IF(ISNUMBER(Datos!V341),AND(Datos!V341=INT(Datos!V341),AND(OR(V$1005="",Datos!V341&gt;=V$1005),OR(V$1006="",Datos!V341&lt;=V$1006))),FALSE),OR(ISNUMBER(FIND(";"&amp;UPPER(TRIM(Datos!V341&amp;""))&amp;"=",V$1007)),ISNUMBER(FIND(";"&amp;UPPER(TRIM(Datos!V341&amp;""))&amp;";",V$1007))),OR(UPPER(TRIM(Datos!V341&amp;""))="SÍ",UPPER(TRIM(Datos!V341&amp;""))="SI",UPPER(TRIM(Datos!V341&amp;""))="NO"),IF(ISNUMBER(Datos!V341),AND(OR(V$1005="",Datos!V341&gt;=V$1005),OR(V$1006="",Datos!V341&lt;=V$1006)),FALSE),TRUE))))</f>
        <v>0.0</v>
      </c>
      <c r="W341">
        <f>IF(Datos!W341="",0,IF(AND(W$1008&lt;&gt;"",Datos!W341=W$1008),0,IF(W$1004=0,0,1-CHOOSE(W$1004,IF(ISNUMBER(Datos!W341),AND(OR(W$1005="",Datos!W341&gt;=W$1005),OR(W$1006="",Datos!W341&lt;=W$1006)),FALSE),IF(ISNUMBER(Datos!W341),AND(Datos!W341=INT(Datos!W341),AND(OR(W$1005="",Datos!W341&gt;=W$1005),OR(W$1006="",Datos!W341&lt;=W$1006))),FALSE),OR(ISNUMBER(FIND(";"&amp;UPPER(TRIM(Datos!W341&amp;""))&amp;"=",W$1007)),ISNUMBER(FIND(";"&amp;UPPER(TRIM(Datos!W341&amp;""))&amp;";",W$1007))),OR(UPPER(TRIM(Datos!W341&amp;""))="SÍ",UPPER(TRIM(Datos!W341&amp;""))="SI",UPPER(TRIM(Datos!W341&amp;""))="NO"),IF(ISNUMBER(Datos!W341),AND(OR(W$1005="",Datos!W341&gt;=W$1005),OR(W$1006="",Datos!W341&lt;=W$1006)),FALSE),TRUE))))</f>
        <v>0.0</v>
      </c>
      <c r="X341">
        <f>IF(Datos!X341="",0,IF(AND(X$1008&lt;&gt;"",Datos!X341=X$1008),0,IF(X$1004=0,0,1-CHOOSE(X$1004,IF(ISNUMBER(Datos!X341),AND(OR(X$1005="",Datos!X341&gt;=X$1005),OR(X$1006="",Datos!X341&lt;=X$1006)),FALSE),IF(ISNUMBER(Datos!X341),AND(Datos!X341=INT(Datos!X341),AND(OR(X$1005="",Datos!X341&gt;=X$1005),OR(X$1006="",Datos!X341&lt;=X$1006))),FALSE),OR(ISNUMBER(FIND(";"&amp;UPPER(TRIM(Datos!X341&amp;""))&amp;"=",X$1007)),ISNUMBER(FIND(";"&amp;UPPER(TRIM(Datos!X341&amp;""))&amp;";",X$1007))),OR(UPPER(TRIM(Datos!X341&amp;""))="SÍ",UPPER(TRIM(Datos!X341&amp;""))="SI",UPPER(TRIM(Datos!X341&amp;""))="NO"),IF(ISNUMBER(Datos!X341),AND(OR(X$1005="",Datos!X341&gt;=X$1005),OR(X$1006="",Datos!X341&lt;=X$1006)),FALSE),TRUE))))</f>
        <v>0.0</v>
      </c>
      <c r="Y341">
        <f>IF(Datos!Y341="",0,IF(AND(Y$1008&lt;&gt;"",Datos!Y341=Y$1008),0,IF(Y$1004=0,0,1-CHOOSE(Y$1004,IF(ISNUMBER(Datos!Y341),AND(OR(Y$1005="",Datos!Y341&gt;=Y$1005),OR(Y$1006="",Datos!Y341&lt;=Y$1006)),FALSE),IF(ISNUMBER(Datos!Y341),AND(Datos!Y341=INT(Datos!Y341),AND(OR(Y$1005="",Datos!Y341&gt;=Y$1005),OR(Y$1006="",Datos!Y341&lt;=Y$1006))),FALSE),OR(ISNUMBER(FIND(";"&amp;UPPER(TRIM(Datos!Y341&amp;""))&amp;"=",Y$1007)),ISNUMBER(FIND(";"&amp;UPPER(TRIM(Datos!Y341&amp;""))&amp;";",Y$1007))),OR(UPPER(TRIM(Datos!Y341&amp;""))="SÍ",UPPER(TRIM(Datos!Y341&amp;""))="SI",UPPER(TRIM(Datos!Y341&amp;""))="NO"),IF(ISNUMBER(Datos!Y341),AND(OR(Y$1005="",Datos!Y341&gt;=Y$1005),OR(Y$1006="",Datos!Y341&lt;=Y$1006)),FALSE),TRUE))))</f>
        <v>0.0</v>
      </c>
      <c r="Z341">
        <f>IF(Datos!Z341="",0,IF(AND(Z$1008&lt;&gt;"",Datos!Z341=Z$1008),0,IF(Z$1004=0,0,1-CHOOSE(Z$1004,IF(ISNUMBER(Datos!Z341),AND(OR(Z$1005="",Datos!Z341&gt;=Z$1005),OR(Z$1006="",Datos!Z341&lt;=Z$1006)),FALSE),IF(ISNUMBER(Datos!Z341),AND(Datos!Z341=INT(Datos!Z341),AND(OR(Z$1005="",Datos!Z341&gt;=Z$1005),OR(Z$1006="",Datos!Z341&lt;=Z$1006))),FALSE),OR(ISNUMBER(FIND(";"&amp;UPPER(TRIM(Datos!Z341&amp;""))&amp;"=",Z$1007)),ISNUMBER(FIND(";"&amp;UPPER(TRIM(Datos!Z341&amp;""))&amp;";",Z$1007))),OR(UPPER(TRIM(Datos!Z341&amp;""))="SÍ",UPPER(TRIM(Datos!Z341&amp;""))="SI",UPPER(TRIM(Datos!Z341&amp;""))="NO"),IF(ISNUMBER(Datos!Z341),AND(OR(Z$1005="",Datos!Z341&gt;=Z$1005),OR(Z$1006="",Datos!Z341&lt;=Z$1006)),FALSE),TRUE))))</f>
        <v>0.0</v>
      </c>
      <c r="AA341">
        <f>IF(Datos!AA341="",0,IF(AND(AA$1008&lt;&gt;"",Datos!AA341=AA$1008),0,IF(AA$1004=0,0,1-CHOOSE(AA$1004,IF(ISNUMBER(Datos!AA341),AND(OR(AA$1005="",Datos!AA341&gt;=AA$1005),OR(AA$1006="",Datos!AA341&lt;=AA$1006)),FALSE),IF(ISNUMBER(Datos!AA341),AND(Datos!AA341=INT(Datos!AA341),AND(OR(AA$1005="",Datos!AA341&gt;=AA$1005),OR(AA$1006="",Datos!AA341&lt;=AA$1006))),FALSE),OR(ISNUMBER(FIND(";"&amp;UPPER(TRIM(Datos!AA341&amp;""))&amp;"=",AA$1007)),ISNUMBER(FIND(";"&amp;UPPER(TRIM(Datos!AA341&amp;""))&amp;";",AA$1007))),OR(UPPER(TRIM(Datos!AA341&amp;""))="SÍ",UPPER(TRIM(Datos!AA341&amp;""))="SI",UPPER(TRIM(Datos!AA341&amp;""))="NO"),IF(ISNUMBER(Datos!AA341),AND(OR(AA$1005="",Datos!AA341&gt;=AA$1005),OR(AA$1006="",Datos!AA341&lt;=AA$1006)),FALSE),TRUE))))</f>
        <v>0.0</v>
      </c>
      <c r="AB341">
        <f>IF(Datos!AB341="",0,IF(AND(AB$1008&lt;&gt;"",Datos!AB341=AB$1008),0,IF(AB$1004=0,0,1-CHOOSE(AB$1004,IF(ISNUMBER(Datos!AB341),AND(OR(AB$1005="",Datos!AB341&gt;=AB$1005),OR(AB$1006="",Datos!AB341&lt;=AB$1006)),FALSE),IF(ISNUMBER(Datos!AB341),AND(Datos!AB341=INT(Datos!AB341),AND(OR(AB$1005="",Datos!AB341&gt;=AB$1005),OR(AB$1006="",Datos!AB341&lt;=AB$1006))),FALSE),OR(ISNUMBER(FIND(";"&amp;UPPER(TRIM(Datos!AB341&amp;""))&amp;"=",AB$1007)),ISNUMBER(FIND(";"&amp;UPPER(TRIM(Datos!AB341&amp;""))&amp;";",AB$1007))),OR(UPPER(TRIM(Datos!AB341&amp;""))="SÍ",UPPER(TRIM(Datos!AB341&amp;""))="SI",UPPER(TRIM(Datos!AB341&amp;""))="NO"),IF(ISNUMBER(Datos!AB341),AND(OR(AB$1005="",Datos!AB341&gt;=AB$1005),OR(AB$1006="",Datos!AB341&lt;=AB$1006)),FALSE),TRUE))))</f>
        <v>0.0</v>
      </c>
      <c r="AC341">
        <f>IF(Datos!AC341="",0,IF(AND(AC$1008&lt;&gt;"",Datos!AC341=AC$1008),0,IF(AC$1004=0,0,1-CHOOSE(AC$1004,IF(ISNUMBER(Datos!AC341),AND(OR(AC$1005="",Datos!AC341&gt;=AC$1005),OR(AC$1006="",Datos!AC341&lt;=AC$1006)),FALSE),IF(ISNUMBER(Datos!AC341),AND(Datos!AC341=INT(Datos!AC341),AND(OR(AC$1005="",Datos!AC341&gt;=AC$1005),OR(AC$1006="",Datos!AC341&lt;=AC$1006))),FALSE),OR(ISNUMBER(FIND(";"&amp;UPPER(TRIM(Datos!AC341&amp;""))&amp;"=",AC$1007)),ISNUMBER(FIND(";"&amp;UPPER(TRIM(Datos!AC341&amp;""))&amp;";",AC$1007))),OR(UPPER(TRIM(Datos!AC341&amp;""))="SÍ",UPPER(TRIM(Datos!AC341&amp;""))="SI",UPPER(TRIM(Datos!AC341&amp;""))="NO"),IF(ISNUMBER(Datos!AC341),AND(OR(AC$1005="",Datos!AC341&gt;=AC$1005),OR(AC$1006="",Datos!AC341&lt;=AC$1006)),FALSE),TRUE))))</f>
        <v>0.0</v>
      </c>
      <c r="AD341">
        <f>IF(Datos!AD341="",0,IF(AND(AD$1008&lt;&gt;"",Datos!AD341=AD$1008),0,IF(AD$1004=0,0,1-CHOOSE(AD$1004,IF(ISNUMBER(Datos!AD341),AND(OR(AD$1005="",Datos!AD341&gt;=AD$1005),OR(AD$1006="",Datos!AD341&lt;=AD$1006)),FALSE),IF(ISNUMBER(Datos!AD341),AND(Datos!AD341=INT(Datos!AD341),AND(OR(AD$1005="",Datos!AD341&gt;=AD$1005),OR(AD$1006="",Datos!AD341&lt;=AD$1006))),FALSE),OR(ISNUMBER(FIND(";"&amp;UPPER(TRIM(Datos!AD341&amp;""))&amp;"=",AD$1007)),ISNUMBER(FIND(";"&amp;UPPER(TRIM(Datos!AD341&amp;""))&amp;";",AD$1007))),OR(UPPER(TRIM(Datos!AD341&amp;""))="SÍ",UPPER(TRIM(Datos!AD341&amp;""))="SI",UPPER(TRIM(Datos!AD341&amp;""))="NO"),IF(ISNUMBER(Datos!AD341),AND(OR(AD$1005="",Datos!AD341&gt;=AD$1005),OR(AD$1006="",Datos!AD341&lt;=AD$1006)),FALSE),TRUE))))</f>
        <v>0.0</v>
      </c>
      <c r="AE341">
        <f>IF(Datos!AE341="",0,IF(AND(AE$1008&lt;&gt;"",Datos!AE341=AE$1008),0,IF(AE$1004=0,0,1-CHOOSE(AE$1004,IF(ISNUMBER(Datos!AE341),AND(OR(AE$1005="",Datos!AE341&gt;=AE$1005),OR(AE$1006="",Datos!AE341&lt;=AE$1006)),FALSE),IF(ISNUMBER(Datos!AE341),AND(Datos!AE341=INT(Datos!AE341),AND(OR(AE$1005="",Datos!AE341&gt;=AE$1005),OR(AE$1006="",Datos!AE341&lt;=AE$1006))),FALSE),OR(ISNUMBER(FIND(";"&amp;UPPER(TRIM(Datos!AE341&amp;""))&amp;"=",AE$1007)),ISNUMBER(FIND(";"&amp;UPPER(TRIM(Datos!AE341&amp;""))&amp;";",AE$1007))),OR(UPPER(TRIM(Datos!AE341&amp;""))="SÍ",UPPER(TRIM(Datos!AE341&amp;""))="SI",UPPER(TRIM(Datos!AE341&amp;""))="NO"),IF(ISNUMBER(Datos!AE341),AND(OR(AE$1005="",Datos!AE341&gt;=AE$1005),OR(AE$1006="",Datos!AE341&lt;=AE$1006)),FALSE),TRUE))))</f>
        <v>0.0</v>
      </c>
    </row>
    <row r="342" spans="2:31">
      <c r="B342">
        <f>IF(Datos!B342="",0,IF(AND(B$1008&lt;&gt;"",Datos!B342=B$1008),0,IF(B$1004=0,0,1-CHOOSE(B$1004,IF(ISNUMBER(Datos!B342),AND(OR(B$1005="",Datos!B342&gt;=B$1005),OR(B$1006="",Datos!B342&lt;=B$1006)),FALSE),IF(ISNUMBER(Datos!B342),AND(Datos!B342=INT(Datos!B342),AND(OR(B$1005="",Datos!B342&gt;=B$1005),OR(B$1006="",Datos!B342&lt;=B$1006))),FALSE),OR(ISNUMBER(FIND(";"&amp;UPPER(TRIM(Datos!B342&amp;""))&amp;"=",B$1007)),ISNUMBER(FIND(";"&amp;UPPER(TRIM(Datos!B342&amp;""))&amp;";",B$1007))),OR(UPPER(TRIM(Datos!B342&amp;""))="SÍ",UPPER(TRIM(Datos!B342&amp;""))="SI",UPPER(TRIM(Datos!B342&amp;""))="NO"),IF(ISNUMBER(Datos!B342),AND(OR(B$1005="",Datos!B342&gt;=B$1005),OR(B$1006="",Datos!B342&lt;=B$1006)),FALSE),TRUE))))</f>
        <v>0.0</v>
      </c>
      <c r="C342">
        <f>IF(Datos!C342="",0,IF(AND(C$1008&lt;&gt;"",Datos!C342=C$1008),0,IF(C$1004=0,0,1-CHOOSE(C$1004,IF(ISNUMBER(Datos!C342),AND(OR(C$1005="",Datos!C342&gt;=C$1005),OR(C$1006="",Datos!C342&lt;=C$1006)),FALSE),IF(ISNUMBER(Datos!C342),AND(Datos!C342=INT(Datos!C342),AND(OR(C$1005="",Datos!C342&gt;=C$1005),OR(C$1006="",Datos!C342&lt;=C$1006))),FALSE),OR(ISNUMBER(FIND(";"&amp;UPPER(TRIM(Datos!C342&amp;""))&amp;"=",C$1007)),ISNUMBER(FIND(";"&amp;UPPER(TRIM(Datos!C342&amp;""))&amp;";",C$1007))),OR(UPPER(TRIM(Datos!C342&amp;""))="SÍ",UPPER(TRIM(Datos!C342&amp;""))="SI",UPPER(TRIM(Datos!C342&amp;""))="NO"),IF(ISNUMBER(Datos!C342),AND(OR(C$1005="",Datos!C342&gt;=C$1005),OR(C$1006="",Datos!C342&lt;=C$1006)),FALSE),TRUE))))</f>
        <v>0.0</v>
      </c>
      <c r="D342">
        <f>IF(Datos!D342="",0,IF(AND(D$1008&lt;&gt;"",Datos!D342=D$1008),0,IF(D$1004=0,0,1-CHOOSE(D$1004,IF(ISNUMBER(Datos!D342),AND(OR(D$1005="",Datos!D342&gt;=D$1005),OR(D$1006="",Datos!D342&lt;=D$1006)),FALSE),IF(ISNUMBER(Datos!D342),AND(Datos!D342=INT(Datos!D342),AND(OR(D$1005="",Datos!D342&gt;=D$1005),OR(D$1006="",Datos!D342&lt;=D$1006))),FALSE),OR(ISNUMBER(FIND(";"&amp;UPPER(TRIM(Datos!D342&amp;""))&amp;"=",D$1007)),ISNUMBER(FIND(";"&amp;UPPER(TRIM(Datos!D342&amp;""))&amp;";",D$1007))),OR(UPPER(TRIM(Datos!D342&amp;""))="SÍ",UPPER(TRIM(Datos!D342&amp;""))="SI",UPPER(TRIM(Datos!D342&amp;""))="NO"),IF(ISNUMBER(Datos!D342),AND(OR(D$1005="",Datos!D342&gt;=D$1005),OR(D$1006="",Datos!D342&lt;=D$1006)),FALSE),TRUE))))</f>
        <v>0.0</v>
      </c>
      <c r="E342">
        <f>IF(Datos!E342="",0,IF(AND(E$1008&lt;&gt;"",Datos!E342=E$1008),0,IF(E$1004=0,0,1-CHOOSE(E$1004,IF(ISNUMBER(Datos!E342),AND(OR(E$1005="",Datos!E342&gt;=E$1005),OR(E$1006="",Datos!E342&lt;=E$1006)),FALSE),IF(ISNUMBER(Datos!E342),AND(Datos!E342=INT(Datos!E342),AND(OR(E$1005="",Datos!E342&gt;=E$1005),OR(E$1006="",Datos!E342&lt;=E$1006))),FALSE),OR(ISNUMBER(FIND(";"&amp;UPPER(TRIM(Datos!E342&amp;""))&amp;"=",E$1007)),ISNUMBER(FIND(";"&amp;UPPER(TRIM(Datos!E342&amp;""))&amp;";",E$1007))),OR(UPPER(TRIM(Datos!E342&amp;""))="SÍ",UPPER(TRIM(Datos!E342&amp;""))="SI",UPPER(TRIM(Datos!E342&amp;""))="NO"),IF(ISNUMBER(Datos!E342),AND(OR(E$1005="",Datos!E342&gt;=E$1005),OR(E$1006="",Datos!E342&lt;=E$1006)),FALSE),TRUE))))</f>
        <v>0.0</v>
      </c>
      <c r="F342">
        <f>IF(Datos!F342="",0,IF(AND(F$1008&lt;&gt;"",Datos!F342=F$1008),0,IF(F$1004=0,0,1-CHOOSE(F$1004,IF(ISNUMBER(Datos!F342),AND(OR(F$1005="",Datos!F342&gt;=F$1005),OR(F$1006="",Datos!F342&lt;=F$1006)),FALSE),IF(ISNUMBER(Datos!F342),AND(Datos!F342=INT(Datos!F342),AND(OR(F$1005="",Datos!F342&gt;=F$1005),OR(F$1006="",Datos!F342&lt;=F$1006))),FALSE),OR(ISNUMBER(FIND(";"&amp;UPPER(TRIM(Datos!F342&amp;""))&amp;"=",F$1007)),ISNUMBER(FIND(";"&amp;UPPER(TRIM(Datos!F342&amp;""))&amp;";",F$1007))),OR(UPPER(TRIM(Datos!F342&amp;""))="SÍ",UPPER(TRIM(Datos!F342&amp;""))="SI",UPPER(TRIM(Datos!F342&amp;""))="NO"),IF(ISNUMBER(Datos!F342),AND(OR(F$1005="",Datos!F342&gt;=F$1005),OR(F$1006="",Datos!F342&lt;=F$1006)),FALSE),TRUE))))</f>
        <v>0.0</v>
      </c>
      <c r="G342">
        <f>IF(Datos!G342="",0,IF(AND(G$1008&lt;&gt;"",Datos!G342=G$1008),0,IF(G$1004=0,0,1-CHOOSE(G$1004,IF(ISNUMBER(Datos!G342),AND(OR(G$1005="",Datos!G342&gt;=G$1005),OR(G$1006="",Datos!G342&lt;=G$1006)),FALSE),IF(ISNUMBER(Datos!G342),AND(Datos!G342=INT(Datos!G342),AND(OR(G$1005="",Datos!G342&gt;=G$1005),OR(G$1006="",Datos!G342&lt;=G$1006))),FALSE),OR(ISNUMBER(FIND(";"&amp;UPPER(TRIM(Datos!G342&amp;""))&amp;"=",G$1007)),ISNUMBER(FIND(";"&amp;UPPER(TRIM(Datos!G342&amp;""))&amp;";",G$1007))),OR(UPPER(TRIM(Datos!G342&amp;""))="SÍ",UPPER(TRIM(Datos!G342&amp;""))="SI",UPPER(TRIM(Datos!G342&amp;""))="NO"),IF(ISNUMBER(Datos!G342),AND(OR(G$1005="",Datos!G342&gt;=G$1005),OR(G$1006="",Datos!G342&lt;=G$1006)),FALSE),TRUE))))</f>
        <v>0.0</v>
      </c>
      <c r="H342">
        <f>IF(Datos!H342="",0,IF(AND(H$1008&lt;&gt;"",Datos!H342=H$1008),0,IF(H$1004=0,0,1-CHOOSE(H$1004,IF(ISNUMBER(Datos!H342),AND(OR(H$1005="",Datos!H342&gt;=H$1005),OR(H$1006="",Datos!H342&lt;=H$1006)),FALSE),IF(ISNUMBER(Datos!H342),AND(Datos!H342=INT(Datos!H342),AND(OR(H$1005="",Datos!H342&gt;=H$1005),OR(H$1006="",Datos!H342&lt;=H$1006))),FALSE),OR(ISNUMBER(FIND(";"&amp;UPPER(TRIM(Datos!H342&amp;""))&amp;"=",H$1007)),ISNUMBER(FIND(";"&amp;UPPER(TRIM(Datos!H342&amp;""))&amp;";",H$1007))),OR(UPPER(TRIM(Datos!H342&amp;""))="SÍ",UPPER(TRIM(Datos!H342&amp;""))="SI",UPPER(TRIM(Datos!H342&amp;""))="NO"),IF(ISNUMBER(Datos!H342),AND(OR(H$1005="",Datos!H342&gt;=H$1005),OR(H$1006="",Datos!H342&lt;=H$1006)),FALSE),TRUE))))</f>
        <v>0.0</v>
      </c>
      <c r="I342">
        <f>IF(Datos!I342="",0,IF(AND(I$1008&lt;&gt;"",Datos!I342=I$1008),0,IF(I$1004=0,0,1-CHOOSE(I$1004,IF(ISNUMBER(Datos!I342),AND(OR(I$1005="",Datos!I342&gt;=I$1005),OR(I$1006="",Datos!I342&lt;=I$1006)),FALSE),IF(ISNUMBER(Datos!I342),AND(Datos!I342=INT(Datos!I342),AND(OR(I$1005="",Datos!I342&gt;=I$1005),OR(I$1006="",Datos!I342&lt;=I$1006))),FALSE),OR(ISNUMBER(FIND(";"&amp;UPPER(TRIM(Datos!I342&amp;""))&amp;"=",I$1007)),ISNUMBER(FIND(";"&amp;UPPER(TRIM(Datos!I342&amp;""))&amp;";",I$1007))),OR(UPPER(TRIM(Datos!I342&amp;""))="SÍ",UPPER(TRIM(Datos!I342&amp;""))="SI",UPPER(TRIM(Datos!I342&amp;""))="NO"),IF(ISNUMBER(Datos!I342),AND(OR(I$1005="",Datos!I342&gt;=I$1005),OR(I$1006="",Datos!I342&lt;=I$1006)),FALSE),TRUE))))</f>
        <v>0.0</v>
      </c>
      <c r="J342">
        <f>IF(Datos!J342="",0,IF(AND(J$1008&lt;&gt;"",Datos!J342=J$1008),0,IF(J$1004=0,0,1-CHOOSE(J$1004,IF(ISNUMBER(Datos!J342),AND(OR(J$1005="",Datos!J342&gt;=J$1005),OR(J$1006="",Datos!J342&lt;=J$1006)),FALSE),IF(ISNUMBER(Datos!J342),AND(Datos!J342=INT(Datos!J342),AND(OR(J$1005="",Datos!J342&gt;=J$1005),OR(J$1006="",Datos!J342&lt;=J$1006))),FALSE),OR(ISNUMBER(FIND(";"&amp;UPPER(TRIM(Datos!J342&amp;""))&amp;"=",J$1007)),ISNUMBER(FIND(";"&amp;UPPER(TRIM(Datos!J342&amp;""))&amp;";",J$1007))),OR(UPPER(TRIM(Datos!J342&amp;""))="SÍ",UPPER(TRIM(Datos!J342&amp;""))="SI",UPPER(TRIM(Datos!J342&amp;""))="NO"),IF(ISNUMBER(Datos!J342),AND(OR(J$1005="",Datos!J342&gt;=J$1005),OR(J$1006="",Datos!J342&lt;=J$1006)),FALSE),TRUE))))</f>
        <v>0.0</v>
      </c>
      <c r="K342">
        <f>IF(Datos!K342="",0,IF(AND(K$1008&lt;&gt;"",Datos!K342=K$1008),0,IF(K$1004=0,0,1-CHOOSE(K$1004,IF(ISNUMBER(Datos!K342),AND(OR(K$1005="",Datos!K342&gt;=K$1005),OR(K$1006="",Datos!K342&lt;=K$1006)),FALSE),IF(ISNUMBER(Datos!K342),AND(Datos!K342=INT(Datos!K342),AND(OR(K$1005="",Datos!K342&gt;=K$1005),OR(K$1006="",Datos!K342&lt;=K$1006))),FALSE),OR(ISNUMBER(FIND(";"&amp;UPPER(TRIM(Datos!K342&amp;""))&amp;"=",K$1007)),ISNUMBER(FIND(";"&amp;UPPER(TRIM(Datos!K342&amp;""))&amp;";",K$1007))),OR(UPPER(TRIM(Datos!K342&amp;""))="SÍ",UPPER(TRIM(Datos!K342&amp;""))="SI",UPPER(TRIM(Datos!K342&amp;""))="NO"),IF(ISNUMBER(Datos!K342),AND(OR(K$1005="",Datos!K342&gt;=K$1005),OR(K$1006="",Datos!K342&lt;=K$1006)),FALSE),TRUE))))</f>
        <v>0.0</v>
      </c>
      <c r="L342">
        <f>IF(Datos!L342="",0,IF(AND(L$1008&lt;&gt;"",Datos!L342=L$1008),0,IF(L$1004=0,0,1-CHOOSE(L$1004,IF(ISNUMBER(Datos!L342),AND(OR(L$1005="",Datos!L342&gt;=L$1005),OR(L$1006="",Datos!L342&lt;=L$1006)),FALSE),IF(ISNUMBER(Datos!L342),AND(Datos!L342=INT(Datos!L342),AND(OR(L$1005="",Datos!L342&gt;=L$1005),OR(L$1006="",Datos!L342&lt;=L$1006))),FALSE),OR(ISNUMBER(FIND(";"&amp;UPPER(TRIM(Datos!L342&amp;""))&amp;"=",L$1007)),ISNUMBER(FIND(";"&amp;UPPER(TRIM(Datos!L342&amp;""))&amp;";",L$1007))),OR(UPPER(TRIM(Datos!L342&amp;""))="SÍ",UPPER(TRIM(Datos!L342&amp;""))="SI",UPPER(TRIM(Datos!L342&amp;""))="NO"),IF(ISNUMBER(Datos!L342),AND(OR(L$1005="",Datos!L342&gt;=L$1005),OR(L$1006="",Datos!L342&lt;=L$1006)),FALSE),TRUE))))</f>
        <v>0.0</v>
      </c>
      <c r="M342">
        <f>IF(Datos!M342="",0,IF(AND(M$1008&lt;&gt;"",Datos!M342=M$1008),0,IF(M$1004=0,0,1-CHOOSE(M$1004,IF(ISNUMBER(Datos!M342),AND(OR(M$1005="",Datos!M342&gt;=M$1005),OR(M$1006="",Datos!M342&lt;=M$1006)),FALSE),IF(ISNUMBER(Datos!M342),AND(Datos!M342=INT(Datos!M342),AND(OR(M$1005="",Datos!M342&gt;=M$1005),OR(M$1006="",Datos!M342&lt;=M$1006))),FALSE),OR(ISNUMBER(FIND(";"&amp;UPPER(TRIM(Datos!M342&amp;""))&amp;"=",M$1007)),ISNUMBER(FIND(";"&amp;UPPER(TRIM(Datos!M342&amp;""))&amp;";",M$1007))),OR(UPPER(TRIM(Datos!M342&amp;""))="SÍ",UPPER(TRIM(Datos!M342&amp;""))="SI",UPPER(TRIM(Datos!M342&amp;""))="NO"),IF(ISNUMBER(Datos!M342),AND(OR(M$1005="",Datos!M342&gt;=M$1005),OR(M$1006="",Datos!M342&lt;=M$1006)),FALSE),TRUE))))</f>
        <v>0.0</v>
      </c>
      <c r="N342">
        <f>IF(Datos!N342="",0,IF(AND(N$1008&lt;&gt;"",Datos!N342=N$1008),0,IF(N$1004=0,0,1-CHOOSE(N$1004,IF(ISNUMBER(Datos!N342),AND(OR(N$1005="",Datos!N342&gt;=N$1005),OR(N$1006="",Datos!N342&lt;=N$1006)),FALSE),IF(ISNUMBER(Datos!N342),AND(Datos!N342=INT(Datos!N342),AND(OR(N$1005="",Datos!N342&gt;=N$1005),OR(N$1006="",Datos!N342&lt;=N$1006))),FALSE),OR(ISNUMBER(FIND(";"&amp;UPPER(TRIM(Datos!N342&amp;""))&amp;"=",N$1007)),ISNUMBER(FIND(";"&amp;UPPER(TRIM(Datos!N342&amp;""))&amp;";",N$1007))),OR(UPPER(TRIM(Datos!N342&amp;""))="SÍ",UPPER(TRIM(Datos!N342&amp;""))="SI",UPPER(TRIM(Datos!N342&amp;""))="NO"),IF(ISNUMBER(Datos!N342),AND(OR(N$1005="",Datos!N342&gt;=N$1005),OR(N$1006="",Datos!N342&lt;=N$1006)),FALSE),TRUE))))</f>
        <v>0.0</v>
      </c>
      <c r="O342">
        <f>IF(Datos!O342="",0,IF(AND(O$1008&lt;&gt;"",Datos!O342=O$1008),0,IF(O$1004=0,0,1-CHOOSE(O$1004,IF(ISNUMBER(Datos!O342),AND(OR(O$1005="",Datos!O342&gt;=O$1005),OR(O$1006="",Datos!O342&lt;=O$1006)),FALSE),IF(ISNUMBER(Datos!O342),AND(Datos!O342=INT(Datos!O342),AND(OR(O$1005="",Datos!O342&gt;=O$1005),OR(O$1006="",Datos!O342&lt;=O$1006))),FALSE),OR(ISNUMBER(FIND(";"&amp;UPPER(TRIM(Datos!O342&amp;""))&amp;"=",O$1007)),ISNUMBER(FIND(";"&amp;UPPER(TRIM(Datos!O342&amp;""))&amp;";",O$1007))),OR(UPPER(TRIM(Datos!O342&amp;""))="SÍ",UPPER(TRIM(Datos!O342&amp;""))="SI",UPPER(TRIM(Datos!O342&amp;""))="NO"),IF(ISNUMBER(Datos!O342),AND(OR(O$1005="",Datos!O342&gt;=O$1005),OR(O$1006="",Datos!O342&lt;=O$1006)),FALSE),TRUE))))</f>
        <v>0.0</v>
      </c>
      <c r="P342">
        <f>IF(Datos!P342="",0,IF(AND(P$1008&lt;&gt;"",Datos!P342=P$1008),0,IF(P$1004=0,0,1-CHOOSE(P$1004,IF(ISNUMBER(Datos!P342),AND(OR(P$1005="",Datos!P342&gt;=P$1005),OR(P$1006="",Datos!P342&lt;=P$1006)),FALSE),IF(ISNUMBER(Datos!P342),AND(Datos!P342=INT(Datos!P342),AND(OR(P$1005="",Datos!P342&gt;=P$1005),OR(P$1006="",Datos!P342&lt;=P$1006))),FALSE),OR(ISNUMBER(FIND(";"&amp;UPPER(TRIM(Datos!P342&amp;""))&amp;"=",P$1007)),ISNUMBER(FIND(";"&amp;UPPER(TRIM(Datos!P342&amp;""))&amp;";",P$1007))),OR(UPPER(TRIM(Datos!P342&amp;""))="SÍ",UPPER(TRIM(Datos!P342&amp;""))="SI",UPPER(TRIM(Datos!P342&amp;""))="NO"),IF(ISNUMBER(Datos!P342),AND(OR(P$1005="",Datos!P342&gt;=P$1005),OR(P$1006="",Datos!P342&lt;=P$1006)),FALSE),TRUE))))</f>
        <v>0.0</v>
      </c>
      <c r="Q342">
        <f>IF(Datos!Q342="",0,IF(AND(Q$1008&lt;&gt;"",Datos!Q342=Q$1008),0,IF(Q$1004=0,0,1-CHOOSE(Q$1004,IF(ISNUMBER(Datos!Q342),AND(OR(Q$1005="",Datos!Q342&gt;=Q$1005),OR(Q$1006="",Datos!Q342&lt;=Q$1006)),FALSE),IF(ISNUMBER(Datos!Q342),AND(Datos!Q342=INT(Datos!Q342),AND(OR(Q$1005="",Datos!Q342&gt;=Q$1005),OR(Q$1006="",Datos!Q342&lt;=Q$1006))),FALSE),OR(ISNUMBER(FIND(";"&amp;UPPER(TRIM(Datos!Q342&amp;""))&amp;"=",Q$1007)),ISNUMBER(FIND(";"&amp;UPPER(TRIM(Datos!Q342&amp;""))&amp;";",Q$1007))),OR(UPPER(TRIM(Datos!Q342&amp;""))="SÍ",UPPER(TRIM(Datos!Q342&amp;""))="SI",UPPER(TRIM(Datos!Q342&amp;""))="NO"),IF(ISNUMBER(Datos!Q342),AND(OR(Q$1005="",Datos!Q342&gt;=Q$1005),OR(Q$1006="",Datos!Q342&lt;=Q$1006)),FALSE),TRUE))))</f>
        <v>0.0</v>
      </c>
      <c r="R342">
        <f>IF(Datos!R342="",0,IF(AND(R$1008&lt;&gt;"",Datos!R342=R$1008),0,IF(R$1004=0,0,1-CHOOSE(R$1004,IF(ISNUMBER(Datos!R342),AND(OR(R$1005="",Datos!R342&gt;=R$1005),OR(R$1006="",Datos!R342&lt;=R$1006)),FALSE),IF(ISNUMBER(Datos!R342),AND(Datos!R342=INT(Datos!R342),AND(OR(R$1005="",Datos!R342&gt;=R$1005),OR(R$1006="",Datos!R342&lt;=R$1006))),FALSE),OR(ISNUMBER(FIND(";"&amp;UPPER(TRIM(Datos!R342&amp;""))&amp;"=",R$1007)),ISNUMBER(FIND(";"&amp;UPPER(TRIM(Datos!R342&amp;""))&amp;";",R$1007))),OR(UPPER(TRIM(Datos!R342&amp;""))="SÍ",UPPER(TRIM(Datos!R342&amp;""))="SI",UPPER(TRIM(Datos!R342&amp;""))="NO"),IF(ISNUMBER(Datos!R342),AND(OR(R$1005="",Datos!R342&gt;=R$1005),OR(R$1006="",Datos!R342&lt;=R$1006)),FALSE),TRUE))))</f>
        <v>0.0</v>
      </c>
      <c r="S342">
        <f>IF(Datos!S342="",0,IF(AND(S$1008&lt;&gt;"",Datos!S342=S$1008),0,IF(S$1004=0,0,1-CHOOSE(S$1004,IF(ISNUMBER(Datos!S342),AND(OR(S$1005="",Datos!S342&gt;=S$1005),OR(S$1006="",Datos!S342&lt;=S$1006)),FALSE),IF(ISNUMBER(Datos!S342),AND(Datos!S342=INT(Datos!S342),AND(OR(S$1005="",Datos!S342&gt;=S$1005),OR(S$1006="",Datos!S342&lt;=S$1006))),FALSE),OR(ISNUMBER(FIND(";"&amp;UPPER(TRIM(Datos!S342&amp;""))&amp;"=",S$1007)),ISNUMBER(FIND(";"&amp;UPPER(TRIM(Datos!S342&amp;""))&amp;";",S$1007))),OR(UPPER(TRIM(Datos!S342&amp;""))="SÍ",UPPER(TRIM(Datos!S342&amp;""))="SI",UPPER(TRIM(Datos!S342&amp;""))="NO"),IF(ISNUMBER(Datos!S342),AND(OR(S$1005="",Datos!S342&gt;=S$1005),OR(S$1006="",Datos!S342&lt;=S$1006)),FALSE),TRUE))))</f>
        <v>0.0</v>
      </c>
      <c r="T342">
        <f>IF(Datos!T342="",0,IF(AND(T$1008&lt;&gt;"",Datos!T342=T$1008),0,IF(T$1004=0,0,1-CHOOSE(T$1004,IF(ISNUMBER(Datos!T342),AND(OR(T$1005="",Datos!T342&gt;=T$1005),OR(T$1006="",Datos!T342&lt;=T$1006)),FALSE),IF(ISNUMBER(Datos!T342),AND(Datos!T342=INT(Datos!T342),AND(OR(T$1005="",Datos!T342&gt;=T$1005),OR(T$1006="",Datos!T342&lt;=T$1006))),FALSE),OR(ISNUMBER(FIND(";"&amp;UPPER(TRIM(Datos!T342&amp;""))&amp;"=",T$1007)),ISNUMBER(FIND(";"&amp;UPPER(TRIM(Datos!T342&amp;""))&amp;";",T$1007))),OR(UPPER(TRIM(Datos!T342&amp;""))="SÍ",UPPER(TRIM(Datos!T342&amp;""))="SI",UPPER(TRIM(Datos!T342&amp;""))="NO"),IF(ISNUMBER(Datos!T342),AND(OR(T$1005="",Datos!T342&gt;=T$1005),OR(T$1006="",Datos!T342&lt;=T$1006)),FALSE),TRUE))))</f>
        <v>0.0</v>
      </c>
      <c r="U342">
        <f>IF(Datos!U342="",0,IF(AND(U$1008&lt;&gt;"",Datos!U342=U$1008),0,IF(U$1004=0,0,1-CHOOSE(U$1004,IF(ISNUMBER(Datos!U342),AND(OR(U$1005="",Datos!U342&gt;=U$1005),OR(U$1006="",Datos!U342&lt;=U$1006)),FALSE),IF(ISNUMBER(Datos!U342),AND(Datos!U342=INT(Datos!U342),AND(OR(U$1005="",Datos!U342&gt;=U$1005),OR(U$1006="",Datos!U342&lt;=U$1006))),FALSE),OR(ISNUMBER(FIND(";"&amp;UPPER(TRIM(Datos!U342&amp;""))&amp;"=",U$1007)),ISNUMBER(FIND(";"&amp;UPPER(TRIM(Datos!U342&amp;""))&amp;";",U$1007))),OR(UPPER(TRIM(Datos!U342&amp;""))="SÍ",UPPER(TRIM(Datos!U342&amp;""))="SI",UPPER(TRIM(Datos!U342&amp;""))="NO"),IF(ISNUMBER(Datos!U342),AND(OR(U$1005="",Datos!U342&gt;=U$1005),OR(U$1006="",Datos!U342&lt;=U$1006)),FALSE),TRUE))))</f>
        <v>0.0</v>
      </c>
      <c r="V342">
        <f>IF(Datos!V342="",0,IF(AND(V$1008&lt;&gt;"",Datos!V342=V$1008),0,IF(V$1004=0,0,1-CHOOSE(V$1004,IF(ISNUMBER(Datos!V342),AND(OR(V$1005="",Datos!V342&gt;=V$1005),OR(V$1006="",Datos!V342&lt;=V$1006)),FALSE),IF(ISNUMBER(Datos!V342),AND(Datos!V342=INT(Datos!V342),AND(OR(V$1005="",Datos!V342&gt;=V$1005),OR(V$1006="",Datos!V342&lt;=V$1006))),FALSE),OR(ISNUMBER(FIND(";"&amp;UPPER(TRIM(Datos!V342&amp;""))&amp;"=",V$1007)),ISNUMBER(FIND(";"&amp;UPPER(TRIM(Datos!V342&amp;""))&amp;";",V$1007))),OR(UPPER(TRIM(Datos!V342&amp;""))="SÍ",UPPER(TRIM(Datos!V342&amp;""))="SI",UPPER(TRIM(Datos!V342&amp;""))="NO"),IF(ISNUMBER(Datos!V342),AND(OR(V$1005="",Datos!V342&gt;=V$1005),OR(V$1006="",Datos!V342&lt;=V$1006)),FALSE),TRUE))))</f>
        <v>0.0</v>
      </c>
      <c r="W342">
        <f>IF(Datos!W342="",0,IF(AND(W$1008&lt;&gt;"",Datos!W342=W$1008),0,IF(W$1004=0,0,1-CHOOSE(W$1004,IF(ISNUMBER(Datos!W342),AND(OR(W$1005="",Datos!W342&gt;=W$1005),OR(W$1006="",Datos!W342&lt;=W$1006)),FALSE),IF(ISNUMBER(Datos!W342),AND(Datos!W342=INT(Datos!W342),AND(OR(W$1005="",Datos!W342&gt;=W$1005),OR(W$1006="",Datos!W342&lt;=W$1006))),FALSE),OR(ISNUMBER(FIND(";"&amp;UPPER(TRIM(Datos!W342&amp;""))&amp;"=",W$1007)),ISNUMBER(FIND(";"&amp;UPPER(TRIM(Datos!W342&amp;""))&amp;";",W$1007))),OR(UPPER(TRIM(Datos!W342&amp;""))="SÍ",UPPER(TRIM(Datos!W342&amp;""))="SI",UPPER(TRIM(Datos!W342&amp;""))="NO"),IF(ISNUMBER(Datos!W342),AND(OR(W$1005="",Datos!W342&gt;=W$1005),OR(W$1006="",Datos!W342&lt;=W$1006)),FALSE),TRUE))))</f>
        <v>0.0</v>
      </c>
      <c r="X342">
        <f>IF(Datos!X342="",0,IF(AND(X$1008&lt;&gt;"",Datos!X342=X$1008),0,IF(X$1004=0,0,1-CHOOSE(X$1004,IF(ISNUMBER(Datos!X342),AND(OR(X$1005="",Datos!X342&gt;=X$1005),OR(X$1006="",Datos!X342&lt;=X$1006)),FALSE),IF(ISNUMBER(Datos!X342),AND(Datos!X342=INT(Datos!X342),AND(OR(X$1005="",Datos!X342&gt;=X$1005),OR(X$1006="",Datos!X342&lt;=X$1006))),FALSE),OR(ISNUMBER(FIND(";"&amp;UPPER(TRIM(Datos!X342&amp;""))&amp;"=",X$1007)),ISNUMBER(FIND(";"&amp;UPPER(TRIM(Datos!X342&amp;""))&amp;";",X$1007))),OR(UPPER(TRIM(Datos!X342&amp;""))="SÍ",UPPER(TRIM(Datos!X342&amp;""))="SI",UPPER(TRIM(Datos!X342&amp;""))="NO"),IF(ISNUMBER(Datos!X342),AND(OR(X$1005="",Datos!X342&gt;=X$1005),OR(X$1006="",Datos!X342&lt;=X$1006)),FALSE),TRUE))))</f>
        <v>0.0</v>
      </c>
      <c r="Y342">
        <f>IF(Datos!Y342="",0,IF(AND(Y$1008&lt;&gt;"",Datos!Y342=Y$1008),0,IF(Y$1004=0,0,1-CHOOSE(Y$1004,IF(ISNUMBER(Datos!Y342),AND(OR(Y$1005="",Datos!Y342&gt;=Y$1005),OR(Y$1006="",Datos!Y342&lt;=Y$1006)),FALSE),IF(ISNUMBER(Datos!Y342),AND(Datos!Y342=INT(Datos!Y342),AND(OR(Y$1005="",Datos!Y342&gt;=Y$1005),OR(Y$1006="",Datos!Y342&lt;=Y$1006))),FALSE),OR(ISNUMBER(FIND(";"&amp;UPPER(TRIM(Datos!Y342&amp;""))&amp;"=",Y$1007)),ISNUMBER(FIND(";"&amp;UPPER(TRIM(Datos!Y342&amp;""))&amp;";",Y$1007))),OR(UPPER(TRIM(Datos!Y342&amp;""))="SÍ",UPPER(TRIM(Datos!Y342&amp;""))="SI",UPPER(TRIM(Datos!Y342&amp;""))="NO"),IF(ISNUMBER(Datos!Y342),AND(OR(Y$1005="",Datos!Y342&gt;=Y$1005),OR(Y$1006="",Datos!Y342&lt;=Y$1006)),FALSE),TRUE))))</f>
        <v>0.0</v>
      </c>
      <c r="Z342">
        <f>IF(Datos!Z342="",0,IF(AND(Z$1008&lt;&gt;"",Datos!Z342=Z$1008),0,IF(Z$1004=0,0,1-CHOOSE(Z$1004,IF(ISNUMBER(Datos!Z342),AND(OR(Z$1005="",Datos!Z342&gt;=Z$1005),OR(Z$1006="",Datos!Z342&lt;=Z$1006)),FALSE),IF(ISNUMBER(Datos!Z342),AND(Datos!Z342=INT(Datos!Z342),AND(OR(Z$1005="",Datos!Z342&gt;=Z$1005),OR(Z$1006="",Datos!Z342&lt;=Z$1006))),FALSE),OR(ISNUMBER(FIND(";"&amp;UPPER(TRIM(Datos!Z342&amp;""))&amp;"=",Z$1007)),ISNUMBER(FIND(";"&amp;UPPER(TRIM(Datos!Z342&amp;""))&amp;";",Z$1007))),OR(UPPER(TRIM(Datos!Z342&amp;""))="SÍ",UPPER(TRIM(Datos!Z342&amp;""))="SI",UPPER(TRIM(Datos!Z342&amp;""))="NO"),IF(ISNUMBER(Datos!Z342),AND(OR(Z$1005="",Datos!Z342&gt;=Z$1005),OR(Z$1006="",Datos!Z342&lt;=Z$1006)),FALSE),TRUE))))</f>
        <v>0.0</v>
      </c>
      <c r="AA342">
        <f>IF(Datos!AA342="",0,IF(AND(AA$1008&lt;&gt;"",Datos!AA342=AA$1008),0,IF(AA$1004=0,0,1-CHOOSE(AA$1004,IF(ISNUMBER(Datos!AA342),AND(OR(AA$1005="",Datos!AA342&gt;=AA$1005),OR(AA$1006="",Datos!AA342&lt;=AA$1006)),FALSE),IF(ISNUMBER(Datos!AA342),AND(Datos!AA342=INT(Datos!AA342),AND(OR(AA$1005="",Datos!AA342&gt;=AA$1005),OR(AA$1006="",Datos!AA342&lt;=AA$1006))),FALSE),OR(ISNUMBER(FIND(";"&amp;UPPER(TRIM(Datos!AA342&amp;""))&amp;"=",AA$1007)),ISNUMBER(FIND(";"&amp;UPPER(TRIM(Datos!AA342&amp;""))&amp;";",AA$1007))),OR(UPPER(TRIM(Datos!AA342&amp;""))="SÍ",UPPER(TRIM(Datos!AA342&amp;""))="SI",UPPER(TRIM(Datos!AA342&amp;""))="NO"),IF(ISNUMBER(Datos!AA342),AND(OR(AA$1005="",Datos!AA342&gt;=AA$1005),OR(AA$1006="",Datos!AA342&lt;=AA$1006)),FALSE),TRUE))))</f>
        <v>0.0</v>
      </c>
      <c r="AB342">
        <f>IF(Datos!AB342="",0,IF(AND(AB$1008&lt;&gt;"",Datos!AB342=AB$1008),0,IF(AB$1004=0,0,1-CHOOSE(AB$1004,IF(ISNUMBER(Datos!AB342),AND(OR(AB$1005="",Datos!AB342&gt;=AB$1005),OR(AB$1006="",Datos!AB342&lt;=AB$1006)),FALSE),IF(ISNUMBER(Datos!AB342),AND(Datos!AB342=INT(Datos!AB342),AND(OR(AB$1005="",Datos!AB342&gt;=AB$1005),OR(AB$1006="",Datos!AB342&lt;=AB$1006))),FALSE),OR(ISNUMBER(FIND(";"&amp;UPPER(TRIM(Datos!AB342&amp;""))&amp;"=",AB$1007)),ISNUMBER(FIND(";"&amp;UPPER(TRIM(Datos!AB342&amp;""))&amp;";",AB$1007))),OR(UPPER(TRIM(Datos!AB342&amp;""))="SÍ",UPPER(TRIM(Datos!AB342&amp;""))="SI",UPPER(TRIM(Datos!AB342&amp;""))="NO"),IF(ISNUMBER(Datos!AB342),AND(OR(AB$1005="",Datos!AB342&gt;=AB$1005),OR(AB$1006="",Datos!AB342&lt;=AB$1006)),FALSE),TRUE))))</f>
        <v>0.0</v>
      </c>
      <c r="AC342">
        <f>IF(Datos!AC342="",0,IF(AND(AC$1008&lt;&gt;"",Datos!AC342=AC$1008),0,IF(AC$1004=0,0,1-CHOOSE(AC$1004,IF(ISNUMBER(Datos!AC342),AND(OR(AC$1005="",Datos!AC342&gt;=AC$1005),OR(AC$1006="",Datos!AC342&lt;=AC$1006)),FALSE),IF(ISNUMBER(Datos!AC342),AND(Datos!AC342=INT(Datos!AC342),AND(OR(AC$1005="",Datos!AC342&gt;=AC$1005),OR(AC$1006="",Datos!AC342&lt;=AC$1006))),FALSE),OR(ISNUMBER(FIND(";"&amp;UPPER(TRIM(Datos!AC342&amp;""))&amp;"=",AC$1007)),ISNUMBER(FIND(";"&amp;UPPER(TRIM(Datos!AC342&amp;""))&amp;";",AC$1007))),OR(UPPER(TRIM(Datos!AC342&amp;""))="SÍ",UPPER(TRIM(Datos!AC342&amp;""))="SI",UPPER(TRIM(Datos!AC342&amp;""))="NO"),IF(ISNUMBER(Datos!AC342),AND(OR(AC$1005="",Datos!AC342&gt;=AC$1005),OR(AC$1006="",Datos!AC342&lt;=AC$1006)),FALSE),TRUE))))</f>
        <v>0.0</v>
      </c>
      <c r="AD342">
        <f>IF(Datos!AD342="",0,IF(AND(AD$1008&lt;&gt;"",Datos!AD342=AD$1008),0,IF(AD$1004=0,0,1-CHOOSE(AD$1004,IF(ISNUMBER(Datos!AD342),AND(OR(AD$1005="",Datos!AD342&gt;=AD$1005),OR(AD$1006="",Datos!AD342&lt;=AD$1006)),FALSE),IF(ISNUMBER(Datos!AD342),AND(Datos!AD342=INT(Datos!AD342),AND(OR(AD$1005="",Datos!AD342&gt;=AD$1005),OR(AD$1006="",Datos!AD342&lt;=AD$1006))),FALSE),OR(ISNUMBER(FIND(";"&amp;UPPER(TRIM(Datos!AD342&amp;""))&amp;"=",AD$1007)),ISNUMBER(FIND(";"&amp;UPPER(TRIM(Datos!AD342&amp;""))&amp;";",AD$1007))),OR(UPPER(TRIM(Datos!AD342&amp;""))="SÍ",UPPER(TRIM(Datos!AD342&amp;""))="SI",UPPER(TRIM(Datos!AD342&amp;""))="NO"),IF(ISNUMBER(Datos!AD342),AND(OR(AD$1005="",Datos!AD342&gt;=AD$1005),OR(AD$1006="",Datos!AD342&lt;=AD$1006)),FALSE),TRUE))))</f>
        <v>0.0</v>
      </c>
      <c r="AE342">
        <f>IF(Datos!AE342="",0,IF(AND(AE$1008&lt;&gt;"",Datos!AE342=AE$1008),0,IF(AE$1004=0,0,1-CHOOSE(AE$1004,IF(ISNUMBER(Datos!AE342),AND(OR(AE$1005="",Datos!AE342&gt;=AE$1005),OR(AE$1006="",Datos!AE342&lt;=AE$1006)),FALSE),IF(ISNUMBER(Datos!AE342),AND(Datos!AE342=INT(Datos!AE342),AND(OR(AE$1005="",Datos!AE342&gt;=AE$1005),OR(AE$1006="",Datos!AE342&lt;=AE$1006))),FALSE),OR(ISNUMBER(FIND(";"&amp;UPPER(TRIM(Datos!AE342&amp;""))&amp;"=",AE$1007)),ISNUMBER(FIND(";"&amp;UPPER(TRIM(Datos!AE342&amp;""))&amp;";",AE$1007))),OR(UPPER(TRIM(Datos!AE342&amp;""))="SÍ",UPPER(TRIM(Datos!AE342&amp;""))="SI",UPPER(TRIM(Datos!AE342&amp;""))="NO"),IF(ISNUMBER(Datos!AE342),AND(OR(AE$1005="",Datos!AE342&gt;=AE$1005),OR(AE$1006="",Datos!AE342&lt;=AE$1006)),FALSE),TRUE))))</f>
        <v>0.0</v>
      </c>
    </row>
    <row r="343" spans="2:31">
      <c r="B343">
        <f>IF(Datos!B343="",0,IF(AND(B$1008&lt;&gt;"",Datos!B343=B$1008),0,IF(B$1004=0,0,1-CHOOSE(B$1004,IF(ISNUMBER(Datos!B343),AND(OR(B$1005="",Datos!B343&gt;=B$1005),OR(B$1006="",Datos!B343&lt;=B$1006)),FALSE),IF(ISNUMBER(Datos!B343),AND(Datos!B343=INT(Datos!B343),AND(OR(B$1005="",Datos!B343&gt;=B$1005),OR(B$1006="",Datos!B343&lt;=B$1006))),FALSE),OR(ISNUMBER(FIND(";"&amp;UPPER(TRIM(Datos!B343&amp;""))&amp;"=",B$1007)),ISNUMBER(FIND(";"&amp;UPPER(TRIM(Datos!B343&amp;""))&amp;";",B$1007))),OR(UPPER(TRIM(Datos!B343&amp;""))="SÍ",UPPER(TRIM(Datos!B343&amp;""))="SI",UPPER(TRIM(Datos!B343&amp;""))="NO"),IF(ISNUMBER(Datos!B343),AND(OR(B$1005="",Datos!B343&gt;=B$1005),OR(B$1006="",Datos!B343&lt;=B$1006)),FALSE),TRUE))))</f>
        <v>0.0</v>
      </c>
      <c r="C343">
        <f>IF(Datos!C343="",0,IF(AND(C$1008&lt;&gt;"",Datos!C343=C$1008),0,IF(C$1004=0,0,1-CHOOSE(C$1004,IF(ISNUMBER(Datos!C343),AND(OR(C$1005="",Datos!C343&gt;=C$1005),OR(C$1006="",Datos!C343&lt;=C$1006)),FALSE),IF(ISNUMBER(Datos!C343),AND(Datos!C343=INT(Datos!C343),AND(OR(C$1005="",Datos!C343&gt;=C$1005),OR(C$1006="",Datos!C343&lt;=C$1006))),FALSE),OR(ISNUMBER(FIND(";"&amp;UPPER(TRIM(Datos!C343&amp;""))&amp;"=",C$1007)),ISNUMBER(FIND(";"&amp;UPPER(TRIM(Datos!C343&amp;""))&amp;";",C$1007))),OR(UPPER(TRIM(Datos!C343&amp;""))="SÍ",UPPER(TRIM(Datos!C343&amp;""))="SI",UPPER(TRIM(Datos!C343&amp;""))="NO"),IF(ISNUMBER(Datos!C343),AND(OR(C$1005="",Datos!C343&gt;=C$1005),OR(C$1006="",Datos!C343&lt;=C$1006)),FALSE),TRUE))))</f>
        <v>0.0</v>
      </c>
      <c r="D343">
        <f>IF(Datos!D343="",0,IF(AND(D$1008&lt;&gt;"",Datos!D343=D$1008),0,IF(D$1004=0,0,1-CHOOSE(D$1004,IF(ISNUMBER(Datos!D343),AND(OR(D$1005="",Datos!D343&gt;=D$1005),OR(D$1006="",Datos!D343&lt;=D$1006)),FALSE),IF(ISNUMBER(Datos!D343),AND(Datos!D343=INT(Datos!D343),AND(OR(D$1005="",Datos!D343&gt;=D$1005),OR(D$1006="",Datos!D343&lt;=D$1006))),FALSE),OR(ISNUMBER(FIND(";"&amp;UPPER(TRIM(Datos!D343&amp;""))&amp;"=",D$1007)),ISNUMBER(FIND(";"&amp;UPPER(TRIM(Datos!D343&amp;""))&amp;";",D$1007))),OR(UPPER(TRIM(Datos!D343&amp;""))="SÍ",UPPER(TRIM(Datos!D343&amp;""))="SI",UPPER(TRIM(Datos!D343&amp;""))="NO"),IF(ISNUMBER(Datos!D343),AND(OR(D$1005="",Datos!D343&gt;=D$1005),OR(D$1006="",Datos!D343&lt;=D$1006)),FALSE),TRUE))))</f>
        <v>0.0</v>
      </c>
      <c r="E343">
        <f>IF(Datos!E343="",0,IF(AND(E$1008&lt;&gt;"",Datos!E343=E$1008),0,IF(E$1004=0,0,1-CHOOSE(E$1004,IF(ISNUMBER(Datos!E343),AND(OR(E$1005="",Datos!E343&gt;=E$1005),OR(E$1006="",Datos!E343&lt;=E$1006)),FALSE),IF(ISNUMBER(Datos!E343),AND(Datos!E343=INT(Datos!E343),AND(OR(E$1005="",Datos!E343&gt;=E$1005),OR(E$1006="",Datos!E343&lt;=E$1006))),FALSE),OR(ISNUMBER(FIND(";"&amp;UPPER(TRIM(Datos!E343&amp;""))&amp;"=",E$1007)),ISNUMBER(FIND(";"&amp;UPPER(TRIM(Datos!E343&amp;""))&amp;";",E$1007))),OR(UPPER(TRIM(Datos!E343&amp;""))="SÍ",UPPER(TRIM(Datos!E343&amp;""))="SI",UPPER(TRIM(Datos!E343&amp;""))="NO"),IF(ISNUMBER(Datos!E343),AND(OR(E$1005="",Datos!E343&gt;=E$1005),OR(E$1006="",Datos!E343&lt;=E$1006)),FALSE),TRUE))))</f>
        <v>0.0</v>
      </c>
      <c r="F343">
        <f>IF(Datos!F343="",0,IF(AND(F$1008&lt;&gt;"",Datos!F343=F$1008),0,IF(F$1004=0,0,1-CHOOSE(F$1004,IF(ISNUMBER(Datos!F343),AND(OR(F$1005="",Datos!F343&gt;=F$1005),OR(F$1006="",Datos!F343&lt;=F$1006)),FALSE),IF(ISNUMBER(Datos!F343),AND(Datos!F343=INT(Datos!F343),AND(OR(F$1005="",Datos!F343&gt;=F$1005),OR(F$1006="",Datos!F343&lt;=F$1006))),FALSE),OR(ISNUMBER(FIND(";"&amp;UPPER(TRIM(Datos!F343&amp;""))&amp;"=",F$1007)),ISNUMBER(FIND(";"&amp;UPPER(TRIM(Datos!F343&amp;""))&amp;";",F$1007))),OR(UPPER(TRIM(Datos!F343&amp;""))="SÍ",UPPER(TRIM(Datos!F343&amp;""))="SI",UPPER(TRIM(Datos!F343&amp;""))="NO"),IF(ISNUMBER(Datos!F343),AND(OR(F$1005="",Datos!F343&gt;=F$1005),OR(F$1006="",Datos!F343&lt;=F$1006)),FALSE),TRUE))))</f>
        <v>0.0</v>
      </c>
      <c r="G343">
        <f>IF(Datos!G343="",0,IF(AND(G$1008&lt;&gt;"",Datos!G343=G$1008),0,IF(G$1004=0,0,1-CHOOSE(G$1004,IF(ISNUMBER(Datos!G343),AND(OR(G$1005="",Datos!G343&gt;=G$1005),OR(G$1006="",Datos!G343&lt;=G$1006)),FALSE),IF(ISNUMBER(Datos!G343),AND(Datos!G343=INT(Datos!G343),AND(OR(G$1005="",Datos!G343&gt;=G$1005),OR(G$1006="",Datos!G343&lt;=G$1006))),FALSE),OR(ISNUMBER(FIND(";"&amp;UPPER(TRIM(Datos!G343&amp;""))&amp;"=",G$1007)),ISNUMBER(FIND(";"&amp;UPPER(TRIM(Datos!G343&amp;""))&amp;";",G$1007))),OR(UPPER(TRIM(Datos!G343&amp;""))="SÍ",UPPER(TRIM(Datos!G343&amp;""))="SI",UPPER(TRIM(Datos!G343&amp;""))="NO"),IF(ISNUMBER(Datos!G343),AND(OR(G$1005="",Datos!G343&gt;=G$1005),OR(G$1006="",Datos!G343&lt;=G$1006)),FALSE),TRUE))))</f>
        <v>0.0</v>
      </c>
      <c r="H343">
        <f>IF(Datos!H343="",0,IF(AND(H$1008&lt;&gt;"",Datos!H343=H$1008),0,IF(H$1004=0,0,1-CHOOSE(H$1004,IF(ISNUMBER(Datos!H343),AND(OR(H$1005="",Datos!H343&gt;=H$1005),OR(H$1006="",Datos!H343&lt;=H$1006)),FALSE),IF(ISNUMBER(Datos!H343),AND(Datos!H343=INT(Datos!H343),AND(OR(H$1005="",Datos!H343&gt;=H$1005),OR(H$1006="",Datos!H343&lt;=H$1006))),FALSE),OR(ISNUMBER(FIND(";"&amp;UPPER(TRIM(Datos!H343&amp;""))&amp;"=",H$1007)),ISNUMBER(FIND(";"&amp;UPPER(TRIM(Datos!H343&amp;""))&amp;";",H$1007))),OR(UPPER(TRIM(Datos!H343&amp;""))="SÍ",UPPER(TRIM(Datos!H343&amp;""))="SI",UPPER(TRIM(Datos!H343&amp;""))="NO"),IF(ISNUMBER(Datos!H343),AND(OR(H$1005="",Datos!H343&gt;=H$1005),OR(H$1006="",Datos!H343&lt;=H$1006)),FALSE),TRUE))))</f>
        <v>0.0</v>
      </c>
      <c r="I343">
        <f>IF(Datos!I343="",0,IF(AND(I$1008&lt;&gt;"",Datos!I343=I$1008),0,IF(I$1004=0,0,1-CHOOSE(I$1004,IF(ISNUMBER(Datos!I343),AND(OR(I$1005="",Datos!I343&gt;=I$1005),OR(I$1006="",Datos!I343&lt;=I$1006)),FALSE),IF(ISNUMBER(Datos!I343),AND(Datos!I343=INT(Datos!I343),AND(OR(I$1005="",Datos!I343&gt;=I$1005),OR(I$1006="",Datos!I343&lt;=I$1006))),FALSE),OR(ISNUMBER(FIND(";"&amp;UPPER(TRIM(Datos!I343&amp;""))&amp;"=",I$1007)),ISNUMBER(FIND(";"&amp;UPPER(TRIM(Datos!I343&amp;""))&amp;";",I$1007))),OR(UPPER(TRIM(Datos!I343&amp;""))="SÍ",UPPER(TRIM(Datos!I343&amp;""))="SI",UPPER(TRIM(Datos!I343&amp;""))="NO"),IF(ISNUMBER(Datos!I343),AND(OR(I$1005="",Datos!I343&gt;=I$1005),OR(I$1006="",Datos!I343&lt;=I$1006)),FALSE),TRUE))))</f>
        <v>0.0</v>
      </c>
      <c r="J343">
        <f>IF(Datos!J343="",0,IF(AND(J$1008&lt;&gt;"",Datos!J343=J$1008),0,IF(J$1004=0,0,1-CHOOSE(J$1004,IF(ISNUMBER(Datos!J343),AND(OR(J$1005="",Datos!J343&gt;=J$1005),OR(J$1006="",Datos!J343&lt;=J$1006)),FALSE),IF(ISNUMBER(Datos!J343),AND(Datos!J343=INT(Datos!J343),AND(OR(J$1005="",Datos!J343&gt;=J$1005),OR(J$1006="",Datos!J343&lt;=J$1006))),FALSE),OR(ISNUMBER(FIND(";"&amp;UPPER(TRIM(Datos!J343&amp;""))&amp;"=",J$1007)),ISNUMBER(FIND(";"&amp;UPPER(TRIM(Datos!J343&amp;""))&amp;";",J$1007))),OR(UPPER(TRIM(Datos!J343&amp;""))="SÍ",UPPER(TRIM(Datos!J343&amp;""))="SI",UPPER(TRIM(Datos!J343&amp;""))="NO"),IF(ISNUMBER(Datos!J343),AND(OR(J$1005="",Datos!J343&gt;=J$1005),OR(J$1006="",Datos!J343&lt;=J$1006)),FALSE),TRUE))))</f>
        <v>0.0</v>
      </c>
      <c r="K343">
        <f>IF(Datos!K343="",0,IF(AND(K$1008&lt;&gt;"",Datos!K343=K$1008),0,IF(K$1004=0,0,1-CHOOSE(K$1004,IF(ISNUMBER(Datos!K343),AND(OR(K$1005="",Datos!K343&gt;=K$1005),OR(K$1006="",Datos!K343&lt;=K$1006)),FALSE),IF(ISNUMBER(Datos!K343),AND(Datos!K343=INT(Datos!K343),AND(OR(K$1005="",Datos!K343&gt;=K$1005),OR(K$1006="",Datos!K343&lt;=K$1006))),FALSE),OR(ISNUMBER(FIND(";"&amp;UPPER(TRIM(Datos!K343&amp;""))&amp;"=",K$1007)),ISNUMBER(FIND(";"&amp;UPPER(TRIM(Datos!K343&amp;""))&amp;";",K$1007))),OR(UPPER(TRIM(Datos!K343&amp;""))="SÍ",UPPER(TRIM(Datos!K343&amp;""))="SI",UPPER(TRIM(Datos!K343&amp;""))="NO"),IF(ISNUMBER(Datos!K343),AND(OR(K$1005="",Datos!K343&gt;=K$1005),OR(K$1006="",Datos!K343&lt;=K$1006)),FALSE),TRUE))))</f>
        <v>0.0</v>
      </c>
      <c r="L343">
        <f>IF(Datos!L343="",0,IF(AND(L$1008&lt;&gt;"",Datos!L343=L$1008),0,IF(L$1004=0,0,1-CHOOSE(L$1004,IF(ISNUMBER(Datos!L343),AND(OR(L$1005="",Datos!L343&gt;=L$1005),OR(L$1006="",Datos!L343&lt;=L$1006)),FALSE),IF(ISNUMBER(Datos!L343),AND(Datos!L343=INT(Datos!L343),AND(OR(L$1005="",Datos!L343&gt;=L$1005),OR(L$1006="",Datos!L343&lt;=L$1006))),FALSE),OR(ISNUMBER(FIND(";"&amp;UPPER(TRIM(Datos!L343&amp;""))&amp;"=",L$1007)),ISNUMBER(FIND(";"&amp;UPPER(TRIM(Datos!L343&amp;""))&amp;";",L$1007))),OR(UPPER(TRIM(Datos!L343&amp;""))="SÍ",UPPER(TRIM(Datos!L343&amp;""))="SI",UPPER(TRIM(Datos!L343&amp;""))="NO"),IF(ISNUMBER(Datos!L343),AND(OR(L$1005="",Datos!L343&gt;=L$1005),OR(L$1006="",Datos!L343&lt;=L$1006)),FALSE),TRUE))))</f>
        <v>0.0</v>
      </c>
      <c r="M343">
        <f>IF(Datos!M343="",0,IF(AND(M$1008&lt;&gt;"",Datos!M343=M$1008),0,IF(M$1004=0,0,1-CHOOSE(M$1004,IF(ISNUMBER(Datos!M343),AND(OR(M$1005="",Datos!M343&gt;=M$1005),OR(M$1006="",Datos!M343&lt;=M$1006)),FALSE),IF(ISNUMBER(Datos!M343),AND(Datos!M343=INT(Datos!M343),AND(OR(M$1005="",Datos!M343&gt;=M$1005),OR(M$1006="",Datos!M343&lt;=M$1006))),FALSE),OR(ISNUMBER(FIND(";"&amp;UPPER(TRIM(Datos!M343&amp;""))&amp;"=",M$1007)),ISNUMBER(FIND(";"&amp;UPPER(TRIM(Datos!M343&amp;""))&amp;";",M$1007))),OR(UPPER(TRIM(Datos!M343&amp;""))="SÍ",UPPER(TRIM(Datos!M343&amp;""))="SI",UPPER(TRIM(Datos!M343&amp;""))="NO"),IF(ISNUMBER(Datos!M343),AND(OR(M$1005="",Datos!M343&gt;=M$1005),OR(M$1006="",Datos!M343&lt;=M$1006)),FALSE),TRUE))))</f>
        <v>0.0</v>
      </c>
      <c r="N343">
        <f>IF(Datos!N343="",0,IF(AND(N$1008&lt;&gt;"",Datos!N343=N$1008),0,IF(N$1004=0,0,1-CHOOSE(N$1004,IF(ISNUMBER(Datos!N343),AND(OR(N$1005="",Datos!N343&gt;=N$1005),OR(N$1006="",Datos!N343&lt;=N$1006)),FALSE),IF(ISNUMBER(Datos!N343),AND(Datos!N343=INT(Datos!N343),AND(OR(N$1005="",Datos!N343&gt;=N$1005),OR(N$1006="",Datos!N343&lt;=N$1006))),FALSE),OR(ISNUMBER(FIND(";"&amp;UPPER(TRIM(Datos!N343&amp;""))&amp;"=",N$1007)),ISNUMBER(FIND(";"&amp;UPPER(TRIM(Datos!N343&amp;""))&amp;";",N$1007))),OR(UPPER(TRIM(Datos!N343&amp;""))="SÍ",UPPER(TRIM(Datos!N343&amp;""))="SI",UPPER(TRIM(Datos!N343&amp;""))="NO"),IF(ISNUMBER(Datos!N343),AND(OR(N$1005="",Datos!N343&gt;=N$1005),OR(N$1006="",Datos!N343&lt;=N$1006)),FALSE),TRUE))))</f>
        <v>0.0</v>
      </c>
      <c r="O343">
        <f>IF(Datos!O343="",0,IF(AND(O$1008&lt;&gt;"",Datos!O343=O$1008),0,IF(O$1004=0,0,1-CHOOSE(O$1004,IF(ISNUMBER(Datos!O343),AND(OR(O$1005="",Datos!O343&gt;=O$1005),OR(O$1006="",Datos!O343&lt;=O$1006)),FALSE),IF(ISNUMBER(Datos!O343),AND(Datos!O343=INT(Datos!O343),AND(OR(O$1005="",Datos!O343&gt;=O$1005),OR(O$1006="",Datos!O343&lt;=O$1006))),FALSE),OR(ISNUMBER(FIND(";"&amp;UPPER(TRIM(Datos!O343&amp;""))&amp;"=",O$1007)),ISNUMBER(FIND(";"&amp;UPPER(TRIM(Datos!O343&amp;""))&amp;";",O$1007))),OR(UPPER(TRIM(Datos!O343&amp;""))="SÍ",UPPER(TRIM(Datos!O343&amp;""))="SI",UPPER(TRIM(Datos!O343&amp;""))="NO"),IF(ISNUMBER(Datos!O343),AND(OR(O$1005="",Datos!O343&gt;=O$1005),OR(O$1006="",Datos!O343&lt;=O$1006)),FALSE),TRUE))))</f>
        <v>0.0</v>
      </c>
      <c r="P343">
        <f>IF(Datos!P343="",0,IF(AND(P$1008&lt;&gt;"",Datos!P343=P$1008),0,IF(P$1004=0,0,1-CHOOSE(P$1004,IF(ISNUMBER(Datos!P343),AND(OR(P$1005="",Datos!P343&gt;=P$1005),OR(P$1006="",Datos!P343&lt;=P$1006)),FALSE),IF(ISNUMBER(Datos!P343),AND(Datos!P343=INT(Datos!P343),AND(OR(P$1005="",Datos!P343&gt;=P$1005),OR(P$1006="",Datos!P343&lt;=P$1006))),FALSE),OR(ISNUMBER(FIND(";"&amp;UPPER(TRIM(Datos!P343&amp;""))&amp;"=",P$1007)),ISNUMBER(FIND(";"&amp;UPPER(TRIM(Datos!P343&amp;""))&amp;";",P$1007))),OR(UPPER(TRIM(Datos!P343&amp;""))="SÍ",UPPER(TRIM(Datos!P343&amp;""))="SI",UPPER(TRIM(Datos!P343&amp;""))="NO"),IF(ISNUMBER(Datos!P343),AND(OR(P$1005="",Datos!P343&gt;=P$1005),OR(P$1006="",Datos!P343&lt;=P$1006)),FALSE),TRUE))))</f>
        <v>0.0</v>
      </c>
      <c r="Q343">
        <f>IF(Datos!Q343="",0,IF(AND(Q$1008&lt;&gt;"",Datos!Q343=Q$1008),0,IF(Q$1004=0,0,1-CHOOSE(Q$1004,IF(ISNUMBER(Datos!Q343),AND(OR(Q$1005="",Datos!Q343&gt;=Q$1005),OR(Q$1006="",Datos!Q343&lt;=Q$1006)),FALSE),IF(ISNUMBER(Datos!Q343),AND(Datos!Q343=INT(Datos!Q343),AND(OR(Q$1005="",Datos!Q343&gt;=Q$1005),OR(Q$1006="",Datos!Q343&lt;=Q$1006))),FALSE),OR(ISNUMBER(FIND(";"&amp;UPPER(TRIM(Datos!Q343&amp;""))&amp;"=",Q$1007)),ISNUMBER(FIND(";"&amp;UPPER(TRIM(Datos!Q343&amp;""))&amp;";",Q$1007))),OR(UPPER(TRIM(Datos!Q343&amp;""))="SÍ",UPPER(TRIM(Datos!Q343&amp;""))="SI",UPPER(TRIM(Datos!Q343&amp;""))="NO"),IF(ISNUMBER(Datos!Q343),AND(OR(Q$1005="",Datos!Q343&gt;=Q$1005),OR(Q$1006="",Datos!Q343&lt;=Q$1006)),FALSE),TRUE))))</f>
        <v>0.0</v>
      </c>
      <c r="R343">
        <f>IF(Datos!R343="",0,IF(AND(R$1008&lt;&gt;"",Datos!R343=R$1008),0,IF(R$1004=0,0,1-CHOOSE(R$1004,IF(ISNUMBER(Datos!R343),AND(OR(R$1005="",Datos!R343&gt;=R$1005),OR(R$1006="",Datos!R343&lt;=R$1006)),FALSE),IF(ISNUMBER(Datos!R343),AND(Datos!R343=INT(Datos!R343),AND(OR(R$1005="",Datos!R343&gt;=R$1005),OR(R$1006="",Datos!R343&lt;=R$1006))),FALSE),OR(ISNUMBER(FIND(";"&amp;UPPER(TRIM(Datos!R343&amp;""))&amp;"=",R$1007)),ISNUMBER(FIND(";"&amp;UPPER(TRIM(Datos!R343&amp;""))&amp;";",R$1007))),OR(UPPER(TRIM(Datos!R343&amp;""))="SÍ",UPPER(TRIM(Datos!R343&amp;""))="SI",UPPER(TRIM(Datos!R343&amp;""))="NO"),IF(ISNUMBER(Datos!R343),AND(OR(R$1005="",Datos!R343&gt;=R$1005),OR(R$1006="",Datos!R343&lt;=R$1006)),FALSE),TRUE))))</f>
        <v>0.0</v>
      </c>
      <c r="S343">
        <f>IF(Datos!S343="",0,IF(AND(S$1008&lt;&gt;"",Datos!S343=S$1008),0,IF(S$1004=0,0,1-CHOOSE(S$1004,IF(ISNUMBER(Datos!S343),AND(OR(S$1005="",Datos!S343&gt;=S$1005),OR(S$1006="",Datos!S343&lt;=S$1006)),FALSE),IF(ISNUMBER(Datos!S343),AND(Datos!S343=INT(Datos!S343),AND(OR(S$1005="",Datos!S343&gt;=S$1005),OR(S$1006="",Datos!S343&lt;=S$1006))),FALSE),OR(ISNUMBER(FIND(";"&amp;UPPER(TRIM(Datos!S343&amp;""))&amp;"=",S$1007)),ISNUMBER(FIND(";"&amp;UPPER(TRIM(Datos!S343&amp;""))&amp;";",S$1007))),OR(UPPER(TRIM(Datos!S343&amp;""))="SÍ",UPPER(TRIM(Datos!S343&amp;""))="SI",UPPER(TRIM(Datos!S343&amp;""))="NO"),IF(ISNUMBER(Datos!S343),AND(OR(S$1005="",Datos!S343&gt;=S$1005),OR(S$1006="",Datos!S343&lt;=S$1006)),FALSE),TRUE))))</f>
        <v>0.0</v>
      </c>
      <c r="T343">
        <f>IF(Datos!T343="",0,IF(AND(T$1008&lt;&gt;"",Datos!T343=T$1008),0,IF(T$1004=0,0,1-CHOOSE(T$1004,IF(ISNUMBER(Datos!T343),AND(OR(T$1005="",Datos!T343&gt;=T$1005),OR(T$1006="",Datos!T343&lt;=T$1006)),FALSE),IF(ISNUMBER(Datos!T343),AND(Datos!T343=INT(Datos!T343),AND(OR(T$1005="",Datos!T343&gt;=T$1005),OR(T$1006="",Datos!T343&lt;=T$1006))),FALSE),OR(ISNUMBER(FIND(";"&amp;UPPER(TRIM(Datos!T343&amp;""))&amp;"=",T$1007)),ISNUMBER(FIND(";"&amp;UPPER(TRIM(Datos!T343&amp;""))&amp;";",T$1007))),OR(UPPER(TRIM(Datos!T343&amp;""))="SÍ",UPPER(TRIM(Datos!T343&amp;""))="SI",UPPER(TRIM(Datos!T343&amp;""))="NO"),IF(ISNUMBER(Datos!T343),AND(OR(T$1005="",Datos!T343&gt;=T$1005),OR(T$1006="",Datos!T343&lt;=T$1006)),FALSE),TRUE))))</f>
        <v>0.0</v>
      </c>
      <c r="U343">
        <f>IF(Datos!U343="",0,IF(AND(U$1008&lt;&gt;"",Datos!U343=U$1008),0,IF(U$1004=0,0,1-CHOOSE(U$1004,IF(ISNUMBER(Datos!U343),AND(OR(U$1005="",Datos!U343&gt;=U$1005),OR(U$1006="",Datos!U343&lt;=U$1006)),FALSE),IF(ISNUMBER(Datos!U343),AND(Datos!U343=INT(Datos!U343),AND(OR(U$1005="",Datos!U343&gt;=U$1005),OR(U$1006="",Datos!U343&lt;=U$1006))),FALSE),OR(ISNUMBER(FIND(";"&amp;UPPER(TRIM(Datos!U343&amp;""))&amp;"=",U$1007)),ISNUMBER(FIND(";"&amp;UPPER(TRIM(Datos!U343&amp;""))&amp;";",U$1007))),OR(UPPER(TRIM(Datos!U343&amp;""))="SÍ",UPPER(TRIM(Datos!U343&amp;""))="SI",UPPER(TRIM(Datos!U343&amp;""))="NO"),IF(ISNUMBER(Datos!U343),AND(OR(U$1005="",Datos!U343&gt;=U$1005),OR(U$1006="",Datos!U343&lt;=U$1006)),FALSE),TRUE))))</f>
        <v>0.0</v>
      </c>
      <c r="V343">
        <f>IF(Datos!V343="",0,IF(AND(V$1008&lt;&gt;"",Datos!V343=V$1008),0,IF(V$1004=0,0,1-CHOOSE(V$1004,IF(ISNUMBER(Datos!V343),AND(OR(V$1005="",Datos!V343&gt;=V$1005),OR(V$1006="",Datos!V343&lt;=V$1006)),FALSE),IF(ISNUMBER(Datos!V343),AND(Datos!V343=INT(Datos!V343),AND(OR(V$1005="",Datos!V343&gt;=V$1005),OR(V$1006="",Datos!V343&lt;=V$1006))),FALSE),OR(ISNUMBER(FIND(";"&amp;UPPER(TRIM(Datos!V343&amp;""))&amp;"=",V$1007)),ISNUMBER(FIND(";"&amp;UPPER(TRIM(Datos!V343&amp;""))&amp;";",V$1007))),OR(UPPER(TRIM(Datos!V343&amp;""))="SÍ",UPPER(TRIM(Datos!V343&amp;""))="SI",UPPER(TRIM(Datos!V343&amp;""))="NO"),IF(ISNUMBER(Datos!V343),AND(OR(V$1005="",Datos!V343&gt;=V$1005),OR(V$1006="",Datos!V343&lt;=V$1006)),FALSE),TRUE))))</f>
        <v>0.0</v>
      </c>
      <c r="W343">
        <f>IF(Datos!W343="",0,IF(AND(W$1008&lt;&gt;"",Datos!W343=W$1008),0,IF(W$1004=0,0,1-CHOOSE(W$1004,IF(ISNUMBER(Datos!W343),AND(OR(W$1005="",Datos!W343&gt;=W$1005),OR(W$1006="",Datos!W343&lt;=W$1006)),FALSE),IF(ISNUMBER(Datos!W343),AND(Datos!W343=INT(Datos!W343),AND(OR(W$1005="",Datos!W343&gt;=W$1005),OR(W$1006="",Datos!W343&lt;=W$1006))),FALSE),OR(ISNUMBER(FIND(";"&amp;UPPER(TRIM(Datos!W343&amp;""))&amp;"=",W$1007)),ISNUMBER(FIND(";"&amp;UPPER(TRIM(Datos!W343&amp;""))&amp;";",W$1007))),OR(UPPER(TRIM(Datos!W343&amp;""))="SÍ",UPPER(TRIM(Datos!W343&amp;""))="SI",UPPER(TRIM(Datos!W343&amp;""))="NO"),IF(ISNUMBER(Datos!W343),AND(OR(W$1005="",Datos!W343&gt;=W$1005),OR(W$1006="",Datos!W343&lt;=W$1006)),FALSE),TRUE))))</f>
        <v>0.0</v>
      </c>
      <c r="X343">
        <f>IF(Datos!X343="",0,IF(AND(X$1008&lt;&gt;"",Datos!X343=X$1008),0,IF(X$1004=0,0,1-CHOOSE(X$1004,IF(ISNUMBER(Datos!X343),AND(OR(X$1005="",Datos!X343&gt;=X$1005),OR(X$1006="",Datos!X343&lt;=X$1006)),FALSE),IF(ISNUMBER(Datos!X343),AND(Datos!X343=INT(Datos!X343),AND(OR(X$1005="",Datos!X343&gt;=X$1005),OR(X$1006="",Datos!X343&lt;=X$1006))),FALSE),OR(ISNUMBER(FIND(";"&amp;UPPER(TRIM(Datos!X343&amp;""))&amp;"=",X$1007)),ISNUMBER(FIND(";"&amp;UPPER(TRIM(Datos!X343&amp;""))&amp;";",X$1007))),OR(UPPER(TRIM(Datos!X343&amp;""))="SÍ",UPPER(TRIM(Datos!X343&amp;""))="SI",UPPER(TRIM(Datos!X343&amp;""))="NO"),IF(ISNUMBER(Datos!X343),AND(OR(X$1005="",Datos!X343&gt;=X$1005),OR(X$1006="",Datos!X343&lt;=X$1006)),FALSE),TRUE))))</f>
        <v>0.0</v>
      </c>
      <c r="Y343">
        <f>IF(Datos!Y343="",0,IF(AND(Y$1008&lt;&gt;"",Datos!Y343=Y$1008),0,IF(Y$1004=0,0,1-CHOOSE(Y$1004,IF(ISNUMBER(Datos!Y343),AND(OR(Y$1005="",Datos!Y343&gt;=Y$1005),OR(Y$1006="",Datos!Y343&lt;=Y$1006)),FALSE),IF(ISNUMBER(Datos!Y343),AND(Datos!Y343=INT(Datos!Y343),AND(OR(Y$1005="",Datos!Y343&gt;=Y$1005),OR(Y$1006="",Datos!Y343&lt;=Y$1006))),FALSE),OR(ISNUMBER(FIND(";"&amp;UPPER(TRIM(Datos!Y343&amp;""))&amp;"=",Y$1007)),ISNUMBER(FIND(";"&amp;UPPER(TRIM(Datos!Y343&amp;""))&amp;";",Y$1007))),OR(UPPER(TRIM(Datos!Y343&amp;""))="SÍ",UPPER(TRIM(Datos!Y343&amp;""))="SI",UPPER(TRIM(Datos!Y343&amp;""))="NO"),IF(ISNUMBER(Datos!Y343),AND(OR(Y$1005="",Datos!Y343&gt;=Y$1005),OR(Y$1006="",Datos!Y343&lt;=Y$1006)),FALSE),TRUE))))</f>
        <v>0.0</v>
      </c>
      <c r="Z343">
        <f>IF(Datos!Z343="",0,IF(AND(Z$1008&lt;&gt;"",Datos!Z343=Z$1008),0,IF(Z$1004=0,0,1-CHOOSE(Z$1004,IF(ISNUMBER(Datos!Z343),AND(OR(Z$1005="",Datos!Z343&gt;=Z$1005),OR(Z$1006="",Datos!Z343&lt;=Z$1006)),FALSE),IF(ISNUMBER(Datos!Z343),AND(Datos!Z343=INT(Datos!Z343),AND(OR(Z$1005="",Datos!Z343&gt;=Z$1005),OR(Z$1006="",Datos!Z343&lt;=Z$1006))),FALSE),OR(ISNUMBER(FIND(";"&amp;UPPER(TRIM(Datos!Z343&amp;""))&amp;"=",Z$1007)),ISNUMBER(FIND(";"&amp;UPPER(TRIM(Datos!Z343&amp;""))&amp;";",Z$1007))),OR(UPPER(TRIM(Datos!Z343&amp;""))="SÍ",UPPER(TRIM(Datos!Z343&amp;""))="SI",UPPER(TRIM(Datos!Z343&amp;""))="NO"),IF(ISNUMBER(Datos!Z343),AND(OR(Z$1005="",Datos!Z343&gt;=Z$1005),OR(Z$1006="",Datos!Z343&lt;=Z$1006)),FALSE),TRUE))))</f>
        <v>0.0</v>
      </c>
      <c r="AA343">
        <f>IF(Datos!AA343="",0,IF(AND(AA$1008&lt;&gt;"",Datos!AA343=AA$1008),0,IF(AA$1004=0,0,1-CHOOSE(AA$1004,IF(ISNUMBER(Datos!AA343),AND(OR(AA$1005="",Datos!AA343&gt;=AA$1005),OR(AA$1006="",Datos!AA343&lt;=AA$1006)),FALSE),IF(ISNUMBER(Datos!AA343),AND(Datos!AA343=INT(Datos!AA343),AND(OR(AA$1005="",Datos!AA343&gt;=AA$1005),OR(AA$1006="",Datos!AA343&lt;=AA$1006))),FALSE),OR(ISNUMBER(FIND(";"&amp;UPPER(TRIM(Datos!AA343&amp;""))&amp;"=",AA$1007)),ISNUMBER(FIND(";"&amp;UPPER(TRIM(Datos!AA343&amp;""))&amp;";",AA$1007))),OR(UPPER(TRIM(Datos!AA343&amp;""))="SÍ",UPPER(TRIM(Datos!AA343&amp;""))="SI",UPPER(TRIM(Datos!AA343&amp;""))="NO"),IF(ISNUMBER(Datos!AA343),AND(OR(AA$1005="",Datos!AA343&gt;=AA$1005),OR(AA$1006="",Datos!AA343&lt;=AA$1006)),FALSE),TRUE))))</f>
        <v>0.0</v>
      </c>
      <c r="AB343">
        <f>IF(Datos!AB343="",0,IF(AND(AB$1008&lt;&gt;"",Datos!AB343=AB$1008),0,IF(AB$1004=0,0,1-CHOOSE(AB$1004,IF(ISNUMBER(Datos!AB343),AND(OR(AB$1005="",Datos!AB343&gt;=AB$1005),OR(AB$1006="",Datos!AB343&lt;=AB$1006)),FALSE),IF(ISNUMBER(Datos!AB343),AND(Datos!AB343=INT(Datos!AB343),AND(OR(AB$1005="",Datos!AB343&gt;=AB$1005),OR(AB$1006="",Datos!AB343&lt;=AB$1006))),FALSE),OR(ISNUMBER(FIND(";"&amp;UPPER(TRIM(Datos!AB343&amp;""))&amp;"=",AB$1007)),ISNUMBER(FIND(";"&amp;UPPER(TRIM(Datos!AB343&amp;""))&amp;";",AB$1007))),OR(UPPER(TRIM(Datos!AB343&amp;""))="SÍ",UPPER(TRIM(Datos!AB343&amp;""))="SI",UPPER(TRIM(Datos!AB343&amp;""))="NO"),IF(ISNUMBER(Datos!AB343),AND(OR(AB$1005="",Datos!AB343&gt;=AB$1005),OR(AB$1006="",Datos!AB343&lt;=AB$1006)),FALSE),TRUE))))</f>
        <v>0.0</v>
      </c>
      <c r="AC343">
        <f>IF(Datos!AC343="",0,IF(AND(AC$1008&lt;&gt;"",Datos!AC343=AC$1008),0,IF(AC$1004=0,0,1-CHOOSE(AC$1004,IF(ISNUMBER(Datos!AC343),AND(OR(AC$1005="",Datos!AC343&gt;=AC$1005),OR(AC$1006="",Datos!AC343&lt;=AC$1006)),FALSE),IF(ISNUMBER(Datos!AC343),AND(Datos!AC343=INT(Datos!AC343),AND(OR(AC$1005="",Datos!AC343&gt;=AC$1005),OR(AC$1006="",Datos!AC343&lt;=AC$1006))),FALSE),OR(ISNUMBER(FIND(";"&amp;UPPER(TRIM(Datos!AC343&amp;""))&amp;"=",AC$1007)),ISNUMBER(FIND(";"&amp;UPPER(TRIM(Datos!AC343&amp;""))&amp;";",AC$1007))),OR(UPPER(TRIM(Datos!AC343&amp;""))="SÍ",UPPER(TRIM(Datos!AC343&amp;""))="SI",UPPER(TRIM(Datos!AC343&amp;""))="NO"),IF(ISNUMBER(Datos!AC343),AND(OR(AC$1005="",Datos!AC343&gt;=AC$1005),OR(AC$1006="",Datos!AC343&lt;=AC$1006)),FALSE),TRUE))))</f>
        <v>0.0</v>
      </c>
      <c r="AD343">
        <f>IF(Datos!AD343="",0,IF(AND(AD$1008&lt;&gt;"",Datos!AD343=AD$1008),0,IF(AD$1004=0,0,1-CHOOSE(AD$1004,IF(ISNUMBER(Datos!AD343),AND(OR(AD$1005="",Datos!AD343&gt;=AD$1005),OR(AD$1006="",Datos!AD343&lt;=AD$1006)),FALSE),IF(ISNUMBER(Datos!AD343),AND(Datos!AD343=INT(Datos!AD343),AND(OR(AD$1005="",Datos!AD343&gt;=AD$1005),OR(AD$1006="",Datos!AD343&lt;=AD$1006))),FALSE),OR(ISNUMBER(FIND(";"&amp;UPPER(TRIM(Datos!AD343&amp;""))&amp;"=",AD$1007)),ISNUMBER(FIND(";"&amp;UPPER(TRIM(Datos!AD343&amp;""))&amp;";",AD$1007))),OR(UPPER(TRIM(Datos!AD343&amp;""))="SÍ",UPPER(TRIM(Datos!AD343&amp;""))="SI",UPPER(TRIM(Datos!AD343&amp;""))="NO"),IF(ISNUMBER(Datos!AD343),AND(OR(AD$1005="",Datos!AD343&gt;=AD$1005),OR(AD$1006="",Datos!AD343&lt;=AD$1006)),FALSE),TRUE))))</f>
        <v>0.0</v>
      </c>
      <c r="AE343">
        <f>IF(Datos!AE343="",0,IF(AND(AE$1008&lt;&gt;"",Datos!AE343=AE$1008),0,IF(AE$1004=0,0,1-CHOOSE(AE$1004,IF(ISNUMBER(Datos!AE343),AND(OR(AE$1005="",Datos!AE343&gt;=AE$1005),OR(AE$1006="",Datos!AE343&lt;=AE$1006)),FALSE),IF(ISNUMBER(Datos!AE343),AND(Datos!AE343=INT(Datos!AE343),AND(OR(AE$1005="",Datos!AE343&gt;=AE$1005),OR(AE$1006="",Datos!AE343&lt;=AE$1006))),FALSE),OR(ISNUMBER(FIND(";"&amp;UPPER(TRIM(Datos!AE343&amp;""))&amp;"=",AE$1007)),ISNUMBER(FIND(";"&amp;UPPER(TRIM(Datos!AE343&amp;""))&amp;";",AE$1007))),OR(UPPER(TRIM(Datos!AE343&amp;""))="SÍ",UPPER(TRIM(Datos!AE343&amp;""))="SI",UPPER(TRIM(Datos!AE343&amp;""))="NO"),IF(ISNUMBER(Datos!AE343),AND(OR(AE$1005="",Datos!AE343&gt;=AE$1005),OR(AE$1006="",Datos!AE343&lt;=AE$1006)),FALSE),TRUE))))</f>
        <v>0.0</v>
      </c>
    </row>
    <row r="344" spans="2:31">
      <c r="B344">
        <f>IF(Datos!B344="",0,IF(AND(B$1008&lt;&gt;"",Datos!B344=B$1008),0,IF(B$1004=0,0,1-CHOOSE(B$1004,IF(ISNUMBER(Datos!B344),AND(OR(B$1005="",Datos!B344&gt;=B$1005),OR(B$1006="",Datos!B344&lt;=B$1006)),FALSE),IF(ISNUMBER(Datos!B344),AND(Datos!B344=INT(Datos!B344),AND(OR(B$1005="",Datos!B344&gt;=B$1005),OR(B$1006="",Datos!B344&lt;=B$1006))),FALSE),OR(ISNUMBER(FIND(";"&amp;UPPER(TRIM(Datos!B344&amp;""))&amp;"=",B$1007)),ISNUMBER(FIND(";"&amp;UPPER(TRIM(Datos!B344&amp;""))&amp;";",B$1007))),OR(UPPER(TRIM(Datos!B344&amp;""))="SÍ",UPPER(TRIM(Datos!B344&amp;""))="SI",UPPER(TRIM(Datos!B344&amp;""))="NO"),IF(ISNUMBER(Datos!B344),AND(OR(B$1005="",Datos!B344&gt;=B$1005),OR(B$1006="",Datos!B344&lt;=B$1006)),FALSE),TRUE))))</f>
        <v>0.0</v>
      </c>
      <c r="C344">
        <f>IF(Datos!C344="",0,IF(AND(C$1008&lt;&gt;"",Datos!C344=C$1008),0,IF(C$1004=0,0,1-CHOOSE(C$1004,IF(ISNUMBER(Datos!C344),AND(OR(C$1005="",Datos!C344&gt;=C$1005),OR(C$1006="",Datos!C344&lt;=C$1006)),FALSE),IF(ISNUMBER(Datos!C344),AND(Datos!C344=INT(Datos!C344),AND(OR(C$1005="",Datos!C344&gt;=C$1005),OR(C$1006="",Datos!C344&lt;=C$1006))),FALSE),OR(ISNUMBER(FIND(";"&amp;UPPER(TRIM(Datos!C344&amp;""))&amp;"=",C$1007)),ISNUMBER(FIND(";"&amp;UPPER(TRIM(Datos!C344&amp;""))&amp;";",C$1007))),OR(UPPER(TRIM(Datos!C344&amp;""))="SÍ",UPPER(TRIM(Datos!C344&amp;""))="SI",UPPER(TRIM(Datos!C344&amp;""))="NO"),IF(ISNUMBER(Datos!C344),AND(OR(C$1005="",Datos!C344&gt;=C$1005),OR(C$1006="",Datos!C344&lt;=C$1006)),FALSE),TRUE))))</f>
        <v>0.0</v>
      </c>
      <c r="D344">
        <f>IF(Datos!D344="",0,IF(AND(D$1008&lt;&gt;"",Datos!D344=D$1008),0,IF(D$1004=0,0,1-CHOOSE(D$1004,IF(ISNUMBER(Datos!D344),AND(OR(D$1005="",Datos!D344&gt;=D$1005),OR(D$1006="",Datos!D344&lt;=D$1006)),FALSE),IF(ISNUMBER(Datos!D344),AND(Datos!D344=INT(Datos!D344),AND(OR(D$1005="",Datos!D344&gt;=D$1005),OR(D$1006="",Datos!D344&lt;=D$1006))),FALSE),OR(ISNUMBER(FIND(";"&amp;UPPER(TRIM(Datos!D344&amp;""))&amp;"=",D$1007)),ISNUMBER(FIND(";"&amp;UPPER(TRIM(Datos!D344&amp;""))&amp;";",D$1007))),OR(UPPER(TRIM(Datos!D344&amp;""))="SÍ",UPPER(TRIM(Datos!D344&amp;""))="SI",UPPER(TRIM(Datos!D344&amp;""))="NO"),IF(ISNUMBER(Datos!D344),AND(OR(D$1005="",Datos!D344&gt;=D$1005),OR(D$1006="",Datos!D344&lt;=D$1006)),FALSE),TRUE))))</f>
        <v>0.0</v>
      </c>
      <c r="E344">
        <f>IF(Datos!E344="",0,IF(AND(E$1008&lt;&gt;"",Datos!E344=E$1008),0,IF(E$1004=0,0,1-CHOOSE(E$1004,IF(ISNUMBER(Datos!E344),AND(OR(E$1005="",Datos!E344&gt;=E$1005),OR(E$1006="",Datos!E344&lt;=E$1006)),FALSE),IF(ISNUMBER(Datos!E344),AND(Datos!E344=INT(Datos!E344),AND(OR(E$1005="",Datos!E344&gt;=E$1005),OR(E$1006="",Datos!E344&lt;=E$1006))),FALSE),OR(ISNUMBER(FIND(";"&amp;UPPER(TRIM(Datos!E344&amp;""))&amp;"=",E$1007)),ISNUMBER(FIND(";"&amp;UPPER(TRIM(Datos!E344&amp;""))&amp;";",E$1007))),OR(UPPER(TRIM(Datos!E344&amp;""))="SÍ",UPPER(TRIM(Datos!E344&amp;""))="SI",UPPER(TRIM(Datos!E344&amp;""))="NO"),IF(ISNUMBER(Datos!E344),AND(OR(E$1005="",Datos!E344&gt;=E$1005),OR(E$1006="",Datos!E344&lt;=E$1006)),FALSE),TRUE))))</f>
        <v>0.0</v>
      </c>
      <c r="F344">
        <f>IF(Datos!F344="",0,IF(AND(F$1008&lt;&gt;"",Datos!F344=F$1008),0,IF(F$1004=0,0,1-CHOOSE(F$1004,IF(ISNUMBER(Datos!F344),AND(OR(F$1005="",Datos!F344&gt;=F$1005),OR(F$1006="",Datos!F344&lt;=F$1006)),FALSE),IF(ISNUMBER(Datos!F344),AND(Datos!F344=INT(Datos!F344),AND(OR(F$1005="",Datos!F344&gt;=F$1005),OR(F$1006="",Datos!F344&lt;=F$1006))),FALSE),OR(ISNUMBER(FIND(";"&amp;UPPER(TRIM(Datos!F344&amp;""))&amp;"=",F$1007)),ISNUMBER(FIND(";"&amp;UPPER(TRIM(Datos!F344&amp;""))&amp;";",F$1007))),OR(UPPER(TRIM(Datos!F344&amp;""))="SÍ",UPPER(TRIM(Datos!F344&amp;""))="SI",UPPER(TRIM(Datos!F344&amp;""))="NO"),IF(ISNUMBER(Datos!F344),AND(OR(F$1005="",Datos!F344&gt;=F$1005),OR(F$1006="",Datos!F344&lt;=F$1006)),FALSE),TRUE))))</f>
        <v>0.0</v>
      </c>
      <c r="G344">
        <f>IF(Datos!G344="",0,IF(AND(G$1008&lt;&gt;"",Datos!G344=G$1008),0,IF(G$1004=0,0,1-CHOOSE(G$1004,IF(ISNUMBER(Datos!G344),AND(OR(G$1005="",Datos!G344&gt;=G$1005),OR(G$1006="",Datos!G344&lt;=G$1006)),FALSE),IF(ISNUMBER(Datos!G344),AND(Datos!G344=INT(Datos!G344),AND(OR(G$1005="",Datos!G344&gt;=G$1005),OR(G$1006="",Datos!G344&lt;=G$1006))),FALSE),OR(ISNUMBER(FIND(";"&amp;UPPER(TRIM(Datos!G344&amp;""))&amp;"=",G$1007)),ISNUMBER(FIND(";"&amp;UPPER(TRIM(Datos!G344&amp;""))&amp;";",G$1007))),OR(UPPER(TRIM(Datos!G344&amp;""))="SÍ",UPPER(TRIM(Datos!G344&amp;""))="SI",UPPER(TRIM(Datos!G344&amp;""))="NO"),IF(ISNUMBER(Datos!G344),AND(OR(G$1005="",Datos!G344&gt;=G$1005),OR(G$1006="",Datos!G344&lt;=G$1006)),FALSE),TRUE))))</f>
        <v>0.0</v>
      </c>
      <c r="H344">
        <f>IF(Datos!H344="",0,IF(AND(H$1008&lt;&gt;"",Datos!H344=H$1008),0,IF(H$1004=0,0,1-CHOOSE(H$1004,IF(ISNUMBER(Datos!H344),AND(OR(H$1005="",Datos!H344&gt;=H$1005),OR(H$1006="",Datos!H344&lt;=H$1006)),FALSE),IF(ISNUMBER(Datos!H344),AND(Datos!H344=INT(Datos!H344),AND(OR(H$1005="",Datos!H344&gt;=H$1005),OR(H$1006="",Datos!H344&lt;=H$1006))),FALSE),OR(ISNUMBER(FIND(";"&amp;UPPER(TRIM(Datos!H344&amp;""))&amp;"=",H$1007)),ISNUMBER(FIND(";"&amp;UPPER(TRIM(Datos!H344&amp;""))&amp;";",H$1007))),OR(UPPER(TRIM(Datos!H344&amp;""))="SÍ",UPPER(TRIM(Datos!H344&amp;""))="SI",UPPER(TRIM(Datos!H344&amp;""))="NO"),IF(ISNUMBER(Datos!H344),AND(OR(H$1005="",Datos!H344&gt;=H$1005),OR(H$1006="",Datos!H344&lt;=H$1006)),FALSE),TRUE))))</f>
        <v>0.0</v>
      </c>
      <c r="I344">
        <f>IF(Datos!I344="",0,IF(AND(I$1008&lt;&gt;"",Datos!I344=I$1008),0,IF(I$1004=0,0,1-CHOOSE(I$1004,IF(ISNUMBER(Datos!I344),AND(OR(I$1005="",Datos!I344&gt;=I$1005),OR(I$1006="",Datos!I344&lt;=I$1006)),FALSE),IF(ISNUMBER(Datos!I344),AND(Datos!I344=INT(Datos!I344),AND(OR(I$1005="",Datos!I344&gt;=I$1005),OR(I$1006="",Datos!I344&lt;=I$1006))),FALSE),OR(ISNUMBER(FIND(";"&amp;UPPER(TRIM(Datos!I344&amp;""))&amp;"=",I$1007)),ISNUMBER(FIND(";"&amp;UPPER(TRIM(Datos!I344&amp;""))&amp;";",I$1007))),OR(UPPER(TRIM(Datos!I344&amp;""))="SÍ",UPPER(TRIM(Datos!I344&amp;""))="SI",UPPER(TRIM(Datos!I344&amp;""))="NO"),IF(ISNUMBER(Datos!I344),AND(OR(I$1005="",Datos!I344&gt;=I$1005),OR(I$1006="",Datos!I344&lt;=I$1006)),FALSE),TRUE))))</f>
        <v>0.0</v>
      </c>
      <c r="J344">
        <f>IF(Datos!J344="",0,IF(AND(J$1008&lt;&gt;"",Datos!J344=J$1008),0,IF(J$1004=0,0,1-CHOOSE(J$1004,IF(ISNUMBER(Datos!J344),AND(OR(J$1005="",Datos!J344&gt;=J$1005),OR(J$1006="",Datos!J344&lt;=J$1006)),FALSE),IF(ISNUMBER(Datos!J344),AND(Datos!J344=INT(Datos!J344),AND(OR(J$1005="",Datos!J344&gt;=J$1005),OR(J$1006="",Datos!J344&lt;=J$1006))),FALSE),OR(ISNUMBER(FIND(";"&amp;UPPER(TRIM(Datos!J344&amp;""))&amp;"=",J$1007)),ISNUMBER(FIND(";"&amp;UPPER(TRIM(Datos!J344&amp;""))&amp;";",J$1007))),OR(UPPER(TRIM(Datos!J344&amp;""))="SÍ",UPPER(TRIM(Datos!J344&amp;""))="SI",UPPER(TRIM(Datos!J344&amp;""))="NO"),IF(ISNUMBER(Datos!J344),AND(OR(J$1005="",Datos!J344&gt;=J$1005),OR(J$1006="",Datos!J344&lt;=J$1006)),FALSE),TRUE))))</f>
        <v>0.0</v>
      </c>
      <c r="K344">
        <f>IF(Datos!K344="",0,IF(AND(K$1008&lt;&gt;"",Datos!K344=K$1008),0,IF(K$1004=0,0,1-CHOOSE(K$1004,IF(ISNUMBER(Datos!K344),AND(OR(K$1005="",Datos!K344&gt;=K$1005),OR(K$1006="",Datos!K344&lt;=K$1006)),FALSE),IF(ISNUMBER(Datos!K344),AND(Datos!K344=INT(Datos!K344),AND(OR(K$1005="",Datos!K344&gt;=K$1005),OR(K$1006="",Datos!K344&lt;=K$1006))),FALSE),OR(ISNUMBER(FIND(";"&amp;UPPER(TRIM(Datos!K344&amp;""))&amp;"=",K$1007)),ISNUMBER(FIND(";"&amp;UPPER(TRIM(Datos!K344&amp;""))&amp;";",K$1007))),OR(UPPER(TRIM(Datos!K344&amp;""))="SÍ",UPPER(TRIM(Datos!K344&amp;""))="SI",UPPER(TRIM(Datos!K344&amp;""))="NO"),IF(ISNUMBER(Datos!K344),AND(OR(K$1005="",Datos!K344&gt;=K$1005),OR(K$1006="",Datos!K344&lt;=K$1006)),FALSE),TRUE))))</f>
        <v>0.0</v>
      </c>
      <c r="L344">
        <f>IF(Datos!L344="",0,IF(AND(L$1008&lt;&gt;"",Datos!L344=L$1008),0,IF(L$1004=0,0,1-CHOOSE(L$1004,IF(ISNUMBER(Datos!L344),AND(OR(L$1005="",Datos!L344&gt;=L$1005),OR(L$1006="",Datos!L344&lt;=L$1006)),FALSE),IF(ISNUMBER(Datos!L344),AND(Datos!L344=INT(Datos!L344),AND(OR(L$1005="",Datos!L344&gt;=L$1005),OR(L$1006="",Datos!L344&lt;=L$1006))),FALSE),OR(ISNUMBER(FIND(";"&amp;UPPER(TRIM(Datos!L344&amp;""))&amp;"=",L$1007)),ISNUMBER(FIND(";"&amp;UPPER(TRIM(Datos!L344&amp;""))&amp;";",L$1007))),OR(UPPER(TRIM(Datos!L344&amp;""))="SÍ",UPPER(TRIM(Datos!L344&amp;""))="SI",UPPER(TRIM(Datos!L344&amp;""))="NO"),IF(ISNUMBER(Datos!L344),AND(OR(L$1005="",Datos!L344&gt;=L$1005),OR(L$1006="",Datos!L344&lt;=L$1006)),FALSE),TRUE))))</f>
        <v>0.0</v>
      </c>
      <c r="M344">
        <f>IF(Datos!M344="",0,IF(AND(M$1008&lt;&gt;"",Datos!M344=M$1008),0,IF(M$1004=0,0,1-CHOOSE(M$1004,IF(ISNUMBER(Datos!M344),AND(OR(M$1005="",Datos!M344&gt;=M$1005),OR(M$1006="",Datos!M344&lt;=M$1006)),FALSE),IF(ISNUMBER(Datos!M344),AND(Datos!M344=INT(Datos!M344),AND(OR(M$1005="",Datos!M344&gt;=M$1005),OR(M$1006="",Datos!M344&lt;=M$1006))),FALSE),OR(ISNUMBER(FIND(";"&amp;UPPER(TRIM(Datos!M344&amp;""))&amp;"=",M$1007)),ISNUMBER(FIND(";"&amp;UPPER(TRIM(Datos!M344&amp;""))&amp;";",M$1007))),OR(UPPER(TRIM(Datos!M344&amp;""))="SÍ",UPPER(TRIM(Datos!M344&amp;""))="SI",UPPER(TRIM(Datos!M344&amp;""))="NO"),IF(ISNUMBER(Datos!M344),AND(OR(M$1005="",Datos!M344&gt;=M$1005),OR(M$1006="",Datos!M344&lt;=M$1006)),FALSE),TRUE))))</f>
        <v>0.0</v>
      </c>
      <c r="N344">
        <f>IF(Datos!N344="",0,IF(AND(N$1008&lt;&gt;"",Datos!N344=N$1008),0,IF(N$1004=0,0,1-CHOOSE(N$1004,IF(ISNUMBER(Datos!N344),AND(OR(N$1005="",Datos!N344&gt;=N$1005),OR(N$1006="",Datos!N344&lt;=N$1006)),FALSE),IF(ISNUMBER(Datos!N344),AND(Datos!N344=INT(Datos!N344),AND(OR(N$1005="",Datos!N344&gt;=N$1005),OR(N$1006="",Datos!N344&lt;=N$1006))),FALSE),OR(ISNUMBER(FIND(";"&amp;UPPER(TRIM(Datos!N344&amp;""))&amp;"=",N$1007)),ISNUMBER(FIND(";"&amp;UPPER(TRIM(Datos!N344&amp;""))&amp;";",N$1007))),OR(UPPER(TRIM(Datos!N344&amp;""))="SÍ",UPPER(TRIM(Datos!N344&amp;""))="SI",UPPER(TRIM(Datos!N344&amp;""))="NO"),IF(ISNUMBER(Datos!N344),AND(OR(N$1005="",Datos!N344&gt;=N$1005),OR(N$1006="",Datos!N344&lt;=N$1006)),FALSE),TRUE))))</f>
        <v>0.0</v>
      </c>
      <c r="O344">
        <f>IF(Datos!O344="",0,IF(AND(O$1008&lt;&gt;"",Datos!O344=O$1008),0,IF(O$1004=0,0,1-CHOOSE(O$1004,IF(ISNUMBER(Datos!O344),AND(OR(O$1005="",Datos!O344&gt;=O$1005),OR(O$1006="",Datos!O344&lt;=O$1006)),FALSE),IF(ISNUMBER(Datos!O344),AND(Datos!O344=INT(Datos!O344),AND(OR(O$1005="",Datos!O344&gt;=O$1005),OR(O$1006="",Datos!O344&lt;=O$1006))),FALSE),OR(ISNUMBER(FIND(";"&amp;UPPER(TRIM(Datos!O344&amp;""))&amp;"=",O$1007)),ISNUMBER(FIND(";"&amp;UPPER(TRIM(Datos!O344&amp;""))&amp;";",O$1007))),OR(UPPER(TRIM(Datos!O344&amp;""))="SÍ",UPPER(TRIM(Datos!O344&amp;""))="SI",UPPER(TRIM(Datos!O344&amp;""))="NO"),IF(ISNUMBER(Datos!O344),AND(OR(O$1005="",Datos!O344&gt;=O$1005),OR(O$1006="",Datos!O344&lt;=O$1006)),FALSE),TRUE))))</f>
        <v>0.0</v>
      </c>
      <c r="P344">
        <f>IF(Datos!P344="",0,IF(AND(P$1008&lt;&gt;"",Datos!P344=P$1008),0,IF(P$1004=0,0,1-CHOOSE(P$1004,IF(ISNUMBER(Datos!P344),AND(OR(P$1005="",Datos!P344&gt;=P$1005),OR(P$1006="",Datos!P344&lt;=P$1006)),FALSE),IF(ISNUMBER(Datos!P344),AND(Datos!P344=INT(Datos!P344),AND(OR(P$1005="",Datos!P344&gt;=P$1005),OR(P$1006="",Datos!P344&lt;=P$1006))),FALSE),OR(ISNUMBER(FIND(";"&amp;UPPER(TRIM(Datos!P344&amp;""))&amp;"=",P$1007)),ISNUMBER(FIND(";"&amp;UPPER(TRIM(Datos!P344&amp;""))&amp;";",P$1007))),OR(UPPER(TRIM(Datos!P344&amp;""))="SÍ",UPPER(TRIM(Datos!P344&amp;""))="SI",UPPER(TRIM(Datos!P344&amp;""))="NO"),IF(ISNUMBER(Datos!P344),AND(OR(P$1005="",Datos!P344&gt;=P$1005),OR(P$1006="",Datos!P344&lt;=P$1006)),FALSE),TRUE))))</f>
        <v>0.0</v>
      </c>
      <c r="Q344">
        <f>IF(Datos!Q344="",0,IF(AND(Q$1008&lt;&gt;"",Datos!Q344=Q$1008),0,IF(Q$1004=0,0,1-CHOOSE(Q$1004,IF(ISNUMBER(Datos!Q344),AND(OR(Q$1005="",Datos!Q344&gt;=Q$1005),OR(Q$1006="",Datos!Q344&lt;=Q$1006)),FALSE),IF(ISNUMBER(Datos!Q344),AND(Datos!Q344=INT(Datos!Q344),AND(OR(Q$1005="",Datos!Q344&gt;=Q$1005),OR(Q$1006="",Datos!Q344&lt;=Q$1006))),FALSE),OR(ISNUMBER(FIND(";"&amp;UPPER(TRIM(Datos!Q344&amp;""))&amp;"=",Q$1007)),ISNUMBER(FIND(";"&amp;UPPER(TRIM(Datos!Q344&amp;""))&amp;";",Q$1007))),OR(UPPER(TRIM(Datos!Q344&amp;""))="SÍ",UPPER(TRIM(Datos!Q344&amp;""))="SI",UPPER(TRIM(Datos!Q344&amp;""))="NO"),IF(ISNUMBER(Datos!Q344),AND(OR(Q$1005="",Datos!Q344&gt;=Q$1005),OR(Q$1006="",Datos!Q344&lt;=Q$1006)),FALSE),TRUE))))</f>
        <v>0.0</v>
      </c>
      <c r="R344">
        <f>IF(Datos!R344="",0,IF(AND(R$1008&lt;&gt;"",Datos!R344=R$1008),0,IF(R$1004=0,0,1-CHOOSE(R$1004,IF(ISNUMBER(Datos!R344),AND(OR(R$1005="",Datos!R344&gt;=R$1005),OR(R$1006="",Datos!R344&lt;=R$1006)),FALSE),IF(ISNUMBER(Datos!R344),AND(Datos!R344=INT(Datos!R344),AND(OR(R$1005="",Datos!R344&gt;=R$1005),OR(R$1006="",Datos!R344&lt;=R$1006))),FALSE),OR(ISNUMBER(FIND(";"&amp;UPPER(TRIM(Datos!R344&amp;""))&amp;"=",R$1007)),ISNUMBER(FIND(";"&amp;UPPER(TRIM(Datos!R344&amp;""))&amp;";",R$1007))),OR(UPPER(TRIM(Datos!R344&amp;""))="SÍ",UPPER(TRIM(Datos!R344&amp;""))="SI",UPPER(TRIM(Datos!R344&amp;""))="NO"),IF(ISNUMBER(Datos!R344),AND(OR(R$1005="",Datos!R344&gt;=R$1005),OR(R$1006="",Datos!R344&lt;=R$1006)),FALSE),TRUE))))</f>
        <v>0.0</v>
      </c>
      <c r="S344">
        <f>IF(Datos!S344="",0,IF(AND(S$1008&lt;&gt;"",Datos!S344=S$1008),0,IF(S$1004=0,0,1-CHOOSE(S$1004,IF(ISNUMBER(Datos!S344),AND(OR(S$1005="",Datos!S344&gt;=S$1005),OR(S$1006="",Datos!S344&lt;=S$1006)),FALSE),IF(ISNUMBER(Datos!S344),AND(Datos!S344=INT(Datos!S344),AND(OR(S$1005="",Datos!S344&gt;=S$1005),OR(S$1006="",Datos!S344&lt;=S$1006))),FALSE),OR(ISNUMBER(FIND(";"&amp;UPPER(TRIM(Datos!S344&amp;""))&amp;"=",S$1007)),ISNUMBER(FIND(";"&amp;UPPER(TRIM(Datos!S344&amp;""))&amp;";",S$1007))),OR(UPPER(TRIM(Datos!S344&amp;""))="SÍ",UPPER(TRIM(Datos!S344&amp;""))="SI",UPPER(TRIM(Datos!S344&amp;""))="NO"),IF(ISNUMBER(Datos!S344),AND(OR(S$1005="",Datos!S344&gt;=S$1005),OR(S$1006="",Datos!S344&lt;=S$1006)),FALSE),TRUE))))</f>
        <v>0.0</v>
      </c>
      <c r="T344">
        <f>IF(Datos!T344="",0,IF(AND(T$1008&lt;&gt;"",Datos!T344=T$1008),0,IF(T$1004=0,0,1-CHOOSE(T$1004,IF(ISNUMBER(Datos!T344),AND(OR(T$1005="",Datos!T344&gt;=T$1005),OR(T$1006="",Datos!T344&lt;=T$1006)),FALSE),IF(ISNUMBER(Datos!T344),AND(Datos!T344=INT(Datos!T344),AND(OR(T$1005="",Datos!T344&gt;=T$1005),OR(T$1006="",Datos!T344&lt;=T$1006))),FALSE),OR(ISNUMBER(FIND(";"&amp;UPPER(TRIM(Datos!T344&amp;""))&amp;"=",T$1007)),ISNUMBER(FIND(";"&amp;UPPER(TRIM(Datos!T344&amp;""))&amp;";",T$1007))),OR(UPPER(TRIM(Datos!T344&amp;""))="SÍ",UPPER(TRIM(Datos!T344&amp;""))="SI",UPPER(TRIM(Datos!T344&amp;""))="NO"),IF(ISNUMBER(Datos!T344),AND(OR(T$1005="",Datos!T344&gt;=T$1005),OR(T$1006="",Datos!T344&lt;=T$1006)),FALSE),TRUE))))</f>
        <v>0.0</v>
      </c>
      <c r="U344">
        <f>IF(Datos!U344="",0,IF(AND(U$1008&lt;&gt;"",Datos!U344=U$1008),0,IF(U$1004=0,0,1-CHOOSE(U$1004,IF(ISNUMBER(Datos!U344),AND(OR(U$1005="",Datos!U344&gt;=U$1005),OR(U$1006="",Datos!U344&lt;=U$1006)),FALSE),IF(ISNUMBER(Datos!U344),AND(Datos!U344=INT(Datos!U344),AND(OR(U$1005="",Datos!U344&gt;=U$1005),OR(U$1006="",Datos!U344&lt;=U$1006))),FALSE),OR(ISNUMBER(FIND(";"&amp;UPPER(TRIM(Datos!U344&amp;""))&amp;"=",U$1007)),ISNUMBER(FIND(";"&amp;UPPER(TRIM(Datos!U344&amp;""))&amp;";",U$1007))),OR(UPPER(TRIM(Datos!U344&amp;""))="SÍ",UPPER(TRIM(Datos!U344&amp;""))="SI",UPPER(TRIM(Datos!U344&amp;""))="NO"),IF(ISNUMBER(Datos!U344),AND(OR(U$1005="",Datos!U344&gt;=U$1005),OR(U$1006="",Datos!U344&lt;=U$1006)),FALSE),TRUE))))</f>
        <v>0.0</v>
      </c>
      <c r="V344">
        <f>IF(Datos!V344="",0,IF(AND(V$1008&lt;&gt;"",Datos!V344=V$1008),0,IF(V$1004=0,0,1-CHOOSE(V$1004,IF(ISNUMBER(Datos!V344),AND(OR(V$1005="",Datos!V344&gt;=V$1005),OR(V$1006="",Datos!V344&lt;=V$1006)),FALSE),IF(ISNUMBER(Datos!V344),AND(Datos!V344=INT(Datos!V344),AND(OR(V$1005="",Datos!V344&gt;=V$1005),OR(V$1006="",Datos!V344&lt;=V$1006))),FALSE),OR(ISNUMBER(FIND(";"&amp;UPPER(TRIM(Datos!V344&amp;""))&amp;"=",V$1007)),ISNUMBER(FIND(";"&amp;UPPER(TRIM(Datos!V344&amp;""))&amp;";",V$1007))),OR(UPPER(TRIM(Datos!V344&amp;""))="SÍ",UPPER(TRIM(Datos!V344&amp;""))="SI",UPPER(TRIM(Datos!V344&amp;""))="NO"),IF(ISNUMBER(Datos!V344),AND(OR(V$1005="",Datos!V344&gt;=V$1005),OR(V$1006="",Datos!V344&lt;=V$1006)),FALSE),TRUE))))</f>
        <v>0.0</v>
      </c>
      <c r="W344">
        <f>IF(Datos!W344="",0,IF(AND(W$1008&lt;&gt;"",Datos!W344=W$1008),0,IF(W$1004=0,0,1-CHOOSE(W$1004,IF(ISNUMBER(Datos!W344),AND(OR(W$1005="",Datos!W344&gt;=W$1005),OR(W$1006="",Datos!W344&lt;=W$1006)),FALSE),IF(ISNUMBER(Datos!W344),AND(Datos!W344=INT(Datos!W344),AND(OR(W$1005="",Datos!W344&gt;=W$1005),OR(W$1006="",Datos!W344&lt;=W$1006))),FALSE),OR(ISNUMBER(FIND(";"&amp;UPPER(TRIM(Datos!W344&amp;""))&amp;"=",W$1007)),ISNUMBER(FIND(";"&amp;UPPER(TRIM(Datos!W344&amp;""))&amp;";",W$1007))),OR(UPPER(TRIM(Datos!W344&amp;""))="SÍ",UPPER(TRIM(Datos!W344&amp;""))="SI",UPPER(TRIM(Datos!W344&amp;""))="NO"),IF(ISNUMBER(Datos!W344),AND(OR(W$1005="",Datos!W344&gt;=W$1005),OR(W$1006="",Datos!W344&lt;=W$1006)),FALSE),TRUE))))</f>
        <v>0.0</v>
      </c>
      <c r="X344">
        <f>IF(Datos!X344="",0,IF(AND(X$1008&lt;&gt;"",Datos!X344=X$1008),0,IF(X$1004=0,0,1-CHOOSE(X$1004,IF(ISNUMBER(Datos!X344),AND(OR(X$1005="",Datos!X344&gt;=X$1005),OR(X$1006="",Datos!X344&lt;=X$1006)),FALSE),IF(ISNUMBER(Datos!X344),AND(Datos!X344=INT(Datos!X344),AND(OR(X$1005="",Datos!X344&gt;=X$1005),OR(X$1006="",Datos!X344&lt;=X$1006))),FALSE),OR(ISNUMBER(FIND(";"&amp;UPPER(TRIM(Datos!X344&amp;""))&amp;"=",X$1007)),ISNUMBER(FIND(";"&amp;UPPER(TRIM(Datos!X344&amp;""))&amp;";",X$1007))),OR(UPPER(TRIM(Datos!X344&amp;""))="SÍ",UPPER(TRIM(Datos!X344&amp;""))="SI",UPPER(TRIM(Datos!X344&amp;""))="NO"),IF(ISNUMBER(Datos!X344),AND(OR(X$1005="",Datos!X344&gt;=X$1005),OR(X$1006="",Datos!X344&lt;=X$1006)),FALSE),TRUE))))</f>
        <v>0.0</v>
      </c>
      <c r="Y344">
        <f>IF(Datos!Y344="",0,IF(AND(Y$1008&lt;&gt;"",Datos!Y344=Y$1008),0,IF(Y$1004=0,0,1-CHOOSE(Y$1004,IF(ISNUMBER(Datos!Y344),AND(OR(Y$1005="",Datos!Y344&gt;=Y$1005),OR(Y$1006="",Datos!Y344&lt;=Y$1006)),FALSE),IF(ISNUMBER(Datos!Y344),AND(Datos!Y344=INT(Datos!Y344),AND(OR(Y$1005="",Datos!Y344&gt;=Y$1005),OR(Y$1006="",Datos!Y344&lt;=Y$1006))),FALSE),OR(ISNUMBER(FIND(";"&amp;UPPER(TRIM(Datos!Y344&amp;""))&amp;"=",Y$1007)),ISNUMBER(FIND(";"&amp;UPPER(TRIM(Datos!Y344&amp;""))&amp;";",Y$1007))),OR(UPPER(TRIM(Datos!Y344&amp;""))="SÍ",UPPER(TRIM(Datos!Y344&amp;""))="SI",UPPER(TRIM(Datos!Y344&amp;""))="NO"),IF(ISNUMBER(Datos!Y344),AND(OR(Y$1005="",Datos!Y344&gt;=Y$1005),OR(Y$1006="",Datos!Y344&lt;=Y$1006)),FALSE),TRUE))))</f>
        <v>0.0</v>
      </c>
      <c r="Z344">
        <f>IF(Datos!Z344="",0,IF(AND(Z$1008&lt;&gt;"",Datos!Z344=Z$1008),0,IF(Z$1004=0,0,1-CHOOSE(Z$1004,IF(ISNUMBER(Datos!Z344),AND(OR(Z$1005="",Datos!Z344&gt;=Z$1005),OR(Z$1006="",Datos!Z344&lt;=Z$1006)),FALSE),IF(ISNUMBER(Datos!Z344),AND(Datos!Z344=INT(Datos!Z344),AND(OR(Z$1005="",Datos!Z344&gt;=Z$1005),OR(Z$1006="",Datos!Z344&lt;=Z$1006))),FALSE),OR(ISNUMBER(FIND(";"&amp;UPPER(TRIM(Datos!Z344&amp;""))&amp;"=",Z$1007)),ISNUMBER(FIND(";"&amp;UPPER(TRIM(Datos!Z344&amp;""))&amp;";",Z$1007))),OR(UPPER(TRIM(Datos!Z344&amp;""))="SÍ",UPPER(TRIM(Datos!Z344&amp;""))="SI",UPPER(TRIM(Datos!Z344&amp;""))="NO"),IF(ISNUMBER(Datos!Z344),AND(OR(Z$1005="",Datos!Z344&gt;=Z$1005),OR(Z$1006="",Datos!Z344&lt;=Z$1006)),FALSE),TRUE))))</f>
        <v>0.0</v>
      </c>
      <c r="AA344">
        <f>IF(Datos!AA344="",0,IF(AND(AA$1008&lt;&gt;"",Datos!AA344=AA$1008),0,IF(AA$1004=0,0,1-CHOOSE(AA$1004,IF(ISNUMBER(Datos!AA344),AND(OR(AA$1005="",Datos!AA344&gt;=AA$1005),OR(AA$1006="",Datos!AA344&lt;=AA$1006)),FALSE),IF(ISNUMBER(Datos!AA344),AND(Datos!AA344=INT(Datos!AA344),AND(OR(AA$1005="",Datos!AA344&gt;=AA$1005),OR(AA$1006="",Datos!AA344&lt;=AA$1006))),FALSE),OR(ISNUMBER(FIND(";"&amp;UPPER(TRIM(Datos!AA344&amp;""))&amp;"=",AA$1007)),ISNUMBER(FIND(";"&amp;UPPER(TRIM(Datos!AA344&amp;""))&amp;";",AA$1007))),OR(UPPER(TRIM(Datos!AA344&amp;""))="SÍ",UPPER(TRIM(Datos!AA344&amp;""))="SI",UPPER(TRIM(Datos!AA344&amp;""))="NO"),IF(ISNUMBER(Datos!AA344),AND(OR(AA$1005="",Datos!AA344&gt;=AA$1005),OR(AA$1006="",Datos!AA344&lt;=AA$1006)),FALSE),TRUE))))</f>
        <v>0.0</v>
      </c>
      <c r="AB344">
        <f>IF(Datos!AB344="",0,IF(AND(AB$1008&lt;&gt;"",Datos!AB344=AB$1008),0,IF(AB$1004=0,0,1-CHOOSE(AB$1004,IF(ISNUMBER(Datos!AB344),AND(OR(AB$1005="",Datos!AB344&gt;=AB$1005),OR(AB$1006="",Datos!AB344&lt;=AB$1006)),FALSE),IF(ISNUMBER(Datos!AB344),AND(Datos!AB344=INT(Datos!AB344),AND(OR(AB$1005="",Datos!AB344&gt;=AB$1005),OR(AB$1006="",Datos!AB344&lt;=AB$1006))),FALSE),OR(ISNUMBER(FIND(";"&amp;UPPER(TRIM(Datos!AB344&amp;""))&amp;"=",AB$1007)),ISNUMBER(FIND(";"&amp;UPPER(TRIM(Datos!AB344&amp;""))&amp;";",AB$1007))),OR(UPPER(TRIM(Datos!AB344&amp;""))="SÍ",UPPER(TRIM(Datos!AB344&amp;""))="SI",UPPER(TRIM(Datos!AB344&amp;""))="NO"),IF(ISNUMBER(Datos!AB344),AND(OR(AB$1005="",Datos!AB344&gt;=AB$1005),OR(AB$1006="",Datos!AB344&lt;=AB$1006)),FALSE),TRUE))))</f>
        <v>0.0</v>
      </c>
      <c r="AC344">
        <f>IF(Datos!AC344="",0,IF(AND(AC$1008&lt;&gt;"",Datos!AC344=AC$1008),0,IF(AC$1004=0,0,1-CHOOSE(AC$1004,IF(ISNUMBER(Datos!AC344),AND(OR(AC$1005="",Datos!AC344&gt;=AC$1005),OR(AC$1006="",Datos!AC344&lt;=AC$1006)),FALSE),IF(ISNUMBER(Datos!AC344),AND(Datos!AC344=INT(Datos!AC344),AND(OR(AC$1005="",Datos!AC344&gt;=AC$1005),OR(AC$1006="",Datos!AC344&lt;=AC$1006))),FALSE),OR(ISNUMBER(FIND(";"&amp;UPPER(TRIM(Datos!AC344&amp;""))&amp;"=",AC$1007)),ISNUMBER(FIND(";"&amp;UPPER(TRIM(Datos!AC344&amp;""))&amp;";",AC$1007))),OR(UPPER(TRIM(Datos!AC344&amp;""))="SÍ",UPPER(TRIM(Datos!AC344&amp;""))="SI",UPPER(TRIM(Datos!AC344&amp;""))="NO"),IF(ISNUMBER(Datos!AC344),AND(OR(AC$1005="",Datos!AC344&gt;=AC$1005),OR(AC$1006="",Datos!AC344&lt;=AC$1006)),FALSE),TRUE))))</f>
        <v>0.0</v>
      </c>
      <c r="AD344">
        <f>IF(Datos!AD344="",0,IF(AND(AD$1008&lt;&gt;"",Datos!AD344=AD$1008),0,IF(AD$1004=0,0,1-CHOOSE(AD$1004,IF(ISNUMBER(Datos!AD344),AND(OR(AD$1005="",Datos!AD344&gt;=AD$1005),OR(AD$1006="",Datos!AD344&lt;=AD$1006)),FALSE),IF(ISNUMBER(Datos!AD344),AND(Datos!AD344=INT(Datos!AD344),AND(OR(AD$1005="",Datos!AD344&gt;=AD$1005),OR(AD$1006="",Datos!AD344&lt;=AD$1006))),FALSE),OR(ISNUMBER(FIND(";"&amp;UPPER(TRIM(Datos!AD344&amp;""))&amp;"=",AD$1007)),ISNUMBER(FIND(";"&amp;UPPER(TRIM(Datos!AD344&amp;""))&amp;";",AD$1007))),OR(UPPER(TRIM(Datos!AD344&amp;""))="SÍ",UPPER(TRIM(Datos!AD344&amp;""))="SI",UPPER(TRIM(Datos!AD344&amp;""))="NO"),IF(ISNUMBER(Datos!AD344),AND(OR(AD$1005="",Datos!AD344&gt;=AD$1005),OR(AD$1006="",Datos!AD344&lt;=AD$1006)),FALSE),TRUE))))</f>
        <v>0.0</v>
      </c>
      <c r="AE344">
        <f>IF(Datos!AE344="",0,IF(AND(AE$1008&lt;&gt;"",Datos!AE344=AE$1008),0,IF(AE$1004=0,0,1-CHOOSE(AE$1004,IF(ISNUMBER(Datos!AE344),AND(OR(AE$1005="",Datos!AE344&gt;=AE$1005),OR(AE$1006="",Datos!AE344&lt;=AE$1006)),FALSE),IF(ISNUMBER(Datos!AE344),AND(Datos!AE344=INT(Datos!AE344),AND(OR(AE$1005="",Datos!AE344&gt;=AE$1005),OR(AE$1006="",Datos!AE344&lt;=AE$1006))),FALSE),OR(ISNUMBER(FIND(";"&amp;UPPER(TRIM(Datos!AE344&amp;""))&amp;"=",AE$1007)),ISNUMBER(FIND(";"&amp;UPPER(TRIM(Datos!AE344&amp;""))&amp;";",AE$1007))),OR(UPPER(TRIM(Datos!AE344&amp;""))="SÍ",UPPER(TRIM(Datos!AE344&amp;""))="SI",UPPER(TRIM(Datos!AE344&amp;""))="NO"),IF(ISNUMBER(Datos!AE344),AND(OR(AE$1005="",Datos!AE344&gt;=AE$1005),OR(AE$1006="",Datos!AE344&lt;=AE$1006)),FALSE),TRUE))))</f>
        <v>0.0</v>
      </c>
    </row>
    <row r="345" spans="2:31">
      <c r="B345">
        <f>IF(Datos!B345="",0,IF(AND(B$1008&lt;&gt;"",Datos!B345=B$1008),0,IF(B$1004=0,0,1-CHOOSE(B$1004,IF(ISNUMBER(Datos!B345),AND(OR(B$1005="",Datos!B345&gt;=B$1005),OR(B$1006="",Datos!B345&lt;=B$1006)),FALSE),IF(ISNUMBER(Datos!B345),AND(Datos!B345=INT(Datos!B345),AND(OR(B$1005="",Datos!B345&gt;=B$1005),OR(B$1006="",Datos!B345&lt;=B$1006))),FALSE),OR(ISNUMBER(FIND(";"&amp;UPPER(TRIM(Datos!B345&amp;""))&amp;"=",B$1007)),ISNUMBER(FIND(";"&amp;UPPER(TRIM(Datos!B345&amp;""))&amp;";",B$1007))),OR(UPPER(TRIM(Datos!B345&amp;""))="SÍ",UPPER(TRIM(Datos!B345&amp;""))="SI",UPPER(TRIM(Datos!B345&amp;""))="NO"),IF(ISNUMBER(Datos!B345),AND(OR(B$1005="",Datos!B345&gt;=B$1005),OR(B$1006="",Datos!B345&lt;=B$1006)),FALSE),TRUE))))</f>
        <v>0.0</v>
      </c>
      <c r="C345">
        <f>IF(Datos!C345="",0,IF(AND(C$1008&lt;&gt;"",Datos!C345=C$1008),0,IF(C$1004=0,0,1-CHOOSE(C$1004,IF(ISNUMBER(Datos!C345),AND(OR(C$1005="",Datos!C345&gt;=C$1005),OR(C$1006="",Datos!C345&lt;=C$1006)),FALSE),IF(ISNUMBER(Datos!C345),AND(Datos!C345=INT(Datos!C345),AND(OR(C$1005="",Datos!C345&gt;=C$1005),OR(C$1006="",Datos!C345&lt;=C$1006))),FALSE),OR(ISNUMBER(FIND(";"&amp;UPPER(TRIM(Datos!C345&amp;""))&amp;"=",C$1007)),ISNUMBER(FIND(";"&amp;UPPER(TRIM(Datos!C345&amp;""))&amp;";",C$1007))),OR(UPPER(TRIM(Datos!C345&amp;""))="SÍ",UPPER(TRIM(Datos!C345&amp;""))="SI",UPPER(TRIM(Datos!C345&amp;""))="NO"),IF(ISNUMBER(Datos!C345),AND(OR(C$1005="",Datos!C345&gt;=C$1005),OR(C$1006="",Datos!C345&lt;=C$1006)),FALSE),TRUE))))</f>
        <v>0.0</v>
      </c>
      <c r="D345">
        <f>IF(Datos!D345="",0,IF(AND(D$1008&lt;&gt;"",Datos!D345=D$1008),0,IF(D$1004=0,0,1-CHOOSE(D$1004,IF(ISNUMBER(Datos!D345),AND(OR(D$1005="",Datos!D345&gt;=D$1005),OR(D$1006="",Datos!D345&lt;=D$1006)),FALSE),IF(ISNUMBER(Datos!D345),AND(Datos!D345=INT(Datos!D345),AND(OR(D$1005="",Datos!D345&gt;=D$1005),OR(D$1006="",Datos!D345&lt;=D$1006))),FALSE),OR(ISNUMBER(FIND(";"&amp;UPPER(TRIM(Datos!D345&amp;""))&amp;"=",D$1007)),ISNUMBER(FIND(";"&amp;UPPER(TRIM(Datos!D345&amp;""))&amp;";",D$1007))),OR(UPPER(TRIM(Datos!D345&amp;""))="SÍ",UPPER(TRIM(Datos!D345&amp;""))="SI",UPPER(TRIM(Datos!D345&amp;""))="NO"),IF(ISNUMBER(Datos!D345),AND(OR(D$1005="",Datos!D345&gt;=D$1005),OR(D$1006="",Datos!D345&lt;=D$1006)),FALSE),TRUE))))</f>
        <v>0.0</v>
      </c>
      <c r="E345">
        <f>IF(Datos!E345="",0,IF(AND(E$1008&lt;&gt;"",Datos!E345=E$1008),0,IF(E$1004=0,0,1-CHOOSE(E$1004,IF(ISNUMBER(Datos!E345),AND(OR(E$1005="",Datos!E345&gt;=E$1005),OR(E$1006="",Datos!E345&lt;=E$1006)),FALSE),IF(ISNUMBER(Datos!E345),AND(Datos!E345=INT(Datos!E345),AND(OR(E$1005="",Datos!E345&gt;=E$1005),OR(E$1006="",Datos!E345&lt;=E$1006))),FALSE),OR(ISNUMBER(FIND(";"&amp;UPPER(TRIM(Datos!E345&amp;""))&amp;"=",E$1007)),ISNUMBER(FIND(";"&amp;UPPER(TRIM(Datos!E345&amp;""))&amp;";",E$1007))),OR(UPPER(TRIM(Datos!E345&amp;""))="SÍ",UPPER(TRIM(Datos!E345&amp;""))="SI",UPPER(TRIM(Datos!E345&amp;""))="NO"),IF(ISNUMBER(Datos!E345),AND(OR(E$1005="",Datos!E345&gt;=E$1005),OR(E$1006="",Datos!E345&lt;=E$1006)),FALSE),TRUE))))</f>
        <v>0.0</v>
      </c>
      <c r="F345">
        <f>IF(Datos!F345="",0,IF(AND(F$1008&lt;&gt;"",Datos!F345=F$1008),0,IF(F$1004=0,0,1-CHOOSE(F$1004,IF(ISNUMBER(Datos!F345),AND(OR(F$1005="",Datos!F345&gt;=F$1005),OR(F$1006="",Datos!F345&lt;=F$1006)),FALSE),IF(ISNUMBER(Datos!F345),AND(Datos!F345=INT(Datos!F345),AND(OR(F$1005="",Datos!F345&gt;=F$1005),OR(F$1006="",Datos!F345&lt;=F$1006))),FALSE),OR(ISNUMBER(FIND(";"&amp;UPPER(TRIM(Datos!F345&amp;""))&amp;"=",F$1007)),ISNUMBER(FIND(";"&amp;UPPER(TRIM(Datos!F345&amp;""))&amp;";",F$1007))),OR(UPPER(TRIM(Datos!F345&amp;""))="SÍ",UPPER(TRIM(Datos!F345&amp;""))="SI",UPPER(TRIM(Datos!F345&amp;""))="NO"),IF(ISNUMBER(Datos!F345),AND(OR(F$1005="",Datos!F345&gt;=F$1005),OR(F$1006="",Datos!F345&lt;=F$1006)),FALSE),TRUE))))</f>
        <v>0.0</v>
      </c>
      <c r="G345">
        <f>IF(Datos!G345="",0,IF(AND(G$1008&lt;&gt;"",Datos!G345=G$1008),0,IF(G$1004=0,0,1-CHOOSE(G$1004,IF(ISNUMBER(Datos!G345),AND(OR(G$1005="",Datos!G345&gt;=G$1005),OR(G$1006="",Datos!G345&lt;=G$1006)),FALSE),IF(ISNUMBER(Datos!G345),AND(Datos!G345=INT(Datos!G345),AND(OR(G$1005="",Datos!G345&gt;=G$1005),OR(G$1006="",Datos!G345&lt;=G$1006))),FALSE),OR(ISNUMBER(FIND(";"&amp;UPPER(TRIM(Datos!G345&amp;""))&amp;"=",G$1007)),ISNUMBER(FIND(";"&amp;UPPER(TRIM(Datos!G345&amp;""))&amp;";",G$1007))),OR(UPPER(TRIM(Datos!G345&amp;""))="SÍ",UPPER(TRIM(Datos!G345&amp;""))="SI",UPPER(TRIM(Datos!G345&amp;""))="NO"),IF(ISNUMBER(Datos!G345),AND(OR(G$1005="",Datos!G345&gt;=G$1005),OR(G$1006="",Datos!G345&lt;=G$1006)),FALSE),TRUE))))</f>
        <v>0.0</v>
      </c>
      <c r="H345">
        <f>IF(Datos!H345="",0,IF(AND(H$1008&lt;&gt;"",Datos!H345=H$1008),0,IF(H$1004=0,0,1-CHOOSE(H$1004,IF(ISNUMBER(Datos!H345),AND(OR(H$1005="",Datos!H345&gt;=H$1005),OR(H$1006="",Datos!H345&lt;=H$1006)),FALSE),IF(ISNUMBER(Datos!H345),AND(Datos!H345=INT(Datos!H345),AND(OR(H$1005="",Datos!H345&gt;=H$1005),OR(H$1006="",Datos!H345&lt;=H$1006))),FALSE),OR(ISNUMBER(FIND(";"&amp;UPPER(TRIM(Datos!H345&amp;""))&amp;"=",H$1007)),ISNUMBER(FIND(";"&amp;UPPER(TRIM(Datos!H345&amp;""))&amp;";",H$1007))),OR(UPPER(TRIM(Datos!H345&amp;""))="SÍ",UPPER(TRIM(Datos!H345&amp;""))="SI",UPPER(TRIM(Datos!H345&amp;""))="NO"),IF(ISNUMBER(Datos!H345),AND(OR(H$1005="",Datos!H345&gt;=H$1005),OR(H$1006="",Datos!H345&lt;=H$1006)),FALSE),TRUE))))</f>
        <v>0.0</v>
      </c>
      <c r="I345">
        <f>IF(Datos!I345="",0,IF(AND(I$1008&lt;&gt;"",Datos!I345=I$1008),0,IF(I$1004=0,0,1-CHOOSE(I$1004,IF(ISNUMBER(Datos!I345),AND(OR(I$1005="",Datos!I345&gt;=I$1005),OR(I$1006="",Datos!I345&lt;=I$1006)),FALSE),IF(ISNUMBER(Datos!I345),AND(Datos!I345=INT(Datos!I345),AND(OR(I$1005="",Datos!I345&gt;=I$1005),OR(I$1006="",Datos!I345&lt;=I$1006))),FALSE),OR(ISNUMBER(FIND(";"&amp;UPPER(TRIM(Datos!I345&amp;""))&amp;"=",I$1007)),ISNUMBER(FIND(";"&amp;UPPER(TRIM(Datos!I345&amp;""))&amp;";",I$1007))),OR(UPPER(TRIM(Datos!I345&amp;""))="SÍ",UPPER(TRIM(Datos!I345&amp;""))="SI",UPPER(TRIM(Datos!I345&amp;""))="NO"),IF(ISNUMBER(Datos!I345),AND(OR(I$1005="",Datos!I345&gt;=I$1005),OR(I$1006="",Datos!I345&lt;=I$1006)),FALSE),TRUE))))</f>
        <v>0.0</v>
      </c>
      <c r="J345">
        <f>IF(Datos!J345="",0,IF(AND(J$1008&lt;&gt;"",Datos!J345=J$1008),0,IF(J$1004=0,0,1-CHOOSE(J$1004,IF(ISNUMBER(Datos!J345),AND(OR(J$1005="",Datos!J345&gt;=J$1005),OR(J$1006="",Datos!J345&lt;=J$1006)),FALSE),IF(ISNUMBER(Datos!J345),AND(Datos!J345=INT(Datos!J345),AND(OR(J$1005="",Datos!J345&gt;=J$1005),OR(J$1006="",Datos!J345&lt;=J$1006))),FALSE),OR(ISNUMBER(FIND(";"&amp;UPPER(TRIM(Datos!J345&amp;""))&amp;"=",J$1007)),ISNUMBER(FIND(";"&amp;UPPER(TRIM(Datos!J345&amp;""))&amp;";",J$1007))),OR(UPPER(TRIM(Datos!J345&amp;""))="SÍ",UPPER(TRIM(Datos!J345&amp;""))="SI",UPPER(TRIM(Datos!J345&amp;""))="NO"),IF(ISNUMBER(Datos!J345),AND(OR(J$1005="",Datos!J345&gt;=J$1005),OR(J$1006="",Datos!J345&lt;=J$1006)),FALSE),TRUE))))</f>
        <v>0.0</v>
      </c>
      <c r="K345">
        <f>IF(Datos!K345="",0,IF(AND(K$1008&lt;&gt;"",Datos!K345=K$1008),0,IF(K$1004=0,0,1-CHOOSE(K$1004,IF(ISNUMBER(Datos!K345),AND(OR(K$1005="",Datos!K345&gt;=K$1005),OR(K$1006="",Datos!K345&lt;=K$1006)),FALSE),IF(ISNUMBER(Datos!K345),AND(Datos!K345=INT(Datos!K345),AND(OR(K$1005="",Datos!K345&gt;=K$1005),OR(K$1006="",Datos!K345&lt;=K$1006))),FALSE),OR(ISNUMBER(FIND(";"&amp;UPPER(TRIM(Datos!K345&amp;""))&amp;"=",K$1007)),ISNUMBER(FIND(";"&amp;UPPER(TRIM(Datos!K345&amp;""))&amp;";",K$1007))),OR(UPPER(TRIM(Datos!K345&amp;""))="SÍ",UPPER(TRIM(Datos!K345&amp;""))="SI",UPPER(TRIM(Datos!K345&amp;""))="NO"),IF(ISNUMBER(Datos!K345),AND(OR(K$1005="",Datos!K345&gt;=K$1005),OR(K$1006="",Datos!K345&lt;=K$1006)),FALSE),TRUE))))</f>
        <v>0.0</v>
      </c>
      <c r="L345">
        <f>IF(Datos!L345="",0,IF(AND(L$1008&lt;&gt;"",Datos!L345=L$1008),0,IF(L$1004=0,0,1-CHOOSE(L$1004,IF(ISNUMBER(Datos!L345),AND(OR(L$1005="",Datos!L345&gt;=L$1005),OR(L$1006="",Datos!L345&lt;=L$1006)),FALSE),IF(ISNUMBER(Datos!L345),AND(Datos!L345=INT(Datos!L345),AND(OR(L$1005="",Datos!L345&gt;=L$1005),OR(L$1006="",Datos!L345&lt;=L$1006))),FALSE),OR(ISNUMBER(FIND(";"&amp;UPPER(TRIM(Datos!L345&amp;""))&amp;"=",L$1007)),ISNUMBER(FIND(";"&amp;UPPER(TRIM(Datos!L345&amp;""))&amp;";",L$1007))),OR(UPPER(TRIM(Datos!L345&amp;""))="SÍ",UPPER(TRIM(Datos!L345&amp;""))="SI",UPPER(TRIM(Datos!L345&amp;""))="NO"),IF(ISNUMBER(Datos!L345),AND(OR(L$1005="",Datos!L345&gt;=L$1005),OR(L$1006="",Datos!L345&lt;=L$1006)),FALSE),TRUE))))</f>
        <v>0.0</v>
      </c>
      <c r="M345">
        <f>IF(Datos!M345="",0,IF(AND(M$1008&lt;&gt;"",Datos!M345=M$1008),0,IF(M$1004=0,0,1-CHOOSE(M$1004,IF(ISNUMBER(Datos!M345),AND(OR(M$1005="",Datos!M345&gt;=M$1005),OR(M$1006="",Datos!M345&lt;=M$1006)),FALSE),IF(ISNUMBER(Datos!M345),AND(Datos!M345=INT(Datos!M345),AND(OR(M$1005="",Datos!M345&gt;=M$1005),OR(M$1006="",Datos!M345&lt;=M$1006))),FALSE),OR(ISNUMBER(FIND(";"&amp;UPPER(TRIM(Datos!M345&amp;""))&amp;"=",M$1007)),ISNUMBER(FIND(";"&amp;UPPER(TRIM(Datos!M345&amp;""))&amp;";",M$1007))),OR(UPPER(TRIM(Datos!M345&amp;""))="SÍ",UPPER(TRIM(Datos!M345&amp;""))="SI",UPPER(TRIM(Datos!M345&amp;""))="NO"),IF(ISNUMBER(Datos!M345),AND(OR(M$1005="",Datos!M345&gt;=M$1005),OR(M$1006="",Datos!M345&lt;=M$1006)),FALSE),TRUE))))</f>
        <v>0.0</v>
      </c>
      <c r="N345">
        <f>IF(Datos!N345="",0,IF(AND(N$1008&lt;&gt;"",Datos!N345=N$1008),0,IF(N$1004=0,0,1-CHOOSE(N$1004,IF(ISNUMBER(Datos!N345),AND(OR(N$1005="",Datos!N345&gt;=N$1005),OR(N$1006="",Datos!N345&lt;=N$1006)),FALSE),IF(ISNUMBER(Datos!N345),AND(Datos!N345=INT(Datos!N345),AND(OR(N$1005="",Datos!N345&gt;=N$1005),OR(N$1006="",Datos!N345&lt;=N$1006))),FALSE),OR(ISNUMBER(FIND(";"&amp;UPPER(TRIM(Datos!N345&amp;""))&amp;"=",N$1007)),ISNUMBER(FIND(";"&amp;UPPER(TRIM(Datos!N345&amp;""))&amp;";",N$1007))),OR(UPPER(TRIM(Datos!N345&amp;""))="SÍ",UPPER(TRIM(Datos!N345&amp;""))="SI",UPPER(TRIM(Datos!N345&amp;""))="NO"),IF(ISNUMBER(Datos!N345),AND(OR(N$1005="",Datos!N345&gt;=N$1005),OR(N$1006="",Datos!N345&lt;=N$1006)),FALSE),TRUE))))</f>
        <v>0.0</v>
      </c>
      <c r="O345">
        <f>IF(Datos!O345="",0,IF(AND(O$1008&lt;&gt;"",Datos!O345=O$1008),0,IF(O$1004=0,0,1-CHOOSE(O$1004,IF(ISNUMBER(Datos!O345),AND(OR(O$1005="",Datos!O345&gt;=O$1005),OR(O$1006="",Datos!O345&lt;=O$1006)),FALSE),IF(ISNUMBER(Datos!O345),AND(Datos!O345=INT(Datos!O345),AND(OR(O$1005="",Datos!O345&gt;=O$1005),OR(O$1006="",Datos!O345&lt;=O$1006))),FALSE),OR(ISNUMBER(FIND(";"&amp;UPPER(TRIM(Datos!O345&amp;""))&amp;"=",O$1007)),ISNUMBER(FIND(";"&amp;UPPER(TRIM(Datos!O345&amp;""))&amp;";",O$1007))),OR(UPPER(TRIM(Datos!O345&amp;""))="SÍ",UPPER(TRIM(Datos!O345&amp;""))="SI",UPPER(TRIM(Datos!O345&amp;""))="NO"),IF(ISNUMBER(Datos!O345),AND(OR(O$1005="",Datos!O345&gt;=O$1005),OR(O$1006="",Datos!O345&lt;=O$1006)),FALSE),TRUE))))</f>
        <v>0.0</v>
      </c>
      <c r="P345">
        <f>IF(Datos!P345="",0,IF(AND(P$1008&lt;&gt;"",Datos!P345=P$1008),0,IF(P$1004=0,0,1-CHOOSE(P$1004,IF(ISNUMBER(Datos!P345),AND(OR(P$1005="",Datos!P345&gt;=P$1005),OR(P$1006="",Datos!P345&lt;=P$1006)),FALSE),IF(ISNUMBER(Datos!P345),AND(Datos!P345=INT(Datos!P345),AND(OR(P$1005="",Datos!P345&gt;=P$1005),OR(P$1006="",Datos!P345&lt;=P$1006))),FALSE),OR(ISNUMBER(FIND(";"&amp;UPPER(TRIM(Datos!P345&amp;""))&amp;"=",P$1007)),ISNUMBER(FIND(";"&amp;UPPER(TRIM(Datos!P345&amp;""))&amp;";",P$1007))),OR(UPPER(TRIM(Datos!P345&amp;""))="SÍ",UPPER(TRIM(Datos!P345&amp;""))="SI",UPPER(TRIM(Datos!P345&amp;""))="NO"),IF(ISNUMBER(Datos!P345),AND(OR(P$1005="",Datos!P345&gt;=P$1005),OR(P$1006="",Datos!P345&lt;=P$1006)),FALSE),TRUE))))</f>
        <v>0.0</v>
      </c>
      <c r="Q345">
        <f>IF(Datos!Q345="",0,IF(AND(Q$1008&lt;&gt;"",Datos!Q345=Q$1008),0,IF(Q$1004=0,0,1-CHOOSE(Q$1004,IF(ISNUMBER(Datos!Q345),AND(OR(Q$1005="",Datos!Q345&gt;=Q$1005),OR(Q$1006="",Datos!Q345&lt;=Q$1006)),FALSE),IF(ISNUMBER(Datos!Q345),AND(Datos!Q345=INT(Datos!Q345),AND(OR(Q$1005="",Datos!Q345&gt;=Q$1005),OR(Q$1006="",Datos!Q345&lt;=Q$1006))),FALSE),OR(ISNUMBER(FIND(";"&amp;UPPER(TRIM(Datos!Q345&amp;""))&amp;"=",Q$1007)),ISNUMBER(FIND(";"&amp;UPPER(TRIM(Datos!Q345&amp;""))&amp;";",Q$1007))),OR(UPPER(TRIM(Datos!Q345&amp;""))="SÍ",UPPER(TRIM(Datos!Q345&amp;""))="SI",UPPER(TRIM(Datos!Q345&amp;""))="NO"),IF(ISNUMBER(Datos!Q345),AND(OR(Q$1005="",Datos!Q345&gt;=Q$1005),OR(Q$1006="",Datos!Q345&lt;=Q$1006)),FALSE),TRUE))))</f>
        <v>0.0</v>
      </c>
      <c r="R345">
        <f>IF(Datos!R345="",0,IF(AND(R$1008&lt;&gt;"",Datos!R345=R$1008),0,IF(R$1004=0,0,1-CHOOSE(R$1004,IF(ISNUMBER(Datos!R345),AND(OR(R$1005="",Datos!R345&gt;=R$1005),OR(R$1006="",Datos!R345&lt;=R$1006)),FALSE),IF(ISNUMBER(Datos!R345),AND(Datos!R345=INT(Datos!R345),AND(OR(R$1005="",Datos!R345&gt;=R$1005),OR(R$1006="",Datos!R345&lt;=R$1006))),FALSE),OR(ISNUMBER(FIND(";"&amp;UPPER(TRIM(Datos!R345&amp;""))&amp;"=",R$1007)),ISNUMBER(FIND(";"&amp;UPPER(TRIM(Datos!R345&amp;""))&amp;";",R$1007))),OR(UPPER(TRIM(Datos!R345&amp;""))="SÍ",UPPER(TRIM(Datos!R345&amp;""))="SI",UPPER(TRIM(Datos!R345&amp;""))="NO"),IF(ISNUMBER(Datos!R345),AND(OR(R$1005="",Datos!R345&gt;=R$1005),OR(R$1006="",Datos!R345&lt;=R$1006)),FALSE),TRUE))))</f>
        <v>0.0</v>
      </c>
      <c r="S345">
        <f>IF(Datos!S345="",0,IF(AND(S$1008&lt;&gt;"",Datos!S345=S$1008),0,IF(S$1004=0,0,1-CHOOSE(S$1004,IF(ISNUMBER(Datos!S345),AND(OR(S$1005="",Datos!S345&gt;=S$1005),OR(S$1006="",Datos!S345&lt;=S$1006)),FALSE),IF(ISNUMBER(Datos!S345),AND(Datos!S345=INT(Datos!S345),AND(OR(S$1005="",Datos!S345&gt;=S$1005),OR(S$1006="",Datos!S345&lt;=S$1006))),FALSE),OR(ISNUMBER(FIND(";"&amp;UPPER(TRIM(Datos!S345&amp;""))&amp;"=",S$1007)),ISNUMBER(FIND(";"&amp;UPPER(TRIM(Datos!S345&amp;""))&amp;";",S$1007))),OR(UPPER(TRIM(Datos!S345&amp;""))="SÍ",UPPER(TRIM(Datos!S345&amp;""))="SI",UPPER(TRIM(Datos!S345&amp;""))="NO"),IF(ISNUMBER(Datos!S345),AND(OR(S$1005="",Datos!S345&gt;=S$1005),OR(S$1006="",Datos!S345&lt;=S$1006)),FALSE),TRUE))))</f>
        <v>0.0</v>
      </c>
      <c r="T345">
        <f>IF(Datos!T345="",0,IF(AND(T$1008&lt;&gt;"",Datos!T345=T$1008),0,IF(T$1004=0,0,1-CHOOSE(T$1004,IF(ISNUMBER(Datos!T345),AND(OR(T$1005="",Datos!T345&gt;=T$1005),OR(T$1006="",Datos!T345&lt;=T$1006)),FALSE),IF(ISNUMBER(Datos!T345),AND(Datos!T345=INT(Datos!T345),AND(OR(T$1005="",Datos!T345&gt;=T$1005),OR(T$1006="",Datos!T345&lt;=T$1006))),FALSE),OR(ISNUMBER(FIND(";"&amp;UPPER(TRIM(Datos!T345&amp;""))&amp;"=",T$1007)),ISNUMBER(FIND(";"&amp;UPPER(TRIM(Datos!T345&amp;""))&amp;";",T$1007))),OR(UPPER(TRIM(Datos!T345&amp;""))="SÍ",UPPER(TRIM(Datos!T345&amp;""))="SI",UPPER(TRIM(Datos!T345&amp;""))="NO"),IF(ISNUMBER(Datos!T345),AND(OR(T$1005="",Datos!T345&gt;=T$1005),OR(T$1006="",Datos!T345&lt;=T$1006)),FALSE),TRUE))))</f>
        <v>0.0</v>
      </c>
      <c r="U345">
        <f>IF(Datos!U345="",0,IF(AND(U$1008&lt;&gt;"",Datos!U345=U$1008),0,IF(U$1004=0,0,1-CHOOSE(U$1004,IF(ISNUMBER(Datos!U345),AND(OR(U$1005="",Datos!U345&gt;=U$1005),OR(U$1006="",Datos!U345&lt;=U$1006)),FALSE),IF(ISNUMBER(Datos!U345),AND(Datos!U345=INT(Datos!U345),AND(OR(U$1005="",Datos!U345&gt;=U$1005),OR(U$1006="",Datos!U345&lt;=U$1006))),FALSE),OR(ISNUMBER(FIND(";"&amp;UPPER(TRIM(Datos!U345&amp;""))&amp;"=",U$1007)),ISNUMBER(FIND(";"&amp;UPPER(TRIM(Datos!U345&amp;""))&amp;";",U$1007))),OR(UPPER(TRIM(Datos!U345&amp;""))="SÍ",UPPER(TRIM(Datos!U345&amp;""))="SI",UPPER(TRIM(Datos!U345&amp;""))="NO"),IF(ISNUMBER(Datos!U345),AND(OR(U$1005="",Datos!U345&gt;=U$1005),OR(U$1006="",Datos!U345&lt;=U$1006)),FALSE),TRUE))))</f>
        <v>0.0</v>
      </c>
      <c r="V345">
        <f>IF(Datos!V345="",0,IF(AND(V$1008&lt;&gt;"",Datos!V345=V$1008),0,IF(V$1004=0,0,1-CHOOSE(V$1004,IF(ISNUMBER(Datos!V345),AND(OR(V$1005="",Datos!V345&gt;=V$1005),OR(V$1006="",Datos!V345&lt;=V$1006)),FALSE),IF(ISNUMBER(Datos!V345),AND(Datos!V345=INT(Datos!V345),AND(OR(V$1005="",Datos!V345&gt;=V$1005),OR(V$1006="",Datos!V345&lt;=V$1006))),FALSE),OR(ISNUMBER(FIND(";"&amp;UPPER(TRIM(Datos!V345&amp;""))&amp;"=",V$1007)),ISNUMBER(FIND(";"&amp;UPPER(TRIM(Datos!V345&amp;""))&amp;";",V$1007))),OR(UPPER(TRIM(Datos!V345&amp;""))="SÍ",UPPER(TRIM(Datos!V345&amp;""))="SI",UPPER(TRIM(Datos!V345&amp;""))="NO"),IF(ISNUMBER(Datos!V345),AND(OR(V$1005="",Datos!V345&gt;=V$1005),OR(V$1006="",Datos!V345&lt;=V$1006)),FALSE),TRUE))))</f>
        <v>0.0</v>
      </c>
      <c r="W345">
        <f>IF(Datos!W345="",0,IF(AND(W$1008&lt;&gt;"",Datos!W345=W$1008),0,IF(W$1004=0,0,1-CHOOSE(W$1004,IF(ISNUMBER(Datos!W345),AND(OR(W$1005="",Datos!W345&gt;=W$1005),OR(W$1006="",Datos!W345&lt;=W$1006)),FALSE),IF(ISNUMBER(Datos!W345),AND(Datos!W345=INT(Datos!W345),AND(OR(W$1005="",Datos!W345&gt;=W$1005),OR(W$1006="",Datos!W345&lt;=W$1006))),FALSE),OR(ISNUMBER(FIND(";"&amp;UPPER(TRIM(Datos!W345&amp;""))&amp;"=",W$1007)),ISNUMBER(FIND(";"&amp;UPPER(TRIM(Datos!W345&amp;""))&amp;";",W$1007))),OR(UPPER(TRIM(Datos!W345&amp;""))="SÍ",UPPER(TRIM(Datos!W345&amp;""))="SI",UPPER(TRIM(Datos!W345&amp;""))="NO"),IF(ISNUMBER(Datos!W345),AND(OR(W$1005="",Datos!W345&gt;=W$1005),OR(W$1006="",Datos!W345&lt;=W$1006)),FALSE),TRUE))))</f>
        <v>0.0</v>
      </c>
      <c r="X345">
        <f>IF(Datos!X345="",0,IF(AND(X$1008&lt;&gt;"",Datos!X345=X$1008),0,IF(X$1004=0,0,1-CHOOSE(X$1004,IF(ISNUMBER(Datos!X345),AND(OR(X$1005="",Datos!X345&gt;=X$1005),OR(X$1006="",Datos!X345&lt;=X$1006)),FALSE),IF(ISNUMBER(Datos!X345),AND(Datos!X345=INT(Datos!X345),AND(OR(X$1005="",Datos!X345&gt;=X$1005),OR(X$1006="",Datos!X345&lt;=X$1006))),FALSE),OR(ISNUMBER(FIND(";"&amp;UPPER(TRIM(Datos!X345&amp;""))&amp;"=",X$1007)),ISNUMBER(FIND(";"&amp;UPPER(TRIM(Datos!X345&amp;""))&amp;";",X$1007))),OR(UPPER(TRIM(Datos!X345&amp;""))="SÍ",UPPER(TRIM(Datos!X345&amp;""))="SI",UPPER(TRIM(Datos!X345&amp;""))="NO"),IF(ISNUMBER(Datos!X345),AND(OR(X$1005="",Datos!X345&gt;=X$1005),OR(X$1006="",Datos!X345&lt;=X$1006)),FALSE),TRUE))))</f>
        <v>0.0</v>
      </c>
      <c r="Y345">
        <f>IF(Datos!Y345="",0,IF(AND(Y$1008&lt;&gt;"",Datos!Y345=Y$1008),0,IF(Y$1004=0,0,1-CHOOSE(Y$1004,IF(ISNUMBER(Datos!Y345),AND(OR(Y$1005="",Datos!Y345&gt;=Y$1005),OR(Y$1006="",Datos!Y345&lt;=Y$1006)),FALSE),IF(ISNUMBER(Datos!Y345),AND(Datos!Y345=INT(Datos!Y345),AND(OR(Y$1005="",Datos!Y345&gt;=Y$1005),OR(Y$1006="",Datos!Y345&lt;=Y$1006))),FALSE),OR(ISNUMBER(FIND(";"&amp;UPPER(TRIM(Datos!Y345&amp;""))&amp;"=",Y$1007)),ISNUMBER(FIND(";"&amp;UPPER(TRIM(Datos!Y345&amp;""))&amp;";",Y$1007))),OR(UPPER(TRIM(Datos!Y345&amp;""))="SÍ",UPPER(TRIM(Datos!Y345&amp;""))="SI",UPPER(TRIM(Datos!Y345&amp;""))="NO"),IF(ISNUMBER(Datos!Y345),AND(OR(Y$1005="",Datos!Y345&gt;=Y$1005),OR(Y$1006="",Datos!Y345&lt;=Y$1006)),FALSE),TRUE))))</f>
        <v>0.0</v>
      </c>
      <c r="Z345">
        <f>IF(Datos!Z345="",0,IF(AND(Z$1008&lt;&gt;"",Datos!Z345=Z$1008),0,IF(Z$1004=0,0,1-CHOOSE(Z$1004,IF(ISNUMBER(Datos!Z345),AND(OR(Z$1005="",Datos!Z345&gt;=Z$1005),OR(Z$1006="",Datos!Z345&lt;=Z$1006)),FALSE),IF(ISNUMBER(Datos!Z345),AND(Datos!Z345=INT(Datos!Z345),AND(OR(Z$1005="",Datos!Z345&gt;=Z$1005),OR(Z$1006="",Datos!Z345&lt;=Z$1006))),FALSE),OR(ISNUMBER(FIND(";"&amp;UPPER(TRIM(Datos!Z345&amp;""))&amp;"=",Z$1007)),ISNUMBER(FIND(";"&amp;UPPER(TRIM(Datos!Z345&amp;""))&amp;";",Z$1007))),OR(UPPER(TRIM(Datos!Z345&amp;""))="SÍ",UPPER(TRIM(Datos!Z345&amp;""))="SI",UPPER(TRIM(Datos!Z345&amp;""))="NO"),IF(ISNUMBER(Datos!Z345),AND(OR(Z$1005="",Datos!Z345&gt;=Z$1005),OR(Z$1006="",Datos!Z345&lt;=Z$1006)),FALSE),TRUE))))</f>
        <v>0.0</v>
      </c>
      <c r="AA345">
        <f>IF(Datos!AA345="",0,IF(AND(AA$1008&lt;&gt;"",Datos!AA345=AA$1008),0,IF(AA$1004=0,0,1-CHOOSE(AA$1004,IF(ISNUMBER(Datos!AA345),AND(OR(AA$1005="",Datos!AA345&gt;=AA$1005),OR(AA$1006="",Datos!AA345&lt;=AA$1006)),FALSE),IF(ISNUMBER(Datos!AA345),AND(Datos!AA345=INT(Datos!AA345),AND(OR(AA$1005="",Datos!AA345&gt;=AA$1005),OR(AA$1006="",Datos!AA345&lt;=AA$1006))),FALSE),OR(ISNUMBER(FIND(";"&amp;UPPER(TRIM(Datos!AA345&amp;""))&amp;"=",AA$1007)),ISNUMBER(FIND(";"&amp;UPPER(TRIM(Datos!AA345&amp;""))&amp;";",AA$1007))),OR(UPPER(TRIM(Datos!AA345&amp;""))="SÍ",UPPER(TRIM(Datos!AA345&amp;""))="SI",UPPER(TRIM(Datos!AA345&amp;""))="NO"),IF(ISNUMBER(Datos!AA345),AND(OR(AA$1005="",Datos!AA345&gt;=AA$1005),OR(AA$1006="",Datos!AA345&lt;=AA$1006)),FALSE),TRUE))))</f>
        <v>0.0</v>
      </c>
      <c r="AB345">
        <f>IF(Datos!AB345="",0,IF(AND(AB$1008&lt;&gt;"",Datos!AB345=AB$1008),0,IF(AB$1004=0,0,1-CHOOSE(AB$1004,IF(ISNUMBER(Datos!AB345),AND(OR(AB$1005="",Datos!AB345&gt;=AB$1005),OR(AB$1006="",Datos!AB345&lt;=AB$1006)),FALSE),IF(ISNUMBER(Datos!AB345),AND(Datos!AB345=INT(Datos!AB345),AND(OR(AB$1005="",Datos!AB345&gt;=AB$1005),OR(AB$1006="",Datos!AB345&lt;=AB$1006))),FALSE),OR(ISNUMBER(FIND(";"&amp;UPPER(TRIM(Datos!AB345&amp;""))&amp;"=",AB$1007)),ISNUMBER(FIND(";"&amp;UPPER(TRIM(Datos!AB345&amp;""))&amp;";",AB$1007))),OR(UPPER(TRIM(Datos!AB345&amp;""))="SÍ",UPPER(TRIM(Datos!AB345&amp;""))="SI",UPPER(TRIM(Datos!AB345&amp;""))="NO"),IF(ISNUMBER(Datos!AB345),AND(OR(AB$1005="",Datos!AB345&gt;=AB$1005),OR(AB$1006="",Datos!AB345&lt;=AB$1006)),FALSE),TRUE))))</f>
        <v>0.0</v>
      </c>
      <c r="AC345">
        <f>IF(Datos!AC345="",0,IF(AND(AC$1008&lt;&gt;"",Datos!AC345=AC$1008),0,IF(AC$1004=0,0,1-CHOOSE(AC$1004,IF(ISNUMBER(Datos!AC345),AND(OR(AC$1005="",Datos!AC345&gt;=AC$1005),OR(AC$1006="",Datos!AC345&lt;=AC$1006)),FALSE),IF(ISNUMBER(Datos!AC345),AND(Datos!AC345=INT(Datos!AC345),AND(OR(AC$1005="",Datos!AC345&gt;=AC$1005),OR(AC$1006="",Datos!AC345&lt;=AC$1006))),FALSE),OR(ISNUMBER(FIND(";"&amp;UPPER(TRIM(Datos!AC345&amp;""))&amp;"=",AC$1007)),ISNUMBER(FIND(";"&amp;UPPER(TRIM(Datos!AC345&amp;""))&amp;";",AC$1007))),OR(UPPER(TRIM(Datos!AC345&amp;""))="SÍ",UPPER(TRIM(Datos!AC345&amp;""))="SI",UPPER(TRIM(Datos!AC345&amp;""))="NO"),IF(ISNUMBER(Datos!AC345),AND(OR(AC$1005="",Datos!AC345&gt;=AC$1005),OR(AC$1006="",Datos!AC345&lt;=AC$1006)),FALSE),TRUE))))</f>
        <v>0.0</v>
      </c>
      <c r="AD345">
        <f>IF(Datos!AD345="",0,IF(AND(AD$1008&lt;&gt;"",Datos!AD345=AD$1008),0,IF(AD$1004=0,0,1-CHOOSE(AD$1004,IF(ISNUMBER(Datos!AD345),AND(OR(AD$1005="",Datos!AD345&gt;=AD$1005),OR(AD$1006="",Datos!AD345&lt;=AD$1006)),FALSE),IF(ISNUMBER(Datos!AD345),AND(Datos!AD345=INT(Datos!AD345),AND(OR(AD$1005="",Datos!AD345&gt;=AD$1005),OR(AD$1006="",Datos!AD345&lt;=AD$1006))),FALSE),OR(ISNUMBER(FIND(";"&amp;UPPER(TRIM(Datos!AD345&amp;""))&amp;"=",AD$1007)),ISNUMBER(FIND(";"&amp;UPPER(TRIM(Datos!AD345&amp;""))&amp;";",AD$1007))),OR(UPPER(TRIM(Datos!AD345&amp;""))="SÍ",UPPER(TRIM(Datos!AD345&amp;""))="SI",UPPER(TRIM(Datos!AD345&amp;""))="NO"),IF(ISNUMBER(Datos!AD345),AND(OR(AD$1005="",Datos!AD345&gt;=AD$1005),OR(AD$1006="",Datos!AD345&lt;=AD$1006)),FALSE),TRUE))))</f>
        <v>0.0</v>
      </c>
      <c r="AE345">
        <f>IF(Datos!AE345="",0,IF(AND(AE$1008&lt;&gt;"",Datos!AE345=AE$1008),0,IF(AE$1004=0,0,1-CHOOSE(AE$1004,IF(ISNUMBER(Datos!AE345),AND(OR(AE$1005="",Datos!AE345&gt;=AE$1005),OR(AE$1006="",Datos!AE345&lt;=AE$1006)),FALSE),IF(ISNUMBER(Datos!AE345),AND(Datos!AE345=INT(Datos!AE345),AND(OR(AE$1005="",Datos!AE345&gt;=AE$1005),OR(AE$1006="",Datos!AE345&lt;=AE$1006))),FALSE),OR(ISNUMBER(FIND(";"&amp;UPPER(TRIM(Datos!AE345&amp;""))&amp;"=",AE$1007)),ISNUMBER(FIND(";"&amp;UPPER(TRIM(Datos!AE345&amp;""))&amp;";",AE$1007))),OR(UPPER(TRIM(Datos!AE345&amp;""))="SÍ",UPPER(TRIM(Datos!AE345&amp;""))="SI",UPPER(TRIM(Datos!AE345&amp;""))="NO"),IF(ISNUMBER(Datos!AE345),AND(OR(AE$1005="",Datos!AE345&gt;=AE$1005),OR(AE$1006="",Datos!AE345&lt;=AE$1006)),FALSE),TRUE))))</f>
        <v>0.0</v>
      </c>
    </row>
    <row r="346" spans="2:31">
      <c r="B346">
        <f>IF(Datos!B346="",0,IF(AND(B$1008&lt;&gt;"",Datos!B346=B$1008),0,IF(B$1004=0,0,1-CHOOSE(B$1004,IF(ISNUMBER(Datos!B346),AND(OR(B$1005="",Datos!B346&gt;=B$1005),OR(B$1006="",Datos!B346&lt;=B$1006)),FALSE),IF(ISNUMBER(Datos!B346),AND(Datos!B346=INT(Datos!B346),AND(OR(B$1005="",Datos!B346&gt;=B$1005),OR(B$1006="",Datos!B346&lt;=B$1006))),FALSE),OR(ISNUMBER(FIND(";"&amp;UPPER(TRIM(Datos!B346&amp;""))&amp;"=",B$1007)),ISNUMBER(FIND(";"&amp;UPPER(TRIM(Datos!B346&amp;""))&amp;";",B$1007))),OR(UPPER(TRIM(Datos!B346&amp;""))="SÍ",UPPER(TRIM(Datos!B346&amp;""))="SI",UPPER(TRIM(Datos!B346&amp;""))="NO"),IF(ISNUMBER(Datos!B346),AND(OR(B$1005="",Datos!B346&gt;=B$1005),OR(B$1006="",Datos!B346&lt;=B$1006)),FALSE),TRUE))))</f>
        <v>0.0</v>
      </c>
      <c r="C346">
        <f>IF(Datos!C346="",0,IF(AND(C$1008&lt;&gt;"",Datos!C346=C$1008),0,IF(C$1004=0,0,1-CHOOSE(C$1004,IF(ISNUMBER(Datos!C346),AND(OR(C$1005="",Datos!C346&gt;=C$1005),OR(C$1006="",Datos!C346&lt;=C$1006)),FALSE),IF(ISNUMBER(Datos!C346),AND(Datos!C346=INT(Datos!C346),AND(OR(C$1005="",Datos!C346&gt;=C$1005),OR(C$1006="",Datos!C346&lt;=C$1006))),FALSE),OR(ISNUMBER(FIND(";"&amp;UPPER(TRIM(Datos!C346&amp;""))&amp;"=",C$1007)),ISNUMBER(FIND(";"&amp;UPPER(TRIM(Datos!C346&amp;""))&amp;";",C$1007))),OR(UPPER(TRIM(Datos!C346&amp;""))="SÍ",UPPER(TRIM(Datos!C346&amp;""))="SI",UPPER(TRIM(Datos!C346&amp;""))="NO"),IF(ISNUMBER(Datos!C346),AND(OR(C$1005="",Datos!C346&gt;=C$1005),OR(C$1006="",Datos!C346&lt;=C$1006)),FALSE),TRUE))))</f>
        <v>0.0</v>
      </c>
      <c r="D346">
        <f>IF(Datos!D346="",0,IF(AND(D$1008&lt;&gt;"",Datos!D346=D$1008),0,IF(D$1004=0,0,1-CHOOSE(D$1004,IF(ISNUMBER(Datos!D346),AND(OR(D$1005="",Datos!D346&gt;=D$1005),OR(D$1006="",Datos!D346&lt;=D$1006)),FALSE),IF(ISNUMBER(Datos!D346),AND(Datos!D346=INT(Datos!D346),AND(OR(D$1005="",Datos!D346&gt;=D$1005),OR(D$1006="",Datos!D346&lt;=D$1006))),FALSE),OR(ISNUMBER(FIND(";"&amp;UPPER(TRIM(Datos!D346&amp;""))&amp;"=",D$1007)),ISNUMBER(FIND(";"&amp;UPPER(TRIM(Datos!D346&amp;""))&amp;";",D$1007))),OR(UPPER(TRIM(Datos!D346&amp;""))="SÍ",UPPER(TRIM(Datos!D346&amp;""))="SI",UPPER(TRIM(Datos!D346&amp;""))="NO"),IF(ISNUMBER(Datos!D346),AND(OR(D$1005="",Datos!D346&gt;=D$1005),OR(D$1006="",Datos!D346&lt;=D$1006)),FALSE),TRUE))))</f>
        <v>0.0</v>
      </c>
      <c r="E346">
        <f>IF(Datos!E346="",0,IF(AND(E$1008&lt;&gt;"",Datos!E346=E$1008),0,IF(E$1004=0,0,1-CHOOSE(E$1004,IF(ISNUMBER(Datos!E346),AND(OR(E$1005="",Datos!E346&gt;=E$1005),OR(E$1006="",Datos!E346&lt;=E$1006)),FALSE),IF(ISNUMBER(Datos!E346),AND(Datos!E346=INT(Datos!E346),AND(OR(E$1005="",Datos!E346&gt;=E$1005),OR(E$1006="",Datos!E346&lt;=E$1006))),FALSE),OR(ISNUMBER(FIND(";"&amp;UPPER(TRIM(Datos!E346&amp;""))&amp;"=",E$1007)),ISNUMBER(FIND(";"&amp;UPPER(TRIM(Datos!E346&amp;""))&amp;";",E$1007))),OR(UPPER(TRIM(Datos!E346&amp;""))="SÍ",UPPER(TRIM(Datos!E346&amp;""))="SI",UPPER(TRIM(Datos!E346&amp;""))="NO"),IF(ISNUMBER(Datos!E346),AND(OR(E$1005="",Datos!E346&gt;=E$1005),OR(E$1006="",Datos!E346&lt;=E$1006)),FALSE),TRUE))))</f>
        <v>0.0</v>
      </c>
      <c r="F346">
        <f>IF(Datos!F346="",0,IF(AND(F$1008&lt;&gt;"",Datos!F346=F$1008),0,IF(F$1004=0,0,1-CHOOSE(F$1004,IF(ISNUMBER(Datos!F346),AND(OR(F$1005="",Datos!F346&gt;=F$1005),OR(F$1006="",Datos!F346&lt;=F$1006)),FALSE),IF(ISNUMBER(Datos!F346),AND(Datos!F346=INT(Datos!F346),AND(OR(F$1005="",Datos!F346&gt;=F$1005),OR(F$1006="",Datos!F346&lt;=F$1006))),FALSE),OR(ISNUMBER(FIND(";"&amp;UPPER(TRIM(Datos!F346&amp;""))&amp;"=",F$1007)),ISNUMBER(FIND(";"&amp;UPPER(TRIM(Datos!F346&amp;""))&amp;";",F$1007))),OR(UPPER(TRIM(Datos!F346&amp;""))="SÍ",UPPER(TRIM(Datos!F346&amp;""))="SI",UPPER(TRIM(Datos!F346&amp;""))="NO"),IF(ISNUMBER(Datos!F346),AND(OR(F$1005="",Datos!F346&gt;=F$1005),OR(F$1006="",Datos!F346&lt;=F$1006)),FALSE),TRUE))))</f>
        <v>0.0</v>
      </c>
      <c r="G346">
        <f>IF(Datos!G346="",0,IF(AND(G$1008&lt;&gt;"",Datos!G346=G$1008),0,IF(G$1004=0,0,1-CHOOSE(G$1004,IF(ISNUMBER(Datos!G346),AND(OR(G$1005="",Datos!G346&gt;=G$1005),OR(G$1006="",Datos!G346&lt;=G$1006)),FALSE),IF(ISNUMBER(Datos!G346),AND(Datos!G346=INT(Datos!G346),AND(OR(G$1005="",Datos!G346&gt;=G$1005),OR(G$1006="",Datos!G346&lt;=G$1006))),FALSE),OR(ISNUMBER(FIND(";"&amp;UPPER(TRIM(Datos!G346&amp;""))&amp;"=",G$1007)),ISNUMBER(FIND(";"&amp;UPPER(TRIM(Datos!G346&amp;""))&amp;";",G$1007))),OR(UPPER(TRIM(Datos!G346&amp;""))="SÍ",UPPER(TRIM(Datos!G346&amp;""))="SI",UPPER(TRIM(Datos!G346&amp;""))="NO"),IF(ISNUMBER(Datos!G346),AND(OR(G$1005="",Datos!G346&gt;=G$1005),OR(G$1006="",Datos!G346&lt;=G$1006)),FALSE),TRUE))))</f>
        <v>0.0</v>
      </c>
      <c r="H346">
        <f>IF(Datos!H346="",0,IF(AND(H$1008&lt;&gt;"",Datos!H346=H$1008),0,IF(H$1004=0,0,1-CHOOSE(H$1004,IF(ISNUMBER(Datos!H346),AND(OR(H$1005="",Datos!H346&gt;=H$1005),OR(H$1006="",Datos!H346&lt;=H$1006)),FALSE),IF(ISNUMBER(Datos!H346),AND(Datos!H346=INT(Datos!H346),AND(OR(H$1005="",Datos!H346&gt;=H$1005),OR(H$1006="",Datos!H346&lt;=H$1006))),FALSE),OR(ISNUMBER(FIND(";"&amp;UPPER(TRIM(Datos!H346&amp;""))&amp;"=",H$1007)),ISNUMBER(FIND(";"&amp;UPPER(TRIM(Datos!H346&amp;""))&amp;";",H$1007))),OR(UPPER(TRIM(Datos!H346&amp;""))="SÍ",UPPER(TRIM(Datos!H346&amp;""))="SI",UPPER(TRIM(Datos!H346&amp;""))="NO"),IF(ISNUMBER(Datos!H346),AND(OR(H$1005="",Datos!H346&gt;=H$1005),OR(H$1006="",Datos!H346&lt;=H$1006)),FALSE),TRUE))))</f>
        <v>0.0</v>
      </c>
      <c r="I346">
        <f>IF(Datos!I346="",0,IF(AND(I$1008&lt;&gt;"",Datos!I346=I$1008),0,IF(I$1004=0,0,1-CHOOSE(I$1004,IF(ISNUMBER(Datos!I346),AND(OR(I$1005="",Datos!I346&gt;=I$1005),OR(I$1006="",Datos!I346&lt;=I$1006)),FALSE),IF(ISNUMBER(Datos!I346),AND(Datos!I346=INT(Datos!I346),AND(OR(I$1005="",Datos!I346&gt;=I$1005),OR(I$1006="",Datos!I346&lt;=I$1006))),FALSE),OR(ISNUMBER(FIND(";"&amp;UPPER(TRIM(Datos!I346&amp;""))&amp;"=",I$1007)),ISNUMBER(FIND(";"&amp;UPPER(TRIM(Datos!I346&amp;""))&amp;";",I$1007))),OR(UPPER(TRIM(Datos!I346&amp;""))="SÍ",UPPER(TRIM(Datos!I346&amp;""))="SI",UPPER(TRIM(Datos!I346&amp;""))="NO"),IF(ISNUMBER(Datos!I346),AND(OR(I$1005="",Datos!I346&gt;=I$1005),OR(I$1006="",Datos!I346&lt;=I$1006)),FALSE),TRUE))))</f>
        <v>0.0</v>
      </c>
      <c r="J346">
        <f>IF(Datos!J346="",0,IF(AND(J$1008&lt;&gt;"",Datos!J346=J$1008),0,IF(J$1004=0,0,1-CHOOSE(J$1004,IF(ISNUMBER(Datos!J346),AND(OR(J$1005="",Datos!J346&gt;=J$1005),OR(J$1006="",Datos!J346&lt;=J$1006)),FALSE),IF(ISNUMBER(Datos!J346),AND(Datos!J346=INT(Datos!J346),AND(OR(J$1005="",Datos!J346&gt;=J$1005),OR(J$1006="",Datos!J346&lt;=J$1006))),FALSE),OR(ISNUMBER(FIND(";"&amp;UPPER(TRIM(Datos!J346&amp;""))&amp;"=",J$1007)),ISNUMBER(FIND(";"&amp;UPPER(TRIM(Datos!J346&amp;""))&amp;";",J$1007))),OR(UPPER(TRIM(Datos!J346&amp;""))="SÍ",UPPER(TRIM(Datos!J346&amp;""))="SI",UPPER(TRIM(Datos!J346&amp;""))="NO"),IF(ISNUMBER(Datos!J346),AND(OR(J$1005="",Datos!J346&gt;=J$1005),OR(J$1006="",Datos!J346&lt;=J$1006)),FALSE),TRUE))))</f>
        <v>0.0</v>
      </c>
      <c r="K346">
        <f>IF(Datos!K346="",0,IF(AND(K$1008&lt;&gt;"",Datos!K346=K$1008),0,IF(K$1004=0,0,1-CHOOSE(K$1004,IF(ISNUMBER(Datos!K346),AND(OR(K$1005="",Datos!K346&gt;=K$1005),OR(K$1006="",Datos!K346&lt;=K$1006)),FALSE),IF(ISNUMBER(Datos!K346),AND(Datos!K346=INT(Datos!K346),AND(OR(K$1005="",Datos!K346&gt;=K$1005),OR(K$1006="",Datos!K346&lt;=K$1006))),FALSE),OR(ISNUMBER(FIND(";"&amp;UPPER(TRIM(Datos!K346&amp;""))&amp;"=",K$1007)),ISNUMBER(FIND(";"&amp;UPPER(TRIM(Datos!K346&amp;""))&amp;";",K$1007))),OR(UPPER(TRIM(Datos!K346&amp;""))="SÍ",UPPER(TRIM(Datos!K346&amp;""))="SI",UPPER(TRIM(Datos!K346&amp;""))="NO"),IF(ISNUMBER(Datos!K346),AND(OR(K$1005="",Datos!K346&gt;=K$1005),OR(K$1006="",Datos!K346&lt;=K$1006)),FALSE),TRUE))))</f>
        <v>0.0</v>
      </c>
      <c r="L346">
        <f>IF(Datos!L346="",0,IF(AND(L$1008&lt;&gt;"",Datos!L346=L$1008),0,IF(L$1004=0,0,1-CHOOSE(L$1004,IF(ISNUMBER(Datos!L346),AND(OR(L$1005="",Datos!L346&gt;=L$1005),OR(L$1006="",Datos!L346&lt;=L$1006)),FALSE),IF(ISNUMBER(Datos!L346),AND(Datos!L346=INT(Datos!L346),AND(OR(L$1005="",Datos!L346&gt;=L$1005),OR(L$1006="",Datos!L346&lt;=L$1006))),FALSE),OR(ISNUMBER(FIND(";"&amp;UPPER(TRIM(Datos!L346&amp;""))&amp;"=",L$1007)),ISNUMBER(FIND(";"&amp;UPPER(TRIM(Datos!L346&amp;""))&amp;";",L$1007))),OR(UPPER(TRIM(Datos!L346&amp;""))="SÍ",UPPER(TRIM(Datos!L346&amp;""))="SI",UPPER(TRIM(Datos!L346&amp;""))="NO"),IF(ISNUMBER(Datos!L346),AND(OR(L$1005="",Datos!L346&gt;=L$1005),OR(L$1006="",Datos!L346&lt;=L$1006)),FALSE),TRUE))))</f>
        <v>0.0</v>
      </c>
      <c r="M346">
        <f>IF(Datos!M346="",0,IF(AND(M$1008&lt;&gt;"",Datos!M346=M$1008),0,IF(M$1004=0,0,1-CHOOSE(M$1004,IF(ISNUMBER(Datos!M346),AND(OR(M$1005="",Datos!M346&gt;=M$1005),OR(M$1006="",Datos!M346&lt;=M$1006)),FALSE),IF(ISNUMBER(Datos!M346),AND(Datos!M346=INT(Datos!M346),AND(OR(M$1005="",Datos!M346&gt;=M$1005),OR(M$1006="",Datos!M346&lt;=M$1006))),FALSE),OR(ISNUMBER(FIND(";"&amp;UPPER(TRIM(Datos!M346&amp;""))&amp;"=",M$1007)),ISNUMBER(FIND(";"&amp;UPPER(TRIM(Datos!M346&amp;""))&amp;";",M$1007))),OR(UPPER(TRIM(Datos!M346&amp;""))="SÍ",UPPER(TRIM(Datos!M346&amp;""))="SI",UPPER(TRIM(Datos!M346&amp;""))="NO"),IF(ISNUMBER(Datos!M346),AND(OR(M$1005="",Datos!M346&gt;=M$1005),OR(M$1006="",Datos!M346&lt;=M$1006)),FALSE),TRUE))))</f>
        <v>0.0</v>
      </c>
      <c r="N346">
        <f>IF(Datos!N346="",0,IF(AND(N$1008&lt;&gt;"",Datos!N346=N$1008),0,IF(N$1004=0,0,1-CHOOSE(N$1004,IF(ISNUMBER(Datos!N346),AND(OR(N$1005="",Datos!N346&gt;=N$1005),OR(N$1006="",Datos!N346&lt;=N$1006)),FALSE),IF(ISNUMBER(Datos!N346),AND(Datos!N346=INT(Datos!N346),AND(OR(N$1005="",Datos!N346&gt;=N$1005),OR(N$1006="",Datos!N346&lt;=N$1006))),FALSE),OR(ISNUMBER(FIND(";"&amp;UPPER(TRIM(Datos!N346&amp;""))&amp;"=",N$1007)),ISNUMBER(FIND(";"&amp;UPPER(TRIM(Datos!N346&amp;""))&amp;";",N$1007))),OR(UPPER(TRIM(Datos!N346&amp;""))="SÍ",UPPER(TRIM(Datos!N346&amp;""))="SI",UPPER(TRIM(Datos!N346&amp;""))="NO"),IF(ISNUMBER(Datos!N346),AND(OR(N$1005="",Datos!N346&gt;=N$1005),OR(N$1006="",Datos!N346&lt;=N$1006)),FALSE),TRUE))))</f>
        <v>0.0</v>
      </c>
      <c r="O346">
        <f>IF(Datos!O346="",0,IF(AND(O$1008&lt;&gt;"",Datos!O346=O$1008),0,IF(O$1004=0,0,1-CHOOSE(O$1004,IF(ISNUMBER(Datos!O346),AND(OR(O$1005="",Datos!O346&gt;=O$1005),OR(O$1006="",Datos!O346&lt;=O$1006)),FALSE),IF(ISNUMBER(Datos!O346),AND(Datos!O346=INT(Datos!O346),AND(OR(O$1005="",Datos!O346&gt;=O$1005),OR(O$1006="",Datos!O346&lt;=O$1006))),FALSE),OR(ISNUMBER(FIND(";"&amp;UPPER(TRIM(Datos!O346&amp;""))&amp;"=",O$1007)),ISNUMBER(FIND(";"&amp;UPPER(TRIM(Datos!O346&amp;""))&amp;";",O$1007))),OR(UPPER(TRIM(Datos!O346&amp;""))="SÍ",UPPER(TRIM(Datos!O346&amp;""))="SI",UPPER(TRIM(Datos!O346&amp;""))="NO"),IF(ISNUMBER(Datos!O346),AND(OR(O$1005="",Datos!O346&gt;=O$1005),OR(O$1006="",Datos!O346&lt;=O$1006)),FALSE),TRUE))))</f>
        <v>0.0</v>
      </c>
      <c r="P346">
        <f>IF(Datos!P346="",0,IF(AND(P$1008&lt;&gt;"",Datos!P346=P$1008),0,IF(P$1004=0,0,1-CHOOSE(P$1004,IF(ISNUMBER(Datos!P346),AND(OR(P$1005="",Datos!P346&gt;=P$1005),OR(P$1006="",Datos!P346&lt;=P$1006)),FALSE),IF(ISNUMBER(Datos!P346),AND(Datos!P346=INT(Datos!P346),AND(OR(P$1005="",Datos!P346&gt;=P$1005),OR(P$1006="",Datos!P346&lt;=P$1006))),FALSE),OR(ISNUMBER(FIND(";"&amp;UPPER(TRIM(Datos!P346&amp;""))&amp;"=",P$1007)),ISNUMBER(FIND(";"&amp;UPPER(TRIM(Datos!P346&amp;""))&amp;";",P$1007))),OR(UPPER(TRIM(Datos!P346&amp;""))="SÍ",UPPER(TRIM(Datos!P346&amp;""))="SI",UPPER(TRIM(Datos!P346&amp;""))="NO"),IF(ISNUMBER(Datos!P346),AND(OR(P$1005="",Datos!P346&gt;=P$1005),OR(P$1006="",Datos!P346&lt;=P$1006)),FALSE),TRUE))))</f>
        <v>0.0</v>
      </c>
      <c r="Q346">
        <f>IF(Datos!Q346="",0,IF(AND(Q$1008&lt;&gt;"",Datos!Q346=Q$1008),0,IF(Q$1004=0,0,1-CHOOSE(Q$1004,IF(ISNUMBER(Datos!Q346),AND(OR(Q$1005="",Datos!Q346&gt;=Q$1005),OR(Q$1006="",Datos!Q346&lt;=Q$1006)),FALSE),IF(ISNUMBER(Datos!Q346),AND(Datos!Q346=INT(Datos!Q346),AND(OR(Q$1005="",Datos!Q346&gt;=Q$1005),OR(Q$1006="",Datos!Q346&lt;=Q$1006))),FALSE),OR(ISNUMBER(FIND(";"&amp;UPPER(TRIM(Datos!Q346&amp;""))&amp;"=",Q$1007)),ISNUMBER(FIND(";"&amp;UPPER(TRIM(Datos!Q346&amp;""))&amp;";",Q$1007))),OR(UPPER(TRIM(Datos!Q346&amp;""))="SÍ",UPPER(TRIM(Datos!Q346&amp;""))="SI",UPPER(TRIM(Datos!Q346&amp;""))="NO"),IF(ISNUMBER(Datos!Q346),AND(OR(Q$1005="",Datos!Q346&gt;=Q$1005),OR(Q$1006="",Datos!Q346&lt;=Q$1006)),FALSE),TRUE))))</f>
        <v>0.0</v>
      </c>
      <c r="R346">
        <f>IF(Datos!R346="",0,IF(AND(R$1008&lt;&gt;"",Datos!R346=R$1008),0,IF(R$1004=0,0,1-CHOOSE(R$1004,IF(ISNUMBER(Datos!R346),AND(OR(R$1005="",Datos!R346&gt;=R$1005),OR(R$1006="",Datos!R346&lt;=R$1006)),FALSE),IF(ISNUMBER(Datos!R346),AND(Datos!R346=INT(Datos!R346),AND(OR(R$1005="",Datos!R346&gt;=R$1005),OR(R$1006="",Datos!R346&lt;=R$1006))),FALSE),OR(ISNUMBER(FIND(";"&amp;UPPER(TRIM(Datos!R346&amp;""))&amp;"=",R$1007)),ISNUMBER(FIND(";"&amp;UPPER(TRIM(Datos!R346&amp;""))&amp;";",R$1007))),OR(UPPER(TRIM(Datos!R346&amp;""))="SÍ",UPPER(TRIM(Datos!R346&amp;""))="SI",UPPER(TRIM(Datos!R346&amp;""))="NO"),IF(ISNUMBER(Datos!R346),AND(OR(R$1005="",Datos!R346&gt;=R$1005),OR(R$1006="",Datos!R346&lt;=R$1006)),FALSE),TRUE))))</f>
        <v>0.0</v>
      </c>
      <c r="S346">
        <f>IF(Datos!S346="",0,IF(AND(S$1008&lt;&gt;"",Datos!S346=S$1008),0,IF(S$1004=0,0,1-CHOOSE(S$1004,IF(ISNUMBER(Datos!S346),AND(OR(S$1005="",Datos!S346&gt;=S$1005),OR(S$1006="",Datos!S346&lt;=S$1006)),FALSE),IF(ISNUMBER(Datos!S346),AND(Datos!S346=INT(Datos!S346),AND(OR(S$1005="",Datos!S346&gt;=S$1005),OR(S$1006="",Datos!S346&lt;=S$1006))),FALSE),OR(ISNUMBER(FIND(";"&amp;UPPER(TRIM(Datos!S346&amp;""))&amp;"=",S$1007)),ISNUMBER(FIND(";"&amp;UPPER(TRIM(Datos!S346&amp;""))&amp;";",S$1007))),OR(UPPER(TRIM(Datos!S346&amp;""))="SÍ",UPPER(TRIM(Datos!S346&amp;""))="SI",UPPER(TRIM(Datos!S346&amp;""))="NO"),IF(ISNUMBER(Datos!S346),AND(OR(S$1005="",Datos!S346&gt;=S$1005),OR(S$1006="",Datos!S346&lt;=S$1006)),FALSE),TRUE))))</f>
        <v>0.0</v>
      </c>
      <c r="T346">
        <f>IF(Datos!T346="",0,IF(AND(T$1008&lt;&gt;"",Datos!T346=T$1008),0,IF(T$1004=0,0,1-CHOOSE(T$1004,IF(ISNUMBER(Datos!T346),AND(OR(T$1005="",Datos!T346&gt;=T$1005),OR(T$1006="",Datos!T346&lt;=T$1006)),FALSE),IF(ISNUMBER(Datos!T346),AND(Datos!T346=INT(Datos!T346),AND(OR(T$1005="",Datos!T346&gt;=T$1005),OR(T$1006="",Datos!T346&lt;=T$1006))),FALSE),OR(ISNUMBER(FIND(";"&amp;UPPER(TRIM(Datos!T346&amp;""))&amp;"=",T$1007)),ISNUMBER(FIND(";"&amp;UPPER(TRIM(Datos!T346&amp;""))&amp;";",T$1007))),OR(UPPER(TRIM(Datos!T346&amp;""))="SÍ",UPPER(TRIM(Datos!T346&amp;""))="SI",UPPER(TRIM(Datos!T346&amp;""))="NO"),IF(ISNUMBER(Datos!T346),AND(OR(T$1005="",Datos!T346&gt;=T$1005),OR(T$1006="",Datos!T346&lt;=T$1006)),FALSE),TRUE))))</f>
        <v>0.0</v>
      </c>
      <c r="U346">
        <f>IF(Datos!U346="",0,IF(AND(U$1008&lt;&gt;"",Datos!U346=U$1008),0,IF(U$1004=0,0,1-CHOOSE(U$1004,IF(ISNUMBER(Datos!U346),AND(OR(U$1005="",Datos!U346&gt;=U$1005),OR(U$1006="",Datos!U346&lt;=U$1006)),FALSE),IF(ISNUMBER(Datos!U346),AND(Datos!U346=INT(Datos!U346),AND(OR(U$1005="",Datos!U346&gt;=U$1005),OR(U$1006="",Datos!U346&lt;=U$1006))),FALSE),OR(ISNUMBER(FIND(";"&amp;UPPER(TRIM(Datos!U346&amp;""))&amp;"=",U$1007)),ISNUMBER(FIND(";"&amp;UPPER(TRIM(Datos!U346&amp;""))&amp;";",U$1007))),OR(UPPER(TRIM(Datos!U346&amp;""))="SÍ",UPPER(TRIM(Datos!U346&amp;""))="SI",UPPER(TRIM(Datos!U346&amp;""))="NO"),IF(ISNUMBER(Datos!U346),AND(OR(U$1005="",Datos!U346&gt;=U$1005),OR(U$1006="",Datos!U346&lt;=U$1006)),FALSE),TRUE))))</f>
        <v>0.0</v>
      </c>
      <c r="V346">
        <f>IF(Datos!V346="",0,IF(AND(V$1008&lt;&gt;"",Datos!V346=V$1008),0,IF(V$1004=0,0,1-CHOOSE(V$1004,IF(ISNUMBER(Datos!V346),AND(OR(V$1005="",Datos!V346&gt;=V$1005),OR(V$1006="",Datos!V346&lt;=V$1006)),FALSE),IF(ISNUMBER(Datos!V346),AND(Datos!V346=INT(Datos!V346),AND(OR(V$1005="",Datos!V346&gt;=V$1005),OR(V$1006="",Datos!V346&lt;=V$1006))),FALSE),OR(ISNUMBER(FIND(";"&amp;UPPER(TRIM(Datos!V346&amp;""))&amp;"=",V$1007)),ISNUMBER(FIND(";"&amp;UPPER(TRIM(Datos!V346&amp;""))&amp;";",V$1007))),OR(UPPER(TRIM(Datos!V346&amp;""))="SÍ",UPPER(TRIM(Datos!V346&amp;""))="SI",UPPER(TRIM(Datos!V346&amp;""))="NO"),IF(ISNUMBER(Datos!V346),AND(OR(V$1005="",Datos!V346&gt;=V$1005),OR(V$1006="",Datos!V346&lt;=V$1006)),FALSE),TRUE))))</f>
        <v>0.0</v>
      </c>
      <c r="W346">
        <f>IF(Datos!W346="",0,IF(AND(W$1008&lt;&gt;"",Datos!W346=W$1008),0,IF(W$1004=0,0,1-CHOOSE(W$1004,IF(ISNUMBER(Datos!W346),AND(OR(W$1005="",Datos!W346&gt;=W$1005),OR(W$1006="",Datos!W346&lt;=W$1006)),FALSE),IF(ISNUMBER(Datos!W346),AND(Datos!W346=INT(Datos!W346),AND(OR(W$1005="",Datos!W346&gt;=W$1005),OR(W$1006="",Datos!W346&lt;=W$1006))),FALSE),OR(ISNUMBER(FIND(";"&amp;UPPER(TRIM(Datos!W346&amp;""))&amp;"=",W$1007)),ISNUMBER(FIND(";"&amp;UPPER(TRIM(Datos!W346&amp;""))&amp;";",W$1007))),OR(UPPER(TRIM(Datos!W346&amp;""))="SÍ",UPPER(TRIM(Datos!W346&amp;""))="SI",UPPER(TRIM(Datos!W346&amp;""))="NO"),IF(ISNUMBER(Datos!W346),AND(OR(W$1005="",Datos!W346&gt;=W$1005),OR(W$1006="",Datos!W346&lt;=W$1006)),FALSE),TRUE))))</f>
        <v>0.0</v>
      </c>
      <c r="X346">
        <f>IF(Datos!X346="",0,IF(AND(X$1008&lt;&gt;"",Datos!X346=X$1008),0,IF(X$1004=0,0,1-CHOOSE(X$1004,IF(ISNUMBER(Datos!X346),AND(OR(X$1005="",Datos!X346&gt;=X$1005),OR(X$1006="",Datos!X346&lt;=X$1006)),FALSE),IF(ISNUMBER(Datos!X346),AND(Datos!X346=INT(Datos!X346),AND(OR(X$1005="",Datos!X346&gt;=X$1005),OR(X$1006="",Datos!X346&lt;=X$1006))),FALSE),OR(ISNUMBER(FIND(";"&amp;UPPER(TRIM(Datos!X346&amp;""))&amp;"=",X$1007)),ISNUMBER(FIND(";"&amp;UPPER(TRIM(Datos!X346&amp;""))&amp;";",X$1007))),OR(UPPER(TRIM(Datos!X346&amp;""))="SÍ",UPPER(TRIM(Datos!X346&amp;""))="SI",UPPER(TRIM(Datos!X346&amp;""))="NO"),IF(ISNUMBER(Datos!X346),AND(OR(X$1005="",Datos!X346&gt;=X$1005),OR(X$1006="",Datos!X346&lt;=X$1006)),FALSE),TRUE))))</f>
        <v>0.0</v>
      </c>
      <c r="Y346">
        <f>IF(Datos!Y346="",0,IF(AND(Y$1008&lt;&gt;"",Datos!Y346=Y$1008),0,IF(Y$1004=0,0,1-CHOOSE(Y$1004,IF(ISNUMBER(Datos!Y346),AND(OR(Y$1005="",Datos!Y346&gt;=Y$1005),OR(Y$1006="",Datos!Y346&lt;=Y$1006)),FALSE),IF(ISNUMBER(Datos!Y346),AND(Datos!Y346=INT(Datos!Y346),AND(OR(Y$1005="",Datos!Y346&gt;=Y$1005),OR(Y$1006="",Datos!Y346&lt;=Y$1006))),FALSE),OR(ISNUMBER(FIND(";"&amp;UPPER(TRIM(Datos!Y346&amp;""))&amp;"=",Y$1007)),ISNUMBER(FIND(";"&amp;UPPER(TRIM(Datos!Y346&amp;""))&amp;";",Y$1007))),OR(UPPER(TRIM(Datos!Y346&amp;""))="SÍ",UPPER(TRIM(Datos!Y346&amp;""))="SI",UPPER(TRIM(Datos!Y346&amp;""))="NO"),IF(ISNUMBER(Datos!Y346),AND(OR(Y$1005="",Datos!Y346&gt;=Y$1005),OR(Y$1006="",Datos!Y346&lt;=Y$1006)),FALSE),TRUE))))</f>
        <v>0.0</v>
      </c>
      <c r="Z346">
        <f>IF(Datos!Z346="",0,IF(AND(Z$1008&lt;&gt;"",Datos!Z346=Z$1008),0,IF(Z$1004=0,0,1-CHOOSE(Z$1004,IF(ISNUMBER(Datos!Z346),AND(OR(Z$1005="",Datos!Z346&gt;=Z$1005),OR(Z$1006="",Datos!Z346&lt;=Z$1006)),FALSE),IF(ISNUMBER(Datos!Z346),AND(Datos!Z346=INT(Datos!Z346),AND(OR(Z$1005="",Datos!Z346&gt;=Z$1005),OR(Z$1006="",Datos!Z346&lt;=Z$1006))),FALSE),OR(ISNUMBER(FIND(";"&amp;UPPER(TRIM(Datos!Z346&amp;""))&amp;"=",Z$1007)),ISNUMBER(FIND(";"&amp;UPPER(TRIM(Datos!Z346&amp;""))&amp;";",Z$1007))),OR(UPPER(TRIM(Datos!Z346&amp;""))="SÍ",UPPER(TRIM(Datos!Z346&amp;""))="SI",UPPER(TRIM(Datos!Z346&amp;""))="NO"),IF(ISNUMBER(Datos!Z346),AND(OR(Z$1005="",Datos!Z346&gt;=Z$1005),OR(Z$1006="",Datos!Z346&lt;=Z$1006)),FALSE),TRUE))))</f>
        <v>0.0</v>
      </c>
      <c r="AA346">
        <f>IF(Datos!AA346="",0,IF(AND(AA$1008&lt;&gt;"",Datos!AA346=AA$1008),0,IF(AA$1004=0,0,1-CHOOSE(AA$1004,IF(ISNUMBER(Datos!AA346),AND(OR(AA$1005="",Datos!AA346&gt;=AA$1005),OR(AA$1006="",Datos!AA346&lt;=AA$1006)),FALSE),IF(ISNUMBER(Datos!AA346),AND(Datos!AA346=INT(Datos!AA346),AND(OR(AA$1005="",Datos!AA346&gt;=AA$1005),OR(AA$1006="",Datos!AA346&lt;=AA$1006))),FALSE),OR(ISNUMBER(FIND(";"&amp;UPPER(TRIM(Datos!AA346&amp;""))&amp;"=",AA$1007)),ISNUMBER(FIND(";"&amp;UPPER(TRIM(Datos!AA346&amp;""))&amp;";",AA$1007))),OR(UPPER(TRIM(Datos!AA346&amp;""))="SÍ",UPPER(TRIM(Datos!AA346&amp;""))="SI",UPPER(TRIM(Datos!AA346&amp;""))="NO"),IF(ISNUMBER(Datos!AA346),AND(OR(AA$1005="",Datos!AA346&gt;=AA$1005),OR(AA$1006="",Datos!AA346&lt;=AA$1006)),FALSE),TRUE))))</f>
        <v>0.0</v>
      </c>
      <c r="AB346">
        <f>IF(Datos!AB346="",0,IF(AND(AB$1008&lt;&gt;"",Datos!AB346=AB$1008),0,IF(AB$1004=0,0,1-CHOOSE(AB$1004,IF(ISNUMBER(Datos!AB346),AND(OR(AB$1005="",Datos!AB346&gt;=AB$1005),OR(AB$1006="",Datos!AB346&lt;=AB$1006)),FALSE),IF(ISNUMBER(Datos!AB346),AND(Datos!AB346=INT(Datos!AB346),AND(OR(AB$1005="",Datos!AB346&gt;=AB$1005),OR(AB$1006="",Datos!AB346&lt;=AB$1006))),FALSE),OR(ISNUMBER(FIND(";"&amp;UPPER(TRIM(Datos!AB346&amp;""))&amp;"=",AB$1007)),ISNUMBER(FIND(";"&amp;UPPER(TRIM(Datos!AB346&amp;""))&amp;";",AB$1007))),OR(UPPER(TRIM(Datos!AB346&amp;""))="SÍ",UPPER(TRIM(Datos!AB346&amp;""))="SI",UPPER(TRIM(Datos!AB346&amp;""))="NO"),IF(ISNUMBER(Datos!AB346),AND(OR(AB$1005="",Datos!AB346&gt;=AB$1005),OR(AB$1006="",Datos!AB346&lt;=AB$1006)),FALSE),TRUE))))</f>
        <v>0.0</v>
      </c>
      <c r="AC346">
        <f>IF(Datos!AC346="",0,IF(AND(AC$1008&lt;&gt;"",Datos!AC346=AC$1008),0,IF(AC$1004=0,0,1-CHOOSE(AC$1004,IF(ISNUMBER(Datos!AC346),AND(OR(AC$1005="",Datos!AC346&gt;=AC$1005),OR(AC$1006="",Datos!AC346&lt;=AC$1006)),FALSE),IF(ISNUMBER(Datos!AC346),AND(Datos!AC346=INT(Datos!AC346),AND(OR(AC$1005="",Datos!AC346&gt;=AC$1005),OR(AC$1006="",Datos!AC346&lt;=AC$1006))),FALSE),OR(ISNUMBER(FIND(";"&amp;UPPER(TRIM(Datos!AC346&amp;""))&amp;"=",AC$1007)),ISNUMBER(FIND(";"&amp;UPPER(TRIM(Datos!AC346&amp;""))&amp;";",AC$1007))),OR(UPPER(TRIM(Datos!AC346&amp;""))="SÍ",UPPER(TRIM(Datos!AC346&amp;""))="SI",UPPER(TRIM(Datos!AC346&amp;""))="NO"),IF(ISNUMBER(Datos!AC346),AND(OR(AC$1005="",Datos!AC346&gt;=AC$1005),OR(AC$1006="",Datos!AC346&lt;=AC$1006)),FALSE),TRUE))))</f>
        <v>0.0</v>
      </c>
      <c r="AD346">
        <f>IF(Datos!AD346="",0,IF(AND(AD$1008&lt;&gt;"",Datos!AD346=AD$1008),0,IF(AD$1004=0,0,1-CHOOSE(AD$1004,IF(ISNUMBER(Datos!AD346),AND(OR(AD$1005="",Datos!AD346&gt;=AD$1005),OR(AD$1006="",Datos!AD346&lt;=AD$1006)),FALSE),IF(ISNUMBER(Datos!AD346),AND(Datos!AD346=INT(Datos!AD346),AND(OR(AD$1005="",Datos!AD346&gt;=AD$1005),OR(AD$1006="",Datos!AD346&lt;=AD$1006))),FALSE),OR(ISNUMBER(FIND(";"&amp;UPPER(TRIM(Datos!AD346&amp;""))&amp;"=",AD$1007)),ISNUMBER(FIND(";"&amp;UPPER(TRIM(Datos!AD346&amp;""))&amp;";",AD$1007))),OR(UPPER(TRIM(Datos!AD346&amp;""))="SÍ",UPPER(TRIM(Datos!AD346&amp;""))="SI",UPPER(TRIM(Datos!AD346&amp;""))="NO"),IF(ISNUMBER(Datos!AD346),AND(OR(AD$1005="",Datos!AD346&gt;=AD$1005),OR(AD$1006="",Datos!AD346&lt;=AD$1006)),FALSE),TRUE))))</f>
        <v>0.0</v>
      </c>
      <c r="AE346">
        <f>IF(Datos!AE346="",0,IF(AND(AE$1008&lt;&gt;"",Datos!AE346=AE$1008),0,IF(AE$1004=0,0,1-CHOOSE(AE$1004,IF(ISNUMBER(Datos!AE346),AND(OR(AE$1005="",Datos!AE346&gt;=AE$1005),OR(AE$1006="",Datos!AE346&lt;=AE$1006)),FALSE),IF(ISNUMBER(Datos!AE346),AND(Datos!AE346=INT(Datos!AE346),AND(OR(AE$1005="",Datos!AE346&gt;=AE$1005),OR(AE$1006="",Datos!AE346&lt;=AE$1006))),FALSE),OR(ISNUMBER(FIND(";"&amp;UPPER(TRIM(Datos!AE346&amp;""))&amp;"=",AE$1007)),ISNUMBER(FIND(";"&amp;UPPER(TRIM(Datos!AE346&amp;""))&amp;";",AE$1007))),OR(UPPER(TRIM(Datos!AE346&amp;""))="SÍ",UPPER(TRIM(Datos!AE346&amp;""))="SI",UPPER(TRIM(Datos!AE346&amp;""))="NO"),IF(ISNUMBER(Datos!AE346),AND(OR(AE$1005="",Datos!AE346&gt;=AE$1005),OR(AE$1006="",Datos!AE346&lt;=AE$1006)),FALSE),TRUE))))</f>
        <v>0.0</v>
      </c>
    </row>
    <row r="347" spans="2:31">
      <c r="B347">
        <f>IF(Datos!B347="",0,IF(AND(B$1008&lt;&gt;"",Datos!B347=B$1008),0,IF(B$1004=0,0,1-CHOOSE(B$1004,IF(ISNUMBER(Datos!B347),AND(OR(B$1005="",Datos!B347&gt;=B$1005),OR(B$1006="",Datos!B347&lt;=B$1006)),FALSE),IF(ISNUMBER(Datos!B347),AND(Datos!B347=INT(Datos!B347),AND(OR(B$1005="",Datos!B347&gt;=B$1005),OR(B$1006="",Datos!B347&lt;=B$1006))),FALSE),OR(ISNUMBER(FIND(";"&amp;UPPER(TRIM(Datos!B347&amp;""))&amp;"=",B$1007)),ISNUMBER(FIND(";"&amp;UPPER(TRIM(Datos!B347&amp;""))&amp;";",B$1007))),OR(UPPER(TRIM(Datos!B347&amp;""))="SÍ",UPPER(TRIM(Datos!B347&amp;""))="SI",UPPER(TRIM(Datos!B347&amp;""))="NO"),IF(ISNUMBER(Datos!B347),AND(OR(B$1005="",Datos!B347&gt;=B$1005),OR(B$1006="",Datos!B347&lt;=B$1006)),FALSE),TRUE))))</f>
        <v>0.0</v>
      </c>
      <c r="C347">
        <f>IF(Datos!C347="",0,IF(AND(C$1008&lt;&gt;"",Datos!C347=C$1008),0,IF(C$1004=0,0,1-CHOOSE(C$1004,IF(ISNUMBER(Datos!C347),AND(OR(C$1005="",Datos!C347&gt;=C$1005),OR(C$1006="",Datos!C347&lt;=C$1006)),FALSE),IF(ISNUMBER(Datos!C347),AND(Datos!C347=INT(Datos!C347),AND(OR(C$1005="",Datos!C347&gt;=C$1005),OR(C$1006="",Datos!C347&lt;=C$1006))),FALSE),OR(ISNUMBER(FIND(";"&amp;UPPER(TRIM(Datos!C347&amp;""))&amp;"=",C$1007)),ISNUMBER(FIND(";"&amp;UPPER(TRIM(Datos!C347&amp;""))&amp;";",C$1007))),OR(UPPER(TRIM(Datos!C347&amp;""))="SÍ",UPPER(TRIM(Datos!C347&amp;""))="SI",UPPER(TRIM(Datos!C347&amp;""))="NO"),IF(ISNUMBER(Datos!C347),AND(OR(C$1005="",Datos!C347&gt;=C$1005),OR(C$1006="",Datos!C347&lt;=C$1006)),FALSE),TRUE))))</f>
        <v>0.0</v>
      </c>
      <c r="D347">
        <f>IF(Datos!D347="",0,IF(AND(D$1008&lt;&gt;"",Datos!D347=D$1008),0,IF(D$1004=0,0,1-CHOOSE(D$1004,IF(ISNUMBER(Datos!D347),AND(OR(D$1005="",Datos!D347&gt;=D$1005),OR(D$1006="",Datos!D347&lt;=D$1006)),FALSE),IF(ISNUMBER(Datos!D347),AND(Datos!D347=INT(Datos!D347),AND(OR(D$1005="",Datos!D347&gt;=D$1005),OR(D$1006="",Datos!D347&lt;=D$1006))),FALSE),OR(ISNUMBER(FIND(";"&amp;UPPER(TRIM(Datos!D347&amp;""))&amp;"=",D$1007)),ISNUMBER(FIND(";"&amp;UPPER(TRIM(Datos!D347&amp;""))&amp;";",D$1007))),OR(UPPER(TRIM(Datos!D347&amp;""))="SÍ",UPPER(TRIM(Datos!D347&amp;""))="SI",UPPER(TRIM(Datos!D347&amp;""))="NO"),IF(ISNUMBER(Datos!D347),AND(OR(D$1005="",Datos!D347&gt;=D$1005),OR(D$1006="",Datos!D347&lt;=D$1006)),FALSE),TRUE))))</f>
        <v>0.0</v>
      </c>
      <c r="E347">
        <f>IF(Datos!E347="",0,IF(AND(E$1008&lt;&gt;"",Datos!E347=E$1008),0,IF(E$1004=0,0,1-CHOOSE(E$1004,IF(ISNUMBER(Datos!E347),AND(OR(E$1005="",Datos!E347&gt;=E$1005),OR(E$1006="",Datos!E347&lt;=E$1006)),FALSE),IF(ISNUMBER(Datos!E347),AND(Datos!E347=INT(Datos!E347),AND(OR(E$1005="",Datos!E347&gt;=E$1005),OR(E$1006="",Datos!E347&lt;=E$1006))),FALSE),OR(ISNUMBER(FIND(";"&amp;UPPER(TRIM(Datos!E347&amp;""))&amp;"=",E$1007)),ISNUMBER(FIND(";"&amp;UPPER(TRIM(Datos!E347&amp;""))&amp;";",E$1007))),OR(UPPER(TRIM(Datos!E347&amp;""))="SÍ",UPPER(TRIM(Datos!E347&amp;""))="SI",UPPER(TRIM(Datos!E347&amp;""))="NO"),IF(ISNUMBER(Datos!E347),AND(OR(E$1005="",Datos!E347&gt;=E$1005),OR(E$1006="",Datos!E347&lt;=E$1006)),FALSE),TRUE))))</f>
        <v>0.0</v>
      </c>
      <c r="F347">
        <f>IF(Datos!F347="",0,IF(AND(F$1008&lt;&gt;"",Datos!F347=F$1008),0,IF(F$1004=0,0,1-CHOOSE(F$1004,IF(ISNUMBER(Datos!F347),AND(OR(F$1005="",Datos!F347&gt;=F$1005),OR(F$1006="",Datos!F347&lt;=F$1006)),FALSE),IF(ISNUMBER(Datos!F347),AND(Datos!F347=INT(Datos!F347),AND(OR(F$1005="",Datos!F347&gt;=F$1005),OR(F$1006="",Datos!F347&lt;=F$1006))),FALSE),OR(ISNUMBER(FIND(";"&amp;UPPER(TRIM(Datos!F347&amp;""))&amp;"=",F$1007)),ISNUMBER(FIND(";"&amp;UPPER(TRIM(Datos!F347&amp;""))&amp;";",F$1007))),OR(UPPER(TRIM(Datos!F347&amp;""))="SÍ",UPPER(TRIM(Datos!F347&amp;""))="SI",UPPER(TRIM(Datos!F347&amp;""))="NO"),IF(ISNUMBER(Datos!F347),AND(OR(F$1005="",Datos!F347&gt;=F$1005),OR(F$1006="",Datos!F347&lt;=F$1006)),FALSE),TRUE))))</f>
        <v>0.0</v>
      </c>
      <c r="G347">
        <f>IF(Datos!G347="",0,IF(AND(G$1008&lt;&gt;"",Datos!G347=G$1008),0,IF(G$1004=0,0,1-CHOOSE(G$1004,IF(ISNUMBER(Datos!G347),AND(OR(G$1005="",Datos!G347&gt;=G$1005),OR(G$1006="",Datos!G347&lt;=G$1006)),FALSE),IF(ISNUMBER(Datos!G347),AND(Datos!G347=INT(Datos!G347),AND(OR(G$1005="",Datos!G347&gt;=G$1005),OR(G$1006="",Datos!G347&lt;=G$1006))),FALSE),OR(ISNUMBER(FIND(";"&amp;UPPER(TRIM(Datos!G347&amp;""))&amp;"=",G$1007)),ISNUMBER(FIND(";"&amp;UPPER(TRIM(Datos!G347&amp;""))&amp;";",G$1007))),OR(UPPER(TRIM(Datos!G347&amp;""))="SÍ",UPPER(TRIM(Datos!G347&amp;""))="SI",UPPER(TRIM(Datos!G347&amp;""))="NO"),IF(ISNUMBER(Datos!G347),AND(OR(G$1005="",Datos!G347&gt;=G$1005),OR(G$1006="",Datos!G347&lt;=G$1006)),FALSE),TRUE))))</f>
        <v>0.0</v>
      </c>
      <c r="H347">
        <f>IF(Datos!H347="",0,IF(AND(H$1008&lt;&gt;"",Datos!H347=H$1008),0,IF(H$1004=0,0,1-CHOOSE(H$1004,IF(ISNUMBER(Datos!H347),AND(OR(H$1005="",Datos!H347&gt;=H$1005),OR(H$1006="",Datos!H347&lt;=H$1006)),FALSE),IF(ISNUMBER(Datos!H347),AND(Datos!H347=INT(Datos!H347),AND(OR(H$1005="",Datos!H347&gt;=H$1005),OR(H$1006="",Datos!H347&lt;=H$1006))),FALSE),OR(ISNUMBER(FIND(";"&amp;UPPER(TRIM(Datos!H347&amp;""))&amp;"=",H$1007)),ISNUMBER(FIND(";"&amp;UPPER(TRIM(Datos!H347&amp;""))&amp;";",H$1007))),OR(UPPER(TRIM(Datos!H347&amp;""))="SÍ",UPPER(TRIM(Datos!H347&amp;""))="SI",UPPER(TRIM(Datos!H347&amp;""))="NO"),IF(ISNUMBER(Datos!H347),AND(OR(H$1005="",Datos!H347&gt;=H$1005),OR(H$1006="",Datos!H347&lt;=H$1006)),FALSE),TRUE))))</f>
        <v>0.0</v>
      </c>
      <c r="I347">
        <f>IF(Datos!I347="",0,IF(AND(I$1008&lt;&gt;"",Datos!I347=I$1008),0,IF(I$1004=0,0,1-CHOOSE(I$1004,IF(ISNUMBER(Datos!I347),AND(OR(I$1005="",Datos!I347&gt;=I$1005),OR(I$1006="",Datos!I347&lt;=I$1006)),FALSE),IF(ISNUMBER(Datos!I347),AND(Datos!I347=INT(Datos!I347),AND(OR(I$1005="",Datos!I347&gt;=I$1005),OR(I$1006="",Datos!I347&lt;=I$1006))),FALSE),OR(ISNUMBER(FIND(";"&amp;UPPER(TRIM(Datos!I347&amp;""))&amp;"=",I$1007)),ISNUMBER(FIND(";"&amp;UPPER(TRIM(Datos!I347&amp;""))&amp;";",I$1007))),OR(UPPER(TRIM(Datos!I347&amp;""))="SÍ",UPPER(TRIM(Datos!I347&amp;""))="SI",UPPER(TRIM(Datos!I347&amp;""))="NO"),IF(ISNUMBER(Datos!I347),AND(OR(I$1005="",Datos!I347&gt;=I$1005),OR(I$1006="",Datos!I347&lt;=I$1006)),FALSE),TRUE))))</f>
        <v>0.0</v>
      </c>
      <c r="J347">
        <f>IF(Datos!J347="",0,IF(AND(J$1008&lt;&gt;"",Datos!J347=J$1008),0,IF(J$1004=0,0,1-CHOOSE(J$1004,IF(ISNUMBER(Datos!J347),AND(OR(J$1005="",Datos!J347&gt;=J$1005),OR(J$1006="",Datos!J347&lt;=J$1006)),FALSE),IF(ISNUMBER(Datos!J347),AND(Datos!J347=INT(Datos!J347),AND(OR(J$1005="",Datos!J347&gt;=J$1005),OR(J$1006="",Datos!J347&lt;=J$1006))),FALSE),OR(ISNUMBER(FIND(";"&amp;UPPER(TRIM(Datos!J347&amp;""))&amp;"=",J$1007)),ISNUMBER(FIND(";"&amp;UPPER(TRIM(Datos!J347&amp;""))&amp;";",J$1007))),OR(UPPER(TRIM(Datos!J347&amp;""))="SÍ",UPPER(TRIM(Datos!J347&amp;""))="SI",UPPER(TRIM(Datos!J347&amp;""))="NO"),IF(ISNUMBER(Datos!J347),AND(OR(J$1005="",Datos!J347&gt;=J$1005),OR(J$1006="",Datos!J347&lt;=J$1006)),FALSE),TRUE))))</f>
        <v>0.0</v>
      </c>
      <c r="K347">
        <f>IF(Datos!K347="",0,IF(AND(K$1008&lt;&gt;"",Datos!K347=K$1008),0,IF(K$1004=0,0,1-CHOOSE(K$1004,IF(ISNUMBER(Datos!K347),AND(OR(K$1005="",Datos!K347&gt;=K$1005),OR(K$1006="",Datos!K347&lt;=K$1006)),FALSE),IF(ISNUMBER(Datos!K347),AND(Datos!K347=INT(Datos!K347),AND(OR(K$1005="",Datos!K347&gt;=K$1005),OR(K$1006="",Datos!K347&lt;=K$1006))),FALSE),OR(ISNUMBER(FIND(";"&amp;UPPER(TRIM(Datos!K347&amp;""))&amp;"=",K$1007)),ISNUMBER(FIND(";"&amp;UPPER(TRIM(Datos!K347&amp;""))&amp;";",K$1007))),OR(UPPER(TRIM(Datos!K347&amp;""))="SÍ",UPPER(TRIM(Datos!K347&amp;""))="SI",UPPER(TRIM(Datos!K347&amp;""))="NO"),IF(ISNUMBER(Datos!K347),AND(OR(K$1005="",Datos!K347&gt;=K$1005),OR(K$1006="",Datos!K347&lt;=K$1006)),FALSE),TRUE))))</f>
        <v>0.0</v>
      </c>
      <c r="L347">
        <f>IF(Datos!L347="",0,IF(AND(L$1008&lt;&gt;"",Datos!L347=L$1008),0,IF(L$1004=0,0,1-CHOOSE(L$1004,IF(ISNUMBER(Datos!L347),AND(OR(L$1005="",Datos!L347&gt;=L$1005),OR(L$1006="",Datos!L347&lt;=L$1006)),FALSE),IF(ISNUMBER(Datos!L347),AND(Datos!L347=INT(Datos!L347),AND(OR(L$1005="",Datos!L347&gt;=L$1005),OR(L$1006="",Datos!L347&lt;=L$1006))),FALSE),OR(ISNUMBER(FIND(";"&amp;UPPER(TRIM(Datos!L347&amp;""))&amp;"=",L$1007)),ISNUMBER(FIND(";"&amp;UPPER(TRIM(Datos!L347&amp;""))&amp;";",L$1007))),OR(UPPER(TRIM(Datos!L347&amp;""))="SÍ",UPPER(TRIM(Datos!L347&amp;""))="SI",UPPER(TRIM(Datos!L347&amp;""))="NO"),IF(ISNUMBER(Datos!L347),AND(OR(L$1005="",Datos!L347&gt;=L$1005),OR(L$1006="",Datos!L347&lt;=L$1006)),FALSE),TRUE))))</f>
        <v>0.0</v>
      </c>
      <c r="M347">
        <f>IF(Datos!M347="",0,IF(AND(M$1008&lt;&gt;"",Datos!M347=M$1008),0,IF(M$1004=0,0,1-CHOOSE(M$1004,IF(ISNUMBER(Datos!M347),AND(OR(M$1005="",Datos!M347&gt;=M$1005),OR(M$1006="",Datos!M347&lt;=M$1006)),FALSE),IF(ISNUMBER(Datos!M347),AND(Datos!M347=INT(Datos!M347),AND(OR(M$1005="",Datos!M347&gt;=M$1005),OR(M$1006="",Datos!M347&lt;=M$1006))),FALSE),OR(ISNUMBER(FIND(";"&amp;UPPER(TRIM(Datos!M347&amp;""))&amp;"=",M$1007)),ISNUMBER(FIND(";"&amp;UPPER(TRIM(Datos!M347&amp;""))&amp;";",M$1007))),OR(UPPER(TRIM(Datos!M347&amp;""))="SÍ",UPPER(TRIM(Datos!M347&amp;""))="SI",UPPER(TRIM(Datos!M347&amp;""))="NO"),IF(ISNUMBER(Datos!M347),AND(OR(M$1005="",Datos!M347&gt;=M$1005),OR(M$1006="",Datos!M347&lt;=M$1006)),FALSE),TRUE))))</f>
        <v>0.0</v>
      </c>
      <c r="N347">
        <f>IF(Datos!N347="",0,IF(AND(N$1008&lt;&gt;"",Datos!N347=N$1008),0,IF(N$1004=0,0,1-CHOOSE(N$1004,IF(ISNUMBER(Datos!N347),AND(OR(N$1005="",Datos!N347&gt;=N$1005),OR(N$1006="",Datos!N347&lt;=N$1006)),FALSE),IF(ISNUMBER(Datos!N347),AND(Datos!N347=INT(Datos!N347),AND(OR(N$1005="",Datos!N347&gt;=N$1005),OR(N$1006="",Datos!N347&lt;=N$1006))),FALSE),OR(ISNUMBER(FIND(";"&amp;UPPER(TRIM(Datos!N347&amp;""))&amp;"=",N$1007)),ISNUMBER(FIND(";"&amp;UPPER(TRIM(Datos!N347&amp;""))&amp;";",N$1007))),OR(UPPER(TRIM(Datos!N347&amp;""))="SÍ",UPPER(TRIM(Datos!N347&amp;""))="SI",UPPER(TRIM(Datos!N347&amp;""))="NO"),IF(ISNUMBER(Datos!N347),AND(OR(N$1005="",Datos!N347&gt;=N$1005),OR(N$1006="",Datos!N347&lt;=N$1006)),FALSE),TRUE))))</f>
        <v>0.0</v>
      </c>
      <c r="O347">
        <f>IF(Datos!O347="",0,IF(AND(O$1008&lt;&gt;"",Datos!O347=O$1008),0,IF(O$1004=0,0,1-CHOOSE(O$1004,IF(ISNUMBER(Datos!O347),AND(OR(O$1005="",Datos!O347&gt;=O$1005),OR(O$1006="",Datos!O347&lt;=O$1006)),FALSE),IF(ISNUMBER(Datos!O347),AND(Datos!O347=INT(Datos!O347),AND(OR(O$1005="",Datos!O347&gt;=O$1005),OR(O$1006="",Datos!O347&lt;=O$1006))),FALSE),OR(ISNUMBER(FIND(";"&amp;UPPER(TRIM(Datos!O347&amp;""))&amp;"=",O$1007)),ISNUMBER(FIND(";"&amp;UPPER(TRIM(Datos!O347&amp;""))&amp;";",O$1007))),OR(UPPER(TRIM(Datos!O347&amp;""))="SÍ",UPPER(TRIM(Datos!O347&amp;""))="SI",UPPER(TRIM(Datos!O347&amp;""))="NO"),IF(ISNUMBER(Datos!O347),AND(OR(O$1005="",Datos!O347&gt;=O$1005),OR(O$1006="",Datos!O347&lt;=O$1006)),FALSE),TRUE))))</f>
        <v>0.0</v>
      </c>
      <c r="P347">
        <f>IF(Datos!P347="",0,IF(AND(P$1008&lt;&gt;"",Datos!P347=P$1008),0,IF(P$1004=0,0,1-CHOOSE(P$1004,IF(ISNUMBER(Datos!P347),AND(OR(P$1005="",Datos!P347&gt;=P$1005),OR(P$1006="",Datos!P347&lt;=P$1006)),FALSE),IF(ISNUMBER(Datos!P347),AND(Datos!P347=INT(Datos!P347),AND(OR(P$1005="",Datos!P347&gt;=P$1005),OR(P$1006="",Datos!P347&lt;=P$1006))),FALSE),OR(ISNUMBER(FIND(";"&amp;UPPER(TRIM(Datos!P347&amp;""))&amp;"=",P$1007)),ISNUMBER(FIND(";"&amp;UPPER(TRIM(Datos!P347&amp;""))&amp;";",P$1007))),OR(UPPER(TRIM(Datos!P347&amp;""))="SÍ",UPPER(TRIM(Datos!P347&amp;""))="SI",UPPER(TRIM(Datos!P347&amp;""))="NO"),IF(ISNUMBER(Datos!P347),AND(OR(P$1005="",Datos!P347&gt;=P$1005),OR(P$1006="",Datos!P347&lt;=P$1006)),FALSE),TRUE))))</f>
        <v>0.0</v>
      </c>
      <c r="Q347">
        <f>IF(Datos!Q347="",0,IF(AND(Q$1008&lt;&gt;"",Datos!Q347=Q$1008),0,IF(Q$1004=0,0,1-CHOOSE(Q$1004,IF(ISNUMBER(Datos!Q347),AND(OR(Q$1005="",Datos!Q347&gt;=Q$1005),OR(Q$1006="",Datos!Q347&lt;=Q$1006)),FALSE),IF(ISNUMBER(Datos!Q347),AND(Datos!Q347=INT(Datos!Q347),AND(OR(Q$1005="",Datos!Q347&gt;=Q$1005),OR(Q$1006="",Datos!Q347&lt;=Q$1006))),FALSE),OR(ISNUMBER(FIND(";"&amp;UPPER(TRIM(Datos!Q347&amp;""))&amp;"=",Q$1007)),ISNUMBER(FIND(";"&amp;UPPER(TRIM(Datos!Q347&amp;""))&amp;";",Q$1007))),OR(UPPER(TRIM(Datos!Q347&amp;""))="SÍ",UPPER(TRIM(Datos!Q347&amp;""))="SI",UPPER(TRIM(Datos!Q347&amp;""))="NO"),IF(ISNUMBER(Datos!Q347),AND(OR(Q$1005="",Datos!Q347&gt;=Q$1005),OR(Q$1006="",Datos!Q347&lt;=Q$1006)),FALSE),TRUE))))</f>
        <v>0.0</v>
      </c>
      <c r="R347">
        <f>IF(Datos!R347="",0,IF(AND(R$1008&lt;&gt;"",Datos!R347=R$1008),0,IF(R$1004=0,0,1-CHOOSE(R$1004,IF(ISNUMBER(Datos!R347),AND(OR(R$1005="",Datos!R347&gt;=R$1005),OR(R$1006="",Datos!R347&lt;=R$1006)),FALSE),IF(ISNUMBER(Datos!R347),AND(Datos!R347=INT(Datos!R347),AND(OR(R$1005="",Datos!R347&gt;=R$1005),OR(R$1006="",Datos!R347&lt;=R$1006))),FALSE),OR(ISNUMBER(FIND(";"&amp;UPPER(TRIM(Datos!R347&amp;""))&amp;"=",R$1007)),ISNUMBER(FIND(";"&amp;UPPER(TRIM(Datos!R347&amp;""))&amp;";",R$1007))),OR(UPPER(TRIM(Datos!R347&amp;""))="SÍ",UPPER(TRIM(Datos!R347&amp;""))="SI",UPPER(TRIM(Datos!R347&amp;""))="NO"),IF(ISNUMBER(Datos!R347),AND(OR(R$1005="",Datos!R347&gt;=R$1005),OR(R$1006="",Datos!R347&lt;=R$1006)),FALSE),TRUE))))</f>
        <v>0.0</v>
      </c>
      <c r="S347">
        <f>IF(Datos!S347="",0,IF(AND(S$1008&lt;&gt;"",Datos!S347=S$1008),0,IF(S$1004=0,0,1-CHOOSE(S$1004,IF(ISNUMBER(Datos!S347),AND(OR(S$1005="",Datos!S347&gt;=S$1005),OR(S$1006="",Datos!S347&lt;=S$1006)),FALSE),IF(ISNUMBER(Datos!S347),AND(Datos!S347=INT(Datos!S347),AND(OR(S$1005="",Datos!S347&gt;=S$1005),OR(S$1006="",Datos!S347&lt;=S$1006))),FALSE),OR(ISNUMBER(FIND(";"&amp;UPPER(TRIM(Datos!S347&amp;""))&amp;"=",S$1007)),ISNUMBER(FIND(";"&amp;UPPER(TRIM(Datos!S347&amp;""))&amp;";",S$1007))),OR(UPPER(TRIM(Datos!S347&amp;""))="SÍ",UPPER(TRIM(Datos!S347&amp;""))="SI",UPPER(TRIM(Datos!S347&amp;""))="NO"),IF(ISNUMBER(Datos!S347),AND(OR(S$1005="",Datos!S347&gt;=S$1005),OR(S$1006="",Datos!S347&lt;=S$1006)),FALSE),TRUE))))</f>
        <v>0.0</v>
      </c>
      <c r="T347">
        <f>IF(Datos!T347="",0,IF(AND(T$1008&lt;&gt;"",Datos!T347=T$1008),0,IF(T$1004=0,0,1-CHOOSE(T$1004,IF(ISNUMBER(Datos!T347),AND(OR(T$1005="",Datos!T347&gt;=T$1005),OR(T$1006="",Datos!T347&lt;=T$1006)),FALSE),IF(ISNUMBER(Datos!T347),AND(Datos!T347=INT(Datos!T347),AND(OR(T$1005="",Datos!T347&gt;=T$1005),OR(T$1006="",Datos!T347&lt;=T$1006))),FALSE),OR(ISNUMBER(FIND(";"&amp;UPPER(TRIM(Datos!T347&amp;""))&amp;"=",T$1007)),ISNUMBER(FIND(";"&amp;UPPER(TRIM(Datos!T347&amp;""))&amp;";",T$1007))),OR(UPPER(TRIM(Datos!T347&amp;""))="SÍ",UPPER(TRIM(Datos!T347&amp;""))="SI",UPPER(TRIM(Datos!T347&amp;""))="NO"),IF(ISNUMBER(Datos!T347),AND(OR(T$1005="",Datos!T347&gt;=T$1005),OR(T$1006="",Datos!T347&lt;=T$1006)),FALSE),TRUE))))</f>
        <v>0.0</v>
      </c>
      <c r="U347">
        <f>IF(Datos!U347="",0,IF(AND(U$1008&lt;&gt;"",Datos!U347=U$1008),0,IF(U$1004=0,0,1-CHOOSE(U$1004,IF(ISNUMBER(Datos!U347),AND(OR(U$1005="",Datos!U347&gt;=U$1005),OR(U$1006="",Datos!U347&lt;=U$1006)),FALSE),IF(ISNUMBER(Datos!U347),AND(Datos!U347=INT(Datos!U347),AND(OR(U$1005="",Datos!U347&gt;=U$1005),OR(U$1006="",Datos!U347&lt;=U$1006))),FALSE),OR(ISNUMBER(FIND(";"&amp;UPPER(TRIM(Datos!U347&amp;""))&amp;"=",U$1007)),ISNUMBER(FIND(";"&amp;UPPER(TRIM(Datos!U347&amp;""))&amp;";",U$1007))),OR(UPPER(TRIM(Datos!U347&amp;""))="SÍ",UPPER(TRIM(Datos!U347&amp;""))="SI",UPPER(TRIM(Datos!U347&amp;""))="NO"),IF(ISNUMBER(Datos!U347),AND(OR(U$1005="",Datos!U347&gt;=U$1005),OR(U$1006="",Datos!U347&lt;=U$1006)),FALSE),TRUE))))</f>
        <v>0.0</v>
      </c>
      <c r="V347">
        <f>IF(Datos!V347="",0,IF(AND(V$1008&lt;&gt;"",Datos!V347=V$1008),0,IF(V$1004=0,0,1-CHOOSE(V$1004,IF(ISNUMBER(Datos!V347),AND(OR(V$1005="",Datos!V347&gt;=V$1005),OR(V$1006="",Datos!V347&lt;=V$1006)),FALSE),IF(ISNUMBER(Datos!V347),AND(Datos!V347=INT(Datos!V347),AND(OR(V$1005="",Datos!V347&gt;=V$1005),OR(V$1006="",Datos!V347&lt;=V$1006))),FALSE),OR(ISNUMBER(FIND(";"&amp;UPPER(TRIM(Datos!V347&amp;""))&amp;"=",V$1007)),ISNUMBER(FIND(";"&amp;UPPER(TRIM(Datos!V347&amp;""))&amp;";",V$1007))),OR(UPPER(TRIM(Datos!V347&amp;""))="SÍ",UPPER(TRIM(Datos!V347&amp;""))="SI",UPPER(TRIM(Datos!V347&amp;""))="NO"),IF(ISNUMBER(Datos!V347),AND(OR(V$1005="",Datos!V347&gt;=V$1005),OR(V$1006="",Datos!V347&lt;=V$1006)),FALSE),TRUE))))</f>
        <v>0.0</v>
      </c>
      <c r="W347">
        <f>IF(Datos!W347="",0,IF(AND(W$1008&lt;&gt;"",Datos!W347=W$1008),0,IF(W$1004=0,0,1-CHOOSE(W$1004,IF(ISNUMBER(Datos!W347),AND(OR(W$1005="",Datos!W347&gt;=W$1005),OR(W$1006="",Datos!W347&lt;=W$1006)),FALSE),IF(ISNUMBER(Datos!W347),AND(Datos!W347=INT(Datos!W347),AND(OR(W$1005="",Datos!W347&gt;=W$1005),OR(W$1006="",Datos!W347&lt;=W$1006))),FALSE),OR(ISNUMBER(FIND(";"&amp;UPPER(TRIM(Datos!W347&amp;""))&amp;"=",W$1007)),ISNUMBER(FIND(";"&amp;UPPER(TRIM(Datos!W347&amp;""))&amp;";",W$1007))),OR(UPPER(TRIM(Datos!W347&amp;""))="SÍ",UPPER(TRIM(Datos!W347&amp;""))="SI",UPPER(TRIM(Datos!W347&amp;""))="NO"),IF(ISNUMBER(Datos!W347),AND(OR(W$1005="",Datos!W347&gt;=W$1005),OR(W$1006="",Datos!W347&lt;=W$1006)),FALSE),TRUE))))</f>
        <v>0.0</v>
      </c>
      <c r="X347">
        <f>IF(Datos!X347="",0,IF(AND(X$1008&lt;&gt;"",Datos!X347=X$1008),0,IF(X$1004=0,0,1-CHOOSE(X$1004,IF(ISNUMBER(Datos!X347),AND(OR(X$1005="",Datos!X347&gt;=X$1005),OR(X$1006="",Datos!X347&lt;=X$1006)),FALSE),IF(ISNUMBER(Datos!X347),AND(Datos!X347=INT(Datos!X347),AND(OR(X$1005="",Datos!X347&gt;=X$1005),OR(X$1006="",Datos!X347&lt;=X$1006))),FALSE),OR(ISNUMBER(FIND(";"&amp;UPPER(TRIM(Datos!X347&amp;""))&amp;"=",X$1007)),ISNUMBER(FIND(";"&amp;UPPER(TRIM(Datos!X347&amp;""))&amp;";",X$1007))),OR(UPPER(TRIM(Datos!X347&amp;""))="SÍ",UPPER(TRIM(Datos!X347&amp;""))="SI",UPPER(TRIM(Datos!X347&amp;""))="NO"),IF(ISNUMBER(Datos!X347),AND(OR(X$1005="",Datos!X347&gt;=X$1005),OR(X$1006="",Datos!X347&lt;=X$1006)),FALSE),TRUE))))</f>
        <v>0.0</v>
      </c>
      <c r="Y347">
        <f>IF(Datos!Y347="",0,IF(AND(Y$1008&lt;&gt;"",Datos!Y347=Y$1008),0,IF(Y$1004=0,0,1-CHOOSE(Y$1004,IF(ISNUMBER(Datos!Y347),AND(OR(Y$1005="",Datos!Y347&gt;=Y$1005),OR(Y$1006="",Datos!Y347&lt;=Y$1006)),FALSE),IF(ISNUMBER(Datos!Y347),AND(Datos!Y347=INT(Datos!Y347),AND(OR(Y$1005="",Datos!Y347&gt;=Y$1005),OR(Y$1006="",Datos!Y347&lt;=Y$1006))),FALSE),OR(ISNUMBER(FIND(";"&amp;UPPER(TRIM(Datos!Y347&amp;""))&amp;"=",Y$1007)),ISNUMBER(FIND(";"&amp;UPPER(TRIM(Datos!Y347&amp;""))&amp;";",Y$1007))),OR(UPPER(TRIM(Datos!Y347&amp;""))="SÍ",UPPER(TRIM(Datos!Y347&amp;""))="SI",UPPER(TRIM(Datos!Y347&amp;""))="NO"),IF(ISNUMBER(Datos!Y347),AND(OR(Y$1005="",Datos!Y347&gt;=Y$1005),OR(Y$1006="",Datos!Y347&lt;=Y$1006)),FALSE),TRUE))))</f>
        <v>0.0</v>
      </c>
      <c r="Z347">
        <f>IF(Datos!Z347="",0,IF(AND(Z$1008&lt;&gt;"",Datos!Z347=Z$1008),0,IF(Z$1004=0,0,1-CHOOSE(Z$1004,IF(ISNUMBER(Datos!Z347),AND(OR(Z$1005="",Datos!Z347&gt;=Z$1005),OR(Z$1006="",Datos!Z347&lt;=Z$1006)),FALSE),IF(ISNUMBER(Datos!Z347),AND(Datos!Z347=INT(Datos!Z347),AND(OR(Z$1005="",Datos!Z347&gt;=Z$1005),OR(Z$1006="",Datos!Z347&lt;=Z$1006))),FALSE),OR(ISNUMBER(FIND(";"&amp;UPPER(TRIM(Datos!Z347&amp;""))&amp;"=",Z$1007)),ISNUMBER(FIND(";"&amp;UPPER(TRIM(Datos!Z347&amp;""))&amp;";",Z$1007))),OR(UPPER(TRIM(Datos!Z347&amp;""))="SÍ",UPPER(TRIM(Datos!Z347&amp;""))="SI",UPPER(TRIM(Datos!Z347&amp;""))="NO"),IF(ISNUMBER(Datos!Z347),AND(OR(Z$1005="",Datos!Z347&gt;=Z$1005),OR(Z$1006="",Datos!Z347&lt;=Z$1006)),FALSE),TRUE))))</f>
        <v>0.0</v>
      </c>
      <c r="AA347">
        <f>IF(Datos!AA347="",0,IF(AND(AA$1008&lt;&gt;"",Datos!AA347=AA$1008),0,IF(AA$1004=0,0,1-CHOOSE(AA$1004,IF(ISNUMBER(Datos!AA347),AND(OR(AA$1005="",Datos!AA347&gt;=AA$1005),OR(AA$1006="",Datos!AA347&lt;=AA$1006)),FALSE),IF(ISNUMBER(Datos!AA347),AND(Datos!AA347=INT(Datos!AA347),AND(OR(AA$1005="",Datos!AA347&gt;=AA$1005),OR(AA$1006="",Datos!AA347&lt;=AA$1006))),FALSE),OR(ISNUMBER(FIND(";"&amp;UPPER(TRIM(Datos!AA347&amp;""))&amp;"=",AA$1007)),ISNUMBER(FIND(";"&amp;UPPER(TRIM(Datos!AA347&amp;""))&amp;";",AA$1007))),OR(UPPER(TRIM(Datos!AA347&amp;""))="SÍ",UPPER(TRIM(Datos!AA347&amp;""))="SI",UPPER(TRIM(Datos!AA347&amp;""))="NO"),IF(ISNUMBER(Datos!AA347),AND(OR(AA$1005="",Datos!AA347&gt;=AA$1005),OR(AA$1006="",Datos!AA347&lt;=AA$1006)),FALSE),TRUE))))</f>
        <v>0.0</v>
      </c>
      <c r="AB347">
        <f>IF(Datos!AB347="",0,IF(AND(AB$1008&lt;&gt;"",Datos!AB347=AB$1008),0,IF(AB$1004=0,0,1-CHOOSE(AB$1004,IF(ISNUMBER(Datos!AB347),AND(OR(AB$1005="",Datos!AB347&gt;=AB$1005),OR(AB$1006="",Datos!AB347&lt;=AB$1006)),FALSE),IF(ISNUMBER(Datos!AB347),AND(Datos!AB347=INT(Datos!AB347),AND(OR(AB$1005="",Datos!AB347&gt;=AB$1005),OR(AB$1006="",Datos!AB347&lt;=AB$1006))),FALSE),OR(ISNUMBER(FIND(";"&amp;UPPER(TRIM(Datos!AB347&amp;""))&amp;"=",AB$1007)),ISNUMBER(FIND(";"&amp;UPPER(TRIM(Datos!AB347&amp;""))&amp;";",AB$1007))),OR(UPPER(TRIM(Datos!AB347&amp;""))="SÍ",UPPER(TRIM(Datos!AB347&amp;""))="SI",UPPER(TRIM(Datos!AB347&amp;""))="NO"),IF(ISNUMBER(Datos!AB347),AND(OR(AB$1005="",Datos!AB347&gt;=AB$1005),OR(AB$1006="",Datos!AB347&lt;=AB$1006)),FALSE),TRUE))))</f>
        <v>0.0</v>
      </c>
      <c r="AC347">
        <f>IF(Datos!AC347="",0,IF(AND(AC$1008&lt;&gt;"",Datos!AC347=AC$1008),0,IF(AC$1004=0,0,1-CHOOSE(AC$1004,IF(ISNUMBER(Datos!AC347),AND(OR(AC$1005="",Datos!AC347&gt;=AC$1005),OR(AC$1006="",Datos!AC347&lt;=AC$1006)),FALSE),IF(ISNUMBER(Datos!AC347),AND(Datos!AC347=INT(Datos!AC347),AND(OR(AC$1005="",Datos!AC347&gt;=AC$1005),OR(AC$1006="",Datos!AC347&lt;=AC$1006))),FALSE),OR(ISNUMBER(FIND(";"&amp;UPPER(TRIM(Datos!AC347&amp;""))&amp;"=",AC$1007)),ISNUMBER(FIND(";"&amp;UPPER(TRIM(Datos!AC347&amp;""))&amp;";",AC$1007))),OR(UPPER(TRIM(Datos!AC347&amp;""))="SÍ",UPPER(TRIM(Datos!AC347&amp;""))="SI",UPPER(TRIM(Datos!AC347&amp;""))="NO"),IF(ISNUMBER(Datos!AC347),AND(OR(AC$1005="",Datos!AC347&gt;=AC$1005),OR(AC$1006="",Datos!AC347&lt;=AC$1006)),FALSE),TRUE))))</f>
        <v>0.0</v>
      </c>
      <c r="AD347">
        <f>IF(Datos!AD347="",0,IF(AND(AD$1008&lt;&gt;"",Datos!AD347=AD$1008),0,IF(AD$1004=0,0,1-CHOOSE(AD$1004,IF(ISNUMBER(Datos!AD347),AND(OR(AD$1005="",Datos!AD347&gt;=AD$1005),OR(AD$1006="",Datos!AD347&lt;=AD$1006)),FALSE),IF(ISNUMBER(Datos!AD347),AND(Datos!AD347=INT(Datos!AD347),AND(OR(AD$1005="",Datos!AD347&gt;=AD$1005),OR(AD$1006="",Datos!AD347&lt;=AD$1006))),FALSE),OR(ISNUMBER(FIND(";"&amp;UPPER(TRIM(Datos!AD347&amp;""))&amp;"=",AD$1007)),ISNUMBER(FIND(";"&amp;UPPER(TRIM(Datos!AD347&amp;""))&amp;";",AD$1007))),OR(UPPER(TRIM(Datos!AD347&amp;""))="SÍ",UPPER(TRIM(Datos!AD347&amp;""))="SI",UPPER(TRIM(Datos!AD347&amp;""))="NO"),IF(ISNUMBER(Datos!AD347),AND(OR(AD$1005="",Datos!AD347&gt;=AD$1005),OR(AD$1006="",Datos!AD347&lt;=AD$1006)),FALSE),TRUE))))</f>
        <v>0.0</v>
      </c>
      <c r="AE347">
        <f>IF(Datos!AE347="",0,IF(AND(AE$1008&lt;&gt;"",Datos!AE347=AE$1008),0,IF(AE$1004=0,0,1-CHOOSE(AE$1004,IF(ISNUMBER(Datos!AE347),AND(OR(AE$1005="",Datos!AE347&gt;=AE$1005),OR(AE$1006="",Datos!AE347&lt;=AE$1006)),FALSE),IF(ISNUMBER(Datos!AE347),AND(Datos!AE347=INT(Datos!AE347),AND(OR(AE$1005="",Datos!AE347&gt;=AE$1005),OR(AE$1006="",Datos!AE347&lt;=AE$1006))),FALSE),OR(ISNUMBER(FIND(";"&amp;UPPER(TRIM(Datos!AE347&amp;""))&amp;"=",AE$1007)),ISNUMBER(FIND(";"&amp;UPPER(TRIM(Datos!AE347&amp;""))&amp;";",AE$1007))),OR(UPPER(TRIM(Datos!AE347&amp;""))="SÍ",UPPER(TRIM(Datos!AE347&amp;""))="SI",UPPER(TRIM(Datos!AE347&amp;""))="NO"),IF(ISNUMBER(Datos!AE347),AND(OR(AE$1005="",Datos!AE347&gt;=AE$1005),OR(AE$1006="",Datos!AE347&lt;=AE$1006)),FALSE),TRUE))))</f>
        <v>0.0</v>
      </c>
    </row>
    <row r="348" spans="2:31">
      <c r="B348">
        <f>IF(Datos!B348="",0,IF(AND(B$1008&lt;&gt;"",Datos!B348=B$1008),0,IF(B$1004=0,0,1-CHOOSE(B$1004,IF(ISNUMBER(Datos!B348),AND(OR(B$1005="",Datos!B348&gt;=B$1005),OR(B$1006="",Datos!B348&lt;=B$1006)),FALSE),IF(ISNUMBER(Datos!B348),AND(Datos!B348=INT(Datos!B348),AND(OR(B$1005="",Datos!B348&gt;=B$1005),OR(B$1006="",Datos!B348&lt;=B$1006))),FALSE),OR(ISNUMBER(FIND(";"&amp;UPPER(TRIM(Datos!B348&amp;""))&amp;"=",B$1007)),ISNUMBER(FIND(";"&amp;UPPER(TRIM(Datos!B348&amp;""))&amp;";",B$1007))),OR(UPPER(TRIM(Datos!B348&amp;""))="SÍ",UPPER(TRIM(Datos!B348&amp;""))="SI",UPPER(TRIM(Datos!B348&amp;""))="NO"),IF(ISNUMBER(Datos!B348),AND(OR(B$1005="",Datos!B348&gt;=B$1005),OR(B$1006="",Datos!B348&lt;=B$1006)),FALSE),TRUE))))</f>
        <v>0.0</v>
      </c>
      <c r="C348">
        <f>IF(Datos!C348="",0,IF(AND(C$1008&lt;&gt;"",Datos!C348=C$1008),0,IF(C$1004=0,0,1-CHOOSE(C$1004,IF(ISNUMBER(Datos!C348),AND(OR(C$1005="",Datos!C348&gt;=C$1005),OR(C$1006="",Datos!C348&lt;=C$1006)),FALSE),IF(ISNUMBER(Datos!C348),AND(Datos!C348=INT(Datos!C348),AND(OR(C$1005="",Datos!C348&gt;=C$1005),OR(C$1006="",Datos!C348&lt;=C$1006))),FALSE),OR(ISNUMBER(FIND(";"&amp;UPPER(TRIM(Datos!C348&amp;""))&amp;"=",C$1007)),ISNUMBER(FIND(";"&amp;UPPER(TRIM(Datos!C348&amp;""))&amp;";",C$1007))),OR(UPPER(TRIM(Datos!C348&amp;""))="SÍ",UPPER(TRIM(Datos!C348&amp;""))="SI",UPPER(TRIM(Datos!C348&amp;""))="NO"),IF(ISNUMBER(Datos!C348),AND(OR(C$1005="",Datos!C348&gt;=C$1005),OR(C$1006="",Datos!C348&lt;=C$1006)),FALSE),TRUE))))</f>
        <v>0.0</v>
      </c>
      <c r="D348">
        <f>IF(Datos!D348="",0,IF(AND(D$1008&lt;&gt;"",Datos!D348=D$1008),0,IF(D$1004=0,0,1-CHOOSE(D$1004,IF(ISNUMBER(Datos!D348),AND(OR(D$1005="",Datos!D348&gt;=D$1005),OR(D$1006="",Datos!D348&lt;=D$1006)),FALSE),IF(ISNUMBER(Datos!D348),AND(Datos!D348=INT(Datos!D348),AND(OR(D$1005="",Datos!D348&gt;=D$1005),OR(D$1006="",Datos!D348&lt;=D$1006))),FALSE),OR(ISNUMBER(FIND(";"&amp;UPPER(TRIM(Datos!D348&amp;""))&amp;"=",D$1007)),ISNUMBER(FIND(";"&amp;UPPER(TRIM(Datos!D348&amp;""))&amp;";",D$1007))),OR(UPPER(TRIM(Datos!D348&amp;""))="SÍ",UPPER(TRIM(Datos!D348&amp;""))="SI",UPPER(TRIM(Datos!D348&amp;""))="NO"),IF(ISNUMBER(Datos!D348),AND(OR(D$1005="",Datos!D348&gt;=D$1005),OR(D$1006="",Datos!D348&lt;=D$1006)),FALSE),TRUE))))</f>
        <v>0.0</v>
      </c>
      <c r="E348">
        <f>IF(Datos!E348="",0,IF(AND(E$1008&lt;&gt;"",Datos!E348=E$1008),0,IF(E$1004=0,0,1-CHOOSE(E$1004,IF(ISNUMBER(Datos!E348),AND(OR(E$1005="",Datos!E348&gt;=E$1005),OR(E$1006="",Datos!E348&lt;=E$1006)),FALSE),IF(ISNUMBER(Datos!E348),AND(Datos!E348=INT(Datos!E348),AND(OR(E$1005="",Datos!E348&gt;=E$1005),OR(E$1006="",Datos!E348&lt;=E$1006))),FALSE),OR(ISNUMBER(FIND(";"&amp;UPPER(TRIM(Datos!E348&amp;""))&amp;"=",E$1007)),ISNUMBER(FIND(";"&amp;UPPER(TRIM(Datos!E348&amp;""))&amp;";",E$1007))),OR(UPPER(TRIM(Datos!E348&amp;""))="SÍ",UPPER(TRIM(Datos!E348&amp;""))="SI",UPPER(TRIM(Datos!E348&amp;""))="NO"),IF(ISNUMBER(Datos!E348),AND(OR(E$1005="",Datos!E348&gt;=E$1005),OR(E$1006="",Datos!E348&lt;=E$1006)),FALSE),TRUE))))</f>
        <v>0.0</v>
      </c>
      <c r="F348">
        <f>IF(Datos!F348="",0,IF(AND(F$1008&lt;&gt;"",Datos!F348=F$1008),0,IF(F$1004=0,0,1-CHOOSE(F$1004,IF(ISNUMBER(Datos!F348),AND(OR(F$1005="",Datos!F348&gt;=F$1005),OR(F$1006="",Datos!F348&lt;=F$1006)),FALSE),IF(ISNUMBER(Datos!F348),AND(Datos!F348=INT(Datos!F348),AND(OR(F$1005="",Datos!F348&gt;=F$1005),OR(F$1006="",Datos!F348&lt;=F$1006))),FALSE),OR(ISNUMBER(FIND(";"&amp;UPPER(TRIM(Datos!F348&amp;""))&amp;"=",F$1007)),ISNUMBER(FIND(";"&amp;UPPER(TRIM(Datos!F348&amp;""))&amp;";",F$1007))),OR(UPPER(TRIM(Datos!F348&amp;""))="SÍ",UPPER(TRIM(Datos!F348&amp;""))="SI",UPPER(TRIM(Datos!F348&amp;""))="NO"),IF(ISNUMBER(Datos!F348),AND(OR(F$1005="",Datos!F348&gt;=F$1005),OR(F$1006="",Datos!F348&lt;=F$1006)),FALSE),TRUE))))</f>
        <v>0.0</v>
      </c>
      <c r="G348">
        <f>IF(Datos!G348="",0,IF(AND(G$1008&lt;&gt;"",Datos!G348=G$1008),0,IF(G$1004=0,0,1-CHOOSE(G$1004,IF(ISNUMBER(Datos!G348),AND(OR(G$1005="",Datos!G348&gt;=G$1005),OR(G$1006="",Datos!G348&lt;=G$1006)),FALSE),IF(ISNUMBER(Datos!G348),AND(Datos!G348=INT(Datos!G348),AND(OR(G$1005="",Datos!G348&gt;=G$1005),OR(G$1006="",Datos!G348&lt;=G$1006))),FALSE),OR(ISNUMBER(FIND(";"&amp;UPPER(TRIM(Datos!G348&amp;""))&amp;"=",G$1007)),ISNUMBER(FIND(";"&amp;UPPER(TRIM(Datos!G348&amp;""))&amp;";",G$1007))),OR(UPPER(TRIM(Datos!G348&amp;""))="SÍ",UPPER(TRIM(Datos!G348&amp;""))="SI",UPPER(TRIM(Datos!G348&amp;""))="NO"),IF(ISNUMBER(Datos!G348),AND(OR(G$1005="",Datos!G348&gt;=G$1005),OR(G$1006="",Datos!G348&lt;=G$1006)),FALSE),TRUE))))</f>
        <v>0.0</v>
      </c>
      <c r="H348">
        <f>IF(Datos!H348="",0,IF(AND(H$1008&lt;&gt;"",Datos!H348=H$1008),0,IF(H$1004=0,0,1-CHOOSE(H$1004,IF(ISNUMBER(Datos!H348),AND(OR(H$1005="",Datos!H348&gt;=H$1005),OR(H$1006="",Datos!H348&lt;=H$1006)),FALSE),IF(ISNUMBER(Datos!H348),AND(Datos!H348=INT(Datos!H348),AND(OR(H$1005="",Datos!H348&gt;=H$1005),OR(H$1006="",Datos!H348&lt;=H$1006))),FALSE),OR(ISNUMBER(FIND(";"&amp;UPPER(TRIM(Datos!H348&amp;""))&amp;"=",H$1007)),ISNUMBER(FIND(";"&amp;UPPER(TRIM(Datos!H348&amp;""))&amp;";",H$1007))),OR(UPPER(TRIM(Datos!H348&amp;""))="SÍ",UPPER(TRIM(Datos!H348&amp;""))="SI",UPPER(TRIM(Datos!H348&amp;""))="NO"),IF(ISNUMBER(Datos!H348),AND(OR(H$1005="",Datos!H348&gt;=H$1005),OR(H$1006="",Datos!H348&lt;=H$1006)),FALSE),TRUE))))</f>
        <v>0.0</v>
      </c>
      <c r="I348">
        <f>IF(Datos!I348="",0,IF(AND(I$1008&lt;&gt;"",Datos!I348=I$1008),0,IF(I$1004=0,0,1-CHOOSE(I$1004,IF(ISNUMBER(Datos!I348),AND(OR(I$1005="",Datos!I348&gt;=I$1005),OR(I$1006="",Datos!I348&lt;=I$1006)),FALSE),IF(ISNUMBER(Datos!I348),AND(Datos!I348=INT(Datos!I348),AND(OR(I$1005="",Datos!I348&gt;=I$1005),OR(I$1006="",Datos!I348&lt;=I$1006))),FALSE),OR(ISNUMBER(FIND(";"&amp;UPPER(TRIM(Datos!I348&amp;""))&amp;"=",I$1007)),ISNUMBER(FIND(";"&amp;UPPER(TRIM(Datos!I348&amp;""))&amp;";",I$1007))),OR(UPPER(TRIM(Datos!I348&amp;""))="SÍ",UPPER(TRIM(Datos!I348&amp;""))="SI",UPPER(TRIM(Datos!I348&amp;""))="NO"),IF(ISNUMBER(Datos!I348),AND(OR(I$1005="",Datos!I348&gt;=I$1005),OR(I$1006="",Datos!I348&lt;=I$1006)),FALSE),TRUE))))</f>
        <v>0.0</v>
      </c>
      <c r="J348">
        <f>IF(Datos!J348="",0,IF(AND(J$1008&lt;&gt;"",Datos!J348=J$1008),0,IF(J$1004=0,0,1-CHOOSE(J$1004,IF(ISNUMBER(Datos!J348),AND(OR(J$1005="",Datos!J348&gt;=J$1005),OR(J$1006="",Datos!J348&lt;=J$1006)),FALSE),IF(ISNUMBER(Datos!J348),AND(Datos!J348=INT(Datos!J348),AND(OR(J$1005="",Datos!J348&gt;=J$1005),OR(J$1006="",Datos!J348&lt;=J$1006))),FALSE),OR(ISNUMBER(FIND(";"&amp;UPPER(TRIM(Datos!J348&amp;""))&amp;"=",J$1007)),ISNUMBER(FIND(";"&amp;UPPER(TRIM(Datos!J348&amp;""))&amp;";",J$1007))),OR(UPPER(TRIM(Datos!J348&amp;""))="SÍ",UPPER(TRIM(Datos!J348&amp;""))="SI",UPPER(TRIM(Datos!J348&amp;""))="NO"),IF(ISNUMBER(Datos!J348),AND(OR(J$1005="",Datos!J348&gt;=J$1005),OR(J$1006="",Datos!J348&lt;=J$1006)),FALSE),TRUE))))</f>
        <v>0.0</v>
      </c>
      <c r="K348">
        <f>IF(Datos!K348="",0,IF(AND(K$1008&lt;&gt;"",Datos!K348=K$1008),0,IF(K$1004=0,0,1-CHOOSE(K$1004,IF(ISNUMBER(Datos!K348),AND(OR(K$1005="",Datos!K348&gt;=K$1005),OR(K$1006="",Datos!K348&lt;=K$1006)),FALSE),IF(ISNUMBER(Datos!K348),AND(Datos!K348=INT(Datos!K348),AND(OR(K$1005="",Datos!K348&gt;=K$1005),OR(K$1006="",Datos!K348&lt;=K$1006))),FALSE),OR(ISNUMBER(FIND(";"&amp;UPPER(TRIM(Datos!K348&amp;""))&amp;"=",K$1007)),ISNUMBER(FIND(";"&amp;UPPER(TRIM(Datos!K348&amp;""))&amp;";",K$1007))),OR(UPPER(TRIM(Datos!K348&amp;""))="SÍ",UPPER(TRIM(Datos!K348&amp;""))="SI",UPPER(TRIM(Datos!K348&amp;""))="NO"),IF(ISNUMBER(Datos!K348),AND(OR(K$1005="",Datos!K348&gt;=K$1005),OR(K$1006="",Datos!K348&lt;=K$1006)),FALSE),TRUE))))</f>
        <v>0.0</v>
      </c>
      <c r="L348">
        <f>IF(Datos!L348="",0,IF(AND(L$1008&lt;&gt;"",Datos!L348=L$1008),0,IF(L$1004=0,0,1-CHOOSE(L$1004,IF(ISNUMBER(Datos!L348),AND(OR(L$1005="",Datos!L348&gt;=L$1005),OR(L$1006="",Datos!L348&lt;=L$1006)),FALSE),IF(ISNUMBER(Datos!L348),AND(Datos!L348=INT(Datos!L348),AND(OR(L$1005="",Datos!L348&gt;=L$1005),OR(L$1006="",Datos!L348&lt;=L$1006))),FALSE),OR(ISNUMBER(FIND(";"&amp;UPPER(TRIM(Datos!L348&amp;""))&amp;"=",L$1007)),ISNUMBER(FIND(";"&amp;UPPER(TRIM(Datos!L348&amp;""))&amp;";",L$1007))),OR(UPPER(TRIM(Datos!L348&amp;""))="SÍ",UPPER(TRIM(Datos!L348&amp;""))="SI",UPPER(TRIM(Datos!L348&amp;""))="NO"),IF(ISNUMBER(Datos!L348),AND(OR(L$1005="",Datos!L348&gt;=L$1005),OR(L$1006="",Datos!L348&lt;=L$1006)),FALSE),TRUE))))</f>
        <v>0.0</v>
      </c>
      <c r="M348">
        <f>IF(Datos!M348="",0,IF(AND(M$1008&lt;&gt;"",Datos!M348=M$1008),0,IF(M$1004=0,0,1-CHOOSE(M$1004,IF(ISNUMBER(Datos!M348),AND(OR(M$1005="",Datos!M348&gt;=M$1005),OR(M$1006="",Datos!M348&lt;=M$1006)),FALSE),IF(ISNUMBER(Datos!M348),AND(Datos!M348=INT(Datos!M348),AND(OR(M$1005="",Datos!M348&gt;=M$1005),OR(M$1006="",Datos!M348&lt;=M$1006))),FALSE),OR(ISNUMBER(FIND(";"&amp;UPPER(TRIM(Datos!M348&amp;""))&amp;"=",M$1007)),ISNUMBER(FIND(";"&amp;UPPER(TRIM(Datos!M348&amp;""))&amp;";",M$1007))),OR(UPPER(TRIM(Datos!M348&amp;""))="SÍ",UPPER(TRIM(Datos!M348&amp;""))="SI",UPPER(TRIM(Datos!M348&amp;""))="NO"),IF(ISNUMBER(Datos!M348),AND(OR(M$1005="",Datos!M348&gt;=M$1005),OR(M$1006="",Datos!M348&lt;=M$1006)),FALSE),TRUE))))</f>
        <v>0.0</v>
      </c>
      <c r="N348">
        <f>IF(Datos!N348="",0,IF(AND(N$1008&lt;&gt;"",Datos!N348=N$1008),0,IF(N$1004=0,0,1-CHOOSE(N$1004,IF(ISNUMBER(Datos!N348),AND(OR(N$1005="",Datos!N348&gt;=N$1005),OR(N$1006="",Datos!N348&lt;=N$1006)),FALSE),IF(ISNUMBER(Datos!N348),AND(Datos!N348=INT(Datos!N348),AND(OR(N$1005="",Datos!N348&gt;=N$1005),OR(N$1006="",Datos!N348&lt;=N$1006))),FALSE),OR(ISNUMBER(FIND(";"&amp;UPPER(TRIM(Datos!N348&amp;""))&amp;"=",N$1007)),ISNUMBER(FIND(";"&amp;UPPER(TRIM(Datos!N348&amp;""))&amp;";",N$1007))),OR(UPPER(TRIM(Datos!N348&amp;""))="SÍ",UPPER(TRIM(Datos!N348&amp;""))="SI",UPPER(TRIM(Datos!N348&amp;""))="NO"),IF(ISNUMBER(Datos!N348),AND(OR(N$1005="",Datos!N348&gt;=N$1005),OR(N$1006="",Datos!N348&lt;=N$1006)),FALSE),TRUE))))</f>
        <v>0.0</v>
      </c>
      <c r="O348">
        <f>IF(Datos!O348="",0,IF(AND(O$1008&lt;&gt;"",Datos!O348=O$1008),0,IF(O$1004=0,0,1-CHOOSE(O$1004,IF(ISNUMBER(Datos!O348),AND(OR(O$1005="",Datos!O348&gt;=O$1005),OR(O$1006="",Datos!O348&lt;=O$1006)),FALSE),IF(ISNUMBER(Datos!O348),AND(Datos!O348=INT(Datos!O348),AND(OR(O$1005="",Datos!O348&gt;=O$1005),OR(O$1006="",Datos!O348&lt;=O$1006))),FALSE),OR(ISNUMBER(FIND(";"&amp;UPPER(TRIM(Datos!O348&amp;""))&amp;"=",O$1007)),ISNUMBER(FIND(";"&amp;UPPER(TRIM(Datos!O348&amp;""))&amp;";",O$1007))),OR(UPPER(TRIM(Datos!O348&amp;""))="SÍ",UPPER(TRIM(Datos!O348&amp;""))="SI",UPPER(TRIM(Datos!O348&amp;""))="NO"),IF(ISNUMBER(Datos!O348),AND(OR(O$1005="",Datos!O348&gt;=O$1005),OR(O$1006="",Datos!O348&lt;=O$1006)),FALSE),TRUE))))</f>
        <v>0.0</v>
      </c>
      <c r="P348">
        <f>IF(Datos!P348="",0,IF(AND(P$1008&lt;&gt;"",Datos!P348=P$1008),0,IF(P$1004=0,0,1-CHOOSE(P$1004,IF(ISNUMBER(Datos!P348),AND(OR(P$1005="",Datos!P348&gt;=P$1005),OR(P$1006="",Datos!P348&lt;=P$1006)),FALSE),IF(ISNUMBER(Datos!P348),AND(Datos!P348=INT(Datos!P348),AND(OR(P$1005="",Datos!P348&gt;=P$1005),OR(P$1006="",Datos!P348&lt;=P$1006))),FALSE),OR(ISNUMBER(FIND(";"&amp;UPPER(TRIM(Datos!P348&amp;""))&amp;"=",P$1007)),ISNUMBER(FIND(";"&amp;UPPER(TRIM(Datos!P348&amp;""))&amp;";",P$1007))),OR(UPPER(TRIM(Datos!P348&amp;""))="SÍ",UPPER(TRIM(Datos!P348&amp;""))="SI",UPPER(TRIM(Datos!P348&amp;""))="NO"),IF(ISNUMBER(Datos!P348),AND(OR(P$1005="",Datos!P348&gt;=P$1005),OR(P$1006="",Datos!P348&lt;=P$1006)),FALSE),TRUE))))</f>
        <v>0.0</v>
      </c>
      <c r="Q348">
        <f>IF(Datos!Q348="",0,IF(AND(Q$1008&lt;&gt;"",Datos!Q348=Q$1008),0,IF(Q$1004=0,0,1-CHOOSE(Q$1004,IF(ISNUMBER(Datos!Q348),AND(OR(Q$1005="",Datos!Q348&gt;=Q$1005),OR(Q$1006="",Datos!Q348&lt;=Q$1006)),FALSE),IF(ISNUMBER(Datos!Q348),AND(Datos!Q348=INT(Datos!Q348),AND(OR(Q$1005="",Datos!Q348&gt;=Q$1005),OR(Q$1006="",Datos!Q348&lt;=Q$1006))),FALSE),OR(ISNUMBER(FIND(";"&amp;UPPER(TRIM(Datos!Q348&amp;""))&amp;"=",Q$1007)),ISNUMBER(FIND(";"&amp;UPPER(TRIM(Datos!Q348&amp;""))&amp;";",Q$1007))),OR(UPPER(TRIM(Datos!Q348&amp;""))="SÍ",UPPER(TRIM(Datos!Q348&amp;""))="SI",UPPER(TRIM(Datos!Q348&amp;""))="NO"),IF(ISNUMBER(Datos!Q348),AND(OR(Q$1005="",Datos!Q348&gt;=Q$1005),OR(Q$1006="",Datos!Q348&lt;=Q$1006)),FALSE),TRUE))))</f>
        <v>0.0</v>
      </c>
      <c r="R348">
        <f>IF(Datos!R348="",0,IF(AND(R$1008&lt;&gt;"",Datos!R348=R$1008),0,IF(R$1004=0,0,1-CHOOSE(R$1004,IF(ISNUMBER(Datos!R348),AND(OR(R$1005="",Datos!R348&gt;=R$1005),OR(R$1006="",Datos!R348&lt;=R$1006)),FALSE),IF(ISNUMBER(Datos!R348),AND(Datos!R348=INT(Datos!R348),AND(OR(R$1005="",Datos!R348&gt;=R$1005),OR(R$1006="",Datos!R348&lt;=R$1006))),FALSE),OR(ISNUMBER(FIND(";"&amp;UPPER(TRIM(Datos!R348&amp;""))&amp;"=",R$1007)),ISNUMBER(FIND(";"&amp;UPPER(TRIM(Datos!R348&amp;""))&amp;";",R$1007))),OR(UPPER(TRIM(Datos!R348&amp;""))="SÍ",UPPER(TRIM(Datos!R348&amp;""))="SI",UPPER(TRIM(Datos!R348&amp;""))="NO"),IF(ISNUMBER(Datos!R348),AND(OR(R$1005="",Datos!R348&gt;=R$1005),OR(R$1006="",Datos!R348&lt;=R$1006)),FALSE),TRUE))))</f>
        <v>0.0</v>
      </c>
      <c r="S348">
        <f>IF(Datos!S348="",0,IF(AND(S$1008&lt;&gt;"",Datos!S348=S$1008),0,IF(S$1004=0,0,1-CHOOSE(S$1004,IF(ISNUMBER(Datos!S348),AND(OR(S$1005="",Datos!S348&gt;=S$1005),OR(S$1006="",Datos!S348&lt;=S$1006)),FALSE),IF(ISNUMBER(Datos!S348),AND(Datos!S348=INT(Datos!S348),AND(OR(S$1005="",Datos!S348&gt;=S$1005),OR(S$1006="",Datos!S348&lt;=S$1006))),FALSE),OR(ISNUMBER(FIND(";"&amp;UPPER(TRIM(Datos!S348&amp;""))&amp;"=",S$1007)),ISNUMBER(FIND(";"&amp;UPPER(TRIM(Datos!S348&amp;""))&amp;";",S$1007))),OR(UPPER(TRIM(Datos!S348&amp;""))="SÍ",UPPER(TRIM(Datos!S348&amp;""))="SI",UPPER(TRIM(Datos!S348&amp;""))="NO"),IF(ISNUMBER(Datos!S348),AND(OR(S$1005="",Datos!S348&gt;=S$1005),OR(S$1006="",Datos!S348&lt;=S$1006)),FALSE),TRUE))))</f>
        <v>0.0</v>
      </c>
      <c r="T348">
        <f>IF(Datos!T348="",0,IF(AND(T$1008&lt;&gt;"",Datos!T348=T$1008),0,IF(T$1004=0,0,1-CHOOSE(T$1004,IF(ISNUMBER(Datos!T348),AND(OR(T$1005="",Datos!T348&gt;=T$1005),OR(T$1006="",Datos!T348&lt;=T$1006)),FALSE),IF(ISNUMBER(Datos!T348),AND(Datos!T348=INT(Datos!T348),AND(OR(T$1005="",Datos!T348&gt;=T$1005),OR(T$1006="",Datos!T348&lt;=T$1006))),FALSE),OR(ISNUMBER(FIND(";"&amp;UPPER(TRIM(Datos!T348&amp;""))&amp;"=",T$1007)),ISNUMBER(FIND(";"&amp;UPPER(TRIM(Datos!T348&amp;""))&amp;";",T$1007))),OR(UPPER(TRIM(Datos!T348&amp;""))="SÍ",UPPER(TRIM(Datos!T348&amp;""))="SI",UPPER(TRIM(Datos!T348&amp;""))="NO"),IF(ISNUMBER(Datos!T348),AND(OR(T$1005="",Datos!T348&gt;=T$1005),OR(T$1006="",Datos!T348&lt;=T$1006)),FALSE),TRUE))))</f>
        <v>0.0</v>
      </c>
      <c r="U348">
        <f>IF(Datos!U348="",0,IF(AND(U$1008&lt;&gt;"",Datos!U348=U$1008),0,IF(U$1004=0,0,1-CHOOSE(U$1004,IF(ISNUMBER(Datos!U348),AND(OR(U$1005="",Datos!U348&gt;=U$1005),OR(U$1006="",Datos!U348&lt;=U$1006)),FALSE),IF(ISNUMBER(Datos!U348),AND(Datos!U348=INT(Datos!U348),AND(OR(U$1005="",Datos!U348&gt;=U$1005),OR(U$1006="",Datos!U348&lt;=U$1006))),FALSE),OR(ISNUMBER(FIND(";"&amp;UPPER(TRIM(Datos!U348&amp;""))&amp;"=",U$1007)),ISNUMBER(FIND(";"&amp;UPPER(TRIM(Datos!U348&amp;""))&amp;";",U$1007))),OR(UPPER(TRIM(Datos!U348&amp;""))="SÍ",UPPER(TRIM(Datos!U348&amp;""))="SI",UPPER(TRIM(Datos!U348&amp;""))="NO"),IF(ISNUMBER(Datos!U348),AND(OR(U$1005="",Datos!U348&gt;=U$1005),OR(U$1006="",Datos!U348&lt;=U$1006)),FALSE),TRUE))))</f>
        <v>0.0</v>
      </c>
      <c r="V348">
        <f>IF(Datos!V348="",0,IF(AND(V$1008&lt;&gt;"",Datos!V348=V$1008),0,IF(V$1004=0,0,1-CHOOSE(V$1004,IF(ISNUMBER(Datos!V348),AND(OR(V$1005="",Datos!V348&gt;=V$1005),OR(V$1006="",Datos!V348&lt;=V$1006)),FALSE),IF(ISNUMBER(Datos!V348),AND(Datos!V348=INT(Datos!V348),AND(OR(V$1005="",Datos!V348&gt;=V$1005),OR(V$1006="",Datos!V348&lt;=V$1006))),FALSE),OR(ISNUMBER(FIND(";"&amp;UPPER(TRIM(Datos!V348&amp;""))&amp;"=",V$1007)),ISNUMBER(FIND(";"&amp;UPPER(TRIM(Datos!V348&amp;""))&amp;";",V$1007))),OR(UPPER(TRIM(Datos!V348&amp;""))="SÍ",UPPER(TRIM(Datos!V348&amp;""))="SI",UPPER(TRIM(Datos!V348&amp;""))="NO"),IF(ISNUMBER(Datos!V348),AND(OR(V$1005="",Datos!V348&gt;=V$1005),OR(V$1006="",Datos!V348&lt;=V$1006)),FALSE),TRUE))))</f>
        <v>0.0</v>
      </c>
      <c r="W348">
        <f>IF(Datos!W348="",0,IF(AND(W$1008&lt;&gt;"",Datos!W348=W$1008),0,IF(W$1004=0,0,1-CHOOSE(W$1004,IF(ISNUMBER(Datos!W348),AND(OR(W$1005="",Datos!W348&gt;=W$1005),OR(W$1006="",Datos!W348&lt;=W$1006)),FALSE),IF(ISNUMBER(Datos!W348),AND(Datos!W348=INT(Datos!W348),AND(OR(W$1005="",Datos!W348&gt;=W$1005),OR(W$1006="",Datos!W348&lt;=W$1006))),FALSE),OR(ISNUMBER(FIND(";"&amp;UPPER(TRIM(Datos!W348&amp;""))&amp;"=",W$1007)),ISNUMBER(FIND(";"&amp;UPPER(TRIM(Datos!W348&amp;""))&amp;";",W$1007))),OR(UPPER(TRIM(Datos!W348&amp;""))="SÍ",UPPER(TRIM(Datos!W348&amp;""))="SI",UPPER(TRIM(Datos!W348&amp;""))="NO"),IF(ISNUMBER(Datos!W348),AND(OR(W$1005="",Datos!W348&gt;=W$1005),OR(W$1006="",Datos!W348&lt;=W$1006)),FALSE),TRUE))))</f>
        <v>0.0</v>
      </c>
      <c r="X348">
        <f>IF(Datos!X348="",0,IF(AND(X$1008&lt;&gt;"",Datos!X348=X$1008),0,IF(X$1004=0,0,1-CHOOSE(X$1004,IF(ISNUMBER(Datos!X348),AND(OR(X$1005="",Datos!X348&gt;=X$1005),OR(X$1006="",Datos!X348&lt;=X$1006)),FALSE),IF(ISNUMBER(Datos!X348),AND(Datos!X348=INT(Datos!X348),AND(OR(X$1005="",Datos!X348&gt;=X$1005),OR(X$1006="",Datos!X348&lt;=X$1006))),FALSE),OR(ISNUMBER(FIND(";"&amp;UPPER(TRIM(Datos!X348&amp;""))&amp;"=",X$1007)),ISNUMBER(FIND(";"&amp;UPPER(TRIM(Datos!X348&amp;""))&amp;";",X$1007))),OR(UPPER(TRIM(Datos!X348&amp;""))="SÍ",UPPER(TRIM(Datos!X348&amp;""))="SI",UPPER(TRIM(Datos!X348&amp;""))="NO"),IF(ISNUMBER(Datos!X348),AND(OR(X$1005="",Datos!X348&gt;=X$1005),OR(X$1006="",Datos!X348&lt;=X$1006)),FALSE),TRUE))))</f>
        <v>0.0</v>
      </c>
      <c r="Y348">
        <f>IF(Datos!Y348="",0,IF(AND(Y$1008&lt;&gt;"",Datos!Y348=Y$1008),0,IF(Y$1004=0,0,1-CHOOSE(Y$1004,IF(ISNUMBER(Datos!Y348),AND(OR(Y$1005="",Datos!Y348&gt;=Y$1005),OR(Y$1006="",Datos!Y348&lt;=Y$1006)),FALSE),IF(ISNUMBER(Datos!Y348),AND(Datos!Y348=INT(Datos!Y348),AND(OR(Y$1005="",Datos!Y348&gt;=Y$1005),OR(Y$1006="",Datos!Y348&lt;=Y$1006))),FALSE),OR(ISNUMBER(FIND(";"&amp;UPPER(TRIM(Datos!Y348&amp;""))&amp;"=",Y$1007)),ISNUMBER(FIND(";"&amp;UPPER(TRIM(Datos!Y348&amp;""))&amp;";",Y$1007))),OR(UPPER(TRIM(Datos!Y348&amp;""))="SÍ",UPPER(TRIM(Datos!Y348&amp;""))="SI",UPPER(TRIM(Datos!Y348&amp;""))="NO"),IF(ISNUMBER(Datos!Y348),AND(OR(Y$1005="",Datos!Y348&gt;=Y$1005),OR(Y$1006="",Datos!Y348&lt;=Y$1006)),FALSE),TRUE))))</f>
        <v>0.0</v>
      </c>
      <c r="Z348">
        <f>IF(Datos!Z348="",0,IF(AND(Z$1008&lt;&gt;"",Datos!Z348=Z$1008),0,IF(Z$1004=0,0,1-CHOOSE(Z$1004,IF(ISNUMBER(Datos!Z348),AND(OR(Z$1005="",Datos!Z348&gt;=Z$1005),OR(Z$1006="",Datos!Z348&lt;=Z$1006)),FALSE),IF(ISNUMBER(Datos!Z348),AND(Datos!Z348=INT(Datos!Z348),AND(OR(Z$1005="",Datos!Z348&gt;=Z$1005),OR(Z$1006="",Datos!Z348&lt;=Z$1006))),FALSE),OR(ISNUMBER(FIND(";"&amp;UPPER(TRIM(Datos!Z348&amp;""))&amp;"=",Z$1007)),ISNUMBER(FIND(";"&amp;UPPER(TRIM(Datos!Z348&amp;""))&amp;";",Z$1007))),OR(UPPER(TRIM(Datos!Z348&amp;""))="SÍ",UPPER(TRIM(Datos!Z348&amp;""))="SI",UPPER(TRIM(Datos!Z348&amp;""))="NO"),IF(ISNUMBER(Datos!Z348),AND(OR(Z$1005="",Datos!Z348&gt;=Z$1005),OR(Z$1006="",Datos!Z348&lt;=Z$1006)),FALSE),TRUE))))</f>
        <v>0.0</v>
      </c>
      <c r="AA348">
        <f>IF(Datos!AA348="",0,IF(AND(AA$1008&lt;&gt;"",Datos!AA348=AA$1008),0,IF(AA$1004=0,0,1-CHOOSE(AA$1004,IF(ISNUMBER(Datos!AA348),AND(OR(AA$1005="",Datos!AA348&gt;=AA$1005),OR(AA$1006="",Datos!AA348&lt;=AA$1006)),FALSE),IF(ISNUMBER(Datos!AA348),AND(Datos!AA348=INT(Datos!AA348),AND(OR(AA$1005="",Datos!AA348&gt;=AA$1005),OR(AA$1006="",Datos!AA348&lt;=AA$1006))),FALSE),OR(ISNUMBER(FIND(";"&amp;UPPER(TRIM(Datos!AA348&amp;""))&amp;"=",AA$1007)),ISNUMBER(FIND(";"&amp;UPPER(TRIM(Datos!AA348&amp;""))&amp;";",AA$1007))),OR(UPPER(TRIM(Datos!AA348&amp;""))="SÍ",UPPER(TRIM(Datos!AA348&amp;""))="SI",UPPER(TRIM(Datos!AA348&amp;""))="NO"),IF(ISNUMBER(Datos!AA348),AND(OR(AA$1005="",Datos!AA348&gt;=AA$1005),OR(AA$1006="",Datos!AA348&lt;=AA$1006)),FALSE),TRUE))))</f>
        <v>0.0</v>
      </c>
      <c r="AB348">
        <f>IF(Datos!AB348="",0,IF(AND(AB$1008&lt;&gt;"",Datos!AB348=AB$1008),0,IF(AB$1004=0,0,1-CHOOSE(AB$1004,IF(ISNUMBER(Datos!AB348),AND(OR(AB$1005="",Datos!AB348&gt;=AB$1005),OR(AB$1006="",Datos!AB348&lt;=AB$1006)),FALSE),IF(ISNUMBER(Datos!AB348),AND(Datos!AB348=INT(Datos!AB348),AND(OR(AB$1005="",Datos!AB348&gt;=AB$1005),OR(AB$1006="",Datos!AB348&lt;=AB$1006))),FALSE),OR(ISNUMBER(FIND(";"&amp;UPPER(TRIM(Datos!AB348&amp;""))&amp;"=",AB$1007)),ISNUMBER(FIND(";"&amp;UPPER(TRIM(Datos!AB348&amp;""))&amp;";",AB$1007))),OR(UPPER(TRIM(Datos!AB348&amp;""))="SÍ",UPPER(TRIM(Datos!AB348&amp;""))="SI",UPPER(TRIM(Datos!AB348&amp;""))="NO"),IF(ISNUMBER(Datos!AB348),AND(OR(AB$1005="",Datos!AB348&gt;=AB$1005),OR(AB$1006="",Datos!AB348&lt;=AB$1006)),FALSE),TRUE))))</f>
        <v>0.0</v>
      </c>
      <c r="AC348">
        <f>IF(Datos!AC348="",0,IF(AND(AC$1008&lt;&gt;"",Datos!AC348=AC$1008),0,IF(AC$1004=0,0,1-CHOOSE(AC$1004,IF(ISNUMBER(Datos!AC348),AND(OR(AC$1005="",Datos!AC348&gt;=AC$1005),OR(AC$1006="",Datos!AC348&lt;=AC$1006)),FALSE),IF(ISNUMBER(Datos!AC348),AND(Datos!AC348=INT(Datos!AC348),AND(OR(AC$1005="",Datos!AC348&gt;=AC$1005),OR(AC$1006="",Datos!AC348&lt;=AC$1006))),FALSE),OR(ISNUMBER(FIND(";"&amp;UPPER(TRIM(Datos!AC348&amp;""))&amp;"=",AC$1007)),ISNUMBER(FIND(";"&amp;UPPER(TRIM(Datos!AC348&amp;""))&amp;";",AC$1007))),OR(UPPER(TRIM(Datos!AC348&amp;""))="SÍ",UPPER(TRIM(Datos!AC348&amp;""))="SI",UPPER(TRIM(Datos!AC348&amp;""))="NO"),IF(ISNUMBER(Datos!AC348),AND(OR(AC$1005="",Datos!AC348&gt;=AC$1005),OR(AC$1006="",Datos!AC348&lt;=AC$1006)),FALSE),TRUE))))</f>
        <v>0.0</v>
      </c>
      <c r="AD348">
        <f>IF(Datos!AD348="",0,IF(AND(AD$1008&lt;&gt;"",Datos!AD348=AD$1008),0,IF(AD$1004=0,0,1-CHOOSE(AD$1004,IF(ISNUMBER(Datos!AD348),AND(OR(AD$1005="",Datos!AD348&gt;=AD$1005),OR(AD$1006="",Datos!AD348&lt;=AD$1006)),FALSE),IF(ISNUMBER(Datos!AD348),AND(Datos!AD348=INT(Datos!AD348),AND(OR(AD$1005="",Datos!AD348&gt;=AD$1005),OR(AD$1006="",Datos!AD348&lt;=AD$1006))),FALSE),OR(ISNUMBER(FIND(";"&amp;UPPER(TRIM(Datos!AD348&amp;""))&amp;"=",AD$1007)),ISNUMBER(FIND(";"&amp;UPPER(TRIM(Datos!AD348&amp;""))&amp;";",AD$1007))),OR(UPPER(TRIM(Datos!AD348&amp;""))="SÍ",UPPER(TRIM(Datos!AD348&amp;""))="SI",UPPER(TRIM(Datos!AD348&amp;""))="NO"),IF(ISNUMBER(Datos!AD348),AND(OR(AD$1005="",Datos!AD348&gt;=AD$1005),OR(AD$1006="",Datos!AD348&lt;=AD$1006)),FALSE),TRUE))))</f>
        <v>0.0</v>
      </c>
      <c r="AE348">
        <f>IF(Datos!AE348="",0,IF(AND(AE$1008&lt;&gt;"",Datos!AE348=AE$1008),0,IF(AE$1004=0,0,1-CHOOSE(AE$1004,IF(ISNUMBER(Datos!AE348),AND(OR(AE$1005="",Datos!AE348&gt;=AE$1005),OR(AE$1006="",Datos!AE348&lt;=AE$1006)),FALSE),IF(ISNUMBER(Datos!AE348),AND(Datos!AE348=INT(Datos!AE348),AND(OR(AE$1005="",Datos!AE348&gt;=AE$1005),OR(AE$1006="",Datos!AE348&lt;=AE$1006))),FALSE),OR(ISNUMBER(FIND(";"&amp;UPPER(TRIM(Datos!AE348&amp;""))&amp;"=",AE$1007)),ISNUMBER(FIND(";"&amp;UPPER(TRIM(Datos!AE348&amp;""))&amp;";",AE$1007))),OR(UPPER(TRIM(Datos!AE348&amp;""))="SÍ",UPPER(TRIM(Datos!AE348&amp;""))="SI",UPPER(TRIM(Datos!AE348&amp;""))="NO"),IF(ISNUMBER(Datos!AE348),AND(OR(AE$1005="",Datos!AE348&gt;=AE$1005),OR(AE$1006="",Datos!AE348&lt;=AE$1006)),FALSE),TRUE))))</f>
        <v>0.0</v>
      </c>
    </row>
    <row r="349" spans="2:31">
      <c r="B349">
        <f>IF(Datos!B349="",0,IF(AND(B$1008&lt;&gt;"",Datos!B349=B$1008),0,IF(B$1004=0,0,1-CHOOSE(B$1004,IF(ISNUMBER(Datos!B349),AND(OR(B$1005="",Datos!B349&gt;=B$1005),OR(B$1006="",Datos!B349&lt;=B$1006)),FALSE),IF(ISNUMBER(Datos!B349),AND(Datos!B349=INT(Datos!B349),AND(OR(B$1005="",Datos!B349&gt;=B$1005),OR(B$1006="",Datos!B349&lt;=B$1006))),FALSE),OR(ISNUMBER(FIND(";"&amp;UPPER(TRIM(Datos!B349&amp;""))&amp;"=",B$1007)),ISNUMBER(FIND(";"&amp;UPPER(TRIM(Datos!B349&amp;""))&amp;";",B$1007))),OR(UPPER(TRIM(Datos!B349&amp;""))="SÍ",UPPER(TRIM(Datos!B349&amp;""))="SI",UPPER(TRIM(Datos!B349&amp;""))="NO"),IF(ISNUMBER(Datos!B349),AND(OR(B$1005="",Datos!B349&gt;=B$1005),OR(B$1006="",Datos!B349&lt;=B$1006)),FALSE),TRUE))))</f>
        <v>0.0</v>
      </c>
      <c r="C349">
        <f>IF(Datos!C349="",0,IF(AND(C$1008&lt;&gt;"",Datos!C349=C$1008),0,IF(C$1004=0,0,1-CHOOSE(C$1004,IF(ISNUMBER(Datos!C349),AND(OR(C$1005="",Datos!C349&gt;=C$1005),OR(C$1006="",Datos!C349&lt;=C$1006)),FALSE),IF(ISNUMBER(Datos!C349),AND(Datos!C349=INT(Datos!C349),AND(OR(C$1005="",Datos!C349&gt;=C$1005),OR(C$1006="",Datos!C349&lt;=C$1006))),FALSE),OR(ISNUMBER(FIND(";"&amp;UPPER(TRIM(Datos!C349&amp;""))&amp;"=",C$1007)),ISNUMBER(FIND(";"&amp;UPPER(TRIM(Datos!C349&amp;""))&amp;";",C$1007))),OR(UPPER(TRIM(Datos!C349&amp;""))="SÍ",UPPER(TRIM(Datos!C349&amp;""))="SI",UPPER(TRIM(Datos!C349&amp;""))="NO"),IF(ISNUMBER(Datos!C349),AND(OR(C$1005="",Datos!C349&gt;=C$1005),OR(C$1006="",Datos!C349&lt;=C$1006)),FALSE),TRUE))))</f>
        <v>0.0</v>
      </c>
      <c r="D349">
        <f>IF(Datos!D349="",0,IF(AND(D$1008&lt;&gt;"",Datos!D349=D$1008),0,IF(D$1004=0,0,1-CHOOSE(D$1004,IF(ISNUMBER(Datos!D349),AND(OR(D$1005="",Datos!D349&gt;=D$1005),OR(D$1006="",Datos!D349&lt;=D$1006)),FALSE),IF(ISNUMBER(Datos!D349),AND(Datos!D349=INT(Datos!D349),AND(OR(D$1005="",Datos!D349&gt;=D$1005),OR(D$1006="",Datos!D349&lt;=D$1006))),FALSE),OR(ISNUMBER(FIND(";"&amp;UPPER(TRIM(Datos!D349&amp;""))&amp;"=",D$1007)),ISNUMBER(FIND(";"&amp;UPPER(TRIM(Datos!D349&amp;""))&amp;";",D$1007))),OR(UPPER(TRIM(Datos!D349&amp;""))="SÍ",UPPER(TRIM(Datos!D349&amp;""))="SI",UPPER(TRIM(Datos!D349&amp;""))="NO"),IF(ISNUMBER(Datos!D349),AND(OR(D$1005="",Datos!D349&gt;=D$1005),OR(D$1006="",Datos!D349&lt;=D$1006)),FALSE),TRUE))))</f>
        <v>0.0</v>
      </c>
      <c r="E349">
        <f>IF(Datos!E349="",0,IF(AND(E$1008&lt;&gt;"",Datos!E349=E$1008),0,IF(E$1004=0,0,1-CHOOSE(E$1004,IF(ISNUMBER(Datos!E349),AND(OR(E$1005="",Datos!E349&gt;=E$1005),OR(E$1006="",Datos!E349&lt;=E$1006)),FALSE),IF(ISNUMBER(Datos!E349),AND(Datos!E349=INT(Datos!E349),AND(OR(E$1005="",Datos!E349&gt;=E$1005),OR(E$1006="",Datos!E349&lt;=E$1006))),FALSE),OR(ISNUMBER(FIND(";"&amp;UPPER(TRIM(Datos!E349&amp;""))&amp;"=",E$1007)),ISNUMBER(FIND(";"&amp;UPPER(TRIM(Datos!E349&amp;""))&amp;";",E$1007))),OR(UPPER(TRIM(Datos!E349&amp;""))="SÍ",UPPER(TRIM(Datos!E349&amp;""))="SI",UPPER(TRIM(Datos!E349&amp;""))="NO"),IF(ISNUMBER(Datos!E349),AND(OR(E$1005="",Datos!E349&gt;=E$1005),OR(E$1006="",Datos!E349&lt;=E$1006)),FALSE),TRUE))))</f>
        <v>0.0</v>
      </c>
      <c r="F349">
        <f>IF(Datos!F349="",0,IF(AND(F$1008&lt;&gt;"",Datos!F349=F$1008),0,IF(F$1004=0,0,1-CHOOSE(F$1004,IF(ISNUMBER(Datos!F349),AND(OR(F$1005="",Datos!F349&gt;=F$1005),OR(F$1006="",Datos!F349&lt;=F$1006)),FALSE),IF(ISNUMBER(Datos!F349),AND(Datos!F349=INT(Datos!F349),AND(OR(F$1005="",Datos!F349&gt;=F$1005),OR(F$1006="",Datos!F349&lt;=F$1006))),FALSE),OR(ISNUMBER(FIND(";"&amp;UPPER(TRIM(Datos!F349&amp;""))&amp;"=",F$1007)),ISNUMBER(FIND(";"&amp;UPPER(TRIM(Datos!F349&amp;""))&amp;";",F$1007))),OR(UPPER(TRIM(Datos!F349&amp;""))="SÍ",UPPER(TRIM(Datos!F349&amp;""))="SI",UPPER(TRIM(Datos!F349&amp;""))="NO"),IF(ISNUMBER(Datos!F349),AND(OR(F$1005="",Datos!F349&gt;=F$1005),OR(F$1006="",Datos!F349&lt;=F$1006)),FALSE),TRUE))))</f>
        <v>0.0</v>
      </c>
      <c r="G349">
        <f>IF(Datos!G349="",0,IF(AND(G$1008&lt;&gt;"",Datos!G349=G$1008),0,IF(G$1004=0,0,1-CHOOSE(G$1004,IF(ISNUMBER(Datos!G349),AND(OR(G$1005="",Datos!G349&gt;=G$1005),OR(G$1006="",Datos!G349&lt;=G$1006)),FALSE),IF(ISNUMBER(Datos!G349),AND(Datos!G349=INT(Datos!G349),AND(OR(G$1005="",Datos!G349&gt;=G$1005),OR(G$1006="",Datos!G349&lt;=G$1006))),FALSE),OR(ISNUMBER(FIND(";"&amp;UPPER(TRIM(Datos!G349&amp;""))&amp;"=",G$1007)),ISNUMBER(FIND(";"&amp;UPPER(TRIM(Datos!G349&amp;""))&amp;";",G$1007))),OR(UPPER(TRIM(Datos!G349&amp;""))="SÍ",UPPER(TRIM(Datos!G349&amp;""))="SI",UPPER(TRIM(Datos!G349&amp;""))="NO"),IF(ISNUMBER(Datos!G349),AND(OR(G$1005="",Datos!G349&gt;=G$1005),OR(G$1006="",Datos!G349&lt;=G$1006)),FALSE),TRUE))))</f>
        <v>0.0</v>
      </c>
      <c r="H349">
        <f>IF(Datos!H349="",0,IF(AND(H$1008&lt;&gt;"",Datos!H349=H$1008),0,IF(H$1004=0,0,1-CHOOSE(H$1004,IF(ISNUMBER(Datos!H349),AND(OR(H$1005="",Datos!H349&gt;=H$1005),OR(H$1006="",Datos!H349&lt;=H$1006)),FALSE),IF(ISNUMBER(Datos!H349),AND(Datos!H349=INT(Datos!H349),AND(OR(H$1005="",Datos!H349&gt;=H$1005),OR(H$1006="",Datos!H349&lt;=H$1006))),FALSE),OR(ISNUMBER(FIND(";"&amp;UPPER(TRIM(Datos!H349&amp;""))&amp;"=",H$1007)),ISNUMBER(FIND(";"&amp;UPPER(TRIM(Datos!H349&amp;""))&amp;";",H$1007))),OR(UPPER(TRIM(Datos!H349&amp;""))="SÍ",UPPER(TRIM(Datos!H349&amp;""))="SI",UPPER(TRIM(Datos!H349&amp;""))="NO"),IF(ISNUMBER(Datos!H349),AND(OR(H$1005="",Datos!H349&gt;=H$1005),OR(H$1006="",Datos!H349&lt;=H$1006)),FALSE),TRUE))))</f>
        <v>0.0</v>
      </c>
      <c r="I349">
        <f>IF(Datos!I349="",0,IF(AND(I$1008&lt;&gt;"",Datos!I349=I$1008),0,IF(I$1004=0,0,1-CHOOSE(I$1004,IF(ISNUMBER(Datos!I349),AND(OR(I$1005="",Datos!I349&gt;=I$1005),OR(I$1006="",Datos!I349&lt;=I$1006)),FALSE),IF(ISNUMBER(Datos!I349),AND(Datos!I349=INT(Datos!I349),AND(OR(I$1005="",Datos!I349&gt;=I$1005),OR(I$1006="",Datos!I349&lt;=I$1006))),FALSE),OR(ISNUMBER(FIND(";"&amp;UPPER(TRIM(Datos!I349&amp;""))&amp;"=",I$1007)),ISNUMBER(FIND(";"&amp;UPPER(TRIM(Datos!I349&amp;""))&amp;";",I$1007))),OR(UPPER(TRIM(Datos!I349&amp;""))="SÍ",UPPER(TRIM(Datos!I349&amp;""))="SI",UPPER(TRIM(Datos!I349&amp;""))="NO"),IF(ISNUMBER(Datos!I349),AND(OR(I$1005="",Datos!I349&gt;=I$1005),OR(I$1006="",Datos!I349&lt;=I$1006)),FALSE),TRUE))))</f>
        <v>0.0</v>
      </c>
      <c r="J349">
        <f>IF(Datos!J349="",0,IF(AND(J$1008&lt;&gt;"",Datos!J349=J$1008),0,IF(J$1004=0,0,1-CHOOSE(J$1004,IF(ISNUMBER(Datos!J349),AND(OR(J$1005="",Datos!J349&gt;=J$1005),OR(J$1006="",Datos!J349&lt;=J$1006)),FALSE),IF(ISNUMBER(Datos!J349),AND(Datos!J349=INT(Datos!J349),AND(OR(J$1005="",Datos!J349&gt;=J$1005),OR(J$1006="",Datos!J349&lt;=J$1006))),FALSE),OR(ISNUMBER(FIND(";"&amp;UPPER(TRIM(Datos!J349&amp;""))&amp;"=",J$1007)),ISNUMBER(FIND(";"&amp;UPPER(TRIM(Datos!J349&amp;""))&amp;";",J$1007))),OR(UPPER(TRIM(Datos!J349&amp;""))="SÍ",UPPER(TRIM(Datos!J349&amp;""))="SI",UPPER(TRIM(Datos!J349&amp;""))="NO"),IF(ISNUMBER(Datos!J349),AND(OR(J$1005="",Datos!J349&gt;=J$1005),OR(J$1006="",Datos!J349&lt;=J$1006)),FALSE),TRUE))))</f>
        <v>0.0</v>
      </c>
      <c r="K349">
        <f>IF(Datos!K349="",0,IF(AND(K$1008&lt;&gt;"",Datos!K349=K$1008),0,IF(K$1004=0,0,1-CHOOSE(K$1004,IF(ISNUMBER(Datos!K349),AND(OR(K$1005="",Datos!K349&gt;=K$1005),OR(K$1006="",Datos!K349&lt;=K$1006)),FALSE),IF(ISNUMBER(Datos!K349),AND(Datos!K349=INT(Datos!K349),AND(OR(K$1005="",Datos!K349&gt;=K$1005),OR(K$1006="",Datos!K349&lt;=K$1006))),FALSE),OR(ISNUMBER(FIND(";"&amp;UPPER(TRIM(Datos!K349&amp;""))&amp;"=",K$1007)),ISNUMBER(FIND(";"&amp;UPPER(TRIM(Datos!K349&amp;""))&amp;";",K$1007))),OR(UPPER(TRIM(Datos!K349&amp;""))="SÍ",UPPER(TRIM(Datos!K349&amp;""))="SI",UPPER(TRIM(Datos!K349&amp;""))="NO"),IF(ISNUMBER(Datos!K349),AND(OR(K$1005="",Datos!K349&gt;=K$1005),OR(K$1006="",Datos!K349&lt;=K$1006)),FALSE),TRUE))))</f>
        <v>0.0</v>
      </c>
      <c r="L349">
        <f>IF(Datos!L349="",0,IF(AND(L$1008&lt;&gt;"",Datos!L349=L$1008),0,IF(L$1004=0,0,1-CHOOSE(L$1004,IF(ISNUMBER(Datos!L349),AND(OR(L$1005="",Datos!L349&gt;=L$1005),OR(L$1006="",Datos!L349&lt;=L$1006)),FALSE),IF(ISNUMBER(Datos!L349),AND(Datos!L349=INT(Datos!L349),AND(OR(L$1005="",Datos!L349&gt;=L$1005),OR(L$1006="",Datos!L349&lt;=L$1006))),FALSE),OR(ISNUMBER(FIND(";"&amp;UPPER(TRIM(Datos!L349&amp;""))&amp;"=",L$1007)),ISNUMBER(FIND(";"&amp;UPPER(TRIM(Datos!L349&amp;""))&amp;";",L$1007))),OR(UPPER(TRIM(Datos!L349&amp;""))="SÍ",UPPER(TRIM(Datos!L349&amp;""))="SI",UPPER(TRIM(Datos!L349&amp;""))="NO"),IF(ISNUMBER(Datos!L349),AND(OR(L$1005="",Datos!L349&gt;=L$1005),OR(L$1006="",Datos!L349&lt;=L$1006)),FALSE),TRUE))))</f>
        <v>0.0</v>
      </c>
      <c r="M349">
        <f>IF(Datos!M349="",0,IF(AND(M$1008&lt;&gt;"",Datos!M349=M$1008),0,IF(M$1004=0,0,1-CHOOSE(M$1004,IF(ISNUMBER(Datos!M349),AND(OR(M$1005="",Datos!M349&gt;=M$1005),OR(M$1006="",Datos!M349&lt;=M$1006)),FALSE),IF(ISNUMBER(Datos!M349),AND(Datos!M349=INT(Datos!M349),AND(OR(M$1005="",Datos!M349&gt;=M$1005),OR(M$1006="",Datos!M349&lt;=M$1006))),FALSE),OR(ISNUMBER(FIND(";"&amp;UPPER(TRIM(Datos!M349&amp;""))&amp;"=",M$1007)),ISNUMBER(FIND(";"&amp;UPPER(TRIM(Datos!M349&amp;""))&amp;";",M$1007))),OR(UPPER(TRIM(Datos!M349&amp;""))="SÍ",UPPER(TRIM(Datos!M349&amp;""))="SI",UPPER(TRIM(Datos!M349&amp;""))="NO"),IF(ISNUMBER(Datos!M349),AND(OR(M$1005="",Datos!M349&gt;=M$1005),OR(M$1006="",Datos!M349&lt;=M$1006)),FALSE),TRUE))))</f>
        <v>0.0</v>
      </c>
      <c r="N349">
        <f>IF(Datos!N349="",0,IF(AND(N$1008&lt;&gt;"",Datos!N349=N$1008),0,IF(N$1004=0,0,1-CHOOSE(N$1004,IF(ISNUMBER(Datos!N349),AND(OR(N$1005="",Datos!N349&gt;=N$1005),OR(N$1006="",Datos!N349&lt;=N$1006)),FALSE),IF(ISNUMBER(Datos!N349),AND(Datos!N349=INT(Datos!N349),AND(OR(N$1005="",Datos!N349&gt;=N$1005),OR(N$1006="",Datos!N349&lt;=N$1006))),FALSE),OR(ISNUMBER(FIND(";"&amp;UPPER(TRIM(Datos!N349&amp;""))&amp;"=",N$1007)),ISNUMBER(FIND(";"&amp;UPPER(TRIM(Datos!N349&amp;""))&amp;";",N$1007))),OR(UPPER(TRIM(Datos!N349&amp;""))="SÍ",UPPER(TRIM(Datos!N349&amp;""))="SI",UPPER(TRIM(Datos!N349&amp;""))="NO"),IF(ISNUMBER(Datos!N349),AND(OR(N$1005="",Datos!N349&gt;=N$1005),OR(N$1006="",Datos!N349&lt;=N$1006)),FALSE),TRUE))))</f>
        <v>0.0</v>
      </c>
      <c r="O349">
        <f>IF(Datos!O349="",0,IF(AND(O$1008&lt;&gt;"",Datos!O349=O$1008),0,IF(O$1004=0,0,1-CHOOSE(O$1004,IF(ISNUMBER(Datos!O349),AND(OR(O$1005="",Datos!O349&gt;=O$1005),OR(O$1006="",Datos!O349&lt;=O$1006)),FALSE),IF(ISNUMBER(Datos!O349),AND(Datos!O349=INT(Datos!O349),AND(OR(O$1005="",Datos!O349&gt;=O$1005),OR(O$1006="",Datos!O349&lt;=O$1006))),FALSE),OR(ISNUMBER(FIND(";"&amp;UPPER(TRIM(Datos!O349&amp;""))&amp;"=",O$1007)),ISNUMBER(FIND(";"&amp;UPPER(TRIM(Datos!O349&amp;""))&amp;";",O$1007))),OR(UPPER(TRIM(Datos!O349&amp;""))="SÍ",UPPER(TRIM(Datos!O349&amp;""))="SI",UPPER(TRIM(Datos!O349&amp;""))="NO"),IF(ISNUMBER(Datos!O349),AND(OR(O$1005="",Datos!O349&gt;=O$1005),OR(O$1006="",Datos!O349&lt;=O$1006)),FALSE),TRUE))))</f>
        <v>0.0</v>
      </c>
      <c r="P349">
        <f>IF(Datos!P349="",0,IF(AND(P$1008&lt;&gt;"",Datos!P349=P$1008),0,IF(P$1004=0,0,1-CHOOSE(P$1004,IF(ISNUMBER(Datos!P349),AND(OR(P$1005="",Datos!P349&gt;=P$1005),OR(P$1006="",Datos!P349&lt;=P$1006)),FALSE),IF(ISNUMBER(Datos!P349),AND(Datos!P349=INT(Datos!P349),AND(OR(P$1005="",Datos!P349&gt;=P$1005),OR(P$1006="",Datos!P349&lt;=P$1006))),FALSE),OR(ISNUMBER(FIND(";"&amp;UPPER(TRIM(Datos!P349&amp;""))&amp;"=",P$1007)),ISNUMBER(FIND(";"&amp;UPPER(TRIM(Datos!P349&amp;""))&amp;";",P$1007))),OR(UPPER(TRIM(Datos!P349&amp;""))="SÍ",UPPER(TRIM(Datos!P349&amp;""))="SI",UPPER(TRIM(Datos!P349&amp;""))="NO"),IF(ISNUMBER(Datos!P349),AND(OR(P$1005="",Datos!P349&gt;=P$1005),OR(P$1006="",Datos!P349&lt;=P$1006)),FALSE),TRUE))))</f>
        <v>0.0</v>
      </c>
      <c r="Q349">
        <f>IF(Datos!Q349="",0,IF(AND(Q$1008&lt;&gt;"",Datos!Q349=Q$1008),0,IF(Q$1004=0,0,1-CHOOSE(Q$1004,IF(ISNUMBER(Datos!Q349),AND(OR(Q$1005="",Datos!Q349&gt;=Q$1005),OR(Q$1006="",Datos!Q349&lt;=Q$1006)),FALSE),IF(ISNUMBER(Datos!Q349),AND(Datos!Q349=INT(Datos!Q349),AND(OR(Q$1005="",Datos!Q349&gt;=Q$1005),OR(Q$1006="",Datos!Q349&lt;=Q$1006))),FALSE),OR(ISNUMBER(FIND(";"&amp;UPPER(TRIM(Datos!Q349&amp;""))&amp;"=",Q$1007)),ISNUMBER(FIND(";"&amp;UPPER(TRIM(Datos!Q349&amp;""))&amp;";",Q$1007))),OR(UPPER(TRIM(Datos!Q349&amp;""))="SÍ",UPPER(TRIM(Datos!Q349&amp;""))="SI",UPPER(TRIM(Datos!Q349&amp;""))="NO"),IF(ISNUMBER(Datos!Q349),AND(OR(Q$1005="",Datos!Q349&gt;=Q$1005),OR(Q$1006="",Datos!Q349&lt;=Q$1006)),FALSE),TRUE))))</f>
        <v>0.0</v>
      </c>
      <c r="R349">
        <f>IF(Datos!R349="",0,IF(AND(R$1008&lt;&gt;"",Datos!R349=R$1008),0,IF(R$1004=0,0,1-CHOOSE(R$1004,IF(ISNUMBER(Datos!R349),AND(OR(R$1005="",Datos!R349&gt;=R$1005),OR(R$1006="",Datos!R349&lt;=R$1006)),FALSE),IF(ISNUMBER(Datos!R349),AND(Datos!R349=INT(Datos!R349),AND(OR(R$1005="",Datos!R349&gt;=R$1005),OR(R$1006="",Datos!R349&lt;=R$1006))),FALSE),OR(ISNUMBER(FIND(";"&amp;UPPER(TRIM(Datos!R349&amp;""))&amp;"=",R$1007)),ISNUMBER(FIND(";"&amp;UPPER(TRIM(Datos!R349&amp;""))&amp;";",R$1007))),OR(UPPER(TRIM(Datos!R349&amp;""))="SÍ",UPPER(TRIM(Datos!R349&amp;""))="SI",UPPER(TRIM(Datos!R349&amp;""))="NO"),IF(ISNUMBER(Datos!R349),AND(OR(R$1005="",Datos!R349&gt;=R$1005),OR(R$1006="",Datos!R349&lt;=R$1006)),FALSE),TRUE))))</f>
        <v>0.0</v>
      </c>
      <c r="S349">
        <f>IF(Datos!S349="",0,IF(AND(S$1008&lt;&gt;"",Datos!S349=S$1008),0,IF(S$1004=0,0,1-CHOOSE(S$1004,IF(ISNUMBER(Datos!S349),AND(OR(S$1005="",Datos!S349&gt;=S$1005),OR(S$1006="",Datos!S349&lt;=S$1006)),FALSE),IF(ISNUMBER(Datos!S349),AND(Datos!S349=INT(Datos!S349),AND(OR(S$1005="",Datos!S349&gt;=S$1005),OR(S$1006="",Datos!S349&lt;=S$1006))),FALSE),OR(ISNUMBER(FIND(";"&amp;UPPER(TRIM(Datos!S349&amp;""))&amp;"=",S$1007)),ISNUMBER(FIND(";"&amp;UPPER(TRIM(Datos!S349&amp;""))&amp;";",S$1007))),OR(UPPER(TRIM(Datos!S349&amp;""))="SÍ",UPPER(TRIM(Datos!S349&amp;""))="SI",UPPER(TRIM(Datos!S349&amp;""))="NO"),IF(ISNUMBER(Datos!S349),AND(OR(S$1005="",Datos!S349&gt;=S$1005),OR(S$1006="",Datos!S349&lt;=S$1006)),FALSE),TRUE))))</f>
        <v>0.0</v>
      </c>
      <c r="T349">
        <f>IF(Datos!T349="",0,IF(AND(T$1008&lt;&gt;"",Datos!T349=T$1008),0,IF(T$1004=0,0,1-CHOOSE(T$1004,IF(ISNUMBER(Datos!T349),AND(OR(T$1005="",Datos!T349&gt;=T$1005),OR(T$1006="",Datos!T349&lt;=T$1006)),FALSE),IF(ISNUMBER(Datos!T349),AND(Datos!T349=INT(Datos!T349),AND(OR(T$1005="",Datos!T349&gt;=T$1005),OR(T$1006="",Datos!T349&lt;=T$1006))),FALSE),OR(ISNUMBER(FIND(";"&amp;UPPER(TRIM(Datos!T349&amp;""))&amp;"=",T$1007)),ISNUMBER(FIND(";"&amp;UPPER(TRIM(Datos!T349&amp;""))&amp;";",T$1007))),OR(UPPER(TRIM(Datos!T349&amp;""))="SÍ",UPPER(TRIM(Datos!T349&amp;""))="SI",UPPER(TRIM(Datos!T349&amp;""))="NO"),IF(ISNUMBER(Datos!T349),AND(OR(T$1005="",Datos!T349&gt;=T$1005),OR(T$1006="",Datos!T349&lt;=T$1006)),FALSE),TRUE))))</f>
        <v>0.0</v>
      </c>
      <c r="U349">
        <f>IF(Datos!U349="",0,IF(AND(U$1008&lt;&gt;"",Datos!U349=U$1008),0,IF(U$1004=0,0,1-CHOOSE(U$1004,IF(ISNUMBER(Datos!U349),AND(OR(U$1005="",Datos!U349&gt;=U$1005),OR(U$1006="",Datos!U349&lt;=U$1006)),FALSE),IF(ISNUMBER(Datos!U349),AND(Datos!U349=INT(Datos!U349),AND(OR(U$1005="",Datos!U349&gt;=U$1005),OR(U$1006="",Datos!U349&lt;=U$1006))),FALSE),OR(ISNUMBER(FIND(";"&amp;UPPER(TRIM(Datos!U349&amp;""))&amp;"=",U$1007)),ISNUMBER(FIND(";"&amp;UPPER(TRIM(Datos!U349&amp;""))&amp;";",U$1007))),OR(UPPER(TRIM(Datos!U349&amp;""))="SÍ",UPPER(TRIM(Datos!U349&amp;""))="SI",UPPER(TRIM(Datos!U349&amp;""))="NO"),IF(ISNUMBER(Datos!U349),AND(OR(U$1005="",Datos!U349&gt;=U$1005),OR(U$1006="",Datos!U349&lt;=U$1006)),FALSE),TRUE))))</f>
        <v>0.0</v>
      </c>
      <c r="V349">
        <f>IF(Datos!V349="",0,IF(AND(V$1008&lt;&gt;"",Datos!V349=V$1008),0,IF(V$1004=0,0,1-CHOOSE(V$1004,IF(ISNUMBER(Datos!V349),AND(OR(V$1005="",Datos!V349&gt;=V$1005),OR(V$1006="",Datos!V349&lt;=V$1006)),FALSE),IF(ISNUMBER(Datos!V349),AND(Datos!V349=INT(Datos!V349),AND(OR(V$1005="",Datos!V349&gt;=V$1005),OR(V$1006="",Datos!V349&lt;=V$1006))),FALSE),OR(ISNUMBER(FIND(";"&amp;UPPER(TRIM(Datos!V349&amp;""))&amp;"=",V$1007)),ISNUMBER(FIND(";"&amp;UPPER(TRIM(Datos!V349&amp;""))&amp;";",V$1007))),OR(UPPER(TRIM(Datos!V349&amp;""))="SÍ",UPPER(TRIM(Datos!V349&amp;""))="SI",UPPER(TRIM(Datos!V349&amp;""))="NO"),IF(ISNUMBER(Datos!V349),AND(OR(V$1005="",Datos!V349&gt;=V$1005),OR(V$1006="",Datos!V349&lt;=V$1006)),FALSE),TRUE))))</f>
        <v>0.0</v>
      </c>
      <c r="W349">
        <f>IF(Datos!W349="",0,IF(AND(W$1008&lt;&gt;"",Datos!W349=W$1008),0,IF(W$1004=0,0,1-CHOOSE(W$1004,IF(ISNUMBER(Datos!W349),AND(OR(W$1005="",Datos!W349&gt;=W$1005),OR(W$1006="",Datos!W349&lt;=W$1006)),FALSE),IF(ISNUMBER(Datos!W349),AND(Datos!W349=INT(Datos!W349),AND(OR(W$1005="",Datos!W349&gt;=W$1005),OR(W$1006="",Datos!W349&lt;=W$1006))),FALSE),OR(ISNUMBER(FIND(";"&amp;UPPER(TRIM(Datos!W349&amp;""))&amp;"=",W$1007)),ISNUMBER(FIND(";"&amp;UPPER(TRIM(Datos!W349&amp;""))&amp;";",W$1007))),OR(UPPER(TRIM(Datos!W349&amp;""))="SÍ",UPPER(TRIM(Datos!W349&amp;""))="SI",UPPER(TRIM(Datos!W349&amp;""))="NO"),IF(ISNUMBER(Datos!W349),AND(OR(W$1005="",Datos!W349&gt;=W$1005),OR(W$1006="",Datos!W349&lt;=W$1006)),FALSE),TRUE))))</f>
        <v>0.0</v>
      </c>
      <c r="X349">
        <f>IF(Datos!X349="",0,IF(AND(X$1008&lt;&gt;"",Datos!X349=X$1008),0,IF(X$1004=0,0,1-CHOOSE(X$1004,IF(ISNUMBER(Datos!X349),AND(OR(X$1005="",Datos!X349&gt;=X$1005),OR(X$1006="",Datos!X349&lt;=X$1006)),FALSE),IF(ISNUMBER(Datos!X349),AND(Datos!X349=INT(Datos!X349),AND(OR(X$1005="",Datos!X349&gt;=X$1005),OR(X$1006="",Datos!X349&lt;=X$1006))),FALSE),OR(ISNUMBER(FIND(";"&amp;UPPER(TRIM(Datos!X349&amp;""))&amp;"=",X$1007)),ISNUMBER(FIND(";"&amp;UPPER(TRIM(Datos!X349&amp;""))&amp;";",X$1007))),OR(UPPER(TRIM(Datos!X349&amp;""))="SÍ",UPPER(TRIM(Datos!X349&amp;""))="SI",UPPER(TRIM(Datos!X349&amp;""))="NO"),IF(ISNUMBER(Datos!X349),AND(OR(X$1005="",Datos!X349&gt;=X$1005),OR(X$1006="",Datos!X349&lt;=X$1006)),FALSE),TRUE))))</f>
        <v>0.0</v>
      </c>
      <c r="Y349">
        <f>IF(Datos!Y349="",0,IF(AND(Y$1008&lt;&gt;"",Datos!Y349=Y$1008),0,IF(Y$1004=0,0,1-CHOOSE(Y$1004,IF(ISNUMBER(Datos!Y349),AND(OR(Y$1005="",Datos!Y349&gt;=Y$1005),OR(Y$1006="",Datos!Y349&lt;=Y$1006)),FALSE),IF(ISNUMBER(Datos!Y349),AND(Datos!Y349=INT(Datos!Y349),AND(OR(Y$1005="",Datos!Y349&gt;=Y$1005),OR(Y$1006="",Datos!Y349&lt;=Y$1006))),FALSE),OR(ISNUMBER(FIND(";"&amp;UPPER(TRIM(Datos!Y349&amp;""))&amp;"=",Y$1007)),ISNUMBER(FIND(";"&amp;UPPER(TRIM(Datos!Y349&amp;""))&amp;";",Y$1007))),OR(UPPER(TRIM(Datos!Y349&amp;""))="SÍ",UPPER(TRIM(Datos!Y349&amp;""))="SI",UPPER(TRIM(Datos!Y349&amp;""))="NO"),IF(ISNUMBER(Datos!Y349),AND(OR(Y$1005="",Datos!Y349&gt;=Y$1005),OR(Y$1006="",Datos!Y349&lt;=Y$1006)),FALSE),TRUE))))</f>
        <v>0.0</v>
      </c>
      <c r="Z349">
        <f>IF(Datos!Z349="",0,IF(AND(Z$1008&lt;&gt;"",Datos!Z349=Z$1008),0,IF(Z$1004=0,0,1-CHOOSE(Z$1004,IF(ISNUMBER(Datos!Z349),AND(OR(Z$1005="",Datos!Z349&gt;=Z$1005),OR(Z$1006="",Datos!Z349&lt;=Z$1006)),FALSE),IF(ISNUMBER(Datos!Z349),AND(Datos!Z349=INT(Datos!Z349),AND(OR(Z$1005="",Datos!Z349&gt;=Z$1005),OR(Z$1006="",Datos!Z349&lt;=Z$1006))),FALSE),OR(ISNUMBER(FIND(";"&amp;UPPER(TRIM(Datos!Z349&amp;""))&amp;"=",Z$1007)),ISNUMBER(FIND(";"&amp;UPPER(TRIM(Datos!Z349&amp;""))&amp;";",Z$1007))),OR(UPPER(TRIM(Datos!Z349&amp;""))="SÍ",UPPER(TRIM(Datos!Z349&amp;""))="SI",UPPER(TRIM(Datos!Z349&amp;""))="NO"),IF(ISNUMBER(Datos!Z349),AND(OR(Z$1005="",Datos!Z349&gt;=Z$1005),OR(Z$1006="",Datos!Z349&lt;=Z$1006)),FALSE),TRUE))))</f>
        <v>0.0</v>
      </c>
      <c r="AA349">
        <f>IF(Datos!AA349="",0,IF(AND(AA$1008&lt;&gt;"",Datos!AA349=AA$1008),0,IF(AA$1004=0,0,1-CHOOSE(AA$1004,IF(ISNUMBER(Datos!AA349),AND(OR(AA$1005="",Datos!AA349&gt;=AA$1005),OR(AA$1006="",Datos!AA349&lt;=AA$1006)),FALSE),IF(ISNUMBER(Datos!AA349),AND(Datos!AA349=INT(Datos!AA349),AND(OR(AA$1005="",Datos!AA349&gt;=AA$1005),OR(AA$1006="",Datos!AA349&lt;=AA$1006))),FALSE),OR(ISNUMBER(FIND(";"&amp;UPPER(TRIM(Datos!AA349&amp;""))&amp;"=",AA$1007)),ISNUMBER(FIND(";"&amp;UPPER(TRIM(Datos!AA349&amp;""))&amp;";",AA$1007))),OR(UPPER(TRIM(Datos!AA349&amp;""))="SÍ",UPPER(TRIM(Datos!AA349&amp;""))="SI",UPPER(TRIM(Datos!AA349&amp;""))="NO"),IF(ISNUMBER(Datos!AA349),AND(OR(AA$1005="",Datos!AA349&gt;=AA$1005),OR(AA$1006="",Datos!AA349&lt;=AA$1006)),FALSE),TRUE))))</f>
        <v>0.0</v>
      </c>
      <c r="AB349">
        <f>IF(Datos!AB349="",0,IF(AND(AB$1008&lt;&gt;"",Datos!AB349=AB$1008),0,IF(AB$1004=0,0,1-CHOOSE(AB$1004,IF(ISNUMBER(Datos!AB349),AND(OR(AB$1005="",Datos!AB349&gt;=AB$1005),OR(AB$1006="",Datos!AB349&lt;=AB$1006)),FALSE),IF(ISNUMBER(Datos!AB349),AND(Datos!AB349=INT(Datos!AB349),AND(OR(AB$1005="",Datos!AB349&gt;=AB$1005),OR(AB$1006="",Datos!AB349&lt;=AB$1006))),FALSE),OR(ISNUMBER(FIND(";"&amp;UPPER(TRIM(Datos!AB349&amp;""))&amp;"=",AB$1007)),ISNUMBER(FIND(";"&amp;UPPER(TRIM(Datos!AB349&amp;""))&amp;";",AB$1007))),OR(UPPER(TRIM(Datos!AB349&amp;""))="SÍ",UPPER(TRIM(Datos!AB349&amp;""))="SI",UPPER(TRIM(Datos!AB349&amp;""))="NO"),IF(ISNUMBER(Datos!AB349),AND(OR(AB$1005="",Datos!AB349&gt;=AB$1005),OR(AB$1006="",Datos!AB349&lt;=AB$1006)),FALSE),TRUE))))</f>
        <v>0.0</v>
      </c>
      <c r="AC349">
        <f>IF(Datos!AC349="",0,IF(AND(AC$1008&lt;&gt;"",Datos!AC349=AC$1008),0,IF(AC$1004=0,0,1-CHOOSE(AC$1004,IF(ISNUMBER(Datos!AC349),AND(OR(AC$1005="",Datos!AC349&gt;=AC$1005),OR(AC$1006="",Datos!AC349&lt;=AC$1006)),FALSE),IF(ISNUMBER(Datos!AC349),AND(Datos!AC349=INT(Datos!AC349),AND(OR(AC$1005="",Datos!AC349&gt;=AC$1005),OR(AC$1006="",Datos!AC349&lt;=AC$1006))),FALSE),OR(ISNUMBER(FIND(";"&amp;UPPER(TRIM(Datos!AC349&amp;""))&amp;"=",AC$1007)),ISNUMBER(FIND(";"&amp;UPPER(TRIM(Datos!AC349&amp;""))&amp;";",AC$1007))),OR(UPPER(TRIM(Datos!AC349&amp;""))="SÍ",UPPER(TRIM(Datos!AC349&amp;""))="SI",UPPER(TRIM(Datos!AC349&amp;""))="NO"),IF(ISNUMBER(Datos!AC349),AND(OR(AC$1005="",Datos!AC349&gt;=AC$1005),OR(AC$1006="",Datos!AC349&lt;=AC$1006)),FALSE),TRUE))))</f>
        <v>0.0</v>
      </c>
      <c r="AD349">
        <f>IF(Datos!AD349="",0,IF(AND(AD$1008&lt;&gt;"",Datos!AD349=AD$1008),0,IF(AD$1004=0,0,1-CHOOSE(AD$1004,IF(ISNUMBER(Datos!AD349),AND(OR(AD$1005="",Datos!AD349&gt;=AD$1005),OR(AD$1006="",Datos!AD349&lt;=AD$1006)),FALSE),IF(ISNUMBER(Datos!AD349),AND(Datos!AD349=INT(Datos!AD349),AND(OR(AD$1005="",Datos!AD349&gt;=AD$1005),OR(AD$1006="",Datos!AD349&lt;=AD$1006))),FALSE),OR(ISNUMBER(FIND(";"&amp;UPPER(TRIM(Datos!AD349&amp;""))&amp;"=",AD$1007)),ISNUMBER(FIND(";"&amp;UPPER(TRIM(Datos!AD349&amp;""))&amp;";",AD$1007))),OR(UPPER(TRIM(Datos!AD349&amp;""))="SÍ",UPPER(TRIM(Datos!AD349&amp;""))="SI",UPPER(TRIM(Datos!AD349&amp;""))="NO"),IF(ISNUMBER(Datos!AD349),AND(OR(AD$1005="",Datos!AD349&gt;=AD$1005),OR(AD$1006="",Datos!AD349&lt;=AD$1006)),FALSE),TRUE))))</f>
        <v>0.0</v>
      </c>
      <c r="AE349">
        <f>IF(Datos!AE349="",0,IF(AND(AE$1008&lt;&gt;"",Datos!AE349=AE$1008),0,IF(AE$1004=0,0,1-CHOOSE(AE$1004,IF(ISNUMBER(Datos!AE349),AND(OR(AE$1005="",Datos!AE349&gt;=AE$1005),OR(AE$1006="",Datos!AE349&lt;=AE$1006)),FALSE),IF(ISNUMBER(Datos!AE349),AND(Datos!AE349=INT(Datos!AE349),AND(OR(AE$1005="",Datos!AE349&gt;=AE$1005),OR(AE$1006="",Datos!AE349&lt;=AE$1006))),FALSE),OR(ISNUMBER(FIND(";"&amp;UPPER(TRIM(Datos!AE349&amp;""))&amp;"=",AE$1007)),ISNUMBER(FIND(";"&amp;UPPER(TRIM(Datos!AE349&amp;""))&amp;";",AE$1007))),OR(UPPER(TRIM(Datos!AE349&amp;""))="SÍ",UPPER(TRIM(Datos!AE349&amp;""))="SI",UPPER(TRIM(Datos!AE349&amp;""))="NO"),IF(ISNUMBER(Datos!AE349),AND(OR(AE$1005="",Datos!AE349&gt;=AE$1005),OR(AE$1006="",Datos!AE349&lt;=AE$1006)),FALSE),TRUE))))</f>
        <v>0.0</v>
      </c>
    </row>
    <row r="350" spans="2:31">
      <c r="B350">
        <f>IF(Datos!B350="",0,IF(AND(B$1008&lt;&gt;"",Datos!B350=B$1008),0,IF(B$1004=0,0,1-CHOOSE(B$1004,IF(ISNUMBER(Datos!B350),AND(OR(B$1005="",Datos!B350&gt;=B$1005),OR(B$1006="",Datos!B350&lt;=B$1006)),FALSE),IF(ISNUMBER(Datos!B350),AND(Datos!B350=INT(Datos!B350),AND(OR(B$1005="",Datos!B350&gt;=B$1005),OR(B$1006="",Datos!B350&lt;=B$1006))),FALSE),OR(ISNUMBER(FIND(";"&amp;UPPER(TRIM(Datos!B350&amp;""))&amp;"=",B$1007)),ISNUMBER(FIND(";"&amp;UPPER(TRIM(Datos!B350&amp;""))&amp;";",B$1007))),OR(UPPER(TRIM(Datos!B350&amp;""))="SÍ",UPPER(TRIM(Datos!B350&amp;""))="SI",UPPER(TRIM(Datos!B350&amp;""))="NO"),IF(ISNUMBER(Datos!B350),AND(OR(B$1005="",Datos!B350&gt;=B$1005),OR(B$1006="",Datos!B350&lt;=B$1006)),FALSE),TRUE))))</f>
        <v>0.0</v>
      </c>
      <c r="C350">
        <f>IF(Datos!C350="",0,IF(AND(C$1008&lt;&gt;"",Datos!C350=C$1008),0,IF(C$1004=0,0,1-CHOOSE(C$1004,IF(ISNUMBER(Datos!C350),AND(OR(C$1005="",Datos!C350&gt;=C$1005),OR(C$1006="",Datos!C350&lt;=C$1006)),FALSE),IF(ISNUMBER(Datos!C350),AND(Datos!C350=INT(Datos!C350),AND(OR(C$1005="",Datos!C350&gt;=C$1005),OR(C$1006="",Datos!C350&lt;=C$1006))),FALSE),OR(ISNUMBER(FIND(";"&amp;UPPER(TRIM(Datos!C350&amp;""))&amp;"=",C$1007)),ISNUMBER(FIND(";"&amp;UPPER(TRIM(Datos!C350&amp;""))&amp;";",C$1007))),OR(UPPER(TRIM(Datos!C350&amp;""))="SÍ",UPPER(TRIM(Datos!C350&amp;""))="SI",UPPER(TRIM(Datos!C350&amp;""))="NO"),IF(ISNUMBER(Datos!C350),AND(OR(C$1005="",Datos!C350&gt;=C$1005),OR(C$1006="",Datos!C350&lt;=C$1006)),FALSE),TRUE))))</f>
        <v>0.0</v>
      </c>
      <c r="D350">
        <f>IF(Datos!D350="",0,IF(AND(D$1008&lt;&gt;"",Datos!D350=D$1008),0,IF(D$1004=0,0,1-CHOOSE(D$1004,IF(ISNUMBER(Datos!D350),AND(OR(D$1005="",Datos!D350&gt;=D$1005),OR(D$1006="",Datos!D350&lt;=D$1006)),FALSE),IF(ISNUMBER(Datos!D350),AND(Datos!D350=INT(Datos!D350),AND(OR(D$1005="",Datos!D350&gt;=D$1005),OR(D$1006="",Datos!D350&lt;=D$1006))),FALSE),OR(ISNUMBER(FIND(";"&amp;UPPER(TRIM(Datos!D350&amp;""))&amp;"=",D$1007)),ISNUMBER(FIND(";"&amp;UPPER(TRIM(Datos!D350&amp;""))&amp;";",D$1007))),OR(UPPER(TRIM(Datos!D350&amp;""))="SÍ",UPPER(TRIM(Datos!D350&amp;""))="SI",UPPER(TRIM(Datos!D350&amp;""))="NO"),IF(ISNUMBER(Datos!D350),AND(OR(D$1005="",Datos!D350&gt;=D$1005),OR(D$1006="",Datos!D350&lt;=D$1006)),FALSE),TRUE))))</f>
        <v>0.0</v>
      </c>
      <c r="E350">
        <f>IF(Datos!E350="",0,IF(AND(E$1008&lt;&gt;"",Datos!E350=E$1008),0,IF(E$1004=0,0,1-CHOOSE(E$1004,IF(ISNUMBER(Datos!E350),AND(OR(E$1005="",Datos!E350&gt;=E$1005),OR(E$1006="",Datos!E350&lt;=E$1006)),FALSE),IF(ISNUMBER(Datos!E350),AND(Datos!E350=INT(Datos!E350),AND(OR(E$1005="",Datos!E350&gt;=E$1005),OR(E$1006="",Datos!E350&lt;=E$1006))),FALSE),OR(ISNUMBER(FIND(";"&amp;UPPER(TRIM(Datos!E350&amp;""))&amp;"=",E$1007)),ISNUMBER(FIND(";"&amp;UPPER(TRIM(Datos!E350&amp;""))&amp;";",E$1007))),OR(UPPER(TRIM(Datos!E350&amp;""))="SÍ",UPPER(TRIM(Datos!E350&amp;""))="SI",UPPER(TRIM(Datos!E350&amp;""))="NO"),IF(ISNUMBER(Datos!E350),AND(OR(E$1005="",Datos!E350&gt;=E$1005),OR(E$1006="",Datos!E350&lt;=E$1006)),FALSE),TRUE))))</f>
        <v>0.0</v>
      </c>
      <c r="F350">
        <f>IF(Datos!F350="",0,IF(AND(F$1008&lt;&gt;"",Datos!F350=F$1008),0,IF(F$1004=0,0,1-CHOOSE(F$1004,IF(ISNUMBER(Datos!F350),AND(OR(F$1005="",Datos!F350&gt;=F$1005),OR(F$1006="",Datos!F350&lt;=F$1006)),FALSE),IF(ISNUMBER(Datos!F350),AND(Datos!F350=INT(Datos!F350),AND(OR(F$1005="",Datos!F350&gt;=F$1005),OR(F$1006="",Datos!F350&lt;=F$1006))),FALSE),OR(ISNUMBER(FIND(";"&amp;UPPER(TRIM(Datos!F350&amp;""))&amp;"=",F$1007)),ISNUMBER(FIND(";"&amp;UPPER(TRIM(Datos!F350&amp;""))&amp;";",F$1007))),OR(UPPER(TRIM(Datos!F350&amp;""))="SÍ",UPPER(TRIM(Datos!F350&amp;""))="SI",UPPER(TRIM(Datos!F350&amp;""))="NO"),IF(ISNUMBER(Datos!F350),AND(OR(F$1005="",Datos!F350&gt;=F$1005),OR(F$1006="",Datos!F350&lt;=F$1006)),FALSE),TRUE))))</f>
        <v>0.0</v>
      </c>
      <c r="G350">
        <f>IF(Datos!G350="",0,IF(AND(G$1008&lt;&gt;"",Datos!G350=G$1008),0,IF(G$1004=0,0,1-CHOOSE(G$1004,IF(ISNUMBER(Datos!G350),AND(OR(G$1005="",Datos!G350&gt;=G$1005),OR(G$1006="",Datos!G350&lt;=G$1006)),FALSE),IF(ISNUMBER(Datos!G350),AND(Datos!G350=INT(Datos!G350),AND(OR(G$1005="",Datos!G350&gt;=G$1005),OR(G$1006="",Datos!G350&lt;=G$1006))),FALSE),OR(ISNUMBER(FIND(";"&amp;UPPER(TRIM(Datos!G350&amp;""))&amp;"=",G$1007)),ISNUMBER(FIND(";"&amp;UPPER(TRIM(Datos!G350&amp;""))&amp;";",G$1007))),OR(UPPER(TRIM(Datos!G350&amp;""))="SÍ",UPPER(TRIM(Datos!G350&amp;""))="SI",UPPER(TRIM(Datos!G350&amp;""))="NO"),IF(ISNUMBER(Datos!G350),AND(OR(G$1005="",Datos!G350&gt;=G$1005),OR(G$1006="",Datos!G350&lt;=G$1006)),FALSE),TRUE))))</f>
        <v>0.0</v>
      </c>
      <c r="H350">
        <f>IF(Datos!H350="",0,IF(AND(H$1008&lt;&gt;"",Datos!H350=H$1008),0,IF(H$1004=0,0,1-CHOOSE(H$1004,IF(ISNUMBER(Datos!H350),AND(OR(H$1005="",Datos!H350&gt;=H$1005),OR(H$1006="",Datos!H350&lt;=H$1006)),FALSE),IF(ISNUMBER(Datos!H350),AND(Datos!H350=INT(Datos!H350),AND(OR(H$1005="",Datos!H350&gt;=H$1005),OR(H$1006="",Datos!H350&lt;=H$1006))),FALSE),OR(ISNUMBER(FIND(";"&amp;UPPER(TRIM(Datos!H350&amp;""))&amp;"=",H$1007)),ISNUMBER(FIND(";"&amp;UPPER(TRIM(Datos!H350&amp;""))&amp;";",H$1007))),OR(UPPER(TRIM(Datos!H350&amp;""))="SÍ",UPPER(TRIM(Datos!H350&amp;""))="SI",UPPER(TRIM(Datos!H350&amp;""))="NO"),IF(ISNUMBER(Datos!H350),AND(OR(H$1005="",Datos!H350&gt;=H$1005),OR(H$1006="",Datos!H350&lt;=H$1006)),FALSE),TRUE))))</f>
        <v>0.0</v>
      </c>
      <c r="I350">
        <f>IF(Datos!I350="",0,IF(AND(I$1008&lt;&gt;"",Datos!I350=I$1008),0,IF(I$1004=0,0,1-CHOOSE(I$1004,IF(ISNUMBER(Datos!I350),AND(OR(I$1005="",Datos!I350&gt;=I$1005),OR(I$1006="",Datos!I350&lt;=I$1006)),FALSE),IF(ISNUMBER(Datos!I350),AND(Datos!I350=INT(Datos!I350),AND(OR(I$1005="",Datos!I350&gt;=I$1005),OR(I$1006="",Datos!I350&lt;=I$1006))),FALSE),OR(ISNUMBER(FIND(";"&amp;UPPER(TRIM(Datos!I350&amp;""))&amp;"=",I$1007)),ISNUMBER(FIND(";"&amp;UPPER(TRIM(Datos!I350&amp;""))&amp;";",I$1007))),OR(UPPER(TRIM(Datos!I350&amp;""))="SÍ",UPPER(TRIM(Datos!I350&amp;""))="SI",UPPER(TRIM(Datos!I350&amp;""))="NO"),IF(ISNUMBER(Datos!I350),AND(OR(I$1005="",Datos!I350&gt;=I$1005),OR(I$1006="",Datos!I350&lt;=I$1006)),FALSE),TRUE))))</f>
        <v>0.0</v>
      </c>
      <c r="J350">
        <f>IF(Datos!J350="",0,IF(AND(J$1008&lt;&gt;"",Datos!J350=J$1008),0,IF(J$1004=0,0,1-CHOOSE(J$1004,IF(ISNUMBER(Datos!J350),AND(OR(J$1005="",Datos!J350&gt;=J$1005),OR(J$1006="",Datos!J350&lt;=J$1006)),FALSE),IF(ISNUMBER(Datos!J350),AND(Datos!J350=INT(Datos!J350),AND(OR(J$1005="",Datos!J350&gt;=J$1005),OR(J$1006="",Datos!J350&lt;=J$1006))),FALSE),OR(ISNUMBER(FIND(";"&amp;UPPER(TRIM(Datos!J350&amp;""))&amp;"=",J$1007)),ISNUMBER(FIND(";"&amp;UPPER(TRIM(Datos!J350&amp;""))&amp;";",J$1007))),OR(UPPER(TRIM(Datos!J350&amp;""))="SÍ",UPPER(TRIM(Datos!J350&amp;""))="SI",UPPER(TRIM(Datos!J350&amp;""))="NO"),IF(ISNUMBER(Datos!J350),AND(OR(J$1005="",Datos!J350&gt;=J$1005),OR(J$1006="",Datos!J350&lt;=J$1006)),FALSE),TRUE))))</f>
        <v>0.0</v>
      </c>
      <c r="K350">
        <f>IF(Datos!K350="",0,IF(AND(K$1008&lt;&gt;"",Datos!K350=K$1008),0,IF(K$1004=0,0,1-CHOOSE(K$1004,IF(ISNUMBER(Datos!K350),AND(OR(K$1005="",Datos!K350&gt;=K$1005),OR(K$1006="",Datos!K350&lt;=K$1006)),FALSE),IF(ISNUMBER(Datos!K350),AND(Datos!K350=INT(Datos!K350),AND(OR(K$1005="",Datos!K350&gt;=K$1005),OR(K$1006="",Datos!K350&lt;=K$1006))),FALSE),OR(ISNUMBER(FIND(";"&amp;UPPER(TRIM(Datos!K350&amp;""))&amp;"=",K$1007)),ISNUMBER(FIND(";"&amp;UPPER(TRIM(Datos!K350&amp;""))&amp;";",K$1007))),OR(UPPER(TRIM(Datos!K350&amp;""))="SÍ",UPPER(TRIM(Datos!K350&amp;""))="SI",UPPER(TRIM(Datos!K350&amp;""))="NO"),IF(ISNUMBER(Datos!K350),AND(OR(K$1005="",Datos!K350&gt;=K$1005),OR(K$1006="",Datos!K350&lt;=K$1006)),FALSE),TRUE))))</f>
        <v>0.0</v>
      </c>
      <c r="L350">
        <f>IF(Datos!L350="",0,IF(AND(L$1008&lt;&gt;"",Datos!L350=L$1008),0,IF(L$1004=0,0,1-CHOOSE(L$1004,IF(ISNUMBER(Datos!L350),AND(OR(L$1005="",Datos!L350&gt;=L$1005),OR(L$1006="",Datos!L350&lt;=L$1006)),FALSE),IF(ISNUMBER(Datos!L350),AND(Datos!L350=INT(Datos!L350),AND(OR(L$1005="",Datos!L350&gt;=L$1005),OR(L$1006="",Datos!L350&lt;=L$1006))),FALSE),OR(ISNUMBER(FIND(";"&amp;UPPER(TRIM(Datos!L350&amp;""))&amp;"=",L$1007)),ISNUMBER(FIND(";"&amp;UPPER(TRIM(Datos!L350&amp;""))&amp;";",L$1007))),OR(UPPER(TRIM(Datos!L350&amp;""))="SÍ",UPPER(TRIM(Datos!L350&amp;""))="SI",UPPER(TRIM(Datos!L350&amp;""))="NO"),IF(ISNUMBER(Datos!L350),AND(OR(L$1005="",Datos!L350&gt;=L$1005),OR(L$1006="",Datos!L350&lt;=L$1006)),FALSE),TRUE))))</f>
        <v>0.0</v>
      </c>
      <c r="M350">
        <f>IF(Datos!M350="",0,IF(AND(M$1008&lt;&gt;"",Datos!M350=M$1008),0,IF(M$1004=0,0,1-CHOOSE(M$1004,IF(ISNUMBER(Datos!M350),AND(OR(M$1005="",Datos!M350&gt;=M$1005),OR(M$1006="",Datos!M350&lt;=M$1006)),FALSE),IF(ISNUMBER(Datos!M350),AND(Datos!M350=INT(Datos!M350),AND(OR(M$1005="",Datos!M350&gt;=M$1005),OR(M$1006="",Datos!M350&lt;=M$1006))),FALSE),OR(ISNUMBER(FIND(";"&amp;UPPER(TRIM(Datos!M350&amp;""))&amp;"=",M$1007)),ISNUMBER(FIND(";"&amp;UPPER(TRIM(Datos!M350&amp;""))&amp;";",M$1007))),OR(UPPER(TRIM(Datos!M350&amp;""))="SÍ",UPPER(TRIM(Datos!M350&amp;""))="SI",UPPER(TRIM(Datos!M350&amp;""))="NO"),IF(ISNUMBER(Datos!M350),AND(OR(M$1005="",Datos!M350&gt;=M$1005),OR(M$1006="",Datos!M350&lt;=M$1006)),FALSE),TRUE))))</f>
        <v>0.0</v>
      </c>
      <c r="N350">
        <f>IF(Datos!N350="",0,IF(AND(N$1008&lt;&gt;"",Datos!N350=N$1008),0,IF(N$1004=0,0,1-CHOOSE(N$1004,IF(ISNUMBER(Datos!N350),AND(OR(N$1005="",Datos!N350&gt;=N$1005),OR(N$1006="",Datos!N350&lt;=N$1006)),FALSE),IF(ISNUMBER(Datos!N350),AND(Datos!N350=INT(Datos!N350),AND(OR(N$1005="",Datos!N350&gt;=N$1005),OR(N$1006="",Datos!N350&lt;=N$1006))),FALSE),OR(ISNUMBER(FIND(";"&amp;UPPER(TRIM(Datos!N350&amp;""))&amp;"=",N$1007)),ISNUMBER(FIND(";"&amp;UPPER(TRIM(Datos!N350&amp;""))&amp;";",N$1007))),OR(UPPER(TRIM(Datos!N350&amp;""))="SÍ",UPPER(TRIM(Datos!N350&amp;""))="SI",UPPER(TRIM(Datos!N350&amp;""))="NO"),IF(ISNUMBER(Datos!N350),AND(OR(N$1005="",Datos!N350&gt;=N$1005),OR(N$1006="",Datos!N350&lt;=N$1006)),FALSE),TRUE))))</f>
        <v>0.0</v>
      </c>
      <c r="O350">
        <f>IF(Datos!O350="",0,IF(AND(O$1008&lt;&gt;"",Datos!O350=O$1008),0,IF(O$1004=0,0,1-CHOOSE(O$1004,IF(ISNUMBER(Datos!O350),AND(OR(O$1005="",Datos!O350&gt;=O$1005),OR(O$1006="",Datos!O350&lt;=O$1006)),FALSE),IF(ISNUMBER(Datos!O350),AND(Datos!O350=INT(Datos!O350),AND(OR(O$1005="",Datos!O350&gt;=O$1005),OR(O$1006="",Datos!O350&lt;=O$1006))),FALSE),OR(ISNUMBER(FIND(";"&amp;UPPER(TRIM(Datos!O350&amp;""))&amp;"=",O$1007)),ISNUMBER(FIND(";"&amp;UPPER(TRIM(Datos!O350&amp;""))&amp;";",O$1007))),OR(UPPER(TRIM(Datos!O350&amp;""))="SÍ",UPPER(TRIM(Datos!O350&amp;""))="SI",UPPER(TRIM(Datos!O350&amp;""))="NO"),IF(ISNUMBER(Datos!O350),AND(OR(O$1005="",Datos!O350&gt;=O$1005),OR(O$1006="",Datos!O350&lt;=O$1006)),FALSE),TRUE))))</f>
        <v>0.0</v>
      </c>
      <c r="P350">
        <f>IF(Datos!P350="",0,IF(AND(P$1008&lt;&gt;"",Datos!P350=P$1008),0,IF(P$1004=0,0,1-CHOOSE(P$1004,IF(ISNUMBER(Datos!P350),AND(OR(P$1005="",Datos!P350&gt;=P$1005),OR(P$1006="",Datos!P350&lt;=P$1006)),FALSE),IF(ISNUMBER(Datos!P350),AND(Datos!P350=INT(Datos!P350),AND(OR(P$1005="",Datos!P350&gt;=P$1005),OR(P$1006="",Datos!P350&lt;=P$1006))),FALSE),OR(ISNUMBER(FIND(";"&amp;UPPER(TRIM(Datos!P350&amp;""))&amp;"=",P$1007)),ISNUMBER(FIND(";"&amp;UPPER(TRIM(Datos!P350&amp;""))&amp;";",P$1007))),OR(UPPER(TRIM(Datos!P350&amp;""))="SÍ",UPPER(TRIM(Datos!P350&amp;""))="SI",UPPER(TRIM(Datos!P350&amp;""))="NO"),IF(ISNUMBER(Datos!P350),AND(OR(P$1005="",Datos!P350&gt;=P$1005),OR(P$1006="",Datos!P350&lt;=P$1006)),FALSE),TRUE))))</f>
        <v>0.0</v>
      </c>
      <c r="Q350">
        <f>IF(Datos!Q350="",0,IF(AND(Q$1008&lt;&gt;"",Datos!Q350=Q$1008),0,IF(Q$1004=0,0,1-CHOOSE(Q$1004,IF(ISNUMBER(Datos!Q350),AND(OR(Q$1005="",Datos!Q350&gt;=Q$1005),OR(Q$1006="",Datos!Q350&lt;=Q$1006)),FALSE),IF(ISNUMBER(Datos!Q350),AND(Datos!Q350=INT(Datos!Q350),AND(OR(Q$1005="",Datos!Q350&gt;=Q$1005),OR(Q$1006="",Datos!Q350&lt;=Q$1006))),FALSE),OR(ISNUMBER(FIND(";"&amp;UPPER(TRIM(Datos!Q350&amp;""))&amp;"=",Q$1007)),ISNUMBER(FIND(";"&amp;UPPER(TRIM(Datos!Q350&amp;""))&amp;";",Q$1007))),OR(UPPER(TRIM(Datos!Q350&amp;""))="SÍ",UPPER(TRIM(Datos!Q350&amp;""))="SI",UPPER(TRIM(Datos!Q350&amp;""))="NO"),IF(ISNUMBER(Datos!Q350),AND(OR(Q$1005="",Datos!Q350&gt;=Q$1005),OR(Q$1006="",Datos!Q350&lt;=Q$1006)),FALSE),TRUE))))</f>
        <v>0.0</v>
      </c>
      <c r="R350">
        <f>IF(Datos!R350="",0,IF(AND(R$1008&lt;&gt;"",Datos!R350=R$1008),0,IF(R$1004=0,0,1-CHOOSE(R$1004,IF(ISNUMBER(Datos!R350),AND(OR(R$1005="",Datos!R350&gt;=R$1005),OR(R$1006="",Datos!R350&lt;=R$1006)),FALSE),IF(ISNUMBER(Datos!R350),AND(Datos!R350=INT(Datos!R350),AND(OR(R$1005="",Datos!R350&gt;=R$1005),OR(R$1006="",Datos!R350&lt;=R$1006))),FALSE),OR(ISNUMBER(FIND(";"&amp;UPPER(TRIM(Datos!R350&amp;""))&amp;"=",R$1007)),ISNUMBER(FIND(";"&amp;UPPER(TRIM(Datos!R350&amp;""))&amp;";",R$1007))),OR(UPPER(TRIM(Datos!R350&amp;""))="SÍ",UPPER(TRIM(Datos!R350&amp;""))="SI",UPPER(TRIM(Datos!R350&amp;""))="NO"),IF(ISNUMBER(Datos!R350),AND(OR(R$1005="",Datos!R350&gt;=R$1005),OR(R$1006="",Datos!R350&lt;=R$1006)),FALSE),TRUE))))</f>
        <v>0.0</v>
      </c>
      <c r="S350">
        <f>IF(Datos!S350="",0,IF(AND(S$1008&lt;&gt;"",Datos!S350=S$1008),0,IF(S$1004=0,0,1-CHOOSE(S$1004,IF(ISNUMBER(Datos!S350),AND(OR(S$1005="",Datos!S350&gt;=S$1005),OR(S$1006="",Datos!S350&lt;=S$1006)),FALSE),IF(ISNUMBER(Datos!S350),AND(Datos!S350=INT(Datos!S350),AND(OR(S$1005="",Datos!S350&gt;=S$1005),OR(S$1006="",Datos!S350&lt;=S$1006))),FALSE),OR(ISNUMBER(FIND(";"&amp;UPPER(TRIM(Datos!S350&amp;""))&amp;"=",S$1007)),ISNUMBER(FIND(";"&amp;UPPER(TRIM(Datos!S350&amp;""))&amp;";",S$1007))),OR(UPPER(TRIM(Datos!S350&amp;""))="SÍ",UPPER(TRIM(Datos!S350&amp;""))="SI",UPPER(TRIM(Datos!S350&amp;""))="NO"),IF(ISNUMBER(Datos!S350),AND(OR(S$1005="",Datos!S350&gt;=S$1005),OR(S$1006="",Datos!S350&lt;=S$1006)),FALSE),TRUE))))</f>
        <v>0.0</v>
      </c>
      <c r="T350">
        <f>IF(Datos!T350="",0,IF(AND(T$1008&lt;&gt;"",Datos!T350=T$1008),0,IF(T$1004=0,0,1-CHOOSE(T$1004,IF(ISNUMBER(Datos!T350),AND(OR(T$1005="",Datos!T350&gt;=T$1005),OR(T$1006="",Datos!T350&lt;=T$1006)),FALSE),IF(ISNUMBER(Datos!T350),AND(Datos!T350=INT(Datos!T350),AND(OR(T$1005="",Datos!T350&gt;=T$1005),OR(T$1006="",Datos!T350&lt;=T$1006))),FALSE),OR(ISNUMBER(FIND(";"&amp;UPPER(TRIM(Datos!T350&amp;""))&amp;"=",T$1007)),ISNUMBER(FIND(";"&amp;UPPER(TRIM(Datos!T350&amp;""))&amp;";",T$1007))),OR(UPPER(TRIM(Datos!T350&amp;""))="SÍ",UPPER(TRIM(Datos!T350&amp;""))="SI",UPPER(TRIM(Datos!T350&amp;""))="NO"),IF(ISNUMBER(Datos!T350),AND(OR(T$1005="",Datos!T350&gt;=T$1005),OR(T$1006="",Datos!T350&lt;=T$1006)),FALSE),TRUE))))</f>
        <v>0.0</v>
      </c>
      <c r="U350">
        <f>IF(Datos!U350="",0,IF(AND(U$1008&lt;&gt;"",Datos!U350=U$1008),0,IF(U$1004=0,0,1-CHOOSE(U$1004,IF(ISNUMBER(Datos!U350),AND(OR(U$1005="",Datos!U350&gt;=U$1005),OR(U$1006="",Datos!U350&lt;=U$1006)),FALSE),IF(ISNUMBER(Datos!U350),AND(Datos!U350=INT(Datos!U350),AND(OR(U$1005="",Datos!U350&gt;=U$1005),OR(U$1006="",Datos!U350&lt;=U$1006))),FALSE),OR(ISNUMBER(FIND(";"&amp;UPPER(TRIM(Datos!U350&amp;""))&amp;"=",U$1007)),ISNUMBER(FIND(";"&amp;UPPER(TRIM(Datos!U350&amp;""))&amp;";",U$1007))),OR(UPPER(TRIM(Datos!U350&amp;""))="SÍ",UPPER(TRIM(Datos!U350&amp;""))="SI",UPPER(TRIM(Datos!U350&amp;""))="NO"),IF(ISNUMBER(Datos!U350),AND(OR(U$1005="",Datos!U350&gt;=U$1005),OR(U$1006="",Datos!U350&lt;=U$1006)),FALSE),TRUE))))</f>
        <v>0.0</v>
      </c>
      <c r="V350">
        <f>IF(Datos!V350="",0,IF(AND(V$1008&lt;&gt;"",Datos!V350=V$1008),0,IF(V$1004=0,0,1-CHOOSE(V$1004,IF(ISNUMBER(Datos!V350),AND(OR(V$1005="",Datos!V350&gt;=V$1005),OR(V$1006="",Datos!V350&lt;=V$1006)),FALSE),IF(ISNUMBER(Datos!V350),AND(Datos!V350=INT(Datos!V350),AND(OR(V$1005="",Datos!V350&gt;=V$1005),OR(V$1006="",Datos!V350&lt;=V$1006))),FALSE),OR(ISNUMBER(FIND(";"&amp;UPPER(TRIM(Datos!V350&amp;""))&amp;"=",V$1007)),ISNUMBER(FIND(";"&amp;UPPER(TRIM(Datos!V350&amp;""))&amp;";",V$1007))),OR(UPPER(TRIM(Datos!V350&amp;""))="SÍ",UPPER(TRIM(Datos!V350&amp;""))="SI",UPPER(TRIM(Datos!V350&amp;""))="NO"),IF(ISNUMBER(Datos!V350),AND(OR(V$1005="",Datos!V350&gt;=V$1005),OR(V$1006="",Datos!V350&lt;=V$1006)),FALSE),TRUE))))</f>
        <v>0.0</v>
      </c>
      <c r="W350">
        <f>IF(Datos!W350="",0,IF(AND(W$1008&lt;&gt;"",Datos!W350=W$1008),0,IF(W$1004=0,0,1-CHOOSE(W$1004,IF(ISNUMBER(Datos!W350),AND(OR(W$1005="",Datos!W350&gt;=W$1005),OR(W$1006="",Datos!W350&lt;=W$1006)),FALSE),IF(ISNUMBER(Datos!W350),AND(Datos!W350=INT(Datos!W350),AND(OR(W$1005="",Datos!W350&gt;=W$1005),OR(W$1006="",Datos!W350&lt;=W$1006))),FALSE),OR(ISNUMBER(FIND(";"&amp;UPPER(TRIM(Datos!W350&amp;""))&amp;"=",W$1007)),ISNUMBER(FIND(";"&amp;UPPER(TRIM(Datos!W350&amp;""))&amp;";",W$1007))),OR(UPPER(TRIM(Datos!W350&amp;""))="SÍ",UPPER(TRIM(Datos!W350&amp;""))="SI",UPPER(TRIM(Datos!W350&amp;""))="NO"),IF(ISNUMBER(Datos!W350),AND(OR(W$1005="",Datos!W350&gt;=W$1005),OR(W$1006="",Datos!W350&lt;=W$1006)),FALSE),TRUE))))</f>
        <v>0.0</v>
      </c>
      <c r="X350">
        <f>IF(Datos!X350="",0,IF(AND(X$1008&lt;&gt;"",Datos!X350=X$1008),0,IF(X$1004=0,0,1-CHOOSE(X$1004,IF(ISNUMBER(Datos!X350),AND(OR(X$1005="",Datos!X350&gt;=X$1005),OR(X$1006="",Datos!X350&lt;=X$1006)),FALSE),IF(ISNUMBER(Datos!X350),AND(Datos!X350=INT(Datos!X350),AND(OR(X$1005="",Datos!X350&gt;=X$1005),OR(X$1006="",Datos!X350&lt;=X$1006))),FALSE),OR(ISNUMBER(FIND(";"&amp;UPPER(TRIM(Datos!X350&amp;""))&amp;"=",X$1007)),ISNUMBER(FIND(";"&amp;UPPER(TRIM(Datos!X350&amp;""))&amp;";",X$1007))),OR(UPPER(TRIM(Datos!X350&amp;""))="SÍ",UPPER(TRIM(Datos!X350&amp;""))="SI",UPPER(TRIM(Datos!X350&amp;""))="NO"),IF(ISNUMBER(Datos!X350),AND(OR(X$1005="",Datos!X350&gt;=X$1005),OR(X$1006="",Datos!X350&lt;=X$1006)),FALSE),TRUE))))</f>
        <v>0.0</v>
      </c>
      <c r="Y350">
        <f>IF(Datos!Y350="",0,IF(AND(Y$1008&lt;&gt;"",Datos!Y350=Y$1008),0,IF(Y$1004=0,0,1-CHOOSE(Y$1004,IF(ISNUMBER(Datos!Y350),AND(OR(Y$1005="",Datos!Y350&gt;=Y$1005),OR(Y$1006="",Datos!Y350&lt;=Y$1006)),FALSE),IF(ISNUMBER(Datos!Y350),AND(Datos!Y350=INT(Datos!Y350),AND(OR(Y$1005="",Datos!Y350&gt;=Y$1005),OR(Y$1006="",Datos!Y350&lt;=Y$1006))),FALSE),OR(ISNUMBER(FIND(";"&amp;UPPER(TRIM(Datos!Y350&amp;""))&amp;"=",Y$1007)),ISNUMBER(FIND(";"&amp;UPPER(TRIM(Datos!Y350&amp;""))&amp;";",Y$1007))),OR(UPPER(TRIM(Datos!Y350&amp;""))="SÍ",UPPER(TRIM(Datos!Y350&amp;""))="SI",UPPER(TRIM(Datos!Y350&amp;""))="NO"),IF(ISNUMBER(Datos!Y350),AND(OR(Y$1005="",Datos!Y350&gt;=Y$1005),OR(Y$1006="",Datos!Y350&lt;=Y$1006)),FALSE),TRUE))))</f>
        <v>0.0</v>
      </c>
      <c r="Z350">
        <f>IF(Datos!Z350="",0,IF(AND(Z$1008&lt;&gt;"",Datos!Z350=Z$1008),0,IF(Z$1004=0,0,1-CHOOSE(Z$1004,IF(ISNUMBER(Datos!Z350),AND(OR(Z$1005="",Datos!Z350&gt;=Z$1005),OR(Z$1006="",Datos!Z350&lt;=Z$1006)),FALSE),IF(ISNUMBER(Datos!Z350),AND(Datos!Z350=INT(Datos!Z350),AND(OR(Z$1005="",Datos!Z350&gt;=Z$1005),OR(Z$1006="",Datos!Z350&lt;=Z$1006))),FALSE),OR(ISNUMBER(FIND(";"&amp;UPPER(TRIM(Datos!Z350&amp;""))&amp;"=",Z$1007)),ISNUMBER(FIND(";"&amp;UPPER(TRIM(Datos!Z350&amp;""))&amp;";",Z$1007))),OR(UPPER(TRIM(Datos!Z350&amp;""))="SÍ",UPPER(TRIM(Datos!Z350&amp;""))="SI",UPPER(TRIM(Datos!Z350&amp;""))="NO"),IF(ISNUMBER(Datos!Z350),AND(OR(Z$1005="",Datos!Z350&gt;=Z$1005),OR(Z$1006="",Datos!Z350&lt;=Z$1006)),FALSE),TRUE))))</f>
        <v>0.0</v>
      </c>
      <c r="AA350">
        <f>IF(Datos!AA350="",0,IF(AND(AA$1008&lt;&gt;"",Datos!AA350=AA$1008),0,IF(AA$1004=0,0,1-CHOOSE(AA$1004,IF(ISNUMBER(Datos!AA350),AND(OR(AA$1005="",Datos!AA350&gt;=AA$1005),OR(AA$1006="",Datos!AA350&lt;=AA$1006)),FALSE),IF(ISNUMBER(Datos!AA350),AND(Datos!AA350=INT(Datos!AA350),AND(OR(AA$1005="",Datos!AA350&gt;=AA$1005),OR(AA$1006="",Datos!AA350&lt;=AA$1006))),FALSE),OR(ISNUMBER(FIND(";"&amp;UPPER(TRIM(Datos!AA350&amp;""))&amp;"=",AA$1007)),ISNUMBER(FIND(";"&amp;UPPER(TRIM(Datos!AA350&amp;""))&amp;";",AA$1007))),OR(UPPER(TRIM(Datos!AA350&amp;""))="SÍ",UPPER(TRIM(Datos!AA350&amp;""))="SI",UPPER(TRIM(Datos!AA350&amp;""))="NO"),IF(ISNUMBER(Datos!AA350),AND(OR(AA$1005="",Datos!AA350&gt;=AA$1005),OR(AA$1006="",Datos!AA350&lt;=AA$1006)),FALSE),TRUE))))</f>
        <v>0.0</v>
      </c>
      <c r="AB350">
        <f>IF(Datos!AB350="",0,IF(AND(AB$1008&lt;&gt;"",Datos!AB350=AB$1008),0,IF(AB$1004=0,0,1-CHOOSE(AB$1004,IF(ISNUMBER(Datos!AB350),AND(OR(AB$1005="",Datos!AB350&gt;=AB$1005),OR(AB$1006="",Datos!AB350&lt;=AB$1006)),FALSE),IF(ISNUMBER(Datos!AB350),AND(Datos!AB350=INT(Datos!AB350),AND(OR(AB$1005="",Datos!AB350&gt;=AB$1005),OR(AB$1006="",Datos!AB350&lt;=AB$1006))),FALSE),OR(ISNUMBER(FIND(";"&amp;UPPER(TRIM(Datos!AB350&amp;""))&amp;"=",AB$1007)),ISNUMBER(FIND(";"&amp;UPPER(TRIM(Datos!AB350&amp;""))&amp;";",AB$1007))),OR(UPPER(TRIM(Datos!AB350&amp;""))="SÍ",UPPER(TRIM(Datos!AB350&amp;""))="SI",UPPER(TRIM(Datos!AB350&amp;""))="NO"),IF(ISNUMBER(Datos!AB350),AND(OR(AB$1005="",Datos!AB350&gt;=AB$1005),OR(AB$1006="",Datos!AB350&lt;=AB$1006)),FALSE),TRUE))))</f>
        <v>0.0</v>
      </c>
      <c r="AC350">
        <f>IF(Datos!AC350="",0,IF(AND(AC$1008&lt;&gt;"",Datos!AC350=AC$1008),0,IF(AC$1004=0,0,1-CHOOSE(AC$1004,IF(ISNUMBER(Datos!AC350),AND(OR(AC$1005="",Datos!AC350&gt;=AC$1005),OR(AC$1006="",Datos!AC350&lt;=AC$1006)),FALSE),IF(ISNUMBER(Datos!AC350),AND(Datos!AC350=INT(Datos!AC350),AND(OR(AC$1005="",Datos!AC350&gt;=AC$1005),OR(AC$1006="",Datos!AC350&lt;=AC$1006))),FALSE),OR(ISNUMBER(FIND(";"&amp;UPPER(TRIM(Datos!AC350&amp;""))&amp;"=",AC$1007)),ISNUMBER(FIND(";"&amp;UPPER(TRIM(Datos!AC350&amp;""))&amp;";",AC$1007))),OR(UPPER(TRIM(Datos!AC350&amp;""))="SÍ",UPPER(TRIM(Datos!AC350&amp;""))="SI",UPPER(TRIM(Datos!AC350&amp;""))="NO"),IF(ISNUMBER(Datos!AC350),AND(OR(AC$1005="",Datos!AC350&gt;=AC$1005),OR(AC$1006="",Datos!AC350&lt;=AC$1006)),FALSE),TRUE))))</f>
        <v>0.0</v>
      </c>
      <c r="AD350">
        <f>IF(Datos!AD350="",0,IF(AND(AD$1008&lt;&gt;"",Datos!AD350=AD$1008),0,IF(AD$1004=0,0,1-CHOOSE(AD$1004,IF(ISNUMBER(Datos!AD350),AND(OR(AD$1005="",Datos!AD350&gt;=AD$1005),OR(AD$1006="",Datos!AD350&lt;=AD$1006)),FALSE),IF(ISNUMBER(Datos!AD350),AND(Datos!AD350=INT(Datos!AD350),AND(OR(AD$1005="",Datos!AD350&gt;=AD$1005),OR(AD$1006="",Datos!AD350&lt;=AD$1006))),FALSE),OR(ISNUMBER(FIND(";"&amp;UPPER(TRIM(Datos!AD350&amp;""))&amp;"=",AD$1007)),ISNUMBER(FIND(";"&amp;UPPER(TRIM(Datos!AD350&amp;""))&amp;";",AD$1007))),OR(UPPER(TRIM(Datos!AD350&amp;""))="SÍ",UPPER(TRIM(Datos!AD350&amp;""))="SI",UPPER(TRIM(Datos!AD350&amp;""))="NO"),IF(ISNUMBER(Datos!AD350),AND(OR(AD$1005="",Datos!AD350&gt;=AD$1005),OR(AD$1006="",Datos!AD350&lt;=AD$1006)),FALSE),TRUE))))</f>
        <v>0.0</v>
      </c>
      <c r="AE350">
        <f>IF(Datos!AE350="",0,IF(AND(AE$1008&lt;&gt;"",Datos!AE350=AE$1008),0,IF(AE$1004=0,0,1-CHOOSE(AE$1004,IF(ISNUMBER(Datos!AE350),AND(OR(AE$1005="",Datos!AE350&gt;=AE$1005),OR(AE$1006="",Datos!AE350&lt;=AE$1006)),FALSE),IF(ISNUMBER(Datos!AE350),AND(Datos!AE350=INT(Datos!AE350),AND(OR(AE$1005="",Datos!AE350&gt;=AE$1005),OR(AE$1006="",Datos!AE350&lt;=AE$1006))),FALSE),OR(ISNUMBER(FIND(";"&amp;UPPER(TRIM(Datos!AE350&amp;""))&amp;"=",AE$1007)),ISNUMBER(FIND(";"&amp;UPPER(TRIM(Datos!AE350&amp;""))&amp;";",AE$1007))),OR(UPPER(TRIM(Datos!AE350&amp;""))="SÍ",UPPER(TRIM(Datos!AE350&amp;""))="SI",UPPER(TRIM(Datos!AE350&amp;""))="NO"),IF(ISNUMBER(Datos!AE350),AND(OR(AE$1005="",Datos!AE350&gt;=AE$1005),OR(AE$1006="",Datos!AE350&lt;=AE$1006)),FALSE),TRUE))))</f>
        <v>0.0</v>
      </c>
    </row>
    <row r="351" spans="2:31">
      <c r="B351">
        <f>IF(Datos!B351="",0,IF(AND(B$1008&lt;&gt;"",Datos!B351=B$1008),0,IF(B$1004=0,0,1-CHOOSE(B$1004,IF(ISNUMBER(Datos!B351),AND(OR(B$1005="",Datos!B351&gt;=B$1005),OR(B$1006="",Datos!B351&lt;=B$1006)),FALSE),IF(ISNUMBER(Datos!B351),AND(Datos!B351=INT(Datos!B351),AND(OR(B$1005="",Datos!B351&gt;=B$1005),OR(B$1006="",Datos!B351&lt;=B$1006))),FALSE),OR(ISNUMBER(FIND(";"&amp;UPPER(TRIM(Datos!B351&amp;""))&amp;"=",B$1007)),ISNUMBER(FIND(";"&amp;UPPER(TRIM(Datos!B351&amp;""))&amp;";",B$1007))),OR(UPPER(TRIM(Datos!B351&amp;""))="SÍ",UPPER(TRIM(Datos!B351&amp;""))="SI",UPPER(TRIM(Datos!B351&amp;""))="NO"),IF(ISNUMBER(Datos!B351),AND(OR(B$1005="",Datos!B351&gt;=B$1005),OR(B$1006="",Datos!B351&lt;=B$1006)),FALSE),TRUE))))</f>
        <v>0.0</v>
      </c>
      <c r="C351">
        <f>IF(Datos!C351="",0,IF(AND(C$1008&lt;&gt;"",Datos!C351=C$1008),0,IF(C$1004=0,0,1-CHOOSE(C$1004,IF(ISNUMBER(Datos!C351),AND(OR(C$1005="",Datos!C351&gt;=C$1005),OR(C$1006="",Datos!C351&lt;=C$1006)),FALSE),IF(ISNUMBER(Datos!C351),AND(Datos!C351=INT(Datos!C351),AND(OR(C$1005="",Datos!C351&gt;=C$1005),OR(C$1006="",Datos!C351&lt;=C$1006))),FALSE),OR(ISNUMBER(FIND(";"&amp;UPPER(TRIM(Datos!C351&amp;""))&amp;"=",C$1007)),ISNUMBER(FIND(";"&amp;UPPER(TRIM(Datos!C351&amp;""))&amp;";",C$1007))),OR(UPPER(TRIM(Datos!C351&amp;""))="SÍ",UPPER(TRIM(Datos!C351&amp;""))="SI",UPPER(TRIM(Datos!C351&amp;""))="NO"),IF(ISNUMBER(Datos!C351),AND(OR(C$1005="",Datos!C351&gt;=C$1005),OR(C$1006="",Datos!C351&lt;=C$1006)),FALSE),TRUE))))</f>
        <v>0.0</v>
      </c>
      <c r="D351">
        <f>IF(Datos!D351="",0,IF(AND(D$1008&lt;&gt;"",Datos!D351=D$1008),0,IF(D$1004=0,0,1-CHOOSE(D$1004,IF(ISNUMBER(Datos!D351),AND(OR(D$1005="",Datos!D351&gt;=D$1005),OR(D$1006="",Datos!D351&lt;=D$1006)),FALSE),IF(ISNUMBER(Datos!D351),AND(Datos!D351=INT(Datos!D351),AND(OR(D$1005="",Datos!D351&gt;=D$1005),OR(D$1006="",Datos!D351&lt;=D$1006))),FALSE),OR(ISNUMBER(FIND(";"&amp;UPPER(TRIM(Datos!D351&amp;""))&amp;"=",D$1007)),ISNUMBER(FIND(";"&amp;UPPER(TRIM(Datos!D351&amp;""))&amp;";",D$1007))),OR(UPPER(TRIM(Datos!D351&amp;""))="SÍ",UPPER(TRIM(Datos!D351&amp;""))="SI",UPPER(TRIM(Datos!D351&amp;""))="NO"),IF(ISNUMBER(Datos!D351),AND(OR(D$1005="",Datos!D351&gt;=D$1005),OR(D$1006="",Datos!D351&lt;=D$1006)),FALSE),TRUE))))</f>
        <v>0.0</v>
      </c>
      <c r="E351">
        <f>IF(Datos!E351="",0,IF(AND(E$1008&lt;&gt;"",Datos!E351=E$1008),0,IF(E$1004=0,0,1-CHOOSE(E$1004,IF(ISNUMBER(Datos!E351),AND(OR(E$1005="",Datos!E351&gt;=E$1005),OR(E$1006="",Datos!E351&lt;=E$1006)),FALSE),IF(ISNUMBER(Datos!E351),AND(Datos!E351=INT(Datos!E351),AND(OR(E$1005="",Datos!E351&gt;=E$1005),OR(E$1006="",Datos!E351&lt;=E$1006))),FALSE),OR(ISNUMBER(FIND(";"&amp;UPPER(TRIM(Datos!E351&amp;""))&amp;"=",E$1007)),ISNUMBER(FIND(";"&amp;UPPER(TRIM(Datos!E351&amp;""))&amp;";",E$1007))),OR(UPPER(TRIM(Datos!E351&amp;""))="SÍ",UPPER(TRIM(Datos!E351&amp;""))="SI",UPPER(TRIM(Datos!E351&amp;""))="NO"),IF(ISNUMBER(Datos!E351),AND(OR(E$1005="",Datos!E351&gt;=E$1005),OR(E$1006="",Datos!E351&lt;=E$1006)),FALSE),TRUE))))</f>
        <v>0.0</v>
      </c>
      <c r="F351">
        <f>IF(Datos!F351="",0,IF(AND(F$1008&lt;&gt;"",Datos!F351=F$1008),0,IF(F$1004=0,0,1-CHOOSE(F$1004,IF(ISNUMBER(Datos!F351),AND(OR(F$1005="",Datos!F351&gt;=F$1005),OR(F$1006="",Datos!F351&lt;=F$1006)),FALSE),IF(ISNUMBER(Datos!F351),AND(Datos!F351=INT(Datos!F351),AND(OR(F$1005="",Datos!F351&gt;=F$1005),OR(F$1006="",Datos!F351&lt;=F$1006))),FALSE),OR(ISNUMBER(FIND(";"&amp;UPPER(TRIM(Datos!F351&amp;""))&amp;"=",F$1007)),ISNUMBER(FIND(";"&amp;UPPER(TRIM(Datos!F351&amp;""))&amp;";",F$1007))),OR(UPPER(TRIM(Datos!F351&amp;""))="SÍ",UPPER(TRIM(Datos!F351&amp;""))="SI",UPPER(TRIM(Datos!F351&amp;""))="NO"),IF(ISNUMBER(Datos!F351),AND(OR(F$1005="",Datos!F351&gt;=F$1005),OR(F$1006="",Datos!F351&lt;=F$1006)),FALSE),TRUE))))</f>
        <v>0.0</v>
      </c>
      <c r="G351">
        <f>IF(Datos!G351="",0,IF(AND(G$1008&lt;&gt;"",Datos!G351=G$1008),0,IF(G$1004=0,0,1-CHOOSE(G$1004,IF(ISNUMBER(Datos!G351),AND(OR(G$1005="",Datos!G351&gt;=G$1005),OR(G$1006="",Datos!G351&lt;=G$1006)),FALSE),IF(ISNUMBER(Datos!G351),AND(Datos!G351=INT(Datos!G351),AND(OR(G$1005="",Datos!G351&gt;=G$1005),OR(G$1006="",Datos!G351&lt;=G$1006))),FALSE),OR(ISNUMBER(FIND(";"&amp;UPPER(TRIM(Datos!G351&amp;""))&amp;"=",G$1007)),ISNUMBER(FIND(";"&amp;UPPER(TRIM(Datos!G351&amp;""))&amp;";",G$1007))),OR(UPPER(TRIM(Datos!G351&amp;""))="SÍ",UPPER(TRIM(Datos!G351&amp;""))="SI",UPPER(TRIM(Datos!G351&amp;""))="NO"),IF(ISNUMBER(Datos!G351),AND(OR(G$1005="",Datos!G351&gt;=G$1005),OR(G$1006="",Datos!G351&lt;=G$1006)),FALSE),TRUE))))</f>
        <v>0.0</v>
      </c>
      <c r="H351">
        <f>IF(Datos!H351="",0,IF(AND(H$1008&lt;&gt;"",Datos!H351=H$1008),0,IF(H$1004=0,0,1-CHOOSE(H$1004,IF(ISNUMBER(Datos!H351),AND(OR(H$1005="",Datos!H351&gt;=H$1005),OR(H$1006="",Datos!H351&lt;=H$1006)),FALSE),IF(ISNUMBER(Datos!H351),AND(Datos!H351=INT(Datos!H351),AND(OR(H$1005="",Datos!H351&gt;=H$1005),OR(H$1006="",Datos!H351&lt;=H$1006))),FALSE),OR(ISNUMBER(FIND(";"&amp;UPPER(TRIM(Datos!H351&amp;""))&amp;"=",H$1007)),ISNUMBER(FIND(";"&amp;UPPER(TRIM(Datos!H351&amp;""))&amp;";",H$1007))),OR(UPPER(TRIM(Datos!H351&amp;""))="SÍ",UPPER(TRIM(Datos!H351&amp;""))="SI",UPPER(TRIM(Datos!H351&amp;""))="NO"),IF(ISNUMBER(Datos!H351),AND(OR(H$1005="",Datos!H351&gt;=H$1005),OR(H$1006="",Datos!H351&lt;=H$1006)),FALSE),TRUE))))</f>
        <v>0.0</v>
      </c>
      <c r="I351">
        <f>IF(Datos!I351="",0,IF(AND(I$1008&lt;&gt;"",Datos!I351=I$1008),0,IF(I$1004=0,0,1-CHOOSE(I$1004,IF(ISNUMBER(Datos!I351),AND(OR(I$1005="",Datos!I351&gt;=I$1005),OR(I$1006="",Datos!I351&lt;=I$1006)),FALSE),IF(ISNUMBER(Datos!I351),AND(Datos!I351=INT(Datos!I351),AND(OR(I$1005="",Datos!I351&gt;=I$1005),OR(I$1006="",Datos!I351&lt;=I$1006))),FALSE),OR(ISNUMBER(FIND(";"&amp;UPPER(TRIM(Datos!I351&amp;""))&amp;"=",I$1007)),ISNUMBER(FIND(";"&amp;UPPER(TRIM(Datos!I351&amp;""))&amp;";",I$1007))),OR(UPPER(TRIM(Datos!I351&amp;""))="SÍ",UPPER(TRIM(Datos!I351&amp;""))="SI",UPPER(TRIM(Datos!I351&amp;""))="NO"),IF(ISNUMBER(Datos!I351),AND(OR(I$1005="",Datos!I351&gt;=I$1005),OR(I$1006="",Datos!I351&lt;=I$1006)),FALSE),TRUE))))</f>
        <v>0.0</v>
      </c>
      <c r="J351">
        <f>IF(Datos!J351="",0,IF(AND(J$1008&lt;&gt;"",Datos!J351=J$1008),0,IF(J$1004=0,0,1-CHOOSE(J$1004,IF(ISNUMBER(Datos!J351),AND(OR(J$1005="",Datos!J351&gt;=J$1005),OR(J$1006="",Datos!J351&lt;=J$1006)),FALSE),IF(ISNUMBER(Datos!J351),AND(Datos!J351=INT(Datos!J351),AND(OR(J$1005="",Datos!J351&gt;=J$1005),OR(J$1006="",Datos!J351&lt;=J$1006))),FALSE),OR(ISNUMBER(FIND(";"&amp;UPPER(TRIM(Datos!J351&amp;""))&amp;"=",J$1007)),ISNUMBER(FIND(";"&amp;UPPER(TRIM(Datos!J351&amp;""))&amp;";",J$1007))),OR(UPPER(TRIM(Datos!J351&amp;""))="SÍ",UPPER(TRIM(Datos!J351&amp;""))="SI",UPPER(TRIM(Datos!J351&amp;""))="NO"),IF(ISNUMBER(Datos!J351),AND(OR(J$1005="",Datos!J351&gt;=J$1005),OR(J$1006="",Datos!J351&lt;=J$1006)),FALSE),TRUE))))</f>
        <v>0.0</v>
      </c>
      <c r="K351">
        <f>IF(Datos!K351="",0,IF(AND(K$1008&lt;&gt;"",Datos!K351=K$1008),0,IF(K$1004=0,0,1-CHOOSE(K$1004,IF(ISNUMBER(Datos!K351),AND(OR(K$1005="",Datos!K351&gt;=K$1005),OR(K$1006="",Datos!K351&lt;=K$1006)),FALSE),IF(ISNUMBER(Datos!K351),AND(Datos!K351=INT(Datos!K351),AND(OR(K$1005="",Datos!K351&gt;=K$1005),OR(K$1006="",Datos!K351&lt;=K$1006))),FALSE),OR(ISNUMBER(FIND(";"&amp;UPPER(TRIM(Datos!K351&amp;""))&amp;"=",K$1007)),ISNUMBER(FIND(";"&amp;UPPER(TRIM(Datos!K351&amp;""))&amp;";",K$1007))),OR(UPPER(TRIM(Datos!K351&amp;""))="SÍ",UPPER(TRIM(Datos!K351&amp;""))="SI",UPPER(TRIM(Datos!K351&amp;""))="NO"),IF(ISNUMBER(Datos!K351),AND(OR(K$1005="",Datos!K351&gt;=K$1005),OR(K$1006="",Datos!K351&lt;=K$1006)),FALSE),TRUE))))</f>
        <v>0.0</v>
      </c>
      <c r="L351">
        <f>IF(Datos!L351="",0,IF(AND(L$1008&lt;&gt;"",Datos!L351=L$1008),0,IF(L$1004=0,0,1-CHOOSE(L$1004,IF(ISNUMBER(Datos!L351),AND(OR(L$1005="",Datos!L351&gt;=L$1005),OR(L$1006="",Datos!L351&lt;=L$1006)),FALSE),IF(ISNUMBER(Datos!L351),AND(Datos!L351=INT(Datos!L351),AND(OR(L$1005="",Datos!L351&gt;=L$1005),OR(L$1006="",Datos!L351&lt;=L$1006))),FALSE),OR(ISNUMBER(FIND(";"&amp;UPPER(TRIM(Datos!L351&amp;""))&amp;"=",L$1007)),ISNUMBER(FIND(";"&amp;UPPER(TRIM(Datos!L351&amp;""))&amp;";",L$1007))),OR(UPPER(TRIM(Datos!L351&amp;""))="SÍ",UPPER(TRIM(Datos!L351&amp;""))="SI",UPPER(TRIM(Datos!L351&amp;""))="NO"),IF(ISNUMBER(Datos!L351),AND(OR(L$1005="",Datos!L351&gt;=L$1005),OR(L$1006="",Datos!L351&lt;=L$1006)),FALSE),TRUE))))</f>
        <v>0.0</v>
      </c>
      <c r="M351">
        <f>IF(Datos!M351="",0,IF(AND(M$1008&lt;&gt;"",Datos!M351=M$1008),0,IF(M$1004=0,0,1-CHOOSE(M$1004,IF(ISNUMBER(Datos!M351),AND(OR(M$1005="",Datos!M351&gt;=M$1005),OR(M$1006="",Datos!M351&lt;=M$1006)),FALSE),IF(ISNUMBER(Datos!M351),AND(Datos!M351=INT(Datos!M351),AND(OR(M$1005="",Datos!M351&gt;=M$1005),OR(M$1006="",Datos!M351&lt;=M$1006))),FALSE),OR(ISNUMBER(FIND(";"&amp;UPPER(TRIM(Datos!M351&amp;""))&amp;"=",M$1007)),ISNUMBER(FIND(";"&amp;UPPER(TRIM(Datos!M351&amp;""))&amp;";",M$1007))),OR(UPPER(TRIM(Datos!M351&amp;""))="SÍ",UPPER(TRIM(Datos!M351&amp;""))="SI",UPPER(TRIM(Datos!M351&amp;""))="NO"),IF(ISNUMBER(Datos!M351),AND(OR(M$1005="",Datos!M351&gt;=M$1005),OR(M$1006="",Datos!M351&lt;=M$1006)),FALSE),TRUE))))</f>
        <v>0.0</v>
      </c>
      <c r="N351">
        <f>IF(Datos!N351="",0,IF(AND(N$1008&lt;&gt;"",Datos!N351=N$1008),0,IF(N$1004=0,0,1-CHOOSE(N$1004,IF(ISNUMBER(Datos!N351),AND(OR(N$1005="",Datos!N351&gt;=N$1005),OR(N$1006="",Datos!N351&lt;=N$1006)),FALSE),IF(ISNUMBER(Datos!N351),AND(Datos!N351=INT(Datos!N351),AND(OR(N$1005="",Datos!N351&gt;=N$1005),OR(N$1006="",Datos!N351&lt;=N$1006))),FALSE),OR(ISNUMBER(FIND(";"&amp;UPPER(TRIM(Datos!N351&amp;""))&amp;"=",N$1007)),ISNUMBER(FIND(";"&amp;UPPER(TRIM(Datos!N351&amp;""))&amp;";",N$1007))),OR(UPPER(TRIM(Datos!N351&amp;""))="SÍ",UPPER(TRIM(Datos!N351&amp;""))="SI",UPPER(TRIM(Datos!N351&amp;""))="NO"),IF(ISNUMBER(Datos!N351),AND(OR(N$1005="",Datos!N351&gt;=N$1005),OR(N$1006="",Datos!N351&lt;=N$1006)),FALSE),TRUE))))</f>
        <v>0.0</v>
      </c>
      <c r="O351">
        <f>IF(Datos!O351="",0,IF(AND(O$1008&lt;&gt;"",Datos!O351=O$1008),0,IF(O$1004=0,0,1-CHOOSE(O$1004,IF(ISNUMBER(Datos!O351),AND(OR(O$1005="",Datos!O351&gt;=O$1005),OR(O$1006="",Datos!O351&lt;=O$1006)),FALSE),IF(ISNUMBER(Datos!O351),AND(Datos!O351=INT(Datos!O351),AND(OR(O$1005="",Datos!O351&gt;=O$1005),OR(O$1006="",Datos!O351&lt;=O$1006))),FALSE),OR(ISNUMBER(FIND(";"&amp;UPPER(TRIM(Datos!O351&amp;""))&amp;"=",O$1007)),ISNUMBER(FIND(";"&amp;UPPER(TRIM(Datos!O351&amp;""))&amp;";",O$1007))),OR(UPPER(TRIM(Datos!O351&amp;""))="SÍ",UPPER(TRIM(Datos!O351&amp;""))="SI",UPPER(TRIM(Datos!O351&amp;""))="NO"),IF(ISNUMBER(Datos!O351),AND(OR(O$1005="",Datos!O351&gt;=O$1005),OR(O$1006="",Datos!O351&lt;=O$1006)),FALSE),TRUE))))</f>
        <v>0.0</v>
      </c>
      <c r="P351">
        <f>IF(Datos!P351="",0,IF(AND(P$1008&lt;&gt;"",Datos!P351=P$1008),0,IF(P$1004=0,0,1-CHOOSE(P$1004,IF(ISNUMBER(Datos!P351),AND(OR(P$1005="",Datos!P351&gt;=P$1005),OR(P$1006="",Datos!P351&lt;=P$1006)),FALSE),IF(ISNUMBER(Datos!P351),AND(Datos!P351=INT(Datos!P351),AND(OR(P$1005="",Datos!P351&gt;=P$1005),OR(P$1006="",Datos!P351&lt;=P$1006))),FALSE),OR(ISNUMBER(FIND(";"&amp;UPPER(TRIM(Datos!P351&amp;""))&amp;"=",P$1007)),ISNUMBER(FIND(";"&amp;UPPER(TRIM(Datos!P351&amp;""))&amp;";",P$1007))),OR(UPPER(TRIM(Datos!P351&amp;""))="SÍ",UPPER(TRIM(Datos!P351&amp;""))="SI",UPPER(TRIM(Datos!P351&amp;""))="NO"),IF(ISNUMBER(Datos!P351),AND(OR(P$1005="",Datos!P351&gt;=P$1005),OR(P$1006="",Datos!P351&lt;=P$1006)),FALSE),TRUE))))</f>
        <v>0.0</v>
      </c>
      <c r="Q351">
        <f>IF(Datos!Q351="",0,IF(AND(Q$1008&lt;&gt;"",Datos!Q351=Q$1008),0,IF(Q$1004=0,0,1-CHOOSE(Q$1004,IF(ISNUMBER(Datos!Q351),AND(OR(Q$1005="",Datos!Q351&gt;=Q$1005),OR(Q$1006="",Datos!Q351&lt;=Q$1006)),FALSE),IF(ISNUMBER(Datos!Q351),AND(Datos!Q351=INT(Datos!Q351),AND(OR(Q$1005="",Datos!Q351&gt;=Q$1005),OR(Q$1006="",Datos!Q351&lt;=Q$1006))),FALSE),OR(ISNUMBER(FIND(";"&amp;UPPER(TRIM(Datos!Q351&amp;""))&amp;"=",Q$1007)),ISNUMBER(FIND(";"&amp;UPPER(TRIM(Datos!Q351&amp;""))&amp;";",Q$1007))),OR(UPPER(TRIM(Datos!Q351&amp;""))="SÍ",UPPER(TRIM(Datos!Q351&amp;""))="SI",UPPER(TRIM(Datos!Q351&amp;""))="NO"),IF(ISNUMBER(Datos!Q351),AND(OR(Q$1005="",Datos!Q351&gt;=Q$1005),OR(Q$1006="",Datos!Q351&lt;=Q$1006)),FALSE),TRUE))))</f>
        <v>0.0</v>
      </c>
      <c r="R351">
        <f>IF(Datos!R351="",0,IF(AND(R$1008&lt;&gt;"",Datos!R351=R$1008),0,IF(R$1004=0,0,1-CHOOSE(R$1004,IF(ISNUMBER(Datos!R351),AND(OR(R$1005="",Datos!R351&gt;=R$1005),OR(R$1006="",Datos!R351&lt;=R$1006)),FALSE),IF(ISNUMBER(Datos!R351),AND(Datos!R351=INT(Datos!R351),AND(OR(R$1005="",Datos!R351&gt;=R$1005),OR(R$1006="",Datos!R351&lt;=R$1006))),FALSE),OR(ISNUMBER(FIND(";"&amp;UPPER(TRIM(Datos!R351&amp;""))&amp;"=",R$1007)),ISNUMBER(FIND(";"&amp;UPPER(TRIM(Datos!R351&amp;""))&amp;";",R$1007))),OR(UPPER(TRIM(Datos!R351&amp;""))="SÍ",UPPER(TRIM(Datos!R351&amp;""))="SI",UPPER(TRIM(Datos!R351&amp;""))="NO"),IF(ISNUMBER(Datos!R351),AND(OR(R$1005="",Datos!R351&gt;=R$1005),OR(R$1006="",Datos!R351&lt;=R$1006)),FALSE),TRUE))))</f>
        <v>0.0</v>
      </c>
      <c r="S351">
        <f>IF(Datos!S351="",0,IF(AND(S$1008&lt;&gt;"",Datos!S351=S$1008),0,IF(S$1004=0,0,1-CHOOSE(S$1004,IF(ISNUMBER(Datos!S351),AND(OR(S$1005="",Datos!S351&gt;=S$1005),OR(S$1006="",Datos!S351&lt;=S$1006)),FALSE),IF(ISNUMBER(Datos!S351),AND(Datos!S351=INT(Datos!S351),AND(OR(S$1005="",Datos!S351&gt;=S$1005),OR(S$1006="",Datos!S351&lt;=S$1006))),FALSE),OR(ISNUMBER(FIND(";"&amp;UPPER(TRIM(Datos!S351&amp;""))&amp;"=",S$1007)),ISNUMBER(FIND(";"&amp;UPPER(TRIM(Datos!S351&amp;""))&amp;";",S$1007))),OR(UPPER(TRIM(Datos!S351&amp;""))="SÍ",UPPER(TRIM(Datos!S351&amp;""))="SI",UPPER(TRIM(Datos!S351&amp;""))="NO"),IF(ISNUMBER(Datos!S351),AND(OR(S$1005="",Datos!S351&gt;=S$1005),OR(S$1006="",Datos!S351&lt;=S$1006)),FALSE),TRUE))))</f>
        <v>0.0</v>
      </c>
      <c r="T351">
        <f>IF(Datos!T351="",0,IF(AND(T$1008&lt;&gt;"",Datos!T351=T$1008),0,IF(T$1004=0,0,1-CHOOSE(T$1004,IF(ISNUMBER(Datos!T351),AND(OR(T$1005="",Datos!T351&gt;=T$1005),OR(T$1006="",Datos!T351&lt;=T$1006)),FALSE),IF(ISNUMBER(Datos!T351),AND(Datos!T351=INT(Datos!T351),AND(OR(T$1005="",Datos!T351&gt;=T$1005),OR(T$1006="",Datos!T351&lt;=T$1006))),FALSE),OR(ISNUMBER(FIND(";"&amp;UPPER(TRIM(Datos!T351&amp;""))&amp;"=",T$1007)),ISNUMBER(FIND(";"&amp;UPPER(TRIM(Datos!T351&amp;""))&amp;";",T$1007))),OR(UPPER(TRIM(Datos!T351&amp;""))="SÍ",UPPER(TRIM(Datos!T351&amp;""))="SI",UPPER(TRIM(Datos!T351&amp;""))="NO"),IF(ISNUMBER(Datos!T351),AND(OR(T$1005="",Datos!T351&gt;=T$1005),OR(T$1006="",Datos!T351&lt;=T$1006)),FALSE),TRUE))))</f>
        <v>0.0</v>
      </c>
      <c r="U351">
        <f>IF(Datos!U351="",0,IF(AND(U$1008&lt;&gt;"",Datos!U351=U$1008),0,IF(U$1004=0,0,1-CHOOSE(U$1004,IF(ISNUMBER(Datos!U351),AND(OR(U$1005="",Datos!U351&gt;=U$1005),OR(U$1006="",Datos!U351&lt;=U$1006)),FALSE),IF(ISNUMBER(Datos!U351),AND(Datos!U351=INT(Datos!U351),AND(OR(U$1005="",Datos!U351&gt;=U$1005),OR(U$1006="",Datos!U351&lt;=U$1006))),FALSE),OR(ISNUMBER(FIND(";"&amp;UPPER(TRIM(Datos!U351&amp;""))&amp;"=",U$1007)),ISNUMBER(FIND(";"&amp;UPPER(TRIM(Datos!U351&amp;""))&amp;";",U$1007))),OR(UPPER(TRIM(Datos!U351&amp;""))="SÍ",UPPER(TRIM(Datos!U351&amp;""))="SI",UPPER(TRIM(Datos!U351&amp;""))="NO"),IF(ISNUMBER(Datos!U351),AND(OR(U$1005="",Datos!U351&gt;=U$1005),OR(U$1006="",Datos!U351&lt;=U$1006)),FALSE),TRUE))))</f>
        <v>0.0</v>
      </c>
      <c r="V351">
        <f>IF(Datos!V351="",0,IF(AND(V$1008&lt;&gt;"",Datos!V351=V$1008),0,IF(V$1004=0,0,1-CHOOSE(V$1004,IF(ISNUMBER(Datos!V351),AND(OR(V$1005="",Datos!V351&gt;=V$1005),OR(V$1006="",Datos!V351&lt;=V$1006)),FALSE),IF(ISNUMBER(Datos!V351),AND(Datos!V351=INT(Datos!V351),AND(OR(V$1005="",Datos!V351&gt;=V$1005),OR(V$1006="",Datos!V351&lt;=V$1006))),FALSE),OR(ISNUMBER(FIND(";"&amp;UPPER(TRIM(Datos!V351&amp;""))&amp;"=",V$1007)),ISNUMBER(FIND(";"&amp;UPPER(TRIM(Datos!V351&amp;""))&amp;";",V$1007))),OR(UPPER(TRIM(Datos!V351&amp;""))="SÍ",UPPER(TRIM(Datos!V351&amp;""))="SI",UPPER(TRIM(Datos!V351&amp;""))="NO"),IF(ISNUMBER(Datos!V351),AND(OR(V$1005="",Datos!V351&gt;=V$1005),OR(V$1006="",Datos!V351&lt;=V$1006)),FALSE),TRUE))))</f>
        <v>0.0</v>
      </c>
      <c r="W351">
        <f>IF(Datos!W351="",0,IF(AND(W$1008&lt;&gt;"",Datos!W351=W$1008),0,IF(W$1004=0,0,1-CHOOSE(W$1004,IF(ISNUMBER(Datos!W351),AND(OR(W$1005="",Datos!W351&gt;=W$1005),OR(W$1006="",Datos!W351&lt;=W$1006)),FALSE),IF(ISNUMBER(Datos!W351),AND(Datos!W351=INT(Datos!W351),AND(OR(W$1005="",Datos!W351&gt;=W$1005),OR(W$1006="",Datos!W351&lt;=W$1006))),FALSE),OR(ISNUMBER(FIND(";"&amp;UPPER(TRIM(Datos!W351&amp;""))&amp;"=",W$1007)),ISNUMBER(FIND(";"&amp;UPPER(TRIM(Datos!W351&amp;""))&amp;";",W$1007))),OR(UPPER(TRIM(Datos!W351&amp;""))="SÍ",UPPER(TRIM(Datos!W351&amp;""))="SI",UPPER(TRIM(Datos!W351&amp;""))="NO"),IF(ISNUMBER(Datos!W351),AND(OR(W$1005="",Datos!W351&gt;=W$1005),OR(W$1006="",Datos!W351&lt;=W$1006)),FALSE),TRUE))))</f>
        <v>0.0</v>
      </c>
      <c r="X351">
        <f>IF(Datos!X351="",0,IF(AND(X$1008&lt;&gt;"",Datos!X351=X$1008),0,IF(X$1004=0,0,1-CHOOSE(X$1004,IF(ISNUMBER(Datos!X351),AND(OR(X$1005="",Datos!X351&gt;=X$1005),OR(X$1006="",Datos!X351&lt;=X$1006)),FALSE),IF(ISNUMBER(Datos!X351),AND(Datos!X351=INT(Datos!X351),AND(OR(X$1005="",Datos!X351&gt;=X$1005),OR(X$1006="",Datos!X351&lt;=X$1006))),FALSE),OR(ISNUMBER(FIND(";"&amp;UPPER(TRIM(Datos!X351&amp;""))&amp;"=",X$1007)),ISNUMBER(FIND(";"&amp;UPPER(TRIM(Datos!X351&amp;""))&amp;";",X$1007))),OR(UPPER(TRIM(Datos!X351&amp;""))="SÍ",UPPER(TRIM(Datos!X351&amp;""))="SI",UPPER(TRIM(Datos!X351&amp;""))="NO"),IF(ISNUMBER(Datos!X351),AND(OR(X$1005="",Datos!X351&gt;=X$1005),OR(X$1006="",Datos!X351&lt;=X$1006)),FALSE),TRUE))))</f>
        <v>0.0</v>
      </c>
      <c r="Y351">
        <f>IF(Datos!Y351="",0,IF(AND(Y$1008&lt;&gt;"",Datos!Y351=Y$1008),0,IF(Y$1004=0,0,1-CHOOSE(Y$1004,IF(ISNUMBER(Datos!Y351),AND(OR(Y$1005="",Datos!Y351&gt;=Y$1005),OR(Y$1006="",Datos!Y351&lt;=Y$1006)),FALSE),IF(ISNUMBER(Datos!Y351),AND(Datos!Y351=INT(Datos!Y351),AND(OR(Y$1005="",Datos!Y351&gt;=Y$1005),OR(Y$1006="",Datos!Y351&lt;=Y$1006))),FALSE),OR(ISNUMBER(FIND(";"&amp;UPPER(TRIM(Datos!Y351&amp;""))&amp;"=",Y$1007)),ISNUMBER(FIND(";"&amp;UPPER(TRIM(Datos!Y351&amp;""))&amp;";",Y$1007))),OR(UPPER(TRIM(Datos!Y351&amp;""))="SÍ",UPPER(TRIM(Datos!Y351&amp;""))="SI",UPPER(TRIM(Datos!Y351&amp;""))="NO"),IF(ISNUMBER(Datos!Y351),AND(OR(Y$1005="",Datos!Y351&gt;=Y$1005),OR(Y$1006="",Datos!Y351&lt;=Y$1006)),FALSE),TRUE))))</f>
        <v>0.0</v>
      </c>
      <c r="Z351">
        <f>IF(Datos!Z351="",0,IF(AND(Z$1008&lt;&gt;"",Datos!Z351=Z$1008),0,IF(Z$1004=0,0,1-CHOOSE(Z$1004,IF(ISNUMBER(Datos!Z351),AND(OR(Z$1005="",Datos!Z351&gt;=Z$1005),OR(Z$1006="",Datos!Z351&lt;=Z$1006)),FALSE),IF(ISNUMBER(Datos!Z351),AND(Datos!Z351=INT(Datos!Z351),AND(OR(Z$1005="",Datos!Z351&gt;=Z$1005),OR(Z$1006="",Datos!Z351&lt;=Z$1006))),FALSE),OR(ISNUMBER(FIND(";"&amp;UPPER(TRIM(Datos!Z351&amp;""))&amp;"=",Z$1007)),ISNUMBER(FIND(";"&amp;UPPER(TRIM(Datos!Z351&amp;""))&amp;";",Z$1007))),OR(UPPER(TRIM(Datos!Z351&amp;""))="SÍ",UPPER(TRIM(Datos!Z351&amp;""))="SI",UPPER(TRIM(Datos!Z351&amp;""))="NO"),IF(ISNUMBER(Datos!Z351),AND(OR(Z$1005="",Datos!Z351&gt;=Z$1005),OR(Z$1006="",Datos!Z351&lt;=Z$1006)),FALSE),TRUE))))</f>
        <v>0.0</v>
      </c>
      <c r="AA351">
        <f>IF(Datos!AA351="",0,IF(AND(AA$1008&lt;&gt;"",Datos!AA351=AA$1008),0,IF(AA$1004=0,0,1-CHOOSE(AA$1004,IF(ISNUMBER(Datos!AA351),AND(OR(AA$1005="",Datos!AA351&gt;=AA$1005),OR(AA$1006="",Datos!AA351&lt;=AA$1006)),FALSE),IF(ISNUMBER(Datos!AA351),AND(Datos!AA351=INT(Datos!AA351),AND(OR(AA$1005="",Datos!AA351&gt;=AA$1005),OR(AA$1006="",Datos!AA351&lt;=AA$1006))),FALSE),OR(ISNUMBER(FIND(";"&amp;UPPER(TRIM(Datos!AA351&amp;""))&amp;"=",AA$1007)),ISNUMBER(FIND(";"&amp;UPPER(TRIM(Datos!AA351&amp;""))&amp;";",AA$1007))),OR(UPPER(TRIM(Datos!AA351&amp;""))="SÍ",UPPER(TRIM(Datos!AA351&amp;""))="SI",UPPER(TRIM(Datos!AA351&amp;""))="NO"),IF(ISNUMBER(Datos!AA351),AND(OR(AA$1005="",Datos!AA351&gt;=AA$1005),OR(AA$1006="",Datos!AA351&lt;=AA$1006)),FALSE),TRUE))))</f>
        <v>0.0</v>
      </c>
      <c r="AB351">
        <f>IF(Datos!AB351="",0,IF(AND(AB$1008&lt;&gt;"",Datos!AB351=AB$1008),0,IF(AB$1004=0,0,1-CHOOSE(AB$1004,IF(ISNUMBER(Datos!AB351),AND(OR(AB$1005="",Datos!AB351&gt;=AB$1005),OR(AB$1006="",Datos!AB351&lt;=AB$1006)),FALSE),IF(ISNUMBER(Datos!AB351),AND(Datos!AB351=INT(Datos!AB351),AND(OR(AB$1005="",Datos!AB351&gt;=AB$1005),OR(AB$1006="",Datos!AB351&lt;=AB$1006))),FALSE),OR(ISNUMBER(FIND(";"&amp;UPPER(TRIM(Datos!AB351&amp;""))&amp;"=",AB$1007)),ISNUMBER(FIND(";"&amp;UPPER(TRIM(Datos!AB351&amp;""))&amp;";",AB$1007))),OR(UPPER(TRIM(Datos!AB351&amp;""))="SÍ",UPPER(TRIM(Datos!AB351&amp;""))="SI",UPPER(TRIM(Datos!AB351&amp;""))="NO"),IF(ISNUMBER(Datos!AB351),AND(OR(AB$1005="",Datos!AB351&gt;=AB$1005),OR(AB$1006="",Datos!AB351&lt;=AB$1006)),FALSE),TRUE))))</f>
        <v>0.0</v>
      </c>
      <c r="AC351">
        <f>IF(Datos!AC351="",0,IF(AND(AC$1008&lt;&gt;"",Datos!AC351=AC$1008),0,IF(AC$1004=0,0,1-CHOOSE(AC$1004,IF(ISNUMBER(Datos!AC351),AND(OR(AC$1005="",Datos!AC351&gt;=AC$1005),OR(AC$1006="",Datos!AC351&lt;=AC$1006)),FALSE),IF(ISNUMBER(Datos!AC351),AND(Datos!AC351=INT(Datos!AC351),AND(OR(AC$1005="",Datos!AC351&gt;=AC$1005),OR(AC$1006="",Datos!AC351&lt;=AC$1006))),FALSE),OR(ISNUMBER(FIND(";"&amp;UPPER(TRIM(Datos!AC351&amp;""))&amp;"=",AC$1007)),ISNUMBER(FIND(";"&amp;UPPER(TRIM(Datos!AC351&amp;""))&amp;";",AC$1007))),OR(UPPER(TRIM(Datos!AC351&amp;""))="SÍ",UPPER(TRIM(Datos!AC351&amp;""))="SI",UPPER(TRIM(Datos!AC351&amp;""))="NO"),IF(ISNUMBER(Datos!AC351),AND(OR(AC$1005="",Datos!AC351&gt;=AC$1005),OR(AC$1006="",Datos!AC351&lt;=AC$1006)),FALSE),TRUE))))</f>
        <v>0.0</v>
      </c>
      <c r="AD351">
        <f>IF(Datos!AD351="",0,IF(AND(AD$1008&lt;&gt;"",Datos!AD351=AD$1008),0,IF(AD$1004=0,0,1-CHOOSE(AD$1004,IF(ISNUMBER(Datos!AD351),AND(OR(AD$1005="",Datos!AD351&gt;=AD$1005),OR(AD$1006="",Datos!AD351&lt;=AD$1006)),FALSE),IF(ISNUMBER(Datos!AD351),AND(Datos!AD351=INT(Datos!AD351),AND(OR(AD$1005="",Datos!AD351&gt;=AD$1005),OR(AD$1006="",Datos!AD351&lt;=AD$1006))),FALSE),OR(ISNUMBER(FIND(";"&amp;UPPER(TRIM(Datos!AD351&amp;""))&amp;"=",AD$1007)),ISNUMBER(FIND(";"&amp;UPPER(TRIM(Datos!AD351&amp;""))&amp;";",AD$1007))),OR(UPPER(TRIM(Datos!AD351&amp;""))="SÍ",UPPER(TRIM(Datos!AD351&amp;""))="SI",UPPER(TRIM(Datos!AD351&amp;""))="NO"),IF(ISNUMBER(Datos!AD351),AND(OR(AD$1005="",Datos!AD351&gt;=AD$1005),OR(AD$1006="",Datos!AD351&lt;=AD$1006)),FALSE),TRUE))))</f>
        <v>0.0</v>
      </c>
      <c r="AE351">
        <f>IF(Datos!AE351="",0,IF(AND(AE$1008&lt;&gt;"",Datos!AE351=AE$1008),0,IF(AE$1004=0,0,1-CHOOSE(AE$1004,IF(ISNUMBER(Datos!AE351),AND(OR(AE$1005="",Datos!AE351&gt;=AE$1005),OR(AE$1006="",Datos!AE351&lt;=AE$1006)),FALSE),IF(ISNUMBER(Datos!AE351),AND(Datos!AE351=INT(Datos!AE351),AND(OR(AE$1005="",Datos!AE351&gt;=AE$1005),OR(AE$1006="",Datos!AE351&lt;=AE$1006))),FALSE),OR(ISNUMBER(FIND(";"&amp;UPPER(TRIM(Datos!AE351&amp;""))&amp;"=",AE$1007)),ISNUMBER(FIND(";"&amp;UPPER(TRIM(Datos!AE351&amp;""))&amp;";",AE$1007))),OR(UPPER(TRIM(Datos!AE351&amp;""))="SÍ",UPPER(TRIM(Datos!AE351&amp;""))="SI",UPPER(TRIM(Datos!AE351&amp;""))="NO"),IF(ISNUMBER(Datos!AE351),AND(OR(AE$1005="",Datos!AE351&gt;=AE$1005),OR(AE$1006="",Datos!AE351&lt;=AE$1006)),FALSE),TRUE))))</f>
        <v>0.0</v>
      </c>
    </row>
    <row r="352" spans="2:31">
      <c r="B352">
        <f>IF(Datos!B352="",0,IF(AND(B$1008&lt;&gt;"",Datos!B352=B$1008),0,IF(B$1004=0,0,1-CHOOSE(B$1004,IF(ISNUMBER(Datos!B352),AND(OR(B$1005="",Datos!B352&gt;=B$1005),OR(B$1006="",Datos!B352&lt;=B$1006)),FALSE),IF(ISNUMBER(Datos!B352),AND(Datos!B352=INT(Datos!B352),AND(OR(B$1005="",Datos!B352&gt;=B$1005),OR(B$1006="",Datos!B352&lt;=B$1006))),FALSE),OR(ISNUMBER(FIND(";"&amp;UPPER(TRIM(Datos!B352&amp;""))&amp;"=",B$1007)),ISNUMBER(FIND(";"&amp;UPPER(TRIM(Datos!B352&amp;""))&amp;";",B$1007))),OR(UPPER(TRIM(Datos!B352&amp;""))="SÍ",UPPER(TRIM(Datos!B352&amp;""))="SI",UPPER(TRIM(Datos!B352&amp;""))="NO"),IF(ISNUMBER(Datos!B352),AND(OR(B$1005="",Datos!B352&gt;=B$1005),OR(B$1006="",Datos!B352&lt;=B$1006)),FALSE),TRUE))))</f>
        <v>0.0</v>
      </c>
      <c r="C352">
        <f>IF(Datos!C352="",0,IF(AND(C$1008&lt;&gt;"",Datos!C352=C$1008),0,IF(C$1004=0,0,1-CHOOSE(C$1004,IF(ISNUMBER(Datos!C352),AND(OR(C$1005="",Datos!C352&gt;=C$1005),OR(C$1006="",Datos!C352&lt;=C$1006)),FALSE),IF(ISNUMBER(Datos!C352),AND(Datos!C352=INT(Datos!C352),AND(OR(C$1005="",Datos!C352&gt;=C$1005),OR(C$1006="",Datos!C352&lt;=C$1006))),FALSE),OR(ISNUMBER(FIND(";"&amp;UPPER(TRIM(Datos!C352&amp;""))&amp;"=",C$1007)),ISNUMBER(FIND(";"&amp;UPPER(TRIM(Datos!C352&amp;""))&amp;";",C$1007))),OR(UPPER(TRIM(Datos!C352&amp;""))="SÍ",UPPER(TRIM(Datos!C352&amp;""))="SI",UPPER(TRIM(Datos!C352&amp;""))="NO"),IF(ISNUMBER(Datos!C352),AND(OR(C$1005="",Datos!C352&gt;=C$1005),OR(C$1006="",Datos!C352&lt;=C$1006)),FALSE),TRUE))))</f>
        <v>0.0</v>
      </c>
      <c r="D352">
        <f>IF(Datos!D352="",0,IF(AND(D$1008&lt;&gt;"",Datos!D352=D$1008),0,IF(D$1004=0,0,1-CHOOSE(D$1004,IF(ISNUMBER(Datos!D352),AND(OR(D$1005="",Datos!D352&gt;=D$1005),OR(D$1006="",Datos!D352&lt;=D$1006)),FALSE),IF(ISNUMBER(Datos!D352),AND(Datos!D352=INT(Datos!D352),AND(OR(D$1005="",Datos!D352&gt;=D$1005),OR(D$1006="",Datos!D352&lt;=D$1006))),FALSE),OR(ISNUMBER(FIND(";"&amp;UPPER(TRIM(Datos!D352&amp;""))&amp;"=",D$1007)),ISNUMBER(FIND(";"&amp;UPPER(TRIM(Datos!D352&amp;""))&amp;";",D$1007))),OR(UPPER(TRIM(Datos!D352&amp;""))="SÍ",UPPER(TRIM(Datos!D352&amp;""))="SI",UPPER(TRIM(Datos!D352&amp;""))="NO"),IF(ISNUMBER(Datos!D352),AND(OR(D$1005="",Datos!D352&gt;=D$1005),OR(D$1006="",Datos!D352&lt;=D$1006)),FALSE),TRUE))))</f>
        <v>0.0</v>
      </c>
      <c r="E352">
        <f>IF(Datos!E352="",0,IF(AND(E$1008&lt;&gt;"",Datos!E352=E$1008),0,IF(E$1004=0,0,1-CHOOSE(E$1004,IF(ISNUMBER(Datos!E352),AND(OR(E$1005="",Datos!E352&gt;=E$1005),OR(E$1006="",Datos!E352&lt;=E$1006)),FALSE),IF(ISNUMBER(Datos!E352),AND(Datos!E352=INT(Datos!E352),AND(OR(E$1005="",Datos!E352&gt;=E$1005),OR(E$1006="",Datos!E352&lt;=E$1006))),FALSE),OR(ISNUMBER(FIND(";"&amp;UPPER(TRIM(Datos!E352&amp;""))&amp;"=",E$1007)),ISNUMBER(FIND(";"&amp;UPPER(TRIM(Datos!E352&amp;""))&amp;";",E$1007))),OR(UPPER(TRIM(Datos!E352&amp;""))="SÍ",UPPER(TRIM(Datos!E352&amp;""))="SI",UPPER(TRIM(Datos!E352&amp;""))="NO"),IF(ISNUMBER(Datos!E352),AND(OR(E$1005="",Datos!E352&gt;=E$1005),OR(E$1006="",Datos!E352&lt;=E$1006)),FALSE),TRUE))))</f>
        <v>0.0</v>
      </c>
      <c r="F352">
        <f>IF(Datos!F352="",0,IF(AND(F$1008&lt;&gt;"",Datos!F352=F$1008),0,IF(F$1004=0,0,1-CHOOSE(F$1004,IF(ISNUMBER(Datos!F352),AND(OR(F$1005="",Datos!F352&gt;=F$1005),OR(F$1006="",Datos!F352&lt;=F$1006)),FALSE),IF(ISNUMBER(Datos!F352),AND(Datos!F352=INT(Datos!F352),AND(OR(F$1005="",Datos!F352&gt;=F$1005),OR(F$1006="",Datos!F352&lt;=F$1006))),FALSE),OR(ISNUMBER(FIND(";"&amp;UPPER(TRIM(Datos!F352&amp;""))&amp;"=",F$1007)),ISNUMBER(FIND(";"&amp;UPPER(TRIM(Datos!F352&amp;""))&amp;";",F$1007))),OR(UPPER(TRIM(Datos!F352&amp;""))="SÍ",UPPER(TRIM(Datos!F352&amp;""))="SI",UPPER(TRIM(Datos!F352&amp;""))="NO"),IF(ISNUMBER(Datos!F352),AND(OR(F$1005="",Datos!F352&gt;=F$1005),OR(F$1006="",Datos!F352&lt;=F$1006)),FALSE),TRUE))))</f>
        <v>0.0</v>
      </c>
      <c r="G352">
        <f>IF(Datos!G352="",0,IF(AND(G$1008&lt;&gt;"",Datos!G352=G$1008),0,IF(G$1004=0,0,1-CHOOSE(G$1004,IF(ISNUMBER(Datos!G352),AND(OR(G$1005="",Datos!G352&gt;=G$1005),OR(G$1006="",Datos!G352&lt;=G$1006)),FALSE),IF(ISNUMBER(Datos!G352),AND(Datos!G352=INT(Datos!G352),AND(OR(G$1005="",Datos!G352&gt;=G$1005),OR(G$1006="",Datos!G352&lt;=G$1006))),FALSE),OR(ISNUMBER(FIND(";"&amp;UPPER(TRIM(Datos!G352&amp;""))&amp;"=",G$1007)),ISNUMBER(FIND(";"&amp;UPPER(TRIM(Datos!G352&amp;""))&amp;";",G$1007))),OR(UPPER(TRIM(Datos!G352&amp;""))="SÍ",UPPER(TRIM(Datos!G352&amp;""))="SI",UPPER(TRIM(Datos!G352&amp;""))="NO"),IF(ISNUMBER(Datos!G352),AND(OR(G$1005="",Datos!G352&gt;=G$1005),OR(G$1006="",Datos!G352&lt;=G$1006)),FALSE),TRUE))))</f>
        <v>0.0</v>
      </c>
      <c r="H352">
        <f>IF(Datos!H352="",0,IF(AND(H$1008&lt;&gt;"",Datos!H352=H$1008),0,IF(H$1004=0,0,1-CHOOSE(H$1004,IF(ISNUMBER(Datos!H352),AND(OR(H$1005="",Datos!H352&gt;=H$1005),OR(H$1006="",Datos!H352&lt;=H$1006)),FALSE),IF(ISNUMBER(Datos!H352),AND(Datos!H352=INT(Datos!H352),AND(OR(H$1005="",Datos!H352&gt;=H$1005),OR(H$1006="",Datos!H352&lt;=H$1006))),FALSE),OR(ISNUMBER(FIND(";"&amp;UPPER(TRIM(Datos!H352&amp;""))&amp;"=",H$1007)),ISNUMBER(FIND(";"&amp;UPPER(TRIM(Datos!H352&amp;""))&amp;";",H$1007))),OR(UPPER(TRIM(Datos!H352&amp;""))="SÍ",UPPER(TRIM(Datos!H352&amp;""))="SI",UPPER(TRIM(Datos!H352&amp;""))="NO"),IF(ISNUMBER(Datos!H352),AND(OR(H$1005="",Datos!H352&gt;=H$1005),OR(H$1006="",Datos!H352&lt;=H$1006)),FALSE),TRUE))))</f>
        <v>0.0</v>
      </c>
      <c r="I352">
        <f>IF(Datos!I352="",0,IF(AND(I$1008&lt;&gt;"",Datos!I352=I$1008),0,IF(I$1004=0,0,1-CHOOSE(I$1004,IF(ISNUMBER(Datos!I352),AND(OR(I$1005="",Datos!I352&gt;=I$1005),OR(I$1006="",Datos!I352&lt;=I$1006)),FALSE),IF(ISNUMBER(Datos!I352),AND(Datos!I352=INT(Datos!I352),AND(OR(I$1005="",Datos!I352&gt;=I$1005),OR(I$1006="",Datos!I352&lt;=I$1006))),FALSE),OR(ISNUMBER(FIND(";"&amp;UPPER(TRIM(Datos!I352&amp;""))&amp;"=",I$1007)),ISNUMBER(FIND(";"&amp;UPPER(TRIM(Datos!I352&amp;""))&amp;";",I$1007))),OR(UPPER(TRIM(Datos!I352&amp;""))="SÍ",UPPER(TRIM(Datos!I352&amp;""))="SI",UPPER(TRIM(Datos!I352&amp;""))="NO"),IF(ISNUMBER(Datos!I352),AND(OR(I$1005="",Datos!I352&gt;=I$1005),OR(I$1006="",Datos!I352&lt;=I$1006)),FALSE),TRUE))))</f>
        <v>0.0</v>
      </c>
      <c r="J352">
        <f>IF(Datos!J352="",0,IF(AND(J$1008&lt;&gt;"",Datos!J352=J$1008),0,IF(J$1004=0,0,1-CHOOSE(J$1004,IF(ISNUMBER(Datos!J352),AND(OR(J$1005="",Datos!J352&gt;=J$1005),OR(J$1006="",Datos!J352&lt;=J$1006)),FALSE),IF(ISNUMBER(Datos!J352),AND(Datos!J352=INT(Datos!J352),AND(OR(J$1005="",Datos!J352&gt;=J$1005),OR(J$1006="",Datos!J352&lt;=J$1006))),FALSE),OR(ISNUMBER(FIND(";"&amp;UPPER(TRIM(Datos!J352&amp;""))&amp;"=",J$1007)),ISNUMBER(FIND(";"&amp;UPPER(TRIM(Datos!J352&amp;""))&amp;";",J$1007))),OR(UPPER(TRIM(Datos!J352&amp;""))="SÍ",UPPER(TRIM(Datos!J352&amp;""))="SI",UPPER(TRIM(Datos!J352&amp;""))="NO"),IF(ISNUMBER(Datos!J352),AND(OR(J$1005="",Datos!J352&gt;=J$1005),OR(J$1006="",Datos!J352&lt;=J$1006)),FALSE),TRUE))))</f>
        <v>0.0</v>
      </c>
      <c r="K352">
        <f>IF(Datos!K352="",0,IF(AND(K$1008&lt;&gt;"",Datos!K352=K$1008),0,IF(K$1004=0,0,1-CHOOSE(K$1004,IF(ISNUMBER(Datos!K352),AND(OR(K$1005="",Datos!K352&gt;=K$1005),OR(K$1006="",Datos!K352&lt;=K$1006)),FALSE),IF(ISNUMBER(Datos!K352),AND(Datos!K352=INT(Datos!K352),AND(OR(K$1005="",Datos!K352&gt;=K$1005),OR(K$1006="",Datos!K352&lt;=K$1006))),FALSE),OR(ISNUMBER(FIND(";"&amp;UPPER(TRIM(Datos!K352&amp;""))&amp;"=",K$1007)),ISNUMBER(FIND(";"&amp;UPPER(TRIM(Datos!K352&amp;""))&amp;";",K$1007))),OR(UPPER(TRIM(Datos!K352&amp;""))="SÍ",UPPER(TRIM(Datos!K352&amp;""))="SI",UPPER(TRIM(Datos!K352&amp;""))="NO"),IF(ISNUMBER(Datos!K352),AND(OR(K$1005="",Datos!K352&gt;=K$1005),OR(K$1006="",Datos!K352&lt;=K$1006)),FALSE),TRUE))))</f>
        <v>0.0</v>
      </c>
      <c r="L352">
        <f>IF(Datos!L352="",0,IF(AND(L$1008&lt;&gt;"",Datos!L352=L$1008),0,IF(L$1004=0,0,1-CHOOSE(L$1004,IF(ISNUMBER(Datos!L352),AND(OR(L$1005="",Datos!L352&gt;=L$1005),OR(L$1006="",Datos!L352&lt;=L$1006)),FALSE),IF(ISNUMBER(Datos!L352),AND(Datos!L352=INT(Datos!L352),AND(OR(L$1005="",Datos!L352&gt;=L$1005),OR(L$1006="",Datos!L352&lt;=L$1006))),FALSE),OR(ISNUMBER(FIND(";"&amp;UPPER(TRIM(Datos!L352&amp;""))&amp;"=",L$1007)),ISNUMBER(FIND(";"&amp;UPPER(TRIM(Datos!L352&amp;""))&amp;";",L$1007))),OR(UPPER(TRIM(Datos!L352&amp;""))="SÍ",UPPER(TRIM(Datos!L352&amp;""))="SI",UPPER(TRIM(Datos!L352&amp;""))="NO"),IF(ISNUMBER(Datos!L352),AND(OR(L$1005="",Datos!L352&gt;=L$1005),OR(L$1006="",Datos!L352&lt;=L$1006)),FALSE),TRUE))))</f>
        <v>0.0</v>
      </c>
      <c r="M352">
        <f>IF(Datos!M352="",0,IF(AND(M$1008&lt;&gt;"",Datos!M352=M$1008),0,IF(M$1004=0,0,1-CHOOSE(M$1004,IF(ISNUMBER(Datos!M352),AND(OR(M$1005="",Datos!M352&gt;=M$1005),OR(M$1006="",Datos!M352&lt;=M$1006)),FALSE),IF(ISNUMBER(Datos!M352),AND(Datos!M352=INT(Datos!M352),AND(OR(M$1005="",Datos!M352&gt;=M$1005),OR(M$1006="",Datos!M352&lt;=M$1006))),FALSE),OR(ISNUMBER(FIND(";"&amp;UPPER(TRIM(Datos!M352&amp;""))&amp;"=",M$1007)),ISNUMBER(FIND(";"&amp;UPPER(TRIM(Datos!M352&amp;""))&amp;";",M$1007))),OR(UPPER(TRIM(Datos!M352&amp;""))="SÍ",UPPER(TRIM(Datos!M352&amp;""))="SI",UPPER(TRIM(Datos!M352&amp;""))="NO"),IF(ISNUMBER(Datos!M352),AND(OR(M$1005="",Datos!M352&gt;=M$1005),OR(M$1006="",Datos!M352&lt;=M$1006)),FALSE),TRUE))))</f>
        <v>0.0</v>
      </c>
      <c r="N352">
        <f>IF(Datos!N352="",0,IF(AND(N$1008&lt;&gt;"",Datos!N352=N$1008),0,IF(N$1004=0,0,1-CHOOSE(N$1004,IF(ISNUMBER(Datos!N352),AND(OR(N$1005="",Datos!N352&gt;=N$1005),OR(N$1006="",Datos!N352&lt;=N$1006)),FALSE),IF(ISNUMBER(Datos!N352),AND(Datos!N352=INT(Datos!N352),AND(OR(N$1005="",Datos!N352&gt;=N$1005),OR(N$1006="",Datos!N352&lt;=N$1006))),FALSE),OR(ISNUMBER(FIND(";"&amp;UPPER(TRIM(Datos!N352&amp;""))&amp;"=",N$1007)),ISNUMBER(FIND(";"&amp;UPPER(TRIM(Datos!N352&amp;""))&amp;";",N$1007))),OR(UPPER(TRIM(Datos!N352&amp;""))="SÍ",UPPER(TRIM(Datos!N352&amp;""))="SI",UPPER(TRIM(Datos!N352&amp;""))="NO"),IF(ISNUMBER(Datos!N352),AND(OR(N$1005="",Datos!N352&gt;=N$1005),OR(N$1006="",Datos!N352&lt;=N$1006)),FALSE),TRUE))))</f>
        <v>0.0</v>
      </c>
      <c r="O352">
        <f>IF(Datos!O352="",0,IF(AND(O$1008&lt;&gt;"",Datos!O352=O$1008),0,IF(O$1004=0,0,1-CHOOSE(O$1004,IF(ISNUMBER(Datos!O352),AND(OR(O$1005="",Datos!O352&gt;=O$1005),OR(O$1006="",Datos!O352&lt;=O$1006)),FALSE),IF(ISNUMBER(Datos!O352),AND(Datos!O352=INT(Datos!O352),AND(OR(O$1005="",Datos!O352&gt;=O$1005),OR(O$1006="",Datos!O352&lt;=O$1006))),FALSE),OR(ISNUMBER(FIND(";"&amp;UPPER(TRIM(Datos!O352&amp;""))&amp;"=",O$1007)),ISNUMBER(FIND(";"&amp;UPPER(TRIM(Datos!O352&amp;""))&amp;";",O$1007))),OR(UPPER(TRIM(Datos!O352&amp;""))="SÍ",UPPER(TRIM(Datos!O352&amp;""))="SI",UPPER(TRIM(Datos!O352&amp;""))="NO"),IF(ISNUMBER(Datos!O352),AND(OR(O$1005="",Datos!O352&gt;=O$1005),OR(O$1006="",Datos!O352&lt;=O$1006)),FALSE),TRUE))))</f>
        <v>0.0</v>
      </c>
      <c r="P352">
        <f>IF(Datos!P352="",0,IF(AND(P$1008&lt;&gt;"",Datos!P352=P$1008),0,IF(P$1004=0,0,1-CHOOSE(P$1004,IF(ISNUMBER(Datos!P352),AND(OR(P$1005="",Datos!P352&gt;=P$1005),OR(P$1006="",Datos!P352&lt;=P$1006)),FALSE),IF(ISNUMBER(Datos!P352),AND(Datos!P352=INT(Datos!P352),AND(OR(P$1005="",Datos!P352&gt;=P$1005),OR(P$1006="",Datos!P352&lt;=P$1006))),FALSE),OR(ISNUMBER(FIND(";"&amp;UPPER(TRIM(Datos!P352&amp;""))&amp;"=",P$1007)),ISNUMBER(FIND(";"&amp;UPPER(TRIM(Datos!P352&amp;""))&amp;";",P$1007))),OR(UPPER(TRIM(Datos!P352&amp;""))="SÍ",UPPER(TRIM(Datos!P352&amp;""))="SI",UPPER(TRIM(Datos!P352&amp;""))="NO"),IF(ISNUMBER(Datos!P352),AND(OR(P$1005="",Datos!P352&gt;=P$1005),OR(P$1006="",Datos!P352&lt;=P$1006)),FALSE),TRUE))))</f>
        <v>0.0</v>
      </c>
      <c r="Q352">
        <f>IF(Datos!Q352="",0,IF(AND(Q$1008&lt;&gt;"",Datos!Q352=Q$1008),0,IF(Q$1004=0,0,1-CHOOSE(Q$1004,IF(ISNUMBER(Datos!Q352),AND(OR(Q$1005="",Datos!Q352&gt;=Q$1005),OR(Q$1006="",Datos!Q352&lt;=Q$1006)),FALSE),IF(ISNUMBER(Datos!Q352),AND(Datos!Q352=INT(Datos!Q352),AND(OR(Q$1005="",Datos!Q352&gt;=Q$1005),OR(Q$1006="",Datos!Q352&lt;=Q$1006))),FALSE),OR(ISNUMBER(FIND(";"&amp;UPPER(TRIM(Datos!Q352&amp;""))&amp;"=",Q$1007)),ISNUMBER(FIND(";"&amp;UPPER(TRIM(Datos!Q352&amp;""))&amp;";",Q$1007))),OR(UPPER(TRIM(Datos!Q352&amp;""))="SÍ",UPPER(TRIM(Datos!Q352&amp;""))="SI",UPPER(TRIM(Datos!Q352&amp;""))="NO"),IF(ISNUMBER(Datos!Q352),AND(OR(Q$1005="",Datos!Q352&gt;=Q$1005),OR(Q$1006="",Datos!Q352&lt;=Q$1006)),FALSE),TRUE))))</f>
        <v>0.0</v>
      </c>
      <c r="R352">
        <f>IF(Datos!R352="",0,IF(AND(R$1008&lt;&gt;"",Datos!R352=R$1008),0,IF(R$1004=0,0,1-CHOOSE(R$1004,IF(ISNUMBER(Datos!R352),AND(OR(R$1005="",Datos!R352&gt;=R$1005),OR(R$1006="",Datos!R352&lt;=R$1006)),FALSE),IF(ISNUMBER(Datos!R352),AND(Datos!R352=INT(Datos!R352),AND(OR(R$1005="",Datos!R352&gt;=R$1005),OR(R$1006="",Datos!R352&lt;=R$1006))),FALSE),OR(ISNUMBER(FIND(";"&amp;UPPER(TRIM(Datos!R352&amp;""))&amp;"=",R$1007)),ISNUMBER(FIND(";"&amp;UPPER(TRIM(Datos!R352&amp;""))&amp;";",R$1007))),OR(UPPER(TRIM(Datos!R352&amp;""))="SÍ",UPPER(TRIM(Datos!R352&amp;""))="SI",UPPER(TRIM(Datos!R352&amp;""))="NO"),IF(ISNUMBER(Datos!R352),AND(OR(R$1005="",Datos!R352&gt;=R$1005),OR(R$1006="",Datos!R352&lt;=R$1006)),FALSE),TRUE))))</f>
        <v>0.0</v>
      </c>
      <c r="S352">
        <f>IF(Datos!S352="",0,IF(AND(S$1008&lt;&gt;"",Datos!S352=S$1008),0,IF(S$1004=0,0,1-CHOOSE(S$1004,IF(ISNUMBER(Datos!S352),AND(OR(S$1005="",Datos!S352&gt;=S$1005),OR(S$1006="",Datos!S352&lt;=S$1006)),FALSE),IF(ISNUMBER(Datos!S352),AND(Datos!S352=INT(Datos!S352),AND(OR(S$1005="",Datos!S352&gt;=S$1005),OR(S$1006="",Datos!S352&lt;=S$1006))),FALSE),OR(ISNUMBER(FIND(";"&amp;UPPER(TRIM(Datos!S352&amp;""))&amp;"=",S$1007)),ISNUMBER(FIND(";"&amp;UPPER(TRIM(Datos!S352&amp;""))&amp;";",S$1007))),OR(UPPER(TRIM(Datos!S352&amp;""))="SÍ",UPPER(TRIM(Datos!S352&amp;""))="SI",UPPER(TRIM(Datos!S352&amp;""))="NO"),IF(ISNUMBER(Datos!S352),AND(OR(S$1005="",Datos!S352&gt;=S$1005),OR(S$1006="",Datos!S352&lt;=S$1006)),FALSE),TRUE))))</f>
        <v>0.0</v>
      </c>
      <c r="T352">
        <f>IF(Datos!T352="",0,IF(AND(T$1008&lt;&gt;"",Datos!T352=T$1008),0,IF(T$1004=0,0,1-CHOOSE(T$1004,IF(ISNUMBER(Datos!T352),AND(OR(T$1005="",Datos!T352&gt;=T$1005),OR(T$1006="",Datos!T352&lt;=T$1006)),FALSE),IF(ISNUMBER(Datos!T352),AND(Datos!T352=INT(Datos!T352),AND(OR(T$1005="",Datos!T352&gt;=T$1005),OR(T$1006="",Datos!T352&lt;=T$1006))),FALSE),OR(ISNUMBER(FIND(";"&amp;UPPER(TRIM(Datos!T352&amp;""))&amp;"=",T$1007)),ISNUMBER(FIND(";"&amp;UPPER(TRIM(Datos!T352&amp;""))&amp;";",T$1007))),OR(UPPER(TRIM(Datos!T352&amp;""))="SÍ",UPPER(TRIM(Datos!T352&amp;""))="SI",UPPER(TRIM(Datos!T352&amp;""))="NO"),IF(ISNUMBER(Datos!T352),AND(OR(T$1005="",Datos!T352&gt;=T$1005),OR(T$1006="",Datos!T352&lt;=T$1006)),FALSE),TRUE))))</f>
        <v>0.0</v>
      </c>
      <c r="U352">
        <f>IF(Datos!U352="",0,IF(AND(U$1008&lt;&gt;"",Datos!U352=U$1008),0,IF(U$1004=0,0,1-CHOOSE(U$1004,IF(ISNUMBER(Datos!U352),AND(OR(U$1005="",Datos!U352&gt;=U$1005),OR(U$1006="",Datos!U352&lt;=U$1006)),FALSE),IF(ISNUMBER(Datos!U352),AND(Datos!U352=INT(Datos!U352),AND(OR(U$1005="",Datos!U352&gt;=U$1005),OR(U$1006="",Datos!U352&lt;=U$1006))),FALSE),OR(ISNUMBER(FIND(";"&amp;UPPER(TRIM(Datos!U352&amp;""))&amp;"=",U$1007)),ISNUMBER(FIND(";"&amp;UPPER(TRIM(Datos!U352&amp;""))&amp;";",U$1007))),OR(UPPER(TRIM(Datos!U352&amp;""))="SÍ",UPPER(TRIM(Datos!U352&amp;""))="SI",UPPER(TRIM(Datos!U352&amp;""))="NO"),IF(ISNUMBER(Datos!U352),AND(OR(U$1005="",Datos!U352&gt;=U$1005),OR(U$1006="",Datos!U352&lt;=U$1006)),FALSE),TRUE))))</f>
        <v>0.0</v>
      </c>
      <c r="V352">
        <f>IF(Datos!V352="",0,IF(AND(V$1008&lt;&gt;"",Datos!V352=V$1008),0,IF(V$1004=0,0,1-CHOOSE(V$1004,IF(ISNUMBER(Datos!V352),AND(OR(V$1005="",Datos!V352&gt;=V$1005),OR(V$1006="",Datos!V352&lt;=V$1006)),FALSE),IF(ISNUMBER(Datos!V352),AND(Datos!V352=INT(Datos!V352),AND(OR(V$1005="",Datos!V352&gt;=V$1005),OR(V$1006="",Datos!V352&lt;=V$1006))),FALSE),OR(ISNUMBER(FIND(";"&amp;UPPER(TRIM(Datos!V352&amp;""))&amp;"=",V$1007)),ISNUMBER(FIND(";"&amp;UPPER(TRIM(Datos!V352&amp;""))&amp;";",V$1007))),OR(UPPER(TRIM(Datos!V352&amp;""))="SÍ",UPPER(TRIM(Datos!V352&amp;""))="SI",UPPER(TRIM(Datos!V352&amp;""))="NO"),IF(ISNUMBER(Datos!V352),AND(OR(V$1005="",Datos!V352&gt;=V$1005),OR(V$1006="",Datos!V352&lt;=V$1006)),FALSE),TRUE))))</f>
        <v>0.0</v>
      </c>
      <c r="W352">
        <f>IF(Datos!W352="",0,IF(AND(W$1008&lt;&gt;"",Datos!W352=W$1008),0,IF(W$1004=0,0,1-CHOOSE(W$1004,IF(ISNUMBER(Datos!W352),AND(OR(W$1005="",Datos!W352&gt;=W$1005),OR(W$1006="",Datos!W352&lt;=W$1006)),FALSE),IF(ISNUMBER(Datos!W352),AND(Datos!W352=INT(Datos!W352),AND(OR(W$1005="",Datos!W352&gt;=W$1005),OR(W$1006="",Datos!W352&lt;=W$1006))),FALSE),OR(ISNUMBER(FIND(";"&amp;UPPER(TRIM(Datos!W352&amp;""))&amp;"=",W$1007)),ISNUMBER(FIND(";"&amp;UPPER(TRIM(Datos!W352&amp;""))&amp;";",W$1007))),OR(UPPER(TRIM(Datos!W352&amp;""))="SÍ",UPPER(TRIM(Datos!W352&amp;""))="SI",UPPER(TRIM(Datos!W352&amp;""))="NO"),IF(ISNUMBER(Datos!W352),AND(OR(W$1005="",Datos!W352&gt;=W$1005),OR(W$1006="",Datos!W352&lt;=W$1006)),FALSE),TRUE))))</f>
        <v>0.0</v>
      </c>
      <c r="X352">
        <f>IF(Datos!X352="",0,IF(AND(X$1008&lt;&gt;"",Datos!X352=X$1008),0,IF(X$1004=0,0,1-CHOOSE(X$1004,IF(ISNUMBER(Datos!X352),AND(OR(X$1005="",Datos!X352&gt;=X$1005),OR(X$1006="",Datos!X352&lt;=X$1006)),FALSE),IF(ISNUMBER(Datos!X352),AND(Datos!X352=INT(Datos!X352),AND(OR(X$1005="",Datos!X352&gt;=X$1005),OR(X$1006="",Datos!X352&lt;=X$1006))),FALSE),OR(ISNUMBER(FIND(";"&amp;UPPER(TRIM(Datos!X352&amp;""))&amp;"=",X$1007)),ISNUMBER(FIND(";"&amp;UPPER(TRIM(Datos!X352&amp;""))&amp;";",X$1007))),OR(UPPER(TRIM(Datos!X352&amp;""))="SÍ",UPPER(TRIM(Datos!X352&amp;""))="SI",UPPER(TRIM(Datos!X352&amp;""))="NO"),IF(ISNUMBER(Datos!X352),AND(OR(X$1005="",Datos!X352&gt;=X$1005),OR(X$1006="",Datos!X352&lt;=X$1006)),FALSE),TRUE))))</f>
        <v>0.0</v>
      </c>
      <c r="Y352">
        <f>IF(Datos!Y352="",0,IF(AND(Y$1008&lt;&gt;"",Datos!Y352=Y$1008),0,IF(Y$1004=0,0,1-CHOOSE(Y$1004,IF(ISNUMBER(Datos!Y352),AND(OR(Y$1005="",Datos!Y352&gt;=Y$1005),OR(Y$1006="",Datos!Y352&lt;=Y$1006)),FALSE),IF(ISNUMBER(Datos!Y352),AND(Datos!Y352=INT(Datos!Y352),AND(OR(Y$1005="",Datos!Y352&gt;=Y$1005),OR(Y$1006="",Datos!Y352&lt;=Y$1006))),FALSE),OR(ISNUMBER(FIND(";"&amp;UPPER(TRIM(Datos!Y352&amp;""))&amp;"=",Y$1007)),ISNUMBER(FIND(";"&amp;UPPER(TRIM(Datos!Y352&amp;""))&amp;";",Y$1007))),OR(UPPER(TRIM(Datos!Y352&amp;""))="SÍ",UPPER(TRIM(Datos!Y352&amp;""))="SI",UPPER(TRIM(Datos!Y352&amp;""))="NO"),IF(ISNUMBER(Datos!Y352),AND(OR(Y$1005="",Datos!Y352&gt;=Y$1005),OR(Y$1006="",Datos!Y352&lt;=Y$1006)),FALSE),TRUE))))</f>
        <v>0.0</v>
      </c>
      <c r="Z352">
        <f>IF(Datos!Z352="",0,IF(AND(Z$1008&lt;&gt;"",Datos!Z352=Z$1008),0,IF(Z$1004=0,0,1-CHOOSE(Z$1004,IF(ISNUMBER(Datos!Z352),AND(OR(Z$1005="",Datos!Z352&gt;=Z$1005),OR(Z$1006="",Datos!Z352&lt;=Z$1006)),FALSE),IF(ISNUMBER(Datos!Z352),AND(Datos!Z352=INT(Datos!Z352),AND(OR(Z$1005="",Datos!Z352&gt;=Z$1005),OR(Z$1006="",Datos!Z352&lt;=Z$1006))),FALSE),OR(ISNUMBER(FIND(";"&amp;UPPER(TRIM(Datos!Z352&amp;""))&amp;"=",Z$1007)),ISNUMBER(FIND(";"&amp;UPPER(TRIM(Datos!Z352&amp;""))&amp;";",Z$1007))),OR(UPPER(TRIM(Datos!Z352&amp;""))="SÍ",UPPER(TRIM(Datos!Z352&amp;""))="SI",UPPER(TRIM(Datos!Z352&amp;""))="NO"),IF(ISNUMBER(Datos!Z352),AND(OR(Z$1005="",Datos!Z352&gt;=Z$1005),OR(Z$1006="",Datos!Z352&lt;=Z$1006)),FALSE),TRUE))))</f>
        <v>0.0</v>
      </c>
      <c r="AA352">
        <f>IF(Datos!AA352="",0,IF(AND(AA$1008&lt;&gt;"",Datos!AA352=AA$1008),0,IF(AA$1004=0,0,1-CHOOSE(AA$1004,IF(ISNUMBER(Datos!AA352),AND(OR(AA$1005="",Datos!AA352&gt;=AA$1005),OR(AA$1006="",Datos!AA352&lt;=AA$1006)),FALSE),IF(ISNUMBER(Datos!AA352),AND(Datos!AA352=INT(Datos!AA352),AND(OR(AA$1005="",Datos!AA352&gt;=AA$1005),OR(AA$1006="",Datos!AA352&lt;=AA$1006))),FALSE),OR(ISNUMBER(FIND(";"&amp;UPPER(TRIM(Datos!AA352&amp;""))&amp;"=",AA$1007)),ISNUMBER(FIND(";"&amp;UPPER(TRIM(Datos!AA352&amp;""))&amp;";",AA$1007))),OR(UPPER(TRIM(Datos!AA352&amp;""))="SÍ",UPPER(TRIM(Datos!AA352&amp;""))="SI",UPPER(TRIM(Datos!AA352&amp;""))="NO"),IF(ISNUMBER(Datos!AA352),AND(OR(AA$1005="",Datos!AA352&gt;=AA$1005),OR(AA$1006="",Datos!AA352&lt;=AA$1006)),FALSE),TRUE))))</f>
        <v>0.0</v>
      </c>
      <c r="AB352">
        <f>IF(Datos!AB352="",0,IF(AND(AB$1008&lt;&gt;"",Datos!AB352=AB$1008),0,IF(AB$1004=0,0,1-CHOOSE(AB$1004,IF(ISNUMBER(Datos!AB352),AND(OR(AB$1005="",Datos!AB352&gt;=AB$1005),OR(AB$1006="",Datos!AB352&lt;=AB$1006)),FALSE),IF(ISNUMBER(Datos!AB352),AND(Datos!AB352=INT(Datos!AB352),AND(OR(AB$1005="",Datos!AB352&gt;=AB$1005),OR(AB$1006="",Datos!AB352&lt;=AB$1006))),FALSE),OR(ISNUMBER(FIND(";"&amp;UPPER(TRIM(Datos!AB352&amp;""))&amp;"=",AB$1007)),ISNUMBER(FIND(";"&amp;UPPER(TRIM(Datos!AB352&amp;""))&amp;";",AB$1007))),OR(UPPER(TRIM(Datos!AB352&amp;""))="SÍ",UPPER(TRIM(Datos!AB352&amp;""))="SI",UPPER(TRIM(Datos!AB352&amp;""))="NO"),IF(ISNUMBER(Datos!AB352),AND(OR(AB$1005="",Datos!AB352&gt;=AB$1005),OR(AB$1006="",Datos!AB352&lt;=AB$1006)),FALSE),TRUE))))</f>
        <v>0.0</v>
      </c>
      <c r="AC352">
        <f>IF(Datos!AC352="",0,IF(AND(AC$1008&lt;&gt;"",Datos!AC352=AC$1008),0,IF(AC$1004=0,0,1-CHOOSE(AC$1004,IF(ISNUMBER(Datos!AC352),AND(OR(AC$1005="",Datos!AC352&gt;=AC$1005),OR(AC$1006="",Datos!AC352&lt;=AC$1006)),FALSE),IF(ISNUMBER(Datos!AC352),AND(Datos!AC352=INT(Datos!AC352),AND(OR(AC$1005="",Datos!AC352&gt;=AC$1005),OR(AC$1006="",Datos!AC352&lt;=AC$1006))),FALSE),OR(ISNUMBER(FIND(";"&amp;UPPER(TRIM(Datos!AC352&amp;""))&amp;"=",AC$1007)),ISNUMBER(FIND(";"&amp;UPPER(TRIM(Datos!AC352&amp;""))&amp;";",AC$1007))),OR(UPPER(TRIM(Datos!AC352&amp;""))="SÍ",UPPER(TRIM(Datos!AC352&amp;""))="SI",UPPER(TRIM(Datos!AC352&amp;""))="NO"),IF(ISNUMBER(Datos!AC352),AND(OR(AC$1005="",Datos!AC352&gt;=AC$1005),OR(AC$1006="",Datos!AC352&lt;=AC$1006)),FALSE),TRUE))))</f>
        <v>0.0</v>
      </c>
      <c r="AD352">
        <f>IF(Datos!AD352="",0,IF(AND(AD$1008&lt;&gt;"",Datos!AD352=AD$1008),0,IF(AD$1004=0,0,1-CHOOSE(AD$1004,IF(ISNUMBER(Datos!AD352),AND(OR(AD$1005="",Datos!AD352&gt;=AD$1005),OR(AD$1006="",Datos!AD352&lt;=AD$1006)),FALSE),IF(ISNUMBER(Datos!AD352),AND(Datos!AD352=INT(Datos!AD352),AND(OR(AD$1005="",Datos!AD352&gt;=AD$1005),OR(AD$1006="",Datos!AD352&lt;=AD$1006))),FALSE),OR(ISNUMBER(FIND(";"&amp;UPPER(TRIM(Datos!AD352&amp;""))&amp;"=",AD$1007)),ISNUMBER(FIND(";"&amp;UPPER(TRIM(Datos!AD352&amp;""))&amp;";",AD$1007))),OR(UPPER(TRIM(Datos!AD352&amp;""))="SÍ",UPPER(TRIM(Datos!AD352&amp;""))="SI",UPPER(TRIM(Datos!AD352&amp;""))="NO"),IF(ISNUMBER(Datos!AD352),AND(OR(AD$1005="",Datos!AD352&gt;=AD$1005),OR(AD$1006="",Datos!AD352&lt;=AD$1006)),FALSE),TRUE))))</f>
        <v>0.0</v>
      </c>
      <c r="AE352">
        <f>IF(Datos!AE352="",0,IF(AND(AE$1008&lt;&gt;"",Datos!AE352=AE$1008),0,IF(AE$1004=0,0,1-CHOOSE(AE$1004,IF(ISNUMBER(Datos!AE352),AND(OR(AE$1005="",Datos!AE352&gt;=AE$1005),OR(AE$1006="",Datos!AE352&lt;=AE$1006)),FALSE),IF(ISNUMBER(Datos!AE352),AND(Datos!AE352=INT(Datos!AE352),AND(OR(AE$1005="",Datos!AE352&gt;=AE$1005),OR(AE$1006="",Datos!AE352&lt;=AE$1006))),FALSE),OR(ISNUMBER(FIND(";"&amp;UPPER(TRIM(Datos!AE352&amp;""))&amp;"=",AE$1007)),ISNUMBER(FIND(";"&amp;UPPER(TRIM(Datos!AE352&amp;""))&amp;";",AE$1007))),OR(UPPER(TRIM(Datos!AE352&amp;""))="SÍ",UPPER(TRIM(Datos!AE352&amp;""))="SI",UPPER(TRIM(Datos!AE352&amp;""))="NO"),IF(ISNUMBER(Datos!AE352),AND(OR(AE$1005="",Datos!AE352&gt;=AE$1005),OR(AE$1006="",Datos!AE352&lt;=AE$1006)),FALSE),TRUE))))</f>
        <v>0.0</v>
      </c>
    </row>
    <row r="353" spans="2:31">
      <c r="B353">
        <f>IF(Datos!B353="",0,IF(AND(B$1008&lt;&gt;"",Datos!B353=B$1008),0,IF(B$1004=0,0,1-CHOOSE(B$1004,IF(ISNUMBER(Datos!B353),AND(OR(B$1005="",Datos!B353&gt;=B$1005),OR(B$1006="",Datos!B353&lt;=B$1006)),FALSE),IF(ISNUMBER(Datos!B353),AND(Datos!B353=INT(Datos!B353),AND(OR(B$1005="",Datos!B353&gt;=B$1005),OR(B$1006="",Datos!B353&lt;=B$1006))),FALSE),OR(ISNUMBER(FIND(";"&amp;UPPER(TRIM(Datos!B353&amp;""))&amp;"=",B$1007)),ISNUMBER(FIND(";"&amp;UPPER(TRIM(Datos!B353&amp;""))&amp;";",B$1007))),OR(UPPER(TRIM(Datos!B353&amp;""))="SÍ",UPPER(TRIM(Datos!B353&amp;""))="SI",UPPER(TRIM(Datos!B353&amp;""))="NO"),IF(ISNUMBER(Datos!B353),AND(OR(B$1005="",Datos!B353&gt;=B$1005),OR(B$1006="",Datos!B353&lt;=B$1006)),FALSE),TRUE))))</f>
        <v>0.0</v>
      </c>
      <c r="C353">
        <f>IF(Datos!C353="",0,IF(AND(C$1008&lt;&gt;"",Datos!C353=C$1008),0,IF(C$1004=0,0,1-CHOOSE(C$1004,IF(ISNUMBER(Datos!C353),AND(OR(C$1005="",Datos!C353&gt;=C$1005),OR(C$1006="",Datos!C353&lt;=C$1006)),FALSE),IF(ISNUMBER(Datos!C353),AND(Datos!C353=INT(Datos!C353),AND(OR(C$1005="",Datos!C353&gt;=C$1005),OR(C$1006="",Datos!C353&lt;=C$1006))),FALSE),OR(ISNUMBER(FIND(";"&amp;UPPER(TRIM(Datos!C353&amp;""))&amp;"=",C$1007)),ISNUMBER(FIND(";"&amp;UPPER(TRIM(Datos!C353&amp;""))&amp;";",C$1007))),OR(UPPER(TRIM(Datos!C353&amp;""))="SÍ",UPPER(TRIM(Datos!C353&amp;""))="SI",UPPER(TRIM(Datos!C353&amp;""))="NO"),IF(ISNUMBER(Datos!C353),AND(OR(C$1005="",Datos!C353&gt;=C$1005),OR(C$1006="",Datos!C353&lt;=C$1006)),FALSE),TRUE))))</f>
        <v>0.0</v>
      </c>
      <c r="D353">
        <f>IF(Datos!D353="",0,IF(AND(D$1008&lt;&gt;"",Datos!D353=D$1008),0,IF(D$1004=0,0,1-CHOOSE(D$1004,IF(ISNUMBER(Datos!D353),AND(OR(D$1005="",Datos!D353&gt;=D$1005),OR(D$1006="",Datos!D353&lt;=D$1006)),FALSE),IF(ISNUMBER(Datos!D353),AND(Datos!D353=INT(Datos!D353),AND(OR(D$1005="",Datos!D353&gt;=D$1005),OR(D$1006="",Datos!D353&lt;=D$1006))),FALSE),OR(ISNUMBER(FIND(";"&amp;UPPER(TRIM(Datos!D353&amp;""))&amp;"=",D$1007)),ISNUMBER(FIND(";"&amp;UPPER(TRIM(Datos!D353&amp;""))&amp;";",D$1007))),OR(UPPER(TRIM(Datos!D353&amp;""))="SÍ",UPPER(TRIM(Datos!D353&amp;""))="SI",UPPER(TRIM(Datos!D353&amp;""))="NO"),IF(ISNUMBER(Datos!D353),AND(OR(D$1005="",Datos!D353&gt;=D$1005),OR(D$1006="",Datos!D353&lt;=D$1006)),FALSE),TRUE))))</f>
        <v>0.0</v>
      </c>
      <c r="E353">
        <f>IF(Datos!E353="",0,IF(AND(E$1008&lt;&gt;"",Datos!E353=E$1008),0,IF(E$1004=0,0,1-CHOOSE(E$1004,IF(ISNUMBER(Datos!E353),AND(OR(E$1005="",Datos!E353&gt;=E$1005),OR(E$1006="",Datos!E353&lt;=E$1006)),FALSE),IF(ISNUMBER(Datos!E353),AND(Datos!E353=INT(Datos!E353),AND(OR(E$1005="",Datos!E353&gt;=E$1005),OR(E$1006="",Datos!E353&lt;=E$1006))),FALSE),OR(ISNUMBER(FIND(";"&amp;UPPER(TRIM(Datos!E353&amp;""))&amp;"=",E$1007)),ISNUMBER(FIND(";"&amp;UPPER(TRIM(Datos!E353&amp;""))&amp;";",E$1007))),OR(UPPER(TRIM(Datos!E353&amp;""))="SÍ",UPPER(TRIM(Datos!E353&amp;""))="SI",UPPER(TRIM(Datos!E353&amp;""))="NO"),IF(ISNUMBER(Datos!E353),AND(OR(E$1005="",Datos!E353&gt;=E$1005),OR(E$1006="",Datos!E353&lt;=E$1006)),FALSE),TRUE))))</f>
        <v>0.0</v>
      </c>
      <c r="F353">
        <f>IF(Datos!F353="",0,IF(AND(F$1008&lt;&gt;"",Datos!F353=F$1008),0,IF(F$1004=0,0,1-CHOOSE(F$1004,IF(ISNUMBER(Datos!F353),AND(OR(F$1005="",Datos!F353&gt;=F$1005),OR(F$1006="",Datos!F353&lt;=F$1006)),FALSE),IF(ISNUMBER(Datos!F353),AND(Datos!F353=INT(Datos!F353),AND(OR(F$1005="",Datos!F353&gt;=F$1005),OR(F$1006="",Datos!F353&lt;=F$1006))),FALSE),OR(ISNUMBER(FIND(";"&amp;UPPER(TRIM(Datos!F353&amp;""))&amp;"=",F$1007)),ISNUMBER(FIND(";"&amp;UPPER(TRIM(Datos!F353&amp;""))&amp;";",F$1007))),OR(UPPER(TRIM(Datos!F353&amp;""))="SÍ",UPPER(TRIM(Datos!F353&amp;""))="SI",UPPER(TRIM(Datos!F353&amp;""))="NO"),IF(ISNUMBER(Datos!F353),AND(OR(F$1005="",Datos!F353&gt;=F$1005),OR(F$1006="",Datos!F353&lt;=F$1006)),FALSE),TRUE))))</f>
        <v>0.0</v>
      </c>
      <c r="G353">
        <f>IF(Datos!G353="",0,IF(AND(G$1008&lt;&gt;"",Datos!G353=G$1008),0,IF(G$1004=0,0,1-CHOOSE(G$1004,IF(ISNUMBER(Datos!G353),AND(OR(G$1005="",Datos!G353&gt;=G$1005),OR(G$1006="",Datos!G353&lt;=G$1006)),FALSE),IF(ISNUMBER(Datos!G353),AND(Datos!G353=INT(Datos!G353),AND(OR(G$1005="",Datos!G353&gt;=G$1005),OR(G$1006="",Datos!G353&lt;=G$1006))),FALSE),OR(ISNUMBER(FIND(";"&amp;UPPER(TRIM(Datos!G353&amp;""))&amp;"=",G$1007)),ISNUMBER(FIND(";"&amp;UPPER(TRIM(Datos!G353&amp;""))&amp;";",G$1007))),OR(UPPER(TRIM(Datos!G353&amp;""))="SÍ",UPPER(TRIM(Datos!G353&amp;""))="SI",UPPER(TRIM(Datos!G353&amp;""))="NO"),IF(ISNUMBER(Datos!G353),AND(OR(G$1005="",Datos!G353&gt;=G$1005),OR(G$1006="",Datos!G353&lt;=G$1006)),FALSE),TRUE))))</f>
        <v>0.0</v>
      </c>
      <c r="H353">
        <f>IF(Datos!H353="",0,IF(AND(H$1008&lt;&gt;"",Datos!H353=H$1008),0,IF(H$1004=0,0,1-CHOOSE(H$1004,IF(ISNUMBER(Datos!H353),AND(OR(H$1005="",Datos!H353&gt;=H$1005),OR(H$1006="",Datos!H353&lt;=H$1006)),FALSE),IF(ISNUMBER(Datos!H353),AND(Datos!H353=INT(Datos!H353),AND(OR(H$1005="",Datos!H353&gt;=H$1005),OR(H$1006="",Datos!H353&lt;=H$1006))),FALSE),OR(ISNUMBER(FIND(";"&amp;UPPER(TRIM(Datos!H353&amp;""))&amp;"=",H$1007)),ISNUMBER(FIND(";"&amp;UPPER(TRIM(Datos!H353&amp;""))&amp;";",H$1007))),OR(UPPER(TRIM(Datos!H353&amp;""))="SÍ",UPPER(TRIM(Datos!H353&amp;""))="SI",UPPER(TRIM(Datos!H353&amp;""))="NO"),IF(ISNUMBER(Datos!H353),AND(OR(H$1005="",Datos!H353&gt;=H$1005),OR(H$1006="",Datos!H353&lt;=H$1006)),FALSE),TRUE))))</f>
        <v>0.0</v>
      </c>
      <c r="I353">
        <f>IF(Datos!I353="",0,IF(AND(I$1008&lt;&gt;"",Datos!I353=I$1008),0,IF(I$1004=0,0,1-CHOOSE(I$1004,IF(ISNUMBER(Datos!I353),AND(OR(I$1005="",Datos!I353&gt;=I$1005),OR(I$1006="",Datos!I353&lt;=I$1006)),FALSE),IF(ISNUMBER(Datos!I353),AND(Datos!I353=INT(Datos!I353),AND(OR(I$1005="",Datos!I353&gt;=I$1005),OR(I$1006="",Datos!I353&lt;=I$1006))),FALSE),OR(ISNUMBER(FIND(";"&amp;UPPER(TRIM(Datos!I353&amp;""))&amp;"=",I$1007)),ISNUMBER(FIND(";"&amp;UPPER(TRIM(Datos!I353&amp;""))&amp;";",I$1007))),OR(UPPER(TRIM(Datos!I353&amp;""))="SÍ",UPPER(TRIM(Datos!I353&amp;""))="SI",UPPER(TRIM(Datos!I353&amp;""))="NO"),IF(ISNUMBER(Datos!I353),AND(OR(I$1005="",Datos!I353&gt;=I$1005),OR(I$1006="",Datos!I353&lt;=I$1006)),FALSE),TRUE))))</f>
        <v>0.0</v>
      </c>
      <c r="J353">
        <f>IF(Datos!J353="",0,IF(AND(J$1008&lt;&gt;"",Datos!J353=J$1008),0,IF(J$1004=0,0,1-CHOOSE(J$1004,IF(ISNUMBER(Datos!J353),AND(OR(J$1005="",Datos!J353&gt;=J$1005),OR(J$1006="",Datos!J353&lt;=J$1006)),FALSE),IF(ISNUMBER(Datos!J353),AND(Datos!J353=INT(Datos!J353),AND(OR(J$1005="",Datos!J353&gt;=J$1005),OR(J$1006="",Datos!J353&lt;=J$1006))),FALSE),OR(ISNUMBER(FIND(";"&amp;UPPER(TRIM(Datos!J353&amp;""))&amp;"=",J$1007)),ISNUMBER(FIND(";"&amp;UPPER(TRIM(Datos!J353&amp;""))&amp;";",J$1007))),OR(UPPER(TRIM(Datos!J353&amp;""))="SÍ",UPPER(TRIM(Datos!J353&amp;""))="SI",UPPER(TRIM(Datos!J353&amp;""))="NO"),IF(ISNUMBER(Datos!J353),AND(OR(J$1005="",Datos!J353&gt;=J$1005),OR(J$1006="",Datos!J353&lt;=J$1006)),FALSE),TRUE))))</f>
        <v>0.0</v>
      </c>
      <c r="K353">
        <f>IF(Datos!K353="",0,IF(AND(K$1008&lt;&gt;"",Datos!K353=K$1008),0,IF(K$1004=0,0,1-CHOOSE(K$1004,IF(ISNUMBER(Datos!K353),AND(OR(K$1005="",Datos!K353&gt;=K$1005),OR(K$1006="",Datos!K353&lt;=K$1006)),FALSE),IF(ISNUMBER(Datos!K353),AND(Datos!K353=INT(Datos!K353),AND(OR(K$1005="",Datos!K353&gt;=K$1005),OR(K$1006="",Datos!K353&lt;=K$1006))),FALSE),OR(ISNUMBER(FIND(";"&amp;UPPER(TRIM(Datos!K353&amp;""))&amp;"=",K$1007)),ISNUMBER(FIND(";"&amp;UPPER(TRIM(Datos!K353&amp;""))&amp;";",K$1007))),OR(UPPER(TRIM(Datos!K353&amp;""))="SÍ",UPPER(TRIM(Datos!K353&amp;""))="SI",UPPER(TRIM(Datos!K353&amp;""))="NO"),IF(ISNUMBER(Datos!K353),AND(OR(K$1005="",Datos!K353&gt;=K$1005),OR(K$1006="",Datos!K353&lt;=K$1006)),FALSE),TRUE))))</f>
        <v>0.0</v>
      </c>
      <c r="L353">
        <f>IF(Datos!L353="",0,IF(AND(L$1008&lt;&gt;"",Datos!L353=L$1008),0,IF(L$1004=0,0,1-CHOOSE(L$1004,IF(ISNUMBER(Datos!L353),AND(OR(L$1005="",Datos!L353&gt;=L$1005),OR(L$1006="",Datos!L353&lt;=L$1006)),FALSE),IF(ISNUMBER(Datos!L353),AND(Datos!L353=INT(Datos!L353),AND(OR(L$1005="",Datos!L353&gt;=L$1005),OR(L$1006="",Datos!L353&lt;=L$1006))),FALSE),OR(ISNUMBER(FIND(";"&amp;UPPER(TRIM(Datos!L353&amp;""))&amp;"=",L$1007)),ISNUMBER(FIND(";"&amp;UPPER(TRIM(Datos!L353&amp;""))&amp;";",L$1007))),OR(UPPER(TRIM(Datos!L353&amp;""))="SÍ",UPPER(TRIM(Datos!L353&amp;""))="SI",UPPER(TRIM(Datos!L353&amp;""))="NO"),IF(ISNUMBER(Datos!L353),AND(OR(L$1005="",Datos!L353&gt;=L$1005),OR(L$1006="",Datos!L353&lt;=L$1006)),FALSE),TRUE))))</f>
        <v>0.0</v>
      </c>
      <c r="M353">
        <f>IF(Datos!M353="",0,IF(AND(M$1008&lt;&gt;"",Datos!M353=M$1008),0,IF(M$1004=0,0,1-CHOOSE(M$1004,IF(ISNUMBER(Datos!M353),AND(OR(M$1005="",Datos!M353&gt;=M$1005),OR(M$1006="",Datos!M353&lt;=M$1006)),FALSE),IF(ISNUMBER(Datos!M353),AND(Datos!M353=INT(Datos!M353),AND(OR(M$1005="",Datos!M353&gt;=M$1005),OR(M$1006="",Datos!M353&lt;=M$1006))),FALSE),OR(ISNUMBER(FIND(";"&amp;UPPER(TRIM(Datos!M353&amp;""))&amp;"=",M$1007)),ISNUMBER(FIND(";"&amp;UPPER(TRIM(Datos!M353&amp;""))&amp;";",M$1007))),OR(UPPER(TRIM(Datos!M353&amp;""))="SÍ",UPPER(TRIM(Datos!M353&amp;""))="SI",UPPER(TRIM(Datos!M353&amp;""))="NO"),IF(ISNUMBER(Datos!M353),AND(OR(M$1005="",Datos!M353&gt;=M$1005),OR(M$1006="",Datos!M353&lt;=M$1006)),FALSE),TRUE))))</f>
        <v>0.0</v>
      </c>
      <c r="N353">
        <f>IF(Datos!N353="",0,IF(AND(N$1008&lt;&gt;"",Datos!N353=N$1008),0,IF(N$1004=0,0,1-CHOOSE(N$1004,IF(ISNUMBER(Datos!N353),AND(OR(N$1005="",Datos!N353&gt;=N$1005),OR(N$1006="",Datos!N353&lt;=N$1006)),FALSE),IF(ISNUMBER(Datos!N353),AND(Datos!N353=INT(Datos!N353),AND(OR(N$1005="",Datos!N353&gt;=N$1005),OR(N$1006="",Datos!N353&lt;=N$1006))),FALSE),OR(ISNUMBER(FIND(";"&amp;UPPER(TRIM(Datos!N353&amp;""))&amp;"=",N$1007)),ISNUMBER(FIND(";"&amp;UPPER(TRIM(Datos!N353&amp;""))&amp;";",N$1007))),OR(UPPER(TRIM(Datos!N353&amp;""))="SÍ",UPPER(TRIM(Datos!N353&amp;""))="SI",UPPER(TRIM(Datos!N353&amp;""))="NO"),IF(ISNUMBER(Datos!N353),AND(OR(N$1005="",Datos!N353&gt;=N$1005),OR(N$1006="",Datos!N353&lt;=N$1006)),FALSE),TRUE))))</f>
        <v>0.0</v>
      </c>
      <c r="O353">
        <f>IF(Datos!O353="",0,IF(AND(O$1008&lt;&gt;"",Datos!O353=O$1008),0,IF(O$1004=0,0,1-CHOOSE(O$1004,IF(ISNUMBER(Datos!O353),AND(OR(O$1005="",Datos!O353&gt;=O$1005),OR(O$1006="",Datos!O353&lt;=O$1006)),FALSE),IF(ISNUMBER(Datos!O353),AND(Datos!O353=INT(Datos!O353),AND(OR(O$1005="",Datos!O353&gt;=O$1005),OR(O$1006="",Datos!O353&lt;=O$1006))),FALSE),OR(ISNUMBER(FIND(";"&amp;UPPER(TRIM(Datos!O353&amp;""))&amp;"=",O$1007)),ISNUMBER(FIND(";"&amp;UPPER(TRIM(Datos!O353&amp;""))&amp;";",O$1007))),OR(UPPER(TRIM(Datos!O353&amp;""))="SÍ",UPPER(TRIM(Datos!O353&amp;""))="SI",UPPER(TRIM(Datos!O353&amp;""))="NO"),IF(ISNUMBER(Datos!O353),AND(OR(O$1005="",Datos!O353&gt;=O$1005),OR(O$1006="",Datos!O353&lt;=O$1006)),FALSE),TRUE))))</f>
        <v>0.0</v>
      </c>
      <c r="P353">
        <f>IF(Datos!P353="",0,IF(AND(P$1008&lt;&gt;"",Datos!P353=P$1008),0,IF(P$1004=0,0,1-CHOOSE(P$1004,IF(ISNUMBER(Datos!P353),AND(OR(P$1005="",Datos!P353&gt;=P$1005),OR(P$1006="",Datos!P353&lt;=P$1006)),FALSE),IF(ISNUMBER(Datos!P353),AND(Datos!P353=INT(Datos!P353),AND(OR(P$1005="",Datos!P353&gt;=P$1005),OR(P$1006="",Datos!P353&lt;=P$1006))),FALSE),OR(ISNUMBER(FIND(";"&amp;UPPER(TRIM(Datos!P353&amp;""))&amp;"=",P$1007)),ISNUMBER(FIND(";"&amp;UPPER(TRIM(Datos!P353&amp;""))&amp;";",P$1007))),OR(UPPER(TRIM(Datos!P353&amp;""))="SÍ",UPPER(TRIM(Datos!P353&amp;""))="SI",UPPER(TRIM(Datos!P353&amp;""))="NO"),IF(ISNUMBER(Datos!P353),AND(OR(P$1005="",Datos!P353&gt;=P$1005),OR(P$1006="",Datos!P353&lt;=P$1006)),FALSE),TRUE))))</f>
        <v>0.0</v>
      </c>
      <c r="Q353">
        <f>IF(Datos!Q353="",0,IF(AND(Q$1008&lt;&gt;"",Datos!Q353=Q$1008),0,IF(Q$1004=0,0,1-CHOOSE(Q$1004,IF(ISNUMBER(Datos!Q353),AND(OR(Q$1005="",Datos!Q353&gt;=Q$1005),OR(Q$1006="",Datos!Q353&lt;=Q$1006)),FALSE),IF(ISNUMBER(Datos!Q353),AND(Datos!Q353=INT(Datos!Q353),AND(OR(Q$1005="",Datos!Q353&gt;=Q$1005),OR(Q$1006="",Datos!Q353&lt;=Q$1006))),FALSE),OR(ISNUMBER(FIND(";"&amp;UPPER(TRIM(Datos!Q353&amp;""))&amp;"=",Q$1007)),ISNUMBER(FIND(";"&amp;UPPER(TRIM(Datos!Q353&amp;""))&amp;";",Q$1007))),OR(UPPER(TRIM(Datos!Q353&amp;""))="SÍ",UPPER(TRIM(Datos!Q353&amp;""))="SI",UPPER(TRIM(Datos!Q353&amp;""))="NO"),IF(ISNUMBER(Datos!Q353),AND(OR(Q$1005="",Datos!Q353&gt;=Q$1005),OR(Q$1006="",Datos!Q353&lt;=Q$1006)),FALSE),TRUE))))</f>
        <v>0.0</v>
      </c>
      <c r="R353">
        <f>IF(Datos!R353="",0,IF(AND(R$1008&lt;&gt;"",Datos!R353=R$1008),0,IF(R$1004=0,0,1-CHOOSE(R$1004,IF(ISNUMBER(Datos!R353),AND(OR(R$1005="",Datos!R353&gt;=R$1005),OR(R$1006="",Datos!R353&lt;=R$1006)),FALSE),IF(ISNUMBER(Datos!R353),AND(Datos!R353=INT(Datos!R353),AND(OR(R$1005="",Datos!R353&gt;=R$1005),OR(R$1006="",Datos!R353&lt;=R$1006))),FALSE),OR(ISNUMBER(FIND(";"&amp;UPPER(TRIM(Datos!R353&amp;""))&amp;"=",R$1007)),ISNUMBER(FIND(";"&amp;UPPER(TRIM(Datos!R353&amp;""))&amp;";",R$1007))),OR(UPPER(TRIM(Datos!R353&amp;""))="SÍ",UPPER(TRIM(Datos!R353&amp;""))="SI",UPPER(TRIM(Datos!R353&amp;""))="NO"),IF(ISNUMBER(Datos!R353),AND(OR(R$1005="",Datos!R353&gt;=R$1005),OR(R$1006="",Datos!R353&lt;=R$1006)),FALSE),TRUE))))</f>
        <v>0.0</v>
      </c>
      <c r="S353">
        <f>IF(Datos!S353="",0,IF(AND(S$1008&lt;&gt;"",Datos!S353=S$1008),0,IF(S$1004=0,0,1-CHOOSE(S$1004,IF(ISNUMBER(Datos!S353),AND(OR(S$1005="",Datos!S353&gt;=S$1005),OR(S$1006="",Datos!S353&lt;=S$1006)),FALSE),IF(ISNUMBER(Datos!S353),AND(Datos!S353=INT(Datos!S353),AND(OR(S$1005="",Datos!S353&gt;=S$1005),OR(S$1006="",Datos!S353&lt;=S$1006))),FALSE),OR(ISNUMBER(FIND(";"&amp;UPPER(TRIM(Datos!S353&amp;""))&amp;"=",S$1007)),ISNUMBER(FIND(";"&amp;UPPER(TRIM(Datos!S353&amp;""))&amp;";",S$1007))),OR(UPPER(TRIM(Datos!S353&amp;""))="SÍ",UPPER(TRIM(Datos!S353&amp;""))="SI",UPPER(TRIM(Datos!S353&amp;""))="NO"),IF(ISNUMBER(Datos!S353),AND(OR(S$1005="",Datos!S353&gt;=S$1005),OR(S$1006="",Datos!S353&lt;=S$1006)),FALSE),TRUE))))</f>
        <v>0.0</v>
      </c>
      <c r="T353">
        <f>IF(Datos!T353="",0,IF(AND(T$1008&lt;&gt;"",Datos!T353=T$1008),0,IF(T$1004=0,0,1-CHOOSE(T$1004,IF(ISNUMBER(Datos!T353),AND(OR(T$1005="",Datos!T353&gt;=T$1005),OR(T$1006="",Datos!T353&lt;=T$1006)),FALSE),IF(ISNUMBER(Datos!T353),AND(Datos!T353=INT(Datos!T353),AND(OR(T$1005="",Datos!T353&gt;=T$1005),OR(T$1006="",Datos!T353&lt;=T$1006))),FALSE),OR(ISNUMBER(FIND(";"&amp;UPPER(TRIM(Datos!T353&amp;""))&amp;"=",T$1007)),ISNUMBER(FIND(";"&amp;UPPER(TRIM(Datos!T353&amp;""))&amp;";",T$1007))),OR(UPPER(TRIM(Datos!T353&amp;""))="SÍ",UPPER(TRIM(Datos!T353&amp;""))="SI",UPPER(TRIM(Datos!T353&amp;""))="NO"),IF(ISNUMBER(Datos!T353),AND(OR(T$1005="",Datos!T353&gt;=T$1005),OR(T$1006="",Datos!T353&lt;=T$1006)),FALSE),TRUE))))</f>
        <v>0.0</v>
      </c>
      <c r="U353">
        <f>IF(Datos!U353="",0,IF(AND(U$1008&lt;&gt;"",Datos!U353=U$1008),0,IF(U$1004=0,0,1-CHOOSE(U$1004,IF(ISNUMBER(Datos!U353),AND(OR(U$1005="",Datos!U353&gt;=U$1005),OR(U$1006="",Datos!U353&lt;=U$1006)),FALSE),IF(ISNUMBER(Datos!U353),AND(Datos!U353=INT(Datos!U353),AND(OR(U$1005="",Datos!U353&gt;=U$1005),OR(U$1006="",Datos!U353&lt;=U$1006))),FALSE),OR(ISNUMBER(FIND(";"&amp;UPPER(TRIM(Datos!U353&amp;""))&amp;"=",U$1007)),ISNUMBER(FIND(";"&amp;UPPER(TRIM(Datos!U353&amp;""))&amp;";",U$1007))),OR(UPPER(TRIM(Datos!U353&amp;""))="SÍ",UPPER(TRIM(Datos!U353&amp;""))="SI",UPPER(TRIM(Datos!U353&amp;""))="NO"),IF(ISNUMBER(Datos!U353),AND(OR(U$1005="",Datos!U353&gt;=U$1005),OR(U$1006="",Datos!U353&lt;=U$1006)),FALSE),TRUE))))</f>
        <v>0.0</v>
      </c>
      <c r="V353">
        <f>IF(Datos!V353="",0,IF(AND(V$1008&lt;&gt;"",Datos!V353=V$1008),0,IF(V$1004=0,0,1-CHOOSE(V$1004,IF(ISNUMBER(Datos!V353),AND(OR(V$1005="",Datos!V353&gt;=V$1005),OR(V$1006="",Datos!V353&lt;=V$1006)),FALSE),IF(ISNUMBER(Datos!V353),AND(Datos!V353=INT(Datos!V353),AND(OR(V$1005="",Datos!V353&gt;=V$1005),OR(V$1006="",Datos!V353&lt;=V$1006))),FALSE),OR(ISNUMBER(FIND(";"&amp;UPPER(TRIM(Datos!V353&amp;""))&amp;"=",V$1007)),ISNUMBER(FIND(";"&amp;UPPER(TRIM(Datos!V353&amp;""))&amp;";",V$1007))),OR(UPPER(TRIM(Datos!V353&amp;""))="SÍ",UPPER(TRIM(Datos!V353&amp;""))="SI",UPPER(TRIM(Datos!V353&amp;""))="NO"),IF(ISNUMBER(Datos!V353),AND(OR(V$1005="",Datos!V353&gt;=V$1005),OR(V$1006="",Datos!V353&lt;=V$1006)),FALSE),TRUE))))</f>
        <v>0.0</v>
      </c>
      <c r="W353">
        <f>IF(Datos!W353="",0,IF(AND(W$1008&lt;&gt;"",Datos!W353=W$1008),0,IF(W$1004=0,0,1-CHOOSE(W$1004,IF(ISNUMBER(Datos!W353),AND(OR(W$1005="",Datos!W353&gt;=W$1005),OR(W$1006="",Datos!W353&lt;=W$1006)),FALSE),IF(ISNUMBER(Datos!W353),AND(Datos!W353=INT(Datos!W353),AND(OR(W$1005="",Datos!W353&gt;=W$1005),OR(W$1006="",Datos!W353&lt;=W$1006))),FALSE),OR(ISNUMBER(FIND(";"&amp;UPPER(TRIM(Datos!W353&amp;""))&amp;"=",W$1007)),ISNUMBER(FIND(";"&amp;UPPER(TRIM(Datos!W353&amp;""))&amp;";",W$1007))),OR(UPPER(TRIM(Datos!W353&amp;""))="SÍ",UPPER(TRIM(Datos!W353&amp;""))="SI",UPPER(TRIM(Datos!W353&amp;""))="NO"),IF(ISNUMBER(Datos!W353),AND(OR(W$1005="",Datos!W353&gt;=W$1005),OR(W$1006="",Datos!W353&lt;=W$1006)),FALSE),TRUE))))</f>
        <v>0.0</v>
      </c>
      <c r="X353">
        <f>IF(Datos!X353="",0,IF(AND(X$1008&lt;&gt;"",Datos!X353=X$1008),0,IF(X$1004=0,0,1-CHOOSE(X$1004,IF(ISNUMBER(Datos!X353),AND(OR(X$1005="",Datos!X353&gt;=X$1005),OR(X$1006="",Datos!X353&lt;=X$1006)),FALSE),IF(ISNUMBER(Datos!X353),AND(Datos!X353=INT(Datos!X353),AND(OR(X$1005="",Datos!X353&gt;=X$1005),OR(X$1006="",Datos!X353&lt;=X$1006))),FALSE),OR(ISNUMBER(FIND(";"&amp;UPPER(TRIM(Datos!X353&amp;""))&amp;"=",X$1007)),ISNUMBER(FIND(";"&amp;UPPER(TRIM(Datos!X353&amp;""))&amp;";",X$1007))),OR(UPPER(TRIM(Datos!X353&amp;""))="SÍ",UPPER(TRIM(Datos!X353&amp;""))="SI",UPPER(TRIM(Datos!X353&amp;""))="NO"),IF(ISNUMBER(Datos!X353),AND(OR(X$1005="",Datos!X353&gt;=X$1005),OR(X$1006="",Datos!X353&lt;=X$1006)),FALSE),TRUE))))</f>
        <v>0.0</v>
      </c>
      <c r="Y353">
        <f>IF(Datos!Y353="",0,IF(AND(Y$1008&lt;&gt;"",Datos!Y353=Y$1008),0,IF(Y$1004=0,0,1-CHOOSE(Y$1004,IF(ISNUMBER(Datos!Y353),AND(OR(Y$1005="",Datos!Y353&gt;=Y$1005),OR(Y$1006="",Datos!Y353&lt;=Y$1006)),FALSE),IF(ISNUMBER(Datos!Y353),AND(Datos!Y353=INT(Datos!Y353),AND(OR(Y$1005="",Datos!Y353&gt;=Y$1005),OR(Y$1006="",Datos!Y353&lt;=Y$1006))),FALSE),OR(ISNUMBER(FIND(";"&amp;UPPER(TRIM(Datos!Y353&amp;""))&amp;"=",Y$1007)),ISNUMBER(FIND(";"&amp;UPPER(TRIM(Datos!Y353&amp;""))&amp;";",Y$1007))),OR(UPPER(TRIM(Datos!Y353&amp;""))="SÍ",UPPER(TRIM(Datos!Y353&amp;""))="SI",UPPER(TRIM(Datos!Y353&amp;""))="NO"),IF(ISNUMBER(Datos!Y353),AND(OR(Y$1005="",Datos!Y353&gt;=Y$1005),OR(Y$1006="",Datos!Y353&lt;=Y$1006)),FALSE),TRUE))))</f>
        <v>0.0</v>
      </c>
      <c r="Z353">
        <f>IF(Datos!Z353="",0,IF(AND(Z$1008&lt;&gt;"",Datos!Z353=Z$1008),0,IF(Z$1004=0,0,1-CHOOSE(Z$1004,IF(ISNUMBER(Datos!Z353),AND(OR(Z$1005="",Datos!Z353&gt;=Z$1005),OR(Z$1006="",Datos!Z353&lt;=Z$1006)),FALSE),IF(ISNUMBER(Datos!Z353),AND(Datos!Z353=INT(Datos!Z353),AND(OR(Z$1005="",Datos!Z353&gt;=Z$1005),OR(Z$1006="",Datos!Z353&lt;=Z$1006))),FALSE),OR(ISNUMBER(FIND(";"&amp;UPPER(TRIM(Datos!Z353&amp;""))&amp;"=",Z$1007)),ISNUMBER(FIND(";"&amp;UPPER(TRIM(Datos!Z353&amp;""))&amp;";",Z$1007))),OR(UPPER(TRIM(Datos!Z353&amp;""))="SÍ",UPPER(TRIM(Datos!Z353&amp;""))="SI",UPPER(TRIM(Datos!Z353&amp;""))="NO"),IF(ISNUMBER(Datos!Z353),AND(OR(Z$1005="",Datos!Z353&gt;=Z$1005),OR(Z$1006="",Datos!Z353&lt;=Z$1006)),FALSE),TRUE))))</f>
        <v>0.0</v>
      </c>
      <c r="AA353">
        <f>IF(Datos!AA353="",0,IF(AND(AA$1008&lt;&gt;"",Datos!AA353=AA$1008),0,IF(AA$1004=0,0,1-CHOOSE(AA$1004,IF(ISNUMBER(Datos!AA353),AND(OR(AA$1005="",Datos!AA353&gt;=AA$1005),OR(AA$1006="",Datos!AA353&lt;=AA$1006)),FALSE),IF(ISNUMBER(Datos!AA353),AND(Datos!AA353=INT(Datos!AA353),AND(OR(AA$1005="",Datos!AA353&gt;=AA$1005),OR(AA$1006="",Datos!AA353&lt;=AA$1006))),FALSE),OR(ISNUMBER(FIND(";"&amp;UPPER(TRIM(Datos!AA353&amp;""))&amp;"=",AA$1007)),ISNUMBER(FIND(";"&amp;UPPER(TRIM(Datos!AA353&amp;""))&amp;";",AA$1007))),OR(UPPER(TRIM(Datos!AA353&amp;""))="SÍ",UPPER(TRIM(Datos!AA353&amp;""))="SI",UPPER(TRIM(Datos!AA353&amp;""))="NO"),IF(ISNUMBER(Datos!AA353),AND(OR(AA$1005="",Datos!AA353&gt;=AA$1005),OR(AA$1006="",Datos!AA353&lt;=AA$1006)),FALSE),TRUE))))</f>
        <v>0.0</v>
      </c>
      <c r="AB353">
        <f>IF(Datos!AB353="",0,IF(AND(AB$1008&lt;&gt;"",Datos!AB353=AB$1008),0,IF(AB$1004=0,0,1-CHOOSE(AB$1004,IF(ISNUMBER(Datos!AB353),AND(OR(AB$1005="",Datos!AB353&gt;=AB$1005),OR(AB$1006="",Datos!AB353&lt;=AB$1006)),FALSE),IF(ISNUMBER(Datos!AB353),AND(Datos!AB353=INT(Datos!AB353),AND(OR(AB$1005="",Datos!AB353&gt;=AB$1005),OR(AB$1006="",Datos!AB353&lt;=AB$1006))),FALSE),OR(ISNUMBER(FIND(";"&amp;UPPER(TRIM(Datos!AB353&amp;""))&amp;"=",AB$1007)),ISNUMBER(FIND(";"&amp;UPPER(TRIM(Datos!AB353&amp;""))&amp;";",AB$1007))),OR(UPPER(TRIM(Datos!AB353&amp;""))="SÍ",UPPER(TRIM(Datos!AB353&amp;""))="SI",UPPER(TRIM(Datos!AB353&amp;""))="NO"),IF(ISNUMBER(Datos!AB353),AND(OR(AB$1005="",Datos!AB353&gt;=AB$1005),OR(AB$1006="",Datos!AB353&lt;=AB$1006)),FALSE),TRUE))))</f>
        <v>0.0</v>
      </c>
      <c r="AC353">
        <f>IF(Datos!AC353="",0,IF(AND(AC$1008&lt;&gt;"",Datos!AC353=AC$1008),0,IF(AC$1004=0,0,1-CHOOSE(AC$1004,IF(ISNUMBER(Datos!AC353),AND(OR(AC$1005="",Datos!AC353&gt;=AC$1005),OR(AC$1006="",Datos!AC353&lt;=AC$1006)),FALSE),IF(ISNUMBER(Datos!AC353),AND(Datos!AC353=INT(Datos!AC353),AND(OR(AC$1005="",Datos!AC353&gt;=AC$1005),OR(AC$1006="",Datos!AC353&lt;=AC$1006))),FALSE),OR(ISNUMBER(FIND(";"&amp;UPPER(TRIM(Datos!AC353&amp;""))&amp;"=",AC$1007)),ISNUMBER(FIND(";"&amp;UPPER(TRIM(Datos!AC353&amp;""))&amp;";",AC$1007))),OR(UPPER(TRIM(Datos!AC353&amp;""))="SÍ",UPPER(TRIM(Datos!AC353&amp;""))="SI",UPPER(TRIM(Datos!AC353&amp;""))="NO"),IF(ISNUMBER(Datos!AC353),AND(OR(AC$1005="",Datos!AC353&gt;=AC$1005),OR(AC$1006="",Datos!AC353&lt;=AC$1006)),FALSE),TRUE))))</f>
        <v>0.0</v>
      </c>
      <c r="AD353">
        <f>IF(Datos!AD353="",0,IF(AND(AD$1008&lt;&gt;"",Datos!AD353=AD$1008),0,IF(AD$1004=0,0,1-CHOOSE(AD$1004,IF(ISNUMBER(Datos!AD353),AND(OR(AD$1005="",Datos!AD353&gt;=AD$1005),OR(AD$1006="",Datos!AD353&lt;=AD$1006)),FALSE),IF(ISNUMBER(Datos!AD353),AND(Datos!AD353=INT(Datos!AD353),AND(OR(AD$1005="",Datos!AD353&gt;=AD$1005),OR(AD$1006="",Datos!AD353&lt;=AD$1006))),FALSE),OR(ISNUMBER(FIND(";"&amp;UPPER(TRIM(Datos!AD353&amp;""))&amp;"=",AD$1007)),ISNUMBER(FIND(";"&amp;UPPER(TRIM(Datos!AD353&amp;""))&amp;";",AD$1007))),OR(UPPER(TRIM(Datos!AD353&amp;""))="SÍ",UPPER(TRIM(Datos!AD353&amp;""))="SI",UPPER(TRIM(Datos!AD353&amp;""))="NO"),IF(ISNUMBER(Datos!AD353),AND(OR(AD$1005="",Datos!AD353&gt;=AD$1005),OR(AD$1006="",Datos!AD353&lt;=AD$1006)),FALSE),TRUE))))</f>
        <v>0.0</v>
      </c>
      <c r="AE353">
        <f>IF(Datos!AE353="",0,IF(AND(AE$1008&lt;&gt;"",Datos!AE353=AE$1008),0,IF(AE$1004=0,0,1-CHOOSE(AE$1004,IF(ISNUMBER(Datos!AE353),AND(OR(AE$1005="",Datos!AE353&gt;=AE$1005),OR(AE$1006="",Datos!AE353&lt;=AE$1006)),FALSE),IF(ISNUMBER(Datos!AE353),AND(Datos!AE353=INT(Datos!AE353),AND(OR(AE$1005="",Datos!AE353&gt;=AE$1005),OR(AE$1006="",Datos!AE353&lt;=AE$1006))),FALSE),OR(ISNUMBER(FIND(";"&amp;UPPER(TRIM(Datos!AE353&amp;""))&amp;"=",AE$1007)),ISNUMBER(FIND(";"&amp;UPPER(TRIM(Datos!AE353&amp;""))&amp;";",AE$1007))),OR(UPPER(TRIM(Datos!AE353&amp;""))="SÍ",UPPER(TRIM(Datos!AE353&amp;""))="SI",UPPER(TRIM(Datos!AE353&amp;""))="NO"),IF(ISNUMBER(Datos!AE353),AND(OR(AE$1005="",Datos!AE353&gt;=AE$1005),OR(AE$1006="",Datos!AE353&lt;=AE$1006)),FALSE),TRUE))))</f>
        <v>0.0</v>
      </c>
    </row>
    <row r="354" spans="2:31">
      <c r="B354">
        <f>IF(Datos!B354="",0,IF(AND(B$1008&lt;&gt;"",Datos!B354=B$1008),0,IF(B$1004=0,0,1-CHOOSE(B$1004,IF(ISNUMBER(Datos!B354),AND(OR(B$1005="",Datos!B354&gt;=B$1005),OR(B$1006="",Datos!B354&lt;=B$1006)),FALSE),IF(ISNUMBER(Datos!B354),AND(Datos!B354=INT(Datos!B354),AND(OR(B$1005="",Datos!B354&gt;=B$1005),OR(B$1006="",Datos!B354&lt;=B$1006))),FALSE),OR(ISNUMBER(FIND(";"&amp;UPPER(TRIM(Datos!B354&amp;""))&amp;"=",B$1007)),ISNUMBER(FIND(";"&amp;UPPER(TRIM(Datos!B354&amp;""))&amp;";",B$1007))),OR(UPPER(TRIM(Datos!B354&amp;""))="SÍ",UPPER(TRIM(Datos!B354&amp;""))="SI",UPPER(TRIM(Datos!B354&amp;""))="NO"),IF(ISNUMBER(Datos!B354),AND(OR(B$1005="",Datos!B354&gt;=B$1005),OR(B$1006="",Datos!B354&lt;=B$1006)),FALSE),TRUE))))</f>
        <v>0.0</v>
      </c>
      <c r="C354">
        <f>IF(Datos!C354="",0,IF(AND(C$1008&lt;&gt;"",Datos!C354=C$1008),0,IF(C$1004=0,0,1-CHOOSE(C$1004,IF(ISNUMBER(Datos!C354),AND(OR(C$1005="",Datos!C354&gt;=C$1005),OR(C$1006="",Datos!C354&lt;=C$1006)),FALSE),IF(ISNUMBER(Datos!C354),AND(Datos!C354=INT(Datos!C354),AND(OR(C$1005="",Datos!C354&gt;=C$1005),OR(C$1006="",Datos!C354&lt;=C$1006))),FALSE),OR(ISNUMBER(FIND(";"&amp;UPPER(TRIM(Datos!C354&amp;""))&amp;"=",C$1007)),ISNUMBER(FIND(";"&amp;UPPER(TRIM(Datos!C354&amp;""))&amp;";",C$1007))),OR(UPPER(TRIM(Datos!C354&amp;""))="SÍ",UPPER(TRIM(Datos!C354&amp;""))="SI",UPPER(TRIM(Datos!C354&amp;""))="NO"),IF(ISNUMBER(Datos!C354),AND(OR(C$1005="",Datos!C354&gt;=C$1005),OR(C$1006="",Datos!C354&lt;=C$1006)),FALSE),TRUE))))</f>
        <v>0.0</v>
      </c>
      <c r="D354">
        <f>IF(Datos!D354="",0,IF(AND(D$1008&lt;&gt;"",Datos!D354=D$1008),0,IF(D$1004=0,0,1-CHOOSE(D$1004,IF(ISNUMBER(Datos!D354),AND(OR(D$1005="",Datos!D354&gt;=D$1005),OR(D$1006="",Datos!D354&lt;=D$1006)),FALSE),IF(ISNUMBER(Datos!D354),AND(Datos!D354=INT(Datos!D354),AND(OR(D$1005="",Datos!D354&gt;=D$1005),OR(D$1006="",Datos!D354&lt;=D$1006))),FALSE),OR(ISNUMBER(FIND(";"&amp;UPPER(TRIM(Datos!D354&amp;""))&amp;"=",D$1007)),ISNUMBER(FIND(";"&amp;UPPER(TRIM(Datos!D354&amp;""))&amp;";",D$1007))),OR(UPPER(TRIM(Datos!D354&amp;""))="SÍ",UPPER(TRIM(Datos!D354&amp;""))="SI",UPPER(TRIM(Datos!D354&amp;""))="NO"),IF(ISNUMBER(Datos!D354),AND(OR(D$1005="",Datos!D354&gt;=D$1005),OR(D$1006="",Datos!D354&lt;=D$1006)),FALSE),TRUE))))</f>
        <v>0.0</v>
      </c>
      <c r="E354">
        <f>IF(Datos!E354="",0,IF(AND(E$1008&lt;&gt;"",Datos!E354=E$1008),0,IF(E$1004=0,0,1-CHOOSE(E$1004,IF(ISNUMBER(Datos!E354),AND(OR(E$1005="",Datos!E354&gt;=E$1005),OR(E$1006="",Datos!E354&lt;=E$1006)),FALSE),IF(ISNUMBER(Datos!E354),AND(Datos!E354=INT(Datos!E354),AND(OR(E$1005="",Datos!E354&gt;=E$1005),OR(E$1006="",Datos!E354&lt;=E$1006))),FALSE),OR(ISNUMBER(FIND(";"&amp;UPPER(TRIM(Datos!E354&amp;""))&amp;"=",E$1007)),ISNUMBER(FIND(";"&amp;UPPER(TRIM(Datos!E354&amp;""))&amp;";",E$1007))),OR(UPPER(TRIM(Datos!E354&amp;""))="SÍ",UPPER(TRIM(Datos!E354&amp;""))="SI",UPPER(TRIM(Datos!E354&amp;""))="NO"),IF(ISNUMBER(Datos!E354),AND(OR(E$1005="",Datos!E354&gt;=E$1005),OR(E$1006="",Datos!E354&lt;=E$1006)),FALSE),TRUE))))</f>
        <v>0.0</v>
      </c>
      <c r="F354">
        <f>IF(Datos!F354="",0,IF(AND(F$1008&lt;&gt;"",Datos!F354=F$1008),0,IF(F$1004=0,0,1-CHOOSE(F$1004,IF(ISNUMBER(Datos!F354),AND(OR(F$1005="",Datos!F354&gt;=F$1005),OR(F$1006="",Datos!F354&lt;=F$1006)),FALSE),IF(ISNUMBER(Datos!F354),AND(Datos!F354=INT(Datos!F354),AND(OR(F$1005="",Datos!F354&gt;=F$1005),OR(F$1006="",Datos!F354&lt;=F$1006))),FALSE),OR(ISNUMBER(FIND(";"&amp;UPPER(TRIM(Datos!F354&amp;""))&amp;"=",F$1007)),ISNUMBER(FIND(";"&amp;UPPER(TRIM(Datos!F354&amp;""))&amp;";",F$1007))),OR(UPPER(TRIM(Datos!F354&amp;""))="SÍ",UPPER(TRIM(Datos!F354&amp;""))="SI",UPPER(TRIM(Datos!F354&amp;""))="NO"),IF(ISNUMBER(Datos!F354),AND(OR(F$1005="",Datos!F354&gt;=F$1005),OR(F$1006="",Datos!F354&lt;=F$1006)),FALSE),TRUE))))</f>
        <v>0.0</v>
      </c>
      <c r="G354">
        <f>IF(Datos!G354="",0,IF(AND(G$1008&lt;&gt;"",Datos!G354=G$1008),0,IF(G$1004=0,0,1-CHOOSE(G$1004,IF(ISNUMBER(Datos!G354),AND(OR(G$1005="",Datos!G354&gt;=G$1005),OR(G$1006="",Datos!G354&lt;=G$1006)),FALSE),IF(ISNUMBER(Datos!G354),AND(Datos!G354=INT(Datos!G354),AND(OR(G$1005="",Datos!G354&gt;=G$1005),OR(G$1006="",Datos!G354&lt;=G$1006))),FALSE),OR(ISNUMBER(FIND(";"&amp;UPPER(TRIM(Datos!G354&amp;""))&amp;"=",G$1007)),ISNUMBER(FIND(";"&amp;UPPER(TRIM(Datos!G354&amp;""))&amp;";",G$1007))),OR(UPPER(TRIM(Datos!G354&amp;""))="SÍ",UPPER(TRIM(Datos!G354&amp;""))="SI",UPPER(TRIM(Datos!G354&amp;""))="NO"),IF(ISNUMBER(Datos!G354),AND(OR(G$1005="",Datos!G354&gt;=G$1005),OR(G$1006="",Datos!G354&lt;=G$1006)),FALSE),TRUE))))</f>
        <v>0.0</v>
      </c>
      <c r="H354">
        <f>IF(Datos!H354="",0,IF(AND(H$1008&lt;&gt;"",Datos!H354=H$1008),0,IF(H$1004=0,0,1-CHOOSE(H$1004,IF(ISNUMBER(Datos!H354),AND(OR(H$1005="",Datos!H354&gt;=H$1005),OR(H$1006="",Datos!H354&lt;=H$1006)),FALSE),IF(ISNUMBER(Datos!H354),AND(Datos!H354=INT(Datos!H354),AND(OR(H$1005="",Datos!H354&gt;=H$1005),OR(H$1006="",Datos!H354&lt;=H$1006))),FALSE),OR(ISNUMBER(FIND(";"&amp;UPPER(TRIM(Datos!H354&amp;""))&amp;"=",H$1007)),ISNUMBER(FIND(";"&amp;UPPER(TRIM(Datos!H354&amp;""))&amp;";",H$1007))),OR(UPPER(TRIM(Datos!H354&amp;""))="SÍ",UPPER(TRIM(Datos!H354&amp;""))="SI",UPPER(TRIM(Datos!H354&amp;""))="NO"),IF(ISNUMBER(Datos!H354),AND(OR(H$1005="",Datos!H354&gt;=H$1005),OR(H$1006="",Datos!H354&lt;=H$1006)),FALSE),TRUE))))</f>
        <v>0.0</v>
      </c>
      <c r="I354">
        <f>IF(Datos!I354="",0,IF(AND(I$1008&lt;&gt;"",Datos!I354=I$1008),0,IF(I$1004=0,0,1-CHOOSE(I$1004,IF(ISNUMBER(Datos!I354),AND(OR(I$1005="",Datos!I354&gt;=I$1005),OR(I$1006="",Datos!I354&lt;=I$1006)),FALSE),IF(ISNUMBER(Datos!I354),AND(Datos!I354=INT(Datos!I354),AND(OR(I$1005="",Datos!I354&gt;=I$1005),OR(I$1006="",Datos!I354&lt;=I$1006))),FALSE),OR(ISNUMBER(FIND(";"&amp;UPPER(TRIM(Datos!I354&amp;""))&amp;"=",I$1007)),ISNUMBER(FIND(";"&amp;UPPER(TRIM(Datos!I354&amp;""))&amp;";",I$1007))),OR(UPPER(TRIM(Datos!I354&amp;""))="SÍ",UPPER(TRIM(Datos!I354&amp;""))="SI",UPPER(TRIM(Datos!I354&amp;""))="NO"),IF(ISNUMBER(Datos!I354),AND(OR(I$1005="",Datos!I354&gt;=I$1005),OR(I$1006="",Datos!I354&lt;=I$1006)),FALSE),TRUE))))</f>
        <v>0.0</v>
      </c>
      <c r="J354">
        <f>IF(Datos!J354="",0,IF(AND(J$1008&lt;&gt;"",Datos!J354=J$1008),0,IF(J$1004=0,0,1-CHOOSE(J$1004,IF(ISNUMBER(Datos!J354),AND(OR(J$1005="",Datos!J354&gt;=J$1005),OR(J$1006="",Datos!J354&lt;=J$1006)),FALSE),IF(ISNUMBER(Datos!J354),AND(Datos!J354=INT(Datos!J354),AND(OR(J$1005="",Datos!J354&gt;=J$1005),OR(J$1006="",Datos!J354&lt;=J$1006))),FALSE),OR(ISNUMBER(FIND(";"&amp;UPPER(TRIM(Datos!J354&amp;""))&amp;"=",J$1007)),ISNUMBER(FIND(";"&amp;UPPER(TRIM(Datos!J354&amp;""))&amp;";",J$1007))),OR(UPPER(TRIM(Datos!J354&amp;""))="SÍ",UPPER(TRIM(Datos!J354&amp;""))="SI",UPPER(TRIM(Datos!J354&amp;""))="NO"),IF(ISNUMBER(Datos!J354),AND(OR(J$1005="",Datos!J354&gt;=J$1005),OR(J$1006="",Datos!J354&lt;=J$1006)),FALSE),TRUE))))</f>
        <v>0.0</v>
      </c>
      <c r="K354">
        <f>IF(Datos!K354="",0,IF(AND(K$1008&lt;&gt;"",Datos!K354=K$1008),0,IF(K$1004=0,0,1-CHOOSE(K$1004,IF(ISNUMBER(Datos!K354),AND(OR(K$1005="",Datos!K354&gt;=K$1005),OR(K$1006="",Datos!K354&lt;=K$1006)),FALSE),IF(ISNUMBER(Datos!K354),AND(Datos!K354=INT(Datos!K354),AND(OR(K$1005="",Datos!K354&gt;=K$1005),OR(K$1006="",Datos!K354&lt;=K$1006))),FALSE),OR(ISNUMBER(FIND(";"&amp;UPPER(TRIM(Datos!K354&amp;""))&amp;"=",K$1007)),ISNUMBER(FIND(";"&amp;UPPER(TRIM(Datos!K354&amp;""))&amp;";",K$1007))),OR(UPPER(TRIM(Datos!K354&amp;""))="SÍ",UPPER(TRIM(Datos!K354&amp;""))="SI",UPPER(TRIM(Datos!K354&amp;""))="NO"),IF(ISNUMBER(Datos!K354),AND(OR(K$1005="",Datos!K354&gt;=K$1005),OR(K$1006="",Datos!K354&lt;=K$1006)),FALSE),TRUE))))</f>
        <v>0.0</v>
      </c>
      <c r="L354">
        <f>IF(Datos!L354="",0,IF(AND(L$1008&lt;&gt;"",Datos!L354=L$1008),0,IF(L$1004=0,0,1-CHOOSE(L$1004,IF(ISNUMBER(Datos!L354),AND(OR(L$1005="",Datos!L354&gt;=L$1005),OR(L$1006="",Datos!L354&lt;=L$1006)),FALSE),IF(ISNUMBER(Datos!L354),AND(Datos!L354=INT(Datos!L354),AND(OR(L$1005="",Datos!L354&gt;=L$1005),OR(L$1006="",Datos!L354&lt;=L$1006))),FALSE),OR(ISNUMBER(FIND(";"&amp;UPPER(TRIM(Datos!L354&amp;""))&amp;"=",L$1007)),ISNUMBER(FIND(";"&amp;UPPER(TRIM(Datos!L354&amp;""))&amp;";",L$1007))),OR(UPPER(TRIM(Datos!L354&amp;""))="SÍ",UPPER(TRIM(Datos!L354&amp;""))="SI",UPPER(TRIM(Datos!L354&amp;""))="NO"),IF(ISNUMBER(Datos!L354),AND(OR(L$1005="",Datos!L354&gt;=L$1005),OR(L$1006="",Datos!L354&lt;=L$1006)),FALSE),TRUE))))</f>
        <v>0.0</v>
      </c>
      <c r="M354">
        <f>IF(Datos!M354="",0,IF(AND(M$1008&lt;&gt;"",Datos!M354=M$1008),0,IF(M$1004=0,0,1-CHOOSE(M$1004,IF(ISNUMBER(Datos!M354),AND(OR(M$1005="",Datos!M354&gt;=M$1005),OR(M$1006="",Datos!M354&lt;=M$1006)),FALSE),IF(ISNUMBER(Datos!M354),AND(Datos!M354=INT(Datos!M354),AND(OR(M$1005="",Datos!M354&gt;=M$1005),OR(M$1006="",Datos!M354&lt;=M$1006))),FALSE),OR(ISNUMBER(FIND(";"&amp;UPPER(TRIM(Datos!M354&amp;""))&amp;"=",M$1007)),ISNUMBER(FIND(";"&amp;UPPER(TRIM(Datos!M354&amp;""))&amp;";",M$1007))),OR(UPPER(TRIM(Datos!M354&amp;""))="SÍ",UPPER(TRIM(Datos!M354&amp;""))="SI",UPPER(TRIM(Datos!M354&amp;""))="NO"),IF(ISNUMBER(Datos!M354),AND(OR(M$1005="",Datos!M354&gt;=M$1005),OR(M$1006="",Datos!M354&lt;=M$1006)),FALSE),TRUE))))</f>
        <v>0.0</v>
      </c>
      <c r="N354">
        <f>IF(Datos!N354="",0,IF(AND(N$1008&lt;&gt;"",Datos!N354=N$1008),0,IF(N$1004=0,0,1-CHOOSE(N$1004,IF(ISNUMBER(Datos!N354),AND(OR(N$1005="",Datos!N354&gt;=N$1005),OR(N$1006="",Datos!N354&lt;=N$1006)),FALSE),IF(ISNUMBER(Datos!N354),AND(Datos!N354=INT(Datos!N354),AND(OR(N$1005="",Datos!N354&gt;=N$1005),OR(N$1006="",Datos!N354&lt;=N$1006))),FALSE),OR(ISNUMBER(FIND(";"&amp;UPPER(TRIM(Datos!N354&amp;""))&amp;"=",N$1007)),ISNUMBER(FIND(";"&amp;UPPER(TRIM(Datos!N354&amp;""))&amp;";",N$1007))),OR(UPPER(TRIM(Datos!N354&amp;""))="SÍ",UPPER(TRIM(Datos!N354&amp;""))="SI",UPPER(TRIM(Datos!N354&amp;""))="NO"),IF(ISNUMBER(Datos!N354),AND(OR(N$1005="",Datos!N354&gt;=N$1005),OR(N$1006="",Datos!N354&lt;=N$1006)),FALSE),TRUE))))</f>
        <v>0.0</v>
      </c>
      <c r="O354">
        <f>IF(Datos!O354="",0,IF(AND(O$1008&lt;&gt;"",Datos!O354=O$1008),0,IF(O$1004=0,0,1-CHOOSE(O$1004,IF(ISNUMBER(Datos!O354),AND(OR(O$1005="",Datos!O354&gt;=O$1005),OR(O$1006="",Datos!O354&lt;=O$1006)),FALSE),IF(ISNUMBER(Datos!O354),AND(Datos!O354=INT(Datos!O354),AND(OR(O$1005="",Datos!O354&gt;=O$1005),OR(O$1006="",Datos!O354&lt;=O$1006))),FALSE),OR(ISNUMBER(FIND(";"&amp;UPPER(TRIM(Datos!O354&amp;""))&amp;"=",O$1007)),ISNUMBER(FIND(";"&amp;UPPER(TRIM(Datos!O354&amp;""))&amp;";",O$1007))),OR(UPPER(TRIM(Datos!O354&amp;""))="SÍ",UPPER(TRIM(Datos!O354&amp;""))="SI",UPPER(TRIM(Datos!O354&amp;""))="NO"),IF(ISNUMBER(Datos!O354),AND(OR(O$1005="",Datos!O354&gt;=O$1005),OR(O$1006="",Datos!O354&lt;=O$1006)),FALSE),TRUE))))</f>
        <v>0.0</v>
      </c>
      <c r="P354">
        <f>IF(Datos!P354="",0,IF(AND(P$1008&lt;&gt;"",Datos!P354=P$1008),0,IF(P$1004=0,0,1-CHOOSE(P$1004,IF(ISNUMBER(Datos!P354),AND(OR(P$1005="",Datos!P354&gt;=P$1005),OR(P$1006="",Datos!P354&lt;=P$1006)),FALSE),IF(ISNUMBER(Datos!P354),AND(Datos!P354=INT(Datos!P354),AND(OR(P$1005="",Datos!P354&gt;=P$1005),OR(P$1006="",Datos!P354&lt;=P$1006))),FALSE),OR(ISNUMBER(FIND(";"&amp;UPPER(TRIM(Datos!P354&amp;""))&amp;"=",P$1007)),ISNUMBER(FIND(";"&amp;UPPER(TRIM(Datos!P354&amp;""))&amp;";",P$1007))),OR(UPPER(TRIM(Datos!P354&amp;""))="SÍ",UPPER(TRIM(Datos!P354&amp;""))="SI",UPPER(TRIM(Datos!P354&amp;""))="NO"),IF(ISNUMBER(Datos!P354),AND(OR(P$1005="",Datos!P354&gt;=P$1005),OR(P$1006="",Datos!P354&lt;=P$1006)),FALSE),TRUE))))</f>
        <v>0.0</v>
      </c>
      <c r="Q354">
        <f>IF(Datos!Q354="",0,IF(AND(Q$1008&lt;&gt;"",Datos!Q354=Q$1008),0,IF(Q$1004=0,0,1-CHOOSE(Q$1004,IF(ISNUMBER(Datos!Q354),AND(OR(Q$1005="",Datos!Q354&gt;=Q$1005),OR(Q$1006="",Datos!Q354&lt;=Q$1006)),FALSE),IF(ISNUMBER(Datos!Q354),AND(Datos!Q354=INT(Datos!Q354),AND(OR(Q$1005="",Datos!Q354&gt;=Q$1005),OR(Q$1006="",Datos!Q354&lt;=Q$1006))),FALSE),OR(ISNUMBER(FIND(";"&amp;UPPER(TRIM(Datos!Q354&amp;""))&amp;"=",Q$1007)),ISNUMBER(FIND(";"&amp;UPPER(TRIM(Datos!Q354&amp;""))&amp;";",Q$1007))),OR(UPPER(TRIM(Datos!Q354&amp;""))="SÍ",UPPER(TRIM(Datos!Q354&amp;""))="SI",UPPER(TRIM(Datos!Q354&amp;""))="NO"),IF(ISNUMBER(Datos!Q354),AND(OR(Q$1005="",Datos!Q354&gt;=Q$1005),OR(Q$1006="",Datos!Q354&lt;=Q$1006)),FALSE),TRUE))))</f>
        <v>0.0</v>
      </c>
      <c r="R354">
        <f>IF(Datos!R354="",0,IF(AND(R$1008&lt;&gt;"",Datos!R354=R$1008),0,IF(R$1004=0,0,1-CHOOSE(R$1004,IF(ISNUMBER(Datos!R354),AND(OR(R$1005="",Datos!R354&gt;=R$1005),OR(R$1006="",Datos!R354&lt;=R$1006)),FALSE),IF(ISNUMBER(Datos!R354),AND(Datos!R354=INT(Datos!R354),AND(OR(R$1005="",Datos!R354&gt;=R$1005),OR(R$1006="",Datos!R354&lt;=R$1006))),FALSE),OR(ISNUMBER(FIND(";"&amp;UPPER(TRIM(Datos!R354&amp;""))&amp;"=",R$1007)),ISNUMBER(FIND(";"&amp;UPPER(TRIM(Datos!R354&amp;""))&amp;";",R$1007))),OR(UPPER(TRIM(Datos!R354&amp;""))="SÍ",UPPER(TRIM(Datos!R354&amp;""))="SI",UPPER(TRIM(Datos!R354&amp;""))="NO"),IF(ISNUMBER(Datos!R354),AND(OR(R$1005="",Datos!R354&gt;=R$1005),OR(R$1006="",Datos!R354&lt;=R$1006)),FALSE),TRUE))))</f>
        <v>0.0</v>
      </c>
      <c r="S354">
        <f>IF(Datos!S354="",0,IF(AND(S$1008&lt;&gt;"",Datos!S354=S$1008),0,IF(S$1004=0,0,1-CHOOSE(S$1004,IF(ISNUMBER(Datos!S354),AND(OR(S$1005="",Datos!S354&gt;=S$1005),OR(S$1006="",Datos!S354&lt;=S$1006)),FALSE),IF(ISNUMBER(Datos!S354),AND(Datos!S354=INT(Datos!S354),AND(OR(S$1005="",Datos!S354&gt;=S$1005),OR(S$1006="",Datos!S354&lt;=S$1006))),FALSE),OR(ISNUMBER(FIND(";"&amp;UPPER(TRIM(Datos!S354&amp;""))&amp;"=",S$1007)),ISNUMBER(FIND(";"&amp;UPPER(TRIM(Datos!S354&amp;""))&amp;";",S$1007))),OR(UPPER(TRIM(Datos!S354&amp;""))="SÍ",UPPER(TRIM(Datos!S354&amp;""))="SI",UPPER(TRIM(Datos!S354&amp;""))="NO"),IF(ISNUMBER(Datos!S354),AND(OR(S$1005="",Datos!S354&gt;=S$1005),OR(S$1006="",Datos!S354&lt;=S$1006)),FALSE),TRUE))))</f>
        <v>0.0</v>
      </c>
      <c r="T354">
        <f>IF(Datos!T354="",0,IF(AND(T$1008&lt;&gt;"",Datos!T354=T$1008),0,IF(T$1004=0,0,1-CHOOSE(T$1004,IF(ISNUMBER(Datos!T354),AND(OR(T$1005="",Datos!T354&gt;=T$1005),OR(T$1006="",Datos!T354&lt;=T$1006)),FALSE),IF(ISNUMBER(Datos!T354),AND(Datos!T354=INT(Datos!T354),AND(OR(T$1005="",Datos!T354&gt;=T$1005),OR(T$1006="",Datos!T354&lt;=T$1006))),FALSE),OR(ISNUMBER(FIND(";"&amp;UPPER(TRIM(Datos!T354&amp;""))&amp;"=",T$1007)),ISNUMBER(FIND(";"&amp;UPPER(TRIM(Datos!T354&amp;""))&amp;";",T$1007))),OR(UPPER(TRIM(Datos!T354&amp;""))="SÍ",UPPER(TRIM(Datos!T354&amp;""))="SI",UPPER(TRIM(Datos!T354&amp;""))="NO"),IF(ISNUMBER(Datos!T354),AND(OR(T$1005="",Datos!T354&gt;=T$1005),OR(T$1006="",Datos!T354&lt;=T$1006)),FALSE),TRUE))))</f>
        <v>0.0</v>
      </c>
      <c r="U354">
        <f>IF(Datos!U354="",0,IF(AND(U$1008&lt;&gt;"",Datos!U354=U$1008),0,IF(U$1004=0,0,1-CHOOSE(U$1004,IF(ISNUMBER(Datos!U354),AND(OR(U$1005="",Datos!U354&gt;=U$1005),OR(U$1006="",Datos!U354&lt;=U$1006)),FALSE),IF(ISNUMBER(Datos!U354),AND(Datos!U354=INT(Datos!U354),AND(OR(U$1005="",Datos!U354&gt;=U$1005),OR(U$1006="",Datos!U354&lt;=U$1006))),FALSE),OR(ISNUMBER(FIND(";"&amp;UPPER(TRIM(Datos!U354&amp;""))&amp;"=",U$1007)),ISNUMBER(FIND(";"&amp;UPPER(TRIM(Datos!U354&amp;""))&amp;";",U$1007))),OR(UPPER(TRIM(Datos!U354&amp;""))="SÍ",UPPER(TRIM(Datos!U354&amp;""))="SI",UPPER(TRIM(Datos!U354&amp;""))="NO"),IF(ISNUMBER(Datos!U354),AND(OR(U$1005="",Datos!U354&gt;=U$1005),OR(U$1006="",Datos!U354&lt;=U$1006)),FALSE),TRUE))))</f>
        <v>0.0</v>
      </c>
      <c r="V354">
        <f>IF(Datos!V354="",0,IF(AND(V$1008&lt;&gt;"",Datos!V354=V$1008),0,IF(V$1004=0,0,1-CHOOSE(V$1004,IF(ISNUMBER(Datos!V354),AND(OR(V$1005="",Datos!V354&gt;=V$1005),OR(V$1006="",Datos!V354&lt;=V$1006)),FALSE),IF(ISNUMBER(Datos!V354),AND(Datos!V354=INT(Datos!V354),AND(OR(V$1005="",Datos!V354&gt;=V$1005),OR(V$1006="",Datos!V354&lt;=V$1006))),FALSE),OR(ISNUMBER(FIND(";"&amp;UPPER(TRIM(Datos!V354&amp;""))&amp;"=",V$1007)),ISNUMBER(FIND(";"&amp;UPPER(TRIM(Datos!V354&amp;""))&amp;";",V$1007))),OR(UPPER(TRIM(Datos!V354&amp;""))="SÍ",UPPER(TRIM(Datos!V354&amp;""))="SI",UPPER(TRIM(Datos!V354&amp;""))="NO"),IF(ISNUMBER(Datos!V354),AND(OR(V$1005="",Datos!V354&gt;=V$1005),OR(V$1006="",Datos!V354&lt;=V$1006)),FALSE),TRUE))))</f>
        <v>0.0</v>
      </c>
      <c r="W354">
        <f>IF(Datos!W354="",0,IF(AND(W$1008&lt;&gt;"",Datos!W354=W$1008),0,IF(W$1004=0,0,1-CHOOSE(W$1004,IF(ISNUMBER(Datos!W354),AND(OR(W$1005="",Datos!W354&gt;=W$1005),OR(W$1006="",Datos!W354&lt;=W$1006)),FALSE),IF(ISNUMBER(Datos!W354),AND(Datos!W354=INT(Datos!W354),AND(OR(W$1005="",Datos!W354&gt;=W$1005),OR(W$1006="",Datos!W354&lt;=W$1006))),FALSE),OR(ISNUMBER(FIND(";"&amp;UPPER(TRIM(Datos!W354&amp;""))&amp;"=",W$1007)),ISNUMBER(FIND(";"&amp;UPPER(TRIM(Datos!W354&amp;""))&amp;";",W$1007))),OR(UPPER(TRIM(Datos!W354&amp;""))="SÍ",UPPER(TRIM(Datos!W354&amp;""))="SI",UPPER(TRIM(Datos!W354&amp;""))="NO"),IF(ISNUMBER(Datos!W354),AND(OR(W$1005="",Datos!W354&gt;=W$1005),OR(W$1006="",Datos!W354&lt;=W$1006)),FALSE),TRUE))))</f>
        <v>0.0</v>
      </c>
      <c r="X354">
        <f>IF(Datos!X354="",0,IF(AND(X$1008&lt;&gt;"",Datos!X354=X$1008),0,IF(X$1004=0,0,1-CHOOSE(X$1004,IF(ISNUMBER(Datos!X354),AND(OR(X$1005="",Datos!X354&gt;=X$1005),OR(X$1006="",Datos!X354&lt;=X$1006)),FALSE),IF(ISNUMBER(Datos!X354),AND(Datos!X354=INT(Datos!X354),AND(OR(X$1005="",Datos!X354&gt;=X$1005),OR(X$1006="",Datos!X354&lt;=X$1006))),FALSE),OR(ISNUMBER(FIND(";"&amp;UPPER(TRIM(Datos!X354&amp;""))&amp;"=",X$1007)),ISNUMBER(FIND(";"&amp;UPPER(TRIM(Datos!X354&amp;""))&amp;";",X$1007))),OR(UPPER(TRIM(Datos!X354&amp;""))="SÍ",UPPER(TRIM(Datos!X354&amp;""))="SI",UPPER(TRIM(Datos!X354&amp;""))="NO"),IF(ISNUMBER(Datos!X354),AND(OR(X$1005="",Datos!X354&gt;=X$1005),OR(X$1006="",Datos!X354&lt;=X$1006)),FALSE),TRUE))))</f>
        <v>0.0</v>
      </c>
      <c r="Y354">
        <f>IF(Datos!Y354="",0,IF(AND(Y$1008&lt;&gt;"",Datos!Y354=Y$1008),0,IF(Y$1004=0,0,1-CHOOSE(Y$1004,IF(ISNUMBER(Datos!Y354),AND(OR(Y$1005="",Datos!Y354&gt;=Y$1005),OR(Y$1006="",Datos!Y354&lt;=Y$1006)),FALSE),IF(ISNUMBER(Datos!Y354),AND(Datos!Y354=INT(Datos!Y354),AND(OR(Y$1005="",Datos!Y354&gt;=Y$1005),OR(Y$1006="",Datos!Y354&lt;=Y$1006))),FALSE),OR(ISNUMBER(FIND(";"&amp;UPPER(TRIM(Datos!Y354&amp;""))&amp;"=",Y$1007)),ISNUMBER(FIND(";"&amp;UPPER(TRIM(Datos!Y354&amp;""))&amp;";",Y$1007))),OR(UPPER(TRIM(Datos!Y354&amp;""))="SÍ",UPPER(TRIM(Datos!Y354&amp;""))="SI",UPPER(TRIM(Datos!Y354&amp;""))="NO"),IF(ISNUMBER(Datos!Y354),AND(OR(Y$1005="",Datos!Y354&gt;=Y$1005),OR(Y$1006="",Datos!Y354&lt;=Y$1006)),FALSE),TRUE))))</f>
        <v>0.0</v>
      </c>
      <c r="Z354">
        <f>IF(Datos!Z354="",0,IF(AND(Z$1008&lt;&gt;"",Datos!Z354=Z$1008),0,IF(Z$1004=0,0,1-CHOOSE(Z$1004,IF(ISNUMBER(Datos!Z354),AND(OR(Z$1005="",Datos!Z354&gt;=Z$1005),OR(Z$1006="",Datos!Z354&lt;=Z$1006)),FALSE),IF(ISNUMBER(Datos!Z354),AND(Datos!Z354=INT(Datos!Z354),AND(OR(Z$1005="",Datos!Z354&gt;=Z$1005),OR(Z$1006="",Datos!Z354&lt;=Z$1006))),FALSE),OR(ISNUMBER(FIND(";"&amp;UPPER(TRIM(Datos!Z354&amp;""))&amp;"=",Z$1007)),ISNUMBER(FIND(";"&amp;UPPER(TRIM(Datos!Z354&amp;""))&amp;";",Z$1007))),OR(UPPER(TRIM(Datos!Z354&amp;""))="SÍ",UPPER(TRIM(Datos!Z354&amp;""))="SI",UPPER(TRIM(Datos!Z354&amp;""))="NO"),IF(ISNUMBER(Datos!Z354),AND(OR(Z$1005="",Datos!Z354&gt;=Z$1005),OR(Z$1006="",Datos!Z354&lt;=Z$1006)),FALSE),TRUE))))</f>
        <v>0.0</v>
      </c>
      <c r="AA354">
        <f>IF(Datos!AA354="",0,IF(AND(AA$1008&lt;&gt;"",Datos!AA354=AA$1008),0,IF(AA$1004=0,0,1-CHOOSE(AA$1004,IF(ISNUMBER(Datos!AA354),AND(OR(AA$1005="",Datos!AA354&gt;=AA$1005),OR(AA$1006="",Datos!AA354&lt;=AA$1006)),FALSE),IF(ISNUMBER(Datos!AA354),AND(Datos!AA354=INT(Datos!AA354),AND(OR(AA$1005="",Datos!AA354&gt;=AA$1005),OR(AA$1006="",Datos!AA354&lt;=AA$1006))),FALSE),OR(ISNUMBER(FIND(";"&amp;UPPER(TRIM(Datos!AA354&amp;""))&amp;"=",AA$1007)),ISNUMBER(FIND(";"&amp;UPPER(TRIM(Datos!AA354&amp;""))&amp;";",AA$1007))),OR(UPPER(TRIM(Datos!AA354&amp;""))="SÍ",UPPER(TRIM(Datos!AA354&amp;""))="SI",UPPER(TRIM(Datos!AA354&amp;""))="NO"),IF(ISNUMBER(Datos!AA354),AND(OR(AA$1005="",Datos!AA354&gt;=AA$1005),OR(AA$1006="",Datos!AA354&lt;=AA$1006)),FALSE),TRUE))))</f>
        <v>0.0</v>
      </c>
      <c r="AB354">
        <f>IF(Datos!AB354="",0,IF(AND(AB$1008&lt;&gt;"",Datos!AB354=AB$1008),0,IF(AB$1004=0,0,1-CHOOSE(AB$1004,IF(ISNUMBER(Datos!AB354),AND(OR(AB$1005="",Datos!AB354&gt;=AB$1005),OR(AB$1006="",Datos!AB354&lt;=AB$1006)),FALSE),IF(ISNUMBER(Datos!AB354),AND(Datos!AB354=INT(Datos!AB354),AND(OR(AB$1005="",Datos!AB354&gt;=AB$1005),OR(AB$1006="",Datos!AB354&lt;=AB$1006))),FALSE),OR(ISNUMBER(FIND(";"&amp;UPPER(TRIM(Datos!AB354&amp;""))&amp;"=",AB$1007)),ISNUMBER(FIND(";"&amp;UPPER(TRIM(Datos!AB354&amp;""))&amp;";",AB$1007))),OR(UPPER(TRIM(Datos!AB354&amp;""))="SÍ",UPPER(TRIM(Datos!AB354&amp;""))="SI",UPPER(TRIM(Datos!AB354&amp;""))="NO"),IF(ISNUMBER(Datos!AB354),AND(OR(AB$1005="",Datos!AB354&gt;=AB$1005),OR(AB$1006="",Datos!AB354&lt;=AB$1006)),FALSE),TRUE))))</f>
        <v>0.0</v>
      </c>
      <c r="AC354">
        <f>IF(Datos!AC354="",0,IF(AND(AC$1008&lt;&gt;"",Datos!AC354=AC$1008),0,IF(AC$1004=0,0,1-CHOOSE(AC$1004,IF(ISNUMBER(Datos!AC354),AND(OR(AC$1005="",Datos!AC354&gt;=AC$1005),OR(AC$1006="",Datos!AC354&lt;=AC$1006)),FALSE),IF(ISNUMBER(Datos!AC354),AND(Datos!AC354=INT(Datos!AC354),AND(OR(AC$1005="",Datos!AC354&gt;=AC$1005),OR(AC$1006="",Datos!AC354&lt;=AC$1006))),FALSE),OR(ISNUMBER(FIND(";"&amp;UPPER(TRIM(Datos!AC354&amp;""))&amp;"=",AC$1007)),ISNUMBER(FIND(";"&amp;UPPER(TRIM(Datos!AC354&amp;""))&amp;";",AC$1007))),OR(UPPER(TRIM(Datos!AC354&amp;""))="SÍ",UPPER(TRIM(Datos!AC354&amp;""))="SI",UPPER(TRIM(Datos!AC354&amp;""))="NO"),IF(ISNUMBER(Datos!AC354),AND(OR(AC$1005="",Datos!AC354&gt;=AC$1005),OR(AC$1006="",Datos!AC354&lt;=AC$1006)),FALSE),TRUE))))</f>
        <v>0.0</v>
      </c>
      <c r="AD354">
        <f>IF(Datos!AD354="",0,IF(AND(AD$1008&lt;&gt;"",Datos!AD354=AD$1008),0,IF(AD$1004=0,0,1-CHOOSE(AD$1004,IF(ISNUMBER(Datos!AD354),AND(OR(AD$1005="",Datos!AD354&gt;=AD$1005),OR(AD$1006="",Datos!AD354&lt;=AD$1006)),FALSE),IF(ISNUMBER(Datos!AD354),AND(Datos!AD354=INT(Datos!AD354),AND(OR(AD$1005="",Datos!AD354&gt;=AD$1005),OR(AD$1006="",Datos!AD354&lt;=AD$1006))),FALSE),OR(ISNUMBER(FIND(";"&amp;UPPER(TRIM(Datos!AD354&amp;""))&amp;"=",AD$1007)),ISNUMBER(FIND(";"&amp;UPPER(TRIM(Datos!AD354&amp;""))&amp;";",AD$1007))),OR(UPPER(TRIM(Datos!AD354&amp;""))="SÍ",UPPER(TRIM(Datos!AD354&amp;""))="SI",UPPER(TRIM(Datos!AD354&amp;""))="NO"),IF(ISNUMBER(Datos!AD354),AND(OR(AD$1005="",Datos!AD354&gt;=AD$1005),OR(AD$1006="",Datos!AD354&lt;=AD$1006)),FALSE),TRUE))))</f>
        <v>0.0</v>
      </c>
      <c r="AE354">
        <f>IF(Datos!AE354="",0,IF(AND(AE$1008&lt;&gt;"",Datos!AE354=AE$1008),0,IF(AE$1004=0,0,1-CHOOSE(AE$1004,IF(ISNUMBER(Datos!AE354),AND(OR(AE$1005="",Datos!AE354&gt;=AE$1005),OR(AE$1006="",Datos!AE354&lt;=AE$1006)),FALSE),IF(ISNUMBER(Datos!AE354),AND(Datos!AE354=INT(Datos!AE354),AND(OR(AE$1005="",Datos!AE354&gt;=AE$1005),OR(AE$1006="",Datos!AE354&lt;=AE$1006))),FALSE),OR(ISNUMBER(FIND(";"&amp;UPPER(TRIM(Datos!AE354&amp;""))&amp;"=",AE$1007)),ISNUMBER(FIND(";"&amp;UPPER(TRIM(Datos!AE354&amp;""))&amp;";",AE$1007))),OR(UPPER(TRIM(Datos!AE354&amp;""))="SÍ",UPPER(TRIM(Datos!AE354&amp;""))="SI",UPPER(TRIM(Datos!AE354&amp;""))="NO"),IF(ISNUMBER(Datos!AE354),AND(OR(AE$1005="",Datos!AE354&gt;=AE$1005),OR(AE$1006="",Datos!AE354&lt;=AE$1006)),FALSE),TRUE))))</f>
        <v>0.0</v>
      </c>
    </row>
    <row r="355" spans="2:31">
      <c r="B355">
        <f>IF(Datos!B355="",0,IF(AND(B$1008&lt;&gt;"",Datos!B355=B$1008),0,IF(B$1004=0,0,1-CHOOSE(B$1004,IF(ISNUMBER(Datos!B355),AND(OR(B$1005="",Datos!B355&gt;=B$1005),OR(B$1006="",Datos!B355&lt;=B$1006)),FALSE),IF(ISNUMBER(Datos!B355),AND(Datos!B355=INT(Datos!B355),AND(OR(B$1005="",Datos!B355&gt;=B$1005),OR(B$1006="",Datos!B355&lt;=B$1006))),FALSE),OR(ISNUMBER(FIND(";"&amp;UPPER(TRIM(Datos!B355&amp;""))&amp;"=",B$1007)),ISNUMBER(FIND(";"&amp;UPPER(TRIM(Datos!B355&amp;""))&amp;";",B$1007))),OR(UPPER(TRIM(Datos!B355&amp;""))="SÍ",UPPER(TRIM(Datos!B355&amp;""))="SI",UPPER(TRIM(Datos!B355&amp;""))="NO"),IF(ISNUMBER(Datos!B355),AND(OR(B$1005="",Datos!B355&gt;=B$1005),OR(B$1006="",Datos!B355&lt;=B$1006)),FALSE),TRUE))))</f>
        <v>0.0</v>
      </c>
      <c r="C355">
        <f>IF(Datos!C355="",0,IF(AND(C$1008&lt;&gt;"",Datos!C355=C$1008),0,IF(C$1004=0,0,1-CHOOSE(C$1004,IF(ISNUMBER(Datos!C355),AND(OR(C$1005="",Datos!C355&gt;=C$1005),OR(C$1006="",Datos!C355&lt;=C$1006)),FALSE),IF(ISNUMBER(Datos!C355),AND(Datos!C355=INT(Datos!C355),AND(OR(C$1005="",Datos!C355&gt;=C$1005),OR(C$1006="",Datos!C355&lt;=C$1006))),FALSE),OR(ISNUMBER(FIND(";"&amp;UPPER(TRIM(Datos!C355&amp;""))&amp;"=",C$1007)),ISNUMBER(FIND(";"&amp;UPPER(TRIM(Datos!C355&amp;""))&amp;";",C$1007))),OR(UPPER(TRIM(Datos!C355&amp;""))="SÍ",UPPER(TRIM(Datos!C355&amp;""))="SI",UPPER(TRIM(Datos!C355&amp;""))="NO"),IF(ISNUMBER(Datos!C355),AND(OR(C$1005="",Datos!C355&gt;=C$1005),OR(C$1006="",Datos!C355&lt;=C$1006)),FALSE),TRUE))))</f>
        <v>0.0</v>
      </c>
      <c r="D355">
        <f>IF(Datos!D355="",0,IF(AND(D$1008&lt;&gt;"",Datos!D355=D$1008),0,IF(D$1004=0,0,1-CHOOSE(D$1004,IF(ISNUMBER(Datos!D355),AND(OR(D$1005="",Datos!D355&gt;=D$1005),OR(D$1006="",Datos!D355&lt;=D$1006)),FALSE),IF(ISNUMBER(Datos!D355),AND(Datos!D355=INT(Datos!D355),AND(OR(D$1005="",Datos!D355&gt;=D$1005),OR(D$1006="",Datos!D355&lt;=D$1006))),FALSE),OR(ISNUMBER(FIND(";"&amp;UPPER(TRIM(Datos!D355&amp;""))&amp;"=",D$1007)),ISNUMBER(FIND(";"&amp;UPPER(TRIM(Datos!D355&amp;""))&amp;";",D$1007))),OR(UPPER(TRIM(Datos!D355&amp;""))="SÍ",UPPER(TRIM(Datos!D355&amp;""))="SI",UPPER(TRIM(Datos!D355&amp;""))="NO"),IF(ISNUMBER(Datos!D355),AND(OR(D$1005="",Datos!D355&gt;=D$1005),OR(D$1006="",Datos!D355&lt;=D$1006)),FALSE),TRUE))))</f>
        <v>0.0</v>
      </c>
      <c r="E355">
        <f>IF(Datos!E355="",0,IF(AND(E$1008&lt;&gt;"",Datos!E355=E$1008),0,IF(E$1004=0,0,1-CHOOSE(E$1004,IF(ISNUMBER(Datos!E355),AND(OR(E$1005="",Datos!E355&gt;=E$1005),OR(E$1006="",Datos!E355&lt;=E$1006)),FALSE),IF(ISNUMBER(Datos!E355),AND(Datos!E355=INT(Datos!E355),AND(OR(E$1005="",Datos!E355&gt;=E$1005),OR(E$1006="",Datos!E355&lt;=E$1006))),FALSE),OR(ISNUMBER(FIND(";"&amp;UPPER(TRIM(Datos!E355&amp;""))&amp;"=",E$1007)),ISNUMBER(FIND(";"&amp;UPPER(TRIM(Datos!E355&amp;""))&amp;";",E$1007))),OR(UPPER(TRIM(Datos!E355&amp;""))="SÍ",UPPER(TRIM(Datos!E355&amp;""))="SI",UPPER(TRIM(Datos!E355&amp;""))="NO"),IF(ISNUMBER(Datos!E355),AND(OR(E$1005="",Datos!E355&gt;=E$1005),OR(E$1006="",Datos!E355&lt;=E$1006)),FALSE),TRUE))))</f>
        <v>0.0</v>
      </c>
      <c r="F355">
        <f>IF(Datos!F355="",0,IF(AND(F$1008&lt;&gt;"",Datos!F355=F$1008),0,IF(F$1004=0,0,1-CHOOSE(F$1004,IF(ISNUMBER(Datos!F355),AND(OR(F$1005="",Datos!F355&gt;=F$1005),OR(F$1006="",Datos!F355&lt;=F$1006)),FALSE),IF(ISNUMBER(Datos!F355),AND(Datos!F355=INT(Datos!F355),AND(OR(F$1005="",Datos!F355&gt;=F$1005),OR(F$1006="",Datos!F355&lt;=F$1006))),FALSE),OR(ISNUMBER(FIND(";"&amp;UPPER(TRIM(Datos!F355&amp;""))&amp;"=",F$1007)),ISNUMBER(FIND(";"&amp;UPPER(TRIM(Datos!F355&amp;""))&amp;";",F$1007))),OR(UPPER(TRIM(Datos!F355&amp;""))="SÍ",UPPER(TRIM(Datos!F355&amp;""))="SI",UPPER(TRIM(Datos!F355&amp;""))="NO"),IF(ISNUMBER(Datos!F355),AND(OR(F$1005="",Datos!F355&gt;=F$1005),OR(F$1006="",Datos!F355&lt;=F$1006)),FALSE),TRUE))))</f>
        <v>0.0</v>
      </c>
      <c r="G355">
        <f>IF(Datos!G355="",0,IF(AND(G$1008&lt;&gt;"",Datos!G355=G$1008),0,IF(G$1004=0,0,1-CHOOSE(G$1004,IF(ISNUMBER(Datos!G355),AND(OR(G$1005="",Datos!G355&gt;=G$1005),OR(G$1006="",Datos!G355&lt;=G$1006)),FALSE),IF(ISNUMBER(Datos!G355),AND(Datos!G355=INT(Datos!G355),AND(OR(G$1005="",Datos!G355&gt;=G$1005),OR(G$1006="",Datos!G355&lt;=G$1006))),FALSE),OR(ISNUMBER(FIND(";"&amp;UPPER(TRIM(Datos!G355&amp;""))&amp;"=",G$1007)),ISNUMBER(FIND(";"&amp;UPPER(TRIM(Datos!G355&amp;""))&amp;";",G$1007))),OR(UPPER(TRIM(Datos!G355&amp;""))="SÍ",UPPER(TRIM(Datos!G355&amp;""))="SI",UPPER(TRIM(Datos!G355&amp;""))="NO"),IF(ISNUMBER(Datos!G355),AND(OR(G$1005="",Datos!G355&gt;=G$1005),OR(G$1006="",Datos!G355&lt;=G$1006)),FALSE),TRUE))))</f>
        <v>0.0</v>
      </c>
      <c r="H355">
        <f>IF(Datos!H355="",0,IF(AND(H$1008&lt;&gt;"",Datos!H355=H$1008),0,IF(H$1004=0,0,1-CHOOSE(H$1004,IF(ISNUMBER(Datos!H355),AND(OR(H$1005="",Datos!H355&gt;=H$1005),OR(H$1006="",Datos!H355&lt;=H$1006)),FALSE),IF(ISNUMBER(Datos!H355),AND(Datos!H355=INT(Datos!H355),AND(OR(H$1005="",Datos!H355&gt;=H$1005),OR(H$1006="",Datos!H355&lt;=H$1006))),FALSE),OR(ISNUMBER(FIND(";"&amp;UPPER(TRIM(Datos!H355&amp;""))&amp;"=",H$1007)),ISNUMBER(FIND(";"&amp;UPPER(TRIM(Datos!H355&amp;""))&amp;";",H$1007))),OR(UPPER(TRIM(Datos!H355&amp;""))="SÍ",UPPER(TRIM(Datos!H355&amp;""))="SI",UPPER(TRIM(Datos!H355&amp;""))="NO"),IF(ISNUMBER(Datos!H355),AND(OR(H$1005="",Datos!H355&gt;=H$1005),OR(H$1006="",Datos!H355&lt;=H$1006)),FALSE),TRUE))))</f>
        <v>0.0</v>
      </c>
      <c r="I355">
        <f>IF(Datos!I355="",0,IF(AND(I$1008&lt;&gt;"",Datos!I355=I$1008),0,IF(I$1004=0,0,1-CHOOSE(I$1004,IF(ISNUMBER(Datos!I355),AND(OR(I$1005="",Datos!I355&gt;=I$1005),OR(I$1006="",Datos!I355&lt;=I$1006)),FALSE),IF(ISNUMBER(Datos!I355),AND(Datos!I355=INT(Datos!I355),AND(OR(I$1005="",Datos!I355&gt;=I$1005),OR(I$1006="",Datos!I355&lt;=I$1006))),FALSE),OR(ISNUMBER(FIND(";"&amp;UPPER(TRIM(Datos!I355&amp;""))&amp;"=",I$1007)),ISNUMBER(FIND(";"&amp;UPPER(TRIM(Datos!I355&amp;""))&amp;";",I$1007))),OR(UPPER(TRIM(Datos!I355&amp;""))="SÍ",UPPER(TRIM(Datos!I355&amp;""))="SI",UPPER(TRIM(Datos!I355&amp;""))="NO"),IF(ISNUMBER(Datos!I355),AND(OR(I$1005="",Datos!I355&gt;=I$1005),OR(I$1006="",Datos!I355&lt;=I$1006)),FALSE),TRUE))))</f>
        <v>0.0</v>
      </c>
      <c r="J355">
        <f>IF(Datos!J355="",0,IF(AND(J$1008&lt;&gt;"",Datos!J355=J$1008),0,IF(J$1004=0,0,1-CHOOSE(J$1004,IF(ISNUMBER(Datos!J355),AND(OR(J$1005="",Datos!J355&gt;=J$1005),OR(J$1006="",Datos!J355&lt;=J$1006)),FALSE),IF(ISNUMBER(Datos!J355),AND(Datos!J355=INT(Datos!J355),AND(OR(J$1005="",Datos!J355&gt;=J$1005),OR(J$1006="",Datos!J355&lt;=J$1006))),FALSE),OR(ISNUMBER(FIND(";"&amp;UPPER(TRIM(Datos!J355&amp;""))&amp;"=",J$1007)),ISNUMBER(FIND(";"&amp;UPPER(TRIM(Datos!J355&amp;""))&amp;";",J$1007))),OR(UPPER(TRIM(Datos!J355&amp;""))="SÍ",UPPER(TRIM(Datos!J355&amp;""))="SI",UPPER(TRIM(Datos!J355&amp;""))="NO"),IF(ISNUMBER(Datos!J355),AND(OR(J$1005="",Datos!J355&gt;=J$1005),OR(J$1006="",Datos!J355&lt;=J$1006)),FALSE),TRUE))))</f>
        <v>0.0</v>
      </c>
      <c r="K355">
        <f>IF(Datos!K355="",0,IF(AND(K$1008&lt;&gt;"",Datos!K355=K$1008),0,IF(K$1004=0,0,1-CHOOSE(K$1004,IF(ISNUMBER(Datos!K355),AND(OR(K$1005="",Datos!K355&gt;=K$1005),OR(K$1006="",Datos!K355&lt;=K$1006)),FALSE),IF(ISNUMBER(Datos!K355),AND(Datos!K355=INT(Datos!K355),AND(OR(K$1005="",Datos!K355&gt;=K$1005),OR(K$1006="",Datos!K355&lt;=K$1006))),FALSE),OR(ISNUMBER(FIND(";"&amp;UPPER(TRIM(Datos!K355&amp;""))&amp;"=",K$1007)),ISNUMBER(FIND(";"&amp;UPPER(TRIM(Datos!K355&amp;""))&amp;";",K$1007))),OR(UPPER(TRIM(Datos!K355&amp;""))="SÍ",UPPER(TRIM(Datos!K355&amp;""))="SI",UPPER(TRIM(Datos!K355&amp;""))="NO"),IF(ISNUMBER(Datos!K355),AND(OR(K$1005="",Datos!K355&gt;=K$1005),OR(K$1006="",Datos!K355&lt;=K$1006)),FALSE),TRUE))))</f>
        <v>0.0</v>
      </c>
      <c r="L355">
        <f>IF(Datos!L355="",0,IF(AND(L$1008&lt;&gt;"",Datos!L355=L$1008),0,IF(L$1004=0,0,1-CHOOSE(L$1004,IF(ISNUMBER(Datos!L355),AND(OR(L$1005="",Datos!L355&gt;=L$1005),OR(L$1006="",Datos!L355&lt;=L$1006)),FALSE),IF(ISNUMBER(Datos!L355),AND(Datos!L355=INT(Datos!L355),AND(OR(L$1005="",Datos!L355&gt;=L$1005),OR(L$1006="",Datos!L355&lt;=L$1006))),FALSE),OR(ISNUMBER(FIND(";"&amp;UPPER(TRIM(Datos!L355&amp;""))&amp;"=",L$1007)),ISNUMBER(FIND(";"&amp;UPPER(TRIM(Datos!L355&amp;""))&amp;";",L$1007))),OR(UPPER(TRIM(Datos!L355&amp;""))="SÍ",UPPER(TRIM(Datos!L355&amp;""))="SI",UPPER(TRIM(Datos!L355&amp;""))="NO"),IF(ISNUMBER(Datos!L355),AND(OR(L$1005="",Datos!L355&gt;=L$1005),OR(L$1006="",Datos!L355&lt;=L$1006)),FALSE),TRUE))))</f>
        <v>0.0</v>
      </c>
      <c r="M355">
        <f>IF(Datos!M355="",0,IF(AND(M$1008&lt;&gt;"",Datos!M355=M$1008),0,IF(M$1004=0,0,1-CHOOSE(M$1004,IF(ISNUMBER(Datos!M355),AND(OR(M$1005="",Datos!M355&gt;=M$1005),OR(M$1006="",Datos!M355&lt;=M$1006)),FALSE),IF(ISNUMBER(Datos!M355),AND(Datos!M355=INT(Datos!M355),AND(OR(M$1005="",Datos!M355&gt;=M$1005),OR(M$1006="",Datos!M355&lt;=M$1006))),FALSE),OR(ISNUMBER(FIND(";"&amp;UPPER(TRIM(Datos!M355&amp;""))&amp;"=",M$1007)),ISNUMBER(FIND(";"&amp;UPPER(TRIM(Datos!M355&amp;""))&amp;";",M$1007))),OR(UPPER(TRIM(Datos!M355&amp;""))="SÍ",UPPER(TRIM(Datos!M355&amp;""))="SI",UPPER(TRIM(Datos!M355&amp;""))="NO"),IF(ISNUMBER(Datos!M355),AND(OR(M$1005="",Datos!M355&gt;=M$1005),OR(M$1006="",Datos!M355&lt;=M$1006)),FALSE),TRUE))))</f>
        <v>0.0</v>
      </c>
      <c r="N355">
        <f>IF(Datos!N355="",0,IF(AND(N$1008&lt;&gt;"",Datos!N355=N$1008),0,IF(N$1004=0,0,1-CHOOSE(N$1004,IF(ISNUMBER(Datos!N355),AND(OR(N$1005="",Datos!N355&gt;=N$1005),OR(N$1006="",Datos!N355&lt;=N$1006)),FALSE),IF(ISNUMBER(Datos!N355),AND(Datos!N355=INT(Datos!N355),AND(OR(N$1005="",Datos!N355&gt;=N$1005),OR(N$1006="",Datos!N355&lt;=N$1006))),FALSE),OR(ISNUMBER(FIND(";"&amp;UPPER(TRIM(Datos!N355&amp;""))&amp;"=",N$1007)),ISNUMBER(FIND(";"&amp;UPPER(TRIM(Datos!N355&amp;""))&amp;";",N$1007))),OR(UPPER(TRIM(Datos!N355&amp;""))="SÍ",UPPER(TRIM(Datos!N355&amp;""))="SI",UPPER(TRIM(Datos!N355&amp;""))="NO"),IF(ISNUMBER(Datos!N355),AND(OR(N$1005="",Datos!N355&gt;=N$1005),OR(N$1006="",Datos!N355&lt;=N$1006)),FALSE),TRUE))))</f>
        <v>0.0</v>
      </c>
      <c r="O355">
        <f>IF(Datos!O355="",0,IF(AND(O$1008&lt;&gt;"",Datos!O355=O$1008),0,IF(O$1004=0,0,1-CHOOSE(O$1004,IF(ISNUMBER(Datos!O355),AND(OR(O$1005="",Datos!O355&gt;=O$1005),OR(O$1006="",Datos!O355&lt;=O$1006)),FALSE),IF(ISNUMBER(Datos!O355),AND(Datos!O355=INT(Datos!O355),AND(OR(O$1005="",Datos!O355&gt;=O$1005),OR(O$1006="",Datos!O355&lt;=O$1006))),FALSE),OR(ISNUMBER(FIND(";"&amp;UPPER(TRIM(Datos!O355&amp;""))&amp;"=",O$1007)),ISNUMBER(FIND(";"&amp;UPPER(TRIM(Datos!O355&amp;""))&amp;";",O$1007))),OR(UPPER(TRIM(Datos!O355&amp;""))="SÍ",UPPER(TRIM(Datos!O355&amp;""))="SI",UPPER(TRIM(Datos!O355&amp;""))="NO"),IF(ISNUMBER(Datos!O355),AND(OR(O$1005="",Datos!O355&gt;=O$1005),OR(O$1006="",Datos!O355&lt;=O$1006)),FALSE),TRUE))))</f>
        <v>0.0</v>
      </c>
      <c r="P355">
        <f>IF(Datos!P355="",0,IF(AND(P$1008&lt;&gt;"",Datos!P355=P$1008),0,IF(P$1004=0,0,1-CHOOSE(P$1004,IF(ISNUMBER(Datos!P355),AND(OR(P$1005="",Datos!P355&gt;=P$1005),OR(P$1006="",Datos!P355&lt;=P$1006)),FALSE),IF(ISNUMBER(Datos!P355),AND(Datos!P355=INT(Datos!P355),AND(OR(P$1005="",Datos!P355&gt;=P$1005),OR(P$1006="",Datos!P355&lt;=P$1006))),FALSE),OR(ISNUMBER(FIND(";"&amp;UPPER(TRIM(Datos!P355&amp;""))&amp;"=",P$1007)),ISNUMBER(FIND(";"&amp;UPPER(TRIM(Datos!P355&amp;""))&amp;";",P$1007))),OR(UPPER(TRIM(Datos!P355&amp;""))="SÍ",UPPER(TRIM(Datos!P355&amp;""))="SI",UPPER(TRIM(Datos!P355&amp;""))="NO"),IF(ISNUMBER(Datos!P355),AND(OR(P$1005="",Datos!P355&gt;=P$1005),OR(P$1006="",Datos!P355&lt;=P$1006)),FALSE),TRUE))))</f>
        <v>0.0</v>
      </c>
      <c r="Q355">
        <f>IF(Datos!Q355="",0,IF(AND(Q$1008&lt;&gt;"",Datos!Q355=Q$1008),0,IF(Q$1004=0,0,1-CHOOSE(Q$1004,IF(ISNUMBER(Datos!Q355),AND(OR(Q$1005="",Datos!Q355&gt;=Q$1005),OR(Q$1006="",Datos!Q355&lt;=Q$1006)),FALSE),IF(ISNUMBER(Datos!Q355),AND(Datos!Q355=INT(Datos!Q355),AND(OR(Q$1005="",Datos!Q355&gt;=Q$1005),OR(Q$1006="",Datos!Q355&lt;=Q$1006))),FALSE),OR(ISNUMBER(FIND(";"&amp;UPPER(TRIM(Datos!Q355&amp;""))&amp;"=",Q$1007)),ISNUMBER(FIND(";"&amp;UPPER(TRIM(Datos!Q355&amp;""))&amp;";",Q$1007))),OR(UPPER(TRIM(Datos!Q355&amp;""))="SÍ",UPPER(TRIM(Datos!Q355&amp;""))="SI",UPPER(TRIM(Datos!Q355&amp;""))="NO"),IF(ISNUMBER(Datos!Q355),AND(OR(Q$1005="",Datos!Q355&gt;=Q$1005),OR(Q$1006="",Datos!Q355&lt;=Q$1006)),FALSE),TRUE))))</f>
        <v>0.0</v>
      </c>
      <c r="R355">
        <f>IF(Datos!R355="",0,IF(AND(R$1008&lt;&gt;"",Datos!R355=R$1008),0,IF(R$1004=0,0,1-CHOOSE(R$1004,IF(ISNUMBER(Datos!R355),AND(OR(R$1005="",Datos!R355&gt;=R$1005),OR(R$1006="",Datos!R355&lt;=R$1006)),FALSE),IF(ISNUMBER(Datos!R355),AND(Datos!R355=INT(Datos!R355),AND(OR(R$1005="",Datos!R355&gt;=R$1005),OR(R$1006="",Datos!R355&lt;=R$1006))),FALSE),OR(ISNUMBER(FIND(";"&amp;UPPER(TRIM(Datos!R355&amp;""))&amp;"=",R$1007)),ISNUMBER(FIND(";"&amp;UPPER(TRIM(Datos!R355&amp;""))&amp;";",R$1007))),OR(UPPER(TRIM(Datos!R355&amp;""))="SÍ",UPPER(TRIM(Datos!R355&amp;""))="SI",UPPER(TRIM(Datos!R355&amp;""))="NO"),IF(ISNUMBER(Datos!R355),AND(OR(R$1005="",Datos!R355&gt;=R$1005),OR(R$1006="",Datos!R355&lt;=R$1006)),FALSE),TRUE))))</f>
        <v>0.0</v>
      </c>
      <c r="S355">
        <f>IF(Datos!S355="",0,IF(AND(S$1008&lt;&gt;"",Datos!S355=S$1008),0,IF(S$1004=0,0,1-CHOOSE(S$1004,IF(ISNUMBER(Datos!S355),AND(OR(S$1005="",Datos!S355&gt;=S$1005),OR(S$1006="",Datos!S355&lt;=S$1006)),FALSE),IF(ISNUMBER(Datos!S355),AND(Datos!S355=INT(Datos!S355),AND(OR(S$1005="",Datos!S355&gt;=S$1005),OR(S$1006="",Datos!S355&lt;=S$1006))),FALSE),OR(ISNUMBER(FIND(";"&amp;UPPER(TRIM(Datos!S355&amp;""))&amp;"=",S$1007)),ISNUMBER(FIND(";"&amp;UPPER(TRIM(Datos!S355&amp;""))&amp;";",S$1007))),OR(UPPER(TRIM(Datos!S355&amp;""))="SÍ",UPPER(TRIM(Datos!S355&amp;""))="SI",UPPER(TRIM(Datos!S355&amp;""))="NO"),IF(ISNUMBER(Datos!S355),AND(OR(S$1005="",Datos!S355&gt;=S$1005),OR(S$1006="",Datos!S355&lt;=S$1006)),FALSE),TRUE))))</f>
        <v>0.0</v>
      </c>
      <c r="T355">
        <f>IF(Datos!T355="",0,IF(AND(T$1008&lt;&gt;"",Datos!T355=T$1008),0,IF(T$1004=0,0,1-CHOOSE(T$1004,IF(ISNUMBER(Datos!T355),AND(OR(T$1005="",Datos!T355&gt;=T$1005),OR(T$1006="",Datos!T355&lt;=T$1006)),FALSE),IF(ISNUMBER(Datos!T355),AND(Datos!T355=INT(Datos!T355),AND(OR(T$1005="",Datos!T355&gt;=T$1005),OR(T$1006="",Datos!T355&lt;=T$1006))),FALSE),OR(ISNUMBER(FIND(";"&amp;UPPER(TRIM(Datos!T355&amp;""))&amp;"=",T$1007)),ISNUMBER(FIND(";"&amp;UPPER(TRIM(Datos!T355&amp;""))&amp;";",T$1007))),OR(UPPER(TRIM(Datos!T355&amp;""))="SÍ",UPPER(TRIM(Datos!T355&amp;""))="SI",UPPER(TRIM(Datos!T355&amp;""))="NO"),IF(ISNUMBER(Datos!T355),AND(OR(T$1005="",Datos!T355&gt;=T$1005),OR(T$1006="",Datos!T355&lt;=T$1006)),FALSE),TRUE))))</f>
        <v>0.0</v>
      </c>
      <c r="U355">
        <f>IF(Datos!U355="",0,IF(AND(U$1008&lt;&gt;"",Datos!U355=U$1008),0,IF(U$1004=0,0,1-CHOOSE(U$1004,IF(ISNUMBER(Datos!U355),AND(OR(U$1005="",Datos!U355&gt;=U$1005),OR(U$1006="",Datos!U355&lt;=U$1006)),FALSE),IF(ISNUMBER(Datos!U355),AND(Datos!U355=INT(Datos!U355),AND(OR(U$1005="",Datos!U355&gt;=U$1005),OR(U$1006="",Datos!U355&lt;=U$1006))),FALSE),OR(ISNUMBER(FIND(";"&amp;UPPER(TRIM(Datos!U355&amp;""))&amp;"=",U$1007)),ISNUMBER(FIND(";"&amp;UPPER(TRIM(Datos!U355&amp;""))&amp;";",U$1007))),OR(UPPER(TRIM(Datos!U355&amp;""))="SÍ",UPPER(TRIM(Datos!U355&amp;""))="SI",UPPER(TRIM(Datos!U355&amp;""))="NO"),IF(ISNUMBER(Datos!U355),AND(OR(U$1005="",Datos!U355&gt;=U$1005),OR(U$1006="",Datos!U355&lt;=U$1006)),FALSE),TRUE))))</f>
        <v>0.0</v>
      </c>
      <c r="V355">
        <f>IF(Datos!V355="",0,IF(AND(V$1008&lt;&gt;"",Datos!V355=V$1008),0,IF(V$1004=0,0,1-CHOOSE(V$1004,IF(ISNUMBER(Datos!V355),AND(OR(V$1005="",Datos!V355&gt;=V$1005),OR(V$1006="",Datos!V355&lt;=V$1006)),FALSE),IF(ISNUMBER(Datos!V355),AND(Datos!V355=INT(Datos!V355),AND(OR(V$1005="",Datos!V355&gt;=V$1005),OR(V$1006="",Datos!V355&lt;=V$1006))),FALSE),OR(ISNUMBER(FIND(";"&amp;UPPER(TRIM(Datos!V355&amp;""))&amp;"=",V$1007)),ISNUMBER(FIND(";"&amp;UPPER(TRIM(Datos!V355&amp;""))&amp;";",V$1007))),OR(UPPER(TRIM(Datos!V355&amp;""))="SÍ",UPPER(TRIM(Datos!V355&amp;""))="SI",UPPER(TRIM(Datos!V355&amp;""))="NO"),IF(ISNUMBER(Datos!V355),AND(OR(V$1005="",Datos!V355&gt;=V$1005),OR(V$1006="",Datos!V355&lt;=V$1006)),FALSE),TRUE))))</f>
        <v>0.0</v>
      </c>
      <c r="W355">
        <f>IF(Datos!W355="",0,IF(AND(W$1008&lt;&gt;"",Datos!W355=W$1008),0,IF(W$1004=0,0,1-CHOOSE(W$1004,IF(ISNUMBER(Datos!W355),AND(OR(W$1005="",Datos!W355&gt;=W$1005),OR(W$1006="",Datos!W355&lt;=W$1006)),FALSE),IF(ISNUMBER(Datos!W355),AND(Datos!W355=INT(Datos!W355),AND(OR(W$1005="",Datos!W355&gt;=W$1005),OR(W$1006="",Datos!W355&lt;=W$1006))),FALSE),OR(ISNUMBER(FIND(";"&amp;UPPER(TRIM(Datos!W355&amp;""))&amp;"=",W$1007)),ISNUMBER(FIND(";"&amp;UPPER(TRIM(Datos!W355&amp;""))&amp;";",W$1007))),OR(UPPER(TRIM(Datos!W355&amp;""))="SÍ",UPPER(TRIM(Datos!W355&amp;""))="SI",UPPER(TRIM(Datos!W355&amp;""))="NO"),IF(ISNUMBER(Datos!W355),AND(OR(W$1005="",Datos!W355&gt;=W$1005),OR(W$1006="",Datos!W355&lt;=W$1006)),FALSE),TRUE))))</f>
        <v>0.0</v>
      </c>
      <c r="X355">
        <f>IF(Datos!X355="",0,IF(AND(X$1008&lt;&gt;"",Datos!X355=X$1008),0,IF(X$1004=0,0,1-CHOOSE(X$1004,IF(ISNUMBER(Datos!X355),AND(OR(X$1005="",Datos!X355&gt;=X$1005),OR(X$1006="",Datos!X355&lt;=X$1006)),FALSE),IF(ISNUMBER(Datos!X355),AND(Datos!X355=INT(Datos!X355),AND(OR(X$1005="",Datos!X355&gt;=X$1005),OR(X$1006="",Datos!X355&lt;=X$1006))),FALSE),OR(ISNUMBER(FIND(";"&amp;UPPER(TRIM(Datos!X355&amp;""))&amp;"=",X$1007)),ISNUMBER(FIND(";"&amp;UPPER(TRIM(Datos!X355&amp;""))&amp;";",X$1007))),OR(UPPER(TRIM(Datos!X355&amp;""))="SÍ",UPPER(TRIM(Datos!X355&amp;""))="SI",UPPER(TRIM(Datos!X355&amp;""))="NO"),IF(ISNUMBER(Datos!X355),AND(OR(X$1005="",Datos!X355&gt;=X$1005),OR(X$1006="",Datos!X355&lt;=X$1006)),FALSE),TRUE))))</f>
        <v>0.0</v>
      </c>
      <c r="Y355">
        <f>IF(Datos!Y355="",0,IF(AND(Y$1008&lt;&gt;"",Datos!Y355=Y$1008),0,IF(Y$1004=0,0,1-CHOOSE(Y$1004,IF(ISNUMBER(Datos!Y355),AND(OR(Y$1005="",Datos!Y355&gt;=Y$1005),OR(Y$1006="",Datos!Y355&lt;=Y$1006)),FALSE),IF(ISNUMBER(Datos!Y355),AND(Datos!Y355=INT(Datos!Y355),AND(OR(Y$1005="",Datos!Y355&gt;=Y$1005),OR(Y$1006="",Datos!Y355&lt;=Y$1006))),FALSE),OR(ISNUMBER(FIND(";"&amp;UPPER(TRIM(Datos!Y355&amp;""))&amp;"=",Y$1007)),ISNUMBER(FIND(";"&amp;UPPER(TRIM(Datos!Y355&amp;""))&amp;";",Y$1007))),OR(UPPER(TRIM(Datos!Y355&amp;""))="SÍ",UPPER(TRIM(Datos!Y355&amp;""))="SI",UPPER(TRIM(Datos!Y355&amp;""))="NO"),IF(ISNUMBER(Datos!Y355),AND(OR(Y$1005="",Datos!Y355&gt;=Y$1005),OR(Y$1006="",Datos!Y355&lt;=Y$1006)),FALSE),TRUE))))</f>
        <v>0.0</v>
      </c>
      <c r="Z355">
        <f>IF(Datos!Z355="",0,IF(AND(Z$1008&lt;&gt;"",Datos!Z355=Z$1008),0,IF(Z$1004=0,0,1-CHOOSE(Z$1004,IF(ISNUMBER(Datos!Z355),AND(OR(Z$1005="",Datos!Z355&gt;=Z$1005),OR(Z$1006="",Datos!Z355&lt;=Z$1006)),FALSE),IF(ISNUMBER(Datos!Z355),AND(Datos!Z355=INT(Datos!Z355),AND(OR(Z$1005="",Datos!Z355&gt;=Z$1005),OR(Z$1006="",Datos!Z355&lt;=Z$1006))),FALSE),OR(ISNUMBER(FIND(";"&amp;UPPER(TRIM(Datos!Z355&amp;""))&amp;"=",Z$1007)),ISNUMBER(FIND(";"&amp;UPPER(TRIM(Datos!Z355&amp;""))&amp;";",Z$1007))),OR(UPPER(TRIM(Datos!Z355&amp;""))="SÍ",UPPER(TRIM(Datos!Z355&amp;""))="SI",UPPER(TRIM(Datos!Z355&amp;""))="NO"),IF(ISNUMBER(Datos!Z355),AND(OR(Z$1005="",Datos!Z355&gt;=Z$1005),OR(Z$1006="",Datos!Z355&lt;=Z$1006)),FALSE),TRUE))))</f>
        <v>0.0</v>
      </c>
      <c r="AA355">
        <f>IF(Datos!AA355="",0,IF(AND(AA$1008&lt;&gt;"",Datos!AA355=AA$1008),0,IF(AA$1004=0,0,1-CHOOSE(AA$1004,IF(ISNUMBER(Datos!AA355),AND(OR(AA$1005="",Datos!AA355&gt;=AA$1005),OR(AA$1006="",Datos!AA355&lt;=AA$1006)),FALSE),IF(ISNUMBER(Datos!AA355),AND(Datos!AA355=INT(Datos!AA355),AND(OR(AA$1005="",Datos!AA355&gt;=AA$1005),OR(AA$1006="",Datos!AA355&lt;=AA$1006))),FALSE),OR(ISNUMBER(FIND(";"&amp;UPPER(TRIM(Datos!AA355&amp;""))&amp;"=",AA$1007)),ISNUMBER(FIND(";"&amp;UPPER(TRIM(Datos!AA355&amp;""))&amp;";",AA$1007))),OR(UPPER(TRIM(Datos!AA355&amp;""))="SÍ",UPPER(TRIM(Datos!AA355&amp;""))="SI",UPPER(TRIM(Datos!AA355&amp;""))="NO"),IF(ISNUMBER(Datos!AA355),AND(OR(AA$1005="",Datos!AA355&gt;=AA$1005),OR(AA$1006="",Datos!AA355&lt;=AA$1006)),FALSE),TRUE))))</f>
        <v>0.0</v>
      </c>
      <c r="AB355">
        <f>IF(Datos!AB355="",0,IF(AND(AB$1008&lt;&gt;"",Datos!AB355=AB$1008),0,IF(AB$1004=0,0,1-CHOOSE(AB$1004,IF(ISNUMBER(Datos!AB355),AND(OR(AB$1005="",Datos!AB355&gt;=AB$1005),OR(AB$1006="",Datos!AB355&lt;=AB$1006)),FALSE),IF(ISNUMBER(Datos!AB355),AND(Datos!AB355=INT(Datos!AB355),AND(OR(AB$1005="",Datos!AB355&gt;=AB$1005),OR(AB$1006="",Datos!AB355&lt;=AB$1006))),FALSE),OR(ISNUMBER(FIND(";"&amp;UPPER(TRIM(Datos!AB355&amp;""))&amp;"=",AB$1007)),ISNUMBER(FIND(";"&amp;UPPER(TRIM(Datos!AB355&amp;""))&amp;";",AB$1007))),OR(UPPER(TRIM(Datos!AB355&amp;""))="SÍ",UPPER(TRIM(Datos!AB355&amp;""))="SI",UPPER(TRIM(Datos!AB355&amp;""))="NO"),IF(ISNUMBER(Datos!AB355),AND(OR(AB$1005="",Datos!AB355&gt;=AB$1005),OR(AB$1006="",Datos!AB355&lt;=AB$1006)),FALSE),TRUE))))</f>
        <v>0.0</v>
      </c>
      <c r="AC355">
        <f>IF(Datos!AC355="",0,IF(AND(AC$1008&lt;&gt;"",Datos!AC355=AC$1008),0,IF(AC$1004=0,0,1-CHOOSE(AC$1004,IF(ISNUMBER(Datos!AC355),AND(OR(AC$1005="",Datos!AC355&gt;=AC$1005),OR(AC$1006="",Datos!AC355&lt;=AC$1006)),FALSE),IF(ISNUMBER(Datos!AC355),AND(Datos!AC355=INT(Datos!AC355),AND(OR(AC$1005="",Datos!AC355&gt;=AC$1005),OR(AC$1006="",Datos!AC355&lt;=AC$1006))),FALSE),OR(ISNUMBER(FIND(";"&amp;UPPER(TRIM(Datos!AC355&amp;""))&amp;"=",AC$1007)),ISNUMBER(FIND(";"&amp;UPPER(TRIM(Datos!AC355&amp;""))&amp;";",AC$1007))),OR(UPPER(TRIM(Datos!AC355&amp;""))="SÍ",UPPER(TRIM(Datos!AC355&amp;""))="SI",UPPER(TRIM(Datos!AC355&amp;""))="NO"),IF(ISNUMBER(Datos!AC355),AND(OR(AC$1005="",Datos!AC355&gt;=AC$1005),OR(AC$1006="",Datos!AC355&lt;=AC$1006)),FALSE),TRUE))))</f>
        <v>0.0</v>
      </c>
      <c r="AD355">
        <f>IF(Datos!AD355="",0,IF(AND(AD$1008&lt;&gt;"",Datos!AD355=AD$1008),0,IF(AD$1004=0,0,1-CHOOSE(AD$1004,IF(ISNUMBER(Datos!AD355),AND(OR(AD$1005="",Datos!AD355&gt;=AD$1005),OR(AD$1006="",Datos!AD355&lt;=AD$1006)),FALSE),IF(ISNUMBER(Datos!AD355),AND(Datos!AD355=INT(Datos!AD355),AND(OR(AD$1005="",Datos!AD355&gt;=AD$1005),OR(AD$1006="",Datos!AD355&lt;=AD$1006))),FALSE),OR(ISNUMBER(FIND(";"&amp;UPPER(TRIM(Datos!AD355&amp;""))&amp;"=",AD$1007)),ISNUMBER(FIND(";"&amp;UPPER(TRIM(Datos!AD355&amp;""))&amp;";",AD$1007))),OR(UPPER(TRIM(Datos!AD355&amp;""))="SÍ",UPPER(TRIM(Datos!AD355&amp;""))="SI",UPPER(TRIM(Datos!AD355&amp;""))="NO"),IF(ISNUMBER(Datos!AD355),AND(OR(AD$1005="",Datos!AD355&gt;=AD$1005),OR(AD$1006="",Datos!AD355&lt;=AD$1006)),FALSE),TRUE))))</f>
        <v>0.0</v>
      </c>
      <c r="AE355">
        <f>IF(Datos!AE355="",0,IF(AND(AE$1008&lt;&gt;"",Datos!AE355=AE$1008),0,IF(AE$1004=0,0,1-CHOOSE(AE$1004,IF(ISNUMBER(Datos!AE355),AND(OR(AE$1005="",Datos!AE355&gt;=AE$1005),OR(AE$1006="",Datos!AE355&lt;=AE$1006)),FALSE),IF(ISNUMBER(Datos!AE355),AND(Datos!AE355=INT(Datos!AE355),AND(OR(AE$1005="",Datos!AE355&gt;=AE$1005),OR(AE$1006="",Datos!AE355&lt;=AE$1006))),FALSE),OR(ISNUMBER(FIND(";"&amp;UPPER(TRIM(Datos!AE355&amp;""))&amp;"=",AE$1007)),ISNUMBER(FIND(";"&amp;UPPER(TRIM(Datos!AE355&amp;""))&amp;";",AE$1007))),OR(UPPER(TRIM(Datos!AE355&amp;""))="SÍ",UPPER(TRIM(Datos!AE355&amp;""))="SI",UPPER(TRIM(Datos!AE355&amp;""))="NO"),IF(ISNUMBER(Datos!AE355),AND(OR(AE$1005="",Datos!AE355&gt;=AE$1005),OR(AE$1006="",Datos!AE355&lt;=AE$1006)),FALSE),TRUE))))</f>
        <v>0.0</v>
      </c>
    </row>
    <row r="356" spans="2:31">
      <c r="B356">
        <f>IF(Datos!B356="",0,IF(AND(B$1008&lt;&gt;"",Datos!B356=B$1008),0,IF(B$1004=0,0,1-CHOOSE(B$1004,IF(ISNUMBER(Datos!B356),AND(OR(B$1005="",Datos!B356&gt;=B$1005),OR(B$1006="",Datos!B356&lt;=B$1006)),FALSE),IF(ISNUMBER(Datos!B356),AND(Datos!B356=INT(Datos!B356),AND(OR(B$1005="",Datos!B356&gt;=B$1005),OR(B$1006="",Datos!B356&lt;=B$1006))),FALSE),OR(ISNUMBER(FIND(";"&amp;UPPER(TRIM(Datos!B356&amp;""))&amp;"=",B$1007)),ISNUMBER(FIND(";"&amp;UPPER(TRIM(Datos!B356&amp;""))&amp;";",B$1007))),OR(UPPER(TRIM(Datos!B356&amp;""))="SÍ",UPPER(TRIM(Datos!B356&amp;""))="SI",UPPER(TRIM(Datos!B356&amp;""))="NO"),IF(ISNUMBER(Datos!B356),AND(OR(B$1005="",Datos!B356&gt;=B$1005),OR(B$1006="",Datos!B356&lt;=B$1006)),FALSE),TRUE))))</f>
        <v>0.0</v>
      </c>
      <c r="C356">
        <f>IF(Datos!C356="",0,IF(AND(C$1008&lt;&gt;"",Datos!C356=C$1008),0,IF(C$1004=0,0,1-CHOOSE(C$1004,IF(ISNUMBER(Datos!C356),AND(OR(C$1005="",Datos!C356&gt;=C$1005),OR(C$1006="",Datos!C356&lt;=C$1006)),FALSE),IF(ISNUMBER(Datos!C356),AND(Datos!C356=INT(Datos!C356),AND(OR(C$1005="",Datos!C356&gt;=C$1005),OR(C$1006="",Datos!C356&lt;=C$1006))),FALSE),OR(ISNUMBER(FIND(";"&amp;UPPER(TRIM(Datos!C356&amp;""))&amp;"=",C$1007)),ISNUMBER(FIND(";"&amp;UPPER(TRIM(Datos!C356&amp;""))&amp;";",C$1007))),OR(UPPER(TRIM(Datos!C356&amp;""))="SÍ",UPPER(TRIM(Datos!C356&amp;""))="SI",UPPER(TRIM(Datos!C356&amp;""))="NO"),IF(ISNUMBER(Datos!C356),AND(OR(C$1005="",Datos!C356&gt;=C$1005),OR(C$1006="",Datos!C356&lt;=C$1006)),FALSE),TRUE))))</f>
        <v>0.0</v>
      </c>
      <c r="D356">
        <f>IF(Datos!D356="",0,IF(AND(D$1008&lt;&gt;"",Datos!D356=D$1008),0,IF(D$1004=0,0,1-CHOOSE(D$1004,IF(ISNUMBER(Datos!D356),AND(OR(D$1005="",Datos!D356&gt;=D$1005),OR(D$1006="",Datos!D356&lt;=D$1006)),FALSE),IF(ISNUMBER(Datos!D356),AND(Datos!D356=INT(Datos!D356),AND(OR(D$1005="",Datos!D356&gt;=D$1005),OR(D$1006="",Datos!D356&lt;=D$1006))),FALSE),OR(ISNUMBER(FIND(";"&amp;UPPER(TRIM(Datos!D356&amp;""))&amp;"=",D$1007)),ISNUMBER(FIND(";"&amp;UPPER(TRIM(Datos!D356&amp;""))&amp;";",D$1007))),OR(UPPER(TRIM(Datos!D356&amp;""))="SÍ",UPPER(TRIM(Datos!D356&amp;""))="SI",UPPER(TRIM(Datos!D356&amp;""))="NO"),IF(ISNUMBER(Datos!D356),AND(OR(D$1005="",Datos!D356&gt;=D$1005),OR(D$1006="",Datos!D356&lt;=D$1006)),FALSE),TRUE))))</f>
        <v>0.0</v>
      </c>
      <c r="E356">
        <f>IF(Datos!E356="",0,IF(AND(E$1008&lt;&gt;"",Datos!E356=E$1008),0,IF(E$1004=0,0,1-CHOOSE(E$1004,IF(ISNUMBER(Datos!E356),AND(OR(E$1005="",Datos!E356&gt;=E$1005),OR(E$1006="",Datos!E356&lt;=E$1006)),FALSE),IF(ISNUMBER(Datos!E356),AND(Datos!E356=INT(Datos!E356),AND(OR(E$1005="",Datos!E356&gt;=E$1005),OR(E$1006="",Datos!E356&lt;=E$1006))),FALSE),OR(ISNUMBER(FIND(";"&amp;UPPER(TRIM(Datos!E356&amp;""))&amp;"=",E$1007)),ISNUMBER(FIND(";"&amp;UPPER(TRIM(Datos!E356&amp;""))&amp;";",E$1007))),OR(UPPER(TRIM(Datos!E356&amp;""))="SÍ",UPPER(TRIM(Datos!E356&amp;""))="SI",UPPER(TRIM(Datos!E356&amp;""))="NO"),IF(ISNUMBER(Datos!E356),AND(OR(E$1005="",Datos!E356&gt;=E$1005),OR(E$1006="",Datos!E356&lt;=E$1006)),FALSE),TRUE))))</f>
        <v>0.0</v>
      </c>
      <c r="F356">
        <f>IF(Datos!F356="",0,IF(AND(F$1008&lt;&gt;"",Datos!F356=F$1008),0,IF(F$1004=0,0,1-CHOOSE(F$1004,IF(ISNUMBER(Datos!F356),AND(OR(F$1005="",Datos!F356&gt;=F$1005),OR(F$1006="",Datos!F356&lt;=F$1006)),FALSE),IF(ISNUMBER(Datos!F356),AND(Datos!F356=INT(Datos!F356),AND(OR(F$1005="",Datos!F356&gt;=F$1005),OR(F$1006="",Datos!F356&lt;=F$1006))),FALSE),OR(ISNUMBER(FIND(";"&amp;UPPER(TRIM(Datos!F356&amp;""))&amp;"=",F$1007)),ISNUMBER(FIND(";"&amp;UPPER(TRIM(Datos!F356&amp;""))&amp;";",F$1007))),OR(UPPER(TRIM(Datos!F356&amp;""))="SÍ",UPPER(TRIM(Datos!F356&amp;""))="SI",UPPER(TRIM(Datos!F356&amp;""))="NO"),IF(ISNUMBER(Datos!F356),AND(OR(F$1005="",Datos!F356&gt;=F$1005),OR(F$1006="",Datos!F356&lt;=F$1006)),FALSE),TRUE))))</f>
        <v>0.0</v>
      </c>
      <c r="G356">
        <f>IF(Datos!G356="",0,IF(AND(G$1008&lt;&gt;"",Datos!G356=G$1008),0,IF(G$1004=0,0,1-CHOOSE(G$1004,IF(ISNUMBER(Datos!G356),AND(OR(G$1005="",Datos!G356&gt;=G$1005),OR(G$1006="",Datos!G356&lt;=G$1006)),FALSE),IF(ISNUMBER(Datos!G356),AND(Datos!G356=INT(Datos!G356),AND(OR(G$1005="",Datos!G356&gt;=G$1005),OR(G$1006="",Datos!G356&lt;=G$1006))),FALSE),OR(ISNUMBER(FIND(";"&amp;UPPER(TRIM(Datos!G356&amp;""))&amp;"=",G$1007)),ISNUMBER(FIND(";"&amp;UPPER(TRIM(Datos!G356&amp;""))&amp;";",G$1007))),OR(UPPER(TRIM(Datos!G356&amp;""))="SÍ",UPPER(TRIM(Datos!G356&amp;""))="SI",UPPER(TRIM(Datos!G356&amp;""))="NO"),IF(ISNUMBER(Datos!G356),AND(OR(G$1005="",Datos!G356&gt;=G$1005),OR(G$1006="",Datos!G356&lt;=G$1006)),FALSE),TRUE))))</f>
        <v>0.0</v>
      </c>
      <c r="H356">
        <f>IF(Datos!H356="",0,IF(AND(H$1008&lt;&gt;"",Datos!H356=H$1008),0,IF(H$1004=0,0,1-CHOOSE(H$1004,IF(ISNUMBER(Datos!H356),AND(OR(H$1005="",Datos!H356&gt;=H$1005),OR(H$1006="",Datos!H356&lt;=H$1006)),FALSE),IF(ISNUMBER(Datos!H356),AND(Datos!H356=INT(Datos!H356),AND(OR(H$1005="",Datos!H356&gt;=H$1005),OR(H$1006="",Datos!H356&lt;=H$1006))),FALSE),OR(ISNUMBER(FIND(";"&amp;UPPER(TRIM(Datos!H356&amp;""))&amp;"=",H$1007)),ISNUMBER(FIND(";"&amp;UPPER(TRIM(Datos!H356&amp;""))&amp;";",H$1007))),OR(UPPER(TRIM(Datos!H356&amp;""))="SÍ",UPPER(TRIM(Datos!H356&amp;""))="SI",UPPER(TRIM(Datos!H356&amp;""))="NO"),IF(ISNUMBER(Datos!H356),AND(OR(H$1005="",Datos!H356&gt;=H$1005),OR(H$1006="",Datos!H356&lt;=H$1006)),FALSE),TRUE))))</f>
        <v>0.0</v>
      </c>
      <c r="I356">
        <f>IF(Datos!I356="",0,IF(AND(I$1008&lt;&gt;"",Datos!I356=I$1008),0,IF(I$1004=0,0,1-CHOOSE(I$1004,IF(ISNUMBER(Datos!I356),AND(OR(I$1005="",Datos!I356&gt;=I$1005),OR(I$1006="",Datos!I356&lt;=I$1006)),FALSE),IF(ISNUMBER(Datos!I356),AND(Datos!I356=INT(Datos!I356),AND(OR(I$1005="",Datos!I356&gt;=I$1005),OR(I$1006="",Datos!I356&lt;=I$1006))),FALSE),OR(ISNUMBER(FIND(";"&amp;UPPER(TRIM(Datos!I356&amp;""))&amp;"=",I$1007)),ISNUMBER(FIND(";"&amp;UPPER(TRIM(Datos!I356&amp;""))&amp;";",I$1007))),OR(UPPER(TRIM(Datos!I356&amp;""))="SÍ",UPPER(TRIM(Datos!I356&amp;""))="SI",UPPER(TRIM(Datos!I356&amp;""))="NO"),IF(ISNUMBER(Datos!I356),AND(OR(I$1005="",Datos!I356&gt;=I$1005),OR(I$1006="",Datos!I356&lt;=I$1006)),FALSE),TRUE))))</f>
        <v>0.0</v>
      </c>
      <c r="J356">
        <f>IF(Datos!J356="",0,IF(AND(J$1008&lt;&gt;"",Datos!J356=J$1008),0,IF(J$1004=0,0,1-CHOOSE(J$1004,IF(ISNUMBER(Datos!J356),AND(OR(J$1005="",Datos!J356&gt;=J$1005),OR(J$1006="",Datos!J356&lt;=J$1006)),FALSE),IF(ISNUMBER(Datos!J356),AND(Datos!J356=INT(Datos!J356),AND(OR(J$1005="",Datos!J356&gt;=J$1005),OR(J$1006="",Datos!J356&lt;=J$1006))),FALSE),OR(ISNUMBER(FIND(";"&amp;UPPER(TRIM(Datos!J356&amp;""))&amp;"=",J$1007)),ISNUMBER(FIND(";"&amp;UPPER(TRIM(Datos!J356&amp;""))&amp;";",J$1007))),OR(UPPER(TRIM(Datos!J356&amp;""))="SÍ",UPPER(TRIM(Datos!J356&amp;""))="SI",UPPER(TRIM(Datos!J356&amp;""))="NO"),IF(ISNUMBER(Datos!J356),AND(OR(J$1005="",Datos!J356&gt;=J$1005),OR(J$1006="",Datos!J356&lt;=J$1006)),FALSE),TRUE))))</f>
        <v>0.0</v>
      </c>
      <c r="K356">
        <f>IF(Datos!K356="",0,IF(AND(K$1008&lt;&gt;"",Datos!K356=K$1008),0,IF(K$1004=0,0,1-CHOOSE(K$1004,IF(ISNUMBER(Datos!K356),AND(OR(K$1005="",Datos!K356&gt;=K$1005),OR(K$1006="",Datos!K356&lt;=K$1006)),FALSE),IF(ISNUMBER(Datos!K356),AND(Datos!K356=INT(Datos!K356),AND(OR(K$1005="",Datos!K356&gt;=K$1005),OR(K$1006="",Datos!K356&lt;=K$1006))),FALSE),OR(ISNUMBER(FIND(";"&amp;UPPER(TRIM(Datos!K356&amp;""))&amp;"=",K$1007)),ISNUMBER(FIND(";"&amp;UPPER(TRIM(Datos!K356&amp;""))&amp;";",K$1007))),OR(UPPER(TRIM(Datos!K356&amp;""))="SÍ",UPPER(TRIM(Datos!K356&amp;""))="SI",UPPER(TRIM(Datos!K356&amp;""))="NO"),IF(ISNUMBER(Datos!K356),AND(OR(K$1005="",Datos!K356&gt;=K$1005),OR(K$1006="",Datos!K356&lt;=K$1006)),FALSE),TRUE))))</f>
        <v>0.0</v>
      </c>
      <c r="L356">
        <f>IF(Datos!L356="",0,IF(AND(L$1008&lt;&gt;"",Datos!L356=L$1008),0,IF(L$1004=0,0,1-CHOOSE(L$1004,IF(ISNUMBER(Datos!L356),AND(OR(L$1005="",Datos!L356&gt;=L$1005),OR(L$1006="",Datos!L356&lt;=L$1006)),FALSE),IF(ISNUMBER(Datos!L356),AND(Datos!L356=INT(Datos!L356),AND(OR(L$1005="",Datos!L356&gt;=L$1005),OR(L$1006="",Datos!L356&lt;=L$1006))),FALSE),OR(ISNUMBER(FIND(";"&amp;UPPER(TRIM(Datos!L356&amp;""))&amp;"=",L$1007)),ISNUMBER(FIND(";"&amp;UPPER(TRIM(Datos!L356&amp;""))&amp;";",L$1007))),OR(UPPER(TRIM(Datos!L356&amp;""))="SÍ",UPPER(TRIM(Datos!L356&amp;""))="SI",UPPER(TRIM(Datos!L356&amp;""))="NO"),IF(ISNUMBER(Datos!L356),AND(OR(L$1005="",Datos!L356&gt;=L$1005),OR(L$1006="",Datos!L356&lt;=L$1006)),FALSE),TRUE))))</f>
        <v>0.0</v>
      </c>
      <c r="M356">
        <f>IF(Datos!M356="",0,IF(AND(M$1008&lt;&gt;"",Datos!M356=M$1008),0,IF(M$1004=0,0,1-CHOOSE(M$1004,IF(ISNUMBER(Datos!M356),AND(OR(M$1005="",Datos!M356&gt;=M$1005),OR(M$1006="",Datos!M356&lt;=M$1006)),FALSE),IF(ISNUMBER(Datos!M356),AND(Datos!M356=INT(Datos!M356),AND(OR(M$1005="",Datos!M356&gt;=M$1005),OR(M$1006="",Datos!M356&lt;=M$1006))),FALSE),OR(ISNUMBER(FIND(";"&amp;UPPER(TRIM(Datos!M356&amp;""))&amp;"=",M$1007)),ISNUMBER(FIND(";"&amp;UPPER(TRIM(Datos!M356&amp;""))&amp;";",M$1007))),OR(UPPER(TRIM(Datos!M356&amp;""))="SÍ",UPPER(TRIM(Datos!M356&amp;""))="SI",UPPER(TRIM(Datos!M356&amp;""))="NO"),IF(ISNUMBER(Datos!M356),AND(OR(M$1005="",Datos!M356&gt;=M$1005),OR(M$1006="",Datos!M356&lt;=M$1006)),FALSE),TRUE))))</f>
        <v>0.0</v>
      </c>
      <c r="N356">
        <f>IF(Datos!N356="",0,IF(AND(N$1008&lt;&gt;"",Datos!N356=N$1008),0,IF(N$1004=0,0,1-CHOOSE(N$1004,IF(ISNUMBER(Datos!N356),AND(OR(N$1005="",Datos!N356&gt;=N$1005),OR(N$1006="",Datos!N356&lt;=N$1006)),FALSE),IF(ISNUMBER(Datos!N356),AND(Datos!N356=INT(Datos!N356),AND(OR(N$1005="",Datos!N356&gt;=N$1005),OR(N$1006="",Datos!N356&lt;=N$1006))),FALSE),OR(ISNUMBER(FIND(";"&amp;UPPER(TRIM(Datos!N356&amp;""))&amp;"=",N$1007)),ISNUMBER(FIND(";"&amp;UPPER(TRIM(Datos!N356&amp;""))&amp;";",N$1007))),OR(UPPER(TRIM(Datos!N356&amp;""))="SÍ",UPPER(TRIM(Datos!N356&amp;""))="SI",UPPER(TRIM(Datos!N356&amp;""))="NO"),IF(ISNUMBER(Datos!N356),AND(OR(N$1005="",Datos!N356&gt;=N$1005),OR(N$1006="",Datos!N356&lt;=N$1006)),FALSE),TRUE))))</f>
        <v>0.0</v>
      </c>
      <c r="O356">
        <f>IF(Datos!O356="",0,IF(AND(O$1008&lt;&gt;"",Datos!O356=O$1008),0,IF(O$1004=0,0,1-CHOOSE(O$1004,IF(ISNUMBER(Datos!O356),AND(OR(O$1005="",Datos!O356&gt;=O$1005),OR(O$1006="",Datos!O356&lt;=O$1006)),FALSE),IF(ISNUMBER(Datos!O356),AND(Datos!O356=INT(Datos!O356),AND(OR(O$1005="",Datos!O356&gt;=O$1005),OR(O$1006="",Datos!O356&lt;=O$1006))),FALSE),OR(ISNUMBER(FIND(";"&amp;UPPER(TRIM(Datos!O356&amp;""))&amp;"=",O$1007)),ISNUMBER(FIND(";"&amp;UPPER(TRIM(Datos!O356&amp;""))&amp;";",O$1007))),OR(UPPER(TRIM(Datos!O356&amp;""))="SÍ",UPPER(TRIM(Datos!O356&amp;""))="SI",UPPER(TRIM(Datos!O356&amp;""))="NO"),IF(ISNUMBER(Datos!O356),AND(OR(O$1005="",Datos!O356&gt;=O$1005),OR(O$1006="",Datos!O356&lt;=O$1006)),FALSE),TRUE))))</f>
        <v>0.0</v>
      </c>
      <c r="P356">
        <f>IF(Datos!P356="",0,IF(AND(P$1008&lt;&gt;"",Datos!P356=P$1008),0,IF(P$1004=0,0,1-CHOOSE(P$1004,IF(ISNUMBER(Datos!P356),AND(OR(P$1005="",Datos!P356&gt;=P$1005),OR(P$1006="",Datos!P356&lt;=P$1006)),FALSE),IF(ISNUMBER(Datos!P356),AND(Datos!P356=INT(Datos!P356),AND(OR(P$1005="",Datos!P356&gt;=P$1005),OR(P$1006="",Datos!P356&lt;=P$1006))),FALSE),OR(ISNUMBER(FIND(";"&amp;UPPER(TRIM(Datos!P356&amp;""))&amp;"=",P$1007)),ISNUMBER(FIND(";"&amp;UPPER(TRIM(Datos!P356&amp;""))&amp;";",P$1007))),OR(UPPER(TRIM(Datos!P356&amp;""))="SÍ",UPPER(TRIM(Datos!P356&amp;""))="SI",UPPER(TRIM(Datos!P356&amp;""))="NO"),IF(ISNUMBER(Datos!P356),AND(OR(P$1005="",Datos!P356&gt;=P$1005),OR(P$1006="",Datos!P356&lt;=P$1006)),FALSE),TRUE))))</f>
        <v>0.0</v>
      </c>
      <c r="Q356">
        <f>IF(Datos!Q356="",0,IF(AND(Q$1008&lt;&gt;"",Datos!Q356=Q$1008),0,IF(Q$1004=0,0,1-CHOOSE(Q$1004,IF(ISNUMBER(Datos!Q356),AND(OR(Q$1005="",Datos!Q356&gt;=Q$1005),OR(Q$1006="",Datos!Q356&lt;=Q$1006)),FALSE),IF(ISNUMBER(Datos!Q356),AND(Datos!Q356=INT(Datos!Q356),AND(OR(Q$1005="",Datos!Q356&gt;=Q$1005),OR(Q$1006="",Datos!Q356&lt;=Q$1006))),FALSE),OR(ISNUMBER(FIND(";"&amp;UPPER(TRIM(Datos!Q356&amp;""))&amp;"=",Q$1007)),ISNUMBER(FIND(";"&amp;UPPER(TRIM(Datos!Q356&amp;""))&amp;";",Q$1007))),OR(UPPER(TRIM(Datos!Q356&amp;""))="SÍ",UPPER(TRIM(Datos!Q356&amp;""))="SI",UPPER(TRIM(Datos!Q356&amp;""))="NO"),IF(ISNUMBER(Datos!Q356),AND(OR(Q$1005="",Datos!Q356&gt;=Q$1005),OR(Q$1006="",Datos!Q356&lt;=Q$1006)),FALSE),TRUE))))</f>
        <v>0.0</v>
      </c>
      <c r="R356">
        <f>IF(Datos!R356="",0,IF(AND(R$1008&lt;&gt;"",Datos!R356=R$1008),0,IF(R$1004=0,0,1-CHOOSE(R$1004,IF(ISNUMBER(Datos!R356),AND(OR(R$1005="",Datos!R356&gt;=R$1005),OR(R$1006="",Datos!R356&lt;=R$1006)),FALSE),IF(ISNUMBER(Datos!R356),AND(Datos!R356=INT(Datos!R356),AND(OR(R$1005="",Datos!R356&gt;=R$1005),OR(R$1006="",Datos!R356&lt;=R$1006))),FALSE),OR(ISNUMBER(FIND(";"&amp;UPPER(TRIM(Datos!R356&amp;""))&amp;"=",R$1007)),ISNUMBER(FIND(";"&amp;UPPER(TRIM(Datos!R356&amp;""))&amp;";",R$1007))),OR(UPPER(TRIM(Datos!R356&amp;""))="SÍ",UPPER(TRIM(Datos!R356&amp;""))="SI",UPPER(TRIM(Datos!R356&amp;""))="NO"),IF(ISNUMBER(Datos!R356),AND(OR(R$1005="",Datos!R356&gt;=R$1005),OR(R$1006="",Datos!R356&lt;=R$1006)),FALSE),TRUE))))</f>
        <v>0.0</v>
      </c>
      <c r="S356">
        <f>IF(Datos!S356="",0,IF(AND(S$1008&lt;&gt;"",Datos!S356=S$1008),0,IF(S$1004=0,0,1-CHOOSE(S$1004,IF(ISNUMBER(Datos!S356),AND(OR(S$1005="",Datos!S356&gt;=S$1005),OR(S$1006="",Datos!S356&lt;=S$1006)),FALSE),IF(ISNUMBER(Datos!S356),AND(Datos!S356=INT(Datos!S356),AND(OR(S$1005="",Datos!S356&gt;=S$1005),OR(S$1006="",Datos!S356&lt;=S$1006))),FALSE),OR(ISNUMBER(FIND(";"&amp;UPPER(TRIM(Datos!S356&amp;""))&amp;"=",S$1007)),ISNUMBER(FIND(";"&amp;UPPER(TRIM(Datos!S356&amp;""))&amp;";",S$1007))),OR(UPPER(TRIM(Datos!S356&amp;""))="SÍ",UPPER(TRIM(Datos!S356&amp;""))="SI",UPPER(TRIM(Datos!S356&amp;""))="NO"),IF(ISNUMBER(Datos!S356),AND(OR(S$1005="",Datos!S356&gt;=S$1005),OR(S$1006="",Datos!S356&lt;=S$1006)),FALSE),TRUE))))</f>
        <v>0.0</v>
      </c>
      <c r="T356">
        <f>IF(Datos!T356="",0,IF(AND(T$1008&lt;&gt;"",Datos!T356=T$1008),0,IF(T$1004=0,0,1-CHOOSE(T$1004,IF(ISNUMBER(Datos!T356),AND(OR(T$1005="",Datos!T356&gt;=T$1005),OR(T$1006="",Datos!T356&lt;=T$1006)),FALSE),IF(ISNUMBER(Datos!T356),AND(Datos!T356=INT(Datos!T356),AND(OR(T$1005="",Datos!T356&gt;=T$1005),OR(T$1006="",Datos!T356&lt;=T$1006))),FALSE),OR(ISNUMBER(FIND(";"&amp;UPPER(TRIM(Datos!T356&amp;""))&amp;"=",T$1007)),ISNUMBER(FIND(";"&amp;UPPER(TRIM(Datos!T356&amp;""))&amp;";",T$1007))),OR(UPPER(TRIM(Datos!T356&amp;""))="SÍ",UPPER(TRIM(Datos!T356&amp;""))="SI",UPPER(TRIM(Datos!T356&amp;""))="NO"),IF(ISNUMBER(Datos!T356),AND(OR(T$1005="",Datos!T356&gt;=T$1005),OR(T$1006="",Datos!T356&lt;=T$1006)),FALSE),TRUE))))</f>
        <v>0.0</v>
      </c>
      <c r="U356">
        <f>IF(Datos!U356="",0,IF(AND(U$1008&lt;&gt;"",Datos!U356=U$1008),0,IF(U$1004=0,0,1-CHOOSE(U$1004,IF(ISNUMBER(Datos!U356),AND(OR(U$1005="",Datos!U356&gt;=U$1005),OR(U$1006="",Datos!U356&lt;=U$1006)),FALSE),IF(ISNUMBER(Datos!U356),AND(Datos!U356=INT(Datos!U356),AND(OR(U$1005="",Datos!U356&gt;=U$1005),OR(U$1006="",Datos!U356&lt;=U$1006))),FALSE),OR(ISNUMBER(FIND(";"&amp;UPPER(TRIM(Datos!U356&amp;""))&amp;"=",U$1007)),ISNUMBER(FIND(";"&amp;UPPER(TRIM(Datos!U356&amp;""))&amp;";",U$1007))),OR(UPPER(TRIM(Datos!U356&amp;""))="SÍ",UPPER(TRIM(Datos!U356&amp;""))="SI",UPPER(TRIM(Datos!U356&amp;""))="NO"),IF(ISNUMBER(Datos!U356),AND(OR(U$1005="",Datos!U356&gt;=U$1005),OR(U$1006="",Datos!U356&lt;=U$1006)),FALSE),TRUE))))</f>
        <v>0.0</v>
      </c>
      <c r="V356">
        <f>IF(Datos!V356="",0,IF(AND(V$1008&lt;&gt;"",Datos!V356=V$1008),0,IF(V$1004=0,0,1-CHOOSE(V$1004,IF(ISNUMBER(Datos!V356),AND(OR(V$1005="",Datos!V356&gt;=V$1005),OR(V$1006="",Datos!V356&lt;=V$1006)),FALSE),IF(ISNUMBER(Datos!V356),AND(Datos!V356=INT(Datos!V356),AND(OR(V$1005="",Datos!V356&gt;=V$1005),OR(V$1006="",Datos!V356&lt;=V$1006))),FALSE),OR(ISNUMBER(FIND(";"&amp;UPPER(TRIM(Datos!V356&amp;""))&amp;"=",V$1007)),ISNUMBER(FIND(";"&amp;UPPER(TRIM(Datos!V356&amp;""))&amp;";",V$1007))),OR(UPPER(TRIM(Datos!V356&amp;""))="SÍ",UPPER(TRIM(Datos!V356&amp;""))="SI",UPPER(TRIM(Datos!V356&amp;""))="NO"),IF(ISNUMBER(Datos!V356),AND(OR(V$1005="",Datos!V356&gt;=V$1005),OR(V$1006="",Datos!V356&lt;=V$1006)),FALSE),TRUE))))</f>
        <v>0.0</v>
      </c>
      <c r="W356">
        <f>IF(Datos!W356="",0,IF(AND(W$1008&lt;&gt;"",Datos!W356=W$1008),0,IF(W$1004=0,0,1-CHOOSE(W$1004,IF(ISNUMBER(Datos!W356),AND(OR(W$1005="",Datos!W356&gt;=W$1005),OR(W$1006="",Datos!W356&lt;=W$1006)),FALSE),IF(ISNUMBER(Datos!W356),AND(Datos!W356=INT(Datos!W356),AND(OR(W$1005="",Datos!W356&gt;=W$1005),OR(W$1006="",Datos!W356&lt;=W$1006))),FALSE),OR(ISNUMBER(FIND(";"&amp;UPPER(TRIM(Datos!W356&amp;""))&amp;"=",W$1007)),ISNUMBER(FIND(";"&amp;UPPER(TRIM(Datos!W356&amp;""))&amp;";",W$1007))),OR(UPPER(TRIM(Datos!W356&amp;""))="SÍ",UPPER(TRIM(Datos!W356&amp;""))="SI",UPPER(TRIM(Datos!W356&amp;""))="NO"),IF(ISNUMBER(Datos!W356),AND(OR(W$1005="",Datos!W356&gt;=W$1005),OR(W$1006="",Datos!W356&lt;=W$1006)),FALSE),TRUE))))</f>
        <v>0.0</v>
      </c>
      <c r="X356">
        <f>IF(Datos!X356="",0,IF(AND(X$1008&lt;&gt;"",Datos!X356=X$1008),0,IF(X$1004=0,0,1-CHOOSE(X$1004,IF(ISNUMBER(Datos!X356),AND(OR(X$1005="",Datos!X356&gt;=X$1005),OR(X$1006="",Datos!X356&lt;=X$1006)),FALSE),IF(ISNUMBER(Datos!X356),AND(Datos!X356=INT(Datos!X356),AND(OR(X$1005="",Datos!X356&gt;=X$1005),OR(X$1006="",Datos!X356&lt;=X$1006))),FALSE),OR(ISNUMBER(FIND(";"&amp;UPPER(TRIM(Datos!X356&amp;""))&amp;"=",X$1007)),ISNUMBER(FIND(";"&amp;UPPER(TRIM(Datos!X356&amp;""))&amp;";",X$1007))),OR(UPPER(TRIM(Datos!X356&amp;""))="SÍ",UPPER(TRIM(Datos!X356&amp;""))="SI",UPPER(TRIM(Datos!X356&amp;""))="NO"),IF(ISNUMBER(Datos!X356),AND(OR(X$1005="",Datos!X356&gt;=X$1005),OR(X$1006="",Datos!X356&lt;=X$1006)),FALSE),TRUE))))</f>
        <v>0.0</v>
      </c>
      <c r="Y356">
        <f>IF(Datos!Y356="",0,IF(AND(Y$1008&lt;&gt;"",Datos!Y356=Y$1008),0,IF(Y$1004=0,0,1-CHOOSE(Y$1004,IF(ISNUMBER(Datos!Y356),AND(OR(Y$1005="",Datos!Y356&gt;=Y$1005),OR(Y$1006="",Datos!Y356&lt;=Y$1006)),FALSE),IF(ISNUMBER(Datos!Y356),AND(Datos!Y356=INT(Datos!Y356),AND(OR(Y$1005="",Datos!Y356&gt;=Y$1005),OR(Y$1006="",Datos!Y356&lt;=Y$1006))),FALSE),OR(ISNUMBER(FIND(";"&amp;UPPER(TRIM(Datos!Y356&amp;""))&amp;"=",Y$1007)),ISNUMBER(FIND(";"&amp;UPPER(TRIM(Datos!Y356&amp;""))&amp;";",Y$1007))),OR(UPPER(TRIM(Datos!Y356&amp;""))="SÍ",UPPER(TRIM(Datos!Y356&amp;""))="SI",UPPER(TRIM(Datos!Y356&amp;""))="NO"),IF(ISNUMBER(Datos!Y356),AND(OR(Y$1005="",Datos!Y356&gt;=Y$1005),OR(Y$1006="",Datos!Y356&lt;=Y$1006)),FALSE),TRUE))))</f>
        <v>0.0</v>
      </c>
      <c r="Z356">
        <f>IF(Datos!Z356="",0,IF(AND(Z$1008&lt;&gt;"",Datos!Z356=Z$1008),0,IF(Z$1004=0,0,1-CHOOSE(Z$1004,IF(ISNUMBER(Datos!Z356),AND(OR(Z$1005="",Datos!Z356&gt;=Z$1005),OR(Z$1006="",Datos!Z356&lt;=Z$1006)),FALSE),IF(ISNUMBER(Datos!Z356),AND(Datos!Z356=INT(Datos!Z356),AND(OR(Z$1005="",Datos!Z356&gt;=Z$1005),OR(Z$1006="",Datos!Z356&lt;=Z$1006))),FALSE),OR(ISNUMBER(FIND(";"&amp;UPPER(TRIM(Datos!Z356&amp;""))&amp;"=",Z$1007)),ISNUMBER(FIND(";"&amp;UPPER(TRIM(Datos!Z356&amp;""))&amp;";",Z$1007))),OR(UPPER(TRIM(Datos!Z356&amp;""))="SÍ",UPPER(TRIM(Datos!Z356&amp;""))="SI",UPPER(TRIM(Datos!Z356&amp;""))="NO"),IF(ISNUMBER(Datos!Z356),AND(OR(Z$1005="",Datos!Z356&gt;=Z$1005),OR(Z$1006="",Datos!Z356&lt;=Z$1006)),FALSE),TRUE))))</f>
        <v>0.0</v>
      </c>
      <c r="AA356">
        <f>IF(Datos!AA356="",0,IF(AND(AA$1008&lt;&gt;"",Datos!AA356=AA$1008),0,IF(AA$1004=0,0,1-CHOOSE(AA$1004,IF(ISNUMBER(Datos!AA356),AND(OR(AA$1005="",Datos!AA356&gt;=AA$1005),OR(AA$1006="",Datos!AA356&lt;=AA$1006)),FALSE),IF(ISNUMBER(Datos!AA356),AND(Datos!AA356=INT(Datos!AA356),AND(OR(AA$1005="",Datos!AA356&gt;=AA$1005),OR(AA$1006="",Datos!AA356&lt;=AA$1006))),FALSE),OR(ISNUMBER(FIND(";"&amp;UPPER(TRIM(Datos!AA356&amp;""))&amp;"=",AA$1007)),ISNUMBER(FIND(";"&amp;UPPER(TRIM(Datos!AA356&amp;""))&amp;";",AA$1007))),OR(UPPER(TRIM(Datos!AA356&amp;""))="SÍ",UPPER(TRIM(Datos!AA356&amp;""))="SI",UPPER(TRIM(Datos!AA356&amp;""))="NO"),IF(ISNUMBER(Datos!AA356),AND(OR(AA$1005="",Datos!AA356&gt;=AA$1005),OR(AA$1006="",Datos!AA356&lt;=AA$1006)),FALSE),TRUE))))</f>
        <v>0.0</v>
      </c>
      <c r="AB356">
        <f>IF(Datos!AB356="",0,IF(AND(AB$1008&lt;&gt;"",Datos!AB356=AB$1008),0,IF(AB$1004=0,0,1-CHOOSE(AB$1004,IF(ISNUMBER(Datos!AB356),AND(OR(AB$1005="",Datos!AB356&gt;=AB$1005),OR(AB$1006="",Datos!AB356&lt;=AB$1006)),FALSE),IF(ISNUMBER(Datos!AB356),AND(Datos!AB356=INT(Datos!AB356),AND(OR(AB$1005="",Datos!AB356&gt;=AB$1005),OR(AB$1006="",Datos!AB356&lt;=AB$1006))),FALSE),OR(ISNUMBER(FIND(";"&amp;UPPER(TRIM(Datos!AB356&amp;""))&amp;"=",AB$1007)),ISNUMBER(FIND(";"&amp;UPPER(TRIM(Datos!AB356&amp;""))&amp;";",AB$1007))),OR(UPPER(TRIM(Datos!AB356&amp;""))="SÍ",UPPER(TRIM(Datos!AB356&amp;""))="SI",UPPER(TRIM(Datos!AB356&amp;""))="NO"),IF(ISNUMBER(Datos!AB356),AND(OR(AB$1005="",Datos!AB356&gt;=AB$1005),OR(AB$1006="",Datos!AB356&lt;=AB$1006)),FALSE),TRUE))))</f>
        <v>0.0</v>
      </c>
      <c r="AC356">
        <f>IF(Datos!AC356="",0,IF(AND(AC$1008&lt;&gt;"",Datos!AC356=AC$1008),0,IF(AC$1004=0,0,1-CHOOSE(AC$1004,IF(ISNUMBER(Datos!AC356),AND(OR(AC$1005="",Datos!AC356&gt;=AC$1005),OR(AC$1006="",Datos!AC356&lt;=AC$1006)),FALSE),IF(ISNUMBER(Datos!AC356),AND(Datos!AC356=INT(Datos!AC356),AND(OR(AC$1005="",Datos!AC356&gt;=AC$1005),OR(AC$1006="",Datos!AC356&lt;=AC$1006))),FALSE),OR(ISNUMBER(FIND(";"&amp;UPPER(TRIM(Datos!AC356&amp;""))&amp;"=",AC$1007)),ISNUMBER(FIND(";"&amp;UPPER(TRIM(Datos!AC356&amp;""))&amp;";",AC$1007))),OR(UPPER(TRIM(Datos!AC356&amp;""))="SÍ",UPPER(TRIM(Datos!AC356&amp;""))="SI",UPPER(TRIM(Datos!AC356&amp;""))="NO"),IF(ISNUMBER(Datos!AC356),AND(OR(AC$1005="",Datos!AC356&gt;=AC$1005),OR(AC$1006="",Datos!AC356&lt;=AC$1006)),FALSE),TRUE))))</f>
        <v>0.0</v>
      </c>
      <c r="AD356">
        <f>IF(Datos!AD356="",0,IF(AND(AD$1008&lt;&gt;"",Datos!AD356=AD$1008),0,IF(AD$1004=0,0,1-CHOOSE(AD$1004,IF(ISNUMBER(Datos!AD356),AND(OR(AD$1005="",Datos!AD356&gt;=AD$1005),OR(AD$1006="",Datos!AD356&lt;=AD$1006)),FALSE),IF(ISNUMBER(Datos!AD356),AND(Datos!AD356=INT(Datos!AD356),AND(OR(AD$1005="",Datos!AD356&gt;=AD$1005),OR(AD$1006="",Datos!AD356&lt;=AD$1006))),FALSE),OR(ISNUMBER(FIND(";"&amp;UPPER(TRIM(Datos!AD356&amp;""))&amp;"=",AD$1007)),ISNUMBER(FIND(";"&amp;UPPER(TRIM(Datos!AD356&amp;""))&amp;";",AD$1007))),OR(UPPER(TRIM(Datos!AD356&amp;""))="SÍ",UPPER(TRIM(Datos!AD356&amp;""))="SI",UPPER(TRIM(Datos!AD356&amp;""))="NO"),IF(ISNUMBER(Datos!AD356),AND(OR(AD$1005="",Datos!AD356&gt;=AD$1005),OR(AD$1006="",Datos!AD356&lt;=AD$1006)),FALSE),TRUE))))</f>
        <v>0.0</v>
      </c>
      <c r="AE356">
        <f>IF(Datos!AE356="",0,IF(AND(AE$1008&lt;&gt;"",Datos!AE356=AE$1008),0,IF(AE$1004=0,0,1-CHOOSE(AE$1004,IF(ISNUMBER(Datos!AE356),AND(OR(AE$1005="",Datos!AE356&gt;=AE$1005),OR(AE$1006="",Datos!AE356&lt;=AE$1006)),FALSE),IF(ISNUMBER(Datos!AE356),AND(Datos!AE356=INT(Datos!AE356),AND(OR(AE$1005="",Datos!AE356&gt;=AE$1005),OR(AE$1006="",Datos!AE356&lt;=AE$1006))),FALSE),OR(ISNUMBER(FIND(";"&amp;UPPER(TRIM(Datos!AE356&amp;""))&amp;"=",AE$1007)),ISNUMBER(FIND(";"&amp;UPPER(TRIM(Datos!AE356&amp;""))&amp;";",AE$1007))),OR(UPPER(TRIM(Datos!AE356&amp;""))="SÍ",UPPER(TRIM(Datos!AE356&amp;""))="SI",UPPER(TRIM(Datos!AE356&amp;""))="NO"),IF(ISNUMBER(Datos!AE356),AND(OR(AE$1005="",Datos!AE356&gt;=AE$1005),OR(AE$1006="",Datos!AE356&lt;=AE$1006)),FALSE),TRUE))))</f>
        <v>0.0</v>
      </c>
    </row>
    <row r="357" spans="2:31">
      <c r="B357">
        <f>IF(Datos!B357="",0,IF(AND(B$1008&lt;&gt;"",Datos!B357=B$1008),0,IF(B$1004=0,0,1-CHOOSE(B$1004,IF(ISNUMBER(Datos!B357),AND(OR(B$1005="",Datos!B357&gt;=B$1005),OR(B$1006="",Datos!B357&lt;=B$1006)),FALSE),IF(ISNUMBER(Datos!B357),AND(Datos!B357=INT(Datos!B357),AND(OR(B$1005="",Datos!B357&gt;=B$1005),OR(B$1006="",Datos!B357&lt;=B$1006))),FALSE),OR(ISNUMBER(FIND(";"&amp;UPPER(TRIM(Datos!B357&amp;""))&amp;"=",B$1007)),ISNUMBER(FIND(";"&amp;UPPER(TRIM(Datos!B357&amp;""))&amp;";",B$1007))),OR(UPPER(TRIM(Datos!B357&amp;""))="SÍ",UPPER(TRIM(Datos!B357&amp;""))="SI",UPPER(TRIM(Datos!B357&amp;""))="NO"),IF(ISNUMBER(Datos!B357),AND(OR(B$1005="",Datos!B357&gt;=B$1005),OR(B$1006="",Datos!B357&lt;=B$1006)),FALSE),TRUE))))</f>
        <v>0.0</v>
      </c>
      <c r="C357">
        <f>IF(Datos!C357="",0,IF(AND(C$1008&lt;&gt;"",Datos!C357=C$1008),0,IF(C$1004=0,0,1-CHOOSE(C$1004,IF(ISNUMBER(Datos!C357),AND(OR(C$1005="",Datos!C357&gt;=C$1005),OR(C$1006="",Datos!C357&lt;=C$1006)),FALSE),IF(ISNUMBER(Datos!C357),AND(Datos!C357=INT(Datos!C357),AND(OR(C$1005="",Datos!C357&gt;=C$1005),OR(C$1006="",Datos!C357&lt;=C$1006))),FALSE),OR(ISNUMBER(FIND(";"&amp;UPPER(TRIM(Datos!C357&amp;""))&amp;"=",C$1007)),ISNUMBER(FIND(";"&amp;UPPER(TRIM(Datos!C357&amp;""))&amp;";",C$1007))),OR(UPPER(TRIM(Datos!C357&amp;""))="SÍ",UPPER(TRIM(Datos!C357&amp;""))="SI",UPPER(TRIM(Datos!C357&amp;""))="NO"),IF(ISNUMBER(Datos!C357),AND(OR(C$1005="",Datos!C357&gt;=C$1005),OR(C$1006="",Datos!C357&lt;=C$1006)),FALSE),TRUE))))</f>
        <v>0.0</v>
      </c>
      <c r="D357">
        <f>IF(Datos!D357="",0,IF(AND(D$1008&lt;&gt;"",Datos!D357=D$1008),0,IF(D$1004=0,0,1-CHOOSE(D$1004,IF(ISNUMBER(Datos!D357),AND(OR(D$1005="",Datos!D357&gt;=D$1005),OR(D$1006="",Datos!D357&lt;=D$1006)),FALSE),IF(ISNUMBER(Datos!D357),AND(Datos!D357=INT(Datos!D357),AND(OR(D$1005="",Datos!D357&gt;=D$1005),OR(D$1006="",Datos!D357&lt;=D$1006))),FALSE),OR(ISNUMBER(FIND(";"&amp;UPPER(TRIM(Datos!D357&amp;""))&amp;"=",D$1007)),ISNUMBER(FIND(";"&amp;UPPER(TRIM(Datos!D357&amp;""))&amp;";",D$1007))),OR(UPPER(TRIM(Datos!D357&amp;""))="SÍ",UPPER(TRIM(Datos!D357&amp;""))="SI",UPPER(TRIM(Datos!D357&amp;""))="NO"),IF(ISNUMBER(Datos!D357),AND(OR(D$1005="",Datos!D357&gt;=D$1005),OR(D$1006="",Datos!D357&lt;=D$1006)),FALSE),TRUE))))</f>
        <v>0.0</v>
      </c>
      <c r="E357">
        <f>IF(Datos!E357="",0,IF(AND(E$1008&lt;&gt;"",Datos!E357=E$1008),0,IF(E$1004=0,0,1-CHOOSE(E$1004,IF(ISNUMBER(Datos!E357),AND(OR(E$1005="",Datos!E357&gt;=E$1005),OR(E$1006="",Datos!E357&lt;=E$1006)),FALSE),IF(ISNUMBER(Datos!E357),AND(Datos!E357=INT(Datos!E357),AND(OR(E$1005="",Datos!E357&gt;=E$1005),OR(E$1006="",Datos!E357&lt;=E$1006))),FALSE),OR(ISNUMBER(FIND(";"&amp;UPPER(TRIM(Datos!E357&amp;""))&amp;"=",E$1007)),ISNUMBER(FIND(";"&amp;UPPER(TRIM(Datos!E357&amp;""))&amp;";",E$1007))),OR(UPPER(TRIM(Datos!E357&amp;""))="SÍ",UPPER(TRIM(Datos!E357&amp;""))="SI",UPPER(TRIM(Datos!E357&amp;""))="NO"),IF(ISNUMBER(Datos!E357),AND(OR(E$1005="",Datos!E357&gt;=E$1005),OR(E$1006="",Datos!E357&lt;=E$1006)),FALSE),TRUE))))</f>
        <v>0.0</v>
      </c>
      <c r="F357">
        <f>IF(Datos!F357="",0,IF(AND(F$1008&lt;&gt;"",Datos!F357=F$1008),0,IF(F$1004=0,0,1-CHOOSE(F$1004,IF(ISNUMBER(Datos!F357),AND(OR(F$1005="",Datos!F357&gt;=F$1005),OR(F$1006="",Datos!F357&lt;=F$1006)),FALSE),IF(ISNUMBER(Datos!F357),AND(Datos!F357=INT(Datos!F357),AND(OR(F$1005="",Datos!F357&gt;=F$1005),OR(F$1006="",Datos!F357&lt;=F$1006))),FALSE),OR(ISNUMBER(FIND(";"&amp;UPPER(TRIM(Datos!F357&amp;""))&amp;"=",F$1007)),ISNUMBER(FIND(";"&amp;UPPER(TRIM(Datos!F357&amp;""))&amp;";",F$1007))),OR(UPPER(TRIM(Datos!F357&amp;""))="SÍ",UPPER(TRIM(Datos!F357&amp;""))="SI",UPPER(TRIM(Datos!F357&amp;""))="NO"),IF(ISNUMBER(Datos!F357),AND(OR(F$1005="",Datos!F357&gt;=F$1005),OR(F$1006="",Datos!F357&lt;=F$1006)),FALSE),TRUE))))</f>
        <v>0.0</v>
      </c>
      <c r="G357">
        <f>IF(Datos!G357="",0,IF(AND(G$1008&lt;&gt;"",Datos!G357=G$1008),0,IF(G$1004=0,0,1-CHOOSE(G$1004,IF(ISNUMBER(Datos!G357),AND(OR(G$1005="",Datos!G357&gt;=G$1005),OR(G$1006="",Datos!G357&lt;=G$1006)),FALSE),IF(ISNUMBER(Datos!G357),AND(Datos!G357=INT(Datos!G357),AND(OR(G$1005="",Datos!G357&gt;=G$1005),OR(G$1006="",Datos!G357&lt;=G$1006))),FALSE),OR(ISNUMBER(FIND(";"&amp;UPPER(TRIM(Datos!G357&amp;""))&amp;"=",G$1007)),ISNUMBER(FIND(";"&amp;UPPER(TRIM(Datos!G357&amp;""))&amp;";",G$1007))),OR(UPPER(TRIM(Datos!G357&amp;""))="SÍ",UPPER(TRIM(Datos!G357&amp;""))="SI",UPPER(TRIM(Datos!G357&amp;""))="NO"),IF(ISNUMBER(Datos!G357),AND(OR(G$1005="",Datos!G357&gt;=G$1005),OR(G$1006="",Datos!G357&lt;=G$1006)),FALSE),TRUE))))</f>
        <v>0.0</v>
      </c>
      <c r="H357">
        <f>IF(Datos!H357="",0,IF(AND(H$1008&lt;&gt;"",Datos!H357=H$1008),0,IF(H$1004=0,0,1-CHOOSE(H$1004,IF(ISNUMBER(Datos!H357),AND(OR(H$1005="",Datos!H357&gt;=H$1005),OR(H$1006="",Datos!H357&lt;=H$1006)),FALSE),IF(ISNUMBER(Datos!H357),AND(Datos!H357=INT(Datos!H357),AND(OR(H$1005="",Datos!H357&gt;=H$1005),OR(H$1006="",Datos!H357&lt;=H$1006))),FALSE),OR(ISNUMBER(FIND(";"&amp;UPPER(TRIM(Datos!H357&amp;""))&amp;"=",H$1007)),ISNUMBER(FIND(";"&amp;UPPER(TRIM(Datos!H357&amp;""))&amp;";",H$1007))),OR(UPPER(TRIM(Datos!H357&amp;""))="SÍ",UPPER(TRIM(Datos!H357&amp;""))="SI",UPPER(TRIM(Datos!H357&amp;""))="NO"),IF(ISNUMBER(Datos!H357),AND(OR(H$1005="",Datos!H357&gt;=H$1005),OR(H$1006="",Datos!H357&lt;=H$1006)),FALSE),TRUE))))</f>
        <v>0.0</v>
      </c>
      <c r="I357">
        <f>IF(Datos!I357="",0,IF(AND(I$1008&lt;&gt;"",Datos!I357=I$1008),0,IF(I$1004=0,0,1-CHOOSE(I$1004,IF(ISNUMBER(Datos!I357),AND(OR(I$1005="",Datos!I357&gt;=I$1005),OR(I$1006="",Datos!I357&lt;=I$1006)),FALSE),IF(ISNUMBER(Datos!I357),AND(Datos!I357=INT(Datos!I357),AND(OR(I$1005="",Datos!I357&gt;=I$1005),OR(I$1006="",Datos!I357&lt;=I$1006))),FALSE),OR(ISNUMBER(FIND(";"&amp;UPPER(TRIM(Datos!I357&amp;""))&amp;"=",I$1007)),ISNUMBER(FIND(";"&amp;UPPER(TRIM(Datos!I357&amp;""))&amp;";",I$1007))),OR(UPPER(TRIM(Datos!I357&amp;""))="SÍ",UPPER(TRIM(Datos!I357&amp;""))="SI",UPPER(TRIM(Datos!I357&amp;""))="NO"),IF(ISNUMBER(Datos!I357),AND(OR(I$1005="",Datos!I357&gt;=I$1005),OR(I$1006="",Datos!I357&lt;=I$1006)),FALSE),TRUE))))</f>
        <v>0.0</v>
      </c>
      <c r="J357">
        <f>IF(Datos!J357="",0,IF(AND(J$1008&lt;&gt;"",Datos!J357=J$1008),0,IF(J$1004=0,0,1-CHOOSE(J$1004,IF(ISNUMBER(Datos!J357),AND(OR(J$1005="",Datos!J357&gt;=J$1005),OR(J$1006="",Datos!J357&lt;=J$1006)),FALSE),IF(ISNUMBER(Datos!J357),AND(Datos!J357=INT(Datos!J357),AND(OR(J$1005="",Datos!J357&gt;=J$1005),OR(J$1006="",Datos!J357&lt;=J$1006))),FALSE),OR(ISNUMBER(FIND(";"&amp;UPPER(TRIM(Datos!J357&amp;""))&amp;"=",J$1007)),ISNUMBER(FIND(";"&amp;UPPER(TRIM(Datos!J357&amp;""))&amp;";",J$1007))),OR(UPPER(TRIM(Datos!J357&amp;""))="SÍ",UPPER(TRIM(Datos!J357&amp;""))="SI",UPPER(TRIM(Datos!J357&amp;""))="NO"),IF(ISNUMBER(Datos!J357),AND(OR(J$1005="",Datos!J357&gt;=J$1005),OR(J$1006="",Datos!J357&lt;=J$1006)),FALSE),TRUE))))</f>
        <v>0.0</v>
      </c>
      <c r="K357">
        <f>IF(Datos!K357="",0,IF(AND(K$1008&lt;&gt;"",Datos!K357=K$1008),0,IF(K$1004=0,0,1-CHOOSE(K$1004,IF(ISNUMBER(Datos!K357),AND(OR(K$1005="",Datos!K357&gt;=K$1005),OR(K$1006="",Datos!K357&lt;=K$1006)),FALSE),IF(ISNUMBER(Datos!K357),AND(Datos!K357=INT(Datos!K357),AND(OR(K$1005="",Datos!K357&gt;=K$1005),OR(K$1006="",Datos!K357&lt;=K$1006))),FALSE),OR(ISNUMBER(FIND(";"&amp;UPPER(TRIM(Datos!K357&amp;""))&amp;"=",K$1007)),ISNUMBER(FIND(";"&amp;UPPER(TRIM(Datos!K357&amp;""))&amp;";",K$1007))),OR(UPPER(TRIM(Datos!K357&amp;""))="SÍ",UPPER(TRIM(Datos!K357&amp;""))="SI",UPPER(TRIM(Datos!K357&amp;""))="NO"),IF(ISNUMBER(Datos!K357),AND(OR(K$1005="",Datos!K357&gt;=K$1005),OR(K$1006="",Datos!K357&lt;=K$1006)),FALSE),TRUE))))</f>
        <v>0.0</v>
      </c>
      <c r="L357">
        <f>IF(Datos!L357="",0,IF(AND(L$1008&lt;&gt;"",Datos!L357=L$1008),0,IF(L$1004=0,0,1-CHOOSE(L$1004,IF(ISNUMBER(Datos!L357),AND(OR(L$1005="",Datos!L357&gt;=L$1005),OR(L$1006="",Datos!L357&lt;=L$1006)),FALSE),IF(ISNUMBER(Datos!L357),AND(Datos!L357=INT(Datos!L357),AND(OR(L$1005="",Datos!L357&gt;=L$1005),OR(L$1006="",Datos!L357&lt;=L$1006))),FALSE),OR(ISNUMBER(FIND(";"&amp;UPPER(TRIM(Datos!L357&amp;""))&amp;"=",L$1007)),ISNUMBER(FIND(";"&amp;UPPER(TRIM(Datos!L357&amp;""))&amp;";",L$1007))),OR(UPPER(TRIM(Datos!L357&amp;""))="SÍ",UPPER(TRIM(Datos!L357&amp;""))="SI",UPPER(TRIM(Datos!L357&amp;""))="NO"),IF(ISNUMBER(Datos!L357),AND(OR(L$1005="",Datos!L357&gt;=L$1005),OR(L$1006="",Datos!L357&lt;=L$1006)),FALSE),TRUE))))</f>
        <v>0.0</v>
      </c>
      <c r="M357">
        <f>IF(Datos!M357="",0,IF(AND(M$1008&lt;&gt;"",Datos!M357=M$1008),0,IF(M$1004=0,0,1-CHOOSE(M$1004,IF(ISNUMBER(Datos!M357),AND(OR(M$1005="",Datos!M357&gt;=M$1005),OR(M$1006="",Datos!M357&lt;=M$1006)),FALSE),IF(ISNUMBER(Datos!M357),AND(Datos!M357=INT(Datos!M357),AND(OR(M$1005="",Datos!M357&gt;=M$1005),OR(M$1006="",Datos!M357&lt;=M$1006))),FALSE),OR(ISNUMBER(FIND(";"&amp;UPPER(TRIM(Datos!M357&amp;""))&amp;"=",M$1007)),ISNUMBER(FIND(";"&amp;UPPER(TRIM(Datos!M357&amp;""))&amp;";",M$1007))),OR(UPPER(TRIM(Datos!M357&amp;""))="SÍ",UPPER(TRIM(Datos!M357&amp;""))="SI",UPPER(TRIM(Datos!M357&amp;""))="NO"),IF(ISNUMBER(Datos!M357),AND(OR(M$1005="",Datos!M357&gt;=M$1005),OR(M$1006="",Datos!M357&lt;=M$1006)),FALSE),TRUE))))</f>
        <v>0.0</v>
      </c>
      <c r="N357">
        <f>IF(Datos!N357="",0,IF(AND(N$1008&lt;&gt;"",Datos!N357=N$1008),0,IF(N$1004=0,0,1-CHOOSE(N$1004,IF(ISNUMBER(Datos!N357),AND(OR(N$1005="",Datos!N357&gt;=N$1005),OR(N$1006="",Datos!N357&lt;=N$1006)),FALSE),IF(ISNUMBER(Datos!N357),AND(Datos!N357=INT(Datos!N357),AND(OR(N$1005="",Datos!N357&gt;=N$1005),OR(N$1006="",Datos!N357&lt;=N$1006))),FALSE),OR(ISNUMBER(FIND(";"&amp;UPPER(TRIM(Datos!N357&amp;""))&amp;"=",N$1007)),ISNUMBER(FIND(";"&amp;UPPER(TRIM(Datos!N357&amp;""))&amp;";",N$1007))),OR(UPPER(TRIM(Datos!N357&amp;""))="SÍ",UPPER(TRIM(Datos!N357&amp;""))="SI",UPPER(TRIM(Datos!N357&amp;""))="NO"),IF(ISNUMBER(Datos!N357),AND(OR(N$1005="",Datos!N357&gt;=N$1005),OR(N$1006="",Datos!N357&lt;=N$1006)),FALSE),TRUE))))</f>
        <v>0.0</v>
      </c>
      <c r="O357">
        <f>IF(Datos!O357="",0,IF(AND(O$1008&lt;&gt;"",Datos!O357=O$1008),0,IF(O$1004=0,0,1-CHOOSE(O$1004,IF(ISNUMBER(Datos!O357),AND(OR(O$1005="",Datos!O357&gt;=O$1005),OR(O$1006="",Datos!O357&lt;=O$1006)),FALSE),IF(ISNUMBER(Datos!O357),AND(Datos!O357=INT(Datos!O357),AND(OR(O$1005="",Datos!O357&gt;=O$1005),OR(O$1006="",Datos!O357&lt;=O$1006))),FALSE),OR(ISNUMBER(FIND(";"&amp;UPPER(TRIM(Datos!O357&amp;""))&amp;"=",O$1007)),ISNUMBER(FIND(";"&amp;UPPER(TRIM(Datos!O357&amp;""))&amp;";",O$1007))),OR(UPPER(TRIM(Datos!O357&amp;""))="SÍ",UPPER(TRIM(Datos!O357&amp;""))="SI",UPPER(TRIM(Datos!O357&amp;""))="NO"),IF(ISNUMBER(Datos!O357),AND(OR(O$1005="",Datos!O357&gt;=O$1005),OR(O$1006="",Datos!O357&lt;=O$1006)),FALSE),TRUE))))</f>
        <v>0.0</v>
      </c>
      <c r="P357">
        <f>IF(Datos!P357="",0,IF(AND(P$1008&lt;&gt;"",Datos!P357=P$1008),0,IF(P$1004=0,0,1-CHOOSE(P$1004,IF(ISNUMBER(Datos!P357),AND(OR(P$1005="",Datos!P357&gt;=P$1005),OR(P$1006="",Datos!P357&lt;=P$1006)),FALSE),IF(ISNUMBER(Datos!P357),AND(Datos!P357=INT(Datos!P357),AND(OR(P$1005="",Datos!P357&gt;=P$1005),OR(P$1006="",Datos!P357&lt;=P$1006))),FALSE),OR(ISNUMBER(FIND(";"&amp;UPPER(TRIM(Datos!P357&amp;""))&amp;"=",P$1007)),ISNUMBER(FIND(";"&amp;UPPER(TRIM(Datos!P357&amp;""))&amp;";",P$1007))),OR(UPPER(TRIM(Datos!P357&amp;""))="SÍ",UPPER(TRIM(Datos!P357&amp;""))="SI",UPPER(TRIM(Datos!P357&amp;""))="NO"),IF(ISNUMBER(Datos!P357),AND(OR(P$1005="",Datos!P357&gt;=P$1005),OR(P$1006="",Datos!P357&lt;=P$1006)),FALSE),TRUE))))</f>
        <v>0.0</v>
      </c>
      <c r="Q357">
        <f>IF(Datos!Q357="",0,IF(AND(Q$1008&lt;&gt;"",Datos!Q357=Q$1008),0,IF(Q$1004=0,0,1-CHOOSE(Q$1004,IF(ISNUMBER(Datos!Q357),AND(OR(Q$1005="",Datos!Q357&gt;=Q$1005),OR(Q$1006="",Datos!Q357&lt;=Q$1006)),FALSE),IF(ISNUMBER(Datos!Q357),AND(Datos!Q357=INT(Datos!Q357),AND(OR(Q$1005="",Datos!Q357&gt;=Q$1005),OR(Q$1006="",Datos!Q357&lt;=Q$1006))),FALSE),OR(ISNUMBER(FIND(";"&amp;UPPER(TRIM(Datos!Q357&amp;""))&amp;"=",Q$1007)),ISNUMBER(FIND(";"&amp;UPPER(TRIM(Datos!Q357&amp;""))&amp;";",Q$1007))),OR(UPPER(TRIM(Datos!Q357&amp;""))="SÍ",UPPER(TRIM(Datos!Q357&amp;""))="SI",UPPER(TRIM(Datos!Q357&amp;""))="NO"),IF(ISNUMBER(Datos!Q357),AND(OR(Q$1005="",Datos!Q357&gt;=Q$1005),OR(Q$1006="",Datos!Q357&lt;=Q$1006)),FALSE),TRUE))))</f>
        <v>0.0</v>
      </c>
      <c r="R357">
        <f>IF(Datos!R357="",0,IF(AND(R$1008&lt;&gt;"",Datos!R357=R$1008),0,IF(R$1004=0,0,1-CHOOSE(R$1004,IF(ISNUMBER(Datos!R357),AND(OR(R$1005="",Datos!R357&gt;=R$1005),OR(R$1006="",Datos!R357&lt;=R$1006)),FALSE),IF(ISNUMBER(Datos!R357),AND(Datos!R357=INT(Datos!R357),AND(OR(R$1005="",Datos!R357&gt;=R$1005),OR(R$1006="",Datos!R357&lt;=R$1006))),FALSE),OR(ISNUMBER(FIND(";"&amp;UPPER(TRIM(Datos!R357&amp;""))&amp;"=",R$1007)),ISNUMBER(FIND(";"&amp;UPPER(TRIM(Datos!R357&amp;""))&amp;";",R$1007))),OR(UPPER(TRIM(Datos!R357&amp;""))="SÍ",UPPER(TRIM(Datos!R357&amp;""))="SI",UPPER(TRIM(Datos!R357&amp;""))="NO"),IF(ISNUMBER(Datos!R357),AND(OR(R$1005="",Datos!R357&gt;=R$1005),OR(R$1006="",Datos!R357&lt;=R$1006)),FALSE),TRUE))))</f>
        <v>0.0</v>
      </c>
      <c r="S357">
        <f>IF(Datos!S357="",0,IF(AND(S$1008&lt;&gt;"",Datos!S357=S$1008),0,IF(S$1004=0,0,1-CHOOSE(S$1004,IF(ISNUMBER(Datos!S357),AND(OR(S$1005="",Datos!S357&gt;=S$1005),OR(S$1006="",Datos!S357&lt;=S$1006)),FALSE),IF(ISNUMBER(Datos!S357),AND(Datos!S357=INT(Datos!S357),AND(OR(S$1005="",Datos!S357&gt;=S$1005),OR(S$1006="",Datos!S357&lt;=S$1006))),FALSE),OR(ISNUMBER(FIND(";"&amp;UPPER(TRIM(Datos!S357&amp;""))&amp;"=",S$1007)),ISNUMBER(FIND(";"&amp;UPPER(TRIM(Datos!S357&amp;""))&amp;";",S$1007))),OR(UPPER(TRIM(Datos!S357&amp;""))="SÍ",UPPER(TRIM(Datos!S357&amp;""))="SI",UPPER(TRIM(Datos!S357&amp;""))="NO"),IF(ISNUMBER(Datos!S357),AND(OR(S$1005="",Datos!S357&gt;=S$1005),OR(S$1006="",Datos!S357&lt;=S$1006)),FALSE),TRUE))))</f>
        <v>0.0</v>
      </c>
      <c r="T357">
        <f>IF(Datos!T357="",0,IF(AND(T$1008&lt;&gt;"",Datos!T357=T$1008),0,IF(T$1004=0,0,1-CHOOSE(T$1004,IF(ISNUMBER(Datos!T357),AND(OR(T$1005="",Datos!T357&gt;=T$1005),OR(T$1006="",Datos!T357&lt;=T$1006)),FALSE),IF(ISNUMBER(Datos!T357),AND(Datos!T357=INT(Datos!T357),AND(OR(T$1005="",Datos!T357&gt;=T$1005),OR(T$1006="",Datos!T357&lt;=T$1006))),FALSE),OR(ISNUMBER(FIND(";"&amp;UPPER(TRIM(Datos!T357&amp;""))&amp;"=",T$1007)),ISNUMBER(FIND(";"&amp;UPPER(TRIM(Datos!T357&amp;""))&amp;";",T$1007))),OR(UPPER(TRIM(Datos!T357&amp;""))="SÍ",UPPER(TRIM(Datos!T357&amp;""))="SI",UPPER(TRIM(Datos!T357&amp;""))="NO"),IF(ISNUMBER(Datos!T357),AND(OR(T$1005="",Datos!T357&gt;=T$1005),OR(T$1006="",Datos!T357&lt;=T$1006)),FALSE),TRUE))))</f>
        <v>0.0</v>
      </c>
      <c r="U357">
        <f>IF(Datos!U357="",0,IF(AND(U$1008&lt;&gt;"",Datos!U357=U$1008),0,IF(U$1004=0,0,1-CHOOSE(U$1004,IF(ISNUMBER(Datos!U357),AND(OR(U$1005="",Datos!U357&gt;=U$1005),OR(U$1006="",Datos!U357&lt;=U$1006)),FALSE),IF(ISNUMBER(Datos!U357),AND(Datos!U357=INT(Datos!U357),AND(OR(U$1005="",Datos!U357&gt;=U$1005),OR(U$1006="",Datos!U357&lt;=U$1006))),FALSE),OR(ISNUMBER(FIND(";"&amp;UPPER(TRIM(Datos!U357&amp;""))&amp;"=",U$1007)),ISNUMBER(FIND(";"&amp;UPPER(TRIM(Datos!U357&amp;""))&amp;";",U$1007))),OR(UPPER(TRIM(Datos!U357&amp;""))="SÍ",UPPER(TRIM(Datos!U357&amp;""))="SI",UPPER(TRIM(Datos!U357&amp;""))="NO"),IF(ISNUMBER(Datos!U357),AND(OR(U$1005="",Datos!U357&gt;=U$1005),OR(U$1006="",Datos!U357&lt;=U$1006)),FALSE),TRUE))))</f>
        <v>0.0</v>
      </c>
      <c r="V357">
        <f>IF(Datos!V357="",0,IF(AND(V$1008&lt;&gt;"",Datos!V357=V$1008),0,IF(V$1004=0,0,1-CHOOSE(V$1004,IF(ISNUMBER(Datos!V357),AND(OR(V$1005="",Datos!V357&gt;=V$1005),OR(V$1006="",Datos!V357&lt;=V$1006)),FALSE),IF(ISNUMBER(Datos!V357),AND(Datos!V357=INT(Datos!V357),AND(OR(V$1005="",Datos!V357&gt;=V$1005),OR(V$1006="",Datos!V357&lt;=V$1006))),FALSE),OR(ISNUMBER(FIND(";"&amp;UPPER(TRIM(Datos!V357&amp;""))&amp;"=",V$1007)),ISNUMBER(FIND(";"&amp;UPPER(TRIM(Datos!V357&amp;""))&amp;";",V$1007))),OR(UPPER(TRIM(Datos!V357&amp;""))="SÍ",UPPER(TRIM(Datos!V357&amp;""))="SI",UPPER(TRIM(Datos!V357&amp;""))="NO"),IF(ISNUMBER(Datos!V357),AND(OR(V$1005="",Datos!V357&gt;=V$1005),OR(V$1006="",Datos!V357&lt;=V$1006)),FALSE),TRUE))))</f>
        <v>0.0</v>
      </c>
      <c r="W357">
        <f>IF(Datos!W357="",0,IF(AND(W$1008&lt;&gt;"",Datos!W357=W$1008),0,IF(W$1004=0,0,1-CHOOSE(W$1004,IF(ISNUMBER(Datos!W357),AND(OR(W$1005="",Datos!W357&gt;=W$1005),OR(W$1006="",Datos!W357&lt;=W$1006)),FALSE),IF(ISNUMBER(Datos!W357),AND(Datos!W357=INT(Datos!W357),AND(OR(W$1005="",Datos!W357&gt;=W$1005),OR(W$1006="",Datos!W357&lt;=W$1006))),FALSE),OR(ISNUMBER(FIND(";"&amp;UPPER(TRIM(Datos!W357&amp;""))&amp;"=",W$1007)),ISNUMBER(FIND(";"&amp;UPPER(TRIM(Datos!W357&amp;""))&amp;";",W$1007))),OR(UPPER(TRIM(Datos!W357&amp;""))="SÍ",UPPER(TRIM(Datos!W357&amp;""))="SI",UPPER(TRIM(Datos!W357&amp;""))="NO"),IF(ISNUMBER(Datos!W357),AND(OR(W$1005="",Datos!W357&gt;=W$1005),OR(W$1006="",Datos!W357&lt;=W$1006)),FALSE),TRUE))))</f>
        <v>0.0</v>
      </c>
      <c r="X357">
        <f>IF(Datos!X357="",0,IF(AND(X$1008&lt;&gt;"",Datos!X357=X$1008),0,IF(X$1004=0,0,1-CHOOSE(X$1004,IF(ISNUMBER(Datos!X357),AND(OR(X$1005="",Datos!X357&gt;=X$1005),OR(X$1006="",Datos!X357&lt;=X$1006)),FALSE),IF(ISNUMBER(Datos!X357),AND(Datos!X357=INT(Datos!X357),AND(OR(X$1005="",Datos!X357&gt;=X$1005),OR(X$1006="",Datos!X357&lt;=X$1006))),FALSE),OR(ISNUMBER(FIND(";"&amp;UPPER(TRIM(Datos!X357&amp;""))&amp;"=",X$1007)),ISNUMBER(FIND(";"&amp;UPPER(TRIM(Datos!X357&amp;""))&amp;";",X$1007))),OR(UPPER(TRIM(Datos!X357&amp;""))="SÍ",UPPER(TRIM(Datos!X357&amp;""))="SI",UPPER(TRIM(Datos!X357&amp;""))="NO"),IF(ISNUMBER(Datos!X357),AND(OR(X$1005="",Datos!X357&gt;=X$1005),OR(X$1006="",Datos!X357&lt;=X$1006)),FALSE),TRUE))))</f>
        <v>0.0</v>
      </c>
      <c r="Y357">
        <f>IF(Datos!Y357="",0,IF(AND(Y$1008&lt;&gt;"",Datos!Y357=Y$1008),0,IF(Y$1004=0,0,1-CHOOSE(Y$1004,IF(ISNUMBER(Datos!Y357),AND(OR(Y$1005="",Datos!Y357&gt;=Y$1005),OR(Y$1006="",Datos!Y357&lt;=Y$1006)),FALSE),IF(ISNUMBER(Datos!Y357),AND(Datos!Y357=INT(Datos!Y357),AND(OR(Y$1005="",Datos!Y357&gt;=Y$1005),OR(Y$1006="",Datos!Y357&lt;=Y$1006))),FALSE),OR(ISNUMBER(FIND(";"&amp;UPPER(TRIM(Datos!Y357&amp;""))&amp;"=",Y$1007)),ISNUMBER(FIND(";"&amp;UPPER(TRIM(Datos!Y357&amp;""))&amp;";",Y$1007))),OR(UPPER(TRIM(Datos!Y357&amp;""))="SÍ",UPPER(TRIM(Datos!Y357&amp;""))="SI",UPPER(TRIM(Datos!Y357&amp;""))="NO"),IF(ISNUMBER(Datos!Y357),AND(OR(Y$1005="",Datos!Y357&gt;=Y$1005),OR(Y$1006="",Datos!Y357&lt;=Y$1006)),FALSE),TRUE))))</f>
        <v>0.0</v>
      </c>
      <c r="Z357">
        <f>IF(Datos!Z357="",0,IF(AND(Z$1008&lt;&gt;"",Datos!Z357=Z$1008),0,IF(Z$1004=0,0,1-CHOOSE(Z$1004,IF(ISNUMBER(Datos!Z357),AND(OR(Z$1005="",Datos!Z357&gt;=Z$1005),OR(Z$1006="",Datos!Z357&lt;=Z$1006)),FALSE),IF(ISNUMBER(Datos!Z357),AND(Datos!Z357=INT(Datos!Z357),AND(OR(Z$1005="",Datos!Z357&gt;=Z$1005),OR(Z$1006="",Datos!Z357&lt;=Z$1006))),FALSE),OR(ISNUMBER(FIND(";"&amp;UPPER(TRIM(Datos!Z357&amp;""))&amp;"=",Z$1007)),ISNUMBER(FIND(";"&amp;UPPER(TRIM(Datos!Z357&amp;""))&amp;";",Z$1007))),OR(UPPER(TRIM(Datos!Z357&amp;""))="SÍ",UPPER(TRIM(Datos!Z357&amp;""))="SI",UPPER(TRIM(Datos!Z357&amp;""))="NO"),IF(ISNUMBER(Datos!Z357),AND(OR(Z$1005="",Datos!Z357&gt;=Z$1005),OR(Z$1006="",Datos!Z357&lt;=Z$1006)),FALSE),TRUE))))</f>
        <v>0.0</v>
      </c>
      <c r="AA357">
        <f>IF(Datos!AA357="",0,IF(AND(AA$1008&lt;&gt;"",Datos!AA357=AA$1008),0,IF(AA$1004=0,0,1-CHOOSE(AA$1004,IF(ISNUMBER(Datos!AA357),AND(OR(AA$1005="",Datos!AA357&gt;=AA$1005),OR(AA$1006="",Datos!AA357&lt;=AA$1006)),FALSE),IF(ISNUMBER(Datos!AA357),AND(Datos!AA357=INT(Datos!AA357),AND(OR(AA$1005="",Datos!AA357&gt;=AA$1005),OR(AA$1006="",Datos!AA357&lt;=AA$1006))),FALSE),OR(ISNUMBER(FIND(";"&amp;UPPER(TRIM(Datos!AA357&amp;""))&amp;"=",AA$1007)),ISNUMBER(FIND(";"&amp;UPPER(TRIM(Datos!AA357&amp;""))&amp;";",AA$1007))),OR(UPPER(TRIM(Datos!AA357&amp;""))="SÍ",UPPER(TRIM(Datos!AA357&amp;""))="SI",UPPER(TRIM(Datos!AA357&amp;""))="NO"),IF(ISNUMBER(Datos!AA357),AND(OR(AA$1005="",Datos!AA357&gt;=AA$1005),OR(AA$1006="",Datos!AA357&lt;=AA$1006)),FALSE),TRUE))))</f>
        <v>0.0</v>
      </c>
      <c r="AB357">
        <f>IF(Datos!AB357="",0,IF(AND(AB$1008&lt;&gt;"",Datos!AB357=AB$1008),0,IF(AB$1004=0,0,1-CHOOSE(AB$1004,IF(ISNUMBER(Datos!AB357),AND(OR(AB$1005="",Datos!AB357&gt;=AB$1005),OR(AB$1006="",Datos!AB357&lt;=AB$1006)),FALSE),IF(ISNUMBER(Datos!AB357),AND(Datos!AB357=INT(Datos!AB357),AND(OR(AB$1005="",Datos!AB357&gt;=AB$1005),OR(AB$1006="",Datos!AB357&lt;=AB$1006))),FALSE),OR(ISNUMBER(FIND(";"&amp;UPPER(TRIM(Datos!AB357&amp;""))&amp;"=",AB$1007)),ISNUMBER(FIND(";"&amp;UPPER(TRIM(Datos!AB357&amp;""))&amp;";",AB$1007))),OR(UPPER(TRIM(Datos!AB357&amp;""))="SÍ",UPPER(TRIM(Datos!AB357&amp;""))="SI",UPPER(TRIM(Datos!AB357&amp;""))="NO"),IF(ISNUMBER(Datos!AB357),AND(OR(AB$1005="",Datos!AB357&gt;=AB$1005),OR(AB$1006="",Datos!AB357&lt;=AB$1006)),FALSE),TRUE))))</f>
        <v>0.0</v>
      </c>
      <c r="AC357">
        <f>IF(Datos!AC357="",0,IF(AND(AC$1008&lt;&gt;"",Datos!AC357=AC$1008),0,IF(AC$1004=0,0,1-CHOOSE(AC$1004,IF(ISNUMBER(Datos!AC357),AND(OR(AC$1005="",Datos!AC357&gt;=AC$1005),OR(AC$1006="",Datos!AC357&lt;=AC$1006)),FALSE),IF(ISNUMBER(Datos!AC357),AND(Datos!AC357=INT(Datos!AC357),AND(OR(AC$1005="",Datos!AC357&gt;=AC$1005),OR(AC$1006="",Datos!AC357&lt;=AC$1006))),FALSE),OR(ISNUMBER(FIND(";"&amp;UPPER(TRIM(Datos!AC357&amp;""))&amp;"=",AC$1007)),ISNUMBER(FIND(";"&amp;UPPER(TRIM(Datos!AC357&amp;""))&amp;";",AC$1007))),OR(UPPER(TRIM(Datos!AC357&amp;""))="SÍ",UPPER(TRIM(Datos!AC357&amp;""))="SI",UPPER(TRIM(Datos!AC357&amp;""))="NO"),IF(ISNUMBER(Datos!AC357),AND(OR(AC$1005="",Datos!AC357&gt;=AC$1005),OR(AC$1006="",Datos!AC357&lt;=AC$1006)),FALSE),TRUE))))</f>
        <v>0.0</v>
      </c>
      <c r="AD357">
        <f>IF(Datos!AD357="",0,IF(AND(AD$1008&lt;&gt;"",Datos!AD357=AD$1008),0,IF(AD$1004=0,0,1-CHOOSE(AD$1004,IF(ISNUMBER(Datos!AD357),AND(OR(AD$1005="",Datos!AD357&gt;=AD$1005),OR(AD$1006="",Datos!AD357&lt;=AD$1006)),FALSE),IF(ISNUMBER(Datos!AD357),AND(Datos!AD357=INT(Datos!AD357),AND(OR(AD$1005="",Datos!AD357&gt;=AD$1005),OR(AD$1006="",Datos!AD357&lt;=AD$1006))),FALSE),OR(ISNUMBER(FIND(";"&amp;UPPER(TRIM(Datos!AD357&amp;""))&amp;"=",AD$1007)),ISNUMBER(FIND(";"&amp;UPPER(TRIM(Datos!AD357&amp;""))&amp;";",AD$1007))),OR(UPPER(TRIM(Datos!AD357&amp;""))="SÍ",UPPER(TRIM(Datos!AD357&amp;""))="SI",UPPER(TRIM(Datos!AD357&amp;""))="NO"),IF(ISNUMBER(Datos!AD357),AND(OR(AD$1005="",Datos!AD357&gt;=AD$1005),OR(AD$1006="",Datos!AD357&lt;=AD$1006)),FALSE),TRUE))))</f>
        <v>0.0</v>
      </c>
      <c r="AE357">
        <f>IF(Datos!AE357="",0,IF(AND(AE$1008&lt;&gt;"",Datos!AE357=AE$1008),0,IF(AE$1004=0,0,1-CHOOSE(AE$1004,IF(ISNUMBER(Datos!AE357),AND(OR(AE$1005="",Datos!AE357&gt;=AE$1005),OR(AE$1006="",Datos!AE357&lt;=AE$1006)),FALSE),IF(ISNUMBER(Datos!AE357),AND(Datos!AE357=INT(Datos!AE357),AND(OR(AE$1005="",Datos!AE357&gt;=AE$1005),OR(AE$1006="",Datos!AE357&lt;=AE$1006))),FALSE),OR(ISNUMBER(FIND(";"&amp;UPPER(TRIM(Datos!AE357&amp;""))&amp;"=",AE$1007)),ISNUMBER(FIND(";"&amp;UPPER(TRIM(Datos!AE357&amp;""))&amp;";",AE$1007))),OR(UPPER(TRIM(Datos!AE357&amp;""))="SÍ",UPPER(TRIM(Datos!AE357&amp;""))="SI",UPPER(TRIM(Datos!AE357&amp;""))="NO"),IF(ISNUMBER(Datos!AE357),AND(OR(AE$1005="",Datos!AE357&gt;=AE$1005),OR(AE$1006="",Datos!AE357&lt;=AE$1006)),FALSE),TRUE))))</f>
        <v>0.0</v>
      </c>
    </row>
    <row r="358" spans="2:31">
      <c r="B358">
        <f>IF(Datos!B358="",0,IF(AND(B$1008&lt;&gt;"",Datos!B358=B$1008),0,IF(B$1004=0,0,1-CHOOSE(B$1004,IF(ISNUMBER(Datos!B358),AND(OR(B$1005="",Datos!B358&gt;=B$1005),OR(B$1006="",Datos!B358&lt;=B$1006)),FALSE),IF(ISNUMBER(Datos!B358),AND(Datos!B358=INT(Datos!B358),AND(OR(B$1005="",Datos!B358&gt;=B$1005),OR(B$1006="",Datos!B358&lt;=B$1006))),FALSE),OR(ISNUMBER(FIND(";"&amp;UPPER(TRIM(Datos!B358&amp;""))&amp;"=",B$1007)),ISNUMBER(FIND(";"&amp;UPPER(TRIM(Datos!B358&amp;""))&amp;";",B$1007))),OR(UPPER(TRIM(Datos!B358&amp;""))="SÍ",UPPER(TRIM(Datos!B358&amp;""))="SI",UPPER(TRIM(Datos!B358&amp;""))="NO"),IF(ISNUMBER(Datos!B358),AND(OR(B$1005="",Datos!B358&gt;=B$1005),OR(B$1006="",Datos!B358&lt;=B$1006)),FALSE),TRUE))))</f>
        <v>0.0</v>
      </c>
      <c r="C358">
        <f>IF(Datos!C358="",0,IF(AND(C$1008&lt;&gt;"",Datos!C358=C$1008),0,IF(C$1004=0,0,1-CHOOSE(C$1004,IF(ISNUMBER(Datos!C358),AND(OR(C$1005="",Datos!C358&gt;=C$1005),OR(C$1006="",Datos!C358&lt;=C$1006)),FALSE),IF(ISNUMBER(Datos!C358),AND(Datos!C358=INT(Datos!C358),AND(OR(C$1005="",Datos!C358&gt;=C$1005),OR(C$1006="",Datos!C358&lt;=C$1006))),FALSE),OR(ISNUMBER(FIND(";"&amp;UPPER(TRIM(Datos!C358&amp;""))&amp;"=",C$1007)),ISNUMBER(FIND(";"&amp;UPPER(TRIM(Datos!C358&amp;""))&amp;";",C$1007))),OR(UPPER(TRIM(Datos!C358&amp;""))="SÍ",UPPER(TRIM(Datos!C358&amp;""))="SI",UPPER(TRIM(Datos!C358&amp;""))="NO"),IF(ISNUMBER(Datos!C358),AND(OR(C$1005="",Datos!C358&gt;=C$1005),OR(C$1006="",Datos!C358&lt;=C$1006)),FALSE),TRUE))))</f>
        <v>0.0</v>
      </c>
      <c r="D358">
        <f>IF(Datos!D358="",0,IF(AND(D$1008&lt;&gt;"",Datos!D358=D$1008),0,IF(D$1004=0,0,1-CHOOSE(D$1004,IF(ISNUMBER(Datos!D358),AND(OR(D$1005="",Datos!D358&gt;=D$1005),OR(D$1006="",Datos!D358&lt;=D$1006)),FALSE),IF(ISNUMBER(Datos!D358),AND(Datos!D358=INT(Datos!D358),AND(OR(D$1005="",Datos!D358&gt;=D$1005),OR(D$1006="",Datos!D358&lt;=D$1006))),FALSE),OR(ISNUMBER(FIND(";"&amp;UPPER(TRIM(Datos!D358&amp;""))&amp;"=",D$1007)),ISNUMBER(FIND(";"&amp;UPPER(TRIM(Datos!D358&amp;""))&amp;";",D$1007))),OR(UPPER(TRIM(Datos!D358&amp;""))="SÍ",UPPER(TRIM(Datos!D358&amp;""))="SI",UPPER(TRIM(Datos!D358&amp;""))="NO"),IF(ISNUMBER(Datos!D358),AND(OR(D$1005="",Datos!D358&gt;=D$1005),OR(D$1006="",Datos!D358&lt;=D$1006)),FALSE),TRUE))))</f>
        <v>0.0</v>
      </c>
      <c r="E358">
        <f>IF(Datos!E358="",0,IF(AND(E$1008&lt;&gt;"",Datos!E358=E$1008),0,IF(E$1004=0,0,1-CHOOSE(E$1004,IF(ISNUMBER(Datos!E358),AND(OR(E$1005="",Datos!E358&gt;=E$1005),OR(E$1006="",Datos!E358&lt;=E$1006)),FALSE),IF(ISNUMBER(Datos!E358),AND(Datos!E358=INT(Datos!E358),AND(OR(E$1005="",Datos!E358&gt;=E$1005),OR(E$1006="",Datos!E358&lt;=E$1006))),FALSE),OR(ISNUMBER(FIND(";"&amp;UPPER(TRIM(Datos!E358&amp;""))&amp;"=",E$1007)),ISNUMBER(FIND(";"&amp;UPPER(TRIM(Datos!E358&amp;""))&amp;";",E$1007))),OR(UPPER(TRIM(Datos!E358&amp;""))="SÍ",UPPER(TRIM(Datos!E358&amp;""))="SI",UPPER(TRIM(Datos!E358&amp;""))="NO"),IF(ISNUMBER(Datos!E358),AND(OR(E$1005="",Datos!E358&gt;=E$1005),OR(E$1006="",Datos!E358&lt;=E$1006)),FALSE),TRUE))))</f>
        <v>0.0</v>
      </c>
      <c r="F358">
        <f>IF(Datos!F358="",0,IF(AND(F$1008&lt;&gt;"",Datos!F358=F$1008),0,IF(F$1004=0,0,1-CHOOSE(F$1004,IF(ISNUMBER(Datos!F358),AND(OR(F$1005="",Datos!F358&gt;=F$1005),OR(F$1006="",Datos!F358&lt;=F$1006)),FALSE),IF(ISNUMBER(Datos!F358),AND(Datos!F358=INT(Datos!F358),AND(OR(F$1005="",Datos!F358&gt;=F$1005),OR(F$1006="",Datos!F358&lt;=F$1006))),FALSE),OR(ISNUMBER(FIND(";"&amp;UPPER(TRIM(Datos!F358&amp;""))&amp;"=",F$1007)),ISNUMBER(FIND(";"&amp;UPPER(TRIM(Datos!F358&amp;""))&amp;";",F$1007))),OR(UPPER(TRIM(Datos!F358&amp;""))="SÍ",UPPER(TRIM(Datos!F358&amp;""))="SI",UPPER(TRIM(Datos!F358&amp;""))="NO"),IF(ISNUMBER(Datos!F358),AND(OR(F$1005="",Datos!F358&gt;=F$1005),OR(F$1006="",Datos!F358&lt;=F$1006)),FALSE),TRUE))))</f>
        <v>0.0</v>
      </c>
      <c r="G358">
        <f>IF(Datos!G358="",0,IF(AND(G$1008&lt;&gt;"",Datos!G358=G$1008),0,IF(G$1004=0,0,1-CHOOSE(G$1004,IF(ISNUMBER(Datos!G358),AND(OR(G$1005="",Datos!G358&gt;=G$1005),OR(G$1006="",Datos!G358&lt;=G$1006)),FALSE),IF(ISNUMBER(Datos!G358),AND(Datos!G358=INT(Datos!G358),AND(OR(G$1005="",Datos!G358&gt;=G$1005),OR(G$1006="",Datos!G358&lt;=G$1006))),FALSE),OR(ISNUMBER(FIND(";"&amp;UPPER(TRIM(Datos!G358&amp;""))&amp;"=",G$1007)),ISNUMBER(FIND(";"&amp;UPPER(TRIM(Datos!G358&amp;""))&amp;";",G$1007))),OR(UPPER(TRIM(Datos!G358&amp;""))="SÍ",UPPER(TRIM(Datos!G358&amp;""))="SI",UPPER(TRIM(Datos!G358&amp;""))="NO"),IF(ISNUMBER(Datos!G358),AND(OR(G$1005="",Datos!G358&gt;=G$1005),OR(G$1006="",Datos!G358&lt;=G$1006)),FALSE),TRUE))))</f>
        <v>0.0</v>
      </c>
      <c r="H358">
        <f>IF(Datos!H358="",0,IF(AND(H$1008&lt;&gt;"",Datos!H358=H$1008),0,IF(H$1004=0,0,1-CHOOSE(H$1004,IF(ISNUMBER(Datos!H358),AND(OR(H$1005="",Datos!H358&gt;=H$1005),OR(H$1006="",Datos!H358&lt;=H$1006)),FALSE),IF(ISNUMBER(Datos!H358),AND(Datos!H358=INT(Datos!H358),AND(OR(H$1005="",Datos!H358&gt;=H$1005),OR(H$1006="",Datos!H358&lt;=H$1006))),FALSE),OR(ISNUMBER(FIND(";"&amp;UPPER(TRIM(Datos!H358&amp;""))&amp;"=",H$1007)),ISNUMBER(FIND(";"&amp;UPPER(TRIM(Datos!H358&amp;""))&amp;";",H$1007))),OR(UPPER(TRIM(Datos!H358&amp;""))="SÍ",UPPER(TRIM(Datos!H358&amp;""))="SI",UPPER(TRIM(Datos!H358&amp;""))="NO"),IF(ISNUMBER(Datos!H358),AND(OR(H$1005="",Datos!H358&gt;=H$1005),OR(H$1006="",Datos!H358&lt;=H$1006)),FALSE),TRUE))))</f>
        <v>0.0</v>
      </c>
      <c r="I358">
        <f>IF(Datos!I358="",0,IF(AND(I$1008&lt;&gt;"",Datos!I358=I$1008),0,IF(I$1004=0,0,1-CHOOSE(I$1004,IF(ISNUMBER(Datos!I358),AND(OR(I$1005="",Datos!I358&gt;=I$1005),OR(I$1006="",Datos!I358&lt;=I$1006)),FALSE),IF(ISNUMBER(Datos!I358),AND(Datos!I358=INT(Datos!I358),AND(OR(I$1005="",Datos!I358&gt;=I$1005),OR(I$1006="",Datos!I358&lt;=I$1006))),FALSE),OR(ISNUMBER(FIND(";"&amp;UPPER(TRIM(Datos!I358&amp;""))&amp;"=",I$1007)),ISNUMBER(FIND(";"&amp;UPPER(TRIM(Datos!I358&amp;""))&amp;";",I$1007))),OR(UPPER(TRIM(Datos!I358&amp;""))="SÍ",UPPER(TRIM(Datos!I358&amp;""))="SI",UPPER(TRIM(Datos!I358&amp;""))="NO"),IF(ISNUMBER(Datos!I358),AND(OR(I$1005="",Datos!I358&gt;=I$1005),OR(I$1006="",Datos!I358&lt;=I$1006)),FALSE),TRUE))))</f>
        <v>0.0</v>
      </c>
      <c r="J358">
        <f>IF(Datos!J358="",0,IF(AND(J$1008&lt;&gt;"",Datos!J358=J$1008),0,IF(J$1004=0,0,1-CHOOSE(J$1004,IF(ISNUMBER(Datos!J358),AND(OR(J$1005="",Datos!J358&gt;=J$1005),OR(J$1006="",Datos!J358&lt;=J$1006)),FALSE),IF(ISNUMBER(Datos!J358),AND(Datos!J358=INT(Datos!J358),AND(OR(J$1005="",Datos!J358&gt;=J$1005),OR(J$1006="",Datos!J358&lt;=J$1006))),FALSE),OR(ISNUMBER(FIND(";"&amp;UPPER(TRIM(Datos!J358&amp;""))&amp;"=",J$1007)),ISNUMBER(FIND(";"&amp;UPPER(TRIM(Datos!J358&amp;""))&amp;";",J$1007))),OR(UPPER(TRIM(Datos!J358&amp;""))="SÍ",UPPER(TRIM(Datos!J358&amp;""))="SI",UPPER(TRIM(Datos!J358&amp;""))="NO"),IF(ISNUMBER(Datos!J358),AND(OR(J$1005="",Datos!J358&gt;=J$1005),OR(J$1006="",Datos!J358&lt;=J$1006)),FALSE),TRUE))))</f>
        <v>0.0</v>
      </c>
      <c r="K358">
        <f>IF(Datos!K358="",0,IF(AND(K$1008&lt;&gt;"",Datos!K358=K$1008),0,IF(K$1004=0,0,1-CHOOSE(K$1004,IF(ISNUMBER(Datos!K358),AND(OR(K$1005="",Datos!K358&gt;=K$1005),OR(K$1006="",Datos!K358&lt;=K$1006)),FALSE),IF(ISNUMBER(Datos!K358),AND(Datos!K358=INT(Datos!K358),AND(OR(K$1005="",Datos!K358&gt;=K$1005),OR(K$1006="",Datos!K358&lt;=K$1006))),FALSE),OR(ISNUMBER(FIND(";"&amp;UPPER(TRIM(Datos!K358&amp;""))&amp;"=",K$1007)),ISNUMBER(FIND(";"&amp;UPPER(TRIM(Datos!K358&amp;""))&amp;";",K$1007))),OR(UPPER(TRIM(Datos!K358&amp;""))="SÍ",UPPER(TRIM(Datos!K358&amp;""))="SI",UPPER(TRIM(Datos!K358&amp;""))="NO"),IF(ISNUMBER(Datos!K358),AND(OR(K$1005="",Datos!K358&gt;=K$1005),OR(K$1006="",Datos!K358&lt;=K$1006)),FALSE),TRUE))))</f>
        <v>0.0</v>
      </c>
      <c r="L358">
        <f>IF(Datos!L358="",0,IF(AND(L$1008&lt;&gt;"",Datos!L358=L$1008),0,IF(L$1004=0,0,1-CHOOSE(L$1004,IF(ISNUMBER(Datos!L358),AND(OR(L$1005="",Datos!L358&gt;=L$1005),OR(L$1006="",Datos!L358&lt;=L$1006)),FALSE),IF(ISNUMBER(Datos!L358),AND(Datos!L358=INT(Datos!L358),AND(OR(L$1005="",Datos!L358&gt;=L$1005),OR(L$1006="",Datos!L358&lt;=L$1006))),FALSE),OR(ISNUMBER(FIND(";"&amp;UPPER(TRIM(Datos!L358&amp;""))&amp;"=",L$1007)),ISNUMBER(FIND(";"&amp;UPPER(TRIM(Datos!L358&amp;""))&amp;";",L$1007))),OR(UPPER(TRIM(Datos!L358&amp;""))="SÍ",UPPER(TRIM(Datos!L358&amp;""))="SI",UPPER(TRIM(Datos!L358&amp;""))="NO"),IF(ISNUMBER(Datos!L358),AND(OR(L$1005="",Datos!L358&gt;=L$1005),OR(L$1006="",Datos!L358&lt;=L$1006)),FALSE),TRUE))))</f>
        <v>0.0</v>
      </c>
      <c r="M358">
        <f>IF(Datos!M358="",0,IF(AND(M$1008&lt;&gt;"",Datos!M358=M$1008),0,IF(M$1004=0,0,1-CHOOSE(M$1004,IF(ISNUMBER(Datos!M358),AND(OR(M$1005="",Datos!M358&gt;=M$1005),OR(M$1006="",Datos!M358&lt;=M$1006)),FALSE),IF(ISNUMBER(Datos!M358),AND(Datos!M358=INT(Datos!M358),AND(OR(M$1005="",Datos!M358&gt;=M$1005),OR(M$1006="",Datos!M358&lt;=M$1006))),FALSE),OR(ISNUMBER(FIND(";"&amp;UPPER(TRIM(Datos!M358&amp;""))&amp;"=",M$1007)),ISNUMBER(FIND(";"&amp;UPPER(TRIM(Datos!M358&amp;""))&amp;";",M$1007))),OR(UPPER(TRIM(Datos!M358&amp;""))="SÍ",UPPER(TRIM(Datos!M358&amp;""))="SI",UPPER(TRIM(Datos!M358&amp;""))="NO"),IF(ISNUMBER(Datos!M358),AND(OR(M$1005="",Datos!M358&gt;=M$1005),OR(M$1006="",Datos!M358&lt;=M$1006)),FALSE),TRUE))))</f>
        <v>0.0</v>
      </c>
      <c r="N358">
        <f>IF(Datos!N358="",0,IF(AND(N$1008&lt;&gt;"",Datos!N358=N$1008),0,IF(N$1004=0,0,1-CHOOSE(N$1004,IF(ISNUMBER(Datos!N358),AND(OR(N$1005="",Datos!N358&gt;=N$1005),OR(N$1006="",Datos!N358&lt;=N$1006)),FALSE),IF(ISNUMBER(Datos!N358),AND(Datos!N358=INT(Datos!N358),AND(OR(N$1005="",Datos!N358&gt;=N$1005),OR(N$1006="",Datos!N358&lt;=N$1006))),FALSE),OR(ISNUMBER(FIND(";"&amp;UPPER(TRIM(Datos!N358&amp;""))&amp;"=",N$1007)),ISNUMBER(FIND(";"&amp;UPPER(TRIM(Datos!N358&amp;""))&amp;";",N$1007))),OR(UPPER(TRIM(Datos!N358&amp;""))="SÍ",UPPER(TRIM(Datos!N358&amp;""))="SI",UPPER(TRIM(Datos!N358&amp;""))="NO"),IF(ISNUMBER(Datos!N358),AND(OR(N$1005="",Datos!N358&gt;=N$1005),OR(N$1006="",Datos!N358&lt;=N$1006)),FALSE),TRUE))))</f>
        <v>0.0</v>
      </c>
      <c r="O358">
        <f>IF(Datos!O358="",0,IF(AND(O$1008&lt;&gt;"",Datos!O358=O$1008),0,IF(O$1004=0,0,1-CHOOSE(O$1004,IF(ISNUMBER(Datos!O358),AND(OR(O$1005="",Datos!O358&gt;=O$1005),OR(O$1006="",Datos!O358&lt;=O$1006)),FALSE),IF(ISNUMBER(Datos!O358),AND(Datos!O358=INT(Datos!O358),AND(OR(O$1005="",Datos!O358&gt;=O$1005),OR(O$1006="",Datos!O358&lt;=O$1006))),FALSE),OR(ISNUMBER(FIND(";"&amp;UPPER(TRIM(Datos!O358&amp;""))&amp;"=",O$1007)),ISNUMBER(FIND(";"&amp;UPPER(TRIM(Datos!O358&amp;""))&amp;";",O$1007))),OR(UPPER(TRIM(Datos!O358&amp;""))="SÍ",UPPER(TRIM(Datos!O358&amp;""))="SI",UPPER(TRIM(Datos!O358&amp;""))="NO"),IF(ISNUMBER(Datos!O358),AND(OR(O$1005="",Datos!O358&gt;=O$1005),OR(O$1006="",Datos!O358&lt;=O$1006)),FALSE),TRUE))))</f>
        <v>0.0</v>
      </c>
      <c r="P358">
        <f>IF(Datos!P358="",0,IF(AND(P$1008&lt;&gt;"",Datos!P358=P$1008),0,IF(P$1004=0,0,1-CHOOSE(P$1004,IF(ISNUMBER(Datos!P358),AND(OR(P$1005="",Datos!P358&gt;=P$1005),OR(P$1006="",Datos!P358&lt;=P$1006)),FALSE),IF(ISNUMBER(Datos!P358),AND(Datos!P358=INT(Datos!P358),AND(OR(P$1005="",Datos!P358&gt;=P$1005),OR(P$1006="",Datos!P358&lt;=P$1006))),FALSE),OR(ISNUMBER(FIND(";"&amp;UPPER(TRIM(Datos!P358&amp;""))&amp;"=",P$1007)),ISNUMBER(FIND(";"&amp;UPPER(TRIM(Datos!P358&amp;""))&amp;";",P$1007))),OR(UPPER(TRIM(Datos!P358&amp;""))="SÍ",UPPER(TRIM(Datos!P358&amp;""))="SI",UPPER(TRIM(Datos!P358&amp;""))="NO"),IF(ISNUMBER(Datos!P358),AND(OR(P$1005="",Datos!P358&gt;=P$1005),OR(P$1006="",Datos!P358&lt;=P$1006)),FALSE),TRUE))))</f>
        <v>0.0</v>
      </c>
      <c r="Q358">
        <f>IF(Datos!Q358="",0,IF(AND(Q$1008&lt;&gt;"",Datos!Q358=Q$1008),0,IF(Q$1004=0,0,1-CHOOSE(Q$1004,IF(ISNUMBER(Datos!Q358),AND(OR(Q$1005="",Datos!Q358&gt;=Q$1005),OR(Q$1006="",Datos!Q358&lt;=Q$1006)),FALSE),IF(ISNUMBER(Datos!Q358),AND(Datos!Q358=INT(Datos!Q358),AND(OR(Q$1005="",Datos!Q358&gt;=Q$1005),OR(Q$1006="",Datos!Q358&lt;=Q$1006))),FALSE),OR(ISNUMBER(FIND(";"&amp;UPPER(TRIM(Datos!Q358&amp;""))&amp;"=",Q$1007)),ISNUMBER(FIND(";"&amp;UPPER(TRIM(Datos!Q358&amp;""))&amp;";",Q$1007))),OR(UPPER(TRIM(Datos!Q358&amp;""))="SÍ",UPPER(TRIM(Datos!Q358&amp;""))="SI",UPPER(TRIM(Datos!Q358&amp;""))="NO"),IF(ISNUMBER(Datos!Q358),AND(OR(Q$1005="",Datos!Q358&gt;=Q$1005),OR(Q$1006="",Datos!Q358&lt;=Q$1006)),FALSE),TRUE))))</f>
        <v>0.0</v>
      </c>
      <c r="R358">
        <f>IF(Datos!R358="",0,IF(AND(R$1008&lt;&gt;"",Datos!R358=R$1008),0,IF(R$1004=0,0,1-CHOOSE(R$1004,IF(ISNUMBER(Datos!R358),AND(OR(R$1005="",Datos!R358&gt;=R$1005),OR(R$1006="",Datos!R358&lt;=R$1006)),FALSE),IF(ISNUMBER(Datos!R358),AND(Datos!R358=INT(Datos!R358),AND(OR(R$1005="",Datos!R358&gt;=R$1005),OR(R$1006="",Datos!R358&lt;=R$1006))),FALSE),OR(ISNUMBER(FIND(";"&amp;UPPER(TRIM(Datos!R358&amp;""))&amp;"=",R$1007)),ISNUMBER(FIND(";"&amp;UPPER(TRIM(Datos!R358&amp;""))&amp;";",R$1007))),OR(UPPER(TRIM(Datos!R358&amp;""))="SÍ",UPPER(TRIM(Datos!R358&amp;""))="SI",UPPER(TRIM(Datos!R358&amp;""))="NO"),IF(ISNUMBER(Datos!R358),AND(OR(R$1005="",Datos!R358&gt;=R$1005),OR(R$1006="",Datos!R358&lt;=R$1006)),FALSE),TRUE))))</f>
        <v>0.0</v>
      </c>
      <c r="S358">
        <f>IF(Datos!S358="",0,IF(AND(S$1008&lt;&gt;"",Datos!S358=S$1008),0,IF(S$1004=0,0,1-CHOOSE(S$1004,IF(ISNUMBER(Datos!S358),AND(OR(S$1005="",Datos!S358&gt;=S$1005),OR(S$1006="",Datos!S358&lt;=S$1006)),FALSE),IF(ISNUMBER(Datos!S358),AND(Datos!S358=INT(Datos!S358),AND(OR(S$1005="",Datos!S358&gt;=S$1005),OR(S$1006="",Datos!S358&lt;=S$1006))),FALSE),OR(ISNUMBER(FIND(";"&amp;UPPER(TRIM(Datos!S358&amp;""))&amp;"=",S$1007)),ISNUMBER(FIND(";"&amp;UPPER(TRIM(Datos!S358&amp;""))&amp;";",S$1007))),OR(UPPER(TRIM(Datos!S358&amp;""))="SÍ",UPPER(TRIM(Datos!S358&amp;""))="SI",UPPER(TRIM(Datos!S358&amp;""))="NO"),IF(ISNUMBER(Datos!S358),AND(OR(S$1005="",Datos!S358&gt;=S$1005),OR(S$1006="",Datos!S358&lt;=S$1006)),FALSE),TRUE))))</f>
        <v>0.0</v>
      </c>
      <c r="T358">
        <f>IF(Datos!T358="",0,IF(AND(T$1008&lt;&gt;"",Datos!T358=T$1008),0,IF(T$1004=0,0,1-CHOOSE(T$1004,IF(ISNUMBER(Datos!T358),AND(OR(T$1005="",Datos!T358&gt;=T$1005),OR(T$1006="",Datos!T358&lt;=T$1006)),FALSE),IF(ISNUMBER(Datos!T358),AND(Datos!T358=INT(Datos!T358),AND(OR(T$1005="",Datos!T358&gt;=T$1005),OR(T$1006="",Datos!T358&lt;=T$1006))),FALSE),OR(ISNUMBER(FIND(";"&amp;UPPER(TRIM(Datos!T358&amp;""))&amp;"=",T$1007)),ISNUMBER(FIND(";"&amp;UPPER(TRIM(Datos!T358&amp;""))&amp;";",T$1007))),OR(UPPER(TRIM(Datos!T358&amp;""))="SÍ",UPPER(TRIM(Datos!T358&amp;""))="SI",UPPER(TRIM(Datos!T358&amp;""))="NO"),IF(ISNUMBER(Datos!T358),AND(OR(T$1005="",Datos!T358&gt;=T$1005),OR(T$1006="",Datos!T358&lt;=T$1006)),FALSE),TRUE))))</f>
        <v>0.0</v>
      </c>
      <c r="U358">
        <f>IF(Datos!U358="",0,IF(AND(U$1008&lt;&gt;"",Datos!U358=U$1008),0,IF(U$1004=0,0,1-CHOOSE(U$1004,IF(ISNUMBER(Datos!U358),AND(OR(U$1005="",Datos!U358&gt;=U$1005),OR(U$1006="",Datos!U358&lt;=U$1006)),FALSE),IF(ISNUMBER(Datos!U358),AND(Datos!U358=INT(Datos!U358),AND(OR(U$1005="",Datos!U358&gt;=U$1005),OR(U$1006="",Datos!U358&lt;=U$1006))),FALSE),OR(ISNUMBER(FIND(";"&amp;UPPER(TRIM(Datos!U358&amp;""))&amp;"=",U$1007)),ISNUMBER(FIND(";"&amp;UPPER(TRIM(Datos!U358&amp;""))&amp;";",U$1007))),OR(UPPER(TRIM(Datos!U358&amp;""))="SÍ",UPPER(TRIM(Datos!U358&amp;""))="SI",UPPER(TRIM(Datos!U358&amp;""))="NO"),IF(ISNUMBER(Datos!U358),AND(OR(U$1005="",Datos!U358&gt;=U$1005),OR(U$1006="",Datos!U358&lt;=U$1006)),FALSE),TRUE))))</f>
        <v>0.0</v>
      </c>
      <c r="V358">
        <f>IF(Datos!V358="",0,IF(AND(V$1008&lt;&gt;"",Datos!V358=V$1008),0,IF(V$1004=0,0,1-CHOOSE(V$1004,IF(ISNUMBER(Datos!V358),AND(OR(V$1005="",Datos!V358&gt;=V$1005),OR(V$1006="",Datos!V358&lt;=V$1006)),FALSE),IF(ISNUMBER(Datos!V358),AND(Datos!V358=INT(Datos!V358),AND(OR(V$1005="",Datos!V358&gt;=V$1005),OR(V$1006="",Datos!V358&lt;=V$1006))),FALSE),OR(ISNUMBER(FIND(";"&amp;UPPER(TRIM(Datos!V358&amp;""))&amp;"=",V$1007)),ISNUMBER(FIND(";"&amp;UPPER(TRIM(Datos!V358&amp;""))&amp;";",V$1007))),OR(UPPER(TRIM(Datos!V358&amp;""))="SÍ",UPPER(TRIM(Datos!V358&amp;""))="SI",UPPER(TRIM(Datos!V358&amp;""))="NO"),IF(ISNUMBER(Datos!V358),AND(OR(V$1005="",Datos!V358&gt;=V$1005),OR(V$1006="",Datos!V358&lt;=V$1006)),FALSE),TRUE))))</f>
        <v>0.0</v>
      </c>
      <c r="W358">
        <f>IF(Datos!W358="",0,IF(AND(W$1008&lt;&gt;"",Datos!W358=W$1008),0,IF(W$1004=0,0,1-CHOOSE(W$1004,IF(ISNUMBER(Datos!W358),AND(OR(W$1005="",Datos!W358&gt;=W$1005),OR(W$1006="",Datos!W358&lt;=W$1006)),FALSE),IF(ISNUMBER(Datos!W358),AND(Datos!W358=INT(Datos!W358),AND(OR(W$1005="",Datos!W358&gt;=W$1005),OR(W$1006="",Datos!W358&lt;=W$1006))),FALSE),OR(ISNUMBER(FIND(";"&amp;UPPER(TRIM(Datos!W358&amp;""))&amp;"=",W$1007)),ISNUMBER(FIND(";"&amp;UPPER(TRIM(Datos!W358&amp;""))&amp;";",W$1007))),OR(UPPER(TRIM(Datos!W358&amp;""))="SÍ",UPPER(TRIM(Datos!W358&amp;""))="SI",UPPER(TRIM(Datos!W358&amp;""))="NO"),IF(ISNUMBER(Datos!W358),AND(OR(W$1005="",Datos!W358&gt;=W$1005),OR(W$1006="",Datos!W358&lt;=W$1006)),FALSE),TRUE))))</f>
        <v>0.0</v>
      </c>
      <c r="X358">
        <f>IF(Datos!X358="",0,IF(AND(X$1008&lt;&gt;"",Datos!X358=X$1008),0,IF(X$1004=0,0,1-CHOOSE(X$1004,IF(ISNUMBER(Datos!X358),AND(OR(X$1005="",Datos!X358&gt;=X$1005),OR(X$1006="",Datos!X358&lt;=X$1006)),FALSE),IF(ISNUMBER(Datos!X358),AND(Datos!X358=INT(Datos!X358),AND(OR(X$1005="",Datos!X358&gt;=X$1005),OR(X$1006="",Datos!X358&lt;=X$1006))),FALSE),OR(ISNUMBER(FIND(";"&amp;UPPER(TRIM(Datos!X358&amp;""))&amp;"=",X$1007)),ISNUMBER(FIND(";"&amp;UPPER(TRIM(Datos!X358&amp;""))&amp;";",X$1007))),OR(UPPER(TRIM(Datos!X358&amp;""))="SÍ",UPPER(TRIM(Datos!X358&amp;""))="SI",UPPER(TRIM(Datos!X358&amp;""))="NO"),IF(ISNUMBER(Datos!X358),AND(OR(X$1005="",Datos!X358&gt;=X$1005),OR(X$1006="",Datos!X358&lt;=X$1006)),FALSE),TRUE))))</f>
        <v>0.0</v>
      </c>
      <c r="Y358">
        <f>IF(Datos!Y358="",0,IF(AND(Y$1008&lt;&gt;"",Datos!Y358=Y$1008),0,IF(Y$1004=0,0,1-CHOOSE(Y$1004,IF(ISNUMBER(Datos!Y358),AND(OR(Y$1005="",Datos!Y358&gt;=Y$1005),OR(Y$1006="",Datos!Y358&lt;=Y$1006)),FALSE),IF(ISNUMBER(Datos!Y358),AND(Datos!Y358=INT(Datos!Y358),AND(OR(Y$1005="",Datos!Y358&gt;=Y$1005),OR(Y$1006="",Datos!Y358&lt;=Y$1006))),FALSE),OR(ISNUMBER(FIND(";"&amp;UPPER(TRIM(Datos!Y358&amp;""))&amp;"=",Y$1007)),ISNUMBER(FIND(";"&amp;UPPER(TRIM(Datos!Y358&amp;""))&amp;";",Y$1007))),OR(UPPER(TRIM(Datos!Y358&amp;""))="SÍ",UPPER(TRIM(Datos!Y358&amp;""))="SI",UPPER(TRIM(Datos!Y358&amp;""))="NO"),IF(ISNUMBER(Datos!Y358),AND(OR(Y$1005="",Datos!Y358&gt;=Y$1005),OR(Y$1006="",Datos!Y358&lt;=Y$1006)),FALSE),TRUE))))</f>
        <v>0.0</v>
      </c>
      <c r="Z358">
        <f>IF(Datos!Z358="",0,IF(AND(Z$1008&lt;&gt;"",Datos!Z358=Z$1008),0,IF(Z$1004=0,0,1-CHOOSE(Z$1004,IF(ISNUMBER(Datos!Z358),AND(OR(Z$1005="",Datos!Z358&gt;=Z$1005),OR(Z$1006="",Datos!Z358&lt;=Z$1006)),FALSE),IF(ISNUMBER(Datos!Z358),AND(Datos!Z358=INT(Datos!Z358),AND(OR(Z$1005="",Datos!Z358&gt;=Z$1005),OR(Z$1006="",Datos!Z358&lt;=Z$1006))),FALSE),OR(ISNUMBER(FIND(";"&amp;UPPER(TRIM(Datos!Z358&amp;""))&amp;"=",Z$1007)),ISNUMBER(FIND(";"&amp;UPPER(TRIM(Datos!Z358&amp;""))&amp;";",Z$1007))),OR(UPPER(TRIM(Datos!Z358&amp;""))="SÍ",UPPER(TRIM(Datos!Z358&amp;""))="SI",UPPER(TRIM(Datos!Z358&amp;""))="NO"),IF(ISNUMBER(Datos!Z358),AND(OR(Z$1005="",Datos!Z358&gt;=Z$1005),OR(Z$1006="",Datos!Z358&lt;=Z$1006)),FALSE),TRUE))))</f>
        <v>0.0</v>
      </c>
      <c r="AA358">
        <f>IF(Datos!AA358="",0,IF(AND(AA$1008&lt;&gt;"",Datos!AA358=AA$1008),0,IF(AA$1004=0,0,1-CHOOSE(AA$1004,IF(ISNUMBER(Datos!AA358),AND(OR(AA$1005="",Datos!AA358&gt;=AA$1005),OR(AA$1006="",Datos!AA358&lt;=AA$1006)),FALSE),IF(ISNUMBER(Datos!AA358),AND(Datos!AA358=INT(Datos!AA358),AND(OR(AA$1005="",Datos!AA358&gt;=AA$1005),OR(AA$1006="",Datos!AA358&lt;=AA$1006))),FALSE),OR(ISNUMBER(FIND(";"&amp;UPPER(TRIM(Datos!AA358&amp;""))&amp;"=",AA$1007)),ISNUMBER(FIND(";"&amp;UPPER(TRIM(Datos!AA358&amp;""))&amp;";",AA$1007))),OR(UPPER(TRIM(Datos!AA358&amp;""))="SÍ",UPPER(TRIM(Datos!AA358&amp;""))="SI",UPPER(TRIM(Datos!AA358&amp;""))="NO"),IF(ISNUMBER(Datos!AA358),AND(OR(AA$1005="",Datos!AA358&gt;=AA$1005),OR(AA$1006="",Datos!AA358&lt;=AA$1006)),FALSE),TRUE))))</f>
        <v>0.0</v>
      </c>
      <c r="AB358">
        <f>IF(Datos!AB358="",0,IF(AND(AB$1008&lt;&gt;"",Datos!AB358=AB$1008),0,IF(AB$1004=0,0,1-CHOOSE(AB$1004,IF(ISNUMBER(Datos!AB358),AND(OR(AB$1005="",Datos!AB358&gt;=AB$1005),OR(AB$1006="",Datos!AB358&lt;=AB$1006)),FALSE),IF(ISNUMBER(Datos!AB358),AND(Datos!AB358=INT(Datos!AB358),AND(OR(AB$1005="",Datos!AB358&gt;=AB$1005),OR(AB$1006="",Datos!AB358&lt;=AB$1006))),FALSE),OR(ISNUMBER(FIND(";"&amp;UPPER(TRIM(Datos!AB358&amp;""))&amp;"=",AB$1007)),ISNUMBER(FIND(";"&amp;UPPER(TRIM(Datos!AB358&amp;""))&amp;";",AB$1007))),OR(UPPER(TRIM(Datos!AB358&amp;""))="SÍ",UPPER(TRIM(Datos!AB358&amp;""))="SI",UPPER(TRIM(Datos!AB358&amp;""))="NO"),IF(ISNUMBER(Datos!AB358),AND(OR(AB$1005="",Datos!AB358&gt;=AB$1005),OR(AB$1006="",Datos!AB358&lt;=AB$1006)),FALSE),TRUE))))</f>
        <v>0.0</v>
      </c>
      <c r="AC358">
        <f>IF(Datos!AC358="",0,IF(AND(AC$1008&lt;&gt;"",Datos!AC358=AC$1008),0,IF(AC$1004=0,0,1-CHOOSE(AC$1004,IF(ISNUMBER(Datos!AC358),AND(OR(AC$1005="",Datos!AC358&gt;=AC$1005),OR(AC$1006="",Datos!AC358&lt;=AC$1006)),FALSE),IF(ISNUMBER(Datos!AC358),AND(Datos!AC358=INT(Datos!AC358),AND(OR(AC$1005="",Datos!AC358&gt;=AC$1005),OR(AC$1006="",Datos!AC358&lt;=AC$1006))),FALSE),OR(ISNUMBER(FIND(";"&amp;UPPER(TRIM(Datos!AC358&amp;""))&amp;"=",AC$1007)),ISNUMBER(FIND(";"&amp;UPPER(TRIM(Datos!AC358&amp;""))&amp;";",AC$1007))),OR(UPPER(TRIM(Datos!AC358&amp;""))="SÍ",UPPER(TRIM(Datos!AC358&amp;""))="SI",UPPER(TRIM(Datos!AC358&amp;""))="NO"),IF(ISNUMBER(Datos!AC358),AND(OR(AC$1005="",Datos!AC358&gt;=AC$1005),OR(AC$1006="",Datos!AC358&lt;=AC$1006)),FALSE),TRUE))))</f>
        <v>0.0</v>
      </c>
      <c r="AD358">
        <f>IF(Datos!AD358="",0,IF(AND(AD$1008&lt;&gt;"",Datos!AD358=AD$1008),0,IF(AD$1004=0,0,1-CHOOSE(AD$1004,IF(ISNUMBER(Datos!AD358),AND(OR(AD$1005="",Datos!AD358&gt;=AD$1005),OR(AD$1006="",Datos!AD358&lt;=AD$1006)),FALSE),IF(ISNUMBER(Datos!AD358),AND(Datos!AD358=INT(Datos!AD358),AND(OR(AD$1005="",Datos!AD358&gt;=AD$1005),OR(AD$1006="",Datos!AD358&lt;=AD$1006))),FALSE),OR(ISNUMBER(FIND(";"&amp;UPPER(TRIM(Datos!AD358&amp;""))&amp;"=",AD$1007)),ISNUMBER(FIND(";"&amp;UPPER(TRIM(Datos!AD358&amp;""))&amp;";",AD$1007))),OR(UPPER(TRIM(Datos!AD358&amp;""))="SÍ",UPPER(TRIM(Datos!AD358&amp;""))="SI",UPPER(TRIM(Datos!AD358&amp;""))="NO"),IF(ISNUMBER(Datos!AD358),AND(OR(AD$1005="",Datos!AD358&gt;=AD$1005),OR(AD$1006="",Datos!AD358&lt;=AD$1006)),FALSE),TRUE))))</f>
        <v>0.0</v>
      </c>
      <c r="AE358">
        <f>IF(Datos!AE358="",0,IF(AND(AE$1008&lt;&gt;"",Datos!AE358=AE$1008),0,IF(AE$1004=0,0,1-CHOOSE(AE$1004,IF(ISNUMBER(Datos!AE358),AND(OR(AE$1005="",Datos!AE358&gt;=AE$1005),OR(AE$1006="",Datos!AE358&lt;=AE$1006)),FALSE),IF(ISNUMBER(Datos!AE358),AND(Datos!AE358=INT(Datos!AE358),AND(OR(AE$1005="",Datos!AE358&gt;=AE$1005),OR(AE$1006="",Datos!AE358&lt;=AE$1006))),FALSE),OR(ISNUMBER(FIND(";"&amp;UPPER(TRIM(Datos!AE358&amp;""))&amp;"=",AE$1007)),ISNUMBER(FIND(";"&amp;UPPER(TRIM(Datos!AE358&amp;""))&amp;";",AE$1007))),OR(UPPER(TRIM(Datos!AE358&amp;""))="SÍ",UPPER(TRIM(Datos!AE358&amp;""))="SI",UPPER(TRIM(Datos!AE358&amp;""))="NO"),IF(ISNUMBER(Datos!AE358),AND(OR(AE$1005="",Datos!AE358&gt;=AE$1005),OR(AE$1006="",Datos!AE358&lt;=AE$1006)),FALSE),TRUE))))</f>
        <v>0.0</v>
      </c>
    </row>
    <row r="359" spans="2:31">
      <c r="B359">
        <f>IF(Datos!B359="",0,IF(AND(B$1008&lt;&gt;"",Datos!B359=B$1008),0,IF(B$1004=0,0,1-CHOOSE(B$1004,IF(ISNUMBER(Datos!B359),AND(OR(B$1005="",Datos!B359&gt;=B$1005),OR(B$1006="",Datos!B359&lt;=B$1006)),FALSE),IF(ISNUMBER(Datos!B359),AND(Datos!B359=INT(Datos!B359),AND(OR(B$1005="",Datos!B359&gt;=B$1005),OR(B$1006="",Datos!B359&lt;=B$1006))),FALSE),OR(ISNUMBER(FIND(";"&amp;UPPER(TRIM(Datos!B359&amp;""))&amp;"=",B$1007)),ISNUMBER(FIND(";"&amp;UPPER(TRIM(Datos!B359&amp;""))&amp;";",B$1007))),OR(UPPER(TRIM(Datos!B359&amp;""))="SÍ",UPPER(TRIM(Datos!B359&amp;""))="SI",UPPER(TRIM(Datos!B359&amp;""))="NO"),IF(ISNUMBER(Datos!B359),AND(OR(B$1005="",Datos!B359&gt;=B$1005),OR(B$1006="",Datos!B359&lt;=B$1006)),FALSE),TRUE))))</f>
        <v>0.0</v>
      </c>
      <c r="C359">
        <f>IF(Datos!C359="",0,IF(AND(C$1008&lt;&gt;"",Datos!C359=C$1008),0,IF(C$1004=0,0,1-CHOOSE(C$1004,IF(ISNUMBER(Datos!C359),AND(OR(C$1005="",Datos!C359&gt;=C$1005),OR(C$1006="",Datos!C359&lt;=C$1006)),FALSE),IF(ISNUMBER(Datos!C359),AND(Datos!C359=INT(Datos!C359),AND(OR(C$1005="",Datos!C359&gt;=C$1005),OR(C$1006="",Datos!C359&lt;=C$1006))),FALSE),OR(ISNUMBER(FIND(";"&amp;UPPER(TRIM(Datos!C359&amp;""))&amp;"=",C$1007)),ISNUMBER(FIND(";"&amp;UPPER(TRIM(Datos!C359&amp;""))&amp;";",C$1007))),OR(UPPER(TRIM(Datos!C359&amp;""))="SÍ",UPPER(TRIM(Datos!C359&amp;""))="SI",UPPER(TRIM(Datos!C359&amp;""))="NO"),IF(ISNUMBER(Datos!C359),AND(OR(C$1005="",Datos!C359&gt;=C$1005),OR(C$1006="",Datos!C359&lt;=C$1006)),FALSE),TRUE))))</f>
        <v>0.0</v>
      </c>
      <c r="D359">
        <f>IF(Datos!D359="",0,IF(AND(D$1008&lt;&gt;"",Datos!D359=D$1008),0,IF(D$1004=0,0,1-CHOOSE(D$1004,IF(ISNUMBER(Datos!D359),AND(OR(D$1005="",Datos!D359&gt;=D$1005),OR(D$1006="",Datos!D359&lt;=D$1006)),FALSE),IF(ISNUMBER(Datos!D359),AND(Datos!D359=INT(Datos!D359),AND(OR(D$1005="",Datos!D359&gt;=D$1005),OR(D$1006="",Datos!D359&lt;=D$1006))),FALSE),OR(ISNUMBER(FIND(";"&amp;UPPER(TRIM(Datos!D359&amp;""))&amp;"=",D$1007)),ISNUMBER(FIND(";"&amp;UPPER(TRIM(Datos!D359&amp;""))&amp;";",D$1007))),OR(UPPER(TRIM(Datos!D359&amp;""))="SÍ",UPPER(TRIM(Datos!D359&amp;""))="SI",UPPER(TRIM(Datos!D359&amp;""))="NO"),IF(ISNUMBER(Datos!D359),AND(OR(D$1005="",Datos!D359&gt;=D$1005),OR(D$1006="",Datos!D359&lt;=D$1006)),FALSE),TRUE))))</f>
        <v>0.0</v>
      </c>
      <c r="E359">
        <f>IF(Datos!E359="",0,IF(AND(E$1008&lt;&gt;"",Datos!E359=E$1008),0,IF(E$1004=0,0,1-CHOOSE(E$1004,IF(ISNUMBER(Datos!E359),AND(OR(E$1005="",Datos!E359&gt;=E$1005),OR(E$1006="",Datos!E359&lt;=E$1006)),FALSE),IF(ISNUMBER(Datos!E359),AND(Datos!E359=INT(Datos!E359),AND(OR(E$1005="",Datos!E359&gt;=E$1005),OR(E$1006="",Datos!E359&lt;=E$1006))),FALSE),OR(ISNUMBER(FIND(";"&amp;UPPER(TRIM(Datos!E359&amp;""))&amp;"=",E$1007)),ISNUMBER(FIND(";"&amp;UPPER(TRIM(Datos!E359&amp;""))&amp;";",E$1007))),OR(UPPER(TRIM(Datos!E359&amp;""))="SÍ",UPPER(TRIM(Datos!E359&amp;""))="SI",UPPER(TRIM(Datos!E359&amp;""))="NO"),IF(ISNUMBER(Datos!E359),AND(OR(E$1005="",Datos!E359&gt;=E$1005),OR(E$1006="",Datos!E359&lt;=E$1006)),FALSE),TRUE))))</f>
        <v>0.0</v>
      </c>
      <c r="F359">
        <f>IF(Datos!F359="",0,IF(AND(F$1008&lt;&gt;"",Datos!F359=F$1008),0,IF(F$1004=0,0,1-CHOOSE(F$1004,IF(ISNUMBER(Datos!F359),AND(OR(F$1005="",Datos!F359&gt;=F$1005),OR(F$1006="",Datos!F359&lt;=F$1006)),FALSE),IF(ISNUMBER(Datos!F359),AND(Datos!F359=INT(Datos!F359),AND(OR(F$1005="",Datos!F359&gt;=F$1005),OR(F$1006="",Datos!F359&lt;=F$1006))),FALSE),OR(ISNUMBER(FIND(";"&amp;UPPER(TRIM(Datos!F359&amp;""))&amp;"=",F$1007)),ISNUMBER(FIND(";"&amp;UPPER(TRIM(Datos!F359&amp;""))&amp;";",F$1007))),OR(UPPER(TRIM(Datos!F359&amp;""))="SÍ",UPPER(TRIM(Datos!F359&amp;""))="SI",UPPER(TRIM(Datos!F359&amp;""))="NO"),IF(ISNUMBER(Datos!F359),AND(OR(F$1005="",Datos!F359&gt;=F$1005),OR(F$1006="",Datos!F359&lt;=F$1006)),FALSE),TRUE))))</f>
        <v>0.0</v>
      </c>
      <c r="G359">
        <f>IF(Datos!G359="",0,IF(AND(G$1008&lt;&gt;"",Datos!G359=G$1008),0,IF(G$1004=0,0,1-CHOOSE(G$1004,IF(ISNUMBER(Datos!G359),AND(OR(G$1005="",Datos!G359&gt;=G$1005),OR(G$1006="",Datos!G359&lt;=G$1006)),FALSE),IF(ISNUMBER(Datos!G359),AND(Datos!G359=INT(Datos!G359),AND(OR(G$1005="",Datos!G359&gt;=G$1005),OR(G$1006="",Datos!G359&lt;=G$1006))),FALSE),OR(ISNUMBER(FIND(";"&amp;UPPER(TRIM(Datos!G359&amp;""))&amp;"=",G$1007)),ISNUMBER(FIND(";"&amp;UPPER(TRIM(Datos!G359&amp;""))&amp;";",G$1007))),OR(UPPER(TRIM(Datos!G359&amp;""))="SÍ",UPPER(TRIM(Datos!G359&amp;""))="SI",UPPER(TRIM(Datos!G359&amp;""))="NO"),IF(ISNUMBER(Datos!G359),AND(OR(G$1005="",Datos!G359&gt;=G$1005),OR(G$1006="",Datos!G359&lt;=G$1006)),FALSE),TRUE))))</f>
        <v>0.0</v>
      </c>
      <c r="H359">
        <f>IF(Datos!H359="",0,IF(AND(H$1008&lt;&gt;"",Datos!H359=H$1008),0,IF(H$1004=0,0,1-CHOOSE(H$1004,IF(ISNUMBER(Datos!H359),AND(OR(H$1005="",Datos!H359&gt;=H$1005),OR(H$1006="",Datos!H359&lt;=H$1006)),FALSE),IF(ISNUMBER(Datos!H359),AND(Datos!H359=INT(Datos!H359),AND(OR(H$1005="",Datos!H359&gt;=H$1005),OR(H$1006="",Datos!H359&lt;=H$1006))),FALSE),OR(ISNUMBER(FIND(";"&amp;UPPER(TRIM(Datos!H359&amp;""))&amp;"=",H$1007)),ISNUMBER(FIND(";"&amp;UPPER(TRIM(Datos!H359&amp;""))&amp;";",H$1007))),OR(UPPER(TRIM(Datos!H359&amp;""))="SÍ",UPPER(TRIM(Datos!H359&amp;""))="SI",UPPER(TRIM(Datos!H359&amp;""))="NO"),IF(ISNUMBER(Datos!H359),AND(OR(H$1005="",Datos!H359&gt;=H$1005),OR(H$1006="",Datos!H359&lt;=H$1006)),FALSE),TRUE))))</f>
        <v>0.0</v>
      </c>
      <c r="I359">
        <f>IF(Datos!I359="",0,IF(AND(I$1008&lt;&gt;"",Datos!I359=I$1008),0,IF(I$1004=0,0,1-CHOOSE(I$1004,IF(ISNUMBER(Datos!I359),AND(OR(I$1005="",Datos!I359&gt;=I$1005),OR(I$1006="",Datos!I359&lt;=I$1006)),FALSE),IF(ISNUMBER(Datos!I359),AND(Datos!I359=INT(Datos!I359),AND(OR(I$1005="",Datos!I359&gt;=I$1005),OR(I$1006="",Datos!I359&lt;=I$1006))),FALSE),OR(ISNUMBER(FIND(";"&amp;UPPER(TRIM(Datos!I359&amp;""))&amp;"=",I$1007)),ISNUMBER(FIND(";"&amp;UPPER(TRIM(Datos!I359&amp;""))&amp;";",I$1007))),OR(UPPER(TRIM(Datos!I359&amp;""))="SÍ",UPPER(TRIM(Datos!I359&amp;""))="SI",UPPER(TRIM(Datos!I359&amp;""))="NO"),IF(ISNUMBER(Datos!I359),AND(OR(I$1005="",Datos!I359&gt;=I$1005),OR(I$1006="",Datos!I359&lt;=I$1006)),FALSE),TRUE))))</f>
        <v>0.0</v>
      </c>
      <c r="J359">
        <f>IF(Datos!J359="",0,IF(AND(J$1008&lt;&gt;"",Datos!J359=J$1008),0,IF(J$1004=0,0,1-CHOOSE(J$1004,IF(ISNUMBER(Datos!J359),AND(OR(J$1005="",Datos!J359&gt;=J$1005),OR(J$1006="",Datos!J359&lt;=J$1006)),FALSE),IF(ISNUMBER(Datos!J359),AND(Datos!J359=INT(Datos!J359),AND(OR(J$1005="",Datos!J359&gt;=J$1005),OR(J$1006="",Datos!J359&lt;=J$1006))),FALSE),OR(ISNUMBER(FIND(";"&amp;UPPER(TRIM(Datos!J359&amp;""))&amp;"=",J$1007)),ISNUMBER(FIND(";"&amp;UPPER(TRIM(Datos!J359&amp;""))&amp;";",J$1007))),OR(UPPER(TRIM(Datos!J359&amp;""))="SÍ",UPPER(TRIM(Datos!J359&amp;""))="SI",UPPER(TRIM(Datos!J359&amp;""))="NO"),IF(ISNUMBER(Datos!J359),AND(OR(J$1005="",Datos!J359&gt;=J$1005),OR(J$1006="",Datos!J359&lt;=J$1006)),FALSE),TRUE))))</f>
        <v>0.0</v>
      </c>
      <c r="K359">
        <f>IF(Datos!K359="",0,IF(AND(K$1008&lt;&gt;"",Datos!K359=K$1008),0,IF(K$1004=0,0,1-CHOOSE(K$1004,IF(ISNUMBER(Datos!K359),AND(OR(K$1005="",Datos!K359&gt;=K$1005),OR(K$1006="",Datos!K359&lt;=K$1006)),FALSE),IF(ISNUMBER(Datos!K359),AND(Datos!K359=INT(Datos!K359),AND(OR(K$1005="",Datos!K359&gt;=K$1005),OR(K$1006="",Datos!K359&lt;=K$1006))),FALSE),OR(ISNUMBER(FIND(";"&amp;UPPER(TRIM(Datos!K359&amp;""))&amp;"=",K$1007)),ISNUMBER(FIND(";"&amp;UPPER(TRIM(Datos!K359&amp;""))&amp;";",K$1007))),OR(UPPER(TRIM(Datos!K359&amp;""))="SÍ",UPPER(TRIM(Datos!K359&amp;""))="SI",UPPER(TRIM(Datos!K359&amp;""))="NO"),IF(ISNUMBER(Datos!K359),AND(OR(K$1005="",Datos!K359&gt;=K$1005),OR(K$1006="",Datos!K359&lt;=K$1006)),FALSE),TRUE))))</f>
        <v>0.0</v>
      </c>
      <c r="L359">
        <f>IF(Datos!L359="",0,IF(AND(L$1008&lt;&gt;"",Datos!L359=L$1008),0,IF(L$1004=0,0,1-CHOOSE(L$1004,IF(ISNUMBER(Datos!L359),AND(OR(L$1005="",Datos!L359&gt;=L$1005),OR(L$1006="",Datos!L359&lt;=L$1006)),FALSE),IF(ISNUMBER(Datos!L359),AND(Datos!L359=INT(Datos!L359),AND(OR(L$1005="",Datos!L359&gt;=L$1005),OR(L$1006="",Datos!L359&lt;=L$1006))),FALSE),OR(ISNUMBER(FIND(";"&amp;UPPER(TRIM(Datos!L359&amp;""))&amp;"=",L$1007)),ISNUMBER(FIND(";"&amp;UPPER(TRIM(Datos!L359&amp;""))&amp;";",L$1007))),OR(UPPER(TRIM(Datos!L359&amp;""))="SÍ",UPPER(TRIM(Datos!L359&amp;""))="SI",UPPER(TRIM(Datos!L359&amp;""))="NO"),IF(ISNUMBER(Datos!L359),AND(OR(L$1005="",Datos!L359&gt;=L$1005),OR(L$1006="",Datos!L359&lt;=L$1006)),FALSE),TRUE))))</f>
        <v>0.0</v>
      </c>
      <c r="M359">
        <f>IF(Datos!M359="",0,IF(AND(M$1008&lt;&gt;"",Datos!M359=M$1008),0,IF(M$1004=0,0,1-CHOOSE(M$1004,IF(ISNUMBER(Datos!M359),AND(OR(M$1005="",Datos!M359&gt;=M$1005),OR(M$1006="",Datos!M359&lt;=M$1006)),FALSE),IF(ISNUMBER(Datos!M359),AND(Datos!M359=INT(Datos!M359),AND(OR(M$1005="",Datos!M359&gt;=M$1005),OR(M$1006="",Datos!M359&lt;=M$1006))),FALSE),OR(ISNUMBER(FIND(";"&amp;UPPER(TRIM(Datos!M359&amp;""))&amp;"=",M$1007)),ISNUMBER(FIND(";"&amp;UPPER(TRIM(Datos!M359&amp;""))&amp;";",M$1007))),OR(UPPER(TRIM(Datos!M359&amp;""))="SÍ",UPPER(TRIM(Datos!M359&amp;""))="SI",UPPER(TRIM(Datos!M359&amp;""))="NO"),IF(ISNUMBER(Datos!M359),AND(OR(M$1005="",Datos!M359&gt;=M$1005),OR(M$1006="",Datos!M359&lt;=M$1006)),FALSE),TRUE))))</f>
        <v>0.0</v>
      </c>
      <c r="N359">
        <f>IF(Datos!N359="",0,IF(AND(N$1008&lt;&gt;"",Datos!N359=N$1008),0,IF(N$1004=0,0,1-CHOOSE(N$1004,IF(ISNUMBER(Datos!N359),AND(OR(N$1005="",Datos!N359&gt;=N$1005),OR(N$1006="",Datos!N359&lt;=N$1006)),FALSE),IF(ISNUMBER(Datos!N359),AND(Datos!N359=INT(Datos!N359),AND(OR(N$1005="",Datos!N359&gt;=N$1005),OR(N$1006="",Datos!N359&lt;=N$1006))),FALSE),OR(ISNUMBER(FIND(";"&amp;UPPER(TRIM(Datos!N359&amp;""))&amp;"=",N$1007)),ISNUMBER(FIND(";"&amp;UPPER(TRIM(Datos!N359&amp;""))&amp;";",N$1007))),OR(UPPER(TRIM(Datos!N359&amp;""))="SÍ",UPPER(TRIM(Datos!N359&amp;""))="SI",UPPER(TRIM(Datos!N359&amp;""))="NO"),IF(ISNUMBER(Datos!N359),AND(OR(N$1005="",Datos!N359&gt;=N$1005),OR(N$1006="",Datos!N359&lt;=N$1006)),FALSE),TRUE))))</f>
        <v>0.0</v>
      </c>
      <c r="O359">
        <f>IF(Datos!O359="",0,IF(AND(O$1008&lt;&gt;"",Datos!O359=O$1008),0,IF(O$1004=0,0,1-CHOOSE(O$1004,IF(ISNUMBER(Datos!O359),AND(OR(O$1005="",Datos!O359&gt;=O$1005),OR(O$1006="",Datos!O359&lt;=O$1006)),FALSE),IF(ISNUMBER(Datos!O359),AND(Datos!O359=INT(Datos!O359),AND(OR(O$1005="",Datos!O359&gt;=O$1005),OR(O$1006="",Datos!O359&lt;=O$1006))),FALSE),OR(ISNUMBER(FIND(";"&amp;UPPER(TRIM(Datos!O359&amp;""))&amp;"=",O$1007)),ISNUMBER(FIND(";"&amp;UPPER(TRIM(Datos!O359&amp;""))&amp;";",O$1007))),OR(UPPER(TRIM(Datos!O359&amp;""))="SÍ",UPPER(TRIM(Datos!O359&amp;""))="SI",UPPER(TRIM(Datos!O359&amp;""))="NO"),IF(ISNUMBER(Datos!O359),AND(OR(O$1005="",Datos!O359&gt;=O$1005),OR(O$1006="",Datos!O359&lt;=O$1006)),FALSE),TRUE))))</f>
        <v>0.0</v>
      </c>
      <c r="P359">
        <f>IF(Datos!P359="",0,IF(AND(P$1008&lt;&gt;"",Datos!P359=P$1008),0,IF(P$1004=0,0,1-CHOOSE(P$1004,IF(ISNUMBER(Datos!P359),AND(OR(P$1005="",Datos!P359&gt;=P$1005),OR(P$1006="",Datos!P359&lt;=P$1006)),FALSE),IF(ISNUMBER(Datos!P359),AND(Datos!P359=INT(Datos!P359),AND(OR(P$1005="",Datos!P359&gt;=P$1005),OR(P$1006="",Datos!P359&lt;=P$1006))),FALSE),OR(ISNUMBER(FIND(";"&amp;UPPER(TRIM(Datos!P359&amp;""))&amp;"=",P$1007)),ISNUMBER(FIND(";"&amp;UPPER(TRIM(Datos!P359&amp;""))&amp;";",P$1007))),OR(UPPER(TRIM(Datos!P359&amp;""))="SÍ",UPPER(TRIM(Datos!P359&amp;""))="SI",UPPER(TRIM(Datos!P359&amp;""))="NO"),IF(ISNUMBER(Datos!P359),AND(OR(P$1005="",Datos!P359&gt;=P$1005),OR(P$1006="",Datos!P359&lt;=P$1006)),FALSE),TRUE))))</f>
        <v>0.0</v>
      </c>
      <c r="Q359">
        <f>IF(Datos!Q359="",0,IF(AND(Q$1008&lt;&gt;"",Datos!Q359=Q$1008),0,IF(Q$1004=0,0,1-CHOOSE(Q$1004,IF(ISNUMBER(Datos!Q359),AND(OR(Q$1005="",Datos!Q359&gt;=Q$1005),OR(Q$1006="",Datos!Q359&lt;=Q$1006)),FALSE),IF(ISNUMBER(Datos!Q359),AND(Datos!Q359=INT(Datos!Q359),AND(OR(Q$1005="",Datos!Q359&gt;=Q$1005),OR(Q$1006="",Datos!Q359&lt;=Q$1006))),FALSE),OR(ISNUMBER(FIND(";"&amp;UPPER(TRIM(Datos!Q359&amp;""))&amp;"=",Q$1007)),ISNUMBER(FIND(";"&amp;UPPER(TRIM(Datos!Q359&amp;""))&amp;";",Q$1007))),OR(UPPER(TRIM(Datos!Q359&amp;""))="SÍ",UPPER(TRIM(Datos!Q359&amp;""))="SI",UPPER(TRIM(Datos!Q359&amp;""))="NO"),IF(ISNUMBER(Datos!Q359),AND(OR(Q$1005="",Datos!Q359&gt;=Q$1005),OR(Q$1006="",Datos!Q359&lt;=Q$1006)),FALSE),TRUE))))</f>
        <v>0.0</v>
      </c>
      <c r="R359">
        <f>IF(Datos!R359="",0,IF(AND(R$1008&lt;&gt;"",Datos!R359=R$1008),0,IF(R$1004=0,0,1-CHOOSE(R$1004,IF(ISNUMBER(Datos!R359),AND(OR(R$1005="",Datos!R359&gt;=R$1005),OR(R$1006="",Datos!R359&lt;=R$1006)),FALSE),IF(ISNUMBER(Datos!R359),AND(Datos!R359=INT(Datos!R359),AND(OR(R$1005="",Datos!R359&gt;=R$1005),OR(R$1006="",Datos!R359&lt;=R$1006))),FALSE),OR(ISNUMBER(FIND(";"&amp;UPPER(TRIM(Datos!R359&amp;""))&amp;"=",R$1007)),ISNUMBER(FIND(";"&amp;UPPER(TRIM(Datos!R359&amp;""))&amp;";",R$1007))),OR(UPPER(TRIM(Datos!R359&amp;""))="SÍ",UPPER(TRIM(Datos!R359&amp;""))="SI",UPPER(TRIM(Datos!R359&amp;""))="NO"),IF(ISNUMBER(Datos!R359),AND(OR(R$1005="",Datos!R359&gt;=R$1005),OR(R$1006="",Datos!R359&lt;=R$1006)),FALSE),TRUE))))</f>
        <v>0.0</v>
      </c>
      <c r="S359">
        <f>IF(Datos!S359="",0,IF(AND(S$1008&lt;&gt;"",Datos!S359=S$1008),0,IF(S$1004=0,0,1-CHOOSE(S$1004,IF(ISNUMBER(Datos!S359),AND(OR(S$1005="",Datos!S359&gt;=S$1005),OR(S$1006="",Datos!S359&lt;=S$1006)),FALSE),IF(ISNUMBER(Datos!S359),AND(Datos!S359=INT(Datos!S359),AND(OR(S$1005="",Datos!S359&gt;=S$1005),OR(S$1006="",Datos!S359&lt;=S$1006))),FALSE),OR(ISNUMBER(FIND(";"&amp;UPPER(TRIM(Datos!S359&amp;""))&amp;"=",S$1007)),ISNUMBER(FIND(";"&amp;UPPER(TRIM(Datos!S359&amp;""))&amp;";",S$1007))),OR(UPPER(TRIM(Datos!S359&amp;""))="SÍ",UPPER(TRIM(Datos!S359&amp;""))="SI",UPPER(TRIM(Datos!S359&amp;""))="NO"),IF(ISNUMBER(Datos!S359),AND(OR(S$1005="",Datos!S359&gt;=S$1005),OR(S$1006="",Datos!S359&lt;=S$1006)),FALSE),TRUE))))</f>
        <v>0.0</v>
      </c>
      <c r="T359">
        <f>IF(Datos!T359="",0,IF(AND(T$1008&lt;&gt;"",Datos!T359=T$1008),0,IF(T$1004=0,0,1-CHOOSE(T$1004,IF(ISNUMBER(Datos!T359),AND(OR(T$1005="",Datos!T359&gt;=T$1005),OR(T$1006="",Datos!T359&lt;=T$1006)),FALSE),IF(ISNUMBER(Datos!T359),AND(Datos!T359=INT(Datos!T359),AND(OR(T$1005="",Datos!T359&gt;=T$1005),OR(T$1006="",Datos!T359&lt;=T$1006))),FALSE),OR(ISNUMBER(FIND(";"&amp;UPPER(TRIM(Datos!T359&amp;""))&amp;"=",T$1007)),ISNUMBER(FIND(";"&amp;UPPER(TRIM(Datos!T359&amp;""))&amp;";",T$1007))),OR(UPPER(TRIM(Datos!T359&amp;""))="SÍ",UPPER(TRIM(Datos!T359&amp;""))="SI",UPPER(TRIM(Datos!T359&amp;""))="NO"),IF(ISNUMBER(Datos!T359),AND(OR(T$1005="",Datos!T359&gt;=T$1005),OR(T$1006="",Datos!T359&lt;=T$1006)),FALSE),TRUE))))</f>
        <v>0.0</v>
      </c>
      <c r="U359">
        <f>IF(Datos!U359="",0,IF(AND(U$1008&lt;&gt;"",Datos!U359=U$1008),0,IF(U$1004=0,0,1-CHOOSE(U$1004,IF(ISNUMBER(Datos!U359),AND(OR(U$1005="",Datos!U359&gt;=U$1005),OR(U$1006="",Datos!U359&lt;=U$1006)),FALSE),IF(ISNUMBER(Datos!U359),AND(Datos!U359=INT(Datos!U359),AND(OR(U$1005="",Datos!U359&gt;=U$1005),OR(U$1006="",Datos!U359&lt;=U$1006))),FALSE),OR(ISNUMBER(FIND(";"&amp;UPPER(TRIM(Datos!U359&amp;""))&amp;"=",U$1007)),ISNUMBER(FIND(";"&amp;UPPER(TRIM(Datos!U359&amp;""))&amp;";",U$1007))),OR(UPPER(TRIM(Datos!U359&amp;""))="SÍ",UPPER(TRIM(Datos!U359&amp;""))="SI",UPPER(TRIM(Datos!U359&amp;""))="NO"),IF(ISNUMBER(Datos!U359),AND(OR(U$1005="",Datos!U359&gt;=U$1005),OR(U$1006="",Datos!U359&lt;=U$1006)),FALSE),TRUE))))</f>
        <v>0.0</v>
      </c>
      <c r="V359">
        <f>IF(Datos!V359="",0,IF(AND(V$1008&lt;&gt;"",Datos!V359=V$1008),0,IF(V$1004=0,0,1-CHOOSE(V$1004,IF(ISNUMBER(Datos!V359),AND(OR(V$1005="",Datos!V359&gt;=V$1005),OR(V$1006="",Datos!V359&lt;=V$1006)),FALSE),IF(ISNUMBER(Datos!V359),AND(Datos!V359=INT(Datos!V359),AND(OR(V$1005="",Datos!V359&gt;=V$1005),OR(V$1006="",Datos!V359&lt;=V$1006))),FALSE),OR(ISNUMBER(FIND(";"&amp;UPPER(TRIM(Datos!V359&amp;""))&amp;"=",V$1007)),ISNUMBER(FIND(";"&amp;UPPER(TRIM(Datos!V359&amp;""))&amp;";",V$1007))),OR(UPPER(TRIM(Datos!V359&amp;""))="SÍ",UPPER(TRIM(Datos!V359&amp;""))="SI",UPPER(TRIM(Datos!V359&amp;""))="NO"),IF(ISNUMBER(Datos!V359),AND(OR(V$1005="",Datos!V359&gt;=V$1005),OR(V$1006="",Datos!V359&lt;=V$1006)),FALSE),TRUE))))</f>
        <v>0.0</v>
      </c>
      <c r="W359">
        <f>IF(Datos!W359="",0,IF(AND(W$1008&lt;&gt;"",Datos!W359=W$1008),0,IF(W$1004=0,0,1-CHOOSE(W$1004,IF(ISNUMBER(Datos!W359),AND(OR(W$1005="",Datos!W359&gt;=W$1005),OR(W$1006="",Datos!W359&lt;=W$1006)),FALSE),IF(ISNUMBER(Datos!W359),AND(Datos!W359=INT(Datos!W359),AND(OR(W$1005="",Datos!W359&gt;=W$1005),OR(W$1006="",Datos!W359&lt;=W$1006))),FALSE),OR(ISNUMBER(FIND(";"&amp;UPPER(TRIM(Datos!W359&amp;""))&amp;"=",W$1007)),ISNUMBER(FIND(";"&amp;UPPER(TRIM(Datos!W359&amp;""))&amp;";",W$1007))),OR(UPPER(TRIM(Datos!W359&amp;""))="SÍ",UPPER(TRIM(Datos!W359&amp;""))="SI",UPPER(TRIM(Datos!W359&amp;""))="NO"),IF(ISNUMBER(Datos!W359),AND(OR(W$1005="",Datos!W359&gt;=W$1005),OR(W$1006="",Datos!W359&lt;=W$1006)),FALSE),TRUE))))</f>
        <v>0.0</v>
      </c>
      <c r="X359">
        <f>IF(Datos!X359="",0,IF(AND(X$1008&lt;&gt;"",Datos!X359=X$1008),0,IF(X$1004=0,0,1-CHOOSE(X$1004,IF(ISNUMBER(Datos!X359),AND(OR(X$1005="",Datos!X359&gt;=X$1005),OR(X$1006="",Datos!X359&lt;=X$1006)),FALSE),IF(ISNUMBER(Datos!X359),AND(Datos!X359=INT(Datos!X359),AND(OR(X$1005="",Datos!X359&gt;=X$1005),OR(X$1006="",Datos!X359&lt;=X$1006))),FALSE),OR(ISNUMBER(FIND(";"&amp;UPPER(TRIM(Datos!X359&amp;""))&amp;"=",X$1007)),ISNUMBER(FIND(";"&amp;UPPER(TRIM(Datos!X359&amp;""))&amp;";",X$1007))),OR(UPPER(TRIM(Datos!X359&amp;""))="SÍ",UPPER(TRIM(Datos!X359&amp;""))="SI",UPPER(TRIM(Datos!X359&amp;""))="NO"),IF(ISNUMBER(Datos!X359),AND(OR(X$1005="",Datos!X359&gt;=X$1005),OR(X$1006="",Datos!X359&lt;=X$1006)),FALSE),TRUE))))</f>
        <v>0.0</v>
      </c>
      <c r="Y359">
        <f>IF(Datos!Y359="",0,IF(AND(Y$1008&lt;&gt;"",Datos!Y359=Y$1008),0,IF(Y$1004=0,0,1-CHOOSE(Y$1004,IF(ISNUMBER(Datos!Y359),AND(OR(Y$1005="",Datos!Y359&gt;=Y$1005),OR(Y$1006="",Datos!Y359&lt;=Y$1006)),FALSE),IF(ISNUMBER(Datos!Y359),AND(Datos!Y359=INT(Datos!Y359),AND(OR(Y$1005="",Datos!Y359&gt;=Y$1005),OR(Y$1006="",Datos!Y359&lt;=Y$1006))),FALSE),OR(ISNUMBER(FIND(";"&amp;UPPER(TRIM(Datos!Y359&amp;""))&amp;"=",Y$1007)),ISNUMBER(FIND(";"&amp;UPPER(TRIM(Datos!Y359&amp;""))&amp;";",Y$1007))),OR(UPPER(TRIM(Datos!Y359&amp;""))="SÍ",UPPER(TRIM(Datos!Y359&amp;""))="SI",UPPER(TRIM(Datos!Y359&amp;""))="NO"),IF(ISNUMBER(Datos!Y359),AND(OR(Y$1005="",Datos!Y359&gt;=Y$1005),OR(Y$1006="",Datos!Y359&lt;=Y$1006)),FALSE),TRUE))))</f>
        <v>0.0</v>
      </c>
      <c r="Z359">
        <f>IF(Datos!Z359="",0,IF(AND(Z$1008&lt;&gt;"",Datos!Z359=Z$1008),0,IF(Z$1004=0,0,1-CHOOSE(Z$1004,IF(ISNUMBER(Datos!Z359),AND(OR(Z$1005="",Datos!Z359&gt;=Z$1005),OR(Z$1006="",Datos!Z359&lt;=Z$1006)),FALSE),IF(ISNUMBER(Datos!Z359),AND(Datos!Z359=INT(Datos!Z359),AND(OR(Z$1005="",Datos!Z359&gt;=Z$1005),OR(Z$1006="",Datos!Z359&lt;=Z$1006))),FALSE),OR(ISNUMBER(FIND(";"&amp;UPPER(TRIM(Datos!Z359&amp;""))&amp;"=",Z$1007)),ISNUMBER(FIND(";"&amp;UPPER(TRIM(Datos!Z359&amp;""))&amp;";",Z$1007))),OR(UPPER(TRIM(Datos!Z359&amp;""))="SÍ",UPPER(TRIM(Datos!Z359&amp;""))="SI",UPPER(TRIM(Datos!Z359&amp;""))="NO"),IF(ISNUMBER(Datos!Z359),AND(OR(Z$1005="",Datos!Z359&gt;=Z$1005),OR(Z$1006="",Datos!Z359&lt;=Z$1006)),FALSE),TRUE))))</f>
        <v>0.0</v>
      </c>
      <c r="AA359">
        <f>IF(Datos!AA359="",0,IF(AND(AA$1008&lt;&gt;"",Datos!AA359=AA$1008),0,IF(AA$1004=0,0,1-CHOOSE(AA$1004,IF(ISNUMBER(Datos!AA359),AND(OR(AA$1005="",Datos!AA359&gt;=AA$1005),OR(AA$1006="",Datos!AA359&lt;=AA$1006)),FALSE),IF(ISNUMBER(Datos!AA359),AND(Datos!AA359=INT(Datos!AA359),AND(OR(AA$1005="",Datos!AA359&gt;=AA$1005),OR(AA$1006="",Datos!AA359&lt;=AA$1006))),FALSE),OR(ISNUMBER(FIND(";"&amp;UPPER(TRIM(Datos!AA359&amp;""))&amp;"=",AA$1007)),ISNUMBER(FIND(";"&amp;UPPER(TRIM(Datos!AA359&amp;""))&amp;";",AA$1007))),OR(UPPER(TRIM(Datos!AA359&amp;""))="SÍ",UPPER(TRIM(Datos!AA359&amp;""))="SI",UPPER(TRIM(Datos!AA359&amp;""))="NO"),IF(ISNUMBER(Datos!AA359),AND(OR(AA$1005="",Datos!AA359&gt;=AA$1005),OR(AA$1006="",Datos!AA359&lt;=AA$1006)),FALSE),TRUE))))</f>
        <v>0.0</v>
      </c>
      <c r="AB359">
        <f>IF(Datos!AB359="",0,IF(AND(AB$1008&lt;&gt;"",Datos!AB359=AB$1008),0,IF(AB$1004=0,0,1-CHOOSE(AB$1004,IF(ISNUMBER(Datos!AB359),AND(OR(AB$1005="",Datos!AB359&gt;=AB$1005),OR(AB$1006="",Datos!AB359&lt;=AB$1006)),FALSE),IF(ISNUMBER(Datos!AB359),AND(Datos!AB359=INT(Datos!AB359),AND(OR(AB$1005="",Datos!AB359&gt;=AB$1005),OR(AB$1006="",Datos!AB359&lt;=AB$1006))),FALSE),OR(ISNUMBER(FIND(";"&amp;UPPER(TRIM(Datos!AB359&amp;""))&amp;"=",AB$1007)),ISNUMBER(FIND(";"&amp;UPPER(TRIM(Datos!AB359&amp;""))&amp;";",AB$1007))),OR(UPPER(TRIM(Datos!AB359&amp;""))="SÍ",UPPER(TRIM(Datos!AB359&amp;""))="SI",UPPER(TRIM(Datos!AB359&amp;""))="NO"),IF(ISNUMBER(Datos!AB359),AND(OR(AB$1005="",Datos!AB359&gt;=AB$1005),OR(AB$1006="",Datos!AB359&lt;=AB$1006)),FALSE),TRUE))))</f>
        <v>0.0</v>
      </c>
      <c r="AC359">
        <f>IF(Datos!AC359="",0,IF(AND(AC$1008&lt;&gt;"",Datos!AC359=AC$1008),0,IF(AC$1004=0,0,1-CHOOSE(AC$1004,IF(ISNUMBER(Datos!AC359),AND(OR(AC$1005="",Datos!AC359&gt;=AC$1005),OR(AC$1006="",Datos!AC359&lt;=AC$1006)),FALSE),IF(ISNUMBER(Datos!AC359),AND(Datos!AC359=INT(Datos!AC359),AND(OR(AC$1005="",Datos!AC359&gt;=AC$1005),OR(AC$1006="",Datos!AC359&lt;=AC$1006))),FALSE),OR(ISNUMBER(FIND(";"&amp;UPPER(TRIM(Datos!AC359&amp;""))&amp;"=",AC$1007)),ISNUMBER(FIND(";"&amp;UPPER(TRIM(Datos!AC359&amp;""))&amp;";",AC$1007))),OR(UPPER(TRIM(Datos!AC359&amp;""))="SÍ",UPPER(TRIM(Datos!AC359&amp;""))="SI",UPPER(TRIM(Datos!AC359&amp;""))="NO"),IF(ISNUMBER(Datos!AC359),AND(OR(AC$1005="",Datos!AC359&gt;=AC$1005),OR(AC$1006="",Datos!AC359&lt;=AC$1006)),FALSE),TRUE))))</f>
        <v>0.0</v>
      </c>
      <c r="AD359">
        <f>IF(Datos!AD359="",0,IF(AND(AD$1008&lt;&gt;"",Datos!AD359=AD$1008),0,IF(AD$1004=0,0,1-CHOOSE(AD$1004,IF(ISNUMBER(Datos!AD359),AND(OR(AD$1005="",Datos!AD359&gt;=AD$1005),OR(AD$1006="",Datos!AD359&lt;=AD$1006)),FALSE),IF(ISNUMBER(Datos!AD359),AND(Datos!AD359=INT(Datos!AD359),AND(OR(AD$1005="",Datos!AD359&gt;=AD$1005),OR(AD$1006="",Datos!AD359&lt;=AD$1006))),FALSE),OR(ISNUMBER(FIND(";"&amp;UPPER(TRIM(Datos!AD359&amp;""))&amp;"=",AD$1007)),ISNUMBER(FIND(";"&amp;UPPER(TRIM(Datos!AD359&amp;""))&amp;";",AD$1007))),OR(UPPER(TRIM(Datos!AD359&amp;""))="SÍ",UPPER(TRIM(Datos!AD359&amp;""))="SI",UPPER(TRIM(Datos!AD359&amp;""))="NO"),IF(ISNUMBER(Datos!AD359),AND(OR(AD$1005="",Datos!AD359&gt;=AD$1005),OR(AD$1006="",Datos!AD359&lt;=AD$1006)),FALSE),TRUE))))</f>
        <v>0.0</v>
      </c>
      <c r="AE359">
        <f>IF(Datos!AE359="",0,IF(AND(AE$1008&lt;&gt;"",Datos!AE359=AE$1008),0,IF(AE$1004=0,0,1-CHOOSE(AE$1004,IF(ISNUMBER(Datos!AE359),AND(OR(AE$1005="",Datos!AE359&gt;=AE$1005),OR(AE$1006="",Datos!AE359&lt;=AE$1006)),FALSE),IF(ISNUMBER(Datos!AE359),AND(Datos!AE359=INT(Datos!AE359),AND(OR(AE$1005="",Datos!AE359&gt;=AE$1005),OR(AE$1006="",Datos!AE359&lt;=AE$1006))),FALSE),OR(ISNUMBER(FIND(";"&amp;UPPER(TRIM(Datos!AE359&amp;""))&amp;"=",AE$1007)),ISNUMBER(FIND(";"&amp;UPPER(TRIM(Datos!AE359&amp;""))&amp;";",AE$1007))),OR(UPPER(TRIM(Datos!AE359&amp;""))="SÍ",UPPER(TRIM(Datos!AE359&amp;""))="SI",UPPER(TRIM(Datos!AE359&amp;""))="NO"),IF(ISNUMBER(Datos!AE359),AND(OR(AE$1005="",Datos!AE359&gt;=AE$1005),OR(AE$1006="",Datos!AE359&lt;=AE$1006)),FALSE),TRUE))))</f>
        <v>0.0</v>
      </c>
    </row>
    <row r="360" spans="2:31">
      <c r="B360">
        <f>IF(Datos!B360="",0,IF(AND(B$1008&lt;&gt;"",Datos!B360=B$1008),0,IF(B$1004=0,0,1-CHOOSE(B$1004,IF(ISNUMBER(Datos!B360),AND(OR(B$1005="",Datos!B360&gt;=B$1005),OR(B$1006="",Datos!B360&lt;=B$1006)),FALSE),IF(ISNUMBER(Datos!B360),AND(Datos!B360=INT(Datos!B360),AND(OR(B$1005="",Datos!B360&gt;=B$1005),OR(B$1006="",Datos!B360&lt;=B$1006))),FALSE),OR(ISNUMBER(FIND(";"&amp;UPPER(TRIM(Datos!B360&amp;""))&amp;"=",B$1007)),ISNUMBER(FIND(";"&amp;UPPER(TRIM(Datos!B360&amp;""))&amp;";",B$1007))),OR(UPPER(TRIM(Datos!B360&amp;""))="SÍ",UPPER(TRIM(Datos!B360&amp;""))="SI",UPPER(TRIM(Datos!B360&amp;""))="NO"),IF(ISNUMBER(Datos!B360),AND(OR(B$1005="",Datos!B360&gt;=B$1005),OR(B$1006="",Datos!B360&lt;=B$1006)),FALSE),TRUE))))</f>
        <v>0.0</v>
      </c>
      <c r="C360">
        <f>IF(Datos!C360="",0,IF(AND(C$1008&lt;&gt;"",Datos!C360=C$1008),0,IF(C$1004=0,0,1-CHOOSE(C$1004,IF(ISNUMBER(Datos!C360),AND(OR(C$1005="",Datos!C360&gt;=C$1005),OR(C$1006="",Datos!C360&lt;=C$1006)),FALSE),IF(ISNUMBER(Datos!C360),AND(Datos!C360=INT(Datos!C360),AND(OR(C$1005="",Datos!C360&gt;=C$1005),OR(C$1006="",Datos!C360&lt;=C$1006))),FALSE),OR(ISNUMBER(FIND(";"&amp;UPPER(TRIM(Datos!C360&amp;""))&amp;"=",C$1007)),ISNUMBER(FIND(";"&amp;UPPER(TRIM(Datos!C360&amp;""))&amp;";",C$1007))),OR(UPPER(TRIM(Datos!C360&amp;""))="SÍ",UPPER(TRIM(Datos!C360&amp;""))="SI",UPPER(TRIM(Datos!C360&amp;""))="NO"),IF(ISNUMBER(Datos!C360),AND(OR(C$1005="",Datos!C360&gt;=C$1005),OR(C$1006="",Datos!C360&lt;=C$1006)),FALSE),TRUE))))</f>
        <v>0.0</v>
      </c>
      <c r="D360">
        <f>IF(Datos!D360="",0,IF(AND(D$1008&lt;&gt;"",Datos!D360=D$1008),0,IF(D$1004=0,0,1-CHOOSE(D$1004,IF(ISNUMBER(Datos!D360),AND(OR(D$1005="",Datos!D360&gt;=D$1005),OR(D$1006="",Datos!D360&lt;=D$1006)),FALSE),IF(ISNUMBER(Datos!D360),AND(Datos!D360=INT(Datos!D360),AND(OR(D$1005="",Datos!D360&gt;=D$1005),OR(D$1006="",Datos!D360&lt;=D$1006))),FALSE),OR(ISNUMBER(FIND(";"&amp;UPPER(TRIM(Datos!D360&amp;""))&amp;"=",D$1007)),ISNUMBER(FIND(";"&amp;UPPER(TRIM(Datos!D360&amp;""))&amp;";",D$1007))),OR(UPPER(TRIM(Datos!D360&amp;""))="SÍ",UPPER(TRIM(Datos!D360&amp;""))="SI",UPPER(TRIM(Datos!D360&amp;""))="NO"),IF(ISNUMBER(Datos!D360),AND(OR(D$1005="",Datos!D360&gt;=D$1005),OR(D$1006="",Datos!D360&lt;=D$1006)),FALSE),TRUE))))</f>
        <v>0.0</v>
      </c>
      <c r="E360">
        <f>IF(Datos!E360="",0,IF(AND(E$1008&lt;&gt;"",Datos!E360=E$1008),0,IF(E$1004=0,0,1-CHOOSE(E$1004,IF(ISNUMBER(Datos!E360),AND(OR(E$1005="",Datos!E360&gt;=E$1005),OR(E$1006="",Datos!E360&lt;=E$1006)),FALSE),IF(ISNUMBER(Datos!E360),AND(Datos!E360=INT(Datos!E360),AND(OR(E$1005="",Datos!E360&gt;=E$1005),OR(E$1006="",Datos!E360&lt;=E$1006))),FALSE),OR(ISNUMBER(FIND(";"&amp;UPPER(TRIM(Datos!E360&amp;""))&amp;"=",E$1007)),ISNUMBER(FIND(";"&amp;UPPER(TRIM(Datos!E360&amp;""))&amp;";",E$1007))),OR(UPPER(TRIM(Datos!E360&amp;""))="SÍ",UPPER(TRIM(Datos!E360&amp;""))="SI",UPPER(TRIM(Datos!E360&amp;""))="NO"),IF(ISNUMBER(Datos!E360),AND(OR(E$1005="",Datos!E360&gt;=E$1005),OR(E$1006="",Datos!E360&lt;=E$1006)),FALSE),TRUE))))</f>
        <v>0.0</v>
      </c>
      <c r="F360">
        <f>IF(Datos!F360="",0,IF(AND(F$1008&lt;&gt;"",Datos!F360=F$1008),0,IF(F$1004=0,0,1-CHOOSE(F$1004,IF(ISNUMBER(Datos!F360),AND(OR(F$1005="",Datos!F360&gt;=F$1005),OR(F$1006="",Datos!F360&lt;=F$1006)),FALSE),IF(ISNUMBER(Datos!F360),AND(Datos!F360=INT(Datos!F360),AND(OR(F$1005="",Datos!F360&gt;=F$1005),OR(F$1006="",Datos!F360&lt;=F$1006))),FALSE),OR(ISNUMBER(FIND(";"&amp;UPPER(TRIM(Datos!F360&amp;""))&amp;"=",F$1007)),ISNUMBER(FIND(";"&amp;UPPER(TRIM(Datos!F360&amp;""))&amp;";",F$1007))),OR(UPPER(TRIM(Datos!F360&amp;""))="SÍ",UPPER(TRIM(Datos!F360&amp;""))="SI",UPPER(TRIM(Datos!F360&amp;""))="NO"),IF(ISNUMBER(Datos!F360),AND(OR(F$1005="",Datos!F360&gt;=F$1005),OR(F$1006="",Datos!F360&lt;=F$1006)),FALSE),TRUE))))</f>
        <v>0.0</v>
      </c>
      <c r="G360">
        <f>IF(Datos!G360="",0,IF(AND(G$1008&lt;&gt;"",Datos!G360=G$1008),0,IF(G$1004=0,0,1-CHOOSE(G$1004,IF(ISNUMBER(Datos!G360),AND(OR(G$1005="",Datos!G360&gt;=G$1005),OR(G$1006="",Datos!G360&lt;=G$1006)),FALSE),IF(ISNUMBER(Datos!G360),AND(Datos!G360=INT(Datos!G360),AND(OR(G$1005="",Datos!G360&gt;=G$1005),OR(G$1006="",Datos!G360&lt;=G$1006))),FALSE),OR(ISNUMBER(FIND(";"&amp;UPPER(TRIM(Datos!G360&amp;""))&amp;"=",G$1007)),ISNUMBER(FIND(";"&amp;UPPER(TRIM(Datos!G360&amp;""))&amp;";",G$1007))),OR(UPPER(TRIM(Datos!G360&amp;""))="SÍ",UPPER(TRIM(Datos!G360&amp;""))="SI",UPPER(TRIM(Datos!G360&amp;""))="NO"),IF(ISNUMBER(Datos!G360),AND(OR(G$1005="",Datos!G360&gt;=G$1005),OR(G$1006="",Datos!G360&lt;=G$1006)),FALSE),TRUE))))</f>
        <v>0.0</v>
      </c>
      <c r="H360">
        <f>IF(Datos!H360="",0,IF(AND(H$1008&lt;&gt;"",Datos!H360=H$1008),0,IF(H$1004=0,0,1-CHOOSE(H$1004,IF(ISNUMBER(Datos!H360),AND(OR(H$1005="",Datos!H360&gt;=H$1005),OR(H$1006="",Datos!H360&lt;=H$1006)),FALSE),IF(ISNUMBER(Datos!H360),AND(Datos!H360=INT(Datos!H360),AND(OR(H$1005="",Datos!H360&gt;=H$1005),OR(H$1006="",Datos!H360&lt;=H$1006))),FALSE),OR(ISNUMBER(FIND(";"&amp;UPPER(TRIM(Datos!H360&amp;""))&amp;"=",H$1007)),ISNUMBER(FIND(";"&amp;UPPER(TRIM(Datos!H360&amp;""))&amp;";",H$1007))),OR(UPPER(TRIM(Datos!H360&amp;""))="SÍ",UPPER(TRIM(Datos!H360&amp;""))="SI",UPPER(TRIM(Datos!H360&amp;""))="NO"),IF(ISNUMBER(Datos!H360),AND(OR(H$1005="",Datos!H360&gt;=H$1005),OR(H$1006="",Datos!H360&lt;=H$1006)),FALSE),TRUE))))</f>
        <v>0.0</v>
      </c>
      <c r="I360">
        <f>IF(Datos!I360="",0,IF(AND(I$1008&lt;&gt;"",Datos!I360=I$1008),0,IF(I$1004=0,0,1-CHOOSE(I$1004,IF(ISNUMBER(Datos!I360),AND(OR(I$1005="",Datos!I360&gt;=I$1005),OR(I$1006="",Datos!I360&lt;=I$1006)),FALSE),IF(ISNUMBER(Datos!I360),AND(Datos!I360=INT(Datos!I360),AND(OR(I$1005="",Datos!I360&gt;=I$1005),OR(I$1006="",Datos!I360&lt;=I$1006))),FALSE),OR(ISNUMBER(FIND(";"&amp;UPPER(TRIM(Datos!I360&amp;""))&amp;"=",I$1007)),ISNUMBER(FIND(";"&amp;UPPER(TRIM(Datos!I360&amp;""))&amp;";",I$1007))),OR(UPPER(TRIM(Datos!I360&amp;""))="SÍ",UPPER(TRIM(Datos!I360&amp;""))="SI",UPPER(TRIM(Datos!I360&amp;""))="NO"),IF(ISNUMBER(Datos!I360),AND(OR(I$1005="",Datos!I360&gt;=I$1005),OR(I$1006="",Datos!I360&lt;=I$1006)),FALSE),TRUE))))</f>
        <v>0.0</v>
      </c>
      <c r="J360">
        <f>IF(Datos!J360="",0,IF(AND(J$1008&lt;&gt;"",Datos!J360=J$1008),0,IF(J$1004=0,0,1-CHOOSE(J$1004,IF(ISNUMBER(Datos!J360),AND(OR(J$1005="",Datos!J360&gt;=J$1005),OR(J$1006="",Datos!J360&lt;=J$1006)),FALSE),IF(ISNUMBER(Datos!J360),AND(Datos!J360=INT(Datos!J360),AND(OR(J$1005="",Datos!J360&gt;=J$1005),OR(J$1006="",Datos!J360&lt;=J$1006))),FALSE),OR(ISNUMBER(FIND(";"&amp;UPPER(TRIM(Datos!J360&amp;""))&amp;"=",J$1007)),ISNUMBER(FIND(";"&amp;UPPER(TRIM(Datos!J360&amp;""))&amp;";",J$1007))),OR(UPPER(TRIM(Datos!J360&amp;""))="SÍ",UPPER(TRIM(Datos!J360&amp;""))="SI",UPPER(TRIM(Datos!J360&amp;""))="NO"),IF(ISNUMBER(Datos!J360),AND(OR(J$1005="",Datos!J360&gt;=J$1005),OR(J$1006="",Datos!J360&lt;=J$1006)),FALSE),TRUE))))</f>
        <v>0.0</v>
      </c>
      <c r="K360">
        <f>IF(Datos!K360="",0,IF(AND(K$1008&lt;&gt;"",Datos!K360=K$1008),0,IF(K$1004=0,0,1-CHOOSE(K$1004,IF(ISNUMBER(Datos!K360),AND(OR(K$1005="",Datos!K360&gt;=K$1005),OR(K$1006="",Datos!K360&lt;=K$1006)),FALSE),IF(ISNUMBER(Datos!K360),AND(Datos!K360=INT(Datos!K360),AND(OR(K$1005="",Datos!K360&gt;=K$1005),OR(K$1006="",Datos!K360&lt;=K$1006))),FALSE),OR(ISNUMBER(FIND(";"&amp;UPPER(TRIM(Datos!K360&amp;""))&amp;"=",K$1007)),ISNUMBER(FIND(";"&amp;UPPER(TRIM(Datos!K360&amp;""))&amp;";",K$1007))),OR(UPPER(TRIM(Datos!K360&amp;""))="SÍ",UPPER(TRIM(Datos!K360&amp;""))="SI",UPPER(TRIM(Datos!K360&amp;""))="NO"),IF(ISNUMBER(Datos!K360),AND(OR(K$1005="",Datos!K360&gt;=K$1005),OR(K$1006="",Datos!K360&lt;=K$1006)),FALSE),TRUE))))</f>
        <v>0.0</v>
      </c>
      <c r="L360">
        <f>IF(Datos!L360="",0,IF(AND(L$1008&lt;&gt;"",Datos!L360=L$1008),0,IF(L$1004=0,0,1-CHOOSE(L$1004,IF(ISNUMBER(Datos!L360),AND(OR(L$1005="",Datos!L360&gt;=L$1005),OR(L$1006="",Datos!L360&lt;=L$1006)),FALSE),IF(ISNUMBER(Datos!L360),AND(Datos!L360=INT(Datos!L360),AND(OR(L$1005="",Datos!L360&gt;=L$1005),OR(L$1006="",Datos!L360&lt;=L$1006))),FALSE),OR(ISNUMBER(FIND(";"&amp;UPPER(TRIM(Datos!L360&amp;""))&amp;"=",L$1007)),ISNUMBER(FIND(";"&amp;UPPER(TRIM(Datos!L360&amp;""))&amp;";",L$1007))),OR(UPPER(TRIM(Datos!L360&amp;""))="SÍ",UPPER(TRIM(Datos!L360&amp;""))="SI",UPPER(TRIM(Datos!L360&amp;""))="NO"),IF(ISNUMBER(Datos!L360),AND(OR(L$1005="",Datos!L360&gt;=L$1005),OR(L$1006="",Datos!L360&lt;=L$1006)),FALSE),TRUE))))</f>
        <v>0.0</v>
      </c>
      <c r="M360">
        <f>IF(Datos!M360="",0,IF(AND(M$1008&lt;&gt;"",Datos!M360=M$1008),0,IF(M$1004=0,0,1-CHOOSE(M$1004,IF(ISNUMBER(Datos!M360),AND(OR(M$1005="",Datos!M360&gt;=M$1005),OR(M$1006="",Datos!M360&lt;=M$1006)),FALSE),IF(ISNUMBER(Datos!M360),AND(Datos!M360=INT(Datos!M360),AND(OR(M$1005="",Datos!M360&gt;=M$1005),OR(M$1006="",Datos!M360&lt;=M$1006))),FALSE),OR(ISNUMBER(FIND(";"&amp;UPPER(TRIM(Datos!M360&amp;""))&amp;"=",M$1007)),ISNUMBER(FIND(";"&amp;UPPER(TRIM(Datos!M360&amp;""))&amp;";",M$1007))),OR(UPPER(TRIM(Datos!M360&amp;""))="SÍ",UPPER(TRIM(Datos!M360&amp;""))="SI",UPPER(TRIM(Datos!M360&amp;""))="NO"),IF(ISNUMBER(Datos!M360),AND(OR(M$1005="",Datos!M360&gt;=M$1005),OR(M$1006="",Datos!M360&lt;=M$1006)),FALSE),TRUE))))</f>
        <v>0.0</v>
      </c>
      <c r="N360">
        <f>IF(Datos!N360="",0,IF(AND(N$1008&lt;&gt;"",Datos!N360=N$1008),0,IF(N$1004=0,0,1-CHOOSE(N$1004,IF(ISNUMBER(Datos!N360),AND(OR(N$1005="",Datos!N360&gt;=N$1005),OR(N$1006="",Datos!N360&lt;=N$1006)),FALSE),IF(ISNUMBER(Datos!N360),AND(Datos!N360=INT(Datos!N360),AND(OR(N$1005="",Datos!N360&gt;=N$1005),OR(N$1006="",Datos!N360&lt;=N$1006))),FALSE),OR(ISNUMBER(FIND(";"&amp;UPPER(TRIM(Datos!N360&amp;""))&amp;"=",N$1007)),ISNUMBER(FIND(";"&amp;UPPER(TRIM(Datos!N360&amp;""))&amp;";",N$1007))),OR(UPPER(TRIM(Datos!N360&amp;""))="SÍ",UPPER(TRIM(Datos!N360&amp;""))="SI",UPPER(TRIM(Datos!N360&amp;""))="NO"),IF(ISNUMBER(Datos!N360),AND(OR(N$1005="",Datos!N360&gt;=N$1005),OR(N$1006="",Datos!N360&lt;=N$1006)),FALSE),TRUE))))</f>
        <v>0.0</v>
      </c>
      <c r="O360">
        <f>IF(Datos!O360="",0,IF(AND(O$1008&lt;&gt;"",Datos!O360=O$1008),0,IF(O$1004=0,0,1-CHOOSE(O$1004,IF(ISNUMBER(Datos!O360),AND(OR(O$1005="",Datos!O360&gt;=O$1005),OR(O$1006="",Datos!O360&lt;=O$1006)),FALSE),IF(ISNUMBER(Datos!O360),AND(Datos!O360=INT(Datos!O360),AND(OR(O$1005="",Datos!O360&gt;=O$1005),OR(O$1006="",Datos!O360&lt;=O$1006))),FALSE),OR(ISNUMBER(FIND(";"&amp;UPPER(TRIM(Datos!O360&amp;""))&amp;"=",O$1007)),ISNUMBER(FIND(";"&amp;UPPER(TRIM(Datos!O360&amp;""))&amp;";",O$1007))),OR(UPPER(TRIM(Datos!O360&amp;""))="SÍ",UPPER(TRIM(Datos!O360&amp;""))="SI",UPPER(TRIM(Datos!O360&amp;""))="NO"),IF(ISNUMBER(Datos!O360),AND(OR(O$1005="",Datos!O360&gt;=O$1005),OR(O$1006="",Datos!O360&lt;=O$1006)),FALSE),TRUE))))</f>
        <v>0.0</v>
      </c>
      <c r="P360">
        <f>IF(Datos!P360="",0,IF(AND(P$1008&lt;&gt;"",Datos!P360=P$1008),0,IF(P$1004=0,0,1-CHOOSE(P$1004,IF(ISNUMBER(Datos!P360),AND(OR(P$1005="",Datos!P360&gt;=P$1005),OR(P$1006="",Datos!P360&lt;=P$1006)),FALSE),IF(ISNUMBER(Datos!P360),AND(Datos!P360=INT(Datos!P360),AND(OR(P$1005="",Datos!P360&gt;=P$1005),OR(P$1006="",Datos!P360&lt;=P$1006))),FALSE),OR(ISNUMBER(FIND(";"&amp;UPPER(TRIM(Datos!P360&amp;""))&amp;"=",P$1007)),ISNUMBER(FIND(";"&amp;UPPER(TRIM(Datos!P360&amp;""))&amp;";",P$1007))),OR(UPPER(TRIM(Datos!P360&amp;""))="SÍ",UPPER(TRIM(Datos!P360&amp;""))="SI",UPPER(TRIM(Datos!P360&amp;""))="NO"),IF(ISNUMBER(Datos!P360),AND(OR(P$1005="",Datos!P360&gt;=P$1005),OR(P$1006="",Datos!P360&lt;=P$1006)),FALSE),TRUE))))</f>
        <v>0.0</v>
      </c>
      <c r="Q360">
        <f>IF(Datos!Q360="",0,IF(AND(Q$1008&lt;&gt;"",Datos!Q360=Q$1008),0,IF(Q$1004=0,0,1-CHOOSE(Q$1004,IF(ISNUMBER(Datos!Q360),AND(OR(Q$1005="",Datos!Q360&gt;=Q$1005),OR(Q$1006="",Datos!Q360&lt;=Q$1006)),FALSE),IF(ISNUMBER(Datos!Q360),AND(Datos!Q360=INT(Datos!Q360),AND(OR(Q$1005="",Datos!Q360&gt;=Q$1005),OR(Q$1006="",Datos!Q360&lt;=Q$1006))),FALSE),OR(ISNUMBER(FIND(";"&amp;UPPER(TRIM(Datos!Q360&amp;""))&amp;"=",Q$1007)),ISNUMBER(FIND(";"&amp;UPPER(TRIM(Datos!Q360&amp;""))&amp;";",Q$1007))),OR(UPPER(TRIM(Datos!Q360&amp;""))="SÍ",UPPER(TRIM(Datos!Q360&amp;""))="SI",UPPER(TRIM(Datos!Q360&amp;""))="NO"),IF(ISNUMBER(Datos!Q360),AND(OR(Q$1005="",Datos!Q360&gt;=Q$1005),OR(Q$1006="",Datos!Q360&lt;=Q$1006)),FALSE),TRUE))))</f>
        <v>0.0</v>
      </c>
      <c r="R360">
        <f>IF(Datos!R360="",0,IF(AND(R$1008&lt;&gt;"",Datos!R360=R$1008),0,IF(R$1004=0,0,1-CHOOSE(R$1004,IF(ISNUMBER(Datos!R360),AND(OR(R$1005="",Datos!R360&gt;=R$1005),OR(R$1006="",Datos!R360&lt;=R$1006)),FALSE),IF(ISNUMBER(Datos!R360),AND(Datos!R360=INT(Datos!R360),AND(OR(R$1005="",Datos!R360&gt;=R$1005),OR(R$1006="",Datos!R360&lt;=R$1006))),FALSE),OR(ISNUMBER(FIND(";"&amp;UPPER(TRIM(Datos!R360&amp;""))&amp;"=",R$1007)),ISNUMBER(FIND(";"&amp;UPPER(TRIM(Datos!R360&amp;""))&amp;";",R$1007))),OR(UPPER(TRIM(Datos!R360&amp;""))="SÍ",UPPER(TRIM(Datos!R360&amp;""))="SI",UPPER(TRIM(Datos!R360&amp;""))="NO"),IF(ISNUMBER(Datos!R360),AND(OR(R$1005="",Datos!R360&gt;=R$1005),OR(R$1006="",Datos!R360&lt;=R$1006)),FALSE),TRUE))))</f>
        <v>0.0</v>
      </c>
      <c r="S360">
        <f>IF(Datos!S360="",0,IF(AND(S$1008&lt;&gt;"",Datos!S360=S$1008),0,IF(S$1004=0,0,1-CHOOSE(S$1004,IF(ISNUMBER(Datos!S360),AND(OR(S$1005="",Datos!S360&gt;=S$1005),OR(S$1006="",Datos!S360&lt;=S$1006)),FALSE),IF(ISNUMBER(Datos!S360),AND(Datos!S360=INT(Datos!S360),AND(OR(S$1005="",Datos!S360&gt;=S$1005),OR(S$1006="",Datos!S360&lt;=S$1006))),FALSE),OR(ISNUMBER(FIND(";"&amp;UPPER(TRIM(Datos!S360&amp;""))&amp;"=",S$1007)),ISNUMBER(FIND(";"&amp;UPPER(TRIM(Datos!S360&amp;""))&amp;";",S$1007))),OR(UPPER(TRIM(Datos!S360&amp;""))="SÍ",UPPER(TRIM(Datos!S360&amp;""))="SI",UPPER(TRIM(Datos!S360&amp;""))="NO"),IF(ISNUMBER(Datos!S360),AND(OR(S$1005="",Datos!S360&gt;=S$1005),OR(S$1006="",Datos!S360&lt;=S$1006)),FALSE),TRUE))))</f>
        <v>0.0</v>
      </c>
      <c r="T360">
        <f>IF(Datos!T360="",0,IF(AND(T$1008&lt;&gt;"",Datos!T360=T$1008),0,IF(T$1004=0,0,1-CHOOSE(T$1004,IF(ISNUMBER(Datos!T360),AND(OR(T$1005="",Datos!T360&gt;=T$1005),OR(T$1006="",Datos!T360&lt;=T$1006)),FALSE),IF(ISNUMBER(Datos!T360),AND(Datos!T360=INT(Datos!T360),AND(OR(T$1005="",Datos!T360&gt;=T$1005),OR(T$1006="",Datos!T360&lt;=T$1006))),FALSE),OR(ISNUMBER(FIND(";"&amp;UPPER(TRIM(Datos!T360&amp;""))&amp;"=",T$1007)),ISNUMBER(FIND(";"&amp;UPPER(TRIM(Datos!T360&amp;""))&amp;";",T$1007))),OR(UPPER(TRIM(Datos!T360&amp;""))="SÍ",UPPER(TRIM(Datos!T360&amp;""))="SI",UPPER(TRIM(Datos!T360&amp;""))="NO"),IF(ISNUMBER(Datos!T360),AND(OR(T$1005="",Datos!T360&gt;=T$1005),OR(T$1006="",Datos!T360&lt;=T$1006)),FALSE),TRUE))))</f>
        <v>0.0</v>
      </c>
      <c r="U360">
        <f>IF(Datos!U360="",0,IF(AND(U$1008&lt;&gt;"",Datos!U360=U$1008),0,IF(U$1004=0,0,1-CHOOSE(U$1004,IF(ISNUMBER(Datos!U360),AND(OR(U$1005="",Datos!U360&gt;=U$1005),OR(U$1006="",Datos!U360&lt;=U$1006)),FALSE),IF(ISNUMBER(Datos!U360),AND(Datos!U360=INT(Datos!U360),AND(OR(U$1005="",Datos!U360&gt;=U$1005),OR(U$1006="",Datos!U360&lt;=U$1006))),FALSE),OR(ISNUMBER(FIND(";"&amp;UPPER(TRIM(Datos!U360&amp;""))&amp;"=",U$1007)),ISNUMBER(FIND(";"&amp;UPPER(TRIM(Datos!U360&amp;""))&amp;";",U$1007))),OR(UPPER(TRIM(Datos!U360&amp;""))="SÍ",UPPER(TRIM(Datos!U360&amp;""))="SI",UPPER(TRIM(Datos!U360&amp;""))="NO"),IF(ISNUMBER(Datos!U360),AND(OR(U$1005="",Datos!U360&gt;=U$1005),OR(U$1006="",Datos!U360&lt;=U$1006)),FALSE),TRUE))))</f>
        <v>0.0</v>
      </c>
      <c r="V360">
        <f>IF(Datos!V360="",0,IF(AND(V$1008&lt;&gt;"",Datos!V360=V$1008),0,IF(V$1004=0,0,1-CHOOSE(V$1004,IF(ISNUMBER(Datos!V360),AND(OR(V$1005="",Datos!V360&gt;=V$1005),OR(V$1006="",Datos!V360&lt;=V$1006)),FALSE),IF(ISNUMBER(Datos!V360),AND(Datos!V360=INT(Datos!V360),AND(OR(V$1005="",Datos!V360&gt;=V$1005),OR(V$1006="",Datos!V360&lt;=V$1006))),FALSE),OR(ISNUMBER(FIND(";"&amp;UPPER(TRIM(Datos!V360&amp;""))&amp;"=",V$1007)),ISNUMBER(FIND(";"&amp;UPPER(TRIM(Datos!V360&amp;""))&amp;";",V$1007))),OR(UPPER(TRIM(Datos!V360&amp;""))="SÍ",UPPER(TRIM(Datos!V360&amp;""))="SI",UPPER(TRIM(Datos!V360&amp;""))="NO"),IF(ISNUMBER(Datos!V360),AND(OR(V$1005="",Datos!V360&gt;=V$1005),OR(V$1006="",Datos!V360&lt;=V$1006)),FALSE),TRUE))))</f>
        <v>0.0</v>
      </c>
      <c r="W360">
        <f>IF(Datos!W360="",0,IF(AND(W$1008&lt;&gt;"",Datos!W360=W$1008),0,IF(W$1004=0,0,1-CHOOSE(W$1004,IF(ISNUMBER(Datos!W360),AND(OR(W$1005="",Datos!W360&gt;=W$1005),OR(W$1006="",Datos!W360&lt;=W$1006)),FALSE),IF(ISNUMBER(Datos!W360),AND(Datos!W360=INT(Datos!W360),AND(OR(W$1005="",Datos!W360&gt;=W$1005),OR(W$1006="",Datos!W360&lt;=W$1006))),FALSE),OR(ISNUMBER(FIND(";"&amp;UPPER(TRIM(Datos!W360&amp;""))&amp;"=",W$1007)),ISNUMBER(FIND(";"&amp;UPPER(TRIM(Datos!W360&amp;""))&amp;";",W$1007))),OR(UPPER(TRIM(Datos!W360&amp;""))="SÍ",UPPER(TRIM(Datos!W360&amp;""))="SI",UPPER(TRIM(Datos!W360&amp;""))="NO"),IF(ISNUMBER(Datos!W360),AND(OR(W$1005="",Datos!W360&gt;=W$1005),OR(W$1006="",Datos!W360&lt;=W$1006)),FALSE),TRUE))))</f>
        <v>0.0</v>
      </c>
      <c r="X360">
        <f>IF(Datos!X360="",0,IF(AND(X$1008&lt;&gt;"",Datos!X360=X$1008),0,IF(X$1004=0,0,1-CHOOSE(X$1004,IF(ISNUMBER(Datos!X360),AND(OR(X$1005="",Datos!X360&gt;=X$1005),OR(X$1006="",Datos!X360&lt;=X$1006)),FALSE),IF(ISNUMBER(Datos!X360),AND(Datos!X360=INT(Datos!X360),AND(OR(X$1005="",Datos!X360&gt;=X$1005),OR(X$1006="",Datos!X360&lt;=X$1006))),FALSE),OR(ISNUMBER(FIND(";"&amp;UPPER(TRIM(Datos!X360&amp;""))&amp;"=",X$1007)),ISNUMBER(FIND(";"&amp;UPPER(TRIM(Datos!X360&amp;""))&amp;";",X$1007))),OR(UPPER(TRIM(Datos!X360&amp;""))="SÍ",UPPER(TRIM(Datos!X360&amp;""))="SI",UPPER(TRIM(Datos!X360&amp;""))="NO"),IF(ISNUMBER(Datos!X360),AND(OR(X$1005="",Datos!X360&gt;=X$1005),OR(X$1006="",Datos!X360&lt;=X$1006)),FALSE),TRUE))))</f>
        <v>0.0</v>
      </c>
      <c r="Y360">
        <f>IF(Datos!Y360="",0,IF(AND(Y$1008&lt;&gt;"",Datos!Y360=Y$1008),0,IF(Y$1004=0,0,1-CHOOSE(Y$1004,IF(ISNUMBER(Datos!Y360),AND(OR(Y$1005="",Datos!Y360&gt;=Y$1005),OR(Y$1006="",Datos!Y360&lt;=Y$1006)),FALSE),IF(ISNUMBER(Datos!Y360),AND(Datos!Y360=INT(Datos!Y360),AND(OR(Y$1005="",Datos!Y360&gt;=Y$1005),OR(Y$1006="",Datos!Y360&lt;=Y$1006))),FALSE),OR(ISNUMBER(FIND(";"&amp;UPPER(TRIM(Datos!Y360&amp;""))&amp;"=",Y$1007)),ISNUMBER(FIND(";"&amp;UPPER(TRIM(Datos!Y360&amp;""))&amp;";",Y$1007))),OR(UPPER(TRIM(Datos!Y360&amp;""))="SÍ",UPPER(TRIM(Datos!Y360&amp;""))="SI",UPPER(TRIM(Datos!Y360&amp;""))="NO"),IF(ISNUMBER(Datos!Y360),AND(OR(Y$1005="",Datos!Y360&gt;=Y$1005),OR(Y$1006="",Datos!Y360&lt;=Y$1006)),FALSE),TRUE))))</f>
        <v>0.0</v>
      </c>
      <c r="Z360">
        <f>IF(Datos!Z360="",0,IF(AND(Z$1008&lt;&gt;"",Datos!Z360=Z$1008),0,IF(Z$1004=0,0,1-CHOOSE(Z$1004,IF(ISNUMBER(Datos!Z360),AND(OR(Z$1005="",Datos!Z360&gt;=Z$1005),OR(Z$1006="",Datos!Z360&lt;=Z$1006)),FALSE),IF(ISNUMBER(Datos!Z360),AND(Datos!Z360=INT(Datos!Z360),AND(OR(Z$1005="",Datos!Z360&gt;=Z$1005),OR(Z$1006="",Datos!Z360&lt;=Z$1006))),FALSE),OR(ISNUMBER(FIND(";"&amp;UPPER(TRIM(Datos!Z360&amp;""))&amp;"=",Z$1007)),ISNUMBER(FIND(";"&amp;UPPER(TRIM(Datos!Z360&amp;""))&amp;";",Z$1007))),OR(UPPER(TRIM(Datos!Z360&amp;""))="SÍ",UPPER(TRIM(Datos!Z360&amp;""))="SI",UPPER(TRIM(Datos!Z360&amp;""))="NO"),IF(ISNUMBER(Datos!Z360),AND(OR(Z$1005="",Datos!Z360&gt;=Z$1005),OR(Z$1006="",Datos!Z360&lt;=Z$1006)),FALSE),TRUE))))</f>
        <v>0.0</v>
      </c>
      <c r="AA360">
        <f>IF(Datos!AA360="",0,IF(AND(AA$1008&lt;&gt;"",Datos!AA360=AA$1008),0,IF(AA$1004=0,0,1-CHOOSE(AA$1004,IF(ISNUMBER(Datos!AA360),AND(OR(AA$1005="",Datos!AA360&gt;=AA$1005),OR(AA$1006="",Datos!AA360&lt;=AA$1006)),FALSE),IF(ISNUMBER(Datos!AA360),AND(Datos!AA360=INT(Datos!AA360),AND(OR(AA$1005="",Datos!AA360&gt;=AA$1005),OR(AA$1006="",Datos!AA360&lt;=AA$1006))),FALSE),OR(ISNUMBER(FIND(";"&amp;UPPER(TRIM(Datos!AA360&amp;""))&amp;"=",AA$1007)),ISNUMBER(FIND(";"&amp;UPPER(TRIM(Datos!AA360&amp;""))&amp;";",AA$1007))),OR(UPPER(TRIM(Datos!AA360&amp;""))="SÍ",UPPER(TRIM(Datos!AA360&amp;""))="SI",UPPER(TRIM(Datos!AA360&amp;""))="NO"),IF(ISNUMBER(Datos!AA360),AND(OR(AA$1005="",Datos!AA360&gt;=AA$1005),OR(AA$1006="",Datos!AA360&lt;=AA$1006)),FALSE),TRUE))))</f>
        <v>0.0</v>
      </c>
      <c r="AB360">
        <f>IF(Datos!AB360="",0,IF(AND(AB$1008&lt;&gt;"",Datos!AB360=AB$1008),0,IF(AB$1004=0,0,1-CHOOSE(AB$1004,IF(ISNUMBER(Datos!AB360),AND(OR(AB$1005="",Datos!AB360&gt;=AB$1005),OR(AB$1006="",Datos!AB360&lt;=AB$1006)),FALSE),IF(ISNUMBER(Datos!AB360),AND(Datos!AB360=INT(Datos!AB360),AND(OR(AB$1005="",Datos!AB360&gt;=AB$1005),OR(AB$1006="",Datos!AB360&lt;=AB$1006))),FALSE),OR(ISNUMBER(FIND(";"&amp;UPPER(TRIM(Datos!AB360&amp;""))&amp;"=",AB$1007)),ISNUMBER(FIND(";"&amp;UPPER(TRIM(Datos!AB360&amp;""))&amp;";",AB$1007))),OR(UPPER(TRIM(Datos!AB360&amp;""))="SÍ",UPPER(TRIM(Datos!AB360&amp;""))="SI",UPPER(TRIM(Datos!AB360&amp;""))="NO"),IF(ISNUMBER(Datos!AB360),AND(OR(AB$1005="",Datos!AB360&gt;=AB$1005),OR(AB$1006="",Datos!AB360&lt;=AB$1006)),FALSE),TRUE))))</f>
        <v>0.0</v>
      </c>
      <c r="AC360">
        <f>IF(Datos!AC360="",0,IF(AND(AC$1008&lt;&gt;"",Datos!AC360=AC$1008),0,IF(AC$1004=0,0,1-CHOOSE(AC$1004,IF(ISNUMBER(Datos!AC360),AND(OR(AC$1005="",Datos!AC360&gt;=AC$1005),OR(AC$1006="",Datos!AC360&lt;=AC$1006)),FALSE),IF(ISNUMBER(Datos!AC360),AND(Datos!AC360=INT(Datos!AC360),AND(OR(AC$1005="",Datos!AC360&gt;=AC$1005),OR(AC$1006="",Datos!AC360&lt;=AC$1006))),FALSE),OR(ISNUMBER(FIND(";"&amp;UPPER(TRIM(Datos!AC360&amp;""))&amp;"=",AC$1007)),ISNUMBER(FIND(";"&amp;UPPER(TRIM(Datos!AC360&amp;""))&amp;";",AC$1007))),OR(UPPER(TRIM(Datos!AC360&amp;""))="SÍ",UPPER(TRIM(Datos!AC360&amp;""))="SI",UPPER(TRIM(Datos!AC360&amp;""))="NO"),IF(ISNUMBER(Datos!AC360),AND(OR(AC$1005="",Datos!AC360&gt;=AC$1005),OR(AC$1006="",Datos!AC360&lt;=AC$1006)),FALSE),TRUE))))</f>
        <v>0.0</v>
      </c>
      <c r="AD360">
        <f>IF(Datos!AD360="",0,IF(AND(AD$1008&lt;&gt;"",Datos!AD360=AD$1008),0,IF(AD$1004=0,0,1-CHOOSE(AD$1004,IF(ISNUMBER(Datos!AD360),AND(OR(AD$1005="",Datos!AD360&gt;=AD$1005),OR(AD$1006="",Datos!AD360&lt;=AD$1006)),FALSE),IF(ISNUMBER(Datos!AD360),AND(Datos!AD360=INT(Datos!AD360),AND(OR(AD$1005="",Datos!AD360&gt;=AD$1005),OR(AD$1006="",Datos!AD360&lt;=AD$1006))),FALSE),OR(ISNUMBER(FIND(";"&amp;UPPER(TRIM(Datos!AD360&amp;""))&amp;"=",AD$1007)),ISNUMBER(FIND(";"&amp;UPPER(TRIM(Datos!AD360&amp;""))&amp;";",AD$1007))),OR(UPPER(TRIM(Datos!AD360&amp;""))="SÍ",UPPER(TRIM(Datos!AD360&amp;""))="SI",UPPER(TRIM(Datos!AD360&amp;""))="NO"),IF(ISNUMBER(Datos!AD360),AND(OR(AD$1005="",Datos!AD360&gt;=AD$1005),OR(AD$1006="",Datos!AD360&lt;=AD$1006)),FALSE),TRUE))))</f>
        <v>0.0</v>
      </c>
      <c r="AE360">
        <f>IF(Datos!AE360="",0,IF(AND(AE$1008&lt;&gt;"",Datos!AE360=AE$1008),0,IF(AE$1004=0,0,1-CHOOSE(AE$1004,IF(ISNUMBER(Datos!AE360),AND(OR(AE$1005="",Datos!AE360&gt;=AE$1005),OR(AE$1006="",Datos!AE360&lt;=AE$1006)),FALSE),IF(ISNUMBER(Datos!AE360),AND(Datos!AE360=INT(Datos!AE360),AND(OR(AE$1005="",Datos!AE360&gt;=AE$1005),OR(AE$1006="",Datos!AE360&lt;=AE$1006))),FALSE),OR(ISNUMBER(FIND(";"&amp;UPPER(TRIM(Datos!AE360&amp;""))&amp;"=",AE$1007)),ISNUMBER(FIND(";"&amp;UPPER(TRIM(Datos!AE360&amp;""))&amp;";",AE$1007))),OR(UPPER(TRIM(Datos!AE360&amp;""))="SÍ",UPPER(TRIM(Datos!AE360&amp;""))="SI",UPPER(TRIM(Datos!AE360&amp;""))="NO"),IF(ISNUMBER(Datos!AE360),AND(OR(AE$1005="",Datos!AE360&gt;=AE$1005),OR(AE$1006="",Datos!AE360&lt;=AE$1006)),FALSE),TRUE))))</f>
        <v>0.0</v>
      </c>
    </row>
    <row r="361" spans="2:31">
      <c r="B361">
        <f>IF(Datos!B361="",0,IF(AND(B$1008&lt;&gt;"",Datos!B361=B$1008),0,IF(B$1004=0,0,1-CHOOSE(B$1004,IF(ISNUMBER(Datos!B361),AND(OR(B$1005="",Datos!B361&gt;=B$1005),OR(B$1006="",Datos!B361&lt;=B$1006)),FALSE),IF(ISNUMBER(Datos!B361),AND(Datos!B361=INT(Datos!B361),AND(OR(B$1005="",Datos!B361&gt;=B$1005),OR(B$1006="",Datos!B361&lt;=B$1006))),FALSE),OR(ISNUMBER(FIND(";"&amp;UPPER(TRIM(Datos!B361&amp;""))&amp;"=",B$1007)),ISNUMBER(FIND(";"&amp;UPPER(TRIM(Datos!B361&amp;""))&amp;";",B$1007))),OR(UPPER(TRIM(Datos!B361&amp;""))="SÍ",UPPER(TRIM(Datos!B361&amp;""))="SI",UPPER(TRIM(Datos!B361&amp;""))="NO"),IF(ISNUMBER(Datos!B361),AND(OR(B$1005="",Datos!B361&gt;=B$1005),OR(B$1006="",Datos!B361&lt;=B$1006)),FALSE),TRUE))))</f>
        <v>0.0</v>
      </c>
      <c r="C361">
        <f>IF(Datos!C361="",0,IF(AND(C$1008&lt;&gt;"",Datos!C361=C$1008),0,IF(C$1004=0,0,1-CHOOSE(C$1004,IF(ISNUMBER(Datos!C361),AND(OR(C$1005="",Datos!C361&gt;=C$1005),OR(C$1006="",Datos!C361&lt;=C$1006)),FALSE),IF(ISNUMBER(Datos!C361),AND(Datos!C361=INT(Datos!C361),AND(OR(C$1005="",Datos!C361&gt;=C$1005),OR(C$1006="",Datos!C361&lt;=C$1006))),FALSE),OR(ISNUMBER(FIND(";"&amp;UPPER(TRIM(Datos!C361&amp;""))&amp;"=",C$1007)),ISNUMBER(FIND(";"&amp;UPPER(TRIM(Datos!C361&amp;""))&amp;";",C$1007))),OR(UPPER(TRIM(Datos!C361&amp;""))="SÍ",UPPER(TRIM(Datos!C361&amp;""))="SI",UPPER(TRIM(Datos!C361&amp;""))="NO"),IF(ISNUMBER(Datos!C361),AND(OR(C$1005="",Datos!C361&gt;=C$1005),OR(C$1006="",Datos!C361&lt;=C$1006)),FALSE),TRUE))))</f>
        <v>0.0</v>
      </c>
      <c r="D361">
        <f>IF(Datos!D361="",0,IF(AND(D$1008&lt;&gt;"",Datos!D361=D$1008),0,IF(D$1004=0,0,1-CHOOSE(D$1004,IF(ISNUMBER(Datos!D361),AND(OR(D$1005="",Datos!D361&gt;=D$1005),OR(D$1006="",Datos!D361&lt;=D$1006)),FALSE),IF(ISNUMBER(Datos!D361),AND(Datos!D361=INT(Datos!D361),AND(OR(D$1005="",Datos!D361&gt;=D$1005),OR(D$1006="",Datos!D361&lt;=D$1006))),FALSE),OR(ISNUMBER(FIND(";"&amp;UPPER(TRIM(Datos!D361&amp;""))&amp;"=",D$1007)),ISNUMBER(FIND(";"&amp;UPPER(TRIM(Datos!D361&amp;""))&amp;";",D$1007))),OR(UPPER(TRIM(Datos!D361&amp;""))="SÍ",UPPER(TRIM(Datos!D361&amp;""))="SI",UPPER(TRIM(Datos!D361&amp;""))="NO"),IF(ISNUMBER(Datos!D361),AND(OR(D$1005="",Datos!D361&gt;=D$1005),OR(D$1006="",Datos!D361&lt;=D$1006)),FALSE),TRUE))))</f>
        <v>0.0</v>
      </c>
      <c r="E361">
        <f>IF(Datos!E361="",0,IF(AND(E$1008&lt;&gt;"",Datos!E361=E$1008),0,IF(E$1004=0,0,1-CHOOSE(E$1004,IF(ISNUMBER(Datos!E361),AND(OR(E$1005="",Datos!E361&gt;=E$1005),OR(E$1006="",Datos!E361&lt;=E$1006)),FALSE),IF(ISNUMBER(Datos!E361),AND(Datos!E361=INT(Datos!E361),AND(OR(E$1005="",Datos!E361&gt;=E$1005),OR(E$1006="",Datos!E361&lt;=E$1006))),FALSE),OR(ISNUMBER(FIND(";"&amp;UPPER(TRIM(Datos!E361&amp;""))&amp;"=",E$1007)),ISNUMBER(FIND(";"&amp;UPPER(TRIM(Datos!E361&amp;""))&amp;";",E$1007))),OR(UPPER(TRIM(Datos!E361&amp;""))="SÍ",UPPER(TRIM(Datos!E361&amp;""))="SI",UPPER(TRIM(Datos!E361&amp;""))="NO"),IF(ISNUMBER(Datos!E361),AND(OR(E$1005="",Datos!E361&gt;=E$1005),OR(E$1006="",Datos!E361&lt;=E$1006)),FALSE),TRUE))))</f>
        <v>0.0</v>
      </c>
      <c r="F361">
        <f>IF(Datos!F361="",0,IF(AND(F$1008&lt;&gt;"",Datos!F361=F$1008),0,IF(F$1004=0,0,1-CHOOSE(F$1004,IF(ISNUMBER(Datos!F361),AND(OR(F$1005="",Datos!F361&gt;=F$1005),OR(F$1006="",Datos!F361&lt;=F$1006)),FALSE),IF(ISNUMBER(Datos!F361),AND(Datos!F361=INT(Datos!F361),AND(OR(F$1005="",Datos!F361&gt;=F$1005),OR(F$1006="",Datos!F361&lt;=F$1006))),FALSE),OR(ISNUMBER(FIND(";"&amp;UPPER(TRIM(Datos!F361&amp;""))&amp;"=",F$1007)),ISNUMBER(FIND(";"&amp;UPPER(TRIM(Datos!F361&amp;""))&amp;";",F$1007))),OR(UPPER(TRIM(Datos!F361&amp;""))="SÍ",UPPER(TRIM(Datos!F361&amp;""))="SI",UPPER(TRIM(Datos!F361&amp;""))="NO"),IF(ISNUMBER(Datos!F361),AND(OR(F$1005="",Datos!F361&gt;=F$1005),OR(F$1006="",Datos!F361&lt;=F$1006)),FALSE),TRUE))))</f>
        <v>0.0</v>
      </c>
      <c r="G361">
        <f>IF(Datos!G361="",0,IF(AND(G$1008&lt;&gt;"",Datos!G361=G$1008),0,IF(G$1004=0,0,1-CHOOSE(G$1004,IF(ISNUMBER(Datos!G361),AND(OR(G$1005="",Datos!G361&gt;=G$1005),OR(G$1006="",Datos!G361&lt;=G$1006)),FALSE),IF(ISNUMBER(Datos!G361),AND(Datos!G361=INT(Datos!G361),AND(OR(G$1005="",Datos!G361&gt;=G$1005),OR(G$1006="",Datos!G361&lt;=G$1006))),FALSE),OR(ISNUMBER(FIND(";"&amp;UPPER(TRIM(Datos!G361&amp;""))&amp;"=",G$1007)),ISNUMBER(FIND(";"&amp;UPPER(TRIM(Datos!G361&amp;""))&amp;";",G$1007))),OR(UPPER(TRIM(Datos!G361&amp;""))="SÍ",UPPER(TRIM(Datos!G361&amp;""))="SI",UPPER(TRIM(Datos!G361&amp;""))="NO"),IF(ISNUMBER(Datos!G361),AND(OR(G$1005="",Datos!G361&gt;=G$1005),OR(G$1006="",Datos!G361&lt;=G$1006)),FALSE),TRUE))))</f>
        <v>0.0</v>
      </c>
      <c r="H361">
        <f>IF(Datos!H361="",0,IF(AND(H$1008&lt;&gt;"",Datos!H361=H$1008),0,IF(H$1004=0,0,1-CHOOSE(H$1004,IF(ISNUMBER(Datos!H361),AND(OR(H$1005="",Datos!H361&gt;=H$1005),OR(H$1006="",Datos!H361&lt;=H$1006)),FALSE),IF(ISNUMBER(Datos!H361),AND(Datos!H361=INT(Datos!H361),AND(OR(H$1005="",Datos!H361&gt;=H$1005),OR(H$1006="",Datos!H361&lt;=H$1006))),FALSE),OR(ISNUMBER(FIND(";"&amp;UPPER(TRIM(Datos!H361&amp;""))&amp;"=",H$1007)),ISNUMBER(FIND(";"&amp;UPPER(TRIM(Datos!H361&amp;""))&amp;";",H$1007))),OR(UPPER(TRIM(Datos!H361&amp;""))="SÍ",UPPER(TRIM(Datos!H361&amp;""))="SI",UPPER(TRIM(Datos!H361&amp;""))="NO"),IF(ISNUMBER(Datos!H361),AND(OR(H$1005="",Datos!H361&gt;=H$1005),OR(H$1006="",Datos!H361&lt;=H$1006)),FALSE),TRUE))))</f>
        <v>0.0</v>
      </c>
      <c r="I361">
        <f>IF(Datos!I361="",0,IF(AND(I$1008&lt;&gt;"",Datos!I361=I$1008),0,IF(I$1004=0,0,1-CHOOSE(I$1004,IF(ISNUMBER(Datos!I361),AND(OR(I$1005="",Datos!I361&gt;=I$1005),OR(I$1006="",Datos!I361&lt;=I$1006)),FALSE),IF(ISNUMBER(Datos!I361),AND(Datos!I361=INT(Datos!I361),AND(OR(I$1005="",Datos!I361&gt;=I$1005),OR(I$1006="",Datos!I361&lt;=I$1006))),FALSE),OR(ISNUMBER(FIND(";"&amp;UPPER(TRIM(Datos!I361&amp;""))&amp;"=",I$1007)),ISNUMBER(FIND(";"&amp;UPPER(TRIM(Datos!I361&amp;""))&amp;";",I$1007))),OR(UPPER(TRIM(Datos!I361&amp;""))="SÍ",UPPER(TRIM(Datos!I361&amp;""))="SI",UPPER(TRIM(Datos!I361&amp;""))="NO"),IF(ISNUMBER(Datos!I361),AND(OR(I$1005="",Datos!I361&gt;=I$1005),OR(I$1006="",Datos!I361&lt;=I$1006)),FALSE),TRUE))))</f>
        <v>0.0</v>
      </c>
      <c r="J361">
        <f>IF(Datos!J361="",0,IF(AND(J$1008&lt;&gt;"",Datos!J361=J$1008),0,IF(J$1004=0,0,1-CHOOSE(J$1004,IF(ISNUMBER(Datos!J361),AND(OR(J$1005="",Datos!J361&gt;=J$1005),OR(J$1006="",Datos!J361&lt;=J$1006)),FALSE),IF(ISNUMBER(Datos!J361),AND(Datos!J361=INT(Datos!J361),AND(OR(J$1005="",Datos!J361&gt;=J$1005),OR(J$1006="",Datos!J361&lt;=J$1006))),FALSE),OR(ISNUMBER(FIND(";"&amp;UPPER(TRIM(Datos!J361&amp;""))&amp;"=",J$1007)),ISNUMBER(FIND(";"&amp;UPPER(TRIM(Datos!J361&amp;""))&amp;";",J$1007))),OR(UPPER(TRIM(Datos!J361&amp;""))="SÍ",UPPER(TRIM(Datos!J361&amp;""))="SI",UPPER(TRIM(Datos!J361&amp;""))="NO"),IF(ISNUMBER(Datos!J361),AND(OR(J$1005="",Datos!J361&gt;=J$1005),OR(J$1006="",Datos!J361&lt;=J$1006)),FALSE),TRUE))))</f>
        <v>0.0</v>
      </c>
      <c r="K361">
        <f>IF(Datos!K361="",0,IF(AND(K$1008&lt;&gt;"",Datos!K361=K$1008),0,IF(K$1004=0,0,1-CHOOSE(K$1004,IF(ISNUMBER(Datos!K361),AND(OR(K$1005="",Datos!K361&gt;=K$1005),OR(K$1006="",Datos!K361&lt;=K$1006)),FALSE),IF(ISNUMBER(Datos!K361),AND(Datos!K361=INT(Datos!K361),AND(OR(K$1005="",Datos!K361&gt;=K$1005),OR(K$1006="",Datos!K361&lt;=K$1006))),FALSE),OR(ISNUMBER(FIND(";"&amp;UPPER(TRIM(Datos!K361&amp;""))&amp;"=",K$1007)),ISNUMBER(FIND(";"&amp;UPPER(TRIM(Datos!K361&amp;""))&amp;";",K$1007))),OR(UPPER(TRIM(Datos!K361&amp;""))="SÍ",UPPER(TRIM(Datos!K361&amp;""))="SI",UPPER(TRIM(Datos!K361&amp;""))="NO"),IF(ISNUMBER(Datos!K361),AND(OR(K$1005="",Datos!K361&gt;=K$1005),OR(K$1006="",Datos!K361&lt;=K$1006)),FALSE),TRUE))))</f>
        <v>0.0</v>
      </c>
      <c r="L361">
        <f>IF(Datos!L361="",0,IF(AND(L$1008&lt;&gt;"",Datos!L361=L$1008),0,IF(L$1004=0,0,1-CHOOSE(L$1004,IF(ISNUMBER(Datos!L361),AND(OR(L$1005="",Datos!L361&gt;=L$1005),OR(L$1006="",Datos!L361&lt;=L$1006)),FALSE),IF(ISNUMBER(Datos!L361),AND(Datos!L361=INT(Datos!L361),AND(OR(L$1005="",Datos!L361&gt;=L$1005),OR(L$1006="",Datos!L361&lt;=L$1006))),FALSE),OR(ISNUMBER(FIND(";"&amp;UPPER(TRIM(Datos!L361&amp;""))&amp;"=",L$1007)),ISNUMBER(FIND(";"&amp;UPPER(TRIM(Datos!L361&amp;""))&amp;";",L$1007))),OR(UPPER(TRIM(Datos!L361&amp;""))="SÍ",UPPER(TRIM(Datos!L361&amp;""))="SI",UPPER(TRIM(Datos!L361&amp;""))="NO"),IF(ISNUMBER(Datos!L361),AND(OR(L$1005="",Datos!L361&gt;=L$1005),OR(L$1006="",Datos!L361&lt;=L$1006)),FALSE),TRUE))))</f>
        <v>0.0</v>
      </c>
      <c r="M361">
        <f>IF(Datos!M361="",0,IF(AND(M$1008&lt;&gt;"",Datos!M361=M$1008),0,IF(M$1004=0,0,1-CHOOSE(M$1004,IF(ISNUMBER(Datos!M361),AND(OR(M$1005="",Datos!M361&gt;=M$1005),OR(M$1006="",Datos!M361&lt;=M$1006)),FALSE),IF(ISNUMBER(Datos!M361),AND(Datos!M361=INT(Datos!M361),AND(OR(M$1005="",Datos!M361&gt;=M$1005),OR(M$1006="",Datos!M361&lt;=M$1006))),FALSE),OR(ISNUMBER(FIND(";"&amp;UPPER(TRIM(Datos!M361&amp;""))&amp;"=",M$1007)),ISNUMBER(FIND(";"&amp;UPPER(TRIM(Datos!M361&amp;""))&amp;";",M$1007))),OR(UPPER(TRIM(Datos!M361&amp;""))="SÍ",UPPER(TRIM(Datos!M361&amp;""))="SI",UPPER(TRIM(Datos!M361&amp;""))="NO"),IF(ISNUMBER(Datos!M361),AND(OR(M$1005="",Datos!M361&gt;=M$1005),OR(M$1006="",Datos!M361&lt;=M$1006)),FALSE),TRUE))))</f>
        <v>0.0</v>
      </c>
      <c r="N361">
        <f>IF(Datos!N361="",0,IF(AND(N$1008&lt;&gt;"",Datos!N361=N$1008),0,IF(N$1004=0,0,1-CHOOSE(N$1004,IF(ISNUMBER(Datos!N361),AND(OR(N$1005="",Datos!N361&gt;=N$1005),OR(N$1006="",Datos!N361&lt;=N$1006)),FALSE),IF(ISNUMBER(Datos!N361),AND(Datos!N361=INT(Datos!N361),AND(OR(N$1005="",Datos!N361&gt;=N$1005),OR(N$1006="",Datos!N361&lt;=N$1006))),FALSE),OR(ISNUMBER(FIND(";"&amp;UPPER(TRIM(Datos!N361&amp;""))&amp;"=",N$1007)),ISNUMBER(FIND(";"&amp;UPPER(TRIM(Datos!N361&amp;""))&amp;";",N$1007))),OR(UPPER(TRIM(Datos!N361&amp;""))="SÍ",UPPER(TRIM(Datos!N361&amp;""))="SI",UPPER(TRIM(Datos!N361&amp;""))="NO"),IF(ISNUMBER(Datos!N361),AND(OR(N$1005="",Datos!N361&gt;=N$1005),OR(N$1006="",Datos!N361&lt;=N$1006)),FALSE),TRUE))))</f>
        <v>0.0</v>
      </c>
      <c r="O361">
        <f>IF(Datos!O361="",0,IF(AND(O$1008&lt;&gt;"",Datos!O361=O$1008),0,IF(O$1004=0,0,1-CHOOSE(O$1004,IF(ISNUMBER(Datos!O361),AND(OR(O$1005="",Datos!O361&gt;=O$1005),OR(O$1006="",Datos!O361&lt;=O$1006)),FALSE),IF(ISNUMBER(Datos!O361),AND(Datos!O361=INT(Datos!O361),AND(OR(O$1005="",Datos!O361&gt;=O$1005),OR(O$1006="",Datos!O361&lt;=O$1006))),FALSE),OR(ISNUMBER(FIND(";"&amp;UPPER(TRIM(Datos!O361&amp;""))&amp;"=",O$1007)),ISNUMBER(FIND(";"&amp;UPPER(TRIM(Datos!O361&amp;""))&amp;";",O$1007))),OR(UPPER(TRIM(Datos!O361&amp;""))="SÍ",UPPER(TRIM(Datos!O361&amp;""))="SI",UPPER(TRIM(Datos!O361&amp;""))="NO"),IF(ISNUMBER(Datos!O361),AND(OR(O$1005="",Datos!O361&gt;=O$1005),OR(O$1006="",Datos!O361&lt;=O$1006)),FALSE),TRUE))))</f>
        <v>0.0</v>
      </c>
      <c r="P361">
        <f>IF(Datos!P361="",0,IF(AND(P$1008&lt;&gt;"",Datos!P361=P$1008),0,IF(P$1004=0,0,1-CHOOSE(P$1004,IF(ISNUMBER(Datos!P361),AND(OR(P$1005="",Datos!P361&gt;=P$1005),OR(P$1006="",Datos!P361&lt;=P$1006)),FALSE),IF(ISNUMBER(Datos!P361),AND(Datos!P361=INT(Datos!P361),AND(OR(P$1005="",Datos!P361&gt;=P$1005),OR(P$1006="",Datos!P361&lt;=P$1006))),FALSE),OR(ISNUMBER(FIND(";"&amp;UPPER(TRIM(Datos!P361&amp;""))&amp;"=",P$1007)),ISNUMBER(FIND(";"&amp;UPPER(TRIM(Datos!P361&amp;""))&amp;";",P$1007))),OR(UPPER(TRIM(Datos!P361&amp;""))="SÍ",UPPER(TRIM(Datos!P361&amp;""))="SI",UPPER(TRIM(Datos!P361&amp;""))="NO"),IF(ISNUMBER(Datos!P361),AND(OR(P$1005="",Datos!P361&gt;=P$1005),OR(P$1006="",Datos!P361&lt;=P$1006)),FALSE),TRUE))))</f>
        <v>0.0</v>
      </c>
      <c r="Q361">
        <f>IF(Datos!Q361="",0,IF(AND(Q$1008&lt;&gt;"",Datos!Q361=Q$1008),0,IF(Q$1004=0,0,1-CHOOSE(Q$1004,IF(ISNUMBER(Datos!Q361),AND(OR(Q$1005="",Datos!Q361&gt;=Q$1005),OR(Q$1006="",Datos!Q361&lt;=Q$1006)),FALSE),IF(ISNUMBER(Datos!Q361),AND(Datos!Q361=INT(Datos!Q361),AND(OR(Q$1005="",Datos!Q361&gt;=Q$1005),OR(Q$1006="",Datos!Q361&lt;=Q$1006))),FALSE),OR(ISNUMBER(FIND(";"&amp;UPPER(TRIM(Datos!Q361&amp;""))&amp;"=",Q$1007)),ISNUMBER(FIND(";"&amp;UPPER(TRIM(Datos!Q361&amp;""))&amp;";",Q$1007))),OR(UPPER(TRIM(Datos!Q361&amp;""))="SÍ",UPPER(TRIM(Datos!Q361&amp;""))="SI",UPPER(TRIM(Datos!Q361&amp;""))="NO"),IF(ISNUMBER(Datos!Q361),AND(OR(Q$1005="",Datos!Q361&gt;=Q$1005),OR(Q$1006="",Datos!Q361&lt;=Q$1006)),FALSE),TRUE))))</f>
        <v>0.0</v>
      </c>
      <c r="R361">
        <f>IF(Datos!R361="",0,IF(AND(R$1008&lt;&gt;"",Datos!R361=R$1008),0,IF(R$1004=0,0,1-CHOOSE(R$1004,IF(ISNUMBER(Datos!R361),AND(OR(R$1005="",Datos!R361&gt;=R$1005),OR(R$1006="",Datos!R361&lt;=R$1006)),FALSE),IF(ISNUMBER(Datos!R361),AND(Datos!R361=INT(Datos!R361),AND(OR(R$1005="",Datos!R361&gt;=R$1005),OR(R$1006="",Datos!R361&lt;=R$1006))),FALSE),OR(ISNUMBER(FIND(";"&amp;UPPER(TRIM(Datos!R361&amp;""))&amp;"=",R$1007)),ISNUMBER(FIND(";"&amp;UPPER(TRIM(Datos!R361&amp;""))&amp;";",R$1007))),OR(UPPER(TRIM(Datos!R361&amp;""))="SÍ",UPPER(TRIM(Datos!R361&amp;""))="SI",UPPER(TRIM(Datos!R361&amp;""))="NO"),IF(ISNUMBER(Datos!R361),AND(OR(R$1005="",Datos!R361&gt;=R$1005),OR(R$1006="",Datos!R361&lt;=R$1006)),FALSE),TRUE))))</f>
        <v>0.0</v>
      </c>
      <c r="S361">
        <f>IF(Datos!S361="",0,IF(AND(S$1008&lt;&gt;"",Datos!S361=S$1008),0,IF(S$1004=0,0,1-CHOOSE(S$1004,IF(ISNUMBER(Datos!S361),AND(OR(S$1005="",Datos!S361&gt;=S$1005),OR(S$1006="",Datos!S361&lt;=S$1006)),FALSE),IF(ISNUMBER(Datos!S361),AND(Datos!S361=INT(Datos!S361),AND(OR(S$1005="",Datos!S361&gt;=S$1005),OR(S$1006="",Datos!S361&lt;=S$1006))),FALSE),OR(ISNUMBER(FIND(";"&amp;UPPER(TRIM(Datos!S361&amp;""))&amp;"=",S$1007)),ISNUMBER(FIND(";"&amp;UPPER(TRIM(Datos!S361&amp;""))&amp;";",S$1007))),OR(UPPER(TRIM(Datos!S361&amp;""))="SÍ",UPPER(TRIM(Datos!S361&amp;""))="SI",UPPER(TRIM(Datos!S361&amp;""))="NO"),IF(ISNUMBER(Datos!S361),AND(OR(S$1005="",Datos!S361&gt;=S$1005),OR(S$1006="",Datos!S361&lt;=S$1006)),FALSE),TRUE))))</f>
        <v>0.0</v>
      </c>
      <c r="T361">
        <f>IF(Datos!T361="",0,IF(AND(T$1008&lt;&gt;"",Datos!T361=T$1008),0,IF(T$1004=0,0,1-CHOOSE(T$1004,IF(ISNUMBER(Datos!T361),AND(OR(T$1005="",Datos!T361&gt;=T$1005),OR(T$1006="",Datos!T361&lt;=T$1006)),FALSE),IF(ISNUMBER(Datos!T361),AND(Datos!T361=INT(Datos!T361),AND(OR(T$1005="",Datos!T361&gt;=T$1005),OR(T$1006="",Datos!T361&lt;=T$1006))),FALSE),OR(ISNUMBER(FIND(";"&amp;UPPER(TRIM(Datos!T361&amp;""))&amp;"=",T$1007)),ISNUMBER(FIND(";"&amp;UPPER(TRIM(Datos!T361&amp;""))&amp;";",T$1007))),OR(UPPER(TRIM(Datos!T361&amp;""))="SÍ",UPPER(TRIM(Datos!T361&amp;""))="SI",UPPER(TRIM(Datos!T361&amp;""))="NO"),IF(ISNUMBER(Datos!T361),AND(OR(T$1005="",Datos!T361&gt;=T$1005),OR(T$1006="",Datos!T361&lt;=T$1006)),FALSE),TRUE))))</f>
        <v>0.0</v>
      </c>
      <c r="U361">
        <f>IF(Datos!U361="",0,IF(AND(U$1008&lt;&gt;"",Datos!U361=U$1008),0,IF(U$1004=0,0,1-CHOOSE(U$1004,IF(ISNUMBER(Datos!U361),AND(OR(U$1005="",Datos!U361&gt;=U$1005),OR(U$1006="",Datos!U361&lt;=U$1006)),FALSE),IF(ISNUMBER(Datos!U361),AND(Datos!U361=INT(Datos!U361),AND(OR(U$1005="",Datos!U361&gt;=U$1005),OR(U$1006="",Datos!U361&lt;=U$1006))),FALSE),OR(ISNUMBER(FIND(";"&amp;UPPER(TRIM(Datos!U361&amp;""))&amp;"=",U$1007)),ISNUMBER(FIND(";"&amp;UPPER(TRIM(Datos!U361&amp;""))&amp;";",U$1007))),OR(UPPER(TRIM(Datos!U361&amp;""))="SÍ",UPPER(TRIM(Datos!U361&amp;""))="SI",UPPER(TRIM(Datos!U361&amp;""))="NO"),IF(ISNUMBER(Datos!U361),AND(OR(U$1005="",Datos!U361&gt;=U$1005),OR(U$1006="",Datos!U361&lt;=U$1006)),FALSE),TRUE))))</f>
        <v>0.0</v>
      </c>
      <c r="V361">
        <f>IF(Datos!V361="",0,IF(AND(V$1008&lt;&gt;"",Datos!V361=V$1008),0,IF(V$1004=0,0,1-CHOOSE(V$1004,IF(ISNUMBER(Datos!V361),AND(OR(V$1005="",Datos!V361&gt;=V$1005),OR(V$1006="",Datos!V361&lt;=V$1006)),FALSE),IF(ISNUMBER(Datos!V361),AND(Datos!V361=INT(Datos!V361),AND(OR(V$1005="",Datos!V361&gt;=V$1005),OR(V$1006="",Datos!V361&lt;=V$1006))),FALSE),OR(ISNUMBER(FIND(";"&amp;UPPER(TRIM(Datos!V361&amp;""))&amp;"=",V$1007)),ISNUMBER(FIND(";"&amp;UPPER(TRIM(Datos!V361&amp;""))&amp;";",V$1007))),OR(UPPER(TRIM(Datos!V361&amp;""))="SÍ",UPPER(TRIM(Datos!V361&amp;""))="SI",UPPER(TRIM(Datos!V361&amp;""))="NO"),IF(ISNUMBER(Datos!V361),AND(OR(V$1005="",Datos!V361&gt;=V$1005),OR(V$1006="",Datos!V361&lt;=V$1006)),FALSE),TRUE))))</f>
        <v>0.0</v>
      </c>
      <c r="W361">
        <f>IF(Datos!W361="",0,IF(AND(W$1008&lt;&gt;"",Datos!W361=W$1008),0,IF(W$1004=0,0,1-CHOOSE(W$1004,IF(ISNUMBER(Datos!W361),AND(OR(W$1005="",Datos!W361&gt;=W$1005),OR(W$1006="",Datos!W361&lt;=W$1006)),FALSE),IF(ISNUMBER(Datos!W361),AND(Datos!W361=INT(Datos!W361),AND(OR(W$1005="",Datos!W361&gt;=W$1005),OR(W$1006="",Datos!W361&lt;=W$1006))),FALSE),OR(ISNUMBER(FIND(";"&amp;UPPER(TRIM(Datos!W361&amp;""))&amp;"=",W$1007)),ISNUMBER(FIND(";"&amp;UPPER(TRIM(Datos!W361&amp;""))&amp;";",W$1007))),OR(UPPER(TRIM(Datos!W361&amp;""))="SÍ",UPPER(TRIM(Datos!W361&amp;""))="SI",UPPER(TRIM(Datos!W361&amp;""))="NO"),IF(ISNUMBER(Datos!W361),AND(OR(W$1005="",Datos!W361&gt;=W$1005),OR(W$1006="",Datos!W361&lt;=W$1006)),FALSE),TRUE))))</f>
        <v>0.0</v>
      </c>
      <c r="X361">
        <f>IF(Datos!X361="",0,IF(AND(X$1008&lt;&gt;"",Datos!X361=X$1008),0,IF(X$1004=0,0,1-CHOOSE(X$1004,IF(ISNUMBER(Datos!X361),AND(OR(X$1005="",Datos!X361&gt;=X$1005),OR(X$1006="",Datos!X361&lt;=X$1006)),FALSE),IF(ISNUMBER(Datos!X361),AND(Datos!X361=INT(Datos!X361),AND(OR(X$1005="",Datos!X361&gt;=X$1005),OR(X$1006="",Datos!X361&lt;=X$1006))),FALSE),OR(ISNUMBER(FIND(";"&amp;UPPER(TRIM(Datos!X361&amp;""))&amp;"=",X$1007)),ISNUMBER(FIND(";"&amp;UPPER(TRIM(Datos!X361&amp;""))&amp;";",X$1007))),OR(UPPER(TRIM(Datos!X361&amp;""))="SÍ",UPPER(TRIM(Datos!X361&amp;""))="SI",UPPER(TRIM(Datos!X361&amp;""))="NO"),IF(ISNUMBER(Datos!X361),AND(OR(X$1005="",Datos!X361&gt;=X$1005),OR(X$1006="",Datos!X361&lt;=X$1006)),FALSE),TRUE))))</f>
        <v>0.0</v>
      </c>
      <c r="Y361">
        <f>IF(Datos!Y361="",0,IF(AND(Y$1008&lt;&gt;"",Datos!Y361=Y$1008),0,IF(Y$1004=0,0,1-CHOOSE(Y$1004,IF(ISNUMBER(Datos!Y361),AND(OR(Y$1005="",Datos!Y361&gt;=Y$1005),OR(Y$1006="",Datos!Y361&lt;=Y$1006)),FALSE),IF(ISNUMBER(Datos!Y361),AND(Datos!Y361=INT(Datos!Y361),AND(OR(Y$1005="",Datos!Y361&gt;=Y$1005),OR(Y$1006="",Datos!Y361&lt;=Y$1006))),FALSE),OR(ISNUMBER(FIND(";"&amp;UPPER(TRIM(Datos!Y361&amp;""))&amp;"=",Y$1007)),ISNUMBER(FIND(";"&amp;UPPER(TRIM(Datos!Y361&amp;""))&amp;";",Y$1007))),OR(UPPER(TRIM(Datos!Y361&amp;""))="SÍ",UPPER(TRIM(Datos!Y361&amp;""))="SI",UPPER(TRIM(Datos!Y361&amp;""))="NO"),IF(ISNUMBER(Datos!Y361),AND(OR(Y$1005="",Datos!Y361&gt;=Y$1005),OR(Y$1006="",Datos!Y361&lt;=Y$1006)),FALSE),TRUE))))</f>
        <v>0.0</v>
      </c>
      <c r="Z361">
        <f>IF(Datos!Z361="",0,IF(AND(Z$1008&lt;&gt;"",Datos!Z361=Z$1008),0,IF(Z$1004=0,0,1-CHOOSE(Z$1004,IF(ISNUMBER(Datos!Z361),AND(OR(Z$1005="",Datos!Z361&gt;=Z$1005),OR(Z$1006="",Datos!Z361&lt;=Z$1006)),FALSE),IF(ISNUMBER(Datos!Z361),AND(Datos!Z361=INT(Datos!Z361),AND(OR(Z$1005="",Datos!Z361&gt;=Z$1005),OR(Z$1006="",Datos!Z361&lt;=Z$1006))),FALSE),OR(ISNUMBER(FIND(";"&amp;UPPER(TRIM(Datos!Z361&amp;""))&amp;"=",Z$1007)),ISNUMBER(FIND(";"&amp;UPPER(TRIM(Datos!Z361&amp;""))&amp;";",Z$1007))),OR(UPPER(TRIM(Datos!Z361&amp;""))="SÍ",UPPER(TRIM(Datos!Z361&amp;""))="SI",UPPER(TRIM(Datos!Z361&amp;""))="NO"),IF(ISNUMBER(Datos!Z361),AND(OR(Z$1005="",Datos!Z361&gt;=Z$1005),OR(Z$1006="",Datos!Z361&lt;=Z$1006)),FALSE),TRUE))))</f>
        <v>0.0</v>
      </c>
      <c r="AA361">
        <f>IF(Datos!AA361="",0,IF(AND(AA$1008&lt;&gt;"",Datos!AA361=AA$1008),0,IF(AA$1004=0,0,1-CHOOSE(AA$1004,IF(ISNUMBER(Datos!AA361),AND(OR(AA$1005="",Datos!AA361&gt;=AA$1005),OR(AA$1006="",Datos!AA361&lt;=AA$1006)),FALSE),IF(ISNUMBER(Datos!AA361),AND(Datos!AA361=INT(Datos!AA361),AND(OR(AA$1005="",Datos!AA361&gt;=AA$1005),OR(AA$1006="",Datos!AA361&lt;=AA$1006))),FALSE),OR(ISNUMBER(FIND(";"&amp;UPPER(TRIM(Datos!AA361&amp;""))&amp;"=",AA$1007)),ISNUMBER(FIND(";"&amp;UPPER(TRIM(Datos!AA361&amp;""))&amp;";",AA$1007))),OR(UPPER(TRIM(Datos!AA361&amp;""))="SÍ",UPPER(TRIM(Datos!AA361&amp;""))="SI",UPPER(TRIM(Datos!AA361&amp;""))="NO"),IF(ISNUMBER(Datos!AA361),AND(OR(AA$1005="",Datos!AA361&gt;=AA$1005),OR(AA$1006="",Datos!AA361&lt;=AA$1006)),FALSE),TRUE))))</f>
        <v>0.0</v>
      </c>
      <c r="AB361">
        <f>IF(Datos!AB361="",0,IF(AND(AB$1008&lt;&gt;"",Datos!AB361=AB$1008),0,IF(AB$1004=0,0,1-CHOOSE(AB$1004,IF(ISNUMBER(Datos!AB361),AND(OR(AB$1005="",Datos!AB361&gt;=AB$1005),OR(AB$1006="",Datos!AB361&lt;=AB$1006)),FALSE),IF(ISNUMBER(Datos!AB361),AND(Datos!AB361=INT(Datos!AB361),AND(OR(AB$1005="",Datos!AB361&gt;=AB$1005),OR(AB$1006="",Datos!AB361&lt;=AB$1006))),FALSE),OR(ISNUMBER(FIND(";"&amp;UPPER(TRIM(Datos!AB361&amp;""))&amp;"=",AB$1007)),ISNUMBER(FIND(";"&amp;UPPER(TRIM(Datos!AB361&amp;""))&amp;";",AB$1007))),OR(UPPER(TRIM(Datos!AB361&amp;""))="SÍ",UPPER(TRIM(Datos!AB361&amp;""))="SI",UPPER(TRIM(Datos!AB361&amp;""))="NO"),IF(ISNUMBER(Datos!AB361),AND(OR(AB$1005="",Datos!AB361&gt;=AB$1005),OR(AB$1006="",Datos!AB361&lt;=AB$1006)),FALSE),TRUE))))</f>
        <v>0.0</v>
      </c>
      <c r="AC361">
        <f>IF(Datos!AC361="",0,IF(AND(AC$1008&lt;&gt;"",Datos!AC361=AC$1008),0,IF(AC$1004=0,0,1-CHOOSE(AC$1004,IF(ISNUMBER(Datos!AC361),AND(OR(AC$1005="",Datos!AC361&gt;=AC$1005),OR(AC$1006="",Datos!AC361&lt;=AC$1006)),FALSE),IF(ISNUMBER(Datos!AC361),AND(Datos!AC361=INT(Datos!AC361),AND(OR(AC$1005="",Datos!AC361&gt;=AC$1005),OR(AC$1006="",Datos!AC361&lt;=AC$1006))),FALSE),OR(ISNUMBER(FIND(";"&amp;UPPER(TRIM(Datos!AC361&amp;""))&amp;"=",AC$1007)),ISNUMBER(FIND(";"&amp;UPPER(TRIM(Datos!AC361&amp;""))&amp;";",AC$1007))),OR(UPPER(TRIM(Datos!AC361&amp;""))="SÍ",UPPER(TRIM(Datos!AC361&amp;""))="SI",UPPER(TRIM(Datos!AC361&amp;""))="NO"),IF(ISNUMBER(Datos!AC361),AND(OR(AC$1005="",Datos!AC361&gt;=AC$1005),OR(AC$1006="",Datos!AC361&lt;=AC$1006)),FALSE),TRUE))))</f>
        <v>0.0</v>
      </c>
      <c r="AD361">
        <f>IF(Datos!AD361="",0,IF(AND(AD$1008&lt;&gt;"",Datos!AD361=AD$1008),0,IF(AD$1004=0,0,1-CHOOSE(AD$1004,IF(ISNUMBER(Datos!AD361),AND(OR(AD$1005="",Datos!AD361&gt;=AD$1005),OR(AD$1006="",Datos!AD361&lt;=AD$1006)),FALSE),IF(ISNUMBER(Datos!AD361),AND(Datos!AD361=INT(Datos!AD361),AND(OR(AD$1005="",Datos!AD361&gt;=AD$1005),OR(AD$1006="",Datos!AD361&lt;=AD$1006))),FALSE),OR(ISNUMBER(FIND(";"&amp;UPPER(TRIM(Datos!AD361&amp;""))&amp;"=",AD$1007)),ISNUMBER(FIND(";"&amp;UPPER(TRIM(Datos!AD361&amp;""))&amp;";",AD$1007))),OR(UPPER(TRIM(Datos!AD361&amp;""))="SÍ",UPPER(TRIM(Datos!AD361&amp;""))="SI",UPPER(TRIM(Datos!AD361&amp;""))="NO"),IF(ISNUMBER(Datos!AD361),AND(OR(AD$1005="",Datos!AD361&gt;=AD$1005),OR(AD$1006="",Datos!AD361&lt;=AD$1006)),FALSE),TRUE))))</f>
        <v>0.0</v>
      </c>
      <c r="AE361">
        <f>IF(Datos!AE361="",0,IF(AND(AE$1008&lt;&gt;"",Datos!AE361=AE$1008),0,IF(AE$1004=0,0,1-CHOOSE(AE$1004,IF(ISNUMBER(Datos!AE361),AND(OR(AE$1005="",Datos!AE361&gt;=AE$1005),OR(AE$1006="",Datos!AE361&lt;=AE$1006)),FALSE),IF(ISNUMBER(Datos!AE361),AND(Datos!AE361=INT(Datos!AE361),AND(OR(AE$1005="",Datos!AE361&gt;=AE$1005),OR(AE$1006="",Datos!AE361&lt;=AE$1006))),FALSE),OR(ISNUMBER(FIND(";"&amp;UPPER(TRIM(Datos!AE361&amp;""))&amp;"=",AE$1007)),ISNUMBER(FIND(";"&amp;UPPER(TRIM(Datos!AE361&amp;""))&amp;";",AE$1007))),OR(UPPER(TRIM(Datos!AE361&amp;""))="SÍ",UPPER(TRIM(Datos!AE361&amp;""))="SI",UPPER(TRIM(Datos!AE361&amp;""))="NO"),IF(ISNUMBER(Datos!AE361),AND(OR(AE$1005="",Datos!AE361&gt;=AE$1005),OR(AE$1006="",Datos!AE361&lt;=AE$1006)),FALSE),TRUE))))</f>
        <v>0.0</v>
      </c>
    </row>
    <row r="362" spans="2:31">
      <c r="B362">
        <f>IF(Datos!B362="",0,IF(AND(B$1008&lt;&gt;"",Datos!B362=B$1008),0,IF(B$1004=0,0,1-CHOOSE(B$1004,IF(ISNUMBER(Datos!B362),AND(OR(B$1005="",Datos!B362&gt;=B$1005),OR(B$1006="",Datos!B362&lt;=B$1006)),FALSE),IF(ISNUMBER(Datos!B362),AND(Datos!B362=INT(Datos!B362),AND(OR(B$1005="",Datos!B362&gt;=B$1005),OR(B$1006="",Datos!B362&lt;=B$1006))),FALSE),OR(ISNUMBER(FIND(";"&amp;UPPER(TRIM(Datos!B362&amp;""))&amp;"=",B$1007)),ISNUMBER(FIND(";"&amp;UPPER(TRIM(Datos!B362&amp;""))&amp;";",B$1007))),OR(UPPER(TRIM(Datos!B362&amp;""))="SÍ",UPPER(TRIM(Datos!B362&amp;""))="SI",UPPER(TRIM(Datos!B362&amp;""))="NO"),IF(ISNUMBER(Datos!B362),AND(OR(B$1005="",Datos!B362&gt;=B$1005),OR(B$1006="",Datos!B362&lt;=B$1006)),FALSE),TRUE))))</f>
        <v>0.0</v>
      </c>
      <c r="C362">
        <f>IF(Datos!C362="",0,IF(AND(C$1008&lt;&gt;"",Datos!C362=C$1008),0,IF(C$1004=0,0,1-CHOOSE(C$1004,IF(ISNUMBER(Datos!C362),AND(OR(C$1005="",Datos!C362&gt;=C$1005),OR(C$1006="",Datos!C362&lt;=C$1006)),FALSE),IF(ISNUMBER(Datos!C362),AND(Datos!C362=INT(Datos!C362),AND(OR(C$1005="",Datos!C362&gt;=C$1005),OR(C$1006="",Datos!C362&lt;=C$1006))),FALSE),OR(ISNUMBER(FIND(";"&amp;UPPER(TRIM(Datos!C362&amp;""))&amp;"=",C$1007)),ISNUMBER(FIND(";"&amp;UPPER(TRIM(Datos!C362&amp;""))&amp;";",C$1007))),OR(UPPER(TRIM(Datos!C362&amp;""))="SÍ",UPPER(TRIM(Datos!C362&amp;""))="SI",UPPER(TRIM(Datos!C362&amp;""))="NO"),IF(ISNUMBER(Datos!C362),AND(OR(C$1005="",Datos!C362&gt;=C$1005),OR(C$1006="",Datos!C362&lt;=C$1006)),FALSE),TRUE))))</f>
        <v>0.0</v>
      </c>
      <c r="D362">
        <f>IF(Datos!D362="",0,IF(AND(D$1008&lt;&gt;"",Datos!D362=D$1008),0,IF(D$1004=0,0,1-CHOOSE(D$1004,IF(ISNUMBER(Datos!D362),AND(OR(D$1005="",Datos!D362&gt;=D$1005),OR(D$1006="",Datos!D362&lt;=D$1006)),FALSE),IF(ISNUMBER(Datos!D362),AND(Datos!D362=INT(Datos!D362),AND(OR(D$1005="",Datos!D362&gt;=D$1005),OR(D$1006="",Datos!D362&lt;=D$1006))),FALSE),OR(ISNUMBER(FIND(";"&amp;UPPER(TRIM(Datos!D362&amp;""))&amp;"=",D$1007)),ISNUMBER(FIND(";"&amp;UPPER(TRIM(Datos!D362&amp;""))&amp;";",D$1007))),OR(UPPER(TRIM(Datos!D362&amp;""))="SÍ",UPPER(TRIM(Datos!D362&amp;""))="SI",UPPER(TRIM(Datos!D362&amp;""))="NO"),IF(ISNUMBER(Datos!D362),AND(OR(D$1005="",Datos!D362&gt;=D$1005),OR(D$1006="",Datos!D362&lt;=D$1006)),FALSE),TRUE))))</f>
        <v>0.0</v>
      </c>
      <c r="E362">
        <f>IF(Datos!E362="",0,IF(AND(E$1008&lt;&gt;"",Datos!E362=E$1008),0,IF(E$1004=0,0,1-CHOOSE(E$1004,IF(ISNUMBER(Datos!E362),AND(OR(E$1005="",Datos!E362&gt;=E$1005),OR(E$1006="",Datos!E362&lt;=E$1006)),FALSE),IF(ISNUMBER(Datos!E362),AND(Datos!E362=INT(Datos!E362),AND(OR(E$1005="",Datos!E362&gt;=E$1005),OR(E$1006="",Datos!E362&lt;=E$1006))),FALSE),OR(ISNUMBER(FIND(";"&amp;UPPER(TRIM(Datos!E362&amp;""))&amp;"=",E$1007)),ISNUMBER(FIND(";"&amp;UPPER(TRIM(Datos!E362&amp;""))&amp;";",E$1007))),OR(UPPER(TRIM(Datos!E362&amp;""))="SÍ",UPPER(TRIM(Datos!E362&amp;""))="SI",UPPER(TRIM(Datos!E362&amp;""))="NO"),IF(ISNUMBER(Datos!E362),AND(OR(E$1005="",Datos!E362&gt;=E$1005),OR(E$1006="",Datos!E362&lt;=E$1006)),FALSE),TRUE))))</f>
        <v>0.0</v>
      </c>
      <c r="F362">
        <f>IF(Datos!F362="",0,IF(AND(F$1008&lt;&gt;"",Datos!F362=F$1008),0,IF(F$1004=0,0,1-CHOOSE(F$1004,IF(ISNUMBER(Datos!F362),AND(OR(F$1005="",Datos!F362&gt;=F$1005),OR(F$1006="",Datos!F362&lt;=F$1006)),FALSE),IF(ISNUMBER(Datos!F362),AND(Datos!F362=INT(Datos!F362),AND(OR(F$1005="",Datos!F362&gt;=F$1005),OR(F$1006="",Datos!F362&lt;=F$1006))),FALSE),OR(ISNUMBER(FIND(";"&amp;UPPER(TRIM(Datos!F362&amp;""))&amp;"=",F$1007)),ISNUMBER(FIND(";"&amp;UPPER(TRIM(Datos!F362&amp;""))&amp;";",F$1007))),OR(UPPER(TRIM(Datos!F362&amp;""))="SÍ",UPPER(TRIM(Datos!F362&amp;""))="SI",UPPER(TRIM(Datos!F362&amp;""))="NO"),IF(ISNUMBER(Datos!F362),AND(OR(F$1005="",Datos!F362&gt;=F$1005),OR(F$1006="",Datos!F362&lt;=F$1006)),FALSE),TRUE))))</f>
        <v>0.0</v>
      </c>
      <c r="G362">
        <f>IF(Datos!G362="",0,IF(AND(G$1008&lt;&gt;"",Datos!G362=G$1008),0,IF(G$1004=0,0,1-CHOOSE(G$1004,IF(ISNUMBER(Datos!G362),AND(OR(G$1005="",Datos!G362&gt;=G$1005),OR(G$1006="",Datos!G362&lt;=G$1006)),FALSE),IF(ISNUMBER(Datos!G362),AND(Datos!G362=INT(Datos!G362),AND(OR(G$1005="",Datos!G362&gt;=G$1005),OR(G$1006="",Datos!G362&lt;=G$1006))),FALSE),OR(ISNUMBER(FIND(";"&amp;UPPER(TRIM(Datos!G362&amp;""))&amp;"=",G$1007)),ISNUMBER(FIND(";"&amp;UPPER(TRIM(Datos!G362&amp;""))&amp;";",G$1007))),OR(UPPER(TRIM(Datos!G362&amp;""))="SÍ",UPPER(TRIM(Datos!G362&amp;""))="SI",UPPER(TRIM(Datos!G362&amp;""))="NO"),IF(ISNUMBER(Datos!G362),AND(OR(G$1005="",Datos!G362&gt;=G$1005),OR(G$1006="",Datos!G362&lt;=G$1006)),FALSE),TRUE))))</f>
        <v>0.0</v>
      </c>
      <c r="H362">
        <f>IF(Datos!H362="",0,IF(AND(H$1008&lt;&gt;"",Datos!H362=H$1008),0,IF(H$1004=0,0,1-CHOOSE(H$1004,IF(ISNUMBER(Datos!H362),AND(OR(H$1005="",Datos!H362&gt;=H$1005),OR(H$1006="",Datos!H362&lt;=H$1006)),FALSE),IF(ISNUMBER(Datos!H362),AND(Datos!H362=INT(Datos!H362),AND(OR(H$1005="",Datos!H362&gt;=H$1005),OR(H$1006="",Datos!H362&lt;=H$1006))),FALSE),OR(ISNUMBER(FIND(";"&amp;UPPER(TRIM(Datos!H362&amp;""))&amp;"=",H$1007)),ISNUMBER(FIND(";"&amp;UPPER(TRIM(Datos!H362&amp;""))&amp;";",H$1007))),OR(UPPER(TRIM(Datos!H362&amp;""))="SÍ",UPPER(TRIM(Datos!H362&amp;""))="SI",UPPER(TRIM(Datos!H362&amp;""))="NO"),IF(ISNUMBER(Datos!H362),AND(OR(H$1005="",Datos!H362&gt;=H$1005),OR(H$1006="",Datos!H362&lt;=H$1006)),FALSE),TRUE))))</f>
        <v>0.0</v>
      </c>
      <c r="I362">
        <f>IF(Datos!I362="",0,IF(AND(I$1008&lt;&gt;"",Datos!I362=I$1008),0,IF(I$1004=0,0,1-CHOOSE(I$1004,IF(ISNUMBER(Datos!I362),AND(OR(I$1005="",Datos!I362&gt;=I$1005),OR(I$1006="",Datos!I362&lt;=I$1006)),FALSE),IF(ISNUMBER(Datos!I362),AND(Datos!I362=INT(Datos!I362),AND(OR(I$1005="",Datos!I362&gt;=I$1005),OR(I$1006="",Datos!I362&lt;=I$1006))),FALSE),OR(ISNUMBER(FIND(";"&amp;UPPER(TRIM(Datos!I362&amp;""))&amp;"=",I$1007)),ISNUMBER(FIND(";"&amp;UPPER(TRIM(Datos!I362&amp;""))&amp;";",I$1007))),OR(UPPER(TRIM(Datos!I362&amp;""))="SÍ",UPPER(TRIM(Datos!I362&amp;""))="SI",UPPER(TRIM(Datos!I362&amp;""))="NO"),IF(ISNUMBER(Datos!I362),AND(OR(I$1005="",Datos!I362&gt;=I$1005),OR(I$1006="",Datos!I362&lt;=I$1006)),FALSE),TRUE))))</f>
        <v>0.0</v>
      </c>
      <c r="J362">
        <f>IF(Datos!J362="",0,IF(AND(J$1008&lt;&gt;"",Datos!J362=J$1008),0,IF(J$1004=0,0,1-CHOOSE(J$1004,IF(ISNUMBER(Datos!J362),AND(OR(J$1005="",Datos!J362&gt;=J$1005),OR(J$1006="",Datos!J362&lt;=J$1006)),FALSE),IF(ISNUMBER(Datos!J362),AND(Datos!J362=INT(Datos!J362),AND(OR(J$1005="",Datos!J362&gt;=J$1005),OR(J$1006="",Datos!J362&lt;=J$1006))),FALSE),OR(ISNUMBER(FIND(";"&amp;UPPER(TRIM(Datos!J362&amp;""))&amp;"=",J$1007)),ISNUMBER(FIND(";"&amp;UPPER(TRIM(Datos!J362&amp;""))&amp;";",J$1007))),OR(UPPER(TRIM(Datos!J362&amp;""))="SÍ",UPPER(TRIM(Datos!J362&amp;""))="SI",UPPER(TRIM(Datos!J362&amp;""))="NO"),IF(ISNUMBER(Datos!J362),AND(OR(J$1005="",Datos!J362&gt;=J$1005),OR(J$1006="",Datos!J362&lt;=J$1006)),FALSE),TRUE))))</f>
        <v>0.0</v>
      </c>
      <c r="K362">
        <f>IF(Datos!K362="",0,IF(AND(K$1008&lt;&gt;"",Datos!K362=K$1008),0,IF(K$1004=0,0,1-CHOOSE(K$1004,IF(ISNUMBER(Datos!K362),AND(OR(K$1005="",Datos!K362&gt;=K$1005),OR(K$1006="",Datos!K362&lt;=K$1006)),FALSE),IF(ISNUMBER(Datos!K362),AND(Datos!K362=INT(Datos!K362),AND(OR(K$1005="",Datos!K362&gt;=K$1005),OR(K$1006="",Datos!K362&lt;=K$1006))),FALSE),OR(ISNUMBER(FIND(";"&amp;UPPER(TRIM(Datos!K362&amp;""))&amp;"=",K$1007)),ISNUMBER(FIND(";"&amp;UPPER(TRIM(Datos!K362&amp;""))&amp;";",K$1007))),OR(UPPER(TRIM(Datos!K362&amp;""))="SÍ",UPPER(TRIM(Datos!K362&amp;""))="SI",UPPER(TRIM(Datos!K362&amp;""))="NO"),IF(ISNUMBER(Datos!K362),AND(OR(K$1005="",Datos!K362&gt;=K$1005),OR(K$1006="",Datos!K362&lt;=K$1006)),FALSE),TRUE))))</f>
        <v>0.0</v>
      </c>
      <c r="L362">
        <f>IF(Datos!L362="",0,IF(AND(L$1008&lt;&gt;"",Datos!L362=L$1008),0,IF(L$1004=0,0,1-CHOOSE(L$1004,IF(ISNUMBER(Datos!L362),AND(OR(L$1005="",Datos!L362&gt;=L$1005),OR(L$1006="",Datos!L362&lt;=L$1006)),FALSE),IF(ISNUMBER(Datos!L362),AND(Datos!L362=INT(Datos!L362),AND(OR(L$1005="",Datos!L362&gt;=L$1005),OR(L$1006="",Datos!L362&lt;=L$1006))),FALSE),OR(ISNUMBER(FIND(";"&amp;UPPER(TRIM(Datos!L362&amp;""))&amp;"=",L$1007)),ISNUMBER(FIND(";"&amp;UPPER(TRIM(Datos!L362&amp;""))&amp;";",L$1007))),OR(UPPER(TRIM(Datos!L362&amp;""))="SÍ",UPPER(TRIM(Datos!L362&amp;""))="SI",UPPER(TRIM(Datos!L362&amp;""))="NO"),IF(ISNUMBER(Datos!L362),AND(OR(L$1005="",Datos!L362&gt;=L$1005),OR(L$1006="",Datos!L362&lt;=L$1006)),FALSE),TRUE))))</f>
        <v>0.0</v>
      </c>
      <c r="M362">
        <f>IF(Datos!M362="",0,IF(AND(M$1008&lt;&gt;"",Datos!M362=M$1008),0,IF(M$1004=0,0,1-CHOOSE(M$1004,IF(ISNUMBER(Datos!M362),AND(OR(M$1005="",Datos!M362&gt;=M$1005),OR(M$1006="",Datos!M362&lt;=M$1006)),FALSE),IF(ISNUMBER(Datos!M362),AND(Datos!M362=INT(Datos!M362),AND(OR(M$1005="",Datos!M362&gt;=M$1005),OR(M$1006="",Datos!M362&lt;=M$1006))),FALSE),OR(ISNUMBER(FIND(";"&amp;UPPER(TRIM(Datos!M362&amp;""))&amp;"=",M$1007)),ISNUMBER(FIND(";"&amp;UPPER(TRIM(Datos!M362&amp;""))&amp;";",M$1007))),OR(UPPER(TRIM(Datos!M362&amp;""))="SÍ",UPPER(TRIM(Datos!M362&amp;""))="SI",UPPER(TRIM(Datos!M362&amp;""))="NO"),IF(ISNUMBER(Datos!M362),AND(OR(M$1005="",Datos!M362&gt;=M$1005),OR(M$1006="",Datos!M362&lt;=M$1006)),FALSE),TRUE))))</f>
        <v>0.0</v>
      </c>
      <c r="N362">
        <f>IF(Datos!N362="",0,IF(AND(N$1008&lt;&gt;"",Datos!N362=N$1008),0,IF(N$1004=0,0,1-CHOOSE(N$1004,IF(ISNUMBER(Datos!N362),AND(OR(N$1005="",Datos!N362&gt;=N$1005),OR(N$1006="",Datos!N362&lt;=N$1006)),FALSE),IF(ISNUMBER(Datos!N362),AND(Datos!N362=INT(Datos!N362),AND(OR(N$1005="",Datos!N362&gt;=N$1005),OR(N$1006="",Datos!N362&lt;=N$1006))),FALSE),OR(ISNUMBER(FIND(";"&amp;UPPER(TRIM(Datos!N362&amp;""))&amp;"=",N$1007)),ISNUMBER(FIND(";"&amp;UPPER(TRIM(Datos!N362&amp;""))&amp;";",N$1007))),OR(UPPER(TRIM(Datos!N362&amp;""))="SÍ",UPPER(TRIM(Datos!N362&amp;""))="SI",UPPER(TRIM(Datos!N362&amp;""))="NO"),IF(ISNUMBER(Datos!N362),AND(OR(N$1005="",Datos!N362&gt;=N$1005),OR(N$1006="",Datos!N362&lt;=N$1006)),FALSE),TRUE))))</f>
        <v>0.0</v>
      </c>
      <c r="O362">
        <f>IF(Datos!O362="",0,IF(AND(O$1008&lt;&gt;"",Datos!O362=O$1008),0,IF(O$1004=0,0,1-CHOOSE(O$1004,IF(ISNUMBER(Datos!O362),AND(OR(O$1005="",Datos!O362&gt;=O$1005),OR(O$1006="",Datos!O362&lt;=O$1006)),FALSE),IF(ISNUMBER(Datos!O362),AND(Datos!O362=INT(Datos!O362),AND(OR(O$1005="",Datos!O362&gt;=O$1005),OR(O$1006="",Datos!O362&lt;=O$1006))),FALSE),OR(ISNUMBER(FIND(";"&amp;UPPER(TRIM(Datos!O362&amp;""))&amp;"=",O$1007)),ISNUMBER(FIND(";"&amp;UPPER(TRIM(Datos!O362&amp;""))&amp;";",O$1007))),OR(UPPER(TRIM(Datos!O362&amp;""))="SÍ",UPPER(TRIM(Datos!O362&amp;""))="SI",UPPER(TRIM(Datos!O362&amp;""))="NO"),IF(ISNUMBER(Datos!O362),AND(OR(O$1005="",Datos!O362&gt;=O$1005),OR(O$1006="",Datos!O362&lt;=O$1006)),FALSE),TRUE))))</f>
        <v>0.0</v>
      </c>
      <c r="P362">
        <f>IF(Datos!P362="",0,IF(AND(P$1008&lt;&gt;"",Datos!P362=P$1008),0,IF(P$1004=0,0,1-CHOOSE(P$1004,IF(ISNUMBER(Datos!P362),AND(OR(P$1005="",Datos!P362&gt;=P$1005),OR(P$1006="",Datos!P362&lt;=P$1006)),FALSE),IF(ISNUMBER(Datos!P362),AND(Datos!P362=INT(Datos!P362),AND(OR(P$1005="",Datos!P362&gt;=P$1005),OR(P$1006="",Datos!P362&lt;=P$1006))),FALSE),OR(ISNUMBER(FIND(";"&amp;UPPER(TRIM(Datos!P362&amp;""))&amp;"=",P$1007)),ISNUMBER(FIND(";"&amp;UPPER(TRIM(Datos!P362&amp;""))&amp;";",P$1007))),OR(UPPER(TRIM(Datos!P362&amp;""))="SÍ",UPPER(TRIM(Datos!P362&amp;""))="SI",UPPER(TRIM(Datos!P362&amp;""))="NO"),IF(ISNUMBER(Datos!P362),AND(OR(P$1005="",Datos!P362&gt;=P$1005),OR(P$1006="",Datos!P362&lt;=P$1006)),FALSE),TRUE))))</f>
        <v>0.0</v>
      </c>
      <c r="Q362">
        <f>IF(Datos!Q362="",0,IF(AND(Q$1008&lt;&gt;"",Datos!Q362=Q$1008),0,IF(Q$1004=0,0,1-CHOOSE(Q$1004,IF(ISNUMBER(Datos!Q362),AND(OR(Q$1005="",Datos!Q362&gt;=Q$1005),OR(Q$1006="",Datos!Q362&lt;=Q$1006)),FALSE),IF(ISNUMBER(Datos!Q362),AND(Datos!Q362=INT(Datos!Q362),AND(OR(Q$1005="",Datos!Q362&gt;=Q$1005),OR(Q$1006="",Datos!Q362&lt;=Q$1006))),FALSE),OR(ISNUMBER(FIND(";"&amp;UPPER(TRIM(Datos!Q362&amp;""))&amp;"=",Q$1007)),ISNUMBER(FIND(";"&amp;UPPER(TRIM(Datos!Q362&amp;""))&amp;";",Q$1007))),OR(UPPER(TRIM(Datos!Q362&amp;""))="SÍ",UPPER(TRIM(Datos!Q362&amp;""))="SI",UPPER(TRIM(Datos!Q362&amp;""))="NO"),IF(ISNUMBER(Datos!Q362),AND(OR(Q$1005="",Datos!Q362&gt;=Q$1005),OR(Q$1006="",Datos!Q362&lt;=Q$1006)),FALSE),TRUE))))</f>
        <v>0.0</v>
      </c>
      <c r="R362">
        <f>IF(Datos!R362="",0,IF(AND(R$1008&lt;&gt;"",Datos!R362=R$1008),0,IF(R$1004=0,0,1-CHOOSE(R$1004,IF(ISNUMBER(Datos!R362),AND(OR(R$1005="",Datos!R362&gt;=R$1005),OR(R$1006="",Datos!R362&lt;=R$1006)),FALSE),IF(ISNUMBER(Datos!R362),AND(Datos!R362=INT(Datos!R362),AND(OR(R$1005="",Datos!R362&gt;=R$1005),OR(R$1006="",Datos!R362&lt;=R$1006))),FALSE),OR(ISNUMBER(FIND(";"&amp;UPPER(TRIM(Datos!R362&amp;""))&amp;"=",R$1007)),ISNUMBER(FIND(";"&amp;UPPER(TRIM(Datos!R362&amp;""))&amp;";",R$1007))),OR(UPPER(TRIM(Datos!R362&amp;""))="SÍ",UPPER(TRIM(Datos!R362&amp;""))="SI",UPPER(TRIM(Datos!R362&amp;""))="NO"),IF(ISNUMBER(Datos!R362),AND(OR(R$1005="",Datos!R362&gt;=R$1005),OR(R$1006="",Datos!R362&lt;=R$1006)),FALSE),TRUE))))</f>
        <v>0.0</v>
      </c>
      <c r="S362">
        <f>IF(Datos!S362="",0,IF(AND(S$1008&lt;&gt;"",Datos!S362=S$1008),0,IF(S$1004=0,0,1-CHOOSE(S$1004,IF(ISNUMBER(Datos!S362),AND(OR(S$1005="",Datos!S362&gt;=S$1005),OR(S$1006="",Datos!S362&lt;=S$1006)),FALSE),IF(ISNUMBER(Datos!S362),AND(Datos!S362=INT(Datos!S362),AND(OR(S$1005="",Datos!S362&gt;=S$1005),OR(S$1006="",Datos!S362&lt;=S$1006))),FALSE),OR(ISNUMBER(FIND(";"&amp;UPPER(TRIM(Datos!S362&amp;""))&amp;"=",S$1007)),ISNUMBER(FIND(";"&amp;UPPER(TRIM(Datos!S362&amp;""))&amp;";",S$1007))),OR(UPPER(TRIM(Datos!S362&amp;""))="SÍ",UPPER(TRIM(Datos!S362&amp;""))="SI",UPPER(TRIM(Datos!S362&amp;""))="NO"),IF(ISNUMBER(Datos!S362),AND(OR(S$1005="",Datos!S362&gt;=S$1005),OR(S$1006="",Datos!S362&lt;=S$1006)),FALSE),TRUE))))</f>
        <v>0.0</v>
      </c>
      <c r="T362">
        <f>IF(Datos!T362="",0,IF(AND(T$1008&lt;&gt;"",Datos!T362=T$1008),0,IF(T$1004=0,0,1-CHOOSE(T$1004,IF(ISNUMBER(Datos!T362),AND(OR(T$1005="",Datos!T362&gt;=T$1005),OR(T$1006="",Datos!T362&lt;=T$1006)),FALSE),IF(ISNUMBER(Datos!T362),AND(Datos!T362=INT(Datos!T362),AND(OR(T$1005="",Datos!T362&gt;=T$1005),OR(T$1006="",Datos!T362&lt;=T$1006))),FALSE),OR(ISNUMBER(FIND(";"&amp;UPPER(TRIM(Datos!T362&amp;""))&amp;"=",T$1007)),ISNUMBER(FIND(";"&amp;UPPER(TRIM(Datos!T362&amp;""))&amp;";",T$1007))),OR(UPPER(TRIM(Datos!T362&amp;""))="SÍ",UPPER(TRIM(Datos!T362&amp;""))="SI",UPPER(TRIM(Datos!T362&amp;""))="NO"),IF(ISNUMBER(Datos!T362),AND(OR(T$1005="",Datos!T362&gt;=T$1005),OR(T$1006="",Datos!T362&lt;=T$1006)),FALSE),TRUE))))</f>
        <v>0.0</v>
      </c>
      <c r="U362">
        <f>IF(Datos!U362="",0,IF(AND(U$1008&lt;&gt;"",Datos!U362=U$1008),0,IF(U$1004=0,0,1-CHOOSE(U$1004,IF(ISNUMBER(Datos!U362),AND(OR(U$1005="",Datos!U362&gt;=U$1005),OR(U$1006="",Datos!U362&lt;=U$1006)),FALSE),IF(ISNUMBER(Datos!U362),AND(Datos!U362=INT(Datos!U362),AND(OR(U$1005="",Datos!U362&gt;=U$1005),OR(U$1006="",Datos!U362&lt;=U$1006))),FALSE),OR(ISNUMBER(FIND(";"&amp;UPPER(TRIM(Datos!U362&amp;""))&amp;"=",U$1007)),ISNUMBER(FIND(";"&amp;UPPER(TRIM(Datos!U362&amp;""))&amp;";",U$1007))),OR(UPPER(TRIM(Datos!U362&amp;""))="SÍ",UPPER(TRIM(Datos!U362&amp;""))="SI",UPPER(TRIM(Datos!U362&amp;""))="NO"),IF(ISNUMBER(Datos!U362),AND(OR(U$1005="",Datos!U362&gt;=U$1005),OR(U$1006="",Datos!U362&lt;=U$1006)),FALSE),TRUE))))</f>
        <v>0.0</v>
      </c>
      <c r="V362">
        <f>IF(Datos!V362="",0,IF(AND(V$1008&lt;&gt;"",Datos!V362=V$1008),0,IF(V$1004=0,0,1-CHOOSE(V$1004,IF(ISNUMBER(Datos!V362),AND(OR(V$1005="",Datos!V362&gt;=V$1005),OR(V$1006="",Datos!V362&lt;=V$1006)),FALSE),IF(ISNUMBER(Datos!V362),AND(Datos!V362=INT(Datos!V362),AND(OR(V$1005="",Datos!V362&gt;=V$1005),OR(V$1006="",Datos!V362&lt;=V$1006))),FALSE),OR(ISNUMBER(FIND(";"&amp;UPPER(TRIM(Datos!V362&amp;""))&amp;"=",V$1007)),ISNUMBER(FIND(";"&amp;UPPER(TRIM(Datos!V362&amp;""))&amp;";",V$1007))),OR(UPPER(TRIM(Datos!V362&amp;""))="SÍ",UPPER(TRIM(Datos!V362&amp;""))="SI",UPPER(TRIM(Datos!V362&amp;""))="NO"),IF(ISNUMBER(Datos!V362),AND(OR(V$1005="",Datos!V362&gt;=V$1005),OR(V$1006="",Datos!V362&lt;=V$1006)),FALSE),TRUE))))</f>
        <v>0.0</v>
      </c>
      <c r="W362">
        <f>IF(Datos!W362="",0,IF(AND(W$1008&lt;&gt;"",Datos!W362=W$1008),0,IF(W$1004=0,0,1-CHOOSE(W$1004,IF(ISNUMBER(Datos!W362),AND(OR(W$1005="",Datos!W362&gt;=W$1005),OR(W$1006="",Datos!W362&lt;=W$1006)),FALSE),IF(ISNUMBER(Datos!W362),AND(Datos!W362=INT(Datos!W362),AND(OR(W$1005="",Datos!W362&gt;=W$1005),OR(W$1006="",Datos!W362&lt;=W$1006))),FALSE),OR(ISNUMBER(FIND(";"&amp;UPPER(TRIM(Datos!W362&amp;""))&amp;"=",W$1007)),ISNUMBER(FIND(";"&amp;UPPER(TRIM(Datos!W362&amp;""))&amp;";",W$1007))),OR(UPPER(TRIM(Datos!W362&amp;""))="SÍ",UPPER(TRIM(Datos!W362&amp;""))="SI",UPPER(TRIM(Datos!W362&amp;""))="NO"),IF(ISNUMBER(Datos!W362),AND(OR(W$1005="",Datos!W362&gt;=W$1005),OR(W$1006="",Datos!W362&lt;=W$1006)),FALSE),TRUE))))</f>
        <v>0.0</v>
      </c>
      <c r="X362">
        <f>IF(Datos!X362="",0,IF(AND(X$1008&lt;&gt;"",Datos!X362=X$1008),0,IF(X$1004=0,0,1-CHOOSE(X$1004,IF(ISNUMBER(Datos!X362),AND(OR(X$1005="",Datos!X362&gt;=X$1005),OR(X$1006="",Datos!X362&lt;=X$1006)),FALSE),IF(ISNUMBER(Datos!X362),AND(Datos!X362=INT(Datos!X362),AND(OR(X$1005="",Datos!X362&gt;=X$1005),OR(X$1006="",Datos!X362&lt;=X$1006))),FALSE),OR(ISNUMBER(FIND(";"&amp;UPPER(TRIM(Datos!X362&amp;""))&amp;"=",X$1007)),ISNUMBER(FIND(";"&amp;UPPER(TRIM(Datos!X362&amp;""))&amp;";",X$1007))),OR(UPPER(TRIM(Datos!X362&amp;""))="SÍ",UPPER(TRIM(Datos!X362&amp;""))="SI",UPPER(TRIM(Datos!X362&amp;""))="NO"),IF(ISNUMBER(Datos!X362),AND(OR(X$1005="",Datos!X362&gt;=X$1005),OR(X$1006="",Datos!X362&lt;=X$1006)),FALSE),TRUE))))</f>
        <v>0.0</v>
      </c>
      <c r="Y362">
        <f>IF(Datos!Y362="",0,IF(AND(Y$1008&lt;&gt;"",Datos!Y362=Y$1008),0,IF(Y$1004=0,0,1-CHOOSE(Y$1004,IF(ISNUMBER(Datos!Y362),AND(OR(Y$1005="",Datos!Y362&gt;=Y$1005),OR(Y$1006="",Datos!Y362&lt;=Y$1006)),FALSE),IF(ISNUMBER(Datos!Y362),AND(Datos!Y362=INT(Datos!Y362),AND(OR(Y$1005="",Datos!Y362&gt;=Y$1005),OR(Y$1006="",Datos!Y362&lt;=Y$1006))),FALSE),OR(ISNUMBER(FIND(";"&amp;UPPER(TRIM(Datos!Y362&amp;""))&amp;"=",Y$1007)),ISNUMBER(FIND(";"&amp;UPPER(TRIM(Datos!Y362&amp;""))&amp;";",Y$1007))),OR(UPPER(TRIM(Datos!Y362&amp;""))="SÍ",UPPER(TRIM(Datos!Y362&amp;""))="SI",UPPER(TRIM(Datos!Y362&amp;""))="NO"),IF(ISNUMBER(Datos!Y362),AND(OR(Y$1005="",Datos!Y362&gt;=Y$1005),OR(Y$1006="",Datos!Y362&lt;=Y$1006)),FALSE),TRUE))))</f>
        <v>0.0</v>
      </c>
      <c r="Z362">
        <f>IF(Datos!Z362="",0,IF(AND(Z$1008&lt;&gt;"",Datos!Z362=Z$1008),0,IF(Z$1004=0,0,1-CHOOSE(Z$1004,IF(ISNUMBER(Datos!Z362),AND(OR(Z$1005="",Datos!Z362&gt;=Z$1005),OR(Z$1006="",Datos!Z362&lt;=Z$1006)),FALSE),IF(ISNUMBER(Datos!Z362),AND(Datos!Z362=INT(Datos!Z362),AND(OR(Z$1005="",Datos!Z362&gt;=Z$1005),OR(Z$1006="",Datos!Z362&lt;=Z$1006))),FALSE),OR(ISNUMBER(FIND(";"&amp;UPPER(TRIM(Datos!Z362&amp;""))&amp;"=",Z$1007)),ISNUMBER(FIND(";"&amp;UPPER(TRIM(Datos!Z362&amp;""))&amp;";",Z$1007))),OR(UPPER(TRIM(Datos!Z362&amp;""))="SÍ",UPPER(TRIM(Datos!Z362&amp;""))="SI",UPPER(TRIM(Datos!Z362&amp;""))="NO"),IF(ISNUMBER(Datos!Z362),AND(OR(Z$1005="",Datos!Z362&gt;=Z$1005),OR(Z$1006="",Datos!Z362&lt;=Z$1006)),FALSE),TRUE))))</f>
        <v>0.0</v>
      </c>
      <c r="AA362">
        <f>IF(Datos!AA362="",0,IF(AND(AA$1008&lt;&gt;"",Datos!AA362=AA$1008),0,IF(AA$1004=0,0,1-CHOOSE(AA$1004,IF(ISNUMBER(Datos!AA362),AND(OR(AA$1005="",Datos!AA362&gt;=AA$1005),OR(AA$1006="",Datos!AA362&lt;=AA$1006)),FALSE),IF(ISNUMBER(Datos!AA362),AND(Datos!AA362=INT(Datos!AA362),AND(OR(AA$1005="",Datos!AA362&gt;=AA$1005),OR(AA$1006="",Datos!AA362&lt;=AA$1006))),FALSE),OR(ISNUMBER(FIND(";"&amp;UPPER(TRIM(Datos!AA362&amp;""))&amp;"=",AA$1007)),ISNUMBER(FIND(";"&amp;UPPER(TRIM(Datos!AA362&amp;""))&amp;";",AA$1007))),OR(UPPER(TRIM(Datos!AA362&amp;""))="SÍ",UPPER(TRIM(Datos!AA362&amp;""))="SI",UPPER(TRIM(Datos!AA362&amp;""))="NO"),IF(ISNUMBER(Datos!AA362),AND(OR(AA$1005="",Datos!AA362&gt;=AA$1005),OR(AA$1006="",Datos!AA362&lt;=AA$1006)),FALSE),TRUE))))</f>
        <v>0.0</v>
      </c>
      <c r="AB362">
        <f>IF(Datos!AB362="",0,IF(AND(AB$1008&lt;&gt;"",Datos!AB362=AB$1008),0,IF(AB$1004=0,0,1-CHOOSE(AB$1004,IF(ISNUMBER(Datos!AB362),AND(OR(AB$1005="",Datos!AB362&gt;=AB$1005),OR(AB$1006="",Datos!AB362&lt;=AB$1006)),FALSE),IF(ISNUMBER(Datos!AB362),AND(Datos!AB362=INT(Datos!AB362),AND(OR(AB$1005="",Datos!AB362&gt;=AB$1005),OR(AB$1006="",Datos!AB362&lt;=AB$1006))),FALSE),OR(ISNUMBER(FIND(";"&amp;UPPER(TRIM(Datos!AB362&amp;""))&amp;"=",AB$1007)),ISNUMBER(FIND(";"&amp;UPPER(TRIM(Datos!AB362&amp;""))&amp;";",AB$1007))),OR(UPPER(TRIM(Datos!AB362&amp;""))="SÍ",UPPER(TRIM(Datos!AB362&amp;""))="SI",UPPER(TRIM(Datos!AB362&amp;""))="NO"),IF(ISNUMBER(Datos!AB362),AND(OR(AB$1005="",Datos!AB362&gt;=AB$1005),OR(AB$1006="",Datos!AB362&lt;=AB$1006)),FALSE),TRUE))))</f>
        <v>0.0</v>
      </c>
      <c r="AC362">
        <f>IF(Datos!AC362="",0,IF(AND(AC$1008&lt;&gt;"",Datos!AC362=AC$1008),0,IF(AC$1004=0,0,1-CHOOSE(AC$1004,IF(ISNUMBER(Datos!AC362),AND(OR(AC$1005="",Datos!AC362&gt;=AC$1005),OR(AC$1006="",Datos!AC362&lt;=AC$1006)),FALSE),IF(ISNUMBER(Datos!AC362),AND(Datos!AC362=INT(Datos!AC362),AND(OR(AC$1005="",Datos!AC362&gt;=AC$1005),OR(AC$1006="",Datos!AC362&lt;=AC$1006))),FALSE),OR(ISNUMBER(FIND(";"&amp;UPPER(TRIM(Datos!AC362&amp;""))&amp;"=",AC$1007)),ISNUMBER(FIND(";"&amp;UPPER(TRIM(Datos!AC362&amp;""))&amp;";",AC$1007))),OR(UPPER(TRIM(Datos!AC362&amp;""))="SÍ",UPPER(TRIM(Datos!AC362&amp;""))="SI",UPPER(TRIM(Datos!AC362&amp;""))="NO"),IF(ISNUMBER(Datos!AC362),AND(OR(AC$1005="",Datos!AC362&gt;=AC$1005),OR(AC$1006="",Datos!AC362&lt;=AC$1006)),FALSE),TRUE))))</f>
        <v>0.0</v>
      </c>
      <c r="AD362">
        <f>IF(Datos!AD362="",0,IF(AND(AD$1008&lt;&gt;"",Datos!AD362=AD$1008),0,IF(AD$1004=0,0,1-CHOOSE(AD$1004,IF(ISNUMBER(Datos!AD362),AND(OR(AD$1005="",Datos!AD362&gt;=AD$1005),OR(AD$1006="",Datos!AD362&lt;=AD$1006)),FALSE),IF(ISNUMBER(Datos!AD362),AND(Datos!AD362=INT(Datos!AD362),AND(OR(AD$1005="",Datos!AD362&gt;=AD$1005),OR(AD$1006="",Datos!AD362&lt;=AD$1006))),FALSE),OR(ISNUMBER(FIND(";"&amp;UPPER(TRIM(Datos!AD362&amp;""))&amp;"=",AD$1007)),ISNUMBER(FIND(";"&amp;UPPER(TRIM(Datos!AD362&amp;""))&amp;";",AD$1007))),OR(UPPER(TRIM(Datos!AD362&amp;""))="SÍ",UPPER(TRIM(Datos!AD362&amp;""))="SI",UPPER(TRIM(Datos!AD362&amp;""))="NO"),IF(ISNUMBER(Datos!AD362),AND(OR(AD$1005="",Datos!AD362&gt;=AD$1005),OR(AD$1006="",Datos!AD362&lt;=AD$1006)),FALSE),TRUE))))</f>
        <v>0.0</v>
      </c>
      <c r="AE362">
        <f>IF(Datos!AE362="",0,IF(AND(AE$1008&lt;&gt;"",Datos!AE362=AE$1008),0,IF(AE$1004=0,0,1-CHOOSE(AE$1004,IF(ISNUMBER(Datos!AE362),AND(OR(AE$1005="",Datos!AE362&gt;=AE$1005),OR(AE$1006="",Datos!AE362&lt;=AE$1006)),FALSE),IF(ISNUMBER(Datos!AE362),AND(Datos!AE362=INT(Datos!AE362),AND(OR(AE$1005="",Datos!AE362&gt;=AE$1005),OR(AE$1006="",Datos!AE362&lt;=AE$1006))),FALSE),OR(ISNUMBER(FIND(";"&amp;UPPER(TRIM(Datos!AE362&amp;""))&amp;"=",AE$1007)),ISNUMBER(FIND(";"&amp;UPPER(TRIM(Datos!AE362&amp;""))&amp;";",AE$1007))),OR(UPPER(TRIM(Datos!AE362&amp;""))="SÍ",UPPER(TRIM(Datos!AE362&amp;""))="SI",UPPER(TRIM(Datos!AE362&amp;""))="NO"),IF(ISNUMBER(Datos!AE362),AND(OR(AE$1005="",Datos!AE362&gt;=AE$1005),OR(AE$1006="",Datos!AE362&lt;=AE$1006)),FALSE),TRUE))))</f>
        <v>0.0</v>
      </c>
    </row>
    <row r="363" spans="2:31">
      <c r="B363">
        <f>IF(Datos!B363="",0,IF(AND(B$1008&lt;&gt;"",Datos!B363=B$1008),0,IF(B$1004=0,0,1-CHOOSE(B$1004,IF(ISNUMBER(Datos!B363),AND(OR(B$1005="",Datos!B363&gt;=B$1005),OR(B$1006="",Datos!B363&lt;=B$1006)),FALSE),IF(ISNUMBER(Datos!B363),AND(Datos!B363=INT(Datos!B363),AND(OR(B$1005="",Datos!B363&gt;=B$1005),OR(B$1006="",Datos!B363&lt;=B$1006))),FALSE),OR(ISNUMBER(FIND(";"&amp;UPPER(TRIM(Datos!B363&amp;""))&amp;"=",B$1007)),ISNUMBER(FIND(";"&amp;UPPER(TRIM(Datos!B363&amp;""))&amp;";",B$1007))),OR(UPPER(TRIM(Datos!B363&amp;""))="SÍ",UPPER(TRIM(Datos!B363&amp;""))="SI",UPPER(TRIM(Datos!B363&amp;""))="NO"),IF(ISNUMBER(Datos!B363),AND(OR(B$1005="",Datos!B363&gt;=B$1005),OR(B$1006="",Datos!B363&lt;=B$1006)),FALSE),TRUE))))</f>
        <v>0.0</v>
      </c>
      <c r="C363">
        <f>IF(Datos!C363="",0,IF(AND(C$1008&lt;&gt;"",Datos!C363=C$1008),0,IF(C$1004=0,0,1-CHOOSE(C$1004,IF(ISNUMBER(Datos!C363),AND(OR(C$1005="",Datos!C363&gt;=C$1005),OR(C$1006="",Datos!C363&lt;=C$1006)),FALSE),IF(ISNUMBER(Datos!C363),AND(Datos!C363=INT(Datos!C363),AND(OR(C$1005="",Datos!C363&gt;=C$1005),OR(C$1006="",Datos!C363&lt;=C$1006))),FALSE),OR(ISNUMBER(FIND(";"&amp;UPPER(TRIM(Datos!C363&amp;""))&amp;"=",C$1007)),ISNUMBER(FIND(";"&amp;UPPER(TRIM(Datos!C363&amp;""))&amp;";",C$1007))),OR(UPPER(TRIM(Datos!C363&amp;""))="SÍ",UPPER(TRIM(Datos!C363&amp;""))="SI",UPPER(TRIM(Datos!C363&amp;""))="NO"),IF(ISNUMBER(Datos!C363),AND(OR(C$1005="",Datos!C363&gt;=C$1005),OR(C$1006="",Datos!C363&lt;=C$1006)),FALSE),TRUE))))</f>
        <v>0.0</v>
      </c>
      <c r="D363">
        <f>IF(Datos!D363="",0,IF(AND(D$1008&lt;&gt;"",Datos!D363=D$1008),0,IF(D$1004=0,0,1-CHOOSE(D$1004,IF(ISNUMBER(Datos!D363),AND(OR(D$1005="",Datos!D363&gt;=D$1005),OR(D$1006="",Datos!D363&lt;=D$1006)),FALSE),IF(ISNUMBER(Datos!D363),AND(Datos!D363=INT(Datos!D363),AND(OR(D$1005="",Datos!D363&gt;=D$1005),OR(D$1006="",Datos!D363&lt;=D$1006))),FALSE),OR(ISNUMBER(FIND(";"&amp;UPPER(TRIM(Datos!D363&amp;""))&amp;"=",D$1007)),ISNUMBER(FIND(";"&amp;UPPER(TRIM(Datos!D363&amp;""))&amp;";",D$1007))),OR(UPPER(TRIM(Datos!D363&amp;""))="SÍ",UPPER(TRIM(Datos!D363&amp;""))="SI",UPPER(TRIM(Datos!D363&amp;""))="NO"),IF(ISNUMBER(Datos!D363),AND(OR(D$1005="",Datos!D363&gt;=D$1005),OR(D$1006="",Datos!D363&lt;=D$1006)),FALSE),TRUE))))</f>
        <v>0.0</v>
      </c>
      <c r="E363">
        <f>IF(Datos!E363="",0,IF(AND(E$1008&lt;&gt;"",Datos!E363=E$1008),0,IF(E$1004=0,0,1-CHOOSE(E$1004,IF(ISNUMBER(Datos!E363),AND(OR(E$1005="",Datos!E363&gt;=E$1005),OR(E$1006="",Datos!E363&lt;=E$1006)),FALSE),IF(ISNUMBER(Datos!E363),AND(Datos!E363=INT(Datos!E363),AND(OR(E$1005="",Datos!E363&gt;=E$1005),OR(E$1006="",Datos!E363&lt;=E$1006))),FALSE),OR(ISNUMBER(FIND(";"&amp;UPPER(TRIM(Datos!E363&amp;""))&amp;"=",E$1007)),ISNUMBER(FIND(";"&amp;UPPER(TRIM(Datos!E363&amp;""))&amp;";",E$1007))),OR(UPPER(TRIM(Datos!E363&amp;""))="SÍ",UPPER(TRIM(Datos!E363&amp;""))="SI",UPPER(TRIM(Datos!E363&amp;""))="NO"),IF(ISNUMBER(Datos!E363),AND(OR(E$1005="",Datos!E363&gt;=E$1005),OR(E$1006="",Datos!E363&lt;=E$1006)),FALSE),TRUE))))</f>
        <v>0.0</v>
      </c>
      <c r="F363">
        <f>IF(Datos!F363="",0,IF(AND(F$1008&lt;&gt;"",Datos!F363=F$1008),0,IF(F$1004=0,0,1-CHOOSE(F$1004,IF(ISNUMBER(Datos!F363),AND(OR(F$1005="",Datos!F363&gt;=F$1005),OR(F$1006="",Datos!F363&lt;=F$1006)),FALSE),IF(ISNUMBER(Datos!F363),AND(Datos!F363=INT(Datos!F363),AND(OR(F$1005="",Datos!F363&gt;=F$1005),OR(F$1006="",Datos!F363&lt;=F$1006))),FALSE),OR(ISNUMBER(FIND(";"&amp;UPPER(TRIM(Datos!F363&amp;""))&amp;"=",F$1007)),ISNUMBER(FIND(";"&amp;UPPER(TRIM(Datos!F363&amp;""))&amp;";",F$1007))),OR(UPPER(TRIM(Datos!F363&amp;""))="SÍ",UPPER(TRIM(Datos!F363&amp;""))="SI",UPPER(TRIM(Datos!F363&amp;""))="NO"),IF(ISNUMBER(Datos!F363),AND(OR(F$1005="",Datos!F363&gt;=F$1005),OR(F$1006="",Datos!F363&lt;=F$1006)),FALSE),TRUE))))</f>
        <v>0.0</v>
      </c>
      <c r="G363">
        <f>IF(Datos!G363="",0,IF(AND(G$1008&lt;&gt;"",Datos!G363=G$1008),0,IF(G$1004=0,0,1-CHOOSE(G$1004,IF(ISNUMBER(Datos!G363),AND(OR(G$1005="",Datos!G363&gt;=G$1005),OR(G$1006="",Datos!G363&lt;=G$1006)),FALSE),IF(ISNUMBER(Datos!G363),AND(Datos!G363=INT(Datos!G363),AND(OR(G$1005="",Datos!G363&gt;=G$1005),OR(G$1006="",Datos!G363&lt;=G$1006))),FALSE),OR(ISNUMBER(FIND(";"&amp;UPPER(TRIM(Datos!G363&amp;""))&amp;"=",G$1007)),ISNUMBER(FIND(";"&amp;UPPER(TRIM(Datos!G363&amp;""))&amp;";",G$1007))),OR(UPPER(TRIM(Datos!G363&amp;""))="SÍ",UPPER(TRIM(Datos!G363&amp;""))="SI",UPPER(TRIM(Datos!G363&amp;""))="NO"),IF(ISNUMBER(Datos!G363),AND(OR(G$1005="",Datos!G363&gt;=G$1005),OR(G$1006="",Datos!G363&lt;=G$1006)),FALSE),TRUE))))</f>
        <v>0.0</v>
      </c>
      <c r="H363">
        <f>IF(Datos!H363="",0,IF(AND(H$1008&lt;&gt;"",Datos!H363=H$1008),0,IF(H$1004=0,0,1-CHOOSE(H$1004,IF(ISNUMBER(Datos!H363),AND(OR(H$1005="",Datos!H363&gt;=H$1005),OR(H$1006="",Datos!H363&lt;=H$1006)),FALSE),IF(ISNUMBER(Datos!H363),AND(Datos!H363=INT(Datos!H363),AND(OR(H$1005="",Datos!H363&gt;=H$1005),OR(H$1006="",Datos!H363&lt;=H$1006))),FALSE),OR(ISNUMBER(FIND(";"&amp;UPPER(TRIM(Datos!H363&amp;""))&amp;"=",H$1007)),ISNUMBER(FIND(";"&amp;UPPER(TRIM(Datos!H363&amp;""))&amp;";",H$1007))),OR(UPPER(TRIM(Datos!H363&amp;""))="SÍ",UPPER(TRIM(Datos!H363&amp;""))="SI",UPPER(TRIM(Datos!H363&amp;""))="NO"),IF(ISNUMBER(Datos!H363),AND(OR(H$1005="",Datos!H363&gt;=H$1005),OR(H$1006="",Datos!H363&lt;=H$1006)),FALSE),TRUE))))</f>
        <v>0.0</v>
      </c>
      <c r="I363">
        <f>IF(Datos!I363="",0,IF(AND(I$1008&lt;&gt;"",Datos!I363=I$1008),0,IF(I$1004=0,0,1-CHOOSE(I$1004,IF(ISNUMBER(Datos!I363),AND(OR(I$1005="",Datos!I363&gt;=I$1005),OR(I$1006="",Datos!I363&lt;=I$1006)),FALSE),IF(ISNUMBER(Datos!I363),AND(Datos!I363=INT(Datos!I363),AND(OR(I$1005="",Datos!I363&gt;=I$1005),OR(I$1006="",Datos!I363&lt;=I$1006))),FALSE),OR(ISNUMBER(FIND(";"&amp;UPPER(TRIM(Datos!I363&amp;""))&amp;"=",I$1007)),ISNUMBER(FIND(";"&amp;UPPER(TRIM(Datos!I363&amp;""))&amp;";",I$1007))),OR(UPPER(TRIM(Datos!I363&amp;""))="SÍ",UPPER(TRIM(Datos!I363&amp;""))="SI",UPPER(TRIM(Datos!I363&amp;""))="NO"),IF(ISNUMBER(Datos!I363),AND(OR(I$1005="",Datos!I363&gt;=I$1005),OR(I$1006="",Datos!I363&lt;=I$1006)),FALSE),TRUE))))</f>
        <v>0.0</v>
      </c>
      <c r="J363">
        <f>IF(Datos!J363="",0,IF(AND(J$1008&lt;&gt;"",Datos!J363=J$1008),0,IF(J$1004=0,0,1-CHOOSE(J$1004,IF(ISNUMBER(Datos!J363),AND(OR(J$1005="",Datos!J363&gt;=J$1005),OR(J$1006="",Datos!J363&lt;=J$1006)),FALSE),IF(ISNUMBER(Datos!J363),AND(Datos!J363=INT(Datos!J363),AND(OR(J$1005="",Datos!J363&gt;=J$1005),OR(J$1006="",Datos!J363&lt;=J$1006))),FALSE),OR(ISNUMBER(FIND(";"&amp;UPPER(TRIM(Datos!J363&amp;""))&amp;"=",J$1007)),ISNUMBER(FIND(";"&amp;UPPER(TRIM(Datos!J363&amp;""))&amp;";",J$1007))),OR(UPPER(TRIM(Datos!J363&amp;""))="SÍ",UPPER(TRIM(Datos!J363&amp;""))="SI",UPPER(TRIM(Datos!J363&amp;""))="NO"),IF(ISNUMBER(Datos!J363),AND(OR(J$1005="",Datos!J363&gt;=J$1005),OR(J$1006="",Datos!J363&lt;=J$1006)),FALSE),TRUE))))</f>
        <v>0.0</v>
      </c>
      <c r="K363">
        <f>IF(Datos!K363="",0,IF(AND(K$1008&lt;&gt;"",Datos!K363=K$1008),0,IF(K$1004=0,0,1-CHOOSE(K$1004,IF(ISNUMBER(Datos!K363),AND(OR(K$1005="",Datos!K363&gt;=K$1005),OR(K$1006="",Datos!K363&lt;=K$1006)),FALSE),IF(ISNUMBER(Datos!K363),AND(Datos!K363=INT(Datos!K363),AND(OR(K$1005="",Datos!K363&gt;=K$1005),OR(K$1006="",Datos!K363&lt;=K$1006))),FALSE),OR(ISNUMBER(FIND(";"&amp;UPPER(TRIM(Datos!K363&amp;""))&amp;"=",K$1007)),ISNUMBER(FIND(";"&amp;UPPER(TRIM(Datos!K363&amp;""))&amp;";",K$1007))),OR(UPPER(TRIM(Datos!K363&amp;""))="SÍ",UPPER(TRIM(Datos!K363&amp;""))="SI",UPPER(TRIM(Datos!K363&amp;""))="NO"),IF(ISNUMBER(Datos!K363),AND(OR(K$1005="",Datos!K363&gt;=K$1005),OR(K$1006="",Datos!K363&lt;=K$1006)),FALSE),TRUE))))</f>
        <v>0.0</v>
      </c>
      <c r="L363">
        <f>IF(Datos!L363="",0,IF(AND(L$1008&lt;&gt;"",Datos!L363=L$1008),0,IF(L$1004=0,0,1-CHOOSE(L$1004,IF(ISNUMBER(Datos!L363),AND(OR(L$1005="",Datos!L363&gt;=L$1005),OR(L$1006="",Datos!L363&lt;=L$1006)),FALSE),IF(ISNUMBER(Datos!L363),AND(Datos!L363=INT(Datos!L363),AND(OR(L$1005="",Datos!L363&gt;=L$1005),OR(L$1006="",Datos!L363&lt;=L$1006))),FALSE),OR(ISNUMBER(FIND(";"&amp;UPPER(TRIM(Datos!L363&amp;""))&amp;"=",L$1007)),ISNUMBER(FIND(";"&amp;UPPER(TRIM(Datos!L363&amp;""))&amp;";",L$1007))),OR(UPPER(TRIM(Datos!L363&amp;""))="SÍ",UPPER(TRIM(Datos!L363&amp;""))="SI",UPPER(TRIM(Datos!L363&amp;""))="NO"),IF(ISNUMBER(Datos!L363),AND(OR(L$1005="",Datos!L363&gt;=L$1005),OR(L$1006="",Datos!L363&lt;=L$1006)),FALSE),TRUE))))</f>
        <v>0.0</v>
      </c>
      <c r="M363">
        <f>IF(Datos!M363="",0,IF(AND(M$1008&lt;&gt;"",Datos!M363=M$1008),0,IF(M$1004=0,0,1-CHOOSE(M$1004,IF(ISNUMBER(Datos!M363),AND(OR(M$1005="",Datos!M363&gt;=M$1005),OR(M$1006="",Datos!M363&lt;=M$1006)),FALSE),IF(ISNUMBER(Datos!M363),AND(Datos!M363=INT(Datos!M363),AND(OR(M$1005="",Datos!M363&gt;=M$1005),OR(M$1006="",Datos!M363&lt;=M$1006))),FALSE),OR(ISNUMBER(FIND(";"&amp;UPPER(TRIM(Datos!M363&amp;""))&amp;"=",M$1007)),ISNUMBER(FIND(";"&amp;UPPER(TRIM(Datos!M363&amp;""))&amp;";",M$1007))),OR(UPPER(TRIM(Datos!M363&amp;""))="SÍ",UPPER(TRIM(Datos!M363&amp;""))="SI",UPPER(TRIM(Datos!M363&amp;""))="NO"),IF(ISNUMBER(Datos!M363),AND(OR(M$1005="",Datos!M363&gt;=M$1005),OR(M$1006="",Datos!M363&lt;=M$1006)),FALSE),TRUE))))</f>
        <v>0.0</v>
      </c>
      <c r="N363">
        <f>IF(Datos!N363="",0,IF(AND(N$1008&lt;&gt;"",Datos!N363=N$1008),0,IF(N$1004=0,0,1-CHOOSE(N$1004,IF(ISNUMBER(Datos!N363),AND(OR(N$1005="",Datos!N363&gt;=N$1005),OR(N$1006="",Datos!N363&lt;=N$1006)),FALSE),IF(ISNUMBER(Datos!N363),AND(Datos!N363=INT(Datos!N363),AND(OR(N$1005="",Datos!N363&gt;=N$1005),OR(N$1006="",Datos!N363&lt;=N$1006))),FALSE),OR(ISNUMBER(FIND(";"&amp;UPPER(TRIM(Datos!N363&amp;""))&amp;"=",N$1007)),ISNUMBER(FIND(";"&amp;UPPER(TRIM(Datos!N363&amp;""))&amp;";",N$1007))),OR(UPPER(TRIM(Datos!N363&amp;""))="SÍ",UPPER(TRIM(Datos!N363&amp;""))="SI",UPPER(TRIM(Datos!N363&amp;""))="NO"),IF(ISNUMBER(Datos!N363),AND(OR(N$1005="",Datos!N363&gt;=N$1005),OR(N$1006="",Datos!N363&lt;=N$1006)),FALSE),TRUE))))</f>
        <v>0.0</v>
      </c>
      <c r="O363">
        <f>IF(Datos!O363="",0,IF(AND(O$1008&lt;&gt;"",Datos!O363=O$1008),0,IF(O$1004=0,0,1-CHOOSE(O$1004,IF(ISNUMBER(Datos!O363),AND(OR(O$1005="",Datos!O363&gt;=O$1005),OR(O$1006="",Datos!O363&lt;=O$1006)),FALSE),IF(ISNUMBER(Datos!O363),AND(Datos!O363=INT(Datos!O363),AND(OR(O$1005="",Datos!O363&gt;=O$1005),OR(O$1006="",Datos!O363&lt;=O$1006))),FALSE),OR(ISNUMBER(FIND(";"&amp;UPPER(TRIM(Datos!O363&amp;""))&amp;"=",O$1007)),ISNUMBER(FIND(";"&amp;UPPER(TRIM(Datos!O363&amp;""))&amp;";",O$1007))),OR(UPPER(TRIM(Datos!O363&amp;""))="SÍ",UPPER(TRIM(Datos!O363&amp;""))="SI",UPPER(TRIM(Datos!O363&amp;""))="NO"),IF(ISNUMBER(Datos!O363),AND(OR(O$1005="",Datos!O363&gt;=O$1005),OR(O$1006="",Datos!O363&lt;=O$1006)),FALSE),TRUE))))</f>
        <v>0.0</v>
      </c>
      <c r="P363">
        <f>IF(Datos!P363="",0,IF(AND(P$1008&lt;&gt;"",Datos!P363=P$1008),0,IF(P$1004=0,0,1-CHOOSE(P$1004,IF(ISNUMBER(Datos!P363),AND(OR(P$1005="",Datos!P363&gt;=P$1005),OR(P$1006="",Datos!P363&lt;=P$1006)),FALSE),IF(ISNUMBER(Datos!P363),AND(Datos!P363=INT(Datos!P363),AND(OR(P$1005="",Datos!P363&gt;=P$1005),OR(P$1006="",Datos!P363&lt;=P$1006))),FALSE),OR(ISNUMBER(FIND(";"&amp;UPPER(TRIM(Datos!P363&amp;""))&amp;"=",P$1007)),ISNUMBER(FIND(";"&amp;UPPER(TRIM(Datos!P363&amp;""))&amp;";",P$1007))),OR(UPPER(TRIM(Datos!P363&amp;""))="SÍ",UPPER(TRIM(Datos!P363&amp;""))="SI",UPPER(TRIM(Datos!P363&amp;""))="NO"),IF(ISNUMBER(Datos!P363),AND(OR(P$1005="",Datos!P363&gt;=P$1005),OR(P$1006="",Datos!P363&lt;=P$1006)),FALSE),TRUE))))</f>
        <v>0.0</v>
      </c>
      <c r="Q363">
        <f>IF(Datos!Q363="",0,IF(AND(Q$1008&lt;&gt;"",Datos!Q363=Q$1008),0,IF(Q$1004=0,0,1-CHOOSE(Q$1004,IF(ISNUMBER(Datos!Q363),AND(OR(Q$1005="",Datos!Q363&gt;=Q$1005),OR(Q$1006="",Datos!Q363&lt;=Q$1006)),FALSE),IF(ISNUMBER(Datos!Q363),AND(Datos!Q363=INT(Datos!Q363),AND(OR(Q$1005="",Datos!Q363&gt;=Q$1005),OR(Q$1006="",Datos!Q363&lt;=Q$1006))),FALSE),OR(ISNUMBER(FIND(";"&amp;UPPER(TRIM(Datos!Q363&amp;""))&amp;"=",Q$1007)),ISNUMBER(FIND(";"&amp;UPPER(TRIM(Datos!Q363&amp;""))&amp;";",Q$1007))),OR(UPPER(TRIM(Datos!Q363&amp;""))="SÍ",UPPER(TRIM(Datos!Q363&amp;""))="SI",UPPER(TRIM(Datos!Q363&amp;""))="NO"),IF(ISNUMBER(Datos!Q363),AND(OR(Q$1005="",Datos!Q363&gt;=Q$1005),OR(Q$1006="",Datos!Q363&lt;=Q$1006)),FALSE),TRUE))))</f>
        <v>0.0</v>
      </c>
      <c r="R363">
        <f>IF(Datos!R363="",0,IF(AND(R$1008&lt;&gt;"",Datos!R363=R$1008),0,IF(R$1004=0,0,1-CHOOSE(R$1004,IF(ISNUMBER(Datos!R363),AND(OR(R$1005="",Datos!R363&gt;=R$1005),OR(R$1006="",Datos!R363&lt;=R$1006)),FALSE),IF(ISNUMBER(Datos!R363),AND(Datos!R363=INT(Datos!R363),AND(OR(R$1005="",Datos!R363&gt;=R$1005),OR(R$1006="",Datos!R363&lt;=R$1006))),FALSE),OR(ISNUMBER(FIND(";"&amp;UPPER(TRIM(Datos!R363&amp;""))&amp;"=",R$1007)),ISNUMBER(FIND(";"&amp;UPPER(TRIM(Datos!R363&amp;""))&amp;";",R$1007))),OR(UPPER(TRIM(Datos!R363&amp;""))="SÍ",UPPER(TRIM(Datos!R363&amp;""))="SI",UPPER(TRIM(Datos!R363&amp;""))="NO"),IF(ISNUMBER(Datos!R363),AND(OR(R$1005="",Datos!R363&gt;=R$1005),OR(R$1006="",Datos!R363&lt;=R$1006)),FALSE),TRUE))))</f>
        <v>0.0</v>
      </c>
      <c r="S363">
        <f>IF(Datos!S363="",0,IF(AND(S$1008&lt;&gt;"",Datos!S363=S$1008),0,IF(S$1004=0,0,1-CHOOSE(S$1004,IF(ISNUMBER(Datos!S363),AND(OR(S$1005="",Datos!S363&gt;=S$1005),OR(S$1006="",Datos!S363&lt;=S$1006)),FALSE),IF(ISNUMBER(Datos!S363),AND(Datos!S363=INT(Datos!S363),AND(OR(S$1005="",Datos!S363&gt;=S$1005),OR(S$1006="",Datos!S363&lt;=S$1006))),FALSE),OR(ISNUMBER(FIND(";"&amp;UPPER(TRIM(Datos!S363&amp;""))&amp;"=",S$1007)),ISNUMBER(FIND(";"&amp;UPPER(TRIM(Datos!S363&amp;""))&amp;";",S$1007))),OR(UPPER(TRIM(Datos!S363&amp;""))="SÍ",UPPER(TRIM(Datos!S363&amp;""))="SI",UPPER(TRIM(Datos!S363&amp;""))="NO"),IF(ISNUMBER(Datos!S363),AND(OR(S$1005="",Datos!S363&gt;=S$1005),OR(S$1006="",Datos!S363&lt;=S$1006)),FALSE),TRUE))))</f>
        <v>0.0</v>
      </c>
      <c r="T363">
        <f>IF(Datos!T363="",0,IF(AND(T$1008&lt;&gt;"",Datos!T363=T$1008),0,IF(T$1004=0,0,1-CHOOSE(T$1004,IF(ISNUMBER(Datos!T363),AND(OR(T$1005="",Datos!T363&gt;=T$1005),OR(T$1006="",Datos!T363&lt;=T$1006)),FALSE),IF(ISNUMBER(Datos!T363),AND(Datos!T363=INT(Datos!T363),AND(OR(T$1005="",Datos!T363&gt;=T$1005),OR(T$1006="",Datos!T363&lt;=T$1006))),FALSE),OR(ISNUMBER(FIND(";"&amp;UPPER(TRIM(Datos!T363&amp;""))&amp;"=",T$1007)),ISNUMBER(FIND(";"&amp;UPPER(TRIM(Datos!T363&amp;""))&amp;";",T$1007))),OR(UPPER(TRIM(Datos!T363&amp;""))="SÍ",UPPER(TRIM(Datos!T363&amp;""))="SI",UPPER(TRIM(Datos!T363&amp;""))="NO"),IF(ISNUMBER(Datos!T363),AND(OR(T$1005="",Datos!T363&gt;=T$1005),OR(T$1006="",Datos!T363&lt;=T$1006)),FALSE),TRUE))))</f>
        <v>0.0</v>
      </c>
      <c r="U363">
        <f>IF(Datos!U363="",0,IF(AND(U$1008&lt;&gt;"",Datos!U363=U$1008),0,IF(U$1004=0,0,1-CHOOSE(U$1004,IF(ISNUMBER(Datos!U363),AND(OR(U$1005="",Datos!U363&gt;=U$1005),OR(U$1006="",Datos!U363&lt;=U$1006)),FALSE),IF(ISNUMBER(Datos!U363),AND(Datos!U363=INT(Datos!U363),AND(OR(U$1005="",Datos!U363&gt;=U$1005),OR(U$1006="",Datos!U363&lt;=U$1006))),FALSE),OR(ISNUMBER(FIND(";"&amp;UPPER(TRIM(Datos!U363&amp;""))&amp;"=",U$1007)),ISNUMBER(FIND(";"&amp;UPPER(TRIM(Datos!U363&amp;""))&amp;";",U$1007))),OR(UPPER(TRIM(Datos!U363&amp;""))="SÍ",UPPER(TRIM(Datos!U363&amp;""))="SI",UPPER(TRIM(Datos!U363&amp;""))="NO"),IF(ISNUMBER(Datos!U363),AND(OR(U$1005="",Datos!U363&gt;=U$1005),OR(U$1006="",Datos!U363&lt;=U$1006)),FALSE),TRUE))))</f>
        <v>0.0</v>
      </c>
      <c r="V363">
        <f>IF(Datos!V363="",0,IF(AND(V$1008&lt;&gt;"",Datos!V363=V$1008),0,IF(V$1004=0,0,1-CHOOSE(V$1004,IF(ISNUMBER(Datos!V363),AND(OR(V$1005="",Datos!V363&gt;=V$1005),OR(V$1006="",Datos!V363&lt;=V$1006)),FALSE),IF(ISNUMBER(Datos!V363),AND(Datos!V363=INT(Datos!V363),AND(OR(V$1005="",Datos!V363&gt;=V$1005),OR(V$1006="",Datos!V363&lt;=V$1006))),FALSE),OR(ISNUMBER(FIND(";"&amp;UPPER(TRIM(Datos!V363&amp;""))&amp;"=",V$1007)),ISNUMBER(FIND(";"&amp;UPPER(TRIM(Datos!V363&amp;""))&amp;";",V$1007))),OR(UPPER(TRIM(Datos!V363&amp;""))="SÍ",UPPER(TRIM(Datos!V363&amp;""))="SI",UPPER(TRIM(Datos!V363&amp;""))="NO"),IF(ISNUMBER(Datos!V363),AND(OR(V$1005="",Datos!V363&gt;=V$1005),OR(V$1006="",Datos!V363&lt;=V$1006)),FALSE),TRUE))))</f>
        <v>0.0</v>
      </c>
      <c r="W363">
        <f>IF(Datos!W363="",0,IF(AND(W$1008&lt;&gt;"",Datos!W363=W$1008),0,IF(W$1004=0,0,1-CHOOSE(W$1004,IF(ISNUMBER(Datos!W363),AND(OR(W$1005="",Datos!W363&gt;=W$1005),OR(W$1006="",Datos!W363&lt;=W$1006)),FALSE),IF(ISNUMBER(Datos!W363),AND(Datos!W363=INT(Datos!W363),AND(OR(W$1005="",Datos!W363&gt;=W$1005),OR(W$1006="",Datos!W363&lt;=W$1006))),FALSE),OR(ISNUMBER(FIND(";"&amp;UPPER(TRIM(Datos!W363&amp;""))&amp;"=",W$1007)),ISNUMBER(FIND(";"&amp;UPPER(TRIM(Datos!W363&amp;""))&amp;";",W$1007))),OR(UPPER(TRIM(Datos!W363&amp;""))="SÍ",UPPER(TRIM(Datos!W363&amp;""))="SI",UPPER(TRIM(Datos!W363&amp;""))="NO"),IF(ISNUMBER(Datos!W363),AND(OR(W$1005="",Datos!W363&gt;=W$1005),OR(W$1006="",Datos!W363&lt;=W$1006)),FALSE),TRUE))))</f>
        <v>0.0</v>
      </c>
      <c r="X363">
        <f>IF(Datos!X363="",0,IF(AND(X$1008&lt;&gt;"",Datos!X363=X$1008),0,IF(X$1004=0,0,1-CHOOSE(X$1004,IF(ISNUMBER(Datos!X363),AND(OR(X$1005="",Datos!X363&gt;=X$1005),OR(X$1006="",Datos!X363&lt;=X$1006)),FALSE),IF(ISNUMBER(Datos!X363),AND(Datos!X363=INT(Datos!X363),AND(OR(X$1005="",Datos!X363&gt;=X$1005),OR(X$1006="",Datos!X363&lt;=X$1006))),FALSE),OR(ISNUMBER(FIND(";"&amp;UPPER(TRIM(Datos!X363&amp;""))&amp;"=",X$1007)),ISNUMBER(FIND(";"&amp;UPPER(TRIM(Datos!X363&amp;""))&amp;";",X$1007))),OR(UPPER(TRIM(Datos!X363&amp;""))="SÍ",UPPER(TRIM(Datos!X363&amp;""))="SI",UPPER(TRIM(Datos!X363&amp;""))="NO"),IF(ISNUMBER(Datos!X363),AND(OR(X$1005="",Datos!X363&gt;=X$1005),OR(X$1006="",Datos!X363&lt;=X$1006)),FALSE),TRUE))))</f>
        <v>0.0</v>
      </c>
      <c r="Y363">
        <f>IF(Datos!Y363="",0,IF(AND(Y$1008&lt;&gt;"",Datos!Y363=Y$1008),0,IF(Y$1004=0,0,1-CHOOSE(Y$1004,IF(ISNUMBER(Datos!Y363),AND(OR(Y$1005="",Datos!Y363&gt;=Y$1005),OR(Y$1006="",Datos!Y363&lt;=Y$1006)),FALSE),IF(ISNUMBER(Datos!Y363),AND(Datos!Y363=INT(Datos!Y363),AND(OR(Y$1005="",Datos!Y363&gt;=Y$1005),OR(Y$1006="",Datos!Y363&lt;=Y$1006))),FALSE),OR(ISNUMBER(FIND(";"&amp;UPPER(TRIM(Datos!Y363&amp;""))&amp;"=",Y$1007)),ISNUMBER(FIND(";"&amp;UPPER(TRIM(Datos!Y363&amp;""))&amp;";",Y$1007))),OR(UPPER(TRIM(Datos!Y363&amp;""))="SÍ",UPPER(TRIM(Datos!Y363&amp;""))="SI",UPPER(TRIM(Datos!Y363&amp;""))="NO"),IF(ISNUMBER(Datos!Y363),AND(OR(Y$1005="",Datos!Y363&gt;=Y$1005),OR(Y$1006="",Datos!Y363&lt;=Y$1006)),FALSE),TRUE))))</f>
        <v>0.0</v>
      </c>
      <c r="Z363">
        <f>IF(Datos!Z363="",0,IF(AND(Z$1008&lt;&gt;"",Datos!Z363=Z$1008),0,IF(Z$1004=0,0,1-CHOOSE(Z$1004,IF(ISNUMBER(Datos!Z363),AND(OR(Z$1005="",Datos!Z363&gt;=Z$1005),OR(Z$1006="",Datos!Z363&lt;=Z$1006)),FALSE),IF(ISNUMBER(Datos!Z363),AND(Datos!Z363=INT(Datos!Z363),AND(OR(Z$1005="",Datos!Z363&gt;=Z$1005),OR(Z$1006="",Datos!Z363&lt;=Z$1006))),FALSE),OR(ISNUMBER(FIND(";"&amp;UPPER(TRIM(Datos!Z363&amp;""))&amp;"=",Z$1007)),ISNUMBER(FIND(";"&amp;UPPER(TRIM(Datos!Z363&amp;""))&amp;";",Z$1007))),OR(UPPER(TRIM(Datos!Z363&amp;""))="SÍ",UPPER(TRIM(Datos!Z363&amp;""))="SI",UPPER(TRIM(Datos!Z363&amp;""))="NO"),IF(ISNUMBER(Datos!Z363),AND(OR(Z$1005="",Datos!Z363&gt;=Z$1005),OR(Z$1006="",Datos!Z363&lt;=Z$1006)),FALSE),TRUE))))</f>
        <v>0.0</v>
      </c>
      <c r="AA363">
        <f>IF(Datos!AA363="",0,IF(AND(AA$1008&lt;&gt;"",Datos!AA363=AA$1008),0,IF(AA$1004=0,0,1-CHOOSE(AA$1004,IF(ISNUMBER(Datos!AA363),AND(OR(AA$1005="",Datos!AA363&gt;=AA$1005),OR(AA$1006="",Datos!AA363&lt;=AA$1006)),FALSE),IF(ISNUMBER(Datos!AA363),AND(Datos!AA363=INT(Datos!AA363),AND(OR(AA$1005="",Datos!AA363&gt;=AA$1005),OR(AA$1006="",Datos!AA363&lt;=AA$1006))),FALSE),OR(ISNUMBER(FIND(";"&amp;UPPER(TRIM(Datos!AA363&amp;""))&amp;"=",AA$1007)),ISNUMBER(FIND(";"&amp;UPPER(TRIM(Datos!AA363&amp;""))&amp;";",AA$1007))),OR(UPPER(TRIM(Datos!AA363&amp;""))="SÍ",UPPER(TRIM(Datos!AA363&amp;""))="SI",UPPER(TRIM(Datos!AA363&amp;""))="NO"),IF(ISNUMBER(Datos!AA363),AND(OR(AA$1005="",Datos!AA363&gt;=AA$1005),OR(AA$1006="",Datos!AA363&lt;=AA$1006)),FALSE),TRUE))))</f>
        <v>0.0</v>
      </c>
      <c r="AB363">
        <f>IF(Datos!AB363="",0,IF(AND(AB$1008&lt;&gt;"",Datos!AB363=AB$1008),0,IF(AB$1004=0,0,1-CHOOSE(AB$1004,IF(ISNUMBER(Datos!AB363),AND(OR(AB$1005="",Datos!AB363&gt;=AB$1005),OR(AB$1006="",Datos!AB363&lt;=AB$1006)),FALSE),IF(ISNUMBER(Datos!AB363),AND(Datos!AB363=INT(Datos!AB363),AND(OR(AB$1005="",Datos!AB363&gt;=AB$1005),OR(AB$1006="",Datos!AB363&lt;=AB$1006))),FALSE),OR(ISNUMBER(FIND(";"&amp;UPPER(TRIM(Datos!AB363&amp;""))&amp;"=",AB$1007)),ISNUMBER(FIND(";"&amp;UPPER(TRIM(Datos!AB363&amp;""))&amp;";",AB$1007))),OR(UPPER(TRIM(Datos!AB363&amp;""))="SÍ",UPPER(TRIM(Datos!AB363&amp;""))="SI",UPPER(TRIM(Datos!AB363&amp;""))="NO"),IF(ISNUMBER(Datos!AB363),AND(OR(AB$1005="",Datos!AB363&gt;=AB$1005),OR(AB$1006="",Datos!AB363&lt;=AB$1006)),FALSE),TRUE))))</f>
        <v>0.0</v>
      </c>
      <c r="AC363">
        <f>IF(Datos!AC363="",0,IF(AND(AC$1008&lt;&gt;"",Datos!AC363=AC$1008),0,IF(AC$1004=0,0,1-CHOOSE(AC$1004,IF(ISNUMBER(Datos!AC363),AND(OR(AC$1005="",Datos!AC363&gt;=AC$1005),OR(AC$1006="",Datos!AC363&lt;=AC$1006)),FALSE),IF(ISNUMBER(Datos!AC363),AND(Datos!AC363=INT(Datos!AC363),AND(OR(AC$1005="",Datos!AC363&gt;=AC$1005),OR(AC$1006="",Datos!AC363&lt;=AC$1006))),FALSE),OR(ISNUMBER(FIND(";"&amp;UPPER(TRIM(Datos!AC363&amp;""))&amp;"=",AC$1007)),ISNUMBER(FIND(";"&amp;UPPER(TRIM(Datos!AC363&amp;""))&amp;";",AC$1007))),OR(UPPER(TRIM(Datos!AC363&amp;""))="SÍ",UPPER(TRIM(Datos!AC363&amp;""))="SI",UPPER(TRIM(Datos!AC363&amp;""))="NO"),IF(ISNUMBER(Datos!AC363),AND(OR(AC$1005="",Datos!AC363&gt;=AC$1005),OR(AC$1006="",Datos!AC363&lt;=AC$1006)),FALSE),TRUE))))</f>
        <v>0.0</v>
      </c>
      <c r="AD363">
        <f>IF(Datos!AD363="",0,IF(AND(AD$1008&lt;&gt;"",Datos!AD363=AD$1008),0,IF(AD$1004=0,0,1-CHOOSE(AD$1004,IF(ISNUMBER(Datos!AD363),AND(OR(AD$1005="",Datos!AD363&gt;=AD$1005),OR(AD$1006="",Datos!AD363&lt;=AD$1006)),FALSE),IF(ISNUMBER(Datos!AD363),AND(Datos!AD363=INT(Datos!AD363),AND(OR(AD$1005="",Datos!AD363&gt;=AD$1005),OR(AD$1006="",Datos!AD363&lt;=AD$1006))),FALSE),OR(ISNUMBER(FIND(";"&amp;UPPER(TRIM(Datos!AD363&amp;""))&amp;"=",AD$1007)),ISNUMBER(FIND(";"&amp;UPPER(TRIM(Datos!AD363&amp;""))&amp;";",AD$1007))),OR(UPPER(TRIM(Datos!AD363&amp;""))="SÍ",UPPER(TRIM(Datos!AD363&amp;""))="SI",UPPER(TRIM(Datos!AD363&amp;""))="NO"),IF(ISNUMBER(Datos!AD363),AND(OR(AD$1005="",Datos!AD363&gt;=AD$1005),OR(AD$1006="",Datos!AD363&lt;=AD$1006)),FALSE),TRUE))))</f>
        <v>0.0</v>
      </c>
      <c r="AE363">
        <f>IF(Datos!AE363="",0,IF(AND(AE$1008&lt;&gt;"",Datos!AE363=AE$1008),0,IF(AE$1004=0,0,1-CHOOSE(AE$1004,IF(ISNUMBER(Datos!AE363),AND(OR(AE$1005="",Datos!AE363&gt;=AE$1005),OR(AE$1006="",Datos!AE363&lt;=AE$1006)),FALSE),IF(ISNUMBER(Datos!AE363),AND(Datos!AE363=INT(Datos!AE363),AND(OR(AE$1005="",Datos!AE363&gt;=AE$1005),OR(AE$1006="",Datos!AE363&lt;=AE$1006))),FALSE),OR(ISNUMBER(FIND(";"&amp;UPPER(TRIM(Datos!AE363&amp;""))&amp;"=",AE$1007)),ISNUMBER(FIND(";"&amp;UPPER(TRIM(Datos!AE363&amp;""))&amp;";",AE$1007))),OR(UPPER(TRIM(Datos!AE363&amp;""))="SÍ",UPPER(TRIM(Datos!AE363&amp;""))="SI",UPPER(TRIM(Datos!AE363&amp;""))="NO"),IF(ISNUMBER(Datos!AE363),AND(OR(AE$1005="",Datos!AE363&gt;=AE$1005),OR(AE$1006="",Datos!AE363&lt;=AE$1006)),FALSE),TRUE))))</f>
        <v>0.0</v>
      </c>
    </row>
    <row r="364" spans="2:31">
      <c r="B364">
        <f>IF(Datos!B364="",0,IF(AND(B$1008&lt;&gt;"",Datos!B364=B$1008),0,IF(B$1004=0,0,1-CHOOSE(B$1004,IF(ISNUMBER(Datos!B364),AND(OR(B$1005="",Datos!B364&gt;=B$1005),OR(B$1006="",Datos!B364&lt;=B$1006)),FALSE),IF(ISNUMBER(Datos!B364),AND(Datos!B364=INT(Datos!B364),AND(OR(B$1005="",Datos!B364&gt;=B$1005),OR(B$1006="",Datos!B364&lt;=B$1006))),FALSE),OR(ISNUMBER(FIND(";"&amp;UPPER(TRIM(Datos!B364&amp;""))&amp;"=",B$1007)),ISNUMBER(FIND(";"&amp;UPPER(TRIM(Datos!B364&amp;""))&amp;";",B$1007))),OR(UPPER(TRIM(Datos!B364&amp;""))="SÍ",UPPER(TRIM(Datos!B364&amp;""))="SI",UPPER(TRIM(Datos!B364&amp;""))="NO"),IF(ISNUMBER(Datos!B364),AND(OR(B$1005="",Datos!B364&gt;=B$1005),OR(B$1006="",Datos!B364&lt;=B$1006)),FALSE),TRUE))))</f>
        <v>0.0</v>
      </c>
      <c r="C364">
        <f>IF(Datos!C364="",0,IF(AND(C$1008&lt;&gt;"",Datos!C364=C$1008),0,IF(C$1004=0,0,1-CHOOSE(C$1004,IF(ISNUMBER(Datos!C364),AND(OR(C$1005="",Datos!C364&gt;=C$1005),OR(C$1006="",Datos!C364&lt;=C$1006)),FALSE),IF(ISNUMBER(Datos!C364),AND(Datos!C364=INT(Datos!C364),AND(OR(C$1005="",Datos!C364&gt;=C$1005),OR(C$1006="",Datos!C364&lt;=C$1006))),FALSE),OR(ISNUMBER(FIND(";"&amp;UPPER(TRIM(Datos!C364&amp;""))&amp;"=",C$1007)),ISNUMBER(FIND(";"&amp;UPPER(TRIM(Datos!C364&amp;""))&amp;";",C$1007))),OR(UPPER(TRIM(Datos!C364&amp;""))="SÍ",UPPER(TRIM(Datos!C364&amp;""))="SI",UPPER(TRIM(Datos!C364&amp;""))="NO"),IF(ISNUMBER(Datos!C364),AND(OR(C$1005="",Datos!C364&gt;=C$1005),OR(C$1006="",Datos!C364&lt;=C$1006)),FALSE),TRUE))))</f>
        <v>0.0</v>
      </c>
      <c r="D364">
        <f>IF(Datos!D364="",0,IF(AND(D$1008&lt;&gt;"",Datos!D364=D$1008),0,IF(D$1004=0,0,1-CHOOSE(D$1004,IF(ISNUMBER(Datos!D364),AND(OR(D$1005="",Datos!D364&gt;=D$1005),OR(D$1006="",Datos!D364&lt;=D$1006)),FALSE),IF(ISNUMBER(Datos!D364),AND(Datos!D364=INT(Datos!D364),AND(OR(D$1005="",Datos!D364&gt;=D$1005),OR(D$1006="",Datos!D364&lt;=D$1006))),FALSE),OR(ISNUMBER(FIND(";"&amp;UPPER(TRIM(Datos!D364&amp;""))&amp;"=",D$1007)),ISNUMBER(FIND(";"&amp;UPPER(TRIM(Datos!D364&amp;""))&amp;";",D$1007))),OR(UPPER(TRIM(Datos!D364&amp;""))="SÍ",UPPER(TRIM(Datos!D364&amp;""))="SI",UPPER(TRIM(Datos!D364&amp;""))="NO"),IF(ISNUMBER(Datos!D364),AND(OR(D$1005="",Datos!D364&gt;=D$1005),OR(D$1006="",Datos!D364&lt;=D$1006)),FALSE),TRUE))))</f>
        <v>0.0</v>
      </c>
      <c r="E364">
        <f>IF(Datos!E364="",0,IF(AND(E$1008&lt;&gt;"",Datos!E364=E$1008),0,IF(E$1004=0,0,1-CHOOSE(E$1004,IF(ISNUMBER(Datos!E364),AND(OR(E$1005="",Datos!E364&gt;=E$1005),OR(E$1006="",Datos!E364&lt;=E$1006)),FALSE),IF(ISNUMBER(Datos!E364),AND(Datos!E364=INT(Datos!E364),AND(OR(E$1005="",Datos!E364&gt;=E$1005),OR(E$1006="",Datos!E364&lt;=E$1006))),FALSE),OR(ISNUMBER(FIND(";"&amp;UPPER(TRIM(Datos!E364&amp;""))&amp;"=",E$1007)),ISNUMBER(FIND(";"&amp;UPPER(TRIM(Datos!E364&amp;""))&amp;";",E$1007))),OR(UPPER(TRIM(Datos!E364&amp;""))="SÍ",UPPER(TRIM(Datos!E364&amp;""))="SI",UPPER(TRIM(Datos!E364&amp;""))="NO"),IF(ISNUMBER(Datos!E364),AND(OR(E$1005="",Datos!E364&gt;=E$1005),OR(E$1006="",Datos!E364&lt;=E$1006)),FALSE),TRUE))))</f>
        <v>0.0</v>
      </c>
      <c r="F364">
        <f>IF(Datos!F364="",0,IF(AND(F$1008&lt;&gt;"",Datos!F364=F$1008),0,IF(F$1004=0,0,1-CHOOSE(F$1004,IF(ISNUMBER(Datos!F364),AND(OR(F$1005="",Datos!F364&gt;=F$1005),OR(F$1006="",Datos!F364&lt;=F$1006)),FALSE),IF(ISNUMBER(Datos!F364),AND(Datos!F364=INT(Datos!F364),AND(OR(F$1005="",Datos!F364&gt;=F$1005),OR(F$1006="",Datos!F364&lt;=F$1006))),FALSE),OR(ISNUMBER(FIND(";"&amp;UPPER(TRIM(Datos!F364&amp;""))&amp;"=",F$1007)),ISNUMBER(FIND(";"&amp;UPPER(TRIM(Datos!F364&amp;""))&amp;";",F$1007))),OR(UPPER(TRIM(Datos!F364&amp;""))="SÍ",UPPER(TRIM(Datos!F364&amp;""))="SI",UPPER(TRIM(Datos!F364&amp;""))="NO"),IF(ISNUMBER(Datos!F364),AND(OR(F$1005="",Datos!F364&gt;=F$1005),OR(F$1006="",Datos!F364&lt;=F$1006)),FALSE),TRUE))))</f>
        <v>0.0</v>
      </c>
      <c r="G364">
        <f>IF(Datos!G364="",0,IF(AND(G$1008&lt;&gt;"",Datos!G364=G$1008),0,IF(G$1004=0,0,1-CHOOSE(G$1004,IF(ISNUMBER(Datos!G364),AND(OR(G$1005="",Datos!G364&gt;=G$1005),OR(G$1006="",Datos!G364&lt;=G$1006)),FALSE),IF(ISNUMBER(Datos!G364),AND(Datos!G364=INT(Datos!G364),AND(OR(G$1005="",Datos!G364&gt;=G$1005),OR(G$1006="",Datos!G364&lt;=G$1006))),FALSE),OR(ISNUMBER(FIND(";"&amp;UPPER(TRIM(Datos!G364&amp;""))&amp;"=",G$1007)),ISNUMBER(FIND(";"&amp;UPPER(TRIM(Datos!G364&amp;""))&amp;";",G$1007))),OR(UPPER(TRIM(Datos!G364&amp;""))="SÍ",UPPER(TRIM(Datos!G364&amp;""))="SI",UPPER(TRIM(Datos!G364&amp;""))="NO"),IF(ISNUMBER(Datos!G364),AND(OR(G$1005="",Datos!G364&gt;=G$1005),OR(G$1006="",Datos!G364&lt;=G$1006)),FALSE),TRUE))))</f>
        <v>0.0</v>
      </c>
      <c r="H364">
        <f>IF(Datos!H364="",0,IF(AND(H$1008&lt;&gt;"",Datos!H364=H$1008),0,IF(H$1004=0,0,1-CHOOSE(H$1004,IF(ISNUMBER(Datos!H364),AND(OR(H$1005="",Datos!H364&gt;=H$1005),OR(H$1006="",Datos!H364&lt;=H$1006)),FALSE),IF(ISNUMBER(Datos!H364),AND(Datos!H364=INT(Datos!H364),AND(OR(H$1005="",Datos!H364&gt;=H$1005),OR(H$1006="",Datos!H364&lt;=H$1006))),FALSE),OR(ISNUMBER(FIND(";"&amp;UPPER(TRIM(Datos!H364&amp;""))&amp;"=",H$1007)),ISNUMBER(FIND(";"&amp;UPPER(TRIM(Datos!H364&amp;""))&amp;";",H$1007))),OR(UPPER(TRIM(Datos!H364&amp;""))="SÍ",UPPER(TRIM(Datos!H364&amp;""))="SI",UPPER(TRIM(Datos!H364&amp;""))="NO"),IF(ISNUMBER(Datos!H364),AND(OR(H$1005="",Datos!H364&gt;=H$1005),OR(H$1006="",Datos!H364&lt;=H$1006)),FALSE),TRUE))))</f>
        <v>0.0</v>
      </c>
      <c r="I364">
        <f>IF(Datos!I364="",0,IF(AND(I$1008&lt;&gt;"",Datos!I364=I$1008),0,IF(I$1004=0,0,1-CHOOSE(I$1004,IF(ISNUMBER(Datos!I364),AND(OR(I$1005="",Datos!I364&gt;=I$1005),OR(I$1006="",Datos!I364&lt;=I$1006)),FALSE),IF(ISNUMBER(Datos!I364),AND(Datos!I364=INT(Datos!I364),AND(OR(I$1005="",Datos!I364&gt;=I$1005),OR(I$1006="",Datos!I364&lt;=I$1006))),FALSE),OR(ISNUMBER(FIND(";"&amp;UPPER(TRIM(Datos!I364&amp;""))&amp;"=",I$1007)),ISNUMBER(FIND(";"&amp;UPPER(TRIM(Datos!I364&amp;""))&amp;";",I$1007))),OR(UPPER(TRIM(Datos!I364&amp;""))="SÍ",UPPER(TRIM(Datos!I364&amp;""))="SI",UPPER(TRIM(Datos!I364&amp;""))="NO"),IF(ISNUMBER(Datos!I364),AND(OR(I$1005="",Datos!I364&gt;=I$1005),OR(I$1006="",Datos!I364&lt;=I$1006)),FALSE),TRUE))))</f>
        <v>0.0</v>
      </c>
      <c r="J364">
        <f>IF(Datos!J364="",0,IF(AND(J$1008&lt;&gt;"",Datos!J364=J$1008),0,IF(J$1004=0,0,1-CHOOSE(J$1004,IF(ISNUMBER(Datos!J364),AND(OR(J$1005="",Datos!J364&gt;=J$1005),OR(J$1006="",Datos!J364&lt;=J$1006)),FALSE),IF(ISNUMBER(Datos!J364),AND(Datos!J364=INT(Datos!J364),AND(OR(J$1005="",Datos!J364&gt;=J$1005),OR(J$1006="",Datos!J364&lt;=J$1006))),FALSE),OR(ISNUMBER(FIND(";"&amp;UPPER(TRIM(Datos!J364&amp;""))&amp;"=",J$1007)),ISNUMBER(FIND(";"&amp;UPPER(TRIM(Datos!J364&amp;""))&amp;";",J$1007))),OR(UPPER(TRIM(Datos!J364&amp;""))="SÍ",UPPER(TRIM(Datos!J364&amp;""))="SI",UPPER(TRIM(Datos!J364&amp;""))="NO"),IF(ISNUMBER(Datos!J364),AND(OR(J$1005="",Datos!J364&gt;=J$1005),OR(J$1006="",Datos!J364&lt;=J$1006)),FALSE),TRUE))))</f>
        <v>0.0</v>
      </c>
      <c r="K364">
        <f>IF(Datos!K364="",0,IF(AND(K$1008&lt;&gt;"",Datos!K364=K$1008),0,IF(K$1004=0,0,1-CHOOSE(K$1004,IF(ISNUMBER(Datos!K364),AND(OR(K$1005="",Datos!K364&gt;=K$1005),OR(K$1006="",Datos!K364&lt;=K$1006)),FALSE),IF(ISNUMBER(Datos!K364),AND(Datos!K364=INT(Datos!K364),AND(OR(K$1005="",Datos!K364&gt;=K$1005),OR(K$1006="",Datos!K364&lt;=K$1006))),FALSE),OR(ISNUMBER(FIND(";"&amp;UPPER(TRIM(Datos!K364&amp;""))&amp;"=",K$1007)),ISNUMBER(FIND(";"&amp;UPPER(TRIM(Datos!K364&amp;""))&amp;";",K$1007))),OR(UPPER(TRIM(Datos!K364&amp;""))="SÍ",UPPER(TRIM(Datos!K364&amp;""))="SI",UPPER(TRIM(Datos!K364&amp;""))="NO"),IF(ISNUMBER(Datos!K364),AND(OR(K$1005="",Datos!K364&gt;=K$1005),OR(K$1006="",Datos!K364&lt;=K$1006)),FALSE),TRUE))))</f>
        <v>0.0</v>
      </c>
      <c r="L364">
        <f>IF(Datos!L364="",0,IF(AND(L$1008&lt;&gt;"",Datos!L364=L$1008),0,IF(L$1004=0,0,1-CHOOSE(L$1004,IF(ISNUMBER(Datos!L364),AND(OR(L$1005="",Datos!L364&gt;=L$1005),OR(L$1006="",Datos!L364&lt;=L$1006)),FALSE),IF(ISNUMBER(Datos!L364),AND(Datos!L364=INT(Datos!L364),AND(OR(L$1005="",Datos!L364&gt;=L$1005),OR(L$1006="",Datos!L364&lt;=L$1006))),FALSE),OR(ISNUMBER(FIND(";"&amp;UPPER(TRIM(Datos!L364&amp;""))&amp;"=",L$1007)),ISNUMBER(FIND(";"&amp;UPPER(TRIM(Datos!L364&amp;""))&amp;";",L$1007))),OR(UPPER(TRIM(Datos!L364&amp;""))="SÍ",UPPER(TRIM(Datos!L364&amp;""))="SI",UPPER(TRIM(Datos!L364&amp;""))="NO"),IF(ISNUMBER(Datos!L364),AND(OR(L$1005="",Datos!L364&gt;=L$1005),OR(L$1006="",Datos!L364&lt;=L$1006)),FALSE),TRUE))))</f>
        <v>0.0</v>
      </c>
      <c r="M364">
        <f>IF(Datos!M364="",0,IF(AND(M$1008&lt;&gt;"",Datos!M364=M$1008),0,IF(M$1004=0,0,1-CHOOSE(M$1004,IF(ISNUMBER(Datos!M364),AND(OR(M$1005="",Datos!M364&gt;=M$1005),OR(M$1006="",Datos!M364&lt;=M$1006)),FALSE),IF(ISNUMBER(Datos!M364),AND(Datos!M364=INT(Datos!M364),AND(OR(M$1005="",Datos!M364&gt;=M$1005),OR(M$1006="",Datos!M364&lt;=M$1006))),FALSE),OR(ISNUMBER(FIND(";"&amp;UPPER(TRIM(Datos!M364&amp;""))&amp;"=",M$1007)),ISNUMBER(FIND(";"&amp;UPPER(TRIM(Datos!M364&amp;""))&amp;";",M$1007))),OR(UPPER(TRIM(Datos!M364&amp;""))="SÍ",UPPER(TRIM(Datos!M364&amp;""))="SI",UPPER(TRIM(Datos!M364&amp;""))="NO"),IF(ISNUMBER(Datos!M364),AND(OR(M$1005="",Datos!M364&gt;=M$1005),OR(M$1006="",Datos!M364&lt;=M$1006)),FALSE),TRUE))))</f>
        <v>0.0</v>
      </c>
      <c r="N364">
        <f>IF(Datos!N364="",0,IF(AND(N$1008&lt;&gt;"",Datos!N364=N$1008),0,IF(N$1004=0,0,1-CHOOSE(N$1004,IF(ISNUMBER(Datos!N364),AND(OR(N$1005="",Datos!N364&gt;=N$1005),OR(N$1006="",Datos!N364&lt;=N$1006)),FALSE),IF(ISNUMBER(Datos!N364),AND(Datos!N364=INT(Datos!N364),AND(OR(N$1005="",Datos!N364&gt;=N$1005),OR(N$1006="",Datos!N364&lt;=N$1006))),FALSE),OR(ISNUMBER(FIND(";"&amp;UPPER(TRIM(Datos!N364&amp;""))&amp;"=",N$1007)),ISNUMBER(FIND(";"&amp;UPPER(TRIM(Datos!N364&amp;""))&amp;";",N$1007))),OR(UPPER(TRIM(Datos!N364&amp;""))="SÍ",UPPER(TRIM(Datos!N364&amp;""))="SI",UPPER(TRIM(Datos!N364&amp;""))="NO"),IF(ISNUMBER(Datos!N364),AND(OR(N$1005="",Datos!N364&gt;=N$1005),OR(N$1006="",Datos!N364&lt;=N$1006)),FALSE),TRUE))))</f>
        <v>0.0</v>
      </c>
      <c r="O364">
        <f>IF(Datos!O364="",0,IF(AND(O$1008&lt;&gt;"",Datos!O364=O$1008),0,IF(O$1004=0,0,1-CHOOSE(O$1004,IF(ISNUMBER(Datos!O364),AND(OR(O$1005="",Datos!O364&gt;=O$1005),OR(O$1006="",Datos!O364&lt;=O$1006)),FALSE),IF(ISNUMBER(Datos!O364),AND(Datos!O364=INT(Datos!O364),AND(OR(O$1005="",Datos!O364&gt;=O$1005),OR(O$1006="",Datos!O364&lt;=O$1006))),FALSE),OR(ISNUMBER(FIND(";"&amp;UPPER(TRIM(Datos!O364&amp;""))&amp;"=",O$1007)),ISNUMBER(FIND(";"&amp;UPPER(TRIM(Datos!O364&amp;""))&amp;";",O$1007))),OR(UPPER(TRIM(Datos!O364&amp;""))="SÍ",UPPER(TRIM(Datos!O364&amp;""))="SI",UPPER(TRIM(Datos!O364&amp;""))="NO"),IF(ISNUMBER(Datos!O364),AND(OR(O$1005="",Datos!O364&gt;=O$1005),OR(O$1006="",Datos!O364&lt;=O$1006)),FALSE),TRUE))))</f>
        <v>0.0</v>
      </c>
      <c r="P364">
        <f>IF(Datos!P364="",0,IF(AND(P$1008&lt;&gt;"",Datos!P364=P$1008),0,IF(P$1004=0,0,1-CHOOSE(P$1004,IF(ISNUMBER(Datos!P364),AND(OR(P$1005="",Datos!P364&gt;=P$1005),OR(P$1006="",Datos!P364&lt;=P$1006)),FALSE),IF(ISNUMBER(Datos!P364),AND(Datos!P364=INT(Datos!P364),AND(OR(P$1005="",Datos!P364&gt;=P$1005),OR(P$1006="",Datos!P364&lt;=P$1006))),FALSE),OR(ISNUMBER(FIND(";"&amp;UPPER(TRIM(Datos!P364&amp;""))&amp;"=",P$1007)),ISNUMBER(FIND(";"&amp;UPPER(TRIM(Datos!P364&amp;""))&amp;";",P$1007))),OR(UPPER(TRIM(Datos!P364&amp;""))="SÍ",UPPER(TRIM(Datos!P364&amp;""))="SI",UPPER(TRIM(Datos!P364&amp;""))="NO"),IF(ISNUMBER(Datos!P364),AND(OR(P$1005="",Datos!P364&gt;=P$1005),OR(P$1006="",Datos!P364&lt;=P$1006)),FALSE),TRUE))))</f>
        <v>0.0</v>
      </c>
      <c r="Q364">
        <f>IF(Datos!Q364="",0,IF(AND(Q$1008&lt;&gt;"",Datos!Q364=Q$1008),0,IF(Q$1004=0,0,1-CHOOSE(Q$1004,IF(ISNUMBER(Datos!Q364),AND(OR(Q$1005="",Datos!Q364&gt;=Q$1005),OR(Q$1006="",Datos!Q364&lt;=Q$1006)),FALSE),IF(ISNUMBER(Datos!Q364),AND(Datos!Q364=INT(Datos!Q364),AND(OR(Q$1005="",Datos!Q364&gt;=Q$1005),OR(Q$1006="",Datos!Q364&lt;=Q$1006))),FALSE),OR(ISNUMBER(FIND(";"&amp;UPPER(TRIM(Datos!Q364&amp;""))&amp;"=",Q$1007)),ISNUMBER(FIND(";"&amp;UPPER(TRIM(Datos!Q364&amp;""))&amp;";",Q$1007))),OR(UPPER(TRIM(Datos!Q364&amp;""))="SÍ",UPPER(TRIM(Datos!Q364&amp;""))="SI",UPPER(TRIM(Datos!Q364&amp;""))="NO"),IF(ISNUMBER(Datos!Q364),AND(OR(Q$1005="",Datos!Q364&gt;=Q$1005),OR(Q$1006="",Datos!Q364&lt;=Q$1006)),FALSE),TRUE))))</f>
        <v>0.0</v>
      </c>
      <c r="R364">
        <f>IF(Datos!R364="",0,IF(AND(R$1008&lt;&gt;"",Datos!R364=R$1008),0,IF(R$1004=0,0,1-CHOOSE(R$1004,IF(ISNUMBER(Datos!R364),AND(OR(R$1005="",Datos!R364&gt;=R$1005),OR(R$1006="",Datos!R364&lt;=R$1006)),FALSE),IF(ISNUMBER(Datos!R364),AND(Datos!R364=INT(Datos!R364),AND(OR(R$1005="",Datos!R364&gt;=R$1005),OR(R$1006="",Datos!R364&lt;=R$1006))),FALSE),OR(ISNUMBER(FIND(";"&amp;UPPER(TRIM(Datos!R364&amp;""))&amp;"=",R$1007)),ISNUMBER(FIND(";"&amp;UPPER(TRIM(Datos!R364&amp;""))&amp;";",R$1007))),OR(UPPER(TRIM(Datos!R364&amp;""))="SÍ",UPPER(TRIM(Datos!R364&amp;""))="SI",UPPER(TRIM(Datos!R364&amp;""))="NO"),IF(ISNUMBER(Datos!R364),AND(OR(R$1005="",Datos!R364&gt;=R$1005),OR(R$1006="",Datos!R364&lt;=R$1006)),FALSE),TRUE))))</f>
        <v>0.0</v>
      </c>
      <c r="S364">
        <f>IF(Datos!S364="",0,IF(AND(S$1008&lt;&gt;"",Datos!S364=S$1008),0,IF(S$1004=0,0,1-CHOOSE(S$1004,IF(ISNUMBER(Datos!S364),AND(OR(S$1005="",Datos!S364&gt;=S$1005),OR(S$1006="",Datos!S364&lt;=S$1006)),FALSE),IF(ISNUMBER(Datos!S364),AND(Datos!S364=INT(Datos!S364),AND(OR(S$1005="",Datos!S364&gt;=S$1005),OR(S$1006="",Datos!S364&lt;=S$1006))),FALSE),OR(ISNUMBER(FIND(";"&amp;UPPER(TRIM(Datos!S364&amp;""))&amp;"=",S$1007)),ISNUMBER(FIND(";"&amp;UPPER(TRIM(Datos!S364&amp;""))&amp;";",S$1007))),OR(UPPER(TRIM(Datos!S364&amp;""))="SÍ",UPPER(TRIM(Datos!S364&amp;""))="SI",UPPER(TRIM(Datos!S364&amp;""))="NO"),IF(ISNUMBER(Datos!S364),AND(OR(S$1005="",Datos!S364&gt;=S$1005),OR(S$1006="",Datos!S364&lt;=S$1006)),FALSE),TRUE))))</f>
        <v>0.0</v>
      </c>
      <c r="T364">
        <f>IF(Datos!T364="",0,IF(AND(T$1008&lt;&gt;"",Datos!T364=T$1008),0,IF(T$1004=0,0,1-CHOOSE(T$1004,IF(ISNUMBER(Datos!T364),AND(OR(T$1005="",Datos!T364&gt;=T$1005),OR(T$1006="",Datos!T364&lt;=T$1006)),FALSE),IF(ISNUMBER(Datos!T364),AND(Datos!T364=INT(Datos!T364),AND(OR(T$1005="",Datos!T364&gt;=T$1005),OR(T$1006="",Datos!T364&lt;=T$1006))),FALSE),OR(ISNUMBER(FIND(";"&amp;UPPER(TRIM(Datos!T364&amp;""))&amp;"=",T$1007)),ISNUMBER(FIND(";"&amp;UPPER(TRIM(Datos!T364&amp;""))&amp;";",T$1007))),OR(UPPER(TRIM(Datos!T364&amp;""))="SÍ",UPPER(TRIM(Datos!T364&amp;""))="SI",UPPER(TRIM(Datos!T364&amp;""))="NO"),IF(ISNUMBER(Datos!T364),AND(OR(T$1005="",Datos!T364&gt;=T$1005),OR(T$1006="",Datos!T364&lt;=T$1006)),FALSE),TRUE))))</f>
        <v>0.0</v>
      </c>
      <c r="U364">
        <f>IF(Datos!U364="",0,IF(AND(U$1008&lt;&gt;"",Datos!U364=U$1008),0,IF(U$1004=0,0,1-CHOOSE(U$1004,IF(ISNUMBER(Datos!U364),AND(OR(U$1005="",Datos!U364&gt;=U$1005),OR(U$1006="",Datos!U364&lt;=U$1006)),FALSE),IF(ISNUMBER(Datos!U364),AND(Datos!U364=INT(Datos!U364),AND(OR(U$1005="",Datos!U364&gt;=U$1005),OR(U$1006="",Datos!U364&lt;=U$1006))),FALSE),OR(ISNUMBER(FIND(";"&amp;UPPER(TRIM(Datos!U364&amp;""))&amp;"=",U$1007)),ISNUMBER(FIND(";"&amp;UPPER(TRIM(Datos!U364&amp;""))&amp;";",U$1007))),OR(UPPER(TRIM(Datos!U364&amp;""))="SÍ",UPPER(TRIM(Datos!U364&amp;""))="SI",UPPER(TRIM(Datos!U364&amp;""))="NO"),IF(ISNUMBER(Datos!U364),AND(OR(U$1005="",Datos!U364&gt;=U$1005),OR(U$1006="",Datos!U364&lt;=U$1006)),FALSE),TRUE))))</f>
        <v>0.0</v>
      </c>
      <c r="V364">
        <f>IF(Datos!V364="",0,IF(AND(V$1008&lt;&gt;"",Datos!V364=V$1008),0,IF(V$1004=0,0,1-CHOOSE(V$1004,IF(ISNUMBER(Datos!V364),AND(OR(V$1005="",Datos!V364&gt;=V$1005),OR(V$1006="",Datos!V364&lt;=V$1006)),FALSE),IF(ISNUMBER(Datos!V364),AND(Datos!V364=INT(Datos!V364),AND(OR(V$1005="",Datos!V364&gt;=V$1005),OR(V$1006="",Datos!V364&lt;=V$1006))),FALSE),OR(ISNUMBER(FIND(";"&amp;UPPER(TRIM(Datos!V364&amp;""))&amp;"=",V$1007)),ISNUMBER(FIND(";"&amp;UPPER(TRIM(Datos!V364&amp;""))&amp;";",V$1007))),OR(UPPER(TRIM(Datos!V364&amp;""))="SÍ",UPPER(TRIM(Datos!V364&amp;""))="SI",UPPER(TRIM(Datos!V364&amp;""))="NO"),IF(ISNUMBER(Datos!V364),AND(OR(V$1005="",Datos!V364&gt;=V$1005),OR(V$1006="",Datos!V364&lt;=V$1006)),FALSE),TRUE))))</f>
        <v>0.0</v>
      </c>
      <c r="W364">
        <f>IF(Datos!W364="",0,IF(AND(W$1008&lt;&gt;"",Datos!W364=W$1008),0,IF(W$1004=0,0,1-CHOOSE(W$1004,IF(ISNUMBER(Datos!W364),AND(OR(W$1005="",Datos!W364&gt;=W$1005),OR(W$1006="",Datos!W364&lt;=W$1006)),FALSE),IF(ISNUMBER(Datos!W364),AND(Datos!W364=INT(Datos!W364),AND(OR(W$1005="",Datos!W364&gt;=W$1005),OR(W$1006="",Datos!W364&lt;=W$1006))),FALSE),OR(ISNUMBER(FIND(";"&amp;UPPER(TRIM(Datos!W364&amp;""))&amp;"=",W$1007)),ISNUMBER(FIND(";"&amp;UPPER(TRIM(Datos!W364&amp;""))&amp;";",W$1007))),OR(UPPER(TRIM(Datos!W364&amp;""))="SÍ",UPPER(TRIM(Datos!W364&amp;""))="SI",UPPER(TRIM(Datos!W364&amp;""))="NO"),IF(ISNUMBER(Datos!W364),AND(OR(W$1005="",Datos!W364&gt;=W$1005),OR(W$1006="",Datos!W364&lt;=W$1006)),FALSE),TRUE))))</f>
        <v>0.0</v>
      </c>
      <c r="X364">
        <f>IF(Datos!X364="",0,IF(AND(X$1008&lt;&gt;"",Datos!X364=X$1008),0,IF(X$1004=0,0,1-CHOOSE(X$1004,IF(ISNUMBER(Datos!X364),AND(OR(X$1005="",Datos!X364&gt;=X$1005),OR(X$1006="",Datos!X364&lt;=X$1006)),FALSE),IF(ISNUMBER(Datos!X364),AND(Datos!X364=INT(Datos!X364),AND(OR(X$1005="",Datos!X364&gt;=X$1005),OR(X$1006="",Datos!X364&lt;=X$1006))),FALSE),OR(ISNUMBER(FIND(";"&amp;UPPER(TRIM(Datos!X364&amp;""))&amp;"=",X$1007)),ISNUMBER(FIND(";"&amp;UPPER(TRIM(Datos!X364&amp;""))&amp;";",X$1007))),OR(UPPER(TRIM(Datos!X364&amp;""))="SÍ",UPPER(TRIM(Datos!X364&amp;""))="SI",UPPER(TRIM(Datos!X364&amp;""))="NO"),IF(ISNUMBER(Datos!X364),AND(OR(X$1005="",Datos!X364&gt;=X$1005),OR(X$1006="",Datos!X364&lt;=X$1006)),FALSE),TRUE))))</f>
        <v>0.0</v>
      </c>
      <c r="Y364">
        <f>IF(Datos!Y364="",0,IF(AND(Y$1008&lt;&gt;"",Datos!Y364=Y$1008),0,IF(Y$1004=0,0,1-CHOOSE(Y$1004,IF(ISNUMBER(Datos!Y364),AND(OR(Y$1005="",Datos!Y364&gt;=Y$1005),OR(Y$1006="",Datos!Y364&lt;=Y$1006)),FALSE),IF(ISNUMBER(Datos!Y364),AND(Datos!Y364=INT(Datos!Y364),AND(OR(Y$1005="",Datos!Y364&gt;=Y$1005),OR(Y$1006="",Datos!Y364&lt;=Y$1006))),FALSE),OR(ISNUMBER(FIND(";"&amp;UPPER(TRIM(Datos!Y364&amp;""))&amp;"=",Y$1007)),ISNUMBER(FIND(";"&amp;UPPER(TRIM(Datos!Y364&amp;""))&amp;";",Y$1007))),OR(UPPER(TRIM(Datos!Y364&amp;""))="SÍ",UPPER(TRIM(Datos!Y364&amp;""))="SI",UPPER(TRIM(Datos!Y364&amp;""))="NO"),IF(ISNUMBER(Datos!Y364),AND(OR(Y$1005="",Datos!Y364&gt;=Y$1005),OR(Y$1006="",Datos!Y364&lt;=Y$1006)),FALSE),TRUE))))</f>
        <v>0.0</v>
      </c>
      <c r="Z364">
        <f>IF(Datos!Z364="",0,IF(AND(Z$1008&lt;&gt;"",Datos!Z364=Z$1008),0,IF(Z$1004=0,0,1-CHOOSE(Z$1004,IF(ISNUMBER(Datos!Z364),AND(OR(Z$1005="",Datos!Z364&gt;=Z$1005),OR(Z$1006="",Datos!Z364&lt;=Z$1006)),FALSE),IF(ISNUMBER(Datos!Z364),AND(Datos!Z364=INT(Datos!Z364),AND(OR(Z$1005="",Datos!Z364&gt;=Z$1005),OR(Z$1006="",Datos!Z364&lt;=Z$1006))),FALSE),OR(ISNUMBER(FIND(";"&amp;UPPER(TRIM(Datos!Z364&amp;""))&amp;"=",Z$1007)),ISNUMBER(FIND(";"&amp;UPPER(TRIM(Datos!Z364&amp;""))&amp;";",Z$1007))),OR(UPPER(TRIM(Datos!Z364&amp;""))="SÍ",UPPER(TRIM(Datos!Z364&amp;""))="SI",UPPER(TRIM(Datos!Z364&amp;""))="NO"),IF(ISNUMBER(Datos!Z364),AND(OR(Z$1005="",Datos!Z364&gt;=Z$1005),OR(Z$1006="",Datos!Z364&lt;=Z$1006)),FALSE),TRUE))))</f>
        <v>0.0</v>
      </c>
      <c r="AA364">
        <f>IF(Datos!AA364="",0,IF(AND(AA$1008&lt;&gt;"",Datos!AA364=AA$1008),0,IF(AA$1004=0,0,1-CHOOSE(AA$1004,IF(ISNUMBER(Datos!AA364),AND(OR(AA$1005="",Datos!AA364&gt;=AA$1005),OR(AA$1006="",Datos!AA364&lt;=AA$1006)),FALSE),IF(ISNUMBER(Datos!AA364),AND(Datos!AA364=INT(Datos!AA364),AND(OR(AA$1005="",Datos!AA364&gt;=AA$1005),OR(AA$1006="",Datos!AA364&lt;=AA$1006))),FALSE),OR(ISNUMBER(FIND(";"&amp;UPPER(TRIM(Datos!AA364&amp;""))&amp;"=",AA$1007)),ISNUMBER(FIND(";"&amp;UPPER(TRIM(Datos!AA364&amp;""))&amp;";",AA$1007))),OR(UPPER(TRIM(Datos!AA364&amp;""))="SÍ",UPPER(TRIM(Datos!AA364&amp;""))="SI",UPPER(TRIM(Datos!AA364&amp;""))="NO"),IF(ISNUMBER(Datos!AA364),AND(OR(AA$1005="",Datos!AA364&gt;=AA$1005),OR(AA$1006="",Datos!AA364&lt;=AA$1006)),FALSE),TRUE))))</f>
        <v>0.0</v>
      </c>
      <c r="AB364">
        <f>IF(Datos!AB364="",0,IF(AND(AB$1008&lt;&gt;"",Datos!AB364=AB$1008),0,IF(AB$1004=0,0,1-CHOOSE(AB$1004,IF(ISNUMBER(Datos!AB364),AND(OR(AB$1005="",Datos!AB364&gt;=AB$1005),OR(AB$1006="",Datos!AB364&lt;=AB$1006)),FALSE),IF(ISNUMBER(Datos!AB364),AND(Datos!AB364=INT(Datos!AB364),AND(OR(AB$1005="",Datos!AB364&gt;=AB$1005),OR(AB$1006="",Datos!AB364&lt;=AB$1006))),FALSE),OR(ISNUMBER(FIND(";"&amp;UPPER(TRIM(Datos!AB364&amp;""))&amp;"=",AB$1007)),ISNUMBER(FIND(";"&amp;UPPER(TRIM(Datos!AB364&amp;""))&amp;";",AB$1007))),OR(UPPER(TRIM(Datos!AB364&amp;""))="SÍ",UPPER(TRIM(Datos!AB364&amp;""))="SI",UPPER(TRIM(Datos!AB364&amp;""))="NO"),IF(ISNUMBER(Datos!AB364),AND(OR(AB$1005="",Datos!AB364&gt;=AB$1005),OR(AB$1006="",Datos!AB364&lt;=AB$1006)),FALSE),TRUE))))</f>
        <v>0.0</v>
      </c>
      <c r="AC364">
        <f>IF(Datos!AC364="",0,IF(AND(AC$1008&lt;&gt;"",Datos!AC364=AC$1008),0,IF(AC$1004=0,0,1-CHOOSE(AC$1004,IF(ISNUMBER(Datos!AC364),AND(OR(AC$1005="",Datos!AC364&gt;=AC$1005),OR(AC$1006="",Datos!AC364&lt;=AC$1006)),FALSE),IF(ISNUMBER(Datos!AC364),AND(Datos!AC364=INT(Datos!AC364),AND(OR(AC$1005="",Datos!AC364&gt;=AC$1005),OR(AC$1006="",Datos!AC364&lt;=AC$1006))),FALSE),OR(ISNUMBER(FIND(";"&amp;UPPER(TRIM(Datos!AC364&amp;""))&amp;"=",AC$1007)),ISNUMBER(FIND(";"&amp;UPPER(TRIM(Datos!AC364&amp;""))&amp;";",AC$1007))),OR(UPPER(TRIM(Datos!AC364&amp;""))="SÍ",UPPER(TRIM(Datos!AC364&amp;""))="SI",UPPER(TRIM(Datos!AC364&amp;""))="NO"),IF(ISNUMBER(Datos!AC364),AND(OR(AC$1005="",Datos!AC364&gt;=AC$1005),OR(AC$1006="",Datos!AC364&lt;=AC$1006)),FALSE),TRUE))))</f>
        <v>0.0</v>
      </c>
      <c r="AD364">
        <f>IF(Datos!AD364="",0,IF(AND(AD$1008&lt;&gt;"",Datos!AD364=AD$1008),0,IF(AD$1004=0,0,1-CHOOSE(AD$1004,IF(ISNUMBER(Datos!AD364),AND(OR(AD$1005="",Datos!AD364&gt;=AD$1005),OR(AD$1006="",Datos!AD364&lt;=AD$1006)),FALSE),IF(ISNUMBER(Datos!AD364),AND(Datos!AD364=INT(Datos!AD364),AND(OR(AD$1005="",Datos!AD364&gt;=AD$1005),OR(AD$1006="",Datos!AD364&lt;=AD$1006))),FALSE),OR(ISNUMBER(FIND(";"&amp;UPPER(TRIM(Datos!AD364&amp;""))&amp;"=",AD$1007)),ISNUMBER(FIND(";"&amp;UPPER(TRIM(Datos!AD364&amp;""))&amp;";",AD$1007))),OR(UPPER(TRIM(Datos!AD364&amp;""))="SÍ",UPPER(TRIM(Datos!AD364&amp;""))="SI",UPPER(TRIM(Datos!AD364&amp;""))="NO"),IF(ISNUMBER(Datos!AD364),AND(OR(AD$1005="",Datos!AD364&gt;=AD$1005),OR(AD$1006="",Datos!AD364&lt;=AD$1006)),FALSE),TRUE))))</f>
        <v>0.0</v>
      </c>
      <c r="AE364">
        <f>IF(Datos!AE364="",0,IF(AND(AE$1008&lt;&gt;"",Datos!AE364=AE$1008),0,IF(AE$1004=0,0,1-CHOOSE(AE$1004,IF(ISNUMBER(Datos!AE364),AND(OR(AE$1005="",Datos!AE364&gt;=AE$1005),OR(AE$1006="",Datos!AE364&lt;=AE$1006)),FALSE),IF(ISNUMBER(Datos!AE364),AND(Datos!AE364=INT(Datos!AE364),AND(OR(AE$1005="",Datos!AE364&gt;=AE$1005),OR(AE$1006="",Datos!AE364&lt;=AE$1006))),FALSE),OR(ISNUMBER(FIND(";"&amp;UPPER(TRIM(Datos!AE364&amp;""))&amp;"=",AE$1007)),ISNUMBER(FIND(";"&amp;UPPER(TRIM(Datos!AE364&amp;""))&amp;";",AE$1007))),OR(UPPER(TRIM(Datos!AE364&amp;""))="SÍ",UPPER(TRIM(Datos!AE364&amp;""))="SI",UPPER(TRIM(Datos!AE364&amp;""))="NO"),IF(ISNUMBER(Datos!AE364),AND(OR(AE$1005="",Datos!AE364&gt;=AE$1005),OR(AE$1006="",Datos!AE364&lt;=AE$1006)),FALSE),TRUE))))</f>
        <v>0.0</v>
      </c>
    </row>
    <row r="365" spans="2:31">
      <c r="B365">
        <f>IF(Datos!B365="",0,IF(AND(B$1008&lt;&gt;"",Datos!B365=B$1008),0,IF(B$1004=0,0,1-CHOOSE(B$1004,IF(ISNUMBER(Datos!B365),AND(OR(B$1005="",Datos!B365&gt;=B$1005),OR(B$1006="",Datos!B365&lt;=B$1006)),FALSE),IF(ISNUMBER(Datos!B365),AND(Datos!B365=INT(Datos!B365),AND(OR(B$1005="",Datos!B365&gt;=B$1005),OR(B$1006="",Datos!B365&lt;=B$1006))),FALSE),OR(ISNUMBER(FIND(";"&amp;UPPER(TRIM(Datos!B365&amp;""))&amp;"=",B$1007)),ISNUMBER(FIND(";"&amp;UPPER(TRIM(Datos!B365&amp;""))&amp;";",B$1007))),OR(UPPER(TRIM(Datos!B365&amp;""))="SÍ",UPPER(TRIM(Datos!B365&amp;""))="SI",UPPER(TRIM(Datos!B365&amp;""))="NO"),IF(ISNUMBER(Datos!B365),AND(OR(B$1005="",Datos!B365&gt;=B$1005),OR(B$1006="",Datos!B365&lt;=B$1006)),FALSE),TRUE))))</f>
        <v>0.0</v>
      </c>
      <c r="C365">
        <f>IF(Datos!C365="",0,IF(AND(C$1008&lt;&gt;"",Datos!C365=C$1008),0,IF(C$1004=0,0,1-CHOOSE(C$1004,IF(ISNUMBER(Datos!C365),AND(OR(C$1005="",Datos!C365&gt;=C$1005),OR(C$1006="",Datos!C365&lt;=C$1006)),FALSE),IF(ISNUMBER(Datos!C365),AND(Datos!C365=INT(Datos!C365),AND(OR(C$1005="",Datos!C365&gt;=C$1005),OR(C$1006="",Datos!C365&lt;=C$1006))),FALSE),OR(ISNUMBER(FIND(";"&amp;UPPER(TRIM(Datos!C365&amp;""))&amp;"=",C$1007)),ISNUMBER(FIND(";"&amp;UPPER(TRIM(Datos!C365&amp;""))&amp;";",C$1007))),OR(UPPER(TRIM(Datos!C365&amp;""))="SÍ",UPPER(TRIM(Datos!C365&amp;""))="SI",UPPER(TRIM(Datos!C365&amp;""))="NO"),IF(ISNUMBER(Datos!C365),AND(OR(C$1005="",Datos!C365&gt;=C$1005),OR(C$1006="",Datos!C365&lt;=C$1006)),FALSE),TRUE))))</f>
        <v>0.0</v>
      </c>
      <c r="D365">
        <f>IF(Datos!D365="",0,IF(AND(D$1008&lt;&gt;"",Datos!D365=D$1008),0,IF(D$1004=0,0,1-CHOOSE(D$1004,IF(ISNUMBER(Datos!D365),AND(OR(D$1005="",Datos!D365&gt;=D$1005),OR(D$1006="",Datos!D365&lt;=D$1006)),FALSE),IF(ISNUMBER(Datos!D365),AND(Datos!D365=INT(Datos!D365),AND(OR(D$1005="",Datos!D365&gt;=D$1005),OR(D$1006="",Datos!D365&lt;=D$1006))),FALSE),OR(ISNUMBER(FIND(";"&amp;UPPER(TRIM(Datos!D365&amp;""))&amp;"=",D$1007)),ISNUMBER(FIND(";"&amp;UPPER(TRIM(Datos!D365&amp;""))&amp;";",D$1007))),OR(UPPER(TRIM(Datos!D365&amp;""))="SÍ",UPPER(TRIM(Datos!D365&amp;""))="SI",UPPER(TRIM(Datos!D365&amp;""))="NO"),IF(ISNUMBER(Datos!D365),AND(OR(D$1005="",Datos!D365&gt;=D$1005),OR(D$1006="",Datos!D365&lt;=D$1006)),FALSE),TRUE))))</f>
        <v>0.0</v>
      </c>
      <c r="E365">
        <f>IF(Datos!E365="",0,IF(AND(E$1008&lt;&gt;"",Datos!E365=E$1008),0,IF(E$1004=0,0,1-CHOOSE(E$1004,IF(ISNUMBER(Datos!E365),AND(OR(E$1005="",Datos!E365&gt;=E$1005),OR(E$1006="",Datos!E365&lt;=E$1006)),FALSE),IF(ISNUMBER(Datos!E365),AND(Datos!E365=INT(Datos!E365),AND(OR(E$1005="",Datos!E365&gt;=E$1005),OR(E$1006="",Datos!E365&lt;=E$1006))),FALSE),OR(ISNUMBER(FIND(";"&amp;UPPER(TRIM(Datos!E365&amp;""))&amp;"=",E$1007)),ISNUMBER(FIND(";"&amp;UPPER(TRIM(Datos!E365&amp;""))&amp;";",E$1007))),OR(UPPER(TRIM(Datos!E365&amp;""))="SÍ",UPPER(TRIM(Datos!E365&amp;""))="SI",UPPER(TRIM(Datos!E365&amp;""))="NO"),IF(ISNUMBER(Datos!E365),AND(OR(E$1005="",Datos!E365&gt;=E$1005),OR(E$1006="",Datos!E365&lt;=E$1006)),FALSE),TRUE))))</f>
        <v>0.0</v>
      </c>
      <c r="F365">
        <f>IF(Datos!F365="",0,IF(AND(F$1008&lt;&gt;"",Datos!F365=F$1008),0,IF(F$1004=0,0,1-CHOOSE(F$1004,IF(ISNUMBER(Datos!F365),AND(OR(F$1005="",Datos!F365&gt;=F$1005),OR(F$1006="",Datos!F365&lt;=F$1006)),FALSE),IF(ISNUMBER(Datos!F365),AND(Datos!F365=INT(Datos!F365),AND(OR(F$1005="",Datos!F365&gt;=F$1005),OR(F$1006="",Datos!F365&lt;=F$1006))),FALSE),OR(ISNUMBER(FIND(";"&amp;UPPER(TRIM(Datos!F365&amp;""))&amp;"=",F$1007)),ISNUMBER(FIND(";"&amp;UPPER(TRIM(Datos!F365&amp;""))&amp;";",F$1007))),OR(UPPER(TRIM(Datos!F365&amp;""))="SÍ",UPPER(TRIM(Datos!F365&amp;""))="SI",UPPER(TRIM(Datos!F365&amp;""))="NO"),IF(ISNUMBER(Datos!F365),AND(OR(F$1005="",Datos!F365&gt;=F$1005),OR(F$1006="",Datos!F365&lt;=F$1006)),FALSE),TRUE))))</f>
        <v>0.0</v>
      </c>
      <c r="G365">
        <f>IF(Datos!G365="",0,IF(AND(G$1008&lt;&gt;"",Datos!G365=G$1008),0,IF(G$1004=0,0,1-CHOOSE(G$1004,IF(ISNUMBER(Datos!G365),AND(OR(G$1005="",Datos!G365&gt;=G$1005),OR(G$1006="",Datos!G365&lt;=G$1006)),FALSE),IF(ISNUMBER(Datos!G365),AND(Datos!G365=INT(Datos!G365),AND(OR(G$1005="",Datos!G365&gt;=G$1005),OR(G$1006="",Datos!G365&lt;=G$1006))),FALSE),OR(ISNUMBER(FIND(";"&amp;UPPER(TRIM(Datos!G365&amp;""))&amp;"=",G$1007)),ISNUMBER(FIND(";"&amp;UPPER(TRIM(Datos!G365&amp;""))&amp;";",G$1007))),OR(UPPER(TRIM(Datos!G365&amp;""))="SÍ",UPPER(TRIM(Datos!G365&amp;""))="SI",UPPER(TRIM(Datos!G365&amp;""))="NO"),IF(ISNUMBER(Datos!G365),AND(OR(G$1005="",Datos!G365&gt;=G$1005),OR(G$1006="",Datos!G365&lt;=G$1006)),FALSE),TRUE))))</f>
        <v>0.0</v>
      </c>
      <c r="H365">
        <f>IF(Datos!H365="",0,IF(AND(H$1008&lt;&gt;"",Datos!H365=H$1008),0,IF(H$1004=0,0,1-CHOOSE(H$1004,IF(ISNUMBER(Datos!H365),AND(OR(H$1005="",Datos!H365&gt;=H$1005),OR(H$1006="",Datos!H365&lt;=H$1006)),FALSE),IF(ISNUMBER(Datos!H365),AND(Datos!H365=INT(Datos!H365),AND(OR(H$1005="",Datos!H365&gt;=H$1005),OR(H$1006="",Datos!H365&lt;=H$1006))),FALSE),OR(ISNUMBER(FIND(";"&amp;UPPER(TRIM(Datos!H365&amp;""))&amp;"=",H$1007)),ISNUMBER(FIND(";"&amp;UPPER(TRIM(Datos!H365&amp;""))&amp;";",H$1007))),OR(UPPER(TRIM(Datos!H365&amp;""))="SÍ",UPPER(TRIM(Datos!H365&amp;""))="SI",UPPER(TRIM(Datos!H365&amp;""))="NO"),IF(ISNUMBER(Datos!H365),AND(OR(H$1005="",Datos!H365&gt;=H$1005),OR(H$1006="",Datos!H365&lt;=H$1006)),FALSE),TRUE))))</f>
        <v>0.0</v>
      </c>
      <c r="I365">
        <f>IF(Datos!I365="",0,IF(AND(I$1008&lt;&gt;"",Datos!I365=I$1008),0,IF(I$1004=0,0,1-CHOOSE(I$1004,IF(ISNUMBER(Datos!I365),AND(OR(I$1005="",Datos!I365&gt;=I$1005),OR(I$1006="",Datos!I365&lt;=I$1006)),FALSE),IF(ISNUMBER(Datos!I365),AND(Datos!I365=INT(Datos!I365),AND(OR(I$1005="",Datos!I365&gt;=I$1005),OR(I$1006="",Datos!I365&lt;=I$1006))),FALSE),OR(ISNUMBER(FIND(";"&amp;UPPER(TRIM(Datos!I365&amp;""))&amp;"=",I$1007)),ISNUMBER(FIND(";"&amp;UPPER(TRIM(Datos!I365&amp;""))&amp;";",I$1007))),OR(UPPER(TRIM(Datos!I365&amp;""))="SÍ",UPPER(TRIM(Datos!I365&amp;""))="SI",UPPER(TRIM(Datos!I365&amp;""))="NO"),IF(ISNUMBER(Datos!I365),AND(OR(I$1005="",Datos!I365&gt;=I$1005),OR(I$1006="",Datos!I365&lt;=I$1006)),FALSE),TRUE))))</f>
        <v>0.0</v>
      </c>
      <c r="J365">
        <f>IF(Datos!J365="",0,IF(AND(J$1008&lt;&gt;"",Datos!J365=J$1008),0,IF(J$1004=0,0,1-CHOOSE(J$1004,IF(ISNUMBER(Datos!J365),AND(OR(J$1005="",Datos!J365&gt;=J$1005),OR(J$1006="",Datos!J365&lt;=J$1006)),FALSE),IF(ISNUMBER(Datos!J365),AND(Datos!J365=INT(Datos!J365),AND(OR(J$1005="",Datos!J365&gt;=J$1005),OR(J$1006="",Datos!J365&lt;=J$1006))),FALSE),OR(ISNUMBER(FIND(";"&amp;UPPER(TRIM(Datos!J365&amp;""))&amp;"=",J$1007)),ISNUMBER(FIND(";"&amp;UPPER(TRIM(Datos!J365&amp;""))&amp;";",J$1007))),OR(UPPER(TRIM(Datos!J365&amp;""))="SÍ",UPPER(TRIM(Datos!J365&amp;""))="SI",UPPER(TRIM(Datos!J365&amp;""))="NO"),IF(ISNUMBER(Datos!J365),AND(OR(J$1005="",Datos!J365&gt;=J$1005),OR(J$1006="",Datos!J365&lt;=J$1006)),FALSE),TRUE))))</f>
        <v>0.0</v>
      </c>
      <c r="K365">
        <f>IF(Datos!K365="",0,IF(AND(K$1008&lt;&gt;"",Datos!K365=K$1008),0,IF(K$1004=0,0,1-CHOOSE(K$1004,IF(ISNUMBER(Datos!K365),AND(OR(K$1005="",Datos!K365&gt;=K$1005),OR(K$1006="",Datos!K365&lt;=K$1006)),FALSE),IF(ISNUMBER(Datos!K365),AND(Datos!K365=INT(Datos!K365),AND(OR(K$1005="",Datos!K365&gt;=K$1005),OR(K$1006="",Datos!K365&lt;=K$1006))),FALSE),OR(ISNUMBER(FIND(";"&amp;UPPER(TRIM(Datos!K365&amp;""))&amp;"=",K$1007)),ISNUMBER(FIND(";"&amp;UPPER(TRIM(Datos!K365&amp;""))&amp;";",K$1007))),OR(UPPER(TRIM(Datos!K365&amp;""))="SÍ",UPPER(TRIM(Datos!K365&amp;""))="SI",UPPER(TRIM(Datos!K365&amp;""))="NO"),IF(ISNUMBER(Datos!K365),AND(OR(K$1005="",Datos!K365&gt;=K$1005),OR(K$1006="",Datos!K365&lt;=K$1006)),FALSE),TRUE))))</f>
        <v>0.0</v>
      </c>
      <c r="L365">
        <f>IF(Datos!L365="",0,IF(AND(L$1008&lt;&gt;"",Datos!L365=L$1008),0,IF(L$1004=0,0,1-CHOOSE(L$1004,IF(ISNUMBER(Datos!L365),AND(OR(L$1005="",Datos!L365&gt;=L$1005),OR(L$1006="",Datos!L365&lt;=L$1006)),FALSE),IF(ISNUMBER(Datos!L365),AND(Datos!L365=INT(Datos!L365),AND(OR(L$1005="",Datos!L365&gt;=L$1005),OR(L$1006="",Datos!L365&lt;=L$1006))),FALSE),OR(ISNUMBER(FIND(";"&amp;UPPER(TRIM(Datos!L365&amp;""))&amp;"=",L$1007)),ISNUMBER(FIND(";"&amp;UPPER(TRIM(Datos!L365&amp;""))&amp;";",L$1007))),OR(UPPER(TRIM(Datos!L365&amp;""))="SÍ",UPPER(TRIM(Datos!L365&amp;""))="SI",UPPER(TRIM(Datos!L365&amp;""))="NO"),IF(ISNUMBER(Datos!L365),AND(OR(L$1005="",Datos!L365&gt;=L$1005),OR(L$1006="",Datos!L365&lt;=L$1006)),FALSE),TRUE))))</f>
        <v>0.0</v>
      </c>
      <c r="M365">
        <f>IF(Datos!M365="",0,IF(AND(M$1008&lt;&gt;"",Datos!M365=M$1008),0,IF(M$1004=0,0,1-CHOOSE(M$1004,IF(ISNUMBER(Datos!M365),AND(OR(M$1005="",Datos!M365&gt;=M$1005),OR(M$1006="",Datos!M365&lt;=M$1006)),FALSE),IF(ISNUMBER(Datos!M365),AND(Datos!M365=INT(Datos!M365),AND(OR(M$1005="",Datos!M365&gt;=M$1005),OR(M$1006="",Datos!M365&lt;=M$1006))),FALSE),OR(ISNUMBER(FIND(";"&amp;UPPER(TRIM(Datos!M365&amp;""))&amp;"=",M$1007)),ISNUMBER(FIND(";"&amp;UPPER(TRIM(Datos!M365&amp;""))&amp;";",M$1007))),OR(UPPER(TRIM(Datos!M365&amp;""))="SÍ",UPPER(TRIM(Datos!M365&amp;""))="SI",UPPER(TRIM(Datos!M365&amp;""))="NO"),IF(ISNUMBER(Datos!M365),AND(OR(M$1005="",Datos!M365&gt;=M$1005),OR(M$1006="",Datos!M365&lt;=M$1006)),FALSE),TRUE))))</f>
        <v>0.0</v>
      </c>
      <c r="N365">
        <f>IF(Datos!N365="",0,IF(AND(N$1008&lt;&gt;"",Datos!N365=N$1008),0,IF(N$1004=0,0,1-CHOOSE(N$1004,IF(ISNUMBER(Datos!N365),AND(OR(N$1005="",Datos!N365&gt;=N$1005),OR(N$1006="",Datos!N365&lt;=N$1006)),FALSE),IF(ISNUMBER(Datos!N365),AND(Datos!N365=INT(Datos!N365),AND(OR(N$1005="",Datos!N365&gt;=N$1005),OR(N$1006="",Datos!N365&lt;=N$1006))),FALSE),OR(ISNUMBER(FIND(";"&amp;UPPER(TRIM(Datos!N365&amp;""))&amp;"=",N$1007)),ISNUMBER(FIND(";"&amp;UPPER(TRIM(Datos!N365&amp;""))&amp;";",N$1007))),OR(UPPER(TRIM(Datos!N365&amp;""))="SÍ",UPPER(TRIM(Datos!N365&amp;""))="SI",UPPER(TRIM(Datos!N365&amp;""))="NO"),IF(ISNUMBER(Datos!N365),AND(OR(N$1005="",Datos!N365&gt;=N$1005),OR(N$1006="",Datos!N365&lt;=N$1006)),FALSE),TRUE))))</f>
        <v>0.0</v>
      </c>
      <c r="O365">
        <f>IF(Datos!O365="",0,IF(AND(O$1008&lt;&gt;"",Datos!O365=O$1008),0,IF(O$1004=0,0,1-CHOOSE(O$1004,IF(ISNUMBER(Datos!O365),AND(OR(O$1005="",Datos!O365&gt;=O$1005),OR(O$1006="",Datos!O365&lt;=O$1006)),FALSE),IF(ISNUMBER(Datos!O365),AND(Datos!O365=INT(Datos!O365),AND(OR(O$1005="",Datos!O365&gt;=O$1005),OR(O$1006="",Datos!O365&lt;=O$1006))),FALSE),OR(ISNUMBER(FIND(";"&amp;UPPER(TRIM(Datos!O365&amp;""))&amp;"=",O$1007)),ISNUMBER(FIND(";"&amp;UPPER(TRIM(Datos!O365&amp;""))&amp;";",O$1007))),OR(UPPER(TRIM(Datos!O365&amp;""))="SÍ",UPPER(TRIM(Datos!O365&amp;""))="SI",UPPER(TRIM(Datos!O365&amp;""))="NO"),IF(ISNUMBER(Datos!O365),AND(OR(O$1005="",Datos!O365&gt;=O$1005),OR(O$1006="",Datos!O365&lt;=O$1006)),FALSE),TRUE))))</f>
        <v>0.0</v>
      </c>
      <c r="P365">
        <f>IF(Datos!P365="",0,IF(AND(P$1008&lt;&gt;"",Datos!P365=P$1008),0,IF(P$1004=0,0,1-CHOOSE(P$1004,IF(ISNUMBER(Datos!P365),AND(OR(P$1005="",Datos!P365&gt;=P$1005),OR(P$1006="",Datos!P365&lt;=P$1006)),FALSE),IF(ISNUMBER(Datos!P365),AND(Datos!P365=INT(Datos!P365),AND(OR(P$1005="",Datos!P365&gt;=P$1005),OR(P$1006="",Datos!P365&lt;=P$1006))),FALSE),OR(ISNUMBER(FIND(";"&amp;UPPER(TRIM(Datos!P365&amp;""))&amp;"=",P$1007)),ISNUMBER(FIND(";"&amp;UPPER(TRIM(Datos!P365&amp;""))&amp;";",P$1007))),OR(UPPER(TRIM(Datos!P365&amp;""))="SÍ",UPPER(TRIM(Datos!P365&amp;""))="SI",UPPER(TRIM(Datos!P365&amp;""))="NO"),IF(ISNUMBER(Datos!P365),AND(OR(P$1005="",Datos!P365&gt;=P$1005),OR(P$1006="",Datos!P365&lt;=P$1006)),FALSE),TRUE))))</f>
        <v>0.0</v>
      </c>
      <c r="Q365">
        <f>IF(Datos!Q365="",0,IF(AND(Q$1008&lt;&gt;"",Datos!Q365=Q$1008),0,IF(Q$1004=0,0,1-CHOOSE(Q$1004,IF(ISNUMBER(Datos!Q365),AND(OR(Q$1005="",Datos!Q365&gt;=Q$1005),OR(Q$1006="",Datos!Q365&lt;=Q$1006)),FALSE),IF(ISNUMBER(Datos!Q365),AND(Datos!Q365=INT(Datos!Q365),AND(OR(Q$1005="",Datos!Q365&gt;=Q$1005),OR(Q$1006="",Datos!Q365&lt;=Q$1006))),FALSE),OR(ISNUMBER(FIND(";"&amp;UPPER(TRIM(Datos!Q365&amp;""))&amp;"=",Q$1007)),ISNUMBER(FIND(";"&amp;UPPER(TRIM(Datos!Q365&amp;""))&amp;";",Q$1007))),OR(UPPER(TRIM(Datos!Q365&amp;""))="SÍ",UPPER(TRIM(Datos!Q365&amp;""))="SI",UPPER(TRIM(Datos!Q365&amp;""))="NO"),IF(ISNUMBER(Datos!Q365),AND(OR(Q$1005="",Datos!Q365&gt;=Q$1005),OR(Q$1006="",Datos!Q365&lt;=Q$1006)),FALSE),TRUE))))</f>
        <v>0.0</v>
      </c>
      <c r="R365">
        <f>IF(Datos!R365="",0,IF(AND(R$1008&lt;&gt;"",Datos!R365=R$1008),0,IF(R$1004=0,0,1-CHOOSE(R$1004,IF(ISNUMBER(Datos!R365),AND(OR(R$1005="",Datos!R365&gt;=R$1005),OR(R$1006="",Datos!R365&lt;=R$1006)),FALSE),IF(ISNUMBER(Datos!R365),AND(Datos!R365=INT(Datos!R365),AND(OR(R$1005="",Datos!R365&gt;=R$1005),OR(R$1006="",Datos!R365&lt;=R$1006))),FALSE),OR(ISNUMBER(FIND(";"&amp;UPPER(TRIM(Datos!R365&amp;""))&amp;"=",R$1007)),ISNUMBER(FIND(";"&amp;UPPER(TRIM(Datos!R365&amp;""))&amp;";",R$1007))),OR(UPPER(TRIM(Datos!R365&amp;""))="SÍ",UPPER(TRIM(Datos!R365&amp;""))="SI",UPPER(TRIM(Datos!R365&amp;""))="NO"),IF(ISNUMBER(Datos!R365),AND(OR(R$1005="",Datos!R365&gt;=R$1005),OR(R$1006="",Datos!R365&lt;=R$1006)),FALSE),TRUE))))</f>
        <v>0.0</v>
      </c>
      <c r="S365">
        <f>IF(Datos!S365="",0,IF(AND(S$1008&lt;&gt;"",Datos!S365=S$1008),0,IF(S$1004=0,0,1-CHOOSE(S$1004,IF(ISNUMBER(Datos!S365),AND(OR(S$1005="",Datos!S365&gt;=S$1005),OR(S$1006="",Datos!S365&lt;=S$1006)),FALSE),IF(ISNUMBER(Datos!S365),AND(Datos!S365=INT(Datos!S365),AND(OR(S$1005="",Datos!S365&gt;=S$1005),OR(S$1006="",Datos!S365&lt;=S$1006))),FALSE),OR(ISNUMBER(FIND(";"&amp;UPPER(TRIM(Datos!S365&amp;""))&amp;"=",S$1007)),ISNUMBER(FIND(";"&amp;UPPER(TRIM(Datos!S365&amp;""))&amp;";",S$1007))),OR(UPPER(TRIM(Datos!S365&amp;""))="SÍ",UPPER(TRIM(Datos!S365&amp;""))="SI",UPPER(TRIM(Datos!S365&amp;""))="NO"),IF(ISNUMBER(Datos!S365),AND(OR(S$1005="",Datos!S365&gt;=S$1005),OR(S$1006="",Datos!S365&lt;=S$1006)),FALSE),TRUE))))</f>
        <v>0.0</v>
      </c>
      <c r="T365">
        <f>IF(Datos!T365="",0,IF(AND(T$1008&lt;&gt;"",Datos!T365=T$1008),0,IF(T$1004=0,0,1-CHOOSE(T$1004,IF(ISNUMBER(Datos!T365),AND(OR(T$1005="",Datos!T365&gt;=T$1005),OR(T$1006="",Datos!T365&lt;=T$1006)),FALSE),IF(ISNUMBER(Datos!T365),AND(Datos!T365=INT(Datos!T365),AND(OR(T$1005="",Datos!T365&gt;=T$1005),OR(T$1006="",Datos!T365&lt;=T$1006))),FALSE),OR(ISNUMBER(FIND(";"&amp;UPPER(TRIM(Datos!T365&amp;""))&amp;"=",T$1007)),ISNUMBER(FIND(";"&amp;UPPER(TRIM(Datos!T365&amp;""))&amp;";",T$1007))),OR(UPPER(TRIM(Datos!T365&amp;""))="SÍ",UPPER(TRIM(Datos!T365&amp;""))="SI",UPPER(TRIM(Datos!T365&amp;""))="NO"),IF(ISNUMBER(Datos!T365),AND(OR(T$1005="",Datos!T365&gt;=T$1005),OR(T$1006="",Datos!T365&lt;=T$1006)),FALSE),TRUE))))</f>
        <v>0.0</v>
      </c>
      <c r="U365">
        <f>IF(Datos!U365="",0,IF(AND(U$1008&lt;&gt;"",Datos!U365=U$1008),0,IF(U$1004=0,0,1-CHOOSE(U$1004,IF(ISNUMBER(Datos!U365),AND(OR(U$1005="",Datos!U365&gt;=U$1005),OR(U$1006="",Datos!U365&lt;=U$1006)),FALSE),IF(ISNUMBER(Datos!U365),AND(Datos!U365=INT(Datos!U365),AND(OR(U$1005="",Datos!U365&gt;=U$1005),OR(U$1006="",Datos!U365&lt;=U$1006))),FALSE),OR(ISNUMBER(FIND(";"&amp;UPPER(TRIM(Datos!U365&amp;""))&amp;"=",U$1007)),ISNUMBER(FIND(";"&amp;UPPER(TRIM(Datos!U365&amp;""))&amp;";",U$1007))),OR(UPPER(TRIM(Datos!U365&amp;""))="SÍ",UPPER(TRIM(Datos!U365&amp;""))="SI",UPPER(TRIM(Datos!U365&amp;""))="NO"),IF(ISNUMBER(Datos!U365),AND(OR(U$1005="",Datos!U365&gt;=U$1005),OR(U$1006="",Datos!U365&lt;=U$1006)),FALSE),TRUE))))</f>
        <v>0.0</v>
      </c>
      <c r="V365">
        <f>IF(Datos!V365="",0,IF(AND(V$1008&lt;&gt;"",Datos!V365=V$1008),0,IF(V$1004=0,0,1-CHOOSE(V$1004,IF(ISNUMBER(Datos!V365),AND(OR(V$1005="",Datos!V365&gt;=V$1005),OR(V$1006="",Datos!V365&lt;=V$1006)),FALSE),IF(ISNUMBER(Datos!V365),AND(Datos!V365=INT(Datos!V365),AND(OR(V$1005="",Datos!V365&gt;=V$1005),OR(V$1006="",Datos!V365&lt;=V$1006))),FALSE),OR(ISNUMBER(FIND(";"&amp;UPPER(TRIM(Datos!V365&amp;""))&amp;"=",V$1007)),ISNUMBER(FIND(";"&amp;UPPER(TRIM(Datos!V365&amp;""))&amp;";",V$1007))),OR(UPPER(TRIM(Datos!V365&amp;""))="SÍ",UPPER(TRIM(Datos!V365&amp;""))="SI",UPPER(TRIM(Datos!V365&amp;""))="NO"),IF(ISNUMBER(Datos!V365),AND(OR(V$1005="",Datos!V365&gt;=V$1005),OR(V$1006="",Datos!V365&lt;=V$1006)),FALSE),TRUE))))</f>
        <v>0.0</v>
      </c>
      <c r="W365">
        <f>IF(Datos!W365="",0,IF(AND(W$1008&lt;&gt;"",Datos!W365=W$1008),0,IF(W$1004=0,0,1-CHOOSE(W$1004,IF(ISNUMBER(Datos!W365),AND(OR(W$1005="",Datos!W365&gt;=W$1005),OR(W$1006="",Datos!W365&lt;=W$1006)),FALSE),IF(ISNUMBER(Datos!W365),AND(Datos!W365=INT(Datos!W365),AND(OR(W$1005="",Datos!W365&gt;=W$1005),OR(W$1006="",Datos!W365&lt;=W$1006))),FALSE),OR(ISNUMBER(FIND(";"&amp;UPPER(TRIM(Datos!W365&amp;""))&amp;"=",W$1007)),ISNUMBER(FIND(";"&amp;UPPER(TRIM(Datos!W365&amp;""))&amp;";",W$1007))),OR(UPPER(TRIM(Datos!W365&amp;""))="SÍ",UPPER(TRIM(Datos!W365&amp;""))="SI",UPPER(TRIM(Datos!W365&amp;""))="NO"),IF(ISNUMBER(Datos!W365),AND(OR(W$1005="",Datos!W365&gt;=W$1005),OR(W$1006="",Datos!W365&lt;=W$1006)),FALSE),TRUE))))</f>
        <v>0.0</v>
      </c>
      <c r="X365">
        <f>IF(Datos!X365="",0,IF(AND(X$1008&lt;&gt;"",Datos!X365=X$1008),0,IF(X$1004=0,0,1-CHOOSE(X$1004,IF(ISNUMBER(Datos!X365),AND(OR(X$1005="",Datos!X365&gt;=X$1005),OR(X$1006="",Datos!X365&lt;=X$1006)),FALSE),IF(ISNUMBER(Datos!X365),AND(Datos!X365=INT(Datos!X365),AND(OR(X$1005="",Datos!X365&gt;=X$1005),OR(X$1006="",Datos!X365&lt;=X$1006))),FALSE),OR(ISNUMBER(FIND(";"&amp;UPPER(TRIM(Datos!X365&amp;""))&amp;"=",X$1007)),ISNUMBER(FIND(";"&amp;UPPER(TRIM(Datos!X365&amp;""))&amp;";",X$1007))),OR(UPPER(TRIM(Datos!X365&amp;""))="SÍ",UPPER(TRIM(Datos!X365&amp;""))="SI",UPPER(TRIM(Datos!X365&amp;""))="NO"),IF(ISNUMBER(Datos!X365),AND(OR(X$1005="",Datos!X365&gt;=X$1005),OR(X$1006="",Datos!X365&lt;=X$1006)),FALSE),TRUE))))</f>
        <v>0.0</v>
      </c>
      <c r="Y365">
        <f>IF(Datos!Y365="",0,IF(AND(Y$1008&lt;&gt;"",Datos!Y365=Y$1008),0,IF(Y$1004=0,0,1-CHOOSE(Y$1004,IF(ISNUMBER(Datos!Y365),AND(OR(Y$1005="",Datos!Y365&gt;=Y$1005),OR(Y$1006="",Datos!Y365&lt;=Y$1006)),FALSE),IF(ISNUMBER(Datos!Y365),AND(Datos!Y365=INT(Datos!Y365),AND(OR(Y$1005="",Datos!Y365&gt;=Y$1005),OR(Y$1006="",Datos!Y365&lt;=Y$1006))),FALSE),OR(ISNUMBER(FIND(";"&amp;UPPER(TRIM(Datos!Y365&amp;""))&amp;"=",Y$1007)),ISNUMBER(FIND(";"&amp;UPPER(TRIM(Datos!Y365&amp;""))&amp;";",Y$1007))),OR(UPPER(TRIM(Datos!Y365&amp;""))="SÍ",UPPER(TRIM(Datos!Y365&amp;""))="SI",UPPER(TRIM(Datos!Y365&amp;""))="NO"),IF(ISNUMBER(Datos!Y365),AND(OR(Y$1005="",Datos!Y365&gt;=Y$1005),OR(Y$1006="",Datos!Y365&lt;=Y$1006)),FALSE),TRUE))))</f>
        <v>0.0</v>
      </c>
      <c r="Z365">
        <f>IF(Datos!Z365="",0,IF(AND(Z$1008&lt;&gt;"",Datos!Z365=Z$1008),0,IF(Z$1004=0,0,1-CHOOSE(Z$1004,IF(ISNUMBER(Datos!Z365),AND(OR(Z$1005="",Datos!Z365&gt;=Z$1005),OR(Z$1006="",Datos!Z365&lt;=Z$1006)),FALSE),IF(ISNUMBER(Datos!Z365),AND(Datos!Z365=INT(Datos!Z365),AND(OR(Z$1005="",Datos!Z365&gt;=Z$1005),OR(Z$1006="",Datos!Z365&lt;=Z$1006))),FALSE),OR(ISNUMBER(FIND(";"&amp;UPPER(TRIM(Datos!Z365&amp;""))&amp;"=",Z$1007)),ISNUMBER(FIND(";"&amp;UPPER(TRIM(Datos!Z365&amp;""))&amp;";",Z$1007))),OR(UPPER(TRIM(Datos!Z365&amp;""))="SÍ",UPPER(TRIM(Datos!Z365&amp;""))="SI",UPPER(TRIM(Datos!Z365&amp;""))="NO"),IF(ISNUMBER(Datos!Z365),AND(OR(Z$1005="",Datos!Z365&gt;=Z$1005),OR(Z$1006="",Datos!Z365&lt;=Z$1006)),FALSE),TRUE))))</f>
        <v>0.0</v>
      </c>
      <c r="AA365">
        <f>IF(Datos!AA365="",0,IF(AND(AA$1008&lt;&gt;"",Datos!AA365=AA$1008),0,IF(AA$1004=0,0,1-CHOOSE(AA$1004,IF(ISNUMBER(Datos!AA365),AND(OR(AA$1005="",Datos!AA365&gt;=AA$1005),OR(AA$1006="",Datos!AA365&lt;=AA$1006)),FALSE),IF(ISNUMBER(Datos!AA365),AND(Datos!AA365=INT(Datos!AA365),AND(OR(AA$1005="",Datos!AA365&gt;=AA$1005),OR(AA$1006="",Datos!AA365&lt;=AA$1006))),FALSE),OR(ISNUMBER(FIND(";"&amp;UPPER(TRIM(Datos!AA365&amp;""))&amp;"=",AA$1007)),ISNUMBER(FIND(";"&amp;UPPER(TRIM(Datos!AA365&amp;""))&amp;";",AA$1007))),OR(UPPER(TRIM(Datos!AA365&amp;""))="SÍ",UPPER(TRIM(Datos!AA365&amp;""))="SI",UPPER(TRIM(Datos!AA365&amp;""))="NO"),IF(ISNUMBER(Datos!AA365),AND(OR(AA$1005="",Datos!AA365&gt;=AA$1005),OR(AA$1006="",Datos!AA365&lt;=AA$1006)),FALSE),TRUE))))</f>
        <v>0.0</v>
      </c>
      <c r="AB365">
        <f>IF(Datos!AB365="",0,IF(AND(AB$1008&lt;&gt;"",Datos!AB365=AB$1008),0,IF(AB$1004=0,0,1-CHOOSE(AB$1004,IF(ISNUMBER(Datos!AB365),AND(OR(AB$1005="",Datos!AB365&gt;=AB$1005),OR(AB$1006="",Datos!AB365&lt;=AB$1006)),FALSE),IF(ISNUMBER(Datos!AB365),AND(Datos!AB365=INT(Datos!AB365),AND(OR(AB$1005="",Datos!AB365&gt;=AB$1005),OR(AB$1006="",Datos!AB365&lt;=AB$1006))),FALSE),OR(ISNUMBER(FIND(";"&amp;UPPER(TRIM(Datos!AB365&amp;""))&amp;"=",AB$1007)),ISNUMBER(FIND(";"&amp;UPPER(TRIM(Datos!AB365&amp;""))&amp;";",AB$1007))),OR(UPPER(TRIM(Datos!AB365&amp;""))="SÍ",UPPER(TRIM(Datos!AB365&amp;""))="SI",UPPER(TRIM(Datos!AB365&amp;""))="NO"),IF(ISNUMBER(Datos!AB365),AND(OR(AB$1005="",Datos!AB365&gt;=AB$1005),OR(AB$1006="",Datos!AB365&lt;=AB$1006)),FALSE),TRUE))))</f>
        <v>0.0</v>
      </c>
      <c r="AC365">
        <f>IF(Datos!AC365="",0,IF(AND(AC$1008&lt;&gt;"",Datos!AC365=AC$1008),0,IF(AC$1004=0,0,1-CHOOSE(AC$1004,IF(ISNUMBER(Datos!AC365),AND(OR(AC$1005="",Datos!AC365&gt;=AC$1005),OR(AC$1006="",Datos!AC365&lt;=AC$1006)),FALSE),IF(ISNUMBER(Datos!AC365),AND(Datos!AC365=INT(Datos!AC365),AND(OR(AC$1005="",Datos!AC365&gt;=AC$1005),OR(AC$1006="",Datos!AC365&lt;=AC$1006))),FALSE),OR(ISNUMBER(FIND(";"&amp;UPPER(TRIM(Datos!AC365&amp;""))&amp;"=",AC$1007)),ISNUMBER(FIND(";"&amp;UPPER(TRIM(Datos!AC365&amp;""))&amp;";",AC$1007))),OR(UPPER(TRIM(Datos!AC365&amp;""))="SÍ",UPPER(TRIM(Datos!AC365&amp;""))="SI",UPPER(TRIM(Datos!AC365&amp;""))="NO"),IF(ISNUMBER(Datos!AC365),AND(OR(AC$1005="",Datos!AC365&gt;=AC$1005),OR(AC$1006="",Datos!AC365&lt;=AC$1006)),FALSE),TRUE))))</f>
        <v>0.0</v>
      </c>
      <c r="AD365">
        <f>IF(Datos!AD365="",0,IF(AND(AD$1008&lt;&gt;"",Datos!AD365=AD$1008),0,IF(AD$1004=0,0,1-CHOOSE(AD$1004,IF(ISNUMBER(Datos!AD365),AND(OR(AD$1005="",Datos!AD365&gt;=AD$1005),OR(AD$1006="",Datos!AD365&lt;=AD$1006)),FALSE),IF(ISNUMBER(Datos!AD365),AND(Datos!AD365=INT(Datos!AD365),AND(OR(AD$1005="",Datos!AD365&gt;=AD$1005),OR(AD$1006="",Datos!AD365&lt;=AD$1006))),FALSE),OR(ISNUMBER(FIND(";"&amp;UPPER(TRIM(Datos!AD365&amp;""))&amp;"=",AD$1007)),ISNUMBER(FIND(";"&amp;UPPER(TRIM(Datos!AD365&amp;""))&amp;";",AD$1007))),OR(UPPER(TRIM(Datos!AD365&amp;""))="SÍ",UPPER(TRIM(Datos!AD365&amp;""))="SI",UPPER(TRIM(Datos!AD365&amp;""))="NO"),IF(ISNUMBER(Datos!AD365),AND(OR(AD$1005="",Datos!AD365&gt;=AD$1005),OR(AD$1006="",Datos!AD365&lt;=AD$1006)),FALSE),TRUE))))</f>
        <v>0.0</v>
      </c>
      <c r="AE365">
        <f>IF(Datos!AE365="",0,IF(AND(AE$1008&lt;&gt;"",Datos!AE365=AE$1008),0,IF(AE$1004=0,0,1-CHOOSE(AE$1004,IF(ISNUMBER(Datos!AE365),AND(OR(AE$1005="",Datos!AE365&gt;=AE$1005),OR(AE$1006="",Datos!AE365&lt;=AE$1006)),FALSE),IF(ISNUMBER(Datos!AE365),AND(Datos!AE365=INT(Datos!AE365),AND(OR(AE$1005="",Datos!AE365&gt;=AE$1005),OR(AE$1006="",Datos!AE365&lt;=AE$1006))),FALSE),OR(ISNUMBER(FIND(";"&amp;UPPER(TRIM(Datos!AE365&amp;""))&amp;"=",AE$1007)),ISNUMBER(FIND(";"&amp;UPPER(TRIM(Datos!AE365&amp;""))&amp;";",AE$1007))),OR(UPPER(TRIM(Datos!AE365&amp;""))="SÍ",UPPER(TRIM(Datos!AE365&amp;""))="SI",UPPER(TRIM(Datos!AE365&amp;""))="NO"),IF(ISNUMBER(Datos!AE365),AND(OR(AE$1005="",Datos!AE365&gt;=AE$1005),OR(AE$1006="",Datos!AE365&lt;=AE$1006)),FALSE),TRUE))))</f>
        <v>0.0</v>
      </c>
    </row>
    <row r="366" spans="2:31">
      <c r="B366">
        <f>IF(Datos!B366="",0,IF(AND(B$1008&lt;&gt;"",Datos!B366=B$1008),0,IF(B$1004=0,0,1-CHOOSE(B$1004,IF(ISNUMBER(Datos!B366),AND(OR(B$1005="",Datos!B366&gt;=B$1005),OR(B$1006="",Datos!B366&lt;=B$1006)),FALSE),IF(ISNUMBER(Datos!B366),AND(Datos!B366=INT(Datos!B366),AND(OR(B$1005="",Datos!B366&gt;=B$1005),OR(B$1006="",Datos!B366&lt;=B$1006))),FALSE),OR(ISNUMBER(FIND(";"&amp;UPPER(TRIM(Datos!B366&amp;""))&amp;"=",B$1007)),ISNUMBER(FIND(";"&amp;UPPER(TRIM(Datos!B366&amp;""))&amp;";",B$1007))),OR(UPPER(TRIM(Datos!B366&amp;""))="SÍ",UPPER(TRIM(Datos!B366&amp;""))="SI",UPPER(TRIM(Datos!B366&amp;""))="NO"),IF(ISNUMBER(Datos!B366),AND(OR(B$1005="",Datos!B366&gt;=B$1005),OR(B$1006="",Datos!B366&lt;=B$1006)),FALSE),TRUE))))</f>
        <v>0.0</v>
      </c>
      <c r="C366">
        <f>IF(Datos!C366="",0,IF(AND(C$1008&lt;&gt;"",Datos!C366=C$1008),0,IF(C$1004=0,0,1-CHOOSE(C$1004,IF(ISNUMBER(Datos!C366),AND(OR(C$1005="",Datos!C366&gt;=C$1005),OR(C$1006="",Datos!C366&lt;=C$1006)),FALSE),IF(ISNUMBER(Datos!C366),AND(Datos!C366=INT(Datos!C366),AND(OR(C$1005="",Datos!C366&gt;=C$1005),OR(C$1006="",Datos!C366&lt;=C$1006))),FALSE),OR(ISNUMBER(FIND(";"&amp;UPPER(TRIM(Datos!C366&amp;""))&amp;"=",C$1007)),ISNUMBER(FIND(";"&amp;UPPER(TRIM(Datos!C366&amp;""))&amp;";",C$1007))),OR(UPPER(TRIM(Datos!C366&amp;""))="SÍ",UPPER(TRIM(Datos!C366&amp;""))="SI",UPPER(TRIM(Datos!C366&amp;""))="NO"),IF(ISNUMBER(Datos!C366),AND(OR(C$1005="",Datos!C366&gt;=C$1005),OR(C$1006="",Datos!C366&lt;=C$1006)),FALSE),TRUE))))</f>
        <v>0.0</v>
      </c>
      <c r="D366">
        <f>IF(Datos!D366="",0,IF(AND(D$1008&lt;&gt;"",Datos!D366=D$1008),0,IF(D$1004=0,0,1-CHOOSE(D$1004,IF(ISNUMBER(Datos!D366),AND(OR(D$1005="",Datos!D366&gt;=D$1005),OR(D$1006="",Datos!D366&lt;=D$1006)),FALSE),IF(ISNUMBER(Datos!D366),AND(Datos!D366=INT(Datos!D366),AND(OR(D$1005="",Datos!D366&gt;=D$1005),OR(D$1006="",Datos!D366&lt;=D$1006))),FALSE),OR(ISNUMBER(FIND(";"&amp;UPPER(TRIM(Datos!D366&amp;""))&amp;"=",D$1007)),ISNUMBER(FIND(";"&amp;UPPER(TRIM(Datos!D366&amp;""))&amp;";",D$1007))),OR(UPPER(TRIM(Datos!D366&amp;""))="SÍ",UPPER(TRIM(Datos!D366&amp;""))="SI",UPPER(TRIM(Datos!D366&amp;""))="NO"),IF(ISNUMBER(Datos!D366),AND(OR(D$1005="",Datos!D366&gt;=D$1005),OR(D$1006="",Datos!D366&lt;=D$1006)),FALSE),TRUE))))</f>
        <v>0.0</v>
      </c>
      <c r="E366">
        <f>IF(Datos!E366="",0,IF(AND(E$1008&lt;&gt;"",Datos!E366=E$1008),0,IF(E$1004=0,0,1-CHOOSE(E$1004,IF(ISNUMBER(Datos!E366),AND(OR(E$1005="",Datos!E366&gt;=E$1005),OR(E$1006="",Datos!E366&lt;=E$1006)),FALSE),IF(ISNUMBER(Datos!E366),AND(Datos!E366=INT(Datos!E366),AND(OR(E$1005="",Datos!E366&gt;=E$1005),OR(E$1006="",Datos!E366&lt;=E$1006))),FALSE),OR(ISNUMBER(FIND(";"&amp;UPPER(TRIM(Datos!E366&amp;""))&amp;"=",E$1007)),ISNUMBER(FIND(";"&amp;UPPER(TRIM(Datos!E366&amp;""))&amp;";",E$1007))),OR(UPPER(TRIM(Datos!E366&amp;""))="SÍ",UPPER(TRIM(Datos!E366&amp;""))="SI",UPPER(TRIM(Datos!E366&amp;""))="NO"),IF(ISNUMBER(Datos!E366),AND(OR(E$1005="",Datos!E366&gt;=E$1005),OR(E$1006="",Datos!E366&lt;=E$1006)),FALSE),TRUE))))</f>
        <v>0.0</v>
      </c>
      <c r="F366">
        <f>IF(Datos!F366="",0,IF(AND(F$1008&lt;&gt;"",Datos!F366=F$1008),0,IF(F$1004=0,0,1-CHOOSE(F$1004,IF(ISNUMBER(Datos!F366),AND(OR(F$1005="",Datos!F366&gt;=F$1005),OR(F$1006="",Datos!F366&lt;=F$1006)),FALSE),IF(ISNUMBER(Datos!F366),AND(Datos!F366=INT(Datos!F366),AND(OR(F$1005="",Datos!F366&gt;=F$1005),OR(F$1006="",Datos!F366&lt;=F$1006))),FALSE),OR(ISNUMBER(FIND(";"&amp;UPPER(TRIM(Datos!F366&amp;""))&amp;"=",F$1007)),ISNUMBER(FIND(";"&amp;UPPER(TRIM(Datos!F366&amp;""))&amp;";",F$1007))),OR(UPPER(TRIM(Datos!F366&amp;""))="SÍ",UPPER(TRIM(Datos!F366&amp;""))="SI",UPPER(TRIM(Datos!F366&amp;""))="NO"),IF(ISNUMBER(Datos!F366),AND(OR(F$1005="",Datos!F366&gt;=F$1005),OR(F$1006="",Datos!F366&lt;=F$1006)),FALSE),TRUE))))</f>
        <v>0.0</v>
      </c>
      <c r="G366">
        <f>IF(Datos!G366="",0,IF(AND(G$1008&lt;&gt;"",Datos!G366=G$1008),0,IF(G$1004=0,0,1-CHOOSE(G$1004,IF(ISNUMBER(Datos!G366),AND(OR(G$1005="",Datos!G366&gt;=G$1005),OR(G$1006="",Datos!G366&lt;=G$1006)),FALSE),IF(ISNUMBER(Datos!G366),AND(Datos!G366=INT(Datos!G366),AND(OR(G$1005="",Datos!G366&gt;=G$1005),OR(G$1006="",Datos!G366&lt;=G$1006))),FALSE),OR(ISNUMBER(FIND(";"&amp;UPPER(TRIM(Datos!G366&amp;""))&amp;"=",G$1007)),ISNUMBER(FIND(";"&amp;UPPER(TRIM(Datos!G366&amp;""))&amp;";",G$1007))),OR(UPPER(TRIM(Datos!G366&amp;""))="SÍ",UPPER(TRIM(Datos!G366&amp;""))="SI",UPPER(TRIM(Datos!G366&amp;""))="NO"),IF(ISNUMBER(Datos!G366),AND(OR(G$1005="",Datos!G366&gt;=G$1005),OR(G$1006="",Datos!G366&lt;=G$1006)),FALSE),TRUE))))</f>
        <v>0.0</v>
      </c>
      <c r="H366">
        <f>IF(Datos!H366="",0,IF(AND(H$1008&lt;&gt;"",Datos!H366=H$1008),0,IF(H$1004=0,0,1-CHOOSE(H$1004,IF(ISNUMBER(Datos!H366),AND(OR(H$1005="",Datos!H366&gt;=H$1005),OR(H$1006="",Datos!H366&lt;=H$1006)),FALSE),IF(ISNUMBER(Datos!H366),AND(Datos!H366=INT(Datos!H366),AND(OR(H$1005="",Datos!H366&gt;=H$1005),OR(H$1006="",Datos!H366&lt;=H$1006))),FALSE),OR(ISNUMBER(FIND(";"&amp;UPPER(TRIM(Datos!H366&amp;""))&amp;"=",H$1007)),ISNUMBER(FIND(";"&amp;UPPER(TRIM(Datos!H366&amp;""))&amp;";",H$1007))),OR(UPPER(TRIM(Datos!H366&amp;""))="SÍ",UPPER(TRIM(Datos!H366&amp;""))="SI",UPPER(TRIM(Datos!H366&amp;""))="NO"),IF(ISNUMBER(Datos!H366),AND(OR(H$1005="",Datos!H366&gt;=H$1005),OR(H$1006="",Datos!H366&lt;=H$1006)),FALSE),TRUE))))</f>
        <v>0.0</v>
      </c>
      <c r="I366">
        <f>IF(Datos!I366="",0,IF(AND(I$1008&lt;&gt;"",Datos!I366=I$1008),0,IF(I$1004=0,0,1-CHOOSE(I$1004,IF(ISNUMBER(Datos!I366),AND(OR(I$1005="",Datos!I366&gt;=I$1005),OR(I$1006="",Datos!I366&lt;=I$1006)),FALSE),IF(ISNUMBER(Datos!I366),AND(Datos!I366=INT(Datos!I366),AND(OR(I$1005="",Datos!I366&gt;=I$1005),OR(I$1006="",Datos!I366&lt;=I$1006))),FALSE),OR(ISNUMBER(FIND(";"&amp;UPPER(TRIM(Datos!I366&amp;""))&amp;"=",I$1007)),ISNUMBER(FIND(";"&amp;UPPER(TRIM(Datos!I366&amp;""))&amp;";",I$1007))),OR(UPPER(TRIM(Datos!I366&amp;""))="SÍ",UPPER(TRIM(Datos!I366&amp;""))="SI",UPPER(TRIM(Datos!I366&amp;""))="NO"),IF(ISNUMBER(Datos!I366),AND(OR(I$1005="",Datos!I366&gt;=I$1005),OR(I$1006="",Datos!I366&lt;=I$1006)),FALSE),TRUE))))</f>
        <v>0.0</v>
      </c>
      <c r="J366">
        <f>IF(Datos!J366="",0,IF(AND(J$1008&lt;&gt;"",Datos!J366=J$1008),0,IF(J$1004=0,0,1-CHOOSE(J$1004,IF(ISNUMBER(Datos!J366),AND(OR(J$1005="",Datos!J366&gt;=J$1005),OR(J$1006="",Datos!J366&lt;=J$1006)),FALSE),IF(ISNUMBER(Datos!J366),AND(Datos!J366=INT(Datos!J366),AND(OR(J$1005="",Datos!J366&gt;=J$1005),OR(J$1006="",Datos!J366&lt;=J$1006))),FALSE),OR(ISNUMBER(FIND(";"&amp;UPPER(TRIM(Datos!J366&amp;""))&amp;"=",J$1007)),ISNUMBER(FIND(";"&amp;UPPER(TRIM(Datos!J366&amp;""))&amp;";",J$1007))),OR(UPPER(TRIM(Datos!J366&amp;""))="SÍ",UPPER(TRIM(Datos!J366&amp;""))="SI",UPPER(TRIM(Datos!J366&amp;""))="NO"),IF(ISNUMBER(Datos!J366),AND(OR(J$1005="",Datos!J366&gt;=J$1005),OR(J$1006="",Datos!J366&lt;=J$1006)),FALSE),TRUE))))</f>
        <v>0.0</v>
      </c>
      <c r="K366">
        <f>IF(Datos!K366="",0,IF(AND(K$1008&lt;&gt;"",Datos!K366=K$1008),0,IF(K$1004=0,0,1-CHOOSE(K$1004,IF(ISNUMBER(Datos!K366),AND(OR(K$1005="",Datos!K366&gt;=K$1005),OR(K$1006="",Datos!K366&lt;=K$1006)),FALSE),IF(ISNUMBER(Datos!K366),AND(Datos!K366=INT(Datos!K366),AND(OR(K$1005="",Datos!K366&gt;=K$1005),OR(K$1006="",Datos!K366&lt;=K$1006))),FALSE),OR(ISNUMBER(FIND(";"&amp;UPPER(TRIM(Datos!K366&amp;""))&amp;"=",K$1007)),ISNUMBER(FIND(";"&amp;UPPER(TRIM(Datos!K366&amp;""))&amp;";",K$1007))),OR(UPPER(TRIM(Datos!K366&amp;""))="SÍ",UPPER(TRIM(Datos!K366&amp;""))="SI",UPPER(TRIM(Datos!K366&amp;""))="NO"),IF(ISNUMBER(Datos!K366),AND(OR(K$1005="",Datos!K366&gt;=K$1005),OR(K$1006="",Datos!K366&lt;=K$1006)),FALSE),TRUE))))</f>
        <v>0.0</v>
      </c>
      <c r="L366">
        <f>IF(Datos!L366="",0,IF(AND(L$1008&lt;&gt;"",Datos!L366=L$1008),0,IF(L$1004=0,0,1-CHOOSE(L$1004,IF(ISNUMBER(Datos!L366),AND(OR(L$1005="",Datos!L366&gt;=L$1005),OR(L$1006="",Datos!L366&lt;=L$1006)),FALSE),IF(ISNUMBER(Datos!L366),AND(Datos!L366=INT(Datos!L366),AND(OR(L$1005="",Datos!L366&gt;=L$1005),OR(L$1006="",Datos!L366&lt;=L$1006))),FALSE),OR(ISNUMBER(FIND(";"&amp;UPPER(TRIM(Datos!L366&amp;""))&amp;"=",L$1007)),ISNUMBER(FIND(";"&amp;UPPER(TRIM(Datos!L366&amp;""))&amp;";",L$1007))),OR(UPPER(TRIM(Datos!L366&amp;""))="SÍ",UPPER(TRIM(Datos!L366&amp;""))="SI",UPPER(TRIM(Datos!L366&amp;""))="NO"),IF(ISNUMBER(Datos!L366),AND(OR(L$1005="",Datos!L366&gt;=L$1005),OR(L$1006="",Datos!L366&lt;=L$1006)),FALSE),TRUE))))</f>
        <v>0.0</v>
      </c>
      <c r="M366">
        <f>IF(Datos!M366="",0,IF(AND(M$1008&lt;&gt;"",Datos!M366=M$1008),0,IF(M$1004=0,0,1-CHOOSE(M$1004,IF(ISNUMBER(Datos!M366),AND(OR(M$1005="",Datos!M366&gt;=M$1005),OR(M$1006="",Datos!M366&lt;=M$1006)),FALSE),IF(ISNUMBER(Datos!M366),AND(Datos!M366=INT(Datos!M366),AND(OR(M$1005="",Datos!M366&gt;=M$1005),OR(M$1006="",Datos!M366&lt;=M$1006))),FALSE),OR(ISNUMBER(FIND(";"&amp;UPPER(TRIM(Datos!M366&amp;""))&amp;"=",M$1007)),ISNUMBER(FIND(";"&amp;UPPER(TRIM(Datos!M366&amp;""))&amp;";",M$1007))),OR(UPPER(TRIM(Datos!M366&amp;""))="SÍ",UPPER(TRIM(Datos!M366&amp;""))="SI",UPPER(TRIM(Datos!M366&amp;""))="NO"),IF(ISNUMBER(Datos!M366),AND(OR(M$1005="",Datos!M366&gt;=M$1005),OR(M$1006="",Datos!M366&lt;=M$1006)),FALSE),TRUE))))</f>
        <v>0.0</v>
      </c>
      <c r="N366">
        <f>IF(Datos!N366="",0,IF(AND(N$1008&lt;&gt;"",Datos!N366=N$1008),0,IF(N$1004=0,0,1-CHOOSE(N$1004,IF(ISNUMBER(Datos!N366),AND(OR(N$1005="",Datos!N366&gt;=N$1005),OR(N$1006="",Datos!N366&lt;=N$1006)),FALSE),IF(ISNUMBER(Datos!N366),AND(Datos!N366=INT(Datos!N366),AND(OR(N$1005="",Datos!N366&gt;=N$1005),OR(N$1006="",Datos!N366&lt;=N$1006))),FALSE),OR(ISNUMBER(FIND(";"&amp;UPPER(TRIM(Datos!N366&amp;""))&amp;"=",N$1007)),ISNUMBER(FIND(";"&amp;UPPER(TRIM(Datos!N366&amp;""))&amp;";",N$1007))),OR(UPPER(TRIM(Datos!N366&amp;""))="SÍ",UPPER(TRIM(Datos!N366&amp;""))="SI",UPPER(TRIM(Datos!N366&amp;""))="NO"),IF(ISNUMBER(Datos!N366),AND(OR(N$1005="",Datos!N366&gt;=N$1005),OR(N$1006="",Datos!N366&lt;=N$1006)),FALSE),TRUE))))</f>
        <v>0.0</v>
      </c>
      <c r="O366">
        <f>IF(Datos!O366="",0,IF(AND(O$1008&lt;&gt;"",Datos!O366=O$1008),0,IF(O$1004=0,0,1-CHOOSE(O$1004,IF(ISNUMBER(Datos!O366),AND(OR(O$1005="",Datos!O366&gt;=O$1005),OR(O$1006="",Datos!O366&lt;=O$1006)),FALSE),IF(ISNUMBER(Datos!O366),AND(Datos!O366=INT(Datos!O366),AND(OR(O$1005="",Datos!O366&gt;=O$1005),OR(O$1006="",Datos!O366&lt;=O$1006))),FALSE),OR(ISNUMBER(FIND(";"&amp;UPPER(TRIM(Datos!O366&amp;""))&amp;"=",O$1007)),ISNUMBER(FIND(";"&amp;UPPER(TRIM(Datos!O366&amp;""))&amp;";",O$1007))),OR(UPPER(TRIM(Datos!O366&amp;""))="SÍ",UPPER(TRIM(Datos!O366&amp;""))="SI",UPPER(TRIM(Datos!O366&amp;""))="NO"),IF(ISNUMBER(Datos!O366),AND(OR(O$1005="",Datos!O366&gt;=O$1005),OR(O$1006="",Datos!O366&lt;=O$1006)),FALSE),TRUE))))</f>
        <v>0.0</v>
      </c>
      <c r="P366">
        <f>IF(Datos!P366="",0,IF(AND(P$1008&lt;&gt;"",Datos!P366=P$1008),0,IF(P$1004=0,0,1-CHOOSE(P$1004,IF(ISNUMBER(Datos!P366),AND(OR(P$1005="",Datos!P366&gt;=P$1005),OR(P$1006="",Datos!P366&lt;=P$1006)),FALSE),IF(ISNUMBER(Datos!P366),AND(Datos!P366=INT(Datos!P366),AND(OR(P$1005="",Datos!P366&gt;=P$1005),OR(P$1006="",Datos!P366&lt;=P$1006))),FALSE),OR(ISNUMBER(FIND(";"&amp;UPPER(TRIM(Datos!P366&amp;""))&amp;"=",P$1007)),ISNUMBER(FIND(";"&amp;UPPER(TRIM(Datos!P366&amp;""))&amp;";",P$1007))),OR(UPPER(TRIM(Datos!P366&amp;""))="SÍ",UPPER(TRIM(Datos!P366&amp;""))="SI",UPPER(TRIM(Datos!P366&amp;""))="NO"),IF(ISNUMBER(Datos!P366),AND(OR(P$1005="",Datos!P366&gt;=P$1005),OR(P$1006="",Datos!P366&lt;=P$1006)),FALSE),TRUE))))</f>
        <v>0.0</v>
      </c>
      <c r="Q366">
        <f>IF(Datos!Q366="",0,IF(AND(Q$1008&lt;&gt;"",Datos!Q366=Q$1008),0,IF(Q$1004=0,0,1-CHOOSE(Q$1004,IF(ISNUMBER(Datos!Q366),AND(OR(Q$1005="",Datos!Q366&gt;=Q$1005),OR(Q$1006="",Datos!Q366&lt;=Q$1006)),FALSE),IF(ISNUMBER(Datos!Q366),AND(Datos!Q366=INT(Datos!Q366),AND(OR(Q$1005="",Datos!Q366&gt;=Q$1005),OR(Q$1006="",Datos!Q366&lt;=Q$1006))),FALSE),OR(ISNUMBER(FIND(";"&amp;UPPER(TRIM(Datos!Q366&amp;""))&amp;"=",Q$1007)),ISNUMBER(FIND(";"&amp;UPPER(TRIM(Datos!Q366&amp;""))&amp;";",Q$1007))),OR(UPPER(TRIM(Datos!Q366&amp;""))="SÍ",UPPER(TRIM(Datos!Q366&amp;""))="SI",UPPER(TRIM(Datos!Q366&amp;""))="NO"),IF(ISNUMBER(Datos!Q366),AND(OR(Q$1005="",Datos!Q366&gt;=Q$1005),OR(Q$1006="",Datos!Q366&lt;=Q$1006)),FALSE),TRUE))))</f>
        <v>0.0</v>
      </c>
      <c r="R366">
        <f>IF(Datos!R366="",0,IF(AND(R$1008&lt;&gt;"",Datos!R366=R$1008),0,IF(R$1004=0,0,1-CHOOSE(R$1004,IF(ISNUMBER(Datos!R366),AND(OR(R$1005="",Datos!R366&gt;=R$1005),OR(R$1006="",Datos!R366&lt;=R$1006)),FALSE),IF(ISNUMBER(Datos!R366),AND(Datos!R366=INT(Datos!R366),AND(OR(R$1005="",Datos!R366&gt;=R$1005),OR(R$1006="",Datos!R366&lt;=R$1006))),FALSE),OR(ISNUMBER(FIND(";"&amp;UPPER(TRIM(Datos!R366&amp;""))&amp;"=",R$1007)),ISNUMBER(FIND(";"&amp;UPPER(TRIM(Datos!R366&amp;""))&amp;";",R$1007))),OR(UPPER(TRIM(Datos!R366&amp;""))="SÍ",UPPER(TRIM(Datos!R366&amp;""))="SI",UPPER(TRIM(Datos!R366&amp;""))="NO"),IF(ISNUMBER(Datos!R366),AND(OR(R$1005="",Datos!R366&gt;=R$1005),OR(R$1006="",Datos!R366&lt;=R$1006)),FALSE),TRUE))))</f>
        <v>0.0</v>
      </c>
      <c r="S366">
        <f>IF(Datos!S366="",0,IF(AND(S$1008&lt;&gt;"",Datos!S366=S$1008),0,IF(S$1004=0,0,1-CHOOSE(S$1004,IF(ISNUMBER(Datos!S366),AND(OR(S$1005="",Datos!S366&gt;=S$1005),OR(S$1006="",Datos!S366&lt;=S$1006)),FALSE),IF(ISNUMBER(Datos!S366),AND(Datos!S366=INT(Datos!S366),AND(OR(S$1005="",Datos!S366&gt;=S$1005),OR(S$1006="",Datos!S366&lt;=S$1006))),FALSE),OR(ISNUMBER(FIND(";"&amp;UPPER(TRIM(Datos!S366&amp;""))&amp;"=",S$1007)),ISNUMBER(FIND(";"&amp;UPPER(TRIM(Datos!S366&amp;""))&amp;";",S$1007))),OR(UPPER(TRIM(Datos!S366&amp;""))="SÍ",UPPER(TRIM(Datos!S366&amp;""))="SI",UPPER(TRIM(Datos!S366&amp;""))="NO"),IF(ISNUMBER(Datos!S366),AND(OR(S$1005="",Datos!S366&gt;=S$1005),OR(S$1006="",Datos!S366&lt;=S$1006)),FALSE),TRUE))))</f>
        <v>0.0</v>
      </c>
      <c r="T366">
        <f>IF(Datos!T366="",0,IF(AND(T$1008&lt;&gt;"",Datos!T366=T$1008),0,IF(T$1004=0,0,1-CHOOSE(T$1004,IF(ISNUMBER(Datos!T366),AND(OR(T$1005="",Datos!T366&gt;=T$1005),OR(T$1006="",Datos!T366&lt;=T$1006)),FALSE),IF(ISNUMBER(Datos!T366),AND(Datos!T366=INT(Datos!T366),AND(OR(T$1005="",Datos!T366&gt;=T$1005),OR(T$1006="",Datos!T366&lt;=T$1006))),FALSE),OR(ISNUMBER(FIND(";"&amp;UPPER(TRIM(Datos!T366&amp;""))&amp;"=",T$1007)),ISNUMBER(FIND(";"&amp;UPPER(TRIM(Datos!T366&amp;""))&amp;";",T$1007))),OR(UPPER(TRIM(Datos!T366&amp;""))="SÍ",UPPER(TRIM(Datos!T366&amp;""))="SI",UPPER(TRIM(Datos!T366&amp;""))="NO"),IF(ISNUMBER(Datos!T366),AND(OR(T$1005="",Datos!T366&gt;=T$1005),OR(T$1006="",Datos!T366&lt;=T$1006)),FALSE),TRUE))))</f>
        <v>0.0</v>
      </c>
      <c r="U366">
        <f>IF(Datos!U366="",0,IF(AND(U$1008&lt;&gt;"",Datos!U366=U$1008),0,IF(U$1004=0,0,1-CHOOSE(U$1004,IF(ISNUMBER(Datos!U366),AND(OR(U$1005="",Datos!U366&gt;=U$1005),OR(U$1006="",Datos!U366&lt;=U$1006)),FALSE),IF(ISNUMBER(Datos!U366),AND(Datos!U366=INT(Datos!U366),AND(OR(U$1005="",Datos!U366&gt;=U$1005),OR(U$1006="",Datos!U366&lt;=U$1006))),FALSE),OR(ISNUMBER(FIND(";"&amp;UPPER(TRIM(Datos!U366&amp;""))&amp;"=",U$1007)),ISNUMBER(FIND(";"&amp;UPPER(TRIM(Datos!U366&amp;""))&amp;";",U$1007))),OR(UPPER(TRIM(Datos!U366&amp;""))="SÍ",UPPER(TRIM(Datos!U366&amp;""))="SI",UPPER(TRIM(Datos!U366&amp;""))="NO"),IF(ISNUMBER(Datos!U366),AND(OR(U$1005="",Datos!U366&gt;=U$1005),OR(U$1006="",Datos!U366&lt;=U$1006)),FALSE),TRUE))))</f>
        <v>0.0</v>
      </c>
      <c r="V366">
        <f>IF(Datos!V366="",0,IF(AND(V$1008&lt;&gt;"",Datos!V366=V$1008),0,IF(V$1004=0,0,1-CHOOSE(V$1004,IF(ISNUMBER(Datos!V366),AND(OR(V$1005="",Datos!V366&gt;=V$1005),OR(V$1006="",Datos!V366&lt;=V$1006)),FALSE),IF(ISNUMBER(Datos!V366),AND(Datos!V366=INT(Datos!V366),AND(OR(V$1005="",Datos!V366&gt;=V$1005),OR(V$1006="",Datos!V366&lt;=V$1006))),FALSE),OR(ISNUMBER(FIND(";"&amp;UPPER(TRIM(Datos!V366&amp;""))&amp;"=",V$1007)),ISNUMBER(FIND(";"&amp;UPPER(TRIM(Datos!V366&amp;""))&amp;";",V$1007))),OR(UPPER(TRIM(Datos!V366&amp;""))="SÍ",UPPER(TRIM(Datos!V366&amp;""))="SI",UPPER(TRIM(Datos!V366&amp;""))="NO"),IF(ISNUMBER(Datos!V366),AND(OR(V$1005="",Datos!V366&gt;=V$1005),OR(V$1006="",Datos!V366&lt;=V$1006)),FALSE),TRUE))))</f>
        <v>0.0</v>
      </c>
      <c r="W366">
        <f>IF(Datos!W366="",0,IF(AND(W$1008&lt;&gt;"",Datos!W366=W$1008),0,IF(W$1004=0,0,1-CHOOSE(W$1004,IF(ISNUMBER(Datos!W366),AND(OR(W$1005="",Datos!W366&gt;=W$1005),OR(W$1006="",Datos!W366&lt;=W$1006)),FALSE),IF(ISNUMBER(Datos!W366),AND(Datos!W366=INT(Datos!W366),AND(OR(W$1005="",Datos!W366&gt;=W$1005),OR(W$1006="",Datos!W366&lt;=W$1006))),FALSE),OR(ISNUMBER(FIND(";"&amp;UPPER(TRIM(Datos!W366&amp;""))&amp;"=",W$1007)),ISNUMBER(FIND(";"&amp;UPPER(TRIM(Datos!W366&amp;""))&amp;";",W$1007))),OR(UPPER(TRIM(Datos!W366&amp;""))="SÍ",UPPER(TRIM(Datos!W366&amp;""))="SI",UPPER(TRIM(Datos!W366&amp;""))="NO"),IF(ISNUMBER(Datos!W366),AND(OR(W$1005="",Datos!W366&gt;=W$1005),OR(W$1006="",Datos!W366&lt;=W$1006)),FALSE),TRUE))))</f>
        <v>0.0</v>
      </c>
      <c r="X366">
        <f>IF(Datos!X366="",0,IF(AND(X$1008&lt;&gt;"",Datos!X366=X$1008),0,IF(X$1004=0,0,1-CHOOSE(X$1004,IF(ISNUMBER(Datos!X366),AND(OR(X$1005="",Datos!X366&gt;=X$1005),OR(X$1006="",Datos!X366&lt;=X$1006)),FALSE),IF(ISNUMBER(Datos!X366),AND(Datos!X366=INT(Datos!X366),AND(OR(X$1005="",Datos!X366&gt;=X$1005),OR(X$1006="",Datos!X366&lt;=X$1006))),FALSE),OR(ISNUMBER(FIND(";"&amp;UPPER(TRIM(Datos!X366&amp;""))&amp;"=",X$1007)),ISNUMBER(FIND(";"&amp;UPPER(TRIM(Datos!X366&amp;""))&amp;";",X$1007))),OR(UPPER(TRIM(Datos!X366&amp;""))="SÍ",UPPER(TRIM(Datos!X366&amp;""))="SI",UPPER(TRIM(Datos!X366&amp;""))="NO"),IF(ISNUMBER(Datos!X366),AND(OR(X$1005="",Datos!X366&gt;=X$1005),OR(X$1006="",Datos!X366&lt;=X$1006)),FALSE),TRUE))))</f>
        <v>0.0</v>
      </c>
      <c r="Y366">
        <f>IF(Datos!Y366="",0,IF(AND(Y$1008&lt;&gt;"",Datos!Y366=Y$1008),0,IF(Y$1004=0,0,1-CHOOSE(Y$1004,IF(ISNUMBER(Datos!Y366),AND(OR(Y$1005="",Datos!Y366&gt;=Y$1005),OR(Y$1006="",Datos!Y366&lt;=Y$1006)),FALSE),IF(ISNUMBER(Datos!Y366),AND(Datos!Y366=INT(Datos!Y366),AND(OR(Y$1005="",Datos!Y366&gt;=Y$1005),OR(Y$1006="",Datos!Y366&lt;=Y$1006))),FALSE),OR(ISNUMBER(FIND(";"&amp;UPPER(TRIM(Datos!Y366&amp;""))&amp;"=",Y$1007)),ISNUMBER(FIND(";"&amp;UPPER(TRIM(Datos!Y366&amp;""))&amp;";",Y$1007))),OR(UPPER(TRIM(Datos!Y366&amp;""))="SÍ",UPPER(TRIM(Datos!Y366&amp;""))="SI",UPPER(TRIM(Datos!Y366&amp;""))="NO"),IF(ISNUMBER(Datos!Y366),AND(OR(Y$1005="",Datos!Y366&gt;=Y$1005),OR(Y$1006="",Datos!Y366&lt;=Y$1006)),FALSE),TRUE))))</f>
        <v>0.0</v>
      </c>
      <c r="Z366">
        <f>IF(Datos!Z366="",0,IF(AND(Z$1008&lt;&gt;"",Datos!Z366=Z$1008),0,IF(Z$1004=0,0,1-CHOOSE(Z$1004,IF(ISNUMBER(Datos!Z366),AND(OR(Z$1005="",Datos!Z366&gt;=Z$1005),OR(Z$1006="",Datos!Z366&lt;=Z$1006)),FALSE),IF(ISNUMBER(Datos!Z366),AND(Datos!Z366=INT(Datos!Z366),AND(OR(Z$1005="",Datos!Z366&gt;=Z$1005),OR(Z$1006="",Datos!Z366&lt;=Z$1006))),FALSE),OR(ISNUMBER(FIND(";"&amp;UPPER(TRIM(Datos!Z366&amp;""))&amp;"=",Z$1007)),ISNUMBER(FIND(";"&amp;UPPER(TRIM(Datos!Z366&amp;""))&amp;";",Z$1007))),OR(UPPER(TRIM(Datos!Z366&amp;""))="SÍ",UPPER(TRIM(Datos!Z366&amp;""))="SI",UPPER(TRIM(Datos!Z366&amp;""))="NO"),IF(ISNUMBER(Datos!Z366),AND(OR(Z$1005="",Datos!Z366&gt;=Z$1005),OR(Z$1006="",Datos!Z366&lt;=Z$1006)),FALSE),TRUE))))</f>
        <v>0.0</v>
      </c>
      <c r="AA366">
        <f>IF(Datos!AA366="",0,IF(AND(AA$1008&lt;&gt;"",Datos!AA366=AA$1008),0,IF(AA$1004=0,0,1-CHOOSE(AA$1004,IF(ISNUMBER(Datos!AA366),AND(OR(AA$1005="",Datos!AA366&gt;=AA$1005),OR(AA$1006="",Datos!AA366&lt;=AA$1006)),FALSE),IF(ISNUMBER(Datos!AA366),AND(Datos!AA366=INT(Datos!AA366),AND(OR(AA$1005="",Datos!AA366&gt;=AA$1005),OR(AA$1006="",Datos!AA366&lt;=AA$1006))),FALSE),OR(ISNUMBER(FIND(";"&amp;UPPER(TRIM(Datos!AA366&amp;""))&amp;"=",AA$1007)),ISNUMBER(FIND(";"&amp;UPPER(TRIM(Datos!AA366&amp;""))&amp;";",AA$1007))),OR(UPPER(TRIM(Datos!AA366&amp;""))="SÍ",UPPER(TRIM(Datos!AA366&amp;""))="SI",UPPER(TRIM(Datos!AA366&amp;""))="NO"),IF(ISNUMBER(Datos!AA366),AND(OR(AA$1005="",Datos!AA366&gt;=AA$1005),OR(AA$1006="",Datos!AA366&lt;=AA$1006)),FALSE),TRUE))))</f>
        <v>0.0</v>
      </c>
      <c r="AB366">
        <f>IF(Datos!AB366="",0,IF(AND(AB$1008&lt;&gt;"",Datos!AB366=AB$1008),0,IF(AB$1004=0,0,1-CHOOSE(AB$1004,IF(ISNUMBER(Datos!AB366),AND(OR(AB$1005="",Datos!AB366&gt;=AB$1005),OR(AB$1006="",Datos!AB366&lt;=AB$1006)),FALSE),IF(ISNUMBER(Datos!AB366),AND(Datos!AB366=INT(Datos!AB366),AND(OR(AB$1005="",Datos!AB366&gt;=AB$1005),OR(AB$1006="",Datos!AB366&lt;=AB$1006))),FALSE),OR(ISNUMBER(FIND(";"&amp;UPPER(TRIM(Datos!AB366&amp;""))&amp;"=",AB$1007)),ISNUMBER(FIND(";"&amp;UPPER(TRIM(Datos!AB366&amp;""))&amp;";",AB$1007))),OR(UPPER(TRIM(Datos!AB366&amp;""))="SÍ",UPPER(TRIM(Datos!AB366&amp;""))="SI",UPPER(TRIM(Datos!AB366&amp;""))="NO"),IF(ISNUMBER(Datos!AB366),AND(OR(AB$1005="",Datos!AB366&gt;=AB$1005),OR(AB$1006="",Datos!AB366&lt;=AB$1006)),FALSE),TRUE))))</f>
        <v>0.0</v>
      </c>
      <c r="AC366">
        <f>IF(Datos!AC366="",0,IF(AND(AC$1008&lt;&gt;"",Datos!AC366=AC$1008),0,IF(AC$1004=0,0,1-CHOOSE(AC$1004,IF(ISNUMBER(Datos!AC366),AND(OR(AC$1005="",Datos!AC366&gt;=AC$1005),OR(AC$1006="",Datos!AC366&lt;=AC$1006)),FALSE),IF(ISNUMBER(Datos!AC366),AND(Datos!AC366=INT(Datos!AC366),AND(OR(AC$1005="",Datos!AC366&gt;=AC$1005),OR(AC$1006="",Datos!AC366&lt;=AC$1006))),FALSE),OR(ISNUMBER(FIND(";"&amp;UPPER(TRIM(Datos!AC366&amp;""))&amp;"=",AC$1007)),ISNUMBER(FIND(";"&amp;UPPER(TRIM(Datos!AC366&amp;""))&amp;";",AC$1007))),OR(UPPER(TRIM(Datos!AC366&amp;""))="SÍ",UPPER(TRIM(Datos!AC366&amp;""))="SI",UPPER(TRIM(Datos!AC366&amp;""))="NO"),IF(ISNUMBER(Datos!AC366),AND(OR(AC$1005="",Datos!AC366&gt;=AC$1005),OR(AC$1006="",Datos!AC366&lt;=AC$1006)),FALSE),TRUE))))</f>
        <v>0.0</v>
      </c>
      <c r="AD366">
        <f>IF(Datos!AD366="",0,IF(AND(AD$1008&lt;&gt;"",Datos!AD366=AD$1008),0,IF(AD$1004=0,0,1-CHOOSE(AD$1004,IF(ISNUMBER(Datos!AD366),AND(OR(AD$1005="",Datos!AD366&gt;=AD$1005),OR(AD$1006="",Datos!AD366&lt;=AD$1006)),FALSE),IF(ISNUMBER(Datos!AD366),AND(Datos!AD366=INT(Datos!AD366),AND(OR(AD$1005="",Datos!AD366&gt;=AD$1005),OR(AD$1006="",Datos!AD366&lt;=AD$1006))),FALSE),OR(ISNUMBER(FIND(";"&amp;UPPER(TRIM(Datos!AD366&amp;""))&amp;"=",AD$1007)),ISNUMBER(FIND(";"&amp;UPPER(TRIM(Datos!AD366&amp;""))&amp;";",AD$1007))),OR(UPPER(TRIM(Datos!AD366&amp;""))="SÍ",UPPER(TRIM(Datos!AD366&amp;""))="SI",UPPER(TRIM(Datos!AD366&amp;""))="NO"),IF(ISNUMBER(Datos!AD366),AND(OR(AD$1005="",Datos!AD366&gt;=AD$1005),OR(AD$1006="",Datos!AD366&lt;=AD$1006)),FALSE),TRUE))))</f>
        <v>0.0</v>
      </c>
      <c r="AE366">
        <f>IF(Datos!AE366="",0,IF(AND(AE$1008&lt;&gt;"",Datos!AE366=AE$1008),0,IF(AE$1004=0,0,1-CHOOSE(AE$1004,IF(ISNUMBER(Datos!AE366),AND(OR(AE$1005="",Datos!AE366&gt;=AE$1005),OR(AE$1006="",Datos!AE366&lt;=AE$1006)),FALSE),IF(ISNUMBER(Datos!AE366),AND(Datos!AE366=INT(Datos!AE366),AND(OR(AE$1005="",Datos!AE366&gt;=AE$1005),OR(AE$1006="",Datos!AE366&lt;=AE$1006))),FALSE),OR(ISNUMBER(FIND(";"&amp;UPPER(TRIM(Datos!AE366&amp;""))&amp;"=",AE$1007)),ISNUMBER(FIND(";"&amp;UPPER(TRIM(Datos!AE366&amp;""))&amp;";",AE$1007))),OR(UPPER(TRIM(Datos!AE366&amp;""))="SÍ",UPPER(TRIM(Datos!AE366&amp;""))="SI",UPPER(TRIM(Datos!AE366&amp;""))="NO"),IF(ISNUMBER(Datos!AE366),AND(OR(AE$1005="",Datos!AE366&gt;=AE$1005),OR(AE$1006="",Datos!AE366&lt;=AE$1006)),FALSE),TRUE))))</f>
        <v>0.0</v>
      </c>
    </row>
    <row r="367" spans="2:31">
      <c r="B367">
        <f>IF(Datos!B367="",0,IF(AND(B$1008&lt;&gt;"",Datos!B367=B$1008),0,IF(B$1004=0,0,1-CHOOSE(B$1004,IF(ISNUMBER(Datos!B367),AND(OR(B$1005="",Datos!B367&gt;=B$1005),OR(B$1006="",Datos!B367&lt;=B$1006)),FALSE),IF(ISNUMBER(Datos!B367),AND(Datos!B367=INT(Datos!B367),AND(OR(B$1005="",Datos!B367&gt;=B$1005),OR(B$1006="",Datos!B367&lt;=B$1006))),FALSE),OR(ISNUMBER(FIND(";"&amp;UPPER(TRIM(Datos!B367&amp;""))&amp;"=",B$1007)),ISNUMBER(FIND(";"&amp;UPPER(TRIM(Datos!B367&amp;""))&amp;";",B$1007))),OR(UPPER(TRIM(Datos!B367&amp;""))="SÍ",UPPER(TRIM(Datos!B367&amp;""))="SI",UPPER(TRIM(Datos!B367&amp;""))="NO"),IF(ISNUMBER(Datos!B367),AND(OR(B$1005="",Datos!B367&gt;=B$1005),OR(B$1006="",Datos!B367&lt;=B$1006)),FALSE),TRUE))))</f>
        <v>0.0</v>
      </c>
      <c r="C367">
        <f>IF(Datos!C367="",0,IF(AND(C$1008&lt;&gt;"",Datos!C367=C$1008),0,IF(C$1004=0,0,1-CHOOSE(C$1004,IF(ISNUMBER(Datos!C367),AND(OR(C$1005="",Datos!C367&gt;=C$1005),OR(C$1006="",Datos!C367&lt;=C$1006)),FALSE),IF(ISNUMBER(Datos!C367),AND(Datos!C367=INT(Datos!C367),AND(OR(C$1005="",Datos!C367&gt;=C$1005),OR(C$1006="",Datos!C367&lt;=C$1006))),FALSE),OR(ISNUMBER(FIND(";"&amp;UPPER(TRIM(Datos!C367&amp;""))&amp;"=",C$1007)),ISNUMBER(FIND(";"&amp;UPPER(TRIM(Datos!C367&amp;""))&amp;";",C$1007))),OR(UPPER(TRIM(Datos!C367&amp;""))="SÍ",UPPER(TRIM(Datos!C367&amp;""))="SI",UPPER(TRIM(Datos!C367&amp;""))="NO"),IF(ISNUMBER(Datos!C367),AND(OR(C$1005="",Datos!C367&gt;=C$1005),OR(C$1006="",Datos!C367&lt;=C$1006)),FALSE),TRUE))))</f>
        <v>0.0</v>
      </c>
      <c r="D367">
        <f>IF(Datos!D367="",0,IF(AND(D$1008&lt;&gt;"",Datos!D367=D$1008),0,IF(D$1004=0,0,1-CHOOSE(D$1004,IF(ISNUMBER(Datos!D367),AND(OR(D$1005="",Datos!D367&gt;=D$1005),OR(D$1006="",Datos!D367&lt;=D$1006)),FALSE),IF(ISNUMBER(Datos!D367),AND(Datos!D367=INT(Datos!D367),AND(OR(D$1005="",Datos!D367&gt;=D$1005),OR(D$1006="",Datos!D367&lt;=D$1006))),FALSE),OR(ISNUMBER(FIND(";"&amp;UPPER(TRIM(Datos!D367&amp;""))&amp;"=",D$1007)),ISNUMBER(FIND(";"&amp;UPPER(TRIM(Datos!D367&amp;""))&amp;";",D$1007))),OR(UPPER(TRIM(Datos!D367&amp;""))="SÍ",UPPER(TRIM(Datos!D367&amp;""))="SI",UPPER(TRIM(Datos!D367&amp;""))="NO"),IF(ISNUMBER(Datos!D367),AND(OR(D$1005="",Datos!D367&gt;=D$1005),OR(D$1006="",Datos!D367&lt;=D$1006)),FALSE),TRUE))))</f>
        <v>0.0</v>
      </c>
      <c r="E367">
        <f>IF(Datos!E367="",0,IF(AND(E$1008&lt;&gt;"",Datos!E367=E$1008),0,IF(E$1004=0,0,1-CHOOSE(E$1004,IF(ISNUMBER(Datos!E367),AND(OR(E$1005="",Datos!E367&gt;=E$1005),OR(E$1006="",Datos!E367&lt;=E$1006)),FALSE),IF(ISNUMBER(Datos!E367),AND(Datos!E367=INT(Datos!E367),AND(OR(E$1005="",Datos!E367&gt;=E$1005),OR(E$1006="",Datos!E367&lt;=E$1006))),FALSE),OR(ISNUMBER(FIND(";"&amp;UPPER(TRIM(Datos!E367&amp;""))&amp;"=",E$1007)),ISNUMBER(FIND(";"&amp;UPPER(TRIM(Datos!E367&amp;""))&amp;";",E$1007))),OR(UPPER(TRIM(Datos!E367&amp;""))="SÍ",UPPER(TRIM(Datos!E367&amp;""))="SI",UPPER(TRIM(Datos!E367&amp;""))="NO"),IF(ISNUMBER(Datos!E367),AND(OR(E$1005="",Datos!E367&gt;=E$1005),OR(E$1006="",Datos!E367&lt;=E$1006)),FALSE),TRUE))))</f>
        <v>0.0</v>
      </c>
      <c r="F367">
        <f>IF(Datos!F367="",0,IF(AND(F$1008&lt;&gt;"",Datos!F367=F$1008),0,IF(F$1004=0,0,1-CHOOSE(F$1004,IF(ISNUMBER(Datos!F367),AND(OR(F$1005="",Datos!F367&gt;=F$1005),OR(F$1006="",Datos!F367&lt;=F$1006)),FALSE),IF(ISNUMBER(Datos!F367),AND(Datos!F367=INT(Datos!F367),AND(OR(F$1005="",Datos!F367&gt;=F$1005),OR(F$1006="",Datos!F367&lt;=F$1006))),FALSE),OR(ISNUMBER(FIND(";"&amp;UPPER(TRIM(Datos!F367&amp;""))&amp;"=",F$1007)),ISNUMBER(FIND(";"&amp;UPPER(TRIM(Datos!F367&amp;""))&amp;";",F$1007))),OR(UPPER(TRIM(Datos!F367&amp;""))="SÍ",UPPER(TRIM(Datos!F367&amp;""))="SI",UPPER(TRIM(Datos!F367&amp;""))="NO"),IF(ISNUMBER(Datos!F367),AND(OR(F$1005="",Datos!F367&gt;=F$1005),OR(F$1006="",Datos!F367&lt;=F$1006)),FALSE),TRUE))))</f>
        <v>0.0</v>
      </c>
      <c r="G367">
        <f>IF(Datos!G367="",0,IF(AND(G$1008&lt;&gt;"",Datos!G367=G$1008),0,IF(G$1004=0,0,1-CHOOSE(G$1004,IF(ISNUMBER(Datos!G367),AND(OR(G$1005="",Datos!G367&gt;=G$1005),OR(G$1006="",Datos!G367&lt;=G$1006)),FALSE),IF(ISNUMBER(Datos!G367),AND(Datos!G367=INT(Datos!G367),AND(OR(G$1005="",Datos!G367&gt;=G$1005),OR(G$1006="",Datos!G367&lt;=G$1006))),FALSE),OR(ISNUMBER(FIND(";"&amp;UPPER(TRIM(Datos!G367&amp;""))&amp;"=",G$1007)),ISNUMBER(FIND(";"&amp;UPPER(TRIM(Datos!G367&amp;""))&amp;";",G$1007))),OR(UPPER(TRIM(Datos!G367&amp;""))="SÍ",UPPER(TRIM(Datos!G367&amp;""))="SI",UPPER(TRIM(Datos!G367&amp;""))="NO"),IF(ISNUMBER(Datos!G367),AND(OR(G$1005="",Datos!G367&gt;=G$1005),OR(G$1006="",Datos!G367&lt;=G$1006)),FALSE),TRUE))))</f>
        <v>0.0</v>
      </c>
      <c r="H367">
        <f>IF(Datos!H367="",0,IF(AND(H$1008&lt;&gt;"",Datos!H367=H$1008),0,IF(H$1004=0,0,1-CHOOSE(H$1004,IF(ISNUMBER(Datos!H367),AND(OR(H$1005="",Datos!H367&gt;=H$1005),OR(H$1006="",Datos!H367&lt;=H$1006)),FALSE),IF(ISNUMBER(Datos!H367),AND(Datos!H367=INT(Datos!H367),AND(OR(H$1005="",Datos!H367&gt;=H$1005),OR(H$1006="",Datos!H367&lt;=H$1006))),FALSE),OR(ISNUMBER(FIND(";"&amp;UPPER(TRIM(Datos!H367&amp;""))&amp;"=",H$1007)),ISNUMBER(FIND(";"&amp;UPPER(TRIM(Datos!H367&amp;""))&amp;";",H$1007))),OR(UPPER(TRIM(Datos!H367&amp;""))="SÍ",UPPER(TRIM(Datos!H367&amp;""))="SI",UPPER(TRIM(Datos!H367&amp;""))="NO"),IF(ISNUMBER(Datos!H367),AND(OR(H$1005="",Datos!H367&gt;=H$1005),OR(H$1006="",Datos!H367&lt;=H$1006)),FALSE),TRUE))))</f>
        <v>0.0</v>
      </c>
      <c r="I367">
        <f>IF(Datos!I367="",0,IF(AND(I$1008&lt;&gt;"",Datos!I367=I$1008),0,IF(I$1004=0,0,1-CHOOSE(I$1004,IF(ISNUMBER(Datos!I367),AND(OR(I$1005="",Datos!I367&gt;=I$1005),OR(I$1006="",Datos!I367&lt;=I$1006)),FALSE),IF(ISNUMBER(Datos!I367),AND(Datos!I367=INT(Datos!I367),AND(OR(I$1005="",Datos!I367&gt;=I$1005),OR(I$1006="",Datos!I367&lt;=I$1006))),FALSE),OR(ISNUMBER(FIND(";"&amp;UPPER(TRIM(Datos!I367&amp;""))&amp;"=",I$1007)),ISNUMBER(FIND(";"&amp;UPPER(TRIM(Datos!I367&amp;""))&amp;";",I$1007))),OR(UPPER(TRIM(Datos!I367&amp;""))="SÍ",UPPER(TRIM(Datos!I367&amp;""))="SI",UPPER(TRIM(Datos!I367&amp;""))="NO"),IF(ISNUMBER(Datos!I367),AND(OR(I$1005="",Datos!I367&gt;=I$1005),OR(I$1006="",Datos!I367&lt;=I$1006)),FALSE),TRUE))))</f>
        <v>0.0</v>
      </c>
      <c r="J367">
        <f>IF(Datos!J367="",0,IF(AND(J$1008&lt;&gt;"",Datos!J367=J$1008),0,IF(J$1004=0,0,1-CHOOSE(J$1004,IF(ISNUMBER(Datos!J367),AND(OR(J$1005="",Datos!J367&gt;=J$1005),OR(J$1006="",Datos!J367&lt;=J$1006)),FALSE),IF(ISNUMBER(Datos!J367),AND(Datos!J367=INT(Datos!J367),AND(OR(J$1005="",Datos!J367&gt;=J$1005),OR(J$1006="",Datos!J367&lt;=J$1006))),FALSE),OR(ISNUMBER(FIND(";"&amp;UPPER(TRIM(Datos!J367&amp;""))&amp;"=",J$1007)),ISNUMBER(FIND(";"&amp;UPPER(TRIM(Datos!J367&amp;""))&amp;";",J$1007))),OR(UPPER(TRIM(Datos!J367&amp;""))="SÍ",UPPER(TRIM(Datos!J367&amp;""))="SI",UPPER(TRIM(Datos!J367&amp;""))="NO"),IF(ISNUMBER(Datos!J367),AND(OR(J$1005="",Datos!J367&gt;=J$1005),OR(J$1006="",Datos!J367&lt;=J$1006)),FALSE),TRUE))))</f>
        <v>0.0</v>
      </c>
      <c r="K367">
        <f>IF(Datos!K367="",0,IF(AND(K$1008&lt;&gt;"",Datos!K367=K$1008),0,IF(K$1004=0,0,1-CHOOSE(K$1004,IF(ISNUMBER(Datos!K367),AND(OR(K$1005="",Datos!K367&gt;=K$1005),OR(K$1006="",Datos!K367&lt;=K$1006)),FALSE),IF(ISNUMBER(Datos!K367),AND(Datos!K367=INT(Datos!K367),AND(OR(K$1005="",Datos!K367&gt;=K$1005),OR(K$1006="",Datos!K367&lt;=K$1006))),FALSE),OR(ISNUMBER(FIND(";"&amp;UPPER(TRIM(Datos!K367&amp;""))&amp;"=",K$1007)),ISNUMBER(FIND(";"&amp;UPPER(TRIM(Datos!K367&amp;""))&amp;";",K$1007))),OR(UPPER(TRIM(Datos!K367&amp;""))="SÍ",UPPER(TRIM(Datos!K367&amp;""))="SI",UPPER(TRIM(Datos!K367&amp;""))="NO"),IF(ISNUMBER(Datos!K367),AND(OR(K$1005="",Datos!K367&gt;=K$1005),OR(K$1006="",Datos!K367&lt;=K$1006)),FALSE),TRUE))))</f>
        <v>0.0</v>
      </c>
      <c r="L367">
        <f>IF(Datos!L367="",0,IF(AND(L$1008&lt;&gt;"",Datos!L367=L$1008),0,IF(L$1004=0,0,1-CHOOSE(L$1004,IF(ISNUMBER(Datos!L367),AND(OR(L$1005="",Datos!L367&gt;=L$1005),OR(L$1006="",Datos!L367&lt;=L$1006)),FALSE),IF(ISNUMBER(Datos!L367),AND(Datos!L367=INT(Datos!L367),AND(OR(L$1005="",Datos!L367&gt;=L$1005),OR(L$1006="",Datos!L367&lt;=L$1006))),FALSE),OR(ISNUMBER(FIND(";"&amp;UPPER(TRIM(Datos!L367&amp;""))&amp;"=",L$1007)),ISNUMBER(FIND(";"&amp;UPPER(TRIM(Datos!L367&amp;""))&amp;";",L$1007))),OR(UPPER(TRIM(Datos!L367&amp;""))="SÍ",UPPER(TRIM(Datos!L367&amp;""))="SI",UPPER(TRIM(Datos!L367&amp;""))="NO"),IF(ISNUMBER(Datos!L367),AND(OR(L$1005="",Datos!L367&gt;=L$1005),OR(L$1006="",Datos!L367&lt;=L$1006)),FALSE),TRUE))))</f>
        <v>0.0</v>
      </c>
      <c r="M367">
        <f>IF(Datos!M367="",0,IF(AND(M$1008&lt;&gt;"",Datos!M367=M$1008),0,IF(M$1004=0,0,1-CHOOSE(M$1004,IF(ISNUMBER(Datos!M367),AND(OR(M$1005="",Datos!M367&gt;=M$1005),OR(M$1006="",Datos!M367&lt;=M$1006)),FALSE),IF(ISNUMBER(Datos!M367),AND(Datos!M367=INT(Datos!M367),AND(OR(M$1005="",Datos!M367&gt;=M$1005),OR(M$1006="",Datos!M367&lt;=M$1006))),FALSE),OR(ISNUMBER(FIND(";"&amp;UPPER(TRIM(Datos!M367&amp;""))&amp;"=",M$1007)),ISNUMBER(FIND(";"&amp;UPPER(TRIM(Datos!M367&amp;""))&amp;";",M$1007))),OR(UPPER(TRIM(Datos!M367&amp;""))="SÍ",UPPER(TRIM(Datos!M367&amp;""))="SI",UPPER(TRIM(Datos!M367&amp;""))="NO"),IF(ISNUMBER(Datos!M367),AND(OR(M$1005="",Datos!M367&gt;=M$1005),OR(M$1006="",Datos!M367&lt;=M$1006)),FALSE),TRUE))))</f>
        <v>0.0</v>
      </c>
      <c r="N367">
        <f>IF(Datos!N367="",0,IF(AND(N$1008&lt;&gt;"",Datos!N367=N$1008),0,IF(N$1004=0,0,1-CHOOSE(N$1004,IF(ISNUMBER(Datos!N367),AND(OR(N$1005="",Datos!N367&gt;=N$1005),OR(N$1006="",Datos!N367&lt;=N$1006)),FALSE),IF(ISNUMBER(Datos!N367),AND(Datos!N367=INT(Datos!N367),AND(OR(N$1005="",Datos!N367&gt;=N$1005),OR(N$1006="",Datos!N367&lt;=N$1006))),FALSE),OR(ISNUMBER(FIND(";"&amp;UPPER(TRIM(Datos!N367&amp;""))&amp;"=",N$1007)),ISNUMBER(FIND(";"&amp;UPPER(TRIM(Datos!N367&amp;""))&amp;";",N$1007))),OR(UPPER(TRIM(Datos!N367&amp;""))="SÍ",UPPER(TRIM(Datos!N367&amp;""))="SI",UPPER(TRIM(Datos!N367&amp;""))="NO"),IF(ISNUMBER(Datos!N367),AND(OR(N$1005="",Datos!N367&gt;=N$1005),OR(N$1006="",Datos!N367&lt;=N$1006)),FALSE),TRUE))))</f>
        <v>0.0</v>
      </c>
      <c r="O367">
        <f>IF(Datos!O367="",0,IF(AND(O$1008&lt;&gt;"",Datos!O367=O$1008),0,IF(O$1004=0,0,1-CHOOSE(O$1004,IF(ISNUMBER(Datos!O367),AND(OR(O$1005="",Datos!O367&gt;=O$1005),OR(O$1006="",Datos!O367&lt;=O$1006)),FALSE),IF(ISNUMBER(Datos!O367),AND(Datos!O367=INT(Datos!O367),AND(OR(O$1005="",Datos!O367&gt;=O$1005),OR(O$1006="",Datos!O367&lt;=O$1006))),FALSE),OR(ISNUMBER(FIND(";"&amp;UPPER(TRIM(Datos!O367&amp;""))&amp;"=",O$1007)),ISNUMBER(FIND(";"&amp;UPPER(TRIM(Datos!O367&amp;""))&amp;";",O$1007))),OR(UPPER(TRIM(Datos!O367&amp;""))="SÍ",UPPER(TRIM(Datos!O367&amp;""))="SI",UPPER(TRIM(Datos!O367&amp;""))="NO"),IF(ISNUMBER(Datos!O367),AND(OR(O$1005="",Datos!O367&gt;=O$1005),OR(O$1006="",Datos!O367&lt;=O$1006)),FALSE),TRUE))))</f>
        <v>0.0</v>
      </c>
      <c r="P367">
        <f>IF(Datos!P367="",0,IF(AND(P$1008&lt;&gt;"",Datos!P367=P$1008),0,IF(P$1004=0,0,1-CHOOSE(P$1004,IF(ISNUMBER(Datos!P367),AND(OR(P$1005="",Datos!P367&gt;=P$1005),OR(P$1006="",Datos!P367&lt;=P$1006)),FALSE),IF(ISNUMBER(Datos!P367),AND(Datos!P367=INT(Datos!P367),AND(OR(P$1005="",Datos!P367&gt;=P$1005),OR(P$1006="",Datos!P367&lt;=P$1006))),FALSE),OR(ISNUMBER(FIND(";"&amp;UPPER(TRIM(Datos!P367&amp;""))&amp;"=",P$1007)),ISNUMBER(FIND(";"&amp;UPPER(TRIM(Datos!P367&amp;""))&amp;";",P$1007))),OR(UPPER(TRIM(Datos!P367&amp;""))="SÍ",UPPER(TRIM(Datos!P367&amp;""))="SI",UPPER(TRIM(Datos!P367&amp;""))="NO"),IF(ISNUMBER(Datos!P367),AND(OR(P$1005="",Datos!P367&gt;=P$1005),OR(P$1006="",Datos!P367&lt;=P$1006)),FALSE),TRUE))))</f>
        <v>0.0</v>
      </c>
      <c r="Q367">
        <f>IF(Datos!Q367="",0,IF(AND(Q$1008&lt;&gt;"",Datos!Q367=Q$1008),0,IF(Q$1004=0,0,1-CHOOSE(Q$1004,IF(ISNUMBER(Datos!Q367),AND(OR(Q$1005="",Datos!Q367&gt;=Q$1005),OR(Q$1006="",Datos!Q367&lt;=Q$1006)),FALSE),IF(ISNUMBER(Datos!Q367),AND(Datos!Q367=INT(Datos!Q367),AND(OR(Q$1005="",Datos!Q367&gt;=Q$1005),OR(Q$1006="",Datos!Q367&lt;=Q$1006))),FALSE),OR(ISNUMBER(FIND(";"&amp;UPPER(TRIM(Datos!Q367&amp;""))&amp;"=",Q$1007)),ISNUMBER(FIND(";"&amp;UPPER(TRIM(Datos!Q367&amp;""))&amp;";",Q$1007))),OR(UPPER(TRIM(Datos!Q367&amp;""))="SÍ",UPPER(TRIM(Datos!Q367&amp;""))="SI",UPPER(TRIM(Datos!Q367&amp;""))="NO"),IF(ISNUMBER(Datos!Q367),AND(OR(Q$1005="",Datos!Q367&gt;=Q$1005),OR(Q$1006="",Datos!Q367&lt;=Q$1006)),FALSE),TRUE))))</f>
        <v>0.0</v>
      </c>
      <c r="R367">
        <f>IF(Datos!R367="",0,IF(AND(R$1008&lt;&gt;"",Datos!R367=R$1008),0,IF(R$1004=0,0,1-CHOOSE(R$1004,IF(ISNUMBER(Datos!R367),AND(OR(R$1005="",Datos!R367&gt;=R$1005),OR(R$1006="",Datos!R367&lt;=R$1006)),FALSE),IF(ISNUMBER(Datos!R367),AND(Datos!R367=INT(Datos!R367),AND(OR(R$1005="",Datos!R367&gt;=R$1005),OR(R$1006="",Datos!R367&lt;=R$1006))),FALSE),OR(ISNUMBER(FIND(";"&amp;UPPER(TRIM(Datos!R367&amp;""))&amp;"=",R$1007)),ISNUMBER(FIND(";"&amp;UPPER(TRIM(Datos!R367&amp;""))&amp;";",R$1007))),OR(UPPER(TRIM(Datos!R367&amp;""))="SÍ",UPPER(TRIM(Datos!R367&amp;""))="SI",UPPER(TRIM(Datos!R367&amp;""))="NO"),IF(ISNUMBER(Datos!R367),AND(OR(R$1005="",Datos!R367&gt;=R$1005),OR(R$1006="",Datos!R367&lt;=R$1006)),FALSE),TRUE))))</f>
        <v>0.0</v>
      </c>
      <c r="S367">
        <f>IF(Datos!S367="",0,IF(AND(S$1008&lt;&gt;"",Datos!S367=S$1008),0,IF(S$1004=0,0,1-CHOOSE(S$1004,IF(ISNUMBER(Datos!S367),AND(OR(S$1005="",Datos!S367&gt;=S$1005),OR(S$1006="",Datos!S367&lt;=S$1006)),FALSE),IF(ISNUMBER(Datos!S367),AND(Datos!S367=INT(Datos!S367),AND(OR(S$1005="",Datos!S367&gt;=S$1005),OR(S$1006="",Datos!S367&lt;=S$1006))),FALSE),OR(ISNUMBER(FIND(";"&amp;UPPER(TRIM(Datos!S367&amp;""))&amp;"=",S$1007)),ISNUMBER(FIND(";"&amp;UPPER(TRIM(Datos!S367&amp;""))&amp;";",S$1007))),OR(UPPER(TRIM(Datos!S367&amp;""))="SÍ",UPPER(TRIM(Datos!S367&amp;""))="SI",UPPER(TRIM(Datos!S367&amp;""))="NO"),IF(ISNUMBER(Datos!S367),AND(OR(S$1005="",Datos!S367&gt;=S$1005),OR(S$1006="",Datos!S367&lt;=S$1006)),FALSE),TRUE))))</f>
        <v>0.0</v>
      </c>
      <c r="T367">
        <f>IF(Datos!T367="",0,IF(AND(T$1008&lt;&gt;"",Datos!T367=T$1008),0,IF(T$1004=0,0,1-CHOOSE(T$1004,IF(ISNUMBER(Datos!T367),AND(OR(T$1005="",Datos!T367&gt;=T$1005),OR(T$1006="",Datos!T367&lt;=T$1006)),FALSE),IF(ISNUMBER(Datos!T367),AND(Datos!T367=INT(Datos!T367),AND(OR(T$1005="",Datos!T367&gt;=T$1005),OR(T$1006="",Datos!T367&lt;=T$1006))),FALSE),OR(ISNUMBER(FIND(";"&amp;UPPER(TRIM(Datos!T367&amp;""))&amp;"=",T$1007)),ISNUMBER(FIND(";"&amp;UPPER(TRIM(Datos!T367&amp;""))&amp;";",T$1007))),OR(UPPER(TRIM(Datos!T367&amp;""))="SÍ",UPPER(TRIM(Datos!T367&amp;""))="SI",UPPER(TRIM(Datos!T367&amp;""))="NO"),IF(ISNUMBER(Datos!T367),AND(OR(T$1005="",Datos!T367&gt;=T$1005),OR(T$1006="",Datos!T367&lt;=T$1006)),FALSE),TRUE))))</f>
        <v>0.0</v>
      </c>
      <c r="U367">
        <f>IF(Datos!U367="",0,IF(AND(U$1008&lt;&gt;"",Datos!U367=U$1008),0,IF(U$1004=0,0,1-CHOOSE(U$1004,IF(ISNUMBER(Datos!U367),AND(OR(U$1005="",Datos!U367&gt;=U$1005),OR(U$1006="",Datos!U367&lt;=U$1006)),FALSE),IF(ISNUMBER(Datos!U367),AND(Datos!U367=INT(Datos!U367),AND(OR(U$1005="",Datos!U367&gt;=U$1005),OR(U$1006="",Datos!U367&lt;=U$1006))),FALSE),OR(ISNUMBER(FIND(";"&amp;UPPER(TRIM(Datos!U367&amp;""))&amp;"=",U$1007)),ISNUMBER(FIND(";"&amp;UPPER(TRIM(Datos!U367&amp;""))&amp;";",U$1007))),OR(UPPER(TRIM(Datos!U367&amp;""))="SÍ",UPPER(TRIM(Datos!U367&amp;""))="SI",UPPER(TRIM(Datos!U367&amp;""))="NO"),IF(ISNUMBER(Datos!U367),AND(OR(U$1005="",Datos!U367&gt;=U$1005),OR(U$1006="",Datos!U367&lt;=U$1006)),FALSE),TRUE))))</f>
        <v>0.0</v>
      </c>
      <c r="V367">
        <f>IF(Datos!V367="",0,IF(AND(V$1008&lt;&gt;"",Datos!V367=V$1008),0,IF(V$1004=0,0,1-CHOOSE(V$1004,IF(ISNUMBER(Datos!V367),AND(OR(V$1005="",Datos!V367&gt;=V$1005),OR(V$1006="",Datos!V367&lt;=V$1006)),FALSE),IF(ISNUMBER(Datos!V367),AND(Datos!V367=INT(Datos!V367),AND(OR(V$1005="",Datos!V367&gt;=V$1005),OR(V$1006="",Datos!V367&lt;=V$1006))),FALSE),OR(ISNUMBER(FIND(";"&amp;UPPER(TRIM(Datos!V367&amp;""))&amp;"=",V$1007)),ISNUMBER(FIND(";"&amp;UPPER(TRIM(Datos!V367&amp;""))&amp;";",V$1007))),OR(UPPER(TRIM(Datos!V367&amp;""))="SÍ",UPPER(TRIM(Datos!V367&amp;""))="SI",UPPER(TRIM(Datos!V367&amp;""))="NO"),IF(ISNUMBER(Datos!V367),AND(OR(V$1005="",Datos!V367&gt;=V$1005),OR(V$1006="",Datos!V367&lt;=V$1006)),FALSE),TRUE))))</f>
        <v>0.0</v>
      </c>
      <c r="W367">
        <f>IF(Datos!W367="",0,IF(AND(W$1008&lt;&gt;"",Datos!W367=W$1008),0,IF(W$1004=0,0,1-CHOOSE(W$1004,IF(ISNUMBER(Datos!W367),AND(OR(W$1005="",Datos!W367&gt;=W$1005),OR(W$1006="",Datos!W367&lt;=W$1006)),FALSE),IF(ISNUMBER(Datos!W367),AND(Datos!W367=INT(Datos!W367),AND(OR(W$1005="",Datos!W367&gt;=W$1005),OR(W$1006="",Datos!W367&lt;=W$1006))),FALSE),OR(ISNUMBER(FIND(";"&amp;UPPER(TRIM(Datos!W367&amp;""))&amp;"=",W$1007)),ISNUMBER(FIND(";"&amp;UPPER(TRIM(Datos!W367&amp;""))&amp;";",W$1007))),OR(UPPER(TRIM(Datos!W367&amp;""))="SÍ",UPPER(TRIM(Datos!W367&amp;""))="SI",UPPER(TRIM(Datos!W367&amp;""))="NO"),IF(ISNUMBER(Datos!W367),AND(OR(W$1005="",Datos!W367&gt;=W$1005),OR(W$1006="",Datos!W367&lt;=W$1006)),FALSE),TRUE))))</f>
        <v>0.0</v>
      </c>
      <c r="X367">
        <f>IF(Datos!X367="",0,IF(AND(X$1008&lt;&gt;"",Datos!X367=X$1008),0,IF(X$1004=0,0,1-CHOOSE(X$1004,IF(ISNUMBER(Datos!X367),AND(OR(X$1005="",Datos!X367&gt;=X$1005),OR(X$1006="",Datos!X367&lt;=X$1006)),FALSE),IF(ISNUMBER(Datos!X367),AND(Datos!X367=INT(Datos!X367),AND(OR(X$1005="",Datos!X367&gt;=X$1005),OR(X$1006="",Datos!X367&lt;=X$1006))),FALSE),OR(ISNUMBER(FIND(";"&amp;UPPER(TRIM(Datos!X367&amp;""))&amp;"=",X$1007)),ISNUMBER(FIND(";"&amp;UPPER(TRIM(Datos!X367&amp;""))&amp;";",X$1007))),OR(UPPER(TRIM(Datos!X367&amp;""))="SÍ",UPPER(TRIM(Datos!X367&amp;""))="SI",UPPER(TRIM(Datos!X367&amp;""))="NO"),IF(ISNUMBER(Datos!X367),AND(OR(X$1005="",Datos!X367&gt;=X$1005),OR(X$1006="",Datos!X367&lt;=X$1006)),FALSE),TRUE))))</f>
        <v>0.0</v>
      </c>
      <c r="Y367">
        <f>IF(Datos!Y367="",0,IF(AND(Y$1008&lt;&gt;"",Datos!Y367=Y$1008),0,IF(Y$1004=0,0,1-CHOOSE(Y$1004,IF(ISNUMBER(Datos!Y367),AND(OR(Y$1005="",Datos!Y367&gt;=Y$1005),OR(Y$1006="",Datos!Y367&lt;=Y$1006)),FALSE),IF(ISNUMBER(Datos!Y367),AND(Datos!Y367=INT(Datos!Y367),AND(OR(Y$1005="",Datos!Y367&gt;=Y$1005),OR(Y$1006="",Datos!Y367&lt;=Y$1006))),FALSE),OR(ISNUMBER(FIND(";"&amp;UPPER(TRIM(Datos!Y367&amp;""))&amp;"=",Y$1007)),ISNUMBER(FIND(";"&amp;UPPER(TRIM(Datos!Y367&amp;""))&amp;";",Y$1007))),OR(UPPER(TRIM(Datos!Y367&amp;""))="SÍ",UPPER(TRIM(Datos!Y367&amp;""))="SI",UPPER(TRIM(Datos!Y367&amp;""))="NO"),IF(ISNUMBER(Datos!Y367),AND(OR(Y$1005="",Datos!Y367&gt;=Y$1005),OR(Y$1006="",Datos!Y367&lt;=Y$1006)),FALSE),TRUE))))</f>
        <v>0.0</v>
      </c>
      <c r="Z367">
        <f>IF(Datos!Z367="",0,IF(AND(Z$1008&lt;&gt;"",Datos!Z367=Z$1008),0,IF(Z$1004=0,0,1-CHOOSE(Z$1004,IF(ISNUMBER(Datos!Z367),AND(OR(Z$1005="",Datos!Z367&gt;=Z$1005),OR(Z$1006="",Datos!Z367&lt;=Z$1006)),FALSE),IF(ISNUMBER(Datos!Z367),AND(Datos!Z367=INT(Datos!Z367),AND(OR(Z$1005="",Datos!Z367&gt;=Z$1005),OR(Z$1006="",Datos!Z367&lt;=Z$1006))),FALSE),OR(ISNUMBER(FIND(";"&amp;UPPER(TRIM(Datos!Z367&amp;""))&amp;"=",Z$1007)),ISNUMBER(FIND(";"&amp;UPPER(TRIM(Datos!Z367&amp;""))&amp;";",Z$1007))),OR(UPPER(TRIM(Datos!Z367&amp;""))="SÍ",UPPER(TRIM(Datos!Z367&amp;""))="SI",UPPER(TRIM(Datos!Z367&amp;""))="NO"),IF(ISNUMBER(Datos!Z367),AND(OR(Z$1005="",Datos!Z367&gt;=Z$1005),OR(Z$1006="",Datos!Z367&lt;=Z$1006)),FALSE),TRUE))))</f>
        <v>0.0</v>
      </c>
      <c r="AA367">
        <f>IF(Datos!AA367="",0,IF(AND(AA$1008&lt;&gt;"",Datos!AA367=AA$1008),0,IF(AA$1004=0,0,1-CHOOSE(AA$1004,IF(ISNUMBER(Datos!AA367),AND(OR(AA$1005="",Datos!AA367&gt;=AA$1005),OR(AA$1006="",Datos!AA367&lt;=AA$1006)),FALSE),IF(ISNUMBER(Datos!AA367),AND(Datos!AA367=INT(Datos!AA367),AND(OR(AA$1005="",Datos!AA367&gt;=AA$1005),OR(AA$1006="",Datos!AA367&lt;=AA$1006))),FALSE),OR(ISNUMBER(FIND(";"&amp;UPPER(TRIM(Datos!AA367&amp;""))&amp;"=",AA$1007)),ISNUMBER(FIND(";"&amp;UPPER(TRIM(Datos!AA367&amp;""))&amp;";",AA$1007))),OR(UPPER(TRIM(Datos!AA367&amp;""))="SÍ",UPPER(TRIM(Datos!AA367&amp;""))="SI",UPPER(TRIM(Datos!AA367&amp;""))="NO"),IF(ISNUMBER(Datos!AA367),AND(OR(AA$1005="",Datos!AA367&gt;=AA$1005),OR(AA$1006="",Datos!AA367&lt;=AA$1006)),FALSE),TRUE))))</f>
        <v>0.0</v>
      </c>
      <c r="AB367">
        <f>IF(Datos!AB367="",0,IF(AND(AB$1008&lt;&gt;"",Datos!AB367=AB$1008),0,IF(AB$1004=0,0,1-CHOOSE(AB$1004,IF(ISNUMBER(Datos!AB367),AND(OR(AB$1005="",Datos!AB367&gt;=AB$1005),OR(AB$1006="",Datos!AB367&lt;=AB$1006)),FALSE),IF(ISNUMBER(Datos!AB367),AND(Datos!AB367=INT(Datos!AB367),AND(OR(AB$1005="",Datos!AB367&gt;=AB$1005),OR(AB$1006="",Datos!AB367&lt;=AB$1006))),FALSE),OR(ISNUMBER(FIND(";"&amp;UPPER(TRIM(Datos!AB367&amp;""))&amp;"=",AB$1007)),ISNUMBER(FIND(";"&amp;UPPER(TRIM(Datos!AB367&amp;""))&amp;";",AB$1007))),OR(UPPER(TRIM(Datos!AB367&amp;""))="SÍ",UPPER(TRIM(Datos!AB367&amp;""))="SI",UPPER(TRIM(Datos!AB367&amp;""))="NO"),IF(ISNUMBER(Datos!AB367),AND(OR(AB$1005="",Datos!AB367&gt;=AB$1005),OR(AB$1006="",Datos!AB367&lt;=AB$1006)),FALSE),TRUE))))</f>
        <v>0.0</v>
      </c>
      <c r="AC367">
        <f>IF(Datos!AC367="",0,IF(AND(AC$1008&lt;&gt;"",Datos!AC367=AC$1008),0,IF(AC$1004=0,0,1-CHOOSE(AC$1004,IF(ISNUMBER(Datos!AC367),AND(OR(AC$1005="",Datos!AC367&gt;=AC$1005),OR(AC$1006="",Datos!AC367&lt;=AC$1006)),FALSE),IF(ISNUMBER(Datos!AC367),AND(Datos!AC367=INT(Datos!AC367),AND(OR(AC$1005="",Datos!AC367&gt;=AC$1005),OR(AC$1006="",Datos!AC367&lt;=AC$1006))),FALSE),OR(ISNUMBER(FIND(";"&amp;UPPER(TRIM(Datos!AC367&amp;""))&amp;"=",AC$1007)),ISNUMBER(FIND(";"&amp;UPPER(TRIM(Datos!AC367&amp;""))&amp;";",AC$1007))),OR(UPPER(TRIM(Datos!AC367&amp;""))="SÍ",UPPER(TRIM(Datos!AC367&amp;""))="SI",UPPER(TRIM(Datos!AC367&amp;""))="NO"),IF(ISNUMBER(Datos!AC367),AND(OR(AC$1005="",Datos!AC367&gt;=AC$1005),OR(AC$1006="",Datos!AC367&lt;=AC$1006)),FALSE),TRUE))))</f>
        <v>0.0</v>
      </c>
      <c r="AD367">
        <f>IF(Datos!AD367="",0,IF(AND(AD$1008&lt;&gt;"",Datos!AD367=AD$1008),0,IF(AD$1004=0,0,1-CHOOSE(AD$1004,IF(ISNUMBER(Datos!AD367),AND(OR(AD$1005="",Datos!AD367&gt;=AD$1005),OR(AD$1006="",Datos!AD367&lt;=AD$1006)),FALSE),IF(ISNUMBER(Datos!AD367),AND(Datos!AD367=INT(Datos!AD367),AND(OR(AD$1005="",Datos!AD367&gt;=AD$1005),OR(AD$1006="",Datos!AD367&lt;=AD$1006))),FALSE),OR(ISNUMBER(FIND(";"&amp;UPPER(TRIM(Datos!AD367&amp;""))&amp;"=",AD$1007)),ISNUMBER(FIND(";"&amp;UPPER(TRIM(Datos!AD367&amp;""))&amp;";",AD$1007))),OR(UPPER(TRIM(Datos!AD367&amp;""))="SÍ",UPPER(TRIM(Datos!AD367&amp;""))="SI",UPPER(TRIM(Datos!AD367&amp;""))="NO"),IF(ISNUMBER(Datos!AD367),AND(OR(AD$1005="",Datos!AD367&gt;=AD$1005),OR(AD$1006="",Datos!AD367&lt;=AD$1006)),FALSE),TRUE))))</f>
        <v>0.0</v>
      </c>
      <c r="AE367">
        <f>IF(Datos!AE367="",0,IF(AND(AE$1008&lt;&gt;"",Datos!AE367=AE$1008),0,IF(AE$1004=0,0,1-CHOOSE(AE$1004,IF(ISNUMBER(Datos!AE367),AND(OR(AE$1005="",Datos!AE367&gt;=AE$1005),OR(AE$1006="",Datos!AE367&lt;=AE$1006)),FALSE),IF(ISNUMBER(Datos!AE367),AND(Datos!AE367=INT(Datos!AE367),AND(OR(AE$1005="",Datos!AE367&gt;=AE$1005),OR(AE$1006="",Datos!AE367&lt;=AE$1006))),FALSE),OR(ISNUMBER(FIND(";"&amp;UPPER(TRIM(Datos!AE367&amp;""))&amp;"=",AE$1007)),ISNUMBER(FIND(";"&amp;UPPER(TRIM(Datos!AE367&amp;""))&amp;";",AE$1007))),OR(UPPER(TRIM(Datos!AE367&amp;""))="SÍ",UPPER(TRIM(Datos!AE367&amp;""))="SI",UPPER(TRIM(Datos!AE367&amp;""))="NO"),IF(ISNUMBER(Datos!AE367),AND(OR(AE$1005="",Datos!AE367&gt;=AE$1005),OR(AE$1006="",Datos!AE367&lt;=AE$1006)),FALSE),TRUE))))</f>
        <v>0.0</v>
      </c>
    </row>
    <row r="368" spans="2:31">
      <c r="B368">
        <f>IF(Datos!B368="",0,IF(AND(B$1008&lt;&gt;"",Datos!B368=B$1008),0,IF(B$1004=0,0,1-CHOOSE(B$1004,IF(ISNUMBER(Datos!B368),AND(OR(B$1005="",Datos!B368&gt;=B$1005),OR(B$1006="",Datos!B368&lt;=B$1006)),FALSE),IF(ISNUMBER(Datos!B368),AND(Datos!B368=INT(Datos!B368),AND(OR(B$1005="",Datos!B368&gt;=B$1005),OR(B$1006="",Datos!B368&lt;=B$1006))),FALSE),OR(ISNUMBER(FIND(";"&amp;UPPER(TRIM(Datos!B368&amp;""))&amp;"=",B$1007)),ISNUMBER(FIND(";"&amp;UPPER(TRIM(Datos!B368&amp;""))&amp;";",B$1007))),OR(UPPER(TRIM(Datos!B368&amp;""))="SÍ",UPPER(TRIM(Datos!B368&amp;""))="SI",UPPER(TRIM(Datos!B368&amp;""))="NO"),IF(ISNUMBER(Datos!B368),AND(OR(B$1005="",Datos!B368&gt;=B$1005),OR(B$1006="",Datos!B368&lt;=B$1006)),FALSE),TRUE))))</f>
        <v>0.0</v>
      </c>
      <c r="C368">
        <f>IF(Datos!C368="",0,IF(AND(C$1008&lt;&gt;"",Datos!C368=C$1008),0,IF(C$1004=0,0,1-CHOOSE(C$1004,IF(ISNUMBER(Datos!C368),AND(OR(C$1005="",Datos!C368&gt;=C$1005),OR(C$1006="",Datos!C368&lt;=C$1006)),FALSE),IF(ISNUMBER(Datos!C368),AND(Datos!C368=INT(Datos!C368),AND(OR(C$1005="",Datos!C368&gt;=C$1005),OR(C$1006="",Datos!C368&lt;=C$1006))),FALSE),OR(ISNUMBER(FIND(";"&amp;UPPER(TRIM(Datos!C368&amp;""))&amp;"=",C$1007)),ISNUMBER(FIND(";"&amp;UPPER(TRIM(Datos!C368&amp;""))&amp;";",C$1007))),OR(UPPER(TRIM(Datos!C368&amp;""))="SÍ",UPPER(TRIM(Datos!C368&amp;""))="SI",UPPER(TRIM(Datos!C368&amp;""))="NO"),IF(ISNUMBER(Datos!C368),AND(OR(C$1005="",Datos!C368&gt;=C$1005),OR(C$1006="",Datos!C368&lt;=C$1006)),FALSE),TRUE))))</f>
        <v>0.0</v>
      </c>
      <c r="D368">
        <f>IF(Datos!D368="",0,IF(AND(D$1008&lt;&gt;"",Datos!D368=D$1008),0,IF(D$1004=0,0,1-CHOOSE(D$1004,IF(ISNUMBER(Datos!D368),AND(OR(D$1005="",Datos!D368&gt;=D$1005),OR(D$1006="",Datos!D368&lt;=D$1006)),FALSE),IF(ISNUMBER(Datos!D368),AND(Datos!D368=INT(Datos!D368),AND(OR(D$1005="",Datos!D368&gt;=D$1005),OR(D$1006="",Datos!D368&lt;=D$1006))),FALSE),OR(ISNUMBER(FIND(";"&amp;UPPER(TRIM(Datos!D368&amp;""))&amp;"=",D$1007)),ISNUMBER(FIND(";"&amp;UPPER(TRIM(Datos!D368&amp;""))&amp;";",D$1007))),OR(UPPER(TRIM(Datos!D368&amp;""))="SÍ",UPPER(TRIM(Datos!D368&amp;""))="SI",UPPER(TRIM(Datos!D368&amp;""))="NO"),IF(ISNUMBER(Datos!D368),AND(OR(D$1005="",Datos!D368&gt;=D$1005),OR(D$1006="",Datos!D368&lt;=D$1006)),FALSE),TRUE))))</f>
        <v>0.0</v>
      </c>
      <c r="E368">
        <f>IF(Datos!E368="",0,IF(AND(E$1008&lt;&gt;"",Datos!E368=E$1008),0,IF(E$1004=0,0,1-CHOOSE(E$1004,IF(ISNUMBER(Datos!E368),AND(OR(E$1005="",Datos!E368&gt;=E$1005),OR(E$1006="",Datos!E368&lt;=E$1006)),FALSE),IF(ISNUMBER(Datos!E368),AND(Datos!E368=INT(Datos!E368),AND(OR(E$1005="",Datos!E368&gt;=E$1005),OR(E$1006="",Datos!E368&lt;=E$1006))),FALSE),OR(ISNUMBER(FIND(";"&amp;UPPER(TRIM(Datos!E368&amp;""))&amp;"=",E$1007)),ISNUMBER(FIND(";"&amp;UPPER(TRIM(Datos!E368&amp;""))&amp;";",E$1007))),OR(UPPER(TRIM(Datos!E368&amp;""))="SÍ",UPPER(TRIM(Datos!E368&amp;""))="SI",UPPER(TRIM(Datos!E368&amp;""))="NO"),IF(ISNUMBER(Datos!E368),AND(OR(E$1005="",Datos!E368&gt;=E$1005),OR(E$1006="",Datos!E368&lt;=E$1006)),FALSE),TRUE))))</f>
        <v>0.0</v>
      </c>
      <c r="F368">
        <f>IF(Datos!F368="",0,IF(AND(F$1008&lt;&gt;"",Datos!F368=F$1008),0,IF(F$1004=0,0,1-CHOOSE(F$1004,IF(ISNUMBER(Datos!F368),AND(OR(F$1005="",Datos!F368&gt;=F$1005),OR(F$1006="",Datos!F368&lt;=F$1006)),FALSE),IF(ISNUMBER(Datos!F368),AND(Datos!F368=INT(Datos!F368),AND(OR(F$1005="",Datos!F368&gt;=F$1005),OR(F$1006="",Datos!F368&lt;=F$1006))),FALSE),OR(ISNUMBER(FIND(";"&amp;UPPER(TRIM(Datos!F368&amp;""))&amp;"=",F$1007)),ISNUMBER(FIND(";"&amp;UPPER(TRIM(Datos!F368&amp;""))&amp;";",F$1007))),OR(UPPER(TRIM(Datos!F368&amp;""))="SÍ",UPPER(TRIM(Datos!F368&amp;""))="SI",UPPER(TRIM(Datos!F368&amp;""))="NO"),IF(ISNUMBER(Datos!F368),AND(OR(F$1005="",Datos!F368&gt;=F$1005),OR(F$1006="",Datos!F368&lt;=F$1006)),FALSE),TRUE))))</f>
        <v>0.0</v>
      </c>
      <c r="G368">
        <f>IF(Datos!G368="",0,IF(AND(G$1008&lt;&gt;"",Datos!G368=G$1008),0,IF(G$1004=0,0,1-CHOOSE(G$1004,IF(ISNUMBER(Datos!G368),AND(OR(G$1005="",Datos!G368&gt;=G$1005),OR(G$1006="",Datos!G368&lt;=G$1006)),FALSE),IF(ISNUMBER(Datos!G368),AND(Datos!G368=INT(Datos!G368),AND(OR(G$1005="",Datos!G368&gt;=G$1005),OR(G$1006="",Datos!G368&lt;=G$1006))),FALSE),OR(ISNUMBER(FIND(";"&amp;UPPER(TRIM(Datos!G368&amp;""))&amp;"=",G$1007)),ISNUMBER(FIND(";"&amp;UPPER(TRIM(Datos!G368&amp;""))&amp;";",G$1007))),OR(UPPER(TRIM(Datos!G368&amp;""))="SÍ",UPPER(TRIM(Datos!G368&amp;""))="SI",UPPER(TRIM(Datos!G368&amp;""))="NO"),IF(ISNUMBER(Datos!G368),AND(OR(G$1005="",Datos!G368&gt;=G$1005),OR(G$1006="",Datos!G368&lt;=G$1006)),FALSE),TRUE))))</f>
        <v>0.0</v>
      </c>
      <c r="H368">
        <f>IF(Datos!H368="",0,IF(AND(H$1008&lt;&gt;"",Datos!H368=H$1008),0,IF(H$1004=0,0,1-CHOOSE(H$1004,IF(ISNUMBER(Datos!H368),AND(OR(H$1005="",Datos!H368&gt;=H$1005),OR(H$1006="",Datos!H368&lt;=H$1006)),FALSE),IF(ISNUMBER(Datos!H368),AND(Datos!H368=INT(Datos!H368),AND(OR(H$1005="",Datos!H368&gt;=H$1005),OR(H$1006="",Datos!H368&lt;=H$1006))),FALSE),OR(ISNUMBER(FIND(";"&amp;UPPER(TRIM(Datos!H368&amp;""))&amp;"=",H$1007)),ISNUMBER(FIND(";"&amp;UPPER(TRIM(Datos!H368&amp;""))&amp;";",H$1007))),OR(UPPER(TRIM(Datos!H368&amp;""))="SÍ",UPPER(TRIM(Datos!H368&amp;""))="SI",UPPER(TRIM(Datos!H368&amp;""))="NO"),IF(ISNUMBER(Datos!H368),AND(OR(H$1005="",Datos!H368&gt;=H$1005),OR(H$1006="",Datos!H368&lt;=H$1006)),FALSE),TRUE))))</f>
        <v>0.0</v>
      </c>
      <c r="I368">
        <f>IF(Datos!I368="",0,IF(AND(I$1008&lt;&gt;"",Datos!I368=I$1008),0,IF(I$1004=0,0,1-CHOOSE(I$1004,IF(ISNUMBER(Datos!I368),AND(OR(I$1005="",Datos!I368&gt;=I$1005),OR(I$1006="",Datos!I368&lt;=I$1006)),FALSE),IF(ISNUMBER(Datos!I368),AND(Datos!I368=INT(Datos!I368),AND(OR(I$1005="",Datos!I368&gt;=I$1005),OR(I$1006="",Datos!I368&lt;=I$1006))),FALSE),OR(ISNUMBER(FIND(";"&amp;UPPER(TRIM(Datos!I368&amp;""))&amp;"=",I$1007)),ISNUMBER(FIND(";"&amp;UPPER(TRIM(Datos!I368&amp;""))&amp;";",I$1007))),OR(UPPER(TRIM(Datos!I368&amp;""))="SÍ",UPPER(TRIM(Datos!I368&amp;""))="SI",UPPER(TRIM(Datos!I368&amp;""))="NO"),IF(ISNUMBER(Datos!I368),AND(OR(I$1005="",Datos!I368&gt;=I$1005),OR(I$1006="",Datos!I368&lt;=I$1006)),FALSE),TRUE))))</f>
        <v>0.0</v>
      </c>
      <c r="J368">
        <f>IF(Datos!J368="",0,IF(AND(J$1008&lt;&gt;"",Datos!J368=J$1008),0,IF(J$1004=0,0,1-CHOOSE(J$1004,IF(ISNUMBER(Datos!J368),AND(OR(J$1005="",Datos!J368&gt;=J$1005),OR(J$1006="",Datos!J368&lt;=J$1006)),FALSE),IF(ISNUMBER(Datos!J368),AND(Datos!J368=INT(Datos!J368),AND(OR(J$1005="",Datos!J368&gt;=J$1005),OR(J$1006="",Datos!J368&lt;=J$1006))),FALSE),OR(ISNUMBER(FIND(";"&amp;UPPER(TRIM(Datos!J368&amp;""))&amp;"=",J$1007)),ISNUMBER(FIND(";"&amp;UPPER(TRIM(Datos!J368&amp;""))&amp;";",J$1007))),OR(UPPER(TRIM(Datos!J368&amp;""))="SÍ",UPPER(TRIM(Datos!J368&amp;""))="SI",UPPER(TRIM(Datos!J368&amp;""))="NO"),IF(ISNUMBER(Datos!J368),AND(OR(J$1005="",Datos!J368&gt;=J$1005),OR(J$1006="",Datos!J368&lt;=J$1006)),FALSE),TRUE))))</f>
        <v>0.0</v>
      </c>
      <c r="K368">
        <f>IF(Datos!K368="",0,IF(AND(K$1008&lt;&gt;"",Datos!K368=K$1008),0,IF(K$1004=0,0,1-CHOOSE(K$1004,IF(ISNUMBER(Datos!K368),AND(OR(K$1005="",Datos!K368&gt;=K$1005),OR(K$1006="",Datos!K368&lt;=K$1006)),FALSE),IF(ISNUMBER(Datos!K368),AND(Datos!K368=INT(Datos!K368),AND(OR(K$1005="",Datos!K368&gt;=K$1005),OR(K$1006="",Datos!K368&lt;=K$1006))),FALSE),OR(ISNUMBER(FIND(";"&amp;UPPER(TRIM(Datos!K368&amp;""))&amp;"=",K$1007)),ISNUMBER(FIND(";"&amp;UPPER(TRIM(Datos!K368&amp;""))&amp;";",K$1007))),OR(UPPER(TRIM(Datos!K368&amp;""))="SÍ",UPPER(TRIM(Datos!K368&amp;""))="SI",UPPER(TRIM(Datos!K368&amp;""))="NO"),IF(ISNUMBER(Datos!K368),AND(OR(K$1005="",Datos!K368&gt;=K$1005),OR(K$1006="",Datos!K368&lt;=K$1006)),FALSE),TRUE))))</f>
        <v>0.0</v>
      </c>
      <c r="L368">
        <f>IF(Datos!L368="",0,IF(AND(L$1008&lt;&gt;"",Datos!L368=L$1008),0,IF(L$1004=0,0,1-CHOOSE(L$1004,IF(ISNUMBER(Datos!L368),AND(OR(L$1005="",Datos!L368&gt;=L$1005),OR(L$1006="",Datos!L368&lt;=L$1006)),FALSE),IF(ISNUMBER(Datos!L368),AND(Datos!L368=INT(Datos!L368),AND(OR(L$1005="",Datos!L368&gt;=L$1005),OR(L$1006="",Datos!L368&lt;=L$1006))),FALSE),OR(ISNUMBER(FIND(";"&amp;UPPER(TRIM(Datos!L368&amp;""))&amp;"=",L$1007)),ISNUMBER(FIND(";"&amp;UPPER(TRIM(Datos!L368&amp;""))&amp;";",L$1007))),OR(UPPER(TRIM(Datos!L368&amp;""))="SÍ",UPPER(TRIM(Datos!L368&amp;""))="SI",UPPER(TRIM(Datos!L368&amp;""))="NO"),IF(ISNUMBER(Datos!L368),AND(OR(L$1005="",Datos!L368&gt;=L$1005),OR(L$1006="",Datos!L368&lt;=L$1006)),FALSE),TRUE))))</f>
        <v>0.0</v>
      </c>
      <c r="M368">
        <f>IF(Datos!M368="",0,IF(AND(M$1008&lt;&gt;"",Datos!M368=M$1008),0,IF(M$1004=0,0,1-CHOOSE(M$1004,IF(ISNUMBER(Datos!M368),AND(OR(M$1005="",Datos!M368&gt;=M$1005),OR(M$1006="",Datos!M368&lt;=M$1006)),FALSE),IF(ISNUMBER(Datos!M368),AND(Datos!M368=INT(Datos!M368),AND(OR(M$1005="",Datos!M368&gt;=M$1005),OR(M$1006="",Datos!M368&lt;=M$1006))),FALSE),OR(ISNUMBER(FIND(";"&amp;UPPER(TRIM(Datos!M368&amp;""))&amp;"=",M$1007)),ISNUMBER(FIND(";"&amp;UPPER(TRIM(Datos!M368&amp;""))&amp;";",M$1007))),OR(UPPER(TRIM(Datos!M368&amp;""))="SÍ",UPPER(TRIM(Datos!M368&amp;""))="SI",UPPER(TRIM(Datos!M368&amp;""))="NO"),IF(ISNUMBER(Datos!M368),AND(OR(M$1005="",Datos!M368&gt;=M$1005),OR(M$1006="",Datos!M368&lt;=M$1006)),FALSE),TRUE))))</f>
        <v>0.0</v>
      </c>
      <c r="N368">
        <f>IF(Datos!N368="",0,IF(AND(N$1008&lt;&gt;"",Datos!N368=N$1008),0,IF(N$1004=0,0,1-CHOOSE(N$1004,IF(ISNUMBER(Datos!N368),AND(OR(N$1005="",Datos!N368&gt;=N$1005),OR(N$1006="",Datos!N368&lt;=N$1006)),FALSE),IF(ISNUMBER(Datos!N368),AND(Datos!N368=INT(Datos!N368),AND(OR(N$1005="",Datos!N368&gt;=N$1005),OR(N$1006="",Datos!N368&lt;=N$1006))),FALSE),OR(ISNUMBER(FIND(";"&amp;UPPER(TRIM(Datos!N368&amp;""))&amp;"=",N$1007)),ISNUMBER(FIND(";"&amp;UPPER(TRIM(Datos!N368&amp;""))&amp;";",N$1007))),OR(UPPER(TRIM(Datos!N368&amp;""))="SÍ",UPPER(TRIM(Datos!N368&amp;""))="SI",UPPER(TRIM(Datos!N368&amp;""))="NO"),IF(ISNUMBER(Datos!N368),AND(OR(N$1005="",Datos!N368&gt;=N$1005),OR(N$1006="",Datos!N368&lt;=N$1006)),FALSE),TRUE))))</f>
        <v>0.0</v>
      </c>
      <c r="O368">
        <f>IF(Datos!O368="",0,IF(AND(O$1008&lt;&gt;"",Datos!O368=O$1008),0,IF(O$1004=0,0,1-CHOOSE(O$1004,IF(ISNUMBER(Datos!O368),AND(OR(O$1005="",Datos!O368&gt;=O$1005),OR(O$1006="",Datos!O368&lt;=O$1006)),FALSE),IF(ISNUMBER(Datos!O368),AND(Datos!O368=INT(Datos!O368),AND(OR(O$1005="",Datos!O368&gt;=O$1005),OR(O$1006="",Datos!O368&lt;=O$1006))),FALSE),OR(ISNUMBER(FIND(";"&amp;UPPER(TRIM(Datos!O368&amp;""))&amp;"=",O$1007)),ISNUMBER(FIND(";"&amp;UPPER(TRIM(Datos!O368&amp;""))&amp;";",O$1007))),OR(UPPER(TRIM(Datos!O368&amp;""))="SÍ",UPPER(TRIM(Datos!O368&amp;""))="SI",UPPER(TRIM(Datos!O368&amp;""))="NO"),IF(ISNUMBER(Datos!O368),AND(OR(O$1005="",Datos!O368&gt;=O$1005),OR(O$1006="",Datos!O368&lt;=O$1006)),FALSE),TRUE))))</f>
        <v>0.0</v>
      </c>
      <c r="P368">
        <f>IF(Datos!P368="",0,IF(AND(P$1008&lt;&gt;"",Datos!P368=P$1008),0,IF(P$1004=0,0,1-CHOOSE(P$1004,IF(ISNUMBER(Datos!P368),AND(OR(P$1005="",Datos!P368&gt;=P$1005),OR(P$1006="",Datos!P368&lt;=P$1006)),FALSE),IF(ISNUMBER(Datos!P368),AND(Datos!P368=INT(Datos!P368),AND(OR(P$1005="",Datos!P368&gt;=P$1005),OR(P$1006="",Datos!P368&lt;=P$1006))),FALSE),OR(ISNUMBER(FIND(";"&amp;UPPER(TRIM(Datos!P368&amp;""))&amp;"=",P$1007)),ISNUMBER(FIND(";"&amp;UPPER(TRIM(Datos!P368&amp;""))&amp;";",P$1007))),OR(UPPER(TRIM(Datos!P368&amp;""))="SÍ",UPPER(TRIM(Datos!P368&amp;""))="SI",UPPER(TRIM(Datos!P368&amp;""))="NO"),IF(ISNUMBER(Datos!P368),AND(OR(P$1005="",Datos!P368&gt;=P$1005),OR(P$1006="",Datos!P368&lt;=P$1006)),FALSE),TRUE))))</f>
        <v>0.0</v>
      </c>
      <c r="Q368">
        <f>IF(Datos!Q368="",0,IF(AND(Q$1008&lt;&gt;"",Datos!Q368=Q$1008),0,IF(Q$1004=0,0,1-CHOOSE(Q$1004,IF(ISNUMBER(Datos!Q368),AND(OR(Q$1005="",Datos!Q368&gt;=Q$1005),OR(Q$1006="",Datos!Q368&lt;=Q$1006)),FALSE),IF(ISNUMBER(Datos!Q368),AND(Datos!Q368=INT(Datos!Q368),AND(OR(Q$1005="",Datos!Q368&gt;=Q$1005),OR(Q$1006="",Datos!Q368&lt;=Q$1006))),FALSE),OR(ISNUMBER(FIND(";"&amp;UPPER(TRIM(Datos!Q368&amp;""))&amp;"=",Q$1007)),ISNUMBER(FIND(";"&amp;UPPER(TRIM(Datos!Q368&amp;""))&amp;";",Q$1007))),OR(UPPER(TRIM(Datos!Q368&amp;""))="SÍ",UPPER(TRIM(Datos!Q368&amp;""))="SI",UPPER(TRIM(Datos!Q368&amp;""))="NO"),IF(ISNUMBER(Datos!Q368),AND(OR(Q$1005="",Datos!Q368&gt;=Q$1005),OR(Q$1006="",Datos!Q368&lt;=Q$1006)),FALSE),TRUE))))</f>
        <v>0.0</v>
      </c>
      <c r="R368">
        <f>IF(Datos!R368="",0,IF(AND(R$1008&lt;&gt;"",Datos!R368=R$1008),0,IF(R$1004=0,0,1-CHOOSE(R$1004,IF(ISNUMBER(Datos!R368),AND(OR(R$1005="",Datos!R368&gt;=R$1005),OR(R$1006="",Datos!R368&lt;=R$1006)),FALSE),IF(ISNUMBER(Datos!R368),AND(Datos!R368=INT(Datos!R368),AND(OR(R$1005="",Datos!R368&gt;=R$1005),OR(R$1006="",Datos!R368&lt;=R$1006))),FALSE),OR(ISNUMBER(FIND(";"&amp;UPPER(TRIM(Datos!R368&amp;""))&amp;"=",R$1007)),ISNUMBER(FIND(";"&amp;UPPER(TRIM(Datos!R368&amp;""))&amp;";",R$1007))),OR(UPPER(TRIM(Datos!R368&amp;""))="SÍ",UPPER(TRIM(Datos!R368&amp;""))="SI",UPPER(TRIM(Datos!R368&amp;""))="NO"),IF(ISNUMBER(Datos!R368),AND(OR(R$1005="",Datos!R368&gt;=R$1005),OR(R$1006="",Datos!R368&lt;=R$1006)),FALSE),TRUE))))</f>
        <v>0.0</v>
      </c>
      <c r="S368">
        <f>IF(Datos!S368="",0,IF(AND(S$1008&lt;&gt;"",Datos!S368=S$1008),0,IF(S$1004=0,0,1-CHOOSE(S$1004,IF(ISNUMBER(Datos!S368),AND(OR(S$1005="",Datos!S368&gt;=S$1005),OR(S$1006="",Datos!S368&lt;=S$1006)),FALSE),IF(ISNUMBER(Datos!S368),AND(Datos!S368=INT(Datos!S368),AND(OR(S$1005="",Datos!S368&gt;=S$1005),OR(S$1006="",Datos!S368&lt;=S$1006))),FALSE),OR(ISNUMBER(FIND(";"&amp;UPPER(TRIM(Datos!S368&amp;""))&amp;"=",S$1007)),ISNUMBER(FIND(";"&amp;UPPER(TRIM(Datos!S368&amp;""))&amp;";",S$1007))),OR(UPPER(TRIM(Datos!S368&amp;""))="SÍ",UPPER(TRIM(Datos!S368&amp;""))="SI",UPPER(TRIM(Datos!S368&amp;""))="NO"),IF(ISNUMBER(Datos!S368),AND(OR(S$1005="",Datos!S368&gt;=S$1005),OR(S$1006="",Datos!S368&lt;=S$1006)),FALSE),TRUE))))</f>
        <v>0.0</v>
      </c>
      <c r="T368">
        <f>IF(Datos!T368="",0,IF(AND(T$1008&lt;&gt;"",Datos!T368=T$1008),0,IF(T$1004=0,0,1-CHOOSE(T$1004,IF(ISNUMBER(Datos!T368),AND(OR(T$1005="",Datos!T368&gt;=T$1005),OR(T$1006="",Datos!T368&lt;=T$1006)),FALSE),IF(ISNUMBER(Datos!T368),AND(Datos!T368=INT(Datos!T368),AND(OR(T$1005="",Datos!T368&gt;=T$1005),OR(T$1006="",Datos!T368&lt;=T$1006))),FALSE),OR(ISNUMBER(FIND(";"&amp;UPPER(TRIM(Datos!T368&amp;""))&amp;"=",T$1007)),ISNUMBER(FIND(";"&amp;UPPER(TRIM(Datos!T368&amp;""))&amp;";",T$1007))),OR(UPPER(TRIM(Datos!T368&amp;""))="SÍ",UPPER(TRIM(Datos!T368&amp;""))="SI",UPPER(TRIM(Datos!T368&amp;""))="NO"),IF(ISNUMBER(Datos!T368),AND(OR(T$1005="",Datos!T368&gt;=T$1005),OR(T$1006="",Datos!T368&lt;=T$1006)),FALSE),TRUE))))</f>
        <v>0.0</v>
      </c>
      <c r="U368">
        <f>IF(Datos!U368="",0,IF(AND(U$1008&lt;&gt;"",Datos!U368=U$1008),0,IF(U$1004=0,0,1-CHOOSE(U$1004,IF(ISNUMBER(Datos!U368),AND(OR(U$1005="",Datos!U368&gt;=U$1005),OR(U$1006="",Datos!U368&lt;=U$1006)),FALSE),IF(ISNUMBER(Datos!U368),AND(Datos!U368=INT(Datos!U368),AND(OR(U$1005="",Datos!U368&gt;=U$1005),OR(U$1006="",Datos!U368&lt;=U$1006))),FALSE),OR(ISNUMBER(FIND(";"&amp;UPPER(TRIM(Datos!U368&amp;""))&amp;"=",U$1007)),ISNUMBER(FIND(";"&amp;UPPER(TRIM(Datos!U368&amp;""))&amp;";",U$1007))),OR(UPPER(TRIM(Datos!U368&amp;""))="SÍ",UPPER(TRIM(Datos!U368&amp;""))="SI",UPPER(TRIM(Datos!U368&amp;""))="NO"),IF(ISNUMBER(Datos!U368),AND(OR(U$1005="",Datos!U368&gt;=U$1005),OR(U$1006="",Datos!U368&lt;=U$1006)),FALSE),TRUE))))</f>
        <v>0.0</v>
      </c>
      <c r="V368">
        <f>IF(Datos!V368="",0,IF(AND(V$1008&lt;&gt;"",Datos!V368=V$1008),0,IF(V$1004=0,0,1-CHOOSE(V$1004,IF(ISNUMBER(Datos!V368),AND(OR(V$1005="",Datos!V368&gt;=V$1005),OR(V$1006="",Datos!V368&lt;=V$1006)),FALSE),IF(ISNUMBER(Datos!V368),AND(Datos!V368=INT(Datos!V368),AND(OR(V$1005="",Datos!V368&gt;=V$1005),OR(V$1006="",Datos!V368&lt;=V$1006))),FALSE),OR(ISNUMBER(FIND(";"&amp;UPPER(TRIM(Datos!V368&amp;""))&amp;"=",V$1007)),ISNUMBER(FIND(";"&amp;UPPER(TRIM(Datos!V368&amp;""))&amp;";",V$1007))),OR(UPPER(TRIM(Datos!V368&amp;""))="SÍ",UPPER(TRIM(Datos!V368&amp;""))="SI",UPPER(TRIM(Datos!V368&amp;""))="NO"),IF(ISNUMBER(Datos!V368),AND(OR(V$1005="",Datos!V368&gt;=V$1005),OR(V$1006="",Datos!V368&lt;=V$1006)),FALSE),TRUE))))</f>
        <v>0.0</v>
      </c>
      <c r="W368">
        <f>IF(Datos!W368="",0,IF(AND(W$1008&lt;&gt;"",Datos!W368=W$1008),0,IF(W$1004=0,0,1-CHOOSE(W$1004,IF(ISNUMBER(Datos!W368),AND(OR(W$1005="",Datos!W368&gt;=W$1005),OR(W$1006="",Datos!W368&lt;=W$1006)),FALSE),IF(ISNUMBER(Datos!W368),AND(Datos!W368=INT(Datos!W368),AND(OR(W$1005="",Datos!W368&gt;=W$1005),OR(W$1006="",Datos!W368&lt;=W$1006))),FALSE),OR(ISNUMBER(FIND(";"&amp;UPPER(TRIM(Datos!W368&amp;""))&amp;"=",W$1007)),ISNUMBER(FIND(";"&amp;UPPER(TRIM(Datos!W368&amp;""))&amp;";",W$1007))),OR(UPPER(TRIM(Datos!W368&amp;""))="SÍ",UPPER(TRIM(Datos!W368&amp;""))="SI",UPPER(TRIM(Datos!W368&amp;""))="NO"),IF(ISNUMBER(Datos!W368),AND(OR(W$1005="",Datos!W368&gt;=W$1005),OR(W$1006="",Datos!W368&lt;=W$1006)),FALSE),TRUE))))</f>
        <v>0.0</v>
      </c>
      <c r="X368">
        <f>IF(Datos!X368="",0,IF(AND(X$1008&lt;&gt;"",Datos!X368=X$1008),0,IF(X$1004=0,0,1-CHOOSE(X$1004,IF(ISNUMBER(Datos!X368),AND(OR(X$1005="",Datos!X368&gt;=X$1005),OR(X$1006="",Datos!X368&lt;=X$1006)),FALSE),IF(ISNUMBER(Datos!X368),AND(Datos!X368=INT(Datos!X368),AND(OR(X$1005="",Datos!X368&gt;=X$1005),OR(X$1006="",Datos!X368&lt;=X$1006))),FALSE),OR(ISNUMBER(FIND(";"&amp;UPPER(TRIM(Datos!X368&amp;""))&amp;"=",X$1007)),ISNUMBER(FIND(";"&amp;UPPER(TRIM(Datos!X368&amp;""))&amp;";",X$1007))),OR(UPPER(TRIM(Datos!X368&amp;""))="SÍ",UPPER(TRIM(Datos!X368&amp;""))="SI",UPPER(TRIM(Datos!X368&amp;""))="NO"),IF(ISNUMBER(Datos!X368),AND(OR(X$1005="",Datos!X368&gt;=X$1005),OR(X$1006="",Datos!X368&lt;=X$1006)),FALSE),TRUE))))</f>
        <v>0.0</v>
      </c>
      <c r="Y368">
        <f>IF(Datos!Y368="",0,IF(AND(Y$1008&lt;&gt;"",Datos!Y368=Y$1008),0,IF(Y$1004=0,0,1-CHOOSE(Y$1004,IF(ISNUMBER(Datos!Y368),AND(OR(Y$1005="",Datos!Y368&gt;=Y$1005),OR(Y$1006="",Datos!Y368&lt;=Y$1006)),FALSE),IF(ISNUMBER(Datos!Y368),AND(Datos!Y368=INT(Datos!Y368),AND(OR(Y$1005="",Datos!Y368&gt;=Y$1005),OR(Y$1006="",Datos!Y368&lt;=Y$1006))),FALSE),OR(ISNUMBER(FIND(";"&amp;UPPER(TRIM(Datos!Y368&amp;""))&amp;"=",Y$1007)),ISNUMBER(FIND(";"&amp;UPPER(TRIM(Datos!Y368&amp;""))&amp;";",Y$1007))),OR(UPPER(TRIM(Datos!Y368&amp;""))="SÍ",UPPER(TRIM(Datos!Y368&amp;""))="SI",UPPER(TRIM(Datos!Y368&amp;""))="NO"),IF(ISNUMBER(Datos!Y368),AND(OR(Y$1005="",Datos!Y368&gt;=Y$1005),OR(Y$1006="",Datos!Y368&lt;=Y$1006)),FALSE),TRUE))))</f>
        <v>0.0</v>
      </c>
      <c r="Z368">
        <f>IF(Datos!Z368="",0,IF(AND(Z$1008&lt;&gt;"",Datos!Z368=Z$1008),0,IF(Z$1004=0,0,1-CHOOSE(Z$1004,IF(ISNUMBER(Datos!Z368),AND(OR(Z$1005="",Datos!Z368&gt;=Z$1005),OR(Z$1006="",Datos!Z368&lt;=Z$1006)),FALSE),IF(ISNUMBER(Datos!Z368),AND(Datos!Z368=INT(Datos!Z368),AND(OR(Z$1005="",Datos!Z368&gt;=Z$1005),OR(Z$1006="",Datos!Z368&lt;=Z$1006))),FALSE),OR(ISNUMBER(FIND(";"&amp;UPPER(TRIM(Datos!Z368&amp;""))&amp;"=",Z$1007)),ISNUMBER(FIND(";"&amp;UPPER(TRIM(Datos!Z368&amp;""))&amp;";",Z$1007))),OR(UPPER(TRIM(Datos!Z368&amp;""))="SÍ",UPPER(TRIM(Datos!Z368&amp;""))="SI",UPPER(TRIM(Datos!Z368&amp;""))="NO"),IF(ISNUMBER(Datos!Z368),AND(OR(Z$1005="",Datos!Z368&gt;=Z$1005),OR(Z$1006="",Datos!Z368&lt;=Z$1006)),FALSE),TRUE))))</f>
        <v>0.0</v>
      </c>
      <c r="AA368">
        <f>IF(Datos!AA368="",0,IF(AND(AA$1008&lt;&gt;"",Datos!AA368=AA$1008),0,IF(AA$1004=0,0,1-CHOOSE(AA$1004,IF(ISNUMBER(Datos!AA368),AND(OR(AA$1005="",Datos!AA368&gt;=AA$1005),OR(AA$1006="",Datos!AA368&lt;=AA$1006)),FALSE),IF(ISNUMBER(Datos!AA368),AND(Datos!AA368=INT(Datos!AA368),AND(OR(AA$1005="",Datos!AA368&gt;=AA$1005),OR(AA$1006="",Datos!AA368&lt;=AA$1006))),FALSE),OR(ISNUMBER(FIND(";"&amp;UPPER(TRIM(Datos!AA368&amp;""))&amp;"=",AA$1007)),ISNUMBER(FIND(";"&amp;UPPER(TRIM(Datos!AA368&amp;""))&amp;";",AA$1007))),OR(UPPER(TRIM(Datos!AA368&amp;""))="SÍ",UPPER(TRIM(Datos!AA368&amp;""))="SI",UPPER(TRIM(Datos!AA368&amp;""))="NO"),IF(ISNUMBER(Datos!AA368),AND(OR(AA$1005="",Datos!AA368&gt;=AA$1005),OR(AA$1006="",Datos!AA368&lt;=AA$1006)),FALSE),TRUE))))</f>
        <v>0.0</v>
      </c>
      <c r="AB368">
        <f>IF(Datos!AB368="",0,IF(AND(AB$1008&lt;&gt;"",Datos!AB368=AB$1008),0,IF(AB$1004=0,0,1-CHOOSE(AB$1004,IF(ISNUMBER(Datos!AB368),AND(OR(AB$1005="",Datos!AB368&gt;=AB$1005),OR(AB$1006="",Datos!AB368&lt;=AB$1006)),FALSE),IF(ISNUMBER(Datos!AB368),AND(Datos!AB368=INT(Datos!AB368),AND(OR(AB$1005="",Datos!AB368&gt;=AB$1005),OR(AB$1006="",Datos!AB368&lt;=AB$1006))),FALSE),OR(ISNUMBER(FIND(";"&amp;UPPER(TRIM(Datos!AB368&amp;""))&amp;"=",AB$1007)),ISNUMBER(FIND(";"&amp;UPPER(TRIM(Datos!AB368&amp;""))&amp;";",AB$1007))),OR(UPPER(TRIM(Datos!AB368&amp;""))="SÍ",UPPER(TRIM(Datos!AB368&amp;""))="SI",UPPER(TRIM(Datos!AB368&amp;""))="NO"),IF(ISNUMBER(Datos!AB368),AND(OR(AB$1005="",Datos!AB368&gt;=AB$1005),OR(AB$1006="",Datos!AB368&lt;=AB$1006)),FALSE),TRUE))))</f>
        <v>0.0</v>
      </c>
      <c r="AC368">
        <f>IF(Datos!AC368="",0,IF(AND(AC$1008&lt;&gt;"",Datos!AC368=AC$1008),0,IF(AC$1004=0,0,1-CHOOSE(AC$1004,IF(ISNUMBER(Datos!AC368),AND(OR(AC$1005="",Datos!AC368&gt;=AC$1005),OR(AC$1006="",Datos!AC368&lt;=AC$1006)),FALSE),IF(ISNUMBER(Datos!AC368),AND(Datos!AC368=INT(Datos!AC368),AND(OR(AC$1005="",Datos!AC368&gt;=AC$1005),OR(AC$1006="",Datos!AC368&lt;=AC$1006))),FALSE),OR(ISNUMBER(FIND(";"&amp;UPPER(TRIM(Datos!AC368&amp;""))&amp;"=",AC$1007)),ISNUMBER(FIND(";"&amp;UPPER(TRIM(Datos!AC368&amp;""))&amp;";",AC$1007))),OR(UPPER(TRIM(Datos!AC368&amp;""))="SÍ",UPPER(TRIM(Datos!AC368&amp;""))="SI",UPPER(TRIM(Datos!AC368&amp;""))="NO"),IF(ISNUMBER(Datos!AC368),AND(OR(AC$1005="",Datos!AC368&gt;=AC$1005),OR(AC$1006="",Datos!AC368&lt;=AC$1006)),FALSE),TRUE))))</f>
        <v>0.0</v>
      </c>
      <c r="AD368">
        <f>IF(Datos!AD368="",0,IF(AND(AD$1008&lt;&gt;"",Datos!AD368=AD$1008),0,IF(AD$1004=0,0,1-CHOOSE(AD$1004,IF(ISNUMBER(Datos!AD368),AND(OR(AD$1005="",Datos!AD368&gt;=AD$1005),OR(AD$1006="",Datos!AD368&lt;=AD$1006)),FALSE),IF(ISNUMBER(Datos!AD368),AND(Datos!AD368=INT(Datos!AD368),AND(OR(AD$1005="",Datos!AD368&gt;=AD$1005),OR(AD$1006="",Datos!AD368&lt;=AD$1006))),FALSE),OR(ISNUMBER(FIND(";"&amp;UPPER(TRIM(Datos!AD368&amp;""))&amp;"=",AD$1007)),ISNUMBER(FIND(";"&amp;UPPER(TRIM(Datos!AD368&amp;""))&amp;";",AD$1007))),OR(UPPER(TRIM(Datos!AD368&amp;""))="SÍ",UPPER(TRIM(Datos!AD368&amp;""))="SI",UPPER(TRIM(Datos!AD368&amp;""))="NO"),IF(ISNUMBER(Datos!AD368),AND(OR(AD$1005="",Datos!AD368&gt;=AD$1005),OR(AD$1006="",Datos!AD368&lt;=AD$1006)),FALSE),TRUE))))</f>
        <v>0.0</v>
      </c>
      <c r="AE368">
        <f>IF(Datos!AE368="",0,IF(AND(AE$1008&lt;&gt;"",Datos!AE368=AE$1008),0,IF(AE$1004=0,0,1-CHOOSE(AE$1004,IF(ISNUMBER(Datos!AE368),AND(OR(AE$1005="",Datos!AE368&gt;=AE$1005),OR(AE$1006="",Datos!AE368&lt;=AE$1006)),FALSE),IF(ISNUMBER(Datos!AE368),AND(Datos!AE368=INT(Datos!AE368),AND(OR(AE$1005="",Datos!AE368&gt;=AE$1005),OR(AE$1006="",Datos!AE368&lt;=AE$1006))),FALSE),OR(ISNUMBER(FIND(";"&amp;UPPER(TRIM(Datos!AE368&amp;""))&amp;"=",AE$1007)),ISNUMBER(FIND(";"&amp;UPPER(TRIM(Datos!AE368&amp;""))&amp;";",AE$1007))),OR(UPPER(TRIM(Datos!AE368&amp;""))="SÍ",UPPER(TRIM(Datos!AE368&amp;""))="SI",UPPER(TRIM(Datos!AE368&amp;""))="NO"),IF(ISNUMBER(Datos!AE368),AND(OR(AE$1005="",Datos!AE368&gt;=AE$1005),OR(AE$1006="",Datos!AE368&lt;=AE$1006)),FALSE),TRUE))))</f>
        <v>0.0</v>
      </c>
    </row>
    <row r="369" spans="2:31">
      <c r="B369">
        <f>IF(Datos!B369="",0,IF(AND(B$1008&lt;&gt;"",Datos!B369=B$1008),0,IF(B$1004=0,0,1-CHOOSE(B$1004,IF(ISNUMBER(Datos!B369),AND(OR(B$1005="",Datos!B369&gt;=B$1005),OR(B$1006="",Datos!B369&lt;=B$1006)),FALSE),IF(ISNUMBER(Datos!B369),AND(Datos!B369=INT(Datos!B369),AND(OR(B$1005="",Datos!B369&gt;=B$1005),OR(B$1006="",Datos!B369&lt;=B$1006))),FALSE),OR(ISNUMBER(FIND(";"&amp;UPPER(TRIM(Datos!B369&amp;""))&amp;"=",B$1007)),ISNUMBER(FIND(";"&amp;UPPER(TRIM(Datos!B369&amp;""))&amp;";",B$1007))),OR(UPPER(TRIM(Datos!B369&amp;""))="SÍ",UPPER(TRIM(Datos!B369&amp;""))="SI",UPPER(TRIM(Datos!B369&amp;""))="NO"),IF(ISNUMBER(Datos!B369),AND(OR(B$1005="",Datos!B369&gt;=B$1005),OR(B$1006="",Datos!B369&lt;=B$1006)),FALSE),TRUE))))</f>
        <v>0.0</v>
      </c>
      <c r="C369">
        <f>IF(Datos!C369="",0,IF(AND(C$1008&lt;&gt;"",Datos!C369=C$1008),0,IF(C$1004=0,0,1-CHOOSE(C$1004,IF(ISNUMBER(Datos!C369),AND(OR(C$1005="",Datos!C369&gt;=C$1005),OR(C$1006="",Datos!C369&lt;=C$1006)),FALSE),IF(ISNUMBER(Datos!C369),AND(Datos!C369=INT(Datos!C369),AND(OR(C$1005="",Datos!C369&gt;=C$1005),OR(C$1006="",Datos!C369&lt;=C$1006))),FALSE),OR(ISNUMBER(FIND(";"&amp;UPPER(TRIM(Datos!C369&amp;""))&amp;"=",C$1007)),ISNUMBER(FIND(";"&amp;UPPER(TRIM(Datos!C369&amp;""))&amp;";",C$1007))),OR(UPPER(TRIM(Datos!C369&amp;""))="SÍ",UPPER(TRIM(Datos!C369&amp;""))="SI",UPPER(TRIM(Datos!C369&amp;""))="NO"),IF(ISNUMBER(Datos!C369),AND(OR(C$1005="",Datos!C369&gt;=C$1005),OR(C$1006="",Datos!C369&lt;=C$1006)),FALSE),TRUE))))</f>
        <v>0.0</v>
      </c>
      <c r="D369">
        <f>IF(Datos!D369="",0,IF(AND(D$1008&lt;&gt;"",Datos!D369=D$1008),0,IF(D$1004=0,0,1-CHOOSE(D$1004,IF(ISNUMBER(Datos!D369),AND(OR(D$1005="",Datos!D369&gt;=D$1005),OR(D$1006="",Datos!D369&lt;=D$1006)),FALSE),IF(ISNUMBER(Datos!D369),AND(Datos!D369=INT(Datos!D369),AND(OR(D$1005="",Datos!D369&gt;=D$1005),OR(D$1006="",Datos!D369&lt;=D$1006))),FALSE),OR(ISNUMBER(FIND(";"&amp;UPPER(TRIM(Datos!D369&amp;""))&amp;"=",D$1007)),ISNUMBER(FIND(";"&amp;UPPER(TRIM(Datos!D369&amp;""))&amp;";",D$1007))),OR(UPPER(TRIM(Datos!D369&amp;""))="SÍ",UPPER(TRIM(Datos!D369&amp;""))="SI",UPPER(TRIM(Datos!D369&amp;""))="NO"),IF(ISNUMBER(Datos!D369),AND(OR(D$1005="",Datos!D369&gt;=D$1005),OR(D$1006="",Datos!D369&lt;=D$1006)),FALSE),TRUE))))</f>
        <v>0.0</v>
      </c>
      <c r="E369">
        <f>IF(Datos!E369="",0,IF(AND(E$1008&lt;&gt;"",Datos!E369=E$1008),0,IF(E$1004=0,0,1-CHOOSE(E$1004,IF(ISNUMBER(Datos!E369),AND(OR(E$1005="",Datos!E369&gt;=E$1005),OR(E$1006="",Datos!E369&lt;=E$1006)),FALSE),IF(ISNUMBER(Datos!E369),AND(Datos!E369=INT(Datos!E369),AND(OR(E$1005="",Datos!E369&gt;=E$1005),OR(E$1006="",Datos!E369&lt;=E$1006))),FALSE),OR(ISNUMBER(FIND(";"&amp;UPPER(TRIM(Datos!E369&amp;""))&amp;"=",E$1007)),ISNUMBER(FIND(";"&amp;UPPER(TRIM(Datos!E369&amp;""))&amp;";",E$1007))),OR(UPPER(TRIM(Datos!E369&amp;""))="SÍ",UPPER(TRIM(Datos!E369&amp;""))="SI",UPPER(TRIM(Datos!E369&amp;""))="NO"),IF(ISNUMBER(Datos!E369),AND(OR(E$1005="",Datos!E369&gt;=E$1005),OR(E$1006="",Datos!E369&lt;=E$1006)),FALSE),TRUE))))</f>
        <v>0.0</v>
      </c>
      <c r="F369">
        <f>IF(Datos!F369="",0,IF(AND(F$1008&lt;&gt;"",Datos!F369=F$1008),0,IF(F$1004=0,0,1-CHOOSE(F$1004,IF(ISNUMBER(Datos!F369),AND(OR(F$1005="",Datos!F369&gt;=F$1005),OR(F$1006="",Datos!F369&lt;=F$1006)),FALSE),IF(ISNUMBER(Datos!F369),AND(Datos!F369=INT(Datos!F369),AND(OR(F$1005="",Datos!F369&gt;=F$1005),OR(F$1006="",Datos!F369&lt;=F$1006))),FALSE),OR(ISNUMBER(FIND(";"&amp;UPPER(TRIM(Datos!F369&amp;""))&amp;"=",F$1007)),ISNUMBER(FIND(";"&amp;UPPER(TRIM(Datos!F369&amp;""))&amp;";",F$1007))),OR(UPPER(TRIM(Datos!F369&amp;""))="SÍ",UPPER(TRIM(Datos!F369&amp;""))="SI",UPPER(TRIM(Datos!F369&amp;""))="NO"),IF(ISNUMBER(Datos!F369),AND(OR(F$1005="",Datos!F369&gt;=F$1005),OR(F$1006="",Datos!F369&lt;=F$1006)),FALSE),TRUE))))</f>
        <v>0.0</v>
      </c>
      <c r="G369">
        <f>IF(Datos!G369="",0,IF(AND(G$1008&lt;&gt;"",Datos!G369=G$1008),0,IF(G$1004=0,0,1-CHOOSE(G$1004,IF(ISNUMBER(Datos!G369),AND(OR(G$1005="",Datos!G369&gt;=G$1005),OR(G$1006="",Datos!G369&lt;=G$1006)),FALSE),IF(ISNUMBER(Datos!G369),AND(Datos!G369=INT(Datos!G369),AND(OR(G$1005="",Datos!G369&gt;=G$1005),OR(G$1006="",Datos!G369&lt;=G$1006))),FALSE),OR(ISNUMBER(FIND(";"&amp;UPPER(TRIM(Datos!G369&amp;""))&amp;"=",G$1007)),ISNUMBER(FIND(";"&amp;UPPER(TRIM(Datos!G369&amp;""))&amp;";",G$1007))),OR(UPPER(TRIM(Datos!G369&amp;""))="SÍ",UPPER(TRIM(Datos!G369&amp;""))="SI",UPPER(TRIM(Datos!G369&amp;""))="NO"),IF(ISNUMBER(Datos!G369),AND(OR(G$1005="",Datos!G369&gt;=G$1005),OR(G$1006="",Datos!G369&lt;=G$1006)),FALSE),TRUE))))</f>
        <v>0.0</v>
      </c>
      <c r="H369">
        <f>IF(Datos!H369="",0,IF(AND(H$1008&lt;&gt;"",Datos!H369=H$1008),0,IF(H$1004=0,0,1-CHOOSE(H$1004,IF(ISNUMBER(Datos!H369),AND(OR(H$1005="",Datos!H369&gt;=H$1005),OR(H$1006="",Datos!H369&lt;=H$1006)),FALSE),IF(ISNUMBER(Datos!H369),AND(Datos!H369=INT(Datos!H369),AND(OR(H$1005="",Datos!H369&gt;=H$1005),OR(H$1006="",Datos!H369&lt;=H$1006))),FALSE),OR(ISNUMBER(FIND(";"&amp;UPPER(TRIM(Datos!H369&amp;""))&amp;"=",H$1007)),ISNUMBER(FIND(";"&amp;UPPER(TRIM(Datos!H369&amp;""))&amp;";",H$1007))),OR(UPPER(TRIM(Datos!H369&amp;""))="SÍ",UPPER(TRIM(Datos!H369&amp;""))="SI",UPPER(TRIM(Datos!H369&amp;""))="NO"),IF(ISNUMBER(Datos!H369),AND(OR(H$1005="",Datos!H369&gt;=H$1005),OR(H$1006="",Datos!H369&lt;=H$1006)),FALSE),TRUE))))</f>
        <v>0.0</v>
      </c>
      <c r="I369">
        <f>IF(Datos!I369="",0,IF(AND(I$1008&lt;&gt;"",Datos!I369=I$1008),0,IF(I$1004=0,0,1-CHOOSE(I$1004,IF(ISNUMBER(Datos!I369),AND(OR(I$1005="",Datos!I369&gt;=I$1005),OR(I$1006="",Datos!I369&lt;=I$1006)),FALSE),IF(ISNUMBER(Datos!I369),AND(Datos!I369=INT(Datos!I369),AND(OR(I$1005="",Datos!I369&gt;=I$1005),OR(I$1006="",Datos!I369&lt;=I$1006))),FALSE),OR(ISNUMBER(FIND(";"&amp;UPPER(TRIM(Datos!I369&amp;""))&amp;"=",I$1007)),ISNUMBER(FIND(";"&amp;UPPER(TRIM(Datos!I369&amp;""))&amp;";",I$1007))),OR(UPPER(TRIM(Datos!I369&amp;""))="SÍ",UPPER(TRIM(Datos!I369&amp;""))="SI",UPPER(TRIM(Datos!I369&amp;""))="NO"),IF(ISNUMBER(Datos!I369),AND(OR(I$1005="",Datos!I369&gt;=I$1005),OR(I$1006="",Datos!I369&lt;=I$1006)),FALSE),TRUE))))</f>
        <v>0.0</v>
      </c>
      <c r="J369">
        <f>IF(Datos!J369="",0,IF(AND(J$1008&lt;&gt;"",Datos!J369=J$1008),0,IF(J$1004=0,0,1-CHOOSE(J$1004,IF(ISNUMBER(Datos!J369),AND(OR(J$1005="",Datos!J369&gt;=J$1005),OR(J$1006="",Datos!J369&lt;=J$1006)),FALSE),IF(ISNUMBER(Datos!J369),AND(Datos!J369=INT(Datos!J369),AND(OR(J$1005="",Datos!J369&gt;=J$1005),OR(J$1006="",Datos!J369&lt;=J$1006))),FALSE),OR(ISNUMBER(FIND(";"&amp;UPPER(TRIM(Datos!J369&amp;""))&amp;"=",J$1007)),ISNUMBER(FIND(";"&amp;UPPER(TRIM(Datos!J369&amp;""))&amp;";",J$1007))),OR(UPPER(TRIM(Datos!J369&amp;""))="SÍ",UPPER(TRIM(Datos!J369&amp;""))="SI",UPPER(TRIM(Datos!J369&amp;""))="NO"),IF(ISNUMBER(Datos!J369),AND(OR(J$1005="",Datos!J369&gt;=J$1005),OR(J$1006="",Datos!J369&lt;=J$1006)),FALSE),TRUE))))</f>
        <v>0.0</v>
      </c>
      <c r="K369">
        <f>IF(Datos!K369="",0,IF(AND(K$1008&lt;&gt;"",Datos!K369=K$1008),0,IF(K$1004=0,0,1-CHOOSE(K$1004,IF(ISNUMBER(Datos!K369),AND(OR(K$1005="",Datos!K369&gt;=K$1005),OR(K$1006="",Datos!K369&lt;=K$1006)),FALSE),IF(ISNUMBER(Datos!K369),AND(Datos!K369=INT(Datos!K369),AND(OR(K$1005="",Datos!K369&gt;=K$1005),OR(K$1006="",Datos!K369&lt;=K$1006))),FALSE),OR(ISNUMBER(FIND(";"&amp;UPPER(TRIM(Datos!K369&amp;""))&amp;"=",K$1007)),ISNUMBER(FIND(";"&amp;UPPER(TRIM(Datos!K369&amp;""))&amp;";",K$1007))),OR(UPPER(TRIM(Datos!K369&amp;""))="SÍ",UPPER(TRIM(Datos!K369&amp;""))="SI",UPPER(TRIM(Datos!K369&amp;""))="NO"),IF(ISNUMBER(Datos!K369),AND(OR(K$1005="",Datos!K369&gt;=K$1005),OR(K$1006="",Datos!K369&lt;=K$1006)),FALSE),TRUE))))</f>
        <v>0.0</v>
      </c>
      <c r="L369">
        <f>IF(Datos!L369="",0,IF(AND(L$1008&lt;&gt;"",Datos!L369=L$1008),0,IF(L$1004=0,0,1-CHOOSE(L$1004,IF(ISNUMBER(Datos!L369),AND(OR(L$1005="",Datos!L369&gt;=L$1005),OR(L$1006="",Datos!L369&lt;=L$1006)),FALSE),IF(ISNUMBER(Datos!L369),AND(Datos!L369=INT(Datos!L369),AND(OR(L$1005="",Datos!L369&gt;=L$1005),OR(L$1006="",Datos!L369&lt;=L$1006))),FALSE),OR(ISNUMBER(FIND(";"&amp;UPPER(TRIM(Datos!L369&amp;""))&amp;"=",L$1007)),ISNUMBER(FIND(";"&amp;UPPER(TRIM(Datos!L369&amp;""))&amp;";",L$1007))),OR(UPPER(TRIM(Datos!L369&amp;""))="SÍ",UPPER(TRIM(Datos!L369&amp;""))="SI",UPPER(TRIM(Datos!L369&amp;""))="NO"),IF(ISNUMBER(Datos!L369),AND(OR(L$1005="",Datos!L369&gt;=L$1005),OR(L$1006="",Datos!L369&lt;=L$1006)),FALSE),TRUE))))</f>
        <v>0.0</v>
      </c>
      <c r="M369">
        <f>IF(Datos!M369="",0,IF(AND(M$1008&lt;&gt;"",Datos!M369=M$1008),0,IF(M$1004=0,0,1-CHOOSE(M$1004,IF(ISNUMBER(Datos!M369),AND(OR(M$1005="",Datos!M369&gt;=M$1005),OR(M$1006="",Datos!M369&lt;=M$1006)),FALSE),IF(ISNUMBER(Datos!M369),AND(Datos!M369=INT(Datos!M369),AND(OR(M$1005="",Datos!M369&gt;=M$1005),OR(M$1006="",Datos!M369&lt;=M$1006))),FALSE),OR(ISNUMBER(FIND(";"&amp;UPPER(TRIM(Datos!M369&amp;""))&amp;"=",M$1007)),ISNUMBER(FIND(";"&amp;UPPER(TRIM(Datos!M369&amp;""))&amp;";",M$1007))),OR(UPPER(TRIM(Datos!M369&amp;""))="SÍ",UPPER(TRIM(Datos!M369&amp;""))="SI",UPPER(TRIM(Datos!M369&amp;""))="NO"),IF(ISNUMBER(Datos!M369),AND(OR(M$1005="",Datos!M369&gt;=M$1005),OR(M$1006="",Datos!M369&lt;=M$1006)),FALSE),TRUE))))</f>
        <v>0.0</v>
      </c>
      <c r="N369">
        <f>IF(Datos!N369="",0,IF(AND(N$1008&lt;&gt;"",Datos!N369=N$1008),0,IF(N$1004=0,0,1-CHOOSE(N$1004,IF(ISNUMBER(Datos!N369),AND(OR(N$1005="",Datos!N369&gt;=N$1005),OR(N$1006="",Datos!N369&lt;=N$1006)),FALSE),IF(ISNUMBER(Datos!N369),AND(Datos!N369=INT(Datos!N369),AND(OR(N$1005="",Datos!N369&gt;=N$1005),OR(N$1006="",Datos!N369&lt;=N$1006))),FALSE),OR(ISNUMBER(FIND(";"&amp;UPPER(TRIM(Datos!N369&amp;""))&amp;"=",N$1007)),ISNUMBER(FIND(";"&amp;UPPER(TRIM(Datos!N369&amp;""))&amp;";",N$1007))),OR(UPPER(TRIM(Datos!N369&amp;""))="SÍ",UPPER(TRIM(Datos!N369&amp;""))="SI",UPPER(TRIM(Datos!N369&amp;""))="NO"),IF(ISNUMBER(Datos!N369),AND(OR(N$1005="",Datos!N369&gt;=N$1005),OR(N$1006="",Datos!N369&lt;=N$1006)),FALSE),TRUE))))</f>
        <v>0.0</v>
      </c>
      <c r="O369">
        <f>IF(Datos!O369="",0,IF(AND(O$1008&lt;&gt;"",Datos!O369=O$1008),0,IF(O$1004=0,0,1-CHOOSE(O$1004,IF(ISNUMBER(Datos!O369),AND(OR(O$1005="",Datos!O369&gt;=O$1005),OR(O$1006="",Datos!O369&lt;=O$1006)),FALSE),IF(ISNUMBER(Datos!O369),AND(Datos!O369=INT(Datos!O369),AND(OR(O$1005="",Datos!O369&gt;=O$1005),OR(O$1006="",Datos!O369&lt;=O$1006))),FALSE),OR(ISNUMBER(FIND(";"&amp;UPPER(TRIM(Datos!O369&amp;""))&amp;"=",O$1007)),ISNUMBER(FIND(";"&amp;UPPER(TRIM(Datos!O369&amp;""))&amp;";",O$1007))),OR(UPPER(TRIM(Datos!O369&amp;""))="SÍ",UPPER(TRIM(Datos!O369&amp;""))="SI",UPPER(TRIM(Datos!O369&amp;""))="NO"),IF(ISNUMBER(Datos!O369),AND(OR(O$1005="",Datos!O369&gt;=O$1005),OR(O$1006="",Datos!O369&lt;=O$1006)),FALSE),TRUE))))</f>
        <v>0.0</v>
      </c>
      <c r="P369">
        <f>IF(Datos!P369="",0,IF(AND(P$1008&lt;&gt;"",Datos!P369=P$1008),0,IF(P$1004=0,0,1-CHOOSE(P$1004,IF(ISNUMBER(Datos!P369),AND(OR(P$1005="",Datos!P369&gt;=P$1005),OR(P$1006="",Datos!P369&lt;=P$1006)),FALSE),IF(ISNUMBER(Datos!P369),AND(Datos!P369=INT(Datos!P369),AND(OR(P$1005="",Datos!P369&gt;=P$1005),OR(P$1006="",Datos!P369&lt;=P$1006))),FALSE),OR(ISNUMBER(FIND(";"&amp;UPPER(TRIM(Datos!P369&amp;""))&amp;"=",P$1007)),ISNUMBER(FIND(";"&amp;UPPER(TRIM(Datos!P369&amp;""))&amp;";",P$1007))),OR(UPPER(TRIM(Datos!P369&amp;""))="SÍ",UPPER(TRIM(Datos!P369&amp;""))="SI",UPPER(TRIM(Datos!P369&amp;""))="NO"),IF(ISNUMBER(Datos!P369),AND(OR(P$1005="",Datos!P369&gt;=P$1005),OR(P$1006="",Datos!P369&lt;=P$1006)),FALSE),TRUE))))</f>
        <v>0.0</v>
      </c>
      <c r="Q369">
        <f>IF(Datos!Q369="",0,IF(AND(Q$1008&lt;&gt;"",Datos!Q369=Q$1008),0,IF(Q$1004=0,0,1-CHOOSE(Q$1004,IF(ISNUMBER(Datos!Q369),AND(OR(Q$1005="",Datos!Q369&gt;=Q$1005),OR(Q$1006="",Datos!Q369&lt;=Q$1006)),FALSE),IF(ISNUMBER(Datos!Q369),AND(Datos!Q369=INT(Datos!Q369),AND(OR(Q$1005="",Datos!Q369&gt;=Q$1005),OR(Q$1006="",Datos!Q369&lt;=Q$1006))),FALSE),OR(ISNUMBER(FIND(";"&amp;UPPER(TRIM(Datos!Q369&amp;""))&amp;"=",Q$1007)),ISNUMBER(FIND(";"&amp;UPPER(TRIM(Datos!Q369&amp;""))&amp;";",Q$1007))),OR(UPPER(TRIM(Datos!Q369&amp;""))="SÍ",UPPER(TRIM(Datos!Q369&amp;""))="SI",UPPER(TRIM(Datos!Q369&amp;""))="NO"),IF(ISNUMBER(Datos!Q369),AND(OR(Q$1005="",Datos!Q369&gt;=Q$1005),OR(Q$1006="",Datos!Q369&lt;=Q$1006)),FALSE),TRUE))))</f>
        <v>0.0</v>
      </c>
      <c r="R369">
        <f>IF(Datos!R369="",0,IF(AND(R$1008&lt;&gt;"",Datos!R369=R$1008),0,IF(R$1004=0,0,1-CHOOSE(R$1004,IF(ISNUMBER(Datos!R369),AND(OR(R$1005="",Datos!R369&gt;=R$1005),OR(R$1006="",Datos!R369&lt;=R$1006)),FALSE),IF(ISNUMBER(Datos!R369),AND(Datos!R369=INT(Datos!R369),AND(OR(R$1005="",Datos!R369&gt;=R$1005),OR(R$1006="",Datos!R369&lt;=R$1006))),FALSE),OR(ISNUMBER(FIND(";"&amp;UPPER(TRIM(Datos!R369&amp;""))&amp;"=",R$1007)),ISNUMBER(FIND(";"&amp;UPPER(TRIM(Datos!R369&amp;""))&amp;";",R$1007))),OR(UPPER(TRIM(Datos!R369&amp;""))="SÍ",UPPER(TRIM(Datos!R369&amp;""))="SI",UPPER(TRIM(Datos!R369&amp;""))="NO"),IF(ISNUMBER(Datos!R369),AND(OR(R$1005="",Datos!R369&gt;=R$1005),OR(R$1006="",Datos!R369&lt;=R$1006)),FALSE),TRUE))))</f>
        <v>0.0</v>
      </c>
      <c r="S369">
        <f>IF(Datos!S369="",0,IF(AND(S$1008&lt;&gt;"",Datos!S369=S$1008),0,IF(S$1004=0,0,1-CHOOSE(S$1004,IF(ISNUMBER(Datos!S369),AND(OR(S$1005="",Datos!S369&gt;=S$1005),OR(S$1006="",Datos!S369&lt;=S$1006)),FALSE),IF(ISNUMBER(Datos!S369),AND(Datos!S369=INT(Datos!S369),AND(OR(S$1005="",Datos!S369&gt;=S$1005),OR(S$1006="",Datos!S369&lt;=S$1006))),FALSE),OR(ISNUMBER(FIND(";"&amp;UPPER(TRIM(Datos!S369&amp;""))&amp;"=",S$1007)),ISNUMBER(FIND(";"&amp;UPPER(TRIM(Datos!S369&amp;""))&amp;";",S$1007))),OR(UPPER(TRIM(Datos!S369&amp;""))="SÍ",UPPER(TRIM(Datos!S369&amp;""))="SI",UPPER(TRIM(Datos!S369&amp;""))="NO"),IF(ISNUMBER(Datos!S369),AND(OR(S$1005="",Datos!S369&gt;=S$1005),OR(S$1006="",Datos!S369&lt;=S$1006)),FALSE),TRUE))))</f>
        <v>0.0</v>
      </c>
      <c r="T369">
        <f>IF(Datos!T369="",0,IF(AND(T$1008&lt;&gt;"",Datos!T369=T$1008),0,IF(T$1004=0,0,1-CHOOSE(T$1004,IF(ISNUMBER(Datos!T369),AND(OR(T$1005="",Datos!T369&gt;=T$1005),OR(T$1006="",Datos!T369&lt;=T$1006)),FALSE),IF(ISNUMBER(Datos!T369),AND(Datos!T369=INT(Datos!T369),AND(OR(T$1005="",Datos!T369&gt;=T$1005),OR(T$1006="",Datos!T369&lt;=T$1006))),FALSE),OR(ISNUMBER(FIND(";"&amp;UPPER(TRIM(Datos!T369&amp;""))&amp;"=",T$1007)),ISNUMBER(FIND(";"&amp;UPPER(TRIM(Datos!T369&amp;""))&amp;";",T$1007))),OR(UPPER(TRIM(Datos!T369&amp;""))="SÍ",UPPER(TRIM(Datos!T369&amp;""))="SI",UPPER(TRIM(Datos!T369&amp;""))="NO"),IF(ISNUMBER(Datos!T369),AND(OR(T$1005="",Datos!T369&gt;=T$1005),OR(T$1006="",Datos!T369&lt;=T$1006)),FALSE),TRUE))))</f>
        <v>0.0</v>
      </c>
      <c r="U369">
        <f>IF(Datos!U369="",0,IF(AND(U$1008&lt;&gt;"",Datos!U369=U$1008),0,IF(U$1004=0,0,1-CHOOSE(U$1004,IF(ISNUMBER(Datos!U369),AND(OR(U$1005="",Datos!U369&gt;=U$1005),OR(U$1006="",Datos!U369&lt;=U$1006)),FALSE),IF(ISNUMBER(Datos!U369),AND(Datos!U369=INT(Datos!U369),AND(OR(U$1005="",Datos!U369&gt;=U$1005),OR(U$1006="",Datos!U369&lt;=U$1006))),FALSE),OR(ISNUMBER(FIND(";"&amp;UPPER(TRIM(Datos!U369&amp;""))&amp;"=",U$1007)),ISNUMBER(FIND(";"&amp;UPPER(TRIM(Datos!U369&amp;""))&amp;";",U$1007))),OR(UPPER(TRIM(Datos!U369&amp;""))="SÍ",UPPER(TRIM(Datos!U369&amp;""))="SI",UPPER(TRIM(Datos!U369&amp;""))="NO"),IF(ISNUMBER(Datos!U369),AND(OR(U$1005="",Datos!U369&gt;=U$1005),OR(U$1006="",Datos!U369&lt;=U$1006)),FALSE),TRUE))))</f>
        <v>0.0</v>
      </c>
      <c r="V369">
        <f>IF(Datos!V369="",0,IF(AND(V$1008&lt;&gt;"",Datos!V369=V$1008),0,IF(V$1004=0,0,1-CHOOSE(V$1004,IF(ISNUMBER(Datos!V369),AND(OR(V$1005="",Datos!V369&gt;=V$1005),OR(V$1006="",Datos!V369&lt;=V$1006)),FALSE),IF(ISNUMBER(Datos!V369),AND(Datos!V369=INT(Datos!V369),AND(OR(V$1005="",Datos!V369&gt;=V$1005),OR(V$1006="",Datos!V369&lt;=V$1006))),FALSE),OR(ISNUMBER(FIND(";"&amp;UPPER(TRIM(Datos!V369&amp;""))&amp;"=",V$1007)),ISNUMBER(FIND(";"&amp;UPPER(TRIM(Datos!V369&amp;""))&amp;";",V$1007))),OR(UPPER(TRIM(Datos!V369&amp;""))="SÍ",UPPER(TRIM(Datos!V369&amp;""))="SI",UPPER(TRIM(Datos!V369&amp;""))="NO"),IF(ISNUMBER(Datos!V369),AND(OR(V$1005="",Datos!V369&gt;=V$1005),OR(V$1006="",Datos!V369&lt;=V$1006)),FALSE),TRUE))))</f>
        <v>0.0</v>
      </c>
      <c r="W369">
        <f>IF(Datos!W369="",0,IF(AND(W$1008&lt;&gt;"",Datos!W369=W$1008),0,IF(W$1004=0,0,1-CHOOSE(W$1004,IF(ISNUMBER(Datos!W369),AND(OR(W$1005="",Datos!W369&gt;=W$1005),OR(W$1006="",Datos!W369&lt;=W$1006)),FALSE),IF(ISNUMBER(Datos!W369),AND(Datos!W369=INT(Datos!W369),AND(OR(W$1005="",Datos!W369&gt;=W$1005),OR(W$1006="",Datos!W369&lt;=W$1006))),FALSE),OR(ISNUMBER(FIND(";"&amp;UPPER(TRIM(Datos!W369&amp;""))&amp;"=",W$1007)),ISNUMBER(FIND(";"&amp;UPPER(TRIM(Datos!W369&amp;""))&amp;";",W$1007))),OR(UPPER(TRIM(Datos!W369&amp;""))="SÍ",UPPER(TRIM(Datos!W369&amp;""))="SI",UPPER(TRIM(Datos!W369&amp;""))="NO"),IF(ISNUMBER(Datos!W369),AND(OR(W$1005="",Datos!W369&gt;=W$1005),OR(W$1006="",Datos!W369&lt;=W$1006)),FALSE),TRUE))))</f>
        <v>0.0</v>
      </c>
      <c r="X369">
        <f>IF(Datos!X369="",0,IF(AND(X$1008&lt;&gt;"",Datos!X369=X$1008),0,IF(X$1004=0,0,1-CHOOSE(X$1004,IF(ISNUMBER(Datos!X369),AND(OR(X$1005="",Datos!X369&gt;=X$1005),OR(X$1006="",Datos!X369&lt;=X$1006)),FALSE),IF(ISNUMBER(Datos!X369),AND(Datos!X369=INT(Datos!X369),AND(OR(X$1005="",Datos!X369&gt;=X$1005),OR(X$1006="",Datos!X369&lt;=X$1006))),FALSE),OR(ISNUMBER(FIND(";"&amp;UPPER(TRIM(Datos!X369&amp;""))&amp;"=",X$1007)),ISNUMBER(FIND(";"&amp;UPPER(TRIM(Datos!X369&amp;""))&amp;";",X$1007))),OR(UPPER(TRIM(Datos!X369&amp;""))="SÍ",UPPER(TRIM(Datos!X369&amp;""))="SI",UPPER(TRIM(Datos!X369&amp;""))="NO"),IF(ISNUMBER(Datos!X369),AND(OR(X$1005="",Datos!X369&gt;=X$1005),OR(X$1006="",Datos!X369&lt;=X$1006)),FALSE),TRUE))))</f>
        <v>0.0</v>
      </c>
      <c r="Y369">
        <f>IF(Datos!Y369="",0,IF(AND(Y$1008&lt;&gt;"",Datos!Y369=Y$1008),0,IF(Y$1004=0,0,1-CHOOSE(Y$1004,IF(ISNUMBER(Datos!Y369),AND(OR(Y$1005="",Datos!Y369&gt;=Y$1005),OR(Y$1006="",Datos!Y369&lt;=Y$1006)),FALSE),IF(ISNUMBER(Datos!Y369),AND(Datos!Y369=INT(Datos!Y369),AND(OR(Y$1005="",Datos!Y369&gt;=Y$1005),OR(Y$1006="",Datos!Y369&lt;=Y$1006))),FALSE),OR(ISNUMBER(FIND(";"&amp;UPPER(TRIM(Datos!Y369&amp;""))&amp;"=",Y$1007)),ISNUMBER(FIND(";"&amp;UPPER(TRIM(Datos!Y369&amp;""))&amp;";",Y$1007))),OR(UPPER(TRIM(Datos!Y369&amp;""))="SÍ",UPPER(TRIM(Datos!Y369&amp;""))="SI",UPPER(TRIM(Datos!Y369&amp;""))="NO"),IF(ISNUMBER(Datos!Y369),AND(OR(Y$1005="",Datos!Y369&gt;=Y$1005),OR(Y$1006="",Datos!Y369&lt;=Y$1006)),FALSE),TRUE))))</f>
        <v>0.0</v>
      </c>
      <c r="Z369">
        <f>IF(Datos!Z369="",0,IF(AND(Z$1008&lt;&gt;"",Datos!Z369=Z$1008),0,IF(Z$1004=0,0,1-CHOOSE(Z$1004,IF(ISNUMBER(Datos!Z369),AND(OR(Z$1005="",Datos!Z369&gt;=Z$1005),OR(Z$1006="",Datos!Z369&lt;=Z$1006)),FALSE),IF(ISNUMBER(Datos!Z369),AND(Datos!Z369=INT(Datos!Z369),AND(OR(Z$1005="",Datos!Z369&gt;=Z$1005),OR(Z$1006="",Datos!Z369&lt;=Z$1006))),FALSE),OR(ISNUMBER(FIND(";"&amp;UPPER(TRIM(Datos!Z369&amp;""))&amp;"=",Z$1007)),ISNUMBER(FIND(";"&amp;UPPER(TRIM(Datos!Z369&amp;""))&amp;";",Z$1007))),OR(UPPER(TRIM(Datos!Z369&amp;""))="SÍ",UPPER(TRIM(Datos!Z369&amp;""))="SI",UPPER(TRIM(Datos!Z369&amp;""))="NO"),IF(ISNUMBER(Datos!Z369),AND(OR(Z$1005="",Datos!Z369&gt;=Z$1005),OR(Z$1006="",Datos!Z369&lt;=Z$1006)),FALSE),TRUE))))</f>
        <v>0.0</v>
      </c>
      <c r="AA369">
        <f>IF(Datos!AA369="",0,IF(AND(AA$1008&lt;&gt;"",Datos!AA369=AA$1008),0,IF(AA$1004=0,0,1-CHOOSE(AA$1004,IF(ISNUMBER(Datos!AA369),AND(OR(AA$1005="",Datos!AA369&gt;=AA$1005),OR(AA$1006="",Datos!AA369&lt;=AA$1006)),FALSE),IF(ISNUMBER(Datos!AA369),AND(Datos!AA369=INT(Datos!AA369),AND(OR(AA$1005="",Datos!AA369&gt;=AA$1005),OR(AA$1006="",Datos!AA369&lt;=AA$1006))),FALSE),OR(ISNUMBER(FIND(";"&amp;UPPER(TRIM(Datos!AA369&amp;""))&amp;"=",AA$1007)),ISNUMBER(FIND(";"&amp;UPPER(TRIM(Datos!AA369&amp;""))&amp;";",AA$1007))),OR(UPPER(TRIM(Datos!AA369&amp;""))="SÍ",UPPER(TRIM(Datos!AA369&amp;""))="SI",UPPER(TRIM(Datos!AA369&amp;""))="NO"),IF(ISNUMBER(Datos!AA369),AND(OR(AA$1005="",Datos!AA369&gt;=AA$1005),OR(AA$1006="",Datos!AA369&lt;=AA$1006)),FALSE),TRUE))))</f>
        <v>0.0</v>
      </c>
      <c r="AB369">
        <f>IF(Datos!AB369="",0,IF(AND(AB$1008&lt;&gt;"",Datos!AB369=AB$1008),0,IF(AB$1004=0,0,1-CHOOSE(AB$1004,IF(ISNUMBER(Datos!AB369),AND(OR(AB$1005="",Datos!AB369&gt;=AB$1005),OR(AB$1006="",Datos!AB369&lt;=AB$1006)),FALSE),IF(ISNUMBER(Datos!AB369),AND(Datos!AB369=INT(Datos!AB369),AND(OR(AB$1005="",Datos!AB369&gt;=AB$1005),OR(AB$1006="",Datos!AB369&lt;=AB$1006))),FALSE),OR(ISNUMBER(FIND(";"&amp;UPPER(TRIM(Datos!AB369&amp;""))&amp;"=",AB$1007)),ISNUMBER(FIND(";"&amp;UPPER(TRIM(Datos!AB369&amp;""))&amp;";",AB$1007))),OR(UPPER(TRIM(Datos!AB369&amp;""))="SÍ",UPPER(TRIM(Datos!AB369&amp;""))="SI",UPPER(TRIM(Datos!AB369&amp;""))="NO"),IF(ISNUMBER(Datos!AB369),AND(OR(AB$1005="",Datos!AB369&gt;=AB$1005),OR(AB$1006="",Datos!AB369&lt;=AB$1006)),FALSE),TRUE))))</f>
        <v>0.0</v>
      </c>
      <c r="AC369">
        <f>IF(Datos!AC369="",0,IF(AND(AC$1008&lt;&gt;"",Datos!AC369=AC$1008),0,IF(AC$1004=0,0,1-CHOOSE(AC$1004,IF(ISNUMBER(Datos!AC369),AND(OR(AC$1005="",Datos!AC369&gt;=AC$1005),OR(AC$1006="",Datos!AC369&lt;=AC$1006)),FALSE),IF(ISNUMBER(Datos!AC369),AND(Datos!AC369=INT(Datos!AC369),AND(OR(AC$1005="",Datos!AC369&gt;=AC$1005),OR(AC$1006="",Datos!AC369&lt;=AC$1006))),FALSE),OR(ISNUMBER(FIND(";"&amp;UPPER(TRIM(Datos!AC369&amp;""))&amp;"=",AC$1007)),ISNUMBER(FIND(";"&amp;UPPER(TRIM(Datos!AC369&amp;""))&amp;";",AC$1007))),OR(UPPER(TRIM(Datos!AC369&amp;""))="SÍ",UPPER(TRIM(Datos!AC369&amp;""))="SI",UPPER(TRIM(Datos!AC369&amp;""))="NO"),IF(ISNUMBER(Datos!AC369),AND(OR(AC$1005="",Datos!AC369&gt;=AC$1005),OR(AC$1006="",Datos!AC369&lt;=AC$1006)),FALSE),TRUE))))</f>
        <v>0.0</v>
      </c>
      <c r="AD369">
        <f>IF(Datos!AD369="",0,IF(AND(AD$1008&lt;&gt;"",Datos!AD369=AD$1008),0,IF(AD$1004=0,0,1-CHOOSE(AD$1004,IF(ISNUMBER(Datos!AD369),AND(OR(AD$1005="",Datos!AD369&gt;=AD$1005),OR(AD$1006="",Datos!AD369&lt;=AD$1006)),FALSE),IF(ISNUMBER(Datos!AD369),AND(Datos!AD369=INT(Datos!AD369),AND(OR(AD$1005="",Datos!AD369&gt;=AD$1005),OR(AD$1006="",Datos!AD369&lt;=AD$1006))),FALSE),OR(ISNUMBER(FIND(";"&amp;UPPER(TRIM(Datos!AD369&amp;""))&amp;"=",AD$1007)),ISNUMBER(FIND(";"&amp;UPPER(TRIM(Datos!AD369&amp;""))&amp;";",AD$1007))),OR(UPPER(TRIM(Datos!AD369&amp;""))="SÍ",UPPER(TRIM(Datos!AD369&amp;""))="SI",UPPER(TRIM(Datos!AD369&amp;""))="NO"),IF(ISNUMBER(Datos!AD369),AND(OR(AD$1005="",Datos!AD369&gt;=AD$1005),OR(AD$1006="",Datos!AD369&lt;=AD$1006)),FALSE),TRUE))))</f>
        <v>0.0</v>
      </c>
      <c r="AE369">
        <f>IF(Datos!AE369="",0,IF(AND(AE$1008&lt;&gt;"",Datos!AE369=AE$1008),0,IF(AE$1004=0,0,1-CHOOSE(AE$1004,IF(ISNUMBER(Datos!AE369),AND(OR(AE$1005="",Datos!AE369&gt;=AE$1005),OR(AE$1006="",Datos!AE369&lt;=AE$1006)),FALSE),IF(ISNUMBER(Datos!AE369),AND(Datos!AE369=INT(Datos!AE369),AND(OR(AE$1005="",Datos!AE369&gt;=AE$1005),OR(AE$1006="",Datos!AE369&lt;=AE$1006))),FALSE),OR(ISNUMBER(FIND(";"&amp;UPPER(TRIM(Datos!AE369&amp;""))&amp;"=",AE$1007)),ISNUMBER(FIND(";"&amp;UPPER(TRIM(Datos!AE369&amp;""))&amp;";",AE$1007))),OR(UPPER(TRIM(Datos!AE369&amp;""))="SÍ",UPPER(TRIM(Datos!AE369&amp;""))="SI",UPPER(TRIM(Datos!AE369&amp;""))="NO"),IF(ISNUMBER(Datos!AE369),AND(OR(AE$1005="",Datos!AE369&gt;=AE$1005),OR(AE$1006="",Datos!AE369&lt;=AE$1006)),FALSE),TRUE))))</f>
        <v>0.0</v>
      </c>
    </row>
    <row r="370" spans="2:31">
      <c r="B370">
        <f>IF(Datos!B370="",0,IF(AND(B$1008&lt;&gt;"",Datos!B370=B$1008),0,IF(B$1004=0,0,1-CHOOSE(B$1004,IF(ISNUMBER(Datos!B370),AND(OR(B$1005="",Datos!B370&gt;=B$1005),OR(B$1006="",Datos!B370&lt;=B$1006)),FALSE),IF(ISNUMBER(Datos!B370),AND(Datos!B370=INT(Datos!B370),AND(OR(B$1005="",Datos!B370&gt;=B$1005),OR(B$1006="",Datos!B370&lt;=B$1006))),FALSE),OR(ISNUMBER(FIND(";"&amp;UPPER(TRIM(Datos!B370&amp;""))&amp;"=",B$1007)),ISNUMBER(FIND(";"&amp;UPPER(TRIM(Datos!B370&amp;""))&amp;";",B$1007))),OR(UPPER(TRIM(Datos!B370&amp;""))="SÍ",UPPER(TRIM(Datos!B370&amp;""))="SI",UPPER(TRIM(Datos!B370&amp;""))="NO"),IF(ISNUMBER(Datos!B370),AND(OR(B$1005="",Datos!B370&gt;=B$1005),OR(B$1006="",Datos!B370&lt;=B$1006)),FALSE),TRUE))))</f>
        <v>0.0</v>
      </c>
      <c r="C370">
        <f>IF(Datos!C370="",0,IF(AND(C$1008&lt;&gt;"",Datos!C370=C$1008),0,IF(C$1004=0,0,1-CHOOSE(C$1004,IF(ISNUMBER(Datos!C370),AND(OR(C$1005="",Datos!C370&gt;=C$1005),OR(C$1006="",Datos!C370&lt;=C$1006)),FALSE),IF(ISNUMBER(Datos!C370),AND(Datos!C370=INT(Datos!C370),AND(OR(C$1005="",Datos!C370&gt;=C$1005),OR(C$1006="",Datos!C370&lt;=C$1006))),FALSE),OR(ISNUMBER(FIND(";"&amp;UPPER(TRIM(Datos!C370&amp;""))&amp;"=",C$1007)),ISNUMBER(FIND(";"&amp;UPPER(TRIM(Datos!C370&amp;""))&amp;";",C$1007))),OR(UPPER(TRIM(Datos!C370&amp;""))="SÍ",UPPER(TRIM(Datos!C370&amp;""))="SI",UPPER(TRIM(Datos!C370&amp;""))="NO"),IF(ISNUMBER(Datos!C370),AND(OR(C$1005="",Datos!C370&gt;=C$1005),OR(C$1006="",Datos!C370&lt;=C$1006)),FALSE),TRUE))))</f>
        <v>0.0</v>
      </c>
      <c r="D370">
        <f>IF(Datos!D370="",0,IF(AND(D$1008&lt;&gt;"",Datos!D370=D$1008),0,IF(D$1004=0,0,1-CHOOSE(D$1004,IF(ISNUMBER(Datos!D370),AND(OR(D$1005="",Datos!D370&gt;=D$1005),OR(D$1006="",Datos!D370&lt;=D$1006)),FALSE),IF(ISNUMBER(Datos!D370),AND(Datos!D370=INT(Datos!D370),AND(OR(D$1005="",Datos!D370&gt;=D$1005),OR(D$1006="",Datos!D370&lt;=D$1006))),FALSE),OR(ISNUMBER(FIND(";"&amp;UPPER(TRIM(Datos!D370&amp;""))&amp;"=",D$1007)),ISNUMBER(FIND(";"&amp;UPPER(TRIM(Datos!D370&amp;""))&amp;";",D$1007))),OR(UPPER(TRIM(Datos!D370&amp;""))="SÍ",UPPER(TRIM(Datos!D370&amp;""))="SI",UPPER(TRIM(Datos!D370&amp;""))="NO"),IF(ISNUMBER(Datos!D370),AND(OR(D$1005="",Datos!D370&gt;=D$1005),OR(D$1006="",Datos!D370&lt;=D$1006)),FALSE),TRUE))))</f>
        <v>0.0</v>
      </c>
      <c r="E370">
        <f>IF(Datos!E370="",0,IF(AND(E$1008&lt;&gt;"",Datos!E370=E$1008),0,IF(E$1004=0,0,1-CHOOSE(E$1004,IF(ISNUMBER(Datos!E370),AND(OR(E$1005="",Datos!E370&gt;=E$1005),OR(E$1006="",Datos!E370&lt;=E$1006)),FALSE),IF(ISNUMBER(Datos!E370),AND(Datos!E370=INT(Datos!E370),AND(OR(E$1005="",Datos!E370&gt;=E$1005),OR(E$1006="",Datos!E370&lt;=E$1006))),FALSE),OR(ISNUMBER(FIND(";"&amp;UPPER(TRIM(Datos!E370&amp;""))&amp;"=",E$1007)),ISNUMBER(FIND(";"&amp;UPPER(TRIM(Datos!E370&amp;""))&amp;";",E$1007))),OR(UPPER(TRIM(Datos!E370&amp;""))="SÍ",UPPER(TRIM(Datos!E370&amp;""))="SI",UPPER(TRIM(Datos!E370&amp;""))="NO"),IF(ISNUMBER(Datos!E370),AND(OR(E$1005="",Datos!E370&gt;=E$1005),OR(E$1006="",Datos!E370&lt;=E$1006)),FALSE),TRUE))))</f>
        <v>0.0</v>
      </c>
      <c r="F370">
        <f>IF(Datos!F370="",0,IF(AND(F$1008&lt;&gt;"",Datos!F370=F$1008),0,IF(F$1004=0,0,1-CHOOSE(F$1004,IF(ISNUMBER(Datos!F370),AND(OR(F$1005="",Datos!F370&gt;=F$1005),OR(F$1006="",Datos!F370&lt;=F$1006)),FALSE),IF(ISNUMBER(Datos!F370),AND(Datos!F370=INT(Datos!F370),AND(OR(F$1005="",Datos!F370&gt;=F$1005),OR(F$1006="",Datos!F370&lt;=F$1006))),FALSE),OR(ISNUMBER(FIND(";"&amp;UPPER(TRIM(Datos!F370&amp;""))&amp;"=",F$1007)),ISNUMBER(FIND(";"&amp;UPPER(TRIM(Datos!F370&amp;""))&amp;";",F$1007))),OR(UPPER(TRIM(Datos!F370&amp;""))="SÍ",UPPER(TRIM(Datos!F370&amp;""))="SI",UPPER(TRIM(Datos!F370&amp;""))="NO"),IF(ISNUMBER(Datos!F370),AND(OR(F$1005="",Datos!F370&gt;=F$1005),OR(F$1006="",Datos!F370&lt;=F$1006)),FALSE),TRUE))))</f>
        <v>0.0</v>
      </c>
      <c r="G370">
        <f>IF(Datos!G370="",0,IF(AND(G$1008&lt;&gt;"",Datos!G370=G$1008),0,IF(G$1004=0,0,1-CHOOSE(G$1004,IF(ISNUMBER(Datos!G370),AND(OR(G$1005="",Datos!G370&gt;=G$1005),OR(G$1006="",Datos!G370&lt;=G$1006)),FALSE),IF(ISNUMBER(Datos!G370),AND(Datos!G370=INT(Datos!G370),AND(OR(G$1005="",Datos!G370&gt;=G$1005),OR(G$1006="",Datos!G370&lt;=G$1006))),FALSE),OR(ISNUMBER(FIND(";"&amp;UPPER(TRIM(Datos!G370&amp;""))&amp;"=",G$1007)),ISNUMBER(FIND(";"&amp;UPPER(TRIM(Datos!G370&amp;""))&amp;";",G$1007))),OR(UPPER(TRIM(Datos!G370&amp;""))="SÍ",UPPER(TRIM(Datos!G370&amp;""))="SI",UPPER(TRIM(Datos!G370&amp;""))="NO"),IF(ISNUMBER(Datos!G370),AND(OR(G$1005="",Datos!G370&gt;=G$1005),OR(G$1006="",Datos!G370&lt;=G$1006)),FALSE),TRUE))))</f>
        <v>0.0</v>
      </c>
      <c r="H370">
        <f>IF(Datos!H370="",0,IF(AND(H$1008&lt;&gt;"",Datos!H370=H$1008),0,IF(H$1004=0,0,1-CHOOSE(H$1004,IF(ISNUMBER(Datos!H370),AND(OR(H$1005="",Datos!H370&gt;=H$1005),OR(H$1006="",Datos!H370&lt;=H$1006)),FALSE),IF(ISNUMBER(Datos!H370),AND(Datos!H370=INT(Datos!H370),AND(OR(H$1005="",Datos!H370&gt;=H$1005),OR(H$1006="",Datos!H370&lt;=H$1006))),FALSE),OR(ISNUMBER(FIND(";"&amp;UPPER(TRIM(Datos!H370&amp;""))&amp;"=",H$1007)),ISNUMBER(FIND(";"&amp;UPPER(TRIM(Datos!H370&amp;""))&amp;";",H$1007))),OR(UPPER(TRIM(Datos!H370&amp;""))="SÍ",UPPER(TRIM(Datos!H370&amp;""))="SI",UPPER(TRIM(Datos!H370&amp;""))="NO"),IF(ISNUMBER(Datos!H370),AND(OR(H$1005="",Datos!H370&gt;=H$1005),OR(H$1006="",Datos!H370&lt;=H$1006)),FALSE),TRUE))))</f>
        <v>0.0</v>
      </c>
      <c r="I370">
        <f>IF(Datos!I370="",0,IF(AND(I$1008&lt;&gt;"",Datos!I370=I$1008),0,IF(I$1004=0,0,1-CHOOSE(I$1004,IF(ISNUMBER(Datos!I370),AND(OR(I$1005="",Datos!I370&gt;=I$1005),OR(I$1006="",Datos!I370&lt;=I$1006)),FALSE),IF(ISNUMBER(Datos!I370),AND(Datos!I370=INT(Datos!I370),AND(OR(I$1005="",Datos!I370&gt;=I$1005),OR(I$1006="",Datos!I370&lt;=I$1006))),FALSE),OR(ISNUMBER(FIND(";"&amp;UPPER(TRIM(Datos!I370&amp;""))&amp;"=",I$1007)),ISNUMBER(FIND(";"&amp;UPPER(TRIM(Datos!I370&amp;""))&amp;";",I$1007))),OR(UPPER(TRIM(Datos!I370&amp;""))="SÍ",UPPER(TRIM(Datos!I370&amp;""))="SI",UPPER(TRIM(Datos!I370&amp;""))="NO"),IF(ISNUMBER(Datos!I370),AND(OR(I$1005="",Datos!I370&gt;=I$1005),OR(I$1006="",Datos!I370&lt;=I$1006)),FALSE),TRUE))))</f>
        <v>0.0</v>
      </c>
      <c r="J370">
        <f>IF(Datos!J370="",0,IF(AND(J$1008&lt;&gt;"",Datos!J370=J$1008),0,IF(J$1004=0,0,1-CHOOSE(J$1004,IF(ISNUMBER(Datos!J370),AND(OR(J$1005="",Datos!J370&gt;=J$1005),OR(J$1006="",Datos!J370&lt;=J$1006)),FALSE),IF(ISNUMBER(Datos!J370),AND(Datos!J370=INT(Datos!J370),AND(OR(J$1005="",Datos!J370&gt;=J$1005),OR(J$1006="",Datos!J370&lt;=J$1006))),FALSE),OR(ISNUMBER(FIND(";"&amp;UPPER(TRIM(Datos!J370&amp;""))&amp;"=",J$1007)),ISNUMBER(FIND(";"&amp;UPPER(TRIM(Datos!J370&amp;""))&amp;";",J$1007))),OR(UPPER(TRIM(Datos!J370&amp;""))="SÍ",UPPER(TRIM(Datos!J370&amp;""))="SI",UPPER(TRIM(Datos!J370&amp;""))="NO"),IF(ISNUMBER(Datos!J370),AND(OR(J$1005="",Datos!J370&gt;=J$1005),OR(J$1006="",Datos!J370&lt;=J$1006)),FALSE),TRUE))))</f>
        <v>0.0</v>
      </c>
      <c r="K370">
        <f>IF(Datos!K370="",0,IF(AND(K$1008&lt;&gt;"",Datos!K370=K$1008),0,IF(K$1004=0,0,1-CHOOSE(K$1004,IF(ISNUMBER(Datos!K370),AND(OR(K$1005="",Datos!K370&gt;=K$1005),OR(K$1006="",Datos!K370&lt;=K$1006)),FALSE),IF(ISNUMBER(Datos!K370),AND(Datos!K370=INT(Datos!K370),AND(OR(K$1005="",Datos!K370&gt;=K$1005),OR(K$1006="",Datos!K370&lt;=K$1006))),FALSE),OR(ISNUMBER(FIND(";"&amp;UPPER(TRIM(Datos!K370&amp;""))&amp;"=",K$1007)),ISNUMBER(FIND(";"&amp;UPPER(TRIM(Datos!K370&amp;""))&amp;";",K$1007))),OR(UPPER(TRIM(Datos!K370&amp;""))="SÍ",UPPER(TRIM(Datos!K370&amp;""))="SI",UPPER(TRIM(Datos!K370&amp;""))="NO"),IF(ISNUMBER(Datos!K370),AND(OR(K$1005="",Datos!K370&gt;=K$1005),OR(K$1006="",Datos!K370&lt;=K$1006)),FALSE),TRUE))))</f>
        <v>0.0</v>
      </c>
      <c r="L370">
        <f>IF(Datos!L370="",0,IF(AND(L$1008&lt;&gt;"",Datos!L370=L$1008),0,IF(L$1004=0,0,1-CHOOSE(L$1004,IF(ISNUMBER(Datos!L370),AND(OR(L$1005="",Datos!L370&gt;=L$1005),OR(L$1006="",Datos!L370&lt;=L$1006)),FALSE),IF(ISNUMBER(Datos!L370),AND(Datos!L370=INT(Datos!L370),AND(OR(L$1005="",Datos!L370&gt;=L$1005),OR(L$1006="",Datos!L370&lt;=L$1006))),FALSE),OR(ISNUMBER(FIND(";"&amp;UPPER(TRIM(Datos!L370&amp;""))&amp;"=",L$1007)),ISNUMBER(FIND(";"&amp;UPPER(TRIM(Datos!L370&amp;""))&amp;";",L$1007))),OR(UPPER(TRIM(Datos!L370&amp;""))="SÍ",UPPER(TRIM(Datos!L370&amp;""))="SI",UPPER(TRIM(Datos!L370&amp;""))="NO"),IF(ISNUMBER(Datos!L370),AND(OR(L$1005="",Datos!L370&gt;=L$1005),OR(L$1006="",Datos!L370&lt;=L$1006)),FALSE),TRUE))))</f>
        <v>0.0</v>
      </c>
      <c r="M370">
        <f>IF(Datos!M370="",0,IF(AND(M$1008&lt;&gt;"",Datos!M370=M$1008),0,IF(M$1004=0,0,1-CHOOSE(M$1004,IF(ISNUMBER(Datos!M370),AND(OR(M$1005="",Datos!M370&gt;=M$1005),OR(M$1006="",Datos!M370&lt;=M$1006)),FALSE),IF(ISNUMBER(Datos!M370),AND(Datos!M370=INT(Datos!M370),AND(OR(M$1005="",Datos!M370&gt;=M$1005),OR(M$1006="",Datos!M370&lt;=M$1006))),FALSE),OR(ISNUMBER(FIND(";"&amp;UPPER(TRIM(Datos!M370&amp;""))&amp;"=",M$1007)),ISNUMBER(FIND(";"&amp;UPPER(TRIM(Datos!M370&amp;""))&amp;";",M$1007))),OR(UPPER(TRIM(Datos!M370&amp;""))="SÍ",UPPER(TRIM(Datos!M370&amp;""))="SI",UPPER(TRIM(Datos!M370&amp;""))="NO"),IF(ISNUMBER(Datos!M370),AND(OR(M$1005="",Datos!M370&gt;=M$1005),OR(M$1006="",Datos!M370&lt;=M$1006)),FALSE),TRUE))))</f>
        <v>0.0</v>
      </c>
      <c r="N370">
        <f>IF(Datos!N370="",0,IF(AND(N$1008&lt;&gt;"",Datos!N370=N$1008),0,IF(N$1004=0,0,1-CHOOSE(N$1004,IF(ISNUMBER(Datos!N370),AND(OR(N$1005="",Datos!N370&gt;=N$1005),OR(N$1006="",Datos!N370&lt;=N$1006)),FALSE),IF(ISNUMBER(Datos!N370),AND(Datos!N370=INT(Datos!N370),AND(OR(N$1005="",Datos!N370&gt;=N$1005),OR(N$1006="",Datos!N370&lt;=N$1006))),FALSE),OR(ISNUMBER(FIND(";"&amp;UPPER(TRIM(Datos!N370&amp;""))&amp;"=",N$1007)),ISNUMBER(FIND(";"&amp;UPPER(TRIM(Datos!N370&amp;""))&amp;";",N$1007))),OR(UPPER(TRIM(Datos!N370&amp;""))="SÍ",UPPER(TRIM(Datos!N370&amp;""))="SI",UPPER(TRIM(Datos!N370&amp;""))="NO"),IF(ISNUMBER(Datos!N370),AND(OR(N$1005="",Datos!N370&gt;=N$1005),OR(N$1006="",Datos!N370&lt;=N$1006)),FALSE),TRUE))))</f>
        <v>0.0</v>
      </c>
      <c r="O370">
        <f>IF(Datos!O370="",0,IF(AND(O$1008&lt;&gt;"",Datos!O370=O$1008),0,IF(O$1004=0,0,1-CHOOSE(O$1004,IF(ISNUMBER(Datos!O370),AND(OR(O$1005="",Datos!O370&gt;=O$1005),OR(O$1006="",Datos!O370&lt;=O$1006)),FALSE),IF(ISNUMBER(Datos!O370),AND(Datos!O370=INT(Datos!O370),AND(OR(O$1005="",Datos!O370&gt;=O$1005),OR(O$1006="",Datos!O370&lt;=O$1006))),FALSE),OR(ISNUMBER(FIND(";"&amp;UPPER(TRIM(Datos!O370&amp;""))&amp;"=",O$1007)),ISNUMBER(FIND(";"&amp;UPPER(TRIM(Datos!O370&amp;""))&amp;";",O$1007))),OR(UPPER(TRIM(Datos!O370&amp;""))="SÍ",UPPER(TRIM(Datos!O370&amp;""))="SI",UPPER(TRIM(Datos!O370&amp;""))="NO"),IF(ISNUMBER(Datos!O370),AND(OR(O$1005="",Datos!O370&gt;=O$1005),OR(O$1006="",Datos!O370&lt;=O$1006)),FALSE),TRUE))))</f>
        <v>0.0</v>
      </c>
      <c r="P370">
        <f>IF(Datos!P370="",0,IF(AND(P$1008&lt;&gt;"",Datos!P370=P$1008),0,IF(P$1004=0,0,1-CHOOSE(P$1004,IF(ISNUMBER(Datos!P370),AND(OR(P$1005="",Datos!P370&gt;=P$1005),OR(P$1006="",Datos!P370&lt;=P$1006)),FALSE),IF(ISNUMBER(Datos!P370),AND(Datos!P370=INT(Datos!P370),AND(OR(P$1005="",Datos!P370&gt;=P$1005),OR(P$1006="",Datos!P370&lt;=P$1006))),FALSE),OR(ISNUMBER(FIND(";"&amp;UPPER(TRIM(Datos!P370&amp;""))&amp;"=",P$1007)),ISNUMBER(FIND(";"&amp;UPPER(TRIM(Datos!P370&amp;""))&amp;";",P$1007))),OR(UPPER(TRIM(Datos!P370&amp;""))="SÍ",UPPER(TRIM(Datos!P370&amp;""))="SI",UPPER(TRIM(Datos!P370&amp;""))="NO"),IF(ISNUMBER(Datos!P370),AND(OR(P$1005="",Datos!P370&gt;=P$1005),OR(P$1006="",Datos!P370&lt;=P$1006)),FALSE),TRUE))))</f>
        <v>0.0</v>
      </c>
      <c r="Q370">
        <f>IF(Datos!Q370="",0,IF(AND(Q$1008&lt;&gt;"",Datos!Q370=Q$1008),0,IF(Q$1004=0,0,1-CHOOSE(Q$1004,IF(ISNUMBER(Datos!Q370),AND(OR(Q$1005="",Datos!Q370&gt;=Q$1005),OR(Q$1006="",Datos!Q370&lt;=Q$1006)),FALSE),IF(ISNUMBER(Datos!Q370),AND(Datos!Q370=INT(Datos!Q370),AND(OR(Q$1005="",Datos!Q370&gt;=Q$1005),OR(Q$1006="",Datos!Q370&lt;=Q$1006))),FALSE),OR(ISNUMBER(FIND(";"&amp;UPPER(TRIM(Datos!Q370&amp;""))&amp;"=",Q$1007)),ISNUMBER(FIND(";"&amp;UPPER(TRIM(Datos!Q370&amp;""))&amp;";",Q$1007))),OR(UPPER(TRIM(Datos!Q370&amp;""))="SÍ",UPPER(TRIM(Datos!Q370&amp;""))="SI",UPPER(TRIM(Datos!Q370&amp;""))="NO"),IF(ISNUMBER(Datos!Q370),AND(OR(Q$1005="",Datos!Q370&gt;=Q$1005),OR(Q$1006="",Datos!Q370&lt;=Q$1006)),FALSE),TRUE))))</f>
        <v>0.0</v>
      </c>
      <c r="R370">
        <f>IF(Datos!R370="",0,IF(AND(R$1008&lt;&gt;"",Datos!R370=R$1008),0,IF(R$1004=0,0,1-CHOOSE(R$1004,IF(ISNUMBER(Datos!R370),AND(OR(R$1005="",Datos!R370&gt;=R$1005),OR(R$1006="",Datos!R370&lt;=R$1006)),FALSE),IF(ISNUMBER(Datos!R370),AND(Datos!R370=INT(Datos!R370),AND(OR(R$1005="",Datos!R370&gt;=R$1005),OR(R$1006="",Datos!R370&lt;=R$1006))),FALSE),OR(ISNUMBER(FIND(";"&amp;UPPER(TRIM(Datos!R370&amp;""))&amp;"=",R$1007)),ISNUMBER(FIND(";"&amp;UPPER(TRIM(Datos!R370&amp;""))&amp;";",R$1007))),OR(UPPER(TRIM(Datos!R370&amp;""))="SÍ",UPPER(TRIM(Datos!R370&amp;""))="SI",UPPER(TRIM(Datos!R370&amp;""))="NO"),IF(ISNUMBER(Datos!R370),AND(OR(R$1005="",Datos!R370&gt;=R$1005),OR(R$1006="",Datos!R370&lt;=R$1006)),FALSE),TRUE))))</f>
        <v>0.0</v>
      </c>
      <c r="S370">
        <f>IF(Datos!S370="",0,IF(AND(S$1008&lt;&gt;"",Datos!S370=S$1008),0,IF(S$1004=0,0,1-CHOOSE(S$1004,IF(ISNUMBER(Datos!S370),AND(OR(S$1005="",Datos!S370&gt;=S$1005),OR(S$1006="",Datos!S370&lt;=S$1006)),FALSE),IF(ISNUMBER(Datos!S370),AND(Datos!S370=INT(Datos!S370),AND(OR(S$1005="",Datos!S370&gt;=S$1005),OR(S$1006="",Datos!S370&lt;=S$1006))),FALSE),OR(ISNUMBER(FIND(";"&amp;UPPER(TRIM(Datos!S370&amp;""))&amp;"=",S$1007)),ISNUMBER(FIND(";"&amp;UPPER(TRIM(Datos!S370&amp;""))&amp;";",S$1007))),OR(UPPER(TRIM(Datos!S370&amp;""))="SÍ",UPPER(TRIM(Datos!S370&amp;""))="SI",UPPER(TRIM(Datos!S370&amp;""))="NO"),IF(ISNUMBER(Datos!S370),AND(OR(S$1005="",Datos!S370&gt;=S$1005),OR(S$1006="",Datos!S370&lt;=S$1006)),FALSE),TRUE))))</f>
        <v>0.0</v>
      </c>
      <c r="T370">
        <f>IF(Datos!T370="",0,IF(AND(T$1008&lt;&gt;"",Datos!T370=T$1008),0,IF(T$1004=0,0,1-CHOOSE(T$1004,IF(ISNUMBER(Datos!T370),AND(OR(T$1005="",Datos!T370&gt;=T$1005),OR(T$1006="",Datos!T370&lt;=T$1006)),FALSE),IF(ISNUMBER(Datos!T370),AND(Datos!T370=INT(Datos!T370),AND(OR(T$1005="",Datos!T370&gt;=T$1005),OR(T$1006="",Datos!T370&lt;=T$1006))),FALSE),OR(ISNUMBER(FIND(";"&amp;UPPER(TRIM(Datos!T370&amp;""))&amp;"=",T$1007)),ISNUMBER(FIND(";"&amp;UPPER(TRIM(Datos!T370&amp;""))&amp;";",T$1007))),OR(UPPER(TRIM(Datos!T370&amp;""))="SÍ",UPPER(TRIM(Datos!T370&amp;""))="SI",UPPER(TRIM(Datos!T370&amp;""))="NO"),IF(ISNUMBER(Datos!T370),AND(OR(T$1005="",Datos!T370&gt;=T$1005),OR(T$1006="",Datos!T370&lt;=T$1006)),FALSE),TRUE))))</f>
        <v>0.0</v>
      </c>
      <c r="U370">
        <f>IF(Datos!U370="",0,IF(AND(U$1008&lt;&gt;"",Datos!U370=U$1008),0,IF(U$1004=0,0,1-CHOOSE(U$1004,IF(ISNUMBER(Datos!U370),AND(OR(U$1005="",Datos!U370&gt;=U$1005),OR(U$1006="",Datos!U370&lt;=U$1006)),FALSE),IF(ISNUMBER(Datos!U370),AND(Datos!U370=INT(Datos!U370),AND(OR(U$1005="",Datos!U370&gt;=U$1005),OR(U$1006="",Datos!U370&lt;=U$1006))),FALSE),OR(ISNUMBER(FIND(";"&amp;UPPER(TRIM(Datos!U370&amp;""))&amp;"=",U$1007)),ISNUMBER(FIND(";"&amp;UPPER(TRIM(Datos!U370&amp;""))&amp;";",U$1007))),OR(UPPER(TRIM(Datos!U370&amp;""))="SÍ",UPPER(TRIM(Datos!U370&amp;""))="SI",UPPER(TRIM(Datos!U370&amp;""))="NO"),IF(ISNUMBER(Datos!U370),AND(OR(U$1005="",Datos!U370&gt;=U$1005),OR(U$1006="",Datos!U370&lt;=U$1006)),FALSE),TRUE))))</f>
        <v>0.0</v>
      </c>
      <c r="V370">
        <f>IF(Datos!V370="",0,IF(AND(V$1008&lt;&gt;"",Datos!V370=V$1008),0,IF(V$1004=0,0,1-CHOOSE(V$1004,IF(ISNUMBER(Datos!V370),AND(OR(V$1005="",Datos!V370&gt;=V$1005),OR(V$1006="",Datos!V370&lt;=V$1006)),FALSE),IF(ISNUMBER(Datos!V370),AND(Datos!V370=INT(Datos!V370),AND(OR(V$1005="",Datos!V370&gt;=V$1005),OR(V$1006="",Datos!V370&lt;=V$1006))),FALSE),OR(ISNUMBER(FIND(";"&amp;UPPER(TRIM(Datos!V370&amp;""))&amp;"=",V$1007)),ISNUMBER(FIND(";"&amp;UPPER(TRIM(Datos!V370&amp;""))&amp;";",V$1007))),OR(UPPER(TRIM(Datos!V370&amp;""))="SÍ",UPPER(TRIM(Datos!V370&amp;""))="SI",UPPER(TRIM(Datos!V370&amp;""))="NO"),IF(ISNUMBER(Datos!V370),AND(OR(V$1005="",Datos!V370&gt;=V$1005),OR(V$1006="",Datos!V370&lt;=V$1006)),FALSE),TRUE))))</f>
        <v>0.0</v>
      </c>
      <c r="W370">
        <f>IF(Datos!W370="",0,IF(AND(W$1008&lt;&gt;"",Datos!W370=W$1008),0,IF(W$1004=0,0,1-CHOOSE(W$1004,IF(ISNUMBER(Datos!W370),AND(OR(W$1005="",Datos!W370&gt;=W$1005),OR(W$1006="",Datos!W370&lt;=W$1006)),FALSE),IF(ISNUMBER(Datos!W370),AND(Datos!W370=INT(Datos!W370),AND(OR(W$1005="",Datos!W370&gt;=W$1005),OR(W$1006="",Datos!W370&lt;=W$1006))),FALSE),OR(ISNUMBER(FIND(";"&amp;UPPER(TRIM(Datos!W370&amp;""))&amp;"=",W$1007)),ISNUMBER(FIND(";"&amp;UPPER(TRIM(Datos!W370&amp;""))&amp;";",W$1007))),OR(UPPER(TRIM(Datos!W370&amp;""))="SÍ",UPPER(TRIM(Datos!W370&amp;""))="SI",UPPER(TRIM(Datos!W370&amp;""))="NO"),IF(ISNUMBER(Datos!W370),AND(OR(W$1005="",Datos!W370&gt;=W$1005),OR(W$1006="",Datos!W370&lt;=W$1006)),FALSE),TRUE))))</f>
        <v>0.0</v>
      </c>
      <c r="X370">
        <f>IF(Datos!X370="",0,IF(AND(X$1008&lt;&gt;"",Datos!X370=X$1008),0,IF(X$1004=0,0,1-CHOOSE(X$1004,IF(ISNUMBER(Datos!X370),AND(OR(X$1005="",Datos!X370&gt;=X$1005),OR(X$1006="",Datos!X370&lt;=X$1006)),FALSE),IF(ISNUMBER(Datos!X370),AND(Datos!X370=INT(Datos!X370),AND(OR(X$1005="",Datos!X370&gt;=X$1005),OR(X$1006="",Datos!X370&lt;=X$1006))),FALSE),OR(ISNUMBER(FIND(";"&amp;UPPER(TRIM(Datos!X370&amp;""))&amp;"=",X$1007)),ISNUMBER(FIND(";"&amp;UPPER(TRIM(Datos!X370&amp;""))&amp;";",X$1007))),OR(UPPER(TRIM(Datos!X370&amp;""))="SÍ",UPPER(TRIM(Datos!X370&amp;""))="SI",UPPER(TRIM(Datos!X370&amp;""))="NO"),IF(ISNUMBER(Datos!X370),AND(OR(X$1005="",Datos!X370&gt;=X$1005),OR(X$1006="",Datos!X370&lt;=X$1006)),FALSE),TRUE))))</f>
        <v>0.0</v>
      </c>
      <c r="Y370">
        <f>IF(Datos!Y370="",0,IF(AND(Y$1008&lt;&gt;"",Datos!Y370=Y$1008),0,IF(Y$1004=0,0,1-CHOOSE(Y$1004,IF(ISNUMBER(Datos!Y370),AND(OR(Y$1005="",Datos!Y370&gt;=Y$1005),OR(Y$1006="",Datos!Y370&lt;=Y$1006)),FALSE),IF(ISNUMBER(Datos!Y370),AND(Datos!Y370=INT(Datos!Y370),AND(OR(Y$1005="",Datos!Y370&gt;=Y$1005),OR(Y$1006="",Datos!Y370&lt;=Y$1006))),FALSE),OR(ISNUMBER(FIND(";"&amp;UPPER(TRIM(Datos!Y370&amp;""))&amp;"=",Y$1007)),ISNUMBER(FIND(";"&amp;UPPER(TRIM(Datos!Y370&amp;""))&amp;";",Y$1007))),OR(UPPER(TRIM(Datos!Y370&amp;""))="SÍ",UPPER(TRIM(Datos!Y370&amp;""))="SI",UPPER(TRIM(Datos!Y370&amp;""))="NO"),IF(ISNUMBER(Datos!Y370),AND(OR(Y$1005="",Datos!Y370&gt;=Y$1005),OR(Y$1006="",Datos!Y370&lt;=Y$1006)),FALSE),TRUE))))</f>
        <v>0.0</v>
      </c>
      <c r="Z370">
        <f>IF(Datos!Z370="",0,IF(AND(Z$1008&lt;&gt;"",Datos!Z370=Z$1008),0,IF(Z$1004=0,0,1-CHOOSE(Z$1004,IF(ISNUMBER(Datos!Z370),AND(OR(Z$1005="",Datos!Z370&gt;=Z$1005),OR(Z$1006="",Datos!Z370&lt;=Z$1006)),FALSE),IF(ISNUMBER(Datos!Z370),AND(Datos!Z370=INT(Datos!Z370),AND(OR(Z$1005="",Datos!Z370&gt;=Z$1005),OR(Z$1006="",Datos!Z370&lt;=Z$1006))),FALSE),OR(ISNUMBER(FIND(";"&amp;UPPER(TRIM(Datos!Z370&amp;""))&amp;"=",Z$1007)),ISNUMBER(FIND(";"&amp;UPPER(TRIM(Datos!Z370&amp;""))&amp;";",Z$1007))),OR(UPPER(TRIM(Datos!Z370&amp;""))="SÍ",UPPER(TRIM(Datos!Z370&amp;""))="SI",UPPER(TRIM(Datos!Z370&amp;""))="NO"),IF(ISNUMBER(Datos!Z370),AND(OR(Z$1005="",Datos!Z370&gt;=Z$1005),OR(Z$1006="",Datos!Z370&lt;=Z$1006)),FALSE),TRUE))))</f>
        <v>0.0</v>
      </c>
      <c r="AA370">
        <f>IF(Datos!AA370="",0,IF(AND(AA$1008&lt;&gt;"",Datos!AA370=AA$1008),0,IF(AA$1004=0,0,1-CHOOSE(AA$1004,IF(ISNUMBER(Datos!AA370),AND(OR(AA$1005="",Datos!AA370&gt;=AA$1005),OR(AA$1006="",Datos!AA370&lt;=AA$1006)),FALSE),IF(ISNUMBER(Datos!AA370),AND(Datos!AA370=INT(Datos!AA370),AND(OR(AA$1005="",Datos!AA370&gt;=AA$1005),OR(AA$1006="",Datos!AA370&lt;=AA$1006))),FALSE),OR(ISNUMBER(FIND(";"&amp;UPPER(TRIM(Datos!AA370&amp;""))&amp;"=",AA$1007)),ISNUMBER(FIND(";"&amp;UPPER(TRIM(Datos!AA370&amp;""))&amp;";",AA$1007))),OR(UPPER(TRIM(Datos!AA370&amp;""))="SÍ",UPPER(TRIM(Datos!AA370&amp;""))="SI",UPPER(TRIM(Datos!AA370&amp;""))="NO"),IF(ISNUMBER(Datos!AA370),AND(OR(AA$1005="",Datos!AA370&gt;=AA$1005),OR(AA$1006="",Datos!AA370&lt;=AA$1006)),FALSE),TRUE))))</f>
        <v>0.0</v>
      </c>
      <c r="AB370">
        <f>IF(Datos!AB370="",0,IF(AND(AB$1008&lt;&gt;"",Datos!AB370=AB$1008),0,IF(AB$1004=0,0,1-CHOOSE(AB$1004,IF(ISNUMBER(Datos!AB370),AND(OR(AB$1005="",Datos!AB370&gt;=AB$1005),OR(AB$1006="",Datos!AB370&lt;=AB$1006)),FALSE),IF(ISNUMBER(Datos!AB370),AND(Datos!AB370=INT(Datos!AB370),AND(OR(AB$1005="",Datos!AB370&gt;=AB$1005),OR(AB$1006="",Datos!AB370&lt;=AB$1006))),FALSE),OR(ISNUMBER(FIND(";"&amp;UPPER(TRIM(Datos!AB370&amp;""))&amp;"=",AB$1007)),ISNUMBER(FIND(";"&amp;UPPER(TRIM(Datos!AB370&amp;""))&amp;";",AB$1007))),OR(UPPER(TRIM(Datos!AB370&amp;""))="SÍ",UPPER(TRIM(Datos!AB370&amp;""))="SI",UPPER(TRIM(Datos!AB370&amp;""))="NO"),IF(ISNUMBER(Datos!AB370),AND(OR(AB$1005="",Datos!AB370&gt;=AB$1005),OR(AB$1006="",Datos!AB370&lt;=AB$1006)),FALSE),TRUE))))</f>
        <v>0.0</v>
      </c>
      <c r="AC370">
        <f>IF(Datos!AC370="",0,IF(AND(AC$1008&lt;&gt;"",Datos!AC370=AC$1008),0,IF(AC$1004=0,0,1-CHOOSE(AC$1004,IF(ISNUMBER(Datos!AC370),AND(OR(AC$1005="",Datos!AC370&gt;=AC$1005),OR(AC$1006="",Datos!AC370&lt;=AC$1006)),FALSE),IF(ISNUMBER(Datos!AC370),AND(Datos!AC370=INT(Datos!AC370),AND(OR(AC$1005="",Datos!AC370&gt;=AC$1005),OR(AC$1006="",Datos!AC370&lt;=AC$1006))),FALSE),OR(ISNUMBER(FIND(";"&amp;UPPER(TRIM(Datos!AC370&amp;""))&amp;"=",AC$1007)),ISNUMBER(FIND(";"&amp;UPPER(TRIM(Datos!AC370&amp;""))&amp;";",AC$1007))),OR(UPPER(TRIM(Datos!AC370&amp;""))="SÍ",UPPER(TRIM(Datos!AC370&amp;""))="SI",UPPER(TRIM(Datos!AC370&amp;""))="NO"),IF(ISNUMBER(Datos!AC370),AND(OR(AC$1005="",Datos!AC370&gt;=AC$1005),OR(AC$1006="",Datos!AC370&lt;=AC$1006)),FALSE),TRUE))))</f>
        <v>0.0</v>
      </c>
      <c r="AD370">
        <f>IF(Datos!AD370="",0,IF(AND(AD$1008&lt;&gt;"",Datos!AD370=AD$1008),0,IF(AD$1004=0,0,1-CHOOSE(AD$1004,IF(ISNUMBER(Datos!AD370),AND(OR(AD$1005="",Datos!AD370&gt;=AD$1005),OR(AD$1006="",Datos!AD370&lt;=AD$1006)),FALSE),IF(ISNUMBER(Datos!AD370),AND(Datos!AD370=INT(Datos!AD370),AND(OR(AD$1005="",Datos!AD370&gt;=AD$1005),OR(AD$1006="",Datos!AD370&lt;=AD$1006))),FALSE),OR(ISNUMBER(FIND(";"&amp;UPPER(TRIM(Datos!AD370&amp;""))&amp;"=",AD$1007)),ISNUMBER(FIND(";"&amp;UPPER(TRIM(Datos!AD370&amp;""))&amp;";",AD$1007))),OR(UPPER(TRIM(Datos!AD370&amp;""))="SÍ",UPPER(TRIM(Datos!AD370&amp;""))="SI",UPPER(TRIM(Datos!AD370&amp;""))="NO"),IF(ISNUMBER(Datos!AD370),AND(OR(AD$1005="",Datos!AD370&gt;=AD$1005),OR(AD$1006="",Datos!AD370&lt;=AD$1006)),FALSE),TRUE))))</f>
        <v>0.0</v>
      </c>
      <c r="AE370">
        <f>IF(Datos!AE370="",0,IF(AND(AE$1008&lt;&gt;"",Datos!AE370=AE$1008),0,IF(AE$1004=0,0,1-CHOOSE(AE$1004,IF(ISNUMBER(Datos!AE370),AND(OR(AE$1005="",Datos!AE370&gt;=AE$1005),OR(AE$1006="",Datos!AE370&lt;=AE$1006)),FALSE),IF(ISNUMBER(Datos!AE370),AND(Datos!AE370=INT(Datos!AE370),AND(OR(AE$1005="",Datos!AE370&gt;=AE$1005),OR(AE$1006="",Datos!AE370&lt;=AE$1006))),FALSE),OR(ISNUMBER(FIND(";"&amp;UPPER(TRIM(Datos!AE370&amp;""))&amp;"=",AE$1007)),ISNUMBER(FIND(";"&amp;UPPER(TRIM(Datos!AE370&amp;""))&amp;";",AE$1007))),OR(UPPER(TRIM(Datos!AE370&amp;""))="SÍ",UPPER(TRIM(Datos!AE370&amp;""))="SI",UPPER(TRIM(Datos!AE370&amp;""))="NO"),IF(ISNUMBER(Datos!AE370),AND(OR(AE$1005="",Datos!AE370&gt;=AE$1005),OR(AE$1006="",Datos!AE370&lt;=AE$1006)),FALSE),TRUE))))</f>
        <v>0.0</v>
      </c>
    </row>
    <row r="371" spans="2:31">
      <c r="B371">
        <f>IF(Datos!B371="",0,IF(AND(B$1008&lt;&gt;"",Datos!B371=B$1008),0,IF(B$1004=0,0,1-CHOOSE(B$1004,IF(ISNUMBER(Datos!B371),AND(OR(B$1005="",Datos!B371&gt;=B$1005),OR(B$1006="",Datos!B371&lt;=B$1006)),FALSE),IF(ISNUMBER(Datos!B371),AND(Datos!B371=INT(Datos!B371),AND(OR(B$1005="",Datos!B371&gt;=B$1005),OR(B$1006="",Datos!B371&lt;=B$1006))),FALSE),OR(ISNUMBER(FIND(";"&amp;UPPER(TRIM(Datos!B371&amp;""))&amp;"=",B$1007)),ISNUMBER(FIND(";"&amp;UPPER(TRIM(Datos!B371&amp;""))&amp;";",B$1007))),OR(UPPER(TRIM(Datos!B371&amp;""))="SÍ",UPPER(TRIM(Datos!B371&amp;""))="SI",UPPER(TRIM(Datos!B371&amp;""))="NO"),IF(ISNUMBER(Datos!B371),AND(OR(B$1005="",Datos!B371&gt;=B$1005),OR(B$1006="",Datos!B371&lt;=B$1006)),FALSE),TRUE))))</f>
        <v>0.0</v>
      </c>
      <c r="C371">
        <f>IF(Datos!C371="",0,IF(AND(C$1008&lt;&gt;"",Datos!C371=C$1008),0,IF(C$1004=0,0,1-CHOOSE(C$1004,IF(ISNUMBER(Datos!C371),AND(OR(C$1005="",Datos!C371&gt;=C$1005),OR(C$1006="",Datos!C371&lt;=C$1006)),FALSE),IF(ISNUMBER(Datos!C371),AND(Datos!C371=INT(Datos!C371),AND(OR(C$1005="",Datos!C371&gt;=C$1005),OR(C$1006="",Datos!C371&lt;=C$1006))),FALSE),OR(ISNUMBER(FIND(";"&amp;UPPER(TRIM(Datos!C371&amp;""))&amp;"=",C$1007)),ISNUMBER(FIND(";"&amp;UPPER(TRIM(Datos!C371&amp;""))&amp;";",C$1007))),OR(UPPER(TRIM(Datos!C371&amp;""))="SÍ",UPPER(TRIM(Datos!C371&amp;""))="SI",UPPER(TRIM(Datos!C371&amp;""))="NO"),IF(ISNUMBER(Datos!C371),AND(OR(C$1005="",Datos!C371&gt;=C$1005),OR(C$1006="",Datos!C371&lt;=C$1006)),FALSE),TRUE))))</f>
        <v>0.0</v>
      </c>
      <c r="D371">
        <f>IF(Datos!D371="",0,IF(AND(D$1008&lt;&gt;"",Datos!D371=D$1008),0,IF(D$1004=0,0,1-CHOOSE(D$1004,IF(ISNUMBER(Datos!D371),AND(OR(D$1005="",Datos!D371&gt;=D$1005),OR(D$1006="",Datos!D371&lt;=D$1006)),FALSE),IF(ISNUMBER(Datos!D371),AND(Datos!D371=INT(Datos!D371),AND(OR(D$1005="",Datos!D371&gt;=D$1005),OR(D$1006="",Datos!D371&lt;=D$1006))),FALSE),OR(ISNUMBER(FIND(";"&amp;UPPER(TRIM(Datos!D371&amp;""))&amp;"=",D$1007)),ISNUMBER(FIND(";"&amp;UPPER(TRIM(Datos!D371&amp;""))&amp;";",D$1007))),OR(UPPER(TRIM(Datos!D371&amp;""))="SÍ",UPPER(TRIM(Datos!D371&amp;""))="SI",UPPER(TRIM(Datos!D371&amp;""))="NO"),IF(ISNUMBER(Datos!D371),AND(OR(D$1005="",Datos!D371&gt;=D$1005),OR(D$1006="",Datos!D371&lt;=D$1006)),FALSE),TRUE))))</f>
        <v>0.0</v>
      </c>
      <c r="E371">
        <f>IF(Datos!E371="",0,IF(AND(E$1008&lt;&gt;"",Datos!E371=E$1008),0,IF(E$1004=0,0,1-CHOOSE(E$1004,IF(ISNUMBER(Datos!E371),AND(OR(E$1005="",Datos!E371&gt;=E$1005),OR(E$1006="",Datos!E371&lt;=E$1006)),FALSE),IF(ISNUMBER(Datos!E371),AND(Datos!E371=INT(Datos!E371),AND(OR(E$1005="",Datos!E371&gt;=E$1005),OR(E$1006="",Datos!E371&lt;=E$1006))),FALSE),OR(ISNUMBER(FIND(";"&amp;UPPER(TRIM(Datos!E371&amp;""))&amp;"=",E$1007)),ISNUMBER(FIND(";"&amp;UPPER(TRIM(Datos!E371&amp;""))&amp;";",E$1007))),OR(UPPER(TRIM(Datos!E371&amp;""))="SÍ",UPPER(TRIM(Datos!E371&amp;""))="SI",UPPER(TRIM(Datos!E371&amp;""))="NO"),IF(ISNUMBER(Datos!E371),AND(OR(E$1005="",Datos!E371&gt;=E$1005),OR(E$1006="",Datos!E371&lt;=E$1006)),FALSE),TRUE))))</f>
        <v>0.0</v>
      </c>
      <c r="F371">
        <f>IF(Datos!F371="",0,IF(AND(F$1008&lt;&gt;"",Datos!F371=F$1008),0,IF(F$1004=0,0,1-CHOOSE(F$1004,IF(ISNUMBER(Datos!F371),AND(OR(F$1005="",Datos!F371&gt;=F$1005),OR(F$1006="",Datos!F371&lt;=F$1006)),FALSE),IF(ISNUMBER(Datos!F371),AND(Datos!F371=INT(Datos!F371),AND(OR(F$1005="",Datos!F371&gt;=F$1005),OR(F$1006="",Datos!F371&lt;=F$1006))),FALSE),OR(ISNUMBER(FIND(";"&amp;UPPER(TRIM(Datos!F371&amp;""))&amp;"=",F$1007)),ISNUMBER(FIND(";"&amp;UPPER(TRIM(Datos!F371&amp;""))&amp;";",F$1007))),OR(UPPER(TRIM(Datos!F371&amp;""))="SÍ",UPPER(TRIM(Datos!F371&amp;""))="SI",UPPER(TRIM(Datos!F371&amp;""))="NO"),IF(ISNUMBER(Datos!F371),AND(OR(F$1005="",Datos!F371&gt;=F$1005),OR(F$1006="",Datos!F371&lt;=F$1006)),FALSE),TRUE))))</f>
        <v>0.0</v>
      </c>
      <c r="G371">
        <f>IF(Datos!G371="",0,IF(AND(G$1008&lt;&gt;"",Datos!G371=G$1008),0,IF(G$1004=0,0,1-CHOOSE(G$1004,IF(ISNUMBER(Datos!G371),AND(OR(G$1005="",Datos!G371&gt;=G$1005),OR(G$1006="",Datos!G371&lt;=G$1006)),FALSE),IF(ISNUMBER(Datos!G371),AND(Datos!G371=INT(Datos!G371),AND(OR(G$1005="",Datos!G371&gt;=G$1005),OR(G$1006="",Datos!G371&lt;=G$1006))),FALSE),OR(ISNUMBER(FIND(";"&amp;UPPER(TRIM(Datos!G371&amp;""))&amp;"=",G$1007)),ISNUMBER(FIND(";"&amp;UPPER(TRIM(Datos!G371&amp;""))&amp;";",G$1007))),OR(UPPER(TRIM(Datos!G371&amp;""))="SÍ",UPPER(TRIM(Datos!G371&amp;""))="SI",UPPER(TRIM(Datos!G371&amp;""))="NO"),IF(ISNUMBER(Datos!G371),AND(OR(G$1005="",Datos!G371&gt;=G$1005),OR(G$1006="",Datos!G371&lt;=G$1006)),FALSE),TRUE))))</f>
        <v>0.0</v>
      </c>
      <c r="H371">
        <f>IF(Datos!H371="",0,IF(AND(H$1008&lt;&gt;"",Datos!H371=H$1008),0,IF(H$1004=0,0,1-CHOOSE(H$1004,IF(ISNUMBER(Datos!H371),AND(OR(H$1005="",Datos!H371&gt;=H$1005),OR(H$1006="",Datos!H371&lt;=H$1006)),FALSE),IF(ISNUMBER(Datos!H371),AND(Datos!H371=INT(Datos!H371),AND(OR(H$1005="",Datos!H371&gt;=H$1005),OR(H$1006="",Datos!H371&lt;=H$1006))),FALSE),OR(ISNUMBER(FIND(";"&amp;UPPER(TRIM(Datos!H371&amp;""))&amp;"=",H$1007)),ISNUMBER(FIND(";"&amp;UPPER(TRIM(Datos!H371&amp;""))&amp;";",H$1007))),OR(UPPER(TRIM(Datos!H371&amp;""))="SÍ",UPPER(TRIM(Datos!H371&amp;""))="SI",UPPER(TRIM(Datos!H371&amp;""))="NO"),IF(ISNUMBER(Datos!H371),AND(OR(H$1005="",Datos!H371&gt;=H$1005),OR(H$1006="",Datos!H371&lt;=H$1006)),FALSE),TRUE))))</f>
        <v>0.0</v>
      </c>
      <c r="I371">
        <f>IF(Datos!I371="",0,IF(AND(I$1008&lt;&gt;"",Datos!I371=I$1008),0,IF(I$1004=0,0,1-CHOOSE(I$1004,IF(ISNUMBER(Datos!I371),AND(OR(I$1005="",Datos!I371&gt;=I$1005),OR(I$1006="",Datos!I371&lt;=I$1006)),FALSE),IF(ISNUMBER(Datos!I371),AND(Datos!I371=INT(Datos!I371),AND(OR(I$1005="",Datos!I371&gt;=I$1005),OR(I$1006="",Datos!I371&lt;=I$1006))),FALSE),OR(ISNUMBER(FIND(";"&amp;UPPER(TRIM(Datos!I371&amp;""))&amp;"=",I$1007)),ISNUMBER(FIND(";"&amp;UPPER(TRIM(Datos!I371&amp;""))&amp;";",I$1007))),OR(UPPER(TRIM(Datos!I371&amp;""))="SÍ",UPPER(TRIM(Datos!I371&amp;""))="SI",UPPER(TRIM(Datos!I371&amp;""))="NO"),IF(ISNUMBER(Datos!I371),AND(OR(I$1005="",Datos!I371&gt;=I$1005),OR(I$1006="",Datos!I371&lt;=I$1006)),FALSE),TRUE))))</f>
        <v>0.0</v>
      </c>
      <c r="J371">
        <f>IF(Datos!J371="",0,IF(AND(J$1008&lt;&gt;"",Datos!J371=J$1008),0,IF(J$1004=0,0,1-CHOOSE(J$1004,IF(ISNUMBER(Datos!J371),AND(OR(J$1005="",Datos!J371&gt;=J$1005),OR(J$1006="",Datos!J371&lt;=J$1006)),FALSE),IF(ISNUMBER(Datos!J371),AND(Datos!J371=INT(Datos!J371),AND(OR(J$1005="",Datos!J371&gt;=J$1005),OR(J$1006="",Datos!J371&lt;=J$1006))),FALSE),OR(ISNUMBER(FIND(";"&amp;UPPER(TRIM(Datos!J371&amp;""))&amp;"=",J$1007)),ISNUMBER(FIND(";"&amp;UPPER(TRIM(Datos!J371&amp;""))&amp;";",J$1007))),OR(UPPER(TRIM(Datos!J371&amp;""))="SÍ",UPPER(TRIM(Datos!J371&amp;""))="SI",UPPER(TRIM(Datos!J371&amp;""))="NO"),IF(ISNUMBER(Datos!J371),AND(OR(J$1005="",Datos!J371&gt;=J$1005),OR(J$1006="",Datos!J371&lt;=J$1006)),FALSE),TRUE))))</f>
        <v>0.0</v>
      </c>
      <c r="K371">
        <f>IF(Datos!K371="",0,IF(AND(K$1008&lt;&gt;"",Datos!K371=K$1008),0,IF(K$1004=0,0,1-CHOOSE(K$1004,IF(ISNUMBER(Datos!K371),AND(OR(K$1005="",Datos!K371&gt;=K$1005),OR(K$1006="",Datos!K371&lt;=K$1006)),FALSE),IF(ISNUMBER(Datos!K371),AND(Datos!K371=INT(Datos!K371),AND(OR(K$1005="",Datos!K371&gt;=K$1005),OR(K$1006="",Datos!K371&lt;=K$1006))),FALSE),OR(ISNUMBER(FIND(";"&amp;UPPER(TRIM(Datos!K371&amp;""))&amp;"=",K$1007)),ISNUMBER(FIND(";"&amp;UPPER(TRIM(Datos!K371&amp;""))&amp;";",K$1007))),OR(UPPER(TRIM(Datos!K371&amp;""))="SÍ",UPPER(TRIM(Datos!K371&amp;""))="SI",UPPER(TRIM(Datos!K371&amp;""))="NO"),IF(ISNUMBER(Datos!K371),AND(OR(K$1005="",Datos!K371&gt;=K$1005),OR(K$1006="",Datos!K371&lt;=K$1006)),FALSE),TRUE))))</f>
        <v>0.0</v>
      </c>
      <c r="L371">
        <f>IF(Datos!L371="",0,IF(AND(L$1008&lt;&gt;"",Datos!L371=L$1008),0,IF(L$1004=0,0,1-CHOOSE(L$1004,IF(ISNUMBER(Datos!L371),AND(OR(L$1005="",Datos!L371&gt;=L$1005),OR(L$1006="",Datos!L371&lt;=L$1006)),FALSE),IF(ISNUMBER(Datos!L371),AND(Datos!L371=INT(Datos!L371),AND(OR(L$1005="",Datos!L371&gt;=L$1005),OR(L$1006="",Datos!L371&lt;=L$1006))),FALSE),OR(ISNUMBER(FIND(";"&amp;UPPER(TRIM(Datos!L371&amp;""))&amp;"=",L$1007)),ISNUMBER(FIND(";"&amp;UPPER(TRIM(Datos!L371&amp;""))&amp;";",L$1007))),OR(UPPER(TRIM(Datos!L371&amp;""))="SÍ",UPPER(TRIM(Datos!L371&amp;""))="SI",UPPER(TRIM(Datos!L371&amp;""))="NO"),IF(ISNUMBER(Datos!L371),AND(OR(L$1005="",Datos!L371&gt;=L$1005),OR(L$1006="",Datos!L371&lt;=L$1006)),FALSE),TRUE))))</f>
        <v>0.0</v>
      </c>
      <c r="M371">
        <f>IF(Datos!M371="",0,IF(AND(M$1008&lt;&gt;"",Datos!M371=M$1008),0,IF(M$1004=0,0,1-CHOOSE(M$1004,IF(ISNUMBER(Datos!M371),AND(OR(M$1005="",Datos!M371&gt;=M$1005),OR(M$1006="",Datos!M371&lt;=M$1006)),FALSE),IF(ISNUMBER(Datos!M371),AND(Datos!M371=INT(Datos!M371),AND(OR(M$1005="",Datos!M371&gt;=M$1005),OR(M$1006="",Datos!M371&lt;=M$1006))),FALSE),OR(ISNUMBER(FIND(";"&amp;UPPER(TRIM(Datos!M371&amp;""))&amp;"=",M$1007)),ISNUMBER(FIND(";"&amp;UPPER(TRIM(Datos!M371&amp;""))&amp;";",M$1007))),OR(UPPER(TRIM(Datos!M371&amp;""))="SÍ",UPPER(TRIM(Datos!M371&amp;""))="SI",UPPER(TRIM(Datos!M371&amp;""))="NO"),IF(ISNUMBER(Datos!M371),AND(OR(M$1005="",Datos!M371&gt;=M$1005),OR(M$1006="",Datos!M371&lt;=M$1006)),FALSE),TRUE))))</f>
        <v>0.0</v>
      </c>
      <c r="N371">
        <f>IF(Datos!N371="",0,IF(AND(N$1008&lt;&gt;"",Datos!N371=N$1008),0,IF(N$1004=0,0,1-CHOOSE(N$1004,IF(ISNUMBER(Datos!N371),AND(OR(N$1005="",Datos!N371&gt;=N$1005),OR(N$1006="",Datos!N371&lt;=N$1006)),FALSE),IF(ISNUMBER(Datos!N371),AND(Datos!N371=INT(Datos!N371),AND(OR(N$1005="",Datos!N371&gt;=N$1005),OR(N$1006="",Datos!N371&lt;=N$1006))),FALSE),OR(ISNUMBER(FIND(";"&amp;UPPER(TRIM(Datos!N371&amp;""))&amp;"=",N$1007)),ISNUMBER(FIND(";"&amp;UPPER(TRIM(Datos!N371&amp;""))&amp;";",N$1007))),OR(UPPER(TRIM(Datos!N371&amp;""))="SÍ",UPPER(TRIM(Datos!N371&amp;""))="SI",UPPER(TRIM(Datos!N371&amp;""))="NO"),IF(ISNUMBER(Datos!N371),AND(OR(N$1005="",Datos!N371&gt;=N$1005),OR(N$1006="",Datos!N371&lt;=N$1006)),FALSE),TRUE))))</f>
        <v>0.0</v>
      </c>
      <c r="O371">
        <f>IF(Datos!O371="",0,IF(AND(O$1008&lt;&gt;"",Datos!O371=O$1008),0,IF(O$1004=0,0,1-CHOOSE(O$1004,IF(ISNUMBER(Datos!O371),AND(OR(O$1005="",Datos!O371&gt;=O$1005),OR(O$1006="",Datos!O371&lt;=O$1006)),FALSE),IF(ISNUMBER(Datos!O371),AND(Datos!O371=INT(Datos!O371),AND(OR(O$1005="",Datos!O371&gt;=O$1005),OR(O$1006="",Datos!O371&lt;=O$1006))),FALSE),OR(ISNUMBER(FIND(";"&amp;UPPER(TRIM(Datos!O371&amp;""))&amp;"=",O$1007)),ISNUMBER(FIND(";"&amp;UPPER(TRIM(Datos!O371&amp;""))&amp;";",O$1007))),OR(UPPER(TRIM(Datos!O371&amp;""))="SÍ",UPPER(TRIM(Datos!O371&amp;""))="SI",UPPER(TRIM(Datos!O371&amp;""))="NO"),IF(ISNUMBER(Datos!O371),AND(OR(O$1005="",Datos!O371&gt;=O$1005),OR(O$1006="",Datos!O371&lt;=O$1006)),FALSE),TRUE))))</f>
        <v>0.0</v>
      </c>
      <c r="P371">
        <f>IF(Datos!P371="",0,IF(AND(P$1008&lt;&gt;"",Datos!P371=P$1008),0,IF(P$1004=0,0,1-CHOOSE(P$1004,IF(ISNUMBER(Datos!P371),AND(OR(P$1005="",Datos!P371&gt;=P$1005),OR(P$1006="",Datos!P371&lt;=P$1006)),FALSE),IF(ISNUMBER(Datos!P371),AND(Datos!P371=INT(Datos!P371),AND(OR(P$1005="",Datos!P371&gt;=P$1005),OR(P$1006="",Datos!P371&lt;=P$1006))),FALSE),OR(ISNUMBER(FIND(";"&amp;UPPER(TRIM(Datos!P371&amp;""))&amp;"=",P$1007)),ISNUMBER(FIND(";"&amp;UPPER(TRIM(Datos!P371&amp;""))&amp;";",P$1007))),OR(UPPER(TRIM(Datos!P371&amp;""))="SÍ",UPPER(TRIM(Datos!P371&amp;""))="SI",UPPER(TRIM(Datos!P371&amp;""))="NO"),IF(ISNUMBER(Datos!P371),AND(OR(P$1005="",Datos!P371&gt;=P$1005),OR(P$1006="",Datos!P371&lt;=P$1006)),FALSE),TRUE))))</f>
        <v>0.0</v>
      </c>
      <c r="Q371">
        <f>IF(Datos!Q371="",0,IF(AND(Q$1008&lt;&gt;"",Datos!Q371=Q$1008),0,IF(Q$1004=0,0,1-CHOOSE(Q$1004,IF(ISNUMBER(Datos!Q371),AND(OR(Q$1005="",Datos!Q371&gt;=Q$1005),OR(Q$1006="",Datos!Q371&lt;=Q$1006)),FALSE),IF(ISNUMBER(Datos!Q371),AND(Datos!Q371=INT(Datos!Q371),AND(OR(Q$1005="",Datos!Q371&gt;=Q$1005),OR(Q$1006="",Datos!Q371&lt;=Q$1006))),FALSE),OR(ISNUMBER(FIND(";"&amp;UPPER(TRIM(Datos!Q371&amp;""))&amp;"=",Q$1007)),ISNUMBER(FIND(";"&amp;UPPER(TRIM(Datos!Q371&amp;""))&amp;";",Q$1007))),OR(UPPER(TRIM(Datos!Q371&amp;""))="SÍ",UPPER(TRIM(Datos!Q371&amp;""))="SI",UPPER(TRIM(Datos!Q371&amp;""))="NO"),IF(ISNUMBER(Datos!Q371),AND(OR(Q$1005="",Datos!Q371&gt;=Q$1005),OR(Q$1006="",Datos!Q371&lt;=Q$1006)),FALSE),TRUE))))</f>
        <v>0.0</v>
      </c>
      <c r="R371">
        <f>IF(Datos!R371="",0,IF(AND(R$1008&lt;&gt;"",Datos!R371=R$1008),0,IF(R$1004=0,0,1-CHOOSE(R$1004,IF(ISNUMBER(Datos!R371),AND(OR(R$1005="",Datos!R371&gt;=R$1005),OR(R$1006="",Datos!R371&lt;=R$1006)),FALSE),IF(ISNUMBER(Datos!R371),AND(Datos!R371=INT(Datos!R371),AND(OR(R$1005="",Datos!R371&gt;=R$1005),OR(R$1006="",Datos!R371&lt;=R$1006))),FALSE),OR(ISNUMBER(FIND(";"&amp;UPPER(TRIM(Datos!R371&amp;""))&amp;"=",R$1007)),ISNUMBER(FIND(";"&amp;UPPER(TRIM(Datos!R371&amp;""))&amp;";",R$1007))),OR(UPPER(TRIM(Datos!R371&amp;""))="SÍ",UPPER(TRIM(Datos!R371&amp;""))="SI",UPPER(TRIM(Datos!R371&amp;""))="NO"),IF(ISNUMBER(Datos!R371),AND(OR(R$1005="",Datos!R371&gt;=R$1005),OR(R$1006="",Datos!R371&lt;=R$1006)),FALSE),TRUE))))</f>
        <v>0.0</v>
      </c>
      <c r="S371">
        <f>IF(Datos!S371="",0,IF(AND(S$1008&lt;&gt;"",Datos!S371=S$1008),0,IF(S$1004=0,0,1-CHOOSE(S$1004,IF(ISNUMBER(Datos!S371),AND(OR(S$1005="",Datos!S371&gt;=S$1005),OR(S$1006="",Datos!S371&lt;=S$1006)),FALSE),IF(ISNUMBER(Datos!S371),AND(Datos!S371=INT(Datos!S371),AND(OR(S$1005="",Datos!S371&gt;=S$1005),OR(S$1006="",Datos!S371&lt;=S$1006))),FALSE),OR(ISNUMBER(FIND(";"&amp;UPPER(TRIM(Datos!S371&amp;""))&amp;"=",S$1007)),ISNUMBER(FIND(";"&amp;UPPER(TRIM(Datos!S371&amp;""))&amp;";",S$1007))),OR(UPPER(TRIM(Datos!S371&amp;""))="SÍ",UPPER(TRIM(Datos!S371&amp;""))="SI",UPPER(TRIM(Datos!S371&amp;""))="NO"),IF(ISNUMBER(Datos!S371),AND(OR(S$1005="",Datos!S371&gt;=S$1005),OR(S$1006="",Datos!S371&lt;=S$1006)),FALSE),TRUE))))</f>
        <v>0.0</v>
      </c>
      <c r="T371">
        <f>IF(Datos!T371="",0,IF(AND(T$1008&lt;&gt;"",Datos!T371=T$1008),0,IF(T$1004=0,0,1-CHOOSE(T$1004,IF(ISNUMBER(Datos!T371),AND(OR(T$1005="",Datos!T371&gt;=T$1005),OR(T$1006="",Datos!T371&lt;=T$1006)),FALSE),IF(ISNUMBER(Datos!T371),AND(Datos!T371=INT(Datos!T371),AND(OR(T$1005="",Datos!T371&gt;=T$1005),OR(T$1006="",Datos!T371&lt;=T$1006))),FALSE),OR(ISNUMBER(FIND(";"&amp;UPPER(TRIM(Datos!T371&amp;""))&amp;"=",T$1007)),ISNUMBER(FIND(";"&amp;UPPER(TRIM(Datos!T371&amp;""))&amp;";",T$1007))),OR(UPPER(TRIM(Datos!T371&amp;""))="SÍ",UPPER(TRIM(Datos!T371&amp;""))="SI",UPPER(TRIM(Datos!T371&amp;""))="NO"),IF(ISNUMBER(Datos!T371),AND(OR(T$1005="",Datos!T371&gt;=T$1005),OR(T$1006="",Datos!T371&lt;=T$1006)),FALSE),TRUE))))</f>
        <v>0.0</v>
      </c>
      <c r="U371">
        <f>IF(Datos!U371="",0,IF(AND(U$1008&lt;&gt;"",Datos!U371=U$1008),0,IF(U$1004=0,0,1-CHOOSE(U$1004,IF(ISNUMBER(Datos!U371),AND(OR(U$1005="",Datos!U371&gt;=U$1005),OR(U$1006="",Datos!U371&lt;=U$1006)),FALSE),IF(ISNUMBER(Datos!U371),AND(Datos!U371=INT(Datos!U371),AND(OR(U$1005="",Datos!U371&gt;=U$1005),OR(U$1006="",Datos!U371&lt;=U$1006))),FALSE),OR(ISNUMBER(FIND(";"&amp;UPPER(TRIM(Datos!U371&amp;""))&amp;"=",U$1007)),ISNUMBER(FIND(";"&amp;UPPER(TRIM(Datos!U371&amp;""))&amp;";",U$1007))),OR(UPPER(TRIM(Datos!U371&amp;""))="SÍ",UPPER(TRIM(Datos!U371&amp;""))="SI",UPPER(TRIM(Datos!U371&amp;""))="NO"),IF(ISNUMBER(Datos!U371),AND(OR(U$1005="",Datos!U371&gt;=U$1005),OR(U$1006="",Datos!U371&lt;=U$1006)),FALSE),TRUE))))</f>
        <v>0.0</v>
      </c>
      <c r="V371">
        <f>IF(Datos!V371="",0,IF(AND(V$1008&lt;&gt;"",Datos!V371=V$1008),0,IF(V$1004=0,0,1-CHOOSE(V$1004,IF(ISNUMBER(Datos!V371),AND(OR(V$1005="",Datos!V371&gt;=V$1005),OR(V$1006="",Datos!V371&lt;=V$1006)),FALSE),IF(ISNUMBER(Datos!V371),AND(Datos!V371=INT(Datos!V371),AND(OR(V$1005="",Datos!V371&gt;=V$1005),OR(V$1006="",Datos!V371&lt;=V$1006))),FALSE),OR(ISNUMBER(FIND(";"&amp;UPPER(TRIM(Datos!V371&amp;""))&amp;"=",V$1007)),ISNUMBER(FIND(";"&amp;UPPER(TRIM(Datos!V371&amp;""))&amp;";",V$1007))),OR(UPPER(TRIM(Datos!V371&amp;""))="SÍ",UPPER(TRIM(Datos!V371&amp;""))="SI",UPPER(TRIM(Datos!V371&amp;""))="NO"),IF(ISNUMBER(Datos!V371),AND(OR(V$1005="",Datos!V371&gt;=V$1005),OR(V$1006="",Datos!V371&lt;=V$1006)),FALSE),TRUE))))</f>
        <v>0.0</v>
      </c>
      <c r="W371">
        <f>IF(Datos!W371="",0,IF(AND(W$1008&lt;&gt;"",Datos!W371=W$1008),0,IF(W$1004=0,0,1-CHOOSE(W$1004,IF(ISNUMBER(Datos!W371),AND(OR(W$1005="",Datos!W371&gt;=W$1005),OR(W$1006="",Datos!W371&lt;=W$1006)),FALSE),IF(ISNUMBER(Datos!W371),AND(Datos!W371=INT(Datos!W371),AND(OR(W$1005="",Datos!W371&gt;=W$1005),OR(W$1006="",Datos!W371&lt;=W$1006))),FALSE),OR(ISNUMBER(FIND(";"&amp;UPPER(TRIM(Datos!W371&amp;""))&amp;"=",W$1007)),ISNUMBER(FIND(";"&amp;UPPER(TRIM(Datos!W371&amp;""))&amp;";",W$1007))),OR(UPPER(TRIM(Datos!W371&amp;""))="SÍ",UPPER(TRIM(Datos!W371&amp;""))="SI",UPPER(TRIM(Datos!W371&amp;""))="NO"),IF(ISNUMBER(Datos!W371),AND(OR(W$1005="",Datos!W371&gt;=W$1005),OR(W$1006="",Datos!W371&lt;=W$1006)),FALSE),TRUE))))</f>
        <v>0.0</v>
      </c>
      <c r="X371">
        <f>IF(Datos!X371="",0,IF(AND(X$1008&lt;&gt;"",Datos!X371=X$1008),0,IF(X$1004=0,0,1-CHOOSE(X$1004,IF(ISNUMBER(Datos!X371),AND(OR(X$1005="",Datos!X371&gt;=X$1005),OR(X$1006="",Datos!X371&lt;=X$1006)),FALSE),IF(ISNUMBER(Datos!X371),AND(Datos!X371=INT(Datos!X371),AND(OR(X$1005="",Datos!X371&gt;=X$1005),OR(X$1006="",Datos!X371&lt;=X$1006))),FALSE),OR(ISNUMBER(FIND(";"&amp;UPPER(TRIM(Datos!X371&amp;""))&amp;"=",X$1007)),ISNUMBER(FIND(";"&amp;UPPER(TRIM(Datos!X371&amp;""))&amp;";",X$1007))),OR(UPPER(TRIM(Datos!X371&amp;""))="SÍ",UPPER(TRIM(Datos!X371&amp;""))="SI",UPPER(TRIM(Datos!X371&amp;""))="NO"),IF(ISNUMBER(Datos!X371),AND(OR(X$1005="",Datos!X371&gt;=X$1005),OR(X$1006="",Datos!X371&lt;=X$1006)),FALSE),TRUE))))</f>
        <v>0.0</v>
      </c>
      <c r="Y371">
        <f>IF(Datos!Y371="",0,IF(AND(Y$1008&lt;&gt;"",Datos!Y371=Y$1008),0,IF(Y$1004=0,0,1-CHOOSE(Y$1004,IF(ISNUMBER(Datos!Y371),AND(OR(Y$1005="",Datos!Y371&gt;=Y$1005),OR(Y$1006="",Datos!Y371&lt;=Y$1006)),FALSE),IF(ISNUMBER(Datos!Y371),AND(Datos!Y371=INT(Datos!Y371),AND(OR(Y$1005="",Datos!Y371&gt;=Y$1005),OR(Y$1006="",Datos!Y371&lt;=Y$1006))),FALSE),OR(ISNUMBER(FIND(";"&amp;UPPER(TRIM(Datos!Y371&amp;""))&amp;"=",Y$1007)),ISNUMBER(FIND(";"&amp;UPPER(TRIM(Datos!Y371&amp;""))&amp;";",Y$1007))),OR(UPPER(TRIM(Datos!Y371&amp;""))="SÍ",UPPER(TRIM(Datos!Y371&amp;""))="SI",UPPER(TRIM(Datos!Y371&amp;""))="NO"),IF(ISNUMBER(Datos!Y371),AND(OR(Y$1005="",Datos!Y371&gt;=Y$1005),OR(Y$1006="",Datos!Y371&lt;=Y$1006)),FALSE),TRUE))))</f>
        <v>0.0</v>
      </c>
      <c r="Z371">
        <f>IF(Datos!Z371="",0,IF(AND(Z$1008&lt;&gt;"",Datos!Z371=Z$1008),0,IF(Z$1004=0,0,1-CHOOSE(Z$1004,IF(ISNUMBER(Datos!Z371),AND(OR(Z$1005="",Datos!Z371&gt;=Z$1005),OR(Z$1006="",Datos!Z371&lt;=Z$1006)),FALSE),IF(ISNUMBER(Datos!Z371),AND(Datos!Z371=INT(Datos!Z371),AND(OR(Z$1005="",Datos!Z371&gt;=Z$1005),OR(Z$1006="",Datos!Z371&lt;=Z$1006))),FALSE),OR(ISNUMBER(FIND(";"&amp;UPPER(TRIM(Datos!Z371&amp;""))&amp;"=",Z$1007)),ISNUMBER(FIND(";"&amp;UPPER(TRIM(Datos!Z371&amp;""))&amp;";",Z$1007))),OR(UPPER(TRIM(Datos!Z371&amp;""))="SÍ",UPPER(TRIM(Datos!Z371&amp;""))="SI",UPPER(TRIM(Datos!Z371&amp;""))="NO"),IF(ISNUMBER(Datos!Z371),AND(OR(Z$1005="",Datos!Z371&gt;=Z$1005),OR(Z$1006="",Datos!Z371&lt;=Z$1006)),FALSE),TRUE))))</f>
        <v>0.0</v>
      </c>
      <c r="AA371">
        <f>IF(Datos!AA371="",0,IF(AND(AA$1008&lt;&gt;"",Datos!AA371=AA$1008),0,IF(AA$1004=0,0,1-CHOOSE(AA$1004,IF(ISNUMBER(Datos!AA371),AND(OR(AA$1005="",Datos!AA371&gt;=AA$1005),OR(AA$1006="",Datos!AA371&lt;=AA$1006)),FALSE),IF(ISNUMBER(Datos!AA371),AND(Datos!AA371=INT(Datos!AA371),AND(OR(AA$1005="",Datos!AA371&gt;=AA$1005),OR(AA$1006="",Datos!AA371&lt;=AA$1006))),FALSE),OR(ISNUMBER(FIND(";"&amp;UPPER(TRIM(Datos!AA371&amp;""))&amp;"=",AA$1007)),ISNUMBER(FIND(";"&amp;UPPER(TRIM(Datos!AA371&amp;""))&amp;";",AA$1007))),OR(UPPER(TRIM(Datos!AA371&amp;""))="SÍ",UPPER(TRIM(Datos!AA371&amp;""))="SI",UPPER(TRIM(Datos!AA371&amp;""))="NO"),IF(ISNUMBER(Datos!AA371),AND(OR(AA$1005="",Datos!AA371&gt;=AA$1005),OR(AA$1006="",Datos!AA371&lt;=AA$1006)),FALSE),TRUE))))</f>
        <v>0.0</v>
      </c>
      <c r="AB371">
        <f>IF(Datos!AB371="",0,IF(AND(AB$1008&lt;&gt;"",Datos!AB371=AB$1008),0,IF(AB$1004=0,0,1-CHOOSE(AB$1004,IF(ISNUMBER(Datos!AB371),AND(OR(AB$1005="",Datos!AB371&gt;=AB$1005),OR(AB$1006="",Datos!AB371&lt;=AB$1006)),FALSE),IF(ISNUMBER(Datos!AB371),AND(Datos!AB371=INT(Datos!AB371),AND(OR(AB$1005="",Datos!AB371&gt;=AB$1005),OR(AB$1006="",Datos!AB371&lt;=AB$1006))),FALSE),OR(ISNUMBER(FIND(";"&amp;UPPER(TRIM(Datos!AB371&amp;""))&amp;"=",AB$1007)),ISNUMBER(FIND(";"&amp;UPPER(TRIM(Datos!AB371&amp;""))&amp;";",AB$1007))),OR(UPPER(TRIM(Datos!AB371&amp;""))="SÍ",UPPER(TRIM(Datos!AB371&amp;""))="SI",UPPER(TRIM(Datos!AB371&amp;""))="NO"),IF(ISNUMBER(Datos!AB371),AND(OR(AB$1005="",Datos!AB371&gt;=AB$1005),OR(AB$1006="",Datos!AB371&lt;=AB$1006)),FALSE),TRUE))))</f>
        <v>0.0</v>
      </c>
      <c r="AC371">
        <f>IF(Datos!AC371="",0,IF(AND(AC$1008&lt;&gt;"",Datos!AC371=AC$1008),0,IF(AC$1004=0,0,1-CHOOSE(AC$1004,IF(ISNUMBER(Datos!AC371),AND(OR(AC$1005="",Datos!AC371&gt;=AC$1005),OR(AC$1006="",Datos!AC371&lt;=AC$1006)),FALSE),IF(ISNUMBER(Datos!AC371),AND(Datos!AC371=INT(Datos!AC371),AND(OR(AC$1005="",Datos!AC371&gt;=AC$1005),OR(AC$1006="",Datos!AC371&lt;=AC$1006))),FALSE),OR(ISNUMBER(FIND(";"&amp;UPPER(TRIM(Datos!AC371&amp;""))&amp;"=",AC$1007)),ISNUMBER(FIND(";"&amp;UPPER(TRIM(Datos!AC371&amp;""))&amp;";",AC$1007))),OR(UPPER(TRIM(Datos!AC371&amp;""))="SÍ",UPPER(TRIM(Datos!AC371&amp;""))="SI",UPPER(TRIM(Datos!AC371&amp;""))="NO"),IF(ISNUMBER(Datos!AC371),AND(OR(AC$1005="",Datos!AC371&gt;=AC$1005),OR(AC$1006="",Datos!AC371&lt;=AC$1006)),FALSE),TRUE))))</f>
        <v>0.0</v>
      </c>
      <c r="AD371">
        <f>IF(Datos!AD371="",0,IF(AND(AD$1008&lt;&gt;"",Datos!AD371=AD$1008),0,IF(AD$1004=0,0,1-CHOOSE(AD$1004,IF(ISNUMBER(Datos!AD371),AND(OR(AD$1005="",Datos!AD371&gt;=AD$1005),OR(AD$1006="",Datos!AD371&lt;=AD$1006)),FALSE),IF(ISNUMBER(Datos!AD371),AND(Datos!AD371=INT(Datos!AD371),AND(OR(AD$1005="",Datos!AD371&gt;=AD$1005),OR(AD$1006="",Datos!AD371&lt;=AD$1006))),FALSE),OR(ISNUMBER(FIND(";"&amp;UPPER(TRIM(Datos!AD371&amp;""))&amp;"=",AD$1007)),ISNUMBER(FIND(";"&amp;UPPER(TRIM(Datos!AD371&amp;""))&amp;";",AD$1007))),OR(UPPER(TRIM(Datos!AD371&amp;""))="SÍ",UPPER(TRIM(Datos!AD371&amp;""))="SI",UPPER(TRIM(Datos!AD371&amp;""))="NO"),IF(ISNUMBER(Datos!AD371),AND(OR(AD$1005="",Datos!AD371&gt;=AD$1005),OR(AD$1006="",Datos!AD371&lt;=AD$1006)),FALSE),TRUE))))</f>
        <v>0.0</v>
      </c>
      <c r="AE371">
        <f>IF(Datos!AE371="",0,IF(AND(AE$1008&lt;&gt;"",Datos!AE371=AE$1008),0,IF(AE$1004=0,0,1-CHOOSE(AE$1004,IF(ISNUMBER(Datos!AE371),AND(OR(AE$1005="",Datos!AE371&gt;=AE$1005),OR(AE$1006="",Datos!AE371&lt;=AE$1006)),FALSE),IF(ISNUMBER(Datos!AE371),AND(Datos!AE371=INT(Datos!AE371),AND(OR(AE$1005="",Datos!AE371&gt;=AE$1005),OR(AE$1006="",Datos!AE371&lt;=AE$1006))),FALSE),OR(ISNUMBER(FIND(";"&amp;UPPER(TRIM(Datos!AE371&amp;""))&amp;"=",AE$1007)),ISNUMBER(FIND(";"&amp;UPPER(TRIM(Datos!AE371&amp;""))&amp;";",AE$1007))),OR(UPPER(TRIM(Datos!AE371&amp;""))="SÍ",UPPER(TRIM(Datos!AE371&amp;""))="SI",UPPER(TRIM(Datos!AE371&amp;""))="NO"),IF(ISNUMBER(Datos!AE371),AND(OR(AE$1005="",Datos!AE371&gt;=AE$1005),OR(AE$1006="",Datos!AE371&lt;=AE$1006)),FALSE),TRUE))))</f>
        <v>0.0</v>
      </c>
    </row>
    <row r="372" spans="2:31">
      <c r="B372">
        <f>IF(Datos!B372="",0,IF(AND(B$1008&lt;&gt;"",Datos!B372=B$1008),0,IF(B$1004=0,0,1-CHOOSE(B$1004,IF(ISNUMBER(Datos!B372),AND(OR(B$1005="",Datos!B372&gt;=B$1005),OR(B$1006="",Datos!B372&lt;=B$1006)),FALSE),IF(ISNUMBER(Datos!B372),AND(Datos!B372=INT(Datos!B372),AND(OR(B$1005="",Datos!B372&gt;=B$1005),OR(B$1006="",Datos!B372&lt;=B$1006))),FALSE),OR(ISNUMBER(FIND(";"&amp;UPPER(TRIM(Datos!B372&amp;""))&amp;"=",B$1007)),ISNUMBER(FIND(";"&amp;UPPER(TRIM(Datos!B372&amp;""))&amp;";",B$1007))),OR(UPPER(TRIM(Datos!B372&amp;""))="SÍ",UPPER(TRIM(Datos!B372&amp;""))="SI",UPPER(TRIM(Datos!B372&amp;""))="NO"),IF(ISNUMBER(Datos!B372),AND(OR(B$1005="",Datos!B372&gt;=B$1005),OR(B$1006="",Datos!B372&lt;=B$1006)),FALSE),TRUE))))</f>
        <v>0.0</v>
      </c>
      <c r="C372">
        <f>IF(Datos!C372="",0,IF(AND(C$1008&lt;&gt;"",Datos!C372=C$1008),0,IF(C$1004=0,0,1-CHOOSE(C$1004,IF(ISNUMBER(Datos!C372),AND(OR(C$1005="",Datos!C372&gt;=C$1005),OR(C$1006="",Datos!C372&lt;=C$1006)),FALSE),IF(ISNUMBER(Datos!C372),AND(Datos!C372=INT(Datos!C372),AND(OR(C$1005="",Datos!C372&gt;=C$1005),OR(C$1006="",Datos!C372&lt;=C$1006))),FALSE),OR(ISNUMBER(FIND(";"&amp;UPPER(TRIM(Datos!C372&amp;""))&amp;"=",C$1007)),ISNUMBER(FIND(";"&amp;UPPER(TRIM(Datos!C372&amp;""))&amp;";",C$1007))),OR(UPPER(TRIM(Datos!C372&amp;""))="SÍ",UPPER(TRIM(Datos!C372&amp;""))="SI",UPPER(TRIM(Datos!C372&amp;""))="NO"),IF(ISNUMBER(Datos!C372),AND(OR(C$1005="",Datos!C372&gt;=C$1005),OR(C$1006="",Datos!C372&lt;=C$1006)),FALSE),TRUE))))</f>
        <v>0.0</v>
      </c>
      <c r="D372">
        <f>IF(Datos!D372="",0,IF(AND(D$1008&lt;&gt;"",Datos!D372=D$1008),0,IF(D$1004=0,0,1-CHOOSE(D$1004,IF(ISNUMBER(Datos!D372),AND(OR(D$1005="",Datos!D372&gt;=D$1005),OR(D$1006="",Datos!D372&lt;=D$1006)),FALSE),IF(ISNUMBER(Datos!D372),AND(Datos!D372=INT(Datos!D372),AND(OR(D$1005="",Datos!D372&gt;=D$1005),OR(D$1006="",Datos!D372&lt;=D$1006))),FALSE),OR(ISNUMBER(FIND(";"&amp;UPPER(TRIM(Datos!D372&amp;""))&amp;"=",D$1007)),ISNUMBER(FIND(";"&amp;UPPER(TRIM(Datos!D372&amp;""))&amp;";",D$1007))),OR(UPPER(TRIM(Datos!D372&amp;""))="SÍ",UPPER(TRIM(Datos!D372&amp;""))="SI",UPPER(TRIM(Datos!D372&amp;""))="NO"),IF(ISNUMBER(Datos!D372),AND(OR(D$1005="",Datos!D372&gt;=D$1005),OR(D$1006="",Datos!D372&lt;=D$1006)),FALSE),TRUE))))</f>
        <v>0.0</v>
      </c>
      <c r="E372">
        <f>IF(Datos!E372="",0,IF(AND(E$1008&lt;&gt;"",Datos!E372=E$1008),0,IF(E$1004=0,0,1-CHOOSE(E$1004,IF(ISNUMBER(Datos!E372),AND(OR(E$1005="",Datos!E372&gt;=E$1005),OR(E$1006="",Datos!E372&lt;=E$1006)),FALSE),IF(ISNUMBER(Datos!E372),AND(Datos!E372=INT(Datos!E372),AND(OR(E$1005="",Datos!E372&gt;=E$1005),OR(E$1006="",Datos!E372&lt;=E$1006))),FALSE),OR(ISNUMBER(FIND(";"&amp;UPPER(TRIM(Datos!E372&amp;""))&amp;"=",E$1007)),ISNUMBER(FIND(";"&amp;UPPER(TRIM(Datos!E372&amp;""))&amp;";",E$1007))),OR(UPPER(TRIM(Datos!E372&amp;""))="SÍ",UPPER(TRIM(Datos!E372&amp;""))="SI",UPPER(TRIM(Datos!E372&amp;""))="NO"),IF(ISNUMBER(Datos!E372),AND(OR(E$1005="",Datos!E372&gt;=E$1005),OR(E$1006="",Datos!E372&lt;=E$1006)),FALSE),TRUE))))</f>
        <v>0.0</v>
      </c>
      <c r="F372">
        <f>IF(Datos!F372="",0,IF(AND(F$1008&lt;&gt;"",Datos!F372=F$1008),0,IF(F$1004=0,0,1-CHOOSE(F$1004,IF(ISNUMBER(Datos!F372),AND(OR(F$1005="",Datos!F372&gt;=F$1005),OR(F$1006="",Datos!F372&lt;=F$1006)),FALSE),IF(ISNUMBER(Datos!F372),AND(Datos!F372=INT(Datos!F372),AND(OR(F$1005="",Datos!F372&gt;=F$1005),OR(F$1006="",Datos!F372&lt;=F$1006))),FALSE),OR(ISNUMBER(FIND(";"&amp;UPPER(TRIM(Datos!F372&amp;""))&amp;"=",F$1007)),ISNUMBER(FIND(";"&amp;UPPER(TRIM(Datos!F372&amp;""))&amp;";",F$1007))),OR(UPPER(TRIM(Datos!F372&amp;""))="SÍ",UPPER(TRIM(Datos!F372&amp;""))="SI",UPPER(TRIM(Datos!F372&amp;""))="NO"),IF(ISNUMBER(Datos!F372),AND(OR(F$1005="",Datos!F372&gt;=F$1005),OR(F$1006="",Datos!F372&lt;=F$1006)),FALSE),TRUE))))</f>
        <v>0.0</v>
      </c>
      <c r="G372">
        <f>IF(Datos!G372="",0,IF(AND(G$1008&lt;&gt;"",Datos!G372=G$1008),0,IF(G$1004=0,0,1-CHOOSE(G$1004,IF(ISNUMBER(Datos!G372),AND(OR(G$1005="",Datos!G372&gt;=G$1005),OR(G$1006="",Datos!G372&lt;=G$1006)),FALSE),IF(ISNUMBER(Datos!G372),AND(Datos!G372=INT(Datos!G372),AND(OR(G$1005="",Datos!G372&gt;=G$1005),OR(G$1006="",Datos!G372&lt;=G$1006))),FALSE),OR(ISNUMBER(FIND(";"&amp;UPPER(TRIM(Datos!G372&amp;""))&amp;"=",G$1007)),ISNUMBER(FIND(";"&amp;UPPER(TRIM(Datos!G372&amp;""))&amp;";",G$1007))),OR(UPPER(TRIM(Datos!G372&amp;""))="SÍ",UPPER(TRIM(Datos!G372&amp;""))="SI",UPPER(TRIM(Datos!G372&amp;""))="NO"),IF(ISNUMBER(Datos!G372),AND(OR(G$1005="",Datos!G372&gt;=G$1005),OR(G$1006="",Datos!G372&lt;=G$1006)),FALSE),TRUE))))</f>
        <v>0.0</v>
      </c>
      <c r="H372">
        <f>IF(Datos!H372="",0,IF(AND(H$1008&lt;&gt;"",Datos!H372=H$1008),0,IF(H$1004=0,0,1-CHOOSE(H$1004,IF(ISNUMBER(Datos!H372),AND(OR(H$1005="",Datos!H372&gt;=H$1005),OR(H$1006="",Datos!H372&lt;=H$1006)),FALSE),IF(ISNUMBER(Datos!H372),AND(Datos!H372=INT(Datos!H372),AND(OR(H$1005="",Datos!H372&gt;=H$1005),OR(H$1006="",Datos!H372&lt;=H$1006))),FALSE),OR(ISNUMBER(FIND(";"&amp;UPPER(TRIM(Datos!H372&amp;""))&amp;"=",H$1007)),ISNUMBER(FIND(";"&amp;UPPER(TRIM(Datos!H372&amp;""))&amp;";",H$1007))),OR(UPPER(TRIM(Datos!H372&amp;""))="SÍ",UPPER(TRIM(Datos!H372&amp;""))="SI",UPPER(TRIM(Datos!H372&amp;""))="NO"),IF(ISNUMBER(Datos!H372),AND(OR(H$1005="",Datos!H372&gt;=H$1005),OR(H$1006="",Datos!H372&lt;=H$1006)),FALSE),TRUE))))</f>
        <v>0.0</v>
      </c>
      <c r="I372">
        <f>IF(Datos!I372="",0,IF(AND(I$1008&lt;&gt;"",Datos!I372=I$1008),0,IF(I$1004=0,0,1-CHOOSE(I$1004,IF(ISNUMBER(Datos!I372),AND(OR(I$1005="",Datos!I372&gt;=I$1005),OR(I$1006="",Datos!I372&lt;=I$1006)),FALSE),IF(ISNUMBER(Datos!I372),AND(Datos!I372=INT(Datos!I372),AND(OR(I$1005="",Datos!I372&gt;=I$1005),OR(I$1006="",Datos!I372&lt;=I$1006))),FALSE),OR(ISNUMBER(FIND(";"&amp;UPPER(TRIM(Datos!I372&amp;""))&amp;"=",I$1007)),ISNUMBER(FIND(";"&amp;UPPER(TRIM(Datos!I372&amp;""))&amp;";",I$1007))),OR(UPPER(TRIM(Datos!I372&amp;""))="SÍ",UPPER(TRIM(Datos!I372&amp;""))="SI",UPPER(TRIM(Datos!I372&amp;""))="NO"),IF(ISNUMBER(Datos!I372),AND(OR(I$1005="",Datos!I372&gt;=I$1005),OR(I$1006="",Datos!I372&lt;=I$1006)),FALSE),TRUE))))</f>
        <v>0.0</v>
      </c>
      <c r="J372">
        <f>IF(Datos!J372="",0,IF(AND(J$1008&lt;&gt;"",Datos!J372=J$1008),0,IF(J$1004=0,0,1-CHOOSE(J$1004,IF(ISNUMBER(Datos!J372),AND(OR(J$1005="",Datos!J372&gt;=J$1005),OR(J$1006="",Datos!J372&lt;=J$1006)),FALSE),IF(ISNUMBER(Datos!J372),AND(Datos!J372=INT(Datos!J372),AND(OR(J$1005="",Datos!J372&gt;=J$1005),OR(J$1006="",Datos!J372&lt;=J$1006))),FALSE),OR(ISNUMBER(FIND(";"&amp;UPPER(TRIM(Datos!J372&amp;""))&amp;"=",J$1007)),ISNUMBER(FIND(";"&amp;UPPER(TRIM(Datos!J372&amp;""))&amp;";",J$1007))),OR(UPPER(TRIM(Datos!J372&amp;""))="SÍ",UPPER(TRIM(Datos!J372&amp;""))="SI",UPPER(TRIM(Datos!J372&amp;""))="NO"),IF(ISNUMBER(Datos!J372),AND(OR(J$1005="",Datos!J372&gt;=J$1005),OR(J$1006="",Datos!J372&lt;=J$1006)),FALSE),TRUE))))</f>
        <v>0.0</v>
      </c>
      <c r="K372">
        <f>IF(Datos!K372="",0,IF(AND(K$1008&lt;&gt;"",Datos!K372=K$1008),0,IF(K$1004=0,0,1-CHOOSE(K$1004,IF(ISNUMBER(Datos!K372),AND(OR(K$1005="",Datos!K372&gt;=K$1005),OR(K$1006="",Datos!K372&lt;=K$1006)),FALSE),IF(ISNUMBER(Datos!K372),AND(Datos!K372=INT(Datos!K372),AND(OR(K$1005="",Datos!K372&gt;=K$1005),OR(K$1006="",Datos!K372&lt;=K$1006))),FALSE),OR(ISNUMBER(FIND(";"&amp;UPPER(TRIM(Datos!K372&amp;""))&amp;"=",K$1007)),ISNUMBER(FIND(";"&amp;UPPER(TRIM(Datos!K372&amp;""))&amp;";",K$1007))),OR(UPPER(TRIM(Datos!K372&amp;""))="SÍ",UPPER(TRIM(Datos!K372&amp;""))="SI",UPPER(TRIM(Datos!K372&amp;""))="NO"),IF(ISNUMBER(Datos!K372),AND(OR(K$1005="",Datos!K372&gt;=K$1005),OR(K$1006="",Datos!K372&lt;=K$1006)),FALSE),TRUE))))</f>
        <v>0.0</v>
      </c>
      <c r="L372">
        <f>IF(Datos!L372="",0,IF(AND(L$1008&lt;&gt;"",Datos!L372=L$1008),0,IF(L$1004=0,0,1-CHOOSE(L$1004,IF(ISNUMBER(Datos!L372),AND(OR(L$1005="",Datos!L372&gt;=L$1005),OR(L$1006="",Datos!L372&lt;=L$1006)),FALSE),IF(ISNUMBER(Datos!L372),AND(Datos!L372=INT(Datos!L372),AND(OR(L$1005="",Datos!L372&gt;=L$1005),OR(L$1006="",Datos!L372&lt;=L$1006))),FALSE),OR(ISNUMBER(FIND(";"&amp;UPPER(TRIM(Datos!L372&amp;""))&amp;"=",L$1007)),ISNUMBER(FIND(";"&amp;UPPER(TRIM(Datos!L372&amp;""))&amp;";",L$1007))),OR(UPPER(TRIM(Datos!L372&amp;""))="SÍ",UPPER(TRIM(Datos!L372&amp;""))="SI",UPPER(TRIM(Datos!L372&amp;""))="NO"),IF(ISNUMBER(Datos!L372),AND(OR(L$1005="",Datos!L372&gt;=L$1005),OR(L$1006="",Datos!L372&lt;=L$1006)),FALSE),TRUE))))</f>
        <v>0.0</v>
      </c>
      <c r="M372">
        <f>IF(Datos!M372="",0,IF(AND(M$1008&lt;&gt;"",Datos!M372=M$1008),0,IF(M$1004=0,0,1-CHOOSE(M$1004,IF(ISNUMBER(Datos!M372),AND(OR(M$1005="",Datos!M372&gt;=M$1005),OR(M$1006="",Datos!M372&lt;=M$1006)),FALSE),IF(ISNUMBER(Datos!M372),AND(Datos!M372=INT(Datos!M372),AND(OR(M$1005="",Datos!M372&gt;=M$1005),OR(M$1006="",Datos!M372&lt;=M$1006))),FALSE),OR(ISNUMBER(FIND(";"&amp;UPPER(TRIM(Datos!M372&amp;""))&amp;"=",M$1007)),ISNUMBER(FIND(";"&amp;UPPER(TRIM(Datos!M372&amp;""))&amp;";",M$1007))),OR(UPPER(TRIM(Datos!M372&amp;""))="SÍ",UPPER(TRIM(Datos!M372&amp;""))="SI",UPPER(TRIM(Datos!M372&amp;""))="NO"),IF(ISNUMBER(Datos!M372),AND(OR(M$1005="",Datos!M372&gt;=M$1005),OR(M$1006="",Datos!M372&lt;=M$1006)),FALSE),TRUE))))</f>
        <v>0.0</v>
      </c>
      <c r="N372">
        <f>IF(Datos!N372="",0,IF(AND(N$1008&lt;&gt;"",Datos!N372=N$1008),0,IF(N$1004=0,0,1-CHOOSE(N$1004,IF(ISNUMBER(Datos!N372),AND(OR(N$1005="",Datos!N372&gt;=N$1005),OR(N$1006="",Datos!N372&lt;=N$1006)),FALSE),IF(ISNUMBER(Datos!N372),AND(Datos!N372=INT(Datos!N372),AND(OR(N$1005="",Datos!N372&gt;=N$1005),OR(N$1006="",Datos!N372&lt;=N$1006))),FALSE),OR(ISNUMBER(FIND(";"&amp;UPPER(TRIM(Datos!N372&amp;""))&amp;"=",N$1007)),ISNUMBER(FIND(";"&amp;UPPER(TRIM(Datos!N372&amp;""))&amp;";",N$1007))),OR(UPPER(TRIM(Datos!N372&amp;""))="SÍ",UPPER(TRIM(Datos!N372&amp;""))="SI",UPPER(TRIM(Datos!N372&amp;""))="NO"),IF(ISNUMBER(Datos!N372),AND(OR(N$1005="",Datos!N372&gt;=N$1005),OR(N$1006="",Datos!N372&lt;=N$1006)),FALSE),TRUE))))</f>
        <v>0.0</v>
      </c>
      <c r="O372">
        <f>IF(Datos!O372="",0,IF(AND(O$1008&lt;&gt;"",Datos!O372=O$1008),0,IF(O$1004=0,0,1-CHOOSE(O$1004,IF(ISNUMBER(Datos!O372),AND(OR(O$1005="",Datos!O372&gt;=O$1005),OR(O$1006="",Datos!O372&lt;=O$1006)),FALSE),IF(ISNUMBER(Datos!O372),AND(Datos!O372=INT(Datos!O372),AND(OR(O$1005="",Datos!O372&gt;=O$1005),OR(O$1006="",Datos!O372&lt;=O$1006))),FALSE),OR(ISNUMBER(FIND(";"&amp;UPPER(TRIM(Datos!O372&amp;""))&amp;"=",O$1007)),ISNUMBER(FIND(";"&amp;UPPER(TRIM(Datos!O372&amp;""))&amp;";",O$1007))),OR(UPPER(TRIM(Datos!O372&amp;""))="SÍ",UPPER(TRIM(Datos!O372&amp;""))="SI",UPPER(TRIM(Datos!O372&amp;""))="NO"),IF(ISNUMBER(Datos!O372),AND(OR(O$1005="",Datos!O372&gt;=O$1005),OR(O$1006="",Datos!O372&lt;=O$1006)),FALSE),TRUE))))</f>
        <v>0.0</v>
      </c>
      <c r="P372">
        <f>IF(Datos!P372="",0,IF(AND(P$1008&lt;&gt;"",Datos!P372=P$1008),0,IF(P$1004=0,0,1-CHOOSE(P$1004,IF(ISNUMBER(Datos!P372),AND(OR(P$1005="",Datos!P372&gt;=P$1005),OR(P$1006="",Datos!P372&lt;=P$1006)),FALSE),IF(ISNUMBER(Datos!P372),AND(Datos!P372=INT(Datos!P372),AND(OR(P$1005="",Datos!P372&gt;=P$1005),OR(P$1006="",Datos!P372&lt;=P$1006))),FALSE),OR(ISNUMBER(FIND(";"&amp;UPPER(TRIM(Datos!P372&amp;""))&amp;"=",P$1007)),ISNUMBER(FIND(";"&amp;UPPER(TRIM(Datos!P372&amp;""))&amp;";",P$1007))),OR(UPPER(TRIM(Datos!P372&amp;""))="SÍ",UPPER(TRIM(Datos!P372&amp;""))="SI",UPPER(TRIM(Datos!P372&amp;""))="NO"),IF(ISNUMBER(Datos!P372),AND(OR(P$1005="",Datos!P372&gt;=P$1005),OR(P$1006="",Datos!P372&lt;=P$1006)),FALSE),TRUE))))</f>
        <v>0.0</v>
      </c>
      <c r="Q372">
        <f>IF(Datos!Q372="",0,IF(AND(Q$1008&lt;&gt;"",Datos!Q372=Q$1008),0,IF(Q$1004=0,0,1-CHOOSE(Q$1004,IF(ISNUMBER(Datos!Q372),AND(OR(Q$1005="",Datos!Q372&gt;=Q$1005),OR(Q$1006="",Datos!Q372&lt;=Q$1006)),FALSE),IF(ISNUMBER(Datos!Q372),AND(Datos!Q372=INT(Datos!Q372),AND(OR(Q$1005="",Datos!Q372&gt;=Q$1005),OR(Q$1006="",Datos!Q372&lt;=Q$1006))),FALSE),OR(ISNUMBER(FIND(";"&amp;UPPER(TRIM(Datos!Q372&amp;""))&amp;"=",Q$1007)),ISNUMBER(FIND(";"&amp;UPPER(TRIM(Datos!Q372&amp;""))&amp;";",Q$1007))),OR(UPPER(TRIM(Datos!Q372&amp;""))="SÍ",UPPER(TRIM(Datos!Q372&amp;""))="SI",UPPER(TRIM(Datos!Q372&amp;""))="NO"),IF(ISNUMBER(Datos!Q372),AND(OR(Q$1005="",Datos!Q372&gt;=Q$1005),OR(Q$1006="",Datos!Q372&lt;=Q$1006)),FALSE),TRUE))))</f>
        <v>0.0</v>
      </c>
      <c r="R372">
        <f>IF(Datos!R372="",0,IF(AND(R$1008&lt;&gt;"",Datos!R372=R$1008),0,IF(R$1004=0,0,1-CHOOSE(R$1004,IF(ISNUMBER(Datos!R372),AND(OR(R$1005="",Datos!R372&gt;=R$1005),OR(R$1006="",Datos!R372&lt;=R$1006)),FALSE),IF(ISNUMBER(Datos!R372),AND(Datos!R372=INT(Datos!R372),AND(OR(R$1005="",Datos!R372&gt;=R$1005),OR(R$1006="",Datos!R372&lt;=R$1006))),FALSE),OR(ISNUMBER(FIND(";"&amp;UPPER(TRIM(Datos!R372&amp;""))&amp;"=",R$1007)),ISNUMBER(FIND(";"&amp;UPPER(TRIM(Datos!R372&amp;""))&amp;";",R$1007))),OR(UPPER(TRIM(Datos!R372&amp;""))="SÍ",UPPER(TRIM(Datos!R372&amp;""))="SI",UPPER(TRIM(Datos!R372&amp;""))="NO"),IF(ISNUMBER(Datos!R372),AND(OR(R$1005="",Datos!R372&gt;=R$1005),OR(R$1006="",Datos!R372&lt;=R$1006)),FALSE),TRUE))))</f>
        <v>0.0</v>
      </c>
      <c r="S372">
        <f>IF(Datos!S372="",0,IF(AND(S$1008&lt;&gt;"",Datos!S372=S$1008),0,IF(S$1004=0,0,1-CHOOSE(S$1004,IF(ISNUMBER(Datos!S372),AND(OR(S$1005="",Datos!S372&gt;=S$1005),OR(S$1006="",Datos!S372&lt;=S$1006)),FALSE),IF(ISNUMBER(Datos!S372),AND(Datos!S372=INT(Datos!S372),AND(OR(S$1005="",Datos!S372&gt;=S$1005),OR(S$1006="",Datos!S372&lt;=S$1006))),FALSE),OR(ISNUMBER(FIND(";"&amp;UPPER(TRIM(Datos!S372&amp;""))&amp;"=",S$1007)),ISNUMBER(FIND(";"&amp;UPPER(TRIM(Datos!S372&amp;""))&amp;";",S$1007))),OR(UPPER(TRIM(Datos!S372&amp;""))="SÍ",UPPER(TRIM(Datos!S372&amp;""))="SI",UPPER(TRIM(Datos!S372&amp;""))="NO"),IF(ISNUMBER(Datos!S372),AND(OR(S$1005="",Datos!S372&gt;=S$1005),OR(S$1006="",Datos!S372&lt;=S$1006)),FALSE),TRUE))))</f>
        <v>0.0</v>
      </c>
      <c r="T372">
        <f>IF(Datos!T372="",0,IF(AND(T$1008&lt;&gt;"",Datos!T372=T$1008),0,IF(T$1004=0,0,1-CHOOSE(T$1004,IF(ISNUMBER(Datos!T372),AND(OR(T$1005="",Datos!T372&gt;=T$1005),OR(T$1006="",Datos!T372&lt;=T$1006)),FALSE),IF(ISNUMBER(Datos!T372),AND(Datos!T372=INT(Datos!T372),AND(OR(T$1005="",Datos!T372&gt;=T$1005),OR(T$1006="",Datos!T372&lt;=T$1006))),FALSE),OR(ISNUMBER(FIND(";"&amp;UPPER(TRIM(Datos!T372&amp;""))&amp;"=",T$1007)),ISNUMBER(FIND(";"&amp;UPPER(TRIM(Datos!T372&amp;""))&amp;";",T$1007))),OR(UPPER(TRIM(Datos!T372&amp;""))="SÍ",UPPER(TRIM(Datos!T372&amp;""))="SI",UPPER(TRIM(Datos!T372&amp;""))="NO"),IF(ISNUMBER(Datos!T372),AND(OR(T$1005="",Datos!T372&gt;=T$1005),OR(T$1006="",Datos!T372&lt;=T$1006)),FALSE),TRUE))))</f>
        <v>0.0</v>
      </c>
      <c r="U372">
        <f>IF(Datos!U372="",0,IF(AND(U$1008&lt;&gt;"",Datos!U372=U$1008),0,IF(U$1004=0,0,1-CHOOSE(U$1004,IF(ISNUMBER(Datos!U372),AND(OR(U$1005="",Datos!U372&gt;=U$1005),OR(U$1006="",Datos!U372&lt;=U$1006)),FALSE),IF(ISNUMBER(Datos!U372),AND(Datos!U372=INT(Datos!U372),AND(OR(U$1005="",Datos!U372&gt;=U$1005),OR(U$1006="",Datos!U372&lt;=U$1006))),FALSE),OR(ISNUMBER(FIND(";"&amp;UPPER(TRIM(Datos!U372&amp;""))&amp;"=",U$1007)),ISNUMBER(FIND(";"&amp;UPPER(TRIM(Datos!U372&amp;""))&amp;";",U$1007))),OR(UPPER(TRIM(Datos!U372&amp;""))="SÍ",UPPER(TRIM(Datos!U372&amp;""))="SI",UPPER(TRIM(Datos!U372&amp;""))="NO"),IF(ISNUMBER(Datos!U372),AND(OR(U$1005="",Datos!U372&gt;=U$1005),OR(U$1006="",Datos!U372&lt;=U$1006)),FALSE),TRUE))))</f>
        <v>0.0</v>
      </c>
      <c r="V372">
        <f>IF(Datos!V372="",0,IF(AND(V$1008&lt;&gt;"",Datos!V372=V$1008),0,IF(V$1004=0,0,1-CHOOSE(V$1004,IF(ISNUMBER(Datos!V372),AND(OR(V$1005="",Datos!V372&gt;=V$1005),OR(V$1006="",Datos!V372&lt;=V$1006)),FALSE),IF(ISNUMBER(Datos!V372),AND(Datos!V372=INT(Datos!V372),AND(OR(V$1005="",Datos!V372&gt;=V$1005),OR(V$1006="",Datos!V372&lt;=V$1006))),FALSE),OR(ISNUMBER(FIND(";"&amp;UPPER(TRIM(Datos!V372&amp;""))&amp;"=",V$1007)),ISNUMBER(FIND(";"&amp;UPPER(TRIM(Datos!V372&amp;""))&amp;";",V$1007))),OR(UPPER(TRIM(Datos!V372&amp;""))="SÍ",UPPER(TRIM(Datos!V372&amp;""))="SI",UPPER(TRIM(Datos!V372&amp;""))="NO"),IF(ISNUMBER(Datos!V372),AND(OR(V$1005="",Datos!V372&gt;=V$1005),OR(V$1006="",Datos!V372&lt;=V$1006)),FALSE),TRUE))))</f>
        <v>0.0</v>
      </c>
      <c r="W372">
        <f>IF(Datos!W372="",0,IF(AND(W$1008&lt;&gt;"",Datos!W372=W$1008),0,IF(W$1004=0,0,1-CHOOSE(W$1004,IF(ISNUMBER(Datos!W372),AND(OR(W$1005="",Datos!W372&gt;=W$1005),OR(W$1006="",Datos!W372&lt;=W$1006)),FALSE),IF(ISNUMBER(Datos!W372),AND(Datos!W372=INT(Datos!W372),AND(OR(W$1005="",Datos!W372&gt;=W$1005),OR(W$1006="",Datos!W372&lt;=W$1006))),FALSE),OR(ISNUMBER(FIND(";"&amp;UPPER(TRIM(Datos!W372&amp;""))&amp;"=",W$1007)),ISNUMBER(FIND(";"&amp;UPPER(TRIM(Datos!W372&amp;""))&amp;";",W$1007))),OR(UPPER(TRIM(Datos!W372&amp;""))="SÍ",UPPER(TRIM(Datos!W372&amp;""))="SI",UPPER(TRIM(Datos!W372&amp;""))="NO"),IF(ISNUMBER(Datos!W372),AND(OR(W$1005="",Datos!W372&gt;=W$1005),OR(W$1006="",Datos!W372&lt;=W$1006)),FALSE),TRUE))))</f>
        <v>0.0</v>
      </c>
      <c r="X372">
        <f>IF(Datos!X372="",0,IF(AND(X$1008&lt;&gt;"",Datos!X372=X$1008),0,IF(X$1004=0,0,1-CHOOSE(X$1004,IF(ISNUMBER(Datos!X372),AND(OR(X$1005="",Datos!X372&gt;=X$1005),OR(X$1006="",Datos!X372&lt;=X$1006)),FALSE),IF(ISNUMBER(Datos!X372),AND(Datos!X372=INT(Datos!X372),AND(OR(X$1005="",Datos!X372&gt;=X$1005),OR(X$1006="",Datos!X372&lt;=X$1006))),FALSE),OR(ISNUMBER(FIND(";"&amp;UPPER(TRIM(Datos!X372&amp;""))&amp;"=",X$1007)),ISNUMBER(FIND(";"&amp;UPPER(TRIM(Datos!X372&amp;""))&amp;";",X$1007))),OR(UPPER(TRIM(Datos!X372&amp;""))="SÍ",UPPER(TRIM(Datos!X372&amp;""))="SI",UPPER(TRIM(Datos!X372&amp;""))="NO"),IF(ISNUMBER(Datos!X372),AND(OR(X$1005="",Datos!X372&gt;=X$1005),OR(X$1006="",Datos!X372&lt;=X$1006)),FALSE),TRUE))))</f>
        <v>0.0</v>
      </c>
      <c r="Y372">
        <f>IF(Datos!Y372="",0,IF(AND(Y$1008&lt;&gt;"",Datos!Y372=Y$1008),0,IF(Y$1004=0,0,1-CHOOSE(Y$1004,IF(ISNUMBER(Datos!Y372),AND(OR(Y$1005="",Datos!Y372&gt;=Y$1005),OR(Y$1006="",Datos!Y372&lt;=Y$1006)),FALSE),IF(ISNUMBER(Datos!Y372),AND(Datos!Y372=INT(Datos!Y372),AND(OR(Y$1005="",Datos!Y372&gt;=Y$1005),OR(Y$1006="",Datos!Y372&lt;=Y$1006))),FALSE),OR(ISNUMBER(FIND(";"&amp;UPPER(TRIM(Datos!Y372&amp;""))&amp;"=",Y$1007)),ISNUMBER(FIND(";"&amp;UPPER(TRIM(Datos!Y372&amp;""))&amp;";",Y$1007))),OR(UPPER(TRIM(Datos!Y372&amp;""))="SÍ",UPPER(TRIM(Datos!Y372&amp;""))="SI",UPPER(TRIM(Datos!Y372&amp;""))="NO"),IF(ISNUMBER(Datos!Y372),AND(OR(Y$1005="",Datos!Y372&gt;=Y$1005),OR(Y$1006="",Datos!Y372&lt;=Y$1006)),FALSE),TRUE))))</f>
        <v>0.0</v>
      </c>
      <c r="Z372">
        <f>IF(Datos!Z372="",0,IF(AND(Z$1008&lt;&gt;"",Datos!Z372=Z$1008),0,IF(Z$1004=0,0,1-CHOOSE(Z$1004,IF(ISNUMBER(Datos!Z372),AND(OR(Z$1005="",Datos!Z372&gt;=Z$1005),OR(Z$1006="",Datos!Z372&lt;=Z$1006)),FALSE),IF(ISNUMBER(Datos!Z372),AND(Datos!Z372=INT(Datos!Z372),AND(OR(Z$1005="",Datos!Z372&gt;=Z$1005),OR(Z$1006="",Datos!Z372&lt;=Z$1006))),FALSE),OR(ISNUMBER(FIND(";"&amp;UPPER(TRIM(Datos!Z372&amp;""))&amp;"=",Z$1007)),ISNUMBER(FIND(";"&amp;UPPER(TRIM(Datos!Z372&amp;""))&amp;";",Z$1007))),OR(UPPER(TRIM(Datos!Z372&amp;""))="SÍ",UPPER(TRIM(Datos!Z372&amp;""))="SI",UPPER(TRIM(Datos!Z372&amp;""))="NO"),IF(ISNUMBER(Datos!Z372),AND(OR(Z$1005="",Datos!Z372&gt;=Z$1005),OR(Z$1006="",Datos!Z372&lt;=Z$1006)),FALSE),TRUE))))</f>
        <v>0.0</v>
      </c>
      <c r="AA372">
        <f>IF(Datos!AA372="",0,IF(AND(AA$1008&lt;&gt;"",Datos!AA372=AA$1008),0,IF(AA$1004=0,0,1-CHOOSE(AA$1004,IF(ISNUMBER(Datos!AA372),AND(OR(AA$1005="",Datos!AA372&gt;=AA$1005),OR(AA$1006="",Datos!AA372&lt;=AA$1006)),FALSE),IF(ISNUMBER(Datos!AA372),AND(Datos!AA372=INT(Datos!AA372),AND(OR(AA$1005="",Datos!AA372&gt;=AA$1005),OR(AA$1006="",Datos!AA372&lt;=AA$1006))),FALSE),OR(ISNUMBER(FIND(";"&amp;UPPER(TRIM(Datos!AA372&amp;""))&amp;"=",AA$1007)),ISNUMBER(FIND(";"&amp;UPPER(TRIM(Datos!AA372&amp;""))&amp;";",AA$1007))),OR(UPPER(TRIM(Datos!AA372&amp;""))="SÍ",UPPER(TRIM(Datos!AA372&amp;""))="SI",UPPER(TRIM(Datos!AA372&amp;""))="NO"),IF(ISNUMBER(Datos!AA372),AND(OR(AA$1005="",Datos!AA372&gt;=AA$1005),OR(AA$1006="",Datos!AA372&lt;=AA$1006)),FALSE),TRUE))))</f>
        <v>0.0</v>
      </c>
      <c r="AB372">
        <f>IF(Datos!AB372="",0,IF(AND(AB$1008&lt;&gt;"",Datos!AB372=AB$1008),0,IF(AB$1004=0,0,1-CHOOSE(AB$1004,IF(ISNUMBER(Datos!AB372),AND(OR(AB$1005="",Datos!AB372&gt;=AB$1005),OR(AB$1006="",Datos!AB372&lt;=AB$1006)),FALSE),IF(ISNUMBER(Datos!AB372),AND(Datos!AB372=INT(Datos!AB372),AND(OR(AB$1005="",Datos!AB372&gt;=AB$1005),OR(AB$1006="",Datos!AB372&lt;=AB$1006))),FALSE),OR(ISNUMBER(FIND(";"&amp;UPPER(TRIM(Datos!AB372&amp;""))&amp;"=",AB$1007)),ISNUMBER(FIND(";"&amp;UPPER(TRIM(Datos!AB372&amp;""))&amp;";",AB$1007))),OR(UPPER(TRIM(Datos!AB372&amp;""))="SÍ",UPPER(TRIM(Datos!AB372&amp;""))="SI",UPPER(TRIM(Datos!AB372&amp;""))="NO"),IF(ISNUMBER(Datos!AB372),AND(OR(AB$1005="",Datos!AB372&gt;=AB$1005),OR(AB$1006="",Datos!AB372&lt;=AB$1006)),FALSE),TRUE))))</f>
        <v>0.0</v>
      </c>
      <c r="AC372">
        <f>IF(Datos!AC372="",0,IF(AND(AC$1008&lt;&gt;"",Datos!AC372=AC$1008),0,IF(AC$1004=0,0,1-CHOOSE(AC$1004,IF(ISNUMBER(Datos!AC372),AND(OR(AC$1005="",Datos!AC372&gt;=AC$1005),OR(AC$1006="",Datos!AC372&lt;=AC$1006)),FALSE),IF(ISNUMBER(Datos!AC372),AND(Datos!AC372=INT(Datos!AC372),AND(OR(AC$1005="",Datos!AC372&gt;=AC$1005),OR(AC$1006="",Datos!AC372&lt;=AC$1006))),FALSE),OR(ISNUMBER(FIND(";"&amp;UPPER(TRIM(Datos!AC372&amp;""))&amp;"=",AC$1007)),ISNUMBER(FIND(";"&amp;UPPER(TRIM(Datos!AC372&amp;""))&amp;";",AC$1007))),OR(UPPER(TRIM(Datos!AC372&amp;""))="SÍ",UPPER(TRIM(Datos!AC372&amp;""))="SI",UPPER(TRIM(Datos!AC372&amp;""))="NO"),IF(ISNUMBER(Datos!AC372),AND(OR(AC$1005="",Datos!AC372&gt;=AC$1005),OR(AC$1006="",Datos!AC372&lt;=AC$1006)),FALSE),TRUE))))</f>
        <v>0.0</v>
      </c>
      <c r="AD372">
        <f>IF(Datos!AD372="",0,IF(AND(AD$1008&lt;&gt;"",Datos!AD372=AD$1008),0,IF(AD$1004=0,0,1-CHOOSE(AD$1004,IF(ISNUMBER(Datos!AD372),AND(OR(AD$1005="",Datos!AD372&gt;=AD$1005),OR(AD$1006="",Datos!AD372&lt;=AD$1006)),FALSE),IF(ISNUMBER(Datos!AD372),AND(Datos!AD372=INT(Datos!AD372),AND(OR(AD$1005="",Datos!AD372&gt;=AD$1005),OR(AD$1006="",Datos!AD372&lt;=AD$1006))),FALSE),OR(ISNUMBER(FIND(";"&amp;UPPER(TRIM(Datos!AD372&amp;""))&amp;"=",AD$1007)),ISNUMBER(FIND(";"&amp;UPPER(TRIM(Datos!AD372&amp;""))&amp;";",AD$1007))),OR(UPPER(TRIM(Datos!AD372&amp;""))="SÍ",UPPER(TRIM(Datos!AD372&amp;""))="SI",UPPER(TRIM(Datos!AD372&amp;""))="NO"),IF(ISNUMBER(Datos!AD372),AND(OR(AD$1005="",Datos!AD372&gt;=AD$1005),OR(AD$1006="",Datos!AD372&lt;=AD$1006)),FALSE),TRUE))))</f>
        <v>0.0</v>
      </c>
      <c r="AE372">
        <f>IF(Datos!AE372="",0,IF(AND(AE$1008&lt;&gt;"",Datos!AE372=AE$1008),0,IF(AE$1004=0,0,1-CHOOSE(AE$1004,IF(ISNUMBER(Datos!AE372),AND(OR(AE$1005="",Datos!AE372&gt;=AE$1005),OR(AE$1006="",Datos!AE372&lt;=AE$1006)),FALSE),IF(ISNUMBER(Datos!AE372),AND(Datos!AE372=INT(Datos!AE372),AND(OR(AE$1005="",Datos!AE372&gt;=AE$1005),OR(AE$1006="",Datos!AE372&lt;=AE$1006))),FALSE),OR(ISNUMBER(FIND(";"&amp;UPPER(TRIM(Datos!AE372&amp;""))&amp;"=",AE$1007)),ISNUMBER(FIND(";"&amp;UPPER(TRIM(Datos!AE372&amp;""))&amp;";",AE$1007))),OR(UPPER(TRIM(Datos!AE372&amp;""))="SÍ",UPPER(TRIM(Datos!AE372&amp;""))="SI",UPPER(TRIM(Datos!AE372&amp;""))="NO"),IF(ISNUMBER(Datos!AE372),AND(OR(AE$1005="",Datos!AE372&gt;=AE$1005),OR(AE$1006="",Datos!AE372&lt;=AE$1006)),FALSE),TRUE))))</f>
        <v>0.0</v>
      </c>
    </row>
    <row r="373" spans="2:31">
      <c r="B373">
        <f>IF(Datos!B373="",0,IF(AND(B$1008&lt;&gt;"",Datos!B373=B$1008),0,IF(B$1004=0,0,1-CHOOSE(B$1004,IF(ISNUMBER(Datos!B373),AND(OR(B$1005="",Datos!B373&gt;=B$1005),OR(B$1006="",Datos!B373&lt;=B$1006)),FALSE),IF(ISNUMBER(Datos!B373),AND(Datos!B373=INT(Datos!B373),AND(OR(B$1005="",Datos!B373&gt;=B$1005),OR(B$1006="",Datos!B373&lt;=B$1006))),FALSE),OR(ISNUMBER(FIND(";"&amp;UPPER(TRIM(Datos!B373&amp;""))&amp;"=",B$1007)),ISNUMBER(FIND(";"&amp;UPPER(TRIM(Datos!B373&amp;""))&amp;";",B$1007))),OR(UPPER(TRIM(Datos!B373&amp;""))="SÍ",UPPER(TRIM(Datos!B373&amp;""))="SI",UPPER(TRIM(Datos!B373&amp;""))="NO"),IF(ISNUMBER(Datos!B373),AND(OR(B$1005="",Datos!B373&gt;=B$1005),OR(B$1006="",Datos!B373&lt;=B$1006)),FALSE),TRUE))))</f>
        <v>0.0</v>
      </c>
      <c r="C373">
        <f>IF(Datos!C373="",0,IF(AND(C$1008&lt;&gt;"",Datos!C373=C$1008),0,IF(C$1004=0,0,1-CHOOSE(C$1004,IF(ISNUMBER(Datos!C373),AND(OR(C$1005="",Datos!C373&gt;=C$1005),OR(C$1006="",Datos!C373&lt;=C$1006)),FALSE),IF(ISNUMBER(Datos!C373),AND(Datos!C373=INT(Datos!C373),AND(OR(C$1005="",Datos!C373&gt;=C$1005),OR(C$1006="",Datos!C373&lt;=C$1006))),FALSE),OR(ISNUMBER(FIND(";"&amp;UPPER(TRIM(Datos!C373&amp;""))&amp;"=",C$1007)),ISNUMBER(FIND(";"&amp;UPPER(TRIM(Datos!C373&amp;""))&amp;";",C$1007))),OR(UPPER(TRIM(Datos!C373&amp;""))="SÍ",UPPER(TRIM(Datos!C373&amp;""))="SI",UPPER(TRIM(Datos!C373&amp;""))="NO"),IF(ISNUMBER(Datos!C373),AND(OR(C$1005="",Datos!C373&gt;=C$1005),OR(C$1006="",Datos!C373&lt;=C$1006)),FALSE),TRUE))))</f>
        <v>0.0</v>
      </c>
      <c r="D373">
        <f>IF(Datos!D373="",0,IF(AND(D$1008&lt;&gt;"",Datos!D373=D$1008),0,IF(D$1004=0,0,1-CHOOSE(D$1004,IF(ISNUMBER(Datos!D373),AND(OR(D$1005="",Datos!D373&gt;=D$1005),OR(D$1006="",Datos!D373&lt;=D$1006)),FALSE),IF(ISNUMBER(Datos!D373),AND(Datos!D373=INT(Datos!D373),AND(OR(D$1005="",Datos!D373&gt;=D$1005),OR(D$1006="",Datos!D373&lt;=D$1006))),FALSE),OR(ISNUMBER(FIND(";"&amp;UPPER(TRIM(Datos!D373&amp;""))&amp;"=",D$1007)),ISNUMBER(FIND(";"&amp;UPPER(TRIM(Datos!D373&amp;""))&amp;";",D$1007))),OR(UPPER(TRIM(Datos!D373&amp;""))="SÍ",UPPER(TRIM(Datos!D373&amp;""))="SI",UPPER(TRIM(Datos!D373&amp;""))="NO"),IF(ISNUMBER(Datos!D373),AND(OR(D$1005="",Datos!D373&gt;=D$1005),OR(D$1006="",Datos!D373&lt;=D$1006)),FALSE),TRUE))))</f>
        <v>0.0</v>
      </c>
      <c r="E373">
        <f>IF(Datos!E373="",0,IF(AND(E$1008&lt;&gt;"",Datos!E373=E$1008),0,IF(E$1004=0,0,1-CHOOSE(E$1004,IF(ISNUMBER(Datos!E373),AND(OR(E$1005="",Datos!E373&gt;=E$1005),OR(E$1006="",Datos!E373&lt;=E$1006)),FALSE),IF(ISNUMBER(Datos!E373),AND(Datos!E373=INT(Datos!E373),AND(OR(E$1005="",Datos!E373&gt;=E$1005),OR(E$1006="",Datos!E373&lt;=E$1006))),FALSE),OR(ISNUMBER(FIND(";"&amp;UPPER(TRIM(Datos!E373&amp;""))&amp;"=",E$1007)),ISNUMBER(FIND(";"&amp;UPPER(TRIM(Datos!E373&amp;""))&amp;";",E$1007))),OR(UPPER(TRIM(Datos!E373&amp;""))="SÍ",UPPER(TRIM(Datos!E373&amp;""))="SI",UPPER(TRIM(Datos!E373&amp;""))="NO"),IF(ISNUMBER(Datos!E373),AND(OR(E$1005="",Datos!E373&gt;=E$1005),OR(E$1006="",Datos!E373&lt;=E$1006)),FALSE),TRUE))))</f>
        <v>0.0</v>
      </c>
      <c r="F373">
        <f>IF(Datos!F373="",0,IF(AND(F$1008&lt;&gt;"",Datos!F373=F$1008),0,IF(F$1004=0,0,1-CHOOSE(F$1004,IF(ISNUMBER(Datos!F373),AND(OR(F$1005="",Datos!F373&gt;=F$1005),OR(F$1006="",Datos!F373&lt;=F$1006)),FALSE),IF(ISNUMBER(Datos!F373),AND(Datos!F373=INT(Datos!F373),AND(OR(F$1005="",Datos!F373&gt;=F$1005),OR(F$1006="",Datos!F373&lt;=F$1006))),FALSE),OR(ISNUMBER(FIND(";"&amp;UPPER(TRIM(Datos!F373&amp;""))&amp;"=",F$1007)),ISNUMBER(FIND(";"&amp;UPPER(TRIM(Datos!F373&amp;""))&amp;";",F$1007))),OR(UPPER(TRIM(Datos!F373&amp;""))="SÍ",UPPER(TRIM(Datos!F373&amp;""))="SI",UPPER(TRIM(Datos!F373&amp;""))="NO"),IF(ISNUMBER(Datos!F373),AND(OR(F$1005="",Datos!F373&gt;=F$1005),OR(F$1006="",Datos!F373&lt;=F$1006)),FALSE),TRUE))))</f>
        <v>0.0</v>
      </c>
      <c r="G373">
        <f>IF(Datos!G373="",0,IF(AND(G$1008&lt;&gt;"",Datos!G373=G$1008),0,IF(G$1004=0,0,1-CHOOSE(G$1004,IF(ISNUMBER(Datos!G373),AND(OR(G$1005="",Datos!G373&gt;=G$1005),OR(G$1006="",Datos!G373&lt;=G$1006)),FALSE),IF(ISNUMBER(Datos!G373),AND(Datos!G373=INT(Datos!G373),AND(OR(G$1005="",Datos!G373&gt;=G$1005),OR(G$1006="",Datos!G373&lt;=G$1006))),FALSE),OR(ISNUMBER(FIND(";"&amp;UPPER(TRIM(Datos!G373&amp;""))&amp;"=",G$1007)),ISNUMBER(FIND(";"&amp;UPPER(TRIM(Datos!G373&amp;""))&amp;";",G$1007))),OR(UPPER(TRIM(Datos!G373&amp;""))="SÍ",UPPER(TRIM(Datos!G373&amp;""))="SI",UPPER(TRIM(Datos!G373&amp;""))="NO"),IF(ISNUMBER(Datos!G373),AND(OR(G$1005="",Datos!G373&gt;=G$1005),OR(G$1006="",Datos!G373&lt;=G$1006)),FALSE),TRUE))))</f>
        <v>0.0</v>
      </c>
      <c r="H373">
        <f>IF(Datos!H373="",0,IF(AND(H$1008&lt;&gt;"",Datos!H373=H$1008),0,IF(H$1004=0,0,1-CHOOSE(H$1004,IF(ISNUMBER(Datos!H373),AND(OR(H$1005="",Datos!H373&gt;=H$1005),OR(H$1006="",Datos!H373&lt;=H$1006)),FALSE),IF(ISNUMBER(Datos!H373),AND(Datos!H373=INT(Datos!H373),AND(OR(H$1005="",Datos!H373&gt;=H$1005),OR(H$1006="",Datos!H373&lt;=H$1006))),FALSE),OR(ISNUMBER(FIND(";"&amp;UPPER(TRIM(Datos!H373&amp;""))&amp;"=",H$1007)),ISNUMBER(FIND(";"&amp;UPPER(TRIM(Datos!H373&amp;""))&amp;";",H$1007))),OR(UPPER(TRIM(Datos!H373&amp;""))="SÍ",UPPER(TRIM(Datos!H373&amp;""))="SI",UPPER(TRIM(Datos!H373&amp;""))="NO"),IF(ISNUMBER(Datos!H373),AND(OR(H$1005="",Datos!H373&gt;=H$1005),OR(H$1006="",Datos!H373&lt;=H$1006)),FALSE),TRUE))))</f>
        <v>0.0</v>
      </c>
      <c r="I373">
        <f>IF(Datos!I373="",0,IF(AND(I$1008&lt;&gt;"",Datos!I373=I$1008),0,IF(I$1004=0,0,1-CHOOSE(I$1004,IF(ISNUMBER(Datos!I373),AND(OR(I$1005="",Datos!I373&gt;=I$1005),OR(I$1006="",Datos!I373&lt;=I$1006)),FALSE),IF(ISNUMBER(Datos!I373),AND(Datos!I373=INT(Datos!I373),AND(OR(I$1005="",Datos!I373&gt;=I$1005),OR(I$1006="",Datos!I373&lt;=I$1006))),FALSE),OR(ISNUMBER(FIND(";"&amp;UPPER(TRIM(Datos!I373&amp;""))&amp;"=",I$1007)),ISNUMBER(FIND(";"&amp;UPPER(TRIM(Datos!I373&amp;""))&amp;";",I$1007))),OR(UPPER(TRIM(Datos!I373&amp;""))="SÍ",UPPER(TRIM(Datos!I373&amp;""))="SI",UPPER(TRIM(Datos!I373&amp;""))="NO"),IF(ISNUMBER(Datos!I373),AND(OR(I$1005="",Datos!I373&gt;=I$1005),OR(I$1006="",Datos!I373&lt;=I$1006)),FALSE),TRUE))))</f>
        <v>0.0</v>
      </c>
      <c r="J373">
        <f>IF(Datos!J373="",0,IF(AND(J$1008&lt;&gt;"",Datos!J373=J$1008),0,IF(J$1004=0,0,1-CHOOSE(J$1004,IF(ISNUMBER(Datos!J373),AND(OR(J$1005="",Datos!J373&gt;=J$1005),OR(J$1006="",Datos!J373&lt;=J$1006)),FALSE),IF(ISNUMBER(Datos!J373),AND(Datos!J373=INT(Datos!J373),AND(OR(J$1005="",Datos!J373&gt;=J$1005),OR(J$1006="",Datos!J373&lt;=J$1006))),FALSE),OR(ISNUMBER(FIND(";"&amp;UPPER(TRIM(Datos!J373&amp;""))&amp;"=",J$1007)),ISNUMBER(FIND(";"&amp;UPPER(TRIM(Datos!J373&amp;""))&amp;";",J$1007))),OR(UPPER(TRIM(Datos!J373&amp;""))="SÍ",UPPER(TRIM(Datos!J373&amp;""))="SI",UPPER(TRIM(Datos!J373&amp;""))="NO"),IF(ISNUMBER(Datos!J373),AND(OR(J$1005="",Datos!J373&gt;=J$1005),OR(J$1006="",Datos!J373&lt;=J$1006)),FALSE),TRUE))))</f>
        <v>0.0</v>
      </c>
      <c r="K373">
        <f>IF(Datos!K373="",0,IF(AND(K$1008&lt;&gt;"",Datos!K373=K$1008),0,IF(K$1004=0,0,1-CHOOSE(K$1004,IF(ISNUMBER(Datos!K373),AND(OR(K$1005="",Datos!K373&gt;=K$1005),OR(K$1006="",Datos!K373&lt;=K$1006)),FALSE),IF(ISNUMBER(Datos!K373),AND(Datos!K373=INT(Datos!K373),AND(OR(K$1005="",Datos!K373&gt;=K$1005),OR(K$1006="",Datos!K373&lt;=K$1006))),FALSE),OR(ISNUMBER(FIND(";"&amp;UPPER(TRIM(Datos!K373&amp;""))&amp;"=",K$1007)),ISNUMBER(FIND(";"&amp;UPPER(TRIM(Datos!K373&amp;""))&amp;";",K$1007))),OR(UPPER(TRIM(Datos!K373&amp;""))="SÍ",UPPER(TRIM(Datos!K373&amp;""))="SI",UPPER(TRIM(Datos!K373&amp;""))="NO"),IF(ISNUMBER(Datos!K373),AND(OR(K$1005="",Datos!K373&gt;=K$1005),OR(K$1006="",Datos!K373&lt;=K$1006)),FALSE),TRUE))))</f>
        <v>0.0</v>
      </c>
      <c r="L373">
        <f>IF(Datos!L373="",0,IF(AND(L$1008&lt;&gt;"",Datos!L373=L$1008),0,IF(L$1004=0,0,1-CHOOSE(L$1004,IF(ISNUMBER(Datos!L373),AND(OR(L$1005="",Datos!L373&gt;=L$1005),OR(L$1006="",Datos!L373&lt;=L$1006)),FALSE),IF(ISNUMBER(Datos!L373),AND(Datos!L373=INT(Datos!L373),AND(OR(L$1005="",Datos!L373&gt;=L$1005),OR(L$1006="",Datos!L373&lt;=L$1006))),FALSE),OR(ISNUMBER(FIND(";"&amp;UPPER(TRIM(Datos!L373&amp;""))&amp;"=",L$1007)),ISNUMBER(FIND(";"&amp;UPPER(TRIM(Datos!L373&amp;""))&amp;";",L$1007))),OR(UPPER(TRIM(Datos!L373&amp;""))="SÍ",UPPER(TRIM(Datos!L373&amp;""))="SI",UPPER(TRIM(Datos!L373&amp;""))="NO"),IF(ISNUMBER(Datos!L373),AND(OR(L$1005="",Datos!L373&gt;=L$1005),OR(L$1006="",Datos!L373&lt;=L$1006)),FALSE),TRUE))))</f>
        <v>0.0</v>
      </c>
      <c r="M373">
        <f>IF(Datos!M373="",0,IF(AND(M$1008&lt;&gt;"",Datos!M373=M$1008),0,IF(M$1004=0,0,1-CHOOSE(M$1004,IF(ISNUMBER(Datos!M373),AND(OR(M$1005="",Datos!M373&gt;=M$1005),OR(M$1006="",Datos!M373&lt;=M$1006)),FALSE),IF(ISNUMBER(Datos!M373),AND(Datos!M373=INT(Datos!M373),AND(OR(M$1005="",Datos!M373&gt;=M$1005),OR(M$1006="",Datos!M373&lt;=M$1006))),FALSE),OR(ISNUMBER(FIND(";"&amp;UPPER(TRIM(Datos!M373&amp;""))&amp;"=",M$1007)),ISNUMBER(FIND(";"&amp;UPPER(TRIM(Datos!M373&amp;""))&amp;";",M$1007))),OR(UPPER(TRIM(Datos!M373&amp;""))="SÍ",UPPER(TRIM(Datos!M373&amp;""))="SI",UPPER(TRIM(Datos!M373&amp;""))="NO"),IF(ISNUMBER(Datos!M373),AND(OR(M$1005="",Datos!M373&gt;=M$1005),OR(M$1006="",Datos!M373&lt;=M$1006)),FALSE),TRUE))))</f>
        <v>0.0</v>
      </c>
      <c r="N373">
        <f>IF(Datos!N373="",0,IF(AND(N$1008&lt;&gt;"",Datos!N373=N$1008),0,IF(N$1004=0,0,1-CHOOSE(N$1004,IF(ISNUMBER(Datos!N373),AND(OR(N$1005="",Datos!N373&gt;=N$1005),OR(N$1006="",Datos!N373&lt;=N$1006)),FALSE),IF(ISNUMBER(Datos!N373),AND(Datos!N373=INT(Datos!N373),AND(OR(N$1005="",Datos!N373&gt;=N$1005),OR(N$1006="",Datos!N373&lt;=N$1006))),FALSE),OR(ISNUMBER(FIND(";"&amp;UPPER(TRIM(Datos!N373&amp;""))&amp;"=",N$1007)),ISNUMBER(FIND(";"&amp;UPPER(TRIM(Datos!N373&amp;""))&amp;";",N$1007))),OR(UPPER(TRIM(Datos!N373&amp;""))="SÍ",UPPER(TRIM(Datos!N373&amp;""))="SI",UPPER(TRIM(Datos!N373&amp;""))="NO"),IF(ISNUMBER(Datos!N373),AND(OR(N$1005="",Datos!N373&gt;=N$1005),OR(N$1006="",Datos!N373&lt;=N$1006)),FALSE),TRUE))))</f>
        <v>0.0</v>
      </c>
      <c r="O373">
        <f>IF(Datos!O373="",0,IF(AND(O$1008&lt;&gt;"",Datos!O373=O$1008),0,IF(O$1004=0,0,1-CHOOSE(O$1004,IF(ISNUMBER(Datos!O373),AND(OR(O$1005="",Datos!O373&gt;=O$1005),OR(O$1006="",Datos!O373&lt;=O$1006)),FALSE),IF(ISNUMBER(Datos!O373),AND(Datos!O373=INT(Datos!O373),AND(OR(O$1005="",Datos!O373&gt;=O$1005),OR(O$1006="",Datos!O373&lt;=O$1006))),FALSE),OR(ISNUMBER(FIND(";"&amp;UPPER(TRIM(Datos!O373&amp;""))&amp;"=",O$1007)),ISNUMBER(FIND(";"&amp;UPPER(TRIM(Datos!O373&amp;""))&amp;";",O$1007))),OR(UPPER(TRIM(Datos!O373&amp;""))="SÍ",UPPER(TRIM(Datos!O373&amp;""))="SI",UPPER(TRIM(Datos!O373&amp;""))="NO"),IF(ISNUMBER(Datos!O373),AND(OR(O$1005="",Datos!O373&gt;=O$1005),OR(O$1006="",Datos!O373&lt;=O$1006)),FALSE),TRUE))))</f>
        <v>0.0</v>
      </c>
      <c r="P373">
        <f>IF(Datos!P373="",0,IF(AND(P$1008&lt;&gt;"",Datos!P373=P$1008),0,IF(P$1004=0,0,1-CHOOSE(P$1004,IF(ISNUMBER(Datos!P373),AND(OR(P$1005="",Datos!P373&gt;=P$1005),OR(P$1006="",Datos!P373&lt;=P$1006)),FALSE),IF(ISNUMBER(Datos!P373),AND(Datos!P373=INT(Datos!P373),AND(OR(P$1005="",Datos!P373&gt;=P$1005),OR(P$1006="",Datos!P373&lt;=P$1006))),FALSE),OR(ISNUMBER(FIND(";"&amp;UPPER(TRIM(Datos!P373&amp;""))&amp;"=",P$1007)),ISNUMBER(FIND(";"&amp;UPPER(TRIM(Datos!P373&amp;""))&amp;";",P$1007))),OR(UPPER(TRIM(Datos!P373&amp;""))="SÍ",UPPER(TRIM(Datos!P373&amp;""))="SI",UPPER(TRIM(Datos!P373&amp;""))="NO"),IF(ISNUMBER(Datos!P373),AND(OR(P$1005="",Datos!P373&gt;=P$1005),OR(P$1006="",Datos!P373&lt;=P$1006)),FALSE),TRUE))))</f>
        <v>0.0</v>
      </c>
      <c r="Q373">
        <f>IF(Datos!Q373="",0,IF(AND(Q$1008&lt;&gt;"",Datos!Q373=Q$1008),0,IF(Q$1004=0,0,1-CHOOSE(Q$1004,IF(ISNUMBER(Datos!Q373),AND(OR(Q$1005="",Datos!Q373&gt;=Q$1005),OR(Q$1006="",Datos!Q373&lt;=Q$1006)),FALSE),IF(ISNUMBER(Datos!Q373),AND(Datos!Q373=INT(Datos!Q373),AND(OR(Q$1005="",Datos!Q373&gt;=Q$1005),OR(Q$1006="",Datos!Q373&lt;=Q$1006))),FALSE),OR(ISNUMBER(FIND(";"&amp;UPPER(TRIM(Datos!Q373&amp;""))&amp;"=",Q$1007)),ISNUMBER(FIND(";"&amp;UPPER(TRIM(Datos!Q373&amp;""))&amp;";",Q$1007))),OR(UPPER(TRIM(Datos!Q373&amp;""))="SÍ",UPPER(TRIM(Datos!Q373&amp;""))="SI",UPPER(TRIM(Datos!Q373&amp;""))="NO"),IF(ISNUMBER(Datos!Q373),AND(OR(Q$1005="",Datos!Q373&gt;=Q$1005),OR(Q$1006="",Datos!Q373&lt;=Q$1006)),FALSE),TRUE))))</f>
        <v>0.0</v>
      </c>
      <c r="R373">
        <f>IF(Datos!R373="",0,IF(AND(R$1008&lt;&gt;"",Datos!R373=R$1008),0,IF(R$1004=0,0,1-CHOOSE(R$1004,IF(ISNUMBER(Datos!R373),AND(OR(R$1005="",Datos!R373&gt;=R$1005),OR(R$1006="",Datos!R373&lt;=R$1006)),FALSE),IF(ISNUMBER(Datos!R373),AND(Datos!R373=INT(Datos!R373),AND(OR(R$1005="",Datos!R373&gt;=R$1005),OR(R$1006="",Datos!R373&lt;=R$1006))),FALSE),OR(ISNUMBER(FIND(";"&amp;UPPER(TRIM(Datos!R373&amp;""))&amp;"=",R$1007)),ISNUMBER(FIND(";"&amp;UPPER(TRIM(Datos!R373&amp;""))&amp;";",R$1007))),OR(UPPER(TRIM(Datos!R373&amp;""))="SÍ",UPPER(TRIM(Datos!R373&amp;""))="SI",UPPER(TRIM(Datos!R373&amp;""))="NO"),IF(ISNUMBER(Datos!R373),AND(OR(R$1005="",Datos!R373&gt;=R$1005),OR(R$1006="",Datos!R373&lt;=R$1006)),FALSE),TRUE))))</f>
        <v>0.0</v>
      </c>
      <c r="S373">
        <f>IF(Datos!S373="",0,IF(AND(S$1008&lt;&gt;"",Datos!S373=S$1008),0,IF(S$1004=0,0,1-CHOOSE(S$1004,IF(ISNUMBER(Datos!S373),AND(OR(S$1005="",Datos!S373&gt;=S$1005),OR(S$1006="",Datos!S373&lt;=S$1006)),FALSE),IF(ISNUMBER(Datos!S373),AND(Datos!S373=INT(Datos!S373),AND(OR(S$1005="",Datos!S373&gt;=S$1005),OR(S$1006="",Datos!S373&lt;=S$1006))),FALSE),OR(ISNUMBER(FIND(";"&amp;UPPER(TRIM(Datos!S373&amp;""))&amp;"=",S$1007)),ISNUMBER(FIND(";"&amp;UPPER(TRIM(Datos!S373&amp;""))&amp;";",S$1007))),OR(UPPER(TRIM(Datos!S373&amp;""))="SÍ",UPPER(TRIM(Datos!S373&amp;""))="SI",UPPER(TRIM(Datos!S373&amp;""))="NO"),IF(ISNUMBER(Datos!S373),AND(OR(S$1005="",Datos!S373&gt;=S$1005),OR(S$1006="",Datos!S373&lt;=S$1006)),FALSE),TRUE))))</f>
        <v>0.0</v>
      </c>
      <c r="T373">
        <f>IF(Datos!T373="",0,IF(AND(T$1008&lt;&gt;"",Datos!T373=T$1008),0,IF(T$1004=0,0,1-CHOOSE(T$1004,IF(ISNUMBER(Datos!T373),AND(OR(T$1005="",Datos!T373&gt;=T$1005),OR(T$1006="",Datos!T373&lt;=T$1006)),FALSE),IF(ISNUMBER(Datos!T373),AND(Datos!T373=INT(Datos!T373),AND(OR(T$1005="",Datos!T373&gt;=T$1005),OR(T$1006="",Datos!T373&lt;=T$1006))),FALSE),OR(ISNUMBER(FIND(";"&amp;UPPER(TRIM(Datos!T373&amp;""))&amp;"=",T$1007)),ISNUMBER(FIND(";"&amp;UPPER(TRIM(Datos!T373&amp;""))&amp;";",T$1007))),OR(UPPER(TRIM(Datos!T373&amp;""))="SÍ",UPPER(TRIM(Datos!T373&amp;""))="SI",UPPER(TRIM(Datos!T373&amp;""))="NO"),IF(ISNUMBER(Datos!T373),AND(OR(T$1005="",Datos!T373&gt;=T$1005),OR(T$1006="",Datos!T373&lt;=T$1006)),FALSE),TRUE))))</f>
        <v>0.0</v>
      </c>
      <c r="U373">
        <f>IF(Datos!U373="",0,IF(AND(U$1008&lt;&gt;"",Datos!U373=U$1008),0,IF(U$1004=0,0,1-CHOOSE(U$1004,IF(ISNUMBER(Datos!U373),AND(OR(U$1005="",Datos!U373&gt;=U$1005),OR(U$1006="",Datos!U373&lt;=U$1006)),FALSE),IF(ISNUMBER(Datos!U373),AND(Datos!U373=INT(Datos!U373),AND(OR(U$1005="",Datos!U373&gt;=U$1005),OR(U$1006="",Datos!U373&lt;=U$1006))),FALSE),OR(ISNUMBER(FIND(";"&amp;UPPER(TRIM(Datos!U373&amp;""))&amp;"=",U$1007)),ISNUMBER(FIND(";"&amp;UPPER(TRIM(Datos!U373&amp;""))&amp;";",U$1007))),OR(UPPER(TRIM(Datos!U373&amp;""))="SÍ",UPPER(TRIM(Datos!U373&amp;""))="SI",UPPER(TRIM(Datos!U373&amp;""))="NO"),IF(ISNUMBER(Datos!U373),AND(OR(U$1005="",Datos!U373&gt;=U$1005),OR(U$1006="",Datos!U373&lt;=U$1006)),FALSE),TRUE))))</f>
        <v>0.0</v>
      </c>
      <c r="V373">
        <f>IF(Datos!V373="",0,IF(AND(V$1008&lt;&gt;"",Datos!V373=V$1008),0,IF(V$1004=0,0,1-CHOOSE(V$1004,IF(ISNUMBER(Datos!V373),AND(OR(V$1005="",Datos!V373&gt;=V$1005),OR(V$1006="",Datos!V373&lt;=V$1006)),FALSE),IF(ISNUMBER(Datos!V373),AND(Datos!V373=INT(Datos!V373),AND(OR(V$1005="",Datos!V373&gt;=V$1005),OR(V$1006="",Datos!V373&lt;=V$1006))),FALSE),OR(ISNUMBER(FIND(";"&amp;UPPER(TRIM(Datos!V373&amp;""))&amp;"=",V$1007)),ISNUMBER(FIND(";"&amp;UPPER(TRIM(Datos!V373&amp;""))&amp;";",V$1007))),OR(UPPER(TRIM(Datos!V373&amp;""))="SÍ",UPPER(TRIM(Datos!V373&amp;""))="SI",UPPER(TRIM(Datos!V373&amp;""))="NO"),IF(ISNUMBER(Datos!V373),AND(OR(V$1005="",Datos!V373&gt;=V$1005),OR(V$1006="",Datos!V373&lt;=V$1006)),FALSE),TRUE))))</f>
        <v>0.0</v>
      </c>
      <c r="W373">
        <f>IF(Datos!W373="",0,IF(AND(W$1008&lt;&gt;"",Datos!W373=W$1008),0,IF(W$1004=0,0,1-CHOOSE(W$1004,IF(ISNUMBER(Datos!W373),AND(OR(W$1005="",Datos!W373&gt;=W$1005),OR(W$1006="",Datos!W373&lt;=W$1006)),FALSE),IF(ISNUMBER(Datos!W373),AND(Datos!W373=INT(Datos!W373),AND(OR(W$1005="",Datos!W373&gt;=W$1005),OR(W$1006="",Datos!W373&lt;=W$1006))),FALSE),OR(ISNUMBER(FIND(";"&amp;UPPER(TRIM(Datos!W373&amp;""))&amp;"=",W$1007)),ISNUMBER(FIND(";"&amp;UPPER(TRIM(Datos!W373&amp;""))&amp;";",W$1007))),OR(UPPER(TRIM(Datos!W373&amp;""))="SÍ",UPPER(TRIM(Datos!W373&amp;""))="SI",UPPER(TRIM(Datos!W373&amp;""))="NO"),IF(ISNUMBER(Datos!W373),AND(OR(W$1005="",Datos!W373&gt;=W$1005),OR(W$1006="",Datos!W373&lt;=W$1006)),FALSE),TRUE))))</f>
        <v>0.0</v>
      </c>
      <c r="X373">
        <f>IF(Datos!X373="",0,IF(AND(X$1008&lt;&gt;"",Datos!X373=X$1008),0,IF(X$1004=0,0,1-CHOOSE(X$1004,IF(ISNUMBER(Datos!X373),AND(OR(X$1005="",Datos!X373&gt;=X$1005),OR(X$1006="",Datos!X373&lt;=X$1006)),FALSE),IF(ISNUMBER(Datos!X373),AND(Datos!X373=INT(Datos!X373),AND(OR(X$1005="",Datos!X373&gt;=X$1005),OR(X$1006="",Datos!X373&lt;=X$1006))),FALSE),OR(ISNUMBER(FIND(";"&amp;UPPER(TRIM(Datos!X373&amp;""))&amp;"=",X$1007)),ISNUMBER(FIND(";"&amp;UPPER(TRIM(Datos!X373&amp;""))&amp;";",X$1007))),OR(UPPER(TRIM(Datos!X373&amp;""))="SÍ",UPPER(TRIM(Datos!X373&amp;""))="SI",UPPER(TRIM(Datos!X373&amp;""))="NO"),IF(ISNUMBER(Datos!X373),AND(OR(X$1005="",Datos!X373&gt;=X$1005),OR(X$1006="",Datos!X373&lt;=X$1006)),FALSE),TRUE))))</f>
        <v>0.0</v>
      </c>
      <c r="Y373">
        <f>IF(Datos!Y373="",0,IF(AND(Y$1008&lt;&gt;"",Datos!Y373=Y$1008),0,IF(Y$1004=0,0,1-CHOOSE(Y$1004,IF(ISNUMBER(Datos!Y373),AND(OR(Y$1005="",Datos!Y373&gt;=Y$1005),OR(Y$1006="",Datos!Y373&lt;=Y$1006)),FALSE),IF(ISNUMBER(Datos!Y373),AND(Datos!Y373=INT(Datos!Y373),AND(OR(Y$1005="",Datos!Y373&gt;=Y$1005),OR(Y$1006="",Datos!Y373&lt;=Y$1006))),FALSE),OR(ISNUMBER(FIND(";"&amp;UPPER(TRIM(Datos!Y373&amp;""))&amp;"=",Y$1007)),ISNUMBER(FIND(";"&amp;UPPER(TRIM(Datos!Y373&amp;""))&amp;";",Y$1007))),OR(UPPER(TRIM(Datos!Y373&amp;""))="SÍ",UPPER(TRIM(Datos!Y373&amp;""))="SI",UPPER(TRIM(Datos!Y373&amp;""))="NO"),IF(ISNUMBER(Datos!Y373),AND(OR(Y$1005="",Datos!Y373&gt;=Y$1005),OR(Y$1006="",Datos!Y373&lt;=Y$1006)),FALSE),TRUE))))</f>
        <v>0.0</v>
      </c>
      <c r="Z373">
        <f>IF(Datos!Z373="",0,IF(AND(Z$1008&lt;&gt;"",Datos!Z373=Z$1008),0,IF(Z$1004=0,0,1-CHOOSE(Z$1004,IF(ISNUMBER(Datos!Z373),AND(OR(Z$1005="",Datos!Z373&gt;=Z$1005),OR(Z$1006="",Datos!Z373&lt;=Z$1006)),FALSE),IF(ISNUMBER(Datos!Z373),AND(Datos!Z373=INT(Datos!Z373),AND(OR(Z$1005="",Datos!Z373&gt;=Z$1005),OR(Z$1006="",Datos!Z373&lt;=Z$1006))),FALSE),OR(ISNUMBER(FIND(";"&amp;UPPER(TRIM(Datos!Z373&amp;""))&amp;"=",Z$1007)),ISNUMBER(FIND(";"&amp;UPPER(TRIM(Datos!Z373&amp;""))&amp;";",Z$1007))),OR(UPPER(TRIM(Datos!Z373&amp;""))="SÍ",UPPER(TRIM(Datos!Z373&amp;""))="SI",UPPER(TRIM(Datos!Z373&amp;""))="NO"),IF(ISNUMBER(Datos!Z373),AND(OR(Z$1005="",Datos!Z373&gt;=Z$1005),OR(Z$1006="",Datos!Z373&lt;=Z$1006)),FALSE),TRUE))))</f>
        <v>0.0</v>
      </c>
      <c r="AA373">
        <f>IF(Datos!AA373="",0,IF(AND(AA$1008&lt;&gt;"",Datos!AA373=AA$1008),0,IF(AA$1004=0,0,1-CHOOSE(AA$1004,IF(ISNUMBER(Datos!AA373),AND(OR(AA$1005="",Datos!AA373&gt;=AA$1005),OR(AA$1006="",Datos!AA373&lt;=AA$1006)),FALSE),IF(ISNUMBER(Datos!AA373),AND(Datos!AA373=INT(Datos!AA373),AND(OR(AA$1005="",Datos!AA373&gt;=AA$1005),OR(AA$1006="",Datos!AA373&lt;=AA$1006))),FALSE),OR(ISNUMBER(FIND(";"&amp;UPPER(TRIM(Datos!AA373&amp;""))&amp;"=",AA$1007)),ISNUMBER(FIND(";"&amp;UPPER(TRIM(Datos!AA373&amp;""))&amp;";",AA$1007))),OR(UPPER(TRIM(Datos!AA373&amp;""))="SÍ",UPPER(TRIM(Datos!AA373&amp;""))="SI",UPPER(TRIM(Datos!AA373&amp;""))="NO"),IF(ISNUMBER(Datos!AA373),AND(OR(AA$1005="",Datos!AA373&gt;=AA$1005),OR(AA$1006="",Datos!AA373&lt;=AA$1006)),FALSE),TRUE))))</f>
        <v>0.0</v>
      </c>
      <c r="AB373">
        <f>IF(Datos!AB373="",0,IF(AND(AB$1008&lt;&gt;"",Datos!AB373=AB$1008),0,IF(AB$1004=0,0,1-CHOOSE(AB$1004,IF(ISNUMBER(Datos!AB373),AND(OR(AB$1005="",Datos!AB373&gt;=AB$1005),OR(AB$1006="",Datos!AB373&lt;=AB$1006)),FALSE),IF(ISNUMBER(Datos!AB373),AND(Datos!AB373=INT(Datos!AB373),AND(OR(AB$1005="",Datos!AB373&gt;=AB$1005),OR(AB$1006="",Datos!AB373&lt;=AB$1006))),FALSE),OR(ISNUMBER(FIND(";"&amp;UPPER(TRIM(Datos!AB373&amp;""))&amp;"=",AB$1007)),ISNUMBER(FIND(";"&amp;UPPER(TRIM(Datos!AB373&amp;""))&amp;";",AB$1007))),OR(UPPER(TRIM(Datos!AB373&amp;""))="SÍ",UPPER(TRIM(Datos!AB373&amp;""))="SI",UPPER(TRIM(Datos!AB373&amp;""))="NO"),IF(ISNUMBER(Datos!AB373),AND(OR(AB$1005="",Datos!AB373&gt;=AB$1005),OR(AB$1006="",Datos!AB373&lt;=AB$1006)),FALSE),TRUE))))</f>
        <v>0.0</v>
      </c>
      <c r="AC373">
        <f>IF(Datos!AC373="",0,IF(AND(AC$1008&lt;&gt;"",Datos!AC373=AC$1008),0,IF(AC$1004=0,0,1-CHOOSE(AC$1004,IF(ISNUMBER(Datos!AC373),AND(OR(AC$1005="",Datos!AC373&gt;=AC$1005),OR(AC$1006="",Datos!AC373&lt;=AC$1006)),FALSE),IF(ISNUMBER(Datos!AC373),AND(Datos!AC373=INT(Datos!AC373),AND(OR(AC$1005="",Datos!AC373&gt;=AC$1005),OR(AC$1006="",Datos!AC373&lt;=AC$1006))),FALSE),OR(ISNUMBER(FIND(";"&amp;UPPER(TRIM(Datos!AC373&amp;""))&amp;"=",AC$1007)),ISNUMBER(FIND(";"&amp;UPPER(TRIM(Datos!AC373&amp;""))&amp;";",AC$1007))),OR(UPPER(TRIM(Datos!AC373&amp;""))="SÍ",UPPER(TRIM(Datos!AC373&amp;""))="SI",UPPER(TRIM(Datos!AC373&amp;""))="NO"),IF(ISNUMBER(Datos!AC373),AND(OR(AC$1005="",Datos!AC373&gt;=AC$1005),OR(AC$1006="",Datos!AC373&lt;=AC$1006)),FALSE),TRUE))))</f>
        <v>0.0</v>
      </c>
      <c r="AD373">
        <f>IF(Datos!AD373="",0,IF(AND(AD$1008&lt;&gt;"",Datos!AD373=AD$1008),0,IF(AD$1004=0,0,1-CHOOSE(AD$1004,IF(ISNUMBER(Datos!AD373),AND(OR(AD$1005="",Datos!AD373&gt;=AD$1005),OR(AD$1006="",Datos!AD373&lt;=AD$1006)),FALSE),IF(ISNUMBER(Datos!AD373),AND(Datos!AD373=INT(Datos!AD373),AND(OR(AD$1005="",Datos!AD373&gt;=AD$1005),OR(AD$1006="",Datos!AD373&lt;=AD$1006))),FALSE),OR(ISNUMBER(FIND(";"&amp;UPPER(TRIM(Datos!AD373&amp;""))&amp;"=",AD$1007)),ISNUMBER(FIND(";"&amp;UPPER(TRIM(Datos!AD373&amp;""))&amp;";",AD$1007))),OR(UPPER(TRIM(Datos!AD373&amp;""))="SÍ",UPPER(TRIM(Datos!AD373&amp;""))="SI",UPPER(TRIM(Datos!AD373&amp;""))="NO"),IF(ISNUMBER(Datos!AD373),AND(OR(AD$1005="",Datos!AD373&gt;=AD$1005),OR(AD$1006="",Datos!AD373&lt;=AD$1006)),FALSE),TRUE))))</f>
        <v>0.0</v>
      </c>
      <c r="AE373">
        <f>IF(Datos!AE373="",0,IF(AND(AE$1008&lt;&gt;"",Datos!AE373=AE$1008),0,IF(AE$1004=0,0,1-CHOOSE(AE$1004,IF(ISNUMBER(Datos!AE373),AND(OR(AE$1005="",Datos!AE373&gt;=AE$1005),OR(AE$1006="",Datos!AE373&lt;=AE$1006)),FALSE),IF(ISNUMBER(Datos!AE373),AND(Datos!AE373=INT(Datos!AE373),AND(OR(AE$1005="",Datos!AE373&gt;=AE$1005),OR(AE$1006="",Datos!AE373&lt;=AE$1006))),FALSE),OR(ISNUMBER(FIND(";"&amp;UPPER(TRIM(Datos!AE373&amp;""))&amp;"=",AE$1007)),ISNUMBER(FIND(";"&amp;UPPER(TRIM(Datos!AE373&amp;""))&amp;";",AE$1007))),OR(UPPER(TRIM(Datos!AE373&amp;""))="SÍ",UPPER(TRIM(Datos!AE373&amp;""))="SI",UPPER(TRIM(Datos!AE373&amp;""))="NO"),IF(ISNUMBER(Datos!AE373),AND(OR(AE$1005="",Datos!AE373&gt;=AE$1005),OR(AE$1006="",Datos!AE373&lt;=AE$1006)),FALSE),TRUE))))</f>
        <v>0.0</v>
      </c>
    </row>
    <row r="374" spans="2:31">
      <c r="B374">
        <f>IF(Datos!B374="",0,IF(AND(B$1008&lt;&gt;"",Datos!B374=B$1008),0,IF(B$1004=0,0,1-CHOOSE(B$1004,IF(ISNUMBER(Datos!B374),AND(OR(B$1005="",Datos!B374&gt;=B$1005),OR(B$1006="",Datos!B374&lt;=B$1006)),FALSE),IF(ISNUMBER(Datos!B374),AND(Datos!B374=INT(Datos!B374),AND(OR(B$1005="",Datos!B374&gt;=B$1005),OR(B$1006="",Datos!B374&lt;=B$1006))),FALSE),OR(ISNUMBER(FIND(";"&amp;UPPER(TRIM(Datos!B374&amp;""))&amp;"=",B$1007)),ISNUMBER(FIND(";"&amp;UPPER(TRIM(Datos!B374&amp;""))&amp;";",B$1007))),OR(UPPER(TRIM(Datos!B374&amp;""))="SÍ",UPPER(TRIM(Datos!B374&amp;""))="SI",UPPER(TRIM(Datos!B374&amp;""))="NO"),IF(ISNUMBER(Datos!B374),AND(OR(B$1005="",Datos!B374&gt;=B$1005),OR(B$1006="",Datos!B374&lt;=B$1006)),FALSE),TRUE))))</f>
        <v>0.0</v>
      </c>
      <c r="C374">
        <f>IF(Datos!C374="",0,IF(AND(C$1008&lt;&gt;"",Datos!C374=C$1008),0,IF(C$1004=0,0,1-CHOOSE(C$1004,IF(ISNUMBER(Datos!C374),AND(OR(C$1005="",Datos!C374&gt;=C$1005),OR(C$1006="",Datos!C374&lt;=C$1006)),FALSE),IF(ISNUMBER(Datos!C374),AND(Datos!C374=INT(Datos!C374),AND(OR(C$1005="",Datos!C374&gt;=C$1005),OR(C$1006="",Datos!C374&lt;=C$1006))),FALSE),OR(ISNUMBER(FIND(";"&amp;UPPER(TRIM(Datos!C374&amp;""))&amp;"=",C$1007)),ISNUMBER(FIND(";"&amp;UPPER(TRIM(Datos!C374&amp;""))&amp;";",C$1007))),OR(UPPER(TRIM(Datos!C374&amp;""))="SÍ",UPPER(TRIM(Datos!C374&amp;""))="SI",UPPER(TRIM(Datos!C374&amp;""))="NO"),IF(ISNUMBER(Datos!C374),AND(OR(C$1005="",Datos!C374&gt;=C$1005),OR(C$1006="",Datos!C374&lt;=C$1006)),FALSE),TRUE))))</f>
        <v>0.0</v>
      </c>
      <c r="D374">
        <f>IF(Datos!D374="",0,IF(AND(D$1008&lt;&gt;"",Datos!D374=D$1008),0,IF(D$1004=0,0,1-CHOOSE(D$1004,IF(ISNUMBER(Datos!D374),AND(OR(D$1005="",Datos!D374&gt;=D$1005),OR(D$1006="",Datos!D374&lt;=D$1006)),FALSE),IF(ISNUMBER(Datos!D374),AND(Datos!D374=INT(Datos!D374),AND(OR(D$1005="",Datos!D374&gt;=D$1005),OR(D$1006="",Datos!D374&lt;=D$1006))),FALSE),OR(ISNUMBER(FIND(";"&amp;UPPER(TRIM(Datos!D374&amp;""))&amp;"=",D$1007)),ISNUMBER(FIND(";"&amp;UPPER(TRIM(Datos!D374&amp;""))&amp;";",D$1007))),OR(UPPER(TRIM(Datos!D374&amp;""))="SÍ",UPPER(TRIM(Datos!D374&amp;""))="SI",UPPER(TRIM(Datos!D374&amp;""))="NO"),IF(ISNUMBER(Datos!D374),AND(OR(D$1005="",Datos!D374&gt;=D$1005),OR(D$1006="",Datos!D374&lt;=D$1006)),FALSE),TRUE))))</f>
        <v>0.0</v>
      </c>
      <c r="E374">
        <f>IF(Datos!E374="",0,IF(AND(E$1008&lt;&gt;"",Datos!E374=E$1008),0,IF(E$1004=0,0,1-CHOOSE(E$1004,IF(ISNUMBER(Datos!E374),AND(OR(E$1005="",Datos!E374&gt;=E$1005),OR(E$1006="",Datos!E374&lt;=E$1006)),FALSE),IF(ISNUMBER(Datos!E374),AND(Datos!E374=INT(Datos!E374),AND(OR(E$1005="",Datos!E374&gt;=E$1005),OR(E$1006="",Datos!E374&lt;=E$1006))),FALSE),OR(ISNUMBER(FIND(";"&amp;UPPER(TRIM(Datos!E374&amp;""))&amp;"=",E$1007)),ISNUMBER(FIND(";"&amp;UPPER(TRIM(Datos!E374&amp;""))&amp;";",E$1007))),OR(UPPER(TRIM(Datos!E374&amp;""))="SÍ",UPPER(TRIM(Datos!E374&amp;""))="SI",UPPER(TRIM(Datos!E374&amp;""))="NO"),IF(ISNUMBER(Datos!E374),AND(OR(E$1005="",Datos!E374&gt;=E$1005),OR(E$1006="",Datos!E374&lt;=E$1006)),FALSE),TRUE))))</f>
        <v>0.0</v>
      </c>
      <c r="F374">
        <f>IF(Datos!F374="",0,IF(AND(F$1008&lt;&gt;"",Datos!F374=F$1008),0,IF(F$1004=0,0,1-CHOOSE(F$1004,IF(ISNUMBER(Datos!F374),AND(OR(F$1005="",Datos!F374&gt;=F$1005),OR(F$1006="",Datos!F374&lt;=F$1006)),FALSE),IF(ISNUMBER(Datos!F374),AND(Datos!F374=INT(Datos!F374),AND(OR(F$1005="",Datos!F374&gt;=F$1005),OR(F$1006="",Datos!F374&lt;=F$1006))),FALSE),OR(ISNUMBER(FIND(";"&amp;UPPER(TRIM(Datos!F374&amp;""))&amp;"=",F$1007)),ISNUMBER(FIND(";"&amp;UPPER(TRIM(Datos!F374&amp;""))&amp;";",F$1007))),OR(UPPER(TRIM(Datos!F374&amp;""))="SÍ",UPPER(TRIM(Datos!F374&amp;""))="SI",UPPER(TRIM(Datos!F374&amp;""))="NO"),IF(ISNUMBER(Datos!F374),AND(OR(F$1005="",Datos!F374&gt;=F$1005),OR(F$1006="",Datos!F374&lt;=F$1006)),FALSE),TRUE))))</f>
        <v>0.0</v>
      </c>
      <c r="G374">
        <f>IF(Datos!G374="",0,IF(AND(G$1008&lt;&gt;"",Datos!G374=G$1008),0,IF(G$1004=0,0,1-CHOOSE(G$1004,IF(ISNUMBER(Datos!G374),AND(OR(G$1005="",Datos!G374&gt;=G$1005),OR(G$1006="",Datos!G374&lt;=G$1006)),FALSE),IF(ISNUMBER(Datos!G374),AND(Datos!G374=INT(Datos!G374),AND(OR(G$1005="",Datos!G374&gt;=G$1005),OR(G$1006="",Datos!G374&lt;=G$1006))),FALSE),OR(ISNUMBER(FIND(";"&amp;UPPER(TRIM(Datos!G374&amp;""))&amp;"=",G$1007)),ISNUMBER(FIND(";"&amp;UPPER(TRIM(Datos!G374&amp;""))&amp;";",G$1007))),OR(UPPER(TRIM(Datos!G374&amp;""))="SÍ",UPPER(TRIM(Datos!G374&amp;""))="SI",UPPER(TRIM(Datos!G374&amp;""))="NO"),IF(ISNUMBER(Datos!G374),AND(OR(G$1005="",Datos!G374&gt;=G$1005),OR(G$1006="",Datos!G374&lt;=G$1006)),FALSE),TRUE))))</f>
        <v>0.0</v>
      </c>
      <c r="H374">
        <f>IF(Datos!H374="",0,IF(AND(H$1008&lt;&gt;"",Datos!H374=H$1008),0,IF(H$1004=0,0,1-CHOOSE(H$1004,IF(ISNUMBER(Datos!H374),AND(OR(H$1005="",Datos!H374&gt;=H$1005),OR(H$1006="",Datos!H374&lt;=H$1006)),FALSE),IF(ISNUMBER(Datos!H374),AND(Datos!H374=INT(Datos!H374),AND(OR(H$1005="",Datos!H374&gt;=H$1005),OR(H$1006="",Datos!H374&lt;=H$1006))),FALSE),OR(ISNUMBER(FIND(";"&amp;UPPER(TRIM(Datos!H374&amp;""))&amp;"=",H$1007)),ISNUMBER(FIND(";"&amp;UPPER(TRIM(Datos!H374&amp;""))&amp;";",H$1007))),OR(UPPER(TRIM(Datos!H374&amp;""))="SÍ",UPPER(TRIM(Datos!H374&amp;""))="SI",UPPER(TRIM(Datos!H374&amp;""))="NO"),IF(ISNUMBER(Datos!H374),AND(OR(H$1005="",Datos!H374&gt;=H$1005),OR(H$1006="",Datos!H374&lt;=H$1006)),FALSE),TRUE))))</f>
        <v>0.0</v>
      </c>
      <c r="I374">
        <f>IF(Datos!I374="",0,IF(AND(I$1008&lt;&gt;"",Datos!I374=I$1008),0,IF(I$1004=0,0,1-CHOOSE(I$1004,IF(ISNUMBER(Datos!I374),AND(OR(I$1005="",Datos!I374&gt;=I$1005),OR(I$1006="",Datos!I374&lt;=I$1006)),FALSE),IF(ISNUMBER(Datos!I374),AND(Datos!I374=INT(Datos!I374),AND(OR(I$1005="",Datos!I374&gt;=I$1005),OR(I$1006="",Datos!I374&lt;=I$1006))),FALSE),OR(ISNUMBER(FIND(";"&amp;UPPER(TRIM(Datos!I374&amp;""))&amp;"=",I$1007)),ISNUMBER(FIND(";"&amp;UPPER(TRIM(Datos!I374&amp;""))&amp;";",I$1007))),OR(UPPER(TRIM(Datos!I374&amp;""))="SÍ",UPPER(TRIM(Datos!I374&amp;""))="SI",UPPER(TRIM(Datos!I374&amp;""))="NO"),IF(ISNUMBER(Datos!I374),AND(OR(I$1005="",Datos!I374&gt;=I$1005),OR(I$1006="",Datos!I374&lt;=I$1006)),FALSE),TRUE))))</f>
        <v>0.0</v>
      </c>
      <c r="J374">
        <f>IF(Datos!J374="",0,IF(AND(J$1008&lt;&gt;"",Datos!J374=J$1008),0,IF(J$1004=0,0,1-CHOOSE(J$1004,IF(ISNUMBER(Datos!J374),AND(OR(J$1005="",Datos!J374&gt;=J$1005),OR(J$1006="",Datos!J374&lt;=J$1006)),FALSE),IF(ISNUMBER(Datos!J374),AND(Datos!J374=INT(Datos!J374),AND(OR(J$1005="",Datos!J374&gt;=J$1005),OR(J$1006="",Datos!J374&lt;=J$1006))),FALSE),OR(ISNUMBER(FIND(";"&amp;UPPER(TRIM(Datos!J374&amp;""))&amp;"=",J$1007)),ISNUMBER(FIND(";"&amp;UPPER(TRIM(Datos!J374&amp;""))&amp;";",J$1007))),OR(UPPER(TRIM(Datos!J374&amp;""))="SÍ",UPPER(TRIM(Datos!J374&amp;""))="SI",UPPER(TRIM(Datos!J374&amp;""))="NO"),IF(ISNUMBER(Datos!J374),AND(OR(J$1005="",Datos!J374&gt;=J$1005),OR(J$1006="",Datos!J374&lt;=J$1006)),FALSE),TRUE))))</f>
        <v>0.0</v>
      </c>
      <c r="K374">
        <f>IF(Datos!K374="",0,IF(AND(K$1008&lt;&gt;"",Datos!K374=K$1008),0,IF(K$1004=0,0,1-CHOOSE(K$1004,IF(ISNUMBER(Datos!K374),AND(OR(K$1005="",Datos!K374&gt;=K$1005),OR(K$1006="",Datos!K374&lt;=K$1006)),FALSE),IF(ISNUMBER(Datos!K374),AND(Datos!K374=INT(Datos!K374),AND(OR(K$1005="",Datos!K374&gt;=K$1005),OR(K$1006="",Datos!K374&lt;=K$1006))),FALSE),OR(ISNUMBER(FIND(";"&amp;UPPER(TRIM(Datos!K374&amp;""))&amp;"=",K$1007)),ISNUMBER(FIND(";"&amp;UPPER(TRIM(Datos!K374&amp;""))&amp;";",K$1007))),OR(UPPER(TRIM(Datos!K374&amp;""))="SÍ",UPPER(TRIM(Datos!K374&amp;""))="SI",UPPER(TRIM(Datos!K374&amp;""))="NO"),IF(ISNUMBER(Datos!K374),AND(OR(K$1005="",Datos!K374&gt;=K$1005),OR(K$1006="",Datos!K374&lt;=K$1006)),FALSE),TRUE))))</f>
        <v>0.0</v>
      </c>
      <c r="L374">
        <f>IF(Datos!L374="",0,IF(AND(L$1008&lt;&gt;"",Datos!L374=L$1008),0,IF(L$1004=0,0,1-CHOOSE(L$1004,IF(ISNUMBER(Datos!L374),AND(OR(L$1005="",Datos!L374&gt;=L$1005),OR(L$1006="",Datos!L374&lt;=L$1006)),FALSE),IF(ISNUMBER(Datos!L374),AND(Datos!L374=INT(Datos!L374),AND(OR(L$1005="",Datos!L374&gt;=L$1005),OR(L$1006="",Datos!L374&lt;=L$1006))),FALSE),OR(ISNUMBER(FIND(";"&amp;UPPER(TRIM(Datos!L374&amp;""))&amp;"=",L$1007)),ISNUMBER(FIND(";"&amp;UPPER(TRIM(Datos!L374&amp;""))&amp;";",L$1007))),OR(UPPER(TRIM(Datos!L374&amp;""))="SÍ",UPPER(TRIM(Datos!L374&amp;""))="SI",UPPER(TRIM(Datos!L374&amp;""))="NO"),IF(ISNUMBER(Datos!L374),AND(OR(L$1005="",Datos!L374&gt;=L$1005),OR(L$1006="",Datos!L374&lt;=L$1006)),FALSE),TRUE))))</f>
        <v>0.0</v>
      </c>
      <c r="M374">
        <f>IF(Datos!M374="",0,IF(AND(M$1008&lt;&gt;"",Datos!M374=M$1008),0,IF(M$1004=0,0,1-CHOOSE(M$1004,IF(ISNUMBER(Datos!M374),AND(OR(M$1005="",Datos!M374&gt;=M$1005),OR(M$1006="",Datos!M374&lt;=M$1006)),FALSE),IF(ISNUMBER(Datos!M374),AND(Datos!M374=INT(Datos!M374),AND(OR(M$1005="",Datos!M374&gt;=M$1005),OR(M$1006="",Datos!M374&lt;=M$1006))),FALSE),OR(ISNUMBER(FIND(";"&amp;UPPER(TRIM(Datos!M374&amp;""))&amp;"=",M$1007)),ISNUMBER(FIND(";"&amp;UPPER(TRIM(Datos!M374&amp;""))&amp;";",M$1007))),OR(UPPER(TRIM(Datos!M374&amp;""))="SÍ",UPPER(TRIM(Datos!M374&amp;""))="SI",UPPER(TRIM(Datos!M374&amp;""))="NO"),IF(ISNUMBER(Datos!M374),AND(OR(M$1005="",Datos!M374&gt;=M$1005),OR(M$1006="",Datos!M374&lt;=M$1006)),FALSE),TRUE))))</f>
        <v>0.0</v>
      </c>
      <c r="N374">
        <f>IF(Datos!N374="",0,IF(AND(N$1008&lt;&gt;"",Datos!N374=N$1008),0,IF(N$1004=0,0,1-CHOOSE(N$1004,IF(ISNUMBER(Datos!N374),AND(OR(N$1005="",Datos!N374&gt;=N$1005),OR(N$1006="",Datos!N374&lt;=N$1006)),FALSE),IF(ISNUMBER(Datos!N374),AND(Datos!N374=INT(Datos!N374),AND(OR(N$1005="",Datos!N374&gt;=N$1005),OR(N$1006="",Datos!N374&lt;=N$1006))),FALSE),OR(ISNUMBER(FIND(";"&amp;UPPER(TRIM(Datos!N374&amp;""))&amp;"=",N$1007)),ISNUMBER(FIND(";"&amp;UPPER(TRIM(Datos!N374&amp;""))&amp;";",N$1007))),OR(UPPER(TRIM(Datos!N374&amp;""))="SÍ",UPPER(TRIM(Datos!N374&amp;""))="SI",UPPER(TRIM(Datos!N374&amp;""))="NO"),IF(ISNUMBER(Datos!N374),AND(OR(N$1005="",Datos!N374&gt;=N$1005),OR(N$1006="",Datos!N374&lt;=N$1006)),FALSE),TRUE))))</f>
        <v>0.0</v>
      </c>
      <c r="O374">
        <f>IF(Datos!O374="",0,IF(AND(O$1008&lt;&gt;"",Datos!O374=O$1008),0,IF(O$1004=0,0,1-CHOOSE(O$1004,IF(ISNUMBER(Datos!O374),AND(OR(O$1005="",Datos!O374&gt;=O$1005),OR(O$1006="",Datos!O374&lt;=O$1006)),FALSE),IF(ISNUMBER(Datos!O374),AND(Datos!O374=INT(Datos!O374),AND(OR(O$1005="",Datos!O374&gt;=O$1005),OR(O$1006="",Datos!O374&lt;=O$1006))),FALSE),OR(ISNUMBER(FIND(";"&amp;UPPER(TRIM(Datos!O374&amp;""))&amp;"=",O$1007)),ISNUMBER(FIND(";"&amp;UPPER(TRIM(Datos!O374&amp;""))&amp;";",O$1007))),OR(UPPER(TRIM(Datos!O374&amp;""))="SÍ",UPPER(TRIM(Datos!O374&amp;""))="SI",UPPER(TRIM(Datos!O374&amp;""))="NO"),IF(ISNUMBER(Datos!O374),AND(OR(O$1005="",Datos!O374&gt;=O$1005),OR(O$1006="",Datos!O374&lt;=O$1006)),FALSE),TRUE))))</f>
        <v>0.0</v>
      </c>
      <c r="P374">
        <f>IF(Datos!P374="",0,IF(AND(P$1008&lt;&gt;"",Datos!P374=P$1008),0,IF(P$1004=0,0,1-CHOOSE(P$1004,IF(ISNUMBER(Datos!P374),AND(OR(P$1005="",Datos!P374&gt;=P$1005),OR(P$1006="",Datos!P374&lt;=P$1006)),FALSE),IF(ISNUMBER(Datos!P374),AND(Datos!P374=INT(Datos!P374),AND(OR(P$1005="",Datos!P374&gt;=P$1005),OR(P$1006="",Datos!P374&lt;=P$1006))),FALSE),OR(ISNUMBER(FIND(";"&amp;UPPER(TRIM(Datos!P374&amp;""))&amp;"=",P$1007)),ISNUMBER(FIND(";"&amp;UPPER(TRIM(Datos!P374&amp;""))&amp;";",P$1007))),OR(UPPER(TRIM(Datos!P374&amp;""))="SÍ",UPPER(TRIM(Datos!P374&amp;""))="SI",UPPER(TRIM(Datos!P374&amp;""))="NO"),IF(ISNUMBER(Datos!P374),AND(OR(P$1005="",Datos!P374&gt;=P$1005),OR(P$1006="",Datos!P374&lt;=P$1006)),FALSE),TRUE))))</f>
        <v>0.0</v>
      </c>
      <c r="Q374">
        <f>IF(Datos!Q374="",0,IF(AND(Q$1008&lt;&gt;"",Datos!Q374=Q$1008),0,IF(Q$1004=0,0,1-CHOOSE(Q$1004,IF(ISNUMBER(Datos!Q374),AND(OR(Q$1005="",Datos!Q374&gt;=Q$1005),OR(Q$1006="",Datos!Q374&lt;=Q$1006)),FALSE),IF(ISNUMBER(Datos!Q374),AND(Datos!Q374=INT(Datos!Q374),AND(OR(Q$1005="",Datos!Q374&gt;=Q$1005),OR(Q$1006="",Datos!Q374&lt;=Q$1006))),FALSE),OR(ISNUMBER(FIND(";"&amp;UPPER(TRIM(Datos!Q374&amp;""))&amp;"=",Q$1007)),ISNUMBER(FIND(";"&amp;UPPER(TRIM(Datos!Q374&amp;""))&amp;";",Q$1007))),OR(UPPER(TRIM(Datos!Q374&amp;""))="SÍ",UPPER(TRIM(Datos!Q374&amp;""))="SI",UPPER(TRIM(Datos!Q374&amp;""))="NO"),IF(ISNUMBER(Datos!Q374),AND(OR(Q$1005="",Datos!Q374&gt;=Q$1005),OR(Q$1006="",Datos!Q374&lt;=Q$1006)),FALSE),TRUE))))</f>
        <v>0.0</v>
      </c>
      <c r="R374">
        <f>IF(Datos!R374="",0,IF(AND(R$1008&lt;&gt;"",Datos!R374=R$1008),0,IF(R$1004=0,0,1-CHOOSE(R$1004,IF(ISNUMBER(Datos!R374),AND(OR(R$1005="",Datos!R374&gt;=R$1005),OR(R$1006="",Datos!R374&lt;=R$1006)),FALSE),IF(ISNUMBER(Datos!R374),AND(Datos!R374=INT(Datos!R374),AND(OR(R$1005="",Datos!R374&gt;=R$1005),OR(R$1006="",Datos!R374&lt;=R$1006))),FALSE),OR(ISNUMBER(FIND(";"&amp;UPPER(TRIM(Datos!R374&amp;""))&amp;"=",R$1007)),ISNUMBER(FIND(";"&amp;UPPER(TRIM(Datos!R374&amp;""))&amp;";",R$1007))),OR(UPPER(TRIM(Datos!R374&amp;""))="SÍ",UPPER(TRIM(Datos!R374&amp;""))="SI",UPPER(TRIM(Datos!R374&amp;""))="NO"),IF(ISNUMBER(Datos!R374),AND(OR(R$1005="",Datos!R374&gt;=R$1005),OR(R$1006="",Datos!R374&lt;=R$1006)),FALSE),TRUE))))</f>
        <v>0.0</v>
      </c>
      <c r="S374">
        <f>IF(Datos!S374="",0,IF(AND(S$1008&lt;&gt;"",Datos!S374=S$1008),0,IF(S$1004=0,0,1-CHOOSE(S$1004,IF(ISNUMBER(Datos!S374),AND(OR(S$1005="",Datos!S374&gt;=S$1005),OR(S$1006="",Datos!S374&lt;=S$1006)),FALSE),IF(ISNUMBER(Datos!S374),AND(Datos!S374=INT(Datos!S374),AND(OR(S$1005="",Datos!S374&gt;=S$1005),OR(S$1006="",Datos!S374&lt;=S$1006))),FALSE),OR(ISNUMBER(FIND(";"&amp;UPPER(TRIM(Datos!S374&amp;""))&amp;"=",S$1007)),ISNUMBER(FIND(";"&amp;UPPER(TRIM(Datos!S374&amp;""))&amp;";",S$1007))),OR(UPPER(TRIM(Datos!S374&amp;""))="SÍ",UPPER(TRIM(Datos!S374&amp;""))="SI",UPPER(TRIM(Datos!S374&amp;""))="NO"),IF(ISNUMBER(Datos!S374),AND(OR(S$1005="",Datos!S374&gt;=S$1005),OR(S$1006="",Datos!S374&lt;=S$1006)),FALSE),TRUE))))</f>
        <v>0.0</v>
      </c>
      <c r="T374">
        <f>IF(Datos!T374="",0,IF(AND(T$1008&lt;&gt;"",Datos!T374=T$1008),0,IF(T$1004=0,0,1-CHOOSE(T$1004,IF(ISNUMBER(Datos!T374),AND(OR(T$1005="",Datos!T374&gt;=T$1005),OR(T$1006="",Datos!T374&lt;=T$1006)),FALSE),IF(ISNUMBER(Datos!T374),AND(Datos!T374=INT(Datos!T374),AND(OR(T$1005="",Datos!T374&gt;=T$1005),OR(T$1006="",Datos!T374&lt;=T$1006))),FALSE),OR(ISNUMBER(FIND(";"&amp;UPPER(TRIM(Datos!T374&amp;""))&amp;"=",T$1007)),ISNUMBER(FIND(";"&amp;UPPER(TRIM(Datos!T374&amp;""))&amp;";",T$1007))),OR(UPPER(TRIM(Datos!T374&amp;""))="SÍ",UPPER(TRIM(Datos!T374&amp;""))="SI",UPPER(TRIM(Datos!T374&amp;""))="NO"),IF(ISNUMBER(Datos!T374),AND(OR(T$1005="",Datos!T374&gt;=T$1005),OR(T$1006="",Datos!T374&lt;=T$1006)),FALSE),TRUE))))</f>
        <v>0.0</v>
      </c>
      <c r="U374">
        <f>IF(Datos!U374="",0,IF(AND(U$1008&lt;&gt;"",Datos!U374=U$1008),0,IF(U$1004=0,0,1-CHOOSE(U$1004,IF(ISNUMBER(Datos!U374),AND(OR(U$1005="",Datos!U374&gt;=U$1005),OR(U$1006="",Datos!U374&lt;=U$1006)),FALSE),IF(ISNUMBER(Datos!U374),AND(Datos!U374=INT(Datos!U374),AND(OR(U$1005="",Datos!U374&gt;=U$1005),OR(U$1006="",Datos!U374&lt;=U$1006))),FALSE),OR(ISNUMBER(FIND(";"&amp;UPPER(TRIM(Datos!U374&amp;""))&amp;"=",U$1007)),ISNUMBER(FIND(";"&amp;UPPER(TRIM(Datos!U374&amp;""))&amp;";",U$1007))),OR(UPPER(TRIM(Datos!U374&amp;""))="SÍ",UPPER(TRIM(Datos!U374&amp;""))="SI",UPPER(TRIM(Datos!U374&amp;""))="NO"),IF(ISNUMBER(Datos!U374),AND(OR(U$1005="",Datos!U374&gt;=U$1005),OR(U$1006="",Datos!U374&lt;=U$1006)),FALSE),TRUE))))</f>
        <v>0.0</v>
      </c>
      <c r="V374">
        <f>IF(Datos!V374="",0,IF(AND(V$1008&lt;&gt;"",Datos!V374=V$1008),0,IF(V$1004=0,0,1-CHOOSE(V$1004,IF(ISNUMBER(Datos!V374),AND(OR(V$1005="",Datos!V374&gt;=V$1005),OR(V$1006="",Datos!V374&lt;=V$1006)),FALSE),IF(ISNUMBER(Datos!V374),AND(Datos!V374=INT(Datos!V374),AND(OR(V$1005="",Datos!V374&gt;=V$1005),OR(V$1006="",Datos!V374&lt;=V$1006))),FALSE),OR(ISNUMBER(FIND(";"&amp;UPPER(TRIM(Datos!V374&amp;""))&amp;"=",V$1007)),ISNUMBER(FIND(";"&amp;UPPER(TRIM(Datos!V374&amp;""))&amp;";",V$1007))),OR(UPPER(TRIM(Datos!V374&amp;""))="SÍ",UPPER(TRIM(Datos!V374&amp;""))="SI",UPPER(TRIM(Datos!V374&amp;""))="NO"),IF(ISNUMBER(Datos!V374),AND(OR(V$1005="",Datos!V374&gt;=V$1005),OR(V$1006="",Datos!V374&lt;=V$1006)),FALSE),TRUE))))</f>
        <v>0.0</v>
      </c>
      <c r="W374">
        <f>IF(Datos!W374="",0,IF(AND(W$1008&lt;&gt;"",Datos!W374=W$1008),0,IF(W$1004=0,0,1-CHOOSE(W$1004,IF(ISNUMBER(Datos!W374),AND(OR(W$1005="",Datos!W374&gt;=W$1005),OR(W$1006="",Datos!W374&lt;=W$1006)),FALSE),IF(ISNUMBER(Datos!W374),AND(Datos!W374=INT(Datos!W374),AND(OR(W$1005="",Datos!W374&gt;=W$1005),OR(W$1006="",Datos!W374&lt;=W$1006))),FALSE),OR(ISNUMBER(FIND(";"&amp;UPPER(TRIM(Datos!W374&amp;""))&amp;"=",W$1007)),ISNUMBER(FIND(";"&amp;UPPER(TRIM(Datos!W374&amp;""))&amp;";",W$1007))),OR(UPPER(TRIM(Datos!W374&amp;""))="SÍ",UPPER(TRIM(Datos!W374&amp;""))="SI",UPPER(TRIM(Datos!W374&amp;""))="NO"),IF(ISNUMBER(Datos!W374),AND(OR(W$1005="",Datos!W374&gt;=W$1005),OR(W$1006="",Datos!W374&lt;=W$1006)),FALSE),TRUE))))</f>
        <v>0.0</v>
      </c>
      <c r="X374">
        <f>IF(Datos!X374="",0,IF(AND(X$1008&lt;&gt;"",Datos!X374=X$1008),0,IF(X$1004=0,0,1-CHOOSE(X$1004,IF(ISNUMBER(Datos!X374),AND(OR(X$1005="",Datos!X374&gt;=X$1005),OR(X$1006="",Datos!X374&lt;=X$1006)),FALSE),IF(ISNUMBER(Datos!X374),AND(Datos!X374=INT(Datos!X374),AND(OR(X$1005="",Datos!X374&gt;=X$1005),OR(X$1006="",Datos!X374&lt;=X$1006))),FALSE),OR(ISNUMBER(FIND(";"&amp;UPPER(TRIM(Datos!X374&amp;""))&amp;"=",X$1007)),ISNUMBER(FIND(";"&amp;UPPER(TRIM(Datos!X374&amp;""))&amp;";",X$1007))),OR(UPPER(TRIM(Datos!X374&amp;""))="SÍ",UPPER(TRIM(Datos!X374&amp;""))="SI",UPPER(TRIM(Datos!X374&amp;""))="NO"),IF(ISNUMBER(Datos!X374),AND(OR(X$1005="",Datos!X374&gt;=X$1005),OR(X$1006="",Datos!X374&lt;=X$1006)),FALSE),TRUE))))</f>
        <v>0.0</v>
      </c>
      <c r="Y374">
        <f>IF(Datos!Y374="",0,IF(AND(Y$1008&lt;&gt;"",Datos!Y374=Y$1008),0,IF(Y$1004=0,0,1-CHOOSE(Y$1004,IF(ISNUMBER(Datos!Y374),AND(OR(Y$1005="",Datos!Y374&gt;=Y$1005),OR(Y$1006="",Datos!Y374&lt;=Y$1006)),FALSE),IF(ISNUMBER(Datos!Y374),AND(Datos!Y374=INT(Datos!Y374),AND(OR(Y$1005="",Datos!Y374&gt;=Y$1005),OR(Y$1006="",Datos!Y374&lt;=Y$1006))),FALSE),OR(ISNUMBER(FIND(";"&amp;UPPER(TRIM(Datos!Y374&amp;""))&amp;"=",Y$1007)),ISNUMBER(FIND(";"&amp;UPPER(TRIM(Datos!Y374&amp;""))&amp;";",Y$1007))),OR(UPPER(TRIM(Datos!Y374&amp;""))="SÍ",UPPER(TRIM(Datos!Y374&amp;""))="SI",UPPER(TRIM(Datos!Y374&amp;""))="NO"),IF(ISNUMBER(Datos!Y374),AND(OR(Y$1005="",Datos!Y374&gt;=Y$1005),OR(Y$1006="",Datos!Y374&lt;=Y$1006)),FALSE),TRUE))))</f>
        <v>0.0</v>
      </c>
      <c r="Z374">
        <f>IF(Datos!Z374="",0,IF(AND(Z$1008&lt;&gt;"",Datos!Z374=Z$1008),0,IF(Z$1004=0,0,1-CHOOSE(Z$1004,IF(ISNUMBER(Datos!Z374),AND(OR(Z$1005="",Datos!Z374&gt;=Z$1005),OR(Z$1006="",Datos!Z374&lt;=Z$1006)),FALSE),IF(ISNUMBER(Datos!Z374),AND(Datos!Z374=INT(Datos!Z374),AND(OR(Z$1005="",Datos!Z374&gt;=Z$1005),OR(Z$1006="",Datos!Z374&lt;=Z$1006))),FALSE),OR(ISNUMBER(FIND(";"&amp;UPPER(TRIM(Datos!Z374&amp;""))&amp;"=",Z$1007)),ISNUMBER(FIND(";"&amp;UPPER(TRIM(Datos!Z374&amp;""))&amp;";",Z$1007))),OR(UPPER(TRIM(Datos!Z374&amp;""))="SÍ",UPPER(TRIM(Datos!Z374&amp;""))="SI",UPPER(TRIM(Datos!Z374&amp;""))="NO"),IF(ISNUMBER(Datos!Z374),AND(OR(Z$1005="",Datos!Z374&gt;=Z$1005),OR(Z$1006="",Datos!Z374&lt;=Z$1006)),FALSE),TRUE))))</f>
        <v>0.0</v>
      </c>
      <c r="AA374">
        <f>IF(Datos!AA374="",0,IF(AND(AA$1008&lt;&gt;"",Datos!AA374=AA$1008),0,IF(AA$1004=0,0,1-CHOOSE(AA$1004,IF(ISNUMBER(Datos!AA374),AND(OR(AA$1005="",Datos!AA374&gt;=AA$1005),OR(AA$1006="",Datos!AA374&lt;=AA$1006)),FALSE),IF(ISNUMBER(Datos!AA374),AND(Datos!AA374=INT(Datos!AA374),AND(OR(AA$1005="",Datos!AA374&gt;=AA$1005),OR(AA$1006="",Datos!AA374&lt;=AA$1006))),FALSE),OR(ISNUMBER(FIND(";"&amp;UPPER(TRIM(Datos!AA374&amp;""))&amp;"=",AA$1007)),ISNUMBER(FIND(";"&amp;UPPER(TRIM(Datos!AA374&amp;""))&amp;";",AA$1007))),OR(UPPER(TRIM(Datos!AA374&amp;""))="SÍ",UPPER(TRIM(Datos!AA374&amp;""))="SI",UPPER(TRIM(Datos!AA374&amp;""))="NO"),IF(ISNUMBER(Datos!AA374),AND(OR(AA$1005="",Datos!AA374&gt;=AA$1005),OR(AA$1006="",Datos!AA374&lt;=AA$1006)),FALSE),TRUE))))</f>
        <v>0.0</v>
      </c>
      <c r="AB374">
        <f>IF(Datos!AB374="",0,IF(AND(AB$1008&lt;&gt;"",Datos!AB374=AB$1008),0,IF(AB$1004=0,0,1-CHOOSE(AB$1004,IF(ISNUMBER(Datos!AB374),AND(OR(AB$1005="",Datos!AB374&gt;=AB$1005),OR(AB$1006="",Datos!AB374&lt;=AB$1006)),FALSE),IF(ISNUMBER(Datos!AB374),AND(Datos!AB374=INT(Datos!AB374),AND(OR(AB$1005="",Datos!AB374&gt;=AB$1005),OR(AB$1006="",Datos!AB374&lt;=AB$1006))),FALSE),OR(ISNUMBER(FIND(";"&amp;UPPER(TRIM(Datos!AB374&amp;""))&amp;"=",AB$1007)),ISNUMBER(FIND(";"&amp;UPPER(TRIM(Datos!AB374&amp;""))&amp;";",AB$1007))),OR(UPPER(TRIM(Datos!AB374&amp;""))="SÍ",UPPER(TRIM(Datos!AB374&amp;""))="SI",UPPER(TRIM(Datos!AB374&amp;""))="NO"),IF(ISNUMBER(Datos!AB374),AND(OR(AB$1005="",Datos!AB374&gt;=AB$1005),OR(AB$1006="",Datos!AB374&lt;=AB$1006)),FALSE),TRUE))))</f>
        <v>0.0</v>
      </c>
      <c r="AC374">
        <f>IF(Datos!AC374="",0,IF(AND(AC$1008&lt;&gt;"",Datos!AC374=AC$1008),0,IF(AC$1004=0,0,1-CHOOSE(AC$1004,IF(ISNUMBER(Datos!AC374),AND(OR(AC$1005="",Datos!AC374&gt;=AC$1005),OR(AC$1006="",Datos!AC374&lt;=AC$1006)),FALSE),IF(ISNUMBER(Datos!AC374),AND(Datos!AC374=INT(Datos!AC374),AND(OR(AC$1005="",Datos!AC374&gt;=AC$1005),OR(AC$1006="",Datos!AC374&lt;=AC$1006))),FALSE),OR(ISNUMBER(FIND(";"&amp;UPPER(TRIM(Datos!AC374&amp;""))&amp;"=",AC$1007)),ISNUMBER(FIND(";"&amp;UPPER(TRIM(Datos!AC374&amp;""))&amp;";",AC$1007))),OR(UPPER(TRIM(Datos!AC374&amp;""))="SÍ",UPPER(TRIM(Datos!AC374&amp;""))="SI",UPPER(TRIM(Datos!AC374&amp;""))="NO"),IF(ISNUMBER(Datos!AC374),AND(OR(AC$1005="",Datos!AC374&gt;=AC$1005),OR(AC$1006="",Datos!AC374&lt;=AC$1006)),FALSE),TRUE))))</f>
        <v>0.0</v>
      </c>
      <c r="AD374">
        <f>IF(Datos!AD374="",0,IF(AND(AD$1008&lt;&gt;"",Datos!AD374=AD$1008),0,IF(AD$1004=0,0,1-CHOOSE(AD$1004,IF(ISNUMBER(Datos!AD374),AND(OR(AD$1005="",Datos!AD374&gt;=AD$1005),OR(AD$1006="",Datos!AD374&lt;=AD$1006)),FALSE),IF(ISNUMBER(Datos!AD374),AND(Datos!AD374=INT(Datos!AD374),AND(OR(AD$1005="",Datos!AD374&gt;=AD$1005),OR(AD$1006="",Datos!AD374&lt;=AD$1006))),FALSE),OR(ISNUMBER(FIND(";"&amp;UPPER(TRIM(Datos!AD374&amp;""))&amp;"=",AD$1007)),ISNUMBER(FIND(";"&amp;UPPER(TRIM(Datos!AD374&amp;""))&amp;";",AD$1007))),OR(UPPER(TRIM(Datos!AD374&amp;""))="SÍ",UPPER(TRIM(Datos!AD374&amp;""))="SI",UPPER(TRIM(Datos!AD374&amp;""))="NO"),IF(ISNUMBER(Datos!AD374),AND(OR(AD$1005="",Datos!AD374&gt;=AD$1005),OR(AD$1006="",Datos!AD374&lt;=AD$1006)),FALSE),TRUE))))</f>
        <v>0.0</v>
      </c>
      <c r="AE374">
        <f>IF(Datos!AE374="",0,IF(AND(AE$1008&lt;&gt;"",Datos!AE374=AE$1008),0,IF(AE$1004=0,0,1-CHOOSE(AE$1004,IF(ISNUMBER(Datos!AE374),AND(OR(AE$1005="",Datos!AE374&gt;=AE$1005),OR(AE$1006="",Datos!AE374&lt;=AE$1006)),FALSE),IF(ISNUMBER(Datos!AE374),AND(Datos!AE374=INT(Datos!AE374),AND(OR(AE$1005="",Datos!AE374&gt;=AE$1005),OR(AE$1006="",Datos!AE374&lt;=AE$1006))),FALSE),OR(ISNUMBER(FIND(";"&amp;UPPER(TRIM(Datos!AE374&amp;""))&amp;"=",AE$1007)),ISNUMBER(FIND(";"&amp;UPPER(TRIM(Datos!AE374&amp;""))&amp;";",AE$1007))),OR(UPPER(TRIM(Datos!AE374&amp;""))="SÍ",UPPER(TRIM(Datos!AE374&amp;""))="SI",UPPER(TRIM(Datos!AE374&amp;""))="NO"),IF(ISNUMBER(Datos!AE374),AND(OR(AE$1005="",Datos!AE374&gt;=AE$1005),OR(AE$1006="",Datos!AE374&lt;=AE$1006)),FALSE),TRUE))))</f>
        <v>0.0</v>
      </c>
    </row>
    <row r="375" spans="2:31">
      <c r="B375">
        <f>IF(Datos!B375="",0,IF(AND(B$1008&lt;&gt;"",Datos!B375=B$1008),0,IF(B$1004=0,0,1-CHOOSE(B$1004,IF(ISNUMBER(Datos!B375),AND(OR(B$1005="",Datos!B375&gt;=B$1005),OR(B$1006="",Datos!B375&lt;=B$1006)),FALSE),IF(ISNUMBER(Datos!B375),AND(Datos!B375=INT(Datos!B375),AND(OR(B$1005="",Datos!B375&gt;=B$1005),OR(B$1006="",Datos!B375&lt;=B$1006))),FALSE),OR(ISNUMBER(FIND(";"&amp;UPPER(TRIM(Datos!B375&amp;""))&amp;"=",B$1007)),ISNUMBER(FIND(";"&amp;UPPER(TRIM(Datos!B375&amp;""))&amp;";",B$1007))),OR(UPPER(TRIM(Datos!B375&amp;""))="SÍ",UPPER(TRIM(Datos!B375&amp;""))="SI",UPPER(TRIM(Datos!B375&amp;""))="NO"),IF(ISNUMBER(Datos!B375),AND(OR(B$1005="",Datos!B375&gt;=B$1005),OR(B$1006="",Datos!B375&lt;=B$1006)),FALSE),TRUE))))</f>
        <v>0.0</v>
      </c>
      <c r="C375">
        <f>IF(Datos!C375="",0,IF(AND(C$1008&lt;&gt;"",Datos!C375=C$1008),0,IF(C$1004=0,0,1-CHOOSE(C$1004,IF(ISNUMBER(Datos!C375),AND(OR(C$1005="",Datos!C375&gt;=C$1005),OR(C$1006="",Datos!C375&lt;=C$1006)),FALSE),IF(ISNUMBER(Datos!C375),AND(Datos!C375=INT(Datos!C375),AND(OR(C$1005="",Datos!C375&gt;=C$1005),OR(C$1006="",Datos!C375&lt;=C$1006))),FALSE),OR(ISNUMBER(FIND(";"&amp;UPPER(TRIM(Datos!C375&amp;""))&amp;"=",C$1007)),ISNUMBER(FIND(";"&amp;UPPER(TRIM(Datos!C375&amp;""))&amp;";",C$1007))),OR(UPPER(TRIM(Datos!C375&amp;""))="SÍ",UPPER(TRIM(Datos!C375&amp;""))="SI",UPPER(TRIM(Datos!C375&amp;""))="NO"),IF(ISNUMBER(Datos!C375),AND(OR(C$1005="",Datos!C375&gt;=C$1005),OR(C$1006="",Datos!C375&lt;=C$1006)),FALSE),TRUE))))</f>
        <v>0.0</v>
      </c>
      <c r="D375">
        <f>IF(Datos!D375="",0,IF(AND(D$1008&lt;&gt;"",Datos!D375=D$1008),0,IF(D$1004=0,0,1-CHOOSE(D$1004,IF(ISNUMBER(Datos!D375),AND(OR(D$1005="",Datos!D375&gt;=D$1005),OR(D$1006="",Datos!D375&lt;=D$1006)),FALSE),IF(ISNUMBER(Datos!D375),AND(Datos!D375=INT(Datos!D375),AND(OR(D$1005="",Datos!D375&gt;=D$1005),OR(D$1006="",Datos!D375&lt;=D$1006))),FALSE),OR(ISNUMBER(FIND(";"&amp;UPPER(TRIM(Datos!D375&amp;""))&amp;"=",D$1007)),ISNUMBER(FIND(";"&amp;UPPER(TRIM(Datos!D375&amp;""))&amp;";",D$1007))),OR(UPPER(TRIM(Datos!D375&amp;""))="SÍ",UPPER(TRIM(Datos!D375&amp;""))="SI",UPPER(TRIM(Datos!D375&amp;""))="NO"),IF(ISNUMBER(Datos!D375),AND(OR(D$1005="",Datos!D375&gt;=D$1005),OR(D$1006="",Datos!D375&lt;=D$1006)),FALSE),TRUE))))</f>
        <v>0.0</v>
      </c>
      <c r="E375">
        <f>IF(Datos!E375="",0,IF(AND(E$1008&lt;&gt;"",Datos!E375=E$1008),0,IF(E$1004=0,0,1-CHOOSE(E$1004,IF(ISNUMBER(Datos!E375),AND(OR(E$1005="",Datos!E375&gt;=E$1005),OR(E$1006="",Datos!E375&lt;=E$1006)),FALSE),IF(ISNUMBER(Datos!E375),AND(Datos!E375=INT(Datos!E375),AND(OR(E$1005="",Datos!E375&gt;=E$1005),OR(E$1006="",Datos!E375&lt;=E$1006))),FALSE),OR(ISNUMBER(FIND(";"&amp;UPPER(TRIM(Datos!E375&amp;""))&amp;"=",E$1007)),ISNUMBER(FIND(";"&amp;UPPER(TRIM(Datos!E375&amp;""))&amp;";",E$1007))),OR(UPPER(TRIM(Datos!E375&amp;""))="SÍ",UPPER(TRIM(Datos!E375&amp;""))="SI",UPPER(TRIM(Datos!E375&amp;""))="NO"),IF(ISNUMBER(Datos!E375),AND(OR(E$1005="",Datos!E375&gt;=E$1005),OR(E$1006="",Datos!E375&lt;=E$1006)),FALSE),TRUE))))</f>
        <v>0.0</v>
      </c>
      <c r="F375">
        <f>IF(Datos!F375="",0,IF(AND(F$1008&lt;&gt;"",Datos!F375=F$1008),0,IF(F$1004=0,0,1-CHOOSE(F$1004,IF(ISNUMBER(Datos!F375),AND(OR(F$1005="",Datos!F375&gt;=F$1005),OR(F$1006="",Datos!F375&lt;=F$1006)),FALSE),IF(ISNUMBER(Datos!F375),AND(Datos!F375=INT(Datos!F375),AND(OR(F$1005="",Datos!F375&gt;=F$1005),OR(F$1006="",Datos!F375&lt;=F$1006))),FALSE),OR(ISNUMBER(FIND(";"&amp;UPPER(TRIM(Datos!F375&amp;""))&amp;"=",F$1007)),ISNUMBER(FIND(";"&amp;UPPER(TRIM(Datos!F375&amp;""))&amp;";",F$1007))),OR(UPPER(TRIM(Datos!F375&amp;""))="SÍ",UPPER(TRIM(Datos!F375&amp;""))="SI",UPPER(TRIM(Datos!F375&amp;""))="NO"),IF(ISNUMBER(Datos!F375),AND(OR(F$1005="",Datos!F375&gt;=F$1005),OR(F$1006="",Datos!F375&lt;=F$1006)),FALSE),TRUE))))</f>
        <v>0.0</v>
      </c>
      <c r="G375">
        <f>IF(Datos!G375="",0,IF(AND(G$1008&lt;&gt;"",Datos!G375=G$1008),0,IF(G$1004=0,0,1-CHOOSE(G$1004,IF(ISNUMBER(Datos!G375),AND(OR(G$1005="",Datos!G375&gt;=G$1005),OR(G$1006="",Datos!G375&lt;=G$1006)),FALSE),IF(ISNUMBER(Datos!G375),AND(Datos!G375=INT(Datos!G375),AND(OR(G$1005="",Datos!G375&gt;=G$1005),OR(G$1006="",Datos!G375&lt;=G$1006))),FALSE),OR(ISNUMBER(FIND(";"&amp;UPPER(TRIM(Datos!G375&amp;""))&amp;"=",G$1007)),ISNUMBER(FIND(";"&amp;UPPER(TRIM(Datos!G375&amp;""))&amp;";",G$1007))),OR(UPPER(TRIM(Datos!G375&amp;""))="SÍ",UPPER(TRIM(Datos!G375&amp;""))="SI",UPPER(TRIM(Datos!G375&amp;""))="NO"),IF(ISNUMBER(Datos!G375),AND(OR(G$1005="",Datos!G375&gt;=G$1005),OR(G$1006="",Datos!G375&lt;=G$1006)),FALSE),TRUE))))</f>
        <v>0.0</v>
      </c>
      <c r="H375">
        <f>IF(Datos!H375="",0,IF(AND(H$1008&lt;&gt;"",Datos!H375=H$1008),0,IF(H$1004=0,0,1-CHOOSE(H$1004,IF(ISNUMBER(Datos!H375),AND(OR(H$1005="",Datos!H375&gt;=H$1005),OR(H$1006="",Datos!H375&lt;=H$1006)),FALSE),IF(ISNUMBER(Datos!H375),AND(Datos!H375=INT(Datos!H375),AND(OR(H$1005="",Datos!H375&gt;=H$1005),OR(H$1006="",Datos!H375&lt;=H$1006))),FALSE),OR(ISNUMBER(FIND(";"&amp;UPPER(TRIM(Datos!H375&amp;""))&amp;"=",H$1007)),ISNUMBER(FIND(";"&amp;UPPER(TRIM(Datos!H375&amp;""))&amp;";",H$1007))),OR(UPPER(TRIM(Datos!H375&amp;""))="SÍ",UPPER(TRIM(Datos!H375&amp;""))="SI",UPPER(TRIM(Datos!H375&amp;""))="NO"),IF(ISNUMBER(Datos!H375),AND(OR(H$1005="",Datos!H375&gt;=H$1005),OR(H$1006="",Datos!H375&lt;=H$1006)),FALSE),TRUE))))</f>
        <v>0.0</v>
      </c>
      <c r="I375">
        <f>IF(Datos!I375="",0,IF(AND(I$1008&lt;&gt;"",Datos!I375=I$1008),0,IF(I$1004=0,0,1-CHOOSE(I$1004,IF(ISNUMBER(Datos!I375),AND(OR(I$1005="",Datos!I375&gt;=I$1005),OR(I$1006="",Datos!I375&lt;=I$1006)),FALSE),IF(ISNUMBER(Datos!I375),AND(Datos!I375=INT(Datos!I375),AND(OR(I$1005="",Datos!I375&gt;=I$1005),OR(I$1006="",Datos!I375&lt;=I$1006))),FALSE),OR(ISNUMBER(FIND(";"&amp;UPPER(TRIM(Datos!I375&amp;""))&amp;"=",I$1007)),ISNUMBER(FIND(";"&amp;UPPER(TRIM(Datos!I375&amp;""))&amp;";",I$1007))),OR(UPPER(TRIM(Datos!I375&amp;""))="SÍ",UPPER(TRIM(Datos!I375&amp;""))="SI",UPPER(TRIM(Datos!I375&amp;""))="NO"),IF(ISNUMBER(Datos!I375),AND(OR(I$1005="",Datos!I375&gt;=I$1005),OR(I$1006="",Datos!I375&lt;=I$1006)),FALSE),TRUE))))</f>
        <v>0.0</v>
      </c>
      <c r="J375">
        <f>IF(Datos!J375="",0,IF(AND(J$1008&lt;&gt;"",Datos!J375=J$1008),0,IF(J$1004=0,0,1-CHOOSE(J$1004,IF(ISNUMBER(Datos!J375),AND(OR(J$1005="",Datos!J375&gt;=J$1005),OR(J$1006="",Datos!J375&lt;=J$1006)),FALSE),IF(ISNUMBER(Datos!J375),AND(Datos!J375=INT(Datos!J375),AND(OR(J$1005="",Datos!J375&gt;=J$1005),OR(J$1006="",Datos!J375&lt;=J$1006))),FALSE),OR(ISNUMBER(FIND(";"&amp;UPPER(TRIM(Datos!J375&amp;""))&amp;"=",J$1007)),ISNUMBER(FIND(";"&amp;UPPER(TRIM(Datos!J375&amp;""))&amp;";",J$1007))),OR(UPPER(TRIM(Datos!J375&amp;""))="SÍ",UPPER(TRIM(Datos!J375&amp;""))="SI",UPPER(TRIM(Datos!J375&amp;""))="NO"),IF(ISNUMBER(Datos!J375),AND(OR(J$1005="",Datos!J375&gt;=J$1005),OR(J$1006="",Datos!J375&lt;=J$1006)),FALSE),TRUE))))</f>
        <v>0.0</v>
      </c>
      <c r="K375">
        <f>IF(Datos!K375="",0,IF(AND(K$1008&lt;&gt;"",Datos!K375=K$1008),0,IF(K$1004=0,0,1-CHOOSE(K$1004,IF(ISNUMBER(Datos!K375),AND(OR(K$1005="",Datos!K375&gt;=K$1005),OR(K$1006="",Datos!K375&lt;=K$1006)),FALSE),IF(ISNUMBER(Datos!K375),AND(Datos!K375=INT(Datos!K375),AND(OR(K$1005="",Datos!K375&gt;=K$1005),OR(K$1006="",Datos!K375&lt;=K$1006))),FALSE),OR(ISNUMBER(FIND(";"&amp;UPPER(TRIM(Datos!K375&amp;""))&amp;"=",K$1007)),ISNUMBER(FIND(";"&amp;UPPER(TRIM(Datos!K375&amp;""))&amp;";",K$1007))),OR(UPPER(TRIM(Datos!K375&amp;""))="SÍ",UPPER(TRIM(Datos!K375&amp;""))="SI",UPPER(TRIM(Datos!K375&amp;""))="NO"),IF(ISNUMBER(Datos!K375),AND(OR(K$1005="",Datos!K375&gt;=K$1005),OR(K$1006="",Datos!K375&lt;=K$1006)),FALSE),TRUE))))</f>
        <v>0.0</v>
      </c>
      <c r="L375">
        <f>IF(Datos!L375="",0,IF(AND(L$1008&lt;&gt;"",Datos!L375=L$1008),0,IF(L$1004=0,0,1-CHOOSE(L$1004,IF(ISNUMBER(Datos!L375),AND(OR(L$1005="",Datos!L375&gt;=L$1005),OR(L$1006="",Datos!L375&lt;=L$1006)),FALSE),IF(ISNUMBER(Datos!L375),AND(Datos!L375=INT(Datos!L375),AND(OR(L$1005="",Datos!L375&gt;=L$1005),OR(L$1006="",Datos!L375&lt;=L$1006))),FALSE),OR(ISNUMBER(FIND(";"&amp;UPPER(TRIM(Datos!L375&amp;""))&amp;"=",L$1007)),ISNUMBER(FIND(";"&amp;UPPER(TRIM(Datos!L375&amp;""))&amp;";",L$1007))),OR(UPPER(TRIM(Datos!L375&amp;""))="SÍ",UPPER(TRIM(Datos!L375&amp;""))="SI",UPPER(TRIM(Datos!L375&amp;""))="NO"),IF(ISNUMBER(Datos!L375),AND(OR(L$1005="",Datos!L375&gt;=L$1005),OR(L$1006="",Datos!L375&lt;=L$1006)),FALSE),TRUE))))</f>
        <v>0.0</v>
      </c>
      <c r="M375">
        <f>IF(Datos!M375="",0,IF(AND(M$1008&lt;&gt;"",Datos!M375=M$1008),0,IF(M$1004=0,0,1-CHOOSE(M$1004,IF(ISNUMBER(Datos!M375),AND(OR(M$1005="",Datos!M375&gt;=M$1005),OR(M$1006="",Datos!M375&lt;=M$1006)),FALSE),IF(ISNUMBER(Datos!M375),AND(Datos!M375=INT(Datos!M375),AND(OR(M$1005="",Datos!M375&gt;=M$1005),OR(M$1006="",Datos!M375&lt;=M$1006))),FALSE),OR(ISNUMBER(FIND(";"&amp;UPPER(TRIM(Datos!M375&amp;""))&amp;"=",M$1007)),ISNUMBER(FIND(";"&amp;UPPER(TRIM(Datos!M375&amp;""))&amp;";",M$1007))),OR(UPPER(TRIM(Datos!M375&amp;""))="SÍ",UPPER(TRIM(Datos!M375&amp;""))="SI",UPPER(TRIM(Datos!M375&amp;""))="NO"),IF(ISNUMBER(Datos!M375),AND(OR(M$1005="",Datos!M375&gt;=M$1005),OR(M$1006="",Datos!M375&lt;=M$1006)),FALSE),TRUE))))</f>
        <v>0.0</v>
      </c>
      <c r="N375">
        <f>IF(Datos!N375="",0,IF(AND(N$1008&lt;&gt;"",Datos!N375=N$1008),0,IF(N$1004=0,0,1-CHOOSE(N$1004,IF(ISNUMBER(Datos!N375),AND(OR(N$1005="",Datos!N375&gt;=N$1005),OR(N$1006="",Datos!N375&lt;=N$1006)),FALSE),IF(ISNUMBER(Datos!N375),AND(Datos!N375=INT(Datos!N375),AND(OR(N$1005="",Datos!N375&gt;=N$1005),OR(N$1006="",Datos!N375&lt;=N$1006))),FALSE),OR(ISNUMBER(FIND(";"&amp;UPPER(TRIM(Datos!N375&amp;""))&amp;"=",N$1007)),ISNUMBER(FIND(";"&amp;UPPER(TRIM(Datos!N375&amp;""))&amp;";",N$1007))),OR(UPPER(TRIM(Datos!N375&amp;""))="SÍ",UPPER(TRIM(Datos!N375&amp;""))="SI",UPPER(TRIM(Datos!N375&amp;""))="NO"),IF(ISNUMBER(Datos!N375),AND(OR(N$1005="",Datos!N375&gt;=N$1005),OR(N$1006="",Datos!N375&lt;=N$1006)),FALSE),TRUE))))</f>
        <v>0.0</v>
      </c>
      <c r="O375">
        <f>IF(Datos!O375="",0,IF(AND(O$1008&lt;&gt;"",Datos!O375=O$1008),0,IF(O$1004=0,0,1-CHOOSE(O$1004,IF(ISNUMBER(Datos!O375),AND(OR(O$1005="",Datos!O375&gt;=O$1005),OR(O$1006="",Datos!O375&lt;=O$1006)),FALSE),IF(ISNUMBER(Datos!O375),AND(Datos!O375=INT(Datos!O375),AND(OR(O$1005="",Datos!O375&gt;=O$1005),OR(O$1006="",Datos!O375&lt;=O$1006))),FALSE),OR(ISNUMBER(FIND(";"&amp;UPPER(TRIM(Datos!O375&amp;""))&amp;"=",O$1007)),ISNUMBER(FIND(";"&amp;UPPER(TRIM(Datos!O375&amp;""))&amp;";",O$1007))),OR(UPPER(TRIM(Datos!O375&amp;""))="SÍ",UPPER(TRIM(Datos!O375&amp;""))="SI",UPPER(TRIM(Datos!O375&amp;""))="NO"),IF(ISNUMBER(Datos!O375),AND(OR(O$1005="",Datos!O375&gt;=O$1005),OR(O$1006="",Datos!O375&lt;=O$1006)),FALSE),TRUE))))</f>
        <v>0.0</v>
      </c>
      <c r="P375">
        <f>IF(Datos!P375="",0,IF(AND(P$1008&lt;&gt;"",Datos!P375=P$1008),0,IF(P$1004=0,0,1-CHOOSE(P$1004,IF(ISNUMBER(Datos!P375),AND(OR(P$1005="",Datos!P375&gt;=P$1005),OR(P$1006="",Datos!P375&lt;=P$1006)),FALSE),IF(ISNUMBER(Datos!P375),AND(Datos!P375=INT(Datos!P375),AND(OR(P$1005="",Datos!P375&gt;=P$1005),OR(P$1006="",Datos!P375&lt;=P$1006))),FALSE),OR(ISNUMBER(FIND(";"&amp;UPPER(TRIM(Datos!P375&amp;""))&amp;"=",P$1007)),ISNUMBER(FIND(";"&amp;UPPER(TRIM(Datos!P375&amp;""))&amp;";",P$1007))),OR(UPPER(TRIM(Datos!P375&amp;""))="SÍ",UPPER(TRIM(Datos!P375&amp;""))="SI",UPPER(TRIM(Datos!P375&amp;""))="NO"),IF(ISNUMBER(Datos!P375),AND(OR(P$1005="",Datos!P375&gt;=P$1005),OR(P$1006="",Datos!P375&lt;=P$1006)),FALSE),TRUE))))</f>
        <v>0.0</v>
      </c>
      <c r="Q375">
        <f>IF(Datos!Q375="",0,IF(AND(Q$1008&lt;&gt;"",Datos!Q375=Q$1008),0,IF(Q$1004=0,0,1-CHOOSE(Q$1004,IF(ISNUMBER(Datos!Q375),AND(OR(Q$1005="",Datos!Q375&gt;=Q$1005),OR(Q$1006="",Datos!Q375&lt;=Q$1006)),FALSE),IF(ISNUMBER(Datos!Q375),AND(Datos!Q375=INT(Datos!Q375),AND(OR(Q$1005="",Datos!Q375&gt;=Q$1005),OR(Q$1006="",Datos!Q375&lt;=Q$1006))),FALSE),OR(ISNUMBER(FIND(";"&amp;UPPER(TRIM(Datos!Q375&amp;""))&amp;"=",Q$1007)),ISNUMBER(FIND(";"&amp;UPPER(TRIM(Datos!Q375&amp;""))&amp;";",Q$1007))),OR(UPPER(TRIM(Datos!Q375&amp;""))="SÍ",UPPER(TRIM(Datos!Q375&amp;""))="SI",UPPER(TRIM(Datos!Q375&amp;""))="NO"),IF(ISNUMBER(Datos!Q375),AND(OR(Q$1005="",Datos!Q375&gt;=Q$1005),OR(Q$1006="",Datos!Q375&lt;=Q$1006)),FALSE),TRUE))))</f>
        <v>0.0</v>
      </c>
      <c r="R375">
        <f>IF(Datos!R375="",0,IF(AND(R$1008&lt;&gt;"",Datos!R375=R$1008),0,IF(R$1004=0,0,1-CHOOSE(R$1004,IF(ISNUMBER(Datos!R375),AND(OR(R$1005="",Datos!R375&gt;=R$1005),OR(R$1006="",Datos!R375&lt;=R$1006)),FALSE),IF(ISNUMBER(Datos!R375),AND(Datos!R375=INT(Datos!R375),AND(OR(R$1005="",Datos!R375&gt;=R$1005),OR(R$1006="",Datos!R375&lt;=R$1006))),FALSE),OR(ISNUMBER(FIND(";"&amp;UPPER(TRIM(Datos!R375&amp;""))&amp;"=",R$1007)),ISNUMBER(FIND(";"&amp;UPPER(TRIM(Datos!R375&amp;""))&amp;";",R$1007))),OR(UPPER(TRIM(Datos!R375&amp;""))="SÍ",UPPER(TRIM(Datos!R375&amp;""))="SI",UPPER(TRIM(Datos!R375&amp;""))="NO"),IF(ISNUMBER(Datos!R375),AND(OR(R$1005="",Datos!R375&gt;=R$1005),OR(R$1006="",Datos!R375&lt;=R$1006)),FALSE),TRUE))))</f>
        <v>0.0</v>
      </c>
      <c r="S375">
        <f>IF(Datos!S375="",0,IF(AND(S$1008&lt;&gt;"",Datos!S375=S$1008),0,IF(S$1004=0,0,1-CHOOSE(S$1004,IF(ISNUMBER(Datos!S375),AND(OR(S$1005="",Datos!S375&gt;=S$1005),OR(S$1006="",Datos!S375&lt;=S$1006)),FALSE),IF(ISNUMBER(Datos!S375),AND(Datos!S375=INT(Datos!S375),AND(OR(S$1005="",Datos!S375&gt;=S$1005),OR(S$1006="",Datos!S375&lt;=S$1006))),FALSE),OR(ISNUMBER(FIND(";"&amp;UPPER(TRIM(Datos!S375&amp;""))&amp;"=",S$1007)),ISNUMBER(FIND(";"&amp;UPPER(TRIM(Datos!S375&amp;""))&amp;";",S$1007))),OR(UPPER(TRIM(Datos!S375&amp;""))="SÍ",UPPER(TRIM(Datos!S375&amp;""))="SI",UPPER(TRIM(Datos!S375&amp;""))="NO"),IF(ISNUMBER(Datos!S375),AND(OR(S$1005="",Datos!S375&gt;=S$1005),OR(S$1006="",Datos!S375&lt;=S$1006)),FALSE),TRUE))))</f>
        <v>0.0</v>
      </c>
      <c r="T375">
        <f>IF(Datos!T375="",0,IF(AND(T$1008&lt;&gt;"",Datos!T375=T$1008),0,IF(T$1004=0,0,1-CHOOSE(T$1004,IF(ISNUMBER(Datos!T375),AND(OR(T$1005="",Datos!T375&gt;=T$1005),OR(T$1006="",Datos!T375&lt;=T$1006)),FALSE),IF(ISNUMBER(Datos!T375),AND(Datos!T375=INT(Datos!T375),AND(OR(T$1005="",Datos!T375&gt;=T$1005),OR(T$1006="",Datos!T375&lt;=T$1006))),FALSE),OR(ISNUMBER(FIND(";"&amp;UPPER(TRIM(Datos!T375&amp;""))&amp;"=",T$1007)),ISNUMBER(FIND(";"&amp;UPPER(TRIM(Datos!T375&amp;""))&amp;";",T$1007))),OR(UPPER(TRIM(Datos!T375&amp;""))="SÍ",UPPER(TRIM(Datos!T375&amp;""))="SI",UPPER(TRIM(Datos!T375&amp;""))="NO"),IF(ISNUMBER(Datos!T375),AND(OR(T$1005="",Datos!T375&gt;=T$1005),OR(T$1006="",Datos!T375&lt;=T$1006)),FALSE),TRUE))))</f>
        <v>0.0</v>
      </c>
      <c r="U375">
        <f>IF(Datos!U375="",0,IF(AND(U$1008&lt;&gt;"",Datos!U375=U$1008),0,IF(U$1004=0,0,1-CHOOSE(U$1004,IF(ISNUMBER(Datos!U375),AND(OR(U$1005="",Datos!U375&gt;=U$1005),OR(U$1006="",Datos!U375&lt;=U$1006)),FALSE),IF(ISNUMBER(Datos!U375),AND(Datos!U375=INT(Datos!U375),AND(OR(U$1005="",Datos!U375&gt;=U$1005),OR(U$1006="",Datos!U375&lt;=U$1006))),FALSE),OR(ISNUMBER(FIND(";"&amp;UPPER(TRIM(Datos!U375&amp;""))&amp;"=",U$1007)),ISNUMBER(FIND(";"&amp;UPPER(TRIM(Datos!U375&amp;""))&amp;";",U$1007))),OR(UPPER(TRIM(Datos!U375&amp;""))="SÍ",UPPER(TRIM(Datos!U375&amp;""))="SI",UPPER(TRIM(Datos!U375&amp;""))="NO"),IF(ISNUMBER(Datos!U375),AND(OR(U$1005="",Datos!U375&gt;=U$1005),OR(U$1006="",Datos!U375&lt;=U$1006)),FALSE),TRUE))))</f>
        <v>0.0</v>
      </c>
      <c r="V375">
        <f>IF(Datos!V375="",0,IF(AND(V$1008&lt;&gt;"",Datos!V375=V$1008),0,IF(V$1004=0,0,1-CHOOSE(V$1004,IF(ISNUMBER(Datos!V375),AND(OR(V$1005="",Datos!V375&gt;=V$1005),OR(V$1006="",Datos!V375&lt;=V$1006)),FALSE),IF(ISNUMBER(Datos!V375),AND(Datos!V375=INT(Datos!V375),AND(OR(V$1005="",Datos!V375&gt;=V$1005),OR(V$1006="",Datos!V375&lt;=V$1006))),FALSE),OR(ISNUMBER(FIND(";"&amp;UPPER(TRIM(Datos!V375&amp;""))&amp;"=",V$1007)),ISNUMBER(FIND(";"&amp;UPPER(TRIM(Datos!V375&amp;""))&amp;";",V$1007))),OR(UPPER(TRIM(Datos!V375&amp;""))="SÍ",UPPER(TRIM(Datos!V375&amp;""))="SI",UPPER(TRIM(Datos!V375&amp;""))="NO"),IF(ISNUMBER(Datos!V375),AND(OR(V$1005="",Datos!V375&gt;=V$1005),OR(V$1006="",Datos!V375&lt;=V$1006)),FALSE),TRUE))))</f>
        <v>0.0</v>
      </c>
      <c r="W375">
        <f>IF(Datos!W375="",0,IF(AND(W$1008&lt;&gt;"",Datos!W375=W$1008),0,IF(W$1004=0,0,1-CHOOSE(W$1004,IF(ISNUMBER(Datos!W375),AND(OR(W$1005="",Datos!W375&gt;=W$1005),OR(W$1006="",Datos!W375&lt;=W$1006)),FALSE),IF(ISNUMBER(Datos!W375),AND(Datos!W375=INT(Datos!W375),AND(OR(W$1005="",Datos!W375&gt;=W$1005),OR(W$1006="",Datos!W375&lt;=W$1006))),FALSE),OR(ISNUMBER(FIND(";"&amp;UPPER(TRIM(Datos!W375&amp;""))&amp;"=",W$1007)),ISNUMBER(FIND(";"&amp;UPPER(TRIM(Datos!W375&amp;""))&amp;";",W$1007))),OR(UPPER(TRIM(Datos!W375&amp;""))="SÍ",UPPER(TRIM(Datos!W375&amp;""))="SI",UPPER(TRIM(Datos!W375&amp;""))="NO"),IF(ISNUMBER(Datos!W375),AND(OR(W$1005="",Datos!W375&gt;=W$1005),OR(W$1006="",Datos!W375&lt;=W$1006)),FALSE),TRUE))))</f>
        <v>0.0</v>
      </c>
      <c r="X375">
        <f>IF(Datos!X375="",0,IF(AND(X$1008&lt;&gt;"",Datos!X375=X$1008),0,IF(X$1004=0,0,1-CHOOSE(X$1004,IF(ISNUMBER(Datos!X375),AND(OR(X$1005="",Datos!X375&gt;=X$1005),OR(X$1006="",Datos!X375&lt;=X$1006)),FALSE),IF(ISNUMBER(Datos!X375),AND(Datos!X375=INT(Datos!X375),AND(OR(X$1005="",Datos!X375&gt;=X$1005),OR(X$1006="",Datos!X375&lt;=X$1006))),FALSE),OR(ISNUMBER(FIND(";"&amp;UPPER(TRIM(Datos!X375&amp;""))&amp;"=",X$1007)),ISNUMBER(FIND(";"&amp;UPPER(TRIM(Datos!X375&amp;""))&amp;";",X$1007))),OR(UPPER(TRIM(Datos!X375&amp;""))="SÍ",UPPER(TRIM(Datos!X375&amp;""))="SI",UPPER(TRIM(Datos!X375&amp;""))="NO"),IF(ISNUMBER(Datos!X375),AND(OR(X$1005="",Datos!X375&gt;=X$1005),OR(X$1006="",Datos!X375&lt;=X$1006)),FALSE),TRUE))))</f>
        <v>0.0</v>
      </c>
      <c r="Y375">
        <f>IF(Datos!Y375="",0,IF(AND(Y$1008&lt;&gt;"",Datos!Y375=Y$1008),0,IF(Y$1004=0,0,1-CHOOSE(Y$1004,IF(ISNUMBER(Datos!Y375),AND(OR(Y$1005="",Datos!Y375&gt;=Y$1005),OR(Y$1006="",Datos!Y375&lt;=Y$1006)),FALSE),IF(ISNUMBER(Datos!Y375),AND(Datos!Y375=INT(Datos!Y375),AND(OR(Y$1005="",Datos!Y375&gt;=Y$1005),OR(Y$1006="",Datos!Y375&lt;=Y$1006))),FALSE),OR(ISNUMBER(FIND(";"&amp;UPPER(TRIM(Datos!Y375&amp;""))&amp;"=",Y$1007)),ISNUMBER(FIND(";"&amp;UPPER(TRIM(Datos!Y375&amp;""))&amp;";",Y$1007))),OR(UPPER(TRIM(Datos!Y375&amp;""))="SÍ",UPPER(TRIM(Datos!Y375&amp;""))="SI",UPPER(TRIM(Datos!Y375&amp;""))="NO"),IF(ISNUMBER(Datos!Y375),AND(OR(Y$1005="",Datos!Y375&gt;=Y$1005),OR(Y$1006="",Datos!Y375&lt;=Y$1006)),FALSE),TRUE))))</f>
        <v>0.0</v>
      </c>
      <c r="Z375">
        <f>IF(Datos!Z375="",0,IF(AND(Z$1008&lt;&gt;"",Datos!Z375=Z$1008),0,IF(Z$1004=0,0,1-CHOOSE(Z$1004,IF(ISNUMBER(Datos!Z375),AND(OR(Z$1005="",Datos!Z375&gt;=Z$1005),OR(Z$1006="",Datos!Z375&lt;=Z$1006)),FALSE),IF(ISNUMBER(Datos!Z375),AND(Datos!Z375=INT(Datos!Z375),AND(OR(Z$1005="",Datos!Z375&gt;=Z$1005),OR(Z$1006="",Datos!Z375&lt;=Z$1006))),FALSE),OR(ISNUMBER(FIND(";"&amp;UPPER(TRIM(Datos!Z375&amp;""))&amp;"=",Z$1007)),ISNUMBER(FIND(";"&amp;UPPER(TRIM(Datos!Z375&amp;""))&amp;";",Z$1007))),OR(UPPER(TRIM(Datos!Z375&amp;""))="SÍ",UPPER(TRIM(Datos!Z375&amp;""))="SI",UPPER(TRIM(Datos!Z375&amp;""))="NO"),IF(ISNUMBER(Datos!Z375),AND(OR(Z$1005="",Datos!Z375&gt;=Z$1005),OR(Z$1006="",Datos!Z375&lt;=Z$1006)),FALSE),TRUE))))</f>
        <v>0.0</v>
      </c>
      <c r="AA375">
        <f>IF(Datos!AA375="",0,IF(AND(AA$1008&lt;&gt;"",Datos!AA375=AA$1008),0,IF(AA$1004=0,0,1-CHOOSE(AA$1004,IF(ISNUMBER(Datos!AA375),AND(OR(AA$1005="",Datos!AA375&gt;=AA$1005),OR(AA$1006="",Datos!AA375&lt;=AA$1006)),FALSE),IF(ISNUMBER(Datos!AA375),AND(Datos!AA375=INT(Datos!AA375),AND(OR(AA$1005="",Datos!AA375&gt;=AA$1005),OR(AA$1006="",Datos!AA375&lt;=AA$1006))),FALSE),OR(ISNUMBER(FIND(";"&amp;UPPER(TRIM(Datos!AA375&amp;""))&amp;"=",AA$1007)),ISNUMBER(FIND(";"&amp;UPPER(TRIM(Datos!AA375&amp;""))&amp;";",AA$1007))),OR(UPPER(TRIM(Datos!AA375&amp;""))="SÍ",UPPER(TRIM(Datos!AA375&amp;""))="SI",UPPER(TRIM(Datos!AA375&amp;""))="NO"),IF(ISNUMBER(Datos!AA375),AND(OR(AA$1005="",Datos!AA375&gt;=AA$1005),OR(AA$1006="",Datos!AA375&lt;=AA$1006)),FALSE),TRUE))))</f>
        <v>0.0</v>
      </c>
      <c r="AB375">
        <f>IF(Datos!AB375="",0,IF(AND(AB$1008&lt;&gt;"",Datos!AB375=AB$1008),0,IF(AB$1004=0,0,1-CHOOSE(AB$1004,IF(ISNUMBER(Datos!AB375),AND(OR(AB$1005="",Datos!AB375&gt;=AB$1005),OR(AB$1006="",Datos!AB375&lt;=AB$1006)),FALSE),IF(ISNUMBER(Datos!AB375),AND(Datos!AB375=INT(Datos!AB375),AND(OR(AB$1005="",Datos!AB375&gt;=AB$1005),OR(AB$1006="",Datos!AB375&lt;=AB$1006))),FALSE),OR(ISNUMBER(FIND(";"&amp;UPPER(TRIM(Datos!AB375&amp;""))&amp;"=",AB$1007)),ISNUMBER(FIND(";"&amp;UPPER(TRIM(Datos!AB375&amp;""))&amp;";",AB$1007))),OR(UPPER(TRIM(Datos!AB375&amp;""))="SÍ",UPPER(TRIM(Datos!AB375&amp;""))="SI",UPPER(TRIM(Datos!AB375&amp;""))="NO"),IF(ISNUMBER(Datos!AB375),AND(OR(AB$1005="",Datos!AB375&gt;=AB$1005),OR(AB$1006="",Datos!AB375&lt;=AB$1006)),FALSE),TRUE))))</f>
        <v>0.0</v>
      </c>
      <c r="AC375">
        <f>IF(Datos!AC375="",0,IF(AND(AC$1008&lt;&gt;"",Datos!AC375=AC$1008),0,IF(AC$1004=0,0,1-CHOOSE(AC$1004,IF(ISNUMBER(Datos!AC375),AND(OR(AC$1005="",Datos!AC375&gt;=AC$1005),OR(AC$1006="",Datos!AC375&lt;=AC$1006)),FALSE),IF(ISNUMBER(Datos!AC375),AND(Datos!AC375=INT(Datos!AC375),AND(OR(AC$1005="",Datos!AC375&gt;=AC$1005),OR(AC$1006="",Datos!AC375&lt;=AC$1006))),FALSE),OR(ISNUMBER(FIND(";"&amp;UPPER(TRIM(Datos!AC375&amp;""))&amp;"=",AC$1007)),ISNUMBER(FIND(";"&amp;UPPER(TRIM(Datos!AC375&amp;""))&amp;";",AC$1007))),OR(UPPER(TRIM(Datos!AC375&amp;""))="SÍ",UPPER(TRIM(Datos!AC375&amp;""))="SI",UPPER(TRIM(Datos!AC375&amp;""))="NO"),IF(ISNUMBER(Datos!AC375),AND(OR(AC$1005="",Datos!AC375&gt;=AC$1005),OR(AC$1006="",Datos!AC375&lt;=AC$1006)),FALSE),TRUE))))</f>
        <v>0.0</v>
      </c>
      <c r="AD375">
        <f>IF(Datos!AD375="",0,IF(AND(AD$1008&lt;&gt;"",Datos!AD375=AD$1008),0,IF(AD$1004=0,0,1-CHOOSE(AD$1004,IF(ISNUMBER(Datos!AD375),AND(OR(AD$1005="",Datos!AD375&gt;=AD$1005),OR(AD$1006="",Datos!AD375&lt;=AD$1006)),FALSE),IF(ISNUMBER(Datos!AD375),AND(Datos!AD375=INT(Datos!AD375),AND(OR(AD$1005="",Datos!AD375&gt;=AD$1005),OR(AD$1006="",Datos!AD375&lt;=AD$1006))),FALSE),OR(ISNUMBER(FIND(";"&amp;UPPER(TRIM(Datos!AD375&amp;""))&amp;"=",AD$1007)),ISNUMBER(FIND(";"&amp;UPPER(TRIM(Datos!AD375&amp;""))&amp;";",AD$1007))),OR(UPPER(TRIM(Datos!AD375&amp;""))="SÍ",UPPER(TRIM(Datos!AD375&amp;""))="SI",UPPER(TRIM(Datos!AD375&amp;""))="NO"),IF(ISNUMBER(Datos!AD375),AND(OR(AD$1005="",Datos!AD375&gt;=AD$1005),OR(AD$1006="",Datos!AD375&lt;=AD$1006)),FALSE),TRUE))))</f>
        <v>0.0</v>
      </c>
      <c r="AE375">
        <f>IF(Datos!AE375="",0,IF(AND(AE$1008&lt;&gt;"",Datos!AE375=AE$1008),0,IF(AE$1004=0,0,1-CHOOSE(AE$1004,IF(ISNUMBER(Datos!AE375),AND(OR(AE$1005="",Datos!AE375&gt;=AE$1005),OR(AE$1006="",Datos!AE375&lt;=AE$1006)),FALSE),IF(ISNUMBER(Datos!AE375),AND(Datos!AE375=INT(Datos!AE375),AND(OR(AE$1005="",Datos!AE375&gt;=AE$1005),OR(AE$1006="",Datos!AE375&lt;=AE$1006))),FALSE),OR(ISNUMBER(FIND(";"&amp;UPPER(TRIM(Datos!AE375&amp;""))&amp;"=",AE$1007)),ISNUMBER(FIND(";"&amp;UPPER(TRIM(Datos!AE375&amp;""))&amp;";",AE$1007))),OR(UPPER(TRIM(Datos!AE375&amp;""))="SÍ",UPPER(TRIM(Datos!AE375&amp;""))="SI",UPPER(TRIM(Datos!AE375&amp;""))="NO"),IF(ISNUMBER(Datos!AE375),AND(OR(AE$1005="",Datos!AE375&gt;=AE$1005),OR(AE$1006="",Datos!AE375&lt;=AE$1006)),FALSE),TRUE))))</f>
        <v>0.0</v>
      </c>
    </row>
    <row r="376" spans="2:31">
      <c r="B376">
        <f>IF(Datos!B376="",0,IF(AND(B$1008&lt;&gt;"",Datos!B376=B$1008),0,IF(B$1004=0,0,1-CHOOSE(B$1004,IF(ISNUMBER(Datos!B376),AND(OR(B$1005="",Datos!B376&gt;=B$1005),OR(B$1006="",Datos!B376&lt;=B$1006)),FALSE),IF(ISNUMBER(Datos!B376),AND(Datos!B376=INT(Datos!B376),AND(OR(B$1005="",Datos!B376&gt;=B$1005),OR(B$1006="",Datos!B376&lt;=B$1006))),FALSE),OR(ISNUMBER(FIND(";"&amp;UPPER(TRIM(Datos!B376&amp;""))&amp;"=",B$1007)),ISNUMBER(FIND(";"&amp;UPPER(TRIM(Datos!B376&amp;""))&amp;";",B$1007))),OR(UPPER(TRIM(Datos!B376&amp;""))="SÍ",UPPER(TRIM(Datos!B376&amp;""))="SI",UPPER(TRIM(Datos!B376&amp;""))="NO"),IF(ISNUMBER(Datos!B376),AND(OR(B$1005="",Datos!B376&gt;=B$1005),OR(B$1006="",Datos!B376&lt;=B$1006)),FALSE),TRUE))))</f>
        <v>0.0</v>
      </c>
      <c r="C376">
        <f>IF(Datos!C376="",0,IF(AND(C$1008&lt;&gt;"",Datos!C376=C$1008),0,IF(C$1004=0,0,1-CHOOSE(C$1004,IF(ISNUMBER(Datos!C376),AND(OR(C$1005="",Datos!C376&gt;=C$1005),OR(C$1006="",Datos!C376&lt;=C$1006)),FALSE),IF(ISNUMBER(Datos!C376),AND(Datos!C376=INT(Datos!C376),AND(OR(C$1005="",Datos!C376&gt;=C$1005),OR(C$1006="",Datos!C376&lt;=C$1006))),FALSE),OR(ISNUMBER(FIND(";"&amp;UPPER(TRIM(Datos!C376&amp;""))&amp;"=",C$1007)),ISNUMBER(FIND(";"&amp;UPPER(TRIM(Datos!C376&amp;""))&amp;";",C$1007))),OR(UPPER(TRIM(Datos!C376&amp;""))="SÍ",UPPER(TRIM(Datos!C376&amp;""))="SI",UPPER(TRIM(Datos!C376&amp;""))="NO"),IF(ISNUMBER(Datos!C376),AND(OR(C$1005="",Datos!C376&gt;=C$1005),OR(C$1006="",Datos!C376&lt;=C$1006)),FALSE),TRUE))))</f>
        <v>0.0</v>
      </c>
      <c r="D376">
        <f>IF(Datos!D376="",0,IF(AND(D$1008&lt;&gt;"",Datos!D376=D$1008),0,IF(D$1004=0,0,1-CHOOSE(D$1004,IF(ISNUMBER(Datos!D376),AND(OR(D$1005="",Datos!D376&gt;=D$1005),OR(D$1006="",Datos!D376&lt;=D$1006)),FALSE),IF(ISNUMBER(Datos!D376),AND(Datos!D376=INT(Datos!D376),AND(OR(D$1005="",Datos!D376&gt;=D$1005),OR(D$1006="",Datos!D376&lt;=D$1006))),FALSE),OR(ISNUMBER(FIND(";"&amp;UPPER(TRIM(Datos!D376&amp;""))&amp;"=",D$1007)),ISNUMBER(FIND(";"&amp;UPPER(TRIM(Datos!D376&amp;""))&amp;";",D$1007))),OR(UPPER(TRIM(Datos!D376&amp;""))="SÍ",UPPER(TRIM(Datos!D376&amp;""))="SI",UPPER(TRIM(Datos!D376&amp;""))="NO"),IF(ISNUMBER(Datos!D376),AND(OR(D$1005="",Datos!D376&gt;=D$1005),OR(D$1006="",Datos!D376&lt;=D$1006)),FALSE),TRUE))))</f>
        <v>0.0</v>
      </c>
      <c r="E376">
        <f>IF(Datos!E376="",0,IF(AND(E$1008&lt;&gt;"",Datos!E376=E$1008),0,IF(E$1004=0,0,1-CHOOSE(E$1004,IF(ISNUMBER(Datos!E376),AND(OR(E$1005="",Datos!E376&gt;=E$1005),OR(E$1006="",Datos!E376&lt;=E$1006)),FALSE),IF(ISNUMBER(Datos!E376),AND(Datos!E376=INT(Datos!E376),AND(OR(E$1005="",Datos!E376&gt;=E$1005),OR(E$1006="",Datos!E376&lt;=E$1006))),FALSE),OR(ISNUMBER(FIND(";"&amp;UPPER(TRIM(Datos!E376&amp;""))&amp;"=",E$1007)),ISNUMBER(FIND(";"&amp;UPPER(TRIM(Datos!E376&amp;""))&amp;";",E$1007))),OR(UPPER(TRIM(Datos!E376&amp;""))="SÍ",UPPER(TRIM(Datos!E376&amp;""))="SI",UPPER(TRIM(Datos!E376&amp;""))="NO"),IF(ISNUMBER(Datos!E376),AND(OR(E$1005="",Datos!E376&gt;=E$1005),OR(E$1006="",Datos!E376&lt;=E$1006)),FALSE),TRUE))))</f>
        <v>0.0</v>
      </c>
      <c r="F376">
        <f>IF(Datos!F376="",0,IF(AND(F$1008&lt;&gt;"",Datos!F376=F$1008),0,IF(F$1004=0,0,1-CHOOSE(F$1004,IF(ISNUMBER(Datos!F376),AND(OR(F$1005="",Datos!F376&gt;=F$1005),OR(F$1006="",Datos!F376&lt;=F$1006)),FALSE),IF(ISNUMBER(Datos!F376),AND(Datos!F376=INT(Datos!F376),AND(OR(F$1005="",Datos!F376&gt;=F$1005),OR(F$1006="",Datos!F376&lt;=F$1006))),FALSE),OR(ISNUMBER(FIND(";"&amp;UPPER(TRIM(Datos!F376&amp;""))&amp;"=",F$1007)),ISNUMBER(FIND(";"&amp;UPPER(TRIM(Datos!F376&amp;""))&amp;";",F$1007))),OR(UPPER(TRIM(Datos!F376&amp;""))="SÍ",UPPER(TRIM(Datos!F376&amp;""))="SI",UPPER(TRIM(Datos!F376&amp;""))="NO"),IF(ISNUMBER(Datos!F376),AND(OR(F$1005="",Datos!F376&gt;=F$1005),OR(F$1006="",Datos!F376&lt;=F$1006)),FALSE),TRUE))))</f>
        <v>0.0</v>
      </c>
      <c r="G376">
        <f>IF(Datos!G376="",0,IF(AND(G$1008&lt;&gt;"",Datos!G376=G$1008),0,IF(G$1004=0,0,1-CHOOSE(G$1004,IF(ISNUMBER(Datos!G376),AND(OR(G$1005="",Datos!G376&gt;=G$1005),OR(G$1006="",Datos!G376&lt;=G$1006)),FALSE),IF(ISNUMBER(Datos!G376),AND(Datos!G376=INT(Datos!G376),AND(OR(G$1005="",Datos!G376&gt;=G$1005),OR(G$1006="",Datos!G376&lt;=G$1006))),FALSE),OR(ISNUMBER(FIND(";"&amp;UPPER(TRIM(Datos!G376&amp;""))&amp;"=",G$1007)),ISNUMBER(FIND(";"&amp;UPPER(TRIM(Datos!G376&amp;""))&amp;";",G$1007))),OR(UPPER(TRIM(Datos!G376&amp;""))="SÍ",UPPER(TRIM(Datos!G376&amp;""))="SI",UPPER(TRIM(Datos!G376&amp;""))="NO"),IF(ISNUMBER(Datos!G376),AND(OR(G$1005="",Datos!G376&gt;=G$1005),OR(G$1006="",Datos!G376&lt;=G$1006)),FALSE),TRUE))))</f>
        <v>0.0</v>
      </c>
      <c r="H376">
        <f>IF(Datos!H376="",0,IF(AND(H$1008&lt;&gt;"",Datos!H376=H$1008),0,IF(H$1004=0,0,1-CHOOSE(H$1004,IF(ISNUMBER(Datos!H376),AND(OR(H$1005="",Datos!H376&gt;=H$1005),OR(H$1006="",Datos!H376&lt;=H$1006)),FALSE),IF(ISNUMBER(Datos!H376),AND(Datos!H376=INT(Datos!H376),AND(OR(H$1005="",Datos!H376&gt;=H$1005),OR(H$1006="",Datos!H376&lt;=H$1006))),FALSE),OR(ISNUMBER(FIND(";"&amp;UPPER(TRIM(Datos!H376&amp;""))&amp;"=",H$1007)),ISNUMBER(FIND(";"&amp;UPPER(TRIM(Datos!H376&amp;""))&amp;";",H$1007))),OR(UPPER(TRIM(Datos!H376&amp;""))="SÍ",UPPER(TRIM(Datos!H376&amp;""))="SI",UPPER(TRIM(Datos!H376&amp;""))="NO"),IF(ISNUMBER(Datos!H376),AND(OR(H$1005="",Datos!H376&gt;=H$1005),OR(H$1006="",Datos!H376&lt;=H$1006)),FALSE),TRUE))))</f>
        <v>0.0</v>
      </c>
      <c r="I376">
        <f>IF(Datos!I376="",0,IF(AND(I$1008&lt;&gt;"",Datos!I376=I$1008),0,IF(I$1004=0,0,1-CHOOSE(I$1004,IF(ISNUMBER(Datos!I376),AND(OR(I$1005="",Datos!I376&gt;=I$1005),OR(I$1006="",Datos!I376&lt;=I$1006)),FALSE),IF(ISNUMBER(Datos!I376),AND(Datos!I376=INT(Datos!I376),AND(OR(I$1005="",Datos!I376&gt;=I$1005),OR(I$1006="",Datos!I376&lt;=I$1006))),FALSE),OR(ISNUMBER(FIND(";"&amp;UPPER(TRIM(Datos!I376&amp;""))&amp;"=",I$1007)),ISNUMBER(FIND(";"&amp;UPPER(TRIM(Datos!I376&amp;""))&amp;";",I$1007))),OR(UPPER(TRIM(Datos!I376&amp;""))="SÍ",UPPER(TRIM(Datos!I376&amp;""))="SI",UPPER(TRIM(Datos!I376&amp;""))="NO"),IF(ISNUMBER(Datos!I376),AND(OR(I$1005="",Datos!I376&gt;=I$1005),OR(I$1006="",Datos!I376&lt;=I$1006)),FALSE),TRUE))))</f>
        <v>0.0</v>
      </c>
      <c r="J376">
        <f>IF(Datos!J376="",0,IF(AND(J$1008&lt;&gt;"",Datos!J376=J$1008),0,IF(J$1004=0,0,1-CHOOSE(J$1004,IF(ISNUMBER(Datos!J376),AND(OR(J$1005="",Datos!J376&gt;=J$1005),OR(J$1006="",Datos!J376&lt;=J$1006)),FALSE),IF(ISNUMBER(Datos!J376),AND(Datos!J376=INT(Datos!J376),AND(OR(J$1005="",Datos!J376&gt;=J$1005),OR(J$1006="",Datos!J376&lt;=J$1006))),FALSE),OR(ISNUMBER(FIND(";"&amp;UPPER(TRIM(Datos!J376&amp;""))&amp;"=",J$1007)),ISNUMBER(FIND(";"&amp;UPPER(TRIM(Datos!J376&amp;""))&amp;";",J$1007))),OR(UPPER(TRIM(Datos!J376&amp;""))="SÍ",UPPER(TRIM(Datos!J376&amp;""))="SI",UPPER(TRIM(Datos!J376&amp;""))="NO"),IF(ISNUMBER(Datos!J376),AND(OR(J$1005="",Datos!J376&gt;=J$1005),OR(J$1006="",Datos!J376&lt;=J$1006)),FALSE),TRUE))))</f>
        <v>0.0</v>
      </c>
      <c r="K376">
        <f>IF(Datos!K376="",0,IF(AND(K$1008&lt;&gt;"",Datos!K376=K$1008),0,IF(K$1004=0,0,1-CHOOSE(K$1004,IF(ISNUMBER(Datos!K376),AND(OR(K$1005="",Datos!K376&gt;=K$1005),OR(K$1006="",Datos!K376&lt;=K$1006)),FALSE),IF(ISNUMBER(Datos!K376),AND(Datos!K376=INT(Datos!K376),AND(OR(K$1005="",Datos!K376&gt;=K$1005),OR(K$1006="",Datos!K376&lt;=K$1006))),FALSE),OR(ISNUMBER(FIND(";"&amp;UPPER(TRIM(Datos!K376&amp;""))&amp;"=",K$1007)),ISNUMBER(FIND(";"&amp;UPPER(TRIM(Datos!K376&amp;""))&amp;";",K$1007))),OR(UPPER(TRIM(Datos!K376&amp;""))="SÍ",UPPER(TRIM(Datos!K376&amp;""))="SI",UPPER(TRIM(Datos!K376&amp;""))="NO"),IF(ISNUMBER(Datos!K376),AND(OR(K$1005="",Datos!K376&gt;=K$1005),OR(K$1006="",Datos!K376&lt;=K$1006)),FALSE),TRUE))))</f>
        <v>0.0</v>
      </c>
      <c r="L376">
        <f>IF(Datos!L376="",0,IF(AND(L$1008&lt;&gt;"",Datos!L376=L$1008),0,IF(L$1004=0,0,1-CHOOSE(L$1004,IF(ISNUMBER(Datos!L376),AND(OR(L$1005="",Datos!L376&gt;=L$1005),OR(L$1006="",Datos!L376&lt;=L$1006)),FALSE),IF(ISNUMBER(Datos!L376),AND(Datos!L376=INT(Datos!L376),AND(OR(L$1005="",Datos!L376&gt;=L$1005),OR(L$1006="",Datos!L376&lt;=L$1006))),FALSE),OR(ISNUMBER(FIND(";"&amp;UPPER(TRIM(Datos!L376&amp;""))&amp;"=",L$1007)),ISNUMBER(FIND(";"&amp;UPPER(TRIM(Datos!L376&amp;""))&amp;";",L$1007))),OR(UPPER(TRIM(Datos!L376&amp;""))="SÍ",UPPER(TRIM(Datos!L376&amp;""))="SI",UPPER(TRIM(Datos!L376&amp;""))="NO"),IF(ISNUMBER(Datos!L376),AND(OR(L$1005="",Datos!L376&gt;=L$1005),OR(L$1006="",Datos!L376&lt;=L$1006)),FALSE),TRUE))))</f>
        <v>0.0</v>
      </c>
      <c r="M376">
        <f>IF(Datos!M376="",0,IF(AND(M$1008&lt;&gt;"",Datos!M376=M$1008),0,IF(M$1004=0,0,1-CHOOSE(M$1004,IF(ISNUMBER(Datos!M376),AND(OR(M$1005="",Datos!M376&gt;=M$1005),OR(M$1006="",Datos!M376&lt;=M$1006)),FALSE),IF(ISNUMBER(Datos!M376),AND(Datos!M376=INT(Datos!M376),AND(OR(M$1005="",Datos!M376&gt;=M$1005),OR(M$1006="",Datos!M376&lt;=M$1006))),FALSE),OR(ISNUMBER(FIND(";"&amp;UPPER(TRIM(Datos!M376&amp;""))&amp;"=",M$1007)),ISNUMBER(FIND(";"&amp;UPPER(TRIM(Datos!M376&amp;""))&amp;";",M$1007))),OR(UPPER(TRIM(Datos!M376&amp;""))="SÍ",UPPER(TRIM(Datos!M376&amp;""))="SI",UPPER(TRIM(Datos!M376&amp;""))="NO"),IF(ISNUMBER(Datos!M376),AND(OR(M$1005="",Datos!M376&gt;=M$1005),OR(M$1006="",Datos!M376&lt;=M$1006)),FALSE),TRUE))))</f>
        <v>0.0</v>
      </c>
      <c r="N376">
        <f>IF(Datos!N376="",0,IF(AND(N$1008&lt;&gt;"",Datos!N376=N$1008),0,IF(N$1004=0,0,1-CHOOSE(N$1004,IF(ISNUMBER(Datos!N376),AND(OR(N$1005="",Datos!N376&gt;=N$1005),OR(N$1006="",Datos!N376&lt;=N$1006)),FALSE),IF(ISNUMBER(Datos!N376),AND(Datos!N376=INT(Datos!N376),AND(OR(N$1005="",Datos!N376&gt;=N$1005),OR(N$1006="",Datos!N376&lt;=N$1006))),FALSE),OR(ISNUMBER(FIND(";"&amp;UPPER(TRIM(Datos!N376&amp;""))&amp;"=",N$1007)),ISNUMBER(FIND(";"&amp;UPPER(TRIM(Datos!N376&amp;""))&amp;";",N$1007))),OR(UPPER(TRIM(Datos!N376&amp;""))="SÍ",UPPER(TRIM(Datos!N376&amp;""))="SI",UPPER(TRIM(Datos!N376&amp;""))="NO"),IF(ISNUMBER(Datos!N376),AND(OR(N$1005="",Datos!N376&gt;=N$1005),OR(N$1006="",Datos!N376&lt;=N$1006)),FALSE),TRUE))))</f>
        <v>0.0</v>
      </c>
      <c r="O376">
        <f>IF(Datos!O376="",0,IF(AND(O$1008&lt;&gt;"",Datos!O376=O$1008),0,IF(O$1004=0,0,1-CHOOSE(O$1004,IF(ISNUMBER(Datos!O376),AND(OR(O$1005="",Datos!O376&gt;=O$1005),OR(O$1006="",Datos!O376&lt;=O$1006)),FALSE),IF(ISNUMBER(Datos!O376),AND(Datos!O376=INT(Datos!O376),AND(OR(O$1005="",Datos!O376&gt;=O$1005),OR(O$1006="",Datos!O376&lt;=O$1006))),FALSE),OR(ISNUMBER(FIND(";"&amp;UPPER(TRIM(Datos!O376&amp;""))&amp;"=",O$1007)),ISNUMBER(FIND(";"&amp;UPPER(TRIM(Datos!O376&amp;""))&amp;";",O$1007))),OR(UPPER(TRIM(Datos!O376&amp;""))="SÍ",UPPER(TRIM(Datos!O376&amp;""))="SI",UPPER(TRIM(Datos!O376&amp;""))="NO"),IF(ISNUMBER(Datos!O376),AND(OR(O$1005="",Datos!O376&gt;=O$1005),OR(O$1006="",Datos!O376&lt;=O$1006)),FALSE),TRUE))))</f>
        <v>0.0</v>
      </c>
      <c r="P376">
        <f>IF(Datos!P376="",0,IF(AND(P$1008&lt;&gt;"",Datos!P376=P$1008),0,IF(P$1004=0,0,1-CHOOSE(P$1004,IF(ISNUMBER(Datos!P376),AND(OR(P$1005="",Datos!P376&gt;=P$1005),OR(P$1006="",Datos!P376&lt;=P$1006)),FALSE),IF(ISNUMBER(Datos!P376),AND(Datos!P376=INT(Datos!P376),AND(OR(P$1005="",Datos!P376&gt;=P$1005),OR(P$1006="",Datos!P376&lt;=P$1006))),FALSE),OR(ISNUMBER(FIND(";"&amp;UPPER(TRIM(Datos!P376&amp;""))&amp;"=",P$1007)),ISNUMBER(FIND(";"&amp;UPPER(TRIM(Datos!P376&amp;""))&amp;";",P$1007))),OR(UPPER(TRIM(Datos!P376&amp;""))="SÍ",UPPER(TRIM(Datos!P376&amp;""))="SI",UPPER(TRIM(Datos!P376&amp;""))="NO"),IF(ISNUMBER(Datos!P376),AND(OR(P$1005="",Datos!P376&gt;=P$1005),OR(P$1006="",Datos!P376&lt;=P$1006)),FALSE),TRUE))))</f>
        <v>0.0</v>
      </c>
      <c r="Q376">
        <f>IF(Datos!Q376="",0,IF(AND(Q$1008&lt;&gt;"",Datos!Q376=Q$1008),0,IF(Q$1004=0,0,1-CHOOSE(Q$1004,IF(ISNUMBER(Datos!Q376),AND(OR(Q$1005="",Datos!Q376&gt;=Q$1005),OR(Q$1006="",Datos!Q376&lt;=Q$1006)),FALSE),IF(ISNUMBER(Datos!Q376),AND(Datos!Q376=INT(Datos!Q376),AND(OR(Q$1005="",Datos!Q376&gt;=Q$1005),OR(Q$1006="",Datos!Q376&lt;=Q$1006))),FALSE),OR(ISNUMBER(FIND(";"&amp;UPPER(TRIM(Datos!Q376&amp;""))&amp;"=",Q$1007)),ISNUMBER(FIND(";"&amp;UPPER(TRIM(Datos!Q376&amp;""))&amp;";",Q$1007))),OR(UPPER(TRIM(Datos!Q376&amp;""))="SÍ",UPPER(TRIM(Datos!Q376&amp;""))="SI",UPPER(TRIM(Datos!Q376&amp;""))="NO"),IF(ISNUMBER(Datos!Q376),AND(OR(Q$1005="",Datos!Q376&gt;=Q$1005),OR(Q$1006="",Datos!Q376&lt;=Q$1006)),FALSE),TRUE))))</f>
        <v>0.0</v>
      </c>
      <c r="R376">
        <f>IF(Datos!R376="",0,IF(AND(R$1008&lt;&gt;"",Datos!R376=R$1008),0,IF(R$1004=0,0,1-CHOOSE(R$1004,IF(ISNUMBER(Datos!R376),AND(OR(R$1005="",Datos!R376&gt;=R$1005),OR(R$1006="",Datos!R376&lt;=R$1006)),FALSE),IF(ISNUMBER(Datos!R376),AND(Datos!R376=INT(Datos!R376),AND(OR(R$1005="",Datos!R376&gt;=R$1005),OR(R$1006="",Datos!R376&lt;=R$1006))),FALSE),OR(ISNUMBER(FIND(";"&amp;UPPER(TRIM(Datos!R376&amp;""))&amp;"=",R$1007)),ISNUMBER(FIND(";"&amp;UPPER(TRIM(Datos!R376&amp;""))&amp;";",R$1007))),OR(UPPER(TRIM(Datos!R376&amp;""))="SÍ",UPPER(TRIM(Datos!R376&amp;""))="SI",UPPER(TRIM(Datos!R376&amp;""))="NO"),IF(ISNUMBER(Datos!R376),AND(OR(R$1005="",Datos!R376&gt;=R$1005),OR(R$1006="",Datos!R376&lt;=R$1006)),FALSE),TRUE))))</f>
        <v>0.0</v>
      </c>
      <c r="S376">
        <f>IF(Datos!S376="",0,IF(AND(S$1008&lt;&gt;"",Datos!S376=S$1008),0,IF(S$1004=0,0,1-CHOOSE(S$1004,IF(ISNUMBER(Datos!S376),AND(OR(S$1005="",Datos!S376&gt;=S$1005),OR(S$1006="",Datos!S376&lt;=S$1006)),FALSE),IF(ISNUMBER(Datos!S376),AND(Datos!S376=INT(Datos!S376),AND(OR(S$1005="",Datos!S376&gt;=S$1005),OR(S$1006="",Datos!S376&lt;=S$1006))),FALSE),OR(ISNUMBER(FIND(";"&amp;UPPER(TRIM(Datos!S376&amp;""))&amp;"=",S$1007)),ISNUMBER(FIND(";"&amp;UPPER(TRIM(Datos!S376&amp;""))&amp;";",S$1007))),OR(UPPER(TRIM(Datos!S376&amp;""))="SÍ",UPPER(TRIM(Datos!S376&amp;""))="SI",UPPER(TRIM(Datos!S376&amp;""))="NO"),IF(ISNUMBER(Datos!S376),AND(OR(S$1005="",Datos!S376&gt;=S$1005),OR(S$1006="",Datos!S376&lt;=S$1006)),FALSE),TRUE))))</f>
        <v>0.0</v>
      </c>
      <c r="T376">
        <f>IF(Datos!T376="",0,IF(AND(T$1008&lt;&gt;"",Datos!T376=T$1008),0,IF(T$1004=0,0,1-CHOOSE(T$1004,IF(ISNUMBER(Datos!T376),AND(OR(T$1005="",Datos!T376&gt;=T$1005),OR(T$1006="",Datos!T376&lt;=T$1006)),FALSE),IF(ISNUMBER(Datos!T376),AND(Datos!T376=INT(Datos!T376),AND(OR(T$1005="",Datos!T376&gt;=T$1005),OR(T$1006="",Datos!T376&lt;=T$1006))),FALSE),OR(ISNUMBER(FIND(";"&amp;UPPER(TRIM(Datos!T376&amp;""))&amp;"=",T$1007)),ISNUMBER(FIND(";"&amp;UPPER(TRIM(Datos!T376&amp;""))&amp;";",T$1007))),OR(UPPER(TRIM(Datos!T376&amp;""))="SÍ",UPPER(TRIM(Datos!T376&amp;""))="SI",UPPER(TRIM(Datos!T376&amp;""))="NO"),IF(ISNUMBER(Datos!T376),AND(OR(T$1005="",Datos!T376&gt;=T$1005),OR(T$1006="",Datos!T376&lt;=T$1006)),FALSE),TRUE))))</f>
        <v>0.0</v>
      </c>
      <c r="U376">
        <f>IF(Datos!U376="",0,IF(AND(U$1008&lt;&gt;"",Datos!U376=U$1008),0,IF(U$1004=0,0,1-CHOOSE(U$1004,IF(ISNUMBER(Datos!U376),AND(OR(U$1005="",Datos!U376&gt;=U$1005),OR(U$1006="",Datos!U376&lt;=U$1006)),FALSE),IF(ISNUMBER(Datos!U376),AND(Datos!U376=INT(Datos!U376),AND(OR(U$1005="",Datos!U376&gt;=U$1005),OR(U$1006="",Datos!U376&lt;=U$1006))),FALSE),OR(ISNUMBER(FIND(";"&amp;UPPER(TRIM(Datos!U376&amp;""))&amp;"=",U$1007)),ISNUMBER(FIND(";"&amp;UPPER(TRIM(Datos!U376&amp;""))&amp;";",U$1007))),OR(UPPER(TRIM(Datos!U376&amp;""))="SÍ",UPPER(TRIM(Datos!U376&amp;""))="SI",UPPER(TRIM(Datos!U376&amp;""))="NO"),IF(ISNUMBER(Datos!U376),AND(OR(U$1005="",Datos!U376&gt;=U$1005),OR(U$1006="",Datos!U376&lt;=U$1006)),FALSE),TRUE))))</f>
        <v>0.0</v>
      </c>
      <c r="V376">
        <f>IF(Datos!V376="",0,IF(AND(V$1008&lt;&gt;"",Datos!V376=V$1008),0,IF(V$1004=0,0,1-CHOOSE(V$1004,IF(ISNUMBER(Datos!V376),AND(OR(V$1005="",Datos!V376&gt;=V$1005),OR(V$1006="",Datos!V376&lt;=V$1006)),FALSE),IF(ISNUMBER(Datos!V376),AND(Datos!V376=INT(Datos!V376),AND(OR(V$1005="",Datos!V376&gt;=V$1005),OR(V$1006="",Datos!V376&lt;=V$1006))),FALSE),OR(ISNUMBER(FIND(";"&amp;UPPER(TRIM(Datos!V376&amp;""))&amp;"=",V$1007)),ISNUMBER(FIND(";"&amp;UPPER(TRIM(Datos!V376&amp;""))&amp;";",V$1007))),OR(UPPER(TRIM(Datos!V376&amp;""))="SÍ",UPPER(TRIM(Datos!V376&amp;""))="SI",UPPER(TRIM(Datos!V376&amp;""))="NO"),IF(ISNUMBER(Datos!V376),AND(OR(V$1005="",Datos!V376&gt;=V$1005),OR(V$1006="",Datos!V376&lt;=V$1006)),FALSE),TRUE))))</f>
        <v>0.0</v>
      </c>
      <c r="W376">
        <f>IF(Datos!W376="",0,IF(AND(W$1008&lt;&gt;"",Datos!W376=W$1008),0,IF(W$1004=0,0,1-CHOOSE(W$1004,IF(ISNUMBER(Datos!W376),AND(OR(W$1005="",Datos!W376&gt;=W$1005),OR(W$1006="",Datos!W376&lt;=W$1006)),FALSE),IF(ISNUMBER(Datos!W376),AND(Datos!W376=INT(Datos!W376),AND(OR(W$1005="",Datos!W376&gt;=W$1005),OR(W$1006="",Datos!W376&lt;=W$1006))),FALSE),OR(ISNUMBER(FIND(";"&amp;UPPER(TRIM(Datos!W376&amp;""))&amp;"=",W$1007)),ISNUMBER(FIND(";"&amp;UPPER(TRIM(Datos!W376&amp;""))&amp;";",W$1007))),OR(UPPER(TRIM(Datos!W376&amp;""))="SÍ",UPPER(TRIM(Datos!W376&amp;""))="SI",UPPER(TRIM(Datos!W376&amp;""))="NO"),IF(ISNUMBER(Datos!W376),AND(OR(W$1005="",Datos!W376&gt;=W$1005),OR(W$1006="",Datos!W376&lt;=W$1006)),FALSE),TRUE))))</f>
        <v>0.0</v>
      </c>
      <c r="X376">
        <f>IF(Datos!X376="",0,IF(AND(X$1008&lt;&gt;"",Datos!X376=X$1008),0,IF(X$1004=0,0,1-CHOOSE(X$1004,IF(ISNUMBER(Datos!X376),AND(OR(X$1005="",Datos!X376&gt;=X$1005),OR(X$1006="",Datos!X376&lt;=X$1006)),FALSE),IF(ISNUMBER(Datos!X376),AND(Datos!X376=INT(Datos!X376),AND(OR(X$1005="",Datos!X376&gt;=X$1005),OR(X$1006="",Datos!X376&lt;=X$1006))),FALSE),OR(ISNUMBER(FIND(";"&amp;UPPER(TRIM(Datos!X376&amp;""))&amp;"=",X$1007)),ISNUMBER(FIND(";"&amp;UPPER(TRIM(Datos!X376&amp;""))&amp;";",X$1007))),OR(UPPER(TRIM(Datos!X376&amp;""))="SÍ",UPPER(TRIM(Datos!X376&amp;""))="SI",UPPER(TRIM(Datos!X376&amp;""))="NO"),IF(ISNUMBER(Datos!X376),AND(OR(X$1005="",Datos!X376&gt;=X$1005),OR(X$1006="",Datos!X376&lt;=X$1006)),FALSE),TRUE))))</f>
        <v>0.0</v>
      </c>
      <c r="Y376">
        <f>IF(Datos!Y376="",0,IF(AND(Y$1008&lt;&gt;"",Datos!Y376=Y$1008),0,IF(Y$1004=0,0,1-CHOOSE(Y$1004,IF(ISNUMBER(Datos!Y376),AND(OR(Y$1005="",Datos!Y376&gt;=Y$1005),OR(Y$1006="",Datos!Y376&lt;=Y$1006)),FALSE),IF(ISNUMBER(Datos!Y376),AND(Datos!Y376=INT(Datos!Y376),AND(OR(Y$1005="",Datos!Y376&gt;=Y$1005),OR(Y$1006="",Datos!Y376&lt;=Y$1006))),FALSE),OR(ISNUMBER(FIND(";"&amp;UPPER(TRIM(Datos!Y376&amp;""))&amp;"=",Y$1007)),ISNUMBER(FIND(";"&amp;UPPER(TRIM(Datos!Y376&amp;""))&amp;";",Y$1007))),OR(UPPER(TRIM(Datos!Y376&amp;""))="SÍ",UPPER(TRIM(Datos!Y376&amp;""))="SI",UPPER(TRIM(Datos!Y376&amp;""))="NO"),IF(ISNUMBER(Datos!Y376),AND(OR(Y$1005="",Datos!Y376&gt;=Y$1005),OR(Y$1006="",Datos!Y376&lt;=Y$1006)),FALSE),TRUE))))</f>
        <v>0.0</v>
      </c>
      <c r="Z376">
        <f>IF(Datos!Z376="",0,IF(AND(Z$1008&lt;&gt;"",Datos!Z376=Z$1008),0,IF(Z$1004=0,0,1-CHOOSE(Z$1004,IF(ISNUMBER(Datos!Z376),AND(OR(Z$1005="",Datos!Z376&gt;=Z$1005),OR(Z$1006="",Datos!Z376&lt;=Z$1006)),FALSE),IF(ISNUMBER(Datos!Z376),AND(Datos!Z376=INT(Datos!Z376),AND(OR(Z$1005="",Datos!Z376&gt;=Z$1005),OR(Z$1006="",Datos!Z376&lt;=Z$1006))),FALSE),OR(ISNUMBER(FIND(";"&amp;UPPER(TRIM(Datos!Z376&amp;""))&amp;"=",Z$1007)),ISNUMBER(FIND(";"&amp;UPPER(TRIM(Datos!Z376&amp;""))&amp;";",Z$1007))),OR(UPPER(TRIM(Datos!Z376&amp;""))="SÍ",UPPER(TRIM(Datos!Z376&amp;""))="SI",UPPER(TRIM(Datos!Z376&amp;""))="NO"),IF(ISNUMBER(Datos!Z376),AND(OR(Z$1005="",Datos!Z376&gt;=Z$1005),OR(Z$1006="",Datos!Z376&lt;=Z$1006)),FALSE),TRUE))))</f>
        <v>0.0</v>
      </c>
      <c r="AA376">
        <f>IF(Datos!AA376="",0,IF(AND(AA$1008&lt;&gt;"",Datos!AA376=AA$1008),0,IF(AA$1004=0,0,1-CHOOSE(AA$1004,IF(ISNUMBER(Datos!AA376),AND(OR(AA$1005="",Datos!AA376&gt;=AA$1005),OR(AA$1006="",Datos!AA376&lt;=AA$1006)),FALSE),IF(ISNUMBER(Datos!AA376),AND(Datos!AA376=INT(Datos!AA376),AND(OR(AA$1005="",Datos!AA376&gt;=AA$1005),OR(AA$1006="",Datos!AA376&lt;=AA$1006))),FALSE),OR(ISNUMBER(FIND(";"&amp;UPPER(TRIM(Datos!AA376&amp;""))&amp;"=",AA$1007)),ISNUMBER(FIND(";"&amp;UPPER(TRIM(Datos!AA376&amp;""))&amp;";",AA$1007))),OR(UPPER(TRIM(Datos!AA376&amp;""))="SÍ",UPPER(TRIM(Datos!AA376&amp;""))="SI",UPPER(TRIM(Datos!AA376&amp;""))="NO"),IF(ISNUMBER(Datos!AA376),AND(OR(AA$1005="",Datos!AA376&gt;=AA$1005),OR(AA$1006="",Datos!AA376&lt;=AA$1006)),FALSE),TRUE))))</f>
        <v>0.0</v>
      </c>
      <c r="AB376">
        <f>IF(Datos!AB376="",0,IF(AND(AB$1008&lt;&gt;"",Datos!AB376=AB$1008),0,IF(AB$1004=0,0,1-CHOOSE(AB$1004,IF(ISNUMBER(Datos!AB376),AND(OR(AB$1005="",Datos!AB376&gt;=AB$1005),OR(AB$1006="",Datos!AB376&lt;=AB$1006)),FALSE),IF(ISNUMBER(Datos!AB376),AND(Datos!AB376=INT(Datos!AB376),AND(OR(AB$1005="",Datos!AB376&gt;=AB$1005),OR(AB$1006="",Datos!AB376&lt;=AB$1006))),FALSE),OR(ISNUMBER(FIND(";"&amp;UPPER(TRIM(Datos!AB376&amp;""))&amp;"=",AB$1007)),ISNUMBER(FIND(";"&amp;UPPER(TRIM(Datos!AB376&amp;""))&amp;";",AB$1007))),OR(UPPER(TRIM(Datos!AB376&amp;""))="SÍ",UPPER(TRIM(Datos!AB376&amp;""))="SI",UPPER(TRIM(Datos!AB376&amp;""))="NO"),IF(ISNUMBER(Datos!AB376),AND(OR(AB$1005="",Datos!AB376&gt;=AB$1005),OR(AB$1006="",Datos!AB376&lt;=AB$1006)),FALSE),TRUE))))</f>
        <v>0.0</v>
      </c>
      <c r="AC376">
        <f>IF(Datos!AC376="",0,IF(AND(AC$1008&lt;&gt;"",Datos!AC376=AC$1008),0,IF(AC$1004=0,0,1-CHOOSE(AC$1004,IF(ISNUMBER(Datos!AC376),AND(OR(AC$1005="",Datos!AC376&gt;=AC$1005),OR(AC$1006="",Datos!AC376&lt;=AC$1006)),FALSE),IF(ISNUMBER(Datos!AC376),AND(Datos!AC376=INT(Datos!AC376),AND(OR(AC$1005="",Datos!AC376&gt;=AC$1005),OR(AC$1006="",Datos!AC376&lt;=AC$1006))),FALSE),OR(ISNUMBER(FIND(";"&amp;UPPER(TRIM(Datos!AC376&amp;""))&amp;"=",AC$1007)),ISNUMBER(FIND(";"&amp;UPPER(TRIM(Datos!AC376&amp;""))&amp;";",AC$1007))),OR(UPPER(TRIM(Datos!AC376&amp;""))="SÍ",UPPER(TRIM(Datos!AC376&amp;""))="SI",UPPER(TRIM(Datos!AC376&amp;""))="NO"),IF(ISNUMBER(Datos!AC376),AND(OR(AC$1005="",Datos!AC376&gt;=AC$1005),OR(AC$1006="",Datos!AC376&lt;=AC$1006)),FALSE),TRUE))))</f>
        <v>0.0</v>
      </c>
      <c r="AD376">
        <f>IF(Datos!AD376="",0,IF(AND(AD$1008&lt;&gt;"",Datos!AD376=AD$1008),0,IF(AD$1004=0,0,1-CHOOSE(AD$1004,IF(ISNUMBER(Datos!AD376),AND(OR(AD$1005="",Datos!AD376&gt;=AD$1005),OR(AD$1006="",Datos!AD376&lt;=AD$1006)),FALSE),IF(ISNUMBER(Datos!AD376),AND(Datos!AD376=INT(Datos!AD376),AND(OR(AD$1005="",Datos!AD376&gt;=AD$1005),OR(AD$1006="",Datos!AD376&lt;=AD$1006))),FALSE),OR(ISNUMBER(FIND(";"&amp;UPPER(TRIM(Datos!AD376&amp;""))&amp;"=",AD$1007)),ISNUMBER(FIND(";"&amp;UPPER(TRIM(Datos!AD376&amp;""))&amp;";",AD$1007))),OR(UPPER(TRIM(Datos!AD376&amp;""))="SÍ",UPPER(TRIM(Datos!AD376&amp;""))="SI",UPPER(TRIM(Datos!AD376&amp;""))="NO"),IF(ISNUMBER(Datos!AD376),AND(OR(AD$1005="",Datos!AD376&gt;=AD$1005),OR(AD$1006="",Datos!AD376&lt;=AD$1006)),FALSE),TRUE))))</f>
        <v>0.0</v>
      </c>
      <c r="AE376">
        <f>IF(Datos!AE376="",0,IF(AND(AE$1008&lt;&gt;"",Datos!AE376=AE$1008),0,IF(AE$1004=0,0,1-CHOOSE(AE$1004,IF(ISNUMBER(Datos!AE376),AND(OR(AE$1005="",Datos!AE376&gt;=AE$1005),OR(AE$1006="",Datos!AE376&lt;=AE$1006)),FALSE),IF(ISNUMBER(Datos!AE376),AND(Datos!AE376=INT(Datos!AE376),AND(OR(AE$1005="",Datos!AE376&gt;=AE$1005),OR(AE$1006="",Datos!AE376&lt;=AE$1006))),FALSE),OR(ISNUMBER(FIND(";"&amp;UPPER(TRIM(Datos!AE376&amp;""))&amp;"=",AE$1007)),ISNUMBER(FIND(";"&amp;UPPER(TRIM(Datos!AE376&amp;""))&amp;";",AE$1007))),OR(UPPER(TRIM(Datos!AE376&amp;""))="SÍ",UPPER(TRIM(Datos!AE376&amp;""))="SI",UPPER(TRIM(Datos!AE376&amp;""))="NO"),IF(ISNUMBER(Datos!AE376),AND(OR(AE$1005="",Datos!AE376&gt;=AE$1005),OR(AE$1006="",Datos!AE376&lt;=AE$1006)),FALSE),TRUE))))</f>
        <v>0.0</v>
      </c>
    </row>
    <row r="377" spans="2:31">
      <c r="B377">
        <f>IF(Datos!B377="",0,IF(AND(B$1008&lt;&gt;"",Datos!B377=B$1008),0,IF(B$1004=0,0,1-CHOOSE(B$1004,IF(ISNUMBER(Datos!B377),AND(OR(B$1005="",Datos!B377&gt;=B$1005),OR(B$1006="",Datos!B377&lt;=B$1006)),FALSE),IF(ISNUMBER(Datos!B377),AND(Datos!B377=INT(Datos!B377),AND(OR(B$1005="",Datos!B377&gt;=B$1005),OR(B$1006="",Datos!B377&lt;=B$1006))),FALSE),OR(ISNUMBER(FIND(";"&amp;UPPER(TRIM(Datos!B377&amp;""))&amp;"=",B$1007)),ISNUMBER(FIND(";"&amp;UPPER(TRIM(Datos!B377&amp;""))&amp;";",B$1007))),OR(UPPER(TRIM(Datos!B377&amp;""))="SÍ",UPPER(TRIM(Datos!B377&amp;""))="SI",UPPER(TRIM(Datos!B377&amp;""))="NO"),IF(ISNUMBER(Datos!B377),AND(OR(B$1005="",Datos!B377&gt;=B$1005),OR(B$1006="",Datos!B377&lt;=B$1006)),FALSE),TRUE))))</f>
        <v>0.0</v>
      </c>
      <c r="C377">
        <f>IF(Datos!C377="",0,IF(AND(C$1008&lt;&gt;"",Datos!C377=C$1008),0,IF(C$1004=0,0,1-CHOOSE(C$1004,IF(ISNUMBER(Datos!C377),AND(OR(C$1005="",Datos!C377&gt;=C$1005),OR(C$1006="",Datos!C377&lt;=C$1006)),FALSE),IF(ISNUMBER(Datos!C377),AND(Datos!C377=INT(Datos!C377),AND(OR(C$1005="",Datos!C377&gt;=C$1005),OR(C$1006="",Datos!C377&lt;=C$1006))),FALSE),OR(ISNUMBER(FIND(";"&amp;UPPER(TRIM(Datos!C377&amp;""))&amp;"=",C$1007)),ISNUMBER(FIND(";"&amp;UPPER(TRIM(Datos!C377&amp;""))&amp;";",C$1007))),OR(UPPER(TRIM(Datos!C377&amp;""))="SÍ",UPPER(TRIM(Datos!C377&amp;""))="SI",UPPER(TRIM(Datos!C377&amp;""))="NO"),IF(ISNUMBER(Datos!C377),AND(OR(C$1005="",Datos!C377&gt;=C$1005),OR(C$1006="",Datos!C377&lt;=C$1006)),FALSE),TRUE))))</f>
        <v>0.0</v>
      </c>
      <c r="D377">
        <f>IF(Datos!D377="",0,IF(AND(D$1008&lt;&gt;"",Datos!D377=D$1008),0,IF(D$1004=0,0,1-CHOOSE(D$1004,IF(ISNUMBER(Datos!D377),AND(OR(D$1005="",Datos!D377&gt;=D$1005),OR(D$1006="",Datos!D377&lt;=D$1006)),FALSE),IF(ISNUMBER(Datos!D377),AND(Datos!D377=INT(Datos!D377),AND(OR(D$1005="",Datos!D377&gt;=D$1005),OR(D$1006="",Datos!D377&lt;=D$1006))),FALSE),OR(ISNUMBER(FIND(";"&amp;UPPER(TRIM(Datos!D377&amp;""))&amp;"=",D$1007)),ISNUMBER(FIND(";"&amp;UPPER(TRIM(Datos!D377&amp;""))&amp;";",D$1007))),OR(UPPER(TRIM(Datos!D377&amp;""))="SÍ",UPPER(TRIM(Datos!D377&amp;""))="SI",UPPER(TRIM(Datos!D377&amp;""))="NO"),IF(ISNUMBER(Datos!D377),AND(OR(D$1005="",Datos!D377&gt;=D$1005),OR(D$1006="",Datos!D377&lt;=D$1006)),FALSE),TRUE))))</f>
        <v>0.0</v>
      </c>
      <c r="E377">
        <f>IF(Datos!E377="",0,IF(AND(E$1008&lt;&gt;"",Datos!E377=E$1008),0,IF(E$1004=0,0,1-CHOOSE(E$1004,IF(ISNUMBER(Datos!E377),AND(OR(E$1005="",Datos!E377&gt;=E$1005),OR(E$1006="",Datos!E377&lt;=E$1006)),FALSE),IF(ISNUMBER(Datos!E377),AND(Datos!E377=INT(Datos!E377),AND(OR(E$1005="",Datos!E377&gt;=E$1005),OR(E$1006="",Datos!E377&lt;=E$1006))),FALSE),OR(ISNUMBER(FIND(";"&amp;UPPER(TRIM(Datos!E377&amp;""))&amp;"=",E$1007)),ISNUMBER(FIND(";"&amp;UPPER(TRIM(Datos!E377&amp;""))&amp;";",E$1007))),OR(UPPER(TRIM(Datos!E377&amp;""))="SÍ",UPPER(TRIM(Datos!E377&amp;""))="SI",UPPER(TRIM(Datos!E377&amp;""))="NO"),IF(ISNUMBER(Datos!E377),AND(OR(E$1005="",Datos!E377&gt;=E$1005),OR(E$1006="",Datos!E377&lt;=E$1006)),FALSE),TRUE))))</f>
        <v>0.0</v>
      </c>
      <c r="F377">
        <f>IF(Datos!F377="",0,IF(AND(F$1008&lt;&gt;"",Datos!F377=F$1008),0,IF(F$1004=0,0,1-CHOOSE(F$1004,IF(ISNUMBER(Datos!F377),AND(OR(F$1005="",Datos!F377&gt;=F$1005),OR(F$1006="",Datos!F377&lt;=F$1006)),FALSE),IF(ISNUMBER(Datos!F377),AND(Datos!F377=INT(Datos!F377),AND(OR(F$1005="",Datos!F377&gt;=F$1005),OR(F$1006="",Datos!F377&lt;=F$1006))),FALSE),OR(ISNUMBER(FIND(";"&amp;UPPER(TRIM(Datos!F377&amp;""))&amp;"=",F$1007)),ISNUMBER(FIND(";"&amp;UPPER(TRIM(Datos!F377&amp;""))&amp;";",F$1007))),OR(UPPER(TRIM(Datos!F377&amp;""))="SÍ",UPPER(TRIM(Datos!F377&amp;""))="SI",UPPER(TRIM(Datos!F377&amp;""))="NO"),IF(ISNUMBER(Datos!F377),AND(OR(F$1005="",Datos!F377&gt;=F$1005),OR(F$1006="",Datos!F377&lt;=F$1006)),FALSE),TRUE))))</f>
        <v>0.0</v>
      </c>
      <c r="G377">
        <f>IF(Datos!G377="",0,IF(AND(G$1008&lt;&gt;"",Datos!G377=G$1008),0,IF(G$1004=0,0,1-CHOOSE(G$1004,IF(ISNUMBER(Datos!G377),AND(OR(G$1005="",Datos!G377&gt;=G$1005),OR(G$1006="",Datos!G377&lt;=G$1006)),FALSE),IF(ISNUMBER(Datos!G377),AND(Datos!G377=INT(Datos!G377),AND(OR(G$1005="",Datos!G377&gt;=G$1005),OR(G$1006="",Datos!G377&lt;=G$1006))),FALSE),OR(ISNUMBER(FIND(";"&amp;UPPER(TRIM(Datos!G377&amp;""))&amp;"=",G$1007)),ISNUMBER(FIND(";"&amp;UPPER(TRIM(Datos!G377&amp;""))&amp;";",G$1007))),OR(UPPER(TRIM(Datos!G377&amp;""))="SÍ",UPPER(TRIM(Datos!G377&amp;""))="SI",UPPER(TRIM(Datos!G377&amp;""))="NO"),IF(ISNUMBER(Datos!G377),AND(OR(G$1005="",Datos!G377&gt;=G$1005),OR(G$1006="",Datos!G377&lt;=G$1006)),FALSE),TRUE))))</f>
        <v>0.0</v>
      </c>
      <c r="H377">
        <f>IF(Datos!H377="",0,IF(AND(H$1008&lt;&gt;"",Datos!H377=H$1008),0,IF(H$1004=0,0,1-CHOOSE(H$1004,IF(ISNUMBER(Datos!H377),AND(OR(H$1005="",Datos!H377&gt;=H$1005),OR(H$1006="",Datos!H377&lt;=H$1006)),FALSE),IF(ISNUMBER(Datos!H377),AND(Datos!H377=INT(Datos!H377),AND(OR(H$1005="",Datos!H377&gt;=H$1005),OR(H$1006="",Datos!H377&lt;=H$1006))),FALSE),OR(ISNUMBER(FIND(";"&amp;UPPER(TRIM(Datos!H377&amp;""))&amp;"=",H$1007)),ISNUMBER(FIND(";"&amp;UPPER(TRIM(Datos!H377&amp;""))&amp;";",H$1007))),OR(UPPER(TRIM(Datos!H377&amp;""))="SÍ",UPPER(TRIM(Datos!H377&amp;""))="SI",UPPER(TRIM(Datos!H377&amp;""))="NO"),IF(ISNUMBER(Datos!H377),AND(OR(H$1005="",Datos!H377&gt;=H$1005),OR(H$1006="",Datos!H377&lt;=H$1006)),FALSE),TRUE))))</f>
        <v>0.0</v>
      </c>
      <c r="I377">
        <f>IF(Datos!I377="",0,IF(AND(I$1008&lt;&gt;"",Datos!I377=I$1008),0,IF(I$1004=0,0,1-CHOOSE(I$1004,IF(ISNUMBER(Datos!I377),AND(OR(I$1005="",Datos!I377&gt;=I$1005),OR(I$1006="",Datos!I377&lt;=I$1006)),FALSE),IF(ISNUMBER(Datos!I377),AND(Datos!I377=INT(Datos!I377),AND(OR(I$1005="",Datos!I377&gt;=I$1005),OR(I$1006="",Datos!I377&lt;=I$1006))),FALSE),OR(ISNUMBER(FIND(";"&amp;UPPER(TRIM(Datos!I377&amp;""))&amp;"=",I$1007)),ISNUMBER(FIND(";"&amp;UPPER(TRIM(Datos!I377&amp;""))&amp;";",I$1007))),OR(UPPER(TRIM(Datos!I377&amp;""))="SÍ",UPPER(TRIM(Datos!I377&amp;""))="SI",UPPER(TRIM(Datos!I377&amp;""))="NO"),IF(ISNUMBER(Datos!I377),AND(OR(I$1005="",Datos!I377&gt;=I$1005),OR(I$1006="",Datos!I377&lt;=I$1006)),FALSE),TRUE))))</f>
        <v>0.0</v>
      </c>
      <c r="J377">
        <f>IF(Datos!J377="",0,IF(AND(J$1008&lt;&gt;"",Datos!J377=J$1008),0,IF(J$1004=0,0,1-CHOOSE(J$1004,IF(ISNUMBER(Datos!J377),AND(OR(J$1005="",Datos!J377&gt;=J$1005),OR(J$1006="",Datos!J377&lt;=J$1006)),FALSE),IF(ISNUMBER(Datos!J377),AND(Datos!J377=INT(Datos!J377),AND(OR(J$1005="",Datos!J377&gt;=J$1005),OR(J$1006="",Datos!J377&lt;=J$1006))),FALSE),OR(ISNUMBER(FIND(";"&amp;UPPER(TRIM(Datos!J377&amp;""))&amp;"=",J$1007)),ISNUMBER(FIND(";"&amp;UPPER(TRIM(Datos!J377&amp;""))&amp;";",J$1007))),OR(UPPER(TRIM(Datos!J377&amp;""))="SÍ",UPPER(TRIM(Datos!J377&amp;""))="SI",UPPER(TRIM(Datos!J377&amp;""))="NO"),IF(ISNUMBER(Datos!J377),AND(OR(J$1005="",Datos!J377&gt;=J$1005),OR(J$1006="",Datos!J377&lt;=J$1006)),FALSE),TRUE))))</f>
        <v>0.0</v>
      </c>
      <c r="K377">
        <f>IF(Datos!K377="",0,IF(AND(K$1008&lt;&gt;"",Datos!K377=K$1008),0,IF(K$1004=0,0,1-CHOOSE(K$1004,IF(ISNUMBER(Datos!K377),AND(OR(K$1005="",Datos!K377&gt;=K$1005),OR(K$1006="",Datos!K377&lt;=K$1006)),FALSE),IF(ISNUMBER(Datos!K377),AND(Datos!K377=INT(Datos!K377),AND(OR(K$1005="",Datos!K377&gt;=K$1005),OR(K$1006="",Datos!K377&lt;=K$1006))),FALSE),OR(ISNUMBER(FIND(";"&amp;UPPER(TRIM(Datos!K377&amp;""))&amp;"=",K$1007)),ISNUMBER(FIND(";"&amp;UPPER(TRIM(Datos!K377&amp;""))&amp;";",K$1007))),OR(UPPER(TRIM(Datos!K377&amp;""))="SÍ",UPPER(TRIM(Datos!K377&amp;""))="SI",UPPER(TRIM(Datos!K377&amp;""))="NO"),IF(ISNUMBER(Datos!K377),AND(OR(K$1005="",Datos!K377&gt;=K$1005),OR(K$1006="",Datos!K377&lt;=K$1006)),FALSE),TRUE))))</f>
        <v>0.0</v>
      </c>
      <c r="L377">
        <f>IF(Datos!L377="",0,IF(AND(L$1008&lt;&gt;"",Datos!L377=L$1008),0,IF(L$1004=0,0,1-CHOOSE(L$1004,IF(ISNUMBER(Datos!L377),AND(OR(L$1005="",Datos!L377&gt;=L$1005),OR(L$1006="",Datos!L377&lt;=L$1006)),FALSE),IF(ISNUMBER(Datos!L377),AND(Datos!L377=INT(Datos!L377),AND(OR(L$1005="",Datos!L377&gt;=L$1005),OR(L$1006="",Datos!L377&lt;=L$1006))),FALSE),OR(ISNUMBER(FIND(";"&amp;UPPER(TRIM(Datos!L377&amp;""))&amp;"=",L$1007)),ISNUMBER(FIND(";"&amp;UPPER(TRIM(Datos!L377&amp;""))&amp;";",L$1007))),OR(UPPER(TRIM(Datos!L377&amp;""))="SÍ",UPPER(TRIM(Datos!L377&amp;""))="SI",UPPER(TRIM(Datos!L377&amp;""))="NO"),IF(ISNUMBER(Datos!L377),AND(OR(L$1005="",Datos!L377&gt;=L$1005),OR(L$1006="",Datos!L377&lt;=L$1006)),FALSE),TRUE))))</f>
        <v>0.0</v>
      </c>
      <c r="M377">
        <f>IF(Datos!M377="",0,IF(AND(M$1008&lt;&gt;"",Datos!M377=M$1008),0,IF(M$1004=0,0,1-CHOOSE(M$1004,IF(ISNUMBER(Datos!M377),AND(OR(M$1005="",Datos!M377&gt;=M$1005),OR(M$1006="",Datos!M377&lt;=M$1006)),FALSE),IF(ISNUMBER(Datos!M377),AND(Datos!M377=INT(Datos!M377),AND(OR(M$1005="",Datos!M377&gt;=M$1005),OR(M$1006="",Datos!M377&lt;=M$1006))),FALSE),OR(ISNUMBER(FIND(";"&amp;UPPER(TRIM(Datos!M377&amp;""))&amp;"=",M$1007)),ISNUMBER(FIND(";"&amp;UPPER(TRIM(Datos!M377&amp;""))&amp;";",M$1007))),OR(UPPER(TRIM(Datos!M377&amp;""))="SÍ",UPPER(TRIM(Datos!M377&amp;""))="SI",UPPER(TRIM(Datos!M377&amp;""))="NO"),IF(ISNUMBER(Datos!M377),AND(OR(M$1005="",Datos!M377&gt;=M$1005),OR(M$1006="",Datos!M377&lt;=M$1006)),FALSE),TRUE))))</f>
        <v>0.0</v>
      </c>
      <c r="N377">
        <f>IF(Datos!N377="",0,IF(AND(N$1008&lt;&gt;"",Datos!N377=N$1008),0,IF(N$1004=0,0,1-CHOOSE(N$1004,IF(ISNUMBER(Datos!N377),AND(OR(N$1005="",Datos!N377&gt;=N$1005),OR(N$1006="",Datos!N377&lt;=N$1006)),FALSE),IF(ISNUMBER(Datos!N377),AND(Datos!N377=INT(Datos!N377),AND(OR(N$1005="",Datos!N377&gt;=N$1005),OR(N$1006="",Datos!N377&lt;=N$1006))),FALSE),OR(ISNUMBER(FIND(";"&amp;UPPER(TRIM(Datos!N377&amp;""))&amp;"=",N$1007)),ISNUMBER(FIND(";"&amp;UPPER(TRIM(Datos!N377&amp;""))&amp;";",N$1007))),OR(UPPER(TRIM(Datos!N377&amp;""))="SÍ",UPPER(TRIM(Datos!N377&amp;""))="SI",UPPER(TRIM(Datos!N377&amp;""))="NO"),IF(ISNUMBER(Datos!N377),AND(OR(N$1005="",Datos!N377&gt;=N$1005),OR(N$1006="",Datos!N377&lt;=N$1006)),FALSE),TRUE))))</f>
        <v>0.0</v>
      </c>
      <c r="O377">
        <f>IF(Datos!O377="",0,IF(AND(O$1008&lt;&gt;"",Datos!O377=O$1008),0,IF(O$1004=0,0,1-CHOOSE(O$1004,IF(ISNUMBER(Datos!O377),AND(OR(O$1005="",Datos!O377&gt;=O$1005),OR(O$1006="",Datos!O377&lt;=O$1006)),FALSE),IF(ISNUMBER(Datos!O377),AND(Datos!O377=INT(Datos!O377),AND(OR(O$1005="",Datos!O377&gt;=O$1005),OR(O$1006="",Datos!O377&lt;=O$1006))),FALSE),OR(ISNUMBER(FIND(";"&amp;UPPER(TRIM(Datos!O377&amp;""))&amp;"=",O$1007)),ISNUMBER(FIND(";"&amp;UPPER(TRIM(Datos!O377&amp;""))&amp;";",O$1007))),OR(UPPER(TRIM(Datos!O377&amp;""))="SÍ",UPPER(TRIM(Datos!O377&amp;""))="SI",UPPER(TRIM(Datos!O377&amp;""))="NO"),IF(ISNUMBER(Datos!O377),AND(OR(O$1005="",Datos!O377&gt;=O$1005),OR(O$1006="",Datos!O377&lt;=O$1006)),FALSE),TRUE))))</f>
        <v>0.0</v>
      </c>
      <c r="P377">
        <f>IF(Datos!P377="",0,IF(AND(P$1008&lt;&gt;"",Datos!P377=P$1008),0,IF(P$1004=0,0,1-CHOOSE(P$1004,IF(ISNUMBER(Datos!P377),AND(OR(P$1005="",Datos!P377&gt;=P$1005),OR(P$1006="",Datos!P377&lt;=P$1006)),FALSE),IF(ISNUMBER(Datos!P377),AND(Datos!P377=INT(Datos!P377),AND(OR(P$1005="",Datos!P377&gt;=P$1005),OR(P$1006="",Datos!P377&lt;=P$1006))),FALSE),OR(ISNUMBER(FIND(";"&amp;UPPER(TRIM(Datos!P377&amp;""))&amp;"=",P$1007)),ISNUMBER(FIND(";"&amp;UPPER(TRIM(Datos!P377&amp;""))&amp;";",P$1007))),OR(UPPER(TRIM(Datos!P377&amp;""))="SÍ",UPPER(TRIM(Datos!P377&amp;""))="SI",UPPER(TRIM(Datos!P377&amp;""))="NO"),IF(ISNUMBER(Datos!P377),AND(OR(P$1005="",Datos!P377&gt;=P$1005),OR(P$1006="",Datos!P377&lt;=P$1006)),FALSE),TRUE))))</f>
        <v>0.0</v>
      </c>
      <c r="Q377">
        <f>IF(Datos!Q377="",0,IF(AND(Q$1008&lt;&gt;"",Datos!Q377=Q$1008),0,IF(Q$1004=0,0,1-CHOOSE(Q$1004,IF(ISNUMBER(Datos!Q377),AND(OR(Q$1005="",Datos!Q377&gt;=Q$1005),OR(Q$1006="",Datos!Q377&lt;=Q$1006)),FALSE),IF(ISNUMBER(Datos!Q377),AND(Datos!Q377=INT(Datos!Q377),AND(OR(Q$1005="",Datos!Q377&gt;=Q$1005),OR(Q$1006="",Datos!Q377&lt;=Q$1006))),FALSE),OR(ISNUMBER(FIND(";"&amp;UPPER(TRIM(Datos!Q377&amp;""))&amp;"=",Q$1007)),ISNUMBER(FIND(";"&amp;UPPER(TRIM(Datos!Q377&amp;""))&amp;";",Q$1007))),OR(UPPER(TRIM(Datos!Q377&amp;""))="SÍ",UPPER(TRIM(Datos!Q377&amp;""))="SI",UPPER(TRIM(Datos!Q377&amp;""))="NO"),IF(ISNUMBER(Datos!Q377),AND(OR(Q$1005="",Datos!Q377&gt;=Q$1005),OR(Q$1006="",Datos!Q377&lt;=Q$1006)),FALSE),TRUE))))</f>
        <v>0.0</v>
      </c>
      <c r="R377">
        <f>IF(Datos!R377="",0,IF(AND(R$1008&lt;&gt;"",Datos!R377=R$1008),0,IF(R$1004=0,0,1-CHOOSE(R$1004,IF(ISNUMBER(Datos!R377),AND(OR(R$1005="",Datos!R377&gt;=R$1005),OR(R$1006="",Datos!R377&lt;=R$1006)),FALSE),IF(ISNUMBER(Datos!R377),AND(Datos!R377=INT(Datos!R377),AND(OR(R$1005="",Datos!R377&gt;=R$1005),OR(R$1006="",Datos!R377&lt;=R$1006))),FALSE),OR(ISNUMBER(FIND(";"&amp;UPPER(TRIM(Datos!R377&amp;""))&amp;"=",R$1007)),ISNUMBER(FIND(";"&amp;UPPER(TRIM(Datos!R377&amp;""))&amp;";",R$1007))),OR(UPPER(TRIM(Datos!R377&amp;""))="SÍ",UPPER(TRIM(Datos!R377&amp;""))="SI",UPPER(TRIM(Datos!R377&amp;""))="NO"),IF(ISNUMBER(Datos!R377),AND(OR(R$1005="",Datos!R377&gt;=R$1005),OR(R$1006="",Datos!R377&lt;=R$1006)),FALSE),TRUE))))</f>
        <v>0.0</v>
      </c>
      <c r="S377">
        <f>IF(Datos!S377="",0,IF(AND(S$1008&lt;&gt;"",Datos!S377=S$1008),0,IF(S$1004=0,0,1-CHOOSE(S$1004,IF(ISNUMBER(Datos!S377),AND(OR(S$1005="",Datos!S377&gt;=S$1005),OR(S$1006="",Datos!S377&lt;=S$1006)),FALSE),IF(ISNUMBER(Datos!S377),AND(Datos!S377=INT(Datos!S377),AND(OR(S$1005="",Datos!S377&gt;=S$1005),OR(S$1006="",Datos!S377&lt;=S$1006))),FALSE),OR(ISNUMBER(FIND(";"&amp;UPPER(TRIM(Datos!S377&amp;""))&amp;"=",S$1007)),ISNUMBER(FIND(";"&amp;UPPER(TRIM(Datos!S377&amp;""))&amp;";",S$1007))),OR(UPPER(TRIM(Datos!S377&amp;""))="SÍ",UPPER(TRIM(Datos!S377&amp;""))="SI",UPPER(TRIM(Datos!S377&amp;""))="NO"),IF(ISNUMBER(Datos!S377),AND(OR(S$1005="",Datos!S377&gt;=S$1005),OR(S$1006="",Datos!S377&lt;=S$1006)),FALSE),TRUE))))</f>
        <v>0.0</v>
      </c>
      <c r="T377">
        <f>IF(Datos!T377="",0,IF(AND(T$1008&lt;&gt;"",Datos!T377=T$1008),0,IF(T$1004=0,0,1-CHOOSE(T$1004,IF(ISNUMBER(Datos!T377),AND(OR(T$1005="",Datos!T377&gt;=T$1005),OR(T$1006="",Datos!T377&lt;=T$1006)),FALSE),IF(ISNUMBER(Datos!T377),AND(Datos!T377=INT(Datos!T377),AND(OR(T$1005="",Datos!T377&gt;=T$1005),OR(T$1006="",Datos!T377&lt;=T$1006))),FALSE),OR(ISNUMBER(FIND(";"&amp;UPPER(TRIM(Datos!T377&amp;""))&amp;"=",T$1007)),ISNUMBER(FIND(";"&amp;UPPER(TRIM(Datos!T377&amp;""))&amp;";",T$1007))),OR(UPPER(TRIM(Datos!T377&amp;""))="SÍ",UPPER(TRIM(Datos!T377&amp;""))="SI",UPPER(TRIM(Datos!T377&amp;""))="NO"),IF(ISNUMBER(Datos!T377),AND(OR(T$1005="",Datos!T377&gt;=T$1005),OR(T$1006="",Datos!T377&lt;=T$1006)),FALSE),TRUE))))</f>
        <v>0.0</v>
      </c>
      <c r="U377">
        <f>IF(Datos!U377="",0,IF(AND(U$1008&lt;&gt;"",Datos!U377=U$1008),0,IF(U$1004=0,0,1-CHOOSE(U$1004,IF(ISNUMBER(Datos!U377),AND(OR(U$1005="",Datos!U377&gt;=U$1005),OR(U$1006="",Datos!U377&lt;=U$1006)),FALSE),IF(ISNUMBER(Datos!U377),AND(Datos!U377=INT(Datos!U377),AND(OR(U$1005="",Datos!U377&gt;=U$1005),OR(U$1006="",Datos!U377&lt;=U$1006))),FALSE),OR(ISNUMBER(FIND(";"&amp;UPPER(TRIM(Datos!U377&amp;""))&amp;"=",U$1007)),ISNUMBER(FIND(";"&amp;UPPER(TRIM(Datos!U377&amp;""))&amp;";",U$1007))),OR(UPPER(TRIM(Datos!U377&amp;""))="SÍ",UPPER(TRIM(Datos!U377&amp;""))="SI",UPPER(TRIM(Datos!U377&amp;""))="NO"),IF(ISNUMBER(Datos!U377),AND(OR(U$1005="",Datos!U377&gt;=U$1005),OR(U$1006="",Datos!U377&lt;=U$1006)),FALSE),TRUE))))</f>
        <v>0.0</v>
      </c>
      <c r="V377">
        <f>IF(Datos!V377="",0,IF(AND(V$1008&lt;&gt;"",Datos!V377=V$1008),0,IF(V$1004=0,0,1-CHOOSE(V$1004,IF(ISNUMBER(Datos!V377),AND(OR(V$1005="",Datos!V377&gt;=V$1005),OR(V$1006="",Datos!V377&lt;=V$1006)),FALSE),IF(ISNUMBER(Datos!V377),AND(Datos!V377=INT(Datos!V377),AND(OR(V$1005="",Datos!V377&gt;=V$1005),OR(V$1006="",Datos!V377&lt;=V$1006))),FALSE),OR(ISNUMBER(FIND(";"&amp;UPPER(TRIM(Datos!V377&amp;""))&amp;"=",V$1007)),ISNUMBER(FIND(";"&amp;UPPER(TRIM(Datos!V377&amp;""))&amp;";",V$1007))),OR(UPPER(TRIM(Datos!V377&amp;""))="SÍ",UPPER(TRIM(Datos!V377&amp;""))="SI",UPPER(TRIM(Datos!V377&amp;""))="NO"),IF(ISNUMBER(Datos!V377),AND(OR(V$1005="",Datos!V377&gt;=V$1005),OR(V$1006="",Datos!V377&lt;=V$1006)),FALSE),TRUE))))</f>
        <v>0.0</v>
      </c>
      <c r="W377">
        <f>IF(Datos!W377="",0,IF(AND(W$1008&lt;&gt;"",Datos!W377=W$1008),0,IF(W$1004=0,0,1-CHOOSE(W$1004,IF(ISNUMBER(Datos!W377),AND(OR(W$1005="",Datos!W377&gt;=W$1005),OR(W$1006="",Datos!W377&lt;=W$1006)),FALSE),IF(ISNUMBER(Datos!W377),AND(Datos!W377=INT(Datos!W377),AND(OR(W$1005="",Datos!W377&gt;=W$1005),OR(W$1006="",Datos!W377&lt;=W$1006))),FALSE),OR(ISNUMBER(FIND(";"&amp;UPPER(TRIM(Datos!W377&amp;""))&amp;"=",W$1007)),ISNUMBER(FIND(";"&amp;UPPER(TRIM(Datos!W377&amp;""))&amp;";",W$1007))),OR(UPPER(TRIM(Datos!W377&amp;""))="SÍ",UPPER(TRIM(Datos!W377&amp;""))="SI",UPPER(TRIM(Datos!W377&amp;""))="NO"),IF(ISNUMBER(Datos!W377),AND(OR(W$1005="",Datos!W377&gt;=W$1005),OR(W$1006="",Datos!W377&lt;=W$1006)),FALSE),TRUE))))</f>
        <v>0.0</v>
      </c>
      <c r="X377">
        <f>IF(Datos!X377="",0,IF(AND(X$1008&lt;&gt;"",Datos!X377=X$1008),0,IF(X$1004=0,0,1-CHOOSE(X$1004,IF(ISNUMBER(Datos!X377),AND(OR(X$1005="",Datos!X377&gt;=X$1005),OR(X$1006="",Datos!X377&lt;=X$1006)),FALSE),IF(ISNUMBER(Datos!X377),AND(Datos!X377=INT(Datos!X377),AND(OR(X$1005="",Datos!X377&gt;=X$1005),OR(X$1006="",Datos!X377&lt;=X$1006))),FALSE),OR(ISNUMBER(FIND(";"&amp;UPPER(TRIM(Datos!X377&amp;""))&amp;"=",X$1007)),ISNUMBER(FIND(";"&amp;UPPER(TRIM(Datos!X377&amp;""))&amp;";",X$1007))),OR(UPPER(TRIM(Datos!X377&amp;""))="SÍ",UPPER(TRIM(Datos!X377&amp;""))="SI",UPPER(TRIM(Datos!X377&amp;""))="NO"),IF(ISNUMBER(Datos!X377),AND(OR(X$1005="",Datos!X377&gt;=X$1005),OR(X$1006="",Datos!X377&lt;=X$1006)),FALSE),TRUE))))</f>
        <v>0.0</v>
      </c>
      <c r="Y377">
        <f>IF(Datos!Y377="",0,IF(AND(Y$1008&lt;&gt;"",Datos!Y377=Y$1008),0,IF(Y$1004=0,0,1-CHOOSE(Y$1004,IF(ISNUMBER(Datos!Y377),AND(OR(Y$1005="",Datos!Y377&gt;=Y$1005),OR(Y$1006="",Datos!Y377&lt;=Y$1006)),FALSE),IF(ISNUMBER(Datos!Y377),AND(Datos!Y377=INT(Datos!Y377),AND(OR(Y$1005="",Datos!Y377&gt;=Y$1005),OR(Y$1006="",Datos!Y377&lt;=Y$1006))),FALSE),OR(ISNUMBER(FIND(";"&amp;UPPER(TRIM(Datos!Y377&amp;""))&amp;"=",Y$1007)),ISNUMBER(FIND(";"&amp;UPPER(TRIM(Datos!Y377&amp;""))&amp;";",Y$1007))),OR(UPPER(TRIM(Datos!Y377&amp;""))="SÍ",UPPER(TRIM(Datos!Y377&amp;""))="SI",UPPER(TRIM(Datos!Y377&amp;""))="NO"),IF(ISNUMBER(Datos!Y377),AND(OR(Y$1005="",Datos!Y377&gt;=Y$1005),OR(Y$1006="",Datos!Y377&lt;=Y$1006)),FALSE),TRUE))))</f>
        <v>0.0</v>
      </c>
      <c r="Z377">
        <f>IF(Datos!Z377="",0,IF(AND(Z$1008&lt;&gt;"",Datos!Z377=Z$1008),0,IF(Z$1004=0,0,1-CHOOSE(Z$1004,IF(ISNUMBER(Datos!Z377),AND(OR(Z$1005="",Datos!Z377&gt;=Z$1005),OR(Z$1006="",Datos!Z377&lt;=Z$1006)),FALSE),IF(ISNUMBER(Datos!Z377),AND(Datos!Z377=INT(Datos!Z377),AND(OR(Z$1005="",Datos!Z377&gt;=Z$1005),OR(Z$1006="",Datos!Z377&lt;=Z$1006))),FALSE),OR(ISNUMBER(FIND(";"&amp;UPPER(TRIM(Datos!Z377&amp;""))&amp;"=",Z$1007)),ISNUMBER(FIND(";"&amp;UPPER(TRIM(Datos!Z377&amp;""))&amp;";",Z$1007))),OR(UPPER(TRIM(Datos!Z377&amp;""))="SÍ",UPPER(TRIM(Datos!Z377&amp;""))="SI",UPPER(TRIM(Datos!Z377&amp;""))="NO"),IF(ISNUMBER(Datos!Z377),AND(OR(Z$1005="",Datos!Z377&gt;=Z$1005),OR(Z$1006="",Datos!Z377&lt;=Z$1006)),FALSE),TRUE))))</f>
        <v>0.0</v>
      </c>
      <c r="AA377">
        <f>IF(Datos!AA377="",0,IF(AND(AA$1008&lt;&gt;"",Datos!AA377=AA$1008),0,IF(AA$1004=0,0,1-CHOOSE(AA$1004,IF(ISNUMBER(Datos!AA377),AND(OR(AA$1005="",Datos!AA377&gt;=AA$1005),OR(AA$1006="",Datos!AA377&lt;=AA$1006)),FALSE),IF(ISNUMBER(Datos!AA377),AND(Datos!AA377=INT(Datos!AA377),AND(OR(AA$1005="",Datos!AA377&gt;=AA$1005),OR(AA$1006="",Datos!AA377&lt;=AA$1006))),FALSE),OR(ISNUMBER(FIND(";"&amp;UPPER(TRIM(Datos!AA377&amp;""))&amp;"=",AA$1007)),ISNUMBER(FIND(";"&amp;UPPER(TRIM(Datos!AA377&amp;""))&amp;";",AA$1007))),OR(UPPER(TRIM(Datos!AA377&amp;""))="SÍ",UPPER(TRIM(Datos!AA377&amp;""))="SI",UPPER(TRIM(Datos!AA377&amp;""))="NO"),IF(ISNUMBER(Datos!AA377),AND(OR(AA$1005="",Datos!AA377&gt;=AA$1005),OR(AA$1006="",Datos!AA377&lt;=AA$1006)),FALSE),TRUE))))</f>
        <v>0.0</v>
      </c>
      <c r="AB377">
        <f>IF(Datos!AB377="",0,IF(AND(AB$1008&lt;&gt;"",Datos!AB377=AB$1008),0,IF(AB$1004=0,0,1-CHOOSE(AB$1004,IF(ISNUMBER(Datos!AB377),AND(OR(AB$1005="",Datos!AB377&gt;=AB$1005),OR(AB$1006="",Datos!AB377&lt;=AB$1006)),FALSE),IF(ISNUMBER(Datos!AB377),AND(Datos!AB377=INT(Datos!AB377),AND(OR(AB$1005="",Datos!AB377&gt;=AB$1005),OR(AB$1006="",Datos!AB377&lt;=AB$1006))),FALSE),OR(ISNUMBER(FIND(";"&amp;UPPER(TRIM(Datos!AB377&amp;""))&amp;"=",AB$1007)),ISNUMBER(FIND(";"&amp;UPPER(TRIM(Datos!AB377&amp;""))&amp;";",AB$1007))),OR(UPPER(TRIM(Datos!AB377&amp;""))="SÍ",UPPER(TRIM(Datos!AB377&amp;""))="SI",UPPER(TRIM(Datos!AB377&amp;""))="NO"),IF(ISNUMBER(Datos!AB377),AND(OR(AB$1005="",Datos!AB377&gt;=AB$1005),OR(AB$1006="",Datos!AB377&lt;=AB$1006)),FALSE),TRUE))))</f>
        <v>0.0</v>
      </c>
      <c r="AC377">
        <f>IF(Datos!AC377="",0,IF(AND(AC$1008&lt;&gt;"",Datos!AC377=AC$1008),0,IF(AC$1004=0,0,1-CHOOSE(AC$1004,IF(ISNUMBER(Datos!AC377),AND(OR(AC$1005="",Datos!AC377&gt;=AC$1005),OR(AC$1006="",Datos!AC377&lt;=AC$1006)),FALSE),IF(ISNUMBER(Datos!AC377),AND(Datos!AC377=INT(Datos!AC377),AND(OR(AC$1005="",Datos!AC377&gt;=AC$1005),OR(AC$1006="",Datos!AC377&lt;=AC$1006))),FALSE),OR(ISNUMBER(FIND(";"&amp;UPPER(TRIM(Datos!AC377&amp;""))&amp;"=",AC$1007)),ISNUMBER(FIND(";"&amp;UPPER(TRIM(Datos!AC377&amp;""))&amp;";",AC$1007))),OR(UPPER(TRIM(Datos!AC377&amp;""))="SÍ",UPPER(TRIM(Datos!AC377&amp;""))="SI",UPPER(TRIM(Datos!AC377&amp;""))="NO"),IF(ISNUMBER(Datos!AC377),AND(OR(AC$1005="",Datos!AC377&gt;=AC$1005),OR(AC$1006="",Datos!AC377&lt;=AC$1006)),FALSE),TRUE))))</f>
        <v>0.0</v>
      </c>
      <c r="AD377">
        <f>IF(Datos!AD377="",0,IF(AND(AD$1008&lt;&gt;"",Datos!AD377=AD$1008),0,IF(AD$1004=0,0,1-CHOOSE(AD$1004,IF(ISNUMBER(Datos!AD377),AND(OR(AD$1005="",Datos!AD377&gt;=AD$1005),OR(AD$1006="",Datos!AD377&lt;=AD$1006)),FALSE),IF(ISNUMBER(Datos!AD377),AND(Datos!AD377=INT(Datos!AD377),AND(OR(AD$1005="",Datos!AD377&gt;=AD$1005),OR(AD$1006="",Datos!AD377&lt;=AD$1006))),FALSE),OR(ISNUMBER(FIND(";"&amp;UPPER(TRIM(Datos!AD377&amp;""))&amp;"=",AD$1007)),ISNUMBER(FIND(";"&amp;UPPER(TRIM(Datos!AD377&amp;""))&amp;";",AD$1007))),OR(UPPER(TRIM(Datos!AD377&amp;""))="SÍ",UPPER(TRIM(Datos!AD377&amp;""))="SI",UPPER(TRIM(Datos!AD377&amp;""))="NO"),IF(ISNUMBER(Datos!AD377),AND(OR(AD$1005="",Datos!AD377&gt;=AD$1005),OR(AD$1006="",Datos!AD377&lt;=AD$1006)),FALSE),TRUE))))</f>
        <v>0.0</v>
      </c>
      <c r="AE377">
        <f>IF(Datos!AE377="",0,IF(AND(AE$1008&lt;&gt;"",Datos!AE377=AE$1008),0,IF(AE$1004=0,0,1-CHOOSE(AE$1004,IF(ISNUMBER(Datos!AE377),AND(OR(AE$1005="",Datos!AE377&gt;=AE$1005),OR(AE$1006="",Datos!AE377&lt;=AE$1006)),FALSE),IF(ISNUMBER(Datos!AE377),AND(Datos!AE377=INT(Datos!AE377),AND(OR(AE$1005="",Datos!AE377&gt;=AE$1005),OR(AE$1006="",Datos!AE377&lt;=AE$1006))),FALSE),OR(ISNUMBER(FIND(";"&amp;UPPER(TRIM(Datos!AE377&amp;""))&amp;"=",AE$1007)),ISNUMBER(FIND(";"&amp;UPPER(TRIM(Datos!AE377&amp;""))&amp;";",AE$1007))),OR(UPPER(TRIM(Datos!AE377&amp;""))="SÍ",UPPER(TRIM(Datos!AE377&amp;""))="SI",UPPER(TRIM(Datos!AE377&amp;""))="NO"),IF(ISNUMBER(Datos!AE377),AND(OR(AE$1005="",Datos!AE377&gt;=AE$1005),OR(AE$1006="",Datos!AE377&lt;=AE$1006)),FALSE),TRUE))))</f>
        <v>0.0</v>
      </c>
    </row>
    <row r="378" spans="2:31">
      <c r="B378">
        <f>IF(Datos!B378="",0,IF(AND(B$1008&lt;&gt;"",Datos!B378=B$1008),0,IF(B$1004=0,0,1-CHOOSE(B$1004,IF(ISNUMBER(Datos!B378),AND(OR(B$1005="",Datos!B378&gt;=B$1005),OR(B$1006="",Datos!B378&lt;=B$1006)),FALSE),IF(ISNUMBER(Datos!B378),AND(Datos!B378=INT(Datos!B378),AND(OR(B$1005="",Datos!B378&gt;=B$1005),OR(B$1006="",Datos!B378&lt;=B$1006))),FALSE),OR(ISNUMBER(FIND(";"&amp;UPPER(TRIM(Datos!B378&amp;""))&amp;"=",B$1007)),ISNUMBER(FIND(";"&amp;UPPER(TRIM(Datos!B378&amp;""))&amp;";",B$1007))),OR(UPPER(TRIM(Datos!B378&amp;""))="SÍ",UPPER(TRIM(Datos!B378&amp;""))="SI",UPPER(TRIM(Datos!B378&amp;""))="NO"),IF(ISNUMBER(Datos!B378),AND(OR(B$1005="",Datos!B378&gt;=B$1005),OR(B$1006="",Datos!B378&lt;=B$1006)),FALSE),TRUE))))</f>
        <v>0.0</v>
      </c>
      <c r="C378">
        <f>IF(Datos!C378="",0,IF(AND(C$1008&lt;&gt;"",Datos!C378=C$1008),0,IF(C$1004=0,0,1-CHOOSE(C$1004,IF(ISNUMBER(Datos!C378),AND(OR(C$1005="",Datos!C378&gt;=C$1005),OR(C$1006="",Datos!C378&lt;=C$1006)),FALSE),IF(ISNUMBER(Datos!C378),AND(Datos!C378=INT(Datos!C378),AND(OR(C$1005="",Datos!C378&gt;=C$1005),OR(C$1006="",Datos!C378&lt;=C$1006))),FALSE),OR(ISNUMBER(FIND(";"&amp;UPPER(TRIM(Datos!C378&amp;""))&amp;"=",C$1007)),ISNUMBER(FIND(";"&amp;UPPER(TRIM(Datos!C378&amp;""))&amp;";",C$1007))),OR(UPPER(TRIM(Datos!C378&amp;""))="SÍ",UPPER(TRIM(Datos!C378&amp;""))="SI",UPPER(TRIM(Datos!C378&amp;""))="NO"),IF(ISNUMBER(Datos!C378),AND(OR(C$1005="",Datos!C378&gt;=C$1005),OR(C$1006="",Datos!C378&lt;=C$1006)),FALSE),TRUE))))</f>
        <v>0.0</v>
      </c>
      <c r="D378">
        <f>IF(Datos!D378="",0,IF(AND(D$1008&lt;&gt;"",Datos!D378=D$1008),0,IF(D$1004=0,0,1-CHOOSE(D$1004,IF(ISNUMBER(Datos!D378),AND(OR(D$1005="",Datos!D378&gt;=D$1005),OR(D$1006="",Datos!D378&lt;=D$1006)),FALSE),IF(ISNUMBER(Datos!D378),AND(Datos!D378=INT(Datos!D378),AND(OR(D$1005="",Datos!D378&gt;=D$1005),OR(D$1006="",Datos!D378&lt;=D$1006))),FALSE),OR(ISNUMBER(FIND(";"&amp;UPPER(TRIM(Datos!D378&amp;""))&amp;"=",D$1007)),ISNUMBER(FIND(";"&amp;UPPER(TRIM(Datos!D378&amp;""))&amp;";",D$1007))),OR(UPPER(TRIM(Datos!D378&amp;""))="SÍ",UPPER(TRIM(Datos!D378&amp;""))="SI",UPPER(TRIM(Datos!D378&amp;""))="NO"),IF(ISNUMBER(Datos!D378),AND(OR(D$1005="",Datos!D378&gt;=D$1005),OR(D$1006="",Datos!D378&lt;=D$1006)),FALSE),TRUE))))</f>
        <v>0.0</v>
      </c>
      <c r="E378">
        <f>IF(Datos!E378="",0,IF(AND(E$1008&lt;&gt;"",Datos!E378=E$1008),0,IF(E$1004=0,0,1-CHOOSE(E$1004,IF(ISNUMBER(Datos!E378),AND(OR(E$1005="",Datos!E378&gt;=E$1005),OR(E$1006="",Datos!E378&lt;=E$1006)),FALSE),IF(ISNUMBER(Datos!E378),AND(Datos!E378=INT(Datos!E378),AND(OR(E$1005="",Datos!E378&gt;=E$1005),OR(E$1006="",Datos!E378&lt;=E$1006))),FALSE),OR(ISNUMBER(FIND(";"&amp;UPPER(TRIM(Datos!E378&amp;""))&amp;"=",E$1007)),ISNUMBER(FIND(";"&amp;UPPER(TRIM(Datos!E378&amp;""))&amp;";",E$1007))),OR(UPPER(TRIM(Datos!E378&amp;""))="SÍ",UPPER(TRIM(Datos!E378&amp;""))="SI",UPPER(TRIM(Datos!E378&amp;""))="NO"),IF(ISNUMBER(Datos!E378),AND(OR(E$1005="",Datos!E378&gt;=E$1005),OR(E$1006="",Datos!E378&lt;=E$1006)),FALSE),TRUE))))</f>
        <v>0.0</v>
      </c>
      <c r="F378">
        <f>IF(Datos!F378="",0,IF(AND(F$1008&lt;&gt;"",Datos!F378=F$1008),0,IF(F$1004=0,0,1-CHOOSE(F$1004,IF(ISNUMBER(Datos!F378),AND(OR(F$1005="",Datos!F378&gt;=F$1005),OR(F$1006="",Datos!F378&lt;=F$1006)),FALSE),IF(ISNUMBER(Datos!F378),AND(Datos!F378=INT(Datos!F378),AND(OR(F$1005="",Datos!F378&gt;=F$1005),OR(F$1006="",Datos!F378&lt;=F$1006))),FALSE),OR(ISNUMBER(FIND(";"&amp;UPPER(TRIM(Datos!F378&amp;""))&amp;"=",F$1007)),ISNUMBER(FIND(";"&amp;UPPER(TRIM(Datos!F378&amp;""))&amp;";",F$1007))),OR(UPPER(TRIM(Datos!F378&amp;""))="SÍ",UPPER(TRIM(Datos!F378&amp;""))="SI",UPPER(TRIM(Datos!F378&amp;""))="NO"),IF(ISNUMBER(Datos!F378),AND(OR(F$1005="",Datos!F378&gt;=F$1005),OR(F$1006="",Datos!F378&lt;=F$1006)),FALSE),TRUE))))</f>
        <v>0.0</v>
      </c>
      <c r="G378">
        <f>IF(Datos!G378="",0,IF(AND(G$1008&lt;&gt;"",Datos!G378=G$1008),0,IF(G$1004=0,0,1-CHOOSE(G$1004,IF(ISNUMBER(Datos!G378),AND(OR(G$1005="",Datos!G378&gt;=G$1005),OR(G$1006="",Datos!G378&lt;=G$1006)),FALSE),IF(ISNUMBER(Datos!G378),AND(Datos!G378=INT(Datos!G378),AND(OR(G$1005="",Datos!G378&gt;=G$1005),OR(G$1006="",Datos!G378&lt;=G$1006))),FALSE),OR(ISNUMBER(FIND(";"&amp;UPPER(TRIM(Datos!G378&amp;""))&amp;"=",G$1007)),ISNUMBER(FIND(";"&amp;UPPER(TRIM(Datos!G378&amp;""))&amp;";",G$1007))),OR(UPPER(TRIM(Datos!G378&amp;""))="SÍ",UPPER(TRIM(Datos!G378&amp;""))="SI",UPPER(TRIM(Datos!G378&amp;""))="NO"),IF(ISNUMBER(Datos!G378),AND(OR(G$1005="",Datos!G378&gt;=G$1005),OR(G$1006="",Datos!G378&lt;=G$1006)),FALSE),TRUE))))</f>
        <v>0.0</v>
      </c>
      <c r="H378">
        <f>IF(Datos!H378="",0,IF(AND(H$1008&lt;&gt;"",Datos!H378=H$1008),0,IF(H$1004=0,0,1-CHOOSE(H$1004,IF(ISNUMBER(Datos!H378),AND(OR(H$1005="",Datos!H378&gt;=H$1005),OR(H$1006="",Datos!H378&lt;=H$1006)),FALSE),IF(ISNUMBER(Datos!H378),AND(Datos!H378=INT(Datos!H378),AND(OR(H$1005="",Datos!H378&gt;=H$1005),OR(H$1006="",Datos!H378&lt;=H$1006))),FALSE),OR(ISNUMBER(FIND(";"&amp;UPPER(TRIM(Datos!H378&amp;""))&amp;"=",H$1007)),ISNUMBER(FIND(";"&amp;UPPER(TRIM(Datos!H378&amp;""))&amp;";",H$1007))),OR(UPPER(TRIM(Datos!H378&amp;""))="SÍ",UPPER(TRIM(Datos!H378&amp;""))="SI",UPPER(TRIM(Datos!H378&amp;""))="NO"),IF(ISNUMBER(Datos!H378),AND(OR(H$1005="",Datos!H378&gt;=H$1005),OR(H$1006="",Datos!H378&lt;=H$1006)),FALSE),TRUE))))</f>
        <v>0.0</v>
      </c>
      <c r="I378">
        <f>IF(Datos!I378="",0,IF(AND(I$1008&lt;&gt;"",Datos!I378=I$1008),0,IF(I$1004=0,0,1-CHOOSE(I$1004,IF(ISNUMBER(Datos!I378),AND(OR(I$1005="",Datos!I378&gt;=I$1005),OR(I$1006="",Datos!I378&lt;=I$1006)),FALSE),IF(ISNUMBER(Datos!I378),AND(Datos!I378=INT(Datos!I378),AND(OR(I$1005="",Datos!I378&gt;=I$1005),OR(I$1006="",Datos!I378&lt;=I$1006))),FALSE),OR(ISNUMBER(FIND(";"&amp;UPPER(TRIM(Datos!I378&amp;""))&amp;"=",I$1007)),ISNUMBER(FIND(";"&amp;UPPER(TRIM(Datos!I378&amp;""))&amp;";",I$1007))),OR(UPPER(TRIM(Datos!I378&amp;""))="SÍ",UPPER(TRIM(Datos!I378&amp;""))="SI",UPPER(TRIM(Datos!I378&amp;""))="NO"),IF(ISNUMBER(Datos!I378),AND(OR(I$1005="",Datos!I378&gt;=I$1005),OR(I$1006="",Datos!I378&lt;=I$1006)),FALSE),TRUE))))</f>
        <v>0.0</v>
      </c>
      <c r="J378">
        <f>IF(Datos!J378="",0,IF(AND(J$1008&lt;&gt;"",Datos!J378=J$1008),0,IF(J$1004=0,0,1-CHOOSE(J$1004,IF(ISNUMBER(Datos!J378),AND(OR(J$1005="",Datos!J378&gt;=J$1005),OR(J$1006="",Datos!J378&lt;=J$1006)),FALSE),IF(ISNUMBER(Datos!J378),AND(Datos!J378=INT(Datos!J378),AND(OR(J$1005="",Datos!J378&gt;=J$1005),OR(J$1006="",Datos!J378&lt;=J$1006))),FALSE),OR(ISNUMBER(FIND(";"&amp;UPPER(TRIM(Datos!J378&amp;""))&amp;"=",J$1007)),ISNUMBER(FIND(";"&amp;UPPER(TRIM(Datos!J378&amp;""))&amp;";",J$1007))),OR(UPPER(TRIM(Datos!J378&amp;""))="SÍ",UPPER(TRIM(Datos!J378&amp;""))="SI",UPPER(TRIM(Datos!J378&amp;""))="NO"),IF(ISNUMBER(Datos!J378),AND(OR(J$1005="",Datos!J378&gt;=J$1005),OR(J$1006="",Datos!J378&lt;=J$1006)),FALSE),TRUE))))</f>
        <v>0.0</v>
      </c>
      <c r="K378">
        <f>IF(Datos!K378="",0,IF(AND(K$1008&lt;&gt;"",Datos!K378=K$1008),0,IF(K$1004=0,0,1-CHOOSE(K$1004,IF(ISNUMBER(Datos!K378),AND(OR(K$1005="",Datos!K378&gt;=K$1005),OR(K$1006="",Datos!K378&lt;=K$1006)),FALSE),IF(ISNUMBER(Datos!K378),AND(Datos!K378=INT(Datos!K378),AND(OR(K$1005="",Datos!K378&gt;=K$1005),OR(K$1006="",Datos!K378&lt;=K$1006))),FALSE),OR(ISNUMBER(FIND(";"&amp;UPPER(TRIM(Datos!K378&amp;""))&amp;"=",K$1007)),ISNUMBER(FIND(";"&amp;UPPER(TRIM(Datos!K378&amp;""))&amp;";",K$1007))),OR(UPPER(TRIM(Datos!K378&amp;""))="SÍ",UPPER(TRIM(Datos!K378&amp;""))="SI",UPPER(TRIM(Datos!K378&amp;""))="NO"),IF(ISNUMBER(Datos!K378),AND(OR(K$1005="",Datos!K378&gt;=K$1005),OR(K$1006="",Datos!K378&lt;=K$1006)),FALSE),TRUE))))</f>
        <v>0.0</v>
      </c>
      <c r="L378">
        <f>IF(Datos!L378="",0,IF(AND(L$1008&lt;&gt;"",Datos!L378=L$1008),0,IF(L$1004=0,0,1-CHOOSE(L$1004,IF(ISNUMBER(Datos!L378),AND(OR(L$1005="",Datos!L378&gt;=L$1005),OR(L$1006="",Datos!L378&lt;=L$1006)),FALSE),IF(ISNUMBER(Datos!L378),AND(Datos!L378=INT(Datos!L378),AND(OR(L$1005="",Datos!L378&gt;=L$1005),OR(L$1006="",Datos!L378&lt;=L$1006))),FALSE),OR(ISNUMBER(FIND(";"&amp;UPPER(TRIM(Datos!L378&amp;""))&amp;"=",L$1007)),ISNUMBER(FIND(";"&amp;UPPER(TRIM(Datos!L378&amp;""))&amp;";",L$1007))),OR(UPPER(TRIM(Datos!L378&amp;""))="SÍ",UPPER(TRIM(Datos!L378&amp;""))="SI",UPPER(TRIM(Datos!L378&amp;""))="NO"),IF(ISNUMBER(Datos!L378),AND(OR(L$1005="",Datos!L378&gt;=L$1005),OR(L$1006="",Datos!L378&lt;=L$1006)),FALSE),TRUE))))</f>
        <v>0.0</v>
      </c>
      <c r="M378">
        <f>IF(Datos!M378="",0,IF(AND(M$1008&lt;&gt;"",Datos!M378=M$1008),0,IF(M$1004=0,0,1-CHOOSE(M$1004,IF(ISNUMBER(Datos!M378),AND(OR(M$1005="",Datos!M378&gt;=M$1005),OR(M$1006="",Datos!M378&lt;=M$1006)),FALSE),IF(ISNUMBER(Datos!M378),AND(Datos!M378=INT(Datos!M378),AND(OR(M$1005="",Datos!M378&gt;=M$1005),OR(M$1006="",Datos!M378&lt;=M$1006))),FALSE),OR(ISNUMBER(FIND(";"&amp;UPPER(TRIM(Datos!M378&amp;""))&amp;"=",M$1007)),ISNUMBER(FIND(";"&amp;UPPER(TRIM(Datos!M378&amp;""))&amp;";",M$1007))),OR(UPPER(TRIM(Datos!M378&amp;""))="SÍ",UPPER(TRIM(Datos!M378&amp;""))="SI",UPPER(TRIM(Datos!M378&amp;""))="NO"),IF(ISNUMBER(Datos!M378),AND(OR(M$1005="",Datos!M378&gt;=M$1005),OR(M$1006="",Datos!M378&lt;=M$1006)),FALSE),TRUE))))</f>
        <v>0.0</v>
      </c>
      <c r="N378">
        <f>IF(Datos!N378="",0,IF(AND(N$1008&lt;&gt;"",Datos!N378=N$1008),0,IF(N$1004=0,0,1-CHOOSE(N$1004,IF(ISNUMBER(Datos!N378),AND(OR(N$1005="",Datos!N378&gt;=N$1005),OR(N$1006="",Datos!N378&lt;=N$1006)),FALSE),IF(ISNUMBER(Datos!N378),AND(Datos!N378=INT(Datos!N378),AND(OR(N$1005="",Datos!N378&gt;=N$1005),OR(N$1006="",Datos!N378&lt;=N$1006))),FALSE),OR(ISNUMBER(FIND(";"&amp;UPPER(TRIM(Datos!N378&amp;""))&amp;"=",N$1007)),ISNUMBER(FIND(";"&amp;UPPER(TRIM(Datos!N378&amp;""))&amp;";",N$1007))),OR(UPPER(TRIM(Datos!N378&amp;""))="SÍ",UPPER(TRIM(Datos!N378&amp;""))="SI",UPPER(TRIM(Datos!N378&amp;""))="NO"),IF(ISNUMBER(Datos!N378),AND(OR(N$1005="",Datos!N378&gt;=N$1005),OR(N$1006="",Datos!N378&lt;=N$1006)),FALSE),TRUE))))</f>
        <v>0.0</v>
      </c>
      <c r="O378">
        <f>IF(Datos!O378="",0,IF(AND(O$1008&lt;&gt;"",Datos!O378=O$1008),0,IF(O$1004=0,0,1-CHOOSE(O$1004,IF(ISNUMBER(Datos!O378),AND(OR(O$1005="",Datos!O378&gt;=O$1005),OR(O$1006="",Datos!O378&lt;=O$1006)),FALSE),IF(ISNUMBER(Datos!O378),AND(Datos!O378=INT(Datos!O378),AND(OR(O$1005="",Datos!O378&gt;=O$1005),OR(O$1006="",Datos!O378&lt;=O$1006))),FALSE),OR(ISNUMBER(FIND(";"&amp;UPPER(TRIM(Datos!O378&amp;""))&amp;"=",O$1007)),ISNUMBER(FIND(";"&amp;UPPER(TRIM(Datos!O378&amp;""))&amp;";",O$1007))),OR(UPPER(TRIM(Datos!O378&amp;""))="SÍ",UPPER(TRIM(Datos!O378&amp;""))="SI",UPPER(TRIM(Datos!O378&amp;""))="NO"),IF(ISNUMBER(Datos!O378),AND(OR(O$1005="",Datos!O378&gt;=O$1005),OR(O$1006="",Datos!O378&lt;=O$1006)),FALSE),TRUE))))</f>
        <v>0.0</v>
      </c>
      <c r="P378">
        <f>IF(Datos!P378="",0,IF(AND(P$1008&lt;&gt;"",Datos!P378=P$1008),0,IF(P$1004=0,0,1-CHOOSE(P$1004,IF(ISNUMBER(Datos!P378),AND(OR(P$1005="",Datos!P378&gt;=P$1005),OR(P$1006="",Datos!P378&lt;=P$1006)),FALSE),IF(ISNUMBER(Datos!P378),AND(Datos!P378=INT(Datos!P378),AND(OR(P$1005="",Datos!P378&gt;=P$1005),OR(P$1006="",Datos!P378&lt;=P$1006))),FALSE),OR(ISNUMBER(FIND(";"&amp;UPPER(TRIM(Datos!P378&amp;""))&amp;"=",P$1007)),ISNUMBER(FIND(";"&amp;UPPER(TRIM(Datos!P378&amp;""))&amp;";",P$1007))),OR(UPPER(TRIM(Datos!P378&amp;""))="SÍ",UPPER(TRIM(Datos!P378&amp;""))="SI",UPPER(TRIM(Datos!P378&amp;""))="NO"),IF(ISNUMBER(Datos!P378),AND(OR(P$1005="",Datos!P378&gt;=P$1005),OR(P$1006="",Datos!P378&lt;=P$1006)),FALSE),TRUE))))</f>
        <v>0.0</v>
      </c>
      <c r="Q378">
        <f>IF(Datos!Q378="",0,IF(AND(Q$1008&lt;&gt;"",Datos!Q378=Q$1008),0,IF(Q$1004=0,0,1-CHOOSE(Q$1004,IF(ISNUMBER(Datos!Q378),AND(OR(Q$1005="",Datos!Q378&gt;=Q$1005),OR(Q$1006="",Datos!Q378&lt;=Q$1006)),FALSE),IF(ISNUMBER(Datos!Q378),AND(Datos!Q378=INT(Datos!Q378),AND(OR(Q$1005="",Datos!Q378&gt;=Q$1005),OR(Q$1006="",Datos!Q378&lt;=Q$1006))),FALSE),OR(ISNUMBER(FIND(";"&amp;UPPER(TRIM(Datos!Q378&amp;""))&amp;"=",Q$1007)),ISNUMBER(FIND(";"&amp;UPPER(TRIM(Datos!Q378&amp;""))&amp;";",Q$1007))),OR(UPPER(TRIM(Datos!Q378&amp;""))="SÍ",UPPER(TRIM(Datos!Q378&amp;""))="SI",UPPER(TRIM(Datos!Q378&amp;""))="NO"),IF(ISNUMBER(Datos!Q378),AND(OR(Q$1005="",Datos!Q378&gt;=Q$1005),OR(Q$1006="",Datos!Q378&lt;=Q$1006)),FALSE),TRUE))))</f>
        <v>0.0</v>
      </c>
      <c r="R378">
        <f>IF(Datos!R378="",0,IF(AND(R$1008&lt;&gt;"",Datos!R378=R$1008),0,IF(R$1004=0,0,1-CHOOSE(R$1004,IF(ISNUMBER(Datos!R378),AND(OR(R$1005="",Datos!R378&gt;=R$1005),OR(R$1006="",Datos!R378&lt;=R$1006)),FALSE),IF(ISNUMBER(Datos!R378),AND(Datos!R378=INT(Datos!R378),AND(OR(R$1005="",Datos!R378&gt;=R$1005),OR(R$1006="",Datos!R378&lt;=R$1006))),FALSE),OR(ISNUMBER(FIND(";"&amp;UPPER(TRIM(Datos!R378&amp;""))&amp;"=",R$1007)),ISNUMBER(FIND(";"&amp;UPPER(TRIM(Datos!R378&amp;""))&amp;";",R$1007))),OR(UPPER(TRIM(Datos!R378&amp;""))="SÍ",UPPER(TRIM(Datos!R378&amp;""))="SI",UPPER(TRIM(Datos!R378&amp;""))="NO"),IF(ISNUMBER(Datos!R378),AND(OR(R$1005="",Datos!R378&gt;=R$1005),OR(R$1006="",Datos!R378&lt;=R$1006)),FALSE),TRUE))))</f>
        <v>0.0</v>
      </c>
      <c r="S378">
        <f>IF(Datos!S378="",0,IF(AND(S$1008&lt;&gt;"",Datos!S378=S$1008),0,IF(S$1004=0,0,1-CHOOSE(S$1004,IF(ISNUMBER(Datos!S378),AND(OR(S$1005="",Datos!S378&gt;=S$1005),OR(S$1006="",Datos!S378&lt;=S$1006)),FALSE),IF(ISNUMBER(Datos!S378),AND(Datos!S378=INT(Datos!S378),AND(OR(S$1005="",Datos!S378&gt;=S$1005),OR(S$1006="",Datos!S378&lt;=S$1006))),FALSE),OR(ISNUMBER(FIND(";"&amp;UPPER(TRIM(Datos!S378&amp;""))&amp;"=",S$1007)),ISNUMBER(FIND(";"&amp;UPPER(TRIM(Datos!S378&amp;""))&amp;";",S$1007))),OR(UPPER(TRIM(Datos!S378&amp;""))="SÍ",UPPER(TRIM(Datos!S378&amp;""))="SI",UPPER(TRIM(Datos!S378&amp;""))="NO"),IF(ISNUMBER(Datos!S378),AND(OR(S$1005="",Datos!S378&gt;=S$1005),OR(S$1006="",Datos!S378&lt;=S$1006)),FALSE),TRUE))))</f>
        <v>0.0</v>
      </c>
      <c r="T378">
        <f>IF(Datos!T378="",0,IF(AND(T$1008&lt;&gt;"",Datos!T378=T$1008),0,IF(T$1004=0,0,1-CHOOSE(T$1004,IF(ISNUMBER(Datos!T378),AND(OR(T$1005="",Datos!T378&gt;=T$1005),OR(T$1006="",Datos!T378&lt;=T$1006)),FALSE),IF(ISNUMBER(Datos!T378),AND(Datos!T378=INT(Datos!T378),AND(OR(T$1005="",Datos!T378&gt;=T$1005),OR(T$1006="",Datos!T378&lt;=T$1006))),FALSE),OR(ISNUMBER(FIND(";"&amp;UPPER(TRIM(Datos!T378&amp;""))&amp;"=",T$1007)),ISNUMBER(FIND(";"&amp;UPPER(TRIM(Datos!T378&amp;""))&amp;";",T$1007))),OR(UPPER(TRIM(Datos!T378&amp;""))="SÍ",UPPER(TRIM(Datos!T378&amp;""))="SI",UPPER(TRIM(Datos!T378&amp;""))="NO"),IF(ISNUMBER(Datos!T378),AND(OR(T$1005="",Datos!T378&gt;=T$1005),OR(T$1006="",Datos!T378&lt;=T$1006)),FALSE),TRUE))))</f>
        <v>0.0</v>
      </c>
      <c r="U378">
        <f>IF(Datos!U378="",0,IF(AND(U$1008&lt;&gt;"",Datos!U378=U$1008),0,IF(U$1004=0,0,1-CHOOSE(U$1004,IF(ISNUMBER(Datos!U378),AND(OR(U$1005="",Datos!U378&gt;=U$1005),OR(U$1006="",Datos!U378&lt;=U$1006)),FALSE),IF(ISNUMBER(Datos!U378),AND(Datos!U378=INT(Datos!U378),AND(OR(U$1005="",Datos!U378&gt;=U$1005),OR(U$1006="",Datos!U378&lt;=U$1006))),FALSE),OR(ISNUMBER(FIND(";"&amp;UPPER(TRIM(Datos!U378&amp;""))&amp;"=",U$1007)),ISNUMBER(FIND(";"&amp;UPPER(TRIM(Datos!U378&amp;""))&amp;";",U$1007))),OR(UPPER(TRIM(Datos!U378&amp;""))="SÍ",UPPER(TRIM(Datos!U378&amp;""))="SI",UPPER(TRIM(Datos!U378&amp;""))="NO"),IF(ISNUMBER(Datos!U378),AND(OR(U$1005="",Datos!U378&gt;=U$1005),OR(U$1006="",Datos!U378&lt;=U$1006)),FALSE),TRUE))))</f>
        <v>0.0</v>
      </c>
      <c r="V378">
        <f>IF(Datos!V378="",0,IF(AND(V$1008&lt;&gt;"",Datos!V378=V$1008),0,IF(V$1004=0,0,1-CHOOSE(V$1004,IF(ISNUMBER(Datos!V378),AND(OR(V$1005="",Datos!V378&gt;=V$1005),OR(V$1006="",Datos!V378&lt;=V$1006)),FALSE),IF(ISNUMBER(Datos!V378),AND(Datos!V378=INT(Datos!V378),AND(OR(V$1005="",Datos!V378&gt;=V$1005),OR(V$1006="",Datos!V378&lt;=V$1006))),FALSE),OR(ISNUMBER(FIND(";"&amp;UPPER(TRIM(Datos!V378&amp;""))&amp;"=",V$1007)),ISNUMBER(FIND(";"&amp;UPPER(TRIM(Datos!V378&amp;""))&amp;";",V$1007))),OR(UPPER(TRIM(Datos!V378&amp;""))="SÍ",UPPER(TRIM(Datos!V378&amp;""))="SI",UPPER(TRIM(Datos!V378&amp;""))="NO"),IF(ISNUMBER(Datos!V378),AND(OR(V$1005="",Datos!V378&gt;=V$1005),OR(V$1006="",Datos!V378&lt;=V$1006)),FALSE),TRUE))))</f>
        <v>0.0</v>
      </c>
      <c r="W378">
        <f>IF(Datos!W378="",0,IF(AND(W$1008&lt;&gt;"",Datos!W378=W$1008),0,IF(W$1004=0,0,1-CHOOSE(W$1004,IF(ISNUMBER(Datos!W378),AND(OR(W$1005="",Datos!W378&gt;=W$1005),OR(W$1006="",Datos!W378&lt;=W$1006)),FALSE),IF(ISNUMBER(Datos!W378),AND(Datos!W378=INT(Datos!W378),AND(OR(W$1005="",Datos!W378&gt;=W$1005),OR(W$1006="",Datos!W378&lt;=W$1006))),FALSE),OR(ISNUMBER(FIND(";"&amp;UPPER(TRIM(Datos!W378&amp;""))&amp;"=",W$1007)),ISNUMBER(FIND(";"&amp;UPPER(TRIM(Datos!W378&amp;""))&amp;";",W$1007))),OR(UPPER(TRIM(Datos!W378&amp;""))="SÍ",UPPER(TRIM(Datos!W378&amp;""))="SI",UPPER(TRIM(Datos!W378&amp;""))="NO"),IF(ISNUMBER(Datos!W378),AND(OR(W$1005="",Datos!W378&gt;=W$1005),OR(W$1006="",Datos!W378&lt;=W$1006)),FALSE),TRUE))))</f>
        <v>0.0</v>
      </c>
      <c r="X378">
        <f>IF(Datos!X378="",0,IF(AND(X$1008&lt;&gt;"",Datos!X378=X$1008),0,IF(X$1004=0,0,1-CHOOSE(X$1004,IF(ISNUMBER(Datos!X378),AND(OR(X$1005="",Datos!X378&gt;=X$1005),OR(X$1006="",Datos!X378&lt;=X$1006)),FALSE),IF(ISNUMBER(Datos!X378),AND(Datos!X378=INT(Datos!X378),AND(OR(X$1005="",Datos!X378&gt;=X$1005),OR(X$1006="",Datos!X378&lt;=X$1006))),FALSE),OR(ISNUMBER(FIND(";"&amp;UPPER(TRIM(Datos!X378&amp;""))&amp;"=",X$1007)),ISNUMBER(FIND(";"&amp;UPPER(TRIM(Datos!X378&amp;""))&amp;";",X$1007))),OR(UPPER(TRIM(Datos!X378&amp;""))="SÍ",UPPER(TRIM(Datos!X378&amp;""))="SI",UPPER(TRIM(Datos!X378&amp;""))="NO"),IF(ISNUMBER(Datos!X378),AND(OR(X$1005="",Datos!X378&gt;=X$1005),OR(X$1006="",Datos!X378&lt;=X$1006)),FALSE),TRUE))))</f>
        <v>0.0</v>
      </c>
      <c r="Y378">
        <f>IF(Datos!Y378="",0,IF(AND(Y$1008&lt;&gt;"",Datos!Y378=Y$1008),0,IF(Y$1004=0,0,1-CHOOSE(Y$1004,IF(ISNUMBER(Datos!Y378),AND(OR(Y$1005="",Datos!Y378&gt;=Y$1005),OR(Y$1006="",Datos!Y378&lt;=Y$1006)),FALSE),IF(ISNUMBER(Datos!Y378),AND(Datos!Y378=INT(Datos!Y378),AND(OR(Y$1005="",Datos!Y378&gt;=Y$1005),OR(Y$1006="",Datos!Y378&lt;=Y$1006))),FALSE),OR(ISNUMBER(FIND(";"&amp;UPPER(TRIM(Datos!Y378&amp;""))&amp;"=",Y$1007)),ISNUMBER(FIND(";"&amp;UPPER(TRIM(Datos!Y378&amp;""))&amp;";",Y$1007))),OR(UPPER(TRIM(Datos!Y378&amp;""))="SÍ",UPPER(TRIM(Datos!Y378&amp;""))="SI",UPPER(TRIM(Datos!Y378&amp;""))="NO"),IF(ISNUMBER(Datos!Y378),AND(OR(Y$1005="",Datos!Y378&gt;=Y$1005),OR(Y$1006="",Datos!Y378&lt;=Y$1006)),FALSE),TRUE))))</f>
        <v>0.0</v>
      </c>
      <c r="Z378">
        <f>IF(Datos!Z378="",0,IF(AND(Z$1008&lt;&gt;"",Datos!Z378=Z$1008),0,IF(Z$1004=0,0,1-CHOOSE(Z$1004,IF(ISNUMBER(Datos!Z378),AND(OR(Z$1005="",Datos!Z378&gt;=Z$1005),OR(Z$1006="",Datos!Z378&lt;=Z$1006)),FALSE),IF(ISNUMBER(Datos!Z378),AND(Datos!Z378=INT(Datos!Z378),AND(OR(Z$1005="",Datos!Z378&gt;=Z$1005),OR(Z$1006="",Datos!Z378&lt;=Z$1006))),FALSE),OR(ISNUMBER(FIND(";"&amp;UPPER(TRIM(Datos!Z378&amp;""))&amp;"=",Z$1007)),ISNUMBER(FIND(";"&amp;UPPER(TRIM(Datos!Z378&amp;""))&amp;";",Z$1007))),OR(UPPER(TRIM(Datos!Z378&amp;""))="SÍ",UPPER(TRIM(Datos!Z378&amp;""))="SI",UPPER(TRIM(Datos!Z378&amp;""))="NO"),IF(ISNUMBER(Datos!Z378),AND(OR(Z$1005="",Datos!Z378&gt;=Z$1005),OR(Z$1006="",Datos!Z378&lt;=Z$1006)),FALSE),TRUE))))</f>
        <v>0.0</v>
      </c>
      <c r="AA378">
        <f>IF(Datos!AA378="",0,IF(AND(AA$1008&lt;&gt;"",Datos!AA378=AA$1008),0,IF(AA$1004=0,0,1-CHOOSE(AA$1004,IF(ISNUMBER(Datos!AA378),AND(OR(AA$1005="",Datos!AA378&gt;=AA$1005),OR(AA$1006="",Datos!AA378&lt;=AA$1006)),FALSE),IF(ISNUMBER(Datos!AA378),AND(Datos!AA378=INT(Datos!AA378),AND(OR(AA$1005="",Datos!AA378&gt;=AA$1005),OR(AA$1006="",Datos!AA378&lt;=AA$1006))),FALSE),OR(ISNUMBER(FIND(";"&amp;UPPER(TRIM(Datos!AA378&amp;""))&amp;"=",AA$1007)),ISNUMBER(FIND(";"&amp;UPPER(TRIM(Datos!AA378&amp;""))&amp;";",AA$1007))),OR(UPPER(TRIM(Datos!AA378&amp;""))="SÍ",UPPER(TRIM(Datos!AA378&amp;""))="SI",UPPER(TRIM(Datos!AA378&amp;""))="NO"),IF(ISNUMBER(Datos!AA378),AND(OR(AA$1005="",Datos!AA378&gt;=AA$1005),OR(AA$1006="",Datos!AA378&lt;=AA$1006)),FALSE),TRUE))))</f>
        <v>0.0</v>
      </c>
      <c r="AB378">
        <f>IF(Datos!AB378="",0,IF(AND(AB$1008&lt;&gt;"",Datos!AB378=AB$1008),0,IF(AB$1004=0,0,1-CHOOSE(AB$1004,IF(ISNUMBER(Datos!AB378),AND(OR(AB$1005="",Datos!AB378&gt;=AB$1005),OR(AB$1006="",Datos!AB378&lt;=AB$1006)),FALSE),IF(ISNUMBER(Datos!AB378),AND(Datos!AB378=INT(Datos!AB378),AND(OR(AB$1005="",Datos!AB378&gt;=AB$1005),OR(AB$1006="",Datos!AB378&lt;=AB$1006))),FALSE),OR(ISNUMBER(FIND(";"&amp;UPPER(TRIM(Datos!AB378&amp;""))&amp;"=",AB$1007)),ISNUMBER(FIND(";"&amp;UPPER(TRIM(Datos!AB378&amp;""))&amp;";",AB$1007))),OR(UPPER(TRIM(Datos!AB378&amp;""))="SÍ",UPPER(TRIM(Datos!AB378&amp;""))="SI",UPPER(TRIM(Datos!AB378&amp;""))="NO"),IF(ISNUMBER(Datos!AB378),AND(OR(AB$1005="",Datos!AB378&gt;=AB$1005),OR(AB$1006="",Datos!AB378&lt;=AB$1006)),FALSE),TRUE))))</f>
        <v>0.0</v>
      </c>
      <c r="AC378">
        <f>IF(Datos!AC378="",0,IF(AND(AC$1008&lt;&gt;"",Datos!AC378=AC$1008),0,IF(AC$1004=0,0,1-CHOOSE(AC$1004,IF(ISNUMBER(Datos!AC378),AND(OR(AC$1005="",Datos!AC378&gt;=AC$1005),OR(AC$1006="",Datos!AC378&lt;=AC$1006)),FALSE),IF(ISNUMBER(Datos!AC378),AND(Datos!AC378=INT(Datos!AC378),AND(OR(AC$1005="",Datos!AC378&gt;=AC$1005),OR(AC$1006="",Datos!AC378&lt;=AC$1006))),FALSE),OR(ISNUMBER(FIND(";"&amp;UPPER(TRIM(Datos!AC378&amp;""))&amp;"=",AC$1007)),ISNUMBER(FIND(";"&amp;UPPER(TRIM(Datos!AC378&amp;""))&amp;";",AC$1007))),OR(UPPER(TRIM(Datos!AC378&amp;""))="SÍ",UPPER(TRIM(Datos!AC378&amp;""))="SI",UPPER(TRIM(Datos!AC378&amp;""))="NO"),IF(ISNUMBER(Datos!AC378),AND(OR(AC$1005="",Datos!AC378&gt;=AC$1005),OR(AC$1006="",Datos!AC378&lt;=AC$1006)),FALSE),TRUE))))</f>
        <v>0.0</v>
      </c>
      <c r="AD378">
        <f>IF(Datos!AD378="",0,IF(AND(AD$1008&lt;&gt;"",Datos!AD378=AD$1008),0,IF(AD$1004=0,0,1-CHOOSE(AD$1004,IF(ISNUMBER(Datos!AD378),AND(OR(AD$1005="",Datos!AD378&gt;=AD$1005),OR(AD$1006="",Datos!AD378&lt;=AD$1006)),FALSE),IF(ISNUMBER(Datos!AD378),AND(Datos!AD378=INT(Datos!AD378),AND(OR(AD$1005="",Datos!AD378&gt;=AD$1005),OR(AD$1006="",Datos!AD378&lt;=AD$1006))),FALSE),OR(ISNUMBER(FIND(";"&amp;UPPER(TRIM(Datos!AD378&amp;""))&amp;"=",AD$1007)),ISNUMBER(FIND(";"&amp;UPPER(TRIM(Datos!AD378&amp;""))&amp;";",AD$1007))),OR(UPPER(TRIM(Datos!AD378&amp;""))="SÍ",UPPER(TRIM(Datos!AD378&amp;""))="SI",UPPER(TRIM(Datos!AD378&amp;""))="NO"),IF(ISNUMBER(Datos!AD378),AND(OR(AD$1005="",Datos!AD378&gt;=AD$1005),OR(AD$1006="",Datos!AD378&lt;=AD$1006)),FALSE),TRUE))))</f>
        <v>0.0</v>
      </c>
      <c r="AE378">
        <f>IF(Datos!AE378="",0,IF(AND(AE$1008&lt;&gt;"",Datos!AE378=AE$1008),0,IF(AE$1004=0,0,1-CHOOSE(AE$1004,IF(ISNUMBER(Datos!AE378),AND(OR(AE$1005="",Datos!AE378&gt;=AE$1005),OR(AE$1006="",Datos!AE378&lt;=AE$1006)),FALSE),IF(ISNUMBER(Datos!AE378),AND(Datos!AE378=INT(Datos!AE378),AND(OR(AE$1005="",Datos!AE378&gt;=AE$1005),OR(AE$1006="",Datos!AE378&lt;=AE$1006))),FALSE),OR(ISNUMBER(FIND(";"&amp;UPPER(TRIM(Datos!AE378&amp;""))&amp;"=",AE$1007)),ISNUMBER(FIND(";"&amp;UPPER(TRIM(Datos!AE378&amp;""))&amp;";",AE$1007))),OR(UPPER(TRIM(Datos!AE378&amp;""))="SÍ",UPPER(TRIM(Datos!AE378&amp;""))="SI",UPPER(TRIM(Datos!AE378&amp;""))="NO"),IF(ISNUMBER(Datos!AE378),AND(OR(AE$1005="",Datos!AE378&gt;=AE$1005),OR(AE$1006="",Datos!AE378&lt;=AE$1006)),FALSE),TRUE))))</f>
        <v>0.0</v>
      </c>
    </row>
    <row r="379" spans="2:31">
      <c r="B379">
        <f>IF(Datos!B379="",0,IF(AND(B$1008&lt;&gt;"",Datos!B379=B$1008),0,IF(B$1004=0,0,1-CHOOSE(B$1004,IF(ISNUMBER(Datos!B379),AND(OR(B$1005="",Datos!B379&gt;=B$1005),OR(B$1006="",Datos!B379&lt;=B$1006)),FALSE),IF(ISNUMBER(Datos!B379),AND(Datos!B379=INT(Datos!B379),AND(OR(B$1005="",Datos!B379&gt;=B$1005),OR(B$1006="",Datos!B379&lt;=B$1006))),FALSE),OR(ISNUMBER(FIND(";"&amp;UPPER(TRIM(Datos!B379&amp;""))&amp;"=",B$1007)),ISNUMBER(FIND(";"&amp;UPPER(TRIM(Datos!B379&amp;""))&amp;";",B$1007))),OR(UPPER(TRIM(Datos!B379&amp;""))="SÍ",UPPER(TRIM(Datos!B379&amp;""))="SI",UPPER(TRIM(Datos!B379&amp;""))="NO"),IF(ISNUMBER(Datos!B379),AND(OR(B$1005="",Datos!B379&gt;=B$1005),OR(B$1006="",Datos!B379&lt;=B$1006)),FALSE),TRUE))))</f>
        <v>0.0</v>
      </c>
      <c r="C379">
        <f>IF(Datos!C379="",0,IF(AND(C$1008&lt;&gt;"",Datos!C379=C$1008),0,IF(C$1004=0,0,1-CHOOSE(C$1004,IF(ISNUMBER(Datos!C379),AND(OR(C$1005="",Datos!C379&gt;=C$1005),OR(C$1006="",Datos!C379&lt;=C$1006)),FALSE),IF(ISNUMBER(Datos!C379),AND(Datos!C379=INT(Datos!C379),AND(OR(C$1005="",Datos!C379&gt;=C$1005),OR(C$1006="",Datos!C379&lt;=C$1006))),FALSE),OR(ISNUMBER(FIND(";"&amp;UPPER(TRIM(Datos!C379&amp;""))&amp;"=",C$1007)),ISNUMBER(FIND(";"&amp;UPPER(TRIM(Datos!C379&amp;""))&amp;";",C$1007))),OR(UPPER(TRIM(Datos!C379&amp;""))="SÍ",UPPER(TRIM(Datos!C379&amp;""))="SI",UPPER(TRIM(Datos!C379&amp;""))="NO"),IF(ISNUMBER(Datos!C379),AND(OR(C$1005="",Datos!C379&gt;=C$1005),OR(C$1006="",Datos!C379&lt;=C$1006)),FALSE),TRUE))))</f>
        <v>0.0</v>
      </c>
      <c r="D379">
        <f>IF(Datos!D379="",0,IF(AND(D$1008&lt;&gt;"",Datos!D379=D$1008),0,IF(D$1004=0,0,1-CHOOSE(D$1004,IF(ISNUMBER(Datos!D379),AND(OR(D$1005="",Datos!D379&gt;=D$1005),OR(D$1006="",Datos!D379&lt;=D$1006)),FALSE),IF(ISNUMBER(Datos!D379),AND(Datos!D379=INT(Datos!D379),AND(OR(D$1005="",Datos!D379&gt;=D$1005),OR(D$1006="",Datos!D379&lt;=D$1006))),FALSE),OR(ISNUMBER(FIND(";"&amp;UPPER(TRIM(Datos!D379&amp;""))&amp;"=",D$1007)),ISNUMBER(FIND(";"&amp;UPPER(TRIM(Datos!D379&amp;""))&amp;";",D$1007))),OR(UPPER(TRIM(Datos!D379&amp;""))="SÍ",UPPER(TRIM(Datos!D379&amp;""))="SI",UPPER(TRIM(Datos!D379&amp;""))="NO"),IF(ISNUMBER(Datos!D379),AND(OR(D$1005="",Datos!D379&gt;=D$1005),OR(D$1006="",Datos!D379&lt;=D$1006)),FALSE),TRUE))))</f>
        <v>0.0</v>
      </c>
      <c r="E379">
        <f>IF(Datos!E379="",0,IF(AND(E$1008&lt;&gt;"",Datos!E379=E$1008),0,IF(E$1004=0,0,1-CHOOSE(E$1004,IF(ISNUMBER(Datos!E379),AND(OR(E$1005="",Datos!E379&gt;=E$1005),OR(E$1006="",Datos!E379&lt;=E$1006)),FALSE),IF(ISNUMBER(Datos!E379),AND(Datos!E379=INT(Datos!E379),AND(OR(E$1005="",Datos!E379&gt;=E$1005),OR(E$1006="",Datos!E379&lt;=E$1006))),FALSE),OR(ISNUMBER(FIND(";"&amp;UPPER(TRIM(Datos!E379&amp;""))&amp;"=",E$1007)),ISNUMBER(FIND(";"&amp;UPPER(TRIM(Datos!E379&amp;""))&amp;";",E$1007))),OR(UPPER(TRIM(Datos!E379&amp;""))="SÍ",UPPER(TRIM(Datos!E379&amp;""))="SI",UPPER(TRIM(Datos!E379&amp;""))="NO"),IF(ISNUMBER(Datos!E379),AND(OR(E$1005="",Datos!E379&gt;=E$1005),OR(E$1006="",Datos!E379&lt;=E$1006)),FALSE),TRUE))))</f>
        <v>0.0</v>
      </c>
      <c r="F379">
        <f>IF(Datos!F379="",0,IF(AND(F$1008&lt;&gt;"",Datos!F379=F$1008),0,IF(F$1004=0,0,1-CHOOSE(F$1004,IF(ISNUMBER(Datos!F379),AND(OR(F$1005="",Datos!F379&gt;=F$1005),OR(F$1006="",Datos!F379&lt;=F$1006)),FALSE),IF(ISNUMBER(Datos!F379),AND(Datos!F379=INT(Datos!F379),AND(OR(F$1005="",Datos!F379&gt;=F$1005),OR(F$1006="",Datos!F379&lt;=F$1006))),FALSE),OR(ISNUMBER(FIND(";"&amp;UPPER(TRIM(Datos!F379&amp;""))&amp;"=",F$1007)),ISNUMBER(FIND(";"&amp;UPPER(TRIM(Datos!F379&amp;""))&amp;";",F$1007))),OR(UPPER(TRIM(Datos!F379&amp;""))="SÍ",UPPER(TRIM(Datos!F379&amp;""))="SI",UPPER(TRIM(Datos!F379&amp;""))="NO"),IF(ISNUMBER(Datos!F379),AND(OR(F$1005="",Datos!F379&gt;=F$1005),OR(F$1006="",Datos!F379&lt;=F$1006)),FALSE),TRUE))))</f>
        <v>0.0</v>
      </c>
      <c r="G379">
        <f>IF(Datos!G379="",0,IF(AND(G$1008&lt;&gt;"",Datos!G379=G$1008),0,IF(G$1004=0,0,1-CHOOSE(G$1004,IF(ISNUMBER(Datos!G379),AND(OR(G$1005="",Datos!G379&gt;=G$1005),OR(G$1006="",Datos!G379&lt;=G$1006)),FALSE),IF(ISNUMBER(Datos!G379),AND(Datos!G379=INT(Datos!G379),AND(OR(G$1005="",Datos!G379&gt;=G$1005),OR(G$1006="",Datos!G379&lt;=G$1006))),FALSE),OR(ISNUMBER(FIND(";"&amp;UPPER(TRIM(Datos!G379&amp;""))&amp;"=",G$1007)),ISNUMBER(FIND(";"&amp;UPPER(TRIM(Datos!G379&amp;""))&amp;";",G$1007))),OR(UPPER(TRIM(Datos!G379&amp;""))="SÍ",UPPER(TRIM(Datos!G379&amp;""))="SI",UPPER(TRIM(Datos!G379&amp;""))="NO"),IF(ISNUMBER(Datos!G379),AND(OR(G$1005="",Datos!G379&gt;=G$1005),OR(G$1006="",Datos!G379&lt;=G$1006)),FALSE),TRUE))))</f>
        <v>0.0</v>
      </c>
      <c r="H379">
        <f>IF(Datos!H379="",0,IF(AND(H$1008&lt;&gt;"",Datos!H379=H$1008),0,IF(H$1004=0,0,1-CHOOSE(H$1004,IF(ISNUMBER(Datos!H379),AND(OR(H$1005="",Datos!H379&gt;=H$1005),OR(H$1006="",Datos!H379&lt;=H$1006)),FALSE),IF(ISNUMBER(Datos!H379),AND(Datos!H379=INT(Datos!H379),AND(OR(H$1005="",Datos!H379&gt;=H$1005),OR(H$1006="",Datos!H379&lt;=H$1006))),FALSE),OR(ISNUMBER(FIND(";"&amp;UPPER(TRIM(Datos!H379&amp;""))&amp;"=",H$1007)),ISNUMBER(FIND(";"&amp;UPPER(TRIM(Datos!H379&amp;""))&amp;";",H$1007))),OR(UPPER(TRIM(Datos!H379&amp;""))="SÍ",UPPER(TRIM(Datos!H379&amp;""))="SI",UPPER(TRIM(Datos!H379&amp;""))="NO"),IF(ISNUMBER(Datos!H379),AND(OR(H$1005="",Datos!H379&gt;=H$1005),OR(H$1006="",Datos!H379&lt;=H$1006)),FALSE),TRUE))))</f>
        <v>0.0</v>
      </c>
      <c r="I379">
        <f>IF(Datos!I379="",0,IF(AND(I$1008&lt;&gt;"",Datos!I379=I$1008),0,IF(I$1004=0,0,1-CHOOSE(I$1004,IF(ISNUMBER(Datos!I379),AND(OR(I$1005="",Datos!I379&gt;=I$1005),OR(I$1006="",Datos!I379&lt;=I$1006)),FALSE),IF(ISNUMBER(Datos!I379),AND(Datos!I379=INT(Datos!I379),AND(OR(I$1005="",Datos!I379&gt;=I$1005),OR(I$1006="",Datos!I379&lt;=I$1006))),FALSE),OR(ISNUMBER(FIND(";"&amp;UPPER(TRIM(Datos!I379&amp;""))&amp;"=",I$1007)),ISNUMBER(FIND(";"&amp;UPPER(TRIM(Datos!I379&amp;""))&amp;";",I$1007))),OR(UPPER(TRIM(Datos!I379&amp;""))="SÍ",UPPER(TRIM(Datos!I379&amp;""))="SI",UPPER(TRIM(Datos!I379&amp;""))="NO"),IF(ISNUMBER(Datos!I379),AND(OR(I$1005="",Datos!I379&gt;=I$1005),OR(I$1006="",Datos!I379&lt;=I$1006)),FALSE),TRUE))))</f>
        <v>0.0</v>
      </c>
      <c r="J379">
        <f>IF(Datos!J379="",0,IF(AND(J$1008&lt;&gt;"",Datos!J379=J$1008),0,IF(J$1004=0,0,1-CHOOSE(J$1004,IF(ISNUMBER(Datos!J379),AND(OR(J$1005="",Datos!J379&gt;=J$1005),OR(J$1006="",Datos!J379&lt;=J$1006)),FALSE),IF(ISNUMBER(Datos!J379),AND(Datos!J379=INT(Datos!J379),AND(OR(J$1005="",Datos!J379&gt;=J$1005),OR(J$1006="",Datos!J379&lt;=J$1006))),FALSE),OR(ISNUMBER(FIND(";"&amp;UPPER(TRIM(Datos!J379&amp;""))&amp;"=",J$1007)),ISNUMBER(FIND(";"&amp;UPPER(TRIM(Datos!J379&amp;""))&amp;";",J$1007))),OR(UPPER(TRIM(Datos!J379&amp;""))="SÍ",UPPER(TRIM(Datos!J379&amp;""))="SI",UPPER(TRIM(Datos!J379&amp;""))="NO"),IF(ISNUMBER(Datos!J379),AND(OR(J$1005="",Datos!J379&gt;=J$1005),OR(J$1006="",Datos!J379&lt;=J$1006)),FALSE),TRUE))))</f>
        <v>0.0</v>
      </c>
      <c r="K379">
        <f>IF(Datos!K379="",0,IF(AND(K$1008&lt;&gt;"",Datos!K379=K$1008),0,IF(K$1004=0,0,1-CHOOSE(K$1004,IF(ISNUMBER(Datos!K379),AND(OR(K$1005="",Datos!K379&gt;=K$1005),OR(K$1006="",Datos!K379&lt;=K$1006)),FALSE),IF(ISNUMBER(Datos!K379),AND(Datos!K379=INT(Datos!K379),AND(OR(K$1005="",Datos!K379&gt;=K$1005),OR(K$1006="",Datos!K379&lt;=K$1006))),FALSE),OR(ISNUMBER(FIND(";"&amp;UPPER(TRIM(Datos!K379&amp;""))&amp;"=",K$1007)),ISNUMBER(FIND(";"&amp;UPPER(TRIM(Datos!K379&amp;""))&amp;";",K$1007))),OR(UPPER(TRIM(Datos!K379&amp;""))="SÍ",UPPER(TRIM(Datos!K379&amp;""))="SI",UPPER(TRIM(Datos!K379&amp;""))="NO"),IF(ISNUMBER(Datos!K379),AND(OR(K$1005="",Datos!K379&gt;=K$1005),OR(K$1006="",Datos!K379&lt;=K$1006)),FALSE),TRUE))))</f>
        <v>0.0</v>
      </c>
      <c r="L379">
        <f>IF(Datos!L379="",0,IF(AND(L$1008&lt;&gt;"",Datos!L379=L$1008),0,IF(L$1004=0,0,1-CHOOSE(L$1004,IF(ISNUMBER(Datos!L379),AND(OR(L$1005="",Datos!L379&gt;=L$1005),OR(L$1006="",Datos!L379&lt;=L$1006)),FALSE),IF(ISNUMBER(Datos!L379),AND(Datos!L379=INT(Datos!L379),AND(OR(L$1005="",Datos!L379&gt;=L$1005),OR(L$1006="",Datos!L379&lt;=L$1006))),FALSE),OR(ISNUMBER(FIND(";"&amp;UPPER(TRIM(Datos!L379&amp;""))&amp;"=",L$1007)),ISNUMBER(FIND(";"&amp;UPPER(TRIM(Datos!L379&amp;""))&amp;";",L$1007))),OR(UPPER(TRIM(Datos!L379&amp;""))="SÍ",UPPER(TRIM(Datos!L379&amp;""))="SI",UPPER(TRIM(Datos!L379&amp;""))="NO"),IF(ISNUMBER(Datos!L379),AND(OR(L$1005="",Datos!L379&gt;=L$1005),OR(L$1006="",Datos!L379&lt;=L$1006)),FALSE),TRUE))))</f>
        <v>0.0</v>
      </c>
      <c r="M379">
        <f>IF(Datos!M379="",0,IF(AND(M$1008&lt;&gt;"",Datos!M379=M$1008),0,IF(M$1004=0,0,1-CHOOSE(M$1004,IF(ISNUMBER(Datos!M379),AND(OR(M$1005="",Datos!M379&gt;=M$1005),OR(M$1006="",Datos!M379&lt;=M$1006)),FALSE),IF(ISNUMBER(Datos!M379),AND(Datos!M379=INT(Datos!M379),AND(OR(M$1005="",Datos!M379&gt;=M$1005),OR(M$1006="",Datos!M379&lt;=M$1006))),FALSE),OR(ISNUMBER(FIND(";"&amp;UPPER(TRIM(Datos!M379&amp;""))&amp;"=",M$1007)),ISNUMBER(FIND(";"&amp;UPPER(TRIM(Datos!M379&amp;""))&amp;";",M$1007))),OR(UPPER(TRIM(Datos!M379&amp;""))="SÍ",UPPER(TRIM(Datos!M379&amp;""))="SI",UPPER(TRIM(Datos!M379&amp;""))="NO"),IF(ISNUMBER(Datos!M379),AND(OR(M$1005="",Datos!M379&gt;=M$1005),OR(M$1006="",Datos!M379&lt;=M$1006)),FALSE),TRUE))))</f>
        <v>0.0</v>
      </c>
      <c r="N379">
        <f>IF(Datos!N379="",0,IF(AND(N$1008&lt;&gt;"",Datos!N379=N$1008),0,IF(N$1004=0,0,1-CHOOSE(N$1004,IF(ISNUMBER(Datos!N379),AND(OR(N$1005="",Datos!N379&gt;=N$1005),OR(N$1006="",Datos!N379&lt;=N$1006)),FALSE),IF(ISNUMBER(Datos!N379),AND(Datos!N379=INT(Datos!N379),AND(OR(N$1005="",Datos!N379&gt;=N$1005),OR(N$1006="",Datos!N379&lt;=N$1006))),FALSE),OR(ISNUMBER(FIND(";"&amp;UPPER(TRIM(Datos!N379&amp;""))&amp;"=",N$1007)),ISNUMBER(FIND(";"&amp;UPPER(TRIM(Datos!N379&amp;""))&amp;";",N$1007))),OR(UPPER(TRIM(Datos!N379&amp;""))="SÍ",UPPER(TRIM(Datos!N379&amp;""))="SI",UPPER(TRIM(Datos!N379&amp;""))="NO"),IF(ISNUMBER(Datos!N379),AND(OR(N$1005="",Datos!N379&gt;=N$1005),OR(N$1006="",Datos!N379&lt;=N$1006)),FALSE),TRUE))))</f>
        <v>0.0</v>
      </c>
      <c r="O379">
        <f>IF(Datos!O379="",0,IF(AND(O$1008&lt;&gt;"",Datos!O379=O$1008),0,IF(O$1004=0,0,1-CHOOSE(O$1004,IF(ISNUMBER(Datos!O379),AND(OR(O$1005="",Datos!O379&gt;=O$1005),OR(O$1006="",Datos!O379&lt;=O$1006)),FALSE),IF(ISNUMBER(Datos!O379),AND(Datos!O379=INT(Datos!O379),AND(OR(O$1005="",Datos!O379&gt;=O$1005),OR(O$1006="",Datos!O379&lt;=O$1006))),FALSE),OR(ISNUMBER(FIND(";"&amp;UPPER(TRIM(Datos!O379&amp;""))&amp;"=",O$1007)),ISNUMBER(FIND(";"&amp;UPPER(TRIM(Datos!O379&amp;""))&amp;";",O$1007))),OR(UPPER(TRIM(Datos!O379&amp;""))="SÍ",UPPER(TRIM(Datos!O379&amp;""))="SI",UPPER(TRIM(Datos!O379&amp;""))="NO"),IF(ISNUMBER(Datos!O379),AND(OR(O$1005="",Datos!O379&gt;=O$1005),OR(O$1006="",Datos!O379&lt;=O$1006)),FALSE),TRUE))))</f>
        <v>0.0</v>
      </c>
      <c r="P379">
        <f>IF(Datos!P379="",0,IF(AND(P$1008&lt;&gt;"",Datos!P379=P$1008),0,IF(P$1004=0,0,1-CHOOSE(P$1004,IF(ISNUMBER(Datos!P379),AND(OR(P$1005="",Datos!P379&gt;=P$1005),OR(P$1006="",Datos!P379&lt;=P$1006)),FALSE),IF(ISNUMBER(Datos!P379),AND(Datos!P379=INT(Datos!P379),AND(OR(P$1005="",Datos!P379&gt;=P$1005),OR(P$1006="",Datos!P379&lt;=P$1006))),FALSE),OR(ISNUMBER(FIND(";"&amp;UPPER(TRIM(Datos!P379&amp;""))&amp;"=",P$1007)),ISNUMBER(FIND(";"&amp;UPPER(TRIM(Datos!P379&amp;""))&amp;";",P$1007))),OR(UPPER(TRIM(Datos!P379&amp;""))="SÍ",UPPER(TRIM(Datos!P379&amp;""))="SI",UPPER(TRIM(Datos!P379&amp;""))="NO"),IF(ISNUMBER(Datos!P379),AND(OR(P$1005="",Datos!P379&gt;=P$1005),OR(P$1006="",Datos!P379&lt;=P$1006)),FALSE),TRUE))))</f>
        <v>0.0</v>
      </c>
      <c r="Q379">
        <f>IF(Datos!Q379="",0,IF(AND(Q$1008&lt;&gt;"",Datos!Q379=Q$1008),0,IF(Q$1004=0,0,1-CHOOSE(Q$1004,IF(ISNUMBER(Datos!Q379),AND(OR(Q$1005="",Datos!Q379&gt;=Q$1005),OR(Q$1006="",Datos!Q379&lt;=Q$1006)),FALSE),IF(ISNUMBER(Datos!Q379),AND(Datos!Q379=INT(Datos!Q379),AND(OR(Q$1005="",Datos!Q379&gt;=Q$1005),OR(Q$1006="",Datos!Q379&lt;=Q$1006))),FALSE),OR(ISNUMBER(FIND(";"&amp;UPPER(TRIM(Datos!Q379&amp;""))&amp;"=",Q$1007)),ISNUMBER(FIND(";"&amp;UPPER(TRIM(Datos!Q379&amp;""))&amp;";",Q$1007))),OR(UPPER(TRIM(Datos!Q379&amp;""))="SÍ",UPPER(TRIM(Datos!Q379&amp;""))="SI",UPPER(TRIM(Datos!Q379&amp;""))="NO"),IF(ISNUMBER(Datos!Q379),AND(OR(Q$1005="",Datos!Q379&gt;=Q$1005),OR(Q$1006="",Datos!Q379&lt;=Q$1006)),FALSE),TRUE))))</f>
        <v>0.0</v>
      </c>
      <c r="R379">
        <f>IF(Datos!R379="",0,IF(AND(R$1008&lt;&gt;"",Datos!R379=R$1008),0,IF(R$1004=0,0,1-CHOOSE(R$1004,IF(ISNUMBER(Datos!R379),AND(OR(R$1005="",Datos!R379&gt;=R$1005),OR(R$1006="",Datos!R379&lt;=R$1006)),FALSE),IF(ISNUMBER(Datos!R379),AND(Datos!R379=INT(Datos!R379),AND(OR(R$1005="",Datos!R379&gt;=R$1005),OR(R$1006="",Datos!R379&lt;=R$1006))),FALSE),OR(ISNUMBER(FIND(";"&amp;UPPER(TRIM(Datos!R379&amp;""))&amp;"=",R$1007)),ISNUMBER(FIND(";"&amp;UPPER(TRIM(Datos!R379&amp;""))&amp;";",R$1007))),OR(UPPER(TRIM(Datos!R379&amp;""))="SÍ",UPPER(TRIM(Datos!R379&amp;""))="SI",UPPER(TRIM(Datos!R379&amp;""))="NO"),IF(ISNUMBER(Datos!R379),AND(OR(R$1005="",Datos!R379&gt;=R$1005),OR(R$1006="",Datos!R379&lt;=R$1006)),FALSE),TRUE))))</f>
        <v>0.0</v>
      </c>
      <c r="S379">
        <f>IF(Datos!S379="",0,IF(AND(S$1008&lt;&gt;"",Datos!S379=S$1008),0,IF(S$1004=0,0,1-CHOOSE(S$1004,IF(ISNUMBER(Datos!S379),AND(OR(S$1005="",Datos!S379&gt;=S$1005),OR(S$1006="",Datos!S379&lt;=S$1006)),FALSE),IF(ISNUMBER(Datos!S379),AND(Datos!S379=INT(Datos!S379),AND(OR(S$1005="",Datos!S379&gt;=S$1005),OR(S$1006="",Datos!S379&lt;=S$1006))),FALSE),OR(ISNUMBER(FIND(";"&amp;UPPER(TRIM(Datos!S379&amp;""))&amp;"=",S$1007)),ISNUMBER(FIND(";"&amp;UPPER(TRIM(Datos!S379&amp;""))&amp;";",S$1007))),OR(UPPER(TRIM(Datos!S379&amp;""))="SÍ",UPPER(TRIM(Datos!S379&amp;""))="SI",UPPER(TRIM(Datos!S379&amp;""))="NO"),IF(ISNUMBER(Datos!S379),AND(OR(S$1005="",Datos!S379&gt;=S$1005),OR(S$1006="",Datos!S379&lt;=S$1006)),FALSE),TRUE))))</f>
        <v>0.0</v>
      </c>
      <c r="T379">
        <f>IF(Datos!T379="",0,IF(AND(T$1008&lt;&gt;"",Datos!T379=T$1008),0,IF(T$1004=0,0,1-CHOOSE(T$1004,IF(ISNUMBER(Datos!T379),AND(OR(T$1005="",Datos!T379&gt;=T$1005),OR(T$1006="",Datos!T379&lt;=T$1006)),FALSE),IF(ISNUMBER(Datos!T379),AND(Datos!T379=INT(Datos!T379),AND(OR(T$1005="",Datos!T379&gt;=T$1005),OR(T$1006="",Datos!T379&lt;=T$1006))),FALSE),OR(ISNUMBER(FIND(";"&amp;UPPER(TRIM(Datos!T379&amp;""))&amp;"=",T$1007)),ISNUMBER(FIND(";"&amp;UPPER(TRIM(Datos!T379&amp;""))&amp;";",T$1007))),OR(UPPER(TRIM(Datos!T379&amp;""))="SÍ",UPPER(TRIM(Datos!T379&amp;""))="SI",UPPER(TRIM(Datos!T379&amp;""))="NO"),IF(ISNUMBER(Datos!T379),AND(OR(T$1005="",Datos!T379&gt;=T$1005),OR(T$1006="",Datos!T379&lt;=T$1006)),FALSE),TRUE))))</f>
        <v>0.0</v>
      </c>
      <c r="U379">
        <f>IF(Datos!U379="",0,IF(AND(U$1008&lt;&gt;"",Datos!U379=U$1008),0,IF(U$1004=0,0,1-CHOOSE(U$1004,IF(ISNUMBER(Datos!U379),AND(OR(U$1005="",Datos!U379&gt;=U$1005),OR(U$1006="",Datos!U379&lt;=U$1006)),FALSE),IF(ISNUMBER(Datos!U379),AND(Datos!U379=INT(Datos!U379),AND(OR(U$1005="",Datos!U379&gt;=U$1005),OR(U$1006="",Datos!U379&lt;=U$1006))),FALSE),OR(ISNUMBER(FIND(";"&amp;UPPER(TRIM(Datos!U379&amp;""))&amp;"=",U$1007)),ISNUMBER(FIND(";"&amp;UPPER(TRIM(Datos!U379&amp;""))&amp;";",U$1007))),OR(UPPER(TRIM(Datos!U379&amp;""))="SÍ",UPPER(TRIM(Datos!U379&amp;""))="SI",UPPER(TRIM(Datos!U379&amp;""))="NO"),IF(ISNUMBER(Datos!U379),AND(OR(U$1005="",Datos!U379&gt;=U$1005),OR(U$1006="",Datos!U379&lt;=U$1006)),FALSE),TRUE))))</f>
        <v>0.0</v>
      </c>
      <c r="V379">
        <f>IF(Datos!V379="",0,IF(AND(V$1008&lt;&gt;"",Datos!V379=V$1008),0,IF(V$1004=0,0,1-CHOOSE(V$1004,IF(ISNUMBER(Datos!V379),AND(OR(V$1005="",Datos!V379&gt;=V$1005),OR(V$1006="",Datos!V379&lt;=V$1006)),FALSE),IF(ISNUMBER(Datos!V379),AND(Datos!V379=INT(Datos!V379),AND(OR(V$1005="",Datos!V379&gt;=V$1005),OR(V$1006="",Datos!V379&lt;=V$1006))),FALSE),OR(ISNUMBER(FIND(";"&amp;UPPER(TRIM(Datos!V379&amp;""))&amp;"=",V$1007)),ISNUMBER(FIND(";"&amp;UPPER(TRIM(Datos!V379&amp;""))&amp;";",V$1007))),OR(UPPER(TRIM(Datos!V379&amp;""))="SÍ",UPPER(TRIM(Datos!V379&amp;""))="SI",UPPER(TRIM(Datos!V379&amp;""))="NO"),IF(ISNUMBER(Datos!V379),AND(OR(V$1005="",Datos!V379&gt;=V$1005),OR(V$1006="",Datos!V379&lt;=V$1006)),FALSE),TRUE))))</f>
        <v>0.0</v>
      </c>
      <c r="W379">
        <f>IF(Datos!W379="",0,IF(AND(W$1008&lt;&gt;"",Datos!W379=W$1008),0,IF(W$1004=0,0,1-CHOOSE(W$1004,IF(ISNUMBER(Datos!W379),AND(OR(W$1005="",Datos!W379&gt;=W$1005),OR(W$1006="",Datos!W379&lt;=W$1006)),FALSE),IF(ISNUMBER(Datos!W379),AND(Datos!W379=INT(Datos!W379),AND(OR(W$1005="",Datos!W379&gt;=W$1005),OR(W$1006="",Datos!W379&lt;=W$1006))),FALSE),OR(ISNUMBER(FIND(";"&amp;UPPER(TRIM(Datos!W379&amp;""))&amp;"=",W$1007)),ISNUMBER(FIND(";"&amp;UPPER(TRIM(Datos!W379&amp;""))&amp;";",W$1007))),OR(UPPER(TRIM(Datos!W379&amp;""))="SÍ",UPPER(TRIM(Datos!W379&amp;""))="SI",UPPER(TRIM(Datos!W379&amp;""))="NO"),IF(ISNUMBER(Datos!W379),AND(OR(W$1005="",Datos!W379&gt;=W$1005),OR(W$1006="",Datos!W379&lt;=W$1006)),FALSE),TRUE))))</f>
        <v>0.0</v>
      </c>
      <c r="X379">
        <f>IF(Datos!X379="",0,IF(AND(X$1008&lt;&gt;"",Datos!X379=X$1008),0,IF(X$1004=0,0,1-CHOOSE(X$1004,IF(ISNUMBER(Datos!X379),AND(OR(X$1005="",Datos!X379&gt;=X$1005),OR(X$1006="",Datos!X379&lt;=X$1006)),FALSE),IF(ISNUMBER(Datos!X379),AND(Datos!X379=INT(Datos!X379),AND(OR(X$1005="",Datos!X379&gt;=X$1005),OR(X$1006="",Datos!X379&lt;=X$1006))),FALSE),OR(ISNUMBER(FIND(";"&amp;UPPER(TRIM(Datos!X379&amp;""))&amp;"=",X$1007)),ISNUMBER(FIND(";"&amp;UPPER(TRIM(Datos!X379&amp;""))&amp;";",X$1007))),OR(UPPER(TRIM(Datos!X379&amp;""))="SÍ",UPPER(TRIM(Datos!X379&amp;""))="SI",UPPER(TRIM(Datos!X379&amp;""))="NO"),IF(ISNUMBER(Datos!X379),AND(OR(X$1005="",Datos!X379&gt;=X$1005),OR(X$1006="",Datos!X379&lt;=X$1006)),FALSE),TRUE))))</f>
        <v>0.0</v>
      </c>
      <c r="Y379">
        <f>IF(Datos!Y379="",0,IF(AND(Y$1008&lt;&gt;"",Datos!Y379=Y$1008),0,IF(Y$1004=0,0,1-CHOOSE(Y$1004,IF(ISNUMBER(Datos!Y379),AND(OR(Y$1005="",Datos!Y379&gt;=Y$1005),OR(Y$1006="",Datos!Y379&lt;=Y$1006)),FALSE),IF(ISNUMBER(Datos!Y379),AND(Datos!Y379=INT(Datos!Y379),AND(OR(Y$1005="",Datos!Y379&gt;=Y$1005),OR(Y$1006="",Datos!Y379&lt;=Y$1006))),FALSE),OR(ISNUMBER(FIND(";"&amp;UPPER(TRIM(Datos!Y379&amp;""))&amp;"=",Y$1007)),ISNUMBER(FIND(";"&amp;UPPER(TRIM(Datos!Y379&amp;""))&amp;";",Y$1007))),OR(UPPER(TRIM(Datos!Y379&amp;""))="SÍ",UPPER(TRIM(Datos!Y379&amp;""))="SI",UPPER(TRIM(Datos!Y379&amp;""))="NO"),IF(ISNUMBER(Datos!Y379),AND(OR(Y$1005="",Datos!Y379&gt;=Y$1005),OR(Y$1006="",Datos!Y379&lt;=Y$1006)),FALSE),TRUE))))</f>
        <v>0.0</v>
      </c>
      <c r="Z379">
        <f>IF(Datos!Z379="",0,IF(AND(Z$1008&lt;&gt;"",Datos!Z379=Z$1008),0,IF(Z$1004=0,0,1-CHOOSE(Z$1004,IF(ISNUMBER(Datos!Z379),AND(OR(Z$1005="",Datos!Z379&gt;=Z$1005),OR(Z$1006="",Datos!Z379&lt;=Z$1006)),FALSE),IF(ISNUMBER(Datos!Z379),AND(Datos!Z379=INT(Datos!Z379),AND(OR(Z$1005="",Datos!Z379&gt;=Z$1005),OR(Z$1006="",Datos!Z379&lt;=Z$1006))),FALSE),OR(ISNUMBER(FIND(";"&amp;UPPER(TRIM(Datos!Z379&amp;""))&amp;"=",Z$1007)),ISNUMBER(FIND(";"&amp;UPPER(TRIM(Datos!Z379&amp;""))&amp;";",Z$1007))),OR(UPPER(TRIM(Datos!Z379&amp;""))="SÍ",UPPER(TRIM(Datos!Z379&amp;""))="SI",UPPER(TRIM(Datos!Z379&amp;""))="NO"),IF(ISNUMBER(Datos!Z379),AND(OR(Z$1005="",Datos!Z379&gt;=Z$1005),OR(Z$1006="",Datos!Z379&lt;=Z$1006)),FALSE),TRUE))))</f>
        <v>0.0</v>
      </c>
      <c r="AA379">
        <f>IF(Datos!AA379="",0,IF(AND(AA$1008&lt;&gt;"",Datos!AA379=AA$1008),0,IF(AA$1004=0,0,1-CHOOSE(AA$1004,IF(ISNUMBER(Datos!AA379),AND(OR(AA$1005="",Datos!AA379&gt;=AA$1005),OR(AA$1006="",Datos!AA379&lt;=AA$1006)),FALSE),IF(ISNUMBER(Datos!AA379),AND(Datos!AA379=INT(Datos!AA379),AND(OR(AA$1005="",Datos!AA379&gt;=AA$1005),OR(AA$1006="",Datos!AA379&lt;=AA$1006))),FALSE),OR(ISNUMBER(FIND(";"&amp;UPPER(TRIM(Datos!AA379&amp;""))&amp;"=",AA$1007)),ISNUMBER(FIND(";"&amp;UPPER(TRIM(Datos!AA379&amp;""))&amp;";",AA$1007))),OR(UPPER(TRIM(Datos!AA379&amp;""))="SÍ",UPPER(TRIM(Datos!AA379&amp;""))="SI",UPPER(TRIM(Datos!AA379&amp;""))="NO"),IF(ISNUMBER(Datos!AA379),AND(OR(AA$1005="",Datos!AA379&gt;=AA$1005),OR(AA$1006="",Datos!AA379&lt;=AA$1006)),FALSE),TRUE))))</f>
        <v>0.0</v>
      </c>
      <c r="AB379">
        <f>IF(Datos!AB379="",0,IF(AND(AB$1008&lt;&gt;"",Datos!AB379=AB$1008),0,IF(AB$1004=0,0,1-CHOOSE(AB$1004,IF(ISNUMBER(Datos!AB379),AND(OR(AB$1005="",Datos!AB379&gt;=AB$1005),OR(AB$1006="",Datos!AB379&lt;=AB$1006)),FALSE),IF(ISNUMBER(Datos!AB379),AND(Datos!AB379=INT(Datos!AB379),AND(OR(AB$1005="",Datos!AB379&gt;=AB$1005),OR(AB$1006="",Datos!AB379&lt;=AB$1006))),FALSE),OR(ISNUMBER(FIND(";"&amp;UPPER(TRIM(Datos!AB379&amp;""))&amp;"=",AB$1007)),ISNUMBER(FIND(";"&amp;UPPER(TRIM(Datos!AB379&amp;""))&amp;";",AB$1007))),OR(UPPER(TRIM(Datos!AB379&amp;""))="SÍ",UPPER(TRIM(Datos!AB379&amp;""))="SI",UPPER(TRIM(Datos!AB379&amp;""))="NO"),IF(ISNUMBER(Datos!AB379),AND(OR(AB$1005="",Datos!AB379&gt;=AB$1005),OR(AB$1006="",Datos!AB379&lt;=AB$1006)),FALSE),TRUE))))</f>
        <v>0.0</v>
      </c>
      <c r="AC379">
        <f>IF(Datos!AC379="",0,IF(AND(AC$1008&lt;&gt;"",Datos!AC379=AC$1008),0,IF(AC$1004=0,0,1-CHOOSE(AC$1004,IF(ISNUMBER(Datos!AC379),AND(OR(AC$1005="",Datos!AC379&gt;=AC$1005),OR(AC$1006="",Datos!AC379&lt;=AC$1006)),FALSE),IF(ISNUMBER(Datos!AC379),AND(Datos!AC379=INT(Datos!AC379),AND(OR(AC$1005="",Datos!AC379&gt;=AC$1005),OR(AC$1006="",Datos!AC379&lt;=AC$1006))),FALSE),OR(ISNUMBER(FIND(";"&amp;UPPER(TRIM(Datos!AC379&amp;""))&amp;"=",AC$1007)),ISNUMBER(FIND(";"&amp;UPPER(TRIM(Datos!AC379&amp;""))&amp;";",AC$1007))),OR(UPPER(TRIM(Datos!AC379&amp;""))="SÍ",UPPER(TRIM(Datos!AC379&amp;""))="SI",UPPER(TRIM(Datos!AC379&amp;""))="NO"),IF(ISNUMBER(Datos!AC379),AND(OR(AC$1005="",Datos!AC379&gt;=AC$1005),OR(AC$1006="",Datos!AC379&lt;=AC$1006)),FALSE),TRUE))))</f>
        <v>0.0</v>
      </c>
      <c r="AD379">
        <f>IF(Datos!AD379="",0,IF(AND(AD$1008&lt;&gt;"",Datos!AD379=AD$1008),0,IF(AD$1004=0,0,1-CHOOSE(AD$1004,IF(ISNUMBER(Datos!AD379),AND(OR(AD$1005="",Datos!AD379&gt;=AD$1005),OR(AD$1006="",Datos!AD379&lt;=AD$1006)),FALSE),IF(ISNUMBER(Datos!AD379),AND(Datos!AD379=INT(Datos!AD379),AND(OR(AD$1005="",Datos!AD379&gt;=AD$1005),OR(AD$1006="",Datos!AD379&lt;=AD$1006))),FALSE),OR(ISNUMBER(FIND(";"&amp;UPPER(TRIM(Datos!AD379&amp;""))&amp;"=",AD$1007)),ISNUMBER(FIND(";"&amp;UPPER(TRIM(Datos!AD379&amp;""))&amp;";",AD$1007))),OR(UPPER(TRIM(Datos!AD379&amp;""))="SÍ",UPPER(TRIM(Datos!AD379&amp;""))="SI",UPPER(TRIM(Datos!AD379&amp;""))="NO"),IF(ISNUMBER(Datos!AD379),AND(OR(AD$1005="",Datos!AD379&gt;=AD$1005),OR(AD$1006="",Datos!AD379&lt;=AD$1006)),FALSE),TRUE))))</f>
        <v>0.0</v>
      </c>
      <c r="AE379">
        <f>IF(Datos!AE379="",0,IF(AND(AE$1008&lt;&gt;"",Datos!AE379=AE$1008),0,IF(AE$1004=0,0,1-CHOOSE(AE$1004,IF(ISNUMBER(Datos!AE379),AND(OR(AE$1005="",Datos!AE379&gt;=AE$1005),OR(AE$1006="",Datos!AE379&lt;=AE$1006)),FALSE),IF(ISNUMBER(Datos!AE379),AND(Datos!AE379=INT(Datos!AE379),AND(OR(AE$1005="",Datos!AE379&gt;=AE$1005),OR(AE$1006="",Datos!AE379&lt;=AE$1006))),FALSE),OR(ISNUMBER(FIND(";"&amp;UPPER(TRIM(Datos!AE379&amp;""))&amp;"=",AE$1007)),ISNUMBER(FIND(";"&amp;UPPER(TRIM(Datos!AE379&amp;""))&amp;";",AE$1007))),OR(UPPER(TRIM(Datos!AE379&amp;""))="SÍ",UPPER(TRIM(Datos!AE379&amp;""))="SI",UPPER(TRIM(Datos!AE379&amp;""))="NO"),IF(ISNUMBER(Datos!AE379),AND(OR(AE$1005="",Datos!AE379&gt;=AE$1005),OR(AE$1006="",Datos!AE379&lt;=AE$1006)),FALSE),TRUE))))</f>
        <v>0.0</v>
      </c>
    </row>
    <row r="380" spans="2:31">
      <c r="B380">
        <f>IF(Datos!B380="",0,IF(AND(B$1008&lt;&gt;"",Datos!B380=B$1008),0,IF(B$1004=0,0,1-CHOOSE(B$1004,IF(ISNUMBER(Datos!B380),AND(OR(B$1005="",Datos!B380&gt;=B$1005),OR(B$1006="",Datos!B380&lt;=B$1006)),FALSE),IF(ISNUMBER(Datos!B380),AND(Datos!B380=INT(Datos!B380),AND(OR(B$1005="",Datos!B380&gt;=B$1005),OR(B$1006="",Datos!B380&lt;=B$1006))),FALSE),OR(ISNUMBER(FIND(";"&amp;UPPER(TRIM(Datos!B380&amp;""))&amp;"=",B$1007)),ISNUMBER(FIND(";"&amp;UPPER(TRIM(Datos!B380&amp;""))&amp;";",B$1007))),OR(UPPER(TRIM(Datos!B380&amp;""))="SÍ",UPPER(TRIM(Datos!B380&amp;""))="SI",UPPER(TRIM(Datos!B380&amp;""))="NO"),IF(ISNUMBER(Datos!B380),AND(OR(B$1005="",Datos!B380&gt;=B$1005),OR(B$1006="",Datos!B380&lt;=B$1006)),FALSE),TRUE))))</f>
        <v>0.0</v>
      </c>
      <c r="C380">
        <f>IF(Datos!C380="",0,IF(AND(C$1008&lt;&gt;"",Datos!C380=C$1008),0,IF(C$1004=0,0,1-CHOOSE(C$1004,IF(ISNUMBER(Datos!C380),AND(OR(C$1005="",Datos!C380&gt;=C$1005),OR(C$1006="",Datos!C380&lt;=C$1006)),FALSE),IF(ISNUMBER(Datos!C380),AND(Datos!C380=INT(Datos!C380),AND(OR(C$1005="",Datos!C380&gt;=C$1005),OR(C$1006="",Datos!C380&lt;=C$1006))),FALSE),OR(ISNUMBER(FIND(";"&amp;UPPER(TRIM(Datos!C380&amp;""))&amp;"=",C$1007)),ISNUMBER(FIND(";"&amp;UPPER(TRIM(Datos!C380&amp;""))&amp;";",C$1007))),OR(UPPER(TRIM(Datos!C380&amp;""))="SÍ",UPPER(TRIM(Datos!C380&amp;""))="SI",UPPER(TRIM(Datos!C380&amp;""))="NO"),IF(ISNUMBER(Datos!C380),AND(OR(C$1005="",Datos!C380&gt;=C$1005),OR(C$1006="",Datos!C380&lt;=C$1006)),FALSE),TRUE))))</f>
        <v>0.0</v>
      </c>
      <c r="D380">
        <f>IF(Datos!D380="",0,IF(AND(D$1008&lt;&gt;"",Datos!D380=D$1008),0,IF(D$1004=0,0,1-CHOOSE(D$1004,IF(ISNUMBER(Datos!D380),AND(OR(D$1005="",Datos!D380&gt;=D$1005),OR(D$1006="",Datos!D380&lt;=D$1006)),FALSE),IF(ISNUMBER(Datos!D380),AND(Datos!D380=INT(Datos!D380),AND(OR(D$1005="",Datos!D380&gt;=D$1005),OR(D$1006="",Datos!D380&lt;=D$1006))),FALSE),OR(ISNUMBER(FIND(";"&amp;UPPER(TRIM(Datos!D380&amp;""))&amp;"=",D$1007)),ISNUMBER(FIND(";"&amp;UPPER(TRIM(Datos!D380&amp;""))&amp;";",D$1007))),OR(UPPER(TRIM(Datos!D380&amp;""))="SÍ",UPPER(TRIM(Datos!D380&amp;""))="SI",UPPER(TRIM(Datos!D380&amp;""))="NO"),IF(ISNUMBER(Datos!D380),AND(OR(D$1005="",Datos!D380&gt;=D$1005),OR(D$1006="",Datos!D380&lt;=D$1006)),FALSE),TRUE))))</f>
        <v>0.0</v>
      </c>
      <c r="E380">
        <f>IF(Datos!E380="",0,IF(AND(E$1008&lt;&gt;"",Datos!E380=E$1008),0,IF(E$1004=0,0,1-CHOOSE(E$1004,IF(ISNUMBER(Datos!E380),AND(OR(E$1005="",Datos!E380&gt;=E$1005),OR(E$1006="",Datos!E380&lt;=E$1006)),FALSE),IF(ISNUMBER(Datos!E380),AND(Datos!E380=INT(Datos!E380),AND(OR(E$1005="",Datos!E380&gt;=E$1005),OR(E$1006="",Datos!E380&lt;=E$1006))),FALSE),OR(ISNUMBER(FIND(";"&amp;UPPER(TRIM(Datos!E380&amp;""))&amp;"=",E$1007)),ISNUMBER(FIND(";"&amp;UPPER(TRIM(Datos!E380&amp;""))&amp;";",E$1007))),OR(UPPER(TRIM(Datos!E380&amp;""))="SÍ",UPPER(TRIM(Datos!E380&amp;""))="SI",UPPER(TRIM(Datos!E380&amp;""))="NO"),IF(ISNUMBER(Datos!E380),AND(OR(E$1005="",Datos!E380&gt;=E$1005),OR(E$1006="",Datos!E380&lt;=E$1006)),FALSE),TRUE))))</f>
        <v>0.0</v>
      </c>
      <c r="F380">
        <f>IF(Datos!F380="",0,IF(AND(F$1008&lt;&gt;"",Datos!F380=F$1008),0,IF(F$1004=0,0,1-CHOOSE(F$1004,IF(ISNUMBER(Datos!F380),AND(OR(F$1005="",Datos!F380&gt;=F$1005),OR(F$1006="",Datos!F380&lt;=F$1006)),FALSE),IF(ISNUMBER(Datos!F380),AND(Datos!F380=INT(Datos!F380),AND(OR(F$1005="",Datos!F380&gt;=F$1005),OR(F$1006="",Datos!F380&lt;=F$1006))),FALSE),OR(ISNUMBER(FIND(";"&amp;UPPER(TRIM(Datos!F380&amp;""))&amp;"=",F$1007)),ISNUMBER(FIND(";"&amp;UPPER(TRIM(Datos!F380&amp;""))&amp;";",F$1007))),OR(UPPER(TRIM(Datos!F380&amp;""))="SÍ",UPPER(TRIM(Datos!F380&amp;""))="SI",UPPER(TRIM(Datos!F380&amp;""))="NO"),IF(ISNUMBER(Datos!F380),AND(OR(F$1005="",Datos!F380&gt;=F$1005),OR(F$1006="",Datos!F380&lt;=F$1006)),FALSE),TRUE))))</f>
        <v>0.0</v>
      </c>
      <c r="G380">
        <f>IF(Datos!G380="",0,IF(AND(G$1008&lt;&gt;"",Datos!G380=G$1008),0,IF(G$1004=0,0,1-CHOOSE(G$1004,IF(ISNUMBER(Datos!G380),AND(OR(G$1005="",Datos!G380&gt;=G$1005),OR(G$1006="",Datos!G380&lt;=G$1006)),FALSE),IF(ISNUMBER(Datos!G380),AND(Datos!G380=INT(Datos!G380),AND(OR(G$1005="",Datos!G380&gt;=G$1005),OR(G$1006="",Datos!G380&lt;=G$1006))),FALSE),OR(ISNUMBER(FIND(";"&amp;UPPER(TRIM(Datos!G380&amp;""))&amp;"=",G$1007)),ISNUMBER(FIND(";"&amp;UPPER(TRIM(Datos!G380&amp;""))&amp;";",G$1007))),OR(UPPER(TRIM(Datos!G380&amp;""))="SÍ",UPPER(TRIM(Datos!G380&amp;""))="SI",UPPER(TRIM(Datos!G380&amp;""))="NO"),IF(ISNUMBER(Datos!G380),AND(OR(G$1005="",Datos!G380&gt;=G$1005),OR(G$1006="",Datos!G380&lt;=G$1006)),FALSE),TRUE))))</f>
        <v>0.0</v>
      </c>
      <c r="H380">
        <f>IF(Datos!H380="",0,IF(AND(H$1008&lt;&gt;"",Datos!H380=H$1008),0,IF(H$1004=0,0,1-CHOOSE(H$1004,IF(ISNUMBER(Datos!H380),AND(OR(H$1005="",Datos!H380&gt;=H$1005),OR(H$1006="",Datos!H380&lt;=H$1006)),FALSE),IF(ISNUMBER(Datos!H380),AND(Datos!H380=INT(Datos!H380),AND(OR(H$1005="",Datos!H380&gt;=H$1005),OR(H$1006="",Datos!H380&lt;=H$1006))),FALSE),OR(ISNUMBER(FIND(";"&amp;UPPER(TRIM(Datos!H380&amp;""))&amp;"=",H$1007)),ISNUMBER(FIND(";"&amp;UPPER(TRIM(Datos!H380&amp;""))&amp;";",H$1007))),OR(UPPER(TRIM(Datos!H380&amp;""))="SÍ",UPPER(TRIM(Datos!H380&amp;""))="SI",UPPER(TRIM(Datos!H380&amp;""))="NO"),IF(ISNUMBER(Datos!H380),AND(OR(H$1005="",Datos!H380&gt;=H$1005),OR(H$1006="",Datos!H380&lt;=H$1006)),FALSE),TRUE))))</f>
        <v>0.0</v>
      </c>
      <c r="I380">
        <f>IF(Datos!I380="",0,IF(AND(I$1008&lt;&gt;"",Datos!I380=I$1008),0,IF(I$1004=0,0,1-CHOOSE(I$1004,IF(ISNUMBER(Datos!I380),AND(OR(I$1005="",Datos!I380&gt;=I$1005),OR(I$1006="",Datos!I380&lt;=I$1006)),FALSE),IF(ISNUMBER(Datos!I380),AND(Datos!I380=INT(Datos!I380),AND(OR(I$1005="",Datos!I380&gt;=I$1005),OR(I$1006="",Datos!I380&lt;=I$1006))),FALSE),OR(ISNUMBER(FIND(";"&amp;UPPER(TRIM(Datos!I380&amp;""))&amp;"=",I$1007)),ISNUMBER(FIND(";"&amp;UPPER(TRIM(Datos!I380&amp;""))&amp;";",I$1007))),OR(UPPER(TRIM(Datos!I380&amp;""))="SÍ",UPPER(TRIM(Datos!I380&amp;""))="SI",UPPER(TRIM(Datos!I380&amp;""))="NO"),IF(ISNUMBER(Datos!I380),AND(OR(I$1005="",Datos!I380&gt;=I$1005),OR(I$1006="",Datos!I380&lt;=I$1006)),FALSE),TRUE))))</f>
        <v>0.0</v>
      </c>
      <c r="J380">
        <f>IF(Datos!J380="",0,IF(AND(J$1008&lt;&gt;"",Datos!J380=J$1008),0,IF(J$1004=0,0,1-CHOOSE(J$1004,IF(ISNUMBER(Datos!J380),AND(OR(J$1005="",Datos!J380&gt;=J$1005),OR(J$1006="",Datos!J380&lt;=J$1006)),FALSE),IF(ISNUMBER(Datos!J380),AND(Datos!J380=INT(Datos!J380),AND(OR(J$1005="",Datos!J380&gt;=J$1005),OR(J$1006="",Datos!J380&lt;=J$1006))),FALSE),OR(ISNUMBER(FIND(";"&amp;UPPER(TRIM(Datos!J380&amp;""))&amp;"=",J$1007)),ISNUMBER(FIND(";"&amp;UPPER(TRIM(Datos!J380&amp;""))&amp;";",J$1007))),OR(UPPER(TRIM(Datos!J380&amp;""))="SÍ",UPPER(TRIM(Datos!J380&amp;""))="SI",UPPER(TRIM(Datos!J380&amp;""))="NO"),IF(ISNUMBER(Datos!J380),AND(OR(J$1005="",Datos!J380&gt;=J$1005),OR(J$1006="",Datos!J380&lt;=J$1006)),FALSE),TRUE))))</f>
        <v>0.0</v>
      </c>
      <c r="K380">
        <f>IF(Datos!K380="",0,IF(AND(K$1008&lt;&gt;"",Datos!K380=K$1008),0,IF(K$1004=0,0,1-CHOOSE(K$1004,IF(ISNUMBER(Datos!K380),AND(OR(K$1005="",Datos!K380&gt;=K$1005),OR(K$1006="",Datos!K380&lt;=K$1006)),FALSE),IF(ISNUMBER(Datos!K380),AND(Datos!K380=INT(Datos!K380),AND(OR(K$1005="",Datos!K380&gt;=K$1005),OR(K$1006="",Datos!K380&lt;=K$1006))),FALSE),OR(ISNUMBER(FIND(";"&amp;UPPER(TRIM(Datos!K380&amp;""))&amp;"=",K$1007)),ISNUMBER(FIND(";"&amp;UPPER(TRIM(Datos!K380&amp;""))&amp;";",K$1007))),OR(UPPER(TRIM(Datos!K380&amp;""))="SÍ",UPPER(TRIM(Datos!K380&amp;""))="SI",UPPER(TRIM(Datos!K380&amp;""))="NO"),IF(ISNUMBER(Datos!K380),AND(OR(K$1005="",Datos!K380&gt;=K$1005),OR(K$1006="",Datos!K380&lt;=K$1006)),FALSE),TRUE))))</f>
        <v>0.0</v>
      </c>
      <c r="L380">
        <f>IF(Datos!L380="",0,IF(AND(L$1008&lt;&gt;"",Datos!L380=L$1008),0,IF(L$1004=0,0,1-CHOOSE(L$1004,IF(ISNUMBER(Datos!L380),AND(OR(L$1005="",Datos!L380&gt;=L$1005),OR(L$1006="",Datos!L380&lt;=L$1006)),FALSE),IF(ISNUMBER(Datos!L380),AND(Datos!L380=INT(Datos!L380),AND(OR(L$1005="",Datos!L380&gt;=L$1005),OR(L$1006="",Datos!L380&lt;=L$1006))),FALSE),OR(ISNUMBER(FIND(";"&amp;UPPER(TRIM(Datos!L380&amp;""))&amp;"=",L$1007)),ISNUMBER(FIND(";"&amp;UPPER(TRIM(Datos!L380&amp;""))&amp;";",L$1007))),OR(UPPER(TRIM(Datos!L380&amp;""))="SÍ",UPPER(TRIM(Datos!L380&amp;""))="SI",UPPER(TRIM(Datos!L380&amp;""))="NO"),IF(ISNUMBER(Datos!L380),AND(OR(L$1005="",Datos!L380&gt;=L$1005),OR(L$1006="",Datos!L380&lt;=L$1006)),FALSE),TRUE))))</f>
        <v>0.0</v>
      </c>
      <c r="M380">
        <f>IF(Datos!M380="",0,IF(AND(M$1008&lt;&gt;"",Datos!M380=M$1008),0,IF(M$1004=0,0,1-CHOOSE(M$1004,IF(ISNUMBER(Datos!M380),AND(OR(M$1005="",Datos!M380&gt;=M$1005),OR(M$1006="",Datos!M380&lt;=M$1006)),FALSE),IF(ISNUMBER(Datos!M380),AND(Datos!M380=INT(Datos!M380),AND(OR(M$1005="",Datos!M380&gt;=M$1005),OR(M$1006="",Datos!M380&lt;=M$1006))),FALSE),OR(ISNUMBER(FIND(";"&amp;UPPER(TRIM(Datos!M380&amp;""))&amp;"=",M$1007)),ISNUMBER(FIND(";"&amp;UPPER(TRIM(Datos!M380&amp;""))&amp;";",M$1007))),OR(UPPER(TRIM(Datos!M380&amp;""))="SÍ",UPPER(TRIM(Datos!M380&amp;""))="SI",UPPER(TRIM(Datos!M380&amp;""))="NO"),IF(ISNUMBER(Datos!M380),AND(OR(M$1005="",Datos!M380&gt;=M$1005),OR(M$1006="",Datos!M380&lt;=M$1006)),FALSE),TRUE))))</f>
        <v>0.0</v>
      </c>
      <c r="N380">
        <f>IF(Datos!N380="",0,IF(AND(N$1008&lt;&gt;"",Datos!N380=N$1008),0,IF(N$1004=0,0,1-CHOOSE(N$1004,IF(ISNUMBER(Datos!N380),AND(OR(N$1005="",Datos!N380&gt;=N$1005),OR(N$1006="",Datos!N380&lt;=N$1006)),FALSE),IF(ISNUMBER(Datos!N380),AND(Datos!N380=INT(Datos!N380),AND(OR(N$1005="",Datos!N380&gt;=N$1005),OR(N$1006="",Datos!N380&lt;=N$1006))),FALSE),OR(ISNUMBER(FIND(";"&amp;UPPER(TRIM(Datos!N380&amp;""))&amp;"=",N$1007)),ISNUMBER(FIND(";"&amp;UPPER(TRIM(Datos!N380&amp;""))&amp;";",N$1007))),OR(UPPER(TRIM(Datos!N380&amp;""))="SÍ",UPPER(TRIM(Datos!N380&amp;""))="SI",UPPER(TRIM(Datos!N380&amp;""))="NO"),IF(ISNUMBER(Datos!N380),AND(OR(N$1005="",Datos!N380&gt;=N$1005),OR(N$1006="",Datos!N380&lt;=N$1006)),FALSE),TRUE))))</f>
        <v>0.0</v>
      </c>
      <c r="O380">
        <f>IF(Datos!O380="",0,IF(AND(O$1008&lt;&gt;"",Datos!O380=O$1008),0,IF(O$1004=0,0,1-CHOOSE(O$1004,IF(ISNUMBER(Datos!O380),AND(OR(O$1005="",Datos!O380&gt;=O$1005),OR(O$1006="",Datos!O380&lt;=O$1006)),FALSE),IF(ISNUMBER(Datos!O380),AND(Datos!O380=INT(Datos!O380),AND(OR(O$1005="",Datos!O380&gt;=O$1005),OR(O$1006="",Datos!O380&lt;=O$1006))),FALSE),OR(ISNUMBER(FIND(";"&amp;UPPER(TRIM(Datos!O380&amp;""))&amp;"=",O$1007)),ISNUMBER(FIND(";"&amp;UPPER(TRIM(Datos!O380&amp;""))&amp;";",O$1007))),OR(UPPER(TRIM(Datos!O380&amp;""))="SÍ",UPPER(TRIM(Datos!O380&amp;""))="SI",UPPER(TRIM(Datos!O380&amp;""))="NO"),IF(ISNUMBER(Datos!O380),AND(OR(O$1005="",Datos!O380&gt;=O$1005),OR(O$1006="",Datos!O380&lt;=O$1006)),FALSE),TRUE))))</f>
        <v>0.0</v>
      </c>
      <c r="P380">
        <f>IF(Datos!P380="",0,IF(AND(P$1008&lt;&gt;"",Datos!P380=P$1008),0,IF(P$1004=0,0,1-CHOOSE(P$1004,IF(ISNUMBER(Datos!P380),AND(OR(P$1005="",Datos!P380&gt;=P$1005),OR(P$1006="",Datos!P380&lt;=P$1006)),FALSE),IF(ISNUMBER(Datos!P380),AND(Datos!P380=INT(Datos!P380),AND(OR(P$1005="",Datos!P380&gt;=P$1005),OR(P$1006="",Datos!P380&lt;=P$1006))),FALSE),OR(ISNUMBER(FIND(";"&amp;UPPER(TRIM(Datos!P380&amp;""))&amp;"=",P$1007)),ISNUMBER(FIND(";"&amp;UPPER(TRIM(Datos!P380&amp;""))&amp;";",P$1007))),OR(UPPER(TRIM(Datos!P380&amp;""))="SÍ",UPPER(TRIM(Datos!P380&amp;""))="SI",UPPER(TRIM(Datos!P380&amp;""))="NO"),IF(ISNUMBER(Datos!P380),AND(OR(P$1005="",Datos!P380&gt;=P$1005),OR(P$1006="",Datos!P380&lt;=P$1006)),FALSE),TRUE))))</f>
        <v>0.0</v>
      </c>
      <c r="Q380">
        <f>IF(Datos!Q380="",0,IF(AND(Q$1008&lt;&gt;"",Datos!Q380=Q$1008),0,IF(Q$1004=0,0,1-CHOOSE(Q$1004,IF(ISNUMBER(Datos!Q380),AND(OR(Q$1005="",Datos!Q380&gt;=Q$1005),OR(Q$1006="",Datos!Q380&lt;=Q$1006)),FALSE),IF(ISNUMBER(Datos!Q380),AND(Datos!Q380=INT(Datos!Q380),AND(OR(Q$1005="",Datos!Q380&gt;=Q$1005),OR(Q$1006="",Datos!Q380&lt;=Q$1006))),FALSE),OR(ISNUMBER(FIND(";"&amp;UPPER(TRIM(Datos!Q380&amp;""))&amp;"=",Q$1007)),ISNUMBER(FIND(";"&amp;UPPER(TRIM(Datos!Q380&amp;""))&amp;";",Q$1007))),OR(UPPER(TRIM(Datos!Q380&amp;""))="SÍ",UPPER(TRIM(Datos!Q380&amp;""))="SI",UPPER(TRIM(Datos!Q380&amp;""))="NO"),IF(ISNUMBER(Datos!Q380),AND(OR(Q$1005="",Datos!Q380&gt;=Q$1005),OR(Q$1006="",Datos!Q380&lt;=Q$1006)),FALSE),TRUE))))</f>
        <v>0.0</v>
      </c>
      <c r="R380">
        <f>IF(Datos!R380="",0,IF(AND(R$1008&lt;&gt;"",Datos!R380=R$1008),0,IF(R$1004=0,0,1-CHOOSE(R$1004,IF(ISNUMBER(Datos!R380),AND(OR(R$1005="",Datos!R380&gt;=R$1005),OR(R$1006="",Datos!R380&lt;=R$1006)),FALSE),IF(ISNUMBER(Datos!R380),AND(Datos!R380=INT(Datos!R380),AND(OR(R$1005="",Datos!R380&gt;=R$1005),OR(R$1006="",Datos!R380&lt;=R$1006))),FALSE),OR(ISNUMBER(FIND(";"&amp;UPPER(TRIM(Datos!R380&amp;""))&amp;"=",R$1007)),ISNUMBER(FIND(";"&amp;UPPER(TRIM(Datos!R380&amp;""))&amp;";",R$1007))),OR(UPPER(TRIM(Datos!R380&amp;""))="SÍ",UPPER(TRIM(Datos!R380&amp;""))="SI",UPPER(TRIM(Datos!R380&amp;""))="NO"),IF(ISNUMBER(Datos!R380),AND(OR(R$1005="",Datos!R380&gt;=R$1005),OR(R$1006="",Datos!R380&lt;=R$1006)),FALSE),TRUE))))</f>
        <v>0.0</v>
      </c>
      <c r="S380">
        <f>IF(Datos!S380="",0,IF(AND(S$1008&lt;&gt;"",Datos!S380=S$1008),0,IF(S$1004=0,0,1-CHOOSE(S$1004,IF(ISNUMBER(Datos!S380),AND(OR(S$1005="",Datos!S380&gt;=S$1005),OR(S$1006="",Datos!S380&lt;=S$1006)),FALSE),IF(ISNUMBER(Datos!S380),AND(Datos!S380=INT(Datos!S380),AND(OR(S$1005="",Datos!S380&gt;=S$1005),OR(S$1006="",Datos!S380&lt;=S$1006))),FALSE),OR(ISNUMBER(FIND(";"&amp;UPPER(TRIM(Datos!S380&amp;""))&amp;"=",S$1007)),ISNUMBER(FIND(";"&amp;UPPER(TRIM(Datos!S380&amp;""))&amp;";",S$1007))),OR(UPPER(TRIM(Datos!S380&amp;""))="SÍ",UPPER(TRIM(Datos!S380&amp;""))="SI",UPPER(TRIM(Datos!S380&amp;""))="NO"),IF(ISNUMBER(Datos!S380),AND(OR(S$1005="",Datos!S380&gt;=S$1005),OR(S$1006="",Datos!S380&lt;=S$1006)),FALSE),TRUE))))</f>
        <v>0.0</v>
      </c>
      <c r="T380">
        <f>IF(Datos!T380="",0,IF(AND(T$1008&lt;&gt;"",Datos!T380=T$1008),0,IF(T$1004=0,0,1-CHOOSE(T$1004,IF(ISNUMBER(Datos!T380),AND(OR(T$1005="",Datos!T380&gt;=T$1005),OR(T$1006="",Datos!T380&lt;=T$1006)),FALSE),IF(ISNUMBER(Datos!T380),AND(Datos!T380=INT(Datos!T380),AND(OR(T$1005="",Datos!T380&gt;=T$1005),OR(T$1006="",Datos!T380&lt;=T$1006))),FALSE),OR(ISNUMBER(FIND(";"&amp;UPPER(TRIM(Datos!T380&amp;""))&amp;"=",T$1007)),ISNUMBER(FIND(";"&amp;UPPER(TRIM(Datos!T380&amp;""))&amp;";",T$1007))),OR(UPPER(TRIM(Datos!T380&amp;""))="SÍ",UPPER(TRIM(Datos!T380&amp;""))="SI",UPPER(TRIM(Datos!T380&amp;""))="NO"),IF(ISNUMBER(Datos!T380),AND(OR(T$1005="",Datos!T380&gt;=T$1005),OR(T$1006="",Datos!T380&lt;=T$1006)),FALSE),TRUE))))</f>
        <v>0.0</v>
      </c>
      <c r="U380">
        <f>IF(Datos!U380="",0,IF(AND(U$1008&lt;&gt;"",Datos!U380=U$1008),0,IF(U$1004=0,0,1-CHOOSE(U$1004,IF(ISNUMBER(Datos!U380),AND(OR(U$1005="",Datos!U380&gt;=U$1005),OR(U$1006="",Datos!U380&lt;=U$1006)),FALSE),IF(ISNUMBER(Datos!U380),AND(Datos!U380=INT(Datos!U380),AND(OR(U$1005="",Datos!U380&gt;=U$1005),OR(U$1006="",Datos!U380&lt;=U$1006))),FALSE),OR(ISNUMBER(FIND(";"&amp;UPPER(TRIM(Datos!U380&amp;""))&amp;"=",U$1007)),ISNUMBER(FIND(";"&amp;UPPER(TRIM(Datos!U380&amp;""))&amp;";",U$1007))),OR(UPPER(TRIM(Datos!U380&amp;""))="SÍ",UPPER(TRIM(Datos!U380&amp;""))="SI",UPPER(TRIM(Datos!U380&amp;""))="NO"),IF(ISNUMBER(Datos!U380),AND(OR(U$1005="",Datos!U380&gt;=U$1005),OR(U$1006="",Datos!U380&lt;=U$1006)),FALSE),TRUE))))</f>
        <v>0.0</v>
      </c>
      <c r="V380">
        <f>IF(Datos!V380="",0,IF(AND(V$1008&lt;&gt;"",Datos!V380=V$1008),0,IF(V$1004=0,0,1-CHOOSE(V$1004,IF(ISNUMBER(Datos!V380),AND(OR(V$1005="",Datos!V380&gt;=V$1005),OR(V$1006="",Datos!V380&lt;=V$1006)),FALSE),IF(ISNUMBER(Datos!V380),AND(Datos!V380=INT(Datos!V380),AND(OR(V$1005="",Datos!V380&gt;=V$1005),OR(V$1006="",Datos!V380&lt;=V$1006))),FALSE),OR(ISNUMBER(FIND(";"&amp;UPPER(TRIM(Datos!V380&amp;""))&amp;"=",V$1007)),ISNUMBER(FIND(";"&amp;UPPER(TRIM(Datos!V380&amp;""))&amp;";",V$1007))),OR(UPPER(TRIM(Datos!V380&amp;""))="SÍ",UPPER(TRIM(Datos!V380&amp;""))="SI",UPPER(TRIM(Datos!V380&amp;""))="NO"),IF(ISNUMBER(Datos!V380),AND(OR(V$1005="",Datos!V380&gt;=V$1005),OR(V$1006="",Datos!V380&lt;=V$1006)),FALSE),TRUE))))</f>
        <v>0.0</v>
      </c>
      <c r="W380">
        <f>IF(Datos!W380="",0,IF(AND(W$1008&lt;&gt;"",Datos!W380=W$1008),0,IF(W$1004=0,0,1-CHOOSE(W$1004,IF(ISNUMBER(Datos!W380),AND(OR(W$1005="",Datos!W380&gt;=W$1005),OR(W$1006="",Datos!W380&lt;=W$1006)),FALSE),IF(ISNUMBER(Datos!W380),AND(Datos!W380=INT(Datos!W380),AND(OR(W$1005="",Datos!W380&gt;=W$1005),OR(W$1006="",Datos!W380&lt;=W$1006))),FALSE),OR(ISNUMBER(FIND(";"&amp;UPPER(TRIM(Datos!W380&amp;""))&amp;"=",W$1007)),ISNUMBER(FIND(";"&amp;UPPER(TRIM(Datos!W380&amp;""))&amp;";",W$1007))),OR(UPPER(TRIM(Datos!W380&amp;""))="SÍ",UPPER(TRIM(Datos!W380&amp;""))="SI",UPPER(TRIM(Datos!W380&amp;""))="NO"),IF(ISNUMBER(Datos!W380),AND(OR(W$1005="",Datos!W380&gt;=W$1005),OR(W$1006="",Datos!W380&lt;=W$1006)),FALSE),TRUE))))</f>
        <v>0.0</v>
      </c>
      <c r="X380">
        <f>IF(Datos!X380="",0,IF(AND(X$1008&lt;&gt;"",Datos!X380=X$1008),0,IF(X$1004=0,0,1-CHOOSE(X$1004,IF(ISNUMBER(Datos!X380),AND(OR(X$1005="",Datos!X380&gt;=X$1005),OR(X$1006="",Datos!X380&lt;=X$1006)),FALSE),IF(ISNUMBER(Datos!X380),AND(Datos!X380=INT(Datos!X380),AND(OR(X$1005="",Datos!X380&gt;=X$1005),OR(X$1006="",Datos!X380&lt;=X$1006))),FALSE),OR(ISNUMBER(FIND(";"&amp;UPPER(TRIM(Datos!X380&amp;""))&amp;"=",X$1007)),ISNUMBER(FIND(";"&amp;UPPER(TRIM(Datos!X380&amp;""))&amp;";",X$1007))),OR(UPPER(TRIM(Datos!X380&amp;""))="SÍ",UPPER(TRIM(Datos!X380&amp;""))="SI",UPPER(TRIM(Datos!X380&amp;""))="NO"),IF(ISNUMBER(Datos!X380),AND(OR(X$1005="",Datos!X380&gt;=X$1005),OR(X$1006="",Datos!X380&lt;=X$1006)),FALSE),TRUE))))</f>
        <v>0.0</v>
      </c>
      <c r="Y380">
        <f>IF(Datos!Y380="",0,IF(AND(Y$1008&lt;&gt;"",Datos!Y380=Y$1008),0,IF(Y$1004=0,0,1-CHOOSE(Y$1004,IF(ISNUMBER(Datos!Y380),AND(OR(Y$1005="",Datos!Y380&gt;=Y$1005),OR(Y$1006="",Datos!Y380&lt;=Y$1006)),FALSE),IF(ISNUMBER(Datos!Y380),AND(Datos!Y380=INT(Datos!Y380),AND(OR(Y$1005="",Datos!Y380&gt;=Y$1005),OR(Y$1006="",Datos!Y380&lt;=Y$1006))),FALSE),OR(ISNUMBER(FIND(";"&amp;UPPER(TRIM(Datos!Y380&amp;""))&amp;"=",Y$1007)),ISNUMBER(FIND(";"&amp;UPPER(TRIM(Datos!Y380&amp;""))&amp;";",Y$1007))),OR(UPPER(TRIM(Datos!Y380&amp;""))="SÍ",UPPER(TRIM(Datos!Y380&amp;""))="SI",UPPER(TRIM(Datos!Y380&amp;""))="NO"),IF(ISNUMBER(Datos!Y380),AND(OR(Y$1005="",Datos!Y380&gt;=Y$1005),OR(Y$1006="",Datos!Y380&lt;=Y$1006)),FALSE),TRUE))))</f>
        <v>0.0</v>
      </c>
      <c r="Z380">
        <f>IF(Datos!Z380="",0,IF(AND(Z$1008&lt;&gt;"",Datos!Z380=Z$1008),0,IF(Z$1004=0,0,1-CHOOSE(Z$1004,IF(ISNUMBER(Datos!Z380),AND(OR(Z$1005="",Datos!Z380&gt;=Z$1005),OR(Z$1006="",Datos!Z380&lt;=Z$1006)),FALSE),IF(ISNUMBER(Datos!Z380),AND(Datos!Z380=INT(Datos!Z380),AND(OR(Z$1005="",Datos!Z380&gt;=Z$1005),OR(Z$1006="",Datos!Z380&lt;=Z$1006))),FALSE),OR(ISNUMBER(FIND(";"&amp;UPPER(TRIM(Datos!Z380&amp;""))&amp;"=",Z$1007)),ISNUMBER(FIND(";"&amp;UPPER(TRIM(Datos!Z380&amp;""))&amp;";",Z$1007))),OR(UPPER(TRIM(Datos!Z380&amp;""))="SÍ",UPPER(TRIM(Datos!Z380&amp;""))="SI",UPPER(TRIM(Datos!Z380&amp;""))="NO"),IF(ISNUMBER(Datos!Z380),AND(OR(Z$1005="",Datos!Z380&gt;=Z$1005),OR(Z$1006="",Datos!Z380&lt;=Z$1006)),FALSE),TRUE))))</f>
        <v>0.0</v>
      </c>
      <c r="AA380">
        <f>IF(Datos!AA380="",0,IF(AND(AA$1008&lt;&gt;"",Datos!AA380=AA$1008),0,IF(AA$1004=0,0,1-CHOOSE(AA$1004,IF(ISNUMBER(Datos!AA380),AND(OR(AA$1005="",Datos!AA380&gt;=AA$1005),OR(AA$1006="",Datos!AA380&lt;=AA$1006)),FALSE),IF(ISNUMBER(Datos!AA380),AND(Datos!AA380=INT(Datos!AA380),AND(OR(AA$1005="",Datos!AA380&gt;=AA$1005),OR(AA$1006="",Datos!AA380&lt;=AA$1006))),FALSE),OR(ISNUMBER(FIND(";"&amp;UPPER(TRIM(Datos!AA380&amp;""))&amp;"=",AA$1007)),ISNUMBER(FIND(";"&amp;UPPER(TRIM(Datos!AA380&amp;""))&amp;";",AA$1007))),OR(UPPER(TRIM(Datos!AA380&amp;""))="SÍ",UPPER(TRIM(Datos!AA380&amp;""))="SI",UPPER(TRIM(Datos!AA380&amp;""))="NO"),IF(ISNUMBER(Datos!AA380),AND(OR(AA$1005="",Datos!AA380&gt;=AA$1005),OR(AA$1006="",Datos!AA380&lt;=AA$1006)),FALSE),TRUE))))</f>
        <v>0.0</v>
      </c>
      <c r="AB380">
        <f>IF(Datos!AB380="",0,IF(AND(AB$1008&lt;&gt;"",Datos!AB380=AB$1008),0,IF(AB$1004=0,0,1-CHOOSE(AB$1004,IF(ISNUMBER(Datos!AB380),AND(OR(AB$1005="",Datos!AB380&gt;=AB$1005),OR(AB$1006="",Datos!AB380&lt;=AB$1006)),FALSE),IF(ISNUMBER(Datos!AB380),AND(Datos!AB380=INT(Datos!AB380),AND(OR(AB$1005="",Datos!AB380&gt;=AB$1005),OR(AB$1006="",Datos!AB380&lt;=AB$1006))),FALSE),OR(ISNUMBER(FIND(";"&amp;UPPER(TRIM(Datos!AB380&amp;""))&amp;"=",AB$1007)),ISNUMBER(FIND(";"&amp;UPPER(TRIM(Datos!AB380&amp;""))&amp;";",AB$1007))),OR(UPPER(TRIM(Datos!AB380&amp;""))="SÍ",UPPER(TRIM(Datos!AB380&amp;""))="SI",UPPER(TRIM(Datos!AB380&amp;""))="NO"),IF(ISNUMBER(Datos!AB380),AND(OR(AB$1005="",Datos!AB380&gt;=AB$1005),OR(AB$1006="",Datos!AB380&lt;=AB$1006)),FALSE),TRUE))))</f>
        <v>0.0</v>
      </c>
      <c r="AC380">
        <f>IF(Datos!AC380="",0,IF(AND(AC$1008&lt;&gt;"",Datos!AC380=AC$1008),0,IF(AC$1004=0,0,1-CHOOSE(AC$1004,IF(ISNUMBER(Datos!AC380),AND(OR(AC$1005="",Datos!AC380&gt;=AC$1005),OR(AC$1006="",Datos!AC380&lt;=AC$1006)),FALSE),IF(ISNUMBER(Datos!AC380),AND(Datos!AC380=INT(Datos!AC380),AND(OR(AC$1005="",Datos!AC380&gt;=AC$1005),OR(AC$1006="",Datos!AC380&lt;=AC$1006))),FALSE),OR(ISNUMBER(FIND(";"&amp;UPPER(TRIM(Datos!AC380&amp;""))&amp;"=",AC$1007)),ISNUMBER(FIND(";"&amp;UPPER(TRIM(Datos!AC380&amp;""))&amp;";",AC$1007))),OR(UPPER(TRIM(Datos!AC380&amp;""))="SÍ",UPPER(TRIM(Datos!AC380&amp;""))="SI",UPPER(TRIM(Datos!AC380&amp;""))="NO"),IF(ISNUMBER(Datos!AC380),AND(OR(AC$1005="",Datos!AC380&gt;=AC$1005),OR(AC$1006="",Datos!AC380&lt;=AC$1006)),FALSE),TRUE))))</f>
        <v>0.0</v>
      </c>
      <c r="AD380">
        <f>IF(Datos!AD380="",0,IF(AND(AD$1008&lt;&gt;"",Datos!AD380=AD$1008),0,IF(AD$1004=0,0,1-CHOOSE(AD$1004,IF(ISNUMBER(Datos!AD380),AND(OR(AD$1005="",Datos!AD380&gt;=AD$1005),OR(AD$1006="",Datos!AD380&lt;=AD$1006)),FALSE),IF(ISNUMBER(Datos!AD380),AND(Datos!AD380=INT(Datos!AD380),AND(OR(AD$1005="",Datos!AD380&gt;=AD$1005),OR(AD$1006="",Datos!AD380&lt;=AD$1006))),FALSE),OR(ISNUMBER(FIND(";"&amp;UPPER(TRIM(Datos!AD380&amp;""))&amp;"=",AD$1007)),ISNUMBER(FIND(";"&amp;UPPER(TRIM(Datos!AD380&amp;""))&amp;";",AD$1007))),OR(UPPER(TRIM(Datos!AD380&amp;""))="SÍ",UPPER(TRIM(Datos!AD380&amp;""))="SI",UPPER(TRIM(Datos!AD380&amp;""))="NO"),IF(ISNUMBER(Datos!AD380),AND(OR(AD$1005="",Datos!AD380&gt;=AD$1005),OR(AD$1006="",Datos!AD380&lt;=AD$1006)),FALSE),TRUE))))</f>
        <v>0.0</v>
      </c>
      <c r="AE380">
        <f>IF(Datos!AE380="",0,IF(AND(AE$1008&lt;&gt;"",Datos!AE380=AE$1008),0,IF(AE$1004=0,0,1-CHOOSE(AE$1004,IF(ISNUMBER(Datos!AE380),AND(OR(AE$1005="",Datos!AE380&gt;=AE$1005),OR(AE$1006="",Datos!AE380&lt;=AE$1006)),FALSE),IF(ISNUMBER(Datos!AE380),AND(Datos!AE380=INT(Datos!AE380),AND(OR(AE$1005="",Datos!AE380&gt;=AE$1005),OR(AE$1006="",Datos!AE380&lt;=AE$1006))),FALSE),OR(ISNUMBER(FIND(";"&amp;UPPER(TRIM(Datos!AE380&amp;""))&amp;"=",AE$1007)),ISNUMBER(FIND(";"&amp;UPPER(TRIM(Datos!AE380&amp;""))&amp;";",AE$1007))),OR(UPPER(TRIM(Datos!AE380&amp;""))="SÍ",UPPER(TRIM(Datos!AE380&amp;""))="SI",UPPER(TRIM(Datos!AE380&amp;""))="NO"),IF(ISNUMBER(Datos!AE380),AND(OR(AE$1005="",Datos!AE380&gt;=AE$1005),OR(AE$1006="",Datos!AE380&lt;=AE$1006)),FALSE),TRUE))))</f>
        <v>0.0</v>
      </c>
    </row>
    <row r="381" spans="2:31">
      <c r="B381">
        <f>IF(Datos!B381="",0,IF(AND(B$1008&lt;&gt;"",Datos!B381=B$1008),0,IF(B$1004=0,0,1-CHOOSE(B$1004,IF(ISNUMBER(Datos!B381),AND(OR(B$1005="",Datos!B381&gt;=B$1005),OR(B$1006="",Datos!B381&lt;=B$1006)),FALSE),IF(ISNUMBER(Datos!B381),AND(Datos!B381=INT(Datos!B381),AND(OR(B$1005="",Datos!B381&gt;=B$1005),OR(B$1006="",Datos!B381&lt;=B$1006))),FALSE),OR(ISNUMBER(FIND(";"&amp;UPPER(TRIM(Datos!B381&amp;""))&amp;"=",B$1007)),ISNUMBER(FIND(";"&amp;UPPER(TRIM(Datos!B381&amp;""))&amp;";",B$1007))),OR(UPPER(TRIM(Datos!B381&amp;""))="SÍ",UPPER(TRIM(Datos!B381&amp;""))="SI",UPPER(TRIM(Datos!B381&amp;""))="NO"),IF(ISNUMBER(Datos!B381),AND(OR(B$1005="",Datos!B381&gt;=B$1005),OR(B$1006="",Datos!B381&lt;=B$1006)),FALSE),TRUE))))</f>
        <v>0.0</v>
      </c>
      <c r="C381">
        <f>IF(Datos!C381="",0,IF(AND(C$1008&lt;&gt;"",Datos!C381=C$1008),0,IF(C$1004=0,0,1-CHOOSE(C$1004,IF(ISNUMBER(Datos!C381),AND(OR(C$1005="",Datos!C381&gt;=C$1005),OR(C$1006="",Datos!C381&lt;=C$1006)),FALSE),IF(ISNUMBER(Datos!C381),AND(Datos!C381=INT(Datos!C381),AND(OR(C$1005="",Datos!C381&gt;=C$1005),OR(C$1006="",Datos!C381&lt;=C$1006))),FALSE),OR(ISNUMBER(FIND(";"&amp;UPPER(TRIM(Datos!C381&amp;""))&amp;"=",C$1007)),ISNUMBER(FIND(";"&amp;UPPER(TRIM(Datos!C381&amp;""))&amp;";",C$1007))),OR(UPPER(TRIM(Datos!C381&amp;""))="SÍ",UPPER(TRIM(Datos!C381&amp;""))="SI",UPPER(TRIM(Datos!C381&amp;""))="NO"),IF(ISNUMBER(Datos!C381),AND(OR(C$1005="",Datos!C381&gt;=C$1005),OR(C$1006="",Datos!C381&lt;=C$1006)),FALSE),TRUE))))</f>
        <v>0.0</v>
      </c>
      <c r="D381">
        <f>IF(Datos!D381="",0,IF(AND(D$1008&lt;&gt;"",Datos!D381=D$1008),0,IF(D$1004=0,0,1-CHOOSE(D$1004,IF(ISNUMBER(Datos!D381),AND(OR(D$1005="",Datos!D381&gt;=D$1005),OR(D$1006="",Datos!D381&lt;=D$1006)),FALSE),IF(ISNUMBER(Datos!D381),AND(Datos!D381=INT(Datos!D381),AND(OR(D$1005="",Datos!D381&gt;=D$1005),OR(D$1006="",Datos!D381&lt;=D$1006))),FALSE),OR(ISNUMBER(FIND(";"&amp;UPPER(TRIM(Datos!D381&amp;""))&amp;"=",D$1007)),ISNUMBER(FIND(";"&amp;UPPER(TRIM(Datos!D381&amp;""))&amp;";",D$1007))),OR(UPPER(TRIM(Datos!D381&amp;""))="SÍ",UPPER(TRIM(Datos!D381&amp;""))="SI",UPPER(TRIM(Datos!D381&amp;""))="NO"),IF(ISNUMBER(Datos!D381),AND(OR(D$1005="",Datos!D381&gt;=D$1005),OR(D$1006="",Datos!D381&lt;=D$1006)),FALSE),TRUE))))</f>
        <v>0.0</v>
      </c>
      <c r="E381">
        <f>IF(Datos!E381="",0,IF(AND(E$1008&lt;&gt;"",Datos!E381=E$1008),0,IF(E$1004=0,0,1-CHOOSE(E$1004,IF(ISNUMBER(Datos!E381),AND(OR(E$1005="",Datos!E381&gt;=E$1005),OR(E$1006="",Datos!E381&lt;=E$1006)),FALSE),IF(ISNUMBER(Datos!E381),AND(Datos!E381=INT(Datos!E381),AND(OR(E$1005="",Datos!E381&gt;=E$1005),OR(E$1006="",Datos!E381&lt;=E$1006))),FALSE),OR(ISNUMBER(FIND(";"&amp;UPPER(TRIM(Datos!E381&amp;""))&amp;"=",E$1007)),ISNUMBER(FIND(";"&amp;UPPER(TRIM(Datos!E381&amp;""))&amp;";",E$1007))),OR(UPPER(TRIM(Datos!E381&amp;""))="SÍ",UPPER(TRIM(Datos!E381&amp;""))="SI",UPPER(TRIM(Datos!E381&amp;""))="NO"),IF(ISNUMBER(Datos!E381),AND(OR(E$1005="",Datos!E381&gt;=E$1005),OR(E$1006="",Datos!E381&lt;=E$1006)),FALSE),TRUE))))</f>
        <v>0.0</v>
      </c>
      <c r="F381">
        <f>IF(Datos!F381="",0,IF(AND(F$1008&lt;&gt;"",Datos!F381=F$1008),0,IF(F$1004=0,0,1-CHOOSE(F$1004,IF(ISNUMBER(Datos!F381),AND(OR(F$1005="",Datos!F381&gt;=F$1005),OR(F$1006="",Datos!F381&lt;=F$1006)),FALSE),IF(ISNUMBER(Datos!F381),AND(Datos!F381=INT(Datos!F381),AND(OR(F$1005="",Datos!F381&gt;=F$1005),OR(F$1006="",Datos!F381&lt;=F$1006))),FALSE),OR(ISNUMBER(FIND(";"&amp;UPPER(TRIM(Datos!F381&amp;""))&amp;"=",F$1007)),ISNUMBER(FIND(";"&amp;UPPER(TRIM(Datos!F381&amp;""))&amp;";",F$1007))),OR(UPPER(TRIM(Datos!F381&amp;""))="SÍ",UPPER(TRIM(Datos!F381&amp;""))="SI",UPPER(TRIM(Datos!F381&amp;""))="NO"),IF(ISNUMBER(Datos!F381),AND(OR(F$1005="",Datos!F381&gt;=F$1005),OR(F$1006="",Datos!F381&lt;=F$1006)),FALSE),TRUE))))</f>
        <v>0.0</v>
      </c>
      <c r="G381">
        <f>IF(Datos!G381="",0,IF(AND(G$1008&lt;&gt;"",Datos!G381=G$1008),0,IF(G$1004=0,0,1-CHOOSE(G$1004,IF(ISNUMBER(Datos!G381),AND(OR(G$1005="",Datos!G381&gt;=G$1005),OR(G$1006="",Datos!G381&lt;=G$1006)),FALSE),IF(ISNUMBER(Datos!G381),AND(Datos!G381=INT(Datos!G381),AND(OR(G$1005="",Datos!G381&gt;=G$1005),OR(G$1006="",Datos!G381&lt;=G$1006))),FALSE),OR(ISNUMBER(FIND(";"&amp;UPPER(TRIM(Datos!G381&amp;""))&amp;"=",G$1007)),ISNUMBER(FIND(";"&amp;UPPER(TRIM(Datos!G381&amp;""))&amp;";",G$1007))),OR(UPPER(TRIM(Datos!G381&amp;""))="SÍ",UPPER(TRIM(Datos!G381&amp;""))="SI",UPPER(TRIM(Datos!G381&amp;""))="NO"),IF(ISNUMBER(Datos!G381),AND(OR(G$1005="",Datos!G381&gt;=G$1005),OR(G$1006="",Datos!G381&lt;=G$1006)),FALSE),TRUE))))</f>
        <v>0.0</v>
      </c>
      <c r="H381">
        <f>IF(Datos!H381="",0,IF(AND(H$1008&lt;&gt;"",Datos!H381=H$1008),0,IF(H$1004=0,0,1-CHOOSE(H$1004,IF(ISNUMBER(Datos!H381),AND(OR(H$1005="",Datos!H381&gt;=H$1005),OR(H$1006="",Datos!H381&lt;=H$1006)),FALSE),IF(ISNUMBER(Datos!H381),AND(Datos!H381=INT(Datos!H381),AND(OR(H$1005="",Datos!H381&gt;=H$1005),OR(H$1006="",Datos!H381&lt;=H$1006))),FALSE),OR(ISNUMBER(FIND(";"&amp;UPPER(TRIM(Datos!H381&amp;""))&amp;"=",H$1007)),ISNUMBER(FIND(";"&amp;UPPER(TRIM(Datos!H381&amp;""))&amp;";",H$1007))),OR(UPPER(TRIM(Datos!H381&amp;""))="SÍ",UPPER(TRIM(Datos!H381&amp;""))="SI",UPPER(TRIM(Datos!H381&amp;""))="NO"),IF(ISNUMBER(Datos!H381),AND(OR(H$1005="",Datos!H381&gt;=H$1005),OR(H$1006="",Datos!H381&lt;=H$1006)),FALSE),TRUE))))</f>
        <v>0.0</v>
      </c>
      <c r="I381">
        <f>IF(Datos!I381="",0,IF(AND(I$1008&lt;&gt;"",Datos!I381=I$1008),0,IF(I$1004=0,0,1-CHOOSE(I$1004,IF(ISNUMBER(Datos!I381),AND(OR(I$1005="",Datos!I381&gt;=I$1005),OR(I$1006="",Datos!I381&lt;=I$1006)),FALSE),IF(ISNUMBER(Datos!I381),AND(Datos!I381=INT(Datos!I381),AND(OR(I$1005="",Datos!I381&gt;=I$1005),OR(I$1006="",Datos!I381&lt;=I$1006))),FALSE),OR(ISNUMBER(FIND(";"&amp;UPPER(TRIM(Datos!I381&amp;""))&amp;"=",I$1007)),ISNUMBER(FIND(";"&amp;UPPER(TRIM(Datos!I381&amp;""))&amp;";",I$1007))),OR(UPPER(TRIM(Datos!I381&amp;""))="SÍ",UPPER(TRIM(Datos!I381&amp;""))="SI",UPPER(TRIM(Datos!I381&amp;""))="NO"),IF(ISNUMBER(Datos!I381),AND(OR(I$1005="",Datos!I381&gt;=I$1005),OR(I$1006="",Datos!I381&lt;=I$1006)),FALSE),TRUE))))</f>
        <v>0.0</v>
      </c>
      <c r="J381">
        <f>IF(Datos!J381="",0,IF(AND(J$1008&lt;&gt;"",Datos!J381=J$1008),0,IF(J$1004=0,0,1-CHOOSE(J$1004,IF(ISNUMBER(Datos!J381),AND(OR(J$1005="",Datos!J381&gt;=J$1005),OR(J$1006="",Datos!J381&lt;=J$1006)),FALSE),IF(ISNUMBER(Datos!J381),AND(Datos!J381=INT(Datos!J381),AND(OR(J$1005="",Datos!J381&gt;=J$1005),OR(J$1006="",Datos!J381&lt;=J$1006))),FALSE),OR(ISNUMBER(FIND(";"&amp;UPPER(TRIM(Datos!J381&amp;""))&amp;"=",J$1007)),ISNUMBER(FIND(";"&amp;UPPER(TRIM(Datos!J381&amp;""))&amp;";",J$1007))),OR(UPPER(TRIM(Datos!J381&amp;""))="SÍ",UPPER(TRIM(Datos!J381&amp;""))="SI",UPPER(TRIM(Datos!J381&amp;""))="NO"),IF(ISNUMBER(Datos!J381),AND(OR(J$1005="",Datos!J381&gt;=J$1005),OR(J$1006="",Datos!J381&lt;=J$1006)),FALSE),TRUE))))</f>
        <v>0.0</v>
      </c>
      <c r="K381">
        <f>IF(Datos!K381="",0,IF(AND(K$1008&lt;&gt;"",Datos!K381=K$1008),0,IF(K$1004=0,0,1-CHOOSE(K$1004,IF(ISNUMBER(Datos!K381),AND(OR(K$1005="",Datos!K381&gt;=K$1005),OR(K$1006="",Datos!K381&lt;=K$1006)),FALSE),IF(ISNUMBER(Datos!K381),AND(Datos!K381=INT(Datos!K381),AND(OR(K$1005="",Datos!K381&gt;=K$1005),OR(K$1006="",Datos!K381&lt;=K$1006))),FALSE),OR(ISNUMBER(FIND(";"&amp;UPPER(TRIM(Datos!K381&amp;""))&amp;"=",K$1007)),ISNUMBER(FIND(";"&amp;UPPER(TRIM(Datos!K381&amp;""))&amp;";",K$1007))),OR(UPPER(TRIM(Datos!K381&amp;""))="SÍ",UPPER(TRIM(Datos!K381&amp;""))="SI",UPPER(TRIM(Datos!K381&amp;""))="NO"),IF(ISNUMBER(Datos!K381),AND(OR(K$1005="",Datos!K381&gt;=K$1005),OR(K$1006="",Datos!K381&lt;=K$1006)),FALSE),TRUE))))</f>
        <v>0.0</v>
      </c>
      <c r="L381">
        <f>IF(Datos!L381="",0,IF(AND(L$1008&lt;&gt;"",Datos!L381=L$1008),0,IF(L$1004=0,0,1-CHOOSE(L$1004,IF(ISNUMBER(Datos!L381),AND(OR(L$1005="",Datos!L381&gt;=L$1005),OR(L$1006="",Datos!L381&lt;=L$1006)),FALSE),IF(ISNUMBER(Datos!L381),AND(Datos!L381=INT(Datos!L381),AND(OR(L$1005="",Datos!L381&gt;=L$1005),OR(L$1006="",Datos!L381&lt;=L$1006))),FALSE),OR(ISNUMBER(FIND(";"&amp;UPPER(TRIM(Datos!L381&amp;""))&amp;"=",L$1007)),ISNUMBER(FIND(";"&amp;UPPER(TRIM(Datos!L381&amp;""))&amp;";",L$1007))),OR(UPPER(TRIM(Datos!L381&amp;""))="SÍ",UPPER(TRIM(Datos!L381&amp;""))="SI",UPPER(TRIM(Datos!L381&amp;""))="NO"),IF(ISNUMBER(Datos!L381),AND(OR(L$1005="",Datos!L381&gt;=L$1005),OR(L$1006="",Datos!L381&lt;=L$1006)),FALSE),TRUE))))</f>
        <v>0.0</v>
      </c>
      <c r="M381">
        <f>IF(Datos!M381="",0,IF(AND(M$1008&lt;&gt;"",Datos!M381=M$1008),0,IF(M$1004=0,0,1-CHOOSE(M$1004,IF(ISNUMBER(Datos!M381),AND(OR(M$1005="",Datos!M381&gt;=M$1005),OR(M$1006="",Datos!M381&lt;=M$1006)),FALSE),IF(ISNUMBER(Datos!M381),AND(Datos!M381=INT(Datos!M381),AND(OR(M$1005="",Datos!M381&gt;=M$1005),OR(M$1006="",Datos!M381&lt;=M$1006))),FALSE),OR(ISNUMBER(FIND(";"&amp;UPPER(TRIM(Datos!M381&amp;""))&amp;"=",M$1007)),ISNUMBER(FIND(";"&amp;UPPER(TRIM(Datos!M381&amp;""))&amp;";",M$1007))),OR(UPPER(TRIM(Datos!M381&amp;""))="SÍ",UPPER(TRIM(Datos!M381&amp;""))="SI",UPPER(TRIM(Datos!M381&amp;""))="NO"),IF(ISNUMBER(Datos!M381),AND(OR(M$1005="",Datos!M381&gt;=M$1005),OR(M$1006="",Datos!M381&lt;=M$1006)),FALSE),TRUE))))</f>
        <v>0.0</v>
      </c>
      <c r="N381">
        <f>IF(Datos!N381="",0,IF(AND(N$1008&lt;&gt;"",Datos!N381=N$1008),0,IF(N$1004=0,0,1-CHOOSE(N$1004,IF(ISNUMBER(Datos!N381),AND(OR(N$1005="",Datos!N381&gt;=N$1005),OR(N$1006="",Datos!N381&lt;=N$1006)),FALSE),IF(ISNUMBER(Datos!N381),AND(Datos!N381=INT(Datos!N381),AND(OR(N$1005="",Datos!N381&gt;=N$1005),OR(N$1006="",Datos!N381&lt;=N$1006))),FALSE),OR(ISNUMBER(FIND(";"&amp;UPPER(TRIM(Datos!N381&amp;""))&amp;"=",N$1007)),ISNUMBER(FIND(";"&amp;UPPER(TRIM(Datos!N381&amp;""))&amp;";",N$1007))),OR(UPPER(TRIM(Datos!N381&amp;""))="SÍ",UPPER(TRIM(Datos!N381&amp;""))="SI",UPPER(TRIM(Datos!N381&amp;""))="NO"),IF(ISNUMBER(Datos!N381),AND(OR(N$1005="",Datos!N381&gt;=N$1005),OR(N$1006="",Datos!N381&lt;=N$1006)),FALSE),TRUE))))</f>
        <v>0.0</v>
      </c>
      <c r="O381">
        <f>IF(Datos!O381="",0,IF(AND(O$1008&lt;&gt;"",Datos!O381=O$1008),0,IF(O$1004=0,0,1-CHOOSE(O$1004,IF(ISNUMBER(Datos!O381),AND(OR(O$1005="",Datos!O381&gt;=O$1005),OR(O$1006="",Datos!O381&lt;=O$1006)),FALSE),IF(ISNUMBER(Datos!O381),AND(Datos!O381=INT(Datos!O381),AND(OR(O$1005="",Datos!O381&gt;=O$1005),OR(O$1006="",Datos!O381&lt;=O$1006))),FALSE),OR(ISNUMBER(FIND(";"&amp;UPPER(TRIM(Datos!O381&amp;""))&amp;"=",O$1007)),ISNUMBER(FIND(";"&amp;UPPER(TRIM(Datos!O381&amp;""))&amp;";",O$1007))),OR(UPPER(TRIM(Datos!O381&amp;""))="SÍ",UPPER(TRIM(Datos!O381&amp;""))="SI",UPPER(TRIM(Datos!O381&amp;""))="NO"),IF(ISNUMBER(Datos!O381),AND(OR(O$1005="",Datos!O381&gt;=O$1005),OR(O$1006="",Datos!O381&lt;=O$1006)),FALSE),TRUE))))</f>
        <v>0.0</v>
      </c>
      <c r="P381">
        <f>IF(Datos!P381="",0,IF(AND(P$1008&lt;&gt;"",Datos!P381=P$1008),0,IF(P$1004=0,0,1-CHOOSE(P$1004,IF(ISNUMBER(Datos!P381),AND(OR(P$1005="",Datos!P381&gt;=P$1005),OR(P$1006="",Datos!P381&lt;=P$1006)),FALSE),IF(ISNUMBER(Datos!P381),AND(Datos!P381=INT(Datos!P381),AND(OR(P$1005="",Datos!P381&gt;=P$1005),OR(P$1006="",Datos!P381&lt;=P$1006))),FALSE),OR(ISNUMBER(FIND(";"&amp;UPPER(TRIM(Datos!P381&amp;""))&amp;"=",P$1007)),ISNUMBER(FIND(";"&amp;UPPER(TRIM(Datos!P381&amp;""))&amp;";",P$1007))),OR(UPPER(TRIM(Datos!P381&amp;""))="SÍ",UPPER(TRIM(Datos!P381&amp;""))="SI",UPPER(TRIM(Datos!P381&amp;""))="NO"),IF(ISNUMBER(Datos!P381),AND(OR(P$1005="",Datos!P381&gt;=P$1005),OR(P$1006="",Datos!P381&lt;=P$1006)),FALSE),TRUE))))</f>
        <v>0.0</v>
      </c>
      <c r="Q381">
        <f>IF(Datos!Q381="",0,IF(AND(Q$1008&lt;&gt;"",Datos!Q381=Q$1008),0,IF(Q$1004=0,0,1-CHOOSE(Q$1004,IF(ISNUMBER(Datos!Q381),AND(OR(Q$1005="",Datos!Q381&gt;=Q$1005),OR(Q$1006="",Datos!Q381&lt;=Q$1006)),FALSE),IF(ISNUMBER(Datos!Q381),AND(Datos!Q381=INT(Datos!Q381),AND(OR(Q$1005="",Datos!Q381&gt;=Q$1005),OR(Q$1006="",Datos!Q381&lt;=Q$1006))),FALSE),OR(ISNUMBER(FIND(";"&amp;UPPER(TRIM(Datos!Q381&amp;""))&amp;"=",Q$1007)),ISNUMBER(FIND(";"&amp;UPPER(TRIM(Datos!Q381&amp;""))&amp;";",Q$1007))),OR(UPPER(TRIM(Datos!Q381&amp;""))="SÍ",UPPER(TRIM(Datos!Q381&amp;""))="SI",UPPER(TRIM(Datos!Q381&amp;""))="NO"),IF(ISNUMBER(Datos!Q381),AND(OR(Q$1005="",Datos!Q381&gt;=Q$1005),OR(Q$1006="",Datos!Q381&lt;=Q$1006)),FALSE),TRUE))))</f>
        <v>0.0</v>
      </c>
      <c r="R381">
        <f>IF(Datos!R381="",0,IF(AND(R$1008&lt;&gt;"",Datos!R381=R$1008),0,IF(R$1004=0,0,1-CHOOSE(R$1004,IF(ISNUMBER(Datos!R381),AND(OR(R$1005="",Datos!R381&gt;=R$1005),OR(R$1006="",Datos!R381&lt;=R$1006)),FALSE),IF(ISNUMBER(Datos!R381),AND(Datos!R381=INT(Datos!R381),AND(OR(R$1005="",Datos!R381&gt;=R$1005),OR(R$1006="",Datos!R381&lt;=R$1006))),FALSE),OR(ISNUMBER(FIND(";"&amp;UPPER(TRIM(Datos!R381&amp;""))&amp;"=",R$1007)),ISNUMBER(FIND(";"&amp;UPPER(TRIM(Datos!R381&amp;""))&amp;";",R$1007))),OR(UPPER(TRIM(Datos!R381&amp;""))="SÍ",UPPER(TRIM(Datos!R381&amp;""))="SI",UPPER(TRIM(Datos!R381&amp;""))="NO"),IF(ISNUMBER(Datos!R381),AND(OR(R$1005="",Datos!R381&gt;=R$1005),OR(R$1006="",Datos!R381&lt;=R$1006)),FALSE),TRUE))))</f>
        <v>0.0</v>
      </c>
      <c r="S381">
        <f>IF(Datos!S381="",0,IF(AND(S$1008&lt;&gt;"",Datos!S381=S$1008),0,IF(S$1004=0,0,1-CHOOSE(S$1004,IF(ISNUMBER(Datos!S381),AND(OR(S$1005="",Datos!S381&gt;=S$1005),OR(S$1006="",Datos!S381&lt;=S$1006)),FALSE),IF(ISNUMBER(Datos!S381),AND(Datos!S381=INT(Datos!S381),AND(OR(S$1005="",Datos!S381&gt;=S$1005),OR(S$1006="",Datos!S381&lt;=S$1006))),FALSE),OR(ISNUMBER(FIND(";"&amp;UPPER(TRIM(Datos!S381&amp;""))&amp;"=",S$1007)),ISNUMBER(FIND(";"&amp;UPPER(TRIM(Datos!S381&amp;""))&amp;";",S$1007))),OR(UPPER(TRIM(Datos!S381&amp;""))="SÍ",UPPER(TRIM(Datos!S381&amp;""))="SI",UPPER(TRIM(Datos!S381&amp;""))="NO"),IF(ISNUMBER(Datos!S381),AND(OR(S$1005="",Datos!S381&gt;=S$1005),OR(S$1006="",Datos!S381&lt;=S$1006)),FALSE),TRUE))))</f>
        <v>0.0</v>
      </c>
      <c r="T381">
        <f>IF(Datos!T381="",0,IF(AND(T$1008&lt;&gt;"",Datos!T381=T$1008),0,IF(T$1004=0,0,1-CHOOSE(T$1004,IF(ISNUMBER(Datos!T381),AND(OR(T$1005="",Datos!T381&gt;=T$1005),OR(T$1006="",Datos!T381&lt;=T$1006)),FALSE),IF(ISNUMBER(Datos!T381),AND(Datos!T381=INT(Datos!T381),AND(OR(T$1005="",Datos!T381&gt;=T$1005),OR(T$1006="",Datos!T381&lt;=T$1006))),FALSE),OR(ISNUMBER(FIND(";"&amp;UPPER(TRIM(Datos!T381&amp;""))&amp;"=",T$1007)),ISNUMBER(FIND(";"&amp;UPPER(TRIM(Datos!T381&amp;""))&amp;";",T$1007))),OR(UPPER(TRIM(Datos!T381&amp;""))="SÍ",UPPER(TRIM(Datos!T381&amp;""))="SI",UPPER(TRIM(Datos!T381&amp;""))="NO"),IF(ISNUMBER(Datos!T381),AND(OR(T$1005="",Datos!T381&gt;=T$1005),OR(T$1006="",Datos!T381&lt;=T$1006)),FALSE),TRUE))))</f>
        <v>0.0</v>
      </c>
      <c r="U381">
        <f>IF(Datos!U381="",0,IF(AND(U$1008&lt;&gt;"",Datos!U381=U$1008),0,IF(U$1004=0,0,1-CHOOSE(U$1004,IF(ISNUMBER(Datos!U381),AND(OR(U$1005="",Datos!U381&gt;=U$1005),OR(U$1006="",Datos!U381&lt;=U$1006)),FALSE),IF(ISNUMBER(Datos!U381),AND(Datos!U381=INT(Datos!U381),AND(OR(U$1005="",Datos!U381&gt;=U$1005),OR(U$1006="",Datos!U381&lt;=U$1006))),FALSE),OR(ISNUMBER(FIND(";"&amp;UPPER(TRIM(Datos!U381&amp;""))&amp;"=",U$1007)),ISNUMBER(FIND(";"&amp;UPPER(TRIM(Datos!U381&amp;""))&amp;";",U$1007))),OR(UPPER(TRIM(Datos!U381&amp;""))="SÍ",UPPER(TRIM(Datos!U381&amp;""))="SI",UPPER(TRIM(Datos!U381&amp;""))="NO"),IF(ISNUMBER(Datos!U381),AND(OR(U$1005="",Datos!U381&gt;=U$1005),OR(U$1006="",Datos!U381&lt;=U$1006)),FALSE),TRUE))))</f>
        <v>0.0</v>
      </c>
      <c r="V381">
        <f>IF(Datos!V381="",0,IF(AND(V$1008&lt;&gt;"",Datos!V381=V$1008),0,IF(V$1004=0,0,1-CHOOSE(V$1004,IF(ISNUMBER(Datos!V381),AND(OR(V$1005="",Datos!V381&gt;=V$1005),OR(V$1006="",Datos!V381&lt;=V$1006)),FALSE),IF(ISNUMBER(Datos!V381),AND(Datos!V381=INT(Datos!V381),AND(OR(V$1005="",Datos!V381&gt;=V$1005),OR(V$1006="",Datos!V381&lt;=V$1006))),FALSE),OR(ISNUMBER(FIND(";"&amp;UPPER(TRIM(Datos!V381&amp;""))&amp;"=",V$1007)),ISNUMBER(FIND(";"&amp;UPPER(TRIM(Datos!V381&amp;""))&amp;";",V$1007))),OR(UPPER(TRIM(Datos!V381&amp;""))="SÍ",UPPER(TRIM(Datos!V381&amp;""))="SI",UPPER(TRIM(Datos!V381&amp;""))="NO"),IF(ISNUMBER(Datos!V381),AND(OR(V$1005="",Datos!V381&gt;=V$1005),OR(V$1006="",Datos!V381&lt;=V$1006)),FALSE),TRUE))))</f>
        <v>0.0</v>
      </c>
      <c r="W381">
        <f>IF(Datos!W381="",0,IF(AND(W$1008&lt;&gt;"",Datos!W381=W$1008),0,IF(W$1004=0,0,1-CHOOSE(W$1004,IF(ISNUMBER(Datos!W381),AND(OR(W$1005="",Datos!W381&gt;=W$1005),OR(W$1006="",Datos!W381&lt;=W$1006)),FALSE),IF(ISNUMBER(Datos!W381),AND(Datos!W381=INT(Datos!W381),AND(OR(W$1005="",Datos!W381&gt;=W$1005),OR(W$1006="",Datos!W381&lt;=W$1006))),FALSE),OR(ISNUMBER(FIND(";"&amp;UPPER(TRIM(Datos!W381&amp;""))&amp;"=",W$1007)),ISNUMBER(FIND(";"&amp;UPPER(TRIM(Datos!W381&amp;""))&amp;";",W$1007))),OR(UPPER(TRIM(Datos!W381&amp;""))="SÍ",UPPER(TRIM(Datos!W381&amp;""))="SI",UPPER(TRIM(Datos!W381&amp;""))="NO"),IF(ISNUMBER(Datos!W381),AND(OR(W$1005="",Datos!W381&gt;=W$1005),OR(W$1006="",Datos!W381&lt;=W$1006)),FALSE),TRUE))))</f>
        <v>0.0</v>
      </c>
      <c r="X381">
        <f>IF(Datos!X381="",0,IF(AND(X$1008&lt;&gt;"",Datos!X381=X$1008),0,IF(X$1004=0,0,1-CHOOSE(X$1004,IF(ISNUMBER(Datos!X381),AND(OR(X$1005="",Datos!X381&gt;=X$1005),OR(X$1006="",Datos!X381&lt;=X$1006)),FALSE),IF(ISNUMBER(Datos!X381),AND(Datos!X381=INT(Datos!X381),AND(OR(X$1005="",Datos!X381&gt;=X$1005),OR(X$1006="",Datos!X381&lt;=X$1006))),FALSE),OR(ISNUMBER(FIND(";"&amp;UPPER(TRIM(Datos!X381&amp;""))&amp;"=",X$1007)),ISNUMBER(FIND(";"&amp;UPPER(TRIM(Datos!X381&amp;""))&amp;";",X$1007))),OR(UPPER(TRIM(Datos!X381&amp;""))="SÍ",UPPER(TRIM(Datos!X381&amp;""))="SI",UPPER(TRIM(Datos!X381&amp;""))="NO"),IF(ISNUMBER(Datos!X381),AND(OR(X$1005="",Datos!X381&gt;=X$1005),OR(X$1006="",Datos!X381&lt;=X$1006)),FALSE),TRUE))))</f>
        <v>0.0</v>
      </c>
      <c r="Y381">
        <f>IF(Datos!Y381="",0,IF(AND(Y$1008&lt;&gt;"",Datos!Y381=Y$1008),0,IF(Y$1004=0,0,1-CHOOSE(Y$1004,IF(ISNUMBER(Datos!Y381),AND(OR(Y$1005="",Datos!Y381&gt;=Y$1005),OR(Y$1006="",Datos!Y381&lt;=Y$1006)),FALSE),IF(ISNUMBER(Datos!Y381),AND(Datos!Y381=INT(Datos!Y381),AND(OR(Y$1005="",Datos!Y381&gt;=Y$1005),OR(Y$1006="",Datos!Y381&lt;=Y$1006))),FALSE),OR(ISNUMBER(FIND(";"&amp;UPPER(TRIM(Datos!Y381&amp;""))&amp;"=",Y$1007)),ISNUMBER(FIND(";"&amp;UPPER(TRIM(Datos!Y381&amp;""))&amp;";",Y$1007))),OR(UPPER(TRIM(Datos!Y381&amp;""))="SÍ",UPPER(TRIM(Datos!Y381&amp;""))="SI",UPPER(TRIM(Datos!Y381&amp;""))="NO"),IF(ISNUMBER(Datos!Y381),AND(OR(Y$1005="",Datos!Y381&gt;=Y$1005),OR(Y$1006="",Datos!Y381&lt;=Y$1006)),FALSE),TRUE))))</f>
        <v>0.0</v>
      </c>
      <c r="Z381">
        <f>IF(Datos!Z381="",0,IF(AND(Z$1008&lt;&gt;"",Datos!Z381=Z$1008),0,IF(Z$1004=0,0,1-CHOOSE(Z$1004,IF(ISNUMBER(Datos!Z381),AND(OR(Z$1005="",Datos!Z381&gt;=Z$1005),OR(Z$1006="",Datos!Z381&lt;=Z$1006)),FALSE),IF(ISNUMBER(Datos!Z381),AND(Datos!Z381=INT(Datos!Z381),AND(OR(Z$1005="",Datos!Z381&gt;=Z$1005),OR(Z$1006="",Datos!Z381&lt;=Z$1006))),FALSE),OR(ISNUMBER(FIND(";"&amp;UPPER(TRIM(Datos!Z381&amp;""))&amp;"=",Z$1007)),ISNUMBER(FIND(";"&amp;UPPER(TRIM(Datos!Z381&amp;""))&amp;";",Z$1007))),OR(UPPER(TRIM(Datos!Z381&amp;""))="SÍ",UPPER(TRIM(Datos!Z381&amp;""))="SI",UPPER(TRIM(Datos!Z381&amp;""))="NO"),IF(ISNUMBER(Datos!Z381),AND(OR(Z$1005="",Datos!Z381&gt;=Z$1005),OR(Z$1006="",Datos!Z381&lt;=Z$1006)),FALSE),TRUE))))</f>
        <v>0.0</v>
      </c>
      <c r="AA381">
        <f>IF(Datos!AA381="",0,IF(AND(AA$1008&lt;&gt;"",Datos!AA381=AA$1008),0,IF(AA$1004=0,0,1-CHOOSE(AA$1004,IF(ISNUMBER(Datos!AA381),AND(OR(AA$1005="",Datos!AA381&gt;=AA$1005),OR(AA$1006="",Datos!AA381&lt;=AA$1006)),FALSE),IF(ISNUMBER(Datos!AA381),AND(Datos!AA381=INT(Datos!AA381),AND(OR(AA$1005="",Datos!AA381&gt;=AA$1005),OR(AA$1006="",Datos!AA381&lt;=AA$1006))),FALSE),OR(ISNUMBER(FIND(";"&amp;UPPER(TRIM(Datos!AA381&amp;""))&amp;"=",AA$1007)),ISNUMBER(FIND(";"&amp;UPPER(TRIM(Datos!AA381&amp;""))&amp;";",AA$1007))),OR(UPPER(TRIM(Datos!AA381&amp;""))="SÍ",UPPER(TRIM(Datos!AA381&amp;""))="SI",UPPER(TRIM(Datos!AA381&amp;""))="NO"),IF(ISNUMBER(Datos!AA381),AND(OR(AA$1005="",Datos!AA381&gt;=AA$1005),OR(AA$1006="",Datos!AA381&lt;=AA$1006)),FALSE),TRUE))))</f>
        <v>0.0</v>
      </c>
      <c r="AB381">
        <f>IF(Datos!AB381="",0,IF(AND(AB$1008&lt;&gt;"",Datos!AB381=AB$1008),0,IF(AB$1004=0,0,1-CHOOSE(AB$1004,IF(ISNUMBER(Datos!AB381),AND(OR(AB$1005="",Datos!AB381&gt;=AB$1005),OR(AB$1006="",Datos!AB381&lt;=AB$1006)),FALSE),IF(ISNUMBER(Datos!AB381),AND(Datos!AB381=INT(Datos!AB381),AND(OR(AB$1005="",Datos!AB381&gt;=AB$1005),OR(AB$1006="",Datos!AB381&lt;=AB$1006))),FALSE),OR(ISNUMBER(FIND(";"&amp;UPPER(TRIM(Datos!AB381&amp;""))&amp;"=",AB$1007)),ISNUMBER(FIND(";"&amp;UPPER(TRIM(Datos!AB381&amp;""))&amp;";",AB$1007))),OR(UPPER(TRIM(Datos!AB381&amp;""))="SÍ",UPPER(TRIM(Datos!AB381&amp;""))="SI",UPPER(TRIM(Datos!AB381&amp;""))="NO"),IF(ISNUMBER(Datos!AB381),AND(OR(AB$1005="",Datos!AB381&gt;=AB$1005),OR(AB$1006="",Datos!AB381&lt;=AB$1006)),FALSE),TRUE))))</f>
        <v>0.0</v>
      </c>
      <c r="AC381">
        <f>IF(Datos!AC381="",0,IF(AND(AC$1008&lt;&gt;"",Datos!AC381=AC$1008),0,IF(AC$1004=0,0,1-CHOOSE(AC$1004,IF(ISNUMBER(Datos!AC381),AND(OR(AC$1005="",Datos!AC381&gt;=AC$1005),OR(AC$1006="",Datos!AC381&lt;=AC$1006)),FALSE),IF(ISNUMBER(Datos!AC381),AND(Datos!AC381=INT(Datos!AC381),AND(OR(AC$1005="",Datos!AC381&gt;=AC$1005),OR(AC$1006="",Datos!AC381&lt;=AC$1006))),FALSE),OR(ISNUMBER(FIND(";"&amp;UPPER(TRIM(Datos!AC381&amp;""))&amp;"=",AC$1007)),ISNUMBER(FIND(";"&amp;UPPER(TRIM(Datos!AC381&amp;""))&amp;";",AC$1007))),OR(UPPER(TRIM(Datos!AC381&amp;""))="SÍ",UPPER(TRIM(Datos!AC381&amp;""))="SI",UPPER(TRIM(Datos!AC381&amp;""))="NO"),IF(ISNUMBER(Datos!AC381),AND(OR(AC$1005="",Datos!AC381&gt;=AC$1005),OR(AC$1006="",Datos!AC381&lt;=AC$1006)),FALSE),TRUE))))</f>
        <v>0.0</v>
      </c>
      <c r="AD381">
        <f>IF(Datos!AD381="",0,IF(AND(AD$1008&lt;&gt;"",Datos!AD381=AD$1008),0,IF(AD$1004=0,0,1-CHOOSE(AD$1004,IF(ISNUMBER(Datos!AD381),AND(OR(AD$1005="",Datos!AD381&gt;=AD$1005),OR(AD$1006="",Datos!AD381&lt;=AD$1006)),FALSE),IF(ISNUMBER(Datos!AD381),AND(Datos!AD381=INT(Datos!AD381),AND(OR(AD$1005="",Datos!AD381&gt;=AD$1005),OR(AD$1006="",Datos!AD381&lt;=AD$1006))),FALSE),OR(ISNUMBER(FIND(";"&amp;UPPER(TRIM(Datos!AD381&amp;""))&amp;"=",AD$1007)),ISNUMBER(FIND(";"&amp;UPPER(TRIM(Datos!AD381&amp;""))&amp;";",AD$1007))),OR(UPPER(TRIM(Datos!AD381&amp;""))="SÍ",UPPER(TRIM(Datos!AD381&amp;""))="SI",UPPER(TRIM(Datos!AD381&amp;""))="NO"),IF(ISNUMBER(Datos!AD381),AND(OR(AD$1005="",Datos!AD381&gt;=AD$1005),OR(AD$1006="",Datos!AD381&lt;=AD$1006)),FALSE),TRUE))))</f>
        <v>0.0</v>
      </c>
      <c r="AE381">
        <f>IF(Datos!AE381="",0,IF(AND(AE$1008&lt;&gt;"",Datos!AE381=AE$1008),0,IF(AE$1004=0,0,1-CHOOSE(AE$1004,IF(ISNUMBER(Datos!AE381),AND(OR(AE$1005="",Datos!AE381&gt;=AE$1005),OR(AE$1006="",Datos!AE381&lt;=AE$1006)),FALSE),IF(ISNUMBER(Datos!AE381),AND(Datos!AE381=INT(Datos!AE381),AND(OR(AE$1005="",Datos!AE381&gt;=AE$1005),OR(AE$1006="",Datos!AE381&lt;=AE$1006))),FALSE),OR(ISNUMBER(FIND(";"&amp;UPPER(TRIM(Datos!AE381&amp;""))&amp;"=",AE$1007)),ISNUMBER(FIND(";"&amp;UPPER(TRIM(Datos!AE381&amp;""))&amp;";",AE$1007))),OR(UPPER(TRIM(Datos!AE381&amp;""))="SÍ",UPPER(TRIM(Datos!AE381&amp;""))="SI",UPPER(TRIM(Datos!AE381&amp;""))="NO"),IF(ISNUMBER(Datos!AE381),AND(OR(AE$1005="",Datos!AE381&gt;=AE$1005),OR(AE$1006="",Datos!AE381&lt;=AE$1006)),FALSE),TRUE))))</f>
        <v>0.0</v>
      </c>
    </row>
    <row r="382" spans="2:31">
      <c r="B382">
        <f>IF(Datos!B382="",0,IF(AND(B$1008&lt;&gt;"",Datos!B382=B$1008),0,IF(B$1004=0,0,1-CHOOSE(B$1004,IF(ISNUMBER(Datos!B382),AND(OR(B$1005="",Datos!B382&gt;=B$1005),OR(B$1006="",Datos!B382&lt;=B$1006)),FALSE),IF(ISNUMBER(Datos!B382),AND(Datos!B382=INT(Datos!B382),AND(OR(B$1005="",Datos!B382&gt;=B$1005),OR(B$1006="",Datos!B382&lt;=B$1006))),FALSE),OR(ISNUMBER(FIND(";"&amp;UPPER(TRIM(Datos!B382&amp;""))&amp;"=",B$1007)),ISNUMBER(FIND(";"&amp;UPPER(TRIM(Datos!B382&amp;""))&amp;";",B$1007))),OR(UPPER(TRIM(Datos!B382&amp;""))="SÍ",UPPER(TRIM(Datos!B382&amp;""))="SI",UPPER(TRIM(Datos!B382&amp;""))="NO"),IF(ISNUMBER(Datos!B382),AND(OR(B$1005="",Datos!B382&gt;=B$1005),OR(B$1006="",Datos!B382&lt;=B$1006)),FALSE),TRUE))))</f>
        <v>0.0</v>
      </c>
      <c r="C382">
        <f>IF(Datos!C382="",0,IF(AND(C$1008&lt;&gt;"",Datos!C382=C$1008),0,IF(C$1004=0,0,1-CHOOSE(C$1004,IF(ISNUMBER(Datos!C382),AND(OR(C$1005="",Datos!C382&gt;=C$1005),OR(C$1006="",Datos!C382&lt;=C$1006)),FALSE),IF(ISNUMBER(Datos!C382),AND(Datos!C382=INT(Datos!C382),AND(OR(C$1005="",Datos!C382&gt;=C$1005),OR(C$1006="",Datos!C382&lt;=C$1006))),FALSE),OR(ISNUMBER(FIND(";"&amp;UPPER(TRIM(Datos!C382&amp;""))&amp;"=",C$1007)),ISNUMBER(FIND(";"&amp;UPPER(TRIM(Datos!C382&amp;""))&amp;";",C$1007))),OR(UPPER(TRIM(Datos!C382&amp;""))="SÍ",UPPER(TRIM(Datos!C382&amp;""))="SI",UPPER(TRIM(Datos!C382&amp;""))="NO"),IF(ISNUMBER(Datos!C382),AND(OR(C$1005="",Datos!C382&gt;=C$1005),OR(C$1006="",Datos!C382&lt;=C$1006)),FALSE),TRUE))))</f>
        <v>0.0</v>
      </c>
      <c r="D382">
        <f>IF(Datos!D382="",0,IF(AND(D$1008&lt;&gt;"",Datos!D382=D$1008),0,IF(D$1004=0,0,1-CHOOSE(D$1004,IF(ISNUMBER(Datos!D382),AND(OR(D$1005="",Datos!D382&gt;=D$1005),OR(D$1006="",Datos!D382&lt;=D$1006)),FALSE),IF(ISNUMBER(Datos!D382),AND(Datos!D382=INT(Datos!D382),AND(OR(D$1005="",Datos!D382&gt;=D$1005),OR(D$1006="",Datos!D382&lt;=D$1006))),FALSE),OR(ISNUMBER(FIND(";"&amp;UPPER(TRIM(Datos!D382&amp;""))&amp;"=",D$1007)),ISNUMBER(FIND(";"&amp;UPPER(TRIM(Datos!D382&amp;""))&amp;";",D$1007))),OR(UPPER(TRIM(Datos!D382&amp;""))="SÍ",UPPER(TRIM(Datos!D382&amp;""))="SI",UPPER(TRIM(Datos!D382&amp;""))="NO"),IF(ISNUMBER(Datos!D382),AND(OR(D$1005="",Datos!D382&gt;=D$1005),OR(D$1006="",Datos!D382&lt;=D$1006)),FALSE),TRUE))))</f>
        <v>0.0</v>
      </c>
      <c r="E382">
        <f>IF(Datos!E382="",0,IF(AND(E$1008&lt;&gt;"",Datos!E382=E$1008),0,IF(E$1004=0,0,1-CHOOSE(E$1004,IF(ISNUMBER(Datos!E382),AND(OR(E$1005="",Datos!E382&gt;=E$1005),OR(E$1006="",Datos!E382&lt;=E$1006)),FALSE),IF(ISNUMBER(Datos!E382),AND(Datos!E382=INT(Datos!E382),AND(OR(E$1005="",Datos!E382&gt;=E$1005),OR(E$1006="",Datos!E382&lt;=E$1006))),FALSE),OR(ISNUMBER(FIND(";"&amp;UPPER(TRIM(Datos!E382&amp;""))&amp;"=",E$1007)),ISNUMBER(FIND(";"&amp;UPPER(TRIM(Datos!E382&amp;""))&amp;";",E$1007))),OR(UPPER(TRIM(Datos!E382&amp;""))="SÍ",UPPER(TRIM(Datos!E382&amp;""))="SI",UPPER(TRIM(Datos!E382&amp;""))="NO"),IF(ISNUMBER(Datos!E382),AND(OR(E$1005="",Datos!E382&gt;=E$1005),OR(E$1006="",Datos!E382&lt;=E$1006)),FALSE),TRUE))))</f>
        <v>0.0</v>
      </c>
      <c r="F382">
        <f>IF(Datos!F382="",0,IF(AND(F$1008&lt;&gt;"",Datos!F382=F$1008),0,IF(F$1004=0,0,1-CHOOSE(F$1004,IF(ISNUMBER(Datos!F382),AND(OR(F$1005="",Datos!F382&gt;=F$1005),OR(F$1006="",Datos!F382&lt;=F$1006)),FALSE),IF(ISNUMBER(Datos!F382),AND(Datos!F382=INT(Datos!F382),AND(OR(F$1005="",Datos!F382&gt;=F$1005),OR(F$1006="",Datos!F382&lt;=F$1006))),FALSE),OR(ISNUMBER(FIND(";"&amp;UPPER(TRIM(Datos!F382&amp;""))&amp;"=",F$1007)),ISNUMBER(FIND(";"&amp;UPPER(TRIM(Datos!F382&amp;""))&amp;";",F$1007))),OR(UPPER(TRIM(Datos!F382&amp;""))="SÍ",UPPER(TRIM(Datos!F382&amp;""))="SI",UPPER(TRIM(Datos!F382&amp;""))="NO"),IF(ISNUMBER(Datos!F382),AND(OR(F$1005="",Datos!F382&gt;=F$1005),OR(F$1006="",Datos!F382&lt;=F$1006)),FALSE),TRUE))))</f>
        <v>0.0</v>
      </c>
      <c r="G382">
        <f>IF(Datos!G382="",0,IF(AND(G$1008&lt;&gt;"",Datos!G382=G$1008),0,IF(G$1004=0,0,1-CHOOSE(G$1004,IF(ISNUMBER(Datos!G382),AND(OR(G$1005="",Datos!G382&gt;=G$1005),OR(G$1006="",Datos!G382&lt;=G$1006)),FALSE),IF(ISNUMBER(Datos!G382),AND(Datos!G382=INT(Datos!G382),AND(OR(G$1005="",Datos!G382&gt;=G$1005),OR(G$1006="",Datos!G382&lt;=G$1006))),FALSE),OR(ISNUMBER(FIND(";"&amp;UPPER(TRIM(Datos!G382&amp;""))&amp;"=",G$1007)),ISNUMBER(FIND(";"&amp;UPPER(TRIM(Datos!G382&amp;""))&amp;";",G$1007))),OR(UPPER(TRIM(Datos!G382&amp;""))="SÍ",UPPER(TRIM(Datos!G382&amp;""))="SI",UPPER(TRIM(Datos!G382&amp;""))="NO"),IF(ISNUMBER(Datos!G382),AND(OR(G$1005="",Datos!G382&gt;=G$1005),OR(G$1006="",Datos!G382&lt;=G$1006)),FALSE),TRUE))))</f>
        <v>0.0</v>
      </c>
      <c r="H382">
        <f>IF(Datos!H382="",0,IF(AND(H$1008&lt;&gt;"",Datos!H382=H$1008),0,IF(H$1004=0,0,1-CHOOSE(H$1004,IF(ISNUMBER(Datos!H382),AND(OR(H$1005="",Datos!H382&gt;=H$1005),OR(H$1006="",Datos!H382&lt;=H$1006)),FALSE),IF(ISNUMBER(Datos!H382),AND(Datos!H382=INT(Datos!H382),AND(OR(H$1005="",Datos!H382&gt;=H$1005),OR(H$1006="",Datos!H382&lt;=H$1006))),FALSE),OR(ISNUMBER(FIND(";"&amp;UPPER(TRIM(Datos!H382&amp;""))&amp;"=",H$1007)),ISNUMBER(FIND(";"&amp;UPPER(TRIM(Datos!H382&amp;""))&amp;";",H$1007))),OR(UPPER(TRIM(Datos!H382&amp;""))="SÍ",UPPER(TRIM(Datos!H382&amp;""))="SI",UPPER(TRIM(Datos!H382&amp;""))="NO"),IF(ISNUMBER(Datos!H382),AND(OR(H$1005="",Datos!H382&gt;=H$1005),OR(H$1006="",Datos!H382&lt;=H$1006)),FALSE),TRUE))))</f>
        <v>0.0</v>
      </c>
      <c r="I382">
        <f>IF(Datos!I382="",0,IF(AND(I$1008&lt;&gt;"",Datos!I382=I$1008),0,IF(I$1004=0,0,1-CHOOSE(I$1004,IF(ISNUMBER(Datos!I382),AND(OR(I$1005="",Datos!I382&gt;=I$1005),OR(I$1006="",Datos!I382&lt;=I$1006)),FALSE),IF(ISNUMBER(Datos!I382),AND(Datos!I382=INT(Datos!I382),AND(OR(I$1005="",Datos!I382&gt;=I$1005),OR(I$1006="",Datos!I382&lt;=I$1006))),FALSE),OR(ISNUMBER(FIND(";"&amp;UPPER(TRIM(Datos!I382&amp;""))&amp;"=",I$1007)),ISNUMBER(FIND(";"&amp;UPPER(TRIM(Datos!I382&amp;""))&amp;";",I$1007))),OR(UPPER(TRIM(Datos!I382&amp;""))="SÍ",UPPER(TRIM(Datos!I382&amp;""))="SI",UPPER(TRIM(Datos!I382&amp;""))="NO"),IF(ISNUMBER(Datos!I382),AND(OR(I$1005="",Datos!I382&gt;=I$1005),OR(I$1006="",Datos!I382&lt;=I$1006)),FALSE),TRUE))))</f>
        <v>0.0</v>
      </c>
      <c r="J382">
        <f>IF(Datos!J382="",0,IF(AND(J$1008&lt;&gt;"",Datos!J382=J$1008),0,IF(J$1004=0,0,1-CHOOSE(J$1004,IF(ISNUMBER(Datos!J382),AND(OR(J$1005="",Datos!J382&gt;=J$1005),OR(J$1006="",Datos!J382&lt;=J$1006)),FALSE),IF(ISNUMBER(Datos!J382),AND(Datos!J382=INT(Datos!J382),AND(OR(J$1005="",Datos!J382&gt;=J$1005),OR(J$1006="",Datos!J382&lt;=J$1006))),FALSE),OR(ISNUMBER(FIND(";"&amp;UPPER(TRIM(Datos!J382&amp;""))&amp;"=",J$1007)),ISNUMBER(FIND(";"&amp;UPPER(TRIM(Datos!J382&amp;""))&amp;";",J$1007))),OR(UPPER(TRIM(Datos!J382&amp;""))="SÍ",UPPER(TRIM(Datos!J382&amp;""))="SI",UPPER(TRIM(Datos!J382&amp;""))="NO"),IF(ISNUMBER(Datos!J382),AND(OR(J$1005="",Datos!J382&gt;=J$1005),OR(J$1006="",Datos!J382&lt;=J$1006)),FALSE),TRUE))))</f>
        <v>0.0</v>
      </c>
      <c r="K382">
        <f>IF(Datos!K382="",0,IF(AND(K$1008&lt;&gt;"",Datos!K382=K$1008),0,IF(K$1004=0,0,1-CHOOSE(K$1004,IF(ISNUMBER(Datos!K382),AND(OR(K$1005="",Datos!K382&gt;=K$1005),OR(K$1006="",Datos!K382&lt;=K$1006)),FALSE),IF(ISNUMBER(Datos!K382),AND(Datos!K382=INT(Datos!K382),AND(OR(K$1005="",Datos!K382&gt;=K$1005),OR(K$1006="",Datos!K382&lt;=K$1006))),FALSE),OR(ISNUMBER(FIND(";"&amp;UPPER(TRIM(Datos!K382&amp;""))&amp;"=",K$1007)),ISNUMBER(FIND(";"&amp;UPPER(TRIM(Datos!K382&amp;""))&amp;";",K$1007))),OR(UPPER(TRIM(Datos!K382&amp;""))="SÍ",UPPER(TRIM(Datos!K382&amp;""))="SI",UPPER(TRIM(Datos!K382&amp;""))="NO"),IF(ISNUMBER(Datos!K382),AND(OR(K$1005="",Datos!K382&gt;=K$1005),OR(K$1006="",Datos!K382&lt;=K$1006)),FALSE),TRUE))))</f>
        <v>0.0</v>
      </c>
      <c r="L382">
        <f>IF(Datos!L382="",0,IF(AND(L$1008&lt;&gt;"",Datos!L382=L$1008),0,IF(L$1004=0,0,1-CHOOSE(L$1004,IF(ISNUMBER(Datos!L382),AND(OR(L$1005="",Datos!L382&gt;=L$1005),OR(L$1006="",Datos!L382&lt;=L$1006)),FALSE),IF(ISNUMBER(Datos!L382),AND(Datos!L382=INT(Datos!L382),AND(OR(L$1005="",Datos!L382&gt;=L$1005),OR(L$1006="",Datos!L382&lt;=L$1006))),FALSE),OR(ISNUMBER(FIND(";"&amp;UPPER(TRIM(Datos!L382&amp;""))&amp;"=",L$1007)),ISNUMBER(FIND(";"&amp;UPPER(TRIM(Datos!L382&amp;""))&amp;";",L$1007))),OR(UPPER(TRIM(Datos!L382&amp;""))="SÍ",UPPER(TRIM(Datos!L382&amp;""))="SI",UPPER(TRIM(Datos!L382&amp;""))="NO"),IF(ISNUMBER(Datos!L382),AND(OR(L$1005="",Datos!L382&gt;=L$1005),OR(L$1006="",Datos!L382&lt;=L$1006)),FALSE),TRUE))))</f>
        <v>0.0</v>
      </c>
      <c r="M382">
        <f>IF(Datos!M382="",0,IF(AND(M$1008&lt;&gt;"",Datos!M382=M$1008),0,IF(M$1004=0,0,1-CHOOSE(M$1004,IF(ISNUMBER(Datos!M382),AND(OR(M$1005="",Datos!M382&gt;=M$1005),OR(M$1006="",Datos!M382&lt;=M$1006)),FALSE),IF(ISNUMBER(Datos!M382),AND(Datos!M382=INT(Datos!M382),AND(OR(M$1005="",Datos!M382&gt;=M$1005),OR(M$1006="",Datos!M382&lt;=M$1006))),FALSE),OR(ISNUMBER(FIND(";"&amp;UPPER(TRIM(Datos!M382&amp;""))&amp;"=",M$1007)),ISNUMBER(FIND(";"&amp;UPPER(TRIM(Datos!M382&amp;""))&amp;";",M$1007))),OR(UPPER(TRIM(Datos!M382&amp;""))="SÍ",UPPER(TRIM(Datos!M382&amp;""))="SI",UPPER(TRIM(Datos!M382&amp;""))="NO"),IF(ISNUMBER(Datos!M382),AND(OR(M$1005="",Datos!M382&gt;=M$1005),OR(M$1006="",Datos!M382&lt;=M$1006)),FALSE),TRUE))))</f>
        <v>0.0</v>
      </c>
      <c r="N382">
        <f>IF(Datos!N382="",0,IF(AND(N$1008&lt;&gt;"",Datos!N382=N$1008),0,IF(N$1004=0,0,1-CHOOSE(N$1004,IF(ISNUMBER(Datos!N382),AND(OR(N$1005="",Datos!N382&gt;=N$1005),OR(N$1006="",Datos!N382&lt;=N$1006)),FALSE),IF(ISNUMBER(Datos!N382),AND(Datos!N382=INT(Datos!N382),AND(OR(N$1005="",Datos!N382&gt;=N$1005),OR(N$1006="",Datos!N382&lt;=N$1006))),FALSE),OR(ISNUMBER(FIND(";"&amp;UPPER(TRIM(Datos!N382&amp;""))&amp;"=",N$1007)),ISNUMBER(FIND(";"&amp;UPPER(TRIM(Datos!N382&amp;""))&amp;";",N$1007))),OR(UPPER(TRIM(Datos!N382&amp;""))="SÍ",UPPER(TRIM(Datos!N382&amp;""))="SI",UPPER(TRIM(Datos!N382&amp;""))="NO"),IF(ISNUMBER(Datos!N382),AND(OR(N$1005="",Datos!N382&gt;=N$1005),OR(N$1006="",Datos!N382&lt;=N$1006)),FALSE),TRUE))))</f>
        <v>0.0</v>
      </c>
      <c r="O382">
        <f>IF(Datos!O382="",0,IF(AND(O$1008&lt;&gt;"",Datos!O382=O$1008),0,IF(O$1004=0,0,1-CHOOSE(O$1004,IF(ISNUMBER(Datos!O382),AND(OR(O$1005="",Datos!O382&gt;=O$1005),OR(O$1006="",Datos!O382&lt;=O$1006)),FALSE),IF(ISNUMBER(Datos!O382),AND(Datos!O382=INT(Datos!O382),AND(OR(O$1005="",Datos!O382&gt;=O$1005),OR(O$1006="",Datos!O382&lt;=O$1006))),FALSE),OR(ISNUMBER(FIND(";"&amp;UPPER(TRIM(Datos!O382&amp;""))&amp;"=",O$1007)),ISNUMBER(FIND(";"&amp;UPPER(TRIM(Datos!O382&amp;""))&amp;";",O$1007))),OR(UPPER(TRIM(Datos!O382&amp;""))="SÍ",UPPER(TRIM(Datos!O382&amp;""))="SI",UPPER(TRIM(Datos!O382&amp;""))="NO"),IF(ISNUMBER(Datos!O382),AND(OR(O$1005="",Datos!O382&gt;=O$1005),OR(O$1006="",Datos!O382&lt;=O$1006)),FALSE),TRUE))))</f>
        <v>0.0</v>
      </c>
      <c r="P382">
        <f>IF(Datos!P382="",0,IF(AND(P$1008&lt;&gt;"",Datos!P382=P$1008),0,IF(P$1004=0,0,1-CHOOSE(P$1004,IF(ISNUMBER(Datos!P382),AND(OR(P$1005="",Datos!P382&gt;=P$1005),OR(P$1006="",Datos!P382&lt;=P$1006)),FALSE),IF(ISNUMBER(Datos!P382),AND(Datos!P382=INT(Datos!P382),AND(OR(P$1005="",Datos!P382&gt;=P$1005),OR(P$1006="",Datos!P382&lt;=P$1006))),FALSE),OR(ISNUMBER(FIND(";"&amp;UPPER(TRIM(Datos!P382&amp;""))&amp;"=",P$1007)),ISNUMBER(FIND(";"&amp;UPPER(TRIM(Datos!P382&amp;""))&amp;";",P$1007))),OR(UPPER(TRIM(Datos!P382&amp;""))="SÍ",UPPER(TRIM(Datos!P382&amp;""))="SI",UPPER(TRIM(Datos!P382&amp;""))="NO"),IF(ISNUMBER(Datos!P382),AND(OR(P$1005="",Datos!P382&gt;=P$1005),OR(P$1006="",Datos!P382&lt;=P$1006)),FALSE),TRUE))))</f>
        <v>0.0</v>
      </c>
      <c r="Q382">
        <f>IF(Datos!Q382="",0,IF(AND(Q$1008&lt;&gt;"",Datos!Q382=Q$1008),0,IF(Q$1004=0,0,1-CHOOSE(Q$1004,IF(ISNUMBER(Datos!Q382),AND(OR(Q$1005="",Datos!Q382&gt;=Q$1005),OR(Q$1006="",Datos!Q382&lt;=Q$1006)),FALSE),IF(ISNUMBER(Datos!Q382),AND(Datos!Q382=INT(Datos!Q382),AND(OR(Q$1005="",Datos!Q382&gt;=Q$1005),OR(Q$1006="",Datos!Q382&lt;=Q$1006))),FALSE),OR(ISNUMBER(FIND(";"&amp;UPPER(TRIM(Datos!Q382&amp;""))&amp;"=",Q$1007)),ISNUMBER(FIND(";"&amp;UPPER(TRIM(Datos!Q382&amp;""))&amp;";",Q$1007))),OR(UPPER(TRIM(Datos!Q382&amp;""))="SÍ",UPPER(TRIM(Datos!Q382&amp;""))="SI",UPPER(TRIM(Datos!Q382&amp;""))="NO"),IF(ISNUMBER(Datos!Q382),AND(OR(Q$1005="",Datos!Q382&gt;=Q$1005),OR(Q$1006="",Datos!Q382&lt;=Q$1006)),FALSE),TRUE))))</f>
        <v>0.0</v>
      </c>
      <c r="R382">
        <f>IF(Datos!R382="",0,IF(AND(R$1008&lt;&gt;"",Datos!R382=R$1008),0,IF(R$1004=0,0,1-CHOOSE(R$1004,IF(ISNUMBER(Datos!R382),AND(OR(R$1005="",Datos!R382&gt;=R$1005),OR(R$1006="",Datos!R382&lt;=R$1006)),FALSE),IF(ISNUMBER(Datos!R382),AND(Datos!R382=INT(Datos!R382),AND(OR(R$1005="",Datos!R382&gt;=R$1005),OR(R$1006="",Datos!R382&lt;=R$1006))),FALSE),OR(ISNUMBER(FIND(";"&amp;UPPER(TRIM(Datos!R382&amp;""))&amp;"=",R$1007)),ISNUMBER(FIND(";"&amp;UPPER(TRIM(Datos!R382&amp;""))&amp;";",R$1007))),OR(UPPER(TRIM(Datos!R382&amp;""))="SÍ",UPPER(TRIM(Datos!R382&amp;""))="SI",UPPER(TRIM(Datos!R382&amp;""))="NO"),IF(ISNUMBER(Datos!R382),AND(OR(R$1005="",Datos!R382&gt;=R$1005),OR(R$1006="",Datos!R382&lt;=R$1006)),FALSE),TRUE))))</f>
        <v>0.0</v>
      </c>
      <c r="S382">
        <f>IF(Datos!S382="",0,IF(AND(S$1008&lt;&gt;"",Datos!S382=S$1008),0,IF(S$1004=0,0,1-CHOOSE(S$1004,IF(ISNUMBER(Datos!S382),AND(OR(S$1005="",Datos!S382&gt;=S$1005),OR(S$1006="",Datos!S382&lt;=S$1006)),FALSE),IF(ISNUMBER(Datos!S382),AND(Datos!S382=INT(Datos!S382),AND(OR(S$1005="",Datos!S382&gt;=S$1005),OR(S$1006="",Datos!S382&lt;=S$1006))),FALSE),OR(ISNUMBER(FIND(";"&amp;UPPER(TRIM(Datos!S382&amp;""))&amp;"=",S$1007)),ISNUMBER(FIND(";"&amp;UPPER(TRIM(Datos!S382&amp;""))&amp;";",S$1007))),OR(UPPER(TRIM(Datos!S382&amp;""))="SÍ",UPPER(TRIM(Datos!S382&amp;""))="SI",UPPER(TRIM(Datos!S382&amp;""))="NO"),IF(ISNUMBER(Datos!S382),AND(OR(S$1005="",Datos!S382&gt;=S$1005),OR(S$1006="",Datos!S382&lt;=S$1006)),FALSE),TRUE))))</f>
        <v>0.0</v>
      </c>
      <c r="T382">
        <f>IF(Datos!T382="",0,IF(AND(T$1008&lt;&gt;"",Datos!T382=T$1008),0,IF(T$1004=0,0,1-CHOOSE(T$1004,IF(ISNUMBER(Datos!T382),AND(OR(T$1005="",Datos!T382&gt;=T$1005),OR(T$1006="",Datos!T382&lt;=T$1006)),FALSE),IF(ISNUMBER(Datos!T382),AND(Datos!T382=INT(Datos!T382),AND(OR(T$1005="",Datos!T382&gt;=T$1005),OR(T$1006="",Datos!T382&lt;=T$1006))),FALSE),OR(ISNUMBER(FIND(";"&amp;UPPER(TRIM(Datos!T382&amp;""))&amp;"=",T$1007)),ISNUMBER(FIND(";"&amp;UPPER(TRIM(Datos!T382&amp;""))&amp;";",T$1007))),OR(UPPER(TRIM(Datos!T382&amp;""))="SÍ",UPPER(TRIM(Datos!T382&amp;""))="SI",UPPER(TRIM(Datos!T382&amp;""))="NO"),IF(ISNUMBER(Datos!T382),AND(OR(T$1005="",Datos!T382&gt;=T$1005),OR(T$1006="",Datos!T382&lt;=T$1006)),FALSE),TRUE))))</f>
        <v>0.0</v>
      </c>
      <c r="U382">
        <f>IF(Datos!U382="",0,IF(AND(U$1008&lt;&gt;"",Datos!U382=U$1008),0,IF(U$1004=0,0,1-CHOOSE(U$1004,IF(ISNUMBER(Datos!U382),AND(OR(U$1005="",Datos!U382&gt;=U$1005),OR(U$1006="",Datos!U382&lt;=U$1006)),FALSE),IF(ISNUMBER(Datos!U382),AND(Datos!U382=INT(Datos!U382),AND(OR(U$1005="",Datos!U382&gt;=U$1005),OR(U$1006="",Datos!U382&lt;=U$1006))),FALSE),OR(ISNUMBER(FIND(";"&amp;UPPER(TRIM(Datos!U382&amp;""))&amp;"=",U$1007)),ISNUMBER(FIND(";"&amp;UPPER(TRIM(Datos!U382&amp;""))&amp;";",U$1007))),OR(UPPER(TRIM(Datos!U382&amp;""))="SÍ",UPPER(TRIM(Datos!U382&amp;""))="SI",UPPER(TRIM(Datos!U382&amp;""))="NO"),IF(ISNUMBER(Datos!U382),AND(OR(U$1005="",Datos!U382&gt;=U$1005),OR(U$1006="",Datos!U382&lt;=U$1006)),FALSE),TRUE))))</f>
        <v>0.0</v>
      </c>
      <c r="V382">
        <f>IF(Datos!V382="",0,IF(AND(V$1008&lt;&gt;"",Datos!V382=V$1008),0,IF(V$1004=0,0,1-CHOOSE(V$1004,IF(ISNUMBER(Datos!V382),AND(OR(V$1005="",Datos!V382&gt;=V$1005),OR(V$1006="",Datos!V382&lt;=V$1006)),FALSE),IF(ISNUMBER(Datos!V382),AND(Datos!V382=INT(Datos!V382),AND(OR(V$1005="",Datos!V382&gt;=V$1005),OR(V$1006="",Datos!V382&lt;=V$1006))),FALSE),OR(ISNUMBER(FIND(";"&amp;UPPER(TRIM(Datos!V382&amp;""))&amp;"=",V$1007)),ISNUMBER(FIND(";"&amp;UPPER(TRIM(Datos!V382&amp;""))&amp;";",V$1007))),OR(UPPER(TRIM(Datos!V382&amp;""))="SÍ",UPPER(TRIM(Datos!V382&amp;""))="SI",UPPER(TRIM(Datos!V382&amp;""))="NO"),IF(ISNUMBER(Datos!V382),AND(OR(V$1005="",Datos!V382&gt;=V$1005),OR(V$1006="",Datos!V382&lt;=V$1006)),FALSE),TRUE))))</f>
        <v>0.0</v>
      </c>
      <c r="W382">
        <f>IF(Datos!W382="",0,IF(AND(W$1008&lt;&gt;"",Datos!W382=W$1008),0,IF(W$1004=0,0,1-CHOOSE(W$1004,IF(ISNUMBER(Datos!W382),AND(OR(W$1005="",Datos!W382&gt;=W$1005),OR(W$1006="",Datos!W382&lt;=W$1006)),FALSE),IF(ISNUMBER(Datos!W382),AND(Datos!W382=INT(Datos!W382),AND(OR(W$1005="",Datos!W382&gt;=W$1005),OR(W$1006="",Datos!W382&lt;=W$1006))),FALSE),OR(ISNUMBER(FIND(";"&amp;UPPER(TRIM(Datos!W382&amp;""))&amp;"=",W$1007)),ISNUMBER(FIND(";"&amp;UPPER(TRIM(Datos!W382&amp;""))&amp;";",W$1007))),OR(UPPER(TRIM(Datos!W382&amp;""))="SÍ",UPPER(TRIM(Datos!W382&amp;""))="SI",UPPER(TRIM(Datos!W382&amp;""))="NO"),IF(ISNUMBER(Datos!W382),AND(OR(W$1005="",Datos!W382&gt;=W$1005),OR(W$1006="",Datos!W382&lt;=W$1006)),FALSE),TRUE))))</f>
        <v>0.0</v>
      </c>
      <c r="X382">
        <f>IF(Datos!X382="",0,IF(AND(X$1008&lt;&gt;"",Datos!X382=X$1008),0,IF(X$1004=0,0,1-CHOOSE(X$1004,IF(ISNUMBER(Datos!X382),AND(OR(X$1005="",Datos!X382&gt;=X$1005),OR(X$1006="",Datos!X382&lt;=X$1006)),FALSE),IF(ISNUMBER(Datos!X382),AND(Datos!X382=INT(Datos!X382),AND(OR(X$1005="",Datos!X382&gt;=X$1005),OR(X$1006="",Datos!X382&lt;=X$1006))),FALSE),OR(ISNUMBER(FIND(";"&amp;UPPER(TRIM(Datos!X382&amp;""))&amp;"=",X$1007)),ISNUMBER(FIND(";"&amp;UPPER(TRIM(Datos!X382&amp;""))&amp;";",X$1007))),OR(UPPER(TRIM(Datos!X382&amp;""))="SÍ",UPPER(TRIM(Datos!X382&amp;""))="SI",UPPER(TRIM(Datos!X382&amp;""))="NO"),IF(ISNUMBER(Datos!X382),AND(OR(X$1005="",Datos!X382&gt;=X$1005),OR(X$1006="",Datos!X382&lt;=X$1006)),FALSE),TRUE))))</f>
        <v>0.0</v>
      </c>
      <c r="Y382">
        <f>IF(Datos!Y382="",0,IF(AND(Y$1008&lt;&gt;"",Datos!Y382=Y$1008),0,IF(Y$1004=0,0,1-CHOOSE(Y$1004,IF(ISNUMBER(Datos!Y382),AND(OR(Y$1005="",Datos!Y382&gt;=Y$1005),OR(Y$1006="",Datos!Y382&lt;=Y$1006)),FALSE),IF(ISNUMBER(Datos!Y382),AND(Datos!Y382=INT(Datos!Y382),AND(OR(Y$1005="",Datos!Y382&gt;=Y$1005),OR(Y$1006="",Datos!Y382&lt;=Y$1006))),FALSE),OR(ISNUMBER(FIND(";"&amp;UPPER(TRIM(Datos!Y382&amp;""))&amp;"=",Y$1007)),ISNUMBER(FIND(";"&amp;UPPER(TRIM(Datos!Y382&amp;""))&amp;";",Y$1007))),OR(UPPER(TRIM(Datos!Y382&amp;""))="SÍ",UPPER(TRIM(Datos!Y382&amp;""))="SI",UPPER(TRIM(Datos!Y382&amp;""))="NO"),IF(ISNUMBER(Datos!Y382),AND(OR(Y$1005="",Datos!Y382&gt;=Y$1005),OR(Y$1006="",Datos!Y382&lt;=Y$1006)),FALSE),TRUE))))</f>
        <v>0.0</v>
      </c>
      <c r="Z382">
        <f>IF(Datos!Z382="",0,IF(AND(Z$1008&lt;&gt;"",Datos!Z382=Z$1008),0,IF(Z$1004=0,0,1-CHOOSE(Z$1004,IF(ISNUMBER(Datos!Z382),AND(OR(Z$1005="",Datos!Z382&gt;=Z$1005),OR(Z$1006="",Datos!Z382&lt;=Z$1006)),FALSE),IF(ISNUMBER(Datos!Z382),AND(Datos!Z382=INT(Datos!Z382),AND(OR(Z$1005="",Datos!Z382&gt;=Z$1005),OR(Z$1006="",Datos!Z382&lt;=Z$1006))),FALSE),OR(ISNUMBER(FIND(";"&amp;UPPER(TRIM(Datos!Z382&amp;""))&amp;"=",Z$1007)),ISNUMBER(FIND(";"&amp;UPPER(TRIM(Datos!Z382&amp;""))&amp;";",Z$1007))),OR(UPPER(TRIM(Datos!Z382&amp;""))="SÍ",UPPER(TRIM(Datos!Z382&amp;""))="SI",UPPER(TRIM(Datos!Z382&amp;""))="NO"),IF(ISNUMBER(Datos!Z382),AND(OR(Z$1005="",Datos!Z382&gt;=Z$1005),OR(Z$1006="",Datos!Z382&lt;=Z$1006)),FALSE),TRUE))))</f>
        <v>0.0</v>
      </c>
      <c r="AA382">
        <f>IF(Datos!AA382="",0,IF(AND(AA$1008&lt;&gt;"",Datos!AA382=AA$1008),0,IF(AA$1004=0,0,1-CHOOSE(AA$1004,IF(ISNUMBER(Datos!AA382),AND(OR(AA$1005="",Datos!AA382&gt;=AA$1005),OR(AA$1006="",Datos!AA382&lt;=AA$1006)),FALSE),IF(ISNUMBER(Datos!AA382),AND(Datos!AA382=INT(Datos!AA382),AND(OR(AA$1005="",Datos!AA382&gt;=AA$1005),OR(AA$1006="",Datos!AA382&lt;=AA$1006))),FALSE),OR(ISNUMBER(FIND(";"&amp;UPPER(TRIM(Datos!AA382&amp;""))&amp;"=",AA$1007)),ISNUMBER(FIND(";"&amp;UPPER(TRIM(Datos!AA382&amp;""))&amp;";",AA$1007))),OR(UPPER(TRIM(Datos!AA382&amp;""))="SÍ",UPPER(TRIM(Datos!AA382&amp;""))="SI",UPPER(TRIM(Datos!AA382&amp;""))="NO"),IF(ISNUMBER(Datos!AA382),AND(OR(AA$1005="",Datos!AA382&gt;=AA$1005),OR(AA$1006="",Datos!AA382&lt;=AA$1006)),FALSE),TRUE))))</f>
        <v>0.0</v>
      </c>
      <c r="AB382">
        <f>IF(Datos!AB382="",0,IF(AND(AB$1008&lt;&gt;"",Datos!AB382=AB$1008),0,IF(AB$1004=0,0,1-CHOOSE(AB$1004,IF(ISNUMBER(Datos!AB382),AND(OR(AB$1005="",Datos!AB382&gt;=AB$1005),OR(AB$1006="",Datos!AB382&lt;=AB$1006)),FALSE),IF(ISNUMBER(Datos!AB382),AND(Datos!AB382=INT(Datos!AB382),AND(OR(AB$1005="",Datos!AB382&gt;=AB$1005),OR(AB$1006="",Datos!AB382&lt;=AB$1006))),FALSE),OR(ISNUMBER(FIND(";"&amp;UPPER(TRIM(Datos!AB382&amp;""))&amp;"=",AB$1007)),ISNUMBER(FIND(";"&amp;UPPER(TRIM(Datos!AB382&amp;""))&amp;";",AB$1007))),OR(UPPER(TRIM(Datos!AB382&amp;""))="SÍ",UPPER(TRIM(Datos!AB382&amp;""))="SI",UPPER(TRIM(Datos!AB382&amp;""))="NO"),IF(ISNUMBER(Datos!AB382),AND(OR(AB$1005="",Datos!AB382&gt;=AB$1005),OR(AB$1006="",Datos!AB382&lt;=AB$1006)),FALSE),TRUE))))</f>
        <v>0.0</v>
      </c>
      <c r="AC382">
        <f>IF(Datos!AC382="",0,IF(AND(AC$1008&lt;&gt;"",Datos!AC382=AC$1008),0,IF(AC$1004=0,0,1-CHOOSE(AC$1004,IF(ISNUMBER(Datos!AC382),AND(OR(AC$1005="",Datos!AC382&gt;=AC$1005),OR(AC$1006="",Datos!AC382&lt;=AC$1006)),FALSE),IF(ISNUMBER(Datos!AC382),AND(Datos!AC382=INT(Datos!AC382),AND(OR(AC$1005="",Datos!AC382&gt;=AC$1005),OR(AC$1006="",Datos!AC382&lt;=AC$1006))),FALSE),OR(ISNUMBER(FIND(";"&amp;UPPER(TRIM(Datos!AC382&amp;""))&amp;"=",AC$1007)),ISNUMBER(FIND(";"&amp;UPPER(TRIM(Datos!AC382&amp;""))&amp;";",AC$1007))),OR(UPPER(TRIM(Datos!AC382&amp;""))="SÍ",UPPER(TRIM(Datos!AC382&amp;""))="SI",UPPER(TRIM(Datos!AC382&amp;""))="NO"),IF(ISNUMBER(Datos!AC382),AND(OR(AC$1005="",Datos!AC382&gt;=AC$1005),OR(AC$1006="",Datos!AC382&lt;=AC$1006)),FALSE),TRUE))))</f>
        <v>0.0</v>
      </c>
      <c r="AD382">
        <f>IF(Datos!AD382="",0,IF(AND(AD$1008&lt;&gt;"",Datos!AD382=AD$1008),0,IF(AD$1004=0,0,1-CHOOSE(AD$1004,IF(ISNUMBER(Datos!AD382),AND(OR(AD$1005="",Datos!AD382&gt;=AD$1005),OR(AD$1006="",Datos!AD382&lt;=AD$1006)),FALSE),IF(ISNUMBER(Datos!AD382),AND(Datos!AD382=INT(Datos!AD382),AND(OR(AD$1005="",Datos!AD382&gt;=AD$1005),OR(AD$1006="",Datos!AD382&lt;=AD$1006))),FALSE),OR(ISNUMBER(FIND(";"&amp;UPPER(TRIM(Datos!AD382&amp;""))&amp;"=",AD$1007)),ISNUMBER(FIND(";"&amp;UPPER(TRIM(Datos!AD382&amp;""))&amp;";",AD$1007))),OR(UPPER(TRIM(Datos!AD382&amp;""))="SÍ",UPPER(TRIM(Datos!AD382&amp;""))="SI",UPPER(TRIM(Datos!AD382&amp;""))="NO"),IF(ISNUMBER(Datos!AD382),AND(OR(AD$1005="",Datos!AD382&gt;=AD$1005),OR(AD$1006="",Datos!AD382&lt;=AD$1006)),FALSE),TRUE))))</f>
        <v>0.0</v>
      </c>
      <c r="AE382">
        <f>IF(Datos!AE382="",0,IF(AND(AE$1008&lt;&gt;"",Datos!AE382=AE$1008),0,IF(AE$1004=0,0,1-CHOOSE(AE$1004,IF(ISNUMBER(Datos!AE382),AND(OR(AE$1005="",Datos!AE382&gt;=AE$1005),OR(AE$1006="",Datos!AE382&lt;=AE$1006)),FALSE),IF(ISNUMBER(Datos!AE382),AND(Datos!AE382=INT(Datos!AE382),AND(OR(AE$1005="",Datos!AE382&gt;=AE$1005),OR(AE$1006="",Datos!AE382&lt;=AE$1006))),FALSE),OR(ISNUMBER(FIND(";"&amp;UPPER(TRIM(Datos!AE382&amp;""))&amp;"=",AE$1007)),ISNUMBER(FIND(";"&amp;UPPER(TRIM(Datos!AE382&amp;""))&amp;";",AE$1007))),OR(UPPER(TRIM(Datos!AE382&amp;""))="SÍ",UPPER(TRIM(Datos!AE382&amp;""))="SI",UPPER(TRIM(Datos!AE382&amp;""))="NO"),IF(ISNUMBER(Datos!AE382),AND(OR(AE$1005="",Datos!AE382&gt;=AE$1005),OR(AE$1006="",Datos!AE382&lt;=AE$1006)),FALSE),TRUE))))</f>
        <v>0.0</v>
      </c>
    </row>
    <row r="383" spans="2:31">
      <c r="B383">
        <f>IF(Datos!B383="",0,IF(AND(B$1008&lt;&gt;"",Datos!B383=B$1008),0,IF(B$1004=0,0,1-CHOOSE(B$1004,IF(ISNUMBER(Datos!B383),AND(OR(B$1005="",Datos!B383&gt;=B$1005),OR(B$1006="",Datos!B383&lt;=B$1006)),FALSE),IF(ISNUMBER(Datos!B383),AND(Datos!B383=INT(Datos!B383),AND(OR(B$1005="",Datos!B383&gt;=B$1005),OR(B$1006="",Datos!B383&lt;=B$1006))),FALSE),OR(ISNUMBER(FIND(";"&amp;UPPER(TRIM(Datos!B383&amp;""))&amp;"=",B$1007)),ISNUMBER(FIND(";"&amp;UPPER(TRIM(Datos!B383&amp;""))&amp;";",B$1007))),OR(UPPER(TRIM(Datos!B383&amp;""))="SÍ",UPPER(TRIM(Datos!B383&amp;""))="SI",UPPER(TRIM(Datos!B383&amp;""))="NO"),IF(ISNUMBER(Datos!B383),AND(OR(B$1005="",Datos!B383&gt;=B$1005),OR(B$1006="",Datos!B383&lt;=B$1006)),FALSE),TRUE))))</f>
        <v>0.0</v>
      </c>
      <c r="C383">
        <f>IF(Datos!C383="",0,IF(AND(C$1008&lt;&gt;"",Datos!C383=C$1008),0,IF(C$1004=0,0,1-CHOOSE(C$1004,IF(ISNUMBER(Datos!C383),AND(OR(C$1005="",Datos!C383&gt;=C$1005),OR(C$1006="",Datos!C383&lt;=C$1006)),FALSE),IF(ISNUMBER(Datos!C383),AND(Datos!C383=INT(Datos!C383),AND(OR(C$1005="",Datos!C383&gt;=C$1005),OR(C$1006="",Datos!C383&lt;=C$1006))),FALSE),OR(ISNUMBER(FIND(";"&amp;UPPER(TRIM(Datos!C383&amp;""))&amp;"=",C$1007)),ISNUMBER(FIND(";"&amp;UPPER(TRIM(Datos!C383&amp;""))&amp;";",C$1007))),OR(UPPER(TRIM(Datos!C383&amp;""))="SÍ",UPPER(TRIM(Datos!C383&amp;""))="SI",UPPER(TRIM(Datos!C383&amp;""))="NO"),IF(ISNUMBER(Datos!C383),AND(OR(C$1005="",Datos!C383&gt;=C$1005),OR(C$1006="",Datos!C383&lt;=C$1006)),FALSE),TRUE))))</f>
        <v>0.0</v>
      </c>
      <c r="D383">
        <f>IF(Datos!D383="",0,IF(AND(D$1008&lt;&gt;"",Datos!D383=D$1008),0,IF(D$1004=0,0,1-CHOOSE(D$1004,IF(ISNUMBER(Datos!D383),AND(OR(D$1005="",Datos!D383&gt;=D$1005),OR(D$1006="",Datos!D383&lt;=D$1006)),FALSE),IF(ISNUMBER(Datos!D383),AND(Datos!D383=INT(Datos!D383),AND(OR(D$1005="",Datos!D383&gt;=D$1005),OR(D$1006="",Datos!D383&lt;=D$1006))),FALSE),OR(ISNUMBER(FIND(";"&amp;UPPER(TRIM(Datos!D383&amp;""))&amp;"=",D$1007)),ISNUMBER(FIND(";"&amp;UPPER(TRIM(Datos!D383&amp;""))&amp;";",D$1007))),OR(UPPER(TRIM(Datos!D383&amp;""))="SÍ",UPPER(TRIM(Datos!D383&amp;""))="SI",UPPER(TRIM(Datos!D383&amp;""))="NO"),IF(ISNUMBER(Datos!D383),AND(OR(D$1005="",Datos!D383&gt;=D$1005),OR(D$1006="",Datos!D383&lt;=D$1006)),FALSE),TRUE))))</f>
        <v>0.0</v>
      </c>
      <c r="E383">
        <f>IF(Datos!E383="",0,IF(AND(E$1008&lt;&gt;"",Datos!E383=E$1008),0,IF(E$1004=0,0,1-CHOOSE(E$1004,IF(ISNUMBER(Datos!E383),AND(OR(E$1005="",Datos!E383&gt;=E$1005),OR(E$1006="",Datos!E383&lt;=E$1006)),FALSE),IF(ISNUMBER(Datos!E383),AND(Datos!E383=INT(Datos!E383),AND(OR(E$1005="",Datos!E383&gt;=E$1005),OR(E$1006="",Datos!E383&lt;=E$1006))),FALSE),OR(ISNUMBER(FIND(";"&amp;UPPER(TRIM(Datos!E383&amp;""))&amp;"=",E$1007)),ISNUMBER(FIND(";"&amp;UPPER(TRIM(Datos!E383&amp;""))&amp;";",E$1007))),OR(UPPER(TRIM(Datos!E383&amp;""))="SÍ",UPPER(TRIM(Datos!E383&amp;""))="SI",UPPER(TRIM(Datos!E383&amp;""))="NO"),IF(ISNUMBER(Datos!E383),AND(OR(E$1005="",Datos!E383&gt;=E$1005),OR(E$1006="",Datos!E383&lt;=E$1006)),FALSE),TRUE))))</f>
        <v>0.0</v>
      </c>
      <c r="F383">
        <f>IF(Datos!F383="",0,IF(AND(F$1008&lt;&gt;"",Datos!F383=F$1008),0,IF(F$1004=0,0,1-CHOOSE(F$1004,IF(ISNUMBER(Datos!F383),AND(OR(F$1005="",Datos!F383&gt;=F$1005),OR(F$1006="",Datos!F383&lt;=F$1006)),FALSE),IF(ISNUMBER(Datos!F383),AND(Datos!F383=INT(Datos!F383),AND(OR(F$1005="",Datos!F383&gt;=F$1005),OR(F$1006="",Datos!F383&lt;=F$1006))),FALSE),OR(ISNUMBER(FIND(";"&amp;UPPER(TRIM(Datos!F383&amp;""))&amp;"=",F$1007)),ISNUMBER(FIND(";"&amp;UPPER(TRIM(Datos!F383&amp;""))&amp;";",F$1007))),OR(UPPER(TRIM(Datos!F383&amp;""))="SÍ",UPPER(TRIM(Datos!F383&amp;""))="SI",UPPER(TRIM(Datos!F383&amp;""))="NO"),IF(ISNUMBER(Datos!F383),AND(OR(F$1005="",Datos!F383&gt;=F$1005),OR(F$1006="",Datos!F383&lt;=F$1006)),FALSE),TRUE))))</f>
        <v>0.0</v>
      </c>
      <c r="G383">
        <f>IF(Datos!G383="",0,IF(AND(G$1008&lt;&gt;"",Datos!G383=G$1008),0,IF(G$1004=0,0,1-CHOOSE(G$1004,IF(ISNUMBER(Datos!G383),AND(OR(G$1005="",Datos!G383&gt;=G$1005),OR(G$1006="",Datos!G383&lt;=G$1006)),FALSE),IF(ISNUMBER(Datos!G383),AND(Datos!G383=INT(Datos!G383),AND(OR(G$1005="",Datos!G383&gt;=G$1005),OR(G$1006="",Datos!G383&lt;=G$1006))),FALSE),OR(ISNUMBER(FIND(";"&amp;UPPER(TRIM(Datos!G383&amp;""))&amp;"=",G$1007)),ISNUMBER(FIND(";"&amp;UPPER(TRIM(Datos!G383&amp;""))&amp;";",G$1007))),OR(UPPER(TRIM(Datos!G383&amp;""))="SÍ",UPPER(TRIM(Datos!G383&amp;""))="SI",UPPER(TRIM(Datos!G383&amp;""))="NO"),IF(ISNUMBER(Datos!G383),AND(OR(G$1005="",Datos!G383&gt;=G$1005),OR(G$1006="",Datos!G383&lt;=G$1006)),FALSE),TRUE))))</f>
        <v>0.0</v>
      </c>
      <c r="H383">
        <f>IF(Datos!H383="",0,IF(AND(H$1008&lt;&gt;"",Datos!H383=H$1008),0,IF(H$1004=0,0,1-CHOOSE(H$1004,IF(ISNUMBER(Datos!H383),AND(OR(H$1005="",Datos!H383&gt;=H$1005),OR(H$1006="",Datos!H383&lt;=H$1006)),FALSE),IF(ISNUMBER(Datos!H383),AND(Datos!H383=INT(Datos!H383),AND(OR(H$1005="",Datos!H383&gt;=H$1005),OR(H$1006="",Datos!H383&lt;=H$1006))),FALSE),OR(ISNUMBER(FIND(";"&amp;UPPER(TRIM(Datos!H383&amp;""))&amp;"=",H$1007)),ISNUMBER(FIND(";"&amp;UPPER(TRIM(Datos!H383&amp;""))&amp;";",H$1007))),OR(UPPER(TRIM(Datos!H383&amp;""))="SÍ",UPPER(TRIM(Datos!H383&amp;""))="SI",UPPER(TRIM(Datos!H383&amp;""))="NO"),IF(ISNUMBER(Datos!H383),AND(OR(H$1005="",Datos!H383&gt;=H$1005),OR(H$1006="",Datos!H383&lt;=H$1006)),FALSE),TRUE))))</f>
        <v>0.0</v>
      </c>
      <c r="I383">
        <f>IF(Datos!I383="",0,IF(AND(I$1008&lt;&gt;"",Datos!I383=I$1008),0,IF(I$1004=0,0,1-CHOOSE(I$1004,IF(ISNUMBER(Datos!I383),AND(OR(I$1005="",Datos!I383&gt;=I$1005),OR(I$1006="",Datos!I383&lt;=I$1006)),FALSE),IF(ISNUMBER(Datos!I383),AND(Datos!I383=INT(Datos!I383),AND(OR(I$1005="",Datos!I383&gt;=I$1005),OR(I$1006="",Datos!I383&lt;=I$1006))),FALSE),OR(ISNUMBER(FIND(";"&amp;UPPER(TRIM(Datos!I383&amp;""))&amp;"=",I$1007)),ISNUMBER(FIND(";"&amp;UPPER(TRIM(Datos!I383&amp;""))&amp;";",I$1007))),OR(UPPER(TRIM(Datos!I383&amp;""))="SÍ",UPPER(TRIM(Datos!I383&amp;""))="SI",UPPER(TRIM(Datos!I383&amp;""))="NO"),IF(ISNUMBER(Datos!I383),AND(OR(I$1005="",Datos!I383&gt;=I$1005),OR(I$1006="",Datos!I383&lt;=I$1006)),FALSE),TRUE))))</f>
        <v>0.0</v>
      </c>
      <c r="J383">
        <f>IF(Datos!J383="",0,IF(AND(J$1008&lt;&gt;"",Datos!J383=J$1008),0,IF(J$1004=0,0,1-CHOOSE(J$1004,IF(ISNUMBER(Datos!J383),AND(OR(J$1005="",Datos!J383&gt;=J$1005),OR(J$1006="",Datos!J383&lt;=J$1006)),FALSE),IF(ISNUMBER(Datos!J383),AND(Datos!J383=INT(Datos!J383),AND(OR(J$1005="",Datos!J383&gt;=J$1005),OR(J$1006="",Datos!J383&lt;=J$1006))),FALSE),OR(ISNUMBER(FIND(";"&amp;UPPER(TRIM(Datos!J383&amp;""))&amp;"=",J$1007)),ISNUMBER(FIND(";"&amp;UPPER(TRIM(Datos!J383&amp;""))&amp;";",J$1007))),OR(UPPER(TRIM(Datos!J383&amp;""))="SÍ",UPPER(TRIM(Datos!J383&amp;""))="SI",UPPER(TRIM(Datos!J383&amp;""))="NO"),IF(ISNUMBER(Datos!J383),AND(OR(J$1005="",Datos!J383&gt;=J$1005),OR(J$1006="",Datos!J383&lt;=J$1006)),FALSE),TRUE))))</f>
        <v>0.0</v>
      </c>
      <c r="K383">
        <f>IF(Datos!K383="",0,IF(AND(K$1008&lt;&gt;"",Datos!K383=K$1008),0,IF(K$1004=0,0,1-CHOOSE(K$1004,IF(ISNUMBER(Datos!K383),AND(OR(K$1005="",Datos!K383&gt;=K$1005),OR(K$1006="",Datos!K383&lt;=K$1006)),FALSE),IF(ISNUMBER(Datos!K383),AND(Datos!K383=INT(Datos!K383),AND(OR(K$1005="",Datos!K383&gt;=K$1005),OR(K$1006="",Datos!K383&lt;=K$1006))),FALSE),OR(ISNUMBER(FIND(";"&amp;UPPER(TRIM(Datos!K383&amp;""))&amp;"=",K$1007)),ISNUMBER(FIND(";"&amp;UPPER(TRIM(Datos!K383&amp;""))&amp;";",K$1007))),OR(UPPER(TRIM(Datos!K383&amp;""))="SÍ",UPPER(TRIM(Datos!K383&amp;""))="SI",UPPER(TRIM(Datos!K383&amp;""))="NO"),IF(ISNUMBER(Datos!K383),AND(OR(K$1005="",Datos!K383&gt;=K$1005),OR(K$1006="",Datos!K383&lt;=K$1006)),FALSE),TRUE))))</f>
        <v>0.0</v>
      </c>
      <c r="L383">
        <f>IF(Datos!L383="",0,IF(AND(L$1008&lt;&gt;"",Datos!L383=L$1008),0,IF(L$1004=0,0,1-CHOOSE(L$1004,IF(ISNUMBER(Datos!L383),AND(OR(L$1005="",Datos!L383&gt;=L$1005),OR(L$1006="",Datos!L383&lt;=L$1006)),FALSE),IF(ISNUMBER(Datos!L383),AND(Datos!L383=INT(Datos!L383),AND(OR(L$1005="",Datos!L383&gt;=L$1005),OR(L$1006="",Datos!L383&lt;=L$1006))),FALSE),OR(ISNUMBER(FIND(";"&amp;UPPER(TRIM(Datos!L383&amp;""))&amp;"=",L$1007)),ISNUMBER(FIND(";"&amp;UPPER(TRIM(Datos!L383&amp;""))&amp;";",L$1007))),OR(UPPER(TRIM(Datos!L383&amp;""))="SÍ",UPPER(TRIM(Datos!L383&amp;""))="SI",UPPER(TRIM(Datos!L383&amp;""))="NO"),IF(ISNUMBER(Datos!L383),AND(OR(L$1005="",Datos!L383&gt;=L$1005),OR(L$1006="",Datos!L383&lt;=L$1006)),FALSE),TRUE))))</f>
        <v>0.0</v>
      </c>
      <c r="M383">
        <f>IF(Datos!M383="",0,IF(AND(M$1008&lt;&gt;"",Datos!M383=M$1008),0,IF(M$1004=0,0,1-CHOOSE(M$1004,IF(ISNUMBER(Datos!M383),AND(OR(M$1005="",Datos!M383&gt;=M$1005),OR(M$1006="",Datos!M383&lt;=M$1006)),FALSE),IF(ISNUMBER(Datos!M383),AND(Datos!M383=INT(Datos!M383),AND(OR(M$1005="",Datos!M383&gt;=M$1005),OR(M$1006="",Datos!M383&lt;=M$1006))),FALSE),OR(ISNUMBER(FIND(";"&amp;UPPER(TRIM(Datos!M383&amp;""))&amp;"=",M$1007)),ISNUMBER(FIND(";"&amp;UPPER(TRIM(Datos!M383&amp;""))&amp;";",M$1007))),OR(UPPER(TRIM(Datos!M383&amp;""))="SÍ",UPPER(TRIM(Datos!M383&amp;""))="SI",UPPER(TRIM(Datos!M383&amp;""))="NO"),IF(ISNUMBER(Datos!M383),AND(OR(M$1005="",Datos!M383&gt;=M$1005),OR(M$1006="",Datos!M383&lt;=M$1006)),FALSE),TRUE))))</f>
        <v>0.0</v>
      </c>
      <c r="N383">
        <f>IF(Datos!N383="",0,IF(AND(N$1008&lt;&gt;"",Datos!N383=N$1008),0,IF(N$1004=0,0,1-CHOOSE(N$1004,IF(ISNUMBER(Datos!N383),AND(OR(N$1005="",Datos!N383&gt;=N$1005),OR(N$1006="",Datos!N383&lt;=N$1006)),FALSE),IF(ISNUMBER(Datos!N383),AND(Datos!N383=INT(Datos!N383),AND(OR(N$1005="",Datos!N383&gt;=N$1005),OR(N$1006="",Datos!N383&lt;=N$1006))),FALSE),OR(ISNUMBER(FIND(";"&amp;UPPER(TRIM(Datos!N383&amp;""))&amp;"=",N$1007)),ISNUMBER(FIND(";"&amp;UPPER(TRIM(Datos!N383&amp;""))&amp;";",N$1007))),OR(UPPER(TRIM(Datos!N383&amp;""))="SÍ",UPPER(TRIM(Datos!N383&amp;""))="SI",UPPER(TRIM(Datos!N383&amp;""))="NO"),IF(ISNUMBER(Datos!N383),AND(OR(N$1005="",Datos!N383&gt;=N$1005),OR(N$1006="",Datos!N383&lt;=N$1006)),FALSE),TRUE))))</f>
        <v>0.0</v>
      </c>
      <c r="O383">
        <f>IF(Datos!O383="",0,IF(AND(O$1008&lt;&gt;"",Datos!O383=O$1008),0,IF(O$1004=0,0,1-CHOOSE(O$1004,IF(ISNUMBER(Datos!O383),AND(OR(O$1005="",Datos!O383&gt;=O$1005),OR(O$1006="",Datos!O383&lt;=O$1006)),FALSE),IF(ISNUMBER(Datos!O383),AND(Datos!O383=INT(Datos!O383),AND(OR(O$1005="",Datos!O383&gt;=O$1005),OR(O$1006="",Datos!O383&lt;=O$1006))),FALSE),OR(ISNUMBER(FIND(";"&amp;UPPER(TRIM(Datos!O383&amp;""))&amp;"=",O$1007)),ISNUMBER(FIND(";"&amp;UPPER(TRIM(Datos!O383&amp;""))&amp;";",O$1007))),OR(UPPER(TRIM(Datos!O383&amp;""))="SÍ",UPPER(TRIM(Datos!O383&amp;""))="SI",UPPER(TRIM(Datos!O383&amp;""))="NO"),IF(ISNUMBER(Datos!O383),AND(OR(O$1005="",Datos!O383&gt;=O$1005),OR(O$1006="",Datos!O383&lt;=O$1006)),FALSE),TRUE))))</f>
        <v>0.0</v>
      </c>
      <c r="P383">
        <f>IF(Datos!P383="",0,IF(AND(P$1008&lt;&gt;"",Datos!P383=P$1008),0,IF(P$1004=0,0,1-CHOOSE(P$1004,IF(ISNUMBER(Datos!P383),AND(OR(P$1005="",Datos!P383&gt;=P$1005),OR(P$1006="",Datos!P383&lt;=P$1006)),FALSE),IF(ISNUMBER(Datos!P383),AND(Datos!P383=INT(Datos!P383),AND(OR(P$1005="",Datos!P383&gt;=P$1005),OR(P$1006="",Datos!P383&lt;=P$1006))),FALSE),OR(ISNUMBER(FIND(";"&amp;UPPER(TRIM(Datos!P383&amp;""))&amp;"=",P$1007)),ISNUMBER(FIND(";"&amp;UPPER(TRIM(Datos!P383&amp;""))&amp;";",P$1007))),OR(UPPER(TRIM(Datos!P383&amp;""))="SÍ",UPPER(TRIM(Datos!P383&amp;""))="SI",UPPER(TRIM(Datos!P383&amp;""))="NO"),IF(ISNUMBER(Datos!P383),AND(OR(P$1005="",Datos!P383&gt;=P$1005),OR(P$1006="",Datos!P383&lt;=P$1006)),FALSE),TRUE))))</f>
        <v>0.0</v>
      </c>
      <c r="Q383">
        <f>IF(Datos!Q383="",0,IF(AND(Q$1008&lt;&gt;"",Datos!Q383=Q$1008),0,IF(Q$1004=0,0,1-CHOOSE(Q$1004,IF(ISNUMBER(Datos!Q383),AND(OR(Q$1005="",Datos!Q383&gt;=Q$1005),OR(Q$1006="",Datos!Q383&lt;=Q$1006)),FALSE),IF(ISNUMBER(Datos!Q383),AND(Datos!Q383=INT(Datos!Q383),AND(OR(Q$1005="",Datos!Q383&gt;=Q$1005),OR(Q$1006="",Datos!Q383&lt;=Q$1006))),FALSE),OR(ISNUMBER(FIND(";"&amp;UPPER(TRIM(Datos!Q383&amp;""))&amp;"=",Q$1007)),ISNUMBER(FIND(";"&amp;UPPER(TRIM(Datos!Q383&amp;""))&amp;";",Q$1007))),OR(UPPER(TRIM(Datos!Q383&amp;""))="SÍ",UPPER(TRIM(Datos!Q383&amp;""))="SI",UPPER(TRIM(Datos!Q383&amp;""))="NO"),IF(ISNUMBER(Datos!Q383),AND(OR(Q$1005="",Datos!Q383&gt;=Q$1005),OR(Q$1006="",Datos!Q383&lt;=Q$1006)),FALSE),TRUE))))</f>
        <v>0.0</v>
      </c>
      <c r="R383">
        <f>IF(Datos!R383="",0,IF(AND(R$1008&lt;&gt;"",Datos!R383=R$1008),0,IF(R$1004=0,0,1-CHOOSE(R$1004,IF(ISNUMBER(Datos!R383),AND(OR(R$1005="",Datos!R383&gt;=R$1005),OR(R$1006="",Datos!R383&lt;=R$1006)),FALSE),IF(ISNUMBER(Datos!R383),AND(Datos!R383=INT(Datos!R383),AND(OR(R$1005="",Datos!R383&gt;=R$1005),OR(R$1006="",Datos!R383&lt;=R$1006))),FALSE),OR(ISNUMBER(FIND(";"&amp;UPPER(TRIM(Datos!R383&amp;""))&amp;"=",R$1007)),ISNUMBER(FIND(";"&amp;UPPER(TRIM(Datos!R383&amp;""))&amp;";",R$1007))),OR(UPPER(TRIM(Datos!R383&amp;""))="SÍ",UPPER(TRIM(Datos!R383&amp;""))="SI",UPPER(TRIM(Datos!R383&amp;""))="NO"),IF(ISNUMBER(Datos!R383),AND(OR(R$1005="",Datos!R383&gt;=R$1005),OR(R$1006="",Datos!R383&lt;=R$1006)),FALSE),TRUE))))</f>
        <v>0.0</v>
      </c>
      <c r="S383">
        <f>IF(Datos!S383="",0,IF(AND(S$1008&lt;&gt;"",Datos!S383=S$1008),0,IF(S$1004=0,0,1-CHOOSE(S$1004,IF(ISNUMBER(Datos!S383),AND(OR(S$1005="",Datos!S383&gt;=S$1005),OR(S$1006="",Datos!S383&lt;=S$1006)),FALSE),IF(ISNUMBER(Datos!S383),AND(Datos!S383=INT(Datos!S383),AND(OR(S$1005="",Datos!S383&gt;=S$1005),OR(S$1006="",Datos!S383&lt;=S$1006))),FALSE),OR(ISNUMBER(FIND(";"&amp;UPPER(TRIM(Datos!S383&amp;""))&amp;"=",S$1007)),ISNUMBER(FIND(";"&amp;UPPER(TRIM(Datos!S383&amp;""))&amp;";",S$1007))),OR(UPPER(TRIM(Datos!S383&amp;""))="SÍ",UPPER(TRIM(Datos!S383&amp;""))="SI",UPPER(TRIM(Datos!S383&amp;""))="NO"),IF(ISNUMBER(Datos!S383),AND(OR(S$1005="",Datos!S383&gt;=S$1005),OR(S$1006="",Datos!S383&lt;=S$1006)),FALSE),TRUE))))</f>
        <v>0.0</v>
      </c>
      <c r="T383">
        <f>IF(Datos!T383="",0,IF(AND(T$1008&lt;&gt;"",Datos!T383=T$1008),0,IF(T$1004=0,0,1-CHOOSE(T$1004,IF(ISNUMBER(Datos!T383),AND(OR(T$1005="",Datos!T383&gt;=T$1005),OR(T$1006="",Datos!T383&lt;=T$1006)),FALSE),IF(ISNUMBER(Datos!T383),AND(Datos!T383=INT(Datos!T383),AND(OR(T$1005="",Datos!T383&gt;=T$1005),OR(T$1006="",Datos!T383&lt;=T$1006))),FALSE),OR(ISNUMBER(FIND(";"&amp;UPPER(TRIM(Datos!T383&amp;""))&amp;"=",T$1007)),ISNUMBER(FIND(";"&amp;UPPER(TRIM(Datos!T383&amp;""))&amp;";",T$1007))),OR(UPPER(TRIM(Datos!T383&amp;""))="SÍ",UPPER(TRIM(Datos!T383&amp;""))="SI",UPPER(TRIM(Datos!T383&amp;""))="NO"),IF(ISNUMBER(Datos!T383),AND(OR(T$1005="",Datos!T383&gt;=T$1005),OR(T$1006="",Datos!T383&lt;=T$1006)),FALSE),TRUE))))</f>
        <v>0.0</v>
      </c>
      <c r="U383">
        <f>IF(Datos!U383="",0,IF(AND(U$1008&lt;&gt;"",Datos!U383=U$1008),0,IF(U$1004=0,0,1-CHOOSE(U$1004,IF(ISNUMBER(Datos!U383),AND(OR(U$1005="",Datos!U383&gt;=U$1005),OR(U$1006="",Datos!U383&lt;=U$1006)),FALSE),IF(ISNUMBER(Datos!U383),AND(Datos!U383=INT(Datos!U383),AND(OR(U$1005="",Datos!U383&gt;=U$1005),OR(U$1006="",Datos!U383&lt;=U$1006))),FALSE),OR(ISNUMBER(FIND(";"&amp;UPPER(TRIM(Datos!U383&amp;""))&amp;"=",U$1007)),ISNUMBER(FIND(";"&amp;UPPER(TRIM(Datos!U383&amp;""))&amp;";",U$1007))),OR(UPPER(TRIM(Datos!U383&amp;""))="SÍ",UPPER(TRIM(Datos!U383&amp;""))="SI",UPPER(TRIM(Datos!U383&amp;""))="NO"),IF(ISNUMBER(Datos!U383),AND(OR(U$1005="",Datos!U383&gt;=U$1005),OR(U$1006="",Datos!U383&lt;=U$1006)),FALSE),TRUE))))</f>
        <v>0.0</v>
      </c>
      <c r="V383">
        <f>IF(Datos!V383="",0,IF(AND(V$1008&lt;&gt;"",Datos!V383=V$1008),0,IF(V$1004=0,0,1-CHOOSE(V$1004,IF(ISNUMBER(Datos!V383),AND(OR(V$1005="",Datos!V383&gt;=V$1005),OR(V$1006="",Datos!V383&lt;=V$1006)),FALSE),IF(ISNUMBER(Datos!V383),AND(Datos!V383=INT(Datos!V383),AND(OR(V$1005="",Datos!V383&gt;=V$1005),OR(V$1006="",Datos!V383&lt;=V$1006))),FALSE),OR(ISNUMBER(FIND(";"&amp;UPPER(TRIM(Datos!V383&amp;""))&amp;"=",V$1007)),ISNUMBER(FIND(";"&amp;UPPER(TRIM(Datos!V383&amp;""))&amp;";",V$1007))),OR(UPPER(TRIM(Datos!V383&amp;""))="SÍ",UPPER(TRIM(Datos!V383&amp;""))="SI",UPPER(TRIM(Datos!V383&amp;""))="NO"),IF(ISNUMBER(Datos!V383),AND(OR(V$1005="",Datos!V383&gt;=V$1005),OR(V$1006="",Datos!V383&lt;=V$1006)),FALSE),TRUE))))</f>
        <v>0.0</v>
      </c>
      <c r="W383">
        <f>IF(Datos!W383="",0,IF(AND(W$1008&lt;&gt;"",Datos!W383=W$1008),0,IF(W$1004=0,0,1-CHOOSE(W$1004,IF(ISNUMBER(Datos!W383),AND(OR(W$1005="",Datos!W383&gt;=W$1005),OR(W$1006="",Datos!W383&lt;=W$1006)),FALSE),IF(ISNUMBER(Datos!W383),AND(Datos!W383=INT(Datos!W383),AND(OR(W$1005="",Datos!W383&gt;=W$1005),OR(W$1006="",Datos!W383&lt;=W$1006))),FALSE),OR(ISNUMBER(FIND(";"&amp;UPPER(TRIM(Datos!W383&amp;""))&amp;"=",W$1007)),ISNUMBER(FIND(";"&amp;UPPER(TRIM(Datos!W383&amp;""))&amp;";",W$1007))),OR(UPPER(TRIM(Datos!W383&amp;""))="SÍ",UPPER(TRIM(Datos!W383&amp;""))="SI",UPPER(TRIM(Datos!W383&amp;""))="NO"),IF(ISNUMBER(Datos!W383),AND(OR(W$1005="",Datos!W383&gt;=W$1005),OR(W$1006="",Datos!W383&lt;=W$1006)),FALSE),TRUE))))</f>
        <v>0.0</v>
      </c>
      <c r="X383">
        <f>IF(Datos!X383="",0,IF(AND(X$1008&lt;&gt;"",Datos!X383=X$1008),0,IF(X$1004=0,0,1-CHOOSE(X$1004,IF(ISNUMBER(Datos!X383),AND(OR(X$1005="",Datos!X383&gt;=X$1005),OR(X$1006="",Datos!X383&lt;=X$1006)),FALSE),IF(ISNUMBER(Datos!X383),AND(Datos!X383=INT(Datos!X383),AND(OR(X$1005="",Datos!X383&gt;=X$1005),OR(X$1006="",Datos!X383&lt;=X$1006))),FALSE),OR(ISNUMBER(FIND(";"&amp;UPPER(TRIM(Datos!X383&amp;""))&amp;"=",X$1007)),ISNUMBER(FIND(";"&amp;UPPER(TRIM(Datos!X383&amp;""))&amp;";",X$1007))),OR(UPPER(TRIM(Datos!X383&amp;""))="SÍ",UPPER(TRIM(Datos!X383&amp;""))="SI",UPPER(TRIM(Datos!X383&amp;""))="NO"),IF(ISNUMBER(Datos!X383),AND(OR(X$1005="",Datos!X383&gt;=X$1005),OR(X$1006="",Datos!X383&lt;=X$1006)),FALSE),TRUE))))</f>
        <v>0.0</v>
      </c>
      <c r="Y383">
        <f>IF(Datos!Y383="",0,IF(AND(Y$1008&lt;&gt;"",Datos!Y383=Y$1008),0,IF(Y$1004=0,0,1-CHOOSE(Y$1004,IF(ISNUMBER(Datos!Y383),AND(OR(Y$1005="",Datos!Y383&gt;=Y$1005),OR(Y$1006="",Datos!Y383&lt;=Y$1006)),FALSE),IF(ISNUMBER(Datos!Y383),AND(Datos!Y383=INT(Datos!Y383),AND(OR(Y$1005="",Datos!Y383&gt;=Y$1005),OR(Y$1006="",Datos!Y383&lt;=Y$1006))),FALSE),OR(ISNUMBER(FIND(";"&amp;UPPER(TRIM(Datos!Y383&amp;""))&amp;"=",Y$1007)),ISNUMBER(FIND(";"&amp;UPPER(TRIM(Datos!Y383&amp;""))&amp;";",Y$1007))),OR(UPPER(TRIM(Datos!Y383&amp;""))="SÍ",UPPER(TRIM(Datos!Y383&amp;""))="SI",UPPER(TRIM(Datos!Y383&amp;""))="NO"),IF(ISNUMBER(Datos!Y383),AND(OR(Y$1005="",Datos!Y383&gt;=Y$1005),OR(Y$1006="",Datos!Y383&lt;=Y$1006)),FALSE),TRUE))))</f>
        <v>0.0</v>
      </c>
      <c r="Z383">
        <f>IF(Datos!Z383="",0,IF(AND(Z$1008&lt;&gt;"",Datos!Z383=Z$1008),0,IF(Z$1004=0,0,1-CHOOSE(Z$1004,IF(ISNUMBER(Datos!Z383),AND(OR(Z$1005="",Datos!Z383&gt;=Z$1005),OR(Z$1006="",Datos!Z383&lt;=Z$1006)),FALSE),IF(ISNUMBER(Datos!Z383),AND(Datos!Z383=INT(Datos!Z383),AND(OR(Z$1005="",Datos!Z383&gt;=Z$1005),OR(Z$1006="",Datos!Z383&lt;=Z$1006))),FALSE),OR(ISNUMBER(FIND(";"&amp;UPPER(TRIM(Datos!Z383&amp;""))&amp;"=",Z$1007)),ISNUMBER(FIND(";"&amp;UPPER(TRIM(Datos!Z383&amp;""))&amp;";",Z$1007))),OR(UPPER(TRIM(Datos!Z383&amp;""))="SÍ",UPPER(TRIM(Datos!Z383&amp;""))="SI",UPPER(TRIM(Datos!Z383&amp;""))="NO"),IF(ISNUMBER(Datos!Z383),AND(OR(Z$1005="",Datos!Z383&gt;=Z$1005),OR(Z$1006="",Datos!Z383&lt;=Z$1006)),FALSE),TRUE))))</f>
        <v>0.0</v>
      </c>
      <c r="AA383">
        <f>IF(Datos!AA383="",0,IF(AND(AA$1008&lt;&gt;"",Datos!AA383=AA$1008),0,IF(AA$1004=0,0,1-CHOOSE(AA$1004,IF(ISNUMBER(Datos!AA383),AND(OR(AA$1005="",Datos!AA383&gt;=AA$1005),OR(AA$1006="",Datos!AA383&lt;=AA$1006)),FALSE),IF(ISNUMBER(Datos!AA383),AND(Datos!AA383=INT(Datos!AA383),AND(OR(AA$1005="",Datos!AA383&gt;=AA$1005),OR(AA$1006="",Datos!AA383&lt;=AA$1006))),FALSE),OR(ISNUMBER(FIND(";"&amp;UPPER(TRIM(Datos!AA383&amp;""))&amp;"=",AA$1007)),ISNUMBER(FIND(";"&amp;UPPER(TRIM(Datos!AA383&amp;""))&amp;";",AA$1007))),OR(UPPER(TRIM(Datos!AA383&amp;""))="SÍ",UPPER(TRIM(Datos!AA383&amp;""))="SI",UPPER(TRIM(Datos!AA383&amp;""))="NO"),IF(ISNUMBER(Datos!AA383),AND(OR(AA$1005="",Datos!AA383&gt;=AA$1005),OR(AA$1006="",Datos!AA383&lt;=AA$1006)),FALSE),TRUE))))</f>
        <v>0.0</v>
      </c>
      <c r="AB383">
        <f>IF(Datos!AB383="",0,IF(AND(AB$1008&lt;&gt;"",Datos!AB383=AB$1008),0,IF(AB$1004=0,0,1-CHOOSE(AB$1004,IF(ISNUMBER(Datos!AB383),AND(OR(AB$1005="",Datos!AB383&gt;=AB$1005),OR(AB$1006="",Datos!AB383&lt;=AB$1006)),FALSE),IF(ISNUMBER(Datos!AB383),AND(Datos!AB383=INT(Datos!AB383),AND(OR(AB$1005="",Datos!AB383&gt;=AB$1005),OR(AB$1006="",Datos!AB383&lt;=AB$1006))),FALSE),OR(ISNUMBER(FIND(";"&amp;UPPER(TRIM(Datos!AB383&amp;""))&amp;"=",AB$1007)),ISNUMBER(FIND(";"&amp;UPPER(TRIM(Datos!AB383&amp;""))&amp;";",AB$1007))),OR(UPPER(TRIM(Datos!AB383&amp;""))="SÍ",UPPER(TRIM(Datos!AB383&amp;""))="SI",UPPER(TRIM(Datos!AB383&amp;""))="NO"),IF(ISNUMBER(Datos!AB383),AND(OR(AB$1005="",Datos!AB383&gt;=AB$1005),OR(AB$1006="",Datos!AB383&lt;=AB$1006)),FALSE),TRUE))))</f>
        <v>0.0</v>
      </c>
      <c r="AC383">
        <f>IF(Datos!AC383="",0,IF(AND(AC$1008&lt;&gt;"",Datos!AC383=AC$1008),0,IF(AC$1004=0,0,1-CHOOSE(AC$1004,IF(ISNUMBER(Datos!AC383),AND(OR(AC$1005="",Datos!AC383&gt;=AC$1005),OR(AC$1006="",Datos!AC383&lt;=AC$1006)),FALSE),IF(ISNUMBER(Datos!AC383),AND(Datos!AC383=INT(Datos!AC383),AND(OR(AC$1005="",Datos!AC383&gt;=AC$1005),OR(AC$1006="",Datos!AC383&lt;=AC$1006))),FALSE),OR(ISNUMBER(FIND(";"&amp;UPPER(TRIM(Datos!AC383&amp;""))&amp;"=",AC$1007)),ISNUMBER(FIND(";"&amp;UPPER(TRIM(Datos!AC383&amp;""))&amp;";",AC$1007))),OR(UPPER(TRIM(Datos!AC383&amp;""))="SÍ",UPPER(TRIM(Datos!AC383&amp;""))="SI",UPPER(TRIM(Datos!AC383&amp;""))="NO"),IF(ISNUMBER(Datos!AC383),AND(OR(AC$1005="",Datos!AC383&gt;=AC$1005),OR(AC$1006="",Datos!AC383&lt;=AC$1006)),FALSE),TRUE))))</f>
        <v>0.0</v>
      </c>
      <c r="AD383">
        <f>IF(Datos!AD383="",0,IF(AND(AD$1008&lt;&gt;"",Datos!AD383=AD$1008),0,IF(AD$1004=0,0,1-CHOOSE(AD$1004,IF(ISNUMBER(Datos!AD383),AND(OR(AD$1005="",Datos!AD383&gt;=AD$1005),OR(AD$1006="",Datos!AD383&lt;=AD$1006)),FALSE),IF(ISNUMBER(Datos!AD383),AND(Datos!AD383=INT(Datos!AD383),AND(OR(AD$1005="",Datos!AD383&gt;=AD$1005),OR(AD$1006="",Datos!AD383&lt;=AD$1006))),FALSE),OR(ISNUMBER(FIND(";"&amp;UPPER(TRIM(Datos!AD383&amp;""))&amp;"=",AD$1007)),ISNUMBER(FIND(";"&amp;UPPER(TRIM(Datos!AD383&amp;""))&amp;";",AD$1007))),OR(UPPER(TRIM(Datos!AD383&amp;""))="SÍ",UPPER(TRIM(Datos!AD383&amp;""))="SI",UPPER(TRIM(Datos!AD383&amp;""))="NO"),IF(ISNUMBER(Datos!AD383),AND(OR(AD$1005="",Datos!AD383&gt;=AD$1005),OR(AD$1006="",Datos!AD383&lt;=AD$1006)),FALSE),TRUE))))</f>
        <v>0.0</v>
      </c>
      <c r="AE383">
        <f>IF(Datos!AE383="",0,IF(AND(AE$1008&lt;&gt;"",Datos!AE383=AE$1008),0,IF(AE$1004=0,0,1-CHOOSE(AE$1004,IF(ISNUMBER(Datos!AE383),AND(OR(AE$1005="",Datos!AE383&gt;=AE$1005),OR(AE$1006="",Datos!AE383&lt;=AE$1006)),FALSE),IF(ISNUMBER(Datos!AE383),AND(Datos!AE383=INT(Datos!AE383),AND(OR(AE$1005="",Datos!AE383&gt;=AE$1005),OR(AE$1006="",Datos!AE383&lt;=AE$1006))),FALSE),OR(ISNUMBER(FIND(";"&amp;UPPER(TRIM(Datos!AE383&amp;""))&amp;"=",AE$1007)),ISNUMBER(FIND(";"&amp;UPPER(TRIM(Datos!AE383&amp;""))&amp;";",AE$1007))),OR(UPPER(TRIM(Datos!AE383&amp;""))="SÍ",UPPER(TRIM(Datos!AE383&amp;""))="SI",UPPER(TRIM(Datos!AE383&amp;""))="NO"),IF(ISNUMBER(Datos!AE383),AND(OR(AE$1005="",Datos!AE383&gt;=AE$1005),OR(AE$1006="",Datos!AE383&lt;=AE$1006)),FALSE),TRUE))))</f>
        <v>0.0</v>
      </c>
    </row>
    <row r="384" spans="2:31">
      <c r="B384">
        <f>IF(Datos!B384="",0,IF(AND(B$1008&lt;&gt;"",Datos!B384=B$1008),0,IF(B$1004=0,0,1-CHOOSE(B$1004,IF(ISNUMBER(Datos!B384),AND(OR(B$1005="",Datos!B384&gt;=B$1005),OR(B$1006="",Datos!B384&lt;=B$1006)),FALSE),IF(ISNUMBER(Datos!B384),AND(Datos!B384=INT(Datos!B384),AND(OR(B$1005="",Datos!B384&gt;=B$1005),OR(B$1006="",Datos!B384&lt;=B$1006))),FALSE),OR(ISNUMBER(FIND(";"&amp;UPPER(TRIM(Datos!B384&amp;""))&amp;"=",B$1007)),ISNUMBER(FIND(";"&amp;UPPER(TRIM(Datos!B384&amp;""))&amp;";",B$1007))),OR(UPPER(TRIM(Datos!B384&amp;""))="SÍ",UPPER(TRIM(Datos!B384&amp;""))="SI",UPPER(TRIM(Datos!B384&amp;""))="NO"),IF(ISNUMBER(Datos!B384),AND(OR(B$1005="",Datos!B384&gt;=B$1005),OR(B$1006="",Datos!B384&lt;=B$1006)),FALSE),TRUE))))</f>
        <v>0.0</v>
      </c>
      <c r="C384">
        <f>IF(Datos!C384="",0,IF(AND(C$1008&lt;&gt;"",Datos!C384=C$1008),0,IF(C$1004=0,0,1-CHOOSE(C$1004,IF(ISNUMBER(Datos!C384),AND(OR(C$1005="",Datos!C384&gt;=C$1005),OR(C$1006="",Datos!C384&lt;=C$1006)),FALSE),IF(ISNUMBER(Datos!C384),AND(Datos!C384=INT(Datos!C384),AND(OR(C$1005="",Datos!C384&gt;=C$1005),OR(C$1006="",Datos!C384&lt;=C$1006))),FALSE),OR(ISNUMBER(FIND(";"&amp;UPPER(TRIM(Datos!C384&amp;""))&amp;"=",C$1007)),ISNUMBER(FIND(";"&amp;UPPER(TRIM(Datos!C384&amp;""))&amp;";",C$1007))),OR(UPPER(TRIM(Datos!C384&amp;""))="SÍ",UPPER(TRIM(Datos!C384&amp;""))="SI",UPPER(TRIM(Datos!C384&amp;""))="NO"),IF(ISNUMBER(Datos!C384),AND(OR(C$1005="",Datos!C384&gt;=C$1005),OR(C$1006="",Datos!C384&lt;=C$1006)),FALSE),TRUE))))</f>
        <v>0.0</v>
      </c>
      <c r="D384">
        <f>IF(Datos!D384="",0,IF(AND(D$1008&lt;&gt;"",Datos!D384=D$1008),0,IF(D$1004=0,0,1-CHOOSE(D$1004,IF(ISNUMBER(Datos!D384),AND(OR(D$1005="",Datos!D384&gt;=D$1005),OR(D$1006="",Datos!D384&lt;=D$1006)),FALSE),IF(ISNUMBER(Datos!D384),AND(Datos!D384=INT(Datos!D384),AND(OR(D$1005="",Datos!D384&gt;=D$1005),OR(D$1006="",Datos!D384&lt;=D$1006))),FALSE),OR(ISNUMBER(FIND(";"&amp;UPPER(TRIM(Datos!D384&amp;""))&amp;"=",D$1007)),ISNUMBER(FIND(";"&amp;UPPER(TRIM(Datos!D384&amp;""))&amp;";",D$1007))),OR(UPPER(TRIM(Datos!D384&amp;""))="SÍ",UPPER(TRIM(Datos!D384&amp;""))="SI",UPPER(TRIM(Datos!D384&amp;""))="NO"),IF(ISNUMBER(Datos!D384),AND(OR(D$1005="",Datos!D384&gt;=D$1005),OR(D$1006="",Datos!D384&lt;=D$1006)),FALSE),TRUE))))</f>
        <v>0.0</v>
      </c>
      <c r="E384">
        <f>IF(Datos!E384="",0,IF(AND(E$1008&lt;&gt;"",Datos!E384=E$1008),0,IF(E$1004=0,0,1-CHOOSE(E$1004,IF(ISNUMBER(Datos!E384),AND(OR(E$1005="",Datos!E384&gt;=E$1005),OR(E$1006="",Datos!E384&lt;=E$1006)),FALSE),IF(ISNUMBER(Datos!E384),AND(Datos!E384=INT(Datos!E384),AND(OR(E$1005="",Datos!E384&gt;=E$1005),OR(E$1006="",Datos!E384&lt;=E$1006))),FALSE),OR(ISNUMBER(FIND(";"&amp;UPPER(TRIM(Datos!E384&amp;""))&amp;"=",E$1007)),ISNUMBER(FIND(";"&amp;UPPER(TRIM(Datos!E384&amp;""))&amp;";",E$1007))),OR(UPPER(TRIM(Datos!E384&amp;""))="SÍ",UPPER(TRIM(Datos!E384&amp;""))="SI",UPPER(TRIM(Datos!E384&amp;""))="NO"),IF(ISNUMBER(Datos!E384),AND(OR(E$1005="",Datos!E384&gt;=E$1005),OR(E$1006="",Datos!E384&lt;=E$1006)),FALSE),TRUE))))</f>
        <v>0.0</v>
      </c>
      <c r="F384">
        <f>IF(Datos!F384="",0,IF(AND(F$1008&lt;&gt;"",Datos!F384=F$1008),0,IF(F$1004=0,0,1-CHOOSE(F$1004,IF(ISNUMBER(Datos!F384),AND(OR(F$1005="",Datos!F384&gt;=F$1005),OR(F$1006="",Datos!F384&lt;=F$1006)),FALSE),IF(ISNUMBER(Datos!F384),AND(Datos!F384=INT(Datos!F384),AND(OR(F$1005="",Datos!F384&gt;=F$1005),OR(F$1006="",Datos!F384&lt;=F$1006))),FALSE),OR(ISNUMBER(FIND(";"&amp;UPPER(TRIM(Datos!F384&amp;""))&amp;"=",F$1007)),ISNUMBER(FIND(";"&amp;UPPER(TRIM(Datos!F384&amp;""))&amp;";",F$1007))),OR(UPPER(TRIM(Datos!F384&amp;""))="SÍ",UPPER(TRIM(Datos!F384&amp;""))="SI",UPPER(TRIM(Datos!F384&amp;""))="NO"),IF(ISNUMBER(Datos!F384),AND(OR(F$1005="",Datos!F384&gt;=F$1005),OR(F$1006="",Datos!F384&lt;=F$1006)),FALSE),TRUE))))</f>
        <v>0.0</v>
      </c>
      <c r="G384">
        <f>IF(Datos!G384="",0,IF(AND(G$1008&lt;&gt;"",Datos!G384=G$1008),0,IF(G$1004=0,0,1-CHOOSE(G$1004,IF(ISNUMBER(Datos!G384),AND(OR(G$1005="",Datos!G384&gt;=G$1005),OR(G$1006="",Datos!G384&lt;=G$1006)),FALSE),IF(ISNUMBER(Datos!G384),AND(Datos!G384=INT(Datos!G384),AND(OR(G$1005="",Datos!G384&gt;=G$1005),OR(G$1006="",Datos!G384&lt;=G$1006))),FALSE),OR(ISNUMBER(FIND(";"&amp;UPPER(TRIM(Datos!G384&amp;""))&amp;"=",G$1007)),ISNUMBER(FIND(";"&amp;UPPER(TRIM(Datos!G384&amp;""))&amp;";",G$1007))),OR(UPPER(TRIM(Datos!G384&amp;""))="SÍ",UPPER(TRIM(Datos!G384&amp;""))="SI",UPPER(TRIM(Datos!G384&amp;""))="NO"),IF(ISNUMBER(Datos!G384),AND(OR(G$1005="",Datos!G384&gt;=G$1005),OR(G$1006="",Datos!G384&lt;=G$1006)),FALSE),TRUE))))</f>
        <v>0.0</v>
      </c>
      <c r="H384">
        <f>IF(Datos!H384="",0,IF(AND(H$1008&lt;&gt;"",Datos!H384=H$1008),0,IF(H$1004=0,0,1-CHOOSE(H$1004,IF(ISNUMBER(Datos!H384),AND(OR(H$1005="",Datos!H384&gt;=H$1005),OR(H$1006="",Datos!H384&lt;=H$1006)),FALSE),IF(ISNUMBER(Datos!H384),AND(Datos!H384=INT(Datos!H384),AND(OR(H$1005="",Datos!H384&gt;=H$1005),OR(H$1006="",Datos!H384&lt;=H$1006))),FALSE),OR(ISNUMBER(FIND(";"&amp;UPPER(TRIM(Datos!H384&amp;""))&amp;"=",H$1007)),ISNUMBER(FIND(";"&amp;UPPER(TRIM(Datos!H384&amp;""))&amp;";",H$1007))),OR(UPPER(TRIM(Datos!H384&amp;""))="SÍ",UPPER(TRIM(Datos!H384&amp;""))="SI",UPPER(TRIM(Datos!H384&amp;""))="NO"),IF(ISNUMBER(Datos!H384),AND(OR(H$1005="",Datos!H384&gt;=H$1005),OR(H$1006="",Datos!H384&lt;=H$1006)),FALSE),TRUE))))</f>
        <v>0.0</v>
      </c>
      <c r="I384">
        <f>IF(Datos!I384="",0,IF(AND(I$1008&lt;&gt;"",Datos!I384=I$1008),0,IF(I$1004=0,0,1-CHOOSE(I$1004,IF(ISNUMBER(Datos!I384),AND(OR(I$1005="",Datos!I384&gt;=I$1005),OR(I$1006="",Datos!I384&lt;=I$1006)),FALSE),IF(ISNUMBER(Datos!I384),AND(Datos!I384=INT(Datos!I384),AND(OR(I$1005="",Datos!I384&gt;=I$1005),OR(I$1006="",Datos!I384&lt;=I$1006))),FALSE),OR(ISNUMBER(FIND(";"&amp;UPPER(TRIM(Datos!I384&amp;""))&amp;"=",I$1007)),ISNUMBER(FIND(";"&amp;UPPER(TRIM(Datos!I384&amp;""))&amp;";",I$1007))),OR(UPPER(TRIM(Datos!I384&amp;""))="SÍ",UPPER(TRIM(Datos!I384&amp;""))="SI",UPPER(TRIM(Datos!I384&amp;""))="NO"),IF(ISNUMBER(Datos!I384),AND(OR(I$1005="",Datos!I384&gt;=I$1005),OR(I$1006="",Datos!I384&lt;=I$1006)),FALSE),TRUE))))</f>
        <v>0.0</v>
      </c>
      <c r="J384">
        <f>IF(Datos!J384="",0,IF(AND(J$1008&lt;&gt;"",Datos!J384=J$1008),0,IF(J$1004=0,0,1-CHOOSE(J$1004,IF(ISNUMBER(Datos!J384),AND(OR(J$1005="",Datos!J384&gt;=J$1005),OR(J$1006="",Datos!J384&lt;=J$1006)),FALSE),IF(ISNUMBER(Datos!J384),AND(Datos!J384=INT(Datos!J384),AND(OR(J$1005="",Datos!J384&gt;=J$1005),OR(J$1006="",Datos!J384&lt;=J$1006))),FALSE),OR(ISNUMBER(FIND(";"&amp;UPPER(TRIM(Datos!J384&amp;""))&amp;"=",J$1007)),ISNUMBER(FIND(";"&amp;UPPER(TRIM(Datos!J384&amp;""))&amp;";",J$1007))),OR(UPPER(TRIM(Datos!J384&amp;""))="SÍ",UPPER(TRIM(Datos!J384&amp;""))="SI",UPPER(TRIM(Datos!J384&amp;""))="NO"),IF(ISNUMBER(Datos!J384),AND(OR(J$1005="",Datos!J384&gt;=J$1005),OR(J$1006="",Datos!J384&lt;=J$1006)),FALSE),TRUE))))</f>
        <v>0.0</v>
      </c>
      <c r="K384">
        <f>IF(Datos!K384="",0,IF(AND(K$1008&lt;&gt;"",Datos!K384=K$1008),0,IF(K$1004=0,0,1-CHOOSE(K$1004,IF(ISNUMBER(Datos!K384),AND(OR(K$1005="",Datos!K384&gt;=K$1005),OR(K$1006="",Datos!K384&lt;=K$1006)),FALSE),IF(ISNUMBER(Datos!K384),AND(Datos!K384=INT(Datos!K384),AND(OR(K$1005="",Datos!K384&gt;=K$1005),OR(K$1006="",Datos!K384&lt;=K$1006))),FALSE),OR(ISNUMBER(FIND(";"&amp;UPPER(TRIM(Datos!K384&amp;""))&amp;"=",K$1007)),ISNUMBER(FIND(";"&amp;UPPER(TRIM(Datos!K384&amp;""))&amp;";",K$1007))),OR(UPPER(TRIM(Datos!K384&amp;""))="SÍ",UPPER(TRIM(Datos!K384&amp;""))="SI",UPPER(TRIM(Datos!K384&amp;""))="NO"),IF(ISNUMBER(Datos!K384),AND(OR(K$1005="",Datos!K384&gt;=K$1005),OR(K$1006="",Datos!K384&lt;=K$1006)),FALSE),TRUE))))</f>
        <v>0.0</v>
      </c>
      <c r="L384">
        <f>IF(Datos!L384="",0,IF(AND(L$1008&lt;&gt;"",Datos!L384=L$1008),0,IF(L$1004=0,0,1-CHOOSE(L$1004,IF(ISNUMBER(Datos!L384),AND(OR(L$1005="",Datos!L384&gt;=L$1005),OR(L$1006="",Datos!L384&lt;=L$1006)),FALSE),IF(ISNUMBER(Datos!L384),AND(Datos!L384=INT(Datos!L384),AND(OR(L$1005="",Datos!L384&gt;=L$1005),OR(L$1006="",Datos!L384&lt;=L$1006))),FALSE),OR(ISNUMBER(FIND(";"&amp;UPPER(TRIM(Datos!L384&amp;""))&amp;"=",L$1007)),ISNUMBER(FIND(";"&amp;UPPER(TRIM(Datos!L384&amp;""))&amp;";",L$1007))),OR(UPPER(TRIM(Datos!L384&amp;""))="SÍ",UPPER(TRIM(Datos!L384&amp;""))="SI",UPPER(TRIM(Datos!L384&amp;""))="NO"),IF(ISNUMBER(Datos!L384),AND(OR(L$1005="",Datos!L384&gt;=L$1005),OR(L$1006="",Datos!L384&lt;=L$1006)),FALSE),TRUE))))</f>
        <v>0.0</v>
      </c>
      <c r="M384">
        <f>IF(Datos!M384="",0,IF(AND(M$1008&lt;&gt;"",Datos!M384=M$1008),0,IF(M$1004=0,0,1-CHOOSE(M$1004,IF(ISNUMBER(Datos!M384),AND(OR(M$1005="",Datos!M384&gt;=M$1005),OR(M$1006="",Datos!M384&lt;=M$1006)),FALSE),IF(ISNUMBER(Datos!M384),AND(Datos!M384=INT(Datos!M384),AND(OR(M$1005="",Datos!M384&gt;=M$1005),OR(M$1006="",Datos!M384&lt;=M$1006))),FALSE),OR(ISNUMBER(FIND(";"&amp;UPPER(TRIM(Datos!M384&amp;""))&amp;"=",M$1007)),ISNUMBER(FIND(";"&amp;UPPER(TRIM(Datos!M384&amp;""))&amp;";",M$1007))),OR(UPPER(TRIM(Datos!M384&amp;""))="SÍ",UPPER(TRIM(Datos!M384&amp;""))="SI",UPPER(TRIM(Datos!M384&amp;""))="NO"),IF(ISNUMBER(Datos!M384),AND(OR(M$1005="",Datos!M384&gt;=M$1005),OR(M$1006="",Datos!M384&lt;=M$1006)),FALSE),TRUE))))</f>
        <v>0.0</v>
      </c>
      <c r="N384">
        <f>IF(Datos!N384="",0,IF(AND(N$1008&lt;&gt;"",Datos!N384=N$1008),0,IF(N$1004=0,0,1-CHOOSE(N$1004,IF(ISNUMBER(Datos!N384),AND(OR(N$1005="",Datos!N384&gt;=N$1005),OR(N$1006="",Datos!N384&lt;=N$1006)),FALSE),IF(ISNUMBER(Datos!N384),AND(Datos!N384=INT(Datos!N384),AND(OR(N$1005="",Datos!N384&gt;=N$1005),OR(N$1006="",Datos!N384&lt;=N$1006))),FALSE),OR(ISNUMBER(FIND(";"&amp;UPPER(TRIM(Datos!N384&amp;""))&amp;"=",N$1007)),ISNUMBER(FIND(";"&amp;UPPER(TRIM(Datos!N384&amp;""))&amp;";",N$1007))),OR(UPPER(TRIM(Datos!N384&amp;""))="SÍ",UPPER(TRIM(Datos!N384&amp;""))="SI",UPPER(TRIM(Datos!N384&amp;""))="NO"),IF(ISNUMBER(Datos!N384),AND(OR(N$1005="",Datos!N384&gt;=N$1005),OR(N$1006="",Datos!N384&lt;=N$1006)),FALSE),TRUE))))</f>
        <v>0.0</v>
      </c>
      <c r="O384">
        <f>IF(Datos!O384="",0,IF(AND(O$1008&lt;&gt;"",Datos!O384=O$1008),0,IF(O$1004=0,0,1-CHOOSE(O$1004,IF(ISNUMBER(Datos!O384),AND(OR(O$1005="",Datos!O384&gt;=O$1005),OR(O$1006="",Datos!O384&lt;=O$1006)),FALSE),IF(ISNUMBER(Datos!O384),AND(Datos!O384=INT(Datos!O384),AND(OR(O$1005="",Datos!O384&gt;=O$1005),OR(O$1006="",Datos!O384&lt;=O$1006))),FALSE),OR(ISNUMBER(FIND(";"&amp;UPPER(TRIM(Datos!O384&amp;""))&amp;"=",O$1007)),ISNUMBER(FIND(";"&amp;UPPER(TRIM(Datos!O384&amp;""))&amp;";",O$1007))),OR(UPPER(TRIM(Datos!O384&amp;""))="SÍ",UPPER(TRIM(Datos!O384&amp;""))="SI",UPPER(TRIM(Datos!O384&amp;""))="NO"),IF(ISNUMBER(Datos!O384),AND(OR(O$1005="",Datos!O384&gt;=O$1005),OR(O$1006="",Datos!O384&lt;=O$1006)),FALSE),TRUE))))</f>
        <v>0.0</v>
      </c>
      <c r="P384">
        <f>IF(Datos!P384="",0,IF(AND(P$1008&lt;&gt;"",Datos!P384=P$1008),0,IF(P$1004=0,0,1-CHOOSE(P$1004,IF(ISNUMBER(Datos!P384),AND(OR(P$1005="",Datos!P384&gt;=P$1005),OR(P$1006="",Datos!P384&lt;=P$1006)),FALSE),IF(ISNUMBER(Datos!P384),AND(Datos!P384=INT(Datos!P384),AND(OR(P$1005="",Datos!P384&gt;=P$1005),OR(P$1006="",Datos!P384&lt;=P$1006))),FALSE),OR(ISNUMBER(FIND(";"&amp;UPPER(TRIM(Datos!P384&amp;""))&amp;"=",P$1007)),ISNUMBER(FIND(";"&amp;UPPER(TRIM(Datos!P384&amp;""))&amp;";",P$1007))),OR(UPPER(TRIM(Datos!P384&amp;""))="SÍ",UPPER(TRIM(Datos!P384&amp;""))="SI",UPPER(TRIM(Datos!P384&amp;""))="NO"),IF(ISNUMBER(Datos!P384),AND(OR(P$1005="",Datos!P384&gt;=P$1005),OR(P$1006="",Datos!P384&lt;=P$1006)),FALSE),TRUE))))</f>
        <v>0.0</v>
      </c>
      <c r="Q384">
        <f>IF(Datos!Q384="",0,IF(AND(Q$1008&lt;&gt;"",Datos!Q384=Q$1008),0,IF(Q$1004=0,0,1-CHOOSE(Q$1004,IF(ISNUMBER(Datos!Q384),AND(OR(Q$1005="",Datos!Q384&gt;=Q$1005),OR(Q$1006="",Datos!Q384&lt;=Q$1006)),FALSE),IF(ISNUMBER(Datos!Q384),AND(Datos!Q384=INT(Datos!Q384),AND(OR(Q$1005="",Datos!Q384&gt;=Q$1005),OR(Q$1006="",Datos!Q384&lt;=Q$1006))),FALSE),OR(ISNUMBER(FIND(";"&amp;UPPER(TRIM(Datos!Q384&amp;""))&amp;"=",Q$1007)),ISNUMBER(FIND(";"&amp;UPPER(TRIM(Datos!Q384&amp;""))&amp;";",Q$1007))),OR(UPPER(TRIM(Datos!Q384&amp;""))="SÍ",UPPER(TRIM(Datos!Q384&amp;""))="SI",UPPER(TRIM(Datos!Q384&amp;""))="NO"),IF(ISNUMBER(Datos!Q384),AND(OR(Q$1005="",Datos!Q384&gt;=Q$1005),OR(Q$1006="",Datos!Q384&lt;=Q$1006)),FALSE),TRUE))))</f>
        <v>0.0</v>
      </c>
      <c r="R384">
        <f>IF(Datos!R384="",0,IF(AND(R$1008&lt;&gt;"",Datos!R384=R$1008),0,IF(R$1004=0,0,1-CHOOSE(R$1004,IF(ISNUMBER(Datos!R384),AND(OR(R$1005="",Datos!R384&gt;=R$1005),OR(R$1006="",Datos!R384&lt;=R$1006)),FALSE),IF(ISNUMBER(Datos!R384),AND(Datos!R384=INT(Datos!R384),AND(OR(R$1005="",Datos!R384&gt;=R$1005),OR(R$1006="",Datos!R384&lt;=R$1006))),FALSE),OR(ISNUMBER(FIND(";"&amp;UPPER(TRIM(Datos!R384&amp;""))&amp;"=",R$1007)),ISNUMBER(FIND(";"&amp;UPPER(TRIM(Datos!R384&amp;""))&amp;";",R$1007))),OR(UPPER(TRIM(Datos!R384&amp;""))="SÍ",UPPER(TRIM(Datos!R384&amp;""))="SI",UPPER(TRIM(Datos!R384&amp;""))="NO"),IF(ISNUMBER(Datos!R384),AND(OR(R$1005="",Datos!R384&gt;=R$1005),OR(R$1006="",Datos!R384&lt;=R$1006)),FALSE),TRUE))))</f>
        <v>0.0</v>
      </c>
      <c r="S384">
        <f>IF(Datos!S384="",0,IF(AND(S$1008&lt;&gt;"",Datos!S384=S$1008),0,IF(S$1004=0,0,1-CHOOSE(S$1004,IF(ISNUMBER(Datos!S384),AND(OR(S$1005="",Datos!S384&gt;=S$1005),OR(S$1006="",Datos!S384&lt;=S$1006)),FALSE),IF(ISNUMBER(Datos!S384),AND(Datos!S384=INT(Datos!S384),AND(OR(S$1005="",Datos!S384&gt;=S$1005),OR(S$1006="",Datos!S384&lt;=S$1006))),FALSE),OR(ISNUMBER(FIND(";"&amp;UPPER(TRIM(Datos!S384&amp;""))&amp;"=",S$1007)),ISNUMBER(FIND(";"&amp;UPPER(TRIM(Datos!S384&amp;""))&amp;";",S$1007))),OR(UPPER(TRIM(Datos!S384&amp;""))="SÍ",UPPER(TRIM(Datos!S384&amp;""))="SI",UPPER(TRIM(Datos!S384&amp;""))="NO"),IF(ISNUMBER(Datos!S384),AND(OR(S$1005="",Datos!S384&gt;=S$1005),OR(S$1006="",Datos!S384&lt;=S$1006)),FALSE),TRUE))))</f>
        <v>0.0</v>
      </c>
      <c r="T384">
        <f>IF(Datos!T384="",0,IF(AND(T$1008&lt;&gt;"",Datos!T384=T$1008),0,IF(T$1004=0,0,1-CHOOSE(T$1004,IF(ISNUMBER(Datos!T384),AND(OR(T$1005="",Datos!T384&gt;=T$1005),OR(T$1006="",Datos!T384&lt;=T$1006)),FALSE),IF(ISNUMBER(Datos!T384),AND(Datos!T384=INT(Datos!T384),AND(OR(T$1005="",Datos!T384&gt;=T$1005),OR(T$1006="",Datos!T384&lt;=T$1006))),FALSE),OR(ISNUMBER(FIND(";"&amp;UPPER(TRIM(Datos!T384&amp;""))&amp;"=",T$1007)),ISNUMBER(FIND(";"&amp;UPPER(TRIM(Datos!T384&amp;""))&amp;";",T$1007))),OR(UPPER(TRIM(Datos!T384&amp;""))="SÍ",UPPER(TRIM(Datos!T384&amp;""))="SI",UPPER(TRIM(Datos!T384&amp;""))="NO"),IF(ISNUMBER(Datos!T384),AND(OR(T$1005="",Datos!T384&gt;=T$1005),OR(T$1006="",Datos!T384&lt;=T$1006)),FALSE),TRUE))))</f>
        <v>0.0</v>
      </c>
      <c r="U384">
        <f>IF(Datos!U384="",0,IF(AND(U$1008&lt;&gt;"",Datos!U384=U$1008),0,IF(U$1004=0,0,1-CHOOSE(U$1004,IF(ISNUMBER(Datos!U384),AND(OR(U$1005="",Datos!U384&gt;=U$1005),OR(U$1006="",Datos!U384&lt;=U$1006)),FALSE),IF(ISNUMBER(Datos!U384),AND(Datos!U384=INT(Datos!U384),AND(OR(U$1005="",Datos!U384&gt;=U$1005),OR(U$1006="",Datos!U384&lt;=U$1006))),FALSE),OR(ISNUMBER(FIND(";"&amp;UPPER(TRIM(Datos!U384&amp;""))&amp;"=",U$1007)),ISNUMBER(FIND(";"&amp;UPPER(TRIM(Datos!U384&amp;""))&amp;";",U$1007))),OR(UPPER(TRIM(Datos!U384&amp;""))="SÍ",UPPER(TRIM(Datos!U384&amp;""))="SI",UPPER(TRIM(Datos!U384&amp;""))="NO"),IF(ISNUMBER(Datos!U384),AND(OR(U$1005="",Datos!U384&gt;=U$1005),OR(U$1006="",Datos!U384&lt;=U$1006)),FALSE),TRUE))))</f>
        <v>0.0</v>
      </c>
      <c r="V384">
        <f>IF(Datos!V384="",0,IF(AND(V$1008&lt;&gt;"",Datos!V384=V$1008),0,IF(V$1004=0,0,1-CHOOSE(V$1004,IF(ISNUMBER(Datos!V384),AND(OR(V$1005="",Datos!V384&gt;=V$1005),OR(V$1006="",Datos!V384&lt;=V$1006)),FALSE),IF(ISNUMBER(Datos!V384),AND(Datos!V384=INT(Datos!V384),AND(OR(V$1005="",Datos!V384&gt;=V$1005),OR(V$1006="",Datos!V384&lt;=V$1006))),FALSE),OR(ISNUMBER(FIND(";"&amp;UPPER(TRIM(Datos!V384&amp;""))&amp;"=",V$1007)),ISNUMBER(FIND(";"&amp;UPPER(TRIM(Datos!V384&amp;""))&amp;";",V$1007))),OR(UPPER(TRIM(Datos!V384&amp;""))="SÍ",UPPER(TRIM(Datos!V384&amp;""))="SI",UPPER(TRIM(Datos!V384&amp;""))="NO"),IF(ISNUMBER(Datos!V384),AND(OR(V$1005="",Datos!V384&gt;=V$1005),OR(V$1006="",Datos!V384&lt;=V$1006)),FALSE),TRUE))))</f>
        <v>0.0</v>
      </c>
      <c r="W384">
        <f>IF(Datos!W384="",0,IF(AND(W$1008&lt;&gt;"",Datos!W384=W$1008),0,IF(W$1004=0,0,1-CHOOSE(W$1004,IF(ISNUMBER(Datos!W384),AND(OR(W$1005="",Datos!W384&gt;=W$1005),OR(W$1006="",Datos!W384&lt;=W$1006)),FALSE),IF(ISNUMBER(Datos!W384),AND(Datos!W384=INT(Datos!W384),AND(OR(W$1005="",Datos!W384&gt;=W$1005),OR(W$1006="",Datos!W384&lt;=W$1006))),FALSE),OR(ISNUMBER(FIND(";"&amp;UPPER(TRIM(Datos!W384&amp;""))&amp;"=",W$1007)),ISNUMBER(FIND(";"&amp;UPPER(TRIM(Datos!W384&amp;""))&amp;";",W$1007))),OR(UPPER(TRIM(Datos!W384&amp;""))="SÍ",UPPER(TRIM(Datos!W384&amp;""))="SI",UPPER(TRIM(Datos!W384&amp;""))="NO"),IF(ISNUMBER(Datos!W384),AND(OR(W$1005="",Datos!W384&gt;=W$1005),OR(W$1006="",Datos!W384&lt;=W$1006)),FALSE),TRUE))))</f>
        <v>0.0</v>
      </c>
      <c r="X384">
        <f>IF(Datos!X384="",0,IF(AND(X$1008&lt;&gt;"",Datos!X384=X$1008),0,IF(X$1004=0,0,1-CHOOSE(X$1004,IF(ISNUMBER(Datos!X384),AND(OR(X$1005="",Datos!X384&gt;=X$1005),OR(X$1006="",Datos!X384&lt;=X$1006)),FALSE),IF(ISNUMBER(Datos!X384),AND(Datos!X384=INT(Datos!X384),AND(OR(X$1005="",Datos!X384&gt;=X$1005),OR(X$1006="",Datos!X384&lt;=X$1006))),FALSE),OR(ISNUMBER(FIND(";"&amp;UPPER(TRIM(Datos!X384&amp;""))&amp;"=",X$1007)),ISNUMBER(FIND(";"&amp;UPPER(TRIM(Datos!X384&amp;""))&amp;";",X$1007))),OR(UPPER(TRIM(Datos!X384&amp;""))="SÍ",UPPER(TRIM(Datos!X384&amp;""))="SI",UPPER(TRIM(Datos!X384&amp;""))="NO"),IF(ISNUMBER(Datos!X384),AND(OR(X$1005="",Datos!X384&gt;=X$1005),OR(X$1006="",Datos!X384&lt;=X$1006)),FALSE),TRUE))))</f>
        <v>0.0</v>
      </c>
      <c r="Y384">
        <f>IF(Datos!Y384="",0,IF(AND(Y$1008&lt;&gt;"",Datos!Y384=Y$1008),0,IF(Y$1004=0,0,1-CHOOSE(Y$1004,IF(ISNUMBER(Datos!Y384),AND(OR(Y$1005="",Datos!Y384&gt;=Y$1005),OR(Y$1006="",Datos!Y384&lt;=Y$1006)),FALSE),IF(ISNUMBER(Datos!Y384),AND(Datos!Y384=INT(Datos!Y384),AND(OR(Y$1005="",Datos!Y384&gt;=Y$1005),OR(Y$1006="",Datos!Y384&lt;=Y$1006))),FALSE),OR(ISNUMBER(FIND(";"&amp;UPPER(TRIM(Datos!Y384&amp;""))&amp;"=",Y$1007)),ISNUMBER(FIND(";"&amp;UPPER(TRIM(Datos!Y384&amp;""))&amp;";",Y$1007))),OR(UPPER(TRIM(Datos!Y384&amp;""))="SÍ",UPPER(TRIM(Datos!Y384&amp;""))="SI",UPPER(TRIM(Datos!Y384&amp;""))="NO"),IF(ISNUMBER(Datos!Y384),AND(OR(Y$1005="",Datos!Y384&gt;=Y$1005),OR(Y$1006="",Datos!Y384&lt;=Y$1006)),FALSE),TRUE))))</f>
        <v>0.0</v>
      </c>
      <c r="Z384">
        <f>IF(Datos!Z384="",0,IF(AND(Z$1008&lt;&gt;"",Datos!Z384=Z$1008),0,IF(Z$1004=0,0,1-CHOOSE(Z$1004,IF(ISNUMBER(Datos!Z384),AND(OR(Z$1005="",Datos!Z384&gt;=Z$1005),OR(Z$1006="",Datos!Z384&lt;=Z$1006)),FALSE),IF(ISNUMBER(Datos!Z384),AND(Datos!Z384=INT(Datos!Z384),AND(OR(Z$1005="",Datos!Z384&gt;=Z$1005),OR(Z$1006="",Datos!Z384&lt;=Z$1006))),FALSE),OR(ISNUMBER(FIND(";"&amp;UPPER(TRIM(Datos!Z384&amp;""))&amp;"=",Z$1007)),ISNUMBER(FIND(";"&amp;UPPER(TRIM(Datos!Z384&amp;""))&amp;";",Z$1007))),OR(UPPER(TRIM(Datos!Z384&amp;""))="SÍ",UPPER(TRIM(Datos!Z384&amp;""))="SI",UPPER(TRIM(Datos!Z384&amp;""))="NO"),IF(ISNUMBER(Datos!Z384),AND(OR(Z$1005="",Datos!Z384&gt;=Z$1005),OR(Z$1006="",Datos!Z384&lt;=Z$1006)),FALSE),TRUE))))</f>
        <v>0.0</v>
      </c>
      <c r="AA384">
        <f>IF(Datos!AA384="",0,IF(AND(AA$1008&lt;&gt;"",Datos!AA384=AA$1008),0,IF(AA$1004=0,0,1-CHOOSE(AA$1004,IF(ISNUMBER(Datos!AA384),AND(OR(AA$1005="",Datos!AA384&gt;=AA$1005),OR(AA$1006="",Datos!AA384&lt;=AA$1006)),FALSE),IF(ISNUMBER(Datos!AA384),AND(Datos!AA384=INT(Datos!AA384),AND(OR(AA$1005="",Datos!AA384&gt;=AA$1005),OR(AA$1006="",Datos!AA384&lt;=AA$1006))),FALSE),OR(ISNUMBER(FIND(";"&amp;UPPER(TRIM(Datos!AA384&amp;""))&amp;"=",AA$1007)),ISNUMBER(FIND(";"&amp;UPPER(TRIM(Datos!AA384&amp;""))&amp;";",AA$1007))),OR(UPPER(TRIM(Datos!AA384&amp;""))="SÍ",UPPER(TRIM(Datos!AA384&amp;""))="SI",UPPER(TRIM(Datos!AA384&amp;""))="NO"),IF(ISNUMBER(Datos!AA384),AND(OR(AA$1005="",Datos!AA384&gt;=AA$1005),OR(AA$1006="",Datos!AA384&lt;=AA$1006)),FALSE),TRUE))))</f>
        <v>0.0</v>
      </c>
      <c r="AB384">
        <f>IF(Datos!AB384="",0,IF(AND(AB$1008&lt;&gt;"",Datos!AB384=AB$1008),0,IF(AB$1004=0,0,1-CHOOSE(AB$1004,IF(ISNUMBER(Datos!AB384),AND(OR(AB$1005="",Datos!AB384&gt;=AB$1005),OR(AB$1006="",Datos!AB384&lt;=AB$1006)),FALSE),IF(ISNUMBER(Datos!AB384),AND(Datos!AB384=INT(Datos!AB384),AND(OR(AB$1005="",Datos!AB384&gt;=AB$1005),OR(AB$1006="",Datos!AB384&lt;=AB$1006))),FALSE),OR(ISNUMBER(FIND(";"&amp;UPPER(TRIM(Datos!AB384&amp;""))&amp;"=",AB$1007)),ISNUMBER(FIND(";"&amp;UPPER(TRIM(Datos!AB384&amp;""))&amp;";",AB$1007))),OR(UPPER(TRIM(Datos!AB384&amp;""))="SÍ",UPPER(TRIM(Datos!AB384&amp;""))="SI",UPPER(TRIM(Datos!AB384&amp;""))="NO"),IF(ISNUMBER(Datos!AB384),AND(OR(AB$1005="",Datos!AB384&gt;=AB$1005),OR(AB$1006="",Datos!AB384&lt;=AB$1006)),FALSE),TRUE))))</f>
        <v>0.0</v>
      </c>
      <c r="AC384">
        <f>IF(Datos!AC384="",0,IF(AND(AC$1008&lt;&gt;"",Datos!AC384=AC$1008),0,IF(AC$1004=0,0,1-CHOOSE(AC$1004,IF(ISNUMBER(Datos!AC384),AND(OR(AC$1005="",Datos!AC384&gt;=AC$1005),OR(AC$1006="",Datos!AC384&lt;=AC$1006)),FALSE),IF(ISNUMBER(Datos!AC384),AND(Datos!AC384=INT(Datos!AC384),AND(OR(AC$1005="",Datos!AC384&gt;=AC$1005),OR(AC$1006="",Datos!AC384&lt;=AC$1006))),FALSE),OR(ISNUMBER(FIND(";"&amp;UPPER(TRIM(Datos!AC384&amp;""))&amp;"=",AC$1007)),ISNUMBER(FIND(";"&amp;UPPER(TRIM(Datos!AC384&amp;""))&amp;";",AC$1007))),OR(UPPER(TRIM(Datos!AC384&amp;""))="SÍ",UPPER(TRIM(Datos!AC384&amp;""))="SI",UPPER(TRIM(Datos!AC384&amp;""))="NO"),IF(ISNUMBER(Datos!AC384),AND(OR(AC$1005="",Datos!AC384&gt;=AC$1005),OR(AC$1006="",Datos!AC384&lt;=AC$1006)),FALSE),TRUE))))</f>
        <v>0.0</v>
      </c>
      <c r="AD384">
        <f>IF(Datos!AD384="",0,IF(AND(AD$1008&lt;&gt;"",Datos!AD384=AD$1008),0,IF(AD$1004=0,0,1-CHOOSE(AD$1004,IF(ISNUMBER(Datos!AD384),AND(OR(AD$1005="",Datos!AD384&gt;=AD$1005),OR(AD$1006="",Datos!AD384&lt;=AD$1006)),FALSE),IF(ISNUMBER(Datos!AD384),AND(Datos!AD384=INT(Datos!AD384),AND(OR(AD$1005="",Datos!AD384&gt;=AD$1005),OR(AD$1006="",Datos!AD384&lt;=AD$1006))),FALSE),OR(ISNUMBER(FIND(";"&amp;UPPER(TRIM(Datos!AD384&amp;""))&amp;"=",AD$1007)),ISNUMBER(FIND(";"&amp;UPPER(TRIM(Datos!AD384&amp;""))&amp;";",AD$1007))),OR(UPPER(TRIM(Datos!AD384&amp;""))="SÍ",UPPER(TRIM(Datos!AD384&amp;""))="SI",UPPER(TRIM(Datos!AD384&amp;""))="NO"),IF(ISNUMBER(Datos!AD384),AND(OR(AD$1005="",Datos!AD384&gt;=AD$1005),OR(AD$1006="",Datos!AD384&lt;=AD$1006)),FALSE),TRUE))))</f>
        <v>0.0</v>
      </c>
      <c r="AE384">
        <f>IF(Datos!AE384="",0,IF(AND(AE$1008&lt;&gt;"",Datos!AE384=AE$1008),0,IF(AE$1004=0,0,1-CHOOSE(AE$1004,IF(ISNUMBER(Datos!AE384),AND(OR(AE$1005="",Datos!AE384&gt;=AE$1005),OR(AE$1006="",Datos!AE384&lt;=AE$1006)),FALSE),IF(ISNUMBER(Datos!AE384),AND(Datos!AE384=INT(Datos!AE384),AND(OR(AE$1005="",Datos!AE384&gt;=AE$1005),OR(AE$1006="",Datos!AE384&lt;=AE$1006))),FALSE),OR(ISNUMBER(FIND(";"&amp;UPPER(TRIM(Datos!AE384&amp;""))&amp;"=",AE$1007)),ISNUMBER(FIND(";"&amp;UPPER(TRIM(Datos!AE384&amp;""))&amp;";",AE$1007))),OR(UPPER(TRIM(Datos!AE384&amp;""))="SÍ",UPPER(TRIM(Datos!AE384&amp;""))="SI",UPPER(TRIM(Datos!AE384&amp;""))="NO"),IF(ISNUMBER(Datos!AE384),AND(OR(AE$1005="",Datos!AE384&gt;=AE$1005),OR(AE$1006="",Datos!AE384&lt;=AE$1006)),FALSE),TRUE))))</f>
        <v>0.0</v>
      </c>
    </row>
    <row r="385" spans="2:31">
      <c r="B385">
        <f>IF(Datos!B385="",0,IF(AND(B$1008&lt;&gt;"",Datos!B385=B$1008),0,IF(B$1004=0,0,1-CHOOSE(B$1004,IF(ISNUMBER(Datos!B385),AND(OR(B$1005="",Datos!B385&gt;=B$1005),OR(B$1006="",Datos!B385&lt;=B$1006)),FALSE),IF(ISNUMBER(Datos!B385),AND(Datos!B385=INT(Datos!B385),AND(OR(B$1005="",Datos!B385&gt;=B$1005),OR(B$1006="",Datos!B385&lt;=B$1006))),FALSE),OR(ISNUMBER(FIND(";"&amp;UPPER(TRIM(Datos!B385&amp;""))&amp;"=",B$1007)),ISNUMBER(FIND(";"&amp;UPPER(TRIM(Datos!B385&amp;""))&amp;";",B$1007))),OR(UPPER(TRIM(Datos!B385&amp;""))="SÍ",UPPER(TRIM(Datos!B385&amp;""))="SI",UPPER(TRIM(Datos!B385&amp;""))="NO"),IF(ISNUMBER(Datos!B385),AND(OR(B$1005="",Datos!B385&gt;=B$1005),OR(B$1006="",Datos!B385&lt;=B$1006)),FALSE),TRUE))))</f>
        <v>0.0</v>
      </c>
      <c r="C385">
        <f>IF(Datos!C385="",0,IF(AND(C$1008&lt;&gt;"",Datos!C385=C$1008),0,IF(C$1004=0,0,1-CHOOSE(C$1004,IF(ISNUMBER(Datos!C385),AND(OR(C$1005="",Datos!C385&gt;=C$1005),OR(C$1006="",Datos!C385&lt;=C$1006)),FALSE),IF(ISNUMBER(Datos!C385),AND(Datos!C385=INT(Datos!C385),AND(OR(C$1005="",Datos!C385&gt;=C$1005),OR(C$1006="",Datos!C385&lt;=C$1006))),FALSE),OR(ISNUMBER(FIND(";"&amp;UPPER(TRIM(Datos!C385&amp;""))&amp;"=",C$1007)),ISNUMBER(FIND(";"&amp;UPPER(TRIM(Datos!C385&amp;""))&amp;";",C$1007))),OR(UPPER(TRIM(Datos!C385&amp;""))="SÍ",UPPER(TRIM(Datos!C385&amp;""))="SI",UPPER(TRIM(Datos!C385&amp;""))="NO"),IF(ISNUMBER(Datos!C385),AND(OR(C$1005="",Datos!C385&gt;=C$1005),OR(C$1006="",Datos!C385&lt;=C$1006)),FALSE),TRUE))))</f>
        <v>0.0</v>
      </c>
      <c r="D385">
        <f>IF(Datos!D385="",0,IF(AND(D$1008&lt;&gt;"",Datos!D385=D$1008),0,IF(D$1004=0,0,1-CHOOSE(D$1004,IF(ISNUMBER(Datos!D385),AND(OR(D$1005="",Datos!D385&gt;=D$1005),OR(D$1006="",Datos!D385&lt;=D$1006)),FALSE),IF(ISNUMBER(Datos!D385),AND(Datos!D385=INT(Datos!D385),AND(OR(D$1005="",Datos!D385&gt;=D$1005),OR(D$1006="",Datos!D385&lt;=D$1006))),FALSE),OR(ISNUMBER(FIND(";"&amp;UPPER(TRIM(Datos!D385&amp;""))&amp;"=",D$1007)),ISNUMBER(FIND(";"&amp;UPPER(TRIM(Datos!D385&amp;""))&amp;";",D$1007))),OR(UPPER(TRIM(Datos!D385&amp;""))="SÍ",UPPER(TRIM(Datos!D385&amp;""))="SI",UPPER(TRIM(Datos!D385&amp;""))="NO"),IF(ISNUMBER(Datos!D385),AND(OR(D$1005="",Datos!D385&gt;=D$1005),OR(D$1006="",Datos!D385&lt;=D$1006)),FALSE),TRUE))))</f>
        <v>0.0</v>
      </c>
      <c r="E385">
        <f>IF(Datos!E385="",0,IF(AND(E$1008&lt;&gt;"",Datos!E385=E$1008),0,IF(E$1004=0,0,1-CHOOSE(E$1004,IF(ISNUMBER(Datos!E385),AND(OR(E$1005="",Datos!E385&gt;=E$1005),OR(E$1006="",Datos!E385&lt;=E$1006)),FALSE),IF(ISNUMBER(Datos!E385),AND(Datos!E385=INT(Datos!E385),AND(OR(E$1005="",Datos!E385&gt;=E$1005),OR(E$1006="",Datos!E385&lt;=E$1006))),FALSE),OR(ISNUMBER(FIND(";"&amp;UPPER(TRIM(Datos!E385&amp;""))&amp;"=",E$1007)),ISNUMBER(FIND(";"&amp;UPPER(TRIM(Datos!E385&amp;""))&amp;";",E$1007))),OR(UPPER(TRIM(Datos!E385&amp;""))="SÍ",UPPER(TRIM(Datos!E385&amp;""))="SI",UPPER(TRIM(Datos!E385&amp;""))="NO"),IF(ISNUMBER(Datos!E385),AND(OR(E$1005="",Datos!E385&gt;=E$1005),OR(E$1006="",Datos!E385&lt;=E$1006)),FALSE),TRUE))))</f>
        <v>0.0</v>
      </c>
      <c r="F385">
        <f>IF(Datos!F385="",0,IF(AND(F$1008&lt;&gt;"",Datos!F385=F$1008),0,IF(F$1004=0,0,1-CHOOSE(F$1004,IF(ISNUMBER(Datos!F385),AND(OR(F$1005="",Datos!F385&gt;=F$1005),OR(F$1006="",Datos!F385&lt;=F$1006)),FALSE),IF(ISNUMBER(Datos!F385),AND(Datos!F385=INT(Datos!F385),AND(OR(F$1005="",Datos!F385&gt;=F$1005),OR(F$1006="",Datos!F385&lt;=F$1006))),FALSE),OR(ISNUMBER(FIND(";"&amp;UPPER(TRIM(Datos!F385&amp;""))&amp;"=",F$1007)),ISNUMBER(FIND(";"&amp;UPPER(TRIM(Datos!F385&amp;""))&amp;";",F$1007))),OR(UPPER(TRIM(Datos!F385&amp;""))="SÍ",UPPER(TRIM(Datos!F385&amp;""))="SI",UPPER(TRIM(Datos!F385&amp;""))="NO"),IF(ISNUMBER(Datos!F385),AND(OR(F$1005="",Datos!F385&gt;=F$1005),OR(F$1006="",Datos!F385&lt;=F$1006)),FALSE),TRUE))))</f>
        <v>0.0</v>
      </c>
      <c r="G385">
        <f>IF(Datos!G385="",0,IF(AND(G$1008&lt;&gt;"",Datos!G385=G$1008),0,IF(G$1004=0,0,1-CHOOSE(G$1004,IF(ISNUMBER(Datos!G385),AND(OR(G$1005="",Datos!G385&gt;=G$1005),OR(G$1006="",Datos!G385&lt;=G$1006)),FALSE),IF(ISNUMBER(Datos!G385),AND(Datos!G385=INT(Datos!G385),AND(OR(G$1005="",Datos!G385&gt;=G$1005),OR(G$1006="",Datos!G385&lt;=G$1006))),FALSE),OR(ISNUMBER(FIND(";"&amp;UPPER(TRIM(Datos!G385&amp;""))&amp;"=",G$1007)),ISNUMBER(FIND(";"&amp;UPPER(TRIM(Datos!G385&amp;""))&amp;";",G$1007))),OR(UPPER(TRIM(Datos!G385&amp;""))="SÍ",UPPER(TRIM(Datos!G385&amp;""))="SI",UPPER(TRIM(Datos!G385&amp;""))="NO"),IF(ISNUMBER(Datos!G385),AND(OR(G$1005="",Datos!G385&gt;=G$1005),OR(G$1006="",Datos!G385&lt;=G$1006)),FALSE),TRUE))))</f>
        <v>0.0</v>
      </c>
      <c r="H385">
        <f>IF(Datos!H385="",0,IF(AND(H$1008&lt;&gt;"",Datos!H385=H$1008),0,IF(H$1004=0,0,1-CHOOSE(H$1004,IF(ISNUMBER(Datos!H385),AND(OR(H$1005="",Datos!H385&gt;=H$1005),OR(H$1006="",Datos!H385&lt;=H$1006)),FALSE),IF(ISNUMBER(Datos!H385),AND(Datos!H385=INT(Datos!H385),AND(OR(H$1005="",Datos!H385&gt;=H$1005),OR(H$1006="",Datos!H385&lt;=H$1006))),FALSE),OR(ISNUMBER(FIND(";"&amp;UPPER(TRIM(Datos!H385&amp;""))&amp;"=",H$1007)),ISNUMBER(FIND(";"&amp;UPPER(TRIM(Datos!H385&amp;""))&amp;";",H$1007))),OR(UPPER(TRIM(Datos!H385&amp;""))="SÍ",UPPER(TRIM(Datos!H385&amp;""))="SI",UPPER(TRIM(Datos!H385&amp;""))="NO"),IF(ISNUMBER(Datos!H385),AND(OR(H$1005="",Datos!H385&gt;=H$1005),OR(H$1006="",Datos!H385&lt;=H$1006)),FALSE),TRUE))))</f>
        <v>0.0</v>
      </c>
      <c r="I385">
        <f>IF(Datos!I385="",0,IF(AND(I$1008&lt;&gt;"",Datos!I385=I$1008),0,IF(I$1004=0,0,1-CHOOSE(I$1004,IF(ISNUMBER(Datos!I385),AND(OR(I$1005="",Datos!I385&gt;=I$1005),OR(I$1006="",Datos!I385&lt;=I$1006)),FALSE),IF(ISNUMBER(Datos!I385),AND(Datos!I385=INT(Datos!I385),AND(OR(I$1005="",Datos!I385&gt;=I$1005),OR(I$1006="",Datos!I385&lt;=I$1006))),FALSE),OR(ISNUMBER(FIND(";"&amp;UPPER(TRIM(Datos!I385&amp;""))&amp;"=",I$1007)),ISNUMBER(FIND(";"&amp;UPPER(TRIM(Datos!I385&amp;""))&amp;";",I$1007))),OR(UPPER(TRIM(Datos!I385&amp;""))="SÍ",UPPER(TRIM(Datos!I385&amp;""))="SI",UPPER(TRIM(Datos!I385&amp;""))="NO"),IF(ISNUMBER(Datos!I385),AND(OR(I$1005="",Datos!I385&gt;=I$1005),OR(I$1006="",Datos!I385&lt;=I$1006)),FALSE),TRUE))))</f>
        <v>0.0</v>
      </c>
      <c r="J385">
        <f>IF(Datos!J385="",0,IF(AND(J$1008&lt;&gt;"",Datos!J385=J$1008),0,IF(J$1004=0,0,1-CHOOSE(J$1004,IF(ISNUMBER(Datos!J385),AND(OR(J$1005="",Datos!J385&gt;=J$1005),OR(J$1006="",Datos!J385&lt;=J$1006)),FALSE),IF(ISNUMBER(Datos!J385),AND(Datos!J385=INT(Datos!J385),AND(OR(J$1005="",Datos!J385&gt;=J$1005),OR(J$1006="",Datos!J385&lt;=J$1006))),FALSE),OR(ISNUMBER(FIND(";"&amp;UPPER(TRIM(Datos!J385&amp;""))&amp;"=",J$1007)),ISNUMBER(FIND(";"&amp;UPPER(TRIM(Datos!J385&amp;""))&amp;";",J$1007))),OR(UPPER(TRIM(Datos!J385&amp;""))="SÍ",UPPER(TRIM(Datos!J385&amp;""))="SI",UPPER(TRIM(Datos!J385&amp;""))="NO"),IF(ISNUMBER(Datos!J385),AND(OR(J$1005="",Datos!J385&gt;=J$1005),OR(J$1006="",Datos!J385&lt;=J$1006)),FALSE),TRUE))))</f>
        <v>0.0</v>
      </c>
      <c r="K385">
        <f>IF(Datos!K385="",0,IF(AND(K$1008&lt;&gt;"",Datos!K385=K$1008),0,IF(K$1004=0,0,1-CHOOSE(K$1004,IF(ISNUMBER(Datos!K385),AND(OR(K$1005="",Datos!K385&gt;=K$1005),OR(K$1006="",Datos!K385&lt;=K$1006)),FALSE),IF(ISNUMBER(Datos!K385),AND(Datos!K385=INT(Datos!K385),AND(OR(K$1005="",Datos!K385&gt;=K$1005),OR(K$1006="",Datos!K385&lt;=K$1006))),FALSE),OR(ISNUMBER(FIND(";"&amp;UPPER(TRIM(Datos!K385&amp;""))&amp;"=",K$1007)),ISNUMBER(FIND(";"&amp;UPPER(TRIM(Datos!K385&amp;""))&amp;";",K$1007))),OR(UPPER(TRIM(Datos!K385&amp;""))="SÍ",UPPER(TRIM(Datos!K385&amp;""))="SI",UPPER(TRIM(Datos!K385&amp;""))="NO"),IF(ISNUMBER(Datos!K385),AND(OR(K$1005="",Datos!K385&gt;=K$1005),OR(K$1006="",Datos!K385&lt;=K$1006)),FALSE),TRUE))))</f>
        <v>0.0</v>
      </c>
      <c r="L385">
        <f>IF(Datos!L385="",0,IF(AND(L$1008&lt;&gt;"",Datos!L385=L$1008),0,IF(L$1004=0,0,1-CHOOSE(L$1004,IF(ISNUMBER(Datos!L385),AND(OR(L$1005="",Datos!L385&gt;=L$1005),OR(L$1006="",Datos!L385&lt;=L$1006)),FALSE),IF(ISNUMBER(Datos!L385),AND(Datos!L385=INT(Datos!L385),AND(OR(L$1005="",Datos!L385&gt;=L$1005),OR(L$1006="",Datos!L385&lt;=L$1006))),FALSE),OR(ISNUMBER(FIND(";"&amp;UPPER(TRIM(Datos!L385&amp;""))&amp;"=",L$1007)),ISNUMBER(FIND(";"&amp;UPPER(TRIM(Datos!L385&amp;""))&amp;";",L$1007))),OR(UPPER(TRIM(Datos!L385&amp;""))="SÍ",UPPER(TRIM(Datos!L385&amp;""))="SI",UPPER(TRIM(Datos!L385&amp;""))="NO"),IF(ISNUMBER(Datos!L385),AND(OR(L$1005="",Datos!L385&gt;=L$1005),OR(L$1006="",Datos!L385&lt;=L$1006)),FALSE),TRUE))))</f>
        <v>0.0</v>
      </c>
      <c r="M385">
        <f>IF(Datos!M385="",0,IF(AND(M$1008&lt;&gt;"",Datos!M385=M$1008),0,IF(M$1004=0,0,1-CHOOSE(M$1004,IF(ISNUMBER(Datos!M385),AND(OR(M$1005="",Datos!M385&gt;=M$1005),OR(M$1006="",Datos!M385&lt;=M$1006)),FALSE),IF(ISNUMBER(Datos!M385),AND(Datos!M385=INT(Datos!M385),AND(OR(M$1005="",Datos!M385&gt;=M$1005),OR(M$1006="",Datos!M385&lt;=M$1006))),FALSE),OR(ISNUMBER(FIND(";"&amp;UPPER(TRIM(Datos!M385&amp;""))&amp;"=",M$1007)),ISNUMBER(FIND(";"&amp;UPPER(TRIM(Datos!M385&amp;""))&amp;";",M$1007))),OR(UPPER(TRIM(Datos!M385&amp;""))="SÍ",UPPER(TRIM(Datos!M385&amp;""))="SI",UPPER(TRIM(Datos!M385&amp;""))="NO"),IF(ISNUMBER(Datos!M385),AND(OR(M$1005="",Datos!M385&gt;=M$1005),OR(M$1006="",Datos!M385&lt;=M$1006)),FALSE),TRUE))))</f>
        <v>0.0</v>
      </c>
      <c r="N385">
        <f>IF(Datos!N385="",0,IF(AND(N$1008&lt;&gt;"",Datos!N385=N$1008),0,IF(N$1004=0,0,1-CHOOSE(N$1004,IF(ISNUMBER(Datos!N385),AND(OR(N$1005="",Datos!N385&gt;=N$1005),OR(N$1006="",Datos!N385&lt;=N$1006)),FALSE),IF(ISNUMBER(Datos!N385),AND(Datos!N385=INT(Datos!N385),AND(OR(N$1005="",Datos!N385&gt;=N$1005),OR(N$1006="",Datos!N385&lt;=N$1006))),FALSE),OR(ISNUMBER(FIND(";"&amp;UPPER(TRIM(Datos!N385&amp;""))&amp;"=",N$1007)),ISNUMBER(FIND(";"&amp;UPPER(TRIM(Datos!N385&amp;""))&amp;";",N$1007))),OR(UPPER(TRIM(Datos!N385&amp;""))="SÍ",UPPER(TRIM(Datos!N385&amp;""))="SI",UPPER(TRIM(Datos!N385&amp;""))="NO"),IF(ISNUMBER(Datos!N385),AND(OR(N$1005="",Datos!N385&gt;=N$1005),OR(N$1006="",Datos!N385&lt;=N$1006)),FALSE),TRUE))))</f>
        <v>0.0</v>
      </c>
      <c r="O385">
        <f>IF(Datos!O385="",0,IF(AND(O$1008&lt;&gt;"",Datos!O385=O$1008),0,IF(O$1004=0,0,1-CHOOSE(O$1004,IF(ISNUMBER(Datos!O385),AND(OR(O$1005="",Datos!O385&gt;=O$1005),OR(O$1006="",Datos!O385&lt;=O$1006)),FALSE),IF(ISNUMBER(Datos!O385),AND(Datos!O385=INT(Datos!O385),AND(OR(O$1005="",Datos!O385&gt;=O$1005),OR(O$1006="",Datos!O385&lt;=O$1006))),FALSE),OR(ISNUMBER(FIND(";"&amp;UPPER(TRIM(Datos!O385&amp;""))&amp;"=",O$1007)),ISNUMBER(FIND(";"&amp;UPPER(TRIM(Datos!O385&amp;""))&amp;";",O$1007))),OR(UPPER(TRIM(Datos!O385&amp;""))="SÍ",UPPER(TRIM(Datos!O385&amp;""))="SI",UPPER(TRIM(Datos!O385&amp;""))="NO"),IF(ISNUMBER(Datos!O385),AND(OR(O$1005="",Datos!O385&gt;=O$1005),OR(O$1006="",Datos!O385&lt;=O$1006)),FALSE),TRUE))))</f>
        <v>0.0</v>
      </c>
      <c r="P385">
        <f>IF(Datos!P385="",0,IF(AND(P$1008&lt;&gt;"",Datos!P385=P$1008),0,IF(P$1004=0,0,1-CHOOSE(P$1004,IF(ISNUMBER(Datos!P385),AND(OR(P$1005="",Datos!P385&gt;=P$1005),OR(P$1006="",Datos!P385&lt;=P$1006)),FALSE),IF(ISNUMBER(Datos!P385),AND(Datos!P385=INT(Datos!P385),AND(OR(P$1005="",Datos!P385&gt;=P$1005),OR(P$1006="",Datos!P385&lt;=P$1006))),FALSE),OR(ISNUMBER(FIND(";"&amp;UPPER(TRIM(Datos!P385&amp;""))&amp;"=",P$1007)),ISNUMBER(FIND(";"&amp;UPPER(TRIM(Datos!P385&amp;""))&amp;";",P$1007))),OR(UPPER(TRIM(Datos!P385&amp;""))="SÍ",UPPER(TRIM(Datos!P385&amp;""))="SI",UPPER(TRIM(Datos!P385&amp;""))="NO"),IF(ISNUMBER(Datos!P385),AND(OR(P$1005="",Datos!P385&gt;=P$1005),OR(P$1006="",Datos!P385&lt;=P$1006)),FALSE),TRUE))))</f>
        <v>0.0</v>
      </c>
      <c r="Q385">
        <f>IF(Datos!Q385="",0,IF(AND(Q$1008&lt;&gt;"",Datos!Q385=Q$1008),0,IF(Q$1004=0,0,1-CHOOSE(Q$1004,IF(ISNUMBER(Datos!Q385),AND(OR(Q$1005="",Datos!Q385&gt;=Q$1005),OR(Q$1006="",Datos!Q385&lt;=Q$1006)),FALSE),IF(ISNUMBER(Datos!Q385),AND(Datos!Q385=INT(Datos!Q385),AND(OR(Q$1005="",Datos!Q385&gt;=Q$1005),OR(Q$1006="",Datos!Q385&lt;=Q$1006))),FALSE),OR(ISNUMBER(FIND(";"&amp;UPPER(TRIM(Datos!Q385&amp;""))&amp;"=",Q$1007)),ISNUMBER(FIND(";"&amp;UPPER(TRIM(Datos!Q385&amp;""))&amp;";",Q$1007))),OR(UPPER(TRIM(Datos!Q385&amp;""))="SÍ",UPPER(TRIM(Datos!Q385&amp;""))="SI",UPPER(TRIM(Datos!Q385&amp;""))="NO"),IF(ISNUMBER(Datos!Q385),AND(OR(Q$1005="",Datos!Q385&gt;=Q$1005),OR(Q$1006="",Datos!Q385&lt;=Q$1006)),FALSE),TRUE))))</f>
        <v>0.0</v>
      </c>
      <c r="R385">
        <f>IF(Datos!R385="",0,IF(AND(R$1008&lt;&gt;"",Datos!R385=R$1008),0,IF(R$1004=0,0,1-CHOOSE(R$1004,IF(ISNUMBER(Datos!R385),AND(OR(R$1005="",Datos!R385&gt;=R$1005),OR(R$1006="",Datos!R385&lt;=R$1006)),FALSE),IF(ISNUMBER(Datos!R385),AND(Datos!R385=INT(Datos!R385),AND(OR(R$1005="",Datos!R385&gt;=R$1005),OR(R$1006="",Datos!R385&lt;=R$1006))),FALSE),OR(ISNUMBER(FIND(";"&amp;UPPER(TRIM(Datos!R385&amp;""))&amp;"=",R$1007)),ISNUMBER(FIND(";"&amp;UPPER(TRIM(Datos!R385&amp;""))&amp;";",R$1007))),OR(UPPER(TRIM(Datos!R385&amp;""))="SÍ",UPPER(TRIM(Datos!R385&amp;""))="SI",UPPER(TRIM(Datos!R385&amp;""))="NO"),IF(ISNUMBER(Datos!R385),AND(OR(R$1005="",Datos!R385&gt;=R$1005),OR(R$1006="",Datos!R385&lt;=R$1006)),FALSE),TRUE))))</f>
        <v>0.0</v>
      </c>
      <c r="S385">
        <f>IF(Datos!S385="",0,IF(AND(S$1008&lt;&gt;"",Datos!S385=S$1008),0,IF(S$1004=0,0,1-CHOOSE(S$1004,IF(ISNUMBER(Datos!S385),AND(OR(S$1005="",Datos!S385&gt;=S$1005),OR(S$1006="",Datos!S385&lt;=S$1006)),FALSE),IF(ISNUMBER(Datos!S385),AND(Datos!S385=INT(Datos!S385),AND(OR(S$1005="",Datos!S385&gt;=S$1005),OR(S$1006="",Datos!S385&lt;=S$1006))),FALSE),OR(ISNUMBER(FIND(";"&amp;UPPER(TRIM(Datos!S385&amp;""))&amp;"=",S$1007)),ISNUMBER(FIND(";"&amp;UPPER(TRIM(Datos!S385&amp;""))&amp;";",S$1007))),OR(UPPER(TRIM(Datos!S385&amp;""))="SÍ",UPPER(TRIM(Datos!S385&amp;""))="SI",UPPER(TRIM(Datos!S385&amp;""))="NO"),IF(ISNUMBER(Datos!S385),AND(OR(S$1005="",Datos!S385&gt;=S$1005),OR(S$1006="",Datos!S385&lt;=S$1006)),FALSE),TRUE))))</f>
        <v>0.0</v>
      </c>
      <c r="T385">
        <f>IF(Datos!T385="",0,IF(AND(T$1008&lt;&gt;"",Datos!T385=T$1008),0,IF(T$1004=0,0,1-CHOOSE(T$1004,IF(ISNUMBER(Datos!T385),AND(OR(T$1005="",Datos!T385&gt;=T$1005),OR(T$1006="",Datos!T385&lt;=T$1006)),FALSE),IF(ISNUMBER(Datos!T385),AND(Datos!T385=INT(Datos!T385),AND(OR(T$1005="",Datos!T385&gt;=T$1005),OR(T$1006="",Datos!T385&lt;=T$1006))),FALSE),OR(ISNUMBER(FIND(";"&amp;UPPER(TRIM(Datos!T385&amp;""))&amp;"=",T$1007)),ISNUMBER(FIND(";"&amp;UPPER(TRIM(Datos!T385&amp;""))&amp;";",T$1007))),OR(UPPER(TRIM(Datos!T385&amp;""))="SÍ",UPPER(TRIM(Datos!T385&amp;""))="SI",UPPER(TRIM(Datos!T385&amp;""))="NO"),IF(ISNUMBER(Datos!T385),AND(OR(T$1005="",Datos!T385&gt;=T$1005),OR(T$1006="",Datos!T385&lt;=T$1006)),FALSE),TRUE))))</f>
        <v>0.0</v>
      </c>
      <c r="U385">
        <f>IF(Datos!U385="",0,IF(AND(U$1008&lt;&gt;"",Datos!U385=U$1008),0,IF(U$1004=0,0,1-CHOOSE(U$1004,IF(ISNUMBER(Datos!U385),AND(OR(U$1005="",Datos!U385&gt;=U$1005),OR(U$1006="",Datos!U385&lt;=U$1006)),FALSE),IF(ISNUMBER(Datos!U385),AND(Datos!U385=INT(Datos!U385),AND(OR(U$1005="",Datos!U385&gt;=U$1005),OR(U$1006="",Datos!U385&lt;=U$1006))),FALSE),OR(ISNUMBER(FIND(";"&amp;UPPER(TRIM(Datos!U385&amp;""))&amp;"=",U$1007)),ISNUMBER(FIND(";"&amp;UPPER(TRIM(Datos!U385&amp;""))&amp;";",U$1007))),OR(UPPER(TRIM(Datos!U385&amp;""))="SÍ",UPPER(TRIM(Datos!U385&amp;""))="SI",UPPER(TRIM(Datos!U385&amp;""))="NO"),IF(ISNUMBER(Datos!U385),AND(OR(U$1005="",Datos!U385&gt;=U$1005),OR(U$1006="",Datos!U385&lt;=U$1006)),FALSE),TRUE))))</f>
        <v>0.0</v>
      </c>
      <c r="V385">
        <f>IF(Datos!V385="",0,IF(AND(V$1008&lt;&gt;"",Datos!V385=V$1008),0,IF(V$1004=0,0,1-CHOOSE(V$1004,IF(ISNUMBER(Datos!V385),AND(OR(V$1005="",Datos!V385&gt;=V$1005),OR(V$1006="",Datos!V385&lt;=V$1006)),FALSE),IF(ISNUMBER(Datos!V385),AND(Datos!V385=INT(Datos!V385),AND(OR(V$1005="",Datos!V385&gt;=V$1005),OR(V$1006="",Datos!V385&lt;=V$1006))),FALSE),OR(ISNUMBER(FIND(";"&amp;UPPER(TRIM(Datos!V385&amp;""))&amp;"=",V$1007)),ISNUMBER(FIND(";"&amp;UPPER(TRIM(Datos!V385&amp;""))&amp;";",V$1007))),OR(UPPER(TRIM(Datos!V385&amp;""))="SÍ",UPPER(TRIM(Datos!V385&amp;""))="SI",UPPER(TRIM(Datos!V385&amp;""))="NO"),IF(ISNUMBER(Datos!V385),AND(OR(V$1005="",Datos!V385&gt;=V$1005),OR(V$1006="",Datos!V385&lt;=V$1006)),FALSE),TRUE))))</f>
        <v>0.0</v>
      </c>
      <c r="W385">
        <f>IF(Datos!W385="",0,IF(AND(W$1008&lt;&gt;"",Datos!W385=W$1008),0,IF(W$1004=0,0,1-CHOOSE(W$1004,IF(ISNUMBER(Datos!W385),AND(OR(W$1005="",Datos!W385&gt;=W$1005),OR(W$1006="",Datos!W385&lt;=W$1006)),FALSE),IF(ISNUMBER(Datos!W385),AND(Datos!W385=INT(Datos!W385),AND(OR(W$1005="",Datos!W385&gt;=W$1005),OR(W$1006="",Datos!W385&lt;=W$1006))),FALSE),OR(ISNUMBER(FIND(";"&amp;UPPER(TRIM(Datos!W385&amp;""))&amp;"=",W$1007)),ISNUMBER(FIND(";"&amp;UPPER(TRIM(Datos!W385&amp;""))&amp;";",W$1007))),OR(UPPER(TRIM(Datos!W385&amp;""))="SÍ",UPPER(TRIM(Datos!W385&amp;""))="SI",UPPER(TRIM(Datos!W385&amp;""))="NO"),IF(ISNUMBER(Datos!W385),AND(OR(W$1005="",Datos!W385&gt;=W$1005),OR(W$1006="",Datos!W385&lt;=W$1006)),FALSE),TRUE))))</f>
        <v>0.0</v>
      </c>
      <c r="X385">
        <f>IF(Datos!X385="",0,IF(AND(X$1008&lt;&gt;"",Datos!X385=X$1008),0,IF(X$1004=0,0,1-CHOOSE(X$1004,IF(ISNUMBER(Datos!X385),AND(OR(X$1005="",Datos!X385&gt;=X$1005),OR(X$1006="",Datos!X385&lt;=X$1006)),FALSE),IF(ISNUMBER(Datos!X385),AND(Datos!X385=INT(Datos!X385),AND(OR(X$1005="",Datos!X385&gt;=X$1005),OR(X$1006="",Datos!X385&lt;=X$1006))),FALSE),OR(ISNUMBER(FIND(";"&amp;UPPER(TRIM(Datos!X385&amp;""))&amp;"=",X$1007)),ISNUMBER(FIND(";"&amp;UPPER(TRIM(Datos!X385&amp;""))&amp;";",X$1007))),OR(UPPER(TRIM(Datos!X385&amp;""))="SÍ",UPPER(TRIM(Datos!X385&amp;""))="SI",UPPER(TRIM(Datos!X385&amp;""))="NO"),IF(ISNUMBER(Datos!X385),AND(OR(X$1005="",Datos!X385&gt;=X$1005),OR(X$1006="",Datos!X385&lt;=X$1006)),FALSE),TRUE))))</f>
        <v>0.0</v>
      </c>
      <c r="Y385">
        <f>IF(Datos!Y385="",0,IF(AND(Y$1008&lt;&gt;"",Datos!Y385=Y$1008),0,IF(Y$1004=0,0,1-CHOOSE(Y$1004,IF(ISNUMBER(Datos!Y385),AND(OR(Y$1005="",Datos!Y385&gt;=Y$1005),OR(Y$1006="",Datos!Y385&lt;=Y$1006)),FALSE),IF(ISNUMBER(Datos!Y385),AND(Datos!Y385=INT(Datos!Y385),AND(OR(Y$1005="",Datos!Y385&gt;=Y$1005),OR(Y$1006="",Datos!Y385&lt;=Y$1006))),FALSE),OR(ISNUMBER(FIND(";"&amp;UPPER(TRIM(Datos!Y385&amp;""))&amp;"=",Y$1007)),ISNUMBER(FIND(";"&amp;UPPER(TRIM(Datos!Y385&amp;""))&amp;";",Y$1007))),OR(UPPER(TRIM(Datos!Y385&amp;""))="SÍ",UPPER(TRIM(Datos!Y385&amp;""))="SI",UPPER(TRIM(Datos!Y385&amp;""))="NO"),IF(ISNUMBER(Datos!Y385),AND(OR(Y$1005="",Datos!Y385&gt;=Y$1005),OR(Y$1006="",Datos!Y385&lt;=Y$1006)),FALSE),TRUE))))</f>
        <v>0.0</v>
      </c>
      <c r="Z385">
        <f>IF(Datos!Z385="",0,IF(AND(Z$1008&lt;&gt;"",Datos!Z385=Z$1008),0,IF(Z$1004=0,0,1-CHOOSE(Z$1004,IF(ISNUMBER(Datos!Z385),AND(OR(Z$1005="",Datos!Z385&gt;=Z$1005),OR(Z$1006="",Datos!Z385&lt;=Z$1006)),FALSE),IF(ISNUMBER(Datos!Z385),AND(Datos!Z385=INT(Datos!Z385),AND(OR(Z$1005="",Datos!Z385&gt;=Z$1005),OR(Z$1006="",Datos!Z385&lt;=Z$1006))),FALSE),OR(ISNUMBER(FIND(";"&amp;UPPER(TRIM(Datos!Z385&amp;""))&amp;"=",Z$1007)),ISNUMBER(FIND(";"&amp;UPPER(TRIM(Datos!Z385&amp;""))&amp;";",Z$1007))),OR(UPPER(TRIM(Datos!Z385&amp;""))="SÍ",UPPER(TRIM(Datos!Z385&amp;""))="SI",UPPER(TRIM(Datos!Z385&amp;""))="NO"),IF(ISNUMBER(Datos!Z385),AND(OR(Z$1005="",Datos!Z385&gt;=Z$1005),OR(Z$1006="",Datos!Z385&lt;=Z$1006)),FALSE),TRUE))))</f>
        <v>0.0</v>
      </c>
      <c r="AA385">
        <f>IF(Datos!AA385="",0,IF(AND(AA$1008&lt;&gt;"",Datos!AA385=AA$1008),0,IF(AA$1004=0,0,1-CHOOSE(AA$1004,IF(ISNUMBER(Datos!AA385),AND(OR(AA$1005="",Datos!AA385&gt;=AA$1005),OR(AA$1006="",Datos!AA385&lt;=AA$1006)),FALSE),IF(ISNUMBER(Datos!AA385),AND(Datos!AA385=INT(Datos!AA385),AND(OR(AA$1005="",Datos!AA385&gt;=AA$1005),OR(AA$1006="",Datos!AA385&lt;=AA$1006))),FALSE),OR(ISNUMBER(FIND(";"&amp;UPPER(TRIM(Datos!AA385&amp;""))&amp;"=",AA$1007)),ISNUMBER(FIND(";"&amp;UPPER(TRIM(Datos!AA385&amp;""))&amp;";",AA$1007))),OR(UPPER(TRIM(Datos!AA385&amp;""))="SÍ",UPPER(TRIM(Datos!AA385&amp;""))="SI",UPPER(TRIM(Datos!AA385&amp;""))="NO"),IF(ISNUMBER(Datos!AA385),AND(OR(AA$1005="",Datos!AA385&gt;=AA$1005),OR(AA$1006="",Datos!AA385&lt;=AA$1006)),FALSE),TRUE))))</f>
        <v>0.0</v>
      </c>
      <c r="AB385">
        <f>IF(Datos!AB385="",0,IF(AND(AB$1008&lt;&gt;"",Datos!AB385=AB$1008),0,IF(AB$1004=0,0,1-CHOOSE(AB$1004,IF(ISNUMBER(Datos!AB385),AND(OR(AB$1005="",Datos!AB385&gt;=AB$1005),OR(AB$1006="",Datos!AB385&lt;=AB$1006)),FALSE),IF(ISNUMBER(Datos!AB385),AND(Datos!AB385=INT(Datos!AB385),AND(OR(AB$1005="",Datos!AB385&gt;=AB$1005),OR(AB$1006="",Datos!AB385&lt;=AB$1006))),FALSE),OR(ISNUMBER(FIND(";"&amp;UPPER(TRIM(Datos!AB385&amp;""))&amp;"=",AB$1007)),ISNUMBER(FIND(";"&amp;UPPER(TRIM(Datos!AB385&amp;""))&amp;";",AB$1007))),OR(UPPER(TRIM(Datos!AB385&amp;""))="SÍ",UPPER(TRIM(Datos!AB385&amp;""))="SI",UPPER(TRIM(Datos!AB385&amp;""))="NO"),IF(ISNUMBER(Datos!AB385),AND(OR(AB$1005="",Datos!AB385&gt;=AB$1005),OR(AB$1006="",Datos!AB385&lt;=AB$1006)),FALSE),TRUE))))</f>
        <v>0.0</v>
      </c>
      <c r="AC385">
        <f>IF(Datos!AC385="",0,IF(AND(AC$1008&lt;&gt;"",Datos!AC385=AC$1008),0,IF(AC$1004=0,0,1-CHOOSE(AC$1004,IF(ISNUMBER(Datos!AC385),AND(OR(AC$1005="",Datos!AC385&gt;=AC$1005),OR(AC$1006="",Datos!AC385&lt;=AC$1006)),FALSE),IF(ISNUMBER(Datos!AC385),AND(Datos!AC385=INT(Datos!AC385),AND(OR(AC$1005="",Datos!AC385&gt;=AC$1005),OR(AC$1006="",Datos!AC385&lt;=AC$1006))),FALSE),OR(ISNUMBER(FIND(";"&amp;UPPER(TRIM(Datos!AC385&amp;""))&amp;"=",AC$1007)),ISNUMBER(FIND(";"&amp;UPPER(TRIM(Datos!AC385&amp;""))&amp;";",AC$1007))),OR(UPPER(TRIM(Datos!AC385&amp;""))="SÍ",UPPER(TRIM(Datos!AC385&amp;""))="SI",UPPER(TRIM(Datos!AC385&amp;""))="NO"),IF(ISNUMBER(Datos!AC385),AND(OR(AC$1005="",Datos!AC385&gt;=AC$1005),OR(AC$1006="",Datos!AC385&lt;=AC$1006)),FALSE),TRUE))))</f>
        <v>0.0</v>
      </c>
      <c r="AD385">
        <f>IF(Datos!AD385="",0,IF(AND(AD$1008&lt;&gt;"",Datos!AD385=AD$1008),0,IF(AD$1004=0,0,1-CHOOSE(AD$1004,IF(ISNUMBER(Datos!AD385),AND(OR(AD$1005="",Datos!AD385&gt;=AD$1005),OR(AD$1006="",Datos!AD385&lt;=AD$1006)),FALSE),IF(ISNUMBER(Datos!AD385),AND(Datos!AD385=INT(Datos!AD385),AND(OR(AD$1005="",Datos!AD385&gt;=AD$1005),OR(AD$1006="",Datos!AD385&lt;=AD$1006))),FALSE),OR(ISNUMBER(FIND(";"&amp;UPPER(TRIM(Datos!AD385&amp;""))&amp;"=",AD$1007)),ISNUMBER(FIND(";"&amp;UPPER(TRIM(Datos!AD385&amp;""))&amp;";",AD$1007))),OR(UPPER(TRIM(Datos!AD385&amp;""))="SÍ",UPPER(TRIM(Datos!AD385&amp;""))="SI",UPPER(TRIM(Datos!AD385&amp;""))="NO"),IF(ISNUMBER(Datos!AD385),AND(OR(AD$1005="",Datos!AD385&gt;=AD$1005),OR(AD$1006="",Datos!AD385&lt;=AD$1006)),FALSE),TRUE))))</f>
        <v>0.0</v>
      </c>
      <c r="AE385">
        <f>IF(Datos!AE385="",0,IF(AND(AE$1008&lt;&gt;"",Datos!AE385=AE$1008),0,IF(AE$1004=0,0,1-CHOOSE(AE$1004,IF(ISNUMBER(Datos!AE385),AND(OR(AE$1005="",Datos!AE385&gt;=AE$1005),OR(AE$1006="",Datos!AE385&lt;=AE$1006)),FALSE),IF(ISNUMBER(Datos!AE385),AND(Datos!AE385=INT(Datos!AE385),AND(OR(AE$1005="",Datos!AE385&gt;=AE$1005),OR(AE$1006="",Datos!AE385&lt;=AE$1006))),FALSE),OR(ISNUMBER(FIND(";"&amp;UPPER(TRIM(Datos!AE385&amp;""))&amp;"=",AE$1007)),ISNUMBER(FIND(";"&amp;UPPER(TRIM(Datos!AE385&amp;""))&amp;";",AE$1007))),OR(UPPER(TRIM(Datos!AE385&amp;""))="SÍ",UPPER(TRIM(Datos!AE385&amp;""))="SI",UPPER(TRIM(Datos!AE385&amp;""))="NO"),IF(ISNUMBER(Datos!AE385),AND(OR(AE$1005="",Datos!AE385&gt;=AE$1005),OR(AE$1006="",Datos!AE385&lt;=AE$1006)),FALSE),TRUE))))</f>
        <v>0.0</v>
      </c>
    </row>
    <row r="386" spans="2:31">
      <c r="B386">
        <f>IF(Datos!B386="",0,IF(AND(B$1008&lt;&gt;"",Datos!B386=B$1008),0,IF(B$1004=0,0,1-CHOOSE(B$1004,IF(ISNUMBER(Datos!B386),AND(OR(B$1005="",Datos!B386&gt;=B$1005),OR(B$1006="",Datos!B386&lt;=B$1006)),FALSE),IF(ISNUMBER(Datos!B386),AND(Datos!B386=INT(Datos!B386),AND(OR(B$1005="",Datos!B386&gt;=B$1005),OR(B$1006="",Datos!B386&lt;=B$1006))),FALSE),OR(ISNUMBER(FIND(";"&amp;UPPER(TRIM(Datos!B386&amp;""))&amp;"=",B$1007)),ISNUMBER(FIND(";"&amp;UPPER(TRIM(Datos!B386&amp;""))&amp;";",B$1007))),OR(UPPER(TRIM(Datos!B386&amp;""))="SÍ",UPPER(TRIM(Datos!B386&amp;""))="SI",UPPER(TRIM(Datos!B386&amp;""))="NO"),IF(ISNUMBER(Datos!B386),AND(OR(B$1005="",Datos!B386&gt;=B$1005),OR(B$1006="",Datos!B386&lt;=B$1006)),FALSE),TRUE))))</f>
        <v>0.0</v>
      </c>
      <c r="C386">
        <f>IF(Datos!C386="",0,IF(AND(C$1008&lt;&gt;"",Datos!C386=C$1008),0,IF(C$1004=0,0,1-CHOOSE(C$1004,IF(ISNUMBER(Datos!C386),AND(OR(C$1005="",Datos!C386&gt;=C$1005),OR(C$1006="",Datos!C386&lt;=C$1006)),FALSE),IF(ISNUMBER(Datos!C386),AND(Datos!C386=INT(Datos!C386),AND(OR(C$1005="",Datos!C386&gt;=C$1005),OR(C$1006="",Datos!C386&lt;=C$1006))),FALSE),OR(ISNUMBER(FIND(";"&amp;UPPER(TRIM(Datos!C386&amp;""))&amp;"=",C$1007)),ISNUMBER(FIND(";"&amp;UPPER(TRIM(Datos!C386&amp;""))&amp;";",C$1007))),OR(UPPER(TRIM(Datos!C386&amp;""))="SÍ",UPPER(TRIM(Datos!C386&amp;""))="SI",UPPER(TRIM(Datos!C386&amp;""))="NO"),IF(ISNUMBER(Datos!C386),AND(OR(C$1005="",Datos!C386&gt;=C$1005),OR(C$1006="",Datos!C386&lt;=C$1006)),FALSE),TRUE))))</f>
        <v>0.0</v>
      </c>
      <c r="D386">
        <f>IF(Datos!D386="",0,IF(AND(D$1008&lt;&gt;"",Datos!D386=D$1008),0,IF(D$1004=0,0,1-CHOOSE(D$1004,IF(ISNUMBER(Datos!D386),AND(OR(D$1005="",Datos!D386&gt;=D$1005),OR(D$1006="",Datos!D386&lt;=D$1006)),FALSE),IF(ISNUMBER(Datos!D386),AND(Datos!D386=INT(Datos!D386),AND(OR(D$1005="",Datos!D386&gt;=D$1005),OR(D$1006="",Datos!D386&lt;=D$1006))),FALSE),OR(ISNUMBER(FIND(";"&amp;UPPER(TRIM(Datos!D386&amp;""))&amp;"=",D$1007)),ISNUMBER(FIND(";"&amp;UPPER(TRIM(Datos!D386&amp;""))&amp;";",D$1007))),OR(UPPER(TRIM(Datos!D386&amp;""))="SÍ",UPPER(TRIM(Datos!D386&amp;""))="SI",UPPER(TRIM(Datos!D386&amp;""))="NO"),IF(ISNUMBER(Datos!D386),AND(OR(D$1005="",Datos!D386&gt;=D$1005),OR(D$1006="",Datos!D386&lt;=D$1006)),FALSE),TRUE))))</f>
        <v>0.0</v>
      </c>
      <c r="E386">
        <f>IF(Datos!E386="",0,IF(AND(E$1008&lt;&gt;"",Datos!E386=E$1008),0,IF(E$1004=0,0,1-CHOOSE(E$1004,IF(ISNUMBER(Datos!E386),AND(OR(E$1005="",Datos!E386&gt;=E$1005),OR(E$1006="",Datos!E386&lt;=E$1006)),FALSE),IF(ISNUMBER(Datos!E386),AND(Datos!E386=INT(Datos!E386),AND(OR(E$1005="",Datos!E386&gt;=E$1005),OR(E$1006="",Datos!E386&lt;=E$1006))),FALSE),OR(ISNUMBER(FIND(";"&amp;UPPER(TRIM(Datos!E386&amp;""))&amp;"=",E$1007)),ISNUMBER(FIND(";"&amp;UPPER(TRIM(Datos!E386&amp;""))&amp;";",E$1007))),OR(UPPER(TRIM(Datos!E386&amp;""))="SÍ",UPPER(TRIM(Datos!E386&amp;""))="SI",UPPER(TRIM(Datos!E386&amp;""))="NO"),IF(ISNUMBER(Datos!E386),AND(OR(E$1005="",Datos!E386&gt;=E$1005),OR(E$1006="",Datos!E386&lt;=E$1006)),FALSE),TRUE))))</f>
        <v>0.0</v>
      </c>
      <c r="F386">
        <f>IF(Datos!F386="",0,IF(AND(F$1008&lt;&gt;"",Datos!F386=F$1008),0,IF(F$1004=0,0,1-CHOOSE(F$1004,IF(ISNUMBER(Datos!F386),AND(OR(F$1005="",Datos!F386&gt;=F$1005),OR(F$1006="",Datos!F386&lt;=F$1006)),FALSE),IF(ISNUMBER(Datos!F386),AND(Datos!F386=INT(Datos!F386),AND(OR(F$1005="",Datos!F386&gt;=F$1005),OR(F$1006="",Datos!F386&lt;=F$1006))),FALSE),OR(ISNUMBER(FIND(";"&amp;UPPER(TRIM(Datos!F386&amp;""))&amp;"=",F$1007)),ISNUMBER(FIND(";"&amp;UPPER(TRIM(Datos!F386&amp;""))&amp;";",F$1007))),OR(UPPER(TRIM(Datos!F386&amp;""))="SÍ",UPPER(TRIM(Datos!F386&amp;""))="SI",UPPER(TRIM(Datos!F386&amp;""))="NO"),IF(ISNUMBER(Datos!F386),AND(OR(F$1005="",Datos!F386&gt;=F$1005),OR(F$1006="",Datos!F386&lt;=F$1006)),FALSE),TRUE))))</f>
        <v>0.0</v>
      </c>
      <c r="G386">
        <f>IF(Datos!G386="",0,IF(AND(G$1008&lt;&gt;"",Datos!G386=G$1008),0,IF(G$1004=0,0,1-CHOOSE(G$1004,IF(ISNUMBER(Datos!G386),AND(OR(G$1005="",Datos!G386&gt;=G$1005),OR(G$1006="",Datos!G386&lt;=G$1006)),FALSE),IF(ISNUMBER(Datos!G386),AND(Datos!G386=INT(Datos!G386),AND(OR(G$1005="",Datos!G386&gt;=G$1005),OR(G$1006="",Datos!G386&lt;=G$1006))),FALSE),OR(ISNUMBER(FIND(";"&amp;UPPER(TRIM(Datos!G386&amp;""))&amp;"=",G$1007)),ISNUMBER(FIND(";"&amp;UPPER(TRIM(Datos!G386&amp;""))&amp;";",G$1007))),OR(UPPER(TRIM(Datos!G386&amp;""))="SÍ",UPPER(TRIM(Datos!G386&amp;""))="SI",UPPER(TRIM(Datos!G386&amp;""))="NO"),IF(ISNUMBER(Datos!G386),AND(OR(G$1005="",Datos!G386&gt;=G$1005),OR(G$1006="",Datos!G386&lt;=G$1006)),FALSE),TRUE))))</f>
        <v>0.0</v>
      </c>
      <c r="H386">
        <f>IF(Datos!H386="",0,IF(AND(H$1008&lt;&gt;"",Datos!H386=H$1008),0,IF(H$1004=0,0,1-CHOOSE(H$1004,IF(ISNUMBER(Datos!H386),AND(OR(H$1005="",Datos!H386&gt;=H$1005),OR(H$1006="",Datos!H386&lt;=H$1006)),FALSE),IF(ISNUMBER(Datos!H386),AND(Datos!H386=INT(Datos!H386),AND(OR(H$1005="",Datos!H386&gt;=H$1005),OR(H$1006="",Datos!H386&lt;=H$1006))),FALSE),OR(ISNUMBER(FIND(";"&amp;UPPER(TRIM(Datos!H386&amp;""))&amp;"=",H$1007)),ISNUMBER(FIND(";"&amp;UPPER(TRIM(Datos!H386&amp;""))&amp;";",H$1007))),OR(UPPER(TRIM(Datos!H386&amp;""))="SÍ",UPPER(TRIM(Datos!H386&amp;""))="SI",UPPER(TRIM(Datos!H386&amp;""))="NO"),IF(ISNUMBER(Datos!H386),AND(OR(H$1005="",Datos!H386&gt;=H$1005),OR(H$1006="",Datos!H386&lt;=H$1006)),FALSE),TRUE))))</f>
        <v>0.0</v>
      </c>
      <c r="I386">
        <f>IF(Datos!I386="",0,IF(AND(I$1008&lt;&gt;"",Datos!I386=I$1008),0,IF(I$1004=0,0,1-CHOOSE(I$1004,IF(ISNUMBER(Datos!I386),AND(OR(I$1005="",Datos!I386&gt;=I$1005),OR(I$1006="",Datos!I386&lt;=I$1006)),FALSE),IF(ISNUMBER(Datos!I386),AND(Datos!I386=INT(Datos!I386),AND(OR(I$1005="",Datos!I386&gt;=I$1005),OR(I$1006="",Datos!I386&lt;=I$1006))),FALSE),OR(ISNUMBER(FIND(";"&amp;UPPER(TRIM(Datos!I386&amp;""))&amp;"=",I$1007)),ISNUMBER(FIND(";"&amp;UPPER(TRIM(Datos!I386&amp;""))&amp;";",I$1007))),OR(UPPER(TRIM(Datos!I386&amp;""))="SÍ",UPPER(TRIM(Datos!I386&amp;""))="SI",UPPER(TRIM(Datos!I386&amp;""))="NO"),IF(ISNUMBER(Datos!I386),AND(OR(I$1005="",Datos!I386&gt;=I$1005),OR(I$1006="",Datos!I386&lt;=I$1006)),FALSE),TRUE))))</f>
        <v>0.0</v>
      </c>
      <c r="J386">
        <f>IF(Datos!J386="",0,IF(AND(J$1008&lt;&gt;"",Datos!J386=J$1008),0,IF(J$1004=0,0,1-CHOOSE(J$1004,IF(ISNUMBER(Datos!J386),AND(OR(J$1005="",Datos!J386&gt;=J$1005),OR(J$1006="",Datos!J386&lt;=J$1006)),FALSE),IF(ISNUMBER(Datos!J386),AND(Datos!J386=INT(Datos!J386),AND(OR(J$1005="",Datos!J386&gt;=J$1005),OR(J$1006="",Datos!J386&lt;=J$1006))),FALSE),OR(ISNUMBER(FIND(";"&amp;UPPER(TRIM(Datos!J386&amp;""))&amp;"=",J$1007)),ISNUMBER(FIND(";"&amp;UPPER(TRIM(Datos!J386&amp;""))&amp;";",J$1007))),OR(UPPER(TRIM(Datos!J386&amp;""))="SÍ",UPPER(TRIM(Datos!J386&amp;""))="SI",UPPER(TRIM(Datos!J386&amp;""))="NO"),IF(ISNUMBER(Datos!J386),AND(OR(J$1005="",Datos!J386&gt;=J$1005),OR(J$1006="",Datos!J386&lt;=J$1006)),FALSE),TRUE))))</f>
        <v>0.0</v>
      </c>
      <c r="K386">
        <f>IF(Datos!K386="",0,IF(AND(K$1008&lt;&gt;"",Datos!K386=K$1008),0,IF(K$1004=0,0,1-CHOOSE(K$1004,IF(ISNUMBER(Datos!K386),AND(OR(K$1005="",Datos!K386&gt;=K$1005),OR(K$1006="",Datos!K386&lt;=K$1006)),FALSE),IF(ISNUMBER(Datos!K386),AND(Datos!K386=INT(Datos!K386),AND(OR(K$1005="",Datos!K386&gt;=K$1005),OR(K$1006="",Datos!K386&lt;=K$1006))),FALSE),OR(ISNUMBER(FIND(";"&amp;UPPER(TRIM(Datos!K386&amp;""))&amp;"=",K$1007)),ISNUMBER(FIND(";"&amp;UPPER(TRIM(Datos!K386&amp;""))&amp;";",K$1007))),OR(UPPER(TRIM(Datos!K386&amp;""))="SÍ",UPPER(TRIM(Datos!K386&amp;""))="SI",UPPER(TRIM(Datos!K386&amp;""))="NO"),IF(ISNUMBER(Datos!K386),AND(OR(K$1005="",Datos!K386&gt;=K$1005),OR(K$1006="",Datos!K386&lt;=K$1006)),FALSE),TRUE))))</f>
        <v>0.0</v>
      </c>
      <c r="L386">
        <f>IF(Datos!L386="",0,IF(AND(L$1008&lt;&gt;"",Datos!L386=L$1008),0,IF(L$1004=0,0,1-CHOOSE(L$1004,IF(ISNUMBER(Datos!L386),AND(OR(L$1005="",Datos!L386&gt;=L$1005),OR(L$1006="",Datos!L386&lt;=L$1006)),FALSE),IF(ISNUMBER(Datos!L386),AND(Datos!L386=INT(Datos!L386),AND(OR(L$1005="",Datos!L386&gt;=L$1005),OR(L$1006="",Datos!L386&lt;=L$1006))),FALSE),OR(ISNUMBER(FIND(";"&amp;UPPER(TRIM(Datos!L386&amp;""))&amp;"=",L$1007)),ISNUMBER(FIND(";"&amp;UPPER(TRIM(Datos!L386&amp;""))&amp;";",L$1007))),OR(UPPER(TRIM(Datos!L386&amp;""))="SÍ",UPPER(TRIM(Datos!L386&amp;""))="SI",UPPER(TRIM(Datos!L386&amp;""))="NO"),IF(ISNUMBER(Datos!L386),AND(OR(L$1005="",Datos!L386&gt;=L$1005),OR(L$1006="",Datos!L386&lt;=L$1006)),FALSE),TRUE))))</f>
        <v>0.0</v>
      </c>
      <c r="M386">
        <f>IF(Datos!M386="",0,IF(AND(M$1008&lt;&gt;"",Datos!M386=M$1008),0,IF(M$1004=0,0,1-CHOOSE(M$1004,IF(ISNUMBER(Datos!M386),AND(OR(M$1005="",Datos!M386&gt;=M$1005),OR(M$1006="",Datos!M386&lt;=M$1006)),FALSE),IF(ISNUMBER(Datos!M386),AND(Datos!M386=INT(Datos!M386),AND(OR(M$1005="",Datos!M386&gt;=M$1005),OR(M$1006="",Datos!M386&lt;=M$1006))),FALSE),OR(ISNUMBER(FIND(";"&amp;UPPER(TRIM(Datos!M386&amp;""))&amp;"=",M$1007)),ISNUMBER(FIND(";"&amp;UPPER(TRIM(Datos!M386&amp;""))&amp;";",M$1007))),OR(UPPER(TRIM(Datos!M386&amp;""))="SÍ",UPPER(TRIM(Datos!M386&amp;""))="SI",UPPER(TRIM(Datos!M386&amp;""))="NO"),IF(ISNUMBER(Datos!M386),AND(OR(M$1005="",Datos!M386&gt;=M$1005),OR(M$1006="",Datos!M386&lt;=M$1006)),FALSE),TRUE))))</f>
        <v>0.0</v>
      </c>
      <c r="N386">
        <f>IF(Datos!N386="",0,IF(AND(N$1008&lt;&gt;"",Datos!N386=N$1008),0,IF(N$1004=0,0,1-CHOOSE(N$1004,IF(ISNUMBER(Datos!N386),AND(OR(N$1005="",Datos!N386&gt;=N$1005),OR(N$1006="",Datos!N386&lt;=N$1006)),FALSE),IF(ISNUMBER(Datos!N386),AND(Datos!N386=INT(Datos!N386),AND(OR(N$1005="",Datos!N386&gt;=N$1005),OR(N$1006="",Datos!N386&lt;=N$1006))),FALSE),OR(ISNUMBER(FIND(";"&amp;UPPER(TRIM(Datos!N386&amp;""))&amp;"=",N$1007)),ISNUMBER(FIND(";"&amp;UPPER(TRIM(Datos!N386&amp;""))&amp;";",N$1007))),OR(UPPER(TRIM(Datos!N386&amp;""))="SÍ",UPPER(TRIM(Datos!N386&amp;""))="SI",UPPER(TRIM(Datos!N386&amp;""))="NO"),IF(ISNUMBER(Datos!N386),AND(OR(N$1005="",Datos!N386&gt;=N$1005),OR(N$1006="",Datos!N386&lt;=N$1006)),FALSE),TRUE))))</f>
        <v>0.0</v>
      </c>
      <c r="O386">
        <f>IF(Datos!O386="",0,IF(AND(O$1008&lt;&gt;"",Datos!O386=O$1008),0,IF(O$1004=0,0,1-CHOOSE(O$1004,IF(ISNUMBER(Datos!O386),AND(OR(O$1005="",Datos!O386&gt;=O$1005),OR(O$1006="",Datos!O386&lt;=O$1006)),FALSE),IF(ISNUMBER(Datos!O386),AND(Datos!O386=INT(Datos!O386),AND(OR(O$1005="",Datos!O386&gt;=O$1005),OR(O$1006="",Datos!O386&lt;=O$1006))),FALSE),OR(ISNUMBER(FIND(";"&amp;UPPER(TRIM(Datos!O386&amp;""))&amp;"=",O$1007)),ISNUMBER(FIND(";"&amp;UPPER(TRIM(Datos!O386&amp;""))&amp;";",O$1007))),OR(UPPER(TRIM(Datos!O386&amp;""))="SÍ",UPPER(TRIM(Datos!O386&amp;""))="SI",UPPER(TRIM(Datos!O386&amp;""))="NO"),IF(ISNUMBER(Datos!O386),AND(OR(O$1005="",Datos!O386&gt;=O$1005),OR(O$1006="",Datos!O386&lt;=O$1006)),FALSE),TRUE))))</f>
        <v>0.0</v>
      </c>
      <c r="P386">
        <f>IF(Datos!P386="",0,IF(AND(P$1008&lt;&gt;"",Datos!P386=P$1008),0,IF(P$1004=0,0,1-CHOOSE(P$1004,IF(ISNUMBER(Datos!P386),AND(OR(P$1005="",Datos!P386&gt;=P$1005),OR(P$1006="",Datos!P386&lt;=P$1006)),FALSE),IF(ISNUMBER(Datos!P386),AND(Datos!P386=INT(Datos!P386),AND(OR(P$1005="",Datos!P386&gt;=P$1005),OR(P$1006="",Datos!P386&lt;=P$1006))),FALSE),OR(ISNUMBER(FIND(";"&amp;UPPER(TRIM(Datos!P386&amp;""))&amp;"=",P$1007)),ISNUMBER(FIND(";"&amp;UPPER(TRIM(Datos!P386&amp;""))&amp;";",P$1007))),OR(UPPER(TRIM(Datos!P386&amp;""))="SÍ",UPPER(TRIM(Datos!P386&amp;""))="SI",UPPER(TRIM(Datos!P386&amp;""))="NO"),IF(ISNUMBER(Datos!P386),AND(OR(P$1005="",Datos!P386&gt;=P$1005),OR(P$1006="",Datos!P386&lt;=P$1006)),FALSE),TRUE))))</f>
        <v>0.0</v>
      </c>
      <c r="Q386">
        <f>IF(Datos!Q386="",0,IF(AND(Q$1008&lt;&gt;"",Datos!Q386=Q$1008),0,IF(Q$1004=0,0,1-CHOOSE(Q$1004,IF(ISNUMBER(Datos!Q386),AND(OR(Q$1005="",Datos!Q386&gt;=Q$1005),OR(Q$1006="",Datos!Q386&lt;=Q$1006)),FALSE),IF(ISNUMBER(Datos!Q386),AND(Datos!Q386=INT(Datos!Q386),AND(OR(Q$1005="",Datos!Q386&gt;=Q$1005),OR(Q$1006="",Datos!Q386&lt;=Q$1006))),FALSE),OR(ISNUMBER(FIND(";"&amp;UPPER(TRIM(Datos!Q386&amp;""))&amp;"=",Q$1007)),ISNUMBER(FIND(";"&amp;UPPER(TRIM(Datos!Q386&amp;""))&amp;";",Q$1007))),OR(UPPER(TRIM(Datos!Q386&amp;""))="SÍ",UPPER(TRIM(Datos!Q386&amp;""))="SI",UPPER(TRIM(Datos!Q386&amp;""))="NO"),IF(ISNUMBER(Datos!Q386),AND(OR(Q$1005="",Datos!Q386&gt;=Q$1005),OR(Q$1006="",Datos!Q386&lt;=Q$1006)),FALSE),TRUE))))</f>
        <v>0.0</v>
      </c>
      <c r="R386">
        <f>IF(Datos!R386="",0,IF(AND(R$1008&lt;&gt;"",Datos!R386=R$1008),0,IF(R$1004=0,0,1-CHOOSE(R$1004,IF(ISNUMBER(Datos!R386),AND(OR(R$1005="",Datos!R386&gt;=R$1005),OR(R$1006="",Datos!R386&lt;=R$1006)),FALSE),IF(ISNUMBER(Datos!R386),AND(Datos!R386=INT(Datos!R386),AND(OR(R$1005="",Datos!R386&gt;=R$1005),OR(R$1006="",Datos!R386&lt;=R$1006))),FALSE),OR(ISNUMBER(FIND(";"&amp;UPPER(TRIM(Datos!R386&amp;""))&amp;"=",R$1007)),ISNUMBER(FIND(";"&amp;UPPER(TRIM(Datos!R386&amp;""))&amp;";",R$1007))),OR(UPPER(TRIM(Datos!R386&amp;""))="SÍ",UPPER(TRIM(Datos!R386&amp;""))="SI",UPPER(TRIM(Datos!R386&amp;""))="NO"),IF(ISNUMBER(Datos!R386),AND(OR(R$1005="",Datos!R386&gt;=R$1005),OR(R$1006="",Datos!R386&lt;=R$1006)),FALSE),TRUE))))</f>
        <v>0.0</v>
      </c>
      <c r="S386">
        <f>IF(Datos!S386="",0,IF(AND(S$1008&lt;&gt;"",Datos!S386=S$1008),0,IF(S$1004=0,0,1-CHOOSE(S$1004,IF(ISNUMBER(Datos!S386),AND(OR(S$1005="",Datos!S386&gt;=S$1005),OR(S$1006="",Datos!S386&lt;=S$1006)),FALSE),IF(ISNUMBER(Datos!S386),AND(Datos!S386=INT(Datos!S386),AND(OR(S$1005="",Datos!S386&gt;=S$1005),OR(S$1006="",Datos!S386&lt;=S$1006))),FALSE),OR(ISNUMBER(FIND(";"&amp;UPPER(TRIM(Datos!S386&amp;""))&amp;"=",S$1007)),ISNUMBER(FIND(";"&amp;UPPER(TRIM(Datos!S386&amp;""))&amp;";",S$1007))),OR(UPPER(TRIM(Datos!S386&amp;""))="SÍ",UPPER(TRIM(Datos!S386&amp;""))="SI",UPPER(TRIM(Datos!S386&amp;""))="NO"),IF(ISNUMBER(Datos!S386),AND(OR(S$1005="",Datos!S386&gt;=S$1005),OR(S$1006="",Datos!S386&lt;=S$1006)),FALSE),TRUE))))</f>
        <v>0.0</v>
      </c>
      <c r="T386">
        <f>IF(Datos!T386="",0,IF(AND(T$1008&lt;&gt;"",Datos!T386=T$1008),0,IF(T$1004=0,0,1-CHOOSE(T$1004,IF(ISNUMBER(Datos!T386),AND(OR(T$1005="",Datos!T386&gt;=T$1005),OR(T$1006="",Datos!T386&lt;=T$1006)),FALSE),IF(ISNUMBER(Datos!T386),AND(Datos!T386=INT(Datos!T386),AND(OR(T$1005="",Datos!T386&gt;=T$1005),OR(T$1006="",Datos!T386&lt;=T$1006))),FALSE),OR(ISNUMBER(FIND(";"&amp;UPPER(TRIM(Datos!T386&amp;""))&amp;"=",T$1007)),ISNUMBER(FIND(";"&amp;UPPER(TRIM(Datos!T386&amp;""))&amp;";",T$1007))),OR(UPPER(TRIM(Datos!T386&amp;""))="SÍ",UPPER(TRIM(Datos!T386&amp;""))="SI",UPPER(TRIM(Datos!T386&amp;""))="NO"),IF(ISNUMBER(Datos!T386),AND(OR(T$1005="",Datos!T386&gt;=T$1005),OR(T$1006="",Datos!T386&lt;=T$1006)),FALSE),TRUE))))</f>
        <v>0.0</v>
      </c>
      <c r="U386">
        <f>IF(Datos!U386="",0,IF(AND(U$1008&lt;&gt;"",Datos!U386=U$1008),0,IF(U$1004=0,0,1-CHOOSE(U$1004,IF(ISNUMBER(Datos!U386),AND(OR(U$1005="",Datos!U386&gt;=U$1005),OR(U$1006="",Datos!U386&lt;=U$1006)),FALSE),IF(ISNUMBER(Datos!U386),AND(Datos!U386=INT(Datos!U386),AND(OR(U$1005="",Datos!U386&gt;=U$1005),OR(U$1006="",Datos!U386&lt;=U$1006))),FALSE),OR(ISNUMBER(FIND(";"&amp;UPPER(TRIM(Datos!U386&amp;""))&amp;"=",U$1007)),ISNUMBER(FIND(";"&amp;UPPER(TRIM(Datos!U386&amp;""))&amp;";",U$1007))),OR(UPPER(TRIM(Datos!U386&amp;""))="SÍ",UPPER(TRIM(Datos!U386&amp;""))="SI",UPPER(TRIM(Datos!U386&amp;""))="NO"),IF(ISNUMBER(Datos!U386),AND(OR(U$1005="",Datos!U386&gt;=U$1005),OR(U$1006="",Datos!U386&lt;=U$1006)),FALSE),TRUE))))</f>
        <v>0.0</v>
      </c>
      <c r="V386">
        <f>IF(Datos!V386="",0,IF(AND(V$1008&lt;&gt;"",Datos!V386=V$1008),0,IF(V$1004=0,0,1-CHOOSE(V$1004,IF(ISNUMBER(Datos!V386),AND(OR(V$1005="",Datos!V386&gt;=V$1005),OR(V$1006="",Datos!V386&lt;=V$1006)),FALSE),IF(ISNUMBER(Datos!V386),AND(Datos!V386=INT(Datos!V386),AND(OR(V$1005="",Datos!V386&gt;=V$1005),OR(V$1006="",Datos!V386&lt;=V$1006))),FALSE),OR(ISNUMBER(FIND(";"&amp;UPPER(TRIM(Datos!V386&amp;""))&amp;"=",V$1007)),ISNUMBER(FIND(";"&amp;UPPER(TRIM(Datos!V386&amp;""))&amp;";",V$1007))),OR(UPPER(TRIM(Datos!V386&amp;""))="SÍ",UPPER(TRIM(Datos!V386&amp;""))="SI",UPPER(TRIM(Datos!V386&amp;""))="NO"),IF(ISNUMBER(Datos!V386),AND(OR(V$1005="",Datos!V386&gt;=V$1005),OR(V$1006="",Datos!V386&lt;=V$1006)),FALSE),TRUE))))</f>
        <v>0.0</v>
      </c>
      <c r="W386">
        <f>IF(Datos!W386="",0,IF(AND(W$1008&lt;&gt;"",Datos!W386=W$1008),0,IF(W$1004=0,0,1-CHOOSE(W$1004,IF(ISNUMBER(Datos!W386),AND(OR(W$1005="",Datos!W386&gt;=W$1005),OR(W$1006="",Datos!W386&lt;=W$1006)),FALSE),IF(ISNUMBER(Datos!W386),AND(Datos!W386=INT(Datos!W386),AND(OR(W$1005="",Datos!W386&gt;=W$1005),OR(W$1006="",Datos!W386&lt;=W$1006))),FALSE),OR(ISNUMBER(FIND(";"&amp;UPPER(TRIM(Datos!W386&amp;""))&amp;"=",W$1007)),ISNUMBER(FIND(";"&amp;UPPER(TRIM(Datos!W386&amp;""))&amp;";",W$1007))),OR(UPPER(TRIM(Datos!W386&amp;""))="SÍ",UPPER(TRIM(Datos!W386&amp;""))="SI",UPPER(TRIM(Datos!W386&amp;""))="NO"),IF(ISNUMBER(Datos!W386),AND(OR(W$1005="",Datos!W386&gt;=W$1005),OR(W$1006="",Datos!W386&lt;=W$1006)),FALSE),TRUE))))</f>
        <v>0.0</v>
      </c>
      <c r="X386">
        <f>IF(Datos!X386="",0,IF(AND(X$1008&lt;&gt;"",Datos!X386=X$1008),0,IF(X$1004=0,0,1-CHOOSE(X$1004,IF(ISNUMBER(Datos!X386),AND(OR(X$1005="",Datos!X386&gt;=X$1005),OR(X$1006="",Datos!X386&lt;=X$1006)),FALSE),IF(ISNUMBER(Datos!X386),AND(Datos!X386=INT(Datos!X386),AND(OR(X$1005="",Datos!X386&gt;=X$1005),OR(X$1006="",Datos!X386&lt;=X$1006))),FALSE),OR(ISNUMBER(FIND(";"&amp;UPPER(TRIM(Datos!X386&amp;""))&amp;"=",X$1007)),ISNUMBER(FIND(";"&amp;UPPER(TRIM(Datos!X386&amp;""))&amp;";",X$1007))),OR(UPPER(TRIM(Datos!X386&amp;""))="SÍ",UPPER(TRIM(Datos!X386&amp;""))="SI",UPPER(TRIM(Datos!X386&amp;""))="NO"),IF(ISNUMBER(Datos!X386),AND(OR(X$1005="",Datos!X386&gt;=X$1005),OR(X$1006="",Datos!X386&lt;=X$1006)),FALSE),TRUE))))</f>
        <v>0.0</v>
      </c>
      <c r="Y386">
        <f>IF(Datos!Y386="",0,IF(AND(Y$1008&lt;&gt;"",Datos!Y386=Y$1008),0,IF(Y$1004=0,0,1-CHOOSE(Y$1004,IF(ISNUMBER(Datos!Y386),AND(OR(Y$1005="",Datos!Y386&gt;=Y$1005),OR(Y$1006="",Datos!Y386&lt;=Y$1006)),FALSE),IF(ISNUMBER(Datos!Y386),AND(Datos!Y386=INT(Datos!Y386),AND(OR(Y$1005="",Datos!Y386&gt;=Y$1005),OR(Y$1006="",Datos!Y386&lt;=Y$1006))),FALSE),OR(ISNUMBER(FIND(";"&amp;UPPER(TRIM(Datos!Y386&amp;""))&amp;"=",Y$1007)),ISNUMBER(FIND(";"&amp;UPPER(TRIM(Datos!Y386&amp;""))&amp;";",Y$1007))),OR(UPPER(TRIM(Datos!Y386&amp;""))="SÍ",UPPER(TRIM(Datos!Y386&amp;""))="SI",UPPER(TRIM(Datos!Y386&amp;""))="NO"),IF(ISNUMBER(Datos!Y386),AND(OR(Y$1005="",Datos!Y386&gt;=Y$1005),OR(Y$1006="",Datos!Y386&lt;=Y$1006)),FALSE),TRUE))))</f>
        <v>0.0</v>
      </c>
      <c r="Z386">
        <f>IF(Datos!Z386="",0,IF(AND(Z$1008&lt;&gt;"",Datos!Z386=Z$1008),0,IF(Z$1004=0,0,1-CHOOSE(Z$1004,IF(ISNUMBER(Datos!Z386),AND(OR(Z$1005="",Datos!Z386&gt;=Z$1005),OR(Z$1006="",Datos!Z386&lt;=Z$1006)),FALSE),IF(ISNUMBER(Datos!Z386),AND(Datos!Z386=INT(Datos!Z386),AND(OR(Z$1005="",Datos!Z386&gt;=Z$1005),OR(Z$1006="",Datos!Z386&lt;=Z$1006))),FALSE),OR(ISNUMBER(FIND(";"&amp;UPPER(TRIM(Datos!Z386&amp;""))&amp;"=",Z$1007)),ISNUMBER(FIND(";"&amp;UPPER(TRIM(Datos!Z386&amp;""))&amp;";",Z$1007))),OR(UPPER(TRIM(Datos!Z386&amp;""))="SÍ",UPPER(TRIM(Datos!Z386&amp;""))="SI",UPPER(TRIM(Datos!Z386&amp;""))="NO"),IF(ISNUMBER(Datos!Z386),AND(OR(Z$1005="",Datos!Z386&gt;=Z$1005),OR(Z$1006="",Datos!Z386&lt;=Z$1006)),FALSE),TRUE))))</f>
        <v>0.0</v>
      </c>
      <c r="AA386">
        <f>IF(Datos!AA386="",0,IF(AND(AA$1008&lt;&gt;"",Datos!AA386=AA$1008),0,IF(AA$1004=0,0,1-CHOOSE(AA$1004,IF(ISNUMBER(Datos!AA386),AND(OR(AA$1005="",Datos!AA386&gt;=AA$1005),OR(AA$1006="",Datos!AA386&lt;=AA$1006)),FALSE),IF(ISNUMBER(Datos!AA386),AND(Datos!AA386=INT(Datos!AA386),AND(OR(AA$1005="",Datos!AA386&gt;=AA$1005),OR(AA$1006="",Datos!AA386&lt;=AA$1006))),FALSE),OR(ISNUMBER(FIND(";"&amp;UPPER(TRIM(Datos!AA386&amp;""))&amp;"=",AA$1007)),ISNUMBER(FIND(";"&amp;UPPER(TRIM(Datos!AA386&amp;""))&amp;";",AA$1007))),OR(UPPER(TRIM(Datos!AA386&amp;""))="SÍ",UPPER(TRIM(Datos!AA386&amp;""))="SI",UPPER(TRIM(Datos!AA386&amp;""))="NO"),IF(ISNUMBER(Datos!AA386),AND(OR(AA$1005="",Datos!AA386&gt;=AA$1005),OR(AA$1006="",Datos!AA386&lt;=AA$1006)),FALSE),TRUE))))</f>
        <v>0.0</v>
      </c>
      <c r="AB386">
        <f>IF(Datos!AB386="",0,IF(AND(AB$1008&lt;&gt;"",Datos!AB386=AB$1008),0,IF(AB$1004=0,0,1-CHOOSE(AB$1004,IF(ISNUMBER(Datos!AB386),AND(OR(AB$1005="",Datos!AB386&gt;=AB$1005),OR(AB$1006="",Datos!AB386&lt;=AB$1006)),FALSE),IF(ISNUMBER(Datos!AB386),AND(Datos!AB386=INT(Datos!AB386),AND(OR(AB$1005="",Datos!AB386&gt;=AB$1005),OR(AB$1006="",Datos!AB386&lt;=AB$1006))),FALSE),OR(ISNUMBER(FIND(";"&amp;UPPER(TRIM(Datos!AB386&amp;""))&amp;"=",AB$1007)),ISNUMBER(FIND(";"&amp;UPPER(TRIM(Datos!AB386&amp;""))&amp;";",AB$1007))),OR(UPPER(TRIM(Datos!AB386&amp;""))="SÍ",UPPER(TRIM(Datos!AB386&amp;""))="SI",UPPER(TRIM(Datos!AB386&amp;""))="NO"),IF(ISNUMBER(Datos!AB386),AND(OR(AB$1005="",Datos!AB386&gt;=AB$1005),OR(AB$1006="",Datos!AB386&lt;=AB$1006)),FALSE),TRUE))))</f>
        <v>0.0</v>
      </c>
      <c r="AC386">
        <f>IF(Datos!AC386="",0,IF(AND(AC$1008&lt;&gt;"",Datos!AC386=AC$1008),0,IF(AC$1004=0,0,1-CHOOSE(AC$1004,IF(ISNUMBER(Datos!AC386),AND(OR(AC$1005="",Datos!AC386&gt;=AC$1005),OR(AC$1006="",Datos!AC386&lt;=AC$1006)),FALSE),IF(ISNUMBER(Datos!AC386),AND(Datos!AC386=INT(Datos!AC386),AND(OR(AC$1005="",Datos!AC386&gt;=AC$1005),OR(AC$1006="",Datos!AC386&lt;=AC$1006))),FALSE),OR(ISNUMBER(FIND(";"&amp;UPPER(TRIM(Datos!AC386&amp;""))&amp;"=",AC$1007)),ISNUMBER(FIND(";"&amp;UPPER(TRIM(Datos!AC386&amp;""))&amp;";",AC$1007))),OR(UPPER(TRIM(Datos!AC386&amp;""))="SÍ",UPPER(TRIM(Datos!AC386&amp;""))="SI",UPPER(TRIM(Datos!AC386&amp;""))="NO"),IF(ISNUMBER(Datos!AC386),AND(OR(AC$1005="",Datos!AC386&gt;=AC$1005),OR(AC$1006="",Datos!AC386&lt;=AC$1006)),FALSE),TRUE))))</f>
        <v>0.0</v>
      </c>
      <c r="AD386">
        <f>IF(Datos!AD386="",0,IF(AND(AD$1008&lt;&gt;"",Datos!AD386=AD$1008),0,IF(AD$1004=0,0,1-CHOOSE(AD$1004,IF(ISNUMBER(Datos!AD386),AND(OR(AD$1005="",Datos!AD386&gt;=AD$1005),OR(AD$1006="",Datos!AD386&lt;=AD$1006)),FALSE),IF(ISNUMBER(Datos!AD386),AND(Datos!AD386=INT(Datos!AD386),AND(OR(AD$1005="",Datos!AD386&gt;=AD$1005),OR(AD$1006="",Datos!AD386&lt;=AD$1006))),FALSE),OR(ISNUMBER(FIND(";"&amp;UPPER(TRIM(Datos!AD386&amp;""))&amp;"=",AD$1007)),ISNUMBER(FIND(";"&amp;UPPER(TRIM(Datos!AD386&amp;""))&amp;";",AD$1007))),OR(UPPER(TRIM(Datos!AD386&amp;""))="SÍ",UPPER(TRIM(Datos!AD386&amp;""))="SI",UPPER(TRIM(Datos!AD386&amp;""))="NO"),IF(ISNUMBER(Datos!AD386),AND(OR(AD$1005="",Datos!AD386&gt;=AD$1005),OR(AD$1006="",Datos!AD386&lt;=AD$1006)),FALSE),TRUE))))</f>
        <v>0.0</v>
      </c>
      <c r="AE386">
        <f>IF(Datos!AE386="",0,IF(AND(AE$1008&lt;&gt;"",Datos!AE386=AE$1008),0,IF(AE$1004=0,0,1-CHOOSE(AE$1004,IF(ISNUMBER(Datos!AE386),AND(OR(AE$1005="",Datos!AE386&gt;=AE$1005),OR(AE$1006="",Datos!AE386&lt;=AE$1006)),FALSE),IF(ISNUMBER(Datos!AE386),AND(Datos!AE386=INT(Datos!AE386),AND(OR(AE$1005="",Datos!AE386&gt;=AE$1005),OR(AE$1006="",Datos!AE386&lt;=AE$1006))),FALSE),OR(ISNUMBER(FIND(";"&amp;UPPER(TRIM(Datos!AE386&amp;""))&amp;"=",AE$1007)),ISNUMBER(FIND(";"&amp;UPPER(TRIM(Datos!AE386&amp;""))&amp;";",AE$1007))),OR(UPPER(TRIM(Datos!AE386&amp;""))="SÍ",UPPER(TRIM(Datos!AE386&amp;""))="SI",UPPER(TRIM(Datos!AE386&amp;""))="NO"),IF(ISNUMBER(Datos!AE386),AND(OR(AE$1005="",Datos!AE386&gt;=AE$1005),OR(AE$1006="",Datos!AE386&lt;=AE$1006)),FALSE),TRUE))))</f>
        <v>0.0</v>
      </c>
    </row>
    <row r="387" spans="2:31">
      <c r="B387">
        <f>IF(Datos!B387="",0,IF(AND(B$1008&lt;&gt;"",Datos!B387=B$1008),0,IF(B$1004=0,0,1-CHOOSE(B$1004,IF(ISNUMBER(Datos!B387),AND(OR(B$1005="",Datos!B387&gt;=B$1005),OR(B$1006="",Datos!B387&lt;=B$1006)),FALSE),IF(ISNUMBER(Datos!B387),AND(Datos!B387=INT(Datos!B387),AND(OR(B$1005="",Datos!B387&gt;=B$1005),OR(B$1006="",Datos!B387&lt;=B$1006))),FALSE),OR(ISNUMBER(FIND(";"&amp;UPPER(TRIM(Datos!B387&amp;""))&amp;"=",B$1007)),ISNUMBER(FIND(";"&amp;UPPER(TRIM(Datos!B387&amp;""))&amp;";",B$1007))),OR(UPPER(TRIM(Datos!B387&amp;""))="SÍ",UPPER(TRIM(Datos!B387&amp;""))="SI",UPPER(TRIM(Datos!B387&amp;""))="NO"),IF(ISNUMBER(Datos!B387),AND(OR(B$1005="",Datos!B387&gt;=B$1005),OR(B$1006="",Datos!B387&lt;=B$1006)),FALSE),TRUE))))</f>
        <v>0.0</v>
      </c>
      <c r="C387">
        <f>IF(Datos!C387="",0,IF(AND(C$1008&lt;&gt;"",Datos!C387=C$1008),0,IF(C$1004=0,0,1-CHOOSE(C$1004,IF(ISNUMBER(Datos!C387),AND(OR(C$1005="",Datos!C387&gt;=C$1005),OR(C$1006="",Datos!C387&lt;=C$1006)),FALSE),IF(ISNUMBER(Datos!C387),AND(Datos!C387=INT(Datos!C387),AND(OR(C$1005="",Datos!C387&gt;=C$1005),OR(C$1006="",Datos!C387&lt;=C$1006))),FALSE),OR(ISNUMBER(FIND(";"&amp;UPPER(TRIM(Datos!C387&amp;""))&amp;"=",C$1007)),ISNUMBER(FIND(";"&amp;UPPER(TRIM(Datos!C387&amp;""))&amp;";",C$1007))),OR(UPPER(TRIM(Datos!C387&amp;""))="SÍ",UPPER(TRIM(Datos!C387&amp;""))="SI",UPPER(TRIM(Datos!C387&amp;""))="NO"),IF(ISNUMBER(Datos!C387),AND(OR(C$1005="",Datos!C387&gt;=C$1005),OR(C$1006="",Datos!C387&lt;=C$1006)),FALSE),TRUE))))</f>
        <v>0.0</v>
      </c>
      <c r="D387">
        <f>IF(Datos!D387="",0,IF(AND(D$1008&lt;&gt;"",Datos!D387=D$1008),0,IF(D$1004=0,0,1-CHOOSE(D$1004,IF(ISNUMBER(Datos!D387),AND(OR(D$1005="",Datos!D387&gt;=D$1005),OR(D$1006="",Datos!D387&lt;=D$1006)),FALSE),IF(ISNUMBER(Datos!D387),AND(Datos!D387=INT(Datos!D387),AND(OR(D$1005="",Datos!D387&gt;=D$1005),OR(D$1006="",Datos!D387&lt;=D$1006))),FALSE),OR(ISNUMBER(FIND(";"&amp;UPPER(TRIM(Datos!D387&amp;""))&amp;"=",D$1007)),ISNUMBER(FIND(";"&amp;UPPER(TRIM(Datos!D387&amp;""))&amp;";",D$1007))),OR(UPPER(TRIM(Datos!D387&amp;""))="SÍ",UPPER(TRIM(Datos!D387&amp;""))="SI",UPPER(TRIM(Datos!D387&amp;""))="NO"),IF(ISNUMBER(Datos!D387),AND(OR(D$1005="",Datos!D387&gt;=D$1005),OR(D$1006="",Datos!D387&lt;=D$1006)),FALSE),TRUE))))</f>
        <v>0.0</v>
      </c>
      <c r="E387">
        <f>IF(Datos!E387="",0,IF(AND(E$1008&lt;&gt;"",Datos!E387=E$1008),0,IF(E$1004=0,0,1-CHOOSE(E$1004,IF(ISNUMBER(Datos!E387),AND(OR(E$1005="",Datos!E387&gt;=E$1005),OR(E$1006="",Datos!E387&lt;=E$1006)),FALSE),IF(ISNUMBER(Datos!E387),AND(Datos!E387=INT(Datos!E387),AND(OR(E$1005="",Datos!E387&gt;=E$1005),OR(E$1006="",Datos!E387&lt;=E$1006))),FALSE),OR(ISNUMBER(FIND(";"&amp;UPPER(TRIM(Datos!E387&amp;""))&amp;"=",E$1007)),ISNUMBER(FIND(";"&amp;UPPER(TRIM(Datos!E387&amp;""))&amp;";",E$1007))),OR(UPPER(TRIM(Datos!E387&amp;""))="SÍ",UPPER(TRIM(Datos!E387&amp;""))="SI",UPPER(TRIM(Datos!E387&amp;""))="NO"),IF(ISNUMBER(Datos!E387),AND(OR(E$1005="",Datos!E387&gt;=E$1005),OR(E$1006="",Datos!E387&lt;=E$1006)),FALSE),TRUE))))</f>
        <v>0.0</v>
      </c>
      <c r="F387">
        <f>IF(Datos!F387="",0,IF(AND(F$1008&lt;&gt;"",Datos!F387=F$1008),0,IF(F$1004=0,0,1-CHOOSE(F$1004,IF(ISNUMBER(Datos!F387),AND(OR(F$1005="",Datos!F387&gt;=F$1005),OR(F$1006="",Datos!F387&lt;=F$1006)),FALSE),IF(ISNUMBER(Datos!F387),AND(Datos!F387=INT(Datos!F387),AND(OR(F$1005="",Datos!F387&gt;=F$1005),OR(F$1006="",Datos!F387&lt;=F$1006))),FALSE),OR(ISNUMBER(FIND(";"&amp;UPPER(TRIM(Datos!F387&amp;""))&amp;"=",F$1007)),ISNUMBER(FIND(";"&amp;UPPER(TRIM(Datos!F387&amp;""))&amp;";",F$1007))),OR(UPPER(TRIM(Datos!F387&amp;""))="SÍ",UPPER(TRIM(Datos!F387&amp;""))="SI",UPPER(TRIM(Datos!F387&amp;""))="NO"),IF(ISNUMBER(Datos!F387),AND(OR(F$1005="",Datos!F387&gt;=F$1005),OR(F$1006="",Datos!F387&lt;=F$1006)),FALSE),TRUE))))</f>
        <v>0.0</v>
      </c>
      <c r="G387">
        <f>IF(Datos!G387="",0,IF(AND(G$1008&lt;&gt;"",Datos!G387=G$1008),0,IF(G$1004=0,0,1-CHOOSE(G$1004,IF(ISNUMBER(Datos!G387),AND(OR(G$1005="",Datos!G387&gt;=G$1005),OR(G$1006="",Datos!G387&lt;=G$1006)),FALSE),IF(ISNUMBER(Datos!G387),AND(Datos!G387=INT(Datos!G387),AND(OR(G$1005="",Datos!G387&gt;=G$1005),OR(G$1006="",Datos!G387&lt;=G$1006))),FALSE),OR(ISNUMBER(FIND(";"&amp;UPPER(TRIM(Datos!G387&amp;""))&amp;"=",G$1007)),ISNUMBER(FIND(";"&amp;UPPER(TRIM(Datos!G387&amp;""))&amp;";",G$1007))),OR(UPPER(TRIM(Datos!G387&amp;""))="SÍ",UPPER(TRIM(Datos!G387&amp;""))="SI",UPPER(TRIM(Datos!G387&amp;""))="NO"),IF(ISNUMBER(Datos!G387),AND(OR(G$1005="",Datos!G387&gt;=G$1005),OR(G$1006="",Datos!G387&lt;=G$1006)),FALSE),TRUE))))</f>
        <v>0.0</v>
      </c>
      <c r="H387">
        <f>IF(Datos!H387="",0,IF(AND(H$1008&lt;&gt;"",Datos!H387=H$1008),0,IF(H$1004=0,0,1-CHOOSE(H$1004,IF(ISNUMBER(Datos!H387),AND(OR(H$1005="",Datos!H387&gt;=H$1005),OR(H$1006="",Datos!H387&lt;=H$1006)),FALSE),IF(ISNUMBER(Datos!H387),AND(Datos!H387=INT(Datos!H387),AND(OR(H$1005="",Datos!H387&gt;=H$1005),OR(H$1006="",Datos!H387&lt;=H$1006))),FALSE),OR(ISNUMBER(FIND(";"&amp;UPPER(TRIM(Datos!H387&amp;""))&amp;"=",H$1007)),ISNUMBER(FIND(";"&amp;UPPER(TRIM(Datos!H387&amp;""))&amp;";",H$1007))),OR(UPPER(TRIM(Datos!H387&amp;""))="SÍ",UPPER(TRIM(Datos!H387&amp;""))="SI",UPPER(TRIM(Datos!H387&amp;""))="NO"),IF(ISNUMBER(Datos!H387),AND(OR(H$1005="",Datos!H387&gt;=H$1005),OR(H$1006="",Datos!H387&lt;=H$1006)),FALSE),TRUE))))</f>
        <v>0.0</v>
      </c>
      <c r="I387">
        <f>IF(Datos!I387="",0,IF(AND(I$1008&lt;&gt;"",Datos!I387=I$1008),0,IF(I$1004=0,0,1-CHOOSE(I$1004,IF(ISNUMBER(Datos!I387),AND(OR(I$1005="",Datos!I387&gt;=I$1005),OR(I$1006="",Datos!I387&lt;=I$1006)),FALSE),IF(ISNUMBER(Datos!I387),AND(Datos!I387=INT(Datos!I387),AND(OR(I$1005="",Datos!I387&gt;=I$1005),OR(I$1006="",Datos!I387&lt;=I$1006))),FALSE),OR(ISNUMBER(FIND(";"&amp;UPPER(TRIM(Datos!I387&amp;""))&amp;"=",I$1007)),ISNUMBER(FIND(";"&amp;UPPER(TRIM(Datos!I387&amp;""))&amp;";",I$1007))),OR(UPPER(TRIM(Datos!I387&amp;""))="SÍ",UPPER(TRIM(Datos!I387&amp;""))="SI",UPPER(TRIM(Datos!I387&amp;""))="NO"),IF(ISNUMBER(Datos!I387),AND(OR(I$1005="",Datos!I387&gt;=I$1005),OR(I$1006="",Datos!I387&lt;=I$1006)),FALSE),TRUE))))</f>
        <v>0.0</v>
      </c>
      <c r="J387">
        <f>IF(Datos!J387="",0,IF(AND(J$1008&lt;&gt;"",Datos!J387=J$1008),0,IF(J$1004=0,0,1-CHOOSE(J$1004,IF(ISNUMBER(Datos!J387),AND(OR(J$1005="",Datos!J387&gt;=J$1005),OR(J$1006="",Datos!J387&lt;=J$1006)),FALSE),IF(ISNUMBER(Datos!J387),AND(Datos!J387=INT(Datos!J387),AND(OR(J$1005="",Datos!J387&gt;=J$1005),OR(J$1006="",Datos!J387&lt;=J$1006))),FALSE),OR(ISNUMBER(FIND(";"&amp;UPPER(TRIM(Datos!J387&amp;""))&amp;"=",J$1007)),ISNUMBER(FIND(";"&amp;UPPER(TRIM(Datos!J387&amp;""))&amp;";",J$1007))),OR(UPPER(TRIM(Datos!J387&amp;""))="SÍ",UPPER(TRIM(Datos!J387&amp;""))="SI",UPPER(TRIM(Datos!J387&amp;""))="NO"),IF(ISNUMBER(Datos!J387),AND(OR(J$1005="",Datos!J387&gt;=J$1005),OR(J$1006="",Datos!J387&lt;=J$1006)),FALSE),TRUE))))</f>
        <v>0.0</v>
      </c>
      <c r="K387">
        <f>IF(Datos!K387="",0,IF(AND(K$1008&lt;&gt;"",Datos!K387=K$1008),0,IF(K$1004=0,0,1-CHOOSE(K$1004,IF(ISNUMBER(Datos!K387),AND(OR(K$1005="",Datos!K387&gt;=K$1005),OR(K$1006="",Datos!K387&lt;=K$1006)),FALSE),IF(ISNUMBER(Datos!K387),AND(Datos!K387=INT(Datos!K387),AND(OR(K$1005="",Datos!K387&gt;=K$1005),OR(K$1006="",Datos!K387&lt;=K$1006))),FALSE),OR(ISNUMBER(FIND(";"&amp;UPPER(TRIM(Datos!K387&amp;""))&amp;"=",K$1007)),ISNUMBER(FIND(";"&amp;UPPER(TRIM(Datos!K387&amp;""))&amp;";",K$1007))),OR(UPPER(TRIM(Datos!K387&amp;""))="SÍ",UPPER(TRIM(Datos!K387&amp;""))="SI",UPPER(TRIM(Datos!K387&amp;""))="NO"),IF(ISNUMBER(Datos!K387),AND(OR(K$1005="",Datos!K387&gt;=K$1005),OR(K$1006="",Datos!K387&lt;=K$1006)),FALSE),TRUE))))</f>
        <v>0.0</v>
      </c>
      <c r="L387">
        <f>IF(Datos!L387="",0,IF(AND(L$1008&lt;&gt;"",Datos!L387=L$1008),0,IF(L$1004=0,0,1-CHOOSE(L$1004,IF(ISNUMBER(Datos!L387),AND(OR(L$1005="",Datos!L387&gt;=L$1005),OR(L$1006="",Datos!L387&lt;=L$1006)),FALSE),IF(ISNUMBER(Datos!L387),AND(Datos!L387=INT(Datos!L387),AND(OR(L$1005="",Datos!L387&gt;=L$1005),OR(L$1006="",Datos!L387&lt;=L$1006))),FALSE),OR(ISNUMBER(FIND(";"&amp;UPPER(TRIM(Datos!L387&amp;""))&amp;"=",L$1007)),ISNUMBER(FIND(";"&amp;UPPER(TRIM(Datos!L387&amp;""))&amp;";",L$1007))),OR(UPPER(TRIM(Datos!L387&amp;""))="SÍ",UPPER(TRIM(Datos!L387&amp;""))="SI",UPPER(TRIM(Datos!L387&amp;""))="NO"),IF(ISNUMBER(Datos!L387),AND(OR(L$1005="",Datos!L387&gt;=L$1005),OR(L$1006="",Datos!L387&lt;=L$1006)),FALSE),TRUE))))</f>
        <v>0.0</v>
      </c>
      <c r="M387">
        <f>IF(Datos!M387="",0,IF(AND(M$1008&lt;&gt;"",Datos!M387=M$1008),0,IF(M$1004=0,0,1-CHOOSE(M$1004,IF(ISNUMBER(Datos!M387),AND(OR(M$1005="",Datos!M387&gt;=M$1005),OR(M$1006="",Datos!M387&lt;=M$1006)),FALSE),IF(ISNUMBER(Datos!M387),AND(Datos!M387=INT(Datos!M387),AND(OR(M$1005="",Datos!M387&gt;=M$1005),OR(M$1006="",Datos!M387&lt;=M$1006))),FALSE),OR(ISNUMBER(FIND(";"&amp;UPPER(TRIM(Datos!M387&amp;""))&amp;"=",M$1007)),ISNUMBER(FIND(";"&amp;UPPER(TRIM(Datos!M387&amp;""))&amp;";",M$1007))),OR(UPPER(TRIM(Datos!M387&amp;""))="SÍ",UPPER(TRIM(Datos!M387&amp;""))="SI",UPPER(TRIM(Datos!M387&amp;""))="NO"),IF(ISNUMBER(Datos!M387),AND(OR(M$1005="",Datos!M387&gt;=M$1005),OR(M$1006="",Datos!M387&lt;=M$1006)),FALSE),TRUE))))</f>
        <v>0.0</v>
      </c>
      <c r="N387">
        <f>IF(Datos!N387="",0,IF(AND(N$1008&lt;&gt;"",Datos!N387=N$1008),0,IF(N$1004=0,0,1-CHOOSE(N$1004,IF(ISNUMBER(Datos!N387),AND(OR(N$1005="",Datos!N387&gt;=N$1005),OR(N$1006="",Datos!N387&lt;=N$1006)),FALSE),IF(ISNUMBER(Datos!N387),AND(Datos!N387=INT(Datos!N387),AND(OR(N$1005="",Datos!N387&gt;=N$1005),OR(N$1006="",Datos!N387&lt;=N$1006))),FALSE),OR(ISNUMBER(FIND(";"&amp;UPPER(TRIM(Datos!N387&amp;""))&amp;"=",N$1007)),ISNUMBER(FIND(";"&amp;UPPER(TRIM(Datos!N387&amp;""))&amp;";",N$1007))),OR(UPPER(TRIM(Datos!N387&amp;""))="SÍ",UPPER(TRIM(Datos!N387&amp;""))="SI",UPPER(TRIM(Datos!N387&amp;""))="NO"),IF(ISNUMBER(Datos!N387),AND(OR(N$1005="",Datos!N387&gt;=N$1005),OR(N$1006="",Datos!N387&lt;=N$1006)),FALSE),TRUE))))</f>
        <v>0.0</v>
      </c>
      <c r="O387">
        <f>IF(Datos!O387="",0,IF(AND(O$1008&lt;&gt;"",Datos!O387=O$1008),0,IF(O$1004=0,0,1-CHOOSE(O$1004,IF(ISNUMBER(Datos!O387),AND(OR(O$1005="",Datos!O387&gt;=O$1005),OR(O$1006="",Datos!O387&lt;=O$1006)),FALSE),IF(ISNUMBER(Datos!O387),AND(Datos!O387=INT(Datos!O387),AND(OR(O$1005="",Datos!O387&gt;=O$1005),OR(O$1006="",Datos!O387&lt;=O$1006))),FALSE),OR(ISNUMBER(FIND(";"&amp;UPPER(TRIM(Datos!O387&amp;""))&amp;"=",O$1007)),ISNUMBER(FIND(";"&amp;UPPER(TRIM(Datos!O387&amp;""))&amp;";",O$1007))),OR(UPPER(TRIM(Datos!O387&amp;""))="SÍ",UPPER(TRIM(Datos!O387&amp;""))="SI",UPPER(TRIM(Datos!O387&amp;""))="NO"),IF(ISNUMBER(Datos!O387),AND(OR(O$1005="",Datos!O387&gt;=O$1005),OR(O$1006="",Datos!O387&lt;=O$1006)),FALSE),TRUE))))</f>
        <v>0.0</v>
      </c>
      <c r="P387">
        <f>IF(Datos!P387="",0,IF(AND(P$1008&lt;&gt;"",Datos!P387=P$1008),0,IF(P$1004=0,0,1-CHOOSE(P$1004,IF(ISNUMBER(Datos!P387),AND(OR(P$1005="",Datos!P387&gt;=P$1005),OR(P$1006="",Datos!P387&lt;=P$1006)),FALSE),IF(ISNUMBER(Datos!P387),AND(Datos!P387=INT(Datos!P387),AND(OR(P$1005="",Datos!P387&gt;=P$1005),OR(P$1006="",Datos!P387&lt;=P$1006))),FALSE),OR(ISNUMBER(FIND(";"&amp;UPPER(TRIM(Datos!P387&amp;""))&amp;"=",P$1007)),ISNUMBER(FIND(";"&amp;UPPER(TRIM(Datos!P387&amp;""))&amp;";",P$1007))),OR(UPPER(TRIM(Datos!P387&amp;""))="SÍ",UPPER(TRIM(Datos!P387&amp;""))="SI",UPPER(TRIM(Datos!P387&amp;""))="NO"),IF(ISNUMBER(Datos!P387),AND(OR(P$1005="",Datos!P387&gt;=P$1005),OR(P$1006="",Datos!P387&lt;=P$1006)),FALSE),TRUE))))</f>
        <v>0.0</v>
      </c>
      <c r="Q387">
        <f>IF(Datos!Q387="",0,IF(AND(Q$1008&lt;&gt;"",Datos!Q387=Q$1008),0,IF(Q$1004=0,0,1-CHOOSE(Q$1004,IF(ISNUMBER(Datos!Q387),AND(OR(Q$1005="",Datos!Q387&gt;=Q$1005),OR(Q$1006="",Datos!Q387&lt;=Q$1006)),FALSE),IF(ISNUMBER(Datos!Q387),AND(Datos!Q387=INT(Datos!Q387),AND(OR(Q$1005="",Datos!Q387&gt;=Q$1005),OR(Q$1006="",Datos!Q387&lt;=Q$1006))),FALSE),OR(ISNUMBER(FIND(";"&amp;UPPER(TRIM(Datos!Q387&amp;""))&amp;"=",Q$1007)),ISNUMBER(FIND(";"&amp;UPPER(TRIM(Datos!Q387&amp;""))&amp;";",Q$1007))),OR(UPPER(TRIM(Datos!Q387&amp;""))="SÍ",UPPER(TRIM(Datos!Q387&amp;""))="SI",UPPER(TRIM(Datos!Q387&amp;""))="NO"),IF(ISNUMBER(Datos!Q387),AND(OR(Q$1005="",Datos!Q387&gt;=Q$1005),OR(Q$1006="",Datos!Q387&lt;=Q$1006)),FALSE),TRUE))))</f>
        <v>0.0</v>
      </c>
      <c r="R387">
        <f>IF(Datos!R387="",0,IF(AND(R$1008&lt;&gt;"",Datos!R387=R$1008),0,IF(R$1004=0,0,1-CHOOSE(R$1004,IF(ISNUMBER(Datos!R387),AND(OR(R$1005="",Datos!R387&gt;=R$1005),OR(R$1006="",Datos!R387&lt;=R$1006)),FALSE),IF(ISNUMBER(Datos!R387),AND(Datos!R387=INT(Datos!R387),AND(OR(R$1005="",Datos!R387&gt;=R$1005),OR(R$1006="",Datos!R387&lt;=R$1006))),FALSE),OR(ISNUMBER(FIND(";"&amp;UPPER(TRIM(Datos!R387&amp;""))&amp;"=",R$1007)),ISNUMBER(FIND(";"&amp;UPPER(TRIM(Datos!R387&amp;""))&amp;";",R$1007))),OR(UPPER(TRIM(Datos!R387&amp;""))="SÍ",UPPER(TRIM(Datos!R387&amp;""))="SI",UPPER(TRIM(Datos!R387&amp;""))="NO"),IF(ISNUMBER(Datos!R387),AND(OR(R$1005="",Datos!R387&gt;=R$1005),OR(R$1006="",Datos!R387&lt;=R$1006)),FALSE),TRUE))))</f>
        <v>0.0</v>
      </c>
      <c r="S387">
        <f>IF(Datos!S387="",0,IF(AND(S$1008&lt;&gt;"",Datos!S387=S$1008),0,IF(S$1004=0,0,1-CHOOSE(S$1004,IF(ISNUMBER(Datos!S387),AND(OR(S$1005="",Datos!S387&gt;=S$1005),OR(S$1006="",Datos!S387&lt;=S$1006)),FALSE),IF(ISNUMBER(Datos!S387),AND(Datos!S387=INT(Datos!S387),AND(OR(S$1005="",Datos!S387&gt;=S$1005),OR(S$1006="",Datos!S387&lt;=S$1006))),FALSE),OR(ISNUMBER(FIND(";"&amp;UPPER(TRIM(Datos!S387&amp;""))&amp;"=",S$1007)),ISNUMBER(FIND(";"&amp;UPPER(TRIM(Datos!S387&amp;""))&amp;";",S$1007))),OR(UPPER(TRIM(Datos!S387&amp;""))="SÍ",UPPER(TRIM(Datos!S387&amp;""))="SI",UPPER(TRIM(Datos!S387&amp;""))="NO"),IF(ISNUMBER(Datos!S387),AND(OR(S$1005="",Datos!S387&gt;=S$1005),OR(S$1006="",Datos!S387&lt;=S$1006)),FALSE),TRUE))))</f>
        <v>0.0</v>
      </c>
      <c r="T387">
        <f>IF(Datos!T387="",0,IF(AND(T$1008&lt;&gt;"",Datos!T387=T$1008),0,IF(T$1004=0,0,1-CHOOSE(T$1004,IF(ISNUMBER(Datos!T387),AND(OR(T$1005="",Datos!T387&gt;=T$1005),OR(T$1006="",Datos!T387&lt;=T$1006)),FALSE),IF(ISNUMBER(Datos!T387),AND(Datos!T387=INT(Datos!T387),AND(OR(T$1005="",Datos!T387&gt;=T$1005),OR(T$1006="",Datos!T387&lt;=T$1006))),FALSE),OR(ISNUMBER(FIND(";"&amp;UPPER(TRIM(Datos!T387&amp;""))&amp;"=",T$1007)),ISNUMBER(FIND(";"&amp;UPPER(TRIM(Datos!T387&amp;""))&amp;";",T$1007))),OR(UPPER(TRIM(Datos!T387&amp;""))="SÍ",UPPER(TRIM(Datos!T387&amp;""))="SI",UPPER(TRIM(Datos!T387&amp;""))="NO"),IF(ISNUMBER(Datos!T387),AND(OR(T$1005="",Datos!T387&gt;=T$1005),OR(T$1006="",Datos!T387&lt;=T$1006)),FALSE),TRUE))))</f>
        <v>0.0</v>
      </c>
      <c r="U387">
        <f>IF(Datos!U387="",0,IF(AND(U$1008&lt;&gt;"",Datos!U387=U$1008),0,IF(U$1004=0,0,1-CHOOSE(U$1004,IF(ISNUMBER(Datos!U387),AND(OR(U$1005="",Datos!U387&gt;=U$1005),OR(U$1006="",Datos!U387&lt;=U$1006)),FALSE),IF(ISNUMBER(Datos!U387),AND(Datos!U387=INT(Datos!U387),AND(OR(U$1005="",Datos!U387&gt;=U$1005),OR(U$1006="",Datos!U387&lt;=U$1006))),FALSE),OR(ISNUMBER(FIND(";"&amp;UPPER(TRIM(Datos!U387&amp;""))&amp;"=",U$1007)),ISNUMBER(FIND(";"&amp;UPPER(TRIM(Datos!U387&amp;""))&amp;";",U$1007))),OR(UPPER(TRIM(Datos!U387&amp;""))="SÍ",UPPER(TRIM(Datos!U387&amp;""))="SI",UPPER(TRIM(Datos!U387&amp;""))="NO"),IF(ISNUMBER(Datos!U387),AND(OR(U$1005="",Datos!U387&gt;=U$1005),OR(U$1006="",Datos!U387&lt;=U$1006)),FALSE),TRUE))))</f>
        <v>0.0</v>
      </c>
      <c r="V387">
        <f>IF(Datos!V387="",0,IF(AND(V$1008&lt;&gt;"",Datos!V387=V$1008),0,IF(V$1004=0,0,1-CHOOSE(V$1004,IF(ISNUMBER(Datos!V387),AND(OR(V$1005="",Datos!V387&gt;=V$1005),OR(V$1006="",Datos!V387&lt;=V$1006)),FALSE),IF(ISNUMBER(Datos!V387),AND(Datos!V387=INT(Datos!V387),AND(OR(V$1005="",Datos!V387&gt;=V$1005),OR(V$1006="",Datos!V387&lt;=V$1006))),FALSE),OR(ISNUMBER(FIND(";"&amp;UPPER(TRIM(Datos!V387&amp;""))&amp;"=",V$1007)),ISNUMBER(FIND(";"&amp;UPPER(TRIM(Datos!V387&amp;""))&amp;";",V$1007))),OR(UPPER(TRIM(Datos!V387&amp;""))="SÍ",UPPER(TRIM(Datos!V387&amp;""))="SI",UPPER(TRIM(Datos!V387&amp;""))="NO"),IF(ISNUMBER(Datos!V387),AND(OR(V$1005="",Datos!V387&gt;=V$1005),OR(V$1006="",Datos!V387&lt;=V$1006)),FALSE),TRUE))))</f>
        <v>0.0</v>
      </c>
      <c r="W387">
        <f>IF(Datos!W387="",0,IF(AND(W$1008&lt;&gt;"",Datos!W387=W$1008),0,IF(W$1004=0,0,1-CHOOSE(W$1004,IF(ISNUMBER(Datos!W387),AND(OR(W$1005="",Datos!W387&gt;=W$1005),OR(W$1006="",Datos!W387&lt;=W$1006)),FALSE),IF(ISNUMBER(Datos!W387),AND(Datos!W387=INT(Datos!W387),AND(OR(W$1005="",Datos!W387&gt;=W$1005),OR(W$1006="",Datos!W387&lt;=W$1006))),FALSE),OR(ISNUMBER(FIND(";"&amp;UPPER(TRIM(Datos!W387&amp;""))&amp;"=",W$1007)),ISNUMBER(FIND(";"&amp;UPPER(TRIM(Datos!W387&amp;""))&amp;";",W$1007))),OR(UPPER(TRIM(Datos!W387&amp;""))="SÍ",UPPER(TRIM(Datos!W387&amp;""))="SI",UPPER(TRIM(Datos!W387&amp;""))="NO"),IF(ISNUMBER(Datos!W387),AND(OR(W$1005="",Datos!W387&gt;=W$1005),OR(W$1006="",Datos!W387&lt;=W$1006)),FALSE),TRUE))))</f>
        <v>0.0</v>
      </c>
      <c r="X387">
        <f>IF(Datos!X387="",0,IF(AND(X$1008&lt;&gt;"",Datos!X387=X$1008),0,IF(X$1004=0,0,1-CHOOSE(X$1004,IF(ISNUMBER(Datos!X387),AND(OR(X$1005="",Datos!X387&gt;=X$1005),OR(X$1006="",Datos!X387&lt;=X$1006)),FALSE),IF(ISNUMBER(Datos!X387),AND(Datos!X387=INT(Datos!X387),AND(OR(X$1005="",Datos!X387&gt;=X$1005),OR(X$1006="",Datos!X387&lt;=X$1006))),FALSE),OR(ISNUMBER(FIND(";"&amp;UPPER(TRIM(Datos!X387&amp;""))&amp;"=",X$1007)),ISNUMBER(FIND(";"&amp;UPPER(TRIM(Datos!X387&amp;""))&amp;";",X$1007))),OR(UPPER(TRIM(Datos!X387&amp;""))="SÍ",UPPER(TRIM(Datos!X387&amp;""))="SI",UPPER(TRIM(Datos!X387&amp;""))="NO"),IF(ISNUMBER(Datos!X387),AND(OR(X$1005="",Datos!X387&gt;=X$1005),OR(X$1006="",Datos!X387&lt;=X$1006)),FALSE),TRUE))))</f>
        <v>0.0</v>
      </c>
      <c r="Y387">
        <f>IF(Datos!Y387="",0,IF(AND(Y$1008&lt;&gt;"",Datos!Y387=Y$1008),0,IF(Y$1004=0,0,1-CHOOSE(Y$1004,IF(ISNUMBER(Datos!Y387),AND(OR(Y$1005="",Datos!Y387&gt;=Y$1005),OR(Y$1006="",Datos!Y387&lt;=Y$1006)),FALSE),IF(ISNUMBER(Datos!Y387),AND(Datos!Y387=INT(Datos!Y387),AND(OR(Y$1005="",Datos!Y387&gt;=Y$1005),OR(Y$1006="",Datos!Y387&lt;=Y$1006))),FALSE),OR(ISNUMBER(FIND(";"&amp;UPPER(TRIM(Datos!Y387&amp;""))&amp;"=",Y$1007)),ISNUMBER(FIND(";"&amp;UPPER(TRIM(Datos!Y387&amp;""))&amp;";",Y$1007))),OR(UPPER(TRIM(Datos!Y387&amp;""))="SÍ",UPPER(TRIM(Datos!Y387&amp;""))="SI",UPPER(TRIM(Datos!Y387&amp;""))="NO"),IF(ISNUMBER(Datos!Y387),AND(OR(Y$1005="",Datos!Y387&gt;=Y$1005),OR(Y$1006="",Datos!Y387&lt;=Y$1006)),FALSE),TRUE))))</f>
        <v>0.0</v>
      </c>
      <c r="Z387">
        <f>IF(Datos!Z387="",0,IF(AND(Z$1008&lt;&gt;"",Datos!Z387=Z$1008),0,IF(Z$1004=0,0,1-CHOOSE(Z$1004,IF(ISNUMBER(Datos!Z387),AND(OR(Z$1005="",Datos!Z387&gt;=Z$1005),OR(Z$1006="",Datos!Z387&lt;=Z$1006)),FALSE),IF(ISNUMBER(Datos!Z387),AND(Datos!Z387=INT(Datos!Z387),AND(OR(Z$1005="",Datos!Z387&gt;=Z$1005),OR(Z$1006="",Datos!Z387&lt;=Z$1006))),FALSE),OR(ISNUMBER(FIND(";"&amp;UPPER(TRIM(Datos!Z387&amp;""))&amp;"=",Z$1007)),ISNUMBER(FIND(";"&amp;UPPER(TRIM(Datos!Z387&amp;""))&amp;";",Z$1007))),OR(UPPER(TRIM(Datos!Z387&amp;""))="SÍ",UPPER(TRIM(Datos!Z387&amp;""))="SI",UPPER(TRIM(Datos!Z387&amp;""))="NO"),IF(ISNUMBER(Datos!Z387),AND(OR(Z$1005="",Datos!Z387&gt;=Z$1005),OR(Z$1006="",Datos!Z387&lt;=Z$1006)),FALSE),TRUE))))</f>
        <v>0.0</v>
      </c>
      <c r="AA387">
        <f>IF(Datos!AA387="",0,IF(AND(AA$1008&lt;&gt;"",Datos!AA387=AA$1008),0,IF(AA$1004=0,0,1-CHOOSE(AA$1004,IF(ISNUMBER(Datos!AA387),AND(OR(AA$1005="",Datos!AA387&gt;=AA$1005),OR(AA$1006="",Datos!AA387&lt;=AA$1006)),FALSE),IF(ISNUMBER(Datos!AA387),AND(Datos!AA387=INT(Datos!AA387),AND(OR(AA$1005="",Datos!AA387&gt;=AA$1005),OR(AA$1006="",Datos!AA387&lt;=AA$1006))),FALSE),OR(ISNUMBER(FIND(";"&amp;UPPER(TRIM(Datos!AA387&amp;""))&amp;"=",AA$1007)),ISNUMBER(FIND(";"&amp;UPPER(TRIM(Datos!AA387&amp;""))&amp;";",AA$1007))),OR(UPPER(TRIM(Datos!AA387&amp;""))="SÍ",UPPER(TRIM(Datos!AA387&amp;""))="SI",UPPER(TRIM(Datos!AA387&amp;""))="NO"),IF(ISNUMBER(Datos!AA387),AND(OR(AA$1005="",Datos!AA387&gt;=AA$1005),OR(AA$1006="",Datos!AA387&lt;=AA$1006)),FALSE),TRUE))))</f>
        <v>0.0</v>
      </c>
      <c r="AB387">
        <f>IF(Datos!AB387="",0,IF(AND(AB$1008&lt;&gt;"",Datos!AB387=AB$1008),0,IF(AB$1004=0,0,1-CHOOSE(AB$1004,IF(ISNUMBER(Datos!AB387),AND(OR(AB$1005="",Datos!AB387&gt;=AB$1005),OR(AB$1006="",Datos!AB387&lt;=AB$1006)),FALSE),IF(ISNUMBER(Datos!AB387),AND(Datos!AB387=INT(Datos!AB387),AND(OR(AB$1005="",Datos!AB387&gt;=AB$1005),OR(AB$1006="",Datos!AB387&lt;=AB$1006))),FALSE),OR(ISNUMBER(FIND(";"&amp;UPPER(TRIM(Datos!AB387&amp;""))&amp;"=",AB$1007)),ISNUMBER(FIND(";"&amp;UPPER(TRIM(Datos!AB387&amp;""))&amp;";",AB$1007))),OR(UPPER(TRIM(Datos!AB387&amp;""))="SÍ",UPPER(TRIM(Datos!AB387&amp;""))="SI",UPPER(TRIM(Datos!AB387&amp;""))="NO"),IF(ISNUMBER(Datos!AB387),AND(OR(AB$1005="",Datos!AB387&gt;=AB$1005),OR(AB$1006="",Datos!AB387&lt;=AB$1006)),FALSE),TRUE))))</f>
        <v>0.0</v>
      </c>
      <c r="AC387">
        <f>IF(Datos!AC387="",0,IF(AND(AC$1008&lt;&gt;"",Datos!AC387=AC$1008),0,IF(AC$1004=0,0,1-CHOOSE(AC$1004,IF(ISNUMBER(Datos!AC387),AND(OR(AC$1005="",Datos!AC387&gt;=AC$1005),OR(AC$1006="",Datos!AC387&lt;=AC$1006)),FALSE),IF(ISNUMBER(Datos!AC387),AND(Datos!AC387=INT(Datos!AC387),AND(OR(AC$1005="",Datos!AC387&gt;=AC$1005),OR(AC$1006="",Datos!AC387&lt;=AC$1006))),FALSE),OR(ISNUMBER(FIND(";"&amp;UPPER(TRIM(Datos!AC387&amp;""))&amp;"=",AC$1007)),ISNUMBER(FIND(";"&amp;UPPER(TRIM(Datos!AC387&amp;""))&amp;";",AC$1007))),OR(UPPER(TRIM(Datos!AC387&amp;""))="SÍ",UPPER(TRIM(Datos!AC387&amp;""))="SI",UPPER(TRIM(Datos!AC387&amp;""))="NO"),IF(ISNUMBER(Datos!AC387),AND(OR(AC$1005="",Datos!AC387&gt;=AC$1005),OR(AC$1006="",Datos!AC387&lt;=AC$1006)),FALSE),TRUE))))</f>
        <v>0.0</v>
      </c>
      <c r="AD387">
        <f>IF(Datos!AD387="",0,IF(AND(AD$1008&lt;&gt;"",Datos!AD387=AD$1008),0,IF(AD$1004=0,0,1-CHOOSE(AD$1004,IF(ISNUMBER(Datos!AD387),AND(OR(AD$1005="",Datos!AD387&gt;=AD$1005),OR(AD$1006="",Datos!AD387&lt;=AD$1006)),FALSE),IF(ISNUMBER(Datos!AD387),AND(Datos!AD387=INT(Datos!AD387),AND(OR(AD$1005="",Datos!AD387&gt;=AD$1005),OR(AD$1006="",Datos!AD387&lt;=AD$1006))),FALSE),OR(ISNUMBER(FIND(";"&amp;UPPER(TRIM(Datos!AD387&amp;""))&amp;"=",AD$1007)),ISNUMBER(FIND(";"&amp;UPPER(TRIM(Datos!AD387&amp;""))&amp;";",AD$1007))),OR(UPPER(TRIM(Datos!AD387&amp;""))="SÍ",UPPER(TRIM(Datos!AD387&amp;""))="SI",UPPER(TRIM(Datos!AD387&amp;""))="NO"),IF(ISNUMBER(Datos!AD387),AND(OR(AD$1005="",Datos!AD387&gt;=AD$1005),OR(AD$1006="",Datos!AD387&lt;=AD$1006)),FALSE),TRUE))))</f>
        <v>0.0</v>
      </c>
      <c r="AE387">
        <f>IF(Datos!AE387="",0,IF(AND(AE$1008&lt;&gt;"",Datos!AE387=AE$1008),0,IF(AE$1004=0,0,1-CHOOSE(AE$1004,IF(ISNUMBER(Datos!AE387),AND(OR(AE$1005="",Datos!AE387&gt;=AE$1005),OR(AE$1006="",Datos!AE387&lt;=AE$1006)),FALSE),IF(ISNUMBER(Datos!AE387),AND(Datos!AE387=INT(Datos!AE387),AND(OR(AE$1005="",Datos!AE387&gt;=AE$1005),OR(AE$1006="",Datos!AE387&lt;=AE$1006))),FALSE),OR(ISNUMBER(FIND(";"&amp;UPPER(TRIM(Datos!AE387&amp;""))&amp;"=",AE$1007)),ISNUMBER(FIND(";"&amp;UPPER(TRIM(Datos!AE387&amp;""))&amp;";",AE$1007))),OR(UPPER(TRIM(Datos!AE387&amp;""))="SÍ",UPPER(TRIM(Datos!AE387&amp;""))="SI",UPPER(TRIM(Datos!AE387&amp;""))="NO"),IF(ISNUMBER(Datos!AE387),AND(OR(AE$1005="",Datos!AE387&gt;=AE$1005),OR(AE$1006="",Datos!AE387&lt;=AE$1006)),FALSE),TRUE))))</f>
        <v>0.0</v>
      </c>
    </row>
    <row r="388" spans="2:31">
      <c r="B388">
        <f>IF(Datos!B388="",0,IF(AND(B$1008&lt;&gt;"",Datos!B388=B$1008),0,IF(B$1004=0,0,1-CHOOSE(B$1004,IF(ISNUMBER(Datos!B388),AND(OR(B$1005="",Datos!B388&gt;=B$1005),OR(B$1006="",Datos!B388&lt;=B$1006)),FALSE),IF(ISNUMBER(Datos!B388),AND(Datos!B388=INT(Datos!B388),AND(OR(B$1005="",Datos!B388&gt;=B$1005),OR(B$1006="",Datos!B388&lt;=B$1006))),FALSE),OR(ISNUMBER(FIND(";"&amp;UPPER(TRIM(Datos!B388&amp;""))&amp;"=",B$1007)),ISNUMBER(FIND(";"&amp;UPPER(TRIM(Datos!B388&amp;""))&amp;";",B$1007))),OR(UPPER(TRIM(Datos!B388&amp;""))="SÍ",UPPER(TRIM(Datos!B388&amp;""))="SI",UPPER(TRIM(Datos!B388&amp;""))="NO"),IF(ISNUMBER(Datos!B388),AND(OR(B$1005="",Datos!B388&gt;=B$1005),OR(B$1006="",Datos!B388&lt;=B$1006)),FALSE),TRUE))))</f>
        <v>0.0</v>
      </c>
      <c r="C388">
        <f>IF(Datos!C388="",0,IF(AND(C$1008&lt;&gt;"",Datos!C388=C$1008),0,IF(C$1004=0,0,1-CHOOSE(C$1004,IF(ISNUMBER(Datos!C388),AND(OR(C$1005="",Datos!C388&gt;=C$1005),OR(C$1006="",Datos!C388&lt;=C$1006)),FALSE),IF(ISNUMBER(Datos!C388),AND(Datos!C388=INT(Datos!C388),AND(OR(C$1005="",Datos!C388&gt;=C$1005),OR(C$1006="",Datos!C388&lt;=C$1006))),FALSE),OR(ISNUMBER(FIND(";"&amp;UPPER(TRIM(Datos!C388&amp;""))&amp;"=",C$1007)),ISNUMBER(FIND(";"&amp;UPPER(TRIM(Datos!C388&amp;""))&amp;";",C$1007))),OR(UPPER(TRIM(Datos!C388&amp;""))="SÍ",UPPER(TRIM(Datos!C388&amp;""))="SI",UPPER(TRIM(Datos!C388&amp;""))="NO"),IF(ISNUMBER(Datos!C388),AND(OR(C$1005="",Datos!C388&gt;=C$1005),OR(C$1006="",Datos!C388&lt;=C$1006)),FALSE),TRUE))))</f>
        <v>0.0</v>
      </c>
      <c r="D388">
        <f>IF(Datos!D388="",0,IF(AND(D$1008&lt;&gt;"",Datos!D388=D$1008),0,IF(D$1004=0,0,1-CHOOSE(D$1004,IF(ISNUMBER(Datos!D388),AND(OR(D$1005="",Datos!D388&gt;=D$1005),OR(D$1006="",Datos!D388&lt;=D$1006)),FALSE),IF(ISNUMBER(Datos!D388),AND(Datos!D388=INT(Datos!D388),AND(OR(D$1005="",Datos!D388&gt;=D$1005),OR(D$1006="",Datos!D388&lt;=D$1006))),FALSE),OR(ISNUMBER(FIND(";"&amp;UPPER(TRIM(Datos!D388&amp;""))&amp;"=",D$1007)),ISNUMBER(FIND(";"&amp;UPPER(TRIM(Datos!D388&amp;""))&amp;";",D$1007))),OR(UPPER(TRIM(Datos!D388&amp;""))="SÍ",UPPER(TRIM(Datos!D388&amp;""))="SI",UPPER(TRIM(Datos!D388&amp;""))="NO"),IF(ISNUMBER(Datos!D388),AND(OR(D$1005="",Datos!D388&gt;=D$1005),OR(D$1006="",Datos!D388&lt;=D$1006)),FALSE),TRUE))))</f>
        <v>0.0</v>
      </c>
      <c r="E388">
        <f>IF(Datos!E388="",0,IF(AND(E$1008&lt;&gt;"",Datos!E388=E$1008),0,IF(E$1004=0,0,1-CHOOSE(E$1004,IF(ISNUMBER(Datos!E388),AND(OR(E$1005="",Datos!E388&gt;=E$1005),OR(E$1006="",Datos!E388&lt;=E$1006)),FALSE),IF(ISNUMBER(Datos!E388),AND(Datos!E388=INT(Datos!E388),AND(OR(E$1005="",Datos!E388&gt;=E$1005),OR(E$1006="",Datos!E388&lt;=E$1006))),FALSE),OR(ISNUMBER(FIND(";"&amp;UPPER(TRIM(Datos!E388&amp;""))&amp;"=",E$1007)),ISNUMBER(FIND(";"&amp;UPPER(TRIM(Datos!E388&amp;""))&amp;";",E$1007))),OR(UPPER(TRIM(Datos!E388&amp;""))="SÍ",UPPER(TRIM(Datos!E388&amp;""))="SI",UPPER(TRIM(Datos!E388&amp;""))="NO"),IF(ISNUMBER(Datos!E388),AND(OR(E$1005="",Datos!E388&gt;=E$1005),OR(E$1006="",Datos!E388&lt;=E$1006)),FALSE),TRUE))))</f>
        <v>0.0</v>
      </c>
      <c r="F388">
        <f>IF(Datos!F388="",0,IF(AND(F$1008&lt;&gt;"",Datos!F388=F$1008),0,IF(F$1004=0,0,1-CHOOSE(F$1004,IF(ISNUMBER(Datos!F388),AND(OR(F$1005="",Datos!F388&gt;=F$1005),OR(F$1006="",Datos!F388&lt;=F$1006)),FALSE),IF(ISNUMBER(Datos!F388),AND(Datos!F388=INT(Datos!F388),AND(OR(F$1005="",Datos!F388&gt;=F$1005),OR(F$1006="",Datos!F388&lt;=F$1006))),FALSE),OR(ISNUMBER(FIND(";"&amp;UPPER(TRIM(Datos!F388&amp;""))&amp;"=",F$1007)),ISNUMBER(FIND(";"&amp;UPPER(TRIM(Datos!F388&amp;""))&amp;";",F$1007))),OR(UPPER(TRIM(Datos!F388&amp;""))="SÍ",UPPER(TRIM(Datos!F388&amp;""))="SI",UPPER(TRIM(Datos!F388&amp;""))="NO"),IF(ISNUMBER(Datos!F388),AND(OR(F$1005="",Datos!F388&gt;=F$1005),OR(F$1006="",Datos!F388&lt;=F$1006)),FALSE),TRUE))))</f>
        <v>0.0</v>
      </c>
      <c r="G388">
        <f>IF(Datos!G388="",0,IF(AND(G$1008&lt;&gt;"",Datos!G388=G$1008),0,IF(G$1004=0,0,1-CHOOSE(G$1004,IF(ISNUMBER(Datos!G388),AND(OR(G$1005="",Datos!G388&gt;=G$1005),OR(G$1006="",Datos!G388&lt;=G$1006)),FALSE),IF(ISNUMBER(Datos!G388),AND(Datos!G388=INT(Datos!G388),AND(OR(G$1005="",Datos!G388&gt;=G$1005),OR(G$1006="",Datos!G388&lt;=G$1006))),FALSE),OR(ISNUMBER(FIND(";"&amp;UPPER(TRIM(Datos!G388&amp;""))&amp;"=",G$1007)),ISNUMBER(FIND(";"&amp;UPPER(TRIM(Datos!G388&amp;""))&amp;";",G$1007))),OR(UPPER(TRIM(Datos!G388&amp;""))="SÍ",UPPER(TRIM(Datos!G388&amp;""))="SI",UPPER(TRIM(Datos!G388&amp;""))="NO"),IF(ISNUMBER(Datos!G388),AND(OR(G$1005="",Datos!G388&gt;=G$1005),OR(G$1006="",Datos!G388&lt;=G$1006)),FALSE),TRUE))))</f>
        <v>0.0</v>
      </c>
      <c r="H388">
        <f>IF(Datos!H388="",0,IF(AND(H$1008&lt;&gt;"",Datos!H388=H$1008),0,IF(H$1004=0,0,1-CHOOSE(H$1004,IF(ISNUMBER(Datos!H388),AND(OR(H$1005="",Datos!H388&gt;=H$1005),OR(H$1006="",Datos!H388&lt;=H$1006)),FALSE),IF(ISNUMBER(Datos!H388),AND(Datos!H388=INT(Datos!H388),AND(OR(H$1005="",Datos!H388&gt;=H$1005),OR(H$1006="",Datos!H388&lt;=H$1006))),FALSE),OR(ISNUMBER(FIND(";"&amp;UPPER(TRIM(Datos!H388&amp;""))&amp;"=",H$1007)),ISNUMBER(FIND(";"&amp;UPPER(TRIM(Datos!H388&amp;""))&amp;";",H$1007))),OR(UPPER(TRIM(Datos!H388&amp;""))="SÍ",UPPER(TRIM(Datos!H388&amp;""))="SI",UPPER(TRIM(Datos!H388&amp;""))="NO"),IF(ISNUMBER(Datos!H388),AND(OR(H$1005="",Datos!H388&gt;=H$1005),OR(H$1006="",Datos!H388&lt;=H$1006)),FALSE),TRUE))))</f>
        <v>0.0</v>
      </c>
      <c r="I388">
        <f>IF(Datos!I388="",0,IF(AND(I$1008&lt;&gt;"",Datos!I388=I$1008),0,IF(I$1004=0,0,1-CHOOSE(I$1004,IF(ISNUMBER(Datos!I388),AND(OR(I$1005="",Datos!I388&gt;=I$1005),OR(I$1006="",Datos!I388&lt;=I$1006)),FALSE),IF(ISNUMBER(Datos!I388),AND(Datos!I388=INT(Datos!I388),AND(OR(I$1005="",Datos!I388&gt;=I$1005),OR(I$1006="",Datos!I388&lt;=I$1006))),FALSE),OR(ISNUMBER(FIND(";"&amp;UPPER(TRIM(Datos!I388&amp;""))&amp;"=",I$1007)),ISNUMBER(FIND(";"&amp;UPPER(TRIM(Datos!I388&amp;""))&amp;";",I$1007))),OR(UPPER(TRIM(Datos!I388&amp;""))="SÍ",UPPER(TRIM(Datos!I388&amp;""))="SI",UPPER(TRIM(Datos!I388&amp;""))="NO"),IF(ISNUMBER(Datos!I388),AND(OR(I$1005="",Datos!I388&gt;=I$1005),OR(I$1006="",Datos!I388&lt;=I$1006)),FALSE),TRUE))))</f>
        <v>0.0</v>
      </c>
      <c r="J388">
        <f>IF(Datos!J388="",0,IF(AND(J$1008&lt;&gt;"",Datos!J388=J$1008),0,IF(J$1004=0,0,1-CHOOSE(J$1004,IF(ISNUMBER(Datos!J388),AND(OR(J$1005="",Datos!J388&gt;=J$1005),OR(J$1006="",Datos!J388&lt;=J$1006)),FALSE),IF(ISNUMBER(Datos!J388),AND(Datos!J388=INT(Datos!J388),AND(OR(J$1005="",Datos!J388&gt;=J$1005),OR(J$1006="",Datos!J388&lt;=J$1006))),FALSE),OR(ISNUMBER(FIND(";"&amp;UPPER(TRIM(Datos!J388&amp;""))&amp;"=",J$1007)),ISNUMBER(FIND(";"&amp;UPPER(TRIM(Datos!J388&amp;""))&amp;";",J$1007))),OR(UPPER(TRIM(Datos!J388&amp;""))="SÍ",UPPER(TRIM(Datos!J388&amp;""))="SI",UPPER(TRIM(Datos!J388&amp;""))="NO"),IF(ISNUMBER(Datos!J388),AND(OR(J$1005="",Datos!J388&gt;=J$1005),OR(J$1006="",Datos!J388&lt;=J$1006)),FALSE),TRUE))))</f>
        <v>0.0</v>
      </c>
      <c r="K388">
        <f>IF(Datos!K388="",0,IF(AND(K$1008&lt;&gt;"",Datos!K388=K$1008),0,IF(K$1004=0,0,1-CHOOSE(K$1004,IF(ISNUMBER(Datos!K388),AND(OR(K$1005="",Datos!K388&gt;=K$1005),OR(K$1006="",Datos!K388&lt;=K$1006)),FALSE),IF(ISNUMBER(Datos!K388),AND(Datos!K388=INT(Datos!K388),AND(OR(K$1005="",Datos!K388&gt;=K$1005),OR(K$1006="",Datos!K388&lt;=K$1006))),FALSE),OR(ISNUMBER(FIND(";"&amp;UPPER(TRIM(Datos!K388&amp;""))&amp;"=",K$1007)),ISNUMBER(FIND(";"&amp;UPPER(TRIM(Datos!K388&amp;""))&amp;";",K$1007))),OR(UPPER(TRIM(Datos!K388&amp;""))="SÍ",UPPER(TRIM(Datos!K388&amp;""))="SI",UPPER(TRIM(Datos!K388&amp;""))="NO"),IF(ISNUMBER(Datos!K388),AND(OR(K$1005="",Datos!K388&gt;=K$1005),OR(K$1006="",Datos!K388&lt;=K$1006)),FALSE),TRUE))))</f>
        <v>0.0</v>
      </c>
      <c r="L388">
        <f>IF(Datos!L388="",0,IF(AND(L$1008&lt;&gt;"",Datos!L388=L$1008),0,IF(L$1004=0,0,1-CHOOSE(L$1004,IF(ISNUMBER(Datos!L388),AND(OR(L$1005="",Datos!L388&gt;=L$1005),OR(L$1006="",Datos!L388&lt;=L$1006)),FALSE),IF(ISNUMBER(Datos!L388),AND(Datos!L388=INT(Datos!L388),AND(OR(L$1005="",Datos!L388&gt;=L$1005),OR(L$1006="",Datos!L388&lt;=L$1006))),FALSE),OR(ISNUMBER(FIND(";"&amp;UPPER(TRIM(Datos!L388&amp;""))&amp;"=",L$1007)),ISNUMBER(FIND(";"&amp;UPPER(TRIM(Datos!L388&amp;""))&amp;";",L$1007))),OR(UPPER(TRIM(Datos!L388&amp;""))="SÍ",UPPER(TRIM(Datos!L388&amp;""))="SI",UPPER(TRIM(Datos!L388&amp;""))="NO"),IF(ISNUMBER(Datos!L388),AND(OR(L$1005="",Datos!L388&gt;=L$1005),OR(L$1006="",Datos!L388&lt;=L$1006)),FALSE),TRUE))))</f>
        <v>0.0</v>
      </c>
      <c r="M388">
        <f>IF(Datos!M388="",0,IF(AND(M$1008&lt;&gt;"",Datos!M388=M$1008),0,IF(M$1004=0,0,1-CHOOSE(M$1004,IF(ISNUMBER(Datos!M388),AND(OR(M$1005="",Datos!M388&gt;=M$1005),OR(M$1006="",Datos!M388&lt;=M$1006)),FALSE),IF(ISNUMBER(Datos!M388),AND(Datos!M388=INT(Datos!M388),AND(OR(M$1005="",Datos!M388&gt;=M$1005),OR(M$1006="",Datos!M388&lt;=M$1006))),FALSE),OR(ISNUMBER(FIND(";"&amp;UPPER(TRIM(Datos!M388&amp;""))&amp;"=",M$1007)),ISNUMBER(FIND(";"&amp;UPPER(TRIM(Datos!M388&amp;""))&amp;";",M$1007))),OR(UPPER(TRIM(Datos!M388&amp;""))="SÍ",UPPER(TRIM(Datos!M388&amp;""))="SI",UPPER(TRIM(Datos!M388&amp;""))="NO"),IF(ISNUMBER(Datos!M388),AND(OR(M$1005="",Datos!M388&gt;=M$1005),OR(M$1006="",Datos!M388&lt;=M$1006)),FALSE),TRUE))))</f>
        <v>0.0</v>
      </c>
      <c r="N388">
        <f>IF(Datos!N388="",0,IF(AND(N$1008&lt;&gt;"",Datos!N388=N$1008),0,IF(N$1004=0,0,1-CHOOSE(N$1004,IF(ISNUMBER(Datos!N388),AND(OR(N$1005="",Datos!N388&gt;=N$1005),OR(N$1006="",Datos!N388&lt;=N$1006)),FALSE),IF(ISNUMBER(Datos!N388),AND(Datos!N388=INT(Datos!N388),AND(OR(N$1005="",Datos!N388&gt;=N$1005),OR(N$1006="",Datos!N388&lt;=N$1006))),FALSE),OR(ISNUMBER(FIND(";"&amp;UPPER(TRIM(Datos!N388&amp;""))&amp;"=",N$1007)),ISNUMBER(FIND(";"&amp;UPPER(TRIM(Datos!N388&amp;""))&amp;";",N$1007))),OR(UPPER(TRIM(Datos!N388&amp;""))="SÍ",UPPER(TRIM(Datos!N388&amp;""))="SI",UPPER(TRIM(Datos!N388&amp;""))="NO"),IF(ISNUMBER(Datos!N388),AND(OR(N$1005="",Datos!N388&gt;=N$1005),OR(N$1006="",Datos!N388&lt;=N$1006)),FALSE),TRUE))))</f>
        <v>0.0</v>
      </c>
      <c r="O388">
        <f>IF(Datos!O388="",0,IF(AND(O$1008&lt;&gt;"",Datos!O388=O$1008),0,IF(O$1004=0,0,1-CHOOSE(O$1004,IF(ISNUMBER(Datos!O388),AND(OR(O$1005="",Datos!O388&gt;=O$1005),OR(O$1006="",Datos!O388&lt;=O$1006)),FALSE),IF(ISNUMBER(Datos!O388),AND(Datos!O388=INT(Datos!O388),AND(OR(O$1005="",Datos!O388&gt;=O$1005),OR(O$1006="",Datos!O388&lt;=O$1006))),FALSE),OR(ISNUMBER(FIND(";"&amp;UPPER(TRIM(Datos!O388&amp;""))&amp;"=",O$1007)),ISNUMBER(FIND(";"&amp;UPPER(TRIM(Datos!O388&amp;""))&amp;";",O$1007))),OR(UPPER(TRIM(Datos!O388&amp;""))="SÍ",UPPER(TRIM(Datos!O388&amp;""))="SI",UPPER(TRIM(Datos!O388&amp;""))="NO"),IF(ISNUMBER(Datos!O388),AND(OR(O$1005="",Datos!O388&gt;=O$1005),OR(O$1006="",Datos!O388&lt;=O$1006)),FALSE),TRUE))))</f>
        <v>0.0</v>
      </c>
      <c r="P388">
        <f>IF(Datos!P388="",0,IF(AND(P$1008&lt;&gt;"",Datos!P388=P$1008),0,IF(P$1004=0,0,1-CHOOSE(P$1004,IF(ISNUMBER(Datos!P388),AND(OR(P$1005="",Datos!P388&gt;=P$1005),OR(P$1006="",Datos!P388&lt;=P$1006)),FALSE),IF(ISNUMBER(Datos!P388),AND(Datos!P388=INT(Datos!P388),AND(OR(P$1005="",Datos!P388&gt;=P$1005),OR(P$1006="",Datos!P388&lt;=P$1006))),FALSE),OR(ISNUMBER(FIND(";"&amp;UPPER(TRIM(Datos!P388&amp;""))&amp;"=",P$1007)),ISNUMBER(FIND(";"&amp;UPPER(TRIM(Datos!P388&amp;""))&amp;";",P$1007))),OR(UPPER(TRIM(Datos!P388&amp;""))="SÍ",UPPER(TRIM(Datos!P388&amp;""))="SI",UPPER(TRIM(Datos!P388&amp;""))="NO"),IF(ISNUMBER(Datos!P388),AND(OR(P$1005="",Datos!P388&gt;=P$1005),OR(P$1006="",Datos!P388&lt;=P$1006)),FALSE),TRUE))))</f>
        <v>0.0</v>
      </c>
      <c r="Q388">
        <f>IF(Datos!Q388="",0,IF(AND(Q$1008&lt;&gt;"",Datos!Q388=Q$1008),0,IF(Q$1004=0,0,1-CHOOSE(Q$1004,IF(ISNUMBER(Datos!Q388),AND(OR(Q$1005="",Datos!Q388&gt;=Q$1005),OR(Q$1006="",Datos!Q388&lt;=Q$1006)),FALSE),IF(ISNUMBER(Datos!Q388),AND(Datos!Q388=INT(Datos!Q388),AND(OR(Q$1005="",Datos!Q388&gt;=Q$1005),OR(Q$1006="",Datos!Q388&lt;=Q$1006))),FALSE),OR(ISNUMBER(FIND(";"&amp;UPPER(TRIM(Datos!Q388&amp;""))&amp;"=",Q$1007)),ISNUMBER(FIND(";"&amp;UPPER(TRIM(Datos!Q388&amp;""))&amp;";",Q$1007))),OR(UPPER(TRIM(Datos!Q388&amp;""))="SÍ",UPPER(TRIM(Datos!Q388&amp;""))="SI",UPPER(TRIM(Datos!Q388&amp;""))="NO"),IF(ISNUMBER(Datos!Q388),AND(OR(Q$1005="",Datos!Q388&gt;=Q$1005),OR(Q$1006="",Datos!Q388&lt;=Q$1006)),FALSE),TRUE))))</f>
        <v>0.0</v>
      </c>
      <c r="R388">
        <f>IF(Datos!R388="",0,IF(AND(R$1008&lt;&gt;"",Datos!R388=R$1008),0,IF(R$1004=0,0,1-CHOOSE(R$1004,IF(ISNUMBER(Datos!R388),AND(OR(R$1005="",Datos!R388&gt;=R$1005),OR(R$1006="",Datos!R388&lt;=R$1006)),FALSE),IF(ISNUMBER(Datos!R388),AND(Datos!R388=INT(Datos!R388),AND(OR(R$1005="",Datos!R388&gt;=R$1005),OR(R$1006="",Datos!R388&lt;=R$1006))),FALSE),OR(ISNUMBER(FIND(";"&amp;UPPER(TRIM(Datos!R388&amp;""))&amp;"=",R$1007)),ISNUMBER(FIND(";"&amp;UPPER(TRIM(Datos!R388&amp;""))&amp;";",R$1007))),OR(UPPER(TRIM(Datos!R388&amp;""))="SÍ",UPPER(TRIM(Datos!R388&amp;""))="SI",UPPER(TRIM(Datos!R388&amp;""))="NO"),IF(ISNUMBER(Datos!R388),AND(OR(R$1005="",Datos!R388&gt;=R$1005),OR(R$1006="",Datos!R388&lt;=R$1006)),FALSE),TRUE))))</f>
        <v>0.0</v>
      </c>
      <c r="S388">
        <f>IF(Datos!S388="",0,IF(AND(S$1008&lt;&gt;"",Datos!S388=S$1008),0,IF(S$1004=0,0,1-CHOOSE(S$1004,IF(ISNUMBER(Datos!S388),AND(OR(S$1005="",Datos!S388&gt;=S$1005),OR(S$1006="",Datos!S388&lt;=S$1006)),FALSE),IF(ISNUMBER(Datos!S388),AND(Datos!S388=INT(Datos!S388),AND(OR(S$1005="",Datos!S388&gt;=S$1005),OR(S$1006="",Datos!S388&lt;=S$1006))),FALSE),OR(ISNUMBER(FIND(";"&amp;UPPER(TRIM(Datos!S388&amp;""))&amp;"=",S$1007)),ISNUMBER(FIND(";"&amp;UPPER(TRIM(Datos!S388&amp;""))&amp;";",S$1007))),OR(UPPER(TRIM(Datos!S388&amp;""))="SÍ",UPPER(TRIM(Datos!S388&amp;""))="SI",UPPER(TRIM(Datos!S388&amp;""))="NO"),IF(ISNUMBER(Datos!S388),AND(OR(S$1005="",Datos!S388&gt;=S$1005),OR(S$1006="",Datos!S388&lt;=S$1006)),FALSE),TRUE))))</f>
        <v>0.0</v>
      </c>
      <c r="T388">
        <f>IF(Datos!T388="",0,IF(AND(T$1008&lt;&gt;"",Datos!T388=T$1008),0,IF(T$1004=0,0,1-CHOOSE(T$1004,IF(ISNUMBER(Datos!T388),AND(OR(T$1005="",Datos!T388&gt;=T$1005),OR(T$1006="",Datos!T388&lt;=T$1006)),FALSE),IF(ISNUMBER(Datos!T388),AND(Datos!T388=INT(Datos!T388),AND(OR(T$1005="",Datos!T388&gt;=T$1005),OR(T$1006="",Datos!T388&lt;=T$1006))),FALSE),OR(ISNUMBER(FIND(";"&amp;UPPER(TRIM(Datos!T388&amp;""))&amp;"=",T$1007)),ISNUMBER(FIND(";"&amp;UPPER(TRIM(Datos!T388&amp;""))&amp;";",T$1007))),OR(UPPER(TRIM(Datos!T388&amp;""))="SÍ",UPPER(TRIM(Datos!T388&amp;""))="SI",UPPER(TRIM(Datos!T388&amp;""))="NO"),IF(ISNUMBER(Datos!T388),AND(OR(T$1005="",Datos!T388&gt;=T$1005),OR(T$1006="",Datos!T388&lt;=T$1006)),FALSE),TRUE))))</f>
        <v>0.0</v>
      </c>
      <c r="U388">
        <f>IF(Datos!U388="",0,IF(AND(U$1008&lt;&gt;"",Datos!U388=U$1008),0,IF(U$1004=0,0,1-CHOOSE(U$1004,IF(ISNUMBER(Datos!U388),AND(OR(U$1005="",Datos!U388&gt;=U$1005),OR(U$1006="",Datos!U388&lt;=U$1006)),FALSE),IF(ISNUMBER(Datos!U388),AND(Datos!U388=INT(Datos!U388),AND(OR(U$1005="",Datos!U388&gt;=U$1005),OR(U$1006="",Datos!U388&lt;=U$1006))),FALSE),OR(ISNUMBER(FIND(";"&amp;UPPER(TRIM(Datos!U388&amp;""))&amp;"=",U$1007)),ISNUMBER(FIND(";"&amp;UPPER(TRIM(Datos!U388&amp;""))&amp;";",U$1007))),OR(UPPER(TRIM(Datos!U388&amp;""))="SÍ",UPPER(TRIM(Datos!U388&amp;""))="SI",UPPER(TRIM(Datos!U388&amp;""))="NO"),IF(ISNUMBER(Datos!U388),AND(OR(U$1005="",Datos!U388&gt;=U$1005),OR(U$1006="",Datos!U388&lt;=U$1006)),FALSE),TRUE))))</f>
        <v>0.0</v>
      </c>
      <c r="V388">
        <f>IF(Datos!V388="",0,IF(AND(V$1008&lt;&gt;"",Datos!V388=V$1008),0,IF(V$1004=0,0,1-CHOOSE(V$1004,IF(ISNUMBER(Datos!V388),AND(OR(V$1005="",Datos!V388&gt;=V$1005),OR(V$1006="",Datos!V388&lt;=V$1006)),FALSE),IF(ISNUMBER(Datos!V388),AND(Datos!V388=INT(Datos!V388),AND(OR(V$1005="",Datos!V388&gt;=V$1005),OR(V$1006="",Datos!V388&lt;=V$1006))),FALSE),OR(ISNUMBER(FIND(";"&amp;UPPER(TRIM(Datos!V388&amp;""))&amp;"=",V$1007)),ISNUMBER(FIND(";"&amp;UPPER(TRIM(Datos!V388&amp;""))&amp;";",V$1007))),OR(UPPER(TRIM(Datos!V388&amp;""))="SÍ",UPPER(TRIM(Datos!V388&amp;""))="SI",UPPER(TRIM(Datos!V388&amp;""))="NO"),IF(ISNUMBER(Datos!V388),AND(OR(V$1005="",Datos!V388&gt;=V$1005),OR(V$1006="",Datos!V388&lt;=V$1006)),FALSE),TRUE))))</f>
        <v>0.0</v>
      </c>
      <c r="W388">
        <f>IF(Datos!W388="",0,IF(AND(W$1008&lt;&gt;"",Datos!W388=W$1008),0,IF(W$1004=0,0,1-CHOOSE(W$1004,IF(ISNUMBER(Datos!W388),AND(OR(W$1005="",Datos!W388&gt;=W$1005),OR(W$1006="",Datos!W388&lt;=W$1006)),FALSE),IF(ISNUMBER(Datos!W388),AND(Datos!W388=INT(Datos!W388),AND(OR(W$1005="",Datos!W388&gt;=W$1005),OR(W$1006="",Datos!W388&lt;=W$1006))),FALSE),OR(ISNUMBER(FIND(";"&amp;UPPER(TRIM(Datos!W388&amp;""))&amp;"=",W$1007)),ISNUMBER(FIND(";"&amp;UPPER(TRIM(Datos!W388&amp;""))&amp;";",W$1007))),OR(UPPER(TRIM(Datos!W388&amp;""))="SÍ",UPPER(TRIM(Datos!W388&amp;""))="SI",UPPER(TRIM(Datos!W388&amp;""))="NO"),IF(ISNUMBER(Datos!W388),AND(OR(W$1005="",Datos!W388&gt;=W$1005),OR(W$1006="",Datos!W388&lt;=W$1006)),FALSE),TRUE))))</f>
        <v>0.0</v>
      </c>
      <c r="X388">
        <f>IF(Datos!X388="",0,IF(AND(X$1008&lt;&gt;"",Datos!X388=X$1008),0,IF(X$1004=0,0,1-CHOOSE(X$1004,IF(ISNUMBER(Datos!X388),AND(OR(X$1005="",Datos!X388&gt;=X$1005),OR(X$1006="",Datos!X388&lt;=X$1006)),FALSE),IF(ISNUMBER(Datos!X388),AND(Datos!X388=INT(Datos!X388),AND(OR(X$1005="",Datos!X388&gt;=X$1005),OR(X$1006="",Datos!X388&lt;=X$1006))),FALSE),OR(ISNUMBER(FIND(";"&amp;UPPER(TRIM(Datos!X388&amp;""))&amp;"=",X$1007)),ISNUMBER(FIND(";"&amp;UPPER(TRIM(Datos!X388&amp;""))&amp;";",X$1007))),OR(UPPER(TRIM(Datos!X388&amp;""))="SÍ",UPPER(TRIM(Datos!X388&amp;""))="SI",UPPER(TRIM(Datos!X388&amp;""))="NO"),IF(ISNUMBER(Datos!X388),AND(OR(X$1005="",Datos!X388&gt;=X$1005),OR(X$1006="",Datos!X388&lt;=X$1006)),FALSE),TRUE))))</f>
        <v>0.0</v>
      </c>
      <c r="Y388">
        <f>IF(Datos!Y388="",0,IF(AND(Y$1008&lt;&gt;"",Datos!Y388=Y$1008),0,IF(Y$1004=0,0,1-CHOOSE(Y$1004,IF(ISNUMBER(Datos!Y388),AND(OR(Y$1005="",Datos!Y388&gt;=Y$1005),OR(Y$1006="",Datos!Y388&lt;=Y$1006)),FALSE),IF(ISNUMBER(Datos!Y388),AND(Datos!Y388=INT(Datos!Y388),AND(OR(Y$1005="",Datos!Y388&gt;=Y$1005),OR(Y$1006="",Datos!Y388&lt;=Y$1006))),FALSE),OR(ISNUMBER(FIND(";"&amp;UPPER(TRIM(Datos!Y388&amp;""))&amp;"=",Y$1007)),ISNUMBER(FIND(";"&amp;UPPER(TRIM(Datos!Y388&amp;""))&amp;";",Y$1007))),OR(UPPER(TRIM(Datos!Y388&amp;""))="SÍ",UPPER(TRIM(Datos!Y388&amp;""))="SI",UPPER(TRIM(Datos!Y388&amp;""))="NO"),IF(ISNUMBER(Datos!Y388),AND(OR(Y$1005="",Datos!Y388&gt;=Y$1005),OR(Y$1006="",Datos!Y388&lt;=Y$1006)),FALSE),TRUE))))</f>
        <v>0.0</v>
      </c>
      <c r="Z388">
        <f>IF(Datos!Z388="",0,IF(AND(Z$1008&lt;&gt;"",Datos!Z388=Z$1008),0,IF(Z$1004=0,0,1-CHOOSE(Z$1004,IF(ISNUMBER(Datos!Z388),AND(OR(Z$1005="",Datos!Z388&gt;=Z$1005),OR(Z$1006="",Datos!Z388&lt;=Z$1006)),FALSE),IF(ISNUMBER(Datos!Z388),AND(Datos!Z388=INT(Datos!Z388),AND(OR(Z$1005="",Datos!Z388&gt;=Z$1005),OR(Z$1006="",Datos!Z388&lt;=Z$1006))),FALSE),OR(ISNUMBER(FIND(";"&amp;UPPER(TRIM(Datos!Z388&amp;""))&amp;"=",Z$1007)),ISNUMBER(FIND(";"&amp;UPPER(TRIM(Datos!Z388&amp;""))&amp;";",Z$1007))),OR(UPPER(TRIM(Datos!Z388&amp;""))="SÍ",UPPER(TRIM(Datos!Z388&amp;""))="SI",UPPER(TRIM(Datos!Z388&amp;""))="NO"),IF(ISNUMBER(Datos!Z388),AND(OR(Z$1005="",Datos!Z388&gt;=Z$1005),OR(Z$1006="",Datos!Z388&lt;=Z$1006)),FALSE),TRUE))))</f>
        <v>0.0</v>
      </c>
      <c r="AA388">
        <f>IF(Datos!AA388="",0,IF(AND(AA$1008&lt;&gt;"",Datos!AA388=AA$1008),0,IF(AA$1004=0,0,1-CHOOSE(AA$1004,IF(ISNUMBER(Datos!AA388),AND(OR(AA$1005="",Datos!AA388&gt;=AA$1005),OR(AA$1006="",Datos!AA388&lt;=AA$1006)),FALSE),IF(ISNUMBER(Datos!AA388),AND(Datos!AA388=INT(Datos!AA388),AND(OR(AA$1005="",Datos!AA388&gt;=AA$1005),OR(AA$1006="",Datos!AA388&lt;=AA$1006))),FALSE),OR(ISNUMBER(FIND(";"&amp;UPPER(TRIM(Datos!AA388&amp;""))&amp;"=",AA$1007)),ISNUMBER(FIND(";"&amp;UPPER(TRIM(Datos!AA388&amp;""))&amp;";",AA$1007))),OR(UPPER(TRIM(Datos!AA388&amp;""))="SÍ",UPPER(TRIM(Datos!AA388&amp;""))="SI",UPPER(TRIM(Datos!AA388&amp;""))="NO"),IF(ISNUMBER(Datos!AA388),AND(OR(AA$1005="",Datos!AA388&gt;=AA$1005),OR(AA$1006="",Datos!AA388&lt;=AA$1006)),FALSE),TRUE))))</f>
        <v>0.0</v>
      </c>
      <c r="AB388">
        <f>IF(Datos!AB388="",0,IF(AND(AB$1008&lt;&gt;"",Datos!AB388=AB$1008),0,IF(AB$1004=0,0,1-CHOOSE(AB$1004,IF(ISNUMBER(Datos!AB388),AND(OR(AB$1005="",Datos!AB388&gt;=AB$1005),OR(AB$1006="",Datos!AB388&lt;=AB$1006)),FALSE),IF(ISNUMBER(Datos!AB388),AND(Datos!AB388=INT(Datos!AB388),AND(OR(AB$1005="",Datos!AB388&gt;=AB$1005),OR(AB$1006="",Datos!AB388&lt;=AB$1006))),FALSE),OR(ISNUMBER(FIND(";"&amp;UPPER(TRIM(Datos!AB388&amp;""))&amp;"=",AB$1007)),ISNUMBER(FIND(";"&amp;UPPER(TRIM(Datos!AB388&amp;""))&amp;";",AB$1007))),OR(UPPER(TRIM(Datos!AB388&amp;""))="SÍ",UPPER(TRIM(Datos!AB388&amp;""))="SI",UPPER(TRIM(Datos!AB388&amp;""))="NO"),IF(ISNUMBER(Datos!AB388),AND(OR(AB$1005="",Datos!AB388&gt;=AB$1005),OR(AB$1006="",Datos!AB388&lt;=AB$1006)),FALSE),TRUE))))</f>
        <v>0.0</v>
      </c>
      <c r="AC388">
        <f>IF(Datos!AC388="",0,IF(AND(AC$1008&lt;&gt;"",Datos!AC388=AC$1008),0,IF(AC$1004=0,0,1-CHOOSE(AC$1004,IF(ISNUMBER(Datos!AC388),AND(OR(AC$1005="",Datos!AC388&gt;=AC$1005),OR(AC$1006="",Datos!AC388&lt;=AC$1006)),FALSE),IF(ISNUMBER(Datos!AC388),AND(Datos!AC388=INT(Datos!AC388),AND(OR(AC$1005="",Datos!AC388&gt;=AC$1005),OR(AC$1006="",Datos!AC388&lt;=AC$1006))),FALSE),OR(ISNUMBER(FIND(";"&amp;UPPER(TRIM(Datos!AC388&amp;""))&amp;"=",AC$1007)),ISNUMBER(FIND(";"&amp;UPPER(TRIM(Datos!AC388&amp;""))&amp;";",AC$1007))),OR(UPPER(TRIM(Datos!AC388&amp;""))="SÍ",UPPER(TRIM(Datos!AC388&amp;""))="SI",UPPER(TRIM(Datos!AC388&amp;""))="NO"),IF(ISNUMBER(Datos!AC388),AND(OR(AC$1005="",Datos!AC388&gt;=AC$1005),OR(AC$1006="",Datos!AC388&lt;=AC$1006)),FALSE),TRUE))))</f>
        <v>0.0</v>
      </c>
      <c r="AD388">
        <f>IF(Datos!AD388="",0,IF(AND(AD$1008&lt;&gt;"",Datos!AD388=AD$1008),0,IF(AD$1004=0,0,1-CHOOSE(AD$1004,IF(ISNUMBER(Datos!AD388),AND(OR(AD$1005="",Datos!AD388&gt;=AD$1005),OR(AD$1006="",Datos!AD388&lt;=AD$1006)),FALSE),IF(ISNUMBER(Datos!AD388),AND(Datos!AD388=INT(Datos!AD388),AND(OR(AD$1005="",Datos!AD388&gt;=AD$1005),OR(AD$1006="",Datos!AD388&lt;=AD$1006))),FALSE),OR(ISNUMBER(FIND(";"&amp;UPPER(TRIM(Datos!AD388&amp;""))&amp;"=",AD$1007)),ISNUMBER(FIND(";"&amp;UPPER(TRIM(Datos!AD388&amp;""))&amp;";",AD$1007))),OR(UPPER(TRIM(Datos!AD388&amp;""))="SÍ",UPPER(TRIM(Datos!AD388&amp;""))="SI",UPPER(TRIM(Datos!AD388&amp;""))="NO"),IF(ISNUMBER(Datos!AD388),AND(OR(AD$1005="",Datos!AD388&gt;=AD$1005),OR(AD$1006="",Datos!AD388&lt;=AD$1006)),FALSE),TRUE))))</f>
        <v>0.0</v>
      </c>
      <c r="AE388">
        <f>IF(Datos!AE388="",0,IF(AND(AE$1008&lt;&gt;"",Datos!AE388=AE$1008),0,IF(AE$1004=0,0,1-CHOOSE(AE$1004,IF(ISNUMBER(Datos!AE388),AND(OR(AE$1005="",Datos!AE388&gt;=AE$1005),OR(AE$1006="",Datos!AE388&lt;=AE$1006)),FALSE),IF(ISNUMBER(Datos!AE388),AND(Datos!AE388=INT(Datos!AE388),AND(OR(AE$1005="",Datos!AE388&gt;=AE$1005),OR(AE$1006="",Datos!AE388&lt;=AE$1006))),FALSE),OR(ISNUMBER(FIND(";"&amp;UPPER(TRIM(Datos!AE388&amp;""))&amp;"=",AE$1007)),ISNUMBER(FIND(";"&amp;UPPER(TRIM(Datos!AE388&amp;""))&amp;";",AE$1007))),OR(UPPER(TRIM(Datos!AE388&amp;""))="SÍ",UPPER(TRIM(Datos!AE388&amp;""))="SI",UPPER(TRIM(Datos!AE388&amp;""))="NO"),IF(ISNUMBER(Datos!AE388),AND(OR(AE$1005="",Datos!AE388&gt;=AE$1005),OR(AE$1006="",Datos!AE388&lt;=AE$1006)),FALSE),TRUE))))</f>
        <v>0.0</v>
      </c>
    </row>
    <row r="389" spans="2:31">
      <c r="B389">
        <f>IF(Datos!B389="",0,IF(AND(B$1008&lt;&gt;"",Datos!B389=B$1008),0,IF(B$1004=0,0,1-CHOOSE(B$1004,IF(ISNUMBER(Datos!B389),AND(OR(B$1005="",Datos!B389&gt;=B$1005),OR(B$1006="",Datos!B389&lt;=B$1006)),FALSE),IF(ISNUMBER(Datos!B389),AND(Datos!B389=INT(Datos!B389),AND(OR(B$1005="",Datos!B389&gt;=B$1005),OR(B$1006="",Datos!B389&lt;=B$1006))),FALSE),OR(ISNUMBER(FIND(";"&amp;UPPER(TRIM(Datos!B389&amp;""))&amp;"=",B$1007)),ISNUMBER(FIND(";"&amp;UPPER(TRIM(Datos!B389&amp;""))&amp;";",B$1007))),OR(UPPER(TRIM(Datos!B389&amp;""))="SÍ",UPPER(TRIM(Datos!B389&amp;""))="SI",UPPER(TRIM(Datos!B389&amp;""))="NO"),IF(ISNUMBER(Datos!B389),AND(OR(B$1005="",Datos!B389&gt;=B$1005),OR(B$1006="",Datos!B389&lt;=B$1006)),FALSE),TRUE))))</f>
        <v>0.0</v>
      </c>
      <c r="C389">
        <f>IF(Datos!C389="",0,IF(AND(C$1008&lt;&gt;"",Datos!C389=C$1008),0,IF(C$1004=0,0,1-CHOOSE(C$1004,IF(ISNUMBER(Datos!C389),AND(OR(C$1005="",Datos!C389&gt;=C$1005),OR(C$1006="",Datos!C389&lt;=C$1006)),FALSE),IF(ISNUMBER(Datos!C389),AND(Datos!C389=INT(Datos!C389),AND(OR(C$1005="",Datos!C389&gt;=C$1005),OR(C$1006="",Datos!C389&lt;=C$1006))),FALSE),OR(ISNUMBER(FIND(";"&amp;UPPER(TRIM(Datos!C389&amp;""))&amp;"=",C$1007)),ISNUMBER(FIND(";"&amp;UPPER(TRIM(Datos!C389&amp;""))&amp;";",C$1007))),OR(UPPER(TRIM(Datos!C389&amp;""))="SÍ",UPPER(TRIM(Datos!C389&amp;""))="SI",UPPER(TRIM(Datos!C389&amp;""))="NO"),IF(ISNUMBER(Datos!C389),AND(OR(C$1005="",Datos!C389&gt;=C$1005),OR(C$1006="",Datos!C389&lt;=C$1006)),FALSE),TRUE))))</f>
        <v>0.0</v>
      </c>
      <c r="D389">
        <f>IF(Datos!D389="",0,IF(AND(D$1008&lt;&gt;"",Datos!D389=D$1008),0,IF(D$1004=0,0,1-CHOOSE(D$1004,IF(ISNUMBER(Datos!D389),AND(OR(D$1005="",Datos!D389&gt;=D$1005),OR(D$1006="",Datos!D389&lt;=D$1006)),FALSE),IF(ISNUMBER(Datos!D389),AND(Datos!D389=INT(Datos!D389),AND(OR(D$1005="",Datos!D389&gt;=D$1005),OR(D$1006="",Datos!D389&lt;=D$1006))),FALSE),OR(ISNUMBER(FIND(";"&amp;UPPER(TRIM(Datos!D389&amp;""))&amp;"=",D$1007)),ISNUMBER(FIND(";"&amp;UPPER(TRIM(Datos!D389&amp;""))&amp;";",D$1007))),OR(UPPER(TRIM(Datos!D389&amp;""))="SÍ",UPPER(TRIM(Datos!D389&amp;""))="SI",UPPER(TRIM(Datos!D389&amp;""))="NO"),IF(ISNUMBER(Datos!D389),AND(OR(D$1005="",Datos!D389&gt;=D$1005),OR(D$1006="",Datos!D389&lt;=D$1006)),FALSE),TRUE))))</f>
        <v>0.0</v>
      </c>
      <c r="E389">
        <f>IF(Datos!E389="",0,IF(AND(E$1008&lt;&gt;"",Datos!E389=E$1008),0,IF(E$1004=0,0,1-CHOOSE(E$1004,IF(ISNUMBER(Datos!E389),AND(OR(E$1005="",Datos!E389&gt;=E$1005),OR(E$1006="",Datos!E389&lt;=E$1006)),FALSE),IF(ISNUMBER(Datos!E389),AND(Datos!E389=INT(Datos!E389),AND(OR(E$1005="",Datos!E389&gt;=E$1005),OR(E$1006="",Datos!E389&lt;=E$1006))),FALSE),OR(ISNUMBER(FIND(";"&amp;UPPER(TRIM(Datos!E389&amp;""))&amp;"=",E$1007)),ISNUMBER(FIND(";"&amp;UPPER(TRIM(Datos!E389&amp;""))&amp;";",E$1007))),OR(UPPER(TRIM(Datos!E389&amp;""))="SÍ",UPPER(TRIM(Datos!E389&amp;""))="SI",UPPER(TRIM(Datos!E389&amp;""))="NO"),IF(ISNUMBER(Datos!E389),AND(OR(E$1005="",Datos!E389&gt;=E$1005),OR(E$1006="",Datos!E389&lt;=E$1006)),FALSE),TRUE))))</f>
        <v>0.0</v>
      </c>
      <c r="F389">
        <f>IF(Datos!F389="",0,IF(AND(F$1008&lt;&gt;"",Datos!F389=F$1008),0,IF(F$1004=0,0,1-CHOOSE(F$1004,IF(ISNUMBER(Datos!F389),AND(OR(F$1005="",Datos!F389&gt;=F$1005),OR(F$1006="",Datos!F389&lt;=F$1006)),FALSE),IF(ISNUMBER(Datos!F389),AND(Datos!F389=INT(Datos!F389),AND(OR(F$1005="",Datos!F389&gt;=F$1005),OR(F$1006="",Datos!F389&lt;=F$1006))),FALSE),OR(ISNUMBER(FIND(";"&amp;UPPER(TRIM(Datos!F389&amp;""))&amp;"=",F$1007)),ISNUMBER(FIND(";"&amp;UPPER(TRIM(Datos!F389&amp;""))&amp;";",F$1007))),OR(UPPER(TRIM(Datos!F389&amp;""))="SÍ",UPPER(TRIM(Datos!F389&amp;""))="SI",UPPER(TRIM(Datos!F389&amp;""))="NO"),IF(ISNUMBER(Datos!F389),AND(OR(F$1005="",Datos!F389&gt;=F$1005),OR(F$1006="",Datos!F389&lt;=F$1006)),FALSE),TRUE))))</f>
        <v>0.0</v>
      </c>
      <c r="G389">
        <f>IF(Datos!G389="",0,IF(AND(G$1008&lt;&gt;"",Datos!G389=G$1008),0,IF(G$1004=0,0,1-CHOOSE(G$1004,IF(ISNUMBER(Datos!G389),AND(OR(G$1005="",Datos!G389&gt;=G$1005),OR(G$1006="",Datos!G389&lt;=G$1006)),FALSE),IF(ISNUMBER(Datos!G389),AND(Datos!G389=INT(Datos!G389),AND(OR(G$1005="",Datos!G389&gt;=G$1005),OR(G$1006="",Datos!G389&lt;=G$1006))),FALSE),OR(ISNUMBER(FIND(";"&amp;UPPER(TRIM(Datos!G389&amp;""))&amp;"=",G$1007)),ISNUMBER(FIND(";"&amp;UPPER(TRIM(Datos!G389&amp;""))&amp;";",G$1007))),OR(UPPER(TRIM(Datos!G389&amp;""))="SÍ",UPPER(TRIM(Datos!G389&amp;""))="SI",UPPER(TRIM(Datos!G389&amp;""))="NO"),IF(ISNUMBER(Datos!G389),AND(OR(G$1005="",Datos!G389&gt;=G$1005),OR(G$1006="",Datos!G389&lt;=G$1006)),FALSE),TRUE))))</f>
        <v>0.0</v>
      </c>
      <c r="H389">
        <f>IF(Datos!H389="",0,IF(AND(H$1008&lt;&gt;"",Datos!H389=H$1008),0,IF(H$1004=0,0,1-CHOOSE(H$1004,IF(ISNUMBER(Datos!H389),AND(OR(H$1005="",Datos!H389&gt;=H$1005),OR(H$1006="",Datos!H389&lt;=H$1006)),FALSE),IF(ISNUMBER(Datos!H389),AND(Datos!H389=INT(Datos!H389),AND(OR(H$1005="",Datos!H389&gt;=H$1005),OR(H$1006="",Datos!H389&lt;=H$1006))),FALSE),OR(ISNUMBER(FIND(";"&amp;UPPER(TRIM(Datos!H389&amp;""))&amp;"=",H$1007)),ISNUMBER(FIND(";"&amp;UPPER(TRIM(Datos!H389&amp;""))&amp;";",H$1007))),OR(UPPER(TRIM(Datos!H389&amp;""))="SÍ",UPPER(TRIM(Datos!H389&amp;""))="SI",UPPER(TRIM(Datos!H389&amp;""))="NO"),IF(ISNUMBER(Datos!H389),AND(OR(H$1005="",Datos!H389&gt;=H$1005),OR(H$1006="",Datos!H389&lt;=H$1006)),FALSE),TRUE))))</f>
        <v>0.0</v>
      </c>
      <c r="I389">
        <f>IF(Datos!I389="",0,IF(AND(I$1008&lt;&gt;"",Datos!I389=I$1008),0,IF(I$1004=0,0,1-CHOOSE(I$1004,IF(ISNUMBER(Datos!I389),AND(OR(I$1005="",Datos!I389&gt;=I$1005),OR(I$1006="",Datos!I389&lt;=I$1006)),FALSE),IF(ISNUMBER(Datos!I389),AND(Datos!I389=INT(Datos!I389),AND(OR(I$1005="",Datos!I389&gt;=I$1005),OR(I$1006="",Datos!I389&lt;=I$1006))),FALSE),OR(ISNUMBER(FIND(";"&amp;UPPER(TRIM(Datos!I389&amp;""))&amp;"=",I$1007)),ISNUMBER(FIND(";"&amp;UPPER(TRIM(Datos!I389&amp;""))&amp;";",I$1007))),OR(UPPER(TRIM(Datos!I389&amp;""))="SÍ",UPPER(TRIM(Datos!I389&amp;""))="SI",UPPER(TRIM(Datos!I389&amp;""))="NO"),IF(ISNUMBER(Datos!I389),AND(OR(I$1005="",Datos!I389&gt;=I$1005),OR(I$1006="",Datos!I389&lt;=I$1006)),FALSE),TRUE))))</f>
        <v>0.0</v>
      </c>
      <c r="J389">
        <f>IF(Datos!J389="",0,IF(AND(J$1008&lt;&gt;"",Datos!J389=J$1008),0,IF(J$1004=0,0,1-CHOOSE(J$1004,IF(ISNUMBER(Datos!J389),AND(OR(J$1005="",Datos!J389&gt;=J$1005),OR(J$1006="",Datos!J389&lt;=J$1006)),FALSE),IF(ISNUMBER(Datos!J389),AND(Datos!J389=INT(Datos!J389),AND(OR(J$1005="",Datos!J389&gt;=J$1005),OR(J$1006="",Datos!J389&lt;=J$1006))),FALSE),OR(ISNUMBER(FIND(";"&amp;UPPER(TRIM(Datos!J389&amp;""))&amp;"=",J$1007)),ISNUMBER(FIND(";"&amp;UPPER(TRIM(Datos!J389&amp;""))&amp;";",J$1007))),OR(UPPER(TRIM(Datos!J389&amp;""))="SÍ",UPPER(TRIM(Datos!J389&amp;""))="SI",UPPER(TRIM(Datos!J389&amp;""))="NO"),IF(ISNUMBER(Datos!J389),AND(OR(J$1005="",Datos!J389&gt;=J$1005),OR(J$1006="",Datos!J389&lt;=J$1006)),FALSE),TRUE))))</f>
        <v>0.0</v>
      </c>
      <c r="K389">
        <f>IF(Datos!K389="",0,IF(AND(K$1008&lt;&gt;"",Datos!K389=K$1008),0,IF(K$1004=0,0,1-CHOOSE(K$1004,IF(ISNUMBER(Datos!K389),AND(OR(K$1005="",Datos!K389&gt;=K$1005),OR(K$1006="",Datos!K389&lt;=K$1006)),FALSE),IF(ISNUMBER(Datos!K389),AND(Datos!K389=INT(Datos!K389),AND(OR(K$1005="",Datos!K389&gt;=K$1005),OR(K$1006="",Datos!K389&lt;=K$1006))),FALSE),OR(ISNUMBER(FIND(";"&amp;UPPER(TRIM(Datos!K389&amp;""))&amp;"=",K$1007)),ISNUMBER(FIND(";"&amp;UPPER(TRIM(Datos!K389&amp;""))&amp;";",K$1007))),OR(UPPER(TRIM(Datos!K389&amp;""))="SÍ",UPPER(TRIM(Datos!K389&amp;""))="SI",UPPER(TRIM(Datos!K389&amp;""))="NO"),IF(ISNUMBER(Datos!K389),AND(OR(K$1005="",Datos!K389&gt;=K$1005),OR(K$1006="",Datos!K389&lt;=K$1006)),FALSE),TRUE))))</f>
        <v>0.0</v>
      </c>
      <c r="L389">
        <f>IF(Datos!L389="",0,IF(AND(L$1008&lt;&gt;"",Datos!L389=L$1008),0,IF(L$1004=0,0,1-CHOOSE(L$1004,IF(ISNUMBER(Datos!L389),AND(OR(L$1005="",Datos!L389&gt;=L$1005),OR(L$1006="",Datos!L389&lt;=L$1006)),FALSE),IF(ISNUMBER(Datos!L389),AND(Datos!L389=INT(Datos!L389),AND(OR(L$1005="",Datos!L389&gt;=L$1005),OR(L$1006="",Datos!L389&lt;=L$1006))),FALSE),OR(ISNUMBER(FIND(";"&amp;UPPER(TRIM(Datos!L389&amp;""))&amp;"=",L$1007)),ISNUMBER(FIND(";"&amp;UPPER(TRIM(Datos!L389&amp;""))&amp;";",L$1007))),OR(UPPER(TRIM(Datos!L389&amp;""))="SÍ",UPPER(TRIM(Datos!L389&amp;""))="SI",UPPER(TRIM(Datos!L389&amp;""))="NO"),IF(ISNUMBER(Datos!L389),AND(OR(L$1005="",Datos!L389&gt;=L$1005),OR(L$1006="",Datos!L389&lt;=L$1006)),FALSE),TRUE))))</f>
        <v>0.0</v>
      </c>
      <c r="M389">
        <f>IF(Datos!M389="",0,IF(AND(M$1008&lt;&gt;"",Datos!M389=M$1008),0,IF(M$1004=0,0,1-CHOOSE(M$1004,IF(ISNUMBER(Datos!M389),AND(OR(M$1005="",Datos!M389&gt;=M$1005),OR(M$1006="",Datos!M389&lt;=M$1006)),FALSE),IF(ISNUMBER(Datos!M389),AND(Datos!M389=INT(Datos!M389),AND(OR(M$1005="",Datos!M389&gt;=M$1005),OR(M$1006="",Datos!M389&lt;=M$1006))),FALSE),OR(ISNUMBER(FIND(";"&amp;UPPER(TRIM(Datos!M389&amp;""))&amp;"=",M$1007)),ISNUMBER(FIND(";"&amp;UPPER(TRIM(Datos!M389&amp;""))&amp;";",M$1007))),OR(UPPER(TRIM(Datos!M389&amp;""))="SÍ",UPPER(TRIM(Datos!M389&amp;""))="SI",UPPER(TRIM(Datos!M389&amp;""))="NO"),IF(ISNUMBER(Datos!M389),AND(OR(M$1005="",Datos!M389&gt;=M$1005),OR(M$1006="",Datos!M389&lt;=M$1006)),FALSE),TRUE))))</f>
        <v>0.0</v>
      </c>
      <c r="N389">
        <f>IF(Datos!N389="",0,IF(AND(N$1008&lt;&gt;"",Datos!N389=N$1008),0,IF(N$1004=0,0,1-CHOOSE(N$1004,IF(ISNUMBER(Datos!N389),AND(OR(N$1005="",Datos!N389&gt;=N$1005),OR(N$1006="",Datos!N389&lt;=N$1006)),FALSE),IF(ISNUMBER(Datos!N389),AND(Datos!N389=INT(Datos!N389),AND(OR(N$1005="",Datos!N389&gt;=N$1005),OR(N$1006="",Datos!N389&lt;=N$1006))),FALSE),OR(ISNUMBER(FIND(";"&amp;UPPER(TRIM(Datos!N389&amp;""))&amp;"=",N$1007)),ISNUMBER(FIND(";"&amp;UPPER(TRIM(Datos!N389&amp;""))&amp;";",N$1007))),OR(UPPER(TRIM(Datos!N389&amp;""))="SÍ",UPPER(TRIM(Datos!N389&amp;""))="SI",UPPER(TRIM(Datos!N389&amp;""))="NO"),IF(ISNUMBER(Datos!N389),AND(OR(N$1005="",Datos!N389&gt;=N$1005),OR(N$1006="",Datos!N389&lt;=N$1006)),FALSE),TRUE))))</f>
        <v>0.0</v>
      </c>
      <c r="O389">
        <f>IF(Datos!O389="",0,IF(AND(O$1008&lt;&gt;"",Datos!O389=O$1008),0,IF(O$1004=0,0,1-CHOOSE(O$1004,IF(ISNUMBER(Datos!O389),AND(OR(O$1005="",Datos!O389&gt;=O$1005),OR(O$1006="",Datos!O389&lt;=O$1006)),FALSE),IF(ISNUMBER(Datos!O389),AND(Datos!O389=INT(Datos!O389),AND(OR(O$1005="",Datos!O389&gt;=O$1005),OR(O$1006="",Datos!O389&lt;=O$1006))),FALSE),OR(ISNUMBER(FIND(";"&amp;UPPER(TRIM(Datos!O389&amp;""))&amp;"=",O$1007)),ISNUMBER(FIND(";"&amp;UPPER(TRIM(Datos!O389&amp;""))&amp;";",O$1007))),OR(UPPER(TRIM(Datos!O389&amp;""))="SÍ",UPPER(TRIM(Datos!O389&amp;""))="SI",UPPER(TRIM(Datos!O389&amp;""))="NO"),IF(ISNUMBER(Datos!O389),AND(OR(O$1005="",Datos!O389&gt;=O$1005),OR(O$1006="",Datos!O389&lt;=O$1006)),FALSE),TRUE))))</f>
        <v>0.0</v>
      </c>
      <c r="P389">
        <f>IF(Datos!P389="",0,IF(AND(P$1008&lt;&gt;"",Datos!P389=P$1008),0,IF(P$1004=0,0,1-CHOOSE(P$1004,IF(ISNUMBER(Datos!P389),AND(OR(P$1005="",Datos!P389&gt;=P$1005),OR(P$1006="",Datos!P389&lt;=P$1006)),FALSE),IF(ISNUMBER(Datos!P389),AND(Datos!P389=INT(Datos!P389),AND(OR(P$1005="",Datos!P389&gt;=P$1005),OR(P$1006="",Datos!P389&lt;=P$1006))),FALSE),OR(ISNUMBER(FIND(";"&amp;UPPER(TRIM(Datos!P389&amp;""))&amp;"=",P$1007)),ISNUMBER(FIND(";"&amp;UPPER(TRIM(Datos!P389&amp;""))&amp;";",P$1007))),OR(UPPER(TRIM(Datos!P389&amp;""))="SÍ",UPPER(TRIM(Datos!P389&amp;""))="SI",UPPER(TRIM(Datos!P389&amp;""))="NO"),IF(ISNUMBER(Datos!P389),AND(OR(P$1005="",Datos!P389&gt;=P$1005),OR(P$1006="",Datos!P389&lt;=P$1006)),FALSE),TRUE))))</f>
        <v>0.0</v>
      </c>
      <c r="Q389">
        <f>IF(Datos!Q389="",0,IF(AND(Q$1008&lt;&gt;"",Datos!Q389=Q$1008),0,IF(Q$1004=0,0,1-CHOOSE(Q$1004,IF(ISNUMBER(Datos!Q389),AND(OR(Q$1005="",Datos!Q389&gt;=Q$1005),OR(Q$1006="",Datos!Q389&lt;=Q$1006)),FALSE),IF(ISNUMBER(Datos!Q389),AND(Datos!Q389=INT(Datos!Q389),AND(OR(Q$1005="",Datos!Q389&gt;=Q$1005),OR(Q$1006="",Datos!Q389&lt;=Q$1006))),FALSE),OR(ISNUMBER(FIND(";"&amp;UPPER(TRIM(Datos!Q389&amp;""))&amp;"=",Q$1007)),ISNUMBER(FIND(";"&amp;UPPER(TRIM(Datos!Q389&amp;""))&amp;";",Q$1007))),OR(UPPER(TRIM(Datos!Q389&amp;""))="SÍ",UPPER(TRIM(Datos!Q389&amp;""))="SI",UPPER(TRIM(Datos!Q389&amp;""))="NO"),IF(ISNUMBER(Datos!Q389),AND(OR(Q$1005="",Datos!Q389&gt;=Q$1005),OR(Q$1006="",Datos!Q389&lt;=Q$1006)),FALSE),TRUE))))</f>
        <v>0.0</v>
      </c>
      <c r="R389">
        <f>IF(Datos!R389="",0,IF(AND(R$1008&lt;&gt;"",Datos!R389=R$1008),0,IF(R$1004=0,0,1-CHOOSE(R$1004,IF(ISNUMBER(Datos!R389),AND(OR(R$1005="",Datos!R389&gt;=R$1005),OR(R$1006="",Datos!R389&lt;=R$1006)),FALSE),IF(ISNUMBER(Datos!R389),AND(Datos!R389=INT(Datos!R389),AND(OR(R$1005="",Datos!R389&gt;=R$1005),OR(R$1006="",Datos!R389&lt;=R$1006))),FALSE),OR(ISNUMBER(FIND(";"&amp;UPPER(TRIM(Datos!R389&amp;""))&amp;"=",R$1007)),ISNUMBER(FIND(";"&amp;UPPER(TRIM(Datos!R389&amp;""))&amp;";",R$1007))),OR(UPPER(TRIM(Datos!R389&amp;""))="SÍ",UPPER(TRIM(Datos!R389&amp;""))="SI",UPPER(TRIM(Datos!R389&amp;""))="NO"),IF(ISNUMBER(Datos!R389),AND(OR(R$1005="",Datos!R389&gt;=R$1005),OR(R$1006="",Datos!R389&lt;=R$1006)),FALSE),TRUE))))</f>
        <v>0.0</v>
      </c>
      <c r="S389">
        <f>IF(Datos!S389="",0,IF(AND(S$1008&lt;&gt;"",Datos!S389=S$1008),0,IF(S$1004=0,0,1-CHOOSE(S$1004,IF(ISNUMBER(Datos!S389),AND(OR(S$1005="",Datos!S389&gt;=S$1005),OR(S$1006="",Datos!S389&lt;=S$1006)),FALSE),IF(ISNUMBER(Datos!S389),AND(Datos!S389=INT(Datos!S389),AND(OR(S$1005="",Datos!S389&gt;=S$1005),OR(S$1006="",Datos!S389&lt;=S$1006))),FALSE),OR(ISNUMBER(FIND(";"&amp;UPPER(TRIM(Datos!S389&amp;""))&amp;"=",S$1007)),ISNUMBER(FIND(";"&amp;UPPER(TRIM(Datos!S389&amp;""))&amp;";",S$1007))),OR(UPPER(TRIM(Datos!S389&amp;""))="SÍ",UPPER(TRIM(Datos!S389&amp;""))="SI",UPPER(TRIM(Datos!S389&amp;""))="NO"),IF(ISNUMBER(Datos!S389),AND(OR(S$1005="",Datos!S389&gt;=S$1005),OR(S$1006="",Datos!S389&lt;=S$1006)),FALSE),TRUE))))</f>
        <v>0.0</v>
      </c>
      <c r="T389">
        <f>IF(Datos!T389="",0,IF(AND(T$1008&lt;&gt;"",Datos!T389=T$1008),0,IF(T$1004=0,0,1-CHOOSE(T$1004,IF(ISNUMBER(Datos!T389),AND(OR(T$1005="",Datos!T389&gt;=T$1005),OR(T$1006="",Datos!T389&lt;=T$1006)),FALSE),IF(ISNUMBER(Datos!T389),AND(Datos!T389=INT(Datos!T389),AND(OR(T$1005="",Datos!T389&gt;=T$1005),OR(T$1006="",Datos!T389&lt;=T$1006))),FALSE),OR(ISNUMBER(FIND(";"&amp;UPPER(TRIM(Datos!T389&amp;""))&amp;"=",T$1007)),ISNUMBER(FIND(";"&amp;UPPER(TRIM(Datos!T389&amp;""))&amp;";",T$1007))),OR(UPPER(TRIM(Datos!T389&amp;""))="SÍ",UPPER(TRIM(Datos!T389&amp;""))="SI",UPPER(TRIM(Datos!T389&amp;""))="NO"),IF(ISNUMBER(Datos!T389),AND(OR(T$1005="",Datos!T389&gt;=T$1005),OR(T$1006="",Datos!T389&lt;=T$1006)),FALSE),TRUE))))</f>
        <v>0.0</v>
      </c>
      <c r="U389">
        <f>IF(Datos!U389="",0,IF(AND(U$1008&lt;&gt;"",Datos!U389=U$1008),0,IF(U$1004=0,0,1-CHOOSE(U$1004,IF(ISNUMBER(Datos!U389),AND(OR(U$1005="",Datos!U389&gt;=U$1005),OR(U$1006="",Datos!U389&lt;=U$1006)),FALSE),IF(ISNUMBER(Datos!U389),AND(Datos!U389=INT(Datos!U389),AND(OR(U$1005="",Datos!U389&gt;=U$1005),OR(U$1006="",Datos!U389&lt;=U$1006))),FALSE),OR(ISNUMBER(FIND(";"&amp;UPPER(TRIM(Datos!U389&amp;""))&amp;"=",U$1007)),ISNUMBER(FIND(";"&amp;UPPER(TRIM(Datos!U389&amp;""))&amp;";",U$1007))),OR(UPPER(TRIM(Datos!U389&amp;""))="SÍ",UPPER(TRIM(Datos!U389&amp;""))="SI",UPPER(TRIM(Datos!U389&amp;""))="NO"),IF(ISNUMBER(Datos!U389),AND(OR(U$1005="",Datos!U389&gt;=U$1005),OR(U$1006="",Datos!U389&lt;=U$1006)),FALSE),TRUE))))</f>
        <v>0.0</v>
      </c>
      <c r="V389">
        <f>IF(Datos!V389="",0,IF(AND(V$1008&lt;&gt;"",Datos!V389=V$1008),0,IF(V$1004=0,0,1-CHOOSE(V$1004,IF(ISNUMBER(Datos!V389),AND(OR(V$1005="",Datos!V389&gt;=V$1005),OR(V$1006="",Datos!V389&lt;=V$1006)),FALSE),IF(ISNUMBER(Datos!V389),AND(Datos!V389=INT(Datos!V389),AND(OR(V$1005="",Datos!V389&gt;=V$1005),OR(V$1006="",Datos!V389&lt;=V$1006))),FALSE),OR(ISNUMBER(FIND(";"&amp;UPPER(TRIM(Datos!V389&amp;""))&amp;"=",V$1007)),ISNUMBER(FIND(";"&amp;UPPER(TRIM(Datos!V389&amp;""))&amp;";",V$1007))),OR(UPPER(TRIM(Datos!V389&amp;""))="SÍ",UPPER(TRIM(Datos!V389&amp;""))="SI",UPPER(TRIM(Datos!V389&amp;""))="NO"),IF(ISNUMBER(Datos!V389),AND(OR(V$1005="",Datos!V389&gt;=V$1005),OR(V$1006="",Datos!V389&lt;=V$1006)),FALSE),TRUE))))</f>
        <v>0.0</v>
      </c>
      <c r="W389">
        <f>IF(Datos!W389="",0,IF(AND(W$1008&lt;&gt;"",Datos!W389=W$1008),0,IF(W$1004=0,0,1-CHOOSE(W$1004,IF(ISNUMBER(Datos!W389),AND(OR(W$1005="",Datos!W389&gt;=W$1005),OR(W$1006="",Datos!W389&lt;=W$1006)),FALSE),IF(ISNUMBER(Datos!W389),AND(Datos!W389=INT(Datos!W389),AND(OR(W$1005="",Datos!W389&gt;=W$1005),OR(W$1006="",Datos!W389&lt;=W$1006))),FALSE),OR(ISNUMBER(FIND(";"&amp;UPPER(TRIM(Datos!W389&amp;""))&amp;"=",W$1007)),ISNUMBER(FIND(";"&amp;UPPER(TRIM(Datos!W389&amp;""))&amp;";",W$1007))),OR(UPPER(TRIM(Datos!W389&amp;""))="SÍ",UPPER(TRIM(Datos!W389&amp;""))="SI",UPPER(TRIM(Datos!W389&amp;""))="NO"),IF(ISNUMBER(Datos!W389),AND(OR(W$1005="",Datos!W389&gt;=W$1005),OR(W$1006="",Datos!W389&lt;=W$1006)),FALSE),TRUE))))</f>
        <v>0.0</v>
      </c>
      <c r="X389">
        <f>IF(Datos!X389="",0,IF(AND(X$1008&lt;&gt;"",Datos!X389=X$1008),0,IF(X$1004=0,0,1-CHOOSE(X$1004,IF(ISNUMBER(Datos!X389),AND(OR(X$1005="",Datos!X389&gt;=X$1005),OR(X$1006="",Datos!X389&lt;=X$1006)),FALSE),IF(ISNUMBER(Datos!X389),AND(Datos!X389=INT(Datos!X389),AND(OR(X$1005="",Datos!X389&gt;=X$1005),OR(X$1006="",Datos!X389&lt;=X$1006))),FALSE),OR(ISNUMBER(FIND(";"&amp;UPPER(TRIM(Datos!X389&amp;""))&amp;"=",X$1007)),ISNUMBER(FIND(";"&amp;UPPER(TRIM(Datos!X389&amp;""))&amp;";",X$1007))),OR(UPPER(TRIM(Datos!X389&amp;""))="SÍ",UPPER(TRIM(Datos!X389&amp;""))="SI",UPPER(TRIM(Datos!X389&amp;""))="NO"),IF(ISNUMBER(Datos!X389),AND(OR(X$1005="",Datos!X389&gt;=X$1005),OR(X$1006="",Datos!X389&lt;=X$1006)),FALSE),TRUE))))</f>
        <v>0.0</v>
      </c>
      <c r="Y389">
        <f>IF(Datos!Y389="",0,IF(AND(Y$1008&lt;&gt;"",Datos!Y389=Y$1008),0,IF(Y$1004=0,0,1-CHOOSE(Y$1004,IF(ISNUMBER(Datos!Y389),AND(OR(Y$1005="",Datos!Y389&gt;=Y$1005),OR(Y$1006="",Datos!Y389&lt;=Y$1006)),FALSE),IF(ISNUMBER(Datos!Y389),AND(Datos!Y389=INT(Datos!Y389),AND(OR(Y$1005="",Datos!Y389&gt;=Y$1005),OR(Y$1006="",Datos!Y389&lt;=Y$1006))),FALSE),OR(ISNUMBER(FIND(";"&amp;UPPER(TRIM(Datos!Y389&amp;""))&amp;"=",Y$1007)),ISNUMBER(FIND(";"&amp;UPPER(TRIM(Datos!Y389&amp;""))&amp;";",Y$1007))),OR(UPPER(TRIM(Datos!Y389&amp;""))="SÍ",UPPER(TRIM(Datos!Y389&amp;""))="SI",UPPER(TRIM(Datos!Y389&amp;""))="NO"),IF(ISNUMBER(Datos!Y389),AND(OR(Y$1005="",Datos!Y389&gt;=Y$1005),OR(Y$1006="",Datos!Y389&lt;=Y$1006)),FALSE),TRUE))))</f>
        <v>0.0</v>
      </c>
      <c r="Z389">
        <f>IF(Datos!Z389="",0,IF(AND(Z$1008&lt;&gt;"",Datos!Z389=Z$1008),0,IF(Z$1004=0,0,1-CHOOSE(Z$1004,IF(ISNUMBER(Datos!Z389),AND(OR(Z$1005="",Datos!Z389&gt;=Z$1005),OR(Z$1006="",Datos!Z389&lt;=Z$1006)),FALSE),IF(ISNUMBER(Datos!Z389),AND(Datos!Z389=INT(Datos!Z389),AND(OR(Z$1005="",Datos!Z389&gt;=Z$1005),OR(Z$1006="",Datos!Z389&lt;=Z$1006))),FALSE),OR(ISNUMBER(FIND(";"&amp;UPPER(TRIM(Datos!Z389&amp;""))&amp;"=",Z$1007)),ISNUMBER(FIND(";"&amp;UPPER(TRIM(Datos!Z389&amp;""))&amp;";",Z$1007))),OR(UPPER(TRIM(Datos!Z389&amp;""))="SÍ",UPPER(TRIM(Datos!Z389&amp;""))="SI",UPPER(TRIM(Datos!Z389&amp;""))="NO"),IF(ISNUMBER(Datos!Z389),AND(OR(Z$1005="",Datos!Z389&gt;=Z$1005),OR(Z$1006="",Datos!Z389&lt;=Z$1006)),FALSE),TRUE))))</f>
        <v>0.0</v>
      </c>
      <c r="AA389">
        <f>IF(Datos!AA389="",0,IF(AND(AA$1008&lt;&gt;"",Datos!AA389=AA$1008),0,IF(AA$1004=0,0,1-CHOOSE(AA$1004,IF(ISNUMBER(Datos!AA389),AND(OR(AA$1005="",Datos!AA389&gt;=AA$1005),OR(AA$1006="",Datos!AA389&lt;=AA$1006)),FALSE),IF(ISNUMBER(Datos!AA389),AND(Datos!AA389=INT(Datos!AA389),AND(OR(AA$1005="",Datos!AA389&gt;=AA$1005),OR(AA$1006="",Datos!AA389&lt;=AA$1006))),FALSE),OR(ISNUMBER(FIND(";"&amp;UPPER(TRIM(Datos!AA389&amp;""))&amp;"=",AA$1007)),ISNUMBER(FIND(";"&amp;UPPER(TRIM(Datos!AA389&amp;""))&amp;";",AA$1007))),OR(UPPER(TRIM(Datos!AA389&amp;""))="SÍ",UPPER(TRIM(Datos!AA389&amp;""))="SI",UPPER(TRIM(Datos!AA389&amp;""))="NO"),IF(ISNUMBER(Datos!AA389),AND(OR(AA$1005="",Datos!AA389&gt;=AA$1005),OR(AA$1006="",Datos!AA389&lt;=AA$1006)),FALSE),TRUE))))</f>
        <v>0.0</v>
      </c>
      <c r="AB389">
        <f>IF(Datos!AB389="",0,IF(AND(AB$1008&lt;&gt;"",Datos!AB389=AB$1008),0,IF(AB$1004=0,0,1-CHOOSE(AB$1004,IF(ISNUMBER(Datos!AB389),AND(OR(AB$1005="",Datos!AB389&gt;=AB$1005),OR(AB$1006="",Datos!AB389&lt;=AB$1006)),FALSE),IF(ISNUMBER(Datos!AB389),AND(Datos!AB389=INT(Datos!AB389),AND(OR(AB$1005="",Datos!AB389&gt;=AB$1005),OR(AB$1006="",Datos!AB389&lt;=AB$1006))),FALSE),OR(ISNUMBER(FIND(";"&amp;UPPER(TRIM(Datos!AB389&amp;""))&amp;"=",AB$1007)),ISNUMBER(FIND(";"&amp;UPPER(TRIM(Datos!AB389&amp;""))&amp;";",AB$1007))),OR(UPPER(TRIM(Datos!AB389&amp;""))="SÍ",UPPER(TRIM(Datos!AB389&amp;""))="SI",UPPER(TRIM(Datos!AB389&amp;""))="NO"),IF(ISNUMBER(Datos!AB389),AND(OR(AB$1005="",Datos!AB389&gt;=AB$1005),OR(AB$1006="",Datos!AB389&lt;=AB$1006)),FALSE),TRUE))))</f>
        <v>0.0</v>
      </c>
      <c r="AC389">
        <f>IF(Datos!AC389="",0,IF(AND(AC$1008&lt;&gt;"",Datos!AC389=AC$1008),0,IF(AC$1004=0,0,1-CHOOSE(AC$1004,IF(ISNUMBER(Datos!AC389),AND(OR(AC$1005="",Datos!AC389&gt;=AC$1005),OR(AC$1006="",Datos!AC389&lt;=AC$1006)),FALSE),IF(ISNUMBER(Datos!AC389),AND(Datos!AC389=INT(Datos!AC389),AND(OR(AC$1005="",Datos!AC389&gt;=AC$1005),OR(AC$1006="",Datos!AC389&lt;=AC$1006))),FALSE),OR(ISNUMBER(FIND(";"&amp;UPPER(TRIM(Datos!AC389&amp;""))&amp;"=",AC$1007)),ISNUMBER(FIND(";"&amp;UPPER(TRIM(Datos!AC389&amp;""))&amp;";",AC$1007))),OR(UPPER(TRIM(Datos!AC389&amp;""))="SÍ",UPPER(TRIM(Datos!AC389&amp;""))="SI",UPPER(TRIM(Datos!AC389&amp;""))="NO"),IF(ISNUMBER(Datos!AC389),AND(OR(AC$1005="",Datos!AC389&gt;=AC$1005),OR(AC$1006="",Datos!AC389&lt;=AC$1006)),FALSE),TRUE))))</f>
        <v>0.0</v>
      </c>
      <c r="AD389">
        <f>IF(Datos!AD389="",0,IF(AND(AD$1008&lt;&gt;"",Datos!AD389=AD$1008),0,IF(AD$1004=0,0,1-CHOOSE(AD$1004,IF(ISNUMBER(Datos!AD389),AND(OR(AD$1005="",Datos!AD389&gt;=AD$1005),OR(AD$1006="",Datos!AD389&lt;=AD$1006)),FALSE),IF(ISNUMBER(Datos!AD389),AND(Datos!AD389=INT(Datos!AD389),AND(OR(AD$1005="",Datos!AD389&gt;=AD$1005),OR(AD$1006="",Datos!AD389&lt;=AD$1006))),FALSE),OR(ISNUMBER(FIND(";"&amp;UPPER(TRIM(Datos!AD389&amp;""))&amp;"=",AD$1007)),ISNUMBER(FIND(";"&amp;UPPER(TRIM(Datos!AD389&amp;""))&amp;";",AD$1007))),OR(UPPER(TRIM(Datos!AD389&amp;""))="SÍ",UPPER(TRIM(Datos!AD389&amp;""))="SI",UPPER(TRIM(Datos!AD389&amp;""))="NO"),IF(ISNUMBER(Datos!AD389),AND(OR(AD$1005="",Datos!AD389&gt;=AD$1005),OR(AD$1006="",Datos!AD389&lt;=AD$1006)),FALSE),TRUE))))</f>
        <v>0.0</v>
      </c>
      <c r="AE389">
        <f>IF(Datos!AE389="",0,IF(AND(AE$1008&lt;&gt;"",Datos!AE389=AE$1008),0,IF(AE$1004=0,0,1-CHOOSE(AE$1004,IF(ISNUMBER(Datos!AE389),AND(OR(AE$1005="",Datos!AE389&gt;=AE$1005),OR(AE$1006="",Datos!AE389&lt;=AE$1006)),FALSE),IF(ISNUMBER(Datos!AE389),AND(Datos!AE389=INT(Datos!AE389),AND(OR(AE$1005="",Datos!AE389&gt;=AE$1005),OR(AE$1006="",Datos!AE389&lt;=AE$1006))),FALSE),OR(ISNUMBER(FIND(";"&amp;UPPER(TRIM(Datos!AE389&amp;""))&amp;"=",AE$1007)),ISNUMBER(FIND(";"&amp;UPPER(TRIM(Datos!AE389&amp;""))&amp;";",AE$1007))),OR(UPPER(TRIM(Datos!AE389&amp;""))="SÍ",UPPER(TRIM(Datos!AE389&amp;""))="SI",UPPER(TRIM(Datos!AE389&amp;""))="NO"),IF(ISNUMBER(Datos!AE389),AND(OR(AE$1005="",Datos!AE389&gt;=AE$1005),OR(AE$1006="",Datos!AE389&lt;=AE$1006)),FALSE),TRUE))))</f>
        <v>0.0</v>
      </c>
    </row>
    <row r="390" spans="2:31">
      <c r="B390">
        <f>IF(Datos!B390="",0,IF(AND(B$1008&lt;&gt;"",Datos!B390=B$1008),0,IF(B$1004=0,0,1-CHOOSE(B$1004,IF(ISNUMBER(Datos!B390),AND(OR(B$1005="",Datos!B390&gt;=B$1005),OR(B$1006="",Datos!B390&lt;=B$1006)),FALSE),IF(ISNUMBER(Datos!B390),AND(Datos!B390=INT(Datos!B390),AND(OR(B$1005="",Datos!B390&gt;=B$1005),OR(B$1006="",Datos!B390&lt;=B$1006))),FALSE),OR(ISNUMBER(FIND(";"&amp;UPPER(TRIM(Datos!B390&amp;""))&amp;"=",B$1007)),ISNUMBER(FIND(";"&amp;UPPER(TRIM(Datos!B390&amp;""))&amp;";",B$1007))),OR(UPPER(TRIM(Datos!B390&amp;""))="SÍ",UPPER(TRIM(Datos!B390&amp;""))="SI",UPPER(TRIM(Datos!B390&amp;""))="NO"),IF(ISNUMBER(Datos!B390),AND(OR(B$1005="",Datos!B390&gt;=B$1005),OR(B$1006="",Datos!B390&lt;=B$1006)),FALSE),TRUE))))</f>
        <v>0.0</v>
      </c>
      <c r="C390">
        <f>IF(Datos!C390="",0,IF(AND(C$1008&lt;&gt;"",Datos!C390=C$1008),0,IF(C$1004=0,0,1-CHOOSE(C$1004,IF(ISNUMBER(Datos!C390),AND(OR(C$1005="",Datos!C390&gt;=C$1005),OR(C$1006="",Datos!C390&lt;=C$1006)),FALSE),IF(ISNUMBER(Datos!C390),AND(Datos!C390=INT(Datos!C390),AND(OR(C$1005="",Datos!C390&gt;=C$1005),OR(C$1006="",Datos!C390&lt;=C$1006))),FALSE),OR(ISNUMBER(FIND(";"&amp;UPPER(TRIM(Datos!C390&amp;""))&amp;"=",C$1007)),ISNUMBER(FIND(";"&amp;UPPER(TRIM(Datos!C390&amp;""))&amp;";",C$1007))),OR(UPPER(TRIM(Datos!C390&amp;""))="SÍ",UPPER(TRIM(Datos!C390&amp;""))="SI",UPPER(TRIM(Datos!C390&amp;""))="NO"),IF(ISNUMBER(Datos!C390),AND(OR(C$1005="",Datos!C390&gt;=C$1005),OR(C$1006="",Datos!C390&lt;=C$1006)),FALSE),TRUE))))</f>
        <v>0.0</v>
      </c>
      <c r="D390">
        <f>IF(Datos!D390="",0,IF(AND(D$1008&lt;&gt;"",Datos!D390=D$1008),0,IF(D$1004=0,0,1-CHOOSE(D$1004,IF(ISNUMBER(Datos!D390),AND(OR(D$1005="",Datos!D390&gt;=D$1005),OR(D$1006="",Datos!D390&lt;=D$1006)),FALSE),IF(ISNUMBER(Datos!D390),AND(Datos!D390=INT(Datos!D390),AND(OR(D$1005="",Datos!D390&gt;=D$1005),OR(D$1006="",Datos!D390&lt;=D$1006))),FALSE),OR(ISNUMBER(FIND(";"&amp;UPPER(TRIM(Datos!D390&amp;""))&amp;"=",D$1007)),ISNUMBER(FIND(";"&amp;UPPER(TRIM(Datos!D390&amp;""))&amp;";",D$1007))),OR(UPPER(TRIM(Datos!D390&amp;""))="SÍ",UPPER(TRIM(Datos!D390&amp;""))="SI",UPPER(TRIM(Datos!D390&amp;""))="NO"),IF(ISNUMBER(Datos!D390),AND(OR(D$1005="",Datos!D390&gt;=D$1005),OR(D$1006="",Datos!D390&lt;=D$1006)),FALSE),TRUE))))</f>
        <v>0.0</v>
      </c>
      <c r="E390">
        <f>IF(Datos!E390="",0,IF(AND(E$1008&lt;&gt;"",Datos!E390=E$1008),0,IF(E$1004=0,0,1-CHOOSE(E$1004,IF(ISNUMBER(Datos!E390),AND(OR(E$1005="",Datos!E390&gt;=E$1005),OR(E$1006="",Datos!E390&lt;=E$1006)),FALSE),IF(ISNUMBER(Datos!E390),AND(Datos!E390=INT(Datos!E390),AND(OR(E$1005="",Datos!E390&gt;=E$1005),OR(E$1006="",Datos!E390&lt;=E$1006))),FALSE),OR(ISNUMBER(FIND(";"&amp;UPPER(TRIM(Datos!E390&amp;""))&amp;"=",E$1007)),ISNUMBER(FIND(";"&amp;UPPER(TRIM(Datos!E390&amp;""))&amp;";",E$1007))),OR(UPPER(TRIM(Datos!E390&amp;""))="SÍ",UPPER(TRIM(Datos!E390&amp;""))="SI",UPPER(TRIM(Datos!E390&amp;""))="NO"),IF(ISNUMBER(Datos!E390),AND(OR(E$1005="",Datos!E390&gt;=E$1005),OR(E$1006="",Datos!E390&lt;=E$1006)),FALSE),TRUE))))</f>
        <v>0.0</v>
      </c>
      <c r="F390">
        <f>IF(Datos!F390="",0,IF(AND(F$1008&lt;&gt;"",Datos!F390=F$1008),0,IF(F$1004=0,0,1-CHOOSE(F$1004,IF(ISNUMBER(Datos!F390),AND(OR(F$1005="",Datos!F390&gt;=F$1005),OR(F$1006="",Datos!F390&lt;=F$1006)),FALSE),IF(ISNUMBER(Datos!F390),AND(Datos!F390=INT(Datos!F390),AND(OR(F$1005="",Datos!F390&gt;=F$1005),OR(F$1006="",Datos!F390&lt;=F$1006))),FALSE),OR(ISNUMBER(FIND(";"&amp;UPPER(TRIM(Datos!F390&amp;""))&amp;"=",F$1007)),ISNUMBER(FIND(";"&amp;UPPER(TRIM(Datos!F390&amp;""))&amp;";",F$1007))),OR(UPPER(TRIM(Datos!F390&amp;""))="SÍ",UPPER(TRIM(Datos!F390&amp;""))="SI",UPPER(TRIM(Datos!F390&amp;""))="NO"),IF(ISNUMBER(Datos!F390),AND(OR(F$1005="",Datos!F390&gt;=F$1005),OR(F$1006="",Datos!F390&lt;=F$1006)),FALSE),TRUE))))</f>
        <v>0.0</v>
      </c>
      <c r="G390">
        <f>IF(Datos!G390="",0,IF(AND(G$1008&lt;&gt;"",Datos!G390=G$1008),0,IF(G$1004=0,0,1-CHOOSE(G$1004,IF(ISNUMBER(Datos!G390),AND(OR(G$1005="",Datos!G390&gt;=G$1005),OR(G$1006="",Datos!G390&lt;=G$1006)),FALSE),IF(ISNUMBER(Datos!G390),AND(Datos!G390=INT(Datos!G390),AND(OR(G$1005="",Datos!G390&gt;=G$1005),OR(G$1006="",Datos!G390&lt;=G$1006))),FALSE),OR(ISNUMBER(FIND(";"&amp;UPPER(TRIM(Datos!G390&amp;""))&amp;"=",G$1007)),ISNUMBER(FIND(";"&amp;UPPER(TRIM(Datos!G390&amp;""))&amp;";",G$1007))),OR(UPPER(TRIM(Datos!G390&amp;""))="SÍ",UPPER(TRIM(Datos!G390&amp;""))="SI",UPPER(TRIM(Datos!G390&amp;""))="NO"),IF(ISNUMBER(Datos!G390),AND(OR(G$1005="",Datos!G390&gt;=G$1005),OR(G$1006="",Datos!G390&lt;=G$1006)),FALSE),TRUE))))</f>
        <v>0.0</v>
      </c>
      <c r="H390">
        <f>IF(Datos!H390="",0,IF(AND(H$1008&lt;&gt;"",Datos!H390=H$1008),0,IF(H$1004=0,0,1-CHOOSE(H$1004,IF(ISNUMBER(Datos!H390),AND(OR(H$1005="",Datos!H390&gt;=H$1005),OR(H$1006="",Datos!H390&lt;=H$1006)),FALSE),IF(ISNUMBER(Datos!H390),AND(Datos!H390=INT(Datos!H390),AND(OR(H$1005="",Datos!H390&gt;=H$1005),OR(H$1006="",Datos!H390&lt;=H$1006))),FALSE),OR(ISNUMBER(FIND(";"&amp;UPPER(TRIM(Datos!H390&amp;""))&amp;"=",H$1007)),ISNUMBER(FIND(";"&amp;UPPER(TRIM(Datos!H390&amp;""))&amp;";",H$1007))),OR(UPPER(TRIM(Datos!H390&amp;""))="SÍ",UPPER(TRIM(Datos!H390&amp;""))="SI",UPPER(TRIM(Datos!H390&amp;""))="NO"),IF(ISNUMBER(Datos!H390),AND(OR(H$1005="",Datos!H390&gt;=H$1005),OR(H$1006="",Datos!H390&lt;=H$1006)),FALSE),TRUE))))</f>
        <v>0.0</v>
      </c>
      <c r="I390">
        <f>IF(Datos!I390="",0,IF(AND(I$1008&lt;&gt;"",Datos!I390=I$1008),0,IF(I$1004=0,0,1-CHOOSE(I$1004,IF(ISNUMBER(Datos!I390),AND(OR(I$1005="",Datos!I390&gt;=I$1005),OR(I$1006="",Datos!I390&lt;=I$1006)),FALSE),IF(ISNUMBER(Datos!I390),AND(Datos!I390=INT(Datos!I390),AND(OR(I$1005="",Datos!I390&gt;=I$1005),OR(I$1006="",Datos!I390&lt;=I$1006))),FALSE),OR(ISNUMBER(FIND(";"&amp;UPPER(TRIM(Datos!I390&amp;""))&amp;"=",I$1007)),ISNUMBER(FIND(";"&amp;UPPER(TRIM(Datos!I390&amp;""))&amp;";",I$1007))),OR(UPPER(TRIM(Datos!I390&amp;""))="SÍ",UPPER(TRIM(Datos!I390&amp;""))="SI",UPPER(TRIM(Datos!I390&amp;""))="NO"),IF(ISNUMBER(Datos!I390),AND(OR(I$1005="",Datos!I390&gt;=I$1005),OR(I$1006="",Datos!I390&lt;=I$1006)),FALSE),TRUE))))</f>
        <v>0.0</v>
      </c>
      <c r="J390">
        <f>IF(Datos!J390="",0,IF(AND(J$1008&lt;&gt;"",Datos!J390=J$1008),0,IF(J$1004=0,0,1-CHOOSE(J$1004,IF(ISNUMBER(Datos!J390),AND(OR(J$1005="",Datos!J390&gt;=J$1005),OR(J$1006="",Datos!J390&lt;=J$1006)),FALSE),IF(ISNUMBER(Datos!J390),AND(Datos!J390=INT(Datos!J390),AND(OR(J$1005="",Datos!J390&gt;=J$1005),OR(J$1006="",Datos!J390&lt;=J$1006))),FALSE),OR(ISNUMBER(FIND(";"&amp;UPPER(TRIM(Datos!J390&amp;""))&amp;"=",J$1007)),ISNUMBER(FIND(";"&amp;UPPER(TRIM(Datos!J390&amp;""))&amp;";",J$1007))),OR(UPPER(TRIM(Datos!J390&amp;""))="SÍ",UPPER(TRIM(Datos!J390&amp;""))="SI",UPPER(TRIM(Datos!J390&amp;""))="NO"),IF(ISNUMBER(Datos!J390),AND(OR(J$1005="",Datos!J390&gt;=J$1005),OR(J$1006="",Datos!J390&lt;=J$1006)),FALSE),TRUE))))</f>
        <v>0.0</v>
      </c>
      <c r="K390">
        <f>IF(Datos!K390="",0,IF(AND(K$1008&lt;&gt;"",Datos!K390=K$1008),0,IF(K$1004=0,0,1-CHOOSE(K$1004,IF(ISNUMBER(Datos!K390),AND(OR(K$1005="",Datos!K390&gt;=K$1005),OR(K$1006="",Datos!K390&lt;=K$1006)),FALSE),IF(ISNUMBER(Datos!K390),AND(Datos!K390=INT(Datos!K390),AND(OR(K$1005="",Datos!K390&gt;=K$1005),OR(K$1006="",Datos!K390&lt;=K$1006))),FALSE),OR(ISNUMBER(FIND(";"&amp;UPPER(TRIM(Datos!K390&amp;""))&amp;"=",K$1007)),ISNUMBER(FIND(";"&amp;UPPER(TRIM(Datos!K390&amp;""))&amp;";",K$1007))),OR(UPPER(TRIM(Datos!K390&amp;""))="SÍ",UPPER(TRIM(Datos!K390&amp;""))="SI",UPPER(TRIM(Datos!K390&amp;""))="NO"),IF(ISNUMBER(Datos!K390),AND(OR(K$1005="",Datos!K390&gt;=K$1005),OR(K$1006="",Datos!K390&lt;=K$1006)),FALSE),TRUE))))</f>
        <v>0.0</v>
      </c>
      <c r="L390">
        <f>IF(Datos!L390="",0,IF(AND(L$1008&lt;&gt;"",Datos!L390=L$1008),0,IF(L$1004=0,0,1-CHOOSE(L$1004,IF(ISNUMBER(Datos!L390),AND(OR(L$1005="",Datos!L390&gt;=L$1005),OR(L$1006="",Datos!L390&lt;=L$1006)),FALSE),IF(ISNUMBER(Datos!L390),AND(Datos!L390=INT(Datos!L390),AND(OR(L$1005="",Datos!L390&gt;=L$1005),OR(L$1006="",Datos!L390&lt;=L$1006))),FALSE),OR(ISNUMBER(FIND(";"&amp;UPPER(TRIM(Datos!L390&amp;""))&amp;"=",L$1007)),ISNUMBER(FIND(";"&amp;UPPER(TRIM(Datos!L390&amp;""))&amp;";",L$1007))),OR(UPPER(TRIM(Datos!L390&amp;""))="SÍ",UPPER(TRIM(Datos!L390&amp;""))="SI",UPPER(TRIM(Datos!L390&amp;""))="NO"),IF(ISNUMBER(Datos!L390),AND(OR(L$1005="",Datos!L390&gt;=L$1005),OR(L$1006="",Datos!L390&lt;=L$1006)),FALSE),TRUE))))</f>
        <v>0.0</v>
      </c>
      <c r="M390">
        <f>IF(Datos!M390="",0,IF(AND(M$1008&lt;&gt;"",Datos!M390=M$1008),0,IF(M$1004=0,0,1-CHOOSE(M$1004,IF(ISNUMBER(Datos!M390),AND(OR(M$1005="",Datos!M390&gt;=M$1005),OR(M$1006="",Datos!M390&lt;=M$1006)),FALSE),IF(ISNUMBER(Datos!M390),AND(Datos!M390=INT(Datos!M390),AND(OR(M$1005="",Datos!M390&gt;=M$1005),OR(M$1006="",Datos!M390&lt;=M$1006))),FALSE),OR(ISNUMBER(FIND(";"&amp;UPPER(TRIM(Datos!M390&amp;""))&amp;"=",M$1007)),ISNUMBER(FIND(";"&amp;UPPER(TRIM(Datos!M390&amp;""))&amp;";",M$1007))),OR(UPPER(TRIM(Datos!M390&amp;""))="SÍ",UPPER(TRIM(Datos!M390&amp;""))="SI",UPPER(TRIM(Datos!M390&amp;""))="NO"),IF(ISNUMBER(Datos!M390),AND(OR(M$1005="",Datos!M390&gt;=M$1005),OR(M$1006="",Datos!M390&lt;=M$1006)),FALSE),TRUE))))</f>
        <v>0.0</v>
      </c>
      <c r="N390">
        <f>IF(Datos!N390="",0,IF(AND(N$1008&lt;&gt;"",Datos!N390=N$1008),0,IF(N$1004=0,0,1-CHOOSE(N$1004,IF(ISNUMBER(Datos!N390),AND(OR(N$1005="",Datos!N390&gt;=N$1005),OR(N$1006="",Datos!N390&lt;=N$1006)),FALSE),IF(ISNUMBER(Datos!N390),AND(Datos!N390=INT(Datos!N390),AND(OR(N$1005="",Datos!N390&gt;=N$1005),OR(N$1006="",Datos!N390&lt;=N$1006))),FALSE),OR(ISNUMBER(FIND(";"&amp;UPPER(TRIM(Datos!N390&amp;""))&amp;"=",N$1007)),ISNUMBER(FIND(";"&amp;UPPER(TRIM(Datos!N390&amp;""))&amp;";",N$1007))),OR(UPPER(TRIM(Datos!N390&amp;""))="SÍ",UPPER(TRIM(Datos!N390&amp;""))="SI",UPPER(TRIM(Datos!N390&amp;""))="NO"),IF(ISNUMBER(Datos!N390),AND(OR(N$1005="",Datos!N390&gt;=N$1005),OR(N$1006="",Datos!N390&lt;=N$1006)),FALSE),TRUE))))</f>
        <v>0.0</v>
      </c>
      <c r="O390">
        <f>IF(Datos!O390="",0,IF(AND(O$1008&lt;&gt;"",Datos!O390=O$1008),0,IF(O$1004=0,0,1-CHOOSE(O$1004,IF(ISNUMBER(Datos!O390),AND(OR(O$1005="",Datos!O390&gt;=O$1005),OR(O$1006="",Datos!O390&lt;=O$1006)),FALSE),IF(ISNUMBER(Datos!O390),AND(Datos!O390=INT(Datos!O390),AND(OR(O$1005="",Datos!O390&gt;=O$1005),OR(O$1006="",Datos!O390&lt;=O$1006))),FALSE),OR(ISNUMBER(FIND(";"&amp;UPPER(TRIM(Datos!O390&amp;""))&amp;"=",O$1007)),ISNUMBER(FIND(";"&amp;UPPER(TRIM(Datos!O390&amp;""))&amp;";",O$1007))),OR(UPPER(TRIM(Datos!O390&amp;""))="SÍ",UPPER(TRIM(Datos!O390&amp;""))="SI",UPPER(TRIM(Datos!O390&amp;""))="NO"),IF(ISNUMBER(Datos!O390),AND(OR(O$1005="",Datos!O390&gt;=O$1005),OR(O$1006="",Datos!O390&lt;=O$1006)),FALSE),TRUE))))</f>
        <v>0.0</v>
      </c>
      <c r="P390">
        <f>IF(Datos!P390="",0,IF(AND(P$1008&lt;&gt;"",Datos!P390=P$1008),0,IF(P$1004=0,0,1-CHOOSE(P$1004,IF(ISNUMBER(Datos!P390),AND(OR(P$1005="",Datos!P390&gt;=P$1005),OR(P$1006="",Datos!P390&lt;=P$1006)),FALSE),IF(ISNUMBER(Datos!P390),AND(Datos!P390=INT(Datos!P390),AND(OR(P$1005="",Datos!P390&gt;=P$1005),OR(P$1006="",Datos!P390&lt;=P$1006))),FALSE),OR(ISNUMBER(FIND(";"&amp;UPPER(TRIM(Datos!P390&amp;""))&amp;"=",P$1007)),ISNUMBER(FIND(";"&amp;UPPER(TRIM(Datos!P390&amp;""))&amp;";",P$1007))),OR(UPPER(TRIM(Datos!P390&amp;""))="SÍ",UPPER(TRIM(Datos!P390&amp;""))="SI",UPPER(TRIM(Datos!P390&amp;""))="NO"),IF(ISNUMBER(Datos!P390),AND(OR(P$1005="",Datos!P390&gt;=P$1005),OR(P$1006="",Datos!P390&lt;=P$1006)),FALSE),TRUE))))</f>
        <v>0.0</v>
      </c>
      <c r="Q390">
        <f>IF(Datos!Q390="",0,IF(AND(Q$1008&lt;&gt;"",Datos!Q390=Q$1008),0,IF(Q$1004=0,0,1-CHOOSE(Q$1004,IF(ISNUMBER(Datos!Q390),AND(OR(Q$1005="",Datos!Q390&gt;=Q$1005),OR(Q$1006="",Datos!Q390&lt;=Q$1006)),FALSE),IF(ISNUMBER(Datos!Q390),AND(Datos!Q390=INT(Datos!Q390),AND(OR(Q$1005="",Datos!Q390&gt;=Q$1005),OR(Q$1006="",Datos!Q390&lt;=Q$1006))),FALSE),OR(ISNUMBER(FIND(";"&amp;UPPER(TRIM(Datos!Q390&amp;""))&amp;"=",Q$1007)),ISNUMBER(FIND(";"&amp;UPPER(TRIM(Datos!Q390&amp;""))&amp;";",Q$1007))),OR(UPPER(TRIM(Datos!Q390&amp;""))="SÍ",UPPER(TRIM(Datos!Q390&amp;""))="SI",UPPER(TRIM(Datos!Q390&amp;""))="NO"),IF(ISNUMBER(Datos!Q390),AND(OR(Q$1005="",Datos!Q390&gt;=Q$1005),OR(Q$1006="",Datos!Q390&lt;=Q$1006)),FALSE),TRUE))))</f>
        <v>0.0</v>
      </c>
      <c r="R390">
        <f>IF(Datos!R390="",0,IF(AND(R$1008&lt;&gt;"",Datos!R390=R$1008),0,IF(R$1004=0,0,1-CHOOSE(R$1004,IF(ISNUMBER(Datos!R390),AND(OR(R$1005="",Datos!R390&gt;=R$1005),OR(R$1006="",Datos!R390&lt;=R$1006)),FALSE),IF(ISNUMBER(Datos!R390),AND(Datos!R390=INT(Datos!R390),AND(OR(R$1005="",Datos!R390&gt;=R$1005),OR(R$1006="",Datos!R390&lt;=R$1006))),FALSE),OR(ISNUMBER(FIND(";"&amp;UPPER(TRIM(Datos!R390&amp;""))&amp;"=",R$1007)),ISNUMBER(FIND(";"&amp;UPPER(TRIM(Datos!R390&amp;""))&amp;";",R$1007))),OR(UPPER(TRIM(Datos!R390&amp;""))="SÍ",UPPER(TRIM(Datos!R390&amp;""))="SI",UPPER(TRIM(Datos!R390&amp;""))="NO"),IF(ISNUMBER(Datos!R390),AND(OR(R$1005="",Datos!R390&gt;=R$1005),OR(R$1006="",Datos!R390&lt;=R$1006)),FALSE),TRUE))))</f>
        <v>0.0</v>
      </c>
      <c r="S390">
        <f>IF(Datos!S390="",0,IF(AND(S$1008&lt;&gt;"",Datos!S390=S$1008),0,IF(S$1004=0,0,1-CHOOSE(S$1004,IF(ISNUMBER(Datos!S390),AND(OR(S$1005="",Datos!S390&gt;=S$1005),OR(S$1006="",Datos!S390&lt;=S$1006)),FALSE),IF(ISNUMBER(Datos!S390),AND(Datos!S390=INT(Datos!S390),AND(OR(S$1005="",Datos!S390&gt;=S$1005),OR(S$1006="",Datos!S390&lt;=S$1006))),FALSE),OR(ISNUMBER(FIND(";"&amp;UPPER(TRIM(Datos!S390&amp;""))&amp;"=",S$1007)),ISNUMBER(FIND(";"&amp;UPPER(TRIM(Datos!S390&amp;""))&amp;";",S$1007))),OR(UPPER(TRIM(Datos!S390&amp;""))="SÍ",UPPER(TRIM(Datos!S390&amp;""))="SI",UPPER(TRIM(Datos!S390&amp;""))="NO"),IF(ISNUMBER(Datos!S390),AND(OR(S$1005="",Datos!S390&gt;=S$1005),OR(S$1006="",Datos!S390&lt;=S$1006)),FALSE),TRUE))))</f>
        <v>0.0</v>
      </c>
      <c r="T390">
        <f>IF(Datos!T390="",0,IF(AND(T$1008&lt;&gt;"",Datos!T390=T$1008),0,IF(T$1004=0,0,1-CHOOSE(T$1004,IF(ISNUMBER(Datos!T390),AND(OR(T$1005="",Datos!T390&gt;=T$1005),OR(T$1006="",Datos!T390&lt;=T$1006)),FALSE),IF(ISNUMBER(Datos!T390),AND(Datos!T390=INT(Datos!T390),AND(OR(T$1005="",Datos!T390&gt;=T$1005),OR(T$1006="",Datos!T390&lt;=T$1006))),FALSE),OR(ISNUMBER(FIND(";"&amp;UPPER(TRIM(Datos!T390&amp;""))&amp;"=",T$1007)),ISNUMBER(FIND(";"&amp;UPPER(TRIM(Datos!T390&amp;""))&amp;";",T$1007))),OR(UPPER(TRIM(Datos!T390&amp;""))="SÍ",UPPER(TRIM(Datos!T390&amp;""))="SI",UPPER(TRIM(Datos!T390&amp;""))="NO"),IF(ISNUMBER(Datos!T390),AND(OR(T$1005="",Datos!T390&gt;=T$1005),OR(T$1006="",Datos!T390&lt;=T$1006)),FALSE),TRUE))))</f>
        <v>0.0</v>
      </c>
      <c r="U390">
        <f>IF(Datos!U390="",0,IF(AND(U$1008&lt;&gt;"",Datos!U390=U$1008),0,IF(U$1004=0,0,1-CHOOSE(U$1004,IF(ISNUMBER(Datos!U390),AND(OR(U$1005="",Datos!U390&gt;=U$1005),OR(U$1006="",Datos!U390&lt;=U$1006)),FALSE),IF(ISNUMBER(Datos!U390),AND(Datos!U390=INT(Datos!U390),AND(OR(U$1005="",Datos!U390&gt;=U$1005),OR(U$1006="",Datos!U390&lt;=U$1006))),FALSE),OR(ISNUMBER(FIND(";"&amp;UPPER(TRIM(Datos!U390&amp;""))&amp;"=",U$1007)),ISNUMBER(FIND(";"&amp;UPPER(TRIM(Datos!U390&amp;""))&amp;";",U$1007))),OR(UPPER(TRIM(Datos!U390&amp;""))="SÍ",UPPER(TRIM(Datos!U390&amp;""))="SI",UPPER(TRIM(Datos!U390&amp;""))="NO"),IF(ISNUMBER(Datos!U390),AND(OR(U$1005="",Datos!U390&gt;=U$1005),OR(U$1006="",Datos!U390&lt;=U$1006)),FALSE),TRUE))))</f>
        <v>0.0</v>
      </c>
      <c r="V390">
        <f>IF(Datos!V390="",0,IF(AND(V$1008&lt;&gt;"",Datos!V390=V$1008),0,IF(V$1004=0,0,1-CHOOSE(V$1004,IF(ISNUMBER(Datos!V390),AND(OR(V$1005="",Datos!V390&gt;=V$1005),OR(V$1006="",Datos!V390&lt;=V$1006)),FALSE),IF(ISNUMBER(Datos!V390),AND(Datos!V390=INT(Datos!V390),AND(OR(V$1005="",Datos!V390&gt;=V$1005),OR(V$1006="",Datos!V390&lt;=V$1006))),FALSE),OR(ISNUMBER(FIND(";"&amp;UPPER(TRIM(Datos!V390&amp;""))&amp;"=",V$1007)),ISNUMBER(FIND(";"&amp;UPPER(TRIM(Datos!V390&amp;""))&amp;";",V$1007))),OR(UPPER(TRIM(Datos!V390&amp;""))="SÍ",UPPER(TRIM(Datos!V390&amp;""))="SI",UPPER(TRIM(Datos!V390&amp;""))="NO"),IF(ISNUMBER(Datos!V390),AND(OR(V$1005="",Datos!V390&gt;=V$1005),OR(V$1006="",Datos!V390&lt;=V$1006)),FALSE),TRUE))))</f>
        <v>0.0</v>
      </c>
      <c r="W390">
        <f>IF(Datos!W390="",0,IF(AND(W$1008&lt;&gt;"",Datos!W390=W$1008),0,IF(W$1004=0,0,1-CHOOSE(W$1004,IF(ISNUMBER(Datos!W390),AND(OR(W$1005="",Datos!W390&gt;=W$1005),OR(W$1006="",Datos!W390&lt;=W$1006)),FALSE),IF(ISNUMBER(Datos!W390),AND(Datos!W390=INT(Datos!W390),AND(OR(W$1005="",Datos!W390&gt;=W$1005),OR(W$1006="",Datos!W390&lt;=W$1006))),FALSE),OR(ISNUMBER(FIND(";"&amp;UPPER(TRIM(Datos!W390&amp;""))&amp;"=",W$1007)),ISNUMBER(FIND(";"&amp;UPPER(TRIM(Datos!W390&amp;""))&amp;";",W$1007))),OR(UPPER(TRIM(Datos!W390&amp;""))="SÍ",UPPER(TRIM(Datos!W390&amp;""))="SI",UPPER(TRIM(Datos!W390&amp;""))="NO"),IF(ISNUMBER(Datos!W390),AND(OR(W$1005="",Datos!W390&gt;=W$1005),OR(W$1006="",Datos!W390&lt;=W$1006)),FALSE),TRUE))))</f>
        <v>0.0</v>
      </c>
      <c r="X390">
        <f>IF(Datos!X390="",0,IF(AND(X$1008&lt;&gt;"",Datos!X390=X$1008),0,IF(X$1004=0,0,1-CHOOSE(X$1004,IF(ISNUMBER(Datos!X390),AND(OR(X$1005="",Datos!X390&gt;=X$1005),OR(X$1006="",Datos!X390&lt;=X$1006)),FALSE),IF(ISNUMBER(Datos!X390),AND(Datos!X390=INT(Datos!X390),AND(OR(X$1005="",Datos!X390&gt;=X$1005),OR(X$1006="",Datos!X390&lt;=X$1006))),FALSE),OR(ISNUMBER(FIND(";"&amp;UPPER(TRIM(Datos!X390&amp;""))&amp;"=",X$1007)),ISNUMBER(FIND(";"&amp;UPPER(TRIM(Datos!X390&amp;""))&amp;";",X$1007))),OR(UPPER(TRIM(Datos!X390&amp;""))="SÍ",UPPER(TRIM(Datos!X390&amp;""))="SI",UPPER(TRIM(Datos!X390&amp;""))="NO"),IF(ISNUMBER(Datos!X390),AND(OR(X$1005="",Datos!X390&gt;=X$1005),OR(X$1006="",Datos!X390&lt;=X$1006)),FALSE),TRUE))))</f>
        <v>0.0</v>
      </c>
      <c r="Y390">
        <f>IF(Datos!Y390="",0,IF(AND(Y$1008&lt;&gt;"",Datos!Y390=Y$1008),0,IF(Y$1004=0,0,1-CHOOSE(Y$1004,IF(ISNUMBER(Datos!Y390),AND(OR(Y$1005="",Datos!Y390&gt;=Y$1005),OR(Y$1006="",Datos!Y390&lt;=Y$1006)),FALSE),IF(ISNUMBER(Datos!Y390),AND(Datos!Y390=INT(Datos!Y390),AND(OR(Y$1005="",Datos!Y390&gt;=Y$1005),OR(Y$1006="",Datos!Y390&lt;=Y$1006))),FALSE),OR(ISNUMBER(FIND(";"&amp;UPPER(TRIM(Datos!Y390&amp;""))&amp;"=",Y$1007)),ISNUMBER(FIND(";"&amp;UPPER(TRIM(Datos!Y390&amp;""))&amp;";",Y$1007))),OR(UPPER(TRIM(Datos!Y390&amp;""))="SÍ",UPPER(TRIM(Datos!Y390&amp;""))="SI",UPPER(TRIM(Datos!Y390&amp;""))="NO"),IF(ISNUMBER(Datos!Y390),AND(OR(Y$1005="",Datos!Y390&gt;=Y$1005),OR(Y$1006="",Datos!Y390&lt;=Y$1006)),FALSE),TRUE))))</f>
        <v>0.0</v>
      </c>
      <c r="Z390">
        <f>IF(Datos!Z390="",0,IF(AND(Z$1008&lt;&gt;"",Datos!Z390=Z$1008),0,IF(Z$1004=0,0,1-CHOOSE(Z$1004,IF(ISNUMBER(Datos!Z390),AND(OR(Z$1005="",Datos!Z390&gt;=Z$1005),OR(Z$1006="",Datos!Z390&lt;=Z$1006)),FALSE),IF(ISNUMBER(Datos!Z390),AND(Datos!Z390=INT(Datos!Z390),AND(OR(Z$1005="",Datos!Z390&gt;=Z$1005),OR(Z$1006="",Datos!Z390&lt;=Z$1006))),FALSE),OR(ISNUMBER(FIND(";"&amp;UPPER(TRIM(Datos!Z390&amp;""))&amp;"=",Z$1007)),ISNUMBER(FIND(";"&amp;UPPER(TRIM(Datos!Z390&amp;""))&amp;";",Z$1007))),OR(UPPER(TRIM(Datos!Z390&amp;""))="SÍ",UPPER(TRIM(Datos!Z390&amp;""))="SI",UPPER(TRIM(Datos!Z390&amp;""))="NO"),IF(ISNUMBER(Datos!Z390),AND(OR(Z$1005="",Datos!Z390&gt;=Z$1005),OR(Z$1006="",Datos!Z390&lt;=Z$1006)),FALSE),TRUE))))</f>
        <v>0.0</v>
      </c>
      <c r="AA390">
        <f>IF(Datos!AA390="",0,IF(AND(AA$1008&lt;&gt;"",Datos!AA390=AA$1008),0,IF(AA$1004=0,0,1-CHOOSE(AA$1004,IF(ISNUMBER(Datos!AA390),AND(OR(AA$1005="",Datos!AA390&gt;=AA$1005),OR(AA$1006="",Datos!AA390&lt;=AA$1006)),FALSE),IF(ISNUMBER(Datos!AA390),AND(Datos!AA390=INT(Datos!AA390),AND(OR(AA$1005="",Datos!AA390&gt;=AA$1005),OR(AA$1006="",Datos!AA390&lt;=AA$1006))),FALSE),OR(ISNUMBER(FIND(";"&amp;UPPER(TRIM(Datos!AA390&amp;""))&amp;"=",AA$1007)),ISNUMBER(FIND(";"&amp;UPPER(TRIM(Datos!AA390&amp;""))&amp;";",AA$1007))),OR(UPPER(TRIM(Datos!AA390&amp;""))="SÍ",UPPER(TRIM(Datos!AA390&amp;""))="SI",UPPER(TRIM(Datos!AA390&amp;""))="NO"),IF(ISNUMBER(Datos!AA390),AND(OR(AA$1005="",Datos!AA390&gt;=AA$1005),OR(AA$1006="",Datos!AA390&lt;=AA$1006)),FALSE),TRUE))))</f>
        <v>0.0</v>
      </c>
      <c r="AB390">
        <f>IF(Datos!AB390="",0,IF(AND(AB$1008&lt;&gt;"",Datos!AB390=AB$1008),0,IF(AB$1004=0,0,1-CHOOSE(AB$1004,IF(ISNUMBER(Datos!AB390),AND(OR(AB$1005="",Datos!AB390&gt;=AB$1005),OR(AB$1006="",Datos!AB390&lt;=AB$1006)),FALSE),IF(ISNUMBER(Datos!AB390),AND(Datos!AB390=INT(Datos!AB390),AND(OR(AB$1005="",Datos!AB390&gt;=AB$1005),OR(AB$1006="",Datos!AB390&lt;=AB$1006))),FALSE),OR(ISNUMBER(FIND(";"&amp;UPPER(TRIM(Datos!AB390&amp;""))&amp;"=",AB$1007)),ISNUMBER(FIND(";"&amp;UPPER(TRIM(Datos!AB390&amp;""))&amp;";",AB$1007))),OR(UPPER(TRIM(Datos!AB390&amp;""))="SÍ",UPPER(TRIM(Datos!AB390&amp;""))="SI",UPPER(TRIM(Datos!AB390&amp;""))="NO"),IF(ISNUMBER(Datos!AB390),AND(OR(AB$1005="",Datos!AB390&gt;=AB$1005),OR(AB$1006="",Datos!AB390&lt;=AB$1006)),FALSE),TRUE))))</f>
        <v>0.0</v>
      </c>
      <c r="AC390">
        <f>IF(Datos!AC390="",0,IF(AND(AC$1008&lt;&gt;"",Datos!AC390=AC$1008),0,IF(AC$1004=0,0,1-CHOOSE(AC$1004,IF(ISNUMBER(Datos!AC390),AND(OR(AC$1005="",Datos!AC390&gt;=AC$1005),OR(AC$1006="",Datos!AC390&lt;=AC$1006)),FALSE),IF(ISNUMBER(Datos!AC390),AND(Datos!AC390=INT(Datos!AC390),AND(OR(AC$1005="",Datos!AC390&gt;=AC$1005),OR(AC$1006="",Datos!AC390&lt;=AC$1006))),FALSE),OR(ISNUMBER(FIND(";"&amp;UPPER(TRIM(Datos!AC390&amp;""))&amp;"=",AC$1007)),ISNUMBER(FIND(";"&amp;UPPER(TRIM(Datos!AC390&amp;""))&amp;";",AC$1007))),OR(UPPER(TRIM(Datos!AC390&amp;""))="SÍ",UPPER(TRIM(Datos!AC390&amp;""))="SI",UPPER(TRIM(Datos!AC390&amp;""))="NO"),IF(ISNUMBER(Datos!AC390),AND(OR(AC$1005="",Datos!AC390&gt;=AC$1005),OR(AC$1006="",Datos!AC390&lt;=AC$1006)),FALSE),TRUE))))</f>
        <v>0.0</v>
      </c>
      <c r="AD390">
        <f>IF(Datos!AD390="",0,IF(AND(AD$1008&lt;&gt;"",Datos!AD390=AD$1008),0,IF(AD$1004=0,0,1-CHOOSE(AD$1004,IF(ISNUMBER(Datos!AD390),AND(OR(AD$1005="",Datos!AD390&gt;=AD$1005),OR(AD$1006="",Datos!AD390&lt;=AD$1006)),FALSE),IF(ISNUMBER(Datos!AD390),AND(Datos!AD390=INT(Datos!AD390),AND(OR(AD$1005="",Datos!AD390&gt;=AD$1005),OR(AD$1006="",Datos!AD390&lt;=AD$1006))),FALSE),OR(ISNUMBER(FIND(";"&amp;UPPER(TRIM(Datos!AD390&amp;""))&amp;"=",AD$1007)),ISNUMBER(FIND(";"&amp;UPPER(TRIM(Datos!AD390&amp;""))&amp;";",AD$1007))),OR(UPPER(TRIM(Datos!AD390&amp;""))="SÍ",UPPER(TRIM(Datos!AD390&amp;""))="SI",UPPER(TRIM(Datos!AD390&amp;""))="NO"),IF(ISNUMBER(Datos!AD390),AND(OR(AD$1005="",Datos!AD390&gt;=AD$1005),OR(AD$1006="",Datos!AD390&lt;=AD$1006)),FALSE),TRUE))))</f>
        <v>0.0</v>
      </c>
      <c r="AE390">
        <f>IF(Datos!AE390="",0,IF(AND(AE$1008&lt;&gt;"",Datos!AE390=AE$1008),0,IF(AE$1004=0,0,1-CHOOSE(AE$1004,IF(ISNUMBER(Datos!AE390),AND(OR(AE$1005="",Datos!AE390&gt;=AE$1005),OR(AE$1006="",Datos!AE390&lt;=AE$1006)),FALSE),IF(ISNUMBER(Datos!AE390),AND(Datos!AE390=INT(Datos!AE390),AND(OR(AE$1005="",Datos!AE390&gt;=AE$1005),OR(AE$1006="",Datos!AE390&lt;=AE$1006))),FALSE),OR(ISNUMBER(FIND(";"&amp;UPPER(TRIM(Datos!AE390&amp;""))&amp;"=",AE$1007)),ISNUMBER(FIND(";"&amp;UPPER(TRIM(Datos!AE390&amp;""))&amp;";",AE$1007))),OR(UPPER(TRIM(Datos!AE390&amp;""))="SÍ",UPPER(TRIM(Datos!AE390&amp;""))="SI",UPPER(TRIM(Datos!AE390&amp;""))="NO"),IF(ISNUMBER(Datos!AE390),AND(OR(AE$1005="",Datos!AE390&gt;=AE$1005),OR(AE$1006="",Datos!AE390&lt;=AE$1006)),FALSE),TRUE))))</f>
        <v>0.0</v>
      </c>
    </row>
    <row r="391" spans="2:31">
      <c r="B391">
        <f>IF(Datos!B391="",0,IF(AND(B$1008&lt;&gt;"",Datos!B391=B$1008),0,IF(B$1004=0,0,1-CHOOSE(B$1004,IF(ISNUMBER(Datos!B391),AND(OR(B$1005="",Datos!B391&gt;=B$1005),OR(B$1006="",Datos!B391&lt;=B$1006)),FALSE),IF(ISNUMBER(Datos!B391),AND(Datos!B391=INT(Datos!B391),AND(OR(B$1005="",Datos!B391&gt;=B$1005),OR(B$1006="",Datos!B391&lt;=B$1006))),FALSE),OR(ISNUMBER(FIND(";"&amp;UPPER(TRIM(Datos!B391&amp;""))&amp;"=",B$1007)),ISNUMBER(FIND(";"&amp;UPPER(TRIM(Datos!B391&amp;""))&amp;";",B$1007))),OR(UPPER(TRIM(Datos!B391&amp;""))="SÍ",UPPER(TRIM(Datos!B391&amp;""))="SI",UPPER(TRIM(Datos!B391&amp;""))="NO"),IF(ISNUMBER(Datos!B391),AND(OR(B$1005="",Datos!B391&gt;=B$1005),OR(B$1006="",Datos!B391&lt;=B$1006)),FALSE),TRUE))))</f>
        <v>0.0</v>
      </c>
      <c r="C391">
        <f>IF(Datos!C391="",0,IF(AND(C$1008&lt;&gt;"",Datos!C391=C$1008),0,IF(C$1004=0,0,1-CHOOSE(C$1004,IF(ISNUMBER(Datos!C391),AND(OR(C$1005="",Datos!C391&gt;=C$1005),OR(C$1006="",Datos!C391&lt;=C$1006)),FALSE),IF(ISNUMBER(Datos!C391),AND(Datos!C391=INT(Datos!C391),AND(OR(C$1005="",Datos!C391&gt;=C$1005),OR(C$1006="",Datos!C391&lt;=C$1006))),FALSE),OR(ISNUMBER(FIND(";"&amp;UPPER(TRIM(Datos!C391&amp;""))&amp;"=",C$1007)),ISNUMBER(FIND(";"&amp;UPPER(TRIM(Datos!C391&amp;""))&amp;";",C$1007))),OR(UPPER(TRIM(Datos!C391&amp;""))="SÍ",UPPER(TRIM(Datos!C391&amp;""))="SI",UPPER(TRIM(Datos!C391&amp;""))="NO"),IF(ISNUMBER(Datos!C391),AND(OR(C$1005="",Datos!C391&gt;=C$1005),OR(C$1006="",Datos!C391&lt;=C$1006)),FALSE),TRUE))))</f>
        <v>0.0</v>
      </c>
      <c r="D391">
        <f>IF(Datos!D391="",0,IF(AND(D$1008&lt;&gt;"",Datos!D391=D$1008),0,IF(D$1004=0,0,1-CHOOSE(D$1004,IF(ISNUMBER(Datos!D391),AND(OR(D$1005="",Datos!D391&gt;=D$1005),OR(D$1006="",Datos!D391&lt;=D$1006)),FALSE),IF(ISNUMBER(Datos!D391),AND(Datos!D391=INT(Datos!D391),AND(OR(D$1005="",Datos!D391&gt;=D$1005),OR(D$1006="",Datos!D391&lt;=D$1006))),FALSE),OR(ISNUMBER(FIND(";"&amp;UPPER(TRIM(Datos!D391&amp;""))&amp;"=",D$1007)),ISNUMBER(FIND(";"&amp;UPPER(TRIM(Datos!D391&amp;""))&amp;";",D$1007))),OR(UPPER(TRIM(Datos!D391&amp;""))="SÍ",UPPER(TRIM(Datos!D391&amp;""))="SI",UPPER(TRIM(Datos!D391&amp;""))="NO"),IF(ISNUMBER(Datos!D391),AND(OR(D$1005="",Datos!D391&gt;=D$1005),OR(D$1006="",Datos!D391&lt;=D$1006)),FALSE),TRUE))))</f>
        <v>0.0</v>
      </c>
      <c r="E391">
        <f>IF(Datos!E391="",0,IF(AND(E$1008&lt;&gt;"",Datos!E391=E$1008),0,IF(E$1004=0,0,1-CHOOSE(E$1004,IF(ISNUMBER(Datos!E391),AND(OR(E$1005="",Datos!E391&gt;=E$1005),OR(E$1006="",Datos!E391&lt;=E$1006)),FALSE),IF(ISNUMBER(Datos!E391),AND(Datos!E391=INT(Datos!E391),AND(OR(E$1005="",Datos!E391&gt;=E$1005),OR(E$1006="",Datos!E391&lt;=E$1006))),FALSE),OR(ISNUMBER(FIND(";"&amp;UPPER(TRIM(Datos!E391&amp;""))&amp;"=",E$1007)),ISNUMBER(FIND(";"&amp;UPPER(TRIM(Datos!E391&amp;""))&amp;";",E$1007))),OR(UPPER(TRIM(Datos!E391&amp;""))="SÍ",UPPER(TRIM(Datos!E391&amp;""))="SI",UPPER(TRIM(Datos!E391&amp;""))="NO"),IF(ISNUMBER(Datos!E391),AND(OR(E$1005="",Datos!E391&gt;=E$1005),OR(E$1006="",Datos!E391&lt;=E$1006)),FALSE),TRUE))))</f>
        <v>0.0</v>
      </c>
      <c r="F391">
        <f>IF(Datos!F391="",0,IF(AND(F$1008&lt;&gt;"",Datos!F391=F$1008),0,IF(F$1004=0,0,1-CHOOSE(F$1004,IF(ISNUMBER(Datos!F391),AND(OR(F$1005="",Datos!F391&gt;=F$1005),OR(F$1006="",Datos!F391&lt;=F$1006)),FALSE),IF(ISNUMBER(Datos!F391),AND(Datos!F391=INT(Datos!F391),AND(OR(F$1005="",Datos!F391&gt;=F$1005),OR(F$1006="",Datos!F391&lt;=F$1006))),FALSE),OR(ISNUMBER(FIND(";"&amp;UPPER(TRIM(Datos!F391&amp;""))&amp;"=",F$1007)),ISNUMBER(FIND(";"&amp;UPPER(TRIM(Datos!F391&amp;""))&amp;";",F$1007))),OR(UPPER(TRIM(Datos!F391&amp;""))="SÍ",UPPER(TRIM(Datos!F391&amp;""))="SI",UPPER(TRIM(Datos!F391&amp;""))="NO"),IF(ISNUMBER(Datos!F391),AND(OR(F$1005="",Datos!F391&gt;=F$1005),OR(F$1006="",Datos!F391&lt;=F$1006)),FALSE),TRUE))))</f>
        <v>0.0</v>
      </c>
      <c r="G391">
        <f>IF(Datos!G391="",0,IF(AND(G$1008&lt;&gt;"",Datos!G391=G$1008),0,IF(G$1004=0,0,1-CHOOSE(G$1004,IF(ISNUMBER(Datos!G391),AND(OR(G$1005="",Datos!G391&gt;=G$1005),OR(G$1006="",Datos!G391&lt;=G$1006)),FALSE),IF(ISNUMBER(Datos!G391),AND(Datos!G391=INT(Datos!G391),AND(OR(G$1005="",Datos!G391&gt;=G$1005),OR(G$1006="",Datos!G391&lt;=G$1006))),FALSE),OR(ISNUMBER(FIND(";"&amp;UPPER(TRIM(Datos!G391&amp;""))&amp;"=",G$1007)),ISNUMBER(FIND(";"&amp;UPPER(TRIM(Datos!G391&amp;""))&amp;";",G$1007))),OR(UPPER(TRIM(Datos!G391&amp;""))="SÍ",UPPER(TRIM(Datos!G391&amp;""))="SI",UPPER(TRIM(Datos!G391&amp;""))="NO"),IF(ISNUMBER(Datos!G391),AND(OR(G$1005="",Datos!G391&gt;=G$1005),OR(G$1006="",Datos!G391&lt;=G$1006)),FALSE),TRUE))))</f>
        <v>0.0</v>
      </c>
      <c r="H391">
        <f>IF(Datos!H391="",0,IF(AND(H$1008&lt;&gt;"",Datos!H391=H$1008),0,IF(H$1004=0,0,1-CHOOSE(H$1004,IF(ISNUMBER(Datos!H391),AND(OR(H$1005="",Datos!H391&gt;=H$1005),OR(H$1006="",Datos!H391&lt;=H$1006)),FALSE),IF(ISNUMBER(Datos!H391),AND(Datos!H391=INT(Datos!H391),AND(OR(H$1005="",Datos!H391&gt;=H$1005),OR(H$1006="",Datos!H391&lt;=H$1006))),FALSE),OR(ISNUMBER(FIND(";"&amp;UPPER(TRIM(Datos!H391&amp;""))&amp;"=",H$1007)),ISNUMBER(FIND(";"&amp;UPPER(TRIM(Datos!H391&amp;""))&amp;";",H$1007))),OR(UPPER(TRIM(Datos!H391&amp;""))="SÍ",UPPER(TRIM(Datos!H391&amp;""))="SI",UPPER(TRIM(Datos!H391&amp;""))="NO"),IF(ISNUMBER(Datos!H391),AND(OR(H$1005="",Datos!H391&gt;=H$1005),OR(H$1006="",Datos!H391&lt;=H$1006)),FALSE),TRUE))))</f>
        <v>0.0</v>
      </c>
      <c r="I391">
        <f>IF(Datos!I391="",0,IF(AND(I$1008&lt;&gt;"",Datos!I391=I$1008),0,IF(I$1004=0,0,1-CHOOSE(I$1004,IF(ISNUMBER(Datos!I391),AND(OR(I$1005="",Datos!I391&gt;=I$1005),OR(I$1006="",Datos!I391&lt;=I$1006)),FALSE),IF(ISNUMBER(Datos!I391),AND(Datos!I391=INT(Datos!I391),AND(OR(I$1005="",Datos!I391&gt;=I$1005),OR(I$1006="",Datos!I391&lt;=I$1006))),FALSE),OR(ISNUMBER(FIND(";"&amp;UPPER(TRIM(Datos!I391&amp;""))&amp;"=",I$1007)),ISNUMBER(FIND(";"&amp;UPPER(TRIM(Datos!I391&amp;""))&amp;";",I$1007))),OR(UPPER(TRIM(Datos!I391&amp;""))="SÍ",UPPER(TRIM(Datos!I391&amp;""))="SI",UPPER(TRIM(Datos!I391&amp;""))="NO"),IF(ISNUMBER(Datos!I391),AND(OR(I$1005="",Datos!I391&gt;=I$1005),OR(I$1006="",Datos!I391&lt;=I$1006)),FALSE),TRUE))))</f>
        <v>0.0</v>
      </c>
      <c r="J391">
        <f>IF(Datos!J391="",0,IF(AND(J$1008&lt;&gt;"",Datos!J391=J$1008),0,IF(J$1004=0,0,1-CHOOSE(J$1004,IF(ISNUMBER(Datos!J391),AND(OR(J$1005="",Datos!J391&gt;=J$1005),OR(J$1006="",Datos!J391&lt;=J$1006)),FALSE),IF(ISNUMBER(Datos!J391),AND(Datos!J391=INT(Datos!J391),AND(OR(J$1005="",Datos!J391&gt;=J$1005),OR(J$1006="",Datos!J391&lt;=J$1006))),FALSE),OR(ISNUMBER(FIND(";"&amp;UPPER(TRIM(Datos!J391&amp;""))&amp;"=",J$1007)),ISNUMBER(FIND(";"&amp;UPPER(TRIM(Datos!J391&amp;""))&amp;";",J$1007))),OR(UPPER(TRIM(Datos!J391&amp;""))="SÍ",UPPER(TRIM(Datos!J391&amp;""))="SI",UPPER(TRIM(Datos!J391&amp;""))="NO"),IF(ISNUMBER(Datos!J391),AND(OR(J$1005="",Datos!J391&gt;=J$1005),OR(J$1006="",Datos!J391&lt;=J$1006)),FALSE),TRUE))))</f>
        <v>0.0</v>
      </c>
      <c r="K391">
        <f>IF(Datos!K391="",0,IF(AND(K$1008&lt;&gt;"",Datos!K391=K$1008),0,IF(K$1004=0,0,1-CHOOSE(K$1004,IF(ISNUMBER(Datos!K391),AND(OR(K$1005="",Datos!K391&gt;=K$1005),OR(K$1006="",Datos!K391&lt;=K$1006)),FALSE),IF(ISNUMBER(Datos!K391),AND(Datos!K391=INT(Datos!K391),AND(OR(K$1005="",Datos!K391&gt;=K$1005),OR(K$1006="",Datos!K391&lt;=K$1006))),FALSE),OR(ISNUMBER(FIND(";"&amp;UPPER(TRIM(Datos!K391&amp;""))&amp;"=",K$1007)),ISNUMBER(FIND(";"&amp;UPPER(TRIM(Datos!K391&amp;""))&amp;";",K$1007))),OR(UPPER(TRIM(Datos!K391&amp;""))="SÍ",UPPER(TRIM(Datos!K391&amp;""))="SI",UPPER(TRIM(Datos!K391&amp;""))="NO"),IF(ISNUMBER(Datos!K391),AND(OR(K$1005="",Datos!K391&gt;=K$1005),OR(K$1006="",Datos!K391&lt;=K$1006)),FALSE),TRUE))))</f>
        <v>0.0</v>
      </c>
      <c r="L391">
        <f>IF(Datos!L391="",0,IF(AND(L$1008&lt;&gt;"",Datos!L391=L$1008),0,IF(L$1004=0,0,1-CHOOSE(L$1004,IF(ISNUMBER(Datos!L391),AND(OR(L$1005="",Datos!L391&gt;=L$1005),OR(L$1006="",Datos!L391&lt;=L$1006)),FALSE),IF(ISNUMBER(Datos!L391),AND(Datos!L391=INT(Datos!L391),AND(OR(L$1005="",Datos!L391&gt;=L$1005),OR(L$1006="",Datos!L391&lt;=L$1006))),FALSE),OR(ISNUMBER(FIND(";"&amp;UPPER(TRIM(Datos!L391&amp;""))&amp;"=",L$1007)),ISNUMBER(FIND(";"&amp;UPPER(TRIM(Datos!L391&amp;""))&amp;";",L$1007))),OR(UPPER(TRIM(Datos!L391&amp;""))="SÍ",UPPER(TRIM(Datos!L391&amp;""))="SI",UPPER(TRIM(Datos!L391&amp;""))="NO"),IF(ISNUMBER(Datos!L391),AND(OR(L$1005="",Datos!L391&gt;=L$1005),OR(L$1006="",Datos!L391&lt;=L$1006)),FALSE),TRUE))))</f>
        <v>0.0</v>
      </c>
      <c r="M391">
        <f>IF(Datos!M391="",0,IF(AND(M$1008&lt;&gt;"",Datos!M391=M$1008),0,IF(M$1004=0,0,1-CHOOSE(M$1004,IF(ISNUMBER(Datos!M391),AND(OR(M$1005="",Datos!M391&gt;=M$1005),OR(M$1006="",Datos!M391&lt;=M$1006)),FALSE),IF(ISNUMBER(Datos!M391),AND(Datos!M391=INT(Datos!M391),AND(OR(M$1005="",Datos!M391&gt;=M$1005),OR(M$1006="",Datos!M391&lt;=M$1006))),FALSE),OR(ISNUMBER(FIND(";"&amp;UPPER(TRIM(Datos!M391&amp;""))&amp;"=",M$1007)),ISNUMBER(FIND(";"&amp;UPPER(TRIM(Datos!M391&amp;""))&amp;";",M$1007))),OR(UPPER(TRIM(Datos!M391&amp;""))="SÍ",UPPER(TRIM(Datos!M391&amp;""))="SI",UPPER(TRIM(Datos!M391&amp;""))="NO"),IF(ISNUMBER(Datos!M391),AND(OR(M$1005="",Datos!M391&gt;=M$1005),OR(M$1006="",Datos!M391&lt;=M$1006)),FALSE),TRUE))))</f>
        <v>0.0</v>
      </c>
      <c r="N391">
        <f>IF(Datos!N391="",0,IF(AND(N$1008&lt;&gt;"",Datos!N391=N$1008),0,IF(N$1004=0,0,1-CHOOSE(N$1004,IF(ISNUMBER(Datos!N391),AND(OR(N$1005="",Datos!N391&gt;=N$1005),OR(N$1006="",Datos!N391&lt;=N$1006)),FALSE),IF(ISNUMBER(Datos!N391),AND(Datos!N391=INT(Datos!N391),AND(OR(N$1005="",Datos!N391&gt;=N$1005),OR(N$1006="",Datos!N391&lt;=N$1006))),FALSE),OR(ISNUMBER(FIND(";"&amp;UPPER(TRIM(Datos!N391&amp;""))&amp;"=",N$1007)),ISNUMBER(FIND(";"&amp;UPPER(TRIM(Datos!N391&amp;""))&amp;";",N$1007))),OR(UPPER(TRIM(Datos!N391&amp;""))="SÍ",UPPER(TRIM(Datos!N391&amp;""))="SI",UPPER(TRIM(Datos!N391&amp;""))="NO"),IF(ISNUMBER(Datos!N391),AND(OR(N$1005="",Datos!N391&gt;=N$1005),OR(N$1006="",Datos!N391&lt;=N$1006)),FALSE),TRUE))))</f>
        <v>0.0</v>
      </c>
      <c r="O391">
        <f>IF(Datos!O391="",0,IF(AND(O$1008&lt;&gt;"",Datos!O391=O$1008),0,IF(O$1004=0,0,1-CHOOSE(O$1004,IF(ISNUMBER(Datos!O391),AND(OR(O$1005="",Datos!O391&gt;=O$1005),OR(O$1006="",Datos!O391&lt;=O$1006)),FALSE),IF(ISNUMBER(Datos!O391),AND(Datos!O391=INT(Datos!O391),AND(OR(O$1005="",Datos!O391&gt;=O$1005),OR(O$1006="",Datos!O391&lt;=O$1006))),FALSE),OR(ISNUMBER(FIND(";"&amp;UPPER(TRIM(Datos!O391&amp;""))&amp;"=",O$1007)),ISNUMBER(FIND(";"&amp;UPPER(TRIM(Datos!O391&amp;""))&amp;";",O$1007))),OR(UPPER(TRIM(Datos!O391&amp;""))="SÍ",UPPER(TRIM(Datos!O391&amp;""))="SI",UPPER(TRIM(Datos!O391&amp;""))="NO"),IF(ISNUMBER(Datos!O391),AND(OR(O$1005="",Datos!O391&gt;=O$1005),OR(O$1006="",Datos!O391&lt;=O$1006)),FALSE),TRUE))))</f>
        <v>0.0</v>
      </c>
      <c r="P391">
        <f>IF(Datos!P391="",0,IF(AND(P$1008&lt;&gt;"",Datos!P391=P$1008),0,IF(P$1004=0,0,1-CHOOSE(P$1004,IF(ISNUMBER(Datos!P391),AND(OR(P$1005="",Datos!P391&gt;=P$1005),OR(P$1006="",Datos!P391&lt;=P$1006)),FALSE),IF(ISNUMBER(Datos!P391),AND(Datos!P391=INT(Datos!P391),AND(OR(P$1005="",Datos!P391&gt;=P$1005),OR(P$1006="",Datos!P391&lt;=P$1006))),FALSE),OR(ISNUMBER(FIND(";"&amp;UPPER(TRIM(Datos!P391&amp;""))&amp;"=",P$1007)),ISNUMBER(FIND(";"&amp;UPPER(TRIM(Datos!P391&amp;""))&amp;";",P$1007))),OR(UPPER(TRIM(Datos!P391&amp;""))="SÍ",UPPER(TRIM(Datos!P391&amp;""))="SI",UPPER(TRIM(Datos!P391&amp;""))="NO"),IF(ISNUMBER(Datos!P391),AND(OR(P$1005="",Datos!P391&gt;=P$1005),OR(P$1006="",Datos!P391&lt;=P$1006)),FALSE),TRUE))))</f>
        <v>0.0</v>
      </c>
      <c r="Q391">
        <f>IF(Datos!Q391="",0,IF(AND(Q$1008&lt;&gt;"",Datos!Q391=Q$1008),0,IF(Q$1004=0,0,1-CHOOSE(Q$1004,IF(ISNUMBER(Datos!Q391),AND(OR(Q$1005="",Datos!Q391&gt;=Q$1005),OR(Q$1006="",Datos!Q391&lt;=Q$1006)),FALSE),IF(ISNUMBER(Datos!Q391),AND(Datos!Q391=INT(Datos!Q391),AND(OR(Q$1005="",Datos!Q391&gt;=Q$1005),OR(Q$1006="",Datos!Q391&lt;=Q$1006))),FALSE),OR(ISNUMBER(FIND(";"&amp;UPPER(TRIM(Datos!Q391&amp;""))&amp;"=",Q$1007)),ISNUMBER(FIND(";"&amp;UPPER(TRIM(Datos!Q391&amp;""))&amp;";",Q$1007))),OR(UPPER(TRIM(Datos!Q391&amp;""))="SÍ",UPPER(TRIM(Datos!Q391&amp;""))="SI",UPPER(TRIM(Datos!Q391&amp;""))="NO"),IF(ISNUMBER(Datos!Q391),AND(OR(Q$1005="",Datos!Q391&gt;=Q$1005),OR(Q$1006="",Datos!Q391&lt;=Q$1006)),FALSE),TRUE))))</f>
        <v>0.0</v>
      </c>
      <c r="R391">
        <f>IF(Datos!R391="",0,IF(AND(R$1008&lt;&gt;"",Datos!R391=R$1008),0,IF(R$1004=0,0,1-CHOOSE(R$1004,IF(ISNUMBER(Datos!R391),AND(OR(R$1005="",Datos!R391&gt;=R$1005),OR(R$1006="",Datos!R391&lt;=R$1006)),FALSE),IF(ISNUMBER(Datos!R391),AND(Datos!R391=INT(Datos!R391),AND(OR(R$1005="",Datos!R391&gt;=R$1005),OR(R$1006="",Datos!R391&lt;=R$1006))),FALSE),OR(ISNUMBER(FIND(";"&amp;UPPER(TRIM(Datos!R391&amp;""))&amp;"=",R$1007)),ISNUMBER(FIND(";"&amp;UPPER(TRIM(Datos!R391&amp;""))&amp;";",R$1007))),OR(UPPER(TRIM(Datos!R391&amp;""))="SÍ",UPPER(TRIM(Datos!R391&amp;""))="SI",UPPER(TRIM(Datos!R391&amp;""))="NO"),IF(ISNUMBER(Datos!R391),AND(OR(R$1005="",Datos!R391&gt;=R$1005),OR(R$1006="",Datos!R391&lt;=R$1006)),FALSE),TRUE))))</f>
        <v>0.0</v>
      </c>
      <c r="S391">
        <f>IF(Datos!S391="",0,IF(AND(S$1008&lt;&gt;"",Datos!S391=S$1008),0,IF(S$1004=0,0,1-CHOOSE(S$1004,IF(ISNUMBER(Datos!S391),AND(OR(S$1005="",Datos!S391&gt;=S$1005),OR(S$1006="",Datos!S391&lt;=S$1006)),FALSE),IF(ISNUMBER(Datos!S391),AND(Datos!S391=INT(Datos!S391),AND(OR(S$1005="",Datos!S391&gt;=S$1005),OR(S$1006="",Datos!S391&lt;=S$1006))),FALSE),OR(ISNUMBER(FIND(";"&amp;UPPER(TRIM(Datos!S391&amp;""))&amp;"=",S$1007)),ISNUMBER(FIND(";"&amp;UPPER(TRIM(Datos!S391&amp;""))&amp;";",S$1007))),OR(UPPER(TRIM(Datos!S391&amp;""))="SÍ",UPPER(TRIM(Datos!S391&amp;""))="SI",UPPER(TRIM(Datos!S391&amp;""))="NO"),IF(ISNUMBER(Datos!S391),AND(OR(S$1005="",Datos!S391&gt;=S$1005),OR(S$1006="",Datos!S391&lt;=S$1006)),FALSE),TRUE))))</f>
        <v>0.0</v>
      </c>
      <c r="T391">
        <f>IF(Datos!T391="",0,IF(AND(T$1008&lt;&gt;"",Datos!T391=T$1008),0,IF(T$1004=0,0,1-CHOOSE(T$1004,IF(ISNUMBER(Datos!T391),AND(OR(T$1005="",Datos!T391&gt;=T$1005),OR(T$1006="",Datos!T391&lt;=T$1006)),FALSE),IF(ISNUMBER(Datos!T391),AND(Datos!T391=INT(Datos!T391),AND(OR(T$1005="",Datos!T391&gt;=T$1005),OR(T$1006="",Datos!T391&lt;=T$1006))),FALSE),OR(ISNUMBER(FIND(";"&amp;UPPER(TRIM(Datos!T391&amp;""))&amp;"=",T$1007)),ISNUMBER(FIND(";"&amp;UPPER(TRIM(Datos!T391&amp;""))&amp;";",T$1007))),OR(UPPER(TRIM(Datos!T391&amp;""))="SÍ",UPPER(TRIM(Datos!T391&amp;""))="SI",UPPER(TRIM(Datos!T391&amp;""))="NO"),IF(ISNUMBER(Datos!T391),AND(OR(T$1005="",Datos!T391&gt;=T$1005),OR(T$1006="",Datos!T391&lt;=T$1006)),FALSE),TRUE))))</f>
        <v>0.0</v>
      </c>
      <c r="U391">
        <f>IF(Datos!U391="",0,IF(AND(U$1008&lt;&gt;"",Datos!U391=U$1008),0,IF(U$1004=0,0,1-CHOOSE(U$1004,IF(ISNUMBER(Datos!U391),AND(OR(U$1005="",Datos!U391&gt;=U$1005),OR(U$1006="",Datos!U391&lt;=U$1006)),FALSE),IF(ISNUMBER(Datos!U391),AND(Datos!U391=INT(Datos!U391),AND(OR(U$1005="",Datos!U391&gt;=U$1005),OR(U$1006="",Datos!U391&lt;=U$1006))),FALSE),OR(ISNUMBER(FIND(";"&amp;UPPER(TRIM(Datos!U391&amp;""))&amp;"=",U$1007)),ISNUMBER(FIND(";"&amp;UPPER(TRIM(Datos!U391&amp;""))&amp;";",U$1007))),OR(UPPER(TRIM(Datos!U391&amp;""))="SÍ",UPPER(TRIM(Datos!U391&amp;""))="SI",UPPER(TRIM(Datos!U391&amp;""))="NO"),IF(ISNUMBER(Datos!U391),AND(OR(U$1005="",Datos!U391&gt;=U$1005),OR(U$1006="",Datos!U391&lt;=U$1006)),FALSE),TRUE))))</f>
        <v>0.0</v>
      </c>
      <c r="V391">
        <f>IF(Datos!V391="",0,IF(AND(V$1008&lt;&gt;"",Datos!V391=V$1008),0,IF(V$1004=0,0,1-CHOOSE(V$1004,IF(ISNUMBER(Datos!V391),AND(OR(V$1005="",Datos!V391&gt;=V$1005),OR(V$1006="",Datos!V391&lt;=V$1006)),FALSE),IF(ISNUMBER(Datos!V391),AND(Datos!V391=INT(Datos!V391),AND(OR(V$1005="",Datos!V391&gt;=V$1005),OR(V$1006="",Datos!V391&lt;=V$1006))),FALSE),OR(ISNUMBER(FIND(";"&amp;UPPER(TRIM(Datos!V391&amp;""))&amp;"=",V$1007)),ISNUMBER(FIND(";"&amp;UPPER(TRIM(Datos!V391&amp;""))&amp;";",V$1007))),OR(UPPER(TRIM(Datos!V391&amp;""))="SÍ",UPPER(TRIM(Datos!V391&amp;""))="SI",UPPER(TRIM(Datos!V391&amp;""))="NO"),IF(ISNUMBER(Datos!V391),AND(OR(V$1005="",Datos!V391&gt;=V$1005),OR(V$1006="",Datos!V391&lt;=V$1006)),FALSE),TRUE))))</f>
        <v>0.0</v>
      </c>
      <c r="W391">
        <f>IF(Datos!W391="",0,IF(AND(W$1008&lt;&gt;"",Datos!W391=W$1008),0,IF(W$1004=0,0,1-CHOOSE(W$1004,IF(ISNUMBER(Datos!W391),AND(OR(W$1005="",Datos!W391&gt;=W$1005),OR(W$1006="",Datos!W391&lt;=W$1006)),FALSE),IF(ISNUMBER(Datos!W391),AND(Datos!W391=INT(Datos!W391),AND(OR(W$1005="",Datos!W391&gt;=W$1005),OR(W$1006="",Datos!W391&lt;=W$1006))),FALSE),OR(ISNUMBER(FIND(";"&amp;UPPER(TRIM(Datos!W391&amp;""))&amp;"=",W$1007)),ISNUMBER(FIND(";"&amp;UPPER(TRIM(Datos!W391&amp;""))&amp;";",W$1007))),OR(UPPER(TRIM(Datos!W391&amp;""))="SÍ",UPPER(TRIM(Datos!W391&amp;""))="SI",UPPER(TRIM(Datos!W391&amp;""))="NO"),IF(ISNUMBER(Datos!W391),AND(OR(W$1005="",Datos!W391&gt;=W$1005),OR(W$1006="",Datos!W391&lt;=W$1006)),FALSE),TRUE))))</f>
        <v>0.0</v>
      </c>
      <c r="X391">
        <f>IF(Datos!X391="",0,IF(AND(X$1008&lt;&gt;"",Datos!X391=X$1008),0,IF(X$1004=0,0,1-CHOOSE(X$1004,IF(ISNUMBER(Datos!X391),AND(OR(X$1005="",Datos!X391&gt;=X$1005),OR(X$1006="",Datos!X391&lt;=X$1006)),FALSE),IF(ISNUMBER(Datos!X391),AND(Datos!X391=INT(Datos!X391),AND(OR(X$1005="",Datos!X391&gt;=X$1005),OR(X$1006="",Datos!X391&lt;=X$1006))),FALSE),OR(ISNUMBER(FIND(";"&amp;UPPER(TRIM(Datos!X391&amp;""))&amp;"=",X$1007)),ISNUMBER(FIND(";"&amp;UPPER(TRIM(Datos!X391&amp;""))&amp;";",X$1007))),OR(UPPER(TRIM(Datos!X391&amp;""))="SÍ",UPPER(TRIM(Datos!X391&amp;""))="SI",UPPER(TRIM(Datos!X391&amp;""))="NO"),IF(ISNUMBER(Datos!X391),AND(OR(X$1005="",Datos!X391&gt;=X$1005),OR(X$1006="",Datos!X391&lt;=X$1006)),FALSE),TRUE))))</f>
        <v>0.0</v>
      </c>
      <c r="Y391">
        <f>IF(Datos!Y391="",0,IF(AND(Y$1008&lt;&gt;"",Datos!Y391=Y$1008),0,IF(Y$1004=0,0,1-CHOOSE(Y$1004,IF(ISNUMBER(Datos!Y391),AND(OR(Y$1005="",Datos!Y391&gt;=Y$1005),OR(Y$1006="",Datos!Y391&lt;=Y$1006)),FALSE),IF(ISNUMBER(Datos!Y391),AND(Datos!Y391=INT(Datos!Y391),AND(OR(Y$1005="",Datos!Y391&gt;=Y$1005),OR(Y$1006="",Datos!Y391&lt;=Y$1006))),FALSE),OR(ISNUMBER(FIND(";"&amp;UPPER(TRIM(Datos!Y391&amp;""))&amp;"=",Y$1007)),ISNUMBER(FIND(";"&amp;UPPER(TRIM(Datos!Y391&amp;""))&amp;";",Y$1007))),OR(UPPER(TRIM(Datos!Y391&amp;""))="SÍ",UPPER(TRIM(Datos!Y391&amp;""))="SI",UPPER(TRIM(Datos!Y391&amp;""))="NO"),IF(ISNUMBER(Datos!Y391),AND(OR(Y$1005="",Datos!Y391&gt;=Y$1005),OR(Y$1006="",Datos!Y391&lt;=Y$1006)),FALSE),TRUE))))</f>
        <v>0.0</v>
      </c>
      <c r="Z391">
        <f>IF(Datos!Z391="",0,IF(AND(Z$1008&lt;&gt;"",Datos!Z391=Z$1008),0,IF(Z$1004=0,0,1-CHOOSE(Z$1004,IF(ISNUMBER(Datos!Z391),AND(OR(Z$1005="",Datos!Z391&gt;=Z$1005),OR(Z$1006="",Datos!Z391&lt;=Z$1006)),FALSE),IF(ISNUMBER(Datos!Z391),AND(Datos!Z391=INT(Datos!Z391),AND(OR(Z$1005="",Datos!Z391&gt;=Z$1005),OR(Z$1006="",Datos!Z391&lt;=Z$1006))),FALSE),OR(ISNUMBER(FIND(";"&amp;UPPER(TRIM(Datos!Z391&amp;""))&amp;"=",Z$1007)),ISNUMBER(FIND(";"&amp;UPPER(TRIM(Datos!Z391&amp;""))&amp;";",Z$1007))),OR(UPPER(TRIM(Datos!Z391&amp;""))="SÍ",UPPER(TRIM(Datos!Z391&amp;""))="SI",UPPER(TRIM(Datos!Z391&amp;""))="NO"),IF(ISNUMBER(Datos!Z391),AND(OR(Z$1005="",Datos!Z391&gt;=Z$1005),OR(Z$1006="",Datos!Z391&lt;=Z$1006)),FALSE),TRUE))))</f>
        <v>0.0</v>
      </c>
      <c r="AA391">
        <f>IF(Datos!AA391="",0,IF(AND(AA$1008&lt;&gt;"",Datos!AA391=AA$1008),0,IF(AA$1004=0,0,1-CHOOSE(AA$1004,IF(ISNUMBER(Datos!AA391),AND(OR(AA$1005="",Datos!AA391&gt;=AA$1005),OR(AA$1006="",Datos!AA391&lt;=AA$1006)),FALSE),IF(ISNUMBER(Datos!AA391),AND(Datos!AA391=INT(Datos!AA391),AND(OR(AA$1005="",Datos!AA391&gt;=AA$1005),OR(AA$1006="",Datos!AA391&lt;=AA$1006))),FALSE),OR(ISNUMBER(FIND(";"&amp;UPPER(TRIM(Datos!AA391&amp;""))&amp;"=",AA$1007)),ISNUMBER(FIND(";"&amp;UPPER(TRIM(Datos!AA391&amp;""))&amp;";",AA$1007))),OR(UPPER(TRIM(Datos!AA391&amp;""))="SÍ",UPPER(TRIM(Datos!AA391&amp;""))="SI",UPPER(TRIM(Datos!AA391&amp;""))="NO"),IF(ISNUMBER(Datos!AA391),AND(OR(AA$1005="",Datos!AA391&gt;=AA$1005),OR(AA$1006="",Datos!AA391&lt;=AA$1006)),FALSE),TRUE))))</f>
        <v>0.0</v>
      </c>
      <c r="AB391">
        <f>IF(Datos!AB391="",0,IF(AND(AB$1008&lt;&gt;"",Datos!AB391=AB$1008),0,IF(AB$1004=0,0,1-CHOOSE(AB$1004,IF(ISNUMBER(Datos!AB391),AND(OR(AB$1005="",Datos!AB391&gt;=AB$1005),OR(AB$1006="",Datos!AB391&lt;=AB$1006)),FALSE),IF(ISNUMBER(Datos!AB391),AND(Datos!AB391=INT(Datos!AB391),AND(OR(AB$1005="",Datos!AB391&gt;=AB$1005),OR(AB$1006="",Datos!AB391&lt;=AB$1006))),FALSE),OR(ISNUMBER(FIND(";"&amp;UPPER(TRIM(Datos!AB391&amp;""))&amp;"=",AB$1007)),ISNUMBER(FIND(";"&amp;UPPER(TRIM(Datos!AB391&amp;""))&amp;";",AB$1007))),OR(UPPER(TRIM(Datos!AB391&amp;""))="SÍ",UPPER(TRIM(Datos!AB391&amp;""))="SI",UPPER(TRIM(Datos!AB391&amp;""))="NO"),IF(ISNUMBER(Datos!AB391),AND(OR(AB$1005="",Datos!AB391&gt;=AB$1005),OR(AB$1006="",Datos!AB391&lt;=AB$1006)),FALSE),TRUE))))</f>
        <v>0.0</v>
      </c>
      <c r="AC391">
        <f>IF(Datos!AC391="",0,IF(AND(AC$1008&lt;&gt;"",Datos!AC391=AC$1008),0,IF(AC$1004=0,0,1-CHOOSE(AC$1004,IF(ISNUMBER(Datos!AC391),AND(OR(AC$1005="",Datos!AC391&gt;=AC$1005),OR(AC$1006="",Datos!AC391&lt;=AC$1006)),FALSE),IF(ISNUMBER(Datos!AC391),AND(Datos!AC391=INT(Datos!AC391),AND(OR(AC$1005="",Datos!AC391&gt;=AC$1005),OR(AC$1006="",Datos!AC391&lt;=AC$1006))),FALSE),OR(ISNUMBER(FIND(";"&amp;UPPER(TRIM(Datos!AC391&amp;""))&amp;"=",AC$1007)),ISNUMBER(FIND(";"&amp;UPPER(TRIM(Datos!AC391&amp;""))&amp;";",AC$1007))),OR(UPPER(TRIM(Datos!AC391&amp;""))="SÍ",UPPER(TRIM(Datos!AC391&amp;""))="SI",UPPER(TRIM(Datos!AC391&amp;""))="NO"),IF(ISNUMBER(Datos!AC391),AND(OR(AC$1005="",Datos!AC391&gt;=AC$1005),OR(AC$1006="",Datos!AC391&lt;=AC$1006)),FALSE),TRUE))))</f>
        <v>0.0</v>
      </c>
      <c r="AD391">
        <f>IF(Datos!AD391="",0,IF(AND(AD$1008&lt;&gt;"",Datos!AD391=AD$1008),0,IF(AD$1004=0,0,1-CHOOSE(AD$1004,IF(ISNUMBER(Datos!AD391),AND(OR(AD$1005="",Datos!AD391&gt;=AD$1005),OR(AD$1006="",Datos!AD391&lt;=AD$1006)),FALSE),IF(ISNUMBER(Datos!AD391),AND(Datos!AD391=INT(Datos!AD391),AND(OR(AD$1005="",Datos!AD391&gt;=AD$1005),OR(AD$1006="",Datos!AD391&lt;=AD$1006))),FALSE),OR(ISNUMBER(FIND(";"&amp;UPPER(TRIM(Datos!AD391&amp;""))&amp;"=",AD$1007)),ISNUMBER(FIND(";"&amp;UPPER(TRIM(Datos!AD391&amp;""))&amp;";",AD$1007))),OR(UPPER(TRIM(Datos!AD391&amp;""))="SÍ",UPPER(TRIM(Datos!AD391&amp;""))="SI",UPPER(TRIM(Datos!AD391&amp;""))="NO"),IF(ISNUMBER(Datos!AD391),AND(OR(AD$1005="",Datos!AD391&gt;=AD$1005),OR(AD$1006="",Datos!AD391&lt;=AD$1006)),FALSE),TRUE))))</f>
        <v>0.0</v>
      </c>
      <c r="AE391">
        <f>IF(Datos!AE391="",0,IF(AND(AE$1008&lt;&gt;"",Datos!AE391=AE$1008),0,IF(AE$1004=0,0,1-CHOOSE(AE$1004,IF(ISNUMBER(Datos!AE391),AND(OR(AE$1005="",Datos!AE391&gt;=AE$1005),OR(AE$1006="",Datos!AE391&lt;=AE$1006)),FALSE),IF(ISNUMBER(Datos!AE391),AND(Datos!AE391=INT(Datos!AE391),AND(OR(AE$1005="",Datos!AE391&gt;=AE$1005),OR(AE$1006="",Datos!AE391&lt;=AE$1006))),FALSE),OR(ISNUMBER(FIND(";"&amp;UPPER(TRIM(Datos!AE391&amp;""))&amp;"=",AE$1007)),ISNUMBER(FIND(";"&amp;UPPER(TRIM(Datos!AE391&amp;""))&amp;";",AE$1007))),OR(UPPER(TRIM(Datos!AE391&amp;""))="SÍ",UPPER(TRIM(Datos!AE391&amp;""))="SI",UPPER(TRIM(Datos!AE391&amp;""))="NO"),IF(ISNUMBER(Datos!AE391),AND(OR(AE$1005="",Datos!AE391&gt;=AE$1005),OR(AE$1006="",Datos!AE391&lt;=AE$1006)),FALSE),TRUE))))</f>
        <v>0.0</v>
      </c>
    </row>
    <row r="392" spans="2:31">
      <c r="B392">
        <f>IF(Datos!B392="",0,IF(AND(B$1008&lt;&gt;"",Datos!B392=B$1008),0,IF(B$1004=0,0,1-CHOOSE(B$1004,IF(ISNUMBER(Datos!B392),AND(OR(B$1005="",Datos!B392&gt;=B$1005),OR(B$1006="",Datos!B392&lt;=B$1006)),FALSE),IF(ISNUMBER(Datos!B392),AND(Datos!B392=INT(Datos!B392),AND(OR(B$1005="",Datos!B392&gt;=B$1005),OR(B$1006="",Datos!B392&lt;=B$1006))),FALSE),OR(ISNUMBER(FIND(";"&amp;UPPER(TRIM(Datos!B392&amp;""))&amp;"=",B$1007)),ISNUMBER(FIND(";"&amp;UPPER(TRIM(Datos!B392&amp;""))&amp;";",B$1007))),OR(UPPER(TRIM(Datos!B392&amp;""))="SÍ",UPPER(TRIM(Datos!B392&amp;""))="SI",UPPER(TRIM(Datos!B392&amp;""))="NO"),IF(ISNUMBER(Datos!B392),AND(OR(B$1005="",Datos!B392&gt;=B$1005),OR(B$1006="",Datos!B392&lt;=B$1006)),FALSE),TRUE))))</f>
        <v>0.0</v>
      </c>
      <c r="C392">
        <f>IF(Datos!C392="",0,IF(AND(C$1008&lt;&gt;"",Datos!C392=C$1008),0,IF(C$1004=0,0,1-CHOOSE(C$1004,IF(ISNUMBER(Datos!C392),AND(OR(C$1005="",Datos!C392&gt;=C$1005),OR(C$1006="",Datos!C392&lt;=C$1006)),FALSE),IF(ISNUMBER(Datos!C392),AND(Datos!C392=INT(Datos!C392),AND(OR(C$1005="",Datos!C392&gt;=C$1005),OR(C$1006="",Datos!C392&lt;=C$1006))),FALSE),OR(ISNUMBER(FIND(";"&amp;UPPER(TRIM(Datos!C392&amp;""))&amp;"=",C$1007)),ISNUMBER(FIND(";"&amp;UPPER(TRIM(Datos!C392&amp;""))&amp;";",C$1007))),OR(UPPER(TRIM(Datos!C392&amp;""))="SÍ",UPPER(TRIM(Datos!C392&amp;""))="SI",UPPER(TRIM(Datos!C392&amp;""))="NO"),IF(ISNUMBER(Datos!C392),AND(OR(C$1005="",Datos!C392&gt;=C$1005),OR(C$1006="",Datos!C392&lt;=C$1006)),FALSE),TRUE))))</f>
        <v>0.0</v>
      </c>
      <c r="D392">
        <f>IF(Datos!D392="",0,IF(AND(D$1008&lt;&gt;"",Datos!D392=D$1008),0,IF(D$1004=0,0,1-CHOOSE(D$1004,IF(ISNUMBER(Datos!D392),AND(OR(D$1005="",Datos!D392&gt;=D$1005),OR(D$1006="",Datos!D392&lt;=D$1006)),FALSE),IF(ISNUMBER(Datos!D392),AND(Datos!D392=INT(Datos!D392),AND(OR(D$1005="",Datos!D392&gt;=D$1005),OR(D$1006="",Datos!D392&lt;=D$1006))),FALSE),OR(ISNUMBER(FIND(";"&amp;UPPER(TRIM(Datos!D392&amp;""))&amp;"=",D$1007)),ISNUMBER(FIND(";"&amp;UPPER(TRIM(Datos!D392&amp;""))&amp;";",D$1007))),OR(UPPER(TRIM(Datos!D392&amp;""))="SÍ",UPPER(TRIM(Datos!D392&amp;""))="SI",UPPER(TRIM(Datos!D392&amp;""))="NO"),IF(ISNUMBER(Datos!D392),AND(OR(D$1005="",Datos!D392&gt;=D$1005),OR(D$1006="",Datos!D392&lt;=D$1006)),FALSE),TRUE))))</f>
        <v>0.0</v>
      </c>
      <c r="E392">
        <f>IF(Datos!E392="",0,IF(AND(E$1008&lt;&gt;"",Datos!E392=E$1008),0,IF(E$1004=0,0,1-CHOOSE(E$1004,IF(ISNUMBER(Datos!E392),AND(OR(E$1005="",Datos!E392&gt;=E$1005),OR(E$1006="",Datos!E392&lt;=E$1006)),FALSE),IF(ISNUMBER(Datos!E392),AND(Datos!E392=INT(Datos!E392),AND(OR(E$1005="",Datos!E392&gt;=E$1005),OR(E$1006="",Datos!E392&lt;=E$1006))),FALSE),OR(ISNUMBER(FIND(";"&amp;UPPER(TRIM(Datos!E392&amp;""))&amp;"=",E$1007)),ISNUMBER(FIND(";"&amp;UPPER(TRIM(Datos!E392&amp;""))&amp;";",E$1007))),OR(UPPER(TRIM(Datos!E392&amp;""))="SÍ",UPPER(TRIM(Datos!E392&amp;""))="SI",UPPER(TRIM(Datos!E392&amp;""))="NO"),IF(ISNUMBER(Datos!E392),AND(OR(E$1005="",Datos!E392&gt;=E$1005),OR(E$1006="",Datos!E392&lt;=E$1006)),FALSE),TRUE))))</f>
        <v>0.0</v>
      </c>
      <c r="F392">
        <f>IF(Datos!F392="",0,IF(AND(F$1008&lt;&gt;"",Datos!F392=F$1008),0,IF(F$1004=0,0,1-CHOOSE(F$1004,IF(ISNUMBER(Datos!F392),AND(OR(F$1005="",Datos!F392&gt;=F$1005),OR(F$1006="",Datos!F392&lt;=F$1006)),FALSE),IF(ISNUMBER(Datos!F392),AND(Datos!F392=INT(Datos!F392),AND(OR(F$1005="",Datos!F392&gt;=F$1005),OR(F$1006="",Datos!F392&lt;=F$1006))),FALSE),OR(ISNUMBER(FIND(";"&amp;UPPER(TRIM(Datos!F392&amp;""))&amp;"=",F$1007)),ISNUMBER(FIND(";"&amp;UPPER(TRIM(Datos!F392&amp;""))&amp;";",F$1007))),OR(UPPER(TRIM(Datos!F392&amp;""))="SÍ",UPPER(TRIM(Datos!F392&amp;""))="SI",UPPER(TRIM(Datos!F392&amp;""))="NO"),IF(ISNUMBER(Datos!F392),AND(OR(F$1005="",Datos!F392&gt;=F$1005),OR(F$1006="",Datos!F392&lt;=F$1006)),FALSE),TRUE))))</f>
        <v>0.0</v>
      </c>
      <c r="G392">
        <f>IF(Datos!G392="",0,IF(AND(G$1008&lt;&gt;"",Datos!G392=G$1008),0,IF(G$1004=0,0,1-CHOOSE(G$1004,IF(ISNUMBER(Datos!G392),AND(OR(G$1005="",Datos!G392&gt;=G$1005),OR(G$1006="",Datos!G392&lt;=G$1006)),FALSE),IF(ISNUMBER(Datos!G392),AND(Datos!G392=INT(Datos!G392),AND(OR(G$1005="",Datos!G392&gt;=G$1005),OR(G$1006="",Datos!G392&lt;=G$1006))),FALSE),OR(ISNUMBER(FIND(";"&amp;UPPER(TRIM(Datos!G392&amp;""))&amp;"=",G$1007)),ISNUMBER(FIND(";"&amp;UPPER(TRIM(Datos!G392&amp;""))&amp;";",G$1007))),OR(UPPER(TRIM(Datos!G392&amp;""))="SÍ",UPPER(TRIM(Datos!G392&amp;""))="SI",UPPER(TRIM(Datos!G392&amp;""))="NO"),IF(ISNUMBER(Datos!G392),AND(OR(G$1005="",Datos!G392&gt;=G$1005),OR(G$1006="",Datos!G392&lt;=G$1006)),FALSE),TRUE))))</f>
        <v>0.0</v>
      </c>
      <c r="H392">
        <f>IF(Datos!H392="",0,IF(AND(H$1008&lt;&gt;"",Datos!H392=H$1008),0,IF(H$1004=0,0,1-CHOOSE(H$1004,IF(ISNUMBER(Datos!H392),AND(OR(H$1005="",Datos!H392&gt;=H$1005),OR(H$1006="",Datos!H392&lt;=H$1006)),FALSE),IF(ISNUMBER(Datos!H392),AND(Datos!H392=INT(Datos!H392),AND(OR(H$1005="",Datos!H392&gt;=H$1005),OR(H$1006="",Datos!H392&lt;=H$1006))),FALSE),OR(ISNUMBER(FIND(";"&amp;UPPER(TRIM(Datos!H392&amp;""))&amp;"=",H$1007)),ISNUMBER(FIND(";"&amp;UPPER(TRIM(Datos!H392&amp;""))&amp;";",H$1007))),OR(UPPER(TRIM(Datos!H392&amp;""))="SÍ",UPPER(TRIM(Datos!H392&amp;""))="SI",UPPER(TRIM(Datos!H392&amp;""))="NO"),IF(ISNUMBER(Datos!H392),AND(OR(H$1005="",Datos!H392&gt;=H$1005),OR(H$1006="",Datos!H392&lt;=H$1006)),FALSE),TRUE))))</f>
        <v>0.0</v>
      </c>
      <c r="I392">
        <f>IF(Datos!I392="",0,IF(AND(I$1008&lt;&gt;"",Datos!I392=I$1008),0,IF(I$1004=0,0,1-CHOOSE(I$1004,IF(ISNUMBER(Datos!I392),AND(OR(I$1005="",Datos!I392&gt;=I$1005),OR(I$1006="",Datos!I392&lt;=I$1006)),FALSE),IF(ISNUMBER(Datos!I392),AND(Datos!I392=INT(Datos!I392),AND(OR(I$1005="",Datos!I392&gt;=I$1005),OR(I$1006="",Datos!I392&lt;=I$1006))),FALSE),OR(ISNUMBER(FIND(";"&amp;UPPER(TRIM(Datos!I392&amp;""))&amp;"=",I$1007)),ISNUMBER(FIND(";"&amp;UPPER(TRIM(Datos!I392&amp;""))&amp;";",I$1007))),OR(UPPER(TRIM(Datos!I392&amp;""))="SÍ",UPPER(TRIM(Datos!I392&amp;""))="SI",UPPER(TRIM(Datos!I392&amp;""))="NO"),IF(ISNUMBER(Datos!I392),AND(OR(I$1005="",Datos!I392&gt;=I$1005),OR(I$1006="",Datos!I392&lt;=I$1006)),FALSE),TRUE))))</f>
        <v>0.0</v>
      </c>
      <c r="J392">
        <f>IF(Datos!J392="",0,IF(AND(J$1008&lt;&gt;"",Datos!J392=J$1008),0,IF(J$1004=0,0,1-CHOOSE(J$1004,IF(ISNUMBER(Datos!J392),AND(OR(J$1005="",Datos!J392&gt;=J$1005),OR(J$1006="",Datos!J392&lt;=J$1006)),FALSE),IF(ISNUMBER(Datos!J392),AND(Datos!J392=INT(Datos!J392),AND(OR(J$1005="",Datos!J392&gt;=J$1005),OR(J$1006="",Datos!J392&lt;=J$1006))),FALSE),OR(ISNUMBER(FIND(";"&amp;UPPER(TRIM(Datos!J392&amp;""))&amp;"=",J$1007)),ISNUMBER(FIND(";"&amp;UPPER(TRIM(Datos!J392&amp;""))&amp;";",J$1007))),OR(UPPER(TRIM(Datos!J392&amp;""))="SÍ",UPPER(TRIM(Datos!J392&amp;""))="SI",UPPER(TRIM(Datos!J392&amp;""))="NO"),IF(ISNUMBER(Datos!J392),AND(OR(J$1005="",Datos!J392&gt;=J$1005),OR(J$1006="",Datos!J392&lt;=J$1006)),FALSE),TRUE))))</f>
        <v>0.0</v>
      </c>
      <c r="K392">
        <f>IF(Datos!K392="",0,IF(AND(K$1008&lt;&gt;"",Datos!K392=K$1008),0,IF(K$1004=0,0,1-CHOOSE(K$1004,IF(ISNUMBER(Datos!K392),AND(OR(K$1005="",Datos!K392&gt;=K$1005),OR(K$1006="",Datos!K392&lt;=K$1006)),FALSE),IF(ISNUMBER(Datos!K392),AND(Datos!K392=INT(Datos!K392),AND(OR(K$1005="",Datos!K392&gt;=K$1005),OR(K$1006="",Datos!K392&lt;=K$1006))),FALSE),OR(ISNUMBER(FIND(";"&amp;UPPER(TRIM(Datos!K392&amp;""))&amp;"=",K$1007)),ISNUMBER(FIND(";"&amp;UPPER(TRIM(Datos!K392&amp;""))&amp;";",K$1007))),OR(UPPER(TRIM(Datos!K392&amp;""))="SÍ",UPPER(TRIM(Datos!K392&amp;""))="SI",UPPER(TRIM(Datos!K392&amp;""))="NO"),IF(ISNUMBER(Datos!K392),AND(OR(K$1005="",Datos!K392&gt;=K$1005),OR(K$1006="",Datos!K392&lt;=K$1006)),FALSE),TRUE))))</f>
        <v>0.0</v>
      </c>
      <c r="L392">
        <f>IF(Datos!L392="",0,IF(AND(L$1008&lt;&gt;"",Datos!L392=L$1008),0,IF(L$1004=0,0,1-CHOOSE(L$1004,IF(ISNUMBER(Datos!L392),AND(OR(L$1005="",Datos!L392&gt;=L$1005),OR(L$1006="",Datos!L392&lt;=L$1006)),FALSE),IF(ISNUMBER(Datos!L392),AND(Datos!L392=INT(Datos!L392),AND(OR(L$1005="",Datos!L392&gt;=L$1005),OR(L$1006="",Datos!L392&lt;=L$1006))),FALSE),OR(ISNUMBER(FIND(";"&amp;UPPER(TRIM(Datos!L392&amp;""))&amp;"=",L$1007)),ISNUMBER(FIND(";"&amp;UPPER(TRIM(Datos!L392&amp;""))&amp;";",L$1007))),OR(UPPER(TRIM(Datos!L392&amp;""))="SÍ",UPPER(TRIM(Datos!L392&amp;""))="SI",UPPER(TRIM(Datos!L392&amp;""))="NO"),IF(ISNUMBER(Datos!L392),AND(OR(L$1005="",Datos!L392&gt;=L$1005),OR(L$1006="",Datos!L392&lt;=L$1006)),FALSE),TRUE))))</f>
        <v>0.0</v>
      </c>
      <c r="M392">
        <f>IF(Datos!M392="",0,IF(AND(M$1008&lt;&gt;"",Datos!M392=M$1008),0,IF(M$1004=0,0,1-CHOOSE(M$1004,IF(ISNUMBER(Datos!M392),AND(OR(M$1005="",Datos!M392&gt;=M$1005),OR(M$1006="",Datos!M392&lt;=M$1006)),FALSE),IF(ISNUMBER(Datos!M392),AND(Datos!M392=INT(Datos!M392),AND(OR(M$1005="",Datos!M392&gt;=M$1005),OR(M$1006="",Datos!M392&lt;=M$1006))),FALSE),OR(ISNUMBER(FIND(";"&amp;UPPER(TRIM(Datos!M392&amp;""))&amp;"=",M$1007)),ISNUMBER(FIND(";"&amp;UPPER(TRIM(Datos!M392&amp;""))&amp;";",M$1007))),OR(UPPER(TRIM(Datos!M392&amp;""))="SÍ",UPPER(TRIM(Datos!M392&amp;""))="SI",UPPER(TRIM(Datos!M392&amp;""))="NO"),IF(ISNUMBER(Datos!M392),AND(OR(M$1005="",Datos!M392&gt;=M$1005),OR(M$1006="",Datos!M392&lt;=M$1006)),FALSE),TRUE))))</f>
        <v>0.0</v>
      </c>
      <c r="N392">
        <f>IF(Datos!N392="",0,IF(AND(N$1008&lt;&gt;"",Datos!N392=N$1008),0,IF(N$1004=0,0,1-CHOOSE(N$1004,IF(ISNUMBER(Datos!N392),AND(OR(N$1005="",Datos!N392&gt;=N$1005),OR(N$1006="",Datos!N392&lt;=N$1006)),FALSE),IF(ISNUMBER(Datos!N392),AND(Datos!N392=INT(Datos!N392),AND(OR(N$1005="",Datos!N392&gt;=N$1005),OR(N$1006="",Datos!N392&lt;=N$1006))),FALSE),OR(ISNUMBER(FIND(";"&amp;UPPER(TRIM(Datos!N392&amp;""))&amp;"=",N$1007)),ISNUMBER(FIND(";"&amp;UPPER(TRIM(Datos!N392&amp;""))&amp;";",N$1007))),OR(UPPER(TRIM(Datos!N392&amp;""))="SÍ",UPPER(TRIM(Datos!N392&amp;""))="SI",UPPER(TRIM(Datos!N392&amp;""))="NO"),IF(ISNUMBER(Datos!N392),AND(OR(N$1005="",Datos!N392&gt;=N$1005),OR(N$1006="",Datos!N392&lt;=N$1006)),FALSE),TRUE))))</f>
        <v>0.0</v>
      </c>
      <c r="O392">
        <f>IF(Datos!O392="",0,IF(AND(O$1008&lt;&gt;"",Datos!O392=O$1008),0,IF(O$1004=0,0,1-CHOOSE(O$1004,IF(ISNUMBER(Datos!O392),AND(OR(O$1005="",Datos!O392&gt;=O$1005),OR(O$1006="",Datos!O392&lt;=O$1006)),FALSE),IF(ISNUMBER(Datos!O392),AND(Datos!O392=INT(Datos!O392),AND(OR(O$1005="",Datos!O392&gt;=O$1005),OR(O$1006="",Datos!O392&lt;=O$1006))),FALSE),OR(ISNUMBER(FIND(";"&amp;UPPER(TRIM(Datos!O392&amp;""))&amp;"=",O$1007)),ISNUMBER(FIND(";"&amp;UPPER(TRIM(Datos!O392&amp;""))&amp;";",O$1007))),OR(UPPER(TRIM(Datos!O392&amp;""))="SÍ",UPPER(TRIM(Datos!O392&amp;""))="SI",UPPER(TRIM(Datos!O392&amp;""))="NO"),IF(ISNUMBER(Datos!O392),AND(OR(O$1005="",Datos!O392&gt;=O$1005),OR(O$1006="",Datos!O392&lt;=O$1006)),FALSE),TRUE))))</f>
        <v>0.0</v>
      </c>
      <c r="P392">
        <f>IF(Datos!P392="",0,IF(AND(P$1008&lt;&gt;"",Datos!P392=P$1008),0,IF(P$1004=0,0,1-CHOOSE(P$1004,IF(ISNUMBER(Datos!P392),AND(OR(P$1005="",Datos!P392&gt;=P$1005),OR(P$1006="",Datos!P392&lt;=P$1006)),FALSE),IF(ISNUMBER(Datos!P392),AND(Datos!P392=INT(Datos!P392),AND(OR(P$1005="",Datos!P392&gt;=P$1005),OR(P$1006="",Datos!P392&lt;=P$1006))),FALSE),OR(ISNUMBER(FIND(";"&amp;UPPER(TRIM(Datos!P392&amp;""))&amp;"=",P$1007)),ISNUMBER(FIND(";"&amp;UPPER(TRIM(Datos!P392&amp;""))&amp;";",P$1007))),OR(UPPER(TRIM(Datos!P392&amp;""))="SÍ",UPPER(TRIM(Datos!P392&amp;""))="SI",UPPER(TRIM(Datos!P392&amp;""))="NO"),IF(ISNUMBER(Datos!P392),AND(OR(P$1005="",Datos!P392&gt;=P$1005),OR(P$1006="",Datos!P392&lt;=P$1006)),FALSE),TRUE))))</f>
        <v>0.0</v>
      </c>
      <c r="Q392">
        <f>IF(Datos!Q392="",0,IF(AND(Q$1008&lt;&gt;"",Datos!Q392=Q$1008),0,IF(Q$1004=0,0,1-CHOOSE(Q$1004,IF(ISNUMBER(Datos!Q392),AND(OR(Q$1005="",Datos!Q392&gt;=Q$1005),OR(Q$1006="",Datos!Q392&lt;=Q$1006)),FALSE),IF(ISNUMBER(Datos!Q392),AND(Datos!Q392=INT(Datos!Q392),AND(OR(Q$1005="",Datos!Q392&gt;=Q$1005),OR(Q$1006="",Datos!Q392&lt;=Q$1006))),FALSE),OR(ISNUMBER(FIND(";"&amp;UPPER(TRIM(Datos!Q392&amp;""))&amp;"=",Q$1007)),ISNUMBER(FIND(";"&amp;UPPER(TRIM(Datos!Q392&amp;""))&amp;";",Q$1007))),OR(UPPER(TRIM(Datos!Q392&amp;""))="SÍ",UPPER(TRIM(Datos!Q392&amp;""))="SI",UPPER(TRIM(Datos!Q392&amp;""))="NO"),IF(ISNUMBER(Datos!Q392),AND(OR(Q$1005="",Datos!Q392&gt;=Q$1005),OR(Q$1006="",Datos!Q392&lt;=Q$1006)),FALSE),TRUE))))</f>
        <v>0.0</v>
      </c>
      <c r="R392">
        <f>IF(Datos!R392="",0,IF(AND(R$1008&lt;&gt;"",Datos!R392=R$1008),0,IF(R$1004=0,0,1-CHOOSE(R$1004,IF(ISNUMBER(Datos!R392),AND(OR(R$1005="",Datos!R392&gt;=R$1005),OR(R$1006="",Datos!R392&lt;=R$1006)),FALSE),IF(ISNUMBER(Datos!R392),AND(Datos!R392=INT(Datos!R392),AND(OR(R$1005="",Datos!R392&gt;=R$1005),OR(R$1006="",Datos!R392&lt;=R$1006))),FALSE),OR(ISNUMBER(FIND(";"&amp;UPPER(TRIM(Datos!R392&amp;""))&amp;"=",R$1007)),ISNUMBER(FIND(";"&amp;UPPER(TRIM(Datos!R392&amp;""))&amp;";",R$1007))),OR(UPPER(TRIM(Datos!R392&amp;""))="SÍ",UPPER(TRIM(Datos!R392&amp;""))="SI",UPPER(TRIM(Datos!R392&amp;""))="NO"),IF(ISNUMBER(Datos!R392),AND(OR(R$1005="",Datos!R392&gt;=R$1005),OR(R$1006="",Datos!R392&lt;=R$1006)),FALSE),TRUE))))</f>
        <v>0.0</v>
      </c>
      <c r="S392">
        <f>IF(Datos!S392="",0,IF(AND(S$1008&lt;&gt;"",Datos!S392=S$1008),0,IF(S$1004=0,0,1-CHOOSE(S$1004,IF(ISNUMBER(Datos!S392),AND(OR(S$1005="",Datos!S392&gt;=S$1005),OR(S$1006="",Datos!S392&lt;=S$1006)),FALSE),IF(ISNUMBER(Datos!S392),AND(Datos!S392=INT(Datos!S392),AND(OR(S$1005="",Datos!S392&gt;=S$1005),OR(S$1006="",Datos!S392&lt;=S$1006))),FALSE),OR(ISNUMBER(FIND(";"&amp;UPPER(TRIM(Datos!S392&amp;""))&amp;"=",S$1007)),ISNUMBER(FIND(";"&amp;UPPER(TRIM(Datos!S392&amp;""))&amp;";",S$1007))),OR(UPPER(TRIM(Datos!S392&amp;""))="SÍ",UPPER(TRIM(Datos!S392&amp;""))="SI",UPPER(TRIM(Datos!S392&amp;""))="NO"),IF(ISNUMBER(Datos!S392),AND(OR(S$1005="",Datos!S392&gt;=S$1005),OR(S$1006="",Datos!S392&lt;=S$1006)),FALSE),TRUE))))</f>
        <v>0.0</v>
      </c>
      <c r="T392">
        <f>IF(Datos!T392="",0,IF(AND(T$1008&lt;&gt;"",Datos!T392=T$1008),0,IF(T$1004=0,0,1-CHOOSE(T$1004,IF(ISNUMBER(Datos!T392),AND(OR(T$1005="",Datos!T392&gt;=T$1005),OR(T$1006="",Datos!T392&lt;=T$1006)),FALSE),IF(ISNUMBER(Datos!T392),AND(Datos!T392=INT(Datos!T392),AND(OR(T$1005="",Datos!T392&gt;=T$1005),OR(T$1006="",Datos!T392&lt;=T$1006))),FALSE),OR(ISNUMBER(FIND(";"&amp;UPPER(TRIM(Datos!T392&amp;""))&amp;"=",T$1007)),ISNUMBER(FIND(";"&amp;UPPER(TRIM(Datos!T392&amp;""))&amp;";",T$1007))),OR(UPPER(TRIM(Datos!T392&amp;""))="SÍ",UPPER(TRIM(Datos!T392&amp;""))="SI",UPPER(TRIM(Datos!T392&amp;""))="NO"),IF(ISNUMBER(Datos!T392),AND(OR(T$1005="",Datos!T392&gt;=T$1005),OR(T$1006="",Datos!T392&lt;=T$1006)),FALSE),TRUE))))</f>
        <v>0.0</v>
      </c>
      <c r="U392">
        <f>IF(Datos!U392="",0,IF(AND(U$1008&lt;&gt;"",Datos!U392=U$1008),0,IF(U$1004=0,0,1-CHOOSE(U$1004,IF(ISNUMBER(Datos!U392),AND(OR(U$1005="",Datos!U392&gt;=U$1005),OR(U$1006="",Datos!U392&lt;=U$1006)),FALSE),IF(ISNUMBER(Datos!U392),AND(Datos!U392=INT(Datos!U392),AND(OR(U$1005="",Datos!U392&gt;=U$1005),OR(U$1006="",Datos!U392&lt;=U$1006))),FALSE),OR(ISNUMBER(FIND(";"&amp;UPPER(TRIM(Datos!U392&amp;""))&amp;"=",U$1007)),ISNUMBER(FIND(";"&amp;UPPER(TRIM(Datos!U392&amp;""))&amp;";",U$1007))),OR(UPPER(TRIM(Datos!U392&amp;""))="SÍ",UPPER(TRIM(Datos!U392&amp;""))="SI",UPPER(TRIM(Datos!U392&amp;""))="NO"),IF(ISNUMBER(Datos!U392),AND(OR(U$1005="",Datos!U392&gt;=U$1005),OR(U$1006="",Datos!U392&lt;=U$1006)),FALSE),TRUE))))</f>
        <v>0.0</v>
      </c>
      <c r="V392">
        <f>IF(Datos!V392="",0,IF(AND(V$1008&lt;&gt;"",Datos!V392=V$1008),0,IF(V$1004=0,0,1-CHOOSE(V$1004,IF(ISNUMBER(Datos!V392),AND(OR(V$1005="",Datos!V392&gt;=V$1005),OR(V$1006="",Datos!V392&lt;=V$1006)),FALSE),IF(ISNUMBER(Datos!V392),AND(Datos!V392=INT(Datos!V392),AND(OR(V$1005="",Datos!V392&gt;=V$1005),OR(V$1006="",Datos!V392&lt;=V$1006))),FALSE),OR(ISNUMBER(FIND(";"&amp;UPPER(TRIM(Datos!V392&amp;""))&amp;"=",V$1007)),ISNUMBER(FIND(";"&amp;UPPER(TRIM(Datos!V392&amp;""))&amp;";",V$1007))),OR(UPPER(TRIM(Datos!V392&amp;""))="SÍ",UPPER(TRIM(Datos!V392&amp;""))="SI",UPPER(TRIM(Datos!V392&amp;""))="NO"),IF(ISNUMBER(Datos!V392),AND(OR(V$1005="",Datos!V392&gt;=V$1005),OR(V$1006="",Datos!V392&lt;=V$1006)),FALSE),TRUE))))</f>
        <v>0.0</v>
      </c>
      <c r="W392">
        <f>IF(Datos!W392="",0,IF(AND(W$1008&lt;&gt;"",Datos!W392=W$1008),0,IF(W$1004=0,0,1-CHOOSE(W$1004,IF(ISNUMBER(Datos!W392),AND(OR(W$1005="",Datos!W392&gt;=W$1005),OR(W$1006="",Datos!W392&lt;=W$1006)),FALSE),IF(ISNUMBER(Datos!W392),AND(Datos!W392=INT(Datos!W392),AND(OR(W$1005="",Datos!W392&gt;=W$1005),OR(W$1006="",Datos!W392&lt;=W$1006))),FALSE),OR(ISNUMBER(FIND(";"&amp;UPPER(TRIM(Datos!W392&amp;""))&amp;"=",W$1007)),ISNUMBER(FIND(";"&amp;UPPER(TRIM(Datos!W392&amp;""))&amp;";",W$1007))),OR(UPPER(TRIM(Datos!W392&amp;""))="SÍ",UPPER(TRIM(Datos!W392&amp;""))="SI",UPPER(TRIM(Datos!W392&amp;""))="NO"),IF(ISNUMBER(Datos!W392),AND(OR(W$1005="",Datos!W392&gt;=W$1005),OR(W$1006="",Datos!W392&lt;=W$1006)),FALSE),TRUE))))</f>
        <v>0.0</v>
      </c>
      <c r="X392">
        <f>IF(Datos!X392="",0,IF(AND(X$1008&lt;&gt;"",Datos!X392=X$1008),0,IF(X$1004=0,0,1-CHOOSE(X$1004,IF(ISNUMBER(Datos!X392),AND(OR(X$1005="",Datos!X392&gt;=X$1005),OR(X$1006="",Datos!X392&lt;=X$1006)),FALSE),IF(ISNUMBER(Datos!X392),AND(Datos!X392=INT(Datos!X392),AND(OR(X$1005="",Datos!X392&gt;=X$1005),OR(X$1006="",Datos!X392&lt;=X$1006))),FALSE),OR(ISNUMBER(FIND(";"&amp;UPPER(TRIM(Datos!X392&amp;""))&amp;"=",X$1007)),ISNUMBER(FIND(";"&amp;UPPER(TRIM(Datos!X392&amp;""))&amp;";",X$1007))),OR(UPPER(TRIM(Datos!X392&amp;""))="SÍ",UPPER(TRIM(Datos!X392&amp;""))="SI",UPPER(TRIM(Datos!X392&amp;""))="NO"),IF(ISNUMBER(Datos!X392),AND(OR(X$1005="",Datos!X392&gt;=X$1005),OR(X$1006="",Datos!X392&lt;=X$1006)),FALSE),TRUE))))</f>
        <v>0.0</v>
      </c>
      <c r="Y392">
        <f>IF(Datos!Y392="",0,IF(AND(Y$1008&lt;&gt;"",Datos!Y392=Y$1008),0,IF(Y$1004=0,0,1-CHOOSE(Y$1004,IF(ISNUMBER(Datos!Y392),AND(OR(Y$1005="",Datos!Y392&gt;=Y$1005),OR(Y$1006="",Datos!Y392&lt;=Y$1006)),FALSE),IF(ISNUMBER(Datos!Y392),AND(Datos!Y392=INT(Datos!Y392),AND(OR(Y$1005="",Datos!Y392&gt;=Y$1005),OR(Y$1006="",Datos!Y392&lt;=Y$1006))),FALSE),OR(ISNUMBER(FIND(";"&amp;UPPER(TRIM(Datos!Y392&amp;""))&amp;"=",Y$1007)),ISNUMBER(FIND(";"&amp;UPPER(TRIM(Datos!Y392&amp;""))&amp;";",Y$1007))),OR(UPPER(TRIM(Datos!Y392&amp;""))="SÍ",UPPER(TRIM(Datos!Y392&amp;""))="SI",UPPER(TRIM(Datos!Y392&amp;""))="NO"),IF(ISNUMBER(Datos!Y392),AND(OR(Y$1005="",Datos!Y392&gt;=Y$1005),OR(Y$1006="",Datos!Y392&lt;=Y$1006)),FALSE),TRUE))))</f>
        <v>0.0</v>
      </c>
      <c r="Z392">
        <f>IF(Datos!Z392="",0,IF(AND(Z$1008&lt;&gt;"",Datos!Z392=Z$1008),0,IF(Z$1004=0,0,1-CHOOSE(Z$1004,IF(ISNUMBER(Datos!Z392),AND(OR(Z$1005="",Datos!Z392&gt;=Z$1005),OR(Z$1006="",Datos!Z392&lt;=Z$1006)),FALSE),IF(ISNUMBER(Datos!Z392),AND(Datos!Z392=INT(Datos!Z392),AND(OR(Z$1005="",Datos!Z392&gt;=Z$1005),OR(Z$1006="",Datos!Z392&lt;=Z$1006))),FALSE),OR(ISNUMBER(FIND(";"&amp;UPPER(TRIM(Datos!Z392&amp;""))&amp;"=",Z$1007)),ISNUMBER(FIND(";"&amp;UPPER(TRIM(Datos!Z392&amp;""))&amp;";",Z$1007))),OR(UPPER(TRIM(Datos!Z392&amp;""))="SÍ",UPPER(TRIM(Datos!Z392&amp;""))="SI",UPPER(TRIM(Datos!Z392&amp;""))="NO"),IF(ISNUMBER(Datos!Z392),AND(OR(Z$1005="",Datos!Z392&gt;=Z$1005),OR(Z$1006="",Datos!Z392&lt;=Z$1006)),FALSE),TRUE))))</f>
        <v>0.0</v>
      </c>
      <c r="AA392">
        <f>IF(Datos!AA392="",0,IF(AND(AA$1008&lt;&gt;"",Datos!AA392=AA$1008),0,IF(AA$1004=0,0,1-CHOOSE(AA$1004,IF(ISNUMBER(Datos!AA392),AND(OR(AA$1005="",Datos!AA392&gt;=AA$1005),OR(AA$1006="",Datos!AA392&lt;=AA$1006)),FALSE),IF(ISNUMBER(Datos!AA392),AND(Datos!AA392=INT(Datos!AA392),AND(OR(AA$1005="",Datos!AA392&gt;=AA$1005),OR(AA$1006="",Datos!AA392&lt;=AA$1006))),FALSE),OR(ISNUMBER(FIND(";"&amp;UPPER(TRIM(Datos!AA392&amp;""))&amp;"=",AA$1007)),ISNUMBER(FIND(";"&amp;UPPER(TRIM(Datos!AA392&amp;""))&amp;";",AA$1007))),OR(UPPER(TRIM(Datos!AA392&amp;""))="SÍ",UPPER(TRIM(Datos!AA392&amp;""))="SI",UPPER(TRIM(Datos!AA392&amp;""))="NO"),IF(ISNUMBER(Datos!AA392),AND(OR(AA$1005="",Datos!AA392&gt;=AA$1005),OR(AA$1006="",Datos!AA392&lt;=AA$1006)),FALSE),TRUE))))</f>
        <v>0.0</v>
      </c>
      <c r="AB392">
        <f>IF(Datos!AB392="",0,IF(AND(AB$1008&lt;&gt;"",Datos!AB392=AB$1008),0,IF(AB$1004=0,0,1-CHOOSE(AB$1004,IF(ISNUMBER(Datos!AB392),AND(OR(AB$1005="",Datos!AB392&gt;=AB$1005),OR(AB$1006="",Datos!AB392&lt;=AB$1006)),FALSE),IF(ISNUMBER(Datos!AB392),AND(Datos!AB392=INT(Datos!AB392),AND(OR(AB$1005="",Datos!AB392&gt;=AB$1005),OR(AB$1006="",Datos!AB392&lt;=AB$1006))),FALSE),OR(ISNUMBER(FIND(";"&amp;UPPER(TRIM(Datos!AB392&amp;""))&amp;"=",AB$1007)),ISNUMBER(FIND(";"&amp;UPPER(TRIM(Datos!AB392&amp;""))&amp;";",AB$1007))),OR(UPPER(TRIM(Datos!AB392&amp;""))="SÍ",UPPER(TRIM(Datos!AB392&amp;""))="SI",UPPER(TRIM(Datos!AB392&amp;""))="NO"),IF(ISNUMBER(Datos!AB392),AND(OR(AB$1005="",Datos!AB392&gt;=AB$1005),OR(AB$1006="",Datos!AB392&lt;=AB$1006)),FALSE),TRUE))))</f>
        <v>0.0</v>
      </c>
      <c r="AC392">
        <f>IF(Datos!AC392="",0,IF(AND(AC$1008&lt;&gt;"",Datos!AC392=AC$1008),0,IF(AC$1004=0,0,1-CHOOSE(AC$1004,IF(ISNUMBER(Datos!AC392),AND(OR(AC$1005="",Datos!AC392&gt;=AC$1005),OR(AC$1006="",Datos!AC392&lt;=AC$1006)),FALSE),IF(ISNUMBER(Datos!AC392),AND(Datos!AC392=INT(Datos!AC392),AND(OR(AC$1005="",Datos!AC392&gt;=AC$1005),OR(AC$1006="",Datos!AC392&lt;=AC$1006))),FALSE),OR(ISNUMBER(FIND(";"&amp;UPPER(TRIM(Datos!AC392&amp;""))&amp;"=",AC$1007)),ISNUMBER(FIND(";"&amp;UPPER(TRIM(Datos!AC392&amp;""))&amp;";",AC$1007))),OR(UPPER(TRIM(Datos!AC392&amp;""))="SÍ",UPPER(TRIM(Datos!AC392&amp;""))="SI",UPPER(TRIM(Datos!AC392&amp;""))="NO"),IF(ISNUMBER(Datos!AC392),AND(OR(AC$1005="",Datos!AC392&gt;=AC$1005),OR(AC$1006="",Datos!AC392&lt;=AC$1006)),FALSE),TRUE))))</f>
        <v>0.0</v>
      </c>
      <c r="AD392">
        <f>IF(Datos!AD392="",0,IF(AND(AD$1008&lt;&gt;"",Datos!AD392=AD$1008),0,IF(AD$1004=0,0,1-CHOOSE(AD$1004,IF(ISNUMBER(Datos!AD392),AND(OR(AD$1005="",Datos!AD392&gt;=AD$1005),OR(AD$1006="",Datos!AD392&lt;=AD$1006)),FALSE),IF(ISNUMBER(Datos!AD392),AND(Datos!AD392=INT(Datos!AD392),AND(OR(AD$1005="",Datos!AD392&gt;=AD$1005),OR(AD$1006="",Datos!AD392&lt;=AD$1006))),FALSE),OR(ISNUMBER(FIND(";"&amp;UPPER(TRIM(Datos!AD392&amp;""))&amp;"=",AD$1007)),ISNUMBER(FIND(";"&amp;UPPER(TRIM(Datos!AD392&amp;""))&amp;";",AD$1007))),OR(UPPER(TRIM(Datos!AD392&amp;""))="SÍ",UPPER(TRIM(Datos!AD392&amp;""))="SI",UPPER(TRIM(Datos!AD392&amp;""))="NO"),IF(ISNUMBER(Datos!AD392),AND(OR(AD$1005="",Datos!AD392&gt;=AD$1005),OR(AD$1006="",Datos!AD392&lt;=AD$1006)),FALSE),TRUE))))</f>
        <v>0.0</v>
      </c>
      <c r="AE392">
        <f>IF(Datos!AE392="",0,IF(AND(AE$1008&lt;&gt;"",Datos!AE392=AE$1008),0,IF(AE$1004=0,0,1-CHOOSE(AE$1004,IF(ISNUMBER(Datos!AE392),AND(OR(AE$1005="",Datos!AE392&gt;=AE$1005),OR(AE$1006="",Datos!AE392&lt;=AE$1006)),FALSE),IF(ISNUMBER(Datos!AE392),AND(Datos!AE392=INT(Datos!AE392),AND(OR(AE$1005="",Datos!AE392&gt;=AE$1005),OR(AE$1006="",Datos!AE392&lt;=AE$1006))),FALSE),OR(ISNUMBER(FIND(";"&amp;UPPER(TRIM(Datos!AE392&amp;""))&amp;"=",AE$1007)),ISNUMBER(FIND(";"&amp;UPPER(TRIM(Datos!AE392&amp;""))&amp;";",AE$1007))),OR(UPPER(TRIM(Datos!AE392&amp;""))="SÍ",UPPER(TRIM(Datos!AE392&amp;""))="SI",UPPER(TRIM(Datos!AE392&amp;""))="NO"),IF(ISNUMBER(Datos!AE392),AND(OR(AE$1005="",Datos!AE392&gt;=AE$1005),OR(AE$1006="",Datos!AE392&lt;=AE$1006)),FALSE),TRUE))))</f>
        <v>0.0</v>
      </c>
    </row>
    <row r="393" spans="2:31">
      <c r="B393">
        <f>IF(Datos!B393="",0,IF(AND(B$1008&lt;&gt;"",Datos!B393=B$1008),0,IF(B$1004=0,0,1-CHOOSE(B$1004,IF(ISNUMBER(Datos!B393),AND(OR(B$1005="",Datos!B393&gt;=B$1005),OR(B$1006="",Datos!B393&lt;=B$1006)),FALSE),IF(ISNUMBER(Datos!B393),AND(Datos!B393=INT(Datos!B393),AND(OR(B$1005="",Datos!B393&gt;=B$1005),OR(B$1006="",Datos!B393&lt;=B$1006))),FALSE),OR(ISNUMBER(FIND(";"&amp;UPPER(TRIM(Datos!B393&amp;""))&amp;"=",B$1007)),ISNUMBER(FIND(";"&amp;UPPER(TRIM(Datos!B393&amp;""))&amp;";",B$1007))),OR(UPPER(TRIM(Datos!B393&amp;""))="SÍ",UPPER(TRIM(Datos!B393&amp;""))="SI",UPPER(TRIM(Datos!B393&amp;""))="NO"),IF(ISNUMBER(Datos!B393),AND(OR(B$1005="",Datos!B393&gt;=B$1005),OR(B$1006="",Datos!B393&lt;=B$1006)),FALSE),TRUE))))</f>
        <v>0.0</v>
      </c>
      <c r="C393">
        <f>IF(Datos!C393="",0,IF(AND(C$1008&lt;&gt;"",Datos!C393=C$1008),0,IF(C$1004=0,0,1-CHOOSE(C$1004,IF(ISNUMBER(Datos!C393),AND(OR(C$1005="",Datos!C393&gt;=C$1005),OR(C$1006="",Datos!C393&lt;=C$1006)),FALSE),IF(ISNUMBER(Datos!C393),AND(Datos!C393=INT(Datos!C393),AND(OR(C$1005="",Datos!C393&gt;=C$1005),OR(C$1006="",Datos!C393&lt;=C$1006))),FALSE),OR(ISNUMBER(FIND(";"&amp;UPPER(TRIM(Datos!C393&amp;""))&amp;"=",C$1007)),ISNUMBER(FIND(";"&amp;UPPER(TRIM(Datos!C393&amp;""))&amp;";",C$1007))),OR(UPPER(TRIM(Datos!C393&amp;""))="SÍ",UPPER(TRIM(Datos!C393&amp;""))="SI",UPPER(TRIM(Datos!C393&amp;""))="NO"),IF(ISNUMBER(Datos!C393),AND(OR(C$1005="",Datos!C393&gt;=C$1005),OR(C$1006="",Datos!C393&lt;=C$1006)),FALSE),TRUE))))</f>
        <v>0.0</v>
      </c>
      <c r="D393">
        <f>IF(Datos!D393="",0,IF(AND(D$1008&lt;&gt;"",Datos!D393=D$1008),0,IF(D$1004=0,0,1-CHOOSE(D$1004,IF(ISNUMBER(Datos!D393),AND(OR(D$1005="",Datos!D393&gt;=D$1005),OR(D$1006="",Datos!D393&lt;=D$1006)),FALSE),IF(ISNUMBER(Datos!D393),AND(Datos!D393=INT(Datos!D393),AND(OR(D$1005="",Datos!D393&gt;=D$1005),OR(D$1006="",Datos!D393&lt;=D$1006))),FALSE),OR(ISNUMBER(FIND(";"&amp;UPPER(TRIM(Datos!D393&amp;""))&amp;"=",D$1007)),ISNUMBER(FIND(";"&amp;UPPER(TRIM(Datos!D393&amp;""))&amp;";",D$1007))),OR(UPPER(TRIM(Datos!D393&amp;""))="SÍ",UPPER(TRIM(Datos!D393&amp;""))="SI",UPPER(TRIM(Datos!D393&amp;""))="NO"),IF(ISNUMBER(Datos!D393),AND(OR(D$1005="",Datos!D393&gt;=D$1005),OR(D$1006="",Datos!D393&lt;=D$1006)),FALSE),TRUE))))</f>
        <v>0.0</v>
      </c>
      <c r="E393">
        <f>IF(Datos!E393="",0,IF(AND(E$1008&lt;&gt;"",Datos!E393=E$1008),0,IF(E$1004=0,0,1-CHOOSE(E$1004,IF(ISNUMBER(Datos!E393),AND(OR(E$1005="",Datos!E393&gt;=E$1005),OR(E$1006="",Datos!E393&lt;=E$1006)),FALSE),IF(ISNUMBER(Datos!E393),AND(Datos!E393=INT(Datos!E393),AND(OR(E$1005="",Datos!E393&gt;=E$1005),OR(E$1006="",Datos!E393&lt;=E$1006))),FALSE),OR(ISNUMBER(FIND(";"&amp;UPPER(TRIM(Datos!E393&amp;""))&amp;"=",E$1007)),ISNUMBER(FIND(";"&amp;UPPER(TRIM(Datos!E393&amp;""))&amp;";",E$1007))),OR(UPPER(TRIM(Datos!E393&amp;""))="SÍ",UPPER(TRIM(Datos!E393&amp;""))="SI",UPPER(TRIM(Datos!E393&amp;""))="NO"),IF(ISNUMBER(Datos!E393),AND(OR(E$1005="",Datos!E393&gt;=E$1005),OR(E$1006="",Datos!E393&lt;=E$1006)),FALSE),TRUE))))</f>
        <v>0.0</v>
      </c>
      <c r="F393">
        <f>IF(Datos!F393="",0,IF(AND(F$1008&lt;&gt;"",Datos!F393=F$1008),0,IF(F$1004=0,0,1-CHOOSE(F$1004,IF(ISNUMBER(Datos!F393),AND(OR(F$1005="",Datos!F393&gt;=F$1005),OR(F$1006="",Datos!F393&lt;=F$1006)),FALSE),IF(ISNUMBER(Datos!F393),AND(Datos!F393=INT(Datos!F393),AND(OR(F$1005="",Datos!F393&gt;=F$1005),OR(F$1006="",Datos!F393&lt;=F$1006))),FALSE),OR(ISNUMBER(FIND(";"&amp;UPPER(TRIM(Datos!F393&amp;""))&amp;"=",F$1007)),ISNUMBER(FIND(";"&amp;UPPER(TRIM(Datos!F393&amp;""))&amp;";",F$1007))),OR(UPPER(TRIM(Datos!F393&amp;""))="SÍ",UPPER(TRIM(Datos!F393&amp;""))="SI",UPPER(TRIM(Datos!F393&amp;""))="NO"),IF(ISNUMBER(Datos!F393),AND(OR(F$1005="",Datos!F393&gt;=F$1005),OR(F$1006="",Datos!F393&lt;=F$1006)),FALSE),TRUE))))</f>
        <v>0.0</v>
      </c>
      <c r="G393">
        <f>IF(Datos!G393="",0,IF(AND(G$1008&lt;&gt;"",Datos!G393=G$1008),0,IF(G$1004=0,0,1-CHOOSE(G$1004,IF(ISNUMBER(Datos!G393),AND(OR(G$1005="",Datos!G393&gt;=G$1005),OR(G$1006="",Datos!G393&lt;=G$1006)),FALSE),IF(ISNUMBER(Datos!G393),AND(Datos!G393=INT(Datos!G393),AND(OR(G$1005="",Datos!G393&gt;=G$1005),OR(G$1006="",Datos!G393&lt;=G$1006))),FALSE),OR(ISNUMBER(FIND(";"&amp;UPPER(TRIM(Datos!G393&amp;""))&amp;"=",G$1007)),ISNUMBER(FIND(";"&amp;UPPER(TRIM(Datos!G393&amp;""))&amp;";",G$1007))),OR(UPPER(TRIM(Datos!G393&amp;""))="SÍ",UPPER(TRIM(Datos!G393&amp;""))="SI",UPPER(TRIM(Datos!G393&amp;""))="NO"),IF(ISNUMBER(Datos!G393),AND(OR(G$1005="",Datos!G393&gt;=G$1005),OR(G$1006="",Datos!G393&lt;=G$1006)),FALSE),TRUE))))</f>
        <v>0.0</v>
      </c>
      <c r="H393">
        <f>IF(Datos!H393="",0,IF(AND(H$1008&lt;&gt;"",Datos!H393=H$1008),0,IF(H$1004=0,0,1-CHOOSE(H$1004,IF(ISNUMBER(Datos!H393),AND(OR(H$1005="",Datos!H393&gt;=H$1005),OR(H$1006="",Datos!H393&lt;=H$1006)),FALSE),IF(ISNUMBER(Datos!H393),AND(Datos!H393=INT(Datos!H393),AND(OR(H$1005="",Datos!H393&gt;=H$1005),OR(H$1006="",Datos!H393&lt;=H$1006))),FALSE),OR(ISNUMBER(FIND(";"&amp;UPPER(TRIM(Datos!H393&amp;""))&amp;"=",H$1007)),ISNUMBER(FIND(";"&amp;UPPER(TRIM(Datos!H393&amp;""))&amp;";",H$1007))),OR(UPPER(TRIM(Datos!H393&amp;""))="SÍ",UPPER(TRIM(Datos!H393&amp;""))="SI",UPPER(TRIM(Datos!H393&amp;""))="NO"),IF(ISNUMBER(Datos!H393),AND(OR(H$1005="",Datos!H393&gt;=H$1005),OR(H$1006="",Datos!H393&lt;=H$1006)),FALSE),TRUE))))</f>
        <v>0.0</v>
      </c>
      <c r="I393">
        <f>IF(Datos!I393="",0,IF(AND(I$1008&lt;&gt;"",Datos!I393=I$1008),0,IF(I$1004=0,0,1-CHOOSE(I$1004,IF(ISNUMBER(Datos!I393),AND(OR(I$1005="",Datos!I393&gt;=I$1005),OR(I$1006="",Datos!I393&lt;=I$1006)),FALSE),IF(ISNUMBER(Datos!I393),AND(Datos!I393=INT(Datos!I393),AND(OR(I$1005="",Datos!I393&gt;=I$1005),OR(I$1006="",Datos!I393&lt;=I$1006))),FALSE),OR(ISNUMBER(FIND(";"&amp;UPPER(TRIM(Datos!I393&amp;""))&amp;"=",I$1007)),ISNUMBER(FIND(";"&amp;UPPER(TRIM(Datos!I393&amp;""))&amp;";",I$1007))),OR(UPPER(TRIM(Datos!I393&amp;""))="SÍ",UPPER(TRIM(Datos!I393&amp;""))="SI",UPPER(TRIM(Datos!I393&amp;""))="NO"),IF(ISNUMBER(Datos!I393),AND(OR(I$1005="",Datos!I393&gt;=I$1005),OR(I$1006="",Datos!I393&lt;=I$1006)),FALSE),TRUE))))</f>
        <v>0.0</v>
      </c>
      <c r="J393">
        <f>IF(Datos!J393="",0,IF(AND(J$1008&lt;&gt;"",Datos!J393=J$1008),0,IF(J$1004=0,0,1-CHOOSE(J$1004,IF(ISNUMBER(Datos!J393),AND(OR(J$1005="",Datos!J393&gt;=J$1005),OR(J$1006="",Datos!J393&lt;=J$1006)),FALSE),IF(ISNUMBER(Datos!J393),AND(Datos!J393=INT(Datos!J393),AND(OR(J$1005="",Datos!J393&gt;=J$1005),OR(J$1006="",Datos!J393&lt;=J$1006))),FALSE),OR(ISNUMBER(FIND(";"&amp;UPPER(TRIM(Datos!J393&amp;""))&amp;"=",J$1007)),ISNUMBER(FIND(";"&amp;UPPER(TRIM(Datos!J393&amp;""))&amp;";",J$1007))),OR(UPPER(TRIM(Datos!J393&amp;""))="SÍ",UPPER(TRIM(Datos!J393&amp;""))="SI",UPPER(TRIM(Datos!J393&amp;""))="NO"),IF(ISNUMBER(Datos!J393),AND(OR(J$1005="",Datos!J393&gt;=J$1005),OR(J$1006="",Datos!J393&lt;=J$1006)),FALSE),TRUE))))</f>
        <v>0.0</v>
      </c>
      <c r="K393">
        <f>IF(Datos!K393="",0,IF(AND(K$1008&lt;&gt;"",Datos!K393=K$1008),0,IF(K$1004=0,0,1-CHOOSE(K$1004,IF(ISNUMBER(Datos!K393),AND(OR(K$1005="",Datos!K393&gt;=K$1005),OR(K$1006="",Datos!K393&lt;=K$1006)),FALSE),IF(ISNUMBER(Datos!K393),AND(Datos!K393=INT(Datos!K393),AND(OR(K$1005="",Datos!K393&gt;=K$1005),OR(K$1006="",Datos!K393&lt;=K$1006))),FALSE),OR(ISNUMBER(FIND(";"&amp;UPPER(TRIM(Datos!K393&amp;""))&amp;"=",K$1007)),ISNUMBER(FIND(";"&amp;UPPER(TRIM(Datos!K393&amp;""))&amp;";",K$1007))),OR(UPPER(TRIM(Datos!K393&amp;""))="SÍ",UPPER(TRIM(Datos!K393&amp;""))="SI",UPPER(TRIM(Datos!K393&amp;""))="NO"),IF(ISNUMBER(Datos!K393),AND(OR(K$1005="",Datos!K393&gt;=K$1005),OR(K$1006="",Datos!K393&lt;=K$1006)),FALSE),TRUE))))</f>
        <v>0.0</v>
      </c>
      <c r="L393">
        <f>IF(Datos!L393="",0,IF(AND(L$1008&lt;&gt;"",Datos!L393=L$1008),0,IF(L$1004=0,0,1-CHOOSE(L$1004,IF(ISNUMBER(Datos!L393),AND(OR(L$1005="",Datos!L393&gt;=L$1005),OR(L$1006="",Datos!L393&lt;=L$1006)),FALSE),IF(ISNUMBER(Datos!L393),AND(Datos!L393=INT(Datos!L393),AND(OR(L$1005="",Datos!L393&gt;=L$1005),OR(L$1006="",Datos!L393&lt;=L$1006))),FALSE),OR(ISNUMBER(FIND(";"&amp;UPPER(TRIM(Datos!L393&amp;""))&amp;"=",L$1007)),ISNUMBER(FIND(";"&amp;UPPER(TRIM(Datos!L393&amp;""))&amp;";",L$1007))),OR(UPPER(TRIM(Datos!L393&amp;""))="SÍ",UPPER(TRIM(Datos!L393&amp;""))="SI",UPPER(TRIM(Datos!L393&amp;""))="NO"),IF(ISNUMBER(Datos!L393),AND(OR(L$1005="",Datos!L393&gt;=L$1005),OR(L$1006="",Datos!L393&lt;=L$1006)),FALSE),TRUE))))</f>
        <v>0.0</v>
      </c>
      <c r="M393">
        <f>IF(Datos!M393="",0,IF(AND(M$1008&lt;&gt;"",Datos!M393=M$1008),0,IF(M$1004=0,0,1-CHOOSE(M$1004,IF(ISNUMBER(Datos!M393),AND(OR(M$1005="",Datos!M393&gt;=M$1005),OR(M$1006="",Datos!M393&lt;=M$1006)),FALSE),IF(ISNUMBER(Datos!M393),AND(Datos!M393=INT(Datos!M393),AND(OR(M$1005="",Datos!M393&gt;=M$1005),OR(M$1006="",Datos!M393&lt;=M$1006))),FALSE),OR(ISNUMBER(FIND(";"&amp;UPPER(TRIM(Datos!M393&amp;""))&amp;"=",M$1007)),ISNUMBER(FIND(";"&amp;UPPER(TRIM(Datos!M393&amp;""))&amp;";",M$1007))),OR(UPPER(TRIM(Datos!M393&amp;""))="SÍ",UPPER(TRIM(Datos!M393&amp;""))="SI",UPPER(TRIM(Datos!M393&amp;""))="NO"),IF(ISNUMBER(Datos!M393),AND(OR(M$1005="",Datos!M393&gt;=M$1005),OR(M$1006="",Datos!M393&lt;=M$1006)),FALSE),TRUE))))</f>
        <v>0.0</v>
      </c>
      <c r="N393">
        <f>IF(Datos!N393="",0,IF(AND(N$1008&lt;&gt;"",Datos!N393=N$1008),0,IF(N$1004=0,0,1-CHOOSE(N$1004,IF(ISNUMBER(Datos!N393),AND(OR(N$1005="",Datos!N393&gt;=N$1005),OR(N$1006="",Datos!N393&lt;=N$1006)),FALSE),IF(ISNUMBER(Datos!N393),AND(Datos!N393=INT(Datos!N393),AND(OR(N$1005="",Datos!N393&gt;=N$1005),OR(N$1006="",Datos!N393&lt;=N$1006))),FALSE),OR(ISNUMBER(FIND(";"&amp;UPPER(TRIM(Datos!N393&amp;""))&amp;"=",N$1007)),ISNUMBER(FIND(";"&amp;UPPER(TRIM(Datos!N393&amp;""))&amp;";",N$1007))),OR(UPPER(TRIM(Datos!N393&amp;""))="SÍ",UPPER(TRIM(Datos!N393&amp;""))="SI",UPPER(TRIM(Datos!N393&amp;""))="NO"),IF(ISNUMBER(Datos!N393),AND(OR(N$1005="",Datos!N393&gt;=N$1005),OR(N$1006="",Datos!N393&lt;=N$1006)),FALSE),TRUE))))</f>
        <v>0.0</v>
      </c>
      <c r="O393">
        <f>IF(Datos!O393="",0,IF(AND(O$1008&lt;&gt;"",Datos!O393=O$1008),0,IF(O$1004=0,0,1-CHOOSE(O$1004,IF(ISNUMBER(Datos!O393),AND(OR(O$1005="",Datos!O393&gt;=O$1005),OR(O$1006="",Datos!O393&lt;=O$1006)),FALSE),IF(ISNUMBER(Datos!O393),AND(Datos!O393=INT(Datos!O393),AND(OR(O$1005="",Datos!O393&gt;=O$1005),OR(O$1006="",Datos!O393&lt;=O$1006))),FALSE),OR(ISNUMBER(FIND(";"&amp;UPPER(TRIM(Datos!O393&amp;""))&amp;"=",O$1007)),ISNUMBER(FIND(";"&amp;UPPER(TRIM(Datos!O393&amp;""))&amp;";",O$1007))),OR(UPPER(TRIM(Datos!O393&amp;""))="SÍ",UPPER(TRIM(Datos!O393&amp;""))="SI",UPPER(TRIM(Datos!O393&amp;""))="NO"),IF(ISNUMBER(Datos!O393),AND(OR(O$1005="",Datos!O393&gt;=O$1005),OR(O$1006="",Datos!O393&lt;=O$1006)),FALSE),TRUE))))</f>
        <v>0.0</v>
      </c>
      <c r="P393">
        <f>IF(Datos!P393="",0,IF(AND(P$1008&lt;&gt;"",Datos!P393=P$1008),0,IF(P$1004=0,0,1-CHOOSE(P$1004,IF(ISNUMBER(Datos!P393),AND(OR(P$1005="",Datos!P393&gt;=P$1005),OR(P$1006="",Datos!P393&lt;=P$1006)),FALSE),IF(ISNUMBER(Datos!P393),AND(Datos!P393=INT(Datos!P393),AND(OR(P$1005="",Datos!P393&gt;=P$1005),OR(P$1006="",Datos!P393&lt;=P$1006))),FALSE),OR(ISNUMBER(FIND(";"&amp;UPPER(TRIM(Datos!P393&amp;""))&amp;"=",P$1007)),ISNUMBER(FIND(";"&amp;UPPER(TRIM(Datos!P393&amp;""))&amp;";",P$1007))),OR(UPPER(TRIM(Datos!P393&amp;""))="SÍ",UPPER(TRIM(Datos!P393&amp;""))="SI",UPPER(TRIM(Datos!P393&amp;""))="NO"),IF(ISNUMBER(Datos!P393),AND(OR(P$1005="",Datos!P393&gt;=P$1005),OR(P$1006="",Datos!P393&lt;=P$1006)),FALSE),TRUE))))</f>
        <v>0.0</v>
      </c>
      <c r="Q393">
        <f>IF(Datos!Q393="",0,IF(AND(Q$1008&lt;&gt;"",Datos!Q393=Q$1008),0,IF(Q$1004=0,0,1-CHOOSE(Q$1004,IF(ISNUMBER(Datos!Q393),AND(OR(Q$1005="",Datos!Q393&gt;=Q$1005),OR(Q$1006="",Datos!Q393&lt;=Q$1006)),FALSE),IF(ISNUMBER(Datos!Q393),AND(Datos!Q393=INT(Datos!Q393),AND(OR(Q$1005="",Datos!Q393&gt;=Q$1005),OR(Q$1006="",Datos!Q393&lt;=Q$1006))),FALSE),OR(ISNUMBER(FIND(";"&amp;UPPER(TRIM(Datos!Q393&amp;""))&amp;"=",Q$1007)),ISNUMBER(FIND(";"&amp;UPPER(TRIM(Datos!Q393&amp;""))&amp;";",Q$1007))),OR(UPPER(TRIM(Datos!Q393&amp;""))="SÍ",UPPER(TRIM(Datos!Q393&amp;""))="SI",UPPER(TRIM(Datos!Q393&amp;""))="NO"),IF(ISNUMBER(Datos!Q393),AND(OR(Q$1005="",Datos!Q393&gt;=Q$1005),OR(Q$1006="",Datos!Q393&lt;=Q$1006)),FALSE),TRUE))))</f>
        <v>0.0</v>
      </c>
      <c r="R393">
        <f>IF(Datos!R393="",0,IF(AND(R$1008&lt;&gt;"",Datos!R393=R$1008),0,IF(R$1004=0,0,1-CHOOSE(R$1004,IF(ISNUMBER(Datos!R393),AND(OR(R$1005="",Datos!R393&gt;=R$1005),OR(R$1006="",Datos!R393&lt;=R$1006)),FALSE),IF(ISNUMBER(Datos!R393),AND(Datos!R393=INT(Datos!R393),AND(OR(R$1005="",Datos!R393&gt;=R$1005),OR(R$1006="",Datos!R393&lt;=R$1006))),FALSE),OR(ISNUMBER(FIND(";"&amp;UPPER(TRIM(Datos!R393&amp;""))&amp;"=",R$1007)),ISNUMBER(FIND(";"&amp;UPPER(TRIM(Datos!R393&amp;""))&amp;";",R$1007))),OR(UPPER(TRIM(Datos!R393&amp;""))="SÍ",UPPER(TRIM(Datos!R393&amp;""))="SI",UPPER(TRIM(Datos!R393&amp;""))="NO"),IF(ISNUMBER(Datos!R393),AND(OR(R$1005="",Datos!R393&gt;=R$1005),OR(R$1006="",Datos!R393&lt;=R$1006)),FALSE),TRUE))))</f>
        <v>0.0</v>
      </c>
      <c r="S393">
        <f>IF(Datos!S393="",0,IF(AND(S$1008&lt;&gt;"",Datos!S393=S$1008),0,IF(S$1004=0,0,1-CHOOSE(S$1004,IF(ISNUMBER(Datos!S393),AND(OR(S$1005="",Datos!S393&gt;=S$1005),OR(S$1006="",Datos!S393&lt;=S$1006)),FALSE),IF(ISNUMBER(Datos!S393),AND(Datos!S393=INT(Datos!S393),AND(OR(S$1005="",Datos!S393&gt;=S$1005),OR(S$1006="",Datos!S393&lt;=S$1006))),FALSE),OR(ISNUMBER(FIND(";"&amp;UPPER(TRIM(Datos!S393&amp;""))&amp;"=",S$1007)),ISNUMBER(FIND(";"&amp;UPPER(TRIM(Datos!S393&amp;""))&amp;";",S$1007))),OR(UPPER(TRIM(Datos!S393&amp;""))="SÍ",UPPER(TRIM(Datos!S393&amp;""))="SI",UPPER(TRIM(Datos!S393&amp;""))="NO"),IF(ISNUMBER(Datos!S393),AND(OR(S$1005="",Datos!S393&gt;=S$1005),OR(S$1006="",Datos!S393&lt;=S$1006)),FALSE),TRUE))))</f>
        <v>0.0</v>
      </c>
      <c r="T393">
        <f>IF(Datos!T393="",0,IF(AND(T$1008&lt;&gt;"",Datos!T393=T$1008),0,IF(T$1004=0,0,1-CHOOSE(T$1004,IF(ISNUMBER(Datos!T393),AND(OR(T$1005="",Datos!T393&gt;=T$1005),OR(T$1006="",Datos!T393&lt;=T$1006)),FALSE),IF(ISNUMBER(Datos!T393),AND(Datos!T393=INT(Datos!T393),AND(OR(T$1005="",Datos!T393&gt;=T$1005),OR(T$1006="",Datos!T393&lt;=T$1006))),FALSE),OR(ISNUMBER(FIND(";"&amp;UPPER(TRIM(Datos!T393&amp;""))&amp;"=",T$1007)),ISNUMBER(FIND(";"&amp;UPPER(TRIM(Datos!T393&amp;""))&amp;";",T$1007))),OR(UPPER(TRIM(Datos!T393&amp;""))="SÍ",UPPER(TRIM(Datos!T393&amp;""))="SI",UPPER(TRIM(Datos!T393&amp;""))="NO"),IF(ISNUMBER(Datos!T393),AND(OR(T$1005="",Datos!T393&gt;=T$1005),OR(T$1006="",Datos!T393&lt;=T$1006)),FALSE),TRUE))))</f>
        <v>0.0</v>
      </c>
      <c r="U393">
        <f>IF(Datos!U393="",0,IF(AND(U$1008&lt;&gt;"",Datos!U393=U$1008),0,IF(U$1004=0,0,1-CHOOSE(U$1004,IF(ISNUMBER(Datos!U393),AND(OR(U$1005="",Datos!U393&gt;=U$1005),OR(U$1006="",Datos!U393&lt;=U$1006)),FALSE),IF(ISNUMBER(Datos!U393),AND(Datos!U393=INT(Datos!U393),AND(OR(U$1005="",Datos!U393&gt;=U$1005),OR(U$1006="",Datos!U393&lt;=U$1006))),FALSE),OR(ISNUMBER(FIND(";"&amp;UPPER(TRIM(Datos!U393&amp;""))&amp;"=",U$1007)),ISNUMBER(FIND(";"&amp;UPPER(TRIM(Datos!U393&amp;""))&amp;";",U$1007))),OR(UPPER(TRIM(Datos!U393&amp;""))="SÍ",UPPER(TRIM(Datos!U393&amp;""))="SI",UPPER(TRIM(Datos!U393&amp;""))="NO"),IF(ISNUMBER(Datos!U393),AND(OR(U$1005="",Datos!U393&gt;=U$1005),OR(U$1006="",Datos!U393&lt;=U$1006)),FALSE),TRUE))))</f>
        <v>0.0</v>
      </c>
      <c r="V393">
        <f>IF(Datos!V393="",0,IF(AND(V$1008&lt;&gt;"",Datos!V393=V$1008),0,IF(V$1004=0,0,1-CHOOSE(V$1004,IF(ISNUMBER(Datos!V393),AND(OR(V$1005="",Datos!V393&gt;=V$1005),OR(V$1006="",Datos!V393&lt;=V$1006)),FALSE),IF(ISNUMBER(Datos!V393),AND(Datos!V393=INT(Datos!V393),AND(OR(V$1005="",Datos!V393&gt;=V$1005),OR(V$1006="",Datos!V393&lt;=V$1006))),FALSE),OR(ISNUMBER(FIND(";"&amp;UPPER(TRIM(Datos!V393&amp;""))&amp;"=",V$1007)),ISNUMBER(FIND(";"&amp;UPPER(TRIM(Datos!V393&amp;""))&amp;";",V$1007))),OR(UPPER(TRIM(Datos!V393&amp;""))="SÍ",UPPER(TRIM(Datos!V393&amp;""))="SI",UPPER(TRIM(Datos!V393&amp;""))="NO"),IF(ISNUMBER(Datos!V393),AND(OR(V$1005="",Datos!V393&gt;=V$1005),OR(V$1006="",Datos!V393&lt;=V$1006)),FALSE),TRUE))))</f>
        <v>0.0</v>
      </c>
      <c r="W393">
        <f>IF(Datos!W393="",0,IF(AND(W$1008&lt;&gt;"",Datos!W393=W$1008),0,IF(W$1004=0,0,1-CHOOSE(W$1004,IF(ISNUMBER(Datos!W393),AND(OR(W$1005="",Datos!W393&gt;=W$1005),OR(W$1006="",Datos!W393&lt;=W$1006)),FALSE),IF(ISNUMBER(Datos!W393),AND(Datos!W393=INT(Datos!W393),AND(OR(W$1005="",Datos!W393&gt;=W$1005),OR(W$1006="",Datos!W393&lt;=W$1006))),FALSE),OR(ISNUMBER(FIND(";"&amp;UPPER(TRIM(Datos!W393&amp;""))&amp;"=",W$1007)),ISNUMBER(FIND(";"&amp;UPPER(TRIM(Datos!W393&amp;""))&amp;";",W$1007))),OR(UPPER(TRIM(Datos!W393&amp;""))="SÍ",UPPER(TRIM(Datos!W393&amp;""))="SI",UPPER(TRIM(Datos!W393&amp;""))="NO"),IF(ISNUMBER(Datos!W393),AND(OR(W$1005="",Datos!W393&gt;=W$1005),OR(W$1006="",Datos!W393&lt;=W$1006)),FALSE),TRUE))))</f>
        <v>0.0</v>
      </c>
      <c r="X393">
        <f>IF(Datos!X393="",0,IF(AND(X$1008&lt;&gt;"",Datos!X393=X$1008),0,IF(X$1004=0,0,1-CHOOSE(X$1004,IF(ISNUMBER(Datos!X393),AND(OR(X$1005="",Datos!X393&gt;=X$1005),OR(X$1006="",Datos!X393&lt;=X$1006)),FALSE),IF(ISNUMBER(Datos!X393),AND(Datos!X393=INT(Datos!X393),AND(OR(X$1005="",Datos!X393&gt;=X$1005),OR(X$1006="",Datos!X393&lt;=X$1006))),FALSE),OR(ISNUMBER(FIND(";"&amp;UPPER(TRIM(Datos!X393&amp;""))&amp;"=",X$1007)),ISNUMBER(FIND(";"&amp;UPPER(TRIM(Datos!X393&amp;""))&amp;";",X$1007))),OR(UPPER(TRIM(Datos!X393&amp;""))="SÍ",UPPER(TRIM(Datos!X393&amp;""))="SI",UPPER(TRIM(Datos!X393&amp;""))="NO"),IF(ISNUMBER(Datos!X393),AND(OR(X$1005="",Datos!X393&gt;=X$1005),OR(X$1006="",Datos!X393&lt;=X$1006)),FALSE),TRUE))))</f>
        <v>0.0</v>
      </c>
      <c r="Y393">
        <f>IF(Datos!Y393="",0,IF(AND(Y$1008&lt;&gt;"",Datos!Y393=Y$1008),0,IF(Y$1004=0,0,1-CHOOSE(Y$1004,IF(ISNUMBER(Datos!Y393),AND(OR(Y$1005="",Datos!Y393&gt;=Y$1005),OR(Y$1006="",Datos!Y393&lt;=Y$1006)),FALSE),IF(ISNUMBER(Datos!Y393),AND(Datos!Y393=INT(Datos!Y393),AND(OR(Y$1005="",Datos!Y393&gt;=Y$1005),OR(Y$1006="",Datos!Y393&lt;=Y$1006))),FALSE),OR(ISNUMBER(FIND(";"&amp;UPPER(TRIM(Datos!Y393&amp;""))&amp;"=",Y$1007)),ISNUMBER(FIND(";"&amp;UPPER(TRIM(Datos!Y393&amp;""))&amp;";",Y$1007))),OR(UPPER(TRIM(Datos!Y393&amp;""))="SÍ",UPPER(TRIM(Datos!Y393&amp;""))="SI",UPPER(TRIM(Datos!Y393&amp;""))="NO"),IF(ISNUMBER(Datos!Y393),AND(OR(Y$1005="",Datos!Y393&gt;=Y$1005),OR(Y$1006="",Datos!Y393&lt;=Y$1006)),FALSE),TRUE))))</f>
        <v>0.0</v>
      </c>
      <c r="Z393">
        <f>IF(Datos!Z393="",0,IF(AND(Z$1008&lt;&gt;"",Datos!Z393=Z$1008),0,IF(Z$1004=0,0,1-CHOOSE(Z$1004,IF(ISNUMBER(Datos!Z393),AND(OR(Z$1005="",Datos!Z393&gt;=Z$1005),OR(Z$1006="",Datos!Z393&lt;=Z$1006)),FALSE),IF(ISNUMBER(Datos!Z393),AND(Datos!Z393=INT(Datos!Z393),AND(OR(Z$1005="",Datos!Z393&gt;=Z$1005),OR(Z$1006="",Datos!Z393&lt;=Z$1006))),FALSE),OR(ISNUMBER(FIND(";"&amp;UPPER(TRIM(Datos!Z393&amp;""))&amp;"=",Z$1007)),ISNUMBER(FIND(";"&amp;UPPER(TRIM(Datos!Z393&amp;""))&amp;";",Z$1007))),OR(UPPER(TRIM(Datos!Z393&amp;""))="SÍ",UPPER(TRIM(Datos!Z393&amp;""))="SI",UPPER(TRIM(Datos!Z393&amp;""))="NO"),IF(ISNUMBER(Datos!Z393),AND(OR(Z$1005="",Datos!Z393&gt;=Z$1005),OR(Z$1006="",Datos!Z393&lt;=Z$1006)),FALSE),TRUE))))</f>
        <v>0.0</v>
      </c>
      <c r="AA393">
        <f>IF(Datos!AA393="",0,IF(AND(AA$1008&lt;&gt;"",Datos!AA393=AA$1008),0,IF(AA$1004=0,0,1-CHOOSE(AA$1004,IF(ISNUMBER(Datos!AA393),AND(OR(AA$1005="",Datos!AA393&gt;=AA$1005),OR(AA$1006="",Datos!AA393&lt;=AA$1006)),FALSE),IF(ISNUMBER(Datos!AA393),AND(Datos!AA393=INT(Datos!AA393),AND(OR(AA$1005="",Datos!AA393&gt;=AA$1005),OR(AA$1006="",Datos!AA393&lt;=AA$1006))),FALSE),OR(ISNUMBER(FIND(";"&amp;UPPER(TRIM(Datos!AA393&amp;""))&amp;"=",AA$1007)),ISNUMBER(FIND(";"&amp;UPPER(TRIM(Datos!AA393&amp;""))&amp;";",AA$1007))),OR(UPPER(TRIM(Datos!AA393&amp;""))="SÍ",UPPER(TRIM(Datos!AA393&amp;""))="SI",UPPER(TRIM(Datos!AA393&amp;""))="NO"),IF(ISNUMBER(Datos!AA393),AND(OR(AA$1005="",Datos!AA393&gt;=AA$1005),OR(AA$1006="",Datos!AA393&lt;=AA$1006)),FALSE),TRUE))))</f>
        <v>0.0</v>
      </c>
      <c r="AB393">
        <f>IF(Datos!AB393="",0,IF(AND(AB$1008&lt;&gt;"",Datos!AB393=AB$1008),0,IF(AB$1004=0,0,1-CHOOSE(AB$1004,IF(ISNUMBER(Datos!AB393),AND(OR(AB$1005="",Datos!AB393&gt;=AB$1005),OR(AB$1006="",Datos!AB393&lt;=AB$1006)),FALSE),IF(ISNUMBER(Datos!AB393),AND(Datos!AB393=INT(Datos!AB393),AND(OR(AB$1005="",Datos!AB393&gt;=AB$1005),OR(AB$1006="",Datos!AB393&lt;=AB$1006))),FALSE),OR(ISNUMBER(FIND(";"&amp;UPPER(TRIM(Datos!AB393&amp;""))&amp;"=",AB$1007)),ISNUMBER(FIND(";"&amp;UPPER(TRIM(Datos!AB393&amp;""))&amp;";",AB$1007))),OR(UPPER(TRIM(Datos!AB393&amp;""))="SÍ",UPPER(TRIM(Datos!AB393&amp;""))="SI",UPPER(TRIM(Datos!AB393&amp;""))="NO"),IF(ISNUMBER(Datos!AB393),AND(OR(AB$1005="",Datos!AB393&gt;=AB$1005),OR(AB$1006="",Datos!AB393&lt;=AB$1006)),FALSE),TRUE))))</f>
        <v>0.0</v>
      </c>
      <c r="AC393">
        <f>IF(Datos!AC393="",0,IF(AND(AC$1008&lt;&gt;"",Datos!AC393=AC$1008),0,IF(AC$1004=0,0,1-CHOOSE(AC$1004,IF(ISNUMBER(Datos!AC393),AND(OR(AC$1005="",Datos!AC393&gt;=AC$1005),OR(AC$1006="",Datos!AC393&lt;=AC$1006)),FALSE),IF(ISNUMBER(Datos!AC393),AND(Datos!AC393=INT(Datos!AC393),AND(OR(AC$1005="",Datos!AC393&gt;=AC$1005),OR(AC$1006="",Datos!AC393&lt;=AC$1006))),FALSE),OR(ISNUMBER(FIND(";"&amp;UPPER(TRIM(Datos!AC393&amp;""))&amp;"=",AC$1007)),ISNUMBER(FIND(";"&amp;UPPER(TRIM(Datos!AC393&amp;""))&amp;";",AC$1007))),OR(UPPER(TRIM(Datos!AC393&amp;""))="SÍ",UPPER(TRIM(Datos!AC393&amp;""))="SI",UPPER(TRIM(Datos!AC393&amp;""))="NO"),IF(ISNUMBER(Datos!AC393),AND(OR(AC$1005="",Datos!AC393&gt;=AC$1005),OR(AC$1006="",Datos!AC393&lt;=AC$1006)),FALSE),TRUE))))</f>
        <v>0.0</v>
      </c>
      <c r="AD393">
        <f>IF(Datos!AD393="",0,IF(AND(AD$1008&lt;&gt;"",Datos!AD393=AD$1008),0,IF(AD$1004=0,0,1-CHOOSE(AD$1004,IF(ISNUMBER(Datos!AD393),AND(OR(AD$1005="",Datos!AD393&gt;=AD$1005),OR(AD$1006="",Datos!AD393&lt;=AD$1006)),FALSE),IF(ISNUMBER(Datos!AD393),AND(Datos!AD393=INT(Datos!AD393),AND(OR(AD$1005="",Datos!AD393&gt;=AD$1005),OR(AD$1006="",Datos!AD393&lt;=AD$1006))),FALSE),OR(ISNUMBER(FIND(";"&amp;UPPER(TRIM(Datos!AD393&amp;""))&amp;"=",AD$1007)),ISNUMBER(FIND(";"&amp;UPPER(TRIM(Datos!AD393&amp;""))&amp;";",AD$1007))),OR(UPPER(TRIM(Datos!AD393&amp;""))="SÍ",UPPER(TRIM(Datos!AD393&amp;""))="SI",UPPER(TRIM(Datos!AD393&amp;""))="NO"),IF(ISNUMBER(Datos!AD393),AND(OR(AD$1005="",Datos!AD393&gt;=AD$1005),OR(AD$1006="",Datos!AD393&lt;=AD$1006)),FALSE),TRUE))))</f>
        <v>0.0</v>
      </c>
      <c r="AE393">
        <f>IF(Datos!AE393="",0,IF(AND(AE$1008&lt;&gt;"",Datos!AE393=AE$1008),0,IF(AE$1004=0,0,1-CHOOSE(AE$1004,IF(ISNUMBER(Datos!AE393),AND(OR(AE$1005="",Datos!AE393&gt;=AE$1005),OR(AE$1006="",Datos!AE393&lt;=AE$1006)),FALSE),IF(ISNUMBER(Datos!AE393),AND(Datos!AE393=INT(Datos!AE393),AND(OR(AE$1005="",Datos!AE393&gt;=AE$1005),OR(AE$1006="",Datos!AE393&lt;=AE$1006))),FALSE),OR(ISNUMBER(FIND(";"&amp;UPPER(TRIM(Datos!AE393&amp;""))&amp;"=",AE$1007)),ISNUMBER(FIND(";"&amp;UPPER(TRIM(Datos!AE393&amp;""))&amp;";",AE$1007))),OR(UPPER(TRIM(Datos!AE393&amp;""))="SÍ",UPPER(TRIM(Datos!AE393&amp;""))="SI",UPPER(TRIM(Datos!AE393&amp;""))="NO"),IF(ISNUMBER(Datos!AE393),AND(OR(AE$1005="",Datos!AE393&gt;=AE$1005),OR(AE$1006="",Datos!AE393&lt;=AE$1006)),FALSE),TRUE))))</f>
        <v>0.0</v>
      </c>
    </row>
    <row r="394" spans="2:31">
      <c r="B394">
        <f>IF(Datos!B394="",0,IF(AND(B$1008&lt;&gt;"",Datos!B394=B$1008),0,IF(B$1004=0,0,1-CHOOSE(B$1004,IF(ISNUMBER(Datos!B394),AND(OR(B$1005="",Datos!B394&gt;=B$1005),OR(B$1006="",Datos!B394&lt;=B$1006)),FALSE),IF(ISNUMBER(Datos!B394),AND(Datos!B394=INT(Datos!B394),AND(OR(B$1005="",Datos!B394&gt;=B$1005),OR(B$1006="",Datos!B394&lt;=B$1006))),FALSE),OR(ISNUMBER(FIND(";"&amp;UPPER(TRIM(Datos!B394&amp;""))&amp;"=",B$1007)),ISNUMBER(FIND(";"&amp;UPPER(TRIM(Datos!B394&amp;""))&amp;";",B$1007))),OR(UPPER(TRIM(Datos!B394&amp;""))="SÍ",UPPER(TRIM(Datos!B394&amp;""))="SI",UPPER(TRIM(Datos!B394&amp;""))="NO"),IF(ISNUMBER(Datos!B394),AND(OR(B$1005="",Datos!B394&gt;=B$1005),OR(B$1006="",Datos!B394&lt;=B$1006)),FALSE),TRUE))))</f>
        <v>0.0</v>
      </c>
      <c r="C394">
        <f>IF(Datos!C394="",0,IF(AND(C$1008&lt;&gt;"",Datos!C394=C$1008),0,IF(C$1004=0,0,1-CHOOSE(C$1004,IF(ISNUMBER(Datos!C394),AND(OR(C$1005="",Datos!C394&gt;=C$1005),OR(C$1006="",Datos!C394&lt;=C$1006)),FALSE),IF(ISNUMBER(Datos!C394),AND(Datos!C394=INT(Datos!C394),AND(OR(C$1005="",Datos!C394&gt;=C$1005),OR(C$1006="",Datos!C394&lt;=C$1006))),FALSE),OR(ISNUMBER(FIND(";"&amp;UPPER(TRIM(Datos!C394&amp;""))&amp;"=",C$1007)),ISNUMBER(FIND(";"&amp;UPPER(TRIM(Datos!C394&amp;""))&amp;";",C$1007))),OR(UPPER(TRIM(Datos!C394&amp;""))="SÍ",UPPER(TRIM(Datos!C394&amp;""))="SI",UPPER(TRIM(Datos!C394&amp;""))="NO"),IF(ISNUMBER(Datos!C394),AND(OR(C$1005="",Datos!C394&gt;=C$1005),OR(C$1006="",Datos!C394&lt;=C$1006)),FALSE),TRUE))))</f>
        <v>0.0</v>
      </c>
      <c r="D394">
        <f>IF(Datos!D394="",0,IF(AND(D$1008&lt;&gt;"",Datos!D394=D$1008),0,IF(D$1004=0,0,1-CHOOSE(D$1004,IF(ISNUMBER(Datos!D394),AND(OR(D$1005="",Datos!D394&gt;=D$1005),OR(D$1006="",Datos!D394&lt;=D$1006)),FALSE),IF(ISNUMBER(Datos!D394),AND(Datos!D394=INT(Datos!D394),AND(OR(D$1005="",Datos!D394&gt;=D$1005),OR(D$1006="",Datos!D394&lt;=D$1006))),FALSE),OR(ISNUMBER(FIND(";"&amp;UPPER(TRIM(Datos!D394&amp;""))&amp;"=",D$1007)),ISNUMBER(FIND(";"&amp;UPPER(TRIM(Datos!D394&amp;""))&amp;";",D$1007))),OR(UPPER(TRIM(Datos!D394&amp;""))="SÍ",UPPER(TRIM(Datos!D394&amp;""))="SI",UPPER(TRIM(Datos!D394&amp;""))="NO"),IF(ISNUMBER(Datos!D394),AND(OR(D$1005="",Datos!D394&gt;=D$1005),OR(D$1006="",Datos!D394&lt;=D$1006)),FALSE),TRUE))))</f>
        <v>0.0</v>
      </c>
      <c r="E394">
        <f>IF(Datos!E394="",0,IF(AND(E$1008&lt;&gt;"",Datos!E394=E$1008),0,IF(E$1004=0,0,1-CHOOSE(E$1004,IF(ISNUMBER(Datos!E394),AND(OR(E$1005="",Datos!E394&gt;=E$1005),OR(E$1006="",Datos!E394&lt;=E$1006)),FALSE),IF(ISNUMBER(Datos!E394),AND(Datos!E394=INT(Datos!E394),AND(OR(E$1005="",Datos!E394&gt;=E$1005),OR(E$1006="",Datos!E394&lt;=E$1006))),FALSE),OR(ISNUMBER(FIND(";"&amp;UPPER(TRIM(Datos!E394&amp;""))&amp;"=",E$1007)),ISNUMBER(FIND(";"&amp;UPPER(TRIM(Datos!E394&amp;""))&amp;";",E$1007))),OR(UPPER(TRIM(Datos!E394&amp;""))="SÍ",UPPER(TRIM(Datos!E394&amp;""))="SI",UPPER(TRIM(Datos!E394&amp;""))="NO"),IF(ISNUMBER(Datos!E394),AND(OR(E$1005="",Datos!E394&gt;=E$1005),OR(E$1006="",Datos!E394&lt;=E$1006)),FALSE),TRUE))))</f>
        <v>0.0</v>
      </c>
      <c r="F394">
        <f>IF(Datos!F394="",0,IF(AND(F$1008&lt;&gt;"",Datos!F394=F$1008),0,IF(F$1004=0,0,1-CHOOSE(F$1004,IF(ISNUMBER(Datos!F394),AND(OR(F$1005="",Datos!F394&gt;=F$1005),OR(F$1006="",Datos!F394&lt;=F$1006)),FALSE),IF(ISNUMBER(Datos!F394),AND(Datos!F394=INT(Datos!F394),AND(OR(F$1005="",Datos!F394&gt;=F$1005),OR(F$1006="",Datos!F394&lt;=F$1006))),FALSE),OR(ISNUMBER(FIND(";"&amp;UPPER(TRIM(Datos!F394&amp;""))&amp;"=",F$1007)),ISNUMBER(FIND(";"&amp;UPPER(TRIM(Datos!F394&amp;""))&amp;";",F$1007))),OR(UPPER(TRIM(Datos!F394&amp;""))="SÍ",UPPER(TRIM(Datos!F394&amp;""))="SI",UPPER(TRIM(Datos!F394&amp;""))="NO"),IF(ISNUMBER(Datos!F394),AND(OR(F$1005="",Datos!F394&gt;=F$1005),OR(F$1006="",Datos!F394&lt;=F$1006)),FALSE),TRUE))))</f>
        <v>0.0</v>
      </c>
      <c r="G394">
        <f>IF(Datos!G394="",0,IF(AND(G$1008&lt;&gt;"",Datos!G394=G$1008),0,IF(G$1004=0,0,1-CHOOSE(G$1004,IF(ISNUMBER(Datos!G394),AND(OR(G$1005="",Datos!G394&gt;=G$1005),OR(G$1006="",Datos!G394&lt;=G$1006)),FALSE),IF(ISNUMBER(Datos!G394),AND(Datos!G394=INT(Datos!G394),AND(OR(G$1005="",Datos!G394&gt;=G$1005),OR(G$1006="",Datos!G394&lt;=G$1006))),FALSE),OR(ISNUMBER(FIND(";"&amp;UPPER(TRIM(Datos!G394&amp;""))&amp;"=",G$1007)),ISNUMBER(FIND(";"&amp;UPPER(TRIM(Datos!G394&amp;""))&amp;";",G$1007))),OR(UPPER(TRIM(Datos!G394&amp;""))="SÍ",UPPER(TRIM(Datos!G394&amp;""))="SI",UPPER(TRIM(Datos!G394&amp;""))="NO"),IF(ISNUMBER(Datos!G394),AND(OR(G$1005="",Datos!G394&gt;=G$1005),OR(G$1006="",Datos!G394&lt;=G$1006)),FALSE),TRUE))))</f>
        <v>0.0</v>
      </c>
      <c r="H394">
        <f>IF(Datos!H394="",0,IF(AND(H$1008&lt;&gt;"",Datos!H394=H$1008),0,IF(H$1004=0,0,1-CHOOSE(H$1004,IF(ISNUMBER(Datos!H394),AND(OR(H$1005="",Datos!H394&gt;=H$1005),OR(H$1006="",Datos!H394&lt;=H$1006)),FALSE),IF(ISNUMBER(Datos!H394),AND(Datos!H394=INT(Datos!H394),AND(OR(H$1005="",Datos!H394&gt;=H$1005),OR(H$1006="",Datos!H394&lt;=H$1006))),FALSE),OR(ISNUMBER(FIND(";"&amp;UPPER(TRIM(Datos!H394&amp;""))&amp;"=",H$1007)),ISNUMBER(FIND(";"&amp;UPPER(TRIM(Datos!H394&amp;""))&amp;";",H$1007))),OR(UPPER(TRIM(Datos!H394&amp;""))="SÍ",UPPER(TRIM(Datos!H394&amp;""))="SI",UPPER(TRIM(Datos!H394&amp;""))="NO"),IF(ISNUMBER(Datos!H394),AND(OR(H$1005="",Datos!H394&gt;=H$1005),OR(H$1006="",Datos!H394&lt;=H$1006)),FALSE),TRUE))))</f>
        <v>0.0</v>
      </c>
      <c r="I394">
        <f>IF(Datos!I394="",0,IF(AND(I$1008&lt;&gt;"",Datos!I394=I$1008),0,IF(I$1004=0,0,1-CHOOSE(I$1004,IF(ISNUMBER(Datos!I394),AND(OR(I$1005="",Datos!I394&gt;=I$1005),OR(I$1006="",Datos!I394&lt;=I$1006)),FALSE),IF(ISNUMBER(Datos!I394),AND(Datos!I394=INT(Datos!I394),AND(OR(I$1005="",Datos!I394&gt;=I$1005),OR(I$1006="",Datos!I394&lt;=I$1006))),FALSE),OR(ISNUMBER(FIND(";"&amp;UPPER(TRIM(Datos!I394&amp;""))&amp;"=",I$1007)),ISNUMBER(FIND(";"&amp;UPPER(TRIM(Datos!I394&amp;""))&amp;";",I$1007))),OR(UPPER(TRIM(Datos!I394&amp;""))="SÍ",UPPER(TRIM(Datos!I394&amp;""))="SI",UPPER(TRIM(Datos!I394&amp;""))="NO"),IF(ISNUMBER(Datos!I394),AND(OR(I$1005="",Datos!I394&gt;=I$1005),OR(I$1006="",Datos!I394&lt;=I$1006)),FALSE),TRUE))))</f>
        <v>0.0</v>
      </c>
      <c r="J394">
        <f>IF(Datos!J394="",0,IF(AND(J$1008&lt;&gt;"",Datos!J394=J$1008),0,IF(J$1004=0,0,1-CHOOSE(J$1004,IF(ISNUMBER(Datos!J394),AND(OR(J$1005="",Datos!J394&gt;=J$1005),OR(J$1006="",Datos!J394&lt;=J$1006)),FALSE),IF(ISNUMBER(Datos!J394),AND(Datos!J394=INT(Datos!J394),AND(OR(J$1005="",Datos!J394&gt;=J$1005),OR(J$1006="",Datos!J394&lt;=J$1006))),FALSE),OR(ISNUMBER(FIND(";"&amp;UPPER(TRIM(Datos!J394&amp;""))&amp;"=",J$1007)),ISNUMBER(FIND(";"&amp;UPPER(TRIM(Datos!J394&amp;""))&amp;";",J$1007))),OR(UPPER(TRIM(Datos!J394&amp;""))="SÍ",UPPER(TRIM(Datos!J394&amp;""))="SI",UPPER(TRIM(Datos!J394&amp;""))="NO"),IF(ISNUMBER(Datos!J394),AND(OR(J$1005="",Datos!J394&gt;=J$1005),OR(J$1006="",Datos!J394&lt;=J$1006)),FALSE),TRUE))))</f>
        <v>0.0</v>
      </c>
      <c r="K394">
        <f>IF(Datos!K394="",0,IF(AND(K$1008&lt;&gt;"",Datos!K394=K$1008),0,IF(K$1004=0,0,1-CHOOSE(K$1004,IF(ISNUMBER(Datos!K394),AND(OR(K$1005="",Datos!K394&gt;=K$1005),OR(K$1006="",Datos!K394&lt;=K$1006)),FALSE),IF(ISNUMBER(Datos!K394),AND(Datos!K394=INT(Datos!K394),AND(OR(K$1005="",Datos!K394&gt;=K$1005),OR(K$1006="",Datos!K394&lt;=K$1006))),FALSE),OR(ISNUMBER(FIND(";"&amp;UPPER(TRIM(Datos!K394&amp;""))&amp;"=",K$1007)),ISNUMBER(FIND(";"&amp;UPPER(TRIM(Datos!K394&amp;""))&amp;";",K$1007))),OR(UPPER(TRIM(Datos!K394&amp;""))="SÍ",UPPER(TRIM(Datos!K394&amp;""))="SI",UPPER(TRIM(Datos!K394&amp;""))="NO"),IF(ISNUMBER(Datos!K394),AND(OR(K$1005="",Datos!K394&gt;=K$1005),OR(K$1006="",Datos!K394&lt;=K$1006)),FALSE),TRUE))))</f>
        <v>0.0</v>
      </c>
      <c r="L394">
        <f>IF(Datos!L394="",0,IF(AND(L$1008&lt;&gt;"",Datos!L394=L$1008),0,IF(L$1004=0,0,1-CHOOSE(L$1004,IF(ISNUMBER(Datos!L394),AND(OR(L$1005="",Datos!L394&gt;=L$1005),OR(L$1006="",Datos!L394&lt;=L$1006)),FALSE),IF(ISNUMBER(Datos!L394),AND(Datos!L394=INT(Datos!L394),AND(OR(L$1005="",Datos!L394&gt;=L$1005),OR(L$1006="",Datos!L394&lt;=L$1006))),FALSE),OR(ISNUMBER(FIND(";"&amp;UPPER(TRIM(Datos!L394&amp;""))&amp;"=",L$1007)),ISNUMBER(FIND(";"&amp;UPPER(TRIM(Datos!L394&amp;""))&amp;";",L$1007))),OR(UPPER(TRIM(Datos!L394&amp;""))="SÍ",UPPER(TRIM(Datos!L394&amp;""))="SI",UPPER(TRIM(Datos!L394&amp;""))="NO"),IF(ISNUMBER(Datos!L394),AND(OR(L$1005="",Datos!L394&gt;=L$1005),OR(L$1006="",Datos!L394&lt;=L$1006)),FALSE),TRUE))))</f>
        <v>0.0</v>
      </c>
      <c r="M394">
        <f>IF(Datos!M394="",0,IF(AND(M$1008&lt;&gt;"",Datos!M394=M$1008),0,IF(M$1004=0,0,1-CHOOSE(M$1004,IF(ISNUMBER(Datos!M394),AND(OR(M$1005="",Datos!M394&gt;=M$1005),OR(M$1006="",Datos!M394&lt;=M$1006)),FALSE),IF(ISNUMBER(Datos!M394),AND(Datos!M394=INT(Datos!M394),AND(OR(M$1005="",Datos!M394&gt;=M$1005),OR(M$1006="",Datos!M394&lt;=M$1006))),FALSE),OR(ISNUMBER(FIND(";"&amp;UPPER(TRIM(Datos!M394&amp;""))&amp;"=",M$1007)),ISNUMBER(FIND(";"&amp;UPPER(TRIM(Datos!M394&amp;""))&amp;";",M$1007))),OR(UPPER(TRIM(Datos!M394&amp;""))="SÍ",UPPER(TRIM(Datos!M394&amp;""))="SI",UPPER(TRIM(Datos!M394&amp;""))="NO"),IF(ISNUMBER(Datos!M394),AND(OR(M$1005="",Datos!M394&gt;=M$1005),OR(M$1006="",Datos!M394&lt;=M$1006)),FALSE),TRUE))))</f>
        <v>0.0</v>
      </c>
      <c r="N394">
        <f>IF(Datos!N394="",0,IF(AND(N$1008&lt;&gt;"",Datos!N394=N$1008),0,IF(N$1004=0,0,1-CHOOSE(N$1004,IF(ISNUMBER(Datos!N394),AND(OR(N$1005="",Datos!N394&gt;=N$1005),OR(N$1006="",Datos!N394&lt;=N$1006)),FALSE),IF(ISNUMBER(Datos!N394),AND(Datos!N394=INT(Datos!N394),AND(OR(N$1005="",Datos!N394&gt;=N$1005),OR(N$1006="",Datos!N394&lt;=N$1006))),FALSE),OR(ISNUMBER(FIND(";"&amp;UPPER(TRIM(Datos!N394&amp;""))&amp;"=",N$1007)),ISNUMBER(FIND(";"&amp;UPPER(TRIM(Datos!N394&amp;""))&amp;";",N$1007))),OR(UPPER(TRIM(Datos!N394&amp;""))="SÍ",UPPER(TRIM(Datos!N394&amp;""))="SI",UPPER(TRIM(Datos!N394&amp;""))="NO"),IF(ISNUMBER(Datos!N394),AND(OR(N$1005="",Datos!N394&gt;=N$1005),OR(N$1006="",Datos!N394&lt;=N$1006)),FALSE),TRUE))))</f>
        <v>0.0</v>
      </c>
      <c r="O394">
        <f>IF(Datos!O394="",0,IF(AND(O$1008&lt;&gt;"",Datos!O394=O$1008),0,IF(O$1004=0,0,1-CHOOSE(O$1004,IF(ISNUMBER(Datos!O394),AND(OR(O$1005="",Datos!O394&gt;=O$1005),OR(O$1006="",Datos!O394&lt;=O$1006)),FALSE),IF(ISNUMBER(Datos!O394),AND(Datos!O394=INT(Datos!O394),AND(OR(O$1005="",Datos!O394&gt;=O$1005),OR(O$1006="",Datos!O394&lt;=O$1006))),FALSE),OR(ISNUMBER(FIND(";"&amp;UPPER(TRIM(Datos!O394&amp;""))&amp;"=",O$1007)),ISNUMBER(FIND(";"&amp;UPPER(TRIM(Datos!O394&amp;""))&amp;";",O$1007))),OR(UPPER(TRIM(Datos!O394&amp;""))="SÍ",UPPER(TRIM(Datos!O394&amp;""))="SI",UPPER(TRIM(Datos!O394&amp;""))="NO"),IF(ISNUMBER(Datos!O394),AND(OR(O$1005="",Datos!O394&gt;=O$1005),OR(O$1006="",Datos!O394&lt;=O$1006)),FALSE),TRUE))))</f>
        <v>0.0</v>
      </c>
      <c r="P394">
        <f>IF(Datos!P394="",0,IF(AND(P$1008&lt;&gt;"",Datos!P394=P$1008),0,IF(P$1004=0,0,1-CHOOSE(P$1004,IF(ISNUMBER(Datos!P394),AND(OR(P$1005="",Datos!P394&gt;=P$1005),OR(P$1006="",Datos!P394&lt;=P$1006)),FALSE),IF(ISNUMBER(Datos!P394),AND(Datos!P394=INT(Datos!P394),AND(OR(P$1005="",Datos!P394&gt;=P$1005),OR(P$1006="",Datos!P394&lt;=P$1006))),FALSE),OR(ISNUMBER(FIND(";"&amp;UPPER(TRIM(Datos!P394&amp;""))&amp;"=",P$1007)),ISNUMBER(FIND(";"&amp;UPPER(TRIM(Datos!P394&amp;""))&amp;";",P$1007))),OR(UPPER(TRIM(Datos!P394&amp;""))="SÍ",UPPER(TRIM(Datos!P394&amp;""))="SI",UPPER(TRIM(Datos!P394&amp;""))="NO"),IF(ISNUMBER(Datos!P394),AND(OR(P$1005="",Datos!P394&gt;=P$1005),OR(P$1006="",Datos!P394&lt;=P$1006)),FALSE),TRUE))))</f>
        <v>0.0</v>
      </c>
      <c r="Q394">
        <f>IF(Datos!Q394="",0,IF(AND(Q$1008&lt;&gt;"",Datos!Q394=Q$1008),0,IF(Q$1004=0,0,1-CHOOSE(Q$1004,IF(ISNUMBER(Datos!Q394),AND(OR(Q$1005="",Datos!Q394&gt;=Q$1005),OR(Q$1006="",Datos!Q394&lt;=Q$1006)),FALSE),IF(ISNUMBER(Datos!Q394),AND(Datos!Q394=INT(Datos!Q394),AND(OR(Q$1005="",Datos!Q394&gt;=Q$1005),OR(Q$1006="",Datos!Q394&lt;=Q$1006))),FALSE),OR(ISNUMBER(FIND(";"&amp;UPPER(TRIM(Datos!Q394&amp;""))&amp;"=",Q$1007)),ISNUMBER(FIND(";"&amp;UPPER(TRIM(Datos!Q394&amp;""))&amp;";",Q$1007))),OR(UPPER(TRIM(Datos!Q394&amp;""))="SÍ",UPPER(TRIM(Datos!Q394&amp;""))="SI",UPPER(TRIM(Datos!Q394&amp;""))="NO"),IF(ISNUMBER(Datos!Q394),AND(OR(Q$1005="",Datos!Q394&gt;=Q$1005),OR(Q$1006="",Datos!Q394&lt;=Q$1006)),FALSE),TRUE))))</f>
        <v>0.0</v>
      </c>
      <c r="R394">
        <f>IF(Datos!R394="",0,IF(AND(R$1008&lt;&gt;"",Datos!R394=R$1008),0,IF(R$1004=0,0,1-CHOOSE(R$1004,IF(ISNUMBER(Datos!R394),AND(OR(R$1005="",Datos!R394&gt;=R$1005),OR(R$1006="",Datos!R394&lt;=R$1006)),FALSE),IF(ISNUMBER(Datos!R394),AND(Datos!R394=INT(Datos!R394),AND(OR(R$1005="",Datos!R394&gt;=R$1005),OR(R$1006="",Datos!R394&lt;=R$1006))),FALSE),OR(ISNUMBER(FIND(";"&amp;UPPER(TRIM(Datos!R394&amp;""))&amp;"=",R$1007)),ISNUMBER(FIND(";"&amp;UPPER(TRIM(Datos!R394&amp;""))&amp;";",R$1007))),OR(UPPER(TRIM(Datos!R394&amp;""))="SÍ",UPPER(TRIM(Datos!R394&amp;""))="SI",UPPER(TRIM(Datos!R394&amp;""))="NO"),IF(ISNUMBER(Datos!R394),AND(OR(R$1005="",Datos!R394&gt;=R$1005),OR(R$1006="",Datos!R394&lt;=R$1006)),FALSE),TRUE))))</f>
        <v>0.0</v>
      </c>
      <c r="S394">
        <f>IF(Datos!S394="",0,IF(AND(S$1008&lt;&gt;"",Datos!S394=S$1008),0,IF(S$1004=0,0,1-CHOOSE(S$1004,IF(ISNUMBER(Datos!S394),AND(OR(S$1005="",Datos!S394&gt;=S$1005),OR(S$1006="",Datos!S394&lt;=S$1006)),FALSE),IF(ISNUMBER(Datos!S394),AND(Datos!S394=INT(Datos!S394),AND(OR(S$1005="",Datos!S394&gt;=S$1005),OR(S$1006="",Datos!S394&lt;=S$1006))),FALSE),OR(ISNUMBER(FIND(";"&amp;UPPER(TRIM(Datos!S394&amp;""))&amp;"=",S$1007)),ISNUMBER(FIND(";"&amp;UPPER(TRIM(Datos!S394&amp;""))&amp;";",S$1007))),OR(UPPER(TRIM(Datos!S394&amp;""))="SÍ",UPPER(TRIM(Datos!S394&amp;""))="SI",UPPER(TRIM(Datos!S394&amp;""))="NO"),IF(ISNUMBER(Datos!S394),AND(OR(S$1005="",Datos!S394&gt;=S$1005),OR(S$1006="",Datos!S394&lt;=S$1006)),FALSE),TRUE))))</f>
        <v>0.0</v>
      </c>
      <c r="T394">
        <f>IF(Datos!T394="",0,IF(AND(T$1008&lt;&gt;"",Datos!T394=T$1008),0,IF(T$1004=0,0,1-CHOOSE(T$1004,IF(ISNUMBER(Datos!T394),AND(OR(T$1005="",Datos!T394&gt;=T$1005),OR(T$1006="",Datos!T394&lt;=T$1006)),FALSE),IF(ISNUMBER(Datos!T394),AND(Datos!T394=INT(Datos!T394),AND(OR(T$1005="",Datos!T394&gt;=T$1005),OR(T$1006="",Datos!T394&lt;=T$1006))),FALSE),OR(ISNUMBER(FIND(";"&amp;UPPER(TRIM(Datos!T394&amp;""))&amp;"=",T$1007)),ISNUMBER(FIND(";"&amp;UPPER(TRIM(Datos!T394&amp;""))&amp;";",T$1007))),OR(UPPER(TRIM(Datos!T394&amp;""))="SÍ",UPPER(TRIM(Datos!T394&amp;""))="SI",UPPER(TRIM(Datos!T394&amp;""))="NO"),IF(ISNUMBER(Datos!T394),AND(OR(T$1005="",Datos!T394&gt;=T$1005),OR(T$1006="",Datos!T394&lt;=T$1006)),FALSE),TRUE))))</f>
        <v>0.0</v>
      </c>
      <c r="U394">
        <f>IF(Datos!U394="",0,IF(AND(U$1008&lt;&gt;"",Datos!U394=U$1008),0,IF(U$1004=0,0,1-CHOOSE(U$1004,IF(ISNUMBER(Datos!U394),AND(OR(U$1005="",Datos!U394&gt;=U$1005),OR(U$1006="",Datos!U394&lt;=U$1006)),FALSE),IF(ISNUMBER(Datos!U394),AND(Datos!U394=INT(Datos!U394),AND(OR(U$1005="",Datos!U394&gt;=U$1005),OR(U$1006="",Datos!U394&lt;=U$1006))),FALSE),OR(ISNUMBER(FIND(";"&amp;UPPER(TRIM(Datos!U394&amp;""))&amp;"=",U$1007)),ISNUMBER(FIND(";"&amp;UPPER(TRIM(Datos!U394&amp;""))&amp;";",U$1007))),OR(UPPER(TRIM(Datos!U394&amp;""))="SÍ",UPPER(TRIM(Datos!U394&amp;""))="SI",UPPER(TRIM(Datos!U394&amp;""))="NO"),IF(ISNUMBER(Datos!U394),AND(OR(U$1005="",Datos!U394&gt;=U$1005),OR(U$1006="",Datos!U394&lt;=U$1006)),FALSE),TRUE))))</f>
        <v>0.0</v>
      </c>
      <c r="V394">
        <f>IF(Datos!V394="",0,IF(AND(V$1008&lt;&gt;"",Datos!V394=V$1008),0,IF(V$1004=0,0,1-CHOOSE(V$1004,IF(ISNUMBER(Datos!V394),AND(OR(V$1005="",Datos!V394&gt;=V$1005),OR(V$1006="",Datos!V394&lt;=V$1006)),FALSE),IF(ISNUMBER(Datos!V394),AND(Datos!V394=INT(Datos!V394),AND(OR(V$1005="",Datos!V394&gt;=V$1005),OR(V$1006="",Datos!V394&lt;=V$1006))),FALSE),OR(ISNUMBER(FIND(";"&amp;UPPER(TRIM(Datos!V394&amp;""))&amp;"=",V$1007)),ISNUMBER(FIND(";"&amp;UPPER(TRIM(Datos!V394&amp;""))&amp;";",V$1007))),OR(UPPER(TRIM(Datos!V394&amp;""))="SÍ",UPPER(TRIM(Datos!V394&amp;""))="SI",UPPER(TRIM(Datos!V394&amp;""))="NO"),IF(ISNUMBER(Datos!V394),AND(OR(V$1005="",Datos!V394&gt;=V$1005),OR(V$1006="",Datos!V394&lt;=V$1006)),FALSE),TRUE))))</f>
        <v>0.0</v>
      </c>
      <c r="W394">
        <f>IF(Datos!W394="",0,IF(AND(W$1008&lt;&gt;"",Datos!W394=W$1008),0,IF(W$1004=0,0,1-CHOOSE(W$1004,IF(ISNUMBER(Datos!W394),AND(OR(W$1005="",Datos!W394&gt;=W$1005),OR(W$1006="",Datos!W394&lt;=W$1006)),FALSE),IF(ISNUMBER(Datos!W394),AND(Datos!W394=INT(Datos!W394),AND(OR(W$1005="",Datos!W394&gt;=W$1005),OR(W$1006="",Datos!W394&lt;=W$1006))),FALSE),OR(ISNUMBER(FIND(";"&amp;UPPER(TRIM(Datos!W394&amp;""))&amp;"=",W$1007)),ISNUMBER(FIND(";"&amp;UPPER(TRIM(Datos!W394&amp;""))&amp;";",W$1007))),OR(UPPER(TRIM(Datos!W394&amp;""))="SÍ",UPPER(TRIM(Datos!W394&amp;""))="SI",UPPER(TRIM(Datos!W394&amp;""))="NO"),IF(ISNUMBER(Datos!W394),AND(OR(W$1005="",Datos!W394&gt;=W$1005),OR(W$1006="",Datos!W394&lt;=W$1006)),FALSE),TRUE))))</f>
        <v>0.0</v>
      </c>
      <c r="X394">
        <f>IF(Datos!X394="",0,IF(AND(X$1008&lt;&gt;"",Datos!X394=X$1008),0,IF(X$1004=0,0,1-CHOOSE(X$1004,IF(ISNUMBER(Datos!X394),AND(OR(X$1005="",Datos!X394&gt;=X$1005),OR(X$1006="",Datos!X394&lt;=X$1006)),FALSE),IF(ISNUMBER(Datos!X394),AND(Datos!X394=INT(Datos!X394),AND(OR(X$1005="",Datos!X394&gt;=X$1005),OR(X$1006="",Datos!X394&lt;=X$1006))),FALSE),OR(ISNUMBER(FIND(";"&amp;UPPER(TRIM(Datos!X394&amp;""))&amp;"=",X$1007)),ISNUMBER(FIND(";"&amp;UPPER(TRIM(Datos!X394&amp;""))&amp;";",X$1007))),OR(UPPER(TRIM(Datos!X394&amp;""))="SÍ",UPPER(TRIM(Datos!X394&amp;""))="SI",UPPER(TRIM(Datos!X394&amp;""))="NO"),IF(ISNUMBER(Datos!X394),AND(OR(X$1005="",Datos!X394&gt;=X$1005),OR(X$1006="",Datos!X394&lt;=X$1006)),FALSE),TRUE))))</f>
        <v>0.0</v>
      </c>
      <c r="Y394">
        <f>IF(Datos!Y394="",0,IF(AND(Y$1008&lt;&gt;"",Datos!Y394=Y$1008),0,IF(Y$1004=0,0,1-CHOOSE(Y$1004,IF(ISNUMBER(Datos!Y394),AND(OR(Y$1005="",Datos!Y394&gt;=Y$1005),OR(Y$1006="",Datos!Y394&lt;=Y$1006)),FALSE),IF(ISNUMBER(Datos!Y394),AND(Datos!Y394=INT(Datos!Y394),AND(OR(Y$1005="",Datos!Y394&gt;=Y$1005),OR(Y$1006="",Datos!Y394&lt;=Y$1006))),FALSE),OR(ISNUMBER(FIND(";"&amp;UPPER(TRIM(Datos!Y394&amp;""))&amp;"=",Y$1007)),ISNUMBER(FIND(";"&amp;UPPER(TRIM(Datos!Y394&amp;""))&amp;";",Y$1007))),OR(UPPER(TRIM(Datos!Y394&amp;""))="SÍ",UPPER(TRIM(Datos!Y394&amp;""))="SI",UPPER(TRIM(Datos!Y394&amp;""))="NO"),IF(ISNUMBER(Datos!Y394),AND(OR(Y$1005="",Datos!Y394&gt;=Y$1005),OR(Y$1006="",Datos!Y394&lt;=Y$1006)),FALSE),TRUE))))</f>
        <v>0.0</v>
      </c>
      <c r="Z394">
        <f>IF(Datos!Z394="",0,IF(AND(Z$1008&lt;&gt;"",Datos!Z394=Z$1008),0,IF(Z$1004=0,0,1-CHOOSE(Z$1004,IF(ISNUMBER(Datos!Z394),AND(OR(Z$1005="",Datos!Z394&gt;=Z$1005),OR(Z$1006="",Datos!Z394&lt;=Z$1006)),FALSE),IF(ISNUMBER(Datos!Z394),AND(Datos!Z394=INT(Datos!Z394),AND(OR(Z$1005="",Datos!Z394&gt;=Z$1005),OR(Z$1006="",Datos!Z394&lt;=Z$1006))),FALSE),OR(ISNUMBER(FIND(";"&amp;UPPER(TRIM(Datos!Z394&amp;""))&amp;"=",Z$1007)),ISNUMBER(FIND(";"&amp;UPPER(TRIM(Datos!Z394&amp;""))&amp;";",Z$1007))),OR(UPPER(TRIM(Datos!Z394&amp;""))="SÍ",UPPER(TRIM(Datos!Z394&amp;""))="SI",UPPER(TRIM(Datos!Z394&amp;""))="NO"),IF(ISNUMBER(Datos!Z394),AND(OR(Z$1005="",Datos!Z394&gt;=Z$1005),OR(Z$1006="",Datos!Z394&lt;=Z$1006)),FALSE),TRUE))))</f>
        <v>0.0</v>
      </c>
      <c r="AA394">
        <f>IF(Datos!AA394="",0,IF(AND(AA$1008&lt;&gt;"",Datos!AA394=AA$1008),0,IF(AA$1004=0,0,1-CHOOSE(AA$1004,IF(ISNUMBER(Datos!AA394),AND(OR(AA$1005="",Datos!AA394&gt;=AA$1005),OR(AA$1006="",Datos!AA394&lt;=AA$1006)),FALSE),IF(ISNUMBER(Datos!AA394),AND(Datos!AA394=INT(Datos!AA394),AND(OR(AA$1005="",Datos!AA394&gt;=AA$1005),OR(AA$1006="",Datos!AA394&lt;=AA$1006))),FALSE),OR(ISNUMBER(FIND(";"&amp;UPPER(TRIM(Datos!AA394&amp;""))&amp;"=",AA$1007)),ISNUMBER(FIND(";"&amp;UPPER(TRIM(Datos!AA394&amp;""))&amp;";",AA$1007))),OR(UPPER(TRIM(Datos!AA394&amp;""))="SÍ",UPPER(TRIM(Datos!AA394&amp;""))="SI",UPPER(TRIM(Datos!AA394&amp;""))="NO"),IF(ISNUMBER(Datos!AA394),AND(OR(AA$1005="",Datos!AA394&gt;=AA$1005),OR(AA$1006="",Datos!AA394&lt;=AA$1006)),FALSE),TRUE))))</f>
        <v>0.0</v>
      </c>
      <c r="AB394">
        <f>IF(Datos!AB394="",0,IF(AND(AB$1008&lt;&gt;"",Datos!AB394=AB$1008),0,IF(AB$1004=0,0,1-CHOOSE(AB$1004,IF(ISNUMBER(Datos!AB394),AND(OR(AB$1005="",Datos!AB394&gt;=AB$1005),OR(AB$1006="",Datos!AB394&lt;=AB$1006)),FALSE),IF(ISNUMBER(Datos!AB394),AND(Datos!AB394=INT(Datos!AB394),AND(OR(AB$1005="",Datos!AB394&gt;=AB$1005),OR(AB$1006="",Datos!AB394&lt;=AB$1006))),FALSE),OR(ISNUMBER(FIND(";"&amp;UPPER(TRIM(Datos!AB394&amp;""))&amp;"=",AB$1007)),ISNUMBER(FIND(";"&amp;UPPER(TRIM(Datos!AB394&amp;""))&amp;";",AB$1007))),OR(UPPER(TRIM(Datos!AB394&amp;""))="SÍ",UPPER(TRIM(Datos!AB394&amp;""))="SI",UPPER(TRIM(Datos!AB394&amp;""))="NO"),IF(ISNUMBER(Datos!AB394),AND(OR(AB$1005="",Datos!AB394&gt;=AB$1005),OR(AB$1006="",Datos!AB394&lt;=AB$1006)),FALSE),TRUE))))</f>
        <v>0.0</v>
      </c>
      <c r="AC394">
        <f>IF(Datos!AC394="",0,IF(AND(AC$1008&lt;&gt;"",Datos!AC394=AC$1008),0,IF(AC$1004=0,0,1-CHOOSE(AC$1004,IF(ISNUMBER(Datos!AC394),AND(OR(AC$1005="",Datos!AC394&gt;=AC$1005),OR(AC$1006="",Datos!AC394&lt;=AC$1006)),FALSE),IF(ISNUMBER(Datos!AC394),AND(Datos!AC394=INT(Datos!AC394),AND(OR(AC$1005="",Datos!AC394&gt;=AC$1005),OR(AC$1006="",Datos!AC394&lt;=AC$1006))),FALSE),OR(ISNUMBER(FIND(";"&amp;UPPER(TRIM(Datos!AC394&amp;""))&amp;"=",AC$1007)),ISNUMBER(FIND(";"&amp;UPPER(TRIM(Datos!AC394&amp;""))&amp;";",AC$1007))),OR(UPPER(TRIM(Datos!AC394&amp;""))="SÍ",UPPER(TRIM(Datos!AC394&amp;""))="SI",UPPER(TRIM(Datos!AC394&amp;""))="NO"),IF(ISNUMBER(Datos!AC394),AND(OR(AC$1005="",Datos!AC394&gt;=AC$1005),OR(AC$1006="",Datos!AC394&lt;=AC$1006)),FALSE),TRUE))))</f>
        <v>0.0</v>
      </c>
      <c r="AD394">
        <f>IF(Datos!AD394="",0,IF(AND(AD$1008&lt;&gt;"",Datos!AD394=AD$1008),0,IF(AD$1004=0,0,1-CHOOSE(AD$1004,IF(ISNUMBER(Datos!AD394),AND(OR(AD$1005="",Datos!AD394&gt;=AD$1005),OR(AD$1006="",Datos!AD394&lt;=AD$1006)),FALSE),IF(ISNUMBER(Datos!AD394),AND(Datos!AD394=INT(Datos!AD394),AND(OR(AD$1005="",Datos!AD394&gt;=AD$1005),OR(AD$1006="",Datos!AD394&lt;=AD$1006))),FALSE),OR(ISNUMBER(FIND(";"&amp;UPPER(TRIM(Datos!AD394&amp;""))&amp;"=",AD$1007)),ISNUMBER(FIND(";"&amp;UPPER(TRIM(Datos!AD394&amp;""))&amp;";",AD$1007))),OR(UPPER(TRIM(Datos!AD394&amp;""))="SÍ",UPPER(TRIM(Datos!AD394&amp;""))="SI",UPPER(TRIM(Datos!AD394&amp;""))="NO"),IF(ISNUMBER(Datos!AD394),AND(OR(AD$1005="",Datos!AD394&gt;=AD$1005),OR(AD$1006="",Datos!AD394&lt;=AD$1006)),FALSE),TRUE))))</f>
        <v>0.0</v>
      </c>
      <c r="AE394">
        <f>IF(Datos!AE394="",0,IF(AND(AE$1008&lt;&gt;"",Datos!AE394=AE$1008),0,IF(AE$1004=0,0,1-CHOOSE(AE$1004,IF(ISNUMBER(Datos!AE394),AND(OR(AE$1005="",Datos!AE394&gt;=AE$1005),OR(AE$1006="",Datos!AE394&lt;=AE$1006)),FALSE),IF(ISNUMBER(Datos!AE394),AND(Datos!AE394=INT(Datos!AE394),AND(OR(AE$1005="",Datos!AE394&gt;=AE$1005),OR(AE$1006="",Datos!AE394&lt;=AE$1006))),FALSE),OR(ISNUMBER(FIND(";"&amp;UPPER(TRIM(Datos!AE394&amp;""))&amp;"=",AE$1007)),ISNUMBER(FIND(";"&amp;UPPER(TRIM(Datos!AE394&amp;""))&amp;";",AE$1007))),OR(UPPER(TRIM(Datos!AE394&amp;""))="SÍ",UPPER(TRIM(Datos!AE394&amp;""))="SI",UPPER(TRIM(Datos!AE394&amp;""))="NO"),IF(ISNUMBER(Datos!AE394),AND(OR(AE$1005="",Datos!AE394&gt;=AE$1005),OR(AE$1006="",Datos!AE394&lt;=AE$1006)),FALSE),TRUE))))</f>
        <v>0.0</v>
      </c>
    </row>
    <row r="395" spans="2:31">
      <c r="B395">
        <f>IF(Datos!B395="",0,IF(AND(B$1008&lt;&gt;"",Datos!B395=B$1008),0,IF(B$1004=0,0,1-CHOOSE(B$1004,IF(ISNUMBER(Datos!B395),AND(OR(B$1005="",Datos!B395&gt;=B$1005),OR(B$1006="",Datos!B395&lt;=B$1006)),FALSE),IF(ISNUMBER(Datos!B395),AND(Datos!B395=INT(Datos!B395),AND(OR(B$1005="",Datos!B395&gt;=B$1005),OR(B$1006="",Datos!B395&lt;=B$1006))),FALSE),OR(ISNUMBER(FIND(";"&amp;UPPER(TRIM(Datos!B395&amp;""))&amp;"=",B$1007)),ISNUMBER(FIND(";"&amp;UPPER(TRIM(Datos!B395&amp;""))&amp;";",B$1007))),OR(UPPER(TRIM(Datos!B395&amp;""))="SÍ",UPPER(TRIM(Datos!B395&amp;""))="SI",UPPER(TRIM(Datos!B395&amp;""))="NO"),IF(ISNUMBER(Datos!B395),AND(OR(B$1005="",Datos!B395&gt;=B$1005),OR(B$1006="",Datos!B395&lt;=B$1006)),FALSE),TRUE))))</f>
        <v>0.0</v>
      </c>
      <c r="C395">
        <f>IF(Datos!C395="",0,IF(AND(C$1008&lt;&gt;"",Datos!C395=C$1008),0,IF(C$1004=0,0,1-CHOOSE(C$1004,IF(ISNUMBER(Datos!C395),AND(OR(C$1005="",Datos!C395&gt;=C$1005),OR(C$1006="",Datos!C395&lt;=C$1006)),FALSE),IF(ISNUMBER(Datos!C395),AND(Datos!C395=INT(Datos!C395),AND(OR(C$1005="",Datos!C395&gt;=C$1005),OR(C$1006="",Datos!C395&lt;=C$1006))),FALSE),OR(ISNUMBER(FIND(";"&amp;UPPER(TRIM(Datos!C395&amp;""))&amp;"=",C$1007)),ISNUMBER(FIND(";"&amp;UPPER(TRIM(Datos!C395&amp;""))&amp;";",C$1007))),OR(UPPER(TRIM(Datos!C395&amp;""))="SÍ",UPPER(TRIM(Datos!C395&amp;""))="SI",UPPER(TRIM(Datos!C395&amp;""))="NO"),IF(ISNUMBER(Datos!C395),AND(OR(C$1005="",Datos!C395&gt;=C$1005),OR(C$1006="",Datos!C395&lt;=C$1006)),FALSE),TRUE))))</f>
        <v>0.0</v>
      </c>
      <c r="D395">
        <f>IF(Datos!D395="",0,IF(AND(D$1008&lt;&gt;"",Datos!D395=D$1008),0,IF(D$1004=0,0,1-CHOOSE(D$1004,IF(ISNUMBER(Datos!D395),AND(OR(D$1005="",Datos!D395&gt;=D$1005),OR(D$1006="",Datos!D395&lt;=D$1006)),FALSE),IF(ISNUMBER(Datos!D395),AND(Datos!D395=INT(Datos!D395),AND(OR(D$1005="",Datos!D395&gt;=D$1005),OR(D$1006="",Datos!D395&lt;=D$1006))),FALSE),OR(ISNUMBER(FIND(";"&amp;UPPER(TRIM(Datos!D395&amp;""))&amp;"=",D$1007)),ISNUMBER(FIND(";"&amp;UPPER(TRIM(Datos!D395&amp;""))&amp;";",D$1007))),OR(UPPER(TRIM(Datos!D395&amp;""))="SÍ",UPPER(TRIM(Datos!D395&amp;""))="SI",UPPER(TRIM(Datos!D395&amp;""))="NO"),IF(ISNUMBER(Datos!D395),AND(OR(D$1005="",Datos!D395&gt;=D$1005),OR(D$1006="",Datos!D395&lt;=D$1006)),FALSE),TRUE))))</f>
        <v>0.0</v>
      </c>
      <c r="E395">
        <f>IF(Datos!E395="",0,IF(AND(E$1008&lt;&gt;"",Datos!E395=E$1008),0,IF(E$1004=0,0,1-CHOOSE(E$1004,IF(ISNUMBER(Datos!E395),AND(OR(E$1005="",Datos!E395&gt;=E$1005),OR(E$1006="",Datos!E395&lt;=E$1006)),FALSE),IF(ISNUMBER(Datos!E395),AND(Datos!E395=INT(Datos!E395),AND(OR(E$1005="",Datos!E395&gt;=E$1005),OR(E$1006="",Datos!E395&lt;=E$1006))),FALSE),OR(ISNUMBER(FIND(";"&amp;UPPER(TRIM(Datos!E395&amp;""))&amp;"=",E$1007)),ISNUMBER(FIND(";"&amp;UPPER(TRIM(Datos!E395&amp;""))&amp;";",E$1007))),OR(UPPER(TRIM(Datos!E395&amp;""))="SÍ",UPPER(TRIM(Datos!E395&amp;""))="SI",UPPER(TRIM(Datos!E395&amp;""))="NO"),IF(ISNUMBER(Datos!E395),AND(OR(E$1005="",Datos!E395&gt;=E$1005),OR(E$1006="",Datos!E395&lt;=E$1006)),FALSE),TRUE))))</f>
        <v>0.0</v>
      </c>
      <c r="F395">
        <f>IF(Datos!F395="",0,IF(AND(F$1008&lt;&gt;"",Datos!F395=F$1008),0,IF(F$1004=0,0,1-CHOOSE(F$1004,IF(ISNUMBER(Datos!F395),AND(OR(F$1005="",Datos!F395&gt;=F$1005),OR(F$1006="",Datos!F395&lt;=F$1006)),FALSE),IF(ISNUMBER(Datos!F395),AND(Datos!F395=INT(Datos!F395),AND(OR(F$1005="",Datos!F395&gt;=F$1005),OR(F$1006="",Datos!F395&lt;=F$1006))),FALSE),OR(ISNUMBER(FIND(";"&amp;UPPER(TRIM(Datos!F395&amp;""))&amp;"=",F$1007)),ISNUMBER(FIND(";"&amp;UPPER(TRIM(Datos!F395&amp;""))&amp;";",F$1007))),OR(UPPER(TRIM(Datos!F395&amp;""))="SÍ",UPPER(TRIM(Datos!F395&amp;""))="SI",UPPER(TRIM(Datos!F395&amp;""))="NO"),IF(ISNUMBER(Datos!F395),AND(OR(F$1005="",Datos!F395&gt;=F$1005),OR(F$1006="",Datos!F395&lt;=F$1006)),FALSE),TRUE))))</f>
        <v>0.0</v>
      </c>
      <c r="G395">
        <f>IF(Datos!G395="",0,IF(AND(G$1008&lt;&gt;"",Datos!G395=G$1008),0,IF(G$1004=0,0,1-CHOOSE(G$1004,IF(ISNUMBER(Datos!G395),AND(OR(G$1005="",Datos!G395&gt;=G$1005),OR(G$1006="",Datos!G395&lt;=G$1006)),FALSE),IF(ISNUMBER(Datos!G395),AND(Datos!G395=INT(Datos!G395),AND(OR(G$1005="",Datos!G395&gt;=G$1005),OR(G$1006="",Datos!G395&lt;=G$1006))),FALSE),OR(ISNUMBER(FIND(";"&amp;UPPER(TRIM(Datos!G395&amp;""))&amp;"=",G$1007)),ISNUMBER(FIND(";"&amp;UPPER(TRIM(Datos!G395&amp;""))&amp;";",G$1007))),OR(UPPER(TRIM(Datos!G395&amp;""))="SÍ",UPPER(TRIM(Datos!G395&amp;""))="SI",UPPER(TRIM(Datos!G395&amp;""))="NO"),IF(ISNUMBER(Datos!G395),AND(OR(G$1005="",Datos!G395&gt;=G$1005),OR(G$1006="",Datos!G395&lt;=G$1006)),FALSE),TRUE))))</f>
        <v>0.0</v>
      </c>
      <c r="H395">
        <f>IF(Datos!H395="",0,IF(AND(H$1008&lt;&gt;"",Datos!H395=H$1008),0,IF(H$1004=0,0,1-CHOOSE(H$1004,IF(ISNUMBER(Datos!H395),AND(OR(H$1005="",Datos!H395&gt;=H$1005),OR(H$1006="",Datos!H395&lt;=H$1006)),FALSE),IF(ISNUMBER(Datos!H395),AND(Datos!H395=INT(Datos!H395),AND(OR(H$1005="",Datos!H395&gt;=H$1005),OR(H$1006="",Datos!H395&lt;=H$1006))),FALSE),OR(ISNUMBER(FIND(";"&amp;UPPER(TRIM(Datos!H395&amp;""))&amp;"=",H$1007)),ISNUMBER(FIND(";"&amp;UPPER(TRIM(Datos!H395&amp;""))&amp;";",H$1007))),OR(UPPER(TRIM(Datos!H395&amp;""))="SÍ",UPPER(TRIM(Datos!H395&amp;""))="SI",UPPER(TRIM(Datos!H395&amp;""))="NO"),IF(ISNUMBER(Datos!H395),AND(OR(H$1005="",Datos!H395&gt;=H$1005),OR(H$1006="",Datos!H395&lt;=H$1006)),FALSE),TRUE))))</f>
        <v>0.0</v>
      </c>
      <c r="I395">
        <f>IF(Datos!I395="",0,IF(AND(I$1008&lt;&gt;"",Datos!I395=I$1008),0,IF(I$1004=0,0,1-CHOOSE(I$1004,IF(ISNUMBER(Datos!I395),AND(OR(I$1005="",Datos!I395&gt;=I$1005),OR(I$1006="",Datos!I395&lt;=I$1006)),FALSE),IF(ISNUMBER(Datos!I395),AND(Datos!I395=INT(Datos!I395),AND(OR(I$1005="",Datos!I395&gt;=I$1005),OR(I$1006="",Datos!I395&lt;=I$1006))),FALSE),OR(ISNUMBER(FIND(";"&amp;UPPER(TRIM(Datos!I395&amp;""))&amp;"=",I$1007)),ISNUMBER(FIND(";"&amp;UPPER(TRIM(Datos!I395&amp;""))&amp;";",I$1007))),OR(UPPER(TRIM(Datos!I395&amp;""))="SÍ",UPPER(TRIM(Datos!I395&amp;""))="SI",UPPER(TRIM(Datos!I395&amp;""))="NO"),IF(ISNUMBER(Datos!I395),AND(OR(I$1005="",Datos!I395&gt;=I$1005),OR(I$1006="",Datos!I395&lt;=I$1006)),FALSE),TRUE))))</f>
        <v>0.0</v>
      </c>
      <c r="J395">
        <f>IF(Datos!J395="",0,IF(AND(J$1008&lt;&gt;"",Datos!J395=J$1008),0,IF(J$1004=0,0,1-CHOOSE(J$1004,IF(ISNUMBER(Datos!J395),AND(OR(J$1005="",Datos!J395&gt;=J$1005),OR(J$1006="",Datos!J395&lt;=J$1006)),FALSE),IF(ISNUMBER(Datos!J395),AND(Datos!J395=INT(Datos!J395),AND(OR(J$1005="",Datos!J395&gt;=J$1005),OR(J$1006="",Datos!J395&lt;=J$1006))),FALSE),OR(ISNUMBER(FIND(";"&amp;UPPER(TRIM(Datos!J395&amp;""))&amp;"=",J$1007)),ISNUMBER(FIND(";"&amp;UPPER(TRIM(Datos!J395&amp;""))&amp;";",J$1007))),OR(UPPER(TRIM(Datos!J395&amp;""))="SÍ",UPPER(TRIM(Datos!J395&amp;""))="SI",UPPER(TRIM(Datos!J395&amp;""))="NO"),IF(ISNUMBER(Datos!J395),AND(OR(J$1005="",Datos!J395&gt;=J$1005),OR(J$1006="",Datos!J395&lt;=J$1006)),FALSE),TRUE))))</f>
        <v>0.0</v>
      </c>
      <c r="K395">
        <f>IF(Datos!K395="",0,IF(AND(K$1008&lt;&gt;"",Datos!K395=K$1008),0,IF(K$1004=0,0,1-CHOOSE(K$1004,IF(ISNUMBER(Datos!K395),AND(OR(K$1005="",Datos!K395&gt;=K$1005),OR(K$1006="",Datos!K395&lt;=K$1006)),FALSE),IF(ISNUMBER(Datos!K395),AND(Datos!K395=INT(Datos!K395),AND(OR(K$1005="",Datos!K395&gt;=K$1005),OR(K$1006="",Datos!K395&lt;=K$1006))),FALSE),OR(ISNUMBER(FIND(";"&amp;UPPER(TRIM(Datos!K395&amp;""))&amp;"=",K$1007)),ISNUMBER(FIND(";"&amp;UPPER(TRIM(Datos!K395&amp;""))&amp;";",K$1007))),OR(UPPER(TRIM(Datos!K395&amp;""))="SÍ",UPPER(TRIM(Datos!K395&amp;""))="SI",UPPER(TRIM(Datos!K395&amp;""))="NO"),IF(ISNUMBER(Datos!K395),AND(OR(K$1005="",Datos!K395&gt;=K$1005),OR(K$1006="",Datos!K395&lt;=K$1006)),FALSE),TRUE))))</f>
        <v>0.0</v>
      </c>
      <c r="L395">
        <f>IF(Datos!L395="",0,IF(AND(L$1008&lt;&gt;"",Datos!L395=L$1008),0,IF(L$1004=0,0,1-CHOOSE(L$1004,IF(ISNUMBER(Datos!L395),AND(OR(L$1005="",Datos!L395&gt;=L$1005),OR(L$1006="",Datos!L395&lt;=L$1006)),FALSE),IF(ISNUMBER(Datos!L395),AND(Datos!L395=INT(Datos!L395),AND(OR(L$1005="",Datos!L395&gt;=L$1005),OR(L$1006="",Datos!L395&lt;=L$1006))),FALSE),OR(ISNUMBER(FIND(";"&amp;UPPER(TRIM(Datos!L395&amp;""))&amp;"=",L$1007)),ISNUMBER(FIND(";"&amp;UPPER(TRIM(Datos!L395&amp;""))&amp;";",L$1007))),OR(UPPER(TRIM(Datos!L395&amp;""))="SÍ",UPPER(TRIM(Datos!L395&amp;""))="SI",UPPER(TRIM(Datos!L395&amp;""))="NO"),IF(ISNUMBER(Datos!L395),AND(OR(L$1005="",Datos!L395&gt;=L$1005),OR(L$1006="",Datos!L395&lt;=L$1006)),FALSE),TRUE))))</f>
        <v>0.0</v>
      </c>
      <c r="M395">
        <f>IF(Datos!M395="",0,IF(AND(M$1008&lt;&gt;"",Datos!M395=M$1008),0,IF(M$1004=0,0,1-CHOOSE(M$1004,IF(ISNUMBER(Datos!M395),AND(OR(M$1005="",Datos!M395&gt;=M$1005),OR(M$1006="",Datos!M395&lt;=M$1006)),FALSE),IF(ISNUMBER(Datos!M395),AND(Datos!M395=INT(Datos!M395),AND(OR(M$1005="",Datos!M395&gt;=M$1005),OR(M$1006="",Datos!M395&lt;=M$1006))),FALSE),OR(ISNUMBER(FIND(";"&amp;UPPER(TRIM(Datos!M395&amp;""))&amp;"=",M$1007)),ISNUMBER(FIND(";"&amp;UPPER(TRIM(Datos!M395&amp;""))&amp;";",M$1007))),OR(UPPER(TRIM(Datos!M395&amp;""))="SÍ",UPPER(TRIM(Datos!M395&amp;""))="SI",UPPER(TRIM(Datos!M395&amp;""))="NO"),IF(ISNUMBER(Datos!M395),AND(OR(M$1005="",Datos!M395&gt;=M$1005),OR(M$1006="",Datos!M395&lt;=M$1006)),FALSE),TRUE))))</f>
        <v>0.0</v>
      </c>
      <c r="N395">
        <f>IF(Datos!N395="",0,IF(AND(N$1008&lt;&gt;"",Datos!N395=N$1008),0,IF(N$1004=0,0,1-CHOOSE(N$1004,IF(ISNUMBER(Datos!N395),AND(OR(N$1005="",Datos!N395&gt;=N$1005),OR(N$1006="",Datos!N395&lt;=N$1006)),FALSE),IF(ISNUMBER(Datos!N395),AND(Datos!N395=INT(Datos!N395),AND(OR(N$1005="",Datos!N395&gt;=N$1005),OR(N$1006="",Datos!N395&lt;=N$1006))),FALSE),OR(ISNUMBER(FIND(";"&amp;UPPER(TRIM(Datos!N395&amp;""))&amp;"=",N$1007)),ISNUMBER(FIND(";"&amp;UPPER(TRIM(Datos!N395&amp;""))&amp;";",N$1007))),OR(UPPER(TRIM(Datos!N395&amp;""))="SÍ",UPPER(TRIM(Datos!N395&amp;""))="SI",UPPER(TRIM(Datos!N395&amp;""))="NO"),IF(ISNUMBER(Datos!N395),AND(OR(N$1005="",Datos!N395&gt;=N$1005),OR(N$1006="",Datos!N395&lt;=N$1006)),FALSE),TRUE))))</f>
        <v>0.0</v>
      </c>
      <c r="O395">
        <f>IF(Datos!O395="",0,IF(AND(O$1008&lt;&gt;"",Datos!O395=O$1008),0,IF(O$1004=0,0,1-CHOOSE(O$1004,IF(ISNUMBER(Datos!O395),AND(OR(O$1005="",Datos!O395&gt;=O$1005),OR(O$1006="",Datos!O395&lt;=O$1006)),FALSE),IF(ISNUMBER(Datos!O395),AND(Datos!O395=INT(Datos!O395),AND(OR(O$1005="",Datos!O395&gt;=O$1005),OR(O$1006="",Datos!O395&lt;=O$1006))),FALSE),OR(ISNUMBER(FIND(";"&amp;UPPER(TRIM(Datos!O395&amp;""))&amp;"=",O$1007)),ISNUMBER(FIND(";"&amp;UPPER(TRIM(Datos!O395&amp;""))&amp;";",O$1007))),OR(UPPER(TRIM(Datos!O395&amp;""))="SÍ",UPPER(TRIM(Datos!O395&amp;""))="SI",UPPER(TRIM(Datos!O395&amp;""))="NO"),IF(ISNUMBER(Datos!O395),AND(OR(O$1005="",Datos!O395&gt;=O$1005),OR(O$1006="",Datos!O395&lt;=O$1006)),FALSE),TRUE))))</f>
        <v>0.0</v>
      </c>
      <c r="P395">
        <f>IF(Datos!P395="",0,IF(AND(P$1008&lt;&gt;"",Datos!P395=P$1008),0,IF(P$1004=0,0,1-CHOOSE(P$1004,IF(ISNUMBER(Datos!P395),AND(OR(P$1005="",Datos!P395&gt;=P$1005),OR(P$1006="",Datos!P395&lt;=P$1006)),FALSE),IF(ISNUMBER(Datos!P395),AND(Datos!P395=INT(Datos!P395),AND(OR(P$1005="",Datos!P395&gt;=P$1005),OR(P$1006="",Datos!P395&lt;=P$1006))),FALSE),OR(ISNUMBER(FIND(";"&amp;UPPER(TRIM(Datos!P395&amp;""))&amp;"=",P$1007)),ISNUMBER(FIND(";"&amp;UPPER(TRIM(Datos!P395&amp;""))&amp;";",P$1007))),OR(UPPER(TRIM(Datos!P395&amp;""))="SÍ",UPPER(TRIM(Datos!P395&amp;""))="SI",UPPER(TRIM(Datos!P395&amp;""))="NO"),IF(ISNUMBER(Datos!P395),AND(OR(P$1005="",Datos!P395&gt;=P$1005),OR(P$1006="",Datos!P395&lt;=P$1006)),FALSE),TRUE))))</f>
        <v>0.0</v>
      </c>
      <c r="Q395">
        <f>IF(Datos!Q395="",0,IF(AND(Q$1008&lt;&gt;"",Datos!Q395=Q$1008),0,IF(Q$1004=0,0,1-CHOOSE(Q$1004,IF(ISNUMBER(Datos!Q395),AND(OR(Q$1005="",Datos!Q395&gt;=Q$1005),OR(Q$1006="",Datos!Q395&lt;=Q$1006)),FALSE),IF(ISNUMBER(Datos!Q395),AND(Datos!Q395=INT(Datos!Q395),AND(OR(Q$1005="",Datos!Q395&gt;=Q$1005),OR(Q$1006="",Datos!Q395&lt;=Q$1006))),FALSE),OR(ISNUMBER(FIND(";"&amp;UPPER(TRIM(Datos!Q395&amp;""))&amp;"=",Q$1007)),ISNUMBER(FIND(";"&amp;UPPER(TRIM(Datos!Q395&amp;""))&amp;";",Q$1007))),OR(UPPER(TRIM(Datos!Q395&amp;""))="SÍ",UPPER(TRIM(Datos!Q395&amp;""))="SI",UPPER(TRIM(Datos!Q395&amp;""))="NO"),IF(ISNUMBER(Datos!Q395),AND(OR(Q$1005="",Datos!Q395&gt;=Q$1005),OR(Q$1006="",Datos!Q395&lt;=Q$1006)),FALSE),TRUE))))</f>
        <v>0.0</v>
      </c>
      <c r="R395">
        <f>IF(Datos!R395="",0,IF(AND(R$1008&lt;&gt;"",Datos!R395=R$1008),0,IF(R$1004=0,0,1-CHOOSE(R$1004,IF(ISNUMBER(Datos!R395),AND(OR(R$1005="",Datos!R395&gt;=R$1005),OR(R$1006="",Datos!R395&lt;=R$1006)),FALSE),IF(ISNUMBER(Datos!R395),AND(Datos!R395=INT(Datos!R395),AND(OR(R$1005="",Datos!R395&gt;=R$1005),OR(R$1006="",Datos!R395&lt;=R$1006))),FALSE),OR(ISNUMBER(FIND(";"&amp;UPPER(TRIM(Datos!R395&amp;""))&amp;"=",R$1007)),ISNUMBER(FIND(";"&amp;UPPER(TRIM(Datos!R395&amp;""))&amp;";",R$1007))),OR(UPPER(TRIM(Datos!R395&amp;""))="SÍ",UPPER(TRIM(Datos!R395&amp;""))="SI",UPPER(TRIM(Datos!R395&amp;""))="NO"),IF(ISNUMBER(Datos!R395),AND(OR(R$1005="",Datos!R395&gt;=R$1005),OR(R$1006="",Datos!R395&lt;=R$1006)),FALSE),TRUE))))</f>
        <v>0.0</v>
      </c>
      <c r="S395">
        <f>IF(Datos!S395="",0,IF(AND(S$1008&lt;&gt;"",Datos!S395=S$1008),0,IF(S$1004=0,0,1-CHOOSE(S$1004,IF(ISNUMBER(Datos!S395),AND(OR(S$1005="",Datos!S395&gt;=S$1005),OR(S$1006="",Datos!S395&lt;=S$1006)),FALSE),IF(ISNUMBER(Datos!S395),AND(Datos!S395=INT(Datos!S395),AND(OR(S$1005="",Datos!S395&gt;=S$1005),OR(S$1006="",Datos!S395&lt;=S$1006))),FALSE),OR(ISNUMBER(FIND(";"&amp;UPPER(TRIM(Datos!S395&amp;""))&amp;"=",S$1007)),ISNUMBER(FIND(";"&amp;UPPER(TRIM(Datos!S395&amp;""))&amp;";",S$1007))),OR(UPPER(TRIM(Datos!S395&amp;""))="SÍ",UPPER(TRIM(Datos!S395&amp;""))="SI",UPPER(TRIM(Datos!S395&amp;""))="NO"),IF(ISNUMBER(Datos!S395),AND(OR(S$1005="",Datos!S395&gt;=S$1005),OR(S$1006="",Datos!S395&lt;=S$1006)),FALSE),TRUE))))</f>
        <v>0.0</v>
      </c>
      <c r="T395">
        <f>IF(Datos!T395="",0,IF(AND(T$1008&lt;&gt;"",Datos!T395=T$1008),0,IF(T$1004=0,0,1-CHOOSE(T$1004,IF(ISNUMBER(Datos!T395),AND(OR(T$1005="",Datos!T395&gt;=T$1005),OR(T$1006="",Datos!T395&lt;=T$1006)),FALSE),IF(ISNUMBER(Datos!T395),AND(Datos!T395=INT(Datos!T395),AND(OR(T$1005="",Datos!T395&gt;=T$1005),OR(T$1006="",Datos!T395&lt;=T$1006))),FALSE),OR(ISNUMBER(FIND(";"&amp;UPPER(TRIM(Datos!T395&amp;""))&amp;"=",T$1007)),ISNUMBER(FIND(";"&amp;UPPER(TRIM(Datos!T395&amp;""))&amp;";",T$1007))),OR(UPPER(TRIM(Datos!T395&amp;""))="SÍ",UPPER(TRIM(Datos!T395&amp;""))="SI",UPPER(TRIM(Datos!T395&amp;""))="NO"),IF(ISNUMBER(Datos!T395),AND(OR(T$1005="",Datos!T395&gt;=T$1005),OR(T$1006="",Datos!T395&lt;=T$1006)),FALSE),TRUE))))</f>
        <v>0.0</v>
      </c>
      <c r="U395">
        <f>IF(Datos!U395="",0,IF(AND(U$1008&lt;&gt;"",Datos!U395=U$1008),0,IF(U$1004=0,0,1-CHOOSE(U$1004,IF(ISNUMBER(Datos!U395),AND(OR(U$1005="",Datos!U395&gt;=U$1005),OR(U$1006="",Datos!U395&lt;=U$1006)),FALSE),IF(ISNUMBER(Datos!U395),AND(Datos!U395=INT(Datos!U395),AND(OR(U$1005="",Datos!U395&gt;=U$1005),OR(U$1006="",Datos!U395&lt;=U$1006))),FALSE),OR(ISNUMBER(FIND(";"&amp;UPPER(TRIM(Datos!U395&amp;""))&amp;"=",U$1007)),ISNUMBER(FIND(";"&amp;UPPER(TRIM(Datos!U395&amp;""))&amp;";",U$1007))),OR(UPPER(TRIM(Datos!U395&amp;""))="SÍ",UPPER(TRIM(Datos!U395&amp;""))="SI",UPPER(TRIM(Datos!U395&amp;""))="NO"),IF(ISNUMBER(Datos!U395),AND(OR(U$1005="",Datos!U395&gt;=U$1005),OR(U$1006="",Datos!U395&lt;=U$1006)),FALSE),TRUE))))</f>
        <v>0.0</v>
      </c>
      <c r="V395">
        <f>IF(Datos!V395="",0,IF(AND(V$1008&lt;&gt;"",Datos!V395=V$1008),0,IF(V$1004=0,0,1-CHOOSE(V$1004,IF(ISNUMBER(Datos!V395),AND(OR(V$1005="",Datos!V395&gt;=V$1005),OR(V$1006="",Datos!V395&lt;=V$1006)),FALSE),IF(ISNUMBER(Datos!V395),AND(Datos!V395=INT(Datos!V395),AND(OR(V$1005="",Datos!V395&gt;=V$1005),OR(V$1006="",Datos!V395&lt;=V$1006))),FALSE),OR(ISNUMBER(FIND(";"&amp;UPPER(TRIM(Datos!V395&amp;""))&amp;"=",V$1007)),ISNUMBER(FIND(";"&amp;UPPER(TRIM(Datos!V395&amp;""))&amp;";",V$1007))),OR(UPPER(TRIM(Datos!V395&amp;""))="SÍ",UPPER(TRIM(Datos!V395&amp;""))="SI",UPPER(TRIM(Datos!V395&amp;""))="NO"),IF(ISNUMBER(Datos!V395),AND(OR(V$1005="",Datos!V395&gt;=V$1005),OR(V$1006="",Datos!V395&lt;=V$1006)),FALSE),TRUE))))</f>
        <v>0.0</v>
      </c>
      <c r="W395">
        <f>IF(Datos!W395="",0,IF(AND(W$1008&lt;&gt;"",Datos!W395=W$1008),0,IF(W$1004=0,0,1-CHOOSE(W$1004,IF(ISNUMBER(Datos!W395),AND(OR(W$1005="",Datos!W395&gt;=W$1005),OR(W$1006="",Datos!W395&lt;=W$1006)),FALSE),IF(ISNUMBER(Datos!W395),AND(Datos!W395=INT(Datos!W395),AND(OR(W$1005="",Datos!W395&gt;=W$1005),OR(W$1006="",Datos!W395&lt;=W$1006))),FALSE),OR(ISNUMBER(FIND(";"&amp;UPPER(TRIM(Datos!W395&amp;""))&amp;"=",W$1007)),ISNUMBER(FIND(";"&amp;UPPER(TRIM(Datos!W395&amp;""))&amp;";",W$1007))),OR(UPPER(TRIM(Datos!W395&amp;""))="SÍ",UPPER(TRIM(Datos!W395&amp;""))="SI",UPPER(TRIM(Datos!W395&amp;""))="NO"),IF(ISNUMBER(Datos!W395),AND(OR(W$1005="",Datos!W395&gt;=W$1005),OR(W$1006="",Datos!W395&lt;=W$1006)),FALSE),TRUE))))</f>
        <v>0.0</v>
      </c>
      <c r="X395">
        <f>IF(Datos!X395="",0,IF(AND(X$1008&lt;&gt;"",Datos!X395=X$1008),0,IF(X$1004=0,0,1-CHOOSE(X$1004,IF(ISNUMBER(Datos!X395),AND(OR(X$1005="",Datos!X395&gt;=X$1005),OR(X$1006="",Datos!X395&lt;=X$1006)),FALSE),IF(ISNUMBER(Datos!X395),AND(Datos!X395=INT(Datos!X395),AND(OR(X$1005="",Datos!X395&gt;=X$1005),OR(X$1006="",Datos!X395&lt;=X$1006))),FALSE),OR(ISNUMBER(FIND(";"&amp;UPPER(TRIM(Datos!X395&amp;""))&amp;"=",X$1007)),ISNUMBER(FIND(";"&amp;UPPER(TRIM(Datos!X395&amp;""))&amp;";",X$1007))),OR(UPPER(TRIM(Datos!X395&amp;""))="SÍ",UPPER(TRIM(Datos!X395&amp;""))="SI",UPPER(TRIM(Datos!X395&amp;""))="NO"),IF(ISNUMBER(Datos!X395),AND(OR(X$1005="",Datos!X395&gt;=X$1005),OR(X$1006="",Datos!X395&lt;=X$1006)),FALSE),TRUE))))</f>
        <v>0.0</v>
      </c>
      <c r="Y395">
        <f>IF(Datos!Y395="",0,IF(AND(Y$1008&lt;&gt;"",Datos!Y395=Y$1008),0,IF(Y$1004=0,0,1-CHOOSE(Y$1004,IF(ISNUMBER(Datos!Y395),AND(OR(Y$1005="",Datos!Y395&gt;=Y$1005),OR(Y$1006="",Datos!Y395&lt;=Y$1006)),FALSE),IF(ISNUMBER(Datos!Y395),AND(Datos!Y395=INT(Datos!Y395),AND(OR(Y$1005="",Datos!Y395&gt;=Y$1005),OR(Y$1006="",Datos!Y395&lt;=Y$1006))),FALSE),OR(ISNUMBER(FIND(";"&amp;UPPER(TRIM(Datos!Y395&amp;""))&amp;"=",Y$1007)),ISNUMBER(FIND(";"&amp;UPPER(TRIM(Datos!Y395&amp;""))&amp;";",Y$1007))),OR(UPPER(TRIM(Datos!Y395&amp;""))="SÍ",UPPER(TRIM(Datos!Y395&amp;""))="SI",UPPER(TRIM(Datos!Y395&amp;""))="NO"),IF(ISNUMBER(Datos!Y395),AND(OR(Y$1005="",Datos!Y395&gt;=Y$1005),OR(Y$1006="",Datos!Y395&lt;=Y$1006)),FALSE),TRUE))))</f>
        <v>0.0</v>
      </c>
      <c r="Z395">
        <f>IF(Datos!Z395="",0,IF(AND(Z$1008&lt;&gt;"",Datos!Z395=Z$1008),0,IF(Z$1004=0,0,1-CHOOSE(Z$1004,IF(ISNUMBER(Datos!Z395),AND(OR(Z$1005="",Datos!Z395&gt;=Z$1005),OR(Z$1006="",Datos!Z395&lt;=Z$1006)),FALSE),IF(ISNUMBER(Datos!Z395),AND(Datos!Z395=INT(Datos!Z395),AND(OR(Z$1005="",Datos!Z395&gt;=Z$1005),OR(Z$1006="",Datos!Z395&lt;=Z$1006))),FALSE),OR(ISNUMBER(FIND(";"&amp;UPPER(TRIM(Datos!Z395&amp;""))&amp;"=",Z$1007)),ISNUMBER(FIND(";"&amp;UPPER(TRIM(Datos!Z395&amp;""))&amp;";",Z$1007))),OR(UPPER(TRIM(Datos!Z395&amp;""))="SÍ",UPPER(TRIM(Datos!Z395&amp;""))="SI",UPPER(TRIM(Datos!Z395&amp;""))="NO"),IF(ISNUMBER(Datos!Z395),AND(OR(Z$1005="",Datos!Z395&gt;=Z$1005),OR(Z$1006="",Datos!Z395&lt;=Z$1006)),FALSE),TRUE))))</f>
        <v>0.0</v>
      </c>
      <c r="AA395">
        <f>IF(Datos!AA395="",0,IF(AND(AA$1008&lt;&gt;"",Datos!AA395=AA$1008),0,IF(AA$1004=0,0,1-CHOOSE(AA$1004,IF(ISNUMBER(Datos!AA395),AND(OR(AA$1005="",Datos!AA395&gt;=AA$1005),OR(AA$1006="",Datos!AA395&lt;=AA$1006)),FALSE),IF(ISNUMBER(Datos!AA395),AND(Datos!AA395=INT(Datos!AA395),AND(OR(AA$1005="",Datos!AA395&gt;=AA$1005),OR(AA$1006="",Datos!AA395&lt;=AA$1006))),FALSE),OR(ISNUMBER(FIND(";"&amp;UPPER(TRIM(Datos!AA395&amp;""))&amp;"=",AA$1007)),ISNUMBER(FIND(";"&amp;UPPER(TRIM(Datos!AA395&amp;""))&amp;";",AA$1007))),OR(UPPER(TRIM(Datos!AA395&amp;""))="SÍ",UPPER(TRIM(Datos!AA395&amp;""))="SI",UPPER(TRIM(Datos!AA395&amp;""))="NO"),IF(ISNUMBER(Datos!AA395),AND(OR(AA$1005="",Datos!AA395&gt;=AA$1005),OR(AA$1006="",Datos!AA395&lt;=AA$1006)),FALSE),TRUE))))</f>
        <v>0.0</v>
      </c>
      <c r="AB395">
        <f>IF(Datos!AB395="",0,IF(AND(AB$1008&lt;&gt;"",Datos!AB395=AB$1008),0,IF(AB$1004=0,0,1-CHOOSE(AB$1004,IF(ISNUMBER(Datos!AB395),AND(OR(AB$1005="",Datos!AB395&gt;=AB$1005),OR(AB$1006="",Datos!AB395&lt;=AB$1006)),FALSE),IF(ISNUMBER(Datos!AB395),AND(Datos!AB395=INT(Datos!AB395),AND(OR(AB$1005="",Datos!AB395&gt;=AB$1005),OR(AB$1006="",Datos!AB395&lt;=AB$1006))),FALSE),OR(ISNUMBER(FIND(";"&amp;UPPER(TRIM(Datos!AB395&amp;""))&amp;"=",AB$1007)),ISNUMBER(FIND(";"&amp;UPPER(TRIM(Datos!AB395&amp;""))&amp;";",AB$1007))),OR(UPPER(TRIM(Datos!AB395&amp;""))="SÍ",UPPER(TRIM(Datos!AB395&amp;""))="SI",UPPER(TRIM(Datos!AB395&amp;""))="NO"),IF(ISNUMBER(Datos!AB395),AND(OR(AB$1005="",Datos!AB395&gt;=AB$1005),OR(AB$1006="",Datos!AB395&lt;=AB$1006)),FALSE),TRUE))))</f>
        <v>0.0</v>
      </c>
      <c r="AC395">
        <f>IF(Datos!AC395="",0,IF(AND(AC$1008&lt;&gt;"",Datos!AC395=AC$1008),0,IF(AC$1004=0,0,1-CHOOSE(AC$1004,IF(ISNUMBER(Datos!AC395),AND(OR(AC$1005="",Datos!AC395&gt;=AC$1005),OR(AC$1006="",Datos!AC395&lt;=AC$1006)),FALSE),IF(ISNUMBER(Datos!AC395),AND(Datos!AC395=INT(Datos!AC395),AND(OR(AC$1005="",Datos!AC395&gt;=AC$1005),OR(AC$1006="",Datos!AC395&lt;=AC$1006))),FALSE),OR(ISNUMBER(FIND(";"&amp;UPPER(TRIM(Datos!AC395&amp;""))&amp;"=",AC$1007)),ISNUMBER(FIND(";"&amp;UPPER(TRIM(Datos!AC395&amp;""))&amp;";",AC$1007))),OR(UPPER(TRIM(Datos!AC395&amp;""))="SÍ",UPPER(TRIM(Datos!AC395&amp;""))="SI",UPPER(TRIM(Datos!AC395&amp;""))="NO"),IF(ISNUMBER(Datos!AC395),AND(OR(AC$1005="",Datos!AC395&gt;=AC$1005),OR(AC$1006="",Datos!AC395&lt;=AC$1006)),FALSE),TRUE))))</f>
        <v>0.0</v>
      </c>
      <c r="AD395">
        <f>IF(Datos!AD395="",0,IF(AND(AD$1008&lt;&gt;"",Datos!AD395=AD$1008),0,IF(AD$1004=0,0,1-CHOOSE(AD$1004,IF(ISNUMBER(Datos!AD395),AND(OR(AD$1005="",Datos!AD395&gt;=AD$1005),OR(AD$1006="",Datos!AD395&lt;=AD$1006)),FALSE),IF(ISNUMBER(Datos!AD395),AND(Datos!AD395=INT(Datos!AD395),AND(OR(AD$1005="",Datos!AD395&gt;=AD$1005),OR(AD$1006="",Datos!AD395&lt;=AD$1006))),FALSE),OR(ISNUMBER(FIND(";"&amp;UPPER(TRIM(Datos!AD395&amp;""))&amp;"=",AD$1007)),ISNUMBER(FIND(";"&amp;UPPER(TRIM(Datos!AD395&amp;""))&amp;";",AD$1007))),OR(UPPER(TRIM(Datos!AD395&amp;""))="SÍ",UPPER(TRIM(Datos!AD395&amp;""))="SI",UPPER(TRIM(Datos!AD395&amp;""))="NO"),IF(ISNUMBER(Datos!AD395),AND(OR(AD$1005="",Datos!AD395&gt;=AD$1005),OR(AD$1006="",Datos!AD395&lt;=AD$1006)),FALSE),TRUE))))</f>
        <v>0.0</v>
      </c>
      <c r="AE395">
        <f>IF(Datos!AE395="",0,IF(AND(AE$1008&lt;&gt;"",Datos!AE395=AE$1008),0,IF(AE$1004=0,0,1-CHOOSE(AE$1004,IF(ISNUMBER(Datos!AE395),AND(OR(AE$1005="",Datos!AE395&gt;=AE$1005),OR(AE$1006="",Datos!AE395&lt;=AE$1006)),FALSE),IF(ISNUMBER(Datos!AE395),AND(Datos!AE395=INT(Datos!AE395),AND(OR(AE$1005="",Datos!AE395&gt;=AE$1005),OR(AE$1006="",Datos!AE395&lt;=AE$1006))),FALSE),OR(ISNUMBER(FIND(";"&amp;UPPER(TRIM(Datos!AE395&amp;""))&amp;"=",AE$1007)),ISNUMBER(FIND(";"&amp;UPPER(TRIM(Datos!AE395&amp;""))&amp;";",AE$1007))),OR(UPPER(TRIM(Datos!AE395&amp;""))="SÍ",UPPER(TRIM(Datos!AE395&amp;""))="SI",UPPER(TRIM(Datos!AE395&amp;""))="NO"),IF(ISNUMBER(Datos!AE395),AND(OR(AE$1005="",Datos!AE395&gt;=AE$1005),OR(AE$1006="",Datos!AE395&lt;=AE$1006)),FALSE),TRUE))))</f>
        <v>0.0</v>
      </c>
    </row>
    <row r="396" spans="2:31">
      <c r="B396">
        <f>IF(Datos!B396="",0,IF(AND(B$1008&lt;&gt;"",Datos!B396=B$1008),0,IF(B$1004=0,0,1-CHOOSE(B$1004,IF(ISNUMBER(Datos!B396),AND(OR(B$1005="",Datos!B396&gt;=B$1005),OR(B$1006="",Datos!B396&lt;=B$1006)),FALSE),IF(ISNUMBER(Datos!B396),AND(Datos!B396=INT(Datos!B396),AND(OR(B$1005="",Datos!B396&gt;=B$1005),OR(B$1006="",Datos!B396&lt;=B$1006))),FALSE),OR(ISNUMBER(FIND(";"&amp;UPPER(TRIM(Datos!B396&amp;""))&amp;"=",B$1007)),ISNUMBER(FIND(";"&amp;UPPER(TRIM(Datos!B396&amp;""))&amp;";",B$1007))),OR(UPPER(TRIM(Datos!B396&amp;""))="SÍ",UPPER(TRIM(Datos!B396&amp;""))="SI",UPPER(TRIM(Datos!B396&amp;""))="NO"),IF(ISNUMBER(Datos!B396),AND(OR(B$1005="",Datos!B396&gt;=B$1005),OR(B$1006="",Datos!B396&lt;=B$1006)),FALSE),TRUE))))</f>
        <v>0.0</v>
      </c>
      <c r="C396">
        <f>IF(Datos!C396="",0,IF(AND(C$1008&lt;&gt;"",Datos!C396=C$1008),0,IF(C$1004=0,0,1-CHOOSE(C$1004,IF(ISNUMBER(Datos!C396),AND(OR(C$1005="",Datos!C396&gt;=C$1005),OR(C$1006="",Datos!C396&lt;=C$1006)),FALSE),IF(ISNUMBER(Datos!C396),AND(Datos!C396=INT(Datos!C396),AND(OR(C$1005="",Datos!C396&gt;=C$1005),OR(C$1006="",Datos!C396&lt;=C$1006))),FALSE),OR(ISNUMBER(FIND(";"&amp;UPPER(TRIM(Datos!C396&amp;""))&amp;"=",C$1007)),ISNUMBER(FIND(";"&amp;UPPER(TRIM(Datos!C396&amp;""))&amp;";",C$1007))),OR(UPPER(TRIM(Datos!C396&amp;""))="SÍ",UPPER(TRIM(Datos!C396&amp;""))="SI",UPPER(TRIM(Datos!C396&amp;""))="NO"),IF(ISNUMBER(Datos!C396),AND(OR(C$1005="",Datos!C396&gt;=C$1005),OR(C$1006="",Datos!C396&lt;=C$1006)),FALSE),TRUE))))</f>
        <v>0.0</v>
      </c>
      <c r="D396">
        <f>IF(Datos!D396="",0,IF(AND(D$1008&lt;&gt;"",Datos!D396=D$1008),0,IF(D$1004=0,0,1-CHOOSE(D$1004,IF(ISNUMBER(Datos!D396),AND(OR(D$1005="",Datos!D396&gt;=D$1005),OR(D$1006="",Datos!D396&lt;=D$1006)),FALSE),IF(ISNUMBER(Datos!D396),AND(Datos!D396=INT(Datos!D396),AND(OR(D$1005="",Datos!D396&gt;=D$1005),OR(D$1006="",Datos!D396&lt;=D$1006))),FALSE),OR(ISNUMBER(FIND(";"&amp;UPPER(TRIM(Datos!D396&amp;""))&amp;"=",D$1007)),ISNUMBER(FIND(";"&amp;UPPER(TRIM(Datos!D396&amp;""))&amp;";",D$1007))),OR(UPPER(TRIM(Datos!D396&amp;""))="SÍ",UPPER(TRIM(Datos!D396&amp;""))="SI",UPPER(TRIM(Datos!D396&amp;""))="NO"),IF(ISNUMBER(Datos!D396),AND(OR(D$1005="",Datos!D396&gt;=D$1005),OR(D$1006="",Datos!D396&lt;=D$1006)),FALSE),TRUE))))</f>
        <v>0.0</v>
      </c>
      <c r="E396">
        <f>IF(Datos!E396="",0,IF(AND(E$1008&lt;&gt;"",Datos!E396=E$1008),0,IF(E$1004=0,0,1-CHOOSE(E$1004,IF(ISNUMBER(Datos!E396),AND(OR(E$1005="",Datos!E396&gt;=E$1005),OR(E$1006="",Datos!E396&lt;=E$1006)),FALSE),IF(ISNUMBER(Datos!E396),AND(Datos!E396=INT(Datos!E396),AND(OR(E$1005="",Datos!E396&gt;=E$1005),OR(E$1006="",Datos!E396&lt;=E$1006))),FALSE),OR(ISNUMBER(FIND(";"&amp;UPPER(TRIM(Datos!E396&amp;""))&amp;"=",E$1007)),ISNUMBER(FIND(";"&amp;UPPER(TRIM(Datos!E396&amp;""))&amp;";",E$1007))),OR(UPPER(TRIM(Datos!E396&amp;""))="SÍ",UPPER(TRIM(Datos!E396&amp;""))="SI",UPPER(TRIM(Datos!E396&amp;""))="NO"),IF(ISNUMBER(Datos!E396),AND(OR(E$1005="",Datos!E396&gt;=E$1005),OR(E$1006="",Datos!E396&lt;=E$1006)),FALSE),TRUE))))</f>
        <v>0.0</v>
      </c>
      <c r="F396">
        <f>IF(Datos!F396="",0,IF(AND(F$1008&lt;&gt;"",Datos!F396=F$1008),0,IF(F$1004=0,0,1-CHOOSE(F$1004,IF(ISNUMBER(Datos!F396),AND(OR(F$1005="",Datos!F396&gt;=F$1005),OR(F$1006="",Datos!F396&lt;=F$1006)),FALSE),IF(ISNUMBER(Datos!F396),AND(Datos!F396=INT(Datos!F396),AND(OR(F$1005="",Datos!F396&gt;=F$1005),OR(F$1006="",Datos!F396&lt;=F$1006))),FALSE),OR(ISNUMBER(FIND(";"&amp;UPPER(TRIM(Datos!F396&amp;""))&amp;"=",F$1007)),ISNUMBER(FIND(";"&amp;UPPER(TRIM(Datos!F396&amp;""))&amp;";",F$1007))),OR(UPPER(TRIM(Datos!F396&amp;""))="SÍ",UPPER(TRIM(Datos!F396&amp;""))="SI",UPPER(TRIM(Datos!F396&amp;""))="NO"),IF(ISNUMBER(Datos!F396),AND(OR(F$1005="",Datos!F396&gt;=F$1005),OR(F$1006="",Datos!F396&lt;=F$1006)),FALSE),TRUE))))</f>
        <v>0.0</v>
      </c>
      <c r="G396">
        <f>IF(Datos!G396="",0,IF(AND(G$1008&lt;&gt;"",Datos!G396=G$1008),0,IF(G$1004=0,0,1-CHOOSE(G$1004,IF(ISNUMBER(Datos!G396),AND(OR(G$1005="",Datos!G396&gt;=G$1005),OR(G$1006="",Datos!G396&lt;=G$1006)),FALSE),IF(ISNUMBER(Datos!G396),AND(Datos!G396=INT(Datos!G396),AND(OR(G$1005="",Datos!G396&gt;=G$1005),OR(G$1006="",Datos!G396&lt;=G$1006))),FALSE),OR(ISNUMBER(FIND(";"&amp;UPPER(TRIM(Datos!G396&amp;""))&amp;"=",G$1007)),ISNUMBER(FIND(";"&amp;UPPER(TRIM(Datos!G396&amp;""))&amp;";",G$1007))),OR(UPPER(TRIM(Datos!G396&amp;""))="SÍ",UPPER(TRIM(Datos!G396&amp;""))="SI",UPPER(TRIM(Datos!G396&amp;""))="NO"),IF(ISNUMBER(Datos!G396),AND(OR(G$1005="",Datos!G396&gt;=G$1005),OR(G$1006="",Datos!G396&lt;=G$1006)),FALSE),TRUE))))</f>
        <v>0.0</v>
      </c>
      <c r="H396">
        <f>IF(Datos!H396="",0,IF(AND(H$1008&lt;&gt;"",Datos!H396=H$1008),0,IF(H$1004=0,0,1-CHOOSE(H$1004,IF(ISNUMBER(Datos!H396),AND(OR(H$1005="",Datos!H396&gt;=H$1005),OR(H$1006="",Datos!H396&lt;=H$1006)),FALSE),IF(ISNUMBER(Datos!H396),AND(Datos!H396=INT(Datos!H396),AND(OR(H$1005="",Datos!H396&gt;=H$1005),OR(H$1006="",Datos!H396&lt;=H$1006))),FALSE),OR(ISNUMBER(FIND(";"&amp;UPPER(TRIM(Datos!H396&amp;""))&amp;"=",H$1007)),ISNUMBER(FIND(";"&amp;UPPER(TRIM(Datos!H396&amp;""))&amp;";",H$1007))),OR(UPPER(TRIM(Datos!H396&amp;""))="SÍ",UPPER(TRIM(Datos!H396&amp;""))="SI",UPPER(TRIM(Datos!H396&amp;""))="NO"),IF(ISNUMBER(Datos!H396),AND(OR(H$1005="",Datos!H396&gt;=H$1005),OR(H$1006="",Datos!H396&lt;=H$1006)),FALSE),TRUE))))</f>
        <v>0.0</v>
      </c>
      <c r="I396">
        <f>IF(Datos!I396="",0,IF(AND(I$1008&lt;&gt;"",Datos!I396=I$1008),0,IF(I$1004=0,0,1-CHOOSE(I$1004,IF(ISNUMBER(Datos!I396),AND(OR(I$1005="",Datos!I396&gt;=I$1005),OR(I$1006="",Datos!I396&lt;=I$1006)),FALSE),IF(ISNUMBER(Datos!I396),AND(Datos!I396=INT(Datos!I396),AND(OR(I$1005="",Datos!I396&gt;=I$1005),OR(I$1006="",Datos!I396&lt;=I$1006))),FALSE),OR(ISNUMBER(FIND(";"&amp;UPPER(TRIM(Datos!I396&amp;""))&amp;"=",I$1007)),ISNUMBER(FIND(";"&amp;UPPER(TRIM(Datos!I396&amp;""))&amp;";",I$1007))),OR(UPPER(TRIM(Datos!I396&amp;""))="SÍ",UPPER(TRIM(Datos!I396&amp;""))="SI",UPPER(TRIM(Datos!I396&amp;""))="NO"),IF(ISNUMBER(Datos!I396),AND(OR(I$1005="",Datos!I396&gt;=I$1005),OR(I$1006="",Datos!I396&lt;=I$1006)),FALSE),TRUE))))</f>
        <v>0.0</v>
      </c>
      <c r="J396">
        <f>IF(Datos!J396="",0,IF(AND(J$1008&lt;&gt;"",Datos!J396=J$1008),0,IF(J$1004=0,0,1-CHOOSE(J$1004,IF(ISNUMBER(Datos!J396),AND(OR(J$1005="",Datos!J396&gt;=J$1005),OR(J$1006="",Datos!J396&lt;=J$1006)),FALSE),IF(ISNUMBER(Datos!J396),AND(Datos!J396=INT(Datos!J396),AND(OR(J$1005="",Datos!J396&gt;=J$1005),OR(J$1006="",Datos!J396&lt;=J$1006))),FALSE),OR(ISNUMBER(FIND(";"&amp;UPPER(TRIM(Datos!J396&amp;""))&amp;"=",J$1007)),ISNUMBER(FIND(";"&amp;UPPER(TRIM(Datos!J396&amp;""))&amp;";",J$1007))),OR(UPPER(TRIM(Datos!J396&amp;""))="SÍ",UPPER(TRIM(Datos!J396&amp;""))="SI",UPPER(TRIM(Datos!J396&amp;""))="NO"),IF(ISNUMBER(Datos!J396),AND(OR(J$1005="",Datos!J396&gt;=J$1005),OR(J$1006="",Datos!J396&lt;=J$1006)),FALSE),TRUE))))</f>
        <v>0.0</v>
      </c>
      <c r="K396">
        <f>IF(Datos!K396="",0,IF(AND(K$1008&lt;&gt;"",Datos!K396=K$1008),0,IF(K$1004=0,0,1-CHOOSE(K$1004,IF(ISNUMBER(Datos!K396),AND(OR(K$1005="",Datos!K396&gt;=K$1005),OR(K$1006="",Datos!K396&lt;=K$1006)),FALSE),IF(ISNUMBER(Datos!K396),AND(Datos!K396=INT(Datos!K396),AND(OR(K$1005="",Datos!K396&gt;=K$1005),OR(K$1006="",Datos!K396&lt;=K$1006))),FALSE),OR(ISNUMBER(FIND(";"&amp;UPPER(TRIM(Datos!K396&amp;""))&amp;"=",K$1007)),ISNUMBER(FIND(";"&amp;UPPER(TRIM(Datos!K396&amp;""))&amp;";",K$1007))),OR(UPPER(TRIM(Datos!K396&amp;""))="SÍ",UPPER(TRIM(Datos!K396&amp;""))="SI",UPPER(TRIM(Datos!K396&amp;""))="NO"),IF(ISNUMBER(Datos!K396),AND(OR(K$1005="",Datos!K396&gt;=K$1005),OR(K$1006="",Datos!K396&lt;=K$1006)),FALSE),TRUE))))</f>
        <v>0.0</v>
      </c>
      <c r="L396">
        <f>IF(Datos!L396="",0,IF(AND(L$1008&lt;&gt;"",Datos!L396=L$1008),0,IF(L$1004=0,0,1-CHOOSE(L$1004,IF(ISNUMBER(Datos!L396),AND(OR(L$1005="",Datos!L396&gt;=L$1005),OR(L$1006="",Datos!L396&lt;=L$1006)),FALSE),IF(ISNUMBER(Datos!L396),AND(Datos!L396=INT(Datos!L396),AND(OR(L$1005="",Datos!L396&gt;=L$1005),OR(L$1006="",Datos!L396&lt;=L$1006))),FALSE),OR(ISNUMBER(FIND(";"&amp;UPPER(TRIM(Datos!L396&amp;""))&amp;"=",L$1007)),ISNUMBER(FIND(";"&amp;UPPER(TRIM(Datos!L396&amp;""))&amp;";",L$1007))),OR(UPPER(TRIM(Datos!L396&amp;""))="SÍ",UPPER(TRIM(Datos!L396&amp;""))="SI",UPPER(TRIM(Datos!L396&amp;""))="NO"),IF(ISNUMBER(Datos!L396),AND(OR(L$1005="",Datos!L396&gt;=L$1005),OR(L$1006="",Datos!L396&lt;=L$1006)),FALSE),TRUE))))</f>
        <v>0.0</v>
      </c>
      <c r="M396">
        <f>IF(Datos!M396="",0,IF(AND(M$1008&lt;&gt;"",Datos!M396=M$1008),0,IF(M$1004=0,0,1-CHOOSE(M$1004,IF(ISNUMBER(Datos!M396),AND(OR(M$1005="",Datos!M396&gt;=M$1005),OR(M$1006="",Datos!M396&lt;=M$1006)),FALSE),IF(ISNUMBER(Datos!M396),AND(Datos!M396=INT(Datos!M396),AND(OR(M$1005="",Datos!M396&gt;=M$1005),OR(M$1006="",Datos!M396&lt;=M$1006))),FALSE),OR(ISNUMBER(FIND(";"&amp;UPPER(TRIM(Datos!M396&amp;""))&amp;"=",M$1007)),ISNUMBER(FIND(";"&amp;UPPER(TRIM(Datos!M396&amp;""))&amp;";",M$1007))),OR(UPPER(TRIM(Datos!M396&amp;""))="SÍ",UPPER(TRIM(Datos!M396&amp;""))="SI",UPPER(TRIM(Datos!M396&amp;""))="NO"),IF(ISNUMBER(Datos!M396),AND(OR(M$1005="",Datos!M396&gt;=M$1005),OR(M$1006="",Datos!M396&lt;=M$1006)),FALSE),TRUE))))</f>
        <v>0.0</v>
      </c>
      <c r="N396">
        <f>IF(Datos!N396="",0,IF(AND(N$1008&lt;&gt;"",Datos!N396=N$1008),0,IF(N$1004=0,0,1-CHOOSE(N$1004,IF(ISNUMBER(Datos!N396),AND(OR(N$1005="",Datos!N396&gt;=N$1005),OR(N$1006="",Datos!N396&lt;=N$1006)),FALSE),IF(ISNUMBER(Datos!N396),AND(Datos!N396=INT(Datos!N396),AND(OR(N$1005="",Datos!N396&gt;=N$1005),OR(N$1006="",Datos!N396&lt;=N$1006))),FALSE),OR(ISNUMBER(FIND(";"&amp;UPPER(TRIM(Datos!N396&amp;""))&amp;"=",N$1007)),ISNUMBER(FIND(";"&amp;UPPER(TRIM(Datos!N396&amp;""))&amp;";",N$1007))),OR(UPPER(TRIM(Datos!N396&amp;""))="SÍ",UPPER(TRIM(Datos!N396&amp;""))="SI",UPPER(TRIM(Datos!N396&amp;""))="NO"),IF(ISNUMBER(Datos!N396),AND(OR(N$1005="",Datos!N396&gt;=N$1005),OR(N$1006="",Datos!N396&lt;=N$1006)),FALSE),TRUE))))</f>
        <v>0.0</v>
      </c>
      <c r="O396">
        <f>IF(Datos!O396="",0,IF(AND(O$1008&lt;&gt;"",Datos!O396=O$1008),0,IF(O$1004=0,0,1-CHOOSE(O$1004,IF(ISNUMBER(Datos!O396),AND(OR(O$1005="",Datos!O396&gt;=O$1005),OR(O$1006="",Datos!O396&lt;=O$1006)),FALSE),IF(ISNUMBER(Datos!O396),AND(Datos!O396=INT(Datos!O396),AND(OR(O$1005="",Datos!O396&gt;=O$1005),OR(O$1006="",Datos!O396&lt;=O$1006))),FALSE),OR(ISNUMBER(FIND(";"&amp;UPPER(TRIM(Datos!O396&amp;""))&amp;"=",O$1007)),ISNUMBER(FIND(";"&amp;UPPER(TRIM(Datos!O396&amp;""))&amp;";",O$1007))),OR(UPPER(TRIM(Datos!O396&amp;""))="SÍ",UPPER(TRIM(Datos!O396&amp;""))="SI",UPPER(TRIM(Datos!O396&amp;""))="NO"),IF(ISNUMBER(Datos!O396),AND(OR(O$1005="",Datos!O396&gt;=O$1005),OR(O$1006="",Datos!O396&lt;=O$1006)),FALSE),TRUE))))</f>
        <v>0.0</v>
      </c>
      <c r="P396">
        <f>IF(Datos!P396="",0,IF(AND(P$1008&lt;&gt;"",Datos!P396=P$1008),0,IF(P$1004=0,0,1-CHOOSE(P$1004,IF(ISNUMBER(Datos!P396),AND(OR(P$1005="",Datos!P396&gt;=P$1005),OR(P$1006="",Datos!P396&lt;=P$1006)),FALSE),IF(ISNUMBER(Datos!P396),AND(Datos!P396=INT(Datos!P396),AND(OR(P$1005="",Datos!P396&gt;=P$1005),OR(P$1006="",Datos!P396&lt;=P$1006))),FALSE),OR(ISNUMBER(FIND(";"&amp;UPPER(TRIM(Datos!P396&amp;""))&amp;"=",P$1007)),ISNUMBER(FIND(";"&amp;UPPER(TRIM(Datos!P396&amp;""))&amp;";",P$1007))),OR(UPPER(TRIM(Datos!P396&amp;""))="SÍ",UPPER(TRIM(Datos!P396&amp;""))="SI",UPPER(TRIM(Datos!P396&amp;""))="NO"),IF(ISNUMBER(Datos!P396),AND(OR(P$1005="",Datos!P396&gt;=P$1005),OR(P$1006="",Datos!P396&lt;=P$1006)),FALSE),TRUE))))</f>
        <v>0.0</v>
      </c>
      <c r="Q396">
        <f>IF(Datos!Q396="",0,IF(AND(Q$1008&lt;&gt;"",Datos!Q396=Q$1008),0,IF(Q$1004=0,0,1-CHOOSE(Q$1004,IF(ISNUMBER(Datos!Q396),AND(OR(Q$1005="",Datos!Q396&gt;=Q$1005),OR(Q$1006="",Datos!Q396&lt;=Q$1006)),FALSE),IF(ISNUMBER(Datos!Q396),AND(Datos!Q396=INT(Datos!Q396),AND(OR(Q$1005="",Datos!Q396&gt;=Q$1005),OR(Q$1006="",Datos!Q396&lt;=Q$1006))),FALSE),OR(ISNUMBER(FIND(";"&amp;UPPER(TRIM(Datos!Q396&amp;""))&amp;"=",Q$1007)),ISNUMBER(FIND(";"&amp;UPPER(TRIM(Datos!Q396&amp;""))&amp;";",Q$1007))),OR(UPPER(TRIM(Datos!Q396&amp;""))="SÍ",UPPER(TRIM(Datos!Q396&amp;""))="SI",UPPER(TRIM(Datos!Q396&amp;""))="NO"),IF(ISNUMBER(Datos!Q396),AND(OR(Q$1005="",Datos!Q396&gt;=Q$1005),OR(Q$1006="",Datos!Q396&lt;=Q$1006)),FALSE),TRUE))))</f>
        <v>0.0</v>
      </c>
      <c r="R396">
        <f>IF(Datos!R396="",0,IF(AND(R$1008&lt;&gt;"",Datos!R396=R$1008),0,IF(R$1004=0,0,1-CHOOSE(R$1004,IF(ISNUMBER(Datos!R396),AND(OR(R$1005="",Datos!R396&gt;=R$1005),OR(R$1006="",Datos!R396&lt;=R$1006)),FALSE),IF(ISNUMBER(Datos!R396),AND(Datos!R396=INT(Datos!R396),AND(OR(R$1005="",Datos!R396&gt;=R$1005),OR(R$1006="",Datos!R396&lt;=R$1006))),FALSE),OR(ISNUMBER(FIND(";"&amp;UPPER(TRIM(Datos!R396&amp;""))&amp;"=",R$1007)),ISNUMBER(FIND(";"&amp;UPPER(TRIM(Datos!R396&amp;""))&amp;";",R$1007))),OR(UPPER(TRIM(Datos!R396&amp;""))="SÍ",UPPER(TRIM(Datos!R396&amp;""))="SI",UPPER(TRIM(Datos!R396&amp;""))="NO"),IF(ISNUMBER(Datos!R396),AND(OR(R$1005="",Datos!R396&gt;=R$1005),OR(R$1006="",Datos!R396&lt;=R$1006)),FALSE),TRUE))))</f>
        <v>0.0</v>
      </c>
      <c r="S396">
        <f>IF(Datos!S396="",0,IF(AND(S$1008&lt;&gt;"",Datos!S396=S$1008),0,IF(S$1004=0,0,1-CHOOSE(S$1004,IF(ISNUMBER(Datos!S396),AND(OR(S$1005="",Datos!S396&gt;=S$1005),OR(S$1006="",Datos!S396&lt;=S$1006)),FALSE),IF(ISNUMBER(Datos!S396),AND(Datos!S396=INT(Datos!S396),AND(OR(S$1005="",Datos!S396&gt;=S$1005),OR(S$1006="",Datos!S396&lt;=S$1006))),FALSE),OR(ISNUMBER(FIND(";"&amp;UPPER(TRIM(Datos!S396&amp;""))&amp;"=",S$1007)),ISNUMBER(FIND(";"&amp;UPPER(TRIM(Datos!S396&amp;""))&amp;";",S$1007))),OR(UPPER(TRIM(Datos!S396&amp;""))="SÍ",UPPER(TRIM(Datos!S396&amp;""))="SI",UPPER(TRIM(Datos!S396&amp;""))="NO"),IF(ISNUMBER(Datos!S396),AND(OR(S$1005="",Datos!S396&gt;=S$1005),OR(S$1006="",Datos!S396&lt;=S$1006)),FALSE),TRUE))))</f>
        <v>0.0</v>
      </c>
      <c r="T396">
        <f>IF(Datos!T396="",0,IF(AND(T$1008&lt;&gt;"",Datos!T396=T$1008),0,IF(T$1004=0,0,1-CHOOSE(T$1004,IF(ISNUMBER(Datos!T396),AND(OR(T$1005="",Datos!T396&gt;=T$1005),OR(T$1006="",Datos!T396&lt;=T$1006)),FALSE),IF(ISNUMBER(Datos!T396),AND(Datos!T396=INT(Datos!T396),AND(OR(T$1005="",Datos!T396&gt;=T$1005),OR(T$1006="",Datos!T396&lt;=T$1006))),FALSE),OR(ISNUMBER(FIND(";"&amp;UPPER(TRIM(Datos!T396&amp;""))&amp;"=",T$1007)),ISNUMBER(FIND(";"&amp;UPPER(TRIM(Datos!T396&amp;""))&amp;";",T$1007))),OR(UPPER(TRIM(Datos!T396&amp;""))="SÍ",UPPER(TRIM(Datos!T396&amp;""))="SI",UPPER(TRIM(Datos!T396&amp;""))="NO"),IF(ISNUMBER(Datos!T396),AND(OR(T$1005="",Datos!T396&gt;=T$1005),OR(T$1006="",Datos!T396&lt;=T$1006)),FALSE),TRUE))))</f>
        <v>0.0</v>
      </c>
      <c r="U396">
        <f>IF(Datos!U396="",0,IF(AND(U$1008&lt;&gt;"",Datos!U396=U$1008),0,IF(U$1004=0,0,1-CHOOSE(U$1004,IF(ISNUMBER(Datos!U396),AND(OR(U$1005="",Datos!U396&gt;=U$1005),OR(U$1006="",Datos!U396&lt;=U$1006)),FALSE),IF(ISNUMBER(Datos!U396),AND(Datos!U396=INT(Datos!U396),AND(OR(U$1005="",Datos!U396&gt;=U$1005),OR(U$1006="",Datos!U396&lt;=U$1006))),FALSE),OR(ISNUMBER(FIND(";"&amp;UPPER(TRIM(Datos!U396&amp;""))&amp;"=",U$1007)),ISNUMBER(FIND(";"&amp;UPPER(TRIM(Datos!U396&amp;""))&amp;";",U$1007))),OR(UPPER(TRIM(Datos!U396&amp;""))="SÍ",UPPER(TRIM(Datos!U396&amp;""))="SI",UPPER(TRIM(Datos!U396&amp;""))="NO"),IF(ISNUMBER(Datos!U396),AND(OR(U$1005="",Datos!U396&gt;=U$1005),OR(U$1006="",Datos!U396&lt;=U$1006)),FALSE),TRUE))))</f>
        <v>0.0</v>
      </c>
      <c r="V396">
        <f>IF(Datos!V396="",0,IF(AND(V$1008&lt;&gt;"",Datos!V396=V$1008),0,IF(V$1004=0,0,1-CHOOSE(V$1004,IF(ISNUMBER(Datos!V396),AND(OR(V$1005="",Datos!V396&gt;=V$1005),OR(V$1006="",Datos!V396&lt;=V$1006)),FALSE),IF(ISNUMBER(Datos!V396),AND(Datos!V396=INT(Datos!V396),AND(OR(V$1005="",Datos!V396&gt;=V$1005),OR(V$1006="",Datos!V396&lt;=V$1006))),FALSE),OR(ISNUMBER(FIND(";"&amp;UPPER(TRIM(Datos!V396&amp;""))&amp;"=",V$1007)),ISNUMBER(FIND(";"&amp;UPPER(TRIM(Datos!V396&amp;""))&amp;";",V$1007))),OR(UPPER(TRIM(Datos!V396&amp;""))="SÍ",UPPER(TRIM(Datos!V396&amp;""))="SI",UPPER(TRIM(Datos!V396&amp;""))="NO"),IF(ISNUMBER(Datos!V396),AND(OR(V$1005="",Datos!V396&gt;=V$1005),OR(V$1006="",Datos!V396&lt;=V$1006)),FALSE),TRUE))))</f>
        <v>0.0</v>
      </c>
      <c r="W396">
        <f>IF(Datos!W396="",0,IF(AND(W$1008&lt;&gt;"",Datos!W396=W$1008),0,IF(W$1004=0,0,1-CHOOSE(W$1004,IF(ISNUMBER(Datos!W396),AND(OR(W$1005="",Datos!W396&gt;=W$1005),OR(W$1006="",Datos!W396&lt;=W$1006)),FALSE),IF(ISNUMBER(Datos!W396),AND(Datos!W396=INT(Datos!W396),AND(OR(W$1005="",Datos!W396&gt;=W$1005),OR(W$1006="",Datos!W396&lt;=W$1006))),FALSE),OR(ISNUMBER(FIND(";"&amp;UPPER(TRIM(Datos!W396&amp;""))&amp;"=",W$1007)),ISNUMBER(FIND(";"&amp;UPPER(TRIM(Datos!W396&amp;""))&amp;";",W$1007))),OR(UPPER(TRIM(Datos!W396&amp;""))="SÍ",UPPER(TRIM(Datos!W396&amp;""))="SI",UPPER(TRIM(Datos!W396&amp;""))="NO"),IF(ISNUMBER(Datos!W396),AND(OR(W$1005="",Datos!W396&gt;=W$1005),OR(W$1006="",Datos!W396&lt;=W$1006)),FALSE),TRUE))))</f>
        <v>0.0</v>
      </c>
      <c r="X396">
        <f>IF(Datos!X396="",0,IF(AND(X$1008&lt;&gt;"",Datos!X396=X$1008),0,IF(X$1004=0,0,1-CHOOSE(X$1004,IF(ISNUMBER(Datos!X396),AND(OR(X$1005="",Datos!X396&gt;=X$1005),OR(X$1006="",Datos!X396&lt;=X$1006)),FALSE),IF(ISNUMBER(Datos!X396),AND(Datos!X396=INT(Datos!X396),AND(OR(X$1005="",Datos!X396&gt;=X$1005),OR(X$1006="",Datos!X396&lt;=X$1006))),FALSE),OR(ISNUMBER(FIND(";"&amp;UPPER(TRIM(Datos!X396&amp;""))&amp;"=",X$1007)),ISNUMBER(FIND(";"&amp;UPPER(TRIM(Datos!X396&amp;""))&amp;";",X$1007))),OR(UPPER(TRIM(Datos!X396&amp;""))="SÍ",UPPER(TRIM(Datos!X396&amp;""))="SI",UPPER(TRIM(Datos!X396&amp;""))="NO"),IF(ISNUMBER(Datos!X396),AND(OR(X$1005="",Datos!X396&gt;=X$1005),OR(X$1006="",Datos!X396&lt;=X$1006)),FALSE),TRUE))))</f>
        <v>0.0</v>
      </c>
      <c r="Y396">
        <f>IF(Datos!Y396="",0,IF(AND(Y$1008&lt;&gt;"",Datos!Y396=Y$1008),0,IF(Y$1004=0,0,1-CHOOSE(Y$1004,IF(ISNUMBER(Datos!Y396),AND(OR(Y$1005="",Datos!Y396&gt;=Y$1005),OR(Y$1006="",Datos!Y396&lt;=Y$1006)),FALSE),IF(ISNUMBER(Datos!Y396),AND(Datos!Y396=INT(Datos!Y396),AND(OR(Y$1005="",Datos!Y396&gt;=Y$1005),OR(Y$1006="",Datos!Y396&lt;=Y$1006))),FALSE),OR(ISNUMBER(FIND(";"&amp;UPPER(TRIM(Datos!Y396&amp;""))&amp;"=",Y$1007)),ISNUMBER(FIND(";"&amp;UPPER(TRIM(Datos!Y396&amp;""))&amp;";",Y$1007))),OR(UPPER(TRIM(Datos!Y396&amp;""))="SÍ",UPPER(TRIM(Datos!Y396&amp;""))="SI",UPPER(TRIM(Datos!Y396&amp;""))="NO"),IF(ISNUMBER(Datos!Y396),AND(OR(Y$1005="",Datos!Y396&gt;=Y$1005),OR(Y$1006="",Datos!Y396&lt;=Y$1006)),FALSE),TRUE))))</f>
        <v>0.0</v>
      </c>
      <c r="Z396">
        <f>IF(Datos!Z396="",0,IF(AND(Z$1008&lt;&gt;"",Datos!Z396=Z$1008),0,IF(Z$1004=0,0,1-CHOOSE(Z$1004,IF(ISNUMBER(Datos!Z396),AND(OR(Z$1005="",Datos!Z396&gt;=Z$1005),OR(Z$1006="",Datos!Z396&lt;=Z$1006)),FALSE),IF(ISNUMBER(Datos!Z396),AND(Datos!Z396=INT(Datos!Z396),AND(OR(Z$1005="",Datos!Z396&gt;=Z$1005),OR(Z$1006="",Datos!Z396&lt;=Z$1006))),FALSE),OR(ISNUMBER(FIND(";"&amp;UPPER(TRIM(Datos!Z396&amp;""))&amp;"=",Z$1007)),ISNUMBER(FIND(";"&amp;UPPER(TRIM(Datos!Z396&amp;""))&amp;";",Z$1007))),OR(UPPER(TRIM(Datos!Z396&amp;""))="SÍ",UPPER(TRIM(Datos!Z396&amp;""))="SI",UPPER(TRIM(Datos!Z396&amp;""))="NO"),IF(ISNUMBER(Datos!Z396),AND(OR(Z$1005="",Datos!Z396&gt;=Z$1005),OR(Z$1006="",Datos!Z396&lt;=Z$1006)),FALSE),TRUE))))</f>
        <v>0.0</v>
      </c>
      <c r="AA396">
        <f>IF(Datos!AA396="",0,IF(AND(AA$1008&lt;&gt;"",Datos!AA396=AA$1008),0,IF(AA$1004=0,0,1-CHOOSE(AA$1004,IF(ISNUMBER(Datos!AA396),AND(OR(AA$1005="",Datos!AA396&gt;=AA$1005),OR(AA$1006="",Datos!AA396&lt;=AA$1006)),FALSE),IF(ISNUMBER(Datos!AA396),AND(Datos!AA396=INT(Datos!AA396),AND(OR(AA$1005="",Datos!AA396&gt;=AA$1005),OR(AA$1006="",Datos!AA396&lt;=AA$1006))),FALSE),OR(ISNUMBER(FIND(";"&amp;UPPER(TRIM(Datos!AA396&amp;""))&amp;"=",AA$1007)),ISNUMBER(FIND(";"&amp;UPPER(TRIM(Datos!AA396&amp;""))&amp;";",AA$1007))),OR(UPPER(TRIM(Datos!AA396&amp;""))="SÍ",UPPER(TRIM(Datos!AA396&amp;""))="SI",UPPER(TRIM(Datos!AA396&amp;""))="NO"),IF(ISNUMBER(Datos!AA396),AND(OR(AA$1005="",Datos!AA396&gt;=AA$1005),OR(AA$1006="",Datos!AA396&lt;=AA$1006)),FALSE),TRUE))))</f>
        <v>0.0</v>
      </c>
      <c r="AB396">
        <f>IF(Datos!AB396="",0,IF(AND(AB$1008&lt;&gt;"",Datos!AB396=AB$1008),0,IF(AB$1004=0,0,1-CHOOSE(AB$1004,IF(ISNUMBER(Datos!AB396),AND(OR(AB$1005="",Datos!AB396&gt;=AB$1005),OR(AB$1006="",Datos!AB396&lt;=AB$1006)),FALSE),IF(ISNUMBER(Datos!AB396),AND(Datos!AB396=INT(Datos!AB396),AND(OR(AB$1005="",Datos!AB396&gt;=AB$1005),OR(AB$1006="",Datos!AB396&lt;=AB$1006))),FALSE),OR(ISNUMBER(FIND(";"&amp;UPPER(TRIM(Datos!AB396&amp;""))&amp;"=",AB$1007)),ISNUMBER(FIND(";"&amp;UPPER(TRIM(Datos!AB396&amp;""))&amp;";",AB$1007))),OR(UPPER(TRIM(Datos!AB396&amp;""))="SÍ",UPPER(TRIM(Datos!AB396&amp;""))="SI",UPPER(TRIM(Datos!AB396&amp;""))="NO"),IF(ISNUMBER(Datos!AB396),AND(OR(AB$1005="",Datos!AB396&gt;=AB$1005),OR(AB$1006="",Datos!AB396&lt;=AB$1006)),FALSE),TRUE))))</f>
        <v>0.0</v>
      </c>
      <c r="AC396">
        <f>IF(Datos!AC396="",0,IF(AND(AC$1008&lt;&gt;"",Datos!AC396=AC$1008),0,IF(AC$1004=0,0,1-CHOOSE(AC$1004,IF(ISNUMBER(Datos!AC396),AND(OR(AC$1005="",Datos!AC396&gt;=AC$1005),OR(AC$1006="",Datos!AC396&lt;=AC$1006)),FALSE),IF(ISNUMBER(Datos!AC396),AND(Datos!AC396=INT(Datos!AC396),AND(OR(AC$1005="",Datos!AC396&gt;=AC$1005),OR(AC$1006="",Datos!AC396&lt;=AC$1006))),FALSE),OR(ISNUMBER(FIND(";"&amp;UPPER(TRIM(Datos!AC396&amp;""))&amp;"=",AC$1007)),ISNUMBER(FIND(";"&amp;UPPER(TRIM(Datos!AC396&amp;""))&amp;";",AC$1007))),OR(UPPER(TRIM(Datos!AC396&amp;""))="SÍ",UPPER(TRIM(Datos!AC396&amp;""))="SI",UPPER(TRIM(Datos!AC396&amp;""))="NO"),IF(ISNUMBER(Datos!AC396),AND(OR(AC$1005="",Datos!AC396&gt;=AC$1005),OR(AC$1006="",Datos!AC396&lt;=AC$1006)),FALSE),TRUE))))</f>
        <v>0.0</v>
      </c>
      <c r="AD396">
        <f>IF(Datos!AD396="",0,IF(AND(AD$1008&lt;&gt;"",Datos!AD396=AD$1008),0,IF(AD$1004=0,0,1-CHOOSE(AD$1004,IF(ISNUMBER(Datos!AD396),AND(OR(AD$1005="",Datos!AD396&gt;=AD$1005),OR(AD$1006="",Datos!AD396&lt;=AD$1006)),FALSE),IF(ISNUMBER(Datos!AD396),AND(Datos!AD396=INT(Datos!AD396),AND(OR(AD$1005="",Datos!AD396&gt;=AD$1005),OR(AD$1006="",Datos!AD396&lt;=AD$1006))),FALSE),OR(ISNUMBER(FIND(";"&amp;UPPER(TRIM(Datos!AD396&amp;""))&amp;"=",AD$1007)),ISNUMBER(FIND(";"&amp;UPPER(TRIM(Datos!AD396&amp;""))&amp;";",AD$1007))),OR(UPPER(TRIM(Datos!AD396&amp;""))="SÍ",UPPER(TRIM(Datos!AD396&amp;""))="SI",UPPER(TRIM(Datos!AD396&amp;""))="NO"),IF(ISNUMBER(Datos!AD396),AND(OR(AD$1005="",Datos!AD396&gt;=AD$1005),OR(AD$1006="",Datos!AD396&lt;=AD$1006)),FALSE),TRUE))))</f>
        <v>0.0</v>
      </c>
      <c r="AE396">
        <f>IF(Datos!AE396="",0,IF(AND(AE$1008&lt;&gt;"",Datos!AE396=AE$1008),0,IF(AE$1004=0,0,1-CHOOSE(AE$1004,IF(ISNUMBER(Datos!AE396),AND(OR(AE$1005="",Datos!AE396&gt;=AE$1005),OR(AE$1006="",Datos!AE396&lt;=AE$1006)),FALSE),IF(ISNUMBER(Datos!AE396),AND(Datos!AE396=INT(Datos!AE396),AND(OR(AE$1005="",Datos!AE396&gt;=AE$1005),OR(AE$1006="",Datos!AE396&lt;=AE$1006))),FALSE),OR(ISNUMBER(FIND(";"&amp;UPPER(TRIM(Datos!AE396&amp;""))&amp;"=",AE$1007)),ISNUMBER(FIND(";"&amp;UPPER(TRIM(Datos!AE396&amp;""))&amp;";",AE$1007))),OR(UPPER(TRIM(Datos!AE396&amp;""))="SÍ",UPPER(TRIM(Datos!AE396&amp;""))="SI",UPPER(TRIM(Datos!AE396&amp;""))="NO"),IF(ISNUMBER(Datos!AE396),AND(OR(AE$1005="",Datos!AE396&gt;=AE$1005),OR(AE$1006="",Datos!AE396&lt;=AE$1006)),FALSE),TRUE))))</f>
        <v>0.0</v>
      </c>
    </row>
    <row r="397" spans="2:31">
      <c r="B397">
        <f>IF(Datos!B397="",0,IF(AND(B$1008&lt;&gt;"",Datos!B397=B$1008),0,IF(B$1004=0,0,1-CHOOSE(B$1004,IF(ISNUMBER(Datos!B397),AND(OR(B$1005="",Datos!B397&gt;=B$1005),OR(B$1006="",Datos!B397&lt;=B$1006)),FALSE),IF(ISNUMBER(Datos!B397),AND(Datos!B397=INT(Datos!B397),AND(OR(B$1005="",Datos!B397&gt;=B$1005),OR(B$1006="",Datos!B397&lt;=B$1006))),FALSE),OR(ISNUMBER(FIND(";"&amp;UPPER(TRIM(Datos!B397&amp;""))&amp;"=",B$1007)),ISNUMBER(FIND(";"&amp;UPPER(TRIM(Datos!B397&amp;""))&amp;";",B$1007))),OR(UPPER(TRIM(Datos!B397&amp;""))="SÍ",UPPER(TRIM(Datos!B397&amp;""))="SI",UPPER(TRIM(Datos!B397&amp;""))="NO"),IF(ISNUMBER(Datos!B397),AND(OR(B$1005="",Datos!B397&gt;=B$1005),OR(B$1006="",Datos!B397&lt;=B$1006)),FALSE),TRUE))))</f>
        <v>0.0</v>
      </c>
      <c r="C397">
        <f>IF(Datos!C397="",0,IF(AND(C$1008&lt;&gt;"",Datos!C397=C$1008),0,IF(C$1004=0,0,1-CHOOSE(C$1004,IF(ISNUMBER(Datos!C397),AND(OR(C$1005="",Datos!C397&gt;=C$1005),OR(C$1006="",Datos!C397&lt;=C$1006)),FALSE),IF(ISNUMBER(Datos!C397),AND(Datos!C397=INT(Datos!C397),AND(OR(C$1005="",Datos!C397&gt;=C$1005),OR(C$1006="",Datos!C397&lt;=C$1006))),FALSE),OR(ISNUMBER(FIND(";"&amp;UPPER(TRIM(Datos!C397&amp;""))&amp;"=",C$1007)),ISNUMBER(FIND(";"&amp;UPPER(TRIM(Datos!C397&amp;""))&amp;";",C$1007))),OR(UPPER(TRIM(Datos!C397&amp;""))="SÍ",UPPER(TRIM(Datos!C397&amp;""))="SI",UPPER(TRIM(Datos!C397&amp;""))="NO"),IF(ISNUMBER(Datos!C397),AND(OR(C$1005="",Datos!C397&gt;=C$1005),OR(C$1006="",Datos!C397&lt;=C$1006)),FALSE),TRUE))))</f>
        <v>0.0</v>
      </c>
      <c r="D397">
        <f>IF(Datos!D397="",0,IF(AND(D$1008&lt;&gt;"",Datos!D397=D$1008),0,IF(D$1004=0,0,1-CHOOSE(D$1004,IF(ISNUMBER(Datos!D397),AND(OR(D$1005="",Datos!D397&gt;=D$1005),OR(D$1006="",Datos!D397&lt;=D$1006)),FALSE),IF(ISNUMBER(Datos!D397),AND(Datos!D397=INT(Datos!D397),AND(OR(D$1005="",Datos!D397&gt;=D$1005),OR(D$1006="",Datos!D397&lt;=D$1006))),FALSE),OR(ISNUMBER(FIND(";"&amp;UPPER(TRIM(Datos!D397&amp;""))&amp;"=",D$1007)),ISNUMBER(FIND(";"&amp;UPPER(TRIM(Datos!D397&amp;""))&amp;";",D$1007))),OR(UPPER(TRIM(Datos!D397&amp;""))="SÍ",UPPER(TRIM(Datos!D397&amp;""))="SI",UPPER(TRIM(Datos!D397&amp;""))="NO"),IF(ISNUMBER(Datos!D397),AND(OR(D$1005="",Datos!D397&gt;=D$1005),OR(D$1006="",Datos!D397&lt;=D$1006)),FALSE),TRUE))))</f>
        <v>0.0</v>
      </c>
      <c r="E397">
        <f>IF(Datos!E397="",0,IF(AND(E$1008&lt;&gt;"",Datos!E397=E$1008),0,IF(E$1004=0,0,1-CHOOSE(E$1004,IF(ISNUMBER(Datos!E397),AND(OR(E$1005="",Datos!E397&gt;=E$1005),OR(E$1006="",Datos!E397&lt;=E$1006)),FALSE),IF(ISNUMBER(Datos!E397),AND(Datos!E397=INT(Datos!E397),AND(OR(E$1005="",Datos!E397&gt;=E$1005),OR(E$1006="",Datos!E397&lt;=E$1006))),FALSE),OR(ISNUMBER(FIND(";"&amp;UPPER(TRIM(Datos!E397&amp;""))&amp;"=",E$1007)),ISNUMBER(FIND(";"&amp;UPPER(TRIM(Datos!E397&amp;""))&amp;";",E$1007))),OR(UPPER(TRIM(Datos!E397&amp;""))="SÍ",UPPER(TRIM(Datos!E397&amp;""))="SI",UPPER(TRIM(Datos!E397&amp;""))="NO"),IF(ISNUMBER(Datos!E397),AND(OR(E$1005="",Datos!E397&gt;=E$1005),OR(E$1006="",Datos!E397&lt;=E$1006)),FALSE),TRUE))))</f>
        <v>0.0</v>
      </c>
      <c r="F397">
        <f>IF(Datos!F397="",0,IF(AND(F$1008&lt;&gt;"",Datos!F397=F$1008),0,IF(F$1004=0,0,1-CHOOSE(F$1004,IF(ISNUMBER(Datos!F397),AND(OR(F$1005="",Datos!F397&gt;=F$1005),OR(F$1006="",Datos!F397&lt;=F$1006)),FALSE),IF(ISNUMBER(Datos!F397),AND(Datos!F397=INT(Datos!F397),AND(OR(F$1005="",Datos!F397&gt;=F$1005),OR(F$1006="",Datos!F397&lt;=F$1006))),FALSE),OR(ISNUMBER(FIND(";"&amp;UPPER(TRIM(Datos!F397&amp;""))&amp;"=",F$1007)),ISNUMBER(FIND(";"&amp;UPPER(TRIM(Datos!F397&amp;""))&amp;";",F$1007))),OR(UPPER(TRIM(Datos!F397&amp;""))="SÍ",UPPER(TRIM(Datos!F397&amp;""))="SI",UPPER(TRIM(Datos!F397&amp;""))="NO"),IF(ISNUMBER(Datos!F397),AND(OR(F$1005="",Datos!F397&gt;=F$1005),OR(F$1006="",Datos!F397&lt;=F$1006)),FALSE),TRUE))))</f>
        <v>0.0</v>
      </c>
      <c r="G397">
        <f>IF(Datos!G397="",0,IF(AND(G$1008&lt;&gt;"",Datos!G397=G$1008),0,IF(G$1004=0,0,1-CHOOSE(G$1004,IF(ISNUMBER(Datos!G397),AND(OR(G$1005="",Datos!G397&gt;=G$1005),OR(G$1006="",Datos!G397&lt;=G$1006)),FALSE),IF(ISNUMBER(Datos!G397),AND(Datos!G397=INT(Datos!G397),AND(OR(G$1005="",Datos!G397&gt;=G$1005),OR(G$1006="",Datos!G397&lt;=G$1006))),FALSE),OR(ISNUMBER(FIND(";"&amp;UPPER(TRIM(Datos!G397&amp;""))&amp;"=",G$1007)),ISNUMBER(FIND(";"&amp;UPPER(TRIM(Datos!G397&amp;""))&amp;";",G$1007))),OR(UPPER(TRIM(Datos!G397&amp;""))="SÍ",UPPER(TRIM(Datos!G397&amp;""))="SI",UPPER(TRIM(Datos!G397&amp;""))="NO"),IF(ISNUMBER(Datos!G397),AND(OR(G$1005="",Datos!G397&gt;=G$1005),OR(G$1006="",Datos!G397&lt;=G$1006)),FALSE),TRUE))))</f>
        <v>0.0</v>
      </c>
      <c r="H397">
        <f>IF(Datos!H397="",0,IF(AND(H$1008&lt;&gt;"",Datos!H397=H$1008),0,IF(H$1004=0,0,1-CHOOSE(H$1004,IF(ISNUMBER(Datos!H397),AND(OR(H$1005="",Datos!H397&gt;=H$1005),OR(H$1006="",Datos!H397&lt;=H$1006)),FALSE),IF(ISNUMBER(Datos!H397),AND(Datos!H397=INT(Datos!H397),AND(OR(H$1005="",Datos!H397&gt;=H$1005),OR(H$1006="",Datos!H397&lt;=H$1006))),FALSE),OR(ISNUMBER(FIND(";"&amp;UPPER(TRIM(Datos!H397&amp;""))&amp;"=",H$1007)),ISNUMBER(FIND(";"&amp;UPPER(TRIM(Datos!H397&amp;""))&amp;";",H$1007))),OR(UPPER(TRIM(Datos!H397&amp;""))="SÍ",UPPER(TRIM(Datos!H397&amp;""))="SI",UPPER(TRIM(Datos!H397&amp;""))="NO"),IF(ISNUMBER(Datos!H397),AND(OR(H$1005="",Datos!H397&gt;=H$1005),OR(H$1006="",Datos!H397&lt;=H$1006)),FALSE),TRUE))))</f>
        <v>0.0</v>
      </c>
      <c r="I397">
        <f>IF(Datos!I397="",0,IF(AND(I$1008&lt;&gt;"",Datos!I397=I$1008),0,IF(I$1004=0,0,1-CHOOSE(I$1004,IF(ISNUMBER(Datos!I397),AND(OR(I$1005="",Datos!I397&gt;=I$1005),OR(I$1006="",Datos!I397&lt;=I$1006)),FALSE),IF(ISNUMBER(Datos!I397),AND(Datos!I397=INT(Datos!I397),AND(OR(I$1005="",Datos!I397&gt;=I$1005),OR(I$1006="",Datos!I397&lt;=I$1006))),FALSE),OR(ISNUMBER(FIND(";"&amp;UPPER(TRIM(Datos!I397&amp;""))&amp;"=",I$1007)),ISNUMBER(FIND(";"&amp;UPPER(TRIM(Datos!I397&amp;""))&amp;";",I$1007))),OR(UPPER(TRIM(Datos!I397&amp;""))="SÍ",UPPER(TRIM(Datos!I397&amp;""))="SI",UPPER(TRIM(Datos!I397&amp;""))="NO"),IF(ISNUMBER(Datos!I397),AND(OR(I$1005="",Datos!I397&gt;=I$1005),OR(I$1006="",Datos!I397&lt;=I$1006)),FALSE),TRUE))))</f>
        <v>0.0</v>
      </c>
      <c r="J397">
        <f>IF(Datos!J397="",0,IF(AND(J$1008&lt;&gt;"",Datos!J397=J$1008),0,IF(J$1004=0,0,1-CHOOSE(J$1004,IF(ISNUMBER(Datos!J397),AND(OR(J$1005="",Datos!J397&gt;=J$1005),OR(J$1006="",Datos!J397&lt;=J$1006)),FALSE),IF(ISNUMBER(Datos!J397),AND(Datos!J397=INT(Datos!J397),AND(OR(J$1005="",Datos!J397&gt;=J$1005),OR(J$1006="",Datos!J397&lt;=J$1006))),FALSE),OR(ISNUMBER(FIND(";"&amp;UPPER(TRIM(Datos!J397&amp;""))&amp;"=",J$1007)),ISNUMBER(FIND(";"&amp;UPPER(TRIM(Datos!J397&amp;""))&amp;";",J$1007))),OR(UPPER(TRIM(Datos!J397&amp;""))="SÍ",UPPER(TRIM(Datos!J397&amp;""))="SI",UPPER(TRIM(Datos!J397&amp;""))="NO"),IF(ISNUMBER(Datos!J397),AND(OR(J$1005="",Datos!J397&gt;=J$1005),OR(J$1006="",Datos!J397&lt;=J$1006)),FALSE),TRUE))))</f>
        <v>0.0</v>
      </c>
      <c r="K397">
        <f>IF(Datos!K397="",0,IF(AND(K$1008&lt;&gt;"",Datos!K397=K$1008),0,IF(K$1004=0,0,1-CHOOSE(K$1004,IF(ISNUMBER(Datos!K397),AND(OR(K$1005="",Datos!K397&gt;=K$1005),OR(K$1006="",Datos!K397&lt;=K$1006)),FALSE),IF(ISNUMBER(Datos!K397),AND(Datos!K397=INT(Datos!K397),AND(OR(K$1005="",Datos!K397&gt;=K$1005),OR(K$1006="",Datos!K397&lt;=K$1006))),FALSE),OR(ISNUMBER(FIND(";"&amp;UPPER(TRIM(Datos!K397&amp;""))&amp;"=",K$1007)),ISNUMBER(FIND(";"&amp;UPPER(TRIM(Datos!K397&amp;""))&amp;";",K$1007))),OR(UPPER(TRIM(Datos!K397&amp;""))="SÍ",UPPER(TRIM(Datos!K397&amp;""))="SI",UPPER(TRIM(Datos!K397&amp;""))="NO"),IF(ISNUMBER(Datos!K397),AND(OR(K$1005="",Datos!K397&gt;=K$1005),OR(K$1006="",Datos!K397&lt;=K$1006)),FALSE),TRUE))))</f>
        <v>0.0</v>
      </c>
      <c r="L397">
        <f>IF(Datos!L397="",0,IF(AND(L$1008&lt;&gt;"",Datos!L397=L$1008),0,IF(L$1004=0,0,1-CHOOSE(L$1004,IF(ISNUMBER(Datos!L397),AND(OR(L$1005="",Datos!L397&gt;=L$1005),OR(L$1006="",Datos!L397&lt;=L$1006)),FALSE),IF(ISNUMBER(Datos!L397),AND(Datos!L397=INT(Datos!L397),AND(OR(L$1005="",Datos!L397&gt;=L$1005),OR(L$1006="",Datos!L397&lt;=L$1006))),FALSE),OR(ISNUMBER(FIND(";"&amp;UPPER(TRIM(Datos!L397&amp;""))&amp;"=",L$1007)),ISNUMBER(FIND(";"&amp;UPPER(TRIM(Datos!L397&amp;""))&amp;";",L$1007))),OR(UPPER(TRIM(Datos!L397&amp;""))="SÍ",UPPER(TRIM(Datos!L397&amp;""))="SI",UPPER(TRIM(Datos!L397&amp;""))="NO"),IF(ISNUMBER(Datos!L397),AND(OR(L$1005="",Datos!L397&gt;=L$1005),OR(L$1006="",Datos!L397&lt;=L$1006)),FALSE),TRUE))))</f>
        <v>0.0</v>
      </c>
      <c r="M397">
        <f>IF(Datos!M397="",0,IF(AND(M$1008&lt;&gt;"",Datos!M397=M$1008),0,IF(M$1004=0,0,1-CHOOSE(M$1004,IF(ISNUMBER(Datos!M397),AND(OR(M$1005="",Datos!M397&gt;=M$1005),OR(M$1006="",Datos!M397&lt;=M$1006)),FALSE),IF(ISNUMBER(Datos!M397),AND(Datos!M397=INT(Datos!M397),AND(OR(M$1005="",Datos!M397&gt;=M$1005),OR(M$1006="",Datos!M397&lt;=M$1006))),FALSE),OR(ISNUMBER(FIND(";"&amp;UPPER(TRIM(Datos!M397&amp;""))&amp;"=",M$1007)),ISNUMBER(FIND(";"&amp;UPPER(TRIM(Datos!M397&amp;""))&amp;";",M$1007))),OR(UPPER(TRIM(Datos!M397&amp;""))="SÍ",UPPER(TRIM(Datos!M397&amp;""))="SI",UPPER(TRIM(Datos!M397&amp;""))="NO"),IF(ISNUMBER(Datos!M397),AND(OR(M$1005="",Datos!M397&gt;=M$1005),OR(M$1006="",Datos!M397&lt;=M$1006)),FALSE),TRUE))))</f>
        <v>0.0</v>
      </c>
      <c r="N397">
        <f>IF(Datos!N397="",0,IF(AND(N$1008&lt;&gt;"",Datos!N397=N$1008),0,IF(N$1004=0,0,1-CHOOSE(N$1004,IF(ISNUMBER(Datos!N397),AND(OR(N$1005="",Datos!N397&gt;=N$1005),OR(N$1006="",Datos!N397&lt;=N$1006)),FALSE),IF(ISNUMBER(Datos!N397),AND(Datos!N397=INT(Datos!N397),AND(OR(N$1005="",Datos!N397&gt;=N$1005),OR(N$1006="",Datos!N397&lt;=N$1006))),FALSE),OR(ISNUMBER(FIND(";"&amp;UPPER(TRIM(Datos!N397&amp;""))&amp;"=",N$1007)),ISNUMBER(FIND(";"&amp;UPPER(TRIM(Datos!N397&amp;""))&amp;";",N$1007))),OR(UPPER(TRIM(Datos!N397&amp;""))="SÍ",UPPER(TRIM(Datos!N397&amp;""))="SI",UPPER(TRIM(Datos!N397&amp;""))="NO"),IF(ISNUMBER(Datos!N397),AND(OR(N$1005="",Datos!N397&gt;=N$1005),OR(N$1006="",Datos!N397&lt;=N$1006)),FALSE),TRUE))))</f>
        <v>0.0</v>
      </c>
      <c r="O397">
        <f>IF(Datos!O397="",0,IF(AND(O$1008&lt;&gt;"",Datos!O397=O$1008),0,IF(O$1004=0,0,1-CHOOSE(O$1004,IF(ISNUMBER(Datos!O397),AND(OR(O$1005="",Datos!O397&gt;=O$1005),OR(O$1006="",Datos!O397&lt;=O$1006)),FALSE),IF(ISNUMBER(Datos!O397),AND(Datos!O397=INT(Datos!O397),AND(OR(O$1005="",Datos!O397&gt;=O$1005),OR(O$1006="",Datos!O397&lt;=O$1006))),FALSE),OR(ISNUMBER(FIND(";"&amp;UPPER(TRIM(Datos!O397&amp;""))&amp;"=",O$1007)),ISNUMBER(FIND(";"&amp;UPPER(TRIM(Datos!O397&amp;""))&amp;";",O$1007))),OR(UPPER(TRIM(Datos!O397&amp;""))="SÍ",UPPER(TRIM(Datos!O397&amp;""))="SI",UPPER(TRIM(Datos!O397&amp;""))="NO"),IF(ISNUMBER(Datos!O397),AND(OR(O$1005="",Datos!O397&gt;=O$1005),OR(O$1006="",Datos!O397&lt;=O$1006)),FALSE),TRUE))))</f>
        <v>0.0</v>
      </c>
      <c r="P397">
        <f>IF(Datos!P397="",0,IF(AND(P$1008&lt;&gt;"",Datos!P397=P$1008),0,IF(P$1004=0,0,1-CHOOSE(P$1004,IF(ISNUMBER(Datos!P397),AND(OR(P$1005="",Datos!P397&gt;=P$1005),OR(P$1006="",Datos!P397&lt;=P$1006)),FALSE),IF(ISNUMBER(Datos!P397),AND(Datos!P397=INT(Datos!P397),AND(OR(P$1005="",Datos!P397&gt;=P$1005),OR(P$1006="",Datos!P397&lt;=P$1006))),FALSE),OR(ISNUMBER(FIND(";"&amp;UPPER(TRIM(Datos!P397&amp;""))&amp;"=",P$1007)),ISNUMBER(FIND(";"&amp;UPPER(TRIM(Datos!P397&amp;""))&amp;";",P$1007))),OR(UPPER(TRIM(Datos!P397&amp;""))="SÍ",UPPER(TRIM(Datos!P397&amp;""))="SI",UPPER(TRIM(Datos!P397&amp;""))="NO"),IF(ISNUMBER(Datos!P397),AND(OR(P$1005="",Datos!P397&gt;=P$1005),OR(P$1006="",Datos!P397&lt;=P$1006)),FALSE),TRUE))))</f>
        <v>0.0</v>
      </c>
      <c r="Q397">
        <f>IF(Datos!Q397="",0,IF(AND(Q$1008&lt;&gt;"",Datos!Q397=Q$1008),0,IF(Q$1004=0,0,1-CHOOSE(Q$1004,IF(ISNUMBER(Datos!Q397),AND(OR(Q$1005="",Datos!Q397&gt;=Q$1005),OR(Q$1006="",Datos!Q397&lt;=Q$1006)),FALSE),IF(ISNUMBER(Datos!Q397),AND(Datos!Q397=INT(Datos!Q397),AND(OR(Q$1005="",Datos!Q397&gt;=Q$1005),OR(Q$1006="",Datos!Q397&lt;=Q$1006))),FALSE),OR(ISNUMBER(FIND(";"&amp;UPPER(TRIM(Datos!Q397&amp;""))&amp;"=",Q$1007)),ISNUMBER(FIND(";"&amp;UPPER(TRIM(Datos!Q397&amp;""))&amp;";",Q$1007))),OR(UPPER(TRIM(Datos!Q397&amp;""))="SÍ",UPPER(TRIM(Datos!Q397&amp;""))="SI",UPPER(TRIM(Datos!Q397&amp;""))="NO"),IF(ISNUMBER(Datos!Q397),AND(OR(Q$1005="",Datos!Q397&gt;=Q$1005),OR(Q$1006="",Datos!Q397&lt;=Q$1006)),FALSE),TRUE))))</f>
        <v>0.0</v>
      </c>
      <c r="R397">
        <f>IF(Datos!R397="",0,IF(AND(R$1008&lt;&gt;"",Datos!R397=R$1008),0,IF(R$1004=0,0,1-CHOOSE(R$1004,IF(ISNUMBER(Datos!R397),AND(OR(R$1005="",Datos!R397&gt;=R$1005),OR(R$1006="",Datos!R397&lt;=R$1006)),FALSE),IF(ISNUMBER(Datos!R397),AND(Datos!R397=INT(Datos!R397),AND(OR(R$1005="",Datos!R397&gt;=R$1005),OR(R$1006="",Datos!R397&lt;=R$1006))),FALSE),OR(ISNUMBER(FIND(";"&amp;UPPER(TRIM(Datos!R397&amp;""))&amp;"=",R$1007)),ISNUMBER(FIND(";"&amp;UPPER(TRIM(Datos!R397&amp;""))&amp;";",R$1007))),OR(UPPER(TRIM(Datos!R397&amp;""))="SÍ",UPPER(TRIM(Datos!R397&amp;""))="SI",UPPER(TRIM(Datos!R397&amp;""))="NO"),IF(ISNUMBER(Datos!R397),AND(OR(R$1005="",Datos!R397&gt;=R$1005),OR(R$1006="",Datos!R397&lt;=R$1006)),FALSE),TRUE))))</f>
        <v>0.0</v>
      </c>
      <c r="S397">
        <f>IF(Datos!S397="",0,IF(AND(S$1008&lt;&gt;"",Datos!S397=S$1008),0,IF(S$1004=0,0,1-CHOOSE(S$1004,IF(ISNUMBER(Datos!S397),AND(OR(S$1005="",Datos!S397&gt;=S$1005),OR(S$1006="",Datos!S397&lt;=S$1006)),FALSE),IF(ISNUMBER(Datos!S397),AND(Datos!S397=INT(Datos!S397),AND(OR(S$1005="",Datos!S397&gt;=S$1005),OR(S$1006="",Datos!S397&lt;=S$1006))),FALSE),OR(ISNUMBER(FIND(";"&amp;UPPER(TRIM(Datos!S397&amp;""))&amp;"=",S$1007)),ISNUMBER(FIND(";"&amp;UPPER(TRIM(Datos!S397&amp;""))&amp;";",S$1007))),OR(UPPER(TRIM(Datos!S397&amp;""))="SÍ",UPPER(TRIM(Datos!S397&amp;""))="SI",UPPER(TRIM(Datos!S397&amp;""))="NO"),IF(ISNUMBER(Datos!S397),AND(OR(S$1005="",Datos!S397&gt;=S$1005),OR(S$1006="",Datos!S397&lt;=S$1006)),FALSE),TRUE))))</f>
        <v>0.0</v>
      </c>
      <c r="T397">
        <f>IF(Datos!T397="",0,IF(AND(T$1008&lt;&gt;"",Datos!T397=T$1008),0,IF(T$1004=0,0,1-CHOOSE(T$1004,IF(ISNUMBER(Datos!T397),AND(OR(T$1005="",Datos!T397&gt;=T$1005),OR(T$1006="",Datos!T397&lt;=T$1006)),FALSE),IF(ISNUMBER(Datos!T397),AND(Datos!T397=INT(Datos!T397),AND(OR(T$1005="",Datos!T397&gt;=T$1005),OR(T$1006="",Datos!T397&lt;=T$1006))),FALSE),OR(ISNUMBER(FIND(";"&amp;UPPER(TRIM(Datos!T397&amp;""))&amp;"=",T$1007)),ISNUMBER(FIND(";"&amp;UPPER(TRIM(Datos!T397&amp;""))&amp;";",T$1007))),OR(UPPER(TRIM(Datos!T397&amp;""))="SÍ",UPPER(TRIM(Datos!T397&amp;""))="SI",UPPER(TRIM(Datos!T397&amp;""))="NO"),IF(ISNUMBER(Datos!T397),AND(OR(T$1005="",Datos!T397&gt;=T$1005),OR(T$1006="",Datos!T397&lt;=T$1006)),FALSE),TRUE))))</f>
        <v>0.0</v>
      </c>
      <c r="U397">
        <f>IF(Datos!U397="",0,IF(AND(U$1008&lt;&gt;"",Datos!U397=U$1008),0,IF(U$1004=0,0,1-CHOOSE(U$1004,IF(ISNUMBER(Datos!U397),AND(OR(U$1005="",Datos!U397&gt;=U$1005),OR(U$1006="",Datos!U397&lt;=U$1006)),FALSE),IF(ISNUMBER(Datos!U397),AND(Datos!U397=INT(Datos!U397),AND(OR(U$1005="",Datos!U397&gt;=U$1005),OR(U$1006="",Datos!U397&lt;=U$1006))),FALSE),OR(ISNUMBER(FIND(";"&amp;UPPER(TRIM(Datos!U397&amp;""))&amp;"=",U$1007)),ISNUMBER(FIND(";"&amp;UPPER(TRIM(Datos!U397&amp;""))&amp;";",U$1007))),OR(UPPER(TRIM(Datos!U397&amp;""))="SÍ",UPPER(TRIM(Datos!U397&amp;""))="SI",UPPER(TRIM(Datos!U397&amp;""))="NO"),IF(ISNUMBER(Datos!U397),AND(OR(U$1005="",Datos!U397&gt;=U$1005),OR(U$1006="",Datos!U397&lt;=U$1006)),FALSE),TRUE))))</f>
        <v>0.0</v>
      </c>
      <c r="V397">
        <f>IF(Datos!V397="",0,IF(AND(V$1008&lt;&gt;"",Datos!V397=V$1008),0,IF(V$1004=0,0,1-CHOOSE(V$1004,IF(ISNUMBER(Datos!V397),AND(OR(V$1005="",Datos!V397&gt;=V$1005),OR(V$1006="",Datos!V397&lt;=V$1006)),FALSE),IF(ISNUMBER(Datos!V397),AND(Datos!V397=INT(Datos!V397),AND(OR(V$1005="",Datos!V397&gt;=V$1005),OR(V$1006="",Datos!V397&lt;=V$1006))),FALSE),OR(ISNUMBER(FIND(";"&amp;UPPER(TRIM(Datos!V397&amp;""))&amp;"=",V$1007)),ISNUMBER(FIND(";"&amp;UPPER(TRIM(Datos!V397&amp;""))&amp;";",V$1007))),OR(UPPER(TRIM(Datos!V397&amp;""))="SÍ",UPPER(TRIM(Datos!V397&amp;""))="SI",UPPER(TRIM(Datos!V397&amp;""))="NO"),IF(ISNUMBER(Datos!V397),AND(OR(V$1005="",Datos!V397&gt;=V$1005),OR(V$1006="",Datos!V397&lt;=V$1006)),FALSE),TRUE))))</f>
        <v>0.0</v>
      </c>
      <c r="W397">
        <f>IF(Datos!W397="",0,IF(AND(W$1008&lt;&gt;"",Datos!W397=W$1008),0,IF(W$1004=0,0,1-CHOOSE(W$1004,IF(ISNUMBER(Datos!W397),AND(OR(W$1005="",Datos!W397&gt;=W$1005),OR(W$1006="",Datos!W397&lt;=W$1006)),FALSE),IF(ISNUMBER(Datos!W397),AND(Datos!W397=INT(Datos!W397),AND(OR(W$1005="",Datos!W397&gt;=W$1005),OR(W$1006="",Datos!W397&lt;=W$1006))),FALSE),OR(ISNUMBER(FIND(";"&amp;UPPER(TRIM(Datos!W397&amp;""))&amp;"=",W$1007)),ISNUMBER(FIND(";"&amp;UPPER(TRIM(Datos!W397&amp;""))&amp;";",W$1007))),OR(UPPER(TRIM(Datos!W397&amp;""))="SÍ",UPPER(TRIM(Datos!W397&amp;""))="SI",UPPER(TRIM(Datos!W397&amp;""))="NO"),IF(ISNUMBER(Datos!W397),AND(OR(W$1005="",Datos!W397&gt;=W$1005),OR(W$1006="",Datos!W397&lt;=W$1006)),FALSE),TRUE))))</f>
        <v>0.0</v>
      </c>
      <c r="X397">
        <f>IF(Datos!X397="",0,IF(AND(X$1008&lt;&gt;"",Datos!X397=X$1008),0,IF(X$1004=0,0,1-CHOOSE(X$1004,IF(ISNUMBER(Datos!X397),AND(OR(X$1005="",Datos!X397&gt;=X$1005),OR(X$1006="",Datos!X397&lt;=X$1006)),FALSE),IF(ISNUMBER(Datos!X397),AND(Datos!X397=INT(Datos!X397),AND(OR(X$1005="",Datos!X397&gt;=X$1005),OR(X$1006="",Datos!X397&lt;=X$1006))),FALSE),OR(ISNUMBER(FIND(";"&amp;UPPER(TRIM(Datos!X397&amp;""))&amp;"=",X$1007)),ISNUMBER(FIND(";"&amp;UPPER(TRIM(Datos!X397&amp;""))&amp;";",X$1007))),OR(UPPER(TRIM(Datos!X397&amp;""))="SÍ",UPPER(TRIM(Datos!X397&amp;""))="SI",UPPER(TRIM(Datos!X397&amp;""))="NO"),IF(ISNUMBER(Datos!X397),AND(OR(X$1005="",Datos!X397&gt;=X$1005),OR(X$1006="",Datos!X397&lt;=X$1006)),FALSE),TRUE))))</f>
        <v>0.0</v>
      </c>
      <c r="Y397">
        <f>IF(Datos!Y397="",0,IF(AND(Y$1008&lt;&gt;"",Datos!Y397=Y$1008),0,IF(Y$1004=0,0,1-CHOOSE(Y$1004,IF(ISNUMBER(Datos!Y397),AND(OR(Y$1005="",Datos!Y397&gt;=Y$1005),OR(Y$1006="",Datos!Y397&lt;=Y$1006)),FALSE),IF(ISNUMBER(Datos!Y397),AND(Datos!Y397=INT(Datos!Y397),AND(OR(Y$1005="",Datos!Y397&gt;=Y$1005),OR(Y$1006="",Datos!Y397&lt;=Y$1006))),FALSE),OR(ISNUMBER(FIND(";"&amp;UPPER(TRIM(Datos!Y397&amp;""))&amp;"=",Y$1007)),ISNUMBER(FIND(";"&amp;UPPER(TRIM(Datos!Y397&amp;""))&amp;";",Y$1007))),OR(UPPER(TRIM(Datos!Y397&amp;""))="SÍ",UPPER(TRIM(Datos!Y397&amp;""))="SI",UPPER(TRIM(Datos!Y397&amp;""))="NO"),IF(ISNUMBER(Datos!Y397),AND(OR(Y$1005="",Datos!Y397&gt;=Y$1005),OR(Y$1006="",Datos!Y397&lt;=Y$1006)),FALSE),TRUE))))</f>
        <v>0.0</v>
      </c>
      <c r="Z397">
        <f>IF(Datos!Z397="",0,IF(AND(Z$1008&lt;&gt;"",Datos!Z397=Z$1008),0,IF(Z$1004=0,0,1-CHOOSE(Z$1004,IF(ISNUMBER(Datos!Z397),AND(OR(Z$1005="",Datos!Z397&gt;=Z$1005),OR(Z$1006="",Datos!Z397&lt;=Z$1006)),FALSE),IF(ISNUMBER(Datos!Z397),AND(Datos!Z397=INT(Datos!Z397),AND(OR(Z$1005="",Datos!Z397&gt;=Z$1005),OR(Z$1006="",Datos!Z397&lt;=Z$1006))),FALSE),OR(ISNUMBER(FIND(";"&amp;UPPER(TRIM(Datos!Z397&amp;""))&amp;"=",Z$1007)),ISNUMBER(FIND(";"&amp;UPPER(TRIM(Datos!Z397&amp;""))&amp;";",Z$1007))),OR(UPPER(TRIM(Datos!Z397&amp;""))="SÍ",UPPER(TRIM(Datos!Z397&amp;""))="SI",UPPER(TRIM(Datos!Z397&amp;""))="NO"),IF(ISNUMBER(Datos!Z397),AND(OR(Z$1005="",Datos!Z397&gt;=Z$1005),OR(Z$1006="",Datos!Z397&lt;=Z$1006)),FALSE),TRUE))))</f>
        <v>0.0</v>
      </c>
      <c r="AA397">
        <f>IF(Datos!AA397="",0,IF(AND(AA$1008&lt;&gt;"",Datos!AA397=AA$1008),0,IF(AA$1004=0,0,1-CHOOSE(AA$1004,IF(ISNUMBER(Datos!AA397),AND(OR(AA$1005="",Datos!AA397&gt;=AA$1005),OR(AA$1006="",Datos!AA397&lt;=AA$1006)),FALSE),IF(ISNUMBER(Datos!AA397),AND(Datos!AA397=INT(Datos!AA397),AND(OR(AA$1005="",Datos!AA397&gt;=AA$1005),OR(AA$1006="",Datos!AA397&lt;=AA$1006))),FALSE),OR(ISNUMBER(FIND(";"&amp;UPPER(TRIM(Datos!AA397&amp;""))&amp;"=",AA$1007)),ISNUMBER(FIND(";"&amp;UPPER(TRIM(Datos!AA397&amp;""))&amp;";",AA$1007))),OR(UPPER(TRIM(Datos!AA397&amp;""))="SÍ",UPPER(TRIM(Datos!AA397&amp;""))="SI",UPPER(TRIM(Datos!AA397&amp;""))="NO"),IF(ISNUMBER(Datos!AA397),AND(OR(AA$1005="",Datos!AA397&gt;=AA$1005),OR(AA$1006="",Datos!AA397&lt;=AA$1006)),FALSE),TRUE))))</f>
        <v>0.0</v>
      </c>
      <c r="AB397">
        <f>IF(Datos!AB397="",0,IF(AND(AB$1008&lt;&gt;"",Datos!AB397=AB$1008),0,IF(AB$1004=0,0,1-CHOOSE(AB$1004,IF(ISNUMBER(Datos!AB397),AND(OR(AB$1005="",Datos!AB397&gt;=AB$1005),OR(AB$1006="",Datos!AB397&lt;=AB$1006)),FALSE),IF(ISNUMBER(Datos!AB397),AND(Datos!AB397=INT(Datos!AB397),AND(OR(AB$1005="",Datos!AB397&gt;=AB$1005),OR(AB$1006="",Datos!AB397&lt;=AB$1006))),FALSE),OR(ISNUMBER(FIND(";"&amp;UPPER(TRIM(Datos!AB397&amp;""))&amp;"=",AB$1007)),ISNUMBER(FIND(";"&amp;UPPER(TRIM(Datos!AB397&amp;""))&amp;";",AB$1007))),OR(UPPER(TRIM(Datos!AB397&amp;""))="SÍ",UPPER(TRIM(Datos!AB397&amp;""))="SI",UPPER(TRIM(Datos!AB397&amp;""))="NO"),IF(ISNUMBER(Datos!AB397),AND(OR(AB$1005="",Datos!AB397&gt;=AB$1005),OR(AB$1006="",Datos!AB397&lt;=AB$1006)),FALSE),TRUE))))</f>
        <v>0.0</v>
      </c>
      <c r="AC397">
        <f>IF(Datos!AC397="",0,IF(AND(AC$1008&lt;&gt;"",Datos!AC397=AC$1008),0,IF(AC$1004=0,0,1-CHOOSE(AC$1004,IF(ISNUMBER(Datos!AC397),AND(OR(AC$1005="",Datos!AC397&gt;=AC$1005),OR(AC$1006="",Datos!AC397&lt;=AC$1006)),FALSE),IF(ISNUMBER(Datos!AC397),AND(Datos!AC397=INT(Datos!AC397),AND(OR(AC$1005="",Datos!AC397&gt;=AC$1005),OR(AC$1006="",Datos!AC397&lt;=AC$1006))),FALSE),OR(ISNUMBER(FIND(";"&amp;UPPER(TRIM(Datos!AC397&amp;""))&amp;"=",AC$1007)),ISNUMBER(FIND(";"&amp;UPPER(TRIM(Datos!AC397&amp;""))&amp;";",AC$1007))),OR(UPPER(TRIM(Datos!AC397&amp;""))="SÍ",UPPER(TRIM(Datos!AC397&amp;""))="SI",UPPER(TRIM(Datos!AC397&amp;""))="NO"),IF(ISNUMBER(Datos!AC397),AND(OR(AC$1005="",Datos!AC397&gt;=AC$1005),OR(AC$1006="",Datos!AC397&lt;=AC$1006)),FALSE),TRUE))))</f>
        <v>0.0</v>
      </c>
      <c r="AD397">
        <f>IF(Datos!AD397="",0,IF(AND(AD$1008&lt;&gt;"",Datos!AD397=AD$1008),0,IF(AD$1004=0,0,1-CHOOSE(AD$1004,IF(ISNUMBER(Datos!AD397),AND(OR(AD$1005="",Datos!AD397&gt;=AD$1005),OR(AD$1006="",Datos!AD397&lt;=AD$1006)),FALSE),IF(ISNUMBER(Datos!AD397),AND(Datos!AD397=INT(Datos!AD397),AND(OR(AD$1005="",Datos!AD397&gt;=AD$1005),OR(AD$1006="",Datos!AD397&lt;=AD$1006))),FALSE),OR(ISNUMBER(FIND(";"&amp;UPPER(TRIM(Datos!AD397&amp;""))&amp;"=",AD$1007)),ISNUMBER(FIND(";"&amp;UPPER(TRIM(Datos!AD397&amp;""))&amp;";",AD$1007))),OR(UPPER(TRIM(Datos!AD397&amp;""))="SÍ",UPPER(TRIM(Datos!AD397&amp;""))="SI",UPPER(TRIM(Datos!AD397&amp;""))="NO"),IF(ISNUMBER(Datos!AD397),AND(OR(AD$1005="",Datos!AD397&gt;=AD$1005),OR(AD$1006="",Datos!AD397&lt;=AD$1006)),FALSE),TRUE))))</f>
        <v>0.0</v>
      </c>
      <c r="AE397">
        <f>IF(Datos!AE397="",0,IF(AND(AE$1008&lt;&gt;"",Datos!AE397=AE$1008),0,IF(AE$1004=0,0,1-CHOOSE(AE$1004,IF(ISNUMBER(Datos!AE397),AND(OR(AE$1005="",Datos!AE397&gt;=AE$1005),OR(AE$1006="",Datos!AE397&lt;=AE$1006)),FALSE),IF(ISNUMBER(Datos!AE397),AND(Datos!AE397=INT(Datos!AE397),AND(OR(AE$1005="",Datos!AE397&gt;=AE$1005),OR(AE$1006="",Datos!AE397&lt;=AE$1006))),FALSE),OR(ISNUMBER(FIND(";"&amp;UPPER(TRIM(Datos!AE397&amp;""))&amp;"=",AE$1007)),ISNUMBER(FIND(";"&amp;UPPER(TRIM(Datos!AE397&amp;""))&amp;";",AE$1007))),OR(UPPER(TRIM(Datos!AE397&amp;""))="SÍ",UPPER(TRIM(Datos!AE397&amp;""))="SI",UPPER(TRIM(Datos!AE397&amp;""))="NO"),IF(ISNUMBER(Datos!AE397),AND(OR(AE$1005="",Datos!AE397&gt;=AE$1005),OR(AE$1006="",Datos!AE397&lt;=AE$1006)),FALSE),TRUE))))</f>
        <v>0.0</v>
      </c>
    </row>
    <row r="398" spans="2:31">
      <c r="B398">
        <f>IF(Datos!B398="",0,IF(AND(B$1008&lt;&gt;"",Datos!B398=B$1008),0,IF(B$1004=0,0,1-CHOOSE(B$1004,IF(ISNUMBER(Datos!B398),AND(OR(B$1005="",Datos!B398&gt;=B$1005),OR(B$1006="",Datos!B398&lt;=B$1006)),FALSE),IF(ISNUMBER(Datos!B398),AND(Datos!B398=INT(Datos!B398),AND(OR(B$1005="",Datos!B398&gt;=B$1005),OR(B$1006="",Datos!B398&lt;=B$1006))),FALSE),OR(ISNUMBER(FIND(";"&amp;UPPER(TRIM(Datos!B398&amp;""))&amp;"=",B$1007)),ISNUMBER(FIND(";"&amp;UPPER(TRIM(Datos!B398&amp;""))&amp;";",B$1007))),OR(UPPER(TRIM(Datos!B398&amp;""))="SÍ",UPPER(TRIM(Datos!B398&amp;""))="SI",UPPER(TRIM(Datos!B398&amp;""))="NO"),IF(ISNUMBER(Datos!B398),AND(OR(B$1005="",Datos!B398&gt;=B$1005),OR(B$1006="",Datos!B398&lt;=B$1006)),FALSE),TRUE))))</f>
        <v>0.0</v>
      </c>
      <c r="C398">
        <f>IF(Datos!C398="",0,IF(AND(C$1008&lt;&gt;"",Datos!C398=C$1008),0,IF(C$1004=0,0,1-CHOOSE(C$1004,IF(ISNUMBER(Datos!C398),AND(OR(C$1005="",Datos!C398&gt;=C$1005),OR(C$1006="",Datos!C398&lt;=C$1006)),FALSE),IF(ISNUMBER(Datos!C398),AND(Datos!C398=INT(Datos!C398),AND(OR(C$1005="",Datos!C398&gt;=C$1005),OR(C$1006="",Datos!C398&lt;=C$1006))),FALSE),OR(ISNUMBER(FIND(";"&amp;UPPER(TRIM(Datos!C398&amp;""))&amp;"=",C$1007)),ISNUMBER(FIND(";"&amp;UPPER(TRIM(Datos!C398&amp;""))&amp;";",C$1007))),OR(UPPER(TRIM(Datos!C398&amp;""))="SÍ",UPPER(TRIM(Datos!C398&amp;""))="SI",UPPER(TRIM(Datos!C398&amp;""))="NO"),IF(ISNUMBER(Datos!C398),AND(OR(C$1005="",Datos!C398&gt;=C$1005),OR(C$1006="",Datos!C398&lt;=C$1006)),FALSE),TRUE))))</f>
        <v>0.0</v>
      </c>
      <c r="D398">
        <f>IF(Datos!D398="",0,IF(AND(D$1008&lt;&gt;"",Datos!D398=D$1008),0,IF(D$1004=0,0,1-CHOOSE(D$1004,IF(ISNUMBER(Datos!D398),AND(OR(D$1005="",Datos!D398&gt;=D$1005),OR(D$1006="",Datos!D398&lt;=D$1006)),FALSE),IF(ISNUMBER(Datos!D398),AND(Datos!D398=INT(Datos!D398),AND(OR(D$1005="",Datos!D398&gt;=D$1005),OR(D$1006="",Datos!D398&lt;=D$1006))),FALSE),OR(ISNUMBER(FIND(";"&amp;UPPER(TRIM(Datos!D398&amp;""))&amp;"=",D$1007)),ISNUMBER(FIND(";"&amp;UPPER(TRIM(Datos!D398&amp;""))&amp;";",D$1007))),OR(UPPER(TRIM(Datos!D398&amp;""))="SÍ",UPPER(TRIM(Datos!D398&amp;""))="SI",UPPER(TRIM(Datos!D398&amp;""))="NO"),IF(ISNUMBER(Datos!D398),AND(OR(D$1005="",Datos!D398&gt;=D$1005),OR(D$1006="",Datos!D398&lt;=D$1006)),FALSE),TRUE))))</f>
        <v>0.0</v>
      </c>
      <c r="E398">
        <f>IF(Datos!E398="",0,IF(AND(E$1008&lt;&gt;"",Datos!E398=E$1008),0,IF(E$1004=0,0,1-CHOOSE(E$1004,IF(ISNUMBER(Datos!E398),AND(OR(E$1005="",Datos!E398&gt;=E$1005),OR(E$1006="",Datos!E398&lt;=E$1006)),FALSE),IF(ISNUMBER(Datos!E398),AND(Datos!E398=INT(Datos!E398),AND(OR(E$1005="",Datos!E398&gt;=E$1005),OR(E$1006="",Datos!E398&lt;=E$1006))),FALSE),OR(ISNUMBER(FIND(";"&amp;UPPER(TRIM(Datos!E398&amp;""))&amp;"=",E$1007)),ISNUMBER(FIND(";"&amp;UPPER(TRIM(Datos!E398&amp;""))&amp;";",E$1007))),OR(UPPER(TRIM(Datos!E398&amp;""))="SÍ",UPPER(TRIM(Datos!E398&amp;""))="SI",UPPER(TRIM(Datos!E398&amp;""))="NO"),IF(ISNUMBER(Datos!E398),AND(OR(E$1005="",Datos!E398&gt;=E$1005),OR(E$1006="",Datos!E398&lt;=E$1006)),FALSE),TRUE))))</f>
        <v>0.0</v>
      </c>
      <c r="F398">
        <f>IF(Datos!F398="",0,IF(AND(F$1008&lt;&gt;"",Datos!F398=F$1008),0,IF(F$1004=0,0,1-CHOOSE(F$1004,IF(ISNUMBER(Datos!F398),AND(OR(F$1005="",Datos!F398&gt;=F$1005),OR(F$1006="",Datos!F398&lt;=F$1006)),FALSE),IF(ISNUMBER(Datos!F398),AND(Datos!F398=INT(Datos!F398),AND(OR(F$1005="",Datos!F398&gt;=F$1005),OR(F$1006="",Datos!F398&lt;=F$1006))),FALSE),OR(ISNUMBER(FIND(";"&amp;UPPER(TRIM(Datos!F398&amp;""))&amp;"=",F$1007)),ISNUMBER(FIND(";"&amp;UPPER(TRIM(Datos!F398&amp;""))&amp;";",F$1007))),OR(UPPER(TRIM(Datos!F398&amp;""))="SÍ",UPPER(TRIM(Datos!F398&amp;""))="SI",UPPER(TRIM(Datos!F398&amp;""))="NO"),IF(ISNUMBER(Datos!F398),AND(OR(F$1005="",Datos!F398&gt;=F$1005),OR(F$1006="",Datos!F398&lt;=F$1006)),FALSE),TRUE))))</f>
        <v>0.0</v>
      </c>
      <c r="G398">
        <f>IF(Datos!G398="",0,IF(AND(G$1008&lt;&gt;"",Datos!G398=G$1008),0,IF(G$1004=0,0,1-CHOOSE(G$1004,IF(ISNUMBER(Datos!G398),AND(OR(G$1005="",Datos!G398&gt;=G$1005),OR(G$1006="",Datos!G398&lt;=G$1006)),FALSE),IF(ISNUMBER(Datos!G398),AND(Datos!G398=INT(Datos!G398),AND(OR(G$1005="",Datos!G398&gt;=G$1005),OR(G$1006="",Datos!G398&lt;=G$1006))),FALSE),OR(ISNUMBER(FIND(";"&amp;UPPER(TRIM(Datos!G398&amp;""))&amp;"=",G$1007)),ISNUMBER(FIND(";"&amp;UPPER(TRIM(Datos!G398&amp;""))&amp;";",G$1007))),OR(UPPER(TRIM(Datos!G398&amp;""))="SÍ",UPPER(TRIM(Datos!G398&amp;""))="SI",UPPER(TRIM(Datos!G398&amp;""))="NO"),IF(ISNUMBER(Datos!G398),AND(OR(G$1005="",Datos!G398&gt;=G$1005),OR(G$1006="",Datos!G398&lt;=G$1006)),FALSE),TRUE))))</f>
        <v>0.0</v>
      </c>
      <c r="H398">
        <f>IF(Datos!H398="",0,IF(AND(H$1008&lt;&gt;"",Datos!H398=H$1008),0,IF(H$1004=0,0,1-CHOOSE(H$1004,IF(ISNUMBER(Datos!H398),AND(OR(H$1005="",Datos!H398&gt;=H$1005),OR(H$1006="",Datos!H398&lt;=H$1006)),FALSE),IF(ISNUMBER(Datos!H398),AND(Datos!H398=INT(Datos!H398),AND(OR(H$1005="",Datos!H398&gt;=H$1005),OR(H$1006="",Datos!H398&lt;=H$1006))),FALSE),OR(ISNUMBER(FIND(";"&amp;UPPER(TRIM(Datos!H398&amp;""))&amp;"=",H$1007)),ISNUMBER(FIND(";"&amp;UPPER(TRIM(Datos!H398&amp;""))&amp;";",H$1007))),OR(UPPER(TRIM(Datos!H398&amp;""))="SÍ",UPPER(TRIM(Datos!H398&amp;""))="SI",UPPER(TRIM(Datos!H398&amp;""))="NO"),IF(ISNUMBER(Datos!H398),AND(OR(H$1005="",Datos!H398&gt;=H$1005),OR(H$1006="",Datos!H398&lt;=H$1006)),FALSE),TRUE))))</f>
        <v>0.0</v>
      </c>
      <c r="I398">
        <f>IF(Datos!I398="",0,IF(AND(I$1008&lt;&gt;"",Datos!I398=I$1008),0,IF(I$1004=0,0,1-CHOOSE(I$1004,IF(ISNUMBER(Datos!I398),AND(OR(I$1005="",Datos!I398&gt;=I$1005),OR(I$1006="",Datos!I398&lt;=I$1006)),FALSE),IF(ISNUMBER(Datos!I398),AND(Datos!I398=INT(Datos!I398),AND(OR(I$1005="",Datos!I398&gt;=I$1005),OR(I$1006="",Datos!I398&lt;=I$1006))),FALSE),OR(ISNUMBER(FIND(";"&amp;UPPER(TRIM(Datos!I398&amp;""))&amp;"=",I$1007)),ISNUMBER(FIND(";"&amp;UPPER(TRIM(Datos!I398&amp;""))&amp;";",I$1007))),OR(UPPER(TRIM(Datos!I398&amp;""))="SÍ",UPPER(TRIM(Datos!I398&amp;""))="SI",UPPER(TRIM(Datos!I398&amp;""))="NO"),IF(ISNUMBER(Datos!I398),AND(OR(I$1005="",Datos!I398&gt;=I$1005),OR(I$1006="",Datos!I398&lt;=I$1006)),FALSE),TRUE))))</f>
        <v>0.0</v>
      </c>
      <c r="J398">
        <f>IF(Datos!J398="",0,IF(AND(J$1008&lt;&gt;"",Datos!J398=J$1008),0,IF(J$1004=0,0,1-CHOOSE(J$1004,IF(ISNUMBER(Datos!J398),AND(OR(J$1005="",Datos!J398&gt;=J$1005),OR(J$1006="",Datos!J398&lt;=J$1006)),FALSE),IF(ISNUMBER(Datos!J398),AND(Datos!J398=INT(Datos!J398),AND(OR(J$1005="",Datos!J398&gt;=J$1005),OR(J$1006="",Datos!J398&lt;=J$1006))),FALSE),OR(ISNUMBER(FIND(";"&amp;UPPER(TRIM(Datos!J398&amp;""))&amp;"=",J$1007)),ISNUMBER(FIND(";"&amp;UPPER(TRIM(Datos!J398&amp;""))&amp;";",J$1007))),OR(UPPER(TRIM(Datos!J398&amp;""))="SÍ",UPPER(TRIM(Datos!J398&amp;""))="SI",UPPER(TRIM(Datos!J398&amp;""))="NO"),IF(ISNUMBER(Datos!J398),AND(OR(J$1005="",Datos!J398&gt;=J$1005),OR(J$1006="",Datos!J398&lt;=J$1006)),FALSE),TRUE))))</f>
        <v>0.0</v>
      </c>
      <c r="K398">
        <f>IF(Datos!K398="",0,IF(AND(K$1008&lt;&gt;"",Datos!K398=K$1008),0,IF(K$1004=0,0,1-CHOOSE(K$1004,IF(ISNUMBER(Datos!K398),AND(OR(K$1005="",Datos!K398&gt;=K$1005),OR(K$1006="",Datos!K398&lt;=K$1006)),FALSE),IF(ISNUMBER(Datos!K398),AND(Datos!K398=INT(Datos!K398),AND(OR(K$1005="",Datos!K398&gt;=K$1005),OR(K$1006="",Datos!K398&lt;=K$1006))),FALSE),OR(ISNUMBER(FIND(";"&amp;UPPER(TRIM(Datos!K398&amp;""))&amp;"=",K$1007)),ISNUMBER(FIND(";"&amp;UPPER(TRIM(Datos!K398&amp;""))&amp;";",K$1007))),OR(UPPER(TRIM(Datos!K398&amp;""))="SÍ",UPPER(TRIM(Datos!K398&amp;""))="SI",UPPER(TRIM(Datos!K398&amp;""))="NO"),IF(ISNUMBER(Datos!K398),AND(OR(K$1005="",Datos!K398&gt;=K$1005),OR(K$1006="",Datos!K398&lt;=K$1006)),FALSE),TRUE))))</f>
        <v>0.0</v>
      </c>
      <c r="L398">
        <f>IF(Datos!L398="",0,IF(AND(L$1008&lt;&gt;"",Datos!L398=L$1008),0,IF(L$1004=0,0,1-CHOOSE(L$1004,IF(ISNUMBER(Datos!L398),AND(OR(L$1005="",Datos!L398&gt;=L$1005),OR(L$1006="",Datos!L398&lt;=L$1006)),FALSE),IF(ISNUMBER(Datos!L398),AND(Datos!L398=INT(Datos!L398),AND(OR(L$1005="",Datos!L398&gt;=L$1005),OR(L$1006="",Datos!L398&lt;=L$1006))),FALSE),OR(ISNUMBER(FIND(";"&amp;UPPER(TRIM(Datos!L398&amp;""))&amp;"=",L$1007)),ISNUMBER(FIND(";"&amp;UPPER(TRIM(Datos!L398&amp;""))&amp;";",L$1007))),OR(UPPER(TRIM(Datos!L398&amp;""))="SÍ",UPPER(TRIM(Datos!L398&amp;""))="SI",UPPER(TRIM(Datos!L398&amp;""))="NO"),IF(ISNUMBER(Datos!L398),AND(OR(L$1005="",Datos!L398&gt;=L$1005),OR(L$1006="",Datos!L398&lt;=L$1006)),FALSE),TRUE))))</f>
        <v>0.0</v>
      </c>
      <c r="M398">
        <f>IF(Datos!M398="",0,IF(AND(M$1008&lt;&gt;"",Datos!M398=M$1008),0,IF(M$1004=0,0,1-CHOOSE(M$1004,IF(ISNUMBER(Datos!M398),AND(OR(M$1005="",Datos!M398&gt;=M$1005),OR(M$1006="",Datos!M398&lt;=M$1006)),FALSE),IF(ISNUMBER(Datos!M398),AND(Datos!M398=INT(Datos!M398),AND(OR(M$1005="",Datos!M398&gt;=M$1005),OR(M$1006="",Datos!M398&lt;=M$1006))),FALSE),OR(ISNUMBER(FIND(";"&amp;UPPER(TRIM(Datos!M398&amp;""))&amp;"=",M$1007)),ISNUMBER(FIND(";"&amp;UPPER(TRIM(Datos!M398&amp;""))&amp;";",M$1007))),OR(UPPER(TRIM(Datos!M398&amp;""))="SÍ",UPPER(TRIM(Datos!M398&amp;""))="SI",UPPER(TRIM(Datos!M398&amp;""))="NO"),IF(ISNUMBER(Datos!M398),AND(OR(M$1005="",Datos!M398&gt;=M$1005),OR(M$1006="",Datos!M398&lt;=M$1006)),FALSE),TRUE))))</f>
        <v>0.0</v>
      </c>
      <c r="N398">
        <f>IF(Datos!N398="",0,IF(AND(N$1008&lt;&gt;"",Datos!N398=N$1008),0,IF(N$1004=0,0,1-CHOOSE(N$1004,IF(ISNUMBER(Datos!N398),AND(OR(N$1005="",Datos!N398&gt;=N$1005),OR(N$1006="",Datos!N398&lt;=N$1006)),FALSE),IF(ISNUMBER(Datos!N398),AND(Datos!N398=INT(Datos!N398),AND(OR(N$1005="",Datos!N398&gt;=N$1005),OR(N$1006="",Datos!N398&lt;=N$1006))),FALSE),OR(ISNUMBER(FIND(";"&amp;UPPER(TRIM(Datos!N398&amp;""))&amp;"=",N$1007)),ISNUMBER(FIND(";"&amp;UPPER(TRIM(Datos!N398&amp;""))&amp;";",N$1007))),OR(UPPER(TRIM(Datos!N398&amp;""))="SÍ",UPPER(TRIM(Datos!N398&amp;""))="SI",UPPER(TRIM(Datos!N398&amp;""))="NO"),IF(ISNUMBER(Datos!N398),AND(OR(N$1005="",Datos!N398&gt;=N$1005),OR(N$1006="",Datos!N398&lt;=N$1006)),FALSE),TRUE))))</f>
        <v>0.0</v>
      </c>
      <c r="O398">
        <f>IF(Datos!O398="",0,IF(AND(O$1008&lt;&gt;"",Datos!O398=O$1008),0,IF(O$1004=0,0,1-CHOOSE(O$1004,IF(ISNUMBER(Datos!O398),AND(OR(O$1005="",Datos!O398&gt;=O$1005),OR(O$1006="",Datos!O398&lt;=O$1006)),FALSE),IF(ISNUMBER(Datos!O398),AND(Datos!O398=INT(Datos!O398),AND(OR(O$1005="",Datos!O398&gt;=O$1005),OR(O$1006="",Datos!O398&lt;=O$1006))),FALSE),OR(ISNUMBER(FIND(";"&amp;UPPER(TRIM(Datos!O398&amp;""))&amp;"=",O$1007)),ISNUMBER(FIND(";"&amp;UPPER(TRIM(Datos!O398&amp;""))&amp;";",O$1007))),OR(UPPER(TRIM(Datos!O398&amp;""))="SÍ",UPPER(TRIM(Datos!O398&amp;""))="SI",UPPER(TRIM(Datos!O398&amp;""))="NO"),IF(ISNUMBER(Datos!O398),AND(OR(O$1005="",Datos!O398&gt;=O$1005),OR(O$1006="",Datos!O398&lt;=O$1006)),FALSE),TRUE))))</f>
        <v>0.0</v>
      </c>
      <c r="P398">
        <f>IF(Datos!P398="",0,IF(AND(P$1008&lt;&gt;"",Datos!P398=P$1008),0,IF(P$1004=0,0,1-CHOOSE(P$1004,IF(ISNUMBER(Datos!P398),AND(OR(P$1005="",Datos!P398&gt;=P$1005),OR(P$1006="",Datos!P398&lt;=P$1006)),FALSE),IF(ISNUMBER(Datos!P398),AND(Datos!P398=INT(Datos!P398),AND(OR(P$1005="",Datos!P398&gt;=P$1005),OR(P$1006="",Datos!P398&lt;=P$1006))),FALSE),OR(ISNUMBER(FIND(";"&amp;UPPER(TRIM(Datos!P398&amp;""))&amp;"=",P$1007)),ISNUMBER(FIND(";"&amp;UPPER(TRIM(Datos!P398&amp;""))&amp;";",P$1007))),OR(UPPER(TRIM(Datos!P398&amp;""))="SÍ",UPPER(TRIM(Datos!P398&amp;""))="SI",UPPER(TRIM(Datos!P398&amp;""))="NO"),IF(ISNUMBER(Datos!P398),AND(OR(P$1005="",Datos!P398&gt;=P$1005),OR(P$1006="",Datos!P398&lt;=P$1006)),FALSE),TRUE))))</f>
        <v>0.0</v>
      </c>
      <c r="Q398">
        <f>IF(Datos!Q398="",0,IF(AND(Q$1008&lt;&gt;"",Datos!Q398=Q$1008),0,IF(Q$1004=0,0,1-CHOOSE(Q$1004,IF(ISNUMBER(Datos!Q398),AND(OR(Q$1005="",Datos!Q398&gt;=Q$1005),OR(Q$1006="",Datos!Q398&lt;=Q$1006)),FALSE),IF(ISNUMBER(Datos!Q398),AND(Datos!Q398=INT(Datos!Q398),AND(OR(Q$1005="",Datos!Q398&gt;=Q$1005),OR(Q$1006="",Datos!Q398&lt;=Q$1006))),FALSE),OR(ISNUMBER(FIND(";"&amp;UPPER(TRIM(Datos!Q398&amp;""))&amp;"=",Q$1007)),ISNUMBER(FIND(";"&amp;UPPER(TRIM(Datos!Q398&amp;""))&amp;";",Q$1007))),OR(UPPER(TRIM(Datos!Q398&amp;""))="SÍ",UPPER(TRIM(Datos!Q398&amp;""))="SI",UPPER(TRIM(Datos!Q398&amp;""))="NO"),IF(ISNUMBER(Datos!Q398),AND(OR(Q$1005="",Datos!Q398&gt;=Q$1005),OR(Q$1006="",Datos!Q398&lt;=Q$1006)),FALSE),TRUE))))</f>
        <v>0.0</v>
      </c>
      <c r="R398">
        <f>IF(Datos!R398="",0,IF(AND(R$1008&lt;&gt;"",Datos!R398=R$1008),0,IF(R$1004=0,0,1-CHOOSE(R$1004,IF(ISNUMBER(Datos!R398),AND(OR(R$1005="",Datos!R398&gt;=R$1005),OR(R$1006="",Datos!R398&lt;=R$1006)),FALSE),IF(ISNUMBER(Datos!R398),AND(Datos!R398=INT(Datos!R398),AND(OR(R$1005="",Datos!R398&gt;=R$1005),OR(R$1006="",Datos!R398&lt;=R$1006))),FALSE),OR(ISNUMBER(FIND(";"&amp;UPPER(TRIM(Datos!R398&amp;""))&amp;"=",R$1007)),ISNUMBER(FIND(";"&amp;UPPER(TRIM(Datos!R398&amp;""))&amp;";",R$1007))),OR(UPPER(TRIM(Datos!R398&amp;""))="SÍ",UPPER(TRIM(Datos!R398&amp;""))="SI",UPPER(TRIM(Datos!R398&amp;""))="NO"),IF(ISNUMBER(Datos!R398),AND(OR(R$1005="",Datos!R398&gt;=R$1005),OR(R$1006="",Datos!R398&lt;=R$1006)),FALSE),TRUE))))</f>
        <v>0.0</v>
      </c>
      <c r="S398">
        <f>IF(Datos!S398="",0,IF(AND(S$1008&lt;&gt;"",Datos!S398=S$1008),0,IF(S$1004=0,0,1-CHOOSE(S$1004,IF(ISNUMBER(Datos!S398),AND(OR(S$1005="",Datos!S398&gt;=S$1005),OR(S$1006="",Datos!S398&lt;=S$1006)),FALSE),IF(ISNUMBER(Datos!S398),AND(Datos!S398=INT(Datos!S398),AND(OR(S$1005="",Datos!S398&gt;=S$1005),OR(S$1006="",Datos!S398&lt;=S$1006))),FALSE),OR(ISNUMBER(FIND(";"&amp;UPPER(TRIM(Datos!S398&amp;""))&amp;"=",S$1007)),ISNUMBER(FIND(";"&amp;UPPER(TRIM(Datos!S398&amp;""))&amp;";",S$1007))),OR(UPPER(TRIM(Datos!S398&amp;""))="SÍ",UPPER(TRIM(Datos!S398&amp;""))="SI",UPPER(TRIM(Datos!S398&amp;""))="NO"),IF(ISNUMBER(Datos!S398),AND(OR(S$1005="",Datos!S398&gt;=S$1005),OR(S$1006="",Datos!S398&lt;=S$1006)),FALSE),TRUE))))</f>
        <v>0.0</v>
      </c>
      <c r="T398">
        <f>IF(Datos!T398="",0,IF(AND(T$1008&lt;&gt;"",Datos!T398=T$1008),0,IF(T$1004=0,0,1-CHOOSE(T$1004,IF(ISNUMBER(Datos!T398),AND(OR(T$1005="",Datos!T398&gt;=T$1005),OR(T$1006="",Datos!T398&lt;=T$1006)),FALSE),IF(ISNUMBER(Datos!T398),AND(Datos!T398=INT(Datos!T398),AND(OR(T$1005="",Datos!T398&gt;=T$1005),OR(T$1006="",Datos!T398&lt;=T$1006))),FALSE),OR(ISNUMBER(FIND(";"&amp;UPPER(TRIM(Datos!T398&amp;""))&amp;"=",T$1007)),ISNUMBER(FIND(";"&amp;UPPER(TRIM(Datos!T398&amp;""))&amp;";",T$1007))),OR(UPPER(TRIM(Datos!T398&amp;""))="SÍ",UPPER(TRIM(Datos!T398&amp;""))="SI",UPPER(TRIM(Datos!T398&amp;""))="NO"),IF(ISNUMBER(Datos!T398),AND(OR(T$1005="",Datos!T398&gt;=T$1005),OR(T$1006="",Datos!T398&lt;=T$1006)),FALSE),TRUE))))</f>
        <v>0.0</v>
      </c>
      <c r="U398">
        <f>IF(Datos!U398="",0,IF(AND(U$1008&lt;&gt;"",Datos!U398=U$1008),0,IF(U$1004=0,0,1-CHOOSE(U$1004,IF(ISNUMBER(Datos!U398),AND(OR(U$1005="",Datos!U398&gt;=U$1005),OR(U$1006="",Datos!U398&lt;=U$1006)),FALSE),IF(ISNUMBER(Datos!U398),AND(Datos!U398=INT(Datos!U398),AND(OR(U$1005="",Datos!U398&gt;=U$1005),OR(U$1006="",Datos!U398&lt;=U$1006))),FALSE),OR(ISNUMBER(FIND(";"&amp;UPPER(TRIM(Datos!U398&amp;""))&amp;"=",U$1007)),ISNUMBER(FIND(";"&amp;UPPER(TRIM(Datos!U398&amp;""))&amp;";",U$1007))),OR(UPPER(TRIM(Datos!U398&amp;""))="SÍ",UPPER(TRIM(Datos!U398&amp;""))="SI",UPPER(TRIM(Datos!U398&amp;""))="NO"),IF(ISNUMBER(Datos!U398),AND(OR(U$1005="",Datos!U398&gt;=U$1005),OR(U$1006="",Datos!U398&lt;=U$1006)),FALSE),TRUE))))</f>
        <v>0.0</v>
      </c>
      <c r="V398">
        <f>IF(Datos!V398="",0,IF(AND(V$1008&lt;&gt;"",Datos!V398=V$1008),0,IF(V$1004=0,0,1-CHOOSE(V$1004,IF(ISNUMBER(Datos!V398),AND(OR(V$1005="",Datos!V398&gt;=V$1005),OR(V$1006="",Datos!V398&lt;=V$1006)),FALSE),IF(ISNUMBER(Datos!V398),AND(Datos!V398=INT(Datos!V398),AND(OR(V$1005="",Datos!V398&gt;=V$1005),OR(V$1006="",Datos!V398&lt;=V$1006))),FALSE),OR(ISNUMBER(FIND(";"&amp;UPPER(TRIM(Datos!V398&amp;""))&amp;"=",V$1007)),ISNUMBER(FIND(";"&amp;UPPER(TRIM(Datos!V398&amp;""))&amp;";",V$1007))),OR(UPPER(TRIM(Datos!V398&amp;""))="SÍ",UPPER(TRIM(Datos!V398&amp;""))="SI",UPPER(TRIM(Datos!V398&amp;""))="NO"),IF(ISNUMBER(Datos!V398),AND(OR(V$1005="",Datos!V398&gt;=V$1005),OR(V$1006="",Datos!V398&lt;=V$1006)),FALSE),TRUE))))</f>
        <v>0.0</v>
      </c>
      <c r="W398">
        <f>IF(Datos!W398="",0,IF(AND(W$1008&lt;&gt;"",Datos!W398=W$1008),0,IF(W$1004=0,0,1-CHOOSE(W$1004,IF(ISNUMBER(Datos!W398),AND(OR(W$1005="",Datos!W398&gt;=W$1005),OR(W$1006="",Datos!W398&lt;=W$1006)),FALSE),IF(ISNUMBER(Datos!W398),AND(Datos!W398=INT(Datos!W398),AND(OR(W$1005="",Datos!W398&gt;=W$1005),OR(W$1006="",Datos!W398&lt;=W$1006))),FALSE),OR(ISNUMBER(FIND(";"&amp;UPPER(TRIM(Datos!W398&amp;""))&amp;"=",W$1007)),ISNUMBER(FIND(";"&amp;UPPER(TRIM(Datos!W398&amp;""))&amp;";",W$1007))),OR(UPPER(TRIM(Datos!W398&amp;""))="SÍ",UPPER(TRIM(Datos!W398&amp;""))="SI",UPPER(TRIM(Datos!W398&amp;""))="NO"),IF(ISNUMBER(Datos!W398),AND(OR(W$1005="",Datos!W398&gt;=W$1005),OR(W$1006="",Datos!W398&lt;=W$1006)),FALSE),TRUE))))</f>
        <v>0.0</v>
      </c>
      <c r="X398">
        <f>IF(Datos!X398="",0,IF(AND(X$1008&lt;&gt;"",Datos!X398=X$1008),0,IF(X$1004=0,0,1-CHOOSE(X$1004,IF(ISNUMBER(Datos!X398),AND(OR(X$1005="",Datos!X398&gt;=X$1005),OR(X$1006="",Datos!X398&lt;=X$1006)),FALSE),IF(ISNUMBER(Datos!X398),AND(Datos!X398=INT(Datos!X398),AND(OR(X$1005="",Datos!X398&gt;=X$1005),OR(X$1006="",Datos!X398&lt;=X$1006))),FALSE),OR(ISNUMBER(FIND(";"&amp;UPPER(TRIM(Datos!X398&amp;""))&amp;"=",X$1007)),ISNUMBER(FIND(";"&amp;UPPER(TRIM(Datos!X398&amp;""))&amp;";",X$1007))),OR(UPPER(TRIM(Datos!X398&amp;""))="SÍ",UPPER(TRIM(Datos!X398&amp;""))="SI",UPPER(TRIM(Datos!X398&amp;""))="NO"),IF(ISNUMBER(Datos!X398),AND(OR(X$1005="",Datos!X398&gt;=X$1005),OR(X$1006="",Datos!X398&lt;=X$1006)),FALSE),TRUE))))</f>
        <v>0.0</v>
      </c>
      <c r="Y398">
        <f>IF(Datos!Y398="",0,IF(AND(Y$1008&lt;&gt;"",Datos!Y398=Y$1008),0,IF(Y$1004=0,0,1-CHOOSE(Y$1004,IF(ISNUMBER(Datos!Y398),AND(OR(Y$1005="",Datos!Y398&gt;=Y$1005),OR(Y$1006="",Datos!Y398&lt;=Y$1006)),FALSE),IF(ISNUMBER(Datos!Y398),AND(Datos!Y398=INT(Datos!Y398),AND(OR(Y$1005="",Datos!Y398&gt;=Y$1005),OR(Y$1006="",Datos!Y398&lt;=Y$1006))),FALSE),OR(ISNUMBER(FIND(";"&amp;UPPER(TRIM(Datos!Y398&amp;""))&amp;"=",Y$1007)),ISNUMBER(FIND(";"&amp;UPPER(TRIM(Datos!Y398&amp;""))&amp;";",Y$1007))),OR(UPPER(TRIM(Datos!Y398&amp;""))="SÍ",UPPER(TRIM(Datos!Y398&amp;""))="SI",UPPER(TRIM(Datos!Y398&amp;""))="NO"),IF(ISNUMBER(Datos!Y398),AND(OR(Y$1005="",Datos!Y398&gt;=Y$1005),OR(Y$1006="",Datos!Y398&lt;=Y$1006)),FALSE),TRUE))))</f>
        <v>0.0</v>
      </c>
      <c r="Z398">
        <f>IF(Datos!Z398="",0,IF(AND(Z$1008&lt;&gt;"",Datos!Z398=Z$1008),0,IF(Z$1004=0,0,1-CHOOSE(Z$1004,IF(ISNUMBER(Datos!Z398),AND(OR(Z$1005="",Datos!Z398&gt;=Z$1005),OR(Z$1006="",Datos!Z398&lt;=Z$1006)),FALSE),IF(ISNUMBER(Datos!Z398),AND(Datos!Z398=INT(Datos!Z398),AND(OR(Z$1005="",Datos!Z398&gt;=Z$1005),OR(Z$1006="",Datos!Z398&lt;=Z$1006))),FALSE),OR(ISNUMBER(FIND(";"&amp;UPPER(TRIM(Datos!Z398&amp;""))&amp;"=",Z$1007)),ISNUMBER(FIND(";"&amp;UPPER(TRIM(Datos!Z398&amp;""))&amp;";",Z$1007))),OR(UPPER(TRIM(Datos!Z398&amp;""))="SÍ",UPPER(TRIM(Datos!Z398&amp;""))="SI",UPPER(TRIM(Datos!Z398&amp;""))="NO"),IF(ISNUMBER(Datos!Z398),AND(OR(Z$1005="",Datos!Z398&gt;=Z$1005),OR(Z$1006="",Datos!Z398&lt;=Z$1006)),FALSE),TRUE))))</f>
        <v>0.0</v>
      </c>
      <c r="AA398">
        <f>IF(Datos!AA398="",0,IF(AND(AA$1008&lt;&gt;"",Datos!AA398=AA$1008),0,IF(AA$1004=0,0,1-CHOOSE(AA$1004,IF(ISNUMBER(Datos!AA398),AND(OR(AA$1005="",Datos!AA398&gt;=AA$1005),OR(AA$1006="",Datos!AA398&lt;=AA$1006)),FALSE),IF(ISNUMBER(Datos!AA398),AND(Datos!AA398=INT(Datos!AA398),AND(OR(AA$1005="",Datos!AA398&gt;=AA$1005),OR(AA$1006="",Datos!AA398&lt;=AA$1006))),FALSE),OR(ISNUMBER(FIND(";"&amp;UPPER(TRIM(Datos!AA398&amp;""))&amp;"=",AA$1007)),ISNUMBER(FIND(";"&amp;UPPER(TRIM(Datos!AA398&amp;""))&amp;";",AA$1007))),OR(UPPER(TRIM(Datos!AA398&amp;""))="SÍ",UPPER(TRIM(Datos!AA398&amp;""))="SI",UPPER(TRIM(Datos!AA398&amp;""))="NO"),IF(ISNUMBER(Datos!AA398),AND(OR(AA$1005="",Datos!AA398&gt;=AA$1005),OR(AA$1006="",Datos!AA398&lt;=AA$1006)),FALSE),TRUE))))</f>
        <v>0.0</v>
      </c>
      <c r="AB398">
        <f>IF(Datos!AB398="",0,IF(AND(AB$1008&lt;&gt;"",Datos!AB398=AB$1008),0,IF(AB$1004=0,0,1-CHOOSE(AB$1004,IF(ISNUMBER(Datos!AB398),AND(OR(AB$1005="",Datos!AB398&gt;=AB$1005),OR(AB$1006="",Datos!AB398&lt;=AB$1006)),FALSE),IF(ISNUMBER(Datos!AB398),AND(Datos!AB398=INT(Datos!AB398),AND(OR(AB$1005="",Datos!AB398&gt;=AB$1005),OR(AB$1006="",Datos!AB398&lt;=AB$1006))),FALSE),OR(ISNUMBER(FIND(";"&amp;UPPER(TRIM(Datos!AB398&amp;""))&amp;"=",AB$1007)),ISNUMBER(FIND(";"&amp;UPPER(TRIM(Datos!AB398&amp;""))&amp;";",AB$1007))),OR(UPPER(TRIM(Datos!AB398&amp;""))="SÍ",UPPER(TRIM(Datos!AB398&amp;""))="SI",UPPER(TRIM(Datos!AB398&amp;""))="NO"),IF(ISNUMBER(Datos!AB398),AND(OR(AB$1005="",Datos!AB398&gt;=AB$1005),OR(AB$1006="",Datos!AB398&lt;=AB$1006)),FALSE),TRUE))))</f>
        <v>0.0</v>
      </c>
      <c r="AC398">
        <f>IF(Datos!AC398="",0,IF(AND(AC$1008&lt;&gt;"",Datos!AC398=AC$1008),0,IF(AC$1004=0,0,1-CHOOSE(AC$1004,IF(ISNUMBER(Datos!AC398),AND(OR(AC$1005="",Datos!AC398&gt;=AC$1005),OR(AC$1006="",Datos!AC398&lt;=AC$1006)),FALSE),IF(ISNUMBER(Datos!AC398),AND(Datos!AC398=INT(Datos!AC398),AND(OR(AC$1005="",Datos!AC398&gt;=AC$1005),OR(AC$1006="",Datos!AC398&lt;=AC$1006))),FALSE),OR(ISNUMBER(FIND(";"&amp;UPPER(TRIM(Datos!AC398&amp;""))&amp;"=",AC$1007)),ISNUMBER(FIND(";"&amp;UPPER(TRIM(Datos!AC398&amp;""))&amp;";",AC$1007))),OR(UPPER(TRIM(Datos!AC398&amp;""))="SÍ",UPPER(TRIM(Datos!AC398&amp;""))="SI",UPPER(TRIM(Datos!AC398&amp;""))="NO"),IF(ISNUMBER(Datos!AC398),AND(OR(AC$1005="",Datos!AC398&gt;=AC$1005),OR(AC$1006="",Datos!AC398&lt;=AC$1006)),FALSE),TRUE))))</f>
        <v>0.0</v>
      </c>
      <c r="AD398">
        <f>IF(Datos!AD398="",0,IF(AND(AD$1008&lt;&gt;"",Datos!AD398=AD$1008),0,IF(AD$1004=0,0,1-CHOOSE(AD$1004,IF(ISNUMBER(Datos!AD398),AND(OR(AD$1005="",Datos!AD398&gt;=AD$1005),OR(AD$1006="",Datos!AD398&lt;=AD$1006)),FALSE),IF(ISNUMBER(Datos!AD398),AND(Datos!AD398=INT(Datos!AD398),AND(OR(AD$1005="",Datos!AD398&gt;=AD$1005),OR(AD$1006="",Datos!AD398&lt;=AD$1006))),FALSE),OR(ISNUMBER(FIND(";"&amp;UPPER(TRIM(Datos!AD398&amp;""))&amp;"=",AD$1007)),ISNUMBER(FIND(";"&amp;UPPER(TRIM(Datos!AD398&amp;""))&amp;";",AD$1007))),OR(UPPER(TRIM(Datos!AD398&amp;""))="SÍ",UPPER(TRIM(Datos!AD398&amp;""))="SI",UPPER(TRIM(Datos!AD398&amp;""))="NO"),IF(ISNUMBER(Datos!AD398),AND(OR(AD$1005="",Datos!AD398&gt;=AD$1005),OR(AD$1006="",Datos!AD398&lt;=AD$1006)),FALSE),TRUE))))</f>
        <v>0.0</v>
      </c>
      <c r="AE398">
        <f>IF(Datos!AE398="",0,IF(AND(AE$1008&lt;&gt;"",Datos!AE398=AE$1008),0,IF(AE$1004=0,0,1-CHOOSE(AE$1004,IF(ISNUMBER(Datos!AE398),AND(OR(AE$1005="",Datos!AE398&gt;=AE$1005),OR(AE$1006="",Datos!AE398&lt;=AE$1006)),FALSE),IF(ISNUMBER(Datos!AE398),AND(Datos!AE398=INT(Datos!AE398),AND(OR(AE$1005="",Datos!AE398&gt;=AE$1005),OR(AE$1006="",Datos!AE398&lt;=AE$1006))),FALSE),OR(ISNUMBER(FIND(";"&amp;UPPER(TRIM(Datos!AE398&amp;""))&amp;"=",AE$1007)),ISNUMBER(FIND(";"&amp;UPPER(TRIM(Datos!AE398&amp;""))&amp;";",AE$1007))),OR(UPPER(TRIM(Datos!AE398&amp;""))="SÍ",UPPER(TRIM(Datos!AE398&amp;""))="SI",UPPER(TRIM(Datos!AE398&amp;""))="NO"),IF(ISNUMBER(Datos!AE398),AND(OR(AE$1005="",Datos!AE398&gt;=AE$1005),OR(AE$1006="",Datos!AE398&lt;=AE$1006)),FALSE),TRUE))))</f>
        <v>0.0</v>
      </c>
    </row>
    <row r="399" spans="2:31">
      <c r="B399">
        <f>IF(Datos!B399="",0,IF(AND(B$1008&lt;&gt;"",Datos!B399=B$1008),0,IF(B$1004=0,0,1-CHOOSE(B$1004,IF(ISNUMBER(Datos!B399),AND(OR(B$1005="",Datos!B399&gt;=B$1005),OR(B$1006="",Datos!B399&lt;=B$1006)),FALSE),IF(ISNUMBER(Datos!B399),AND(Datos!B399=INT(Datos!B399),AND(OR(B$1005="",Datos!B399&gt;=B$1005),OR(B$1006="",Datos!B399&lt;=B$1006))),FALSE),OR(ISNUMBER(FIND(";"&amp;UPPER(TRIM(Datos!B399&amp;""))&amp;"=",B$1007)),ISNUMBER(FIND(";"&amp;UPPER(TRIM(Datos!B399&amp;""))&amp;";",B$1007))),OR(UPPER(TRIM(Datos!B399&amp;""))="SÍ",UPPER(TRIM(Datos!B399&amp;""))="SI",UPPER(TRIM(Datos!B399&amp;""))="NO"),IF(ISNUMBER(Datos!B399),AND(OR(B$1005="",Datos!B399&gt;=B$1005),OR(B$1006="",Datos!B399&lt;=B$1006)),FALSE),TRUE))))</f>
        <v>0.0</v>
      </c>
      <c r="C399">
        <f>IF(Datos!C399="",0,IF(AND(C$1008&lt;&gt;"",Datos!C399=C$1008),0,IF(C$1004=0,0,1-CHOOSE(C$1004,IF(ISNUMBER(Datos!C399),AND(OR(C$1005="",Datos!C399&gt;=C$1005),OR(C$1006="",Datos!C399&lt;=C$1006)),FALSE),IF(ISNUMBER(Datos!C399),AND(Datos!C399=INT(Datos!C399),AND(OR(C$1005="",Datos!C399&gt;=C$1005),OR(C$1006="",Datos!C399&lt;=C$1006))),FALSE),OR(ISNUMBER(FIND(";"&amp;UPPER(TRIM(Datos!C399&amp;""))&amp;"=",C$1007)),ISNUMBER(FIND(";"&amp;UPPER(TRIM(Datos!C399&amp;""))&amp;";",C$1007))),OR(UPPER(TRIM(Datos!C399&amp;""))="SÍ",UPPER(TRIM(Datos!C399&amp;""))="SI",UPPER(TRIM(Datos!C399&amp;""))="NO"),IF(ISNUMBER(Datos!C399),AND(OR(C$1005="",Datos!C399&gt;=C$1005),OR(C$1006="",Datos!C399&lt;=C$1006)),FALSE),TRUE))))</f>
        <v>0.0</v>
      </c>
      <c r="D399">
        <f>IF(Datos!D399="",0,IF(AND(D$1008&lt;&gt;"",Datos!D399=D$1008),0,IF(D$1004=0,0,1-CHOOSE(D$1004,IF(ISNUMBER(Datos!D399),AND(OR(D$1005="",Datos!D399&gt;=D$1005),OR(D$1006="",Datos!D399&lt;=D$1006)),FALSE),IF(ISNUMBER(Datos!D399),AND(Datos!D399=INT(Datos!D399),AND(OR(D$1005="",Datos!D399&gt;=D$1005),OR(D$1006="",Datos!D399&lt;=D$1006))),FALSE),OR(ISNUMBER(FIND(";"&amp;UPPER(TRIM(Datos!D399&amp;""))&amp;"=",D$1007)),ISNUMBER(FIND(";"&amp;UPPER(TRIM(Datos!D399&amp;""))&amp;";",D$1007))),OR(UPPER(TRIM(Datos!D399&amp;""))="SÍ",UPPER(TRIM(Datos!D399&amp;""))="SI",UPPER(TRIM(Datos!D399&amp;""))="NO"),IF(ISNUMBER(Datos!D399),AND(OR(D$1005="",Datos!D399&gt;=D$1005),OR(D$1006="",Datos!D399&lt;=D$1006)),FALSE),TRUE))))</f>
        <v>0.0</v>
      </c>
      <c r="E399">
        <f>IF(Datos!E399="",0,IF(AND(E$1008&lt;&gt;"",Datos!E399=E$1008),0,IF(E$1004=0,0,1-CHOOSE(E$1004,IF(ISNUMBER(Datos!E399),AND(OR(E$1005="",Datos!E399&gt;=E$1005),OR(E$1006="",Datos!E399&lt;=E$1006)),FALSE),IF(ISNUMBER(Datos!E399),AND(Datos!E399=INT(Datos!E399),AND(OR(E$1005="",Datos!E399&gt;=E$1005),OR(E$1006="",Datos!E399&lt;=E$1006))),FALSE),OR(ISNUMBER(FIND(";"&amp;UPPER(TRIM(Datos!E399&amp;""))&amp;"=",E$1007)),ISNUMBER(FIND(";"&amp;UPPER(TRIM(Datos!E399&amp;""))&amp;";",E$1007))),OR(UPPER(TRIM(Datos!E399&amp;""))="SÍ",UPPER(TRIM(Datos!E399&amp;""))="SI",UPPER(TRIM(Datos!E399&amp;""))="NO"),IF(ISNUMBER(Datos!E399),AND(OR(E$1005="",Datos!E399&gt;=E$1005),OR(E$1006="",Datos!E399&lt;=E$1006)),FALSE),TRUE))))</f>
        <v>0.0</v>
      </c>
      <c r="F399">
        <f>IF(Datos!F399="",0,IF(AND(F$1008&lt;&gt;"",Datos!F399=F$1008),0,IF(F$1004=0,0,1-CHOOSE(F$1004,IF(ISNUMBER(Datos!F399),AND(OR(F$1005="",Datos!F399&gt;=F$1005),OR(F$1006="",Datos!F399&lt;=F$1006)),FALSE),IF(ISNUMBER(Datos!F399),AND(Datos!F399=INT(Datos!F399),AND(OR(F$1005="",Datos!F399&gt;=F$1005),OR(F$1006="",Datos!F399&lt;=F$1006))),FALSE),OR(ISNUMBER(FIND(";"&amp;UPPER(TRIM(Datos!F399&amp;""))&amp;"=",F$1007)),ISNUMBER(FIND(";"&amp;UPPER(TRIM(Datos!F399&amp;""))&amp;";",F$1007))),OR(UPPER(TRIM(Datos!F399&amp;""))="SÍ",UPPER(TRIM(Datos!F399&amp;""))="SI",UPPER(TRIM(Datos!F399&amp;""))="NO"),IF(ISNUMBER(Datos!F399),AND(OR(F$1005="",Datos!F399&gt;=F$1005),OR(F$1006="",Datos!F399&lt;=F$1006)),FALSE),TRUE))))</f>
        <v>0.0</v>
      </c>
      <c r="G399">
        <f>IF(Datos!G399="",0,IF(AND(G$1008&lt;&gt;"",Datos!G399=G$1008),0,IF(G$1004=0,0,1-CHOOSE(G$1004,IF(ISNUMBER(Datos!G399),AND(OR(G$1005="",Datos!G399&gt;=G$1005),OR(G$1006="",Datos!G399&lt;=G$1006)),FALSE),IF(ISNUMBER(Datos!G399),AND(Datos!G399=INT(Datos!G399),AND(OR(G$1005="",Datos!G399&gt;=G$1005),OR(G$1006="",Datos!G399&lt;=G$1006))),FALSE),OR(ISNUMBER(FIND(";"&amp;UPPER(TRIM(Datos!G399&amp;""))&amp;"=",G$1007)),ISNUMBER(FIND(";"&amp;UPPER(TRIM(Datos!G399&amp;""))&amp;";",G$1007))),OR(UPPER(TRIM(Datos!G399&amp;""))="SÍ",UPPER(TRIM(Datos!G399&amp;""))="SI",UPPER(TRIM(Datos!G399&amp;""))="NO"),IF(ISNUMBER(Datos!G399),AND(OR(G$1005="",Datos!G399&gt;=G$1005),OR(G$1006="",Datos!G399&lt;=G$1006)),FALSE),TRUE))))</f>
        <v>0.0</v>
      </c>
      <c r="H399">
        <f>IF(Datos!H399="",0,IF(AND(H$1008&lt;&gt;"",Datos!H399=H$1008),0,IF(H$1004=0,0,1-CHOOSE(H$1004,IF(ISNUMBER(Datos!H399),AND(OR(H$1005="",Datos!H399&gt;=H$1005),OR(H$1006="",Datos!H399&lt;=H$1006)),FALSE),IF(ISNUMBER(Datos!H399),AND(Datos!H399=INT(Datos!H399),AND(OR(H$1005="",Datos!H399&gt;=H$1005),OR(H$1006="",Datos!H399&lt;=H$1006))),FALSE),OR(ISNUMBER(FIND(";"&amp;UPPER(TRIM(Datos!H399&amp;""))&amp;"=",H$1007)),ISNUMBER(FIND(";"&amp;UPPER(TRIM(Datos!H399&amp;""))&amp;";",H$1007))),OR(UPPER(TRIM(Datos!H399&amp;""))="SÍ",UPPER(TRIM(Datos!H399&amp;""))="SI",UPPER(TRIM(Datos!H399&amp;""))="NO"),IF(ISNUMBER(Datos!H399),AND(OR(H$1005="",Datos!H399&gt;=H$1005),OR(H$1006="",Datos!H399&lt;=H$1006)),FALSE),TRUE))))</f>
        <v>0.0</v>
      </c>
      <c r="I399">
        <f>IF(Datos!I399="",0,IF(AND(I$1008&lt;&gt;"",Datos!I399=I$1008),0,IF(I$1004=0,0,1-CHOOSE(I$1004,IF(ISNUMBER(Datos!I399),AND(OR(I$1005="",Datos!I399&gt;=I$1005),OR(I$1006="",Datos!I399&lt;=I$1006)),FALSE),IF(ISNUMBER(Datos!I399),AND(Datos!I399=INT(Datos!I399),AND(OR(I$1005="",Datos!I399&gt;=I$1005),OR(I$1006="",Datos!I399&lt;=I$1006))),FALSE),OR(ISNUMBER(FIND(";"&amp;UPPER(TRIM(Datos!I399&amp;""))&amp;"=",I$1007)),ISNUMBER(FIND(";"&amp;UPPER(TRIM(Datos!I399&amp;""))&amp;";",I$1007))),OR(UPPER(TRIM(Datos!I399&amp;""))="SÍ",UPPER(TRIM(Datos!I399&amp;""))="SI",UPPER(TRIM(Datos!I399&amp;""))="NO"),IF(ISNUMBER(Datos!I399),AND(OR(I$1005="",Datos!I399&gt;=I$1005),OR(I$1006="",Datos!I399&lt;=I$1006)),FALSE),TRUE))))</f>
        <v>0.0</v>
      </c>
      <c r="J399">
        <f>IF(Datos!J399="",0,IF(AND(J$1008&lt;&gt;"",Datos!J399=J$1008),0,IF(J$1004=0,0,1-CHOOSE(J$1004,IF(ISNUMBER(Datos!J399),AND(OR(J$1005="",Datos!J399&gt;=J$1005),OR(J$1006="",Datos!J399&lt;=J$1006)),FALSE),IF(ISNUMBER(Datos!J399),AND(Datos!J399=INT(Datos!J399),AND(OR(J$1005="",Datos!J399&gt;=J$1005),OR(J$1006="",Datos!J399&lt;=J$1006))),FALSE),OR(ISNUMBER(FIND(";"&amp;UPPER(TRIM(Datos!J399&amp;""))&amp;"=",J$1007)),ISNUMBER(FIND(";"&amp;UPPER(TRIM(Datos!J399&amp;""))&amp;";",J$1007))),OR(UPPER(TRIM(Datos!J399&amp;""))="SÍ",UPPER(TRIM(Datos!J399&amp;""))="SI",UPPER(TRIM(Datos!J399&amp;""))="NO"),IF(ISNUMBER(Datos!J399),AND(OR(J$1005="",Datos!J399&gt;=J$1005),OR(J$1006="",Datos!J399&lt;=J$1006)),FALSE),TRUE))))</f>
        <v>0.0</v>
      </c>
      <c r="K399">
        <f>IF(Datos!K399="",0,IF(AND(K$1008&lt;&gt;"",Datos!K399=K$1008),0,IF(K$1004=0,0,1-CHOOSE(K$1004,IF(ISNUMBER(Datos!K399),AND(OR(K$1005="",Datos!K399&gt;=K$1005),OR(K$1006="",Datos!K399&lt;=K$1006)),FALSE),IF(ISNUMBER(Datos!K399),AND(Datos!K399=INT(Datos!K399),AND(OR(K$1005="",Datos!K399&gt;=K$1005),OR(K$1006="",Datos!K399&lt;=K$1006))),FALSE),OR(ISNUMBER(FIND(";"&amp;UPPER(TRIM(Datos!K399&amp;""))&amp;"=",K$1007)),ISNUMBER(FIND(";"&amp;UPPER(TRIM(Datos!K399&amp;""))&amp;";",K$1007))),OR(UPPER(TRIM(Datos!K399&amp;""))="SÍ",UPPER(TRIM(Datos!K399&amp;""))="SI",UPPER(TRIM(Datos!K399&amp;""))="NO"),IF(ISNUMBER(Datos!K399),AND(OR(K$1005="",Datos!K399&gt;=K$1005),OR(K$1006="",Datos!K399&lt;=K$1006)),FALSE),TRUE))))</f>
        <v>0.0</v>
      </c>
      <c r="L399">
        <f>IF(Datos!L399="",0,IF(AND(L$1008&lt;&gt;"",Datos!L399=L$1008),0,IF(L$1004=0,0,1-CHOOSE(L$1004,IF(ISNUMBER(Datos!L399),AND(OR(L$1005="",Datos!L399&gt;=L$1005),OR(L$1006="",Datos!L399&lt;=L$1006)),FALSE),IF(ISNUMBER(Datos!L399),AND(Datos!L399=INT(Datos!L399),AND(OR(L$1005="",Datos!L399&gt;=L$1005),OR(L$1006="",Datos!L399&lt;=L$1006))),FALSE),OR(ISNUMBER(FIND(";"&amp;UPPER(TRIM(Datos!L399&amp;""))&amp;"=",L$1007)),ISNUMBER(FIND(";"&amp;UPPER(TRIM(Datos!L399&amp;""))&amp;";",L$1007))),OR(UPPER(TRIM(Datos!L399&amp;""))="SÍ",UPPER(TRIM(Datos!L399&amp;""))="SI",UPPER(TRIM(Datos!L399&amp;""))="NO"),IF(ISNUMBER(Datos!L399),AND(OR(L$1005="",Datos!L399&gt;=L$1005),OR(L$1006="",Datos!L399&lt;=L$1006)),FALSE),TRUE))))</f>
        <v>0.0</v>
      </c>
      <c r="M399">
        <f>IF(Datos!M399="",0,IF(AND(M$1008&lt;&gt;"",Datos!M399=M$1008),0,IF(M$1004=0,0,1-CHOOSE(M$1004,IF(ISNUMBER(Datos!M399),AND(OR(M$1005="",Datos!M399&gt;=M$1005),OR(M$1006="",Datos!M399&lt;=M$1006)),FALSE),IF(ISNUMBER(Datos!M399),AND(Datos!M399=INT(Datos!M399),AND(OR(M$1005="",Datos!M399&gt;=M$1005),OR(M$1006="",Datos!M399&lt;=M$1006))),FALSE),OR(ISNUMBER(FIND(";"&amp;UPPER(TRIM(Datos!M399&amp;""))&amp;"=",M$1007)),ISNUMBER(FIND(";"&amp;UPPER(TRIM(Datos!M399&amp;""))&amp;";",M$1007))),OR(UPPER(TRIM(Datos!M399&amp;""))="SÍ",UPPER(TRIM(Datos!M399&amp;""))="SI",UPPER(TRIM(Datos!M399&amp;""))="NO"),IF(ISNUMBER(Datos!M399),AND(OR(M$1005="",Datos!M399&gt;=M$1005),OR(M$1006="",Datos!M399&lt;=M$1006)),FALSE),TRUE))))</f>
        <v>0.0</v>
      </c>
      <c r="N399">
        <f>IF(Datos!N399="",0,IF(AND(N$1008&lt;&gt;"",Datos!N399=N$1008),0,IF(N$1004=0,0,1-CHOOSE(N$1004,IF(ISNUMBER(Datos!N399),AND(OR(N$1005="",Datos!N399&gt;=N$1005),OR(N$1006="",Datos!N399&lt;=N$1006)),FALSE),IF(ISNUMBER(Datos!N399),AND(Datos!N399=INT(Datos!N399),AND(OR(N$1005="",Datos!N399&gt;=N$1005),OR(N$1006="",Datos!N399&lt;=N$1006))),FALSE),OR(ISNUMBER(FIND(";"&amp;UPPER(TRIM(Datos!N399&amp;""))&amp;"=",N$1007)),ISNUMBER(FIND(";"&amp;UPPER(TRIM(Datos!N399&amp;""))&amp;";",N$1007))),OR(UPPER(TRIM(Datos!N399&amp;""))="SÍ",UPPER(TRIM(Datos!N399&amp;""))="SI",UPPER(TRIM(Datos!N399&amp;""))="NO"),IF(ISNUMBER(Datos!N399),AND(OR(N$1005="",Datos!N399&gt;=N$1005),OR(N$1006="",Datos!N399&lt;=N$1006)),FALSE),TRUE))))</f>
        <v>0.0</v>
      </c>
      <c r="O399">
        <f>IF(Datos!O399="",0,IF(AND(O$1008&lt;&gt;"",Datos!O399=O$1008),0,IF(O$1004=0,0,1-CHOOSE(O$1004,IF(ISNUMBER(Datos!O399),AND(OR(O$1005="",Datos!O399&gt;=O$1005),OR(O$1006="",Datos!O399&lt;=O$1006)),FALSE),IF(ISNUMBER(Datos!O399),AND(Datos!O399=INT(Datos!O399),AND(OR(O$1005="",Datos!O399&gt;=O$1005),OR(O$1006="",Datos!O399&lt;=O$1006))),FALSE),OR(ISNUMBER(FIND(";"&amp;UPPER(TRIM(Datos!O399&amp;""))&amp;"=",O$1007)),ISNUMBER(FIND(";"&amp;UPPER(TRIM(Datos!O399&amp;""))&amp;";",O$1007))),OR(UPPER(TRIM(Datos!O399&amp;""))="SÍ",UPPER(TRIM(Datos!O399&amp;""))="SI",UPPER(TRIM(Datos!O399&amp;""))="NO"),IF(ISNUMBER(Datos!O399),AND(OR(O$1005="",Datos!O399&gt;=O$1005),OR(O$1006="",Datos!O399&lt;=O$1006)),FALSE),TRUE))))</f>
        <v>0.0</v>
      </c>
      <c r="P399">
        <f>IF(Datos!P399="",0,IF(AND(P$1008&lt;&gt;"",Datos!P399=P$1008),0,IF(P$1004=0,0,1-CHOOSE(P$1004,IF(ISNUMBER(Datos!P399),AND(OR(P$1005="",Datos!P399&gt;=P$1005),OR(P$1006="",Datos!P399&lt;=P$1006)),FALSE),IF(ISNUMBER(Datos!P399),AND(Datos!P399=INT(Datos!P399),AND(OR(P$1005="",Datos!P399&gt;=P$1005),OR(P$1006="",Datos!P399&lt;=P$1006))),FALSE),OR(ISNUMBER(FIND(";"&amp;UPPER(TRIM(Datos!P399&amp;""))&amp;"=",P$1007)),ISNUMBER(FIND(";"&amp;UPPER(TRIM(Datos!P399&amp;""))&amp;";",P$1007))),OR(UPPER(TRIM(Datos!P399&amp;""))="SÍ",UPPER(TRIM(Datos!P399&amp;""))="SI",UPPER(TRIM(Datos!P399&amp;""))="NO"),IF(ISNUMBER(Datos!P399),AND(OR(P$1005="",Datos!P399&gt;=P$1005),OR(P$1006="",Datos!P399&lt;=P$1006)),FALSE),TRUE))))</f>
        <v>0.0</v>
      </c>
      <c r="Q399">
        <f>IF(Datos!Q399="",0,IF(AND(Q$1008&lt;&gt;"",Datos!Q399=Q$1008),0,IF(Q$1004=0,0,1-CHOOSE(Q$1004,IF(ISNUMBER(Datos!Q399),AND(OR(Q$1005="",Datos!Q399&gt;=Q$1005),OR(Q$1006="",Datos!Q399&lt;=Q$1006)),FALSE),IF(ISNUMBER(Datos!Q399),AND(Datos!Q399=INT(Datos!Q399),AND(OR(Q$1005="",Datos!Q399&gt;=Q$1005),OR(Q$1006="",Datos!Q399&lt;=Q$1006))),FALSE),OR(ISNUMBER(FIND(";"&amp;UPPER(TRIM(Datos!Q399&amp;""))&amp;"=",Q$1007)),ISNUMBER(FIND(";"&amp;UPPER(TRIM(Datos!Q399&amp;""))&amp;";",Q$1007))),OR(UPPER(TRIM(Datos!Q399&amp;""))="SÍ",UPPER(TRIM(Datos!Q399&amp;""))="SI",UPPER(TRIM(Datos!Q399&amp;""))="NO"),IF(ISNUMBER(Datos!Q399),AND(OR(Q$1005="",Datos!Q399&gt;=Q$1005),OR(Q$1006="",Datos!Q399&lt;=Q$1006)),FALSE),TRUE))))</f>
        <v>0.0</v>
      </c>
      <c r="R399">
        <f>IF(Datos!R399="",0,IF(AND(R$1008&lt;&gt;"",Datos!R399=R$1008),0,IF(R$1004=0,0,1-CHOOSE(R$1004,IF(ISNUMBER(Datos!R399),AND(OR(R$1005="",Datos!R399&gt;=R$1005),OR(R$1006="",Datos!R399&lt;=R$1006)),FALSE),IF(ISNUMBER(Datos!R399),AND(Datos!R399=INT(Datos!R399),AND(OR(R$1005="",Datos!R399&gt;=R$1005),OR(R$1006="",Datos!R399&lt;=R$1006))),FALSE),OR(ISNUMBER(FIND(";"&amp;UPPER(TRIM(Datos!R399&amp;""))&amp;"=",R$1007)),ISNUMBER(FIND(";"&amp;UPPER(TRIM(Datos!R399&amp;""))&amp;";",R$1007))),OR(UPPER(TRIM(Datos!R399&amp;""))="SÍ",UPPER(TRIM(Datos!R399&amp;""))="SI",UPPER(TRIM(Datos!R399&amp;""))="NO"),IF(ISNUMBER(Datos!R399),AND(OR(R$1005="",Datos!R399&gt;=R$1005),OR(R$1006="",Datos!R399&lt;=R$1006)),FALSE),TRUE))))</f>
        <v>0.0</v>
      </c>
      <c r="S399">
        <f>IF(Datos!S399="",0,IF(AND(S$1008&lt;&gt;"",Datos!S399=S$1008),0,IF(S$1004=0,0,1-CHOOSE(S$1004,IF(ISNUMBER(Datos!S399),AND(OR(S$1005="",Datos!S399&gt;=S$1005),OR(S$1006="",Datos!S399&lt;=S$1006)),FALSE),IF(ISNUMBER(Datos!S399),AND(Datos!S399=INT(Datos!S399),AND(OR(S$1005="",Datos!S399&gt;=S$1005),OR(S$1006="",Datos!S399&lt;=S$1006))),FALSE),OR(ISNUMBER(FIND(";"&amp;UPPER(TRIM(Datos!S399&amp;""))&amp;"=",S$1007)),ISNUMBER(FIND(";"&amp;UPPER(TRIM(Datos!S399&amp;""))&amp;";",S$1007))),OR(UPPER(TRIM(Datos!S399&amp;""))="SÍ",UPPER(TRIM(Datos!S399&amp;""))="SI",UPPER(TRIM(Datos!S399&amp;""))="NO"),IF(ISNUMBER(Datos!S399),AND(OR(S$1005="",Datos!S399&gt;=S$1005),OR(S$1006="",Datos!S399&lt;=S$1006)),FALSE),TRUE))))</f>
        <v>0.0</v>
      </c>
      <c r="T399">
        <f>IF(Datos!T399="",0,IF(AND(T$1008&lt;&gt;"",Datos!T399=T$1008),0,IF(T$1004=0,0,1-CHOOSE(T$1004,IF(ISNUMBER(Datos!T399),AND(OR(T$1005="",Datos!T399&gt;=T$1005),OR(T$1006="",Datos!T399&lt;=T$1006)),FALSE),IF(ISNUMBER(Datos!T399),AND(Datos!T399=INT(Datos!T399),AND(OR(T$1005="",Datos!T399&gt;=T$1005),OR(T$1006="",Datos!T399&lt;=T$1006))),FALSE),OR(ISNUMBER(FIND(";"&amp;UPPER(TRIM(Datos!T399&amp;""))&amp;"=",T$1007)),ISNUMBER(FIND(";"&amp;UPPER(TRIM(Datos!T399&amp;""))&amp;";",T$1007))),OR(UPPER(TRIM(Datos!T399&amp;""))="SÍ",UPPER(TRIM(Datos!T399&amp;""))="SI",UPPER(TRIM(Datos!T399&amp;""))="NO"),IF(ISNUMBER(Datos!T399),AND(OR(T$1005="",Datos!T399&gt;=T$1005),OR(T$1006="",Datos!T399&lt;=T$1006)),FALSE),TRUE))))</f>
        <v>0.0</v>
      </c>
      <c r="U399">
        <f>IF(Datos!U399="",0,IF(AND(U$1008&lt;&gt;"",Datos!U399=U$1008),0,IF(U$1004=0,0,1-CHOOSE(U$1004,IF(ISNUMBER(Datos!U399),AND(OR(U$1005="",Datos!U399&gt;=U$1005),OR(U$1006="",Datos!U399&lt;=U$1006)),FALSE),IF(ISNUMBER(Datos!U399),AND(Datos!U399=INT(Datos!U399),AND(OR(U$1005="",Datos!U399&gt;=U$1005),OR(U$1006="",Datos!U399&lt;=U$1006))),FALSE),OR(ISNUMBER(FIND(";"&amp;UPPER(TRIM(Datos!U399&amp;""))&amp;"=",U$1007)),ISNUMBER(FIND(";"&amp;UPPER(TRIM(Datos!U399&amp;""))&amp;";",U$1007))),OR(UPPER(TRIM(Datos!U399&amp;""))="SÍ",UPPER(TRIM(Datos!U399&amp;""))="SI",UPPER(TRIM(Datos!U399&amp;""))="NO"),IF(ISNUMBER(Datos!U399),AND(OR(U$1005="",Datos!U399&gt;=U$1005),OR(U$1006="",Datos!U399&lt;=U$1006)),FALSE),TRUE))))</f>
        <v>0.0</v>
      </c>
      <c r="V399">
        <f>IF(Datos!V399="",0,IF(AND(V$1008&lt;&gt;"",Datos!V399=V$1008),0,IF(V$1004=0,0,1-CHOOSE(V$1004,IF(ISNUMBER(Datos!V399),AND(OR(V$1005="",Datos!V399&gt;=V$1005),OR(V$1006="",Datos!V399&lt;=V$1006)),FALSE),IF(ISNUMBER(Datos!V399),AND(Datos!V399=INT(Datos!V399),AND(OR(V$1005="",Datos!V399&gt;=V$1005),OR(V$1006="",Datos!V399&lt;=V$1006))),FALSE),OR(ISNUMBER(FIND(";"&amp;UPPER(TRIM(Datos!V399&amp;""))&amp;"=",V$1007)),ISNUMBER(FIND(";"&amp;UPPER(TRIM(Datos!V399&amp;""))&amp;";",V$1007))),OR(UPPER(TRIM(Datos!V399&amp;""))="SÍ",UPPER(TRIM(Datos!V399&amp;""))="SI",UPPER(TRIM(Datos!V399&amp;""))="NO"),IF(ISNUMBER(Datos!V399),AND(OR(V$1005="",Datos!V399&gt;=V$1005),OR(V$1006="",Datos!V399&lt;=V$1006)),FALSE),TRUE))))</f>
        <v>0.0</v>
      </c>
      <c r="W399">
        <f>IF(Datos!W399="",0,IF(AND(W$1008&lt;&gt;"",Datos!W399=W$1008),0,IF(W$1004=0,0,1-CHOOSE(W$1004,IF(ISNUMBER(Datos!W399),AND(OR(W$1005="",Datos!W399&gt;=W$1005),OR(W$1006="",Datos!W399&lt;=W$1006)),FALSE),IF(ISNUMBER(Datos!W399),AND(Datos!W399=INT(Datos!W399),AND(OR(W$1005="",Datos!W399&gt;=W$1005),OR(W$1006="",Datos!W399&lt;=W$1006))),FALSE),OR(ISNUMBER(FIND(";"&amp;UPPER(TRIM(Datos!W399&amp;""))&amp;"=",W$1007)),ISNUMBER(FIND(";"&amp;UPPER(TRIM(Datos!W399&amp;""))&amp;";",W$1007))),OR(UPPER(TRIM(Datos!W399&amp;""))="SÍ",UPPER(TRIM(Datos!W399&amp;""))="SI",UPPER(TRIM(Datos!W399&amp;""))="NO"),IF(ISNUMBER(Datos!W399),AND(OR(W$1005="",Datos!W399&gt;=W$1005),OR(W$1006="",Datos!W399&lt;=W$1006)),FALSE),TRUE))))</f>
        <v>0.0</v>
      </c>
      <c r="X399">
        <f>IF(Datos!X399="",0,IF(AND(X$1008&lt;&gt;"",Datos!X399=X$1008),0,IF(X$1004=0,0,1-CHOOSE(X$1004,IF(ISNUMBER(Datos!X399),AND(OR(X$1005="",Datos!X399&gt;=X$1005),OR(X$1006="",Datos!X399&lt;=X$1006)),FALSE),IF(ISNUMBER(Datos!X399),AND(Datos!X399=INT(Datos!X399),AND(OR(X$1005="",Datos!X399&gt;=X$1005),OR(X$1006="",Datos!X399&lt;=X$1006))),FALSE),OR(ISNUMBER(FIND(";"&amp;UPPER(TRIM(Datos!X399&amp;""))&amp;"=",X$1007)),ISNUMBER(FIND(";"&amp;UPPER(TRIM(Datos!X399&amp;""))&amp;";",X$1007))),OR(UPPER(TRIM(Datos!X399&amp;""))="SÍ",UPPER(TRIM(Datos!X399&amp;""))="SI",UPPER(TRIM(Datos!X399&amp;""))="NO"),IF(ISNUMBER(Datos!X399),AND(OR(X$1005="",Datos!X399&gt;=X$1005),OR(X$1006="",Datos!X399&lt;=X$1006)),FALSE),TRUE))))</f>
        <v>0.0</v>
      </c>
      <c r="Y399">
        <f>IF(Datos!Y399="",0,IF(AND(Y$1008&lt;&gt;"",Datos!Y399=Y$1008),0,IF(Y$1004=0,0,1-CHOOSE(Y$1004,IF(ISNUMBER(Datos!Y399),AND(OR(Y$1005="",Datos!Y399&gt;=Y$1005),OR(Y$1006="",Datos!Y399&lt;=Y$1006)),FALSE),IF(ISNUMBER(Datos!Y399),AND(Datos!Y399=INT(Datos!Y399),AND(OR(Y$1005="",Datos!Y399&gt;=Y$1005),OR(Y$1006="",Datos!Y399&lt;=Y$1006))),FALSE),OR(ISNUMBER(FIND(";"&amp;UPPER(TRIM(Datos!Y399&amp;""))&amp;"=",Y$1007)),ISNUMBER(FIND(";"&amp;UPPER(TRIM(Datos!Y399&amp;""))&amp;";",Y$1007))),OR(UPPER(TRIM(Datos!Y399&amp;""))="SÍ",UPPER(TRIM(Datos!Y399&amp;""))="SI",UPPER(TRIM(Datos!Y399&amp;""))="NO"),IF(ISNUMBER(Datos!Y399),AND(OR(Y$1005="",Datos!Y399&gt;=Y$1005),OR(Y$1006="",Datos!Y399&lt;=Y$1006)),FALSE),TRUE))))</f>
        <v>0.0</v>
      </c>
      <c r="Z399">
        <f>IF(Datos!Z399="",0,IF(AND(Z$1008&lt;&gt;"",Datos!Z399=Z$1008),0,IF(Z$1004=0,0,1-CHOOSE(Z$1004,IF(ISNUMBER(Datos!Z399),AND(OR(Z$1005="",Datos!Z399&gt;=Z$1005),OR(Z$1006="",Datos!Z399&lt;=Z$1006)),FALSE),IF(ISNUMBER(Datos!Z399),AND(Datos!Z399=INT(Datos!Z399),AND(OR(Z$1005="",Datos!Z399&gt;=Z$1005),OR(Z$1006="",Datos!Z399&lt;=Z$1006))),FALSE),OR(ISNUMBER(FIND(";"&amp;UPPER(TRIM(Datos!Z399&amp;""))&amp;"=",Z$1007)),ISNUMBER(FIND(";"&amp;UPPER(TRIM(Datos!Z399&amp;""))&amp;";",Z$1007))),OR(UPPER(TRIM(Datos!Z399&amp;""))="SÍ",UPPER(TRIM(Datos!Z399&amp;""))="SI",UPPER(TRIM(Datos!Z399&amp;""))="NO"),IF(ISNUMBER(Datos!Z399),AND(OR(Z$1005="",Datos!Z399&gt;=Z$1005),OR(Z$1006="",Datos!Z399&lt;=Z$1006)),FALSE),TRUE))))</f>
        <v>0.0</v>
      </c>
      <c r="AA399">
        <f>IF(Datos!AA399="",0,IF(AND(AA$1008&lt;&gt;"",Datos!AA399=AA$1008),0,IF(AA$1004=0,0,1-CHOOSE(AA$1004,IF(ISNUMBER(Datos!AA399),AND(OR(AA$1005="",Datos!AA399&gt;=AA$1005),OR(AA$1006="",Datos!AA399&lt;=AA$1006)),FALSE),IF(ISNUMBER(Datos!AA399),AND(Datos!AA399=INT(Datos!AA399),AND(OR(AA$1005="",Datos!AA399&gt;=AA$1005),OR(AA$1006="",Datos!AA399&lt;=AA$1006))),FALSE),OR(ISNUMBER(FIND(";"&amp;UPPER(TRIM(Datos!AA399&amp;""))&amp;"=",AA$1007)),ISNUMBER(FIND(";"&amp;UPPER(TRIM(Datos!AA399&amp;""))&amp;";",AA$1007))),OR(UPPER(TRIM(Datos!AA399&amp;""))="SÍ",UPPER(TRIM(Datos!AA399&amp;""))="SI",UPPER(TRIM(Datos!AA399&amp;""))="NO"),IF(ISNUMBER(Datos!AA399),AND(OR(AA$1005="",Datos!AA399&gt;=AA$1005),OR(AA$1006="",Datos!AA399&lt;=AA$1006)),FALSE),TRUE))))</f>
        <v>0.0</v>
      </c>
      <c r="AB399">
        <f>IF(Datos!AB399="",0,IF(AND(AB$1008&lt;&gt;"",Datos!AB399=AB$1008),0,IF(AB$1004=0,0,1-CHOOSE(AB$1004,IF(ISNUMBER(Datos!AB399),AND(OR(AB$1005="",Datos!AB399&gt;=AB$1005),OR(AB$1006="",Datos!AB399&lt;=AB$1006)),FALSE),IF(ISNUMBER(Datos!AB399),AND(Datos!AB399=INT(Datos!AB399),AND(OR(AB$1005="",Datos!AB399&gt;=AB$1005),OR(AB$1006="",Datos!AB399&lt;=AB$1006))),FALSE),OR(ISNUMBER(FIND(";"&amp;UPPER(TRIM(Datos!AB399&amp;""))&amp;"=",AB$1007)),ISNUMBER(FIND(";"&amp;UPPER(TRIM(Datos!AB399&amp;""))&amp;";",AB$1007))),OR(UPPER(TRIM(Datos!AB399&amp;""))="SÍ",UPPER(TRIM(Datos!AB399&amp;""))="SI",UPPER(TRIM(Datos!AB399&amp;""))="NO"),IF(ISNUMBER(Datos!AB399),AND(OR(AB$1005="",Datos!AB399&gt;=AB$1005),OR(AB$1006="",Datos!AB399&lt;=AB$1006)),FALSE),TRUE))))</f>
        <v>0.0</v>
      </c>
      <c r="AC399">
        <f>IF(Datos!AC399="",0,IF(AND(AC$1008&lt;&gt;"",Datos!AC399=AC$1008),0,IF(AC$1004=0,0,1-CHOOSE(AC$1004,IF(ISNUMBER(Datos!AC399),AND(OR(AC$1005="",Datos!AC399&gt;=AC$1005),OR(AC$1006="",Datos!AC399&lt;=AC$1006)),FALSE),IF(ISNUMBER(Datos!AC399),AND(Datos!AC399=INT(Datos!AC399),AND(OR(AC$1005="",Datos!AC399&gt;=AC$1005),OR(AC$1006="",Datos!AC399&lt;=AC$1006))),FALSE),OR(ISNUMBER(FIND(";"&amp;UPPER(TRIM(Datos!AC399&amp;""))&amp;"=",AC$1007)),ISNUMBER(FIND(";"&amp;UPPER(TRIM(Datos!AC399&amp;""))&amp;";",AC$1007))),OR(UPPER(TRIM(Datos!AC399&amp;""))="SÍ",UPPER(TRIM(Datos!AC399&amp;""))="SI",UPPER(TRIM(Datos!AC399&amp;""))="NO"),IF(ISNUMBER(Datos!AC399),AND(OR(AC$1005="",Datos!AC399&gt;=AC$1005),OR(AC$1006="",Datos!AC399&lt;=AC$1006)),FALSE),TRUE))))</f>
        <v>0.0</v>
      </c>
      <c r="AD399">
        <f>IF(Datos!AD399="",0,IF(AND(AD$1008&lt;&gt;"",Datos!AD399=AD$1008),0,IF(AD$1004=0,0,1-CHOOSE(AD$1004,IF(ISNUMBER(Datos!AD399),AND(OR(AD$1005="",Datos!AD399&gt;=AD$1005),OR(AD$1006="",Datos!AD399&lt;=AD$1006)),FALSE),IF(ISNUMBER(Datos!AD399),AND(Datos!AD399=INT(Datos!AD399),AND(OR(AD$1005="",Datos!AD399&gt;=AD$1005),OR(AD$1006="",Datos!AD399&lt;=AD$1006))),FALSE),OR(ISNUMBER(FIND(";"&amp;UPPER(TRIM(Datos!AD399&amp;""))&amp;"=",AD$1007)),ISNUMBER(FIND(";"&amp;UPPER(TRIM(Datos!AD399&amp;""))&amp;";",AD$1007))),OR(UPPER(TRIM(Datos!AD399&amp;""))="SÍ",UPPER(TRIM(Datos!AD399&amp;""))="SI",UPPER(TRIM(Datos!AD399&amp;""))="NO"),IF(ISNUMBER(Datos!AD399),AND(OR(AD$1005="",Datos!AD399&gt;=AD$1005),OR(AD$1006="",Datos!AD399&lt;=AD$1006)),FALSE),TRUE))))</f>
        <v>0.0</v>
      </c>
      <c r="AE399">
        <f>IF(Datos!AE399="",0,IF(AND(AE$1008&lt;&gt;"",Datos!AE399=AE$1008),0,IF(AE$1004=0,0,1-CHOOSE(AE$1004,IF(ISNUMBER(Datos!AE399),AND(OR(AE$1005="",Datos!AE399&gt;=AE$1005),OR(AE$1006="",Datos!AE399&lt;=AE$1006)),FALSE),IF(ISNUMBER(Datos!AE399),AND(Datos!AE399=INT(Datos!AE399),AND(OR(AE$1005="",Datos!AE399&gt;=AE$1005),OR(AE$1006="",Datos!AE399&lt;=AE$1006))),FALSE),OR(ISNUMBER(FIND(";"&amp;UPPER(TRIM(Datos!AE399&amp;""))&amp;"=",AE$1007)),ISNUMBER(FIND(";"&amp;UPPER(TRIM(Datos!AE399&amp;""))&amp;";",AE$1007))),OR(UPPER(TRIM(Datos!AE399&amp;""))="SÍ",UPPER(TRIM(Datos!AE399&amp;""))="SI",UPPER(TRIM(Datos!AE399&amp;""))="NO"),IF(ISNUMBER(Datos!AE399),AND(OR(AE$1005="",Datos!AE399&gt;=AE$1005),OR(AE$1006="",Datos!AE399&lt;=AE$1006)),FALSE),TRUE))))</f>
        <v>0.0</v>
      </c>
    </row>
    <row r="400" spans="2:31">
      <c r="B400">
        <f>IF(Datos!B400="",0,IF(AND(B$1008&lt;&gt;"",Datos!B400=B$1008),0,IF(B$1004=0,0,1-CHOOSE(B$1004,IF(ISNUMBER(Datos!B400),AND(OR(B$1005="",Datos!B400&gt;=B$1005),OR(B$1006="",Datos!B400&lt;=B$1006)),FALSE),IF(ISNUMBER(Datos!B400),AND(Datos!B400=INT(Datos!B400),AND(OR(B$1005="",Datos!B400&gt;=B$1005),OR(B$1006="",Datos!B400&lt;=B$1006))),FALSE),OR(ISNUMBER(FIND(";"&amp;UPPER(TRIM(Datos!B400&amp;""))&amp;"=",B$1007)),ISNUMBER(FIND(";"&amp;UPPER(TRIM(Datos!B400&amp;""))&amp;";",B$1007))),OR(UPPER(TRIM(Datos!B400&amp;""))="SÍ",UPPER(TRIM(Datos!B400&amp;""))="SI",UPPER(TRIM(Datos!B400&amp;""))="NO"),IF(ISNUMBER(Datos!B400),AND(OR(B$1005="",Datos!B400&gt;=B$1005),OR(B$1006="",Datos!B400&lt;=B$1006)),FALSE),TRUE))))</f>
        <v>0.0</v>
      </c>
      <c r="C400">
        <f>IF(Datos!C400="",0,IF(AND(C$1008&lt;&gt;"",Datos!C400=C$1008),0,IF(C$1004=0,0,1-CHOOSE(C$1004,IF(ISNUMBER(Datos!C400),AND(OR(C$1005="",Datos!C400&gt;=C$1005),OR(C$1006="",Datos!C400&lt;=C$1006)),FALSE),IF(ISNUMBER(Datos!C400),AND(Datos!C400=INT(Datos!C400),AND(OR(C$1005="",Datos!C400&gt;=C$1005),OR(C$1006="",Datos!C400&lt;=C$1006))),FALSE),OR(ISNUMBER(FIND(";"&amp;UPPER(TRIM(Datos!C400&amp;""))&amp;"=",C$1007)),ISNUMBER(FIND(";"&amp;UPPER(TRIM(Datos!C400&amp;""))&amp;";",C$1007))),OR(UPPER(TRIM(Datos!C400&amp;""))="SÍ",UPPER(TRIM(Datos!C400&amp;""))="SI",UPPER(TRIM(Datos!C400&amp;""))="NO"),IF(ISNUMBER(Datos!C400),AND(OR(C$1005="",Datos!C400&gt;=C$1005),OR(C$1006="",Datos!C400&lt;=C$1006)),FALSE),TRUE))))</f>
        <v>0.0</v>
      </c>
      <c r="D400">
        <f>IF(Datos!D400="",0,IF(AND(D$1008&lt;&gt;"",Datos!D400=D$1008),0,IF(D$1004=0,0,1-CHOOSE(D$1004,IF(ISNUMBER(Datos!D400),AND(OR(D$1005="",Datos!D400&gt;=D$1005),OR(D$1006="",Datos!D400&lt;=D$1006)),FALSE),IF(ISNUMBER(Datos!D400),AND(Datos!D400=INT(Datos!D400),AND(OR(D$1005="",Datos!D400&gt;=D$1005),OR(D$1006="",Datos!D400&lt;=D$1006))),FALSE),OR(ISNUMBER(FIND(";"&amp;UPPER(TRIM(Datos!D400&amp;""))&amp;"=",D$1007)),ISNUMBER(FIND(";"&amp;UPPER(TRIM(Datos!D400&amp;""))&amp;";",D$1007))),OR(UPPER(TRIM(Datos!D400&amp;""))="SÍ",UPPER(TRIM(Datos!D400&amp;""))="SI",UPPER(TRIM(Datos!D400&amp;""))="NO"),IF(ISNUMBER(Datos!D400),AND(OR(D$1005="",Datos!D400&gt;=D$1005),OR(D$1006="",Datos!D400&lt;=D$1006)),FALSE),TRUE))))</f>
        <v>0.0</v>
      </c>
      <c r="E400">
        <f>IF(Datos!E400="",0,IF(AND(E$1008&lt;&gt;"",Datos!E400=E$1008),0,IF(E$1004=0,0,1-CHOOSE(E$1004,IF(ISNUMBER(Datos!E400),AND(OR(E$1005="",Datos!E400&gt;=E$1005),OR(E$1006="",Datos!E400&lt;=E$1006)),FALSE),IF(ISNUMBER(Datos!E400),AND(Datos!E400=INT(Datos!E400),AND(OR(E$1005="",Datos!E400&gt;=E$1005),OR(E$1006="",Datos!E400&lt;=E$1006))),FALSE),OR(ISNUMBER(FIND(";"&amp;UPPER(TRIM(Datos!E400&amp;""))&amp;"=",E$1007)),ISNUMBER(FIND(";"&amp;UPPER(TRIM(Datos!E400&amp;""))&amp;";",E$1007))),OR(UPPER(TRIM(Datos!E400&amp;""))="SÍ",UPPER(TRIM(Datos!E400&amp;""))="SI",UPPER(TRIM(Datos!E400&amp;""))="NO"),IF(ISNUMBER(Datos!E400),AND(OR(E$1005="",Datos!E400&gt;=E$1005),OR(E$1006="",Datos!E400&lt;=E$1006)),FALSE),TRUE))))</f>
        <v>0.0</v>
      </c>
      <c r="F400">
        <f>IF(Datos!F400="",0,IF(AND(F$1008&lt;&gt;"",Datos!F400=F$1008),0,IF(F$1004=0,0,1-CHOOSE(F$1004,IF(ISNUMBER(Datos!F400),AND(OR(F$1005="",Datos!F400&gt;=F$1005),OR(F$1006="",Datos!F400&lt;=F$1006)),FALSE),IF(ISNUMBER(Datos!F400),AND(Datos!F400=INT(Datos!F400),AND(OR(F$1005="",Datos!F400&gt;=F$1005),OR(F$1006="",Datos!F400&lt;=F$1006))),FALSE),OR(ISNUMBER(FIND(";"&amp;UPPER(TRIM(Datos!F400&amp;""))&amp;"=",F$1007)),ISNUMBER(FIND(";"&amp;UPPER(TRIM(Datos!F400&amp;""))&amp;";",F$1007))),OR(UPPER(TRIM(Datos!F400&amp;""))="SÍ",UPPER(TRIM(Datos!F400&amp;""))="SI",UPPER(TRIM(Datos!F400&amp;""))="NO"),IF(ISNUMBER(Datos!F400),AND(OR(F$1005="",Datos!F400&gt;=F$1005),OR(F$1006="",Datos!F400&lt;=F$1006)),FALSE),TRUE))))</f>
        <v>0.0</v>
      </c>
      <c r="G400">
        <f>IF(Datos!G400="",0,IF(AND(G$1008&lt;&gt;"",Datos!G400=G$1008),0,IF(G$1004=0,0,1-CHOOSE(G$1004,IF(ISNUMBER(Datos!G400),AND(OR(G$1005="",Datos!G400&gt;=G$1005),OR(G$1006="",Datos!G400&lt;=G$1006)),FALSE),IF(ISNUMBER(Datos!G400),AND(Datos!G400=INT(Datos!G400),AND(OR(G$1005="",Datos!G400&gt;=G$1005),OR(G$1006="",Datos!G400&lt;=G$1006))),FALSE),OR(ISNUMBER(FIND(";"&amp;UPPER(TRIM(Datos!G400&amp;""))&amp;"=",G$1007)),ISNUMBER(FIND(";"&amp;UPPER(TRIM(Datos!G400&amp;""))&amp;";",G$1007))),OR(UPPER(TRIM(Datos!G400&amp;""))="SÍ",UPPER(TRIM(Datos!G400&amp;""))="SI",UPPER(TRIM(Datos!G400&amp;""))="NO"),IF(ISNUMBER(Datos!G400),AND(OR(G$1005="",Datos!G400&gt;=G$1005),OR(G$1006="",Datos!G400&lt;=G$1006)),FALSE),TRUE))))</f>
        <v>0.0</v>
      </c>
      <c r="H400">
        <f>IF(Datos!H400="",0,IF(AND(H$1008&lt;&gt;"",Datos!H400=H$1008),0,IF(H$1004=0,0,1-CHOOSE(H$1004,IF(ISNUMBER(Datos!H400),AND(OR(H$1005="",Datos!H400&gt;=H$1005),OR(H$1006="",Datos!H400&lt;=H$1006)),FALSE),IF(ISNUMBER(Datos!H400),AND(Datos!H400=INT(Datos!H400),AND(OR(H$1005="",Datos!H400&gt;=H$1005),OR(H$1006="",Datos!H400&lt;=H$1006))),FALSE),OR(ISNUMBER(FIND(";"&amp;UPPER(TRIM(Datos!H400&amp;""))&amp;"=",H$1007)),ISNUMBER(FIND(";"&amp;UPPER(TRIM(Datos!H400&amp;""))&amp;";",H$1007))),OR(UPPER(TRIM(Datos!H400&amp;""))="SÍ",UPPER(TRIM(Datos!H400&amp;""))="SI",UPPER(TRIM(Datos!H400&amp;""))="NO"),IF(ISNUMBER(Datos!H400),AND(OR(H$1005="",Datos!H400&gt;=H$1005),OR(H$1006="",Datos!H400&lt;=H$1006)),FALSE),TRUE))))</f>
        <v>0.0</v>
      </c>
      <c r="I400">
        <f>IF(Datos!I400="",0,IF(AND(I$1008&lt;&gt;"",Datos!I400=I$1008),0,IF(I$1004=0,0,1-CHOOSE(I$1004,IF(ISNUMBER(Datos!I400),AND(OR(I$1005="",Datos!I400&gt;=I$1005),OR(I$1006="",Datos!I400&lt;=I$1006)),FALSE),IF(ISNUMBER(Datos!I400),AND(Datos!I400=INT(Datos!I400),AND(OR(I$1005="",Datos!I400&gt;=I$1005),OR(I$1006="",Datos!I400&lt;=I$1006))),FALSE),OR(ISNUMBER(FIND(";"&amp;UPPER(TRIM(Datos!I400&amp;""))&amp;"=",I$1007)),ISNUMBER(FIND(";"&amp;UPPER(TRIM(Datos!I400&amp;""))&amp;";",I$1007))),OR(UPPER(TRIM(Datos!I400&amp;""))="SÍ",UPPER(TRIM(Datos!I400&amp;""))="SI",UPPER(TRIM(Datos!I400&amp;""))="NO"),IF(ISNUMBER(Datos!I400),AND(OR(I$1005="",Datos!I400&gt;=I$1005),OR(I$1006="",Datos!I400&lt;=I$1006)),FALSE),TRUE))))</f>
        <v>0.0</v>
      </c>
      <c r="J400">
        <f>IF(Datos!J400="",0,IF(AND(J$1008&lt;&gt;"",Datos!J400=J$1008),0,IF(J$1004=0,0,1-CHOOSE(J$1004,IF(ISNUMBER(Datos!J400),AND(OR(J$1005="",Datos!J400&gt;=J$1005),OR(J$1006="",Datos!J400&lt;=J$1006)),FALSE),IF(ISNUMBER(Datos!J400),AND(Datos!J400=INT(Datos!J400),AND(OR(J$1005="",Datos!J400&gt;=J$1005),OR(J$1006="",Datos!J400&lt;=J$1006))),FALSE),OR(ISNUMBER(FIND(";"&amp;UPPER(TRIM(Datos!J400&amp;""))&amp;"=",J$1007)),ISNUMBER(FIND(";"&amp;UPPER(TRIM(Datos!J400&amp;""))&amp;";",J$1007))),OR(UPPER(TRIM(Datos!J400&amp;""))="SÍ",UPPER(TRIM(Datos!J400&amp;""))="SI",UPPER(TRIM(Datos!J400&amp;""))="NO"),IF(ISNUMBER(Datos!J400),AND(OR(J$1005="",Datos!J400&gt;=J$1005),OR(J$1006="",Datos!J400&lt;=J$1006)),FALSE),TRUE))))</f>
        <v>0.0</v>
      </c>
      <c r="K400">
        <f>IF(Datos!K400="",0,IF(AND(K$1008&lt;&gt;"",Datos!K400=K$1008),0,IF(K$1004=0,0,1-CHOOSE(K$1004,IF(ISNUMBER(Datos!K400),AND(OR(K$1005="",Datos!K400&gt;=K$1005),OR(K$1006="",Datos!K400&lt;=K$1006)),FALSE),IF(ISNUMBER(Datos!K400),AND(Datos!K400=INT(Datos!K400),AND(OR(K$1005="",Datos!K400&gt;=K$1005),OR(K$1006="",Datos!K400&lt;=K$1006))),FALSE),OR(ISNUMBER(FIND(";"&amp;UPPER(TRIM(Datos!K400&amp;""))&amp;"=",K$1007)),ISNUMBER(FIND(";"&amp;UPPER(TRIM(Datos!K400&amp;""))&amp;";",K$1007))),OR(UPPER(TRIM(Datos!K400&amp;""))="SÍ",UPPER(TRIM(Datos!K400&amp;""))="SI",UPPER(TRIM(Datos!K400&amp;""))="NO"),IF(ISNUMBER(Datos!K400),AND(OR(K$1005="",Datos!K400&gt;=K$1005),OR(K$1006="",Datos!K400&lt;=K$1006)),FALSE),TRUE))))</f>
        <v>0.0</v>
      </c>
      <c r="L400">
        <f>IF(Datos!L400="",0,IF(AND(L$1008&lt;&gt;"",Datos!L400=L$1008),0,IF(L$1004=0,0,1-CHOOSE(L$1004,IF(ISNUMBER(Datos!L400),AND(OR(L$1005="",Datos!L400&gt;=L$1005),OR(L$1006="",Datos!L400&lt;=L$1006)),FALSE),IF(ISNUMBER(Datos!L400),AND(Datos!L400=INT(Datos!L400),AND(OR(L$1005="",Datos!L400&gt;=L$1005),OR(L$1006="",Datos!L400&lt;=L$1006))),FALSE),OR(ISNUMBER(FIND(";"&amp;UPPER(TRIM(Datos!L400&amp;""))&amp;"=",L$1007)),ISNUMBER(FIND(";"&amp;UPPER(TRIM(Datos!L400&amp;""))&amp;";",L$1007))),OR(UPPER(TRIM(Datos!L400&amp;""))="SÍ",UPPER(TRIM(Datos!L400&amp;""))="SI",UPPER(TRIM(Datos!L400&amp;""))="NO"),IF(ISNUMBER(Datos!L400),AND(OR(L$1005="",Datos!L400&gt;=L$1005),OR(L$1006="",Datos!L400&lt;=L$1006)),FALSE),TRUE))))</f>
        <v>0.0</v>
      </c>
      <c r="M400">
        <f>IF(Datos!M400="",0,IF(AND(M$1008&lt;&gt;"",Datos!M400=M$1008),0,IF(M$1004=0,0,1-CHOOSE(M$1004,IF(ISNUMBER(Datos!M400),AND(OR(M$1005="",Datos!M400&gt;=M$1005),OR(M$1006="",Datos!M400&lt;=M$1006)),FALSE),IF(ISNUMBER(Datos!M400),AND(Datos!M400=INT(Datos!M400),AND(OR(M$1005="",Datos!M400&gt;=M$1005),OR(M$1006="",Datos!M400&lt;=M$1006))),FALSE),OR(ISNUMBER(FIND(";"&amp;UPPER(TRIM(Datos!M400&amp;""))&amp;"=",M$1007)),ISNUMBER(FIND(";"&amp;UPPER(TRIM(Datos!M400&amp;""))&amp;";",M$1007))),OR(UPPER(TRIM(Datos!M400&amp;""))="SÍ",UPPER(TRIM(Datos!M400&amp;""))="SI",UPPER(TRIM(Datos!M400&amp;""))="NO"),IF(ISNUMBER(Datos!M400),AND(OR(M$1005="",Datos!M400&gt;=M$1005),OR(M$1006="",Datos!M400&lt;=M$1006)),FALSE),TRUE))))</f>
        <v>0.0</v>
      </c>
      <c r="N400">
        <f>IF(Datos!N400="",0,IF(AND(N$1008&lt;&gt;"",Datos!N400=N$1008),0,IF(N$1004=0,0,1-CHOOSE(N$1004,IF(ISNUMBER(Datos!N400),AND(OR(N$1005="",Datos!N400&gt;=N$1005),OR(N$1006="",Datos!N400&lt;=N$1006)),FALSE),IF(ISNUMBER(Datos!N400),AND(Datos!N400=INT(Datos!N400),AND(OR(N$1005="",Datos!N400&gt;=N$1005),OR(N$1006="",Datos!N400&lt;=N$1006))),FALSE),OR(ISNUMBER(FIND(";"&amp;UPPER(TRIM(Datos!N400&amp;""))&amp;"=",N$1007)),ISNUMBER(FIND(";"&amp;UPPER(TRIM(Datos!N400&amp;""))&amp;";",N$1007))),OR(UPPER(TRIM(Datos!N400&amp;""))="SÍ",UPPER(TRIM(Datos!N400&amp;""))="SI",UPPER(TRIM(Datos!N400&amp;""))="NO"),IF(ISNUMBER(Datos!N400),AND(OR(N$1005="",Datos!N400&gt;=N$1005),OR(N$1006="",Datos!N400&lt;=N$1006)),FALSE),TRUE))))</f>
        <v>0.0</v>
      </c>
      <c r="O400">
        <f>IF(Datos!O400="",0,IF(AND(O$1008&lt;&gt;"",Datos!O400=O$1008),0,IF(O$1004=0,0,1-CHOOSE(O$1004,IF(ISNUMBER(Datos!O400),AND(OR(O$1005="",Datos!O400&gt;=O$1005),OR(O$1006="",Datos!O400&lt;=O$1006)),FALSE),IF(ISNUMBER(Datos!O400),AND(Datos!O400=INT(Datos!O400),AND(OR(O$1005="",Datos!O400&gt;=O$1005),OR(O$1006="",Datos!O400&lt;=O$1006))),FALSE),OR(ISNUMBER(FIND(";"&amp;UPPER(TRIM(Datos!O400&amp;""))&amp;"=",O$1007)),ISNUMBER(FIND(";"&amp;UPPER(TRIM(Datos!O400&amp;""))&amp;";",O$1007))),OR(UPPER(TRIM(Datos!O400&amp;""))="SÍ",UPPER(TRIM(Datos!O400&amp;""))="SI",UPPER(TRIM(Datos!O400&amp;""))="NO"),IF(ISNUMBER(Datos!O400),AND(OR(O$1005="",Datos!O400&gt;=O$1005),OR(O$1006="",Datos!O400&lt;=O$1006)),FALSE),TRUE))))</f>
        <v>0.0</v>
      </c>
      <c r="P400">
        <f>IF(Datos!P400="",0,IF(AND(P$1008&lt;&gt;"",Datos!P400=P$1008),0,IF(P$1004=0,0,1-CHOOSE(P$1004,IF(ISNUMBER(Datos!P400),AND(OR(P$1005="",Datos!P400&gt;=P$1005),OR(P$1006="",Datos!P400&lt;=P$1006)),FALSE),IF(ISNUMBER(Datos!P400),AND(Datos!P400=INT(Datos!P400),AND(OR(P$1005="",Datos!P400&gt;=P$1005),OR(P$1006="",Datos!P400&lt;=P$1006))),FALSE),OR(ISNUMBER(FIND(";"&amp;UPPER(TRIM(Datos!P400&amp;""))&amp;"=",P$1007)),ISNUMBER(FIND(";"&amp;UPPER(TRIM(Datos!P400&amp;""))&amp;";",P$1007))),OR(UPPER(TRIM(Datos!P400&amp;""))="SÍ",UPPER(TRIM(Datos!P400&amp;""))="SI",UPPER(TRIM(Datos!P400&amp;""))="NO"),IF(ISNUMBER(Datos!P400),AND(OR(P$1005="",Datos!P400&gt;=P$1005),OR(P$1006="",Datos!P400&lt;=P$1006)),FALSE),TRUE))))</f>
        <v>0.0</v>
      </c>
      <c r="Q400">
        <f>IF(Datos!Q400="",0,IF(AND(Q$1008&lt;&gt;"",Datos!Q400=Q$1008),0,IF(Q$1004=0,0,1-CHOOSE(Q$1004,IF(ISNUMBER(Datos!Q400),AND(OR(Q$1005="",Datos!Q400&gt;=Q$1005),OR(Q$1006="",Datos!Q400&lt;=Q$1006)),FALSE),IF(ISNUMBER(Datos!Q400),AND(Datos!Q400=INT(Datos!Q400),AND(OR(Q$1005="",Datos!Q400&gt;=Q$1005),OR(Q$1006="",Datos!Q400&lt;=Q$1006))),FALSE),OR(ISNUMBER(FIND(";"&amp;UPPER(TRIM(Datos!Q400&amp;""))&amp;"=",Q$1007)),ISNUMBER(FIND(";"&amp;UPPER(TRIM(Datos!Q400&amp;""))&amp;";",Q$1007))),OR(UPPER(TRIM(Datos!Q400&amp;""))="SÍ",UPPER(TRIM(Datos!Q400&amp;""))="SI",UPPER(TRIM(Datos!Q400&amp;""))="NO"),IF(ISNUMBER(Datos!Q400),AND(OR(Q$1005="",Datos!Q400&gt;=Q$1005),OR(Q$1006="",Datos!Q400&lt;=Q$1006)),FALSE),TRUE))))</f>
        <v>0.0</v>
      </c>
      <c r="R400">
        <f>IF(Datos!R400="",0,IF(AND(R$1008&lt;&gt;"",Datos!R400=R$1008),0,IF(R$1004=0,0,1-CHOOSE(R$1004,IF(ISNUMBER(Datos!R400),AND(OR(R$1005="",Datos!R400&gt;=R$1005),OR(R$1006="",Datos!R400&lt;=R$1006)),FALSE),IF(ISNUMBER(Datos!R400),AND(Datos!R400=INT(Datos!R400),AND(OR(R$1005="",Datos!R400&gt;=R$1005),OR(R$1006="",Datos!R400&lt;=R$1006))),FALSE),OR(ISNUMBER(FIND(";"&amp;UPPER(TRIM(Datos!R400&amp;""))&amp;"=",R$1007)),ISNUMBER(FIND(";"&amp;UPPER(TRIM(Datos!R400&amp;""))&amp;";",R$1007))),OR(UPPER(TRIM(Datos!R400&amp;""))="SÍ",UPPER(TRIM(Datos!R400&amp;""))="SI",UPPER(TRIM(Datos!R400&amp;""))="NO"),IF(ISNUMBER(Datos!R400),AND(OR(R$1005="",Datos!R400&gt;=R$1005),OR(R$1006="",Datos!R400&lt;=R$1006)),FALSE),TRUE))))</f>
        <v>0.0</v>
      </c>
      <c r="S400">
        <f>IF(Datos!S400="",0,IF(AND(S$1008&lt;&gt;"",Datos!S400=S$1008),0,IF(S$1004=0,0,1-CHOOSE(S$1004,IF(ISNUMBER(Datos!S400),AND(OR(S$1005="",Datos!S400&gt;=S$1005),OR(S$1006="",Datos!S400&lt;=S$1006)),FALSE),IF(ISNUMBER(Datos!S400),AND(Datos!S400=INT(Datos!S400),AND(OR(S$1005="",Datos!S400&gt;=S$1005),OR(S$1006="",Datos!S400&lt;=S$1006))),FALSE),OR(ISNUMBER(FIND(";"&amp;UPPER(TRIM(Datos!S400&amp;""))&amp;"=",S$1007)),ISNUMBER(FIND(";"&amp;UPPER(TRIM(Datos!S400&amp;""))&amp;";",S$1007))),OR(UPPER(TRIM(Datos!S400&amp;""))="SÍ",UPPER(TRIM(Datos!S400&amp;""))="SI",UPPER(TRIM(Datos!S400&amp;""))="NO"),IF(ISNUMBER(Datos!S400),AND(OR(S$1005="",Datos!S400&gt;=S$1005),OR(S$1006="",Datos!S400&lt;=S$1006)),FALSE),TRUE))))</f>
        <v>0.0</v>
      </c>
      <c r="T400">
        <f>IF(Datos!T400="",0,IF(AND(T$1008&lt;&gt;"",Datos!T400=T$1008),0,IF(T$1004=0,0,1-CHOOSE(T$1004,IF(ISNUMBER(Datos!T400),AND(OR(T$1005="",Datos!T400&gt;=T$1005),OR(T$1006="",Datos!T400&lt;=T$1006)),FALSE),IF(ISNUMBER(Datos!T400),AND(Datos!T400=INT(Datos!T400),AND(OR(T$1005="",Datos!T400&gt;=T$1005),OR(T$1006="",Datos!T400&lt;=T$1006))),FALSE),OR(ISNUMBER(FIND(";"&amp;UPPER(TRIM(Datos!T400&amp;""))&amp;"=",T$1007)),ISNUMBER(FIND(";"&amp;UPPER(TRIM(Datos!T400&amp;""))&amp;";",T$1007))),OR(UPPER(TRIM(Datos!T400&amp;""))="SÍ",UPPER(TRIM(Datos!T400&amp;""))="SI",UPPER(TRIM(Datos!T400&amp;""))="NO"),IF(ISNUMBER(Datos!T400),AND(OR(T$1005="",Datos!T400&gt;=T$1005),OR(T$1006="",Datos!T400&lt;=T$1006)),FALSE),TRUE))))</f>
        <v>0.0</v>
      </c>
      <c r="U400">
        <f>IF(Datos!U400="",0,IF(AND(U$1008&lt;&gt;"",Datos!U400=U$1008),0,IF(U$1004=0,0,1-CHOOSE(U$1004,IF(ISNUMBER(Datos!U400),AND(OR(U$1005="",Datos!U400&gt;=U$1005),OR(U$1006="",Datos!U400&lt;=U$1006)),FALSE),IF(ISNUMBER(Datos!U400),AND(Datos!U400=INT(Datos!U400),AND(OR(U$1005="",Datos!U400&gt;=U$1005),OR(U$1006="",Datos!U400&lt;=U$1006))),FALSE),OR(ISNUMBER(FIND(";"&amp;UPPER(TRIM(Datos!U400&amp;""))&amp;"=",U$1007)),ISNUMBER(FIND(";"&amp;UPPER(TRIM(Datos!U400&amp;""))&amp;";",U$1007))),OR(UPPER(TRIM(Datos!U400&amp;""))="SÍ",UPPER(TRIM(Datos!U400&amp;""))="SI",UPPER(TRIM(Datos!U400&amp;""))="NO"),IF(ISNUMBER(Datos!U400),AND(OR(U$1005="",Datos!U400&gt;=U$1005),OR(U$1006="",Datos!U400&lt;=U$1006)),FALSE),TRUE))))</f>
        <v>0.0</v>
      </c>
      <c r="V400">
        <f>IF(Datos!V400="",0,IF(AND(V$1008&lt;&gt;"",Datos!V400=V$1008),0,IF(V$1004=0,0,1-CHOOSE(V$1004,IF(ISNUMBER(Datos!V400),AND(OR(V$1005="",Datos!V400&gt;=V$1005),OR(V$1006="",Datos!V400&lt;=V$1006)),FALSE),IF(ISNUMBER(Datos!V400),AND(Datos!V400=INT(Datos!V400),AND(OR(V$1005="",Datos!V400&gt;=V$1005),OR(V$1006="",Datos!V400&lt;=V$1006))),FALSE),OR(ISNUMBER(FIND(";"&amp;UPPER(TRIM(Datos!V400&amp;""))&amp;"=",V$1007)),ISNUMBER(FIND(";"&amp;UPPER(TRIM(Datos!V400&amp;""))&amp;";",V$1007))),OR(UPPER(TRIM(Datos!V400&amp;""))="SÍ",UPPER(TRIM(Datos!V400&amp;""))="SI",UPPER(TRIM(Datos!V400&amp;""))="NO"),IF(ISNUMBER(Datos!V400),AND(OR(V$1005="",Datos!V400&gt;=V$1005),OR(V$1006="",Datos!V400&lt;=V$1006)),FALSE),TRUE))))</f>
        <v>0.0</v>
      </c>
      <c r="W400">
        <f>IF(Datos!W400="",0,IF(AND(W$1008&lt;&gt;"",Datos!W400=W$1008),0,IF(W$1004=0,0,1-CHOOSE(W$1004,IF(ISNUMBER(Datos!W400),AND(OR(W$1005="",Datos!W400&gt;=W$1005),OR(W$1006="",Datos!W400&lt;=W$1006)),FALSE),IF(ISNUMBER(Datos!W400),AND(Datos!W400=INT(Datos!W400),AND(OR(W$1005="",Datos!W400&gt;=W$1005),OR(W$1006="",Datos!W400&lt;=W$1006))),FALSE),OR(ISNUMBER(FIND(";"&amp;UPPER(TRIM(Datos!W400&amp;""))&amp;"=",W$1007)),ISNUMBER(FIND(";"&amp;UPPER(TRIM(Datos!W400&amp;""))&amp;";",W$1007))),OR(UPPER(TRIM(Datos!W400&amp;""))="SÍ",UPPER(TRIM(Datos!W400&amp;""))="SI",UPPER(TRIM(Datos!W400&amp;""))="NO"),IF(ISNUMBER(Datos!W400),AND(OR(W$1005="",Datos!W400&gt;=W$1005),OR(W$1006="",Datos!W400&lt;=W$1006)),FALSE),TRUE))))</f>
        <v>0.0</v>
      </c>
      <c r="X400">
        <f>IF(Datos!X400="",0,IF(AND(X$1008&lt;&gt;"",Datos!X400=X$1008),0,IF(X$1004=0,0,1-CHOOSE(X$1004,IF(ISNUMBER(Datos!X400),AND(OR(X$1005="",Datos!X400&gt;=X$1005),OR(X$1006="",Datos!X400&lt;=X$1006)),FALSE),IF(ISNUMBER(Datos!X400),AND(Datos!X400=INT(Datos!X400),AND(OR(X$1005="",Datos!X400&gt;=X$1005),OR(X$1006="",Datos!X400&lt;=X$1006))),FALSE),OR(ISNUMBER(FIND(";"&amp;UPPER(TRIM(Datos!X400&amp;""))&amp;"=",X$1007)),ISNUMBER(FIND(";"&amp;UPPER(TRIM(Datos!X400&amp;""))&amp;";",X$1007))),OR(UPPER(TRIM(Datos!X400&amp;""))="SÍ",UPPER(TRIM(Datos!X400&amp;""))="SI",UPPER(TRIM(Datos!X400&amp;""))="NO"),IF(ISNUMBER(Datos!X400),AND(OR(X$1005="",Datos!X400&gt;=X$1005),OR(X$1006="",Datos!X400&lt;=X$1006)),FALSE),TRUE))))</f>
        <v>0.0</v>
      </c>
      <c r="Y400">
        <f>IF(Datos!Y400="",0,IF(AND(Y$1008&lt;&gt;"",Datos!Y400=Y$1008),0,IF(Y$1004=0,0,1-CHOOSE(Y$1004,IF(ISNUMBER(Datos!Y400),AND(OR(Y$1005="",Datos!Y400&gt;=Y$1005),OR(Y$1006="",Datos!Y400&lt;=Y$1006)),FALSE),IF(ISNUMBER(Datos!Y400),AND(Datos!Y400=INT(Datos!Y400),AND(OR(Y$1005="",Datos!Y400&gt;=Y$1005),OR(Y$1006="",Datos!Y400&lt;=Y$1006))),FALSE),OR(ISNUMBER(FIND(";"&amp;UPPER(TRIM(Datos!Y400&amp;""))&amp;"=",Y$1007)),ISNUMBER(FIND(";"&amp;UPPER(TRIM(Datos!Y400&amp;""))&amp;";",Y$1007))),OR(UPPER(TRIM(Datos!Y400&amp;""))="SÍ",UPPER(TRIM(Datos!Y400&amp;""))="SI",UPPER(TRIM(Datos!Y400&amp;""))="NO"),IF(ISNUMBER(Datos!Y400),AND(OR(Y$1005="",Datos!Y400&gt;=Y$1005),OR(Y$1006="",Datos!Y400&lt;=Y$1006)),FALSE),TRUE))))</f>
        <v>0.0</v>
      </c>
      <c r="Z400">
        <f>IF(Datos!Z400="",0,IF(AND(Z$1008&lt;&gt;"",Datos!Z400=Z$1008),0,IF(Z$1004=0,0,1-CHOOSE(Z$1004,IF(ISNUMBER(Datos!Z400),AND(OR(Z$1005="",Datos!Z400&gt;=Z$1005),OR(Z$1006="",Datos!Z400&lt;=Z$1006)),FALSE),IF(ISNUMBER(Datos!Z400),AND(Datos!Z400=INT(Datos!Z400),AND(OR(Z$1005="",Datos!Z400&gt;=Z$1005),OR(Z$1006="",Datos!Z400&lt;=Z$1006))),FALSE),OR(ISNUMBER(FIND(";"&amp;UPPER(TRIM(Datos!Z400&amp;""))&amp;"=",Z$1007)),ISNUMBER(FIND(";"&amp;UPPER(TRIM(Datos!Z400&amp;""))&amp;";",Z$1007))),OR(UPPER(TRIM(Datos!Z400&amp;""))="SÍ",UPPER(TRIM(Datos!Z400&amp;""))="SI",UPPER(TRIM(Datos!Z400&amp;""))="NO"),IF(ISNUMBER(Datos!Z400),AND(OR(Z$1005="",Datos!Z400&gt;=Z$1005),OR(Z$1006="",Datos!Z400&lt;=Z$1006)),FALSE),TRUE))))</f>
        <v>0.0</v>
      </c>
      <c r="AA400">
        <f>IF(Datos!AA400="",0,IF(AND(AA$1008&lt;&gt;"",Datos!AA400=AA$1008),0,IF(AA$1004=0,0,1-CHOOSE(AA$1004,IF(ISNUMBER(Datos!AA400),AND(OR(AA$1005="",Datos!AA400&gt;=AA$1005),OR(AA$1006="",Datos!AA400&lt;=AA$1006)),FALSE),IF(ISNUMBER(Datos!AA400),AND(Datos!AA400=INT(Datos!AA400),AND(OR(AA$1005="",Datos!AA400&gt;=AA$1005),OR(AA$1006="",Datos!AA400&lt;=AA$1006))),FALSE),OR(ISNUMBER(FIND(";"&amp;UPPER(TRIM(Datos!AA400&amp;""))&amp;"=",AA$1007)),ISNUMBER(FIND(";"&amp;UPPER(TRIM(Datos!AA400&amp;""))&amp;";",AA$1007))),OR(UPPER(TRIM(Datos!AA400&amp;""))="SÍ",UPPER(TRIM(Datos!AA400&amp;""))="SI",UPPER(TRIM(Datos!AA400&amp;""))="NO"),IF(ISNUMBER(Datos!AA400),AND(OR(AA$1005="",Datos!AA400&gt;=AA$1005),OR(AA$1006="",Datos!AA400&lt;=AA$1006)),FALSE),TRUE))))</f>
        <v>0.0</v>
      </c>
      <c r="AB400">
        <f>IF(Datos!AB400="",0,IF(AND(AB$1008&lt;&gt;"",Datos!AB400=AB$1008),0,IF(AB$1004=0,0,1-CHOOSE(AB$1004,IF(ISNUMBER(Datos!AB400),AND(OR(AB$1005="",Datos!AB400&gt;=AB$1005),OR(AB$1006="",Datos!AB400&lt;=AB$1006)),FALSE),IF(ISNUMBER(Datos!AB400),AND(Datos!AB400=INT(Datos!AB400),AND(OR(AB$1005="",Datos!AB400&gt;=AB$1005),OR(AB$1006="",Datos!AB400&lt;=AB$1006))),FALSE),OR(ISNUMBER(FIND(";"&amp;UPPER(TRIM(Datos!AB400&amp;""))&amp;"=",AB$1007)),ISNUMBER(FIND(";"&amp;UPPER(TRIM(Datos!AB400&amp;""))&amp;";",AB$1007))),OR(UPPER(TRIM(Datos!AB400&amp;""))="SÍ",UPPER(TRIM(Datos!AB400&amp;""))="SI",UPPER(TRIM(Datos!AB400&amp;""))="NO"),IF(ISNUMBER(Datos!AB400),AND(OR(AB$1005="",Datos!AB400&gt;=AB$1005),OR(AB$1006="",Datos!AB400&lt;=AB$1006)),FALSE),TRUE))))</f>
        <v>0.0</v>
      </c>
      <c r="AC400">
        <f>IF(Datos!AC400="",0,IF(AND(AC$1008&lt;&gt;"",Datos!AC400=AC$1008),0,IF(AC$1004=0,0,1-CHOOSE(AC$1004,IF(ISNUMBER(Datos!AC400),AND(OR(AC$1005="",Datos!AC400&gt;=AC$1005),OR(AC$1006="",Datos!AC400&lt;=AC$1006)),FALSE),IF(ISNUMBER(Datos!AC400),AND(Datos!AC400=INT(Datos!AC400),AND(OR(AC$1005="",Datos!AC400&gt;=AC$1005),OR(AC$1006="",Datos!AC400&lt;=AC$1006))),FALSE),OR(ISNUMBER(FIND(";"&amp;UPPER(TRIM(Datos!AC400&amp;""))&amp;"=",AC$1007)),ISNUMBER(FIND(";"&amp;UPPER(TRIM(Datos!AC400&amp;""))&amp;";",AC$1007))),OR(UPPER(TRIM(Datos!AC400&amp;""))="SÍ",UPPER(TRIM(Datos!AC400&amp;""))="SI",UPPER(TRIM(Datos!AC400&amp;""))="NO"),IF(ISNUMBER(Datos!AC400),AND(OR(AC$1005="",Datos!AC400&gt;=AC$1005),OR(AC$1006="",Datos!AC400&lt;=AC$1006)),FALSE),TRUE))))</f>
        <v>0.0</v>
      </c>
      <c r="AD400">
        <f>IF(Datos!AD400="",0,IF(AND(AD$1008&lt;&gt;"",Datos!AD400=AD$1008),0,IF(AD$1004=0,0,1-CHOOSE(AD$1004,IF(ISNUMBER(Datos!AD400),AND(OR(AD$1005="",Datos!AD400&gt;=AD$1005),OR(AD$1006="",Datos!AD400&lt;=AD$1006)),FALSE),IF(ISNUMBER(Datos!AD400),AND(Datos!AD400=INT(Datos!AD400),AND(OR(AD$1005="",Datos!AD400&gt;=AD$1005),OR(AD$1006="",Datos!AD400&lt;=AD$1006))),FALSE),OR(ISNUMBER(FIND(";"&amp;UPPER(TRIM(Datos!AD400&amp;""))&amp;"=",AD$1007)),ISNUMBER(FIND(";"&amp;UPPER(TRIM(Datos!AD400&amp;""))&amp;";",AD$1007))),OR(UPPER(TRIM(Datos!AD400&amp;""))="SÍ",UPPER(TRIM(Datos!AD400&amp;""))="SI",UPPER(TRIM(Datos!AD400&amp;""))="NO"),IF(ISNUMBER(Datos!AD400),AND(OR(AD$1005="",Datos!AD400&gt;=AD$1005),OR(AD$1006="",Datos!AD400&lt;=AD$1006)),FALSE),TRUE))))</f>
        <v>0.0</v>
      </c>
      <c r="AE400">
        <f>IF(Datos!AE400="",0,IF(AND(AE$1008&lt;&gt;"",Datos!AE400=AE$1008),0,IF(AE$1004=0,0,1-CHOOSE(AE$1004,IF(ISNUMBER(Datos!AE400),AND(OR(AE$1005="",Datos!AE400&gt;=AE$1005),OR(AE$1006="",Datos!AE400&lt;=AE$1006)),FALSE),IF(ISNUMBER(Datos!AE400),AND(Datos!AE400=INT(Datos!AE400),AND(OR(AE$1005="",Datos!AE400&gt;=AE$1005),OR(AE$1006="",Datos!AE400&lt;=AE$1006))),FALSE),OR(ISNUMBER(FIND(";"&amp;UPPER(TRIM(Datos!AE400&amp;""))&amp;"=",AE$1007)),ISNUMBER(FIND(";"&amp;UPPER(TRIM(Datos!AE400&amp;""))&amp;";",AE$1007))),OR(UPPER(TRIM(Datos!AE400&amp;""))="SÍ",UPPER(TRIM(Datos!AE400&amp;""))="SI",UPPER(TRIM(Datos!AE400&amp;""))="NO"),IF(ISNUMBER(Datos!AE400),AND(OR(AE$1005="",Datos!AE400&gt;=AE$1005),OR(AE$1006="",Datos!AE400&lt;=AE$1006)),FALSE),TRUE))))</f>
        <v>0.0</v>
      </c>
    </row>
    <row r="401" spans="2:31">
      <c r="B401">
        <f>IF(Datos!B401="",0,IF(AND(B$1008&lt;&gt;"",Datos!B401=B$1008),0,IF(B$1004=0,0,1-CHOOSE(B$1004,IF(ISNUMBER(Datos!B401),AND(OR(B$1005="",Datos!B401&gt;=B$1005),OR(B$1006="",Datos!B401&lt;=B$1006)),FALSE),IF(ISNUMBER(Datos!B401),AND(Datos!B401=INT(Datos!B401),AND(OR(B$1005="",Datos!B401&gt;=B$1005),OR(B$1006="",Datos!B401&lt;=B$1006))),FALSE),OR(ISNUMBER(FIND(";"&amp;UPPER(TRIM(Datos!B401&amp;""))&amp;"=",B$1007)),ISNUMBER(FIND(";"&amp;UPPER(TRIM(Datos!B401&amp;""))&amp;";",B$1007))),OR(UPPER(TRIM(Datos!B401&amp;""))="SÍ",UPPER(TRIM(Datos!B401&amp;""))="SI",UPPER(TRIM(Datos!B401&amp;""))="NO"),IF(ISNUMBER(Datos!B401),AND(OR(B$1005="",Datos!B401&gt;=B$1005),OR(B$1006="",Datos!B401&lt;=B$1006)),FALSE),TRUE))))</f>
        <v>0.0</v>
      </c>
      <c r="C401">
        <f>IF(Datos!C401="",0,IF(AND(C$1008&lt;&gt;"",Datos!C401=C$1008),0,IF(C$1004=0,0,1-CHOOSE(C$1004,IF(ISNUMBER(Datos!C401),AND(OR(C$1005="",Datos!C401&gt;=C$1005),OR(C$1006="",Datos!C401&lt;=C$1006)),FALSE),IF(ISNUMBER(Datos!C401),AND(Datos!C401=INT(Datos!C401),AND(OR(C$1005="",Datos!C401&gt;=C$1005),OR(C$1006="",Datos!C401&lt;=C$1006))),FALSE),OR(ISNUMBER(FIND(";"&amp;UPPER(TRIM(Datos!C401&amp;""))&amp;"=",C$1007)),ISNUMBER(FIND(";"&amp;UPPER(TRIM(Datos!C401&amp;""))&amp;";",C$1007))),OR(UPPER(TRIM(Datos!C401&amp;""))="SÍ",UPPER(TRIM(Datos!C401&amp;""))="SI",UPPER(TRIM(Datos!C401&amp;""))="NO"),IF(ISNUMBER(Datos!C401),AND(OR(C$1005="",Datos!C401&gt;=C$1005),OR(C$1006="",Datos!C401&lt;=C$1006)),FALSE),TRUE))))</f>
        <v>0.0</v>
      </c>
      <c r="D401">
        <f>IF(Datos!D401="",0,IF(AND(D$1008&lt;&gt;"",Datos!D401=D$1008),0,IF(D$1004=0,0,1-CHOOSE(D$1004,IF(ISNUMBER(Datos!D401),AND(OR(D$1005="",Datos!D401&gt;=D$1005),OR(D$1006="",Datos!D401&lt;=D$1006)),FALSE),IF(ISNUMBER(Datos!D401),AND(Datos!D401=INT(Datos!D401),AND(OR(D$1005="",Datos!D401&gt;=D$1005),OR(D$1006="",Datos!D401&lt;=D$1006))),FALSE),OR(ISNUMBER(FIND(";"&amp;UPPER(TRIM(Datos!D401&amp;""))&amp;"=",D$1007)),ISNUMBER(FIND(";"&amp;UPPER(TRIM(Datos!D401&amp;""))&amp;";",D$1007))),OR(UPPER(TRIM(Datos!D401&amp;""))="SÍ",UPPER(TRIM(Datos!D401&amp;""))="SI",UPPER(TRIM(Datos!D401&amp;""))="NO"),IF(ISNUMBER(Datos!D401),AND(OR(D$1005="",Datos!D401&gt;=D$1005),OR(D$1006="",Datos!D401&lt;=D$1006)),FALSE),TRUE))))</f>
        <v>0.0</v>
      </c>
      <c r="E401">
        <f>IF(Datos!E401="",0,IF(AND(E$1008&lt;&gt;"",Datos!E401=E$1008),0,IF(E$1004=0,0,1-CHOOSE(E$1004,IF(ISNUMBER(Datos!E401),AND(OR(E$1005="",Datos!E401&gt;=E$1005),OR(E$1006="",Datos!E401&lt;=E$1006)),FALSE),IF(ISNUMBER(Datos!E401),AND(Datos!E401=INT(Datos!E401),AND(OR(E$1005="",Datos!E401&gt;=E$1005),OR(E$1006="",Datos!E401&lt;=E$1006))),FALSE),OR(ISNUMBER(FIND(";"&amp;UPPER(TRIM(Datos!E401&amp;""))&amp;"=",E$1007)),ISNUMBER(FIND(";"&amp;UPPER(TRIM(Datos!E401&amp;""))&amp;";",E$1007))),OR(UPPER(TRIM(Datos!E401&amp;""))="SÍ",UPPER(TRIM(Datos!E401&amp;""))="SI",UPPER(TRIM(Datos!E401&amp;""))="NO"),IF(ISNUMBER(Datos!E401),AND(OR(E$1005="",Datos!E401&gt;=E$1005),OR(E$1006="",Datos!E401&lt;=E$1006)),FALSE),TRUE))))</f>
        <v>0.0</v>
      </c>
      <c r="F401">
        <f>IF(Datos!F401="",0,IF(AND(F$1008&lt;&gt;"",Datos!F401=F$1008),0,IF(F$1004=0,0,1-CHOOSE(F$1004,IF(ISNUMBER(Datos!F401),AND(OR(F$1005="",Datos!F401&gt;=F$1005),OR(F$1006="",Datos!F401&lt;=F$1006)),FALSE),IF(ISNUMBER(Datos!F401),AND(Datos!F401=INT(Datos!F401),AND(OR(F$1005="",Datos!F401&gt;=F$1005),OR(F$1006="",Datos!F401&lt;=F$1006))),FALSE),OR(ISNUMBER(FIND(";"&amp;UPPER(TRIM(Datos!F401&amp;""))&amp;"=",F$1007)),ISNUMBER(FIND(";"&amp;UPPER(TRIM(Datos!F401&amp;""))&amp;";",F$1007))),OR(UPPER(TRIM(Datos!F401&amp;""))="SÍ",UPPER(TRIM(Datos!F401&amp;""))="SI",UPPER(TRIM(Datos!F401&amp;""))="NO"),IF(ISNUMBER(Datos!F401),AND(OR(F$1005="",Datos!F401&gt;=F$1005),OR(F$1006="",Datos!F401&lt;=F$1006)),FALSE),TRUE))))</f>
        <v>0.0</v>
      </c>
      <c r="G401">
        <f>IF(Datos!G401="",0,IF(AND(G$1008&lt;&gt;"",Datos!G401=G$1008),0,IF(G$1004=0,0,1-CHOOSE(G$1004,IF(ISNUMBER(Datos!G401),AND(OR(G$1005="",Datos!G401&gt;=G$1005),OR(G$1006="",Datos!G401&lt;=G$1006)),FALSE),IF(ISNUMBER(Datos!G401),AND(Datos!G401=INT(Datos!G401),AND(OR(G$1005="",Datos!G401&gt;=G$1005),OR(G$1006="",Datos!G401&lt;=G$1006))),FALSE),OR(ISNUMBER(FIND(";"&amp;UPPER(TRIM(Datos!G401&amp;""))&amp;"=",G$1007)),ISNUMBER(FIND(";"&amp;UPPER(TRIM(Datos!G401&amp;""))&amp;";",G$1007))),OR(UPPER(TRIM(Datos!G401&amp;""))="SÍ",UPPER(TRIM(Datos!G401&amp;""))="SI",UPPER(TRIM(Datos!G401&amp;""))="NO"),IF(ISNUMBER(Datos!G401),AND(OR(G$1005="",Datos!G401&gt;=G$1005),OR(G$1006="",Datos!G401&lt;=G$1006)),FALSE),TRUE))))</f>
        <v>0.0</v>
      </c>
      <c r="H401">
        <f>IF(Datos!H401="",0,IF(AND(H$1008&lt;&gt;"",Datos!H401=H$1008),0,IF(H$1004=0,0,1-CHOOSE(H$1004,IF(ISNUMBER(Datos!H401),AND(OR(H$1005="",Datos!H401&gt;=H$1005),OR(H$1006="",Datos!H401&lt;=H$1006)),FALSE),IF(ISNUMBER(Datos!H401),AND(Datos!H401=INT(Datos!H401),AND(OR(H$1005="",Datos!H401&gt;=H$1005),OR(H$1006="",Datos!H401&lt;=H$1006))),FALSE),OR(ISNUMBER(FIND(";"&amp;UPPER(TRIM(Datos!H401&amp;""))&amp;"=",H$1007)),ISNUMBER(FIND(";"&amp;UPPER(TRIM(Datos!H401&amp;""))&amp;";",H$1007))),OR(UPPER(TRIM(Datos!H401&amp;""))="SÍ",UPPER(TRIM(Datos!H401&amp;""))="SI",UPPER(TRIM(Datos!H401&amp;""))="NO"),IF(ISNUMBER(Datos!H401),AND(OR(H$1005="",Datos!H401&gt;=H$1005),OR(H$1006="",Datos!H401&lt;=H$1006)),FALSE),TRUE))))</f>
        <v>0.0</v>
      </c>
      <c r="I401">
        <f>IF(Datos!I401="",0,IF(AND(I$1008&lt;&gt;"",Datos!I401=I$1008),0,IF(I$1004=0,0,1-CHOOSE(I$1004,IF(ISNUMBER(Datos!I401),AND(OR(I$1005="",Datos!I401&gt;=I$1005),OR(I$1006="",Datos!I401&lt;=I$1006)),FALSE),IF(ISNUMBER(Datos!I401),AND(Datos!I401=INT(Datos!I401),AND(OR(I$1005="",Datos!I401&gt;=I$1005),OR(I$1006="",Datos!I401&lt;=I$1006))),FALSE),OR(ISNUMBER(FIND(";"&amp;UPPER(TRIM(Datos!I401&amp;""))&amp;"=",I$1007)),ISNUMBER(FIND(";"&amp;UPPER(TRIM(Datos!I401&amp;""))&amp;";",I$1007))),OR(UPPER(TRIM(Datos!I401&amp;""))="SÍ",UPPER(TRIM(Datos!I401&amp;""))="SI",UPPER(TRIM(Datos!I401&amp;""))="NO"),IF(ISNUMBER(Datos!I401),AND(OR(I$1005="",Datos!I401&gt;=I$1005),OR(I$1006="",Datos!I401&lt;=I$1006)),FALSE),TRUE))))</f>
        <v>0.0</v>
      </c>
      <c r="J401">
        <f>IF(Datos!J401="",0,IF(AND(J$1008&lt;&gt;"",Datos!J401=J$1008),0,IF(J$1004=0,0,1-CHOOSE(J$1004,IF(ISNUMBER(Datos!J401),AND(OR(J$1005="",Datos!J401&gt;=J$1005),OR(J$1006="",Datos!J401&lt;=J$1006)),FALSE),IF(ISNUMBER(Datos!J401),AND(Datos!J401=INT(Datos!J401),AND(OR(J$1005="",Datos!J401&gt;=J$1005),OR(J$1006="",Datos!J401&lt;=J$1006))),FALSE),OR(ISNUMBER(FIND(";"&amp;UPPER(TRIM(Datos!J401&amp;""))&amp;"=",J$1007)),ISNUMBER(FIND(";"&amp;UPPER(TRIM(Datos!J401&amp;""))&amp;";",J$1007))),OR(UPPER(TRIM(Datos!J401&amp;""))="SÍ",UPPER(TRIM(Datos!J401&amp;""))="SI",UPPER(TRIM(Datos!J401&amp;""))="NO"),IF(ISNUMBER(Datos!J401),AND(OR(J$1005="",Datos!J401&gt;=J$1005),OR(J$1006="",Datos!J401&lt;=J$1006)),FALSE),TRUE))))</f>
        <v>0.0</v>
      </c>
      <c r="K401">
        <f>IF(Datos!K401="",0,IF(AND(K$1008&lt;&gt;"",Datos!K401=K$1008),0,IF(K$1004=0,0,1-CHOOSE(K$1004,IF(ISNUMBER(Datos!K401),AND(OR(K$1005="",Datos!K401&gt;=K$1005),OR(K$1006="",Datos!K401&lt;=K$1006)),FALSE),IF(ISNUMBER(Datos!K401),AND(Datos!K401=INT(Datos!K401),AND(OR(K$1005="",Datos!K401&gt;=K$1005),OR(K$1006="",Datos!K401&lt;=K$1006))),FALSE),OR(ISNUMBER(FIND(";"&amp;UPPER(TRIM(Datos!K401&amp;""))&amp;"=",K$1007)),ISNUMBER(FIND(";"&amp;UPPER(TRIM(Datos!K401&amp;""))&amp;";",K$1007))),OR(UPPER(TRIM(Datos!K401&amp;""))="SÍ",UPPER(TRIM(Datos!K401&amp;""))="SI",UPPER(TRIM(Datos!K401&amp;""))="NO"),IF(ISNUMBER(Datos!K401),AND(OR(K$1005="",Datos!K401&gt;=K$1005),OR(K$1006="",Datos!K401&lt;=K$1006)),FALSE),TRUE))))</f>
        <v>0.0</v>
      </c>
      <c r="L401">
        <f>IF(Datos!L401="",0,IF(AND(L$1008&lt;&gt;"",Datos!L401=L$1008),0,IF(L$1004=0,0,1-CHOOSE(L$1004,IF(ISNUMBER(Datos!L401),AND(OR(L$1005="",Datos!L401&gt;=L$1005),OR(L$1006="",Datos!L401&lt;=L$1006)),FALSE),IF(ISNUMBER(Datos!L401),AND(Datos!L401=INT(Datos!L401),AND(OR(L$1005="",Datos!L401&gt;=L$1005),OR(L$1006="",Datos!L401&lt;=L$1006))),FALSE),OR(ISNUMBER(FIND(";"&amp;UPPER(TRIM(Datos!L401&amp;""))&amp;"=",L$1007)),ISNUMBER(FIND(";"&amp;UPPER(TRIM(Datos!L401&amp;""))&amp;";",L$1007))),OR(UPPER(TRIM(Datos!L401&amp;""))="SÍ",UPPER(TRIM(Datos!L401&amp;""))="SI",UPPER(TRIM(Datos!L401&amp;""))="NO"),IF(ISNUMBER(Datos!L401),AND(OR(L$1005="",Datos!L401&gt;=L$1005),OR(L$1006="",Datos!L401&lt;=L$1006)),FALSE),TRUE))))</f>
        <v>0.0</v>
      </c>
      <c r="M401">
        <f>IF(Datos!M401="",0,IF(AND(M$1008&lt;&gt;"",Datos!M401=M$1008),0,IF(M$1004=0,0,1-CHOOSE(M$1004,IF(ISNUMBER(Datos!M401),AND(OR(M$1005="",Datos!M401&gt;=M$1005),OR(M$1006="",Datos!M401&lt;=M$1006)),FALSE),IF(ISNUMBER(Datos!M401),AND(Datos!M401=INT(Datos!M401),AND(OR(M$1005="",Datos!M401&gt;=M$1005),OR(M$1006="",Datos!M401&lt;=M$1006))),FALSE),OR(ISNUMBER(FIND(";"&amp;UPPER(TRIM(Datos!M401&amp;""))&amp;"=",M$1007)),ISNUMBER(FIND(";"&amp;UPPER(TRIM(Datos!M401&amp;""))&amp;";",M$1007))),OR(UPPER(TRIM(Datos!M401&amp;""))="SÍ",UPPER(TRIM(Datos!M401&amp;""))="SI",UPPER(TRIM(Datos!M401&amp;""))="NO"),IF(ISNUMBER(Datos!M401),AND(OR(M$1005="",Datos!M401&gt;=M$1005),OR(M$1006="",Datos!M401&lt;=M$1006)),FALSE),TRUE))))</f>
        <v>0.0</v>
      </c>
      <c r="N401">
        <f>IF(Datos!N401="",0,IF(AND(N$1008&lt;&gt;"",Datos!N401=N$1008),0,IF(N$1004=0,0,1-CHOOSE(N$1004,IF(ISNUMBER(Datos!N401),AND(OR(N$1005="",Datos!N401&gt;=N$1005),OR(N$1006="",Datos!N401&lt;=N$1006)),FALSE),IF(ISNUMBER(Datos!N401),AND(Datos!N401=INT(Datos!N401),AND(OR(N$1005="",Datos!N401&gt;=N$1005),OR(N$1006="",Datos!N401&lt;=N$1006))),FALSE),OR(ISNUMBER(FIND(";"&amp;UPPER(TRIM(Datos!N401&amp;""))&amp;"=",N$1007)),ISNUMBER(FIND(";"&amp;UPPER(TRIM(Datos!N401&amp;""))&amp;";",N$1007))),OR(UPPER(TRIM(Datos!N401&amp;""))="SÍ",UPPER(TRIM(Datos!N401&amp;""))="SI",UPPER(TRIM(Datos!N401&amp;""))="NO"),IF(ISNUMBER(Datos!N401),AND(OR(N$1005="",Datos!N401&gt;=N$1005),OR(N$1006="",Datos!N401&lt;=N$1006)),FALSE),TRUE))))</f>
        <v>0.0</v>
      </c>
      <c r="O401">
        <f>IF(Datos!O401="",0,IF(AND(O$1008&lt;&gt;"",Datos!O401=O$1008),0,IF(O$1004=0,0,1-CHOOSE(O$1004,IF(ISNUMBER(Datos!O401),AND(OR(O$1005="",Datos!O401&gt;=O$1005),OR(O$1006="",Datos!O401&lt;=O$1006)),FALSE),IF(ISNUMBER(Datos!O401),AND(Datos!O401=INT(Datos!O401),AND(OR(O$1005="",Datos!O401&gt;=O$1005),OR(O$1006="",Datos!O401&lt;=O$1006))),FALSE),OR(ISNUMBER(FIND(";"&amp;UPPER(TRIM(Datos!O401&amp;""))&amp;"=",O$1007)),ISNUMBER(FIND(";"&amp;UPPER(TRIM(Datos!O401&amp;""))&amp;";",O$1007))),OR(UPPER(TRIM(Datos!O401&amp;""))="SÍ",UPPER(TRIM(Datos!O401&amp;""))="SI",UPPER(TRIM(Datos!O401&amp;""))="NO"),IF(ISNUMBER(Datos!O401),AND(OR(O$1005="",Datos!O401&gt;=O$1005),OR(O$1006="",Datos!O401&lt;=O$1006)),FALSE),TRUE))))</f>
        <v>0.0</v>
      </c>
      <c r="P401">
        <f>IF(Datos!P401="",0,IF(AND(P$1008&lt;&gt;"",Datos!P401=P$1008),0,IF(P$1004=0,0,1-CHOOSE(P$1004,IF(ISNUMBER(Datos!P401),AND(OR(P$1005="",Datos!P401&gt;=P$1005),OR(P$1006="",Datos!P401&lt;=P$1006)),FALSE),IF(ISNUMBER(Datos!P401),AND(Datos!P401=INT(Datos!P401),AND(OR(P$1005="",Datos!P401&gt;=P$1005),OR(P$1006="",Datos!P401&lt;=P$1006))),FALSE),OR(ISNUMBER(FIND(";"&amp;UPPER(TRIM(Datos!P401&amp;""))&amp;"=",P$1007)),ISNUMBER(FIND(";"&amp;UPPER(TRIM(Datos!P401&amp;""))&amp;";",P$1007))),OR(UPPER(TRIM(Datos!P401&amp;""))="SÍ",UPPER(TRIM(Datos!P401&amp;""))="SI",UPPER(TRIM(Datos!P401&amp;""))="NO"),IF(ISNUMBER(Datos!P401),AND(OR(P$1005="",Datos!P401&gt;=P$1005),OR(P$1006="",Datos!P401&lt;=P$1006)),FALSE),TRUE))))</f>
        <v>0.0</v>
      </c>
      <c r="Q401">
        <f>IF(Datos!Q401="",0,IF(AND(Q$1008&lt;&gt;"",Datos!Q401=Q$1008),0,IF(Q$1004=0,0,1-CHOOSE(Q$1004,IF(ISNUMBER(Datos!Q401),AND(OR(Q$1005="",Datos!Q401&gt;=Q$1005),OR(Q$1006="",Datos!Q401&lt;=Q$1006)),FALSE),IF(ISNUMBER(Datos!Q401),AND(Datos!Q401=INT(Datos!Q401),AND(OR(Q$1005="",Datos!Q401&gt;=Q$1005),OR(Q$1006="",Datos!Q401&lt;=Q$1006))),FALSE),OR(ISNUMBER(FIND(";"&amp;UPPER(TRIM(Datos!Q401&amp;""))&amp;"=",Q$1007)),ISNUMBER(FIND(";"&amp;UPPER(TRIM(Datos!Q401&amp;""))&amp;";",Q$1007))),OR(UPPER(TRIM(Datos!Q401&amp;""))="SÍ",UPPER(TRIM(Datos!Q401&amp;""))="SI",UPPER(TRIM(Datos!Q401&amp;""))="NO"),IF(ISNUMBER(Datos!Q401),AND(OR(Q$1005="",Datos!Q401&gt;=Q$1005),OR(Q$1006="",Datos!Q401&lt;=Q$1006)),FALSE),TRUE))))</f>
        <v>0.0</v>
      </c>
      <c r="R401">
        <f>IF(Datos!R401="",0,IF(AND(R$1008&lt;&gt;"",Datos!R401=R$1008),0,IF(R$1004=0,0,1-CHOOSE(R$1004,IF(ISNUMBER(Datos!R401),AND(OR(R$1005="",Datos!R401&gt;=R$1005),OR(R$1006="",Datos!R401&lt;=R$1006)),FALSE),IF(ISNUMBER(Datos!R401),AND(Datos!R401=INT(Datos!R401),AND(OR(R$1005="",Datos!R401&gt;=R$1005),OR(R$1006="",Datos!R401&lt;=R$1006))),FALSE),OR(ISNUMBER(FIND(";"&amp;UPPER(TRIM(Datos!R401&amp;""))&amp;"=",R$1007)),ISNUMBER(FIND(";"&amp;UPPER(TRIM(Datos!R401&amp;""))&amp;";",R$1007))),OR(UPPER(TRIM(Datos!R401&amp;""))="SÍ",UPPER(TRIM(Datos!R401&amp;""))="SI",UPPER(TRIM(Datos!R401&amp;""))="NO"),IF(ISNUMBER(Datos!R401),AND(OR(R$1005="",Datos!R401&gt;=R$1005),OR(R$1006="",Datos!R401&lt;=R$1006)),FALSE),TRUE))))</f>
        <v>0.0</v>
      </c>
      <c r="S401">
        <f>IF(Datos!S401="",0,IF(AND(S$1008&lt;&gt;"",Datos!S401=S$1008),0,IF(S$1004=0,0,1-CHOOSE(S$1004,IF(ISNUMBER(Datos!S401),AND(OR(S$1005="",Datos!S401&gt;=S$1005),OR(S$1006="",Datos!S401&lt;=S$1006)),FALSE),IF(ISNUMBER(Datos!S401),AND(Datos!S401=INT(Datos!S401),AND(OR(S$1005="",Datos!S401&gt;=S$1005),OR(S$1006="",Datos!S401&lt;=S$1006))),FALSE),OR(ISNUMBER(FIND(";"&amp;UPPER(TRIM(Datos!S401&amp;""))&amp;"=",S$1007)),ISNUMBER(FIND(";"&amp;UPPER(TRIM(Datos!S401&amp;""))&amp;";",S$1007))),OR(UPPER(TRIM(Datos!S401&amp;""))="SÍ",UPPER(TRIM(Datos!S401&amp;""))="SI",UPPER(TRIM(Datos!S401&amp;""))="NO"),IF(ISNUMBER(Datos!S401),AND(OR(S$1005="",Datos!S401&gt;=S$1005),OR(S$1006="",Datos!S401&lt;=S$1006)),FALSE),TRUE))))</f>
        <v>0.0</v>
      </c>
      <c r="T401">
        <f>IF(Datos!T401="",0,IF(AND(T$1008&lt;&gt;"",Datos!T401=T$1008),0,IF(T$1004=0,0,1-CHOOSE(T$1004,IF(ISNUMBER(Datos!T401),AND(OR(T$1005="",Datos!T401&gt;=T$1005),OR(T$1006="",Datos!T401&lt;=T$1006)),FALSE),IF(ISNUMBER(Datos!T401),AND(Datos!T401=INT(Datos!T401),AND(OR(T$1005="",Datos!T401&gt;=T$1005),OR(T$1006="",Datos!T401&lt;=T$1006))),FALSE),OR(ISNUMBER(FIND(";"&amp;UPPER(TRIM(Datos!T401&amp;""))&amp;"=",T$1007)),ISNUMBER(FIND(";"&amp;UPPER(TRIM(Datos!T401&amp;""))&amp;";",T$1007))),OR(UPPER(TRIM(Datos!T401&amp;""))="SÍ",UPPER(TRIM(Datos!T401&amp;""))="SI",UPPER(TRIM(Datos!T401&amp;""))="NO"),IF(ISNUMBER(Datos!T401),AND(OR(T$1005="",Datos!T401&gt;=T$1005),OR(T$1006="",Datos!T401&lt;=T$1006)),FALSE),TRUE))))</f>
        <v>0.0</v>
      </c>
      <c r="U401">
        <f>IF(Datos!U401="",0,IF(AND(U$1008&lt;&gt;"",Datos!U401=U$1008),0,IF(U$1004=0,0,1-CHOOSE(U$1004,IF(ISNUMBER(Datos!U401),AND(OR(U$1005="",Datos!U401&gt;=U$1005),OR(U$1006="",Datos!U401&lt;=U$1006)),FALSE),IF(ISNUMBER(Datos!U401),AND(Datos!U401=INT(Datos!U401),AND(OR(U$1005="",Datos!U401&gt;=U$1005),OR(U$1006="",Datos!U401&lt;=U$1006))),FALSE),OR(ISNUMBER(FIND(";"&amp;UPPER(TRIM(Datos!U401&amp;""))&amp;"=",U$1007)),ISNUMBER(FIND(";"&amp;UPPER(TRIM(Datos!U401&amp;""))&amp;";",U$1007))),OR(UPPER(TRIM(Datos!U401&amp;""))="SÍ",UPPER(TRIM(Datos!U401&amp;""))="SI",UPPER(TRIM(Datos!U401&amp;""))="NO"),IF(ISNUMBER(Datos!U401),AND(OR(U$1005="",Datos!U401&gt;=U$1005),OR(U$1006="",Datos!U401&lt;=U$1006)),FALSE),TRUE))))</f>
        <v>0.0</v>
      </c>
      <c r="V401">
        <f>IF(Datos!V401="",0,IF(AND(V$1008&lt;&gt;"",Datos!V401=V$1008),0,IF(V$1004=0,0,1-CHOOSE(V$1004,IF(ISNUMBER(Datos!V401),AND(OR(V$1005="",Datos!V401&gt;=V$1005),OR(V$1006="",Datos!V401&lt;=V$1006)),FALSE),IF(ISNUMBER(Datos!V401),AND(Datos!V401=INT(Datos!V401),AND(OR(V$1005="",Datos!V401&gt;=V$1005),OR(V$1006="",Datos!V401&lt;=V$1006))),FALSE),OR(ISNUMBER(FIND(";"&amp;UPPER(TRIM(Datos!V401&amp;""))&amp;"=",V$1007)),ISNUMBER(FIND(";"&amp;UPPER(TRIM(Datos!V401&amp;""))&amp;";",V$1007))),OR(UPPER(TRIM(Datos!V401&amp;""))="SÍ",UPPER(TRIM(Datos!V401&amp;""))="SI",UPPER(TRIM(Datos!V401&amp;""))="NO"),IF(ISNUMBER(Datos!V401),AND(OR(V$1005="",Datos!V401&gt;=V$1005),OR(V$1006="",Datos!V401&lt;=V$1006)),FALSE),TRUE))))</f>
        <v>0.0</v>
      </c>
      <c r="W401">
        <f>IF(Datos!W401="",0,IF(AND(W$1008&lt;&gt;"",Datos!W401=W$1008),0,IF(W$1004=0,0,1-CHOOSE(W$1004,IF(ISNUMBER(Datos!W401),AND(OR(W$1005="",Datos!W401&gt;=W$1005),OR(W$1006="",Datos!W401&lt;=W$1006)),FALSE),IF(ISNUMBER(Datos!W401),AND(Datos!W401=INT(Datos!W401),AND(OR(W$1005="",Datos!W401&gt;=W$1005),OR(W$1006="",Datos!W401&lt;=W$1006))),FALSE),OR(ISNUMBER(FIND(";"&amp;UPPER(TRIM(Datos!W401&amp;""))&amp;"=",W$1007)),ISNUMBER(FIND(";"&amp;UPPER(TRIM(Datos!W401&amp;""))&amp;";",W$1007))),OR(UPPER(TRIM(Datos!W401&amp;""))="SÍ",UPPER(TRIM(Datos!W401&amp;""))="SI",UPPER(TRIM(Datos!W401&amp;""))="NO"),IF(ISNUMBER(Datos!W401),AND(OR(W$1005="",Datos!W401&gt;=W$1005),OR(W$1006="",Datos!W401&lt;=W$1006)),FALSE),TRUE))))</f>
        <v>0.0</v>
      </c>
      <c r="X401">
        <f>IF(Datos!X401="",0,IF(AND(X$1008&lt;&gt;"",Datos!X401=X$1008),0,IF(X$1004=0,0,1-CHOOSE(X$1004,IF(ISNUMBER(Datos!X401),AND(OR(X$1005="",Datos!X401&gt;=X$1005),OR(X$1006="",Datos!X401&lt;=X$1006)),FALSE),IF(ISNUMBER(Datos!X401),AND(Datos!X401=INT(Datos!X401),AND(OR(X$1005="",Datos!X401&gt;=X$1005),OR(X$1006="",Datos!X401&lt;=X$1006))),FALSE),OR(ISNUMBER(FIND(";"&amp;UPPER(TRIM(Datos!X401&amp;""))&amp;"=",X$1007)),ISNUMBER(FIND(";"&amp;UPPER(TRIM(Datos!X401&amp;""))&amp;";",X$1007))),OR(UPPER(TRIM(Datos!X401&amp;""))="SÍ",UPPER(TRIM(Datos!X401&amp;""))="SI",UPPER(TRIM(Datos!X401&amp;""))="NO"),IF(ISNUMBER(Datos!X401),AND(OR(X$1005="",Datos!X401&gt;=X$1005),OR(X$1006="",Datos!X401&lt;=X$1006)),FALSE),TRUE))))</f>
        <v>0.0</v>
      </c>
      <c r="Y401">
        <f>IF(Datos!Y401="",0,IF(AND(Y$1008&lt;&gt;"",Datos!Y401=Y$1008),0,IF(Y$1004=0,0,1-CHOOSE(Y$1004,IF(ISNUMBER(Datos!Y401),AND(OR(Y$1005="",Datos!Y401&gt;=Y$1005),OR(Y$1006="",Datos!Y401&lt;=Y$1006)),FALSE),IF(ISNUMBER(Datos!Y401),AND(Datos!Y401=INT(Datos!Y401),AND(OR(Y$1005="",Datos!Y401&gt;=Y$1005),OR(Y$1006="",Datos!Y401&lt;=Y$1006))),FALSE),OR(ISNUMBER(FIND(";"&amp;UPPER(TRIM(Datos!Y401&amp;""))&amp;"=",Y$1007)),ISNUMBER(FIND(";"&amp;UPPER(TRIM(Datos!Y401&amp;""))&amp;";",Y$1007))),OR(UPPER(TRIM(Datos!Y401&amp;""))="SÍ",UPPER(TRIM(Datos!Y401&amp;""))="SI",UPPER(TRIM(Datos!Y401&amp;""))="NO"),IF(ISNUMBER(Datos!Y401),AND(OR(Y$1005="",Datos!Y401&gt;=Y$1005),OR(Y$1006="",Datos!Y401&lt;=Y$1006)),FALSE),TRUE))))</f>
        <v>0.0</v>
      </c>
      <c r="Z401">
        <f>IF(Datos!Z401="",0,IF(AND(Z$1008&lt;&gt;"",Datos!Z401=Z$1008),0,IF(Z$1004=0,0,1-CHOOSE(Z$1004,IF(ISNUMBER(Datos!Z401),AND(OR(Z$1005="",Datos!Z401&gt;=Z$1005),OR(Z$1006="",Datos!Z401&lt;=Z$1006)),FALSE),IF(ISNUMBER(Datos!Z401),AND(Datos!Z401=INT(Datos!Z401),AND(OR(Z$1005="",Datos!Z401&gt;=Z$1005),OR(Z$1006="",Datos!Z401&lt;=Z$1006))),FALSE),OR(ISNUMBER(FIND(";"&amp;UPPER(TRIM(Datos!Z401&amp;""))&amp;"=",Z$1007)),ISNUMBER(FIND(";"&amp;UPPER(TRIM(Datos!Z401&amp;""))&amp;";",Z$1007))),OR(UPPER(TRIM(Datos!Z401&amp;""))="SÍ",UPPER(TRIM(Datos!Z401&amp;""))="SI",UPPER(TRIM(Datos!Z401&amp;""))="NO"),IF(ISNUMBER(Datos!Z401),AND(OR(Z$1005="",Datos!Z401&gt;=Z$1005),OR(Z$1006="",Datos!Z401&lt;=Z$1006)),FALSE),TRUE))))</f>
        <v>0.0</v>
      </c>
      <c r="AA401">
        <f>IF(Datos!AA401="",0,IF(AND(AA$1008&lt;&gt;"",Datos!AA401=AA$1008),0,IF(AA$1004=0,0,1-CHOOSE(AA$1004,IF(ISNUMBER(Datos!AA401),AND(OR(AA$1005="",Datos!AA401&gt;=AA$1005),OR(AA$1006="",Datos!AA401&lt;=AA$1006)),FALSE),IF(ISNUMBER(Datos!AA401),AND(Datos!AA401=INT(Datos!AA401),AND(OR(AA$1005="",Datos!AA401&gt;=AA$1005),OR(AA$1006="",Datos!AA401&lt;=AA$1006))),FALSE),OR(ISNUMBER(FIND(";"&amp;UPPER(TRIM(Datos!AA401&amp;""))&amp;"=",AA$1007)),ISNUMBER(FIND(";"&amp;UPPER(TRIM(Datos!AA401&amp;""))&amp;";",AA$1007))),OR(UPPER(TRIM(Datos!AA401&amp;""))="SÍ",UPPER(TRIM(Datos!AA401&amp;""))="SI",UPPER(TRIM(Datos!AA401&amp;""))="NO"),IF(ISNUMBER(Datos!AA401),AND(OR(AA$1005="",Datos!AA401&gt;=AA$1005),OR(AA$1006="",Datos!AA401&lt;=AA$1006)),FALSE),TRUE))))</f>
        <v>0.0</v>
      </c>
      <c r="AB401">
        <f>IF(Datos!AB401="",0,IF(AND(AB$1008&lt;&gt;"",Datos!AB401=AB$1008),0,IF(AB$1004=0,0,1-CHOOSE(AB$1004,IF(ISNUMBER(Datos!AB401),AND(OR(AB$1005="",Datos!AB401&gt;=AB$1005),OR(AB$1006="",Datos!AB401&lt;=AB$1006)),FALSE),IF(ISNUMBER(Datos!AB401),AND(Datos!AB401=INT(Datos!AB401),AND(OR(AB$1005="",Datos!AB401&gt;=AB$1005),OR(AB$1006="",Datos!AB401&lt;=AB$1006))),FALSE),OR(ISNUMBER(FIND(";"&amp;UPPER(TRIM(Datos!AB401&amp;""))&amp;"=",AB$1007)),ISNUMBER(FIND(";"&amp;UPPER(TRIM(Datos!AB401&amp;""))&amp;";",AB$1007))),OR(UPPER(TRIM(Datos!AB401&amp;""))="SÍ",UPPER(TRIM(Datos!AB401&amp;""))="SI",UPPER(TRIM(Datos!AB401&amp;""))="NO"),IF(ISNUMBER(Datos!AB401),AND(OR(AB$1005="",Datos!AB401&gt;=AB$1005),OR(AB$1006="",Datos!AB401&lt;=AB$1006)),FALSE),TRUE))))</f>
        <v>0.0</v>
      </c>
      <c r="AC401">
        <f>IF(Datos!AC401="",0,IF(AND(AC$1008&lt;&gt;"",Datos!AC401=AC$1008),0,IF(AC$1004=0,0,1-CHOOSE(AC$1004,IF(ISNUMBER(Datos!AC401),AND(OR(AC$1005="",Datos!AC401&gt;=AC$1005),OR(AC$1006="",Datos!AC401&lt;=AC$1006)),FALSE),IF(ISNUMBER(Datos!AC401),AND(Datos!AC401=INT(Datos!AC401),AND(OR(AC$1005="",Datos!AC401&gt;=AC$1005),OR(AC$1006="",Datos!AC401&lt;=AC$1006))),FALSE),OR(ISNUMBER(FIND(";"&amp;UPPER(TRIM(Datos!AC401&amp;""))&amp;"=",AC$1007)),ISNUMBER(FIND(";"&amp;UPPER(TRIM(Datos!AC401&amp;""))&amp;";",AC$1007))),OR(UPPER(TRIM(Datos!AC401&amp;""))="SÍ",UPPER(TRIM(Datos!AC401&amp;""))="SI",UPPER(TRIM(Datos!AC401&amp;""))="NO"),IF(ISNUMBER(Datos!AC401),AND(OR(AC$1005="",Datos!AC401&gt;=AC$1005),OR(AC$1006="",Datos!AC401&lt;=AC$1006)),FALSE),TRUE))))</f>
        <v>0.0</v>
      </c>
      <c r="AD401">
        <f>IF(Datos!AD401="",0,IF(AND(AD$1008&lt;&gt;"",Datos!AD401=AD$1008),0,IF(AD$1004=0,0,1-CHOOSE(AD$1004,IF(ISNUMBER(Datos!AD401),AND(OR(AD$1005="",Datos!AD401&gt;=AD$1005),OR(AD$1006="",Datos!AD401&lt;=AD$1006)),FALSE),IF(ISNUMBER(Datos!AD401),AND(Datos!AD401=INT(Datos!AD401),AND(OR(AD$1005="",Datos!AD401&gt;=AD$1005),OR(AD$1006="",Datos!AD401&lt;=AD$1006))),FALSE),OR(ISNUMBER(FIND(";"&amp;UPPER(TRIM(Datos!AD401&amp;""))&amp;"=",AD$1007)),ISNUMBER(FIND(";"&amp;UPPER(TRIM(Datos!AD401&amp;""))&amp;";",AD$1007))),OR(UPPER(TRIM(Datos!AD401&amp;""))="SÍ",UPPER(TRIM(Datos!AD401&amp;""))="SI",UPPER(TRIM(Datos!AD401&amp;""))="NO"),IF(ISNUMBER(Datos!AD401),AND(OR(AD$1005="",Datos!AD401&gt;=AD$1005),OR(AD$1006="",Datos!AD401&lt;=AD$1006)),FALSE),TRUE))))</f>
        <v>0.0</v>
      </c>
      <c r="AE401">
        <f>IF(Datos!AE401="",0,IF(AND(AE$1008&lt;&gt;"",Datos!AE401=AE$1008),0,IF(AE$1004=0,0,1-CHOOSE(AE$1004,IF(ISNUMBER(Datos!AE401),AND(OR(AE$1005="",Datos!AE401&gt;=AE$1005),OR(AE$1006="",Datos!AE401&lt;=AE$1006)),FALSE),IF(ISNUMBER(Datos!AE401),AND(Datos!AE401=INT(Datos!AE401),AND(OR(AE$1005="",Datos!AE401&gt;=AE$1005),OR(AE$1006="",Datos!AE401&lt;=AE$1006))),FALSE),OR(ISNUMBER(FIND(";"&amp;UPPER(TRIM(Datos!AE401&amp;""))&amp;"=",AE$1007)),ISNUMBER(FIND(";"&amp;UPPER(TRIM(Datos!AE401&amp;""))&amp;";",AE$1007))),OR(UPPER(TRIM(Datos!AE401&amp;""))="SÍ",UPPER(TRIM(Datos!AE401&amp;""))="SI",UPPER(TRIM(Datos!AE401&amp;""))="NO"),IF(ISNUMBER(Datos!AE401),AND(OR(AE$1005="",Datos!AE401&gt;=AE$1005),OR(AE$1006="",Datos!AE401&lt;=AE$1006)),FALSE),TRUE))))</f>
        <v>0.0</v>
      </c>
    </row>
    <row r="402" spans="2:31">
      <c r="B402">
        <f>IF(Datos!B402="",0,IF(AND(B$1008&lt;&gt;"",Datos!B402=B$1008),0,IF(B$1004=0,0,1-CHOOSE(B$1004,IF(ISNUMBER(Datos!B402),AND(OR(B$1005="",Datos!B402&gt;=B$1005),OR(B$1006="",Datos!B402&lt;=B$1006)),FALSE),IF(ISNUMBER(Datos!B402),AND(Datos!B402=INT(Datos!B402),AND(OR(B$1005="",Datos!B402&gt;=B$1005),OR(B$1006="",Datos!B402&lt;=B$1006))),FALSE),OR(ISNUMBER(FIND(";"&amp;UPPER(TRIM(Datos!B402&amp;""))&amp;"=",B$1007)),ISNUMBER(FIND(";"&amp;UPPER(TRIM(Datos!B402&amp;""))&amp;";",B$1007))),OR(UPPER(TRIM(Datos!B402&amp;""))="SÍ",UPPER(TRIM(Datos!B402&amp;""))="SI",UPPER(TRIM(Datos!B402&amp;""))="NO"),IF(ISNUMBER(Datos!B402),AND(OR(B$1005="",Datos!B402&gt;=B$1005),OR(B$1006="",Datos!B402&lt;=B$1006)),FALSE),TRUE))))</f>
        <v>0.0</v>
      </c>
      <c r="C402">
        <f>IF(Datos!C402="",0,IF(AND(C$1008&lt;&gt;"",Datos!C402=C$1008),0,IF(C$1004=0,0,1-CHOOSE(C$1004,IF(ISNUMBER(Datos!C402),AND(OR(C$1005="",Datos!C402&gt;=C$1005),OR(C$1006="",Datos!C402&lt;=C$1006)),FALSE),IF(ISNUMBER(Datos!C402),AND(Datos!C402=INT(Datos!C402),AND(OR(C$1005="",Datos!C402&gt;=C$1005),OR(C$1006="",Datos!C402&lt;=C$1006))),FALSE),OR(ISNUMBER(FIND(";"&amp;UPPER(TRIM(Datos!C402&amp;""))&amp;"=",C$1007)),ISNUMBER(FIND(";"&amp;UPPER(TRIM(Datos!C402&amp;""))&amp;";",C$1007))),OR(UPPER(TRIM(Datos!C402&amp;""))="SÍ",UPPER(TRIM(Datos!C402&amp;""))="SI",UPPER(TRIM(Datos!C402&amp;""))="NO"),IF(ISNUMBER(Datos!C402),AND(OR(C$1005="",Datos!C402&gt;=C$1005),OR(C$1006="",Datos!C402&lt;=C$1006)),FALSE),TRUE))))</f>
        <v>0.0</v>
      </c>
      <c r="D402">
        <f>IF(Datos!D402="",0,IF(AND(D$1008&lt;&gt;"",Datos!D402=D$1008),0,IF(D$1004=0,0,1-CHOOSE(D$1004,IF(ISNUMBER(Datos!D402),AND(OR(D$1005="",Datos!D402&gt;=D$1005),OR(D$1006="",Datos!D402&lt;=D$1006)),FALSE),IF(ISNUMBER(Datos!D402),AND(Datos!D402=INT(Datos!D402),AND(OR(D$1005="",Datos!D402&gt;=D$1005),OR(D$1006="",Datos!D402&lt;=D$1006))),FALSE),OR(ISNUMBER(FIND(";"&amp;UPPER(TRIM(Datos!D402&amp;""))&amp;"=",D$1007)),ISNUMBER(FIND(";"&amp;UPPER(TRIM(Datos!D402&amp;""))&amp;";",D$1007))),OR(UPPER(TRIM(Datos!D402&amp;""))="SÍ",UPPER(TRIM(Datos!D402&amp;""))="SI",UPPER(TRIM(Datos!D402&amp;""))="NO"),IF(ISNUMBER(Datos!D402),AND(OR(D$1005="",Datos!D402&gt;=D$1005),OR(D$1006="",Datos!D402&lt;=D$1006)),FALSE),TRUE))))</f>
        <v>0.0</v>
      </c>
      <c r="E402">
        <f>IF(Datos!E402="",0,IF(AND(E$1008&lt;&gt;"",Datos!E402=E$1008),0,IF(E$1004=0,0,1-CHOOSE(E$1004,IF(ISNUMBER(Datos!E402),AND(OR(E$1005="",Datos!E402&gt;=E$1005),OR(E$1006="",Datos!E402&lt;=E$1006)),FALSE),IF(ISNUMBER(Datos!E402),AND(Datos!E402=INT(Datos!E402),AND(OR(E$1005="",Datos!E402&gt;=E$1005),OR(E$1006="",Datos!E402&lt;=E$1006))),FALSE),OR(ISNUMBER(FIND(";"&amp;UPPER(TRIM(Datos!E402&amp;""))&amp;"=",E$1007)),ISNUMBER(FIND(";"&amp;UPPER(TRIM(Datos!E402&amp;""))&amp;";",E$1007))),OR(UPPER(TRIM(Datos!E402&amp;""))="SÍ",UPPER(TRIM(Datos!E402&amp;""))="SI",UPPER(TRIM(Datos!E402&amp;""))="NO"),IF(ISNUMBER(Datos!E402),AND(OR(E$1005="",Datos!E402&gt;=E$1005),OR(E$1006="",Datos!E402&lt;=E$1006)),FALSE),TRUE))))</f>
        <v>0.0</v>
      </c>
      <c r="F402">
        <f>IF(Datos!F402="",0,IF(AND(F$1008&lt;&gt;"",Datos!F402=F$1008),0,IF(F$1004=0,0,1-CHOOSE(F$1004,IF(ISNUMBER(Datos!F402),AND(OR(F$1005="",Datos!F402&gt;=F$1005),OR(F$1006="",Datos!F402&lt;=F$1006)),FALSE),IF(ISNUMBER(Datos!F402),AND(Datos!F402=INT(Datos!F402),AND(OR(F$1005="",Datos!F402&gt;=F$1005),OR(F$1006="",Datos!F402&lt;=F$1006))),FALSE),OR(ISNUMBER(FIND(";"&amp;UPPER(TRIM(Datos!F402&amp;""))&amp;"=",F$1007)),ISNUMBER(FIND(";"&amp;UPPER(TRIM(Datos!F402&amp;""))&amp;";",F$1007))),OR(UPPER(TRIM(Datos!F402&amp;""))="SÍ",UPPER(TRIM(Datos!F402&amp;""))="SI",UPPER(TRIM(Datos!F402&amp;""))="NO"),IF(ISNUMBER(Datos!F402),AND(OR(F$1005="",Datos!F402&gt;=F$1005),OR(F$1006="",Datos!F402&lt;=F$1006)),FALSE),TRUE))))</f>
        <v>0.0</v>
      </c>
      <c r="G402">
        <f>IF(Datos!G402="",0,IF(AND(G$1008&lt;&gt;"",Datos!G402=G$1008),0,IF(G$1004=0,0,1-CHOOSE(G$1004,IF(ISNUMBER(Datos!G402),AND(OR(G$1005="",Datos!G402&gt;=G$1005),OR(G$1006="",Datos!G402&lt;=G$1006)),FALSE),IF(ISNUMBER(Datos!G402),AND(Datos!G402=INT(Datos!G402),AND(OR(G$1005="",Datos!G402&gt;=G$1005),OR(G$1006="",Datos!G402&lt;=G$1006))),FALSE),OR(ISNUMBER(FIND(";"&amp;UPPER(TRIM(Datos!G402&amp;""))&amp;"=",G$1007)),ISNUMBER(FIND(";"&amp;UPPER(TRIM(Datos!G402&amp;""))&amp;";",G$1007))),OR(UPPER(TRIM(Datos!G402&amp;""))="SÍ",UPPER(TRIM(Datos!G402&amp;""))="SI",UPPER(TRIM(Datos!G402&amp;""))="NO"),IF(ISNUMBER(Datos!G402),AND(OR(G$1005="",Datos!G402&gt;=G$1005),OR(G$1006="",Datos!G402&lt;=G$1006)),FALSE),TRUE))))</f>
        <v>0.0</v>
      </c>
      <c r="H402">
        <f>IF(Datos!H402="",0,IF(AND(H$1008&lt;&gt;"",Datos!H402=H$1008),0,IF(H$1004=0,0,1-CHOOSE(H$1004,IF(ISNUMBER(Datos!H402),AND(OR(H$1005="",Datos!H402&gt;=H$1005),OR(H$1006="",Datos!H402&lt;=H$1006)),FALSE),IF(ISNUMBER(Datos!H402),AND(Datos!H402=INT(Datos!H402),AND(OR(H$1005="",Datos!H402&gt;=H$1005),OR(H$1006="",Datos!H402&lt;=H$1006))),FALSE),OR(ISNUMBER(FIND(";"&amp;UPPER(TRIM(Datos!H402&amp;""))&amp;"=",H$1007)),ISNUMBER(FIND(";"&amp;UPPER(TRIM(Datos!H402&amp;""))&amp;";",H$1007))),OR(UPPER(TRIM(Datos!H402&amp;""))="SÍ",UPPER(TRIM(Datos!H402&amp;""))="SI",UPPER(TRIM(Datos!H402&amp;""))="NO"),IF(ISNUMBER(Datos!H402),AND(OR(H$1005="",Datos!H402&gt;=H$1005),OR(H$1006="",Datos!H402&lt;=H$1006)),FALSE),TRUE))))</f>
        <v>0.0</v>
      </c>
      <c r="I402">
        <f>IF(Datos!I402="",0,IF(AND(I$1008&lt;&gt;"",Datos!I402=I$1008),0,IF(I$1004=0,0,1-CHOOSE(I$1004,IF(ISNUMBER(Datos!I402),AND(OR(I$1005="",Datos!I402&gt;=I$1005),OR(I$1006="",Datos!I402&lt;=I$1006)),FALSE),IF(ISNUMBER(Datos!I402),AND(Datos!I402=INT(Datos!I402),AND(OR(I$1005="",Datos!I402&gt;=I$1005),OR(I$1006="",Datos!I402&lt;=I$1006))),FALSE),OR(ISNUMBER(FIND(";"&amp;UPPER(TRIM(Datos!I402&amp;""))&amp;"=",I$1007)),ISNUMBER(FIND(";"&amp;UPPER(TRIM(Datos!I402&amp;""))&amp;";",I$1007))),OR(UPPER(TRIM(Datos!I402&amp;""))="SÍ",UPPER(TRIM(Datos!I402&amp;""))="SI",UPPER(TRIM(Datos!I402&amp;""))="NO"),IF(ISNUMBER(Datos!I402),AND(OR(I$1005="",Datos!I402&gt;=I$1005),OR(I$1006="",Datos!I402&lt;=I$1006)),FALSE),TRUE))))</f>
        <v>0.0</v>
      </c>
      <c r="J402">
        <f>IF(Datos!J402="",0,IF(AND(J$1008&lt;&gt;"",Datos!J402=J$1008),0,IF(J$1004=0,0,1-CHOOSE(J$1004,IF(ISNUMBER(Datos!J402),AND(OR(J$1005="",Datos!J402&gt;=J$1005),OR(J$1006="",Datos!J402&lt;=J$1006)),FALSE),IF(ISNUMBER(Datos!J402),AND(Datos!J402=INT(Datos!J402),AND(OR(J$1005="",Datos!J402&gt;=J$1005),OR(J$1006="",Datos!J402&lt;=J$1006))),FALSE),OR(ISNUMBER(FIND(";"&amp;UPPER(TRIM(Datos!J402&amp;""))&amp;"=",J$1007)),ISNUMBER(FIND(";"&amp;UPPER(TRIM(Datos!J402&amp;""))&amp;";",J$1007))),OR(UPPER(TRIM(Datos!J402&amp;""))="SÍ",UPPER(TRIM(Datos!J402&amp;""))="SI",UPPER(TRIM(Datos!J402&amp;""))="NO"),IF(ISNUMBER(Datos!J402),AND(OR(J$1005="",Datos!J402&gt;=J$1005),OR(J$1006="",Datos!J402&lt;=J$1006)),FALSE),TRUE))))</f>
        <v>0.0</v>
      </c>
      <c r="K402">
        <f>IF(Datos!K402="",0,IF(AND(K$1008&lt;&gt;"",Datos!K402=K$1008),0,IF(K$1004=0,0,1-CHOOSE(K$1004,IF(ISNUMBER(Datos!K402),AND(OR(K$1005="",Datos!K402&gt;=K$1005),OR(K$1006="",Datos!K402&lt;=K$1006)),FALSE),IF(ISNUMBER(Datos!K402),AND(Datos!K402=INT(Datos!K402),AND(OR(K$1005="",Datos!K402&gt;=K$1005),OR(K$1006="",Datos!K402&lt;=K$1006))),FALSE),OR(ISNUMBER(FIND(";"&amp;UPPER(TRIM(Datos!K402&amp;""))&amp;"=",K$1007)),ISNUMBER(FIND(";"&amp;UPPER(TRIM(Datos!K402&amp;""))&amp;";",K$1007))),OR(UPPER(TRIM(Datos!K402&amp;""))="SÍ",UPPER(TRIM(Datos!K402&amp;""))="SI",UPPER(TRIM(Datos!K402&amp;""))="NO"),IF(ISNUMBER(Datos!K402),AND(OR(K$1005="",Datos!K402&gt;=K$1005),OR(K$1006="",Datos!K402&lt;=K$1006)),FALSE),TRUE))))</f>
        <v>0.0</v>
      </c>
      <c r="L402">
        <f>IF(Datos!L402="",0,IF(AND(L$1008&lt;&gt;"",Datos!L402=L$1008),0,IF(L$1004=0,0,1-CHOOSE(L$1004,IF(ISNUMBER(Datos!L402),AND(OR(L$1005="",Datos!L402&gt;=L$1005),OR(L$1006="",Datos!L402&lt;=L$1006)),FALSE),IF(ISNUMBER(Datos!L402),AND(Datos!L402=INT(Datos!L402),AND(OR(L$1005="",Datos!L402&gt;=L$1005),OR(L$1006="",Datos!L402&lt;=L$1006))),FALSE),OR(ISNUMBER(FIND(";"&amp;UPPER(TRIM(Datos!L402&amp;""))&amp;"=",L$1007)),ISNUMBER(FIND(";"&amp;UPPER(TRIM(Datos!L402&amp;""))&amp;";",L$1007))),OR(UPPER(TRIM(Datos!L402&amp;""))="SÍ",UPPER(TRIM(Datos!L402&amp;""))="SI",UPPER(TRIM(Datos!L402&amp;""))="NO"),IF(ISNUMBER(Datos!L402),AND(OR(L$1005="",Datos!L402&gt;=L$1005),OR(L$1006="",Datos!L402&lt;=L$1006)),FALSE),TRUE))))</f>
        <v>0.0</v>
      </c>
      <c r="M402">
        <f>IF(Datos!M402="",0,IF(AND(M$1008&lt;&gt;"",Datos!M402=M$1008),0,IF(M$1004=0,0,1-CHOOSE(M$1004,IF(ISNUMBER(Datos!M402),AND(OR(M$1005="",Datos!M402&gt;=M$1005),OR(M$1006="",Datos!M402&lt;=M$1006)),FALSE),IF(ISNUMBER(Datos!M402),AND(Datos!M402=INT(Datos!M402),AND(OR(M$1005="",Datos!M402&gt;=M$1005),OR(M$1006="",Datos!M402&lt;=M$1006))),FALSE),OR(ISNUMBER(FIND(";"&amp;UPPER(TRIM(Datos!M402&amp;""))&amp;"=",M$1007)),ISNUMBER(FIND(";"&amp;UPPER(TRIM(Datos!M402&amp;""))&amp;";",M$1007))),OR(UPPER(TRIM(Datos!M402&amp;""))="SÍ",UPPER(TRIM(Datos!M402&amp;""))="SI",UPPER(TRIM(Datos!M402&amp;""))="NO"),IF(ISNUMBER(Datos!M402),AND(OR(M$1005="",Datos!M402&gt;=M$1005),OR(M$1006="",Datos!M402&lt;=M$1006)),FALSE),TRUE))))</f>
        <v>0.0</v>
      </c>
      <c r="N402">
        <f>IF(Datos!N402="",0,IF(AND(N$1008&lt;&gt;"",Datos!N402=N$1008),0,IF(N$1004=0,0,1-CHOOSE(N$1004,IF(ISNUMBER(Datos!N402),AND(OR(N$1005="",Datos!N402&gt;=N$1005),OR(N$1006="",Datos!N402&lt;=N$1006)),FALSE),IF(ISNUMBER(Datos!N402),AND(Datos!N402=INT(Datos!N402),AND(OR(N$1005="",Datos!N402&gt;=N$1005),OR(N$1006="",Datos!N402&lt;=N$1006))),FALSE),OR(ISNUMBER(FIND(";"&amp;UPPER(TRIM(Datos!N402&amp;""))&amp;"=",N$1007)),ISNUMBER(FIND(";"&amp;UPPER(TRIM(Datos!N402&amp;""))&amp;";",N$1007))),OR(UPPER(TRIM(Datos!N402&amp;""))="SÍ",UPPER(TRIM(Datos!N402&amp;""))="SI",UPPER(TRIM(Datos!N402&amp;""))="NO"),IF(ISNUMBER(Datos!N402),AND(OR(N$1005="",Datos!N402&gt;=N$1005),OR(N$1006="",Datos!N402&lt;=N$1006)),FALSE),TRUE))))</f>
        <v>0.0</v>
      </c>
      <c r="O402">
        <f>IF(Datos!O402="",0,IF(AND(O$1008&lt;&gt;"",Datos!O402=O$1008),0,IF(O$1004=0,0,1-CHOOSE(O$1004,IF(ISNUMBER(Datos!O402),AND(OR(O$1005="",Datos!O402&gt;=O$1005),OR(O$1006="",Datos!O402&lt;=O$1006)),FALSE),IF(ISNUMBER(Datos!O402),AND(Datos!O402=INT(Datos!O402),AND(OR(O$1005="",Datos!O402&gt;=O$1005),OR(O$1006="",Datos!O402&lt;=O$1006))),FALSE),OR(ISNUMBER(FIND(";"&amp;UPPER(TRIM(Datos!O402&amp;""))&amp;"=",O$1007)),ISNUMBER(FIND(";"&amp;UPPER(TRIM(Datos!O402&amp;""))&amp;";",O$1007))),OR(UPPER(TRIM(Datos!O402&amp;""))="SÍ",UPPER(TRIM(Datos!O402&amp;""))="SI",UPPER(TRIM(Datos!O402&amp;""))="NO"),IF(ISNUMBER(Datos!O402),AND(OR(O$1005="",Datos!O402&gt;=O$1005),OR(O$1006="",Datos!O402&lt;=O$1006)),FALSE),TRUE))))</f>
        <v>0.0</v>
      </c>
      <c r="P402">
        <f>IF(Datos!P402="",0,IF(AND(P$1008&lt;&gt;"",Datos!P402=P$1008),0,IF(P$1004=0,0,1-CHOOSE(P$1004,IF(ISNUMBER(Datos!P402),AND(OR(P$1005="",Datos!P402&gt;=P$1005),OR(P$1006="",Datos!P402&lt;=P$1006)),FALSE),IF(ISNUMBER(Datos!P402),AND(Datos!P402=INT(Datos!P402),AND(OR(P$1005="",Datos!P402&gt;=P$1005),OR(P$1006="",Datos!P402&lt;=P$1006))),FALSE),OR(ISNUMBER(FIND(";"&amp;UPPER(TRIM(Datos!P402&amp;""))&amp;"=",P$1007)),ISNUMBER(FIND(";"&amp;UPPER(TRIM(Datos!P402&amp;""))&amp;";",P$1007))),OR(UPPER(TRIM(Datos!P402&amp;""))="SÍ",UPPER(TRIM(Datos!P402&amp;""))="SI",UPPER(TRIM(Datos!P402&amp;""))="NO"),IF(ISNUMBER(Datos!P402),AND(OR(P$1005="",Datos!P402&gt;=P$1005),OR(P$1006="",Datos!P402&lt;=P$1006)),FALSE),TRUE))))</f>
        <v>0.0</v>
      </c>
      <c r="Q402">
        <f>IF(Datos!Q402="",0,IF(AND(Q$1008&lt;&gt;"",Datos!Q402=Q$1008),0,IF(Q$1004=0,0,1-CHOOSE(Q$1004,IF(ISNUMBER(Datos!Q402),AND(OR(Q$1005="",Datos!Q402&gt;=Q$1005),OR(Q$1006="",Datos!Q402&lt;=Q$1006)),FALSE),IF(ISNUMBER(Datos!Q402),AND(Datos!Q402=INT(Datos!Q402),AND(OR(Q$1005="",Datos!Q402&gt;=Q$1005),OR(Q$1006="",Datos!Q402&lt;=Q$1006))),FALSE),OR(ISNUMBER(FIND(";"&amp;UPPER(TRIM(Datos!Q402&amp;""))&amp;"=",Q$1007)),ISNUMBER(FIND(";"&amp;UPPER(TRIM(Datos!Q402&amp;""))&amp;";",Q$1007))),OR(UPPER(TRIM(Datos!Q402&amp;""))="SÍ",UPPER(TRIM(Datos!Q402&amp;""))="SI",UPPER(TRIM(Datos!Q402&amp;""))="NO"),IF(ISNUMBER(Datos!Q402),AND(OR(Q$1005="",Datos!Q402&gt;=Q$1005),OR(Q$1006="",Datos!Q402&lt;=Q$1006)),FALSE),TRUE))))</f>
        <v>0.0</v>
      </c>
      <c r="R402">
        <f>IF(Datos!R402="",0,IF(AND(R$1008&lt;&gt;"",Datos!R402=R$1008),0,IF(R$1004=0,0,1-CHOOSE(R$1004,IF(ISNUMBER(Datos!R402),AND(OR(R$1005="",Datos!R402&gt;=R$1005),OR(R$1006="",Datos!R402&lt;=R$1006)),FALSE),IF(ISNUMBER(Datos!R402),AND(Datos!R402=INT(Datos!R402),AND(OR(R$1005="",Datos!R402&gt;=R$1005),OR(R$1006="",Datos!R402&lt;=R$1006))),FALSE),OR(ISNUMBER(FIND(";"&amp;UPPER(TRIM(Datos!R402&amp;""))&amp;"=",R$1007)),ISNUMBER(FIND(";"&amp;UPPER(TRIM(Datos!R402&amp;""))&amp;";",R$1007))),OR(UPPER(TRIM(Datos!R402&amp;""))="SÍ",UPPER(TRIM(Datos!R402&amp;""))="SI",UPPER(TRIM(Datos!R402&amp;""))="NO"),IF(ISNUMBER(Datos!R402),AND(OR(R$1005="",Datos!R402&gt;=R$1005),OR(R$1006="",Datos!R402&lt;=R$1006)),FALSE),TRUE))))</f>
        <v>0.0</v>
      </c>
      <c r="S402">
        <f>IF(Datos!S402="",0,IF(AND(S$1008&lt;&gt;"",Datos!S402=S$1008),0,IF(S$1004=0,0,1-CHOOSE(S$1004,IF(ISNUMBER(Datos!S402),AND(OR(S$1005="",Datos!S402&gt;=S$1005),OR(S$1006="",Datos!S402&lt;=S$1006)),FALSE),IF(ISNUMBER(Datos!S402),AND(Datos!S402=INT(Datos!S402),AND(OR(S$1005="",Datos!S402&gt;=S$1005),OR(S$1006="",Datos!S402&lt;=S$1006))),FALSE),OR(ISNUMBER(FIND(";"&amp;UPPER(TRIM(Datos!S402&amp;""))&amp;"=",S$1007)),ISNUMBER(FIND(";"&amp;UPPER(TRIM(Datos!S402&amp;""))&amp;";",S$1007))),OR(UPPER(TRIM(Datos!S402&amp;""))="SÍ",UPPER(TRIM(Datos!S402&amp;""))="SI",UPPER(TRIM(Datos!S402&amp;""))="NO"),IF(ISNUMBER(Datos!S402),AND(OR(S$1005="",Datos!S402&gt;=S$1005),OR(S$1006="",Datos!S402&lt;=S$1006)),FALSE),TRUE))))</f>
        <v>0.0</v>
      </c>
      <c r="T402">
        <f>IF(Datos!T402="",0,IF(AND(T$1008&lt;&gt;"",Datos!T402=T$1008),0,IF(T$1004=0,0,1-CHOOSE(T$1004,IF(ISNUMBER(Datos!T402),AND(OR(T$1005="",Datos!T402&gt;=T$1005),OR(T$1006="",Datos!T402&lt;=T$1006)),FALSE),IF(ISNUMBER(Datos!T402),AND(Datos!T402=INT(Datos!T402),AND(OR(T$1005="",Datos!T402&gt;=T$1005),OR(T$1006="",Datos!T402&lt;=T$1006))),FALSE),OR(ISNUMBER(FIND(";"&amp;UPPER(TRIM(Datos!T402&amp;""))&amp;"=",T$1007)),ISNUMBER(FIND(";"&amp;UPPER(TRIM(Datos!T402&amp;""))&amp;";",T$1007))),OR(UPPER(TRIM(Datos!T402&amp;""))="SÍ",UPPER(TRIM(Datos!T402&amp;""))="SI",UPPER(TRIM(Datos!T402&amp;""))="NO"),IF(ISNUMBER(Datos!T402),AND(OR(T$1005="",Datos!T402&gt;=T$1005),OR(T$1006="",Datos!T402&lt;=T$1006)),FALSE),TRUE))))</f>
        <v>0.0</v>
      </c>
      <c r="U402">
        <f>IF(Datos!U402="",0,IF(AND(U$1008&lt;&gt;"",Datos!U402=U$1008),0,IF(U$1004=0,0,1-CHOOSE(U$1004,IF(ISNUMBER(Datos!U402),AND(OR(U$1005="",Datos!U402&gt;=U$1005),OR(U$1006="",Datos!U402&lt;=U$1006)),FALSE),IF(ISNUMBER(Datos!U402),AND(Datos!U402=INT(Datos!U402),AND(OR(U$1005="",Datos!U402&gt;=U$1005),OR(U$1006="",Datos!U402&lt;=U$1006))),FALSE),OR(ISNUMBER(FIND(";"&amp;UPPER(TRIM(Datos!U402&amp;""))&amp;"=",U$1007)),ISNUMBER(FIND(";"&amp;UPPER(TRIM(Datos!U402&amp;""))&amp;";",U$1007))),OR(UPPER(TRIM(Datos!U402&amp;""))="SÍ",UPPER(TRIM(Datos!U402&amp;""))="SI",UPPER(TRIM(Datos!U402&amp;""))="NO"),IF(ISNUMBER(Datos!U402),AND(OR(U$1005="",Datos!U402&gt;=U$1005),OR(U$1006="",Datos!U402&lt;=U$1006)),FALSE),TRUE))))</f>
        <v>0.0</v>
      </c>
      <c r="V402">
        <f>IF(Datos!V402="",0,IF(AND(V$1008&lt;&gt;"",Datos!V402=V$1008),0,IF(V$1004=0,0,1-CHOOSE(V$1004,IF(ISNUMBER(Datos!V402),AND(OR(V$1005="",Datos!V402&gt;=V$1005),OR(V$1006="",Datos!V402&lt;=V$1006)),FALSE),IF(ISNUMBER(Datos!V402),AND(Datos!V402=INT(Datos!V402),AND(OR(V$1005="",Datos!V402&gt;=V$1005),OR(V$1006="",Datos!V402&lt;=V$1006))),FALSE),OR(ISNUMBER(FIND(";"&amp;UPPER(TRIM(Datos!V402&amp;""))&amp;"=",V$1007)),ISNUMBER(FIND(";"&amp;UPPER(TRIM(Datos!V402&amp;""))&amp;";",V$1007))),OR(UPPER(TRIM(Datos!V402&amp;""))="SÍ",UPPER(TRIM(Datos!V402&amp;""))="SI",UPPER(TRIM(Datos!V402&amp;""))="NO"),IF(ISNUMBER(Datos!V402),AND(OR(V$1005="",Datos!V402&gt;=V$1005),OR(V$1006="",Datos!V402&lt;=V$1006)),FALSE),TRUE))))</f>
        <v>0.0</v>
      </c>
      <c r="W402">
        <f>IF(Datos!W402="",0,IF(AND(W$1008&lt;&gt;"",Datos!W402=W$1008),0,IF(W$1004=0,0,1-CHOOSE(W$1004,IF(ISNUMBER(Datos!W402),AND(OR(W$1005="",Datos!W402&gt;=W$1005),OR(W$1006="",Datos!W402&lt;=W$1006)),FALSE),IF(ISNUMBER(Datos!W402),AND(Datos!W402=INT(Datos!W402),AND(OR(W$1005="",Datos!W402&gt;=W$1005),OR(W$1006="",Datos!W402&lt;=W$1006))),FALSE),OR(ISNUMBER(FIND(";"&amp;UPPER(TRIM(Datos!W402&amp;""))&amp;"=",W$1007)),ISNUMBER(FIND(";"&amp;UPPER(TRIM(Datos!W402&amp;""))&amp;";",W$1007))),OR(UPPER(TRIM(Datos!W402&amp;""))="SÍ",UPPER(TRIM(Datos!W402&amp;""))="SI",UPPER(TRIM(Datos!W402&amp;""))="NO"),IF(ISNUMBER(Datos!W402),AND(OR(W$1005="",Datos!W402&gt;=W$1005),OR(W$1006="",Datos!W402&lt;=W$1006)),FALSE),TRUE))))</f>
        <v>0.0</v>
      </c>
      <c r="X402">
        <f>IF(Datos!X402="",0,IF(AND(X$1008&lt;&gt;"",Datos!X402=X$1008),0,IF(X$1004=0,0,1-CHOOSE(X$1004,IF(ISNUMBER(Datos!X402),AND(OR(X$1005="",Datos!X402&gt;=X$1005),OR(X$1006="",Datos!X402&lt;=X$1006)),FALSE),IF(ISNUMBER(Datos!X402),AND(Datos!X402=INT(Datos!X402),AND(OR(X$1005="",Datos!X402&gt;=X$1005),OR(X$1006="",Datos!X402&lt;=X$1006))),FALSE),OR(ISNUMBER(FIND(";"&amp;UPPER(TRIM(Datos!X402&amp;""))&amp;"=",X$1007)),ISNUMBER(FIND(";"&amp;UPPER(TRIM(Datos!X402&amp;""))&amp;";",X$1007))),OR(UPPER(TRIM(Datos!X402&amp;""))="SÍ",UPPER(TRIM(Datos!X402&amp;""))="SI",UPPER(TRIM(Datos!X402&amp;""))="NO"),IF(ISNUMBER(Datos!X402),AND(OR(X$1005="",Datos!X402&gt;=X$1005),OR(X$1006="",Datos!X402&lt;=X$1006)),FALSE),TRUE))))</f>
        <v>0.0</v>
      </c>
      <c r="Y402">
        <f>IF(Datos!Y402="",0,IF(AND(Y$1008&lt;&gt;"",Datos!Y402=Y$1008),0,IF(Y$1004=0,0,1-CHOOSE(Y$1004,IF(ISNUMBER(Datos!Y402),AND(OR(Y$1005="",Datos!Y402&gt;=Y$1005),OR(Y$1006="",Datos!Y402&lt;=Y$1006)),FALSE),IF(ISNUMBER(Datos!Y402),AND(Datos!Y402=INT(Datos!Y402),AND(OR(Y$1005="",Datos!Y402&gt;=Y$1005),OR(Y$1006="",Datos!Y402&lt;=Y$1006))),FALSE),OR(ISNUMBER(FIND(";"&amp;UPPER(TRIM(Datos!Y402&amp;""))&amp;"=",Y$1007)),ISNUMBER(FIND(";"&amp;UPPER(TRIM(Datos!Y402&amp;""))&amp;";",Y$1007))),OR(UPPER(TRIM(Datos!Y402&amp;""))="SÍ",UPPER(TRIM(Datos!Y402&amp;""))="SI",UPPER(TRIM(Datos!Y402&amp;""))="NO"),IF(ISNUMBER(Datos!Y402),AND(OR(Y$1005="",Datos!Y402&gt;=Y$1005),OR(Y$1006="",Datos!Y402&lt;=Y$1006)),FALSE),TRUE))))</f>
        <v>0.0</v>
      </c>
      <c r="Z402">
        <f>IF(Datos!Z402="",0,IF(AND(Z$1008&lt;&gt;"",Datos!Z402=Z$1008),0,IF(Z$1004=0,0,1-CHOOSE(Z$1004,IF(ISNUMBER(Datos!Z402),AND(OR(Z$1005="",Datos!Z402&gt;=Z$1005),OR(Z$1006="",Datos!Z402&lt;=Z$1006)),FALSE),IF(ISNUMBER(Datos!Z402),AND(Datos!Z402=INT(Datos!Z402),AND(OR(Z$1005="",Datos!Z402&gt;=Z$1005),OR(Z$1006="",Datos!Z402&lt;=Z$1006))),FALSE),OR(ISNUMBER(FIND(";"&amp;UPPER(TRIM(Datos!Z402&amp;""))&amp;"=",Z$1007)),ISNUMBER(FIND(";"&amp;UPPER(TRIM(Datos!Z402&amp;""))&amp;";",Z$1007))),OR(UPPER(TRIM(Datos!Z402&amp;""))="SÍ",UPPER(TRIM(Datos!Z402&amp;""))="SI",UPPER(TRIM(Datos!Z402&amp;""))="NO"),IF(ISNUMBER(Datos!Z402),AND(OR(Z$1005="",Datos!Z402&gt;=Z$1005),OR(Z$1006="",Datos!Z402&lt;=Z$1006)),FALSE),TRUE))))</f>
        <v>0.0</v>
      </c>
      <c r="AA402">
        <f>IF(Datos!AA402="",0,IF(AND(AA$1008&lt;&gt;"",Datos!AA402=AA$1008),0,IF(AA$1004=0,0,1-CHOOSE(AA$1004,IF(ISNUMBER(Datos!AA402),AND(OR(AA$1005="",Datos!AA402&gt;=AA$1005),OR(AA$1006="",Datos!AA402&lt;=AA$1006)),FALSE),IF(ISNUMBER(Datos!AA402),AND(Datos!AA402=INT(Datos!AA402),AND(OR(AA$1005="",Datos!AA402&gt;=AA$1005),OR(AA$1006="",Datos!AA402&lt;=AA$1006))),FALSE),OR(ISNUMBER(FIND(";"&amp;UPPER(TRIM(Datos!AA402&amp;""))&amp;"=",AA$1007)),ISNUMBER(FIND(";"&amp;UPPER(TRIM(Datos!AA402&amp;""))&amp;";",AA$1007))),OR(UPPER(TRIM(Datos!AA402&amp;""))="SÍ",UPPER(TRIM(Datos!AA402&amp;""))="SI",UPPER(TRIM(Datos!AA402&amp;""))="NO"),IF(ISNUMBER(Datos!AA402),AND(OR(AA$1005="",Datos!AA402&gt;=AA$1005),OR(AA$1006="",Datos!AA402&lt;=AA$1006)),FALSE),TRUE))))</f>
        <v>0.0</v>
      </c>
      <c r="AB402">
        <f>IF(Datos!AB402="",0,IF(AND(AB$1008&lt;&gt;"",Datos!AB402=AB$1008),0,IF(AB$1004=0,0,1-CHOOSE(AB$1004,IF(ISNUMBER(Datos!AB402),AND(OR(AB$1005="",Datos!AB402&gt;=AB$1005),OR(AB$1006="",Datos!AB402&lt;=AB$1006)),FALSE),IF(ISNUMBER(Datos!AB402),AND(Datos!AB402=INT(Datos!AB402),AND(OR(AB$1005="",Datos!AB402&gt;=AB$1005),OR(AB$1006="",Datos!AB402&lt;=AB$1006))),FALSE),OR(ISNUMBER(FIND(";"&amp;UPPER(TRIM(Datos!AB402&amp;""))&amp;"=",AB$1007)),ISNUMBER(FIND(";"&amp;UPPER(TRIM(Datos!AB402&amp;""))&amp;";",AB$1007))),OR(UPPER(TRIM(Datos!AB402&amp;""))="SÍ",UPPER(TRIM(Datos!AB402&amp;""))="SI",UPPER(TRIM(Datos!AB402&amp;""))="NO"),IF(ISNUMBER(Datos!AB402),AND(OR(AB$1005="",Datos!AB402&gt;=AB$1005),OR(AB$1006="",Datos!AB402&lt;=AB$1006)),FALSE),TRUE))))</f>
        <v>0.0</v>
      </c>
      <c r="AC402">
        <f>IF(Datos!AC402="",0,IF(AND(AC$1008&lt;&gt;"",Datos!AC402=AC$1008),0,IF(AC$1004=0,0,1-CHOOSE(AC$1004,IF(ISNUMBER(Datos!AC402),AND(OR(AC$1005="",Datos!AC402&gt;=AC$1005),OR(AC$1006="",Datos!AC402&lt;=AC$1006)),FALSE),IF(ISNUMBER(Datos!AC402),AND(Datos!AC402=INT(Datos!AC402),AND(OR(AC$1005="",Datos!AC402&gt;=AC$1005),OR(AC$1006="",Datos!AC402&lt;=AC$1006))),FALSE),OR(ISNUMBER(FIND(";"&amp;UPPER(TRIM(Datos!AC402&amp;""))&amp;"=",AC$1007)),ISNUMBER(FIND(";"&amp;UPPER(TRIM(Datos!AC402&amp;""))&amp;";",AC$1007))),OR(UPPER(TRIM(Datos!AC402&amp;""))="SÍ",UPPER(TRIM(Datos!AC402&amp;""))="SI",UPPER(TRIM(Datos!AC402&amp;""))="NO"),IF(ISNUMBER(Datos!AC402),AND(OR(AC$1005="",Datos!AC402&gt;=AC$1005),OR(AC$1006="",Datos!AC402&lt;=AC$1006)),FALSE),TRUE))))</f>
        <v>0.0</v>
      </c>
      <c r="AD402">
        <f>IF(Datos!AD402="",0,IF(AND(AD$1008&lt;&gt;"",Datos!AD402=AD$1008),0,IF(AD$1004=0,0,1-CHOOSE(AD$1004,IF(ISNUMBER(Datos!AD402),AND(OR(AD$1005="",Datos!AD402&gt;=AD$1005),OR(AD$1006="",Datos!AD402&lt;=AD$1006)),FALSE),IF(ISNUMBER(Datos!AD402),AND(Datos!AD402=INT(Datos!AD402),AND(OR(AD$1005="",Datos!AD402&gt;=AD$1005),OR(AD$1006="",Datos!AD402&lt;=AD$1006))),FALSE),OR(ISNUMBER(FIND(";"&amp;UPPER(TRIM(Datos!AD402&amp;""))&amp;"=",AD$1007)),ISNUMBER(FIND(";"&amp;UPPER(TRIM(Datos!AD402&amp;""))&amp;";",AD$1007))),OR(UPPER(TRIM(Datos!AD402&amp;""))="SÍ",UPPER(TRIM(Datos!AD402&amp;""))="SI",UPPER(TRIM(Datos!AD402&amp;""))="NO"),IF(ISNUMBER(Datos!AD402),AND(OR(AD$1005="",Datos!AD402&gt;=AD$1005),OR(AD$1006="",Datos!AD402&lt;=AD$1006)),FALSE),TRUE))))</f>
        <v>0.0</v>
      </c>
      <c r="AE402">
        <f>IF(Datos!AE402="",0,IF(AND(AE$1008&lt;&gt;"",Datos!AE402=AE$1008),0,IF(AE$1004=0,0,1-CHOOSE(AE$1004,IF(ISNUMBER(Datos!AE402),AND(OR(AE$1005="",Datos!AE402&gt;=AE$1005),OR(AE$1006="",Datos!AE402&lt;=AE$1006)),FALSE),IF(ISNUMBER(Datos!AE402),AND(Datos!AE402=INT(Datos!AE402),AND(OR(AE$1005="",Datos!AE402&gt;=AE$1005),OR(AE$1006="",Datos!AE402&lt;=AE$1006))),FALSE),OR(ISNUMBER(FIND(";"&amp;UPPER(TRIM(Datos!AE402&amp;""))&amp;"=",AE$1007)),ISNUMBER(FIND(";"&amp;UPPER(TRIM(Datos!AE402&amp;""))&amp;";",AE$1007))),OR(UPPER(TRIM(Datos!AE402&amp;""))="SÍ",UPPER(TRIM(Datos!AE402&amp;""))="SI",UPPER(TRIM(Datos!AE402&amp;""))="NO"),IF(ISNUMBER(Datos!AE402),AND(OR(AE$1005="",Datos!AE402&gt;=AE$1005),OR(AE$1006="",Datos!AE402&lt;=AE$1006)),FALSE),TRUE))))</f>
        <v>0.0</v>
      </c>
    </row>
    <row r="403" spans="2:31">
      <c r="B403">
        <f>IF(Datos!B403="",0,IF(AND(B$1008&lt;&gt;"",Datos!B403=B$1008),0,IF(B$1004=0,0,1-CHOOSE(B$1004,IF(ISNUMBER(Datos!B403),AND(OR(B$1005="",Datos!B403&gt;=B$1005),OR(B$1006="",Datos!B403&lt;=B$1006)),FALSE),IF(ISNUMBER(Datos!B403),AND(Datos!B403=INT(Datos!B403),AND(OR(B$1005="",Datos!B403&gt;=B$1005),OR(B$1006="",Datos!B403&lt;=B$1006))),FALSE),OR(ISNUMBER(FIND(";"&amp;UPPER(TRIM(Datos!B403&amp;""))&amp;"=",B$1007)),ISNUMBER(FIND(";"&amp;UPPER(TRIM(Datos!B403&amp;""))&amp;";",B$1007))),OR(UPPER(TRIM(Datos!B403&amp;""))="SÍ",UPPER(TRIM(Datos!B403&amp;""))="SI",UPPER(TRIM(Datos!B403&amp;""))="NO"),IF(ISNUMBER(Datos!B403),AND(OR(B$1005="",Datos!B403&gt;=B$1005),OR(B$1006="",Datos!B403&lt;=B$1006)),FALSE),TRUE))))</f>
        <v>0.0</v>
      </c>
      <c r="C403">
        <f>IF(Datos!C403="",0,IF(AND(C$1008&lt;&gt;"",Datos!C403=C$1008),0,IF(C$1004=0,0,1-CHOOSE(C$1004,IF(ISNUMBER(Datos!C403),AND(OR(C$1005="",Datos!C403&gt;=C$1005),OR(C$1006="",Datos!C403&lt;=C$1006)),FALSE),IF(ISNUMBER(Datos!C403),AND(Datos!C403=INT(Datos!C403),AND(OR(C$1005="",Datos!C403&gt;=C$1005),OR(C$1006="",Datos!C403&lt;=C$1006))),FALSE),OR(ISNUMBER(FIND(";"&amp;UPPER(TRIM(Datos!C403&amp;""))&amp;"=",C$1007)),ISNUMBER(FIND(";"&amp;UPPER(TRIM(Datos!C403&amp;""))&amp;";",C$1007))),OR(UPPER(TRIM(Datos!C403&amp;""))="SÍ",UPPER(TRIM(Datos!C403&amp;""))="SI",UPPER(TRIM(Datos!C403&amp;""))="NO"),IF(ISNUMBER(Datos!C403),AND(OR(C$1005="",Datos!C403&gt;=C$1005),OR(C$1006="",Datos!C403&lt;=C$1006)),FALSE),TRUE))))</f>
        <v>0.0</v>
      </c>
      <c r="D403">
        <f>IF(Datos!D403="",0,IF(AND(D$1008&lt;&gt;"",Datos!D403=D$1008),0,IF(D$1004=0,0,1-CHOOSE(D$1004,IF(ISNUMBER(Datos!D403),AND(OR(D$1005="",Datos!D403&gt;=D$1005),OR(D$1006="",Datos!D403&lt;=D$1006)),FALSE),IF(ISNUMBER(Datos!D403),AND(Datos!D403=INT(Datos!D403),AND(OR(D$1005="",Datos!D403&gt;=D$1005),OR(D$1006="",Datos!D403&lt;=D$1006))),FALSE),OR(ISNUMBER(FIND(";"&amp;UPPER(TRIM(Datos!D403&amp;""))&amp;"=",D$1007)),ISNUMBER(FIND(";"&amp;UPPER(TRIM(Datos!D403&amp;""))&amp;";",D$1007))),OR(UPPER(TRIM(Datos!D403&amp;""))="SÍ",UPPER(TRIM(Datos!D403&amp;""))="SI",UPPER(TRIM(Datos!D403&amp;""))="NO"),IF(ISNUMBER(Datos!D403),AND(OR(D$1005="",Datos!D403&gt;=D$1005),OR(D$1006="",Datos!D403&lt;=D$1006)),FALSE),TRUE))))</f>
        <v>0.0</v>
      </c>
      <c r="E403">
        <f>IF(Datos!E403="",0,IF(AND(E$1008&lt;&gt;"",Datos!E403=E$1008),0,IF(E$1004=0,0,1-CHOOSE(E$1004,IF(ISNUMBER(Datos!E403),AND(OR(E$1005="",Datos!E403&gt;=E$1005),OR(E$1006="",Datos!E403&lt;=E$1006)),FALSE),IF(ISNUMBER(Datos!E403),AND(Datos!E403=INT(Datos!E403),AND(OR(E$1005="",Datos!E403&gt;=E$1005),OR(E$1006="",Datos!E403&lt;=E$1006))),FALSE),OR(ISNUMBER(FIND(";"&amp;UPPER(TRIM(Datos!E403&amp;""))&amp;"=",E$1007)),ISNUMBER(FIND(";"&amp;UPPER(TRIM(Datos!E403&amp;""))&amp;";",E$1007))),OR(UPPER(TRIM(Datos!E403&amp;""))="SÍ",UPPER(TRIM(Datos!E403&amp;""))="SI",UPPER(TRIM(Datos!E403&amp;""))="NO"),IF(ISNUMBER(Datos!E403),AND(OR(E$1005="",Datos!E403&gt;=E$1005),OR(E$1006="",Datos!E403&lt;=E$1006)),FALSE),TRUE))))</f>
        <v>0.0</v>
      </c>
      <c r="F403">
        <f>IF(Datos!F403="",0,IF(AND(F$1008&lt;&gt;"",Datos!F403=F$1008),0,IF(F$1004=0,0,1-CHOOSE(F$1004,IF(ISNUMBER(Datos!F403),AND(OR(F$1005="",Datos!F403&gt;=F$1005),OR(F$1006="",Datos!F403&lt;=F$1006)),FALSE),IF(ISNUMBER(Datos!F403),AND(Datos!F403=INT(Datos!F403),AND(OR(F$1005="",Datos!F403&gt;=F$1005),OR(F$1006="",Datos!F403&lt;=F$1006))),FALSE),OR(ISNUMBER(FIND(";"&amp;UPPER(TRIM(Datos!F403&amp;""))&amp;"=",F$1007)),ISNUMBER(FIND(";"&amp;UPPER(TRIM(Datos!F403&amp;""))&amp;";",F$1007))),OR(UPPER(TRIM(Datos!F403&amp;""))="SÍ",UPPER(TRIM(Datos!F403&amp;""))="SI",UPPER(TRIM(Datos!F403&amp;""))="NO"),IF(ISNUMBER(Datos!F403),AND(OR(F$1005="",Datos!F403&gt;=F$1005),OR(F$1006="",Datos!F403&lt;=F$1006)),FALSE),TRUE))))</f>
        <v>0.0</v>
      </c>
      <c r="G403">
        <f>IF(Datos!G403="",0,IF(AND(G$1008&lt;&gt;"",Datos!G403=G$1008),0,IF(G$1004=0,0,1-CHOOSE(G$1004,IF(ISNUMBER(Datos!G403),AND(OR(G$1005="",Datos!G403&gt;=G$1005),OR(G$1006="",Datos!G403&lt;=G$1006)),FALSE),IF(ISNUMBER(Datos!G403),AND(Datos!G403=INT(Datos!G403),AND(OR(G$1005="",Datos!G403&gt;=G$1005),OR(G$1006="",Datos!G403&lt;=G$1006))),FALSE),OR(ISNUMBER(FIND(";"&amp;UPPER(TRIM(Datos!G403&amp;""))&amp;"=",G$1007)),ISNUMBER(FIND(";"&amp;UPPER(TRIM(Datos!G403&amp;""))&amp;";",G$1007))),OR(UPPER(TRIM(Datos!G403&amp;""))="SÍ",UPPER(TRIM(Datos!G403&amp;""))="SI",UPPER(TRIM(Datos!G403&amp;""))="NO"),IF(ISNUMBER(Datos!G403),AND(OR(G$1005="",Datos!G403&gt;=G$1005),OR(G$1006="",Datos!G403&lt;=G$1006)),FALSE),TRUE))))</f>
        <v>0.0</v>
      </c>
      <c r="H403">
        <f>IF(Datos!H403="",0,IF(AND(H$1008&lt;&gt;"",Datos!H403=H$1008),0,IF(H$1004=0,0,1-CHOOSE(H$1004,IF(ISNUMBER(Datos!H403),AND(OR(H$1005="",Datos!H403&gt;=H$1005),OR(H$1006="",Datos!H403&lt;=H$1006)),FALSE),IF(ISNUMBER(Datos!H403),AND(Datos!H403=INT(Datos!H403),AND(OR(H$1005="",Datos!H403&gt;=H$1005),OR(H$1006="",Datos!H403&lt;=H$1006))),FALSE),OR(ISNUMBER(FIND(";"&amp;UPPER(TRIM(Datos!H403&amp;""))&amp;"=",H$1007)),ISNUMBER(FIND(";"&amp;UPPER(TRIM(Datos!H403&amp;""))&amp;";",H$1007))),OR(UPPER(TRIM(Datos!H403&amp;""))="SÍ",UPPER(TRIM(Datos!H403&amp;""))="SI",UPPER(TRIM(Datos!H403&amp;""))="NO"),IF(ISNUMBER(Datos!H403),AND(OR(H$1005="",Datos!H403&gt;=H$1005),OR(H$1006="",Datos!H403&lt;=H$1006)),FALSE),TRUE))))</f>
        <v>0.0</v>
      </c>
      <c r="I403">
        <f>IF(Datos!I403="",0,IF(AND(I$1008&lt;&gt;"",Datos!I403=I$1008),0,IF(I$1004=0,0,1-CHOOSE(I$1004,IF(ISNUMBER(Datos!I403),AND(OR(I$1005="",Datos!I403&gt;=I$1005),OR(I$1006="",Datos!I403&lt;=I$1006)),FALSE),IF(ISNUMBER(Datos!I403),AND(Datos!I403=INT(Datos!I403),AND(OR(I$1005="",Datos!I403&gt;=I$1005),OR(I$1006="",Datos!I403&lt;=I$1006))),FALSE),OR(ISNUMBER(FIND(";"&amp;UPPER(TRIM(Datos!I403&amp;""))&amp;"=",I$1007)),ISNUMBER(FIND(";"&amp;UPPER(TRIM(Datos!I403&amp;""))&amp;";",I$1007))),OR(UPPER(TRIM(Datos!I403&amp;""))="SÍ",UPPER(TRIM(Datos!I403&amp;""))="SI",UPPER(TRIM(Datos!I403&amp;""))="NO"),IF(ISNUMBER(Datos!I403),AND(OR(I$1005="",Datos!I403&gt;=I$1005),OR(I$1006="",Datos!I403&lt;=I$1006)),FALSE),TRUE))))</f>
        <v>0.0</v>
      </c>
      <c r="J403">
        <f>IF(Datos!J403="",0,IF(AND(J$1008&lt;&gt;"",Datos!J403=J$1008),0,IF(J$1004=0,0,1-CHOOSE(J$1004,IF(ISNUMBER(Datos!J403),AND(OR(J$1005="",Datos!J403&gt;=J$1005),OR(J$1006="",Datos!J403&lt;=J$1006)),FALSE),IF(ISNUMBER(Datos!J403),AND(Datos!J403=INT(Datos!J403),AND(OR(J$1005="",Datos!J403&gt;=J$1005),OR(J$1006="",Datos!J403&lt;=J$1006))),FALSE),OR(ISNUMBER(FIND(";"&amp;UPPER(TRIM(Datos!J403&amp;""))&amp;"=",J$1007)),ISNUMBER(FIND(";"&amp;UPPER(TRIM(Datos!J403&amp;""))&amp;";",J$1007))),OR(UPPER(TRIM(Datos!J403&amp;""))="SÍ",UPPER(TRIM(Datos!J403&amp;""))="SI",UPPER(TRIM(Datos!J403&amp;""))="NO"),IF(ISNUMBER(Datos!J403),AND(OR(J$1005="",Datos!J403&gt;=J$1005),OR(J$1006="",Datos!J403&lt;=J$1006)),FALSE),TRUE))))</f>
        <v>0.0</v>
      </c>
      <c r="K403">
        <f>IF(Datos!K403="",0,IF(AND(K$1008&lt;&gt;"",Datos!K403=K$1008),0,IF(K$1004=0,0,1-CHOOSE(K$1004,IF(ISNUMBER(Datos!K403),AND(OR(K$1005="",Datos!K403&gt;=K$1005),OR(K$1006="",Datos!K403&lt;=K$1006)),FALSE),IF(ISNUMBER(Datos!K403),AND(Datos!K403=INT(Datos!K403),AND(OR(K$1005="",Datos!K403&gt;=K$1005),OR(K$1006="",Datos!K403&lt;=K$1006))),FALSE),OR(ISNUMBER(FIND(";"&amp;UPPER(TRIM(Datos!K403&amp;""))&amp;"=",K$1007)),ISNUMBER(FIND(";"&amp;UPPER(TRIM(Datos!K403&amp;""))&amp;";",K$1007))),OR(UPPER(TRIM(Datos!K403&amp;""))="SÍ",UPPER(TRIM(Datos!K403&amp;""))="SI",UPPER(TRIM(Datos!K403&amp;""))="NO"),IF(ISNUMBER(Datos!K403),AND(OR(K$1005="",Datos!K403&gt;=K$1005),OR(K$1006="",Datos!K403&lt;=K$1006)),FALSE),TRUE))))</f>
        <v>0.0</v>
      </c>
      <c r="L403">
        <f>IF(Datos!L403="",0,IF(AND(L$1008&lt;&gt;"",Datos!L403=L$1008),0,IF(L$1004=0,0,1-CHOOSE(L$1004,IF(ISNUMBER(Datos!L403),AND(OR(L$1005="",Datos!L403&gt;=L$1005),OR(L$1006="",Datos!L403&lt;=L$1006)),FALSE),IF(ISNUMBER(Datos!L403),AND(Datos!L403=INT(Datos!L403),AND(OR(L$1005="",Datos!L403&gt;=L$1005),OR(L$1006="",Datos!L403&lt;=L$1006))),FALSE),OR(ISNUMBER(FIND(";"&amp;UPPER(TRIM(Datos!L403&amp;""))&amp;"=",L$1007)),ISNUMBER(FIND(";"&amp;UPPER(TRIM(Datos!L403&amp;""))&amp;";",L$1007))),OR(UPPER(TRIM(Datos!L403&amp;""))="SÍ",UPPER(TRIM(Datos!L403&amp;""))="SI",UPPER(TRIM(Datos!L403&amp;""))="NO"),IF(ISNUMBER(Datos!L403),AND(OR(L$1005="",Datos!L403&gt;=L$1005),OR(L$1006="",Datos!L403&lt;=L$1006)),FALSE),TRUE))))</f>
        <v>0.0</v>
      </c>
      <c r="M403">
        <f>IF(Datos!M403="",0,IF(AND(M$1008&lt;&gt;"",Datos!M403=M$1008),0,IF(M$1004=0,0,1-CHOOSE(M$1004,IF(ISNUMBER(Datos!M403),AND(OR(M$1005="",Datos!M403&gt;=M$1005),OR(M$1006="",Datos!M403&lt;=M$1006)),FALSE),IF(ISNUMBER(Datos!M403),AND(Datos!M403=INT(Datos!M403),AND(OR(M$1005="",Datos!M403&gt;=M$1005),OR(M$1006="",Datos!M403&lt;=M$1006))),FALSE),OR(ISNUMBER(FIND(";"&amp;UPPER(TRIM(Datos!M403&amp;""))&amp;"=",M$1007)),ISNUMBER(FIND(";"&amp;UPPER(TRIM(Datos!M403&amp;""))&amp;";",M$1007))),OR(UPPER(TRIM(Datos!M403&amp;""))="SÍ",UPPER(TRIM(Datos!M403&amp;""))="SI",UPPER(TRIM(Datos!M403&amp;""))="NO"),IF(ISNUMBER(Datos!M403),AND(OR(M$1005="",Datos!M403&gt;=M$1005),OR(M$1006="",Datos!M403&lt;=M$1006)),FALSE),TRUE))))</f>
        <v>0.0</v>
      </c>
      <c r="N403">
        <f>IF(Datos!N403="",0,IF(AND(N$1008&lt;&gt;"",Datos!N403=N$1008),0,IF(N$1004=0,0,1-CHOOSE(N$1004,IF(ISNUMBER(Datos!N403),AND(OR(N$1005="",Datos!N403&gt;=N$1005),OR(N$1006="",Datos!N403&lt;=N$1006)),FALSE),IF(ISNUMBER(Datos!N403),AND(Datos!N403=INT(Datos!N403),AND(OR(N$1005="",Datos!N403&gt;=N$1005),OR(N$1006="",Datos!N403&lt;=N$1006))),FALSE),OR(ISNUMBER(FIND(";"&amp;UPPER(TRIM(Datos!N403&amp;""))&amp;"=",N$1007)),ISNUMBER(FIND(";"&amp;UPPER(TRIM(Datos!N403&amp;""))&amp;";",N$1007))),OR(UPPER(TRIM(Datos!N403&amp;""))="SÍ",UPPER(TRIM(Datos!N403&amp;""))="SI",UPPER(TRIM(Datos!N403&amp;""))="NO"),IF(ISNUMBER(Datos!N403),AND(OR(N$1005="",Datos!N403&gt;=N$1005),OR(N$1006="",Datos!N403&lt;=N$1006)),FALSE),TRUE))))</f>
        <v>0.0</v>
      </c>
      <c r="O403">
        <f>IF(Datos!O403="",0,IF(AND(O$1008&lt;&gt;"",Datos!O403=O$1008),0,IF(O$1004=0,0,1-CHOOSE(O$1004,IF(ISNUMBER(Datos!O403),AND(OR(O$1005="",Datos!O403&gt;=O$1005),OR(O$1006="",Datos!O403&lt;=O$1006)),FALSE),IF(ISNUMBER(Datos!O403),AND(Datos!O403=INT(Datos!O403),AND(OR(O$1005="",Datos!O403&gt;=O$1005),OR(O$1006="",Datos!O403&lt;=O$1006))),FALSE),OR(ISNUMBER(FIND(";"&amp;UPPER(TRIM(Datos!O403&amp;""))&amp;"=",O$1007)),ISNUMBER(FIND(";"&amp;UPPER(TRIM(Datos!O403&amp;""))&amp;";",O$1007))),OR(UPPER(TRIM(Datos!O403&amp;""))="SÍ",UPPER(TRIM(Datos!O403&amp;""))="SI",UPPER(TRIM(Datos!O403&amp;""))="NO"),IF(ISNUMBER(Datos!O403),AND(OR(O$1005="",Datos!O403&gt;=O$1005),OR(O$1006="",Datos!O403&lt;=O$1006)),FALSE),TRUE))))</f>
        <v>0.0</v>
      </c>
      <c r="P403">
        <f>IF(Datos!P403="",0,IF(AND(P$1008&lt;&gt;"",Datos!P403=P$1008),0,IF(P$1004=0,0,1-CHOOSE(P$1004,IF(ISNUMBER(Datos!P403),AND(OR(P$1005="",Datos!P403&gt;=P$1005),OR(P$1006="",Datos!P403&lt;=P$1006)),FALSE),IF(ISNUMBER(Datos!P403),AND(Datos!P403=INT(Datos!P403),AND(OR(P$1005="",Datos!P403&gt;=P$1005),OR(P$1006="",Datos!P403&lt;=P$1006))),FALSE),OR(ISNUMBER(FIND(";"&amp;UPPER(TRIM(Datos!P403&amp;""))&amp;"=",P$1007)),ISNUMBER(FIND(";"&amp;UPPER(TRIM(Datos!P403&amp;""))&amp;";",P$1007))),OR(UPPER(TRIM(Datos!P403&amp;""))="SÍ",UPPER(TRIM(Datos!P403&amp;""))="SI",UPPER(TRIM(Datos!P403&amp;""))="NO"),IF(ISNUMBER(Datos!P403),AND(OR(P$1005="",Datos!P403&gt;=P$1005),OR(P$1006="",Datos!P403&lt;=P$1006)),FALSE),TRUE))))</f>
        <v>0.0</v>
      </c>
      <c r="Q403">
        <f>IF(Datos!Q403="",0,IF(AND(Q$1008&lt;&gt;"",Datos!Q403=Q$1008),0,IF(Q$1004=0,0,1-CHOOSE(Q$1004,IF(ISNUMBER(Datos!Q403),AND(OR(Q$1005="",Datos!Q403&gt;=Q$1005),OR(Q$1006="",Datos!Q403&lt;=Q$1006)),FALSE),IF(ISNUMBER(Datos!Q403),AND(Datos!Q403=INT(Datos!Q403),AND(OR(Q$1005="",Datos!Q403&gt;=Q$1005),OR(Q$1006="",Datos!Q403&lt;=Q$1006))),FALSE),OR(ISNUMBER(FIND(";"&amp;UPPER(TRIM(Datos!Q403&amp;""))&amp;"=",Q$1007)),ISNUMBER(FIND(";"&amp;UPPER(TRIM(Datos!Q403&amp;""))&amp;";",Q$1007))),OR(UPPER(TRIM(Datos!Q403&amp;""))="SÍ",UPPER(TRIM(Datos!Q403&amp;""))="SI",UPPER(TRIM(Datos!Q403&amp;""))="NO"),IF(ISNUMBER(Datos!Q403),AND(OR(Q$1005="",Datos!Q403&gt;=Q$1005),OR(Q$1006="",Datos!Q403&lt;=Q$1006)),FALSE),TRUE))))</f>
        <v>0.0</v>
      </c>
      <c r="R403">
        <f>IF(Datos!R403="",0,IF(AND(R$1008&lt;&gt;"",Datos!R403=R$1008),0,IF(R$1004=0,0,1-CHOOSE(R$1004,IF(ISNUMBER(Datos!R403),AND(OR(R$1005="",Datos!R403&gt;=R$1005),OR(R$1006="",Datos!R403&lt;=R$1006)),FALSE),IF(ISNUMBER(Datos!R403),AND(Datos!R403=INT(Datos!R403),AND(OR(R$1005="",Datos!R403&gt;=R$1005),OR(R$1006="",Datos!R403&lt;=R$1006))),FALSE),OR(ISNUMBER(FIND(";"&amp;UPPER(TRIM(Datos!R403&amp;""))&amp;"=",R$1007)),ISNUMBER(FIND(";"&amp;UPPER(TRIM(Datos!R403&amp;""))&amp;";",R$1007))),OR(UPPER(TRIM(Datos!R403&amp;""))="SÍ",UPPER(TRIM(Datos!R403&amp;""))="SI",UPPER(TRIM(Datos!R403&amp;""))="NO"),IF(ISNUMBER(Datos!R403),AND(OR(R$1005="",Datos!R403&gt;=R$1005),OR(R$1006="",Datos!R403&lt;=R$1006)),FALSE),TRUE))))</f>
        <v>0.0</v>
      </c>
      <c r="S403">
        <f>IF(Datos!S403="",0,IF(AND(S$1008&lt;&gt;"",Datos!S403=S$1008),0,IF(S$1004=0,0,1-CHOOSE(S$1004,IF(ISNUMBER(Datos!S403),AND(OR(S$1005="",Datos!S403&gt;=S$1005),OR(S$1006="",Datos!S403&lt;=S$1006)),FALSE),IF(ISNUMBER(Datos!S403),AND(Datos!S403=INT(Datos!S403),AND(OR(S$1005="",Datos!S403&gt;=S$1005),OR(S$1006="",Datos!S403&lt;=S$1006))),FALSE),OR(ISNUMBER(FIND(";"&amp;UPPER(TRIM(Datos!S403&amp;""))&amp;"=",S$1007)),ISNUMBER(FIND(";"&amp;UPPER(TRIM(Datos!S403&amp;""))&amp;";",S$1007))),OR(UPPER(TRIM(Datos!S403&amp;""))="SÍ",UPPER(TRIM(Datos!S403&amp;""))="SI",UPPER(TRIM(Datos!S403&amp;""))="NO"),IF(ISNUMBER(Datos!S403),AND(OR(S$1005="",Datos!S403&gt;=S$1005),OR(S$1006="",Datos!S403&lt;=S$1006)),FALSE),TRUE))))</f>
        <v>0.0</v>
      </c>
      <c r="T403">
        <f>IF(Datos!T403="",0,IF(AND(T$1008&lt;&gt;"",Datos!T403=T$1008),0,IF(T$1004=0,0,1-CHOOSE(T$1004,IF(ISNUMBER(Datos!T403),AND(OR(T$1005="",Datos!T403&gt;=T$1005),OR(T$1006="",Datos!T403&lt;=T$1006)),FALSE),IF(ISNUMBER(Datos!T403),AND(Datos!T403=INT(Datos!T403),AND(OR(T$1005="",Datos!T403&gt;=T$1005),OR(T$1006="",Datos!T403&lt;=T$1006))),FALSE),OR(ISNUMBER(FIND(";"&amp;UPPER(TRIM(Datos!T403&amp;""))&amp;"=",T$1007)),ISNUMBER(FIND(";"&amp;UPPER(TRIM(Datos!T403&amp;""))&amp;";",T$1007))),OR(UPPER(TRIM(Datos!T403&amp;""))="SÍ",UPPER(TRIM(Datos!T403&amp;""))="SI",UPPER(TRIM(Datos!T403&amp;""))="NO"),IF(ISNUMBER(Datos!T403),AND(OR(T$1005="",Datos!T403&gt;=T$1005),OR(T$1006="",Datos!T403&lt;=T$1006)),FALSE),TRUE))))</f>
        <v>0.0</v>
      </c>
      <c r="U403">
        <f>IF(Datos!U403="",0,IF(AND(U$1008&lt;&gt;"",Datos!U403=U$1008),0,IF(U$1004=0,0,1-CHOOSE(U$1004,IF(ISNUMBER(Datos!U403),AND(OR(U$1005="",Datos!U403&gt;=U$1005),OR(U$1006="",Datos!U403&lt;=U$1006)),FALSE),IF(ISNUMBER(Datos!U403),AND(Datos!U403=INT(Datos!U403),AND(OR(U$1005="",Datos!U403&gt;=U$1005),OR(U$1006="",Datos!U403&lt;=U$1006))),FALSE),OR(ISNUMBER(FIND(";"&amp;UPPER(TRIM(Datos!U403&amp;""))&amp;"=",U$1007)),ISNUMBER(FIND(";"&amp;UPPER(TRIM(Datos!U403&amp;""))&amp;";",U$1007))),OR(UPPER(TRIM(Datos!U403&amp;""))="SÍ",UPPER(TRIM(Datos!U403&amp;""))="SI",UPPER(TRIM(Datos!U403&amp;""))="NO"),IF(ISNUMBER(Datos!U403),AND(OR(U$1005="",Datos!U403&gt;=U$1005),OR(U$1006="",Datos!U403&lt;=U$1006)),FALSE),TRUE))))</f>
        <v>0.0</v>
      </c>
      <c r="V403">
        <f>IF(Datos!V403="",0,IF(AND(V$1008&lt;&gt;"",Datos!V403=V$1008),0,IF(V$1004=0,0,1-CHOOSE(V$1004,IF(ISNUMBER(Datos!V403),AND(OR(V$1005="",Datos!V403&gt;=V$1005),OR(V$1006="",Datos!V403&lt;=V$1006)),FALSE),IF(ISNUMBER(Datos!V403),AND(Datos!V403=INT(Datos!V403),AND(OR(V$1005="",Datos!V403&gt;=V$1005),OR(V$1006="",Datos!V403&lt;=V$1006))),FALSE),OR(ISNUMBER(FIND(";"&amp;UPPER(TRIM(Datos!V403&amp;""))&amp;"=",V$1007)),ISNUMBER(FIND(";"&amp;UPPER(TRIM(Datos!V403&amp;""))&amp;";",V$1007))),OR(UPPER(TRIM(Datos!V403&amp;""))="SÍ",UPPER(TRIM(Datos!V403&amp;""))="SI",UPPER(TRIM(Datos!V403&amp;""))="NO"),IF(ISNUMBER(Datos!V403),AND(OR(V$1005="",Datos!V403&gt;=V$1005),OR(V$1006="",Datos!V403&lt;=V$1006)),FALSE),TRUE))))</f>
        <v>0.0</v>
      </c>
      <c r="W403">
        <f>IF(Datos!W403="",0,IF(AND(W$1008&lt;&gt;"",Datos!W403=W$1008),0,IF(W$1004=0,0,1-CHOOSE(W$1004,IF(ISNUMBER(Datos!W403),AND(OR(W$1005="",Datos!W403&gt;=W$1005),OR(W$1006="",Datos!W403&lt;=W$1006)),FALSE),IF(ISNUMBER(Datos!W403),AND(Datos!W403=INT(Datos!W403),AND(OR(W$1005="",Datos!W403&gt;=W$1005),OR(W$1006="",Datos!W403&lt;=W$1006))),FALSE),OR(ISNUMBER(FIND(";"&amp;UPPER(TRIM(Datos!W403&amp;""))&amp;"=",W$1007)),ISNUMBER(FIND(";"&amp;UPPER(TRIM(Datos!W403&amp;""))&amp;";",W$1007))),OR(UPPER(TRIM(Datos!W403&amp;""))="SÍ",UPPER(TRIM(Datos!W403&amp;""))="SI",UPPER(TRIM(Datos!W403&amp;""))="NO"),IF(ISNUMBER(Datos!W403),AND(OR(W$1005="",Datos!W403&gt;=W$1005),OR(W$1006="",Datos!W403&lt;=W$1006)),FALSE),TRUE))))</f>
        <v>0.0</v>
      </c>
      <c r="X403">
        <f>IF(Datos!X403="",0,IF(AND(X$1008&lt;&gt;"",Datos!X403=X$1008),0,IF(X$1004=0,0,1-CHOOSE(X$1004,IF(ISNUMBER(Datos!X403),AND(OR(X$1005="",Datos!X403&gt;=X$1005),OR(X$1006="",Datos!X403&lt;=X$1006)),FALSE),IF(ISNUMBER(Datos!X403),AND(Datos!X403=INT(Datos!X403),AND(OR(X$1005="",Datos!X403&gt;=X$1005),OR(X$1006="",Datos!X403&lt;=X$1006))),FALSE),OR(ISNUMBER(FIND(";"&amp;UPPER(TRIM(Datos!X403&amp;""))&amp;"=",X$1007)),ISNUMBER(FIND(";"&amp;UPPER(TRIM(Datos!X403&amp;""))&amp;";",X$1007))),OR(UPPER(TRIM(Datos!X403&amp;""))="SÍ",UPPER(TRIM(Datos!X403&amp;""))="SI",UPPER(TRIM(Datos!X403&amp;""))="NO"),IF(ISNUMBER(Datos!X403),AND(OR(X$1005="",Datos!X403&gt;=X$1005),OR(X$1006="",Datos!X403&lt;=X$1006)),FALSE),TRUE))))</f>
        <v>0.0</v>
      </c>
      <c r="Y403">
        <f>IF(Datos!Y403="",0,IF(AND(Y$1008&lt;&gt;"",Datos!Y403=Y$1008),0,IF(Y$1004=0,0,1-CHOOSE(Y$1004,IF(ISNUMBER(Datos!Y403),AND(OR(Y$1005="",Datos!Y403&gt;=Y$1005),OR(Y$1006="",Datos!Y403&lt;=Y$1006)),FALSE),IF(ISNUMBER(Datos!Y403),AND(Datos!Y403=INT(Datos!Y403),AND(OR(Y$1005="",Datos!Y403&gt;=Y$1005),OR(Y$1006="",Datos!Y403&lt;=Y$1006))),FALSE),OR(ISNUMBER(FIND(";"&amp;UPPER(TRIM(Datos!Y403&amp;""))&amp;"=",Y$1007)),ISNUMBER(FIND(";"&amp;UPPER(TRIM(Datos!Y403&amp;""))&amp;";",Y$1007))),OR(UPPER(TRIM(Datos!Y403&amp;""))="SÍ",UPPER(TRIM(Datos!Y403&amp;""))="SI",UPPER(TRIM(Datos!Y403&amp;""))="NO"),IF(ISNUMBER(Datos!Y403),AND(OR(Y$1005="",Datos!Y403&gt;=Y$1005),OR(Y$1006="",Datos!Y403&lt;=Y$1006)),FALSE),TRUE))))</f>
        <v>0.0</v>
      </c>
      <c r="Z403">
        <f>IF(Datos!Z403="",0,IF(AND(Z$1008&lt;&gt;"",Datos!Z403=Z$1008),0,IF(Z$1004=0,0,1-CHOOSE(Z$1004,IF(ISNUMBER(Datos!Z403),AND(OR(Z$1005="",Datos!Z403&gt;=Z$1005),OR(Z$1006="",Datos!Z403&lt;=Z$1006)),FALSE),IF(ISNUMBER(Datos!Z403),AND(Datos!Z403=INT(Datos!Z403),AND(OR(Z$1005="",Datos!Z403&gt;=Z$1005),OR(Z$1006="",Datos!Z403&lt;=Z$1006))),FALSE),OR(ISNUMBER(FIND(";"&amp;UPPER(TRIM(Datos!Z403&amp;""))&amp;"=",Z$1007)),ISNUMBER(FIND(";"&amp;UPPER(TRIM(Datos!Z403&amp;""))&amp;";",Z$1007))),OR(UPPER(TRIM(Datos!Z403&amp;""))="SÍ",UPPER(TRIM(Datos!Z403&amp;""))="SI",UPPER(TRIM(Datos!Z403&amp;""))="NO"),IF(ISNUMBER(Datos!Z403),AND(OR(Z$1005="",Datos!Z403&gt;=Z$1005),OR(Z$1006="",Datos!Z403&lt;=Z$1006)),FALSE),TRUE))))</f>
        <v>0.0</v>
      </c>
      <c r="AA403">
        <f>IF(Datos!AA403="",0,IF(AND(AA$1008&lt;&gt;"",Datos!AA403=AA$1008),0,IF(AA$1004=0,0,1-CHOOSE(AA$1004,IF(ISNUMBER(Datos!AA403),AND(OR(AA$1005="",Datos!AA403&gt;=AA$1005),OR(AA$1006="",Datos!AA403&lt;=AA$1006)),FALSE),IF(ISNUMBER(Datos!AA403),AND(Datos!AA403=INT(Datos!AA403),AND(OR(AA$1005="",Datos!AA403&gt;=AA$1005),OR(AA$1006="",Datos!AA403&lt;=AA$1006))),FALSE),OR(ISNUMBER(FIND(";"&amp;UPPER(TRIM(Datos!AA403&amp;""))&amp;"=",AA$1007)),ISNUMBER(FIND(";"&amp;UPPER(TRIM(Datos!AA403&amp;""))&amp;";",AA$1007))),OR(UPPER(TRIM(Datos!AA403&amp;""))="SÍ",UPPER(TRIM(Datos!AA403&amp;""))="SI",UPPER(TRIM(Datos!AA403&amp;""))="NO"),IF(ISNUMBER(Datos!AA403),AND(OR(AA$1005="",Datos!AA403&gt;=AA$1005),OR(AA$1006="",Datos!AA403&lt;=AA$1006)),FALSE),TRUE))))</f>
        <v>0.0</v>
      </c>
      <c r="AB403">
        <f>IF(Datos!AB403="",0,IF(AND(AB$1008&lt;&gt;"",Datos!AB403=AB$1008),0,IF(AB$1004=0,0,1-CHOOSE(AB$1004,IF(ISNUMBER(Datos!AB403),AND(OR(AB$1005="",Datos!AB403&gt;=AB$1005),OR(AB$1006="",Datos!AB403&lt;=AB$1006)),FALSE),IF(ISNUMBER(Datos!AB403),AND(Datos!AB403=INT(Datos!AB403),AND(OR(AB$1005="",Datos!AB403&gt;=AB$1005),OR(AB$1006="",Datos!AB403&lt;=AB$1006))),FALSE),OR(ISNUMBER(FIND(";"&amp;UPPER(TRIM(Datos!AB403&amp;""))&amp;"=",AB$1007)),ISNUMBER(FIND(";"&amp;UPPER(TRIM(Datos!AB403&amp;""))&amp;";",AB$1007))),OR(UPPER(TRIM(Datos!AB403&amp;""))="SÍ",UPPER(TRIM(Datos!AB403&amp;""))="SI",UPPER(TRIM(Datos!AB403&amp;""))="NO"),IF(ISNUMBER(Datos!AB403),AND(OR(AB$1005="",Datos!AB403&gt;=AB$1005),OR(AB$1006="",Datos!AB403&lt;=AB$1006)),FALSE),TRUE))))</f>
        <v>0.0</v>
      </c>
      <c r="AC403">
        <f>IF(Datos!AC403="",0,IF(AND(AC$1008&lt;&gt;"",Datos!AC403=AC$1008),0,IF(AC$1004=0,0,1-CHOOSE(AC$1004,IF(ISNUMBER(Datos!AC403),AND(OR(AC$1005="",Datos!AC403&gt;=AC$1005),OR(AC$1006="",Datos!AC403&lt;=AC$1006)),FALSE),IF(ISNUMBER(Datos!AC403),AND(Datos!AC403=INT(Datos!AC403),AND(OR(AC$1005="",Datos!AC403&gt;=AC$1005),OR(AC$1006="",Datos!AC403&lt;=AC$1006))),FALSE),OR(ISNUMBER(FIND(";"&amp;UPPER(TRIM(Datos!AC403&amp;""))&amp;"=",AC$1007)),ISNUMBER(FIND(";"&amp;UPPER(TRIM(Datos!AC403&amp;""))&amp;";",AC$1007))),OR(UPPER(TRIM(Datos!AC403&amp;""))="SÍ",UPPER(TRIM(Datos!AC403&amp;""))="SI",UPPER(TRIM(Datos!AC403&amp;""))="NO"),IF(ISNUMBER(Datos!AC403),AND(OR(AC$1005="",Datos!AC403&gt;=AC$1005),OR(AC$1006="",Datos!AC403&lt;=AC$1006)),FALSE),TRUE))))</f>
        <v>0.0</v>
      </c>
      <c r="AD403">
        <f>IF(Datos!AD403="",0,IF(AND(AD$1008&lt;&gt;"",Datos!AD403=AD$1008),0,IF(AD$1004=0,0,1-CHOOSE(AD$1004,IF(ISNUMBER(Datos!AD403),AND(OR(AD$1005="",Datos!AD403&gt;=AD$1005),OR(AD$1006="",Datos!AD403&lt;=AD$1006)),FALSE),IF(ISNUMBER(Datos!AD403),AND(Datos!AD403=INT(Datos!AD403),AND(OR(AD$1005="",Datos!AD403&gt;=AD$1005),OR(AD$1006="",Datos!AD403&lt;=AD$1006))),FALSE),OR(ISNUMBER(FIND(";"&amp;UPPER(TRIM(Datos!AD403&amp;""))&amp;"=",AD$1007)),ISNUMBER(FIND(";"&amp;UPPER(TRIM(Datos!AD403&amp;""))&amp;";",AD$1007))),OR(UPPER(TRIM(Datos!AD403&amp;""))="SÍ",UPPER(TRIM(Datos!AD403&amp;""))="SI",UPPER(TRIM(Datos!AD403&amp;""))="NO"),IF(ISNUMBER(Datos!AD403),AND(OR(AD$1005="",Datos!AD403&gt;=AD$1005),OR(AD$1006="",Datos!AD403&lt;=AD$1006)),FALSE),TRUE))))</f>
        <v>0.0</v>
      </c>
      <c r="AE403">
        <f>IF(Datos!AE403="",0,IF(AND(AE$1008&lt;&gt;"",Datos!AE403=AE$1008),0,IF(AE$1004=0,0,1-CHOOSE(AE$1004,IF(ISNUMBER(Datos!AE403),AND(OR(AE$1005="",Datos!AE403&gt;=AE$1005),OR(AE$1006="",Datos!AE403&lt;=AE$1006)),FALSE),IF(ISNUMBER(Datos!AE403),AND(Datos!AE403=INT(Datos!AE403),AND(OR(AE$1005="",Datos!AE403&gt;=AE$1005),OR(AE$1006="",Datos!AE403&lt;=AE$1006))),FALSE),OR(ISNUMBER(FIND(";"&amp;UPPER(TRIM(Datos!AE403&amp;""))&amp;"=",AE$1007)),ISNUMBER(FIND(";"&amp;UPPER(TRIM(Datos!AE403&amp;""))&amp;";",AE$1007))),OR(UPPER(TRIM(Datos!AE403&amp;""))="SÍ",UPPER(TRIM(Datos!AE403&amp;""))="SI",UPPER(TRIM(Datos!AE403&amp;""))="NO"),IF(ISNUMBER(Datos!AE403),AND(OR(AE$1005="",Datos!AE403&gt;=AE$1005),OR(AE$1006="",Datos!AE403&lt;=AE$1006)),FALSE),TRUE))))</f>
        <v>0.0</v>
      </c>
    </row>
    <row r="404" spans="2:31">
      <c r="B404">
        <f>IF(Datos!B404="",0,IF(AND(B$1008&lt;&gt;"",Datos!B404=B$1008),0,IF(B$1004=0,0,1-CHOOSE(B$1004,IF(ISNUMBER(Datos!B404),AND(OR(B$1005="",Datos!B404&gt;=B$1005),OR(B$1006="",Datos!B404&lt;=B$1006)),FALSE),IF(ISNUMBER(Datos!B404),AND(Datos!B404=INT(Datos!B404),AND(OR(B$1005="",Datos!B404&gt;=B$1005),OR(B$1006="",Datos!B404&lt;=B$1006))),FALSE),OR(ISNUMBER(FIND(";"&amp;UPPER(TRIM(Datos!B404&amp;""))&amp;"=",B$1007)),ISNUMBER(FIND(";"&amp;UPPER(TRIM(Datos!B404&amp;""))&amp;";",B$1007))),OR(UPPER(TRIM(Datos!B404&amp;""))="SÍ",UPPER(TRIM(Datos!B404&amp;""))="SI",UPPER(TRIM(Datos!B404&amp;""))="NO"),IF(ISNUMBER(Datos!B404),AND(OR(B$1005="",Datos!B404&gt;=B$1005),OR(B$1006="",Datos!B404&lt;=B$1006)),FALSE),TRUE))))</f>
        <v>0.0</v>
      </c>
      <c r="C404">
        <f>IF(Datos!C404="",0,IF(AND(C$1008&lt;&gt;"",Datos!C404=C$1008),0,IF(C$1004=0,0,1-CHOOSE(C$1004,IF(ISNUMBER(Datos!C404),AND(OR(C$1005="",Datos!C404&gt;=C$1005),OR(C$1006="",Datos!C404&lt;=C$1006)),FALSE),IF(ISNUMBER(Datos!C404),AND(Datos!C404=INT(Datos!C404),AND(OR(C$1005="",Datos!C404&gt;=C$1005),OR(C$1006="",Datos!C404&lt;=C$1006))),FALSE),OR(ISNUMBER(FIND(";"&amp;UPPER(TRIM(Datos!C404&amp;""))&amp;"=",C$1007)),ISNUMBER(FIND(";"&amp;UPPER(TRIM(Datos!C404&amp;""))&amp;";",C$1007))),OR(UPPER(TRIM(Datos!C404&amp;""))="SÍ",UPPER(TRIM(Datos!C404&amp;""))="SI",UPPER(TRIM(Datos!C404&amp;""))="NO"),IF(ISNUMBER(Datos!C404),AND(OR(C$1005="",Datos!C404&gt;=C$1005),OR(C$1006="",Datos!C404&lt;=C$1006)),FALSE),TRUE))))</f>
        <v>0.0</v>
      </c>
      <c r="D404">
        <f>IF(Datos!D404="",0,IF(AND(D$1008&lt;&gt;"",Datos!D404=D$1008),0,IF(D$1004=0,0,1-CHOOSE(D$1004,IF(ISNUMBER(Datos!D404),AND(OR(D$1005="",Datos!D404&gt;=D$1005),OR(D$1006="",Datos!D404&lt;=D$1006)),FALSE),IF(ISNUMBER(Datos!D404),AND(Datos!D404=INT(Datos!D404),AND(OR(D$1005="",Datos!D404&gt;=D$1005),OR(D$1006="",Datos!D404&lt;=D$1006))),FALSE),OR(ISNUMBER(FIND(";"&amp;UPPER(TRIM(Datos!D404&amp;""))&amp;"=",D$1007)),ISNUMBER(FIND(";"&amp;UPPER(TRIM(Datos!D404&amp;""))&amp;";",D$1007))),OR(UPPER(TRIM(Datos!D404&amp;""))="SÍ",UPPER(TRIM(Datos!D404&amp;""))="SI",UPPER(TRIM(Datos!D404&amp;""))="NO"),IF(ISNUMBER(Datos!D404),AND(OR(D$1005="",Datos!D404&gt;=D$1005),OR(D$1006="",Datos!D404&lt;=D$1006)),FALSE),TRUE))))</f>
        <v>0.0</v>
      </c>
      <c r="E404">
        <f>IF(Datos!E404="",0,IF(AND(E$1008&lt;&gt;"",Datos!E404=E$1008),0,IF(E$1004=0,0,1-CHOOSE(E$1004,IF(ISNUMBER(Datos!E404),AND(OR(E$1005="",Datos!E404&gt;=E$1005),OR(E$1006="",Datos!E404&lt;=E$1006)),FALSE),IF(ISNUMBER(Datos!E404),AND(Datos!E404=INT(Datos!E404),AND(OR(E$1005="",Datos!E404&gt;=E$1005),OR(E$1006="",Datos!E404&lt;=E$1006))),FALSE),OR(ISNUMBER(FIND(";"&amp;UPPER(TRIM(Datos!E404&amp;""))&amp;"=",E$1007)),ISNUMBER(FIND(";"&amp;UPPER(TRIM(Datos!E404&amp;""))&amp;";",E$1007))),OR(UPPER(TRIM(Datos!E404&amp;""))="SÍ",UPPER(TRIM(Datos!E404&amp;""))="SI",UPPER(TRIM(Datos!E404&amp;""))="NO"),IF(ISNUMBER(Datos!E404),AND(OR(E$1005="",Datos!E404&gt;=E$1005),OR(E$1006="",Datos!E404&lt;=E$1006)),FALSE),TRUE))))</f>
        <v>0.0</v>
      </c>
      <c r="F404">
        <f>IF(Datos!F404="",0,IF(AND(F$1008&lt;&gt;"",Datos!F404=F$1008),0,IF(F$1004=0,0,1-CHOOSE(F$1004,IF(ISNUMBER(Datos!F404),AND(OR(F$1005="",Datos!F404&gt;=F$1005),OR(F$1006="",Datos!F404&lt;=F$1006)),FALSE),IF(ISNUMBER(Datos!F404),AND(Datos!F404=INT(Datos!F404),AND(OR(F$1005="",Datos!F404&gt;=F$1005),OR(F$1006="",Datos!F404&lt;=F$1006))),FALSE),OR(ISNUMBER(FIND(";"&amp;UPPER(TRIM(Datos!F404&amp;""))&amp;"=",F$1007)),ISNUMBER(FIND(";"&amp;UPPER(TRIM(Datos!F404&amp;""))&amp;";",F$1007))),OR(UPPER(TRIM(Datos!F404&amp;""))="SÍ",UPPER(TRIM(Datos!F404&amp;""))="SI",UPPER(TRIM(Datos!F404&amp;""))="NO"),IF(ISNUMBER(Datos!F404),AND(OR(F$1005="",Datos!F404&gt;=F$1005),OR(F$1006="",Datos!F404&lt;=F$1006)),FALSE),TRUE))))</f>
        <v>0.0</v>
      </c>
      <c r="G404">
        <f>IF(Datos!G404="",0,IF(AND(G$1008&lt;&gt;"",Datos!G404=G$1008),0,IF(G$1004=0,0,1-CHOOSE(G$1004,IF(ISNUMBER(Datos!G404),AND(OR(G$1005="",Datos!G404&gt;=G$1005),OR(G$1006="",Datos!G404&lt;=G$1006)),FALSE),IF(ISNUMBER(Datos!G404),AND(Datos!G404=INT(Datos!G404),AND(OR(G$1005="",Datos!G404&gt;=G$1005),OR(G$1006="",Datos!G404&lt;=G$1006))),FALSE),OR(ISNUMBER(FIND(";"&amp;UPPER(TRIM(Datos!G404&amp;""))&amp;"=",G$1007)),ISNUMBER(FIND(";"&amp;UPPER(TRIM(Datos!G404&amp;""))&amp;";",G$1007))),OR(UPPER(TRIM(Datos!G404&amp;""))="SÍ",UPPER(TRIM(Datos!G404&amp;""))="SI",UPPER(TRIM(Datos!G404&amp;""))="NO"),IF(ISNUMBER(Datos!G404),AND(OR(G$1005="",Datos!G404&gt;=G$1005),OR(G$1006="",Datos!G404&lt;=G$1006)),FALSE),TRUE))))</f>
        <v>0.0</v>
      </c>
      <c r="H404">
        <f>IF(Datos!H404="",0,IF(AND(H$1008&lt;&gt;"",Datos!H404=H$1008),0,IF(H$1004=0,0,1-CHOOSE(H$1004,IF(ISNUMBER(Datos!H404),AND(OR(H$1005="",Datos!H404&gt;=H$1005),OR(H$1006="",Datos!H404&lt;=H$1006)),FALSE),IF(ISNUMBER(Datos!H404),AND(Datos!H404=INT(Datos!H404),AND(OR(H$1005="",Datos!H404&gt;=H$1005),OR(H$1006="",Datos!H404&lt;=H$1006))),FALSE),OR(ISNUMBER(FIND(";"&amp;UPPER(TRIM(Datos!H404&amp;""))&amp;"=",H$1007)),ISNUMBER(FIND(";"&amp;UPPER(TRIM(Datos!H404&amp;""))&amp;";",H$1007))),OR(UPPER(TRIM(Datos!H404&amp;""))="SÍ",UPPER(TRIM(Datos!H404&amp;""))="SI",UPPER(TRIM(Datos!H404&amp;""))="NO"),IF(ISNUMBER(Datos!H404),AND(OR(H$1005="",Datos!H404&gt;=H$1005),OR(H$1006="",Datos!H404&lt;=H$1006)),FALSE),TRUE))))</f>
        <v>0.0</v>
      </c>
      <c r="I404">
        <f>IF(Datos!I404="",0,IF(AND(I$1008&lt;&gt;"",Datos!I404=I$1008),0,IF(I$1004=0,0,1-CHOOSE(I$1004,IF(ISNUMBER(Datos!I404),AND(OR(I$1005="",Datos!I404&gt;=I$1005),OR(I$1006="",Datos!I404&lt;=I$1006)),FALSE),IF(ISNUMBER(Datos!I404),AND(Datos!I404=INT(Datos!I404),AND(OR(I$1005="",Datos!I404&gt;=I$1005),OR(I$1006="",Datos!I404&lt;=I$1006))),FALSE),OR(ISNUMBER(FIND(";"&amp;UPPER(TRIM(Datos!I404&amp;""))&amp;"=",I$1007)),ISNUMBER(FIND(";"&amp;UPPER(TRIM(Datos!I404&amp;""))&amp;";",I$1007))),OR(UPPER(TRIM(Datos!I404&amp;""))="SÍ",UPPER(TRIM(Datos!I404&amp;""))="SI",UPPER(TRIM(Datos!I404&amp;""))="NO"),IF(ISNUMBER(Datos!I404),AND(OR(I$1005="",Datos!I404&gt;=I$1005),OR(I$1006="",Datos!I404&lt;=I$1006)),FALSE),TRUE))))</f>
        <v>0.0</v>
      </c>
      <c r="J404">
        <f>IF(Datos!J404="",0,IF(AND(J$1008&lt;&gt;"",Datos!J404=J$1008),0,IF(J$1004=0,0,1-CHOOSE(J$1004,IF(ISNUMBER(Datos!J404),AND(OR(J$1005="",Datos!J404&gt;=J$1005),OR(J$1006="",Datos!J404&lt;=J$1006)),FALSE),IF(ISNUMBER(Datos!J404),AND(Datos!J404=INT(Datos!J404),AND(OR(J$1005="",Datos!J404&gt;=J$1005),OR(J$1006="",Datos!J404&lt;=J$1006))),FALSE),OR(ISNUMBER(FIND(";"&amp;UPPER(TRIM(Datos!J404&amp;""))&amp;"=",J$1007)),ISNUMBER(FIND(";"&amp;UPPER(TRIM(Datos!J404&amp;""))&amp;";",J$1007))),OR(UPPER(TRIM(Datos!J404&amp;""))="SÍ",UPPER(TRIM(Datos!J404&amp;""))="SI",UPPER(TRIM(Datos!J404&amp;""))="NO"),IF(ISNUMBER(Datos!J404),AND(OR(J$1005="",Datos!J404&gt;=J$1005),OR(J$1006="",Datos!J404&lt;=J$1006)),FALSE),TRUE))))</f>
        <v>0.0</v>
      </c>
      <c r="K404">
        <f>IF(Datos!K404="",0,IF(AND(K$1008&lt;&gt;"",Datos!K404=K$1008),0,IF(K$1004=0,0,1-CHOOSE(K$1004,IF(ISNUMBER(Datos!K404),AND(OR(K$1005="",Datos!K404&gt;=K$1005),OR(K$1006="",Datos!K404&lt;=K$1006)),FALSE),IF(ISNUMBER(Datos!K404),AND(Datos!K404=INT(Datos!K404),AND(OR(K$1005="",Datos!K404&gt;=K$1005),OR(K$1006="",Datos!K404&lt;=K$1006))),FALSE),OR(ISNUMBER(FIND(";"&amp;UPPER(TRIM(Datos!K404&amp;""))&amp;"=",K$1007)),ISNUMBER(FIND(";"&amp;UPPER(TRIM(Datos!K404&amp;""))&amp;";",K$1007))),OR(UPPER(TRIM(Datos!K404&amp;""))="SÍ",UPPER(TRIM(Datos!K404&amp;""))="SI",UPPER(TRIM(Datos!K404&amp;""))="NO"),IF(ISNUMBER(Datos!K404),AND(OR(K$1005="",Datos!K404&gt;=K$1005),OR(K$1006="",Datos!K404&lt;=K$1006)),FALSE),TRUE))))</f>
        <v>0.0</v>
      </c>
      <c r="L404">
        <f>IF(Datos!L404="",0,IF(AND(L$1008&lt;&gt;"",Datos!L404=L$1008),0,IF(L$1004=0,0,1-CHOOSE(L$1004,IF(ISNUMBER(Datos!L404),AND(OR(L$1005="",Datos!L404&gt;=L$1005),OR(L$1006="",Datos!L404&lt;=L$1006)),FALSE),IF(ISNUMBER(Datos!L404),AND(Datos!L404=INT(Datos!L404),AND(OR(L$1005="",Datos!L404&gt;=L$1005),OR(L$1006="",Datos!L404&lt;=L$1006))),FALSE),OR(ISNUMBER(FIND(";"&amp;UPPER(TRIM(Datos!L404&amp;""))&amp;"=",L$1007)),ISNUMBER(FIND(";"&amp;UPPER(TRIM(Datos!L404&amp;""))&amp;";",L$1007))),OR(UPPER(TRIM(Datos!L404&amp;""))="SÍ",UPPER(TRIM(Datos!L404&amp;""))="SI",UPPER(TRIM(Datos!L404&amp;""))="NO"),IF(ISNUMBER(Datos!L404),AND(OR(L$1005="",Datos!L404&gt;=L$1005),OR(L$1006="",Datos!L404&lt;=L$1006)),FALSE),TRUE))))</f>
        <v>0.0</v>
      </c>
      <c r="M404">
        <f>IF(Datos!M404="",0,IF(AND(M$1008&lt;&gt;"",Datos!M404=M$1008),0,IF(M$1004=0,0,1-CHOOSE(M$1004,IF(ISNUMBER(Datos!M404),AND(OR(M$1005="",Datos!M404&gt;=M$1005),OR(M$1006="",Datos!M404&lt;=M$1006)),FALSE),IF(ISNUMBER(Datos!M404),AND(Datos!M404=INT(Datos!M404),AND(OR(M$1005="",Datos!M404&gt;=M$1005),OR(M$1006="",Datos!M404&lt;=M$1006))),FALSE),OR(ISNUMBER(FIND(";"&amp;UPPER(TRIM(Datos!M404&amp;""))&amp;"=",M$1007)),ISNUMBER(FIND(";"&amp;UPPER(TRIM(Datos!M404&amp;""))&amp;";",M$1007))),OR(UPPER(TRIM(Datos!M404&amp;""))="SÍ",UPPER(TRIM(Datos!M404&amp;""))="SI",UPPER(TRIM(Datos!M404&amp;""))="NO"),IF(ISNUMBER(Datos!M404),AND(OR(M$1005="",Datos!M404&gt;=M$1005),OR(M$1006="",Datos!M404&lt;=M$1006)),FALSE),TRUE))))</f>
        <v>0.0</v>
      </c>
      <c r="N404">
        <f>IF(Datos!N404="",0,IF(AND(N$1008&lt;&gt;"",Datos!N404=N$1008),0,IF(N$1004=0,0,1-CHOOSE(N$1004,IF(ISNUMBER(Datos!N404),AND(OR(N$1005="",Datos!N404&gt;=N$1005),OR(N$1006="",Datos!N404&lt;=N$1006)),FALSE),IF(ISNUMBER(Datos!N404),AND(Datos!N404=INT(Datos!N404),AND(OR(N$1005="",Datos!N404&gt;=N$1005),OR(N$1006="",Datos!N404&lt;=N$1006))),FALSE),OR(ISNUMBER(FIND(";"&amp;UPPER(TRIM(Datos!N404&amp;""))&amp;"=",N$1007)),ISNUMBER(FIND(";"&amp;UPPER(TRIM(Datos!N404&amp;""))&amp;";",N$1007))),OR(UPPER(TRIM(Datos!N404&amp;""))="SÍ",UPPER(TRIM(Datos!N404&amp;""))="SI",UPPER(TRIM(Datos!N404&amp;""))="NO"),IF(ISNUMBER(Datos!N404),AND(OR(N$1005="",Datos!N404&gt;=N$1005),OR(N$1006="",Datos!N404&lt;=N$1006)),FALSE),TRUE))))</f>
        <v>0.0</v>
      </c>
      <c r="O404">
        <f>IF(Datos!O404="",0,IF(AND(O$1008&lt;&gt;"",Datos!O404=O$1008),0,IF(O$1004=0,0,1-CHOOSE(O$1004,IF(ISNUMBER(Datos!O404),AND(OR(O$1005="",Datos!O404&gt;=O$1005),OR(O$1006="",Datos!O404&lt;=O$1006)),FALSE),IF(ISNUMBER(Datos!O404),AND(Datos!O404=INT(Datos!O404),AND(OR(O$1005="",Datos!O404&gt;=O$1005),OR(O$1006="",Datos!O404&lt;=O$1006))),FALSE),OR(ISNUMBER(FIND(";"&amp;UPPER(TRIM(Datos!O404&amp;""))&amp;"=",O$1007)),ISNUMBER(FIND(";"&amp;UPPER(TRIM(Datos!O404&amp;""))&amp;";",O$1007))),OR(UPPER(TRIM(Datos!O404&amp;""))="SÍ",UPPER(TRIM(Datos!O404&amp;""))="SI",UPPER(TRIM(Datos!O404&amp;""))="NO"),IF(ISNUMBER(Datos!O404),AND(OR(O$1005="",Datos!O404&gt;=O$1005),OR(O$1006="",Datos!O404&lt;=O$1006)),FALSE),TRUE))))</f>
        <v>0.0</v>
      </c>
      <c r="P404">
        <f>IF(Datos!P404="",0,IF(AND(P$1008&lt;&gt;"",Datos!P404=P$1008),0,IF(P$1004=0,0,1-CHOOSE(P$1004,IF(ISNUMBER(Datos!P404),AND(OR(P$1005="",Datos!P404&gt;=P$1005),OR(P$1006="",Datos!P404&lt;=P$1006)),FALSE),IF(ISNUMBER(Datos!P404),AND(Datos!P404=INT(Datos!P404),AND(OR(P$1005="",Datos!P404&gt;=P$1005),OR(P$1006="",Datos!P404&lt;=P$1006))),FALSE),OR(ISNUMBER(FIND(";"&amp;UPPER(TRIM(Datos!P404&amp;""))&amp;"=",P$1007)),ISNUMBER(FIND(";"&amp;UPPER(TRIM(Datos!P404&amp;""))&amp;";",P$1007))),OR(UPPER(TRIM(Datos!P404&amp;""))="SÍ",UPPER(TRIM(Datos!P404&amp;""))="SI",UPPER(TRIM(Datos!P404&amp;""))="NO"),IF(ISNUMBER(Datos!P404),AND(OR(P$1005="",Datos!P404&gt;=P$1005),OR(P$1006="",Datos!P404&lt;=P$1006)),FALSE),TRUE))))</f>
        <v>0.0</v>
      </c>
      <c r="Q404">
        <f>IF(Datos!Q404="",0,IF(AND(Q$1008&lt;&gt;"",Datos!Q404=Q$1008),0,IF(Q$1004=0,0,1-CHOOSE(Q$1004,IF(ISNUMBER(Datos!Q404),AND(OR(Q$1005="",Datos!Q404&gt;=Q$1005),OR(Q$1006="",Datos!Q404&lt;=Q$1006)),FALSE),IF(ISNUMBER(Datos!Q404),AND(Datos!Q404=INT(Datos!Q404),AND(OR(Q$1005="",Datos!Q404&gt;=Q$1005),OR(Q$1006="",Datos!Q404&lt;=Q$1006))),FALSE),OR(ISNUMBER(FIND(";"&amp;UPPER(TRIM(Datos!Q404&amp;""))&amp;"=",Q$1007)),ISNUMBER(FIND(";"&amp;UPPER(TRIM(Datos!Q404&amp;""))&amp;";",Q$1007))),OR(UPPER(TRIM(Datos!Q404&amp;""))="SÍ",UPPER(TRIM(Datos!Q404&amp;""))="SI",UPPER(TRIM(Datos!Q404&amp;""))="NO"),IF(ISNUMBER(Datos!Q404),AND(OR(Q$1005="",Datos!Q404&gt;=Q$1005),OR(Q$1006="",Datos!Q404&lt;=Q$1006)),FALSE),TRUE))))</f>
        <v>0.0</v>
      </c>
      <c r="R404">
        <f>IF(Datos!R404="",0,IF(AND(R$1008&lt;&gt;"",Datos!R404=R$1008),0,IF(R$1004=0,0,1-CHOOSE(R$1004,IF(ISNUMBER(Datos!R404),AND(OR(R$1005="",Datos!R404&gt;=R$1005),OR(R$1006="",Datos!R404&lt;=R$1006)),FALSE),IF(ISNUMBER(Datos!R404),AND(Datos!R404=INT(Datos!R404),AND(OR(R$1005="",Datos!R404&gt;=R$1005),OR(R$1006="",Datos!R404&lt;=R$1006))),FALSE),OR(ISNUMBER(FIND(";"&amp;UPPER(TRIM(Datos!R404&amp;""))&amp;"=",R$1007)),ISNUMBER(FIND(";"&amp;UPPER(TRIM(Datos!R404&amp;""))&amp;";",R$1007))),OR(UPPER(TRIM(Datos!R404&amp;""))="SÍ",UPPER(TRIM(Datos!R404&amp;""))="SI",UPPER(TRIM(Datos!R404&amp;""))="NO"),IF(ISNUMBER(Datos!R404),AND(OR(R$1005="",Datos!R404&gt;=R$1005),OR(R$1006="",Datos!R404&lt;=R$1006)),FALSE),TRUE))))</f>
        <v>0.0</v>
      </c>
      <c r="S404">
        <f>IF(Datos!S404="",0,IF(AND(S$1008&lt;&gt;"",Datos!S404=S$1008),0,IF(S$1004=0,0,1-CHOOSE(S$1004,IF(ISNUMBER(Datos!S404),AND(OR(S$1005="",Datos!S404&gt;=S$1005),OR(S$1006="",Datos!S404&lt;=S$1006)),FALSE),IF(ISNUMBER(Datos!S404),AND(Datos!S404=INT(Datos!S404),AND(OR(S$1005="",Datos!S404&gt;=S$1005),OR(S$1006="",Datos!S404&lt;=S$1006))),FALSE),OR(ISNUMBER(FIND(";"&amp;UPPER(TRIM(Datos!S404&amp;""))&amp;"=",S$1007)),ISNUMBER(FIND(";"&amp;UPPER(TRIM(Datos!S404&amp;""))&amp;";",S$1007))),OR(UPPER(TRIM(Datos!S404&amp;""))="SÍ",UPPER(TRIM(Datos!S404&amp;""))="SI",UPPER(TRIM(Datos!S404&amp;""))="NO"),IF(ISNUMBER(Datos!S404),AND(OR(S$1005="",Datos!S404&gt;=S$1005),OR(S$1006="",Datos!S404&lt;=S$1006)),FALSE),TRUE))))</f>
        <v>0.0</v>
      </c>
      <c r="T404">
        <f>IF(Datos!T404="",0,IF(AND(T$1008&lt;&gt;"",Datos!T404=T$1008),0,IF(T$1004=0,0,1-CHOOSE(T$1004,IF(ISNUMBER(Datos!T404),AND(OR(T$1005="",Datos!T404&gt;=T$1005),OR(T$1006="",Datos!T404&lt;=T$1006)),FALSE),IF(ISNUMBER(Datos!T404),AND(Datos!T404=INT(Datos!T404),AND(OR(T$1005="",Datos!T404&gt;=T$1005),OR(T$1006="",Datos!T404&lt;=T$1006))),FALSE),OR(ISNUMBER(FIND(";"&amp;UPPER(TRIM(Datos!T404&amp;""))&amp;"=",T$1007)),ISNUMBER(FIND(";"&amp;UPPER(TRIM(Datos!T404&amp;""))&amp;";",T$1007))),OR(UPPER(TRIM(Datos!T404&amp;""))="SÍ",UPPER(TRIM(Datos!T404&amp;""))="SI",UPPER(TRIM(Datos!T404&amp;""))="NO"),IF(ISNUMBER(Datos!T404),AND(OR(T$1005="",Datos!T404&gt;=T$1005),OR(T$1006="",Datos!T404&lt;=T$1006)),FALSE),TRUE))))</f>
        <v>0.0</v>
      </c>
      <c r="U404">
        <f>IF(Datos!U404="",0,IF(AND(U$1008&lt;&gt;"",Datos!U404=U$1008),0,IF(U$1004=0,0,1-CHOOSE(U$1004,IF(ISNUMBER(Datos!U404),AND(OR(U$1005="",Datos!U404&gt;=U$1005),OR(U$1006="",Datos!U404&lt;=U$1006)),FALSE),IF(ISNUMBER(Datos!U404),AND(Datos!U404=INT(Datos!U404),AND(OR(U$1005="",Datos!U404&gt;=U$1005),OR(U$1006="",Datos!U404&lt;=U$1006))),FALSE),OR(ISNUMBER(FIND(";"&amp;UPPER(TRIM(Datos!U404&amp;""))&amp;"=",U$1007)),ISNUMBER(FIND(";"&amp;UPPER(TRIM(Datos!U404&amp;""))&amp;";",U$1007))),OR(UPPER(TRIM(Datos!U404&amp;""))="SÍ",UPPER(TRIM(Datos!U404&amp;""))="SI",UPPER(TRIM(Datos!U404&amp;""))="NO"),IF(ISNUMBER(Datos!U404),AND(OR(U$1005="",Datos!U404&gt;=U$1005),OR(U$1006="",Datos!U404&lt;=U$1006)),FALSE),TRUE))))</f>
        <v>0.0</v>
      </c>
      <c r="V404">
        <f>IF(Datos!V404="",0,IF(AND(V$1008&lt;&gt;"",Datos!V404=V$1008),0,IF(V$1004=0,0,1-CHOOSE(V$1004,IF(ISNUMBER(Datos!V404),AND(OR(V$1005="",Datos!V404&gt;=V$1005),OR(V$1006="",Datos!V404&lt;=V$1006)),FALSE),IF(ISNUMBER(Datos!V404),AND(Datos!V404=INT(Datos!V404),AND(OR(V$1005="",Datos!V404&gt;=V$1005),OR(V$1006="",Datos!V404&lt;=V$1006))),FALSE),OR(ISNUMBER(FIND(";"&amp;UPPER(TRIM(Datos!V404&amp;""))&amp;"=",V$1007)),ISNUMBER(FIND(";"&amp;UPPER(TRIM(Datos!V404&amp;""))&amp;";",V$1007))),OR(UPPER(TRIM(Datos!V404&amp;""))="SÍ",UPPER(TRIM(Datos!V404&amp;""))="SI",UPPER(TRIM(Datos!V404&amp;""))="NO"),IF(ISNUMBER(Datos!V404),AND(OR(V$1005="",Datos!V404&gt;=V$1005),OR(V$1006="",Datos!V404&lt;=V$1006)),FALSE),TRUE))))</f>
        <v>0.0</v>
      </c>
      <c r="W404">
        <f>IF(Datos!W404="",0,IF(AND(W$1008&lt;&gt;"",Datos!W404=W$1008),0,IF(W$1004=0,0,1-CHOOSE(W$1004,IF(ISNUMBER(Datos!W404),AND(OR(W$1005="",Datos!W404&gt;=W$1005),OR(W$1006="",Datos!W404&lt;=W$1006)),FALSE),IF(ISNUMBER(Datos!W404),AND(Datos!W404=INT(Datos!W404),AND(OR(W$1005="",Datos!W404&gt;=W$1005),OR(W$1006="",Datos!W404&lt;=W$1006))),FALSE),OR(ISNUMBER(FIND(";"&amp;UPPER(TRIM(Datos!W404&amp;""))&amp;"=",W$1007)),ISNUMBER(FIND(";"&amp;UPPER(TRIM(Datos!W404&amp;""))&amp;";",W$1007))),OR(UPPER(TRIM(Datos!W404&amp;""))="SÍ",UPPER(TRIM(Datos!W404&amp;""))="SI",UPPER(TRIM(Datos!W404&amp;""))="NO"),IF(ISNUMBER(Datos!W404),AND(OR(W$1005="",Datos!W404&gt;=W$1005),OR(W$1006="",Datos!W404&lt;=W$1006)),FALSE),TRUE))))</f>
        <v>0.0</v>
      </c>
      <c r="X404">
        <f>IF(Datos!X404="",0,IF(AND(X$1008&lt;&gt;"",Datos!X404=X$1008),0,IF(X$1004=0,0,1-CHOOSE(X$1004,IF(ISNUMBER(Datos!X404),AND(OR(X$1005="",Datos!X404&gt;=X$1005),OR(X$1006="",Datos!X404&lt;=X$1006)),FALSE),IF(ISNUMBER(Datos!X404),AND(Datos!X404=INT(Datos!X404),AND(OR(X$1005="",Datos!X404&gt;=X$1005),OR(X$1006="",Datos!X404&lt;=X$1006))),FALSE),OR(ISNUMBER(FIND(";"&amp;UPPER(TRIM(Datos!X404&amp;""))&amp;"=",X$1007)),ISNUMBER(FIND(";"&amp;UPPER(TRIM(Datos!X404&amp;""))&amp;";",X$1007))),OR(UPPER(TRIM(Datos!X404&amp;""))="SÍ",UPPER(TRIM(Datos!X404&amp;""))="SI",UPPER(TRIM(Datos!X404&amp;""))="NO"),IF(ISNUMBER(Datos!X404),AND(OR(X$1005="",Datos!X404&gt;=X$1005),OR(X$1006="",Datos!X404&lt;=X$1006)),FALSE),TRUE))))</f>
        <v>0.0</v>
      </c>
      <c r="Y404">
        <f>IF(Datos!Y404="",0,IF(AND(Y$1008&lt;&gt;"",Datos!Y404=Y$1008),0,IF(Y$1004=0,0,1-CHOOSE(Y$1004,IF(ISNUMBER(Datos!Y404),AND(OR(Y$1005="",Datos!Y404&gt;=Y$1005),OR(Y$1006="",Datos!Y404&lt;=Y$1006)),FALSE),IF(ISNUMBER(Datos!Y404),AND(Datos!Y404=INT(Datos!Y404),AND(OR(Y$1005="",Datos!Y404&gt;=Y$1005),OR(Y$1006="",Datos!Y404&lt;=Y$1006))),FALSE),OR(ISNUMBER(FIND(";"&amp;UPPER(TRIM(Datos!Y404&amp;""))&amp;"=",Y$1007)),ISNUMBER(FIND(";"&amp;UPPER(TRIM(Datos!Y404&amp;""))&amp;";",Y$1007))),OR(UPPER(TRIM(Datos!Y404&amp;""))="SÍ",UPPER(TRIM(Datos!Y404&amp;""))="SI",UPPER(TRIM(Datos!Y404&amp;""))="NO"),IF(ISNUMBER(Datos!Y404),AND(OR(Y$1005="",Datos!Y404&gt;=Y$1005),OR(Y$1006="",Datos!Y404&lt;=Y$1006)),FALSE),TRUE))))</f>
        <v>0.0</v>
      </c>
      <c r="Z404">
        <f>IF(Datos!Z404="",0,IF(AND(Z$1008&lt;&gt;"",Datos!Z404=Z$1008),0,IF(Z$1004=0,0,1-CHOOSE(Z$1004,IF(ISNUMBER(Datos!Z404),AND(OR(Z$1005="",Datos!Z404&gt;=Z$1005),OR(Z$1006="",Datos!Z404&lt;=Z$1006)),FALSE),IF(ISNUMBER(Datos!Z404),AND(Datos!Z404=INT(Datos!Z404),AND(OR(Z$1005="",Datos!Z404&gt;=Z$1005),OR(Z$1006="",Datos!Z404&lt;=Z$1006))),FALSE),OR(ISNUMBER(FIND(";"&amp;UPPER(TRIM(Datos!Z404&amp;""))&amp;"=",Z$1007)),ISNUMBER(FIND(";"&amp;UPPER(TRIM(Datos!Z404&amp;""))&amp;";",Z$1007))),OR(UPPER(TRIM(Datos!Z404&amp;""))="SÍ",UPPER(TRIM(Datos!Z404&amp;""))="SI",UPPER(TRIM(Datos!Z404&amp;""))="NO"),IF(ISNUMBER(Datos!Z404),AND(OR(Z$1005="",Datos!Z404&gt;=Z$1005),OR(Z$1006="",Datos!Z404&lt;=Z$1006)),FALSE),TRUE))))</f>
        <v>0.0</v>
      </c>
      <c r="AA404">
        <f>IF(Datos!AA404="",0,IF(AND(AA$1008&lt;&gt;"",Datos!AA404=AA$1008),0,IF(AA$1004=0,0,1-CHOOSE(AA$1004,IF(ISNUMBER(Datos!AA404),AND(OR(AA$1005="",Datos!AA404&gt;=AA$1005),OR(AA$1006="",Datos!AA404&lt;=AA$1006)),FALSE),IF(ISNUMBER(Datos!AA404),AND(Datos!AA404=INT(Datos!AA404),AND(OR(AA$1005="",Datos!AA404&gt;=AA$1005),OR(AA$1006="",Datos!AA404&lt;=AA$1006))),FALSE),OR(ISNUMBER(FIND(";"&amp;UPPER(TRIM(Datos!AA404&amp;""))&amp;"=",AA$1007)),ISNUMBER(FIND(";"&amp;UPPER(TRIM(Datos!AA404&amp;""))&amp;";",AA$1007))),OR(UPPER(TRIM(Datos!AA404&amp;""))="SÍ",UPPER(TRIM(Datos!AA404&amp;""))="SI",UPPER(TRIM(Datos!AA404&amp;""))="NO"),IF(ISNUMBER(Datos!AA404),AND(OR(AA$1005="",Datos!AA404&gt;=AA$1005),OR(AA$1006="",Datos!AA404&lt;=AA$1006)),FALSE),TRUE))))</f>
        <v>0.0</v>
      </c>
      <c r="AB404">
        <f>IF(Datos!AB404="",0,IF(AND(AB$1008&lt;&gt;"",Datos!AB404=AB$1008),0,IF(AB$1004=0,0,1-CHOOSE(AB$1004,IF(ISNUMBER(Datos!AB404),AND(OR(AB$1005="",Datos!AB404&gt;=AB$1005),OR(AB$1006="",Datos!AB404&lt;=AB$1006)),FALSE),IF(ISNUMBER(Datos!AB404),AND(Datos!AB404=INT(Datos!AB404),AND(OR(AB$1005="",Datos!AB404&gt;=AB$1005),OR(AB$1006="",Datos!AB404&lt;=AB$1006))),FALSE),OR(ISNUMBER(FIND(";"&amp;UPPER(TRIM(Datos!AB404&amp;""))&amp;"=",AB$1007)),ISNUMBER(FIND(";"&amp;UPPER(TRIM(Datos!AB404&amp;""))&amp;";",AB$1007))),OR(UPPER(TRIM(Datos!AB404&amp;""))="SÍ",UPPER(TRIM(Datos!AB404&amp;""))="SI",UPPER(TRIM(Datos!AB404&amp;""))="NO"),IF(ISNUMBER(Datos!AB404),AND(OR(AB$1005="",Datos!AB404&gt;=AB$1005),OR(AB$1006="",Datos!AB404&lt;=AB$1006)),FALSE),TRUE))))</f>
        <v>0.0</v>
      </c>
      <c r="AC404">
        <f>IF(Datos!AC404="",0,IF(AND(AC$1008&lt;&gt;"",Datos!AC404=AC$1008),0,IF(AC$1004=0,0,1-CHOOSE(AC$1004,IF(ISNUMBER(Datos!AC404),AND(OR(AC$1005="",Datos!AC404&gt;=AC$1005),OR(AC$1006="",Datos!AC404&lt;=AC$1006)),FALSE),IF(ISNUMBER(Datos!AC404),AND(Datos!AC404=INT(Datos!AC404),AND(OR(AC$1005="",Datos!AC404&gt;=AC$1005),OR(AC$1006="",Datos!AC404&lt;=AC$1006))),FALSE),OR(ISNUMBER(FIND(";"&amp;UPPER(TRIM(Datos!AC404&amp;""))&amp;"=",AC$1007)),ISNUMBER(FIND(";"&amp;UPPER(TRIM(Datos!AC404&amp;""))&amp;";",AC$1007))),OR(UPPER(TRIM(Datos!AC404&amp;""))="SÍ",UPPER(TRIM(Datos!AC404&amp;""))="SI",UPPER(TRIM(Datos!AC404&amp;""))="NO"),IF(ISNUMBER(Datos!AC404),AND(OR(AC$1005="",Datos!AC404&gt;=AC$1005),OR(AC$1006="",Datos!AC404&lt;=AC$1006)),FALSE),TRUE))))</f>
        <v>0.0</v>
      </c>
      <c r="AD404">
        <f>IF(Datos!AD404="",0,IF(AND(AD$1008&lt;&gt;"",Datos!AD404=AD$1008),0,IF(AD$1004=0,0,1-CHOOSE(AD$1004,IF(ISNUMBER(Datos!AD404),AND(OR(AD$1005="",Datos!AD404&gt;=AD$1005),OR(AD$1006="",Datos!AD404&lt;=AD$1006)),FALSE),IF(ISNUMBER(Datos!AD404),AND(Datos!AD404=INT(Datos!AD404),AND(OR(AD$1005="",Datos!AD404&gt;=AD$1005),OR(AD$1006="",Datos!AD404&lt;=AD$1006))),FALSE),OR(ISNUMBER(FIND(";"&amp;UPPER(TRIM(Datos!AD404&amp;""))&amp;"=",AD$1007)),ISNUMBER(FIND(";"&amp;UPPER(TRIM(Datos!AD404&amp;""))&amp;";",AD$1007))),OR(UPPER(TRIM(Datos!AD404&amp;""))="SÍ",UPPER(TRIM(Datos!AD404&amp;""))="SI",UPPER(TRIM(Datos!AD404&amp;""))="NO"),IF(ISNUMBER(Datos!AD404),AND(OR(AD$1005="",Datos!AD404&gt;=AD$1005),OR(AD$1006="",Datos!AD404&lt;=AD$1006)),FALSE),TRUE))))</f>
        <v>0.0</v>
      </c>
      <c r="AE404">
        <f>IF(Datos!AE404="",0,IF(AND(AE$1008&lt;&gt;"",Datos!AE404=AE$1008),0,IF(AE$1004=0,0,1-CHOOSE(AE$1004,IF(ISNUMBER(Datos!AE404),AND(OR(AE$1005="",Datos!AE404&gt;=AE$1005),OR(AE$1006="",Datos!AE404&lt;=AE$1006)),FALSE),IF(ISNUMBER(Datos!AE404),AND(Datos!AE404=INT(Datos!AE404),AND(OR(AE$1005="",Datos!AE404&gt;=AE$1005),OR(AE$1006="",Datos!AE404&lt;=AE$1006))),FALSE),OR(ISNUMBER(FIND(";"&amp;UPPER(TRIM(Datos!AE404&amp;""))&amp;"=",AE$1007)),ISNUMBER(FIND(";"&amp;UPPER(TRIM(Datos!AE404&amp;""))&amp;";",AE$1007))),OR(UPPER(TRIM(Datos!AE404&amp;""))="SÍ",UPPER(TRIM(Datos!AE404&amp;""))="SI",UPPER(TRIM(Datos!AE404&amp;""))="NO"),IF(ISNUMBER(Datos!AE404),AND(OR(AE$1005="",Datos!AE404&gt;=AE$1005),OR(AE$1006="",Datos!AE404&lt;=AE$1006)),FALSE),TRUE))))</f>
        <v>0.0</v>
      </c>
    </row>
    <row r="405" spans="2:31">
      <c r="B405">
        <f>IF(Datos!B405="",0,IF(AND(B$1008&lt;&gt;"",Datos!B405=B$1008),0,IF(B$1004=0,0,1-CHOOSE(B$1004,IF(ISNUMBER(Datos!B405),AND(OR(B$1005="",Datos!B405&gt;=B$1005),OR(B$1006="",Datos!B405&lt;=B$1006)),FALSE),IF(ISNUMBER(Datos!B405),AND(Datos!B405=INT(Datos!B405),AND(OR(B$1005="",Datos!B405&gt;=B$1005),OR(B$1006="",Datos!B405&lt;=B$1006))),FALSE),OR(ISNUMBER(FIND(";"&amp;UPPER(TRIM(Datos!B405&amp;""))&amp;"=",B$1007)),ISNUMBER(FIND(";"&amp;UPPER(TRIM(Datos!B405&amp;""))&amp;";",B$1007))),OR(UPPER(TRIM(Datos!B405&amp;""))="SÍ",UPPER(TRIM(Datos!B405&amp;""))="SI",UPPER(TRIM(Datos!B405&amp;""))="NO"),IF(ISNUMBER(Datos!B405),AND(OR(B$1005="",Datos!B405&gt;=B$1005),OR(B$1006="",Datos!B405&lt;=B$1006)),FALSE),TRUE))))</f>
        <v>0.0</v>
      </c>
      <c r="C405">
        <f>IF(Datos!C405="",0,IF(AND(C$1008&lt;&gt;"",Datos!C405=C$1008),0,IF(C$1004=0,0,1-CHOOSE(C$1004,IF(ISNUMBER(Datos!C405),AND(OR(C$1005="",Datos!C405&gt;=C$1005),OR(C$1006="",Datos!C405&lt;=C$1006)),FALSE),IF(ISNUMBER(Datos!C405),AND(Datos!C405=INT(Datos!C405),AND(OR(C$1005="",Datos!C405&gt;=C$1005),OR(C$1006="",Datos!C405&lt;=C$1006))),FALSE),OR(ISNUMBER(FIND(";"&amp;UPPER(TRIM(Datos!C405&amp;""))&amp;"=",C$1007)),ISNUMBER(FIND(";"&amp;UPPER(TRIM(Datos!C405&amp;""))&amp;";",C$1007))),OR(UPPER(TRIM(Datos!C405&amp;""))="SÍ",UPPER(TRIM(Datos!C405&amp;""))="SI",UPPER(TRIM(Datos!C405&amp;""))="NO"),IF(ISNUMBER(Datos!C405),AND(OR(C$1005="",Datos!C405&gt;=C$1005),OR(C$1006="",Datos!C405&lt;=C$1006)),FALSE),TRUE))))</f>
        <v>0.0</v>
      </c>
      <c r="D405">
        <f>IF(Datos!D405="",0,IF(AND(D$1008&lt;&gt;"",Datos!D405=D$1008),0,IF(D$1004=0,0,1-CHOOSE(D$1004,IF(ISNUMBER(Datos!D405),AND(OR(D$1005="",Datos!D405&gt;=D$1005),OR(D$1006="",Datos!D405&lt;=D$1006)),FALSE),IF(ISNUMBER(Datos!D405),AND(Datos!D405=INT(Datos!D405),AND(OR(D$1005="",Datos!D405&gt;=D$1005),OR(D$1006="",Datos!D405&lt;=D$1006))),FALSE),OR(ISNUMBER(FIND(";"&amp;UPPER(TRIM(Datos!D405&amp;""))&amp;"=",D$1007)),ISNUMBER(FIND(";"&amp;UPPER(TRIM(Datos!D405&amp;""))&amp;";",D$1007))),OR(UPPER(TRIM(Datos!D405&amp;""))="SÍ",UPPER(TRIM(Datos!D405&amp;""))="SI",UPPER(TRIM(Datos!D405&amp;""))="NO"),IF(ISNUMBER(Datos!D405),AND(OR(D$1005="",Datos!D405&gt;=D$1005),OR(D$1006="",Datos!D405&lt;=D$1006)),FALSE),TRUE))))</f>
        <v>0.0</v>
      </c>
      <c r="E405">
        <f>IF(Datos!E405="",0,IF(AND(E$1008&lt;&gt;"",Datos!E405=E$1008),0,IF(E$1004=0,0,1-CHOOSE(E$1004,IF(ISNUMBER(Datos!E405),AND(OR(E$1005="",Datos!E405&gt;=E$1005),OR(E$1006="",Datos!E405&lt;=E$1006)),FALSE),IF(ISNUMBER(Datos!E405),AND(Datos!E405=INT(Datos!E405),AND(OR(E$1005="",Datos!E405&gt;=E$1005),OR(E$1006="",Datos!E405&lt;=E$1006))),FALSE),OR(ISNUMBER(FIND(";"&amp;UPPER(TRIM(Datos!E405&amp;""))&amp;"=",E$1007)),ISNUMBER(FIND(";"&amp;UPPER(TRIM(Datos!E405&amp;""))&amp;";",E$1007))),OR(UPPER(TRIM(Datos!E405&amp;""))="SÍ",UPPER(TRIM(Datos!E405&amp;""))="SI",UPPER(TRIM(Datos!E405&amp;""))="NO"),IF(ISNUMBER(Datos!E405),AND(OR(E$1005="",Datos!E405&gt;=E$1005),OR(E$1006="",Datos!E405&lt;=E$1006)),FALSE),TRUE))))</f>
        <v>0.0</v>
      </c>
      <c r="F405">
        <f>IF(Datos!F405="",0,IF(AND(F$1008&lt;&gt;"",Datos!F405=F$1008),0,IF(F$1004=0,0,1-CHOOSE(F$1004,IF(ISNUMBER(Datos!F405),AND(OR(F$1005="",Datos!F405&gt;=F$1005),OR(F$1006="",Datos!F405&lt;=F$1006)),FALSE),IF(ISNUMBER(Datos!F405),AND(Datos!F405=INT(Datos!F405),AND(OR(F$1005="",Datos!F405&gt;=F$1005),OR(F$1006="",Datos!F405&lt;=F$1006))),FALSE),OR(ISNUMBER(FIND(";"&amp;UPPER(TRIM(Datos!F405&amp;""))&amp;"=",F$1007)),ISNUMBER(FIND(";"&amp;UPPER(TRIM(Datos!F405&amp;""))&amp;";",F$1007))),OR(UPPER(TRIM(Datos!F405&amp;""))="SÍ",UPPER(TRIM(Datos!F405&amp;""))="SI",UPPER(TRIM(Datos!F405&amp;""))="NO"),IF(ISNUMBER(Datos!F405),AND(OR(F$1005="",Datos!F405&gt;=F$1005),OR(F$1006="",Datos!F405&lt;=F$1006)),FALSE),TRUE))))</f>
        <v>0.0</v>
      </c>
      <c r="G405">
        <f>IF(Datos!G405="",0,IF(AND(G$1008&lt;&gt;"",Datos!G405=G$1008),0,IF(G$1004=0,0,1-CHOOSE(G$1004,IF(ISNUMBER(Datos!G405),AND(OR(G$1005="",Datos!G405&gt;=G$1005),OR(G$1006="",Datos!G405&lt;=G$1006)),FALSE),IF(ISNUMBER(Datos!G405),AND(Datos!G405=INT(Datos!G405),AND(OR(G$1005="",Datos!G405&gt;=G$1005),OR(G$1006="",Datos!G405&lt;=G$1006))),FALSE),OR(ISNUMBER(FIND(";"&amp;UPPER(TRIM(Datos!G405&amp;""))&amp;"=",G$1007)),ISNUMBER(FIND(";"&amp;UPPER(TRIM(Datos!G405&amp;""))&amp;";",G$1007))),OR(UPPER(TRIM(Datos!G405&amp;""))="SÍ",UPPER(TRIM(Datos!G405&amp;""))="SI",UPPER(TRIM(Datos!G405&amp;""))="NO"),IF(ISNUMBER(Datos!G405),AND(OR(G$1005="",Datos!G405&gt;=G$1005),OR(G$1006="",Datos!G405&lt;=G$1006)),FALSE),TRUE))))</f>
        <v>0.0</v>
      </c>
      <c r="H405">
        <f>IF(Datos!H405="",0,IF(AND(H$1008&lt;&gt;"",Datos!H405=H$1008),0,IF(H$1004=0,0,1-CHOOSE(H$1004,IF(ISNUMBER(Datos!H405),AND(OR(H$1005="",Datos!H405&gt;=H$1005),OR(H$1006="",Datos!H405&lt;=H$1006)),FALSE),IF(ISNUMBER(Datos!H405),AND(Datos!H405=INT(Datos!H405),AND(OR(H$1005="",Datos!H405&gt;=H$1005),OR(H$1006="",Datos!H405&lt;=H$1006))),FALSE),OR(ISNUMBER(FIND(";"&amp;UPPER(TRIM(Datos!H405&amp;""))&amp;"=",H$1007)),ISNUMBER(FIND(";"&amp;UPPER(TRIM(Datos!H405&amp;""))&amp;";",H$1007))),OR(UPPER(TRIM(Datos!H405&amp;""))="SÍ",UPPER(TRIM(Datos!H405&amp;""))="SI",UPPER(TRIM(Datos!H405&amp;""))="NO"),IF(ISNUMBER(Datos!H405),AND(OR(H$1005="",Datos!H405&gt;=H$1005),OR(H$1006="",Datos!H405&lt;=H$1006)),FALSE),TRUE))))</f>
        <v>0.0</v>
      </c>
      <c r="I405">
        <f>IF(Datos!I405="",0,IF(AND(I$1008&lt;&gt;"",Datos!I405=I$1008),0,IF(I$1004=0,0,1-CHOOSE(I$1004,IF(ISNUMBER(Datos!I405),AND(OR(I$1005="",Datos!I405&gt;=I$1005),OR(I$1006="",Datos!I405&lt;=I$1006)),FALSE),IF(ISNUMBER(Datos!I405),AND(Datos!I405=INT(Datos!I405),AND(OR(I$1005="",Datos!I405&gt;=I$1005),OR(I$1006="",Datos!I405&lt;=I$1006))),FALSE),OR(ISNUMBER(FIND(";"&amp;UPPER(TRIM(Datos!I405&amp;""))&amp;"=",I$1007)),ISNUMBER(FIND(";"&amp;UPPER(TRIM(Datos!I405&amp;""))&amp;";",I$1007))),OR(UPPER(TRIM(Datos!I405&amp;""))="SÍ",UPPER(TRIM(Datos!I405&amp;""))="SI",UPPER(TRIM(Datos!I405&amp;""))="NO"),IF(ISNUMBER(Datos!I405),AND(OR(I$1005="",Datos!I405&gt;=I$1005),OR(I$1006="",Datos!I405&lt;=I$1006)),FALSE),TRUE))))</f>
        <v>0.0</v>
      </c>
      <c r="J405">
        <f>IF(Datos!J405="",0,IF(AND(J$1008&lt;&gt;"",Datos!J405=J$1008),0,IF(J$1004=0,0,1-CHOOSE(J$1004,IF(ISNUMBER(Datos!J405),AND(OR(J$1005="",Datos!J405&gt;=J$1005),OR(J$1006="",Datos!J405&lt;=J$1006)),FALSE),IF(ISNUMBER(Datos!J405),AND(Datos!J405=INT(Datos!J405),AND(OR(J$1005="",Datos!J405&gt;=J$1005),OR(J$1006="",Datos!J405&lt;=J$1006))),FALSE),OR(ISNUMBER(FIND(";"&amp;UPPER(TRIM(Datos!J405&amp;""))&amp;"=",J$1007)),ISNUMBER(FIND(";"&amp;UPPER(TRIM(Datos!J405&amp;""))&amp;";",J$1007))),OR(UPPER(TRIM(Datos!J405&amp;""))="SÍ",UPPER(TRIM(Datos!J405&amp;""))="SI",UPPER(TRIM(Datos!J405&amp;""))="NO"),IF(ISNUMBER(Datos!J405),AND(OR(J$1005="",Datos!J405&gt;=J$1005),OR(J$1006="",Datos!J405&lt;=J$1006)),FALSE),TRUE))))</f>
        <v>0.0</v>
      </c>
      <c r="K405">
        <f>IF(Datos!K405="",0,IF(AND(K$1008&lt;&gt;"",Datos!K405=K$1008),0,IF(K$1004=0,0,1-CHOOSE(K$1004,IF(ISNUMBER(Datos!K405),AND(OR(K$1005="",Datos!K405&gt;=K$1005),OR(K$1006="",Datos!K405&lt;=K$1006)),FALSE),IF(ISNUMBER(Datos!K405),AND(Datos!K405=INT(Datos!K405),AND(OR(K$1005="",Datos!K405&gt;=K$1005),OR(K$1006="",Datos!K405&lt;=K$1006))),FALSE),OR(ISNUMBER(FIND(";"&amp;UPPER(TRIM(Datos!K405&amp;""))&amp;"=",K$1007)),ISNUMBER(FIND(";"&amp;UPPER(TRIM(Datos!K405&amp;""))&amp;";",K$1007))),OR(UPPER(TRIM(Datos!K405&amp;""))="SÍ",UPPER(TRIM(Datos!K405&amp;""))="SI",UPPER(TRIM(Datos!K405&amp;""))="NO"),IF(ISNUMBER(Datos!K405),AND(OR(K$1005="",Datos!K405&gt;=K$1005),OR(K$1006="",Datos!K405&lt;=K$1006)),FALSE),TRUE))))</f>
        <v>0.0</v>
      </c>
      <c r="L405">
        <f>IF(Datos!L405="",0,IF(AND(L$1008&lt;&gt;"",Datos!L405=L$1008),0,IF(L$1004=0,0,1-CHOOSE(L$1004,IF(ISNUMBER(Datos!L405),AND(OR(L$1005="",Datos!L405&gt;=L$1005),OR(L$1006="",Datos!L405&lt;=L$1006)),FALSE),IF(ISNUMBER(Datos!L405),AND(Datos!L405=INT(Datos!L405),AND(OR(L$1005="",Datos!L405&gt;=L$1005),OR(L$1006="",Datos!L405&lt;=L$1006))),FALSE),OR(ISNUMBER(FIND(";"&amp;UPPER(TRIM(Datos!L405&amp;""))&amp;"=",L$1007)),ISNUMBER(FIND(";"&amp;UPPER(TRIM(Datos!L405&amp;""))&amp;";",L$1007))),OR(UPPER(TRIM(Datos!L405&amp;""))="SÍ",UPPER(TRIM(Datos!L405&amp;""))="SI",UPPER(TRIM(Datos!L405&amp;""))="NO"),IF(ISNUMBER(Datos!L405),AND(OR(L$1005="",Datos!L405&gt;=L$1005),OR(L$1006="",Datos!L405&lt;=L$1006)),FALSE),TRUE))))</f>
        <v>0.0</v>
      </c>
      <c r="M405">
        <f>IF(Datos!M405="",0,IF(AND(M$1008&lt;&gt;"",Datos!M405=M$1008),0,IF(M$1004=0,0,1-CHOOSE(M$1004,IF(ISNUMBER(Datos!M405),AND(OR(M$1005="",Datos!M405&gt;=M$1005),OR(M$1006="",Datos!M405&lt;=M$1006)),FALSE),IF(ISNUMBER(Datos!M405),AND(Datos!M405=INT(Datos!M405),AND(OR(M$1005="",Datos!M405&gt;=M$1005),OR(M$1006="",Datos!M405&lt;=M$1006))),FALSE),OR(ISNUMBER(FIND(";"&amp;UPPER(TRIM(Datos!M405&amp;""))&amp;"=",M$1007)),ISNUMBER(FIND(";"&amp;UPPER(TRIM(Datos!M405&amp;""))&amp;";",M$1007))),OR(UPPER(TRIM(Datos!M405&amp;""))="SÍ",UPPER(TRIM(Datos!M405&amp;""))="SI",UPPER(TRIM(Datos!M405&amp;""))="NO"),IF(ISNUMBER(Datos!M405),AND(OR(M$1005="",Datos!M405&gt;=M$1005),OR(M$1006="",Datos!M405&lt;=M$1006)),FALSE),TRUE))))</f>
        <v>0.0</v>
      </c>
      <c r="N405">
        <f>IF(Datos!N405="",0,IF(AND(N$1008&lt;&gt;"",Datos!N405=N$1008),0,IF(N$1004=0,0,1-CHOOSE(N$1004,IF(ISNUMBER(Datos!N405),AND(OR(N$1005="",Datos!N405&gt;=N$1005),OR(N$1006="",Datos!N405&lt;=N$1006)),FALSE),IF(ISNUMBER(Datos!N405),AND(Datos!N405=INT(Datos!N405),AND(OR(N$1005="",Datos!N405&gt;=N$1005),OR(N$1006="",Datos!N405&lt;=N$1006))),FALSE),OR(ISNUMBER(FIND(";"&amp;UPPER(TRIM(Datos!N405&amp;""))&amp;"=",N$1007)),ISNUMBER(FIND(";"&amp;UPPER(TRIM(Datos!N405&amp;""))&amp;";",N$1007))),OR(UPPER(TRIM(Datos!N405&amp;""))="SÍ",UPPER(TRIM(Datos!N405&amp;""))="SI",UPPER(TRIM(Datos!N405&amp;""))="NO"),IF(ISNUMBER(Datos!N405),AND(OR(N$1005="",Datos!N405&gt;=N$1005),OR(N$1006="",Datos!N405&lt;=N$1006)),FALSE),TRUE))))</f>
        <v>0.0</v>
      </c>
      <c r="O405">
        <f>IF(Datos!O405="",0,IF(AND(O$1008&lt;&gt;"",Datos!O405=O$1008),0,IF(O$1004=0,0,1-CHOOSE(O$1004,IF(ISNUMBER(Datos!O405),AND(OR(O$1005="",Datos!O405&gt;=O$1005),OR(O$1006="",Datos!O405&lt;=O$1006)),FALSE),IF(ISNUMBER(Datos!O405),AND(Datos!O405=INT(Datos!O405),AND(OR(O$1005="",Datos!O405&gt;=O$1005),OR(O$1006="",Datos!O405&lt;=O$1006))),FALSE),OR(ISNUMBER(FIND(";"&amp;UPPER(TRIM(Datos!O405&amp;""))&amp;"=",O$1007)),ISNUMBER(FIND(";"&amp;UPPER(TRIM(Datos!O405&amp;""))&amp;";",O$1007))),OR(UPPER(TRIM(Datos!O405&amp;""))="SÍ",UPPER(TRIM(Datos!O405&amp;""))="SI",UPPER(TRIM(Datos!O405&amp;""))="NO"),IF(ISNUMBER(Datos!O405),AND(OR(O$1005="",Datos!O405&gt;=O$1005),OR(O$1006="",Datos!O405&lt;=O$1006)),FALSE),TRUE))))</f>
        <v>0.0</v>
      </c>
      <c r="P405">
        <f>IF(Datos!P405="",0,IF(AND(P$1008&lt;&gt;"",Datos!P405=P$1008),0,IF(P$1004=0,0,1-CHOOSE(P$1004,IF(ISNUMBER(Datos!P405),AND(OR(P$1005="",Datos!P405&gt;=P$1005),OR(P$1006="",Datos!P405&lt;=P$1006)),FALSE),IF(ISNUMBER(Datos!P405),AND(Datos!P405=INT(Datos!P405),AND(OR(P$1005="",Datos!P405&gt;=P$1005),OR(P$1006="",Datos!P405&lt;=P$1006))),FALSE),OR(ISNUMBER(FIND(";"&amp;UPPER(TRIM(Datos!P405&amp;""))&amp;"=",P$1007)),ISNUMBER(FIND(";"&amp;UPPER(TRIM(Datos!P405&amp;""))&amp;";",P$1007))),OR(UPPER(TRIM(Datos!P405&amp;""))="SÍ",UPPER(TRIM(Datos!P405&amp;""))="SI",UPPER(TRIM(Datos!P405&amp;""))="NO"),IF(ISNUMBER(Datos!P405),AND(OR(P$1005="",Datos!P405&gt;=P$1005),OR(P$1006="",Datos!P405&lt;=P$1006)),FALSE),TRUE))))</f>
        <v>0.0</v>
      </c>
      <c r="Q405">
        <f>IF(Datos!Q405="",0,IF(AND(Q$1008&lt;&gt;"",Datos!Q405=Q$1008),0,IF(Q$1004=0,0,1-CHOOSE(Q$1004,IF(ISNUMBER(Datos!Q405),AND(OR(Q$1005="",Datos!Q405&gt;=Q$1005),OR(Q$1006="",Datos!Q405&lt;=Q$1006)),FALSE),IF(ISNUMBER(Datos!Q405),AND(Datos!Q405=INT(Datos!Q405),AND(OR(Q$1005="",Datos!Q405&gt;=Q$1005),OR(Q$1006="",Datos!Q405&lt;=Q$1006))),FALSE),OR(ISNUMBER(FIND(";"&amp;UPPER(TRIM(Datos!Q405&amp;""))&amp;"=",Q$1007)),ISNUMBER(FIND(";"&amp;UPPER(TRIM(Datos!Q405&amp;""))&amp;";",Q$1007))),OR(UPPER(TRIM(Datos!Q405&amp;""))="SÍ",UPPER(TRIM(Datos!Q405&amp;""))="SI",UPPER(TRIM(Datos!Q405&amp;""))="NO"),IF(ISNUMBER(Datos!Q405),AND(OR(Q$1005="",Datos!Q405&gt;=Q$1005),OR(Q$1006="",Datos!Q405&lt;=Q$1006)),FALSE),TRUE))))</f>
        <v>0.0</v>
      </c>
      <c r="R405">
        <f>IF(Datos!R405="",0,IF(AND(R$1008&lt;&gt;"",Datos!R405=R$1008),0,IF(R$1004=0,0,1-CHOOSE(R$1004,IF(ISNUMBER(Datos!R405),AND(OR(R$1005="",Datos!R405&gt;=R$1005),OR(R$1006="",Datos!R405&lt;=R$1006)),FALSE),IF(ISNUMBER(Datos!R405),AND(Datos!R405=INT(Datos!R405),AND(OR(R$1005="",Datos!R405&gt;=R$1005),OR(R$1006="",Datos!R405&lt;=R$1006))),FALSE),OR(ISNUMBER(FIND(";"&amp;UPPER(TRIM(Datos!R405&amp;""))&amp;"=",R$1007)),ISNUMBER(FIND(";"&amp;UPPER(TRIM(Datos!R405&amp;""))&amp;";",R$1007))),OR(UPPER(TRIM(Datos!R405&amp;""))="SÍ",UPPER(TRIM(Datos!R405&amp;""))="SI",UPPER(TRIM(Datos!R405&amp;""))="NO"),IF(ISNUMBER(Datos!R405),AND(OR(R$1005="",Datos!R405&gt;=R$1005),OR(R$1006="",Datos!R405&lt;=R$1006)),FALSE),TRUE))))</f>
        <v>0.0</v>
      </c>
      <c r="S405">
        <f>IF(Datos!S405="",0,IF(AND(S$1008&lt;&gt;"",Datos!S405=S$1008),0,IF(S$1004=0,0,1-CHOOSE(S$1004,IF(ISNUMBER(Datos!S405),AND(OR(S$1005="",Datos!S405&gt;=S$1005),OR(S$1006="",Datos!S405&lt;=S$1006)),FALSE),IF(ISNUMBER(Datos!S405),AND(Datos!S405=INT(Datos!S405),AND(OR(S$1005="",Datos!S405&gt;=S$1005),OR(S$1006="",Datos!S405&lt;=S$1006))),FALSE),OR(ISNUMBER(FIND(";"&amp;UPPER(TRIM(Datos!S405&amp;""))&amp;"=",S$1007)),ISNUMBER(FIND(";"&amp;UPPER(TRIM(Datos!S405&amp;""))&amp;";",S$1007))),OR(UPPER(TRIM(Datos!S405&amp;""))="SÍ",UPPER(TRIM(Datos!S405&amp;""))="SI",UPPER(TRIM(Datos!S405&amp;""))="NO"),IF(ISNUMBER(Datos!S405),AND(OR(S$1005="",Datos!S405&gt;=S$1005),OR(S$1006="",Datos!S405&lt;=S$1006)),FALSE),TRUE))))</f>
        <v>0.0</v>
      </c>
      <c r="T405">
        <f>IF(Datos!T405="",0,IF(AND(T$1008&lt;&gt;"",Datos!T405=T$1008),0,IF(T$1004=0,0,1-CHOOSE(T$1004,IF(ISNUMBER(Datos!T405),AND(OR(T$1005="",Datos!T405&gt;=T$1005),OR(T$1006="",Datos!T405&lt;=T$1006)),FALSE),IF(ISNUMBER(Datos!T405),AND(Datos!T405=INT(Datos!T405),AND(OR(T$1005="",Datos!T405&gt;=T$1005),OR(T$1006="",Datos!T405&lt;=T$1006))),FALSE),OR(ISNUMBER(FIND(";"&amp;UPPER(TRIM(Datos!T405&amp;""))&amp;"=",T$1007)),ISNUMBER(FIND(";"&amp;UPPER(TRIM(Datos!T405&amp;""))&amp;";",T$1007))),OR(UPPER(TRIM(Datos!T405&amp;""))="SÍ",UPPER(TRIM(Datos!T405&amp;""))="SI",UPPER(TRIM(Datos!T405&amp;""))="NO"),IF(ISNUMBER(Datos!T405),AND(OR(T$1005="",Datos!T405&gt;=T$1005),OR(T$1006="",Datos!T405&lt;=T$1006)),FALSE),TRUE))))</f>
        <v>0.0</v>
      </c>
      <c r="U405">
        <f>IF(Datos!U405="",0,IF(AND(U$1008&lt;&gt;"",Datos!U405=U$1008),0,IF(U$1004=0,0,1-CHOOSE(U$1004,IF(ISNUMBER(Datos!U405),AND(OR(U$1005="",Datos!U405&gt;=U$1005),OR(U$1006="",Datos!U405&lt;=U$1006)),FALSE),IF(ISNUMBER(Datos!U405),AND(Datos!U405=INT(Datos!U405),AND(OR(U$1005="",Datos!U405&gt;=U$1005),OR(U$1006="",Datos!U405&lt;=U$1006))),FALSE),OR(ISNUMBER(FIND(";"&amp;UPPER(TRIM(Datos!U405&amp;""))&amp;"=",U$1007)),ISNUMBER(FIND(";"&amp;UPPER(TRIM(Datos!U405&amp;""))&amp;";",U$1007))),OR(UPPER(TRIM(Datos!U405&amp;""))="SÍ",UPPER(TRIM(Datos!U405&amp;""))="SI",UPPER(TRIM(Datos!U405&amp;""))="NO"),IF(ISNUMBER(Datos!U405),AND(OR(U$1005="",Datos!U405&gt;=U$1005),OR(U$1006="",Datos!U405&lt;=U$1006)),FALSE),TRUE))))</f>
        <v>0.0</v>
      </c>
      <c r="V405">
        <f>IF(Datos!V405="",0,IF(AND(V$1008&lt;&gt;"",Datos!V405=V$1008),0,IF(V$1004=0,0,1-CHOOSE(V$1004,IF(ISNUMBER(Datos!V405),AND(OR(V$1005="",Datos!V405&gt;=V$1005),OR(V$1006="",Datos!V405&lt;=V$1006)),FALSE),IF(ISNUMBER(Datos!V405),AND(Datos!V405=INT(Datos!V405),AND(OR(V$1005="",Datos!V405&gt;=V$1005),OR(V$1006="",Datos!V405&lt;=V$1006))),FALSE),OR(ISNUMBER(FIND(";"&amp;UPPER(TRIM(Datos!V405&amp;""))&amp;"=",V$1007)),ISNUMBER(FIND(";"&amp;UPPER(TRIM(Datos!V405&amp;""))&amp;";",V$1007))),OR(UPPER(TRIM(Datos!V405&amp;""))="SÍ",UPPER(TRIM(Datos!V405&amp;""))="SI",UPPER(TRIM(Datos!V405&amp;""))="NO"),IF(ISNUMBER(Datos!V405),AND(OR(V$1005="",Datos!V405&gt;=V$1005),OR(V$1006="",Datos!V405&lt;=V$1006)),FALSE),TRUE))))</f>
        <v>0.0</v>
      </c>
      <c r="W405">
        <f>IF(Datos!W405="",0,IF(AND(W$1008&lt;&gt;"",Datos!W405=W$1008),0,IF(W$1004=0,0,1-CHOOSE(W$1004,IF(ISNUMBER(Datos!W405),AND(OR(W$1005="",Datos!W405&gt;=W$1005),OR(W$1006="",Datos!W405&lt;=W$1006)),FALSE),IF(ISNUMBER(Datos!W405),AND(Datos!W405=INT(Datos!W405),AND(OR(W$1005="",Datos!W405&gt;=W$1005),OR(W$1006="",Datos!W405&lt;=W$1006))),FALSE),OR(ISNUMBER(FIND(";"&amp;UPPER(TRIM(Datos!W405&amp;""))&amp;"=",W$1007)),ISNUMBER(FIND(";"&amp;UPPER(TRIM(Datos!W405&amp;""))&amp;";",W$1007))),OR(UPPER(TRIM(Datos!W405&amp;""))="SÍ",UPPER(TRIM(Datos!W405&amp;""))="SI",UPPER(TRIM(Datos!W405&amp;""))="NO"),IF(ISNUMBER(Datos!W405),AND(OR(W$1005="",Datos!W405&gt;=W$1005),OR(W$1006="",Datos!W405&lt;=W$1006)),FALSE),TRUE))))</f>
        <v>0.0</v>
      </c>
      <c r="X405">
        <f>IF(Datos!X405="",0,IF(AND(X$1008&lt;&gt;"",Datos!X405=X$1008),0,IF(X$1004=0,0,1-CHOOSE(X$1004,IF(ISNUMBER(Datos!X405),AND(OR(X$1005="",Datos!X405&gt;=X$1005),OR(X$1006="",Datos!X405&lt;=X$1006)),FALSE),IF(ISNUMBER(Datos!X405),AND(Datos!X405=INT(Datos!X405),AND(OR(X$1005="",Datos!X405&gt;=X$1005),OR(X$1006="",Datos!X405&lt;=X$1006))),FALSE),OR(ISNUMBER(FIND(";"&amp;UPPER(TRIM(Datos!X405&amp;""))&amp;"=",X$1007)),ISNUMBER(FIND(";"&amp;UPPER(TRIM(Datos!X405&amp;""))&amp;";",X$1007))),OR(UPPER(TRIM(Datos!X405&amp;""))="SÍ",UPPER(TRIM(Datos!X405&amp;""))="SI",UPPER(TRIM(Datos!X405&amp;""))="NO"),IF(ISNUMBER(Datos!X405),AND(OR(X$1005="",Datos!X405&gt;=X$1005),OR(X$1006="",Datos!X405&lt;=X$1006)),FALSE),TRUE))))</f>
        <v>0.0</v>
      </c>
      <c r="Y405">
        <f>IF(Datos!Y405="",0,IF(AND(Y$1008&lt;&gt;"",Datos!Y405=Y$1008),0,IF(Y$1004=0,0,1-CHOOSE(Y$1004,IF(ISNUMBER(Datos!Y405),AND(OR(Y$1005="",Datos!Y405&gt;=Y$1005),OR(Y$1006="",Datos!Y405&lt;=Y$1006)),FALSE),IF(ISNUMBER(Datos!Y405),AND(Datos!Y405=INT(Datos!Y405),AND(OR(Y$1005="",Datos!Y405&gt;=Y$1005),OR(Y$1006="",Datos!Y405&lt;=Y$1006))),FALSE),OR(ISNUMBER(FIND(";"&amp;UPPER(TRIM(Datos!Y405&amp;""))&amp;"=",Y$1007)),ISNUMBER(FIND(";"&amp;UPPER(TRIM(Datos!Y405&amp;""))&amp;";",Y$1007))),OR(UPPER(TRIM(Datos!Y405&amp;""))="SÍ",UPPER(TRIM(Datos!Y405&amp;""))="SI",UPPER(TRIM(Datos!Y405&amp;""))="NO"),IF(ISNUMBER(Datos!Y405),AND(OR(Y$1005="",Datos!Y405&gt;=Y$1005),OR(Y$1006="",Datos!Y405&lt;=Y$1006)),FALSE),TRUE))))</f>
        <v>0.0</v>
      </c>
      <c r="Z405">
        <f>IF(Datos!Z405="",0,IF(AND(Z$1008&lt;&gt;"",Datos!Z405=Z$1008),0,IF(Z$1004=0,0,1-CHOOSE(Z$1004,IF(ISNUMBER(Datos!Z405),AND(OR(Z$1005="",Datos!Z405&gt;=Z$1005),OR(Z$1006="",Datos!Z405&lt;=Z$1006)),FALSE),IF(ISNUMBER(Datos!Z405),AND(Datos!Z405=INT(Datos!Z405),AND(OR(Z$1005="",Datos!Z405&gt;=Z$1005),OR(Z$1006="",Datos!Z405&lt;=Z$1006))),FALSE),OR(ISNUMBER(FIND(";"&amp;UPPER(TRIM(Datos!Z405&amp;""))&amp;"=",Z$1007)),ISNUMBER(FIND(";"&amp;UPPER(TRIM(Datos!Z405&amp;""))&amp;";",Z$1007))),OR(UPPER(TRIM(Datos!Z405&amp;""))="SÍ",UPPER(TRIM(Datos!Z405&amp;""))="SI",UPPER(TRIM(Datos!Z405&amp;""))="NO"),IF(ISNUMBER(Datos!Z405),AND(OR(Z$1005="",Datos!Z405&gt;=Z$1005),OR(Z$1006="",Datos!Z405&lt;=Z$1006)),FALSE),TRUE))))</f>
        <v>0.0</v>
      </c>
      <c r="AA405">
        <f>IF(Datos!AA405="",0,IF(AND(AA$1008&lt;&gt;"",Datos!AA405=AA$1008),0,IF(AA$1004=0,0,1-CHOOSE(AA$1004,IF(ISNUMBER(Datos!AA405),AND(OR(AA$1005="",Datos!AA405&gt;=AA$1005),OR(AA$1006="",Datos!AA405&lt;=AA$1006)),FALSE),IF(ISNUMBER(Datos!AA405),AND(Datos!AA405=INT(Datos!AA405),AND(OR(AA$1005="",Datos!AA405&gt;=AA$1005),OR(AA$1006="",Datos!AA405&lt;=AA$1006))),FALSE),OR(ISNUMBER(FIND(";"&amp;UPPER(TRIM(Datos!AA405&amp;""))&amp;"=",AA$1007)),ISNUMBER(FIND(";"&amp;UPPER(TRIM(Datos!AA405&amp;""))&amp;";",AA$1007))),OR(UPPER(TRIM(Datos!AA405&amp;""))="SÍ",UPPER(TRIM(Datos!AA405&amp;""))="SI",UPPER(TRIM(Datos!AA405&amp;""))="NO"),IF(ISNUMBER(Datos!AA405),AND(OR(AA$1005="",Datos!AA405&gt;=AA$1005),OR(AA$1006="",Datos!AA405&lt;=AA$1006)),FALSE),TRUE))))</f>
        <v>0.0</v>
      </c>
      <c r="AB405">
        <f>IF(Datos!AB405="",0,IF(AND(AB$1008&lt;&gt;"",Datos!AB405=AB$1008),0,IF(AB$1004=0,0,1-CHOOSE(AB$1004,IF(ISNUMBER(Datos!AB405),AND(OR(AB$1005="",Datos!AB405&gt;=AB$1005),OR(AB$1006="",Datos!AB405&lt;=AB$1006)),FALSE),IF(ISNUMBER(Datos!AB405),AND(Datos!AB405=INT(Datos!AB405),AND(OR(AB$1005="",Datos!AB405&gt;=AB$1005),OR(AB$1006="",Datos!AB405&lt;=AB$1006))),FALSE),OR(ISNUMBER(FIND(";"&amp;UPPER(TRIM(Datos!AB405&amp;""))&amp;"=",AB$1007)),ISNUMBER(FIND(";"&amp;UPPER(TRIM(Datos!AB405&amp;""))&amp;";",AB$1007))),OR(UPPER(TRIM(Datos!AB405&amp;""))="SÍ",UPPER(TRIM(Datos!AB405&amp;""))="SI",UPPER(TRIM(Datos!AB405&amp;""))="NO"),IF(ISNUMBER(Datos!AB405),AND(OR(AB$1005="",Datos!AB405&gt;=AB$1005),OR(AB$1006="",Datos!AB405&lt;=AB$1006)),FALSE),TRUE))))</f>
        <v>0.0</v>
      </c>
      <c r="AC405">
        <f>IF(Datos!AC405="",0,IF(AND(AC$1008&lt;&gt;"",Datos!AC405=AC$1008),0,IF(AC$1004=0,0,1-CHOOSE(AC$1004,IF(ISNUMBER(Datos!AC405),AND(OR(AC$1005="",Datos!AC405&gt;=AC$1005),OR(AC$1006="",Datos!AC405&lt;=AC$1006)),FALSE),IF(ISNUMBER(Datos!AC405),AND(Datos!AC405=INT(Datos!AC405),AND(OR(AC$1005="",Datos!AC405&gt;=AC$1005),OR(AC$1006="",Datos!AC405&lt;=AC$1006))),FALSE),OR(ISNUMBER(FIND(";"&amp;UPPER(TRIM(Datos!AC405&amp;""))&amp;"=",AC$1007)),ISNUMBER(FIND(";"&amp;UPPER(TRIM(Datos!AC405&amp;""))&amp;";",AC$1007))),OR(UPPER(TRIM(Datos!AC405&amp;""))="SÍ",UPPER(TRIM(Datos!AC405&amp;""))="SI",UPPER(TRIM(Datos!AC405&amp;""))="NO"),IF(ISNUMBER(Datos!AC405),AND(OR(AC$1005="",Datos!AC405&gt;=AC$1005),OR(AC$1006="",Datos!AC405&lt;=AC$1006)),FALSE),TRUE))))</f>
        <v>0.0</v>
      </c>
      <c r="AD405">
        <f>IF(Datos!AD405="",0,IF(AND(AD$1008&lt;&gt;"",Datos!AD405=AD$1008),0,IF(AD$1004=0,0,1-CHOOSE(AD$1004,IF(ISNUMBER(Datos!AD405),AND(OR(AD$1005="",Datos!AD405&gt;=AD$1005),OR(AD$1006="",Datos!AD405&lt;=AD$1006)),FALSE),IF(ISNUMBER(Datos!AD405),AND(Datos!AD405=INT(Datos!AD405),AND(OR(AD$1005="",Datos!AD405&gt;=AD$1005),OR(AD$1006="",Datos!AD405&lt;=AD$1006))),FALSE),OR(ISNUMBER(FIND(";"&amp;UPPER(TRIM(Datos!AD405&amp;""))&amp;"=",AD$1007)),ISNUMBER(FIND(";"&amp;UPPER(TRIM(Datos!AD405&amp;""))&amp;";",AD$1007))),OR(UPPER(TRIM(Datos!AD405&amp;""))="SÍ",UPPER(TRIM(Datos!AD405&amp;""))="SI",UPPER(TRIM(Datos!AD405&amp;""))="NO"),IF(ISNUMBER(Datos!AD405),AND(OR(AD$1005="",Datos!AD405&gt;=AD$1005),OR(AD$1006="",Datos!AD405&lt;=AD$1006)),FALSE),TRUE))))</f>
        <v>0.0</v>
      </c>
      <c r="AE405">
        <f>IF(Datos!AE405="",0,IF(AND(AE$1008&lt;&gt;"",Datos!AE405=AE$1008),0,IF(AE$1004=0,0,1-CHOOSE(AE$1004,IF(ISNUMBER(Datos!AE405),AND(OR(AE$1005="",Datos!AE405&gt;=AE$1005),OR(AE$1006="",Datos!AE405&lt;=AE$1006)),FALSE),IF(ISNUMBER(Datos!AE405),AND(Datos!AE405=INT(Datos!AE405),AND(OR(AE$1005="",Datos!AE405&gt;=AE$1005),OR(AE$1006="",Datos!AE405&lt;=AE$1006))),FALSE),OR(ISNUMBER(FIND(";"&amp;UPPER(TRIM(Datos!AE405&amp;""))&amp;"=",AE$1007)),ISNUMBER(FIND(";"&amp;UPPER(TRIM(Datos!AE405&amp;""))&amp;";",AE$1007))),OR(UPPER(TRIM(Datos!AE405&amp;""))="SÍ",UPPER(TRIM(Datos!AE405&amp;""))="SI",UPPER(TRIM(Datos!AE405&amp;""))="NO"),IF(ISNUMBER(Datos!AE405),AND(OR(AE$1005="",Datos!AE405&gt;=AE$1005),OR(AE$1006="",Datos!AE405&lt;=AE$1006)),FALSE),TRUE))))</f>
        <v>0.0</v>
      </c>
    </row>
    <row r="406" spans="2:31">
      <c r="B406">
        <f>IF(Datos!B406="",0,IF(AND(B$1008&lt;&gt;"",Datos!B406=B$1008),0,IF(B$1004=0,0,1-CHOOSE(B$1004,IF(ISNUMBER(Datos!B406),AND(OR(B$1005="",Datos!B406&gt;=B$1005),OR(B$1006="",Datos!B406&lt;=B$1006)),FALSE),IF(ISNUMBER(Datos!B406),AND(Datos!B406=INT(Datos!B406),AND(OR(B$1005="",Datos!B406&gt;=B$1005),OR(B$1006="",Datos!B406&lt;=B$1006))),FALSE),OR(ISNUMBER(FIND(";"&amp;UPPER(TRIM(Datos!B406&amp;""))&amp;"=",B$1007)),ISNUMBER(FIND(";"&amp;UPPER(TRIM(Datos!B406&amp;""))&amp;";",B$1007))),OR(UPPER(TRIM(Datos!B406&amp;""))="SÍ",UPPER(TRIM(Datos!B406&amp;""))="SI",UPPER(TRIM(Datos!B406&amp;""))="NO"),IF(ISNUMBER(Datos!B406),AND(OR(B$1005="",Datos!B406&gt;=B$1005),OR(B$1006="",Datos!B406&lt;=B$1006)),FALSE),TRUE))))</f>
        <v>0.0</v>
      </c>
      <c r="C406">
        <f>IF(Datos!C406="",0,IF(AND(C$1008&lt;&gt;"",Datos!C406=C$1008),0,IF(C$1004=0,0,1-CHOOSE(C$1004,IF(ISNUMBER(Datos!C406),AND(OR(C$1005="",Datos!C406&gt;=C$1005),OR(C$1006="",Datos!C406&lt;=C$1006)),FALSE),IF(ISNUMBER(Datos!C406),AND(Datos!C406=INT(Datos!C406),AND(OR(C$1005="",Datos!C406&gt;=C$1005),OR(C$1006="",Datos!C406&lt;=C$1006))),FALSE),OR(ISNUMBER(FIND(";"&amp;UPPER(TRIM(Datos!C406&amp;""))&amp;"=",C$1007)),ISNUMBER(FIND(";"&amp;UPPER(TRIM(Datos!C406&amp;""))&amp;";",C$1007))),OR(UPPER(TRIM(Datos!C406&amp;""))="SÍ",UPPER(TRIM(Datos!C406&amp;""))="SI",UPPER(TRIM(Datos!C406&amp;""))="NO"),IF(ISNUMBER(Datos!C406),AND(OR(C$1005="",Datos!C406&gt;=C$1005),OR(C$1006="",Datos!C406&lt;=C$1006)),FALSE),TRUE))))</f>
        <v>0.0</v>
      </c>
      <c r="D406">
        <f>IF(Datos!D406="",0,IF(AND(D$1008&lt;&gt;"",Datos!D406=D$1008),0,IF(D$1004=0,0,1-CHOOSE(D$1004,IF(ISNUMBER(Datos!D406),AND(OR(D$1005="",Datos!D406&gt;=D$1005),OR(D$1006="",Datos!D406&lt;=D$1006)),FALSE),IF(ISNUMBER(Datos!D406),AND(Datos!D406=INT(Datos!D406),AND(OR(D$1005="",Datos!D406&gt;=D$1005),OR(D$1006="",Datos!D406&lt;=D$1006))),FALSE),OR(ISNUMBER(FIND(";"&amp;UPPER(TRIM(Datos!D406&amp;""))&amp;"=",D$1007)),ISNUMBER(FIND(";"&amp;UPPER(TRIM(Datos!D406&amp;""))&amp;";",D$1007))),OR(UPPER(TRIM(Datos!D406&amp;""))="SÍ",UPPER(TRIM(Datos!D406&amp;""))="SI",UPPER(TRIM(Datos!D406&amp;""))="NO"),IF(ISNUMBER(Datos!D406),AND(OR(D$1005="",Datos!D406&gt;=D$1005),OR(D$1006="",Datos!D406&lt;=D$1006)),FALSE),TRUE))))</f>
        <v>0.0</v>
      </c>
      <c r="E406">
        <f>IF(Datos!E406="",0,IF(AND(E$1008&lt;&gt;"",Datos!E406=E$1008),0,IF(E$1004=0,0,1-CHOOSE(E$1004,IF(ISNUMBER(Datos!E406),AND(OR(E$1005="",Datos!E406&gt;=E$1005),OR(E$1006="",Datos!E406&lt;=E$1006)),FALSE),IF(ISNUMBER(Datos!E406),AND(Datos!E406=INT(Datos!E406),AND(OR(E$1005="",Datos!E406&gt;=E$1005),OR(E$1006="",Datos!E406&lt;=E$1006))),FALSE),OR(ISNUMBER(FIND(";"&amp;UPPER(TRIM(Datos!E406&amp;""))&amp;"=",E$1007)),ISNUMBER(FIND(";"&amp;UPPER(TRIM(Datos!E406&amp;""))&amp;";",E$1007))),OR(UPPER(TRIM(Datos!E406&amp;""))="SÍ",UPPER(TRIM(Datos!E406&amp;""))="SI",UPPER(TRIM(Datos!E406&amp;""))="NO"),IF(ISNUMBER(Datos!E406),AND(OR(E$1005="",Datos!E406&gt;=E$1005),OR(E$1006="",Datos!E406&lt;=E$1006)),FALSE),TRUE))))</f>
        <v>0.0</v>
      </c>
      <c r="F406">
        <f>IF(Datos!F406="",0,IF(AND(F$1008&lt;&gt;"",Datos!F406=F$1008),0,IF(F$1004=0,0,1-CHOOSE(F$1004,IF(ISNUMBER(Datos!F406),AND(OR(F$1005="",Datos!F406&gt;=F$1005),OR(F$1006="",Datos!F406&lt;=F$1006)),FALSE),IF(ISNUMBER(Datos!F406),AND(Datos!F406=INT(Datos!F406),AND(OR(F$1005="",Datos!F406&gt;=F$1005),OR(F$1006="",Datos!F406&lt;=F$1006))),FALSE),OR(ISNUMBER(FIND(";"&amp;UPPER(TRIM(Datos!F406&amp;""))&amp;"=",F$1007)),ISNUMBER(FIND(";"&amp;UPPER(TRIM(Datos!F406&amp;""))&amp;";",F$1007))),OR(UPPER(TRIM(Datos!F406&amp;""))="SÍ",UPPER(TRIM(Datos!F406&amp;""))="SI",UPPER(TRIM(Datos!F406&amp;""))="NO"),IF(ISNUMBER(Datos!F406),AND(OR(F$1005="",Datos!F406&gt;=F$1005),OR(F$1006="",Datos!F406&lt;=F$1006)),FALSE),TRUE))))</f>
        <v>0.0</v>
      </c>
      <c r="G406">
        <f>IF(Datos!G406="",0,IF(AND(G$1008&lt;&gt;"",Datos!G406=G$1008),0,IF(G$1004=0,0,1-CHOOSE(G$1004,IF(ISNUMBER(Datos!G406),AND(OR(G$1005="",Datos!G406&gt;=G$1005),OR(G$1006="",Datos!G406&lt;=G$1006)),FALSE),IF(ISNUMBER(Datos!G406),AND(Datos!G406=INT(Datos!G406),AND(OR(G$1005="",Datos!G406&gt;=G$1005),OR(G$1006="",Datos!G406&lt;=G$1006))),FALSE),OR(ISNUMBER(FIND(";"&amp;UPPER(TRIM(Datos!G406&amp;""))&amp;"=",G$1007)),ISNUMBER(FIND(";"&amp;UPPER(TRIM(Datos!G406&amp;""))&amp;";",G$1007))),OR(UPPER(TRIM(Datos!G406&amp;""))="SÍ",UPPER(TRIM(Datos!G406&amp;""))="SI",UPPER(TRIM(Datos!G406&amp;""))="NO"),IF(ISNUMBER(Datos!G406),AND(OR(G$1005="",Datos!G406&gt;=G$1005),OR(G$1006="",Datos!G406&lt;=G$1006)),FALSE),TRUE))))</f>
        <v>0.0</v>
      </c>
      <c r="H406">
        <f>IF(Datos!H406="",0,IF(AND(H$1008&lt;&gt;"",Datos!H406=H$1008),0,IF(H$1004=0,0,1-CHOOSE(H$1004,IF(ISNUMBER(Datos!H406),AND(OR(H$1005="",Datos!H406&gt;=H$1005),OR(H$1006="",Datos!H406&lt;=H$1006)),FALSE),IF(ISNUMBER(Datos!H406),AND(Datos!H406=INT(Datos!H406),AND(OR(H$1005="",Datos!H406&gt;=H$1005),OR(H$1006="",Datos!H406&lt;=H$1006))),FALSE),OR(ISNUMBER(FIND(";"&amp;UPPER(TRIM(Datos!H406&amp;""))&amp;"=",H$1007)),ISNUMBER(FIND(";"&amp;UPPER(TRIM(Datos!H406&amp;""))&amp;";",H$1007))),OR(UPPER(TRIM(Datos!H406&amp;""))="SÍ",UPPER(TRIM(Datos!H406&amp;""))="SI",UPPER(TRIM(Datos!H406&amp;""))="NO"),IF(ISNUMBER(Datos!H406),AND(OR(H$1005="",Datos!H406&gt;=H$1005),OR(H$1006="",Datos!H406&lt;=H$1006)),FALSE),TRUE))))</f>
        <v>0.0</v>
      </c>
      <c r="I406">
        <f>IF(Datos!I406="",0,IF(AND(I$1008&lt;&gt;"",Datos!I406=I$1008),0,IF(I$1004=0,0,1-CHOOSE(I$1004,IF(ISNUMBER(Datos!I406),AND(OR(I$1005="",Datos!I406&gt;=I$1005),OR(I$1006="",Datos!I406&lt;=I$1006)),FALSE),IF(ISNUMBER(Datos!I406),AND(Datos!I406=INT(Datos!I406),AND(OR(I$1005="",Datos!I406&gt;=I$1005),OR(I$1006="",Datos!I406&lt;=I$1006))),FALSE),OR(ISNUMBER(FIND(";"&amp;UPPER(TRIM(Datos!I406&amp;""))&amp;"=",I$1007)),ISNUMBER(FIND(";"&amp;UPPER(TRIM(Datos!I406&amp;""))&amp;";",I$1007))),OR(UPPER(TRIM(Datos!I406&amp;""))="SÍ",UPPER(TRIM(Datos!I406&amp;""))="SI",UPPER(TRIM(Datos!I406&amp;""))="NO"),IF(ISNUMBER(Datos!I406),AND(OR(I$1005="",Datos!I406&gt;=I$1005),OR(I$1006="",Datos!I406&lt;=I$1006)),FALSE),TRUE))))</f>
        <v>0.0</v>
      </c>
      <c r="J406">
        <f>IF(Datos!J406="",0,IF(AND(J$1008&lt;&gt;"",Datos!J406=J$1008),0,IF(J$1004=0,0,1-CHOOSE(J$1004,IF(ISNUMBER(Datos!J406),AND(OR(J$1005="",Datos!J406&gt;=J$1005),OR(J$1006="",Datos!J406&lt;=J$1006)),FALSE),IF(ISNUMBER(Datos!J406),AND(Datos!J406=INT(Datos!J406),AND(OR(J$1005="",Datos!J406&gt;=J$1005),OR(J$1006="",Datos!J406&lt;=J$1006))),FALSE),OR(ISNUMBER(FIND(";"&amp;UPPER(TRIM(Datos!J406&amp;""))&amp;"=",J$1007)),ISNUMBER(FIND(";"&amp;UPPER(TRIM(Datos!J406&amp;""))&amp;";",J$1007))),OR(UPPER(TRIM(Datos!J406&amp;""))="SÍ",UPPER(TRIM(Datos!J406&amp;""))="SI",UPPER(TRIM(Datos!J406&amp;""))="NO"),IF(ISNUMBER(Datos!J406),AND(OR(J$1005="",Datos!J406&gt;=J$1005),OR(J$1006="",Datos!J406&lt;=J$1006)),FALSE),TRUE))))</f>
        <v>0.0</v>
      </c>
      <c r="K406">
        <f>IF(Datos!K406="",0,IF(AND(K$1008&lt;&gt;"",Datos!K406=K$1008),0,IF(K$1004=0,0,1-CHOOSE(K$1004,IF(ISNUMBER(Datos!K406),AND(OR(K$1005="",Datos!K406&gt;=K$1005),OR(K$1006="",Datos!K406&lt;=K$1006)),FALSE),IF(ISNUMBER(Datos!K406),AND(Datos!K406=INT(Datos!K406),AND(OR(K$1005="",Datos!K406&gt;=K$1005),OR(K$1006="",Datos!K406&lt;=K$1006))),FALSE),OR(ISNUMBER(FIND(";"&amp;UPPER(TRIM(Datos!K406&amp;""))&amp;"=",K$1007)),ISNUMBER(FIND(";"&amp;UPPER(TRIM(Datos!K406&amp;""))&amp;";",K$1007))),OR(UPPER(TRIM(Datos!K406&amp;""))="SÍ",UPPER(TRIM(Datos!K406&amp;""))="SI",UPPER(TRIM(Datos!K406&amp;""))="NO"),IF(ISNUMBER(Datos!K406),AND(OR(K$1005="",Datos!K406&gt;=K$1005),OR(K$1006="",Datos!K406&lt;=K$1006)),FALSE),TRUE))))</f>
        <v>0.0</v>
      </c>
      <c r="L406">
        <f>IF(Datos!L406="",0,IF(AND(L$1008&lt;&gt;"",Datos!L406=L$1008),0,IF(L$1004=0,0,1-CHOOSE(L$1004,IF(ISNUMBER(Datos!L406),AND(OR(L$1005="",Datos!L406&gt;=L$1005),OR(L$1006="",Datos!L406&lt;=L$1006)),FALSE),IF(ISNUMBER(Datos!L406),AND(Datos!L406=INT(Datos!L406),AND(OR(L$1005="",Datos!L406&gt;=L$1005),OR(L$1006="",Datos!L406&lt;=L$1006))),FALSE),OR(ISNUMBER(FIND(";"&amp;UPPER(TRIM(Datos!L406&amp;""))&amp;"=",L$1007)),ISNUMBER(FIND(";"&amp;UPPER(TRIM(Datos!L406&amp;""))&amp;";",L$1007))),OR(UPPER(TRIM(Datos!L406&amp;""))="SÍ",UPPER(TRIM(Datos!L406&amp;""))="SI",UPPER(TRIM(Datos!L406&amp;""))="NO"),IF(ISNUMBER(Datos!L406),AND(OR(L$1005="",Datos!L406&gt;=L$1005),OR(L$1006="",Datos!L406&lt;=L$1006)),FALSE),TRUE))))</f>
        <v>0.0</v>
      </c>
      <c r="M406">
        <f>IF(Datos!M406="",0,IF(AND(M$1008&lt;&gt;"",Datos!M406=M$1008),0,IF(M$1004=0,0,1-CHOOSE(M$1004,IF(ISNUMBER(Datos!M406),AND(OR(M$1005="",Datos!M406&gt;=M$1005),OR(M$1006="",Datos!M406&lt;=M$1006)),FALSE),IF(ISNUMBER(Datos!M406),AND(Datos!M406=INT(Datos!M406),AND(OR(M$1005="",Datos!M406&gt;=M$1005),OR(M$1006="",Datos!M406&lt;=M$1006))),FALSE),OR(ISNUMBER(FIND(";"&amp;UPPER(TRIM(Datos!M406&amp;""))&amp;"=",M$1007)),ISNUMBER(FIND(";"&amp;UPPER(TRIM(Datos!M406&amp;""))&amp;";",M$1007))),OR(UPPER(TRIM(Datos!M406&amp;""))="SÍ",UPPER(TRIM(Datos!M406&amp;""))="SI",UPPER(TRIM(Datos!M406&amp;""))="NO"),IF(ISNUMBER(Datos!M406),AND(OR(M$1005="",Datos!M406&gt;=M$1005),OR(M$1006="",Datos!M406&lt;=M$1006)),FALSE),TRUE))))</f>
        <v>0.0</v>
      </c>
      <c r="N406">
        <f>IF(Datos!N406="",0,IF(AND(N$1008&lt;&gt;"",Datos!N406=N$1008),0,IF(N$1004=0,0,1-CHOOSE(N$1004,IF(ISNUMBER(Datos!N406),AND(OR(N$1005="",Datos!N406&gt;=N$1005),OR(N$1006="",Datos!N406&lt;=N$1006)),FALSE),IF(ISNUMBER(Datos!N406),AND(Datos!N406=INT(Datos!N406),AND(OR(N$1005="",Datos!N406&gt;=N$1005),OR(N$1006="",Datos!N406&lt;=N$1006))),FALSE),OR(ISNUMBER(FIND(";"&amp;UPPER(TRIM(Datos!N406&amp;""))&amp;"=",N$1007)),ISNUMBER(FIND(";"&amp;UPPER(TRIM(Datos!N406&amp;""))&amp;";",N$1007))),OR(UPPER(TRIM(Datos!N406&amp;""))="SÍ",UPPER(TRIM(Datos!N406&amp;""))="SI",UPPER(TRIM(Datos!N406&amp;""))="NO"),IF(ISNUMBER(Datos!N406),AND(OR(N$1005="",Datos!N406&gt;=N$1005),OR(N$1006="",Datos!N406&lt;=N$1006)),FALSE),TRUE))))</f>
        <v>0.0</v>
      </c>
      <c r="O406">
        <f>IF(Datos!O406="",0,IF(AND(O$1008&lt;&gt;"",Datos!O406=O$1008),0,IF(O$1004=0,0,1-CHOOSE(O$1004,IF(ISNUMBER(Datos!O406),AND(OR(O$1005="",Datos!O406&gt;=O$1005),OR(O$1006="",Datos!O406&lt;=O$1006)),FALSE),IF(ISNUMBER(Datos!O406),AND(Datos!O406=INT(Datos!O406),AND(OR(O$1005="",Datos!O406&gt;=O$1005),OR(O$1006="",Datos!O406&lt;=O$1006))),FALSE),OR(ISNUMBER(FIND(";"&amp;UPPER(TRIM(Datos!O406&amp;""))&amp;"=",O$1007)),ISNUMBER(FIND(";"&amp;UPPER(TRIM(Datos!O406&amp;""))&amp;";",O$1007))),OR(UPPER(TRIM(Datos!O406&amp;""))="SÍ",UPPER(TRIM(Datos!O406&amp;""))="SI",UPPER(TRIM(Datos!O406&amp;""))="NO"),IF(ISNUMBER(Datos!O406),AND(OR(O$1005="",Datos!O406&gt;=O$1005),OR(O$1006="",Datos!O406&lt;=O$1006)),FALSE),TRUE))))</f>
        <v>0.0</v>
      </c>
      <c r="P406">
        <f>IF(Datos!P406="",0,IF(AND(P$1008&lt;&gt;"",Datos!P406=P$1008),0,IF(P$1004=0,0,1-CHOOSE(P$1004,IF(ISNUMBER(Datos!P406),AND(OR(P$1005="",Datos!P406&gt;=P$1005),OR(P$1006="",Datos!P406&lt;=P$1006)),FALSE),IF(ISNUMBER(Datos!P406),AND(Datos!P406=INT(Datos!P406),AND(OR(P$1005="",Datos!P406&gt;=P$1005),OR(P$1006="",Datos!P406&lt;=P$1006))),FALSE),OR(ISNUMBER(FIND(";"&amp;UPPER(TRIM(Datos!P406&amp;""))&amp;"=",P$1007)),ISNUMBER(FIND(";"&amp;UPPER(TRIM(Datos!P406&amp;""))&amp;";",P$1007))),OR(UPPER(TRIM(Datos!P406&amp;""))="SÍ",UPPER(TRIM(Datos!P406&amp;""))="SI",UPPER(TRIM(Datos!P406&amp;""))="NO"),IF(ISNUMBER(Datos!P406),AND(OR(P$1005="",Datos!P406&gt;=P$1005),OR(P$1006="",Datos!P406&lt;=P$1006)),FALSE),TRUE))))</f>
        <v>0.0</v>
      </c>
      <c r="Q406">
        <f>IF(Datos!Q406="",0,IF(AND(Q$1008&lt;&gt;"",Datos!Q406=Q$1008),0,IF(Q$1004=0,0,1-CHOOSE(Q$1004,IF(ISNUMBER(Datos!Q406),AND(OR(Q$1005="",Datos!Q406&gt;=Q$1005),OR(Q$1006="",Datos!Q406&lt;=Q$1006)),FALSE),IF(ISNUMBER(Datos!Q406),AND(Datos!Q406=INT(Datos!Q406),AND(OR(Q$1005="",Datos!Q406&gt;=Q$1005),OR(Q$1006="",Datos!Q406&lt;=Q$1006))),FALSE),OR(ISNUMBER(FIND(";"&amp;UPPER(TRIM(Datos!Q406&amp;""))&amp;"=",Q$1007)),ISNUMBER(FIND(";"&amp;UPPER(TRIM(Datos!Q406&amp;""))&amp;";",Q$1007))),OR(UPPER(TRIM(Datos!Q406&amp;""))="SÍ",UPPER(TRIM(Datos!Q406&amp;""))="SI",UPPER(TRIM(Datos!Q406&amp;""))="NO"),IF(ISNUMBER(Datos!Q406),AND(OR(Q$1005="",Datos!Q406&gt;=Q$1005),OR(Q$1006="",Datos!Q406&lt;=Q$1006)),FALSE),TRUE))))</f>
        <v>0.0</v>
      </c>
      <c r="R406">
        <f>IF(Datos!R406="",0,IF(AND(R$1008&lt;&gt;"",Datos!R406=R$1008),0,IF(R$1004=0,0,1-CHOOSE(R$1004,IF(ISNUMBER(Datos!R406),AND(OR(R$1005="",Datos!R406&gt;=R$1005),OR(R$1006="",Datos!R406&lt;=R$1006)),FALSE),IF(ISNUMBER(Datos!R406),AND(Datos!R406=INT(Datos!R406),AND(OR(R$1005="",Datos!R406&gt;=R$1005),OR(R$1006="",Datos!R406&lt;=R$1006))),FALSE),OR(ISNUMBER(FIND(";"&amp;UPPER(TRIM(Datos!R406&amp;""))&amp;"=",R$1007)),ISNUMBER(FIND(";"&amp;UPPER(TRIM(Datos!R406&amp;""))&amp;";",R$1007))),OR(UPPER(TRIM(Datos!R406&amp;""))="SÍ",UPPER(TRIM(Datos!R406&amp;""))="SI",UPPER(TRIM(Datos!R406&amp;""))="NO"),IF(ISNUMBER(Datos!R406),AND(OR(R$1005="",Datos!R406&gt;=R$1005),OR(R$1006="",Datos!R406&lt;=R$1006)),FALSE),TRUE))))</f>
        <v>0.0</v>
      </c>
      <c r="S406">
        <f>IF(Datos!S406="",0,IF(AND(S$1008&lt;&gt;"",Datos!S406=S$1008),0,IF(S$1004=0,0,1-CHOOSE(S$1004,IF(ISNUMBER(Datos!S406),AND(OR(S$1005="",Datos!S406&gt;=S$1005),OR(S$1006="",Datos!S406&lt;=S$1006)),FALSE),IF(ISNUMBER(Datos!S406),AND(Datos!S406=INT(Datos!S406),AND(OR(S$1005="",Datos!S406&gt;=S$1005),OR(S$1006="",Datos!S406&lt;=S$1006))),FALSE),OR(ISNUMBER(FIND(";"&amp;UPPER(TRIM(Datos!S406&amp;""))&amp;"=",S$1007)),ISNUMBER(FIND(";"&amp;UPPER(TRIM(Datos!S406&amp;""))&amp;";",S$1007))),OR(UPPER(TRIM(Datos!S406&amp;""))="SÍ",UPPER(TRIM(Datos!S406&amp;""))="SI",UPPER(TRIM(Datos!S406&amp;""))="NO"),IF(ISNUMBER(Datos!S406),AND(OR(S$1005="",Datos!S406&gt;=S$1005),OR(S$1006="",Datos!S406&lt;=S$1006)),FALSE),TRUE))))</f>
        <v>0.0</v>
      </c>
      <c r="T406">
        <f>IF(Datos!T406="",0,IF(AND(T$1008&lt;&gt;"",Datos!T406=T$1008),0,IF(T$1004=0,0,1-CHOOSE(T$1004,IF(ISNUMBER(Datos!T406),AND(OR(T$1005="",Datos!T406&gt;=T$1005),OR(T$1006="",Datos!T406&lt;=T$1006)),FALSE),IF(ISNUMBER(Datos!T406),AND(Datos!T406=INT(Datos!T406),AND(OR(T$1005="",Datos!T406&gt;=T$1005),OR(T$1006="",Datos!T406&lt;=T$1006))),FALSE),OR(ISNUMBER(FIND(";"&amp;UPPER(TRIM(Datos!T406&amp;""))&amp;"=",T$1007)),ISNUMBER(FIND(";"&amp;UPPER(TRIM(Datos!T406&amp;""))&amp;";",T$1007))),OR(UPPER(TRIM(Datos!T406&amp;""))="SÍ",UPPER(TRIM(Datos!T406&amp;""))="SI",UPPER(TRIM(Datos!T406&amp;""))="NO"),IF(ISNUMBER(Datos!T406),AND(OR(T$1005="",Datos!T406&gt;=T$1005),OR(T$1006="",Datos!T406&lt;=T$1006)),FALSE),TRUE))))</f>
        <v>0.0</v>
      </c>
      <c r="U406">
        <f>IF(Datos!U406="",0,IF(AND(U$1008&lt;&gt;"",Datos!U406=U$1008),0,IF(U$1004=0,0,1-CHOOSE(U$1004,IF(ISNUMBER(Datos!U406),AND(OR(U$1005="",Datos!U406&gt;=U$1005),OR(U$1006="",Datos!U406&lt;=U$1006)),FALSE),IF(ISNUMBER(Datos!U406),AND(Datos!U406=INT(Datos!U406),AND(OR(U$1005="",Datos!U406&gt;=U$1005),OR(U$1006="",Datos!U406&lt;=U$1006))),FALSE),OR(ISNUMBER(FIND(";"&amp;UPPER(TRIM(Datos!U406&amp;""))&amp;"=",U$1007)),ISNUMBER(FIND(";"&amp;UPPER(TRIM(Datos!U406&amp;""))&amp;";",U$1007))),OR(UPPER(TRIM(Datos!U406&amp;""))="SÍ",UPPER(TRIM(Datos!U406&amp;""))="SI",UPPER(TRIM(Datos!U406&amp;""))="NO"),IF(ISNUMBER(Datos!U406),AND(OR(U$1005="",Datos!U406&gt;=U$1005),OR(U$1006="",Datos!U406&lt;=U$1006)),FALSE),TRUE))))</f>
        <v>0.0</v>
      </c>
      <c r="V406">
        <f>IF(Datos!V406="",0,IF(AND(V$1008&lt;&gt;"",Datos!V406=V$1008),0,IF(V$1004=0,0,1-CHOOSE(V$1004,IF(ISNUMBER(Datos!V406),AND(OR(V$1005="",Datos!V406&gt;=V$1005),OR(V$1006="",Datos!V406&lt;=V$1006)),FALSE),IF(ISNUMBER(Datos!V406),AND(Datos!V406=INT(Datos!V406),AND(OR(V$1005="",Datos!V406&gt;=V$1005),OR(V$1006="",Datos!V406&lt;=V$1006))),FALSE),OR(ISNUMBER(FIND(";"&amp;UPPER(TRIM(Datos!V406&amp;""))&amp;"=",V$1007)),ISNUMBER(FIND(";"&amp;UPPER(TRIM(Datos!V406&amp;""))&amp;";",V$1007))),OR(UPPER(TRIM(Datos!V406&amp;""))="SÍ",UPPER(TRIM(Datos!V406&amp;""))="SI",UPPER(TRIM(Datos!V406&amp;""))="NO"),IF(ISNUMBER(Datos!V406),AND(OR(V$1005="",Datos!V406&gt;=V$1005),OR(V$1006="",Datos!V406&lt;=V$1006)),FALSE),TRUE))))</f>
        <v>0.0</v>
      </c>
      <c r="W406">
        <f>IF(Datos!W406="",0,IF(AND(W$1008&lt;&gt;"",Datos!W406=W$1008),0,IF(W$1004=0,0,1-CHOOSE(W$1004,IF(ISNUMBER(Datos!W406),AND(OR(W$1005="",Datos!W406&gt;=W$1005),OR(W$1006="",Datos!W406&lt;=W$1006)),FALSE),IF(ISNUMBER(Datos!W406),AND(Datos!W406=INT(Datos!W406),AND(OR(W$1005="",Datos!W406&gt;=W$1005),OR(W$1006="",Datos!W406&lt;=W$1006))),FALSE),OR(ISNUMBER(FIND(";"&amp;UPPER(TRIM(Datos!W406&amp;""))&amp;"=",W$1007)),ISNUMBER(FIND(";"&amp;UPPER(TRIM(Datos!W406&amp;""))&amp;";",W$1007))),OR(UPPER(TRIM(Datos!W406&amp;""))="SÍ",UPPER(TRIM(Datos!W406&amp;""))="SI",UPPER(TRIM(Datos!W406&amp;""))="NO"),IF(ISNUMBER(Datos!W406),AND(OR(W$1005="",Datos!W406&gt;=W$1005),OR(W$1006="",Datos!W406&lt;=W$1006)),FALSE),TRUE))))</f>
        <v>0.0</v>
      </c>
      <c r="X406">
        <f>IF(Datos!X406="",0,IF(AND(X$1008&lt;&gt;"",Datos!X406=X$1008),0,IF(X$1004=0,0,1-CHOOSE(X$1004,IF(ISNUMBER(Datos!X406),AND(OR(X$1005="",Datos!X406&gt;=X$1005),OR(X$1006="",Datos!X406&lt;=X$1006)),FALSE),IF(ISNUMBER(Datos!X406),AND(Datos!X406=INT(Datos!X406),AND(OR(X$1005="",Datos!X406&gt;=X$1005),OR(X$1006="",Datos!X406&lt;=X$1006))),FALSE),OR(ISNUMBER(FIND(";"&amp;UPPER(TRIM(Datos!X406&amp;""))&amp;"=",X$1007)),ISNUMBER(FIND(";"&amp;UPPER(TRIM(Datos!X406&amp;""))&amp;";",X$1007))),OR(UPPER(TRIM(Datos!X406&amp;""))="SÍ",UPPER(TRIM(Datos!X406&amp;""))="SI",UPPER(TRIM(Datos!X406&amp;""))="NO"),IF(ISNUMBER(Datos!X406),AND(OR(X$1005="",Datos!X406&gt;=X$1005),OR(X$1006="",Datos!X406&lt;=X$1006)),FALSE),TRUE))))</f>
        <v>0.0</v>
      </c>
      <c r="Y406">
        <f>IF(Datos!Y406="",0,IF(AND(Y$1008&lt;&gt;"",Datos!Y406=Y$1008),0,IF(Y$1004=0,0,1-CHOOSE(Y$1004,IF(ISNUMBER(Datos!Y406),AND(OR(Y$1005="",Datos!Y406&gt;=Y$1005),OR(Y$1006="",Datos!Y406&lt;=Y$1006)),FALSE),IF(ISNUMBER(Datos!Y406),AND(Datos!Y406=INT(Datos!Y406),AND(OR(Y$1005="",Datos!Y406&gt;=Y$1005),OR(Y$1006="",Datos!Y406&lt;=Y$1006))),FALSE),OR(ISNUMBER(FIND(";"&amp;UPPER(TRIM(Datos!Y406&amp;""))&amp;"=",Y$1007)),ISNUMBER(FIND(";"&amp;UPPER(TRIM(Datos!Y406&amp;""))&amp;";",Y$1007))),OR(UPPER(TRIM(Datos!Y406&amp;""))="SÍ",UPPER(TRIM(Datos!Y406&amp;""))="SI",UPPER(TRIM(Datos!Y406&amp;""))="NO"),IF(ISNUMBER(Datos!Y406),AND(OR(Y$1005="",Datos!Y406&gt;=Y$1005),OR(Y$1006="",Datos!Y406&lt;=Y$1006)),FALSE),TRUE))))</f>
        <v>0.0</v>
      </c>
      <c r="Z406">
        <f>IF(Datos!Z406="",0,IF(AND(Z$1008&lt;&gt;"",Datos!Z406=Z$1008),0,IF(Z$1004=0,0,1-CHOOSE(Z$1004,IF(ISNUMBER(Datos!Z406),AND(OR(Z$1005="",Datos!Z406&gt;=Z$1005),OR(Z$1006="",Datos!Z406&lt;=Z$1006)),FALSE),IF(ISNUMBER(Datos!Z406),AND(Datos!Z406=INT(Datos!Z406),AND(OR(Z$1005="",Datos!Z406&gt;=Z$1005),OR(Z$1006="",Datos!Z406&lt;=Z$1006))),FALSE),OR(ISNUMBER(FIND(";"&amp;UPPER(TRIM(Datos!Z406&amp;""))&amp;"=",Z$1007)),ISNUMBER(FIND(";"&amp;UPPER(TRIM(Datos!Z406&amp;""))&amp;";",Z$1007))),OR(UPPER(TRIM(Datos!Z406&amp;""))="SÍ",UPPER(TRIM(Datos!Z406&amp;""))="SI",UPPER(TRIM(Datos!Z406&amp;""))="NO"),IF(ISNUMBER(Datos!Z406),AND(OR(Z$1005="",Datos!Z406&gt;=Z$1005),OR(Z$1006="",Datos!Z406&lt;=Z$1006)),FALSE),TRUE))))</f>
        <v>0.0</v>
      </c>
      <c r="AA406">
        <f>IF(Datos!AA406="",0,IF(AND(AA$1008&lt;&gt;"",Datos!AA406=AA$1008),0,IF(AA$1004=0,0,1-CHOOSE(AA$1004,IF(ISNUMBER(Datos!AA406),AND(OR(AA$1005="",Datos!AA406&gt;=AA$1005),OR(AA$1006="",Datos!AA406&lt;=AA$1006)),FALSE),IF(ISNUMBER(Datos!AA406),AND(Datos!AA406=INT(Datos!AA406),AND(OR(AA$1005="",Datos!AA406&gt;=AA$1005),OR(AA$1006="",Datos!AA406&lt;=AA$1006))),FALSE),OR(ISNUMBER(FIND(";"&amp;UPPER(TRIM(Datos!AA406&amp;""))&amp;"=",AA$1007)),ISNUMBER(FIND(";"&amp;UPPER(TRIM(Datos!AA406&amp;""))&amp;";",AA$1007))),OR(UPPER(TRIM(Datos!AA406&amp;""))="SÍ",UPPER(TRIM(Datos!AA406&amp;""))="SI",UPPER(TRIM(Datos!AA406&amp;""))="NO"),IF(ISNUMBER(Datos!AA406),AND(OR(AA$1005="",Datos!AA406&gt;=AA$1005),OR(AA$1006="",Datos!AA406&lt;=AA$1006)),FALSE),TRUE))))</f>
        <v>0.0</v>
      </c>
      <c r="AB406">
        <f>IF(Datos!AB406="",0,IF(AND(AB$1008&lt;&gt;"",Datos!AB406=AB$1008),0,IF(AB$1004=0,0,1-CHOOSE(AB$1004,IF(ISNUMBER(Datos!AB406),AND(OR(AB$1005="",Datos!AB406&gt;=AB$1005),OR(AB$1006="",Datos!AB406&lt;=AB$1006)),FALSE),IF(ISNUMBER(Datos!AB406),AND(Datos!AB406=INT(Datos!AB406),AND(OR(AB$1005="",Datos!AB406&gt;=AB$1005),OR(AB$1006="",Datos!AB406&lt;=AB$1006))),FALSE),OR(ISNUMBER(FIND(";"&amp;UPPER(TRIM(Datos!AB406&amp;""))&amp;"=",AB$1007)),ISNUMBER(FIND(";"&amp;UPPER(TRIM(Datos!AB406&amp;""))&amp;";",AB$1007))),OR(UPPER(TRIM(Datos!AB406&amp;""))="SÍ",UPPER(TRIM(Datos!AB406&amp;""))="SI",UPPER(TRIM(Datos!AB406&amp;""))="NO"),IF(ISNUMBER(Datos!AB406),AND(OR(AB$1005="",Datos!AB406&gt;=AB$1005),OR(AB$1006="",Datos!AB406&lt;=AB$1006)),FALSE),TRUE))))</f>
        <v>0.0</v>
      </c>
      <c r="AC406">
        <f>IF(Datos!AC406="",0,IF(AND(AC$1008&lt;&gt;"",Datos!AC406=AC$1008),0,IF(AC$1004=0,0,1-CHOOSE(AC$1004,IF(ISNUMBER(Datos!AC406),AND(OR(AC$1005="",Datos!AC406&gt;=AC$1005),OR(AC$1006="",Datos!AC406&lt;=AC$1006)),FALSE),IF(ISNUMBER(Datos!AC406),AND(Datos!AC406=INT(Datos!AC406),AND(OR(AC$1005="",Datos!AC406&gt;=AC$1005),OR(AC$1006="",Datos!AC406&lt;=AC$1006))),FALSE),OR(ISNUMBER(FIND(";"&amp;UPPER(TRIM(Datos!AC406&amp;""))&amp;"=",AC$1007)),ISNUMBER(FIND(";"&amp;UPPER(TRIM(Datos!AC406&amp;""))&amp;";",AC$1007))),OR(UPPER(TRIM(Datos!AC406&amp;""))="SÍ",UPPER(TRIM(Datos!AC406&amp;""))="SI",UPPER(TRIM(Datos!AC406&amp;""))="NO"),IF(ISNUMBER(Datos!AC406),AND(OR(AC$1005="",Datos!AC406&gt;=AC$1005),OR(AC$1006="",Datos!AC406&lt;=AC$1006)),FALSE),TRUE))))</f>
        <v>0.0</v>
      </c>
      <c r="AD406">
        <f>IF(Datos!AD406="",0,IF(AND(AD$1008&lt;&gt;"",Datos!AD406=AD$1008),0,IF(AD$1004=0,0,1-CHOOSE(AD$1004,IF(ISNUMBER(Datos!AD406),AND(OR(AD$1005="",Datos!AD406&gt;=AD$1005),OR(AD$1006="",Datos!AD406&lt;=AD$1006)),FALSE),IF(ISNUMBER(Datos!AD406),AND(Datos!AD406=INT(Datos!AD406),AND(OR(AD$1005="",Datos!AD406&gt;=AD$1005),OR(AD$1006="",Datos!AD406&lt;=AD$1006))),FALSE),OR(ISNUMBER(FIND(";"&amp;UPPER(TRIM(Datos!AD406&amp;""))&amp;"=",AD$1007)),ISNUMBER(FIND(";"&amp;UPPER(TRIM(Datos!AD406&amp;""))&amp;";",AD$1007))),OR(UPPER(TRIM(Datos!AD406&amp;""))="SÍ",UPPER(TRIM(Datos!AD406&amp;""))="SI",UPPER(TRIM(Datos!AD406&amp;""))="NO"),IF(ISNUMBER(Datos!AD406),AND(OR(AD$1005="",Datos!AD406&gt;=AD$1005),OR(AD$1006="",Datos!AD406&lt;=AD$1006)),FALSE),TRUE))))</f>
        <v>0.0</v>
      </c>
      <c r="AE406">
        <f>IF(Datos!AE406="",0,IF(AND(AE$1008&lt;&gt;"",Datos!AE406=AE$1008),0,IF(AE$1004=0,0,1-CHOOSE(AE$1004,IF(ISNUMBER(Datos!AE406),AND(OR(AE$1005="",Datos!AE406&gt;=AE$1005),OR(AE$1006="",Datos!AE406&lt;=AE$1006)),FALSE),IF(ISNUMBER(Datos!AE406),AND(Datos!AE406=INT(Datos!AE406),AND(OR(AE$1005="",Datos!AE406&gt;=AE$1005),OR(AE$1006="",Datos!AE406&lt;=AE$1006))),FALSE),OR(ISNUMBER(FIND(";"&amp;UPPER(TRIM(Datos!AE406&amp;""))&amp;"=",AE$1007)),ISNUMBER(FIND(";"&amp;UPPER(TRIM(Datos!AE406&amp;""))&amp;";",AE$1007))),OR(UPPER(TRIM(Datos!AE406&amp;""))="SÍ",UPPER(TRIM(Datos!AE406&amp;""))="SI",UPPER(TRIM(Datos!AE406&amp;""))="NO"),IF(ISNUMBER(Datos!AE406),AND(OR(AE$1005="",Datos!AE406&gt;=AE$1005),OR(AE$1006="",Datos!AE406&lt;=AE$1006)),FALSE),TRUE))))</f>
        <v>0.0</v>
      </c>
    </row>
    <row r="407" spans="2:31">
      <c r="B407">
        <f>IF(Datos!B407="",0,IF(AND(B$1008&lt;&gt;"",Datos!B407=B$1008),0,IF(B$1004=0,0,1-CHOOSE(B$1004,IF(ISNUMBER(Datos!B407),AND(OR(B$1005="",Datos!B407&gt;=B$1005),OR(B$1006="",Datos!B407&lt;=B$1006)),FALSE),IF(ISNUMBER(Datos!B407),AND(Datos!B407=INT(Datos!B407),AND(OR(B$1005="",Datos!B407&gt;=B$1005),OR(B$1006="",Datos!B407&lt;=B$1006))),FALSE),OR(ISNUMBER(FIND(";"&amp;UPPER(TRIM(Datos!B407&amp;""))&amp;"=",B$1007)),ISNUMBER(FIND(";"&amp;UPPER(TRIM(Datos!B407&amp;""))&amp;";",B$1007))),OR(UPPER(TRIM(Datos!B407&amp;""))="SÍ",UPPER(TRIM(Datos!B407&amp;""))="SI",UPPER(TRIM(Datos!B407&amp;""))="NO"),IF(ISNUMBER(Datos!B407),AND(OR(B$1005="",Datos!B407&gt;=B$1005),OR(B$1006="",Datos!B407&lt;=B$1006)),FALSE),TRUE))))</f>
        <v>0.0</v>
      </c>
      <c r="C407">
        <f>IF(Datos!C407="",0,IF(AND(C$1008&lt;&gt;"",Datos!C407=C$1008),0,IF(C$1004=0,0,1-CHOOSE(C$1004,IF(ISNUMBER(Datos!C407),AND(OR(C$1005="",Datos!C407&gt;=C$1005),OR(C$1006="",Datos!C407&lt;=C$1006)),FALSE),IF(ISNUMBER(Datos!C407),AND(Datos!C407=INT(Datos!C407),AND(OR(C$1005="",Datos!C407&gt;=C$1005),OR(C$1006="",Datos!C407&lt;=C$1006))),FALSE),OR(ISNUMBER(FIND(";"&amp;UPPER(TRIM(Datos!C407&amp;""))&amp;"=",C$1007)),ISNUMBER(FIND(";"&amp;UPPER(TRIM(Datos!C407&amp;""))&amp;";",C$1007))),OR(UPPER(TRIM(Datos!C407&amp;""))="SÍ",UPPER(TRIM(Datos!C407&amp;""))="SI",UPPER(TRIM(Datos!C407&amp;""))="NO"),IF(ISNUMBER(Datos!C407),AND(OR(C$1005="",Datos!C407&gt;=C$1005),OR(C$1006="",Datos!C407&lt;=C$1006)),FALSE),TRUE))))</f>
        <v>0.0</v>
      </c>
      <c r="D407">
        <f>IF(Datos!D407="",0,IF(AND(D$1008&lt;&gt;"",Datos!D407=D$1008),0,IF(D$1004=0,0,1-CHOOSE(D$1004,IF(ISNUMBER(Datos!D407),AND(OR(D$1005="",Datos!D407&gt;=D$1005),OR(D$1006="",Datos!D407&lt;=D$1006)),FALSE),IF(ISNUMBER(Datos!D407),AND(Datos!D407=INT(Datos!D407),AND(OR(D$1005="",Datos!D407&gt;=D$1005),OR(D$1006="",Datos!D407&lt;=D$1006))),FALSE),OR(ISNUMBER(FIND(";"&amp;UPPER(TRIM(Datos!D407&amp;""))&amp;"=",D$1007)),ISNUMBER(FIND(";"&amp;UPPER(TRIM(Datos!D407&amp;""))&amp;";",D$1007))),OR(UPPER(TRIM(Datos!D407&amp;""))="SÍ",UPPER(TRIM(Datos!D407&amp;""))="SI",UPPER(TRIM(Datos!D407&amp;""))="NO"),IF(ISNUMBER(Datos!D407),AND(OR(D$1005="",Datos!D407&gt;=D$1005),OR(D$1006="",Datos!D407&lt;=D$1006)),FALSE),TRUE))))</f>
        <v>0.0</v>
      </c>
      <c r="E407">
        <f>IF(Datos!E407="",0,IF(AND(E$1008&lt;&gt;"",Datos!E407=E$1008),0,IF(E$1004=0,0,1-CHOOSE(E$1004,IF(ISNUMBER(Datos!E407),AND(OR(E$1005="",Datos!E407&gt;=E$1005),OR(E$1006="",Datos!E407&lt;=E$1006)),FALSE),IF(ISNUMBER(Datos!E407),AND(Datos!E407=INT(Datos!E407),AND(OR(E$1005="",Datos!E407&gt;=E$1005),OR(E$1006="",Datos!E407&lt;=E$1006))),FALSE),OR(ISNUMBER(FIND(";"&amp;UPPER(TRIM(Datos!E407&amp;""))&amp;"=",E$1007)),ISNUMBER(FIND(";"&amp;UPPER(TRIM(Datos!E407&amp;""))&amp;";",E$1007))),OR(UPPER(TRIM(Datos!E407&amp;""))="SÍ",UPPER(TRIM(Datos!E407&amp;""))="SI",UPPER(TRIM(Datos!E407&amp;""))="NO"),IF(ISNUMBER(Datos!E407),AND(OR(E$1005="",Datos!E407&gt;=E$1005),OR(E$1006="",Datos!E407&lt;=E$1006)),FALSE),TRUE))))</f>
        <v>0.0</v>
      </c>
      <c r="F407">
        <f>IF(Datos!F407="",0,IF(AND(F$1008&lt;&gt;"",Datos!F407=F$1008),0,IF(F$1004=0,0,1-CHOOSE(F$1004,IF(ISNUMBER(Datos!F407),AND(OR(F$1005="",Datos!F407&gt;=F$1005),OR(F$1006="",Datos!F407&lt;=F$1006)),FALSE),IF(ISNUMBER(Datos!F407),AND(Datos!F407=INT(Datos!F407),AND(OR(F$1005="",Datos!F407&gt;=F$1005),OR(F$1006="",Datos!F407&lt;=F$1006))),FALSE),OR(ISNUMBER(FIND(";"&amp;UPPER(TRIM(Datos!F407&amp;""))&amp;"=",F$1007)),ISNUMBER(FIND(";"&amp;UPPER(TRIM(Datos!F407&amp;""))&amp;";",F$1007))),OR(UPPER(TRIM(Datos!F407&amp;""))="SÍ",UPPER(TRIM(Datos!F407&amp;""))="SI",UPPER(TRIM(Datos!F407&amp;""))="NO"),IF(ISNUMBER(Datos!F407),AND(OR(F$1005="",Datos!F407&gt;=F$1005),OR(F$1006="",Datos!F407&lt;=F$1006)),FALSE),TRUE))))</f>
        <v>0.0</v>
      </c>
      <c r="G407">
        <f>IF(Datos!G407="",0,IF(AND(G$1008&lt;&gt;"",Datos!G407=G$1008),0,IF(G$1004=0,0,1-CHOOSE(G$1004,IF(ISNUMBER(Datos!G407),AND(OR(G$1005="",Datos!G407&gt;=G$1005),OR(G$1006="",Datos!G407&lt;=G$1006)),FALSE),IF(ISNUMBER(Datos!G407),AND(Datos!G407=INT(Datos!G407),AND(OR(G$1005="",Datos!G407&gt;=G$1005),OR(G$1006="",Datos!G407&lt;=G$1006))),FALSE),OR(ISNUMBER(FIND(";"&amp;UPPER(TRIM(Datos!G407&amp;""))&amp;"=",G$1007)),ISNUMBER(FIND(";"&amp;UPPER(TRIM(Datos!G407&amp;""))&amp;";",G$1007))),OR(UPPER(TRIM(Datos!G407&amp;""))="SÍ",UPPER(TRIM(Datos!G407&amp;""))="SI",UPPER(TRIM(Datos!G407&amp;""))="NO"),IF(ISNUMBER(Datos!G407),AND(OR(G$1005="",Datos!G407&gt;=G$1005),OR(G$1006="",Datos!G407&lt;=G$1006)),FALSE),TRUE))))</f>
        <v>0.0</v>
      </c>
      <c r="H407">
        <f>IF(Datos!H407="",0,IF(AND(H$1008&lt;&gt;"",Datos!H407=H$1008),0,IF(H$1004=0,0,1-CHOOSE(H$1004,IF(ISNUMBER(Datos!H407),AND(OR(H$1005="",Datos!H407&gt;=H$1005),OR(H$1006="",Datos!H407&lt;=H$1006)),FALSE),IF(ISNUMBER(Datos!H407),AND(Datos!H407=INT(Datos!H407),AND(OR(H$1005="",Datos!H407&gt;=H$1005),OR(H$1006="",Datos!H407&lt;=H$1006))),FALSE),OR(ISNUMBER(FIND(";"&amp;UPPER(TRIM(Datos!H407&amp;""))&amp;"=",H$1007)),ISNUMBER(FIND(";"&amp;UPPER(TRIM(Datos!H407&amp;""))&amp;";",H$1007))),OR(UPPER(TRIM(Datos!H407&amp;""))="SÍ",UPPER(TRIM(Datos!H407&amp;""))="SI",UPPER(TRIM(Datos!H407&amp;""))="NO"),IF(ISNUMBER(Datos!H407),AND(OR(H$1005="",Datos!H407&gt;=H$1005),OR(H$1006="",Datos!H407&lt;=H$1006)),FALSE),TRUE))))</f>
        <v>0.0</v>
      </c>
      <c r="I407">
        <f>IF(Datos!I407="",0,IF(AND(I$1008&lt;&gt;"",Datos!I407=I$1008),0,IF(I$1004=0,0,1-CHOOSE(I$1004,IF(ISNUMBER(Datos!I407),AND(OR(I$1005="",Datos!I407&gt;=I$1005),OR(I$1006="",Datos!I407&lt;=I$1006)),FALSE),IF(ISNUMBER(Datos!I407),AND(Datos!I407=INT(Datos!I407),AND(OR(I$1005="",Datos!I407&gt;=I$1005),OR(I$1006="",Datos!I407&lt;=I$1006))),FALSE),OR(ISNUMBER(FIND(";"&amp;UPPER(TRIM(Datos!I407&amp;""))&amp;"=",I$1007)),ISNUMBER(FIND(";"&amp;UPPER(TRIM(Datos!I407&amp;""))&amp;";",I$1007))),OR(UPPER(TRIM(Datos!I407&amp;""))="SÍ",UPPER(TRIM(Datos!I407&amp;""))="SI",UPPER(TRIM(Datos!I407&amp;""))="NO"),IF(ISNUMBER(Datos!I407),AND(OR(I$1005="",Datos!I407&gt;=I$1005),OR(I$1006="",Datos!I407&lt;=I$1006)),FALSE),TRUE))))</f>
        <v>0.0</v>
      </c>
      <c r="J407">
        <f>IF(Datos!J407="",0,IF(AND(J$1008&lt;&gt;"",Datos!J407=J$1008),0,IF(J$1004=0,0,1-CHOOSE(J$1004,IF(ISNUMBER(Datos!J407),AND(OR(J$1005="",Datos!J407&gt;=J$1005),OR(J$1006="",Datos!J407&lt;=J$1006)),FALSE),IF(ISNUMBER(Datos!J407),AND(Datos!J407=INT(Datos!J407),AND(OR(J$1005="",Datos!J407&gt;=J$1005),OR(J$1006="",Datos!J407&lt;=J$1006))),FALSE),OR(ISNUMBER(FIND(";"&amp;UPPER(TRIM(Datos!J407&amp;""))&amp;"=",J$1007)),ISNUMBER(FIND(";"&amp;UPPER(TRIM(Datos!J407&amp;""))&amp;";",J$1007))),OR(UPPER(TRIM(Datos!J407&amp;""))="SÍ",UPPER(TRIM(Datos!J407&amp;""))="SI",UPPER(TRIM(Datos!J407&amp;""))="NO"),IF(ISNUMBER(Datos!J407),AND(OR(J$1005="",Datos!J407&gt;=J$1005),OR(J$1006="",Datos!J407&lt;=J$1006)),FALSE),TRUE))))</f>
        <v>0.0</v>
      </c>
      <c r="K407">
        <f>IF(Datos!K407="",0,IF(AND(K$1008&lt;&gt;"",Datos!K407=K$1008),0,IF(K$1004=0,0,1-CHOOSE(K$1004,IF(ISNUMBER(Datos!K407),AND(OR(K$1005="",Datos!K407&gt;=K$1005),OR(K$1006="",Datos!K407&lt;=K$1006)),FALSE),IF(ISNUMBER(Datos!K407),AND(Datos!K407=INT(Datos!K407),AND(OR(K$1005="",Datos!K407&gt;=K$1005),OR(K$1006="",Datos!K407&lt;=K$1006))),FALSE),OR(ISNUMBER(FIND(";"&amp;UPPER(TRIM(Datos!K407&amp;""))&amp;"=",K$1007)),ISNUMBER(FIND(";"&amp;UPPER(TRIM(Datos!K407&amp;""))&amp;";",K$1007))),OR(UPPER(TRIM(Datos!K407&amp;""))="SÍ",UPPER(TRIM(Datos!K407&amp;""))="SI",UPPER(TRIM(Datos!K407&amp;""))="NO"),IF(ISNUMBER(Datos!K407),AND(OR(K$1005="",Datos!K407&gt;=K$1005),OR(K$1006="",Datos!K407&lt;=K$1006)),FALSE),TRUE))))</f>
        <v>0.0</v>
      </c>
      <c r="L407">
        <f>IF(Datos!L407="",0,IF(AND(L$1008&lt;&gt;"",Datos!L407=L$1008),0,IF(L$1004=0,0,1-CHOOSE(L$1004,IF(ISNUMBER(Datos!L407),AND(OR(L$1005="",Datos!L407&gt;=L$1005),OR(L$1006="",Datos!L407&lt;=L$1006)),FALSE),IF(ISNUMBER(Datos!L407),AND(Datos!L407=INT(Datos!L407),AND(OR(L$1005="",Datos!L407&gt;=L$1005),OR(L$1006="",Datos!L407&lt;=L$1006))),FALSE),OR(ISNUMBER(FIND(";"&amp;UPPER(TRIM(Datos!L407&amp;""))&amp;"=",L$1007)),ISNUMBER(FIND(";"&amp;UPPER(TRIM(Datos!L407&amp;""))&amp;";",L$1007))),OR(UPPER(TRIM(Datos!L407&amp;""))="SÍ",UPPER(TRIM(Datos!L407&amp;""))="SI",UPPER(TRIM(Datos!L407&amp;""))="NO"),IF(ISNUMBER(Datos!L407),AND(OR(L$1005="",Datos!L407&gt;=L$1005),OR(L$1006="",Datos!L407&lt;=L$1006)),FALSE),TRUE))))</f>
        <v>0.0</v>
      </c>
      <c r="M407">
        <f>IF(Datos!M407="",0,IF(AND(M$1008&lt;&gt;"",Datos!M407=M$1008),0,IF(M$1004=0,0,1-CHOOSE(M$1004,IF(ISNUMBER(Datos!M407),AND(OR(M$1005="",Datos!M407&gt;=M$1005),OR(M$1006="",Datos!M407&lt;=M$1006)),FALSE),IF(ISNUMBER(Datos!M407),AND(Datos!M407=INT(Datos!M407),AND(OR(M$1005="",Datos!M407&gt;=M$1005),OR(M$1006="",Datos!M407&lt;=M$1006))),FALSE),OR(ISNUMBER(FIND(";"&amp;UPPER(TRIM(Datos!M407&amp;""))&amp;"=",M$1007)),ISNUMBER(FIND(";"&amp;UPPER(TRIM(Datos!M407&amp;""))&amp;";",M$1007))),OR(UPPER(TRIM(Datos!M407&amp;""))="SÍ",UPPER(TRIM(Datos!M407&amp;""))="SI",UPPER(TRIM(Datos!M407&amp;""))="NO"),IF(ISNUMBER(Datos!M407),AND(OR(M$1005="",Datos!M407&gt;=M$1005),OR(M$1006="",Datos!M407&lt;=M$1006)),FALSE),TRUE))))</f>
        <v>0.0</v>
      </c>
      <c r="N407">
        <f>IF(Datos!N407="",0,IF(AND(N$1008&lt;&gt;"",Datos!N407=N$1008),0,IF(N$1004=0,0,1-CHOOSE(N$1004,IF(ISNUMBER(Datos!N407),AND(OR(N$1005="",Datos!N407&gt;=N$1005),OR(N$1006="",Datos!N407&lt;=N$1006)),FALSE),IF(ISNUMBER(Datos!N407),AND(Datos!N407=INT(Datos!N407),AND(OR(N$1005="",Datos!N407&gt;=N$1005),OR(N$1006="",Datos!N407&lt;=N$1006))),FALSE),OR(ISNUMBER(FIND(";"&amp;UPPER(TRIM(Datos!N407&amp;""))&amp;"=",N$1007)),ISNUMBER(FIND(";"&amp;UPPER(TRIM(Datos!N407&amp;""))&amp;";",N$1007))),OR(UPPER(TRIM(Datos!N407&amp;""))="SÍ",UPPER(TRIM(Datos!N407&amp;""))="SI",UPPER(TRIM(Datos!N407&amp;""))="NO"),IF(ISNUMBER(Datos!N407),AND(OR(N$1005="",Datos!N407&gt;=N$1005),OR(N$1006="",Datos!N407&lt;=N$1006)),FALSE),TRUE))))</f>
        <v>0.0</v>
      </c>
      <c r="O407">
        <f>IF(Datos!O407="",0,IF(AND(O$1008&lt;&gt;"",Datos!O407=O$1008),0,IF(O$1004=0,0,1-CHOOSE(O$1004,IF(ISNUMBER(Datos!O407),AND(OR(O$1005="",Datos!O407&gt;=O$1005),OR(O$1006="",Datos!O407&lt;=O$1006)),FALSE),IF(ISNUMBER(Datos!O407),AND(Datos!O407=INT(Datos!O407),AND(OR(O$1005="",Datos!O407&gt;=O$1005),OR(O$1006="",Datos!O407&lt;=O$1006))),FALSE),OR(ISNUMBER(FIND(";"&amp;UPPER(TRIM(Datos!O407&amp;""))&amp;"=",O$1007)),ISNUMBER(FIND(";"&amp;UPPER(TRIM(Datos!O407&amp;""))&amp;";",O$1007))),OR(UPPER(TRIM(Datos!O407&amp;""))="SÍ",UPPER(TRIM(Datos!O407&amp;""))="SI",UPPER(TRIM(Datos!O407&amp;""))="NO"),IF(ISNUMBER(Datos!O407),AND(OR(O$1005="",Datos!O407&gt;=O$1005),OR(O$1006="",Datos!O407&lt;=O$1006)),FALSE),TRUE))))</f>
        <v>0.0</v>
      </c>
      <c r="P407">
        <f>IF(Datos!P407="",0,IF(AND(P$1008&lt;&gt;"",Datos!P407=P$1008),0,IF(P$1004=0,0,1-CHOOSE(P$1004,IF(ISNUMBER(Datos!P407),AND(OR(P$1005="",Datos!P407&gt;=P$1005),OR(P$1006="",Datos!P407&lt;=P$1006)),FALSE),IF(ISNUMBER(Datos!P407),AND(Datos!P407=INT(Datos!P407),AND(OR(P$1005="",Datos!P407&gt;=P$1005),OR(P$1006="",Datos!P407&lt;=P$1006))),FALSE),OR(ISNUMBER(FIND(";"&amp;UPPER(TRIM(Datos!P407&amp;""))&amp;"=",P$1007)),ISNUMBER(FIND(";"&amp;UPPER(TRIM(Datos!P407&amp;""))&amp;";",P$1007))),OR(UPPER(TRIM(Datos!P407&amp;""))="SÍ",UPPER(TRIM(Datos!P407&amp;""))="SI",UPPER(TRIM(Datos!P407&amp;""))="NO"),IF(ISNUMBER(Datos!P407),AND(OR(P$1005="",Datos!P407&gt;=P$1005),OR(P$1006="",Datos!P407&lt;=P$1006)),FALSE),TRUE))))</f>
        <v>0.0</v>
      </c>
      <c r="Q407">
        <f>IF(Datos!Q407="",0,IF(AND(Q$1008&lt;&gt;"",Datos!Q407=Q$1008),0,IF(Q$1004=0,0,1-CHOOSE(Q$1004,IF(ISNUMBER(Datos!Q407),AND(OR(Q$1005="",Datos!Q407&gt;=Q$1005),OR(Q$1006="",Datos!Q407&lt;=Q$1006)),FALSE),IF(ISNUMBER(Datos!Q407),AND(Datos!Q407=INT(Datos!Q407),AND(OR(Q$1005="",Datos!Q407&gt;=Q$1005),OR(Q$1006="",Datos!Q407&lt;=Q$1006))),FALSE),OR(ISNUMBER(FIND(";"&amp;UPPER(TRIM(Datos!Q407&amp;""))&amp;"=",Q$1007)),ISNUMBER(FIND(";"&amp;UPPER(TRIM(Datos!Q407&amp;""))&amp;";",Q$1007))),OR(UPPER(TRIM(Datos!Q407&amp;""))="SÍ",UPPER(TRIM(Datos!Q407&amp;""))="SI",UPPER(TRIM(Datos!Q407&amp;""))="NO"),IF(ISNUMBER(Datos!Q407),AND(OR(Q$1005="",Datos!Q407&gt;=Q$1005),OR(Q$1006="",Datos!Q407&lt;=Q$1006)),FALSE),TRUE))))</f>
        <v>0.0</v>
      </c>
      <c r="R407">
        <f>IF(Datos!R407="",0,IF(AND(R$1008&lt;&gt;"",Datos!R407=R$1008),0,IF(R$1004=0,0,1-CHOOSE(R$1004,IF(ISNUMBER(Datos!R407),AND(OR(R$1005="",Datos!R407&gt;=R$1005),OR(R$1006="",Datos!R407&lt;=R$1006)),FALSE),IF(ISNUMBER(Datos!R407),AND(Datos!R407=INT(Datos!R407),AND(OR(R$1005="",Datos!R407&gt;=R$1005),OR(R$1006="",Datos!R407&lt;=R$1006))),FALSE),OR(ISNUMBER(FIND(";"&amp;UPPER(TRIM(Datos!R407&amp;""))&amp;"=",R$1007)),ISNUMBER(FIND(";"&amp;UPPER(TRIM(Datos!R407&amp;""))&amp;";",R$1007))),OR(UPPER(TRIM(Datos!R407&amp;""))="SÍ",UPPER(TRIM(Datos!R407&amp;""))="SI",UPPER(TRIM(Datos!R407&amp;""))="NO"),IF(ISNUMBER(Datos!R407),AND(OR(R$1005="",Datos!R407&gt;=R$1005),OR(R$1006="",Datos!R407&lt;=R$1006)),FALSE),TRUE))))</f>
        <v>0.0</v>
      </c>
      <c r="S407">
        <f>IF(Datos!S407="",0,IF(AND(S$1008&lt;&gt;"",Datos!S407=S$1008),0,IF(S$1004=0,0,1-CHOOSE(S$1004,IF(ISNUMBER(Datos!S407),AND(OR(S$1005="",Datos!S407&gt;=S$1005),OR(S$1006="",Datos!S407&lt;=S$1006)),FALSE),IF(ISNUMBER(Datos!S407),AND(Datos!S407=INT(Datos!S407),AND(OR(S$1005="",Datos!S407&gt;=S$1005),OR(S$1006="",Datos!S407&lt;=S$1006))),FALSE),OR(ISNUMBER(FIND(";"&amp;UPPER(TRIM(Datos!S407&amp;""))&amp;"=",S$1007)),ISNUMBER(FIND(";"&amp;UPPER(TRIM(Datos!S407&amp;""))&amp;";",S$1007))),OR(UPPER(TRIM(Datos!S407&amp;""))="SÍ",UPPER(TRIM(Datos!S407&amp;""))="SI",UPPER(TRIM(Datos!S407&amp;""))="NO"),IF(ISNUMBER(Datos!S407),AND(OR(S$1005="",Datos!S407&gt;=S$1005),OR(S$1006="",Datos!S407&lt;=S$1006)),FALSE),TRUE))))</f>
        <v>0.0</v>
      </c>
      <c r="T407">
        <f>IF(Datos!T407="",0,IF(AND(T$1008&lt;&gt;"",Datos!T407=T$1008),0,IF(T$1004=0,0,1-CHOOSE(T$1004,IF(ISNUMBER(Datos!T407),AND(OR(T$1005="",Datos!T407&gt;=T$1005),OR(T$1006="",Datos!T407&lt;=T$1006)),FALSE),IF(ISNUMBER(Datos!T407),AND(Datos!T407=INT(Datos!T407),AND(OR(T$1005="",Datos!T407&gt;=T$1005),OR(T$1006="",Datos!T407&lt;=T$1006))),FALSE),OR(ISNUMBER(FIND(";"&amp;UPPER(TRIM(Datos!T407&amp;""))&amp;"=",T$1007)),ISNUMBER(FIND(";"&amp;UPPER(TRIM(Datos!T407&amp;""))&amp;";",T$1007))),OR(UPPER(TRIM(Datos!T407&amp;""))="SÍ",UPPER(TRIM(Datos!T407&amp;""))="SI",UPPER(TRIM(Datos!T407&amp;""))="NO"),IF(ISNUMBER(Datos!T407),AND(OR(T$1005="",Datos!T407&gt;=T$1005),OR(T$1006="",Datos!T407&lt;=T$1006)),FALSE),TRUE))))</f>
        <v>0.0</v>
      </c>
      <c r="U407">
        <f>IF(Datos!U407="",0,IF(AND(U$1008&lt;&gt;"",Datos!U407=U$1008),0,IF(U$1004=0,0,1-CHOOSE(U$1004,IF(ISNUMBER(Datos!U407),AND(OR(U$1005="",Datos!U407&gt;=U$1005),OR(U$1006="",Datos!U407&lt;=U$1006)),FALSE),IF(ISNUMBER(Datos!U407),AND(Datos!U407=INT(Datos!U407),AND(OR(U$1005="",Datos!U407&gt;=U$1005),OR(U$1006="",Datos!U407&lt;=U$1006))),FALSE),OR(ISNUMBER(FIND(";"&amp;UPPER(TRIM(Datos!U407&amp;""))&amp;"=",U$1007)),ISNUMBER(FIND(";"&amp;UPPER(TRIM(Datos!U407&amp;""))&amp;";",U$1007))),OR(UPPER(TRIM(Datos!U407&amp;""))="SÍ",UPPER(TRIM(Datos!U407&amp;""))="SI",UPPER(TRIM(Datos!U407&amp;""))="NO"),IF(ISNUMBER(Datos!U407),AND(OR(U$1005="",Datos!U407&gt;=U$1005),OR(U$1006="",Datos!U407&lt;=U$1006)),FALSE),TRUE))))</f>
        <v>0.0</v>
      </c>
      <c r="V407">
        <f>IF(Datos!V407="",0,IF(AND(V$1008&lt;&gt;"",Datos!V407=V$1008),0,IF(V$1004=0,0,1-CHOOSE(V$1004,IF(ISNUMBER(Datos!V407),AND(OR(V$1005="",Datos!V407&gt;=V$1005),OR(V$1006="",Datos!V407&lt;=V$1006)),FALSE),IF(ISNUMBER(Datos!V407),AND(Datos!V407=INT(Datos!V407),AND(OR(V$1005="",Datos!V407&gt;=V$1005),OR(V$1006="",Datos!V407&lt;=V$1006))),FALSE),OR(ISNUMBER(FIND(";"&amp;UPPER(TRIM(Datos!V407&amp;""))&amp;"=",V$1007)),ISNUMBER(FIND(";"&amp;UPPER(TRIM(Datos!V407&amp;""))&amp;";",V$1007))),OR(UPPER(TRIM(Datos!V407&amp;""))="SÍ",UPPER(TRIM(Datos!V407&amp;""))="SI",UPPER(TRIM(Datos!V407&amp;""))="NO"),IF(ISNUMBER(Datos!V407),AND(OR(V$1005="",Datos!V407&gt;=V$1005),OR(V$1006="",Datos!V407&lt;=V$1006)),FALSE),TRUE))))</f>
        <v>0.0</v>
      </c>
      <c r="W407">
        <f>IF(Datos!W407="",0,IF(AND(W$1008&lt;&gt;"",Datos!W407=W$1008),0,IF(W$1004=0,0,1-CHOOSE(W$1004,IF(ISNUMBER(Datos!W407),AND(OR(W$1005="",Datos!W407&gt;=W$1005),OR(W$1006="",Datos!W407&lt;=W$1006)),FALSE),IF(ISNUMBER(Datos!W407),AND(Datos!W407=INT(Datos!W407),AND(OR(W$1005="",Datos!W407&gt;=W$1005),OR(W$1006="",Datos!W407&lt;=W$1006))),FALSE),OR(ISNUMBER(FIND(";"&amp;UPPER(TRIM(Datos!W407&amp;""))&amp;"=",W$1007)),ISNUMBER(FIND(";"&amp;UPPER(TRIM(Datos!W407&amp;""))&amp;";",W$1007))),OR(UPPER(TRIM(Datos!W407&amp;""))="SÍ",UPPER(TRIM(Datos!W407&amp;""))="SI",UPPER(TRIM(Datos!W407&amp;""))="NO"),IF(ISNUMBER(Datos!W407),AND(OR(W$1005="",Datos!W407&gt;=W$1005),OR(W$1006="",Datos!W407&lt;=W$1006)),FALSE),TRUE))))</f>
        <v>0.0</v>
      </c>
      <c r="X407">
        <f>IF(Datos!X407="",0,IF(AND(X$1008&lt;&gt;"",Datos!X407=X$1008),0,IF(X$1004=0,0,1-CHOOSE(X$1004,IF(ISNUMBER(Datos!X407),AND(OR(X$1005="",Datos!X407&gt;=X$1005),OR(X$1006="",Datos!X407&lt;=X$1006)),FALSE),IF(ISNUMBER(Datos!X407),AND(Datos!X407=INT(Datos!X407),AND(OR(X$1005="",Datos!X407&gt;=X$1005),OR(X$1006="",Datos!X407&lt;=X$1006))),FALSE),OR(ISNUMBER(FIND(";"&amp;UPPER(TRIM(Datos!X407&amp;""))&amp;"=",X$1007)),ISNUMBER(FIND(";"&amp;UPPER(TRIM(Datos!X407&amp;""))&amp;";",X$1007))),OR(UPPER(TRIM(Datos!X407&amp;""))="SÍ",UPPER(TRIM(Datos!X407&amp;""))="SI",UPPER(TRIM(Datos!X407&amp;""))="NO"),IF(ISNUMBER(Datos!X407),AND(OR(X$1005="",Datos!X407&gt;=X$1005),OR(X$1006="",Datos!X407&lt;=X$1006)),FALSE),TRUE))))</f>
        <v>0.0</v>
      </c>
      <c r="Y407">
        <f>IF(Datos!Y407="",0,IF(AND(Y$1008&lt;&gt;"",Datos!Y407=Y$1008),0,IF(Y$1004=0,0,1-CHOOSE(Y$1004,IF(ISNUMBER(Datos!Y407),AND(OR(Y$1005="",Datos!Y407&gt;=Y$1005),OR(Y$1006="",Datos!Y407&lt;=Y$1006)),FALSE),IF(ISNUMBER(Datos!Y407),AND(Datos!Y407=INT(Datos!Y407),AND(OR(Y$1005="",Datos!Y407&gt;=Y$1005),OR(Y$1006="",Datos!Y407&lt;=Y$1006))),FALSE),OR(ISNUMBER(FIND(";"&amp;UPPER(TRIM(Datos!Y407&amp;""))&amp;"=",Y$1007)),ISNUMBER(FIND(";"&amp;UPPER(TRIM(Datos!Y407&amp;""))&amp;";",Y$1007))),OR(UPPER(TRIM(Datos!Y407&amp;""))="SÍ",UPPER(TRIM(Datos!Y407&amp;""))="SI",UPPER(TRIM(Datos!Y407&amp;""))="NO"),IF(ISNUMBER(Datos!Y407),AND(OR(Y$1005="",Datos!Y407&gt;=Y$1005),OR(Y$1006="",Datos!Y407&lt;=Y$1006)),FALSE),TRUE))))</f>
        <v>0.0</v>
      </c>
      <c r="Z407">
        <f>IF(Datos!Z407="",0,IF(AND(Z$1008&lt;&gt;"",Datos!Z407=Z$1008),0,IF(Z$1004=0,0,1-CHOOSE(Z$1004,IF(ISNUMBER(Datos!Z407),AND(OR(Z$1005="",Datos!Z407&gt;=Z$1005),OR(Z$1006="",Datos!Z407&lt;=Z$1006)),FALSE),IF(ISNUMBER(Datos!Z407),AND(Datos!Z407=INT(Datos!Z407),AND(OR(Z$1005="",Datos!Z407&gt;=Z$1005),OR(Z$1006="",Datos!Z407&lt;=Z$1006))),FALSE),OR(ISNUMBER(FIND(";"&amp;UPPER(TRIM(Datos!Z407&amp;""))&amp;"=",Z$1007)),ISNUMBER(FIND(";"&amp;UPPER(TRIM(Datos!Z407&amp;""))&amp;";",Z$1007))),OR(UPPER(TRIM(Datos!Z407&amp;""))="SÍ",UPPER(TRIM(Datos!Z407&amp;""))="SI",UPPER(TRIM(Datos!Z407&amp;""))="NO"),IF(ISNUMBER(Datos!Z407),AND(OR(Z$1005="",Datos!Z407&gt;=Z$1005),OR(Z$1006="",Datos!Z407&lt;=Z$1006)),FALSE),TRUE))))</f>
        <v>0.0</v>
      </c>
      <c r="AA407">
        <f>IF(Datos!AA407="",0,IF(AND(AA$1008&lt;&gt;"",Datos!AA407=AA$1008),0,IF(AA$1004=0,0,1-CHOOSE(AA$1004,IF(ISNUMBER(Datos!AA407),AND(OR(AA$1005="",Datos!AA407&gt;=AA$1005),OR(AA$1006="",Datos!AA407&lt;=AA$1006)),FALSE),IF(ISNUMBER(Datos!AA407),AND(Datos!AA407=INT(Datos!AA407),AND(OR(AA$1005="",Datos!AA407&gt;=AA$1005),OR(AA$1006="",Datos!AA407&lt;=AA$1006))),FALSE),OR(ISNUMBER(FIND(";"&amp;UPPER(TRIM(Datos!AA407&amp;""))&amp;"=",AA$1007)),ISNUMBER(FIND(";"&amp;UPPER(TRIM(Datos!AA407&amp;""))&amp;";",AA$1007))),OR(UPPER(TRIM(Datos!AA407&amp;""))="SÍ",UPPER(TRIM(Datos!AA407&amp;""))="SI",UPPER(TRIM(Datos!AA407&amp;""))="NO"),IF(ISNUMBER(Datos!AA407),AND(OR(AA$1005="",Datos!AA407&gt;=AA$1005),OR(AA$1006="",Datos!AA407&lt;=AA$1006)),FALSE),TRUE))))</f>
        <v>0.0</v>
      </c>
      <c r="AB407">
        <f>IF(Datos!AB407="",0,IF(AND(AB$1008&lt;&gt;"",Datos!AB407=AB$1008),0,IF(AB$1004=0,0,1-CHOOSE(AB$1004,IF(ISNUMBER(Datos!AB407),AND(OR(AB$1005="",Datos!AB407&gt;=AB$1005),OR(AB$1006="",Datos!AB407&lt;=AB$1006)),FALSE),IF(ISNUMBER(Datos!AB407),AND(Datos!AB407=INT(Datos!AB407),AND(OR(AB$1005="",Datos!AB407&gt;=AB$1005),OR(AB$1006="",Datos!AB407&lt;=AB$1006))),FALSE),OR(ISNUMBER(FIND(";"&amp;UPPER(TRIM(Datos!AB407&amp;""))&amp;"=",AB$1007)),ISNUMBER(FIND(";"&amp;UPPER(TRIM(Datos!AB407&amp;""))&amp;";",AB$1007))),OR(UPPER(TRIM(Datos!AB407&amp;""))="SÍ",UPPER(TRIM(Datos!AB407&amp;""))="SI",UPPER(TRIM(Datos!AB407&amp;""))="NO"),IF(ISNUMBER(Datos!AB407),AND(OR(AB$1005="",Datos!AB407&gt;=AB$1005),OR(AB$1006="",Datos!AB407&lt;=AB$1006)),FALSE),TRUE))))</f>
        <v>0.0</v>
      </c>
      <c r="AC407">
        <f>IF(Datos!AC407="",0,IF(AND(AC$1008&lt;&gt;"",Datos!AC407=AC$1008),0,IF(AC$1004=0,0,1-CHOOSE(AC$1004,IF(ISNUMBER(Datos!AC407),AND(OR(AC$1005="",Datos!AC407&gt;=AC$1005),OR(AC$1006="",Datos!AC407&lt;=AC$1006)),FALSE),IF(ISNUMBER(Datos!AC407),AND(Datos!AC407=INT(Datos!AC407),AND(OR(AC$1005="",Datos!AC407&gt;=AC$1005),OR(AC$1006="",Datos!AC407&lt;=AC$1006))),FALSE),OR(ISNUMBER(FIND(";"&amp;UPPER(TRIM(Datos!AC407&amp;""))&amp;"=",AC$1007)),ISNUMBER(FIND(";"&amp;UPPER(TRIM(Datos!AC407&amp;""))&amp;";",AC$1007))),OR(UPPER(TRIM(Datos!AC407&amp;""))="SÍ",UPPER(TRIM(Datos!AC407&amp;""))="SI",UPPER(TRIM(Datos!AC407&amp;""))="NO"),IF(ISNUMBER(Datos!AC407),AND(OR(AC$1005="",Datos!AC407&gt;=AC$1005),OR(AC$1006="",Datos!AC407&lt;=AC$1006)),FALSE),TRUE))))</f>
        <v>0.0</v>
      </c>
      <c r="AD407">
        <f>IF(Datos!AD407="",0,IF(AND(AD$1008&lt;&gt;"",Datos!AD407=AD$1008),0,IF(AD$1004=0,0,1-CHOOSE(AD$1004,IF(ISNUMBER(Datos!AD407),AND(OR(AD$1005="",Datos!AD407&gt;=AD$1005),OR(AD$1006="",Datos!AD407&lt;=AD$1006)),FALSE),IF(ISNUMBER(Datos!AD407),AND(Datos!AD407=INT(Datos!AD407),AND(OR(AD$1005="",Datos!AD407&gt;=AD$1005),OR(AD$1006="",Datos!AD407&lt;=AD$1006))),FALSE),OR(ISNUMBER(FIND(";"&amp;UPPER(TRIM(Datos!AD407&amp;""))&amp;"=",AD$1007)),ISNUMBER(FIND(";"&amp;UPPER(TRIM(Datos!AD407&amp;""))&amp;";",AD$1007))),OR(UPPER(TRIM(Datos!AD407&amp;""))="SÍ",UPPER(TRIM(Datos!AD407&amp;""))="SI",UPPER(TRIM(Datos!AD407&amp;""))="NO"),IF(ISNUMBER(Datos!AD407),AND(OR(AD$1005="",Datos!AD407&gt;=AD$1005),OR(AD$1006="",Datos!AD407&lt;=AD$1006)),FALSE),TRUE))))</f>
        <v>0.0</v>
      </c>
      <c r="AE407">
        <f>IF(Datos!AE407="",0,IF(AND(AE$1008&lt;&gt;"",Datos!AE407=AE$1008),0,IF(AE$1004=0,0,1-CHOOSE(AE$1004,IF(ISNUMBER(Datos!AE407),AND(OR(AE$1005="",Datos!AE407&gt;=AE$1005),OR(AE$1006="",Datos!AE407&lt;=AE$1006)),FALSE),IF(ISNUMBER(Datos!AE407),AND(Datos!AE407=INT(Datos!AE407),AND(OR(AE$1005="",Datos!AE407&gt;=AE$1005),OR(AE$1006="",Datos!AE407&lt;=AE$1006))),FALSE),OR(ISNUMBER(FIND(";"&amp;UPPER(TRIM(Datos!AE407&amp;""))&amp;"=",AE$1007)),ISNUMBER(FIND(";"&amp;UPPER(TRIM(Datos!AE407&amp;""))&amp;";",AE$1007))),OR(UPPER(TRIM(Datos!AE407&amp;""))="SÍ",UPPER(TRIM(Datos!AE407&amp;""))="SI",UPPER(TRIM(Datos!AE407&amp;""))="NO"),IF(ISNUMBER(Datos!AE407),AND(OR(AE$1005="",Datos!AE407&gt;=AE$1005),OR(AE$1006="",Datos!AE407&lt;=AE$1006)),FALSE),TRUE))))</f>
        <v>0.0</v>
      </c>
    </row>
    <row r="408" spans="2:31">
      <c r="B408">
        <f>IF(Datos!B408="",0,IF(AND(B$1008&lt;&gt;"",Datos!B408=B$1008),0,IF(B$1004=0,0,1-CHOOSE(B$1004,IF(ISNUMBER(Datos!B408),AND(OR(B$1005="",Datos!B408&gt;=B$1005),OR(B$1006="",Datos!B408&lt;=B$1006)),FALSE),IF(ISNUMBER(Datos!B408),AND(Datos!B408=INT(Datos!B408),AND(OR(B$1005="",Datos!B408&gt;=B$1005),OR(B$1006="",Datos!B408&lt;=B$1006))),FALSE),OR(ISNUMBER(FIND(";"&amp;UPPER(TRIM(Datos!B408&amp;""))&amp;"=",B$1007)),ISNUMBER(FIND(";"&amp;UPPER(TRIM(Datos!B408&amp;""))&amp;";",B$1007))),OR(UPPER(TRIM(Datos!B408&amp;""))="SÍ",UPPER(TRIM(Datos!B408&amp;""))="SI",UPPER(TRIM(Datos!B408&amp;""))="NO"),IF(ISNUMBER(Datos!B408),AND(OR(B$1005="",Datos!B408&gt;=B$1005),OR(B$1006="",Datos!B408&lt;=B$1006)),FALSE),TRUE))))</f>
        <v>0.0</v>
      </c>
      <c r="C408">
        <f>IF(Datos!C408="",0,IF(AND(C$1008&lt;&gt;"",Datos!C408=C$1008),0,IF(C$1004=0,0,1-CHOOSE(C$1004,IF(ISNUMBER(Datos!C408),AND(OR(C$1005="",Datos!C408&gt;=C$1005),OR(C$1006="",Datos!C408&lt;=C$1006)),FALSE),IF(ISNUMBER(Datos!C408),AND(Datos!C408=INT(Datos!C408),AND(OR(C$1005="",Datos!C408&gt;=C$1005),OR(C$1006="",Datos!C408&lt;=C$1006))),FALSE),OR(ISNUMBER(FIND(";"&amp;UPPER(TRIM(Datos!C408&amp;""))&amp;"=",C$1007)),ISNUMBER(FIND(";"&amp;UPPER(TRIM(Datos!C408&amp;""))&amp;";",C$1007))),OR(UPPER(TRIM(Datos!C408&amp;""))="SÍ",UPPER(TRIM(Datos!C408&amp;""))="SI",UPPER(TRIM(Datos!C408&amp;""))="NO"),IF(ISNUMBER(Datos!C408),AND(OR(C$1005="",Datos!C408&gt;=C$1005),OR(C$1006="",Datos!C408&lt;=C$1006)),FALSE),TRUE))))</f>
        <v>0.0</v>
      </c>
      <c r="D408">
        <f>IF(Datos!D408="",0,IF(AND(D$1008&lt;&gt;"",Datos!D408=D$1008),0,IF(D$1004=0,0,1-CHOOSE(D$1004,IF(ISNUMBER(Datos!D408),AND(OR(D$1005="",Datos!D408&gt;=D$1005),OR(D$1006="",Datos!D408&lt;=D$1006)),FALSE),IF(ISNUMBER(Datos!D408),AND(Datos!D408=INT(Datos!D408),AND(OR(D$1005="",Datos!D408&gt;=D$1005),OR(D$1006="",Datos!D408&lt;=D$1006))),FALSE),OR(ISNUMBER(FIND(";"&amp;UPPER(TRIM(Datos!D408&amp;""))&amp;"=",D$1007)),ISNUMBER(FIND(";"&amp;UPPER(TRIM(Datos!D408&amp;""))&amp;";",D$1007))),OR(UPPER(TRIM(Datos!D408&amp;""))="SÍ",UPPER(TRIM(Datos!D408&amp;""))="SI",UPPER(TRIM(Datos!D408&amp;""))="NO"),IF(ISNUMBER(Datos!D408),AND(OR(D$1005="",Datos!D408&gt;=D$1005),OR(D$1006="",Datos!D408&lt;=D$1006)),FALSE),TRUE))))</f>
        <v>0.0</v>
      </c>
      <c r="E408">
        <f>IF(Datos!E408="",0,IF(AND(E$1008&lt;&gt;"",Datos!E408=E$1008),0,IF(E$1004=0,0,1-CHOOSE(E$1004,IF(ISNUMBER(Datos!E408),AND(OR(E$1005="",Datos!E408&gt;=E$1005),OR(E$1006="",Datos!E408&lt;=E$1006)),FALSE),IF(ISNUMBER(Datos!E408),AND(Datos!E408=INT(Datos!E408),AND(OR(E$1005="",Datos!E408&gt;=E$1005),OR(E$1006="",Datos!E408&lt;=E$1006))),FALSE),OR(ISNUMBER(FIND(";"&amp;UPPER(TRIM(Datos!E408&amp;""))&amp;"=",E$1007)),ISNUMBER(FIND(";"&amp;UPPER(TRIM(Datos!E408&amp;""))&amp;";",E$1007))),OR(UPPER(TRIM(Datos!E408&amp;""))="SÍ",UPPER(TRIM(Datos!E408&amp;""))="SI",UPPER(TRIM(Datos!E408&amp;""))="NO"),IF(ISNUMBER(Datos!E408),AND(OR(E$1005="",Datos!E408&gt;=E$1005),OR(E$1006="",Datos!E408&lt;=E$1006)),FALSE),TRUE))))</f>
        <v>0.0</v>
      </c>
      <c r="F408">
        <f>IF(Datos!F408="",0,IF(AND(F$1008&lt;&gt;"",Datos!F408=F$1008),0,IF(F$1004=0,0,1-CHOOSE(F$1004,IF(ISNUMBER(Datos!F408),AND(OR(F$1005="",Datos!F408&gt;=F$1005),OR(F$1006="",Datos!F408&lt;=F$1006)),FALSE),IF(ISNUMBER(Datos!F408),AND(Datos!F408=INT(Datos!F408),AND(OR(F$1005="",Datos!F408&gt;=F$1005),OR(F$1006="",Datos!F408&lt;=F$1006))),FALSE),OR(ISNUMBER(FIND(";"&amp;UPPER(TRIM(Datos!F408&amp;""))&amp;"=",F$1007)),ISNUMBER(FIND(";"&amp;UPPER(TRIM(Datos!F408&amp;""))&amp;";",F$1007))),OR(UPPER(TRIM(Datos!F408&amp;""))="SÍ",UPPER(TRIM(Datos!F408&amp;""))="SI",UPPER(TRIM(Datos!F408&amp;""))="NO"),IF(ISNUMBER(Datos!F408),AND(OR(F$1005="",Datos!F408&gt;=F$1005),OR(F$1006="",Datos!F408&lt;=F$1006)),FALSE),TRUE))))</f>
        <v>0.0</v>
      </c>
      <c r="G408">
        <f>IF(Datos!G408="",0,IF(AND(G$1008&lt;&gt;"",Datos!G408=G$1008),0,IF(G$1004=0,0,1-CHOOSE(G$1004,IF(ISNUMBER(Datos!G408),AND(OR(G$1005="",Datos!G408&gt;=G$1005),OR(G$1006="",Datos!G408&lt;=G$1006)),FALSE),IF(ISNUMBER(Datos!G408),AND(Datos!G408=INT(Datos!G408),AND(OR(G$1005="",Datos!G408&gt;=G$1005),OR(G$1006="",Datos!G408&lt;=G$1006))),FALSE),OR(ISNUMBER(FIND(";"&amp;UPPER(TRIM(Datos!G408&amp;""))&amp;"=",G$1007)),ISNUMBER(FIND(";"&amp;UPPER(TRIM(Datos!G408&amp;""))&amp;";",G$1007))),OR(UPPER(TRIM(Datos!G408&amp;""))="SÍ",UPPER(TRIM(Datos!G408&amp;""))="SI",UPPER(TRIM(Datos!G408&amp;""))="NO"),IF(ISNUMBER(Datos!G408),AND(OR(G$1005="",Datos!G408&gt;=G$1005),OR(G$1006="",Datos!G408&lt;=G$1006)),FALSE),TRUE))))</f>
        <v>0.0</v>
      </c>
      <c r="H408">
        <f>IF(Datos!H408="",0,IF(AND(H$1008&lt;&gt;"",Datos!H408=H$1008),0,IF(H$1004=0,0,1-CHOOSE(H$1004,IF(ISNUMBER(Datos!H408),AND(OR(H$1005="",Datos!H408&gt;=H$1005),OR(H$1006="",Datos!H408&lt;=H$1006)),FALSE),IF(ISNUMBER(Datos!H408),AND(Datos!H408=INT(Datos!H408),AND(OR(H$1005="",Datos!H408&gt;=H$1005),OR(H$1006="",Datos!H408&lt;=H$1006))),FALSE),OR(ISNUMBER(FIND(";"&amp;UPPER(TRIM(Datos!H408&amp;""))&amp;"=",H$1007)),ISNUMBER(FIND(";"&amp;UPPER(TRIM(Datos!H408&amp;""))&amp;";",H$1007))),OR(UPPER(TRIM(Datos!H408&amp;""))="SÍ",UPPER(TRIM(Datos!H408&amp;""))="SI",UPPER(TRIM(Datos!H408&amp;""))="NO"),IF(ISNUMBER(Datos!H408),AND(OR(H$1005="",Datos!H408&gt;=H$1005),OR(H$1006="",Datos!H408&lt;=H$1006)),FALSE),TRUE))))</f>
        <v>0.0</v>
      </c>
      <c r="I408">
        <f>IF(Datos!I408="",0,IF(AND(I$1008&lt;&gt;"",Datos!I408=I$1008),0,IF(I$1004=0,0,1-CHOOSE(I$1004,IF(ISNUMBER(Datos!I408),AND(OR(I$1005="",Datos!I408&gt;=I$1005),OR(I$1006="",Datos!I408&lt;=I$1006)),FALSE),IF(ISNUMBER(Datos!I408),AND(Datos!I408=INT(Datos!I408),AND(OR(I$1005="",Datos!I408&gt;=I$1005),OR(I$1006="",Datos!I408&lt;=I$1006))),FALSE),OR(ISNUMBER(FIND(";"&amp;UPPER(TRIM(Datos!I408&amp;""))&amp;"=",I$1007)),ISNUMBER(FIND(";"&amp;UPPER(TRIM(Datos!I408&amp;""))&amp;";",I$1007))),OR(UPPER(TRIM(Datos!I408&amp;""))="SÍ",UPPER(TRIM(Datos!I408&amp;""))="SI",UPPER(TRIM(Datos!I408&amp;""))="NO"),IF(ISNUMBER(Datos!I408),AND(OR(I$1005="",Datos!I408&gt;=I$1005),OR(I$1006="",Datos!I408&lt;=I$1006)),FALSE),TRUE))))</f>
        <v>0.0</v>
      </c>
      <c r="J408">
        <f>IF(Datos!J408="",0,IF(AND(J$1008&lt;&gt;"",Datos!J408=J$1008),0,IF(J$1004=0,0,1-CHOOSE(J$1004,IF(ISNUMBER(Datos!J408),AND(OR(J$1005="",Datos!J408&gt;=J$1005),OR(J$1006="",Datos!J408&lt;=J$1006)),FALSE),IF(ISNUMBER(Datos!J408),AND(Datos!J408=INT(Datos!J408),AND(OR(J$1005="",Datos!J408&gt;=J$1005),OR(J$1006="",Datos!J408&lt;=J$1006))),FALSE),OR(ISNUMBER(FIND(";"&amp;UPPER(TRIM(Datos!J408&amp;""))&amp;"=",J$1007)),ISNUMBER(FIND(";"&amp;UPPER(TRIM(Datos!J408&amp;""))&amp;";",J$1007))),OR(UPPER(TRIM(Datos!J408&amp;""))="SÍ",UPPER(TRIM(Datos!J408&amp;""))="SI",UPPER(TRIM(Datos!J408&amp;""))="NO"),IF(ISNUMBER(Datos!J408),AND(OR(J$1005="",Datos!J408&gt;=J$1005),OR(J$1006="",Datos!J408&lt;=J$1006)),FALSE),TRUE))))</f>
        <v>0.0</v>
      </c>
      <c r="K408">
        <f>IF(Datos!K408="",0,IF(AND(K$1008&lt;&gt;"",Datos!K408=K$1008),0,IF(K$1004=0,0,1-CHOOSE(K$1004,IF(ISNUMBER(Datos!K408),AND(OR(K$1005="",Datos!K408&gt;=K$1005),OR(K$1006="",Datos!K408&lt;=K$1006)),FALSE),IF(ISNUMBER(Datos!K408),AND(Datos!K408=INT(Datos!K408),AND(OR(K$1005="",Datos!K408&gt;=K$1005),OR(K$1006="",Datos!K408&lt;=K$1006))),FALSE),OR(ISNUMBER(FIND(";"&amp;UPPER(TRIM(Datos!K408&amp;""))&amp;"=",K$1007)),ISNUMBER(FIND(";"&amp;UPPER(TRIM(Datos!K408&amp;""))&amp;";",K$1007))),OR(UPPER(TRIM(Datos!K408&amp;""))="SÍ",UPPER(TRIM(Datos!K408&amp;""))="SI",UPPER(TRIM(Datos!K408&amp;""))="NO"),IF(ISNUMBER(Datos!K408),AND(OR(K$1005="",Datos!K408&gt;=K$1005),OR(K$1006="",Datos!K408&lt;=K$1006)),FALSE),TRUE))))</f>
        <v>0.0</v>
      </c>
      <c r="L408">
        <f>IF(Datos!L408="",0,IF(AND(L$1008&lt;&gt;"",Datos!L408=L$1008),0,IF(L$1004=0,0,1-CHOOSE(L$1004,IF(ISNUMBER(Datos!L408),AND(OR(L$1005="",Datos!L408&gt;=L$1005),OR(L$1006="",Datos!L408&lt;=L$1006)),FALSE),IF(ISNUMBER(Datos!L408),AND(Datos!L408=INT(Datos!L408),AND(OR(L$1005="",Datos!L408&gt;=L$1005),OR(L$1006="",Datos!L408&lt;=L$1006))),FALSE),OR(ISNUMBER(FIND(";"&amp;UPPER(TRIM(Datos!L408&amp;""))&amp;"=",L$1007)),ISNUMBER(FIND(";"&amp;UPPER(TRIM(Datos!L408&amp;""))&amp;";",L$1007))),OR(UPPER(TRIM(Datos!L408&amp;""))="SÍ",UPPER(TRIM(Datos!L408&amp;""))="SI",UPPER(TRIM(Datos!L408&amp;""))="NO"),IF(ISNUMBER(Datos!L408),AND(OR(L$1005="",Datos!L408&gt;=L$1005),OR(L$1006="",Datos!L408&lt;=L$1006)),FALSE),TRUE))))</f>
        <v>0.0</v>
      </c>
      <c r="M408">
        <f>IF(Datos!M408="",0,IF(AND(M$1008&lt;&gt;"",Datos!M408=M$1008),0,IF(M$1004=0,0,1-CHOOSE(M$1004,IF(ISNUMBER(Datos!M408),AND(OR(M$1005="",Datos!M408&gt;=M$1005),OR(M$1006="",Datos!M408&lt;=M$1006)),FALSE),IF(ISNUMBER(Datos!M408),AND(Datos!M408=INT(Datos!M408),AND(OR(M$1005="",Datos!M408&gt;=M$1005),OR(M$1006="",Datos!M408&lt;=M$1006))),FALSE),OR(ISNUMBER(FIND(";"&amp;UPPER(TRIM(Datos!M408&amp;""))&amp;"=",M$1007)),ISNUMBER(FIND(";"&amp;UPPER(TRIM(Datos!M408&amp;""))&amp;";",M$1007))),OR(UPPER(TRIM(Datos!M408&amp;""))="SÍ",UPPER(TRIM(Datos!M408&amp;""))="SI",UPPER(TRIM(Datos!M408&amp;""))="NO"),IF(ISNUMBER(Datos!M408),AND(OR(M$1005="",Datos!M408&gt;=M$1005),OR(M$1006="",Datos!M408&lt;=M$1006)),FALSE),TRUE))))</f>
        <v>0.0</v>
      </c>
      <c r="N408">
        <f>IF(Datos!N408="",0,IF(AND(N$1008&lt;&gt;"",Datos!N408=N$1008),0,IF(N$1004=0,0,1-CHOOSE(N$1004,IF(ISNUMBER(Datos!N408),AND(OR(N$1005="",Datos!N408&gt;=N$1005),OR(N$1006="",Datos!N408&lt;=N$1006)),FALSE),IF(ISNUMBER(Datos!N408),AND(Datos!N408=INT(Datos!N408),AND(OR(N$1005="",Datos!N408&gt;=N$1005),OR(N$1006="",Datos!N408&lt;=N$1006))),FALSE),OR(ISNUMBER(FIND(";"&amp;UPPER(TRIM(Datos!N408&amp;""))&amp;"=",N$1007)),ISNUMBER(FIND(";"&amp;UPPER(TRIM(Datos!N408&amp;""))&amp;";",N$1007))),OR(UPPER(TRIM(Datos!N408&amp;""))="SÍ",UPPER(TRIM(Datos!N408&amp;""))="SI",UPPER(TRIM(Datos!N408&amp;""))="NO"),IF(ISNUMBER(Datos!N408),AND(OR(N$1005="",Datos!N408&gt;=N$1005),OR(N$1006="",Datos!N408&lt;=N$1006)),FALSE),TRUE))))</f>
        <v>0.0</v>
      </c>
      <c r="O408">
        <f>IF(Datos!O408="",0,IF(AND(O$1008&lt;&gt;"",Datos!O408=O$1008),0,IF(O$1004=0,0,1-CHOOSE(O$1004,IF(ISNUMBER(Datos!O408),AND(OR(O$1005="",Datos!O408&gt;=O$1005),OR(O$1006="",Datos!O408&lt;=O$1006)),FALSE),IF(ISNUMBER(Datos!O408),AND(Datos!O408=INT(Datos!O408),AND(OR(O$1005="",Datos!O408&gt;=O$1005),OR(O$1006="",Datos!O408&lt;=O$1006))),FALSE),OR(ISNUMBER(FIND(";"&amp;UPPER(TRIM(Datos!O408&amp;""))&amp;"=",O$1007)),ISNUMBER(FIND(";"&amp;UPPER(TRIM(Datos!O408&amp;""))&amp;";",O$1007))),OR(UPPER(TRIM(Datos!O408&amp;""))="SÍ",UPPER(TRIM(Datos!O408&amp;""))="SI",UPPER(TRIM(Datos!O408&amp;""))="NO"),IF(ISNUMBER(Datos!O408),AND(OR(O$1005="",Datos!O408&gt;=O$1005),OR(O$1006="",Datos!O408&lt;=O$1006)),FALSE),TRUE))))</f>
        <v>0.0</v>
      </c>
      <c r="P408">
        <f>IF(Datos!P408="",0,IF(AND(P$1008&lt;&gt;"",Datos!P408=P$1008),0,IF(P$1004=0,0,1-CHOOSE(P$1004,IF(ISNUMBER(Datos!P408),AND(OR(P$1005="",Datos!P408&gt;=P$1005),OR(P$1006="",Datos!P408&lt;=P$1006)),FALSE),IF(ISNUMBER(Datos!P408),AND(Datos!P408=INT(Datos!P408),AND(OR(P$1005="",Datos!P408&gt;=P$1005),OR(P$1006="",Datos!P408&lt;=P$1006))),FALSE),OR(ISNUMBER(FIND(";"&amp;UPPER(TRIM(Datos!P408&amp;""))&amp;"=",P$1007)),ISNUMBER(FIND(";"&amp;UPPER(TRIM(Datos!P408&amp;""))&amp;";",P$1007))),OR(UPPER(TRIM(Datos!P408&amp;""))="SÍ",UPPER(TRIM(Datos!P408&amp;""))="SI",UPPER(TRIM(Datos!P408&amp;""))="NO"),IF(ISNUMBER(Datos!P408),AND(OR(P$1005="",Datos!P408&gt;=P$1005),OR(P$1006="",Datos!P408&lt;=P$1006)),FALSE),TRUE))))</f>
        <v>0.0</v>
      </c>
      <c r="Q408">
        <f>IF(Datos!Q408="",0,IF(AND(Q$1008&lt;&gt;"",Datos!Q408=Q$1008),0,IF(Q$1004=0,0,1-CHOOSE(Q$1004,IF(ISNUMBER(Datos!Q408),AND(OR(Q$1005="",Datos!Q408&gt;=Q$1005),OR(Q$1006="",Datos!Q408&lt;=Q$1006)),FALSE),IF(ISNUMBER(Datos!Q408),AND(Datos!Q408=INT(Datos!Q408),AND(OR(Q$1005="",Datos!Q408&gt;=Q$1005),OR(Q$1006="",Datos!Q408&lt;=Q$1006))),FALSE),OR(ISNUMBER(FIND(";"&amp;UPPER(TRIM(Datos!Q408&amp;""))&amp;"=",Q$1007)),ISNUMBER(FIND(";"&amp;UPPER(TRIM(Datos!Q408&amp;""))&amp;";",Q$1007))),OR(UPPER(TRIM(Datos!Q408&amp;""))="SÍ",UPPER(TRIM(Datos!Q408&amp;""))="SI",UPPER(TRIM(Datos!Q408&amp;""))="NO"),IF(ISNUMBER(Datos!Q408),AND(OR(Q$1005="",Datos!Q408&gt;=Q$1005),OR(Q$1006="",Datos!Q408&lt;=Q$1006)),FALSE),TRUE))))</f>
        <v>0.0</v>
      </c>
      <c r="R408">
        <f>IF(Datos!R408="",0,IF(AND(R$1008&lt;&gt;"",Datos!R408=R$1008),0,IF(R$1004=0,0,1-CHOOSE(R$1004,IF(ISNUMBER(Datos!R408),AND(OR(R$1005="",Datos!R408&gt;=R$1005),OR(R$1006="",Datos!R408&lt;=R$1006)),FALSE),IF(ISNUMBER(Datos!R408),AND(Datos!R408=INT(Datos!R408),AND(OR(R$1005="",Datos!R408&gt;=R$1005),OR(R$1006="",Datos!R408&lt;=R$1006))),FALSE),OR(ISNUMBER(FIND(";"&amp;UPPER(TRIM(Datos!R408&amp;""))&amp;"=",R$1007)),ISNUMBER(FIND(";"&amp;UPPER(TRIM(Datos!R408&amp;""))&amp;";",R$1007))),OR(UPPER(TRIM(Datos!R408&amp;""))="SÍ",UPPER(TRIM(Datos!R408&amp;""))="SI",UPPER(TRIM(Datos!R408&amp;""))="NO"),IF(ISNUMBER(Datos!R408),AND(OR(R$1005="",Datos!R408&gt;=R$1005),OR(R$1006="",Datos!R408&lt;=R$1006)),FALSE),TRUE))))</f>
        <v>0.0</v>
      </c>
      <c r="S408">
        <f>IF(Datos!S408="",0,IF(AND(S$1008&lt;&gt;"",Datos!S408=S$1008),0,IF(S$1004=0,0,1-CHOOSE(S$1004,IF(ISNUMBER(Datos!S408),AND(OR(S$1005="",Datos!S408&gt;=S$1005),OR(S$1006="",Datos!S408&lt;=S$1006)),FALSE),IF(ISNUMBER(Datos!S408),AND(Datos!S408=INT(Datos!S408),AND(OR(S$1005="",Datos!S408&gt;=S$1005),OR(S$1006="",Datos!S408&lt;=S$1006))),FALSE),OR(ISNUMBER(FIND(";"&amp;UPPER(TRIM(Datos!S408&amp;""))&amp;"=",S$1007)),ISNUMBER(FIND(";"&amp;UPPER(TRIM(Datos!S408&amp;""))&amp;";",S$1007))),OR(UPPER(TRIM(Datos!S408&amp;""))="SÍ",UPPER(TRIM(Datos!S408&amp;""))="SI",UPPER(TRIM(Datos!S408&amp;""))="NO"),IF(ISNUMBER(Datos!S408),AND(OR(S$1005="",Datos!S408&gt;=S$1005),OR(S$1006="",Datos!S408&lt;=S$1006)),FALSE),TRUE))))</f>
        <v>0.0</v>
      </c>
      <c r="T408">
        <f>IF(Datos!T408="",0,IF(AND(T$1008&lt;&gt;"",Datos!T408=T$1008),0,IF(T$1004=0,0,1-CHOOSE(T$1004,IF(ISNUMBER(Datos!T408),AND(OR(T$1005="",Datos!T408&gt;=T$1005),OR(T$1006="",Datos!T408&lt;=T$1006)),FALSE),IF(ISNUMBER(Datos!T408),AND(Datos!T408=INT(Datos!T408),AND(OR(T$1005="",Datos!T408&gt;=T$1005),OR(T$1006="",Datos!T408&lt;=T$1006))),FALSE),OR(ISNUMBER(FIND(";"&amp;UPPER(TRIM(Datos!T408&amp;""))&amp;"=",T$1007)),ISNUMBER(FIND(";"&amp;UPPER(TRIM(Datos!T408&amp;""))&amp;";",T$1007))),OR(UPPER(TRIM(Datos!T408&amp;""))="SÍ",UPPER(TRIM(Datos!T408&amp;""))="SI",UPPER(TRIM(Datos!T408&amp;""))="NO"),IF(ISNUMBER(Datos!T408),AND(OR(T$1005="",Datos!T408&gt;=T$1005),OR(T$1006="",Datos!T408&lt;=T$1006)),FALSE),TRUE))))</f>
        <v>0.0</v>
      </c>
      <c r="U408">
        <f>IF(Datos!U408="",0,IF(AND(U$1008&lt;&gt;"",Datos!U408=U$1008),0,IF(U$1004=0,0,1-CHOOSE(U$1004,IF(ISNUMBER(Datos!U408),AND(OR(U$1005="",Datos!U408&gt;=U$1005),OR(U$1006="",Datos!U408&lt;=U$1006)),FALSE),IF(ISNUMBER(Datos!U408),AND(Datos!U408=INT(Datos!U408),AND(OR(U$1005="",Datos!U408&gt;=U$1005),OR(U$1006="",Datos!U408&lt;=U$1006))),FALSE),OR(ISNUMBER(FIND(";"&amp;UPPER(TRIM(Datos!U408&amp;""))&amp;"=",U$1007)),ISNUMBER(FIND(";"&amp;UPPER(TRIM(Datos!U408&amp;""))&amp;";",U$1007))),OR(UPPER(TRIM(Datos!U408&amp;""))="SÍ",UPPER(TRIM(Datos!U408&amp;""))="SI",UPPER(TRIM(Datos!U408&amp;""))="NO"),IF(ISNUMBER(Datos!U408),AND(OR(U$1005="",Datos!U408&gt;=U$1005),OR(U$1006="",Datos!U408&lt;=U$1006)),FALSE),TRUE))))</f>
        <v>0.0</v>
      </c>
      <c r="V408">
        <f>IF(Datos!V408="",0,IF(AND(V$1008&lt;&gt;"",Datos!V408=V$1008),0,IF(V$1004=0,0,1-CHOOSE(V$1004,IF(ISNUMBER(Datos!V408),AND(OR(V$1005="",Datos!V408&gt;=V$1005),OR(V$1006="",Datos!V408&lt;=V$1006)),FALSE),IF(ISNUMBER(Datos!V408),AND(Datos!V408=INT(Datos!V408),AND(OR(V$1005="",Datos!V408&gt;=V$1005),OR(V$1006="",Datos!V408&lt;=V$1006))),FALSE),OR(ISNUMBER(FIND(";"&amp;UPPER(TRIM(Datos!V408&amp;""))&amp;"=",V$1007)),ISNUMBER(FIND(";"&amp;UPPER(TRIM(Datos!V408&amp;""))&amp;";",V$1007))),OR(UPPER(TRIM(Datos!V408&amp;""))="SÍ",UPPER(TRIM(Datos!V408&amp;""))="SI",UPPER(TRIM(Datos!V408&amp;""))="NO"),IF(ISNUMBER(Datos!V408),AND(OR(V$1005="",Datos!V408&gt;=V$1005),OR(V$1006="",Datos!V408&lt;=V$1006)),FALSE),TRUE))))</f>
        <v>0.0</v>
      </c>
      <c r="W408">
        <f>IF(Datos!W408="",0,IF(AND(W$1008&lt;&gt;"",Datos!W408=W$1008),0,IF(W$1004=0,0,1-CHOOSE(W$1004,IF(ISNUMBER(Datos!W408),AND(OR(W$1005="",Datos!W408&gt;=W$1005),OR(W$1006="",Datos!W408&lt;=W$1006)),FALSE),IF(ISNUMBER(Datos!W408),AND(Datos!W408=INT(Datos!W408),AND(OR(W$1005="",Datos!W408&gt;=W$1005),OR(W$1006="",Datos!W408&lt;=W$1006))),FALSE),OR(ISNUMBER(FIND(";"&amp;UPPER(TRIM(Datos!W408&amp;""))&amp;"=",W$1007)),ISNUMBER(FIND(";"&amp;UPPER(TRIM(Datos!W408&amp;""))&amp;";",W$1007))),OR(UPPER(TRIM(Datos!W408&amp;""))="SÍ",UPPER(TRIM(Datos!W408&amp;""))="SI",UPPER(TRIM(Datos!W408&amp;""))="NO"),IF(ISNUMBER(Datos!W408),AND(OR(W$1005="",Datos!W408&gt;=W$1005),OR(W$1006="",Datos!W408&lt;=W$1006)),FALSE),TRUE))))</f>
        <v>0.0</v>
      </c>
      <c r="X408">
        <f>IF(Datos!X408="",0,IF(AND(X$1008&lt;&gt;"",Datos!X408=X$1008),0,IF(X$1004=0,0,1-CHOOSE(X$1004,IF(ISNUMBER(Datos!X408),AND(OR(X$1005="",Datos!X408&gt;=X$1005),OR(X$1006="",Datos!X408&lt;=X$1006)),FALSE),IF(ISNUMBER(Datos!X408),AND(Datos!X408=INT(Datos!X408),AND(OR(X$1005="",Datos!X408&gt;=X$1005),OR(X$1006="",Datos!X408&lt;=X$1006))),FALSE),OR(ISNUMBER(FIND(";"&amp;UPPER(TRIM(Datos!X408&amp;""))&amp;"=",X$1007)),ISNUMBER(FIND(";"&amp;UPPER(TRIM(Datos!X408&amp;""))&amp;";",X$1007))),OR(UPPER(TRIM(Datos!X408&amp;""))="SÍ",UPPER(TRIM(Datos!X408&amp;""))="SI",UPPER(TRIM(Datos!X408&amp;""))="NO"),IF(ISNUMBER(Datos!X408),AND(OR(X$1005="",Datos!X408&gt;=X$1005),OR(X$1006="",Datos!X408&lt;=X$1006)),FALSE),TRUE))))</f>
        <v>0.0</v>
      </c>
      <c r="Y408">
        <f>IF(Datos!Y408="",0,IF(AND(Y$1008&lt;&gt;"",Datos!Y408=Y$1008),0,IF(Y$1004=0,0,1-CHOOSE(Y$1004,IF(ISNUMBER(Datos!Y408),AND(OR(Y$1005="",Datos!Y408&gt;=Y$1005),OR(Y$1006="",Datos!Y408&lt;=Y$1006)),FALSE),IF(ISNUMBER(Datos!Y408),AND(Datos!Y408=INT(Datos!Y408),AND(OR(Y$1005="",Datos!Y408&gt;=Y$1005),OR(Y$1006="",Datos!Y408&lt;=Y$1006))),FALSE),OR(ISNUMBER(FIND(";"&amp;UPPER(TRIM(Datos!Y408&amp;""))&amp;"=",Y$1007)),ISNUMBER(FIND(";"&amp;UPPER(TRIM(Datos!Y408&amp;""))&amp;";",Y$1007))),OR(UPPER(TRIM(Datos!Y408&amp;""))="SÍ",UPPER(TRIM(Datos!Y408&amp;""))="SI",UPPER(TRIM(Datos!Y408&amp;""))="NO"),IF(ISNUMBER(Datos!Y408),AND(OR(Y$1005="",Datos!Y408&gt;=Y$1005),OR(Y$1006="",Datos!Y408&lt;=Y$1006)),FALSE),TRUE))))</f>
        <v>0.0</v>
      </c>
      <c r="Z408">
        <f>IF(Datos!Z408="",0,IF(AND(Z$1008&lt;&gt;"",Datos!Z408=Z$1008),0,IF(Z$1004=0,0,1-CHOOSE(Z$1004,IF(ISNUMBER(Datos!Z408),AND(OR(Z$1005="",Datos!Z408&gt;=Z$1005),OR(Z$1006="",Datos!Z408&lt;=Z$1006)),FALSE),IF(ISNUMBER(Datos!Z408),AND(Datos!Z408=INT(Datos!Z408),AND(OR(Z$1005="",Datos!Z408&gt;=Z$1005),OR(Z$1006="",Datos!Z408&lt;=Z$1006))),FALSE),OR(ISNUMBER(FIND(";"&amp;UPPER(TRIM(Datos!Z408&amp;""))&amp;"=",Z$1007)),ISNUMBER(FIND(";"&amp;UPPER(TRIM(Datos!Z408&amp;""))&amp;";",Z$1007))),OR(UPPER(TRIM(Datos!Z408&amp;""))="SÍ",UPPER(TRIM(Datos!Z408&amp;""))="SI",UPPER(TRIM(Datos!Z408&amp;""))="NO"),IF(ISNUMBER(Datos!Z408),AND(OR(Z$1005="",Datos!Z408&gt;=Z$1005),OR(Z$1006="",Datos!Z408&lt;=Z$1006)),FALSE),TRUE))))</f>
        <v>0.0</v>
      </c>
      <c r="AA408">
        <f>IF(Datos!AA408="",0,IF(AND(AA$1008&lt;&gt;"",Datos!AA408=AA$1008),0,IF(AA$1004=0,0,1-CHOOSE(AA$1004,IF(ISNUMBER(Datos!AA408),AND(OR(AA$1005="",Datos!AA408&gt;=AA$1005),OR(AA$1006="",Datos!AA408&lt;=AA$1006)),FALSE),IF(ISNUMBER(Datos!AA408),AND(Datos!AA408=INT(Datos!AA408),AND(OR(AA$1005="",Datos!AA408&gt;=AA$1005),OR(AA$1006="",Datos!AA408&lt;=AA$1006))),FALSE),OR(ISNUMBER(FIND(";"&amp;UPPER(TRIM(Datos!AA408&amp;""))&amp;"=",AA$1007)),ISNUMBER(FIND(";"&amp;UPPER(TRIM(Datos!AA408&amp;""))&amp;";",AA$1007))),OR(UPPER(TRIM(Datos!AA408&amp;""))="SÍ",UPPER(TRIM(Datos!AA408&amp;""))="SI",UPPER(TRIM(Datos!AA408&amp;""))="NO"),IF(ISNUMBER(Datos!AA408),AND(OR(AA$1005="",Datos!AA408&gt;=AA$1005),OR(AA$1006="",Datos!AA408&lt;=AA$1006)),FALSE),TRUE))))</f>
        <v>0.0</v>
      </c>
      <c r="AB408">
        <f>IF(Datos!AB408="",0,IF(AND(AB$1008&lt;&gt;"",Datos!AB408=AB$1008),0,IF(AB$1004=0,0,1-CHOOSE(AB$1004,IF(ISNUMBER(Datos!AB408),AND(OR(AB$1005="",Datos!AB408&gt;=AB$1005),OR(AB$1006="",Datos!AB408&lt;=AB$1006)),FALSE),IF(ISNUMBER(Datos!AB408),AND(Datos!AB408=INT(Datos!AB408),AND(OR(AB$1005="",Datos!AB408&gt;=AB$1005),OR(AB$1006="",Datos!AB408&lt;=AB$1006))),FALSE),OR(ISNUMBER(FIND(";"&amp;UPPER(TRIM(Datos!AB408&amp;""))&amp;"=",AB$1007)),ISNUMBER(FIND(";"&amp;UPPER(TRIM(Datos!AB408&amp;""))&amp;";",AB$1007))),OR(UPPER(TRIM(Datos!AB408&amp;""))="SÍ",UPPER(TRIM(Datos!AB408&amp;""))="SI",UPPER(TRIM(Datos!AB408&amp;""))="NO"),IF(ISNUMBER(Datos!AB408),AND(OR(AB$1005="",Datos!AB408&gt;=AB$1005),OR(AB$1006="",Datos!AB408&lt;=AB$1006)),FALSE),TRUE))))</f>
        <v>0.0</v>
      </c>
      <c r="AC408">
        <f>IF(Datos!AC408="",0,IF(AND(AC$1008&lt;&gt;"",Datos!AC408=AC$1008),0,IF(AC$1004=0,0,1-CHOOSE(AC$1004,IF(ISNUMBER(Datos!AC408),AND(OR(AC$1005="",Datos!AC408&gt;=AC$1005),OR(AC$1006="",Datos!AC408&lt;=AC$1006)),FALSE),IF(ISNUMBER(Datos!AC408),AND(Datos!AC408=INT(Datos!AC408),AND(OR(AC$1005="",Datos!AC408&gt;=AC$1005),OR(AC$1006="",Datos!AC408&lt;=AC$1006))),FALSE),OR(ISNUMBER(FIND(";"&amp;UPPER(TRIM(Datos!AC408&amp;""))&amp;"=",AC$1007)),ISNUMBER(FIND(";"&amp;UPPER(TRIM(Datos!AC408&amp;""))&amp;";",AC$1007))),OR(UPPER(TRIM(Datos!AC408&amp;""))="SÍ",UPPER(TRIM(Datos!AC408&amp;""))="SI",UPPER(TRIM(Datos!AC408&amp;""))="NO"),IF(ISNUMBER(Datos!AC408),AND(OR(AC$1005="",Datos!AC408&gt;=AC$1005),OR(AC$1006="",Datos!AC408&lt;=AC$1006)),FALSE),TRUE))))</f>
        <v>0.0</v>
      </c>
      <c r="AD408">
        <f>IF(Datos!AD408="",0,IF(AND(AD$1008&lt;&gt;"",Datos!AD408=AD$1008),0,IF(AD$1004=0,0,1-CHOOSE(AD$1004,IF(ISNUMBER(Datos!AD408),AND(OR(AD$1005="",Datos!AD408&gt;=AD$1005),OR(AD$1006="",Datos!AD408&lt;=AD$1006)),FALSE),IF(ISNUMBER(Datos!AD408),AND(Datos!AD408=INT(Datos!AD408),AND(OR(AD$1005="",Datos!AD408&gt;=AD$1005),OR(AD$1006="",Datos!AD408&lt;=AD$1006))),FALSE),OR(ISNUMBER(FIND(";"&amp;UPPER(TRIM(Datos!AD408&amp;""))&amp;"=",AD$1007)),ISNUMBER(FIND(";"&amp;UPPER(TRIM(Datos!AD408&amp;""))&amp;";",AD$1007))),OR(UPPER(TRIM(Datos!AD408&amp;""))="SÍ",UPPER(TRIM(Datos!AD408&amp;""))="SI",UPPER(TRIM(Datos!AD408&amp;""))="NO"),IF(ISNUMBER(Datos!AD408),AND(OR(AD$1005="",Datos!AD408&gt;=AD$1005),OR(AD$1006="",Datos!AD408&lt;=AD$1006)),FALSE),TRUE))))</f>
        <v>0.0</v>
      </c>
      <c r="AE408">
        <f>IF(Datos!AE408="",0,IF(AND(AE$1008&lt;&gt;"",Datos!AE408=AE$1008),0,IF(AE$1004=0,0,1-CHOOSE(AE$1004,IF(ISNUMBER(Datos!AE408),AND(OR(AE$1005="",Datos!AE408&gt;=AE$1005),OR(AE$1006="",Datos!AE408&lt;=AE$1006)),FALSE),IF(ISNUMBER(Datos!AE408),AND(Datos!AE408=INT(Datos!AE408),AND(OR(AE$1005="",Datos!AE408&gt;=AE$1005),OR(AE$1006="",Datos!AE408&lt;=AE$1006))),FALSE),OR(ISNUMBER(FIND(";"&amp;UPPER(TRIM(Datos!AE408&amp;""))&amp;"=",AE$1007)),ISNUMBER(FIND(";"&amp;UPPER(TRIM(Datos!AE408&amp;""))&amp;";",AE$1007))),OR(UPPER(TRIM(Datos!AE408&amp;""))="SÍ",UPPER(TRIM(Datos!AE408&amp;""))="SI",UPPER(TRIM(Datos!AE408&amp;""))="NO"),IF(ISNUMBER(Datos!AE408),AND(OR(AE$1005="",Datos!AE408&gt;=AE$1005),OR(AE$1006="",Datos!AE408&lt;=AE$1006)),FALSE),TRUE))))</f>
        <v>0.0</v>
      </c>
    </row>
    <row r="409" spans="2:31">
      <c r="B409">
        <f>IF(Datos!B409="",0,IF(AND(B$1008&lt;&gt;"",Datos!B409=B$1008),0,IF(B$1004=0,0,1-CHOOSE(B$1004,IF(ISNUMBER(Datos!B409),AND(OR(B$1005="",Datos!B409&gt;=B$1005),OR(B$1006="",Datos!B409&lt;=B$1006)),FALSE),IF(ISNUMBER(Datos!B409),AND(Datos!B409=INT(Datos!B409),AND(OR(B$1005="",Datos!B409&gt;=B$1005),OR(B$1006="",Datos!B409&lt;=B$1006))),FALSE),OR(ISNUMBER(FIND(";"&amp;UPPER(TRIM(Datos!B409&amp;""))&amp;"=",B$1007)),ISNUMBER(FIND(";"&amp;UPPER(TRIM(Datos!B409&amp;""))&amp;";",B$1007))),OR(UPPER(TRIM(Datos!B409&amp;""))="SÍ",UPPER(TRIM(Datos!B409&amp;""))="SI",UPPER(TRIM(Datos!B409&amp;""))="NO"),IF(ISNUMBER(Datos!B409),AND(OR(B$1005="",Datos!B409&gt;=B$1005),OR(B$1006="",Datos!B409&lt;=B$1006)),FALSE),TRUE))))</f>
        <v>0.0</v>
      </c>
      <c r="C409">
        <f>IF(Datos!C409="",0,IF(AND(C$1008&lt;&gt;"",Datos!C409=C$1008),0,IF(C$1004=0,0,1-CHOOSE(C$1004,IF(ISNUMBER(Datos!C409),AND(OR(C$1005="",Datos!C409&gt;=C$1005),OR(C$1006="",Datos!C409&lt;=C$1006)),FALSE),IF(ISNUMBER(Datos!C409),AND(Datos!C409=INT(Datos!C409),AND(OR(C$1005="",Datos!C409&gt;=C$1005),OR(C$1006="",Datos!C409&lt;=C$1006))),FALSE),OR(ISNUMBER(FIND(";"&amp;UPPER(TRIM(Datos!C409&amp;""))&amp;"=",C$1007)),ISNUMBER(FIND(";"&amp;UPPER(TRIM(Datos!C409&amp;""))&amp;";",C$1007))),OR(UPPER(TRIM(Datos!C409&amp;""))="SÍ",UPPER(TRIM(Datos!C409&amp;""))="SI",UPPER(TRIM(Datos!C409&amp;""))="NO"),IF(ISNUMBER(Datos!C409),AND(OR(C$1005="",Datos!C409&gt;=C$1005),OR(C$1006="",Datos!C409&lt;=C$1006)),FALSE),TRUE))))</f>
        <v>0.0</v>
      </c>
      <c r="D409">
        <f>IF(Datos!D409="",0,IF(AND(D$1008&lt;&gt;"",Datos!D409=D$1008),0,IF(D$1004=0,0,1-CHOOSE(D$1004,IF(ISNUMBER(Datos!D409),AND(OR(D$1005="",Datos!D409&gt;=D$1005),OR(D$1006="",Datos!D409&lt;=D$1006)),FALSE),IF(ISNUMBER(Datos!D409),AND(Datos!D409=INT(Datos!D409),AND(OR(D$1005="",Datos!D409&gt;=D$1005),OR(D$1006="",Datos!D409&lt;=D$1006))),FALSE),OR(ISNUMBER(FIND(";"&amp;UPPER(TRIM(Datos!D409&amp;""))&amp;"=",D$1007)),ISNUMBER(FIND(";"&amp;UPPER(TRIM(Datos!D409&amp;""))&amp;";",D$1007))),OR(UPPER(TRIM(Datos!D409&amp;""))="SÍ",UPPER(TRIM(Datos!D409&amp;""))="SI",UPPER(TRIM(Datos!D409&amp;""))="NO"),IF(ISNUMBER(Datos!D409),AND(OR(D$1005="",Datos!D409&gt;=D$1005),OR(D$1006="",Datos!D409&lt;=D$1006)),FALSE),TRUE))))</f>
        <v>0.0</v>
      </c>
      <c r="E409">
        <f>IF(Datos!E409="",0,IF(AND(E$1008&lt;&gt;"",Datos!E409=E$1008),0,IF(E$1004=0,0,1-CHOOSE(E$1004,IF(ISNUMBER(Datos!E409),AND(OR(E$1005="",Datos!E409&gt;=E$1005),OR(E$1006="",Datos!E409&lt;=E$1006)),FALSE),IF(ISNUMBER(Datos!E409),AND(Datos!E409=INT(Datos!E409),AND(OR(E$1005="",Datos!E409&gt;=E$1005),OR(E$1006="",Datos!E409&lt;=E$1006))),FALSE),OR(ISNUMBER(FIND(";"&amp;UPPER(TRIM(Datos!E409&amp;""))&amp;"=",E$1007)),ISNUMBER(FIND(";"&amp;UPPER(TRIM(Datos!E409&amp;""))&amp;";",E$1007))),OR(UPPER(TRIM(Datos!E409&amp;""))="SÍ",UPPER(TRIM(Datos!E409&amp;""))="SI",UPPER(TRIM(Datos!E409&amp;""))="NO"),IF(ISNUMBER(Datos!E409),AND(OR(E$1005="",Datos!E409&gt;=E$1005),OR(E$1006="",Datos!E409&lt;=E$1006)),FALSE),TRUE))))</f>
        <v>0.0</v>
      </c>
      <c r="F409">
        <f>IF(Datos!F409="",0,IF(AND(F$1008&lt;&gt;"",Datos!F409=F$1008),0,IF(F$1004=0,0,1-CHOOSE(F$1004,IF(ISNUMBER(Datos!F409),AND(OR(F$1005="",Datos!F409&gt;=F$1005),OR(F$1006="",Datos!F409&lt;=F$1006)),FALSE),IF(ISNUMBER(Datos!F409),AND(Datos!F409=INT(Datos!F409),AND(OR(F$1005="",Datos!F409&gt;=F$1005),OR(F$1006="",Datos!F409&lt;=F$1006))),FALSE),OR(ISNUMBER(FIND(";"&amp;UPPER(TRIM(Datos!F409&amp;""))&amp;"=",F$1007)),ISNUMBER(FIND(";"&amp;UPPER(TRIM(Datos!F409&amp;""))&amp;";",F$1007))),OR(UPPER(TRIM(Datos!F409&amp;""))="SÍ",UPPER(TRIM(Datos!F409&amp;""))="SI",UPPER(TRIM(Datos!F409&amp;""))="NO"),IF(ISNUMBER(Datos!F409),AND(OR(F$1005="",Datos!F409&gt;=F$1005),OR(F$1006="",Datos!F409&lt;=F$1006)),FALSE),TRUE))))</f>
        <v>0.0</v>
      </c>
      <c r="G409">
        <f>IF(Datos!G409="",0,IF(AND(G$1008&lt;&gt;"",Datos!G409=G$1008),0,IF(G$1004=0,0,1-CHOOSE(G$1004,IF(ISNUMBER(Datos!G409),AND(OR(G$1005="",Datos!G409&gt;=G$1005),OR(G$1006="",Datos!G409&lt;=G$1006)),FALSE),IF(ISNUMBER(Datos!G409),AND(Datos!G409=INT(Datos!G409),AND(OR(G$1005="",Datos!G409&gt;=G$1005),OR(G$1006="",Datos!G409&lt;=G$1006))),FALSE),OR(ISNUMBER(FIND(";"&amp;UPPER(TRIM(Datos!G409&amp;""))&amp;"=",G$1007)),ISNUMBER(FIND(";"&amp;UPPER(TRIM(Datos!G409&amp;""))&amp;";",G$1007))),OR(UPPER(TRIM(Datos!G409&amp;""))="SÍ",UPPER(TRIM(Datos!G409&amp;""))="SI",UPPER(TRIM(Datos!G409&amp;""))="NO"),IF(ISNUMBER(Datos!G409),AND(OR(G$1005="",Datos!G409&gt;=G$1005),OR(G$1006="",Datos!G409&lt;=G$1006)),FALSE),TRUE))))</f>
        <v>0.0</v>
      </c>
      <c r="H409">
        <f>IF(Datos!H409="",0,IF(AND(H$1008&lt;&gt;"",Datos!H409=H$1008),0,IF(H$1004=0,0,1-CHOOSE(H$1004,IF(ISNUMBER(Datos!H409),AND(OR(H$1005="",Datos!H409&gt;=H$1005),OR(H$1006="",Datos!H409&lt;=H$1006)),FALSE),IF(ISNUMBER(Datos!H409),AND(Datos!H409=INT(Datos!H409),AND(OR(H$1005="",Datos!H409&gt;=H$1005),OR(H$1006="",Datos!H409&lt;=H$1006))),FALSE),OR(ISNUMBER(FIND(";"&amp;UPPER(TRIM(Datos!H409&amp;""))&amp;"=",H$1007)),ISNUMBER(FIND(";"&amp;UPPER(TRIM(Datos!H409&amp;""))&amp;";",H$1007))),OR(UPPER(TRIM(Datos!H409&amp;""))="SÍ",UPPER(TRIM(Datos!H409&amp;""))="SI",UPPER(TRIM(Datos!H409&amp;""))="NO"),IF(ISNUMBER(Datos!H409),AND(OR(H$1005="",Datos!H409&gt;=H$1005),OR(H$1006="",Datos!H409&lt;=H$1006)),FALSE),TRUE))))</f>
        <v>0.0</v>
      </c>
      <c r="I409">
        <f>IF(Datos!I409="",0,IF(AND(I$1008&lt;&gt;"",Datos!I409=I$1008),0,IF(I$1004=0,0,1-CHOOSE(I$1004,IF(ISNUMBER(Datos!I409),AND(OR(I$1005="",Datos!I409&gt;=I$1005),OR(I$1006="",Datos!I409&lt;=I$1006)),FALSE),IF(ISNUMBER(Datos!I409),AND(Datos!I409=INT(Datos!I409),AND(OR(I$1005="",Datos!I409&gt;=I$1005),OR(I$1006="",Datos!I409&lt;=I$1006))),FALSE),OR(ISNUMBER(FIND(";"&amp;UPPER(TRIM(Datos!I409&amp;""))&amp;"=",I$1007)),ISNUMBER(FIND(";"&amp;UPPER(TRIM(Datos!I409&amp;""))&amp;";",I$1007))),OR(UPPER(TRIM(Datos!I409&amp;""))="SÍ",UPPER(TRIM(Datos!I409&amp;""))="SI",UPPER(TRIM(Datos!I409&amp;""))="NO"),IF(ISNUMBER(Datos!I409),AND(OR(I$1005="",Datos!I409&gt;=I$1005),OR(I$1006="",Datos!I409&lt;=I$1006)),FALSE),TRUE))))</f>
        <v>0.0</v>
      </c>
      <c r="J409">
        <f>IF(Datos!J409="",0,IF(AND(J$1008&lt;&gt;"",Datos!J409=J$1008),0,IF(J$1004=0,0,1-CHOOSE(J$1004,IF(ISNUMBER(Datos!J409),AND(OR(J$1005="",Datos!J409&gt;=J$1005),OR(J$1006="",Datos!J409&lt;=J$1006)),FALSE),IF(ISNUMBER(Datos!J409),AND(Datos!J409=INT(Datos!J409),AND(OR(J$1005="",Datos!J409&gt;=J$1005),OR(J$1006="",Datos!J409&lt;=J$1006))),FALSE),OR(ISNUMBER(FIND(";"&amp;UPPER(TRIM(Datos!J409&amp;""))&amp;"=",J$1007)),ISNUMBER(FIND(";"&amp;UPPER(TRIM(Datos!J409&amp;""))&amp;";",J$1007))),OR(UPPER(TRIM(Datos!J409&amp;""))="SÍ",UPPER(TRIM(Datos!J409&amp;""))="SI",UPPER(TRIM(Datos!J409&amp;""))="NO"),IF(ISNUMBER(Datos!J409),AND(OR(J$1005="",Datos!J409&gt;=J$1005),OR(J$1006="",Datos!J409&lt;=J$1006)),FALSE),TRUE))))</f>
        <v>0.0</v>
      </c>
      <c r="K409">
        <f>IF(Datos!K409="",0,IF(AND(K$1008&lt;&gt;"",Datos!K409=K$1008),0,IF(K$1004=0,0,1-CHOOSE(K$1004,IF(ISNUMBER(Datos!K409),AND(OR(K$1005="",Datos!K409&gt;=K$1005),OR(K$1006="",Datos!K409&lt;=K$1006)),FALSE),IF(ISNUMBER(Datos!K409),AND(Datos!K409=INT(Datos!K409),AND(OR(K$1005="",Datos!K409&gt;=K$1005),OR(K$1006="",Datos!K409&lt;=K$1006))),FALSE),OR(ISNUMBER(FIND(";"&amp;UPPER(TRIM(Datos!K409&amp;""))&amp;"=",K$1007)),ISNUMBER(FIND(";"&amp;UPPER(TRIM(Datos!K409&amp;""))&amp;";",K$1007))),OR(UPPER(TRIM(Datos!K409&amp;""))="SÍ",UPPER(TRIM(Datos!K409&amp;""))="SI",UPPER(TRIM(Datos!K409&amp;""))="NO"),IF(ISNUMBER(Datos!K409),AND(OR(K$1005="",Datos!K409&gt;=K$1005),OR(K$1006="",Datos!K409&lt;=K$1006)),FALSE),TRUE))))</f>
        <v>0.0</v>
      </c>
      <c r="L409">
        <f>IF(Datos!L409="",0,IF(AND(L$1008&lt;&gt;"",Datos!L409=L$1008),0,IF(L$1004=0,0,1-CHOOSE(L$1004,IF(ISNUMBER(Datos!L409),AND(OR(L$1005="",Datos!L409&gt;=L$1005),OR(L$1006="",Datos!L409&lt;=L$1006)),FALSE),IF(ISNUMBER(Datos!L409),AND(Datos!L409=INT(Datos!L409),AND(OR(L$1005="",Datos!L409&gt;=L$1005),OR(L$1006="",Datos!L409&lt;=L$1006))),FALSE),OR(ISNUMBER(FIND(";"&amp;UPPER(TRIM(Datos!L409&amp;""))&amp;"=",L$1007)),ISNUMBER(FIND(";"&amp;UPPER(TRIM(Datos!L409&amp;""))&amp;";",L$1007))),OR(UPPER(TRIM(Datos!L409&amp;""))="SÍ",UPPER(TRIM(Datos!L409&amp;""))="SI",UPPER(TRIM(Datos!L409&amp;""))="NO"),IF(ISNUMBER(Datos!L409),AND(OR(L$1005="",Datos!L409&gt;=L$1005),OR(L$1006="",Datos!L409&lt;=L$1006)),FALSE),TRUE))))</f>
        <v>0.0</v>
      </c>
      <c r="M409">
        <f>IF(Datos!M409="",0,IF(AND(M$1008&lt;&gt;"",Datos!M409=M$1008),0,IF(M$1004=0,0,1-CHOOSE(M$1004,IF(ISNUMBER(Datos!M409),AND(OR(M$1005="",Datos!M409&gt;=M$1005),OR(M$1006="",Datos!M409&lt;=M$1006)),FALSE),IF(ISNUMBER(Datos!M409),AND(Datos!M409=INT(Datos!M409),AND(OR(M$1005="",Datos!M409&gt;=M$1005),OR(M$1006="",Datos!M409&lt;=M$1006))),FALSE),OR(ISNUMBER(FIND(";"&amp;UPPER(TRIM(Datos!M409&amp;""))&amp;"=",M$1007)),ISNUMBER(FIND(";"&amp;UPPER(TRIM(Datos!M409&amp;""))&amp;";",M$1007))),OR(UPPER(TRIM(Datos!M409&amp;""))="SÍ",UPPER(TRIM(Datos!M409&amp;""))="SI",UPPER(TRIM(Datos!M409&amp;""))="NO"),IF(ISNUMBER(Datos!M409),AND(OR(M$1005="",Datos!M409&gt;=M$1005),OR(M$1006="",Datos!M409&lt;=M$1006)),FALSE),TRUE))))</f>
        <v>0.0</v>
      </c>
      <c r="N409">
        <f>IF(Datos!N409="",0,IF(AND(N$1008&lt;&gt;"",Datos!N409=N$1008),0,IF(N$1004=0,0,1-CHOOSE(N$1004,IF(ISNUMBER(Datos!N409),AND(OR(N$1005="",Datos!N409&gt;=N$1005),OR(N$1006="",Datos!N409&lt;=N$1006)),FALSE),IF(ISNUMBER(Datos!N409),AND(Datos!N409=INT(Datos!N409),AND(OR(N$1005="",Datos!N409&gt;=N$1005),OR(N$1006="",Datos!N409&lt;=N$1006))),FALSE),OR(ISNUMBER(FIND(";"&amp;UPPER(TRIM(Datos!N409&amp;""))&amp;"=",N$1007)),ISNUMBER(FIND(";"&amp;UPPER(TRIM(Datos!N409&amp;""))&amp;";",N$1007))),OR(UPPER(TRIM(Datos!N409&amp;""))="SÍ",UPPER(TRIM(Datos!N409&amp;""))="SI",UPPER(TRIM(Datos!N409&amp;""))="NO"),IF(ISNUMBER(Datos!N409),AND(OR(N$1005="",Datos!N409&gt;=N$1005),OR(N$1006="",Datos!N409&lt;=N$1006)),FALSE),TRUE))))</f>
        <v>0.0</v>
      </c>
      <c r="O409">
        <f>IF(Datos!O409="",0,IF(AND(O$1008&lt;&gt;"",Datos!O409=O$1008),0,IF(O$1004=0,0,1-CHOOSE(O$1004,IF(ISNUMBER(Datos!O409),AND(OR(O$1005="",Datos!O409&gt;=O$1005),OR(O$1006="",Datos!O409&lt;=O$1006)),FALSE),IF(ISNUMBER(Datos!O409),AND(Datos!O409=INT(Datos!O409),AND(OR(O$1005="",Datos!O409&gt;=O$1005),OR(O$1006="",Datos!O409&lt;=O$1006))),FALSE),OR(ISNUMBER(FIND(";"&amp;UPPER(TRIM(Datos!O409&amp;""))&amp;"=",O$1007)),ISNUMBER(FIND(";"&amp;UPPER(TRIM(Datos!O409&amp;""))&amp;";",O$1007))),OR(UPPER(TRIM(Datos!O409&amp;""))="SÍ",UPPER(TRIM(Datos!O409&amp;""))="SI",UPPER(TRIM(Datos!O409&amp;""))="NO"),IF(ISNUMBER(Datos!O409),AND(OR(O$1005="",Datos!O409&gt;=O$1005),OR(O$1006="",Datos!O409&lt;=O$1006)),FALSE),TRUE))))</f>
        <v>0.0</v>
      </c>
      <c r="P409">
        <f>IF(Datos!P409="",0,IF(AND(P$1008&lt;&gt;"",Datos!P409=P$1008),0,IF(P$1004=0,0,1-CHOOSE(P$1004,IF(ISNUMBER(Datos!P409),AND(OR(P$1005="",Datos!P409&gt;=P$1005),OR(P$1006="",Datos!P409&lt;=P$1006)),FALSE),IF(ISNUMBER(Datos!P409),AND(Datos!P409=INT(Datos!P409),AND(OR(P$1005="",Datos!P409&gt;=P$1005),OR(P$1006="",Datos!P409&lt;=P$1006))),FALSE),OR(ISNUMBER(FIND(";"&amp;UPPER(TRIM(Datos!P409&amp;""))&amp;"=",P$1007)),ISNUMBER(FIND(";"&amp;UPPER(TRIM(Datos!P409&amp;""))&amp;";",P$1007))),OR(UPPER(TRIM(Datos!P409&amp;""))="SÍ",UPPER(TRIM(Datos!P409&amp;""))="SI",UPPER(TRIM(Datos!P409&amp;""))="NO"),IF(ISNUMBER(Datos!P409),AND(OR(P$1005="",Datos!P409&gt;=P$1005),OR(P$1006="",Datos!P409&lt;=P$1006)),FALSE),TRUE))))</f>
        <v>0.0</v>
      </c>
      <c r="Q409">
        <f>IF(Datos!Q409="",0,IF(AND(Q$1008&lt;&gt;"",Datos!Q409=Q$1008),0,IF(Q$1004=0,0,1-CHOOSE(Q$1004,IF(ISNUMBER(Datos!Q409),AND(OR(Q$1005="",Datos!Q409&gt;=Q$1005),OR(Q$1006="",Datos!Q409&lt;=Q$1006)),FALSE),IF(ISNUMBER(Datos!Q409),AND(Datos!Q409=INT(Datos!Q409),AND(OR(Q$1005="",Datos!Q409&gt;=Q$1005),OR(Q$1006="",Datos!Q409&lt;=Q$1006))),FALSE),OR(ISNUMBER(FIND(";"&amp;UPPER(TRIM(Datos!Q409&amp;""))&amp;"=",Q$1007)),ISNUMBER(FIND(";"&amp;UPPER(TRIM(Datos!Q409&amp;""))&amp;";",Q$1007))),OR(UPPER(TRIM(Datos!Q409&amp;""))="SÍ",UPPER(TRIM(Datos!Q409&amp;""))="SI",UPPER(TRIM(Datos!Q409&amp;""))="NO"),IF(ISNUMBER(Datos!Q409),AND(OR(Q$1005="",Datos!Q409&gt;=Q$1005),OR(Q$1006="",Datos!Q409&lt;=Q$1006)),FALSE),TRUE))))</f>
        <v>0.0</v>
      </c>
      <c r="R409">
        <f>IF(Datos!R409="",0,IF(AND(R$1008&lt;&gt;"",Datos!R409=R$1008),0,IF(R$1004=0,0,1-CHOOSE(R$1004,IF(ISNUMBER(Datos!R409),AND(OR(R$1005="",Datos!R409&gt;=R$1005),OR(R$1006="",Datos!R409&lt;=R$1006)),FALSE),IF(ISNUMBER(Datos!R409),AND(Datos!R409=INT(Datos!R409),AND(OR(R$1005="",Datos!R409&gt;=R$1005),OR(R$1006="",Datos!R409&lt;=R$1006))),FALSE),OR(ISNUMBER(FIND(";"&amp;UPPER(TRIM(Datos!R409&amp;""))&amp;"=",R$1007)),ISNUMBER(FIND(";"&amp;UPPER(TRIM(Datos!R409&amp;""))&amp;";",R$1007))),OR(UPPER(TRIM(Datos!R409&amp;""))="SÍ",UPPER(TRIM(Datos!R409&amp;""))="SI",UPPER(TRIM(Datos!R409&amp;""))="NO"),IF(ISNUMBER(Datos!R409),AND(OR(R$1005="",Datos!R409&gt;=R$1005),OR(R$1006="",Datos!R409&lt;=R$1006)),FALSE),TRUE))))</f>
        <v>0.0</v>
      </c>
      <c r="S409">
        <f>IF(Datos!S409="",0,IF(AND(S$1008&lt;&gt;"",Datos!S409=S$1008),0,IF(S$1004=0,0,1-CHOOSE(S$1004,IF(ISNUMBER(Datos!S409),AND(OR(S$1005="",Datos!S409&gt;=S$1005),OR(S$1006="",Datos!S409&lt;=S$1006)),FALSE),IF(ISNUMBER(Datos!S409),AND(Datos!S409=INT(Datos!S409),AND(OR(S$1005="",Datos!S409&gt;=S$1005),OR(S$1006="",Datos!S409&lt;=S$1006))),FALSE),OR(ISNUMBER(FIND(";"&amp;UPPER(TRIM(Datos!S409&amp;""))&amp;"=",S$1007)),ISNUMBER(FIND(";"&amp;UPPER(TRIM(Datos!S409&amp;""))&amp;";",S$1007))),OR(UPPER(TRIM(Datos!S409&amp;""))="SÍ",UPPER(TRIM(Datos!S409&amp;""))="SI",UPPER(TRIM(Datos!S409&amp;""))="NO"),IF(ISNUMBER(Datos!S409),AND(OR(S$1005="",Datos!S409&gt;=S$1005),OR(S$1006="",Datos!S409&lt;=S$1006)),FALSE),TRUE))))</f>
        <v>0.0</v>
      </c>
      <c r="T409">
        <f>IF(Datos!T409="",0,IF(AND(T$1008&lt;&gt;"",Datos!T409=T$1008),0,IF(T$1004=0,0,1-CHOOSE(T$1004,IF(ISNUMBER(Datos!T409),AND(OR(T$1005="",Datos!T409&gt;=T$1005),OR(T$1006="",Datos!T409&lt;=T$1006)),FALSE),IF(ISNUMBER(Datos!T409),AND(Datos!T409=INT(Datos!T409),AND(OR(T$1005="",Datos!T409&gt;=T$1005),OR(T$1006="",Datos!T409&lt;=T$1006))),FALSE),OR(ISNUMBER(FIND(";"&amp;UPPER(TRIM(Datos!T409&amp;""))&amp;"=",T$1007)),ISNUMBER(FIND(";"&amp;UPPER(TRIM(Datos!T409&amp;""))&amp;";",T$1007))),OR(UPPER(TRIM(Datos!T409&amp;""))="SÍ",UPPER(TRIM(Datos!T409&amp;""))="SI",UPPER(TRIM(Datos!T409&amp;""))="NO"),IF(ISNUMBER(Datos!T409),AND(OR(T$1005="",Datos!T409&gt;=T$1005),OR(T$1006="",Datos!T409&lt;=T$1006)),FALSE),TRUE))))</f>
        <v>0.0</v>
      </c>
      <c r="U409">
        <f>IF(Datos!U409="",0,IF(AND(U$1008&lt;&gt;"",Datos!U409=U$1008),0,IF(U$1004=0,0,1-CHOOSE(U$1004,IF(ISNUMBER(Datos!U409),AND(OR(U$1005="",Datos!U409&gt;=U$1005),OR(U$1006="",Datos!U409&lt;=U$1006)),FALSE),IF(ISNUMBER(Datos!U409),AND(Datos!U409=INT(Datos!U409),AND(OR(U$1005="",Datos!U409&gt;=U$1005),OR(U$1006="",Datos!U409&lt;=U$1006))),FALSE),OR(ISNUMBER(FIND(";"&amp;UPPER(TRIM(Datos!U409&amp;""))&amp;"=",U$1007)),ISNUMBER(FIND(";"&amp;UPPER(TRIM(Datos!U409&amp;""))&amp;";",U$1007))),OR(UPPER(TRIM(Datos!U409&amp;""))="SÍ",UPPER(TRIM(Datos!U409&amp;""))="SI",UPPER(TRIM(Datos!U409&amp;""))="NO"),IF(ISNUMBER(Datos!U409),AND(OR(U$1005="",Datos!U409&gt;=U$1005),OR(U$1006="",Datos!U409&lt;=U$1006)),FALSE),TRUE))))</f>
        <v>0.0</v>
      </c>
      <c r="V409">
        <f>IF(Datos!V409="",0,IF(AND(V$1008&lt;&gt;"",Datos!V409=V$1008),0,IF(V$1004=0,0,1-CHOOSE(V$1004,IF(ISNUMBER(Datos!V409),AND(OR(V$1005="",Datos!V409&gt;=V$1005),OR(V$1006="",Datos!V409&lt;=V$1006)),FALSE),IF(ISNUMBER(Datos!V409),AND(Datos!V409=INT(Datos!V409),AND(OR(V$1005="",Datos!V409&gt;=V$1005),OR(V$1006="",Datos!V409&lt;=V$1006))),FALSE),OR(ISNUMBER(FIND(";"&amp;UPPER(TRIM(Datos!V409&amp;""))&amp;"=",V$1007)),ISNUMBER(FIND(";"&amp;UPPER(TRIM(Datos!V409&amp;""))&amp;";",V$1007))),OR(UPPER(TRIM(Datos!V409&amp;""))="SÍ",UPPER(TRIM(Datos!V409&amp;""))="SI",UPPER(TRIM(Datos!V409&amp;""))="NO"),IF(ISNUMBER(Datos!V409),AND(OR(V$1005="",Datos!V409&gt;=V$1005),OR(V$1006="",Datos!V409&lt;=V$1006)),FALSE),TRUE))))</f>
        <v>0.0</v>
      </c>
      <c r="W409">
        <f>IF(Datos!W409="",0,IF(AND(W$1008&lt;&gt;"",Datos!W409=W$1008),0,IF(W$1004=0,0,1-CHOOSE(W$1004,IF(ISNUMBER(Datos!W409),AND(OR(W$1005="",Datos!W409&gt;=W$1005),OR(W$1006="",Datos!W409&lt;=W$1006)),FALSE),IF(ISNUMBER(Datos!W409),AND(Datos!W409=INT(Datos!W409),AND(OR(W$1005="",Datos!W409&gt;=W$1005),OR(W$1006="",Datos!W409&lt;=W$1006))),FALSE),OR(ISNUMBER(FIND(";"&amp;UPPER(TRIM(Datos!W409&amp;""))&amp;"=",W$1007)),ISNUMBER(FIND(";"&amp;UPPER(TRIM(Datos!W409&amp;""))&amp;";",W$1007))),OR(UPPER(TRIM(Datos!W409&amp;""))="SÍ",UPPER(TRIM(Datos!W409&amp;""))="SI",UPPER(TRIM(Datos!W409&amp;""))="NO"),IF(ISNUMBER(Datos!W409),AND(OR(W$1005="",Datos!W409&gt;=W$1005),OR(W$1006="",Datos!W409&lt;=W$1006)),FALSE),TRUE))))</f>
        <v>0.0</v>
      </c>
      <c r="X409">
        <f>IF(Datos!X409="",0,IF(AND(X$1008&lt;&gt;"",Datos!X409=X$1008),0,IF(X$1004=0,0,1-CHOOSE(X$1004,IF(ISNUMBER(Datos!X409),AND(OR(X$1005="",Datos!X409&gt;=X$1005),OR(X$1006="",Datos!X409&lt;=X$1006)),FALSE),IF(ISNUMBER(Datos!X409),AND(Datos!X409=INT(Datos!X409),AND(OR(X$1005="",Datos!X409&gt;=X$1005),OR(X$1006="",Datos!X409&lt;=X$1006))),FALSE),OR(ISNUMBER(FIND(";"&amp;UPPER(TRIM(Datos!X409&amp;""))&amp;"=",X$1007)),ISNUMBER(FIND(";"&amp;UPPER(TRIM(Datos!X409&amp;""))&amp;";",X$1007))),OR(UPPER(TRIM(Datos!X409&amp;""))="SÍ",UPPER(TRIM(Datos!X409&amp;""))="SI",UPPER(TRIM(Datos!X409&amp;""))="NO"),IF(ISNUMBER(Datos!X409),AND(OR(X$1005="",Datos!X409&gt;=X$1005),OR(X$1006="",Datos!X409&lt;=X$1006)),FALSE),TRUE))))</f>
        <v>0.0</v>
      </c>
      <c r="Y409">
        <f>IF(Datos!Y409="",0,IF(AND(Y$1008&lt;&gt;"",Datos!Y409=Y$1008),0,IF(Y$1004=0,0,1-CHOOSE(Y$1004,IF(ISNUMBER(Datos!Y409),AND(OR(Y$1005="",Datos!Y409&gt;=Y$1005),OR(Y$1006="",Datos!Y409&lt;=Y$1006)),FALSE),IF(ISNUMBER(Datos!Y409),AND(Datos!Y409=INT(Datos!Y409),AND(OR(Y$1005="",Datos!Y409&gt;=Y$1005),OR(Y$1006="",Datos!Y409&lt;=Y$1006))),FALSE),OR(ISNUMBER(FIND(";"&amp;UPPER(TRIM(Datos!Y409&amp;""))&amp;"=",Y$1007)),ISNUMBER(FIND(";"&amp;UPPER(TRIM(Datos!Y409&amp;""))&amp;";",Y$1007))),OR(UPPER(TRIM(Datos!Y409&amp;""))="SÍ",UPPER(TRIM(Datos!Y409&amp;""))="SI",UPPER(TRIM(Datos!Y409&amp;""))="NO"),IF(ISNUMBER(Datos!Y409),AND(OR(Y$1005="",Datos!Y409&gt;=Y$1005),OR(Y$1006="",Datos!Y409&lt;=Y$1006)),FALSE),TRUE))))</f>
        <v>0.0</v>
      </c>
      <c r="Z409">
        <f>IF(Datos!Z409="",0,IF(AND(Z$1008&lt;&gt;"",Datos!Z409=Z$1008),0,IF(Z$1004=0,0,1-CHOOSE(Z$1004,IF(ISNUMBER(Datos!Z409),AND(OR(Z$1005="",Datos!Z409&gt;=Z$1005),OR(Z$1006="",Datos!Z409&lt;=Z$1006)),FALSE),IF(ISNUMBER(Datos!Z409),AND(Datos!Z409=INT(Datos!Z409),AND(OR(Z$1005="",Datos!Z409&gt;=Z$1005),OR(Z$1006="",Datos!Z409&lt;=Z$1006))),FALSE),OR(ISNUMBER(FIND(";"&amp;UPPER(TRIM(Datos!Z409&amp;""))&amp;"=",Z$1007)),ISNUMBER(FIND(";"&amp;UPPER(TRIM(Datos!Z409&amp;""))&amp;";",Z$1007))),OR(UPPER(TRIM(Datos!Z409&amp;""))="SÍ",UPPER(TRIM(Datos!Z409&amp;""))="SI",UPPER(TRIM(Datos!Z409&amp;""))="NO"),IF(ISNUMBER(Datos!Z409),AND(OR(Z$1005="",Datos!Z409&gt;=Z$1005),OR(Z$1006="",Datos!Z409&lt;=Z$1006)),FALSE),TRUE))))</f>
        <v>0.0</v>
      </c>
      <c r="AA409">
        <f>IF(Datos!AA409="",0,IF(AND(AA$1008&lt;&gt;"",Datos!AA409=AA$1008),0,IF(AA$1004=0,0,1-CHOOSE(AA$1004,IF(ISNUMBER(Datos!AA409),AND(OR(AA$1005="",Datos!AA409&gt;=AA$1005),OR(AA$1006="",Datos!AA409&lt;=AA$1006)),FALSE),IF(ISNUMBER(Datos!AA409),AND(Datos!AA409=INT(Datos!AA409),AND(OR(AA$1005="",Datos!AA409&gt;=AA$1005),OR(AA$1006="",Datos!AA409&lt;=AA$1006))),FALSE),OR(ISNUMBER(FIND(";"&amp;UPPER(TRIM(Datos!AA409&amp;""))&amp;"=",AA$1007)),ISNUMBER(FIND(";"&amp;UPPER(TRIM(Datos!AA409&amp;""))&amp;";",AA$1007))),OR(UPPER(TRIM(Datos!AA409&amp;""))="SÍ",UPPER(TRIM(Datos!AA409&amp;""))="SI",UPPER(TRIM(Datos!AA409&amp;""))="NO"),IF(ISNUMBER(Datos!AA409),AND(OR(AA$1005="",Datos!AA409&gt;=AA$1005),OR(AA$1006="",Datos!AA409&lt;=AA$1006)),FALSE),TRUE))))</f>
        <v>0.0</v>
      </c>
      <c r="AB409">
        <f>IF(Datos!AB409="",0,IF(AND(AB$1008&lt;&gt;"",Datos!AB409=AB$1008),0,IF(AB$1004=0,0,1-CHOOSE(AB$1004,IF(ISNUMBER(Datos!AB409),AND(OR(AB$1005="",Datos!AB409&gt;=AB$1005),OR(AB$1006="",Datos!AB409&lt;=AB$1006)),FALSE),IF(ISNUMBER(Datos!AB409),AND(Datos!AB409=INT(Datos!AB409),AND(OR(AB$1005="",Datos!AB409&gt;=AB$1005),OR(AB$1006="",Datos!AB409&lt;=AB$1006))),FALSE),OR(ISNUMBER(FIND(";"&amp;UPPER(TRIM(Datos!AB409&amp;""))&amp;"=",AB$1007)),ISNUMBER(FIND(";"&amp;UPPER(TRIM(Datos!AB409&amp;""))&amp;";",AB$1007))),OR(UPPER(TRIM(Datos!AB409&amp;""))="SÍ",UPPER(TRIM(Datos!AB409&amp;""))="SI",UPPER(TRIM(Datos!AB409&amp;""))="NO"),IF(ISNUMBER(Datos!AB409),AND(OR(AB$1005="",Datos!AB409&gt;=AB$1005),OR(AB$1006="",Datos!AB409&lt;=AB$1006)),FALSE),TRUE))))</f>
        <v>0.0</v>
      </c>
      <c r="AC409">
        <f>IF(Datos!AC409="",0,IF(AND(AC$1008&lt;&gt;"",Datos!AC409=AC$1008),0,IF(AC$1004=0,0,1-CHOOSE(AC$1004,IF(ISNUMBER(Datos!AC409),AND(OR(AC$1005="",Datos!AC409&gt;=AC$1005),OR(AC$1006="",Datos!AC409&lt;=AC$1006)),FALSE),IF(ISNUMBER(Datos!AC409),AND(Datos!AC409=INT(Datos!AC409),AND(OR(AC$1005="",Datos!AC409&gt;=AC$1005),OR(AC$1006="",Datos!AC409&lt;=AC$1006))),FALSE),OR(ISNUMBER(FIND(";"&amp;UPPER(TRIM(Datos!AC409&amp;""))&amp;"=",AC$1007)),ISNUMBER(FIND(";"&amp;UPPER(TRIM(Datos!AC409&amp;""))&amp;";",AC$1007))),OR(UPPER(TRIM(Datos!AC409&amp;""))="SÍ",UPPER(TRIM(Datos!AC409&amp;""))="SI",UPPER(TRIM(Datos!AC409&amp;""))="NO"),IF(ISNUMBER(Datos!AC409),AND(OR(AC$1005="",Datos!AC409&gt;=AC$1005),OR(AC$1006="",Datos!AC409&lt;=AC$1006)),FALSE),TRUE))))</f>
        <v>0.0</v>
      </c>
      <c r="AD409">
        <f>IF(Datos!AD409="",0,IF(AND(AD$1008&lt;&gt;"",Datos!AD409=AD$1008),0,IF(AD$1004=0,0,1-CHOOSE(AD$1004,IF(ISNUMBER(Datos!AD409),AND(OR(AD$1005="",Datos!AD409&gt;=AD$1005),OR(AD$1006="",Datos!AD409&lt;=AD$1006)),FALSE),IF(ISNUMBER(Datos!AD409),AND(Datos!AD409=INT(Datos!AD409),AND(OR(AD$1005="",Datos!AD409&gt;=AD$1005),OR(AD$1006="",Datos!AD409&lt;=AD$1006))),FALSE),OR(ISNUMBER(FIND(";"&amp;UPPER(TRIM(Datos!AD409&amp;""))&amp;"=",AD$1007)),ISNUMBER(FIND(";"&amp;UPPER(TRIM(Datos!AD409&amp;""))&amp;";",AD$1007))),OR(UPPER(TRIM(Datos!AD409&amp;""))="SÍ",UPPER(TRIM(Datos!AD409&amp;""))="SI",UPPER(TRIM(Datos!AD409&amp;""))="NO"),IF(ISNUMBER(Datos!AD409),AND(OR(AD$1005="",Datos!AD409&gt;=AD$1005),OR(AD$1006="",Datos!AD409&lt;=AD$1006)),FALSE),TRUE))))</f>
        <v>0.0</v>
      </c>
      <c r="AE409">
        <f>IF(Datos!AE409="",0,IF(AND(AE$1008&lt;&gt;"",Datos!AE409=AE$1008),0,IF(AE$1004=0,0,1-CHOOSE(AE$1004,IF(ISNUMBER(Datos!AE409),AND(OR(AE$1005="",Datos!AE409&gt;=AE$1005),OR(AE$1006="",Datos!AE409&lt;=AE$1006)),FALSE),IF(ISNUMBER(Datos!AE409),AND(Datos!AE409=INT(Datos!AE409),AND(OR(AE$1005="",Datos!AE409&gt;=AE$1005),OR(AE$1006="",Datos!AE409&lt;=AE$1006))),FALSE),OR(ISNUMBER(FIND(";"&amp;UPPER(TRIM(Datos!AE409&amp;""))&amp;"=",AE$1007)),ISNUMBER(FIND(";"&amp;UPPER(TRIM(Datos!AE409&amp;""))&amp;";",AE$1007))),OR(UPPER(TRIM(Datos!AE409&amp;""))="SÍ",UPPER(TRIM(Datos!AE409&amp;""))="SI",UPPER(TRIM(Datos!AE409&amp;""))="NO"),IF(ISNUMBER(Datos!AE409),AND(OR(AE$1005="",Datos!AE409&gt;=AE$1005),OR(AE$1006="",Datos!AE409&lt;=AE$1006)),FALSE),TRUE))))</f>
        <v>0.0</v>
      </c>
    </row>
    <row r="410" spans="2:31">
      <c r="B410">
        <f>IF(Datos!B410="",0,IF(AND(B$1008&lt;&gt;"",Datos!B410=B$1008),0,IF(B$1004=0,0,1-CHOOSE(B$1004,IF(ISNUMBER(Datos!B410),AND(OR(B$1005="",Datos!B410&gt;=B$1005),OR(B$1006="",Datos!B410&lt;=B$1006)),FALSE),IF(ISNUMBER(Datos!B410),AND(Datos!B410=INT(Datos!B410),AND(OR(B$1005="",Datos!B410&gt;=B$1005),OR(B$1006="",Datos!B410&lt;=B$1006))),FALSE),OR(ISNUMBER(FIND(";"&amp;UPPER(TRIM(Datos!B410&amp;""))&amp;"=",B$1007)),ISNUMBER(FIND(";"&amp;UPPER(TRIM(Datos!B410&amp;""))&amp;";",B$1007))),OR(UPPER(TRIM(Datos!B410&amp;""))="SÍ",UPPER(TRIM(Datos!B410&amp;""))="SI",UPPER(TRIM(Datos!B410&amp;""))="NO"),IF(ISNUMBER(Datos!B410),AND(OR(B$1005="",Datos!B410&gt;=B$1005),OR(B$1006="",Datos!B410&lt;=B$1006)),FALSE),TRUE))))</f>
        <v>0.0</v>
      </c>
      <c r="C410">
        <f>IF(Datos!C410="",0,IF(AND(C$1008&lt;&gt;"",Datos!C410=C$1008),0,IF(C$1004=0,0,1-CHOOSE(C$1004,IF(ISNUMBER(Datos!C410),AND(OR(C$1005="",Datos!C410&gt;=C$1005),OR(C$1006="",Datos!C410&lt;=C$1006)),FALSE),IF(ISNUMBER(Datos!C410),AND(Datos!C410=INT(Datos!C410),AND(OR(C$1005="",Datos!C410&gt;=C$1005),OR(C$1006="",Datos!C410&lt;=C$1006))),FALSE),OR(ISNUMBER(FIND(";"&amp;UPPER(TRIM(Datos!C410&amp;""))&amp;"=",C$1007)),ISNUMBER(FIND(";"&amp;UPPER(TRIM(Datos!C410&amp;""))&amp;";",C$1007))),OR(UPPER(TRIM(Datos!C410&amp;""))="SÍ",UPPER(TRIM(Datos!C410&amp;""))="SI",UPPER(TRIM(Datos!C410&amp;""))="NO"),IF(ISNUMBER(Datos!C410),AND(OR(C$1005="",Datos!C410&gt;=C$1005),OR(C$1006="",Datos!C410&lt;=C$1006)),FALSE),TRUE))))</f>
        <v>0.0</v>
      </c>
      <c r="D410">
        <f>IF(Datos!D410="",0,IF(AND(D$1008&lt;&gt;"",Datos!D410=D$1008),0,IF(D$1004=0,0,1-CHOOSE(D$1004,IF(ISNUMBER(Datos!D410),AND(OR(D$1005="",Datos!D410&gt;=D$1005),OR(D$1006="",Datos!D410&lt;=D$1006)),FALSE),IF(ISNUMBER(Datos!D410),AND(Datos!D410=INT(Datos!D410),AND(OR(D$1005="",Datos!D410&gt;=D$1005),OR(D$1006="",Datos!D410&lt;=D$1006))),FALSE),OR(ISNUMBER(FIND(";"&amp;UPPER(TRIM(Datos!D410&amp;""))&amp;"=",D$1007)),ISNUMBER(FIND(";"&amp;UPPER(TRIM(Datos!D410&amp;""))&amp;";",D$1007))),OR(UPPER(TRIM(Datos!D410&amp;""))="SÍ",UPPER(TRIM(Datos!D410&amp;""))="SI",UPPER(TRIM(Datos!D410&amp;""))="NO"),IF(ISNUMBER(Datos!D410),AND(OR(D$1005="",Datos!D410&gt;=D$1005),OR(D$1006="",Datos!D410&lt;=D$1006)),FALSE),TRUE))))</f>
        <v>0.0</v>
      </c>
      <c r="E410">
        <f>IF(Datos!E410="",0,IF(AND(E$1008&lt;&gt;"",Datos!E410=E$1008),0,IF(E$1004=0,0,1-CHOOSE(E$1004,IF(ISNUMBER(Datos!E410),AND(OR(E$1005="",Datos!E410&gt;=E$1005),OR(E$1006="",Datos!E410&lt;=E$1006)),FALSE),IF(ISNUMBER(Datos!E410),AND(Datos!E410=INT(Datos!E410),AND(OR(E$1005="",Datos!E410&gt;=E$1005),OR(E$1006="",Datos!E410&lt;=E$1006))),FALSE),OR(ISNUMBER(FIND(";"&amp;UPPER(TRIM(Datos!E410&amp;""))&amp;"=",E$1007)),ISNUMBER(FIND(";"&amp;UPPER(TRIM(Datos!E410&amp;""))&amp;";",E$1007))),OR(UPPER(TRIM(Datos!E410&amp;""))="SÍ",UPPER(TRIM(Datos!E410&amp;""))="SI",UPPER(TRIM(Datos!E410&amp;""))="NO"),IF(ISNUMBER(Datos!E410),AND(OR(E$1005="",Datos!E410&gt;=E$1005),OR(E$1006="",Datos!E410&lt;=E$1006)),FALSE),TRUE))))</f>
        <v>0.0</v>
      </c>
      <c r="F410">
        <f>IF(Datos!F410="",0,IF(AND(F$1008&lt;&gt;"",Datos!F410=F$1008),0,IF(F$1004=0,0,1-CHOOSE(F$1004,IF(ISNUMBER(Datos!F410),AND(OR(F$1005="",Datos!F410&gt;=F$1005),OR(F$1006="",Datos!F410&lt;=F$1006)),FALSE),IF(ISNUMBER(Datos!F410),AND(Datos!F410=INT(Datos!F410),AND(OR(F$1005="",Datos!F410&gt;=F$1005),OR(F$1006="",Datos!F410&lt;=F$1006))),FALSE),OR(ISNUMBER(FIND(";"&amp;UPPER(TRIM(Datos!F410&amp;""))&amp;"=",F$1007)),ISNUMBER(FIND(";"&amp;UPPER(TRIM(Datos!F410&amp;""))&amp;";",F$1007))),OR(UPPER(TRIM(Datos!F410&amp;""))="SÍ",UPPER(TRIM(Datos!F410&amp;""))="SI",UPPER(TRIM(Datos!F410&amp;""))="NO"),IF(ISNUMBER(Datos!F410),AND(OR(F$1005="",Datos!F410&gt;=F$1005),OR(F$1006="",Datos!F410&lt;=F$1006)),FALSE),TRUE))))</f>
        <v>0.0</v>
      </c>
      <c r="G410">
        <f>IF(Datos!G410="",0,IF(AND(G$1008&lt;&gt;"",Datos!G410=G$1008),0,IF(G$1004=0,0,1-CHOOSE(G$1004,IF(ISNUMBER(Datos!G410),AND(OR(G$1005="",Datos!G410&gt;=G$1005),OR(G$1006="",Datos!G410&lt;=G$1006)),FALSE),IF(ISNUMBER(Datos!G410),AND(Datos!G410=INT(Datos!G410),AND(OR(G$1005="",Datos!G410&gt;=G$1005),OR(G$1006="",Datos!G410&lt;=G$1006))),FALSE),OR(ISNUMBER(FIND(";"&amp;UPPER(TRIM(Datos!G410&amp;""))&amp;"=",G$1007)),ISNUMBER(FIND(";"&amp;UPPER(TRIM(Datos!G410&amp;""))&amp;";",G$1007))),OR(UPPER(TRIM(Datos!G410&amp;""))="SÍ",UPPER(TRIM(Datos!G410&amp;""))="SI",UPPER(TRIM(Datos!G410&amp;""))="NO"),IF(ISNUMBER(Datos!G410),AND(OR(G$1005="",Datos!G410&gt;=G$1005),OR(G$1006="",Datos!G410&lt;=G$1006)),FALSE),TRUE))))</f>
        <v>0.0</v>
      </c>
      <c r="H410">
        <f>IF(Datos!H410="",0,IF(AND(H$1008&lt;&gt;"",Datos!H410=H$1008),0,IF(H$1004=0,0,1-CHOOSE(H$1004,IF(ISNUMBER(Datos!H410),AND(OR(H$1005="",Datos!H410&gt;=H$1005),OR(H$1006="",Datos!H410&lt;=H$1006)),FALSE),IF(ISNUMBER(Datos!H410),AND(Datos!H410=INT(Datos!H410),AND(OR(H$1005="",Datos!H410&gt;=H$1005),OR(H$1006="",Datos!H410&lt;=H$1006))),FALSE),OR(ISNUMBER(FIND(";"&amp;UPPER(TRIM(Datos!H410&amp;""))&amp;"=",H$1007)),ISNUMBER(FIND(";"&amp;UPPER(TRIM(Datos!H410&amp;""))&amp;";",H$1007))),OR(UPPER(TRIM(Datos!H410&amp;""))="SÍ",UPPER(TRIM(Datos!H410&amp;""))="SI",UPPER(TRIM(Datos!H410&amp;""))="NO"),IF(ISNUMBER(Datos!H410),AND(OR(H$1005="",Datos!H410&gt;=H$1005),OR(H$1006="",Datos!H410&lt;=H$1006)),FALSE),TRUE))))</f>
        <v>0.0</v>
      </c>
      <c r="I410">
        <f>IF(Datos!I410="",0,IF(AND(I$1008&lt;&gt;"",Datos!I410=I$1008),0,IF(I$1004=0,0,1-CHOOSE(I$1004,IF(ISNUMBER(Datos!I410),AND(OR(I$1005="",Datos!I410&gt;=I$1005),OR(I$1006="",Datos!I410&lt;=I$1006)),FALSE),IF(ISNUMBER(Datos!I410),AND(Datos!I410=INT(Datos!I410),AND(OR(I$1005="",Datos!I410&gt;=I$1005),OR(I$1006="",Datos!I410&lt;=I$1006))),FALSE),OR(ISNUMBER(FIND(";"&amp;UPPER(TRIM(Datos!I410&amp;""))&amp;"=",I$1007)),ISNUMBER(FIND(";"&amp;UPPER(TRIM(Datos!I410&amp;""))&amp;";",I$1007))),OR(UPPER(TRIM(Datos!I410&amp;""))="SÍ",UPPER(TRIM(Datos!I410&amp;""))="SI",UPPER(TRIM(Datos!I410&amp;""))="NO"),IF(ISNUMBER(Datos!I410),AND(OR(I$1005="",Datos!I410&gt;=I$1005),OR(I$1006="",Datos!I410&lt;=I$1006)),FALSE),TRUE))))</f>
        <v>0.0</v>
      </c>
      <c r="J410">
        <f>IF(Datos!J410="",0,IF(AND(J$1008&lt;&gt;"",Datos!J410=J$1008),0,IF(J$1004=0,0,1-CHOOSE(J$1004,IF(ISNUMBER(Datos!J410),AND(OR(J$1005="",Datos!J410&gt;=J$1005),OR(J$1006="",Datos!J410&lt;=J$1006)),FALSE),IF(ISNUMBER(Datos!J410),AND(Datos!J410=INT(Datos!J410),AND(OR(J$1005="",Datos!J410&gt;=J$1005),OR(J$1006="",Datos!J410&lt;=J$1006))),FALSE),OR(ISNUMBER(FIND(";"&amp;UPPER(TRIM(Datos!J410&amp;""))&amp;"=",J$1007)),ISNUMBER(FIND(";"&amp;UPPER(TRIM(Datos!J410&amp;""))&amp;";",J$1007))),OR(UPPER(TRIM(Datos!J410&amp;""))="SÍ",UPPER(TRIM(Datos!J410&amp;""))="SI",UPPER(TRIM(Datos!J410&amp;""))="NO"),IF(ISNUMBER(Datos!J410),AND(OR(J$1005="",Datos!J410&gt;=J$1005),OR(J$1006="",Datos!J410&lt;=J$1006)),FALSE),TRUE))))</f>
        <v>0.0</v>
      </c>
      <c r="K410">
        <f>IF(Datos!K410="",0,IF(AND(K$1008&lt;&gt;"",Datos!K410=K$1008),0,IF(K$1004=0,0,1-CHOOSE(K$1004,IF(ISNUMBER(Datos!K410),AND(OR(K$1005="",Datos!K410&gt;=K$1005),OR(K$1006="",Datos!K410&lt;=K$1006)),FALSE),IF(ISNUMBER(Datos!K410),AND(Datos!K410=INT(Datos!K410),AND(OR(K$1005="",Datos!K410&gt;=K$1005),OR(K$1006="",Datos!K410&lt;=K$1006))),FALSE),OR(ISNUMBER(FIND(";"&amp;UPPER(TRIM(Datos!K410&amp;""))&amp;"=",K$1007)),ISNUMBER(FIND(";"&amp;UPPER(TRIM(Datos!K410&amp;""))&amp;";",K$1007))),OR(UPPER(TRIM(Datos!K410&amp;""))="SÍ",UPPER(TRIM(Datos!K410&amp;""))="SI",UPPER(TRIM(Datos!K410&amp;""))="NO"),IF(ISNUMBER(Datos!K410),AND(OR(K$1005="",Datos!K410&gt;=K$1005),OR(K$1006="",Datos!K410&lt;=K$1006)),FALSE),TRUE))))</f>
        <v>0.0</v>
      </c>
      <c r="L410">
        <f>IF(Datos!L410="",0,IF(AND(L$1008&lt;&gt;"",Datos!L410=L$1008),0,IF(L$1004=0,0,1-CHOOSE(L$1004,IF(ISNUMBER(Datos!L410),AND(OR(L$1005="",Datos!L410&gt;=L$1005),OR(L$1006="",Datos!L410&lt;=L$1006)),FALSE),IF(ISNUMBER(Datos!L410),AND(Datos!L410=INT(Datos!L410),AND(OR(L$1005="",Datos!L410&gt;=L$1005),OR(L$1006="",Datos!L410&lt;=L$1006))),FALSE),OR(ISNUMBER(FIND(";"&amp;UPPER(TRIM(Datos!L410&amp;""))&amp;"=",L$1007)),ISNUMBER(FIND(";"&amp;UPPER(TRIM(Datos!L410&amp;""))&amp;";",L$1007))),OR(UPPER(TRIM(Datos!L410&amp;""))="SÍ",UPPER(TRIM(Datos!L410&amp;""))="SI",UPPER(TRIM(Datos!L410&amp;""))="NO"),IF(ISNUMBER(Datos!L410),AND(OR(L$1005="",Datos!L410&gt;=L$1005),OR(L$1006="",Datos!L410&lt;=L$1006)),FALSE),TRUE))))</f>
        <v>0.0</v>
      </c>
      <c r="M410">
        <f>IF(Datos!M410="",0,IF(AND(M$1008&lt;&gt;"",Datos!M410=M$1008),0,IF(M$1004=0,0,1-CHOOSE(M$1004,IF(ISNUMBER(Datos!M410),AND(OR(M$1005="",Datos!M410&gt;=M$1005),OR(M$1006="",Datos!M410&lt;=M$1006)),FALSE),IF(ISNUMBER(Datos!M410),AND(Datos!M410=INT(Datos!M410),AND(OR(M$1005="",Datos!M410&gt;=M$1005),OR(M$1006="",Datos!M410&lt;=M$1006))),FALSE),OR(ISNUMBER(FIND(";"&amp;UPPER(TRIM(Datos!M410&amp;""))&amp;"=",M$1007)),ISNUMBER(FIND(";"&amp;UPPER(TRIM(Datos!M410&amp;""))&amp;";",M$1007))),OR(UPPER(TRIM(Datos!M410&amp;""))="SÍ",UPPER(TRIM(Datos!M410&amp;""))="SI",UPPER(TRIM(Datos!M410&amp;""))="NO"),IF(ISNUMBER(Datos!M410),AND(OR(M$1005="",Datos!M410&gt;=M$1005),OR(M$1006="",Datos!M410&lt;=M$1006)),FALSE),TRUE))))</f>
        <v>0.0</v>
      </c>
      <c r="N410">
        <f>IF(Datos!N410="",0,IF(AND(N$1008&lt;&gt;"",Datos!N410=N$1008),0,IF(N$1004=0,0,1-CHOOSE(N$1004,IF(ISNUMBER(Datos!N410),AND(OR(N$1005="",Datos!N410&gt;=N$1005),OR(N$1006="",Datos!N410&lt;=N$1006)),FALSE),IF(ISNUMBER(Datos!N410),AND(Datos!N410=INT(Datos!N410),AND(OR(N$1005="",Datos!N410&gt;=N$1005),OR(N$1006="",Datos!N410&lt;=N$1006))),FALSE),OR(ISNUMBER(FIND(";"&amp;UPPER(TRIM(Datos!N410&amp;""))&amp;"=",N$1007)),ISNUMBER(FIND(";"&amp;UPPER(TRIM(Datos!N410&amp;""))&amp;";",N$1007))),OR(UPPER(TRIM(Datos!N410&amp;""))="SÍ",UPPER(TRIM(Datos!N410&amp;""))="SI",UPPER(TRIM(Datos!N410&amp;""))="NO"),IF(ISNUMBER(Datos!N410),AND(OR(N$1005="",Datos!N410&gt;=N$1005),OR(N$1006="",Datos!N410&lt;=N$1006)),FALSE),TRUE))))</f>
        <v>0.0</v>
      </c>
      <c r="O410">
        <f>IF(Datos!O410="",0,IF(AND(O$1008&lt;&gt;"",Datos!O410=O$1008),0,IF(O$1004=0,0,1-CHOOSE(O$1004,IF(ISNUMBER(Datos!O410),AND(OR(O$1005="",Datos!O410&gt;=O$1005),OR(O$1006="",Datos!O410&lt;=O$1006)),FALSE),IF(ISNUMBER(Datos!O410),AND(Datos!O410=INT(Datos!O410),AND(OR(O$1005="",Datos!O410&gt;=O$1005),OR(O$1006="",Datos!O410&lt;=O$1006))),FALSE),OR(ISNUMBER(FIND(";"&amp;UPPER(TRIM(Datos!O410&amp;""))&amp;"=",O$1007)),ISNUMBER(FIND(";"&amp;UPPER(TRIM(Datos!O410&amp;""))&amp;";",O$1007))),OR(UPPER(TRIM(Datos!O410&amp;""))="SÍ",UPPER(TRIM(Datos!O410&amp;""))="SI",UPPER(TRIM(Datos!O410&amp;""))="NO"),IF(ISNUMBER(Datos!O410),AND(OR(O$1005="",Datos!O410&gt;=O$1005),OR(O$1006="",Datos!O410&lt;=O$1006)),FALSE),TRUE))))</f>
        <v>0.0</v>
      </c>
      <c r="P410">
        <f>IF(Datos!P410="",0,IF(AND(P$1008&lt;&gt;"",Datos!P410=P$1008),0,IF(P$1004=0,0,1-CHOOSE(P$1004,IF(ISNUMBER(Datos!P410),AND(OR(P$1005="",Datos!P410&gt;=P$1005),OR(P$1006="",Datos!P410&lt;=P$1006)),FALSE),IF(ISNUMBER(Datos!P410),AND(Datos!P410=INT(Datos!P410),AND(OR(P$1005="",Datos!P410&gt;=P$1005),OR(P$1006="",Datos!P410&lt;=P$1006))),FALSE),OR(ISNUMBER(FIND(";"&amp;UPPER(TRIM(Datos!P410&amp;""))&amp;"=",P$1007)),ISNUMBER(FIND(";"&amp;UPPER(TRIM(Datos!P410&amp;""))&amp;";",P$1007))),OR(UPPER(TRIM(Datos!P410&amp;""))="SÍ",UPPER(TRIM(Datos!P410&amp;""))="SI",UPPER(TRIM(Datos!P410&amp;""))="NO"),IF(ISNUMBER(Datos!P410),AND(OR(P$1005="",Datos!P410&gt;=P$1005),OR(P$1006="",Datos!P410&lt;=P$1006)),FALSE),TRUE))))</f>
        <v>0.0</v>
      </c>
      <c r="Q410">
        <f>IF(Datos!Q410="",0,IF(AND(Q$1008&lt;&gt;"",Datos!Q410=Q$1008),0,IF(Q$1004=0,0,1-CHOOSE(Q$1004,IF(ISNUMBER(Datos!Q410),AND(OR(Q$1005="",Datos!Q410&gt;=Q$1005),OR(Q$1006="",Datos!Q410&lt;=Q$1006)),FALSE),IF(ISNUMBER(Datos!Q410),AND(Datos!Q410=INT(Datos!Q410),AND(OR(Q$1005="",Datos!Q410&gt;=Q$1005),OR(Q$1006="",Datos!Q410&lt;=Q$1006))),FALSE),OR(ISNUMBER(FIND(";"&amp;UPPER(TRIM(Datos!Q410&amp;""))&amp;"=",Q$1007)),ISNUMBER(FIND(";"&amp;UPPER(TRIM(Datos!Q410&amp;""))&amp;";",Q$1007))),OR(UPPER(TRIM(Datos!Q410&amp;""))="SÍ",UPPER(TRIM(Datos!Q410&amp;""))="SI",UPPER(TRIM(Datos!Q410&amp;""))="NO"),IF(ISNUMBER(Datos!Q410),AND(OR(Q$1005="",Datos!Q410&gt;=Q$1005),OR(Q$1006="",Datos!Q410&lt;=Q$1006)),FALSE),TRUE))))</f>
        <v>0.0</v>
      </c>
      <c r="R410">
        <f>IF(Datos!R410="",0,IF(AND(R$1008&lt;&gt;"",Datos!R410=R$1008),0,IF(R$1004=0,0,1-CHOOSE(R$1004,IF(ISNUMBER(Datos!R410),AND(OR(R$1005="",Datos!R410&gt;=R$1005),OR(R$1006="",Datos!R410&lt;=R$1006)),FALSE),IF(ISNUMBER(Datos!R410),AND(Datos!R410=INT(Datos!R410),AND(OR(R$1005="",Datos!R410&gt;=R$1005),OR(R$1006="",Datos!R410&lt;=R$1006))),FALSE),OR(ISNUMBER(FIND(";"&amp;UPPER(TRIM(Datos!R410&amp;""))&amp;"=",R$1007)),ISNUMBER(FIND(";"&amp;UPPER(TRIM(Datos!R410&amp;""))&amp;";",R$1007))),OR(UPPER(TRIM(Datos!R410&amp;""))="SÍ",UPPER(TRIM(Datos!R410&amp;""))="SI",UPPER(TRIM(Datos!R410&amp;""))="NO"),IF(ISNUMBER(Datos!R410),AND(OR(R$1005="",Datos!R410&gt;=R$1005),OR(R$1006="",Datos!R410&lt;=R$1006)),FALSE),TRUE))))</f>
        <v>0.0</v>
      </c>
      <c r="S410">
        <f>IF(Datos!S410="",0,IF(AND(S$1008&lt;&gt;"",Datos!S410=S$1008),0,IF(S$1004=0,0,1-CHOOSE(S$1004,IF(ISNUMBER(Datos!S410),AND(OR(S$1005="",Datos!S410&gt;=S$1005),OR(S$1006="",Datos!S410&lt;=S$1006)),FALSE),IF(ISNUMBER(Datos!S410),AND(Datos!S410=INT(Datos!S410),AND(OR(S$1005="",Datos!S410&gt;=S$1005),OR(S$1006="",Datos!S410&lt;=S$1006))),FALSE),OR(ISNUMBER(FIND(";"&amp;UPPER(TRIM(Datos!S410&amp;""))&amp;"=",S$1007)),ISNUMBER(FIND(";"&amp;UPPER(TRIM(Datos!S410&amp;""))&amp;";",S$1007))),OR(UPPER(TRIM(Datos!S410&amp;""))="SÍ",UPPER(TRIM(Datos!S410&amp;""))="SI",UPPER(TRIM(Datos!S410&amp;""))="NO"),IF(ISNUMBER(Datos!S410),AND(OR(S$1005="",Datos!S410&gt;=S$1005),OR(S$1006="",Datos!S410&lt;=S$1006)),FALSE),TRUE))))</f>
        <v>0.0</v>
      </c>
      <c r="T410">
        <f>IF(Datos!T410="",0,IF(AND(T$1008&lt;&gt;"",Datos!T410=T$1008),0,IF(T$1004=0,0,1-CHOOSE(T$1004,IF(ISNUMBER(Datos!T410),AND(OR(T$1005="",Datos!T410&gt;=T$1005),OR(T$1006="",Datos!T410&lt;=T$1006)),FALSE),IF(ISNUMBER(Datos!T410),AND(Datos!T410=INT(Datos!T410),AND(OR(T$1005="",Datos!T410&gt;=T$1005),OR(T$1006="",Datos!T410&lt;=T$1006))),FALSE),OR(ISNUMBER(FIND(";"&amp;UPPER(TRIM(Datos!T410&amp;""))&amp;"=",T$1007)),ISNUMBER(FIND(";"&amp;UPPER(TRIM(Datos!T410&amp;""))&amp;";",T$1007))),OR(UPPER(TRIM(Datos!T410&amp;""))="SÍ",UPPER(TRIM(Datos!T410&amp;""))="SI",UPPER(TRIM(Datos!T410&amp;""))="NO"),IF(ISNUMBER(Datos!T410),AND(OR(T$1005="",Datos!T410&gt;=T$1005),OR(T$1006="",Datos!T410&lt;=T$1006)),FALSE),TRUE))))</f>
        <v>0.0</v>
      </c>
      <c r="U410">
        <f>IF(Datos!U410="",0,IF(AND(U$1008&lt;&gt;"",Datos!U410=U$1008),0,IF(U$1004=0,0,1-CHOOSE(U$1004,IF(ISNUMBER(Datos!U410),AND(OR(U$1005="",Datos!U410&gt;=U$1005),OR(U$1006="",Datos!U410&lt;=U$1006)),FALSE),IF(ISNUMBER(Datos!U410),AND(Datos!U410=INT(Datos!U410),AND(OR(U$1005="",Datos!U410&gt;=U$1005),OR(U$1006="",Datos!U410&lt;=U$1006))),FALSE),OR(ISNUMBER(FIND(";"&amp;UPPER(TRIM(Datos!U410&amp;""))&amp;"=",U$1007)),ISNUMBER(FIND(";"&amp;UPPER(TRIM(Datos!U410&amp;""))&amp;";",U$1007))),OR(UPPER(TRIM(Datos!U410&amp;""))="SÍ",UPPER(TRIM(Datos!U410&amp;""))="SI",UPPER(TRIM(Datos!U410&amp;""))="NO"),IF(ISNUMBER(Datos!U410),AND(OR(U$1005="",Datos!U410&gt;=U$1005),OR(U$1006="",Datos!U410&lt;=U$1006)),FALSE),TRUE))))</f>
        <v>0.0</v>
      </c>
      <c r="V410">
        <f>IF(Datos!V410="",0,IF(AND(V$1008&lt;&gt;"",Datos!V410=V$1008),0,IF(V$1004=0,0,1-CHOOSE(V$1004,IF(ISNUMBER(Datos!V410),AND(OR(V$1005="",Datos!V410&gt;=V$1005),OR(V$1006="",Datos!V410&lt;=V$1006)),FALSE),IF(ISNUMBER(Datos!V410),AND(Datos!V410=INT(Datos!V410),AND(OR(V$1005="",Datos!V410&gt;=V$1005),OR(V$1006="",Datos!V410&lt;=V$1006))),FALSE),OR(ISNUMBER(FIND(";"&amp;UPPER(TRIM(Datos!V410&amp;""))&amp;"=",V$1007)),ISNUMBER(FIND(";"&amp;UPPER(TRIM(Datos!V410&amp;""))&amp;";",V$1007))),OR(UPPER(TRIM(Datos!V410&amp;""))="SÍ",UPPER(TRIM(Datos!V410&amp;""))="SI",UPPER(TRIM(Datos!V410&amp;""))="NO"),IF(ISNUMBER(Datos!V410),AND(OR(V$1005="",Datos!V410&gt;=V$1005),OR(V$1006="",Datos!V410&lt;=V$1006)),FALSE),TRUE))))</f>
        <v>0.0</v>
      </c>
      <c r="W410">
        <f>IF(Datos!W410="",0,IF(AND(W$1008&lt;&gt;"",Datos!W410=W$1008),0,IF(W$1004=0,0,1-CHOOSE(W$1004,IF(ISNUMBER(Datos!W410),AND(OR(W$1005="",Datos!W410&gt;=W$1005),OR(W$1006="",Datos!W410&lt;=W$1006)),FALSE),IF(ISNUMBER(Datos!W410),AND(Datos!W410=INT(Datos!W410),AND(OR(W$1005="",Datos!W410&gt;=W$1005),OR(W$1006="",Datos!W410&lt;=W$1006))),FALSE),OR(ISNUMBER(FIND(";"&amp;UPPER(TRIM(Datos!W410&amp;""))&amp;"=",W$1007)),ISNUMBER(FIND(";"&amp;UPPER(TRIM(Datos!W410&amp;""))&amp;";",W$1007))),OR(UPPER(TRIM(Datos!W410&amp;""))="SÍ",UPPER(TRIM(Datos!W410&amp;""))="SI",UPPER(TRIM(Datos!W410&amp;""))="NO"),IF(ISNUMBER(Datos!W410),AND(OR(W$1005="",Datos!W410&gt;=W$1005),OR(W$1006="",Datos!W410&lt;=W$1006)),FALSE),TRUE))))</f>
        <v>0.0</v>
      </c>
      <c r="X410">
        <f>IF(Datos!X410="",0,IF(AND(X$1008&lt;&gt;"",Datos!X410=X$1008),0,IF(X$1004=0,0,1-CHOOSE(X$1004,IF(ISNUMBER(Datos!X410),AND(OR(X$1005="",Datos!X410&gt;=X$1005),OR(X$1006="",Datos!X410&lt;=X$1006)),FALSE),IF(ISNUMBER(Datos!X410),AND(Datos!X410=INT(Datos!X410),AND(OR(X$1005="",Datos!X410&gt;=X$1005),OR(X$1006="",Datos!X410&lt;=X$1006))),FALSE),OR(ISNUMBER(FIND(";"&amp;UPPER(TRIM(Datos!X410&amp;""))&amp;"=",X$1007)),ISNUMBER(FIND(";"&amp;UPPER(TRIM(Datos!X410&amp;""))&amp;";",X$1007))),OR(UPPER(TRIM(Datos!X410&amp;""))="SÍ",UPPER(TRIM(Datos!X410&amp;""))="SI",UPPER(TRIM(Datos!X410&amp;""))="NO"),IF(ISNUMBER(Datos!X410),AND(OR(X$1005="",Datos!X410&gt;=X$1005),OR(X$1006="",Datos!X410&lt;=X$1006)),FALSE),TRUE))))</f>
        <v>0.0</v>
      </c>
      <c r="Y410">
        <f>IF(Datos!Y410="",0,IF(AND(Y$1008&lt;&gt;"",Datos!Y410=Y$1008),0,IF(Y$1004=0,0,1-CHOOSE(Y$1004,IF(ISNUMBER(Datos!Y410),AND(OR(Y$1005="",Datos!Y410&gt;=Y$1005),OR(Y$1006="",Datos!Y410&lt;=Y$1006)),FALSE),IF(ISNUMBER(Datos!Y410),AND(Datos!Y410=INT(Datos!Y410),AND(OR(Y$1005="",Datos!Y410&gt;=Y$1005),OR(Y$1006="",Datos!Y410&lt;=Y$1006))),FALSE),OR(ISNUMBER(FIND(";"&amp;UPPER(TRIM(Datos!Y410&amp;""))&amp;"=",Y$1007)),ISNUMBER(FIND(";"&amp;UPPER(TRIM(Datos!Y410&amp;""))&amp;";",Y$1007))),OR(UPPER(TRIM(Datos!Y410&amp;""))="SÍ",UPPER(TRIM(Datos!Y410&amp;""))="SI",UPPER(TRIM(Datos!Y410&amp;""))="NO"),IF(ISNUMBER(Datos!Y410),AND(OR(Y$1005="",Datos!Y410&gt;=Y$1005),OR(Y$1006="",Datos!Y410&lt;=Y$1006)),FALSE),TRUE))))</f>
        <v>0.0</v>
      </c>
      <c r="Z410">
        <f>IF(Datos!Z410="",0,IF(AND(Z$1008&lt;&gt;"",Datos!Z410=Z$1008),0,IF(Z$1004=0,0,1-CHOOSE(Z$1004,IF(ISNUMBER(Datos!Z410),AND(OR(Z$1005="",Datos!Z410&gt;=Z$1005),OR(Z$1006="",Datos!Z410&lt;=Z$1006)),FALSE),IF(ISNUMBER(Datos!Z410),AND(Datos!Z410=INT(Datos!Z410),AND(OR(Z$1005="",Datos!Z410&gt;=Z$1005),OR(Z$1006="",Datos!Z410&lt;=Z$1006))),FALSE),OR(ISNUMBER(FIND(";"&amp;UPPER(TRIM(Datos!Z410&amp;""))&amp;"=",Z$1007)),ISNUMBER(FIND(";"&amp;UPPER(TRIM(Datos!Z410&amp;""))&amp;";",Z$1007))),OR(UPPER(TRIM(Datos!Z410&amp;""))="SÍ",UPPER(TRIM(Datos!Z410&amp;""))="SI",UPPER(TRIM(Datos!Z410&amp;""))="NO"),IF(ISNUMBER(Datos!Z410),AND(OR(Z$1005="",Datos!Z410&gt;=Z$1005),OR(Z$1006="",Datos!Z410&lt;=Z$1006)),FALSE),TRUE))))</f>
        <v>0.0</v>
      </c>
      <c r="AA410">
        <f>IF(Datos!AA410="",0,IF(AND(AA$1008&lt;&gt;"",Datos!AA410=AA$1008),0,IF(AA$1004=0,0,1-CHOOSE(AA$1004,IF(ISNUMBER(Datos!AA410),AND(OR(AA$1005="",Datos!AA410&gt;=AA$1005),OR(AA$1006="",Datos!AA410&lt;=AA$1006)),FALSE),IF(ISNUMBER(Datos!AA410),AND(Datos!AA410=INT(Datos!AA410),AND(OR(AA$1005="",Datos!AA410&gt;=AA$1005),OR(AA$1006="",Datos!AA410&lt;=AA$1006))),FALSE),OR(ISNUMBER(FIND(";"&amp;UPPER(TRIM(Datos!AA410&amp;""))&amp;"=",AA$1007)),ISNUMBER(FIND(";"&amp;UPPER(TRIM(Datos!AA410&amp;""))&amp;";",AA$1007))),OR(UPPER(TRIM(Datos!AA410&amp;""))="SÍ",UPPER(TRIM(Datos!AA410&amp;""))="SI",UPPER(TRIM(Datos!AA410&amp;""))="NO"),IF(ISNUMBER(Datos!AA410),AND(OR(AA$1005="",Datos!AA410&gt;=AA$1005),OR(AA$1006="",Datos!AA410&lt;=AA$1006)),FALSE),TRUE))))</f>
        <v>0.0</v>
      </c>
      <c r="AB410">
        <f>IF(Datos!AB410="",0,IF(AND(AB$1008&lt;&gt;"",Datos!AB410=AB$1008),0,IF(AB$1004=0,0,1-CHOOSE(AB$1004,IF(ISNUMBER(Datos!AB410),AND(OR(AB$1005="",Datos!AB410&gt;=AB$1005),OR(AB$1006="",Datos!AB410&lt;=AB$1006)),FALSE),IF(ISNUMBER(Datos!AB410),AND(Datos!AB410=INT(Datos!AB410),AND(OR(AB$1005="",Datos!AB410&gt;=AB$1005),OR(AB$1006="",Datos!AB410&lt;=AB$1006))),FALSE),OR(ISNUMBER(FIND(";"&amp;UPPER(TRIM(Datos!AB410&amp;""))&amp;"=",AB$1007)),ISNUMBER(FIND(";"&amp;UPPER(TRIM(Datos!AB410&amp;""))&amp;";",AB$1007))),OR(UPPER(TRIM(Datos!AB410&amp;""))="SÍ",UPPER(TRIM(Datos!AB410&amp;""))="SI",UPPER(TRIM(Datos!AB410&amp;""))="NO"),IF(ISNUMBER(Datos!AB410),AND(OR(AB$1005="",Datos!AB410&gt;=AB$1005),OR(AB$1006="",Datos!AB410&lt;=AB$1006)),FALSE),TRUE))))</f>
        <v>0.0</v>
      </c>
      <c r="AC410">
        <f>IF(Datos!AC410="",0,IF(AND(AC$1008&lt;&gt;"",Datos!AC410=AC$1008),0,IF(AC$1004=0,0,1-CHOOSE(AC$1004,IF(ISNUMBER(Datos!AC410),AND(OR(AC$1005="",Datos!AC410&gt;=AC$1005),OR(AC$1006="",Datos!AC410&lt;=AC$1006)),FALSE),IF(ISNUMBER(Datos!AC410),AND(Datos!AC410=INT(Datos!AC410),AND(OR(AC$1005="",Datos!AC410&gt;=AC$1005),OR(AC$1006="",Datos!AC410&lt;=AC$1006))),FALSE),OR(ISNUMBER(FIND(";"&amp;UPPER(TRIM(Datos!AC410&amp;""))&amp;"=",AC$1007)),ISNUMBER(FIND(";"&amp;UPPER(TRIM(Datos!AC410&amp;""))&amp;";",AC$1007))),OR(UPPER(TRIM(Datos!AC410&amp;""))="SÍ",UPPER(TRIM(Datos!AC410&amp;""))="SI",UPPER(TRIM(Datos!AC410&amp;""))="NO"),IF(ISNUMBER(Datos!AC410),AND(OR(AC$1005="",Datos!AC410&gt;=AC$1005),OR(AC$1006="",Datos!AC410&lt;=AC$1006)),FALSE),TRUE))))</f>
        <v>0.0</v>
      </c>
      <c r="AD410">
        <f>IF(Datos!AD410="",0,IF(AND(AD$1008&lt;&gt;"",Datos!AD410=AD$1008),0,IF(AD$1004=0,0,1-CHOOSE(AD$1004,IF(ISNUMBER(Datos!AD410),AND(OR(AD$1005="",Datos!AD410&gt;=AD$1005),OR(AD$1006="",Datos!AD410&lt;=AD$1006)),FALSE),IF(ISNUMBER(Datos!AD410),AND(Datos!AD410=INT(Datos!AD410),AND(OR(AD$1005="",Datos!AD410&gt;=AD$1005),OR(AD$1006="",Datos!AD410&lt;=AD$1006))),FALSE),OR(ISNUMBER(FIND(";"&amp;UPPER(TRIM(Datos!AD410&amp;""))&amp;"=",AD$1007)),ISNUMBER(FIND(";"&amp;UPPER(TRIM(Datos!AD410&amp;""))&amp;";",AD$1007))),OR(UPPER(TRIM(Datos!AD410&amp;""))="SÍ",UPPER(TRIM(Datos!AD410&amp;""))="SI",UPPER(TRIM(Datos!AD410&amp;""))="NO"),IF(ISNUMBER(Datos!AD410),AND(OR(AD$1005="",Datos!AD410&gt;=AD$1005),OR(AD$1006="",Datos!AD410&lt;=AD$1006)),FALSE),TRUE))))</f>
        <v>0.0</v>
      </c>
      <c r="AE410">
        <f>IF(Datos!AE410="",0,IF(AND(AE$1008&lt;&gt;"",Datos!AE410=AE$1008),0,IF(AE$1004=0,0,1-CHOOSE(AE$1004,IF(ISNUMBER(Datos!AE410),AND(OR(AE$1005="",Datos!AE410&gt;=AE$1005),OR(AE$1006="",Datos!AE410&lt;=AE$1006)),FALSE),IF(ISNUMBER(Datos!AE410),AND(Datos!AE410=INT(Datos!AE410),AND(OR(AE$1005="",Datos!AE410&gt;=AE$1005),OR(AE$1006="",Datos!AE410&lt;=AE$1006))),FALSE),OR(ISNUMBER(FIND(";"&amp;UPPER(TRIM(Datos!AE410&amp;""))&amp;"=",AE$1007)),ISNUMBER(FIND(";"&amp;UPPER(TRIM(Datos!AE410&amp;""))&amp;";",AE$1007))),OR(UPPER(TRIM(Datos!AE410&amp;""))="SÍ",UPPER(TRIM(Datos!AE410&amp;""))="SI",UPPER(TRIM(Datos!AE410&amp;""))="NO"),IF(ISNUMBER(Datos!AE410),AND(OR(AE$1005="",Datos!AE410&gt;=AE$1005),OR(AE$1006="",Datos!AE410&lt;=AE$1006)),FALSE),TRUE))))</f>
        <v>0.0</v>
      </c>
    </row>
    <row r="411" spans="2:31">
      <c r="B411">
        <f>IF(Datos!B411="",0,IF(AND(B$1008&lt;&gt;"",Datos!B411=B$1008),0,IF(B$1004=0,0,1-CHOOSE(B$1004,IF(ISNUMBER(Datos!B411),AND(OR(B$1005="",Datos!B411&gt;=B$1005),OR(B$1006="",Datos!B411&lt;=B$1006)),FALSE),IF(ISNUMBER(Datos!B411),AND(Datos!B411=INT(Datos!B411),AND(OR(B$1005="",Datos!B411&gt;=B$1005),OR(B$1006="",Datos!B411&lt;=B$1006))),FALSE),OR(ISNUMBER(FIND(";"&amp;UPPER(TRIM(Datos!B411&amp;""))&amp;"=",B$1007)),ISNUMBER(FIND(";"&amp;UPPER(TRIM(Datos!B411&amp;""))&amp;";",B$1007))),OR(UPPER(TRIM(Datos!B411&amp;""))="SÍ",UPPER(TRIM(Datos!B411&amp;""))="SI",UPPER(TRIM(Datos!B411&amp;""))="NO"),IF(ISNUMBER(Datos!B411),AND(OR(B$1005="",Datos!B411&gt;=B$1005),OR(B$1006="",Datos!B411&lt;=B$1006)),FALSE),TRUE))))</f>
        <v>0.0</v>
      </c>
      <c r="C411">
        <f>IF(Datos!C411="",0,IF(AND(C$1008&lt;&gt;"",Datos!C411=C$1008),0,IF(C$1004=0,0,1-CHOOSE(C$1004,IF(ISNUMBER(Datos!C411),AND(OR(C$1005="",Datos!C411&gt;=C$1005),OR(C$1006="",Datos!C411&lt;=C$1006)),FALSE),IF(ISNUMBER(Datos!C411),AND(Datos!C411=INT(Datos!C411),AND(OR(C$1005="",Datos!C411&gt;=C$1005),OR(C$1006="",Datos!C411&lt;=C$1006))),FALSE),OR(ISNUMBER(FIND(";"&amp;UPPER(TRIM(Datos!C411&amp;""))&amp;"=",C$1007)),ISNUMBER(FIND(";"&amp;UPPER(TRIM(Datos!C411&amp;""))&amp;";",C$1007))),OR(UPPER(TRIM(Datos!C411&amp;""))="SÍ",UPPER(TRIM(Datos!C411&amp;""))="SI",UPPER(TRIM(Datos!C411&amp;""))="NO"),IF(ISNUMBER(Datos!C411),AND(OR(C$1005="",Datos!C411&gt;=C$1005),OR(C$1006="",Datos!C411&lt;=C$1006)),FALSE),TRUE))))</f>
        <v>0.0</v>
      </c>
      <c r="D411">
        <f>IF(Datos!D411="",0,IF(AND(D$1008&lt;&gt;"",Datos!D411=D$1008),0,IF(D$1004=0,0,1-CHOOSE(D$1004,IF(ISNUMBER(Datos!D411),AND(OR(D$1005="",Datos!D411&gt;=D$1005),OR(D$1006="",Datos!D411&lt;=D$1006)),FALSE),IF(ISNUMBER(Datos!D411),AND(Datos!D411=INT(Datos!D411),AND(OR(D$1005="",Datos!D411&gt;=D$1005),OR(D$1006="",Datos!D411&lt;=D$1006))),FALSE),OR(ISNUMBER(FIND(";"&amp;UPPER(TRIM(Datos!D411&amp;""))&amp;"=",D$1007)),ISNUMBER(FIND(";"&amp;UPPER(TRIM(Datos!D411&amp;""))&amp;";",D$1007))),OR(UPPER(TRIM(Datos!D411&amp;""))="SÍ",UPPER(TRIM(Datos!D411&amp;""))="SI",UPPER(TRIM(Datos!D411&amp;""))="NO"),IF(ISNUMBER(Datos!D411),AND(OR(D$1005="",Datos!D411&gt;=D$1005),OR(D$1006="",Datos!D411&lt;=D$1006)),FALSE),TRUE))))</f>
        <v>0.0</v>
      </c>
      <c r="E411">
        <f>IF(Datos!E411="",0,IF(AND(E$1008&lt;&gt;"",Datos!E411=E$1008),0,IF(E$1004=0,0,1-CHOOSE(E$1004,IF(ISNUMBER(Datos!E411),AND(OR(E$1005="",Datos!E411&gt;=E$1005),OR(E$1006="",Datos!E411&lt;=E$1006)),FALSE),IF(ISNUMBER(Datos!E411),AND(Datos!E411=INT(Datos!E411),AND(OR(E$1005="",Datos!E411&gt;=E$1005),OR(E$1006="",Datos!E411&lt;=E$1006))),FALSE),OR(ISNUMBER(FIND(";"&amp;UPPER(TRIM(Datos!E411&amp;""))&amp;"=",E$1007)),ISNUMBER(FIND(";"&amp;UPPER(TRIM(Datos!E411&amp;""))&amp;";",E$1007))),OR(UPPER(TRIM(Datos!E411&amp;""))="SÍ",UPPER(TRIM(Datos!E411&amp;""))="SI",UPPER(TRIM(Datos!E411&amp;""))="NO"),IF(ISNUMBER(Datos!E411),AND(OR(E$1005="",Datos!E411&gt;=E$1005),OR(E$1006="",Datos!E411&lt;=E$1006)),FALSE),TRUE))))</f>
        <v>0.0</v>
      </c>
      <c r="F411">
        <f>IF(Datos!F411="",0,IF(AND(F$1008&lt;&gt;"",Datos!F411=F$1008),0,IF(F$1004=0,0,1-CHOOSE(F$1004,IF(ISNUMBER(Datos!F411),AND(OR(F$1005="",Datos!F411&gt;=F$1005),OR(F$1006="",Datos!F411&lt;=F$1006)),FALSE),IF(ISNUMBER(Datos!F411),AND(Datos!F411=INT(Datos!F411),AND(OR(F$1005="",Datos!F411&gt;=F$1005),OR(F$1006="",Datos!F411&lt;=F$1006))),FALSE),OR(ISNUMBER(FIND(";"&amp;UPPER(TRIM(Datos!F411&amp;""))&amp;"=",F$1007)),ISNUMBER(FIND(";"&amp;UPPER(TRIM(Datos!F411&amp;""))&amp;";",F$1007))),OR(UPPER(TRIM(Datos!F411&amp;""))="SÍ",UPPER(TRIM(Datos!F411&amp;""))="SI",UPPER(TRIM(Datos!F411&amp;""))="NO"),IF(ISNUMBER(Datos!F411),AND(OR(F$1005="",Datos!F411&gt;=F$1005),OR(F$1006="",Datos!F411&lt;=F$1006)),FALSE),TRUE))))</f>
        <v>0.0</v>
      </c>
      <c r="G411">
        <f>IF(Datos!G411="",0,IF(AND(G$1008&lt;&gt;"",Datos!G411=G$1008),0,IF(G$1004=0,0,1-CHOOSE(G$1004,IF(ISNUMBER(Datos!G411),AND(OR(G$1005="",Datos!G411&gt;=G$1005),OR(G$1006="",Datos!G411&lt;=G$1006)),FALSE),IF(ISNUMBER(Datos!G411),AND(Datos!G411=INT(Datos!G411),AND(OR(G$1005="",Datos!G411&gt;=G$1005),OR(G$1006="",Datos!G411&lt;=G$1006))),FALSE),OR(ISNUMBER(FIND(";"&amp;UPPER(TRIM(Datos!G411&amp;""))&amp;"=",G$1007)),ISNUMBER(FIND(";"&amp;UPPER(TRIM(Datos!G411&amp;""))&amp;";",G$1007))),OR(UPPER(TRIM(Datos!G411&amp;""))="SÍ",UPPER(TRIM(Datos!G411&amp;""))="SI",UPPER(TRIM(Datos!G411&amp;""))="NO"),IF(ISNUMBER(Datos!G411),AND(OR(G$1005="",Datos!G411&gt;=G$1005),OR(G$1006="",Datos!G411&lt;=G$1006)),FALSE),TRUE))))</f>
        <v>0.0</v>
      </c>
      <c r="H411">
        <f>IF(Datos!H411="",0,IF(AND(H$1008&lt;&gt;"",Datos!H411=H$1008),0,IF(H$1004=0,0,1-CHOOSE(H$1004,IF(ISNUMBER(Datos!H411),AND(OR(H$1005="",Datos!H411&gt;=H$1005),OR(H$1006="",Datos!H411&lt;=H$1006)),FALSE),IF(ISNUMBER(Datos!H411),AND(Datos!H411=INT(Datos!H411),AND(OR(H$1005="",Datos!H411&gt;=H$1005),OR(H$1006="",Datos!H411&lt;=H$1006))),FALSE),OR(ISNUMBER(FIND(";"&amp;UPPER(TRIM(Datos!H411&amp;""))&amp;"=",H$1007)),ISNUMBER(FIND(";"&amp;UPPER(TRIM(Datos!H411&amp;""))&amp;";",H$1007))),OR(UPPER(TRIM(Datos!H411&amp;""))="SÍ",UPPER(TRIM(Datos!H411&amp;""))="SI",UPPER(TRIM(Datos!H411&amp;""))="NO"),IF(ISNUMBER(Datos!H411),AND(OR(H$1005="",Datos!H411&gt;=H$1005),OR(H$1006="",Datos!H411&lt;=H$1006)),FALSE),TRUE))))</f>
        <v>0.0</v>
      </c>
      <c r="I411">
        <f>IF(Datos!I411="",0,IF(AND(I$1008&lt;&gt;"",Datos!I411=I$1008),0,IF(I$1004=0,0,1-CHOOSE(I$1004,IF(ISNUMBER(Datos!I411),AND(OR(I$1005="",Datos!I411&gt;=I$1005),OR(I$1006="",Datos!I411&lt;=I$1006)),FALSE),IF(ISNUMBER(Datos!I411),AND(Datos!I411=INT(Datos!I411),AND(OR(I$1005="",Datos!I411&gt;=I$1005),OR(I$1006="",Datos!I411&lt;=I$1006))),FALSE),OR(ISNUMBER(FIND(";"&amp;UPPER(TRIM(Datos!I411&amp;""))&amp;"=",I$1007)),ISNUMBER(FIND(";"&amp;UPPER(TRIM(Datos!I411&amp;""))&amp;";",I$1007))),OR(UPPER(TRIM(Datos!I411&amp;""))="SÍ",UPPER(TRIM(Datos!I411&amp;""))="SI",UPPER(TRIM(Datos!I411&amp;""))="NO"),IF(ISNUMBER(Datos!I411),AND(OR(I$1005="",Datos!I411&gt;=I$1005),OR(I$1006="",Datos!I411&lt;=I$1006)),FALSE),TRUE))))</f>
        <v>0.0</v>
      </c>
      <c r="J411">
        <f>IF(Datos!J411="",0,IF(AND(J$1008&lt;&gt;"",Datos!J411=J$1008),0,IF(J$1004=0,0,1-CHOOSE(J$1004,IF(ISNUMBER(Datos!J411),AND(OR(J$1005="",Datos!J411&gt;=J$1005),OR(J$1006="",Datos!J411&lt;=J$1006)),FALSE),IF(ISNUMBER(Datos!J411),AND(Datos!J411=INT(Datos!J411),AND(OR(J$1005="",Datos!J411&gt;=J$1005),OR(J$1006="",Datos!J411&lt;=J$1006))),FALSE),OR(ISNUMBER(FIND(";"&amp;UPPER(TRIM(Datos!J411&amp;""))&amp;"=",J$1007)),ISNUMBER(FIND(";"&amp;UPPER(TRIM(Datos!J411&amp;""))&amp;";",J$1007))),OR(UPPER(TRIM(Datos!J411&amp;""))="SÍ",UPPER(TRIM(Datos!J411&amp;""))="SI",UPPER(TRIM(Datos!J411&amp;""))="NO"),IF(ISNUMBER(Datos!J411),AND(OR(J$1005="",Datos!J411&gt;=J$1005),OR(J$1006="",Datos!J411&lt;=J$1006)),FALSE),TRUE))))</f>
        <v>0.0</v>
      </c>
      <c r="K411">
        <f>IF(Datos!K411="",0,IF(AND(K$1008&lt;&gt;"",Datos!K411=K$1008),0,IF(K$1004=0,0,1-CHOOSE(K$1004,IF(ISNUMBER(Datos!K411),AND(OR(K$1005="",Datos!K411&gt;=K$1005),OR(K$1006="",Datos!K411&lt;=K$1006)),FALSE),IF(ISNUMBER(Datos!K411),AND(Datos!K411=INT(Datos!K411),AND(OR(K$1005="",Datos!K411&gt;=K$1005),OR(K$1006="",Datos!K411&lt;=K$1006))),FALSE),OR(ISNUMBER(FIND(";"&amp;UPPER(TRIM(Datos!K411&amp;""))&amp;"=",K$1007)),ISNUMBER(FIND(";"&amp;UPPER(TRIM(Datos!K411&amp;""))&amp;";",K$1007))),OR(UPPER(TRIM(Datos!K411&amp;""))="SÍ",UPPER(TRIM(Datos!K411&amp;""))="SI",UPPER(TRIM(Datos!K411&amp;""))="NO"),IF(ISNUMBER(Datos!K411),AND(OR(K$1005="",Datos!K411&gt;=K$1005),OR(K$1006="",Datos!K411&lt;=K$1006)),FALSE),TRUE))))</f>
        <v>0.0</v>
      </c>
      <c r="L411">
        <f>IF(Datos!L411="",0,IF(AND(L$1008&lt;&gt;"",Datos!L411=L$1008),0,IF(L$1004=0,0,1-CHOOSE(L$1004,IF(ISNUMBER(Datos!L411),AND(OR(L$1005="",Datos!L411&gt;=L$1005),OR(L$1006="",Datos!L411&lt;=L$1006)),FALSE),IF(ISNUMBER(Datos!L411),AND(Datos!L411=INT(Datos!L411),AND(OR(L$1005="",Datos!L411&gt;=L$1005),OR(L$1006="",Datos!L411&lt;=L$1006))),FALSE),OR(ISNUMBER(FIND(";"&amp;UPPER(TRIM(Datos!L411&amp;""))&amp;"=",L$1007)),ISNUMBER(FIND(";"&amp;UPPER(TRIM(Datos!L411&amp;""))&amp;";",L$1007))),OR(UPPER(TRIM(Datos!L411&amp;""))="SÍ",UPPER(TRIM(Datos!L411&amp;""))="SI",UPPER(TRIM(Datos!L411&amp;""))="NO"),IF(ISNUMBER(Datos!L411),AND(OR(L$1005="",Datos!L411&gt;=L$1005),OR(L$1006="",Datos!L411&lt;=L$1006)),FALSE),TRUE))))</f>
        <v>0.0</v>
      </c>
      <c r="M411">
        <f>IF(Datos!M411="",0,IF(AND(M$1008&lt;&gt;"",Datos!M411=M$1008),0,IF(M$1004=0,0,1-CHOOSE(M$1004,IF(ISNUMBER(Datos!M411),AND(OR(M$1005="",Datos!M411&gt;=M$1005),OR(M$1006="",Datos!M411&lt;=M$1006)),FALSE),IF(ISNUMBER(Datos!M411),AND(Datos!M411=INT(Datos!M411),AND(OR(M$1005="",Datos!M411&gt;=M$1005),OR(M$1006="",Datos!M411&lt;=M$1006))),FALSE),OR(ISNUMBER(FIND(";"&amp;UPPER(TRIM(Datos!M411&amp;""))&amp;"=",M$1007)),ISNUMBER(FIND(";"&amp;UPPER(TRIM(Datos!M411&amp;""))&amp;";",M$1007))),OR(UPPER(TRIM(Datos!M411&amp;""))="SÍ",UPPER(TRIM(Datos!M411&amp;""))="SI",UPPER(TRIM(Datos!M411&amp;""))="NO"),IF(ISNUMBER(Datos!M411),AND(OR(M$1005="",Datos!M411&gt;=M$1005),OR(M$1006="",Datos!M411&lt;=M$1006)),FALSE),TRUE))))</f>
        <v>0.0</v>
      </c>
      <c r="N411">
        <f>IF(Datos!N411="",0,IF(AND(N$1008&lt;&gt;"",Datos!N411=N$1008),0,IF(N$1004=0,0,1-CHOOSE(N$1004,IF(ISNUMBER(Datos!N411),AND(OR(N$1005="",Datos!N411&gt;=N$1005),OR(N$1006="",Datos!N411&lt;=N$1006)),FALSE),IF(ISNUMBER(Datos!N411),AND(Datos!N411=INT(Datos!N411),AND(OR(N$1005="",Datos!N411&gt;=N$1005),OR(N$1006="",Datos!N411&lt;=N$1006))),FALSE),OR(ISNUMBER(FIND(";"&amp;UPPER(TRIM(Datos!N411&amp;""))&amp;"=",N$1007)),ISNUMBER(FIND(";"&amp;UPPER(TRIM(Datos!N411&amp;""))&amp;";",N$1007))),OR(UPPER(TRIM(Datos!N411&amp;""))="SÍ",UPPER(TRIM(Datos!N411&amp;""))="SI",UPPER(TRIM(Datos!N411&amp;""))="NO"),IF(ISNUMBER(Datos!N411),AND(OR(N$1005="",Datos!N411&gt;=N$1005),OR(N$1006="",Datos!N411&lt;=N$1006)),FALSE),TRUE))))</f>
        <v>0.0</v>
      </c>
      <c r="O411">
        <f>IF(Datos!O411="",0,IF(AND(O$1008&lt;&gt;"",Datos!O411=O$1008),0,IF(O$1004=0,0,1-CHOOSE(O$1004,IF(ISNUMBER(Datos!O411),AND(OR(O$1005="",Datos!O411&gt;=O$1005),OR(O$1006="",Datos!O411&lt;=O$1006)),FALSE),IF(ISNUMBER(Datos!O411),AND(Datos!O411=INT(Datos!O411),AND(OR(O$1005="",Datos!O411&gt;=O$1005),OR(O$1006="",Datos!O411&lt;=O$1006))),FALSE),OR(ISNUMBER(FIND(";"&amp;UPPER(TRIM(Datos!O411&amp;""))&amp;"=",O$1007)),ISNUMBER(FIND(";"&amp;UPPER(TRIM(Datos!O411&amp;""))&amp;";",O$1007))),OR(UPPER(TRIM(Datos!O411&amp;""))="SÍ",UPPER(TRIM(Datos!O411&amp;""))="SI",UPPER(TRIM(Datos!O411&amp;""))="NO"),IF(ISNUMBER(Datos!O411),AND(OR(O$1005="",Datos!O411&gt;=O$1005),OR(O$1006="",Datos!O411&lt;=O$1006)),FALSE),TRUE))))</f>
        <v>0.0</v>
      </c>
      <c r="P411">
        <f>IF(Datos!P411="",0,IF(AND(P$1008&lt;&gt;"",Datos!P411=P$1008),0,IF(P$1004=0,0,1-CHOOSE(P$1004,IF(ISNUMBER(Datos!P411),AND(OR(P$1005="",Datos!P411&gt;=P$1005),OR(P$1006="",Datos!P411&lt;=P$1006)),FALSE),IF(ISNUMBER(Datos!P411),AND(Datos!P411=INT(Datos!P411),AND(OR(P$1005="",Datos!P411&gt;=P$1005),OR(P$1006="",Datos!P411&lt;=P$1006))),FALSE),OR(ISNUMBER(FIND(";"&amp;UPPER(TRIM(Datos!P411&amp;""))&amp;"=",P$1007)),ISNUMBER(FIND(";"&amp;UPPER(TRIM(Datos!P411&amp;""))&amp;";",P$1007))),OR(UPPER(TRIM(Datos!P411&amp;""))="SÍ",UPPER(TRIM(Datos!P411&amp;""))="SI",UPPER(TRIM(Datos!P411&amp;""))="NO"),IF(ISNUMBER(Datos!P411),AND(OR(P$1005="",Datos!P411&gt;=P$1005),OR(P$1006="",Datos!P411&lt;=P$1006)),FALSE),TRUE))))</f>
        <v>0.0</v>
      </c>
      <c r="Q411">
        <f>IF(Datos!Q411="",0,IF(AND(Q$1008&lt;&gt;"",Datos!Q411=Q$1008),0,IF(Q$1004=0,0,1-CHOOSE(Q$1004,IF(ISNUMBER(Datos!Q411),AND(OR(Q$1005="",Datos!Q411&gt;=Q$1005),OR(Q$1006="",Datos!Q411&lt;=Q$1006)),FALSE),IF(ISNUMBER(Datos!Q411),AND(Datos!Q411=INT(Datos!Q411),AND(OR(Q$1005="",Datos!Q411&gt;=Q$1005),OR(Q$1006="",Datos!Q411&lt;=Q$1006))),FALSE),OR(ISNUMBER(FIND(";"&amp;UPPER(TRIM(Datos!Q411&amp;""))&amp;"=",Q$1007)),ISNUMBER(FIND(";"&amp;UPPER(TRIM(Datos!Q411&amp;""))&amp;";",Q$1007))),OR(UPPER(TRIM(Datos!Q411&amp;""))="SÍ",UPPER(TRIM(Datos!Q411&amp;""))="SI",UPPER(TRIM(Datos!Q411&amp;""))="NO"),IF(ISNUMBER(Datos!Q411),AND(OR(Q$1005="",Datos!Q411&gt;=Q$1005),OR(Q$1006="",Datos!Q411&lt;=Q$1006)),FALSE),TRUE))))</f>
        <v>0.0</v>
      </c>
      <c r="R411">
        <f>IF(Datos!R411="",0,IF(AND(R$1008&lt;&gt;"",Datos!R411=R$1008),0,IF(R$1004=0,0,1-CHOOSE(R$1004,IF(ISNUMBER(Datos!R411),AND(OR(R$1005="",Datos!R411&gt;=R$1005),OR(R$1006="",Datos!R411&lt;=R$1006)),FALSE),IF(ISNUMBER(Datos!R411),AND(Datos!R411=INT(Datos!R411),AND(OR(R$1005="",Datos!R411&gt;=R$1005),OR(R$1006="",Datos!R411&lt;=R$1006))),FALSE),OR(ISNUMBER(FIND(";"&amp;UPPER(TRIM(Datos!R411&amp;""))&amp;"=",R$1007)),ISNUMBER(FIND(";"&amp;UPPER(TRIM(Datos!R411&amp;""))&amp;";",R$1007))),OR(UPPER(TRIM(Datos!R411&amp;""))="SÍ",UPPER(TRIM(Datos!R411&amp;""))="SI",UPPER(TRIM(Datos!R411&amp;""))="NO"),IF(ISNUMBER(Datos!R411),AND(OR(R$1005="",Datos!R411&gt;=R$1005),OR(R$1006="",Datos!R411&lt;=R$1006)),FALSE),TRUE))))</f>
        <v>0.0</v>
      </c>
      <c r="S411">
        <f>IF(Datos!S411="",0,IF(AND(S$1008&lt;&gt;"",Datos!S411=S$1008),0,IF(S$1004=0,0,1-CHOOSE(S$1004,IF(ISNUMBER(Datos!S411),AND(OR(S$1005="",Datos!S411&gt;=S$1005),OR(S$1006="",Datos!S411&lt;=S$1006)),FALSE),IF(ISNUMBER(Datos!S411),AND(Datos!S411=INT(Datos!S411),AND(OR(S$1005="",Datos!S411&gt;=S$1005),OR(S$1006="",Datos!S411&lt;=S$1006))),FALSE),OR(ISNUMBER(FIND(";"&amp;UPPER(TRIM(Datos!S411&amp;""))&amp;"=",S$1007)),ISNUMBER(FIND(";"&amp;UPPER(TRIM(Datos!S411&amp;""))&amp;";",S$1007))),OR(UPPER(TRIM(Datos!S411&amp;""))="SÍ",UPPER(TRIM(Datos!S411&amp;""))="SI",UPPER(TRIM(Datos!S411&amp;""))="NO"),IF(ISNUMBER(Datos!S411),AND(OR(S$1005="",Datos!S411&gt;=S$1005),OR(S$1006="",Datos!S411&lt;=S$1006)),FALSE),TRUE))))</f>
        <v>0.0</v>
      </c>
      <c r="T411">
        <f>IF(Datos!T411="",0,IF(AND(T$1008&lt;&gt;"",Datos!T411=T$1008),0,IF(T$1004=0,0,1-CHOOSE(T$1004,IF(ISNUMBER(Datos!T411),AND(OR(T$1005="",Datos!T411&gt;=T$1005),OR(T$1006="",Datos!T411&lt;=T$1006)),FALSE),IF(ISNUMBER(Datos!T411),AND(Datos!T411=INT(Datos!T411),AND(OR(T$1005="",Datos!T411&gt;=T$1005),OR(T$1006="",Datos!T411&lt;=T$1006))),FALSE),OR(ISNUMBER(FIND(";"&amp;UPPER(TRIM(Datos!T411&amp;""))&amp;"=",T$1007)),ISNUMBER(FIND(";"&amp;UPPER(TRIM(Datos!T411&amp;""))&amp;";",T$1007))),OR(UPPER(TRIM(Datos!T411&amp;""))="SÍ",UPPER(TRIM(Datos!T411&amp;""))="SI",UPPER(TRIM(Datos!T411&amp;""))="NO"),IF(ISNUMBER(Datos!T411),AND(OR(T$1005="",Datos!T411&gt;=T$1005),OR(T$1006="",Datos!T411&lt;=T$1006)),FALSE),TRUE))))</f>
        <v>0.0</v>
      </c>
      <c r="U411">
        <f>IF(Datos!U411="",0,IF(AND(U$1008&lt;&gt;"",Datos!U411=U$1008),0,IF(U$1004=0,0,1-CHOOSE(U$1004,IF(ISNUMBER(Datos!U411),AND(OR(U$1005="",Datos!U411&gt;=U$1005),OR(U$1006="",Datos!U411&lt;=U$1006)),FALSE),IF(ISNUMBER(Datos!U411),AND(Datos!U411=INT(Datos!U411),AND(OR(U$1005="",Datos!U411&gt;=U$1005),OR(U$1006="",Datos!U411&lt;=U$1006))),FALSE),OR(ISNUMBER(FIND(";"&amp;UPPER(TRIM(Datos!U411&amp;""))&amp;"=",U$1007)),ISNUMBER(FIND(";"&amp;UPPER(TRIM(Datos!U411&amp;""))&amp;";",U$1007))),OR(UPPER(TRIM(Datos!U411&amp;""))="SÍ",UPPER(TRIM(Datos!U411&amp;""))="SI",UPPER(TRIM(Datos!U411&amp;""))="NO"),IF(ISNUMBER(Datos!U411),AND(OR(U$1005="",Datos!U411&gt;=U$1005),OR(U$1006="",Datos!U411&lt;=U$1006)),FALSE),TRUE))))</f>
        <v>0.0</v>
      </c>
      <c r="V411">
        <f>IF(Datos!V411="",0,IF(AND(V$1008&lt;&gt;"",Datos!V411=V$1008),0,IF(V$1004=0,0,1-CHOOSE(V$1004,IF(ISNUMBER(Datos!V411),AND(OR(V$1005="",Datos!V411&gt;=V$1005),OR(V$1006="",Datos!V411&lt;=V$1006)),FALSE),IF(ISNUMBER(Datos!V411),AND(Datos!V411=INT(Datos!V411),AND(OR(V$1005="",Datos!V411&gt;=V$1005),OR(V$1006="",Datos!V411&lt;=V$1006))),FALSE),OR(ISNUMBER(FIND(";"&amp;UPPER(TRIM(Datos!V411&amp;""))&amp;"=",V$1007)),ISNUMBER(FIND(";"&amp;UPPER(TRIM(Datos!V411&amp;""))&amp;";",V$1007))),OR(UPPER(TRIM(Datos!V411&amp;""))="SÍ",UPPER(TRIM(Datos!V411&amp;""))="SI",UPPER(TRIM(Datos!V411&amp;""))="NO"),IF(ISNUMBER(Datos!V411),AND(OR(V$1005="",Datos!V411&gt;=V$1005),OR(V$1006="",Datos!V411&lt;=V$1006)),FALSE),TRUE))))</f>
        <v>0.0</v>
      </c>
      <c r="W411">
        <f>IF(Datos!W411="",0,IF(AND(W$1008&lt;&gt;"",Datos!W411=W$1008),0,IF(W$1004=0,0,1-CHOOSE(W$1004,IF(ISNUMBER(Datos!W411),AND(OR(W$1005="",Datos!W411&gt;=W$1005),OR(W$1006="",Datos!W411&lt;=W$1006)),FALSE),IF(ISNUMBER(Datos!W411),AND(Datos!W411=INT(Datos!W411),AND(OR(W$1005="",Datos!W411&gt;=W$1005),OR(W$1006="",Datos!W411&lt;=W$1006))),FALSE),OR(ISNUMBER(FIND(";"&amp;UPPER(TRIM(Datos!W411&amp;""))&amp;"=",W$1007)),ISNUMBER(FIND(";"&amp;UPPER(TRIM(Datos!W411&amp;""))&amp;";",W$1007))),OR(UPPER(TRIM(Datos!W411&amp;""))="SÍ",UPPER(TRIM(Datos!W411&amp;""))="SI",UPPER(TRIM(Datos!W411&amp;""))="NO"),IF(ISNUMBER(Datos!W411),AND(OR(W$1005="",Datos!W411&gt;=W$1005),OR(W$1006="",Datos!W411&lt;=W$1006)),FALSE),TRUE))))</f>
        <v>0.0</v>
      </c>
      <c r="X411">
        <f>IF(Datos!X411="",0,IF(AND(X$1008&lt;&gt;"",Datos!X411=X$1008),0,IF(X$1004=0,0,1-CHOOSE(X$1004,IF(ISNUMBER(Datos!X411),AND(OR(X$1005="",Datos!X411&gt;=X$1005),OR(X$1006="",Datos!X411&lt;=X$1006)),FALSE),IF(ISNUMBER(Datos!X411),AND(Datos!X411=INT(Datos!X411),AND(OR(X$1005="",Datos!X411&gt;=X$1005),OR(X$1006="",Datos!X411&lt;=X$1006))),FALSE),OR(ISNUMBER(FIND(";"&amp;UPPER(TRIM(Datos!X411&amp;""))&amp;"=",X$1007)),ISNUMBER(FIND(";"&amp;UPPER(TRIM(Datos!X411&amp;""))&amp;";",X$1007))),OR(UPPER(TRIM(Datos!X411&amp;""))="SÍ",UPPER(TRIM(Datos!X411&amp;""))="SI",UPPER(TRIM(Datos!X411&amp;""))="NO"),IF(ISNUMBER(Datos!X411),AND(OR(X$1005="",Datos!X411&gt;=X$1005),OR(X$1006="",Datos!X411&lt;=X$1006)),FALSE),TRUE))))</f>
        <v>0.0</v>
      </c>
      <c r="Y411">
        <f>IF(Datos!Y411="",0,IF(AND(Y$1008&lt;&gt;"",Datos!Y411=Y$1008),0,IF(Y$1004=0,0,1-CHOOSE(Y$1004,IF(ISNUMBER(Datos!Y411),AND(OR(Y$1005="",Datos!Y411&gt;=Y$1005),OR(Y$1006="",Datos!Y411&lt;=Y$1006)),FALSE),IF(ISNUMBER(Datos!Y411),AND(Datos!Y411=INT(Datos!Y411),AND(OR(Y$1005="",Datos!Y411&gt;=Y$1005),OR(Y$1006="",Datos!Y411&lt;=Y$1006))),FALSE),OR(ISNUMBER(FIND(";"&amp;UPPER(TRIM(Datos!Y411&amp;""))&amp;"=",Y$1007)),ISNUMBER(FIND(";"&amp;UPPER(TRIM(Datos!Y411&amp;""))&amp;";",Y$1007))),OR(UPPER(TRIM(Datos!Y411&amp;""))="SÍ",UPPER(TRIM(Datos!Y411&amp;""))="SI",UPPER(TRIM(Datos!Y411&amp;""))="NO"),IF(ISNUMBER(Datos!Y411),AND(OR(Y$1005="",Datos!Y411&gt;=Y$1005),OR(Y$1006="",Datos!Y411&lt;=Y$1006)),FALSE),TRUE))))</f>
        <v>0.0</v>
      </c>
      <c r="Z411">
        <f>IF(Datos!Z411="",0,IF(AND(Z$1008&lt;&gt;"",Datos!Z411=Z$1008),0,IF(Z$1004=0,0,1-CHOOSE(Z$1004,IF(ISNUMBER(Datos!Z411),AND(OR(Z$1005="",Datos!Z411&gt;=Z$1005),OR(Z$1006="",Datos!Z411&lt;=Z$1006)),FALSE),IF(ISNUMBER(Datos!Z411),AND(Datos!Z411=INT(Datos!Z411),AND(OR(Z$1005="",Datos!Z411&gt;=Z$1005),OR(Z$1006="",Datos!Z411&lt;=Z$1006))),FALSE),OR(ISNUMBER(FIND(";"&amp;UPPER(TRIM(Datos!Z411&amp;""))&amp;"=",Z$1007)),ISNUMBER(FIND(";"&amp;UPPER(TRIM(Datos!Z411&amp;""))&amp;";",Z$1007))),OR(UPPER(TRIM(Datos!Z411&amp;""))="SÍ",UPPER(TRIM(Datos!Z411&amp;""))="SI",UPPER(TRIM(Datos!Z411&amp;""))="NO"),IF(ISNUMBER(Datos!Z411),AND(OR(Z$1005="",Datos!Z411&gt;=Z$1005),OR(Z$1006="",Datos!Z411&lt;=Z$1006)),FALSE),TRUE))))</f>
        <v>0.0</v>
      </c>
      <c r="AA411">
        <f>IF(Datos!AA411="",0,IF(AND(AA$1008&lt;&gt;"",Datos!AA411=AA$1008),0,IF(AA$1004=0,0,1-CHOOSE(AA$1004,IF(ISNUMBER(Datos!AA411),AND(OR(AA$1005="",Datos!AA411&gt;=AA$1005),OR(AA$1006="",Datos!AA411&lt;=AA$1006)),FALSE),IF(ISNUMBER(Datos!AA411),AND(Datos!AA411=INT(Datos!AA411),AND(OR(AA$1005="",Datos!AA411&gt;=AA$1005),OR(AA$1006="",Datos!AA411&lt;=AA$1006))),FALSE),OR(ISNUMBER(FIND(";"&amp;UPPER(TRIM(Datos!AA411&amp;""))&amp;"=",AA$1007)),ISNUMBER(FIND(";"&amp;UPPER(TRIM(Datos!AA411&amp;""))&amp;";",AA$1007))),OR(UPPER(TRIM(Datos!AA411&amp;""))="SÍ",UPPER(TRIM(Datos!AA411&amp;""))="SI",UPPER(TRIM(Datos!AA411&amp;""))="NO"),IF(ISNUMBER(Datos!AA411),AND(OR(AA$1005="",Datos!AA411&gt;=AA$1005),OR(AA$1006="",Datos!AA411&lt;=AA$1006)),FALSE),TRUE))))</f>
        <v>0.0</v>
      </c>
      <c r="AB411">
        <f>IF(Datos!AB411="",0,IF(AND(AB$1008&lt;&gt;"",Datos!AB411=AB$1008),0,IF(AB$1004=0,0,1-CHOOSE(AB$1004,IF(ISNUMBER(Datos!AB411),AND(OR(AB$1005="",Datos!AB411&gt;=AB$1005),OR(AB$1006="",Datos!AB411&lt;=AB$1006)),FALSE),IF(ISNUMBER(Datos!AB411),AND(Datos!AB411=INT(Datos!AB411),AND(OR(AB$1005="",Datos!AB411&gt;=AB$1005),OR(AB$1006="",Datos!AB411&lt;=AB$1006))),FALSE),OR(ISNUMBER(FIND(";"&amp;UPPER(TRIM(Datos!AB411&amp;""))&amp;"=",AB$1007)),ISNUMBER(FIND(";"&amp;UPPER(TRIM(Datos!AB411&amp;""))&amp;";",AB$1007))),OR(UPPER(TRIM(Datos!AB411&amp;""))="SÍ",UPPER(TRIM(Datos!AB411&amp;""))="SI",UPPER(TRIM(Datos!AB411&amp;""))="NO"),IF(ISNUMBER(Datos!AB411),AND(OR(AB$1005="",Datos!AB411&gt;=AB$1005),OR(AB$1006="",Datos!AB411&lt;=AB$1006)),FALSE),TRUE))))</f>
        <v>0.0</v>
      </c>
      <c r="AC411">
        <f>IF(Datos!AC411="",0,IF(AND(AC$1008&lt;&gt;"",Datos!AC411=AC$1008),0,IF(AC$1004=0,0,1-CHOOSE(AC$1004,IF(ISNUMBER(Datos!AC411),AND(OR(AC$1005="",Datos!AC411&gt;=AC$1005),OR(AC$1006="",Datos!AC411&lt;=AC$1006)),FALSE),IF(ISNUMBER(Datos!AC411),AND(Datos!AC411=INT(Datos!AC411),AND(OR(AC$1005="",Datos!AC411&gt;=AC$1005),OR(AC$1006="",Datos!AC411&lt;=AC$1006))),FALSE),OR(ISNUMBER(FIND(";"&amp;UPPER(TRIM(Datos!AC411&amp;""))&amp;"=",AC$1007)),ISNUMBER(FIND(";"&amp;UPPER(TRIM(Datos!AC411&amp;""))&amp;";",AC$1007))),OR(UPPER(TRIM(Datos!AC411&amp;""))="SÍ",UPPER(TRIM(Datos!AC411&amp;""))="SI",UPPER(TRIM(Datos!AC411&amp;""))="NO"),IF(ISNUMBER(Datos!AC411),AND(OR(AC$1005="",Datos!AC411&gt;=AC$1005),OR(AC$1006="",Datos!AC411&lt;=AC$1006)),FALSE),TRUE))))</f>
        <v>0.0</v>
      </c>
      <c r="AD411">
        <f>IF(Datos!AD411="",0,IF(AND(AD$1008&lt;&gt;"",Datos!AD411=AD$1008),0,IF(AD$1004=0,0,1-CHOOSE(AD$1004,IF(ISNUMBER(Datos!AD411),AND(OR(AD$1005="",Datos!AD411&gt;=AD$1005),OR(AD$1006="",Datos!AD411&lt;=AD$1006)),FALSE),IF(ISNUMBER(Datos!AD411),AND(Datos!AD411=INT(Datos!AD411),AND(OR(AD$1005="",Datos!AD411&gt;=AD$1005),OR(AD$1006="",Datos!AD411&lt;=AD$1006))),FALSE),OR(ISNUMBER(FIND(";"&amp;UPPER(TRIM(Datos!AD411&amp;""))&amp;"=",AD$1007)),ISNUMBER(FIND(";"&amp;UPPER(TRIM(Datos!AD411&amp;""))&amp;";",AD$1007))),OR(UPPER(TRIM(Datos!AD411&amp;""))="SÍ",UPPER(TRIM(Datos!AD411&amp;""))="SI",UPPER(TRIM(Datos!AD411&amp;""))="NO"),IF(ISNUMBER(Datos!AD411),AND(OR(AD$1005="",Datos!AD411&gt;=AD$1005),OR(AD$1006="",Datos!AD411&lt;=AD$1006)),FALSE),TRUE))))</f>
        <v>0.0</v>
      </c>
      <c r="AE411">
        <f>IF(Datos!AE411="",0,IF(AND(AE$1008&lt;&gt;"",Datos!AE411=AE$1008),0,IF(AE$1004=0,0,1-CHOOSE(AE$1004,IF(ISNUMBER(Datos!AE411),AND(OR(AE$1005="",Datos!AE411&gt;=AE$1005),OR(AE$1006="",Datos!AE411&lt;=AE$1006)),FALSE),IF(ISNUMBER(Datos!AE411),AND(Datos!AE411=INT(Datos!AE411),AND(OR(AE$1005="",Datos!AE411&gt;=AE$1005),OR(AE$1006="",Datos!AE411&lt;=AE$1006))),FALSE),OR(ISNUMBER(FIND(";"&amp;UPPER(TRIM(Datos!AE411&amp;""))&amp;"=",AE$1007)),ISNUMBER(FIND(";"&amp;UPPER(TRIM(Datos!AE411&amp;""))&amp;";",AE$1007))),OR(UPPER(TRIM(Datos!AE411&amp;""))="SÍ",UPPER(TRIM(Datos!AE411&amp;""))="SI",UPPER(TRIM(Datos!AE411&amp;""))="NO"),IF(ISNUMBER(Datos!AE411),AND(OR(AE$1005="",Datos!AE411&gt;=AE$1005),OR(AE$1006="",Datos!AE411&lt;=AE$1006)),FALSE),TRUE))))</f>
        <v>0.0</v>
      </c>
    </row>
    <row r="412" spans="2:31">
      <c r="B412">
        <f>IF(Datos!B412="",0,IF(AND(B$1008&lt;&gt;"",Datos!B412=B$1008),0,IF(B$1004=0,0,1-CHOOSE(B$1004,IF(ISNUMBER(Datos!B412),AND(OR(B$1005="",Datos!B412&gt;=B$1005),OR(B$1006="",Datos!B412&lt;=B$1006)),FALSE),IF(ISNUMBER(Datos!B412),AND(Datos!B412=INT(Datos!B412),AND(OR(B$1005="",Datos!B412&gt;=B$1005),OR(B$1006="",Datos!B412&lt;=B$1006))),FALSE),OR(ISNUMBER(FIND(";"&amp;UPPER(TRIM(Datos!B412&amp;""))&amp;"=",B$1007)),ISNUMBER(FIND(";"&amp;UPPER(TRIM(Datos!B412&amp;""))&amp;";",B$1007))),OR(UPPER(TRIM(Datos!B412&amp;""))="SÍ",UPPER(TRIM(Datos!B412&amp;""))="SI",UPPER(TRIM(Datos!B412&amp;""))="NO"),IF(ISNUMBER(Datos!B412),AND(OR(B$1005="",Datos!B412&gt;=B$1005),OR(B$1006="",Datos!B412&lt;=B$1006)),FALSE),TRUE))))</f>
        <v>0.0</v>
      </c>
      <c r="C412">
        <f>IF(Datos!C412="",0,IF(AND(C$1008&lt;&gt;"",Datos!C412=C$1008),0,IF(C$1004=0,0,1-CHOOSE(C$1004,IF(ISNUMBER(Datos!C412),AND(OR(C$1005="",Datos!C412&gt;=C$1005),OR(C$1006="",Datos!C412&lt;=C$1006)),FALSE),IF(ISNUMBER(Datos!C412),AND(Datos!C412=INT(Datos!C412),AND(OR(C$1005="",Datos!C412&gt;=C$1005),OR(C$1006="",Datos!C412&lt;=C$1006))),FALSE),OR(ISNUMBER(FIND(";"&amp;UPPER(TRIM(Datos!C412&amp;""))&amp;"=",C$1007)),ISNUMBER(FIND(";"&amp;UPPER(TRIM(Datos!C412&amp;""))&amp;";",C$1007))),OR(UPPER(TRIM(Datos!C412&amp;""))="SÍ",UPPER(TRIM(Datos!C412&amp;""))="SI",UPPER(TRIM(Datos!C412&amp;""))="NO"),IF(ISNUMBER(Datos!C412),AND(OR(C$1005="",Datos!C412&gt;=C$1005),OR(C$1006="",Datos!C412&lt;=C$1006)),FALSE),TRUE))))</f>
        <v>0.0</v>
      </c>
      <c r="D412">
        <f>IF(Datos!D412="",0,IF(AND(D$1008&lt;&gt;"",Datos!D412=D$1008),0,IF(D$1004=0,0,1-CHOOSE(D$1004,IF(ISNUMBER(Datos!D412),AND(OR(D$1005="",Datos!D412&gt;=D$1005),OR(D$1006="",Datos!D412&lt;=D$1006)),FALSE),IF(ISNUMBER(Datos!D412),AND(Datos!D412=INT(Datos!D412),AND(OR(D$1005="",Datos!D412&gt;=D$1005),OR(D$1006="",Datos!D412&lt;=D$1006))),FALSE),OR(ISNUMBER(FIND(";"&amp;UPPER(TRIM(Datos!D412&amp;""))&amp;"=",D$1007)),ISNUMBER(FIND(";"&amp;UPPER(TRIM(Datos!D412&amp;""))&amp;";",D$1007))),OR(UPPER(TRIM(Datos!D412&amp;""))="SÍ",UPPER(TRIM(Datos!D412&amp;""))="SI",UPPER(TRIM(Datos!D412&amp;""))="NO"),IF(ISNUMBER(Datos!D412),AND(OR(D$1005="",Datos!D412&gt;=D$1005),OR(D$1006="",Datos!D412&lt;=D$1006)),FALSE),TRUE))))</f>
        <v>0.0</v>
      </c>
      <c r="E412">
        <f>IF(Datos!E412="",0,IF(AND(E$1008&lt;&gt;"",Datos!E412=E$1008),0,IF(E$1004=0,0,1-CHOOSE(E$1004,IF(ISNUMBER(Datos!E412),AND(OR(E$1005="",Datos!E412&gt;=E$1005),OR(E$1006="",Datos!E412&lt;=E$1006)),FALSE),IF(ISNUMBER(Datos!E412),AND(Datos!E412=INT(Datos!E412),AND(OR(E$1005="",Datos!E412&gt;=E$1005),OR(E$1006="",Datos!E412&lt;=E$1006))),FALSE),OR(ISNUMBER(FIND(";"&amp;UPPER(TRIM(Datos!E412&amp;""))&amp;"=",E$1007)),ISNUMBER(FIND(";"&amp;UPPER(TRIM(Datos!E412&amp;""))&amp;";",E$1007))),OR(UPPER(TRIM(Datos!E412&amp;""))="SÍ",UPPER(TRIM(Datos!E412&amp;""))="SI",UPPER(TRIM(Datos!E412&amp;""))="NO"),IF(ISNUMBER(Datos!E412),AND(OR(E$1005="",Datos!E412&gt;=E$1005),OR(E$1006="",Datos!E412&lt;=E$1006)),FALSE),TRUE))))</f>
        <v>0.0</v>
      </c>
      <c r="F412">
        <f>IF(Datos!F412="",0,IF(AND(F$1008&lt;&gt;"",Datos!F412=F$1008),0,IF(F$1004=0,0,1-CHOOSE(F$1004,IF(ISNUMBER(Datos!F412),AND(OR(F$1005="",Datos!F412&gt;=F$1005),OR(F$1006="",Datos!F412&lt;=F$1006)),FALSE),IF(ISNUMBER(Datos!F412),AND(Datos!F412=INT(Datos!F412),AND(OR(F$1005="",Datos!F412&gt;=F$1005),OR(F$1006="",Datos!F412&lt;=F$1006))),FALSE),OR(ISNUMBER(FIND(";"&amp;UPPER(TRIM(Datos!F412&amp;""))&amp;"=",F$1007)),ISNUMBER(FIND(";"&amp;UPPER(TRIM(Datos!F412&amp;""))&amp;";",F$1007))),OR(UPPER(TRIM(Datos!F412&amp;""))="SÍ",UPPER(TRIM(Datos!F412&amp;""))="SI",UPPER(TRIM(Datos!F412&amp;""))="NO"),IF(ISNUMBER(Datos!F412),AND(OR(F$1005="",Datos!F412&gt;=F$1005),OR(F$1006="",Datos!F412&lt;=F$1006)),FALSE),TRUE))))</f>
        <v>0.0</v>
      </c>
      <c r="G412">
        <f>IF(Datos!G412="",0,IF(AND(G$1008&lt;&gt;"",Datos!G412=G$1008),0,IF(G$1004=0,0,1-CHOOSE(G$1004,IF(ISNUMBER(Datos!G412),AND(OR(G$1005="",Datos!G412&gt;=G$1005),OR(G$1006="",Datos!G412&lt;=G$1006)),FALSE),IF(ISNUMBER(Datos!G412),AND(Datos!G412=INT(Datos!G412),AND(OR(G$1005="",Datos!G412&gt;=G$1005),OR(G$1006="",Datos!G412&lt;=G$1006))),FALSE),OR(ISNUMBER(FIND(";"&amp;UPPER(TRIM(Datos!G412&amp;""))&amp;"=",G$1007)),ISNUMBER(FIND(";"&amp;UPPER(TRIM(Datos!G412&amp;""))&amp;";",G$1007))),OR(UPPER(TRIM(Datos!G412&amp;""))="SÍ",UPPER(TRIM(Datos!G412&amp;""))="SI",UPPER(TRIM(Datos!G412&amp;""))="NO"),IF(ISNUMBER(Datos!G412),AND(OR(G$1005="",Datos!G412&gt;=G$1005),OR(G$1006="",Datos!G412&lt;=G$1006)),FALSE),TRUE))))</f>
        <v>0.0</v>
      </c>
      <c r="H412">
        <f>IF(Datos!H412="",0,IF(AND(H$1008&lt;&gt;"",Datos!H412=H$1008),0,IF(H$1004=0,0,1-CHOOSE(H$1004,IF(ISNUMBER(Datos!H412),AND(OR(H$1005="",Datos!H412&gt;=H$1005),OR(H$1006="",Datos!H412&lt;=H$1006)),FALSE),IF(ISNUMBER(Datos!H412),AND(Datos!H412=INT(Datos!H412),AND(OR(H$1005="",Datos!H412&gt;=H$1005),OR(H$1006="",Datos!H412&lt;=H$1006))),FALSE),OR(ISNUMBER(FIND(";"&amp;UPPER(TRIM(Datos!H412&amp;""))&amp;"=",H$1007)),ISNUMBER(FIND(";"&amp;UPPER(TRIM(Datos!H412&amp;""))&amp;";",H$1007))),OR(UPPER(TRIM(Datos!H412&amp;""))="SÍ",UPPER(TRIM(Datos!H412&amp;""))="SI",UPPER(TRIM(Datos!H412&amp;""))="NO"),IF(ISNUMBER(Datos!H412),AND(OR(H$1005="",Datos!H412&gt;=H$1005),OR(H$1006="",Datos!H412&lt;=H$1006)),FALSE),TRUE))))</f>
        <v>0.0</v>
      </c>
      <c r="I412">
        <f>IF(Datos!I412="",0,IF(AND(I$1008&lt;&gt;"",Datos!I412=I$1008),0,IF(I$1004=0,0,1-CHOOSE(I$1004,IF(ISNUMBER(Datos!I412),AND(OR(I$1005="",Datos!I412&gt;=I$1005),OR(I$1006="",Datos!I412&lt;=I$1006)),FALSE),IF(ISNUMBER(Datos!I412),AND(Datos!I412=INT(Datos!I412),AND(OR(I$1005="",Datos!I412&gt;=I$1005),OR(I$1006="",Datos!I412&lt;=I$1006))),FALSE),OR(ISNUMBER(FIND(";"&amp;UPPER(TRIM(Datos!I412&amp;""))&amp;"=",I$1007)),ISNUMBER(FIND(";"&amp;UPPER(TRIM(Datos!I412&amp;""))&amp;";",I$1007))),OR(UPPER(TRIM(Datos!I412&amp;""))="SÍ",UPPER(TRIM(Datos!I412&amp;""))="SI",UPPER(TRIM(Datos!I412&amp;""))="NO"),IF(ISNUMBER(Datos!I412),AND(OR(I$1005="",Datos!I412&gt;=I$1005),OR(I$1006="",Datos!I412&lt;=I$1006)),FALSE),TRUE))))</f>
        <v>0.0</v>
      </c>
      <c r="J412">
        <f>IF(Datos!J412="",0,IF(AND(J$1008&lt;&gt;"",Datos!J412=J$1008),0,IF(J$1004=0,0,1-CHOOSE(J$1004,IF(ISNUMBER(Datos!J412),AND(OR(J$1005="",Datos!J412&gt;=J$1005),OR(J$1006="",Datos!J412&lt;=J$1006)),FALSE),IF(ISNUMBER(Datos!J412),AND(Datos!J412=INT(Datos!J412),AND(OR(J$1005="",Datos!J412&gt;=J$1005),OR(J$1006="",Datos!J412&lt;=J$1006))),FALSE),OR(ISNUMBER(FIND(";"&amp;UPPER(TRIM(Datos!J412&amp;""))&amp;"=",J$1007)),ISNUMBER(FIND(";"&amp;UPPER(TRIM(Datos!J412&amp;""))&amp;";",J$1007))),OR(UPPER(TRIM(Datos!J412&amp;""))="SÍ",UPPER(TRIM(Datos!J412&amp;""))="SI",UPPER(TRIM(Datos!J412&amp;""))="NO"),IF(ISNUMBER(Datos!J412),AND(OR(J$1005="",Datos!J412&gt;=J$1005),OR(J$1006="",Datos!J412&lt;=J$1006)),FALSE),TRUE))))</f>
        <v>0.0</v>
      </c>
      <c r="K412">
        <f>IF(Datos!K412="",0,IF(AND(K$1008&lt;&gt;"",Datos!K412=K$1008),0,IF(K$1004=0,0,1-CHOOSE(K$1004,IF(ISNUMBER(Datos!K412),AND(OR(K$1005="",Datos!K412&gt;=K$1005),OR(K$1006="",Datos!K412&lt;=K$1006)),FALSE),IF(ISNUMBER(Datos!K412),AND(Datos!K412=INT(Datos!K412),AND(OR(K$1005="",Datos!K412&gt;=K$1005),OR(K$1006="",Datos!K412&lt;=K$1006))),FALSE),OR(ISNUMBER(FIND(";"&amp;UPPER(TRIM(Datos!K412&amp;""))&amp;"=",K$1007)),ISNUMBER(FIND(";"&amp;UPPER(TRIM(Datos!K412&amp;""))&amp;";",K$1007))),OR(UPPER(TRIM(Datos!K412&amp;""))="SÍ",UPPER(TRIM(Datos!K412&amp;""))="SI",UPPER(TRIM(Datos!K412&amp;""))="NO"),IF(ISNUMBER(Datos!K412),AND(OR(K$1005="",Datos!K412&gt;=K$1005),OR(K$1006="",Datos!K412&lt;=K$1006)),FALSE),TRUE))))</f>
        <v>0.0</v>
      </c>
      <c r="L412">
        <f>IF(Datos!L412="",0,IF(AND(L$1008&lt;&gt;"",Datos!L412=L$1008),0,IF(L$1004=0,0,1-CHOOSE(L$1004,IF(ISNUMBER(Datos!L412),AND(OR(L$1005="",Datos!L412&gt;=L$1005),OR(L$1006="",Datos!L412&lt;=L$1006)),FALSE),IF(ISNUMBER(Datos!L412),AND(Datos!L412=INT(Datos!L412),AND(OR(L$1005="",Datos!L412&gt;=L$1005),OR(L$1006="",Datos!L412&lt;=L$1006))),FALSE),OR(ISNUMBER(FIND(";"&amp;UPPER(TRIM(Datos!L412&amp;""))&amp;"=",L$1007)),ISNUMBER(FIND(";"&amp;UPPER(TRIM(Datos!L412&amp;""))&amp;";",L$1007))),OR(UPPER(TRIM(Datos!L412&amp;""))="SÍ",UPPER(TRIM(Datos!L412&amp;""))="SI",UPPER(TRIM(Datos!L412&amp;""))="NO"),IF(ISNUMBER(Datos!L412),AND(OR(L$1005="",Datos!L412&gt;=L$1005),OR(L$1006="",Datos!L412&lt;=L$1006)),FALSE),TRUE))))</f>
        <v>0.0</v>
      </c>
      <c r="M412">
        <f>IF(Datos!M412="",0,IF(AND(M$1008&lt;&gt;"",Datos!M412=M$1008),0,IF(M$1004=0,0,1-CHOOSE(M$1004,IF(ISNUMBER(Datos!M412),AND(OR(M$1005="",Datos!M412&gt;=M$1005),OR(M$1006="",Datos!M412&lt;=M$1006)),FALSE),IF(ISNUMBER(Datos!M412),AND(Datos!M412=INT(Datos!M412),AND(OR(M$1005="",Datos!M412&gt;=M$1005),OR(M$1006="",Datos!M412&lt;=M$1006))),FALSE),OR(ISNUMBER(FIND(";"&amp;UPPER(TRIM(Datos!M412&amp;""))&amp;"=",M$1007)),ISNUMBER(FIND(";"&amp;UPPER(TRIM(Datos!M412&amp;""))&amp;";",M$1007))),OR(UPPER(TRIM(Datos!M412&amp;""))="SÍ",UPPER(TRIM(Datos!M412&amp;""))="SI",UPPER(TRIM(Datos!M412&amp;""))="NO"),IF(ISNUMBER(Datos!M412),AND(OR(M$1005="",Datos!M412&gt;=M$1005),OR(M$1006="",Datos!M412&lt;=M$1006)),FALSE),TRUE))))</f>
        <v>0.0</v>
      </c>
      <c r="N412">
        <f>IF(Datos!N412="",0,IF(AND(N$1008&lt;&gt;"",Datos!N412=N$1008),0,IF(N$1004=0,0,1-CHOOSE(N$1004,IF(ISNUMBER(Datos!N412),AND(OR(N$1005="",Datos!N412&gt;=N$1005),OR(N$1006="",Datos!N412&lt;=N$1006)),FALSE),IF(ISNUMBER(Datos!N412),AND(Datos!N412=INT(Datos!N412),AND(OR(N$1005="",Datos!N412&gt;=N$1005),OR(N$1006="",Datos!N412&lt;=N$1006))),FALSE),OR(ISNUMBER(FIND(";"&amp;UPPER(TRIM(Datos!N412&amp;""))&amp;"=",N$1007)),ISNUMBER(FIND(";"&amp;UPPER(TRIM(Datos!N412&amp;""))&amp;";",N$1007))),OR(UPPER(TRIM(Datos!N412&amp;""))="SÍ",UPPER(TRIM(Datos!N412&amp;""))="SI",UPPER(TRIM(Datos!N412&amp;""))="NO"),IF(ISNUMBER(Datos!N412),AND(OR(N$1005="",Datos!N412&gt;=N$1005),OR(N$1006="",Datos!N412&lt;=N$1006)),FALSE),TRUE))))</f>
        <v>0.0</v>
      </c>
      <c r="O412">
        <f>IF(Datos!O412="",0,IF(AND(O$1008&lt;&gt;"",Datos!O412=O$1008),0,IF(O$1004=0,0,1-CHOOSE(O$1004,IF(ISNUMBER(Datos!O412),AND(OR(O$1005="",Datos!O412&gt;=O$1005),OR(O$1006="",Datos!O412&lt;=O$1006)),FALSE),IF(ISNUMBER(Datos!O412),AND(Datos!O412=INT(Datos!O412),AND(OR(O$1005="",Datos!O412&gt;=O$1005),OR(O$1006="",Datos!O412&lt;=O$1006))),FALSE),OR(ISNUMBER(FIND(";"&amp;UPPER(TRIM(Datos!O412&amp;""))&amp;"=",O$1007)),ISNUMBER(FIND(";"&amp;UPPER(TRIM(Datos!O412&amp;""))&amp;";",O$1007))),OR(UPPER(TRIM(Datos!O412&amp;""))="SÍ",UPPER(TRIM(Datos!O412&amp;""))="SI",UPPER(TRIM(Datos!O412&amp;""))="NO"),IF(ISNUMBER(Datos!O412),AND(OR(O$1005="",Datos!O412&gt;=O$1005),OR(O$1006="",Datos!O412&lt;=O$1006)),FALSE),TRUE))))</f>
        <v>0.0</v>
      </c>
      <c r="P412">
        <f>IF(Datos!P412="",0,IF(AND(P$1008&lt;&gt;"",Datos!P412=P$1008),0,IF(P$1004=0,0,1-CHOOSE(P$1004,IF(ISNUMBER(Datos!P412),AND(OR(P$1005="",Datos!P412&gt;=P$1005),OR(P$1006="",Datos!P412&lt;=P$1006)),FALSE),IF(ISNUMBER(Datos!P412),AND(Datos!P412=INT(Datos!P412),AND(OR(P$1005="",Datos!P412&gt;=P$1005),OR(P$1006="",Datos!P412&lt;=P$1006))),FALSE),OR(ISNUMBER(FIND(";"&amp;UPPER(TRIM(Datos!P412&amp;""))&amp;"=",P$1007)),ISNUMBER(FIND(";"&amp;UPPER(TRIM(Datos!P412&amp;""))&amp;";",P$1007))),OR(UPPER(TRIM(Datos!P412&amp;""))="SÍ",UPPER(TRIM(Datos!P412&amp;""))="SI",UPPER(TRIM(Datos!P412&amp;""))="NO"),IF(ISNUMBER(Datos!P412),AND(OR(P$1005="",Datos!P412&gt;=P$1005),OR(P$1006="",Datos!P412&lt;=P$1006)),FALSE),TRUE))))</f>
        <v>0.0</v>
      </c>
      <c r="Q412">
        <f>IF(Datos!Q412="",0,IF(AND(Q$1008&lt;&gt;"",Datos!Q412=Q$1008),0,IF(Q$1004=0,0,1-CHOOSE(Q$1004,IF(ISNUMBER(Datos!Q412),AND(OR(Q$1005="",Datos!Q412&gt;=Q$1005),OR(Q$1006="",Datos!Q412&lt;=Q$1006)),FALSE),IF(ISNUMBER(Datos!Q412),AND(Datos!Q412=INT(Datos!Q412),AND(OR(Q$1005="",Datos!Q412&gt;=Q$1005),OR(Q$1006="",Datos!Q412&lt;=Q$1006))),FALSE),OR(ISNUMBER(FIND(";"&amp;UPPER(TRIM(Datos!Q412&amp;""))&amp;"=",Q$1007)),ISNUMBER(FIND(";"&amp;UPPER(TRIM(Datos!Q412&amp;""))&amp;";",Q$1007))),OR(UPPER(TRIM(Datos!Q412&amp;""))="SÍ",UPPER(TRIM(Datos!Q412&amp;""))="SI",UPPER(TRIM(Datos!Q412&amp;""))="NO"),IF(ISNUMBER(Datos!Q412),AND(OR(Q$1005="",Datos!Q412&gt;=Q$1005),OR(Q$1006="",Datos!Q412&lt;=Q$1006)),FALSE),TRUE))))</f>
        <v>0.0</v>
      </c>
      <c r="R412">
        <f>IF(Datos!R412="",0,IF(AND(R$1008&lt;&gt;"",Datos!R412=R$1008),0,IF(R$1004=0,0,1-CHOOSE(R$1004,IF(ISNUMBER(Datos!R412),AND(OR(R$1005="",Datos!R412&gt;=R$1005),OR(R$1006="",Datos!R412&lt;=R$1006)),FALSE),IF(ISNUMBER(Datos!R412),AND(Datos!R412=INT(Datos!R412),AND(OR(R$1005="",Datos!R412&gt;=R$1005),OR(R$1006="",Datos!R412&lt;=R$1006))),FALSE),OR(ISNUMBER(FIND(";"&amp;UPPER(TRIM(Datos!R412&amp;""))&amp;"=",R$1007)),ISNUMBER(FIND(";"&amp;UPPER(TRIM(Datos!R412&amp;""))&amp;";",R$1007))),OR(UPPER(TRIM(Datos!R412&amp;""))="SÍ",UPPER(TRIM(Datos!R412&amp;""))="SI",UPPER(TRIM(Datos!R412&amp;""))="NO"),IF(ISNUMBER(Datos!R412),AND(OR(R$1005="",Datos!R412&gt;=R$1005),OR(R$1006="",Datos!R412&lt;=R$1006)),FALSE),TRUE))))</f>
        <v>0.0</v>
      </c>
      <c r="S412">
        <f>IF(Datos!S412="",0,IF(AND(S$1008&lt;&gt;"",Datos!S412=S$1008),0,IF(S$1004=0,0,1-CHOOSE(S$1004,IF(ISNUMBER(Datos!S412),AND(OR(S$1005="",Datos!S412&gt;=S$1005),OR(S$1006="",Datos!S412&lt;=S$1006)),FALSE),IF(ISNUMBER(Datos!S412),AND(Datos!S412=INT(Datos!S412),AND(OR(S$1005="",Datos!S412&gt;=S$1005),OR(S$1006="",Datos!S412&lt;=S$1006))),FALSE),OR(ISNUMBER(FIND(";"&amp;UPPER(TRIM(Datos!S412&amp;""))&amp;"=",S$1007)),ISNUMBER(FIND(";"&amp;UPPER(TRIM(Datos!S412&amp;""))&amp;";",S$1007))),OR(UPPER(TRIM(Datos!S412&amp;""))="SÍ",UPPER(TRIM(Datos!S412&amp;""))="SI",UPPER(TRIM(Datos!S412&amp;""))="NO"),IF(ISNUMBER(Datos!S412),AND(OR(S$1005="",Datos!S412&gt;=S$1005),OR(S$1006="",Datos!S412&lt;=S$1006)),FALSE),TRUE))))</f>
        <v>0.0</v>
      </c>
      <c r="T412">
        <f>IF(Datos!T412="",0,IF(AND(T$1008&lt;&gt;"",Datos!T412=T$1008),0,IF(T$1004=0,0,1-CHOOSE(T$1004,IF(ISNUMBER(Datos!T412),AND(OR(T$1005="",Datos!T412&gt;=T$1005),OR(T$1006="",Datos!T412&lt;=T$1006)),FALSE),IF(ISNUMBER(Datos!T412),AND(Datos!T412=INT(Datos!T412),AND(OR(T$1005="",Datos!T412&gt;=T$1005),OR(T$1006="",Datos!T412&lt;=T$1006))),FALSE),OR(ISNUMBER(FIND(";"&amp;UPPER(TRIM(Datos!T412&amp;""))&amp;"=",T$1007)),ISNUMBER(FIND(";"&amp;UPPER(TRIM(Datos!T412&amp;""))&amp;";",T$1007))),OR(UPPER(TRIM(Datos!T412&amp;""))="SÍ",UPPER(TRIM(Datos!T412&amp;""))="SI",UPPER(TRIM(Datos!T412&amp;""))="NO"),IF(ISNUMBER(Datos!T412),AND(OR(T$1005="",Datos!T412&gt;=T$1005),OR(T$1006="",Datos!T412&lt;=T$1006)),FALSE),TRUE))))</f>
        <v>0.0</v>
      </c>
      <c r="U412">
        <f>IF(Datos!U412="",0,IF(AND(U$1008&lt;&gt;"",Datos!U412=U$1008),0,IF(U$1004=0,0,1-CHOOSE(U$1004,IF(ISNUMBER(Datos!U412),AND(OR(U$1005="",Datos!U412&gt;=U$1005),OR(U$1006="",Datos!U412&lt;=U$1006)),FALSE),IF(ISNUMBER(Datos!U412),AND(Datos!U412=INT(Datos!U412),AND(OR(U$1005="",Datos!U412&gt;=U$1005),OR(U$1006="",Datos!U412&lt;=U$1006))),FALSE),OR(ISNUMBER(FIND(";"&amp;UPPER(TRIM(Datos!U412&amp;""))&amp;"=",U$1007)),ISNUMBER(FIND(";"&amp;UPPER(TRIM(Datos!U412&amp;""))&amp;";",U$1007))),OR(UPPER(TRIM(Datos!U412&amp;""))="SÍ",UPPER(TRIM(Datos!U412&amp;""))="SI",UPPER(TRIM(Datos!U412&amp;""))="NO"),IF(ISNUMBER(Datos!U412),AND(OR(U$1005="",Datos!U412&gt;=U$1005),OR(U$1006="",Datos!U412&lt;=U$1006)),FALSE),TRUE))))</f>
        <v>0.0</v>
      </c>
      <c r="V412">
        <f>IF(Datos!V412="",0,IF(AND(V$1008&lt;&gt;"",Datos!V412=V$1008),0,IF(V$1004=0,0,1-CHOOSE(V$1004,IF(ISNUMBER(Datos!V412),AND(OR(V$1005="",Datos!V412&gt;=V$1005),OR(V$1006="",Datos!V412&lt;=V$1006)),FALSE),IF(ISNUMBER(Datos!V412),AND(Datos!V412=INT(Datos!V412),AND(OR(V$1005="",Datos!V412&gt;=V$1005),OR(V$1006="",Datos!V412&lt;=V$1006))),FALSE),OR(ISNUMBER(FIND(";"&amp;UPPER(TRIM(Datos!V412&amp;""))&amp;"=",V$1007)),ISNUMBER(FIND(";"&amp;UPPER(TRIM(Datos!V412&amp;""))&amp;";",V$1007))),OR(UPPER(TRIM(Datos!V412&amp;""))="SÍ",UPPER(TRIM(Datos!V412&amp;""))="SI",UPPER(TRIM(Datos!V412&amp;""))="NO"),IF(ISNUMBER(Datos!V412),AND(OR(V$1005="",Datos!V412&gt;=V$1005),OR(V$1006="",Datos!V412&lt;=V$1006)),FALSE),TRUE))))</f>
        <v>0.0</v>
      </c>
      <c r="W412">
        <f>IF(Datos!W412="",0,IF(AND(W$1008&lt;&gt;"",Datos!W412=W$1008),0,IF(W$1004=0,0,1-CHOOSE(W$1004,IF(ISNUMBER(Datos!W412),AND(OR(W$1005="",Datos!W412&gt;=W$1005),OR(W$1006="",Datos!W412&lt;=W$1006)),FALSE),IF(ISNUMBER(Datos!W412),AND(Datos!W412=INT(Datos!W412),AND(OR(W$1005="",Datos!W412&gt;=W$1005),OR(W$1006="",Datos!W412&lt;=W$1006))),FALSE),OR(ISNUMBER(FIND(";"&amp;UPPER(TRIM(Datos!W412&amp;""))&amp;"=",W$1007)),ISNUMBER(FIND(";"&amp;UPPER(TRIM(Datos!W412&amp;""))&amp;";",W$1007))),OR(UPPER(TRIM(Datos!W412&amp;""))="SÍ",UPPER(TRIM(Datos!W412&amp;""))="SI",UPPER(TRIM(Datos!W412&amp;""))="NO"),IF(ISNUMBER(Datos!W412),AND(OR(W$1005="",Datos!W412&gt;=W$1005),OR(W$1006="",Datos!W412&lt;=W$1006)),FALSE),TRUE))))</f>
        <v>0.0</v>
      </c>
      <c r="X412">
        <f>IF(Datos!X412="",0,IF(AND(X$1008&lt;&gt;"",Datos!X412=X$1008),0,IF(X$1004=0,0,1-CHOOSE(X$1004,IF(ISNUMBER(Datos!X412),AND(OR(X$1005="",Datos!X412&gt;=X$1005),OR(X$1006="",Datos!X412&lt;=X$1006)),FALSE),IF(ISNUMBER(Datos!X412),AND(Datos!X412=INT(Datos!X412),AND(OR(X$1005="",Datos!X412&gt;=X$1005),OR(X$1006="",Datos!X412&lt;=X$1006))),FALSE),OR(ISNUMBER(FIND(";"&amp;UPPER(TRIM(Datos!X412&amp;""))&amp;"=",X$1007)),ISNUMBER(FIND(";"&amp;UPPER(TRIM(Datos!X412&amp;""))&amp;";",X$1007))),OR(UPPER(TRIM(Datos!X412&amp;""))="SÍ",UPPER(TRIM(Datos!X412&amp;""))="SI",UPPER(TRIM(Datos!X412&amp;""))="NO"),IF(ISNUMBER(Datos!X412),AND(OR(X$1005="",Datos!X412&gt;=X$1005),OR(X$1006="",Datos!X412&lt;=X$1006)),FALSE),TRUE))))</f>
        <v>0.0</v>
      </c>
      <c r="Y412">
        <f>IF(Datos!Y412="",0,IF(AND(Y$1008&lt;&gt;"",Datos!Y412=Y$1008),0,IF(Y$1004=0,0,1-CHOOSE(Y$1004,IF(ISNUMBER(Datos!Y412),AND(OR(Y$1005="",Datos!Y412&gt;=Y$1005),OR(Y$1006="",Datos!Y412&lt;=Y$1006)),FALSE),IF(ISNUMBER(Datos!Y412),AND(Datos!Y412=INT(Datos!Y412),AND(OR(Y$1005="",Datos!Y412&gt;=Y$1005),OR(Y$1006="",Datos!Y412&lt;=Y$1006))),FALSE),OR(ISNUMBER(FIND(";"&amp;UPPER(TRIM(Datos!Y412&amp;""))&amp;"=",Y$1007)),ISNUMBER(FIND(";"&amp;UPPER(TRIM(Datos!Y412&amp;""))&amp;";",Y$1007))),OR(UPPER(TRIM(Datos!Y412&amp;""))="SÍ",UPPER(TRIM(Datos!Y412&amp;""))="SI",UPPER(TRIM(Datos!Y412&amp;""))="NO"),IF(ISNUMBER(Datos!Y412),AND(OR(Y$1005="",Datos!Y412&gt;=Y$1005),OR(Y$1006="",Datos!Y412&lt;=Y$1006)),FALSE),TRUE))))</f>
        <v>0.0</v>
      </c>
      <c r="Z412">
        <f>IF(Datos!Z412="",0,IF(AND(Z$1008&lt;&gt;"",Datos!Z412=Z$1008),0,IF(Z$1004=0,0,1-CHOOSE(Z$1004,IF(ISNUMBER(Datos!Z412),AND(OR(Z$1005="",Datos!Z412&gt;=Z$1005),OR(Z$1006="",Datos!Z412&lt;=Z$1006)),FALSE),IF(ISNUMBER(Datos!Z412),AND(Datos!Z412=INT(Datos!Z412),AND(OR(Z$1005="",Datos!Z412&gt;=Z$1005),OR(Z$1006="",Datos!Z412&lt;=Z$1006))),FALSE),OR(ISNUMBER(FIND(";"&amp;UPPER(TRIM(Datos!Z412&amp;""))&amp;"=",Z$1007)),ISNUMBER(FIND(";"&amp;UPPER(TRIM(Datos!Z412&amp;""))&amp;";",Z$1007))),OR(UPPER(TRIM(Datos!Z412&amp;""))="SÍ",UPPER(TRIM(Datos!Z412&amp;""))="SI",UPPER(TRIM(Datos!Z412&amp;""))="NO"),IF(ISNUMBER(Datos!Z412),AND(OR(Z$1005="",Datos!Z412&gt;=Z$1005),OR(Z$1006="",Datos!Z412&lt;=Z$1006)),FALSE),TRUE))))</f>
        <v>0.0</v>
      </c>
      <c r="AA412">
        <f>IF(Datos!AA412="",0,IF(AND(AA$1008&lt;&gt;"",Datos!AA412=AA$1008),0,IF(AA$1004=0,0,1-CHOOSE(AA$1004,IF(ISNUMBER(Datos!AA412),AND(OR(AA$1005="",Datos!AA412&gt;=AA$1005),OR(AA$1006="",Datos!AA412&lt;=AA$1006)),FALSE),IF(ISNUMBER(Datos!AA412),AND(Datos!AA412=INT(Datos!AA412),AND(OR(AA$1005="",Datos!AA412&gt;=AA$1005),OR(AA$1006="",Datos!AA412&lt;=AA$1006))),FALSE),OR(ISNUMBER(FIND(";"&amp;UPPER(TRIM(Datos!AA412&amp;""))&amp;"=",AA$1007)),ISNUMBER(FIND(";"&amp;UPPER(TRIM(Datos!AA412&amp;""))&amp;";",AA$1007))),OR(UPPER(TRIM(Datos!AA412&amp;""))="SÍ",UPPER(TRIM(Datos!AA412&amp;""))="SI",UPPER(TRIM(Datos!AA412&amp;""))="NO"),IF(ISNUMBER(Datos!AA412),AND(OR(AA$1005="",Datos!AA412&gt;=AA$1005),OR(AA$1006="",Datos!AA412&lt;=AA$1006)),FALSE),TRUE))))</f>
        <v>0.0</v>
      </c>
      <c r="AB412">
        <f>IF(Datos!AB412="",0,IF(AND(AB$1008&lt;&gt;"",Datos!AB412=AB$1008),0,IF(AB$1004=0,0,1-CHOOSE(AB$1004,IF(ISNUMBER(Datos!AB412),AND(OR(AB$1005="",Datos!AB412&gt;=AB$1005),OR(AB$1006="",Datos!AB412&lt;=AB$1006)),FALSE),IF(ISNUMBER(Datos!AB412),AND(Datos!AB412=INT(Datos!AB412),AND(OR(AB$1005="",Datos!AB412&gt;=AB$1005),OR(AB$1006="",Datos!AB412&lt;=AB$1006))),FALSE),OR(ISNUMBER(FIND(";"&amp;UPPER(TRIM(Datos!AB412&amp;""))&amp;"=",AB$1007)),ISNUMBER(FIND(";"&amp;UPPER(TRIM(Datos!AB412&amp;""))&amp;";",AB$1007))),OR(UPPER(TRIM(Datos!AB412&amp;""))="SÍ",UPPER(TRIM(Datos!AB412&amp;""))="SI",UPPER(TRIM(Datos!AB412&amp;""))="NO"),IF(ISNUMBER(Datos!AB412),AND(OR(AB$1005="",Datos!AB412&gt;=AB$1005),OR(AB$1006="",Datos!AB412&lt;=AB$1006)),FALSE),TRUE))))</f>
        <v>0.0</v>
      </c>
      <c r="AC412">
        <f>IF(Datos!AC412="",0,IF(AND(AC$1008&lt;&gt;"",Datos!AC412=AC$1008),0,IF(AC$1004=0,0,1-CHOOSE(AC$1004,IF(ISNUMBER(Datos!AC412),AND(OR(AC$1005="",Datos!AC412&gt;=AC$1005),OR(AC$1006="",Datos!AC412&lt;=AC$1006)),FALSE),IF(ISNUMBER(Datos!AC412),AND(Datos!AC412=INT(Datos!AC412),AND(OR(AC$1005="",Datos!AC412&gt;=AC$1005),OR(AC$1006="",Datos!AC412&lt;=AC$1006))),FALSE),OR(ISNUMBER(FIND(";"&amp;UPPER(TRIM(Datos!AC412&amp;""))&amp;"=",AC$1007)),ISNUMBER(FIND(";"&amp;UPPER(TRIM(Datos!AC412&amp;""))&amp;";",AC$1007))),OR(UPPER(TRIM(Datos!AC412&amp;""))="SÍ",UPPER(TRIM(Datos!AC412&amp;""))="SI",UPPER(TRIM(Datos!AC412&amp;""))="NO"),IF(ISNUMBER(Datos!AC412),AND(OR(AC$1005="",Datos!AC412&gt;=AC$1005),OR(AC$1006="",Datos!AC412&lt;=AC$1006)),FALSE),TRUE))))</f>
        <v>0.0</v>
      </c>
      <c r="AD412">
        <f>IF(Datos!AD412="",0,IF(AND(AD$1008&lt;&gt;"",Datos!AD412=AD$1008),0,IF(AD$1004=0,0,1-CHOOSE(AD$1004,IF(ISNUMBER(Datos!AD412),AND(OR(AD$1005="",Datos!AD412&gt;=AD$1005),OR(AD$1006="",Datos!AD412&lt;=AD$1006)),FALSE),IF(ISNUMBER(Datos!AD412),AND(Datos!AD412=INT(Datos!AD412),AND(OR(AD$1005="",Datos!AD412&gt;=AD$1005),OR(AD$1006="",Datos!AD412&lt;=AD$1006))),FALSE),OR(ISNUMBER(FIND(";"&amp;UPPER(TRIM(Datos!AD412&amp;""))&amp;"=",AD$1007)),ISNUMBER(FIND(";"&amp;UPPER(TRIM(Datos!AD412&amp;""))&amp;";",AD$1007))),OR(UPPER(TRIM(Datos!AD412&amp;""))="SÍ",UPPER(TRIM(Datos!AD412&amp;""))="SI",UPPER(TRIM(Datos!AD412&amp;""))="NO"),IF(ISNUMBER(Datos!AD412),AND(OR(AD$1005="",Datos!AD412&gt;=AD$1005),OR(AD$1006="",Datos!AD412&lt;=AD$1006)),FALSE),TRUE))))</f>
        <v>0.0</v>
      </c>
      <c r="AE412">
        <f>IF(Datos!AE412="",0,IF(AND(AE$1008&lt;&gt;"",Datos!AE412=AE$1008),0,IF(AE$1004=0,0,1-CHOOSE(AE$1004,IF(ISNUMBER(Datos!AE412),AND(OR(AE$1005="",Datos!AE412&gt;=AE$1005),OR(AE$1006="",Datos!AE412&lt;=AE$1006)),FALSE),IF(ISNUMBER(Datos!AE412),AND(Datos!AE412=INT(Datos!AE412),AND(OR(AE$1005="",Datos!AE412&gt;=AE$1005),OR(AE$1006="",Datos!AE412&lt;=AE$1006))),FALSE),OR(ISNUMBER(FIND(";"&amp;UPPER(TRIM(Datos!AE412&amp;""))&amp;"=",AE$1007)),ISNUMBER(FIND(";"&amp;UPPER(TRIM(Datos!AE412&amp;""))&amp;";",AE$1007))),OR(UPPER(TRIM(Datos!AE412&amp;""))="SÍ",UPPER(TRIM(Datos!AE412&amp;""))="SI",UPPER(TRIM(Datos!AE412&amp;""))="NO"),IF(ISNUMBER(Datos!AE412),AND(OR(AE$1005="",Datos!AE412&gt;=AE$1005),OR(AE$1006="",Datos!AE412&lt;=AE$1006)),FALSE),TRUE))))</f>
        <v>0.0</v>
      </c>
    </row>
    <row r="413" spans="2:31">
      <c r="B413">
        <f>IF(Datos!B413="",0,IF(AND(B$1008&lt;&gt;"",Datos!B413=B$1008),0,IF(B$1004=0,0,1-CHOOSE(B$1004,IF(ISNUMBER(Datos!B413),AND(OR(B$1005="",Datos!B413&gt;=B$1005),OR(B$1006="",Datos!B413&lt;=B$1006)),FALSE),IF(ISNUMBER(Datos!B413),AND(Datos!B413=INT(Datos!B413),AND(OR(B$1005="",Datos!B413&gt;=B$1005),OR(B$1006="",Datos!B413&lt;=B$1006))),FALSE),OR(ISNUMBER(FIND(";"&amp;UPPER(TRIM(Datos!B413&amp;""))&amp;"=",B$1007)),ISNUMBER(FIND(";"&amp;UPPER(TRIM(Datos!B413&amp;""))&amp;";",B$1007))),OR(UPPER(TRIM(Datos!B413&amp;""))="SÍ",UPPER(TRIM(Datos!B413&amp;""))="SI",UPPER(TRIM(Datos!B413&amp;""))="NO"),IF(ISNUMBER(Datos!B413),AND(OR(B$1005="",Datos!B413&gt;=B$1005),OR(B$1006="",Datos!B413&lt;=B$1006)),FALSE),TRUE))))</f>
        <v>0.0</v>
      </c>
      <c r="C413">
        <f>IF(Datos!C413="",0,IF(AND(C$1008&lt;&gt;"",Datos!C413=C$1008),0,IF(C$1004=0,0,1-CHOOSE(C$1004,IF(ISNUMBER(Datos!C413),AND(OR(C$1005="",Datos!C413&gt;=C$1005),OR(C$1006="",Datos!C413&lt;=C$1006)),FALSE),IF(ISNUMBER(Datos!C413),AND(Datos!C413=INT(Datos!C413),AND(OR(C$1005="",Datos!C413&gt;=C$1005),OR(C$1006="",Datos!C413&lt;=C$1006))),FALSE),OR(ISNUMBER(FIND(";"&amp;UPPER(TRIM(Datos!C413&amp;""))&amp;"=",C$1007)),ISNUMBER(FIND(";"&amp;UPPER(TRIM(Datos!C413&amp;""))&amp;";",C$1007))),OR(UPPER(TRIM(Datos!C413&amp;""))="SÍ",UPPER(TRIM(Datos!C413&amp;""))="SI",UPPER(TRIM(Datos!C413&amp;""))="NO"),IF(ISNUMBER(Datos!C413),AND(OR(C$1005="",Datos!C413&gt;=C$1005),OR(C$1006="",Datos!C413&lt;=C$1006)),FALSE),TRUE))))</f>
        <v>0.0</v>
      </c>
      <c r="D413">
        <f>IF(Datos!D413="",0,IF(AND(D$1008&lt;&gt;"",Datos!D413=D$1008),0,IF(D$1004=0,0,1-CHOOSE(D$1004,IF(ISNUMBER(Datos!D413),AND(OR(D$1005="",Datos!D413&gt;=D$1005),OR(D$1006="",Datos!D413&lt;=D$1006)),FALSE),IF(ISNUMBER(Datos!D413),AND(Datos!D413=INT(Datos!D413),AND(OR(D$1005="",Datos!D413&gt;=D$1005),OR(D$1006="",Datos!D413&lt;=D$1006))),FALSE),OR(ISNUMBER(FIND(";"&amp;UPPER(TRIM(Datos!D413&amp;""))&amp;"=",D$1007)),ISNUMBER(FIND(";"&amp;UPPER(TRIM(Datos!D413&amp;""))&amp;";",D$1007))),OR(UPPER(TRIM(Datos!D413&amp;""))="SÍ",UPPER(TRIM(Datos!D413&amp;""))="SI",UPPER(TRIM(Datos!D413&amp;""))="NO"),IF(ISNUMBER(Datos!D413),AND(OR(D$1005="",Datos!D413&gt;=D$1005),OR(D$1006="",Datos!D413&lt;=D$1006)),FALSE),TRUE))))</f>
        <v>0.0</v>
      </c>
      <c r="E413">
        <f>IF(Datos!E413="",0,IF(AND(E$1008&lt;&gt;"",Datos!E413=E$1008),0,IF(E$1004=0,0,1-CHOOSE(E$1004,IF(ISNUMBER(Datos!E413),AND(OR(E$1005="",Datos!E413&gt;=E$1005),OR(E$1006="",Datos!E413&lt;=E$1006)),FALSE),IF(ISNUMBER(Datos!E413),AND(Datos!E413=INT(Datos!E413),AND(OR(E$1005="",Datos!E413&gt;=E$1005),OR(E$1006="",Datos!E413&lt;=E$1006))),FALSE),OR(ISNUMBER(FIND(";"&amp;UPPER(TRIM(Datos!E413&amp;""))&amp;"=",E$1007)),ISNUMBER(FIND(";"&amp;UPPER(TRIM(Datos!E413&amp;""))&amp;";",E$1007))),OR(UPPER(TRIM(Datos!E413&amp;""))="SÍ",UPPER(TRIM(Datos!E413&amp;""))="SI",UPPER(TRIM(Datos!E413&amp;""))="NO"),IF(ISNUMBER(Datos!E413),AND(OR(E$1005="",Datos!E413&gt;=E$1005),OR(E$1006="",Datos!E413&lt;=E$1006)),FALSE),TRUE))))</f>
        <v>0.0</v>
      </c>
      <c r="F413">
        <f>IF(Datos!F413="",0,IF(AND(F$1008&lt;&gt;"",Datos!F413=F$1008),0,IF(F$1004=0,0,1-CHOOSE(F$1004,IF(ISNUMBER(Datos!F413),AND(OR(F$1005="",Datos!F413&gt;=F$1005),OR(F$1006="",Datos!F413&lt;=F$1006)),FALSE),IF(ISNUMBER(Datos!F413),AND(Datos!F413=INT(Datos!F413),AND(OR(F$1005="",Datos!F413&gt;=F$1005),OR(F$1006="",Datos!F413&lt;=F$1006))),FALSE),OR(ISNUMBER(FIND(";"&amp;UPPER(TRIM(Datos!F413&amp;""))&amp;"=",F$1007)),ISNUMBER(FIND(";"&amp;UPPER(TRIM(Datos!F413&amp;""))&amp;";",F$1007))),OR(UPPER(TRIM(Datos!F413&amp;""))="SÍ",UPPER(TRIM(Datos!F413&amp;""))="SI",UPPER(TRIM(Datos!F413&amp;""))="NO"),IF(ISNUMBER(Datos!F413),AND(OR(F$1005="",Datos!F413&gt;=F$1005),OR(F$1006="",Datos!F413&lt;=F$1006)),FALSE),TRUE))))</f>
        <v>0.0</v>
      </c>
      <c r="G413">
        <f>IF(Datos!G413="",0,IF(AND(G$1008&lt;&gt;"",Datos!G413=G$1008),0,IF(G$1004=0,0,1-CHOOSE(G$1004,IF(ISNUMBER(Datos!G413),AND(OR(G$1005="",Datos!G413&gt;=G$1005),OR(G$1006="",Datos!G413&lt;=G$1006)),FALSE),IF(ISNUMBER(Datos!G413),AND(Datos!G413=INT(Datos!G413),AND(OR(G$1005="",Datos!G413&gt;=G$1005),OR(G$1006="",Datos!G413&lt;=G$1006))),FALSE),OR(ISNUMBER(FIND(";"&amp;UPPER(TRIM(Datos!G413&amp;""))&amp;"=",G$1007)),ISNUMBER(FIND(";"&amp;UPPER(TRIM(Datos!G413&amp;""))&amp;";",G$1007))),OR(UPPER(TRIM(Datos!G413&amp;""))="SÍ",UPPER(TRIM(Datos!G413&amp;""))="SI",UPPER(TRIM(Datos!G413&amp;""))="NO"),IF(ISNUMBER(Datos!G413),AND(OR(G$1005="",Datos!G413&gt;=G$1005),OR(G$1006="",Datos!G413&lt;=G$1006)),FALSE),TRUE))))</f>
        <v>0.0</v>
      </c>
      <c r="H413">
        <f>IF(Datos!H413="",0,IF(AND(H$1008&lt;&gt;"",Datos!H413=H$1008),0,IF(H$1004=0,0,1-CHOOSE(H$1004,IF(ISNUMBER(Datos!H413),AND(OR(H$1005="",Datos!H413&gt;=H$1005),OR(H$1006="",Datos!H413&lt;=H$1006)),FALSE),IF(ISNUMBER(Datos!H413),AND(Datos!H413=INT(Datos!H413),AND(OR(H$1005="",Datos!H413&gt;=H$1005),OR(H$1006="",Datos!H413&lt;=H$1006))),FALSE),OR(ISNUMBER(FIND(";"&amp;UPPER(TRIM(Datos!H413&amp;""))&amp;"=",H$1007)),ISNUMBER(FIND(";"&amp;UPPER(TRIM(Datos!H413&amp;""))&amp;";",H$1007))),OR(UPPER(TRIM(Datos!H413&amp;""))="SÍ",UPPER(TRIM(Datos!H413&amp;""))="SI",UPPER(TRIM(Datos!H413&amp;""))="NO"),IF(ISNUMBER(Datos!H413),AND(OR(H$1005="",Datos!H413&gt;=H$1005),OR(H$1006="",Datos!H413&lt;=H$1006)),FALSE),TRUE))))</f>
        <v>0.0</v>
      </c>
      <c r="I413">
        <f>IF(Datos!I413="",0,IF(AND(I$1008&lt;&gt;"",Datos!I413=I$1008),0,IF(I$1004=0,0,1-CHOOSE(I$1004,IF(ISNUMBER(Datos!I413),AND(OR(I$1005="",Datos!I413&gt;=I$1005),OR(I$1006="",Datos!I413&lt;=I$1006)),FALSE),IF(ISNUMBER(Datos!I413),AND(Datos!I413=INT(Datos!I413),AND(OR(I$1005="",Datos!I413&gt;=I$1005),OR(I$1006="",Datos!I413&lt;=I$1006))),FALSE),OR(ISNUMBER(FIND(";"&amp;UPPER(TRIM(Datos!I413&amp;""))&amp;"=",I$1007)),ISNUMBER(FIND(";"&amp;UPPER(TRIM(Datos!I413&amp;""))&amp;";",I$1007))),OR(UPPER(TRIM(Datos!I413&amp;""))="SÍ",UPPER(TRIM(Datos!I413&amp;""))="SI",UPPER(TRIM(Datos!I413&amp;""))="NO"),IF(ISNUMBER(Datos!I413),AND(OR(I$1005="",Datos!I413&gt;=I$1005),OR(I$1006="",Datos!I413&lt;=I$1006)),FALSE),TRUE))))</f>
        <v>0.0</v>
      </c>
      <c r="J413">
        <f>IF(Datos!J413="",0,IF(AND(J$1008&lt;&gt;"",Datos!J413=J$1008),0,IF(J$1004=0,0,1-CHOOSE(J$1004,IF(ISNUMBER(Datos!J413),AND(OR(J$1005="",Datos!J413&gt;=J$1005),OR(J$1006="",Datos!J413&lt;=J$1006)),FALSE),IF(ISNUMBER(Datos!J413),AND(Datos!J413=INT(Datos!J413),AND(OR(J$1005="",Datos!J413&gt;=J$1005),OR(J$1006="",Datos!J413&lt;=J$1006))),FALSE),OR(ISNUMBER(FIND(";"&amp;UPPER(TRIM(Datos!J413&amp;""))&amp;"=",J$1007)),ISNUMBER(FIND(";"&amp;UPPER(TRIM(Datos!J413&amp;""))&amp;";",J$1007))),OR(UPPER(TRIM(Datos!J413&amp;""))="SÍ",UPPER(TRIM(Datos!J413&amp;""))="SI",UPPER(TRIM(Datos!J413&amp;""))="NO"),IF(ISNUMBER(Datos!J413),AND(OR(J$1005="",Datos!J413&gt;=J$1005),OR(J$1006="",Datos!J413&lt;=J$1006)),FALSE),TRUE))))</f>
        <v>0.0</v>
      </c>
      <c r="K413">
        <f>IF(Datos!K413="",0,IF(AND(K$1008&lt;&gt;"",Datos!K413=K$1008),0,IF(K$1004=0,0,1-CHOOSE(K$1004,IF(ISNUMBER(Datos!K413),AND(OR(K$1005="",Datos!K413&gt;=K$1005),OR(K$1006="",Datos!K413&lt;=K$1006)),FALSE),IF(ISNUMBER(Datos!K413),AND(Datos!K413=INT(Datos!K413),AND(OR(K$1005="",Datos!K413&gt;=K$1005),OR(K$1006="",Datos!K413&lt;=K$1006))),FALSE),OR(ISNUMBER(FIND(";"&amp;UPPER(TRIM(Datos!K413&amp;""))&amp;"=",K$1007)),ISNUMBER(FIND(";"&amp;UPPER(TRIM(Datos!K413&amp;""))&amp;";",K$1007))),OR(UPPER(TRIM(Datos!K413&amp;""))="SÍ",UPPER(TRIM(Datos!K413&amp;""))="SI",UPPER(TRIM(Datos!K413&amp;""))="NO"),IF(ISNUMBER(Datos!K413),AND(OR(K$1005="",Datos!K413&gt;=K$1005),OR(K$1006="",Datos!K413&lt;=K$1006)),FALSE),TRUE))))</f>
        <v>0.0</v>
      </c>
      <c r="L413">
        <f>IF(Datos!L413="",0,IF(AND(L$1008&lt;&gt;"",Datos!L413=L$1008),0,IF(L$1004=0,0,1-CHOOSE(L$1004,IF(ISNUMBER(Datos!L413),AND(OR(L$1005="",Datos!L413&gt;=L$1005),OR(L$1006="",Datos!L413&lt;=L$1006)),FALSE),IF(ISNUMBER(Datos!L413),AND(Datos!L413=INT(Datos!L413),AND(OR(L$1005="",Datos!L413&gt;=L$1005),OR(L$1006="",Datos!L413&lt;=L$1006))),FALSE),OR(ISNUMBER(FIND(";"&amp;UPPER(TRIM(Datos!L413&amp;""))&amp;"=",L$1007)),ISNUMBER(FIND(";"&amp;UPPER(TRIM(Datos!L413&amp;""))&amp;";",L$1007))),OR(UPPER(TRIM(Datos!L413&amp;""))="SÍ",UPPER(TRIM(Datos!L413&amp;""))="SI",UPPER(TRIM(Datos!L413&amp;""))="NO"),IF(ISNUMBER(Datos!L413),AND(OR(L$1005="",Datos!L413&gt;=L$1005),OR(L$1006="",Datos!L413&lt;=L$1006)),FALSE),TRUE))))</f>
        <v>0.0</v>
      </c>
      <c r="M413">
        <f>IF(Datos!M413="",0,IF(AND(M$1008&lt;&gt;"",Datos!M413=M$1008),0,IF(M$1004=0,0,1-CHOOSE(M$1004,IF(ISNUMBER(Datos!M413),AND(OR(M$1005="",Datos!M413&gt;=M$1005),OR(M$1006="",Datos!M413&lt;=M$1006)),FALSE),IF(ISNUMBER(Datos!M413),AND(Datos!M413=INT(Datos!M413),AND(OR(M$1005="",Datos!M413&gt;=M$1005),OR(M$1006="",Datos!M413&lt;=M$1006))),FALSE),OR(ISNUMBER(FIND(";"&amp;UPPER(TRIM(Datos!M413&amp;""))&amp;"=",M$1007)),ISNUMBER(FIND(";"&amp;UPPER(TRIM(Datos!M413&amp;""))&amp;";",M$1007))),OR(UPPER(TRIM(Datos!M413&amp;""))="SÍ",UPPER(TRIM(Datos!M413&amp;""))="SI",UPPER(TRIM(Datos!M413&amp;""))="NO"),IF(ISNUMBER(Datos!M413),AND(OR(M$1005="",Datos!M413&gt;=M$1005),OR(M$1006="",Datos!M413&lt;=M$1006)),FALSE),TRUE))))</f>
        <v>0.0</v>
      </c>
      <c r="N413">
        <f>IF(Datos!N413="",0,IF(AND(N$1008&lt;&gt;"",Datos!N413=N$1008),0,IF(N$1004=0,0,1-CHOOSE(N$1004,IF(ISNUMBER(Datos!N413),AND(OR(N$1005="",Datos!N413&gt;=N$1005),OR(N$1006="",Datos!N413&lt;=N$1006)),FALSE),IF(ISNUMBER(Datos!N413),AND(Datos!N413=INT(Datos!N413),AND(OR(N$1005="",Datos!N413&gt;=N$1005),OR(N$1006="",Datos!N413&lt;=N$1006))),FALSE),OR(ISNUMBER(FIND(";"&amp;UPPER(TRIM(Datos!N413&amp;""))&amp;"=",N$1007)),ISNUMBER(FIND(";"&amp;UPPER(TRIM(Datos!N413&amp;""))&amp;";",N$1007))),OR(UPPER(TRIM(Datos!N413&amp;""))="SÍ",UPPER(TRIM(Datos!N413&amp;""))="SI",UPPER(TRIM(Datos!N413&amp;""))="NO"),IF(ISNUMBER(Datos!N413),AND(OR(N$1005="",Datos!N413&gt;=N$1005),OR(N$1006="",Datos!N413&lt;=N$1006)),FALSE),TRUE))))</f>
        <v>0.0</v>
      </c>
      <c r="O413">
        <f>IF(Datos!O413="",0,IF(AND(O$1008&lt;&gt;"",Datos!O413=O$1008),0,IF(O$1004=0,0,1-CHOOSE(O$1004,IF(ISNUMBER(Datos!O413),AND(OR(O$1005="",Datos!O413&gt;=O$1005),OR(O$1006="",Datos!O413&lt;=O$1006)),FALSE),IF(ISNUMBER(Datos!O413),AND(Datos!O413=INT(Datos!O413),AND(OR(O$1005="",Datos!O413&gt;=O$1005),OR(O$1006="",Datos!O413&lt;=O$1006))),FALSE),OR(ISNUMBER(FIND(";"&amp;UPPER(TRIM(Datos!O413&amp;""))&amp;"=",O$1007)),ISNUMBER(FIND(";"&amp;UPPER(TRIM(Datos!O413&amp;""))&amp;";",O$1007))),OR(UPPER(TRIM(Datos!O413&amp;""))="SÍ",UPPER(TRIM(Datos!O413&amp;""))="SI",UPPER(TRIM(Datos!O413&amp;""))="NO"),IF(ISNUMBER(Datos!O413),AND(OR(O$1005="",Datos!O413&gt;=O$1005),OR(O$1006="",Datos!O413&lt;=O$1006)),FALSE),TRUE))))</f>
        <v>0.0</v>
      </c>
      <c r="P413">
        <f>IF(Datos!P413="",0,IF(AND(P$1008&lt;&gt;"",Datos!P413=P$1008),0,IF(P$1004=0,0,1-CHOOSE(P$1004,IF(ISNUMBER(Datos!P413),AND(OR(P$1005="",Datos!P413&gt;=P$1005),OR(P$1006="",Datos!P413&lt;=P$1006)),FALSE),IF(ISNUMBER(Datos!P413),AND(Datos!P413=INT(Datos!P413),AND(OR(P$1005="",Datos!P413&gt;=P$1005),OR(P$1006="",Datos!P413&lt;=P$1006))),FALSE),OR(ISNUMBER(FIND(";"&amp;UPPER(TRIM(Datos!P413&amp;""))&amp;"=",P$1007)),ISNUMBER(FIND(";"&amp;UPPER(TRIM(Datos!P413&amp;""))&amp;";",P$1007))),OR(UPPER(TRIM(Datos!P413&amp;""))="SÍ",UPPER(TRIM(Datos!P413&amp;""))="SI",UPPER(TRIM(Datos!P413&amp;""))="NO"),IF(ISNUMBER(Datos!P413),AND(OR(P$1005="",Datos!P413&gt;=P$1005),OR(P$1006="",Datos!P413&lt;=P$1006)),FALSE),TRUE))))</f>
        <v>0.0</v>
      </c>
      <c r="Q413">
        <f>IF(Datos!Q413="",0,IF(AND(Q$1008&lt;&gt;"",Datos!Q413=Q$1008),0,IF(Q$1004=0,0,1-CHOOSE(Q$1004,IF(ISNUMBER(Datos!Q413),AND(OR(Q$1005="",Datos!Q413&gt;=Q$1005),OR(Q$1006="",Datos!Q413&lt;=Q$1006)),FALSE),IF(ISNUMBER(Datos!Q413),AND(Datos!Q413=INT(Datos!Q413),AND(OR(Q$1005="",Datos!Q413&gt;=Q$1005),OR(Q$1006="",Datos!Q413&lt;=Q$1006))),FALSE),OR(ISNUMBER(FIND(";"&amp;UPPER(TRIM(Datos!Q413&amp;""))&amp;"=",Q$1007)),ISNUMBER(FIND(";"&amp;UPPER(TRIM(Datos!Q413&amp;""))&amp;";",Q$1007))),OR(UPPER(TRIM(Datos!Q413&amp;""))="SÍ",UPPER(TRIM(Datos!Q413&amp;""))="SI",UPPER(TRIM(Datos!Q413&amp;""))="NO"),IF(ISNUMBER(Datos!Q413),AND(OR(Q$1005="",Datos!Q413&gt;=Q$1005),OR(Q$1006="",Datos!Q413&lt;=Q$1006)),FALSE),TRUE))))</f>
        <v>0.0</v>
      </c>
      <c r="R413">
        <f>IF(Datos!R413="",0,IF(AND(R$1008&lt;&gt;"",Datos!R413=R$1008),0,IF(R$1004=0,0,1-CHOOSE(R$1004,IF(ISNUMBER(Datos!R413),AND(OR(R$1005="",Datos!R413&gt;=R$1005),OR(R$1006="",Datos!R413&lt;=R$1006)),FALSE),IF(ISNUMBER(Datos!R413),AND(Datos!R413=INT(Datos!R413),AND(OR(R$1005="",Datos!R413&gt;=R$1005),OR(R$1006="",Datos!R413&lt;=R$1006))),FALSE),OR(ISNUMBER(FIND(";"&amp;UPPER(TRIM(Datos!R413&amp;""))&amp;"=",R$1007)),ISNUMBER(FIND(";"&amp;UPPER(TRIM(Datos!R413&amp;""))&amp;";",R$1007))),OR(UPPER(TRIM(Datos!R413&amp;""))="SÍ",UPPER(TRIM(Datos!R413&amp;""))="SI",UPPER(TRIM(Datos!R413&amp;""))="NO"),IF(ISNUMBER(Datos!R413),AND(OR(R$1005="",Datos!R413&gt;=R$1005),OR(R$1006="",Datos!R413&lt;=R$1006)),FALSE),TRUE))))</f>
        <v>0.0</v>
      </c>
      <c r="S413">
        <f>IF(Datos!S413="",0,IF(AND(S$1008&lt;&gt;"",Datos!S413=S$1008),0,IF(S$1004=0,0,1-CHOOSE(S$1004,IF(ISNUMBER(Datos!S413),AND(OR(S$1005="",Datos!S413&gt;=S$1005),OR(S$1006="",Datos!S413&lt;=S$1006)),FALSE),IF(ISNUMBER(Datos!S413),AND(Datos!S413=INT(Datos!S413),AND(OR(S$1005="",Datos!S413&gt;=S$1005),OR(S$1006="",Datos!S413&lt;=S$1006))),FALSE),OR(ISNUMBER(FIND(";"&amp;UPPER(TRIM(Datos!S413&amp;""))&amp;"=",S$1007)),ISNUMBER(FIND(";"&amp;UPPER(TRIM(Datos!S413&amp;""))&amp;";",S$1007))),OR(UPPER(TRIM(Datos!S413&amp;""))="SÍ",UPPER(TRIM(Datos!S413&amp;""))="SI",UPPER(TRIM(Datos!S413&amp;""))="NO"),IF(ISNUMBER(Datos!S413),AND(OR(S$1005="",Datos!S413&gt;=S$1005),OR(S$1006="",Datos!S413&lt;=S$1006)),FALSE),TRUE))))</f>
        <v>0.0</v>
      </c>
      <c r="T413">
        <f>IF(Datos!T413="",0,IF(AND(T$1008&lt;&gt;"",Datos!T413=T$1008),0,IF(T$1004=0,0,1-CHOOSE(T$1004,IF(ISNUMBER(Datos!T413),AND(OR(T$1005="",Datos!T413&gt;=T$1005),OR(T$1006="",Datos!T413&lt;=T$1006)),FALSE),IF(ISNUMBER(Datos!T413),AND(Datos!T413=INT(Datos!T413),AND(OR(T$1005="",Datos!T413&gt;=T$1005),OR(T$1006="",Datos!T413&lt;=T$1006))),FALSE),OR(ISNUMBER(FIND(";"&amp;UPPER(TRIM(Datos!T413&amp;""))&amp;"=",T$1007)),ISNUMBER(FIND(";"&amp;UPPER(TRIM(Datos!T413&amp;""))&amp;";",T$1007))),OR(UPPER(TRIM(Datos!T413&amp;""))="SÍ",UPPER(TRIM(Datos!T413&amp;""))="SI",UPPER(TRIM(Datos!T413&amp;""))="NO"),IF(ISNUMBER(Datos!T413),AND(OR(T$1005="",Datos!T413&gt;=T$1005),OR(T$1006="",Datos!T413&lt;=T$1006)),FALSE),TRUE))))</f>
        <v>0.0</v>
      </c>
      <c r="U413">
        <f>IF(Datos!U413="",0,IF(AND(U$1008&lt;&gt;"",Datos!U413=U$1008),0,IF(U$1004=0,0,1-CHOOSE(U$1004,IF(ISNUMBER(Datos!U413),AND(OR(U$1005="",Datos!U413&gt;=U$1005),OR(U$1006="",Datos!U413&lt;=U$1006)),FALSE),IF(ISNUMBER(Datos!U413),AND(Datos!U413=INT(Datos!U413),AND(OR(U$1005="",Datos!U413&gt;=U$1005),OR(U$1006="",Datos!U413&lt;=U$1006))),FALSE),OR(ISNUMBER(FIND(";"&amp;UPPER(TRIM(Datos!U413&amp;""))&amp;"=",U$1007)),ISNUMBER(FIND(";"&amp;UPPER(TRIM(Datos!U413&amp;""))&amp;";",U$1007))),OR(UPPER(TRIM(Datos!U413&amp;""))="SÍ",UPPER(TRIM(Datos!U413&amp;""))="SI",UPPER(TRIM(Datos!U413&amp;""))="NO"),IF(ISNUMBER(Datos!U413),AND(OR(U$1005="",Datos!U413&gt;=U$1005),OR(U$1006="",Datos!U413&lt;=U$1006)),FALSE),TRUE))))</f>
        <v>0.0</v>
      </c>
      <c r="V413">
        <f>IF(Datos!V413="",0,IF(AND(V$1008&lt;&gt;"",Datos!V413=V$1008),0,IF(V$1004=0,0,1-CHOOSE(V$1004,IF(ISNUMBER(Datos!V413),AND(OR(V$1005="",Datos!V413&gt;=V$1005),OR(V$1006="",Datos!V413&lt;=V$1006)),FALSE),IF(ISNUMBER(Datos!V413),AND(Datos!V413=INT(Datos!V413),AND(OR(V$1005="",Datos!V413&gt;=V$1005),OR(V$1006="",Datos!V413&lt;=V$1006))),FALSE),OR(ISNUMBER(FIND(";"&amp;UPPER(TRIM(Datos!V413&amp;""))&amp;"=",V$1007)),ISNUMBER(FIND(";"&amp;UPPER(TRIM(Datos!V413&amp;""))&amp;";",V$1007))),OR(UPPER(TRIM(Datos!V413&amp;""))="SÍ",UPPER(TRIM(Datos!V413&amp;""))="SI",UPPER(TRIM(Datos!V413&amp;""))="NO"),IF(ISNUMBER(Datos!V413),AND(OR(V$1005="",Datos!V413&gt;=V$1005),OR(V$1006="",Datos!V413&lt;=V$1006)),FALSE),TRUE))))</f>
        <v>0.0</v>
      </c>
      <c r="W413">
        <f>IF(Datos!W413="",0,IF(AND(W$1008&lt;&gt;"",Datos!W413=W$1008),0,IF(W$1004=0,0,1-CHOOSE(W$1004,IF(ISNUMBER(Datos!W413),AND(OR(W$1005="",Datos!W413&gt;=W$1005),OR(W$1006="",Datos!W413&lt;=W$1006)),FALSE),IF(ISNUMBER(Datos!W413),AND(Datos!W413=INT(Datos!W413),AND(OR(W$1005="",Datos!W413&gt;=W$1005),OR(W$1006="",Datos!W413&lt;=W$1006))),FALSE),OR(ISNUMBER(FIND(";"&amp;UPPER(TRIM(Datos!W413&amp;""))&amp;"=",W$1007)),ISNUMBER(FIND(";"&amp;UPPER(TRIM(Datos!W413&amp;""))&amp;";",W$1007))),OR(UPPER(TRIM(Datos!W413&amp;""))="SÍ",UPPER(TRIM(Datos!W413&amp;""))="SI",UPPER(TRIM(Datos!W413&amp;""))="NO"),IF(ISNUMBER(Datos!W413),AND(OR(W$1005="",Datos!W413&gt;=W$1005),OR(W$1006="",Datos!W413&lt;=W$1006)),FALSE),TRUE))))</f>
        <v>0.0</v>
      </c>
      <c r="X413">
        <f>IF(Datos!X413="",0,IF(AND(X$1008&lt;&gt;"",Datos!X413=X$1008),0,IF(X$1004=0,0,1-CHOOSE(X$1004,IF(ISNUMBER(Datos!X413),AND(OR(X$1005="",Datos!X413&gt;=X$1005),OR(X$1006="",Datos!X413&lt;=X$1006)),FALSE),IF(ISNUMBER(Datos!X413),AND(Datos!X413=INT(Datos!X413),AND(OR(X$1005="",Datos!X413&gt;=X$1005),OR(X$1006="",Datos!X413&lt;=X$1006))),FALSE),OR(ISNUMBER(FIND(";"&amp;UPPER(TRIM(Datos!X413&amp;""))&amp;"=",X$1007)),ISNUMBER(FIND(";"&amp;UPPER(TRIM(Datos!X413&amp;""))&amp;";",X$1007))),OR(UPPER(TRIM(Datos!X413&amp;""))="SÍ",UPPER(TRIM(Datos!X413&amp;""))="SI",UPPER(TRIM(Datos!X413&amp;""))="NO"),IF(ISNUMBER(Datos!X413),AND(OR(X$1005="",Datos!X413&gt;=X$1005),OR(X$1006="",Datos!X413&lt;=X$1006)),FALSE),TRUE))))</f>
        <v>0.0</v>
      </c>
      <c r="Y413">
        <f>IF(Datos!Y413="",0,IF(AND(Y$1008&lt;&gt;"",Datos!Y413=Y$1008),0,IF(Y$1004=0,0,1-CHOOSE(Y$1004,IF(ISNUMBER(Datos!Y413),AND(OR(Y$1005="",Datos!Y413&gt;=Y$1005),OR(Y$1006="",Datos!Y413&lt;=Y$1006)),FALSE),IF(ISNUMBER(Datos!Y413),AND(Datos!Y413=INT(Datos!Y413),AND(OR(Y$1005="",Datos!Y413&gt;=Y$1005),OR(Y$1006="",Datos!Y413&lt;=Y$1006))),FALSE),OR(ISNUMBER(FIND(";"&amp;UPPER(TRIM(Datos!Y413&amp;""))&amp;"=",Y$1007)),ISNUMBER(FIND(";"&amp;UPPER(TRIM(Datos!Y413&amp;""))&amp;";",Y$1007))),OR(UPPER(TRIM(Datos!Y413&amp;""))="SÍ",UPPER(TRIM(Datos!Y413&amp;""))="SI",UPPER(TRIM(Datos!Y413&amp;""))="NO"),IF(ISNUMBER(Datos!Y413),AND(OR(Y$1005="",Datos!Y413&gt;=Y$1005),OR(Y$1006="",Datos!Y413&lt;=Y$1006)),FALSE),TRUE))))</f>
        <v>0.0</v>
      </c>
      <c r="Z413">
        <f>IF(Datos!Z413="",0,IF(AND(Z$1008&lt;&gt;"",Datos!Z413=Z$1008),0,IF(Z$1004=0,0,1-CHOOSE(Z$1004,IF(ISNUMBER(Datos!Z413),AND(OR(Z$1005="",Datos!Z413&gt;=Z$1005),OR(Z$1006="",Datos!Z413&lt;=Z$1006)),FALSE),IF(ISNUMBER(Datos!Z413),AND(Datos!Z413=INT(Datos!Z413),AND(OR(Z$1005="",Datos!Z413&gt;=Z$1005),OR(Z$1006="",Datos!Z413&lt;=Z$1006))),FALSE),OR(ISNUMBER(FIND(";"&amp;UPPER(TRIM(Datos!Z413&amp;""))&amp;"=",Z$1007)),ISNUMBER(FIND(";"&amp;UPPER(TRIM(Datos!Z413&amp;""))&amp;";",Z$1007))),OR(UPPER(TRIM(Datos!Z413&amp;""))="SÍ",UPPER(TRIM(Datos!Z413&amp;""))="SI",UPPER(TRIM(Datos!Z413&amp;""))="NO"),IF(ISNUMBER(Datos!Z413),AND(OR(Z$1005="",Datos!Z413&gt;=Z$1005),OR(Z$1006="",Datos!Z413&lt;=Z$1006)),FALSE),TRUE))))</f>
        <v>0.0</v>
      </c>
      <c r="AA413">
        <f>IF(Datos!AA413="",0,IF(AND(AA$1008&lt;&gt;"",Datos!AA413=AA$1008),0,IF(AA$1004=0,0,1-CHOOSE(AA$1004,IF(ISNUMBER(Datos!AA413),AND(OR(AA$1005="",Datos!AA413&gt;=AA$1005),OR(AA$1006="",Datos!AA413&lt;=AA$1006)),FALSE),IF(ISNUMBER(Datos!AA413),AND(Datos!AA413=INT(Datos!AA413),AND(OR(AA$1005="",Datos!AA413&gt;=AA$1005),OR(AA$1006="",Datos!AA413&lt;=AA$1006))),FALSE),OR(ISNUMBER(FIND(";"&amp;UPPER(TRIM(Datos!AA413&amp;""))&amp;"=",AA$1007)),ISNUMBER(FIND(";"&amp;UPPER(TRIM(Datos!AA413&amp;""))&amp;";",AA$1007))),OR(UPPER(TRIM(Datos!AA413&amp;""))="SÍ",UPPER(TRIM(Datos!AA413&amp;""))="SI",UPPER(TRIM(Datos!AA413&amp;""))="NO"),IF(ISNUMBER(Datos!AA413),AND(OR(AA$1005="",Datos!AA413&gt;=AA$1005),OR(AA$1006="",Datos!AA413&lt;=AA$1006)),FALSE),TRUE))))</f>
        <v>0.0</v>
      </c>
      <c r="AB413">
        <f>IF(Datos!AB413="",0,IF(AND(AB$1008&lt;&gt;"",Datos!AB413=AB$1008),0,IF(AB$1004=0,0,1-CHOOSE(AB$1004,IF(ISNUMBER(Datos!AB413),AND(OR(AB$1005="",Datos!AB413&gt;=AB$1005),OR(AB$1006="",Datos!AB413&lt;=AB$1006)),FALSE),IF(ISNUMBER(Datos!AB413),AND(Datos!AB413=INT(Datos!AB413),AND(OR(AB$1005="",Datos!AB413&gt;=AB$1005),OR(AB$1006="",Datos!AB413&lt;=AB$1006))),FALSE),OR(ISNUMBER(FIND(";"&amp;UPPER(TRIM(Datos!AB413&amp;""))&amp;"=",AB$1007)),ISNUMBER(FIND(";"&amp;UPPER(TRIM(Datos!AB413&amp;""))&amp;";",AB$1007))),OR(UPPER(TRIM(Datos!AB413&amp;""))="SÍ",UPPER(TRIM(Datos!AB413&amp;""))="SI",UPPER(TRIM(Datos!AB413&amp;""))="NO"),IF(ISNUMBER(Datos!AB413),AND(OR(AB$1005="",Datos!AB413&gt;=AB$1005),OR(AB$1006="",Datos!AB413&lt;=AB$1006)),FALSE),TRUE))))</f>
        <v>0.0</v>
      </c>
      <c r="AC413">
        <f>IF(Datos!AC413="",0,IF(AND(AC$1008&lt;&gt;"",Datos!AC413=AC$1008),0,IF(AC$1004=0,0,1-CHOOSE(AC$1004,IF(ISNUMBER(Datos!AC413),AND(OR(AC$1005="",Datos!AC413&gt;=AC$1005),OR(AC$1006="",Datos!AC413&lt;=AC$1006)),FALSE),IF(ISNUMBER(Datos!AC413),AND(Datos!AC413=INT(Datos!AC413),AND(OR(AC$1005="",Datos!AC413&gt;=AC$1005),OR(AC$1006="",Datos!AC413&lt;=AC$1006))),FALSE),OR(ISNUMBER(FIND(";"&amp;UPPER(TRIM(Datos!AC413&amp;""))&amp;"=",AC$1007)),ISNUMBER(FIND(";"&amp;UPPER(TRIM(Datos!AC413&amp;""))&amp;";",AC$1007))),OR(UPPER(TRIM(Datos!AC413&amp;""))="SÍ",UPPER(TRIM(Datos!AC413&amp;""))="SI",UPPER(TRIM(Datos!AC413&amp;""))="NO"),IF(ISNUMBER(Datos!AC413),AND(OR(AC$1005="",Datos!AC413&gt;=AC$1005),OR(AC$1006="",Datos!AC413&lt;=AC$1006)),FALSE),TRUE))))</f>
        <v>0.0</v>
      </c>
      <c r="AD413">
        <f>IF(Datos!AD413="",0,IF(AND(AD$1008&lt;&gt;"",Datos!AD413=AD$1008),0,IF(AD$1004=0,0,1-CHOOSE(AD$1004,IF(ISNUMBER(Datos!AD413),AND(OR(AD$1005="",Datos!AD413&gt;=AD$1005),OR(AD$1006="",Datos!AD413&lt;=AD$1006)),FALSE),IF(ISNUMBER(Datos!AD413),AND(Datos!AD413=INT(Datos!AD413),AND(OR(AD$1005="",Datos!AD413&gt;=AD$1005),OR(AD$1006="",Datos!AD413&lt;=AD$1006))),FALSE),OR(ISNUMBER(FIND(";"&amp;UPPER(TRIM(Datos!AD413&amp;""))&amp;"=",AD$1007)),ISNUMBER(FIND(";"&amp;UPPER(TRIM(Datos!AD413&amp;""))&amp;";",AD$1007))),OR(UPPER(TRIM(Datos!AD413&amp;""))="SÍ",UPPER(TRIM(Datos!AD413&amp;""))="SI",UPPER(TRIM(Datos!AD413&amp;""))="NO"),IF(ISNUMBER(Datos!AD413),AND(OR(AD$1005="",Datos!AD413&gt;=AD$1005),OR(AD$1006="",Datos!AD413&lt;=AD$1006)),FALSE),TRUE))))</f>
        <v>0.0</v>
      </c>
      <c r="AE413">
        <f>IF(Datos!AE413="",0,IF(AND(AE$1008&lt;&gt;"",Datos!AE413=AE$1008),0,IF(AE$1004=0,0,1-CHOOSE(AE$1004,IF(ISNUMBER(Datos!AE413),AND(OR(AE$1005="",Datos!AE413&gt;=AE$1005),OR(AE$1006="",Datos!AE413&lt;=AE$1006)),FALSE),IF(ISNUMBER(Datos!AE413),AND(Datos!AE413=INT(Datos!AE413),AND(OR(AE$1005="",Datos!AE413&gt;=AE$1005),OR(AE$1006="",Datos!AE413&lt;=AE$1006))),FALSE),OR(ISNUMBER(FIND(";"&amp;UPPER(TRIM(Datos!AE413&amp;""))&amp;"=",AE$1007)),ISNUMBER(FIND(";"&amp;UPPER(TRIM(Datos!AE413&amp;""))&amp;";",AE$1007))),OR(UPPER(TRIM(Datos!AE413&amp;""))="SÍ",UPPER(TRIM(Datos!AE413&amp;""))="SI",UPPER(TRIM(Datos!AE413&amp;""))="NO"),IF(ISNUMBER(Datos!AE413),AND(OR(AE$1005="",Datos!AE413&gt;=AE$1005),OR(AE$1006="",Datos!AE413&lt;=AE$1006)),FALSE),TRUE))))</f>
        <v>0.0</v>
      </c>
    </row>
    <row r="414" spans="2:31">
      <c r="B414">
        <f>IF(Datos!B414="",0,IF(AND(B$1008&lt;&gt;"",Datos!B414=B$1008),0,IF(B$1004=0,0,1-CHOOSE(B$1004,IF(ISNUMBER(Datos!B414),AND(OR(B$1005="",Datos!B414&gt;=B$1005),OR(B$1006="",Datos!B414&lt;=B$1006)),FALSE),IF(ISNUMBER(Datos!B414),AND(Datos!B414=INT(Datos!B414),AND(OR(B$1005="",Datos!B414&gt;=B$1005),OR(B$1006="",Datos!B414&lt;=B$1006))),FALSE),OR(ISNUMBER(FIND(";"&amp;UPPER(TRIM(Datos!B414&amp;""))&amp;"=",B$1007)),ISNUMBER(FIND(";"&amp;UPPER(TRIM(Datos!B414&amp;""))&amp;";",B$1007))),OR(UPPER(TRIM(Datos!B414&amp;""))="SÍ",UPPER(TRIM(Datos!B414&amp;""))="SI",UPPER(TRIM(Datos!B414&amp;""))="NO"),IF(ISNUMBER(Datos!B414),AND(OR(B$1005="",Datos!B414&gt;=B$1005),OR(B$1006="",Datos!B414&lt;=B$1006)),FALSE),TRUE))))</f>
        <v>0.0</v>
      </c>
      <c r="C414">
        <f>IF(Datos!C414="",0,IF(AND(C$1008&lt;&gt;"",Datos!C414=C$1008),0,IF(C$1004=0,0,1-CHOOSE(C$1004,IF(ISNUMBER(Datos!C414),AND(OR(C$1005="",Datos!C414&gt;=C$1005),OR(C$1006="",Datos!C414&lt;=C$1006)),FALSE),IF(ISNUMBER(Datos!C414),AND(Datos!C414=INT(Datos!C414),AND(OR(C$1005="",Datos!C414&gt;=C$1005),OR(C$1006="",Datos!C414&lt;=C$1006))),FALSE),OR(ISNUMBER(FIND(";"&amp;UPPER(TRIM(Datos!C414&amp;""))&amp;"=",C$1007)),ISNUMBER(FIND(";"&amp;UPPER(TRIM(Datos!C414&amp;""))&amp;";",C$1007))),OR(UPPER(TRIM(Datos!C414&amp;""))="SÍ",UPPER(TRIM(Datos!C414&amp;""))="SI",UPPER(TRIM(Datos!C414&amp;""))="NO"),IF(ISNUMBER(Datos!C414),AND(OR(C$1005="",Datos!C414&gt;=C$1005),OR(C$1006="",Datos!C414&lt;=C$1006)),FALSE),TRUE))))</f>
        <v>0.0</v>
      </c>
      <c r="D414">
        <f>IF(Datos!D414="",0,IF(AND(D$1008&lt;&gt;"",Datos!D414=D$1008),0,IF(D$1004=0,0,1-CHOOSE(D$1004,IF(ISNUMBER(Datos!D414),AND(OR(D$1005="",Datos!D414&gt;=D$1005),OR(D$1006="",Datos!D414&lt;=D$1006)),FALSE),IF(ISNUMBER(Datos!D414),AND(Datos!D414=INT(Datos!D414),AND(OR(D$1005="",Datos!D414&gt;=D$1005),OR(D$1006="",Datos!D414&lt;=D$1006))),FALSE),OR(ISNUMBER(FIND(";"&amp;UPPER(TRIM(Datos!D414&amp;""))&amp;"=",D$1007)),ISNUMBER(FIND(";"&amp;UPPER(TRIM(Datos!D414&amp;""))&amp;";",D$1007))),OR(UPPER(TRIM(Datos!D414&amp;""))="SÍ",UPPER(TRIM(Datos!D414&amp;""))="SI",UPPER(TRIM(Datos!D414&amp;""))="NO"),IF(ISNUMBER(Datos!D414),AND(OR(D$1005="",Datos!D414&gt;=D$1005),OR(D$1006="",Datos!D414&lt;=D$1006)),FALSE),TRUE))))</f>
        <v>0.0</v>
      </c>
      <c r="E414">
        <f>IF(Datos!E414="",0,IF(AND(E$1008&lt;&gt;"",Datos!E414=E$1008),0,IF(E$1004=0,0,1-CHOOSE(E$1004,IF(ISNUMBER(Datos!E414),AND(OR(E$1005="",Datos!E414&gt;=E$1005),OR(E$1006="",Datos!E414&lt;=E$1006)),FALSE),IF(ISNUMBER(Datos!E414),AND(Datos!E414=INT(Datos!E414),AND(OR(E$1005="",Datos!E414&gt;=E$1005),OR(E$1006="",Datos!E414&lt;=E$1006))),FALSE),OR(ISNUMBER(FIND(";"&amp;UPPER(TRIM(Datos!E414&amp;""))&amp;"=",E$1007)),ISNUMBER(FIND(";"&amp;UPPER(TRIM(Datos!E414&amp;""))&amp;";",E$1007))),OR(UPPER(TRIM(Datos!E414&amp;""))="SÍ",UPPER(TRIM(Datos!E414&amp;""))="SI",UPPER(TRIM(Datos!E414&amp;""))="NO"),IF(ISNUMBER(Datos!E414),AND(OR(E$1005="",Datos!E414&gt;=E$1005),OR(E$1006="",Datos!E414&lt;=E$1006)),FALSE),TRUE))))</f>
        <v>0.0</v>
      </c>
      <c r="F414">
        <f>IF(Datos!F414="",0,IF(AND(F$1008&lt;&gt;"",Datos!F414=F$1008),0,IF(F$1004=0,0,1-CHOOSE(F$1004,IF(ISNUMBER(Datos!F414),AND(OR(F$1005="",Datos!F414&gt;=F$1005),OR(F$1006="",Datos!F414&lt;=F$1006)),FALSE),IF(ISNUMBER(Datos!F414),AND(Datos!F414=INT(Datos!F414),AND(OR(F$1005="",Datos!F414&gt;=F$1005),OR(F$1006="",Datos!F414&lt;=F$1006))),FALSE),OR(ISNUMBER(FIND(";"&amp;UPPER(TRIM(Datos!F414&amp;""))&amp;"=",F$1007)),ISNUMBER(FIND(";"&amp;UPPER(TRIM(Datos!F414&amp;""))&amp;";",F$1007))),OR(UPPER(TRIM(Datos!F414&amp;""))="SÍ",UPPER(TRIM(Datos!F414&amp;""))="SI",UPPER(TRIM(Datos!F414&amp;""))="NO"),IF(ISNUMBER(Datos!F414),AND(OR(F$1005="",Datos!F414&gt;=F$1005),OR(F$1006="",Datos!F414&lt;=F$1006)),FALSE),TRUE))))</f>
        <v>0.0</v>
      </c>
      <c r="G414">
        <f>IF(Datos!G414="",0,IF(AND(G$1008&lt;&gt;"",Datos!G414=G$1008),0,IF(G$1004=0,0,1-CHOOSE(G$1004,IF(ISNUMBER(Datos!G414),AND(OR(G$1005="",Datos!G414&gt;=G$1005),OR(G$1006="",Datos!G414&lt;=G$1006)),FALSE),IF(ISNUMBER(Datos!G414),AND(Datos!G414=INT(Datos!G414),AND(OR(G$1005="",Datos!G414&gt;=G$1005),OR(G$1006="",Datos!G414&lt;=G$1006))),FALSE),OR(ISNUMBER(FIND(";"&amp;UPPER(TRIM(Datos!G414&amp;""))&amp;"=",G$1007)),ISNUMBER(FIND(";"&amp;UPPER(TRIM(Datos!G414&amp;""))&amp;";",G$1007))),OR(UPPER(TRIM(Datos!G414&amp;""))="SÍ",UPPER(TRIM(Datos!G414&amp;""))="SI",UPPER(TRIM(Datos!G414&amp;""))="NO"),IF(ISNUMBER(Datos!G414),AND(OR(G$1005="",Datos!G414&gt;=G$1005),OR(G$1006="",Datos!G414&lt;=G$1006)),FALSE),TRUE))))</f>
        <v>0.0</v>
      </c>
      <c r="H414">
        <f>IF(Datos!H414="",0,IF(AND(H$1008&lt;&gt;"",Datos!H414=H$1008),0,IF(H$1004=0,0,1-CHOOSE(H$1004,IF(ISNUMBER(Datos!H414),AND(OR(H$1005="",Datos!H414&gt;=H$1005),OR(H$1006="",Datos!H414&lt;=H$1006)),FALSE),IF(ISNUMBER(Datos!H414),AND(Datos!H414=INT(Datos!H414),AND(OR(H$1005="",Datos!H414&gt;=H$1005),OR(H$1006="",Datos!H414&lt;=H$1006))),FALSE),OR(ISNUMBER(FIND(";"&amp;UPPER(TRIM(Datos!H414&amp;""))&amp;"=",H$1007)),ISNUMBER(FIND(";"&amp;UPPER(TRIM(Datos!H414&amp;""))&amp;";",H$1007))),OR(UPPER(TRIM(Datos!H414&amp;""))="SÍ",UPPER(TRIM(Datos!H414&amp;""))="SI",UPPER(TRIM(Datos!H414&amp;""))="NO"),IF(ISNUMBER(Datos!H414),AND(OR(H$1005="",Datos!H414&gt;=H$1005),OR(H$1006="",Datos!H414&lt;=H$1006)),FALSE),TRUE))))</f>
        <v>0.0</v>
      </c>
      <c r="I414">
        <f>IF(Datos!I414="",0,IF(AND(I$1008&lt;&gt;"",Datos!I414=I$1008),0,IF(I$1004=0,0,1-CHOOSE(I$1004,IF(ISNUMBER(Datos!I414),AND(OR(I$1005="",Datos!I414&gt;=I$1005),OR(I$1006="",Datos!I414&lt;=I$1006)),FALSE),IF(ISNUMBER(Datos!I414),AND(Datos!I414=INT(Datos!I414),AND(OR(I$1005="",Datos!I414&gt;=I$1005),OR(I$1006="",Datos!I414&lt;=I$1006))),FALSE),OR(ISNUMBER(FIND(";"&amp;UPPER(TRIM(Datos!I414&amp;""))&amp;"=",I$1007)),ISNUMBER(FIND(";"&amp;UPPER(TRIM(Datos!I414&amp;""))&amp;";",I$1007))),OR(UPPER(TRIM(Datos!I414&amp;""))="SÍ",UPPER(TRIM(Datos!I414&amp;""))="SI",UPPER(TRIM(Datos!I414&amp;""))="NO"),IF(ISNUMBER(Datos!I414),AND(OR(I$1005="",Datos!I414&gt;=I$1005),OR(I$1006="",Datos!I414&lt;=I$1006)),FALSE),TRUE))))</f>
        <v>0.0</v>
      </c>
      <c r="J414">
        <f>IF(Datos!J414="",0,IF(AND(J$1008&lt;&gt;"",Datos!J414=J$1008),0,IF(J$1004=0,0,1-CHOOSE(J$1004,IF(ISNUMBER(Datos!J414),AND(OR(J$1005="",Datos!J414&gt;=J$1005),OR(J$1006="",Datos!J414&lt;=J$1006)),FALSE),IF(ISNUMBER(Datos!J414),AND(Datos!J414=INT(Datos!J414),AND(OR(J$1005="",Datos!J414&gt;=J$1005),OR(J$1006="",Datos!J414&lt;=J$1006))),FALSE),OR(ISNUMBER(FIND(";"&amp;UPPER(TRIM(Datos!J414&amp;""))&amp;"=",J$1007)),ISNUMBER(FIND(";"&amp;UPPER(TRIM(Datos!J414&amp;""))&amp;";",J$1007))),OR(UPPER(TRIM(Datos!J414&amp;""))="SÍ",UPPER(TRIM(Datos!J414&amp;""))="SI",UPPER(TRIM(Datos!J414&amp;""))="NO"),IF(ISNUMBER(Datos!J414),AND(OR(J$1005="",Datos!J414&gt;=J$1005),OR(J$1006="",Datos!J414&lt;=J$1006)),FALSE),TRUE))))</f>
        <v>0.0</v>
      </c>
      <c r="K414">
        <f>IF(Datos!K414="",0,IF(AND(K$1008&lt;&gt;"",Datos!K414=K$1008),0,IF(K$1004=0,0,1-CHOOSE(K$1004,IF(ISNUMBER(Datos!K414),AND(OR(K$1005="",Datos!K414&gt;=K$1005),OR(K$1006="",Datos!K414&lt;=K$1006)),FALSE),IF(ISNUMBER(Datos!K414),AND(Datos!K414=INT(Datos!K414),AND(OR(K$1005="",Datos!K414&gt;=K$1005),OR(K$1006="",Datos!K414&lt;=K$1006))),FALSE),OR(ISNUMBER(FIND(";"&amp;UPPER(TRIM(Datos!K414&amp;""))&amp;"=",K$1007)),ISNUMBER(FIND(";"&amp;UPPER(TRIM(Datos!K414&amp;""))&amp;";",K$1007))),OR(UPPER(TRIM(Datos!K414&amp;""))="SÍ",UPPER(TRIM(Datos!K414&amp;""))="SI",UPPER(TRIM(Datos!K414&amp;""))="NO"),IF(ISNUMBER(Datos!K414),AND(OR(K$1005="",Datos!K414&gt;=K$1005),OR(K$1006="",Datos!K414&lt;=K$1006)),FALSE),TRUE))))</f>
        <v>0.0</v>
      </c>
      <c r="L414">
        <f>IF(Datos!L414="",0,IF(AND(L$1008&lt;&gt;"",Datos!L414=L$1008),0,IF(L$1004=0,0,1-CHOOSE(L$1004,IF(ISNUMBER(Datos!L414),AND(OR(L$1005="",Datos!L414&gt;=L$1005),OR(L$1006="",Datos!L414&lt;=L$1006)),FALSE),IF(ISNUMBER(Datos!L414),AND(Datos!L414=INT(Datos!L414),AND(OR(L$1005="",Datos!L414&gt;=L$1005),OR(L$1006="",Datos!L414&lt;=L$1006))),FALSE),OR(ISNUMBER(FIND(";"&amp;UPPER(TRIM(Datos!L414&amp;""))&amp;"=",L$1007)),ISNUMBER(FIND(";"&amp;UPPER(TRIM(Datos!L414&amp;""))&amp;";",L$1007))),OR(UPPER(TRIM(Datos!L414&amp;""))="SÍ",UPPER(TRIM(Datos!L414&amp;""))="SI",UPPER(TRIM(Datos!L414&amp;""))="NO"),IF(ISNUMBER(Datos!L414),AND(OR(L$1005="",Datos!L414&gt;=L$1005),OR(L$1006="",Datos!L414&lt;=L$1006)),FALSE),TRUE))))</f>
        <v>0.0</v>
      </c>
      <c r="M414">
        <f>IF(Datos!M414="",0,IF(AND(M$1008&lt;&gt;"",Datos!M414=M$1008),0,IF(M$1004=0,0,1-CHOOSE(M$1004,IF(ISNUMBER(Datos!M414),AND(OR(M$1005="",Datos!M414&gt;=M$1005),OR(M$1006="",Datos!M414&lt;=M$1006)),FALSE),IF(ISNUMBER(Datos!M414),AND(Datos!M414=INT(Datos!M414),AND(OR(M$1005="",Datos!M414&gt;=M$1005),OR(M$1006="",Datos!M414&lt;=M$1006))),FALSE),OR(ISNUMBER(FIND(";"&amp;UPPER(TRIM(Datos!M414&amp;""))&amp;"=",M$1007)),ISNUMBER(FIND(";"&amp;UPPER(TRIM(Datos!M414&amp;""))&amp;";",M$1007))),OR(UPPER(TRIM(Datos!M414&amp;""))="SÍ",UPPER(TRIM(Datos!M414&amp;""))="SI",UPPER(TRIM(Datos!M414&amp;""))="NO"),IF(ISNUMBER(Datos!M414),AND(OR(M$1005="",Datos!M414&gt;=M$1005),OR(M$1006="",Datos!M414&lt;=M$1006)),FALSE),TRUE))))</f>
        <v>0.0</v>
      </c>
      <c r="N414">
        <f>IF(Datos!N414="",0,IF(AND(N$1008&lt;&gt;"",Datos!N414=N$1008),0,IF(N$1004=0,0,1-CHOOSE(N$1004,IF(ISNUMBER(Datos!N414),AND(OR(N$1005="",Datos!N414&gt;=N$1005),OR(N$1006="",Datos!N414&lt;=N$1006)),FALSE),IF(ISNUMBER(Datos!N414),AND(Datos!N414=INT(Datos!N414),AND(OR(N$1005="",Datos!N414&gt;=N$1005),OR(N$1006="",Datos!N414&lt;=N$1006))),FALSE),OR(ISNUMBER(FIND(";"&amp;UPPER(TRIM(Datos!N414&amp;""))&amp;"=",N$1007)),ISNUMBER(FIND(";"&amp;UPPER(TRIM(Datos!N414&amp;""))&amp;";",N$1007))),OR(UPPER(TRIM(Datos!N414&amp;""))="SÍ",UPPER(TRIM(Datos!N414&amp;""))="SI",UPPER(TRIM(Datos!N414&amp;""))="NO"),IF(ISNUMBER(Datos!N414),AND(OR(N$1005="",Datos!N414&gt;=N$1005),OR(N$1006="",Datos!N414&lt;=N$1006)),FALSE),TRUE))))</f>
        <v>0.0</v>
      </c>
      <c r="O414">
        <f>IF(Datos!O414="",0,IF(AND(O$1008&lt;&gt;"",Datos!O414=O$1008),0,IF(O$1004=0,0,1-CHOOSE(O$1004,IF(ISNUMBER(Datos!O414),AND(OR(O$1005="",Datos!O414&gt;=O$1005),OR(O$1006="",Datos!O414&lt;=O$1006)),FALSE),IF(ISNUMBER(Datos!O414),AND(Datos!O414=INT(Datos!O414),AND(OR(O$1005="",Datos!O414&gt;=O$1005),OR(O$1006="",Datos!O414&lt;=O$1006))),FALSE),OR(ISNUMBER(FIND(";"&amp;UPPER(TRIM(Datos!O414&amp;""))&amp;"=",O$1007)),ISNUMBER(FIND(";"&amp;UPPER(TRIM(Datos!O414&amp;""))&amp;";",O$1007))),OR(UPPER(TRIM(Datos!O414&amp;""))="SÍ",UPPER(TRIM(Datos!O414&amp;""))="SI",UPPER(TRIM(Datos!O414&amp;""))="NO"),IF(ISNUMBER(Datos!O414),AND(OR(O$1005="",Datos!O414&gt;=O$1005),OR(O$1006="",Datos!O414&lt;=O$1006)),FALSE),TRUE))))</f>
        <v>0.0</v>
      </c>
      <c r="P414">
        <f>IF(Datos!P414="",0,IF(AND(P$1008&lt;&gt;"",Datos!P414=P$1008),0,IF(P$1004=0,0,1-CHOOSE(P$1004,IF(ISNUMBER(Datos!P414),AND(OR(P$1005="",Datos!P414&gt;=P$1005),OR(P$1006="",Datos!P414&lt;=P$1006)),FALSE),IF(ISNUMBER(Datos!P414),AND(Datos!P414=INT(Datos!P414),AND(OR(P$1005="",Datos!P414&gt;=P$1005),OR(P$1006="",Datos!P414&lt;=P$1006))),FALSE),OR(ISNUMBER(FIND(";"&amp;UPPER(TRIM(Datos!P414&amp;""))&amp;"=",P$1007)),ISNUMBER(FIND(";"&amp;UPPER(TRIM(Datos!P414&amp;""))&amp;";",P$1007))),OR(UPPER(TRIM(Datos!P414&amp;""))="SÍ",UPPER(TRIM(Datos!P414&amp;""))="SI",UPPER(TRIM(Datos!P414&amp;""))="NO"),IF(ISNUMBER(Datos!P414),AND(OR(P$1005="",Datos!P414&gt;=P$1005),OR(P$1006="",Datos!P414&lt;=P$1006)),FALSE),TRUE))))</f>
        <v>0.0</v>
      </c>
      <c r="Q414">
        <f>IF(Datos!Q414="",0,IF(AND(Q$1008&lt;&gt;"",Datos!Q414=Q$1008),0,IF(Q$1004=0,0,1-CHOOSE(Q$1004,IF(ISNUMBER(Datos!Q414),AND(OR(Q$1005="",Datos!Q414&gt;=Q$1005),OR(Q$1006="",Datos!Q414&lt;=Q$1006)),FALSE),IF(ISNUMBER(Datos!Q414),AND(Datos!Q414=INT(Datos!Q414),AND(OR(Q$1005="",Datos!Q414&gt;=Q$1005),OR(Q$1006="",Datos!Q414&lt;=Q$1006))),FALSE),OR(ISNUMBER(FIND(";"&amp;UPPER(TRIM(Datos!Q414&amp;""))&amp;"=",Q$1007)),ISNUMBER(FIND(";"&amp;UPPER(TRIM(Datos!Q414&amp;""))&amp;";",Q$1007))),OR(UPPER(TRIM(Datos!Q414&amp;""))="SÍ",UPPER(TRIM(Datos!Q414&amp;""))="SI",UPPER(TRIM(Datos!Q414&amp;""))="NO"),IF(ISNUMBER(Datos!Q414),AND(OR(Q$1005="",Datos!Q414&gt;=Q$1005),OR(Q$1006="",Datos!Q414&lt;=Q$1006)),FALSE),TRUE))))</f>
        <v>0.0</v>
      </c>
      <c r="R414">
        <f>IF(Datos!R414="",0,IF(AND(R$1008&lt;&gt;"",Datos!R414=R$1008),0,IF(R$1004=0,0,1-CHOOSE(R$1004,IF(ISNUMBER(Datos!R414),AND(OR(R$1005="",Datos!R414&gt;=R$1005),OR(R$1006="",Datos!R414&lt;=R$1006)),FALSE),IF(ISNUMBER(Datos!R414),AND(Datos!R414=INT(Datos!R414),AND(OR(R$1005="",Datos!R414&gt;=R$1005),OR(R$1006="",Datos!R414&lt;=R$1006))),FALSE),OR(ISNUMBER(FIND(";"&amp;UPPER(TRIM(Datos!R414&amp;""))&amp;"=",R$1007)),ISNUMBER(FIND(";"&amp;UPPER(TRIM(Datos!R414&amp;""))&amp;";",R$1007))),OR(UPPER(TRIM(Datos!R414&amp;""))="SÍ",UPPER(TRIM(Datos!R414&amp;""))="SI",UPPER(TRIM(Datos!R414&amp;""))="NO"),IF(ISNUMBER(Datos!R414),AND(OR(R$1005="",Datos!R414&gt;=R$1005),OR(R$1006="",Datos!R414&lt;=R$1006)),FALSE),TRUE))))</f>
        <v>0.0</v>
      </c>
      <c r="S414">
        <f>IF(Datos!S414="",0,IF(AND(S$1008&lt;&gt;"",Datos!S414=S$1008),0,IF(S$1004=0,0,1-CHOOSE(S$1004,IF(ISNUMBER(Datos!S414),AND(OR(S$1005="",Datos!S414&gt;=S$1005),OR(S$1006="",Datos!S414&lt;=S$1006)),FALSE),IF(ISNUMBER(Datos!S414),AND(Datos!S414=INT(Datos!S414),AND(OR(S$1005="",Datos!S414&gt;=S$1005),OR(S$1006="",Datos!S414&lt;=S$1006))),FALSE),OR(ISNUMBER(FIND(";"&amp;UPPER(TRIM(Datos!S414&amp;""))&amp;"=",S$1007)),ISNUMBER(FIND(";"&amp;UPPER(TRIM(Datos!S414&amp;""))&amp;";",S$1007))),OR(UPPER(TRIM(Datos!S414&amp;""))="SÍ",UPPER(TRIM(Datos!S414&amp;""))="SI",UPPER(TRIM(Datos!S414&amp;""))="NO"),IF(ISNUMBER(Datos!S414),AND(OR(S$1005="",Datos!S414&gt;=S$1005),OR(S$1006="",Datos!S414&lt;=S$1006)),FALSE),TRUE))))</f>
        <v>0.0</v>
      </c>
      <c r="T414">
        <f>IF(Datos!T414="",0,IF(AND(T$1008&lt;&gt;"",Datos!T414=T$1008),0,IF(T$1004=0,0,1-CHOOSE(T$1004,IF(ISNUMBER(Datos!T414),AND(OR(T$1005="",Datos!T414&gt;=T$1005),OR(T$1006="",Datos!T414&lt;=T$1006)),FALSE),IF(ISNUMBER(Datos!T414),AND(Datos!T414=INT(Datos!T414),AND(OR(T$1005="",Datos!T414&gt;=T$1005),OR(T$1006="",Datos!T414&lt;=T$1006))),FALSE),OR(ISNUMBER(FIND(";"&amp;UPPER(TRIM(Datos!T414&amp;""))&amp;"=",T$1007)),ISNUMBER(FIND(";"&amp;UPPER(TRIM(Datos!T414&amp;""))&amp;";",T$1007))),OR(UPPER(TRIM(Datos!T414&amp;""))="SÍ",UPPER(TRIM(Datos!T414&amp;""))="SI",UPPER(TRIM(Datos!T414&amp;""))="NO"),IF(ISNUMBER(Datos!T414),AND(OR(T$1005="",Datos!T414&gt;=T$1005),OR(T$1006="",Datos!T414&lt;=T$1006)),FALSE),TRUE))))</f>
        <v>0.0</v>
      </c>
      <c r="U414">
        <f>IF(Datos!U414="",0,IF(AND(U$1008&lt;&gt;"",Datos!U414=U$1008),0,IF(U$1004=0,0,1-CHOOSE(U$1004,IF(ISNUMBER(Datos!U414),AND(OR(U$1005="",Datos!U414&gt;=U$1005),OR(U$1006="",Datos!U414&lt;=U$1006)),FALSE),IF(ISNUMBER(Datos!U414),AND(Datos!U414=INT(Datos!U414),AND(OR(U$1005="",Datos!U414&gt;=U$1005),OR(U$1006="",Datos!U414&lt;=U$1006))),FALSE),OR(ISNUMBER(FIND(";"&amp;UPPER(TRIM(Datos!U414&amp;""))&amp;"=",U$1007)),ISNUMBER(FIND(";"&amp;UPPER(TRIM(Datos!U414&amp;""))&amp;";",U$1007))),OR(UPPER(TRIM(Datos!U414&amp;""))="SÍ",UPPER(TRIM(Datos!U414&amp;""))="SI",UPPER(TRIM(Datos!U414&amp;""))="NO"),IF(ISNUMBER(Datos!U414),AND(OR(U$1005="",Datos!U414&gt;=U$1005),OR(U$1006="",Datos!U414&lt;=U$1006)),FALSE),TRUE))))</f>
        <v>0.0</v>
      </c>
      <c r="V414">
        <f>IF(Datos!V414="",0,IF(AND(V$1008&lt;&gt;"",Datos!V414=V$1008),0,IF(V$1004=0,0,1-CHOOSE(V$1004,IF(ISNUMBER(Datos!V414),AND(OR(V$1005="",Datos!V414&gt;=V$1005),OR(V$1006="",Datos!V414&lt;=V$1006)),FALSE),IF(ISNUMBER(Datos!V414),AND(Datos!V414=INT(Datos!V414),AND(OR(V$1005="",Datos!V414&gt;=V$1005),OR(V$1006="",Datos!V414&lt;=V$1006))),FALSE),OR(ISNUMBER(FIND(";"&amp;UPPER(TRIM(Datos!V414&amp;""))&amp;"=",V$1007)),ISNUMBER(FIND(";"&amp;UPPER(TRIM(Datos!V414&amp;""))&amp;";",V$1007))),OR(UPPER(TRIM(Datos!V414&amp;""))="SÍ",UPPER(TRIM(Datos!V414&amp;""))="SI",UPPER(TRIM(Datos!V414&amp;""))="NO"),IF(ISNUMBER(Datos!V414),AND(OR(V$1005="",Datos!V414&gt;=V$1005),OR(V$1006="",Datos!V414&lt;=V$1006)),FALSE),TRUE))))</f>
        <v>0.0</v>
      </c>
      <c r="W414">
        <f>IF(Datos!W414="",0,IF(AND(W$1008&lt;&gt;"",Datos!W414=W$1008),0,IF(W$1004=0,0,1-CHOOSE(W$1004,IF(ISNUMBER(Datos!W414),AND(OR(W$1005="",Datos!W414&gt;=W$1005),OR(W$1006="",Datos!W414&lt;=W$1006)),FALSE),IF(ISNUMBER(Datos!W414),AND(Datos!W414=INT(Datos!W414),AND(OR(W$1005="",Datos!W414&gt;=W$1005),OR(W$1006="",Datos!W414&lt;=W$1006))),FALSE),OR(ISNUMBER(FIND(";"&amp;UPPER(TRIM(Datos!W414&amp;""))&amp;"=",W$1007)),ISNUMBER(FIND(";"&amp;UPPER(TRIM(Datos!W414&amp;""))&amp;";",W$1007))),OR(UPPER(TRIM(Datos!W414&amp;""))="SÍ",UPPER(TRIM(Datos!W414&amp;""))="SI",UPPER(TRIM(Datos!W414&amp;""))="NO"),IF(ISNUMBER(Datos!W414),AND(OR(W$1005="",Datos!W414&gt;=W$1005),OR(W$1006="",Datos!W414&lt;=W$1006)),FALSE),TRUE))))</f>
        <v>0.0</v>
      </c>
      <c r="X414">
        <f>IF(Datos!X414="",0,IF(AND(X$1008&lt;&gt;"",Datos!X414=X$1008),0,IF(X$1004=0,0,1-CHOOSE(X$1004,IF(ISNUMBER(Datos!X414),AND(OR(X$1005="",Datos!X414&gt;=X$1005),OR(X$1006="",Datos!X414&lt;=X$1006)),FALSE),IF(ISNUMBER(Datos!X414),AND(Datos!X414=INT(Datos!X414),AND(OR(X$1005="",Datos!X414&gt;=X$1005),OR(X$1006="",Datos!X414&lt;=X$1006))),FALSE),OR(ISNUMBER(FIND(";"&amp;UPPER(TRIM(Datos!X414&amp;""))&amp;"=",X$1007)),ISNUMBER(FIND(";"&amp;UPPER(TRIM(Datos!X414&amp;""))&amp;";",X$1007))),OR(UPPER(TRIM(Datos!X414&amp;""))="SÍ",UPPER(TRIM(Datos!X414&amp;""))="SI",UPPER(TRIM(Datos!X414&amp;""))="NO"),IF(ISNUMBER(Datos!X414),AND(OR(X$1005="",Datos!X414&gt;=X$1005),OR(X$1006="",Datos!X414&lt;=X$1006)),FALSE),TRUE))))</f>
        <v>0.0</v>
      </c>
      <c r="Y414">
        <f>IF(Datos!Y414="",0,IF(AND(Y$1008&lt;&gt;"",Datos!Y414=Y$1008),0,IF(Y$1004=0,0,1-CHOOSE(Y$1004,IF(ISNUMBER(Datos!Y414),AND(OR(Y$1005="",Datos!Y414&gt;=Y$1005),OR(Y$1006="",Datos!Y414&lt;=Y$1006)),FALSE),IF(ISNUMBER(Datos!Y414),AND(Datos!Y414=INT(Datos!Y414),AND(OR(Y$1005="",Datos!Y414&gt;=Y$1005),OR(Y$1006="",Datos!Y414&lt;=Y$1006))),FALSE),OR(ISNUMBER(FIND(";"&amp;UPPER(TRIM(Datos!Y414&amp;""))&amp;"=",Y$1007)),ISNUMBER(FIND(";"&amp;UPPER(TRIM(Datos!Y414&amp;""))&amp;";",Y$1007))),OR(UPPER(TRIM(Datos!Y414&amp;""))="SÍ",UPPER(TRIM(Datos!Y414&amp;""))="SI",UPPER(TRIM(Datos!Y414&amp;""))="NO"),IF(ISNUMBER(Datos!Y414),AND(OR(Y$1005="",Datos!Y414&gt;=Y$1005),OR(Y$1006="",Datos!Y414&lt;=Y$1006)),FALSE),TRUE))))</f>
        <v>0.0</v>
      </c>
      <c r="Z414">
        <f>IF(Datos!Z414="",0,IF(AND(Z$1008&lt;&gt;"",Datos!Z414=Z$1008),0,IF(Z$1004=0,0,1-CHOOSE(Z$1004,IF(ISNUMBER(Datos!Z414),AND(OR(Z$1005="",Datos!Z414&gt;=Z$1005),OR(Z$1006="",Datos!Z414&lt;=Z$1006)),FALSE),IF(ISNUMBER(Datos!Z414),AND(Datos!Z414=INT(Datos!Z414),AND(OR(Z$1005="",Datos!Z414&gt;=Z$1005),OR(Z$1006="",Datos!Z414&lt;=Z$1006))),FALSE),OR(ISNUMBER(FIND(";"&amp;UPPER(TRIM(Datos!Z414&amp;""))&amp;"=",Z$1007)),ISNUMBER(FIND(";"&amp;UPPER(TRIM(Datos!Z414&amp;""))&amp;";",Z$1007))),OR(UPPER(TRIM(Datos!Z414&amp;""))="SÍ",UPPER(TRIM(Datos!Z414&amp;""))="SI",UPPER(TRIM(Datos!Z414&amp;""))="NO"),IF(ISNUMBER(Datos!Z414),AND(OR(Z$1005="",Datos!Z414&gt;=Z$1005),OR(Z$1006="",Datos!Z414&lt;=Z$1006)),FALSE),TRUE))))</f>
        <v>0.0</v>
      </c>
      <c r="AA414">
        <f>IF(Datos!AA414="",0,IF(AND(AA$1008&lt;&gt;"",Datos!AA414=AA$1008),0,IF(AA$1004=0,0,1-CHOOSE(AA$1004,IF(ISNUMBER(Datos!AA414),AND(OR(AA$1005="",Datos!AA414&gt;=AA$1005),OR(AA$1006="",Datos!AA414&lt;=AA$1006)),FALSE),IF(ISNUMBER(Datos!AA414),AND(Datos!AA414=INT(Datos!AA414),AND(OR(AA$1005="",Datos!AA414&gt;=AA$1005),OR(AA$1006="",Datos!AA414&lt;=AA$1006))),FALSE),OR(ISNUMBER(FIND(";"&amp;UPPER(TRIM(Datos!AA414&amp;""))&amp;"=",AA$1007)),ISNUMBER(FIND(";"&amp;UPPER(TRIM(Datos!AA414&amp;""))&amp;";",AA$1007))),OR(UPPER(TRIM(Datos!AA414&amp;""))="SÍ",UPPER(TRIM(Datos!AA414&amp;""))="SI",UPPER(TRIM(Datos!AA414&amp;""))="NO"),IF(ISNUMBER(Datos!AA414),AND(OR(AA$1005="",Datos!AA414&gt;=AA$1005),OR(AA$1006="",Datos!AA414&lt;=AA$1006)),FALSE),TRUE))))</f>
        <v>0.0</v>
      </c>
      <c r="AB414">
        <f>IF(Datos!AB414="",0,IF(AND(AB$1008&lt;&gt;"",Datos!AB414=AB$1008),0,IF(AB$1004=0,0,1-CHOOSE(AB$1004,IF(ISNUMBER(Datos!AB414),AND(OR(AB$1005="",Datos!AB414&gt;=AB$1005),OR(AB$1006="",Datos!AB414&lt;=AB$1006)),FALSE),IF(ISNUMBER(Datos!AB414),AND(Datos!AB414=INT(Datos!AB414),AND(OR(AB$1005="",Datos!AB414&gt;=AB$1005),OR(AB$1006="",Datos!AB414&lt;=AB$1006))),FALSE),OR(ISNUMBER(FIND(";"&amp;UPPER(TRIM(Datos!AB414&amp;""))&amp;"=",AB$1007)),ISNUMBER(FIND(";"&amp;UPPER(TRIM(Datos!AB414&amp;""))&amp;";",AB$1007))),OR(UPPER(TRIM(Datos!AB414&amp;""))="SÍ",UPPER(TRIM(Datos!AB414&amp;""))="SI",UPPER(TRIM(Datos!AB414&amp;""))="NO"),IF(ISNUMBER(Datos!AB414),AND(OR(AB$1005="",Datos!AB414&gt;=AB$1005),OR(AB$1006="",Datos!AB414&lt;=AB$1006)),FALSE),TRUE))))</f>
        <v>0.0</v>
      </c>
      <c r="AC414">
        <f>IF(Datos!AC414="",0,IF(AND(AC$1008&lt;&gt;"",Datos!AC414=AC$1008),0,IF(AC$1004=0,0,1-CHOOSE(AC$1004,IF(ISNUMBER(Datos!AC414),AND(OR(AC$1005="",Datos!AC414&gt;=AC$1005),OR(AC$1006="",Datos!AC414&lt;=AC$1006)),FALSE),IF(ISNUMBER(Datos!AC414),AND(Datos!AC414=INT(Datos!AC414),AND(OR(AC$1005="",Datos!AC414&gt;=AC$1005),OR(AC$1006="",Datos!AC414&lt;=AC$1006))),FALSE),OR(ISNUMBER(FIND(";"&amp;UPPER(TRIM(Datos!AC414&amp;""))&amp;"=",AC$1007)),ISNUMBER(FIND(";"&amp;UPPER(TRIM(Datos!AC414&amp;""))&amp;";",AC$1007))),OR(UPPER(TRIM(Datos!AC414&amp;""))="SÍ",UPPER(TRIM(Datos!AC414&amp;""))="SI",UPPER(TRIM(Datos!AC414&amp;""))="NO"),IF(ISNUMBER(Datos!AC414),AND(OR(AC$1005="",Datos!AC414&gt;=AC$1005),OR(AC$1006="",Datos!AC414&lt;=AC$1006)),FALSE),TRUE))))</f>
        <v>0.0</v>
      </c>
      <c r="AD414">
        <f>IF(Datos!AD414="",0,IF(AND(AD$1008&lt;&gt;"",Datos!AD414=AD$1008),0,IF(AD$1004=0,0,1-CHOOSE(AD$1004,IF(ISNUMBER(Datos!AD414),AND(OR(AD$1005="",Datos!AD414&gt;=AD$1005),OR(AD$1006="",Datos!AD414&lt;=AD$1006)),FALSE),IF(ISNUMBER(Datos!AD414),AND(Datos!AD414=INT(Datos!AD414),AND(OR(AD$1005="",Datos!AD414&gt;=AD$1005),OR(AD$1006="",Datos!AD414&lt;=AD$1006))),FALSE),OR(ISNUMBER(FIND(";"&amp;UPPER(TRIM(Datos!AD414&amp;""))&amp;"=",AD$1007)),ISNUMBER(FIND(";"&amp;UPPER(TRIM(Datos!AD414&amp;""))&amp;";",AD$1007))),OR(UPPER(TRIM(Datos!AD414&amp;""))="SÍ",UPPER(TRIM(Datos!AD414&amp;""))="SI",UPPER(TRIM(Datos!AD414&amp;""))="NO"),IF(ISNUMBER(Datos!AD414),AND(OR(AD$1005="",Datos!AD414&gt;=AD$1005),OR(AD$1006="",Datos!AD414&lt;=AD$1006)),FALSE),TRUE))))</f>
        <v>0.0</v>
      </c>
      <c r="AE414">
        <f>IF(Datos!AE414="",0,IF(AND(AE$1008&lt;&gt;"",Datos!AE414=AE$1008),0,IF(AE$1004=0,0,1-CHOOSE(AE$1004,IF(ISNUMBER(Datos!AE414),AND(OR(AE$1005="",Datos!AE414&gt;=AE$1005),OR(AE$1006="",Datos!AE414&lt;=AE$1006)),FALSE),IF(ISNUMBER(Datos!AE414),AND(Datos!AE414=INT(Datos!AE414),AND(OR(AE$1005="",Datos!AE414&gt;=AE$1005),OR(AE$1006="",Datos!AE414&lt;=AE$1006))),FALSE),OR(ISNUMBER(FIND(";"&amp;UPPER(TRIM(Datos!AE414&amp;""))&amp;"=",AE$1007)),ISNUMBER(FIND(";"&amp;UPPER(TRIM(Datos!AE414&amp;""))&amp;";",AE$1007))),OR(UPPER(TRIM(Datos!AE414&amp;""))="SÍ",UPPER(TRIM(Datos!AE414&amp;""))="SI",UPPER(TRIM(Datos!AE414&amp;""))="NO"),IF(ISNUMBER(Datos!AE414),AND(OR(AE$1005="",Datos!AE414&gt;=AE$1005),OR(AE$1006="",Datos!AE414&lt;=AE$1006)),FALSE),TRUE))))</f>
        <v>0.0</v>
      </c>
    </row>
    <row r="415" spans="2:31">
      <c r="B415">
        <f>IF(Datos!B415="",0,IF(AND(B$1008&lt;&gt;"",Datos!B415=B$1008),0,IF(B$1004=0,0,1-CHOOSE(B$1004,IF(ISNUMBER(Datos!B415),AND(OR(B$1005="",Datos!B415&gt;=B$1005),OR(B$1006="",Datos!B415&lt;=B$1006)),FALSE),IF(ISNUMBER(Datos!B415),AND(Datos!B415=INT(Datos!B415),AND(OR(B$1005="",Datos!B415&gt;=B$1005),OR(B$1006="",Datos!B415&lt;=B$1006))),FALSE),OR(ISNUMBER(FIND(";"&amp;UPPER(TRIM(Datos!B415&amp;""))&amp;"=",B$1007)),ISNUMBER(FIND(";"&amp;UPPER(TRIM(Datos!B415&amp;""))&amp;";",B$1007))),OR(UPPER(TRIM(Datos!B415&amp;""))="SÍ",UPPER(TRIM(Datos!B415&amp;""))="SI",UPPER(TRIM(Datos!B415&amp;""))="NO"),IF(ISNUMBER(Datos!B415),AND(OR(B$1005="",Datos!B415&gt;=B$1005),OR(B$1006="",Datos!B415&lt;=B$1006)),FALSE),TRUE))))</f>
        <v>0.0</v>
      </c>
      <c r="C415">
        <f>IF(Datos!C415="",0,IF(AND(C$1008&lt;&gt;"",Datos!C415=C$1008),0,IF(C$1004=0,0,1-CHOOSE(C$1004,IF(ISNUMBER(Datos!C415),AND(OR(C$1005="",Datos!C415&gt;=C$1005),OR(C$1006="",Datos!C415&lt;=C$1006)),FALSE),IF(ISNUMBER(Datos!C415),AND(Datos!C415=INT(Datos!C415),AND(OR(C$1005="",Datos!C415&gt;=C$1005),OR(C$1006="",Datos!C415&lt;=C$1006))),FALSE),OR(ISNUMBER(FIND(";"&amp;UPPER(TRIM(Datos!C415&amp;""))&amp;"=",C$1007)),ISNUMBER(FIND(";"&amp;UPPER(TRIM(Datos!C415&amp;""))&amp;";",C$1007))),OR(UPPER(TRIM(Datos!C415&amp;""))="SÍ",UPPER(TRIM(Datos!C415&amp;""))="SI",UPPER(TRIM(Datos!C415&amp;""))="NO"),IF(ISNUMBER(Datos!C415),AND(OR(C$1005="",Datos!C415&gt;=C$1005),OR(C$1006="",Datos!C415&lt;=C$1006)),FALSE),TRUE))))</f>
        <v>0.0</v>
      </c>
      <c r="D415">
        <f>IF(Datos!D415="",0,IF(AND(D$1008&lt;&gt;"",Datos!D415=D$1008),0,IF(D$1004=0,0,1-CHOOSE(D$1004,IF(ISNUMBER(Datos!D415),AND(OR(D$1005="",Datos!D415&gt;=D$1005),OR(D$1006="",Datos!D415&lt;=D$1006)),FALSE),IF(ISNUMBER(Datos!D415),AND(Datos!D415=INT(Datos!D415),AND(OR(D$1005="",Datos!D415&gt;=D$1005),OR(D$1006="",Datos!D415&lt;=D$1006))),FALSE),OR(ISNUMBER(FIND(";"&amp;UPPER(TRIM(Datos!D415&amp;""))&amp;"=",D$1007)),ISNUMBER(FIND(";"&amp;UPPER(TRIM(Datos!D415&amp;""))&amp;";",D$1007))),OR(UPPER(TRIM(Datos!D415&amp;""))="SÍ",UPPER(TRIM(Datos!D415&amp;""))="SI",UPPER(TRIM(Datos!D415&amp;""))="NO"),IF(ISNUMBER(Datos!D415),AND(OR(D$1005="",Datos!D415&gt;=D$1005),OR(D$1006="",Datos!D415&lt;=D$1006)),FALSE),TRUE))))</f>
        <v>0.0</v>
      </c>
      <c r="E415">
        <f>IF(Datos!E415="",0,IF(AND(E$1008&lt;&gt;"",Datos!E415=E$1008),0,IF(E$1004=0,0,1-CHOOSE(E$1004,IF(ISNUMBER(Datos!E415),AND(OR(E$1005="",Datos!E415&gt;=E$1005),OR(E$1006="",Datos!E415&lt;=E$1006)),FALSE),IF(ISNUMBER(Datos!E415),AND(Datos!E415=INT(Datos!E415),AND(OR(E$1005="",Datos!E415&gt;=E$1005),OR(E$1006="",Datos!E415&lt;=E$1006))),FALSE),OR(ISNUMBER(FIND(";"&amp;UPPER(TRIM(Datos!E415&amp;""))&amp;"=",E$1007)),ISNUMBER(FIND(";"&amp;UPPER(TRIM(Datos!E415&amp;""))&amp;";",E$1007))),OR(UPPER(TRIM(Datos!E415&amp;""))="SÍ",UPPER(TRIM(Datos!E415&amp;""))="SI",UPPER(TRIM(Datos!E415&amp;""))="NO"),IF(ISNUMBER(Datos!E415),AND(OR(E$1005="",Datos!E415&gt;=E$1005),OR(E$1006="",Datos!E415&lt;=E$1006)),FALSE),TRUE))))</f>
        <v>0.0</v>
      </c>
      <c r="F415">
        <f>IF(Datos!F415="",0,IF(AND(F$1008&lt;&gt;"",Datos!F415=F$1008),0,IF(F$1004=0,0,1-CHOOSE(F$1004,IF(ISNUMBER(Datos!F415),AND(OR(F$1005="",Datos!F415&gt;=F$1005),OR(F$1006="",Datos!F415&lt;=F$1006)),FALSE),IF(ISNUMBER(Datos!F415),AND(Datos!F415=INT(Datos!F415),AND(OR(F$1005="",Datos!F415&gt;=F$1005),OR(F$1006="",Datos!F415&lt;=F$1006))),FALSE),OR(ISNUMBER(FIND(";"&amp;UPPER(TRIM(Datos!F415&amp;""))&amp;"=",F$1007)),ISNUMBER(FIND(";"&amp;UPPER(TRIM(Datos!F415&amp;""))&amp;";",F$1007))),OR(UPPER(TRIM(Datos!F415&amp;""))="SÍ",UPPER(TRIM(Datos!F415&amp;""))="SI",UPPER(TRIM(Datos!F415&amp;""))="NO"),IF(ISNUMBER(Datos!F415),AND(OR(F$1005="",Datos!F415&gt;=F$1005),OR(F$1006="",Datos!F415&lt;=F$1006)),FALSE),TRUE))))</f>
        <v>0.0</v>
      </c>
      <c r="G415">
        <f>IF(Datos!G415="",0,IF(AND(G$1008&lt;&gt;"",Datos!G415=G$1008),0,IF(G$1004=0,0,1-CHOOSE(G$1004,IF(ISNUMBER(Datos!G415),AND(OR(G$1005="",Datos!G415&gt;=G$1005),OR(G$1006="",Datos!G415&lt;=G$1006)),FALSE),IF(ISNUMBER(Datos!G415),AND(Datos!G415=INT(Datos!G415),AND(OR(G$1005="",Datos!G415&gt;=G$1005),OR(G$1006="",Datos!G415&lt;=G$1006))),FALSE),OR(ISNUMBER(FIND(";"&amp;UPPER(TRIM(Datos!G415&amp;""))&amp;"=",G$1007)),ISNUMBER(FIND(";"&amp;UPPER(TRIM(Datos!G415&amp;""))&amp;";",G$1007))),OR(UPPER(TRIM(Datos!G415&amp;""))="SÍ",UPPER(TRIM(Datos!G415&amp;""))="SI",UPPER(TRIM(Datos!G415&amp;""))="NO"),IF(ISNUMBER(Datos!G415),AND(OR(G$1005="",Datos!G415&gt;=G$1005),OR(G$1006="",Datos!G415&lt;=G$1006)),FALSE),TRUE))))</f>
        <v>0.0</v>
      </c>
      <c r="H415">
        <f>IF(Datos!H415="",0,IF(AND(H$1008&lt;&gt;"",Datos!H415=H$1008),0,IF(H$1004=0,0,1-CHOOSE(H$1004,IF(ISNUMBER(Datos!H415),AND(OR(H$1005="",Datos!H415&gt;=H$1005),OR(H$1006="",Datos!H415&lt;=H$1006)),FALSE),IF(ISNUMBER(Datos!H415),AND(Datos!H415=INT(Datos!H415),AND(OR(H$1005="",Datos!H415&gt;=H$1005),OR(H$1006="",Datos!H415&lt;=H$1006))),FALSE),OR(ISNUMBER(FIND(";"&amp;UPPER(TRIM(Datos!H415&amp;""))&amp;"=",H$1007)),ISNUMBER(FIND(";"&amp;UPPER(TRIM(Datos!H415&amp;""))&amp;";",H$1007))),OR(UPPER(TRIM(Datos!H415&amp;""))="SÍ",UPPER(TRIM(Datos!H415&amp;""))="SI",UPPER(TRIM(Datos!H415&amp;""))="NO"),IF(ISNUMBER(Datos!H415),AND(OR(H$1005="",Datos!H415&gt;=H$1005),OR(H$1006="",Datos!H415&lt;=H$1006)),FALSE),TRUE))))</f>
        <v>0.0</v>
      </c>
      <c r="I415">
        <f>IF(Datos!I415="",0,IF(AND(I$1008&lt;&gt;"",Datos!I415=I$1008),0,IF(I$1004=0,0,1-CHOOSE(I$1004,IF(ISNUMBER(Datos!I415),AND(OR(I$1005="",Datos!I415&gt;=I$1005),OR(I$1006="",Datos!I415&lt;=I$1006)),FALSE),IF(ISNUMBER(Datos!I415),AND(Datos!I415=INT(Datos!I415),AND(OR(I$1005="",Datos!I415&gt;=I$1005),OR(I$1006="",Datos!I415&lt;=I$1006))),FALSE),OR(ISNUMBER(FIND(";"&amp;UPPER(TRIM(Datos!I415&amp;""))&amp;"=",I$1007)),ISNUMBER(FIND(";"&amp;UPPER(TRIM(Datos!I415&amp;""))&amp;";",I$1007))),OR(UPPER(TRIM(Datos!I415&amp;""))="SÍ",UPPER(TRIM(Datos!I415&amp;""))="SI",UPPER(TRIM(Datos!I415&amp;""))="NO"),IF(ISNUMBER(Datos!I415),AND(OR(I$1005="",Datos!I415&gt;=I$1005),OR(I$1006="",Datos!I415&lt;=I$1006)),FALSE),TRUE))))</f>
        <v>0.0</v>
      </c>
      <c r="J415">
        <f>IF(Datos!J415="",0,IF(AND(J$1008&lt;&gt;"",Datos!J415=J$1008),0,IF(J$1004=0,0,1-CHOOSE(J$1004,IF(ISNUMBER(Datos!J415),AND(OR(J$1005="",Datos!J415&gt;=J$1005),OR(J$1006="",Datos!J415&lt;=J$1006)),FALSE),IF(ISNUMBER(Datos!J415),AND(Datos!J415=INT(Datos!J415),AND(OR(J$1005="",Datos!J415&gt;=J$1005),OR(J$1006="",Datos!J415&lt;=J$1006))),FALSE),OR(ISNUMBER(FIND(";"&amp;UPPER(TRIM(Datos!J415&amp;""))&amp;"=",J$1007)),ISNUMBER(FIND(";"&amp;UPPER(TRIM(Datos!J415&amp;""))&amp;";",J$1007))),OR(UPPER(TRIM(Datos!J415&amp;""))="SÍ",UPPER(TRIM(Datos!J415&amp;""))="SI",UPPER(TRIM(Datos!J415&amp;""))="NO"),IF(ISNUMBER(Datos!J415),AND(OR(J$1005="",Datos!J415&gt;=J$1005),OR(J$1006="",Datos!J415&lt;=J$1006)),FALSE),TRUE))))</f>
        <v>0.0</v>
      </c>
      <c r="K415">
        <f>IF(Datos!K415="",0,IF(AND(K$1008&lt;&gt;"",Datos!K415=K$1008),0,IF(K$1004=0,0,1-CHOOSE(K$1004,IF(ISNUMBER(Datos!K415),AND(OR(K$1005="",Datos!K415&gt;=K$1005),OR(K$1006="",Datos!K415&lt;=K$1006)),FALSE),IF(ISNUMBER(Datos!K415),AND(Datos!K415=INT(Datos!K415),AND(OR(K$1005="",Datos!K415&gt;=K$1005),OR(K$1006="",Datos!K415&lt;=K$1006))),FALSE),OR(ISNUMBER(FIND(";"&amp;UPPER(TRIM(Datos!K415&amp;""))&amp;"=",K$1007)),ISNUMBER(FIND(";"&amp;UPPER(TRIM(Datos!K415&amp;""))&amp;";",K$1007))),OR(UPPER(TRIM(Datos!K415&amp;""))="SÍ",UPPER(TRIM(Datos!K415&amp;""))="SI",UPPER(TRIM(Datos!K415&amp;""))="NO"),IF(ISNUMBER(Datos!K415),AND(OR(K$1005="",Datos!K415&gt;=K$1005),OR(K$1006="",Datos!K415&lt;=K$1006)),FALSE),TRUE))))</f>
        <v>0.0</v>
      </c>
      <c r="L415">
        <f>IF(Datos!L415="",0,IF(AND(L$1008&lt;&gt;"",Datos!L415=L$1008),0,IF(L$1004=0,0,1-CHOOSE(L$1004,IF(ISNUMBER(Datos!L415),AND(OR(L$1005="",Datos!L415&gt;=L$1005),OR(L$1006="",Datos!L415&lt;=L$1006)),FALSE),IF(ISNUMBER(Datos!L415),AND(Datos!L415=INT(Datos!L415),AND(OR(L$1005="",Datos!L415&gt;=L$1005),OR(L$1006="",Datos!L415&lt;=L$1006))),FALSE),OR(ISNUMBER(FIND(";"&amp;UPPER(TRIM(Datos!L415&amp;""))&amp;"=",L$1007)),ISNUMBER(FIND(";"&amp;UPPER(TRIM(Datos!L415&amp;""))&amp;";",L$1007))),OR(UPPER(TRIM(Datos!L415&amp;""))="SÍ",UPPER(TRIM(Datos!L415&amp;""))="SI",UPPER(TRIM(Datos!L415&amp;""))="NO"),IF(ISNUMBER(Datos!L415),AND(OR(L$1005="",Datos!L415&gt;=L$1005),OR(L$1006="",Datos!L415&lt;=L$1006)),FALSE),TRUE))))</f>
        <v>0.0</v>
      </c>
      <c r="M415">
        <f>IF(Datos!M415="",0,IF(AND(M$1008&lt;&gt;"",Datos!M415=M$1008),0,IF(M$1004=0,0,1-CHOOSE(M$1004,IF(ISNUMBER(Datos!M415),AND(OR(M$1005="",Datos!M415&gt;=M$1005),OR(M$1006="",Datos!M415&lt;=M$1006)),FALSE),IF(ISNUMBER(Datos!M415),AND(Datos!M415=INT(Datos!M415),AND(OR(M$1005="",Datos!M415&gt;=M$1005),OR(M$1006="",Datos!M415&lt;=M$1006))),FALSE),OR(ISNUMBER(FIND(";"&amp;UPPER(TRIM(Datos!M415&amp;""))&amp;"=",M$1007)),ISNUMBER(FIND(";"&amp;UPPER(TRIM(Datos!M415&amp;""))&amp;";",M$1007))),OR(UPPER(TRIM(Datos!M415&amp;""))="SÍ",UPPER(TRIM(Datos!M415&amp;""))="SI",UPPER(TRIM(Datos!M415&amp;""))="NO"),IF(ISNUMBER(Datos!M415),AND(OR(M$1005="",Datos!M415&gt;=M$1005),OR(M$1006="",Datos!M415&lt;=M$1006)),FALSE),TRUE))))</f>
        <v>0.0</v>
      </c>
      <c r="N415">
        <f>IF(Datos!N415="",0,IF(AND(N$1008&lt;&gt;"",Datos!N415=N$1008),0,IF(N$1004=0,0,1-CHOOSE(N$1004,IF(ISNUMBER(Datos!N415),AND(OR(N$1005="",Datos!N415&gt;=N$1005),OR(N$1006="",Datos!N415&lt;=N$1006)),FALSE),IF(ISNUMBER(Datos!N415),AND(Datos!N415=INT(Datos!N415),AND(OR(N$1005="",Datos!N415&gt;=N$1005),OR(N$1006="",Datos!N415&lt;=N$1006))),FALSE),OR(ISNUMBER(FIND(";"&amp;UPPER(TRIM(Datos!N415&amp;""))&amp;"=",N$1007)),ISNUMBER(FIND(";"&amp;UPPER(TRIM(Datos!N415&amp;""))&amp;";",N$1007))),OR(UPPER(TRIM(Datos!N415&amp;""))="SÍ",UPPER(TRIM(Datos!N415&amp;""))="SI",UPPER(TRIM(Datos!N415&amp;""))="NO"),IF(ISNUMBER(Datos!N415),AND(OR(N$1005="",Datos!N415&gt;=N$1005),OR(N$1006="",Datos!N415&lt;=N$1006)),FALSE),TRUE))))</f>
        <v>0.0</v>
      </c>
      <c r="O415">
        <f>IF(Datos!O415="",0,IF(AND(O$1008&lt;&gt;"",Datos!O415=O$1008),0,IF(O$1004=0,0,1-CHOOSE(O$1004,IF(ISNUMBER(Datos!O415),AND(OR(O$1005="",Datos!O415&gt;=O$1005),OR(O$1006="",Datos!O415&lt;=O$1006)),FALSE),IF(ISNUMBER(Datos!O415),AND(Datos!O415=INT(Datos!O415),AND(OR(O$1005="",Datos!O415&gt;=O$1005),OR(O$1006="",Datos!O415&lt;=O$1006))),FALSE),OR(ISNUMBER(FIND(";"&amp;UPPER(TRIM(Datos!O415&amp;""))&amp;"=",O$1007)),ISNUMBER(FIND(";"&amp;UPPER(TRIM(Datos!O415&amp;""))&amp;";",O$1007))),OR(UPPER(TRIM(Datos!O415&amp;""))="SÍ",UPPER(TRIM(Datos!O415&amp;""))="SI",UPPER(TRIM(Datos!O415&amp;""))="NO"),IF(ISNUMBER(Datos!O415),AND(OR(O$1005="",Datos!O415&gt;=O$1005),OR(O$1006="",Datos!O415&lt;=O$1006)),FALSE),TRUE))))</f>
        <v>0.0</v>
      </c>
      <c r="P415">
        <f>IF(Datos!P415="",0,IF(AND(P$1008&lt;&gt;"",Datos!P415=P$1008),0,IF(P$1004=0,0,1-CHOOSE(P$1004,IF(ISNUMBER(Datos!P415),AND(OR(P$1005="",Datos!P415&gt;=P$1005),OR(P$1006="",Datos!P415&lt;=P$1006)),FALSE),IF(ISNUMBER(Datos!P415),AND(Datos!P415=INT(Datos!P415),AND(OR(P$1005="",Datos!P415&gt;=P$1005),OR(P$1006="",Datos!P415&lt;=P$1006))),FALSE),OR(ISNUMBER(FIND(";"&amp;UPPER(TRIM(Datos!P415&amp;""))&amp;"=",P$1007)),ISNUMBER(FIND(";"&amp;UPPER(TRIM(Datos!P415&amp;""))&amp;";",P$1007))),OR(UPPER(TRIM(Datos!P415&amp;""))="SÍ",UPPER(TRIM(Datos!P415&amp;""))="SI",UPPER(TRIM(Datos!P415&amp;""))="NO"),IF(ISNUMBER(Datos!P415),AND(OR(P$1005="",Datos!P415&gt;=P$1005),OR(P$1006="",Datos!P415&lt;=P$1006)),FALSE),TRUE))))</f>
        <v>0.0</v>
      </c>
      <c r="Q415">
        <f>IF(Datos!Q415="",0,IF(AND(Q$1008&lt;&gt;"",Datos!Q415=Q$1008),0,IF(Q$1004=0,0,1-CHOOSE(Q$1004,IF(ISNUMBER(Datos!Q415),AND(OR(Q$1005="",Datos!Q415&gt;=Q$1005),OR(Q$1006="",Datos!Q415&lt;=Q$1006)),FALSE),IF(ISNUMBER(Datos!Q415),AND(Datos!Q415=INT(Datos!Q415),AND(OR(Q$1005="",Datos!Q415&gt;=Q$1005),OR(Q$1006="",Datos!Q415&lt;=Q$1006))),FALSE),OR(ISNUMBER(FIND(";"&amp;UPPER(TRIM(Datos!Q415&amp;""))&amp;"=",Q$1007)),ISNUMBER(FIND(";"&amp;UPPER(TRIM(Datos!Q415&amp;""))&amp;";",Q$1007))),OR(UPPER(TRIM(Datos!Q415&amp;""))="SÍ",UPPER(TRIM(Datos!Q415&amp;""))="SI",UPPER(TRIM(Datos!Q415&amp;""))="NO"),IF(ISNUMBER(Datos!Q415),AND(OR(Q$1005="",Datos!Q415&gt;=Q$1005),OR(Q$1006="",Datos!Q415&lt;=Q$1006)),FALSE),TRUE))))</f>
        <v>0.0</v>
      </c>
      <c r="R415">
        <f>IF(Datos!R415="",0,IF(AND(R$1008&lt;&gt;"",Datos!R415=R$1008),0,IF(R$1004=0,0,1-CHOOSE(R$1004,IF(ISNUMBER(Datos!R415),AND(OR(R$1005="",Datos!R415&gt;=R$1005),OR(R$1006="",Datos!R415&lt;=R$1006)),FALSE),IF(ISNUMBER(Datos!R415),AND(Datos!R415=INT(Datos!R415),AND(OR(R$1005="",Datos!R415&gt;=R$1005),OR(R$1006="",Datos!R415&lt;=R$1006))),FALSE),OR(ISNUMBER(FIND(";"&amp;UPPER(TRIM(Datos!R415&amp;""))&amp;"=",R$1007)),ISNUMBER(FIND(";"&amp;UPPER(TRIM(Datos!R415&amp;""))&amp;";",R$1007))),OR(UPPER(TRIM(Datos!R415&amp;""))="SÍ",UPPER(TRIM(Datos!R415&amp;""))="SI",UPPER(TRIM(Datos!R415&amp;""))="NO"),IF(ISNUMBER(Datos!R415),AND(OR(R$1005="",Datos!R415&gt;=R$1005),OR(R$1006="",Datos!R415&lt;=R$1006)),FALSE),TRUE))))</f>
        <v>0.0</v>
      </c>
      <c r="S415">
        <f>IF(Datos!S415="",0,IF(AND(S$1008&lt;&gt;"",Datos!S415=S$1008),0,IF(S$1004=0,0,1-CHOOSE(S$1004,IF(ISNUMBER(Datos!S415),AND(OR(S$1005="",Datos!S415&gt;=S$1005),OR(S$1006="",Datos!S415&lt;=S$1006)),FALSE),IF(ISNUMBER(Datos!S415),AND(Datos!S415=INT(Datos!S415),AND(OR(S$1005="",Datos!S415&gt;=S$1005),OR(S$1006="",Datos!S415&lt;=S$1006))),FALSE),OR(ISNUMBER(FIND(";"&amp;UPPER(TRIM(Datos!S415&amp;""))&amp;"=",S$1007)),ISNUMBER(FIND(";"&amp;UPPER(TRIM(Datos!S415&amp;""))&amp;";",S$1007))),OR(UPPER(TRIM(Datos!S415&amp;""))="SÍ",UPPER(TRIM(Datos!S415&amp;""))="SI",UPPER(TRIM(Datos!S415&amp;""))="NO"),IF(ISNUMBER(Datos!S415),AND(OR(S$1005="",Datos!S415&gt;=S$1005),OR(S$1006="",Datos!S415&lt;=S$1006)),FALSE),TRUE))))</f>
        <v>0.0</v>
      </c>
      <c r="T415">
        <f>IF(Datos!T415="",0,IF(AND(T$1008&lt;&gt;"",Datos!T415=T$1008),0,IF(T$1004=0,0,1-CHOOSE(T$1004,IF(ISNUMBER(Datos!T415),AND(OR(T$1005="",Datos!T415&gt;=T$1005),OR(T$1006="",Datos!T415&lt;=T$1006)),FALSE),IF(ISNUMBER(Datos!T415),AND(Datos!T415=INT(Datos!T415),AND(OR(T$1005="",Datos!T415&gt;=T$1005),OR(T$1006="",Datos!T415&lt;=T$1006))),FALSE),OR(ISNUMBER(FIND(";"&amp;UPPER(TRIM(Datos!T415&amp;""))&amp;"=",T$1007)),ISNUMBER(FIND(";"&amp;UPPER(TRIM(Datos!T415&amp;""))&amp;";",T$1007))),OR(UPPER(TRIM(Datos!T415&amp;""))="SÍ",UPPER(TRIM(Datos!T415&amp;""))="SI",UPPER(TRIM(Datos!T415&amp;""))="NO"),IF(ISNUMBER(Datos!T415),AND(OR(T$1005="",Datos!T415&gt;=T$1005),OR(T$1006="",Datos!T415&lt;=T$1006)),FALSE),TRUE))))</f>
        <v>0.0</v>
      </c>
      <c r="U415">
        <f>IF(Datos!U415="",0,IF(AND(U$1008&lt;&gt;"",Datos!U415=U$1008),0,IF(U$1004=0,0,1-CHOOSE(U$1004,IF(ISNUMBER(Datos!U415),AND(OR(U$1005="",Datos!U415&gt;=U$1005),OR(U$1006="",Datos!U415&lt;=U$1006)),FALSE),IF(ISNUMBER(Datos!U415),AND(Datos!U415=INT(Datos!U415),AND(OR(U$1005="",Datos!U415&gt;=U$1005),OR(U$1006="",Datos!U415&lt;=U$1006))),FALSE),OR(ISNUMBER(FIND(";"&amp;UPPER(TRIM(Datos!U415&amp;""))&amp;"=",U$1007)),ISNUMBER(FIND(";"&amp;UPPER(TRIM(Datos!U415&amp;""))&amp;";",U$1007))),OR(UPPER(TRIM(Datos!U415&amp;""))="SÍ",UPPER(TRIM(Datos!U415&amp;""))="SI",UPPER(TRIM(Datos!U415&amp;""))="NO"),IF(ISNUMBER(Datos!U415),AND(OR(U$1005="",Datos!U415&gt;=U$1005),OR(U$1006="",Datos!U415&lt;=U$1006)),FALSE),TRUE))))</f>
        <v>0.0</v>
      </c>
      <c r="V415">
        <f>IF(Datos!V415="",0,IF(AND(V$1008&lt;&gt;"",Datos!V415=V$1008),0,IF(V$1004=0,0,1-CHOOSE(V$1004,IF(ISNUMBER(Datos!V415),AND(OR(V$1005="",Datos!V415&gt;=V$1005),OR(V$1006="",Datos!V415&lt;=V$1006)),FALSE),IF(ISNUMBER(Datos!V415),AND(Datos!V415=INT(Datos!V415),AND(OR(V$1005="",Datos!V415&gt;=V$1005),OR(V$1006="",Datos!V415&lt;=V$1006))),FALSE),OR(ISNUMBER(FIND(";"&amp;UPPER(TRIM(Datos!V415&amp;""))&amp;"=",V$1007)),ISNUMBER(FIND(";"&amp;UPPER(TRIM(Datos!V415&amp;""))&amp;";",V$1007))),OR(UPPER(TRIM(Datos!V415&amp;""))="SÍ",UPPER(TRIM(Datos!V415&amp;""))="SI",UPPER(TRIM(Datos!V415&amp;""))="NO"),IF(ISNUMBER(Datos!V415),AND(OR(V$1005="",Datos!V415&gt;=V$1005),OR(V$1006="",Datos!V415&lt;=V$1006)),FALSE),TRUE))))</f>
        <v>0.0</v>
      </c>
      <c r="W415">
        <f>IF(Datos!W415="",0,IF(AND(W$1008&lt;&gt;"",Datos!W415=W$1008),0,IF(W$1004=0,0,1-CHOOSE(W$1004,IF(ISNUMBER(Datos!W415),AND(OR(W$1005="",Datos!W415&gt;=W$1005),OR(W$1006="",Datos!W415&lt;=W$1006)),FALSE),IF(ISNUMBER(Datos!W415),AND(Datos!W415=INT(Datos!W415),AND(OR(W$1005="",Datos!W415&gt;=W$1005),OR(W$1006="",Datos!W415&lt;=W$1006))),FALSE),OR(ISNUMBER(FIND(";"&amp;UPPER(TRIM(Datos!W415&amp;""))&amp;"=",W$1007)),ISNUMBER(FIND(";"&amp;UPPER(TRIM(Datos!W415&amp;""))&amp;";",W$1007))),OR(UPPER(TRIM(Datos!W415&amp;""))="SÍ",UPPER(TRIM(Datos!W415&amp;""))="SI",UPPER(TRIM(Datos!W415&amp;""))="NO"),IF(ISNUMBER(Datos!W415),AND(OR(W$1005="",Datos!W415&gt;=W$1005),OR(W$1006="",Datos!W415&lt;=W$1006)),FALSE),TRUE))))</f>
        <v>0.0</v>
      </c>
      <c r="X415">
        <f>IF(Datos!X415="",0,IF(AND(X$1008&lt;&gt;"",Datos!X415=X$1008),0,IF(X$1004=0,0,1-CHOOSE(X$1004,IF(ISNUMBER(Datos!X415),AND(OR(X$1005="",Datos!X415&gt;=X$1005),OR(X$1006="",Datos!X415&lt;=X$1006)),FALSE),IF(ISNUMBER(Datos!X415),AND(Datos!X415=INT(Datos!X415),AND(OR(X$1005="",Datos!X415&gt;=X$1005),OR(X$1006="",Datos!X415&lt;=X$1006))),FALSE),OR(ISNUMBER(FIND(";"&amp;UPPER(TRIM(Datos!X415&amp;""))&amp;"=",X$1007)),ISNUMBER(FIND(";"&amp;UPPER(TRIM(Datos!X415&amp;""))&amp;";",X$1007))),OR(UPPER(TRIM(Datos!X415&amp;""))="SÍ",UPPER(TRIM(Datos!X415&amp;""))="SI",UPPER(TRIM(Datos!X415&amp;""))="NO"),IF(ISNUMBER(Datos!X415),AND(OR(X$1005="",Datos!X415&gt;=X$1005),OR(X$1006="",Datos!X415&lt;=X$1006)),FALSE),TRUE))))</f>
        <v>0.0</v>
      </c>
      <c r="Y415">
        <f>IF(Datos!Y415="",0,IF(AND(Y$1008&lt;&gt;"",Datos!Y415=Y$1008),0,IF(Y$1004=0,0,1-CHOOSE(Y$1004,IF(ISNUMBER(Datos!Y415),AND(OR(Y$1005="",Datos!Y415&gt;=Y$1005),OR(Y$1006="",Datos!Y415&lt;=Y$1006)),FALSE),IF(ISNUMBER(Datos!Y415),AND(Datos!Y415=INT(Datos!Y415),AND(OR(Y$1005="",Datos!Y415&gt;=Y$1005),OR(Y$1006="",Datos!Y415&lt;=Y$1006))),FALSE),OR(ISNUMBER(FIND(";"&amp;UPPER(TRIM(Datos!Y415&amp;""))&amp;"=",Y$1007)),ISNUMBER(FIND(";"&amp;UPPER(TRIM(Datos!Y415&amp;""))&amp;";",Y$1007))),OR(UPPER(TRIM(Datos!Y415&amp;""))="SÍ",UPPER(TRIM(Datos!Y415&amp;""))="SI",UPPER(TRIM(Datos!Y415&amp;""))="NO"),IF(ISNUMBER(Datos!Y415),AND(OR(Y$1005="",Datos!Y415&gt;=Y$1005),OR(Y$1006="",Datos!Y415&lt;=Y$1006)),FALSE),TRUE))))</f>
        <v>0.0</v>
      </c>
      <c r="Z415">
        <f>IF(Datos!Z415="",0,IF(AND(Z$1008&lt;&gt;"",Datos!Z415=Z$1008),0,IF(Z$1004=0,0,1-CHOOSE(Z$1004,IF(ISNUMBER(Datos!Z415),AND(OR(Z$1005="",Datos!Z415&gt;=Z$1005),OR(Z$1006="",Datos!Z415&lt;=Z$1006)),FALSE),IF(ISNUMBER(Datos!Z415),AND(Datos!Z415=INT(Datos!Z415),AND(OR(Z$1005="",Datos!Z415&gt;=Z$1005),OR(Z$1006="",Datos!Z415&lt;=Z$1006))),FALSE),OR(ISNUMBER(FIND(";"&amp;UPPER(TRIM(Datos!Z415&amp;""))&amp;"=",Z$1007)),ISNUMBER(FIND(";"&amp;UPPER(TRIM(Datos!Z415&amp;""))&amp;";",Z$1007))),OR(UPPER(TRIM(Datos!Z415&amp;""))="SÍ",UPPER(TRIM(Datos!Z415&amp;""))="SI",UPPER(TRIM(Datos!Z415&amp;""))="NO"),IF(ISNUMBER(Datos!Z415),AND(OR(Z$1005="",Datos!Z415&gt;=Z$1005),OR(Z$1006="",Datos!Z415&lt;=Z$1006)),FALSE),TRUE))))</f>
        <v>0.0</v>
      </c>
      <c r="AA415">
        <f>IF(Datos!AA415="",0,IF(AND(AA$1008&lt;&gt;"",Datos!AA415=AA$1008),0,IF(AA$1004=0,0,1-CHOOSE(AA$1004,IF(ISNUMBER(Datos!AA415),AND(OR(AA$1005="",Datos!AA415&gt;=AA$1005),OR(AA$1006="",Datos!AA415&lt;=AA$1006)),FALSE),IF(ISNUMBER(Datos!AA415),AND(Datos!AA415=INT(Datos!AA415),AND(OR(AA$1005="",Datos!AA415&gt;=AA$1005),OR(AA$1006="",Datos!AA415&lt;=AA$1006))),FALSE),OR(ISNUMBER(FIND(";"&amp;UPPER(TRIM(Datos!AA415&amp;""))&amp;"=",AA$1007)),ISNUMBER(FIND(";"&amp;UPPER(TRIM(Datos!AA415&amp;""))&amp;";",AA$1007))),OR(UPPER(TRIM(Datos!AA415&amp;""))="SÍ",UPPER(TRIM(Datos!AA415&amp;""))="SI",UPPER(TRIM(Datos!AA415&amp;""))="NO"),IF(ISNUMBER(Datos!AA415),AND(OR(AA$1005="",Datos!AA415&gt;=AA$1005),OR(AA$1006="",Datos!AA415&lt;=AA$1006)),FALSE),TRUE))))</f>
        <v>0.0</v>
      </c>
      <c r="AB415">
        <f>IF(Datos!AB415="",0,IF(AND(AB$1008&lt;&gt;"",Datos!AB415=AB$1008),0,IF(AB$1004=0,0,1-CHOOSE(AB$1004,IF(ISNUMBER(Datos!AB415),AND(OR(AB$1005="",Datos!AB415&gt;=AB$1005),OR(AB$1006="",Datos!AB415&lt;=AB$1006)),FALSE),IF(ISNUMBER(Datos!AB415),AND(Datos!AB415=INT(Datos!AB415),AND(OR(AB$1005="",Datos!AB415&gt;=AB$1005),OR(AB$1006="",Datos!AB415&lt;=AB$1006))),FALSE),OR(ISNUMBER(FIND(";"&amp;UPPER(TRIM(Datos!AB415&amp;""))&amp;"=",AB$1007)),ISNUMBER(FIND(";"&amp;UPPER(TRIM(Datos!AB415&amp;""))&amp;";",AB$1007))),OR(UPPER(TRIM(Datos!AB415&amp;""))="SÍ",UPPER(TRIM(Datos!AB415&amp;""))="SI",UPPER(TRIM(Datos!AB415&amp;""))="NO"),IF(ISNUMBER(Datos!AB415),AND(OR(AB$1005="",Datos!AB415&gt;=AB$1005),OR(AB$1006="",Datos!AB415&lt;=AB$1006)),FALSE),TRUE))))</f>
        <v>0.0</v>
      </c>
      <c r="AC415">
        <f>IF(Datos!AC415="",0,IF(AND(AC$1008&lt;&gt;"",Datos!AC415=AC$1008),0,IF(AC$1004=0,0,1-CHOOSE(AC$1004,IF(ISNUMBER(Datos!AC415),AND(OR(AC$1005="",Datos!AC415&gt;=AC$1005),OR(AC$1006="",Datos!AC415&lt;=AC$1006)),FALSE),IF(ISNUMBER(Datos!AC415),AND(Datos!AC415=INT(Datos!AC415),AND(OR(AC$1005="",Datos!AC415&gt;=AC$1005),OR(AC$1006="",Datos!AC415&lt;=AC$1006))),FALSE),OR(ISNUMBER(FIND(";"&amp;UPPER(TRIM(Datos!AC415&amp;""))&amp;"=",AC$1007)),ISNUMBER(FIND(";"&amp;UPPER(TRIM(Datos!AC415&amp;""))&amp;";",AC$1007))),OR(UPPER(TRIM(Datos!AC415&amp;""))="SÍ",UPPER(TRIM(Datos!AC415&amp;""))="SI",UPPER(TRIM(Datos!AC415&amp;""))="NO"),IF(ISNUMBER(Datos!AC415),AND(OR(AC$1005="",Datos!AC415&gt;=AC$1005),OR(AC$1006="",Datos!AC415&lt;=AC$1006)),FALSE),TRUE))))</f>
        <v>0.0</v>
      </c>
      <c r="AD415">
        <f>IF(Datos!AD415="",0,IF(AND(AD$1008&lt;&gt;"",Datos!AD415=AD$1008),0,IF(AD$1004=0,0,1-CHOOSE(AD$1004,IF(ISNUMBER(Datos!AD415),AND(OR(AD$1005="",Datos!AD415&gt;=AD$1005),OR(AD$1006="",Datos!AD415&lt;=AD$1006)),FALSE),IF(ISNUMBER(Datos!AD415),AND(Datos!AD415=INT(Datos!AD415),AND(OR(AD$1005="",Datos!AD415&gt;=AD$1005),OR(AD$1006="",Datos!AD415&lt;=AD$1006))),FALSE),OR(ISNUMBER(FIND(";"&amp;UPPER(TRIM(Datos!AD415&amp;""))&amp;"=",AD$1007)),ISNUMBER(FIND(";"&amp;UPPER(TRIM(Datos!AD415&amp;""))&amp;";",AD$1007))),OR(UPPER(TRIM(Datos!AD415&amp;""))="SÍ",UPPER(TRIM(Datos!AD415&amp;""))="SI",UPPER(TRIM(Datos!AD415&amp;""))="NO"),IF(ISNUMBER(Datos!AD415),AND(OR(AD$1005="",Datos!AD415&gt;=AD$1005),OR(AD$1006="",Datos!AD415&lt;=AD$1006)),FALSE),TRUE))))</f>
        <v>0.0</v>
      </c>
      <c r="AE415">
        <f>IF(Datos!AE415="",0,IF(AND(AE$1008&lt;&gt;"",Datos!AE415=AE$1008),0,IF(AE$1004=0,0,1-CHOOSE(AE$1004,IF(ISNUMBER(Datos!AE415),AND(OR(AE$1005="",Datos!AE415&gt;=AE$1005),OR(AE$1006="",Datos!AE415&lt;=AE$1006)),FALSE),IF(ISNUMBER(Datos!AE415),AND(Datos!AE415=INT(Datos!AE415),AND(OR(AE$1005="",Datos!AE415&gt;=AE$1005),OR(AE$1006="",Datos!AE415&lt;=AE$1006))),FALSE),OR(ISNUMBER(FIND(";"&amp;UPPER(TRIM(Datos!AE415&amp;""))&amp;"=",AE$1007)),ISNUMBER(FIND(";"&amp;UPPER(TRIM(Datos!AE415&amp;""))&amp;";",AE$1007))),OR(UPPER(TRIM(Datos!AE415&amp;""))="SÍ",UPPER(TRIM(Datos!AE415&amp;""))="SI",UPPER(TRIM(Datos!AE415&amp;""))="NO"),IF(ISNUMBER(Datos!AE415),AND(OR(AE$1005="",Datos!AE415&gt;=AE$1005),OR(AE$1006="",Datos!AE415&lt;=AE$1006)),FALSE),TRUE))))</f>
        <v>0.0</v>
      </c>
    </row>
    <row r="416" spans="2:31">
      <c r="B416">
        <f>IF(Datos!B416="",0,IF(AND(B$1008&lt;&gt;"",Datos!B416=B$1008),0,IF(B$1004=0,0,1-CHOOSE(B$1004,IF(ISNUMBER(Datos!B416),AND(OR(B$1005="",Datos!B416&gt;=B$1005),OR(B$1006="",Datos!B416&lt;=B$1006)),FALSE),IF(ISNUMBER(Datos!B416),AND(Datos!B416=INT(Datos!B416),AND(OR(B$1005="",Datos!B416&gt;=B$1005),OR(B$1006="",Datos!B416&lt;=B$1006))),FALSE),OR(ISNUMBER(FIND(";"&amp;UPPER(TRIM(Datos!B416&amp;""))&amp;"=",B$1007)),ISNUMBER(FIND(";"&amp;UPPER(TRIM(Datos!B416&amp;""))&amp;";",B$1007))),OR(UPPER(TRIM(Datos!B416&amp;""))="SÍ",UPPER(TRIM(Datos!B416&amp;""))="SI",UPPER(TRIM(Datos!B416&amp;""))="NO"),IF(ISNUMBER(Datos!B416),AND(OR(B$1005="",Datos!B416&gt;=B$1005),OR(B$1006="",Datos!B416&lt;=B$1006)),FALSE),TRUE))))</f>
        <v>0.0</v>
      </c>
      <c r="C416">
        <f>IF(Datos!C416="",0,IF(AND(C$1008&lt;&gt;"",Datos!C416=C$1008),0,IF(C$1004=0,0,1-CHOOSE(C$1004,IF(ISNUMBER(Datos!C416),AND(OR(C$1005="",Datos!C416&gt;=C$1005),OR(C$1006="",Datos!C416&lt;=C$1006)),FALSE),IF(ISNUMBER(Datos!C416),AND(Datos!C416=INT(Datos!C416),AND(OR(C$1005="",Datos!C416&gt;=C$1005),OR(C$1006="",Datos!C416&lt;=C$1006))),FALSE),OR(ISNUMBER(FIND(";"&amp;UPPER(TRIM(Datos!C416&amp;""))&amp;"=",C$1007)),ISNUMBER(FIND(";"&amp;UPPER(TRIM(Datos!C416&amp;""))&amp;";",C$1007))),OR(UPPER(TRIM(Datos!C416&amp;""))="SÍ",UPPER(TRIM(Datos!C416&amp;""))="SI",UPPER(TRIM(Datos!C416&amp;""))="NO"),IF(ISNUMBER(Datos!C416),AND(OR(C$1005="",Datos!C416&gt;=C$1005),OR(C$1006="",Datos!C416&lt;=C$1006)),FALSE),TRUE))))</f>
        <v>0.0</v>
      </c>
      <c r="D416">
        <f>IF(Datos!D416="",0,IF(AND(D$1008&lt;&gt;"",Datos!D416=D$1008),0,IF(D$1004=0,0,1-CHOOSE(D$1004,IF(ISNUMBER(Datos!D416),AND(OR(D$1005="",Datos!D416&gt;=D$1005),OR(D$1006="",Datos!D416&lt;=D$1006)),FALSE),IF(ISNUMBER(Datos!D416),AND(Datos!D416=INT(Datos!D416),AND(OR(D$1005="",Datos!D416&gt;=D$1005),OR(D$1006="",Datos!D416&lt;=D$1006))),FALSE),OR(ISNUMBER(FIND(";"&amp;UPPER(TRIM(Datos!D416&amp;""))&amp;"=",D$1007)),ISNUMBER(FIND(";"&amp;UPPER(TRIM(Datos!D416&amp;""))&amp;";",D$1007))),OR(UPPER(TRIM(Datos!D416&amp;""))="SÍ",UPPER(TRIM(Datos!D416&amp;""))="SI",UPPER(TRIM(Datos!D416&amp;""))="NO"),IF(ISNUMBER(Datos!D416),AND(OR(D$1005="",Datos!D416&gt;=D$1005),OR(D$1006="",Datos!D416&lt;=D$1006)),FALSE),TRUE))))</f>
        <v>0.0</v>
      </c>
      <c r="E416">
        <f>IF(Datos!E416="",0,IF(AND(E$1008&lt;&gt;"",Datos!E416=E$1008),0,IF(E$1004=0,0,1-CHOOSE(E$1004,IF(ISNUMBER(Datos!E416),AND(OR(E$1005="",Datos!E416&gt;=E$1005),OR(E$1006="",Datos!E416&lt;=E$1006)),FALSE),IF(ISNUMBER(Datos!E416),AND(Datos!E416=INT(Datos!E416),AND(OR(E$1005="",Datos!E416&gt;=E$1005),OR(E$1006="",Datos!E416&lt;=E$1006))),FALSE),OR(ISNUMBER(FIND(";"&amp;UPPER(TRIM(Datos!E416&amp;""))&amp;"=",E$1007)),ISNUMBER(FIND(";"&amp;UPPER(TRIM(Datos!E416&amp;""))&amp;";",E$1007))),OR(UPPER(TRIM(Datos!E416&amp;""))="SÍ",UPPER(TRIM(Datos!E416&amp;""))="SI",UPPER(TRIM(Datos!E416&amp;""))="NO"),IF(ISNUMBER(Datos!E416),AND(OR(E$1005="",Datos!E416&gt;=E$1005),OR(E$1006="",Datos!E416&lt;=E$1006)),FALSE),TRUE))))</f>
        <v>0.0</v>
      </c>
      <c r="F416">
        <f>IF(Datos!F416="",0,IF(AND(F$1008&lt;&gt;"",Datos!F416=F$1008),0,IF(F$1004=0,0,1-CHOOSE(F$1004,IF(ISNUMBER(Datos!F416),AND(OR(F$1005="",Datos!F416&gt;=F$1005),OR(F$1006="",Datos!F416&lt;=F$1006)),FALSE),IF(ISNUMBER(Datos!F416),AND(Datos!F416=INT(Datos!F416),AND(OR(F$1005="",Datos!F416&gt;=F$1005),OR(F$1006="",Datos!F416&lt;=F$1006))),FALSE),OR(ISNUMBER(FIND(";"&amp;UPPER(TRIM(Datos!F416&amp;""))&amp;"=",F$1007)),ISNUMBER(FIND(";"&amp;UPPER(TRIM(Datos!F416&amp;""))&amp;";",F$1007))),OR(UPPER(TRIM(Datos!F416&amp;""))="SÍ",UPPER(TRIM(Datos!F416&amp;""))="SI",UPPER(TRIM(Datos!F416&amp;""))="NO"),IF(ISNUMBER(Datos!F416),AND(OR(F$1005="",Datos!F416&gt;=F$1005),OR(F$1006="",Datos!F416&lt;=F$1006)),FALSE),TRUE))))</f>
        <v>0.0</v>
      </c>
      <c r="G416">
        <f>IF(Datos!G416="",0,IF(AND(G$1008&lt;&gt;"",Datos!G416=G$1008),0,IF(G$1004=0,0,1-CHOOSE(G$1004,IF(ISNUMBER(Datos!G416),AND(OR(G$1005="",Datos!G416&gt;=G$1005),OR(G$1006="",Datos!G416&lt;=G$1006)),FALSE),IF(ISNUMBER(Datos!G416),AND(Datos!G416=INT(Datos!G416),AND(OR(G$1005="",Datos!G416&gt;=G$1005),OR(G$1006="",Datos!G416&lt;=G$1006))),FALSE),OR(ISNUMBER(FIND(";"&amp;UPPER(TRIM(Datos!G416&amp;""))&amp;"=",G$1007)),ISNUMBER(FIND(";"&amp;UPPER(TRIM(Datos!G416&amp;""))&amp;";",G$1007))),OR(UPPER(TRIM(Datos!G416&amp;""))="SÍ",UPPER(TRIM(Datos!G416&amp;""))="SI",UPPER(TRIM(Datos!G416&amp;""))="NO"),IF(ISNUMBER(Datos!G416),AND(OR(G$1005="",Datos!G416&gt;=G$1005),OR(G$1006="",Datos!G416&lt;=G$1006)),FALSE),TRUE))))</f>
        <v>0.0</v>
      </c>
      <c r="H416">
        <f>IF(Datos!H416="",0,IF(AND(H$1008&lt;&gt;"",Datos!H416=H$1008),0,IF(H$1004=0,0,1-CHOOSE(H$1004,IF(ISNUMBER(Datos!H416),AND(OR(H$1005="",Datos!H416&gt;=H$1005),OR(H$1006="",Datos!H416&lt;=H$1006)),FALSE),IF(ISNUMBER(Datos!H416),AND(Datos!H416=INT(Datos!H416),AND(OR(H$1005="",Datos!H416&gt;=H$1005),OR(H$1006="",Datos!H416&lt;=H$1006))),FALSE),OR(ISNUMBER(FIND(";"&amp;UPPER(TRIM(Datos!H416&amp;""))&amp;"=",H$1007)),ISNUMBER(FIND(";"&amp;UPPER(TRIM(Datos!H416&amp;""))&amp;";",H$1007))),OR(UPPER(TRIM(Datos!H416&amp;""))="SÍ",UPPER(TRIM(Datos!H416&amp;""))="SI",UPPER(TRIM(Datos!H416&amp;""))="NO"),IF(ISNUMBER(Datos!H416),AND(OR(H$1005="",Datos!H416&gt;=H$1005),OR(H$1006="",Datos!H416&lt;=H$1006)),FALSE),TRUE))))</f>
        <v>0.0</v>
      </c>
      <c r="I416">
        <f>IF(Datos!I416="",0,IF(AND(I$1008&lt;&gt;"",Datos!I416=I$1008),0,IF(I$1004=0,0,1-CHOOSE(I$1004,IF(ISNUMBER(Datos!I416),AND(OR(I$1005="",Datos!I416&gt;=I$1005),OR(I$1006="",Datos!I416&lt;=I$1006)),FALSE),IF(ISNUMBER(Datos!I416),AND(Datos!I416=INT(Datos!I416),AND(OR(I$1005="",Datos!I416&gt;=I$1005),OR(I$1006="",Datos!I416&lt;=I$1006))),FALSE),OR(ISNUMBER(FIND(";"&amp;UPPER(TRIM(Datos!I416&amp;""))&amp;"=",I$1007)),ISNUMBER(FIND(";"&amp;UPPER(TRIM(Datos!I416&amp;""))&amp;";",I$1007))),OR(UPPER(TRIM(Datos!I416&amp;""))="SÍ",UPPER(TRIM(Datos!I416&amp;""))="SI",UPPER(TRIM(Datos!I416&amp;""))="NO"),IF(ISNUMBER(Datos!I416),AND(OR(I$1005="",Datos!I416&gt;=I$1005),OR(I$1006="",Datos!I416&lt;=I$1006)),FALSE),TRUE))))</f>
        <v>0.0</v>
      </c>
      <c r="J416">
        <f>IF(Datos!J416="",0,IF(AND(J$1008&lt;&gt;"",Datos!J416=J$1008),0,IF(J$1004=0,0,1-CHOOSE(J$1004,IF(ISNUMBER(Datos!J416),AND(OR(J$1005="",Datos!J416&gt;=J$1005),OR(J$1006="",Datos!J416&lt;=J$1006)),FALSE),IF(ISNUMBER(Datos!J416),AND(Datos!J416=INT(Datos!J416),AND(OR(J$1005="",Datos!J416&gt;=J$1005),OR(J$1006="",Datos!J416&lt;=J$1006))),FALSE),OR(ISNUMBER(FIND(";"&amp;UPPER(TRIM(Datos!J416&amp;""))&amp;"=",J$1007)),ISNUMBER(FIND(";"&amp;UPPER(TRIM(Datos!J416&amp;""))&amp;";",J$1007))),OR(UPPER(TRIM(Datos!J416&amp;""))="SÍ",UPPER(TRIM(Datos!J416&amp;""))="SI",UPPER(TRIM(Datos!J416&amp;""))="NO"),IF(ISNUMBER(Datos!J416),AND(OR(J$1005="",Datos!J416&gt;=J$1005),OR(J$1006="",Datos!J416&lt;=J$1006)),FALSE),TRUE))))</f>
        <v>0.0</v>
      </c>
      <c r="K416">
        <f>IF(Datos!K416="",0,IF(AND(K$1008&lt;&gt;"",Datos!K416=K$1008),0,IF(K$1004=0,0,1-CHOOSE(K$1004,IF(ISNUMBER(Datos!K416),AND(OR(K$1005="",Datos!K416&gt;=K$1005),OR(K$1006="",Datos!K416&lt;=K$1006)),FALSE),IF(ISNUMBER(Datos!K416),AND(Datos!K416=INT(Datos!K416),AND(OR(K$1005="",Datos!K416&gt;=K$1005),OR(K$1006="",Datos!K416&lt;=K$1006))),FALSE),OR(ISNUMBER(FIND(";"&amp;UPPER(TRIM(Datos!K416&amp;""))&amp;"=",K$1007)),ISNUMBER(FIND(";"&amp;UPPER(TRIM(Datos!K416&amp;""))&amp;";",K$1007))),OR(UPPER(TRIM(Datos!K416&amp;""))="SÍ",UPPER(TRIM(Datos!K416&amp;""))="SI",UPPER(TRIM(Datos!K416&amp;""))="NO"),IF(ISNUMBER(Datos!K416),AND(OR(K$1005="",Datos!K416&gt;=K$1005),OR(K$1006="",Datos!K416&lt;=K$1006)),FALSE),TRUE))))</f>
        <v>0.0</v>
      </c>
      <c r="L416">
        <f>IF(Datos!L416="",0,IF(AND(L$1008&lt;&gt;"",Datos!L416=L$1008),0,IF(L$1004=0,0,1-CHOOSE(L$1004,IF(ISNUMBER(Datos!L416),AND(OR(L$1005="",Datos!L416&gt;=L$1005),OR(L$1006="",Datos!L416&lt;=L$1006)),FALSE),IF(ISNUMBER(Datos!L416),AND(Datos!L416=INT(Datos!L416),AND(OR(L$1005="",Datos!L416&gt;=L$1005),OR(L$1006="",Datos!L416&lt;=L$1006))),FALSE),OR(ISNUMBER(FIND(";"&amp;UPPER(TRIM(Datos!L416&amp;""))&amp;"=",L$1007)),ISNUMBER(FIND(";"&amp;UPPER(TRIM(Datos!L416&amp;""))&amp;";",L$1007))),OR(UPPER(TRIM(Datos!L416&amp;""))="SÍ",UPPER(TRIM(Datos!L416&amp;""))="SI",UPPER(TRIM(Datos!L416&amp;""))="NO"),IF(ISNUMBER(Datos!L416),AND(OR(L$1005="",Datos!L416&gt;=L$1005),OR(L$1006="",Datos!L416&lt;=L$1006)),FALSE),TRUE))))</f>
        <v>0.0</v>
      </c>
      <c r="M416">
        <f>IF(Datos!M416="",0,IF(AND(M$1008&lt;&gt;"",Datos!M416=M$1008),0,IF(M$1004=0,0,1-CHOOSE(M$1004,IF(ISNUMBER(Datos!M416),AND(OR(M$1005="",Datos!M416&gt;=M$1005),OR(M$1006="",Datos!M416&lt;=M$1006)),FALSE),IF(ISNUMBER(Datos!M416),AND(Datos!M416=INT(Datos!M416),AND(OR(M$1005="",Datos!M416&gt;=M$1005),OR(M$1006="",Datos!M416&lt;=M$1006))),FALSE),OR(ISNUMBER(FIND(";"&amp;UPPER(TRIM(Datos!M416&amp;""))&amp;"=",M$1007)),ISNUMBER(FIND(";"&amp;UPPER(TRIM(Datos!M416&amp;""))&amp;";",M$1007))),OR(UPPER(TRIM(Datos!M416&amp;""))="SÍ",UPPER(TRIM(Datos!M416&amp;""))="SI",UPPER(TRIM(Datos!M416&amp;""))="NO"),IF(ISNUMBER(Datos!M416),AND(OR(M$1005="",Datos!M416&gt;=M$1005),OR(M$1006="",Datos!M416&lt;=M$1006)),FALSE),TRUE))))</f>
        <v>0.0</v>
      </c>
      <c r="N416">
        <f>IF(Datos!N416="",0,IF(AND(N$1008&lt;&gt;"",Datos!N416=N$1008),0,IF(N$1004=0,0,1-CHOOSE(N$1004,IF(ISNUMBER(Datos!N416),AND(OR(N$1005="",Datos!N416&gt;=N$1005),OR(N$1006="",Datos!N416&lt;=N$1006)),FALSE),IF(ISNUMBER(Datos!N416),AND(Datos!N416=INT(Datos!N416),AND(OR(N$1005="",Datos!N416&gt;=N$1005),OR(N$1006="",Datos!N416&lt;=N$1006))),FALSE),OR(ISNUMBER(FIND(";"&amp;UPPER(TRIM(Datos!N416&amp;""))&amp;"=",N$1007)),ISNUMBER(FIND(";"&amp;UPPER(TRIM(Datos!N416&amp;""))&amp;";",N$1007))),OR(UPPER(TRIM(Datos!N416&amp;""))="SÍ",UPPER(TRIM(Datos!N416&amp;""))="SI",UPPER(TRIM(Datos!N416&amp;""))="NO"),IF(ISNUMBER(Datos!N416),AND(OR(N$1005="",Datos!N416&gt;=N$1005),OR(N$1006="",Datos!N416&lt;=N$1006)),FALSE),TRUE))))</f>
        <v>0.0</v>
      </c>
      <c r="O416">
        <f>IF(Datos!O416="",0,IF(AND(O$1008&lt;&gt;"",Datos!O416=O$1008),0,IF(O$1004=0,0,1-CHOOSE(O$1004,IF(ISNUMBER(Datos!O416),AND(OR(O$1005="",Datos!O416&gt;=O$1005),OR(O$1006="",Datos!O416&lt;=O$1006)),FALSE),IF(ISNUMBER(Datos!O416),AND(Datos!O416=INT(Datos!O416),AND(OR(O$1005="",Datos!O416&gt;=O$1005),OR(O$1006="",Datos!O416&lt;=O$1006))),FALSE),OR(ISNUMBER(FIND(";"&amp;UPPER(TRIM(Datos!O416&amp;""))&amp;"=",O$1007)),ISNUMBER(FIND(";"&amp;UPPER(TRIM(Datos!O416&amp;""))&amp;";",O$1007))),OR(UPPER(TRIM(Datos!O416&amp;""))="SÍ",UPPER(TRIM(Datos!O416&amp;""))="SI",UPPER(TRIM(Datos!O416&amp;""))="NO"),IF(ISNUMBER(Datos!O416),AND(OR(O$1005="",Datos!O416&gt;=O$1005),OR(O$1006="",Datos!O416&lt;=O$1006)),FALSE),TRUE))))</f>
        <v>0.0</v>
      </c>
      <c r="P416">
        <f>IF(Datos!P416="",0,IF(AND(P$1008&lt;&gt;"",Datos!P416=P$1008),0,IF(P$1004=0,0,1-CHOOSE(P$1004,IF(ISNUMBER(Datos!P416),AND(OR(P$1005="",Datos!P416&gt;=P$1005),OR(P$1006="",Datos!P416&lt;=P$1006)),FALSE),IF(ISNUMBER(Datos!P416),AND(Datos!P416=INT(Datos!P416),AND(OR(P$1005="",Datos!P416&gt;=P$1005),OR(P$1006="",Datos!P416&lt;=P$1006))),FALSE),OR(ISNUMBER(FIND(";"&amp;UPPER(TRIM(Datos!P416&amp;""))&amp;"=",P$1007)),ISNUMBER(FIND(";"&amp;UPPER(TRIM(Datos!P416&amp;""))&amp;";",P$1007))),OR(UPPER(TRIM(Datos!P416&amp;""))="SÍ",UPPER(TRIM(Datos!P416&amp;""))="SI",UPPER(TRIM(Datos!P416&amp;""))="NO"),IF(ISNUMBER(Datos!P416),AND(OR(P$1005="",Datos!P416&gt;=P$1005),OR(P$1006="",Datos!P416&lt;=P$1006)),FALSE),TRUE))))</f>
        <v>0.0</v>
      </c>
      <c r="Q416">
        <f>IF(Datos!Q416="",0,IF(AND(Q$1008&lt;&gt;"",Datos!Q416=Q$1008),0,IF(Q$1004=0,0,1-CHOOSE(Q$1004,IF(ISNUMBER(Datos!Q416),AND(OR(Q$1005="",Datos!Q416&gt;=Q$1005),OR(Q$1006="",Datos!Q416&lt;=Q$1006)),FALSE),IF(ISNUMBER(Datos!Q416),AND(Datos!Q416=INT(Datos!Q416),AND(OR(Q$1005="",Datos!Q416&gt;=Q$1005),OR(Q$1006="",Datos!Q416&lt;=Q$1006))),FALSE),OR(ISNUMBER(FIND(";"&amp;UPPER(TRIM(Datos!Q416&amp;""))&amp;"=",Q$1007)),ISNUMBER(FIND(";"&amp;UPPER(TRIM(Datos!Q416&amp;""))&amp;";",Q$1007))),OR(UPPER(TRIM(Datos!Q416&amp;""))="SÍ",UPPER(TRIM(Datos!Q416&amp;""))="SI",UPPER(TRIM(Datos!Q416&amp;""))="NO"),IF(ISNUMBER(Datos!Q416),AND(OR(Q$1005="",Datos!Q416&gt;=Q$1005),OR(Q$1006="",Datos!Q416&lt;=Q$1006)),FALSE),TRUE))))</f>
        <v>0.0</v>
      </c>
      <c r="R416">
        <f>IF(Datos!R416="",0,IF(AND(R$1008&lt;&gt;"",Datos!R416=R$1008),0,IF(R$1004=0,0,1-CHOOSE(R$1004,IF(ISNUMBER(Datos!R416),AND(OR(R$1005="",Datos!R416&gt;=R$1005),OR(R$1006="",Datos!R416&lt;=R$1006)),FALSE),IF(ISNUMBER(Datos!R416),AND(Datos!R416=INT(Datos!R416),AND(OR(R$1005="",Datos!R416&gt;=R$1005),OR(R$1006="",Datos!R416&lt;=R$1006))),FALSE),OR(ISNUMBER(FIND(";"&amp;UPPER(TRIM(Datos!R416&amp;""))&amp;"=",R$1007)),ISNUMBER(FIND(";"&amp;UPPER(TRIM(Datos!R416&amp;""))&amp;";",R$1007))),OR(UPPER(TRIM(Datos!R416&amp;""))="SÍ",UPPER(TRIM(Datos!R416&amp;""))="SI",UPPER(TRIM(Datos!R416&amp;""))="NO"),IF(ISNUMBER(Datos!R416),AND(OR(R$1005="",Datos!R416&gt;=R$1005),OR(R$1006="",Datos!R416&lt;=R$1006)),FALSE),TRUE))))</f>
        <v>0.0</v>
      </c>
      <c r="S416">
        <f>IF(Datos!S416="",0,IF(AND(S$1008&lt;&gt;"",Datos!S416=S$1008),0,IF(S$1004=0,0,1-CHOOSE(S$1004,IF(ISNUMBER(Datos!S416),AND(OR(S$1005="",Datos!S416&gt;=S$1005),OR(S$1006="",Datos!S416&lt;=S$1006)),FALSE),IF(ISNUMBER(Datos!S416),AND(Datos!S416=INT(Datos!S416),AND(OR(S$1005="",Datos!S416&gt;=S$1005),OR(S$1006="",Datos!S416&lt;=S$1006))),FALSE),OR(ISNUMBER(FIND(";"&amp;UPPER(TRIM(Datos!S416&amp;""))&amp;"=",S$1007)),ISNUMBER(FIND(";"&amp;UPPER(TRIM(Datos!S416&amp;""))&amp;";",S$1007))),OR(UPPER(TRIM(Datos!S416&amp;""))="SÍ",UPPER(TRIM(Datos!S416&amp;""))="SI",UPPER(TRIM(Datos!S416&amp;""))="NO"),IF(ISNUMBER(Datos!S416),AND(OR(S$1005="",Datos!S416&gt;=S$1005),OR(S$1006="",Datos!S416&lt;=S$1006)),FALSE),TRUE))))</f>
        <v>0.0</v>
      </c>
      <c r="T416">
        <f>IF(Datos!T416="",0,IF(AND(T$1008&lt;&gt;"",Datos!T416=T$1008),0,IF(T$1004=0,0,1-CHOOSE(T$1004,IF(ISNUMBER(Datos!T416),AND(OR(T$1005="",Datos!T416&gt;=T$1005),OR(T$1006="",Datos!T416&lt;=T$1006)),FALSE),IF(ISNUMBER(Datos!T416),AND(Datos!T416=INT(Datos!T416),AND(OR(T$1005="",Datos!T416&gt;=T$1005),OR(T$1006="",Datos!T416&lt;=T$1006))),FALSE),OR(ISNUMBER(FIND(";"&amp;UPPER(TRIM(Datos!T416&amp;""))&amp;"=",T$1007)),ISNUMBER(FIND(";"&amp;UPPER(TRIM(Datos!T416&amp;""))&amp;";",T$1007))),OR(UPPER(TRIM(Datos!T416&amp;""))="SÍ",UPPER(TRIM(Datos!T416&amp;""))="SI",UPPER(TRIM(Datos!T416&amp;""))="NO"),IF(ISNUMBER(Datos!T416),AND(OR(T$1005="",Datos!T416&gt;=T$1005),OR(T$1006="",Datos!T416&lt;=T$1006)),FALSE),TRUE))))</f>
        <v>0.0</v>
      </c>
      <c r="U416">
        <f>IF(Datos!U416="",0,IF(AND(U$1008&lt;&gt;"",Datos!U416=U$1008),0,IF(U$1004=0,0,1-CHOOSE(U$1004,IF(ISNUMBER(Datos!U416),AND(OR(U$1005="",Datos!U416&gt;=U$1005),OR(U$1006="",Datos!U416&lt;=U$1006)),FALSE),IF(ISNUMBER(Datos!U416),AND(Datos!U416=INT(Datos!U416),AND(OR(U$1005="",Datos!U416&gt;=U$1005),OR(U$1006="",Datos!U416&lt;=U$1006))),FALSE),OR(ISNUMBER(FIND(";"&amp;UPPER(TRIM(Datos!U416&amp;""))&amp;"=",U$1007)),ISNUMBER(FIND(";"&amp;UPPER(TRIM(Datos!U416&amp;""))&amp;";",U$1007))),OR(UPPER(TRIM(Datos!U416&amp;""))="SÍ",UPPER(TRIM(Datos!U416&amp;""))="SI",UPPER(TRIM(Datos!U416&amp;""))="NO"),IF(ISNUMBER(Datos!U416),AND(OR(U$1005="",Datos!U416&gt;=U$1005),OR(U$1006="",Datos!U416&lt;=U$1006)),FALSE),TRUE))))</f>
        <v>0.0</v>
      </c>
      <c r="V416">
        <f>IF(Datos!V416="",0,IF(AND(V$1008&lt;&gt;"",Datos!V416=V$1008),0,IF(V$1004=0,0,1-CHOOSE(V$1004,IF(ISNUMBER(Datos!V416),AND(OR(V$1005="",Datos!V416&gt;=V$1005),OR(V$1006="",Datos!V416&lt;=V$1006)),FALSE),IF(ISNUMBER(Datos!V416),AND(Datos!V416=INT(Datos!V416),AND(OR(V$1005="",Datos!V416&gt;=V$1005),OR(V$1006="",Datos!V416&lt;=V$1006))),FALSE),OR(ISNUMBER(FIND(";"&amp;UPPER(TRIM(Datos!V416&amp;""))&amp;"=",V$1007)),ISNUMBER(FIND(";"&amp;UPPER(TRIM(Datos!V416&amp;""))&amp;";",V$1007))),OR(UPPER(TRIM(Datos!V416&amp;""))="SÍ",UPPER(TRIM(Datos!V416&amp;""))="SI",UPPER(TRIM(Datos!V416&amp;""))="NO"),IF(ISNUMBER(Datos!V416),AND(OR(V$1005="",Datos!V416&gt;=V$1005),OR(V$1006="",Datos!V416&lt;=V$1006)),FALSE),TRUE))))</f>
        <v>0.0</v>
      </c>
      <c r="W416">
        <f>IF(Datos!W416="",0,IF(AND(W$1008&lt;&gt;"",Datos!W416=W$1008),0,IF(W$1004=0,0,1-CHOOSE(W$1004,IF(ISNUMBER(Datos!W416),AND(OR(W$1005="",Datos!W416&gt;=W$1005),OR(W$1006="",Datos!W416&lt;=W$1006)),FALSE),IF(ISNUMBER(Datos!W416),AND(Datos!W416=INT(Datos!W416),AND(OR(W$1005="",Datos!W416&gt;=W$1005),OR(W$1006="",Datos!W416&lt;=W$1006))),FALSE),OR(ISNUMBER(FIND(";"&amp;UPPER(TRIM(Datos!W416&amp;""))&amp;"=",W$1007)),ISNUMBER(FIND(";"&amp;UPPER(TRIM(Datos!W416&amp;""))&amp;";",W$1007))),OR(UPPER(TRIM(Datos!W416&amp;""))="SÍ",UPPER(TRIM(Datos!W416&amp;""))="SI",UPPER(TRIM(Datos!W416&amp;""))="NO"),IF(ISNUMBER(Datos!W416),AND(OR(W$1005="",Datos!W416&gt;=W$1005),OR(W$1006="",Datos!W416&lt;=W$1006)),FALSE),TRUE))))</f>
        <v>0.0</v>
      </c>
      <c r="X416">
        <f>IF(Datos!X416="",0,IF(AND(X$1008&lt;&gt;"",Datos!X416=X$1008),0,IF(X$1004=0,0,1-CHOOSE(X$1004,IF(ISNUMBER(Datos!X416),AND(OR(X$1005="",Datos!X416&gt;=X$1005),OR(X$1006="",Datos!X416&lt;=X$1006)),FALSE),IF(ISNUMBER(Datos!X416),AND(Datos!X416=INT(Datos!X416),AND(OR(X$1005="",Datos!X416&gt;=X$1005),OR(X$1006="",Datos!X416&lt;=X$1006))),FALSE),OR(ISNUMBER(FIND(";"&amp;UPPER(TRIM(Datos!X416&amp;""))&amp;"=",X$1007)),ISNUMBER(FIND(";"&amp;UPPER(TRIM(Datos!X416&amp;""))&amp;";",X$1007))),OR(UPPER(TRIM(Datos!X416&amp;""))="SÍ",UPPER(TRIM(Datos!X416&amp;""))="SI",UPPER(TRIM(Datos!X416&amp;""))="NO"),IF(ISNUMBER(Datos!X416),AND(OR(X$1005="",Datos!X416&gt;=X$1005),OR(X$1006="",Datos!X416&lt;=X$1006)),FALSE),TRUE))))</f>
        <v>0.0</v>
      </c>
      <c r="Y416">
        <f>IF(Datos!Y416="",0,IF(AND(Y$1008&lt;&gt;"",Datos!Y416=Y$1008),0,IF(Y$1004=0,0,1-CHOOSE(Y$1004,IF(ISNUMBER(Datos!Y416),AND(OR(Y$1005="",Datos!Y416&gt;=Y$1005),OR(Y$1006="",Datos!Y416&lt;=Y$1006)),FALSE),IF(ISNUMBER(Datos!Y416),AND(Datos!Y416=INT(Datos!Y416),AND(OR(Y$1005="",Datos!Y416&gt;=Y$1005),OR(Y$1006="",Datos!Y416&lt;=Y$1006))),FALSE),OR(ISNUMBER(FIND(";"&amp;UPPER(TRIM(Datos!Y416&amp;""))&amp;"=",Y$1007)),ISNUMBER(FIND(";"&amp;UPPER(TRIM(Datos!Y416&amp;""))&amp;";",Y$1007))),OR(UPPER(TRIM(Datos!Y416&amp;""))="SÍ",UPPER(TRIM(Datos!Y416&amp;""))="SI",UPPER(TRIM(Datos!Y416&amp;""))="NO"),IF(ISNUMBER(Datos!Y416),AND(OR(Y$1005="",Datos!Y416&gt;=Y$1005),OR(Y$1006="",Datos!Y416&lt;=Y$1006)),FALSE),TRUE))))</f>
        <v>0.0</v>
      </c>
      <c r="Z416">
        <f>IF(Datos!Z416="",0,IF(AND(Z$1008&lt;&gt;"",Datos!Z416=Z$1008),0,IF(Z$1004=0,0,1-CHOOSE(Z$1004,IF(ISNUMBER(Datos!Z416),AND(OR(Z$1005="",Datos!Z416&gt;=Z$1005),OR(Z$1006="",Datos!Z416&lt;=Z$1006)),FALSE),IF(ISNUMBER(Datos!Z416),AND(Datos!Z416=INT(Datos!Z416),AND(OR(Z$1005="",Datos!Z416&gt;=Z$1005),OR(Z$1006="",Datos!Z416&lt;=Z$1006))),FALSE),OR(ISNUMBER(FIND(";"&amp;UPPER(TRIM(Datos!Z416&amp;""))&amp;"=",Z$1007)),ISNUMBER(FIND(";"&amp;UPPER(TRIM(Datos!Z416&amp;""))&amp;";",Z$1007))),OR(UPPER(TRIM(Datos!Z416&amp;""))="SÍ",UPPER(TRIM(Datos!Z416&amp;""))="SI",UPPER(TRIM(Datos!Z416&amp;""))="NO"),IF(ISNUMBER(Datos!Z416),AND(OR(Z$1005="",Datos!Z416&gt;=Z$1005),OR(Z$1006="",Datos!Z416&lt;=Z$1006)),FALSE),TRUE))))</f>
        <v>0.0</v>
      </c>
      <c r="AA416">
        <f>IF(Datos!AA416="",0,IF(AND(AA$1008&lt;&gt;"",Datos!AA416=AA$1008),0,IF(AA$1004=0,0,1-CHOOSE(AA$1004,IF(ISNUMBER(Datos!AA416),AND(OR(AA$1005="",Datos!AA416&gt;=AA$1005),OR(AA$1006="",Datos!AA416&lt;=AA$1006)),FALSE),IF(ISNUMBER(Datos!AA416),AND(Datos!AA416=INT(Datos!AA416),AND(OR(AA$1005="",Datos!AA416&gt;=AA$1005),OR(AA$1006="",Datos!AA416&lt;=AA$1006))),FALSE),OR(ISNUMBER(FIND(";"&amp;UPPER(TRIM(Datos!AA416&amp;""))&amp;"=",AA$1007)),ISNUMBER(FIND(";"&amp;UPPER(TRIM(Datos!AA416&amp;""))&amp;";",AA$1007))),OR(UPPER(TRIM(Datos!AA416&amp;""))="SÍ",UPPER(TRIM(Datos!AA416&amp;""))="SI",UPPER(TRIM(Datos!AA416&amp;""))="NO"),IF(ISNUMBER(Datos!AA416),AND(OR(AA$1005="",Datos!AA416&gt;=AA$1005),OR(AA$1006="",Datos!AA416&lt;=AA$1006)),FALSE),TRUE))))</f>
        <v>0.0</v>
      </c>
      <c r="AB416">
        <f>IF(Datos!AB416="",0,IF(AND(AB$1008&lt;&gt;"",Datos!AB416=AB$1008),0,IF(AB$1004=0,0,1-CHOOSE(AB$1004,IF(ISNUMBER(Datos!AB416),AND(OR(AB$1005="",Datos!AB416&gt;=AB$1005),OR(AB$1006="",Datos!AB416&lt;=AB$1006)),FALSE),IF(ISNUMBER(Datos!AB416),AND(Datos!AB416=INT(Datos!AB416),AND(OR(AB$1005="",Datos!AB416&gt;=AB$1005),OR(AB$1006="",Datos!AB416&lt;=AB$1006))),FALSE),OR(ISNUMBER(FIND(";"&amp;UPPER(TRIM(Datos!AB416&amp;""))&amp;"=",AB$1007)),ISNUMBER(FIND(";"&amp;UPPER(TRIM(Datos!AB416&amp;""))&amp;";",AB$1007))),OR(UPPER(TRIM(Datos!AB416&amp;""))="SÍ",UPPER(TRIM(Datos!AB416&amp;""))="SI",UPPER(TRIM(Datos!AB416&amp;""))="NO"),IF(ISNUMBER(Datos!AB416),AND(OR(AB$1005="",Datos!AB416&gt;=AB$1005),OR(AB$1006="",Datos!AB416&lt;=AB$1006)),FALSE),TRUE))))</f>
        <v>0.0</v>
      </c>
      <c r="AC416">
        <f>IF(Datos!AC416="",0,IF(AND(AC$1008&lt;&gt;"",Datos!AC416=AC$1008),0,IF(AC$1004=0,0,1-CHOOSE(AC$1004,IF(ISNUMBER(Datos!AC416),AND(OR(AC$1005="",Datos!AC416&gt;=AC$1005),OR(AC$1006="",Datos!AC416&lt;=AC$1006)),FALSE),IF(ISNUMBER(Datos!AC416),AND(Datos!AC416=INT(Datos!AC416),AND(OR(AC$1005="",Datos!AC416&gt;=AC$1005),OR(AC$1006="",Datos!AC416&lt;=AC$1006))),FALSE),OR(ISNUMBER(FIND(";"&amp;UPPER(TRIM(Datos!AC416&amp;""))&amp;"=",AC$1007)),ISNUMBER(FIND(";"&amp;UPPER(TRIM(Datos!AC416&amp;""))&amp;";",AC$1007))),OR(UPPER(TRIM(Datos!AC416&amp;""))="SÍ",UPPER(TRIM(Datos!AC416&amp;""))="SI",UPPER(TRIM(Datos!AC416&amp;""))="NO"),IF(ISNUMBER(Datos!AC416),AND(OR(AC$1005="",Datos!AC416&gt;=AC$1005),OR(AC$1006="",Datos!AC416&lt;=AC$1006)),FALSE),TRUE))))</f>
        <v>0.0</v>
      </c>
      <c r="AD416">
        <f>IF(Datos!AD416="",0,IF(AND(AD$1008&lt;&gt;"",Datos!AD416=AD$1008),0,IF(AD$1004=0,0,1-CHOOSE(AD$1004,IF(ISNUMBER(Datos!AD416),AND(OR(AD$1005="",Datos!AD416&gt;=AD$1005),OR(AD$1006="",Datos!AD416&lt;=AD$1006)),FALSE),IF(ISNUMBER(Datos!AD416),AND(Datos!AD416=INT(Datos!AD416),AND(OR(AD$1005="",Datos!AD416&gt;=AD$1005),OR(AD$1006="",Datos!AD416&lt;=AD$1006))),FALSE),OR(ISNUMBER(FIND(";"&amp;UPPER(TRIM(Datos!AD416&amp;""))&amp;"=",AD$1007)),ISNUMBER(FIND(";"&amp;UPPER(TRIM(Datos!AD416&amp;""))&amp;";",AD$1007))),OR(UPPER(TRIM(Datos!AD416&amp;""))="SÍ",UPPER(TRIM(Datos!AD416&amp;""))="SI",UPPER(TRIM(Datos!AD416&amp;""))="NO"),IF(ISNUMBER(Datos!AD416),AND(OR(AD$1005="",Datos!AD416&gt;=AD$1005),OR(AD$1006="",Datos!AD416&lt;=AD$1006)),FALSE),TRUE))))</f>
        <v>0.0</v>
      </c>
      <c r="AE416">
        <f>IF(Datos!AE416="",0,IF(AND(AE$1008&lt;&gt;"",Datos!AE416=AE$1008),0,IF(AE$1004=0,0,1-CHOOSE(AE$1004,IF(ISNUMBER(Datos!AE416),AND(OR(AE$1005="",Datos!AE416&gt;=AE$1005),OR(AE$1006="",Datos!AE416&lt;=AE$1006)),FALSE),IF(ISNUMBER(Datos!AE416),AND(Datos!AE416=INT(Datos!AE416),AND(OR(AE$1005="",Datos!AE416&gt;=AE$1005),OR(AE$1006="",Datos!AE416&lt;=AE$1006))),FALSE),OR(ISNUMBER(FIND(";"&amp;UPPER(TRIM(Datos!AE416&amp;""))&amp;"=",AE$1007)),ISNUMBER(FIND(";"&amp;UPPER(TRIM(Datos!AE416&amp;""))&amp;";",AE$1007))),OR(UPPER(TRIM(Datos!AE416&amp;""))="SÍ",UPPER(TRIM(Datos!AE416&amp;""))="SI",UPPER(TRIM(Datos!AE416&amp;""))="NO"),IF(ISNUMBER(Datos!AE416),AND(OR(AE$1005="",Datos!AE416&gt;=AE$1005),OR(AE$1006="",Datos!AE416&lt;=AE$1006)),FALSE),TRUE))))</f>
        <v>0.0</v>
      </c>
    </row>
    <row r="417" spans="2:31">
      <c r="B417">
        <f>IF(Datos!B417="",0,IF(AND(B$1008&lt;&gt;"",Datos!B417=B$1008),0,IF(B$1004=0,0,1-CHOOSE(B$1004,IF(ISNUMBER(Datos!B417),AND(OR(B$1005="",Datos!B417&gt;=B$1005),OR(B$1006="",Datos!B417&lt;=B$1006)),FALSE),IF(ISNUMBER(Datos!B417),AND(Datos!B417=INT(Datos!B417),AND(OR(B$1005="",Datos!B417&gt;=B$1005),OR(B$1006="",Datos!B417&lt;=B$1006))),FALSE),OR(ISNUMBER(FIND(";"&amp;UPPER(TRIM(Datos!B417&amp;""))&amp;"=",B$1007)),ISNUMBER(FIND(";"&amp;UPPER(TRIM(Datos!B417&amp;""))&amp;";",B$1007))),OR(UPPER(TRIM(Datos!B417&amp;""))="SÍ",UPPER(TRIM(Datos!B417&amp;""))="SI",UPPER(TRIM(Datos!B417&amp;""))="NO"),IF(ISNUMBER(Datos!B417),AND(OR(B$1005="",Datos!B417&gt;=B$1005),OR(B$1006="",Datos!B417&lt;=B$1006)),FALSE),TRUE))))</f>
        <v>0.0</v>
      </c>
      <c r="C417">
        <f>IF(Datos!C417="",0,IF(AND(C$1008&lt;&gt;"",Datos!C417=C$1008),0,IF(C$1004=0,0,1-CHOOSE(C$1004,IF(ISNUMBER(Datos!C417),AND(OR(C$1005="",Datos!C417&gt;=C$1005),OR(C$1006="",Datos!C417&lt;=C$1006)),FALSE),IF(ISNUMBER(Datos!C417),AND(Datos!C417=INT(Datos!C417),AND(OR(C$1005="",Datos!C417&gt;=C$1005),OR(C$1006="",Datos!C417&lt;=C$1006))),FALSE),OR(ISNUMBER(FIND(";"&amp;UPPER(TRIM(Datos!C417&amp;""))&amp;"=",C$1007)),ISNUMBER(FIND(";"&amp;UPPER(TRIM(Datos!C417&amp;""))&amp;";",C$1007))),OR(UPPER(TRIM(Datos!C417&amp;""))="SÍ",UPPER(TRIM(Datos!C417&amp;""))="SI",UPPER(TRIM(Datos!C417&amp;""))="NO"),IF(ISNUMBER(Datos!C417),AND(OR(C$1005="",Datos!C417&gt;=C$1005),OR(C$1006="",Datos!C417&lt;=C$1006)),FALSE),TRUE))))</f>
        <v>0.0</v>
      </c>
      <c r="D417">
        <f>IF(Datos!D417="",0,IF(AND(D$1008&lt;&gt;"",Datos!D417=D$1008),0,IF(D$1004=0,0,1-CHOOSE(D$1004,IF(ISNUMBER(Datos!D417),AND(OR(D$1005="",Datos!D417&gt;=D$1005),OR(D$1006="",Datos!D417&lt;=D$1006)),FALSE),IF(ISNUMBER(Datos!D417),AND(Datos!D417=INT(Datos!D417),AND(OR(D$1005="",Datos!D417&gt;=D$1005),OR(D$1006="",Datos!D417&lt;=D$1006))),FALSE),OR(ISNUMBER(FIND(";"&amp;UPPER(TRIM(Datos!D417&amp;""))&amp;"=",D$1007)),ISNUMBER(FIND(";"&amp;UPPER(TRIM(Datos!D417&amp;""))&amp;";",D$1007))),OR(UPPER(TRIM(Datos!D417&amp;""))="SÍ",UPPER(TRIM(Datos!D417&amp;""))="SI",UPPER(TRIM(Datos!D417&amp;""))="NO"),IF(ISNUMBER(Datos!D417),AND(OR(D$1005="",Datos!D417&gt;=D$1005),OR(D$1006="",Datos!D417&lt;=D$1006)),FALSE),TRUE))))</f>
        <v>0.0</v>
      </c>
      <c r="E417">
        <f>IF(Datos!E417="",0,IF(AND(E$1008&lt;&gt;"",Datos!E417=E$1008),0,IF(E$1004=0,0,1-CHOOSE(E$1004,IF(ISNUMBER(Datos!E417),AND(OR(E$1005="",Datos!E417&gt;=E$1005),OR(E$1006="",Datos!E417&lt;=E$1006)),FALSE),IF(ISNUMBER(Datos!E417),AND(Datos!E417=INT(Datos!E417),AND(OR(E$1005="",Datos!E417&gt;=E$1005),OR(E$1006="",Datos!E417&lt;=E$1006))),FALSE),OR(ISNUMBER(FIND(";"&amp;UPPER(TRIM(Datos!E417&amp;""))&amp;"=",E$1007)),ISNUMBER(FIND(";"&amp;UPPER(TRIM(Datos!E417&amp;""))&amp;";",E$1007))),OR(UPPER(TRIM(Datos!E417&amp;""))="SÍ",UPPER(TRIM(Datos!E417&amp;""))="SI",UPPER(TRIM(Datos!E417&amp;""))="NO"),IF(ISNUMBER(Datos!E417),AND(OR(E$1005="",Datos!E417&gt;=E$1005),OR(E$1006="",Datos!E417&lt;=E$1006)),FALSE),TRUE))))</f>
        <v>0.0</v>
      </c>
      <c r="F417">
        <f>IF(Datos!F417="",0,IF(AND(F$1008&lt;&gt;"",Datos!F417=F$1008),0,IF(F$1004=0,0,1-CHOOSE(F$1004,IF(ISNUMBER(Datos!F417),AND(OR(F$1005="",Datos!F417&gt;=F$1005),OR(F$1006="",Datos!F417&lt;=F$1006)),FALSE),IF(ISNUMBER(Datos!F417),AND(Datos!F417=INT(Datos!F417),AND(OR(F$1005="",Datos!F417&gt;=F$1005),OR(F$1006="",Datos!F417&lt;=F$1006))),FALSE),OR(ISNUMBER(FIND(";"&amp;UPPER(TRIM(Datos!F417&amp;""))&amp;"=",F$1007)),ISNUMBER(FIND(";"&amp;UPPER(TRIM(Datos!F417&amp;""))&amp;";",F$1007))),OR(UPPER(TRIM(Datos!F417&amp;""))="SÍ",UPPER(TRIM(Datos!F417&amp;""))="SI",UPPER(TRIM(Datos!F417&amp;""))="NO"),IF(ISNUMBER(Datos!F417),AND(OR(F$1005="",Datos!F417&gt;=F$1005),OR(F$1006="",Datos!F417&lt;=F$1006)),FALSE),TRUE))))</f>
        <v>0.0</v>
      </c>
      <c r="G417">
        <f>IF(Datos!G417="",0,IF(AND(G$1008&lt;&gt;"",Datos!G417=G$1008),0,IF(G$1004=0,0,1-CHOOSE(G$1004,IF(ISNUMBER(Datos!G417),AND(OR(G$1005="",Datos!G417&gt;=G$1005),OR(G$1006="",Datos!G417&lt;=G$1006)),FALSE),IF(ISNUMBER(Datos!G417),AND(Datos!G417=INT(Datos!G417),AND(OR(G$1005="",Datos!G417&gt;=G$1005),OR(G$1006="",Datos!G417&lt;=G$1006))),FALSE),OR(ISNUMBER(FIND(";"&amp;UPPER(TRIM(Datos!G417&amp;""))&amp;"=",G$1007)),ISNUMBER(FIND(";"&amp;UPPER(TRIM(Datos!G417&amp;""))&amp;";",G$1007))),OR(UPPER(TRIM(Datos!G417&amp;""))="SÍ",UPPER(TRIM(Datos!G417&amp;""))="SI",UPPER(TRIM(Datos!G417&amp;""))="NO"),IF(ISNUMBER(Datos!G417),AND(OR(G$1005="",Datos!G417&gt;=G$1005),OR(G$1006="",Datos!G417&lt;=G$1006)),FALSE),TRUE))))</f>
        <v>0.0</v>
      </c>
      <c r="H417">
        <f>IF(Datos!H417="",0,IF(AND(H$1008&lt;&gt;"",Datos!H417=H$1008),0,IF(H$1004=0,0,1-CHOOSE(H$1004,IF(ISNUMBER(Datos!H417),AND(OR(H$1005="",Datos!H417&gt;=H$1005),OR(H$1006="",Datos!H417&lt;=H$1006)),FALSE),IF(ISNUMBER(Datos!H417),AND(Datos!H417=INT(Datos!H417),AND(OR(H$1005="",Datos!H417&gt;=H$1005),OR(H$1006="",Datos!H417&lt;=H$1006))),FALSE),OR(ISNUMBER(FIND(";"&amp;UPPER(TRIM(Datos!H417&amp;""))&amp;"=",H$1007)),ISNUMBER(FIND(";"&amp;UPPER(TRIM(Datos!H417&amp;""))&amp;";",H$1007))),OR(UPPER(TRIM(Datos!H417&amp;""))="SÍ",UPPER(TRIM(Datos!H417&amp;""))="SI",UPPER(TRIM(Datos!H417&amp;""))="NO"),IF(ISNUMBER(Datos!H417),AND(OR(H$1005="",Datos!H417&gt;=H$1005),OR(H$1006="",Datos!H417&lt;=H$1006)),FALSE),TRUE))))</f>
        <v>0.0</v>
      </c>
      <c r="I417">
        <f>IF(Datos!I417="",0,IF(AND(I$1008&lt;&gt;"",Datos!I417=I$1008),0,IF(I$1004=0,0,1-CHOOSE(I$1004,IF(ISNUMBER(Datos!I417),AND(OR(I$1005="",Datos!I417&gt;=I$1005),OR(I$1006="",Datos!I417&lt;=I$1006)),FALSE),IF(ISNUMBER(Datos!I417),AND(Datos!I417=INT(Datos!I417),AND(OR(I$1005="",Datos!I417&gt;=I$1005),OR(I$1006="",Datos!I417&lt;=I$1006))),FALSE),OR(ISNUMBER(FIND(";"&amp;UPPER(TRIM(Datos!I417&amp;""))&amp;"=",I$1007)),ISNUMBER(FIND(";"&amp;UPPER(TRIM(Datos!I417&amp;""))&amp;";",I$1007))),OR(UPPER(TRIM(Datos!I417&amp;""))="SÍ",UPPER(TRIM(Datos!I417&amp;""))="SI",UPPER(TRIM(Datos!I417&amp;""))="NO"),IF(ISNUMBER(Datos!I417),AND(OR(I$1005="",Datos!I417&gt;=I$1005),OR(I$1006="",Datos!I417&lt;=I$1006)),FALSE),TRUE))))</f>
        <v>0.0</v>
      </c>
      <c r="J417">
        <f>IF(Datos!J417="",0,IF(AND(J$1008&lt;&gt;"",Datos!J417=J$1008),0,IF(J$1004=0,0,1-CHOOSE(J$1004,IF(ISNUMBER(Datos!J417),AND(OR(J$1005="",Datos!J417&gt;=J$1005),OR(J$1006="",Datos!J417&lt;=J$1006)),FALSE),IF(ISNUMBER(Datos!J417),AND(Datos!J417=INT(Datos!J417),AND(OR(J$1005="",Datos!J417&gt;=J$1005),OR(J$1006="",Datos!J417&lt;=J$1006))),FALSE),OR(ISNUMBER(FIND(";"&amp;UPPER(TRIM(Datos!J417&amp;""))&amp;"=",J$1007)),ISNUMBER(FIND(";"&amp;UPPER(TRIM(Datos!J417&amp;""))&amp;";",J$1007))),OR(UPPER(TRIM(Datos!J417&amp;""))="SÍ",UPPER(TRIM(Datos!J417&amp;""))="SI",UPPER(TRIM(Datos!J417&amp;""))="NO"),IF(ISNUMBER(Datos!J417),AND(OR(J$1005="",Datos!J417&gt;=J$1005),OR(J$1006="",Datos!J417&lt;=J$1006)),FALSE),TRUE))))</f>
        <v>0.0</v>
      </c>
      <c r="K417">
        <f>IF(Datos!K417="",0,IF(AND(K$1008&lt;&gt;"",Datos!K417=K$1008),0,IF(K$1004=0,0,1-CHOOSE(K$1004,IF(ISNUMBER(Datos!K417),AND(OR(K$1005="",Datos!K417&gt;=K$1005),OR(K$1006="",Datos!K417&lt;=K$1006)),FALSE),IF(ISNUMBER(Datos!K417),AND(Datos!K417=INT(Datos!K417),AND(OR(K$1005="",Datos!K417&gt;=K$1005),OR(K$1006="",Datos!K417&lt;=K$1006))),FALSE),OR(ISNUMBER(FIND(";"&amp;UPPER(TRIM(Datos!K417&amp;""))&amp;"=",K$1007)),ISNUMBER(FIND(";"&amp;UPPER(TRIM(Datos!K417&amp;""))&amp;";",K$1007))),OR(UPPER(TRIM(Datos!K417&amp;""))="SÍ",UPPER(TRIM(Datos!K417&amp;""))="SI",UPPER(TRIM(Datos!K417&amp;""))="NO"),IF(ISNUMBER(Datos!K417),AND(OR(K$1005="",Datos!K417&gt;=K$1005),OR(K$1006="",Datos!K417&lt;=K$1006)),FALSE),TRUE))))</f>
        <v>0.0</v>
      </c>
      <c r="L417">
        <f>IF(Datos!L417="",0,IF(AND(L$1008&lt;&gt;"",Datos!L417=L$1008),0,IF(L$1004=0,0,1-CHOOSE(L$1004,IF(ISNUMBER(Datos!L417),AND(OR(L$1005="",Datos!L417&gt;=L$1005),OR(L$1006="",Datos!L417&lt;=L$1006)),FALSE),IF(ISNUMBER(Datos!L417),AND(Datos!L417=INT(Datos!L417),AND(OR(L$1005="",Datos!L417&gt;=L$1005),OR(L$1006="",Datos!L417&lt;=L$1006))),FALSE),OR(ISNUMBER(FIND(";"&amp;UPPER(TRIM(Datos!L417&amp;""))&amp;"=",L$1007)),ISNUMBER(FIND(";"&amp;UPPER(TRIM(Datos!L417&amp;""))&amp;";",L$1007))),OR(UPPER(TRIM(Datos!L417&amp;""))="SÍ",UPPER(TRIM(Datos!L417&amp;""))="SI",UPPER(TRIM(Datos!L417&amp;""))="NO"),IF(ISNUMBER(Datos!L417),AND(OR(L$1005="",Datos!L417&gt;=L$1005),OR(L$1006="",Datos!L417&lt;=L$1006)),FALSE),TRUE))))</f>
        <v>0.0</v>
      </c>
      <c r="M417">
        <f>IF(Datos!M417="",0,IF(AND(M$1008&lt;&gt;"",Datos!M417=M$1008),0,IF(M$1004=0,0,1-CHOOSE(M$1004,IF(ISNUMBER(Datos!M417),AND(OR(M$1005="",Datos!M417&gt;=M$1005),OR(M$1006="",Datos!M417&lt;=M$1006)),FALSE),IF(ISNUMBER(Datos!M417),AND(Datos!M417=INT(Datos!M417),AND(OR(M$1005="",Datos!M417&gt;=M$1005),OR(M$1006="",Datos!M417&lt;=M$1006))),FALSE),OR(ISNUMBER(FIND(";"&amp;UPPER(TRIM(Datos!M417&amp;""))&amp;"=",M$1007)),ISNUMBER(FIND(";"&amp;UPPER(TRIM(Datos!M417&amp;""))&amp;";",M$1007))),OR(UPPER(TRIM(Datos!M417&amp;""))="SÍ",UPPER(TRIM(Datos!M417&amp;""))="SI",UPPER(TRIM(Datos!M417&amp;""))="NO"),IF(ISNUMBER(Datos!M417),AND(OR(M$1005="",Datos!M417&gt;=M$1005),OR(M$1006="",Datos!M417&lt;=M$1006)),FALSE),TRUE))))</f>
        <v>0.0</v>
      </c>
      <c r="N417">
        <f>IF(Datos!N417="",0,IF(AND(N$1008&lt;&gt;"",Datos!N417=N$1008),0,IF(N$1004=0,0,1-CHOOSE(N$1004,IF(ISNUMBER(Datos!N417),AND(OR(N$1005="",Datos!N417&gt;=N$1005),OR(N$1006="",Datos!N417&lt;=N$1006)),FALSE),IF(ISNUMBER(Datos!N417),AND(Datos!N417=INT(Datos!N417),AND(OR(N$1005="",Datos!N417&gt;=N$1005),OR(N$1006="",Datos!N417&lt;=N$1006))),FALSE),OR(ISNUMBER(FIND(";"&amp;UPPER(TRIM(Datos!N417&amp;""))&amp;"=",N$1007)),ISNUMBER(FIND(";"&amp;UPPER(TRIM(Datos!N417&amp;""))&amp;";",N$1007))),OR(UPPER(TRIM(Datos!N417&amp;""))="SÍ",UPPER(TRIM(Datos!N417&amp;""))="SI",UPPER(TRIM(Datos!N417&amp;""))="NO"),IF(ISNUMBER(Datos!N417),AND(OR(N$1005="",Datos!N417&gt;=N$1005),OR(N$1006="",Datos!N417&lt;=N$1006)),FALSE),TRUE))))</f>
        <v>0.0</v>
      </c>
      <c r="O417">
        <f>IF(Datos!O417="",0,IF(AND(O$1008&lt;&gt;"",Datos!O417=O$1008),0,IF(O$1004=0,0,1-CHOOSE(O$1004,IF(ISNUMBER(Datos!O417),AND(OR(O$1005="",Datos!O417&gt;=O$1005),OR(O$1006="",Datos!O417&lt;=O$1006)),FALSE),IF(ISNUMBER(Datos!O417),AND(Datos!O417=INT(Datos!O417),AND(OR(O$1005="",Datos!O417&gt;=O$1005),OR(O$1006="",Datos!O417&lt;=O$1006))),FALSE),OR(ISNUMBER(FIND(";"&amp;UPPER(TRIM(Datos!O417&amp;""))&amp;"=",O$1007)),ISNUMBER(FIND(";"&amp;UPPER(TRIM(Datos!O417&amp;""))&amp;";",O$1007))),OR(UPPER(TRIM(Datos!O417&amp;""))="SÍ",UPPER(TRIM(Datos!O417&amp;""))="SI",UPPER(TRIM(Datos!O417&amp;""))="NO"),IF(ISNUMBER(Datos!O417),AND(OR(O$1005="",Datos!O417&gt;=O$1005),OR(O$1006="",Datos!O417&lt;=O$1006)),FALSE),TRUE))))</f>
        <v>0.0</v>
      </c>
      <c r="P417">
        <f>IF(Datos!P417="",0,IF(AND(P$1008&lt;&gt;"",Datos!P417=P$1008),0,IF(P$1004=0,0,1-CHOOSE(P$1004,IF(ISNUMBER(Datos!P417),AND(OR(P$1005="",Datos!P417&gt;=P$1005),OR(P$1006="",Datos!P417&lt;=P$1006)),FALSE),IF(ISNUMBER(Datos!P417),AND(Datos!P417=INT(Datos!P417),AND(OR(P$1005="",Datos!P417&gt;=P$1005),OR(P$1006="",Datos!P417&lt;=P$1006))),FALSE),OR(ISNUMBER(FIND(";"&amp;UPPER(TRIM(Datos!P417&amp;""))&amp;"=",P$1007)),ISNUMBER(FIND(";"&amp;UPPER(TRIM(Datos!P417&amp;""))&amp;";",P$1007))),OR(UPPER(TRIM(Datos!P417&amp;""))="SÍ",UPPER(TRIM(Datos!P417&amp;""))="SI",UPPER(TRIM(Datos!P417&amp;""))="NO"),IF(ISNUMBER(Datos!P417),AND(OR(P$1005="",Datos!P417&gt;=P$1005),OR(P$1006="",Datos!P417&lt;=P$1006)),FALSE),TRUE))))</f>
        <v>0.0</v>
      </c>
      <c r="Q417">
        <f>IF(Datos!Q417="",0,IF(AND(Q$1008&lt;&gt;"",Datos!Q417=Q$1008),0,IF(Q$1004=0,0,1-CHOOSE(Q$1004,IF(ISNUMBER(Datos!Q417),AND(OR(Q$1005="",Datos!Q417&gt;=Q$1005),OR(Q$1006="",Datos!Q417&lt;=Q$1006)),FALSE),IF(ISNUMBER(Datos!Q417),AND(Datos!Q417=INT(Datos!Q417),AND(OR(Q$1005="",Datos!Q417&gt;=Q$1005),OR(Q$1006="",Datos!Q417&lt;=Q$1006))),FALSE),OR(ISNUMBER(FIND(";"&amp;UPPER(TRIM(Datos!Q417&amp;""))&amp;"=",Q$1007)),ISNUMBER(FIND(";"&amp;UPPER(TRIM(Datos!Q417&amp;""))&amp;";",Q$1007))),OR(UPPER(TRIM(Datos!Q417&amp;""))="SÍ",UPPER(TRIM(Datos!Q417&amp;""))="SI",UPPER(TRIM(Datos!Q417&amp;""))="NO"),IF(ISNUMBER(Datos!Q417),AND(OR(Q$1005="",Datos!Q417&gt;=Q$1005),OR(Q$1006="",Datos!Q417&lt;=Q$1006)),FALSE),TRUE))))</f>
        <v>0.0</v>
      </c>
      <c r="R417">
        <f>IF(Datos!R417="",0,IF(AND(R$1008&lt;&gt;"",Datos!R417=R$1008),0,IF(R$1004=0,0,1-CHOOSE(R$1004,IF(ISNUMBER(Datos!R417),AND(OR(R$1005="",Datos!R417&gt;=R$1005),OR(R$1006="",Datos!R417&lt;=R$1006)),FALSE),IF(ISNUMBER(Datos!R417),AND(Datos!R417=INT(Datos!R417),AND(OR(R$1005="",Datos!R417&gt;=R$1005),OR(R$1006="",Datos!R417&lt;=R$1006))),FALSE),OR(ISNUMBER(FIND(";"&amp;UPPER(TRIM(Datos!R417&amp;""))&amp;"=",R$1007)),ISNUMBER(FIND(";"&amp;UPPER(TRIM(Datos!R417&amp;""))&amp;";",R$1007))),OR(UPPER(TRIM(Datos!R417&amp;""))="SÍ",UPPER(TRIM(Datos!R417&amp;""))="SI",UPPER(TRIM(Datos!R417&amp;""))="NO"),IF(ISNUMBER(Datos!R417),AND(OR(R$1005="",Datos!R417&gt;=R$1005),OR(R$1006="",Datos!R417&lt;=R$1006)),FALSE),TRUE))))</f>
        <v>0.0</v>
      </c>
      <c r="S417">
        <f>IF(Datos!S417="",0,IF(AND(S$1008&lt;&gt;"",Datos!S417=S$1008),0,IF(S$1004=0,0,1-CHOOSE(S$1004,IF(ISNUMBER(Datos!S417),AND(OR(S$1005="",Datos!S417&gt;=S$1005),OR(S$1006="",Datos!S417&lt;=S$1006)),FALSE),IF(ISNUMBER(Datos!S417),AND(Datos!S417=INT(Datos!S417),AND(OR(S$1005="",Datos!S417&gt;=S$1005),OR(S$1006="",Datos!S417&lt;=S$1006))),FALSE),OR(ISNUMBER(FIND(";"&amp;UPPER(TRIM(Datos!S417&amp;""))&amp;"=",S$1007)),ISNUMBER(FIND(";"&amp;UPPER(TRIM(Datos!S417&amp;""))&amp;";",S$1007))),OR(UPPER(TRIM(Datos!S417&amp;""))="SÍ",UPPER(TRIM(Datos!S417&amp;""))="SI",UPPER(TRIM(Datos!S417&amp;""))="NO"),IF(ISNUMBER(Datos!S417),AND(OR(S$1005="",Datos!S417&gt;=S$1005),OR(S$1006="",Datos!S417&lt;=S$1006)),FALSE),TRUE))))</f>
        <v>0.0</v>
      </c>
      <c r="T417">
        <f>IF(Datos!T417="",0,IF(AND(T$1008&lt;&gt;"",Datos!T417=T$1008),0,IF(T$1004=0,0,1-CHOOSE(T$1004,IF(ISNUMBER(Datos!T417),AND(OR(T$1005="",Datos!T417&gt;=T$1005),OR(T$1006="",Datos!T417&lt;=T$1006)),FALSE),IF(ISNUMBER(Datos!T417),AND(Datos!T417=INT(Datos!T417),AND(OR(T$1005="",Datos!T417&gt;=T$1005),OR(T$1006="",Datos!T417&lt;=T$1006))),FALSE),OR(ISNUMBER(FIND(";"&amp;UPPER(TRIM(Datos!T417&amp;""))&amp;"=",T$1007)),ISNUMBER(FIND(";"&amp;UPPER(TRIM(Datos!T417&amp;""))&amp;";",T$1007))),OR(UPPER(TRIM(Datos!T417&amp;""))="SÍ",UPPER(TRIM(Datos!T417&amp;""))="SI",UPPER(TRIM(Datos!T417&amp;""))="NO"),IF(ISNUMBER(Datos!T417),AND(OR(T$1005="",Datos!T417&gt;=T$1005),OR(T$1006="",Datos!T417&lt;=T$1006)),FALSE),TRUE))))</f>
        <v>0.0</v>
      </c>
      <c r="U417">
        <f>IF(Datos!U417="",0,IF(AND(U$1008&lt;&gt;"",Datos!U417=U$1008),0,IF(U$1004=0,0,1-CHOOSE(U$1004,IF(ISNUMBER(Datos!U417),AND(OR(U$1005="",Datos!U417&gt;=U$1005),OR(U$1006="",Datos!U417&lt;=U$1006)),FALSE),IF(ISNUMBER(Datos!U417),AND(Datos!U417=INT(Datos!U417),AND(OR(U$1005="",Datos!U417&gt;=U$1005),OR(U$1006="",Datos!U417&lt;=U$1006))),FALSE),OR(ISNUMBER(FIND(";"&amp;UPPER(TRIM(Datos!U417&amp;""))&amp;"=",U$1007)),ISNUMBER(FIND(";"&amp;UPPER(TRIM(Datos!U417&amp;""))&amp;";",U$1007))),OR(UPPER(TRIM(Datos!U417&amp;""))="SÍ",UPPER(TRIM(Datos!U417&amp;""))="SI",UPPER(TRIM(Datos!U417&amp;""))="NO"),IF(ISNUMBER(Datos!U417),AND(OR(U$1005="",Datos!U417&gt;=U$1005),OR(U$1006="",Datos!U417&lt;=U$1006)),FALSE),TRUE))))</f>
        <v>0.0</v>
      </c>
      <c r="V417">
        <f>IF(Datos!V417="",0,IF(AND(V$1008&lt;&gt;"",Datos!V417=V$1008),0,IF(V$1004=0,0,1-CHOOSE(V$1004,IF(ISNUMBER(Datos!V417),AND(OR(V$1005="",Datos!V417&gt;=V$1005),OR(V$1006="",Datos!V417&lt;=V$1006)),FALSE),IF(ISNUMBER(Datos!V417),AND(Datos!V417=INT(Datos!V417),AND(OR(V$1005="",Datos!V417&gt;=V$1005),OR(V$1006="",Datos!V417&lt;=V$1006))),FALSE),OR(ISNUMBER(FIND(";"&amp;UPPER(TRIM(Datos!V417&amp;""))&amp;"=",V$1007)),ISNUMBER(FIND(";"&amp;UPPER(TRIM(Datos!V417&amp;""))&amp;";",V$1007))),OR(UPPER(TRIM(Datos!V417&amp;""))="SÍ",UPPER(TRIM(Datos!V417&amp;""))="SI",UPPER(TRIM(Datos!V417&amp;""))="NO"),IF(ISNUMBER(Datos!V417),AND(OR(V$1005="",Datos!V417&gt;=V$1005),OR(V$1006="",Datos!V417&lt;=V$1006)),FALSE),TRUE))))</f>
        <v>0.0</v>
      </c>
      <c r="W417">
        <f>IF(Datos!W417="",0,IF(AND(W$1008&lt;&gt;"",Datos!W417=W$1008),0,IF(W$1004=0,0,1-CHOOSE(W$1004,IF(ISNUMBER(Datos!W417),AND(OR(W$1005="",Datos!W417&gt;=W$1005),OR(W$1006="",Datos!W417&lt;=W$1006)),FALSE),IF(ISNUMBER(Datos!W417),AND(Datos!W417=INT(Datos!W417),AND(OR(W$1005="",Datos!W417&gt;=W$1005),OR(W$1006="",Datos!W417&lt;=W$1006))),FALSE),OR(ISNUMBER(FIND(";"&amp;UPPER(TRIM(Datos!W417&amp;""))&amp;"=",W$1007)),ISNUMBER(FIND(";"&amp;UPPER(TRIM(Datos!W417&amp;""))&amp;";",W$1007))),OR(UPPER(TRIM(Datos!W417&amp;""))="SÍ",UPPER(TRIM(Datos!W417&amp;""))="SI",UPPER(TRIM(Datos!W417&amp;""))="NO"),IF(ISNUMBER(Datos!W417),AND(OR(W$1005="",Datos!W417&gt;=W$1005),OR(W$1006="",Datos!W417&lt;=W$1006)),FALSE),TRUE))))</f>
        <v>0.0</v>
      </c>
      <c r="X417">
        <f>IF(Datos!X417="",0,IF(AND(X$1008&lt;&gt;"",Datos!X417=X$1008),0,IF(X$1004=0,0,1-CHOOSE(X$1004,IF(ISNUMBER(Datos!X417),AND(OR(X$1005="",Datos!X417&gt;=X$1005),OR(X$1006="",Datos!X417&lt;=X$1006)),FALSE),IF(ISNUMBER(Datos!X417),AND(Datos!X417=INT(Datos!X417),AND(OR(X$1005="",Datos!X417&gt;=X$1005),OR(X$1006="",Datos!X417&lt;=X$1006))),FALSE),OR(ISNUMBER(FIND(";"&amp;UPPER(TRIM(Datos!X417&amp;""))&amp;"=",X$1007)),ISNUMBER(FIND(";"&amp;UPPER(TRIM(Datos!X417&amp;""))&amp;";",X$1007))),OR(UPPER(TRIM(Datos!X417&amp;""))="SÍ",UPPER(TRIM(Datos!X417&amp;""))="SI",UPPER(TRIM(Datos!X417&amp;""))="NO"),IF(ISNUMBER(Datos!X417),AND(OR(X$1005="",Datos!X417&gt;=X$1005),OR(X$1006="",Datos!X417&lt;=X$1006)),FALSE),TRUE))))</f>
        <v>0.0</v>
      </c>
      <c r="Y417">
        <f>IF(Datos!Y417="",0,IF(AND(Y$1008&lt;&gt;"",Datos!Y417=Y$1008),0,IF(Y$1004=0,0,1-CHOOSE(Y$1004,IF(ISNUMBER(Datos!Y417),AND(OR(Y$1005="",Datos!Y417&gt;=Y$1005),OR(Y$1006="",Datos!Y417&lt;=Y$1006)),FALSE),IF(ISNUMBER(Datos!Y417),AND(Datos!Y417=INT(Datos!Y417),AND(OR(Y$1005="",Datos!Y417&gt;=Y$1005),OR(Y$1006="",Datos!Y417&lt;=Y$1006))),FALSE),OR(ISNUMBER(FIND(";"&amp;UPPER(TRIM(Datos!Y417&amp;""))&amp;"=",Y$1007)),ISNUMBER(FIND(";"&amp;UPPER(TRIM(Datos!Y417&amp;""))&amp;";",Y$1007))),OR(UPPER(TRIM(Datos!Y417&amp;""))="SÍ",UPPER(TRIM(Datos!Y417&amp;""))="SI",UPPER(TRIM(Datos!Y417&amp;""))="NO"),IF(ISNUMBER(Datos!Y417),AND(OR(Y$1005="",Datos!Y417&gt;=Y$1005),OR(Y$1006="",Datos!Y417&lt;=Y$1006)),FALSE),TRUE))))</f>
        <v>0.0</v>
      </c>
      <c r="Z417">
        <f>IF(Datos!Z417="",0,IF(AND(Z$1008&lt;&gt;"",Datos!Z417=Z$1008),0,IF(Z$1004=0,0,1-CHOOSE(Z$1004,IF(ISNUMBER(Datos!Z417),AND(OR(Z$1005="",Datos!Z417&gt;=Z$1005),OR(Z$1006="",Datos!Z417&lt;=Z$1006)),FALSE),IF(ISNUMBER(Datos!Z417),AND(Datos!Z417=INT(Datos!Z417),AND(OR(Z$1005="",Datos!Z417&gt;=Z$1005),OR(Z$1006="",Datos!Z417&lt;=Z$1006))),FALSE),OR(ISNUMBER(FIND(";"&amp;UPPER(TRIM(Datos!Z417&amp;""))&amp;"=",Z$1007)),ISNUMBER(FIND(";"&amp;UPPER(TRIM(Datos!Z417&amp;""))&amp;";",Z$1007))),OR(UPPER(TRIM(Datos!Z417&amp;""))="SÍ",UPPER(TRIM(Datos!Z417&amp;""))="SI",UPPER(TRIM(Datos!Z417&amp;""))="NO"),IF(ISNUMBER(Datos!Z417),AND(OR(Z$1005="",Datos!Z417&gt;=Z$1005),OR(Z$1006="",Datos!Z417&lt;=Z$1006)),FALSE),TRUE))))</f>
        <v>0.0</v>
      </c>
      <c r="AA417">
        <f>IF(Datos!AA417="",0,IF(AND(AA$1008&lt;&gt;"",Datos!AA417=AA$1008),0,IF(AA$1004=0,0,1-CHOOSE(AA$1004,IF(ISNUMBER(Datos!AA417),AND(OR(AA$1005="",Datos!AA417&gt;=AA$1005),OR(AA$1006="",Datos!AA417&lt;=AA$1006)),FALSE),IF(ISNUMBER(Datos!AA417),AND(Datos!AA417=INT(Datos!AA417),AND(OR(AA$1005="",Datos!AA417&gt;=AA$1005),OR(AA$1006="",Datos!AA417&lt;=AA$1006))),FALSE),OR(ISNUMBER(FIND(";"&amp;UPPER(TRIM(Datos!AA417&amp;""))&amp;"=",AA$1007)),ISNUMBER(FIND(";"&amp;UPPER(TRIM(Datos!AA417&amp;""))&amp;";",AA$1007))),OR(UPPER(TRIM(Datos!AA417&amp;""))="SÍ",UPPER(TRIM(Datos!AA417&amp;""))="SI",UPPER(TRIM(Datos!AA417&amp;""))="NO"),IF(ISNUMBER(Datos!AA417),AND(OR(AA$1005="",Datos!AA417&gt;=AA$1005),OR(AA$1006="",Datos!AA417&lt;=AA$1006)),FALSE),TRUE))))</f>
        <v>0.0</v>
      </c>
      <c r="AB417">
        <f>IF(Datos!AB417="",0,IF(AND(AB$1008&lt;&gt;"",Datos!AB417=AB$1008),0,IF(AB$1004=0,0,1-CHOOSE(AB$1004,IF(ISNUMBER(Datos!AB417),AND(OR(AB$1005="",Datos!AB417&gt;=AB$1005),OR(AB$1006="",Datos!AB417&lt;=AB$1006)),FALSE),IF(ISNUMBER(Datos!AB417),AND(Datos!AB417=INT(Datos!AB417),AND(OR(AB$1005="",Datos!AB417&gt;=AB$1005),OR(AB$1006="",Datos!AB417&lt;=AB$1006))),FALSE),OR(ISNUMBER(FIND(";"&amp;UPPER(TRIM(Datos!AB417&amp;""))&amp;"=",AB$1007)),ISNUMBER(FIND(";"&amp;UPPER(TRIM(Datos!AB417&amp;""))&amp;";",AB$1007))),OR(UPPER(TRIM(Datos!AB417&amp;""))="SÍ",UPPER(TRIM(Datos!AB417&amp;""))="SI",UPPER(TRIM(Datos!AB417&amp;""))="NO"),IF(ISNUMBER(Datos!AB417),AND(OR(AB$1005="",Datos!AB417&gt;=AB$1005),OR(AB$1006="",Datos!AB417&lt;=AB$1006)),FALSE),TRUE))))</f>
        <v>0.0</v>
      </c>
      <c r="AC417">
        <f>IF(Datos!AC417="",0,IF(AND(AC$1008&lt;&gt;"",Datos!AC417=AC$1008),0,IF(AC$1004=0,0,1-CHOOSE(AC$1004,IF(ISNUMBER(Datos!AC417),AND(OR(AC$1005="",Datos!AC417&gt;=AC$1005),OR(AC$1006="",Datos!AC417&lt;=AC$1006)),FALSE),IF(ISNUMBER(Datos!AC417),AND(Datos!AC417=INT(Datos!AC417),AND(OR(AC$1005="",Datos!AC417&gt;=AC$1005),OR(AC$1006="",Datos!AC417&lt;=AC$1006))),FALSE),OR(ISNUMBER(FIND(";"&amp;UPPER(TRIM(Datos!AC417&amp;""))&amp;"=",AC$1007)),ISNUMBER(FIND(";"&amp;UPPER(TRIM(Datos!AC417&amp;""))&amp;";",AC$1007))),OR(UPPER(TRIM(Datos!AC417&amp;""))="SÍ",UPPER(TRIM(Datos!AC417&amp;""))="SI",UPPER(TRIM(Datos!AC417&amp;""))="NO"),IF(ISNUMBER(Datos!AC417),AND(OR(AC$1005="",Datos!AC417&gt;=AC$1005),OR(AC$1006="",Datos!AC417&lt;=AC$1006)),FALSE),TRUE))))</f>
        <v>0.0</v>
      </c>
      <c r="AD417">
        <f>IF(Datos!AD417="",0,IF(AND(AD$1008&lt;&gt;"",Datos!AD417=AD$1008),0,IF(AD$1004=0,0,1-CHOOSE(AD$1004,IF(ISNUMBER(Datos!AD417),AND(OR(AD$1005="",Datos!AD417&gt;=AD$1005),OR(AD$1006="",Datos!AD417&lt;=AD$1006)),FALSE),IF(ISNUMBER(Datos!AD417),AND(Datos!AD417=INT(Datos!AD417),AND(OR(AD$1005="",Datos!AD417&gt;=AD$1005),OR(AD$1006="",Datos!AD417&lt;=AD$1006))),FALSE),OR(ISNUMBER(FIND(";"&amp;UPPER(TRIM(Datos!AD417&amp;""))&amp;"=",AD$1007)),ISNUMBER(FIND(";"&amp;UPPER(TRIM(Datos!AD417&amp;""))&amp;";",AD$1007))),OR(UPPER(TRIM(Datos!AD417&amp;""))="SÍ",UPPER(TRIM(Datos!AD417&amp;""))="SI",UPPER(TRIM(Datos!AD417&amp;""))="NO"),IF(ISNUMBER(Datos!AD417),AND(OR(AD$1005="",Datos!AD417&gt;=AD$1005),OR(AD$1006="",Datos!AD417&lt;=AD$1006)),FALSE),TRUE))))</f>
        <v>0.0</v>
      </c>
      <c r="AE417">
        <f>IF(Datos!AE417="",0,IF(AND(AE$1008&lt;&gt;"",Datos!AE417=AE$1008),0,IF(AE$1004=0,0,1-CHOOSE(AE$1004,IF(ISNUMBER(Datos!AE417),AND(OR(AE$1005="",Datos!AE417&gt;=AE$1005),OR(AE$1006="",Datos!AE417&lt;=AE$1006)),FALSE),IF(ISNUMBER(Datos!AE417),AND(Datos!AE417=INT(Datos!AE417),AND(OR(AE$1005="",Datos!AE417&gt;=AE$1005),OR(AE$1006="",Datos!AE417&lt;=AE$1006))),FALSE),OR(ISNUMBER(FIND(";"&amp;UPPER(TRIM(Datos!AE417&amp;""))&amp;"=",AE$1007)),ISNUMBER(FIND(";"&amp;UPPER(TRIM(Datos!AE417&amp;""))&amp;";",AE$1007))),OR(UPPER(TRIM(Datos!AE417&amp;""))="SÍ",UPPER(TRIM(Datos!AE417&amp;""))="SI",UPPER(TRIM(Datos!AE417&amp;""))="NO"),IF(ISNUMBER(Datos!AE417),AND(OR(AE$1005="",Datos!AE417&gt;=AE$1005),OR(AE$1006="",Datos!AE417&lt;=AE$1006)),FALSE),TRUE))))</f>
        <v>0.0</v>
      </c>
    </row>
    <row r="418" spans="2:31">
      <c r="B418">
        <f>IF(Datos!B418="",0,IF(AND(B$1008&lt;&gt;"",Datos!B418=B$1008),0,IF(B$1004=0,0,1-CHOOSE(B$1004,IF(ISNUMBER(Datos!B418),AND(OR(B$1005="",Datos!B418&gt;=B$1005),OR(B$1006="",Datos!B418&lt;=B$1006)),FALSE),IF(ISNUMBER(Datos!B418),AND(Datos!B418=INT(Datos!B418),AND(OR(B$1005="",Datos!B418&gt;=B$1005),OR(B$1006="",Datos!B418&lt;=B$1006))),FALSE),OR(ISNUMBER(FIND(";"&amp;UPPER(TRIM(Datos!B418&amp;""))&amp;"=",B$1007)),ISNUMBER(FIND(";"&amp;UPPER(TRIM(Datos!B418&amp;""))&amp;";",B$1007))),OR(UPPER(TRIM(Datos!B418&amp;""))="SÍ",UPPER(TRIM(Datos!B418&amp;""))="SI",UPPER(TRIM(Datos!B418&amp;""))="NO"),IF(ISNUMBER(Datos!B418),AND(OR(B$1005="",Datos!B418&gt;=B$1005),OR(B$1006="",Datos!B418&lt;=B$1006)),FALSE),TRUE))))</f>
        <v>0.0</v>
      </c>
      <c r="C418">
        <f>IF(Datos!C418="",0,IF(AND(C$1008&lt;&gt;"",Datos!C418=C$1008),0,IF(C$1004=0,0,1-CHOOSE(C$1004,IF(ISNUMBER(Datos!C418),AND(OR(C$1005="",Datos!C418&gt;=C$1005),OR(C$1006="",Datos!C418&lt;=C$1006)),FALSE),IF(ISNUMBER(Datos!C418),AND(Datos!C418=INT(Datos!C418),AND(OR(C$1005="",Datos!C418&gt;=C$1005),OR(C$1006="",Datos!C418&lt;=C$1006))),FALSE),OR(ISNUMBER(FIND(";"&amp;UPPER(TRIM(Datos!C418&amp;""))&amp;"=",C$1007)),ISNUMBER(FIND(";"&amp;UPPER(TRIM(Datos!C418&amp;""))&amp;";",C$1007))),OR(UPPER(TRIM(Datos!C418&amp;""))="SÍ",UPPER(TRIM(Datos!C418&amp;""))="SI",UPPER(TRIM(Datos!C418&amp;""))="NO"),IF(ISNUMBER(Datos!C418),AND(OR(C$1005="",Datos!C418&gt;=C$1005),OR(C$1006="",Datos!C418&lt;=C$1006)),FALSE),TRUE))))</f>
        <v>0.0</v>
      </c>
      <c r="D418">
        <f>IF(Datos!D418="",0,IF(AND(D$1008&lt;&gt;"",Datos!D418=D$1008),0,IF(D$1004=0,0,1-CHOOSE(D$1004,IF(ISNUMBER(Datos!D418),AND(OR(D$1005="",Datos!D418&gt;=D$1005),OR(D$1006="",Datos!D418&lt;=D$1006)),FALSE),IF(ISNUMBER(Datos!D418),AND(Datos!D418=INT(Datos!D418),AND(OR(D$1005="",Datos!D418&gt;=D$1005),OR(D$1006="",Datos!D418&lt;=D$1006))),FALSE),OR(ISNUMBER(FIND(";"&amp;UPPER(TRIM(Datos!D418&amp;""))&amp;"=",D$1007)),ISNUMBER(FIND(";"&amp;UPPER(TRIM(Datos!D418&amp;""))&amp;";",D$1007))),OR(UPPER(TRIM(Datos!D418&amp;""))="SÍ",UPPER(TRIM(Datos!D418&amp;""))="SI",UPPER(TRIM(Datos!D418&amp;""))="NO"),IF(ISNUMBER(Datos!D418),AND(OR(D$1005="",Datos!D418&gt;=D$1005),OR(D$1006="",Datos!D418&lt;=D$1006)),FALSE),TRUE))))</f>
        <v>0.0</v>
      </c>
      <c r="E418">
        <f>IF(Datos!E418="",0,IF(AND(E$1008&lt;&gt;"",Datos!E418=E$1008),0,IF(E$1004=0,0,1-CHOOSE(E$1004,IF(ISNUMBER(Datos!E418),AND(OR(E$1005="",Datos!E418&gt;=E$1005),OR(E$1006="",Datos!E418&lt;=E$1006)),FALSE),IF(ISNUMBER(Datos!E418),AND(Datos!E418=INT(Datos!E418),AND(OR(E$1005="",Datos!E418&gt;=E$1005),OR(E$1006="",Datos!E418&lt;=E$1006))),FALSE),OR(ISNUMBER(FIND(";"&amp;UPPER(TRIM(Datos!E418&amp;""))&amp;"=",E$1007)),ISNUMBER(FIND(";"&amp;UPPER(TRIM(Datos!E418&amp;""))&amp;";",E$1007))),OR(UPPER(TRIM(Datos!E418&amp;""))="SÍ",UPPER(TRIM(Datos!E418&amp;""))="SI",UPPER(TRIM(Datos!E418&amp;""))="NO"),IF(ISNUMBER(Datos!E418),AND(OR(E$1005="",Datos!E418&gt;=E$1005),OR(E$1006="",Datos!E418&lt;=E$1006)),FALSE),TRUE))))</f>
        <v>0.0</v>
      </c>
      <c r="F418">
        <f>IF(Datos!F418="",0,IF(AND(F$1008&lt;&gt;"",Datos!F418=F$1008),0,IF(F$1004=0,0,1-CHOOSE(F$1004,IF(ISNUMBER(Datos!F418),AND(OR(F$1005="",Datos!F418&gt;=F$1005),OR(F$1006="",Datos!F418&lt;=F$1006)),FALSE),IF(ISNUMBER(Datos!F418),AND(Datos!F418=INT(Datos!F418),AND(OR(F$1005="",Datos!F418&gt;=F$1005),OR(F$1006="",Datos!F418&lt;=F$1006))),FALSE),OR(ISNUMBER(FIND(";"&amp;UPPER(TRIM(Datos!F418&amp;""))&amp;"=",F$1007)),ISNUMBER(FIND(";"&amp;UPPER(TRIM(Datos!F418&amp;""))&amp;";",F$1007))),OR(UPPER(TRIM(Datos!F418&amp;""))="SÍ",UPPER(TRIM(Datos!F418&amp;""))="SI",UPPER(TRIM(Datos!F418&amp;""))="NO"),IF(ISNUMBER(Datos!F418),AND(OR(F$1005="",Datos!F418&gt;=F$1005),OR(F$1006="",Datos!F418&lt;=F$1006)),FALSE),TRUE))))</f>
        <v>0.0</v>
      </c>
      <c r="G418">
        <f>IF(Datos!G418="",0,IF(AND(G$1008&lt;&gt;"",Datos!G418=G$1008),0,IF(G$1004=0,0,1-CHOOSE(G$1004,IF(ISNUMBER(Datos!G418),AND(OR(G$1005="",Datos!G418&gt;=G$1005),OR(G$1006="",Datos!G418&lt;=G$1006)),FALSE),IF(ISNUMBER(Datos!G418),AND(Datos!G418=INT(Datos!G418),AND(OR(G$1005="",Datos!G418&gt;=G$1005),OR(G$1006="",Datos!G418&lt;=G$1006))),FALSE),OR(ISNUMBER(FIND(";"&amp;UPPER(TRIM(Datos!G418&amp;""))&amp;"=",G$1007)),ISNUMBER(FIND(";"&amp;UPPER(TRIM(Datos!G418&amp;""))&amp;";",G$1007))),OR(UPPER(TRIM(Datos!G418&amp;""))="SÍ",UPPER(TRIM(Datos!G418&amp;""))="SI",UPPER(TRIM(Datos!G418&amp;""))="NO"),IF(ISNUMBER(Datos!G418),AND(OR(G$1005="",Datos!G418&gt;=G$1005),OR(G$1006="",Datos!G418&lt;=G$1006)),FALSE),TRUE))))</f>
        <v>0.0</v>
      </c>
      <c r="H418">
        <f>IF(Datos!H418="",0,IF(AND(H$1008&lt;&gt;"",Datos!H418=H$1008),0,IF(H$1004=0,0,1-CHOOSE(H$1004,IF(ISNUMBER(Datos!H418),AND(OR(H$1005="",Datos!H418&gt;=H$1005),OR(H$1006="",Datos!H418&lt;=H$1006)),FALSE),IF(ISNUMBER(Datos!H418),AND(Datos!H418=INT(Datos!H418),AND(OR(H$1005="",Datos!H418&gt;=H$1005),OR(H$1006="",Datos!H418&lt;=H$1006))),FALSE),OR(ISNUMBER(FIND(";"&amp;UPPER(TRIM(Datos!H418&amp;""))&amp;"=",H$1007)),ISNUMBER(FIND(";"&amp;UPPER(TRIM(Datos!H418&amp;""))&amp;";",H$1007))),OR(UPPER(TRIM(Datos!H418&amp;""))="SÍ",UPPER(TRIM(Datos!H418&amp;""))="SI",UPPER(TRIM(Datos!H418&amp;""))="NO"),IF(ISNUMBER(Datos!H418),AND(OR(H$1005="",Datos!H418&gt;=H$1005),OR(H$1006="",Datos!H418&lt;=H$1006)),FALSE),TRUE))))</f>
        <v>0.0</v>
      </c>
      <c r="I418">
        <f>IF(Datos!I418="",0,IF(AND(I$1008&lt;&gt;"",Datos!I418=I$1008),0,IF(I$1004=0,0,1-CHOOSE(I$1004,IF(ISNUMBER(Datos!I418),AND(OR(I$1005="",Datos!I418&gt;=I$1005),OR(I$1006="",Datos!I418&lt;=I$1006)),FALSE),IF(ISNUMBER(Datos!I418),AND(Datos!I418=INT(Datos!I418),AND(OR(I$1005="",Datos!I418&gt;=I$1005),OR(I$1006="",Datos!I418&lt;=I$1006))),FALSE),OR(ISNUMBER(FIND(";"&amp;UPPER(TRIM(Datos!I418&amp;""))&amp;"=",I$1007)),ISNUMBER(FIND(";"&amp;UPPER(TRIM(Datos!I418&amp;""))&amp;";",I$1007))),OR(UPPER(TRIM(Datos!I418&amp;""))="SÍ",UPPER(TRIM(Datos!I418&amp;""))="SI",UPPER(TRIM(Datos!I418&amp;""))="NO"),IF(ISNUMBER(Datos!I418),AND(OR(I$1005="",Datos!I418&gt;=I$1005),OR(I$1006="",Datos!I418&lt;=I$1006)),FALSE),TRUE))))</f>
        <v>0.0</v>
      </c>
      <c r="J418">
        <f>IF(Datos!J418="",0,IF(AND(J$1008&lt;&gt;"",Datos!J418=J$1008),0,IF(J$1004=0,0,1-CHOOSE(J$1004,IF(ISNUMBER(Datos!J418),AND(OR(J$1005="",Datos!J418&gt;=J$1005),OR(J$1006="",Datos!J418&lt;=J$1006)),FALSE),IF(ISNUMBER(Datos!J418),AND(Datos!J418=INT(Datos!J418),AND(OR(J$1005="",Datos!J418&gt;=J$1005),OR(J$1006="",Datos!J418&lt;=J$1006))),FALSE),OR(ISNUMBER(FIND(";"&amp;UPPER(TRIM(Datos!J418&amp;""))&amp;"=",J$1007)),ISNUMBER(FIND(";"&amp;UPPER(TRIM(Datos!J418&amp;""))&amp;";",J$1007))),OR(UPPER(TRIM(Datos!J418&amp;""))="SÍ",UPPER(TRIM(Datos!J418&amp;""))="SI",UPPER(TRIM(Datos!J418&amp;""))="NO"),IF(ISNUMBER(Datos!J418),AND(OR(J$1005="",Datos!J418&gt;=J$1005),OR(J$1006="",Datos!J418&lt;=J$1006)),FALSE),TRUE))))</f>
        <v>0.0</v>
      </c>
      <c r="K418">
        <f>IF(Datos!K418="",0,IF(AND(K$1008&lt;&gt;"",Datos!K418=K$1008),0,IF(K$1004=0,0,1-CHOOSE(K$1004,IF(ISNUMBER(Datos!K418),AND(OR(K$1005="",Datos!K418&gt;=K$1005),OR(K$1006="",Datos!K418&lt;=K$1006)),FALSE),IF(ISNUMBER(Datos!K418),AND(Datos!K418=INT(Datos!K418),AND(OR(K$1005="",Datos!K418&gt;=K$1005),OR(K$1006="",Datos!K418&lt;=K$1006))),FALSE),OR(ISNUMBER(FIND(";"&amp;UPPER(TRIM(Datos!K418&amp;""))&amp;"=",K$1007)),ISNUMBER(FIND(";"&amp;UPPER(TRIM(Datos!K418&amp;""))&amp;";",K$1007))),OR(UPPER(TRIM(Datos!K418&amp;""))="SÍ",UPPER(TRIM(Datos!K418&amp;""))="SI",UPPER(TRIM(Datos!K418&amp;""))="NO"),IF(ISNUMBER(Datos!K418),AND(OR(K$1005="",Datos!K418&gt;=K$1005),OR(K$1006="",Datos!K418&lt;=K$1006)),FALSE),TRUE))))</f>
        <v>0.0</v>
      </c>
      <c r="L418">
        <f>IF(Datos!L418="",0,IF(AND(L$1008&lt;&gt;"",Datos!L418=L$1008),0,IF(L$1004=0,0,1-CHOOSE(L$1004,IF(ISNUMBER(Datos!L418),AND(OR(L$1005="",Datos!L418&gt;=L$1005),OR(L$1006="",Datos!L418&lt;=L$1006)),FALSE),IF(ISNUMBER(Datos!L418),AND(Datos!L418=INT(Datos!L418),AND(OR(L$1005="",Datos!L418&gt;=L$1005),OR(L$1006="",Datos!L418&lt;=L$1006))),FALSE),OR(ISNUMBER(FIND(";"&amp;UPPER(TRIM(Datos!L418&amp;""))&amp;"=",L$1007)),ISNUMBER(FIND(";"&amp;UPPER(TRIM(Datos!L418&amp;""))&amp;";",L$1007))),OR(UPPER(TRIM(Datos!L418&amp;""))="SÍ",UPPER(TRIM(Datos!L418&amp;""))="SI",UPPER(TRIM(Datos!L418&amp;""))="NO"),IF(ISNUMBER(Datos!L418),AND(OR(L$1005="",Datos!L418&gt;=L$1005),OR(L$1006="",Datos!L418&lt;=L$1006)),FALSE),TRUE))))</f>
        <v>0.0</v>
      </c>
      <c r="M418">
        <f>IF(Datos!M418="",0,IF(AND(M$1008&lt;&gt;"",Datos!M418=M$1008),0,IF(M$1004=0,0,1-CHOOSE(M$1004,IF(ISNUMBER(Datos!M418),AND(OR(M$1005="",Datos!M418&gt;=M$1005),OR(M$1006="",Datos!M418&lt;=M$1006)),FALSE),IF(ISNUMBER(Datos!M418),AND(Datos!M418=INT(Datos!M418),AND(OR(M$1005="",Datos!M418&gt;=M$1005),OR(M$1006="",Datos!M418&lt;=M$1006))),FALSE),OR(ISNUMBER(FIND(";"&amp;UPPER(TRIM(Datos!M418&amp;""))&amp;"=",M$1007)),ISNUMBER(FIND(";"&amp;UPPER(TRIM(Datos!M418&amp;""))&amp;";",M$1007))),OR(UPPER(TRIM(Datos!M418&amp;""))="SÍ",UPPER(TRIM(Datos!M418&amp;""))="SI",UPPER(TRIM(Datos!M418&amp;""))="NO"),IF(ISNUMBER(Datos!M418),AND(OR(M$1005="",Datos!M418&gt;=M$1005),OR(M$1006="",Datos!M418&lt;=M$1006)),FALSE),TRUE))))</f>
        <v>0.0</v>
      </c>
      <c r="N418">
        <f>IF(Datos!N418="",0,IF(AND(N$1008&lt;&gt;"",Datos!N418=N$1008),0,IF(N$1004=0,0,1-CHOOSE(N$1004,IF(ISNUMBER(Datos!N418),AND(OR(N$1005="",Datos!N418&gt;=N$1005),OR(N$1006="",Datos!N418&lt;=N$1006)),FALSE),IF(ISNUMBER(Datos!N418),AND(Datos!N418=INT(Datos!N418),AND(OR(N$1005="",Datos!N418&gt;=N$1005),OR(N$1006="",Datos!N418&lt;=N$1006))),FALSE),OR(ISNUMBER(FIND(";"&amp;UPPER(TRIM(Datos!N418&amp;""))&amp;"=",N$1007)),ISNUMBER(FIND(";"&amp;UPPER(TRIM(Datos!N418&amp;""))&amp;";",N$1007))),OR(UPPER(TRIM(Datos!N418&amp;""))="SÍ",UPPER(TRIM(Datos!N418&amp;""))="SI",UPPER(TRIM(Datos!N418&amp;""))="NO"),IF(ISNUMBER(Datos!N418),AND(OR(N$1005="",Datos!N418&gt;=N$1005),OR(N$1006="",Datos!N418&lt;=N$1006)),FALSE),TRUE))))</f>
        <v>0.0</v>
      </c>
      <c r="O418">
        <f>IF(Datos!O418="",0,IF(AND(O$1008&lt;&gt;"",Datos!O418=O$1008),0,IF(O$1004=0,0,1-CHOOSE(O$1004,IF(ISNUMBER(Datos!O418),AND(OR(O$1005="",Datos!O418&gt;=O$1005),OR(O$1006="",Datos!O418&lt;=O$1006)),FALSE),IF(ISNUMBER(Datos!O418),AND(Datos!O418=INT(Datos!O418),AND(OR(O$1005="",Datos!O418&gt;=O$1005),OR(O$1006="",Datos!O418&lt;=O$1006))),FALSE),OR(ISNUMBER(FIND(";"&amp;UPPER(TRIM(Datos!O418&amp;""))&amp;"=",O$1007)),ISNUMBER(FIND(";"&amp;UPPER(TRIM(Datos!O418&amp;""))&amp;";",O$1007))),OR(UPPER(TRIM(Datos!O418&amp;""))="SÍ",UPPER(TRIM(Datos!O418&amp;""))="SI",UPPER(TRIM(Datos!O418&amp;""))="NO"),IF(ISNUMBER(Datos!O418),AND(OR(O$1005="",Datos!O418&gt;=O$1005),OR(O$1006="",Datos!O418&lt;=O$1006)),FALSE),TRUE))))</f>
        <v>0.0</v>
      </c>
      <c r="P418">
        <f>IF(Datos!P418="",0,IF(AND(P$1008&lt;&gt;"",Datos!P418=P$1008),0,IF(P$1004=0,0,1-CHOOSE(P$1004,IF(ISNUMBER(Datos!P418),AND(OR(P$1005="",Datos!P418&gt;=P$1005),OR(P$1006="",Datos!P418&lt;=P$1006)),FALSE),IF(ISNUMBER(Datos!P418),AND(Datos!P418=INT(Datos!P418),AND(OR(P$1005="",Datos!P418&gt;=P$1005),OR(P$1006="",Datos!P418&lt;=P$1006))),FALSE),OR(ISNUMBER(FIND(";"&amp;UPPER(TRIM(Datos!P418&amp;""))&amp;"=",P$1007)),ISNUMBER(FIND(";"&amp;UPPER(TRIM(Datos!P418&amp;""))&amp;";",P$1007))),OR(UPPER(TRIM(Datos!P418&amp;""))="SÍ",UPPER(TRIM(Datos!P418&amp;""))="SI",UPPER(TRIM(Datos!P418&amp;""))="NO"),IF(ISNUMBER(Datos!P418),AND(OR(P$1005="",Datos!P418&gt;=P$1005),OR(P$1006="",Datos!P418&lt;=P$1006)),FALSE),TRUE))))</f>
        <v>0.0</v>
      </c>
      <c r="Q418">
        <f>IF(Datos!Q418="",0,IF(AND(Q$1008&lt;&gt;"",Datos!Q418=Q$1008),0,IF(Q$1004=0,0,1-CHOOSE(Q$1004,IF(ISNUMBER(Datos!Q418),AND(OR(Q$1005="",Datos!Q418&gt;=Q$1005),OR(Q$1006="",Datos!Q418&lt;=Q$1006)),FALSE),IF(ISNUMBER(Datos!Q418),AND(Datos!Q418=INT(Datos!Q418),AND(OR(Q$1005="",Datos!Q418&gt;=Q$1005),OR(Q$1006="",Datos!Q418&lt;=Q$1006))),FALSE),OR(ISNUMBER(FIND(";"&amp;UPPER(TRIM(Datos!Q418&amp;""))&amp;"=",Q$1007)),ISNUMBER(FIND(";"&amp;UPPER(TRIM(Datos!Q418&amp;""))&amp;";",Q$1007))),OR(UPPER(TRIM(Datos!Q418&amp;""))="SÍ",UPPER(TRIM(Datos!Q418&amp;""))="SI",UPPER(TRIM(Datos!Q418&amp;""))="NO"),IF(ISNUMBER(Datos!Q418),AND(OR(Q$1005="",Datos!Q418&gt;=Q$1005),OR(Q$1006="",Datos!Q418&lt;=Q$1006)),FALSE),TRUE))))</f>
        <v>0.0</v>
      </c>
      <c r="R418">
        <f>IF(Datos!R418="",0,IF(AND(R$1008&lt;&gt;"",Datos!R418=R$1008),0,IF(R$1004=0,0,1-CHOOSE(R$1004,IF(ISNUMBER(Datos!R418),AND(OR(R$1005="",Datos!R418&gt;=R$1005),OR(R$1006="",Datos!R418&lt;=R$1006)),FALSE),IF(ISNUMBER(Datos!R418),AND(Datos!R418=INT(Datos!R418),AND(OR(R$1005="",Datos!R418&gt;=R$1005),OR(R$1006="",Datos!R418&lt;=R$1006))),FALSE),OR(ISNUMBER(FIND(";"&amp;UPPER(TRIM(Datos!R418&amp;""))&amp;"=",R$1007)),ISNUMBER(FIND(";"&amp;UPPER(TRIM(Datos!R418&amp;""))&amp;";",R$1007))),OR(UPPER(TRIM(Datos!R418&amp;""))="SÍ",UPPER(TRIM(Datos!R418&amp;""))="SI",UPPER(TRIM(Datos!R418&amp;""))="NO"),IF(ISNUMBER(Datos!R418),AND(OR(R$1005="",Datos!R418&gt;=R$1005),OR(R$1006="",Datos!R418&lt;=R$1006)),FALSE),TRUE))))</f>
        <v>0.0</v>
      </c>
      <c r="S418">
        <f>IF(Datos!S418="",0,IF(AND(S$1008&lt;&gt;"",Datos!S418=S$1008),0,IF(S$1004=0,0,1-CHOOSE(S$1004,IF(ISNUMBER(Datos!S418),AND(OR(S$1005="",Datos!S418&gt;=S$1005),OR(S$1006="",Datos!S418&lt;=S$1006)),FALSE),IF(ISNUMBER(Datos!S418),AND(Datos!S418=INT(Datos!S418),AND(OR(S$1005="",Datos!S418&gt;=S$1005),OR(S$1006="",Datos!S418&lt;=S$1006))),FALSE),OR(ISNUMBER(FIND(";"&amp;UPPER(TRIM(Datos!S418&amp;""))&amp;"=",S$1007)),ISNUMBER(FIND(";"&amp;UPPER(TRIM(Datos!S418&amp;""))&amp;";",S$1007))),OR(UPPER(TRIM(Datos!S418&amp;""))="SÍ",UPPER(TRIM(Datos!S418&amp;""))="SI",UPPER(TRIM(Datos!S418&amp;""))="NO"),IF(ISNUMBER(Datos!S418),AND(OR(S$1005="",Datos!S418&gt;=S$1005),OR(S$1006="",Datos!S418&lt;=S$1006)),FALSE),TRUE))))</f>
        <v>0.0</v>
      </c>
      <c r="T418">
        <f>IF(Datos!T418="",0,IF(AND(T$1008&lt;&gt;"",Datos!T418=T$1008),0,IF(T$1004=0,0,1-CHOOSE(T$1004,IF(ISNUMBER(Datos!T418),AND(OR(T$1005="",Datos!T418&gt;=T$1005),OR(T$1006="",Datos!T418&lt;=T$1006)),FALSE),IF(ISNUMBER(Datos!T418),AND(Datos!T418=INT(Datos!T418),AND(OR(T$1005="",Datos!T418&gt;=T$1005),OR(T$1006="",Datos!T418&lt;=T$1006))),FALSE),OR(ISNUMBER(FIND(";"&amp;UPPER(TRIM(Datos!T418&amp;""))&amp;"=",T$1007)),ISNUMBER(FIND(";"&amp;UPPER(TRIM(Datos!T418&amp;""))&amp;";",T$1007))),OR(UPPER(TRIM(Datos!T418&amp;""))="SÍ",UPPER(TRIM(Datos!T418&amp;""))="SI",UPPER(TRIM(Datos!T418&amp;""))="NO"),IF(ISNUMBER(Datos!T418),AND(OR(T$1005="",Datos!T418&gt;=T$1005),OR(T$1006="",Datos!T418&lt;=T$1006)),FALSE),TRUE))))</f>
        <v>0.0</v>
      </c>
      <c r="U418">
        <f>IF(Datos!U418="",0,IF(AND(U$1008&lt;&gt;"",Datos!U418=U$1008),0,IF(U$1004=0,0,1-CHOOSE(U$1004,IF(ISNUMBER(Datos!U418),AND(OR(U$1005="",Datos!U418&gt;=U$1005),OR(U$1006="",Datos!U418&lt;=U$1006)),FALSE),IF(ISNUMBER(Datos!U418),AND(Datos!U418=INT(Datos!U418),AND(OR(U$1005="",Datos!U418&gt;=U$1005),OR(U$1006="",Datos!U418&lt;=U$1006))),FALSE),OR(ISNUMBER(FIND(";"&amp;UPPER(TRIM(Datos!U418&amp;""))&amp;"=",U$1007)),ISNUMBER(FIND(";"&amp;UPPER(TRIM(Datos!U418&amp;""))&amp;";",U$1007))),OR(UPPER(TRIM(Datos!U418&amp;""))="SÍ",UPPER(TRIM(Datos!U418&amp;""))="SI",UPPER(TRIM(Datos!U418&amp;""))="NO"),IF(ISNUMBER(Datos!U418),AND(OR(U$1005="",Datos!U418&gt;=U$1005),OR(U$1006="",Datos!U418&lt;=U$1006)),FALSE),TRUE))))</f>
        <v>0.0</v>
      </c>
      <c r="V418">
        <f>IF(Datos!V418="",0,IF(AND(V$1008&lt;&gt;"",Datos!V418=V$1008),0,IF(V$1004=0,0,1-CHOOSE(V$1004,IF(ISNUMBER(Datos!V418),AND(OR(V$1005="",Datos!V418&gt;=V$1005),OR(V$1006="",Datos!V418&lt;=V$1006)),FALSE),IF(ISNUMBER(Datos!V418),AND(Datos!V418=INT(Datos!V418),AND(OR(V$1005="",Datos!V418&gt;=V$1005),OR(V$1006="",Datos!V418&lt;=V$1006))),FALSE),OR(ISNUMBER(FIND(";"&amp;UPPER(TRIM(Datos!V418&amp;""))&amp;"=",V$1007)),ISNUMBER(FIND(";"&amp;UPPER(TRIM(Datos!V418&amp;""))&amp;";",V$1007))),OR(UPPER(TRIM(Datos!V418&amp;""))="SÍ",UPPER(TRIM(Datos!V418&amp;""))="SI",UPPER(TRIM(Datos!V418&amp;""))="NO"),IF(ISNUMBER(Datos!V418),AND(OR(V$1005="",Datos!V418&gt;=V$1005),OR(V$1006="",Datos!V418&lt;=V$1006)),FALSE),TRUE))))</f>
        <v>0.0</v>
      </c>
      <c r="W418">
        <f>IF(Datos!W418="",0,IF(AND(W$1008&lt;&gt;"",Datos!W418=W$1008),0,IF(W$1004=0,0,1-CHOOSE(W$1004,IF(ISNUMBER(Datos!W418),AND(OR(W$1005="",Datos!W418&gt;=W$1005),OR(W$1006="",Datos!W418&lt;=W$1006)),FALSE),IF(ISNUMBER(Datos!W418),AND(Datos!W418=INT(Datos!W418),AND(OR(W$1005="",Datos!W418&gt;=W$1005),OR(W$1006="",Datos!W418&lt;=W$1006))),FALSE),OR(ISNUMBER(FIND(";"&amp;UPPER(TRIM(Datos!W418&amp;""))&amp;"=",W$1007)),ISNUMBER(FIND(";"&amp;UPPER(TRIM(Datos!W418&amp;""))&amp;";",W$1007))),OR(UPPER(TRIM(Datos!W418&amp;""))="SÍ",UPPER(TRIM(Datos!W418&amp;""))="SI",UPPER(TRIM(Datos!W418&amp;""))="NO"),IF(ISNUMBER(Datos!W418),AND(OR(W$1005="",Datos!W418&gt;=W$1005),OR(W$1006="",Datos!W418&lt;=W$1006)),FALSE),TRUE))))</f>
        <v>0.0</v>
      </c>
      <c r="X418">
        <f>IF(Datos!X418="",0,IF(AND(X$1008&lt;&gt;"",Datos!X418=X$1008),0,IF(X$1004=0,0,1-CHOOSE(X$1004,IF(ISNUMBER(Datos!X418),AND(OR(X$1005="",Datos!X418&gt;=X$1005),OR(X$1006="",Datos!X418&lt;=X$1006)),FALSE),IF(ISNUMBER(Datos!X418),AND(Datos!X418=INT(Datos!X418),AND(OR(X$1005="",Datos!X418&gt;=X$1005),OR(X$1006="",Datos!X418&lt;=X$1006))),FALSE),OR(ISNUMBER(FIND(";"&amp;UPPER(TRIM(Datos!X418&amp;""))&amp;"=",X$1007)),ISNUMBER(FIND(";"&amp;UPPER(TRIM(Datos!X418&amp;""))&amp;";",X$1007))),OR(UPPER(TRIM(Datos!X418&amp;""))="SÍ",UPPER(TRIM(Datos!X418&amp;""))="SI",UPPER(TRIM(Datos!X418&amp;""))="NO"),IF(ISNUMBER(Datos!X418),AND(OR(X$1005="",Datos!X418&gt;=X$1005),OR(X$1006="",Datos!X418&lt;=X$1006)),FALSE),TRUE))))</f>
        <v>0.0</v>
      </c>
      <c r="Y418">
        <f>IF(Datos!Y418="",0,IF(AND(Y$1008&lt;&gt;"",Datos!Y418=Y$1008),0,IF(Y$1004=0,0,1-CHOOSE(Y$1004,IF(ISNUMBER(Datos!Y418),AND(OR(Y$1005="",Datos!Y418&gt;=Y$1005),OR(Y$1006="",Datos!Y418&lt;=Y$1006)),FALSE),IF(ISNUMBER(Datos!Y418),AND(Datos!Y418=INT(Datos!Y418),AND(OR(Y$1005="",Datos!Y418&gt;=Y$1005),OR(Y$1006="",Datos!Y418&lt;=Y$1006))),FALSE),OR(ISNUMBER(FIND(";"&amp;UPPER(TRIM(Datos!Y418&amp;""))&amp;"=",Y$1007)),ISNUMBER(FIND(";"&amp;UPPER(TRIM(Datos!Y418&amp;""))&amp;";",Y$1007))),OR(UPPER(TRIM(Datos!Y418&amp;""))="SÍ",UPPER(TRIM(Datos!Y418&amp;""))="SI",UPPER(TRIM(Datos!Y418&amp;""))="NO"),IF(ISNUMBER(Datos!Y418),AND(OR(Y$1005="",Datos!Y418&gt;=Y$1005),OR(Y$1006="",Datos!Y418&lt;=Y$1006)),FALSE),TRUE))))</f>
        <v>0.0</v>
      </c>
      <c r="Z418">
        <f>IF(Datos!Z418="",0,IF(AND(Z$1008&lt;&gt;"",Datos!Z418=Z$1008),0,IF(Z$1004=0,0,1-CHOOSE(Z$1004,IF(ISNUMBER(Datos!Z418),AND(OR(Z$1005="",Datos!Z418&gt;=Z$1005),OR(Z$1006="",Datos!Z418&lt;=Z$1006)),FALSE),IF(ISNUMBER(Datos!Z418),AND(Datos!Z418=INT(Datos!Z418),AND(OR(Z$1005="",Datos!Z418&gt;=Z$1005),OR(Z$1006="",Datos!Z418&lt;=Z$1006))),FALSE),OR(ISNUMBER(FIND(";"&amp;UPPER(TRIM(Datos!Z418&amp;""))&amp;"=",Z$1007)),ISNUMBER(FIND(";"&amp;UPPER(TRIM(Datos!Z418&amp;""))&amp;";",Z$1007))),OR(UPPER(TRIM(Datos!Z418&amp;""))="SÍ",UPPER(TRIM(Datos!Z418&amp;""))="SI",UPPER(TRIM(Datos!Z418&amp;""))="NO"),IF(ISNUMBER(Datos!Z418),AND(OR(Z$1005="",Datos!Z418&gt;=Z$1005),OR(Z$1006="",Datos!Z418&lt;=Z$1006)),FALSE),TRUE))))</f>
        <v>0.0</v>
      </c>
      <c r="AA418">
        <f>IF(Datos!AA418="",0,IF(AND(AA$1008&lt;&gt;"",Datos!AA418=AA$1008),0,IF(AA$1004=0,0,1-CHOOSE(AA$1004,IF(ISNUMBER(Datos!AA418),AND(OR(AA$1005="",Datos!AA418&gt;=AA$1005),OR(AA$1006="",Datos!AA418&lt;=AA$1006)),FALSE),IF(ISNUMBER(Datos!AA418),AND(Datos!AA418=INT(Datos!AA418),AND(OR(AA$1005="",Datos!AA418&gt;=AA$1005),OR(AA$1006="",Datos!AA418&lt;=AA$1006))),FALSE),OR(ISNUMBER(FIND(";"&amp;UPPER(TRIM(Datos!AA418&amp;""))&amp;"=",AA$1007)),ISNUMBER(FIND(";"&amp;UPPER(TRIM(Datos!AA418&amp;""))&amp;";",AA$1007))),OR(UPPER(TRIM(Datos!AA418&amp;""))="SÍ",UPPER(TRIM(Datos!AA418&amp;""))="SI",UPPER(TRIM(Datos!AA418&amp;""))="NO"),IF(ISNUMBER(Datos!AA418),AND(OR(AA$1005="",Datos!AA418&gt;=AA$1005),OR(AA$1006="",Datos!AA418&lt;=AA$1006)),FALSE),TRUE))))</f>
        <v>0.0</v>
      </c>
      <c r="AB418">
        <f>IF(Datos!AB418="",0,IF(AND(AB$1008&lt;&gt;"",Datos!AB418=AB$1008),0,IF(AB$1004=0,0,1-CHOOSE(AB$1004,IF(ISNUMBER(Datos!AB418),AND(OR(AB$1005="",Datos!AB418&gt;=AB$1005),OR(AB$1006="",Datos!AB418&lt;=AB$1006)),FALSE),IF(ISNUMBER(Datos!AB418),AND(Datos!AB418=INT(Datos!AB418),AND(OR(AB$1005="",Datos!AB418&gt;=AB$1005),OR(AB$1006="",Datos!AB418&lt;=AB$1006))),FALSE),OR(ISNUMBER(FIND(";"&amp;UPPER(TRIM(Datos!AB418&amp;""))&amp;"=",AB$1007)),ISNUMBER(FIND(";"&amp;UPPER(TRIM(Datos!AB418&amp;""))&amp;";",AB$1007))),OR(UPPER(TRIM(Datos!AB418&amp;""))="SÍ",UPPER(TRIM(Datos!AB418&amp;""))="SI",UPPER(TRIM(Datos!AB418&amp;""))="NO"),IF(ISNUMBER(Datos!AB418),AND(OR(AB$1005="",Datos!AB418&gt;=AB$1005),OR(AB$1006="",Datos!AB418&lt;=AB$1006)),FALSE),TRUE))))</f>
        <v>0.0</v>
      </c>
      <c r="AC418">
        <f>IF(Datos!AC418="",0,IF(AND(AC$1008&lt;&gt;"",Datos!AC418=AC$1008),0,IF(AC$1004=0,0,1-CHOOSE(AC$1004,IF(ISNUMBER(Datos!AC418),AND(OR(AC$1005="",Datos!AC418&gt;=AC$1005),OR(AC$1006="",Datos!AC418&lt;=AC$1006)),FALSE),IF(ISNUMBER(Datos!AC418),AND(Datos!AC418=INT(Datos!AC418),AND(OR(AC$1005="",Datos!AC418&gt;=AC$1005),OR(AC$1006="",Datos!AC418&lt;=AC$1006))),FALSE),OR(ISNUMBER(FIND(";"&amp;UPPER(TRIM(Datos!AC418&amp;""))&amp;"=",AC$1007)),ISNUMBER(FIND(";"&amp;UPPER(TRIM(Datos!AC418&amp;""))&amp;";",AC$1007))),OR(UPPER(TRIM(Datos!AC418&amp;""))="SÍ",UPPER(TRIM(Datos!AC418&amp;""))="SI",UPPER(TRIM(Datos!AC418&amp;""))="NO"),IF(ISNUMBER(Datos!AC418),AND(OR(AC$1005="",Datos!AC418&gt;=AC$1005),OR(AC$1006="",Datos!AC418&lt;=AC$1006)),FALSE),TRUE))))</f>
        <v>0.0</v>
      </c>
      <c r="AD418">
        <f>IF(Datos!AD418="",0,IF(AND(AD$1008&lt;&gt;"",Datos!AD418=AD$1008),0,IF(AD$1004=0,0,1-CHOOSE(AD$1004,IF(ISNUMBER(Datos!AD418),AND(OR(AD$1005="",Datos!AD418&gt;=AD$1005),OR(AD$1006="",Datos!AD418&lt;=AD$1006)),FALSE),IF(ISNUMBER(Datos!AD418),AND(Datos!AD418=INT(Datos!AD418),AND(OR(AD$1005="",Datos!AD418&gt;=AD$1005),OR(AD$1006="",Datos!AD418&lt;=AD$1006))),FALSE),OR(ISNUMBER(FIND(";"&amp;UPPER(TRIM(Datos!AD418&amp;""))&amp;"=",AD$1007)),ISNUMBER(FIND(";"&amp;UPPER(TRIM(Datos!AD418&amp;""))&amp;";",AD$1007))),OR(UPPER(TRIM(Datos!AD418&amp;""))="SÍ",UPPER(TRIM(Datos!AD418&amp;""))="SI",UPPER(TRIM(Datos!AD418&amp;""))="NO"),IF(ISNUMBER(Datos!AD418),AND(OR(AD$1005="",Datos!AD418&gt;=AD$1005),OR(AD$1006="",Datos!AD418&lt;=AD$1006)),FALSE),TRUE))))</f>
        <v>0.0</v>
      </c>
      <c r="AE418">
        <f>IF(Datos!AE418="",0,IF(AND(AE$1008&lt;&gt;"",Datos!AE418=AE$1008),0,IF(AE$1004=0,0,1-CHOOSE(AE$1004,IF(ISNUMBER(Datos!AE418),AND(OR(AE$1005="",Datos!AE418&gt;=AE$1005),OR(AE$1006="",Datos!AE418&lt;=AE$1006)),FALSE),IF(ISNUMBER(Datos!AE418),AND(Datos!AE418=INT(Datos!AE418),AND(OR(AE$1005="",Datos!AE418&gt;=AE$1005),OR(AE$1006="",Datos!AE418&lt;=AE$1006))),FALSE),OR(ISNUMBER(FIND(";"&amp;UPPER(TRIM(Datos!AE418&amp;""))&amp;"=",AE$1007)),ISNUMBER(FIND(";"&amp;UPPER(TRIM(Datos!AE418&amp;""))&amp;";",AE$1007))),OR(UPPER(TRIM(Datos!AE418&amp;""))="SÍ",UPPER(TRIM(Datos!AE418&amp;""))="SI",UPPER(TRIM(Datos!AE418&amp;""))="NO"),IF(ISNUMBER(Datos!AE418),AND(OR(AE$1005="",Datos!AE418&gt;=AE$1005),OR(AE$1006="",Datos!AE418&lt;=AE$1006)),FALSE),TRUE))))</f>
        <v>0.0</v>
      </c>
    </row>
    <row r="419" spans="2:31">
      <c r="B419">
        <f>IF(Datos!B419="",0,IF(AND(B$1008&lt;&gt;"",Datos!B419=B$1008),0,IF(B$1004=0,0,1-CHOOSE(B$1004,IF(ISNUMBER(Datos!B419),AND(OR(B$1005="",Datos!B419&gt;=B$1005),OR(B$1006="",Datos!B419&lt;=B$1006)),FALSE),IF(ISNUMBER(Datos!B419),AND(Datos!B419=INT(Datos!B419),AND(OR(B$1005="",Datos!B419&gt;=B$1005),OR(B$1006="",Datos!B419&lt;=B$1006))),FALSE),OR(ISNUMBER(FIND(";"&amp;UPPER(TRIM(Datos!B419&amp;""))&amp;"=",B$1007)),ISNUMBER(FIND(";"&amp;UPPER(TRIM(Datos!B419&amp;""))&amp;";",B$1007))),OR(UPPER(TRIM(Datos!B419&amp;""))="SÍ",UPPER(TRIM(Datos!B419&amp;""))="SI",UPPER(TRIM(Datos!B419&amp;""))="NO"),IF(ISNUMBER(Datos!B419),AND(OR(B$1005="",Datos!B419&gt;=B$1005),OR(B$1006="",Datos!B419&lt;=B$1006)),FALSE),TRUE))))</f>
        <v>0.0</v>
      </c>
      <c r="C419">
        <f>IF(Datos!C419="",0,IF(AND(C$1008&lt;&gt;"",Datos!C419=C$1008),0,IF(C$1004=0,0,1-CHOOSE(C$1004,IF(ISNUMBER(Datos!C419),AND(OR(C$1005="",Datos!C419&gt;=C$1005),OR(C$1006="",Datos!C419&lt;=C$1006)),FALSE),IF(ISNUMBER(Datos!C419),AND(Datos!C419=INT(Datos!C419),AND(OR(C$1005="",Datos!C419&gt;=C$1005),OR(C$1006="",Datos!C419&lt;=C$1006))),FALSE),OR(ISNUMBER(FIND(";"&amp;UPPER(TRIM(Datos!C419&amp;""))&amp;"=",C$1007)),ISNUMBER(FIND(";"&amp;UPPER(TRIM(Datos!C419&amp;""))&amp;";",C$1007))),OR(UPPER(TRIM(Datos!C419&amp;""))="SÍ",UPPER(TRIM(Datos!C419&amp;""))="SI",UPPER(TRIM(Datos!C419&amp;""))="NO"),IF(ISNUMBER(Datos!C419),AND(OR(C$1005="",Datos!C419&gt;=C$1005),OR(C$1006="",Datos!C419&lt;=C$1006)),FALSE),TRUE))))</f>
        <v>0.0</v>
      </c>
      <c r="D419">
        <f>IF(Datos!D419="",0,IF(AND(D$1008&lt;&gt;"",Datos!D419=D$1008),0,IF(D$1004=0,0,1-CHOOSE(D$1004,IF(ISNUMBER(Datos!D419),AND(OR(D$1005="",Datos!D419&gt;=D$1005),OR(D$1006="",Datos!D419&lt;=D$1006)),FALSE),IF(ISNUMBER(Datos!D419),AND(Datos!D419=INT(Datos!D419),AND(OR(D$1005="",Datos!D419&gt;=D$1005),OR(D$1006="",Datos!D419&lt;=D$1006))),FALSE),OR(ISNUMBER(FIND(";"&amp;UPPER(TRIM(Datos!D419&amp;""))&amp;"=",D$1007)),ISNUMBER(FIND(";"&amp;UPPER(TRIM(Datos!D419&amp;""))&amp;";",D$1007))),OR(UPPER(TRIM(Datos!D419&amp;""))="SÍ",UPPER(TRIM(Datos!D419&amp;""))="SI",UPPER(TRIM(Datos!D419&amp;""))="NO"),IF(ISNUMBER(Datos!D419),AND(OR(D$1005="",Datos!D419&gt;=D$1005),OR(D$1006="",Datos!D419&lt;=D$1006)),FALSE),TRUE))))</f>
        <v>0.0</v>
      </c>
      <c r="E419">
        <f>IF(Datos!E419="",0,IF(AND(E$1008&lt;&gt;"",Datos!E419=E$1008),0,IF(E$1004=0,0,1-CHOOSE(E$1004,IF(ISNUMBER(Datos!E419),AND(OR(E$1005="",Datos!E419&gt;=E$1005),OR(E$1006="",Datos!E419&lt;=E$1006)),FALSE),IF(ISNUMBER(Datos!E419),AND(Datos!E419=INT(Datos!E419),AND(OR(E$1005="",Datos!E419&gt;=E$1005),OR(E$1006="",Datos!E419&lt;=E$1006))),FALSE),OR(ISNUMBER(FIND(";"&amp;UPPER(TRIM(Datos!E419&amp;""))&amp;"=",E$1007)),ISNUMBER(FIND(";"&amp;UPPER(TRIM(Datos!E419&amp;""))&amp;";",E$1007))),OR(UPPER(TRIM(Datos!E419&amp;""))="SÍ",UPPER(TRIM(Datos!E419&amp;""))="SI",UPPER(TRIM(Datos!E419&amp;""))="NO"),IF(ISNUMBER(Datos!E419),AND(OR(E$1005="",Datos!E419&gt;=E$1005),OR(E$1006="",Datos!E419&lt;=E$1006)),FALSE),TRUE))))</f>
        <v>0.0</v>
      </c>
      <c r="F419">
        <f>IF(Datos!F419="",0,IF(AND(F$1008&lt;&gt;"",Datos!F419=F$1008),0,IF(F$1004=0,0,1-CHOOSE(F$1004,IF(ISNUMBER(Datos!F419),AND(OR(F$1005="",Datos!F419&gt;=F$1005),OR(F$1006="",Datos!F419&lt;=F$1006)),FALSE),IF(ISNUMBER(Datos!F419),AND(Datos!F419=INT(Datos!F419),AND(OR(F$1005="",Datos!F419&gt;=F$1005),OR(F$1006="",Datos!F419&lt;=F$1006))),FALSE),OR(ISNUMBER(FIND(";"&amp;UPPER(TRIM(Datos!F419&amp;""))&amp;"=",F$1007)),ISNUMBER(FIND(";"&amp;UPPER(TRIM(Datos!F419&amp;""))&amp;";",F$1007))),OR(UPPER(TRIM(Datos!F419&amp;""))="SÍ",UPPER(TRIM(Datos!F419&amp;""))="SI",UPPER(TRIM(Datos!F419&amp;""))="NO"),IF(ISNUMBER(Datos!F419),AND(OR(F$1005="",Datos!F419&gt;=F$1005),OR(F$1006="",Datos!F419&lt;=F$1006)),FALSE),TRUE))))</f>
        <v>0.0</v>
      </c>
      <c r="G419">
        <f>IF(Datos!G419="",0,IF(AND(G$1008&lt;&gt;"",Datos!G419=G$1008),0,IF(G$1004=0,0,1-CHOOSE(G$1004,IF(ISNUMBER(Datos!G419),AND(OR(G$1005="",Datos!G419&gt;=G$1005),OR(G$1006="",Datos!G419&lt;=G$1006)),FALSE),IF(ISNUMBER(Datos!G419),AND(Datos!G419=INT(Datos!G419),AND(OR(G$1005="",Datos!G419&gt;=G$1005),OR(G$1006="",Datos!G419&lt;=G$1006))),FALSE),OR(ISNUMBER(FIND(";"&amp;UPPER(TRIM(Datos!G419&amp;""))&amp;"=",G$1007)),ISNUMBER(FIND(";"&amp;UPPER(TRIM(Datos!G419&amp;""))&amp;";",G$1007))),OR(UPPER(TRIM(Datos!G419&amp;""))="SÍ",UPPER(TRIM(Datos!G419&amp;""))="SI",UPPER(TRIM(Datos!G419&amp;""))="NO"),IF(ISNUMBER(Datos!G419),AND(OR(G$1005="",Datos!G419&gt;=G$1005),OR(G$1006="",Datos!G419&lt;=G$1006)),FALSE),TRUE))))</f>
        <v>0.0</v>
      </c>
      <c r="H419">
        <f>IF(Datos!H419="",0,IF(AND(H$1008&lt;&gt;"",Datos!H419=H$1008),0,IF(H$1004=0,0,1-CHOOSE(H$1004,IF(ISNUMBER(Datos!H419),AND(OR(H$1005="",Datos!H419&gt;=H$1005),OR(H$1006="",Datos!H419&lt;=H$1006)),FALSE),IF(ISNUMBER(Datos!H419),AND(Datos!H419=INT(Datos!H419),AND(OR(H$1005="",Datos!H419&gt;=H$1005),OR(H$1006="",Datos!H419&lt;=H$1006))),FALSE),OR(ISNUMBER(FIND(";"&amp;UPPER(TRIM(Datos!H419&amp;""))&amp;"=",H$1007)),ISNUMBER(FIND(";"&amp;UPPER(TRIM(Datos!H419&amp;""))&amp;";",H$1007))),OR(UPPER(TRIM(Datos!H419&amp;""))="SÍ",UPPER(TRIM(Datos!H419&amp;""))="SI",UPPER(TRIM(Datos!H419&amp;""))="NO"),IF(ISNUMBER(Datos!H419),AND(OR(H$1005="",Datos!H419&gt;=H$1005),OR(H$1006="",Datos!H419&lt;=H$1006)),FALSE),TRUE))))</f>
        <v>0.0</v>
      </c>
      <c r="I419">
        <f>IF(Datos!I419="",0,IF(AND(I$1008&lt;&gt;"",Datos!I419=I$1008),0,IF(I$1004=0,0,1-CHOOSE(I$1004,IF(ISNUMBER(Datos!I419),AND(OR(I$1005="",Datos!I419&gt;=I$1005),OR(I$1006="",Datos!I419&lt;=I$1006)),FALSE),IF(ISNUMBER(Datos!I419),AND(Datos!I419=INT(Datos!I419),AND(OR(I$1005="",Datos!I419&gt;=I$1005),OR(I$1006="",Datos!I419&lt;=I$1006))),FALSE),OR(ISNUMBER(FIND(";"&amp;UPPER(TRIM(Datos!I419&amp;""))&amp;"=",I$1007)),ISNUMBER(FIND(";"&amp;UPPER(TRIM(Datos!I419&amp;""))&amp;";",I$1007))),OR(UPPER(TRIM(Datos!I419&amp;""))="SÍ",UPPER(TRIM(Datos!I419&amp;""))="SI",UPPER(TRIM(Datos!I419&amp;""))="NO"),IF(ISNUMBER(Datos!I419),AND(OR(I$1005="",Datos!I419&gt;=I$1005),OR(I$1006="",Datos!I419&lt;=I$1006)),FALSE),TRUE))))</f>
        <v>0.0</v>
      </c>
      <c r="J419">
        <f>IF(Datos!J419="",0,IF(AND(J$1008&lt;&gt;"",Datos!J419=J$1008),0,IF(J$1004=0,0,1-CHOOSE(J$1004,IF(ISNUMBER(Datos!J419),AND(OR(J$1005="",Datos!J419&gt;=J$1005),OR(J$1006="",Datos!J419&lt;=J$1006)),FALSE),IF(ISNUMBER(Datos!J419),AND(Datos!J419=INT(Datos!J419),AND(OR(J$1005="",Datos!J419&gt;=J$1005),OR(J$1006="",Datos!J419&lt;=J$1006))),FALSE),OR(ISNUMBER(FIND(";"&amp;UPPER(TRIM(Datos!J419&amp;""))&amp;"=",J$1007)),ISNUMBER(FIND(";"&amp;UPPER(TRIM(Datos!J419&amp;""))&amp;";",J$1007))),OR(UPPER(TRIM(Datos!J419&amp;""))="SÍ",UPPER(TRIM(Datos!J419&amp;""))="SI",UPPER(TRIM(Datos!J419&amp;""))="NO"),IF(ISNUMBER(Datos!J419),AND(OR(J$1005="",Datos!J419&gt;=J$1005),OR(J$1006="",Datos!J419&lt;=J$1006)),FALSE),TRUE))))</f>
        <v>0.0</v>
      </c>
      <c r="K419">
        <f>IF(Datos!K419="",0,IF(AND(K$1008&lt;&gt;"",Datos!K419=K$1008),0,IF(K$1004=0,0,1-CHOOSE(K$1004,IF(ISNUMBER(Datos!K419),AND(OR(K$1005="",Datos!K419&gt;=K$1005),OR(K$1006="",Datos!K419&lt;=K$1006)),FALSE),IF(ISNUMBER(Datos!K419),AND(Datos!K419=INT(Datos!K419),AND(OR(K$1005="",Datos!K419&gt;=K$1005),OR(K$1006="",Datos!K419&lt;=K$1006))),FALSE),OR(ISNUMBER(FIND(";"&amp;UPPER(TRIM(Datos!K419&amp;""))&amp;"=",K$1007)),ISNUMBER(FIND(";"&amp;UPPER(TRIM(Datos!K419&amp;""))&amp;";",K$1007))),OR(UPPER(TRIM(Datos!K419&amp;""))="SÍ",UPPER(TRIM(Datos!K419&amp;""))="SI",UPPER(TRIM(Datos!K419&amp;""))="NO"),IF(ISNUMBER(Datos!K419),AND(OR(K$1005="",Datos!K419&gt;=K$1005),OR(K$1006="",Datos!K419&lt;=K$1006)),FALSE),TRUE))))</f>
        <v>0.0</v>
      </c>
      <c r="L419">
        <f>IF(Datos!L419="",0,IF(AND(L$1008&lt;&gt;"",Datos!L419=L$1008),0,IF(L$1004=0,0,1-CHOOSE(L$1004,IF(ISNUMBER(Datos!L419),AND(OR(L$1005="",Datos!L419&gt;=L$1005),OR(L$1006="",Datos!L419&lt;=L$1006)),FALSE),IF(ISNUMBER(Datos!L419),AND(Datos!L419=INT(Datos!L419),AND(OR(L$1005="",Datos!L419&gt;=L$1005),OR(L$1006="",Datos!L419&lt;=L$1006))),FALSE),OR(ISNUMBER(FIND(";"&amp;UPPER(TRIM(Datos!L419&amp;""))&amp;"=",L$1007)),ISNUMBER(FIND(";"&amp;UPPER(TRIM(Datos!L419&amp;""))&amp;";",L$1007))),OR(UPPER(TRIM(Datos!L419&amp;""))="SÍ",UPPER(TRIM(Datos!L419&amp;""))="SI",UPPER(TRIM(Datos!L419&amp;""))="NO"),IF(ISNUMBER(Datos!L419),AND(OR(L$1005="",Datos!L419&gt;=L$1005),OR(L$1006="",Datos!L419&lt;=L$1006)),FALSE),TRUE))))</f>
        <v>0.0</v>
      </c>
      <c r="M419">
        <f>IF(Datos!M419="",0,IF(AND(M$1008&lt;&gt;"",Datos!M419=M$1008),0,IF(M$1004=0,0,1-CHOOSE(M$1004,IF(ISNUMBER(Datos!M419),AND(OR(M$1005="",Datos!M419&gt;=M$1005),OR(M$1006="",Datos!M419&lt;=M$1006)),FALSE),IF(ISNUMBER(Datos!M419),AND(Datos!M419=INT(Datos!M419),AND(OR(M$1005="",Datos!M419&gt;=M$1005),OR(M$1006="",Datos!M419&lt;=M$1006))),FALSE),OR(ISNUMBER(FIND(";"&amp;UPPER(TRIM(Datos!M419&amp;""))&amp;"=",M$1007)),ISNUMBER(FIND(";"&amp;UPPER(TRIM(Datos!M419&amp;""))&amp;";",M$1007))),OR(UPPER(TRIM(Datos!M419&amp;""))="SÍ",UPPER(TRIM(Datos!M419&amp;""))="SI",UPPER(TRIM(Datos!M419&amp;""))="NO"),IF(ISNUMBER(Datos!M419),AND(OR(M$1005="",Datos!M419&gt;=M$1005),OR(M$1006="",Datos!M419&lt;=M$1006)),FALSE),TRUE))))</f>
        <v>0.0</v>
      </c>
      <c r="N419">
        <f>IF(Datos!N419="",0,IF(AND(N$1008&lt;&gt;"",Datos!N419=N$1008),0,IF(N$1004=0,0,1-CHOOSE(N$1004,IF(ISNUMBER(Datos!N419),AND(OR(N$1005="",Datos!N419&gt;=N$1005),OR(N$1006="",Datos!N419&lt;=N$1006)),FALSE),IF(ISNUMBER(Datos!N419),AND(Datos!N419=INT(Datos!N419),AND(OR(N$1005="",Datos!N419&gt;=N$1005),OR(N$1006="",Datos!N419&lt;=N$1006))),FALSE),OR(ISNUMBER(FIND(";"&amp;UPPER(TRIM(Datos!N419&amp;""))&amp;"=",N$1007)),ISNUMBER(FIND(";"&amp;UPPER(TRIM(Datos!N419&amp;""))&amp;";",N$1007))),OR(UPPER(TRIM(Datos!N419&amp;""))="SÍ",UPPER(TRIM(Datos!N419&amp;""))="SI",UPPER(TRIM(Datos!N419&amp;""))="NO"),IF(ISNUMBER(Datos!N419),AND(OR(N$1005="",Datos!N419&gt;=N$1005),OR(N$1006="",Datos!N419&lt;=N$1006)),FALSE),TRUE))))</f>
        <v>0.0</v>
      </c>
      <c r="O419">
        <f>IF(Datos!O419="",0,IF(AND(O$1008&lt;&gt;"",Datos!O419=O$1008),0,IF(O$1004=0,0,1-CHOOSE(O$1004,IF(ISNUMBER(Datos!O419),AND(OR(O$1005="",Datos!O419&gt;=O$1005),OR(O$1006="",Datos!O419&lt;=O$1006)),FALSE),IF(ISNUMBER(Datos!O419),AND(Datos!O419=INT(Datos!O419),AND(OR(O$1005="",Datos!O419&gt;=O$1005),OR(O$1006="",Datos!O419&lt;=O$1006))),FALSE),OR(ISNUMBER(FIND(";"&amp;UPPER(TRIM(Datos!O419&amp;""))&amp;"=",O$1007)),ISNUMBER(FIND(";"&amp;UPPER(TRIM(Datos!O419&amp;""))&amp;";",O$1007))),OR(UPPER(TRIM(Datos!O419&amp;""))="SÍ",UPPER(TRIM(Datos!O419&amp;""))="SI",UPPER(TRIM(Datos!O419&amp;""))="NO"),IF(ISNUMBER(Datos!O419),AND(OR(O$1005="",Datos!O419&gt;=O$1005),OR(O$1006="",Datos!O419&lt;=O$1006)),FALSE),TRUE))))</f>
        <v>0.0</v>
      </c>
      <c r="P419">
        <f>IF(Datos!P419="",0,IF(AND(P$1008&lt;&gt;"",Datos!P419=P$1008),0,IF(P$1004=0,0,1-CHOOSE(P$1004,IF(ISNUMBER(Datos!P419),AND(OR(P$1005="",Datos!P419&gt;=P$1005),OR(P$1006="",Datos!P419&lt;=P$1006)),FALSE),IF(ISNUMBER(Datos!P419),AND(Datos!P419=INT(Datos!P419),AND(OR(P$1005="",Datos!P419&gt;=P$1005),OR(P$1006="",Datos!P419&lt;=P$1006))),FALSE),OR(ISNUMBER(FIND(";"&amp;UPPER(TRIM(Datos!P419&amp;""))&amp;"=",P$1007)),ISNUMBER(FIND(";"&amp;UPPER(TRIM(Datos!P419&amp;""))&amp;";",P$1007))),OR(UPPER(TRIM(Datos!P419&amp;""))="SÍ",UPPER(TRIM(Datos!P419&amp;""))="SI",UPPER(TRIM(Datos!P419&amp;""))="NO"),IF(ISNUMBER(Datos!P419),AND(OR(P$1005="",Datos!P419&gt;=P$1005),OR(P$1006="",Datos!P419&lt;=P$1006)),FALSE),TRUE))))</f>
        <v>0.0</v>
      </c>
      <c r="Q419">
        <f>IF(Datos!Q419="",0,IF(AND(Q$1008&lt;&gt;"",Datos!Q419=Q$1008),0,IF(Q$1004=0,0,1-CHOOSE(Q$1004,IF(ISNUMBER(Datos!Q419),AND(OR(Q$1005="",Datos!Q419&gt;=Q$1005),OR(Q$1006="",Datos!Q419&lt;=Q$1006)),FALSE),IF(ISNUMBER(Datos!Q419),AND(Datos!Q419=INT(Datos!Q419),AND(OR(Q$1005="",Datos!Q419&gt;=Q$1005),OR(Q$1006="",Datos!Q419&lt;=Q$1006))),FALSE),OR(ISNUMBER(FIND(";"&amp;UPPER(TRIM(Datos!Q419&amp;""))&amp;"=",Q$1007)),ISNUMBER(FIND(";"&amp;UPPER(TRIM(Datos!Q419&amp;""))&amp;";",Q$1007))),OR(UPPER(TRIM(Datos!Q419&amp;""))="SÍ",UPPER(TRIM(Datos!Q419&amp;""))="SI",UPPER(TRIM(Datos!Q419&amp;""))="NO"),IF(ISNUMBER(Datos!Q419),AND(OR(Q$1005="",Datos!Q419&gt;=Q$1005),OR(Q$1006="",Datos!Q419&lt;=Q$1006)),FALSE),TRUE))))</f>
        <v>0.0</v>
      </c>
      <c r="R419">
        <f>IF(Datos!R419="",0,IF(AND(R$1008&lt;&gt;"",Datos!R419=R$1008),0,IF(R$1004=0,0,1-CHOOSE(R$1004,IF(ISNUMBER(Datos!R419),AND(OR(R$1005="",Datos!R419&gt;=R$1005),OR(R$1006="",Datos!R419&lt;=R$1006)),FALSE),IF(ISNUMBER(Datos!R419),AND(Datos!R419=INT(Datos!R419),AND(OR(R$1005="",Datos!R419&gt;=R$1005),OR(R$1006="",Datos!R419&lt;=R$1006))),FALSE),OR(ISNUMBER(FIND(";"&amp;UPPER(TRIM(Datos!R419&amp;""))&amp;"=",R$1007)),ISNUMBER(FIND(";"&amp;UPPER(TRIM(Datos!R419&amp;""))&amp;";",R$1007))),OR(UPPER(TRIM(Datos!R419&amp;""))="SÍ",UPPER(TRIM(Datos!R419&amp;""))="SI",UPPER(TRIM(Datos!R419&amp;""))="NO"),IF(ISNUMBER(Datos!R419),AND(OR(R$1005="",Datos!R419&gt;=R$1005),OR(R$1006="",Datos!R419&lt;=R$1006)),FALSE),TRUE))))</f>
        <v>0.0</v>
      </c>
      <c r="S419">
        <f>IF(Datos!S419="",0,IF(AND(S$1008&lt;&gt;"",Datos!S419=S$1008),0,IF(S$1004=0,0,1-CHOOSE(S$1004,IF(ISNUMBER(Datos!S419),AND(OR(S$1005="",Datos!S419&gt;=S$1005),OR(S$1006="",Datos!S419&lt;=S$1006)),FALSE),IF(ISNUMBER(Datos!S419),AND(Datos!S419=INT(Datos!S419),AND(OR(S$1005="",Datos!S419&gt;=S$1005),OR(S$1006="",Datos!S419&lt;=S$1006))),FALSE),OR(ISNUMBER(FIND(";"&amp;UPPER(TRIM(Datos!S419&amp;""))&amp;"=",S$1007)),ISNUMBER(FIND(";"&amp;UPPER(TRIM(Datos!S419&amp;""))&amp;";",S$1007))),OR(UPPER(TRIM(Datos!S419&amp;""))="SÍ",UPPER(TRIM(Datos!S419&amp;""))="SI",UPPER(TRIM(Datos!S419&amp;""))="NO"),IF(ISNUMBER(Datos!S419),AND(OR(S$1005="",Datos!S419&gt;=S$1005),OR(S$1006="",Datos!S419&lt;=S$1006)),FALSE),TRUE))))</f>
        <v>0.0</v>
      </c>
      <c r="T419">
        <f>IF(Datos!T419="",0,IF(AND(T$1008&lt;&gt;"",Datos!T419=T$1008),0,IF(T$1004=0,0,1-CHOOSE(T$1004,IF(ISNUMBER(Datos!T419),AND(OR(T$1005="",Datos!T419&gt;=T$1005),OR(T$1006="",Datos!T419&lt;=T$1006)),FALSE),IF(ISNUMBER(Datos!T419),AND(Datos!T419=INT(Datos!T419),AND(OR(T$1005="",Datos!T419&gt;=T$1005),OR(T$1006="",Datos!T419&lt;=T$1006))),FALSE),OR(ISNUMBER(FIND(";"&amp;UPPER(TRIM(Datos!T419&amp;""))&amp;"=",T$1007)),ISNUMBER(FIND(";"&amp;UPPER(TRIM(Datos!T419&amp;""))&amp;";",T$1007))),OR(UPPER(TRIM(Datos!T419&amp;""))="SÍ",UPPER(TRIM(Datos!T419&amp;""))="SI",UPPER(TRIM(Datos!T419&amp;""))="NO"),IF(ISNUMBER(Datos!T419),AND(OR(T$1005="",Datos!T419&gt;=T$1005),OR(T$1006="",Datos!T419&lt;=T$1006)),FALSE),TRUE))))</f>
        <v>0.0</v>
      </c>
      <c r="U419">
        <f>IF(Datos!U419="",0,IF(AND(U$1008&lt;&gt;"",Datos!U419=U$1008),0,IF(U$1004=0,0,1-CHOOSE(U$1004,IF(ISNUMBER(Datos!U419),AND(OR(U$1005="",Datos!U419&gt;=U$1005),OR(U$1006="",Datos!U419&lt;=U$1006)),FALSE),IF(ISNUMBER(Datos!U419),AND(Datos!U419=INT(Datos!U419),AND(OR(U$1005="",Datos!U419&gt;=U$1005),OR(U$1006="",Datos!U419&lt;=U$1006))),FALSE),OR(ISNUMBER(FIND(";"&amp;UPPER(TRIM(Datos!U419&amp;""))&amp;"=",U$1007)),ISNUMBER(FIND(";"&amp;UPPER(TRIM(Datos!U419&amp;""))&amp;";",U$1007))),OR(UPPER(TRIM(Datos!U419&amp;""))="SÍ",UPPER(TRIM(Datos!U419&amp;""))="SI",UPPER(TRIM(Datos!U419&amp;""))="NO"),IF(ISNUMBER(Datos!U419),AND(OR(U$1005="",Datos!U419&gt;=U$1005),OR(U$1006="",Datos!U419&lt;=U$1006)),FALSE),TRUE))))</f>
        <v>0.0</v>
      </c>
      <c r="V419">
        <f>IF(Datos!V419="",0,IF(AND(V$1008&lt;&gt;"",Datos!V419=V$1008),0,IF(V$1004=0,0,1-CHOOSE(V$1004,IF(ISNUMBER(Datos!V419),AND(OR(V$1005="",Datos!V419&gt;=V$1005),OR(V$1006="",Datos!V419&lt;=V$1006)),FALSE),IF(ISNUMBER(Datos!V419),AND(Datos!V419=INT(Datos!V419),AND(OR(V$1005="",Datos!V419&gt;=V$1005),OR(V$1006="",Datos!V419&lt;=V$1006))),FALSE),OR(ISNUMBER(FIND(";"&amp;UPPER(TRIM(Datos!V419&amp;""))&amp;"=",V$1007)),ISNUMBER(FIND(";"&amp;UPPER(TRIM(Datos!V419&amp;""))&amp;";",V$1007))),OR(UPPER(TRIM(Datos!V419&amp;""))="SÍ",UPPER(TRIM(Datos!V419&amp;""))="SI",UPPER(TRIM(Datos!V419&amp;""))="NO"),IF(ISNUMBER(Datos!V419),AND(OR(V$1005="",Datos!V419&gt;=V$1005),OR(V$1006="",Datos!V419&lt;=V$1006)),FALSE),TRUE))))</f>
        <v>0.0</v>
      </c>
      <c r="W419">
        <f>IF(Datos!W419="",0,IF(AND(W$1008&lt;&gt;"",Datos!W419=W$1008),0,IF(W$1004=0,0,1-CHOOSE(W$1004,IF(ISNUMBER(Datos!W419),AND(OR(W$1005="",Datos!W419&gt;=W$1005),OR(W$1006="",Datos!W419&lt;=W$1006)),FALSE),IF(ISNUMBER(Datos!W419),AND(Datos!W419=INT(Datos!W419),AND(OR(W$1005="",Datos!W419&gt;=W$1005),OR(W$1006="",Datos!W419&lt;=W$1006))),FALSE),OR(ISNUMBER(FIND(";"&amp;UPPER(TRIM(Datos!W419&amp;""))&amp;"=",W$1007)),ISNUMBER(FIND(";"&amp;UPPER(TRIM(Datos!W419&amp;""))&amp;";",W$1007))),OR(UPPER(TRIM(Datos!W419&amp;""))="SÍ",UPPER(TRIM(Datos!W419&amp;""))="SI",UPPER(TRIM(Datos!W419&amp;""))="NO"),IF(ISNUMBER(Datos!W419),AND(OR(W$1005="",Datos!W419&gt;=W$1005),OR(W$1006="",Datos!W419&lt;=W$1006)),FALSE),TRUE))))</f>
        <v>0.0</v>
      </c>
      <c r="X419">
        <f>IF(Datos!X419="",0,IF(AND(X$1008&lt;&gt;"",Datos!X419=X$1008),0,IF(X$1004=0,0,1-CHOOSE(X$1004,IF(ISNUMBER(Datos!X419),AND(OR(X$1005="",Datos!X419&gt;=X$1005),OR(X$1006="",Datos!X419&lt;=X$1006)),FALSE),IF(ISNUMBER(Datos!X419),AND(Datos!X419=INT(Datos!X419),AND(OR(X$1005="",Datos!X419&gt;=X$1005),OR(X$1006="",Datos!X419&lt;=X$1006))),FALSE),OR(ISNUMBER(FIND(";"&amp;UPPER(TRIM(Datos!X419&amp;""))&amp;"=",X$1007)),ISNUMBER(FIND(";"&amp;UPPER(TRIM(Datos!X419&amp;""))&amp;";",X$1007))),OR(UPPER(TRIM(Datos!X419&amp;""))="SÍ",UPPER(TRIM(Datos!X419&amp;""))="SI",UPPER(TRIM(Datos!X419&amp;""))="NO"),IF(ISNUMBER(Datos!X419),AND(OR(X$1005="",Datos!X419&gt;=X$1005),OR(X$1006="",Datos!X419&lt;=X$1006)),FALSE),TRUE))))</f>
        <v>0.0</v>
      </c>
      <c r="Y419">
        <f>IF(Datos!Y419="",0,IF(AND(Y$1008&lt;&gt;"",Datos!Y419=Y$1008),0,IF(Y$1004=0,0,1-CHOOSE(Y$1004,IF(ISNUMBER(Datos!Y419),AND(OR(Y$1005="",Datos!Y419&gt;=Y$1005),OR(Y$1006="",Datos!Y419&lt;=Y$1006)),FALSE),IF(ISNUMBER(Datos!Y419),AND(Datos!Y419=INT(Datos!Y419),AND(OR(Y$1005="",Datos!Y419&gt;=Y$1005),OR(Y$1006="",Datos!Y419&lt;=Y$1006))),FALSE),OR(ISNUMBER(FIND(";"&amp;UPPER(TRIM(Datos!Y419&amp;""))&amp;"=",Y$1007)),ISNUMBER(FIND(";"&amp;UPPER(TRIM(Datos!Y419&amp;""))&amp;";",Y$1007))),OR(UPPER(TRIM(Datos!Y419&amp;""))="SÍ",UPPER(TRIM(Datos!Y419&amp;""))="SI",UPPER(TRIM(Datos!Y419&amp;""))="NO"),IF(ISNUMBER(Datos!Y419),AND(OR(Y$1005="",Datos!Y419&gt;=Y$1005),OR(Y$1006="",Datos!Y419&lt;=Y$1006)),FALSE),TRUE))))</f>
        <v>0.0</v>
      </c>
      <c r="Z419">
        <f>IF(Datos!Z419="",0,IF(AND(Z$1008&lt;&gt;"",Datos!Z419=Z$1008),0,IF(Z$1004=0,0,1-CHOOSE(Z$1004,IF(ISNUMBER(Datos!Z419),AND(OR(Z$1005="",Datos!Z419&gt;=Z$1005),OR(Z$1006="",Datos!Z419&lt;=Z$1006)),FALSE),IF(ISNUMBER(Datos!Z419),AND(Datos!Z419=INT(Datos!Z419),AND(OR(Z$1005="",Datos!Z419&gt;=Z$1005),OR(Z$1006="",Datos!Z419&lt;=Z$1006))),FALSE),OR(ISNUMBER(FIND(";"&amp;UPPER(TRIM(Datos!Z419&amp;""))&amp;"=",Z$1007)),ISNUMBER(FIND(";"&amp;UPPER(TRIM(Datos!Z419&amp;""))&amp;";",Z$1007))),OR(UPPER(TRIM(Datos!Z419&amp;""))="SÍ",UPPER(TRIM(Datos!Z419&amp;""))="SI",UPPER(TRIM(Datos!Z419&amp;""))="NO"),IF(ISNUMBER(Datos!Z419),AND(OR(Z$1005="",Datos!Z419&gt;=Z$1005),OR(Z$1006="",Datos!Z419&lt;=Z$1006)),FALSE),TRUE))))</f>
        <v>0.0</v>
      </c>
      <c r="AA419">
        <f>IF(Datos!AA419="",0,IF(AND(AA$1008&lt;&gt;"",Datos!AA419=AA$1008),0,IF(AA$1004=0,0,1-CHOOSE(AA$1004,IF(ISNUMBER(Datos!AA419),AND(OR(AA$1005="",Datos!AA419&gt;=AA$1005),OR(AA$1006="",Datos!AA419&lt;=AA$1006)),FALSE),IF(ISNUMBER(Datos!AA419),AND(Datos!AA419=INT(Datos!AA419),AND(OR(AA$1005="",Datos!AA419&gt;=AA$1005),OR(AA$1006="",Datos!AA419&lt;=AA$1006))),FALSE),OR(ISNUMBER(FIND(";"&amp;UPPER(TRIM(Datos!AA419&amp;""))&amp;"=",AA$1007)),ISNUMBER(FIND(";"&amp;UPPER(TRIM(Datos!AA419&amp;""))&amp;";",AA$1007))),OR(UPPER(TRIM(Datos!AA419&amp;""))="SÍ",UPPER(TRIM(Datos!AA419&amp;""))="SI",UPPER(TRIM(Datos!AA419&amp;""))="NO"),IF(ISNUMBER(Datos!AA419),AND(OR(AA$1005="",Datos!AA419&gt;=AA$1005),OR(AA$1006="",Datos!AA419&lt;=AA$1006)),FALSE),TRUE))))</f>
        <v>0.0</v>
      </c>
      <c r="AB419">
        <f>IF(Datos!AB419="",0,IF(AND(AB$1008&lt;&gt;"",Datos!AB419=AB$1008),0,IF(AB$1004=0,0,1-CHOOSE(AB$1004,IF(ISNUMBER(Datos!AB419),AND(OR(AB$1005="",Datos!AB419&gt;=AB$1005),OR(AB$1006="",Datos!AB419&lt;=AB$1006)),FALSE),IF(ISNUMBER(Datos!AB419),AND(Datos!AB419=INT(Datos!AB419),AND(OR(AB$1005="",Datos!AB419&gt;=AB$1005),OR(AB$1006="",Datos!AB419&lt;=AB$1006))),FALSE),OR(ISNUMBER(FIND(";"&amp;UPPER(TRIM(Datos!AB419&amp;""))&amp;"=",AB$1007)),ISNUMBER(FIND(";"&amp;UPPER(TRIM(Datos!AB419&amp;""))&amp;";",AB$1007))),OR(UPPER(TRIM(Datos!AB419&amp;""))="SÍ",UPPER(TRIM(Datos!AB419&amp;""))="SI",UPPER(TRIM(Datos!AB419&amp;""))="NO"),IF(ISNUMBER(Datos!AB419),AND(OR(AB$1005="",Datos!AB419&gt;=AB$1005),OR(AB$1006="",Datos!AB419&lt;=AB$1006)),FALSE),TRUE))))</f>
        <v>0.0</v>
      </c>
      <c r="AC419">
        <f>IF(Datos!AC419="",0,IF(AND(AC$1008&lt;&gt;"",Datos!AC419=AC$1008),0,IF(AC$1004=0,0,1-CHOOSE(AC$1004,IF(ISNUMBER(Datos!AC419),AND(OR(AC$1005="",Datos!AC419&gt;=AC$1005),OR(AC$1006="",Datos!AC419&lt;=AC$1006)),FALSE),IF(ISNUMBER(Datos!AC419),AND(Datos!AC419=INT(Datos!AC419),AND(OR(AC$1005="",Datos!AC419&gt;=AC$1005),OR(AC$1006="",Datos!AC419&lt;=AC$1006))),FALSE),OR(ISNUMBER(FIND(";"&amp;UPPER(TRIM(Datos!AC419&amp;""))&amp;"=",AC$1007)),ISNUMBER(FIND(";"&amp;UPPER(TRIM(Datos!AC419&amp;""))&amp;";",AC$1007))),OR(UPPER(TRIM(Datos!AC419&amp;""))="SÍ",UPPER(TRIM(Datos!AC419&amp;""))="SI",UPPER(TRIM(Datos!AC419&amp;""))="NO"),IF(ISNUMBER(Datos!AC419),AND(OR(AC$1005="",Datos!AC419&gt;=AC$1005),OR(AC$1006="",Datos!AC419&lt;=AC$1006)),FALSE),TRUE))))</f>
        <v>0.0</v>
      </c>
      <c r="AD419">
        <f>IF(Datos!AD419="",0,IF(AND(AD$1008&lt;&gt;"",Datos!AD419=AD$1008),0,IF(AD$1004=0,0,1-CHOOSE(AD$1004,IF(ISNUMBER(Datos!AD419),AND(OR(AD$1005="",Datos!AD419&gt;=AD$1005),OR(AD$1006="",Datos!AD419&lt;=AD$1006)),FALSE),IF(ISNUMBER(Datos!AD419),AND(Datos!AD419=INT(Datos!AD419),AND(OR(AD$1005="",Datos!AD419&gt;=AD$1005),OR(AD$1006="",Datos!AD419&lt;=AD$1006))),FALSE),OR(ISNUMBER(FIND(";"&amp;UPPER(TRIM(Datos!AD419&amp;""))&amp;"=",AD$1007)),ISNUMBER(FIND(";"&amp;UPPER(TRIM(Datos!AD419&amp;""))&amp;";",AD$1007))),OR(UPPER(TRIM(Datos!AD419&amp;""))="SÍ",UPPER(TRIM(Datos!AD419&amp;""))="SI",UPPER(TRIM(Datos!AD419&amp;""))="NO"),IF(ISNUMBER(Datos!AD419),AND(OR(AD$1005="",Datos!AD419&gt;=AD$1005),OR(AD$1006="",Datos!AD419&lt;=AD$1006)),FALSE),TRUE))))</f>
        <v>0.0</v>
      </c>
      <c r="AE419">
        <f>IF(Datos!AE419="",0,IF(AND(AE$1008&lt;&gt;"",Datos!AE419=AE$1008),0,IF(AE$1004=0,0,1-CHOOSE(AE$1004,IF(ISNUMBER(Datos!AE419),AND(OR(AE$1005="",Datos!AE419&gt;=AE$1005),OR(AE$1006="",Datos!AE419&lt;=AE$1006)),FALSE),IF(ISNUMBER(Datos!AE419),AND(Datos!AE419=INT(Datos!AE419),AND(OR(AE$1005="",Datos!AE419&gt;=AE$1005),OR(AE$1006="",Datos!AE419&lt;=AE$1006))),FALSE),OR(ISNUMBER(FIND(";"&amp;UPPER(TRIM(Datos!AE419&amp;""))&amp;"=",AE$1007)),ISNUMBER(FIND(";"&amp;UPPER(TRIM(Datos!AE419&amp;""))&amp;";",AE$1007))),OR(UPPER(TRIM(Datos!AE419&amp;""))="SÍ",UPPER(TRIM(Datos!AE419&amp;""))="SI",UPPER(TRIM(Datos!AE419&amp;""))="NO"),IF(ISNUMBER(Datos!AE419),AND(OR(AE$1005="",Datos!AE419&gt;=AE$1005),OR(AE$1006="",Datos!AE419&lt;=AE$1006)),FALSE),TRUE))))</f>
        <v>0.0</v>
      </c>
    </row>
    <row r="420" spans="2:31">
      <c r="B420">
        <f>IF(Datos!B420="",0,IF(AND(B$1008&lt;&gt;"",Datos!B420=B$1008),0,IF(B$1004=0,0,1-CHOOSE(B$1004,IF(ISNUMBER(Datos!B420),AND(OR(B$1005="",Datos!B420&gt;=B$1005),OR(B$1006="",Datos!B420&lt;=B$1006)),FALSE),IF(ISNUMBER(Datos!B420),AND(Datos!B420=INT(Datos!B420),AND(OR(B$1005="",Datos!B420&gt;=B$1005),OR(B$1006="",Datos!B420&lt;=B$1006))),FALSE),OR(ISNUMBER(FIND(";"&amp;UPPER(TRIM(Datos!B420&amp;""))&amp;"=",B$1007)),ISNUMBER(FIND(";"&amp;UPPER(TRIM(Datos!B420&amp;""))&amp;";",B$1007))),OR(UPPER(TRIM(Datos!B420&amp;""))="SÍ",UPPER(TRIM(Datos!B420&amp;""))="SI",UPPER(TRIM(Datos!B420&amp;""))="NO"),IF(ISNUMBER(Datos!B420),AND(OR(B$1005="",Datos!B420&gt;=B$1005),OR(B$1006="",Datos!B420&lt;=B$1006)),FALSE),TRUE))))</f>
        <v>0.0</v>
      </c>
      <c r="C420">
        <f>IF(Datos!C420="",0,IF(AND(C$1008&lt;&gt;"",Datos!C420=C$1008),0,IF(C$1004=0,0,1-CHOOSE(C$1004,IF(ISNUMBER(Datos!C420),AND(OR(C$1005="",Datos!C420&gt;=C$1005),OR(C$1006="",Datos!C420&lt;=C$1006)),FALSE),IF(ISNUMBER(Datos!C420),AND(Datos!C420=INT(Datos!C420),AND(OR(C$1005="",Datos!C420&gt;=C$1005),OR(C$1006="",Datos!C420&lt;=C$1006))),FALSE),OR(ISNUMBER(FIND(";"&amp;UPPER(TRIM(Datos!C420&amp;""))&amp;"=",C$1007)),ISNUMBER(FIND(";"&amp;UPPER(TRIM(Datos!C420&amp;""))&amp;";",C$1007))),OR(UPPER(TRIM(Datos!C420&amp;""))="SÍ",UPPER(TRIM(Datos!C420&amp;""))="SI",UPPER(TRIM(Datos!C420&amp;""))="NO"),IF(ISNUMBER(Datos!C420),AND(OR(C$1005="",Datos!C420&gt;=C$1005),OR(C$1006="",Datos!C420&lt;=C$1006)),FALSE),TRUE))))</f>
        <v>0.0</v>
      </c>
      <c r="D420">
        <f>IF(Datos!D420="",0,IF(AND(D$1008&lt;&gt;"",Datos!D420=D$1008),0,IF(D$1004=0,0,1-CHOOSE(D$1004,IF(ISNUMBER(Datos!D420),AND(OR(D$1005="",Datos!D420&gt;=D$1005),OR(D$1006="",Datos!D420&lt;=D$1006)),FALSE),IF(ISNUMBER(Datos!D420),AND(Datos!D420=INT(Datos!D420),AND(OR(D$1005="",Datos!D420&gt;=D$1005),OR(D$1006="",Datos!D420&lt;=D$1006))),FALSE),OR(ISNUMBER(FIND(";"&amp;UPPER(TRIM(Datos!D420&amp;""))&amp;"=",D$1007)),ISNUMBER(FIND(";"&amp;UPPER(TRIM(Datos!D420&amp;""))&amp;";",D$1007))),OR(UPPER(TRIM(Datos!D420&amp;""))="SÍ",UPPER(TRIM(Datos!D420&amp;""))="SI",UPPER(TRIM(Datos!D420&amp;""))="NO"),IF(ISNUMBER(Datos!D420),AND(OR(D$1005="",Datos!D420&gt;=D$1005),OR(D$1006="",Datos!D420&lt;=D$1006)),FALSE),TRUE))))</f>
        <v>0.0</v>
      </c>
      <c r="E420">
        <f>IF(Datos!E420="",0,IF(AND(E$1008&lt;&gt;"",Datos!E420=E$1008),0,IF(E$1004=0,0,1-CHOOSE(E$1004,IF(ISNUMBER(Datos!E420),AND(OR(E$1005="",Datos!E420&gt;=E$1005),OR(E$1006="",Datos!E420&lt;=E$1006)),FALSE),IF(ISNUMBER(Datos!E420),AND(Datos!E420=INT(Datos!E420),AND(OR(E$1005="",Datos!E420&gt;=E$1005),OR(E$1006="",Datos!E420&lt;=E$1006))),FALSE),OR(ISNUMBER(FIND(";"&amp;UPPER(TRIM(Datos!E420&amp;""))&amp;"=",E$1007)),ISNUMBER(FIND(";"&amp;UPPER(TRIM(Datos!E420&amp;""))&amp;";",E$1007))),OR(UPPER(TRIM(Datos!E420&amp;""))="SÍ",UPPER(TRIM(Datos!E420&amp;""))="SI",UPPER(TRIM(Datos!E420&amp;""))="NO"),IF(ISNUMBER(Datos!E420),AND(OR(E$1005="",Datos!E420&gt;=E$1005),OR(E$1006="",Datos!E420&lt;=E$1006)),FALSE),TRUE))))</f>
        <v>0.0</v>
      </c>
      <c r="F420">
        <f>IF(Datos!F420="",0,IF(AND(F$1008&lt;&gt;"",Datos!F420=F$1008),0,IF(F$1004=0,0,1-CHOOSE(F$1004,IF(ISNUMBER(Datos!F420),AND(OR(F$1005="",Datos!F420&gt;=F$1005),OR(F$1006="",Datos!F420&lt;=F$1006)),FALSE),IF(ISNUMBER(Datos!F420),AND(Datos!F420=INT(Datos!F420),AND(OR(F$1005="",Datos!F420&gt;=F$1005),OR(F$1006="",Datos!F420&lt;=F$1006))),FALSE),OR(ISNUMBER(FIND(";"&amp;UPPER(TRIM(Datos!F420&amp;""))&amp;"=",F$1007)),ISNUMBER(FIND(";"&amp;UPPER(TRIM(Datos!F420&amp;""))&amp;";",F$1007))),OR(UPPER(TRIM(Datos!F420&amp;""))="SÍ",UPPER(TRIM(Datos!F420&amp;""))="SI",UPPER(TRIM(Datos!F420&amp;""))="NO"),IF(ISNUMBER(Datos!F420),AND(OR(F$1005="",Datos!F420&gt;=F$1005),OR(F$1006="",Datos!F420&lt;=F$1006)),FALSE),TRUE))))</f>
        <v>0.0</v>
      </c>
      <c r="G420">
        <f>IF(Datos!G420="",0,IF(AND(G$1008&lt;&gt;"",Datos!G420=G$1008),0,IF(G$1004=0,0,1-CHOOSE(G$1004,IF(ISNUMBER(Datos!G420),AND(OR(G$1005="",Datos!G420&gt;=G$1005),OR(G$1006="",Datos!G420&lt;=G$1006)),FALSE),IF(ISNUMBER(Datos!G420),AND(Datos!G420=INT(Datos!G420),AND(OR(G$1005="",Datos!G420&gt;=G$1005),OR(G$1006="",Datos!G420&lt;=G$1006))),FALSE),OR(ISNUMBER(FIND(";"&amp;UPPER(TRIM(Datos!G420&amp;""))&amp;"=",G$1007)),ISNUMBER(FIND(";"&amp;UPPER(TRIM(Datos!G420&amp;""))&amp;";",G$1007))),OR(UPPER(TRIM(Datos!G420&amp;""))="SÍ",UPPER(TRIM(Datos!G420&amp;""))="SI",UPPER(TRIM(Datos!G420&amp;""))="NO"),IF(ISNUMBER(Datos!G420),AND(OR(G$1005="",Datos!G420&gt;=G$1005),OR(G$1006="",Datos!G420&lt;=G$1006)),FALSE),TRUE))))</f>
        <v>0.0</v>
      </c>
      <c r="H420">
        <f>IF(Datos!H420="",0,IF(AND(H$1008&lt;&gt;"",Datos!H420=H$1008),0,IF(H$1004=0,0,1-CHOOSE(H$1004,IF(ISNUMBER(Datos!H420),AND(OR(H$1005="",Datos!H420&gt;=H$1005),OR(H$1006="",Datos!H420&lt;=H$1006)),FALSE),IF(ISNUMBER(Datos!H420),AND(Datos!H420=INT(Datos!H420),AND(OR(H$1005="",Datos!H420&gt;=H$1005),OR(H$1006="",Datos!H420&lt;=H$1006))),FALSE),OR(ISNUMBER(FIND(";"&amp;UPPER(TRIM(Datos!H420&amp;""))&amp;"=",H$1007)),ISNUMBER(FIND(";"&amp;UPPER(TRIM(Datos!H420&amp;""))&amp;";",H$1007))),OR(UPPER(TRIM(Datos!H420&amp;""))="SÍ",UPPER(TRIM(Datos!H420&amp;""))="SI",UPPER(TRIM(Datos!H420&amp;""))="NO"),IF(ISNUMBER(Datos!H420),AND(OR(H$1005="",Datos!H420&gt;=H$1005),OR(H$1006="",Datos!H420&lt;=H$1006)),FALSE),TRUE))))</f>
        <v>0.0</v>
      </c>
      <c r="I420">
        <f>IF(Datos!I420="",0,IF(AND(I$1008&lt;&gt;"",Datos!I420=I$1008),0,IF(I$1004=0,0,1-CHOOSE(I$1004,IF(ISNUMBER(Datos!I420),AND(OR(I$1005="",Datos!I420&gt;=I$1005),OR(I$1006="",Datos!I420&lt;=I$1006)),FALSE),IF(ISNUMBER(Datos!I420),AND(Datos!I420=INT(Datos!I420),AND(OR(I$1005="",Datos!I420&gt;=I$1005),OR(I$1006="",Datos!I420&lt;=I$1006))),FALSE),OR(ISNUMBER(FIND(";"&amp;UPPER(TRIM(Datos!I420&amp;""))&amp;"=",I$1007)),ISNUMBER(FIND(";"&amp;UPPER(TRIM(Datos!I420&amp;""))&amp;";",I$1007))),OR(UPPER(TRIM(Datos!I420&amp;""))="SÍ",UPPER(TRIM(Datos!I420&amp;""))="SI",UPPER(TRIM(Datos!I420&amp;""))="NO"),IF(ISNUMBER(Datos!I420),AND(OR(I$1005="",Datos!I420&gt;=I$1005),OR(I$1006="",Datos!I420&lt;=I$1006)),FALSE),TRUE))))</f>
        <v>0.0</v>
      </c>
      <c r="J420">
        <f>IF(Datos!J420="",0,IF(AND(J$1008&lt;&gt;"",Datos!J420=J$1008),0,IF(J$1004=0,0,1-CHOOSE(J$1004,IF(ISNUMBER(Datos!J420),AND(OR(J$1005="",Datos!J420&gt;=J$1005),OR(J$1006="",Datos!J420&lt;=J$1006)),FALSE),IF(ISNUMBER(Datos!J420),AND(Datos!J420=INT(Datos!J420),AND(OR(J$1005="",Datos!J420&gt;=J$1005),OR(J$1006="",Datos!J420&lt;=J$1006))),FALSE),OR(ISNUMBER(FIND(";"&amp;UPPER(TRIM(Datos!J420&amp;""))&amp;"=",J$1007)),ISNUMBER(FIND(";"&amp;UPPER(TRIM(Datos!J420&amp;""))&amp;";",J$1007))),OR(UPPER(TRIM(Datos!J420&amp;""))="SÍ",UPPER(TRIM(Datos!J420&amp;""))="SI",UPPER(TRIM(Datos!J420&amp;""))="NO"),IF(ISNUMBER(Datos!J420),AND(OR(J$1005="",Datos!J420&gt;=J$1005),OR(J$1006="",Datos!J420&lt;=J$1006)),FALSE),TRUE))))</f>
        <v>0.0</v>
      </c>
      <c r="K420">
        <f>IF(Datos!K420="",0,IF(AND(K$1008&lt;&gt;"",Datos!K420=K$1008),0,IF(K$1004=0,0,1-CHOOSE(K$1004,IF(ISNUMBER(Datos!K420),AND(OR(K$1005="",Datos!K420&gt;=K$1005),OR(K$1006="",Datos!K420&lt;=K$1006)),FALSE),IF(ISNUMBER(Datos!K420),AND(Datos!K420=INT(Datos!K420),AND(OR(K$1005="",Datos!K420&gt;=K$1005),OR(K$1006="",Datos!K420&lt;=K$1006))),FALSE),OR(ISNUMBER(FIND(";"&amp;UPPER(TRIM(Datos!K420&amp;""))&amp;"=",K$1007)),ISNUMBER(FIND(";"&amp;UPPER(TRIM(Datos!K420&amp;""))&amp;";",K$1007))),OR(UPPER(TRIM(Datos!K420&amp;""))="SÍ",UPPER(TRIM(Datos!K420&amp;""))="SI",UPPER(TRIM(Datos!K420&amp;""))="NO"),IF(ISNUMBER(Datos!K420),AND(OR(K$1005="",Datos!K420&gt;=K$1005),OR(K$1006="",Datos!K420&lt;=K$1006)),FALSE),TRUE))))</f>
        <v>0.0</v>
      </c>
      <c r="L420">
        <f>IF(Datos!L420="",0,IF(AND(L$1008&lt;&gt;"",Datos!L420=L$1008),0,IF(L$1004=0,0,1-CHOOSE(L$1004,IF(ISNUMBER(Datos!L420),AND(OR(L$1005="",Datos!L420&gt;=L$1005),OR(L$1006="",Datos!L420&lt;=L$1006)),FALSE),IF(ISNUMBER(Datos!L420),AND(Datos!L420=INT(Datos!L420),AND(OR(L$1005="",Datos!L420&gt;=L$1005),OR(L$1006="",Datos!L420&lt;=L$1006))),FALSE),OR(ISNUMBER(FIND(";"&amp;UPPER(TRIM(Datos!L420&amp;""))&amp;"=",L$1007)),ISNUMBER(FIND(";"&amp;UPPER(TRIM(Datos!L420&amp;""))&amp;";",L$1007))),OR(UPPER(TRIM(Datos!L420&amp;""))="SÍ",UPPER(TRIM(Datos!L420&amp;""))="SI",UPPER(TRIM(Datos!L420&amp;""))="NO"),IF(ISNUMBER(Datos!L420),AND(OR(L$1005="",Datos!L420&gt;=L$1005),OR(L$1006="",Datos!L420&lt;=L$1006)),FALSE),TRUE))))</f>
        <v>0.0</v>
      </c>
      <c r="M420">
        <f>IF(Datos!M420="",0,IF(AND(M$1008&lt;&gt;"",Datos!M420=M$1008),0,IF(M$1004=0,0,1-CHOOSE(M$1004,IF(ISNUMBER(Datos!M420),AND(OR(M$1005="",Datos!M420&gt;=M$1005),OR(M$1006="",Datos!M420&lt;=M$1006)),FALSE),IF(ISNUMBER(Datos!M420),AND(Datos!M420=INT(Datos!M420),AND(OR(M$1005="",Datos!M420&gt;=M$1005),OR(M$1006="",Datos!M420&lt;=M$1006))),FALSE),OR(ISNUMBER(FIND(";"&amp;UPPER(TRIM(Datos!M420&amp;""))&amp;"=",M$1007)),ISNUMBER(FIND(";"&amp;UPPER(TRIM(Datos!M420&amp;""))&amp;";",M$1007))),OR(UPPER(TRIM(Datos!M420&amp;""))="SÍ",UPPER(TRIM(Datos!M420&amp;""))="SI",UPPER(TRIM(Datos!M420&amp;""))="NO"),IF(ISNUMBER(Datos!M420),AND(OR(M$1005="",Datos!M420&gt;=M$1005),OR(M$1006="",Datos!M420&lt;=M$1006)),FALSE),TRUE))))</f>
        <v>0.0</v>
      </c>
      <c r="N420">
        <f>IF(Datos!N420="",0,IF(AND(N$1008&lt;&gt;"",Datos!N420=N$1008),0,IF(N$1004=0,0,1-CHOOSE(N$1004,IF(ISNUMBER(Datos!N420),AND(OR(N$1005="",Datos!N420&gt;=N$1005),OR(N$1006="",Datos!N420&lt;=N$1006)),FALSE),IF(ISNUMBER(Datos!N420),AND(Datos!N420=INT(Datos!N420),AND(OR(N$1005="",Datos!N420&gt;=N$1005),OR(N$1006="",Datos!N420&lt;=N$1006))),FALSE),OR(ISNUMBER(FIND(";"&amp;UPPER(TRIM(Datos!N420&amp;""))&amp;"=",N$1007)),ISNUMBER(FIND(";"&amp;UPPER(TRIM(Datos!N420&amp;""))&amp;";",N$1007))),OR(UPPER(TRIM(Datos!N420&amp;""))="SÍ",UPPER(TRIM(Datos!N420&amp;""))="SI",UPPER(TRIM(Datos!N420&amp;""))="NO"),IF(ISNUMBER(Datos!N420),AND(OR(N$1005="",Datos!N420&gt;=N$1005),OR(N$1006="",Datos!N420&lt;=N$1006)),FALSE),TRUE))))</f>
        <v>0.0</v>
      </c>
      <c r="O420">
        <f>IF(Datos!O420="",0,IF(AND(O$1008&lt;&gt;"",Datos!O420=O$1008),0,IF(O$1004=0,0,1-CHOOSE(O$1004,IF(ISNUMBER(Datos!O420),AND(OR(O$1005="",Datos!O420&gt;=O$1005),OR(O$1006="",Datos!O420&lt;=O$1006)),FALSE),IF(ISNUMBER(Datos!O420),AND(Datos!O420=INT(Datos!O420),AND(OR(O$1005="",Datos!O420&gt;=O$1005),OR(O$1006="",Datos!O420&lt;=O$1006))),FALSE),OR(ISNUMBER(FIND(";"&amp;UPPER(TRIM(Datos!O420&amp;""))&amp;"=",O$1007)),ISNUMBER(FIND(";"&amp;UPPER(TRIM(Datos!O420&amp;""))&amp;";",O$1007))),OR(UPPER(TRIM(Datos!O420&amp;""))="SÍ",UPPER(TRIM(Datos!O420&amp;""))="SI",UPPER(TRIM(Datos!O420&amp;""))="NO"),IF(ISNUMBER(Datos!O420),AND(OR(O$1005="",Datos!O420&gt;=O$1005),OR(O$1006="",Datos!O420&lt;=O$1006)),FALSE),TRUE))))</f>
        <v>0.0</v>
      </c>
      <c r="P420">
        <f>IF(Datos!P420="",0,IF(AND(P$1008&lt;&gt;"",Datos!P420=P$1008),0,IF(P$1004=0,0,1-CHOOSE(P$1004,IF(ISNUMBER(Datos!P420),AND(OR(P$1005="",Datos!P420&gt;=P$1005),OR(P$1006="",Datos!P420&lt;=P$1006)),FALSE),IF(ISNUMBER(Datos!P420),AND(Datos!P420=INT(Datos!P420),AND(OR(P$1005="",Datos!P420&gt;=P$1005),OR(P$1006="",Datos!P420&lt;=P$1006))),FALSE),OR(ISNUMBER(FIND(";"&amp;UPPER(TRIM(Datos!P420&amp;""))&amp;"=",P$1007)),ISNUMBER(FIND(";"&amp;UPPER(TRIM(Datos!P420&amp;""))&amp;";",P$1007))),OR(UPPER(TRIM(Datos!P420&amp;""))="SÍ",UPPER(TRIM(Datos!P420&amp;""))="SI",UPPER(TRIM(Datos!P420&amp;""))="NO"),IF(ISNUMBER(Datos!P420),AND(OR(P$1005="",Datos!P420&gt;=P$1005),OR(P$1006="",Datos!P420&lt;=P$1006)),FALSE),TRUE))))</f>
        <v>0.0</v>
      </c>
      <c r="Q420">
        <f>IF(Datos!Q420="",0,IF(AND(Q$1008&lt;&gt;"",Datos!Q420=Q$1008),0,IF(Q$1004=0,0,1-CHOOSE(Q$1004,IF(ISNUMBER(Datos!Q420),AND(OR(Q$1005="",Datos!Q420&gt;=Q$1005),OR(Q$1006="",Datos!Q420&lt;=Q$1006)),FALSE),IF(ISNUMBER(Datos!Q420),AND(Datos!Q420=INT(Datos!Q420),AND(OR(Q$1005="",Datos!Q420&gt;=Q$1005),OR(Q$1006="",Datos!Q420&lt;=Q$1006))),FALSE),OR(ISNUMBER(FIND(";"&amp;UPPER(TRIM(Datos!Q420&amp;""))&amp;"=",Q$1007)),ISNUMBER(FIND(";"&amp;UPPER(TRIM(Datos!Q420&amp;""))&amp;";",Q$1007))),OR(UPPER(TRIM(Datos!Q420&amp;""))="SÍ",UPPER(TRIM(Datos!Q420&amp;""))="SI",UPPER(TRIM(Datos!Q420&amp;""))="NO"),IF(ISNUMBER(Datos!Q420),AND(OR(Q$1005="",Datos!Q420&gt;=Q$1005),OR(Q$1006="",Datos!Q420&lt;=Q$1006)),FALSE),TRUE))))</f>
        <v>0.0</v>
      </c>
      <c r="R420">
        <f>IF(Datos!R420="",0,IF(AND(R$1008&lt;&gt;"",Datos!R420=R$1008),0,IF(R$1004=0,0,1-CHOOSE(R$1004,IF(ISNUMBER(Datos!R420),AND(OR(R$1005="",Datos!R420&gt;=R$1005),OR(R$1006="",Datos!R420&lt;=R$1006)),FALSE),IF(ISNUMBER(Datos!R420),AND(Datos!R420=INT(Datos!R420),AND(OR(R$1005="",Datos!R420&gt;=R$1005),OR(R$1006="",Datos!R420&lt;=R$1006))),FALSE),OR(ISNUMBER(FIND(";"&amp;UPPER(TRIM(Datos!R420&amp;""))&amp;"=",R$1007)),ISNUMBER(FIND(";"&amp;UPPER(TRIM(Datos!R420&amp;""))&amp;";",R$1007))),OR(UPPER(TRIM(Datos!R420&amp;""))="SÍ",UPPER(TRIM(Datos!R420&amp;""))="SI",UPPER(TRIM(Datos!R420&amp;""))="NO"),IF(ISNUMBER(Datos!R420),AND(OR(R$1005="",Datos!R420&gt;=R$1005),OR(R$1006="",Datos!R420&lt;=R$1006)),FALSE),TRUE))))</f>
        <v>0.0</v>
      </c>
      <c r="S420">
        <f>IF(Datos!S420="",0,IF(AND(S$1008&lt;&gt;"",Datos!S420=S$1008),0,IF(S$1004=0,0,1-CHOOSE(S$1004,IF(ISNUMBER(Datos!S420),AND(OR(S$1005="",Datos!S420&gt;=S$1005),OR(S$1006="",Datos!S420&lt;=S$1006)),FALSE),IF(ISNUMBER(Datos!S420),AND(Datos!S420=INT(Datos!S420),AND(OR(S$1005="",Datos!S420&gt;=S$1005),OR(S$1006="",Datos!S420&lt;=S$1006))),FALSE),OR(ISNUMBER(FIND(";"&amp;UPPER(TRIM(Datos!S420&amp;""))&amp;"=",S$1007)),ISNUMBER(FIND(";"&amp;UPPER(TRIM(Datos!S420&amp;""))&amp;";",S$1007))),OR(UPPER(TRIM(Datos!S420&amp;""))="SÍ",UPPER(TRIM(Datos!S420&amp;""))="SI",UPPER(TRIM(Datos!S420&amp;""))="NO"),IF(ISNUMBER(Datos!S420),AND(OR(S$1005="",Datos!S420&gt;=S$1005),OR(S$1006="",Datos!S420&lt;=S$1006)),FALSE),TRUE))))</f>
        <v>0.0</v>
      </c>
      <c r="T420">
        <f>IF(Datos!T420="",0,IF(AND(T$1008&lt;&gt;"",Datos!T420=T$1008),0,IF(T$1004=0,0,1-CHOOSE(T$1004,IF(ISNUMBER(Datos!T420),AND(OR(T$1005="",Datos!T420&gt;=T$1005),OR(T$1006="",Datos!T420&lt;=T$1006)),FALSE),IF(ISNUMBER(Datos!T420),AND(Datos!T420=INT(Datos!T420),AND(OR(T$1005="",Datos!T420&gt;=T$1005),OR(T$1006="",Datos!T420&lt;=T$1006))),FALSE),OR(ISNUMBER(FIND(";"&amp;UPPER(TRIM(Datos!T420&amp;""))&amp;"=",T$1007)),ISNUMBER(FIND(";"&amp;UPPER(TRIM(Datos!T420&amp;""))&amp;";",T$1007))),OR(UPPER(TRIM(Datos!T420&amp;""))="SÍ",UPPER(TRIM(Datos!T420&amp;""))="SI",UPPER(TRIM(Datos!T420&amp;""))="NO"),IF(ISNUMBER(Datos!T420),AND(OR(T$1005="",Datos!T420&gt;=T$1005),OR(T$1006="",Datos!T420&lt;=T$1006)),FALSE),TRUE))))</f>
        <v>0.0</v>
      </c>
      <c r="U420">
        <f>IF(Datos!U420="",0,IF(AND(U$1008&lt;&gt;"",Datos!U420=U$1008),0,IF(U$1004=0,0,1-CHOOSE(U$1004,IF(ISNUMBER(Datos!U420),AND(OR(U$1005="",Datos!U420&gt;=U$1005),OR(U$1006="",Datos!U420&lt;=U$1006)),FALSE),IF(ISNUMBER(Datos!U420),AND(Datos!U420=INT(Datos!U420),AND(OR(U$1005="",Datos!U420&gt;=U$1005),OR(U$1006="",Datos!U420&lt;=U$1006))),FALSE),OR(ISNUMBER(FIND(";"&amp;UPPER(TRIM(Datos!U420&amp;""))&amp;"=",U$1007)),ISNUMBER(FIND(";"&amp;UPPER(TRIM(Datos!U420&amp;""))&amp;";",U$1007))),OR(UPPER(TRIM(Datos!U420&amp;""))="SÍ",UPPER(TRIM(Datos!U420&amp;""))="SI",UPPER(TRIM(Datos!U420&amp;""))="NO"),IF(ISNUMBER(Datos!U420),AND(OR(U$1005="",Datos!U420&gt;=U$1005),OR(U$1006="",Datos!U420&lt;=U$1006)),FALSE),TRUE))))</f>
        <v>0.0</v>
      </c>
      <c r="V420">
        <f>IF(Datos!V420="",0,IF(AND(V$1008&lt;&gt;"",Datos!V420=V$1008),0,IF(V$1004=0,0,1-CHOOSE(V$1004,IF(ISNUMBER(Datos!V420),AND(OR(V$1005="",Datos!V420&gt;=V$1005),OR(V$1006="",Datos!V420&lt;=V$1006)),FALSE),IF(ISNUMBER(Datos!V420),AND(Datos!V420=INT(Datos!V420),AND(OR(V$1005="",Datos!V420&gt;=V$1005),OR(V$1006="",Datos!V420&lt;=V$1006))),FALSE),OR(ISNUMBER(FIND(";"&amp;UPPER(TRIM(Datos!V420&amp;""))&amp;"=",V$1007)),ISNUMBER(FIND(";"&amp;UPPER(TRIM(Datos!V420&amp;""))&amp;";",V$1007))),OR(UPPER(TRIM(Datos!V420&amp;""))="SÍ",UPPER(TRIM(Datos!V420&amp;""))="SI",UPPER(TRIM(Datos!V420&amp;""))="NO"),IF(ISNUMBER(Datos!V420),AND(OR(V$1005="",Datos!V420&gt;=V$1005),OR(V$1006="",Datos!V420&lt;=V$1006)),FALSE),TRUE))))</f>
        <v>0.0</v>
      </c>
      <c r="W420">
        <f>IF(Datos!W420="",0,IF(AND(W$1008&lt;&gt;"",Datos!W420=W$1008),0,IF(W$1004=0,0,1-CHOOSE(W$1004,IF(ISNUMBER(Datos!W420),AND(OR(W$1005="",Datos!W420&gt;=W$1005),OR(W$1006="",Datos!W420&lt;=W$1006)),FALSE),IF(ISNUMBER(Datos!W420),AND(Datos!W420=INT(Datos!W420),AND(OR(W$1005="",Datos!W420&gt;=W$1005),OR(W$1006="",Datos!W420&lt;=W$1006))),FALSE),OR(ISNUMBER(FIND(";"&amp;UPPER(TRIM(Datos!W420&amp;""))&amp;"=",W$1007)),ISNUMBER(FIND(";"&amp;UPPER(TRIM(Datos!W420&amp;""))&amp;";",W$1007))),OR(UPPER(TRIM(Datos!W420&amp;""))="SÍ",UPPER(TRIM(Datos!W420&amp;""))="SI",UPPER(TRIM(Datos!W420&amp;""))="NO"),IF(ISNUMBER(Datos!W420),AND(OR(W$1005="",Datos!W420&gt;=W$1005),OR(W$1006="",Datos!W420&lt;=W$1006)),FALSE),TRUE))))</f>
        <v>0.0</v>
      </c>
      <c r="X420">
        <f>IF(Datos!X420="",0,IF(AND(X$1008&lt;&gt;"",Datos!X420=X$1008),0,IF(X$1004=0,0,1-CHOOSE(X$1004,IF(ISNUMBER(Datos!X420),AND(OR(X$1005="",Datos!X420&gt;=X$1005),OR(X$1006="",Datos!X420&lt;=X$1006)),FALSE),IF(ISNUMBER(Datos!X420),AND(Datos!X420=INT(Datos!X420),AND(OR(X$1005="",Datos!X420&gt;=X$1005),OR(X$1006="",Datos!X420&lt;=X$1006))),FALSE),OR(ISNUMBER(FIND(";"&amp;UPPER(TRIM(Datos!X420&amp;""))&amp;"=",X$1007)),ISNUMBER(FIND(";"&amp;UPPER(TRIM(Datos!X420&amp;""))&amp;";",X$1007))),OR(UPPER(TRIM(Datos!X420&amp;""))="SÍ",UPPER(TRIM(Datos!X420&amp;""))="SI",UPPER(TRIM(Datos!X420&amp;""))="NO"),IF(ISNUMBER(Datos!X420),AND(OR(X$1005="",Datos!X420&gt;=X$1005),OR(X$1006="",Datos!X420&lt;=X$1006)),FALSE),TRUE))))</f>
        <v>0.0</v>
      </c>
      <c r="Y420">
        <f>IF(Datos!Y420="",0,IF(AND(Y$1008&lt;&gt;"",Datos!Y420=Y$1008),0,IF(Y$1004=0,0,1-CHOOSE(Y$1004,IF(ISNUMBER(Datos!Y420),AND(OR(Y$1005="",Datos!Y420&gt;=Y$1005),OR(Y$1006="",Datos!Y420&lt;=Y$1006)),FALSE),IF(ISNUMBER(Datos!Y420),AND(Datos!Y420=INT(Datos!Y420),AND(OR(Y$1005="",Datos!Y420&gt;=Y$1005),OR(Y$1006="",Datos!Y420&lt;=Y$1006))),FALSE),OR(ISNUMBER(FIND(";"&amp;UPPER(TRIM(Datos!Y420&amp;""))&amp;"=",Y$1007)),ISNUMBER(FIND(";"&amp;UPPER(TRIM(Datos!Y420&amp;""))&amp;";",Y$1007))),OR(UPPER(TRIM(Datos!Y420&amp;""))="SÍ",UPPER(TRIM(Datos!Y420&amp;""))="SI",UPPER(TRIM(Datos!Y420&amp;""))="NO"),IF(ISNUMBER(Datos!Y420),AND(OR(Y$1005="",Datos!Y420&gt;=Y$1005),OR(Y$1006="",Datos!Y420&lt;=Y$1006)),FALSE),TRUE))))</f>
        <v>0.0</v>
      </c>
      <c r="Z420">
        <f>IF(Datos!Z420="",0,IF(AND(Z$1008&lt;&gt;"",Datos!Z420=Z$1008),0,IF(Z$1004=0,0,1-CHOOSE(Z$1004,IF(ISNUMBER(Datos!Z420),AND(OR(Z$1005="",Datos!Z420&gt;=Z$1005),OR(Z$1006="",Datos!Z420&lt;=Z$1006)),FALSE),IF(ISNUMBER(Datos!Z420),AND(Datos!Z420=INT(Datos!Z420),AND(OR(Z$1005="",Datos!Z420&gt;=Z$1005),OR(Z$1006="",Datos!Z420&lt;=Z$1006))),FALSE),OR(ISNUMBER(FIND(";"&amp;UPPER(TRIM(Datos!Z420&amp;""))&amp;"=",Z$1007)),ISNUMBER(FIND(";"&amp;UPPER(TRIM(Datos!Z420&amp;""))&amp;";",Z$1007))),OR(UPPER(TRIM(Datos!Z420&amp;""))="SÍ",UPPER(TRIM(Datos!Z420&amp;""))="SI",UPPER(TRIM(Datos!Z420&amp;""))="NO"),IF(ISNUMBER(Datos!Z420),AND(OR(Z$1005="",Datos!Z420&gt;=Z$1005),OR(Z$1006="",Datos!Z420&lt;=Z$1006)),FALSE),TRUE))))</f>
        <v>0.0</v>
      </c>
      <c r="AA420">
        <f>IF(Datos!AA420="",0,IF(AND(AA$1008&lt;&gt;"",Datos!AA420=AA$1008),0,IF(AA$1004=0,0,1-CHOOSE(AA$1004,IF(ISNUMBER(Datos!AA420),AND(OR(AA$1005="",Datos!AA420&gt;=AA$1005),OR(AA$1006="",Datos!AA420&lt;=AA$1006)),FALSE),IF(ISNUMBER(Datos!AA420),AND(Datos!AA420=INT(Datos!AA420),AND(OR(AA$1005="",Datos!AA420&gt;=AA$1005),OR(AA$1006="",Datos!AA420&lt;=AA$1006))),FALSE),OR(ISNUMBER(FIND(";"&amp;UPPER(TRIM(Datos!AA420&amp;""))&amp;"=",AA$1007)),ISNUMBER(FIND(";"&amp;UPPER(TRIM(Datos!AA420&amp;""))&amp;";",AA$1007))),OR(UPPER(TRIM(Datos!AA420&amp;""))="SÍ",UPPER(TRIM(Datos!AA420&amp;""))="SI",UPPER(TRIM(Datos!AA420&amp;""))="NO"),IF(ISNUMBER(Datos!AA420),AND(OR(AA$1005="",Datos!AA420&gt;=AA$1005),OR(AA$1006="",Datos!AA420&lt;=AA$1006)),FALSE),TRUE))))</f>
        <v>0.0</v>
      </c>
      <c r="AB420">
        <f>IF(Datos!AB420="",0,IF(AND(AB$1008&lt;&gt;"",Datos!AB420=AB$1008),0,IF(AB$1004=0,0,1-CHOOSE(AB$1004,IF(ISNUMBER(Datos!AB420),AND(OR(AB$1005="",Datos!AB420&gt;=AB$1005),OR(AB$1006="",Datos!AB420&lt;=AB$1006)),FALSE),IF(ISNUMBER(Datos!AB420),AND(Datos!AB420=INT(Datos!AB420),AND(OR(AB$1005="",Datos!AB420&gt;=AB$1005),OR(AB$1006="",Datos!AB420&lt;=AB$1006))),FALSE),OR(ISNUMBER(FIND(";"&amp;UPPER(TRIM(Datos!AB420&amp;""))&amp;"=",AB$1007)),ISNUMBER(FIND(";"&amp;UPPER(TRIM(Datos!AB420&amp;""))&amp;";",AB$1007))),OR(UPPER(TRIM(Datos!AB420&amp;""))="SÍ",UPPER(TRIM(Datos!AB420&amp;""))="SI",UPPER(TRIM(Datos!AB420&amp;""))="NO"),IF(ISNUMBER(Datos!AB420),AND(OR(AB$1005="",Datos!AB420&gt;=AB$1005),OR(AB$1006="",Datos!AB420&lt;=AB$1006)),FALSE),TRUE))))</f>
        <v>0.0</v>
      </c>
      <c r="AC420">
        <f>IF(Datos!AC420="",0,IF(AND(AC$1008&lt;&gt;"",Datos!AC420=AC$1008),0,IF(AC$1004=0,0,1-CHOOSE(AC$1004,IF(ISNUMBER(Datos!AC420),AND(OR(AC$1005="",Datos!AC420&gt;=AC$1005),OR(AC$1006="",Datos!AC420&lt;=AC$1006)),FALSE),IF(ISNUMBER(Datos!AC420),AND(Datos!AC420=INT(Datos!AC420),AND(OR(AC$1005="",Datos!AC420&gt;=AC$1005),OR(AC$1006="",Datos!AC420&lt;=AC$1006))),FALSE),OR(ISNUMBER(FIND(";"&amp;UPPER(TRIM(Datos!AC420&amp;""))&amp;"=",AC$1007)),ISNUMBER(FIND(";"&amp;UPPER(TRIM(Datos!AC420&amp;""))&amp;";",AC$1007))),OR(UPPER(TRIM(Datos!AC420&amp;""))="SÍ",UPPER(TRIM(Datos!AC420&amp;""))="SI",UPPER(TRIM(Datos!AC420&amp;""))="NO"),IF(ISNUMBER(Datos!AC420),AND(OR(AC$1005="",Datos!AC420&gt;=AC$1005),OR(AC$1006="",Datos!AC420&lt;=AC$1006)),FALSE),TRUE))))</f>
        <v>0.0</v>
      </c>
      <c r="AD420">
        <f>IF(Datos!AD420="",0,IF(AND(AD$1008&lt;&gt;"",Datos!AD420=AD$1008),0,IF(AD$1004=0,0,1-CHOOSE(AD$1004,IF(ISNUMBER(Datos!AD420),AND(OR(AD$1005="",Datos!AD420&gt;=AD$1005),OR(AD$1006="",Datos!AD420&lt;=AD$1006)),FALSE),IF(ISNUMBER(Datos!AD420),AND(Datos!AD420=INT(Datos!AD420),AND(OR(AD$1005="",Datos!AD420&gt;=AD$1005),OR(AD$1006="",Datos!AD420&lt;=AD$1006))),FALSE),OR(ISNUMBER(FIND(";"&amp;UPPER(TRIM(Datos!AD420&amp;""))&amp;"=",AD$1007)),ISNUMBER(FIND(";"&amp;UPPER(TRIM(Datos!AD420&amp;""))&amp;";",AD$1007))),OR(UPPER(TRIM(Datos!AD420&amp;""))="SÍ",UPPER(TRIM(Datos!AD420&amp;""))="SI",UPPER(TRIM(Datos!AD420&amp;""))="NO"),IF(ISNUMBER(Datos!AD420),AND(OR(AD$1005="",Datos!AD420&gt;=AD$1005),OR(AD$1006="",Datos!AD420&lt;=AD$1006)),FALSE),TRUE))))</f>
        <v>0.0</v>
      </c>
      <c r="AE420">
        <f>IF(Datos!AE420="",0,IF(AND(AE$1008&lt;&gt;"",Datos!AE420=AE$1008),0,IF(AE$1004=0,0,1-CHOOSE(AE$1004,IF(ISNUMBER(Datos!AE420),AND(OR(AE$1005="",Datos!AE420&gt;=AE$1005),OR(AE$1006="",Datos!AE420&lt;=AE$1006)),FALSE),IF(ISNUMBER(Datos!AE420),AND(Datos!AE420=INT(Datos!AE420),AND(OR(AE$1005="",Datos!AE420&gt;=AE$1005),OR(AE$1006="",Datos!AE420&lt;=AE$1006))),FALSE),OR(ISNUMBER(FIND(";"&amp;UPPER(TRIM(Datos!AE420&amp;""))&amp;"=",AE$1007)),ISNUMBER(FIND(";"&amp;UPPER(TRIM(Datos!AE420&amp;""))&amp;";",AE$1007))),OR(UPPER(TRIM(Datos!AE420&amp;""))="SÍ",UPPER(TRIM(Datos!AE420&amp;""))="SI",UPPER(TRIM(Datos!AE420&amp;""))="NO"),IF(ISNUMBER(Datos!AE420),AND(OR(AE$1005="",Datos!AE420&gt;=AE$1005),OR(AE$1006="",Datos!AE420&lt;=AE$1006)),FALSE),TRUE))))</f>
        <v>0.0</v>
      </c>
    </row>
    <row r="421" spans="2:31">
      <c r="B421">
        <f>IF(Datos!B421="",0,IF(AND(B$1008&lt;&gt;"",Datos!B421=B$1008),0,IF(B$1004=0,0,1-CHOOSE(B$1004,IF(ISNUMBER(Datos!B421),AND(OR(B$1005="",Datos!B421&gt;=B$1005),OR(B$1006="",Datos!B421&lt;=B$1006)),FALSE),IF(ISNUMBER(Datos!B421),AND(Datos!B421=INT(Datos!B421),AND(OR(B$1005="",Datos!B421&gt;=B$1005),OR(B$1006="",Datos!B421&lt;=B$1006))),FALSE),OR(ISNUMBER(FIND(";"&amp;UPPER(TRIM(Datos!B421&amp;""))&amp;"=",B$1007)),ISNUMBER(FIND(";"&amp;UPPER(TRIM(Datos!B421&amp;""))&amp;";",B$1007))),OR(UPPER(TRIM(Datos!B421&amp;""))="SÍ",UPPER(TRIM(Datos!B421&amp;""))="SI",UPPER(TRIM(Datos!B421&amp;""))="NO"),IF(ISNUMBER(Datos!B421),AND(OR(B$1005="",Datos!B421&gt;=B$1005),OR(B$1006="",Datos!B421&lt;=B$1006)),FALSE),TRUE))))</f>
        <v>0.0</v>
      </c>
      <c r="C421">
        <f>IF(Datos!C421="",0,IF(AND(C$1008&lt;&gt;"",Datos!C421=C$1008),0,IF(C$1004=0,0,1-CHOOSE(C$1004,IF(ISNUMBER(Datos!C421),AND(OR(C$1005="",Datos!C421&gt;=C$1005),OR(C$1006="",Datos!C421&lt;=C$1006)),FALSE),IF(ISNUMBER(Datos!C421),AND(Datos!C421=INT(Datos!C421),AND(OR(C$1005="",Datos!C421&gt;=C$1005),OR(C$1006="",Datos!C421&lt;=C$1006))),FALSE),OR(ISNUMBER(FIND(";"&amp;UPPER(TRIM(Datos!C421&amp;""))&amp;"=",C$1007)),ISNUMBER(FIND(";"&amp;UPPER(TRIM(Datos!C421&amp;""))&amp;";",C$1007))),OR(UPPER(TRIM(Datos!C421&amp;""))="SÍ",UPPER(TRIM(Datos!C421&amp;""))="SI",UPPER(TRIM(Datos!C421&amp;""))="NO"),IF(ISNUMBER(Datos!C421),AND(OR(C$1005="",Datos!C421&gt;=C$1005),OR(C$1006="",Datos!C421&lt;=C$1006)),FALSE),TRUE))))</f>
        <v>0.0</v>
      </c>
      <c r="D421">
        <f>IF(Datos!D421="",0,IF(AND(D$1008&lt;&gt;"",Datos!D421=D$1008),0,IF(D$1004=0,0,1-CHOOSE(D$1004,IF(ISNUMBER(Datos!D421),AND(OR(D$1005="",Datos!D421&gt;=D$1005),OR(D$1006="",Datos!D421&lt;=D$1006)),FALSE),IF(ISNUMBER(Datos!D421),AND(Datos!D421=INT(Datos!D421),AND(OR(D$1005="",Datos!D421&gt;=D$1005),OR(D$1006="",Datos!D421&lt;=D$1006))),FALSE),OR(ISNUMBER(FIND(";"&amp;UPPER(TRIM(Datos!D421&amp;""))&amp;"=",D$1007)),ISNUMBER(FIND(";"&amp;UPPER(TRIM(Datos!D421&amp;""))&amp;";",D$1007))),OR(UPPER(TRIM(Datos!D421&amp;""))="SÍ",UPPER(TRIM(Datos!D421&amp;""))="SI",UPPER(TRIM(Datos!D421&amp;""))="NO"),IF(ISNUMBER(Datos!D421),AND(OR(D$1005="",Datos!D421&gt;=D$1005),OR(D$1006="",Datos!D421&lt;=D$1006)),FALSE),TRUE))))</f>
        <v>0.0</v>
      </c>
      <c r="E421">
        <f>IF(Datos!E421="",0,IF(AND(E$1008&lt;&gt;"",Datos!E421=E$1008),0,IF(E$1004=0,0,1-CHOOSE(E$1004,IF(ISNUMBER(Datos!E421),AND(OR(E$1005="",Datos!E421&gt;=E$1005),OR(E$1006="",Datos!E421&lt;=E$1006)),FALSE),IF(ISNUMBER(Datos!E421),AND(Datos!E421=INT(Datos!E421),AND(OR(E$1005="",Datos!E421&gt;=E$1005),OR(E$1006="",Datos!E421&lt;=E$1006))),FALSE),OR(ISNUMBER(FIND(";"&amp;UPPER(TRIM(Datos!E421&amp;""))&amp;"=",E$1007)),ISNUMBER(FIND(";"&amp;UPPER(TRIM(Datos!E421&amp;""))&amp;";",E$1007))),OR(UPPER(TRIM(Datos!E421&amp;""))="SÍ",UPPER(TRIM(Datos!E421&amp;""))="SI",UPPER(TRIM(Datos!E421&amp;""))="NO"),IF(ISNUMBER(Datos!E421),AND(OR(E$1005="",Datos!E421&gt;=E$1005),OR(E$1006="",Datos!E421&lt;=E$1006)),FALSE),TRUE))))</f>
        <v>0.0</v>
      </c>
      <c r="F421">
        <f>IF(Datos!F421="",0,IF(AND(F$1008&lt;&gt;"",Datos!F421=F$1008),0,IF(F$1004=0,0,1-CHOOSE(F$1004,IF(ISNUMBER(Datos!F421),AND(OR(F$1005="",Datos!F421&gt;=F$1005),OR(F$1006="",Datos!F421&lt;=F$1006)),FALSE),IF(ISNUMBER(Datos!F421),AND(Datos!F421=INT(Datos!F421),AND(OR(F$1005="",Datos!F421&gt;=F$1005),OR(F$1006="",Datos!F421&lt;=F$1006))),FALSE),OR(ISNUMBER(FIND(";"&amp;UPPER(TRIM(Datos!F421&amp;""))&amp;"=",F$1007)),ISNUMBER(FIND(";"&amp;UPPER(TRIM(Datos!F421&amp;""))&amp;";",F$1007))),OR(UPPER(TRIM(Datos!F421&amp;""))="SÍ",UPPER(TRIM(Datos!F421&amp;""))="SI",UPPER(TRIM(Datos!F421&amp;""))="NO"),IF(ISNUMBER(Datos!F421),AND(OR(F$1005="",Datos!F421&gt;=F$1005),OR(F$1006="",Datos!F421&lt;=F$1006)),FALSE),TRUE))))</f>
        <v>0.0</v>
      </c>
      <c r="G421">
        <f>IF(Datos!G421="",0,IF(AND(G$1008&lt;&gt;"",Datos!G421=G$1008),0,IF(G$1004=0,0,1-CHOOSE(G$1004,IF(ISNUMBER(Datos!G421),AND(OR(G$1005="",Datos!G421&gt;=G$1005),OR(G$1006="",Datos!G421&lt;=G$1006)),FALSE),IF(ISNUMBER(Datos!G421),AND(Datos!G421=INT(Datos!G421),AND(OR(G$1005="",Datos!G421&gt;=G$1005),OR(G$1006="",Datos!G421&lt;=G$1006))),FALSE),OR(ISNUMBER(FIND(";"&amp;UPPER(TRIM(Datos!G421&amp;""))&amp;"=",G$1007)),ISNUMBER(FIND(";"&amp;UPPER(TRIM(Datos!G421&amp;""))&amp;";",G$1007))),OR(UPPER(TRIM(Datos!G421&amp;""))="SÍ",UPPER(TRIM(Datos!G421&amp;""))="SI",UPPER(TRIM(Datos!G421&amp;""))="NO"),IF(ISNUMBER(Datos!G421),AND(OR(G$1005="",Datos!G421&gt;=G$1005),OR(G$1006="",Datos!G421&lt;=G$1006)),FALSE),TRUE))))</f>
        <v>0.0</v>
      </c>
      <c r="H421">
        <f>IF(Datos!H421="",0,IF(AND(H$1008&lt;&gt;"",Datos!H421=H$1008),0,IF(H$1004=0,0,1-CHOOSE(H$1004,IF(ISNUMBER(Datos!H421),AND(OR(H$1005="",Datos!H421&gt;=H$1005),OR(H$1006="",Datos!H421&lt;=H$1006)),FALSE),IF(ISNUMBER(Datos!H421),AND(Datos!H421=INT(Datos!H421),AND(OR(H$1005="",Datos!H421&gt;=H$1005),OR(H$1006="",Datos!H421&lt;=H$1006))),FALSE),OR(ISNUMBER(FIND(";"&amp;UPPER(TRIM(Datos!H421&amp;""))&amp;"=",H$1007)),ISNUMBER(FIND(";"&amp;UPPER(TRIM(Datos!H421&amp;""))&amp;";",H$1007))),OR(UPPER(TRIM(Datos!H421&amp;""))="SÍ",UPPER(TRIM(Datos!H421&amp;""))="SI",UPPER(TRIM(Datos!H421&amp;""))="NO"),IF(ISNUMBER(Datos!H421),AND(OR(H$1005="",Datos!H421&gt;=H$1005),OR(H$1006="",Datos!H421&lt;=H$1006)),FALSE),TRUE))))</f>
        <v>0.0</v>
      </c>
      <c r="I421">
        <f>IF(Datos!I421="",0,IF(AND(I$1008&lt;&gt;"",Datos!I421=I$1008),0,IF(I$1004=0,0,1-CHOOSE(I$1004,IF(ISNUMBER(Datos!I421),AND(OR(I$1005="",Datos!I421&gt;=I$1005),OR(I$1006="",Datos!I421&lt;=I$1006)),FALSE),IF(ISNUMBER(Datos!I421),AND(Datos!I421=INT(Datos!I421),AND(OR(I$1005="",Datos!I421&gt;=I$1005),OR(I$1006="",Datos!I421&lt;=I$1006))),FALSE),OR(ISNUMBER(FIND(";"&amp;UPPER(TRIM(Datos!I421&amp;""))&amp;"=",I$1007)),ISNUMBER(FIND(";"&amp;UPPER(TRIM(Datos!I421&amp;""))&amp;";",I$1007))),OR(UPPER(TRIM(Datos!I421&amp;""))="SÍ",UPPER(TRIM(Datos!I421&amp;""))="SI",UPPER(TRIM(Datos!I421&amp;""))="NO"),IF(ISNUMBER(Datos!I421),AND(OR(I$1005="",Datos!I421&gt;=I$1005),OR(I$1006="",Datos!I421&lt;=I$1006)),FALSE),TRUE))))</f>
        <v>0.0</v>
      </c>
      <c r="J421">
        <f>IF(Datos!J421="",0,IF(AND(J$1008&lt;&gt;"",Datos!J421=J$1008),0,IF(J$1004=0,0,1-CHOOSE(J$1004,IF(ISNUMBER(Datos!J421),AND(OR(J$1005="",Datos!J421&gt;=J$1005),OR(J$1006="",Datos!J421&lt;=J$1006)),FALSE),IF(ISNUMBER(Datos!J421),AND(Datos!J421=INT(Datos!J421),AND(OR(J$1005="",Datos!J421&gt;=J$1005),OR(J$1006="",Datos!J421&lt;=J$1006))),FALSE),OR(ISNUMBER(FIND(";"&amp;UPPER(TRIM(Datos!J421&amp;""))&amp;"=",J$1007)),ISNUMBER(FIND(";"&amp;UPPER(TRIM(Datos!J421&amp;""))&amp;";",J$1007))),OR(UPPER(TRIM(Datos!J421&amp;""))="SÍ",UPPER(TRIM(Datos!J421&amp;""))="SI",UPPER(TRIM(Datos!J421&amp;""))="NO"),IF(ISNUMBER(Datos!J421),AND(OR(J$1005="",Datos!J421&gt;=J$1005),OR(J$1006="",Datos!J421&lt;=J$1006)),FALSE),TRUE))))</f>
        <v>0.0</v>
      </c>
      <c r="K421">
        <f>IF(Datos!K421="",0,IF(AND(K$1008&lt;&gt;"",Datos!K421=K$1008),0,IF(K$1004=0,0,1-CHOOSE(K$1004,IF(ISNUMBER(Datos!K421),AND(OR(K$1005="",Datos!K421&gt;=K$1005),OR(K$1006="",Datos!K421&lt;=K$1006)),FALSE),IF(ISNUMBER(Datos!K421),AND(Datos!K421=INT(Datos!K421),AND(OR(K$1005="",Datos!K421&gt;=K$1005),OR(K$1006="",Datos!K421&lt;=K$1006))),FALSE),OR(ISNUMBER(FIND(";"&amp;UPPER(TRIM(Datos!K421&amp;""))&amp;"=",K$1007)),ISNUMBER(FIND(";"&amp;UPPER(TRIM(Datos!K421&amp;""))&amp;";",K$1007))),OR(UPPER(TRIM(Datos!K421&amp;""))="SÍ",UPPER(TRIM(Datos!K421&amp;""))="SI",UPPER(TRIM(Datos!K421&amp;""))="NO"),IF(ISNUMBER(Datos!K421),AND(OR(K$1005="",Datos!K421&gt;=K$1005),OR(K$1006="",Datos!K421&lt;=K$1006)),FALSE),TRUE))))</f>
        <v>0.0</v>
      </c>
      <c r="L421">
        <f>IF(Datos!L421="",0,IF(AND(L$1008&lt;&gt;"",Datos!L421=L$1008),0,IF(L$1004=0,0,1-CHOOSE(L$1004,IF(ISNUMBER(Datos!L421),AND(OR(L$1005="",Datos!L421&gt;=L$1005),OR(L$1006="",Datos!L421&lt;=L$1006)),FALSE),IF(ISNUMBER(Datos!L421),AND(Datos!L421=INT(Datos!L421),AND(OR(L$1005="",Datos!L421&gt;=L$1005),OR(L$1006="",Datos!L421&lt;=L$1006))),FALSE),OR(ISNUMBER(FIND(";"&amp;UPPER(TRIM(Datos!L421&amp;""))&amp;"=",L$1007)),ISNUMBER(FIND(";"&amp;UPPER(TRIM(Datos!L421&amp;""))&amp;";",L$1007))),OR(UPPER(TRIM(Datos!L421&amp;""))="SÍ",UPPER(TRIM(Datos!L421&amp;""))="SI",UPPER(TRIM(Datos!L421&amp;""))="NO"),IF(ISNUMBER(Datos!L421),AND(OR(L$1005="",Datos!L421&gt;=L$1005),OR(L$1006="",Datos!L421&lt;=L$1006)),FALSE),TRUE))))</f>
        <v>0.0</v>
      </c>
      <c r="M421">
        <f>IF(Datos!M421="",0,IF(AND(M$1008&lt;&gt;"",Datos!M421=M$1008),0,IF(M$1004=0,0,1-CHOOSE(M$1004,IF(ISNUMBER(Datos!M421),AND(OR(M$1005="",Datos!M421&gt;=M$1005),OR(M$1006="",Datos!M421&lt;=M$1006)),FALSE),IF(ISNUMBER(Datos!M421),AND(Datos!M421=INT(Datos!M421),AND(OR(M$1005="",Datos!M421&gt;=M$1005),OR(M$1006="",Datos!M421&lt;=M$1006))),FALSE),OR(ISNUMBER(FIND(";"&amp;UPPER(TRIM(Datos!M421&amp;""))&amp;"=",M$1007)),ISNUMBER(FIND(";"&amp;UPPER(TRIM(Datos!M421&amp;""))&amp;";",M$1007))),OR(UPPER(TRIM(Datos!M421&amp;""))="SÍ",UPPER(TRIM(Datos!M421&amp;""))="SI",UPPER(TRIM(Datos!M421&amp;""))="NO"),IF(ISNUMBER(Datos!M421),AND(OR(M$1005="",Datos!M421&gt;=M$1005),OR(M$1006="",Datos!M421&lt;=M$1006)),FALSE),TRUE))))</f>
        <v>0.0</v>
      </c>
      <c r="N421">
        <f>IF(Datos!N421="",0,IF(AND(N$1008&lt;&gt;"",Datos!N421=N$1008),0,IF(N$1004=0,0,1-CHOOSE(N$1004,IF(ISNUMBER(Datos!N421),AND(OR(N$1005="",Datos!N421&gt;=N$1005),OR(N$1006="",Datos!N421&lt;=N$1006)),FALSE),IF(ISNUMBER(Datos!N421),AND(Datos!N421=INT(Datos!N421),AND(OR(N$1005="",Datos!N421&gt;=N$1005),OR(N$1006="",Datos!N421&lt;=N$1006))),FALSE),OR(ISNUMBER(FIND(";"&amp;UPPER(TRIM(Datos!N421&amp;""))&amp;"=",N$1007)),ISNUMBER(FIND(";"&amp;UPPER(TRIM(Datos!N421&amp;""))&amp;";",N$1007))),OR(UPPER(TRIM(Datos!N421&amp;""))="SÍ",UPPER(TRIM(Datos!N421&amp;""))="SI",UPPER(TRIM(Datos!N421&amp;""))="NO"),IF(ISNUMBER(Datos!N421),AND(OR(N$1005="",Datos!N421&gt;=N$1005),OR(N$1006="",Datos!N421&lt;=N$1006)),FALSE),TRUE))))</f>
        <v>0.0</v>
      </c>
      <c r="O421">
        <f>IF(Datos!O421="",0,IF(AND(O$1008&lt;&gt;"",Datos!O421=O$1008),0,IF(O$1004=0,0,1-CHOOSE(O$1004,IF(ISNUMBER(Datos!O421),AND(OR(O$1005="",Datos!O421&gt;=O$1005),OR(O$1006="",Datos!O421&lt;=O$1006)),FALSE),IF(ISNUMBER(Datos!O421),AND(Datos!O421=INT(Datos!O421),AND(OR(O$1005="",Datos!O421&gt;=O$1005),OR(O$1006="",Datos!O421&lt;=O$1006))),FALSE),OR(ISNUMBER(FIND(";"&amp;UPPER(TRIM(Datos!O421&amp;""))&amp;"=",O$1007)),ISNUMBER(FIND(";"&amp;UPPER(TRIM(Datos!O421&amp;""))&amp;";",O$1007))),OR(UPPER(TRIM(Datos!O421&amp;""))="SÍ",UPPER(TRIM(Datos!O421&amp;""))="SI",UPPER(TRIM(Datos!O421&amp;""))="NO"),IF(ISNUMBER(Datos!O421),AND(OR(O$1005="",Datos!O421&gt;=O$1005),OR(O$1006="",Datos!O421&lt;=O$1006)),FALSE),TRUE))))</f>
        <v>0.0</v>
      </c>
      <c r="P421">
        <f>IF(Datos!P421="",0,IF(AND(P$1008&lt;&gt;"",Datos!P421=P$1008),0,IF(P$1004=0,0,1-CHOOSE(P$1004,IF(ISNUMBER(Datos!P421),AND(OR(P$1005="",Datos!P421&gt;=P$1005),OR(P$1006="",Datos!P421&lt;=P$1006)),FALSE),IF(ISNUMBER(Datos!P421),AND(Datos!P421=INT(Datos!P421),AND(OR(P$1005="",Datos!P421&gt;=P$1005),OR(P$1006="",Datos!P421&lt;=P$1006))),FALSE),OR(ISNUMBER(FIND(";"&amp;UPPER(TRIM(Datos!P421&amp;""))&amp;"=",P$1007)),ISNUMBER(FIND(";"&amp;UPPER(TRIM(Datos!P421&amp;""))&amp;";",P$1007))),OR(UPPER(TRIM(Datos!P421&amp;""))="SÍ",UPPER(TRIM(Datos!P421&amp;""))="SI",UPPER(TRIM(Datos!P421&amp;""))="NO"),IF(ISNUMBER(Datos!P421),AND(OR(P$1005="",Datos!P421&gt;=P$1005),OR(P$1006="",Datos!P421&lt;=P$1006)),FALSE),TRUE))))</f>
        <v>0.0</v>
      </c>
      <c r="Q421">
        <f>IF(Datos!Q421="",0,IF(AND(Q$1008&lt;&gt;"",Datos!Q421=Q$1008),0,IF(Q$1004=0,0,1-CHOOSE(Q$1004,IF(ISNUMBER(Datos!Q421),AND(OR(Q$1005="",Datos!Q421&gt;=Q$1005),OR(Q$1006="",Datos!Q421&lt;=Q$1006)),FALSE),IF(ISNUMBER(Datos!Q421),AND(Datos!Q421=INT(Datos!Q421),AND(OR(Q$1005="",Datos!Q421&gt;=Q$1005),OR(Q$1006="",Datos!Q421&lt;=Q$1006))),FALSE),OR(ISNUMBER(FIND(";"&amp;UPPER(TRIM(Datos!Q421&amp;""))&amp;"=",Q$1007)),ISNUMBER(FIND(";"&amp;UPPER(TRIM(Datos!Q421&amp;""))&amp;";",Q$1007))),OR(UPPER(TRIM(Datos!Q421&amp;""))="SÍ",UPPER(TRIM(Datos!Q421&amp;""))="SI",UPPER(TRIM(Datos!Q421&amp;""))="NO"),IF(ISNUMBER(Datos!Q421),AND(OR(Q$1005="",Datos!Q421&gt;=Q$1005),OR(Q$1006="",Datos!Q421&lt;=Q$1006)),FALSE),TRUE))))</f>
        <v>0.0</v>
      </c>
      <c r="R421">
        <f>IF(Datos!R421="",0,IF(AND(R$1008&lt;&gt;"",Datos!R421=R$1008),0,IF(R$1004=0,0,1-CHOOSE(R$1004,IF(ISNUMBER(Datos!R421),AND(OR(R$1005="",Datos!R421&gt;=R$1005),OR(R$1006="",Datos!R421&lt;=R$1006)),FALSE),IF(ISNUMBER(Datos!R421),AND(Datos!R421=INT(Datos!R421),AND(OR(R$1005="",Datos!R421&gt;=R$1005),OR(R$1006="",Datos!R421&lt;=R$1006))),FALSE),OR(ISNUMBER(FIND(";"&amp;UPPER(TRIM(Datos!R421&amp;""))&amp;"=",R$1007)),ISNUMBER(FIND(";"&amp;UPPER(TRIM(Datos!R421&amp;""))&amp;";",R$1007))),OR(UPPER(TRIM(Datos!R421&amp;""))="SÍ",UPPER(TRIM(Datos!R421&amp;""))="SI",UPPER(TRIM(Datos!R421&amp;""))="NO"),IF(ISNUMBER(Datos!R421),AND(OR(R$1005="",Datos!R421&gt;=R$1005),OR(R$1006="",Datos!R421&lt;=R$1006)),FALSE),TRUE))))</f>
        <v>0.0</v>
      </c>
      <c r="S421">
        <f>IF(Datos!S421="",0,IF(AND(S$1008&lt;&gt;"",Datos!S421=S$1008),0,IF(S$1004=0,0,1-CHOOSE(S$1004,IF(ISNUMBER(Datos!S421),AND(OR(S$1005="",Datos!S421&gt;=S$1005),OR(S$1006="",Datos!S421&lt;=S$1006)),FALSE),IF(ISNUMBER(Datos!S421),AND(Datos!S421=INT(Datos!S421),AND(OR(S$1005="",Datos!S421&gt;=S$1005),OR(S$1006="",Datos!S421&lt;=S$1006))),FALSE),OR(ISNUMBER(FIND(";"&amp;UPPER(TRIM(Datos!S421&amp;""))&amp;"=",S$1007)),ISNUMBER(FIND(";"&amp;UPPER(TRIM(Datos!S421&amp;""))&amp;";",S$1007))),OR(UPPER(TRIM(Datos!S421&amp;""))="SÍ",UPPER(TRIM(Datos!S421&amp;""))="SI",UPPER(TRIM(Datos!S421&amp;""))="NO"),IF(ISNUMBER(Datos!S421),AND(OR(S$1005="",Datos!S421&gt;=S$1005),OR(S$1006="",Datos!S421&lt;=S$1006)),FALSE),TRUE))))</f>
        <v>0.0</v>
      </c>
      <c r="T421">
        <f>IF(Datos!T421="",0,IF(AND(T$1008&lt;&gt;"",Datos!T421=T$1008),0,IF(T$1004=0,0,1-CHOOSE(T$1004,IF(ISNUMBER(Datos!T421),AND(OR(T$1005="",Datos!T421&gt;=T$1005),OR(T$1006="",Datos!T421&lt;=T$1006)),FALSE),IF(ISNUMBER(Datos!T421),AND(Datos!T421=INT(Datos!T421),AND(OR(T$1005="",Datos!T421&gt;=T$1005),OR(T$1006="",Datos!T421&lt;=T$1006))),FALSE),OR(ISNUMBER(FIND(";"&amp;UPPER(TRIM(Datos!T421&amp;""))&amp;"=",T$1007)),ISNUMBER(FIND(";"&amp;UPPER(TRIM(Datos!T421&amp;""))&amp;";",T$1007))),OR(UPPER(TRIM(Datos!T421&amp;""))="SÍ",UPPER(TRIM(Datos!T421&amp;""))="SI",UPPER(TRIM(Datos!T421&amp;""))="NO"),IF(ISNUMBER(Datos!T421),AND(OR(T$1005="",Datos!T421&gt;=T$1005),OR(T$1006="",Datos!T421&lt;=T$1006)),FALSE),TRUE))))</f>
        <v>0.0</v>
      </c>
      <c r="U421">
        <f>IF(Datos!U421="",0,IF(AND(U$1008&lt;&gt;"",Datos!U421=U$1008),0,IF(U$1004=0,0,1-CHOOSE(U$1004,IF(ISNUMBER(Datos!U421),AND(OR(U$1005="",Datos!U421&gt;=U$1005),OR(U$1006="",Datos!U421&lt;=U$1006)),FALSE),IF(ISNUMBER(Datos!U421),AND(Datos!U421=INT(Datos!U421),AND(OR(U$1005="",Datos!U421&gt;=U$1005),OR(U$1006="",Datos!U421&lt;=U$1006))),FALSE),OR(ISNUMBER(FIND(";"&amp;UPPER(TRIM(Datos!U421&amp;""))&amp;"=",U$1007)),ISNUMBER(FIND(";"&amp;UPPER(TRIM(Datos!U421&amp;""))&amp;";",U$1007))),OR(UPPER(TRIM(Datos!U421&amp;""))="SÍ",UPPER(TRIM(Datos!U421&amp;""))="SI",UPPER(TRIM(Datos!U421&amp;""))="NO"),IF(ISNUMBER(Datos!U421),AND(OR(U$1005="",Datos!U421&gt;=U$1005),OR(U$1006="",Datos!U421&lt;=U$1006)),FALSE),TRUE))))</f>
        <v>0.0</v>
      </c>
      <c r="V421">
        <f>IF(Datos!V421="",0,IF(AND(V$1008&lt;&gt;"",Datos!V421=V$1008),0,IF(V$1004=0,0,1-CHOOSE(V$1004,IF(ISNUMBER(Datos!V421),AND(OR(V$1005="",Datos!V421&gt;=V$1005),OR(V$1006="",Datos!V421&lt;=V$1006)),FALSE),IF(ISNUMBER(Datos!V421),AND(Datos!V421=INT(Datos!V421),AND(OR(V$1005="",Datos!V421&gt;=V$1005),OR(V$1006="",Datos!V421&lt;=V$1006))),FALSE),OR(ISNUMBER(FIND(";"&amp;UPPER(TRIM(Datos!V421&amp;""))&amp;"=",V$1007)),ISNUMBER(FIND(";"&amp;UPPER(TRIM(Datos!V421&amp;""))&amp;";",V$1007))),OR(UPPER(TRIM(Datos!V421&amp;""))="SÍ",UPPER(TRIM(Datos!V421&amp;""))="SI",UPPER(TRIM(Datos!V421&amp;""))="NO"),IF(ISNUMBER(Datos!V421),AND(OR(V$1005="",Datos!V421&gt;=V$1005),OR(V$1006="",Datos!V421&lt;=V$1006)),FALSE),TRUE))))</f>
        <v>0.0</v>
      </c>
      <c r="W421">
        <f>IF(Datos!W421="",0,IF(AND(W$1008&lt;&gt;"",Datos!W421=W$1008),0,IF(W$1004=0,0,1-CHOOSE(W$1004,IF(ISNUMBER(Datos!W421),AND(OR(W$1005="",Datos!W421&gt;=W$1005),OR(W$1006="",Datos!W421&lt;=W$1006)),FALSE),IF(ISNUMBER(Datos!W421),AND(Datos!W421=INT(Datos!W421),AND(OR(W$1005="",Datos!W421&gt;=W$1005),OR(W$1006="",Datos!W421&lt;=W$1006))),FALSE),OR(ISNUMBER(FIND(";"&amp;UPPER(TRIM(Datos!W421&amp;""))&amp;"=",W$1007)),ISNUMBER(FIND(";"&amp;UPPER(TRIM(Datos!W421&amp;""))&amp;";",W$1007))),OR(UPPER(TRIM(Datos!W421&amp;""))="SÍ",UPPER(TRIM(Datos!W421&amp;""))="SI",UPPER(TRIM(Datos!W421&amp;""))="NO"),IF(ISNUMBER(Datos!W421),AND(OR(W$1005="",Datos!W421&gt;=W$1005),OR(W$1006="",Datos!W421&lt;=W$1006)),FALSE),TRUE))))</f>
        <v>0.0</v>
      </c>
      <c r="X421">
        <f>IF(Datos!X421="",0,IF(AND(X$1008&lt;&gt;"",Datos!X421=X$1008),0,IF(X$1004=0,0,1-CHOOSE(X$1004,IF(ISNUMBER(Datos!X421),AND(OR(X$1005="",Datos!X421&gt;=X$1005),OR(X$1006="",Datos!X421&lt;=X$1006)),FALSE),IF(ISNUMBER(Datos!X421),AND(Datos!X421=INT(Datos!X421),AND(OR(X$1005="",Datos!X421&gt;=X$1005),OR(X$1006="",Datos!X421&lt;=X$1006))),FALSE),OR(ISNUMBER(FIND(";"&amp;UPPER(TRIM(Datos!X421&amp;""))&amp;"=",X$1007)),ISNUMBER(FIND(";"&amp;UPPER(TRIM(Datos!X421&amp;""))&amp;";",X$1007))),OR(UPPER(TRIM(Datos!X421&amp;""))="SÍ",UPPER(TRIM(Datos!X421&amp;""))="SI",UPPER(TRIM(Datos!X421&amp;""))="NO"),IF(ISNUMBER(Datos!X421),AND(OR(X$1005="",Datos!X421&gt;=X$1005),OR(X$1006="",Datos!X421&lt;=X$1006)),FALSE),TRUE))))</f>
        <v>0.0</v>
      </c>
      <c r="Y421">
        <f>IF(Datos!Y421="",0,IF(AND(Y$1008&lt;&gt;"",Datos!Y421=Y$1008),0,IF(Y$1004=0,0,1-CHOOSE(Y$1004,IF(ISNUMBER(Datos!Y421),AND(OR(Y$1005="",Datos!Y421&gt;=Y$1005),OR(Y$1006="",Datos!Y421&lt;=Y$1006)),FALSE),IF(ISNUMBER(Datos!Y421),AND(Datos!Y421=INT(Datos!Y421),AND(OR(Y$1005="",Datos!Y421&gt;=Y$1005),OR(Y$1006="",Datos!Y421&lt;=Y$1006))),FALSE),OR(ISNUMBER(FIND(";"&amp;UPPER(TRIM(Datos!Y421&amp;""))&amp;"=",Y$1007)),ISNUMBER(FIND(";"&amp;UPPER(TRIM(Datos!Y421&amp;""))&amp;";",Y$1007))),OR(UPPER(TRIM(Datos!Y421&amp;""))="SÍ",UPPER(TRIM(Datos!Y421&amp;""))="SI",UPPER(TRIM(Datos!Y421&amp;""))="NO"),IF(ISNUMBER(Datos!Y421),AND(OR(Y$1005="",Datos!Y421&gt;=Y$1005),OR(Y$1006="",Datos!Y421&lt;=Y$1006)),FALSE),TRUE))))</f>
        <v>0.0</v>
      </c>
      <c r="Z421">
        <f>IF(Datos!Z421="",0,IF(AND(Z$1008&lt;&gt;"",Datos!Z421=Z$1008),0,IF(Z$1004=0,0,1-CHOOSE(Z$1004,IF(ISNUMBER(Datos!Z421),AND(OR(Z$1005="",Datos!Z421&gt;=Z$1005),OR(Z$1006="",Datos!Z421&lt;=Z$1006)),FALSE),IF(ISNUMBER(Datos!Z421),AND(Datos!Z421=INT(Datos!Z421),AND(OR(Z$1005="",Datos!Z421&gt;=Z$1005),OR(Z$1006="",Datos!Z421&lt;=Z$1006))),FALSE),OR(ISNUMBER(FIND(";"&amp;UPPER(TRIM(Datos!Z421&amp;""))&amp;"=",Z$1007)),ISNUMBER(FIND(";"&amp;UPPER(TRIM(Datos!Z421&amp;""))&amp;";",Z$1007))),OR(UPPER(TRIM(Datos!Z421&amp;""))="SÍ",UPPER(TRIM(Datos!Z421&amp;""))="SI",UPPER(TRIM(Datos!Z421&amp;""))="NO"),IF(ISNUMBER(Datos!Z421),AND(OR(Z$1005="",Datos!Z421&gt;=Z$1005),OR(Z$1006="",Datos!Z421&lt;=Z$1006)),FALSE),TRUE))))</f>
        <v>0.0</v>
      </c>
      <c r="AA421">
        <f>IF(Datos!AA421="",0,IF(AND(AA$1008&lt;&gt;"",Datos!AA421=AA$1008),0,IF(AA$1004=0,0,1-CHOOSE(AA$1004,IF(ISNUMBER(Datos!AA421),AND(OR(AA$1005="",Datos!AA421&gt;=AA$1005),OR(AA$1006="",Datos!AA421&lt;=AA$1006)),FALSE),IF(ISNUMBER(Datos!AA421),AND(Datos!AA421=INT(Datos!AA421),AND(OR(AA$1005="",Datos!AA421&gt;=AA$1005),OR(AA$1006="",Datos!AA421&lt;=AA$1006))),FALSE),OR(ISNUMBER(FIND(";"&amp;UPPER(TRIM(Datos!AA421&amp;""))&amp;"=",AA$1007)),ISNUMBER(FIND(";"&amp;UPPER(TRIM(Datos!AA421&amp;""))&amp;";",AA$1007))),OR(UPPER(TRIM(Datos!AA421&amp;""))="SÍ",UPPER(TRIM(Datos!AA421&amp;""))="SI",UPPER(TRIM(Datos!AA421&amp;""))="NO"),IF(ISNUMBER(Datos!AA421),AND(OR(AA$1005="",Datos!AA421&gt;=AA$1005),OR(AA$1006="",Datos!AA421&lt;=AA$1006)),FALSE),TRUE))))</f>
        <v>0.0</v>
      </c>
      <c r="AB421">
        <f>IF(Datos!AB421="",0,IF(AND(AB$1008&lt;&gt;"",Datos!AB421=AB$1008),0,IF(AB$1004=0,0,1-CHOOSE(AB$1004,IF(ISNUMBER(Datos!AB421),AND(OR(AB$1005="",Datos!AB421&gt;=AB$1005),OR(AB$1006="",Datos!AB421&lt;=AB$1006)),FALSE),IF(ISNUMBER(Datos!AB421),AND(Datos!AB421=INT(Datos!AB421),AND(OR(AB$1005="",Datos!AB421&gt;=AB$1005),OR(AB$1006="",Datos!AB421&lt;=AB$1006))),FALSE),OR(ISNUMBER(FIND(";"&amp;UPPER(TRIM(Datos!AB421&amp;""))&amp;"=",AB$1007)),ISNUMBER(FIND(";"&amp;UPPER(TRIM(Datos!AB421&amp;""))&amp;";",AB$1007))),OR(UPPER(TRIM(Datos!AB421&amp;""))="SÍ",UPPER(TRIM(Datos!AB421&amp;""))="SI",UPPER(TRIM(Datos!AB421&amp;""))="NO"),IF(ISNUMBER(Datos!AB421),AND(OR(AB$1005="",Datos!AB421&gt;=AB$1005),OR(AB$1006="",Datos!AB421&lt;=AB$1006)),FALSE),TRUE))))</f>
        <v>0.0</v>
      </c>
      <c r="AC421">
        <f>IF(Datos!AC421="",0,IF(AND(AC$1008&lt;&gt;"",Datos!AC421=AC$1008),0,IF(AC$1004=0,0,1-CHOOSE(AC$1004,IF(ISNUMBER(Datos!AC421),AND(OR(AC$1005="",Datos!AC421&gt;=AC$1005),OR(AC$1006="",Datos!AC421&lt;=AC$1006)),FALSE),IF(ISNUMBER(Datos!AC421),AND(Datos!AC421=INT(Datos!AC421),AND(OR(AC$1005="",Datos!AC421&gt;=AC$1005),OR(AC$1006="",Datos!AC421&lt;=AC$1006))),FALSE),OR(ISNUMBER(FIND(";"&amp;UPPER(TRIM(Datos!AC421&amp;""))&amp;"=",AC$1007)),ISNUMBER(FIND(";"&amp;UPPER(TRIM(Datos!AC421&amp;""))&amp;";",AC$1007))),OR(UPPER(TRIM(Datos!AC421&amp;""))="SÍ",UPPER(TRIM(Datos!AC421&amp;""))="SI",UPPER(TRIM(Datos!AC421&amp;""))="NO"),IF(ISNUMBER(Datos!AC421),AND(OR(AC$1005="",Datos!AC421&gt;=AC$1005),OR(AC$1006="",Datos!AC421&lt;=AC$1006)),FALSE),TRUE))))</f>
        <v>0.0</v>
      </c>
      <c r="AD421">
        <f>IF(Datos!AD421="",0,IF(AND(AD$1008&lt;&gt;"",Datos!AD421=AD$1008),0,IF(AD$1004=0,0,1-CHOOSE(AD$1004,IF(ISNUMBER(Datos!AD421),AND(OR(AD$1005="",Datos!AD421&gt;=AD$1005),OR(AD$1006="",Datos!AD421&lt;=AD$1006)),FALSE),IF(ISNUMBER(Datos!AD421),AND(Datos!AD421=INT(Datos!AD421),AND(OR(AD$1005="",Datos!AD421&gt;=AD$1005),OR(AD$1006="",Datos!AD421&lt;=AD$1006))),FALSE),OR(ISNUMBER(FIND(";"&amp;UPPER(TRIM(Datos!AD421&amp;""))&amp;"=",AD$1007)),ISNUMBER(FIND(";"&amp;UPPER(TRIM(Datos!AD421&amp;""))&amp;";",AD$1007))),OR(UPPER(TRIM(Datos!AD421&amp;""))="SÍ",UPPER(TRIM(Datos!AD421&amp;""))="SI",UPPER(TRIM(Datos!AD421&amp;""))="NO"),IF(ISNUMBER(Datos!AD421),AND(OR(AD$1005="",Datos!AD421&gt;=AD$1005),OR(AD$1006="",Datos!AD421&lt;=AD$1006)),FALSE),TRUE))))</f>
        <v>0.0</v>
      </c>
      <c r="AE421">
        <f>IF(Datos!AE421="",0,IF(AND(AE$1008&lt;&gt;"",Datos!AE421=AE$1008),0,IF(AE$1004=0,0,1-CHOOSE(AE$1004,IF(ISNUMBER(Datos!AE421),AND(OR(AE$1005="",Datos!AE421&gt;=AE$1005),OR(AE$1006="",Datos!AE421&lt;=AE$1006)),FALSE),IF(ISNUMBER(Datos!AE421),AND(Datos!AE421=INT(Datos!AE421),AND(OR(AE$1005="",Datos!AE421&gt;=AE$1005),OR(AE$1006="",Datos!AE421&lt;=AE$1006))),FALSE),OR(ISNUMBER(FIND(";"&amp;UPPER(TRIM(Datos!AE421&amp;""))&amp;"=",AE$1007)),ISNUMBER(FIND(";"&amp;UPPER(TRIM(Datos!AE421&amp;""))&amp;";",AE$1007))),OR(UPPER(TRIM(Datos!AE421&amp;""))="SÍ",UPPER(TRIM(Datos!AE421&amp;""))="SI",UPPER(TRIM(Datos!AE421&amp;""))="NO"),IF(ISNUMBER(Datos!AE421),AND(OR(AE$1005="",Datos!AE421&gt;=AE$1005),OR(AE$1006="",Datos!AE421&lt;=AE$1006)),FALSE),TRUE))))</f>
        <v>0.0</v>
      </c>
    </row>
    <row r="422" spans="2:31">
      <c r="B422">
        <f>IF(Datos!B422="",0,IF(AND(B$1008&lt;&gt;"",Datos!B422=B$1008),0,IF(B$1004=0,0,1-CHOOSE(B$1004,IF(ISNUMBER(Datos!B422),AND(OR(B$1005="",Datos!B422&gt;=B$1005),OR(B$1006="",Datos!B422&lt;=B$1006)),FALSE),IF(ISNUMBER(Datos!B422),AND(Datos!B422=INT(Datos!B422),AND(OR(B$1005="",Datos!B422&gt;=B$1005),OR(B$1006="",Datos!B422&lt;=B$1006))),FALSE),OR(ISNUMBER(FIND(";"&amp;UPPER(TRIM(Datos!B422&amp;""))&amp;"=",B$1007)),ISNUMBER(FIND(";"&amp;UPPER(TRIM(Datos!B422&amp;""))&amp;";",B$1007))),OR(UPPER(TRIM(Datos!B422&amp;""))="SÍ",UPPER(TRIM(Datos!B422&amp;""))="SI",UPPER(TRIM(Datos!B422&amp;""))="NO"),IF(ISNUMBER(Datos!B422),AND(OR(B$1005="",Datos!B422&gt;=B$1005),OR(B$1006="",Datos!B422&lt;=B$1006)),FALSE),TRUE))))</f>
        <v>0.0</v>
      </c>
      <c r="C422">
        <f>IF(Datos!C422="",0,IF(AND(C$1008&lt;&gt;"",Datos!C422=C$1008),0,IF(C$1004=0,0,1-CHOOSE(C$1004,IF(ISNUMBER(Datos!C422),AND(OR(C$1005="",Datos!C422&gt;=C$1005),OR(C$1006="",Datos!C422&lt;=C$1006)),FALSE),IF(ISNUMBER(Datos!C422),AND(Datos!C422=INT(Datos!C422),AND(OR(C$1005="",Datos!C422&gt;=C$1005),OR(C$1006="",Datos!C422&lt;=C$1006))),FALSE),OR(ISNUMBER(FIND(";"&amp;UPPER(TRIM(Datos!C422&amp;""))&amp;"=",C$1007)),ISNUMBER(FIND(";"&amp;UPPER(TRIM(Datos!C422&amp;""))&amp;";",C$1007))),OR(UPPER(TRIM(Datos!C422&amp;""))="SÍ",UPPER(TRIM(Datos!C422&amp;""))="SI",UPPER(TRIM(Datos!C422&amp;""))="NO"),IF(ISNUMBER(Datos!C422),AND(OR(C$1005="",Datos!C422&gt;=C$1005),OR(C$1006="",Datos!C422&lt;=C$1006)),FALSE),TRUE))))</f>
        <v>0.0</v>
      </c>
      <c r="D422">
        <f>IF(Datos!D422="",0,IF(AND(D$1008&lt;&gt;"",Datos!D422=D$1008),0,IF(D$1004=0,0,1-CHOOSE(D$1004,IF(ISNUMBER(Datos!D422),AND(OR(D$1005="",Datos!D422&gt;=D$1005),OR(D$1006="",Datos!D422&lt;=D$1006)),FALSE),IF(ISNUMBER(Datos!D422),AND(Datos!D422=INT(Datos!D422),AND(OR(D$1005="",Datos!D422&gt;=D$1005),OR(D$1006="",Datos!D422&lt;=D$1006))),FALSE),OR(ISNUMBER(FIND(";"&amp;UPPER(TRIM(Datos!D422&amp;""))&amp;"=",D$1007)),ISNUMBER(FIND(";"&amp;UPPER(TRIM(Datos!D422&amp;""))&amp;";",D$1007))),OR(UPPER(TRIM(Datos!D422&amp;""))="SÍ",UPPER(TRIM(Datos!D422&amp;""))="SI",UPPER(TRIM(Datos!D422&amp;""))="NO"),IF(ISNUMBER(Datos!D422),AND(OR(D$1005="",Datos!D422&gt;=D$1005),OR(D$1006="",Datos!D422&lt;=D$1006)),FALSE),TRUE))))</f>
        <v>0.0</v>
      </c>
      <c r="E422">
        <f>IF(Datos!E422="",0,IF(AND(E$1008&lt;&gt;"",Datos!E422=E$1008),0,IF(E$1004=0,0,1-CHOOSE(E$1004,IF(ISNUMBER(Datos!E422),AND(OR(E$1005="",Datos!E422&gt;=E$1005),OR(E$1006="",Datos!E422&lt;=E$1006)),FALSE),IF(ISNUMBER(Datos!E422),AND(Datos!E422=INT(Datos!E422),AND(OR(E$1005="",Datos!E422&gt;=E$1005),OR(E$1006="",Datos!E422&lt;=E$1006))),FALSE),OR(ISNUMBER(FIND(";"&amp;UPPER(TRIM(Datos!E422&amp;""))&amp;"=",E$1007)),ISNUMBER(FIND(";"&amp;UPPER(TRIM(Datos!E422&amp;""))&amp;";",E$1007))),OR(UPPER(TRIM(Datos!E422&amp;""))="SÍ",UPPER(TRIM(Datos!E422&amp;""))="SI",UPPER(TRIM(Datos!E422&amp;""))="NO"),IF(ISNUMBER(Datos!E422),AND(OR(E$1005="",Datos!E422&gt;=E$1005),OR(E$1006="",Datos!E422&lt;=E$1006)),FALSE),TRUE))))</f>
        <v>0.0</v>
      </c>
      <c r="F422">
        <f>IF(Datos!F422="",0,IF(AND(F$1008&lt;&gt;"",Datos!F422=F$1008),0,IF(F$1004=0,0,1-CHOOSE(F$1004,IF(ISNUMBER(Datos!F422),AND(OR(F$1005="",Datos!F422&gt;=F$1005),OR(F$1006="",Datos!F422&lt;=F$1006)),FALSE),IF(ISNUMBER(Datos!F422),AND(Datos!F422=INT(Datos!F422),AND(OR(F$1005="",Datos!F422&gt;=F$1005),OR(F$1006="",Datos!F422&lt;=F$1006))),FALSE),OR(ISNUMBER(FIND(";"&amp;UPPER(TRIM(Datos!F422&amp;""))&amp;"=",F$1007)),ISNUMBER(FIND(";"&amp;UPPER(TRIM(Datos!F422&amp;""))&amp;";",F$1007))),OR(UPPER(TRIM(Datos!F422&amp;""))="SÍ",UPPER(TRIM(Datos!F422&amp;""))="SI",UPPER(TRIM(Datos!F422&amp;""))="NO"),IF(ISNUMBER(Datos!F422),AND(OR(F$1005="",Datos!F422&gt;=F$1005),OR(F$1006="",Datos!F422&lt;=F$1006)),FALSE),TRUE))))</f>
        <v>0.0</v>
      </c>
      <c r="G422">
        <f>IF(Datos!G422="",0,IF(AND(G$1008&lt;&gt;"",Datos!G422=G$1008),0,IF(G$1004=0,0,1-CHOOSE(G$1004,IF(ISNUMBER(Datos!G422),AND(OR(G$1005="",Datos!G422&gt;=G$1005),OR(G$1006="",Datos!G422&lt;=G$1006)),FALSE),IF(ISNUMBER(Datos!G422),AND(Datos!G422=INT(Datos!G422),AND(OR(G$1005="",Datos!G422&gt;=G$1005),OR(G$1006="",Datos!G422&lt;=G$1006))),FALSE),OR(ISNUMBER(FIND(";"&amp;UPPER(TRIM(Datos!G422&amp;""))&amp;"=",G$1007)),ISNUMBER(FIND(";"&amp;UPPER(TRIM(Datos!G422&amp;""))&amp;";",G$1007))),OR(UPPER(TRIM(Datos!G422&amp;""))="SÍ",UPPER(TRIM(Datos!G422&amp;""))="SI",UPPER(TRIM(Datos!G422&amp;""))="NO"),IF(ISNUMBER(Datos!G422),AND(OR(G$1005="",Datos!G422&gt;=G$1005),OR(G$1006="",Datos!G422&lt;=G$1006)),FALSE),TRUE))))</f>
        <v>0.0</v>
      </c>
      <c r="H422">
        <f>IF(Datos!H422="",0,IF(AND(H$1008&lt;&gt;"",Datos!H422=H$1008),0,IF(H$1004=0,0,1-CHOOSE(H$1004,IF(ISNUMBER(Datos!H422),AND(OR(H$1005="",Datos!H422&gt;=H$1005),OR(H$1006="",Datos!H422&lt;=H$1006)),FALSE),IF(ISNUMBER(Datos!H422),AND(Datos!H422=INT(Datos!H422),AND(OR(H$1005="",Datos!H422&gt;=H$1005),OR(H$1006="",Datos!H422&lt;=H$1006))),FALSE),OR(ISNUMBER(FIND(";"&amp;UPPER(TRIM(Datos!H422&amp;""))&amp;"=",H$1007)),ISNUMBER(FIND(";"&amp;UPPER(TRIM(Datos!H422&amp;""))&amp;";",H$1007))),OR(UPPER(TRIM(Datos!H422&amp;""))="SÍ",UPPER(TRIM(Datos!H422&amp;""))="SI",UPPER(TRIM(Datos!H422&amp;""))="NO"),IF(ISNUMBER(Datos!H422),AND(OR(H$1005="",Datos!H422&gt;=H$1005),OR(H$1006="",Datos!H422&lt;=H$1006)),FALSE),TRUE))))</f>
        <v>0.0</v>
      </c>
      <c r="I422">
        <f>IF(Datos!I422="",0,IF(AND(I$1008&lt;&gt;"",Datos!I422=I$1008),0,IF(I$1004=0,0,1-CHOOSE(I$1004,IF(ISNUMBER(Datos!I422),AND(OR(I$1005="",Datos!I422&gt;=I$1005),OR(I$1006="",Datos!I422&lt;=I$1006)),FALSE),IF(ISNUMBER(Datos!I422),AND(Datos!I422=INT(Datos!I422),AND(OR(I$1005="",Datos!I422&gt;=I$1005),OR(I$1006="",Datos!I422&lt;=I$1006))),FALSE),OR(ISNUMBER(FIND(";"&amp;UPPER(TRIM(Datos!I422&amp;""))&amp;"=",I$1007)),ISNUMBER(FIND(";"&amp;UPPER(TRIM(Datos!I422&amp;""))&amp;";",I$1007))),OR(UPPER(TRIM(Datos!I422&amp;""))="SÍ",UPPER(TRIM(Datos!I422&amp;""))="SI",UPPER(TRIM(Datos!I422&amp;""))="NO"),IF(ISNUMBER(Datos!I422),AND(OR(I$1005="",Datos!I422&gt;=I$1005),OR(I$1006="",Datos!I422&lt;=I$1006)),FALSE),TRUE))))</f>
        <v>0.0</v>
      </c>
      <c r="J422">
        <f>IF(Datos!J422="",0,IF(AND(J$1008&lt;&gt;"",Datos!J422=J$1008),0,IF(J$1004=0,0,1-CHOOSE(J$1004,IF(ISNUMBER(Datos!J422),AND(OR(J$1005="",Datos!J422&gt;=J$1005),OR(J$1006="",Datos!J422&lt;=J$1006)),FALSE),IF(ISNUMBER(Datos!J422),AND(Datos!J422=INT(Datos!J422),AND(OR(J$1005="",Datos!J422&gt;=J$1005),OR(J$1006="",Datos!J422&lt;=J$1006))),FALSE),OR(ISNUMBER(FIND(";"&amp;UPPER(TRIM(Datos!J422&amp;""))&amp;"=",J$1007)),ISNUMBER(FIND(";"&amp;UPPER(TRIM(Datos!J422&amp;""))&amp;";",J$1007))),OR(UPPER(TRIM(Datos!J422&amp;""))="SÍ",UPPER(TRIM(Datos!J422&amp;""))="SI",UPPER(TRIM(Datos!J422&amp;""))="NO"),IF(ISNUMBER(Datos!J422),AND(OR(J$1005="",Datos!J422&gt;=J$1005),OR(J$1006="",Datos!J422&lt;=J$1006)),FALSE),TRUE))))</f>
        <v>0.0</v>
      </c>
      <c r="K422">
        <f>IF(Datos!K422="",0,IF(AND(K$1008&lt;&gt;"",Datos!K422=K$1008),0,IF(K$1004=0,0,1-CHOOSE(K$1004,IF(ISNUMBER(Datos!K422),AND(OR(K$1005="",Datos!K422&gt;=K$1005),OR(K$1006="",Datos!K422&lt;=K$1006)),FALSE),IF(ISNUMBER(Datos!K422),AND(Datos!K422=INT(Datos!K422),AND(OR(K$1005="",Datos!K422&gt;=K$1005),OR(K$1006="",Datos!K422&lt;=K$1006))),FALSE),OR(ISNUMBER(FIND(";"&amp;UPPER(TRIM(Datos!K422&amp;""))&amp;"=",K$1007)),ISNUMBER(FIND(";"&amp;UPPER(TRIM(Datos!K422&amp;""))&amp;";",K$1007))),OR(UPPER(TRIM(Datos!K422&amp;""))="SÍ",UPPER(TRIM(Datos!K422&amp;""))="SI",UPPER(TRIM(Datos!K422&amp;""))="NO"),IF(ISNUMBER(Datos!K422),AND(OR(K$1005="",Datos!K422&gt;=K$1005),OR(K$1006="",Datos!K422&lt;=K$1006)),FALSE),TRUE))))</f>
        <v>0.0</v>
      </c>
      <c r="L422">
        <f>IF(Datos!L422="",0,IF(AND(L$1008&lt;&gt;"",Datos!L422=L$1008),0,IF(L$1004=0,0,1-CHOOSE(L$1004,IF(ISNUMBER(Datos!L422),AND(OR(L$1005="",Datos!L422&gt;=L$1005),OR(L$1006="",Datos!L422&lt;=L$1006)),FALSE),IF(ISNUMBER(Datos!L422),AND(Datos!L422=INT(Datos!L422),AND(OR(L$1005="",Datos!L422&gt;=L$1005),OR(L$1006="",Datos!L422&lt;=L$1006))),FALSE),OR(ISNUMBER(FIND(";"&amp;UPPER(TRIM(Datos!L422&amp;""))&amp;"=",L$1007)),ISNUMBER(FIND(";"&amp;UPPER(TRIM(Datos!L422&amp;""))&amp;";",L$1007))),OR(UPPER(TRIM(Datos!L422&amp;""))="SÍ",UPPER(TRIM(Datos!L422&amp;""))="SI",UPPER(TRIM(Datos!L422&amp;""))="NO"),IF(ISNUMBER(Datos!L422),AND(OR(L$1005="",Datos!L422&gt;=L$1005),OR(L$1006="",Datos!L422&lt;=L$1006)),FALSE),TRUE))))</f>
        <v>0.0</v>
      </c>
      <c r="M422">
        <f>IF(Datos!M422="",0,IF(AND(M$1008&lt;&gt;"",Datos!M422=M$1008),0,IF(M$1004=0,0,1-CHOOSE(M$1004,IF(ISNUMBER(Datos!M422),AND(OR(M$1005="",Datos!M422&gt;=M$1005),OR(M$1006="",Datos!M422&lt;=M$1006)),FALSE),IF(ISNUMBER(Datos!M422),AND(Datos!M422=INT(Datos!M422),AND(OR(M$1005="",Datos!M422&gt;=M$1005),OR(M$1006="",Datos!M422&lt;=M$1006))),FALSE),OR(ISNUMBER(FIND(";"&amp;UPPER(TRIM(Datos!M422&amp;""))&amp;"=",M$1007)),ISNUMBER(FIND(";"&amp;UPPER(TRIM(Datos!M422&amp;""))&amp;";",M$1007))),OR(UPPER(TRIM(Datos!M422&amp;""))="SÍ",UPPER(TRIM(Datos!M422&amp;""))="SI",UPPER(TRIM(Datos!M422&amp;""))="NO"),IF(ISNUMBER(Datos!M422),AND(OR(M$1005="",Datos!M422&gt;=M$1005),OR(M$1006="",Datos!M422&lt;=M$1006)),FALSE),TRUE))))</f>
        <v>0.0</v>
      </c>
      <c r="N422">
        <f>IF(Datos!N422="",0,IF(AND(N$1008&lt;&gt;"",Datos!N422=N$1008),0,IF(N$1004=0,0,1-CHOOSE(N$1004,IF(ISNUMBER(Datos!N422),AND(OR(N$1005="",Datos!N422&gt;=N$1005),OR(N$1006="",Datos!N422&lt;=N$1006)),FALSE),IF(ISNUMBER(Datos!N422),AND(Datos!N422=INT(Datos!N422),AND(OR(N$1005="",Datos!N422&gt;=N$1005),OR(N$1006="",Datos!N422&lt;=N$1006))),FALSE),OR(ISNUMBER(FIND(";"&amp;UPPER(TRIM(Datos!N422&amp;""))&amp;"=",N$1007)),ISNUMBER(FIND(";"&amp;UPPER(TRIM(Datos!N422&amp;""))&amp;";",N$1007))),OR(UPPER(TRIM(Datos!N422&amp;""))="SÍ",UPPER(TRIM(Datos!N422&amp;""))="SI",UPPER(TRIM(Datos!N422&amp;""))="NO"),IF(ISNUMBER(Datos!N422),AND(OR(N$1005="",Datos!N422&gt;=N$1005),OR(N$1006="",Datos!N422&lt;=N$1006)),FALSE),TRUE))))</f>
        <v>0.0</v>
      </c>
      <c r="O422">
        <f>IF(Datos!O422="",0,IF(AND(O$1008&lt;&gt;"",Datos!O422=O$1008),0,IF(O$1004=0,0,1-CHOOSE(O$1004,IF(ISNUMBER(Datos!O422),AND(OR(O$1005="",Datos!O422&gt;=O$1005),OR(O$1006="",Datos!O422&lt;=O$1006)),FALSE),IF(ISNUMBER(Datos!O422),AND(Datos!O422=INT(Datos!O422),AND(OR(O$1005="",Datos!O422&gt;=O$1005),OR(O$1006="",Datos!O422&lt;=O$1006))),FALSE),OR(ISNUMBER(FIND(";"&amp;UPPER(TRIM(Datos!O422&amp;""))&amp;"=",O$1007)),ISNUMBER(FIND(";"&amp;UPPER(TRIM(Datos!O422&amp;""))&amp;";",O$1007))),OR(UPPER(TRIM(Datos!O422&amp;""))="SÍ",UPPER(TRIM(Datos!O422&amp;""))="SI",UPPER(TRIM(Datos!O422&amp;""))="NO"),IF(ISNUMBER(Datos!O422),AND(OR(O$1005="",Datos!O422&gt;=O$1005),OR(O$1006="",Datos!O422&lt;=O$1006)),FALSE),TRUE))))</f>
        <v>0.0</v>
      </c>
      <c r="P422">
        <f>IF(Datos!P422="",0,IF(AND(P$1008&lt;&gt;"",Datos!P422=P$1008),0,IF(P$1004=0,0,1-CHOOSE(P$1004,IF(ISNUMBER(Datos!P422),AND(OR(P$1005="",Datos!P422&gt;=P$1005),OR(P$1006="",Datos!P422&lt;=P$1006)),FALSE),IF(ISNUMBER(Datos!P422),AND(Datos!P422=INT(Datos!P422),AND(OR(P$1005="",Datos!P422&gt;=P$1005),OR(P$1006="",Datos!P422&lt;=P$1006))),FALSE),OR(ISNUMBER(FIND(";"&amp;UPPER(TRIM(Datos!P422&amp;""))&amp;"=",P$1007)),ISNUMBER(FIND(";"&amp;UPPER(TRIM(Datos!P422&amp;""))&amp;";",P$1007))),OR(UPPER(TRIM(Datos!P422&amp;""))="SÍ",UPPER(TRIM(Datos!P422&amp;""))="SI",UPPER(TRIM(Datos!P422&amp;""))="NO"),IF(ISNUMBER(Datos!P422),AND(OR(P$1005="",Datos!P422&gt;=P$1005),OR(P$1006="",Datos!P422&lt;=P$1006)),FALSE),TRUE))))</f>
        <v>0.0</v>
      </c>
      <c r="Q422">
        <f>IF(Datos!Q422="",0,IF(AND(Q$1008&lt;&gt;"",Datos!Q422=Q$1008),0,IF(Q$1004=0,0,1-CHOOSE(Q$1004,IF(ISNUMBER(Datos!Q422),AND(OR(Q$1005="",Datos!Q422&gt;=Q$1005),OR(Q$1006="",Datos!Q422&lt;=Q$1006)),FALSE),IF(ISNUMBER(Datos!Q422),AND(Datos!Q422=INT(Datos!Q422),AND(OR(Q$1005="",Datos!Q422&gt;=Q$1005),OR(Q$1006="",Datos!Q422&lt;=Q$1006))),FALSE),OR(ISNUMBER(FIND(";"&amp;UPPER(TRIM(Datos!Q422&amp;""))&amp;"=",Q$1007)),ISNUMBER(FIND(";"&amp;UPPER(TRIM(Datos!Q422&amp;""))&amp;";",Q$1007))),OR(UPPER(TRIM(Datos!Q422&amp;""))="SÍ",UPPER(TRIM(Datos!Q422&amp;""))="SI",UPPER(TRIM(Datos!Q422&amp;""))="NO"),IF(ISNUMBER(Datos!Q422),AND(OR(Q$1005="",Datos!Q422&gt;=Q$1005),OR(Q$1006="",Datos!Q422&lt;=Q$1006)),FALSE),TRUE))))</f>
        <v>0.0</v>
      </c>
      <c r="R422">
        <f>IF(Datos!R422="",0,IF(AND(R$1008&lt;&gt;"",Datos!R422=R$1008),0,IF(R$1004=0,0,1-CHOOSE(R$1004,IF(ISNUMBER(Datos!R422),AND(OR(R$1005="",Datos!R422&gt;=R$1005),OR(R$1006="",Datos!R422&lt;=R$1006)),FALSE),IF(ISNUMBER(Datos!R422),AND(Datos!R422=INT(Datos!R422),AND(OR(R$1005="",Datos!R422&gt;=R$1005),OR(R$1006="",Datos!R422&lt;=R$1006))),FALSE),OR(ISNUMBER(FIND(";"&amp;UPPER(TRIM(Datos!R422&amp;""))&amp;"=",R$1007)),ISNUMBER(FIND(";"&amp;UPPER(TRIM(Datos!R422&amp;""))&amp;";",R$1007))),OR(UPPER(TRIM(Datos!R422&amp;""))="SÍ",UPPER(TRIM(Datos!R422&amp;""))="SI",UPPER(TRIM(Datos!R422&amp;""))="NO"),IF(ISNUMBER(Datos!R422),AND(OR(R$1005="",Datos!R422&gt;=R$1005),OR(R$1006="",Datos!R422&lt;=R$1006)),FALSE),TRUE))))</f>
        <v>0.0</v>
      </c>
      <c r="S422">
        <f>IF(Datos!S422="",0,IF(AND(S$1008&lt;&gt;"",Datos!S422=S$1008),0,IF(S$1004=0,0,1-CHOOSE(S$1004,IF(ISNUMBER(Datos!S422),AND(OR(S$1005="",Datos!S422&gt;=S$1005),OR(S$1006="",Datos!S422&lt;=S$1006)),FALSE),IF(ISNUMBER(Datos!S422),AND(Datos!S422=INT(Datos!S422),AND(OR(S$1005="",Datos!S422&gt;=S$1005),OR(S$1006="",Datos!S422&lt;=S$1006))),FALSE),OR(ISNUMBER(FIND(";"&amp;UPPER(TRIM(Datos!S422&amp;""))&amp;"=",S$1007)),ISNUMBER(FIND(";"&amp;UPPER(TRIM(Datos!S422&amp;""))&amp;";",S$1007))),OR(UPPER(TRIM(Datos!S422&amp;""))="SÍ",UPPER(TRIM(Datos!S422&amp;""))="SI",UPPER(TRIM(Datos!S422&amp;""))="NO"),IF(ISNUMBER(Datos!S422),AND(OR(S$1005="",Datos!S422&gt;=S$1005),OR(S$1006="",Datos!S422&lt;=S$1006)),FALSE),TRUE))))</f>
        <v>0.0</v>
      </c>
      <c r="T422">
        <f>IF(Datos!T422="",0,IF(AND(T$1008&lt;&gt;"",Datos!T422=T$1008),0,IF(T$1004=0,0,1-CHOOSE(T$1004,IF(ISNUMBER(Datos!T422),AND(OR(T$1005="",Datos!T422&gt;=T$1005),OR(T$1006="",Datos!T422&lt;=T$1006)),FALSE),IF(ISNUMBER(Datos!T422),AND(Datos!T422=INT(Datos!T422),AND(OR(T$1005="",Datos!T422&gt;=T$1005),OR(T$1006="",Datos!T422&lt;=T$1006))),FALSE),OR(ISNUMBER(FIND(";"&amp;UPPER(TRIM(Datos!T422&amp;""))&amp;"=",T$1007)),ISNUMBER(FIND(";"&amp;UPPER(TRIM(Datos!T422&amp;""))&amp;";",T$1007))),OR(UPPER(TRIM(Datos!T422&amp;""))="SÍ",UPPER(TRIM(Datos!T422&amp;""))="SI",UPPER(TRIM(Datos!T422&amp;""))="NO"),IF(ISNUMBER(Datos!T422),AND(OR(T$1005="",Datos!T422&gt;=T$1005),OR(T$1006="",Datos!T422&lt;=T$1006)),FALSE),TRUE))))</f>
        <v>0.0</v>
      </c>
      <c r="U422">
        <f>IF(Datos!U422="",0,IF(AND(U$1008&lt;&gt;"",Datos!U422=U$1008),0,IF(U$1004=0,0,1-CHOOSE(U$1004,IF(ISNUMBER(Datos!U422),AND(OR(U$1005="",Datos!U422&gt;=U$1005),OR(U$1006="",Datos!U422&lt;=U$1006)),FALSE),IF(ISNUMBER(Datos!U422),AND(Datos!U422=INT(Datos!U422),AND(OR(U$1005="",Datos!U422&gt;=U$1005),OR(U$1006="",Datos!U422&lt;=U$1006))),FALSE),OR(ISNUMBER(FIND(";"&amp;UPPER(TRIM(Datos!U422&amp;""))&amp;"=",U$1007)),ISNUMBER(FIND(";"&amp;UPPER(TRIM(Datos!U422&amp;""))&amp;";",U$1007))),OR(UPPER(TRIM(Datos!U422&amp;""))="SÍ",UPPER(TRIM(Datos!U422&amp;""))="SI",UPPER(TRIM(Datos!U422&amp;""))="NO"),IF(ISNUMBER(Datos!U422),AND(OR(U$1005="",Datos!U422&gt;=U$1005),OR(U$1006="",Datos!U422&lt;=U$1006)),FALSE),TRUE))))</f>
        <v>0.0</v>
      </c>
      <c r="V422">
        <f>IF(Datos!V422="",0,IF(AND(V$1008&lt;&gt;"",Datos!V422=V$1008),0,IF(V$1004=0,0,1-CHOOSE(V$1004,IF(ISNUMBER(Datos!V422),AND(OR(V$1005="",Datos!V422&gt;=V$1005),OR(V$1006="",Datos!V422&lt;=V$1006)),FALSE),IF(ISNUMBER(Datos!V422),AND(Datos!V422=INT(Datos!V422),AND(OR(V$1005="",Datos!V422&gt;=V$1005),OR(V$1006="",Datos!V422&lt;=V$1006))),FALSE),OR(ISNUMBER(FIND(";"&amp;UPPER(TRIM(Datos!V422&amp;""))&amp;"=",V$1007)),ISNUMBER(FIND(";"&amp;UPPER(TRIM(Datos!V422&amp;""))&amp;";",V$1007))),OR(UPPER(TRIM(Datos!V422&amp;""))="SÍ",UPPER(TRIM(Datos!V422&amp;""))="SI",UPPER(TRIM(Datos!V422&amp;""))="NO"),IF(ISNUMBER(Datos!V422),AND(OR(V$1005="",Datos!V422&gt;=V$1005),OR(V$1006="",Datos!V422&lt;=V$1006)),FALSE),TRUE))))</f>
        <v>0.0</v>
      </c>
      <c r="W422">
        <f>IF(Datos!W422="",0,IF(AND(W$1008&lt;&gt;"",Datos!W422=W$1008),0,IF(W$1004=0,0,1-CHOOSE(W$1004,IF(ISNUMBER(Datos!W422),AND(OR(W$1005="",Datos!W422&gt;=W$1005),OR(W$1006="",Datos!W422&lt;=W$1006)),FALSE),IF(ISNUMBER(Datos!W422),AND(Datos!W422=INT(Datos!W422),AND(OR(W$1005="",Datos!W422&gt;=W$1005),OR(W$1006="",Datos!W422&lt;=W$1006))),FALSE),OR(ISNUMBER(FIND(";"&amp;UPPER(TRIM(Datos!W422&amp;""))&amp;"=",W$1007)),ISNUMBER(FIND(";"&amp;UPPER(TRIM(Datos!W422&amp;""))&amp;";",W$1007))),OR(UPPER(TRIM(Datos!W422&amp;""))="SÍ",UPPER(TRIM(Datos!W422&amp;""))="SI",UPPER(TRIM(Datos!W422&amp;""))="NO"),IF(ISNUMBER(Datos!W422),AND(OR(W$1005="",Datos!W422&gt;=W$1005),OR(W$1006="",Datos!W422&lt;=W$1006)),FALSE),TRUE))))</f>
        <v>0.0</v>
      </c>
      <c r="X422">
        <f>IF(Datos!X422="",0,IF(AND(X$1008&lt;&gt;"",Datos!X422=X$1008),0,IF(X$1004=0,0,1-CHOOSE(X$1004,IF(ISNUMBER(Datos!X422),AND(OR(X$1005="",Datos!X422&gt;=X$1005),OR(X$1006="",Datos!X422&lt;=X$1006)),FALSE),IF(ISNUMBER(Datos!X422),AND(Datos!X422=INT(Datos!X422),AND(OR(X$1005="",Datos!X422&gt;=X$1005),OR(X$1006="",Datos!X422&lt;=X$1006))),FALSE),OR(ISNUMBER(FIND(";"&amp;UPPER(TRIM(Datos!X422&amp;""))&amp;"=",X$1007)),ISNUMBER(FIND(";"&amp;UPPER(TRIM(Datos!X422&amp;""))&amp;";",X$1007))),OR(UPPER(TRIM(Datos!X422&amp;""))="SÍ",UPPER(TRIM(Datos!X422&amp;""))="SI",UPPER(TRIM(Datos!X422&amp;""))="NO"),IF(ISNUMBER(Datos!X422),AND(OR(X$1005="",Datos!X422&gt;=X$1005),OR(X$1006="",Datos!X422&lt;=X$1006)),FALSE),TRUE))))</f>
        <v>0.0</v>
      </c>
      <c r="Y422">
        <f>IF(Datos!Y422="",0,IF(AND(Y$1008&lt;&gt;"",Datos!Y422=Y$1008),0,IF(Y$1004=0,0,1-CHOOSE(Y$1004,IF(ISNUMBER(Datos!Y422),AND(OR(Y$1005="",Datos!Y422&gt;=Y$1005),OR(Y$1006="",Datos!Y422&lt;=Y$1006)),FALSE),IF(ISNUMBER(Datos!Y422),AND(Datos!Y422=INT(Datos!Y422),AND(OR(Y$1005="",Datos!Y422&gt;=Y$1005),OR(Y$1006="",Datos!Y422&lt;=Y$1006))),FALSE),OR(ISNUMBER(FIND(";"&amp;UPPER(TRIM(Datos!Y422&amp;""))&amp;"=",Y$1007)),ISNUMBER(FIND(";"&amp;UPPER(TRIM(Datos!Y422&amp;""))&amp;";",Y$1007))),OR(UPPER(TRIM(Datos!Y422&amp;""))="SÍ",UPPER(TRIM(Datos!Y422&amp;""))="SI",UPPER(TRIM(Datos!Y422&amp;""))="NO"),IF(ISNUMBER(Datos!Y422),AND(OR(Y$1005="",Datos!Y422&gt;=Y$1005),OR(Y$1006="",Datos!Y422&lt;=Y$1006)),FALSE),TRUE))))</f>
        <v>0.0</v>
      </c>
      <c r="Z422">
        <f>IF(Datos!Z422="",0,IF(AND(Z$1008&lt;&gt;"",Datos!Z422=Z$1008),0,IF(Z$1004=0,0,1-CHOOSE(Z$1004,IF(ISNUMBER(Datos!Z422),AND(OR(Z$1005="",Datos!Z422&gt;=Z$1005),OR(Z$1006="",Datos!Z422&lt;=Z$1006)),FALSE),IF(ISNUMBER(Datos!Z422),AND(Datos!Z422=INT(Datos!Z422),AND(OR(Z$1005="",Datos!Z422&gt;=Z$1005),OR(Z$1006="",Datos!Z422&lt;=Z$1006))),FALSE),OR(ISNUMBER(FIND(";"&amp;UPPER(TRIM(Datos!Z422&amp;""))&amp;"=",Z$1007)),ISNUMBER(FIND(";"&amp;UPPER(TRIM(Datos!Z422&amp;""))&amp;";",Z$1007))),OR(UPPER(TRIM(Datos!Z422&amp;""))="SÍ",UPPER(TRIM(Datos!Z422&amp;""))="SI",UPPER(TRIM(Datos!Z422&amp;""))="NO"),IF(ISNUMBER(Datos!Z422),AND(OR(Z$1005="",Datos!Z422&gt;=Z$1005),OR(Z$1006="",Datos!Z422&lt;=Z$1006)),FALSE),TRUE))))</f>
        <v>0.0</v>
      </c>
      <c r="AA422">
        <f>IF(Datos!AA422="",0,IF(AND(AA$1008&lt;&gt;"",Datos!AA422=AA$1008),0,IF(AA$1004=0,0,1-CHOOSE(AA$1004,IF(ISNUMBER(Datos!AA422),AND(OR(AA$1005="",Datos!AA422&gt;=AA$1005),OR(AA$1006="",Datos!AA422&lt;=AA$1006)),FALSE),IF(ISNUMBER(Datos!AA422),AND(Datos!AA422=INT(Datos!AA422),AND(OR(AA$1005="",Datos!AA422&gt;=AA$1005),OR(AA$1006="",Datos!AA422&lt;=AA$1006))),FALSE),OR(ISNUMBER(FIND(";"&amp;UPPER(TRIM(Datos!AA422&amp;""))&amp;"=",AA$1007)),ISNUMBER(FIND(";"&amp;UPPER(TRIM(Datos!AA422&amp;""))&amp;";",AA$1007))),OR(UPPER(TRIM(Datos!AA422&amp;""))="SÍ",UPPER(TRIM(Datos!AA422&amp;""))="SI",UPPER(TRIM(Datos!AA422&amp;""))="NO"),IF(ISNUMBER(Datos!AA422),AND(OR(AA$1005="",Datos!AA422&gt;=AA$1005),OR(AA$1006="",Datos!AA422&lt;=AA$1006)),FALSE),TRUE))))</f>
        <v>0.0</v>
      </c>
      <c r="AB422">
        <f>IF(Datos!AB422="",0,IF(AND(AB$1008&lt;&gt;"",Datos!AB422=AB$1008),0,IF(AB$1004=0,0,1-CHOOSE(AB$1004,IF(ISNUMBER(Datos!AB422),AND(OR(AB$1005="",Datos!AB422&gt;=AB$1005),OR(AB$1006="",Datos!AB422&lt;=AB$1006)),FALSE),IF(ISNUMBER(Datos!AB422),AND(Datos!AB422=INT(Datos!AB422),AND(OR(AB$1005="",Datos!AB422&gt;=AB$1005),OR(AB$1006="",Datos!AB422&lt;=AB$1006))),FALSE),OR(ISNUMBER(FIND(";"&amp;UPPER(TRIM(Datos!AB422&amp;""))&amp;"=",AB$1007)),ISNUMBER(FIND(";"&amp;UPPER(TRIM(Datos!AB422&amp;""))&amp;";",AB$1007))),OR(UPPER(TRIM(Datos!AB422&amp;""))="SÍ",UPPER(TRIM(Datos!AB422&amp;""))="SI",UPPER(TRIM(Datos!AB422&amp;""))="NO"),IF(ISNUMBER(Datos!AB422),AND(OR(AB$1005="",Datos!AB422&gt;=AB$1005),OR(AB$1006="",Datos!AB422&lt;=AB$1006)),FALSE),TRUE))))</f>
        <v>0.0</v>
      </c>
      <c r="AC422">
        <f>IF(Datos!AC422="",0,IF(AND(AC$1008&lt;&gt;"",Datos!AC422=AC$1008),0,IF(AC$1004=0,0,1-CHOOSE(AC$1004,IF(ISNUMBER(Datos!AC422),AND(OR(AC$1005="",Datos!AC422&gt;=AC$1005),OR(AC$1006="",Datos!AC422&lt;=AC$1006)),FALSE),IF(ISNUMBER(Datos!AC422),AND(Datos!AC422=INT(Datos!AC422),AND(OR(AC$1005="",Datos!AC422&gt;=AC$1005),OR(AC$1006="",Datos!AC422&lt;=AC$1006))),FALSE),OR(ISNUMBER(FIND(";"&amp;UPPER(TRIM(Datos!AC422&amp;""))&amp;"=",AC$1007)),ISNUMBER(FIND(";"&amp;UPPER(TRIM(Datos!AC422&amp;""))&amp;";",AC$1007))),OR(UPPER(TRIM(Datos!AC422&amp;""))="SÍ",UPPER(TRIM(Datos!AC422&amp;""))="SI",UPPER(TRIM(Datos!AC422&amp;""))="NO"),IF(ISNUMBER(Datos!AC422),AND(OR(AC$1005="",Datos!AC422&gt;=AC$1005),OR(AC$1006="",Datos!AC422&lt;=AC$1006)),FALSE),TRUE))))</f>
        <v>0.0</v>
      </c>
      <c r="AD422">
        <f>IF(Datos!AD422="",0,IF(AND(AD$1008&lt;&gt;"",Datos!AD422=AD$1008),0,IF(AD$1004=0,0,1-CHOOSE(AD$1004,IF(ISNUMBER(Datos!AD422),AND(OR(AD$1005="",Datos!AD422&gt;=AD$1005),OR(AD$1006="",Datos!AD422&lt;=AD$1006)),FALSE),IF(ISNUMBER(Datos!AD422),AND(Datos!AD422=INT(Datos!AD422),AND(OR(AD$1005="",Datos!AD422&gt;=AD$1005),OR(AD$1006="",Datos!AD422&lt;=AD$1006))),FALSE),OR(ISNUMBER(FIND(";"&amp;UPPER(TRIM(Datos!AD422&amp;""))&amp;"=",AD$1007)),ISNUMBER(FIND(";"&amp;UPPER(TRIM(Datos!AD422&amp;""))&amp;";",AD$1007))),OR(UPPER(TRIM(Datos!AD422&amp;""))="SÍ",UPPER(TRIM(Datos!AD422&amp;""))="SI",UPPER(TRIM(Datos!AD422&amp;""))="NO"),IF(ISNUMBER(Datos!AD422),AND(OR(AD$1005="",Datos!AD422&gt;=AD$1005),OR(AD$1006="",Datos!AD422&lt;=AD$1006)),FALSE),TRUE))))</f>
        <v>0.0</v>
      </c>
      <c r="AE422">
        <f>IF(Datos!AE422="",0,IF(AND(AE$1008&lt;&gt;"",Datos!AE422=AE$1008),0,IF(AE$1004=0,0,1-CHOOSE(AE$1004,IF(ISNUMBER(Datos!AE422),AND(OR(AE$1005="",Datos!AE422&gt;=AE$1005),OR(AE$1006="",Datos!AE422&lt;=AE$1006)),FALSE),IF(ISNUMBER(Datos!AE422),AND(Datos!AE422=INT(Datos!AE422),AND(OR(AE$1005="",Datos!AE422&gt;=AE$1005),OR(AE$1006="",Datos!AE422&lt;=AE$1006))),FALSE),OR(ISNUMBER(FIND(";"&amp;UPPER(TRIM(Datos!AE422&amp;""))&amp;"=",AE$1007)),ISNUMBER(FIND(";"&amp;UPPER(TRIM(Datos!AE422&amp;""))&amp;";",AE$1007))),OR(UPPER(TRIM(Datos!AE422&amp;""))="SÍ",UPPER(TRIM(Datos!AE422&amp;""))="SI",UPPER(TRIM(Datos!AE422&amp;""))="NO"),IF(ISNUMBER(Datos!AE422),AND(OR(AE$1005="",Datos!AE422&gt;=AE$1005),OR(AE$1006="",Datos!AE422&lt;=AE$1006)),FALSE),TRUE))))</f>
        <v>0.0</v>
      </c>
    </row>
    <row r="423" spans="2:31">
      <c r="B423">
        <f>IF(Datos!B423="",0,IF(AND(B$1008&lt;&gt;"",Datos!B423=B$1008),0,IF(B$1004=0,0,1-CHOOSE(B$1004,IF(ISNUMBER(Datos!B423),AND(OR(B$1005="",Datos!B423&gt;=B$1005),OR(B$1006="",Datos!B423&lt;=B$1006)),FALSE),IF(ISNUMBER(Datos!B423),AND(Datos!B423=INT(Datos!B423),AND(OR(B$1005="",Datos!B423&gt;=B$1005),OR(B$1006="",Datos!B423&lt;=B$1006))),FALSE),OR(ISNUMBER(FIND(";"&amp;UPPER(TRIM(Datos!B423&amp;""))&amp;"=",B$1007)),ISNUMBER(FIND(";"&amp;UPPER(TRIM(Datos!B423&amp;""))&amp;";",B$1007))),OR(UPPER(TRIM(Datos!B423&amp;""))="SÍ",UPPER(TRIM(Datos!B423&amp;""))="SI",UPPER(TRIM(Datos!B423&amp;""))="NO"),IF(ISNUMBER(Datos!B423),AND(OR(B$1005="",Datos!B423&gt;=B$1005),OR(B$1006="",Datos!B423&lt;=B$1006)),FALSE),TRUE))))</f>
        <v>0.0</v>
      </c>
      <c r="C423">
        <f>IF(Datos!C423="",0,IF(AND(C$1008&lt;&gt;"",Datos!C423=C$1008),0,IF(C$1004=0,0,1-CHOOSE(C$1004,IF(ISNUMBER(Datos!C423),AND(OR(C$1005="",Datos!C423&gt;=C$1005),OR(C$1006="",Datos!C423&lt;=C$1006)),FALSE),IF(ISNUMBER(Datos!C423),AND(Datos!C423=INT(Datos!C423),AND(OR(C$1005="",Datos!C423&gt;=C$1005),OR(C$1006="",Datos!C423&lt;=C$1006))),FALSE),OR(ISNUMBER(FIND(";"&amp;UPPER(TRIM(Datos!C423&amp;""))&amp;"=",C$1007)),ISNUMBER(FIND(";"&amp;UPPER(TRIM(Datos!C423&amp;""))&amp;";",C$1007))),OR(UPPER(TRIM(Datos!C423&amp;""))="SÍ",UPPER(TRIM(Datos!C423&amp;""))="SI",UPPER(TRIM(Datos!C423&amp;""))="NO"),IF(ISNUMBER(Datos!C423),AND(OR(C$1005="",Datos!C423&gt;=C$1005),OR(C$1006="",Datos!C423&lt;=C$1006)),FALSE),TRUE))))</f>
        <v>0.0</v>
      </c>
      <c r="D423">
        <f>IF(Datos!D423="",0,IF(AND(D$1008&lt;&gt;"",Datos!D423=D$1008),0,IF(D$1004=0,0,1-CHOOSE(D$1004,IF(ISNUMBER(Datos!D423),AND(OR(D$1005="",Datos!D423&gt;=D$1005),OR(D$1006="",Datos!D423&lt;=D$1006)),FALSE),IF(ISNUMBER(Datos!D423),AND(Datos!D423=INT(Datos!D423),AND(OR(D$1005="",Datos!D423&gt;=D$1005),OR(D$1006="",Datos!D423&lt;=D$1006))),FALSE),OR(ISNUMBER(FIND(";"&amp;UPPER(TRIM(Datos!D423&amp;""))&amp;"=",D$1007)),ISNUMBER(FIND(";"&amp;UPPER(TRIM(Datos!D423&amp;""))&amp;";",D$1007))),OR(UPPER(TRIM(Datos!D423&amp;""))="SÍ",UPPER(TRIM(Datos!D423&amp;""))="SI",UPPER(TRIM(Datos!D423&amp;""))="NO"),IF(ISNUMBER(Datos!D423),AND(OR(D$1005="",Datos!D423&gt;=D$1005),OR(D$1006="",Datos!D423&lt;=D$1006)),FALSE),TRUE))))</f>
        <v>0.0</v>
      </c>
      <c r="E423">
        <f>IF(Datos!E423="",0,IF(AND(E$1008&lt;&gt;"",Datos!E423=E$1008),0,IF(E$1004=0,0,1-CHOOSE(E$1004,IF(ISNUMBER(Datos!E423),AND(OR(E$1005="",Datos!E423&gt;=E$1005),OR(E$1006="",Datos!E423&lt;=E$1006)),FALSE),IF(ISNUMBER(Datos!E423),AND(Datos!E423=INT(Datos!E423),AND(OR(E$1005="",Datos!E423&gt;=E$1005),OR(E$1006="",Datos!E423&lt;=E$1006))),FALSE),OR(ISNUMBER(FIND(";"&amp;UPPER(TRIM(Datos!E423&amp;""))&amp;"=",E$1007)),ISNUMBER(FIND(";"&amp;UPPER(TRIM(Datos!E423&amp;""))&amp;";",E$1007))),OR(UPPER(TRIM(Datos!E423&amp;""))="SÍ",UPPER(TRIM(Datos!E423&amp;""))="SI",UPPER(TRIM(Datos!E423&amp;""))="NO"),IF(ISNUMBER(Datos!E423),AND(OR(E$1005="",Datos!E423&gt;=E$1005),OR(E$1006="",Datos!E423&lt;=E$1006)),FALSE),TRUE))))</f>
        <v>0.0</v>
      </c>
      <c r="F423">
        <f>IF(Datos!F423="",0,IF(AND(F$1008&lt;&gt;"",Datos!F423=F$1008),0,IF(F$1004=0,0,1-CHOOSE(F$1004,IF(ISNUMBER(Datos!F423),AND(OR(F$1005="",Datos!F423&gt;=F$1005),OR(F$1006="",Datos!F423&lt;=F$1006)),FALSE),IF(ISNUMBER(Datos!F423),AND(Datos!F423=INT(Datos!F423),AND(OR(F$1005="",Datos!F423&gt;=F$1005),OR(F$1006="",Datos!F423&lt;=F$1006))),FALSE),OR(ISNUMBER(FIND(";"&amp;UPPER(TRIM(Datos!F423&amp;""))&amp;"=",F$1007)),ISNUMBER(FIND(";"&amp;UPPER(TRIM(Datos!F423&amp;""))&amp;";",F$1007))),OR(UPPER(TRIM(Datos!F423&amp;""))="SÍ",UPPER(TRIM(Datos!F423&amp;""))="SI",UPPER(TRIM(Datos!F423&amp;""))="NO"),IF(ISNUMBER(Datos!F423),AND(OR(F$1005="",Datos!F423&gt;=F$1005),OR(F$1006="",Datos!F423&lt;=F$1006)),FALSE),TRUE))))</f>
        <v>0.0</v>
      </c>
      <c r="G423">
        <f>IF(Datos!G423="",0,IF(AND(G$1008&lt;&gt;"",Datos!G423=G$1008),0,IF(G$1004=0,0,1-CHOOSE(G$1004,IF(ISNUMBER(Datos!G423),AND(OR(G$1005="",Datos!G423&gt;=G$1005),OR(G$1006="",Datos!G423&lt;=G$1006)),FALSE),IF(ISNUMBER(Datos!G423),AND(Datos!G423=INT(Datos!G423),AND(OR(G$1005="",Datos!G423&gt;=G$1005),OR(G$1006="",Datos!G423&lt;=G$1006))),FALSE),OR(ISNUMBER(FIND(";"&amp;UPPER(TRIM(Datos!G423&amp;""))&amp;"=",G$1007)),ISNUMBER(FIND(";"&amp;UPPER(TRIM(Datos!G423&amp;""))&amp;";",G$1007))),OR(UPPER(TRIM(Datos!G423&amp;""))="SÍ",UPPER(TRIM(Datos!G423&amp;""))="SI",UPPER(TRIM(Datos!G423&amp;""))="NO"),IF(ISNUMBER(Datos!G423),AND(OR(G$1005="",Datos!G423&gt;=G$1005),OR(G$1006="",Datos!G423&lt;=G$1006)),FALSE),TRUE))))</f>
        <v>0.0</v>
      </c>
      <c r="H423">
        <f>IF(Datos!H423="",0,IF(AND(H$1008&lt;&gt;"",Datos!H423=H$1008),0,IF(H$1004=0,0,1-CHOOSE(H$1004,IF(ISNUMBER(Datos!H423),AND(OR(H$1005="",Datos!H423&gt;=H$1005),OR(H$1006="",Datos!H423&lt;=H$1006)),FALSE),IF(ISNUMBER(Datos!H423),AND(Datos!H423=INT(Datos!H423),AND(OR(H$1005="",Datos!H423&gt;=H$1005),OR(H$1006="",Datos!H423&lt;=H$1006))),FALSE),OR(ISNUMBER(FIND(";"&amp;UPPER(TRIM(Datos!H423&amp;""))&amp;"=",H$1007)),ISNUMBER(FIND(";"&amp;UPPER(TRIM(Datos!H423&amp;""))&amp;";",H$1007))),OR(UPPER(TRIM(Datos!H423&amp;""))="SÍ",UPPER(TRIM(Datos!H423&amp;""))="SI",UPPER(TRIM(Datos!H423&amp;""))="NO"),IF(ISNUMBER(Datos!H423),AND(OR(H$1005="",Datos!H423&gt;=H$1005),OR(H$1006="",Datos!H423&lt;=H$1006)),FALSE),TRUE))))</f>
        <v>0.0</v>
      </c>
      <c r="I423">
        <f>IF(Datos!I423="",0,IF(AND(I$1008&lt;&gt;"",Datos!I423=I$1008),0,IF(I$1004=0,0,1-CHOOSE(I$1004,IF(ISNUMBER(Datos!I423),AND(OR(I$1005="",Datos!I423&gt;=I$1005),OR(I$1006="",Datos!I423&lt;=I$1006)),FALSE),IF(ISNUMBER(Datos!I423),AND(Datos!I423=INT(Datos!I423),AND(OR(I$1005="",Datos!I423&gt;=I$1005),OR(I$1006="",Datos!I423&lt;=I$1006))),FALSE),OR(ISNUMBER(FIND(";"&amp;UPPER(TRIM(Datos!I423&amp;""))&amp;"=",I$1007)),ISNUMBER(FIND(";"&amp;UPPER(TRIM(Datos!I423&amp;""))&amp;";",I$1007))),OR(UPPER(TRIM(Datos!I423&amp;""))="SÍ",UPPER(TRIM(Datos!I423&amp;""))="SI",UPPER(TRIM(Datos!I423&amp;""))="NO"),IF(ISNUMBER(Datos!I423),AND(OR(I$1005="",Datos!I423&gt;=I$1005),OR(I$1006="",Datos!I423&lt;=I$1006)),FALSE),TRUE))))</f>
        <v>0.0</v>
      </c>
      <c r="J423">
        <f>IF(Datos!J423="",0,IF(AND(J$1008&lt;&gt;"",Datos!J423=J$1008),0,IF(J$1004=0,0,1-CHOOSE(J$1004,IF(ISNUMBER(Datos!J423),AND(OR(J$1005="",Datos!J423&gt;=J$1005),OR(J$1006="",Datos!J423&lt;=J$1006)),FALSE),IF(ISNUMBER(Datos!J423),AND(Datos!J423=INT(Datos!J423),AND(OR(J$1005="",Datos!J423&gt;=J$1005),OR(J$1006="",Datos!J423&lt;=J$1006))),FALSE),OR(ISNUMBER(FIND(";"&amp;UPPER(TRIM(Datos!J423&amp;""))&amp;"=",J$1007)),ISNUMBER(FIND(";"&amp;UPPER(TRIM(Datos!J423&amp;""))&amp;";",J$1007))),OR(UPPER(TRIM(Datos!J423&amp;""))="SÍ",UPPER(TRIM(Datos!J423&amp;""))="SI",UPPER(TRIM(Datos!J423&amp;""))="NO"),IF(ISNUMBER(Datos!J423),AND(OR(J$1005="",Datos!J423&gt;=J$1005),OR(J$1006="",Datos!J423&lt;=J$1006)),FALSE),TRUE))))</f>
        <v>0.0</v>
      </c>
      <c r="K423">
        <f>IF(Datos!K423="",0,IF(AND(K$1008&lt;&gt;"",Datos!K423=K$1008),0,IF(K$1004=0,0,1-CHOOSE(K$1004,IF(ISNUMBER(Datos!K423),AND(OR(K$1005="",Datos!K423&gt;=K$1005),OR(K$1006="",Datos!K423&lt;=K$1006)),FALSE),IF(ISNUMBER(Datos!K423),AND(Datos!K423=INT(Datos!K423),AND(OR(K$1005="",Datos!K423&gt;=K$1005),OR(K$1006="",Datos!K423&lt;=K$1006))),FALSE),OR(ISNUMBER(FIND(";"&amp;UPPER(TRIM(Datos!K423&amp;""))&amp;"=",K$1007)),ISNUMBER(FIND(";"&amp;UPPER(TRIM(Datos!K423&amp;""))&amp;";",K$1007))),OR(UPPER(TRIM(Datos!K423&amp;""))="SÍ",UPPER(TRIM(Datos!K423&amp;""))="SI",UPPER(TRIM(Datos!K423&amp;""))="NO"),IF(ISNUMBER(Datos!K423),AND(OR(K$1005="",Datos!K423&gt;=K$1005),OR(K$1006="",Datos!K423&lt;=K$1006)),FALSE),TRUE))))</f>
        <v>0.0</v>
      </c>
      <c r="L423">
        <f>IF(Datos!L423="",0,IF(AND(L$1008&lt;&gt;"",Datos!L423=L$1008),0,IF(L$1004=0,0,1-CHOOSE(L$1004,IF(ISNUMBER(Datos!L423),AND(OR(L$1005="",Datos!L423&gt;=L$1005),OR(L$1006="",Datos!L423&lt;=L$1006)),FALSE),IF(ISNUMBER(Datos!L423),AND(Datos!L423=INT(Datos!L423),AND(OR(L$1005="",Datos!L423&gt;=L$1005),OR(L$1006="",Datos!L423&lt;=L$1006))),FALSE),OR(ISNUMBER(FIND(";"&amp;UPPER(TRIM(Datos!L423&amp;""))&amp;"=",L$1007)),ISNUMBER(FIND(";"&amp;UPPER(TRIM(Datos!L423&amp;""))&amp;";",L$1007))),OR(UPPER(TRIM(Datos!L423&amp;""))="SÍ",UPPER(TRIM(Datos!L423&amp;""))="SI",UPPER(TRIM(Datos!L423&amp;""))="NO"),IF(ISNUMBER(Datos!L423),AND(OR(L$1005="",Datos!L423&gt;=L$1005),OR(L$1006="",Datos!L423&lt;=L$1006)),FALSE),TRUE))))</f>
        <v>0.0</v>
      </c>
      <c r="M423">
        <f>IF(Datos!M423="",0,IF(AND(M$1008&lt;&gt;"",Datos!M423=M$1008),0,IF(M$1004=0,0,1-CHOOSE(M$1004,IF(ISNUMBER(Datos!M423),AND(OR(M$1005="",Datos!M423&gt;=M$1005),OR(M$1006="",Datos!M423&lt;=M$1006)),FALSE),IF(ISNUMBER(Datos!M423),AND(Datos!M423=INT(Datos!M423),AND(OR(M$1005="",Datos!M423&gt;=M$1005),OR(M$1006="",Datos!M423&lt;=M$1006))),FALSE),OR(ISNUMBER(FIND(";"&amp;UPPER(TRIM(Datos!M423&amp;""))&amp;"=",M$1007)),ISNUMBER(FIND(";"&amp;UPPER(TRIM(Datos!M423&amp;""))&amp;";",M$1007))),OR(UPPER(TRIM(Datos!M423&amp;""))="SÍ",UPPER(TRIM(Datos!M423&amp;""))="SI",UPPER(TRIM(Datos!M423&amp;""))="NO"),IF(ISNUMBER(Datos!M423),AND(OR(M$1005="",Datos!M423&gt;=M$1005),OR(M$1006="",Datos!M423&lt;=M$1006)),FALSE),TRUE))))</f>
        <v>0.0</v>
      </c>
      <c r="N423">
        <f>IF(Datos!N423="",0,IF(AND(N$1008&lt;&gt;"",Datos!N423=N$1008),0,IF(N$1004=0,0,1-CHOOSE(N$1004,IF(ISNUMBER(Datos!N423),AND(OR(N$1005="",Datos!N423&gt;=N$1005),OR(N$1006="",Datos!N423&lt;=N$1006)),FALSE),IF(ISNUMBER(Datos!N423),AND(Datos!N423=INT(Datos!N423),AND(OR(N$1005="",Datos!N423&gt;=N$1005),OR(N$1006="",Datos!N423&lt;=N$1006))),FALSE),OR(ISNUMBER(FIND(";"&amp;UPPER(TRIM(Datos!N423&amp;""))&amp;"=",N$1007)),ISNUMBER(FIND(";"&amp;UPPER(TRIM(Datos!N423&amp;""))&amp;";",N$1007))),OR(UPPER(TRIM(Datos!N423&amp;""))="SÍ",UPPER(TRIM(Datos!N423&amp;""))="SI",UPPER(TRIM(Datos!N423&amp;""))="NO"),IF(ISNUMBER(Datos!N423),AND(OR(N$1005="",Datos!N423&gt;=N$1005),OR(N$1006="",Datos!N423&lt;=N$1006)),FALSE),TRUE))))</f>
        <v>0.0</v>
      </c>
      <c r="O423">
        <f>IF(Datos!O423="",0,IF(AND(O$1008&lt;&gt;"",Datos!O423=O$1008),0,IF(O$1004=0,0,1-CHOOSE(O$1004,IF(ISNUMBER(Datos!O423),AND(OR(O$1005="",Datos!O423&gt;=O$1005),OR(O$1006="",Datos!O423&lt;=O$1006)),FALSE),IF(ISNUMBER(Datos!O423),AND(Datos!O423=INT(Datos!O423),AND(OR(O$1005="",Datos!O423&gt;=O$1005),OR(O$1006="",Datos!O423&lt;=O$1006))),FALSE),OR(ISNUMBER(FIND(";"&amp;UPPER(TRIM(Datos!O423&amp;""))&amp;"=",O$1007)),ISNUMBER(FIND(";"&amp;UPPER(TRIM(Datos!O423&amp;""))&amp;";",O$1007))),OR(UPPER(TRIM(Datos!O423&amp;""))="SÍ",UPPER(TRIM(Datos!O423&amp;""))="SI",UPPER(TRIM(Datos!O423&amp;""))="NO"),IF(ISNUMBER(Datos!O423),AND(OR(O$1005="",Datos!O423&gt;=O$1005),OR(O$1006="",Datos!O423&lt;=O$1006)),FALSE),TRUE))))</f>
        <v>0.0</v>
      </c>
      <c r="P423">
        <f>IF(Datos!P423="",0,IF(AND(P$1008&lt;&gt;"",Datos!P423=P$1008),0,IF(P$1004=0,0,1-CHOOSE(P$1004,IF(ISNUMBER(Datos!P423),AND(OR(P$1005="",Datos!P423&gt;=P$1005),OR(P$1006="",Datos!P423&lt;=P$1006)),FALSE),IF(ISNUMBER(Datos!P423),AND(Datos!P423=INT(Datos!P423),AND(OR(P$1005="",Datos!P423&gt;=P$1005),OR(P$1006="",Datos!P423&lt;=P$1006))),FALSE),OR(ISNUMBER(FIND(";"&amp;UPPER(TRIM(Datos!P423&amp;""))&amp;"=",P$1007)),ISNUMBER(FIND(";"&amp;UPPER(TRIM(Datos!P423&amp;""))&amp;";",P$1007))),OR(UPPER(TRIM(Datos!P423&amp;""))="SÍ",UPPER(TRIM(Datos!P423&amp;""))="SI",UPPER(TRIM(Datos!P423&amp;""))="NO"),IF(ISNUMBER(Datos!P423),AND(OR(P$1005="",Datos!P423&gt;=P$1005),OR(P$1006="",Datos!P423&lt;=P$1006)),FALSE),TRUE))))</f>
        <v>0.0</v>
      </c>
      <c r="Q423">
        <f>IF(Datos!Q423="",0,IF(AND(Q$1008&lt;&gt;"",Datos!Q423=Q$1008),0,IF(Q$1004=0,0,1-CHOOSE(Q$1004,IF(ISNUMBER(Datos!Q423),AND(OR(Q$1005="",Datos!Q423&gt;=Q$1005),OR(Q$1006="",Datos!Q423&lt;=Q$1006)),FALSE),IF(ISNUMBER(Datos!Q423),AND(Datos!Q423=INT(Datos!Q423),AND(OR(Q$1005="",Datos!Q423&gt;=Q$1005),OR(Q$1006="",Datos!Q423&lt;=Q$1006))),FALSE),OR(ISNUMBER(FIND(";"&amp;UPPER(TRIM(Datos!Q423&amp;""))&amp;"=",Q$1007)),ISNUMBER(FIND(";"&amp;UPPER(TRIM(Datos!Q423&amp;""))&amp;";",Q$1007))),OR(UPPER(TRIM(Datos!Q423&amp;""))="SÍ",UPPER(TRIM(Datos!Q423&amp;""))="SI",UPPER(TRIM(Datos!Q423&amp;""))="NO"),IF(ISNUMBER(Datos!Q423),AND(OR(Q$1005="",Datos!Q423&gt;=Q$1005),OR(Q$1006="",Datos!Q423&lt;=Q$1006)),FALSE),TRUE))))</f>
        <v>0.0</v>
      </c>
      <c r="R423">
        <f>IF(Datos!R423="",0,IF(AND(R$1008&lt;&gt;"",Datos!R423=R$1008),0,IF(R$1004=0,0,1-CHOOSE(R$1004,IF(ISNUMBER(Datos!R423),AND(OR(R$1005="",Datos!R423&gt;=R$1005),OR(R$1006="",Datos!R423&lt;=R$1006)),FALSE),IF(ISNUMBER(Datos!R423),AND(Datos!R423=INT(Datos!R423),AND(OR(R$1005="",Datos!R423&gt;=R$1005),OR(R$1006="",Datos!R423&lt;=R$1006))),FALSE),OR(ISNUMBER(FIND(";"&amp;UPPER(TRIM(Datos!R423&amp;""))&amp;"=",R$1007)),ISNUMBER(FIND(";"&amp;UPPER(TRIM(Datos!R423&amp;""))&amp;";",R$1007))),OR(UPPER(TRIM(Datos!R423&amp;""))="SÍ",UPPER(TRIM(Datos!R423&amp;""))="SI",UPPER(TRIM(Datos!R423&amp;""))="NO"),IF(ISNUMBER(Datos!R423),AND(OR(R$1005="",Datos!R423&gt;=R$1005),OR(R$1006="",Datos!R423&lt;=R$1006)),FALSE),TRUE))))</f>
        <v>0.0</v>
      </c>
      <c r="S423">
        <f>IF(Datos!S423="",0,IF(AND(S$1008&lt;&gt;"",Datos!S423=S$1008),0,IF(S$1004=0,0,1-CHOOSE(S$1004,IF(ISNUMBER(Datos!S423),AND(OR(S$1005="",Datos!S423&gt;=S$1005),OR(S$1006="",Datos!S423&lt;=S$1006)),FALSE),IF(ISNUMBER(Datos!S423),AND(Datos!S423=INT(Datos!S423),AND(OR(S$1005="",Datos!S423&gt;=S$1005),OR(S$1006="",Datos!S423&lt;=S$1006))),FALSE),OR(ISNUMBER(FIND(";"&amp;UPPER(TRIM(Datos!S423&amp;""))&amp;"=",S$1007)),ISNUMBER(FIND(";"&amp;UPPER(TRIM(Datos!S423&amp;""))&amp;";",S$1007))),OR(UPPER(TRIM(Datos!S423&amp;""))="SÍ",UPPER(TRIM(Datos!S423&amp;""))="SI",UPPER(TRIM(Datos!S423&amp;""))="NO"),IF(ISNUMBER(Datos!S423),AND(OR(S$1005="",Datos!S423&gt;=S$1005),OR(S$1006="",Datos!S423&lt;=S$1006)),FALSE),TRUE))))</f>
        <v>0.0</v>
      </c>
      <c r="T423">
        <f>IF(Datos!T423="",0,IF(AND(T$1008&lt;&gt;"",Datos!T423=T$1008),0,IF(T$1004=0,0,1-CHOOSE(T$1004,IF(ISNUMBER(Datos!T423),AND(OR(T$1005="",Datos!T423&gt;=T$1005),OR(T$1006="",Datos!T423&lt;=T$1006)),FALSE),IF(ISNUMBER(Datos!T423),AND(Datos!T423=INT(Datos!T423),AND(OR(T$1005="",Datos!T423&gt;=T$1005),OR(T$1006="",Datos!T423&lt;=T$1006))),FALSE),OR(ISNUMBER(FIND(";"&amp;UPPER(TRIM(Datos!T423&amp;""))&amp;"=",T$1007)),ISNUMBER(FIND(";"&amp;UPPER(TRIM(Datos!T423&amp;""))&amp;";",T$1007))),OR(UPPER(TRIM(Datos!T423&amp;""))="SÍ",UPPER(TRIM(Datos!T423&amp;""))="SI",UPPER(TRIM(Datos!T423&amp;""))="NO"),IF(ISNUMBER(Datos!T423),AND(OR(T$1005="",Datos!T423&gt;=T$1005),OR(T$1006="",Datos!T423&lt;=T$1006)),FALSE),TRUE))))</f>
        <v>0.0</v>
      </c>
      <c r="U423">
        <f>IF(Datos!U423="",0,IF(AND(U$1008&lt;&gt;"",Datos!U423=U$1008),0,IF(U$1004=0,0,1-CHOOSE(U$1004,IF(ISNUMBER(Datos!U423),AND(OR(U$1005="",Datos!U423&gt;=U$1005),OR(U$1006="",Datos!U423&lt;=U$1006)),FALSE),IF(ISNUMBER(Datos!U423),AND(Datos!U423=INT(Datos!U423),AND(OR(U$1005="",Datos!U423&gt;=U$1005),OR(U$1006="",Datos!U423&lt;=U$1006))),FALSE),OR(ISNUMBER(FIND(";"&amp;UPPER(TRIM(Datos!U423&amp;""))&amp;"=",U$1007)),ISNUMBER(FIND(";"&amp;UPPER(TRIM(Datos!U423&amp;""))&amp;";",U$1007))),OR(UPPER(TRIM(Datos!U423&amp;""))="SÍ",UPPER(TRIM(Datos!U423&amp;""))="SI",UPPER(TRIM(Datos!U423&amp;""))="NO"),IF(ISNUMBER(Datos!U423),AND(OR(U$1005="",Datos!U423&gt;=U$1005),OR(U$1006="",Datos!U423&lt;=U$1006)),FALSE),TRUE))))</f>
        <v>0.0</v>
      </c>
      <c r="V423">
        <f>IF(Datos!V423="",0,IF(AND(V$1008&lt;&gt;"",Datos!V423=V$1008),0,IF(V$1004=0,0,1-CHOOSE(V$1004,IF(ISNUMBER(Datos!V423),AND(OR(V$1005="",Datos!V423&gt;=V$1005),OR(V$1006="",Datos!V423&lt;=V$1006)),FALSE),IF(ISNUMBER(Datos!V423),AND(Datos!V423=INT(Datos!V423),AND(OR(V$1005="",Datos!V423&gt;=V$1005),OR(V$1006="",Datos!V423&lt;=V$1006))),FALSE),OR(ISNUMBER(FIND(";"&amp;UPPER(TRIM(Datos!V423&amp;""))&amp;"=",V$1007)),ISNUMBER(FIND(";"&amp;UPPER(TRIM(Datos!V423&amp;""))&amp;";",V$1007))),OR(UPPER(TRIM(Datos!V423&amp;""))="SÍ",UPPER(TRIM(Datos!V423&amp;""))="SI",UPPER(TRIM(Datos!V423&amp;""))="NO"),IF(ISNUMBER(Datos!V423),AND(OR(V$1005="",Datos!V423&gt;=V$1005),OR(V$1006="",Datos!V423&lt;=V$1006)),FALSE),TRUE))))</f>
        <v>0.0</v>
      </c>
      <c r="W423">
        <f>IF(Datos!W423="",0,IF(AND(W$1008&lt;&gt;"",Datos!W423=W$1008),0,IF(W$1004=0,0,1-CHOOSE(W$1004,IF(ISNUMBER(Datos!W423),AND(OR(W$1005="",Datos!W423&gt;=W$1005),OR(W$1006="",Datos!W423&lt;=W$1006)),FALSE),IF(ISNUMBER(Datos!W423),AND(Datos!W423=INT(Datos!W423),AND(OR(W$1005="",Datos!W423&gt;=W$1005),OR(W$1006="",Datos!W423&lt;=W$1006))),FALSE),OR(ISNUMBER(FIND(";"&amp;UPPER(TRIM(Datos!W423&amp;""))&amp;"=",W$1007)),ISNUMBER(FIND(";"&amp;UPPER(TRIM(Datos!W423&amp;""))&amp;";",W$1007))),OR(UPPER(TRIM(Datos!W423&amp;""))="SÍ",UPPER(TRIM(Datos!W423&amp;""))="SI",UPPER(TRIM(Datos!W423&amp;""))="NO"),IF(ISNUMBER(Datos!W423),AND(OR(W$1005="",Datos!W423&gt;=W$1005),OR(W$1006="",Datos!W423&lt;=W$1006)),FALSE),TRUE))))</f>
        <v>0.0</v>
      </c>
      <c r="X423">
        <f>IF(Datos!X423="",0,IF(AND(X$1008&lt;&gt;"",Datos!X423=X$1008),0,IF(X$1004=0,0,1-CHOOSE(X$1004,IF(ISNUMBER(Datos!X423),AND(OR(X$1005="",Datos!X423&gt;=X$1005),OR(X$1006="",Datos!X423&lt;=X$1006)),FALSE),IF(ISNUMBER(Datos!X423),AND(Datos!X423=INT(Datos!X423),AND(OR(X$1005="",Datos!X423&gt;=X$1005),OR(X$1006="",Datos!X423&lt;=X$1006))),FALSE),OR(ISNUMBER(FIND(";"&amp;UPPER(TRIM(Datos!X423&amp;""))&amp;"=",X$1007)),ISNUMBER(FIND(";"&amp;UPPER(TRIM(Datos!X423&amp;""))&amp;";",X$1007))),OR(UPPER(TRIM(Datos!X423&amp;""))="SÍ",UPPER(TRIM(Datos!X423&amp;""))="SI",UPPER(TRIM(Datos!X423&amp;""))="NO"),IF(ISNUMBER(Datos!X423),AND(OR(X$1005="",Datos!X423&gt;=X$1005),OR(X$1006="",Datos!X423&lt;=X$1006)),FALSE),TRUE))))</f>
        <v>0.0</v>
      </c>
      <c r="Y423">
        <f>IF(Datos!Y423="",0,IF(AND(Y$1008&lt;&gt;"",Datos!Y423=Y$1008),0,IF(Y$1004=0,0,1-CHOOSE(Y$1004,IF(ISNUMBER(Datos!Y423),AND(OR(Y$1005="",Datos!Y423&gt;=Y$1005),OR(Y$1006="",Datos!Y423&lt;=Y$1006)),FALSE),IF(ISNUMBER(Datos!Y423),AND(Datos!Y423=INT(Datos!Y423),AND(OR(Y$1005="",Datos!Y423&gt;=Y$1005),OR(Y$1006="",Datos!Y423&lt;=Y$1006))),FALSE),OR(ISNUMBER(FIND(";"&amp;UPPER(TRIM(Datos!Y423&amp;""))&amp;"=",Y$1007)),ISNUMBER(FIND(";"&amp;UPPER(TRIM(Datos!Y423&amp;""))&amp;";",Y$1007))),OR(UPPER(TRIM(Datos!Y423&amp;""))="SÍ",UPPER(TRIM(Datos!Y423&amp;""))="SI",UPPER(TRIM(Datos!Y423&amp;""))="NO"),IF(ISNUMBER(Datos!Y423),AND(OR(Y$1005="",Datos!Y423&gt;=Y$1005),OR(Y$1006="",Datos!Y423&lt;=Y$1006)),FALSE),TRUE))))</f>
        <v>0.0</v>
      </c>
      <c r="Z423">
        <f>IF(Datos!Z423="",0,IF(AND(Z$1008&lt;&gt;"",Datos!Z423=Z$1008),0,IF(Z$1004=0,0,1-CHOOSE(Z$1004,IF(ISNUMBER(Datos!Z423),AND(OR(Z$1005="",Datos!Z423&gt;=Z$1005),OR(Z$1006="",Datos!Z423&lt;=Z$1006)),FALSE),IF(ISNUMBER(Datos!Z423),AND(Datos!Z423=INT(Datos!Z423),AND(OR(Z$1005="",Datos!Z423&gt;=Z$1005),OR(Z$1006="",Datos!Z423&lt;=Z$1006))),FALSE),OR(ISNUMBER(FIND(";"&amp;UPPER(TRIM(Datos!Z423&amp;""))&amp;"=",Z$1007)),ISNUMBER(FIND(";"&amp;UPPER(TRIM(Datos!Z423&amp;""))&amp;";",Z$1007))),OR(UPPER(TRIM(Datos!Z423&amp;""))="SÍ",UPPER(TRIM(Datos!Z423&amp;""))="SI",UPPER(TRIM(Datos!Z423&amp;""))="NO"),IF(ISNUMBER(Datos!Z423),AND(OR(Z$1005="",Datos!Z423&gt;=Z$1005),OR(Z$1006="",Datos!Z423&lt;=Z$1006)),FALSE),TRUE))))</f>
        <v>0.0</v>
      </c>
      <c r="AA423">
        <f>IF(Datos!AA423="",0,IF(AND(AA$1008&lt;&gt;"",Datos!AA423=AA$1008),0,IF(AA$1004=0,0,1-CHOOSE(AA$1004,IF(ISNUMBER(Datos!AA423),AND(OR(AA$1005="",Datos!AA423&gt;=AA$1005),OR(AA$1006="",Datos!AA423&lt;=AA$1006)),FALSE),IF(ISNUMBER(Datos!AA423),AND(Datos!AA423=INT(Datos!AA423),AND(OR(AA$1005="",Datos!AA423&gt;=AA$1005),OR(AA$1006="",Datos!AA423&lt;=AA$1006))),FALSE),OR(ISNUMBER(FIND(";"&amp;UPPER(TRIM(Datos!AA423&amp;""))&amp;"=",AA$1007)),ISNUMBER(FIND(";"&amp;UPPER(TRIM(Datos!AA423&amp;""))&amp;";",AA$1007))),OR(UPPER(TRIM(Datos!AA423&amp;""))="SÍ",UPPER(TRIM(Datos!AA423&amp;""))="SI",UPPER(TRIM(Datos!AA423&amp;""))="NO"),IF(ISNUMBER(Datos!AA423),AND(OR(AA$1005="",Datos!AA423&gt;=AA$1005),OR(AA$1006="",Datos!AA423&lt;=AA$1006)),FALSE),TRUE))))</f>
        <v>0.0</v>
      </c>
      <c r="AB423">
        <f>IF(Datos!AB423="",0,IF(AND(AB$1008&lt;&gt;"",Datos!AB423=AB$1008),0,IF(AB$1004=0,0,1-CHOOSE(AB$1004,IF(ISNUMBER(Datos!AB423),AND(OR(AB$1005="",Datos!AB423&gt;=AB$1005),OR(AB$1006="",Datos!AB423&lt;=AB$1006)),FALSE),IF(ISNUMBER(Datos!AB423),AND(Datos!AB423=INT(Datos!AB423),AND(OR(AB$1005="",Datos!AB423&gt;=AB$1005),OR(AB$1006="",Datos!AB423&lt;=AB$1006))),FALSE),OR(ISNUMBER(FIND(";"&amp;UPPER(TRIM(Datos!AB423&amp;""))&amp;"=",AB$1007)),ISNUMBER(FIND(";"&amp;UPPER(TRIM(Datos!AB423&amp;""))&amp;";",AB$1007))),OR(UPPER(TRIM(Datos!AB423&amp;""))="SÍ",UPPER(TRIM(Datos!AB423&amp;""))="SI",UPPER(TRIM(Datos!AB423&amp;""))="NO"),IF(ISNUMBER(Datos!AB423),AND(OR(AB$1005="",Datos!AB423&gt;=AB$1005),OR(AB$1006="",Datos!AB423&lt;=AB$1006)),FALSE),TRUE))))</f>
        <v>0.0</v>
      </c>
      <c r="AC423">
        <f>IF(Datos!AC423="",0,IF(AND(AC$1008&lt;&gt;"",Datos!AC423=AC$1008),0,IF(AC$1004=0,0,1-CHOOSE(AC$1004,IF(ISNUMBER(Datos!AC423),AND(OR(AC$1005="",Datos!AC423&gt;=AC$1005),OR(AC$1006="",Datos!AC423&lt;=AC$1006)),FALSE),IF(ISNUMBER(Datos!AC423),AND(Datos!AC423=INT(Datos!AC423),AND(OR(AC$1005="",Datos!AC423&gt;=AC$1005),OR(AC$1006="",Datos!AC423&lt;=AC$1006))),FALSE),OR(ISNUMBER(FIND(";"&amp;UPPER(TRIM(Datos!AC423&amp;""))&amp;"=",AC$1007)),ISNUMBER(FIND(";"&amp;UPPER(TRIM(Datos!AC423&amp;""))&amp;";",AC$1007))),OR(UPPER(TRIM(Datos!AC423&amp;""))="SÍ",UPPER(TRIM(Datos!AC423&amp;""))="SI",UPPER(TRIM(Datos!AC423&amp;""))="NO"),IF(ISNUMBER(Datos!AC423),AND(OR(AC$1005="",Datos!AC423&gt;=AC$1005),OR(AC$1006="",Datos!AC423&lt;=AC$1006)),FALSE),TRUE))))</f>
        <v>0.0</v>
      </c>
      <c r="AD423">
        <f>IF(Datos!AD423="",0,IF(AND(AD$1008&lt;&gt;"",Datos!AD423=AD$1008),0,IF(AD$1004=0,0,1-CHOOSE(AD$1004,IF(ISNUMBER(Datos!AD423),AND(OR(AD$1005="",Datos!AD423&gt;=AD$1005),OR(AD$1006="",Datos!AD423&lt;=AD$1006)),FALSE),IF(ISNUMBER(Datos!AD423),AND(Datos!AD423=INT(Datos!AD423),AND(OR(AD$1005="",Datos!AD423&gt;=AD$1005),OR(AD$1006="",Datos!AD423&lt;=AD$1006))),FALSE),OR(ISNUMBER(FIND(";"&amp;UPPER(TRIM(Datos!AD423&amp;""))&amp;"=",AD$1007)),ISNUMBER(FIND(";"&amp;UPPER(TRIM(Datos!AD423&amp;""))&amp;";",AD$1007))),OR(UPPER(TRIM(Datos!AD423&amp;""))="SÍ",UPPER(TRIM(Datos!AD423&amp;""))="SI",UPPER(TRIM(Datos!AD423&amp;""))="NO"),IF(ISNUMBER(Datos!AD423),AND(OR(AD$1005="",Datos!AD423&gt;=AD$1005),OR(AD$1006="",Datos!AD423&lt;=AD$1006)),FALSE),TRUE))))</f>
        <v>0.0</v>
      </c>
      <c r="AE423">
        <f>IF(Datos!AE423="",0,IF(AND(AE$1008&lt;&gt;"",Datos!AE423=AE$1008),0,IF(AE$1004=0,0,1-CHOOSE(AE$1004,IF(ISNUMBER(Datos!AE423),AND(OR(AE$1005="",Datos!AE423&gt;=AE$1005),OR(AE$1006="",Datos!AE423&lt;=AE$1006)),FALSE),IF(ISNUMBER(Datos!AE423),AND(Datos!AE423=INT(Datos!AE423),AND(OR(AE$1005="",Datos!AE423&gt;=AE$1005),OR(AE$1006="",Datos!AE423&lt;=AE$1006))),FALSE),OR(ISNUMBER(FIND(";"&amp;UPPER(TRIM(Datos!AE423&amp;""))&amp;"=",AE$1007)),ISNUMBER(FIND(";"&amp;UPPER(TRIM(Datos!AE423&amp;""))&amp;";",AE$1007))),OR(UPPER(TRIM(Datos!AE423&amp;""))="SÍ",UPPER(TRIM(Datos!AE423&amp;""))="SI",UPPER(TRIM(Datos!AE423&amp;""))="NO"),IF(ISNUMBER(Datos!AE423),AND(OR(AE$1005="",Datos!AE423&gt;=AE$1005),OR(AE$1006="",Datos!AE423&lt;=AE$1006)),FALSE),TRUE))))</f>
        <v>0.0</v>
      </c>
    </row>
    <row r="424" spans="2:31">
      <c r="B424">
        <f>IF(Datos!B424="",0,IF(AND(B$1008&lt;&gt;"",Datos!B424=B$1008),0,IF(B$1004=0,0,1-CHOOSE(B$1004,IF(ISNUMBER(Datos!B424),AND(OR(B$1005="",Datos!B424&gt;=B$1005),OR(B$1006="",Datos!B424&lt;=B$1006)),FALSE),IF(ISNUMBER(Datos!B424),AND(Datos!B424=INT(Datos!B424),AND(OR(B$1005="",Datos!B424&gt;=B$1005),OR(B$1006="",Datos!B424&lt;=B$1006))),FALSE),OR(ISNUMBER(FIND(";"&amp;UPPER(TRIM(Datos!B424&amp;""))&amp;"=",B$1007)),ISNUMBER(FIND(";"&amp;UPPER(TRIM(Datos!B424&amp;""))&amp;";",B$1007))),OR(UPPER(TRIM(Datos!B424&amp;""))="SÍ",UPPER(TRIM(Datos!B424&amp;""))="SI",UPPER(TRIM(Datos!B424&amp;""))="NO"),IF(ISNUMBER(Datos!B424),AND(OR(B$1005="",Datos!B424&gt;=B$1005),OR(B$1006="",Datos!B424&lt;=B$1006)),FALSE),TRUE))))</f>
        <v>0.0</v>
      </c>
      <c r="C424">
        <f>IF(Datos!C424="",0,IF(AND(C$1008&lt;&gt;"",Datos!C424=C$1008),0,IF(C$1004=0,0,1-CHOOSE(C$1004,IF(ISNUMBER(Datos!C424),AND(OR(C$1005="",Datos!C424&gt;=C$1005),OR(C$1006="",Datos!C424&lt;=C$1006)),FALSE),IF(ISNUMBER(Datos!C424),AND(Datos!C424=INT(Datos!C424),AND(OR(C$1005="",Datos!C424&gt;=C$1005),OR(C$1006="",Datos!C424&lt;=C$1006))),FALSE),OR(ISNUMBER(FIND(";"&amp;UPPER(TRIM(Datos!C424&amp;""))&amp;"=",C$1007)),ISNUMBER(FIND(";"&amp;UPPER(TRIM(Datos!C424&amp;""))&amp;";",C$1007))),OR(UPPER(TRIM(Datos!C424&amp;""))="SÍ",UPPER(TRIM(Datos!C424&amp;""))="SI",UPPER(TRIM(Datos!C424&amp;""))="NO"),IF(ISNUMBER(Datos!C424),AND(OR(C$1005="",Datos!C424&gt;=C$1005),OR(C$1006="",Datos!C424&lt;=C$1006)),FALSE),TRUE))))</f>
        <v>0.0</v>
      </c>
      <c r="D424">
        <f>IF(Datos!D424="",0,IF(AND(D$1008&lt;&gt;"",Datos!D424=D$1008),0,IF(D$1004=0,0,1-CHOOSE(D$1004,IF(ISNUMBER(Datos!D424),AND(OR(D$1005="",Datos!D424&gt;=D$1005),OR(D$1006="",Datos!D424&lt;=D$1006)),FALSE),IF(ISNUMBER(Datos!D424),AND(Datos!D424=INT(Datos!D424),AND(OR(D$1005="",Datos!D424&gt;=D$1005),OR(D$1006="",Datos!D424&lt;=D$1006))),FALSE),OR(ISNUMBER(FIND(";"&amp;UPPER(TRIM(Datos!D424&amp;""))&amp;"=",D$1007)),ISNUMBER(FIND(";"&amp;UPPER(TRIM(Datos!D424&amp;""))&amp;";",D$1007))),OR(UPPER(TRIM(Datos!D424&amp;""))="SÍ",UPPER(TRIM(Datos!D424&amp;""))="SI",UPPER(TRIM(Datos!D424&amp;""))="NO"),IF(ISNUMBER(Datos!D424),AND(OR(D$1005="",Datos!D424&gt;=D$1005),OR(D$1006="",Datos!D424&lt;=D$1006)),FALSE),TRUE))))</f>
        <v>0.0</v>
      </c>
      <c r="E424">
        <f>IF(Datos!E424="",0,IF(AND(E$1008&lt;&gt;"",Datos!E424=E$1008),0,IF(E$1004=0,0,1-CHOOSE(E$1004,IF(ISNUMBER(Datos!E424),AND(OR(E$1005="",Datos!E424&gt;=E$1005),OR(E$1006="",Datos!E424&lt;=E$1006)),FALSE),IF(ISNUMBER(Datos!E424),AND(Datos!E424=INT(Datos!E424),AND(OR(E$1005="",Datos!E424&gt;=E$1005),OR(E$1006="",Datos!E424&lt;=E$1006))),FALSE),OR(ISNUMBER(FIND(";"&amp;UPPER(TRIM(Datos!E424&amp;""))&amp;"=",E$1007)),ISNUMBER(FIND(";"&amp;UPPER(TRIM(Datos!E424&amp;""))&amp;";",E$1007))),OR(UPPER(TRIM(Datos!E424&amp;""))="SÍ",UPPER(TRIM(Datos!E424&amp;""))="SI",UPPER(TRIM(Datos!E424&amp;""))="NO"),IF(ISNUMBER(Datos!E424),AND(OR(E$1005="",Datos!E424&gt;=E$1005),OR(E$1006="",Datos!E424&lt;=E$1006)),FALSE),TRUE))))</f>
        <v>0.0</v>
      </c>
      <c r="F424">
        <f>IF(Datos!F424="",0,IF(AND(F$1008&lt;&gt;"",Datos!F424=F$1008),0,IF(F$1004=0,0,1-CHOOSE(F$1004,IF(ISNUMBER(Datos!F424),AND(OR(F$1005="",Datos!F424&gt;=F$1005),OR(F$1006="",Datos!F424&lt;=F$1006)),FALSE),IF(ISNUMBER(Datos!F424),AND(Datos!F424=INT(Datos!F424),AND(OR(F$1005="",Datos!F424&gt;=F$1005),OR(F$1006="",Datos!F424&lt;=F$1006))),FALSE),OR(ISNUMBER(FIND(";"&amp;UPPER(TRIM(Datos!F424&amp;""))&amp;"=",F$1007)),ISNUMBER(FIND(";"&amp;UPPER(TRIM(Datos!F424&amp;""))&amp;";",F$1007))),OR(UPPER(TRIM(Datos!F424&amp;""))="SÍ",UPPER(TRIM(Datos!F424&amp;""))="SI",UPPER(TRIM(Datos!F424&amp;""))="NO"),IF(ISNUMBER(Datos!F424),AND(OR(F$1005="",Datos!F424&gt;=F$1005),OR(F$1006="",Datos!F424&lt;=F$1006)),FALSE),TRUE))))</f>
        <v>0.0</v>
      </c>
      <c r="G424">
        <f>IF(Datos!G424="",0,IF(AND(G$1008&lt;&gt;"",Datos!G424=G$1008),0,IF(G$1004=0,0,1-CHOOSE(G$1004,IF(ISNUMBER(Datos!G424),AND(OR(G$1005="",Datos!G424&gt;=G$1005),OR(G$1006="",Datos!G424&lt;=G$1006)),FALSE),IF(ISNUMBER(Datos!G424),AND(Datos!G424=INT(Datos!G424),AND(OR(G$1005="",Datos!G424&gt;=G$1005),OR(G$1006="",Datos!G424&lt;=G$1006))),FALSE),OR(ISNUMBER(FIND(";"&amp;UPPER(TRIM(Datos!G424&amp;""))&amp;"=",G$1007)),ISNUMBER(FIND(";"&amp;UPPER(TRIM(Datos!G424&amp;""))&amp;";",G$1007))),OR(UPPER(TRIM(Datos!G424&amp;""))="SÍ",UPPER(TRIM(Datos!G424&amp;""))="SI",UPPER(TRIM(Datos!G424&amp;""))="NO"),IF(ISNUMBER(Datos!G424),AND(OR(G$1005="",Datos!G424&gt;=G$1005),OR(G$1006="",Datos!G424&lt;=G$1006)),FALSE),TRUE))))</f>
        <v>0.0</v>
      </c>
      <c r="H424">
        <f>IF(Datos!H424="",0,IF(AND(H$1008&lt;&gt;"",Datos!H424=H$1008),0,IF(H$1004=0,0,1-CHOOSE(H$1004,IF(ISNUMBER(Datos!H424),AND(OR(H$1005="",Datos!H424&gt;=H$1005),OR(H$1006="",Datos!H424&lt;=H$1006)),FALSE),IF(ISNUMBER(Datos!H424),AND(Datos!H424=INT(Datos!H424),AND(OR(H$1005="",Datos!H424&gt;=H$1005),OR(H$1006="",Datos!H424&lt;=H$1006))),FALSE),OR(ISNUMBER(FIND(";"&amp;UPPER(TRIM(Datos!H424&amp;""))&amp;"=",H$1007)),ISNUMBER(FIND(";"&amp;UPPER(TRIM(Datos!H424&amp;""))&amp;";",H$1007))),OR(UPPER(TRIM(Datos!H424&amp;""))="SÍ",UPPER(TRIM(Datos!H424&amp;""))="SI",UPPER(TRIM(Datos!H424&amp;""))="NO"),IF(ISNUMBER(Datos!H424),AND(OR(H$1005="",Datos!H424&gt;=H$1005),OR(H$1006="",Datos!H424&lt;=H$1006)),FALSE),TRUE))))</f>
        <v>0.0</v>
      </c>
      <c r="I424">
        <f>IF(Datos!I424="",0,IF(AND(I$1008&lt;&gt;"",Datos!I424=I$1008),0,IF(I$1004=0,0,1-CHOOSE(I$1004,IF(ISNUMBER(Datos!I424),AND(OR(I$1005="",Datos!I424&gt;=I$1005),OR(I$1006="",Datos!I424&lt;=I$1006)),FALSE),IF(ISNUMBER(Datos!I424),AND(Datos!I424=INT(Datos!I424),AND(OR(I$1005="",Datos!I424&gt;=I$1005),OR(I$1006="",Datos!I424&lt;=I$1006))),FALSE),OR(ISNUMBER(FIND(";"&amp;UPPER(TRIM(Datos!I424&amp;""))&amp;"=",I$1007)),ISNUMBER(FIND(";"&amp;UPPER(TRIM(Datos!I424&amp;""))&amp;";",I$1007))),OR(UPPER(TRIM(Datos!I424&amp;""))="SÍ",UPPER(TRIM(Datos!I424&amp;""))="SI",UPPER(TRIM(Datos!I424&amp;""))="NO"),IF(ISNUMBER(Datos!I424),AND(OR(I$1005="",Datos!I424&gt;=I$1005),OR(I$1006="",Datos!I424&lt;=I$1006)),FALSE),TRUE))))</f>
        <v>0.0</v>
      </c>
      <c r="J424">
        <f>IF(Datos!J424="",0,IF(AND(J$1008&lt;&gt;"",Datos!J424=J$1008),0,IF(J$1004=0,0,1-CHOOSE(J$1004,IF(ISNUMBER(Datos!J424),AND(OR(J$1005="",Datos!J424&gt;=J$1005),OR(J$1006="",Datos!J424&lt;=J$1006)),FALSE),IF(ISNUMBER(Datos!J424),AND(Datos!J424=INT(Datos!J424),AND(OR(J$1005="",Datos!J424&gt;=J$1005),OR(J$1006="",Datos!J424&lt;=J$1006))),FALSE),OR(ISNUMBER(FIND(";"&amp;UPPER(TRIM(Datos!J424&amp;""))&amp;"=",J$1007)),ISNUMBER(FIND(";"&amp;UPPER(TRIM(Datos!J424&amp;""))&amp;";",J$1007))),OR(UPPER(TRIM(Datos!J424&amp;""))="SÍ",UPPER(TRIM(Datos!J424&amp;""))="SI",UPPER(TRIM(Datos!J424&amp;""))="NO"),IF(ISNUMBER(Datos!J424),AND(OR(J$1005="",Datos!J424&gt;=J$1005),OR(J$1006="",Datos!J424&lt;=J$1006)),FALSE),TRUE))))</f>
        <v>0.0</v>
      </c>
      <c r="K424">
        <f>IF(Datos!K424="",0,IF(AND(K$1008&lt;&gt;"",Datos!K424=K$1008),0,IF(K$1004=0,0,1-CHOOSE(K$1004,IF(ISNUMBER(Datos!K424),AND(OR(K$1005="",Datos!K424&gt;=K$1005),OR(K$1006="",Datos!K424&lt;=K$1006)),FALSE),IF(ISNUMBER(Datos!K424),AND(Datos!K424=INT(Datos!K424),AND(OR(K$1005="",Datos!K424&gt;=K$1005),OR(K$1006="",Datos!K424&lt;=K$1006))),FALSE),OR(ISNUMBER(FIND(";"&amp;UPPER(TRIM(Datos!K424&amp;""))&amp;"=",K$1007)),ISNUMBER(FIND(";"&amp;UPPER(TRIM(Datos!K424&amp;""))&amp;";",K$1007))),OR(UPPER(TRIM(Datos!K424&amp;""))="SÍ",UPPER(TRIM(Datos!K424&amp;""))="SI",UPPER(TRIM(Datos!K424&amp;""))="NO"),IF(ISNUMBER(Datos!K424),AND(OR(K$1005="",Datos!K424&gt;=K$1005),OR(K$1006="",Datos!K424&lt;=K$1006)),FALSE),TRUE))))</f>
        <v>0.0</v>
      </c>
      <c r="L424">
        <f>IF(Datos!L424="",0,IF(AND(L$1008&lt;&gt;"",Datos!L424=L$1008),0,IF(L$1004=0,0,1-CHOOSE(L$1004,IF(ISNUMBER(Datos!L424),AND(OR(L$1005="",Datos!L424&gt;=L$1005),OR(L$1006="",Datos!L424&lt;=L$1006)),FALSE),IF(ISNUMBER(Datos!L424),AND(Datos!L424=INT(Datos!L424),AND(OR(L$1005="",Datos!L424&gt;=L$1005),OR(L$1006="",Datos!L424&lt;=L$1006))),FALSE),OR(ISNUMBER(FIND(";"&amp;UPPER(TRIM(Datos!L424&amp;""))&amp;"=",L$1007)),ISNUMBER(FIND(";"&amp;UPPER(TRIM(Datos!L424&amp;""))&amp;";",L$1007))),OR(UPPER(TRIM(Datos!L424&amp;""))="SÍ",UPPER(TRIM(Datos!L424&amp;""))="SI",UPPER(TRIM(Datos!L424&amp;""))="NO"),IF(ISNUMBER(Datos!L424),AND(OR(L$1005="",Datos!L424&gt;=L$1005),OR(L$1006="",Datos!L424&lt;=L$1006)),FALSE),TRUE))))</f>
        <v>0.0</v>
      </c>
      <c r="M424">
        <f>IF(Datos!M424="",0,IF(AND(M$1008&lt;&gt;"",Datos!M424=M$1008),0,IF(M$1004=0,0,1-CHOOSE(M$1004,IF(ISNUMBER(Datos!M424),AND(OR(M$1005="",Datos!M424&gt;=M$1005),OR(M$1006="",Datos!M424&lt;=M$1006)),FALSE),IF(ISNUMBER(Datos!M424),AND(Datos!M424=INT(Datos!M424),AND(OR(M$1005="",Datos!M424&gt;=M$1005),OR(M$1006="",Datos!M424&lt;=M$1006))),FALSE),OR(ISNUMBER(FIND(";"&amp;UPPER(TRIM(Datos!M424&amp;""))&amp;"=",M$1007)),ISNUMBER(FIND(";"&amp;UPPER(TRIM(Datos!M424&amp;""))&amp;";",M$1007))),OR(UPPER(TRIM(Datos!M424&amp;""))="SÍ",UPPER(TRIM(Datos!M424&amp;""))="SI",UPPER(TRIM(Datos!M424&amp;""))="NO"),IF(ISNUMBER(Datos!M424),AND(OR(M$1005="",Datos!M424&gt;=M$1005),OR(M$1006="",Datos!M424&lt;=M$1006)),FALSE),TRUE))))</f>
        <v>0.0</v>
      </c>
      <c r="N424">
        <f>IF(Datos!N424="",0,IF(AND(N$1008&lt;&gt;"",Datos!N424=N$1008),0,IF(N$1004=0,0,1-CHOOSE(N$1004,IF(ISNUMBER(Datos!N424),AND(OR(N$1005="",Datos!N424&gt;=N$1005),OR(N$1006="",Datos!N424&lt;=N$1006)),FALSE),IF(ISNUMBER(Datos!N424),AND(Datos!N424=INT(Datos!N424),AND(OR(N$1005="",Datos!N424&gt;=N$1005),OR(N$1006="",Datos!N424&lt;=N$1006))),FALSE),OR(ISNUMBER(FIND(";"&amp;UPPER(TRIM(Datos!N424&amp;""))&amp;"=",N$1007)),ISNUMBER(FIND(";"&amp;UPPER(TRIM(Datos!N424&amp;""))&amp;";",N$1007))),OR(UPPER(TRIM(Datos!N424&amp;""))="SÍ",UPPER(TRIM(Datos!N424&amp;""))="SI",UPPER(TRIM(Datos!N424&amp;""))="NO"),IF(ISNUMBER(Datos!N424),AND(OR(N$1005="",Datos!N424&gt;=N$1005),OR(N$1006="",Datos!N424&lt;=N$1006)),FALSE),TRUE))))</f>
        <v>0.0</v>
      </c>
      <c r="O424">
        <f>IF(Datos!O424="",0,IF(AND(O$1008&lt;&gt;"",Datos!O424=O$1008),0,IF(O$1004=0,0,1-CHOOSE(O$1004,IF(ISNUMBER(Datos!O424),AND(OR(O$1005="",Datos!O424&gt;=O$1005),OR(O$1006="",Datos!O424&lt;=O$1006)),FALSE),IF(ISNUMBER(Datos!O424),AND(Datos!O424=INT(Datos!O424),AND(OR(O$1005="",Datos!O424&gt;=O$1005),OR(O$1006="",Datos!O424&lt;=O$1006))),FALSE),OR(ISNUMBER(FIND(";"&amp;UPPER(TRIM(Datos!O424&amp;""))&amp;"=",O$1007)),ISNUMBER(FIND(";"&amp;UPPER(TRIM(Datos!O424&amp;""))&amp;";",O$1007))),OR(UPPER(TRIM(Datos!O424&amp;""))="SÍ",UPPER(TRIM(Datos!O424&amp;""))="SI",UPPER(TRIM(Datos!O424&amp;""))="NO"),IF(ISNUMBER(Datos!O424),AND(OR(O$1005="",Datos!O424&gt;=O$1005),OR(O$1006="",Datos!O424&lt;=O$1006)),FALSE),TRUE))))</f>
        <v>0.0</v>
      </c>
      <c r="P424">
        <f>IF(Datos!P424="",0,IF(AND(P$1008&lt;&gt;"",Datos!P424=P$1008),0,IF(P$1004=0,0,1-CHOOSE(P$1004,IF(ISNUMBER(Datos!P424),AND(OR(P$1005="",Datos!P424&gt;=P$1005),OR(P$1006="",Datos!P424&lt;=P$1006)),FALSE),IF(ISNUMBER(Datos!P424),AND(Datos!P424=INT(Datos!P424),AND(OR(P$1005="",Datos!P424&gt;=P$1005),OR(P$1006="",Datos!P424&lt;=P$1006))),FALSE),OR(ISNUMBER(FIND(";"&amp;UPPER(TRIM(Datos!P424&amp;""))&amp;"=",P$1007)),ISNUMBER(FIND(";"&amp;UPPER(TRIM(Datos!P424&amp;""))&amp;";",P$1007))),OR(UPPER(TRIM(Datos!P424&amp;""))="SÍ",UPPER(TRIM(Datos!P424&amp;""))="SI",UPPER(TRIM(Datos!P424&amp;""))="NO"),IF(ISNUMBER(Datos!P424),AND(OR(P$1005="",Datos!P424&gt;=P$1005),OR(P$1006="",Datos!P424&lt;=P$1006)),FALSE),TRUE))))</f>
        <v>0.0</v>
      </c>
      <c r="Q424">
        <f>IF(Datos!Q424="",0,IF(AND(Q$1008&lt;&gt;"",Datos!Q424=Q$1008),0,IF(Q$1004=0,0,1-CHOOSE(Q$1004,IF(ISNUMBER(Datos!Q424),AND(OR(Q$1005="",Datos!Q424&gt;=Q$1005),OR(Q$1006="",Datos!Q424&lt;=Q$1006)),FALSE),IF(ISNUMBER(Datos!Q424),AND(Datos!Q424=INT(Datos!Q424),AND(OR(Q$1005="",Datos!Q424&gt;=Q$1005),OR(Q$1006="",Datos!Q424&lt;=Q$1006))),FALSE),OR(ISNUMBER(FIND(";"&amp;UPPER(TRIM(Datos!Q424&amp;""))&amp;"=",Q$1007)),ISNUMBER(FIND(";"&amp;UPPER(TRIM(Datos!Q424&amp;""))&amp;";",Q$1007))),OR(UPPER(TRIM(Datos!Q424&amp;""))="SÍ",UPPER(TRIM(Datos!Q424&amp;""))="SI",UPPER(TRIM(Datos!Q424&amp;""))="NO"),IF(ISNUMBER(Datos!Q424),AND(OR(Q$1005="",Datos!Q424&gt;=Q$1005),OR(Q$1006="",Datos!Q424&lt;=Q$1006)),FALSE),TRUE))))</f>
        <v>0.0</v>
      </c>
      <c r="R424">
        <f>IF(Datos!R424="",0,IF(AND(R$1008&lt;&gt;"",Datos!R424=R$1008),0,IF(R$1004=0,0,1-CHOOSE(R$1004,IF(ISNUMBER(Datos!R424),AND(OR(R$1005="",Datos!R424&gt;=R$1005),OR(R$1006="",Datos!R424&lt;=R$1006)),FALSE),IF(ISNUMBER(Datos!R424),AND(Datos!R424=INT(Datos!R424),AND(OR(R$1005="",Datos!R424&gt;=R$1005),OR(R$1006="",Datos!R424&lt;=R$1006))),FALSE),OR(ISNUMBER(FIND(";"&amp;UPPER(TRIM(Datos!R424&amp;""))&amp;"=",R$1007)),ISNUMBER(FIND(";"&amp;UPPER(TRIM(Datos!R424&amp;""))&amp;";",R$1007))),OR(UPPER(TRIM(Datos!R424&amp;""))="SÍ",UPPER(TRIM(Datos!R424&amp;""))="SI",UPPER(TRIM(Datos!R424&amp;""))="NO"),IF(ISNUMBER(Datos!R424),AND(OR(R$1005="",Datos!R424&gt;=R$1005),OR(R$1006="",Datos!R424&lt;=R$1006)),FALSE),TRUE))))</f>
        <v>0.0</v>
      </c>
      <c r="S424">
        <f>IF(Datos!S424="",0,IF(AND(S$1008&lt;&gt;"",Datos!S424=S$1008),0,IF(S$1004=0,0,1-CHOOSE(S$1004,IF(ISNUMBER(Datos!S424),AND(OR(S$1005="",Datos!S424&gt;=S$1005),OR(S$1006="",Datos!S424&lt;=S$1006)),FALSE),IF(ISNUMBER(Datos!S424),AND(Datos!S424=INT(Datos!S424),AND(OR(S$1005="",Datos!S424&gt;=S$1005),OR(S$1006="",Datos!S424&lt;=S$1006))),FALSE),OR(ISNUMBER(FIND(";"&amp;UPPER(TRIM(Datos!S424&amp;""))&amp;"=",S$1007)),ISNUMBER(FIND(";"&amp;UPPER(TRIM(Datos!S424&amp;""))&amp;";",S$1007))),OR(UPPER(TRIM(Datos!S424&amp;""))="SÍ",UPPER(TRIM(Datos!S424&amp;""))="SI",UPPER(TRIM(Datos!S424&amp;""))="NO"),IF(ISNUMBER(Datos!S424),AND(OR(S$1005="",Datos!S424&gt;=S$1005),OR(S$1006="",Datos!S424&lt;=S$1006)),FALSE),TRUE))))</f>
        <v>0.0</v>
      </c>
      <c r="T424">
        <f>IF(Datos!T424="",0,IF(AND(T$1008&lt;&gt;"",Datos!T424=T$1008),0,IF(T$1004=0,0,1-CHOOSE(T$1004,IF(ISNUMBER(Datos!T424),AND(OR(T$1005="",Datos!T424&gt;=T$1005),OR(T$1006="",Datos!T424&lt;=T$1006)),FALSE),IF(ISNUMBER(Datos!T424),AND(Datos!T424=INT(Datos!T424),AND(OR(T$1005="",Datos!T424&gt;=T$1005),OR(T$1006="",Datos!T424&lt;=T$1006))),FALSE),OR(ISNUMBER(FIND(";"&amp;UPPER(TRIM(Datos!T424&amp;""))&amp;"=",T$1007)),ISNUMBER(FIND(";"&amp;UPPER(TRIM(Datos!T424&amp;""))&amp;";",T$1007))),OR(UPPER(TRIM(Datos!T424&amp;""))="SÍ",UPPER(TRIM(Datos!T424&amp;""))="SI",UPPER(TRIM(Datos!T424&amp;""))="NO"),IF(ISNUMBER(Datos!T424),AND(OR(T$1005="",Datos!T424&gt;=T$1005),OR(T$1006="",Datos!T424&lt;=T$1006)),FALSE),TRUE))))</f>
        <v>0.0</v>
      </c>
      <c r="U424">
        <f>IF(Datos!U424="",0,IF(AND(U$1008&lt;&gt;"",Datos!U424=U$1008),0,IF(U$1004=0,0,1-CHOOSE(U$1004,IF(ISNUMBER(Datos!U424),AND(OR(U$1005="",Datos!U424&gt;=U$1005),OR(U$1006="",Datos!U424&lt;=U$1006)),FALSE),IF(ISNUMBER(Datos!U424),AND(Datos!U424=INT(Datos!U424),AND(OR(U$1005="",Datos!U424&gt;=U$1005),OR(U$1006="",Datos!U424&lt;=U$1006))),FALSE),OR(ISNUMBER(FIND(";"&amp;UPPER(TRIM(Datos!U424&amp;""))&amp;"=",U$1007)),ISNUMBER(FIND(";"&amp;UPPER(TRIM(Datos!U424&amp;""))&amp;";",U$1007))),OR(UPPER(TRIM(Datos!U424&amp;""))="SÍ",UPPER(TRIM(Datos!U424&amp;""))="SI",UPPER(TRIM(Datos!U424&amp;""))="NO"),IF(ISNUMBER(Datos!U424),AND(OR(U$1005="",Datos!U424&gt;=U$1005),OR(U$1006="",Datos!U424&lt;=U$1006)),FALSE),TRUE))))</f>
        <v>0.0</v>
      </c>
      <c r="V424">
        <f>IF(Datos!V424="",0,IF(AND(V$1008&lt;&gt;"",Datos!V424=V$1008),0,IF(V$1004=0,0,1-CHOOSE(V$1004,IF(ISNUMBER(Datos!V424),AND(OR(V$1005="",Datos!V424&gt;=V$1005),OR(V$1006="",Datos!V424&lt;=V$1006)),FALSE),IF(ISNUMBER(Datos!V424),AND(Datos!V424=INT(Datos!V424),AND(OR(V$1005="",Datos!V424&gt;=V$1005),OR(V$1006="",Datos!V424&lt;=V$1006))),FALSE),OR(ISNUMBER(FIND(";"&amp;UPPER(TRIM(Datos!V424&amp;""))&amp;"=",V$1007)),ISNUMBER(FIND(";"&amp;UPPER(TRIM(Datos!V424&amp;""))&amp;";",V$1007))),OR(UPPER(TRIM(Datos!V424&amp;""))="SÍ",UPPER(TRIM(Datos!V424&amp;""))="SI",UPPER(TRIM(Datos!V424&amp;""))="NO"),IF(ISNUMBER(Datos!V424),AND(OR(V$1005="",Datos!V424&gt;=V$1005),OR(V$1006="",Datos!V424&lt;=V$1006)),FALSE),TRUE))))</f>
        <v>0.0</v>
      </c>
      <c r="W424">
        <f>IF(Datos!W424="",0,IF(AND(W$1008&lt;&gt;"",Datos!W424=W$1008),0,IF(W$1004=0,0,1-CHOOSE(W$1004,IF(ISNUMBER(Datos!W424),AND(OR(W$1005="",Datos!W424&gt;=W$1005),OR(W$1006="",Datos!W424&lt;=W$1006)),FALSE),IF(ISNUMBER(Datos!W424),AND(Datos!W424=INT(Datos!W424),AND(OR(W$1005="",Datos!W424&gt;=W$1005),OR(W$1006="",Datos!W424&lt;=W$1006))),FALSE),OR(ISNUMBER(FIND(";"&amp;UPPER(TRIM(Datos!W424&amp;""))&amp;"=",W$1007)),ISNUMBER(FIND(";"&amp;UPPER(TRIM(Datos!W424&amp;""))&amp;";",W$1007))),OR(UPPER(TRIM(Datos!W424&amp;""))="SÍ",UPPER(TRIM(Datos!W424&amp;""))="SI",UPPER(TRIM(Datos!W424&amp;""))="NO"),IF(ISNUMBER(Datos!W424),AND(OR(W$1005="",Datos!W424&gt;=W$1005),OR(W$1006="",Datos!W424&lt;=W$1006)),FALSE),TRUE))))</f>
        <v>0.0</v>
      </c>
      <c r="X424">
        <f>IF(Datos!X424="",0,IF(AND(X$1008&lt;&gt;"",Datos!X424=X$1008),0,IF(X$1004=0,0,1-CHOOSE(X$1004,IF(ISNUMBER(Datos!X424),AND(OR(X$1005="",Datos!X424&gt;=X$1005),OR(X$1006="",Datos!X424&lt;=X$1006)),FALSE),IF(ISNUMBER(Datos!X424),AND(Datos!X424=INT(Datos!X424),AND(OR(X$1005="",Datos!X424&gt;=X$1005),OR(X$1006="",Datos!X424&lt;=X$1006))),FALSE),OR(ISNUMBER(FIND(";"&amp;UPPER(TRIM(Datos!X424&amp;""))&amp;"=",X$1007)),ISNUMBER(FIND(";"&amp;UPPER(TRIM(Datos!X424&amp;""))&amp;";",X$1007))),OR(UPPER(TRIM(Datos!X424&amp;""))="SÍ",UPPER(TRIM(Datos!X424&amp;""))="SI",UPPER(TRIM(Datos!X424&amp;""))="NO"),IF(ISNUMBER(Datos!X424),AND(OR(X$1005="",Datos!X424&gt;=X$1005),OR(X$1006="",Datos!X424&lt;=X$1006)),FALSE),TRUE))))</f>
        <v>0.0</v>
      </c>
      <c r="Y424">
        <f>IF(Datos!Y424="",0,IF(AND(Y$1008&lt;&gt;"",Datos!Y424=Y$1008),0,IF(Y$1004=0,0,1-CHOOSE(Y$1004,IF(ISNUMBER(Datos!Y424),AND(OR(Y$1005="",Datos!Y424&gt;=Y$1005),OR(Y$1006="",Datos!Y424&lt;=Y$1006)),FALSE),IF(ISNUMBER(Datos!Y424),AND(Datos!Y424=INT(Datos!Y424),AND(OR(Y$1005="",Datos!Y424&gt;=Y$1005),OR(Y$1006="",Datos!Y424&lt;=Y$1006))),FALSE),OR(ISNUMBER(FIND(";"&amp;UPPER(TRIM(Datos!Y424&amp;""))&amp;"=",Y$1007)),ISNUMBER(FIND(";"&amp;UPPER(TRIM(Datos!Y424&amp;""))&amp;";",Y$1007))),OR(UPPER(TRIM(Datos!Y424&amp;""))="SÍ",UPPER(TRIM(Datos!Y424&amp;""))="SI",UPPER(TRIM(Datos!Y424&amp;""))="NO"),IF(ISNUMBER(Datos!Y424),AND(OR(Y$1005="",Datos!Y424&gt;=Y$1005),OR(Y$1006="",Datos!Y424&lt;=Y$1006)),FALSE),TRUE))))</f>
        <v>0.0</v>
      </c>
      <c r="Z424">
        <f>IF(Datos!Z424="",0,IF(AND(Z$1008&lt;&gt;"",Datos!Z424=Z$1008),0,IF(Z$1004=0,0,1-CHOOSE(Z$1004,IF(ISNUMBER(Datos!Z424),AND(OR(Z$1005="",Datos!Z424&gt;=Z$1005),OR(Z$1006="",Datos!Z424&lt;=Z$1006)),FALSE),IF(ISNUMBER(Datos!Z424),AND(Datos!Z424=INT(Datos!Z424),AND(OR(Z$1005="",Datos!Z424&gt;=Z$1005),OR(Z$1006="",Datos!Z424&lt;=Z$1006))),FALSE),OR(ISNUMBER(FIND(";"&amp;UPPER(TRIM(Datos!Z424&amp;""))&amp;"=",Z$1007)),ISNUMBER(FIND(";"&amp;UPPER(TRIM(Datos!Z424&amp;""))&amp;";",Z$1007))),OR(UPPER(TRIM(Datos!Z424&amp;""))="SÍ",UPPER(TRIM(Datos!Z424&amp;""))="SI",UPPER(TRIM(Datos!Z424&amp;""))="NO"),IF(ISNUMBER(Datos!Z424),AND(OR(Z$1005="",Datos!Z424&gt;=Z$1005),OR(Z$1006="",Datos!Z424&lt;=Z$1006)),FALSE),TRUE))))</f>
        <v>0.0</v>
      </c>
      <c r="AA424">
        <f>IF(Datos!AA424="",0,IF(AND(AA$1008&lt;&gt;"",Datos!AA424=AA$1008),0,IF(AA$1004=0,0,1-CHOOSE(AA$1004,IF(ISNUMBER(Datos!AA424),AND(OR(AA$1005="",Datos!AA424&gt;=AA$1005),OR(AA$1006="",Datos!AA424&lt;=AA$1006)),FALSE),IF(ISNUMBER(Datos!AA424),AND(Datos!AA424=INT(Datos!AA424),AND(OR(AA$1005="",Datos!AA424&gt;=AA$1005),OR(AA$1006="",Datos!AA424&lt;=AA$1006))),FALSE),OR(ISNUMBER(FIND(";"&amp;UPPER(TRIM(Datos!AA424&amp;""))&amp;"=",AA$1007)),ISNUMBER(FIND(";"&amp;UPPER(TRIM(Datos!AA424&amp;""))&amp;";",AA$1007))),OR(UPPER(TRIM(Datos!AA424&amp;""))="SÍ",UPPER(TRIM(Datos!AA424&amp;""))="SI",UPPER(TRIM(Datos!AA424&amp;""))="NO"),IF(ISNUMBER(Datos!AA424),AND(OR(AA$1005="",Datos!AA424&gt;=AA$1005),OR(AA$1006="",Datos!AA424&lt;=AA$1006)),FALSE),TRUE))))</f>
        <v>0.0</v>
      </c>
      <c r="AB424">
        <f>IF(Datos!AB424="",0,IF(AND(AB$1008&lt;&gt;"",Datos!AB424=AB$1008),0,IF(AB$1004=0,0,1-CHOOSE(AB$1004,IF(ISNUMBER(Datos!AB424),AND(OR(AB$1005="",Datos!AB424&gt;=AB$1005),OR(AB$1006="",Datos!AB424&lt;=AB$1006)),FALSE),IF(ISNUMBER(Datos!AB424),AND(Datos!AB424=INT(Datos!AB424),AND(OR(AB$1005="",Datos!AB424&gt;=AB$1005),OR(AB$1006="",Datos!AB424&lt;=AB$1006))),FALSE),OR(ISNUMBER(FIND(";"&amp;UPPER(TRIM(Datos!AB424&amp;""))&amp;"=",AB$1007)),ISNUMBER(FIND(";"&amp;UPPER(TRIM(Datos!AB424&amp;""))&amp;";",AB$1007))),OR(UPPER(TRIM(Datos!AB424&amp;""))="SÍ",UPPER(TRIM(Datos!AB424&amp;""))="SI",UPPER(TRIM(Datos!AB424&amp;""))="NO"),IF(ISNUMBER(Datos!AB424),AND(OR(AB$1005="",Datos!AB424&gt;=AB$1005),OR(AB$1006="",Datos!AB424&lt;=AB$1006)),FALSE),TRUE))))</f>
        <v>0.0</v>
      </c>
      <c r="AC424">
        <f>IF(Datos!AC424="",0,IF(AND(AC$1008&lt;&gt;"",Datos!AC424=AC$1008),0,IF(AC$1004=0,0,1-CHOOSE(AC$1004,IF(ISNUMBER(Datos!AC424),AND(OR(AC$1005="",Datos!AC424&gt;=AC$1005),OR(AC$1006="",Datos!AC424&lt;=AC$1006)),FALSE),IF(ISNUMBER(Datos!AC424),AND(Datos!AC424=INT(Datos!AC424),AND(OR(AC$1005="",Datos!AC424&gt;=AC$1005),OR(AC$1006="",Datos!AC424&lt;=AC$1006))),FALSE),OR(ISNUMBER(FIND(";"&amp;UPPER(TRIM(Datos!AC424&amp;""))&amp;"=",AC$1007)),ISNUMBER(FIND(";"&amp;UPPER(TRIM(Datos!AC424&amp;""))&amp;";",AC$1007))),OR(UPPER(TRIM(Datos!AC424&amp;""))="SÍ",UPPER(TRIM(Datos!AC424&amp;""))="SI",UPPER(TRIM(Datos!AC424&amp;""))="NO"),IF(ISNUMBER(Datos!AC424),AND(OR(AC$1005="",Datos!AC424&gt;=AC$1005),OR(AC$1006="",Datos!AC424&lt;=AC$1006)),FALSE),TRUE))))</f>
        <v>0.0</v>
      </c>
      <c r="AD424">
        <f>IF(Datos!AD424="",0,IF(AND(AD$1008&lt;&gt;"",Datos!AD424=AD$1008),0,IF(AD$1004=0,0,1-CHOOSE(AD$1004,IF(ISNUMBER(Datos!AD424),AND(OR(AD$1005="",Datos!AD424&gt;=AD$1005),OR(AD$1006="",Datos!AD424&lt;=AD$1006)),FALSE),IF(ISNUMBER(Datos!AD424),AND(Datos!AD424=INT(Datos!AD424),AND(OR(AD$1005="",Datos!AD424&gt;=AD$1005),OR(AD$1006="",Datos!AD424&lt;=AD$1006))),FALSE),OR(ISNUMBER(FIND(";"&amp;UPPER(TRIM(Datos!AD424&amp;""))&amp;"=",AD$1007)),ISNUMBER(FIND(";"&amp;UPPER(TRIM(Datos!AD424&amp;""))&amp;";",AD$1007))),OR(UPPER(TRIM(Datos!AD424&amp;""))="SÍ",UPPER(TRIM(Datos!AD424&amp;""))="SI",UPPER(TRIM(Datos!AD424&amp;""))="NO"),IF(ISNUMBER(Datos!AD424),AND(OR(AD$1005="",Datos!AD424&gt;=AD$1005),OR(AD$1006="",Datos!AD424&lt;=AD$1006)),FALSE),TRUE))))</f>
        <v>0.0</v>
      </c>
      <c r="AE424">
        <f>IF(Datos!AE424="",0,IF(AND(AE$1008&lt;&gt;"",Datos!AE424=AE$1008),0,IF(AE$1004=0,0,1-CHOOSE(AE$1004,IF(ISNUMBER(Datos!AE424),AND(OR(AE$1005="",Datos!AE424&gt;=AE$1005),OR(AE$1006="",Datos!AE424&lt;=AE$1006)),FALSE),IF(ISNUMBER(Datos!AE424),AND(Datos!AE424=INT(Datos!AE424),AND(OR(AE$1005="",Datos!AE424&gt;=AE$1005),OR(AE$1006="",Datos!AE424&lt;=AE$1006))),FALSE),OR(ISNUMBER(FIND(";"&amp;UPPER(TRIM(Datos!AE424&amp;""))&amp;"=",AE$1007)),ISNUMBER(FIND(";"&amp;UPPER(TRIM(Datos!AE424&amp;""))&amp;";",AE$1007))),OR(UPPER(TRIM(Datos!AE424&amp;""))="SÍ",UPPER(TRIM(Datos!AE424&amp;""))="SI",UPPER(TRIM(Datos!AE424&amp;""))="NO"),IF(ISNUMBER(Datos!AE424),AND(OR(AE$1005="",Datos!AE424&gt;=AE$1005),OR(AE$1006="",Datos!AE424&lt;=AE$1006)),FALSE),TRUE))))</f>
        <v>0.0</v>
      </c>
    </row>
    <row r="425" spans="2:31">
      <c r="B425">
        <f>IF(Datos!B425="",0,IF(AND(B$1008&lt;&gt;"",Datos!B425=B$1008),0,IF(B$1004=0,0,1-CHOOSE(B$1004,IF(ISNUMBER(Datos!B425),AND(OR(B$1005="",Datos!B425&gt;=B$1005),OR(B$1006="",Datos!B425&lt;=B$1006)),FALSE),IF(ISNUMBER(Datos!B425),AND(Datos!B425=INT(Datos!B425),AND(OR(B$1005="",Datos!B425&gt;=B$1005),OR(B$1006="",Datos!B425&lt;=B$1006))),FALSE),OR(ISNUMBER(FIND(";"&amp;UPPER(TRIM(Datos!B425&amp;""))&amp;"=",B$1007)),ISNUMBER(FIND(";"&amp;UPPER(TRIM(Datos!B425&amp;""))&amp;";",B$1007))),OR(UPPER(TRIM(Datos!B425&amp;""))="SÍ",UPPER(TRIM(Datos!B425&amp;""))="SI",UPPER(TRIM(Datos!B425&amp;""))="NO"),IF(ISNUMBER(Datos!B425),AND(OR(B$1005="",Datos!B425&gt;=B$1005),OR(B$1006="",Datos!B425&lt;=B$1006)),FALSE),TRUE))))</f>
        <v>0.0</v>
      </c>
      <c r="C425">
        <f>IF(Datos!C425="",0,IF(AND(C$1008&lt;&gt;"",Datos!C425=C$1008),0,IF(C$1004=0,0,1-CHOOSE(C$1004,IF(ISNUMBER(Datos!C425),AND(OR(C$1005="",Datos!C425&gt;=C$1005),OR(C$1006="",Datos!C425&lt;=C$1006)),FALSE),IF(ISNUMBER(Datos!C425),AND(Datos!C425=INT(Datos!C425),AND(OR(C$1005="",Datos!C425&gt;=C$1005),OR(C$1006="",Datos!C425&lt;=C$1006))),FALSE),OR(ISNUMBER(FIND(";"&amp;UPPER(TRIM(Datos!C425&amp;""))&amp;"=",C$1007)),ISNUMBER(FIND(";"&amp;UPPER(TRIM(Datos!C425&amp;""))&amp;";",C$1007))),OR(UPPER(TRIM(Datos!C425&amp;""))="SÍ",UPPER(TRIM(Datos!C425&amp;""))="SI",UPPER(TRIM(Datos!C425&amp;""))="NO"),IF(ISNUMBER(Datos!C425),AND(OR(C$1005="",Datos!C425&gt;=C$1005),OR(C$1006="",Datos!C425&lt;=C$1006)),FALSE),TRUE))))</f>
        <v>0.0</v>
      </c>
      <c r="D425">
        <f>IF(Datos!D425="",0,IF(AND(D$1008&lt;&gt;"",Datos!D425=D$1008),0,IF(D$1004=0,0,1-CHOOSE(D$1004,IF(ISNUMBER(Datos!D425),AND(OR(D$1005="",Datos!D425&gt;=D$1005),OR(D$1006="",Datos!D425&lt;=D$1006)),FALSE),IF(ISNUMBER(Datos!D425),AND(Datos!D425=INT(Datos!D425),AND(OR(D$1005="",Datos!D425&gt;=D$1005),OR(D$1006="",Datos!D425&lt;=D$1006))),FALSE),OR(ISNUMBER(FIND(";"&amp;UPPER(TRIM(Datos!D425&amp;""))&amp;"=",D$1007)),ISNUMBER(FIND(";"&amp;UPPER(TRIM(Datos!D425&amp;""))&amp;";",D$1007))),OR(UPPER(TRIM(Datos!D425&amp;""))="SÍ",UPPER(TRIM(Datos!D425&amp;""))="SI",UPPER(TRIM(Datos!D425&amp;""))="NO"),IF(ISNUMBER(Datos!D425),AND(OR(D$1005="",Datos!D425&gt;=D$1005),OR(D$1006="",Datos!D425&lt;=D$1006)),FALSE),TRUE))))</f>
        <v>0.0</v>
      </c>
      <c r="E425">
        <f>IF(Datos!E425="",0,IF(AND(E$1008&lt;&gt;"",Datos!E425=E$1008),0,IF(E$1004=0,0,1-CHOOSE(E$1004,IF(ISNUMBER(Datos!E425),AND(OR(E$1005="",Datos!E425&gt;=E$1005),OR(E$1006="",Datos!E425&lt;=E$1006)),FALSE),IF(ISNUMBER(Datos!E425),AND(Datos!E425=INT(Datos!E425),AND(OR(E$1005="",Datos!E425&gt;=E$1005),OR(E$1006="",Datos!E425&lt;=E$1006))),FALSE),OR(ISNUMBER(FIND(";"&amp;UPPER(TRIM(Datos!E425&amp;""))&amp;"=",E$1007)),ISNUMBER(FIND(";"&amp;UPPER(TRIM(Datos!E425&amp;""))&amp;";",E$1007))),OR(UPPER(TRIM(Datos!E425&amp;""))="SÍ",UPPER(TRIM(Datos!E425&amp;""))="SI",UPPER(TRIM(Datos!E425&amp;""))="NO"),IF(ISNUMBER(Datos!E425),AND(OR(E$1005="",Datos!E425&gt;=E$1005),OR(E$1006="",Datos!E425&lt;=E$1006)),FALSE),TRUE))))</f>
        <v>0.0</v>
      </c>
      <c r="F425">
        <f>IF(Datos!F425="",0,IF(AND(F$1008&lt;&gt;"",Datos!F425=F$1008),0,IF(F$1004=0,0,1-CHOOSE(F$1004,IF(ISNUMBER(Datos!F425),AND(OR(F$1005="",Datos!F425&gt;=F$1005),OR(F$1006="",Datos!F425&lt;=F$1006)),FALSE),IF(ISNUMBER(Datos!F425),AND(Datos!F425=INT(Datos!F425),AND(OR(F$1005="",Datos!F425&gt;=F$1005),OR(F$1006="",Datos!F425&lt;=F$1006))),FALSE),OR(ISNUMBER(FIND(";"&amp;UPPER(TRIM(Datos!F425&amp;""))&amp;"=",F$1007)),ISNUMBER(FIND(";"&amp;UPPER(TRIM(Datos!F425&amp;""))&amp;";",F$1007))),OR(UPPER(TRIM(Datos!F425&amp;""))="SÍ",UPPER(TRIM(Datos!F425&amp;""))="SI",UPPER(TRIM(Datos!F425&amp;""))="NO"),IF(ISNUMBER(Datos!F425),AND(OR(F$1005="",Datos!F425&gt;=F$1005),OR(F$1006="",Datos!F425&lt;=F$1006)),FALSE),TRUE))))</f>
        <v>0.0</v>
      </c>
      <c r="G425">
        <f>IF(Datos!G425="",0,IF(AND(G$1008&lt;&gt;"",Datos!G425=G$1008),0,IF(G$1004=0,0,1-CHOOSE(G$1004,IF(ISNUMBER(Datos!G425),AND(OR(G$1005="",Datos!G425&gt;=G$1005),OR(G$1006="",Datos!G425&lt;=G$1006)),FALSE),IF(ISNUMBER(Datos!G425),AND(Datos!G425=INT(Datos!G425),AND(OR(G$1005="",Datos!G425&gt;=G$1005),OR(G$1006="",Datos!G425&lt;=G$1006))),FALSE),OR(ISNUMBER(FIND(";"&amp;UPPER(TRIM(Datos!G425&amp;""))&amp;"=",G$1007)),ISNUMBER(FIND(";"&amp;UPPER(TRIM(Datos!G425&amp;""))&amp;";",G$1007))),OR(UPPER(TRIM(Datos!G425&amp;""))="SÍ",UPPER(TRIM(Datos!G425&amp;""))="SI",UPPER(TRIM(Datos!G425&amp;""))="NO"),IF(ISNUMBER(Datos!G425),AND(OR(G$1005="",Datos!G425&gt;=G$1005),OR(G$1006="",Datos!G425&lt;=G$1006)),FALSE),TRUE))))</f>
        <v>0.0</v>
      </c>
      <c r="H425">
        <f>IF(Datos!H425="",0,IF(AND(H$1008&lt;&gt;"",Datos!H425=H$1008),0,IF(H$1004=0,0,1-CHOOSE(H$1004,IF(ISNUMBER(Datos!H425),AND(OR(H$1005="",Datos!H425&gt;=H$1005),OR(H$1006="",Datos!H425&lt;=H$1006)),FALSE),IF(ISNUMBER(Datos!H425),AND(Datos!H425=INT(Datos!H425),AND(OR(H$1005="",Datos!H425&gt;=H$1005),OR(H$1006="",Datos!H425&lt;=H$1006))),FALSE),OR(ISNUMBER(FIND(";"&amp;UPPER(TRIM(Datos!H425&amp;""))&amp;"=",H$1007)),ISNUMBER(FIND(";"&amp;UPPER(TRIM(Datos!H425&amp;""))&amp;";",H$1007))),OR(UPPER(TRIM(Datos!H425&amp;""))="SÍ",UPPER(TRIM(Datos!H425&amp;""))="SI",UPPER(TRIM(Datos!H425&amp;""))="NO"),IF(ISNUMBER(Datos!H425),AND(OR(H$1005="",Datos!H425&gt;=H$1005),OR(H$1006="",Datos!H425&lt;=H$1006)),FALSE),TRUE))))</f>
        <v>0.0</v>
      </c>
      <c r="I425">
        <f>IF(Datos!I425="",0,IF(AND(I$1008&lt;&gt;"",Datos!I425=I$1008),0,IF(I$1004=0,0,1-CHOOSE(I$1004,IF(ISNUMBER(Datos!I425),AND(OR(I$1005="",Datos!I425&gt;=I$1005),OR(I$1006="",Datos!I425&lt;=I$1006)),FALSE),IF(ISNUMBER(Datos!I425),AND(Datos!I425=INT(Datos!I425),AND(OR(I$1005="",Datos!I425&gt;=I$1005),OR(I$1006="",Datos!I425&lt;=I$1006))),FALSE),OR(ISNUMBER(FIND(";"&amp;UPPER(TRIM(Datos!I425&amp;""))&amp;"=",I$1007)),ISNUMBER(FIND(";"&amp;UPPER(TRIM(Datos!I425&amp;""))&amp;";",I$1007))),OR(UPPER(TRIM(Datos!I425&amp;""))="SÍ",UPPER(TRIM(Datos!I425&amp;""))="SI",UPPER(TRIM(Datos!I425&amp;""))="NO"),IF(ISNUMBER(Datos!I425),AND(OR(I$1005="",Datos!I425&gt;=I$1005),OR(I$1006="",Datos!I425&lt;=I$1006)),FALSE),TRUE))))</f>
        <v>0.0</v>
      </c>
      <c r="J425">
        <f>IF(Datos!J425="",0,IF(AND(J$1008&lt;&gt;"",Datos!J425=J$1008),0,IF(J$1004=0,0,1-CHOOSE(J$1004,IF(ISNUMBER(Datos!J425),AND(OR(J$1005="",Datos!J425&gt;=J$1005),OR(J$1006="",Datos!J425&lt;=J$1006)),FALSE),IF(ISNUMBER(Datos!J425),AND(Datos!J425=INT(Datos!J425),AND(OR(J$1005="",Datos!J425&gt;=J$1005),OR(J$1006="",Datos!J425&lt;=J$1006))),FALSE),OR(ISNUMBER(FIND(";"&amp;UPPER(TRIM(Datos!J425&amp;""))&amp;"=",J$1007)),ISNUMBER(FIND(";"&amp;UPPER(TRIM(Datos!J425&amp;""))&amp;";",J$1007))),OR(UPPER(TRIM(Datos!J425&amp;""))="SÍ",UPPER(TRIM(Datos!J425&amp;""))="SI",UPPER(TRIM(Datos!J425&amp;""))="NO"),IF(ISNUMBER(Datos!J425),AND(OR(J$1005="",Datos!J425&gt;=J$1005),OR(J$1006="",Datos!J425&lt;=J$1006)),FALSE),TRUE))))</f>
        <v>0.0</v>
      </c>
      <c r="K425">
        <f>IF(Datos!K425="",0,IF(AND(K$1008&lt;&gt;"",Datos!K425=K$1008),0,IF(K$1004=0,0,1-CHOOSE(K$1004,IF(ISNUMBER(Datos!K425),AND(OR(K$1005="",Datos!K425&gt;=K$1005),OR(K$1006="",Datos!K425&lt;=K$1006)),FALSE),IF(ISNUMBER(Datos!K425),AND(Datos!K425=INT(Datos!K425),AND(OR(K$1005="",Datos!K425&gt;=K$1005),OR(K$1006="",Datos!K425&lt;=K$1006))),FALSE),OR(ISNUMBER(FIND(";"&amp;UPPER(TRIM(Datos!K425&amp;""))&amp;"=",K$1007)),ISNUMBER(FIND(";"&amp;UPPER(TRIM(Datos!K425&amp;""))&amp;";",K$1007))),OR(UPPER(TRIM(Datos!K425&amp;""))="SÍ",UPPER(TRIM(Datos!K425&amp;""))="SI",UPPER(TRIM(Datos!K425&amp;""))="NO"),IF(ISNUMBER(Datos!K425),AND(OR(K$1005="",Datos!K425&gt;=K$1005),OR(K$1006="",Datos!K425&lt;=K$1006)),FALSE),TRUE))))</f>
        <v>0.0</v>
      </c>
      <c r="L425">
        <f>IF(Datos!L425="",0,IF(AND(L$1008&lt;&gt;"",Datos!L425=L$1008),0,IF(L$1004=0,0,1-CHOOSE(L$1004,IF(ISNUMBER(Datos!L425),AND(OR(L$1005="",Datos!L425&gt;=L$1005),OR(L$1006="",Datos!L425&lt;=L$1006)),FALSE),IF(ISNUMBER(Datos!L425),AND(Datos!L425=INT(Datos!L425),AND(OR(L$1005="",Datos!L425&gt;=L$1005),OR(L$1006="",Datos!L425&lt;=L$1006))),FALSE),OR(ISNUMBER(FIND(";"&amp;UPPER(TRIM(Datos!L425&amp;""))&amp;"=",L$1007)),ISNUMBER(FIND(";"&amp;UPPER(TRIM(Datos!L425&amp;""))&amp;";",L$1007))),OR(UPPER(TRIM(Datos!L425&amp;""))="SÍ",UPPER(TRIM(Datos!L425&amp;""))="SI",UPPER(TRIM(Datos!L425&amp;""))="NO"),IF(ISNUMBER(Datos!L425),AND(OR(L$1005="",Datos!L425&gt;=L$1005),OR(L$1006="",Datos!L425&lt;=L$1006)),FALSE),TRUE))))</f>
        <v>0.0</v>
      </c>
      <c r="M425">
        <f>IF(Datos!M425="",0,IF(AND(M$1008&lt;&gt;"",Datos!M425=M$1008),0,IF(M$1004=0,0,1-CHOOSE(M$1004,IF(ISNUMBER(Datos!M425),AND(OR(M$1005="",Datos!M425&gt;=M$1005),OR(M$1006="",Datos!M425&lt;=M$1006)),FALSE),IF(ISNUMBER(Datos!M425),AND(Datos!M425=INT(Datos!M425),AND(OR(M$1005="",Datos!M425&gt;=M$1005),OR(M$1006="",Datos!M425&lt;=M$1006))),FALSE),OR(ISNUMBER(FIND(";"&amp;UPPER(TRIM(Datos!M425&amp;""))&amp;"=",M$1007)),ISNUMBER(FIND(";"&amp;UPPER(TRIM(Datos!M425&amp;""))&amp;";",M$1007))),OR(UPPER(TRIM(Datos!M425&amp;""))="SÍ",UPPER(TRIM(Datos!M425&amp;""))="SI",UPPER(TRIM(Datos!M425&amp;""))="NO"),IF(ISNUMBER(Datos!M425),AND(OR(M$1005="",Datos!M425&gt;=M$1005),OR(M$1006="",Datos!M425&lt;=M$1006)),FALSE),TRUE))))</f>
        <v>0.0</v>
      </c>
      <c r="N425">
        <f>IF(Datos!N425="",0,IF(AND(N$1008&lt;&gt;"",Datos!N425=N$1008),0,IF(N$1004=0,0,1-CHOOSE(N$1004,IF(ISNUMBER(Datos!N425),AND(OR(N$1005="",Datos!N425&gt;=N$1005),OR(N$1006="",Datos!N425&lt;=N$1006)),FALSE),IF(ISNUMBER(Datos!N425),AND(Datos!N425=INT(Datos!N425),AND(OR(N$1005="",Datos!N425&gt;=N$1005),OR(N$1006="",Datos!N425&lt;=N$1006))),FALSE),OR(ISNUMBER(FIND(";"&amp;UPPER(TRIM(Datos!N425&amp;""))&amp;"=",N$1007)),ISNUMBER(FIND(";"&amp;UPPER(TRIM(Datos!N425&amp;""))&amp;";",N$1007))),OR(UPPER(TRIM(Datos!N425&amp;""))="SÍ",UPPER(TRIM(Datos!N425&amp;""))="SI",UPPER(TRIM(Datos!N425&amp;""))="NO"),IF(ISNUMBER(Datos!N425),AND(OR(N$1005="",Datos!N425&gt;=N$1005),OR(N$1006="",Datos!N425&lt;=N$1006)),FALSE),TRUE))))</f>
        <v>0.0</v>
      </c>
      <c r="O425">
        <f>IF(Datos!O425="",0,IF(AND(O$1008&lt;&gt;"",Datos!O425=O$1008),0,IF(O$1004=0,0,1-CHOOSE(O$1004,IF(ISNUMBER(Datos!O425),AND(OR(O$1005="",Datos!O425&gt;=O$1005),OR(O$1006="",Datos!O425&lt;=O$1006)),FALSE),IF(ISNUMBER(Datos!O425),AND(Datos!O425=INT(Datos!O425),AND(OR(O$1005="",Datos!O425&gt;=O$1005),OR(O$1006="",Datos!O425&lt;=O$1006))),FALSE),OR(ISNUMBER(FIND(";"&amp;UPPER(TRIM(Datos!O425&amp;""))&amp;"=",O$1007)),ISNUMBER(FIND(";"&amp;UPPER(TRIM(Datos!O425&amp;""))&amp;";",O$1007))),OR(UPPER(TRIM(Datos!O425&amp;""))="SÍ",UPPER(TRIM(Datos!O425&amp;""))="SI",UPPER(TRIM(Datos!O425&amp;""))="NO"),IF(ISNUMBER(Datos!O425),AND(OR(O$1005="",Datos!O425&gt;=O$1005),OR(O$1006="",Datos!O425&lt;=O$1006)),FALSE),TRUE))))</f>
        <v>0.0</v>
      </c>
      <c r="P425">
        <f>IF(Datos!P425="",0,IF(AND(P$1008&lt;&gt;"",Datos!P425=P$1008),0,IF(P$1004=0,0,1-CHOOSE(P$1004,IF(ISNUMBER(Datos!P425),AND(OR(P$1005="",Datos!P425&gt;=P$1005),OR(P$1006="",Datos!P425&lt;=P$1006)),FALSE),IF(ISNUMBER(Datos!P425),AND(Datos!P425=INT(Datos!P425),AND(OR(P$1005="",Datos!P425&gt;=P$1005),OR(P$1006="",Datos!P425&lt;=P$1006))),FALSE),OR(ISNUMBER(FIND(";"&amp;UPPER(TRIM(Datos!P425&amp;""))&amp;"=",P$1007)),ISNUMBER(FIND(";"&amp;UPPER(TRIM(Datos!P425&amp;""))&amp;";",P$1007))),OR(UPPER(TRIM(Datos!P425&amp;""))="SÍ",UPPER(TRIM(Datos!P425&amp;""))="SI",UPPER(TRIM(Datos!P425&amp;""))="NO"),IF(ISNUMBER(Datos!P425),AND(OR(P$1005="",Datos!P425&gt;=P$1005),OR(P$1006="",Datos!P425&lt;=P$1006)),FALSE),TRUE))))</f>
        <v>0.0</v>
      </c>
      <c r="Q425">
        <f>IF(Datos!Q425="",0,IF(AND(Q$1008&lt;&gt;"",Datos!Q425=Q$1008),0,IF(Q$1004=0,0,1-CHOOSE(Q$1004,IF(ISNUMBER(Datos!Q425),AND(OR(Q$1005="",Datos!Q425&gt;=Q$1005),OR(Q$1006="",Datos!Q425&lt;=Q$1006)),FALSE),IF(ISNUMBER(Datos!Q425),AND(Datos!Q425=INT(Datos!Q425),AND(OR(Q$1005="",Datos!Q425&gt;=Q$1005),OR(Q$1006="",Datos!Q425&lt;=Q$1006))),FALSE),OR(ISNUMBER(FIND(";"&amp;UPPER(TRIM(Datos!Q425&amp;""))&amp;"=",Q$1007)),ISNUMBER(FIND(";"&amp;UPPER(TRIM(Datos!Q425&amp;""))&amp;";",Q$1007))),OR(UPPER(TRIM(Datos!Q425&amp;""))="SÍ",UPPER(TRIM(Datos!Q425&amp;""))="SI",UPPER(TRIM(Datos!Q425&amp;""))="NO"),IF(ISNUMBER(Datos!Q425),AND(OR(Q$1005="",Datos!Q425&gt;=Q$1005),OR(Q$1006="",Datos!Q425&lt;=Q$1006)),FALSE),TRUE))))</f>
        <v>0.0</v>
      </c>
      <c r="R425">
        <f>IF(Datos!R425="",0,IF(AND(R$1008&lt;&gt;"",Datos!R425=R$1008),0,IF(R$1004=0,0,1-CHOOSE(R$1004,IF(ISNUMBER(Datos!R425),AND(OR(R$1005="",Datos!R425&gt;=R$1005),OR(R$1006="",Datos!R425&lt;=R$1006)),FALSE),IF(ISNUMBER(Datos!R425),AND(Datos!R425=INT(Datos!R425),AND(OR(R$1005="",Datos!R425&gt;=R$1005),OR(R$1006="",Datos!R425&lt;=R$1006))),FALSE),OR(ISNUMBER(FIND(";"&amp;UPPER(TRIM(Datos!R425&amp;""))&amp;"=",R$1007)),ISNUMBER(FIND(";"&amp;UPPER(TRIM(Datos!R425&amp;""))&amp;";",R$1007))),OR(UPPER(TRIM(Datos!R425&amp;""))="SÍ",UPPER(TRIM(Datos!R425&amp;""))="SI",UPPER(TRIM(Datos!R425&amp;""))="NO"),IF(ISNUMBER(Datos!R425),AND(OR(R$1005="",Datos!R425&gt;=R$1005),OR(R$1006="",Datos!R425&lt;=R$1006)),FALSE),TRUE))))</f>
        <v>0.0</v>
      </c>
      <c r="S425">
        <f>IF(Datos!S425="",0,IF(AND(S$1008&lt;&gt;"",Datos!S425=S$1008),0,IF(S$1004=0,0,1-CHOOSE(S$1004,IF(ISNUMBER(Datos!S425),AND(OR(S$1005="",Datos!S425&gt;=S$1005),OR(S$1006="",Datos!S425&lt;=S$1006)),FALSE),IF(ISNUMBER(Datos!S425),AND(Datos!S425=INT(Datos!S425),AND(OR(S$1005="",Datos!S425&gt;=S$1005),OR(S$1006="",Datos!S425&lt;=S$1006))),FALSE),OR(ISNUMBER(FIND(";"&amp;UPPER(TRIM(Datos!S425&amp;""))&amp;"=",S$1007)),ISNUMBER(FIND(";"&amp;UPPER(TRIM(Datos!S425&amp;""))&amp;";",S$1007))),OR(UPPER(TRIM(Datos!S425&amp;""))="SÍ",UPPER(TRIM(Datos!S425&amp;""))="SI",UPPER(TRIM(Datos!S425&amp;""))="NO"),IF(ISNUMBER(Datos!S425),AND(OR(S$1005="",Datos!S425&gt;=S$1005),OR(S$1006="",Datos!S425&lt;=S$1006)),FALSE),TRUE))))</f>
        <v>0.0</v>
      </c>
      <c r="T425">
        <f>IF(Datos!T425="",0,IF(AND(T$1008&lt;&gt;"",Datos!T425=T$1008),0,IF(T$1004=0,0,1-CHOOSE(T$1004,IF(ISNUMBER(Datos!T425),AND(OR(T$1005="",Datos!T425&gt;=T$1005),OR(T$1006="",Datos!T425&lt;=T$1006)),FALSE),IF(ISNUMBER(Datos!T425),AND(Datos!T425=INT(Datos!T425),AND(OR(T$1005="",Datos!T425&gt;=T$1005),OR(T$1006="",Datos!T425&lt;=T$1006))),FALSE),OR(ISNUMBER(FIND(";"&amp;UPPER(TRIM(Datos!T425&amp;""))&amp;"=",T$1007)),ISNUMBER(FIND(";"&amp;UPPER(TRIM(Datos!T425&amp;""))&amp;";",T$1007))),OR(UPPER(TRIM(Datos!T425&amp;""))="SÍ",UPPER(TRIM(Datos!T425&amp;""))="SI",UPPER(TRIM(Datos!T425&amp;""))="NO"),IF(ISNUMBER(Datos!T425),AND(OR(T$1005="",Datos!T425&gt;=T$1005),OR(T$1006="",Datos!T425&lt;=T$1006)),FALSE),TRUE))))</f>
        <v>0.0</v>
      </c>
      <c r="U425">
        <f>IF(Datos!U425="",0,IF(AND(U$1008&lt;&gt;"",Datos!U425=U$1008),0,IF(U$1004=0,0,1-CHOOSE(U$1004,IF(ISNUMBER(Datos!U425),AND(OR(U$1005="",Datos!U425&gt;=U$1005),OR(U$1006="",Datos!U425&lt;=U$1006)),FALSE),IF(ISNUMBER(Datos!U425),AND(Datos!U425=INT(Datos!U425),AND(OR(U$1005="",Datos!U425&gt;=U$1005),OR(U$1006="",Datos!U425&lt;=U$1006))),FALSE),OR(ISNUMBER(FIND(";"&amp;UPPER(TRIM(Datos!U425&amp;""))&amp;"=",U$1007)),ISNUMBER(FIND(";"&amp;UPPER(TRIM(Datos!U425&amp;""))&amp;";",U$1007))),OR(UPPER(TRIM(Datos!U425&amp;""))="SÍ",UPPER(TRIM(Datos!U425&amp;""))="SI",UPPER(TRIM(Datos!U425&amp;""))="NO"),IF(ISNUMBER(Datos!U425),AND(OR(U$1005="",Datos!U425&gt;=U$1005),OR(U$1006="",Datos!U425&lt;=U$1006)),FALSE),TRUE))))</f>
        <v>0.0</v>
      </c>
      <c r="V425">
        <f>IF(Datos!V425="",0,IF(AND(V$1008&lt;&gt;"",Datos!V425=V$1008),0,IF(V$1004=0,0,1-CHOOSE(V$1004,IF(ISNUMBER(Datos!V425),AND(OR(V$1005="",Datos!V425&gt;=V$1005),OR(V$1006="",Datos!V425&lt;=V$1006)),FALSE),IF(ISNUMBER(Datos!V425),AND(Datos!V425=INT(Datos!V425),AND(OR(V$1005="",Datos!V425&gt;=V$1005),OR(V$1006="",Datos!V425&lt;=V$1006))),FALSE),OR(ISNUMBER(FIND(";"&amp;UPPER(TRIM(Datos!V425&amp;""))&amp;"=",V$1007)),ISNUMBER(FIND(";"&amp;UPPER(TRIM(Datos!V425&amp;""))&amp;";",V$1007))),OR(UPPER(TRIM(Datos!V425&amp;""))="SÍ",UPPER(TRIM(Datos!V425&amp;""))="SI",UPPER(TRIM(Datos!V425&amp;""))="NO"),IF(ISNUMBER(Datos!V425),AND(OR(V$1005="",Datos!V425&gt;=V$1005),OR(V$1006="",Datos!V425&lt;=V$1006)),FALSE),TRUE))))</f>
        <v>0.0</v>
      </c>
      <c r="W425">
        <f>IF(Datos!W425="",0,IF(AND(W$1008&lt;&gt;"",Datos!W425=W$1008),0,IF(W$1004=0,0,1-CHOOSE(W$1004,IF(ISNUMBER(Datos!W425),AND(OR(W$1005="",Datos!W425&gt;=W$1005),OR(W$1006="",Datos!W425&lt;=W$1006)),FALSE),IF(ISNUMBER(Datos!W425),AND(Datos!W425=INT(Datos!W425),AND(OR(W$1005="",Datos!W425&gt;=W$1005),OR(W$1006="",Datos!W425&lt;=W$1006))),FALSE),OR(ISNUMBER(FIND(";"&amp;UPPER(TRIM(Datos!W425&amp;""))&amp;"=",W$1007)),ISNUMBER(FIND(";"&amp;UPPER(TRIM(Datos!W425&amp;""))&amp;";",W$1007))),OR(UPPER(TRIM(Datos!W425&amp;""))="SÍ",UPPER(TRIM(Datos!W425&amp;""))="SI",UPPER(TRIM(Datos!W425&amp;""))="NO"),IF(ISNUMBER(Datos!W425),AND(OR(W$1005="",Datos!W425&gt;=W$1005),OR(W$1006="",Datos!W425&lt;=W$1006)),FALSE),TRUE))))</f>
        <v>0.0</v>
      </c>
      <c r="X425">
        <f>IF(Datos!X425="",0,IF(AND(X$1008&lt;&gt;"",Datos!X425=X$1008),0,IF(X$1004=0,0,1-CHOOSE(X$1004,IF(ISNUMBER(Datos!X425),AND(OR(X$1005="",Datos!X425&gt;=X$1005),OR(X$1006="",Datos!X425&lt;=X$1006)),FALSE),IF(ISNUMBER(Datos!X425),AND(Datos!X425=INT(Datos!X425),AND(OR(X$1005="",Datos!X425&gt;=X$1005),OR(X$1006="",Datos!X425&lt;=X$1006))),FALSE),OR(ISNUMBER(FIND(";"&amp;UPPER(TRIM(Datos!X425&amp;""))&amp;"=",X$1007)),ISNUMBER(FIND(";"&amp;UPPER(TRIM(Datos!X425&amp;""))&amp;";",X$1007))),OR(UPPER(TRIM(Datos!X425&amp;""))="SÍ",UPPER(TRIM(Datos!X425&amp;""))="SI",UPPER(TRIM(Datos!X425&amp;""))="NO"),IF(ISNUMBER(Datos!X425),AND(OR(X$1005="",Datos!X425&gt;=X$1005),OR(X$1006="",Datos!X425&lt;=X$1006)),FALSE),TRUE))))</f>
        <v>0.0</v>
      </c>
      <c r="Y425">
        <f>IF(Datos!Y425="",0,IF(AND(Y$1008&lt;&gt;"",Datos!Y425=Y$1008),0,IF(Y$1004=0,0,1-CHOOSE(Y$1004,IF(ISNUMBER(Datos!Y425),AND(OR(Y$1005="",Datos!Y425&gt;=Y$1005),OR(Y$1006="",Datos!Y425&lt;=Y$1006)),FALSE),IF(ISNUMBER(Datos!Y425),AND(Datos!Y425=INT(Datos!Y425),AND(OR(Y$1005="",Datos!Y425&gt;=Y$1005),OR(Y$1006="",Datos!Y425&lt;=Y$1006))),FALSE),OR(ISNUMBER(FIND(";"&amp;UPPER(TRIM(Datos!Y425&amp;""))&amp;"=",Y$1007)),ISNUMBER(FIND(";"&amp;UPPER(TRIM(Datos!Y425&amp;""))&amp;";",Y$1007))),OR(UPPER(TRIM(Datos!Y425&amp;""))="SÍ",UPPER(TRIM(Datos!Y425&amp;""))="SI",UPPER(TRIM(Datos!Y425&amp;""))="NO"),IF(ISNUMBER(Datos!Y425),AND(OR(Y$1005="",Datos!Y425&gt;=Y$1005),OR(Y$1006="",Datos!Y425&lt;=Y$1006)),FALSE),TRUE))))</f>
        <v>0.0</v>
      </c>
      <c r="Z425">
        <f>IF(Datos!Z425="",0,IF(AND(Z$1008&lt;&gt;"",Datos!Z425=Z$1008),0,IF(Z$1004=0,0,1-CHOOSE(Z$1004,IF(ISNUMBER(Datos!Z425),AND(OR(Z$1005="",Datos!Z425&gt;=Z$1005),OR(Z$1006="",Datos!Z425&lt;=Z$1006)),FALSE),IF(ISNUMBER(Datos!Z425),AND(Datos!Z425=INT(Datos!Z425),AND(OR(Z$1005="",Datos!Z425&gt;=Z$1005),OR(Z$1006="",Datos!Z425&lt;=Z$1006))),FALSE),OR(ISNUMBER(FIND(";"&amp;UPPER(TRIM(Datos!Z425&amp;""))&amp;"=",Z$1007)),ISNUMBER(FIND(";"&amp;UPPER(TRIM(Datos!Z425&amp;""))&amp;";",Z$1007))),OR(UPPER(TRIM(Datos!Z425&amp;""))="SÍ",UPPER(TRIM(Datos!Z425&amp;""))="SI",UPPER(TRIM(Datos!Z425&amp;""))="NO"),IF(ISNUMBER(Datos!Z425),AND(OR(Z$1005="",Datos!Z425&gt;=Z$1005),OR(Z$1006="",Datos!Z425&lt;=Z$1006)),FALSE),TRUE))))</f>
        <v>0.0</v>
      </c>
      <c r="AA425">
        <f>IF(Datos!AA425="",0,IF(AND(AA$1008&lt;&gt;"",Datos!AA425=AA$1008),0,IF(AA$1004=0,0,1-CHOOSE(AA$1004,IF(ISNUMBER(Datos!AA425),AND(OR(AA$1005="",Datos!AA425&gt;=AA$1005),OR(AA$1006="",Datos!AA425&lt;=AA$1006)),FALSE),IF(ISNUMBER(Datos!AA425),AND(Datos!AA425=INT(Datos!AA425),AND(OR(AA$1005="",Datos!AA425&gt;=AA$1005),OR(AA$1006="",Datos!AA425&lt;=AA$1006))),FALSE),OR(ISNUMBER(FIND(";"&amp;UPPER(TRIM(Datos!AA425&amp;""))&amp;"=",AA$1007)),ISNUMBER(FIND(";"&amp;UPPER(TRIM(Datos!AA425&amp;""))&amp;";",AA$1007))),OR(UPPER(TRIM(Datos!AA425&amp;""))="SÍ",UPPER(TRIM(Datos!AA425&amp;""))="SI",UPPER(TRIM(Datos!AA425&amp;""))="NO"),IF(ISNUMBER(Datos!AA425),AND(OR(AA$1005="",Datos!AA425&gt;=AA$1005),OR(AA$1006="",Datos!AA425&lt;=AA$1006)),FALSE),TRUE))))</f>
        <v>0.0</v>
      </c>
      <c r="AB425">
        <f>IF(Datos!AB425="",0,IF(AND(AB$1008&lt;&gt;"",Datos!AB425=AB$1008),0,IF(AB$1004=0,0,1-CHOOSE(AB$1004,IF(ISNUMBER(Datos!AB425),AND(OR(AB$1005="",Datos!AB425&gt;=AB$1005),OR(AB$1006="",Datos!AB425&lt;=AB$1006)),FALSE),IF(ISNUMBER(Datos!AB425),AND(Datos!AB425=INT(Datos!AB425),AND(OR(AB$1005="",Datos!AB425&gt;=AB$1005),OR(AB$1006="",Datos!AB425&lt;=AB$1006))),FALSE),OR(ISNUMBER(FIND(";"&amp;UPPER(TRIM(Datos!AB425&amp;""))&amp;"=",AB$1007)),ISNUMBER(FIND(";"&amp;UPPER(TRIM(Datos!AB425&amp;""))&amp;";",AB$1007))),OR(UPPER(TRIM(Datos!AB425&amp;""))="SÍ",UPPER(TRIM(Datos!AB425&amp;""))="SI",UPPER(TRIM(Datos!AB425&amp;""))="NO"),IF(ISNUMBER(Datos!AB425),AND(OR(AB$1005="",Datos!AB425&gt;=AB$1005),OR(AB$1006="",Datos!AB425&lt;=AB$1006)),FALSE),TRUE))))</f>
        <v>0.0</v>
      </c>
      <c r="AC425">
        <f>IF(Datos!AC425="",0,IF(AND(AC$1008&lt;&gt;"",Datos!AC425=AC$1008),0,IF(AC$1004=0,0,1-CHOOSE(AC$1004,IF(ISNUMBER(Datos!AC425),AND(OR(AC$1005="",Datos!AC425&gt;=AC$1005),OR(AC$1006="",Datos!AC425&lt;=AC$1006)),FALSE),IF(ISNUMBER(Datos!AC425),AND(Datos!AC425=INT(Datos!AC425),AND(OR(AC$1005="",Datos!AC425&gt;=AC$1005),OR(AC$1006="",Datos!AC425&lt;=AC$1006))),FALSE),OR(ISNUMBER(FIND(";"&amp;UPPER(TRIM(Datos!AC425&amp;""))&amp;"=",AC$1007)),ISNUMBER(FIND(";"&amp;UPPER(TRIM(Datos!AC425&amp;""))&amp;";",AC$1007))),OR(UPPER(TRIM(Datos!AC425&amp;""))="SÍ",UPPER(TRIM(Datos!AC425&amp;""))="SI",UPPER(TRIM(Datos!AC425&amp;""))="NO"),IF(ISNUMBER(Datos!AC425),AND(OR(AC$1005="",Datos!AC425&gt;=AC$1005),OR(AC$1006="",Datos!AC425&lt;=AC$1006)),FALSE),TRUE))))</f>
        <v>0.0</v>
      </c>
      <c r="AD425">
        <f>IF(Datos!AD425="",0,IF(AND(AD$1008&lt;&gt;"",Datos!AD425=AD$1008),0,IF(AD$1004=0,0,1-CHOOSE(AD$1004,IF(ISNUMBER(Datos!AD425),AND(OR(AD$1005="",Datos!AD425&gt;=AD$1005),OR(AD$1006="",Datos!AD425&lt;=AD$1006)),FALSE),IF(ISNUMBER(Datos!AD425),AND(Datos!AD425=INT(Datos!AD425),AND(OR(AD$1005="",Datos!AD425&gt;=AD$1005),OR(AD$1006="",Datos!AD425&lt;=AD$1006))),FALSE),OR(ISNUMBER(FIND(";"&amp;UPPER(TRIM(Datos!AD425&amp;""))&amp;"=",AD$1007)),ISNUMBER(FIND(";"&amp;UPPER(TRIM(Datos!AD425&amp;""))&amp;";",AD$1007))),OR(UPPER(TRIM(Datos!AD425&amp;""))="SÍ",UPPER(TRIM(Datos!AD425&amp;""))="SI",UPPER(TRIM(Datos!AD425&amp;""))="NO"),IF(ISNUMBER(Datos!AD425),AND(OR(AD$1005="",Datos!AD425&gt;=AD$1005),OR(AD$1006="",Datos!AD425&lt;=AD$1006)),FALSE),TRUE))))</f>
        <v>0.0</v>
      </c>
      <c r="AE425">
        <f>IF(Datos!AE425="",0,IF(AND(AE$1008&lt;&gt;"",Datos!AE425=AE$1008),0,IF(AE$1004=0,0,1-CHOOSE(AE$1004,IF(ISNUMBER(Datos!AE425),AND(OR(AE$1005="",Datos!AE425&gt;=AE$1005),OR(AE$1006="",Datos!AE425&lt;=AE$1006)),FALSE),IF(ISNUMBER(Datos!AE425),AND(Datos!AE425=INT(Datos!AE425),AND(OR(AE$1005="",Datos!AE425&gt;=AE$1005),OR(AE$1006="",Datos!AE425&lt;=AE$1006))),FALSE),OR(ISNUMBER(FIND(";"&amp;UPPER(TRIM(Datos!AE425&amp;""))&amp;"=",AE$1007)),ISNUMBER(FIND(";"&amp;UPPER(TRIM(Datos!AE425&amp;""))&amp;";",AE$1007))),OR(UPPER(TRIM(Datos!AE425&amp;""))="SÍ",UPPER(TRIM(Datos!AE425&amp;""))="SI",UPPER(TRIM(Datos!AE425&amp;""))="NO"),IF(ISNUMBER(Datos!AE425),AND(OR(AE$1005="",Datos!AE425&gt;=AE$1005),OR(AE$1006="",Datos!AE425&lt;=AE$1006)),FALSE),TRUE))))</f>
        <v>0.0</v>
      </c>
    </row>
    <row r="426" spans="2:31">
      <c r="B426">
        <f>IF(Datos!B426="",0,IF(AND(B$1008&lt;&gt;"",Datos!B426=B$1008),0,IF(B$1004=0,0,1-CHOOSE(B$1004,IF(ISNUMBER(Datos!B426),AND(OR(B$1005="",Datos!B426&gt;=B$1005),OR(B$1006="",Datos!B426&lt;=B$1006)),FALSE),IF(ISNUMBER(Datos!B426),AND(Datos!B426=INT(Datos!B426),AND(OR(B$1005="",Datos!B426&gt;=B$1005),OR(B$1006="",Datos!B426&lt;=B$1006))),FALSE),OR(ISNUMBER(FIND(";"&amp;UPPER(TRIM(Datos!B426&amp;""))&amp;"=",B$1007)),ISNUMBER(FIND(";"&amp;UPPER(TRIM(Datos!B426&amp;""))&amp;";",B$1007))),OR(UPPER(TRIM(Datos!B426&amp;""))="SÍ",UPPER(TRIM(Datos!B426&amp;""))="SI",UPPER(TRIM(Datos!B426&amp;""))="NO"),IF(ISNUMBER(Datos!B426),AND(OR(B$1005="",Datos!B426&gt;=B$1005),OR(B$1006="",Datos!B426&lt;=B$1006)),FALSE),TRUE))))</f>
        <v>0.0</v>
      </c>
      <c r="C426">
        <f>IF(Datos!C426="",0,IF(AND(C$1008&lt;&gt;"",Datos!C426=C$1008),0,IF(C$1004=0,0,1-CHOOSE(C$1004,IF(ISNUMBER(Datos!C426),AND(OR(C$1005="",Datos!C426&gt;=C$1005),OR(C$1006="",Datos!C426&lt;=C$1006)),FALSE),IF(ISNUMBER(Datos!C426),AND(Datos!C426=INT(Datos!C426),AND(OR(C$1005="",Datos!C426&gt;=C$1005),OR(C$1006="",Datos!C426&lt;=C$1006))),FALSE),OR(ISNUMBER(FIND(";"&amp;UPPER(TRIM(Datos!C426&amp;""))&amp;"=",C$1007)),ISNUMBER(FIND(";"&amp;UPPER(TRIM(Datos!C426&amp;""))&amp;";",C$1007))),OR(UPPER(TRIM(Datos!C426&amp;""))="SÍ",UPPER(TRIM(Datos!C426&amp;""))="SI",UPPER(TRIM(Datos!C426&amp;""))="NO"),IF(ISNUMBER(Datos!C426),AND(OR(C$1005="",Datos!C426&gt;=C$1005),OR(C$1006="",Datos!C426&lt;=C$1006)),FALSE),TRUE))))</f>
        <v>0.0</v>
      </c>
      <c r="D426">
        <f>IF(Datos!D426="",0,IF(AND(D$1008&lt;&gt;"",Datos!D426=D$1008),0,IF(D$1004=0,0,1-CHOOSE(D$1004,IF(ISNUMBER(Datos!D426),AND(OR(D$1005="",Datos!D426&gt;=D$1005),OR(D$1006="",Datos!D426&lt;=D$1006)),FALSE),IF(ISNUMBER(Datos!D426),AND(Datos!D426=INT(Datos!D426),AND(OR(D$1005="",Datos!D426&gt;=D$1005),OR(D$1006="",Datos!D426&lt;=D$1006))),FALSE),OR(ISNUMBER(FIND(";"&amp;UPPER(TRIM(Datos!D426&amp;""))&amp;"=",D$1007)),ISNUMBER(FIND(";"&amp;UPPER(TRIM(Datos!D426&amp;""))&amp;";",D$1007))),OR(UPPER(TRIM(Datos!D426&amp;""))="SÍ",UPPER(TRIM(Datos!D426&amp;""))="SI",UPPER(TRIM(Datos!D426&amp;""))="NO"),IF(ISNUMBER(Datos!D426),AND(OR(D$1005="",Datos!D426&gt;=D$1005),OR(D$1006="",Datos!D426&lt;=D$1006)),FALSE),TRUE))))</f>
        <v>0.0</v>
      </c>
      <c r="E426">
        <f>IF(Datos!E426="",0,IF(AND(E$1008&lt;&gt;"",Datos!E426=E$1008),0,IF(E$1004=0,0,1-CHOOSE(E$1004,IF(ISNUMBER(Datos!E426),AND(OR(E$1005="",Datos!E426&gt;=E$1005),OR(E$1006="",Datos!E426&lt;=E$1006)),FALSE),IF(ISNUMBER(Datos!E426),AND(Datos!E426=INT(Datos!E426),AND(OR(E$1005="",Datos!E426&gt;=E$1005),OR(E$1006="",Datos!E426&lt;=E$1006))),FALSE),OR(ISNUMBER(FIND(";"&amp;UPPER(TRIM(Datos!E426&amp;""))&amp;"=",E$1007)),ISNUMBER(FIND(";"&amp;UPPER(TRIM(Datos!E426&amp;""))&amp;";",E$1007))),OR(UPPER(TRIM(Datos!E426&amp;""))="SÍ",UPPER(TRIM(Datos!E426&amp;""))="SI",UPPER(TRIM(Datos!E426&amp;""))="NO"),IF(ISNUMBER(Datos!E426),AND(OR(E$1005="",Datos!E426&gt;=E$1005),OR(E$1006="",Datos!E426&lt;=E$1006)),FALSE),TRUE))))</f>
        <v>0.0</v>
      </c>
      <c r="F426">
        <f>IF(Datos!F426="",0,IF(AND(F$1008&lt;&gt;"",Datos!F426=F$1008),0,IF(F$1004=0,0,1-CHOOSE(F$1004,IF(ISNUMBER(Datos!F426),AND(OR(F$1005="",Datos!F426&gt;=F$1005),OR(F$1006="",Datos!F426&lt;=F$1006)),FALSE),IF(ISNUMBER(Datos!F426),AND(Datos!F426=INT(Datos!F426),AND(OR(F$1005="",Datos!F426&gt;=F$1005),OR(F$1006="",Datos!F426&lt;=F$1006))),FALSE),OR(ISNUMBER(FIND(";"&amp;UPPER(TRIM(Datos!F426&amp;""))&amp;"=",F$1007)),ISNUMBER(FIND(";"&amp;UPPER(TRIM(Datos!F426&amp;""))&amp;";",F$1007))),OR(UPPER(TRIM(Datos!F426&amp;""))="SÍ",UPPER(TRIM(Datos!F426&amp;""))="SI",UPPER(TRIM(Datos!F426&amp;""))="NO"),IF(ISNUMBER(Datos!F426),AND(OR(F$1005="",Datos!F426&gt;=F$1005),OR(F$1006="",Datos!F426&lt;=F$1006)),FALSE),TRUE))))</f>
        <v>0.0</v>
      </c>
      <c r="G426">
        <f>IF(Datos!G426="",0,IF(AND(G$1008&lt;&gt;"",Datos!G426=G$1008),0,IF(G$1004=0,0,1-CHOOSE(G$1004,IF(ISNUMBER(Datos!G426),AND(OR(G$1005="",Datos!G426&gt;=G$1005),OR(G$1006="",Datos!G426&lt;=G$1006)),FALSE),IF(ISNUMBER(Datos!G426),AND(Datos!G426=INT(Datos!G426),AND(OR(G$1005="",Datos!G426&gt;=G$1005),OR(G$1006="",Datos!G426&lt;=G$1006))),FALSE),OR(ISNUMBER(FIND(";"&amp;UPPER(TRIM(Datos!G426&amp;""))&amp;"=",G$1007)),ISNUMBER(FIND(";"&amp;UPPER(TRIM(Datos!G426&amp;""))&amp;";",G$1007))),OR(UPPER(TRIM(Datos!G426&amp;""))="SÍ",UPPER(TRIM(Datos!G426&amp;""))="SI",UPPER(TRIM(Datos!G426&amp;""))="NO"),IF(ISNUMBER(Datos!G426),AND(OR(G$1005="",Datos!G426&gt;=G$1005),OR(G$1006="",Datos!G426&lt;=G$1006)),FALSE),TRUE))))</f>
        <v>0.0</v>
      </c>
      <c r="H426">
        <f>IF(Datos!H426="",0,IF(AND(H$1008&lt;&gt;"",Datos!H426=H$1008),0,IF(H$1004=0,0,1-CHOOSE(H$1004,IF(ISNUMBER(Datos!H426),AND(OR(H$1005="",Datos!H426&gt;=H$1005),OR(H$1006="",Datos!H426&lt;=H$1006)),FALSE),IF(ISNUMBER(Datos!H426),AND(Datos!H426=INT(Datos!H426),AND(OR(H$1005="",Datos!H426&gt;=H$1005),OR(H$1006="",Datos!H426&lt;=H$1006))),FALSE),OR(ISNUMBER(FIND(";"&amp;UPPER(TRIM(Datos!H426&amp;""))&amp;"=",H$1007)),ISNUMBER(FIND(";"&amp;UPPER(TRIM(Datos!H426&amp;""))&amp;";",H$1007))),OR(UPPER(TRIM(Datos!H426&amp;""))="SÍ",UPPER(TRIM(Datos!H426&amp;""))="SI",UPPER(TRIM(Datos!H426&amp;""))="NO"),IF(ISNUMBER(Datos!H426),AND(OR(H$1005="",Datos!H426&gt;=H$1005),OR(H$1006="",Datos!H426&lt;=H$1006)),FALSE),TRUE))))</f>
        <v>0.0</v>
      </c>
      <c r="I426">
        <f>IF(Datos!I426="",0,IF(AND(I$1008&lt;&gt;"",Datos!I426=I$1008),0,IF(I$1004=0,0,1-CHOOSE(I$1004,IF(ISNUMBER(Datos!I426),AND(OR(I$1005="",Datos!I426&gt;=I$1005),OR(I$1006="",Datos!I426&lt;=I$1006)),FALSE),IF(ISNUMBER(Datos!I426),AND(Datos!I426=INT(Datos!I426),AND(OR(I$1005="",Datos!I426&gt;=I$1005),OR(I$1006="",Datos!I426&lt;=I$1006))),FALSE),OR(ISNUMBER(FIND(";"&amp;UPPER(TRIM(Datos!I426&amp;""))&amp;"=",I$1007)),ISNUMBER(FIND(";"&amp;UPPER(TRIM(Datos!I426&amp;""))&amp;";",I$1007))),OR(UPPER(TRIM(Datos!I426&amp;""))="SÍ",UPPER(TRIM(Datos!I426&amp;""))="SI",UPPER(TRIM(Datos!I426&amp;""))="NO"),IF(ISNUMBER(Datos!I426),AND(OR(I$1005="",Datos!I426&gt;=I$1005),OR(I$1006="",Datos!I426&lt;=I$1006)),FALSE),TRUE))))</f>
        <v>0.0</v>
      </c>
      <c r="J426">
        <f>IF(Datos!J426="",0,IF(AND(J$1008&lt;&gt;"",Datos!J426=J$1008),0,IF(J$1004=0,0,1-CHOOSE(J$1004,IF(ISNUMBER(Datos!J426),AND(OR(J$1005="",Datos!J426&gt;=J$1005),OR(J$1006="",Datos!J426&lt;=J$1006)),FALSE),IF(ISNUMBER(Datos!J426),AND(Datos!J426=INT(Datos!J426),AND(OR(J$1005="",Datos!J426&gt;=J$1005),OR(J$1006="",Datos!J426&lt;=J$1006))),FALSE),OR(ISNUMBER(FIND(";"&amp;UPPER(TRIM(Datos!J426&amp;""))&amp;"=",J$1007)),ISNUMBER(FIND(";"&amp;UPPER(TRIM(Datos!J426&amp;""))&amp;";",J$1007))),OR(UPPER(TRIM(Datos!J426&amp;""))="SÍ",UPPER(TRIM(Datos!J426&amp;""))="SI",UPPER(TRIM(Datos!J426&amp;""))="NO"),IF(ISNUMBER(Datos!J426),AND(OR(J$1005="",Datos!J426&gt;=J$1005),OR(J$1006="",Datos!J426&lt;=J$1006)),FALSE),TRUE))))</f>
        <v>0.0</v>
      </c>
      <c r="K426">
        <f>IF(Datos!K426="",0,IF(AND(K$1008&lt;&gt;"",Datos!K426=K$1008),0,IF(K$1004=0,0,1-CHOOSE(K$1004,IF(ISNUMBER(Datos!K426),AND(OR(K$1005="",Datos!K426&gt;=K$1005),OR(K$1006="",Datos!K426&lt;=K$1006)),FALSE),IF(ISNUMBER(Datos!K426),AND(Datos!K426=INT(Datos!K426),AND(OR(K$1005="",Datos!K426&gt;=K$1005),OR(K$1006="",Datos!K426&lt;=K$1006))),FALSE),OR(ISNUMBER(FIND(";"&amp;UPPER(TRIM(Datos!K426&amp;""))&amp;"=",K$1007)),ISNUMBER(FIND(";"&amp;UPPER(TRIM(Datos!K426&amp;""))&amp;";",K$1007))),OR(UPPER(TRIM(Datos!K426&amp;""))="SÍ",UPPER(TRIM(Datos!K426&amp;""))="SI",UPPER(TRIM(Datos!K426&amp;""))="NO"),IF(ISNUMBER(Datos!K426),AND(OR(K$1005="",Datos!K426&gt;=K$1005),OR(K$1006="",Datos!K426&lt;=K$1006)),FALSE),TRUE))))</f>
        <v>0.0</v>
      </c>
      <c r="L426">
        <f>IF(Datos!L426="",0,IF(AND(L$1008&lt;&gt;"",Datos!L426=L$1008),0,IF(L$1004=0,0,1-CHOOSE(L$1004,IF(ISNUMBER(Datos!L426),AND(OR(L$1005="",Datos!L426&gt;=L$1005),OR(L$1006="",Datos!L426&lt;=L$1006)),FALSE),IF(ISNUMBER(Datos!L426),AND(Datos!L426=INT(Datos!L426),AND(OR(L$1005="",Datos!L426&gt;=L$1005),OR(L$1006="",Datos!L426&lt;=L$1006))),FALSE),OR(ISNUMBER(FIND(";"&amp;UPPER(TRIM(Datos!L426&amp;""))&amp;"=",L$1007)),ISNUMBER(FIND(";"&amp;UPPER(TRIM(Datos!L426&amp;""))&amp;";",L$1007))),OR(UPPER(TRIM(Datos!L426&amp;""))="SÍ",UPPER(TRIM(Datos!L426&amp;""))="SI",UPPER(TRIM(Datos!L426&amp;""))="NO"),IF(ISNUMBER(Datos!L426),AND(OR(L$1005="",Datos!L426&gt;=L$1005),OR(L$1006="",Datos!L426&lt;=L$1006)),FALSE),TRUE))))</f>
        <v>0.0</v>
      </c>
      <c r="M426">
        <f>IF(Datos!M426="",0,IF(AND(M$1008&lt;&gt;"",Datos!M426=M$1008),0,IF(M$1004=0,0,1-CHOOSE(M$1004,IF(ISNUMBER(Datos!M426),AND(OR(M$1005="",Datos!M426&gt;=M$1005),OR(M$1006="",Datos!M426&lt;=M$1006)),FALSE),IF(ISNUMBER(Datos!M426),AND(Datos!M426=INT(Datos!M426),AND(OR(M$1005="",Datos!M426&gt;=M$1005),OR(M$1006="",Datos!M426&lt;=M$1006))),FALSE),OR(ISNUMBER(FIND(";"&amp;UPPER(TRIM(Datos!M426&amp;""))&amp;"=",M$1007)),ISNUMBER(FIND(";"&amp;UPPER(TRIM(Datos!M426&amp;""))&amp;";",M$1007))),OR(UPPER(TRIM(Datos!M426&amp;""))="SÍ",UPPER(TRIM(Datos!M426&amp;""))="SI",UPPER(TRIM(Datos!M426&amp;""))="NO"),IF(ISNUMBER(Datos!M426),AND(OR(M$1005="",Datos!M426&gt;=M$1005),OR(M$1006="",Datos!M426&lt;=M$1006)),FALSE),TRUE))))</f>
        <v>0.0</v>
      </c>
      <c r="N426">
        <f>IF(Datos!N426="",0,IF(AND(N$1008&lt;&gt;"",Datos!N426=N$1008),0,IF(N$1004=0,0,1-CHOOSE(N$1004,IF(ISNUMBER(Datos!N426),AND(OR(N$1005="",Datos!N426&gt;=N$1005),OR(N$1006="",Datos!N426&lt;=N$1006)),FALSE),IF(ISNUMBER(Datos!N426),AND(Datos!N426=INT(Datos!N426),AND(OR(N$1005="",Datos!N426&gt;=N$1005),OR(N$1006="",Datos!N426&lt;=N$1006))),FALSE),OR(ISNUMBER(FIND(";"&amp;UPPER(TRIM(Datos!N426&amp;""))&amp;"=",N$1007)),ISNUMBER(FIND(";"&amp;UPPER(TRIM(Datos!N426&amp;""))&amp;";",N$1007))),OR(UPPER(TRIM(Datos!N426&amp;""))="SÍ",UPPER(TRIM(Datos!N426&amp;""))="SI",UPPER(TRIM(Datos!N426&amp;""))="NO"),IF(ISNUMBER(Datos!N426),AND(OR(N$1005="",Datos!N426&gt;=N$1005),OR(N$1006="",Datos!N426&lt;=N$1006)),FALSE),TRUE))))</f>
        <v>0.0</v>
      </c>
      <c r="O426">
        <f>IF(Datos!O426="",0,IF(AND(O$1008&lt;&gt;"",Datos!O426=O$1008),0,IF(O$1004=0,0,1-CHOOSE(O$1004,IF(ISNUMBER(Datos!O426),AND(OR(O$1005="",Datos!O426&gt;=O$1005),OR(O$1006="",Datos!O426&lt;=O$1006)),FALSE),IF(ISNUMBER(Datos!O426),AND(Datos!O426=INT(Datos!O426),AND(OR(O$1005="",Datos!O426&gt;=O$1005),OR(O$1006="",Datos!O426&lt;=O$1006))),FALSE),OR(ISNUMBER(FIND(";"&amp;UPPER(TRIM(Datos!O426&amp;""))&amp;"=",O$1007)),ISNUMBER(FIND(";"&amp;UPPER(TRIM(Datos!O426&amp;""))&amp;";",O$1007))),OR(UPPER(TRIM(Datos!O426&amp;""))="SÍ",UPPER(TRIM(Datos!O426&amp;""))="SI",UPPER(TRIM(Datos!O426&amp;""))="NO"),IF(ISNUMBER(Datos!O426),AND(OR(O$1005="",Datos!O426&gt;=O$1005),OR(O$1006="",Datos!O426&lt;=O$1006)),FALSE),TRUE))))</f>
        <v>0.0</v>
      </c>
      <c r="P426">
        <f>IF(Datos!P426="",0,IF(AND(P$1008&lt;&gt;"",Datos!P426=P$1008),0,IF(P$1004=0,0,1-CHOOSE(P$1004,IF(ISNUMBER(Datos!P426),AND(OR(P$1005="",Datos!P426&gt;=P$1005),OR(P$1006="",Datos!P426&lt;=P$1006)),FALSE),IF(ISNUMBER(Datos!P426),AND(Datos!P426=INT(Datos!P426),AND(OR(P$1005="",Datos!P426&gt;=P$1005),OR(P$1006="",Datos!P426&lt;=P$1006))),FALSE),OR(ISNUMBER(FIND(";"&amp;UPPER(TRIM(Datos!P426&amp;""))&amp;"=",P$1007)),ISNUMBER(FIND(";"&amp;UPPER(TRIM(Datos!P426&amp;""))&amp;";",P$1007))),OR(UPPER(TRIM(Datos!P426&amp;""))="SÍ",UPPER(TRIM(Datos!P426&amp;""))="SI",UPPER(TRIM(Datos!P426&amp;""))="NO"),IF(ISNUMBER(Datos!P426),AND(OR(P$1005="",Datos!P426&gt;=P$1005),OR(P$1006="",Datos!P426&lt;=P$1006)),FALSE),TRUE))))</f>
        <v>0.0</v>
      </c>
      <c r="Q426">
        <f>IF(Datos!Q426="",0,IF(AND(Q$1008&lt;&gt;"",Datos!Q426=Q$1008),0,IF(Q$1004=0,0,1-CHOOSE(Q$1004,IF(ISNUMBER(Datos!Q426),AND(OR(Q$1005="",Datos!Q426&gt;=Q$1005),OR(Q$1006="",Datos!Q426&lt;=Q$1006)),FALSE),IF(ISNUMBER(Datos!Q426),AND(Datos!Q426=INT(Datos!Q426),AND(OR(Q$1005="",Datos!Q426&gt;=Q$1005),OR(Q$1006="",Datos!Q426&lt;=Q$1006))),FALSE),OR(ISNUMBER(FIND(";"&amp;UPPER(TRIM(Datos!Q426&amp;""))&amp;"=",Q$1007)),ISNUMBER(FIND(";"&amp;UPPER(TRIM(Datos!Q426&amp;""))&amp;";",Q$1007))),OR(UPPER(TRIM(Datos!Q426&amp;""))="SÍ",UPPER(TRIM(Datos!Q426&amp;""))="SI",UPPER(TRIM(Datos!Q426&amp;""))="NO"),IF(ISNUMBER(Datos!Q426),AND(OR(Q$1005="",Datos!Q426&gt;=Q$1005),OR(Q$1006="",Datos!Q426&lt;=Q$1006)),FALSE),TRUE))))</f>
        <v>0.0</v>
      </c>
      <c r="R426">
        <f>IF(Datos!R426="",0,IF(AND(R$1008&lt;&gt;"",Datos!R426=R$1008),0,IF(R$1004=0,0,1-CHOOSE(R$1004,IF(ISNUMBER(Datos!R426),AND(OR(R$1005="",Datos!R426&gt;=R$1005),OR(R$1006="",Datos!R426&lt;=R$1006)),FALSE),IF(ISNUMBER(Datos!R426),AND(Datos!R426=INT(Datos!R426),AND(OR(R$1005="",Datos!R426&gt;=R$1005),OR(R$1006="",Datos!R426&lt;=R$1006))),FALSE),OR(ISNUMBER(FIND(";"&amp;UPPER(TRIM(Datos!R426&amp;""))&amp;"=",R$1007)),ISNUMBER(FIND(";"&amp;UPPER(TRIM(Datos!R426&amp;""))&amp;";",R$1007))),OR(UPPER(TRIM(Datos!R426&amp;""))="SÍ",UPPER(TRIM(Datos!R426&amp;""))="SI",UPPER(TRIM(Datos!R426&amp;""))="NO"),IF(ISNUMBER(Datos!R426),AND(OR(R$1005="",Datos!R426&gt;=R$1005),OR(R$1006="",Datos!R426&lt;=R$1006)),FALSE),TRUE))))</f>
        <v>0.0</v>
      </c>
      <c r="S426">
        <f>IF(Datos!S426="",0,IF(AND(S$1008&lt;&gt;"",Datos!S426=S$1008),0,IF(S$1004=0,0,1-CHOOSE(S$1004,IF(ISNUMBER(Datos!S426),AND(OR(S$1005="",Datos!S426&gt;=S$1005),OR(S$1006="",Datos!S426&lt;=S$1006)),FALSE),IF(ISNUMBER(Datos!S426),AND(Datos!S426=INT(Datos!S426),AND(OR(S$1005="",Datos!S426&gt;=S$1005),OR(S$1006="",Datos!S426&lt;=S$1006))),FALSE),OR(ISNUMBER(FIND(";"&amp;UPPER(TRIM(Datos!S426&amp;""))&amp;"=",S$1007)),ISNUMBER(FIND(";"&amp;UPPER(TRIM(Datos!S426&amp;""))&amp;";",S$1007))),OR(UPPER(TRIM(Datos!S426&amp;""))="SÍ",UPPER(TRIM(Datos!S426&amp;""))="SI",UPPER(TRIM(Datos!S426&amp;""))="NO"),IF(ISNUMBER(Datos!S426),AND(OR(S$1005="",Datos!S426&gt;=S$1005),OR(S$1006="",Datos!S426&lt;=S$1006)),FALSE),TRUE))))</f>
        <v>0.0</v>
      </c>
      <c r="T426">
        <f>IF(Datos!T426="",0,IF(AND(T$1008&lt;&gt;"",Datos!T426=T$1008),0,IF(T$1004=0,0,1-CHOOSE(T$1004,IF(ISNUMBER(Datos!T426),AND(OR(T$1005="",Datos!T426&gt;=T$1005),OR(T$1006="",Datos!T426&lt;=T$1006)),FALSE),IF(ISNUMBER(Datos!T426),AND(Datos!T426=INT(Datos!T426),AND(OR(T$1005="",Datos!T426&gt;=T$1005),OR(T$1006="",Datos!T426&lt;=T$1006))),FALSE),OR(ISNUMBER(FIND(";"&amp;UPPER(TRIM(Datos!T426&amp;""))&amp;"=",T$1007)),ISNUMBER(FIND(";"&amp;UPPER(TRIM(Datos!T426&amp;""))&amp;";",T$1007))),OR(UPPER(TRIM(Datos!T426&amp;""))="SÍ",UPPER(TRIM(Datos!T426&amp;""))="SI",UPPER(TRIM(Datos!T426&amp;""))="NO"),IF(ISNUMBER(Datos!T426),AND(OR(T$1005="",Datos!T426&gt;=T$1005),OR(T$1006="",Datos!T426&lt;=T$1006)),FALSE),TRUE))))</f>
        <v>0.0</v>
      </c>
      <c r="U426">
        <f>IF(Datos!U426="",0,IF(AND(U$1008&lt;&gt;"",Datos!U426=U$1008),0,IF(U$1004=0,0,1-CHOOSE(U$1004,IF(ISNUMBER(Datos!U426),AND(OR(U$1005="",Datos!U426&gt;=U$1005),OR(U$1006="",Datos!U426&lt;=U$1006)),FALSE),IF(ISNUMBER(Datos!U426),AND(Datos!U426=INT(Datos!U426),AND(OR(U$1005="",Datos!U426&gt;=U$1005),OR(U$1006="",Datos!U426&lt;=U$1006))),FALSE),OR(ISNUMBER(FIND(";"&amp;UPPER(TRIM(Datos!U426&amp;""))&amp;"=",U$1007)),ISNUMBER(FIND(";"&amp;UPPER(TRIM(Datos!U426&amp;""))&amp;";",U$1007))),OR(UPPER(TRIM(Datos!U426&amp;""))="SÍ",UPPER(TRIM(Datos!U426&amp;""))="SI",UPPER(TRIM(Datos!U426&amp;""))="NO"),IF(ISNUMBER(Datos!U426),AND(OR(U$1005="",Datos!U426&gt;=U$1005),OR(U$1006="",Datos!U426&lt;=U$1006)),FALSE),TRUE))))</f>
        <v>0.0</v>
      </c>
      <c r="V426">
        <f>IF(Datos!V426="",0,IF(AND(V$1008&lt;&gt;"",Datos!V426=V$1008),0,IF(V$1004=0,0,1-CHOOSE(V$1004,IF(ISNUMBER(Datos!V426),AND(OR(V$1005="",Datos!V426&gt;=V$1005),OR(V$1006="",Datos!V426&lt;=V$1006)),FALSE),IF(ISNUMBER(Datos!V426),AND(Datos!V426=INT(Datos!V426),AND(OR(V$1005="",Datos!V426&gt;=V$1005),OR(V$1006="",Datos!V426&lt;=V$1006))),FALSE),OR(ISNUMBER(FIND(";"&amp;UPPER(TRIM(Datos!V426&amp;""))&amp;"=",V$1007)),ISNUMBER(FIND(";"&amp;UPPER(TRIM(Datos!V426&amp;""))&amp;";",V$1007))),OR(UPPER(TRIM(Datos!V426&amp;""))="SÍ",UPPER(TRIM(Datos!V426&amp;""))="SI",UPPER(TRIM(Datos!V426&amp;""))="NO"),IF(ISNUMBER(Datos!V426),AND(OR(V$1005="",Datos!V426&gt;=V$1005),OR(V$1006="",Datos!V426&lt;=V$1006)),FALSE),TRUE))))</f>
        <v>0.0</v>
      </c>
      <c r="W426">
        <f>IF(Datos!W426="",0,IF(AND(W$1008&lt;&gt;"",Datos!W426=W$1008),0,IF(W$1004=0,0,1-CHOOSE(W$1004,IF(ISNUMBER(Datos!W426),AND(OR(W$1005="",Datos!W426&gt;=W$1005),OR(W$1006="",Datos!W426&lt;=W$1006)),FALSE),IF(ISNUMBER(Datos!W426),AND(Datos!W426=INT(Datos!W426),AND(OR(W$1005="",Datos!W426&gt;=W$1005),OR(W$1006="",Datos!W426&lt;=W$1006))),FALSE),OR(ISNUMBER(FIND(";"&amp;UPPER(TRIM(Datos!W426&amp;""))&amp;"=",W$1007)),ISNUMBER(FIND(";"&amp;UPPER(TRIM(Datos!W426&amp;""))&amp;";",W$1007))),OR(UPPER(TRIM(Datos!W426&amp;""))="SÍ",UPPER(TRIM(Datos!W426&amp;""))="SI",UPPER(TRIM(Datos!W426&amp;""))="NO"),IF(ISNUMBER(Datos!W426),AND(OR(W$1005="",Datos!W426&gt;=W$1005),OR(W$1006="",Datos!W426&lt;=W$1006)),FALSE),TRUE))))</f>
        <v>0.0</v>
      </c>
      <c r="X426">
        <f>IF(Datos!X426="",0,IF(AND(X$1008&lt;&gt;"",Datos!X426=X$1008),0,IF(X$1004=0,0,1-CHOOSE(X$1004,IF(ISNUMBER(Datos!X426),AND(OR(X$1005="",Datos!X426&gt;=X$1005),OR(X$1006="",Datos!X426&lt;=X$1006)),FALSE),IF(ISNUMBER(Datos!X426),AND(Datos!X426=INT(Datos!X426),AND(OR(X$1005="",Datos!X426&gt;=X$1005),OR(X$1006="",Datos!X426&lt;=X$1006))),FALSE),OR(ISNUMBER(FIND(";"&amp;UPPER(TRIM(Datos!X426&amp;""))&amp;"=",X$1007)),ISNUMBER(FIND(";"&amp;UPPER(TRIM(Datos!X426&amp;""))&amp;";",X$1007))),OR(UPPER(TRIM(Datos!X426&amp;""))="SÍ",UPPER(TRIM(Datos!X426&amp;""))="SI",UPPER(TRIM(Datos!X426&amp;""))="NO"),IF(ISNUMBER(Datos!X426),AND(OR(X$1005="",Datos!X426&gt;=X$1005),OR(X$1006="",Datos!X426&lt;=X$1006)),FALSE),TRUE))))</f>
        <v>0.0</v>
      </c>
      <c r="Y426">
        <f>IF(Datos!Y426="",0,IF(AND(Y$1008&lt;&gt;"",Datos!Y426=Y$1008),0,IF(Y$1004=0,0,1-CHOOSE(Y$1004,IF(ISNUMBER(Datos!Y426),AND(OR(Y$1005="",Datos!Y426&gt;=Y$1005),OR(Y$1006="",Datos!Y426&lt;=Y$1006)),FALSE),IF(ISNUMBER(Datos!Y426),AND(Datos!Y426=INT(Datos!Y426),AND(OR(Y$1005="",Datos!Y426&gt;=Y$1005),OR(Y$1006="",Datos!Y426&lt;=Y$1006))),FALSE),OR(ISNUMBER(FIND(";"&amp;UPPER(TRIM(Datos!Y426&amp;""))&amp;"=",Y$1007)),ISNUMBER(FIND(";"&amp;UPPER(TRIM(Datos!Y426&amp;""))&amp;";",Y$1007))),OR(UPPER(TRIM(Datos!Y426&amp;""))="SÍ",UPPER(TRIM(Datos!Y426&amp;""))="SI",UPPER(TRIM(Datos!Y426&amp;""))="NO"),IF(ISNUMBER(Datos!Y426),AND(OR(Y$1005="",Datos!Y426&gt;=Y$1005),OR(Y$1006="",Datos!Y426&lt;=Y$1006)),FALSE),TRUE))))</f>
        <v>0.0</v>
      </c>
      <c r="Z426">
        <f>IF(Datos!Z426="",0,IF(AND(Z$1008&lt;&gt;"",Datos!Z426=Z$1008),0,IF(Z$1004=0,0,1-CHOOSE(Z$1004,IF(ISNUMBER(Datos!Z426),AND(OR(Z$1005="",Datos!Z426&gt;=Z$1005),OR(Z$1006="",Datos!Z426&lt;=Z$1006)),FALSE),IF(ISNUMBER(Datos!Z426),AND(Datos!Z426=INT(Datos!Z426),AND(OR(Z$1005="",Datos!Z426&gt;=Z$1005),OR(Z$1006="",Datos!Z426&lt;=Z$1006))),FALSE),OR(ISNUMBER(FIND(";"&amp;UPPER(TRIM(Datos!Z426&amp;""))&amp;"=",Z$1007)),ISNUMBER(FIND(";"&amp;UPPER(TRIM(Datos!Z426&amp;""))&amp;";",Z$1007))),OR(UPPER(TRIM(Datos!Z426&amp;""))="SÍ",UPPER(TRIM(Datos!Z426&amp;""))="SI",UPPER(TRIM(Datos!Z426&amp;""))="NO"),IF(ISNUMBER(Datos!Z426),AND(OR(Z$1005="",Datos!Z426&gt;=Z$1005),OR(Z$1006="",Datos!Z426&lt;=Z$1006)),FALSE),TRUE))))</f>
        <v>0.0</v>
      </c>
      <c r="AA426">
        <f>IF(Datos!AA426="",0,IF(AND(AA$1008&lt;&gt;"",Datos!AA426=AA$1008),0,IF(AA$1004=0,0,1-CHOOSE(AA$1004,IF(ISNUMBER(Datos!AA426),AND(OR(AA$1005="",Datos!AA426&gt;=AA$1005),OR(AA$1006="",Datos!AA426&lt;=AA$1006)),FALSE),IF(ISNUMBER(Datos!AA426),AND(Datos!AA426=INT(Datos!AA426),AND(OR(AA$1005="",Datos!AA426&gt;=AA$1005),OR(AA$1006="",Datos!AA426&lt;=AA$1006))),FALSE),OR(ISNUMBER(FIND(";"&amp;UPPER(TRIM(Datos!AA426&amp;""))&amp;"=",AA$1007)),ISNUMBER(FIND(";"&amp;UPPER(TRIM(Datos!AA426&amp;""))&amp;";",AA$1007))),OR(UPPER(TRIM(Datos!AA426&amp;""))="SÍ",UPPER(TRIM(Datos!AA426&amp;""))="SI",UPPER(TRIM(Datos!AA426&amp;""))="NO"),IF(ISNUMBER(Datos!AA426),AND(OR(AA$1005="",Datos!AA426&gt;=AA$1005),OR(AA$1006="",Datos!AA426&lt;=AA$1006)),FALSE),TRUE))))</f>
        <v>0.0</v>
      </c>
      <c r="AB426">
        <f>IF(Datos!AB426="",0,IF(AND(AB$1008&lt;&gt;"",Datos!AB426=AB$1008),0,IF(AB$1004=0,0,1-CHOOSE(AB$1004,IF(ISNUMBER(Datos!AB426),AND(OR(AB$1005="",Datos!AB426&gt;=AB$1005),OR(AB$1006="",Datos!AB426&lt;=AB$1006)),FALSE),IF(ISNUMBER(Datos!AB426),AND(Datos!AB426=INT(Datos!AB426),AND(OR(AB$1005="",Datos!AB426&gt;=AB$1005),OR(AB$1006="",Datos!AB426&lt;=AB$1006))),FALSE),OR(ISNUMBER(FIND(";"&amp;UPPER(TRIM(Datos!AB426&amp;""))&amp;"=",AB$1007)),ISNUMBER(FIND(";"&amp;UPPER(TRIM(Datos!AB426&amp;""))&amp;";",AB$1007))),OR(UPPER(TRIM(Datos!AB426&amp;""))="SÍ",UPPER(TRIM(Datos!AB426&amp;""))="SI",UPPER(TRIM(Datos!AB426&amp;""))="NO"),IF(ISNUMBER(Datos!AB426),AND(OR(AB$1005="",Datos!AB426&gt;=AB$1005),OR(AB$1006="",Datos!AB426&lt;=AB$1006)),FALSE),TRUE))))</f>
        <v>0.0</v>
      </c>
      <c r="AC426">
        <f>IF(Datos!AC426="",0,IF(AND(AC$1008&lt;&gt;"",Datos!AC426=AC$1008),0,IF(AC$1004=0,0,1-CHOOSE(AC$1004,IF(ISNUMBER(Datos!AC426),AND(OR(AC$1005="",Datos!AC426&gt;=AC$1005),OR(AC$1006="",Datos!AC426&lt;=AC$1006)),FALSE),IF(ISNUMBER(Datos!AC426),AND(Datos!AC426=INT(Datos!AC426),AND(OR(AC$1005="",Datos!AC426&gt;=AC$1005),OR(AC$1006="",Datos!AC426&lt;=AC$1006))),FALSE),OR(ISNUMBER(FIND(";"&amp;UPPER(TRIM(Datos!AC426&amp;""))&amp;"=",AC$1007)),ISNUMBER(FIND(";"&amp;UPPER(TRIM(Datos!AC426&amp;""))&amp;";",AC$1007))),OR(UPPER(TRIM(Datos!AC426&amp;""))="SÍ",UPPER(TRIM(Datos!AC426&amp;""))="SI",UPPER(TRIM(Datos!AC426&amp;""))="NO"),IF(ISNUMBER(Datos!AC426),AND(OR(AC$1005="",Datos!AC426&gt;=AC$1005),OR(AC$1006="",Datos!AC426&lt;=AC$1006)),FALSE),TRUE))))</f>
        <v>0.0</v>
      </c>
      <c r="AD426">
        <f>IF(Datos!AD426="",0,IF(AND(AD$1008&lt;&gt;"",Datos!AD426=AD$1008),0,IF(AD$1004=0,0,1-CHOOSE(AD$1004,IF(ISNUMBER(Datos!AD426),AND(OR(AD$1005="",Datos!AD426&gt;=AD$1005),OR(AD$1006="",Datos!AD426&lt;=AD$1006)),FALSE),IF(ISNUMBER(Datos!AD426),AND(Datos!AD426=INT(Datos!AD426),AND(OR(AD$1005="",Datos!AD426&gt;=AD$1005),OR(AD$1006="",Datos!AD426&lt;=AD$1006))),FALSE),OR(ISNUMBER(FIND(";"&amp;UPPER(TRIM(Datos!AD426&amp;""))&amp;"=",AD$1007)),ISNUMBER(FIND(";"&amp;UPPER(TRIM(Datos!AD426&amp;""))&amp;";",AD$1007))),OR(UPPER(TRIM(Datos!AD426&amp;""))="SÍ",UPPER(TRIM(Datos!AD426&amp;""))="SI",UPPER(TRIM(Datos!AD426&amp;""))="NO"),IF(ISNUMBER(Datos!AD426),AND(OR(AD$1005="",Datos!AD426&gt;=AD$1005),OR(AD$1006="",Datos!AD426&lt;=AD$1006)),FALSE),TRUE))))</f>
        <v>0.0</v>
      </c>
      <c r="AE426">
        <f>IF(Datos!AE426="",0,IF(AND(AE$1008&lt;&gt;"",Datos!AE426=AE$1008),0,IF(AE$1004=0,0,1-CHOOSE(AE$1004,IF(ISNUMBER(Datos!AE426),AND(OR(AE$1005="",Datos!AE426&gt;=AE$1005),OR(AE$1006="",Datos!AE426&lt;=AE$1006)),FALSE),IF(ISNUMBER(Datos!AE426),AND(Datos!AE426=INT(Datos!AE426),AND(OR(AE$1005="",Datos!AE426&gt;=AE$1005),OR(AE$1006="",Datos!AE426&lt;=AE$1006))),FALSE),OR(ISNUMBER(FIND(";"&amp;UPPER(TRIM(Datos!AE426&amp;""))&amp;"=",AE$1007)),ISNUMBER(FIND(";"&amp;UPPER(TRIM(Datos!AE426&amp;""))&amp;";",AE$1007))),OR(UPPER(TRIM(Datos!AE426&amp;""))="SÍ",UPPER(TRIM(Datos!AE426&amp;""))="SI",UPPER(TRIM(Datos!AE426&amp;""))="NO"),IF(ISNUMBER(Datos!AE426),AND(OR(AE$1005="",Datos!AE426&gt;=AE$1005),OR(AE$1006="",Datos!AE426&lt;=AE$1006)),FALSE),TRUE))))</f>
        <v>0.0</v>
      </c>
    </row>
    <row r="427" spans="2:31">
      <c r="B427">
        <f>IF(Datos!B427="",0,IF(AND(B$1008&lt;&gt;"",Datos!B427=B$1008),0,IF(B$1004=0,0,1-CHOOSE(B$1004,IF(ISNUMBER(Datos!B427),AND(OR(B$1005="",Datos!B427&gt;=B$1005),OR(B$1006="",Datos!B427&lt;=B$1006)),FALSE),IF(ISNUMBER(Datos!B427),AND(Datos!B427=INT(Datos!B427),AND(OR(B$1005="",Datos!B427&gt;=B$1005),OR(B$1006="",Datos!B427&lt;=B$1006))),FALSE),OR(ISNUMBER(FIND(";"&amp;UPPER(TRIM(Datos!B427&amp;""))&amp;"=",B$1007)),ISNUMBER(FIND(";"&amp;UPPER(TRIM(Datos!B427&amp;""))&amp;";",B$1007))),OR(UPPER(TRIM(Datos!B427&amp;""))="SÍ",UPPER(TRIM(Datos!B427&amp;""))="SI",UPPER(TRIM(Datos!B427&amp;""))="NO"),IF(ISNUMBER(Datos!B427),AND(OR(B$1005="",Datos!B427&gt;=B$1005),OR(B$1006="",Datos!B427&lt;=B$1006)),FALSE),TRUE))))</f>
        <v>0.0</v>
      </c>
      <c r="C427">
        <f>IF(Datos!C427="",0,IF(AND(C$1008&lt;&gt;"",Datos!C427=C$1008),0,IF(C$1004=0,0,1-CHOOSE(C$1004,IF(ISNUMBER(Datos!C427),AND(OR(C$1005="",Datos!C427&gt;=C$1005),OR(C$1006="",Datos!C427&lt;=C$1006)),FALSE),IF(ISNUMBER(Datos!C427),AND(Datos!C427=INT(Datos!C427),AND(OR(C$1005="",Datos!C427&gt;=C$1005),OR(C$1006="",Datos!C427&lt;=C$1006))),FALSE),OR(ISNUMBER(FIND(";"&amp;UPPER(TRIM(Datos!C427&amp;""))&amp;"=",C$1007)),ISNUMBER(FIND(";"&amp;UPPER(TRIM(Datos!C427&amp;""))&amp;";",C$1007))),OR(UPPER(TRIM(Datos!C427&amp;""))="SÍ",UPPER(TRIM(Datos!C427&amp;""))="SI",UPPER(TRIM(Datos!C427&amp;""))="NO"),IF(ISNUMBER(Datos!C427),AND(OR(C$1005="",Datos!C427&gt;=C$1005),OR(C$1006="",Datos!C427&lt;=C$1006)),FALSE),TRUE))))</f>
        <v>0.0</v>
      </c>
      <c r="D427">
        <f>IF(Datos!D427="",0,IF(AND(D$1008&lt;&gt;"",Datos!D427=D$1008),0,IF(D$1004=0,0,1-CHOOSE(D$1004,IF(ISNUMBER(Datos!D427),AND(OR(D$1005="",Datos!D427&gt;=D$1005),OR(D$1006="",Datos!D427&lt;=D$1006)),FALSE),IF(ISNUMBER(Datos!D427),AND(Datos!D427=INT(Datos!D427),AND(OR(D$1005="",Datos!D427&gt;=D$1005),OR(D$1006="",Datos!D427&lt;=D$1006))),FALSE),OR(ISNUMBER(FIND(";"&amp;UPPER(TRIM(Datos!D427&amp;""))&amp;"=",D$1007)),ISNUMBER(FIND(";"&amp;UPPER(TRIM(Datos!D427&amp;""))&amp;";",D$1007))),OR(UPPER(TRIM(Datos!D427&amp;""))="SÍ",UPPER(TRIM(Datos!D427&amp;""))="SI",UPPER(TRIM(Datos!D427&amp;""))="NO"),IF(ISNUMBER(Datos!D427),AND(OR(D$1005="",Datos!D427&gt;=D$1005),OR(D$1006="",Datos!D427&lt;=D$1006)),FALSE),TRUE))))</f>
        <v>0.0</v>
      </c>
      <c r="E427">
        <f>IF(Datos!E427="",0,IF(AND(E$1008&lt;&gt;"",Datos!E427=E$1008),0,IF(E$1004=0,0,1-CHOOSE(E$1004,IF(ISNUMBER(Datos!E427),AND(OR(E$1005="",Datos!E427&gt;=E$1005),OR(E$1006="",Datos!E427&lt;=E$1006)),FALSE),IF(ISNUMBER(Datos!E427),AND(Datos!E427=INT(Datos!E427),AND(OR(E$1005="",Datos!E427&gt;=E$1005),OR(E$1006="",Datos!E427&lt;=E$1006))),FALSE),OR(ISNUMBER(FIND(";"&amp;UPPER(TRIM(Datos!E427&amp;""))&amp;"=",E$1007)),ISNUMBER(FIND(";"&amp;UPPER(TRIM(Datos!E427&amp;""))&amp;";",E$1007))),OR(UPPER(TRIM(Datos!E427&amp;""))="SÍ",UPPER(TRIM(Datos!E427&amp;""))="SI",UPPER(TRIM(Datos!E427&amp;""))="NO"),IF(ISNUMBER(Datos!E427),AND(OR(E$1005="",Datos!E427&gt;=E$1005),OR(E$1006="",Datos!E427&lt;=E$1006)),FALSE),TRUE))))</f>
        <v>0.0</v>
      </c>
      <c r="F427">
        <f>IF(Datos!F427="",0,IF(AND(F$1008&lt;&gt;"",Datos!F427=F$1008),0,IF(F$1004=0,0,1-CHOOSE(F$1004,IF(ISNUMBER(Datos!F427),AND(OR(F$1005="",Datos!F427&gt;=F$1005),OR(F$1006="",Datos!F427&lt;=F$1006)),FALSE),IF(ISNUMBER(Datos!F427),AND(Datos!F427=INT(Datos!F427),AND(OR(F$1005="",Datos!F427&gt;=F$1005),OR(F$1006="",Datos!F427&lt;=F$1006))),FALSE),OR(ISNUMBER(FIND(";"&amp;UPPER(TRIM(Datos!F427&amp;""))&amp;"=",F$1007)),ISNUMBER(FIND(";"&amp;UPPER(TRIM(Datos!F427&amp;""))&amp;";",F$1007))),OR(UPPER(TRIM(Datos!F427&amp;""))="SÍ",UPPER(TRIM(Datos!F427&amp;""))="SI",UPPER(TRIM(Datos!F427&amp;""))="NO"),IF(ISNUMBER(Datos!F427),AND(OR(F$1005="",Datos!F427&gt;=F$1005),OR(F$1006="",Datos!F427&lt;=F$1006)),FALSE),TRUE))))</f>
        <v>0.0</v>
      </c>
      <c r="G427">
        <f>IF(Datos!G427="",0,IF(AND(G$1008&lt;&gt;"",Datos!G427=G$1008),0,IF(G$1004=0,0,1-CHOOSE(G$1004,IF(ISNUMBER(Datos!G427),AND(OR(G$1005="",Datos!G427&gt;=G$1005),OR(G$1006="",Datos!G427&lt;=G$1006)),FALSE),IF(ISNUMBER(Datos!G427),AND(Datos!G427=INT(Datos!G427),AND(OR(G$1005="",Datos!G427&gt;=G$1005),OR(G$1006="",Datos!G427&lt;=G$1006))),FALSE),OR(ISNUMBER(FIND(";"&amp;UPPER(TRIM(Datos!G427&amp;""))&amp;"=",G$1007)),ISNUMBER(FIND(";"&amp;UPPER(TRIM(Datos!G427&amp;""))&amp;";",G$1007))),OR(UPPER(TRIM(Datos!G427&amp;""))="SÍ",UPPER(TRIM(Datos!G427&amp;""))="SI",UPPER(TRIM(Datos!G427&amp;""))="NO"),IF(ISNUMBER(Datos!G427),AND(OR(G$1005="",Datos!G427&gt;=G$1005),OR(G$1006="",Datos!G427&lt;=G$1006)),FALSE),TRUE))))</f>
        <v>0.0</v>
      </c>
      <c r="H427">
        <f>IF(Datos!H427="",0,IF(AND(H$1008&lt;&gt;"",Datos!H427=H$1008),0,IF(H$1004=0,0,1-CHOOSE(H$1004,IF(ISNUMBER(Datos!H427),AND(OR(H$1005="",Datos!H427&gt;=H$1005),OR(H$1006="",Datos!H427&lt;=H$1006)),FALSE),IF(ISNUMBER(Datos!H427),AND(Datos!H427=INT(Datos!H427),AND(OR(H$1005="",Datos!H427&gt;=H$1005),OR(H$1006="",Datos!H427&lt;=H$1006))),FALSE),OR(ISNUMBER(FIND(";"&amp;UPPER(TRIM(Datos!H427&amp;""))&amp;"=",H$1007)),ISNUMBER(FIND(";"&amp;UPPER(TRIM(Datos!H427&amp;""))&amp;";",H$1007))),OR(UPPER(TRIM(Datos!H427&amp;""))="SÍ",UPPER(TRIM(Datos!H427&amp;""))="SI",UPPER(TRIM(Datos!H427&amp;""))="NO"),IF(ISNUMBER(Datos!H427),AND(OR(H$1005="",Datos!H427&gt;=H$1005),OR(H$1006="",Datos!H427&lt;=H$1006)),FALSE),TRUE))))</f>
        <v>0.0</v>
      </c>
      <c r="I427">
        <f>IF(Datos!I427="",0,IF(AND(I$1008&lt;&gt;"",Datos!I427=I$1008),0,IF(I$1004=0,0,1-CHOOSE(I$1004,IF(ISNUMBER(Datos!I427),AND(OR(I$1005="",Datos!I427&gt;=I$1005),OR(I$1006="",Datos!I427&lt;=I$1006)),FALSE),IF(ISNUMBER(Datos!I427),AND(Datos!I427=INT(Datos!I427),AND(OR(I$1005="",Datos!I427&gt;=I$1005),OR(I$1006="",Datos!I427&lt;=I$1006))),FALSE),OR(ISNUMBER(FIND(";"&amp;UPPER(TRIM(Datos!I427&amp;""))&amp;"=",I$1007)),ISNUMBER(FIND(";"&amp;UPPER(TRIM(Datos!I427&amp;""))&amp;";",I$1007))),OR(UPPER(TRIM(Datos!I427&amp;""))="SÍ",UPPER(TRIM(Datos!I427&amp;""))="SI",UPPER(TRIM(Datos!I427&amp;""))="NO"),IF(ISNUMBER(Datos!I427),AND(OR(I$1005="",Datos!I427&gt;=I$1005),OR(I$1006="",Datos!I427&lt;=I$1006)),FALSE),TRUE))))</f>
        <v>0.0</v>
      </c>
      <c r="J427">
        <f>IF(Datos!J427="",0,IF(AND(J$1008&lt;&gt;"",Datos!J427=J$1008),0,IF(J$1004=0,0,1-CHOOSE(J$1004,IF(ISNUMBER(Datos!J427),AND(OR(J$1005="",Datos!J427&gt;=J$1005),OR(J$1006="",Datos!J427&lt;=J$1006)),FALSE),IF(ISNUMBER(Datos!J427),AND(Datos!J427=INT(Datos!J427),AND(OR(J$1005="",Datos!J427&gt;=J$1005),OR(J$1006="",Datos!J427&lt;=J$1006))),FALSE),OR(ISNUMBER(FIND(";"&amp;UPPER(TRIM(Datos!J427&amp;""))&amp;"=",J$1007)),ISNUMBER(FIND(";"&amp;UPPER(TRIM(Datos!J427&amp;""))&amp;";",J$1007))),OR(UPPER(TRIM(Datos!J427&amp;""))="SÍ",UPPER(TRIM(Datos!J427&amp;""))="SI",UPPER(TRIM(Datos!J427&amp;""))="NO"),IF(ISNUMBER(Datos!J427),AND(OR(J$1005="",Datos!J427&gt;=J$1005),OR(J$1006="",Datos!J427&lt;=J$1006)),FALSE),TRUE))))</f>
        <v>0.0</v>
      </c>
      <c r="K427">
        <f>IF(Datos!K427="",0,IF(AND(K$1008&lt;&gt;"",Datos!K427=K$1008),0,IF(K$1004=0,0,1-CHOOSE(K$1004,IF(ISNUMBER(Datos!K427),AND(OR(K$1005="",Datos!K427&gt;=K$1005),OR(K$1006="",Datos!K427&lt;=K$1006)),FALSE),IF(ISNUMBER(Datos!K427),AND(Datos!K427=INT(Datos!K427),AND(OR(K$1005="",Datos!K427&gt;=K$1005),OR(K$1006="",Datos!K427&lt;=K$1006))),FALSE),OR(ISNUMBER(FIND(";"&amp;UPPER(TRIM(Datos!K427&amp;""))&amp;"=",K$1007)),ISNUMBER(FIND(";"&amp;UPPER(TRIM(Datos!K427&amp;""))&amp;";",K$1007))),OR(UPPER(TRIM(Datos!K427&amp;""))="SÍ",UPPER(TRIM(Datos!K427&amp;""))="SI",UPPER(TRIM(Datos!K427&amp;""))="NO"),IF(ISNUMBER(Datos!K427),AND(OR(K$1005="",Datos!K427&gt;=K$1005),OR(K$1006="",Datos!K427&lt;=K$1006)),FALSE),TRUE))))</f>
        <v>0.0</v>
      </c>
      <c r="L427">
        <f>IF(Datos!L427="",0,IF(AND(L$1008&lt;&gt;"",Datos!L427=L$1008),0,IF(L$1004=0,0,1-CHOOSE(L$1004,IF(ISNUMBER(Datos!L427),AND(OR(L$1005="",Datos!L427&gt;=L$1005),OR(L$1006="",Datos!L427&lt;=L$1006)),FALSE),IF(ISNUMBER(Datos!L427),AND(Datos!L427=INT(Datos!L427),AND(OR(L$1005="",Datos!L427&gt;=L$1005),OR(L$1006="",Datos!L427&lt;=L$1006))),FALSE),OR(ISNUMBER(FIND(";"&amp;UPPER(TRIM(Datos!L427&amp;""))&amp;"=",L$1007)),ISNUMBER(FIND(";"&amp;UPPER(TRIM(Datos!L427&amp;""))&amp;";",L$1007))),OR(UPPER(TRIM(Datos!L427&amp;""))="SÍ",UPPER(TRIM(Datos!L427&amp;""))="SI",UPPER(TRIM(Datos!L427&amp;""))="NO"),IF(ISNUMBER(Datos!L427),AND(OR(L$1005="",Datos!L427&gt;=L$1005),OR(L$1006="",Datos!L427&lt;=L$1006)),FALSE),TRUE))))</f>
        <v>0.0</v>
      </c>
      <c r="M427">
        <f>IF(Datos!M427="",0,IF(AND(M$1008&lt;&gt;"",Datos!M427=M$1008),0,IF(M$1004=0,0,1-CHOOSE(M$1004,IF(ISNUMBER(Datos!M427),AND(OR(M$1005="",Datos!M427&gt;=M$1005),OR(M$1006="",Datos!M427&lt;=M$1006)),FALSE),IF(ISNUMBER(Datos!M427),AND(Datos!M427=INT(Datos!M427),AND(OR(M$1005="",Datos!M427&gt;=M$1005),OR(M$1006="",Datos!M427&lt;=M$1006))),FALSE),OR(ISNUMBER(FIND(";"&amp;UPPER(TRIM(Datos!M427&amp;""))&amp;"=",M$1007)),ISNUMBER(FIND(";"&amp;UPPER(TRIM(Datos!M427&amp;""))&amp;";",M$1007))),OR(UPPER(TRIM(Datos!M427&amp;""))="SÍ",UPPER(TRIM(Datos!M427&amp;""))="SI",UPPER(TRIM(Datos!M427&amp;""))="NO"),IF(ISNUMBER(Datos!M427),AND(OR(M$1005="",Datos!M427&gt;=M$1005),OR(M$1006="",Datos!M427&lt;=M$1006)),FALSE),TRUE))))</f>
        <v>0.0</v>
      </c>
      <c r="N427">
        <f>IF(Datos!N427="",0,IF(AND(N$1008&lt;&gt;"",Datos!N427=N$1008),0,IF(N$1004=0,0,1-CHOOSE(N$1004,IF(ISNUMBER(Datos!N427),AND(OR(N$1005="",Datos!N427&gt;=N$1005),OR(N$1006="",Datos!N427&lt;=N$1006)),FALSE),IF(ISNUMBER(Datos!N427),AND(Datos!N427=INT(Datos!N427),AND(OR(N$1005="",Datos!N427&gt;=N$1005),OR(N$1006="",Datos!N427&lt;=N$1006))),FALSE),OR(ISNUMBER(FIND(";"&amp;UPPER(TRIM(Datos!N427&amp;""))&amp;"=",N$1007)),ISNUMBER(FIND(";"&amp;UPPER(TRIM(Datos!N427&amp;""))&amp;";",N$1007))),OR(UPPER(TRIM(Datos!N427&amp;""))="SÍ",UPPER(TRIM(Datos!N427&amp;""))="SI",UPPER(TRIM(Datos!N427&amp;""))="NO"),IF(ISNUMBER(Datos!N427),AND(OR(N$1005="",Datos!N427&gt;=N$1005),OR(N$1006="",Datos!N427&lt;=N$1006)),FALSE),TRUE))))</f>
        <v>0.0</v>
      </c>
      <c r="O427">
        <f>IF(Datos!O427="",0,IF(AND(O$1008&lt;&gt;"",Datos!O427=O$1008),0,IF(O$1004=0,0,1-CHOOSE(O$1004,IF(ISNUMBER(Datos!O427),AND(OR(O$1005="",Datos!O427&gt;=O$1005),OR(O$1006="",Datos!O427&lt;=O$1006)),FALSE),IF(ISNUMBER(Datos!O427),AND(Datos!O427=INT(Datos!O427),AND(OR(O$1005="",Datos!O427&gt;=O$1005),OR(O$1006="",Datos!O427&lt;=O$1006))),FALSE),OR(ISNUMBER(FIND(";"&amp;UPPER(TRIM(Datos!O427&amp;""))&amp;"=",O$1007)),ISNUMBER(FIND(";"&amp;UPPER(TRIM(Datos!O427&amp;""))&amp;";",O$1007))),OR(UPPER(TRIM(Datos!O427&amp;""))="SÍ",UPPER(TRIM(Datos!O427&amp;""))="SI",UPPER(TRIM(Datos!O427&amp;""))="NO"),IF(ISNUMBER(Datos!O427),AND(OR(O$1005="",Datos!O427&gt;=O$1005),OR(O$1006="",Datos!O427&lt;=O$1006)),FALSE),TRUE))))</f>
        <v>0.0</v>
      </c>
      <c r="P427">
        <f>IF(Datos!P427="",0,IF(AND(P$1008&lt;&gt;"",Datos!P427=P$1008),0,IF(P$1004=0,0,1-CHOOSE(P$1004,IF(ISNUMBER(Datos!P427),AND(OR(P$1005="",Datos!P427&gt;=P$1005),OR(P$1006="",Datos!P427&lt;=P$1006)),FALSE),IF(ISNUMBER(Datos!P427),AND(Datos!P427=INT(Datos!P427),AND(OR(P$1005="",Datos!P427&gt;=P$1005),OR(P$1006="",Datos!P427&lt;=P$1006))),FALSE),OR(ISNUMBER(FIND(";"&amp;UPPER(TRIM(Datos!P427&amp;""))&amp;"=",P$1007)),ISNUMBER(FIND(";"&amp;UPPER(TRIM(Datos!P427&amp;""))&amp;";",P$1007))),OR(UPPER(TRIM(Datos!P427&amp;""))="SÍ",UPPER(TRIM(Datos!P427&amp;""))="SI",UPPER(TRIM(Datos!P427&amp;""))="NO"),IF(ISNUMBER(Datos!P427),AND(OR(P$1005="",Datos!P427&gt;=P$1005),OR(P$1006="",Datos!P427&lt;=P$1006)),FALSE),TRUE))))</f>
        <v>0.0</v>
      </c>
      <c r="Q427">
        <f>IF(Datos!Q427="",0,IF(AND(Q$1008&lt;&gt;"",Datos!Q427=Q$1008),0,IF(Q$1004=0,0,1-CHOOSE(Q$1004,IF(ISNUMBER(Datos!Q427),AND(OR(Q$1005="",Datos!Q427&gt;=Q$1005),OR(Q$1006="",Datos!Q427&lt;=Q$1006)),FALSE),IF(ISNUMBER(Datos!Q427),AND(Datos!Q427=INT(Datos!Q427),AND(OR(Q$1005="",Datos!Q427&gt;=Q$1005),OR(Q$1006="",Datos!Q427&lt;=Q$1006))),FALSE),OR(ISNUMBER(FIND(";"&amp;UPPER(TRIM(Datos!Q427&amp;""))&amp;"=",Q$1007)),ISNUMBER(FIND(";"&amp;UPPER(TRIM(Datos!Q427&amp;""))&amp;";",Q$1007))),OR(UPPER(TRIM(Datos!Q427&amp;""))="SÍ",UPPER(TRIM(Datos!Q427&amp;""))="SI",UPPER(TRIM(Datos!Q427&amp;""))="NO"),IF(ISNUMBER(Datos!Q427),AND(OR(Q$1005="",Datos!Q427&gt;=Q$1005),OR(Q$1006="",Datos!Q427&lt;=Q$1006)),FALSE),TRUE))))</f>
        <v>0.0</v>
      </c>
      <c r="R427">
        <f>IF(Datos!R427="",0,IF(AND(R$1008&lt;&gt;"",Datos!R427=R$1008),0,IF(R$1004=0,0,1-CHOOSE(R$1004,IF(ISNUMBER(Datos!R427),AND(OR(R$1005="",Datos!R427&gt;=R$1005),OR(R$1006="",Datos!R427&lt;=R$1006)),FALSE),IF(ISNUMBER(Datos!R427),AND(Datos!R427=INT(Datos!R427),AND(OR(R$1005="",Datos!R427&gt;=R$1005),OR(R$1006="",Datos!R427&lt;=R$1006))),FALSE),OR(ISNUMBER(FIND(";"&amp;UPPER(TRIM(Datos!R427&amp;""))&amp;"=",R$1007)),ISNUMBER(FIND(";"&amp;UPPER(TRIM(Datos!R427&amp;""))&amp;";",R$1007))),OR(UPPER(TRIM(Datos!R427&amp;""))="SÍ",UPPER(TRIM(Datos!R427&amp;""))="SI",UPPER(TRIM(Datos!R427&amp;""))="NO"),IF(ISNUMBER(Datos!R427),AND(OR(R$1005="",Datos!R427&gt;=R$1005),OR(R$1006="",Datos!R427&lt;=R$1006)),FALSE),TRUE))))</f>
        <v>0.0</v>
      </c>
      <c r="S427">
        <f>IF(Datos!S427="",0,IF(AND(S$1008&lt;&gt;"",Datos!S427=S$1008),0,IF(S$1004=0,0,1-CHOOSE(S$1004,IF(ISNUMBER(Datos!S427),AND(OR(S$1005="",Datos!S427&gt;=S$1005),OR(S$1006="",Datos!S427&lt;=S$1006)),FALSE),IF(ISNUMBER(Datos!S427),AND(Datos!S427=INT(Datos!S427),AND(OR(S$1005="",Datos!S427&gt;=S$1005),OR(S$1006="",Datos!S427&lt;=S$1006))),FALSE),OR(ISNUMBER(FIND(";"&amp;UPPER(TRIM(Datos!S427&amp;""))&amp;"=",S$1007)),ISNUMBER(FIND(";"&amp;UPPER(TRIM(Datos!S427&amp;""))&amp;";",S$1007))),OR(UPPER(TRIM(Datos!S427&amp;""))="SÍ",UPPER(TRIM(Datos!S427&amp;""))="SI",UPPER(TRIM(Datos!S427&amp;""))="NO"),IF(ISNUMBER(Datos!S427),AND(OR(S$1005="",Datos!S427&gt;=S$1005),OR(S$1006="",Datos!S427&lt;=S$1006)),FALSE),TRUE))))</f>
        <v>0.0</v>
      </c>
      <c r="T427">
        <f>IF(Datos!T427="",0,IF(AND(T$1008&lt;&gt;"",Datos!T427=T$1008),0,IF(T$1004=0,0,1-CHOOSE(T$1004,IF(ISNUMBER(Datos!T427),AND(OR(T$1005="",Datos!T427&gt;=T$1005),OR(T$1006="",Datos!T427&lt;=T$1006)),FALSE),IF(ISNUMBER(Datos!T427),AND(Datos!T427=INT(Datos!T427),AND(OR(T$1005="",Datos!T427&gt;=T$1005),OR(T$1006="",Datos!T427&lt;=T$1006))),FALSE),OR(ISNUMBER(FIND(";"&amp;UPPER(TRIM(Datos!T427&amp;""))&amp;"=",T$1007)),ISNUMBER(FIND(";"&amp;UPPER(TRIM(Datos!T427&amp;""))&amp;";",T$1007))),OR(UPPER(TRIM(Datos!T427&amp;""))="SÍ",UPPER(TRIM(Datos!T427&amp;""))="SI",UPPER(TRIM(Datos!T427&amp;""))="NO"),IF(ISNUMBER(Datos!T427),AND(OR(T$1005="",Datos!T427&gt;=T$1005),OR(T$1006="",Datos!T427&lt;=T$1006)),FALSE),TRUE))))</f>
        <v>0.0</v>
      </c>
      <c r="U427">
        <f>IF(Datos!U427="",0,IF(AND(U$1008&lt;&gt;"",Datos!U427=U$1008),0,IF(U$1004=0,0,1-CHOOSE(U$1004,IF(ISNUMBER(Datos!U427),AND(OR(U$1005="",Datos!U427&gt;=U$1005),OR(U$1006="",Datos!U427&lt;=U$1006)),FALSE),IF(ISNUMBER(Datos!U427),AND(Datos!U427=INT(Datos!U427),AND(OR(U$1005="",Datos!U427&gt;=U$1005),OR(U$1006="",Datos!U427&lt;=U$1006))),FALSE),OR(ISNUMBER(FIND(";"&amp;UPPER(TRIM(Datos!U427&amp;""))&amp;"=",U$1007)),ISNUMBER(FIND(";"&amp;UPPER(TRIM(Datos!U427&amp;""))&amp;";",U$1007))),OR(UPPER(TRIM(Datos!U427&amp;""))="SÍ",UPPER(TRIM(Datos!U427&amp;""))="SI",UPPER(TRIM(Datos!U427&amp;""))="NO"),IF(ISNUMBER(Datos!U427),AND(OR(U$1005="",Datos!U427&gt;=U$1005),OR(U$1006="",Datos!U427&lt;=U$1006)),FALSE),TRUE))))</f>
        <v>0.0</v>
      </c>
      <c r="V427">
        <f>IF(Datos!V427="",0,IF(AND(V$1008&lt;&gt;"",Datos!V427=V$1008),0,IF(V$1004=0,0,1-CHOOSE(V$1004,IF(ISNUMBER(Datos!V427),AND(OR(V$1005="",Datos!V427&gt;=V$1005),OR(V$1006="",Datos!V427&lt;=V$1006)),FALSE),IF(ISNUMBER(Datos!V427),AND(Datos!V427=INT(Datos!V427),AND(OR(V$1005="",Datos!V427&gt;=V$1005),OR(V$1006="",Datos!V427&lt;=V$1006))),FALSE),OR(ISNUMBER(FIND(";"&amp;UPPER(TRIM(Datos!V427&amp;""))&amp;"=",V$1007)),ISNUMBER(FIND(";"&amp;UPPER(TRIM(Datos!V427&amp;""))&amp;";",V$1007))),OR(UPPER(TRIM(Datos!V427&amp;""))="SÍ",UPPER(TRIM(Datos!V427&amp;""))="SI",UPPER(TRIM(Datos!V427&amp;""))="NO"),IF(ISNUMBER(Datos!V427),AND(OR(V$1005="",Datos!V427&gt;=V$1005),OR(V$1006="",Datos!V427&lt;=V$1006)),FALSE),TRUE))))</f>
        <v>0.0</v>
      </c>
      <c r="W427">
        <f>IF(Datos!W427="",0,IF(AND(W$1008&lt;&gt;"",Datos!W427=W$1008),0,IF(W$1004=0,0,1-CHOOSE(W$1004,IF(ISNUMBER(Datos!W427),AND(OR(W$1005="",Datos!W427&gt;=W$1005),OR(W$1006="",Datos!W427&lt;=W$1006)),FALSE),IF(ISNUMBER(Datos!W427),AND(Datos!W427=INT(Datos!W427),AND(OR(W$1005="",Datos!W427&gt;=W$1005),OR(W$1006="",Datos!W427&lt;=W$1006))),FALSE),OR(ISNUMBER(FIND(";"&amp;UPPER(TRIM(Datos!W427&amp;""))&amp;"=",W$1007)),ISNUMBER(FIND(";"&amp;UPPER(TRIM(Datos!W427&amp;""))&amp;";",W$1007))),OR(UPPER(TRIM(Datos!W427&amp;""))="SÍ",UPPER(TRIM(Datos!W427&amp;""))="SI",UPPER(TRIM(Datos!W427&amp;""))="NO"),IF(ISNUMBER(Datos!W427),AND(OR(W$1005="",Datos!W427&gt;=W$1005),OR(W$1006="",Datos!W427&lt;=W$1006)),FALSE),TRUE))))</f>
        <v>0.0</v>
      </c>
      <c r="X427">
        <f>IF(Datos!X427="",0,IF(AND(X$1008&lt;&gt;"",Datos!X427=X$1008),0,IF(X$1004=0,0,1-CHOOSE(X$1004,IF(ISNUMBER(Datos!X427),AND(OR(X$1005="",Datos!X427&gt;=X$1005),OR(X$1006="",Datos!X427&lt;=X$1006)),FALSE),IF(ISNUMBER(Datos!X427),AND(Datos!X427=INT(Datos!X427),AND(OR(X$1005="",Datos!X427&gt;=X$1005),OR(X$1006="",Datos!X427&lt;=X$1006))),FALSE),OR(ISNUMBER(FIND(";"&amp;UPPER(TRIM(Datos!X427&amp;""))&amp;"=",X$1007)),ISNUMBER(FIND(";"&amp;UPPER(TRIM(Datos!X427&amp;""))&amp;";",X$1007))),OR(UPPER(TRIM(Datos!X427&amp;""))="SÍ",UPPER(TRIM(Datos!X427&amp;""))="SI",UPPER(TRIM(Datos!X427&amp;""))="NO"),IF(ISNUMBER(Datos!X427),AND(OR(X$1005="",Datos!X427&gt;=X$1005),OR(X$1006="",Datos!X427&lt;=X$1006)),FALSE),TRUE))))</f>
        <v>0.0</v>
      </c>
      <c r="Y427">
        <f>IF(Datos!Y427="",0,IF(AND(Y$1008&lt;&gt;"",Datos!Y427=Y$1008),0,IF(Y$1004=0,0,1-CHOOSE(Y$1004,IF(ISNUMBER(Datos!Y427),AND(OR(Y$1005="",Datos!Y427&gt;=Y$1005),OR(Y$1006="",Datos!Y427&lt;=Y$1006)),FALSE),IF(ISNUMBER(Datos!Y427),AND(Datos!Y427=INT(Datos!Y427),AND(OR(Y$1005="",Datos!Y427&gt;=Y$1005),OR(Y$1006="",Datos!Y427&lt;=Y$1006))),FALSE),OR(ISNUMBER(FIND(";"&amp;UPPER(TRIM(Datos!Y427&amp;""))&amp;"=",Y$1007)),ISNUMBER(FIND(";"&amp;UPPER(TRIM(Datos!Y427&amp;""))&amp;";",Y$1007))),OR(UPPER(TRIM(Datos!Y427&amp;""))="SÍ",UPPER(TRIM(Datos!Y427&amp;""))="SI",UPPER(TRIM(Datos!Y427&amp;""))="NO"),IF(ISNUMBER(Datos!Y427),AND(OR(Y$1005="",Datos!Y427&gt;=Y$1005),OR(Y$1006="",Datos!Y427&lt;=Y$1006)),FALSE),TRUE))))</f>
        <v>0.0</v>
      </c>
      <c r="Z427">
        <f>IF(Datos!Z427="",0,IF(AND(Z$1008&lt;&gt;"",Datos!Z427=Z$1008),0,IF(Z$1004=0,0,1-CHOOSE(Z$1004,IF(ISNUMBER(Datos!Z427),AND(OR(Z$1005="",Datos!Z427&gt;=Z$1005),OR(Z$1006="",Datos!Z427&lt;=Z$1006)),FALSE),IF(ISNUMBER(Datos!Z427),AND(Datos!Z427=INT(Datos!Z427),AND(OR(Z$1005="",Datos!Z427&gt;=Z$1005),OR(Z$1006="",Datos!Z427&lt;=Z$1006))),FALSE),OR(ISNUMBER(FIND(";"&amp;UPPER(TRIM(Datos!Z427&amp;""))&amp;"=",Z$1007)),ISNUMBER(FIND(";"&amp;UPPER(TRIM(Datos!Z427&amp;""))&amp;";",Z$1007))),OR(UPPER(TRIM(Datos!Z427&amp;""))="SÍ",UPPER(TRIM(Datos!Z427&amp;""))="SI",UPPER(TRIM(Datos!Z427&amp;""))="NO"),IF(ISNUMBER(Datos!Z427),AND(OR(Z$1005="",Datos!Z427&gt;=Z$1005),OR(Z$1006="",Datos!Z427&lt;=Z$1006)),FALSE),TRUE))))</f>
        <v>0.0</v>
      </c>
      <c r="AA427">
        <f>IF(Datos!AA427="",0,IF(AND(AA$1008&lt;&gt;"",Datos!AA427=AA$1008),0,IF(AA$1004=0,0,1-CHOOSE(AA$1004,IF(ISNUMBER(Datos!AA427),AND(OR(AA$1005="",Datos!AA427&gt;=AA$1005),OR(AA$1006="",Datos!AA427&lt;=AA$1006)),FALSE),IF(ISNUMBER(Datos!AA427),AND(Datos!AA427=INT(Datos!AA427),AND(OR(AA$1005="",Datos!AA427&gt;=AA$1005),OR(AA$1006="",Datos!AA427&lt;=AA$1006))),FALSE),OR(ISNUMBER(FIND(";"&amp;UPPER(TRIM(Datos!AA427&amp;""))&amp;"=",AA$1007)),ISNUMBER(FIND(";"&amp;UPPER(TRIM(Datos!AA427&amp;""))&amp;";",AA$1007))),OR(UPPER(TRIM(Datos!AA427&amp;""))="SÍ",UPPER(TRIM(Datos!AA427&amp;""))="SI",UPPER(TRIM(Datos!AA427&amp;""))="NO"),IF(ISNUMBER(Datos!AA427),AND(OR(AA$1005="",Datos!AA427&gt;=AA$1005),OR(AA$1006="",Datos!AA427&lt;=AA$1006)),FALSE),TRUE))))</f>
        <v>0.0</v>
      </c>
      <c r="AB427">
        <f>IF(Datos!AB427="",0,IF(AND(AB$1008&lt;&gt;"",Datos!AB427=AB$1008),0,IF(AB$1004=0,0,1-CHOOSE(AB$1004,IF(ISNUMBER(Datos!AB427),AND(OR(AB$1005="",Datos!AB427&gt;=AB$1005),OR(AB$1006="",Datos!AB427&lt;=AB$1006)),FALSE),IF(ISNUMBER(Datos!AB427),AND(Datos!AB427=INT(Datos!AB427),AND(OR(AB$1005="",Datos!AB427&gt;=AB$1005),OR(AB$1006="",Datos!AB427&lt;=AB$1006))),FALSE),OR(ISNUMBER(FIND(";"&amp;UPPER(TRIM(Datos!AB427&amp;""))&amp;"=",AB$1007)),ISNUMBER(FIND(";"&amp;UPPER(TRIM(Datos!AB427&amp;""))&amp;";",AB$1007))),OR(UPPER(TRIM(Datos!AB427&amp;""))="SÍ",UPPER(TRIM(Datos!AB427&amp;""))="SI",UPPER(TRIM(Datos!AB427&amp;""))="NO"),IF(ISNUMBER(Datos!AB427),AND(OR(AB$1005="",Datos!AB427&gt;=AB$1005),OR(AB$1006="",Datos!AB427&lt;=AB$1006)),FALSE),TRUE))))</f>
        <v>0.0</v>
      </c>
      <c r="AC427">
        <f>IF(Datos!AC427="",0,IF(AND(AC$1008&lt;&gt;"",Datos!AC427=AC$1008),0,IF(AC$1004=0,0,1-CHOOSE(AC$1004,IF(ISNUMBER(Datos!AC427),AND(OR(AC$1005="",Datos!AC427&gt;=AC$1005),OR(AC$1006="",Datos!AC427&lt;=AC$1006)),FALSE),IF(ISNUMBER(Datos!AC427),AND(Datos!AC427=INT(Datos!AC427),AND(OR(AC$1005="",Datos!AC427&gt;=AC$1005),OR(AC$1006="",Datos!AC427&lt;=AC$1006))),FALSE),OR(ISNUMBER(FIND(";"&amp;UPPER(TRIM(Datos!AC427&amp;""))&amp;"=",AC$1007)),ISNUMBER(FIND(";"&amp;UPPER(TRIM(Datos!AC427&amp;""))&amp;";",AC$1007))),OR(UPPER(TRIM(Datos!AC427&amp;""))="SÍ",UPPER(TRIM(Datos!AC427&amp;""))="SI",UPPER(TRIM(Datos!AC427&amp;""))="NO"),IF(ISNUMBER(Datos!AC427),AND(OR(AC$1005="",Datos!AC427&gt;=AC$1005),OR(AC$1006="",Datos!AC427&lt;=AC$1006)),FALSE),TRUE))))</f>
        <v>0.0</v>
      </c>
      <c r="AD427">
        <f>IF(Datos!AD427="",0,IF(AND(AD$1008&lt;&gt;"",Datos!AD427=AD$1008),0,IF(AD$1004=0,0,1-CHOOSE(AD$1004,IF(ISNUMBER(Datos!AD427),AND(OR(AD$1005="",Datos!AD427&gt;=AD$1005),OR(AD$1006="",Datos!AD427&lt;=AD$1006)),FALSE),IF(ISNUMBER(Datos!AD427),AND(Datos!AD427=INT(Datos!AD427),AND(OR(AD$1005="",Datos!AD427&gt;=AD$1005),OR(AD$1006="",Datos!AD427&lt;=AD$1006))),FALSE),OR(ISNUMBER(FIND(";"&amp;UPPER(TRIM(Datos!AD427&amp;""))&amp;"=",AD$1007)),ISNUMBER(FIND(";"&amp;UPPER(TRIM(Datos!AD427&amp;""))&amp;";",AD$1007))),OR(UPPER(TRIM(Datos!AD427&amp;""))="SÍ",UPPER(TRIM(Datos!AD427&amp;""))="SI",UPPER(TRIM(Datos!AD427&amp;""))="NO"),IF(ISNUMBER(Datos!AD427),AND(OR(AD$1005="",Datos!AD427&gt;=AD$1005),OR(AD$1006="",Datos!AD427&lt;=AD$1006)),FALSE),TRUE))))</f>
        <v>0.0</v>
      </c>
      <c r="AE427">
        <f>IF(Datos!AE427="",0,IF(AND(AE$1008&lt;&gt;"",Datos!AE427=AE$1008),0,IF(AE$1004=0,0,1-CHOOSE(AE$1004,IF(ISNUMBER(Datos!AE427),AND(OR(AE$1005="",Datos!AE427&gt;=AE$1005),OR(AE$1006="",Datos!AE427&lt;=AE$1006)),FALSE),IF(ISNUMBER(Datos!AE427),AND(Datos!AE427=INT(Datos!AE427),AND(OR(AE$1005="",Datos!AE427&gt;=AE$1005),OR(AE$1006="",Datos!AE427&lt;=AE$1006))),FALSE),OR(ISNUMBER(FIND(";"&amp;UPPER(TRIM(Datos!AE427&amp;""))&amp;"=",AE$1007)),ISNUMBER(FIND(";"&amp;UPPER(TRIM(Datos!AE427&amp;""))&amp;";",AE$1007))),OR(UPPER(TRIM(Datos!AE427&amp;""))="SÍ",UPPER(TRIM(Datos!AE427&amp;""))="SI",UPPER(TRIM(Datos!AE427&amp;""))="NO"),IF(ISNUMBER(Datos!AE427),AND(OR(AE$1005="",Datos!AE427&gt;=AE$1005),OR(AE$1006="",Datos!AE427&lt;=AE$1006)),FALSE),TRUE))))</f>
        <v>0.0</v>
      </c>
    </row>
    <row r="428" spans="2:31">
      <c r="B428">
        <f>IF(Datos!B428="",0,IF(AND(B$1008&lt;&gt;"",Datos!B428=B$1008),0,IF(B$1004=0,0,1-CHOOSE(B$1004,IF(ISNUMBER(Datos!B428),AND(OR(B$1005="",Datos!B428&gt;=B$1005),OR(B$1006="",Datos!B428&lt;=B$1006)),FALSE),IF(ISNUMBER(Datos!B428),AND(Datos!B428=INT(Datos!B428),AND(OR(B$1005="",Datos!B428&gt;=B$1005),OR(B$1006="",Datos!B428&lt;=B$1006))),FALSE),OR(ISNUMBER(FIND(";"&amp;UPPER(TRIM(Datos!B428&amp;""))&amp;"=",B$1007)),ISNUMBER(FIND(";"&amp;UPPER(TRIM(Datos!B428&amp;""))&amp;";",B$1007))),OR(UPPER(TRIM(Datos!B428&amp;""))="SÍ",UPPER(TRIM(Datos!B428&amp;""))="SI",UPPER(TRIM(Datos!B428&amp;""))="NO"),IF(ISNUMBER(Datos!B428),AND(OR(B$1005="",Datos!B428&gt;=B$1005),OR(B$1006="",Datos!B428&lt;=B$1006)),FALSE),TRUE))))</f>
        <v>0.0</v>
      </c>
      <c r="C428">
        <f>IF(Datos!C428="",0,IF(AND(C$1008&lt;&gt;"",Datos!C428=C$1008),0,IF(C$1004=0,0,1-CHOOSE(C$1004,IF(ISNUMBER(Datos!C428),AND(OR(C$1005="",Datos!C428&gt;=C$1005),OR(C$1006="",Datos!C428&lt;=C$1006)),FALSE),IF(ISNUMBER(Datos!C428),AND(Datos!C428=INT(Datos!C428),AND(OR(C$1005="",Datos!C428&gt;=C$1005),OR(C$1006="",Datos!C428&lt;=C$1006))),FALSE),OR(ISNUMBER(FIND(";"&amp;UPPER(TRIM(Datos!C428&amp;""))&amp;"=",C$1007)),ISNUMBER(FIND(";"&amp;UPPER(TRIM(Datos!C428&amp;""))&amp;";",C$1007))),OR(UPPER(TRIM(Datos!C428&amp;""))="SÍ",UPPER(TRIM(Datos!C428&amp;""))="SI",UPPER(TRIM(Datos!C428&amp;""))="NO"),IF(ISNUMBER(Datos!C428),AND(OR(C$1005="",Datos!C428&gt;=C$1005),OR(C$1006="",Datos!C428&lt;=C$1006)),FALSE),TRUE))))</f>
        <v>0.0</v>
      </c>
      <c r="D428">
        <f>IF(Datos!D428="",0,IF(AND(D$1008&lt;&gt;"",Datos!D428=D$1008),0,IF(D$1004=0,0,1-CHOOSE(D$1004,IF(ISNUMBER(Datos!D428),AND(OR(D$1005="",Datos!D428&gt;=D$1005),OR(D$1006="",Datos!D428&lt;=D$1006)),FALSE),IF(ISNUMBER(Datos!D428),AND(Datos!D428=INT(Datos!D428),AND(OR(D$1005="",Datos!D428&gt;=D$1005),OR(D$1006="",Datos!D428&lt;=D$1006))),FALSE),OR(ISNUMBER(FIND(";"&amp;UPPER(TRIM(Datos!D428&amp;""))&amp;"=",D$1007)),ISNUMBER(FIND(";"&amp;UPPER(TRIM(Datos!D428&amp;""))&amp;";",D$1007))),OR(UPPER(TRIM(Datos!D428&amp;""))="SÍ",UPPER(TRIM(Datos!D428&amp;""))="SI",UPPER(TRIM(Datos!D428&amp;""))="NO"),IF(ISNUMBER(Datos!D428),AND(OR(D$1005="",Datos!D428&gt;=D$1005),OR(D$1006="",Datos!D428&lt;=D$1006)),FALSE),TRUE))))</f>
        <v>0.0</v>
      </c>
      <c r="E428">
        <f>IF(Datos!E428="",0,IF(AND(E$1008&lt;&gt;"",Datos!E428=E$1008),0,IF(E$1004=0,0,1-CHOOSE(E$1004,IF(ISNUMBER(Datos!E428),AND(OR(E$1005="",Datos!E428&gt;=E$1005),OR(E$1006="",Datos!E428&lt;=E$1006)),FALSE),IF(ISNUMBER(Datos!E428),AND(Datos!E428=INT(Datos!E428),AND(OR(E$1005="",Datos!E428&gt;=E$1005),OR(E$1006="",Datos!E428&lt;=E$1006))),FALSE),OR(ISNUMBER(FIND(";"&amp;UPPER(TRIM(Datos!E428&amp;""))&amp;"=",E$1007)),ISNUMBER(FIND(";"&amp;UPPER(TRIM(Datos!E428&amp;""))&amp;";",E$1007))),OR(UPPER(TRIM(Datos!E428&amp;""))="SÍ",UPPER(TRIM(Datos!E428&amp;""))="SI",UPPER(TRIM(Datos!E428&amp;""))="NO"),IF(ISNUMBER(Datos!E428),AND(OR(E$1005="",Datos!E428&gt;=E$1005),OR(E$1006="",Datos!E428&lt;=E$1006)),FALSE),TRUE))))</f>
        <v>0.0</v>
      </c>
      <c r="F428">
        <f>IF(Datos!F428="",0,IF(AND(F$1008&lt;&gt;"",Datos!F428=F$1008),0,IF(F$1004=0,0,1-CHOOSE(F$1004,IF(ISNUMBER(Datos!F428),AND(OR(F$1005="",Datos!F428&gt;=F$1005),OR(F$1006="",Datos!F428&lt;=F$1006)),FALSE),IF(ISNUMBER(Datos!F428),AND(Datos!F428=INT(Datos!F428),AND(OR(F$1005="",Datos!F428&gt;=F$1005),OR(F$1006="",Datos!F428&lt;=F$1006))),FALSE),OR(ISNUMBER(FIND(";"&amp;UPPER(TRIM(Datos!F428&amp;""))&amp;"=",F$1007)),ISNUMBER(FIND(";"&amp;UPPER(TRIM(Datos!F428&amp;""))&amp;";",F$1007))),OR(UPPER(TRIM(Datos!F428&amp;""))="SÍ",UPPER(TRIM(Datos!F428&amp;""))="SI",UPPER(TRIM(Datos!F428&amp;""))="NO"),IF(ISNUMBER(Datos!F428),AND(OR(F$1005="",Datos!F428&gt;=F$1005),OR(F$1006="",Datos!F428&lt;=F$1006)),FALSE),TRUE))))</f>
        <v>0.0</v>
      </c>
      <c r="G428">
        <f>IF(Datos!G428="",0,IF(AND(G$1008&lt;&gt;"",Datos!G428=G$1008),0,IF(G$1004=0,0,1-CHOOSE(G$1004,IF(ISNUMBER(Datos!G428),AND(OR(G$1005="",Datos!G428&gt;=G$1005),OR(G$1006="",Datos!G428&lt;=G$1006)),FALSE),IF(ISNUMBER(Datos!G428),AND(Datos!G428=INT(Datos!G428),AND(OR(G$1005="",Datos!G428&gt;=G$1005),OR(G$1006="",Datos!G428&lt;=G$1006))),FALSE),OR(ISNUMBER(FIND(";"&amp;UPPER(TRIM(Datos!G428&amp;""))&amp;"=",G$1007)),ISNUMBER(FIND(";"&amp;UPPER(TRIM(Datos!G428&amp;""))&amp;";",G$1007))),OR(UPPER(TRIM(Datos!G428&amp;""))="SÍ",UPPER(TRIM(Datos!G428&amp;""))="SI",UPPER(TRIM(Datos!G428&amp;""))="NO"),IF(ISNUMBER(Datos!G428),AND(OR(G$1005="",Datos!G428&gt;=G$1005),OR(G$1006="",Datos!G428&lt;=G$1006)),FALSE),TRUE))))</f>
        <v>0.0</v>
      </c>
      <c r="H428">
        <f>IF(Datos!H428="",0,IF(AND(H$1008&lt;&gt;"",Datos!H428=H$1008),0,IF(H$1004=0,0,1-CHOOSE(H$1004,IF(ISNUMBER(Datos!H428),AND(OR(H$1005="",Datos!H428&gt;=H$1005),OR(H$1006="",Datos!H428&lt;=H$1006)),FALSE),IF(ISNUMBER(Datos!H428),AND(Datos!H428=INT(Datos!H428),AND(OR(H$1005="",Datos!H428&gt;=H$1005),OR(H$1006="",Datos!H428&lt;=H$1006))),FALSE),OR(ISNUMBER(FIND(";"&amp;UPPER(TRIM(Datos!H428&amp;""))&amp;"=",H$1007)),ISNUMBER(FIND(";"&amp;UPPER(TRIM(Datos!H428&amp;""))&amp;";",H$1007))),OR(UPPER(TRIM(Datos!H428&amp;""))="SÍ",UPPER(TRIM(Datos!H428&amp;""))="SI",UPPER(TRIM(Datos!H428&amp;""))="NO"),IF(ISNUMBER(Datos!H428),AND(OR(H$1005="",Datos!H428&gt;=H$1005),OR(H$1006="",Datos!H428&lt;=H$1006)),FALSE),TRUE))))</f>
        <v>0.0</v>
      </c>
      <c r="I428">
        <f>IF(Datos!I428="",0,IF(AND(I$1008&lt;&gt;"",Datos!I428=I$1008),0,IF(I$1004=0,0,1-CHOOSE(I$1004,IF(ISNUMBER(Datos!I428),AND(OR(I$1005="",Datos!I428&gt;=I$1005),OR(I$1006="",Datos!I428&lt;=I$1006)),FALSE),IF(ISNUMBER(Datos!I428),AND(Datos!I428=INT(Datos!I428),AND(OR(I$1005="",Datos!I428&gt;=I$1005),OR(I$1006="",Datos!I428&lt;=I$1006))),FALSE),OR(ISNUMBER(FIND(";"&amp;UPPER(TRIM(Datos!I428&amp;""))&amp;"=",I$1007)),ISNUMBER(FIND(";"&amp;UPPER(TRIM(Datos!I428&amp;""))&amp;";",I$1007))),OR(UPPER(TRIM(Datos!I428&amp;""))="SÍ",UPPER(TRIM(Datos!I428&amp;""))="SI",UPPER(TRIM(Datos!I428&amp;""))="NO"),IF(ISNUMBER(Datos!I428),AND(OR(I$1005="",Datos!I428&gt;=I$1005),OR(I$1006="",Datos!I428&lt;=I$1006)),FALSE),TRUE))))</f>
        <v>0.0</v>
      </c>
      <c r="J428">
        <f>IF(Datos!J428="",0,IF(AND(J$1008&lt;&gt;"",Datos!J428=J$1008),0,IF(J$1004=0,0,1-CHOOSE(J$1004,IF(ISNUMBER(Datos!J428),AND(OR(J$1005="",Datos!J428&gt;=J$1005),OR(J$1006="",Datos!J428&lt;=J$1006)),FALSE),IF(ISNUMBER(Datos!J428),AND(Datos!J428=INT(Datos!J428),AND(OR(J$1005="",Datos!J428&gt;=J$1005),OR(J$1006="",Datos!J428&lt;=J$1006))),FALSE),OR(ISNUMBER(FIND(";"&amp;UPPER(TRIM(Datos!J428&amp;""))&amp;"=",J$1007)),ISNUMBER(FIND(";"&amp;UPPER(TRIM(Datos!J428&amp;""))&amp;";",J$1007))),OR(UPPER(TRIM(Datos!J428&amp;""))="SÍ",UPPER(TRIM(Datos!J428&amp;""))="SI",UPPER(TRIM(Datos!J428&amp;""))="NO"),IF(ISNUMBER(Datos!J428),AND(OR(J$1005="",Datos!J428&gt;=J$1005),OR(J$1006="",Datos!J428&lt;=J$1006)),FALSE),TRUE))))</f>
        <v>0.0</v>
      </c>
      <c r="K428">
        <f>IF(Datos!K428="",0,IF(AND(K$1008&lt;&gt;"",Datos!K428=K$1008),0,IF(K$1004=0,0,1-CHOOSE(K$1004,IF(ISNUMBER(Datos!K428),AND(OR(K$1005="",Datos!K428&gt;=K$1005),OR(K$1006="",Datos!K428&lt;=K$1006)),FALSE),IF(ISNUMBER(Datos!K428),AND(Datos!K428=INT(Datos!K428),AND(OR(K$1005="",Datos!K428&gt;=K$1005),OR(K$1006="",Datos!K428&lt;=K$1006))),FALSE),OR(ISNUMBER(FIND(";"&amp;UPPER(TRIM(Datos!K428&amp;""))&amp;"=",K$1007)),ISNUMBER(FIND(";"&amp;UPPER(TRIM(Datos!K428&amp;""))&amp;";",K$1007))),OR(UPPER(TRIM(Datos!K428&amp;""))="SÍ",UPPER(TRIM(Datos!K428&amp;""))="SI",UPPER(TRIM(Datos!K428&amp;""))="NO"),IF(ISNUMBER(Datos!K428),AND(OR(K$1005="",Datos!K428&gt;=K$1005),OR(K$1006="",Datos!K428&lt;=K$1006)),FALSE),TRUE))))</f>
        <v>0.0</v>
      </c>
      <c r="L428">
        <f>IF(Datos!L428="",0,IF(AND(L$1008&lt;&gt;"",Datos!L428=L$1008),0,IF(L$1004=0,0,1-CHOOSE(L$1004,IF(ISNUMBER(Datos!L428),AND(OR(L$1005="",Datos!L428&gt;=L$1005),OR(L$1006="",Datos!L428&lt;=L$1006)),FALSE),IF(ISNUMBER(Datos!L428),AND(Datos!L428=INT(Datos!L428),AND(OR(L$1005="",Datos!L428&gt;=L$1005),OR(L$1006="",Datos!L428&lt;=L$1006))),FALSE),OR(ISNUMBER(FIND(";"&amp;UPPER(TRIM(Datos!L428&amp;""))&amp;"=",L$1007)),ISNUMBER(FIND(";"&amp;UPPER(TRIM(Datos!L428&amp;""))&amp;";",L$1007))),OR(UPPER(TRIM(Datos!L428&amp;""))="SÍ",UPPER(TRIM(Datos!L428&amp;""))="SI",UPPER(TRIM(Datos!L428&amp;""))="NO"),IF(ISNUMBER(Datos!L428),AND(OR(L$1005="",Datos!L428&gt;=L$1005),OR(L$1006="",Datos!L428&lt;=L$1006)),FALSE),TRUE))))</f>
        <v>0.0</v>
      </c>
      <c r="M428">
        <f>IF(Datos!M428="",0,IF(AND(M$1008&lt;&gt;"",Datos!M428=M$1008),0,IF(M$1004=0,0,1-CHOOSE(M$1004,IF(ISNUMBER(Datos!M428),AND(OR(M$1005="",Datos!M428&gt;=M$1005),OR(M$1006="",Datos!M428&lt;=M$1006)),FALSE),IF(ISNUMBER(Datos!M428),AND(Datos!M428=INT(Datos!M428),AND(OR(M$1005="",Datos!M428&gt;=M$1005),OR(M$1006="",Datos!M428&lt;=M$1006))),FALSE),OR(ISNUMBER(FIND(";"&amp;UPPER(TRIM(Datos!M428&amp;""))&amp;"=",M$1007)),ISNUMBER(FIND(";"&amp;UPPER(TRIM(Datos!M428&amp;""))&amp;";",M$1007))),OR(UPPER(TRIM(Datos!M428&amp;""))="SÍ",UPPER(TRIM(Datos!M428&amp;""))="SI",UPPER(TRIM(Datos!M428&amp;""))="NO"),IF(ISNUMBER(Datos!M428),AND(OR(M$1005="",Datos!M428&gt;=M$1005),OR(M$1006="",Datos!M428&lt;=M$1006)),FALSE),TRUE))))</f>
        <v>0.0</v>
      </c>
      <c r="N428">
        <f>IF(Datos!N428="",0,IF(AND(N$1008&lt;&gt;"",Datos!N428=N$1008),0,IF(N$1004=0,0,1-CHOOSE(N$1004,IF(ISNUMBER(Datos!N428),AND(OR(N$1005="",Datos!N428&gt;=N$1005),OR(N$1006="",Datos!N428&lt;=N$1006)),FALSE),IF(ISNUMBER(Datos!N428),AND(Datos!N428=INT(Datos!N428),AND(OR(N$1005="",Datos!N428&gt;=N$1005),OR(N$1006="",Datos!N428&lt;=N$1006))),FALSE),OR(ISNUMBER(FIND(";"&amp;UPPER(TRIM(Datos!N428&amp;""))&amp;"=",N$1007)),ISNUMBER(FIND(";"&amp;UPPER(TRIM(Datos!N428&amp;""))&amp;";",N$1007))),OR(UPPER(TRIM(Datos!N428&amp;""))="SÍ",UPPER(TRIM(Datos!N428&amp;""))="SI",UPPER(TRIM(Datos!N428&amp;""))="NO"),IF(ISNUMBER(Datos!N428),AND(OR(N$1005="",Datos!N428&gt;=N$1005),OR(N$1006="",Datos!N428&lt;=N$1006)),FALSE),TRUE))))</f>
        <v>0.0</v>
      </c>
      <c r="O428">
        <f>IF(Datos!O428="",0,IF(AND(O$1008&lt;&gt;"",Datos!O428=O$1008),0,IF(O$1004=0,0,1-CHOOSE(O$1004,IF(ISNUMBER(Datos!O428),AND(OR(O$1005="",Datos!O428&gt;=O$1005),OR(O$1006="",Datos!O428&lt;=O$1006)),FALSE),IF(ISNUMBER(Datos!O428),AND(Datos!O428=INT(Datos!O428),AND(OR(O$1005="",Datos!O428&gt;=O$1005),OR(O$1006="",Datos!O428&lt;=O$1006))),FALSE),OR(ISNUMBER(FIND(";"&amp;UPPER(TRIM(Datos!O428&amp;""))&amp;"=",O$1007)),ISNUMBER(FIND(";"&amp;UPPER(TRIM(Datos!O428&amp;""))&amp;";",O$1007))),OR(UPPER(TRIM(Datos!O428&amp;""))="SÍ",UPPER(TRIM(Datos!O428&amp;""))="SI",UPPER(TRIM(Datos!O428&amp;""))="NO"),IF(ISNUMBER(Datos!O428),AND(OR(O$1005="",Datos!O428&gt;=O$1005),OR(O$1006="",Datos!O428&lt;=O$1006)),FALSE),TRUE))))</f>
        <v>0.0</v>
      </c>
      <c r="P428">
        <f>IF(Datos!P428="",0,IF(AND(P$1008&lt;&gt;"",Datos!P428=P$1008),0,IF(P$1004=0,0,1-CHOOSE(P$1004,IF(ISNUMBER(Datos!P428),AND(OR(P$1005="",Datos!P428&gt;=P$1005),OR(P$1006="",Datos!P428&lt;=P$1006)),FALSE),IF(ISNUMBER(Datos!P428),AND(Datos!P428=INT(Datos!P428),AND(OR(P$1005="",Datos!P428&gt;=P$1005),OR(P$1006="",Datos!P428&lt;=P$1006))),FALSE),OR(ISNUMBER(FIND(";"&amp;UPPER(TRIM(Datos!P428&amp;""))&amp;"=",P$1007)),ISNUMBER(FIND(";"&amp;UPPER(TRIM(Datos!P428&amp;""))&amp;";",P$1007))),OR(UPPER(TRIM(Datos!P428&amp;""))="SÍ",UPPER(TRIM(Datos!P428&amp;""))="SI",UPPER(TRIM(Datos!P428&amp;""))="NO"),IF(ISNUMBER(Datos!P428),AND(OR(P$1005="",Datos!P428&gt;=P$1005),OR(P$1006="",Datos!P428&lt;=P$1006)),FALSE),TRUE))))</f>
        <v>0.0</v>
      </c>
      <c r="Q428">
        <f>IF(Datos!Q428="",0,IF(AND(Q$1008&lt;&gt;"",Datos!Q428=Q$1008),0,IF(Q$1004=0,0,1-CHOOSE(Q$1004,IF(ISNUMBER(Datos!Q428),AND(OR(Q$1005="",Datos!Q428&gt;=Q$1005),OR(Q$1006="",Datos!Q428&lt;=Q$1006)),FALSE),IF(ISNUMBER(Datos!Q428),AND(Datos!Q428=INT(Datos!Q428),AND(OR(Q$1005="",Datos!Q428&gt;=Q$1005),OR(Q$1006="",Datos!Q428&lt;=Q$1006))),FALSE),OR(ISNUMBER(FIND(";"&amp;UPPER(TRIM(Datos!Q428&amp;""))&amp;"=",Q$1007)),ISNUMBER(FIND(";"&amp;UPPER(TRIM(Datos!Q428&amp;""))&amp;";",Q$1007))),OR(UPPER(TRIM(Datos!Q428&amp;""))="SÍ",UPPER(TRIM(Datos!Q428&amp;""))="SI",UPPER(TRIM(Datos!Q428&amp;""))="NO"),IF(ISNUMBER(Datos!Q428),AND(OR(Q$1005="",Datos!Q428&gt;=Q$1005),OR(Q$1006="",Datos!Q428&lt;=Q$1006)),FALSE),TRUE))))</f>
        <v>0.0</v>
      </c>
      <c r="R428">
        <f>IF(Datos!R428="",0,IF(AND(R$1008&lt;&gt;"",Datos!R428=R$1008),0,IF(R$1004=0,0,1-CHOOSE(R$1004,IF(ISNUMBER(Datos!R428),AND(OR(R$1005="",Datos!R428&gt;=R$1005),OR(R$1006="",Datos!R428&lt;=R$1006)),FALSE),IF(ISNUMBER(Datos!R428),AND(Datos!R428=INT(Datos!R428),AND(OR(R$1005="",Datos!R428&gt;=R$1005),OR(R$1006="",Datos!R428&lt;=R$1006))),FALSE),OR(ISNUMBER(FIND(";"&amp;UPPER(TRIM(Datos!R428&amp;""))&amp;"=",R$1007)),ISNUMBER(FIND(";"&amp;UPPER(TRIM(Datos!R428&amp;""))&amp;";",R$1007))),OR(UPPER(TRIM(Datos!R428&amp;""))="SÍ",UPPER(TRIM(Datos!R428&amp;""))="SI",UPPER(TRIM(Datos!R428&amp;""))="NO"),IF(ISNUMBER(Datos!R428),AND(OR(R$1005="",Datos!R428&gt;=R$1005),OR(R$1006="",Datos!R428&lt;=R$1006)),FALSE),TRUE))))</f>
        <v>0.0</v>
      </c>
      <c r="S428">
        <f>IF(Datos!S428="",0,IF(AND(S$1008&lt;&gt;"",Datos!S428=S$1008),0,IF(S$1004=0,0,1-CHOOSE(S$1004,IF(ISNUMBER(Datos!S428),AND(OR(S$1005="",Datos!S428&gt;=S$1005),OR(S$1006="",Datos!S428&lt;=S$1006)),FALSE),IF(ISNUMBER(Datos!S428),AND(Datos!S428=INT(Datos!S428),AND(OR(S$1005="",Datos!S428&gt;=S$1005),OR(S$1006="",Datos!S428&lt;=S$1006))),FALSE),OR(ISNUMBER(FIND(";"&amp;UPPER(TRIM(Datos!S428&amp;""))&amp;"=",S$1007)),ISNUMBER(FIND(";"&amp;UPPER(TRIM(Datos!S428&amp;""))&amp;";",S$1007))),OR(UPPER(TRIM(Datos!S428&amp;""))="SÍ",UPPER(TRIM(Datos!S428&amp;""))="SI",UPPER(TRIM(Datos!S428&amp;""))="NO"),IF(ISNUMBER(Datos!S428),AND(OR(S$1005="",Datos!S428&gt;=S$1005),OR(S$1006="",Datos!S428&lt;=S$1006)),FALSE),TRUE))))</f>
        <v>0.0</v>
      </c>
      <c r="T428">
        <f>IF(Datos!T428="",0,IF(AND(T$1008&lt;&gt;"",Datos!T428=T$1008),0,IF(T$1004=0,0,1-CHOOSE(T$1004,IF(ISNUMBER(Datos!T428),AND(OR(T$1005="",Datos!T428&gt;=T$1005),OR(T$1006="",Datos!T428&lt;=T$1006)),FALSE),IF(ISNUMBER(Datos!T428),AND(Datos!T428=INT(Datos!T428),AND(OR(T$1005="",Datos!T428&gt;=T$1005),OR(T$1006="",Datos!T428&lt;=T$1006))),FALSE),OR(ISNUMBER(FIND(";"&amp;UPPER(TRIM(Datos!T428&amp;""))&amp;"=",T$1007)),ISNUMBER(FIND(";"&amp;UPPER(TRIM(Datos!T428&amp;""))&amp;";",T$1007))),OR(UPPER(TRIM(Datos!T428&amp;""))="SÍ",UPPER(TRIM(Datos!T428&amp;""))="SI",UPPER(TRIM(Datos!T428&amp;""))="NO"),IF(ISNUMBER(Datos!T428),AND(OR(T$1005="",Datos!T428&gt;=T$1005),OR(T$1006="",Datos!T428&lt;=T$1006)),FALSE),TRUE))))</f>
        <v>0.0</v>
      </c>
      <c r="U428">
        <f>IF(Datos!U428="",0,IF(AND(U$1008&lt;&gt;"",Datos!U428=U$1008),0,IF(U$1004=0,0,1-CHOOSE(U$1004,IF(ISNUMBER(Datos!U428),AND(OR(U$1005="",Datos!U428&gt;=U$1005),OR(U$1006="",Datos!U428&lt;=U$1006)),FALSE),IF(ISNUMBER(Datos!U428),AND(Datos!U428=INT(Datos!U428),AND(OR(U$1005="",Datos!U428&gt;=U$1005),OR(U$1006="",Datos!U428&lt;=U$1006))),FALSE),OR(ISNUMBER(FIND(";"&amp;UPPER(TRIM(Datos!U428&amp;""))&amp;"=",U$1007)),ISNUMBER(FIND(";"&amp;UPPER(TRIM(Datos!U428&amp;""))&amp;";",U$1007))),OR(UPPER(TRIM(Datos!U428&amp;""))="SÍ",UPPER(TRIM(Datos!U428&amp;""))="SI",UPPER(TRIM(Datos!U428&amp;""))="NO"),IF(ISNUMBER(Datos!U428),AND(OR(U$1005="",Datos!U428&gt;=U$1005),OR(U$1006="",Datos!U428&lt;=U$1006)),FALSE),TRUE))))</f>
        <v>0.0</v>
      </c>
      <c r="V428">
        <f>IF(Datos!V428="",0,IF(AND(V$1008&lt;&gt;"",Datos!V428=V$1008),0,IF(V$1004=0,0,1-CHOOSE(V$1004,IF(ISNUMBER(Datos!V428),AND(OR(V$1005="",Datos!V428&gt;=V$1005),OR(V$1006="",Datos!V428&lt;=V$1006)),FALSE),IF(ISNUMBER(Datos!V428),AND(Datos!V428=INT(Datos!V428),AND(OR(V$1005="",Datos!V428&gt;=V$1005),OR(V$1006="",Datos!V428&lt;=V$1006))),FALSE),OR(ISNUMBER(FIND(";"&amp;UPPER(TRIM(Datos!V428&amp;""))&amp;"=",V$1007)),ISNUMBER(FIND(";"&amp;UPPER(TRIM(Datos!V428&amp;""))&amp;";",V$1007))),OR(UPPER(TRIM(Datos!V428&amp;""))="SÍ",UPPER(TRIM(Datos!V428&amp;""))="SI",UPPER(TRIM(Datos!V428&amp;""))="NO"),IF(ISNUMBER(Datos!V428),AND(OR(V$1005="",Datos!V428&gt;=V$1005),OR(V$1006="",Datos!V428&lt;=V$1006)),FALSE),TRUE))))</f>
        <v>0.0</v>
      </c>
      <c r="W428">
        <f>IF(Datos!W428="",0,IF(AND(W$1008&lt;&gt;"",Datos!W428=W$1008),0,IF(W$1004=0,0,1-CHOOSE(W$1004,IF(ISNUMBER(Datos!W428),AND(OR(W$1005="",Datos!W428&gt;=W$1005),OR(W$1006="",Datos!W428&lt;=W$1006)),FALSE),IF(ISNUMBER(Datos!W428),AND(Datos!W428=INT(Datos!W428),AND(OR(W$1005="",Datos!W428&gt;=W$1005),OR(W$1006="",Datos!W428&lt;=W$1006))),FALSE),OR(ISNUMBER(FIND(";"&amp;UPPER(TRIM(Datos!W428&amp;""))&amp;"=",W$1007)),ISNUMBER(FIND(";"&amp;UPPER(TRIM(Datos!W428&amp;""))&amp;";",W$1007))),OR(UPPER(TRIM(Datos!W428&amp;""))="SÍ",UPPER(TRIM(Datos!W428&amp;""))="SI",UPPER(TRIM(Datos!W428&amp;""))="NO"),IF(ISNUMBER(Datos!W428),AND(OR(W$1005="",Datos!W428&gt;=W$1005),OR(W$1006="",Datos!W428&lt;=W$1006)),FALSE),TRUE))))</f>
        <v>0.0</v>
      </c>
      <c r="X428">
        <f>IF(Datos!X428="",0,IF(AND(X$1008&lt;&gt;"",Datos!X428=X$1008),0,IF(X$1004=0,0,1-CHOOSE(X$1004,IF(ISNUMBER(Datos!X428),AND(OR(X$1005="",Datos!X428&gt;=X$1005),OR(X$1006="",Datos!X428&lt;=X$1006)),FALSE),IF(ISNUMBER(Datos!X428),AND(Datos!X428=INT(Datos!X428),AND(OR(X$1005="",Datos!X428&gt;=X$1005),OR(X$1006="",Datos!X428&lt;=X$1006))),FALSE),OR(ISNUMBER(FIND(";"&amp;UPPER(TRIM(Datos!X428&amp;""))&amp;"=",X$1007)),ISNUMBER(FIND(";"&amp;UPPER(TRIM(Datos!X428&amp;""))&amp;";",X$1007))),OR(UPPER(TRIM(Datos!X428&amp;""))="SÍ",UPPER(TRIM(Datos!X428&amp;""))="SI",UPPER(TRIM(Datos!X428&amp;""))="NO"),IF(ISNUMBER(Datos!X428),AND(OR(X$1005="",Datos!X428&gt;=X$1005),OR(X$1006="",Datos!X428&lt;=X$1006)),FALSE),TRUE))))</f>
        <v>0.0</v>
      </c>
      <c r="Y428">
        <f>IF(Datos!Y428="",0,IF(AND(Y$1008&lt;&gt;"",Datos!Y428=Y$1008),0,IF(Y$1004=0,0,1-CHOOSE(Y$1004,IF(ISNUMBER(Datos!Y428),AND(OR(Y$1005="",Datos!Y428&gt;=Y$1005),OR(Y$1006="",Datos!Y428&lt;=Y$1006)),FALSE),IF(ISNUMBER(Datos!Y428),AND(Datos!Y428=INT(Datos!Y428),AND(OR(Y$1005="",Datos!Y428&gt;=Y$1005),OR(Y$1006="",Datos!Y428&lt;=Y$1006))),FALSE),OR(ISNUMBER(FIND(";"&amp;UPPER(TRIM(Datos!Y428&amp;""))&amp;"=",Y$1007)),ISNUMBER(FIND(";"&amp;UPPER(TRIM(Datos!Y428&amp;""))&amp;";",Y$1007))),OR(UPPER(TRIM(Datos!Y428&amp;""))="SÍ",UPPER(TRIM(Datos!Y428&amp;""))="SI",UPPER(TRIM(Datos!Y428&amp;""))="NO"),IF(ISNUMBER(Datos!Y428),AND(OR(Y$1005="",Datos!Y428&gt;=Y$1005),OR(Y$1006="",Datos!Y428&lt;=Y$1006)),FALSE),TRUE))))</f>
        <v>0.0</v>
      </c>
      <c r="Z428">
        <f>IF(Datos!Z428="",0,IF(AND(Z$1008&lt;&gt;"",Datos!Z428=Z$1008),0,IF(Z$1004=0,0,1-CHOOSE(Z$1004,IF(ISNUMBER(Datos!Z428),AND(OR(Z$1005="",Datos!Z428&gt;=Z$1005),OR(Z$1006="",Datos!Z428&lt;=Z$1006)),FALSE),IF(ISNUMBER(Datos!Z428),AND(Datos!Z428=INT(Datos!Z428),AND(OR(Z$1005="",Datos!Z428&gt;=Z$1005),OR(Z$1006="",Datos!Z428&lt;=Z$1006))),FALSE),OR(ISNUMBER(FIND(";"&amp;UPPER(TRIM(Datos!Z428&amp;""))&amp;"=",Z$1007)),ISNUMBER(FIND(";"&amp;UPPER(TRIM(Datos!Z428&amp;""))&amp;";",Z$1007))),OR(UPPER(TRIM(Datos!Z428&amp;""))="SÍ",UPPER(TRIM(Datos!Z428&amp;""))="SI",UPPER(TRIM(Datos!Z428&amp;""))="NO"),IF(ISNUMBER(Datos!Z428),AND(OR(Z$1005="",Datos!Z428&gt;=Z$1005),OR(Z$1006="",Datos!Z428&lt;=Z$1006)),FALSE),TRUE))))</f>
        <v>0.0</v>
      </c>
      <c r="AA428">
        <f>IF(Datos!AA428="",0,IF(AND(AA$1008&lt;&gt;"",Datos!AA428=AA$1008),0,IF(AA$1004=0,0,1-CHOOSE(AA$1004,IF(ISNUMBER(Datos!AA428),AND(OR(AA$1005="",Datos!AA428&gt;=AA$1005),OR(AA$1006="",Datos!AA428&lt;=AA$1006)),FALSE),IF(ISNUMBER(Datos!AA428),AND(Datos!AA428=INT(Datos!AA428),AND(OR(AA$1005="",Datos!AA428&gt;=AA$1005),OR(AA$1006="",Datos!AA428&lt;=AA$1006))),FALSE),OR(ISNUMBER(FIND(";"&amp;UPPER(TRIM(Datos!AA428&amp;""))&amp;"=",AA$1007)),ISNUMBER(FIND(";"&amp;UPPER(TRIM(Datos!AA428&amp;""))&amp;";",AA$1007))),OR(UPPER(TRIM(Datos!AA428&amp;""))="SÍ",UPPER(TRIM(Datos!AA428&amp;""))="SI",UPPER(TRIM(Datos!AA428&amp;""))="NO"),IF(ISNUMBER(Datos!AA428),AND(OR(AA$1005="",Datos!AA428&gt;=AA$1005),OR(AA$1006="",Datos!AA428&lt;=AA$1006)),FALSE),TRUE))))</f>
        <v>0.0</v>
      </c>
      <c r="AB428">
        <f>IF(Datos!AB428="",0,IF(AND(AB$1008&lt;&gt;"",Datos!AB428=AB$1008),0,IF(AB$1004=0,0,1-CHOOSE(AB$1004,IF(ISNUMBER(Datos!AB428),AND(OR(AB$1005="",Datos!AB428&gt;=AB$1005),OR(AB$1006="",Datos!AB428&lt;=AB$1006)),FALSE),IF(ISNUMBER(Datos!AB428),AND(Datos!AB428=INT(Datos!AB428),AND(OR(AB$1005="",Datos!AB428&gt;=AB$1005),OR(AB$1006="",Datos!AB428&lt;=AB$1006))),FALSE),OR(ISNUMBER(FIND(";"&amp;UPPER(TRIM(Datos!AB428&amp;""))&amp;"=",AB$1007)),ISNUMBER(FIND(";"&amp;UPPER(TRIM(Datos!AB428&amp;""))&amp;";",AB$1007))),OR(UPPER(TRIM(Datos!AB428&amp;""))="SÍ",UPPER(TRIM(Datos!AB428&amp;""))="SI",UPPER(TRIM(Datos!AB428&amp;""))="NO"),IF(ISNUMBER(Datos!AB428),AND(OR(AB$1005="",Datos!AB428&gt;=AB$1005),OR(AB$1006="",Datos!AB428&lt;=AB$1006)),FALSE),TRUE))))</f>
        <v>0.0</v>
      </c>
      <c r="AC428">
        <f>IF(Datos!AC428="",0,IF(AND(AC$1008&lt;&gt;"",Datos!AC428=AC$1008),0,IF(AC$1004=0,0,1-CHOOSE(AC$1004,IF(ISNUMBER(Datos!AC428),AND(OR(AC$1005="",Datos!AC428&gt;=AC$1005),OR(AC$1006="",Datos!AC428&lt;=AC$1006)),FALSE),IF(ISNUMBER(Datos!AC428),AND(Datos!AC428=INT(Datos!AC428),AND(OR(AC$1005="",Datos!AC428&gt;=AC$1005),OR(AC$1006="",Datos!AC428&lt;=AC$1006))),FALSE),OR(ISNUMBER(FIND(";"&amp;UPPER(TRIM(Datos!AC428&amp;""))&amp;"=",AC$1007)),ISNUMBER(FIND(";"&amp;UPPER(TRIM(Datos!AC428&amp;""))&amp;";",AC$1007))),OR(UPPER(TRIM(Datos!AC428&amp;""))="SÍ",UPPER(TRIM(Datos!AC428&amp;""))="SI",UPPER(TRIM(Datos!AC428&amp;""))="NO"),IF(ISNUMBER(Datos!AC428),AND(OR(AC$1005="",Datos!AC428&gt;=AC$1005),OR(AC$1006="",Datos!AC428&lt;=AC$1006)),FALSE),TRUE))))</f>
        <v>0.0</v>
      </c>
      <c r="AD428">
        <f>IF(Datos!AD428="",0,IF(AND(AD$1008&lt;&gt;"",Datos!AD428=AD$1008),0,IF(AD$1004=0,0,1-CHOOSE(AD$1004,IF(ISNUMBER(Datos!AD428),AND(OR(AD$1005="",Datos!AD428&gt;=AD$1005),OR(AD$1006="",Datos!AD428&lt;=AD$1006)),FALSE),IF(ISNUMBER(Datos!AD428),AND(Datos!AD428=INT(Datos!AD428),AND(OR(AD$1005="",Datos!AD428&gt;=AD$1005),OR(AD$1006="",Datos!AD428&lt;=AD$1006))),FALSE),OR(ISNUMBER(FIND(";"&amp;UPPER(TRIM(Datos!AD428&amp;""))&amp;"=",AD$1007)),ISNUMBER(FIND(";"&amp;UPPER(TRIM(Datos!AD428&amp;""))&amp;";",AD$1007))),OR(UPPER(TRIM(Datos!AD428&amp;""))="SÍ",UPPER(TRIM(Datos!AD428&amp;""))="SI",UPPER(TRIM(Datos!AD428&amp;""))="NO"),IF(ISNUMBER(Datos!AD428),AND(OR(AD$1005="",Datos!AD428&gt;=AD$1005),OR(AD$1006="",Datos!AD428&lt;=AD$1006)),FALSE),TRUE))))</f>
        <v>0.0</v>
      </c>
      <c r="AE428">
        <f>IF(Datos!AE428="",0,IF(AND(AE$1008&lt;&gt;"",Datos!AE428=AE$1008),0,IF(AE$1004=0,0,1-CHOOSE(AE$1004,IF(ISNUMBER(Datos!AE428),AND(OR(AE$1005="",Datos!AE428&gt;=AE$1005),OR(AE$1006="",Datos!AE428&lt;=AE$1006)),FALSE),IF(ISNUMBER(Datos!AE428),AND(Datos!AE428=INT(Datos!AE428),AND(OR(AE$1005="",Datos!AE428&gt;=AE$1005),OR(AE$1006="",Datos!AE428&lt;=AE$1006))),FALSE),OR(ISNUMBER(FIND(";"&amp;UPPER(TRIM(Datos!AE428&amp;""))&amp;"=",AE$1007)),ISNUMBER(FIND(";"&amp;UPPER(TRIM(Datos!AE428&amp;""))&amp;";",AE$1007))),OR(UPPER(TRIM(Datos!AE428&amp;""))="SÍ",UPPER(TRIM(Datos!AE428&amp;""))="SI",UPPER(TRIM(Datos!AE428&amp;""))="NO"),IF(ISNUMBER(Datos!AE428),AND(OR(AE$1005="",Datos!AE428&gt;=AE$1005),OR(AE$1006="",Datos!AE428&lt;=AE$1006)),FALSE),TRUE))))</f>
        <v>0.0</v>
      </c>
    </row>
    <row r="429" spans="2:31">
      <c r="B429">
        <f>IF(Datos!B429="",0,IF(AND(B$1008&lt;&gt;"",Datos!B429=B$1008),0,IF(B$1004=0,0,1-CHOOSE(B$1004,IF(ISNUMBER(Datos!B429),AND(OR(B$1005="",Datos!B429&gt;=B$1005),OR(B$1006="",Datos!B429&lt;=B$1006)),FALSE),IF(ISNUMBER(Datos!B429),AND(Datos!B429=INT(Datos!B429),AND(OR(B$1005="",Datos!B429&gt;=B$1005),OR(B$1006="",Datos!B429&lt;=B$1006))),FALSE),OR(ISNUMBER(FIND(";"&amp;UPPER(TRIM(Datos!B429&amp;""))&amp;"=",B$1007)),ISNUMBER(FIND(";"&amp;UPPER(TRIM(Datos!B429&amp;""))&amp;";",B$1007))),OR(UPPER(TRIM(Datos!B429&amp;""))="SÍ",UPPER(TRIM(Datos!B429&amp;""))="SI",UPPER(TRIM(Datos!B429&amp;""))="NO"),IF(ISNUMBER(Datos!B429),AND(OR(B$1005="",Datos!B429&gt;=B$1005),OR(B$1006="",Datos!B429&lt;=B$1006)),FALSE),TRUE))))</f>
        <v>0.0</v>
      </c>
      <c r="C429">
        <f>IF(Datos!C429="",0,IF(AND(C$1008&lt;&gt;"",Datos!C429=C$1008),0,IF(C$1004=0,0,1-CHOOSE(C$1004,IF(ISNUMBER(Datos!C429),AND(OR(C$1005="",Datos!C429&gt;=C$1005),OR(C$1006="",Datos!C429&lt;=C$1006)),FALSE),IF(ISNUMBER(Datos!C429),AND(Datos!C429=INT(Datos!C429),AND(OR(C$1005="",Datos!C429&gt;=C$1005),OR(C$1006="",Datos!C429&lt;=C$1006))),FALSE),OR(ISNUMBER(FIND(";"&amp;UPPER(TRIM(Datos!C429&amp;""))&amp;"=",C$1007)),ISNUMBER(FIND(";"&amp;UPPER(TRIM(Datos!C429&amp;""))&amp;";",C$1007))),OR(UPPER(TRIM(Datos!C429&amp;""))="SÍ",UPPER(TRIM(Datos!C429&amp;""))="SI",UPPER(TRIM(Datos!C429&amp;""))="NO"),IF(ISNUMBER(Datos!C429),AND(OR(C$1005="",Datos!C429&gt;=C$1005),OR(C$1006="",Datos!C429&lt;=C$1006)),FALSE),TRUE))))</f>
        <v>0.0</v>
      </c>
      <c r="D429">
        <f>IF(Datos!D429="",0,IF(AND(D$1008&lt;&gt;"",Datos!D429=D$1008),0,IF(D$1004=0,0,1-CHOOSE(D$1004,IF(ISNUMBER(Datos!D429),AND(OR(D$1005="",Datos!D429&gt;=D$1005),OR(D$1006="",Datos!D429&lt;=D$1006)),FALSE),IF(ISNUMBER(Datos!D429),AND(Datos!D429=INT(Datos!D429),AND(OR(D$1005="",Datos!D429&gt;=D$1005),OR(D$1006="",Datos!D429&lt;=D$1006))),FALSE),OR(ISNUMBER(FIND(";"&amp;UPPER(TRIM(Datos!D429&amp;""))&amp;"=",D$1007)),ISNUMBER(FIND(";"&amp;UPPER(TRIM(Datos!D429&amp;""))&amp;";",D$1007))),OR(UPPER(TRIM(Datos!D429&amp;""))="SÍ",UPPER(TRIM(Datos!D429&amp;""))="SI",UPPER(TRIM(Datos!D429&amp;""))="NO"),IF(ISNUMBER(Datos!D429),AND(OR(D$1005="",Datos!D429&gt;=D$1005),OR(D$1006="",Datos!D429&lt;=D$1006)),FALSE),TRUE))))</f>
        <v>0.0</v>
      </c>
      <c r="E429">
        <f>IF(Datos!E429="",0,IF(AND(E$1008&lt;&gt;"",Datos!E429=E$1008),0,IF(E$1004=0,0,1-CHOOSE(E$1004,IF(ISNUMBER(Datos!E429),AND(OR(E$1005="",Datos!E429&gt;=E$1005),OR(E$1006="",Datos!E429&lt;=E$1006)),FALSE),IF(ISNUMBER(Datos!E429),AND(Datos!E429=INT(Datos!E429),AND(OR(E$1005="",Datos!E429&gt;=E$1005),OR(E$1006="",Datos!E429&lt;=E$1006))),FALSE),OR(ISNUMBER(FIND(";"&amp;UPPER(TRIM(Datos!E429&amp;""))&amp;"=",E$1007)),ISNUMBER(FIND(";"&amp;UPPER(TRIM(Datos!E429&amp;""))&amp;";",E$1007))),OR(UPPER(TRIM(Datos!E429&amp;""))="SÍ",UPPER(TRIM(Datos!E429&amp;""))="SI",UPPER(TRIM(Datos!E429&amp;""))="NO"),IF(ISNUMBER(Datos!E429),AND(OR(E$1005="",Datos!E429&gt;=E$1005),OR(E$1006="",Datos!E429&lt;=E$1006)),FALSE),TRUE))))</f>
        <v>0.0</v>
      </c>
      <c r="F429">
        <f>IF(Datos!F429="",0,IF(AND(F$1008&lt;&gt;"",Datos!F429=F$1008),0,IF(F$1004=0,0,1-CHOOSE(F$1004,IF(ISNUMBER(Datos!F429),AND(OR(F$1005="",Datos!F429&gt;=F$1005),OR(F$1006="",Datos!F429&lt;=F$1006)),FALSE),IF(ISNUMBER(Datos!F429),AND(Datos!F429=INT(Datos!F429),AND(OR(F$1005="",Datos!F429&gt;=F$1005),OR(F$1006="",Datos!F429&lt;=F$1006))),FALSE),OR(ISNUMBER(FIND(";"&amp;UPPER(TRIM(Datos!F429&amp;""))&amp;"=",F$1007)),ISNUMBER(FIND(";"&amp;UPPER(TRIM(Datos!F429&amp;""))&amp;";",F$1007))),OR(UPPER(TRIM(Datos!F429&amp;""))="SÍ",UPPER(TRIM(Datos!F429&amp;""))="SI",UPPER(TRIM(Datos!F429&amp;""))="NO"),IF(ISNUMBER(Datos!F429),AND(OR(F$1005="",Datos!F429&gt;=F$1005),OR(F$1006="",Datos!F429&lt;=F$1006)),FALSE),TRUE))))</f>
        <v>0.0</v>
      </c>
      <c r="G429">
        <f>IF(Datos!G429="",0,IF(AND(G$1008&lt;&gt;"",Datos!G429=G$1008),0,IF(G$1004=0,0,1-CHOOSE(G$1004,IF(ISNUMBER(Datos!G429),AND(OR(G$1005="",Datos!G429&gt;=G$1005),OR(G$1006="",Datos!G429&lt;=G$1006)),FALSE),IF(ISNUMBER(Datos!G429),AND(Datos!G429=INT(Datos!G429),AND(OR(G$1005="",Datos!G429&gt;=G$1005),OR(G$1006="",Datos!G429&lt;=G$1006))),FALSE),OR(ISNUMBER(FIND(";"&amp;UPPER(TRIM(Datos!G429&amp;""))&amp;"=",G$1007)),ISNUMBER(FIND(";"&amp;UPPER(TRIM(Datos!G429&amp;""))&amp;";",G$1007))),OR(UPPER(TRIM(Datos!G429&amp;""))="SÍ",UPPER(TRIM(Datos!G429&amp;""))="SI",UPPER(TRIM(Datos!G429&amp;""))="NO"),IF(ISNUMBER(Datos!G429),AND(OR(G$1005="",Datos!G429&gt;=G$1005),OR(G$1006="",Datos!G429&lt;=G$1006)),FALSE),TRUE))))</f>
        <v>0.0</v>
      </c>
      <c r="H429">
        <f>IF(Datos!H429="",0,IF(AND(H$1008&lt;&gt;"",Datos!H429=H$1008),0,IF(H$1004=0,0,1-CHOOSE(H$1004,IF(ISNUMBER(Datos!H429),AND(OR(H$1005="",Datos!H429&gt;=H$1005),OR(H$1006="",Datos!H429&lt;=H$1006)),FALSE),IF(ISNUMBER(Datos!H429),AND(Datos!H429=INT(Datos!H429),AND(OR(H$1005="",Datos!H429&gt;=H$1005),OR(H$1006="",Datos!H429&lt;=H$1006))),FALSE),OR(ISNUMBER(FIND(";"&amp;UPPER(TRIM(Datos!H429&amp;""))&amp;"=",H$1007)),ISNUMBER(FIND(";"&amp;UPPER(TRIM(Datos!H429&amp;""))&amp;";",H$1007))),OR(UPPER(TRIM(Datos!H429&amp;""))="SÍ",UPPER(TRIM(Datos!H429&amp;""))="SI",UPPER(TRIM(Datos!H429&amp;""))="NO"),IF(ISNUMBER(Datos!H429),AND(OR(H$1005="",Datos!H429&gt;=H$1005),OR(H$1006="",Datos!H429&lt;=H$1006)),FALSE),TRUE))))</f>
        <v>0.0</v>
      </c>
      <c r="I429">
        <f>IF(Datos!I429="",0,IF(AND(I$1008&lt;&gt;"",Datos!I429=I$1008),0,IF(I$1004=0,0,1-CHOOSE(I$1004,IF(ISNUMBER(Datos!I429),AND(OR(I$1005="",Datos!I429&gt;=I$1005),OR(I$1006="",Datos!I429&lt;=I$1006)),FALSE),IF(ISNUMBER(Datos!I429),AND(Datos!I429=INT(Datos!I429),AND(OR(I$1005="",Datos!I429&gt;=I$1005),OR(I$1006="",Datos!I429&lt;=I$1006))),FALSE),OR(ISNUMBER(FIND(";"&amp;UPPER(TRIM(Datos!I429&amp;""))&amp;"=",I$1007)),ISNUMBER(FIND(";"&amp;UPPER(TRIM(Datos!I429&amp;""))&amp;";",I$1007))),OR(UPPER(TRIM(Datos!I429&amp;""))="SÍ",UPPER(TRIM(Datos!I429&amp;""))="SI",UPPER(TRIM(Datos!I429&amp;""))="NO"),IF(ISNUMBER(Datos!I429),AND(OR(I$1005="",Datos!I429&gt;=I$1005),OR(I$1006="",Datos!I429&lt;=I$1006)),FALSE),TRUE))))</f>
        <v>0.0</v>
      </c>
      <c r="J429">
        <f>IF(Datos!J429="",0,IF(AND(J$1008&lt;&gt;"",Datos!J429=J$1008),0,IF(J$1004=0,0,1-CHOOSE(J$1004,IF(ISNUMBER(Datos!J429),AND(OR(J$1005="",Datos!J429&gt;=J$1005),OR(J$1006="",Datos!J429&lt;=J$1006)),FALSE),IF(ISNUMBER(Datos!J429),AND(Datos!J429=INT(Datos!J429),AND(OR(J$1005="",Datos!J429&gt;=J$1005),OR(J$1006="",Datos!J429&lt;=J$1006))),FALSE),OR(ISNUMBER(FIND(";"&amp;UPPER(TRIM(Datos!J429&amp;""))&amp;"=",J$1007)),ISNUMBER(FIND(";"&amp;UPPER(TRIM(Datos!J429&amp;""))&amp;";",J$1007))),OR(UPPER(TRIM(Datos!J429&amp;""))="SÍ",UPPER(TRIM(Datos!J429&amp;""))="SI",UPPER(TRIM(Datos!J429&amp;""))="NO"),IF(ISNUMBER(Datos!J429),AND(OR(J$1005="",Datos!J429&gt;=J$1005),OR(J$1006="",Datos!J429&lt;=J$1006)),FALSE),TRUE))))</f>
        <v>0.0</v>
      </c>
      <c r="K429">
        <f>IF(Datos!K429="",0,IF(AND(K$1008&lt;&gt;"",Datos!K429=K$1008),0,IF(K$1004=0,0,1-CHOOSE(K$1004,IF(ISNUMBER(Datos!K429),AND(OR(K$1005="",Datos!K429&gt;=K$1005),OR(K$1006="",Datos!K429&lt;=K$1006)),FALSE),IF(ISNUMBER(Datos!K429),AND(Datos!K429=INT(Datos!K429),AND(OR(K$1005="",Datos!K429&gt;=K$1005),OR(K$1006="",Datos!K429&lt;=K$1006))),FALSE),OR(ISNUMBER(FIND(";"&amp;UPPER(TRIM(Datos!K429&amp;""))&amp;"=",K$1007)),ISNUMBER(FIND(";"&amp;UPPER(TRIM(Datos!K429&amp;""))&amp;";",K$1007))),OR(UPPER(TRIM(Datos!K429&amp;""))="SÍ",UPPER(TRIM(Datos!K429&amp;""))="SI",UPPER(TRIM(Datos!K429&amp;""))="NO"),IF(ISNUMBER(Datos!K429),AND(OR(K$1005="",Datos!K429&gt;=K$1005),OR(K$1006="",Datos!K429&lt;=K$1006)),FALSE),TRUE))))</f>
        <v>0.0</v>
      </c>
      <c r="L429">
        <f>IF(Datos!L429="",0,IF(AND(L$1008&lt;&gt;"",Datos!L429=L$1008),0,IF(L$1004=0,0,1-CHOOSE(L$1004,IF(ISNUMBER(Datos!L429),AND(OR(L$1005="",Datos!L429&gt;=L$1005),OR(L$1006="",Datos!L429&lt;=L$1006)),FALSE),IF(ISNUMBER(Datos!L429),AND(Datos!L429=INT(Datos!L429),AND(OR(L$1005="",Datos!L429&gt;=L$1005),OR(L$1006="",Datos!L429&lt;=L$1006))),FALSE),OR(ISNUMBER(FIND(";"&amp;UPPER(TRIM(Datos!L429&amp;""))&amp;"=",L$1007)),ISNUMBER(FIND(";"&amp;UPPER(TRIM(Datos!L429&amp;""))&amp;";",L$1007))),OR(UPPER(TRIM(Datos!L429&amp;""))="SÍ",UPPER(TRIM(Datos!L429&amp;""))="SI",UPPER(TRIM(Datos!L429&amp;""))="NO"),IF(ISNUMBER(Datos!L429),AND(OR(L$1005="",Datos!L429&gt;=L$1005),OR(L$1006="",Datos!L429&lt;=L$1006)),FALSE),TRUE))))</f>
        <v>0.0</v>
      </c>
      <c r="M429">
        <f>IF(Datos!M429="",0,IF(AND(M$1008&lt;&gt;"",Datos!M429=M$1008),0,IF(M$1004=0,0,1-CHOOSE(M$1004,IF(ISNUMBER(Datos!M429),AND(OR(M$1005="",Datos!M429&gt;=M$1005),OR(M$1006="",Datos!M429&lt;=M$1006)),FALSE),IF(ISNUMBER(Datos!M429),AND(Datos!M429=INT(Datos!M429),AND(OR(M$1005="",Datos!M429&gt;=M$1005),OR(M$1006="",Datos!M429&lt;=M$1006))),FALSE),OR(ISNUMBER(FIND(";"&amp;UPPER(TRIM(Datos!M429&amp;""))&amp;"=",M$1007)),ISNUMBER(FIND(";"&amp;UPPER(TRIM(Datos!M429&amp;""))&amp;";",M$1007))),OR(UPPER(TRIM(Datos!M429&amp;""))="SÍ",UPPER(TRIM(Datos!M429&amp;""))="SI",UPPER(TRIM(Datos!M429&amp;""))="NO"),IF(ISNUMBER(Datos!M429),AND(OR(M$1005="",Datos!M429&gt;=M$1005),OR(M$1006="",Datos!M429&lt;=M$1006)),FALSE),TRUE))))</f>
        <v>0.0</v>
      </c>
      <c r="N429">
        <f>IF(Datos!N429="",0,IF(AND(N$1008&lt;&gt;"",Datos!N429=N$1008),0,IF(N$1004=0,0,1-CHOOSE(N$1004,IF(ISNUMBER(Datos!N429),AND(OR(N$1005="",Datos!N429&gt;=N$1005),OR(N$1006="",Datos!N429&lt;=N$1006)),FALSE),IF(ISNUMBER(Datos!N429),AND(Datos!N429=INT(Datos!N429),AND(OR(N$1005="",Datos!N429&gt;=N$1005),OR(N$1006="",Datos!N429&lt;=N$1006))),FALSE),OR(ISNUMBER(FIND(";"&amp;UPPER(TRIM(Datos!N429&amp;""))&amp;"=",N$1007)),ISNUMBER(FIND(";"&amp;UPPER(TRIM(Datos!N429&amp;""))&amp;";",N$1007))),OR(UPPER(TRIM(Datos!N429&amp;""))="SÍ",UPPER(TRIM(Datos!N429&amp;""))="SI",UPPER(TRIM(Datos!N429&amp;""))="NO"),IF(ISNUMBER(Datos!N429),AND(OR(N$1005="",Datos!N429&gt;=N$1005),OR(N$1006="",Datos!N429&lt;=N$1006)),FALSE),TRUE))))</f>
        <v>0.0</v>
      </c>
      <c r="O429">
        <f>IF(Datos!O429="",0,IF(AND(O$1008&lt;&gt;"",Datos!O429=O$1008),0,IF(O$1004=0,0,1-CHOOSE(O$1004,IF(ISNUMBER(Datos!O429),AND(OR(O$1005="",Datos!O429&gt;=O$1005),OR(O$1006="",Datos!O429&lt;=O$1006)),FALSE),IF(ISNUMBER(Datos!O429),AND(Datos!O429=INT(Datos!O429),AND(OR(O$1005="",Datos!O429&gt;=O$1005),OR(O$1006="",Datos!O429&lt;=O$1006))),FALSE),OR(ISNUMBER(FIND(";"&amp;UPPER(TRIM(Datos!O429&amp;""))&amp;"=",O$1007)),ISNUMBER(FIND(";"&amp;UPPER(TRIM(Datos!O429&amp;""))&amp;";",O$1007))),OR(UPPER(TRIM(Datos!O429&amp;""))="SÍ",UPPER(TRIM(Datos!O429&amp;""))="SI",UPPER(TRIM(Datos!O429&amp;""))="NO"),IF(ISNUMBER(Datos!O429),AND(OR(O$1005="",Datos!O429&gt;=O$1005),OR(O$1006="",Datos!O429&lt;=O$1006)),FALSE),TRUE))))</f>
        <v>0.0</v>
      </c>
      <c r="P429">
        <f>IF(Datos!P429="",0,IF(AND(P$1008&lt;&gt;"",Datos!P429=P$1008),0,IF(P$1004=0,0,1-CHOOSE(P$1004,IF(ISNUMBER(Datos!P429),AND(OR(P$1005="",Datos!P429&gt;=P$1005),OR(P$1006="",Datos!P429&lt;=P$1006)),FALSE),IF(ISNUMBER(Datos!P429),AND(Datos!P429=INT(Datos!P429),AND(OR(P$1005="",Datos!P429&gt;=P$1005),OR(P$1006="",Datos!P429&lt;=P$1006))),FALSE),OR(ISNUMBER(FIND(";"&amp;UPPER(TRIM(Datos!P429&amp;""))&amp;"=",P$1007)),ISNUMBER(FIND(";"&amp;UPPER(TRIM(Datos!P429&amp;""))&amp;";",P$1007))),OR(UPPER(TRIM(Datos!P429&amp;""))="SÍ",UPPER(TRIM(Datos!P429&amp;""))="SI",UPPER(TRIM(Datos!P429&amp;""))="NO"),IF(ISNUMBER(Datos!P429),AND(OR(P$1005="",Datos!P429&gt;=P$1005),OR(P$1006="",Datos!P429&lt;=P$1006)),FALSE),TRUE))))</f>
        <v>0.0</v>
      </c>
      <c r="Q429">
        <f>IF(Datos!Q429="",0,IF(AND(Q$1008&lt;&gt;"",Datos!Q429=Q$1008),0,IF(Q$1004=0,0,1-CHOOSE(Q$1004,IF(ISNUMBER(Datos!Q429),AND(OR(Q$1005="",Datos!Q429&gt;=Q$1005),OR(Q$1006="",Datos!Q429&lt;=Q$1006)),FALSE),IF(ISNUMBER(Datos!Q429),AND(Datos!Q429=INT(Datos!Q429),AND(OR(Q$1005="",Datos!Q429&gt;=Q$1005),OR(Q$1006="",Datos!Q429&lt;=Q$1006))),FALSE),OR(ISNUMBER(FIND(";"&amp;UPPER(TRIM(Datos!Q429&amp;""))&amp;"=",Q$1007)),ISNUMBER(FIND(";"&amp;UPPER(TRIM(Datos!Q429&amp;""))&amp;";",Q$1007))),OR(UPPER(TRIM(Datos!Q429&amp;""))="SÍ",UPPER(TRIM(Datos!Q429&amp;""))="SI",UPPER(TRIM(Datos!Q429&amp;""))="NO"),IF(ISNUMBER(Datos!Q429),AND(OR(Q$1005="",Datos!Q429&gt;=Q$1005),OR(Q$1006="",Datos!Q429&lt;=Q$1006)),FALSE),TRUE))))</f>
        <v>0.0</v>
      </c>
      <c r="R429">
        <f>IF(Datos!R429="",0,IF(AND(R$1008&lt;&gt;"",Datos!R429=R$1008),0,IF(R$1004=0,0,1-CHOOSE(R$1004,IF(ISNUMBER(Datos!R429),AND(OR(R$1005="",Datos!R429&gt;=R$1005),OR(R$1006="",Datos!R429&lt;=R$1006)),FALSE),IF(ISNUMBER(Datos!R429),AND(Datos!R429=INT(Datos!R429),AND(OR(R$1005="",Datos!R429&gt;=R$1005),OR(R$1006="",Datos!R429&lt;=R$1006))),FALSE),OR(ISNUMBER(FIND(";"&amp;UPPER(TRIM(Datos!R429&amp;""))&amp;"=",R$1007)),ISNUMBER(FIND(";"&amp;UPPER(TRIM(Datos!R429&amp;""))&amp;";",R$1007))),OR(UPPER(TRIM(Datos!R429&amp;""))="SÍ",UPPER(TRIM(Datos!R429&amp;""))="SI",UPPER(TRIM(Datos!R429&amp;""))="NO"),IF(ISNUMBER(Datos!R429),AND(OR(R$1005="",Datos!R429&gt;=R$1005),OR(R$1006="",Datos!R429&lt;=R$1006)),FALSE),TRUE))))</f>
        <v>0.0</v>
      </c>
      <c r="S429">
        <f>IF(Datos!S429="",0,IF(AND(S$1008&lt;&gt;"",Datos!S429=S$1008),0,IF(S$1004=0,0,1-CHOOSE(S$1004,IF(ISNUMBER(Datos!S429),AND(OR(S$1005="",Datos!S429&gt;=S$1005),OR(S$1006="",Datos!S429&lt;=S$1006)),FALSE),IF(ISNUMBER(Datos!S429),AND(Datos!S429=INT(Datos!S429),AND(OR(S$1005="",Datos!S429&gt;=S$1005),OR(S$1006="",Datos!S429&lt;=S$1006))),FALSE),OR(ISNUMBER(FIND(";"&amp;UPPER(TRIM(Datos!S429&amp;""))&amp;"=",S$1007)),ISNUMBER(FIND(";"&amp;UPPER(TRIM(Datos!S429&amp;""))&amp;";",S$1007))),OR(UPPER(TRIM(Datos!S429&amp;""))="SÍ",UPPER(TRIM(Datos!S429&amp;""))="SI",UPPER(TRIM(Datos!S429&amp;""))="NO"),IF(ISNUMBER(Datos!S429),AND(OR(S$1005="",Datos!S429&gt;=S$1005),OR(S$1006="",Datos!S429&lt;=S$1006)),FALSE),TRUE))))</f>
        <v>0.0</v>
      </c>
      <c r="T429">
        <f>IF(Datos!T429="",0,IF(AND(T$1008&lt;&gt;"",Datos!T429=T$1008),0,IF(T$1004=0,0,1-CHOOSE(T$1004,IF(ISNUMBER(Datos!T429),AND(OR(T$1005="",Datos!T429&gt;=T$1005),OR(T$1006="",Datos!T429&lt;=T$1006)),FALSE),IF(ISNUMBER(Datos!T429),AND(Datos!T429=INT(Datos!T429),AND(OR(T$1005="",Datos!T429&gt;=T$1005),OR(T$1006="",Datos!T429&lt;=T$1006))),FALSE),OR(ISNUMBER(FIND(";"&amp;UPPER(TRIM(Datos!T429&amp;""))&amp;"=",T$1007)),ISNUMBER(FIND(";"&amp;UPPER(TRIM(Datos!T429&amp;""))&amp;";",T$1007))),OR(UPPER(TRIM(Datos!T429&amp;""))="SÍ",UPPER(TRIM(Datos!T429&amp;""))="SI",UPPER(TRIM(Datos!T429&amp;""))="NO"),IF(ISNUMBER(Datos!T429),AND(OR(T$1005="",Datos!T429&gt;=T$1005),OR(T$1006="",Datos!T429&lt;=T$1006)),FALSE),TRUE))))</f>
        <v>0.0</v>
      </c>
      <c r="U429">
        <f>IF(Datos!U429="",0,IF(AND(U$1008&lt;&gt;"",Datos!U429=U$1008),0,IF(U$1004=0,0,1-CHOOSE(U$1004,IF(ISNUMBER(Datos!U429),AND(OR(U$1005="",Datos!U429&gt;=U$1005),OR(U$1006="",Datos!U429&lt;=U$1006)),FALSE),IF(ISNUMBER(Datos!U429),AND(Datos!U429=INT(Datos!U429),AND(OR(U$1005="",Datos!U429&gt;=U$1005),OR(U$1006="",Datos!U429&lt;=U$1006))),FALSE),OR(ISNUMBER(FIND(";"&amp;UPPER(TRIM(Datos!U429&amp;""))&amp;"=",U$1007)),ISNUMBER(FIND(";"&amp;UPPER(TRIM(Datos!U429&amp;""))&amp;";",U$1007))),OR(UPPER(TRIM(Datos!U429&amp;""))="SÍ",UPPER(TRIM(Datos!U429&amp;""))="SI",UPPER(TRIM(Datos!U429&amp;""))="NO"),IF(ISNUMBER(Datos!U429),AND(OR(U$1005="",Datos!U429&gt;=U$1005),OR(U$1006="",Datos!U429&lt;=U$1006)),FALSE),TRUE))))</f>
        <v>0.0</v>
      </c>
      <c r="V429">
        <f>IF(Datos!V429="",0,IF(AND(V$1008&lt;&gt;"",Datos!V429=V$1008),0,IF(V$1004=0,0,1-CHOOSE(V$1004,IF(ISNUMBER(Datos!V429),AND(OR(V$1005="",Datos!V429&gt;=V$1005),OR(V$1006="",Datos!V429&lt;=V$1006)),FALSE),IF(ISNUMBER(Datos!V429),AND(Datos!V429=INT(Datos!V429),AND(OR(V$1005="",Datos!V429&gt;=V$1005),OR(V$1006="",Datos!V429&lt;=V$1006))),FALSE),OR(ISNUMBER(FIND(";"&amp;UPPER(TRIM(Datos!V429&amp;""))&amp;"=",V$1007)),ISNUMBER(FIND(";"&amp;UPPER(TRIM(Datos!V429&amp;""))&amp;";",V$1007))),OR(UPPER(TRIM(Datos!V429&amp;""))="SÍ",UPPER(TRIM(Datos!V429&amp;""))="SI",UPPER(TRIM(Datos!V429&amp;""))="NO"),IF(ISNUMBER(Datos!V429),AND(OR(V$1005="",Datos!V429&gt;=V$1005),OR(V$1006="",Datos!V429&lt;=V$1006)),FALSE),TRUE))))</f>
        <v>0.0</v>
      </c>
      <c r="W429">
        <f>IF(Datos!W429="",0,IF(AND(W$1008&lt;&gt;"",Datos!W429=W$1008),0,IF(W$1004=0,0,1-CHOOSE(W$1004,IF(ISNUMBER(Datos!W429),AND(OR(W$1005="",Datos!W429&gt;=W$1005),OR(W$1006="",Datos!W429&lt;=W$1006)),FALSE),IF(ISNUMBER(Datos!W429),AND(Datos!W429=INT(Datos!W429),AND(OR(W$1005="",Datos!W429&gt;=W$1005),OR(W$1006="",Datos!W429&lt;=W$1006))),FALSE),OR(ISNUMBER(FIND(";"&amp;UPPER(TRIM(Datos!W429&amp;""))&amp;"=",W$1007)),ISNUMBER(FIND(";"&amp;UPPER(TRIM(Datos!W429&amp;""))&amp;";",W$1007))),OR(UPPER(TRIM(Datos!W429&amp;""))="SÍ",UPPER(TRIM(Datos!W429&amp;""))="SI",UPPER(TRIM(Datos!W429&amp;""))="NO"),IF(ISNUMBER(Datos!W429),AND(OR(W$1005="",Datos!W429&gt;=W$1005),OR(W$1006="",Datos!W429&lt;=W$1006)),FALSE),TRUE))))</f>
        <v>0.0</v>
      </c>
      <c r="X429">
        <f>IF(Datos!X429="",0,IF(AND(X$1008&lt;&gt;"",Datos!X429=X$1008),0,IF(X$1004=0,0,1-CHOOSE(X$1004,IF(ISNUMBER(Datos!X429),AND(OR(X$1005="",Datos!X429&gt;=X$1005),OR(X$1006="",Datos!X429&lt;=X$1006)),FALSE),IF(ISNUMBER(Datos!X429),AND(Datos!X429=INT(Datos!X429),AND(OR(X$1005="",Datos!X429&gt;=X$1005),OR(X$1006="",Datos!X429&lt;=X$1006))),FALSE),OR(ISNUMBER(FIND(";"&amp;UPPER(TRIM(Datos!X429&amp;""))&amp;"=",X$1007)),ISNUMBER(FIND(";"&amp;UPPER(TRIM(Datos!X429&amp;""))&amp;";",X$1007))),OR(UPPER(TRIM(Datos!X429&amp;""))="SÍ",UPPER(TRIM(Datos!X429&amp;""))="SI",UPPER(TRIM(Datos!X429&amp;""))="NO"),IF(ISNUMBER(Datos!X429),AND(OR(X$1005="",Datos!X429&gt;=X$1005),OR(X$1006="",Datos!X429&lt;=X$1006)),FALSE),TRUE))))</f>
        <v>0.0</v>
      </c>
      <c r="Y429">
        <f>IF(Datos!Y429="",0,IF(AND(Y$1008&lt;&gt;"",Datos!Y429=Y$1008),0,IF(Y$1004=0,0,1-CHOOSE(Y$1004,IF(ISNUMBER(Datos!Y429),AND(OR(Y$1005="",Datos!Y429&gt;=Y$1005),OR(Y$1006="",Datos!Y429&lt;=Y$1006)),FALSE),IF(ISNUMBER(Datos!Y429),AND(Datos!Y429=INT(Datos!Y429),AND(OR(Y$1005="",Datos!Y429&gt;=Y$1005),OR(Y$1006="",Datos!Y429&lt;=Y$1006))),FALSE),OR(ISNUMBER(FIND(";"&amp;UPPER(TRIM(Datos!Y429&amp;""))&amp;"=",Y$1007)),ISNUMBER(FIND(";"&amp;UPPER(TRIM(Datos!Y429&amp;""))&amp;";",Y$1007))),OR(UPPER(TRIM(Datos!Y429&amp;""))="SÍ",UPPER(TRIM(Datos!Y429&amp;""))="SI",UPPER(TRIM(Datos!Y429&amp;""))="NO"),IF(ISNUMBER(Datos!Y429),AND(OR(Y$1005="",Datos!Y429&gt;=Y$1005),OR(Y$1006="",Datos!Y429&lt;=Y$1006)),FALSE),TRUE))))</f>
        <v>0.0</v>
      </c>
      <c r="Z429">
        <f>IF(Datos!Z429="",0,IF(AND(Z$1008&lt;&gt;"",Datos!Z429=Z$1008),0,IF(Z$1004=0,0,1-CHOOSE(Z$1004,IF(ISNUMBER(Datos!Z429),AND(OR(Z$1005="",Datos!Z429&gt;=Z$1005),OR(Z$1006="",Datos!Z429&lt;=Z$1006)),FALSE),IF(ISNUMBER(Datos!Z429),AND(Datos!Z429=INT(Datos!Z429),AND(OR(Z$1005="",Datos!Z429&gt;=Z$1005),OR(Z$1006="",Datos!Z429&lt;=Z$1006))),FALSE),OR(ISNUMBER(FIND(";"&amp;UPPER(TRIM(Datos!Z429&amp;""))&amp;"=",Z$1007)),ISNUMBER(FIND(";"&amp;UPPER(TRIM(Datos!Z429&amp;""))&amp;";",Z$1007))),OR(UPPER(TRIM(Datos!Z429&amp;""))="SÍ",UPPER(TRIM(Datos!Z429&amp;""))="SI",UPPER(TRIM(Datos!Z429&amp;""))="NO"),IF(ISNUMBER(Datos!Z429),AND(OR(Z$1005="",Datos!Z429&gt;=Z$1005),OR(Z$1006="",Datos!Z429&lt;=Z$1006)),FALSE),TRUE))))</f>
        <v>0.0</v>
      </c>
      <c r="AA429">
        <f>IF(Datos!AA429="",0,IF(AND(AA$1008&lt;&gt;"",Datos!AA429=AA$1008),0,IF(AA$1004=0,0,1-CHOOSE(AA$1004,IF(ISNUMBER(Datos!AA429),AND(OR(AA$1005="",Datos!AA429&gt;=AA$1005),OR(AA$1006="",Datos!AA429&lt;=AA$1006)),FALSE),IF(ISNUMBER(Datos!AA429),AND(Datos!AA429=INT(Datos!AA429),AND(OR(AA$1005="",Datos!AA429&gt;=AA$1005),OR(AA$1006="",Datos!AA429&lt;=AA$1006))),FALSE),OR(ISNUMBER(FIND(";"&amp;UPPER(TRIM(Datos!AA429&amp;""))&amp;"=",AA$1007)),ISNUMBER(FIND(";"&amp;UPPER(TRIM(Datos!AA429&amp;""))&amp;";",AA$1007))),OR(UPPER(TRIM(Datos!AA429&amp;""))="SÍ",UPPER(TRIM(Datos!AA429&amp;""))="SI",UPPER(TRIM(Datos!AA429&amp;""))="NO"),IF(ISNUMBER(Datos!AA429),AND(OR(AA$1005="",Datos!AA429&gt;=AA$1005),OR(AA$1006="",Datos!AA429&lt;=AA$1006)),FALSE),TRUE))))</f>
        <v>0.0</v>
      </c>
      <c r="AB429">
        <f>IF(Datos!AB429="",0,IF(AND(AB$1008&lt;&gt;"",Datos!AB429=AB$1008),0,IF(AB$1004=0,0,1-CHOOSE(AB$1004,IF(ISNUMBER(Datos!AB429),AND(OR(AB$1005="",Datos!AB429&gt;=AB$1005),OR(AB$1006="",Datos!AB429&lt;=AB$1006)),FALSE),IF(ISNUMBER(Datos!AB429),AND(Datos!AB429=INT(Datos!AB429),AND(OR(AB$1005="",Datos!AB429&gt;=AB$1005),OR(AB$1006="",Datos!AB429&lt;=AB$1006))),FALSE),OR(ISNUMBER(FIND(";"&amp;UPPER(TRIM(Datos!AB429&amp;""))&amp;"=",AB$1007)),ISNUMBER(FIND(";"&amp;UPPER(TRIM(Datos!AB429&amp;""))&amp;";",AB$1007))),OR(UPPER(TRIM(Datos!AB429&amp;""))="SÍ",UPPER(TRIM(Datos!AB429&amp;""))="SI",UPPER(TRIM(Datos!AB429&amp;""))="NO"),IF(ISNUMBER(Datos!AB429),AND(OR(AB$1005="",Datos!AB429&gt;=AB$1005),OR(AB$1006="",Datos!AB429&lt;=AB$1006)),FALSE),TRUE))))</f>
        <v>0.0</v>
      </c>
      <c r="AC429">
        <f>IF(Datos!AC429="",0,IF(AND(AC$1008&lt;&gt;"",Datos!AC429=AC$1008),0,IF(AC$1004=0,0,1-CHOOSE(AC$1004,IF(ISNUMBER(Datos!AC429),AND(OR(AC$1005="",Datos!AC429&gt;=AC$1005),OR(AC$1006="",Datos!AC429&lt;=AC$1006)),FALSE),IF(ISNUMBER(Datos!AC429),AND(Datos!AC429=INT(Datos!AC429),AND(OR(AC$1005="",Datos!AC429&gt;=AC$1005),OR(AC$1006="",Datos!AC429&lt;=AC$1006))),FALSE),OR(ISNUMBER(FIND(";"&amp;UPPER(TRIM(Datos!AC429&amp;""))&amp;"=",AC$1007)),ISNUMBER(FIND(";"&amp;UPPER(TRIM(Datos!AC429&amp;""))&amp;";",AC$1007))),OR(UPPER(TRIM(Datos!AC429&amp;""))="SÍ",UPPER(TRIM(Datos!AC429&amp;""))="SI",UPPER(TRIM(Datos!AC429&amp;""))="NO"),IF(ISNUMBER(Datos!AC429),AND(OR(AC$1005="",Datos!AC429&gt;=AC$1005),OR(AC$1006="",Datos!AC429&lt;=AC$1006)),FALSE),TRUE))))</f>
        <v>0.0</v>
      </c>
      <c r="AD429">
        <f>IF(Datos!AD429="",0,IF(AND(AD$1008&lt;&gt;"",Datos!AD429=AD$1008),0,IF(AD$1004=0,0,1-CHOOSE(AD$1004,IF(ISNUMBER(Datos!AD429),AND(OR(AD$1005="",Datos!AD429&gt;=AD$1005),OR(AD$1006="",Datos!AD429&lt;=AD$1006)),FALSE),IF(ISNUMBER(Datos!AD429),AND(Datos!AD429=INT(Datos!AD429),AND(OR(AD$1005="",Datos!AD429&gt;=AD$1005),OR(AD$1006="",Datos!AD429&lt;=AD$1006))),FALSE),OR(ISNUMBER(FIND(";"&amp;UPPER(TRIM(Datos!AD429&amp;""))&amp;"=",AD$1007)),ISNUMBER(FIND(";"&amp;UPPER(TRIM(Datos!AD429&amp;""))&amp;";",AD$1007))),OR(UPPER(TRIM(Datos!AD429&amp;""))="SÍ",UPPER(TRIM(Datos!AD429&amp;""))="SI",UPPER(TRIM(Datos!AD429&amp;""))="NO"),IF(ISNUMBER(Datos!AD429),AND(OR(AD$1005="",Datos!AD429&gt;=AD$1005),OR(AD$1006="",Datos!AD429&lt;=AD$1006)),FALSE),TRUE))))</f>
        <v>0.0</v>
      </c>
      <c r="AE429">
        <f>IF(Datos!AE429="",0,IF(AND(AE$1008&lt;&gt;"",Datos!AE429=AE$1008),0,IF(AE$1004=0,0,1-CHOOSE(AE$1004,IF(ISNUMBER(Datos!AE429),AND(OR(AE$1005="",Datos!AE429&gt;=AE$1005),OR(AE$1006="",Datos!AE429&lt;=AE$1006)),FALSE),IF(ISNUMBER(Datos!AE429),AND(Datos!AE429=INT(Datos!AE429),AND(OR(AE$1005="",Datos!AE429&gt;=AE$1005),OR(AE$1006="",Datos!AE429&lt;=AE$1006))),FALSE),OR(ISNUMBER(FIND(";"&amp;UPPER(TRIM(Datos!AE429&amp;""))&amp;"=",AE$1007)),ISNUMBER(FIND(";"&amp;UPPER(TRIM(Datos!AE429&amp;""))&amp;";",AE$1007))),OR(UPPER(TRIM(Datos!AE429&amp;""))="SÍ",UPPER(TRIM(Datos!AE429&amp;""))="SI",UPPER(TRIM(Datos!AE429&amp;""))="NO"),IF(ISNUMBER(Datos!AE429),AND(OR(AE$1005="",Datos!AE429&gt;=AE$1005),OR(AE$1006="",Datos!AE429&lt;=AE$1006)),FALSE),TRUE))))</f>
        <v>0.0</v>
      </c>
    </row>
    <row r="430" spans="2:31">
      <c r="B430">
        <f>IF(Datos!B430="",0,IF(AND(B$1008&lt;&gt;"",Datos!B430=B$1008),0,IF(B$1004=0,0,1-CHOOSE(B$1004,IF(ISNUMBER(Datos!B430),AND(OR(B$1005="",Datos!B430&gt;=B$1005),OR(B$1006="",Datos!B430&lt;=B$1006)),FALSE),IF(ISNUMBER(Datos!B430),AND(Datos!B430=INT(Datos!B430),AND(OR(B$1005="",Datos!B430&gt;=B$1005),OR(B$1006="",Datos!B430&lt;=B$1006))),FALSE),OR(ISNUMBER(FIND(";"&amp;UPPER(TRIM(Datos!B430&amp;""))&amp;"=",B$1007)),ISNUMBER(FIND(";"&amp;UPPER(TRIM(Datos!B430&amp;""))&amp;";",B$1007))),OR(UPPER(TRIM(Datos!B430&amp;""))="SÍ",UPPER(TRIM(Datos!B430&amp;""))="SI",UPPER(TRIM(Datos!B430&amp;""))="NO"),IF(ISNUMBER(Datos!B430),AND(OR(B$1005="",Datos!B430&gt;=B$1005),OR(B$1006="",Datos!B430&lt;=B$1006)),FALSE),TRUE))))</f>
        <v>0.0</v>
      </c>
      <c r="C430">
        <f>IF(Datos!C430="",0,IF(AND(C$1008&lt;&gt;"",Datos!C430=C$1008),0,IF(C$1004=0,0,1-CHOOSE(C$1004,IF(ISNUMBER(Datos!C430),AND(OR(C$1005="",Datos!C430&gt;=C$1005),OR(C$1006="",Datos!C430&lt;=C$1006)),FALSE),IF(ISNUMBER(Datos!C430),AND(Datos!C430=INT(Datos!C430),AND(OR(C$1005="",Datos!C430&gt;=C$1005),OR(C$1006="",Datos!C430&lt;=C$1006))),FALSE),OR(ISNUMBER(FIND(";"&amp;UPPER(TRIM(Datos!C430&amp;""))&amp;"=",C$1007)),ISNUMBER(FIND(";"&amp;UPPER(TRIM(Datos!C430&amp;""))&amp;";",C$1007))),OR(UPPER(TRIM(Datos!C430&amp;""))="SÍ",UPPER(TRIM(Datos!C430&amp;""))="SI",UPPER(TRIM(Datos!C430&amp;""))="NO"),IF(ISNUMBER(Datos!C430),AND(OR(C$1005="",Datos!C430&gt;=C$1005),OR(C$1006="",Datos!C430&lt;=C$1006)),FALSE),TRUE))))</f>
        <v>0.0</v>
      </c>
      <c r="D430">
        <f>IF(Datos!D430="",0,IF(AND(D$1008&lt;&gt;"",Datos!D430=D$1008),0,IF(D$1004=0,0,1-CHOOSE(D$1004,IF(ISNUMBER(Datos!D430),AND(OR(D$1005="",Datos!D430&gt;=D$1005),OR(D$1006="",Datos!D430&lt;=D$1006)),FALSE),IF(ISNUMBER(Datos!D430),AND(Datos!D430=INT(Datos!D430),AND(OR(D$1005="",Datos!D430&gt;=D$1005),OR(D$1006="",Datos!D430&lt;=D$1006))),FALSE),OR(ISNUMBER(FIND(";"&amp;UPPER(TRIM(Datos!D430&amp;""))&amp;"=",D$1007)),ISNUMBER(FIND(";"&amp;UPPER(TRIM(Datos!D430&amp;""))&amp;";",D$1007))),OR(UPPER(TRIM(Datos!D430&amp;""))="SÍ",UPPER(TRIM(Datos!D430&amp;""))="SI",UPPER(TRIM(Datos!D430&amp;""))="NO"),IF(ISNUMBER(Datos!D430),AND(OR(D$1005="",Datos!D430&gt;=D$1005),OR(D$1006="",Datos!D430&lt;=D$1006)),FALSE),TRUE))))</f>
        <v>0.0</v>
      </c>
      <c r="E430">
        <f>IF(Datos!E430="",0,IF(AND(E$1008&lt;&gt;"",Datos!E430=E$1008),0,IF(E$1004=0,0,1-CHOOSE(E$1004,IF(ISNUMBER(Datos!E430),AND(OR(E$1005="",Datos!E430&gt;=E$1005),OR(E$1006="",Datos!E430&lt;=E$1006)),FALSE),IF(ISNUMBER(Datos!E430),AND(Datos!E430=INT(Datos!E430),AND(OR(E$1005="",Datos!E430&gt;=E$1005),OR(E$1006="",Datos!E430&lt;=E$1006))),FALSE),OR(ISNUMBER(FIND(";"&amp;UPPER(TRIM(Datos!E430&amp;""))&amp;"=",E$1007)),ISNUMBER(FIND(";"&amp;UPPER(TRIM(Datos!E430&amp;""))&amp;";",E$1007))),OR(UPPER(TRIM(Datos!E430&amp;""))="SÍ",UPPER(TRIM(Datos!E430&amp;""))="SI",UPPER(TRIM(Datos!E430&amp;""))="NO"),IF(ISNUMBER(Datos!E430),AND(OR(E$1005="",Datos!E430&gt;=E$1005),OR(E$1006="",Datos!E430&lt;=E$1006)),FALSE),TRUE))))</f>
        <v>0.0</v>
      </c>
      <c r="F430">
        <f>IF(Datos!F430="",0,IF(AND(F$1008&lt;&gt;"",Datos!F430=F$1008),0,IF(F$1004=0,0,1-CHOOSE(F$1004,IF(ISNUMBER(Datos!F430),AND(OR(F$1005="",Datos!F430&gt;=F$1005),OR(F$1006="",Datos!F430&lt;=F$1006)),FALSE),IF(ISNUMBER(Datos!F430),AND(Datos!F430=INT(Datos!F430),AND(OR(F$1005="",Datos!F430&gt;=F$1005),OR(F$1006="",Datos!F430&lt;=F$1006))),FALSE),OR(ISNUMBER(FIND(";"&amp;UPPER(TRIM(Datos!F430&amp;""))&amp;"=",F$1007)),ISNUMBER(FIND(";"&amp;UPPER(TRIM(Datos!F430&amp;""))&amp;";",F$1007))),OR(UPPER(TRIM(Datos!F430&amp;""))="SÍ",UPPER(TRIM(Datos!F430&amp;""))="SI",UPPER(TRIM(Datos!F430&amp;""))="NO"),IF(ISNUMBER(Datos!F430),AND(OR(F$1005="",Datos!F430&gt;=F$1005),OR(F$1006="",Datos!F430&lt;=F$1006)),FALSE),TRUE))))</f>
        <v>0.0</v>
      </c>
      <c r="G430">
        <f>IF(Datos!G430="",0,IF(AND(G$1008&lt;&gt;"",Datos!G430=G$1008),0,IF(G$1004=0,0,1-CHOOSE(G$1004,IF(ISNUMBER(Datos!G430),AND(OR(G$1005="",Datos!G430&gt;=G$1005),OR(G$1006="",Datos!G430&lt;=G$1006)),FALSE),IF(ISNUMBER(Datos!G430),AND(Datos!G430=INT(Datos!G430),AND(OR(G$1005="",Datos!G430&gt;=G$1005),OR(G$1006="",Datos!G430&lt;=G$1006))),FALSE),OR(ISNUMBER(FIND(";"&amp;UPPER(TRIM(Datos!G430&amp;""))&amp;"=",G$1007)),ISNUMBER(FIND(";"&amp;UPPER(TRIM(Datos!G430&amp;""))&amp;";",G$1007))),OR(UPPER(TRIM(Datos!G430&amp;""))="SÍ",UPPER(TRIM(Datos!G430&amp;""))="SI",UPPER(TRIM(Datos!G430&amp;""))="NO"),IF(ISNUMBER(Datos!G430),AND(OR(G$1005="",Datos!G430&gt;=G$1005),OR(G$1006="",Datos!G430&lt;=G$1006)),FALSE),TRUE))))</f>
        <v>0.0</v>
      </c>
      <c r="H430">
        <f>IF(Datos!H430="",0,IF(AND(H$1008&lt;&gt;"",Datos!H430=H$1008),0,IF(H$1004=0,0,1-CHOOSE(H$1004,IF(ISNUMBER(Datos!H430),AND(OR(H$1005="",Datos!H430&gt;=H$1005),OR(H$1006="",Datos!H430&lt;=H$1006)),FALSE),IF(ISNUMBER(Datos!H430),AND(Datos!H430=INT(Datos!H430),AND(OR(H$1005="",Datos!H430&gt;=H$1005),OR(H$1006="",Datos!H430&lt;=H$1006))),FALSE),OR(ISNUMBER(FIND(";"&amp;UPPER(TRIM(Datos!H430&amp;""))&amp;"=",H$1007)),ISNUMBER(FIND(";"&amp;UPPER(TRIM(Datos!H430&amp;""))&amp;";",H$1007))),OR(UPPER(TRIM(Datos!H430&amp;""))="SÍ",UPPER(TRIM(Datos!H430&amp;""))="SI",UPPER(TRIM(Datos!H430&amp;""))="NO"),IF(ISNUMBER(Datos!H430),AND(OR(H$1005="",Datos!H430&gt;=H$1005),OR(H$1006="",Datos!H430&lt;=H$1006)),FALSE),TRUE))))</f>
        <v>0.0</v>
      </c>
      <c r="I430">
        <f>IF(Datos!I430="",0,IF(AND(I$1008&lt;&gt;"",Datos!I430=I$1008),0,IF(I$1004=0,0,1-CHOOSE(I$1004,IF(ISNUMBER(Datos!I430),AND(OR(I$1005="",Datos!I430&gt;=I$1005),OR(I$1006="",Datos!I430&lt;=I$1006)),FALSE),IF(ISNUMBER(Datos!I430),AND(Datos!I430=INT(Datos!I430),AND(OR(I$1005="",Datos!I430&gt;=I$1005),OR(I$1006="",Datos!I430&lt;=I$1006))),FALSE),OR(ISNUMBER(FIND(";"&amp;UPPER(TRIM(Datos!I430&amp;""))&amp;"=",I$1007)),ISNUMBER(FIND(";"&amp;UPPER(TRIM(Datos!I430&amp;""))&amp;";",I$1007))),OR(UPPER(TRIM(Datos!I430&amp;""))="SÍ",UPPER(TRIM(Datos!I430&amp;""))="SI",UPPER(TRIM(Datos!I430&amp;""))="NO"),IF(ISNUMBER(Datos!I430),AND(OR(I$1005="",Datos!I430&gt;=I$1005),OR(I$1006="",Datos!I430&lt;=I$1006)),FALSE),TRUE))))</f>
        <v>0.0</v>
      </c>
      <c r="J430">
        <f>IF(Datos!J430="",0,IF(AND(J$1008&lt;&gt;"",Datos!J430=J$1008),0,IF(J$1004=0,0,1-CHOOSE(J$1004,IF(ISNUMBER(Datos!J430),AND(OR(J$1005="",Datos!J430&gt;=J$1005),OR(J$1006="",Datos!J430&lt;=J$1006)),FALSE),IF(ISNUMBER(Datos!J430),AND(Datos!J430=INT(Datos!J430),AND(OR(J$1005="",Datos!J430&gt;=J$1005),OR(J$1006="",Datos!J430&lt;=J$1006))),FALSE),OR(ISNUMBER(FIND(";"&amp;UPPER(TRIM(Datos!J430&amp;""))&amp;"=",J$1007)),ISNUMBER(FIND(";"&amp;UPPER(TRIM(Datos!J430&amp;""))&amp;";",J$1007))),OR(UPPER(TRIM(Datos!J430&amp;""))="SÍ",UPPER(TRIM(Datos!J430&amp;""))="SI",UPPER(TRIM(Datos!J430&amp;""))="NO"),IF(ISNUMBER(Datos!J430),AND(OR(J$1005="",Datos!J430&gt;=J$1005),OR(J$1006="",Datos!J430&lt;=J$1006)),FALSE),TRUE))))</f>
        <v>0.0</v>
      </c>
      <c r="K430">
        <f>IF(Datos!K430="",0,IF(AND(K$1008&lt;&gt;"",Datos!K430=K$1008),0,IF(K$1004=0,0,1-CHOOSE(K$1004,IF(ISNUMBER(Datos!K430),AND(OR(K$1005="",Datos!K430&gt;=K$1005),OR(K$1006="",Datos!K430&lt;=K$1006)),FALSE),IF(ISNUMBER(Datos!K430),AND(Datos!K430=INT(Datos!K430),AND(OR(K$1005="",Datos!K430&gt;=K$1005),OR(K$1006="",Datos!K430&lt;=K$1006))),FALSE),OR(ISNUMBER(FIND(";"&amp;UPPER(TRIM(Datos!K430&amp;""))&amp;"=",K$1007)),ISNUMBER(FIND(";"&amp;UPPER(TRIM(Datos!K430&amp;""))&amp;";",K$1007))),OR(UPPER(TRIM(Datos!K430&amp;""))="SÍ",UPPER(TRIM(Datos!K430&amp;""))="SI",UPPER(TRIM(Datos!K430&amp;""))="NO"),IF(ISNUMBER(Datos!K430),AND(OR(K$1005="",Datos!K430&gt;=K$1005),OR(K$1006="",Datos!K430&lt;=K$1006)),FALSE),TRUE))))</f>
        <v>0.0</v>
      </c>
      <c r="L430">
        <f>IF(Datos!L430="",0,IF(AND(L$1008&lt;&gt;"",Datos!L430=L$1008),0,IF(L$1004=0,0,1-CHOOSE(L$1004,IF(ISNUMBER(Datos!L430),AND(OR(L$1005="",Datos!L430&gt;=L$1005),OR(L$1006="",Datos!L430&lt;=L$1006)),FALSE),IF(ISNUMBER(Datos!L430),AND(Datos!L430=INT(Datos!L430),AND(OR(L$1005="",Datos!L430&gt;=L$1005),OR(L$1006="",Datos!L430&lt;=L$1006))),FALSE),OR(ISNUMBER(FIND(";"&amp;UPPER(TRIM(Datos!L430&amp;""))&amp;"=",L$1007)),ISNUMBER(FIND(";"&amp;UPPER(TRIM(Datos!L430&amp;""))&amp;";",L$1007))),OR(UPPER(TRIM(Datos!L430&amp;""))="SÍ",UPPER(TRIM(Datos!L430&amp;""))="SI",UPPER(TRIM(Datos!L430&amp;""))="NO"),IF(ISNUMBER(Datos!L430),AND(OR(L$1005="",Datos!L430&gt;=L$1005),OR(L$1006="",Datos!L430&lt;=L$1006)),FALSE),TRUE))))</f>
        <v>0.0</v>
      </c>
      <c r="M430">
        <f>IF(Datos!M430="",0,IF(AND(M$1008&lt;&gt;"",Datos!M430=M$1008),0,IF(M$1004=0,0,1-CHOOSE(M$1004,IF(ISNUMBER(Datos!M430),AND(OR(M$1005="",Datos!M430&gt;=M$1005),OR(M$1006="",Datos!M430&lt;=M$1006)),FALSE),IF(ISNUMBER(Datos!M430),AND(Datos!M430=INT(Datos!M430),AND(OR(M$1005="",Datos!M430&gt;=M$1005),OR(M$1006="",Datos!M430&lt;=M$1006))),FALSE),OR(ISNUMBER(FIND(";"&amp;UPPER(TRIM(Datos!M430&amp;""))&amp;"=",M$1007)),ISNUMBER(FIND(";"&amp;UPPER(TRIM(Datos!M430&amp;""))&amp;";",M$1007))),OR(UPPER(TRIM(Datos!M430&amp;""))="SÍ",UPPER(TRIM(Datos!M430&amp;""))="SI",UPPER(TRIM(Datos!M430&amp;""))="NO"),IF(ISNUMBER(Datos!M430),AND(OR(M$1005="",Datos!M430&gt;=M$1005),OR(M$1006="",Datos!M430&lt;=M$1006)),FALSE),TRUE))))</f>
        <v>0.0</v>
      </c>
      <c r="N430">
        <f>IF(Datos!N430="",0,IF(AND(N$1008&lt;&gt;"",Datos!N430=N$1008),0,IF(N$1004=0,0,1-CHOOSE(N$1004,IF(ISNUMBER(Datos!N430),AND(OR(N$1005="",Datos!N430&gt;=N$1005),OR(N$1006="",Datos!N430&lt;=N$1006)),FALSE),IF(ISNUMBER(Datos!N430),AND(Datos!N430=INT(Datos!N430),AND(OR(N$1005="",Datos!N430&gt;=N$1005),OR(N$1006="",Datos!N430&lt;=N$1006))),FALSE),OR(ISNUMBER(FIND(";"&amp;UPPER(TRIM(Datos!N430&amp;""))&amp;"=",N$1007)),ISNUMBER(FIND(";"&amp;UPPER(TRIM(Datos!N430&amp;""))&amp;";",N$1007))),OR(UPPER(TRIM(Datos!N430&amp;""))="SÍ",UPPER(TRIM(Datos!N430&amp;""))="SI",UPPER(TRIM(Datos!N430&amp;""))="NO"),IF(ISNUMBER(Datos!N430),AND(OR(N$1005="",Datos!N430&gt;=N$1005),OR(N$1006="",Datos!N430&lt;=N$1006)),FALSE),TRUE))))</f>
        <v>0.0</v>
      </c>
      <c r="O430">
        <f>IF(Datos!O430="",0,IF(AND(O$1008&lt;&gt;"",Datos!O430=O$1008),0,IF(O$1004=0,0,1-CHOOSE(O$1004,IF(ISNUMBER(Datos!O430),AND(OR(O$1005="",Datos!O430&gt;=O$1005),OR(O$1006="",Datos!O430&lt;=O$1006)),FALSE),IF(ISNUMBER(Datos!O430),AND(Datos!O430=INT(Datos!O430),AND(OR(O$1005="",Datos!O430&gt;=O$1005),OR(O$1006="",Datos!O430&lt;=O$1006))),FALSE),OR(ISNUMBER(FIND(";"&amp;UPPER(TRIM(Datos!O430&amp;""))&amp;"=",O$1007)),ISNUMBER(FIND(";"&amp;UPPER(TRIM(Datos!O430&amp;""))&amp;";",O$1007))),OR(UPPER(TRIM(Datos!O430&amp;""))="SÍ",UPPER(TRIM(Datos!O430&amp;""))="SI",UPPER(TRIM(Datos!O430&amp;""))="NO"),IF(ISNUMBER(Datos!O430),AND(OR(O$1005="",Datos!O430&gt;=O$1005),OR(O$1006="",Datos!O430&lt;=O$1006)),FALSE),TRUE))))</f>
        <v>0.0</v>
      </c>
      <c r="P430">
        <f>IF(Datos!P430="",0,IF(AND(P$1008&lt;&gt;"",Datos!P430=P$1008),0,IF(P$1004=0,0,1-CHOOSE(P$1004,IF(ISNUMBER(Datos!P430),AND(OR(P$1005="",Datos!P430&gt;=P$1005),OR(P$1006="",Datos!P430&lt;=P$1006)),FALSE),IF(ISNUMBER(Datos!P430),AND(Datos!P430=INT(Datos!P430),AND(OR(P$1005="",Datos!P430&gt;=P$1005),OR(P$1006="",Datos!P430&lt;=P$1006))),FALSE),OR(ISNUMBER(FIND(";"&amp;UPPER(TRIM(Datos!P430&amp;""))&amp;"=",P$1007)),ISNUMBER(FIND(";"&amp;UPPER(TRIM(Datos!P430&amp;""))&amp;";",P$1007))),OR(UPPER(TRIM(Datos!P430&amp;""))="SÍ",UPPER(TRIM(Datos!P430&amp;""))="SI",UPPER(TRIM(Datos!P430&amp;""))="NO"),IF(ISNUMBER(Datos!P430),AND(OR(P$1005="",Datos!P430&gt;=P$1005),OR(P$1006="",Datos!P430&lt;=P$1006)),FALSE),TRUE))))</f>
        <v>0.0</v>
      </c>
      <c r="Q430">
        <f>IF(Datos!Q430="",0,IF(AND(Q$1008&lt;&gt;"",Datos!Q430=Q$1008),0,IF(Q$1004=0,0,1-CHOOSE(Q$1004,IF(ISNUMBER(Datos!Q430),AND(OR(Q$1005="",Datos!Q430&gt;=Q$1005),OR(Q$1006="",Datos!Q430&lt;=Q$1006)),FALSE),IF(ISNUMBER(Datos!Q430),AND(Datos!Q430=INT(Datos!Q430),AND(OR(Q$1005="",Datos!Q430&gt;=Q$1005),OR(Q$1006="",Datos!Q430&lt;=Q$1006))),FALSE),OR(ISNUMBER(FIND(";"&amp;UPPER(TRIM(Datos!Q430&amp;""))&amp;"=",Q$1007)),ISNUMBER(FIND(";"&amp;UPPER(TRIM(Datos!Q430&amp;""))&amp;";",Q$1007))),OR(UPPER(TRIM(Datos!Q430&amp;""))="SÍ",UPPER(TRIM(Datos!Q430&amp;""))="SI",UPPER(TRIM(Datos!Q430&amp;""))="NO"),IF(ISNUMBER(Datos!Q430),AND(OR(Q$1005="",Datos!Q430&gt;=Q$1005),OR(Q$1006="",Datos!Q430&lt;=Q$1006)),FALSE),TRUE))))</f>
        <v>0.0</v>
      </c>
      <c r="R430">
        <f>IF(Datos!R430="",0,IF(AND(R$1008&lt;&gt;"",Datos!R430=R$1008),0,IF(R$1004=0,0,1-CHOOSE(R$1004,IF(ISNUMBER(Datos!R430),AND(OR(R$1005="",Datos!R430&gt;=R$1005),OR(R$1006="",Datos!R430&lt;=R$1006)),FALSE),IF(ISNUMBER(Datos!R430),AND(Datos!R430=INT(Datos!R430),AND(OR(R$1005="",Datos!R430&gt;=R$1005),OR(R$1006="",Datos!R430&lt;=R$1006))),FALSE),OR(ISNUMBER(FIND(";"&amp;UPPER(TRIM(Datos!R430&amp;""))&amp;"=",R$1007)),ISNUMBER(FIND(";"&amp;UPPER(TRIM(Datos!R430&amp;""))&amp;";",R$1007))),OR(UPPER(TRIM(Datos!R430&amp;""))="SÍ",UPPER(TRIM(Datos!R430&amp;""))="SI",UPPER(TRIM(Datos!R430&amp;""))="NO"),IF(ISNUMBER(Datos!R430),AND(OR(R$1005="",Datos!R430&gt;=R$1005),OR(R$1006="",Datos!R430&lt;=R$1006)),FALSE),TRUE))))</f>
        <v>0.0</v>
      </c>
      <c r="S430">
        <f>IF(Datos!S430="",0,IF(AND(S$1008&lt;&gt;"",Datos!S430=S$1008),0,IF(S$1004=0,0,1-CHOOSE(S$1004,IF(ISNUMBER(Datos!S430),AND(OR(S$1005="",Datos!S430&gt;=S$1005),OR(S$1006="",Datos!S430&lt;=S$1006)),FALSE),IF(ISNUMBER(Datos!S430),AND(Datos!S430=INT(Datos!S430),AND(OR(S$1005="",Datos!S430&gt;=S$1005),OR(S$1006="",Datos!S430&lt;=S$1006))),FALSE),OR(ISNUMBER(FIND(";"&amp;UPPER(TRIM(Datos!S430&amp;""))&amp;"=",S$1007)),ISNUMBER(FIND(";"&amp;UPPER(TRIM(Datos!S430&amp;""))&amp;";",S$1007))),OR(UPPER(TRIM(Datos!S430&amp;""))="SÍ",UPPER(TRIM(Datos!S430&amp;""))="SI",UPPER(TRIM(Datos!S430&amp;""))="NO"),IF(ISNUMBER(Datos!S430),AND(OR(S$1005="",Datos!S430&gt;=S$1005),OR(S$1006="",Datos!S430&lt;=S$1006)),FALSE),TRUE))))</f>
        <v>0.0</v>
      </c>
      <c r="T430">
        <f>IF(Datos!T430="",0,IF(AND(T$1008&lt;&gt;"",Datos!T430=T$1008),0,IF(T$1004=0,0,1-CHOOSE(T$1004,IF(ISNUMBER(Datos!T430),AND(OR(T$1005="",Datos!T430&gt;=T$1005),OR(T$1006="",Datos!T430&lt;=T$1006)),FALSE),IF(ISNUMBER(Datos!T430),AND(Datos!T430=INT(Datos!T430),AND(OR(T$1005="",Datos!T430&gt;=T$1005),OR(T$1006="",Datos!T430&lt;=T$1006))),FALSE),OR(ISNUMBER(FIND(";"&amp;UPPER(TRIM(Datos!T430&amp;""))&amp;"=",T$1007)),ISNUMBER(FIND(";"&amp;UPPER(TRIM(Datos!T430&amp;""))&amp;";",T$1007))),OR(UPPER(TRIM(Datos!T430&amp;""))="SÍ",UPPER(TRIM(Datos!T430&amp;""))="SI",UPPER(TRIM(Datos!T430&amp;""))="NO"),IF(ISNUMBER(Datos!T430),AND(OR(T$1005="",Datos!T430&gt;=T$1005),OR(T$1006="",Datos!T430&lt;=T$1006)),FALSE),TRUE))))</f>
        <v>0.0</v>
      </c>
      <c r="U430">
        <f>IF(Datos!U430="",0,IF(AND(U$1008&lt;&gt;"",Datos!U430=U$1008),0,IF(U$1004=0,0,1-CHOOSE(U$1004,IF(ISNUMBER(Datos!U430),AND(OR(U$1005="",Datos!U430&gt;=U$1005),OR(U$1006="",Datos!U430&lt;=U$1006)),FALSE),IF(ISNUMBER(Datos!U430),AND(Datos!U430=INT(Datos!U430),AND(OR(U$1005="",Datos!U430&gt;=U$1005),OR(U$1006="",Datos!U430&lt;=U$1006))),FALSE),OR(ISNUMBER(FIND(";"&amp;UPPER(TRIM(Datos!U430&amp;""))&amp;"=",U$1007)),ISNUMBER(FIND(";"&amp;UPPER(TRIM(Datos!U430&amp;""))&amp;";",U$1007))),OR(UPPER(TRIM(Datos!U430&amp;""))="SÍ",UPPER(TRIM(Datos!U430&amp;""))="SI",UPPER(TRIM(Datos!U430&amp;""))="NO"),IF(ISNUMBER(Datos!U430),AND(OR(U$1005="",Datos!U430&gt;=U$1005),OR(U$1006="",Datos!U430&lt;=U$1006)),FALSE),TRUE))))</f>
        <v>0.0</v>
      </c>
      <c r="V430">
        <f>IF(Datos!V430="",0,IF(AND(V$1008&lt;&gt;"",Datos!V430=V$1008),0,IF(V$1004=0,0,1-CHOOSE(V$1004,IF(ISNUMBER(Datos!V430),AND(OR(V$1005="",Datos!V430&gt;=V$1005),OR(V$1006="",Datos!V430&lt;=V$1006)),FALSE),IF(ISNUMBER(Datos!V430),AND(Datos!V430=INT(Datos!V430),AND(OR(V$1005="",Datos!V430&gt;=V$1005),OR(V$1006="",Datos!V430&lt;=V$1006))),FALSE),OR(ISNUMBER(FIND(";"&amp;UPPER(TRIM(Datos!V430&amp;""))&amp;"=",V$1007)),ISNUMBER(FIND(";"&amp;UPPER(TRIM(Datos!V430&amp;""))&amp;";",V$1007))),OR(UPPER(TRIM(Datos!V430&amp;""))="SÍ",UPPER(TRIM(Datos!V430&amp;""))="SI",UPPER(TRIM(Datos!V430&amp;""))="NO"),IF(ISNUMBER(Datos!V430),AND(OR(V$1005="",Datos!V430&gt;=V$1005),OR(V$1006="",Datos!V430&lt;=V$1006)),FALSE),TRUE))))</f>
        <v>0.0</v>
      </c>
      <c r="W430">
        <f>IF(Datos!W430="",0,IF(AND(W$1008&lt;&gt;"",Datos!W430=W$1008),0,IF(W$1004=0,0,1-CHOOSE(W$1004,IF(ISNUMBER(Datos!W430),AND(OR(W$1005="",Datos!W430&gt;=W$1005),OR(W$1006="",Datos!W430&lt;=W$1006)),FALSE),IF(ISNUMBER(Datos!W430),AND(Datos!W430=INT(Datos!W430),AND(OR(W$1005="",Datos!W430&gt;=W$1005),OR(W$1006="",Datos!W430&lt;=W$1006))),FALSE),OR(ISNUMBER(FIND(";"&amp;UPPER(TRIM(Datos!W430&amp;""))&amp;"=",W$1007)),ISNUMBER(FIND(";"&amp;UPPER(TRIM(Datos!W430&amp;""))&amp;";",W$1007))),OR(UPPER(TRIM(Datos!W430&amp;""))="SÍ",UPPER(TRIM(Datos!W430&amp;""))="SI",UPPER(TRIM(Datos!W430&amp;""))="NO"),IF(ISNUMBER(Datos!W430),AND(OR(W$1005="",Datos!W430&gt;=W$1005),OR(W$1006="",Datos!W430&lt;=W$1006)),FALSE),TRUE))))</f>
        <v>0.0</v>
      </c>
      <c r="X430">
        <f>IF(Datos!X430="",0,IF(AND(X$1008&lt;&gt;"",Datos!X430=X$1008),0,IF(X$1004=0,0,1-CHOOSE(X$1004,IF(ISNUMBER(Datos!X430),AND(OR(X$1005="",Datos!X430&gt;=X$1005),OR(X$1006="",Datos!X430&lt;=X$1006)),FALSE),IF(ISNUMBER(Datos!X430),AND(Datos!X430=INT(Datos!X430),AND(OR(X$1005="",Datos!X430&gt;=X$1005),OR(X$1006="",Datos!X430&lt;=X$1006))),FALSE),OR(ISNUMBER(FIND(";"&amp;UPPER(TRIM(Datos!X430&amp;""))&amp;"=",X$1007)),ISNUMBER(FIND(";"&amp;UPPER(TRIM(Datos!X430&amp;""))&amp;";",X$1007))),OR(UPPER(TRIM(Datos!X430&amp;""))="SÍ",UPPER(TRIM(Datos!X430&amp;""))="SI",UPPER(TRIM(Datos!X430&amp;""))="NO"),IF(ISNUMBER(Datos!X430),AND(OR(X$1005="",Datos!X430&gt;=X$1005),OR(X$1006="",Datos!X430&lt;=X$1006)),FALSE),TRUE))))</f>
        <v>0.0</v>
      </c>
      <c r="Y430">
        <f>IF(Datos!Y430="",0,IF(AND(Y$1008&lt;&gt;"",Datos!Y430=Y$1008),0,IF(Y$1004=0,0,1-CHOOSE(Y$1004,IF(ISNUMBER(Datos!Y430),AND(OR(Y$1005="",Datos!Y430&gt;=Y$1005),OR(Y$1006="",Datos!Y430&lt;=Y$1006)),FALSE),IF(ISNUMBER(Datos!Y430),AND(Datos!Y430=INT(Datos!Y430),AND(OR(Y$1005="",Datos!Y430&gt;=Y$1005),OR(Y$1006="",Datos!Y430&lt;=Y$1006))),FALSE),OR(ISNUMBER(FIND(";"&amp;UPPER(TRIM(Datos!Y430&amp;""))&amp;"=",Y$1007)),ISNUMBER(FIND(";"&amp;UPPER(TRIM(Datos!Y430&amp;""))&amp;";",Y$1007))),OR(UPPER(TRIM(Datos!Y430&amp;""))="SÍ",UPPER(TRIM(Datos!Y430&amp;""))="SI",UPPER(TRIM(Datos!Y430&amp;""))="NO"),IF(ISNUMBER(Datos!Y430),AND(OR(Y$1005="",Datos!Y430&gt;=Y$1005),OR(Y$1006="",Datos!Y430&lt;=Y$1006)),FALSE),TRUE))))</f>
        <v>0.0</v>
      </c>
      <c r="Z430">
        <f>IF(Datos!Z430="",0,IF(AND(Z$1008&lt;&gt;"",Datos!Z430=Z$1008),0,IF(Z$1004=0,0,1-CHOOSE(Z$1004,IF(ISNUMBER(Datos!Z430),AND(OR(Z$1005="",Datos!Z430&gt;=Z$1005),OR(Z$1006="",Datos!Z430&lt;=Z$1006)),FALSE),IF(ISNUMBER(Datos!Z430),AND(Datos!Z430=INT(Datos!Z430),AND(OR(Z$1005="",Datos!Z430&gt;=Z$1005),OR(Z$1006="",Datos!Z430&lt;=Z$1006))),FALSE),OR(ISNUMBER(FIND(";"&amp;UPPER(TRIM(Datos!Z430&amp;""))&amp;"=",Z$1007)),ISNUMBER(FIND(";"&amp;UPPER(TRIM(Datos!Z430&amp;""))&amp;";",Z$1007))),OR(UPPER(TRIM(Datos!Z430&amp;""))="SÍ",UPPER(TRIM(Datos!Z430&amp;""))="SI",UPPER(TRIM(Datos!Z430&amp;""))="NO"),IF(ISNUMBER(Datos!Z430),AND(OR(Z$1005="",Datos!Z430&gt;=Z$1005),OR(Z$1006="",Datos!Z430&lt;=Z$1006)),FALSE),TRUE))))</f>
        <v>0.0</v>
      </c>
      <c r="AA430">
        <f>IF(Datos!AA430="",0,IF(AND(AA$1008&lt;&gt;"",Datos!AA430=AA$1008),0,IF(AA$1004=0,0,1-CHOOSE(AA$1004,IF(ISNUMBER(Datos!AA430),AND(OR(AA$1005="",Datos!AA430&gt;=AA$1005),OR(AA$1006="",Datos!AA430&lt;=AA$1006)),FALSE),IF(ISNUMBER(Datos!AA430),AND(Datos!AA430=INT(Datos!AA430),AND(OR(AA$1005="",Datos!AA430&gt;=AA$1005),OR(AA$1006="",Datos!AA430&lt;=AA$1006))),FALSE),OR(ISNUMBER(FIND(";"&amp;UPPER(TRIM(Datos!AA430&amp;""))&amp;"=",AA$1007)),ISNUMBER(FIND(";"&amp;UPPER(TRIM(Datos!AA430&amp;""))&amp;";",AA$1007))),OR(UPPER(TRIM(Datos!AA430&amp;""))="SÍ",UPPER(TRIM(Datos!AA430&amp;""))="SI",UPPER(TRIM(Datos!AA430&amp;""))="NO"),IF(ISNUMBER(Datos!AA430),AND(OR(AA$1005="",Datos!AA430&gt;=AA$1005),OR(AA$1006="",Datos!AA430&lt;=AA$1006)),FALSE),TRUE))))</f>
        <v>0.0</v>
      </c>
      <c r="AB430">
        <f>IF(Datos!AB430="",0,IF(AND(AB$1008&lt;&gt;"",Datos!AB430=AB$1008),0,IF(AB$1004=0,0,1-CHOOSE(AB$1004,IF(ISNUMBER(Datos!AB430),AND(OR(AB$1005="",Datos!AB430&gt;=AB$1005),OR(AB$1006="",Datos!AB430&lt;=AB$1006)),FALSE),IF(ISNUMBER(Datos!AB430),AND(Datos!AB430=INT(Datos!AB430),AND(OR(AB$1005="",Datos!AB430&gt;=AB$1005),OR(AB$1006="",Datos!AB430&lt;=AB$1006))),FALSE),OR(ISNUMBER(FIND(";"&amp;UPPER(TRIM(Datos!AB430&amp;""))&amp;"=",AB$1007)),ISNUMBER(FIND(";"&amp;UPPER(TRIM(Datos!AB430&amp;""))&amp;";",AB$1007))),OR(UPPER(TRIM(Datos!AB430&amp;""))="SÍ",UPPER(TRIM(Datos!AB430&amp;""))="SI",UPPER(TRIM(Datos!AB430&amp;""))="NO"),IF(ISNUMBER(Datos!AB430),AND(OR(AB$1005="",Datos!AB430&gt;=AB$1005),OR(AB$1006="",Datos!AB430&lt;=AB$1006)),FALSE),TRUE))))</f>
        <v>0.0</v>
      </c>
      <c r="AC430">
        <f>IF(Datos!AC430="",0,IF(AND(AC$1008&lt;&gt;"",Datos!AC430=AC$1008),0,IF(AC$1004=0,0,1-CHOOSE(AC$1004,IF(ISNUMBER(Datos!AC430),AND(OR(AC$1005="",Datos!AC430&gt;=AC$1005),OR(AC$1006="",Datos!AC430&lt;=AC$1006)),FALSE),IF(ISNUMBER(Datos!AC430),AND(Datos!AC430=INT(Datos!AC430),AND(OR(AC$1005="",Datos!AC430&gt;=AC$1005),OR(AC$1006="",Datos!AC430&lt;=AC$1006))),FALSE),OR(ISNUMBER(FIND(";"&amp;UPPER(TRIM(Datos!AC430&amp;""))&amp;"=",AC$1007)),ISNUMBER(FIND(";"&amp;UPPER(TRIM(Datos!AC430&amp;""))&amp;";",AC$1007))),OR(UPPER(TRIM(Datos!AC430&amp;""))="SÍ",UPPER(TRIM(Datos!AC430&amp;""))="SI",UPPER(TRIM(Datos!AC430&amp;""))="NO"),IF(ISNUMBER(Datos!AC430),AND(OR(AC$1005="",Datos!AC430&gt;=AC$1005),OR(AC$1006="",Datos!AC430&lt;=AC$1006)),FALSE),TRUE))))</f>
        <v>0.0</v>
      </c>
      <c r="AD430">
        <f>IF(Datos!AD430="",0,IF(AND(AD$1008&lt;&gt;"",Datos!AD430=AD$1008),0,IF(AD$1004=0,0,1-CHOOSE(AD$1004,IF(ISNUMBER(Datos!AD430),AND(OR(AD$1005="",Datos!AD430&gt;=AD$1005),OR(AD$1006="",Datos!AD430&lt;=AD$1006)),FALSE),IF(ISNUMBER(Datos!AD430),AND(Datos!AD430=INT(Datos!AD430),AND(OR(AD$1005="",Datos!AD430&gt;=AD$1005),OR(AD$1006="",Datos!AD430&lt;=AD$1006))),FALSE),OR(ISNUMBER(FIND(";"&amp;UPPER(TRIM(Datos!AD430&amp;""))&amp;"=",AD$1007)),ISNUMBER(FIND(";"&amp;UPPER(TRIM(Datos!AD430&amp;""))&amp;";",AD$1007))),OR(UPPER(TRIM(Datos!AD430&amp;""))="SÍ",UPPER(TRIM(Datos!AD430&amp;""))="SI",UPPER(TRIM(Datos!AD430&amp;""))="NO"),IF(ISNUMBER(Datos!AD430),AND(OR(AD$1005="",Datos!AD430&gt;=AD$1005),OR(AD$1006="",Datos!AD430&lt;=AD$1006)),FALSE),TRUE))))</f>
        <v>0.0</v>
      </c>
      <c r="AE430">
        <f>IF(Datos!AE430="",0,IF(AND(AE$1008&lt;&gt;"",Datos!AE430=AE$1008),0,IF(AE$1004=0,0,1-CHOOSE(AE$1004,IF(ISNUMBER(Datos!AE430),AND(OR(AE$1005="",Datos!AE430&gt;=AE$1005),OR(AE$1006="",Datos!AE430&lt;=AE$1006)),FALSE),IF(ISNUMBER(Datos!AE430),AND(Datos!AE430=INT(Datos!AE430),AND(OR(AE$1005="",Datos!AE430&gt;=AE$1005),OR(AE$1006="",Datos!AE430&lt;=AE$1006))),FALSE),OR(ISNUMBER(FIND(";"&amp;UPPER(TRIM(Datos!AE430&amp;""))&amp;"=",AE$1007)),ISNUMBER(FIND(";"&amp;UPPER(TRIM(Datos!AE430&amp;""))&amp;";",AE$1007))),OR(UPPER(TRIM(Datos!AE430&amp;""))="SÍ",UPPER(TRIM(Datos!AE430&amp;""))="SI",UPPER(TRIM(Datos!AE430&amp;""))="NO"),IF(ISNUMBER(Datos!AE430),AND(OR(AE$1005="",Datos!AE430&gt;=AE$1005),OR(AE$1006="",Datos!AE430&lt;=AE$1006)),FALSE),TRUE))))</f>
        <v>0.0</v>
      </c>
    </row>
    <row r="431" spans="2:31">
      <c r="B431">
        <f>IF(Datos!B431="",0,IF(AND(B$1008&lt;&gt;"",Datos!B431=B$1008),0,IF(B$1004=0,0,1-CHOOSE(B$1004,IF(ISNUMBER(Datos!B431),AND(OR(B$1005="",Datos!B431&gt;=B$1005),OR(B$1006="",Datos!B431&lt;=B$1006)),FALSE),IF(ISNUMBER(Datos!B431),AND(Datos!B431=INT(Datos!B431),AND(OR(B$1005="",Datos!B431&gt;=B$1005),OR(B$1006="",Datos!B431&lt;=B$1006))),FALSE),OR(ISNUMBER(FIND(";"&amp;UPPER(TRIM(Datos!B431&amp;""))&amp;"=",B$1007)),ISNUMBER(FIND(";"&amp;UPPER(TRIM(Datos!B431&amp;""))&amp;";",B$1007))),OR(UPPER(TRIM(Datos!B431&amp;""))="SÍ",UPPER(TRIM(Datos!B431&amp;""))="SI",UPPER(TRIM(Datos!B431&amp;""))="NO"),IF(ISNUMBER(Datos!B431),AND(OR(B$1005="",Datos!B431&gt;=B$1005),OR(B$1006="",Datos!B431&lt;=B$1006)),FALSE),TRUE))))</f>
        <v>0.0</v>
      </c>
      <c r="C431">
        <f>IF(Datos!C431="",0,IF(AND(C$1008&lt;&gt;"",Datos!C431=C$1008),0,IF(C$1004=0,0,1-CHOOSE(C$1004,IF(ISNUMBER(Datos!C431),AND(OR(C$1005="",Datos!C431&gt;=C$1005),OR(C$1006="",Datos!C431&lt;=C$1006)),FALSE),IF(ISNUMBER(Datos!C431),AND(Datos!C431=INT(Datos!C431),AND(OR(C$1005="",Datos!C431&gt;=C$1005),OR(C$1006="",Datos!C431&lt;=C$1006))),FALSE),OR(ISNUMBER(FIND(";"&amp;UPPER(TRIM(Datos!C431&amp;""))&amp;"=",C$1007)),ISNUMBER(FIND(";"&amp;UPPER(TRIM(Datos!C431&amp;""))&amp;";",C$1007))),OR(UPPER(TRIM(Datos!C431&amp;""))="SÍ",UPPER(TRIM(Datos!C431&amp;""))="SI",UPPER(TRIM(Datos!C431&amp;""))="NO"),IF(ISNUMBER(Datos!C431),AND(OR(C$1005="",Datos!C431&gt;=C$1005),OR(C$1006="",Datos!C431&lt;=C$1006)),FALSE),TRUE))))</f>
        <v>0.0</v>
      </c>
      <c r="D431">
        <f>IF(Datos!D431="",0,IF(AND(D$1008&lt;&gt;"",Datos!D431=D$1008),0,IF(D$1004=0,0,1-CHOOSE(D$1004,IF(ISNUMBER(Datos!D431),AND(OR(D$1005="",Datos!D431&gt;=D$1005),OR(D$1006="",Datos!D431&lt;=D$1006)),FALSE),IF(ISNUMBER(Datos!D431),AND(Datos!D431=INT(Datos!D431),AND(OR(D$1005="",Datos!D431&gt;=D$1005),OR(D$1006="",Datos!D431&lt;=D$1006))),FALSE),OR(ISNUMBER(FIND(";"&amp;UPPER(TRIM(Datos!D431&amp;""))&amp;"=",D$1007)),ISNUMBER(FIND(";"&amp;UPPER(TRIM(Datos!D431&amp;""))&amp;";",D$1007))),OR(UPPER(TRIM(Datos!D431&amp;""))="SÍ",UPPER(TRIM(Datos!D431&amp;""))="SI",UPPER(TRIM(Datos!D431&amp;""))="NO"),IF(ISNUMBER(Datos!D431),AND(OR(D$1005="",Datos!D431&gt;=D$1005),OR(D$1006="",Datos!D431&lt;=D$1006)),FALSE),TRUE))))</f>
        <v>0.0</v>
      </c>
      <c r="E431">
        <f>IF(Datos!E431="",0,IF(AND(E$1008&lt;&gt;"",Datos!E431=E$1008),0,IF(E$1004=0,0,1-CHOOSE(E$1004,IF(ISNUMBER(Datos!E431),AND(OR(E$1005="",Datos!E431&gt;=E$1005),OR(E$1006="",Datos!E431&lt;=E$1006)),FALSE),IF(ISNUMBER(Datos!E431),AND(Datos!E431=INT(Datos!E431),AND(OR(E$1005="",Datos!E431&gt;=E$1005),OR(E$1006="",Datos!E431&lt;=E$1006))),FALSE),OR(ISNUMBER(FIND(";"&amp;UPPER(TRIM(Datos!E431&amp;""))&amp;"=",E$1007)),ISNUMBER(FIND(";"&amp;UPPER(TRIM(Datos!E431&amp;""))&amp;";",E$1007))),OR(UPPER(TRIM(Datos!E431&amp;""))="SÍ",UPPER(TRIM(Datos!E431&amp;""))="SI",UPPER(TRIM(Datos!E431&amp;""))="NO"),IF(ISNUMBER(Datos!E431),AND(OR(E$1005="",Datos!E431&gt;=E$1005),OR(E$1006="",Datos!E431&lt;=E$1006)),FALSE),TRUE))))</f>
        <v>0.0</v>
      </c>
      <c r="F431">
        <f>IF(Datos!F431="",0,IF(AND(F$1008&lt;&gt;"",Datos!F431=F$1008),0,IF(F$1004=0,0,1-CHOOSE(F$1004,IF(ISNUMBER(Datos!F431),AND(OR(F$1005="",Datos!F431&gt;=F$1005),OR(F$1006="",Datos!F431&lt;=F$1006)),FALSE),IF(ISNUMBER(Datos!F431),AND(Datos!F431=INT(Datos!F431),AND(OR(F$1005="",Datos!F431&gt;=F$1005),OR(F$1006="",Datos!F431&lt;=F$1006))),FALSE),OR(ISNUMBER(FIND(";"&amp;UPPER(TRIM(Datos!F431&amp;""))&amp;"=",F$1007)),ISNUMBER(FIND(";"&amp;UPPER(TRIM(Datos!F431&amp;""))&amp;";",F$1007))),OR(UPPER(TRIM(Datos!F431&amp;""))="SÍ",UPPER(TRIM(Datos!F431&amp;""))="SI",UPPER(TRIM(Datos!F431&amp;""))="NO"),IF(ISNUMBER(Datos!F431),AND(OR(F$1005="",Datos!F431&gt;=F$1005),OR(F$1006="",Datos!F431&lt;=F$1006)),FALSE),TRUE))))</f>
        <v>0.0</v>
      </c>
      <c r="G431">
        <f>IF(Datos!G431="",0,IF(AND(G$1008&lt;&gt;"",Datos!G431=G$1008),0,IF(G$1004=0,0,1-CHOOSE(G$1004,IF(ISNUMBER(Datos!G431),AND(OR(G$1005="",Datos!G431&gt;=G$1005),OR(G$1006="",Datos!G431&lt;=G$1006)),FALSE),IF(ISNUMBER(Datos!G431),AND(Datos!G431=INT(Datos!G431),AND(OR(G$1005="",Datos!G431&gt;=G$1005),OR(G$1006="",Datos!G431&lt;=G$1006))),FALSE),OR(ISNUMBER(FIND(";"&amp;UPPER(TRIM(Datos!G431&amp;""))&amp;"=",G$1007)),ISNUMBER(FIND(";"&amp;UPPER(TRIM(Datos!G431&amp;""))&amp;";",G$1007))),OR(UPPER(TRIM(Datos!G431&amp;""))="SÍ",UPPER(TRIM(Datos!G431&amp;""))="SI",UPPER(TRIM(Datos!G431&amp;""))="NO"),IF(ISNUMBER(Datos!G431),AND(OR(G$1005="",Datos!G431&gt;=G$1005),OR(G$1006="",Datos!G431&lt;=G$1006)),FALSE),TRUE))))</f>
        <v>0.0</v>
      </c>
      <c r="H431">
        <f>IF(Datos!H431="",0,IF(AND(H$1008&lt;&gt;"",Datos!H431=H$1008),0,IF(H$1004=0,0,1-CHOOSE(H$1004,IF(ISNUMBER(Datos!H431),AND(OR(H$1005="",Datos!H431&gt;=H$1005),OR(H$1006="",Datos!H431&lt;=H$1006)),FALSE),IF(ISNUMBER(Datos!H431),AND(Datos!H431=INT(Datos!H431),AND(OR(H$1005="",Datos!H431&gt;=H$1005),OR(H$1006="",Datos!H431&lt;=H$1006))),FALSE),OR(ISNUMBER(FIND(";"&amp;UPPER(TRIM(Datos!H431&amp;""))&amp;"=",H$1007)),ISNUMBER(FIND(";"&amp;UPPER(TRIM(Datos!H431&amp;""))&amp;";",H$1007))),OR(UPPER(TRIM(Datos!H431&amp;""))="SÍ",UPPER(TRIM(Datos!H431&amp;""))="SI",UPPER(TRIM(Datos!H431&amp;""))="NO"),IF(ISNUMBER(Datos!H431),AND(OR(H$1005="",Datos!H431&gt;=H$1005),OR(H$1006="",Datos!H431&lt;=H$1006)),FALSE),TRUE))))</f>
        <v>0.0</v>
      </c>
      <c r="I431">
        <f>IF(Datos!I431="",0,IF(AND(I$1008&lt;&gt;"",Datos!I431=I$1008),0,IF(I$1004=0,0,1-CHOOSE(I$1004,IF(ISNUMBER(Datos!I431),AND(OR(I$1005="",Datos!I431&gt;=I$1005),OR(I$1006="",Datos!I431&lt;=I$1006)),FALSE),IF(ISNUMBER(Datos!I431),AND(Datos!I431=INT(Datos!I431),AND(OR(I$1005="",Datos!I431&gt;=I$1005),OR(I$1006="",Datos!I431&lt;=I$1006))),FALSE),OR(ISNUMBER(FIND(";"&amp;UPPER(TRIM(Datos!I431&amp;""))&amp;"=",I$1007)),ISNUMBER(FIND(";"&amp;UPPER(TRIM(Datos!I431&amp;""))&amp;";",I$1007))),OR(UPPER(TRIM(Datos!I431&amp;""))="SÍ",UPPER(TRIM(Datos!I431&amp;""))="SI",UPPER(TRIM(Datos!I431&amp;""))="NO"),IF(ISNUMBER(Datos!I431),AND(OR(I$1005="",Datos!I431&gt;=I$1005),OR(I$1006="",Datos!I431&lt;=I$1006)),FALSE),TRUE))))</f>
        <v>0.0</v>
      </c>
      <c r="J431">
        <f>IF(Datos!J431="",0,IF(AND(J$1008&lt;&gt;"",Datos!J431=J$1008),0,IF(J$1004=0,0,1-CHOOSE(J$1004,IF(ISNUMBER(Datos!J431),AND(OR(J$1005="",Datos!J431&gt;=J$1005),OR(J$1006="",Datos!J431&lt;=J$1006)),FALSE),IF(ISNUMBER(Datos!J431),AND(Datos!J431=INT(Datos!J431),AND(OR(J$1005="",Datos!J431&gt;=J$1005),OR(J$1006="",Datos!J431&lt;=J$1006))),FALSE),OR(ISNUMBER(FIND(";"&amp;UPPER(TRIM(Datos!J431&amp;""))&amp;"=",J$1007)),ISNUMBER(FIND(";"&amp;UPPER(TRIM(Datos!J431&amp;""))&amp;";",J$1007))),OR(UPPER(TRIM(Datos!J431&amp;""))="SÍ",UPPER(TRIM(Datos!J431&amp;""))="SI",UPPER(TRIM(Datos!J431&amp;""))="NO"),IF(ISNUMBER(Datos!J431),AND(OR(J$1005="",Datos!J431&gt;=J$1005),OR(J$1006="",Datos!J431&lt;=J$1006)),FALSE),TRUE))))</f>
        <v>0.0</v>
      </c>
      <c r="K431">
        <f>IF(Datos!K431="",0,IF(AND(K$1008&lt;&gt;"",Datos!K431=K$1008),0,IF(K$1004=0,0,1-CHOOSE(K$1004,IF(ISNUMBER(Datos!K431),AND(OR(K$1005="",Datos!K431&gt;=K$1005),OR(K$1006="",Datos!K431&lt;=K$1006)),FALSE),IF(ISNUMBER(Datos!K431),AND(Datos!K431=INT(Datos!K431),AND(OR(K$1005="",Datos!K431&gt;=K$1005),OR(K$1006="",Datos!K431&lt;=K$1006))),FALSE),OR(ISNUMBER(FIND(";"&amp;UPPER(TRIM(Datos!K431&amp;""))&amp;"=",K$1007)),ISNUMBER(FIND(";"&amp;UPPER(TRIM(Datos!K431&amp;""))&amp;";",K$1007))),OR(UPPER(TRIM(Datos!K431&amp;""))="SÍ",UPPER(TRIM(Datos!K431&amp;""))="SI",UPPER(TRIM(Datos!K431&amp;""))="NO"),IF(ISNUMBER(Datos!K431),AND(OR(K$1005="",Datos!K431&gt;=K$1005),OR(K$1006="",Datos!K431&lt;=K$1006)),FALSE),TRUE))))</f>
        <v>0.0</v>
      </c>
      <c r="L431">
        <f>IF(Datos!L431="",0,IF(AND(L$1008&lt;&gt;"",Datos!L431=L$1008),0,IF(L$1004=0,0,1-CHOOSE(L$1004,IF(ISNUMBER(Datos!L431),AND(OR(L$1005="",Datos!L431&gt;=L$1005),OR(L$1006="",Datos!L431&lt;=L$1006)),FALSE),IF(ISNUMBER(Datos!L431),AND(Datos!L431=INT(Datos!L431),AND(OR(L$1005="",Datos!L431&gt;=L$1005),OR(L$1006="",Datos!L431&lt;=L$1006))),FALSE),OR(ISNUMBER(FIND(";"&amp;UPPER(TRIM(Datos!L431&amp;""))&amp;"=",L$1007)),ISNUMBER(FIND(";"&amp;UPPER(TRIM(Datos!L431&amp;""))&amp;";",L$1007))),OR(UPPER(TRIM(Datos!L431&amp;""))="SÍ",UPPER(TRIM(Datos!L431&amp;""))="SI",UPPER(TRIM(Datos!L431&amp;""))="NO"),IF(ISNUMBER(Datos!L431),AND(OR(L$1005="",Datos!L431&gt;=L$1005),OR(L$1006="",Datos!L431&lt;=L$1006)),FALSE),TRUE))))</f>
        <v>0.0</v>
      </c>
      <c r="M431">
        <f>IF(Datos!M431="",0,IF(AND(M$1008&lt;&gt;"",Datos!M431=M$1008),0,IF(M$1004=0,0,1-CHOOSE(M$1004,IF(ISNUMBER(Datos!M431),AND(OR(M$1005="",Datos!M431&gt;=M$1005),OR(M$1006="",Datos!M431&lt;=M$1006)),FALSE),IF(ISNUMBER(Datos!M431),AND(Datos!M431=INT(Datos!M431),AND(OR(M$1005="",Datos!M431&gt;=M$1005),OR(M$1006="",Datos!M431&lt;=M$1006))),FALSE),OR(ISNUMBER(FIND(";"&amp;UPPER(TRIM(Datos!M431&amp;""))&amp;"=",M$1007)),ISNUMBER(FIND(";"&amp;UPPER(TRIM(Datos!M431&amp;""))&amp;";",M$1007))),OR(UPPER(TRIM(Datos!M431&amp;""))="SÍ",UPPER(TRIM(Datos!M431&amp;""))="SI",UPPER(TRIM(Datos!M431&amp;""))="NO"),IF(ISNUMBER(Datos!M431),AND(OR(M$1005="",Datos!M431&gt;=M$1005),OR(M$1006="",Datos!M431&lt;=M$1006)),FALSE),TRUE))))</f>
        <v>0.0</v>
      </c>
      <c r="N431">
        <f>IF(Datos!N431="",0,IF(AND(N$1008&lt;&gt;"",Datos!N431=N$1008),0,IF(N$1004=0,0,1-CHOOSE(N$1004,IF(ISNUMBER(Datos!N431),AND(OR(N$1005="",Datos!N431&gt;=N$1005),OR(N$1006="",Datos!N431&lt;=N$1006)),FALSE),IF(ISNUMBER(Datos!N431),AND(Datos!N431=INT(Datos!N431),AND(OR(N$1005="",Datos!N431&gt;=N$1005),OR(N$1006="",Datos!N431&lt;=N$1006))),FALSE),OR(ISNUMBER(FIND(";"&amp;UPPER(TRIM(Datos!N431&amp;""))&amp;"=",N$1007)),ISNUMBER(FIND(";"&amp;UPPER(TRIM(Datos!N431&amp;""))&amp;";",N$1007))),OR(UPPER(TRIM(Datos!N431&amp;""))="SÍ",UPPER(TRIM(Datos!N431&amp;""))="SI",UPPER(TRIM(Datos!N431&amp;""))="NO"),IF(ISNUMBER(Datos!N431),AND(OR(N$1005="",Datos!N431&gt;=N$1005),OR(N$1006="",Datos!N431&lt;=N$1006)),FALSE),TRUE))))</f>
        <v>0.0</v>
      </c>
      <c r="O431">
        <f>IF(Datos!O431="",0,IF(AND(O$1008&lt;&gt;"",Datos!O431=O$1008),0,IF(O$1004=0,0,1-CHOOSE(O$1004,IF(ISNUMBER(Datos!O431),AND(OR(O$1005="",Datos!O431&gt;=O$1005),OR(O$1006="",Datos!O431&lt;=O$1006)),FALSE),IF(ISNUMBER(Datos!O431),AND(Datos!O431=INT(Datos!O431),AND(OR(O$1005="",Datos!O431&gt;=O$1005),OR(O$1006="",Datos!O431&lt;=O$1006))),FALSE),OR(ISNUMBER(FIND(";"&amp;UPPER(TRIM(Datos!O431&amp;""))&amp;"=",O$1007)),ISNUMBER(FIND(";"&amp;UPPER(TRIM(Datos!O431&amp;""))&amp;";",O$1007))),OR(UPPER(TRIM(Datos!O431&amp;""))="SÍ",UPPER(TRIM(Datos!O431&amp;""))="SI",UPPER(TRIM(Datos!O431&amp;""))="NO"),IF(ISNUMBER(Datos!O431),AND(OR(O$1005="",Datos!O431&gt;=O$1005),OR(O$1006="",Datos!O431&lt;=O$1006)),FALSE),TRUE))))</f>
        <v>0.0</v>
      </c>
      <c r="P431">
        <f>IF(Datos!P431="",0,IF(AND(P$1008&lt;&gt;"",Datos!P431=P$1008),0,IF(P$1004=0,0,1-CHOOSE(P$1004,IF(ISNUMBER(Datos!P431),AND(OR(P$1005="",Datos!P431&gt;=P$1005),OR(P$1006="",Datos!P431&lt;=P$1006)),FALSE),IF(ISNUMBER(Datos!P431),AND(Datos!P431=INT(Datos!P431),AND(OR(P$1005="",Datos!P431&gt;=P$1005),OR(P$1006="",Datos!P431&lt;=P$1006))),FALSE),OR(ISNUMBER(FIND(";"&amp;UPPER(TRIM(Datos!P431&amp;""))&amp;"=",P$1007)),ISNUMBER(FIND(";"&amp;UPPER(TRIM(Datos!P431&amp;""))&amp;";",P$1007))),OR(UPPER(TRIM(Datos!P431&amp;""))="SÍ",UPPER(TRIM(Datos!P431&amp;""))="SI",UPPER(TRIM(Datos!P431&amp;""))="NO"),IF(ISNUMBER(Datos!P431),AND(OR(P$1005="",Datos!P431&gt;=P$1005),OR(P$1006="",Datos!P431&lt;=P$1006)),FALSE),TRUE))))</f>
        <v>0.0</v>
      </c>
      <c r="Q431">
        <f>IF(Datos!Q431="",0,IF(AND(Q$1008&lt;&gt;"",Datos!Q431=Q$1008),0,IF(Q$1004=0,0,1-CHOOSE(Q$1004,IF(ISNUMBER(Datos!Q431),AND(OR(Q$1005="",Datos!Q431&gt;=Q$1005),OR(Q$1006="",Datos!Q431&lt;=Q$1006)),FALSE),IF(ISNUMBER(Datos!Q431),AND(Datos!Q431=INT(Datos!Q431),AND(OR(Q$1005="",Datos!Q431&gt;=Q$1005),OR(Q$1006="",Datos!Q431&lt;=Q$1006))),FALSE),OR(ISNUMBER(FIND(";"&amp;UPPER(TRIM(Datos!Q431&amp;""))&amp;"=",Q$1007)),ISNUMBER(FIND(";"&amp;UPPER(TRIM(Datos!Q431&amp;""))&amp;";",Q$1007))),OR(UPPER(TRIM(Datos!Q431&amp;""))="SÍ",UPPER(TRIM(Datos!Q431&amp;""))="SI",UPPER(TRIM(Datos!Q431&amp;""))="NO"),IF(ISNUMBER(Datos!Q431),AND(OR(Q$1005="",Datos!Q431&gt;=Q$1005),OR(Q$1006="",Datos!Q431&lt;=Q$1006)),FALSE),TRUE))))</f>
        <v>0.0</v>
      </c>
      <c r="R431">
        <f>IF(Datos!R431="",0,IF(AND(R$1008&lt;&gt;"",Datos!R431=R$1008),0,IF(R$1004=0,0,1-CHOOSE(R$1004,IF(ISNUMBER(Datos!R431),AND(OR(R$1005="",Datos!R431&gt;=R$1005),OR(R$1006="",Datos!R431&lt;=R$1006)),FALSE),IF(ISNUMBER(Datos!R431),AND(Datos!R431=INT(Datos!R431),AND(OR(R$1005="",Datos!R431&gt;=R$1005),OR(R$1006="",Datos!R431&lt;=R$1006))),FALSE),OR(ISNUMBER(FIND(";"&amp;UPPER(TRIM(Datos!R431&amp;""))&amp;"=",R$1007)),ISNUMBER(FIND(";"&amp;UPPER(TRIM(Datos!R431&amp;""))&amp;";",R$1007))),OR(UPPER(TRIM(Datos!R431&amp;""))="SÍ",UPPER(TRIM(Datos!R431&amp;""))="SI",UPPER(TRIM(Datos!R431&amp;""))="NO"),IF(ISNUMBER(Datos!R431),AND(OR(R$1005="",Datos!R431&gt;=R$1005),OR(R$1006="",Datos!R431&lt;=R$1006)),FALSE),TRUE))))</f>
        <v>0.0</v>
      </c>
      <c r="S431">
        <f>IF(Datos!S431="",0,IF(AND(S$1008&lt;&gt;"",Datos!S431=S$1008),0,IF(S$1004=0,0,1-CHOOSE(S$1004,IF(ISNUMBER(Datos!S431),AND(OR(S$1005="",Datos!S431&gt;=S$1005),OR(S$1006="",Datos!S431&lt;=S$1006)),FALSE),IF(ISNUMBER(Datos!S431),AND(Datos!S431=INT(Datos!S431),AND(OR(S$1005="",Datos!S431&gt;=S$1005),OR(S$1006="",Datos!S431&lt;=S$1006))),FALSE),OR(ISNUMBER(FIND(";"&amp;UPPER(TRIM(Datos!S431&amp;""))&amp;"=",S$1007)),ISNUMBER(FIND(";"&amp;UPPER(TRIM(Datos!S431&amp;""))&amp;";",S$1007))),OR(UPPER(TRIM(Datos!S431&amp;""))="SÍ",UPPER(TRIM(Datos!S431&amp;""))="SI",UPPER(TRIM(Datos!S431&amp;""))="NO"),IF(ISNUMBER(Datos!S431),AND(OR(S$1005="",Datos!S431&gt;=S$1005),OR(S$1006="",Datos!S431&lt;=S$1006)),FALSE),TRUE))))</f>
        <v>0.0</v>
      </c>
      <c r="T431">
        <f>IF(Datos!T431="",0,IF(AND(T$1008&lt;&gt;"",Datos!T431=T$1008),0,IF(T$1004=0,0,1-CHOOSE(T$1004,IF(ISNUMBER(Datos!T431),AND(OR(T$1005="",Datos!T431&gt;=T$1005),OR(T$1006="",Datos!T431&lt;=T$1006)),FALSE),IF(ISNUMBER(Datos!T431),AND(Datos!T431=INT(Datos!T431),AND(OR(T$1005="",Datos!T431&gt;=T$1005),OR(T$1006="",Datos!T431&lt;=T$1006))),FALSE),OR(ISNUMBER(FIND(";"&amp;UPPER(TRIM(Datos!T431&amp;""))&amp;"=",T$1007)),ISNUMBER(FIND(";"&amp;UPPER(TRIM(Datos!T431&amp;""))&amp;";",T$1007))),OR(UPPER(TRIM(Datos!T431&amp;""))="SÍ",UPPER(TRIM(Datos!T431&amp;""))="SI",UPPER(TRIM(Datos!T431&amp;""))="NO"),IF(ISNUMBER(Datos!T431),AND(OR(T$1005="",Datos!T431&gt;=T$1005),OR(T$1006="",Datos!T431&lt;=T$1006)),FALSE),TRUE))))</f>
        <v>0.0</v>
      </c>
      <c r="U431">
        <f>IF(Datos!U431="",0,IF(AND(U$1008&lt;&gt;"",Datos!U431=U$1008),0,IF(U$1004=0,0,1-CHOOSE(U$1004,IF(ISNUMBER(Datos!U431),AND(OR(U$1005="",Datos!U431&gt;=U$1005),OR(U$1006="",Datos!U431&lt;=U$1006)),FALSE),IF(ISNUMBER(Datos!U431),AND(Datos!U431=INT(Datos!U431),AND(OR(U$1005="",Datos!U431&gt;=U$1005),OR(U$1006="",Datos!U431&lt;=U$1006))),FALSE),OR(ISNUMBER(FIND(";"&amp;UPPER(TRIM(Datos!U431&amp;""))&amp;"=",U$1007)),ISNUMBER(FIND(";"&amp;UPPER(TRIM(Datos!U431&amp;""))&amp;";",U$1007))),OR(UPPER(TRIM(Datos!U431&amp;""))="SÍ",UPPER(TRIM(Datos!U431&amp;""))="SI",UPPER(TRIM(Datos!U431&amp;""))="NO"),IF(ISNUMBER(Datos!U431),AND(OR(U$1005="",Datos!U431&gt;=U$1005),OR(U$1006="",Datos!U431&lt;=U$1006)),FALSE),TRUE))))</f>
        <v>0.0</v>
      </c>
      <c r="V431">
        <f>IF(Datos!V431="",0,IF(AND(V$1008&lt;&gt;"",Datos!V431=V$1008),0,IF(V$1004=0,0,1-CHOOSE(V$1004,IF(ISNUMBER(Datos!V431),AND(OR(V$1005="",Datos!V431&gt;=V$1005),OR(V$1006="",Datos!V431&lt;=V$1006)),FALSE),IF(ISNUMBER(Datos!V431),AND(Datos!V431=INT(Datos!V431),AND(OR(V$1005="",Datos!V431&gt;=V$1005),OR(V$1006="",Datos!V431&lt;=V$1006))),FALSE),OR(ISNUMBER(FIND(";"&amp;UPPER(TRIM(Datos!V431&amp;""))&amp;"=",V$1007)),ISNUMBER(FIND(";"&amp;UPPER(TRIM(Datos!V431&amp;""))&amp;";",V$1007))),OR(UPPER(TRIM(Datos!V431&amp;""))="SÍ",UPPER(TRIM(Datos!V431&amp;""))="SI",UPPER(TRIM(Datos!V431&amp;""))="NO"),IF(ISNUMBER(Datos!V431),AND(OR(V$1005="",Datos!V431&gt;=V$1005),OR(V$1006="",Datos!V431&lt;=V$1006)),FALSE),TRUE))))</f>
        <v>0.0</v>
      </c>
      <c r="W431">
        <f>IF(Datos!W431="",0,IF(AND(W$1008&lt;&gt;"",Datos!W431=W$1008),0,IF(W$1004=0,0,1-CHOOSE(W$1004,IF(ISNUMBER(Datos!W431),AND(OR(W$1005="",Datos!W431&gt;=W$1005),OR(W$1006="",Datos!W431&lt;=W$1006)),FALSE),IF(ISNUMBER(Datos!W431),AND(Datos!W431=INT(Datos!W431),AND(OR(W$1005="",Datos!W431&gt;=W$1005),OR(W$1006="",Datos!W431&lt;=W$1006))),FALSE),OR(ISNUMBER(FIND(";"&amp;UPPER(TRIM(Datos!W431&amp;""))&amp;"=",W$1007)),ISNUMBER(FIND(";"&amp;UPPER(TRIM(Datos!W431&amp;""))&amp;";",W$1007))),OR(UPPER(TRIM(Datos!W431&amp;""))="SÍ",UPPER(TRIM(Datos!W431&amp;""))="SI",UPPER(TRIM(Datos!W431&amp;""))="NO"),IF(ISNUMBER(Datos!W431),AND(OR(W$1005="",Datos!W431&gt;=W$1005),OR(W$1006="",Datos!W431&lt;=W$1006)),FALSE),TRUE))))</f>
        <v>0.0</v>
      </c>
      <c r="X431">
        <f>IF(Datos!X431="",0,IF(AND(X$1008&lt;&gt;"",Datos!X431=X$1008),0,IF(X$1004=0,0,1-CHOOSE(X$1004,IF(ISNUMBER(Datos!X431),AND(OR(X$1005="",Datos!X431&gt;=X$1005),OR(X$1006="",Datos!X431&lt;=X$1006)),FALSE),IF(ISNUMBER(Datos!X431),AND(Datos!X431=INT(Datos!X431),AND(OR(X$1005="",Datos!X431&gt;=X$1005),OR(X$1006="",Datos!X431&lt;=X$1006))),FALSE),OR(ISNUMBER(FIND(";"&amp;UPPER(TRIM(Datos!X431&amp;""))&amp;"=",X$1007)),ISNUMBER(FIND(";"&amp;UPPER(TRIM(Datos!X431&amp;""))&amp;";",X$1007))),OR(UPPER(TRIM(Datos!X431&amp;""))="SÍ",UPPER(TRIM(Datos!X431&amp;""))="SI",UPPER(TRIM(Datos!X431&amp;""))="NO"),IF(ISNUMBER(Datos!X431),AND(OR(X$1005="",Datos!X431&gt;=X$1005),OR(X$1006="",Datos!X431&lt;=X$1006)),FALSE),TRUE))))</f>
        <v>0.0</v>
      </c>
      <c r="Y431">
        <f>IF(Datos!Y431="",0,IF(AND(Y$1008&lt;&gt;"",Datos!Y431=Y$1008),0,IF(Y$1004=0,0,1-CHOOSE(Y$1004,IF(ISNUMBER(Datos!Y431),AND(OR(Y$1005="",Datos!Y431&gt;=Y$1005),OR(Y$1006="",Datos!Y431&lt;=Y$1006)),FALSE),IF(ISNUMBER(Datos!Y431),AND(Datos!Y431=INT(Datos!Y431),AND(OR(Y$1005="",Datos!Y431&gt;=Y$1005),OR(Y$1006="",Datos!Y431&lt;=Y$1006))),FALSE),OR(ISNUMBER(FIND(";"&amp;UPPER(TRIM(Datos!Y431&amp;""))&amp;"=",Y$1007)),ISNUMBER(FIND(";"&amp;UPPER(TRIM(Datos!Y431&amp;""))&amp;";",Y$1007))),OR(UPPER(TRIM(Datos!Y431&amp;""))="SÍ",UPPER(TRIM(Datos!Y431&amp;""))="SI",UPPER(TRIM(Datos!Y431&amp;""))="NO"),IF(ISNUMBER(Datos!Y431),AND(OR(Y$1005="",Datos!Y431&gt;=Y$1005),OR(Y$1006="",Datos!Y431&lt;=Y$1006)),FALSE),TRUE))))</f>
        <v>0.0</v>
      </c>
      <c r="Z431">
        <f>IF(Datos!Z431="",0,IF(AND(Z$1008&lt;&gt;"",Datos!Z431=Z$1008),0,IF(Z$1004=0,0,1-CHOOSE(Z$1004,IF(ISNUMBER(Datos!Z431),AND(OR(Z$1005="",Datos!Z431&gt;=Z$1005),OR(Z$1006="",Datos!Z431&lt;=Z$1006)),FALSE),IF(ISNUMBER(Datos!Z431),AND(Datos!Z431=INT(Datos!Z431),AND(OR(Z$1005="",Datos!Z431&gt;=Z$1005),OR(Z$1006="",Datos!Z431&lt;=Z$1006))),FALSE),OR(ISNUMBER(FIND(";"&amp;UPPER(TRIM(Datos!Z431&amp;""))&amp;"=",Z$1007)),ISNUMBER(FIND(";"&amp;UPPER(TRIM(Datos!Z431&amp;""))&amp;";",Z$1007))),OR(UPPER(TRIM(Datos!Z431&amp;""))="SÍ",UPPER(TRIM(Datos!Z431&amp;""))="SI",UPPER(TRIM(Datos!Z431&amp;""))="NO"),IF(ISNUMBER(Datos!Z431),AND(OR(Z$1005="",Datos!Z431&gt;=Z$1005),OR(Z$1006="",Datos!Z431&lt;=Z$1006)),FALSE),TRUE))))</f>
        <v>0.0</v>
      </c>
      <c r="AA431">
        <f>IF(Datos!AA431="",0,IF(AND(AA$1008&lt;&gt;"",Datos!AA431=AA$1008),0,IF(AA$1004=0,0,1-CHOOSE(AA$1004,IF(ISNUMBER(Datos!AA431),AND(OR(AA$1005="",Datos!AA431&gt;=AA$1005),OR(AA$1006="",Datos!AA431&lt;=AA$1006)),FALSE),IF(ISNUMBER(Datos!AA431),AND(Datos!AA431=INT(Datos!AA431),AND(OR(AA$1005="",Datos!AA431&gt;=AA$1005),OR(AA$1006="",Datos!AA431&lt;=AA$1006))),FALSE),OR(ISNUMBER(FIND(";"&amp;UPPER(TRIM(Datos!AA431&amp;""))&amp;"=",AA$1007)),ISNUMBER(FIND(";"&amp;UPPER(TRIM(Datos!AA431&amp;""))&amp;";",AA$1007))),OR(UPPER(TRIM(Datos!AA431&amp;""))="SÍ",UPPER(TRIM(Datos!AA431&amp;""))="SI",UPPER(TRIM(Datos!AA431&amp;""))="NO"),IF(ISNUMBER(Datos!AA431),AND(OR(AA$1005="",Datos!AA431&gt;=AA$1005),OR(AA$1006="",Datos!AA431&lt;=AA$1006)),FALSE),TRUE))))</f>
        <v>0.0</v>
      </c>
      <c r="AB431">
        <f>IF(Datos!AB431="",0,IF(AND(AB$1008&lt;&gt;"",Datos!AB431=AB$1008),0,IF(AB$1004=0,0,1-CHOOSE(AB$1004,IF(ISNUMBER(Datos!AB431),AND(OR(AB$1005="",Datos!AB431&gt;=AB$1005),OR(AB$1006="",Datos!AB431&lt;=AB$1006)),FALSE),IF(ISNUMBER(Datos!AB431),AND(Datos!AB431=INT(Datos!AB431),AND(OR(AB$1005="",Datos!AB431&gt;=AB$1005),OR(AB$1006="",Datos!AB431&lt;=AB$1006))),FALSE),OR(ISNUMBER(FIND(";"&amp;UPPER(TRIM(Datos!AB431&amp;""))&amp;"=",AB$1007)),ISNUMBER(FIND(";"&amp;UPPER(TRIM(Datos!AB431&amp;""))&amp;";",AB$1007))),OR(UPPER(TRIM(Datos!AB431&amp;""))="SÍ",UPPER(TRIM(Datos!AB431&amp;""))="SI",UPPER(TRIM(Datos!AB431&amp;""))="NO"),IF(ISNUMBER(Datos!AB431),AND(OR(AB$1005="",Datos!AB431&gt;=AB$1005),OR(AB$1006="",Datos!AB431&lt;=AB$1006)),FALSE),TRUE))))</f>
        <v>0.0</v>
      </c>
      <c r="AC431">
        <f>IF(Datos!AC431="",0,IF(AND(AC$1008&lt;&gt;"",Datos!AC431=AC$1008),0,IF(AC$1004=0,0,1-CHOOSE(AC$1004,IF(ISNUMBER(Datos!AC431),AND(OR(AC$1005="",Datos!AC431&gt;=AC$1005),OR(AC$1006="",Datos!AC431&lt;=AC$1006)),FALSE),IF(ISNUMBER(Datos!AC431),AND(Datos!AC431=INT(Datos!AC431),AND(OR(AC$1005="",Datos!AC431&gt;=AC$1005),OR(AC$1006="",Datos!AC431&lt;=AC$1006))),FALSE),OR(ISNUMBER(FIND(";"&amp;UPPER(TRIM(Datos!AC431&amp;""))&amp;"=",AC$1007)),ISNUMBER(FIND(";"&amp;UPPER(TRIM(Datos!AC431&amp;""))&amp;";",AC$1007))),OR(UPPER(TRIM(Datos!AC431&amp;""))="SÍ",UPPER(TRIM(Datos!AC431&amp;""))="SI",UPPER(TRIM(Datos!AC431&amp;""))="NO"),IF(ISNUMBER(Datos!AC431),AND(OR(AC$1005="",Datos!AC431&gt;=AC$1005),OR(AC$1006="",Datos!AC431&lt;=AC$1006)),FALSE),TRUE))))</f>
        <v>0.0</v>
      </c>
      <c r="AD431">
        <f>IF(Datos!AD431="",0,IF(AND(AD$1008&lt;&gt;"",Datos!AD431=AD$1008),0,IF(AD$1004=0,0,1-CHOOSE(AD$1004,IF(ISNUMBER(Datos!AD431),AND(OR(AD$1005="",Datos!AD431&gt;=AD$1005),OR(AD$1006="",Datos!AD431&lt;=AD$1006)),FALSE),IF(ISNUMBER(Datos!AD431),AND(Datos!AD431=INT(Datos!AD431),AND(OR(AD$1005="",Datos!AD431&gt;=AD$1005),OR(AD$1006="",Datos!AD431&lt;=AD$1006))),FALSE),OR(ISNUMBER(FIND(";"&amp;UPPER(TRIM(Datos!AD431&amp;""))&amp;"=",AD$1007)),ISNUMBER(FIND(";"&amp;UPPER(TRIM(Datos!AD431&amp;""))&amp;";",AD$1007))),OR(UPPER(TRIM(Datos!AD431&amp;""))="SÍ",UPPER(TRIM(Datos!AD431&amp;""))="SI",UPPER(TRIM(Datos!AD431&amp;""))="NO"),IF(ISNUMBER(Datos!AD431),AND(OR(AD$1005="",Datos!AD431&gt;=AD$1005),OR(AD$1006="",Datos!AD431&lt;=AD$1006)),FALSE),TRUE))))</f>
        <v>0.0</v>
      </c>
      <c r="AE431">
        <f>IF(Datos!AE431="",0,IF(AND(AE$1008&lt;&gt;"",Datos!AE431=AE$1008),0,IF(AE$1004=0,0,1-CHOOSE(AE$1004,IF(ISNUMBER(Datos!AE431),AND(OR(AE$1005="",Datos!AE431&gt;=AE$1005),OR(AE$1006="",Datos!AE431&lt;=AE$1006)),FALSE),IF(ISNUMBER(Datos!AE431),AND(Datos!AE431=INT(Datos!AE431),AND(OR(AE$1005="",Datos!AE431&gt;=AE$1005),OR(AE$1006="",Datos!AE431&lt;=AE$1006))),FALSE),OR(ISNUMBER(FIND(";"&amp;UPPER(TRIM(Datos!AE431&amp;""))&amp;"=",AE$1007)),ISNUMBER(FIND(";"&amp;UPPER(TRIM(Datos!AE431&amp;""))&amp;";",AE$1007))),OR(UPPER(TRIM(Datos!AE431&amp;""))="SÍ",UPPER(TRIM(Datos!AE431&amp;""))="SI",UPPER(TRIM(Datos!AE431&amp;""))="NO"),IF(ISNUMBER(Datos!AE431),AND(OR(AE$1005="",Datos!AE431&gt;=AE$1005),OR(AE$1006="",Datos!AE431&lt;=AE$1006)),FALSE),TRUE))))</f>
        <v>0.0</v>
      </c>
    </row>
    <row r="432" spans="2:31">
      <c r="B432">
        <f>IF(Datos!B432="",0,IF(AND(B$1008&lt;&gt;"",Datos!B432=B$1008),0,IF(B$1004=0,0,1-CHOOSE(B$1004,IF(ISNUMBER(Datos!B432),AND(OR(B$1005="",Datos!B432&gt;=B$1005),OR(B$1006="",Datos!B432&lt;=B$1006)),FALSE),IF(ISNUMBER(Datos!B432),AND(Datos!B432=INT(Datos!B432),AND(OR(B$1005="",Datos!B432&gt;=B$1005),OR(B$1006="",Datos!B432&lt;=B$1006))),FALSE),OR(ISNUMBER(FIND(";"&amp;UPPER(TRIM(Datos!B432&amp;""))&amp;"=",B$1007)),ISNUMBER(FIND(";"&amp;UPPER(TRIM(Datos!B432&amp;""))&amp;";",B$1007))),OR(UPPER(TRIM(Datos!B432&amp;""))="SÍ",UPPER(TRIM(Datos!B432&amp;""))="SI",UPPER(TRIM(Datos!B432&amp;""))="NO"),IF(ISNUMBER(Datos!B432),AND(OR(B$1005="",Datos!B432&gt;=B$1005),OR(B$1006="",Datos!B432&lt;=B$1006)),FALSE),TRUE))))</f>
        <v>0.0</v>
      </c>
      <c r="C432">
        <f>IF(Datos!C432="",0,IF(AND(C$1008&lt;&gt;"",Datos!C432=C$1008),0,IF(C$1004=0,0,1-CHOOSE(C$1004,IF(ISNUMBER(Datos!C432),AND(OR(C$1005="",Datos!C432&gt;=C$1005),OR(C$1006="",Datos!C432&lt;=C$1006)),FALSE),IF(ISNUMBER(Datos!C432),AND(Datos!C432=INT(Datos!C432),AND(OR(C$1005="",Datos!C432&gt;=C$1005),OR(C$1006="",Datos!C432&lt;=C$1006))),FALSE),OR(ISNUMBER(FIND(";"&amp;UPPER(TRIM(Datos!C432&amp;""))&amp;"=",C$1007)),ISNUMBER(FIND(";"&amp;UPPER(TRIM(Datos!C432&amp;""))&amp;";",C$1007))),OR(UPPER(TRIM(Datos!C432&amp;""))="SÍ",UPPER(TRIM(Datos!C432&amp;""))="SI",UPPER(TRIM(Datos!C432&amp;""))="NO"),IF(ISNUMBER(Datos!C432),AND(OR(C$1005="",Datos!C432&gt;=C$1005),OR(C$1006="",Datos!C432&lt;=C$1006)),FALSE),TRUE))))</f>
        <v>0.0</v>
      </c>
      <c r="D432">
        <f>IF(Datos!D432="",0,IF(AND(D$1008&lt;&gt;"",Datos!D432=D$1008),0,IF(D$1004=0,0,1-CHOOSE(D$1004,IF(ISNUMBER(Datos!D432),AND(OR(D$1005="",Datos!D432&gt;=D$1005),OR(D$1006="",Datos!D432&lt;=D$1006)),FALSE),IF(ISNUMBER(Datos!D432),AND(Datos!D432=INT(Datos!D432),AND(OR(D$1005="",Datos!D432&gt;=D$1005),OR(D$1006="",Datos!D432&lt;=D$1006))),FALSE),OR(ISNUMBER(FIND(";"&amp;UPPER(TRIM(Datos!D432&amp;""))&amp;"=",D$1007)),ISNUMBER(FIND(";"&amp;UPPER(TRIM(Datos!D432&amp;""))&amp;";",D$1007))),OR(UPPER(TRIM(Datos!D432&amp;""))="SÍ",UPPER(TRIM(Datos!D432&amp;""))="SI",UPPER(TRIM(Datos!D432&amp;""))="NO"),IF(ISNUMBER(Datos!D432),AND(OR(D$1005="",Datos!D432&gt;=D$1005),OR(D$1006="",Datos!D432&lt;=D$1006)),FALSE),TRUE))))</f>
        <v>0.0</v>
      </c>
      <c r="E432">
        <f>IF(Datos!E432="",0,IF(AND(E$1008&lt;&gt;"",Datos!E432=E$1008),0,IF(E$1004=0,0,1-CHOOSE(E$1004,IF(ISNUMBER(Datos!E432),AND(OR(E$1005="",Datos!E432&gt;=E$1005),OR(E$1006="",Datos!E432&lt;=E$1006)),FALSE),IF(ISNUMBER(Datos!E432),AND(Datos!E432=INT(Datos!E432),AND(OR(E$1005="",Datos!E432&gt;=E$1005),OR(E$1006="",Datos!E432&lt;=E$1006))),FALSE),OR(ISNUMBER(FIND(";"&amp;UPPER(TRIM(Datos!E432&amp;""))&amp;"=",E$1007)),ISNUMBER(FIND(";"&amp;UPPER(TRIM(Datos!E432&amp;""))&amp;";",E$1007))),OR(UPPER(TRIM(Datos!E432&amp;""))="SÍ",UPPER(TRIM(Datos!E432&amp;""))="SI",UPPER(TRIM(Datos!E432&amp;""))="NO"),IF(ISNUMBER(Datos!E432),AND(OR(E$1005="",Datos!E432&gt;=E$1005),OR(E$1006="",Datos!E432&lt;=E$1006)),FALSE),TRUE))))</f>
        <v>0.0</v>
      </c>
      <c r="F432">
        <f>IF(Datos!F432="",0,IF(AND(F$1008&lt;&gt;"",Datos!F432=F$1008),0,IF(F$1004=0,0,1-CHOOSE(F$1004,IF(ISNUMBER(Datos!F432),AND(OR(F$1005="",Datos!F432&gt;=F$1005),OR(F$1006="",Datos!F432&lt;=F$1006)),FALSE),IF(ISNUMBER(Datos!F432),AND(Datos!F432=INT(Datos!F432),AND(OR(F$1005="",Datos!F432&gt;=F$1005),OR(F$1006="",Datos!F432&lt;=F$1006))),FALSE),OR(ISNUMBER(FIND(";"&amp;UPPER(TRIM(Datos!F432&amp;""))&amp;"=",F$1007)),ISNUMBER(FIND(";"&amp;UPPER(TRIM(Datos!F432&amp;""))&amp;";",F$1007))),OR(UPPER(TRIM(Datos!F432&amp;""))="SÍ",UPPER(TRIM(Datos!F432&amp;""))="SI",UPPER(TRIM(Datos!F432&amp;""))="NO"),IF(ISNUMBER(Datos!F432),AND(OR(F$1005="",Datos!F432&gt;=F$1005),OR(F$1006="",Datos!F432&lt;=F$1006)),FALSE),TRUE))))</f>
        <v>0.0</v>
      </c>
      <c r="G432">
        <f>IF(Datos!G432="",0,IF(AND(G$1008&lt;&gt;"",Datos!G432=G$1008),0,IF(G$1004=0,0,1-CHOOSE(G$1004,IF(ISNUMBER(Datos!G432),AND(OR(G$1005="",Datos!G432&gt;=G$1005),OR(G$1006="",Datos!G432&lt;=G$1006)),FALSE),IF(ISNUMBER(Datos!G432),AND(Datos!G432=INT(Datos!G432),AND(OR(G$1005="",Datos!G432&gt;=G$1005),OR(G$1006="",Datos!G432&lt;=G$1006))),FALSE),OR(ISNUMBER(FIND(";"&amp;UPPER(TRIM(Datos!G432&amp;""))&amp;"=",G$1007)),ISNUMBER(FIND(";"&amp;UPPER(TRIM(Datos!G432&amp;""))&amp;";",G$1007))),OR(UPPER(TRIM(Datos!G432&amp;""))="SÍ",UPPER(TRIM(Datos!G432&amp;""))="SI",UPPER(TRIM(Datos!G432&amp;""))="NO"),IF(ISNUMBER(Datos!G432),AND(OR(G$1005="",Datos!G432&gt;=G$1005),OR(G$1006="",Datos!G432&lt;=G$1006)),FALSE),TRUE))))</f>
        <v>0.0</v>
      </c>
      <c r="H432">
        <f>IF(Datos!H432="",0,IF(AND(H$1008&lt;&gt;"",Datos!H432=H$1008),0,IF(H$1004=0,0,1-CHOOSE(H$1004,IF(ISNUMBER(Datos!H432),AND(OR(H$1005="",Datos!H432&gt;=H$1005),OR(H$1006="",Datos!H432&lt;=H$1006)),FALSE),IF(ISNUMBER(Datos!H432),AND(Datos!H432=INT(Datos!H432),AND(OR(H$1005="",Datos!H432&gt;=H$1005),OR(H$1006="",Datos!H432&lt;=H$1006))),FALSE),OR(ISNUMBER(FIND(";"&amp;UPPER(TRIM(Datos!H432&amp;""))&amp;"=",H$1007)),ISNUMBER(FIND(";"&amp;UPPER(TRIM(Datos!H432&amp;""))&amp;";",H$1007))),OR(UPPER(TRIM(Datos!H432&amp;""))="SÍ",UPPER(TRIM(Datos!H432&amp;""))="SI",UPPER(TRIM(Datos!H432&amp;""))="NO"),IF(ISNUMBER(Datos!H432),AND(OR(H$1005="",Datos!H432&gt;=H$1005),OR(H$1006="",Datos!H432&lt;=H$1006)),FALSE),TRUE))))</f>
        <v>0.0</v>
      </c>
      <c r="I432">
        <f>IF(Datos!I432="",0,IF(AND(I$1008&lt;&gt;"",Datos!I432=I$1008),0,IF(I$1004=0,0,1-CHOOSE(I$1004,IF(ISNUMBER(Datos!I432),AND(OR(I$1005="",Datos!I432&gt;=I$1005),OR(I$1006="",Datos!I432&lt;=I$1006)),FALSE),IF(ISNUMBER(Datos!I432),AND(Datos!I432=INT(Datos!I432),AND(OR(I$1005="",Datos!I432&gt;=I$1005),OR(I$1006="",Datos!I432&lt;=I$1006))),FALSE),OR(ISNUMBER(FIND(";"&amp;UPPER(TRIM(Datos!I432&amp;""))&amp;"=",I$1007)),ISNUMBER(FIND(";"&amp;UPPER(TRIM(Datos!I432&amp;""))&amp;";",I$1007))),OR(UPPER(TRIM(Datos!I432&amp;""))="SÍ",UPPER(TRIM(Datos!I432&amp;""))="SI",UPPER(TRIM(Datos!I432&amp;""))="NO"),IF(ISNUMBER(Datos!I432),AND(OR(I$1005="",Datos!I432&gt;=I$1005),OR(I$1006="",Datos!I432&lt;=I$1006)),FALSE),TRUE))))</f>
        <v>0.0</v>
      </c>
      <c r="J432">
        <f>IF(Datos!J432="",0,IF(AND(J$1008&lt;&gt;"",Datos!J432=J$1008),0,IF(J$1004=0,0,1-CHOOSE(J$1004,IF(ISNUMBER(Datos!J432),AND(OR(J$1005="",Datos!J432&gt;=J$1005),OR(J$1006="",Datos!J432&lt;=J$1006)),FALSE),IF(ISNUMBER(Datos!J432),AND(Datos!J432=INT(Datos!J432),AND(OR(J$1005="",Datos!J432&gt;=J$1005),OR(J$1006="",Datos!J432&lt;=J$1006))),FALSE),OR(ISNUMBER(FIND(";"&amp;UPPER(TRIM(Datos!J432&amp;""))&amp;"=",J$1007)),ISNUMBER(FIND(";"&amp;UPPER(TRIM(Datos!J432&amp;""))&amp;";",J$1007))),OR(UPPER(TRIM(Datos!J432&amp;""))="SÍ",UPPER(TRIM(Datos!J432&amp;""))="SI",UPPER(TRIM(Datos!J432&amp;""))="NO"),IF(ISNUMBER(Datos!J432),AND(OR(J$1005="",Datos!J432&gt;=J$1005),OR(J$1006="",Datos!J432&lt;=J$1006)),FALSE),TRUE))))</f>
        <v>0.0</v>
      </c>
      <c r="K432">
        <f>IF(Datos!K432="",0,IF(AND(K$1008&lt;&gt;"",Datos!K432=K$1008),0,IF(K$1004=0,0,1-CHOOSE(K$1004,IF(ISNUMBER(Datos!K432),AND(OR(K$1005="",Datos!K432&gt;=K$1005),OR(K$1006="",Datos!K432&lt;=K$1006)),FALSE),IF(ISNUMBER(Datos!K432),AND(Datos!K432=INT(Datos!K432),AND(OR(K$1005="",Datos!K432&gt;=K$1005),OR(K$1006="",Datos!K432&lt;=K$1006))),FALSE),OR(ISNUMBER(FIND(";"&amp;UPPER(TRIM(Datos!K432&amp;""))&amp;"=",K$1007)),ISNUMBER(FIND(";"&amp;UPPER(TRIM(Datos!K432&amp;""))&amp;";",K$1007))),OR(UPPER(TRIM(Datos!K432&amp;""))="SÍ",UPPER(TRIM(Datos!K432&amp;""))="SI",UPPER(TRIM(Datos!K432&amp;""))="NO"),IF(ISNUMBER(Datos!K432),AND(OR(K$1005="",Datos!K432&gt;=K$1005),OR(K$1006="",Datos!K432&lt;=K$1006)),FALSE),TRUE))))</f>
        <v>0.0</v>
      </c>
      <c r="L432">
        <f>IF(Datos!L432="",0,IF(AND(L$1008&lt;&gt;"",Datos!L432=L$1008),0,IF(L$1004=0,0,1-CHOOSE(L$1004,IF(ISNUMBER(Datos!L432),AND(OR(L$1005="",Datos!L432&gt;=L$1005),OR(L$1006="",Datos!L432&lt;=L$1006)),FALSE),IF(ISNUMBER(Datos!L432),AND(Datos!L432=INT(Datos!L432),AND(OR(L$1005="",Datos!L432&gt;=L$1005),OR(L$1006="",Datos!L432&lt;=L$1006))),FALSE),OR(ISNUMBER(FIND(";"&amp;UPPER(TRIM(Datos!L432&amp;""))&amp;"=",L$1007)),ISNUMBER(FIND(";"&amp;UPPER(TRIM(Datos!L432&amp;""))&amp;";",L$1007))),OR(UPPER(TRIM(Datos!L432&amp;""))="SÍ",UPPER(TRIM(Datos!L432&amp;""))="SI",UPPER(TRIM(Datos!L432&amp;""))="NO"),IF(ISNUMBER(Datos!L432),AND(OR(L$1005="",Datos!L432&gt;=L$1005),OR(L$1006="",Datos!L432&lt;=L$1006)),FALSE),TRUE))))</f>
        <v>0.0</v>
      </c>
      <c r="M432">
        <f>IF(Datos!M432="",0,IF(AND(M$1008&lt;&gt;"",Datos!M432=M$1008),0,IF(M$1004=0,0,1-CHOOSE(M$1004,IF(ISNUMBER(Datos!M432),AND(OR(M$1005="",Datos!M432&gt;=M$1005),OR(M$1006="",Datos!M432&lt;=M$1006)),FALSE),IF(ISNUMBER(Datos!M432),AND(Datos!M432=INT(Datos!M432),AND(OR(M$1005="",Datos!M432&gt;=M$1005),OR(M$1006="",Datos!M432&lt;=M$1006))),FALSE),OR(ISNUMBER(FIND(";"&amp;UPPER(TRIM(Datos!M432&amp;""))&amp;"=",M$1007)),ISNUMBER(FIND(";"&amp;UPPER(TRIM(Datos!M432&amp;""))&amp;";",M$1007))),OR(UPPER(TRIM(Datos!M432&amp;""))="SÍ",UPPER(TRIM(Datos!M432&amp;""))="SI",UPPER(TRIM(Datos!M432&amp;""))="NO"),IF(ISNUMBER(Datos!M432),AND(OR(M$1005="",Datos!M432&gt;=M$1005),OR(M$1006="",Datos!M432&lt;=M$1006)),FALSE),TRUE))))</f>
        <v>0.0</v>
      </c>
      <c r="N432">
        <f>IF(Datos!N432="",0,IF(AND(N$1008&lt;&gt;"",Datos!N432=N$1008),0,IF(N$1004=0,0,1-CHOOSE(N$1004,IF(ISNUMBER(Datos!N432),AND(OR(N$1005="",Datos!N432&gt;=N$1005),OR(N$1006="",Datos!N432&lt;=N$1006)),FALSE),IF(ISNUMBER(Datos!N432),AND(Datos!N432=INT(Datos!N432),AND(OR(N$1005="",Datos!N432&gt;=N$1005),OR(N$1006="",Datos!N432&lt;=N$1006))),FALSE),OR(ISNUMBER(FIND(";"&amp;UPPER(TRIM(Datos!N432&amp;""))&amp;"=",N$1007)),ISNUMBER(FIND(";"&amp;UPPER(TRIM(Datos!N432&amp;""))&amp;";",N$1007))),OR(UPPER(TRIM(Datos!N432&amp;""))="SÍ",UPPER(TRIM(Datos!N432&amp;""))="SI",UPPER(TRIM(Datos!N432&amp;""))="NO"),IF(ISNUMBER(Datos!N432),AND(OR(N$1005="",Datos!N432&gt;=N$1005),OR(N$1006="",Datos!N432&lt;=N$1006)),FALSE),TRUE))))</f>
        <v>0.0</v>
      </c>
      <c r="O432">
        <f>IF(Datos!O432="",0,IF(AND(O$1008&lt;&gt;"",Datos!O432=O$1008),0,IF(O$1004=0,0,1-CHOOSE(O$1004,IF(ISNUMBER(Datos!O432),AND(OR(O$1005="",Datos!O432&gt;=O$1005),OR(O$1006="",Datos!O432&lt;=O$1006)),FALSE),IF(ISNUMBER(Datos!O432),AND(Datos!O432=INT(Datos!O432),AND(OR(O$1005="",Datos!O432&gt;=O$1005),OR(O$1006="",Datos!O432&lt;=O$1006))),FALSE),OR(ISNUMBER(FIND(";"&amp;UPPER(TRIM(Datos!O432&amp;""))&amp;"=",O$1007)),ISNUMBER(FIND(";"&amp;UPPER(TRIM(Datos!O432&amp;""))&amp;";",O$1007))),OR(UPPER(TRIM(Datos!O432&amp;""))="SÍ",UPPER(TRIM(Datos!O432&amp;""))="SI",UPPER(TRIM(Datos!O432&amp;""))="NO"),IF(ISNUMBER(Datos!O432),AND(OR(O$1005="",Datos!O432&gt;=O$1005),OR(O$1006="",Datos!O432&lt;=O$1006)),FALSE),TRUE))))</f>
        <v>0.0</v>
      </c>
      <c r="P432">
        <f>IF(Datos!P432="",0,IF(AND(P$1008&lt;&gt;"",Datos!P432=P$1008),0,IF(P$1004=0,0,1-CHOOSE(P$1004,IF(ISNUMBER(Datos!P432),AND(OR(P$1005="",Datos!P432&gt;=P$1005),OR(P$1006="",Datos!P432&lt;=P$1006)),FALSE),IF(ISNUMBER(Datos!P432),AND(Datos!P432=INT(Datos!P432),AND(OR(P$1005="",Datos!P432&gt;=P$1005),OR(P$1006="",Datos!P432&lt;=P$1006))),FALSE),OR(ISNUMBER(FIND(";"&amp;UPPER(TRIM(Datos!P432&amp;""))&amp;"=",P$1007)),ISNUMBER(FIND(";"&amp;UPPER(TRIM(Datos!P432&amp;""))&amp;";",P$1007))),OR(UPPER(TRIM(Datos!P432&amp;""))="SÍ",UPPER(TRIM(Datos!P432&amp;""))="SI",UPPER(TRIM(Datos!P432&amp;""))="NO"),IF(ISNUMBER(Datos!P432),AND(OR(P$1005="",Datos!P432&gt;=P$1005),OR(P$1006="",Datos!P432&lt;=P$1006)),FALSE),TRUE))))</f>
        <v>0.0</v>
      </c>
      <c r="Q432">
        <f>IF(Datos!Q432="",0,IF(AND(Q$1008&lt;&gt;"",Datos!Q432=Q$1008),0,IF(Q$1004=0,0,1-CHOOSE(Q$1004,IF(ISNUMBER(Datos!Q432),AND(OR(Q$1005="",Datos!Q432&gt;=Q$1005),OR(Q$1006="",Datos!Q432&lt;=Q$1006)),FALSE),IF(ISNUMBER(Datos!Q432),AND(Datos!Q432=INT(Datos!Q432),AND(OR(Q$1005="",Datos!Q432&gt;=Q$1005),OR(Q$1006="",Datos!Q432&lt;=Q$1006))),FALSE),OR(ISNUMBER(FIND(";"&amp;UPPER(TRIM(Datos!Q432&amp;""))&amp;"=",Q$1007)),ISNUMBER(FIND(";"&amp;UPPER(TRIM(Datos!Q432&amp;""))&amp;";",Q$1007))),OR(UPPER(TRIM(Datos!Q432&amp;""))="SÍ",UPPER(TRIM(Datos!Q432&amp;""))="SI",UPPER(TRIM(Datos!Q432&amp;""))="NO"),IF(ISNUMBER(Datos!Q432),AND(OR(Q$1005="",Datos!Q432&gt;=Q$1005),OR(Q$1006="",Datos!Q432&lt;=Q$1006)),FALSE),TRUE))))</f>
        <v>0.0</v>
      </c>
      <c r="R432">
        <f>IF(Datos!R432="",0,IF(AND(R$1008&lt;&gt;"",Datos!R432=R$1008),0,IF(R$1004=0,0,1-CHOOSE(R$1004,IF(ISNUMBER(Datos!R432),AND(OR(R$1005="",Datos!R432&gt;=R$1005),OR(R$1006="",Datos!R432&lt;=R$1006)),FALSE),IF(ISNUMBER(Datos!R432),AND(Datos!R432=INT(Datos!R432),AND(OR(R$1005="",Datos!R432&gt;=R$1005),OR(R$1006="",Datos!R432&lt;=R$1006))),FALSE),OR(ISNUMBER(FIND(";"&amp;UPPER(TRIM(Datos!R432&amp;""))&amp;"=",R$1007)),ISNUMBER(FIND(";"&amp;UPPER(TRIM(Datos!R432&amp;""))&amp;";",R$1007))),OR(UPPER(TRIM(Datos!R432&amp;""))="SÍ",UPPER(TRIM(Datos!R432&amp;""))="SI",UPPER(TRIM(Datos!R432&amp;""))="NO"),IF(ISNUMBER(Datos!R432),AND(OR(R$1005="",Datos!R432&gt;=R$1005),OR(R$1006="",Datos!R432&lt;=R$1006)),FALSE),TRUE))))</f>
        <v>0.0</v>
      </c>
      <c r="S432">
        <f>IF(Datos!S432="",0,IF(AND(S$1008&lt;&gt;"",Datos!S432=S$1008),0,IF(S$1004=0,0,1-CHOOSE(S$1004,IF(ISNUMBER(Datos!S432),AND(OR(S$1005="",Datos!S432&gt;=S$1005),OR(S$1006="",Datos!S432&lt;=S$1006)),FALSE),IF(ISNUMBER(Datos!S432),AND(Datos!S432=INT(Datos!S432),AND(OR(S$1005="",Datos!S432&gt;=S$1005),OR(S$1006="",Datos!S432&lt;=S$1006))),FALSE),OR(ISNUMBER(FIND(";"&amp;UPPER(TRIM(Datos!S432&amp;""))&amp;"=",S$1007)),ISNUMBER(FIND(";"&amp;UPPER(TRIM(Datos!S432&amp;""))&amp;";",S$1007))),OR(UPPER(TRIM(Datos!S432&amp;""))="SÍ",UPPER(TRIM(Datos!S432&amp;""))="SI",UPPER(TRIM(Datos!S432&amp;""))="NO"),IF(ISNUMBER(Datos!S432),AND(OR(S$1005="",Datos!S432&gt;=S$1005),OR(S$1006="",Datos!S432&lt;=S$1006)),FALSE),TRUE))))</f>
        <v>0.0</v>
      </c>
      <c r="T432">
        <f>IF(Datos!T432="",0,IF(AND(T$1008&lt;&gt;"",Datos!T432=T$1008),0,IF(T$1004=0,0,1-CHOOSE(T$1004,IF(ISNUMBER(Datos!T432),AND(OR(T$1005="",Datos!T432&gt;=T$1005),OR(T$1006="",Datos!T432&lt;=T$1006)),FALSE),IF(ISNUMBER(Datos!T432),AND(Datos!T432=INT(Datos!T432),AND(OR(T$1005="",Datos!T432&gt;=T$1005),OR(T$1006="",Datos!T432&lt;=T$1006))),FALSE),OR(ISNUMBER(FIND(";"&amp;UPPER(TRIM(Datos!T432&amp;""))&amp;"=",T$1007)),ISNUMBER(FIND(";"&amp;UPPER(TRIM(Datos!T432&amp;""))&amp;";",T$1007))),OR(UPPER(TRIM(Datos!T432&amp;""))="SÍ",UPPER(TRIM(Datos!T432&amp;""))="SI",UPPER(TRIM(Datos!T432&amp;""))="NO"),IF(ISNUMBER(Datos!T432),AND(OR(T$1005="",Datos!T432&gt;=T$1005),OR(T$1006="",Datos!T432&lt;=T$1006)),FALSE),TRUE))))</f>
        <v>0.0</v>
      </c>
      <c r="U432">
        <f>IF(Datos!U432="",0,IF(AND(U$1008&lt;&gt;"",Datos!U432=U$1008),0,IF(U$1004=0,0,1-CHOOSE(U$1004,IF(ISNUMBER(Datos!U432),AND(OR(U$1005="",Datos!U432&gt;=U$1005),OR(U$1006="",Datos!U432&lt;=U$1006)),FALSE),IF(ISNUMBER(Datos!U432),AND(Datos!U432=INT(Datos!U432),AND(OR(U$1005="",Datos!U432&gt;=U$1005),OR(U$1006="",Datos!U432&lt;=U$1006))),FALSE),OR(ISNUMBER(FIND(";"&amp;UPPER(TRIM(Datos!U432&amp;""))&amp;"=",U$1007)),ISNUMBER(FIND(";"&amp;UPPER(TRIM(Datos!U432&amp;""))&amp;";",U$1007))),OR(UPPER(TRIM(Datos!U432&amp;""))="SÍ",UPPER(TRIM(Datos!U432&amp;""))="SI",UPPER(TRIM(Datos!U432&amp;""))="NO"),IF(ISNUMBER(Datos!U432),AND(OR(U$1005="",Datos!U432&gt;=U$1005),OR(U$1006="",Datos!U432&lt;=U$1006)),FALSE),TRUE))))</f>
        <v>0.0</v>
      </c>
      <c r="V432">
        <f>IF(Datos!V432="",0,IF(AND(V$1008&lt;&gt;"",Datos!V432=V$1008),0,IF(V$1004=0,0,1-CHOOSE(V$1004,IF(ISNUMBER(Datos!V432),AND(OR(V$1005="",Datos!V432&gt;=V$1005),OR(V$1006="",Datos!V432&lt;=V$1006)),FALSE),IF(ISNUMBER(Datos!V432),AND(Datos!V432=INT(Datos!V432),AND(OR(V$1005="",Datos!V432&gt;=V$1005),OR(V$1006="",Datos!V432&lt;=V$1006))),FALSE),OR(ISNUMBER(FIND(";"&amp;UPPER(TRIM(Datos!V432&amp;""))&amp;"=",V$1007)),ISNUMBER(FIND(";"&amp;UPPER(TRIM(Datos!V432&amp;""))&amp;";",V$1007))),OR(UPPER(TRIM(Datos!V432&amp;""))="SÍ",UPPER(TRIM(Datos!V432&amp;""))="SI",UPPER(TRIM(Datos!V432&amp;""))="NO"),IF(ISNUMBER(Datos!V432),AND(OR(V$1005="",Datos!V432&gt;=V$1005),OR(V$1006="",Datos!V432&lt;=V$1006)),FALSE),TRUE))))</f>
        <v>0.0</v>
      </c>
      <c r="W432">
        <f>IF(Datos!W432="",0,IF(AND(W$1008&lt;&gt;"",Datos!W432=W$1008),0,IF(W$1004=0,0,1-CHOOSE(W$1004,IF(ISNUMBER(Datos!W432),AND(OR(W$1005="",Datos!W432&gt;=W$1005),OR(W$1006="",Datos!W432&lt;=W$1006)),FALSE),IF(ISNUMBER(Datos!W432),AND(Datos!W432=INT(Datos!W432),AND(OR(W$1005="",Datos!W432&gt;=W$1005),OR(W$1006="",Datos!W432&lt;=W$1006))),FALSE),OR(ISNUMBER(FIND(";"&amp;UPPER(TRIM(Datos!W432&amp;""))&amp;"=",W$1007)),ISNUMBER(FIND(";"&amp;UPPER(TRIM(Datos!W432&amp;""))&amp;";",W$1007))),OR(UPPER(TRIM(Datos!W432&amp;""))="SÍ",UPPER(TRIM(Datos!W432&amp;""))="SI",UPPER(TRIM(Datos!W432&amp;""))="NO"),IF(ISNUMBER(Datos!W432),AND(OR(W$1005="",Datos!W432&gt;=W$1005),OR(W$1006="",Datos!W432&lt;=W$1006)),FALSE),TRUE))))</f>
        <v>0.0</v>
      </c>
      <c r="X432">
        <f>IF(Datos!X432="",0,IF(AND(X$1008&lt;&gt;"",Datos!X432=X$1008),0,IF(X$1004=0,0,1-CHOOSE(X$1004,IF(ISNUMBER(Datos!X432),AND(OR(X$1005="",Datos!X432&gt;=X$1005),OR(X$1006="",Datos!X432&lt;=X$1006)),FALSE),IF(ISNUMBER(Datos!X432),AND(Datos!X432=INT(Datos!X432),AND(OR(X$1005="",Datos!X432&gt;=X$1005),OR(X$1006="",Datos!X432&lt;=X$1006))),FALSE),OR(ISNUMBER(FIND(";"&amp;UPPER(TRIM(Datos!X432&amp;""))&amp;"=",X$1007)),ISNUMBER(FIND(";"&amp;UPPER(TRIM(Datos!X432&amp;""))&amp;";",X$1007))),OR(UPPER(TRIM(Datos!X432&amp;""))="SÍ",UPPER(TRIM(Datos!X432&amp;""))="SI",UPPER(TRIM(Datos!X432&amp;""))="NO"),IF(ISNUMBER(Datos!X432),AND(OR(X$1005="",Datos!X432&gt;=X$1005),OR(X$1006="",Datos!X432&lt;=X$1006)),FALSE),TRUE))))</f>
        <v>0.0</v>
      </c>
      <c r="Y432">
        <f>IF(Datos!Y432="",0,IF(AND(Y$1008&lt;&gt;"",Datos!Y432=Y$1008),0,IF(Y$1004=0,0,1-CHOOSE(Y$1004,IF(ISNUMBER(Datos!Y432),AND(OR(Y$1005="",Datos!Y432&gt;=Y$1005),OR(Y$1006="",Datos!Y432&lt;=Y$1006)),FALSE),IF(ISNUMBER(Datos!Y432),AND(Datos!Y432=INT(Datos!Y432),AND(OR(Y$1005="",Datos!Y432&gt;=Y$1005),OR(Y$1006="",Datos!Y432&lt;=Y$1006))),FALSE),OR(ISNUMBER(FIND(";"&amp;UPPER(TRIM(Datos!Y432&amp;""))&amp;"=",Y$1007)),ISNUMBER(FIND(";"&amp;UPPER(TRIM(Datos!Y432&amp;""))&amp;";",Y$1007))),OR(UPPER(TRIM(Datos!Y432&amp;""))="SÍ",UPPER(TRIM(Datos!Y432&amp;""))="SI",UPPER(TRIM(Datos!Y432&amp;""))="NO"),IF(ISNUMBER(Datos!Y432),AND(OR(Y$1005="",Datos!Y432&gt;=Y$1005),OR(Y$1006="",Datos!Y432&lt;=Y$1006)),FALSE),TRUE))))</f>
        <v>0.0</v>
      </c>
      <c r="Z432">
        <f>IF(Datos!Z432="",0,IF(AND(Z$1008&lt;&gt;"",Datos!Z432=Z$1008),0,IF(Z$1004=0,0,1-CHOOSE(Z$1004,IF(ISNUMBER(Datos!Z432),AND(OR(Z$1005="",Datos!Z432&gt;=Z$1005),OR(Z$1006="",Datos!Z432&lt;=Z$1006)),FALSE),IF(ISNUMBER(Datos!Z432),AND(Datos!Z432=INT(Datos!Z432),AND(OR(Z$1005="",Datos!Z432&gt;=Z$1005),OR(Z$1006="",Datos!Z432&lt;=Z$1006))),FALSE),OR(ISNUMBER(FIND(";"&amp;UPPER(TRIM(Datos!Z432&amp;""))&amp;"=",Z$1007)),ISNUMBER(FIND(";"&amp;UPPER(TRIM(Datos!Z432&amp;""))&amp;";",Z$1007))),OR(UPPER(TRIM(Datos!Z432&amp;""))="SÍ",UPPER(TRIM(Datos!Z432&amp;""))="SI",UPPER(TRIM(Datos!Z432&amp;""))="NO"),IF(ISNUMBER(Datos!Z432),AND(OR(Z$1005="",Datos!Z432&gt;=Z$1005),OR(Z$1006="",Datos!Z432&lt;=Z$1006)),FALSE),TRUE))))</f>
        <v>0.0</v>
      </c>
      <c r="AA432">
        <f>IF(Datos!AA432="",0,IF(AND(AA$1008&lt;&gt;"",Datos!AA432=AA$1008),0,IF(AA$1004=0,0,1-CHOOSE(AA$1004,IF(ISNUMBER(Datos!AA432),AND(OR(AA$1005="",Datos!AA432&gt;=AA$1005),OR(AA$1006="",Datos!AA432&lt;=AA$1006)),FALSE),IF(ISNUMBER(Datos!AA432),AND(Datos!AA432=INT(Datos!AA432),AND(OR(AA$1005="",Datos!AA432&gt;=AA$1005),OR(AA$1006="",Datos!AA432&lt;=AA$1006))),FALSE),OR(ISNUMBER(FIND(";"&amp;UPPER(TRIM(Datos!AA432&amp;""))&amp;"=",AA$1007)),ISNUMBER(FIND(";"&amp;UPPER(TRIM(Datos!AA432&amp;""))&amp;";",AA$1007))),OR(UPPER(TRIM(Datos!AA432&amp;""))="SÍ",UPPER(TRIM(Datos!AA432&amp;""))="SI",UPPER(TRIM(Datos!AA432&amp;""))="NO"),IF(ISNUMBER(Datos!AA432),AND(OR(AA$1005="",Datos!AA432&gt;=AA$1005),OR(AA$1006="",Datos!AA432&lt;=AA$1006)),FALSE),TRUE))))</f>
        <v>0.0</v>
      </c>
      <c r="AB432">
        <f>IF(Datos!AB432="",0,IF(AND(AB$1008&lt;&gt;"",Datos!AB432=AB$1008),0,IF(AB$1004=0,0,1-CHOOSE(AB$1004,IF(ISNUMBER(Datos!AB432),AND(OR(AB$1005="",Datos!AB432&gt;=AB$1005),OR(AB$1006="",Datos!AB432&lt;=AB$1006)),FALSE),IF(ISNUMBER(Datos!AB432),AND(Datos!AB432=INT(Datos!AB432),AND(OR(AB$1005="",Datos!AB432&gt;=AB$1005),OR(AB$1006="",Datos!AB432&lt;=AB$1006))),FALSE),OR(ISNUMBER(FIND(";"&amp;UPPER(TRIM(Datos!AB432&amp;""))&amp;"=",AB$1007)),ISNUMBER(FIND(";"&amp;UPPER(TRIM(Datos!AB432&amp;""))&amp;";",AB$1007))),OR(UPPER(TRIM(Datos!AB432&amp;""))="SÍ",UPPER(TRIM(Datos!AB432&amp;""))="SI",UPPER(TRIM(Datos!AB432&amp;""))="NO"),IF(ISNUMBER(Datos!AB432),AND(OR(AB$1005="",Datos!AB432&gt;=AB$1005),OR(AB$1006="",Datos!AB432&lt;=AB$1006)),FALSE),TRUE))))</f>
        <v>0.0</v>
      </c>
      <c r="AC432">
        <f>IF(Datos!AC432="",0,IF(AND(AC$1008&lt;&gt;"",Datos!AC432=AC$1008),0,IF(AC$1004=0,0,1-CHOOSE(AC$1004,IF(ISNUMBER(Datos!AC432),AND(OR(AC$1005="",Datos!AC432&gt;=AC$1005),OR(AC$1006="",Datos!AC432&lt;=AC$1006)),FALSE),IF(ISNUMBER(Datos!AC432),AND(Datos!AC432=INT(Datos!AC432),AND(OR(AC$1005="",Datos!AC432&gt;=AC$1005),OR(AC$1006="",Datos!AC432&lt;=AC$1006))),FALSE),OR(ISNUMBER(FIND(";"&amp;UPPER(TRIM(Datos!AC432&amp;""))&amp;"=",AC$1007)),ISNUMBER(FIND(";"&amp;UPPER(TRIM(Datos!AC432&amp;""))&amp;";",AC$1007))),OR(UPPER(TRIM(Datos!AC432&amp;""))="SÍ",UPPER(TRIM(Datos!AC432&amp;""))="SI",UPPER(TRIM(Datos!AC432&amp;""))="NO"),IF(ISNUMBER(Datos!AC432),AND(OR(AC$1005="",Datos!AC432&gt;=AC$1005),OR(AC$1006="",Datos!AC432&lt;=AC$1006)),FALSE),TRUE))))</f>
        <v>0.0</v>
      </c>
      <c r="AD432">
        <f>IF(Datos!AD432="",0,IF(AND(AD$1008&lt;&gt;"",Datos!AD432=AD$1008),0,IF(AD$1004=0,0,1-CHOOSE(AD$1004,IF(ISNUMBER(Datos!AD432),AND(OR(AD$1005="",Datos!AD432&gt;=AD$1005),OR(AD$1006="",Datos!AD432&lt;=AD$1006)),FALSE),IF(ISNUMBER(Datos!AD432),AND(Datos!AD432=INT(Datos!AD432),AND(OR(AD$1005="",Datos!AD432&gt;=AD$1005),OR(AD$1006="",Datos!AD432&lt;=AD$1006))),FALSE),OR(ISNUMBER(FIND(";"&amp;UPPER(TRIM(Datos!AD432&amp;""))&amp;"=",AD$1007)),ISNUMBER(FIND(";"&amp;UPPER(TRIM(Datos!AD432&amp;""))&amp;";",AD$1007))),OR(UPPER(TRIM(Datos!AD432&amp;""))="SÍ",UPPER(TRIM(Datos!AD432&amp;""))="SI",UPPER(TRIM(Datos!AD432&amp;""))="NO"),IF(ISNUMBER(Datos!AD432),AND(OR(AD$1005="",Datos!AD432&gt;=AD$1005),OR(AD$1006="",Datos!AD432&lt;=AD$1006)),FALSE),TRUE))))</f>
        <v>0.0</v>
      </c>
      <c r="AE432">
        <f>IF(Datos!AE432="",0,IF(AND(AE$1008&lt;&gt;"",Datos!AE432=AE$1008),0,IF(AE$1004=0,0,1-CHOOSE(AE$1004,IF(ISNUMBER(Datos!AE432),AND(OR(AE$1005="",Datos!AE432&gt;=AE$1005),OR(AE$1006="",Datos!AE432&lt;=AE$1006)),FALSE),IF(ISNUMBER(Datos!AE432),AND(Datos!AE432=INT(Datos!AE432),AND(OR(AE$1005="",Datos!AE432&gt;=AE$1005),OR(AE$1006="",Datos!AE432&lt;=AE$1006))),FALSE),OR(ISNUMBER(FIND(";"&amp;UPPER(TRIM(Datos!AE432&amp;""))&amp;"=",AE$1007)),ISNUMBER(FIND(";"&amp;UPPER(TRIM(Datos!AE432&amp;""))&amp;";",AE$1007))),OR(UPPER(TRIM(Datos!AE432&amp;""))="SÍ",UPPER(TRIM(Datos!AE432&amp;""))="SI",UPPER(TRIM(Datos!AE432&amp;""))="NO"),IF(ISNUMBER(Datos!AE432),AND(OR(AE$1005="",Datos!AE432&gt;=AE$1005),OR(AE$1006="",Datos!AE432&lt;=AE$1006)),FALSE),TRUE))))</f>
        <v>0.0</v>
      </c>
    </row>
    <row r="433" spans="2:31">
      <c r="B433">
        <f>IF(Datos!B433="",0,IF(AND(B$1008&lt;&gt;"",Datos!B433=B$1008),0,IF(B$1004=0,0,1-CHOOSE(B$1004,IF(ISNUMBER(Datos!B433),AND(OR(B$1005="",Datos!B433&gt;=B$1005),OR(B$1006="",Datos!B433&lt;=B$1006)),FALSE),IF(ISNUMBER(Datos!B433),AND(Datos!B433=INT(Datos!B433),AND(OR(B$1005="",Datos!B433&gt;=B$1005),OR(B$1006="",Datos!B433&lt;=B$1006))),FALSE),OR(ISNUMBER(FIND(";"&amp;UPPER(TRIM(Datos!B433&amp;""))&amp;"=",B$1007)),ISNUMBER(FIND(";"&amp;UPPER(TRIM(Datos!B433&amp;""))&amp;";",B$1007))),OR(UPPER(TRIM(Datos!B433&amp;""))="SÍ",UPPER(TRIM(Datos!B433&amp;""))="SI",UPPER(TRIM(Datos!B433&amp;""))="NO"),IF(ISNUMBER(Datos!B433),AND(OR(B$1005="",Datos!B433&gt;=B$1005),OR(B$1006="",Datos!B433&lt;=B$1006)),FALSE),TRUE))))</f>
        <v>0.0</v>
      </c>
      <c r="C433">
        <f>IF(Datos!C433="",0,IF(AND(C$1008&lt;&gt;"",Datos!C433=C$1008),0,IF(C$1004=0,0,1-CHOOSE(C$1004,IF(ISNUMBER(Datos!C433),AND(OR(C$1005="",Datos!C433&gt;=C$1005),OR(C$1006="",Datos!C433&lt;=C$1006)),FALSE),IF(ISNUMBER(Datos!C433),AND(Datos!C433=INT(Datos!C433),AND(OR(C$1005="",Datos!C433&gt;=C$1005),OR(C$1006="",Datos!C433&lt;=C$1006))),FALSE),OR(ISNUMBER(FIND(";"&amp;UPPER(TRIM(Datos!C433&amp;""))&amp;"=",C$1007)),ISNUMBER(FIND(";"&amp;UPPER(TRIM(Datos!C433&amp;""))&amp;";",C$1007))),OR(UPPER(TRIM(Datos!C433&amp;""))="SÍ",UPPER(TRIM(Datos!C433&amp;""))="SI",UPPER(TRIM(Datos!C433&amp;""))="NO"),IF(ISNUMBER(Datos!C433),AND(OR(C$1005="",Datos!C433&gt;=C$1005),OR(C$1006="",Datos!C433&lt;=C$1006)),FALSE),TRUE))))</f>
        <v>0.0</v>
      </c>
      <c r="D433">
        <f>IF(Datos!D433="",0,IF(AND(D$1008&lt;&gt;"",Datos!D433=D$1008),0,IF(D$1004=0,0,1-CHOOSE(D$1004,IF(ISNUMBER(Datos!D433),AND(OR(D$1005="",Datos!D433&gt;=D$1005),OR(D$1006="",Datos!D433&lt;=D$1006)),FALSE),IF(ISNUMBER(Datos!D433),AND(Datos!D433=INT(Datos!D433),AND(OR(D$1005="",Datos!D433&gt;=D$1005),OR(D$1006="",Datos!D433&lt;=D$1006))),FALSE),OR(ISNUMBER(FIND(";"&amp;UPPER(TRIM(Datos!D433&amp;""))&amp;"=",D$1007)),ISNUMBER(FIND(";"&amp;UPPER(TRIM(Datos!D433&amp;""))&amp;";",D$1007))),OR(UPPER(TRIM(Datos!D433&amp;""))="SÍ",UPPER(TRIM(Datos!D433&amp;""))="SI",UPPER(TRIM(Datos!D433&amp;""))="NO"),IF(ISNUMBER(Datos!D433),AND(OR(D$1005="",Datos!D433&gt;=D$1005),OR(D$1006="",Datos!D433&lt;=D$1006)),FALSE),TRUE))))</f>
        <v>0.0</v>
      </c>
      <c r="E433">
        <f>IF(Datos!E433="",0,IF(AND(E$1008&lt;&gt;"",Datos!E433=E$1008),0,IF(E$1004=0,0,1-CHOOSE(E$1004,IF(ISNUMBER(Datos!E433),AND(OR(E$1005="",Datos!E433&gt;=E$1005),OR(E$1006="",Datos!E433&lt;=E$1006)),FALSE),IF(ISNUMBER(Datos!E433),AND(Datos!E433=INT(Datos!E433),AND(OR(E$1005="",Datos!E433&gt;=E$1005),OR(E$1006="",Datos!E433&lt;=E$1006))),FALSE),OR(ISNUMBER(FIND(";"&amp;UPPER(TRIM(Datos!E433&amp;""))&amp;"=",E$1007)),ISNUMBER(FIND(";"&amp;UPPER(TRIM(Datos!E433&amp;""))&amp;";",E$1007))),OR(UPPER(TRIM(Datos!E433&amp;""))="SÍ",UPPER(TRIM(Datos!E433&amp;""))="SI",UPPER(TRIM(Datos!E433&amp;""))="NO"),IF(ISNUMBER(Datos!E433),AND(OR(E$1005="",Datos!E433&gt;=E$1005),OR(E$1006="",Datos!E433&lt;=E$1006)),FALSE),TRUE))))</f>
        <v>0.0</v>
      </c>
      <c r="F433">
        <f>IF(Datos!F433="",0,IF(AND(F$1008&lt;&gt;"",Datos!F433=F$1008),0,IF(F$1004=0,0,1-CHOOSE(F$1004,IF(ISNUMBER(Datos!F433),AND(OR(F$1005="",Datos!F433&gt;=F$1005),OR(F$1006="",Datos!F433&lt;=F$1006)),FALSE),IF(ISNUMBER(Datos!F433),AND(Datos!F433=INT(Datos!F433),AND(OR(F$1005="",Datos!F433&gt;=F$1005),OR(F$1006="",Datos!F433&lt;=F$1006))),FALSE),OR(ISNUMBER(FIND(";"&amp;UPPER(TRIM(Datos!F433&amp;""))&amp;"=",F$1007)),ISNUMBER(FIND(";"&amp;UPPER(TRIM(Datos!F433&amp;""))&amp;";",F$1007))),OR(UPPER(TRIM(Datos!F433&amp;""))="SÍ",UPPER(TRIM(Datos!F433&amp;""))="SI",UPPER(TRIM(Datos!F433&amp;""))="NO"),IF(ISNUMBER(Datos!F433),AND(OR(F$1005="",Datos!F433&gt;=F$1005),OR(F$1006="",Datos!F433&lt;=F$1006)),FALSE),TRUE))))</f>
        <v>0.0</v>
      </c>
      <c r="G433">
        <f>IF(Datos!G433="",0,IF(AND(G$1008&lt;&gt;"",Datos!G433=G$1008),0,IF(G$1004=0,0,1-CHOOSE(G$1004,IF(ISNUMBER(Datos!G433),AND(OR(G$1005="",Datos!G433&gt;=G$1005),OR(G$1006="",Datos!G433&lt;=G$1006)),FALSE),IF(ISNUMBER(Datos!G433),AND(Datos!G433=INT(Datos!G433),AND(OR(G$1005="",Datos!G433&gt;=G$1005),OR(G$1006="",Datos!G433&lt;=G$1006))),FALSE),OR(ISNUMBER(FIND(";"&amp;UPPER(TRIM(Datos!G433&amp;""))&amp;"=",G$1007)),ISNUMBER(FIND(";"&amp;UPPER(TRIM(Datos!G433&amp;""))&amp;";",G$1007))),OR(UPPER(TRIM(Datos!G433&amp;""))="SÍ",UPPER(TRIM(Datos!G433&amp;""))="SI",UPPER(TRIM(Datos!G433&amp;""))="NO"),IF(ISNUMBER(Datos!G433),AND(OR(G$1005="",Datos!G433&gt;=G$1005),OR(G$1006="",Datos!G433&lt;=G$1006)),FALSE),TRUE))))</f>
        <v>0.0</v>
      </c>
      <c r="H433">
        <f>IF(Datos!H433="",0,IF(AND(H$1008&lt;&gt;"",Datos!H433=H$1008),0,IF(H$1004=0,0,1-CHOOSE(H$1004,IF(ISNUMBER(Datos!H433),AND(OR(H$1005="",Datos!H433&gt;=H$1005),OR(H$1006="",Datos!H433&lt;=H$1006)),FALSE),IF(ISNUMBER(Datos!H433),AND(Datos!H433=INT(Datos!H433),AND(OR(H$1005="",Datos!H433&gt;=H$1005),OR(H$1006="",Datos!H433&lt;=H$1006))),FALSE),OR(ISNUMBER(FIND(";"&amp;UPPER(TRIM(Datos!H433&amp;""))&amp;"=",H$1007)),ISNUMBER(FIND(";"&amp;UPPER(TRIM(Datos!H433&amp;""))&amp;";",H$1007))),OR(UPPER(TRIM(Datos!H433&amp;""))="SÍ",UPPER(TRIM(Datos!H433&amp;""))="SI",UPPER(TRIM(Datos!H433&amp;""))="NO"),IF(ISNUMBER(Datos!H433),AND(OR(H$1005="",Datos!H433&gt;=H$1005),OR(H$1006="",Datos!H433&lt;=H$1006)),FALSE),TRUE))))</f>
        <v>0.0</v>
      </c>
      <c r="I433">
        <f>IF(Datos!I433="",0,IF(AND(I$1008&lt;&gt;"",Datos!I433=I$1008),0,IF(I$1004=0,0,1-CHOOSE(I$1004,IF(ISNUMBER(Datos!I433),AND(OR(I$1005="",Datos!I433&gt;=I$1005),OR(I$1006="",Datos!I433&lt;=I$1006)),FALSE),IF(ISNUMBER(Datos!I433),AND(Datos!I433=INT(Datos!I433),AND(OR(I$1005="",Datos!I433&gt;=I$1005),OR(I$1006="",Datos!I433&lt;=I$1006))),FALSE),OR(ISNUMBER(FIND(";"&amp;UPPER(TRIM(Datos!I433&amp;""))&amp;"=",I$1007)),ISNUMBER(FIND(";"&amp;UPPER(TRIM(Datos!I433&amp;""))&amp;";",I$1007))),OR(UPPER(TRIM(Datos!I433&amp;""))="SÍ",UPPER(TRIM(Datos!I433&amp;""))="SI",UPPER(TRIM(Datos!I433&amp;""))="NO"),IF(ISNUMBER(Datos!I433),AND(OR(I$1005="",Datos!I433&gt;=I$1005),OR(I$1006="",Datos!I433&lt;=I$1006)),FALSE),TRUE))))</f>
        <v>0.0</v>
      </c>
      <c r="J433">
        <f>IF(Datos!J433="",0,IF(AND(J$1008&lt;&gt;"",Datos!J433=J$1008),0,IF(J$1004=0,0,1-CHOOSE(J$1004,IF(ISNUMBER(Datos!J433),AND(OR(J$1005="",Datos!J433&gt;=J$1005),OR(J$1006="",Datos!J433&lt;=J$1006)),FALSE),IF(ISNUMBER(Datos!J433),AND(Datos!J433=INT(Datos!J433),AND(OR(J$1005="",Datos!J433&gt;=J$1005),OR(J$1006="",Datos!J433&lt;=J$1006))),FALSE),OR(ISNUMBER(FIND(";"&amp;UPPER(TRIM(Datos!J433&amp;""))&amp;"=",J$1007)),ISNUMBER(FIND(";"&amp;UPPER(TRIM(Datos!J433&amp;""))&amp;";",J$1007))),OR(UPPER(TRIM(Datos!J433&amp;""))="SÍ",UPPER(TRIM(Datos!J433&amp;""))="SI",UPPER(TRIM(Datos!J433&amp;""))="NO"),IF(ISNUMBER(Datos!J433),AND(OR(J$1005="",Datos!J433&gt;=J$1005),OR(J$1006="",Datos!J433&lt;=J$1006)),FALSE),TRUE))))</f>
        <v>0.0</v>
      </c>
      <c r="K433">
        <f>IF(Datos!K433="",0,IF(AND(K$1008&lt;&gt;"",Datos!K433=K$1008),0,IF(K$1004=0,0,1-CHOOSE(K$1004,IF(ISNUMBER(Datos!K433),AND(OR(K$1005="",Datos!K433&gt;=K$1005),OR(K$1006="",Datos!K433&lt;=K$1006)),FALSE),IF(ISNUMBER(Datos!K433),AND(Datos!K433=INT(Datos!K433),AND(OR(K$1005="",Datos!K433&gt;=K$1005),OR(K$1006="",Datos!K433&lt;=K$1006))),FALSE),OR(ISNUMBER(FIND(";"&amp;UPPER(TRIM(Datos!K433&amp;""))&amp;"=",K$1007)),ISNUMBER(FIND(";"&amp;UPPER(TRIM(Datos!K433&amp;""))&amp;";",K$1007))),OR(UPPER(TRIM(Datos!K433&amp;""))="SÍ",UPPER(TRIM(Datos!K433&amp;""))="SI",UPPER(TRIM(Datos!K433&amp;""))="NO"),IF(ISNUMBER(Datos!K433),AND(OR(K$1005="",Datos!K433&gt;=K$1005),OR(K$1006="",Datos!K433&lt;=K$1006)),FALSE),TRUE))))</f>
        <v>0.0</v>
      </c>
      <c r="L433">
        <f>IF(Datos!L433="",0,IF(AND(L$1008&lt;&gt;"",Datos!L433=L$1008),0,IF(L$1004=0,0,1-CHOOSE(L$1004,IF(ISNUMBER(Datos!L433),AND(OR(L$1005="",Datos!L433&gt;=L$1005),OR(L$1006="",Datos!L433&lt;=L$1006)),FALSE),IF(ISNUMBER(Datos!L433),AND(Datos!L433=INT(Datos!L433),AND(OR(L$1005="",Datos!L433&gt;=L$1005),OR(L$1006="",Datos!L433&lt;=L$1006))),FALSE),OR(ISNUMBER(FIND(";"&amp;UPPER(TRIM(Datos!L433&amp;""))&amp;"=",L$1007)),ISNUMBER(FIND(";"&amp;UPPER(TRIM(Datos!L433&amp;""))&amp;";",L$1007))),OR(UPPER(TRIM(Datos!L433&amp;""))="SÍ",UPPER(TRIM(Datos!L433&amp;""))="SI",UPPER(TRIM(Datos!L433&amp;""))="NO"),IF(ISNUMBER(Datos!L433),AND(OR(L$1005="",Datos!L433&gt;=L$1005),OR(L$1006="",Datos!L433&lt;=L$1006)),FALSE),TRUE))))</f>
        <v>0.0</v>
      </c>
      <c r="M433">
        <f>IF(Datos!M433="",0,IF(AND(M$1008&lt;&gt;"",Datos!M433=M$1008),0,IF(M$1004=0,0,1-CHOOSE(M$1004,IF(ISNUMBER(Datos!M433),AND(OR(M$1005="",Datos!M433&gt;=M$1005),OR(M$1006="",Datos!M433&lt;=M$1006)),FALSE),IF(ISNUMBER(Datos!M433),AND(Datos!M433=INT(Datos!M433),AND(OR(M$1005="",Datos!M433&gt;=M$1005),OR(M$1006="",Datos!M433&lt;=M$1006))),FALSE),OR(ISNUMBER(FIND(";"&amp;UPPER(TRIM(Datos!M433&amp;""))&amp;"=",M$1007)),ISNUMBER(FIND(";"&amp;UPPER(TRIM(Datos!M433&amp;""))&amp;";",M$1007))),OR(UPPER(TRIM(Datos!M433&amp;""))="SÍ",UPPER(TRIM(Datos!M433&amp;""))="SI",UPPER(TRIM(Datos!M433&amp;""))="NO"),IF(ISNUMBER(Datos!M433),AND(OR(M$1005="",Datos!M433&gt;=M$1005),OR(M$1006="",Datos!M433&lt;=M$1006)),FALSE),TRUE))))</f>
        <v>0.0</v>
      </c>
      <c r="N433">
        <f>IF(Datos!N433="",0,IF(AND(N$1008&lt;&gt;"",Datos!N433=N$1008),0,IF(N$1004=0,0,1-CHOOSE(N$1004,IF(ISNUMBER(Datos!N433),AND(OR(N$1005="",Datos!N433&gt;=N$1005),OR(N$1006="",Datos!N433&lt;=N$1006)),FALSE),IF(ISNUMBER(Datos!N433),AND(Datos!N433=INT(Datos!N433),AND(OR(N$1005="",Datos!N433&gt;=N$1005),OR(N$1006="",Datos!N433&lt;=N$1006))),FALSE),OR(ISNUMBER(FIND(";"&amp;UPPER(TRIM(Datos!N433&amp;""))&amp;"=",N$1007)),ISNUMBER(FIND(";"&amp;UPPER(TRIM(Datos!N433&amp;""))&amp;";",N$1007))),OR(UPPER(TRIM(Datos!N433&amp;""))="SÍ",UPPER(TRIM(Datos!N433&amp;""))="SI",UPPER(TRIM(Datos!N433&amp;""))="NO"),IF(ISNUMBER(Datos!N433),AND(OR(N$1005="",Datos!N433&gt;=N$1005),OR(N$1006="",Datos!N433&lt;=N$1006)),FALSE),TRUE))))</f>
        <v>0.0</v>
      </c>
      <c r="O433">
        <f>IF(Datos!O433="",0,IF(AND(O$1008&lt;&gt;"",Datos!O433=O$1008),0,IF(O$1004=0,0,1-CHOOSE(O$1004,IF(ISNUMBER(Datos!O433),AND(OR(O$1005="",Datos!O433&gt;=O$1005),OR(O$1006="",Datos!O433&lt;=O$1006)),FALSE),IF(ISNUMBER(Datos!O433),AND(Datos!O433=INT(Datos!O433),AND(OR(O$1005="",Datos!O433&gt;=O$1005),OR(O$1006="",Datos!O433&lt;=O$1006))),FALSE),OR(ISNUMBER(FIND(";"&amp;UPPER(TRIM(Datos!O433&amp;""))&amp;"=",O$1007)),ISNUMBER(FIND(";"&amp;UPPER(TRIM(Datos!O433&amp;""))&amp;";",O$1007))),OR(UPPER(TRIM(Datos!O433&amp;""))="SÍ",UPPER(TRIM(Datos!O433&amp;""))="SI",UPPER(TRIM(Datos!O433&amp;""))="NO"),IF(ISNUMBER(Datos!O433),AND(OR(O$1005="",Datos!O433&gt;=O$1005),OR(O$1006="",Datos!O433&lt;=O$1006)),FALSE),TRUE))))</f>
        <v>0.0</v>
      </c>
      <c r="P433">
        <f>IF(Datos!P433="",0,IF(AND(P$1008&lt;&gt;"",Datos!P433=P$1008),0,IF(P$1004=0,0,1-CHOOSE(P$1004,IF(ISNUMBER(Datos!P433),AND(OR(P$1005="",Datos!P433&gt;=P$1005),OR(P$1006="",Datos!P433&lt;=P$1006)),FALSE),IF(ISNUMBER(Datos!P433),AND(Datos!P433=INT(Datos!P433),AND(OR(P$1005="",Datos!P433&gt;=P$1005),OR(P$1006="",Datos!P433&lt;=P$1006))),FALSE),OR(ISNUMBER(FIND(";"&amp;UPPER(TRIM(Datos!P433&amp;""))&amp;"=",P$1007)),ISNUMBER(FIND(";"&amp;UPPER(TRIM(Datos!P433&amp;""))&amp;";",P$1007))),OR(UPPER(TRIM(Datos!P433&amp;""))="SÍ",UPPER(TRIM(Datos!P433&amp;""))="SI",UPPER(TRIM(Datos!P433&amp;""))="NO"),IF(ISNUMBER(Datos!P433),AND(OR(P$1005="",Datos!P433&gt;=P$1005),OR(P$1006="",Datos!P433&lt;=P$1006)),FALSE),TRUE))))</f>
        <v>0.0</v>
      </c>
      <c r="Q433">
        <f>IF(Datos!Q433="",0,IF(AND(Q$1008&lt;&gt;"",Datos!Q433=Q$1008),0,IF(Q$1004=0,0,1-CHOOSE(Q$1004,IF(ISNUMBER(Datos!Q433),AND(OR(Q$1005="",Datos!Q433&gt;=Q$1005),OR(Q$1006="",Datos!Q433&lt;=Q$1006)),FALSE),IF(ISNUMBER(Datos!Q433),AND(Datos!Q433=INT(Datos!Q433),AND(OR(Q$1005="",Datos!Q433&gt;=Q$1005),OR(Q$1006="",Datos!Q433&lt;=Q$1006))),FALSE),OR(ISNUMBER(FIND(";"&amp;UPPER(TRIM(Datos!Q433&amp;""))&amp;"=",Q$1007)),ISNUMBER(FIND(";"&amp;UPPER(TRIM(Datos!Q433&amp;""))&amp;";",Q$1007))),OR(UPPER(TRIM(Datos!Q433&amp;""))="SÍ",UPPER(TRIM(Datos!Q433&amp;""))="SI",UPPER(TRIM(Datos!Q433&amp;""))="NO"),IF(ISNUMBER(Datos!Q433),AND(OR(Q$1005="",Datos!Q433&gt;=Q$1005),OR(Q$1006="",Datos!Q433&lt;=Q$1006)),FALSE),TRUE))))</f>
        <v>0.0</v>
      </c>
      <c r="R433">
        <f>IF(Datos!R433="",0,IF(AND(R$1008&lt;&gt;"",Datos!R433=R$1008),0,IF(R$1004=0,0,1-CHOOSE(R$1004,IF(ISNUMBER(Datos!R433),AND(OR(R$1005="",Datos!R433&gt;=R$1005),OR(R$1006="",Datos!R433&lt;=R$1006)),FALSE),IF(ISNUMBER(Datos!R433),AND(Datos!R433=INT(Datos!R433),AND(OR(R$1005="",Datos!R433&gt;=R$1005),OR(R$1006="",Datos!R433&lt;=R$1006))),FALSE),OR(ISNUMBER(FIND(";"&amp;UPPER(TRIM(Datos!R433&amp;""))&amp;"=",R$1007)),ISNUMBER(FIND(";"&amp;UPPER(TRIM(Datos!R433&amp;""))&amp;";",R$1007))),OR(UPPER(TRIM(Datos!R433&amp;""))="SÍ",UPPER(TRIM(Datos!R433&amp;""))="SI",UPPER(TRIM(Datos!R433&amp;""))="NO"),IF(ISNUMBER(Datos!R433),AND(OR(R$1005="",Datos!R433&gt;=R$1005),OR(R$1006="",Datos!R433&lt;=R$1006)),FALSE),TRUE))))</f>
        <v>0.0</v>
      </c>
      <c r="S433">
        <f>IF(Datos!S433="",0,IF(AND(S$1008&lt;&gt;"",Datos!S433=S$1008),0,IF(S$1004=0,0,1-CHOOSE(S$1004,IF(ISNUMBER(Datos!S433),AND(OR(S$1005="",Datos!S433&gt;=S$1005),OR(S$1006="",Datos!S433&lt;=S$1006)),FALSE),IF(ISNUMBER(Datos!S433),AND(Datos!S433=INT(Datos!S433),AND(OR(S$1005="",Datos!S433&gt;=S$1005),OR(S$1006="",Datos!S433&lt;=S$1006))),FALSE),OR(ISNUMBER(FIND(";"&amp;UPPER(TRIM(Datos!S433&amp;""))&amp;"=",S$1007)),ISNUMBER(FIND(";"&amp;UPPER(TRIM(Datos!S433&amp;""))&amp;";",S$1007))),OR(UPPER(TRIM(Datos!S433&amp;""))="SÍ",UPPER(TRIM(Datos!S433&amp;""))="SI",UPPER(TRIM(Datos!S433&amp;""))="NO"),IF(ISNUMBER(Datos!S433),AND(OR(S$1005="",Datos!S433&gt;=S$1005),OR(S$1006="",Datos!S433&lt;=S$1006)),FALSE),TRUE))))</f>
        <v>0.0</v>
      </c>
      <c r="T433">
        <f>IF(Datos!T433="",0,IF(AND(T$1008&lt;&gt;"",Datos!T433=T$1008),0,IF(T$1004=0,0,1-CHOOSE(T$1004,IF(ISNUMBER(Datos!T433),AND(OR(T$1005="",Datos!T433&gt;=T$1005),OR(T$1006="",Datos!T433&lt;=T$1006)),FALSE),IF(ISNUMBER(Datos!T433),AND(Datos!T433=INT(Datos!T433),AND(OR(T$1005="",Datos!T433&gt;=T$1005),OR(T$1006="",Datos!T433&lt;=T$1006))),FALSE),OR(ISNUMBER(FIND(";"&amp;UPPER(TRIM(Datos!T433&amp;""))&amp;"=",T$1007)),ISNUMBER(FIND(";"&amp;UPPER(TRIM(Datos!T433&amp;""))&amp;";",T$1007))),OR(UPPER(TRIM(Datos!T433&amp;""))="SÍ",UPPER(TRIM(Datos!T433&amp;""))="SI",UPPER(TRIM(Datos!T433&amp;""))="NO"),IF(ISNUMBER(Datos!T433),AND(OR(T$1005="",Datos!T433&gt;=T$1005),OR(T$1006="",Datos!T433&lt;=T$1006)),FALSE),TRUE))))</f>
        <v>0.0</v>
      </c>
      <c r="U433">
        <f>IF(Datos!U433="",0,IF(AND(U$1008&lt;&gt;"",Datos!U433=U$1008),0,IF(U$1004=0,0,1-CHOOSE(U$1004,IF(ISNUMBER(Datos!U433),AND(OR(U$1005="",Datos!U433&gt;=U$1005),OR(U$1006="",Datos!U433&lt;=U$1006)),FALSE),IF(ISNUMBER(Datos!U433),AND(Datos!U433=INT(Datos!U433),AND(OR(U$1005="",Datos!U433&gt;=U$1005),OR(U$1006="",Datos!U433&lt;=U$1006))),FALSE),OR(ISNUMBER(FIND(";"&amp;UPPER(TRIM(Datos!U433&amp;""))&amp;"=",U$1007)),ISNUMBER(FIND(";"&amp;UPPER(TRIM(Datos!U433&amp;""))&amp;";",U$1007))),OR(UPPER(TRIM(Datos!U433&amp;""))="SÍ",UPPER(TRIM(Datos!U433&amp;""))="SI",UPPER(TRIM(Datos!U433&amp;""))="NO"),IF(ISNUMBER(Datos!U433),AND(OR(U$1005="",Datos!U433&gt;=U$1005),OR(U$1006="",Datos!U433&lt;=U$1006)),FALSE),TRUE))))</f>
        <v>0.0</v>
      </c>
      <c r="V433">
        <f>IF(Datos!V433="",0,IF(AND(V$1008&lt;&gt;"",Datos!V433=V$1008),0,IF(V$1004=0,0,1-CHOOSE(V$1004,IF(ISNUMBER(Datos!V433),AND(OR(V$1005="",Datos!V433&gt;=V$1005),OR(V$1006="",Datos!V433&lt;=V$1006)),FALSE),IF(ISNUMBER(Datos!V433),AND(Datos!V433=INT(Datos!V433),AND(OR(V$1005="",Datos!V433&gt;=V$1005),OR(V$1006="",Datos!V433&lt;=V$1006))),FALSE),OR(ISNUMBER(FIND(";"&amp;UPPER(TRIM(Datos!V433&amp;""))&amp;"=",V$1007)),ISNUMBER(FIND(";"&amp;UPPER(TRIM(Datos!V433&amp;""))&amp;";",V$1007))),OR(UPPER(TRIM(Datos!V433&amp;""))="SÍ",UPPER(TRIM(Datos!V433&amp;""))="SI",UPPER(TRIM(Datos!V433&amp;""))="NO"),IF(ISNUMBER(Datos!V433),AND(OR(V$1005="",Datos!V433&gt;=V$1005),OR(V$1006="",Datos!V433&lt;=V$1006)),FALSE),TRUE))))</f>
        <v>0.0</v>
      </c>
      <c r="W433">
        <f>IF(Datos!W433="",0,IF(AND(W$1008&lt;&gt;"",Datos!W433=W$1008),0,IF(W$1004=0,0,1-CHOOSE(W$1004,IF(ISNUMBER(Datos!W433),AND(OR(W$1005="",Datos!W433&gt;=W$1005),OR(W$1006="",Datos!W433&lt;=W$1006)),FALSE),IF(ISNUMBER(Datos!W433),AND(Datos!W433=INT(Datos!W433),AND(OR(W$1005="",Datos!W433&gt;=W$1005),OR(W$1006="",Datos!W433&lt;=W$1006))),FALSE),OR(ISNUMBER(FIND(";"&amp;UPPER(TRIM(Datos!W433&amp;""))&amp;"=",W$1007)),ISNUMBER(FIND(";"&amp;UPPER(TRIM(Datos!W433&amp;""))&amp;";",W$1007))),OR(UPPER(TRIM(Datos!W433&amp;""))="SÍ",UPPER(TRIM(Datos!W433&amp;""))="SI",UPPER(TRIM(Datos!W433&amp;""))="NO"),IF(ISNUMBER(Datos!W433),AND(OR(W$1005="",Datos!W433&gt;=W$1005),OR(W$1006="",Datos!W433&lt;=W$1006)),FALSE),TRUE))))</f>
        <v>0.0</v>
      </c>
      <c r="X433">
        <f>IF(Datos!X433="",0,IF(AND(X$1008&lt;&gt;"",Datos!X433=X$1008),0,IF(X$1004=0,0,1-CHOOSE(X$1004,IF(ISNUMBER(Datos!X433),AND(OR(X$1005="",Datos!X433&gt;=X$1005),OR(X$1006="",Datos!X433&lt;=X$1006)),FALSE),IF(ISNUMBER(Datos!X433),AND(Datos!X433=INT(Datos!X433),AND(OR(X$1005="",Datos!X433&gt;=X$1005),OR(X$1006="",Datos!X433&lt;=X$1006))),FALSE),OR(ISNUMBER(FIND(";"&amp;UPPER(TRIM(Datos!X433&amp;""))&amp;"=",X$1007)),ISNUMBER(FIND(";"&amp;UPPER(TRIM(Datos!X433&amp;""))&amp;";",X$1007))),OR(UPPER(TRIM(Datos!X433&amp;""))="SÍ",UPPER(TRIM(Datos!X433&amp;""))="SI",UPPER(TRIM(Datos!X433&amp;""))="NO"),IF(ISNUMBER(Datos!X433),AND(OR(X$1005="",Datos!X433&gt;=X$1005),OR(X$1006="",Datos!X433&lt;=X$1006)),FALSE),TRUE))))</f>
        <v>0.0</v>
      </c>
      <c r="Y433">
        <f>IF(Datos!Y433="",0,IF(AND(Y$1008&lt;&gt;"",Datos!Y433=Y$1008),0,IF(Y$1004=0,0,1-CHOOSE(Y$1004,IF(ISNUMBER(Datos!Y433),AND(OR(Y$1005="",Datos!Y433&gt;=Y$1005),OR(Y$1006="",Datos!Y433&lt;=Y$1006)),FALSE),IF(ISNUMBER(Datos!Y433),AND(Datos!Y433=INT(Datos!Y433),AND(OR(Y$1005="",Datos!Y433&gt;=Y$1005),OR(Y$1006="",Datos!Y433&lt;=Y$1006))),FALSE),OR(ISNUMBER(FIND(";"&amp;UPPER(TRIM(Datos!Y433&amp;""))&amp;"=",Y$1007)),ISNUMBER(FIND(";"&amp;UPPER(TRIM(Datos!Y433&amp;""))&amp;";",Y$1007))),OR(UPPER(TRIM(Datos!Y433&amp;""))="SÍ",UPPER(TRIM(Datos!Y433&amp;""))="SI",UPPER(TRIM(Datos!Y433&amp;""))="NO"),IF(ISNUMBER(Datos!Y433),AND(OR(Y$1005="",Datos!Y433&gt;=Y$1005),OR(Y$1006="",Datos!Y433&lt;=Y$1006)),FALSE),TRUE))))</f>
        <v>0.0</v>
      </c>
      <c r="Z433">
        <f>IF(Datos!Z433="",0,IF(AND(Z$1008&lt;&gt;"",Datos!Z433=Z$1008),0,IF(Z$1004=0,0,1-CHOOSE(Z$1004,IF(ISNUMBER(Datos!Z433),AND(OR(Z$1005="",Datos!Z433&gt;=Z$1005),OR(Z$1006="",Datos!Z433&lt;=Z$1006)),FALSE),IF(ISNUMBER(Datos!Z433),AND(Datos!Z433=INT(Datos!Z433),AND(OR(Z$1005="",Datos!Z433&gt;=Z$1005),OR(Z$1006="",Datos!Z433&lt;=Z$1006))),FALSE),OR(ISNUMBER(FIND(";"&amp;UPPER(TRIM(Datos!Z433&amp;""))&amp;"=",Z$1007)),ISNUMBER(FIND(";"&amp;UPPER(TRIM(Datos!Z433&amp;""))&amp;";",Z$1007))),OR(UPPER(TRIM(Datos!Z433&amp;""))="SÍ",UPPER(TRIM(Datos!Z433&amp;""))="SI",UPPER(TRIM(Datos!Z433&amp;""))="NO"),IF(ISNUMBER(Datos!Z433),AND(OR(Z$1005="",Datos!Z433&gt;=Z$1005),OR(Z$1006="",Datos!Z433&lt;=Z$1006)),FALSE),TRUE))))</f>
        <v>0.0</v>
      </c>
      <c r="AA433">
        <f>IF(Datos!AA433="",0,IF(AND(AA$1008&lt;&gt;"",Datos!AA433=AA$1008),0,IF(AA$1004=0,0,1-CHOOSE(AA$1004,IF(ISNUMBER(Datos!AA433),AND(OR(AA$1005="",Datos!AA433&gt;=AA$1005),OR(AA$1006="",Datos!AA433&lt;=AA$1006)),FALSE),IF(ISNUMBER(Datos!AA433),AND(Datos!AA433=INT(Datos!AA433),AND(OR(AA$1005="",Datos!AA433&gt;=AA$1005),OR(AA$1006="",Datos!AA433&lt;=AA$1006))),FALSE),OR(ISNUMBER(FIND(";"&amp;UPPER(TRIM(Datos!AA433&amp;""))&amp;"=",AA$1007)),ISNUMBER(FIND(";"&amp;UPPER(TRIM(Datos!AA433&amp;""))&amp;";",AA$1007))),OR(UPPER(TRIM(Datos!AA433&amp;""))="SÍ",UPPER(TRIM(Datos!AA433&amp;""))="SI",UPPER(TRIM(Datos!AA433&amp;""))="NO"),IF(ISNUMBER(Datos!AA433),AND(OR(AA$1005="",Datos!AA433&gt;=AA$1005),OR(AA$1006="",Datos!AA433&lt;=AA$1006)),FALSE),TRUE))))</f>
        <v>0.0</v>
      </c>
      <c r="AB433">
        <f>IF(Datos!AB433="",0,IF(AND(AB$1008&lt;&gt;"",Datos!AB433=AB$1008),0,IF(AB$1004=0,0,1-CHOOSE(AB$1004,IF(ISNUMBER(Datos!AB433),AND(OR(AB$1005="",Datos!AB433&gt;=AB$1005),OR(AB$1006="",Datos!AB433&lt;=AB$1006)),FALSE),IF(ISNUMBER(Datos!AB433),AND(Datos!AB433=INT(Datos!AB433),AND(OR(AB$1005="",Datos!AB433&gt;=AB$1005),OR(AB$1006="",Datos!AB433&lt;=AB$1006))),FALSE),OR(ISNUMBER(FIND(";"&amp;UPPER(TRIM(Datos!AB433&amp;""))&amp;"=",AB$1007)),ISNUMBER(FIND(";"&amp;UPPER(TRIM(Datos!AB433&amp;""))&amp;";",AB$1007))),OR(UPPER(TRIM(Datos!AB433&amp;""))="SÍ",UPPER(TRIM(Datos!AB433&amp;""))="SI",UPPER(TRIM(Datos!AB433&amp;""))="NO"),IF(ISNUMBER(Datos!AB433),AND(OR(AB$1005="",Datos!AB433&gt;=AB$1005),OR(AB$1006="",Datos!AB433&lt;=AB$1006)),FALSE),TRUE))))</f>
        <v>0.0</v>
      </c>
      <c r="AC433">
        <f>IF(Datos!AC433="",0,IF(AND(AC$1008&lt;&gt;"",Datos!AC433=AC$1008),0,IF(AC$1004=0,0,1-CHOOSE(AC$1004,IF(ISNUMBER(Datos!AC433),AND(OR(AC$1005="",Datos!AC433&gt;=AC$1005),OR(AC$1006="",Datos!AC433&lt;=AC$1006)),FALSE),IF(ISNUMBER(Datos!AC433),AND(Datos!AC433=INT(Datos!AC433),AND(OR(AC$1005="",Datos!AC433&gt;=AC$1005),OR(AC$1006="",Datos!AC433&lt;=AC$1006))),FALSE),OR(ISNUMBER(FIND(";"&amp;UPPER(TRIM(Datos!AC433&amp;""))&amp;"=",AC$1007)),ISNUMBER(FIND(";"&amp;UPPER(TRIM(Datos!AC433&amp;""))&amp;";",AC$1007))),OR(UPPER(TRIM(Datos!AC433&amp;""))="SÍ",UPPER(TRIM(Datos!AC433&amp;""))="SI",UPPER(TRIM(Datos!AC433&amp;""))="NO"),IF(ISNUMBER(Datos!AC433),AND(OR(AC$1005="",Datos!AC433&gt;=AC$1005),OR(AC$1006="",Datos!AC433&lt;=AC$1006)),FALSE),TRUE))))</f>
        <v>0.0</v>
      </c>
      <c r="AD433">
        <f>IF(Datos!AD433="",0,IF(AND(AD$1008&lt;&gt;"",Datos!AD433=AD$1008),0,IF(AD$1004=0,0,1-CHOOSE(AD$1004,IF(ISNUMBER(Datos!AD433),AND(OR(AD$1005="",Datos!AD433&gt;=AD$1005),OR(AD$1006="",Datos!AD433&lt;=AD$1006)),FALSE),IF(ISNUMBER(Datos!AD433),AND(Datos!AD433=INT(Datos!AD433),AND(OR(AD$1005="",Datos!AD433&gt;=AD$1005),OR(AD$1006="",Datos!AD433&lt;=AD$1006))),FALSE),OR(ISNUMBER(FIND(";"&amp;UPPER(TRIM(Datos!AD433&amp;""))&amp;"=",AD$1007)),ISNUMBER(FIND(";"&amp;UPPER(TRIM(Datos!AD433&amp;""))&amp;";",AD$1007))),OR(UPPER(TRIM(Datos!AD433&amp;""))="SÍ",UPPER(TRIM(Datos!AD433&amp;""))="SI",UPPER(TRIM(Datos!AD433&amp;""))="NO"),IF(ISNUMBER(Datos!AD433),AND(OR(AD$1005="",Datos!AD433&gt;=AD$1005),OR(AD$1006="",Datos!AD433&lt;=AD$1006)),FALSE),TRUE))))</f>
        <v>0.0</v>
      </c>
      <c r="AE433">
        <f>IF(Datos!AE433="",0,IF(AND(AE$1008&lt;&gt;"",Datos!AE433=AE$1008),0,IF(AE$1004=0,0,1-CHOOSE(AE$1004,IF(ISNUMBER(Datos!AE433),AND(OR(AE$1005="",Datos!AE433&gt;=AE$1005),OR(AE$1006="",Datos!AE433&lt;=AE$1006)),FALSE),IF(ISNUMBER(Datos!AE433),AND(Datos!AE433=INT(Datos!AE433),AND(OR(AE$1005="",Datos!AE433&gt;=AE$1005),OR(AE$1006="",Datos!AE433&lt;=AE$1006))),FALSE),OR(ISNUMBER(FIND(";"&amp;UPPER(TRIM(Datos!AE433&amp;""))&amp;"=",AE$1007)),ISNUMBER(FIND(";"&amp;UPPER(TRIM(Datos!AE433&amp;""))&amp;";",AE$1007))),OR(UPPER(TRIM(Datos!AE433&amp;""))="SÍ",UPPER(TRIM(Datos!AE433&amp;""))="SI",UPPER(TRIM(Datos!AE433&amp;""))="NO"),IF(ISNUMBER(Datos!AE433),AND(OR(AE$1005="",Datos!AE433&gt;=AE$1005),OR(AE$1006="",Datos!AE433&lt;=AE$1006)),FALSE),TRUE))))</f>
        <v>0.0</v>
      </c>
    </row>
    <row r="434" spans="2:31">
      <c r="B434">
        <f>IF(Datos!B434="",0,IF(AND(B$1008&lt;&gt;"",Datos!B434=B$1008),0,IF(B$1004=0,0,1-CHOOSE(B$1004,IF(ISNUMBER(Datos!B434),AND(OR(B$1005="",Datos!B434&gt;=B$1005),OR(B$1006="",Datos!B434&lt;=B$1006)),FALSE),IF(ISNUMBER(Datos!B434),AND(Datos!B434=INT(Datos!B434),AND(OR(B$1005="",Datos!B434&gt;=B$1005),OR(B$1006="",Datos!B434&lt;=B$1006))),FALSE),OR(ISNUMBER(FIND(";"&amp;UPPER(TRIM(Datos!B434&amp;""))&amp;"=",B$1007)),ISNUMBER(FIND(";"&amp;UPPER(TRIM(Datos!B434&amp;""))&amp;";",B$1007))),OR(UPPER(TRIM(Datos!B434&amp;""))="SÍ",UPPER(TRIM(Datos!B434&amp;""))="SI",UPPER(TRIM(Datos!B434&amp;""))="NO"),IF(ISNUMBER(Datos!B434),AND(OR(B$1005="",Datos!B434&gt;=B$1005),OR(B$1006="",Datos!B434&lt;=B$1006)),FALSE),TRUE))))</f>
        <v>0.0</v>
      </c>
      <c r="C434">
        <f>IF(Datos!C434="",0,IF(AND(C$1008&lt;&gt;"",Datos!C434=C$1008),0,IF(C$1004=0,0,1-CHOOSE(C$1004,IF(ISNUMBER(Datos!C434),AND(OR(C$1005="",Datos!C434&gt;=C$1005),OR(C$1006="",Datos!C434&lt;=C$1006)),FALSE),IF(ISNUMBER(Datos!C434),AND(Datos!C434=INT(Datos!C434),AND(OR(C$1005="",Datos!C434&gt;=C$1005),OR(C$1006="",Datos!C434&lt;=C$1006))),FALSE),OR(ISNUMBER(FIND(";"&amp;UPPER(TRIM(Datos!C434&amp;""))&amp;"=",C$1007)),ISNUMBER(FIND(";"&amp;UPPER(TRIM(Datos!C434&amp;""))&amp;";",C$1007))),OR(UPPER(TRIM(Datos!C434&amp;""))="SÍ",UPPER(TRIM(Datos!C434&amp;""))="SI",UPPER(TRIM(Datos!C434&amp;""))="NO"),IF(ISNUMBER(Datos!C434),AND(OR(C$1005="",Datos!C434&gt;=C$1005),OR(C$1006="",Datos!C434&lt;=C$1006)),FALSE),TRUE))))</f>
        <v>0.0</v>
      </c>
      <c r="D434">
        <f>IF(Datos!D434="",0,IF(AND(D$1008&lt;&gt;"",Datos!D434=D$1008),0,IF(D$1004=0,0,1-CHOOSE(D$1004,IF(ISNUMBER(Datos!D434),AND(OR(D$1005="",Datos!D434&gt;=D$1005),OR(D$1006="",Datos!D434&lt;=D$1006)),FALSE),IF(ISNUMBER(Datos!D434),AND(Datos!D434=INT(Datos!D434),AND(OR(D$1005="",Datos!D434&gt;=D$1005),OR(D$1006="",Datos!D434&lt;=D$1006))),FALSE),OR(ISNUMBER(FIND(";"&amp;UPPER(TRIM(Datos!D434&amp;""))&amp;"=",D$1007)),ISNUMBER(FIND(";"&amp;UPPER(TRIM(Datos!D434&amp;""))&amp;";",D$1007))),OR(UPPER(TRIM(Datos!D434&amp;""))="SÍ",UPPER(TRIM(Datos!D434&amp;""))="SI",UPPER(TRIM(Datos!D434&amp;""))="NO"),IF(ISNUMBER(Datos!D434),AND(OR(D$1005="",Datos!D434&gt;=D$1005),OR(D$1006="",Datos!D434&lt;=D$1006)),FALSE),TRUE))))</f>
        <v>0.0</v>
      </c>
      <c r="E434">
        <f>IF(Datos!E434="",0,IF(AND(E$1008&lt;&gt;"",Datos!E434=E$1008),0,IF(E$1004=0,0,1-CHOOSE(E$1004,IF(ISNUMBER(Datos!E434),AND(OR(E$1005="",Datos!E434&gt;=E$1005),OR(E$1006="",Datos!E434&lt;=E$1006)),FALSE),IF(ISNUMBER(Datos!E434),AND(Datos!E434=INT(Datos!E434),AND(OR(E$1005="",Datos!E434&gt;=E$1005),OR(E$1006="",Datos!E434&lt;=E$1006))),FALSE),OR(ISNUMBER(FIND(";"&amp;UPPER(TRIM(Datos!E434&amp;""))&amp;"=",E$1007)),ISNUMBER(FIND(";"&amp;UPPER(TRIM(Datos!E434&amp;""))&amp;";",E$1007))),OR(UPPER(TRIM(Datos!E434&amp;""))="SÍ",UPPER(TRIM(Datos!E434&amp;""))="SI",UPPER(TRIM(Datos!E434&amp;""))="NO"),IF(ISNUMBER(Datos!E434),AND(OR(E$1005="",Datos!E434&gt;=E$1005),OR(E$1006="",Datos!E434&lt;=E$1006)),FALSE),TRUE))))</f>
        <v>0.0</v>
      </c>
      <c r="F434">
        <f>IF(Datos!F434="",0,IF(AND(F$1008&lt;&gt;"",Datos!F434=F$1008),0,IF(F$1004=0,0,1-CHOOSE(F$1004,IF(ISNUMBER(Datos!F434),AND(OR(F$1005="",Datos!F434&gt;=F$1005),OR(F$1006="",Datos!F434&lt;=F$1006)),FALSE),IF(ISNUMBER(Datos!F434),AND(Datos!F434=INT(Datos!F434),AND(OR(F$1005="",Datos!F434&gt;=F$1005),OR(F$1006="",Datos!F434&lt;=F$1006))),FALSE),OR(ISNUMBER(FIND(";"&amp;UPPER(TRIM(Datos!F434&amp;""))&amp;"=",F$1007)),ISNUMBER(FIND(";"&amp;UPPER(TRIM(Datos!F434&amp;""))&amp;";",F$1007))),OR(UPPER(TRIM(Datos!F434&amp;""))="SÍ",UPPER(TRIM(Datos!F434&amp;""))="SI",UPPER(TRIM(Datos!F434&amp;""))="NO"),IF(ISNUMBER(Datos!F434),AND(OR(F$1005="",Datos!F434&gt;=F$1005),OR(F$1006="",Datos!F434&lt;=F$1006)),FALSE),TRUE))))</f>
        <v>0.0</v>
      </c>
      <c r="G434">
        <f>IF(Datos!G434="",0,IF(AND(G$1008&lt;&gt;"",Datos!G434=G$1008),0,IF(G$1004=0,0,1-CHOOSE(G$1004,IF(ISNUMBER(Datos!G434),AND(OR(G$1005="",Datos!G434&gt;=G$1005),OR(G$1006="",Datos!G434&lt;=G$1006)),FALSE),IF(ISNUMBER(Datos!G434),AND(Datos!G434=INT(Datos!G434),AND(OR(G$1005="",Datos!G434&gt;=G$1005),OR(G$1006="",Datos!G434&lt;=G$1006))),FALSE),OR(ISNUMBER(FIND(";"&amp;UPPER(TRIM(Datos!G434&amp;""))&amp;"=",G$1007)),ISNUMBER(FIND(";"&amp;UPPER(TRIM(Datos!G434&amp;""))&amp;";",G$1007))),OR(UPPER(TRIM(Datos!G434&amp;""))="SÍ",UPPER(TRIM(Datos!G434&amp;""))="SI",UPPER(TRIM(Datos!G434&amp;""))="NO"),IF(ISNUMBER(Datos!G434),AND(OR(G$1005="",Datos!G434&gt;=G$1005),OR(G$1006="",Datos!G434&lt;=G$1006)),FALSE),TRUE))))</f>
        <v>0.0</v>
      </c>
      <c r="H434">
        <f>IF(Datos!H434="",0,IF(AND(H$1008&lt;&gt;"",Datos!H434=H$1008),0,IF(H$1004=0,0,1-CHOOSE(H$1004,IF(ISNUMBER(Datos!H434),AND(OR(H$1005="",Datos!H434&gt;=H$1005),OR(H$1006="",Datos!H434&lt;=H$1006)),FALSE),IF(ISNUMBER(Datos!H434),AND(Datos!H434=INT(Datos!H434),AND(OR(H$1005="",Datos!H434&gt;=H$1005),OR(H$1006="",Datos!H434&lt;=H$1006))),FALSE),OR(ISNUMBER(FIND(";"&amp;UPPER(TRIM(Datos!H434&amp;""))&amp;"=",H$1007)),ISNUMBER(FIND(";"&amp;UPPER(TRIM(Datos!H434&amp;""))&amp;";",H$1007))),OR(UPPER(TRIM(Datos!H434&amp;""))="SÍ",UPPER(TRIM(Datos!H434&amp;""))="SI",UPPER(TRIM(Datos!H434&amp;""))="NO"),IF(ISNUMBER(Datos!H434),AND(OR(H$1005="",Datos!H434&gt;=H$1005),OR(H$1006="",Datos!H434&lt;=H$1006)),FALSE),TRUE))))</f>
        <v>0.0</v>
      </c>
      <c r="I434">
        <f>IF(Datos!I434="",0,IF(AND(I$1008&lt;&gt;"",Datos!I434=I$1008),0,IF(I$1004=0,0,1-CHOOSE(I$1004,IF(ISNUMBER(Datos!I434),AND(OR(I$1005="",Datos!I434&gt;=I$1005),OR(I$1006="",Datos!I434&lt;=I$1006)),FALSE),IF(ISNUMBER(Datos!I434),AND(Datos!I434=INT(Datos!I434),AND(OR(I$1005="",Datos!I434&gt;=I$1005),OR(I$1006="",Datos!I434&lt;=I$1006))),FALSE),OR(ISNUMBER(FIND(";"&amp;UPPER(TRIM(Datos!I434&amp;""))&amp;"=",I$1007)),ISNUMBER(FIND(";"&amp;UPPER(TRIM(Datos!I434&amp;""))&amp;";",I$1007))),OR(UPPER(TRIM(Datos!I434&amp;""))="SÍ",UPPER(TRIM(Datos!I434&amp;""))="SI",UPPER(TRIM(Datos!I434&amp;""))="NO"),IF(ISNUMBER(Datos!I434),AND(OR(I$1005="",Datos!I434&gt;=I$1005),OR(I$1006="",Datos!I434&lt;=I$1006)),FALSE),TRUE))))</f>
        <v>0.0</v>
      </c>
      <c r="J434">
        <f>IF(Datos!J434="",0,IF(AND(J$1008&lt;&gt;"",Datos!J434=J$1008),0,IF(J$1004=0,0,1-CHOOSE(J$1004,IF(ISNUMBER(Datos!J434),AND(OR(J$1005="",Datos!J434&gt;=J$1005),OR(J$1006="",Datos!J434&lt;=J$1006)),FALSE),IF(ISNUMBER(Datos!J434),AND(Datos!J434=INT(Datos!J434),AND(OR(J$1005="",Datos!J434&gt;=J$1005),OR(J$1006="",Datos!J434&lt;=J$1006))),FALSE),OR(ISNUMBER(FIND(";"&amp;UPPER(TRIM(Datos!J434&amp;""))&amp;"=",J$1007)),ISNUMBER(FIND(";"&amp;UPPER(TRIM(Datos!J434&amp;""))&amp;";",J$1007))),OR(UPPER(TRIM(Datos!J434&amp;""))="SÍ",UPPER(TRIM(Datos!J434&amp;""))="SI",UPPER(TRIM(Datos!J434&amp;""))="NO"),IF(ISNUMBER(Datos!J434),AND(OR(J$1005="",Datos!J434&gt;=J$1005),OR(J$1006="",Datos!J434&lt;=J$1006)),FALSE),TRUE))))</f>
        <v>0.0</v>
      </c>
      <c r="K434">
        <f>IF(Datos!K434="",0,IF(AND(K$1008&lt;&gt;"",Datos!K434=K$1008),0,IF(K$1004=0,0,1-CHOOSE(K$1004,IF(ISNUMBER(Datos!K434),AND(OR(K$1005="",Datos!K434&gt;=K$1005),OR(K$1006="",Datos!K434&lt;=K$1006)),FALSE),IF(ISNUMBER(Datos!K434),AND(Datos!K434=INT(Datos!K434),AND(OR(K$1005="",Datos!K434&gt;=K$1005),OR(K$1006="",Datos!K434&lt;=K$1006))),FALSE),OR(ISNUMBER(FIND(";"&amp;UPPER(TRIM(Datos!K434&amp;""))&amp;"=",K$1007)),ISNUMBER(FIND(";"&amp;UPPER(TRIM(Datos!K434&amp;""))&amp;";",K$1007))),OR(UPPER(TRIM(Datos!K434&amp;""))="SÍ",UPPER(TRIM(Datos!K434&amp;""))="SI",UPPER(TRIM(Datos!K434&amp;""))="NO"),IF(ISNUMBER(Datos!K434),AND(OR(K$1005="",Datos!K434&gt;=K$1005),OR(K$1006="",Datos!K434&lt;=K$1006)),FALSE),TRUE))))</f>
        <v>0.0</v>
      </c>
      <c r="L434">
        <f>IF(Datos!L434="",0,IF(AND(L$1008&lt;&gt;"",Datos!L434=L$1008),0,IF(L$1004=0,0,1-CHOOSE(L$1004,IF(ISNUMBER(Datos!L434),AND(OR(L$1005="",Datos!L434&gt;=L$1005),OR(L$1006="",Datos!L434&lt;=L$1006)),FALSE),IF(ISNUMBER(Datos!L434),AND(Datos!L434=INT(Datos!L434),AND(OR(L$1005="",Datos!L434&gt;=L$1005),OR(L$1006="",Datos!L434&lt;=L$1006))),FALSE),OR(ISNUMBER(FIND(";"&amp;UPPER(TRIM(Datos!L434&amp;""))&amp;"=",L$1007)),ISNUMBER(FIND(";"&amp;UPPER(TRIM(Datos!L434&amp;""))&amp;";",L$1007))),OR(UPPER(TRIM(Datos!L434&amp;""))="SÍ",UPPER(TRIM(Datos!L434&amp;""))="SI",UPPER(TRIM(Datos!L434&amp;""))="NO"),IF(ISNUMBER(Datos!L434),AND(OR(L$1005="",Datos!L434&gt;=L$1005),OR(L$1006="",Datos!L434&lt;=L$1006)),FALSE),TRUE))))</f>
        <v>0.0</v>
      </c>
      <c r="M434">
        <f>IF(Datos!M434="",0,IF(AND(M$1008&lt;&gt;"",Datos!M434=M$1008),0,IF(M$1004=0,0,1-CHOOSE(M$1004,IF(ISNUMBER(Datos!M434),AND(OR(M$1005="",Datos!M434&gt;=M$1005),OR(M$1006="",Datos!M434&lt;=M$1006)),FALSE),IF(ISNUMBER(Datos!M434),AND(Datos!M434=INT(Datos!M434),AND(OR(M$1005="",Datos!M434&gt;=M$1005),OR(M$1006="",Datos!M434&lt;=M$1006))),FALSE),OR(ISNUMBER(FIND(";"&amp;UPPER(TRIM(Datos!M434&amp;""))&amp;"=",M$1007)),ISNUMBER(FIND(";"&amp;UPPER(TRIM(Datos!M434&amp;""))&amp;";",M$1007))),OR(UPPER(TRIM(Datos!M434&amp;""))="SÍ",UPPER(TRIM(Datos!M434&amp;""))="SI",UPPER(TRIM(Datos!M434&amp;""))="NO"),IF(ISNUMBER(Datos!M434),AND(OR(M$1005="",Datos!M434&gt;=M$1005),OR(M$1006="",Datos!M434&lt;=M$1006)),FALSE),TRUE))))</f>
        <v>0.0</v>
      </c>
      <c r="N434">
        <f>IF(Datos!N434="",0,IF(AND(N$1008&lt;&gt;"",Datos!N434=N$1008),0,IF(N$1004=0,0,1-CHOOSE(N$1004,IF(ISNUMBER(Datos!N434),AND(OR(N$1005="",Datos!N434&gt;=N$1005),OR(N$1006="",Datos!N434&lt;=N$1006)),FALSE),IF(ISNUMBER(Datos!N434),AND(Datos!N434=INT(Datos!N434),AND(OR(N$1005="",Datos!N434&gt;=N$1005),OR(N$1006="",Datos!N434&lt;=N$1006))),FALSE),OR(ISNUMBER(FIND(";"&amp;UPPER(TRIM(Datos!N434&amp;""))&amp;"=",N$1007)),ISNUMBER(FIND(";"&amp;UPPER(TRIM(Datos!N434&amp;""))&amp;";",N$1007))),OR(UPPER(TRIM(Datos!N434&amp;""))="SÍ",UPPER(TRIM(Datos!N434&amp;""))="SI",UPPER(TRIM(Datos!N434&amp;""))="NO"),IF(ISNUMBER(Datos!N434),AND(OR(N$1005="",Datos!N434&gt;=N$1005),OR(N$1006="",Datos!N434&lt;=N$1006)),FALSE),TRUE))))</f>
        <v>0.0</v>
      </c>
      <c r="O434">
        <f>IF(Datos!O434="",0,IF(AND(O$1008&lt;&gt;"",Datos!O434=O$1008),0,IF(O$1004=0,0,1-CHOOSE(O$1004,IF(ISNUMBER(Datos!O434),AND(OR(O$1005="",Datos!O434&gt;=O$1005),OR(O$1006="",Datos!O434&lt;=O$1006)),FALSE),IF(ISNUMBER(Datos!O434),AND(Datos!O434=INT(Datos!O434),AND(OR(O$1005="",Datos!O434&gt;=O$1005),OR(O$1006="",Datos!O434&lt;=O$1006))),FALSE),OR(ISNUMBER(FIND(";"&amp;UPPER(TRIM(Datos!O434&amp;""))&amp;"=",O$1007)),ISNUMBER(FIND(";"&amp;UPPER(TRIM(Datos!O434&amp;""))&amp;";",O$1007))),OR(UPPER(TRIM(Datos!O434&amp;""))="SÍ",UPPER(TRIM(Datos!O434&amp;""))="SI",UPPER(TRIM(Datos!O434&amp;""))="NO"),IF(ISNUMBER(Datos!O434),AND(OR(O$1005="",Datos!O434&gt;=O$1005),OR(O$1006="",Datos!O434&lt;=O$1006)),FALSE),TRUE))))</f>
        <v>0.0</v>
      </c>
      <c r="P434">
        <f>IF(Datos!P434="",0,IF(AND(P$1008&lt;&gt;"",Datos!P434=P$1008),0,IF(P$1004=0,0,1-CHOOSE(P$1004,IF(ISNUMBER(Datos!P434),AND(OR(P$1005="",Datos!P434&gt;=P$1005),OR(P$1006="",Datos!P434&lt;=P$1006)),FALSE),IF(ISNUMBER(Datos!P434),AND(Datos!P434=INT(Datos!P434),AND(OR(P$1005="",Datos!P434&gt;=P$1005),OR(P$1006="",Datos!P434&lt;=P$1006))),FALSE),OR(ISNUMBER(FIND(";"&amp;UPPER(TRIM(Datos!P434&amp;""))&amp;"=",P$1007)),ISNUMBER(FIND(";"&amp;UPPER(TRIM(Datos!P434&amp;""))&amp;";",P$1007))),OR(UPPER(TRIM(Datos!P434&amp;""))="SÍ",UPPER(TRIM(Datos!P434&amp;""))="SI",UPPER(TRIM(Datos!P434&amp;""))="NO"),IF(ISNUMBER(Datos!P434),AND(OR(P$1005="",Datos!P434&gt;=P$1005),OR(P$1006="",Datos!P434&lt;=P$1006)),FALSE),TRUE))))</f>
        <v>0.0</v>
      </c>
      <c r="Q434">
        <f>IF(Datos!Q434="",0,IF(AND(Q$1008&lt;&gt;"",Datos!Q434=Q$1008),0,IF(Q$1004=0,0,1-CHOOSE(Q$1004,IF(ISNUMBER(Datos!Q434),AND(OR(Q$1005="",Datos!Q434&gt;=Q$1005),OR(Q$1006="",Datos!Q434&lt;=Q$1006)),FALSE),IF(ISNUMBER(Datos!Q434),AND(Datos!Q434=INT(Datos!Q434),AND(OR(Q$1005="",Datos!Q434&gt;=Q$1005),OR(Q$1006="",Datos!Q434&lt;=Q$1006))),FALSE),OR(ISNUMBER(FIND(";"&amp;UPPER(TRIM(Datos!Q434&amp;""))&amp;"=",Q$1007)),ISNUMBER(FIND(";"&amp;UPPER(TRIM(Datos!Q434&amp;""))&amp;";",Q$1007))),OR(UPPER(TRIM(Datos!Q434&amp;""))="SÍ",UPPER(TRIM(Datos!Q434&amp;""))="SI",UPPER(TRIM(Datos!Q434&amp;""))="NO"),IF(ISNUMBER(Datos!Q434),AND(OR(Q$1005="",Datos!Q434&gt;=Q$1005),OR(Q$1006="",Datos!Q434&lt;=Q$1006)),FALSE),TRUE))))</f>
        <v>0.0</v>
      </c>
      <c r="R434">
        <f>IF(Datos!R434="",0,IF(AND(R$1008&lt;&gt;"",Datos!R434=R$1008),0,IF(R$1004=0,0,1-CHOOSE(R$1004,IF(ISNUMBER(Datos!R434),AND(OR(R$1005="",Datos!R434&gt;=R$1005),OR(R$1006="",Datos!R434&lt;=R$1006)),FALSE),IF(ISNUMBER(Datos!R434),AND(Datos!R434=INT(Datos!R434),AND(OR(R$1005="",Datos!R434&gt;=R$1005),OR(R$1006="",Datos!R434&lt;=R$1006))),FALSE),OR(ISNUMBER(FIND(";"&amp;UPPER(TRIM(Datos!R434&amp;""))&amp;"=",R$1007)),ISNUMBER(FIND(";"&amp;UPPER(TRIM(Datos!R434&amp;""))&amp;";",R$1007))),OR(UPPER(TRIM(Datos!R434&amp;""))="SÍ",UPPER(TRIM(Datos!R434&amp;""))="SI",UPPER(TRIM(Datos!R434&amp;""))="NO"),IF(ISNUMBER(Datos!R434),AND(OR(R$1005="",Datos!R434&gt;=R$1005),OR(R$1006="",Datos!R434&lt;=R$1006)),FALSE),TRUE))))</f>
        <v>0.0</v>
      </c>
      <c r="S434">
        <f>IF(Datos!S434="",0,IF(AND(S$1008&lt;&gt;"",Datos!S434=S$1008),0,IF(S$1004=0,0,1-CHOOSE(S$1004,IF(ISNUMBER(Datos!S434),AND(OR(S$1005="",Datos!S434&gt;=S$1005),OR(S$1006="",Datos!S434&lt;=S$1006)),FALSE),IF(ISNUMBER(Datos!S434),AND(Datos!S434=INT(Datos!S434),AND(OR(S$1005="",Datos!S434&gt;=S$1005),OR(S$1006="",Datos!S434&lt;=S$1006))),FALSE),OR(ISNUMBER(FIND(";"&amp;UPPER(TRIM(Datos!S434&amp;""))&amp;"=",S$1007)),ISNUMBER(FIND(";"&amp;UPPER(TRIM(Datos!S434&amp;""))&amp;";",S$1007))),OR(UPPER(TRIM(Datos!S434&amp;""))="SÍ",UPPER(TRIM(Datos!S434&amp;""))="SI",UPPER(TRIM(Datos!S434&amp;""))="NO"),IF(ISNUMBER(Datos!S434),AND(OR(S$1005="",Datos!S434&gt;=S$1005),OR(S$1006="",Datos!S434&lt;=S$1006)),FALSE),TRUE))))</f>
        <v>0.0</v>
      </c>
      <c r="T434">
        <f>IF(Datos!T434="",0,IF(AND(T$1008&lt;&gt;"",Datos!T434=T$1008),0,IF(T$1004=0,0,1-CHOOSE(T$1004,IF(ISNUMBER(Datos!T434),AND(OR(T$1005="",Datos!T434&gt;=T$1005),OR(T$1006="",Datos!T434&lt;=T$1006)),FALSE),IF(ISNUMBER(Datos!T434),AND(Datos!T434=INT(Datos!T434),AND(OR(T$1005="",Datos!T434&gt;=T$1005),OR(T$1006="",Datos!T434&lt;=T$1006))),FALSE),OR(ISNUMBER(FIND(";"&amp;UPPER(TRIM(Datos!T434&amp;""))&amp;"=",T$1007)),ISNUMBER(FIND(";"&amp;UPPER(TRIM(Datos!T434&amp;""))&amp;";",T$1007))),OR(UPPER(TRIM(Datos!T434&amp;""))="SÍ",UPPER(TRIM(Datos!T434&amp;""))="SI",UPPER(TRIM(Datos!T434&amp;""))="NO"),IF(ISNUMBER(Datos!T434),AND(OR(T$1005="",Datos!T434&gt;=T$1005),OR(T$1006="",Datos!T434&lt;=T$1006)),FALSE),TRUE))))</f>
        <v>0.0</v>
      </c>
      <c r="U434">
        <f>IF(Datos!U434="",0,IF(AND(U$1008&lt;&gt;"",Datos!U434=U$1008),0,IF(U$1004=0,0,1-CHOOSE(U$1004,IF(ISNUMBER(Datos!U434),AND(OR(U$1005="",Datos!U434&gt;=U$1005),OR(U$1006="",Datos!U434&lt;=U$1006)),FALSE),IF(ISNUMBER(Datos!U434),AND(Datos!U434=INT(Datos!U434),AND(OR(U$1005="",Datos!U434&gt;=U$1005),OR(U$1006="",Datos!U434&lt;=U$1006))),FALSE),OR(ISNUMBER(FIND(";"&amp;UPPER(TRIM(Datos!U434&amp;""))&amp;"=",U$1007)),ISNUMBER(FIND(";"&amp;UPPER(TRIM(Datos!U434&amp;""))&amp;";",U$1007))),OR(UPPER(TRIM(Datos!U434&amp;""))="SÍ",UPPER(TRIM(Datos!U434&amp;""))="SI",UPPER(TRIM(Datos!U434&amp;""))="NO"),IF(ISNUMBER(Datos!U434),AND(OR(U$1005="",Datos!U434&gt;=U$1005),OR(U$1006="",Datos!U434&lt;=U$1006)),FALSE),TRUE))))</f>
        <v>0.0</v>
      </c>
      <c r="V434">
        <f>IF(Datos!V434="",0,IF(AND(V$1008&lt;&gt;"",Datos!V434=V$1008),0,IF(V$1004=0,0,1-CHOOSE(V$1004,IF(ISNUMBER(Datos!V434),AND(OR(V$1005="",Datos!V434&gt;=V$1005),OR(V$1006="",Datos!V434&lt;=V$1006)),FALSE),IF(ISNUMBER(Datos!V434),AND(Datos!V434=INT(Datos!V434),AND(OR(V$1005="",Datos!V434&gt;=V$1005),OR(V$1006="",Datos!V434&lt;=V$1006))),FALSE),OR(ISNUMBER(FIND(";"&amp;UPPER(TRIM(Datos!V434&amp;""))&amp;"=",V$1007)),ISNUMBER(FIND(";"&amp;UPPER(TRIM(Datos!V434&amp;""))&amp;";",V$1007))),OR(UPPER(TRIM(Datos!V434&amp;""))="SÍ",UPPER(TRIM(Datos!V434&amp;""))="SI",UPPER(TRIM(Datos!V434&amp;""))="NO"),IF(ISNUMBER(Datos!V434),AND(OR(V$1005="",Datos!V434&gt;=V$1005),OR(V$1006="",Datos!V434&lt;=V$1006)),FALSE),TRUE))))</f>
        <v>0.0</v>
      </c>
      <c r="W434">
        <f>IF(Datos!W434="",0,IF(AND(W$1008&lt;&gt;"",Datos!W434=W$1008),0,IF(W$1004=0,0,1-CHOOSE(W$1004,IF(ISNUMBER(Datos!W434),AND(OR(W$1005="",Datos!W434&gt;=W$1005),OR(W$1006="",Datos!W434&lt;=W$1006)),FALSE),IF(ISNUMBER(Datos!W434),AND(Datos!W434=INT(Datos!W434),AND(OR(W$1005="",Datos!W434&gt;=W$1005),OR(W$1006="",Datos!W434&lt;=W$1006))),FALSE),OR(ISNUMBER(FIND(";"&amp;UPPER(TRIM(Datos!W434&amp;""))&amp;"=",W$1007)),ISNUMBER(FIND(";"&amp;UPPER(TRIM(Datos!W434&amp;""))&amp;";",W$1007))),OR(UPPER(TRIM(Datos!W434&amp;""))="SÍ",UPPER(TRIM(Datos!W434&amp;""))="SI",UPPER(TRIM(Datos!W434&amp;""))="NO"),IF(ISNUMBER(Datos!W434),AND(OR(W$1005="",Datos!W434&gt;=W$1005),OR(W$1006="",Datos!W434&lt;=W$1006)),FALSE),TRUE))))</f>
        <v>0.0</v>
      </c>
      <c r="X434">
        <f>IF(Datos!X434="",0,IF(AND(X$1008&lt;&gt;"",Datos!X434=X$1008),0,IF(X$1004=0,0,1-CHOOSE(X$1004,IF(ISNUMBER(Datos!X434),AND(OR(X$1005="",Datos!X434&gt;=X$1005),OR(X$1006="",Datos!X434&lt;=X$1006)),FALSE),IF(ISNUMBER(Datos!X434),AND(Datos!X434=INT(Datos!X434),AND(OR(X$1005="",Datos!X434&gt;=X$1005),OR(X$1006="",Datos!X434&lt;=X$1006))),FALSE),OR(ISNUMBER(FIND(";"&amp;UPPER(TRIM(Datos!X434&amp;""))&amp;"=",X$1007)),ISNUMBER(FIND(";"&amp;UPPER(TRIM(Datos!X434&amp;""))&amp;";",X$1007))),OR(UPPER(TRIM(Datos!X434&amp;""))="SÍ",UPPER(TRIM(Datos!X434&amp;""))="SI",UPPER(TRIM(Datos!X434&amp;""))="NO"),IF(ISNUMBER(Datos!X434),AND(OR(X$1005="",Datos!X434&gt;=X$1005),OR(X$1006="",Datos!X434&lt;=X$1006)),FALSE),TRUE))))</f>
        <v>0.0</v>
      </c>
      <c r="Y434">
        <f>IF(Datos!Y434="",0,IF(AND(Y$1008&lt;&gt;"",Datos!Y434=Y$1008),0,IF(Y$1004=0,0,1-CHOOSE(Y$1004,IF(ISNUMBER(Datos!Y434),AND(OR(Y$1005="",Datos!Y434&gt;=Y$1005),OR(Y$1006="",Datos!Y434&lt;=Y$1006)),FALSE),IF(ISNUMBER(Datos!Y434),AND(Datos!Y434=INT(Datos!Y434),AND(OR(Y$1005="",Datos!Y434&gt;=Y$1005),OR(Y$1006="",Datos!Y434&lt;=Y$1006))),FALSE),OR(ISNUMBER(FIND(";"&amp;UPPER(TRIM(Datos!Y434&amp;""))&amp;"=",Y$1007)),ISNUMBER(FIND(";"&amp;UPPER(TRIM(Datos!Y434&amp;""))&amp;";",Y$1007))),OR(UPPER(TRIM(Datos!Y434&amp;""))="SÍ",UPPER(TRIM(Datos!Y434&amp;""))="SI",UPPER(TRIM(Datos!Y434&amp;""))="NO"),IF(ISNUMBER(Datos!Y434),AND(OR(Y$1005="",Datos!Y434&gt;=Y$1005),OR(Y$1006="",Datos!Y434&lt;=Y$1006)),FALSE),TRUE))))</f>
        <v>0.0</v>
      </c>
      <c r="Z434">
        <f>IF(Datos!Z434="",0,IF(AND(Z$1008&lt;&gt;"",Datos!Z434=Z$1008),0,IF(Z$1004=0,0,1-CHOOSE(Z$1004,IF(ISNUMBER(Datos!Z434),AND(OR(Z$1005="",Datos!Z434&gt;=Z$1005),OR(Z$1006="",Datos!Z434&lt;=Z$1006)),FALSE),IF(ISNUMBER(Datos!Z434),AND(Datos!Z434=INT(Datos!Z434),AND(OR(Z$1005="",Datos!Z434&gt;=Z$1005),OR(Z$1006="",Datos!Z434&lt;=Z$1006))),FALSE),OR(ISNUMBER(FIND(";"&amp;UPPER(TRIM(Datos!Z434&amp;""))&amp;"=",Z$1007)),ISNUMBER(FIND(";"&amp;UPPER(TRIM(Datos!Z434&amp;""))&amp;";",Z$1007))),OR(UPPER(TRIM(Datos!Z434&amp;""))="SÍ",UPPER(TRIM(Datos!Z434&amp;""))="SI",UPPER(TRIM(Datos!Z434&amp;""))="NO"),IF(ISNUMBER(Datos!Z434),AND(OR(Z$1005="",Datos!Z434&gt;=Z$1005),OR(Z$1006="",Datos!Z434&lt;=Z$1006)),FALSE),TRUE))))</f>
        <v>0.0</v>
      </c>
      <c r="AA434">
        <f>IF(Datos!AA434="",0,IF(AND(AA$1008&lt;&gt;"",Datos!AA434=AA$1008),0,IF(AA$1004=0,0,1-CHOOSE(AA$1004,IF(ISNUMBER(Datos!AA434),AND(OR(AA$1005="",Datos!AA434&gt;=AA$1005),OR(AA$1006="",Datos!AA434&lt;=AA$1006)),FALSE),IF(ISNUMBER(Datos!AA434),AND(Datos!AA434=INT(Datos!AA434),AND(OR(AA$1005="",Datos!AA434&gt;=AA$1005),OR(AA$1006="",Datos!AA434&lt;=AA$1006))),FALSE),OR(ISNUMBER(FIND(";"&amp;UPPER(TRIM(Datos!AA434&amp;""))&amp;"=",AA$1007)),ISNUMBER(FIND(";"&amp;UPPER(TRIM(Datos!AA434&amp;""))&amp;";",AA$1007))),OR(UPPER(TRIM(Datos!AA434&amp;""))="SÍ",UPPER(TRIM(Datos!AA434&amp;""))="SI",UPPER(TRIM(Datos!AA434&amp;""))="NO"),IF(ISNUMBER(Datos!AA434),AND(OR(AA$1005="",Datos!AA434&gt;=AA$1005),OR(AA$1006="",Datos!AA434&lt;=AA$1006)),FALSE),TRUE))))</f>
        <v>0.0</v>
      </c>
      <c r="AB434">
        <f>IF(Datos!AB434="",0,IF(AND(AB$1008&lt;&gt;"",Datos!AB434=AB$1008),0,IF(AB$1004=0,0,1-CHOOSE(AB$1004,IF(ISNUMBER(Datos!AB434),AND(OR(AB$1005="",Datos!AB434&gt;=AB$1005),OR(AB$1006="",Datos!AB434&lt;=AB$1006)),FALSE),IF(ISNUMBER(Datos!AB434),AND(Datos!AB434=INT(Datos!AB434),AND(OR(AB$1005="",Datos!AB434&gt;=AB$1005),OR(AB$1006="",Datos!AB434&lt;=AB$1006))),FALSE),OR(ISNUMBER(FIND(";"&amp;UPPER(TRIM(Datos!AB434&amp;""))&amp;"=",AB$1007)),ISNUMBER(FIND(";"&amp;UPPER(TRIM(Datos!AB434&amp;""))&amp;";",AB$1007))),OR(UPPER(TRIM(Datos!AB434&amp;""))="SÍ",UPPER(TRIM(Datos!AB434&amp;""))="SI",UPPER(TRIM(Datos!AB434&amp;""))="NO"),IF(ISNUMBER(Datos!AB434),AND(OR(AB$1005="",Datos!AB434&gt;=AB$1005),OR(AB$1006="",Datos!AB434&lt;=AB$1006)),FALSE),TRUE))))</f>
        <v>0.0</v>
      </c>
      <c r="AC434">
        <f>IF(Datos!AC434="",0,IF(AND(AC$1008&lt;&gt;"",Datos!AC434=AC$1008),0,IF(AC$1004=0,0,1-CHOOSE(AC$1004,IF(ISNUMBER(Datos!AC434),AND(OR(AC$1005="",Datos!AC434&gt;=AC$1005),OR(AC$1006="",Datos!AC434&lt;=AC$1006)),FALSE),IF(ISNUMBER(Datos!AC434),AND(Datos!AC434=INT(Datos!AC434),AND(OR(AC$1005="",Datos!AC434&gt;=AC$1005),OR(AC$1006="",Datos!AC434&lt;=AC$1006))),FALSE),OR(ISNUMBER(FIND(";"&amp;UPPER(TRIM(Datos!AC434&amp;""))&amp;"=",AC$1007)),ISNUMBER(FIND(";"&amp;UPPER(TRIM(Datos!AC434&amp;""))&amp;";",AC$1007))),OR(UPPER(TRIM(Datos!AC434&amp;""))="SÍ",UPPER(TRIM(Datos!AC434&amp;""))="SI",UPPER(TRIM(Datos!AC434&amp;""))="NO"),IF(ISNUMBER(Datos!AC434),AND(OR(AC$1005="",Datos!AC434&gt;=AC$1005),OR(AC$1006="",Datos!AC434&lt;=AC$1006)),FALSE),TRUE))))</f>
        <v>0.0</v>
      </c>
      <c r="AD434">
        <f>IF(Datos!AD434="",0,IF(AND(AD$1008&lt;&gt;"",Datos!AD434=AD$1008),0,IF(AD$1004=0,0,1-CHOOSE(AD$1004,IF(ISNUMBER(Datos!AD434),AND(OR(AD$1005="",Datos!AD434&gt;=AD$1005),OR(AD$1006="",Datos!AD434&lt;=AD$1006)),FALSE),IF(ISNUMBER(Datos!AD434),AND(Datos!AD434=INT(Datos!AD434),AND(OR(AD$1005="",Datos!AD434&gt;=AD$1005),OR(AD$1006="",Datos!AD434&lt;=AD$1006))),FALSE),OR(ISNUMBER(FIND(";"&amp;UPPER(TRIM(Datos!AD434&amp;""))&amp;"=",AD$1007)),ISNUMBER(FIND(";"&amp;UPPER(TRIM(Datos!AD434&amp;""))&amp;";",AD$1007))),OR(UPPER(TRIM(Datos!AD434&amp;""))="SÍ",UPPER(TRIM(Datos!AD434&amp;""))="SI",UPPER(TRIM(Datos!AD434&amp;""))="NO"),IF(ISNUMBER(Datos!AD434),AND(OR(AD$1005="",Datos!AD434&gt;=AD$1005),OR(AD$1006="",Datos!AD434&lt;=AD$1006)),FALSE),TRUE))))</f>
        <v>0.0</v>
      </c>
      <c r="AE434">
        <f>IF(Datos!AE434="",0,IF(AND(AE$1008&lt;&gt;"",Datos!AE434=AE$1008),0,IF(AE$1004=0,0,1-CHOOSE(AE$1004,IF(ISNUMBER(Datos!AE434),AND(OR(AE$1005="",Datos!AE434&gt;=AE$1005),OR(AE$1006="",Datos!AE434&lt;=AE$1006)),FALSE),IF(ISNUMBER(Datos!AE434),AND(Datos!AE434=INT(Datos!AE434),AND(OR(AE$1005="",Datos!AE434&gt;=AE$1005),OR(AE$1006="",Datos!AE434&lt;=AE$1006))),FALSE),OR(ISNUMBER(FIND(";"&amp;UPPER(TRIM(Datos!AE434&amp;""))&amp;"=",AE$1007)),ISNUMBER(FIND(";"&amp;UPPER(TRIM(Datos!AE434&amp;""))&amp;";",AE$1007))),OR(UPPER(TRIM(Datos!AE434&amp;""))="SÍ",UPPER(TRIM(Datos!AE434&amp;""))="SI",UPPER(TRIM(Datos!AE434&amp;""))="NO"),IF(ISNUMBER(Datos!AE434),AND(OR(AE$1005="",Datos!AE434&gt;=AE$1005),OR(AE$1006="",Datos!AE434&lt;=AE$1006)),FALSE),TRUE))))</f>
        <v>0.0</v>
      </c>
    </row>
    <row r="435" spans="2:31">
      <c r="B435">
        <f>IF(Datos!B435="",0,IF(AND(B$1008&lt;&gt;"",Datos!B435=B$1008),0,IF(B$1004=0,0,1-CHOOSE(B$1004,IF(ISNUMBER(Datos!B435),AND(OR(B$1005="",Datos!B435&gt;=B$1005),OR(B$1006="",Datos!B435&lt;=B$1006)),FALSE),IF(ISNUMBER(Datos!B435),AND(Datos!B435=INT(Datos!B435),AND(OR(B$1005="",Datos!B435&gt;=B$1005),OR(B$1006="",Datos!B435&lt;=B$1006))),FALSE),OR(ISNUMBER(FIND(";"&amp;UPPER(TRIM(Datos!B435&amp;""))&amp;"=",B$1007)),ISNUMBER(FIND(";"&amp;UPPER(TRIM(Datos!B435&amp;""))&amp;";",B$1007))),OR(UPPER(TRIM(Datos!B435&amp;""))="SÍ",UPPER(TRIM(Datos!B435&amp;""))="SI",UPPER(TRIM(Datos!B435&amp;""))="NO"),IF(ISNUMBER(Datos!B435),AND(OR(B$1005="",Datos!B435&gt;=B$1005),OR(B$1006="",Datos!B435&lt;=B$1006)),FALSE),TRUE))))</f>
        <v>0.0</v>
      </c>
      <c r="C435">
        <f>IF(Datos!C435="",0,IF(AND(C$1008&lt;&gt;"",Datos!C435=C$1008),0,IF(C$1004=0,0,1-CHOOSE(C$1004,IF(ISNUMBER(Datos!C435),AND(OR(C$1005="",Datos!C435&gt;=C$1005),OR(C$1006="",Datos!C435&lt;=C$1006)),FALSE),IF(ISNUMBER(Datos!C435),AND(Datos!C435=INT(Datos!C435),AND(OR(C$1005="",Datos!C435&gt;=C$1005),OR(C$1006="",Datos!C435&lt;=C$1006))),FALSE),OR(ISNUMBER(FIND(";"&amp;UPPER(TRIM(Datos!C435&amp;""))&amp;"=",C$1007)),ISNUMBER(FIND(";"&amp;UPPER(TRIM(Datos!C435&amp;""))&amp;";",C$1007))),OR(UPPER(TRIM(Datos!C435&amp;""))="SÍ",UPPER(TRIM(Datos!C435&amp;""))="SI",UPPER(TRIM(Datos!C435&amp;""))="NO"),IF(ISNUMBER(Datos!C435),AND(OR(C$1005="",Datos!C435&gt;=C$1005),OR(C$1006="",Datos!C435&lt;=C$1006)),FALSE),TRUE))))</f>
        <v>0.0</v>
      </c>
      <c r="D435">
        <f>IF(Datos!D435="",0,IF(AND(D$1008&lt;&gt;"",Datos!D435=D$1008),0,IF(D$1004=0,0,1-CHOOSE(D$1004,IF(ISNUMBER(Datos!D435),AND(OR(D$1005="",Datos!D435&gt;=D$1005),OR(D$1006="",Datos!D435&lt;=D$1006)),FALSE),IF(ISNUMBER(Datos!D435),AND(Datos!D435=INT(Datos!D435),AND(OR(D$1005="",Datos!D435&gt;=D$1005),OR(D$1006="",Datos!D435&lt;=D$1006))),FALSE),OR(ISNUMBER(FIND(";"&amp;UPPER(TRIM(Datos!D435&amp;""))&amp;"=",D$1007)),ISNUMBER(FIND(";"&amp;UPPER(TRIM(Datos!D435&amp;""))&amp;";",D$1007))),OR(UPPER(TRIM(Datos!D435&amp;""))="SÍ",UPPER(TRIM(Datos!D435&amp;""))="SI",UPPER(TRIM(Datos!D435&amp;""))="NO"),IF(ISNUMBER(Datos!D435),AND(OR(D$1005="",Datos!D435&gt;=D$1005),OR(D$1006="",Datos!D435&lt;=D$1006)),FALSE),TRUE))))</f>
        <v>0.0</v>
      </c>
      <c r="E435">
        <f>IF(Datos!E435="",0,IF(AND(E$1008&lt;&gt;"",Datos!E435=E$1008),0,IF(E$1004=0,0,1-CHOOSE(E$1004,IF(ISNUMBER(Datos!E435),AND(OR(E$1005="",Datos!E435&gt;=E$1005),OR(E$1006="",Datos!E435&lt;=E$1006)),FALSE),IF(ISNUMBER(Datos!E435),AND(Datos!E435=INT(Datos!E435),AND(OR(E$1005="",Datos!E435&gt;=E$1005),OR(E$1006="",Datos!E435&lt;=E$1006))),FALSE),OR(ISNUMBER(FIND(";"&amp;UPPER(TRIM(Datos!E435&amp;""))&amp;"=",E$1007)),ISNUMBER(FIND(";"&amp;UPPER(TRIM(Datos!E435&amp;""))&amp;";",E$1007))),OR(UPPER(TRIM(Datos!E435&amp;""))="SÍ",UPPER(TRIM(Datos!E435&amp;""))="SI",UPPER(TRIM(Datos!E435&amp;""))="NO"),IF(ISNUMBER(Datos!E435),AND(OR(E$1005="",Datos!E435&gt;=E$1005),OR(E$1006="",Datos!E435&lt;=E$1006)),FALSE),TRUE))))</f>
        <v>0.0</v>
      </c>
      <c r="F435">
        <f>IF(Datos!F435="",0,IF(AND(F$1008&lt;&gt;"",Datos!F435=F$1008),0,IF(F$1004=0,0,1-CHOOSE(F$1004,IF(ISNUMBER(Datos!F435),AND(OR(F$1005="",Datos!F435&gt;=F$1005),OR(F$1006="",Datos!F435&lt;=F$1006)),FALSE),IF(ISNUMBER(Datos!F435),AND(Datos!F435=INT(Datos!F435),AND(OR(F$1005="",Datos!F435&gt;=F$1005),OR(F$1006="",Datos!F435&lt;=F$1006))),FALSE),OR(ISNUMBER(FIND(";"&amp;UPPER(TRIM(Datos!F435&amp;""))&amp;"=",F$1007)),ISNUMBER(FIND(";"&amp;UPPER(TRIM(Datos!F435&amp;""))&amp;";",F$1007))),OR(UPPER(TRIM(Datos!F435&amp;""))="SÍ",UPPER(TRIM(Datos!F435&amp;""))="SI",UPPER(TRIM(Datos!F435&amp;""))="NO"),IF(ISNUMBER(Datos!F435),AND(OR(F$1005="",Datos!F435&gt;=F$1005),OR(F$1006="",Datos!F435&lt;=F$1006)),FALSE),TRUE))))</f>
        <v>0.0</v>
      </c>
      <c r="G435">
        <f>IF(Datos!G435="",0,IF(AND(G$1008&lt;&gt;"",Datos!G435=G$1008),0,IF(G$1004=0,0,1-CHOOSE(G$1004,IF(ISNUMBER(Datos!G435),AND(OR(G$1005="",Datos!G435&gt;=G$1005),OR(G$1006="",Datos!G435&lt;=G$1006)),FALSE),IF(ISNUMBER(Datos!G435),AND(Datos!G435=INT(Datos!G435),AND(OR(G$1005="",Datos!G435&gt;=G$1005),OR(G$1006="",Datos!G435&lt;=G$1006))),FALSE),OR(ISNUMBER(FIND(";"&amp;UPPER(TRIM(Datos!G435&amp;""))&amp;"=",G$1007)),ISNUMBER(FIND(";"&amp;UPPER(TRIM(Datos!G435&amp;""))&amp;";",G$1007))),OR(UPPER(TRIM(Datos!G435&amp;""))="SÍ",UPPER(TRIM(Datos!G435&amp;""))="SI",UPPER(TRIM(Datos!G435&amp;""))="NO"),IF(ISNUMBER(Datos!G435),AND(OR(G$1005="",Datos!G435&gt;=G$1005),OR(G$1006="",Datos!G435&lt;=G$1006)),FALSE),TRUE))))</f>
        <v>0.0</v>
      </c>
      <c r="H435">
        <f>IF(Datos!H435="",0,IF(AND(H$1008&lt;&gt;"",Datos!H435=H$1008),0,IF(H$1004=0,0,1-CHOOSE(H$1004,IF(ISNUMBER(Datos!H435),AND(OR(H$1005="",Datos!H435&gt;=H$1005),OR(H$1006="",Datos!H435&lt;=H$1006)),FALSE),IF(ISNUMBER(Datos!H435),AND(Datos!H435=INT(Datos!H435),AND(OR(H$1005="",Datos!H435&gt;=H$1005),OR(H$1006="",Datos!H435&lt;=H$1006))),FALSE),OR(ISNUMBER(FIND(";"&amp;UPPER(TRIM(Datos!H435&amp;""))&amp;"=",H$1007)),ISNUMBER(FIND(";"&amp;UPPER(TRIM(Datos!H435&amp;""))&amp;";",H$1007))),OR(UPPER(TRIM(Datos!H435&amp;""))="SÍ",UPPER(TRIM(Datos!H435&amp;""))="SI",UPPER(TRIM(Datos!H435&amp;""))="NO"),IF(ISNUMBER(Datos!H435),AND(OR(H$1005="",Datos!H435&gt;=H$1005),OR(H$1006="",Datos!H435&lt;=H$1006)),FALSE),TRUE))))</f>
        <v>0.0</v>
      </c>
      <c r="I435">
        <f>IF(Datos!I435="",0,IF(AND(I$1008&lt;&gt;"",Datos!I435=I$1008),0,IF(I$1004=0,0,1-CHOOSE(I$1004,IF(ISNUMBER(Datos!I435),AND(OR(I$1005="",Datos!I435&gt;=I$1005),OR(I$1006="",Datos!I435&lt;=I$1006)),FALSE),IF(ISNUMBER(Datos!I435),AND(Datos!I435=INT(Datos!I435),AND(OR(I$1005="",Datos!I435&gt;=I$1005),OR(I$1006="",Datos!I435&lt;=I$1006))),FALSE),OR(ISNUMBER(FIND(";"&amp;UPPER(TRIM(Datos!I435&amp;""))&amp;"=",I$1007)),ISNUMBER(FIND(";"&amp;UPPER(TRIM(Datos!I435&amp;""))&amp;";",I$1007))),OR(UPPER(TRIM(Datos!I435&amp;""))="SÍ",UPPER(TRIM(Datos!I435&amp;""))="SI",UPPER(TRIM(Datos!I435&amp;""))="NO"),IF(ISNUMBER(Datos!I435),AND(OR(I$1005="",Datos!I435&gt;=I$1005),OR(I$1006="",Datos!I435&lt;=I$1006)),FALSE),TRUE))))</f>
        <v>0.0</v>
      </c>
      <c r="J435">
        <f>IF(Datos!J435="",0,IF(AND(J$1008&lt;&gt;"",Datos!J435=J$1008),0,IF(J$1004=0,0,1-CHOOSE(J$1004,IF(ISNUMBER(Datos!J435),AND(OR(J$1005="",Datos!J435&gt;=J$1005),OR(J$1006="",Datos!J435&lt;=J$1006)),FALSE),IF(ISNUMBER(Datos!J435),AND(Datos!J435=INT(Datos!J435),AND(OR(J$1005="",Datos!J435&gt;=J$1005),OR(J$1006="",Datos!J435&lt;=J$1006))),FALSE),OR(ISNUMBER(FIND(";"&amp;UPPER(TRIM(Datos!J435&amp;""))&amp;"=",J$1007)),ISNUMBER(FIND(";"&amp;UPPER(TRIM(Datos!J435&amp;""))&amp;";",J$1007))),OR(UPPER(TRIM(Datos!J435&amp;""))="SÍ",UPPER(TRIM(Datos!J435&amp;""))="SI",UPPER(TRIM(Datos!J435&amp;""))="NO"),IF(ISNUMBER(Datos!J435),AND(OR(J$1005="",Datos!J435&gt;=J$1005),OR(J$1006="",Datos!J435&lt;=J$1006)),FALSE),TRUE))))</f>
        <v>0.0</v>
      </c>
      <c r="K435">
        <f>IF(Datos!K435="",0,IF(AND(K$1008&lt;&gt;"",Datos!K435=K$1008),0,IF(K$1004=0,0,1-CHOOSE(K$1004,IF(ISNUMBER(Datos!K435),AND(OR(K$1005="",Datos!K435&gt;=K$1005),OR(K$1006="",Datos!K435&lt;=K$1006)),FALSE),IF(ISNUMBER(Datos!K435),AND(Datos!K435=INT(Datos!K435),AND(OR(K$1005="",Datos!K435&gt;=K$1005),OR(K$1006="",Datos!K435&lt;=K$1006))),FALSE),OR(ISNUMBER(FIND(";"&amp;UPPER(TRIM(Datos!K435&amp;""))&amp;"=",K$1007)),ISNUMBER(FIND(";"&amp;UPPER(TRIM(Datos!K435&amp;""))&amp;";",K$1007))),OR(UPPER(TRIM(Datos!K435&amp;""))="SÍ",UPPER(TRIM(Datos!K435&amp;""))="SI",UPPER(TRIM(Datos!K435&amp;""))="NO"),IF(ISNUMBER(Datos!K435),AND(OR(K$1005="",Datos!K435&gt;=K$1005),OR(K$1006="",Datos!K435&lt;=K$1006)),FALSE),TRUE))))</f>
        <v>0.0</v>
      </c>
      <c r="L435">
        <f>IF(Datos!L435="",0,IF(AND(L$1008&lt;&gt;"",Datos!L435=L$1008),0,IF(L$1004=0,0,1-CHOOSE(L$1004,IF(ISNUMBER(Datos!L435),AND(OR(L$1005="",Datos!L435&gt;=L$1005),OR(L$1006="",Datos!L435&lt;=L$1006)),FALSE),IF(ISNUMBER(Datos!L435),AND(Datos!L435=INT(Datos!L435),AND(OR(L$1005="",Datos!L435&gt;=L$1005),OR(L$1006="",Datos!L435&lt;=L$1006))),FALSE),OR(ISNUMBER(FIND(";"&amp;UPPER(TRIM(Datos!L435&amp;""))&amp;"=",L$1007)),ISNUMBER(FIND(";"&amp;UPPER(TRIM(Datos!L435&amp;""))&amp;";",L$1007))),OR(UPPER(TRIM(Datos!L435&amp;""))="SÍ",UPPER(TRIM(Datos!L435&amp;""))="SI",UPPER(TRIM(Datos!L435&amp;""))="NO"),IF(ISNUMBER(Datos!L435),AND(OR(L$1005="",Datos!L435&gt;=L$1005),OR(L$1006="",Datos!L435&lt;=L$1006)),FALSE),TRUE))))</f>
        <v>0.0</v>
      </c>
      <c r="M435">
        <f>IF(Datos!M435="",0,IF(AND(M$1008&lt;&gt;"",Datos!M435=M$1008),0,IF(M$1004=0,0,1-CHOOSE(M$1004,IF(ISNUMBER(Datos!M435),AND(OR(M$1005="",Datos!M435&gt;=M$1005),OR(M$1006="",Datos!M435&lt;=M$1006)),FALSE),IF(ISNUMBER(Datos!M435),AND(Datos!M435=INT(Datos!M435),AND(OR(M$1005="",Datos!M435&gt;=M$1005),OR(M$1006="",Datos!M435&lt;=M$1006))),FALSE),OR(ISNUMBER(FIND(";"&amp;UPPER(TRIM(Datos!M435&amp;""))&amp;"=",M$1007)),ISNUMBER(FIND(";"&amp;UPPER(TRIM(Datos!M435&amp;""))&amp;";",M$1007))),OR(UPPER(TRIM(Datos!M435&amp;""))="SÍ",UPPER(TRIM(Datos!M435&amp;""))="SI",UPPER(TRIM(Datos!M435&amp;""))="NO"),IF(ISNUMBER(Datos!M435),AND(OR(M$1005="",Datos!M435&gt;=M$1005),OR(M$1006="",Datos!M435&lt;=M$1006)),FALSE),TRUE))))</f>
        <v>0.0</v>
      </c>
      <c r="N435">
        <f>IF(Datos!N435="",0,IF(AND(N$1008&lt;&gt;"",Datos!N435=N$1008),0,IF(N$1004=0,0,1-CHOOSE(N$1004,IF(ISNUMBER(Datos!N435),AND(OR(N$1005="",Datos!N435&gt;=N$1005),OR(N$1006="",Datos!N435&lt;=N$1006)),FALSE),IF(ISNUMBER(Datos!N435),AND(Datos!N435=INT(Datos!N435),AND(OR(N$1005="",Datos!N435&gt;=N$1005),OR(N$1006="",Datos!N435&lt;=N$1006))),FALSE),OR(ISNUMBER(FIND(";"&amp;UPPER(TRIM(Datos!N435&amp;""))&amp;"=",N$1007)),ISNUMBER(FIND(";"&amp;UPPER(TRIM(Datos!N435&amp;""))&amp;";",N$1007))),OR(UPPER(TRIM(Datos!N435&amp;""))="SÍ",UPPER(TRIM(Datos!N435&amp;""))="SI",UPPER(TRIM(Datos!N435&amp;""))="NO"),IF(ISNUMBER(Datos!N435),AND(OR(N$1005="",Datos!N435&gt;=N$1005),OR(N$1006="",Datos!N435&lt;=N$1006)),FALSE),TRUE))))</f>
        <v>0.0</v>
      </c>
      <c r="O435">
        <f>IF(Datos!O435="",0,IF(AND(O$1008&lt;&gt;"",Datos!O435=O$1008),0,IF(O$1004=0,0,1-CHOOSE(O$1004,IF(ISNUMBER(Datos!O435),AND(OR(O$1005="",Datos!O435&gt;=O$1005),OR(O$1006="",Datos!O435&lt;=O$1006)),FALSE),IF(ISNUMBER(Datos!O435),AND(Datos!O435=INT(Datos!O435),AND(OR(O$1005="",Datos!O435&gt;=O$1005),OR(O$1006="",Datos!O435&lt;=O$1006))),FALSE),OR(ISNUMBER(FIND(";"&amp;UPPER(TRIM(Datos!O435&amp;""))&amp;"=",O$1007)),ISNUMBER(FIND(";"&amp;UPPER(TRIM(Datos!O435&amp;""))&amp;";",O$1007))),OR(UPPER(TRIM(Datos!O435&amp;""))="SÍ",UPPER(TRIM(Datos!O435&amp;""))="SI",UPPER(TRIM(Datos!O435&amp;""))="NO"),IF(ISNUMBER(Datos!O435),AND(OR(O$1005="",Datos!O435&gt;=O$1005),OR(O$1006="",Datos!O435&lt;=O$1006)),FALSE),TRUE))))</f>
        <v>0.0</v>
      </c>
      <c r="P435">
        <f>IF(Datos!P435="",0,IF(AND(P$1008&lt;&gt;"",Datos!P435=P$1008),0,IF(P$1004=0,0,1-CHOOSE(P$1004,IF(ISNUMBER(Datos!P435),AND(OR(P$1005="",Datos!P435&gt;=P$1005),OR(P$1006="",Datos!P435&lt;=P$1006)),FALSE),IF(ISNUMBER(Datos!P435),AND(Datos!P435=INT(Datos!P435),AND(OR(P$1005="",Datos!P435&gt;=P$1005),OR(P$1006="",Datos!P435&lt;=P$1006))),FALSE),OR(ISNUMBER(FIND(";"&amp;UPPER(TRIM(Datos!P435&amp;""))&amp;"=",P$1007)),ISNUMBER(FIND(";"&amp;UPPER(TRIM(Datos!P435&amp;""))&amp;";",P$1007))),OR(UPPER(TRIM(Datos!P435&amp;""))="SÍ",UPPER(TRIM(Datos!P435&amp;""))="SI",UPPER(TRIM(Datos!P435&amp;""))="NO"),IF(ISNUMBER(Datos!P435),AND(OR(P$1005="",Datos!P435&gt;=P$1005),OR(P$1006="",Datos!P435&lt;=P$1006)),FALSE),TRUE))))</f>
        <v>0.0</v>
      </c>
      <c r="Q435">
        <f>IF(Datos!Q435="",0,IF(AND(Q$1008&lt;&gt;"",Datos!Q435=Q$1008),0,IF(Q$1004=0,0,1-CHOOSE(Q$1004,IF(ISNUMBER(Datos!Q435),AND(OR(Q$1005="",Datos!Q435&gt;=Q$1005),OR(Q$1006="",Datos!Q435&lt;=Q$1006)),FALSE),IF(ISNUMBER(Datos!Q435),AND(Datos!Q435=INT(Datos!Q435),AND(OR(Q$1005="",Datos!Q435&gt;=Q$1005),OR(Q$1006="",Datos!Q435&lt;=Q$1006))),FALSE),OR(ISNUMBER(FIND(";"&amp;UPPER(TRIM(Datos!Q435&amp;""))&amp;"=",Q$1007)),ISNUMBER(FIND(";"&amp;UPPER(TRIM(Datos!Q435&amp;""))&amp;";",Q$1007))),OR(UPPER(TRIM(Datos!Q435&amp;""))="SÍ",UPPER(TRIM(Datos!Q435&amp;""))="SI",UPPER(TRIM(Datos!Q435&amp;""))="NO"),IF(ISNUMBER(Datos!Q435),AND(OR(Q$1005="",Datos!Q435&gt;=Q$1005),OR(Q$1006="",Datos!Q435&lt;=Q$1006)),FALSE),TRUE))))</f>
        <v>0.0</v>
      </c>
      <c r="R435">
        <f>IF(Datos!R435="",0,IF(AND(R$1008&lt;&gt;"",Datos!R435=R$1008),0,IF(R$1004=0,0,1-CHOOSE(R$1004,IF(ISNUMBER(Datos!R435),AND(OR(R$1005="",Datos!R435&gt;=R$1005),OR(R$1006="",Datos!R435&lt;=R$1006)),FALSE),IF(ISNUMBER(Datos!R435),AND(Datos!R435=INT(Datos!R435),AND(OR(R$1005="",Datos!R435&gt;=R$1005),OR(R$1006="",Datos!R435&lt;=R$1006))),FALSE),OR(ISNUMBER(FIND(";"&amp;UPPER(TRIM(Datos!R435&amp;""))&amp;"=",R$1007)),ISNUMBER(FIND(";"&amp;UPPER(TRIM(Datos!R435&amp;""))&amp;";",R$1007))),OR(UPPER(TRIM(Datos!R435&amp;""))="SÍ",UPPER(TRIM(Datos!R435&amp;""))="SI",UPPER(TRIM(Datos!R435&amp;""))="NO"),IF(ISNUMBER(Datos!R435),AND(OR(R$1005="",Datos!R435&gt;=R$1005),OR(R$1006="",Datos!R435&lt;=R$1006)),FALSE),TRUE))))</f>
        <v>0.0</v>
      </c>
      <c r="S435">
        <f>IF(Datos!S435="",0,IF(AND(S$1008&lt;&gt;"",Datos!S435=S$1008),0,IF(S$1004=0,0,1-CHOOSE(S$1004,IF(ISNUMBER(Datos!S435),AND(OR(S$1005="",Datos!S435&gt;=S$1005),OR(S$1006="",Datos!S435&lt;=S$1006)),FALSE),IF(ISNUMBER(Datos!S435),AND(Datos!S435=INT(Datos!S435),AND(OR(S$1005="",Datos!S435&gt;=S$1005),OR(S$1006="",Datos!S435&lt;=S$1006))),FALSE),OR(ISNUMBER(FIND(";"&amp;UPPER(TRIM(Datos!S435&amp;""))&amp;"=",S$1007)),ISNUMBER(FIND(";"&amp;UPPER(TRIM(Datos!S435&amp;""))&amp;";",S$1007))),OR(UPPER(TRIM(Datos!S435&amp;""))="SÍ",UPPER(TRIM(Datos!S435&amp;""))="SI",UPPER(TRIM(Datos!S435&amp;""))="NO"),IF(ISNUMBER(Datos!S435),AND(OR(S$1005="",Datos!S435&gt;=S$1005),OR(S$1006="",Datos!S435&lt;=S$1006)),FALSE),TRUE))))</f>
        <v>0.0</v>
      </c>
      <c r="T435">
        <f>IF(Datos!T435="",0,IF(AND(T$1008&lt;&gt;"",Datos!T435=T$1008),0,IF(T$1004=0,0,1-CHOOSE(T$1004,IF(ISNUMBER(Datos!T435),AND(OR(T$1005="",Datos!T435&gt;=T$1005),OR(T$1006="",Datos!T435&lt;=T$1006)),FALSE),IF(ISNUMBER(Datos!T435),AND(Datos!T435=INT(Datos!T435),AND(OR(T$1005="",Datos!T435&gt;=T$1005),OR(T$1006="",Datos!T435&lt;=T$1006))),FALSE),OR(ISNUMBER(FIND(";"&amp;UPPER(TRIM(Datos!T435&amp;""))&amp;"=",T$1007)),ISNUMBER(FIND(";"&amp;UPPER(TRIM(Datos!T435&amp;""))&amp;";",T$1007))),OR(UPPER(TRIM(Datos!T435&amp;""))="SÍ",UPPER(TRIM(Datos!T435&amp;""))="SI",UPPER(TRIM(Datos!T435&amp;""))="NO"),IF(ISNUMBER(Datos!T435),AND(OR(T$1005="",Datos!T435&gt;=T$1005),OR(T$1006="",Datos!T435&lt;=T$1006)),FALSE),TRUE))))</f>
        <v>0.0</v>
      </c>
      <c r="U435">
        <f>IF(Datos!U435="",0,IF(AND(U$1008&lt;&gt;"",Datos!U435=U$1008),0,IF(U$1004=0,0,1-CHOOSE(U$1004,IF(ISNUMBER(Datos!U435),AND(OR(U$1005="",Datos!U435&gt;=U$1005),OR(U$1006="",Datos!U435&lt;=U$1006)),FALSE),IF(ISNUMBER(Datos!U435),AND(Datos!U435=INT(Datos!U435),AND(OR(U$1005="",Datos!U435&gt;=U$1005),OR(U$1006="",Datos!U435&lt;=U$1006))),FALSE),OR(ISNUMBER(FIND(";"&amp;UPPER(TRIM(Datos!U435&amp;""))&amp;"=",U$1007)),ISNUMBER(FIND(";"&amp;UPPER(TRIM(Datos!U435&amp;""))&amp;";",U$1007))),OR(UPPER(TRIM(Datos!U435&amp;""))="SÍ",UPPER(TRIM(Datos!U435&amp;""))="SI",UPPER(TRIM(Datos!U435&amp;""))="NO"),IF(ISNUMBER(Datos!U435),AND(OR(U$1005="",Datos!U435&gt;=U$1005),OR(U$1006="",Datos!U435&lt;=U$1006)),FALSE),TRUE))))</f>
        <v>0.0</v>
      </c>
      <c r="V435">
        <f>IF(Datos!V435="",0,IF(AND(V$1008&lt;&gt;"",Datos!V435=V$1008),0,IF(V$1004=0,0,1-CHOOSE(V$1004,IF(ISNUMBER(Datos!V435),AND(OR(V$1005="",Datos!V435&gt;=V$1005),OR(V$1006="",Datos!V435&lt;=V$1006)),FALSE),IF(ISNUMBER(Datos!V435),AND(Datos!V435=INT(Datos!V435),AND(OR(V$1005="",Datos!V435&gt;=V$1005),OR(V$1006="",Datos!V435&lt;=V$1006))),FALSE),OR(ISNUMBER(FIND(";"&amp;UPPER(TRIM(Datos!V435&amp;""))&amp;"=",V$1007)),ISNUMBER(FIND(";"&amp;UPPER(TRIM(Datos!V435&amp;""))&amp;";",V$1007))),OR(UPPER(TRIM(Datos!V435&amp;""))="SÍ",UPPER(TRIM(Datos!V435&amp;""))="SI",UPPER(TRIM(Datos!V435&amp;""))="NO"),IF(ISNUMBER(Datos!V435),AND(OR(V$1005="",Datos!V435&gt;=V$1005),OR(V$1006="",Datos!V435&lt;=V$1006)),FALSE),TRUE))))</f>
        <v>0.0</v>
      </c>
      <c r="W435">
        <f>IF(Datos!W435="",0,IF(AND(W$1008&lt;&gt;"",Datos!W435=W$1008),0,IF(W$1004=0,0,1-CHOOSE(W$1004,IF(ISNUMBER(Datos!W435),AND(OR(W$1005="",Datos!W435&gt;=W$1005),OR(W$1006="",Datos!W435&lt;=W$1006)),FALSE),IF(ISNUMBER(Datos!W435),AND(Datos!W435=INT(Datos!W435),AND(OR(W$1005="",Datos!W435&gt;=W$1005),OR(W$1006="",Datos!W435&lt;=W$1006))),FALSE),OR(ISNUMBER(FIND(";"&amp;UPPER(TRIM(Datos!W435&amp;""))&amp;"=",W$1007)),ISNUMBER(FIND(";"&amp;UPPER(TRIM(Datos!W435&amp;""))&amp;";",W$1007))),OR(UPPER(TRIM(Datos!W435&amp;""))="SÍ",UPPER(TRIM(Datos!W435&amp;""))="SI",UPPER(TRIM(Datos!W435&amp;""))="NO"),IF(ISNUMBER(Datos!W435),AND(OR(W$1005="",Datos!W435&gt;=W$1005),OR(W$1006="",Datos!W435&lt;=W$1006)),FALSE),TRUE))))</f>
        <v>0.0</v>
      </c>
      <c r="X435">
        <f>IF(Datos!X435="",0,IF(AND(X$1008&lt;&gt;"",Datos!X435=X$1008),0,IF(X$1004=0,0,1-CHOOSE(X$1004,IF(ISNUMBER(Datos!X435),AND(OR(X$1005="",Datos!X435&gt;=X$1005),OR(X$1006="",Datos!X435&lt;=X$1006)),FALSE),IF(ISNUMBER(Datos!X435),AND(Datos!X435=INT(Datos!X435),AND(OR(X$1005="",Datos!X435&gt;=X$1005),OR(X$1006="",Datos!X435&lt;=X$1006))),FALSE),OR(ISNUMBER(FIND(";"&amp;UPPER(TRIM(Datos!X435&amp;""))&amp;"=",X$1007)),ISNUMBER(FIND(";"&amp;UPPER(TRIM(Datos!X435&amp;""))&amp;";",X$1007))),OR(UPPER(TRIM(Datos!X435&amp;""))="SÍ",UPPER(TRIM(Datos!X435&amp;""))="SI",UPPER(TRIM(Datos!X435&amp;""))="NO"),IF(ISNUMBER(Datos!X435),AND(OR(X$1005="",Datos!X435&gt;=X$1005),OR(X$1006="",Datos!X435&lt;=X$1006)),FALSE),TRUE))))</f>
        <v>0.0</v>
      </c>
      <c r="Y435">
        <f>IF(Datos!Y435="",0,IF(AND(Y$1008&lt;&gt;"",Datos!Y435=Y$1008),0,IF(Y$1004=0,0,1-CHOOSE(Y$1004,IF(ISNUMBER(Datos!Y435),AND(OR(Y$1005="",Datos!Y435&gt;=Y$1005),OR(Y$1006="",Datos!Y435&lt;=Y$1006)),FALSE),IF(ISNUMBER(Datos!Y435),AND(Datos!Y435=INT(Datos!Y435),AND(OR(Y$1005="",Datos!Y435&gt;=Y$1005),OR(Y$1006="",Datos!Y435&lt;=Y$1006))),FALSE),OR(ISNUMBER(FIND(";"&amp;UPPER(TRIM(Datos!Y435&amp;""))&amp;"=",Y$1007)),ISNUMBER(FIND(";"&amp;UPPER(TRIM(Datos!Y435&amp;""))&amp;";",Y$1007))),OR(UPPER(TRIM(Datos!Y435&amp;""))="SÍ",UPPER(TRIM(Datos!Y435&amp;""))="SI",UPPER(TRIM(Datos!Y435&amp;""))="NO"),IF(ISNUMBER(Datos!Y435),AND(OR(Y$1005="",Datos!Y435&gt;=Y$1005),OR(Y$1006="",Datos!Y435&lt;=Y$1006)),FALSE),TRUE))))</f>
        <v>0.0</v>
      </c>
      <c r="Z435">
        <f>IF(Datos!Z435="",0,IF(AND(Z$1008&lt;&gt;"",Datos!Z435=Z$1008),0,IF(Z$1004=0,0,1-CHOOSE(Z$1004,IF(ISNUMBER(Datos!Z435),AND(OR(Z$1005="",Datos!Z435&gt;=Z$1005),OR(Z$1006="",Datos!Z435&lt;=Z$1006)),FALSE),IF(ISNUMBER(Datos!Z435),AND(Datos!Z435=INT(Datos!Z435),AND(OR(Z$1005="",Datos!Z435&gt;=Z$1005),OR(Z$1006="",Datos!Z435&lt;=Z$1006))),FALSE),OR(ISNUMBER(FIND(";"&amp;UPPER(TRIM(Datos!Z435&amp;""))&amp;"=",Z$1007)),ISNUMBER(FIND(";"&amp;UPPER(TRIM(Datos!Z435&amp;""))&amp;";",Z$1007))),OR(UPPER(TRIM(Datos!Z435&amp;""))="SÍ",UPPER(TRIM(Datos!Z435&amp;""))="SI",UPPER(TRIM(Datos!Z435&amp;""))="NO"),IF(ISNUMBER(Datos!Z435),AND(OR(Z$1005="",Datos!Z435&gt;=Z$1005),OR(Z$1006="",Datos!Z435&lt;=Z$1006)),FALSE),TRUE))))</f>
        <v>0.0</v>
      </c>
      <c r="AA435">
        <f>IF(Datos!AA435="",0,IF(AND(AA$1008&lt;&gt;"",Datos!AA435=AA$1008),0,IF(AA$1004=0,0,1-CHOOSE(AA$1004,IF(ISNUMBER(Datos!AA435),AND(OR(AA$1005="",Datos!AA435&gt;=AA$1005),OR(AA$1006="",Datos!AA435&lt;=AA$1006)),FALSE),IF(ISNUMBER(Datos!AA435),AND(Datos!AA435=INT(Datos!AA435),AND(OR(AA$1005="",Datos!AA435&gt;=AA$1005),OR(AA$1006="",Datos!AA435&lt;=AA$1006))),FALSE),OR(ISNUMBER(FIND(";"&amp;UPPER(TRIM(Datos!AA435&amp;""))&amp;"=",AA$1007)),ISNUMBER(FIND(";"&amp;UPPER(TRIM(Datos!AA435&amp;""))&amp;";",AA$1007))),OR(UPPER(TRIM(Datos!AA435&amp;""))="SÍ",UPPER(TRIM(Datos!AA435&amp;""))="SI",UPPER(TRIM(Datos!AA435&amp;""))="NO"),IF(ISNUMBER(Datos!AA435),AND(OR(AA$1005="",Datos!AA435&gt;=AA$1005),OR(AA$1006="",Datos!AA435&lt;=AA$1006)),FALSE),TRUE))))</f>
        <v>0.0</v>
      </c>
      <c r="AB435">
        <f>IF(Datos!AB435="",0,IF(AND(AB$1008&lt;&gt;"",Datos!AB435=AB$1008),0,IF(AB$1004=0,0,1-CHOOSE(AB$1004,IF(ISNUMBER(Datos!AB435),AND(OR(AB$1005="",Datos!AB435&gt;=AB$1005),OR(AB$1006="",Datos!AB435&lt;=AB$1006)),FALSE),IF(ISNUMBER(Datos!AB435),AND(Datos!AB435=INT(Datos!AB435),AND(OR(AB$1005="",Datos!AB435&gt;=AB$1005),OR(AB$1006="",Datos!AB435&lt;=AB$1006))),FALSE),OR(ISNUMBER(FIND(";"&amp;UPPER(TRIM(Datos!AB435&amp;""))&amp;"=",AB$1007)),ISNUMBER(FIND(";"&amp;UPPER(TRIM(Datos!AB435&amp;""))&amp;";",AB$1007))),OR(UPPER(TRIM(Datos!AB435&amp;""))="SÍ",UPPER(TRIM(Datos!AB435&amp;""))="SI",UPPER(TRIM(Datos!AB435&amp;""))="NO"),IF(ISNUMBER(Datos!AB435),AND(OR(AB$1005="",Datos!AB435&gt;=AB$1005),OR(AB$1006="",Datos!AB435&lt;=AB$1006)),FALSE),TRUE))))</f>
        <v>0.0</v>
      </c>
      <c r="AC435">
        <f>IF(Datos!AC435="",0,IF(AND(AC$1008&lt;&gt;"",Datos!AC435=AC$1008),0,IF(AC$1004=0,0,1-CHOOSE(AC$1004,IF(ISNUMBER(Datos!AC435),AND(OR(AC$1005="",Datos!AC435&gt;=AC$1005),OR(AC$1006="",Datos!AC435&lt;=AC$1006)),FALSE),IF(ISNUMBER(Datos!AC435),AND(Datos!AC435=INT(Datos!AC435),AND(OR(AC$1005="",Datos!AC435&gt;=AC$1005),OR(AC$1006="",Datos!AC435&lt;=AC$1006))),FALSE),OR(ISNUMBER(FIND(";"&amp;UPPER(TRIM(Datos!AC435&amp;""))&amp;"=",AC$1007)),ISNUMBER(FIND(";"&amp;UPPER(TRIM(Datos!AC435&amp;""))&amp;";",AC$1007))),OR(UPPER(TRIM(Datos!AC435&amp;""))="SÍ",UPPER(TRIM(Datos!AC435&amp;""))="SI",UPPER(TRIM(Datos!AC435&amp;""))="NO"),IF(ISNUMBER(Datos!AC435),AND(OR(AC$1005="",Datos!AC435&gt;=AC$1005),OR(AC$1006="",Datos!AC435&lt;=AC$1006)),FALSE),TRUE))))</f>
        <v>0.0</v>
      </c>
      <c r="AD435">
        <f>IF(Datos!AD435="",0,IF(AND(AD$1008&lt;&gt;"",Datos!AD435=AD$1008),0,IF(AD$1004=0,0,1-CHOOSE(AD$1004,IF(ISNUMBER(Datos!AD435),AND(OR(AD$1005="",Datos!AD435&gt;=AD$1005),OR(AD$1006="",Datos!AD435&lt;=AD$1006)),FALSE),IF(ISNUMBER(Datos!AD435),AND(Datos!AD435=INT(Datos!AD435),AND(OR(AD$1005="",Datos!AD435&gt;=AD$1005),OR(AD$1006="",Datos!AD435&lt;=AD$1006))),FALSE),OR(ISNUMBER(FIND(";"&amp;UPPER(TRIM(Datos!AD435&amp;""))&amp;"=",AD$1007)),ISNUMBER(FIND(";"&amp;UPPER(TRIM(Datos!AD435&amp;""))&amp;";",AD$1007))),OR(UPPER(TRIM(Datos!AD435&amp;""))="SÍ",UPPER(TRIM(Datos!AD435&amp;""))="SI",UPPER(TRIM(Datos!AD435&amp;""))="NO"),IF(ISNUMBER(Datos!AD435),AND(OR(AD$1005="",Datos!AD435&gt;=AD$1005),OR(AD$1006="",Datos!AD435&lt;=AD$1006)),FALSE),TRUE))))</f>
        <v>0.0</v>
      </c>
      <c r="AE435">
        <f>IF(Datos!AE435="",0,IF(AND(AE$1008&lt;&gt;"",Datos!AE435=AE$1008),0,IF(AE$1004=0,0,1-CHOOSE(AE$1004,IF(ISNUMBER(Datos!AE435),AND(OR(AE$1005="",Datos!AE435&gt;=AE$1005),OR(AE$1006="",Datos!AE435&lt;=AE$1006)),FALSE),IF(ISNUMBER(Datos!AE435),AND(Datos!AE435=INT(Datos!AE435),AND(OR(AE$1005="",Datos!AE435&gt;=AE$1005),OR(AE$1006="",Datos!AE435&lt;=AE$1006))),FALSE),OR(ISNUMBER(FIND(";"&amp;UPPER(TRIM(Datos!AE435&amp;""))&amp;"=",AE$1007)),ISNUMBER(FIND(";"&amp;UPPER(TRIM(Datos!AE435&amp;""))&amp;";",AE$1007))),OR(UPPER(TRIM(Datos!AE435&amp;""))="SÍ",UPPER(TRIM(Datos!AE435&amp;""))="SI",UPPER(TRIM(Datos!AE435&amp;""))="NO"),IF(ISNUMBER(Datos!AE435),AND(OR(AE$1005="",Datos!AE435&gt;=AE$1005),OR(AE$1006="",Datos!AE435&lt;=AE$1006)),FALSE),TRUE))))</f>
        <v>0.0</v>
      </c>
    </row>
    <row r="436" spans="2:31">
      <c r="B436">
        <f>IF(Datos!B436="",0,IF(AND(B$1008&lt;&gt;"",Datos!B436=B$1008),0,IF(B$1004=0,0,1-CHOOSE(B$1004,IF(ISNUMBER(Datos!B436),AND(OR(B$1005="",Datos!B436&gt;=B$1005),OR(B$1006="",Datos!B436&lt;=B$1006)),FALSE),IF(ISNUMBER(Datos!B436),AND(Datos!B436=INT(Datos!B436),AND(OR(B$1005="",Datos!B436&gt;=B$1005),OR(B$1006="",Datos!B436&lt;=B$1006))),FALSE),OR(ISNUMBER(FIND(";"&amp;UPPER(TRIM(Datos!B436&amp;""))&amp;"=",B$1007)),ISNUMBER(FIND(";"&amp;UPPER(TRIM(Datos!B436&amp;""))&amp;";",B$1007))),OR(UPPER(TRIM(Datos!B436&amp;""))="SÍ",UPPER(TRIM(Datos!B436&amp;""))="SI",UPPER(TRIM(Datos!B436&amp;""))="NO"),IF(ISNUMBER(Datos!B436),AND(OR(B$1005="",Datos!B436&gt;=B$1005),OR(B$1006="",Datos!B436&lt;=B$1006)),FALSE),TRUE))))</f>
        <v>0.0</v>
      </c>
      <c r="C436">
        <f>IF(Datos!C436="",0,IF(AND(C$1008&lt;&gt;"",Datos!C436=C$1008),0,IF(C$1004=0,0,1-CHOOSE(C$1004,IF(ISNUMBER(Datos!C436),AND(OR(C$1005="",Datos!C436&gt;=C$1005),OR(C$1006="",Datos!C436&lt;=C$1006)),FALSE),IF(ISNUMBER(Datos!C436),AND(Datos!C436=INT(Datos!C436),AND(OR(C$1005="",Datos!C436&gt;=C$1005),OR(C$1006="",Datos!C436&lt;=C$1006))),FALSE),OR(ISNUMBER(FIND(";"&amp;UPPER(TRIM(Datos!C436&amp;""))&amp;"=",C$1007)),ISNUMBER(FIND(";"&amp;UPPER(TRIM(Datos!C436&amp;""))&amp;";",C$1007))),OR(UPPER(TRIM(Datos!C436&amp;""))="SÍ",UPPER(TRIM(Datos!C436&amp;""))="SI",UPPER(TRIM(Datos!C436&amp;""))="NO"),IF(ISNUMBER(Datos!C436),AND(OR(C$1005="",Datos!C436&gt;=C$1005),OR(C$1006="",Datos!C436&lt;=C$1006)),FALSE),TRUE))))</f>
        <v>0.0</v>
      </c>
      <c r="D436">
        <f>IF(Datos!D436="",0,IF(AND(D$1008&lt;&gt;"",Datos!D436=D$1008),0,IF(D$1004=0,0,1-CHOOSE(D$1004,IF(ISNUMBER(Datos!D436),AND(OR(D$1005="",Datos!D436&gt;=D$1005),OR(D$1006="",Datos!D436&lt;=D$1006)),FALSE),IF(ISNUMBER(Datos!D436),AND(Datos!D436=INT(Datos!D436),AND(OR(D$1005="",Datos!D436&gt;=D$1005),OR(D$1006="",Datos!D436&lt;=D$1006))),FALSE),OR(ISNUMBER(FIND(";"&amp;UPPER(TRIM(Datos!D436&amp;""))&amp;"=",D$1007)),ISNUMBER(FIND(";"&amp;UPPER(TRIM(Datos!D436&amp;""))&amp;";",D$1007))),OR(UPPER(TRIM(Datos!D436&amp;""))="SÍ",UPPER(TRIM(Datos!D436&amp;""))="SI",UPPER(TRIM(Datos!D436&amp;""))="NO"),IF(ISNUMBER(Datos!D436),AND(OR(D$1005="",Datos!D436&gt;=D$1005),OR(D$1006="",Datos!D436&lt;=D$1006)),FALSE),TRUE))))</f>
        <v>0.0</v>
      </c>
      <c r="E436">
        <f>IF(Datos!E436="",0,IF(AND(E$1008&lt;&gt;"",Datos!E436=E$1008),0,IF(E$1004=0,0,1-CHOOSE(E$1004,IF(ISNUMBER(Datos!E436),AND(OR(E$1005="",Datos!E436&gt;=E$1005),OR(E$1006="",Datos!E436&lt;=E$1006)),FALSE),IF(ISNUMBER(Datos!E436),AND(Datos!E436=INT(Datos!E436),AND(OR(E$1005="",Datos!E436&gt;=E$1005),OR(E$1006="",Datos!E436&lt;=E$1006))),FALSE),OR(ISNUMBER(FIND(";"&amp;UPPER(TRIM(Datos!E436&amp;""))&amp;"=",E$1007)),ISNUMBER(FIND(";"&amp;UPPER(TRIM(Datos!E436&amp;""))&amp;";",E$1007))),OR(UPPER(TRIM(Datos!E436&amp;""))="SÍ",UPPER(TRIM(Datos!E436&amp;""))="SI",UPPER(TRIM(Datos!E436&amp;""))="NO"),IF(ISNUMBER(Datos!E436),AND(OR(E$1005="",Datos!E436&gt;=E$1005),OR(E$1006="",Datos!E436&lt;=E$1006)),FALSE),TRUE))))</f>
        <v>0.0</v>
      </c>
      <c r="F436">
        <f>IF(Datos!F436="",0,IF(AND(F$1008&lt;&gt;"",Datos!F436=F$1008),0,IF(F$1004=0,0,1-CHOOSE(F$1004,IF(ISNUMBER(Datos!F436),AND(OR(F$1005="",Datos!F436&gt;=F$1005),OR(F$1006="",Datos!F436&lt;=F$1006)),FALSE),IF(ISNUMBER(Datos!F436),AND(Datos!F436=INT(Datos!F436),AND(OR(F$1005="",Datos!F436&gt;=F$1005),OR(F$1006="",Datos!F436&lt;=F$1006))),FALSE),OR(ISNUMBER(FIND(";"&amp;UPPER(TRIM(Datos!F436&amp;""))&amp;"=",F$1007)),ISNUMBER(FIND(";"&amp;UPPER(TRIM(Datos!F436&amp;""))&amp;";",F$1007))),OR(UPPER(TRIM(Datos!F436&amp;""))="SÍ",UPPER(TRIM(Datos!F436&amp;""))="SI",UPPER(TRIM(Datos!F436&amp;""))="NO"),IF(ISNUMBER(Datos!F436),AND(OR(F$1005="",Datos!F436&gt;=F$1005),OR(F$1006="",Datos!F436&lt;=F$1006)),FALSE),TRUE))))</f>
        <v>0.0</v>
      </c>
      <c r="G436">
        <f>IF(Datos!G436="",0,IF(AND(G$1008&lt;&gt;"",Datos!G436=G$1008),0,IF(G$1004=0,0,1-CHOOSE(G$1004,IF(ISNUMBER(Datos!G436),AND(OR(G$1005="",Datos!G436&gt;=G$1005),OR(G$1006="",Datos!G436&lt;=G$1006)),FALSE),IF(ISNUMBER(Datos!G436),AND(Datos!G436=INT(Datos!G436),AND(OR(G$1005="",Datos!G436&gt;=G$1005),OR(G$1006="",Datos!G436&lt;=G$1006))),FALSE),OR(ISNUMBER(FIND(";"&amp;UPPER(TRIM(Datos!G436&amp;""))&amp;"=",G$1007)),ISNUMBER(FIND(";"&amp;UPPER(TRIM(Datos!G436&amp;""))&amp;";",G$1007))),OR(UPPER(TRIM(Datos!G436&amp;""))="SÍ",UPPER(TRIM(Datos!G436&amp;""))="SI",UPPER(TRIM(Datos!G436&amp;""))="NO"),IF(ISNUMBER(Datos!G436),AND(OR(G$1005="",Datos!G436&gt;=G$1005),OR(G$1006="",Datos!G436&lt;=G$1006)),FALSE),TRUE))))</f>
        <v>0.0</v>
      </c>
      <c r="H436">
        <f>IF(Datos!H436="",0,IF(AND(H$1008&lt;&gt;"",Datos!H436=H$1008),0,IF(H$1004=0,0,1-CHOOSE(H$1004,IF(ISNUMBER(Datos!H436),AND(OR(H$1005="",Datos!H436&gt;=H$1005),OR(H$1006="",Datos!H436&lt;=H$1006)),FALSE),IF(ISNUMBER(Datos!H436),AND(Datos!H436=INT(Datos!H436),AND(OR(H$1005="",Datos!H436&gt;=H$1005),OR(H$1006="",Datos!H436&lt;=H$1006))),FALSE),OR(ISNUMBER(FIND(";"&amp;UPPER(TRIM(Datos!H436&amp;""))&amp;"=",H$1007)),ISNUMBER(FIND(";"&amp;UPPER(TRIM(Datos!H436&amp;""))&amp;";",H$1007))),OR(UPPER(TRIM(Datos!H436&amp;""))="SÍ",UPPER(TRIM(Datos!H436&amp;""))="SI",UPPER(TRIM(Datos!H436&amp;""))="NO"),IF(ISNUMBER(Datos!H436),AND(OR(H$1005="",Datos!H436&gt;=H$1005),OR(H$1006="",Datos!H436&lt;=H$1006)),FALSE),TRUE))))</f>
        <v>0.0</v>
      </c>
      <c r="I436">
        <f>IF(Datos!I436="",0,IF(AND(I$1008&lt;&gt;"",Datos!I436=I$1008),0,IF(I$1004=0,0,1-CHOOSE(I$1004,IF(ISNUMBER(Datos!I436),AND(OR(I$1005="",Datos!I436&gt;=I$1005),OR(I$1006="",Datos!I436&lt;=I$1006)),FALSE),IF(ISNUMBER(Datos!I436),AND(Datos!I436=INT(Datos!I436),AND(OR(I$1005="",Datos!I436&gt;=I$1005),OR(I$1006="",Datos!I436&lt;=I$1006))),FALSE),OR(ISNUMBER(FIND(";"&amp;UPPER(TRIM(Datos!I436&amp;""))&amp;"=",I$1007)),ISNUMBER(FIND(";"&amp;UPPER(TRIM(Datos!I436&amp;""))&amp;";",I$1007))),OR(UPPER(TRIM(Datos!I436&amp;""))="SÍ",UPPER(TRIM(Datos!I436&amp;""))="SI",UPPER(TRIM(Datos!I436&amp;""))="NO"),IF(ISNUMBER(Datos!I436),AND(OR(I$1005="",Datos!I436&gt;=I$1005),OR(I$1006="",Datos!I436&lt;=I$1006)),FALSE),TRUE))))</f>
        <v>0.0</v>
      </c>
      <c r="J436">
        <f>IF(Datos!J436="",0,IF(AND(J$1008&lt;&gt;"",Datos!J436=J$1008),0,IF(J$1004=0,0,1-CHOOSE(J$1004,IF(ISNUMBER(Datos!J436),AND(OR(J$1005="",Datos!J436&gt;=J$1005),OR(J$1006="",Datos!J436&lt;=J$1006)),FALSE),IF(ISNUMBER(Datos!J436),AND(Datos!J436=INT(Datos!J436),AND(OR(J$1005="",Datos!J436&gt;=J$1005),OR(J$1006="",Datos!J436&lt;=J$1006))),FALSE),OR(ISNUMBER(FIND(";"&amp;UPPER(TRIM(Datos!J436&amp;""))&amp;"=",J$1007)),ISNUMBER(FIND(";"&amp;UPPER(TRIM(Datos!J436&amp;""))&amp;";",J$1007))),OR(UPPER(TRIM(Datos!J436&amp;""))="SÍ",UPPER(TRIM(Datos!J436&amp;""))="SI",UPPER(TRIM(Datos!J436&amp;""))="NO"),IF(ISNUMBER(Datos!J436),AND(OR(J$1005="",Datos!J436&gt;=J$1005),OR(J$1006="",Datos!J436&lt;=J$1006)),FALSE),TRUE))))</f>
        <v>0.0</v>
      </c>
      <c r="K436">
        <f>IF(Datos!K436="",0,IF(AND(K$1008&lt;&gt;"",Datos!K436=K$1008),0,IF(K$1004=0,0,1-CHOOSE(K$1004,IF(ISNUMBER(Datos!K436),AND(OR(K$1005="",Datos!K436&gt;=K$1005),OR(K$1006="",Datos!K436&lt;=K$1006)),FALSE),IF(ISNUMBER(Datos!K436),AND(Datos!K436=INT(Datos!K436),AND(OR(K$1005="",Datos!K436&gt;=K$1005),OR(K$1006="",Datos!K436&lt;=K$1006))),FALSE),OR(ISNUMBER(FIND(";"&amp;UPPER(TRIM(Datos!K436&amp;""))&amp;"=",K$1007)),ISNUMBER(FIND(";"&amp;UPPER(TRIM(Datos!K436&amp;""))&amp;";",K$1007))),OR(UPPER(TRIM(Datos!K436&amp;""))="SÍ",UPPER(TRIM(Datos!K436&amp;""))="SI",UPPER(TRIM(Datos!K436&amp;""))="NO"),IF(ISNUMBER(Datos!K436),AND(OR(K$1005="",Datos!K436&gt;=K$1005),OR(K$1006="",Datos!K436&lt;=K$1006)),FALSE),TRUE))))</f>
        <v>0.0</v>
      </c>
      <c r="L436">
        <f>IF(Datos!L436="",0,IF(AND(L$1008&lt;&gt;"",Datos!L436=L$1008),0,IF(L$1004=0,0,1-CHOOSE(L$1004,IF(ISNUMBER(Datos!L436),AND(OR(L$1005="",Datos!L436&gt;=L$1005),OR(L$1006="",Datos!L436&lt;=L$1006)),FALSE),IF(ISNUMBER(Datos!L436),AND(Datos!L436=INT(Datos!L436),AND(OR(L$1005="",Datos!L436&gt;=L$1005),OR(L$1006="",Datos!L436&lt;=L$1006))),FALSE),OR(ISNUMBER(FIND(";"&amp;UPPER(TRIM(Datos!L436&amp;""))&amp;"=",L$1007)),ISNUMBER(FIND(";"&amp;UPPER(TRIM(Datos!L436&amp;""))&amp;";",L$1007))),OR(UPPER(TRIM(Datos!L436&amp;""))="SÍ",UPPER(TRIM(Datos!L436&amp;""))="SI",UPPER(TRIM(Datos!L436&amp;""))="NO"),IF(ISNUMBER(Datos!L436),AND(OR(L$1005="",Datos!L436&gt;=L$1005),OR(L$1006="",Datos!L436&lt;=L$1006)),FALSE),TRUE))))</f>
        <v>0.0</v>
      </c>
      <c r="M436">
        <f>IF(Datos!M436="",0,IF(AND(M$1008&lt;&gt;"",Datos!M436=M$1008),0,IF(M$1004=0,0,1-CHOOSE(M$1004,IF(ISNUMBER(Datos!M436),AND(OR(M$1005="",Datos!M436&gt;=M$1005),OR(M$1006="",Datos!M436&lt;=M$1006)),FALSE),IF(ISNUMBER(Datos!M436),AND(Datos!M436=INT(Datos!M436),AND(OR(M$1005="",Datos!M436&gt;=M$1005),OR(M$1006="",Datos!M436&lt;=M$1006))),FALSE),OR(ISNUMBER(FIND(";"&amp;UPPER(TRIM(Datos!M436&amp;""))&amp;"=",M$1007)),ISNUMBER(FIND(";"&amp;UPPER(TRIM(Datos!M436&amp;""))&amp;";",M$1007))),OR(UPPER(TRIM(Datos!M436&amp;""))="SÍ",UPPER(TRIM(Datos!M436&amp;""))="SI",UPPER(TRIM(Datos!M436&amp;""))="NO"),IF(ISNUMBER(Datos!M436),AND(OR(M$1005="",Datos!M436&gt;=M$1005),OR(M$1006="",Datos!M436&lt;=M$1006)),FALSE),TRUE))))</f>
        <v>0.0</v>
      </c>
      <c r="N436">
        <f>IF(Datos!N436="",0,IF(AND(N$1008&lt;&gt;"",Datos!N436=N$1008),0,IF(N$1004=0,0,1-CHOOSE(N$1004,IF(ISNUMBER(Datos!N436),AND(OR(N$1005="",Datos!N436&gt;=N$1005),OR(N$1006="",Datos!N436&lt;=N$1006)),FALSE),IF(ISNUMBER(Datos!N436),AND(Datos!N436=INT(Datos!N436),AND(OR(N$1005="",Datos!N436&gt;=N$1005),OR(N$1006="",Datos!N436&lt;=N$1006))),FALSE),OR(ISNUMBER(FIND(";"&amp;UPPER(TRIM(Datos!N436&amp;""))&amp;"=",N$1007)),ISNUMBER(FIND(";"&amp;UPPER(TRIM(Datos!N436&amp;""))&amp;";",N$1007))),OR(UPPER(TRIM(Datos!N436&amp;""))="SÍ",UPPER(TRIM(Datos!N436&amp;""))="SI",UPPER(TRIM(Datos!N436&amp;""))="NO"),IF(ISNUMBER(Datos!N436),AND(OR(N$1005="",Datos!N436&gt;=N$1005),OR(N$1006="",Datos!N436&lt;=N$1006)),FALSE),TRUE))))</f>
        <v>0.0</v>
      </c>
      <c r="O436">
        <f>IF(Datos!O436="",0,IF(AND(O$1008&lt;&gt;"",Datos!O436=O$1008),0,IF(O$1004=0,0,1-CHOOSE(O$1004,IF(ISNUMBER(Datos!O436),AND(OR(O$1005="",Datos!O436&gt;=O$1005),OR(O$1006="",Datos!O436&lt;=O$1006)),FALSE),IF(ISNUMBER(Datos!O436),AND(Datos!O436=INT(Datos!O436),AND(OR(O$1005="",Datos!O436&gt;=O$1005),OR(O$1006="",Datos!O436&lt;=O$1006))),FALSE),OR(ISNUMBER(FIND(";"&amp;UPPER(TRIM(Datos!O436&amp;""))&amp;"=",O$1007)),ISNUMBER(FIND(";"&amp;UPPER(TRIM(Datos!O436&amp;""))&amp;";",O$1007))),OR(UPPER(TRIM(Datos!O436&amp;""))="SÍ",UPPER(TRIM(Datos!O436&amp;""))="SI",UPPER(TRIM(Datos!O436&amp;""))="NO"),IF(ISNUMBER(Datos!O436),AND(OR(O$1005="",Datos!O436&gt;=O$1005),OR(O$1006="",Datos!O436&lt;=O$1006)),FALSE),TRUE))))</f>
        <v>0.0</v>
      </c>
      <c r="P436">
        <f>IF(Datos!P436="",0,IF(AND(P$1008&lt;&gt;"",Datos!P436=P$1008),0,IF(P$1004=0,0,1-CHOOSE(P$1004,IF(ISNUMBER(Datos!P436),AND(OR(P$1005="",Datos!P436&gt;=P$1005),OR(P$1006="",Datos!P436&lt;=P$1006)),FALSE),IF(ISNUMBER(Datos!P436),AND(Datos!P436=INT(Datos!P436),AND(OR(P$1005="",Datos!P436&gt;=P$1005),OR(P$1006="",Datos!P436&lt;=P$1006))),FALSE),OR(ISNUMBER(FIND(";"&amp;UPPER(TRIM(Datos!P436&amp;""))&amp;"=",P$1007)),ISNUMBER(FIND(";"&amp;UPPER(TRIM(Datos!P436&amp;""))&amp;";",P$1007))),OR(UPPER(TRIM(Datos!P436&amp;""))="SÍ",UPPER(TRIM(Datos!P436&amp;""))="SI",UPPER(TRIM(Datos!P436&amp;""))="NO"),IF(ISNUMBER(Datos!P436),AND(OR(P$1005="",Datos!P436&gt;=P$1005),OR(P$1006="",Datos!P436&lt;=P$1006)),FALSE),TRUE))))</f>
        <v>0.0</v>
      </c>
      <c r="Q436">
        <f>IF(Datos!Q436="",0,IF(AND(Q$1008&lt;&gt;"",Datos!Q436=Q$1008),0,IF(Q$1004=0,0,1-CHOOSE(Q$1004,IF(ISNUMBER(Datos!Q436),AND(OR(Q$1005="",Datos!Q436&gt;=Q$1005),OR(Q$1006="",Datos!Q436&lt;=Q$1006)),FALSE),IF(ISNUMBER(Datos!Q436),AND(Datos!Q436=INT(Datos!Q436),AND(OR(Q$1005="",Datos!Q436&gt;=Q$1005),OR(Q$1006="",Datos!Q436&lt;=Q$1006))),FALSE),OR(ISNUMBER(FIND(";"&amp;UPPER(TRIM(Datos!Q436&amp;""))&amp;"=",Q$1007)),ISNUMBER(FIND(";"&amp;UPPER(TRIM(Datos!Q436&amp;""))&amp;";",Q$1007))),OR(UPPER(TRIM(Datos!Q436&amp;""))="SÍ",UPPER(TRIM(Datos!Q436&amp;""))="SI",UPPER(TRIM(Datos!Q436&amp;""))="NO"),IF(ISNUMBER(Datos!Q436),AND(OR(Q$1005="",Datos!Q436&gt;=Q$1005),OR(Q$1006="",Datos!Q436&lt;=Q$1006)),FALSE),TRUE))))</f>
        <v>0.0</v>
      </c>
      <c r="R436">
        <f>IF(Datos!R436="",0,IF(AND(R$1008&lt;&gt;"",Datos!R436=R$1008),0,IF(R$1004=0,0,1-CHOOSE(R$1004,IF(ISNUMBER(Datos!R436),AND(OR(R$1005="",Datos!R436&gt;=R$1005),OR(R$1006="",Datos!R436&lt;=R$1006)),FALSE),IF(ISNUMBER(Datos!R436),AND(Datos!R436=INT(Datos!R436),AND(OR(R$1005="",Datos!R436&gt;=R$1005),OR(R$1006="",Datos!R436&lt;=R$1006))),FALSE),OR(ISNUMBER(FIND(";"&amp;UPPER(TRIM(Datos!R436&amp;""))&amp;"=",R$1007)),ISNUMBER(FIND(";"&amp;UPPER(TRIM(Datos!R436&amp;""))&amp;";",R$1007))),OR(UPPER(TRIM(Datos!R436&amp;""))="SÍ",UPPER(TRIM(Datos!R436&amp;""))="SI",UPPER(TRIM(Datos!R436&amp;""))="NO"),IF(ISNUMBER(Datos!R436),AND(OR(R$1005="",Datos!R436&gt;=R$1005),OR(R$1006="",Datos!R436&lt;=R$1006)),FALSE),TRUE))))</f>
        <v>0.0</v>
      </c>
      <c r="S436">
        <f>IF(Datos!S436="",0,IF(AND(S$1008&lt;&gt;"",Datos!S436=S$1008),0,IF(S$1004=0,0,1-CHOOSE(S$1004,IF(ISNUMBER(Datos!S436),AND(OR(S$1005="",Datos!S436&gt;=S$1005),OR(S$1006="",Datos!S436&lt;=S$1006)),FALSE),IF(ISNUMBER(Datos!S436),AND(Datos!S436=INT(Datos!S436),AND(OR(S$1005="",Datos!S436&gt;=S$1005),OR(S$1006="",Datos!S436&lt;=S$1006))),FALSE),OR(ISNUMBER(FIND(";"&amp;UPPER(TRIM(Datos!S436&amp;""))&amp;"=",S$1007)),ISNUMBER(FIND(";"&amp;UPPER(TRIM(Datos!S436&amp;""))&amp;";",S$1007))),OR(UPPER(TRIM(Datos!S436&amp;""))="SÍ",UPPER(TRIM(Datos!S436&amp;""))="SI",UPPER(TRIM(Datos!S436&amp;""))="NO"),IF(ISNUMBER(Datos!S436),AND(OR(S$1005="",Datos!S436&gt;=S$1005),OR(S$1006="",Datos!S436&lt;=S$1006)),FALSE),TRUE))))</f>
        <v>0.0</v>
      </c>
      <c r="T436">
        <f>IF(Datos!T436="",0,IF(AND(T$1008&lt;&gt;"",Datos!T436=T$1008),0,IF(T$1004=0,0,1-CHOOSE(T$1004,IF(ISNUMBER(Datos!T436),AND(OR(T$1005="",Datos!T436&gt;=T$1005),OR(T$1006="",Datos!T436&lt;=T$1006)),FALSE),IF(ISNUMBER(Datos!T436),AND(Datos!T436=INT(Datos!T436),AND(OR(T$1005="",Datos!T436&gt;=T$1005),OR(T$1006="",Datos!T436&lt;=T$1006))),FALSE),OR(ISNUMBER(FIND(";"&amp;UPPER(TRIM(Datos!T436&amp;""))&amp;"=",T$1007)),ISNUMBER(FIND(";"&amp;UPPER(TRIM(Datos!T436&amp;""))&amp;";",T$1007))),OR(UPPER(TRIM(Datos!T436&amp;""))="SÍ",UPPER(TRIM(Datos!T436&amp;""))="SI",UPPER(TRIM(Datos!T436&amp;""))="NO"),IF(ISNUMBER(Datos!T436),AND(OR(T$1005="",Datos!T436&gt;=T$1005),OR(T$1006="",Datos!T436&lt;=T$1006)),FALSE),TRUE))))</f>
        <v>0.0</v>
      </c>
      <c r="U436">
        <f>IF(Datos!U436="",0,IF(AND(U$1008&lt;&gt;"",Datos!U436=U$1008),0,IF(U$1004=0,0,1-CHOOSE(U$1004,IF(ISNUMBER(Datos!U436),AND(OR(U$1005="",Datos!U436&gt;=U$1005),OR(U$1006="",Datos!U436&lt;=U$1006)),FALSE),IF(ISNUMBER(Datos!U436),AND(Datos!U436=INT(Datos!U436),AND(OR(U$1005="",Datos!U436&gt;=U$1005),OR(U$1006="",Datos!U436&lt;=U$1006))),FALSE),OR(ISNUMBER(FIND(";"&amp;UPPER(TRIM(Datos!U436&amp;""))&amp;"=",U$1007)),ISNUMBER(FIND(";"&amp;UPPER(TRIM(Datos!U436&amp;""))&amp;";",U$1007))),OR(UPPER(TRIM(Datos!U436&amp;""))="SÍ",UPPER(TRIM(Datos!U436&amp;""))="SI",UPPER(TRIM(Datos!U436&amp;""))="NO"),IF(ISNUMBER(Datos!U436),AND(OR(U$1005="",Datos!U436&gt;=U$1005),OR(U$1006="",Datos!U436&lt;=U$1006)),FALSE),TRUE))))</f>
        <v>0.0</v>
      </c>
      <c r="V436">
        <f>IF(Datos!V436="",0,IF(AND(V$1008&lt;&gt;"",Datos!V436=V$1008),0,IF(V$1004=0,0,1-CHOOSE(V$1004,IF(ISNUMBER(Datos!V436),AND(OR(V$1005="",Datos!V436&gt;=V$1005),OR(V$1006="",Datos!V436&lt;=V$1006)),FALSE),IF(ISNUMBER(Datos!V436),AND(Datos!V436=INT(Datos!V436),AND(OR(V$1005="",Datos!V436&gt;=V$1005),OR(V$1006="",Datos!V436&lt;=V$1006))),FALSE),OR(ISNUMBER(FIND(";"&amp;UPPER(TRIM(Datos!V436&amp;""))&amp;"=",V$1007)),ISNUMBER(FIND(";"&amp;UPPER(TRIM(Datos!V436&amp;""))&amp;";",V$1007))),OR(UPPER(TRIM(Datos!V436&amp;""))="SÍ",UPPER(TRIM(Datos!V436&amp;""))="SI",UPPER(TRIM(Datos!V436&amp;""))="NO"),IF(ISNUMBER(Datos!V436),AND(OR(V$1005="",Datos!V436&gt;=V$1005),OR(V$1006="",Datos!V436&lt;=V$1006)),FALSE),TRUE))))</f>
        <v>0.0</v>
      </c>
      <c r="W436">
        <f>IF(Datos!W436="",0,IF(AND(W$1008&lt;&gt;"",Datos!W436=W$1008),0,IF(W$1004=0,0,1-CHOOSE(W$1004,IF(ISNUMBER(Datos!W436),AND(OR(W$1005="",Datos!W436&gt;=W$1005),OR(W$1006="",Datos!W436&lt;=W$1006)),FALSE),IF(ISNUMBER(Datos!W436),AND(Datos!W436=INT(Datos!W436),AND(OR(W$1005="",Datos!W436&gt;=W$1005),OR(W$1006="",Datos!W436&lt;=W$1006))),FALSE),OR(ISNUMBER(FIND(";"&amp;UPPER(TRIM(Datos!W436&amp;""))&amp;"=",W$1007)),ISNUMBER(FIND(";"&amp;UPPER(TRIM(Datos!W436&amp;""))&amp;";",W$1007))),OR(UPPER(TRIM(Datos!W436&amp;""))="SÍ",UPPER(TRIM(Datos!W436&amp;""))="SI",UPPER(TRIM(Datos!W436&amp;""))="NO"),IF(ISNUMBER(Datos!W436),AND(OR(W$1005="",Datos!W436&gt;=W$1005),OR(W$1006="",Datos!W436&lt;=W$1006)),FALSE),TRUE))))</f>
        <v>0.0</v>
      </c>
      <c r="X436">
        <f>IF(Datos!X436="",0,IF(AND(X$1008&lt;&gt;"",Datos!X436=X$1008),0,IF(X$1004=0,0,1-CHOOSE(X$1004,IF(ISNUMBER(Datos!X436),AND(OR(X$1005="",Datos!X436&gt;=X$1005),OR(X$1006="",Datos!X436&lt;=X$1006)),FALSE),IF(ISNUMBER(Datos!X436),AND(Datos!X436=INT(Datos!X436),AND(OR(X$1005="",Datos!X436&gt;=X$1005),OR(X$1006="",Datos!X436&lt;=X$1006))),FALSE),OR(ISNUMBER(FIND(";"&amp;UPPER(TRIM(Datos!X436&amp;""))&amp;"=",X$1007)),ISNUMBER(FIND(";"&amp;UPPER(TRIM(Datos!X436&amp;""))&amp;";",X$1007))),OR(UPPER(TRIM(Datos!X436&amp;""))="SÍ",UPPER(TRIM(Datos!X436&amp;""))="SI",UPPER(TRIM(Datos!X436&amp;""))="NO"),IF(ISNUMBER(Datos!X436),AND(OR(X$1005="",Datos!X436&gt;=X$1005),OR(X$1006="",Datos!X436&lt;=X$1006)),FALSE),TRUE))))</f>
        <v>0.0</v>
      </c>
      <c r="Y436">
        <f>IF(Datos!Y436="",0,IF(AND(Y$1008&lt;&gt;"",Datos!Y436=Y$1008),0,IF(Y$1004=0,0,1-CHOOSE(Y$1004,IF(ISNUMBER(Datos!Y436),AND(OR(Y$1005="",Datos!Y436&gt;=Y$1005),OR(Y$1006="",Datos!Y436&lt;=Y$1006)),FALSE),IF(ISNUMBER(Datos!Y436),AND(Datos!Y436=INT(Datos!Y436),AND(OR(Y$1005="",Datos!Y436&gt;=Y$1005),OR(Y$1006="",Datos!Y436&lt;=Y$1006))),FALSE),OR(ISNUMBER(FIND(";"&amp;UPPER(TRIM(Datos!Y436&amp;""))&amp;"=",Y$1007)),ISNUMBER(FIND(";"&amp;UPPER(TRIM(Datos!Y436&amp;""))&amp;";",Y$1007))),OR(UPPER(TRIM(Datos!Y436&amp;""))="SÍ",UPPER(TRIM(Datos!Y436&amp;""))="SI",UPPER(TRIM(Datos!Y436&amp;""))="NO"),IF(ISNUMBER(Datos!Y436),AND(OR(Y$1005="",Datos!Y436&gt;=Y$1005),OR(Y$1006="",Datos!Y436&lt;=Y$1006)),FALSE),TRUE))))</f>
        <v>0.0</v>
      </c>
      <c r="Z436">
        <f>IF(Datos!Z436="",0,IF(AND(Z$1008&lt;&gt;"",Datos!Z436=Z$1008),0,IF(Z$1004=0,0,1-CHOOSE(Z$1004,IF(ISNUMBER(Datos!Z436),AND(OR(Z$1005="",Datos!Z436&gt;=Z$1005),OR(Z$1006="",Datos!Z436&lt;=Z$1006)),FALSE),IF(ISNUMBER(Datos!Z436),AND(Datos!Z436=INT(Datos!Z436),AND(OR(Z$1005="",Datos!Z436&gt;=Z$1005),OR(Z$1006="",Datos!Z436&lt;=Z$1006))),FALSE),OR(ISNUMBER(FIND(";"&amp;UPPER(TRIM(Datos!Z436&amp;""))&amp;"=",Z$1007)),ISNUMBER(FIND(";"&amp;UPPER(TRIM(Datos!Z436&amp;""))&amp;";",Z$1007))),OR(UPPER(TRIM(Datos!Z436&amp;""))="SÍ",UPPER(TRIM(Datos!Z436&amp;""))="SI",UPPER(TRIM(Datos!Z436&amp;""))="NO"),IF(ISNUMBER(Datos!Z436),AND(OR(Z$1005="",Datos!Z436&gt;=Z$1005),OR(Z$1006="",Datos!Z436&lt;=Z$1006)),FALSE),TRUE))))</f>
        <v>0.0</v>
      </c>
      <c r="AA436">
        <f>IF(Datos!AA436="",0,IF(AND(AA$1008&lt;&gt;"",Datos!AA436=AA$1008),0,IF(AA$1004=0,0,1-CHOOSE(AA$1004,IF(ISNUMBER(Datos!AA436),AND(OR(AA$1005="",Datos!AA436&gt;=AA$1005),OR(AA$1006="",Datos!AA436&lt;=AA$1006)),FALSE),IF(ISNUMBER(Datos!AA436),AND(Datos!AA436=INT(Datos!AA436),AND(OR(AA$1005="",Datos!AA436&gt;=AA$1005),OR(AA$1006="",Datos!AA436&lt;=AA$1006))),FALSE),OR(ISNUMBER(FIND(";"&amp;UPPER(TRIM(Datos!AA436&amp;""))&amp;"=",AA$1007)),ISNUMBER(FIND(";"&amp;UPPER(TRIM(Datos!AA436&amp;""))&amp;";",AA$1007))),OR(UPPER(TRIM(Datos!AA436&amp;""))="SÍ",UPPER(TRIM(Datos!AA436&amp;""))="SI",UPPER(TRIM(Datos!AA436&amp;""))="NO"),IF(ISNUMBER(Datos!AA436),AND(OR(AA$1005="",Datos!AA436&gt;=AA$1005),OR(AA$1006="",Datos!AA436&lt;=AA$1006)),FALSE),TRUE))))</f>
        <v>0.0</v>
      </c>
      <c r="AB436">
        <f>IF(Datos!AB436="",0,IF(AND(AB$1008&lt;&gt;"",Datos!AB436=AB$1008),0,IF(AB$1004=0,0,1-CHOOSE(AB$1004,IF(ISNUMBER(Datos!AB436),AND(OR(AB$1005="",Datos!AB436&gt;=AB$1005),OR(AB$1006="",Datos!AB436&lt;=AB$1006)),FALSE),IF(ISNUMBER(Datos!AB436),AND(Datos!AB436=INT(Datos!AB436),AND(OR(AB$1005="",Datos!AB436&gt;=AB$1005),OR(AB$1006="",Datos!AB436&lt;=AB$1006))),FALSE),OR(ISNUMBER(FIND(";"&amp;UPPER(TRIM(Datos!AB436&amp;""))&amp;"=",AB$1007)),ISNUMBER(FIND(";"&amp;UPPER(TRIM(Datos!AB436&amp;""))&amp;";",AB$1007))),OR(UPPER(TRIM(Datos!AB436&amp;""))="SÍ",UPPER(TRIM(Datos!AB436&amp;""))="SI",UPPER(TRIM(Datos!AB436&amp;""))="NO"),IF(ISNUMBER(Datos!AB436),AND(OR(AB$1005="",Datos!AB436&gt;=AB$1005),OR(AB$1006="",Datos!AB436&lt;=AB$1006)),FALSE),TRUE))))</f>
        <v>0.0</v>
      </c>
      <c r="AC436">
        <f>IF(Datos!AC436="",0,IF(AND(AC$1008&lt;&gt;"",Datos!AC436=AC$1008),0,IF(AC$1004=0,0,1-CHOOSE(AC$1004,IF(ISNUMBER(Datos!AC436),AND(OR(AC$1005="",Datos!AC436&gt;=AC$1005),OR(AC$1006="",Datos!AC436&lt;=AC$1006)),FALSE),IF(ISNUMBER(Datos!AC436),AND(Datos!AC436=INT(Datos!AC436),AND(OR(AC$1005="",Datos!AC436&gt;=AC$1005),OR(AC$1006="",Datos!AC436&lt;=AC$1006))),FALSE),OR(ISNUMBER(FIND(";"&amp;UPPER(TRIM(Datos!AC436&amp;""))&amp;"=",AC$1007)),ISNUMBER(FIND(";"&amp;UPPER(TRIM(Datos!AC436&amp;""))&amp;";",AC$1007))),OR(UPPER(TRIM(Datos!AC436&amp;""))="SÍ",UPPER(TRIM(Datos!AC436&amp;""))="SI",UPPER(TRIM(Datos!AC436&amp;""))="NO"),IF(ISNUMBER(Datos!AC436),AND(OR(AC$1005="",Datos!AC436&gt;=AC$1005),OR(AC$1006="",Datos!AC436&lt;=AC$1006)),FALSE),TRUE))))</f>
        <v>0.0</v>
      </c>
      <c r="AD436">
        <f>IF(Datos!AD436="",0,IF(AND(AD$1008&lt;&gt;"",Datos!AD436=AD$1008),0,IF(AD$1004=0,0,1-CHOOSE(AD$1004,IF(ISNUMBER(Datos!AD436),AND(OR(AD$1005="",Datos!AD436&gt;=AD$1005),OR(AD$1006="",Datos!AD436&lt;=AD$1006)),FALSE),IF(ISNUMBER(Datos!AD436),AND(Datos!AD436=INT(Datos!AD436),AND(OR(AD$1005="",Datos!AD436&gt;=AD$1005),OR(AD$1006="",Datos!AD436&lt;=AD$1006))),FALSE),OR(ISNUMBER(FIND(";"&amp;UPPER(TRIM(Datos!AD436&amp;""))&amp;"=",AD$1007)),ISNUMBER(FIND(";"&amp;UPPER(TRIM(Datos!AD436&amp;""))&amp;";",AD$1007))),OR(UPPER(TRIM(Datos!AD436&amp;""))="SÍ",UPPER(TRIM(Datos!AD436&amp;""))="SI",UPPER(TRIM(Datos!AD436&amp;""))="NO"),IF(ISNUMBER(Datos!AD436),AND(OR(AD$1005="",Datos!AD436&gt;=AD$1005),OR(AD$1006="",Datos!AD436&lt;=AD$1006)),FALSE),TRUE))))</f>
        <v>0.0</v>
      </c>
      <c r="AE436">
        <f>IF(Datos!AE436="",0,IF(AND(AE$1008&lt;&gt;"",Datos!AE436=AE$1008),0,IF(AE$1004=0,0,1-CHOOSE(AE$1004,IF(ISNUMBER(Datos!AE436),AND(OR(AE$1005="",Datos!AE436&gt;=AE$1005),OR(AE$1006="",Datos!AE436&lt;=AE$1006)),FALSE),IF(ISNUMBER(Datos!AE436),AND(Datos!AE436=INT(Datos!AE436),AND(OR(AE$1005="",Datos!AE436&gt;=AE$1005),OR(AE$1006="",Datos!AE436&lt;=AE$1006))),FALSE),OR(ISNUMBER(FIND(";"&amp;UPPER(TRIM(Datos!AE436&amp;""))&amp;"=",AE$1007)),ISNUMBER(FIND(";"&amp;UPPER(TRIM(Datos!AE436&amp;""))&amp;";",AE$1007))),OR(UPPER(TRIM(Datos!AE436&amp;""))="SÍ",UPPER(TRIM(Datos!AE436&amp;""))="SI",UPPER(TRIM(Datos!AE436&amp;""))="NO"),IF(ISNUMBER(Datos!AE436),AND(OR(AE$1005="",Datos!AE436&gt;=AE$1005),OR(AE$1006="",Datos!AE436&lt;=AE$1006)),FALSE),TRUE))))</f>
        <v>0.0</v>
      </c>
    </row>
    <row r="437" spans="2:31">
      <c r="B437">
        <f>IF(Datos!B437="",0,IF(AND(B$1008&lt;&gt;"",Datos!B437=B$1008),0,IF(B$1004=0,0,1-CHOOSE(B$1004,IF(ISNUMBER(Datos!B437),AND(OR(B$1005="",Datos!B437&gt;=B$1005),OR(B$1006="",Datos!B437&lt;=B$1006)),FALSE),IF(ISNUMBER(Datos!B437),AND(Datos!B437=INT(Datos!B437),AND(OR(B$1005="",Datos!B437&gt;=B$1005),OR(B$1006="",Datos!B437&lt;=B$1006))),FALSE),OR(ISNUMBER(FIND(";"&amp;UPPER(TRIM(Datos!B437&amp;""))&amp;"=",B$1007)),ISNUMBER(FIND(";"&amp;UPPER(TRIM(Datos!B437&amp;""))&amp;";",B$1007))),OR(UPPER(TRIM(Datos!B437&amp;""))="SÍ",UPPER(TRIM(Datos!B437&amp;""))="SI",UPPER(TRIM(Datos!B437&amp;""))="NO"),IF(ISNUMBER(Datos!B437),AND(OR(B$1005="",Datos!B437&gt;=B$1005),OR(B$1006="",Datos!B437&lt;=B$1006)),FALSE),TRUE))))</f>
        <v>0.0</v>
      </c>
      <c r="C437">
        <f>IF(Datos!C437="",0,IF(AND(C$1008&lt;&gt;"",Datos!C437=C$1008),0,IF(C$1004=0,0,1-CHOOSE(C$1004,IF(ISNUMBER(Datos!C437),AND(OR(C$1005="",Datos!C437&gt;=C$1005),OR(C$1006="",Datos!C437&lt;=C$1006)),FALSE),IF(ISNUMBER(Datos!C437),AND(Datos!C437=INT(Datos!C437),AND(OR(C$1005="",Datos!C437&gt;=C$1005),OR(C$1006="",Datos!C437&lt;=C$1006))),FALSE),OR(ISNUMBER(FIND(";"&amp;UPPER(TRIM(Datos!C437&amp;""))&amp;"=",C$1007)),ISNUMBER(FIND(";"&amp;UPPER(TRIM(Datos!C437&amp;""))&amp;";",C$1007))),OR(UPPER(TRIM(Datos!C437&amp;""))="SÍ",UPPER(TRIM(Datos!C437&amp;""))="SI",UPPER(TRIM(Datos!C437&amp;""))="NO"),IF(ISNUMBER(Datos!C437),AND(OR(C$1005="",Datos!C437&gt;=C$1005),OR(C$1006="",Datos!C437&lt;=C$1006)),FALSE),TRUE))))</f>
        <v>0.0</v>
      </c>
      <c r="D437">
        <f>IF(Datos!D437="",0,IF(AND(D$1008&lt;&gt;"",Datos!D437=D$1008),0,IF(D$1004=0,0,1-CHOOSE(D$1004,IF(ISNUMBER(Datos!D437),AND(OR(D$1005="",Datos!D437&gt;=D$1005),OR(D$1006="",Datos!D437&lt;=D$1006)),FALSE),IF(ISNUMBER(Datos!D437),AND(Datos!D437=INT(Datos!D437),AND(OR(D$1005="",Datos!D437&gt;=D$1005),OR(D$1006="",Datos!D437&lt;=D$1006))),FALSE),OR(ISNUMBER(FIND(";"&amp;UPPER(TRIM(Datos!D437&amp;""))&amp;"=",D$1007)),ISNUMBER(FIND(";"&amp;UPPER(TRIM(Datos!D437&amp;""))&amp;";",D$1007))),OR(UPPER(TRIM(Datos!D437&amp;""))="SÍ",UPPER(TRIM(Datos!D437&amp;""))="SI",UPPER(TRIM(Datos!D437&amp;""))="NO"),IF(ISNUMBER(Datos!D437),AND(OR(D$1005="",Datos!D437&gt;=D$1005),OR(D$1006="",Datos!D437&lt;=D$1006)),FALSE),TRUE))))</f>
        <v>0.0</v>
      </c>
      <c r="E437">
        <f>IF(Datos!E437="",0,IF(AND(E$1008&lt;&gt;"",Datos!E437=E$1008),0,IF(E$1004=0,0,1-CHOOSE(E$1004,IF(ISNUMBER(Datos!E437),AND(OR(E$1005="",Datos!E437&gt;=E$1005),OR(E$1006="",Datos!E437&lt;=E$1006)),FALSE),IF(ISNUMBER(Datos!E437),AND(Datos!E437=INT(Datos!E437),AND(OR(E$1005="",Datos!E437&gt;=E$1005),OR(E$1006="",Datos!E437&lt;=E$1006))),FALSE),OR(ISNUMBER(FIND(";"&amp;UPPER(TRIM(Datos!E437&amp;""))&amp;"=",E$1007)),ISNUMBER(FIND(";"&amp;UPPER(TRIM(Datos!E437&amp;""))&amp;";",E$1007))),OR(UPPER(TRIM(Datos!E437&amp;""))="SÍ",UPPER(TRIM(Datos!E437&amp;""))="SI",UPPER(TRIM(Datos!E437&amp;""))="NO"),IF(ISNUMBER(Datos!E437),AND(OR(E$1005="",Datos!E437&gt;=E$1005),OR(E$1006="",Datos!E437&lt;=E$1006)),FALSE),TRUE))))</f>
        <v>0.0</v>
      </c>
      <c r="F437">
        <f>IF(Datos!F437="",0,IF(AND(F$1008&lt;&gt;"",Datos!F437=F$1008),0,IF(F$1004=0,0,1-CHOOSE(F$1004,IF(ISNUMBER(Datos!F437),AND(OR(F$1005="",Datos!F437&gt;=F$1005),OR(F$1006="",Datos!F437&lt;=F$1006)),FALSE),IF(ISNUMBER(Datos!F437),AND(Datos!F437=INT(Datos!F437),AND(OR(F$1005="",Datos!F437&gt;=F$1005),OR(F$1006="",Datos!F437&lt;=F$1006))),FALSE),OR(ISNUMBER(FIND(";"&amp;UPPER(TRIM(Datos!F437&amp;""))&amp;"=",F$1007)),ISNUMBER(FIND(";"&amp;UPPER(TRIM(Datos!F437&amp;""))&amp;";",F$1007))),OR(UPPER(TRIM(Datos!F437&amp;""))="SÍ",UPPER(TRIM(Datos!F437&amp;""))="SI",UPPER(TRIM(Datos!F437&amp;""))="NO"),IF(ISNUMBER(Datos!F437),AND(OR(F$1005="",Datos!F437&gt;=F$1005),OR(F$1006="",Datos!F437&lt;=F$1006)),FALSE),TRUE))))</f>
        <v>0.0</v>
      </c>
      <c r="G437">
        <f>IF(Datos!G437="",0,IF(AND(G$1008&lt;&gt;"",Datos!G437=G$1008),0,IF(G$1004=0,0,1-CHOOSE(G$1004,IF(ISNUMBER(Datos!G437),AND(OR(G$1005="",Datos!G437&gt;=G$1005),OR(G$1006="",Datos!G437&lt;=G$1006)),FALSE),IF(ISNUMBER(Datos!G437),AND(Datos!G437=INT(Datos!G437),AND(OR(G$1005="",Datos!G437&gt;=G$1005),OR(G$1006="",Datos!G437&lt;=G$1006))),FALSE),OR(ISNUMBER(FIND(";"&amp;UPPER(TRIM(Datos!G437&amp;""))&amp;"=",G$1007)),ISNUMBER(FIND(";"&amp;UPPER(TRIM(Datos!G437&amp;""))&amp;";",G$1007))),OR(UPPER(TRIM(Datos!G437&amp;""))="SÍ",UPPER(TRIM(Datos!G437&amp;""))="SI",UPPER(TRIM(Datos!G437&amp;""))="NO"),IF(ISNUMBER(Datos!G437),AND(OR(G$1005="",Datos!G437&gt;=G$1005),OR(G$1006="",Datos!G437&lt;=G$1006)),FALSE),TRUE))))</f>
        <v>0.0</v>
      </c>
      <c r="H437">
        <f>IF(Datos!H437="",0,IF(AND(H$1008&lt;&gt;"",Datos!H437=H$1008),0,IF(H$1004=0,0,1-CHOOSE(H$1004,IF(ISNUMBER(Datos!H437),AND(OR(H$1005="",Datos!H437&gt;=H$1005),OR(H$1006="",Datos!H437&lt;=H$1006)),FALSE),IF(ISNUMBER(Datos!H437),AND(Datos!H437=INT(Datos!H437),AND(OR(H$1005="",Datos!H437&gt;=H$1005),OR(H$1006="",Datos!H437&lt;=H$1006))),FALSE),OR(ISNUMBER(FIND(";"&amp;UPPER(TRIM(Datos!H437&amp;""))&amp;"=",H$1007)),ISNUMBER(FIND(";"&amp;UPPER(TRIM(Datos!H437&amp;""))&amp;";",H$1007))),OR(UPPER(TRIM(Datos!H437&amp;""))="SÍ",UPPER(TRIM(Datos!H437&amp;""))="SI",UPPER(TRIM(Datos!H437&amp;""))="NO"),IF(ISNUMBER(Datos!H437),AND(OR(H$1005="",Datos!H437&gt;=H$1005),OR(H$1006="",Datos!H437&lt;=H$1006)),FALSE),TRUE))))</f>
        <v>0.0</v>
      </c>
      <c r="I437">
        <f>IF(Datos!I437="",0,IF(AND(I$1008&lt;&gt;"",Datos!I437=I$1008),0,IF(I$1004=0,0,1-CHOOSE(I$1004,IF(ISNUMBER(Datos!I437),AND(OR(I$1005="",Datos!I437&gt;=I$1005),OR(I$1006="",Datos!I437&lt;=I$1006)),FALSE),IF(ISNUMBER(Datos!I437),AND(Datos!I437=INT(Datos!I437),AND(OR(I$1005="",Datos!I437&gt;=I$1005),OR(I$1006="",Datos!I437&lt;=I$1006))),FALSE),OR(ISNUMBER(FIND(";"&amp;UPPER(TRIM(Datos!I437&amp;""))&amp;"=",I$1007)),ISNUMBER(FIND(";"&amp;UPPER(TRIM(Datos!I437&amp;""))&amp;";",I$1007))),OR(UPPER(TRIM(Datos!I437&amp;""))="SÍ",UPPER(TRIM(Datos!I437&amp;""))="SI",UPPER(TRIM(Datos!I437&amp;""))="NO"),IF(ISNUMBER(Datos!I437),AND(OR(I$1005="",Datos!I437&gt;=I$1005),OR(I$1006="",Datos!I437&lt;=I$1006)),FALSE),TRUE))))</f>
        <v>0.0</v>
      </c>
      <c r="J437">
        <f>IF(Datos!J437="",0,IF(AND(J$1008&lt;&gt;"",Datos!J437=J$1008),0,IF(J$1004=0,0,1-CHOOSE(J$1004,IF(ISNUMBER(Datos!J437),AND(OR(J$1005="",Datos!J437&gt;=J$1005),OR(J$1006="",Datos!J437&lt;=J$1006)),FALSE),IF(ISNUMBER(Datos!J437),AND(Datos!J437=INT(Datos!J437),AND(OR(J$1005="",Datos!J437&gt;=J$1005),OR(J$1006="",Datos!J437&lt;=J$1006))),FALSE),OR(ISNUMBER(FIND(";"&amp;UPPER(TRIM(Datos!J437&amp;""))&amp;"=",J$1007)),ISNUMBER(FIND(";"&amp;UPPER(TRIM(Datos!J437&amp;""))&amp;";",J$1007))),OR(UPPER(TRIM(Datos!J437&amp;""))="SÍ",UPPER(TRIM(Datos!J437&amp;""))="SI",UPPER(TRIM(Datos!J437&amp;""))="NO"),IF(ISNUMBER(Datos!J437),AND(OR(J$1005="",Datos!J437&gt;=J$1005),OR(J$1006="",Datos!J437&lt;=J$1006)),FALSE),TRUE))))</f>
        <v>0.0</v>
      </c>
      <c r="K437">
        <f>IF(Datos!K437="",0,IF(AND(K$1008&lt;&gt;"",Datos!K437=K$1008),0,IF(K$1004=0,0,1-CHOOSE(K$1004,IF(ISNUMBER(Datos!K437),AND(OR(K$1005="",Datos!K437&gt;=K$1005),OR(K$1006="",Datos!K437&lt;=K$1006)),FALSE),IF(ISNUMBER(Datos!K437),AND(Datos!K437=INT(Datos!K437),AND(OR(K$1005="",Datos!K437&gt;=K$1005),OR(K$1006="",Datos!K437&lt;=K$1006))),FALSE),OR(ISNUMBER(FIND(";"&amp;UPPER(TRIM(Datos!K437&amp;""))&amp;"=",K$1007)),ISNUMBER(FIND(";"&amp;UPPER(TRIM(Datos!K437&amp;""))&amp;";",K$1007))),OR(UPPER(TRIM(Datos!K437&amp;""))="SÍ",UPPER(TRIM(Datos!K437&amp;""))="SI",UPPER(TRIM(Datos!K437&amp;""))="NO"),IF(ISNUMBER(Datos!K437),AND(OR(K$1005="",Datos!K437&gt;=K$1005),OR(K$1006="",Datos!K437&lt;=K$1006)),FALSE),TRUE))))</f>
        <v>0.0</v>
      </c>
      <c r="L437">
        <f>IF(Datos!L437="",0,IF(AND(L$1008&lt;&gt;"",Datos!L437=L$1008),0,IF(L$1004=0,0,1-CHOOSE(L$1004,IF(ISNUMBER(Datos!L437),AND(OR(L$1005="",Datos!L437&gt;=L$1005),OR(L$1006="",Datos!L437&lt;=L$1006)),FALSE),IF(ISNUMBER(Datos!L437),AND(Datos!L437=INT(Datos!L437),AND(OR(L$1005="",Datos!L437&gt;=L$1005),OR(L$1006="",Datos!L437&lt;=L$1006))),FALSE),OR(ISNUMBER(FIND(";"&amp;UPPER(TRIM(Datos!L437&amp;""))&amp;"=",L$1007)),ISNUMBER(FIND(";"&amp;UPPER(TRIM(Datos!L437&amp;""))&amp;";",L$1007))),OR(UPPER(TRIM(Datos!L437&amp;""))="SÍ",UPPER(TRIM(Datos!L437&amp;""))="SI",UPPER(TRIM(Datos!L437&amp;""))="NO"),IF(ISNUMBER(Datos!L437),AND(OR(L$1005="",Datos!L437&gt;=L$1005),OR(L$1006="",Datos!L437&lt;=L$1006)),FALSE),TRUE))))</f>
        <v>0.0</v>
      </c>
      <c r="M437">
        <f>IF(Datos!M437="",0,IF(AND(M$1008&lt;&gt;"",Datos!M437=M$1008),0,IF(M$1004=0,0,1-CHOOSE(M$1004,IF(ISNUMBER(Datos!M437),AND(OR(M$1005="",Datos!M437&gt;=M$1005),OR(M$1006="",Datos!M437&lt;=M$1006)),FALSE),IF(ISNUMBER(Datos!M437),AND(Datos!M437=INT(Datos!M437),AND(OR(M$1005="",Datos!M437&gt;=M$1005),OR(M$1006="",Datos!M437&lt;=M$1006))),FALSE),OR(ISNUMBER(FIND(";"&amp;UPPER(TRIM(Datos!M437&amp;""))&amp;"=",M$1007)),ISNUMBER(FIND(";"&amp;UPPER(TRIM(Datos!M437&amp;""))&amp;";",M$1007))),OR(UPPER(TRIM(Datos!M437&amp;""))="SÍ",UPPER(TRIM(Datos!M437&amp;""))="SI",UPPER(TRIM(Datos!M437&amp;""))="NO"),IF(ISNUMBER(Datos!M437),AND(OR(M$1005="",Datos!M437&gt;=M$1005),OR(M$1006="",Datos!M437&lt;=M$1006)),FALSE),TRUE))))</f>
        <v>0.0</v>
      </c>
      <c r="N437">
        <f>IF(Datos!N437="",0,IF(AND(N$1008&lt;&gt;"",Datos!N437=N$1008),0,IF(N$1004=0,0,1-CHOOSE(N$1004,IF(ISNUMBER(Datos!N437),AND(OR(N$1005="",Datos!N437&gt;=N$1005),OR(N$1006="",Datos!N437&lt;=N$1006)),FALSE),IF(ISNUMBER(Datos!N437),AND(Datos!N437=INT(Datos!N437),AND(OR(N$1005="",Datos!N437&gt;=N$1005),OR(N$1006="",Datos!N437&lt;=N$1006))),FALSE),OR(ISNUMBER(FIND(";"&amp;UPPER(TRIM(Datos!N437&amp;""))&amp;"=",N$1007)),ISNUMBER(FIND(";"&amp;UPPER(TRIM(Datos!N437&amp;""))&amp;";",N$1007))),OR(UPPER(TRIM(Datos!N437&amp;""))="SÍ",UPPER(TRIM(Datos!N437&amp;""))="SI",UPPER(TRIM(Datos!N437&amp;""))="NO"),IF(ISNUMBER(Datos!N437),AND(OR(N$1005="",Datos!N437&gt;=N$1005),OR(N$1006="",Datos!N437&lt;=N$1006)),FALSE),TRUE))))</f>
        <v>0.0</v>
      </c>
      <c r="O437">
        <f>IF(Datos!O437="",0,IF(AND(O$1008&lt;&gt;"",Datos!O437=O$1008),0,IF(O$1004=0,0,1-CHOOSE(O$1004,IF(ISNUMBER(Datos!O437),AND(OR(O$1005="",Datos!O437&gt;=O$1005),OR(O$1006="",Datos!O437&lt;=O$1006)),FALSE),IF(ISNUMBER(Datos!O437),AND(Datos!O437=INT(Datos!O437),AND(OR(O$1005="",Datos!O437&gt;=O$1005),OR(O$1006="",Datos!O437&lt;=O$1006))),FALSE),OR(ISNUMBER(FIND(";"&amp;UPPER(TRIM(Datos!O437&amp;""))&amp;"=",O$1007)),ISNUMBER(FIND(";"&amp;UPPER(TRIM(Datos!O437&amp;""))&amp;";",O$1007))),OR(UPPER(TRIM(Datos!O437&amp;""))="SÍ",UPPER(TRIM(Datos!O437&amp;""))="SI",UPPER(TRIM(Datos!O437&amp;""))="NO"),IF(ISNUMBER(Datos!O437),AND(OR(O$1005="",Datos!O437&gt;=O$1005),OR(O$1006="",Datos!O437&lt;=O$1006)),FALSE),TRUE))))</f>
        <v>0.0</v>
      </c>
      <c r="P437">
        <f>IF(Datos!P437="",0,IF(AND(P$1008&lt;&gt;"",Datos!P437=P$1008),0,IF(P$1004=0,0,1-CHOOSE(P$1004,IF(ISNUMBER(Datos!P437),AND(OR(P$1005="",Datos!P437&gt;=P$1005),OR(P$1006="",Datos!P437&lt;=P$1006)),FALSE),IF(ISNUMBER(Datos!P437),AND(Datos!P437=INT(Datos!P437),AND(OR(P$1005="",Datos!P437&gt;=P$1005),OR(P$1006="",Datos!P437&lt;=P$1006))),FALSE),OR(ISNUMBER(FIND(";"&amp;UPPER(TRIM(Datos!P437&amp;""))&amp;"=",P$1007)),ISNUMBER(FIND(";"&amp;UPPER(TRIM(Datos!P437&amp;""))&amp;";",P$1007))),OR(UPPER(TRIM(Datos!P437&amp;""))="SÍ",UPPER(TRIM(Datos!P437&amp;""))="SI",UPPER(TRIM(Datos!P437&amp;""))="NO"),IF(ISNUMBER(Datos!P437),AND(OR(P$1005="",Datos!P437&gt;=P$1005),OR(P$1006="",Datos!P437&lt;=P$1006)),FALSE),TRUE))))</f>
        <v>0.0</v>
      </c>
      <c r="Q437">
        <f>IF(Datos!Q437="",0,IF(AND(Q$1008&lt;&gt;"",Datos!Q437=Q$1008),0,IF(Q$1004=0,0,1-CHOOSE(Q$1004,IF(ISNUMBER(Datos!Q437),AND(OR(Q$1005="",Datos!Q437&gt;=Q$1005),OR(Q$1006="",Datos!Q437&lt;=Q$1006)),FALSE),IF(ISNUMBER(Datos!Q437),AND(Datos!Q437=INT(Datos!Q437),AND(OR(Q$1005="",Datos!Q437&gt;=Q$1005),OR(Q$1006="",Datos!Q437&lt;=Q$1006))),FALSE),OR(ISNUMBER(FIND(";"&amp;UPPER(TRIM(Datos!Q437&amp;""))&amp;"=",Q$1007)),ISNUMBER(FIND(";"&amp;UPPER(TRIM(Datos!Q437&amp;""))&amp;";",Q$1007))),OR(UPPER(TRIM(Datos!Q437&amp;""))="SÍ",UPPER(TRIM(Datos!Q437&amp;""))="SI",UPPER(TRIM(Datos!Q437&amp;""))="NO"),IF(ISNUMBER(Datos!Q437),AND(OR(Q$1005="",Datos!Q437&gt;=Q$1005),OR(Q$1006="",Datos!Q437&lt;=Q$1006)),FALSE),TRUE))))</f>
        <v>0.0</v>
      </c>
      <c r="R437">
        <f>IF(Datos!R437="",0,IF(AND(R$1008&lt;&gt;"",Datos!R437=R$1008),0,IF(R$1004=0,0,1-CHOOSE(R$1004,IF(ISNUMBER(Datos!R437),AND(OR(R$1005="",Datos!R437&gt;=R$1005),OR(R$1006="",Datos!R437&lt;=R$1006)),FALSE),IF(ISNUMBER(Datos!R437),AND(Datos!R437=INT(Datos!R437),AND(OR(R$1005="",Datos!R437&gt;=R$1005),OR(R$1006="",Datos!R437&lt;=R$1006))),FALSE),OR(ISNUMBER(FIND(";"&amp;UPPER(TRIM(Datos!R437&amp;""))&amp;"=",R$1007)),ISNUMBER(FIND(";"&amp;UPPER(TRIM(Datos!R437&amp;""))&amp;";",R$1007))),OR(UPPER(TRIM(Datos!R437&amp;""))="SÍ",UPPER(TRIM(Datos!R437&amp;""))="SI",UPPER(TRIM(Datos!R437&amp;""))="NO"),IF(ISNUMBER(Datos!R437),AND(OR(R$1005="",Datos!R437&gt;=R$1005),OR(R$1006="",Datos!R437&lt;=R$1006)),FALSE),TRUE))))</f>
        <v>0.0</v>
      </c>
      <c r="S437">
        <f>IF(Datos!S437="",0,IF(AND(S$1008&lt;&gt;"",Datos!S437=S$1008),0,IF(S$1004=0,0,1-CHOOSE(S$1004,IF(ISNUMBER(Datos!S437),AND(OR(S$1005="",Datos!S437&gt;=S$1005),OR(S$1006="",Datos!S437&lt;=S$1006)),FALSE),IF(ISNUMBER(Datos!S437),AND(Datos!S437=INT(Datos!S437),AND(OR(S$1005="",Datos!S437&gt;=S$1005),OR(S$1006="",Datos!S437&lt;=S$1006))),FALSE),OR(ISNUMBER(FIND(";"&amp;UPPER(TRIM(Datos!S437&amp;""))&amp;"=",S$1007)),ISNUMBER(FIND(";"&amp;UPPER(TRIM(Datos!S437&amp;""))&amp;";",S$1007))),OR(UPPER(TRIM(Datos!S437&amp;""))="SÍ",UPPER(TRIM(Datos!S437&amp;""))="SI",UPPER(TRIM(Datos!S437&amp;""))="NO"),IF(ISNUMBER(Datos!S437),AND(OR(S$1005="",Datos!S437&gt;=S$1005),OR(S$1006="",Datos!S437&lt;=S$1006)),FALSE),TRUE))))</f>
        <v>0.0</v>
      </c>
      <c r="T437">
        <f>IF(Datos!T437="",0,IF(AND(T$1008&lt;&gt;"",Datos!T437=T$1008),0,IF(T$1004=0,0,1-CHOOSE(T$1004,IF(ISNUMBER(Datos!T437),AND(OR(T$1005="",Datos!T437&gt;=T$1005),OR(T$1006="",Datos!T437&lt;=T$1006)),FALSE),IF(ISNUMBER(Datos!T437),AND(Datos!T437=INT(Datos!T437),AND(OR(T$1005="",Datos!T437&gt;=T$1005),OR(T$1006="",Datos!T437&lt;=T$1006))),FALSE),OR(ISNUMBER(FIND(";"&amp;UPPER(TRIM(Datos!T437&amp;""))&amp;"=",T$1007)),ISNUMBER(FIND(";"&amp;UPPER(TRIM(Datos!T437&amp;""))&amp;";",T$1007))),OR(UPPER(TRIM(Datos!T437&amp;""))="SÍ",UPPER(TRIM(Datos!T437&amp;""))="SI",UPPER(TRIM(Datos!T437&amp;""))="NO"),IF(ISNUMBER(Datos!T437),AND(OR(T$1005="",Datos!T437&gt;=T$1005),OR(T$1006="",Datos!T437&lt;=T$1006)),FALSE),TRUE))))</f>
        <v>0.0</v>
      </c>
      <c r="U437">
        <f>IF(Datos!U437="",0,IF(AND(U$1008&lt;&gt;"",Datos!U437=U$1008),0,IF(U$1004=0,0,1-CHOOSE(U$1004,IF(ISNUMBER(Datos!U437),AND(OR(U$1005="",Datos!U437&gt;=U$1005),OR(U$1006="",Datos!U437&lt;=U$1006)),FALSE),IF(ISNUMBER(Datos!U437),AND(Datos!U437=INT(Datos!U437),AND(OR(U$1005="",Datos!U437&gt;=U$1005),OR(U$1006="",Datos!U437&lt;=U$1006))),FALSE),OR(ISNUMBER(FIND(";"&amp;UPPER(TRIM(Datos!U437&amp;""))&amp;"=",U$1007)),ISNUMBER(FIND(";"&amp;UPPER(TRIM(Datos!U437&amp;""))&amp;";",U$1007))),OR(UPPER(TRIM(Datos!U437&amp;""))="SÍ",UPPER(TRIM(Datos!U437&amp;""))="SI",UPPER(TRIM(Datos!U437&amp;""))="NO"),IF(ISNUMBER(Datos!U437),AND(OR(U$1005="",Datos!U437&gt;=U$1005),OR(U$1006="",Datos!U437&lt;=U$1006)),FALSE),TRUE))))</f>
        <v>0.0</v>
      </c>
      <c r="V437">
        <f>IF(Datos!V437="",0,IF(AND(V$1008&lt;&gt;"",Datos!V437=V$1008),0,IF(V$1004=0,0,1-CHOOSE(V$1004,IF(ISNUMBER(Datos!V437),AND(OR(V$1005="",Datos!V437&gt;=V$1005),OR(V$1006="",Datos!V437&lt;=V$1006)),FALSE),IF(ISNUMBER(Datos!V437),AND(Datos!V437=INT(Datos!V437),AND(OR(V$1005="",Datos!V437&gt;=V$1005),OR(V$1006="",Datos!V437&lt;=V$1006))),FALSE),OR(ISNUMBER(FIND(";"&amp;UPPER(TRIM(Datos!V437&amp;""))&amp;"=",V$1007)),ISNUMBER(FIND(";"&amp;UPPER(TRIM(Datos!V437&amp;""))&amp;";",V$1007))),OR(UPPER(TRIM(Datos!V437&amp;""))="SÍ",UPPER(TRIM(Datos!V437&amp;""))="SI",UPPER(TRIM(Datos!V437&amp;""))="NO"),IF(ISNUMBER(Datos!V437),AND(OR(V$1005="",Datos!V437&gt;=V$1005),OR(V$1006="",Datos!V437&lt;=V$1006)),FALSE),TRUE))))</f>
        <v>0.0</v>
      </c>
      <c r="W437">
        <f>IF(Datos!W437="",0,IF(AND(W$1008&lt;&gt;"",Datos!W437=W$1008),0,IF(W$1004=0,0,1-CHOOSE(W$1004,IF(ISNUMBER(Datos!W437),AND(OR(W$1005="",Datos!W437&gt;=W$1005),OR(W$1006="",Datos!W437&lt;=W$1006)),FALSE),IF(ISNUMBER(Datos!W437),AND(Datos!W437=INT(Datos!W437),AND(OR(W$1005="",Datos!W437&gt;=W$1005),OR(W$1006="",Datos!W437&lt;=W$1006))),FALSE),OR(ISNUMBER(FIND(";"&amp;UPPER(TRIM(Datos!W437&amp;""))&amp;"=",W$1007)),ISNUMBER(FIND(";"&amp;UPPER(TRIM(Datos!W437&amp;""))&amp;";",W$1007))),OR(UPPER(TRIM(Datos!W437&amp;""))="SÍ",UPPER(TRIM(Datos!W437&amp;""))="SI",UPPER(TRIM(Datos!W437&amp;""))="NO"),IF(ISNUMBER(Datos!W437),AND(OR(W$1005="",Datos!W437&gt;=W$1005),OR(W$1006="",Datos!W437&lt;=W$1006)),FALSE),TRUE))))</f>
        <v>0.0</v>
      </c>
      <c r="X437">
        <f>IF(Datos!X437="",0,IF(AND(X$1008&lt;&gt;"",Datos!X437=X$1008),0,IF(X$1004=0,0,1-CHOOSE(X$1004,IF(ISNUMBER(Datos!X437),AND(OR(X$1005="",Datos!X437&gt;=X$1005),OR(X$1006="",Datos!X437&lt;=X$1006)),FALSE),IF(ISNUMBER(Datos!X437),AND(Datos!X437=INT(Datos!X437),AND(OR(X$1005="",Datos!X437&gt;=X$1005),OR(X$1006="",Datos!X437&lt;=X$1006))),FALSE),OR(ISNUMBER(FIND(";"&amp;UPPER(TRIM(Datos!X437&amp;""))&amp;"=",X$1007)),ISNUMBER(FIND(";"&amp;UPPER(TRIM(Datos!X437&amp;""))&amp;";",X$1007))),OR(UPPER(TRIM(Datos!X437&amp;""))="SÍ",UPPER(TRIM(Datos!X437&amp;""))="SI",UPPER(TRIM(Datos!X437&amp;""))="NO"),IF(ISNUMBER(Datos!X437),AND(OR(X$1005="",Datos!X437&gt;=X$1005),OR(X$1006="",Datos!X437&lt;=X$1006)),FALSE),TRUE))))</f>
        <v>0.0</v>
      </c>
      <c r="Y437">
        <f>IF(Datos!Y437="",0,IF(AND(Y$1008&lt;&gt;"",Datos!Y437=Y$1008),0,IF(Y$1004=0,0,1-CHOOSE(Y$1004,IF(ISNUMBER(Datos!Y437),AND(OR(Y$1005="",Datos!Y437&gt;=Y$1005),OR(Y$1006="",Datos!Y437&lt;=Y$1006)),FALSE),IF(ISNUMBER(Datos!Y437),AND(Datos!Y437=INT(Datos!Y437),AND(OR(Y$1005="",Datos!Y437&gt;=Y$1005),OR(Y$1006="",Datos!Y437&lt;=Y$1006))),FALSE),OR(ISNUMBER(FIND(";"&amp;UPPER(TRIM(Datos!Y437&amp;""))&amp;"=",Y$1007)),ISNUMBER(FIND(";"&amp;UPPER(TRIM(Datos!Y437&amp;""))&amp;";",Y$1007))),OR(UPPER(TRIM(Datos!Y437&amp;""))="SÍ",UPPER(TRIM(Datos!Y437&amp;""))="SI",UPPER(TRIM(Datos!Y437&amp;""))="NO"),IF(ISNUMBER(Datos!Y437),AND(OR(Y$1005="",Datos!Y437&gt;=Y$1005),OR(Y$1006="",Datos!Y437&lt;=Y$1006)),FALSE),TRUE))))</f>
        <v>0.0</v>
      </c>
      <c r="Z437">
        <f>IF(Datos!Z437="",0,IF(AND(Z$1008&lt;&gt;"",Datos!Z437=Z$1008),0,IF(Z$1004=0,0,1-CHOOSE(Z$1004,IF(ISNUMBER(Datos!Z437),AND(OR(Z$1005="",Datos!Z437&gt;=Z$1005),OR(Z$1006="",Datos!Z437&lt;=Z$1006)),FALSE),IF(ISNUMBER(Datos!Z437),AND(Datos!Z437=INT(Datos!Z437),AND(OR(Z$1005="",Datos!Z437&gt;=Z$1005),OR(Z$1006="",Datos!Z437&lt;=Z$1006))),FALSE),OR(ISNUMBER(FIND(";"&amp;UPPER(TRIM(Datos!Z437&amp;""))&amp;"=",Z$1007)),ISNUMBER(FIND(";"&amp;UPPER(TRIM(Datos!Z437&amp;""))&amp;";",Z$1007))),OR(UPPER(TRIM(Datos!Z437&amp;""))="SÍ",UPPER(TRIM(Datos!Z437&amp;""))="SI",UPPER(TRIM(Datos!Z437&amp;""))="NO"),IF(ISNUMBER(Datos!Z437),AND(OR(Z$1005="",Datos!Z437&gt;=Z$1005),OR(Z$1006="",Datos!Z437&lt;=Z$1006)),FALSE),TRUE))))</f>
        <v>0.0</v>
      </c>
      <c r="AA437">
        <f>IF(Datos!AA437="",0,IF(AND(AA$1008&lt;&gt;"",Datos!AA437=AA$1008),0,IF(AA$1004=0,0,1-CHOOSE(AA$1004,IF(ISNUMBER(Datos!AA437),AND(OR(AA$1005="",Datos!AA437&gt;=AA$1005),OR(AA$1006="",Datos!AA437&lt;=AA$1006)),FALSE),IF(ISNUMBER(Datos!AA437),AND(Datos!AA437=INT(Datos!AA437),AND(OR(AA$1005="",Datos!AA437&gt;=AA$1005),OR(AA$1006="",Datos!AA437&lt;=AA$1006))),FALSE),OR(ISNUMBER(FIND(";"&amp;UPPER(TRIM(Datos!AA437&amp;""))&amp;"=",AA$1007)),ISNUMBER(FIND(";"&amp;UPPER(TRIM(Datos!AA437&amp;""))&amp;";",AA$1007))),OR(UPPER(TRIM(Datos!AA437&amp;""))="SÍ",UPPER(TRIM(Datos!AA437&amp;""))="SI",UPPER(TRIM(Datos!AA437&amp;""))="NO"),IF(ISNUMBER(Datos!AA437),AND(OR(AA$1005="",Datos!AA437&gt;=AA$1005),OR(AA$1006="",Datos!AA437&lt;=AA$1006)),FALSE),TRUE))))</f>
        <v>0.0</v>
      </c>
      <c r="AB437">
        <f>IF(Datos!AB437="",0,IF(AND(AB$1008&lt;&gt;"",Datos!AB437=AB$1008),0,IF(AB$1004=0,0,1-CHOOSE(AB$1004,IF(ISNUMBER(Datos!AB437),AND(OR(AB$1005="",Datos!AB437&gt;=AB$1005),OR(AB$1006="",Datos!AB437&lt;=AB$1006)),FALSE),IF(ISNUMBER(Datos!AB437),AND(Datos!AB437=INT(Datos!AB437),AND(OR(AB$1005="",Datos!AB437&gt;=AB$1005),OR(AB$1006="",Datos!AB437&lt;=AB$1006))),FALSE),OR(ISNUMBER(FIND(";"&amp;UPPER(TRIM(Datos!AB437&amp;""))&amp;"=",AB$1007)),ISNUMBER(FIND(";"&amp;UPPER(TRIM(Datos!AB437&amp;""))&amp;";",AB$1007))),OR(UPPER(TRIM(Datos!AB437&amp;""))="SÍ",UPPER(TRIM(Datos!AB437&amp;""))="SI",UPPER(TRIM(Datos!AB437&amp;""))="NO"),IF(ISNUMBER(Datos!AB437),AND(OR(AB$1005="",Datos!AB437&gt;=AB$1005),OR(AB$1006="",Datos!AB437&lt;=AB$1006)),FALSE),TRUE))))</f>
        <v>0.0</v>
      </c>
      <c r="AC437">
        <f>IF(Datos!AC437="",0,IF(AND(AC$1008&lt;&gt;"",Datos!AC437=AC$1008),0,IF(AC$1004=0,0,1-CHOOSE(AC$1004,IF(ISNUMBER(Datos!AC437),AND(OR(AC$1005="",Datos!AC437&gt;=AC$1005),OR(AC$1006="",Datos!AC437&lt;=AC$1006)),FALSE),IF(ISNUMBER(Datos!AC437),AND(Datos!AC437=INT(Datos!AC437),AND(OR(AC$1005="",Datos!AC437&gt;=AC$1005),OR(AC$1006="",Datos!AC437&lt;=AC$1006))),FALSE),OR(ISNUMBER(FIND(";"&amp;UPPER(TRIM(Datos!AC437&amp;""))&amp;"=",AC$1007)),ISNUMBER(FIND(";"&amp;UPPER(TRIM(Datos!AC437&amp;""))&amp;";",AC$1007))),OR(UPPER(TRIM(Datos!AC437&amp;""))="SÍ",UPPER(TRIM(Datos!AC437&amp;""))="SI",UPPER(TRIM(Datos!AC437&amp;""))="NO"),IF(ISNUMBER(Datos!AC437),AND(OR(AC$1005="",Datos!AC437&gt;=AC$1005),OR(AC$1006="",Datos!AC437&lt;=AC$1006)),FALSE),TRUE))))</f>
        <v>0.0</v>
      </c>
      <c r="AD437">
        <f>IF(Datos!AD437="",0,IF(AND(AD$1008&lt;&gt;"",Datos!AD437=AD$1008),0,IF(AD$1004=0,0,1-CHOOSE(AD$1004,IF(ISNUMBER(Datos!AD437),AND(OR(AD$1005="",Datos!AD437&gt;=AD$1005),OR(AD$1006="",Datos!AD437&lt;=AD$1006)),FALSE),IF(ISNUMBER(Datos!AD437),AND(Datos!AD437=INT(Datos!AD437),AND(OR(AD$1005="",Datos!AD437&gt;=AD$1005),OR(AD$1006="",Datos!AD437&lt;=AD$1006))),FALSE),OR(ISNUMBER(FIND(";"&amp;UPPER(TRIM(Datos!AD437&amp;""))&amp;"=",AD$1007)),ISNUMBER(FIND(";"&amp;UPPER(TRIM(Datos!AD437&amp;""))&amp;";",AD$1007))),OR(UPPER(TRIM(Datos!AD437&amp;""))="SÍ",UPPER(TRIM(Datos!AD437&amp;""))="SI",UPPER(TRIM(Datos!AD437&amp;""))="NO"),IF(ISNUMBER(Datos!AD437),AND(OR(AD$1005="",Datos!AD437&gt;=AD$1005),OR(AD$1006="",Datos!AD437&lt;=AD$1006)),FALSE),TRUE))))</f>
        <v>0.0</v>
      </c>
      <c r="AE437">
        <f>IF(Datos!AE437="",0,IF(AND(AE$1008&lt;&gt;"",Datos!AE437=AE$1008),0,IF(AE$1004=0,0,1-CHOOSE(AE$1004,IF(ISNUMBER(Datos!AE437),AND(OR(AE$1005="",Datos!AE437&gt;=AE$1005),OR(AE$1006="",Datos!AE437&lt;=AE$1006)),FALSE),IF(ISNUMBER(Datos!AE437),AND(Datos!AE437=INT(Datos!AE437),AND(OR(AE$1005="",Datos!AE437&gt;=AE$1005),OR(AE$1006="",Datos!AE437&lt;=AE$1006))),FALSE),OR(ISNUMBER(FIND(";"&amp;UPPER(TRIM(Datos!AE437&amp;""))&amp;"=",AE$1007)),ISNUMBER(FIND(";"&amp;UPPER(TRIM(Datos!AE437&amp;""))&amp;";",AE$1007))),OR(UPPER(TRIM(Datos!AE437&amp;""))="SÍ",UPPER(TRIM(Datos!AE437&amp;""))="SI",UPPER(TRIM(Datos!AE437&amp;""))="NO"),IF(ISNUMBER(Datos!AE437),AND(OR(AE$1005="",Datos!AE437&gt;=AE$1005),OR(AE$1006="",Datos!AE437&lt;=AE$1006)),FALSE),TRUE))))</f>
        <v>0.0</v>
      </c>
    </row>
    <row r="438" spans="2:31">
      <c r="B438">
        <f>IF(Datos!B438="",0,IF(AND(B$1008&lt;&gt;"",Datos!B438=B$1008),0,IF(B$1004=0,0,1-CHOOSE(B$1004,IF(ISNUMBER(Datos!B438),AND(OR(B$1005="",Datos!B438&gt;=B$1005),OR(B$1006="",Datos!B438&lt;=B$1006)),FALSE),IF(ISNUMBER(Datos!B438),AND(Datos!B438=INT(Datos!B438),AND(OR(B$1005="",Datos!B438&gt;=B$1005),OR(B$1006="",Datos!B438&lt;=B$1006))),FALSE),OR(ISNUMBER(FIND(";"&amp;UPPER(TRIM(Datos!B438&amp;""))&amp;"=",B$1007)),ISNUMBER(FIND(";"&amp;UPPER(TRIM(Datos!B438&amp;""))&amp;";",B$1007))),OR(UPPER(TRIM(Datos!B438&amp;""))="SÍ",UPPER(TRIM(Datos!B438&amp;""))="SI",UPPER(TRIM(Datos!B438&amp;""))="NO"),IF(ISNUMBER(Datos!B438),AND(OR(B$1005="",Datos!B438&gt;=B$1005),OR(B$1006="",Datos!B438&lt;=B$1006)),FALSE),TRUE))))</f>
        <v>0.0</v>
      </c>
      <c r="C438">
        <f>IF(Datos!C438="",0,IF(AND(C$1008&lt;&gt;"",Datos!C438=C$1008),0,IF(C$1004=0,0,1-CHOOSE(C$1004,IF(ISNUMBER(Datos!C438),AND(OR(C$1005="",Datos!C438&gt;=C$1005),OR(C$1006="",Datos!C438&lt;=C$1006)),FALSE),IF(ISNUMBER(Datos!C438),AND(Datos!C438=INT(Datos!C438),AND(OR(C$1005="",Datos!C438&gt;=C$1005),OR(C$1006="",Datos!C438&lt;=C$1006))),FALSE),OR(ISNUMBER(FIND(";"&amp;UPPER(TRIM(Datos!C438&amp;""))&amp;"=",C$1007)),ISNUMBER(FIND(";"&amp;UPPER(TRIM(Datos!C438&amp;""))&amp;";",C$1007))),OR(UPPER(TRIM(Datos!C438&amp;""))="SÍ",UPPER(TRIM(Datos!C438&amp;""))="SI",UPPER(TRIM(Datos!C438&amp;""))="NO"),IF(ISNUMBER(Datos!C438),AND(OR(C$1005="",Datos!C438&gt;=C$1005),OR(C$1006="",Datos!C438&lt;=C$1006)),FALSE),TRUE))))</f>
        <v>0.0</v>
      </c>
      <c r="D438">
        <f>IF(Datos!D438="",0,IF(AND(D$1008&lt;&gt;"",Datos!D438=D$1008),0,IF(D$1004=0,0,1-CHOOSE(D$1004,IF(ISNUMBER(Datos!D438),AND(OR(D$1005="",Datos!D438&gt;=D$1005),OR(D$1006="",Datos!D438&lt;=D$1006)),FALSE),IF(ISNUMBER(Datos!D438),AND(Datos!D438=INT(Datos!D438),AND(OR(D$1005="",Datos!D438&gt;=D$1005),OR(D$1006="",Datos!D438&lt;=D$1006))),FALSE),OR(ISNUMBER(FIND(";"&amp;UPPER(TRIM(Datos!D438&amp;""))&amp;"=",D$1007)),ISNUMBER(FIND(";"&amp;UPPER(TRIM(Datos!D438&amp;""))&amp;";",D$1007))),OR(UPPER(TRIM(Datos!D438&amp;""))="SÍ",UPPER(TRIM(Datos!D438&amp;""))="SI",UPPER(TRIM(Datos!D438&amp;""))="NO"),IF(ISNUMBER(Datos!D438),AND(OR(D$1005="",Datos!D438&gt;=D$1005),OR(D$1006="",Datos!D438&lt;=D$1006)),FALSE),TRUE))))</f>
        <v>0.0</v>
      </c>
      <c r="E438">
        <f>IF(Datos!E438="",0,IF(AND(E$1008&lt;&gt;"",Datos!E438=E$1008),0,IF(E$1004=0,0,1-CHOOSE(E$1004,IF(ISNUMBER(Datos!E438),AND(OR(E$1005="",Datos!E438&gt;=E$1005),OR(E$1006="",Datos!E438&lt;=E$1006)),FALSE),IF(ISNUMBER(Datos!E438),AND(Datos!E438=INT(Datos!E438),AND(OR(E$1005="",Datos!E438&gt;=E$1005),OR(E$1006="",Datos!E438&lt;=E$1006))),FALSE),OR(ISNUMBER(FIND(";"&amp;UPPER(TRIM(Datos!E438&amp;""))&amp;"=",E$1007)),ISNUMBER(FIND(";"&amp;UPPER(TRIM(Datos!E438&amp;""))&amp;";",E$1007))),OR(UPPER(TRIM(Datos!E438&amp;""))="SÍ",UPPER(TRIM(Datos!E438&amp;""))="SI",UPPER(TRIM(Datos!E438&amp;""))="NO"),IF(ISNUMBER(Datos!E438),AND(OR(E$1005="",Datos!E438&gt;=E$1005),OR(E$1006="",Datos!E438&lt;=E$1006)),FALSE),TRUE))))</f>
        <v>0.0</v>
      </c>
      <c r="F438">
        <f>IF(Datos!F438="",0,IF(AND(F$1008&lt;&gt;"",Datos!F438=F$1008),0,IF(F$1004=0,0,1-CHOOSE(F$1004,IF(ISNUMBER(Datos!F438),AND(OR(F$1005="",Datos!F438&gt;=F$1005),OR(F$1006="",Datos!F438&lt;=F$1006)),FALSE),IF(ISNUMBER(Datos!F438),AND(Datos!F438=INT(Datos!F438),AND(OR(F$1005="",Datos!F438&gt;=F$1005),OR(F$1006="",Datos!F438&lt;=F$1006))),FALSE),OR(ISNUMBER(FIND(";"&amp;UPPER(TRIM(Datos!F438&amp;""))&amp;"=",F$1007)),ISNUMBER(FIND(";"&amp;UPPER(TRIM(Datos!F438&amp;""))&amp;";",F$1007))),OR(UPPER(TRIM(Datos!F438&amp;""))="SÍ",UPPER(TRIM(Datos!F438&amp;""))="SI",UPPER(TRIM(Datos!F438&amp;""))="NO"),IF(ISNUMBER(Datos!F438),AND(OR(F$1005="",Datos!F438&gt;=F$1005),OR(F$1006="",Datos!F438&lt;=F$1006)),FALSE),TRUE))))</f>
        <v>0.0</v>
      </c>
      <c r="G438">
        <f>IF(Datos!G438="",0,IF(AND(G$1008&lt;&gt;"",Datos!G438=G$1008),0,IF(G$1004=0,0,1-CHOOSE(G$1004,IF(ISNUMBER(Datos!G438),AND(OR(G$1005="",Datos!G438&gt;=G$1005),OR(G$1006="",Datos!G438&lt;=G$1006)),FALSE),IF(ISNUMBER(Datos!G438),AND(Datos!G438=INT(Datos!G438),AND(OR(G$1005="",Datos!G438&gt;=G$1005),OR(G$1006="",Datos!G438&lt;=G$1006))),FALSE),OR(ISNUMBER(FIND(";"&amp;UPPER(TRIM(Datos!G438&amp;""))&amp;"=",G$1007)),ISNUMBER(FIND(";"&amp;UPPER(TRIM(Datos!G438&amp;""))&amp;";",G$1007))),OR(UPPER(TRIM(Datos!G438&amp;""))="SÍ",UPPER(TRIM(Datos!G438&amp;""))="SI",UPPER(TRIM(Datos!G438&amp;""))="NO"),IF(ISNUMBER(Datos!G438),AND(OR(G$1005="",Datos!G438&gt;=G$1005),OR(G$1006="",Datos!G438&lt;=G$1006)),FALSE),TRUE))))</f>
        <v>0.0</v>
      </c>
      <c r="H438">
        <f>IF(Datos!H438="",0,IF(AND(H$1008&lt;&gt;"",Datos!H438=H$1008),0,IF(H$1004=0,0,1-CHOOSE(H$1004,IF(ISNUMBER(Datos!H438),AND(OR(H$1005="",Datos!H438&gt;=H$1005),OR(H$1006="",Datos!H438&lt;=H$1006)),FALSE),IF(ISNUMBER(Datos!H438),AND(Datos!H438=INT(Datos!H438),AND(OR(H$1005="",Datos!H438&gt;=H$1005),OR(H$1006="",Datos!H438&lt;=H$1006))),FALSE),OR(ISNUMBER(FIND(";"&amp;UPPER(TRIM(Datos!H438&amp;""))&amp;"=",H$1007)),ISNUMBER(FIND(";"&amp;UPPER(TRIM(Datos!H438&amp;""))&amp;";",H$1007))),OR(UPPER(TRIM(Datos!H438&amp;""))="SÍ",UPPER(TRIM(Datos!H438&amp;""))="SI",UPPER(TRIM(Datos!H438&amp;""))="NO"),IF(ISNUMBER(Datos!H438),AND(OR(H$1005="",Datos!H438&gt;=H$1005),OR(H$1006="",Datos!H438&lt;=H$1006)),FALSE),TRUE))))</f>
        <v>0.0</v>
      </c>
      <c r="I438">
        <f>IF(Datos!I438="",0,IF(AND(I$1008&lt;&gt;"",Datos!I438=I$1008),0,IF(I$1004=0,0,1-CHOOSE(I$1004,IF(ISNUMBER(Datos!I438),AND(OR(I$1005="",Datos!I438&gt;=I$1005),OR(I$1006="",Datos!I438&lt;=I$1006)),FALSE),IF(ISNUMBER(Datos!I438),AND(Datos!I438=INT(Datos!I438),AND(OR(I$1005="",Datos!I438&gt;=I$1005),OR(I$1006="",Datos!I438&lt;=I$1006))),FALSE),OR(ISNUMBER(FIND(";"&amp;UPPER(TRIM(Datos!I438&amp;""))&amp;"=",I$1007)),ISNUMBER(FIND(";"&amp;UPPER(TRIM(Datos!I438&amp;""))&amp;";",I$1007))),OR(UPPER(TRIM(Datos!I438&amp;""))="SÍ",UPPER(TRIM(Datos!I438&amp;""))="SI",UPPER(TRIM(Datos!I438&amp;""))="NO"),IF(ISNUMBER(Datos!I438),AND(OR(I$1005="",Datos!I438&gt;=I$1005),OR(I$1006="",Datos!I438&lt;=I$1006)),FALSE),TRUE))))</f>
        <v>0.0</v>
      </c>
      <c r="J438">
        <f>IF(Datos!J438="",0,IF(AND(J$1008&lt;&gt;"",Datos!J438=J$1008),0,IF(J$1004=0,0,1-CHOOSE(J$1004,IF(ISNUMBER(Datos!J438),AND(OR(J$1005="",Datos!J438&gt;=J$1005),OR(J$1006="",Datos!J438&lt;=J$1006)),FALSE),IF(ISNUMBER(Datos!J438),AND(Datos!J438=INT(Datos!J438),AND(OR(J$1005="",Datos!J438&gt;=J$1005),OR(J$1006="",Datos!J438&lt;=J$1006))),FALSE),OR(ISNUMBER(FIND(";"&amp;UPPER(TRIM(Datos!J438&amp;""))&amp;"=",J$1007)),ISNUMBER(FIND(";"&amp;UPPER(TRIM(Datos!J438&amp;""))&amp;";",J$1007))),OR(UPPER(TRIM(Datos!J438&amp;""))="SÍ",UPPER(TRIM(Datos!J438&amp;""))="SI",UPPER(TRIM(Datos!J438&amp;""))="NO"),IF(ISNUMBER(Datos!J438),AND(OR(J$1005="",Datos!J438&gt;=J$1005),OR(J$1006="",Datos!J438&lt;=J$1006)),FALSE),TRUE))))</f>
        <v>0.0</v>
      </c>
      <c r="K438">
        <f>IF(Datos!K438="",0,IF(AND(K$1008&lt;&gt;"",Datos!K438=K$1008),0,IF(K$1004=0,0,1-CHOOSE(K$1004,IF(ISNUMBER(Datos!K438),AND(OR(K$1005="",Datos!K438&gt;=K$1005),OR(K$1006="",Datos!K438&lt;=K$1006)),FALSE),IF(ISNUMBER(Datos!K438),AND(Datos!K438=INT(Datos!K438),AND(OR(K$1005="",Datos!K438&gt;=K$1005),OR(K$1006="",Datos!K438&lt;=K$1006))),FALSE),OR(ISNUMBER(FIND(";"&amp;UPPER(TRIM(Datos!K438&amp;""))&amp;"=",K$1007)),ISNUMBER(FIND(";"&amp;UPPER(TRIM(Datos!K438&amp;""))&amp;";",K$1007))),OR(UPPER(TRIM(Datos!K438&amp;""))="SÍ",UPPER(TRIM(Datos!K438&amp;""))="SI",UPPER(TRIM(Datos!K438&amp;""))="NO"),IF(ISNUMBER(Datos!K438),AND(OR(K$1005="",Datos!K438&gt;=K$1005),OR(K$1006="",Datos!K438&lt;=K$1006)),FALSE),TRUE))))</f>
        <v>0.0</v>
      </c>
      <c r="L438">
        <f>IF(Datos!L438="",0,IF(AND(L$1008&lt;&gt;"",Datos!L438=L$1008),0,IF(L$1004=0,0,1-CHOOSE(L$1004,IF(ISNUMBER(Datos!L438),AND(OR(L$1005="",Datos!L438&gt;=L$1005),OR(L$1006="",Datos!L438&lt;=L$1006)),FALSE),IF(ISNUMBER(Datos!L438),AND(Datos!L438=INT(Datos!L438),AND(OR(L$1005="",Datos!L438&gt;=L$1005),OR(L$1006="",Datos!L438&lt;=L$1006))),FALSE),OR(ISNUMBER(FIND(";"&amp;UPPER(TRIM(Datos!L438&amp;""))&amp;"=",L$1007)),ISNUMBER(FIND(";"&amp;UPPER(TRIM(Datos!L438&amp;""))&amp;";",L$1007))),OR(UPPER(TRIM(Datos!L438&amp;""))="SÍ",UPPER(TRIM(Datos!L438&amp;""))="SI",UPPER(TRIM(Datos!L438&amp;""))="NO"),IF(ISNUMBER(Datos!L438),AND(OR(L$1005="",Datos!L438&gt;=L$1005),OR(L$1006="",Datos!L438&lt;=L$1006)),FALSE),TRUE))))</f>
        <v>0.0</v>
      </c>
      <c r="M438">
        <f>IF(Datos!M438="",0,IF(AND(M$1008&lt;&gt;"",Datos!M438=M$1008),0,IF(M$1004=0,0,1-CHOOSE(M$1004,IF(ISNUMBER(Datos!M438),AND(OR(M$1005="",Datos!M438&gt;=M$1005),OR(M$1006="",Datos!M438&lt;=M$1006)),FALSE),IF(ISNUMBER(Datos!M438),AND(Datos!M438=INT(Datos!M438),AND(OR(M$1005="",Datos!M438&gt;=M$1005),OR(M$1006="",Datos!M438&lt;=M$1006))),FALSE),OR(ISNUMBER(FIND(";"&amp;UPPER(TRIM(Datos!M438&amp;""))&amp;"=",M$1007)),ISNUMBER(FIND(";"&amp;UPPER(TRIM(Datos!M438&amp;""))&amp;";",M$1007))),OR(UPPER(TRIM(Datos!M438&amp;""))="SÍ",UPPER(TRIM(Datos!M438&amp;""))="SI",UPPER(TRIM(Datos!M438&amp;""))="NO"),IF(ISNUMBER(Datos!M438),AND(OR(M$1005="",Datos!M438&gt;=M$1005),OR(M$1006="",Datos!M438&lt;=M$1006)),FALSE),TRUE))))</f>
        <v>0.0</v>
      </c>
      <c r="N438">
        <f>IF(Datos!N438="",0,IF(AND(N$1008&lt;&gt;"",Datos!N438=N$1008),0,IF(N$1004=0,0,1-CHOOSE(N$1004,IF(ISNUMBER(Datos!N438),AND(OR(N$1005="",Datos!N438&gt;=N$1005),OR(N$1006="",Datos!N438&lt;=N$1006)),FALSE),IF(ISNUMBER(Datos!N438),AND(Datos!N438=INT(Datos!N438),AND(OR(N$1005="",Datos!N438&gt;=N$1005),OR(N$1006="",Datos!N438&lt;=N$1006))),FALSE),OR(ISNUMBER(FIND(";"&amp;UPPER(TRIM(Datos!N438&amp;""))&amp;"=",N$1007)),ISNUMBER(FIND(";"&amp;UPPER(TRIM(Datos!N438&amp;""))&amp;";",N$1007))),OR(UPPER(TRIM(Datos!N438&amp;""))="SÍ",UPPER(TRIM(Datos!N438&amp;""))="SI",UPPER(TRIM(Datos!N438&amp;""))="NO"),IF(ISNUMBER(Datos!N438),AND(OR(N$1005="",Datos!N438&gt;=N$1005),OR(N$1006="",Datos!N438&lt;=N$1006)),FALSE),TRUE))))</f>
        <v>0.0</v>
      </c>
      <c r="O438">
        <f>IF(Datos!O438="",0,IF(AND(O$1008&lt;&gt;"",Datos!O438=O$1008),0,IF(O$1004=0,0,1-CHOOSE(O$1004,IF(ISNUMBER(Datos!O438),AND(OR(O$1005="",Datos!O438&gt;=O$1005),OR(O$1006="",Datos!O438&lt;=O$1006)),FALSE),IF(ISNUMBER(Datos!O438),AND(Datos!O438=INT(Datos!O438),AND(OR(O$1005="",Datos!O438&gt;=O$1005),OR(O$1006="",Datos!O438&lt;=O$1006))),FALSE),OR(ISNUMBER(FIND(";"&amp;UPPER(TRIM(Datos!O438&amp;""))&amp;"=",O$1007)),ISNUMBER(FIND(";"&amp;UPPER(TRIM(Datos!O438&amp;""))&amp;";",O$1007))),OR(UPPER(TRIM(Datos!O438&amp;""))="SÍ",UPPER(TRIM(Datos!O438&amp;""))="SI",UPPER(TRIM(Datos!O438&amp;""))="NO"),IF(ISNUMBER(Datos!O438),AND(OR(O$1005="",Datos!O438&gt;=O$1005),OR(O$1006="",Datos!O438&lt;=O$1006)),FALSE),TRUE))))</f>
        <v>0.0</v>
      </c>
      <c r="P438">
        <f>IF(Datos!P438="",0,IF(AND(P$1008&lt;&gt;"",Datos!P438=P$1008),0,IF(P$1004=0,0,1-CHOOSE(P$1004,IF(ISNUMBER(Datos!P438),AND(OR(P$1005="",Datos!P438&gt;=P$1005),OR(P$1006="",Datos!P438&lt;=P$1006)),FALSE),IF(ISNUMBER(Datos!P438),AND(Datos!P438=INT(Datos!P438),AND(OR(P$1005="",Datos!P438&gt;=P$1005),OR(P$1006="",Datos!P438&lt;=P$1006))),FALSE),OR(ISNUMBER(FIND(";"&amp;UPPER(TRIM(Datos!P438&amp;""))&amp;"=",P$1007)),ISNUMBER(FIND(";"&amp;UPPER(TRIM(Datos!P438&amp;""))&amp;";",P$1007))),OR(UPPER(TRIM(Datos!P438&amp;""))="SÍ",UPPER(TRIM(Datos!P438&amp;""))="SI",UPPER(TRIM(Datos!P438&amp;""))="NO"),IF(ISNUMBER(Datos!P438),AND(OR(P$1005="",Datos!P438&gt;=P$1005),OR(P$1006="",Datos!P438&lt;=P$1006)),FALSE),TRUE))))</f>
        <v>0.0</v>
      </c>
      <c r="Q438">
        <f>IF(Datos!Q438="",0,IF(AND(Q$1008&lt;&gt;"",Datos!Q438=Q$1008),0,IF(Q$1004=0,0,1-CHOOSE(Q$1004,IF(ISNUMBER(Datos!Q438),AND(OR(Q$1005="",Datos!Q438&gt;=Q$1005),OR(Q$1006="",Datos!Q438&lt;=Q$1006)),FALSE),IF(ISNUMBER(Datos!Q438),AND(Datos!Q438=INT(Datos!Q438),AND(OR(Q$1005="",Datos!Q438&gt;=Q$1005),OR(Q$1006="",Datos!Q438&lt;=Q$1006))),FALSE),OR(ISNUMBER(FIND(";"&amp;UPPER(TRIM(Datos!Q438&amp;""))&amp;"=",Q$1007)),ISNUMBER(FIND(";"&amp;UPPER(TRIM(Datos!Q438&amp;""))&amp;";",Q$1007))),OR(UPPER(TRIM(Datos!Q438&amp;""))="SÍ",UPPER(TRIM(Datos!Q438&amp;""))="SI",UPPER(TRIM(Datos!Q438&amp;""))="NO"),IF(ISNUMBER(Datos!Q438),AND(OR(Q$1005="",Datos!Q438&gt;=Q$1005),OR(Q$1006="",Datos!Q438&lt;=Q$1006)),FALSE),TRUE))))</f>
        <v>0.0</v>
      </c>
      <c r="R438">
        <f>IF(Datos!R438="",0,IF(AND(R$1008&lt;&gt;"",Datos!R438=R$1008),0,IF(R$1004=0,0,1-CHOOSE(R$1004,IF(ISNUMBER(Datos!R438),AND(OR(R$1005="",Datos!R438&gt;=R$1005),OR(R$1006="",Datos!R438&lt;=R$1006)),FALSE),IF(ISNUMBER(Datos!R438),AND(Datos!R438=INT(Datos!R438),AND(OR(R$1005="",Datos!R438&gt;=R$1005),OR(R$1006="",Datos!R438&lt;=R$1006))),FALSE),OR(ISNUMBER(FIND(";"&amp;UPPER(TRIM(Datos!R438&amp;""))&amp;"=",R$1007)),ISNUMBER(FIND(";"&amp;UPPER(TRIM(Datos!R438&amp;""))&amp;";",R$1007))),OR(UPPER(TRIM(Datos!R438&amp;""))="SÍ",UPPER(TRIM(Datos!R438&amp;""))="SI",UPPER(TRIM(Datos!R438&amp;""))="NO"),IF(ISNUMBER(Datos!R438),AND(OR(R$1005="",Datos!R438&gt;=R$1005),OR(R$1006="",Datos!R438&lt;=R$1006)),FALSE),TRUE))))</f>
        <v>0.0</v>
      </c>
      <c r="S438">
        <f>IF(Datos!S438="",0,IF(AND(S$1008&lt;&gt;"",Datos!S438=S$1008),0,IF(S$1004=0,0,1-CHOOSE(S$1004,IF(ISNUMBER(Datos!S438),AND(OR(S$1005="",Datos!S438&gt;=S$1005),OR(S$1006="",Datos!S438&lt;=S$1006)),FALSE),IF(ISNUMBER(Datos!S438),AND(Datos!S438=INT(Datos!S438),AND(OR(S$1005="",Datos!S438&gt;=S$1005),OR(S$1006="",Datos!S438&lt;=S$1006))),FALSE),OR(ISNUMBER(FIND(";"&amp;UPPER(TRIM(Datos!S438&amp;""))&amp;"=",S$1007)),ISNUMBER(FIND(";"&amp;UPPER(TRIM(Datos!S438&amp;""))&amp;";",S$1007))),OR(UPPER(TRIM(Datos!S438&amp;""))="SÍ",UPPER(TRIM(Datos!S438&amp;""))="SI",UPPER(TRIM(Datos!S438&amp;""))="NO"),IF(ISNUMBER(Datos!S438),AND(OR(S$1005="",Datos!S438&gt;=S$1005),OR(S$1006="",Datos!S438&lt;=S$1006)),FALSE),TRUE))))</f>
        <v>0.0</v>
      </c>
      <c r="T438">
        <f>IF(Datos!T438="",0,IF(AND(T$1008&lt;&gt;"",Datos!T438=T$1008),0,IF(T$1004=0,0,1-CHOOSE(T$1004,IF(ISNUMBER(Datos!T438),AND(OR(T$1005="",Datos!T438&gt;=T$1005),OR(T$1006="",Datos!T438&lt;=T$1006)),FALSE),IF(ISNUMBER(Datos!T438),AND(Datos!T438=INT(Datos!T438),AND(OR(T$1005="",Datos!T438&gt;=T$1005),OR(T$1006="",Datos!T438&lt;=T$1006))),FALSE),OR(ISNUMBER(FIND(";"&amp;UPPER(TRIM(Datos!T438&amp;""))&amp;"=",T$1007)),ISNUMBER(FIND(";"&amp;UPPER(TRIM(Datos!T438&amp;""))&amp;";",T$1007))),OR(UPPER(TRIM(Datos!T438&amp;""))="SÍ",UPPER(TRIM(Datos!T438&amp;""))="SI",UPPER(TRIM(Datos!T438&amp;""))="NO"),IF(ISNUMBER(Datos!T438),AND(OR(T$1005="",Datos!T438&gt;=T$1005),OR(T$1006="",Datos!T438&lt;=T$1006)),FALSE),TRUE))))</f>
        <v>0.0</v>
      </c>
      <c r="U438">
        <f>IF(Datos!U438="",0,IF(AND(U$1008&lt;&gt;"",Datos!U438=U$1008),0,IF(U$1004=0,0,1-CHOOSE(U$1004,IF(ISNUMBER(Datos!U438),AND(OR(U$1005="",Datos!U438&gt;=U$1005),OR(U$1006="",Datos!U438&lt;=U$1006)),FALSE),IF(ISNUMBER(Datos!U438),AND(Datos!U438=INT(Datos!U438),AND(OR(U$1005="",Datos!U438&gt;=U$1005),OR(U$1006="",Datos!U438&lt;=U$1006))),FALSE),OR(ISNUMBER(FIND(";"&amp;UPPER(TRIM(Datos!U438&amp;""))&amp;"=",U$1007)),ISNUMBER(FIND(";"&amp;UPPER(TRIM(Datos!U438&amp;""))&amp;";",U$1007))),OR(UPPER(TRIM(Datos!U438&amp;""))="SÍ",UPPER(TRIM(Datos!U438&amp;""))="SI",UPPER(TRIM(Datos!U438&amp;""))="NO"),IF(ISNUMBER(Datos!U438),AND(OR(U$1005="",Datos!U438&gt;=U$1005),OR(U$1006="",Datos!U438&lt;=U$1006)),FALSE),TRUE))))</f>
        <v>0.0</v>
      </c>
      <c r="V438">
        <f>IF(Datos!V438="",0,IF(AND(V$1008&lt;&gt;"",Datos!V438=V$1008),0,IF(V$1004=0,0,1-CHOOSE(V$1004,IF(ISNUMBER(Datos!V438),AND(OR(V$1005="",Datos!V438&gt;=V$1005),OR(V$1006="",Datos!V438&lt;=V$1006)),FALSE),IF(ISNUMBER(Datos!V438),AND(Datos!V438=INT(Datos!V438),AND(OR(V$1005="",Datos!V438&gt;=V$1005),OR(V$1006="",Datos!V438&lt;=V$1006))),FALSE),OR(ISNUMBER(FIND(";"&amp;UPPER(TRIM(Datos!V438&amp;""))&amp;"=",V$1007)),ISNUMBER(FIND(";"&amp;UPPER(TRIM(Datos!V438&amp;""))&amp;";",V$1007))),OR(UPPER(TRIM(Datos!V438&amp;""))="SÍ",UPPER(TRIM(Datos!V438&amp;""))="SI",UPPER(TRIM(Datos!V438&amp;""))="NO"),IF(ISNUMBER(Datos!V438),AND(OR(V$1005="",Datos!V438&gt;=V$1005),OR(V$1006="",Datos!V438&lt;=V$1006)),FALSE),TRUE))))</f>
        <v>0.0</v>
      </c>
      <c r="W438">
        <f>IF(Datos!W438="",0,IF(AND(W$1008&lt;&gt;"",Datos!W438=W$1008),0,IF(W$1004=0,0,1-CHOOSE(W$1004,IF(ISNUMBER(Datos!W438),AND(OR(W$1005="",Datos!W438&gt;=W$1005),OR(W$1006="",Datos!W438&lt;=W$1006)),FALSE),IF(ISNUMBER(Datos!W438),AND(Datos!W438=INT(Datos!W438),AND(OR(W$1005="",Datos!W438&gt;=W$1005),OR(W$1006="",Datos!W438&lt;=W$1006))),FALSE),OR(ISNUMBER(FIND(";"&amp;UPPER(TRIM(Datos!W438&amp;""))&amp;"=",W$1007)),ISNUMBER(FIND(";"&amp;UPPER(TRIM(Datos!W438&amp;""))&amp;";",W$1007))),OR(UPPER(TRIM(Datos!W438&amp;""))="SÍ",UPPER(TRIM(Datos!W438&amp;""))="SI",UPPER(TRIM(Datos!W438&amp;""))="NO"),IF(ISNUMBER(Datos!W438),AND(OR(W$1005="",Datos!W438&gt;=W$1005),OR(W$1006="",Datos!W438&lt;=W$1006)),FALSE),TRUE))))</f>
        <v>0.0</v>
      </c>
      <c r="X438">
        <f>IF(Datos!X438="",0,IF(AND(X$1008&lt;&gt;"",Datos!X438=X$1008),0,IF(X$1004=0,0,1-CHOOSE(X$1004,IF(ISNUMBER(Datos!X438),AND(OR(X$1005="",Datos!X438&gt;=X$1005),OR(X$1006="",Datos!X438&lt;=X$1006)),FALSE),IF(ISNUMBER(Datos!X438),AND(Datos!X438=INT(Datos!X438),AND(OR(X$1005="",Datos!X438&gt;=X$1005),OR(X$1006="",Datos!X438&lt;=X$1006))),FALSE),OR(ISNUMBER(FIND(";"&amp;UPPER(TRIM(Datos!X438&amp;""))&amp;"=",X$1007)),ISNUMBER(FIND(";"&amp;UPPER(TRIM(Datos!X438&amp;""))&amp;";",X$1007))),OR(UPPER(TRIM(Datos!X438&amp;""))="SÍ",UPPER(TRIM(Datos!X438&amp;""))="SI",UPPER(TRIM(Datos!X438&amp;""))="NO"),IF(ISNUMBER(Datos!X438),AND(OR(X$1005="",Datos!X438&gt;=X$1005),OR(X$1006="",Datos!X438&lt;=X$1006)),FALSE),TRUE))))</f>
        <v>0.0</v>
      </c>
      <c r="Y438">
        <f>IF(Datos!Y438="",0,IF(AND(Y$1008&lt;&gt;"",Datos!Y438=Y$1008),0,IF(Y$1004=0,0,1-CHOOSE(Y$1004,IF(ISNUMBER(Datos!Y438),AND(OR(Y$1005="",Datos!Y438&gt;=Y$1005),OR(Y$1006="",Datos!Y438&lt;=Y$1006)),FALSE),IF(ISNUMBER(Datos!Y438),AND(Datos!Y438=INT(Datos!Y438),AND(OR(Y$1005="",Datos!Y438&gt;=Y$1005),OR(Y$1006="",Datos!Y438&lt;=Y$1006))),FALSE),OR(ISNUMBER(FIND(";"&amp;UPPER(TRIM(Datos!Y438&amp;""))&amp;"=",Y$1007)),ISNUMBER(FIND(";"&amp;UPPER(TRIM(Datos!Y438&amp;""))&amp;";",Y$1007))),OR(UPPER(TRIM(Datos!Y438&amp;""))="SÍ",UPPER(TRIM(Datos!Y438&amp;""))="SI",UPPER(TRIM(Datos!Y438&amp;""))="NO"),IF(ISNUMBER(Datos!Y438),AND(OR(Y$1005="",Datos!Y438&gt;=Y$1005),OR(Y$1006="",Datos!Y438&lt;=Y$1006)),FALSE),TRUE))))</f>
        <v>0.0</v>
      </c>
      <c r="Z438">
        <f>IF(Datos!Z438="",0,IF(AND(Z$1008&lt;&gt;"",Datos!Z438=Z$1008),0,IF(Z$1004=0,0,1-CHOOSE(Z$1004,IF(ISNUMBER(Datos!Z438),AND(OR(Z$1005="",Datos!Z438&gt;=Z$1005),OR(Z$1006="",Datos!Z438&lt;=Z$1006)),FALSE),IF(ISNUMBER(Datos!Z438),AND(Datos!Z438=INT(Datos!Z438),AND(OR(Z$1005="",Datos!Z438&gt;=Z$1005),OR(Z$1006="",Datos!Z438&lt;=Z$1006))),FALSE),OR(ISNUMBER(FIND(";"&amp;UPPER(TRIM(Datos!Z438&amp;""))&amp;"=",Z$1007)),ISNUMBER(FIND(";"&amp;UPPER(TRIM(Datos!Z438&amp;""))&amp;";",Z$1007))),OR(UPPER(TRIM(Datos!Z438&amp;""))="SÍ",UPPER(TRIM(Datos!Z438&amp;""))="SI",UPPER(TRIM(Datos!Z438&amp;""))="NO"),IF(ISNUMBER(Datos!Z438),AND(OR(Z$1005="",Datos!Z438&gt;=Z$1005),OR(Z$1006="",Datos!Z438&lt;=Z$1006)),FALSE),TRUE))))</f>
        <v>0.0</v>
      </c>
      <c r="AA438">
        <f>IF(Datos!AA438="",0,IF(AND(AA$1008&lt;&gt;"",Datos!AA438=AA$1008),0,IF(AA$1004=0,0,1-CHOOSE(AA$1004,IF(ISNUMBER(Datos!AA438),AND(OR(AA$1005="",Datos!AA438&gt;=AA$1005),OR(AA$1006="",Datos!AA438&lt;=AA$1006)),FALSE),IF(ISNUMBER(Datos!AA438),AND(Datos!AA438=INT(Datos!AA438),AND(OR(AA$1005="",Datos!AA438&gt;=AA$1005),OR(AA$1006="",Datos!AA438&lt;=AA$1006))),FALSE),OR(ISNUMBER(FIND(";"&amp;UPPER(TRIM(Datos!AA438&amp;""))&amp;"=",AA$1007)),ISNUMBER(FIND(";"&amp;UPPER(TRIM(Datos!AA438&amp;""))&amp;";",AA$1007))),OR(UPPER(TRIM(Datos!AA438&amp;""))="SÍ",UPPER(TRIM(Datos!AA438&amp;""))="SI",UPPER(TRIM(Datos!AA438&amp;""))="NO"),IF(ISNUMBER(Datos!AA438),AND(OR(AA$1005="",Datos!AA438&gt;=AA$1005),OR(AA$1006="",Datos!AA438&lt;=AA$1006)),FALSE),TRUE))))</f>
        <v>0.0</v>
      </c>
      <c r="AB438">
        <f>IF(Datos!AB438="",0,IF(AND(AB$1008&lt;&gt;"",Datos!AB438=AB$1008),0,IF(AB$1004=0,0,1-CHOOSE(AB$1004,IF(ISNUMBER(Datos!AB438),AND(OR(AB$1005="",Datos!AB438&gt;=AB$1005),OR(AB$1006="",Datos!AB438&lt;=AB$1006)),FALSE),IF(ISNUMBER(Datos!AB438),AND(Datos!AB438=INT(Datos!AB438),AND(OR(AB$1005="",Datos!AB438&gt;=AB$1005),OR(AB$1006="",Datos!AB438&lt;=AB$1006))),FALSE),OR(ISNUMBER(FIND(";"&amp;UPPER(TRIM(Datos!AB438&amp;""))&amp;"=",AB$1007)),ISNUMBER(FIND(";"&amp;UPPER(TRIM(Datos!AB438&amp;""))&amp;";",AB$1007))),OR(UPPER(TRIM(Datos!AB438&amp;""))="SÍ",UPPER(TRIM(Datos!AB438&amp;""))="SI",UPPER(TRIM(Datos!AB438&amp;""))="NO"),IF(ISNUMBER(Datos!AB438),AND(OR(AB$1005="",Datos!AB438&gt;=AB$1005),OR(AB$1006="",Datos!AB438&lt;=AB$1006)),FALSE),TRUE))))</f>
        <v>0.0</v>
      </c>
      <c r="AC438">
        <f>IF(Datos!AC438="",0,IF(AND(AC$1008&lt;&gt;"",Datos!AC438=AC$1008),0,IF(AC$1004=0,0,1-CHOOSE(AC$1004,IF(ISNUMBER(Datos!AC438),AND(OR(AC$1005="",Datos!AC438&gt;=AC$1005),OR(AC$1006="",Datos!AC438&lt;=AC$1006)),FALSE),IF(ISNUMBER(Datos!AC438),AND(Datos!AC438=INT(Datos!AC438),AND(OR(AC$1005="",Datos!AC438&gt;=AC$1005),OR(AC$1006="",Datos!AC438&lt;=AC$1006))),FALSE),OR(ISNUMBER(FIND(";"&amp;UPPER(TRIM(Datos!AC438&amp;""))&amp;"=",AC$1007)),ISNUMBER(FIND(";"&amp;UPPER(TRIM(Datos!AC438&amp;""))&amp;";",AC$1007))),OR(UPPER(TRIM(Datos!AC438&amp;""))="SÍ",UPPER(TRIM(Datos!AC438&amp;""))="SI",UPPER(TRIM(Datos!AC438&amp;""))="NO"),IF(ISNUMBER(Datos!AC438),AND(OR(AC$1005="",Datos!AC438&gt;=AC$1005),OR(AC$1006="",Datos!AC438&lt;=AC$1006)),FALSE),TRUE))))</f>
        <v>0.0</v>
      </c>
      <c r="AD438">
        <f>IF(Datos!AD438="",0,IF(AND(AD$1008&lt;&gt;"",Datos!AD438=AD$1008),0,IF(AD$1004=0,0,1-CHOOSE(AD$1004,IF(ISNUMBER(Datos!AD438),AND(OR(AD$1005="",Datos!AD438&gt;=AD$1005),OR(AD$1006="",Datos!AD438&lt;=AD$1006)),FALSE),IF(ISNUMBER(Datos!AD438),AND(Datos!AD438=INT(Datos!AD438),AND(OR(AD$1005="",Datos!AD438&gt;=AD$1005),OR(AD$1006="",Datos!AD438&lt;=AD$1006))),FALSE),OR(ISNUMBER(FIND(";"&amp;UPPER(TRIM(Datos!AD438&amp;""))&amp;"=",AD$1007)),ISNUMBER(FIND(";"&amp;UPPER(TRIM(Datos!AD438&amp;""))&amp;";",AD$1007))),OR(UPPER(TRIM(Datos!AD438&amp;""))="SÍ",UPPER(TRIM(Datos!AD438&amp;""))="SI",UPPER(TRIM(Datos!AD438&amp;""))="NO"),IF(ISNUMBER(Datos!AD438),AND(OR(AD$1005="",Datos!AD438&gt;=AD$1005),OR(AD$1006="",Datos!AD438&lt;=AD$1006)),FALSE),TRUE))))</f>
        <v>0.0</v>
      </c>
      <c r="AE438">
        <f>IF(Datos!AE438="",0,IF(AND(AE$1008&lt;&gt;"",Datos!AE438=AE$1008),0,IF(AE$1004=0,0,1-CHOOSE(AE$1004,IF(ISNUMBER(Datos!AE438),AND(OR(AE$1005="",Datos!AE438&gt;=AE$1005),OR(AE$1006="",Datos!AE438&lt;=AE$1006)),FALSE),IF(ISNUMBER(Datos!AE438),AND(Datos!AE438=INT(Datos!AE438),AND(OR(AE$1005="",Datos!AE438&gt;=AE$1005),OR(AE$1006="",Datos!AE438&lt;=AE$1006))),FALSE),OR(ISNUMBER(FIND(";"&amp;UPPER(TRIM(Datos!AE438&amp;""))&amp;"=",AE$1007)),ISNUMBER(FIND(";"&amp;UPPER(TRIM(Datos!AE438&amp;""))&amp;";",AE$1007))),OR(UPPER(TRIM(Datos!AE438&amp;""))="SÍ",UPPER(TRIM(Datos!AE438&amp;""))="SI",UPPER(TRIM(Datos!AE438&amp;""))="NO"),IF(ISNUMBER(Datos!AE438),AND(OR(AE$1005="",Datos!AE438&gt;=AE$1005),OR(AE$1006="",Datos!AE438&lt;=AE$1006)),FALSE),TRUE))))</f>
        <v>0.0</v>
      </c>
    </row>
    <row r="439" spans="2:31">
      <c r="B439">
        <f>IF(Datos!B439="",0,IF(AND(B$1008&lt;&gt;"",Datos!B439=B$1008),0,IF(B$1004=0,0,1-CHOOSE(B$1004,IF(ISNUMBER(Datos!B439),AND(OR(B$1005="",Datos!B439&gt;=B$1005),OR(B$1006="",Datos!B439&lt;=B$1006)),FALSE),IF(ISNUMBER(Datos!B439),AND(Datos!B439=INT(Datos!B439),AND(OR(B$1005="",Datos!B439&gt;=B$1005),OR(B$1006="",Datos!B439&lt;=B$1006))),FALSE),OR(ISNUMBER(FIND(";"&amp;UPPER(TRIM(Datos!B439&amp;""))&amp;"=",B$1007)),ISNUMBER(FIND(";"&amp;UPPER(TRIM(Datos!B439&amp;""))&amp;";",B$1007))),OR(UPPER(TRIM(Datos!B439&amp;""))="SÍ",UPPER(TRIM(Datos!B439&amp;""))="SI",UPPER(TRIM(Datos!B439&amp;""))="NO"),IF(ISNUMBER(Datos!B439),AND(OR(B$1005="",Datos!B439&gt;=B$1005),OR(B$1006="",Datos!B439&lt;=B$1006)),FALSE),TRUE))))</f>
        <v>0.0</v>
      </c>
      <c r="C439">
        <f>IF(Datos!C439="",0,IF(AND(C$1008&lt;&gt;"",Datos!C439=C$1008),0,IF(C$1004=0,0,1-CHOOSE(C$1004,IF(ISNUMBER(Datos!C439),AND(OR(C$1005="",Datos!C439&gt;=C$1005),OR(C$1006="",Datos!C439&lt;=C$1006)),FALSE),IF(ISNUMBER(Datos!C439),AND(Datos!C439=INT(Datos!C439),AND(OR(C$1005="",Datos!C439&gt;=C$1005),OR(C$1006="",Datos!C439&lt;=C$1006))),FALSE),OR(ISNUMBER(FIND(";"&amp;UPPER(TRIM(Datos!C439&amp;""))&amp;"=",C$1007)),ISNUMBER(FIND(";"&amp;UPPER(TRIM(Datos!C439&amp;""))&amp;";",C$1007))),OR(UPPER(TRIM(Datos!C439&amp;""))="SÍ",UPPER(TRIM(Datos!C439&amp;""))="SI",UPPER(TRIM(Datos!C439&amp;""))="NO"),IF(ISNUMBER(Datos!C439),AND(OR(C$1005="",Datos!C439&gt;=C$1005),OR(C$1006="",Datos!C439&lt;=C$1006)),FALSE),TRUE))))</f>
        <v>0.0</v>
      </c>
      <c r="D439">
        <f>IF(Datos!D439="",0,IF(AND(D$1008&lt;&gt;"",Datos!D439=D$1008),0,IF(D$1004=0,0,1-CHOOSE(D$1004,IF(ISNUMBER(Datos!D439),AND(OR(D$1005="",Datos!D439&gt;=D$1005),OR(D$1006="",Datos!D439&lt;=D$1006)),FALSE),IF(ISNUMBER(Datos!D439),AND(Datos!D439=INT(Datos!D439),AND(OR(D$1005="",Datos!D439&gt;=D$1005),OR(D$1006="",Datos!D439&lt;=D$1006))),FALSE),OR(ISNUMBER(FIND(";"&amp;UPPER(TRIM(Datos!D439&amp;""))&amp;"=",D$1007)),ISNUMBER(FIND(";"&amp;UPPER(TRIM(Datos!D439&amp;""))&amp;";",D$1007))),OR(UPPER(TRIM(Datos!D439&amp;""))="SÍ",UPPER(TRIM(Datos!D439&amp;""))="SI",UPPER(TRIM(Datos!D439&amp;""))="NO"),IF(ISNUMBER(Datos!D439),AND(OR(D$1005="",Datos!D439&gt;=D$1005),OR(D$1006="",Datos!D439&lt;=D$1006)),FALSE),TRUE))))</f>
        <v>0.0</v>
      </c>
      <c r="E439">
        <f>IF(Datos!E439="",0,IF(AND(E$1008&lt;&gt;"",Datos!E439=E$1008),0,IF(E$1004=0,0,1-CHOOSE(E$1004,IF(ISNUMBER(Datos!E439),AND(OR(E$1005="",Datos!E439&gt;=E$1005),OR(E$1006="",Datos!E439&lt;=E$1006)),FALSE),IF(ISNUMBER(Datos!E439),AND(Datos!E439=INT(Datos!E439),AND(OR(E$1005="",Datos!E439&gt;=E$1005),OR(E$1006="",Datos!E439&lt;=E$1006))),FALSE),OR(ISNUMBER(FIND(";"&amp;UPPER(TRIM(Datos!E439&amp;""))&amp;"=",E$1007)),ISNUMBER(FIND(";"&amp;UPPER(TRIM(Datos!E439&amp;""))&amp;";",E$1007))),OR(UPPER(TRIM(Datos!E439&amp;""))="SÍ",UPPER(TRIM(Datos!E439&amp;""))="SI",UPPER(TRIM(Datos!E439&amp;""))="NO"),IF(ISNUMBER(Datos!E439),AND(OR(E$1005="",Datos!E439&gt;=E$1005),OR(E$1006="",Datos!E439&lt;=E$1006)),FALSE),TRUE))))</f>
        <v>0.0</v>
      </c>
      <c r="F439">
        <f>IF(Datos!F439="",0,IF(AND(F$1008&lt;&gt;"",Datos!F439=F$1008),0,IF(F$1004=0,0,1-CHOOSE(F$1004,IF(ISNUMBER(Datos!F439),AND(OR(F$1005="",Datos!F439&gt;=F$1005),OR(F$1006="",Datos!F439&lt;=F$1006)),FALSE),IF(ISNUMBER(Datos!F439),AND(Datos!F439=INT(Datos!F439),AND(OR(F$1005="",Datos!F439&gt;=F$1005),OR(F$1006="",Datos!F439&lt;=F$1006))),FALSE),OR(ISNUMBER(FIND(";"&amp;UPPER(TRIM(Datos!F439&amp;""))&amp;"=",F$1007)),ISNUMBER(FIND(";"&amp;UPPER(TRIM(Datos!F439&amp;""))&amp;";",F$1007))),OR(UPPER(TRIM(Datos!F439&amp;""))="SÍ",UPPER(TRIM(Datos!F439&amp;""))="SI",UPPER(TRIM(Datos!F439&amp;""))="NO"),IF(ISNUMBER(Datos!F439),AND(OR(F$1005="",Datos!F439&gt;=F$1005),OR(F$1006="",Datos!F439&lt;=F$1006)),FALSE),TRUE))))</f>
        <v>0.0</v>
      </c>
      <c r="G439">
        <f>IF(Datos!G439="",0,IF(AND(G$1008&lt;&gt;"",Datos!G439=G$1008),0,IF(G$1004=0,0,1-CHOOSE(G$1004,IF(ISNUMBER(Datos!G439),AND(OR(G$1005="",Datos!G439&gt;=G$1005),OR(G$1006="",Datos!G439&lt;=G$1006)),FALSE),IF(ISNUMBER(Datos!G439),AND(Datos!G439=INT(Datos!G439),AND(OR(G$1005="",Datos!G439&gt;=G$1005),OR(G$1006="",Datos!G439&lt;=G$1006))),FALSE),OR(ISNUMBER(FIND(";"&amp;UPPER(TRIM(Datos!G439&amp;""))&amp;"=",G$1007)),ISNUMBER(FIND(";"&amp;UPPER(TRIM(Datos!G439&amp;""))&amp;";",G$1007))),OR(UPPER(TRIM(Datos!G439&amp;""))="SÍ",UPPER(TRIM(Datos!G439&amp;""))="SI",UPPER(TRIM(Datos!G439&amp;""))="NO"),IF(ISNUMBER(Datos!G439),AND(OR(G$1005="",Datos!G439&gt;=G$1005),OR(G$1006="",Datos!G439&lt;=G$1006)),FALSE),TRUE))))</f>
        <v>0.0</v>
      </c>
      <c r="H439">
        <f>IF(Datos!H439="",0,IF(AND(H$1008&lt;&gt;"",Datos!H439=H$1008),0,IF(H$1004=0,0,1-CHOOSE(H$1004,IF(ISNUMBER(Datos!H439),AND(OR(H$1005="",Datos!H439&gt;=H$1005),OR(H$1006="",Datos!H439&lt;=H$1006)),FALSE),IF(ISNUMBER(Datos!H439),AND(Datos!H439=INT(Datos!H439),AND(OR(H$1005="",Datos!H439&gt;=H$1005),OR(H$1006="",Datos!H439&lt;=H$1006))),FALSE),OR(ISNUMBER(FIND(";"&amp;UPPER(TRIM(Datos!H439&amp;""))&amp;"=",H$1007)),ISNUMBER(FIND(";"&amp;UPPER(TRIM(Datos!H439&amp;""))&amp;";",H$1007))),OR(UPPER(TRIM(Datos!H439&amp;""))="SÍ",UPPER(TRIM(Datos!H439&amp;""))="SI",UPPER(TRIM(Datos!H439&amp;""))="NO"),IF(ISNUMBER(Datos!H439),AND(OR(H$1005="",Datos!H439&gt;=H$1005),OR(H$1006="",Datos!H439&lt;=H$1006)),FALSE),TRUE))))</f>
        <v>0.0</v>
      </c>
      <c r="I439">
        <f>IF(Datos!I439="",0,IF(AND(I$1008&lt;&gt;"",Datos!I439=I$1008),0,IF(I$1004=0,0,1-CHOOSE(I$1004,IF(ISNUMBER(Datos!I439),AND(OR(I$1005="",Datos!I439&gt;=I$1005),OR(I$1006="",Datos!I439&lt;=I$1006)),FALSE),IF(ISNUMBER(Datos!I439),AND(Datos!I439=INT(Datos!I439),AND(OR(I$1005="",Datos!I439&gt;=I$1005),OR(I$1006="",Datos!I439&lt;=I$1006))),FALSE),OR(ISNUMBER(FIND(";"&amp;UPPER(TRIM(Datos!I439&amp;""))&amp;"=",I$1007)),ISNUMBER(FIND(";"&amp;UPPER(TRIM(Datos!I439&amp;""))&amp;";",I$1007))),OR(UPPER(TRIM(Datos!I439&amp;""))="SÍ",UPPER(TRIM(Datos!I439&amp;""))="SI",UPPER(TRIM(Datos!I439&amp;""))="NO"),IF(ISNUMBER(Datos!I439),AND(OR(I$1005="",Datos!I439&gt;=I$1005),OR(I$1006="",Datos!I439&lt;=I$1006)),FALSE),TRUE))))</f>
        <v>0.0</v>
      </c>
      <c r="J439">
        <f>IF(Datos!J439="",0,IF(AND(J$1008&lt;&gt;"",Datos!J439=J$1008),0,IF(J$1004=0,0,1-CHOOSE(J$1004,IF(ISNUMBER(Datos!J439),AND(OR(J$1005="",Datos!J439&gt;=J$1005),OR(J$1006="",Datos!J439&lt;=J$1006)),FALSE),IF(ISNUMBER(Datos!J439),AND(Datos!J439=INT(Datos!J439),AND(OR(J$1005="",Datos!J439&gt;=J$1005),OR(J$1006="",Datos!J439&lt;=J$1006))),FALSE),OR(ISNUMBER(FIND(";"&amp;UPPER(TRIM(Datos!J439&amp;""))&amp;"=",J$1007)),ISNUMBER(FIND(";"&amp;UPPER(TRIM(Datos!J439&amp;""))&amp;";",J$1007))),OR(UPPER(TRIM(Datos!J439&amp;""))="SÍ",UPPER(TRIM(Datos!J439&amp;""))="SI",UPPER(TRIM(Datos!J439&amp;""))="NO"),IF(ISNUMBER(Datos!J439),AND(OR(J$1005="",Datos!J439&gt;=J$1005),OR(J$1006="",Datos!J439&lt;=J$1006)),FALSE),TRUE))))</f>
        <v>0.0</v>
      </c>
      <c r="K439">
        <f>IF(Datos!K439="",0,IF(AND(K$1008&lt;&gt;"",Datos!K439=K$1008),0,IF(K$1004=0,0,1-CHOOSE(K$1004,IF(ISNUMBER(Datos!K439),AND(OR(K$1005="",Datos!K439&gt;=K$1005),OR(K$1006="",Datos!K439&lt;=K$1006)),FALSE),IF(ISNUMBER(Datos!K439),AND(Datos!K439=INT(Datos!K439),AND(OR(K$1005="",Datos!K439&gt;=K$1005),OR(K$1006="",Datos!K439&lt;=K$1006))),FALSE),OR(ISNUMBER(FIND(";"&amp;UPPER(TRIM(Datos!K439&amp;""))&amp;"=",K$1007)),ISNUMBER(FIND(";"&amp;UPPER(TRIM(Datos!K439&amp;""))&amp;";",K$1007))),OR(UPPER(TRIM(Datos!K439&amp;""))="SÍ",UPPER(TRIM(Datos!K439&amp;""))="SI",UPPER(TRIM(Datos!K439&amp;""))="NO"),IF(ISNUMBER(Datos!K439),AND(OR(K$1005="",Datos!K439&gt;=K$1005),OR(K$1006="",Datos!K439&lt;=K$1006)),FALSE),TRUE))))</f>
        <v>0.0</v>
      </c>
      <c r="L439">
        <f>IF(Datos!L439="",0,IF(AND(L$1008&lt;&gt;"",Datos!L439=L$1008),0,IF(L$1004=0,0,1-CHOOSE(L$1004,IF(ISNUMBER(Datos!L439),AND(OR(L$1005="",Datos!L439&gt;=L$1005),OR(L$1006="",Datos!L439&lt;=L$1006)),FALSE),IF(ISNUMBER(Datos!L439),AND(Datos!L439=INT(Datos!L439),AND(OR(L$1005="",Datos!L439&gt;=L$1005),OR(L$1006="",Datos!L439&lt;=L$1006))),FALSE),OR(ISNUMBER(FIND(";"&amp;UPPER(TRIM(Datos!L439&amp;""))&amp;"=",L$1007)),ISNUMBER(FIND(";"&amp;UPPER(TRIM(Datos!L439&amp;""))&amp;";",L$1007))),OR(UPPER(TRIM(Datos!L439&amp;""))="SÍ",UPPER(TRIM(Datos!L439&amp;""))="SI",UPPER(TRIM(Datos!L439&amp;""))="NO"),IF(ISNUMBER(Datos!L439),AND(OR(L$1005="",Datos!L439&gt;=L$1005),OR(L$1006="",Datos!L439&lt;=L$1006)),FALSE),TRUE))))</f>
        <v>0.0</v>
      </c>
      <c r="M439">
        <f>IF(Datos!M439="",0,IF(AND(M$1008&lt;&gt;"",Datos!M439=M$1008),0,IF(M$1004=0,0,1-CHOOSE(M$1004,IF(ISNUMBER(Datos!M439),AND(OR(M$1005="",Datos!M439&gt;=M$1005),OR(M$1006="",Datos!M439&lt;=M$1006)),FALSE),IF(ISNUMBER(Datos!M439),AND(Datos!M439=INT(Datos!M439),AND(OR(M$1005="",Datos!M439&gt;=M$1005),OR(M$1006="",Datos!M439&lt;=M$1006))),FALSE),OR(ISNUMBER(FIND(";"&amp;UPPER(TRIM(Datos!M439&amp;""))&amp;"=",M$1007)),ISNUMBER(FIND(";"&amp;UPPER(TRIM(Datos!M439&amp;""))&amp;";",M$1007))),OR(UPPER(TRIM(Datos!M439&amp;""))="SÍ",UPPER(TRIM(Datos!M439&amp;""))="SI",UPPER(TRIM(Datos!M439&amp;""))="NO"),IF(ISNUMBER(Datos!M439),AND(OR(M$1005="",Datos!M439&gt;=M$1005),OR(M$1006="",Datos!M439&lt;=M$1006)),FALSE),TRUE))))</f>
        <v>0.0</v>
      </c>
      <c r="N439">
        <f>IF(Datos!N439="",0,IF(AND(N$1008&lt;&gt;"",Datos!N439=N$1008),0,IF(N$1004=0,0,1-CHOOSE(N$1004,IF(ISNUMBER(Datos!N439),AND(OR(N$1005="",Datos!N439&gt;=N$1005),OR(N$1006="",Datos!N439&lt;=N$1006)),FALSE),IF(ISNUMBER(Datos!N439),AND(Datos!N439=INT(Datos!N439),AND(OR(N$1005="",Datos!N439&gt;=N$1005),OR(N$1006="",Datos!N439&lt;=N$1006))),FALSE),OR(ISNUMBER(FIND(";"&amp;UPPER(TRIM(Datos!N439&amp;""))&amp;"=",N$1007)),ISNUMBER(FIND(";"&amp;UPPER(TRIM(Datos!N439&amp;""))&amp;";",N$1007))),OR(UPPER(TRIM(Datos!N439&amp;""))="SÍ",UPPER(TRIM(Datos!N439&amp;""))="SI",UPPER(TRIM(Datos!N439&amp;""))="NO"),IF(ISNUMBER(Datos!N439),AND(OR(N$1005="",Datos!N439&gt;=N$1005),OR(N$1006="",Datos!N439&lt;=N$1006)),FALSE),TRUE))))</f>
        <v>0.0</v>
      </c>
      <c r="O439">
        <f>IF(Datos!O439="",0,IF(AND(O$1008&lt;&gt;"",Datos!O439=O$1008),0,IF(O$1004=0,0,1-CHOOSE(O$1004,IF(ISNUMBER(Datos!O439),AND(OR(O$1005="",Datos!O439&gt;=O$1005),OR(O$1006="",Datos!O439&lt;=O$1006)),FALSE),IF(ISNUMBER(Datos!O439),AND(Datos!O439=INT(Datos!O439),AND(OR(O$1005="",Datos!O439&gt;=O$1005),OR(O$1006="",Datos!O439&lt;=O$1006))),FALSE),OR(ISNUMBER(FIND(";"&amp;UPPER(TRIM(Datos!O439&amp;""))&amp;"=",O$1007)),ISNUMBER(FIND(";"&amp;UPPER(TRIM(Datos!O439&amp;""))&amp;";",O$1007))),OR(UPPER(TRIM(Datos!O439&amp;""))="SÍ",UPPER(TRIM(Datos!O439&amp;""))="SI",UPPER(TRIM(Datos!O439&amp;""))="NO"),IF(ISNUMBER(Datos!O439),AND(OR(O$1005="",Datos!O439&gt;=O$1005),OR(O$1006="",Datos!O439&lt;=O$1006)),FALSE),TRUE))))</f>
        <v>0.0</v>
      </c>
      <c r="P439">
        <f>IF(Datos!P439="",0,IF(AND(P$1008&lt;&gt;"",Datos!P439=P$1008),0,IF(P$1004=0,0,1-CHOOSE(P$1004,IF(ISNUMBER(Datos!P439),AND(OR(P$1005="",Datos!P439&gt;=P$1005),OR(P$1006="",Datos!P439&lt;=P$1006)),FALSE),IF(ISNUMBER(Datos!P439),AND(Datos!P439=INT(Datos!P439),AND(OR(P$1005="",Datos!P439&gt;=P$1005),OR(P$1006="",Datos!P439&lt;=P$1006))),FALSE),OR(ISNUMBER(FIND(";"&amp;UPPER(TRIM(Datos!P439&amp;""))&amp;"=",P$1007)),ISNUMBER(FIND(";"&amp;UPPER(TRIM(Datos!P439&amp;""))&amp;";",P$1007))),OR(UPPER(TRIM(Datos!P439&amp;""))="SÍ",UPPER(TRIM(Datos!P439&amp;""))="SI",UPPER(TRIM(Datos!P439&amp;""))="NO"),IF(ISNUMBER(Datos!P439),AND(OR(P$1005="",Datos!P439&gt;=P$1005),OR(P$1006="",Datos!P439&lt;=P$1006)),FALSE),TRUE))))</f>
        <v>0.0</v>
      </c>
      <c r="Q439">
        <f>IF(Datos!Q439="",0,IF(AND(Q$1008&lt;&gt;"",Datos!Q439=Q$1008),0,IF(Q$1004=0,0,1-CHOOSE(Q$1004,IF(ISNUMBER(Datos!Q439),AND(OR(Q$1005="",Datos!Q439&gt;=Q$1005),OR(Q$1006="",Datos!Q439&lt;=Q$1006)),FALSE),IF(ISNUMBER(Datos!Q439),AND(Datos!Q439=INT(Datos!Q439),AND(OR(Q$1005="",Datos!Q439&gt;=Q$1005),OR(Q$1006="",Datos!Q439&lt;=Q$1006))),FALSE),OR(ISNUMBER(FIND(";"&amp;UPPER(TRIM(Datos!Q439&amp;""))&amp;"=",Q$1007)),ISNUMBER(FIND(";"&amp;UPPER(TRIM(Datos!Q439&amp;""))&amp;";",Q$1007))),OR(UPPER(TRIM(Datos!Q439&amp;""))="SÍ",UPPER(TRIM(Datos!Q439&amp;""))="SI",UPPER(TRIM(Datos!Q439&amp;""))="NO"),IF(ISNUMBER(Datos!Q439),AND(OR(Q$1005="",Datos!Q439&gt;=Q$1005),OR(Q$1006="",Datos!Q439&lt;=Q$1006)),FALSE),TRUE))))</f>
        <v>0.0</v>
      </c>
      <c r="R439">
        <f>IF(Datos!R439="",0,IF(AND(R$1008&lt;&gt;"",Datos!R439=R$1008),0,IF(R$1004=0,0,1-CHOOSE(R$1004,IF(ISNUMBER(Datos!R439),AND(OR(R$1005="",Datos!R439&gt;=R$1005),OR(R$1006="",Datos!R439&lt;=R$1006)),FALSE),IF(ISNUMBER(Datos!R439),AND(Datos!R439=INT(Datos!R439),AND(OR(R$1005="",Datos!R439&gt;=R$1005),OR(R$1006="",Datos!R439&lt;=R$1006))),FALSE),OR(ISNUMBER(FIND(";"&amp;UPPER(TRIM(Datos!R439&amp;""))&amp;"=",R$1007)),ISNUMBER(FIND(";"&amp;UPPER(TRIM(Datos!R439&amp;""))&amp;";",R$1007))),OR(UPPER(TRIM(Datos!R439&amp;""))="SÍ",UPPER(TRIM(Datos!R439&amp;""))="SI",UPPER(TRIM(Datos!R439&amp;""))="NO"),IF(ISNUMBER(Datos!R439),AND(OR(R$1005="",Datos!R439&gt;=R$1005),OR(R$1006="",Datos!R439&lt;=R$1006)),FALSE),TRUE))))</f>
        <v>0.0</v>
      </c>
      <c r="S439">
        <f>IF(Datos!S439="",0,IF(AND(S$1008&lt;&gt;"",Datos!S439=S$1008),0,IF(S$1004=0,0,1-CHOOSE(S$1004,IF(ISNUMBER(Datos!S439),AND(OR(S$1005="",Datos!S439&gt;=S$1005),OR(S$1006="",Datos!S439&lt;=S$1006)),FALSE),IF(ISNUMBER(Datos!S439),AND(Datos!S439=INT(Datos!S439),AND(OR(S$1005="",Datos!S439&gt;=S$1005),OR(S$1006="",Datos!S439&lt;=S$1006))),FALSE),OR(ISNUMBER(FIND(";"&amp;UPPER(TRIM(Datos!S439&amp;""))&amp;"=",S$1007)),ISNUMBER(FIND(";"&amp;UPPER(TRIM(Datos!S439&amp;""))&amp;";",S$1007))),OR(UPPER(TRIM(Datos!S439&amp;""))="SÍ",UPPER(TRIM(Datos!S439&amp;""))="SI",UPPER(TRIM(Datos!S439&amp;""))="NO"),IF(ISNUMBER(Datos!S439),AND(OR(S$1005="",Datos!S439&gt;=S$1005),OR(S$1006="",Datos!S439&lt;=S$1006)),FALSE),TRUE))))</f>
        <v>0.0</v>
      </c>
      <c r="T439">
        <f>IF(Datos!T439="",0,IF(AND(T$1008&lt;&gt;"",Datos!T439=T$1008),0,IF(T$1004=0,0,1-CHOOSE(T$1004,IF(ISNUMBER(Datos!T439),AND(OR(T$1005="",Datos!T439&gt;=T$1005),OR(T$1006="",Datos!T439&lt;=T$1006)),FALSE),IF(ISNUMBER(Datos!T439),AND(Datos!T439=INT(Datos!T439),AND(OR(T$1005="",Datos!T439&gt;=T$1005),OR(T$1006="",Datos!T439&lt;=T$1006))),FALSE),OR(ISNUMBER(FIND(";"&amp;UPPER(TRIM(Datos!T439&amp;""))&amp;"=",T$1007)),ISNUMBER(FIND(";"&amp;UPPER(TRIM(Datos!T439&amp;""))&amp;";",T$1007))),OR(UPPER(TRIM(Datos!T439&amp;""))="SÍ",UPPER(TRIM(Datos!T439&amp;""))="SI",UPPER(TRIM(Datos!T439&amp;""))="NO"),IF(ISNUMBER(Datos!T439),AND(OR(T$1005="",Datos!T439&gt;=T$1005),OR(T$1006="",Datos!T439&lt;=T$1006)),FALSE),TRUE))))</f>
        <v>0.0</v>
      </c>
      <c r="U439">
        <f>IF(Datos!U439="",0,IF(AND(U$1008&lt;&gt;"",Datos!U439=U$1008),0,IF(U$1004=0,0,1-CHOOSE(U$1004,IF(ISNUMBER(Datos!U439),AND(OR(U$1005="",Datos!U439&gt;=U$1005),OR(U$1006="",Datos!U439&lt;=U$1006)),FALSE),IF(ISNUMBER(Datos!U439),AND(Datos!U439=INT(Datos!U439),AND(OR(U$1005="",Datos!U439&gt;=U$1005),OR(U$1006="",Datos!U439&lt;=U$1006))),FALSE),OR(ISNUMBER(FIND(";"&amp;UPPER(TRIM(Datos!U439&amp;""))&amp;"=",U$1007)),ISNUMBER(FIND(";"&amp;UPPER(TRIM(Datos!U439&amp;""))&amp;";",U$1007))),OR(UPPER(TRIM(Datos!U439&amp;""))="SÍ",UPPER(TRIM(Datos!U439&amp;""))="SI",UPPER(TRIM(Datos!U439&amp;""))="NO"),IF(ISNUMBER(Datos!U439),AND(OR(U$1005="",Datos!U439&gt;=U$1005),OR(U$1006="",Datos!U439&lt;=U$1006)),FALSE),TRUE))))</f>
        <v>0.0</v>
      </c>
      <c r="V439">
        <f>IF(Datos!V439="",0,IF(AND(V$1008&lt;&gt;"",Datos!V439=V$1008),0,IF(V$1004=0,0,1-CHOOSE(V$1004,IF(ISNUMBER(Datos!V439),AND(OR(V$1005="",Datos!V439&gt;=V$1005),OR(V$1006="",Datos!V439&lt;=V$1006)),FALSE),IF(ISNUMBER(Datos!V439),AND(Datos!V439=INT(Datos!V439),AND(OR(V$1005="",Datos!V439&gt;=V$1005),OR(V$1006="",Datos!V439&lt;=V$1006))),FALSE),OR(ISNUMBER(FIND(";"&amp;UPPER(TRIM(Datos!V439&amp;""))&amp;"=",V$1007)),ISNUMBER(FIND(";"&amp;UPPER(TRIM(Datos!V439&amp;""))&amp;";",V$1007))),OR(UPPER(TRIM(Datos!V439&amp;""))="SÍ",UPPER(TRIM(Datos!V439&amp;""))="SI",UPPER(TRIM(Datos!V439&amp;""))="NO"),IF(ISNUMBER(Datos!V439),AND(OR(V$1005="",Datos!V439&gt;=V$1005),OR(V$1006="",Datos!V439&lt;=V$1006)),FALSE),TRUE))))</f>
        <v>0.0</v>
      </c>
      <c r="W439">
        <f>IF(Datos!W439="",0,IF(AND(W$1008&lt;&gt;"",Datos!W439=W$1008),0,IF(W$1004=0,0,1-CHOOSE(W$1004,IF(ISNUMBER(Datos!W439),AND(OR(W$1005="",Datos!W439&gt;=W$1005),OR(W$1006="",Datos!W439&lt;=W$1006)),FALSE),IF(ISNUMBER(Datos!W439),AND(Datos!W439=INT(Datos!W439),AND(OR(W$1005="",Datos!W439&gt;=W$1005),OR(W$1006="",Datos!W439&lt;=W$1006))),FALSE),OR(ISNUMBER(FIND(";"&amp;UPPER(TRIM(Datos!W439&amp;""))&amp;"=",W$1007)),ISNUMBER(FIND(";"&amp;UPPER(TRIM(Datos!W439&amp;""))&amp;";",W$1007))),OR(UPPER(TRIM(Datos!W439&amp;""))="SÍ",UPPER(TRIM(Datos!W439&amp;""))="SI",UPPER(TRIM(Datos!W439&amp;""))="NO"),IF(ISNUMBER(Datos!W439),AND(OR(W$1005="",Datos!W439&gt;=W$1005),OR(W$1006="",Datos!W439&lt;=W$1006)),FALSE),TRUE))))</f>
        <v>0.0</v>
      </c>
      <c r="X439">
        <f>IF(Datos!X439="",0,IF(AND(X$1008&lt;&gt;"",Datos!X439=X$1008),0,IF(X$1004=0,0,1-CHOOSE(X$1004,IF(ISNUMBER(Datos!X439),AND(OR(X$1005="",Datos!X439&gt;=X$1005),OR(X$1006="",Datos!X439&lt;=X$1006)),FALSE),IF(ISNUMBER(Datos!X439),AND(Datos!X439=INT(Datos!X439),AND(OR(X$1005="",Datos!X439&gt;=X$1005),OR(X$1006="",Datos!X439&lt;=X$1006))),FALSE),OR(ISNUMBER(FIND(";"&amp;UPPER(TRIM(Datos!X439&amp;""))&amp;"=",X$1007)),ISNUMBER(FIND(";"&amp;UPPER(TRIM(Datos!X439&amp;""))&amp;";",X$1007))),OR(UPPER(TRIM(Datos!X439&amp;""))="SÍ",UPPER(TRIM(Datos!X439&amp;""))="SI",UPPER(TRIM(Datos!X439&amp;""))="NO"),IF(ISNUMBER(Datos!X439),AND(OR(X$1005="",Datos!X439&gt;=X$1005),OR(X$1006="",Datos!X439&lt;=X$1006)),FALSE),TRUE))))</f>
        <v>0.0</v>
      </c>
      <c r="Y439">
        <f>IF(Datos!Y439="",0,IF(AND(Y$1008&lt;&gt;"",Datos!Y439=Y$1008),0,IF(Y$1004=0,0,1-CHOOSE(Y$1004,IF(ISNUMBER(Datos!Y439),AND(OR(Y$1005="",Datos!Y439&gt;=Y$1005),OR(Y$1006="",Datos!Y439&lt;=Y$1006)),FALSE),IF(ISNUMBER(Datos!Y439),AND(Datos!Y439=INT(Datos!Y439),AND(OR(Y$1005="",Datos!Y439&gt;=Y$1005),OR(Y$1006="",Datos!Y439&lt;=Y$1006))),FALSE),OR(ISNUMBER(FIND(";"&amp;UPPER(TRIM(Datos!Y439&amp;""))&amp;"=",Y$1007)),ISNUMBER(FIND(";"&amp;UPPER(TRIM(Datos!Y439&amp;""))&amp;";",Y$1007))),OR(UPPER(TRIM(Datos!Y439&amp;""))="SÍ",UPPER(TRIM(Datos!Y439&amp;""))="SI",UPPER(TRIM(Datos!Y439&amp;""))="NO"),IF(ISNUMBER(Datos!Y439),AND(OR(Y$1005="",Datos!Y439&gt;=Y$1005),OR(Y$1006="",Datos!Y439&lt;=Y$1006)),FALSE),TRUE))))</f>
        <v>0.0</v>
      </c>
      <c r="Z439">
        <f>IF(Datos!Z439="",0,IF(AND(Z$1008&lt;&gt;"",Datos!Z439=Z$1008),0,IF(Z$1004=0,0,1-CHOOSE(Z$1004,IF(ISNUMBER(Datos!Z439),AND(OR(Z$1005="",Datos!Z439&gt;=Z$1005),OR(Z$1006="",Datos!Z439&lt;=Z$1006)),FALSE),IF(ISNUMBER(Datos!Z439),AND(Datos!Z439=INT(Datos!Z439),AND(OR(Z$1005="",Datos!Z439&gt;=Z$1005),OR(Z$1006="",Datos!Z439&lt;=Z$1006))),FALSE),OR(ISNUMBER(FIND(";"&amp;UPPER(TRIM(Datos!Z439&amp;""))&amp;"=",Z$1007)),ISNUMBER(FIND(";"&amp;UPPER(TRIM(Datos!Z439&amp;""))&amp;";",Z$1007))),OR(UPPER(TRIM(Datos!Z439&amp;""))="SÍ",UPPER(TRIM(Datos!Z439&amp;""))="SI",UPPER(TRIM(Datos!Z439&amp;""))="NO"),IF(ISNUMBER(Datos!Z439),AND(OR(Z$1005="",Datos!Z439&gt;=Z$1005),OR(Z$1006="",Datos!Z439&lt;=Z$1006)),FALSE),TRUE))))</f>
        <v>0.0</v>
      </c>
      <c r="AA439">
        <f>IF(Datos!AA439="",0,IF(AND(AA$1008&lt;&gt;"",Datos!AA439=AA$1008),0,IF(AA$1004=0,0,1-CHOOSE(AA$1004,IF(ISNUMBER(Datos!AA439),AND(OR(AA$1005="",Datos!AA439&gt;=AA$1005),OR(AA$1006="",Datos!AA439&lt;=AA$1006)),FALSE),IF(ISNUMBER(Datos!AA439),AND(Datos!AA439=INT(Datos!AA439),AND(OR(AA$1005="",Datos!AA439&gt;=AA$1005),OR(AA$1006="",Datos!AA439&lt;=AA$1006))),FALSE),OR(ISNUMBER(FIND(";"&amp;UPPER(TRIM(Datos!AA439&amp;""))&amp;"=",AA$1007)),ISNUMBER(FIND(";"&amp;UPPER(TRIM(Datos!AA439&amp;""))&amp;";",AA$1007))),OR(UPPER(TRIM(Datos!AA439&amp;""))="SÍ",UPPER(TRIM(Datos!AA439&amp;""))="SI",UPPER(TRIM(Datos!AA439&amp;""))="NO"),IF(ISNUMBER(Datos!AA439),AND(OR(AA$1005="",Datos!AA439&gt;=AA$1005),OR(AA$1006="",Datos!AA439&lt;=AA$1006)),FALSE),TRUE))))</f>
        <v>0.0</v>
      </c>
      <c r="AB439">
        <f>IF(Datos!AB439="",0,IF(AND(AB$1008&lt;&gt;"",Datos!AB439=AB$1008),0,IF(AB$1004=0,0,1-CHOOSE(AB$1004,IF(ISNUMBER(Datos!AB439),AND(OR(AB$1005="",Datos!AB439&gt;=AB$1005),OR(AB$1006="",Datos!AB439&lt;=AB$1006)),FALSE),IF(ISNUMBER(Datos!AB439),AND(Datos!AB439=INT(Datos!AB439),AND(OR(AB$1005="",Datos!AB439&gt;=AB$1005),OR(AB$1006="",Datos!AB439&lt;=AB$1006))),FALSE),OR(ISNUMBER(FIND(";"&amp;UPPER(TRIM(Datos!AB439&amp;""))&amp;"=",AB$1007)),ISNUMBER(FIND(";"&amp;UPPER(TRIM(Datos!AB439&amp;""))&amp;";",AB$1007))),OR(UPPER(TRIM(Datos!AB439&amp;""))="SÍ",UPPER(TRIM(Datos!AB439&amp;""))="SI",UPPER(TRIM(Datos!AB439&amp;""))="NO"),IF(ISNUMBER(Datos!AB439),AND(OR(AB$1005="",Datos!AB439&gt;=AB$1005),OR(AB$1006="",Datos!AB439&lt;=AB$1006)),FALSE),TRUE))))</f>
        <v>0.0</v>
      </c>
      <c r="AC439">
        <f>IF(Datos!AC439="",0,IF(AND(AC$1008&lt;&gt;"",Datos!AC439=AC$1008),0,IF(AC$1004=0,0,1-CHOOSE(AC$1004,IF(ISNUMBER(Datos!AC439),AND(OR(AC$1005="",Datos!AC439&gt;=AC$1005),OR(AC$1006="",Datos!AC439&lt;=AC$1006)),FALSE),IF(ISNUMBER(Datos!AC439),AND(Datos!AC439=INT(Datos!AC439),AND(OR(AC$1005="",Datos!AC439&gt;=AC$1005),OR(AC$1006="",Datos!AC439&lt;=AC$1006))),FALSE),OR(ISNUMBER(FIND(";"&amp;UPPER(TRIM(Datos!AC439&amp;""))&amp;"=",AC$1007)),ISNUMBER(FIND(";"&amp;UPPER(TRIM(Datos!AC439&amp;""))&amp;";",AC$1007))),OR(UPPER(TRIM(Datos!AC439&amp;""))="SÍ",UPPER(TRIM(Datos!AC439&amp;""))="SI",UPPER(TRIM(Datos!AC439&amp;""))="NO"),IF(ISNUMBER(Datos!AC439),AND(OR(AC$1005="",Datos!AC439&gt;=AC$1005),OR(AC$1006="",Datos!AC439&lt;=AC$1006)),FALSE),TRUE))))</f>
        <v>0.0</v>
      </c>
      <c r="AD439">
        <f>IF(Datos!AD439="",0,IF(AND(AD$1008&lt;&gt;"",Datos!AD439=AD$1008),0,IF(AD$1004=0,0,1-CHOOSE(AD$1004,IF(ISNUMBER(Datos!AD439),AND(OR(AD$1005="",Datos!AD439&gt;=AD$1005),OR(AD$1006="",Datos!AD439&lt;=AD$1006)),FALSE),IF(ISNUMBER(Datos!AD439),AND(Datos!AD439=INT(Datos!AD439),AND(OR(AD$1005="",Datos!AD439&gt;=AD$1005),OR(AD$1006="",Datos!AD439&lt;=AD$1006))),FALSE),OR(ISNUMBER(FIND(";"&amp;UPPER(TRIM(Datos!AD439&amp;""))&amp;"=",AD$1007)),ISNUMBER(FIND(";"&amp;UPPER(TRIM(Datos!AD439&amp;""))&amp;";",AD$1007))),OR(UPPER(TRIM(Datos!AD439&amp;""))="SÍ",UPPER(TRIM(Datos!AD439&amp;""))="SI",UPPER(TRIM(Datos!AD439&amp;""))="NO"),IF(ISNUMBER(Datos!AD439),AND(OR(AD$1005="",Datos!AD439&gt;=AD$1005),OR(AD$1006="",Datos!AD439&lt;=AD$1006)),FALSE),TRUE))))</f>
        <v>0.0</v>
      </c>
      <c r="AE439">
        <f>IF(Datos!AE439="",0,IF(AND(AE$1008&lt;&gt;"",Datos!AE439=AE$1008),0,IF(AE$1004=0,0,1-CHOOSE(AE$1004,IF(ISNUMBER(Datos!AE439),AND(OR(AE$1005="",Datos!AE439&gt;=AE$1005),OR(AE$1006="",Datos!AE439&lt;=AE$1006)),FALSE),IF(ISNUMBER(Datos!AE439),AND(Datos!AE439=INT(Datos!AE439),AND(OR(AE$1005="",Datos!AE439&gt;=AE$1005),OR(AE$1006="",Datos!AE439&lt;=AE$1006))),FALSE),OR(ISNUMBER(FIND(";"&amp;UPPER(TRIM(Datos!AE439&amp;""))&amp;"=",AE$1007)),ISNUMBER(FIND(";"&amp;UPPER(TRIM(Datos!AE439&amp;""))&amp;";",AE$1007))),OR(UPPER(TRIM(Datos!AE439&amp;""))="SÍ",UPPER(TRIM(Datos!AE439&amp;""))="SI",UPPER(TRIM(Datos!AE439&amp;""))="NO"),IF(ISNUMBER(Datos!AE439),AND(OR(AE$1005="",Datos!AE439&gt;=AE$1005),OR(AE$1006="",Datos!AE439&lt;=AE$1006)),FALSE),TRUE))))</f>
        <v>0.0</v>
      </c>
    </row>
    <row r="440" spans="2:31">
      <c r="B440">
        <f>IF(Datos!B440="",0,IF(AND(B$1008&lt;&gt;"",Datos!B440=B$1008),0,IF(B$1004=0,0,1-CHOOSE(B$1004,IF(ISNUMBER(Datos!B440),AND(OR(B$1005="",Datos!B440&gt;=B$1005),OR(B$1006="",Datos!B440&lt;=B$1006)),FALSE),IF(ISNUMBER(Datos!B440),AND(Datos!B440=INT(Datos!B440),AND(OR(B$1005="",Datos!B440&gt;=B$1005),OR(B$1006="",Datos!B440&lt;=B$1006))),FALSE),OR(ISNUMBER(FIND(";"&amp;UPPER(TRIM(Datos!B440&amp;""))&amp;"=",B$1007)),ISNUMBER(FIND(";"&amp;UPPER(TRIM(Datos!B440&amp;""))&amp;";",B$1007))),OR(UPPER(TRIM(Datos!B440&amp;""))="SÍ",UPPER(TRIM(Datos!B440&amp;""))="SI",UPPER(TRIM(Datos!B440&amp;""))="NO"),IF(ISNUMBER(Datos!B440),AND(OR(B$1005="",Datos!B440&gt;=B$1005),OR(B$1006="",Datos!B440&lt;=B$1006)),FALSE),TRUE))))</f>
        <v>0.0</v>
      </c>
      <c r="C440">
        <f>IF(Datos!C440="",0,IF(AND(C$1008&lt;&gt;"",Datos!C440=C$1008),0,IF(C$1004=0,0,1-CHOOSE(C$1004,IF(ISNUMBER(Datos!C440),AND(OR(C$1005="",Datos!C440&gt;=C$1005),OR(C$1006="",Datos!C440&lt;=C$1006)),FALSE),IF(ISNUMBER(Datos!C440),AND(Datos!C440=INT(Datos!C440),AND(OR(C$1005="",Datos!C440&gt;=C$1005),OR(C$1006="",Datos!C440&lt;=C$1006))),FALSE),OR(ISNUMBER(FIND(";"&amp;UPPER(TRIM(Datos!C440&amp;""))&amp;"=",C$1007)),ISNUMBER(FIND(";"&amp;UPPER(TRIM(Datos!C440&amp;""))&amp;";",C$1007))),OR(UPPER(TRIM(Datos!C440&amp;""))="SÍ",UPPER(TRIM(Datos!C440&amp;""))="SI",UPPER(TRIM(Datos!C440&amp;""))="NO"),IF(ISNUMBER(Datos!C440),AND(OR(C$1005="",Datos!C440&gt;=C$1005),OR(C$1006="",Datos!C440&lt;=C$1006)),FALSE),TRUE))))</f>
        <v>0.0</v>
      </c>
      <c r="D440">
        <f>IF(Datos!D440="",0,IF(AND(D$1008&lt;&gt;"",Datos!D440=D$1008),0,IF(D$1004=0,0,1-CHOOSE(D$1004,IF(ISNUMBER(Datos!D440),AND(OR(D$1005="",Datos!D440&gt;=D$1005),OR(D$1006="",Datos!D440&lt;=D$1006)),FALSE),IF(ISNUMBER(Datos!D440),AND(Datos!D440=INT(Datos!D440),AND(OR(D$1005="",Datos!D440&gt;=D$1005),OR(D$1006="",Datos!D440&lt;=D$1006))),FALSE),OR(ISNUMBER(FIND(";"&amp;UPPER(TRIM(Datos!D440&amp;""))&amp;"=",D$1007)),ISNUMBER(FIND(";"&amp;UPPER(TRIM(Datos!D440&amp;""))&amp;";",D$1007))),OR(UPPER(TRIM(Datos!D440&amp;""))="SÍ",UPPER(TRIM(Datos!D440&amp;""))="SI",UPPER(TRIM(Datos!D440&amp;""))="NO"),IF(ISNUMBER(Datos!D440),AND(OR(D$1005="",Datos!D440&gt;=D$1005),OR(D$1006="",Datos!D440&lt;=D$1006)),FALSE),TRUE))))</f>
        <v>0.0</v>
      </c>
      <c r="E440">
        <f>IF(Datos!E440="",0,IF(AND(E$1008&lt;&gt;"",Datos!E440=E$1008),0,IF(E$1004=0,0,1-CHOOSE(E$1004,IF(ISNUMBER(Datos!E440),AND(OR(E$1005="",Datos!E440&gt;=E$1005),OR(E$1006="",Datos!E440&lt;=E$1006)),FALSE),IF(ISNUMBER(Datos!E440),AND(Datos!E440=INT(Datos!E440),AND(OR(E$1005="",Datos!E440&gt;=E$1005),OR(E$1006="",Datos!E440&lt;=E$1006))),FALSE),OR(ISNUMBER(FIND(";"&amp;UPPER(TRIM(Datos!E440&amp;""))&amp;"=",E$1007)),ISNUMBER(FIND(";"&amp;UPPER(TRIM(Datos!E440&amp;""))&amp;";",E$1007))),OR(UPPER(TRIM(Datos!E440&amp;""))="SÍ",UPPER(TRIM(Datos!E440&amp;""))="SI",UPPER(TRIM(Datos!E440&amp;""))="NO"),IF(ISNUMBER(Datos!E440),AND(OR(E$1005="",Datos!E440&gt;=E$1005),OR(E$1006="",Datos!E440&lt;=E$1006)),FALSE),TRUE))))</f>
        <v>0.0</v>
      </c>
      <c r="F440">
        <f>IF(Datos!F440="",0,IF(AND(F$1008&lt;&gt;"",Datos!F440=F$1008),0,IF(F$1004=0,0,1-CHOOSE(F$1004,IF(ISNUMBER(Datos!F440),AND(OR(F$1005="",Datos!F440&gt;=F$1005),OR(F$1006="",Datos!F440&lt;=F$1006)),FALSE),IF(ISNUMBER(Datos!F440),AND(Datos!F440=INT(Datos!F440),AND(OR(F$1005="",Datos!F440&gt;=F$1005),OR(F$1006="",Datos!F440&lt;=F$1006))),FALSE),OR(ISNUMBER(FIND(";"&amp;UPPER(TRIM(Datos!F440&amp;""))&amp;"=",F$1007)),ISNUMBER(FIND(";"&amp;UPPER(TRIM(Datos!F440&amp;""))&amp;";",F$1007))),OR(UPPER(TRIM(Datos!F440&amp;""))="SÍ",UPPER(TRIM(Datos!F440&amp;""))="SI",UPPER(TRIM(Datos!F440&amp;""))="NO"),IF(ISNUMBER(Datos!F440),AND(OR(F$1005="",Datos!F440&gt;=F$1005),OR(F$1006="",Datos!F440&lt;=F$1006)),FALSE),TRUE))))</f>
        <v>0.0</v>
      </c>
      <c r="G440">
        <f>IF(Datos!G440="",0,IF(AND(G$1008&lt;&gt;"",Datos!G440=G$1008),0,IF(G$1004=0,0,1-CHOOSE(G$1004,IF(ISNUMBER(Datos!G440),AND(OR(G$1005="",Datos!G440&gt;=G$1005),OR(G$1006="",Datos!G440&lt;=G$1006)),FALSE),IF(ISNUMBER(Datos!G440),AND(Datos!G440=INT(Datos!G440),AND(OR(G$1005="",Datos!G440&gt;=G$1005),OR(G$1006="",Datos!G440&lt;=G$1006))),FALSE),OR(ISNUMBER(FIND(";"&amp;UPPER(TRIM(Datos!G440&amp;""))&amp;"=",G$1007)),ISNUMBER(FIND(";"&amp;UPPER(TRIM(Datos!G440&amp;""))&amp;";",G$1007))),OR(UPPER(TRIM(Datos!G440&amp;""))="SÍ",UPPER(TRIM(Datos!G440&amp;""))="SI",UPPER(TRIM(Datos!G440&amp;""))="NO"),IF(ISNUMBER(Datos!G440),AND(OR(G$1005="",Datos!G440&gt;=G$1005),OR(G$1006="",Datos!G440&lt;=G$1006)),FALSE),TRUE))))</f>
        <v>0.0</v>
      </c>
      <c r="H440">
        <f>IF(Datos!H440="",0,IF(AND(H$1008&lt;&gt;"",Datos!H440=H$1008),0,IF(H$1004=0,0,1-CHOOSE(H$1004,IF(ISNUMBER(Datos!H440),AND(OR(H$1005="",Datos!H440&gt;=H$1005),OR(H$1006="",Datos!H440&lt;=H$1006)),FALSE),IF(ISNUMBER(Datos!H440),AND(Datos!H440=INT(Datos!H440),AND(OR(H$1005="",Datos!H440&gt;=H$1005),OR(H$1006="",Datos!H440&lt;=H$1006))),FALSE),OR(ISNUMBER(FIND(";"&amp;UPPER(TRIM(Datos!H440&amp;""))&amp;"=",H$1007)),ISNUMBER(FIND(";"&amp;UPPER(TRIM(Datos!H440&amp;""))&amp;";",H$1007))),OR(UPPER(TRIM(Datos!H440&amp;""))="SÍ",UPPER(TRIM(Datos!H440&amp;""))="SI",UPPER(TRIM(Datos!H440&amp;""))="NO"),IF(ISNUMBER(Datos!H440),AND(OR(H$1005="",Datos!H440&gt;=H$1005),OR(H$1006="",Datos!H440&lt;=H$1006)),FALSE),TRUE))))</f>
        <v>0.0</v>
      </c>
      <c r="I440">
        <f>IF(Datos!I440="",0,IF(AND(I$1008&lt;&gt;"",Datos!I440=I$1008),0,IF(I$1004=0,0,1-CHOOSE(I$1004,IF(ISNUMBER(Datos!I440),AND(OR(I$1005="",Datos!I440&gt;=I$1005),OR(I$1006="",Datos!I440&lt;=I$1006)),FALSE),IF(ISNUMBER(Datos!I440),AND(Datos!I440=INT(Datos!I440),AND(OR(I$1005="",Datos!I440&gt;=I$1005),OR(I$1006="",Datos!I440&lt;=I$1006))),FALSE),OR(ISNUMBER(FIND(";"&amp;UPPER(TRIM(Datos!I440&amp;""))&amp;"=",I$1007)),ISNUMBER(FIND(";"&amp;UPPER(TRIM(Datos!I440&amp;""))&amp;";",I$1007))),OR(UPPER(TRIM(Datos!I440&amp;""))="SÍ",UPPER(TRIM(Datos!I440&amp;""))="SI",UPPER(TRIM(Datos!I440&amp;""))="NO"),IF(ISNUMBER(Datos!I440),AND(OR(I$1005="",Datos!I440&gt;=I$1005),OR(I$1006="",Datos!I440&lt;=I$1006)),FALSE),TRUE))))</f>
        <v>0.0</v>
      </c>
      <c r="J440">
        <f>IF(Datos!J440="",0,IF(AND(J$1008&lt;&gt;"",Datos!J440=J$1008),0,IF(J$1004=0,0,1-CHOOSE(J$1004,IF(ISNUMBER(Datos!J440),AND(OR(J$1005="",Datos!J440&gt;=J$1005),OR(J$1006="",Datos!J440&lt;=J$1006)),FALSE),IF(ISNUMBER(Datos!J440),AND(Datos!J440=INT(Datos!J440),AND(OR(J$1005="",Datos!J440&gt;=J$1005),OR(J$1006="",Datos!J440&lt;=J$1006))),FALSE),OR(ISNUMBER(FIND(";"&amp;UPPER(TRIM(Datos!J440&amp;""))&amp;"=",J$1007)),ISNUMBER(FIND(";"&amp;UPPER(TRIM(Datos!J440&amp;""))&amp;";",J$1007))),OR(UPPER(TRIM(Datos!J440&amp;""))="SÍ",UPPER(TRIM(Datos!J440&amp;""))="SI",UPPER(TRIM(Datos!J440&amp;""))="NO"),IF(ISNUMBER(Datos!J440),AND(OR(J$1005="",Datos!J440&gt;=J$1005),OR(J$1006="",Datos!J440&lt;=J$1006)),FALSE),TRUE))))</f>
        <v>0.0</v>
      </c>
      <c r="K440">
        <f>IF(Datos!K440="",0,IF(AND(K$1008&lt;&gt;"",Datos!K440=K$1008),0,IF(K$1004=0,0,1-CHOOSE(K$1004,IF(ISNUMBER(Datos!K440),AND(OR(K$1005="",Datos!K440&gt;=K$1005),OR(K$1006="",Datos!K440&lt;=K$1006)),FALSE),IF(ISNUMBER(Datos!K440),AND(Datos!K440=INT(Datos!K440),AND(OR(K$1005="",Datos!K440&gt;=K$1005),OR(K$1006="",Datos!K440&lt;=K$1006))),FALSE),OR(ISNUMBER(FIND(";"&amp;UPPER(TRIM(Datos!K440&amp;""))&amp;"=",K$1007)),ISNUMBER(FIND(";"&amp;UPPER(TRIM(Datos!K440&amp;""))&amp;";",K$1007))),OR(UPPER(TRIM(Datos!K440&amp;""))="SÍ",UPPER(TRIM(Datos!K440&amp;""))="SI",UPPER(TRIM(Datos!K440&amp;""))="NO"),IF(ISNUMBER(Datos!K440),AND(OR(K$1005="",Datos!K440&gt;=K$1005),OR(K$1006="",Datos!K440&lt;=K$1006)),FALSE),TRUE))))</f>
        <v>0.0</v>
      </c>
      <c r="L440">
        <f>IF(Datos!L440="",0,IF(AND(L$1008&lt;&gt;"",Datos!L440=L$1008),0,IF(L$1004=0,0,1-CHOOSE(L$1004,IF(ISNUMBER(Datos!L440),AND(OR(L$1005="",Datos!L440&gt;=L$1005),OR(L$1006="",Datos!L440&lt;=L$1006)),FALSE),IF(ISNUMBER(Datos!L440),AND(Datos!L440=INT(Datos!L440),AND(OR(L$1005="",Datos!L440&gt;=L$1005),OR(L$1006="",Datos!L440&lt;=L$1006))),FALSE),OR(ISNUMBER(FIND(";"&amp;UPPER(TRIM(Datos!L440&amp;""))&amp;"=",L$1007)),ISNUMBER(FIND(";"&amp;UPPER(TRIM(Datos!L440&amp;""))&amp;";",L$1007))),OR(UPPER(TRIM(Datos!L440&amp;""))="SÍ",UPPER(TRIM(Datos!L440&amp;""))="SI",UPPER(TRIM(Datos!L440&amp;""))="NO"),IF(ISNUMBER(Datos!L440),AND(OR(L$1005="",Datos!L440&gt;=L$1005),OR(L$1006="",Datos!L440&lt;=L$1006)),FALSE),TRUE))))</f>
        <v>0.0</v>
      </c>
      <c r="M440">
        <f>IF(Datos!M440="",0,IF(AND(M$1008&lt;&gt;"",Datos!M440=M$1008),0,IF(M$1004=0,0,1-CHOOSE(M$1004,IF(ISNUMBER(Datos!M440),AND(OR(M$1005="",Datos!M440&gt;=M$1005),OR(M$1006="",Datos!M440&lt;=M$1006)),FALSE),IF(ISNUMBER(Datos!M440),AND(Datos!M440=INT(Datos!M440),AND(OR(M$1005="",Datos!M440&gt;=M$1005),OR(M$1006="",Datos!M440&lt;=M$1006))),FALSE),OR(ISNUMBER(FIND(";"&amp;UPPER(TRIM(Datos!M440&amp;""))&amp;"=",M$1007)),ISNUMBER(FIND(";"&amp;UPPER(TRIM(Datos!M440&amp;""))&amp;";",M$1007))),OR(UPPER(TRIM(Datos!M440&amp;""))="SÍ",UPPER(TRIM(Datos!M440&amp;""))="SI",UPPER(TRIM(Datos!M440&amp;""))="NO"),IF(ISNUMBER(Datos!M440),AND(OR(M$1005="",Datos!M440&gt;=M$1005),OR(M$1006="",Datos!M440&lt;=M$1006)),FALSE),TRUE))))</f>
        <v>0.0</v>
      </c>
      <c r="N440">
        <f>IF(Datos!N440="",0,IF(AND(N$1008&lt;&gt;"",Datos!N440=N$1008),0,IF(N$1004=0,0,1-CHOOSE(N$1004,IF(ISNUMBER(Datos!N440),AND(OR(N$1005="",Datos!N440&gt;=N$1005),OR(N$1006="",Datos!N440&lt;=N$1006)),FALSE),IF(ISNUMBER(Datos!N440),AND(Datos!N440=INT(Datos!N440),AND(OR(N$1005="",Datos!N440&gt;=N$1005),OR(N$1006="",Datos!N440&lt;=N$1006))),FALSE),OR(ISNUMBER(FIND(";"&amp;UPPER(TRIM(Datos!N440&amp;""))&amp;"=",N$1007)),ISNUMBER(FIND(";"&amp;UPPER(TRIM(Datos!N440&amp;""))&amp;";",N$1007))),OR(UPPER(TRIM(Datos!N440&amp;""))="SÍ",UPPER(TRIM(Datos!N440&amp;""))="SI",UPPER(TRIM(Datos!N440&amp;""))="NO"),IF(ISNUMBER(Datos!N440),AND(OR(N$1005="",Datos!N440&gt;=N$1005),OR(N$1006="",Datos!N440&lt;=N$1006)),FALSE),TRUE))))</f>
        <v>0.0</v>
      </c>
      <c r="O440">
        <f>IF(Datos!O440="",0,IF(AND(O$1008&lt;&gt;"",Datos!O440=O$1008),0,IF(O$1004=0,0,1-CHOOSE(O$1004,IF(ISNUMBER(Datos!O440),AND(OR(O$1005="",Datos!O440&gt;=O$1005),OR(O$1006="",Datos!O440&lt;=O$1006)),FALSE),IF(ISNUMBER(Datos!O440),AND(Datos!O440=INT(Datos!O440),AND(OR(O$1005="",Datos!O440&gt;=O$1005),OR(O$1006="",Datos!O440&lt;=O$1006))),FALSE),OR(ISNUMBER(FIND(";"&amp;UPPER(TRIM(Datos!O440&amp;""))&amp;"=",O$1007)),ISNUMBER(FIND(";"&amp;UPPER(TRIM(Datos!O440&amp;""))&amp;";",O$1007))),OR(UPPER(TRIM(Datos!O440&amp;""))="SÍ",UPPER(TRIM(Datos!O440&amp;""))="SI",UPPER(TRIM(Datos!O440&amp;""))="NO"),IF(ISNUMBER(Datos!O440),AND(OR(O$1005="",Datos!O440&gt;=O$1005),OR(O$1006="",Datos!O440&lt;=O$1006)),FALSE),TRUE))))</f>
        <v>0.0</v>
      </c>
      <c r="P440">
        <f>IF(Datos!P440="",0,IF(AND(P$1008&lt;&gt;"",Datos!P440=P$1008),0,IF(P$1004=0,0,1-CHOOSE(P$1004,IF(ISNUMBER(Datos!P440),AND(OR(P$1005="",Datos!P440&gt;=P$1005),OR(P$1006="",Datos!P440&lt;=P$1006)),FALSE),IF(ISNUMBER(Datos!P440),AND(Datos!P440=INT(Datos!P440),AND(OR(P$1005="",Datos!P440&gt;=P$1005),OR(P$1006="",Datos!P440&lt;=P$1006))),FALSE),OR(ISNUMBER(FIND(";"&amp;UPPER(TRIM(Datos!P440&amp;""))&amp;"=",P$1007)),ISNUMBER(FIND(";"&amp;UPPER(TRIM(Datos!P440&amp;""))&amp;";",P$1007))),OR(UPPER(TRIM(Datos!P440&amp;""))="SÍ",UPPER(TRIM(Datos!P440&amp;""))="SI",UPPER(TRIM(Datos!P440&amp;""))="NO"),IF(ISNUMBER(Datos!P440),AND(OR(P$1005="",Datos!P440&gt;=P$1005),OR(P$1006="",Datos!P440&lt;=P$1006)),FALSE),TRUE))))</f>
        <v>0.0</v>
      </c>
      <c r="Q440">
        <f>IF(Datos!Q440="",0,IF(AND(Q$1008&lt;&gt;"",Datos!Q440=Q$1008),0,IF(Q$1004=0,0,1-CHOOSE(Q$1004,IF(ISNUMBER(Datos!Q440),AND(OR(Q$1005="",Datos!Q440&gt;=Q$1005),OR(Q$1006="",Datos!Q440&lt;=Q$1006)),FALSE),IF(ISNUMBER(Datos!Q440),AND(Datos!Q440=INT(Datos!Q440),AND(OR(Q$1005="",Datos!Q440&gt;=Q$1005),OR(Q$1006="",Datos!Q440&lt;=Q$1006))),FALSE),OR(ISNUMBER(FIND(";"&amp;UPPER(TRIM(Datos!Q440&amp;""))&amp;"=",Q$1007)),ISNUMBER(FIND(";"&amp;UPPER(TRIM(Datos!Q440&amp;""))&amp;";",Q$1007))),OR(UPPER(TRIM(Datos!Q440&amp;""))="SÍ",UPPER(TRIM(Datos!Q440&amp;""))="SI",UPPER(TRIM(Datos!Q440&amp;""))="NO"),IF(ISNUMBER(Datos!Q440),AND(OR(Q$1005="",Datos!Q440&gt;=Q$1005),OR(Q$1006="",Datos!Q440&lt;=Q$1006)),FALSE),TRUE))))</f>
        <v>0.0</v>
      </c>
      <c r="R440">
        <f>IF(Datos!R440="",0,IF(AND(R$1008&lt;&gt;"",Datos!R440=R$1008),0,IF(R$1004=0,0,1-CHOOSE(R$1004,IF(ISNUMBER(Datos!R440),AND(OR(R$1005="",Datos!R440&gt;=R$1005),OR(R$1006="",Datos!R440&lt;=R$1006)),FALSE),IF(ISNUMBER(Datos!R440),AND(Datos!R440=INT(Datos!R440),AND(OR(R$1005="",Datos!R440&gt;=R$1005),OR(R$1006="",Datos!R440&lt;=R$1006))),FALSE),OR(ISNUMBER(FIND(";"&amp;UPPER(TRIM(Datos!R440&amp;""))&amp;"=",R$1007)),ISNUMBER(FIND(";"&amp;UPPER(TRIM(Datos!R440&amp;""))&amp;";",R$1007))),OR(UPPER(TRIM(Datos!R440&amp;""))="SÍ",UPPER(TRIM(Datos!R440&amp;""))="SI",UPPER(TRIM(Datos!R440&amp;""))="NO"),IF(ISNUMBER(Datos!R440),AND(OR(R$1005="",Datos!R440&gt;=R$1005),OR(R$1006="",Datos!R440&lt;=R$1006)),FALSE),TRUE))))</f>
        <v>0.0</v>
      </c>
      <c r="S440">
        <f>IF(Datos!S440="",0,IF(AND(S$1008&lt;&gt;"",Datos!S440=S$1008),0,IF(S$1004=0,0,1-CHOOSE(S$1004,IF(ISNUMBER(Datos!S440),AND(OR(S$1005="",Datos!S440&gt;=S$1005),OR(S$1006="",Datos!S440&lt;=S$1006)),FALSE),IF(ISNUMBER(Datos!S440),AND(Datos!S440=INT(Datos!S440),AND(OR(S$1005="",Datos!S440&gt;=S$1005),OR(S$1006="",Datos!S440&lt;=S$1006))),FALSE),OR(ISNUMBER(FIND(";"&amp;UPPER(TRIM(Datos!S440&amp;""))&amp;"=",S$1007)),ISNUMBER(FIND(";"&amp;UPPER(TRIM(Datos!S440&amp;""))&amp;";",S$1007))),OR(UPPER(TRIM(Datos!S440&amp;""))="SÍ",UPPER(TRIM(Datos!S440&amp;""))="SI",UPPER(TRIM(Datos!S440&amp;""))="NO"),IF(ISNUMBER(Datos!S440),AND(OR(S$1005="",Datos!S440&gt;=S$1005),OR(S$1006="",Datos!S440&lt;=S$1006)),FALSE),TRUE))))</f>
        <v>0.0</v>
      </c>
      <c r="T440">
        <f>IF(Datos!T440="",0,IF(AND(T$1008&lt;&gt;"",Datos!T440=T$1008),0,IF(T$1004=0,0,1-CHOOSE(T$1004,IF(ISNUMBER(Datos!T440),AND(OR(T$1005="",Datos!T440&gt;=T$1005),OR(T$1006="",Datos!T440&lt;=T$1006)),FALSE),IF(ISNUMBER(Datos!T440),AND(Datos!T440=INT(Datos!T440),AND(OR(T$1005="",Datos!T440&gt;=T$1005),OR(T$1006="",Datos!T440&lt;=T$1006))),FALSE),OR(ISNUMBER(FIND(";"&amp;UPPER(TRIM(Datos!T440&amp;""))&amp;"=",T$1007)),ISNUMBER(FIND(";"&amp;UPPER(TRIM(Datos!T440&amp;""))&amp;";",T$1007))),OR(UPPER(TRIM(Datos!T440&amp;""))="SÍ",UPPER(TRIM(Datos!T440&amp;""))="SI",UPPER(TRIM(Datos!T440&amp;""))="NO"),IF(ISNUMBER(Datos!T440),AND(OR(T$1005="",Datos!T440&gt;=T$1005),OR(T$1006="",Datos!T440&lt;=T$1006)),FALSE),TRUE))))</f>
        <v>0.0</v>
      </c>
      <c r="U440">
        <f>IF(Datos!U440="",0,IF(AND(U$1008&lt;&gt;"",Datos!U440=U$1008),0,IF(U$1004=0,0,1-CHOOSE(U$1004,IF(ISNUMBER(Datos!U440),AND(OR(U$1005="",Datos!U440&gt;=U$1005),OR(U$1006="",Datos!U440&lt;=U$1006)),FALSE),IF(ISNUMBER(Datos!U440),AND(Datos!U440=INT(Datos!U440),AND(OR(U$1005="",Datos!U440&gt;=U$1005),OR(U$1006="",Datos!U440&lt;=U$1006))),FALSE),OR(ISNUMBER(FIND(";"&amp;UPPER(TRIM(Datos!U440&amp;""))&amp;"=",U$1007)),ISNUMBER(FIND(";"&amp;UPPER(TRIM(Datos!U440&amp;""))&amp;";",U$1007))),OR(UPPER(TRIM(Datos!U440&amp;""))="SÍ",UPPER(TRIM(Datos!U440&amp;""))="SI",UPPER(TRIM(Datos!U440&amp;""))="NO"),IF(ISNUMBER(Datos!U440),AND(OR(U$1005="",Datos!U440&gt;=U$1005),OR(U$1006="",Datos!U440&lt;=U$1006)),FALSE),TRUE))))</f>
        <v>0.0</v>
      </c>
      <c r="V440">
        <f>IF(Datos!V440="",0,IF(AND(V$1008&lt;&gt;"",Datos!V440=V$1008),0,IF(V$1004=0,0,1-CHOOSE(V$1004,IF(ISNUMBER(Datos!V440),AND(OR(V$1005="",Datos!V440&gt;=V$1005),OR(V$1006="",Datos!V440&lt;=V$1006)),FALSE),IF(ISNUMBER(Datos!V440),AND(Datos!V440=INT(Datos!V440),AND(OR(V$1005="",Datos!V440&gt;=V$1005),OR(V$1006="",Datos!V440&lt;=V$1006))),FALSE),OR(ISNUMBER(FIND(";"&amp;UPPER(TRIM(Datos!V440&amp;""))&amp;"=",V$1007)),ISNUMBER(FIND(";"&amp;UPPER(TRIM(Datos!V440&amp;""))&amp;";",V$1007))),OR(UPPER(TRIM(Datos!V440&amp;""))="SÍ",UPPER(TRIM(Datos!V440&amp;""))="SI",UPPER(TRIM(Datos!V440&amp;""))="NO"),IF(ISNUMBER(Datos!V440),AND(OR(V$1005="",Datos!V440&gt;=V$1005),OR(V$1006="",Datos!V440&lt;=V$1006)),FALSE),TRUE))))</f>
        <v>0.0</v>
      </c>
      <c r="W440">
        <f>IF(Datos!W440="",0,IF(AND(W$1008&lt;&gt;"",Datos!W440=W$1008),0,IF(W$1004=0,0,1-CHOOSE(W$1004,IF(ISNUMBER(Datos!W440),AND(OR(W$1005="",Datos!W440&gt;=W$1005),OR(W$1006="",Datos!W440&lt;=W$1006)),FALSE),IF(ISNUMBER(Datos!W440),AND(Datos!W440=INT(Datos!W440),AND(OR(W$1005="",Datos!W440&gt;=W$1005),OR(W$1006="",Datos!W440&lt;=W$1006))),FALSE),OR(ISNUMBER(FIND(";"&amp;UPPER(TRIM(Datos!W440&amp;""))&amp;"=",W$1007)),ISNUMBER(FIND(";"&amp;UPPER(TRIM(Datos!W440&amp;""))&amp;";",W$1007))),OR(UPPER(TRIM(Datos!W440&amp;""))="SÍ",UPPER(TRIM(Datos!W440&amp;""))="SI",UPPER(TRIM(Datos!W440&amp;""))="NO"),IF(ISNUMBER(Datos!W440),AND(OR(W$1005="",Datos!W440&gt;=W$1005),OR(W$1006="",Datos!W440&lt;=W$1006)),FALSE),TRUE))))</f>
        <v>0.0</v>
      </c>
      <c r="X440">
        <f>IF(Datos!X440="",0,IF(AND(X$1008&lt;&gt;"",Datos!X440=X$1008),0,IF(X$1004=0,0,1-CHOOSE(X$1004,IF(ISNUMBER(Datos!X440),AND(OR(X$1005="",Datos!X440&gt;=X$1005),OR(X$1006="",Datos!X440&lt;=X$1006)),FALSE),IF(ISNUMBER(Datos!X440),AND(Datos!X440=INT(Datos!X440),AND(OR(X$1005="",Datos!X440&gt;=X$1005),OR(X$1006="",Datos!X440&lt;=X$1006))),FALSE),OR(ISNUMBER(FIND(";"&amp;UPPER(TRIM(Datos!X440&amp;""))&amp;"=",X$1007)),ISNUMBER(FIND(";"&amp;UPPER(TRIM(Datos!X440&amp;""))&amp;";",X$1007))),OR(UPPER(TRIM(Datos!X440&amp;""))="SÍ",UPPER(TRIM(Datos!X440&amp;""))="SI",UPPER(TRIM(Datos!X440&amp;""))="NO"),IF(ISNUMBER(Datos!X440),AND(OR(X$1005="",Datos!X440&gt;=X$1005),OR(X$1006="",Datos!X440&lt;=X$1006)),FALSE),TRUE))))</f>
        <v>0.0</v>
      </c>
      <c r="Y440">
        <f>IF(Datos!Y440="",0,IF(AND(Y$1008&lt;&gt;"",Datos!Y440=Y$1008),0,IF(Y$1004=0,0,1-CHOOSE(Y$1004,IF(ISNUMBER(Datos!Y440),AND(OR(Y$1005="",Datos!Y440&gt;=Y$1005),OR(Y$1006="",Datos!Y440&lt;=Y$1006)),FALSE),IF(ISNUMBER(Datos!Y440),AND(Datos!Y440=INT(Datos!Y440),AND(OR(Y$1005="",Datos!Y440&gt;=Y$1005),OR(Y$1006="",Datos!Y440&lt;=Y$1006))),FALSE),OR(ISNUMBER(FIND(";"&amp;UPPER(TRIM(Datos!Y440&amp;""))&amp;"=",Y$1007)),ISNUMBER(FIND(";"&amp;UPPER(TRIM(Datos!Y440&amp;""))&amp;";",Y$1007))),OR(UPPER(TRIM(Datos!Y440&amp;""))="SÍ",UPPER(TRIM(Datos!Y440&amp;""))="SI",UPPER(TRIM(Datos!Y440&amp;""))="NO"),IF(ISNUMBER(Datos!Y440),AND(OR(Y$1005="",Datos!Y440&gt;=Y$1005),OR(Y$1006="",Datos!Y440&lt;=Y$1006)),FALSE),TRUE))))</f>
        <v>0.0</v>
      </c>
      <c r="Z440">
        <f>IF(Datos!Z440="",0,IF(AND(Z$1008&lt;&gt;"",Datos!Z440=Z$1008),0,IF(Z$1004=0,0,1-CHOOSE(Z$1004,IF(ISNUMBER(Datos!Z440),AND(OR(Z$1005="",Datos!Z440&gt;=Z$1005),OR(Z$1006="",Datos!Z440&lt;=Z$1006)),FALSE),IF(ISNUMBER(Datos!Z440),AND(Datos!Z440=INT(Datos!Z440),AND(OR(Z$1005="",Datos!Z440&gt;=Z$1005),OR(Z$1006="",Datos!Z440&lt;=Z$1006))),FALSE),OR(ISNUMBER(FIND(";"&amp;UPPER(TRIM(Datos!Z440&amp;""))&amp;"=",Z$1007)),ISNUMBER(FIND(";"&amp;UPPER(TRIM(Datos!Z440&amp;""))&amp;";",Z$1007))),OR(UPPER(TRIM(Datos!Z440&amp;""))="SÍ",UPPER(TRIM(Datos!Z440&amp;""))="SI",UPPER(TRIM(Datos!Z440&amp;""))="NO"),IF(ISNUMBER(Datos!Z440),AND(OR(Z$1005="",Datos!Z440&gt;=Z$1005),OR(Z$1006="",Datos!Z440&lt;=Z$1006)),FALSE),TRUE))))</f>
        <v>0.0</v>
      </c>
      <c r="AA440">
        <f>IF(Datos!AA440="",0,IF(AND(AA$1008&lt;&gt;"",Datos!AA440=AA$1008),0,IF(AA$1004=0,0,1-CHOOSE(AA$1004,IF(ISNUMBER(Datos!AA440),AND(OR(AA$1005="",Datos!AA440&gt;=AA$1005),OR(AA$1006="",Datos!AA440&lt;=AA$1006)),FALSE),IF(ISNUMBER(Datos!AA440),AND(Datos!AA440=INT(Datos!AA440),AND(OR(AA$1005="",Datos!AA440&gt;=AA$1005),OR(AA$1006="",Datos!AA440&lt;=AA$1006))),FALSE),OR(ISNUMBER(FIND(";"&amp;UPPER(TRIM(Datos!AA440&amp;""))&amp;"=",AA$1007)),ISNUMBER(FIND(";"&amp;UPPER(TRIM(Datos!AA440&amp;""))&amp;";",AA$1007))),OR(UPPER(TRIM(Datos!AA440&amp;""))="SÍ",UPPER(TRIM(Datos!AA440&amp;""))="SI",UPPER(TRIM(Datos!AA440&amp;""))="NO"),IF(ISNUMBER(Datos!AA440),AND(OR(AA$1005="",Datos!AA440&gt;=AA$1005),OR(AA$1006="",Datos!AA440&lt;=AA$1006)),FALSE),TRUE))))</f>
        <v>0.0</v>
      </c>
      <c r="AB440">
        <f>IF(Datos!AB440="",0,IF(AND(AB$1008&lt;&gt;"",Datos!AB440=AB$1008),0,IF(AB$1004=0,0,1-CHOOSE(AB$1004,IF(ISNUMBER(Datos!AB440),AND(OR(AB$1005="",Datos!AB440&gt;=AB$1005),OR(AB$1006="",Datos!AB440&lt;=AB$1006)),FALSE),IF(ISNUMBER(Datos!AB440),AND(Datos!AB440=INT(Datos!AB440),AND(OR(AB$1005="",Datos!AB440&gt;=AB$1005),OR(AB$1006="",Datos!AB440&lt;=AB$1006))),FALSE),OR(ISNUMBER(FIND(";"&amp;UPPER(TRIM(Datos!AB440&amp;""))&amp;"=",AB$1007)),ISNUMBER(FIND(";"&amp;UPPER(TRIM(Datos!AB440&amp;""))&amp;";",AB$1007))),OR(UPPER(TRIM(Datos!AB440&amp;""))="SÍ",UPPER(TRIM(Datos!AB440&amp;""))="SI",UPPER(TRIM(Datos!AB440&amp;""))="NO"),IF(ISNUMBER(Datos!AB440),AND(OR(AB$1005="",Datos!AB440&gt;=AB$1005),OR(AB$1006="",Datos!AB440&lt;=AB$1006)),FALSE),TRUE))))</f>
        <v>0.0</v>
      </c>
      <c r="AC440">
        <f>IF(Datos!AC440="",0,IF(AND(AC$1008&lt;&gt;"",Datos!AC440=AC$1008),0,IF(AC$1004=0,0,1-CHOOSE(AC$1004,IF(ISNUMBER(Datos!AC440),AND(OR(AC$1005="",Datos!AC440&gt;=AC$1005),OR(AC$1006="",Datos!AC440&lt;=AC$1006)),FALSE),IF(ISNUMBER(Datos!AC440),AND(Datos!AC440=INT(Datos!AC440),AND(OR(AC$1005="",Datos!AC440&gt;=AC$1005),OR(AC$1006="",Datos!AC440&lt;=AC$1006))),FALSE),OR(ISNUMBER(FIND(";"&amp;UPPER(TRIM(Datos!AC440&amp;""))&amp;"=",AC$1007)),ISNUMBER(FIND(";"&amp;UPPER(TRIM(Datos!AC440&amp;""))&amp;";",AC$1007))),OR(UPPER(TRIM(Datos!AC440&amp;""))="SÍ",UPPER(TRIM(Datos!AC440&amp;""))="SI",UPPER(TRIM(Datos!AC440&amp;""))="NO"),IF(ISNUMBER(Datos!AC440),AND(OR(AC$1005="",Datos!AC440&gt;=AC$1005),OR(AC$1006="",Datos!AC440&lt;=AC$1006)),FALSE),TRUE))))</f>
        <v>0.0</v>
      </c>
      <c r="AD440">
        <f>IF(Datos!AD440="",0,IF(AND(AD$1008&lt;&gt;"",Datos!AD440=AD$1008),0,IF(AD$1004=0,0,1-CHOOSE(AD$1004,IF(ISNUMBER(Datos!AD440),AND(OR(AD$1005="",Datos!AD440&gt;=AD$1005),OR(AD$1006="",Datos!AD440&lt;=AD$1006)),FALSE),IF(ISNUMBER(Datos!AD440),AND(Datos!AD440=INT(Datos!AD440),AND(OR(AD$1005="",Datos!AD440&gt;=AD$1005),OR(AD$1006="",Datos!AD440&lt;=AD$1006))),FALSE),OR(ISNUMBER(FIND(";"&amp;UPPER(TRIM(Datos!AD440&amp;""))&amp;"=",AD$1007)),ISNUMBER(FIND(";"&amp;UPPER(TRIM(Datos!AD440&amp;""))&amp;";",AD$1007))),OR(UPPER(TRIM(Datos!AD440&amp;""))="SÍ",UPPER(TRIM(Datos!AD440&amp;""))="SI",UPPER(TRIM(Datos!AD440&amp;""))="NO"),IF(ISNUMBER(Datos!AD440),AND(OR(AD$1005="",Datos!AD440&gt;=AD$1005),OR(AD$1006="",Datos!AD440&lt;=AD$1006)),FALSE),TRUE))))</f>
        <v>0.0</v>
      </c>
      <c r="AE440">
        <f>IF(Datos!AE440="",0,IF(AND(AE$1008&lt;&gt;"",Datos!AE440=AE$1008),0,IF(AE$1004=0,0,1-CHOOSE(AE$1004,IF(ISNUMBER(Datos!AE440),AND(OR(AE$1005="",Datos!AE440&gt;=AE$1005),OR(AE$1006="",Datos!AE440&lt;=AE$1006)),FALSE),IF(ISNUMBER(Datos!AE440),AND(Datos!AE440=INT(Datos!AE440),AND(OR(AE$1005="",Datos!AE440&gt;=AE$1005),OR(AE$1006="",Datos!AE440&lt;=AE$1006))),FALSE),OR(ISNUMBER(FIND(";"&amp;UPPER(TRIM(Datos!AE440&amp;""))&amp;"=",AE$1007)),ISNUMBER(FIND(";"&amp;UPPER(TRIM(Datos!AE440&amp;""))&amp;";",AE$1007))),OR(UPPER(TRIM(Datos!AE440&amp;""))="SÍ",UPPER(TRIM(Datos!AE440&amp;""))="SI",UPPER(TRIM(Datos!AE440&amp;""))="NO"),IF(ISNUMBER(Datos!AE440),AND(OR(AE$1005="",Datos!AE440&gt;=AE$1005),OR(AE$1006="",Datos!AE440&lt;=AE$1006)),FALSE),TRUE))))</f>
        <v>0.0</v>
      </c>
    </row>
    <row r="441" spans="2:31">
      <c r="B441">
        <f>IF(Datos!B441="",0,IF(AND(B$1008&lt;&gt;"",Datos!B441=B$1008),0,IF(B$1004=0,0,1-CHOOSE(B$1004,IF(ISNUMBER(Datos!B441),AND(OR(B$1005="",Datos!B441&gt;=B$1005),OR(B$1006="",Datos!B441&lt;=B$1006)),FALSE),IF(ISNUMBER(Datos!B441),AND(Datos!B441=INT(Datos!B441),AND(OR(B$1005="",Datos!B441&gt;=B$1005),OR(B$1006="",Datos!B441&lt;=B$1006))),FALSE),OR(ISNUMBER(FIND(";"&amp;UPPER(TRIM(Datos!B441&amp;""))&amp;"=",B$1007)),ISNUMBER(FIND(";"&amp;UPPER(TRIM(Datos!B441&amp;""))&amp;";",B$1007))),OR(UPPER(TRIM(Datos!B441&amp;""))="SÍ",UPPER(TRIM(Datos!B441&amp;""))="SI",UPPER(TRIM(Datos!B441&amp;""))="NO"),IF(ISNUMBER(Datos!B441),AND(OR(B$1005="",Datos!B441&gt;=B$1005),OR(B$1006="",Datos!B441&lt;=B$1006)),FALSE),TRUE))))</f>
        <v>0.0</v>
      </c>
      <c r="C441">
        <f>IF(Datos!C441="",0,IF(AND(C$1008&lt;&gt;"",Datos!C441=C$1008),0,IF(C$1004=0,0,1-CHOOSE(C$1004,IF(ISNUMBER(Datos!C441),AND(OR(C$1005="",Datos!C441&gt;=C$1005),OR(C$1006="",Datos!C441&lt;=C$1006)),FALSE),IF(ISNUMBER(Datos!C441),AND(Datos!C441=INT(Datos!C441),AND(OR(C$1005="",Datos!C441&gt;=C$1005),OR(C$1006="",Datos!C441&lt;=C$1006))),FALSE),OR(ISNUMBER(FIND(";"&amp;UPPER(TRIM(Datos!C441&amp;""))&amp;"=",C$1007)),ISNUMBER(FIND(";"&amp;UPPER(TRIM(Datos!C441&amp;""))&amp;";",C$1007))),OR(UPPER(TRIM(Datos!C441&amp;""))="SÍ",UPPER(TRIM(Datos!C441&amp;""))="SI",UPPER(TRIM(Datos!C441&amp;""))="NO"),IF(ISNUMBER(Datos!C441),AND(OR(C$1005="",Datos!C441&gt;=C$1005),OR(C$1006="",Datos!C441&lt;=C$1006)),FALSE),TRUE))))</f>
        <v>0.0</v>
      </c>
      <c r="D441">
        <f>IF(Datos!D441="",0,IF(AND(D$1008&lt;&gt;"",Datos!D441=D$1008),0,IF(D$1004=0,0,1-CHOOSE(D$1004,IF(ISNUMBER(Datos!D441),AND(OR(D$1005="",Datos!D441&gt;=D$1005),OR(D$1006="",Datos!D441&lt;=D$1006)),FALSE),IF(ISNUMBER(Datos!D441),AND(Datos!D441=INT(Datos!D441),AND(OR(D$1005="",Datos!D441&gt;=D$1005),OR(D$1006="",Datos!D441&lt;=D$1006))),FALSE),OR(ISNUMBER(FIND(";"&amp;UPPER(TRIM(Datos!D441&amp;""))&amp;"=",D$1007)),ISNUMBER(FIND(";"&amp;UPPER(TRIM(Datos!D441&amp;""))&amp;";",D$1007))),OR(UPPER(TRIM(Datos!D441&amp;""))="SÍ",UPPER(TRIM(Datos!D441&amp;""))="SI",UPPER(TRIM(Datos!D441&amp;""))="NO"),IF(ISNUMBER(Datos!D441),AND(OR(D$1005="",Datos!D441&gt;=D$1005),OR(D$1006="",Datos!D441&lt;=D$1006)),FALSE),TRUE))))</f>
        <v>0.0</v>
      </c>
      <c r="E441">
        <f>IF(Datos!E441="",0,IF(AND(E$1008&lt;&gt;"",Datos!E441=E$1008),0,IF(E$1004=0,0,1-CHOOSE(E$1004,IF(ISNUMBER(Datos!E441),AND(OR(E$1005="",Datos!E441&gt;=E$1005),OR(E$1006="",Datos!E441&lt;=E$1006)),FALSE),IF(ISNUMBER(Datos!E441),AND(Datos!E441=INT(Datos!E441),AND(OR(E$1005="",Datos!E441&gt;=E$1005),OR(E$1006="",Datos!E441&lt;=E$1006))),FALSE),OR(ISNUMBER(FIND(";"&amp;UPPER(TRIM(Datos!E441&amp;""))&amp;"=",E$1007)),ISNUMBER(FIND(";"&amp;UPPER(TRIM(Datos!E441&amp;""))&amp;";",E$1007))),OR(UPPER(TRIM(Datos!E441&amp;""))="SÍ",UPPER(TRIM(Datos!E441&amp;""))="SI",UPPER(TRIM(Datos!E441&amp;""))="NO"),IF(ISNUMBER(Datos!E441),AND(OR(E$1005="",Datos!E441&gt;=E$1005),OR(E$1006="",Datos!E441&lt;=E$1006)),FALSE),TRUE))))</f>
        <v>0.0</v>
      </c>
      <c r="F441">
        <f>IF(Datos!F441="",0,IF(AND(F$1008&lt;&gt;"",Datos!F441=F$1008),0,IF(F$1004=0,0,1-CHOOSE(F$1004,IF(ISNUMBER(Datos!F441),AND(OR(F$1005="",Datos!F441&gt;=F$1005),OR(F$1006="",Datos!F441&lt;=F$1006)),FALSE),IF(ISNUMBER(Datos!F441),AND(Datos!F441=INT(Datos!F441),AND(OR(F$1005="",Datos!F441&gt;=F$1005),OR(F$1006="",Datos!F441&lt;=F$1006))),FALSE),OR(ISNUMBER(FIND(";"&amp;UPPER(TRIM(Datos!F441&amp;""))&amp;"=",F$1007)),ISNUMBER(FIND(";"&amp;UPPER(TRIM(Datos!F441&amp;""))&amp;";",F$1007))),OR(UPPER(TRIM(Datos!F441&amp;""))="SÍ",UPPER(TRIM(Datos!F441&amp;""))="SI",UPPER(TRIM(Datos!F441&amp;""))="NO"),IF(ISNUMBER(Datos!F441),AND(OR(F$1005="",Datos!F441&gt;=F$1005),OR(F$1006="",Datos!F441&lt;=F$1006)),FALSE),TRUE))))</f>
        <v>0.0</v>
      </c>
      <c r="G441">
        <f>IF(Datos!G441="",0,IF(AND(G$1008&lt;&gt;"",Datos!G441=G$1008),0,IF(G$1004=0,0,1-CHOOSE(G$1004,IF(ISNUMBER(Datos!G441),AND(OR(G$1005="",Datos!G441&gt;=G$1005),OR(G$1006="",Datos!G441&lt;=G$1006)),FALSE),IF(ISNUMBER(Datos!G441),AND(Datos!G441=INT(Datos!G441),AND(OR(G$1005="",Datos!G441&gt;=G$1005),OR(G$1006="",Datos!G441&lt;=G$1006))),FALSE),OR(ISNUMBER(FIND(";"&amp;UPPER(TRIM(Datos!G441&amp;""))&amp;"=",G$1007)),ISNUMBER(FIND(";"&amp;UPPER(TRIM(Datos!G441&amp;""))&amp;";",G$1007))),OR(UPPER(TRIM(Datos!G441&amp;""))="SÍ",UPPER(TRIM(Datos!G441&amp;""))="SI",UPPER(TRIM(Datos!G441&amp;""))="NO"),IF(ISNUMBER(Datos!G441),AND(OR(G$1005="",Datos!G441&gt;=G$1005),OR(G$1006="",Datos!G441&lt;=G$1006)),FALSE),TRUE))))</f>
        <v>0.0</v>
      </c>
      <c r="H441">
        <f>IF(Datos!H441="",0,IF(AND(H$1008&lt;&gt;"",Datos!H441=H$1008),0,IF(H$1004=0,0,1-CHOOSE(H$1004,IF(ISNUMBER(Datos!H441),AND(OR(H$1005="",Datos!H441&gt;=H$1005),OR(H$1006="",Datos!H441&lt;=H$1006)),FALSE),IF(ISNUMBER(Datos!H441),AND(Datos!H441=INT(Datos!H441),AND(OR(H$1005="",Datos!H441&gt;=H$1005),OR(H$1006="",Datos!H441&lt;=H$1006))),FALSE),OR(ISNUMBER(FIND(";"&amp;UPPER(TRIM(Datos!H441&amp;""))&amp;"=",H$1007)),ISNUMBER(FIND(";"&amp;UPPER(TRIM(Datos!H441&amp;""))&amp;";",H$1007))),OR(UPPER(TRIM(Datos!H441&amp;""))="SÍ",UPPER(TRIM(Datos!H441&amp;""))="SI",UPPER(TRIM(Datos!H441&amp;""))="NO"),IF(ISNUMBER(Datos!H441),AND(OR(H$1005="",Datos!H441&gt;=H$1005),OR(H$1006="",Datos!H441&lt;=H$1006)),FALSE),TRUE))))</f>
        <v>0.0</v>
      </c>
      <c r="I441">
        <f>IF(Datos!I441="",0,IF(AND(I$1008&lt;&gt;"",Datos!I441=I$1008),0,IF(I$1004=0,0,1-CHOOSE(I$1004,IF(ISNUMBER(Datos!I441),AND(OR(I$1005="",Datos!I441&gt;=I$1005),OR(I$1006="",Datos!I441&lt;=I$1006)),FALSE),IF(ISNUMBER(Datos!I441),AND(Datos!I441=INT(Datos!I441),AND(OR(I$1005="",Datos!I441&gt;=I$1005),OR(I$1006="",Datos!I441&lt;=I$1006))),FALSE),OR(ISNUMBER(FIND(";"&amp;UPPER(TRIM(Datos!I441&amp;""))&amp;"=",I$1007)),ISNUMBER(FIND(";"&amp;UPPER(TRIM(Datos!I441&amp;""))&amp;";",I$1007))),OR(UPPER(TRIM(Datos!I441&amp;""))="SÍ",UPPER(TRIM(Datos!I441&amp;""))="SI",UPPER(TRIM(Datos!I441&amp;""))="NO"),IF(ISNUMBER(Datos!I441),AND(OR(I$1005="",Datos!I441&gt;=I$1005),OR(I$1006="",Datos!I441&lt;=I$1006)),FALSE),TRUE))))</f>
        <v>0.0</v>
      </c>
      <c r="J441">
        <f>IF(Datos!J441="",0,IF(AND(J$1008&lt;&gt;"",Datos!J441=J$1008),0,IF(J$1004=0,0,1-CHOOSE(J$1004,IF(ISNUMBER(Datos!J441),AND(OR(J$1005="",Datos!J441&gt;=J$1005),OR(J$1006="",Datos!J441&lt;=J$1006)),FALSE),IF(ISNUMBER(Datos!J441),AND(Datos!J441=INT(Datos!J441),AND(OR(J$1005="",Datos!J441&gt;=J$1005),OR(J$1006="",Datos!J441&lt;=J$1006))),FALSE),OR(ISNUMBER(FIND(";"&amp;UPPER(TRIM(Datos!J441&amp;""))&amp;"=",J$1007)),ISNUMBER(FIND(";"&amp;UPPER(TRIM(Datos!J441&amp;""))&amp;";",J$1007))),OR(UPPER(TRIM(Datos!J441&amp;""))="SÍ",UPPER(TRIM(Datos!J441&amp;""))="SI",UPPER(TRIM(Datos!J441&amp;""))="NO"),IF(ISNUMBER(Datos!J441),AND(OR(J$1005="",Datos!J441&gt;=J$1005),OR(J$1006="",Datos!J441&lt;=J$1006)),FALSE),TRUE))))</f>
        <v>0.0</v>
      </c>
      <c r="K441">
        <f>IF(Datos!K441="",0,IF(AND(K$1008&lt;&gt;"",Datos!K441=K$1008),0,IF(K$1004=0,0,1-CHOOSE(K$1004,IF(ISNUMBER(Datos!K441),AND(OR(K$1005="",Datos!K441&gt;=K$1005),OR(K$1006="",Datos!K441&lt;=K$1006)),FALSE),IF(ISNUMBER(Datos!K441),AND(Datos!K441=INT(Datos!K441),AND(OR(K$1005="",Datos!K441&gt;=K$1005),OR(K$1006="",Datos!K441&lt;=K$1006))),FALSE),OR(ISNUMBER(FIND(";"&amp;UPPER(TRIM(Datos!K441&amp;""))&amp;"=",K$1007)),ISNUMBER(FIND(";"&amp;UPPER(TRIM(Datos!K441&amp;""))&amp;";",K$1007))),OR(UPPER(TRIM(Datos!K441&amp;""))="SÍ",UPPER(TRIM(Datos!K441&amp;""))="SI",UPPER(TRIM(Datos!K441&amp;""))="NO"),IF(ISNUMBER(Datos!K441),AND(OR(K$1005="",Datos!K441&gt;=K$1005),OR(K$1006="",Datos!K441&lt;=K$1006)),FALSE),TRUE))))</f>
        <v>0.0</v>
      </c>
      <c r="L441">
        <f>IF(Datos!L441="",0,IF(AND(L$1008&lt;&gt;"",Datos!L441=L$1008),0,IF(L$1004=0,0,1-CHOOSE(L$1004,IF(ISNUMBER(Datos!L441),AND(OR(L$1005="",Datos!L441&gt;=L$1005),OR(L$1006="",Datos!L441&lt;=L$1006)),FALSE),IF(ISNUMBER(Datos!L441),AND(Datos!L441=INT(Datos!L441),AND(OR(L$1005="",Datos!L441&gt;=L$1005),OR(L$1006="",Datos!L441&lt;=L$1006))),FALSE),OR(ISNUMBER(FIND(";"&amp;UPPER(TRIM(Datos!L441&amp;""))&amp;"=",L$1007)),ISNUMBER(FIND(";"&amp;UPPER(TRIM(Datos!L441&amp;""))&amp;";",L$1007))),OR(UPPER(TRIM(Datos!L441&amp;""))="SÍ",UPPER(TRIM(Datos!L441&amp;""))="SI",UPPER(TRIM(Datos!L441&amp;""))="NO"),IF(ISNUMBER(Datos!L441),AND(OR(L$1005="",Datos!L441&gt;=L$1005),OR(L$1006="",Datos!L441&lt;=L$1006)),FALSE),TRUE))))</f>
        <v>0.0</v>
      </c>
      <c r="M441">
        <f>IF(Datos!M441="",0,IF(AND(M$1008&lt;&gt;"",Datos!M441=M$1008),0,IF(M$1004=0,0,1-CHOOSE(M$1004,IF(ISNUMBER(Datos!M441),AND(OR(M$1005="",Datos!M441&gt;=M$1005),OR(M$1006="",Datos!M441&lt;=M$1006)),FALSE),IF(ISNUMBER(Datos!M441),AND(Datos!M441=INT(Datos!M441),AND(OR(M$1005="",Datos!M441&gt;=M$1005),OR(M$1006="",Datos!M441&lt;=M$1006))),FALSE),OR(ISNUMBER(FIND(";"&amp;UPPER(TRIM(Datos!M441&amp;""))&amp;"=",M$1007)),ISNUMBER(FIND(";"&amp;UPPER(TRIM(Datos!M441&amp;""))&amp;";",M$1007))),OR(UPPER(TRIM(Datos!M441&amp;""))="SÍ",UPPER(TRIM(Datos!M441&amp;""))="SI",UPPER(TRIM(Datos!M441&amp;""))="NO"),IF(ISNUMBER(Datos!M441),AND(OR(M$1005="",Datos!M441&gt;=M$1005),OR(M$1006="",Datos!M441&lt;=M$1006)),FALSE),TRUE))))</f>
        <v>0.0</v>
      </c>
      <c r="N441">
        <f>IF(Datos!N441="",0,IF(AND(N$1008&lt;&gt;"",Datos!N441=N$1008),0,IF(N$1004=0,0,1-CHOOSE(N$1004,IF(ISNUMBER(Datos!N441),AND(OR(N$1005="",Datos!N441&gt;=N$1005),OR(N$1006="",Datos!N441&lt;=N$1006)),FALSE),IF(ISNUMBER(Datos!N441),AND(Datos!N441=INT(Datos!N441),AND(OR(N$1005="",Datos!N441&gt;=N$1005),OR(N$1006="",Datos!N441&lt;=N$1006))),FALSE),OR(ISNUMBER(FIND(";"&amp;UPPER(TRIM(Datos!N441&amp;""))&amp;"=",N$1007)),ISNUMBER(FIND(";"&amp;UPPER(TRIM(Datos!N441&amp;""))&amp;";",N$1007))),OR(UPPER(TRIM(Datos!N441&amp;""))="SÍ",UPPER(TRIM(Datos!N441&amp;""))="SI",UPPER(TRIM(Datos!N441&amp;""))="NO"),IF(ISNUMBER(Datos!N441),AND(OR(N$1005="",Datos!N441&gt;=N$1005),OR(N$1006="",Datos!N441&lt;=N$1006)),FALSE),TRUE))))</f>
        <v>0.0</v>
      </c>
      <c r="O441">
        <f>IF(Datos!O441="",0,IF(AND(O$1008&lt;&gt;"",Datos!O441=O$1008),0,IF(O$1004=0,0,1-CHOOSE(O$1004,IF(ISNUMBER(Datos!O441),AND(OR(O$1005="",Datos!O441&gt;=O$1005),OR(O$1006="",Datos!O441&lt;=O$1006)),FALSE),IF(ISNUMBER(Datos!O441),AND(Datos!O441=INT(Datos!O441),AND(OR(O$1005="",Datos!O441&gt;=O$1005),OR(O$1006="",Datos!O441&lt;=O$1006))),FALSE),OR(ISNUMBER(FIND(";"&amp;UPPER(TRIM(Datos!O441&amp;""))&amp;"=",O$1007)),ISNUMBER(FIND(";"&amp;UPPER(TRIM(Datos!O441&amp;""))&amp;";",O$1007))),OR(UPPER(TRIM(Datos!O441&amp;""))="SÍ",UPPER(TRIM(Datos!O441&amp;""))="SI",UPPER(TRIM(Datos!O441&amp;""))="NO"),IF(ISNUMBER(Datos!O441),AND(OR(O$1005="",Datos!O441&gt;=O$1005),OR(O$1006="",Datos!O441&lt;=O$1006)),FALSE),TRUE))))</f>
        <v>0.0</v>
      </c>
      <c r="P441">
        <f>IF(Datos!P441="",0,IF(AND(P$1008&lt;&gt;"",Datos!P441=P$1008),0,IF(P$1004=0,0,1-CHOOSE(P$1004,IF(ISNUMBER(Datos!P441),AND(OR(P$1005="",Datos!P441&gt;=P$1005),OR(P$1006="",Datos!P441&lt;=P$1006)),FALSE),IF(ISNUMBER(Datos!P441),AND(Datos!P441=INT(Datos!P441),AND(OR(P$1005="",Datos!P441&gt;=P$1005),OR(P$1006="",Datos!P441&lt;=P$1006))),FALSE),OR(ISNUMBER(FIND(";"&amp;UPPER(TRIM(Datos!P441&amp;""))&amp;"=",P$1007)),ISNUMBER(FIND(";"&amp;UPPER(TRIM(Datos!P441&amp;""))&amp;";",P$1007))),OR(UPPER(TRIM(Datos!P441&amp;""))="SÍ",UPPER(TRIM(Datos!P441&amp;""))="SI",UPPER(TRIM(Datos!P441&amp;""))="NO"),IF(ISNUMBER(Datos!P441),AND(OR(P$1005="",Datos!P441&gt;=P$1005),OR(P$1006="",Datos!P441&lt;=P$1006)),FALSE),TRUE))))</f>
        <v>0.0</v>
      </c>
      <c r="Q441">
        <f>IF(Datos!Q441="",0,IF(AND(Q$1008&lt;&gt;"",Datos!Q441=Q$1008),0,IF(Q$1004=0,0,1-CHOOSE(Q$1004,IF(ISNUMBER(Datos!Q441),AND(OR(Q$1005="",Datos!Q441&gt;=Q$1005),OR(Q$1006="",Datos!Q441&lt;=Q$1006)),FALSE),IF(ISNUMBER(Datos!Q441),AND(Datos!Q441=INT(Datos!Q441),AND(OR(Q$1005="",Datos!Q441&gt;=Q$1005),OR(Q$1006="",Datos!Q441&lt;=Q$1006))),FALSE),OR(ISNUMBER(FIND(";"&amp;UPPER(TRIM(Datos!Q441&amp;""))&amp;"=",Q$1007)),ISNUMBER(FIND(";"&amp;UPPER(TRIM(Datos!Q441&amp;""))&amp;";",Q$1007))),OR(UPPER(TRIM(Datos!Q441&amp;""))="SÍ",UPPER(TRIM(Datos!Q441&amp;""))="SI",UPPER(TRIM(Datos!Q441&amp;""))="NO"),IF(ISNUMBER(Datos!Q441),AND(OR(Q$1005="",Datos!Q441&gt;=Q$1005),OR(Q$1006="",Datos!Q441&lt;=Q$1006)),FALSE),TRUE))))</f>
        <v>0.0</v>
      </c>
      <c r="R441">
        <f>IF(Datos!R441="",0,IF(AND(R$1008&lt;&gt;"",Datos!R441=R$1008),0,IF(R$1004=0,0,1-CHOOSE(R$1004,IF(ISNUMBER(Datos!R441),AND(OR(R$1005="",Datos!R441&gt;=R$1005),OR(R$1006="",Datos!R441&lt;=R$1006)),FALSE),IF(ISNUMBER(Datos!R441),AND(Datos!R441=INT(Datos!R441),AND(OR(R$1005="",Datos!R441&gt;=R$1005),OR(R$1006="",Datos!R441&lt;=R$1006))),FALSE),OR(ISNUMBER(FIND(";"&amp;UPPER(TRIM(Datos!R441&amp;""))&amp;"=",R$1007)),ISNUMBER(FIND(";"&amp;UPPER(TRIM(Datos!R441&amp;""))&amp;";",R$1007))),OR(UPPER(TRIM(Datos!R441&amp;""))="SÍ",UPPER(TRIM(Datos!R441&amp;""))="SI",UPPER(TRIM(Datos!R441&amp;""))="NO"),IF(ISNUMBER(Datos!R441),AND(OR(R$1005="",Datos!R441&gt;=R$1005),OR(R$1006="",Datos!R441&lt;=R$1006)),FALSE),TRUE))))</f>
        <v>0.0</v>
      </c>
      <c r="S441">
        <f>IF(Datos!S441="",0,IF(AND(S$1008&lt;&gt;"",Datos!S441=S$1008),0,IF(S$1004=0,0,1-CHOOSE(S$1004,IF(ISNUMBER(Datos!S441),AND(OR(S$1005="",Datos!S441&gt;=S$1005),OR(S$1006="",Datos!S441&lt;=S$1006)),FALSE),IF(ISNUMBER(Datos!S441),AND(Datos!S441=INT(Datos!S441),AND(OR(S$1005="",Datos!S441&gt;=S$1005),OR(S$1006="",Datos!S441&lt;=S$1006))),FALSE),OR(ISNUMBER(FIND(";"&amp;UPPER(TRIM(Datos!S441&amp;""))&amp;"=",S$1007)),ISNUMBER(FIND(";"&amp;UPPER(TRIM(Datos!S441&amp;""))&amp;";",S$1007))),OR(UPPER(TRIM(Datos!S441&amp;""))="SÍ",UPPER(TRIM(Datos!S441&amp;""))="SI",UPPER(TRIM(Datos!S441&amp;""))="NO"),IF(ISNUMBER(Datos!S441),AND(OR(S$1005="",Datos!S441&gt;=S$1005),OR(S$1006="",Datos!S441&lt;=S$1006)),FALSE),TRUE))))</f>
        <v>0.0</v>
      </c>
      <c r="T441">
        <f>IF(Datos!T441="",0,IF(AND(T$1008&lt;&gt;"",Datos!T441=T$1008),0,IF(T$1004=0,0,1-CHOOSE(T$1004,IF(ISNUMBER(Datos!T441),AND(OR(T$1005="",Datos!T441&gt;=T$1005),OR(T$1006="",Datos!T441&lt;=T$1006)),FALSE),IF(ISNUMBER(Datos!T441),AND(Datos!T441=INT(Datos!T441),AND(OR(T$1005="",Datos!T441&gt;=T$1005),OR(T$1006="",Datos!T441&lt;=T$1006))),FALSE),OR(ISNUMBER(FIND(";"&amp;UPPER(TRIM(Datos!T441&amp;""))&amp;"=",T$1007)),ISNUMBER(FIND(";"&amp;UPPER(TRIM(Datos!T441&amp;""))&amp;";",T$1007))),OR(UPPER(TRIM(Datos!T441&amp;""))="SÍ",UPPER(TRIM(Datos!T441&amp;""))="SI",UPPER(TRIM(Datos!T441&amp;""))="NO"),IF(ISNUMBER(Datos!T441),AND(OR(T$1005="",Datos!T441&gt;=T$1005),OR(T$1006="",Datos!T441&lt;=T$1006)),FALSE),TRUE))))</f>
        <v>0.0</v>
      </c>
      <c r="U441">
        <f>IF(Datos!U441="",0,IF(AND(U$1008&lt;&gt;"",Datos!U441=U$1008),0,IF(U$1004=0,0,1-CHOOSE(U$1004,IF(ISNUMBER(Datos!U441),AND(OR(U$1005="",Datos!U441&gt;=U$1005),OR(U$1006="",Datos!U441&lt;=U$1006)),FALSE),IF(ISNUMBER(Datos!U441),AND(Datos!U441=INT(Datos!U441),AND(OR(U$1005="",Datos!U441&gt;=U$1005),OR(U$1006="",Datos!U441&lt;=U$1006))),FALSE),OR(ISNUMBER(FIND(";"&amp;UPPER(TRIM(Datos!U441&amp;""))&amp;"=",U$1007)),ISNUMBER(FIND(";"&amp;UPPER(TRIM(Datos!U441&amp;""))&amp;";",U$1007))),OR(UPPER(TRIM(Datos!U441&amp;""))="SÍ",UPPER(TRIM(Datos!U441&amp;""))="SI",UPPER(TRIM(Datos!U441&amp;""))="NO"),IF(ISNUMBER(Datos!U441),AND(OR(U$1005="",Datos!U441&gt;=U$1005),OR(U$1006="",Datos!U441&lt;=U$1006)),FALSE),TRUE))))</f>
        <v>0.0</v>
      </c>
      <c r="V441">
        <f>IF(Datos!V441="",0,IF(AND(V$1008&lt;&gt;"",Datos!V441=V$1008),0,IF(V$1004=0,0,1-CHOOSE(V$1004,IF(ISNUMBER(Datos!V441),AND(OR(V$1005="",Datos!V441&gt;=V$1005),OR(V$1006="",Datos!V441&lt;=V$1006)),FALSE),IF(ISNUMBER(Datos!V441),AND(Datos!V441=INT(Datos!V441),AND(OR(V$1005="",Datos!V441&gt;=V$1005),OR(V$1006="",Datos!V441&lt;=V$1006))),FALSE),OR(ISNUMBER(FIND(";"&amp;UPPER(TRIM(Datos!V441&amp;""))&amp;"=",V$1007)),ISNUMBER(FIND(";"&amp;UPPER(TRIM(Datos!V441&amp;""))&amp;";",V$1007))),OR(UPPER(TRIM(Datos!V441&amp;""))="SÍ",UPPER(TRIM(Datos!V441&amp;""))="SI",UPPER(TRIM(Datos!V441&amp;""))="NO"),IF(ISNUMBER(Datos!V441),AND(OR(V$1005="",Datos!V441&gt;=V$1005),OR(V$1006="",Datos!V441&lt;=V$1006)),FALSE),TRUE))))</f>
        <v>0.0</v>
      </c>
      <c r="W441">
        <f>IF(Datos!W441="",0,IF(AND(W$1008&lt;&gt;"",Datos!W441=W$1008),0,IF(W$1004=0,0,1-CHOOSE(W$1004,IF(ISNUMBER(Datos!W441),AND(OR(W$1005="",Datos!W441&gt;=W$1005),OR(W$1006="",Datos!W441&lt;=W$1006)),FALSE),IF(ISNUMBER(Datos!W441),AND(Datos!W441=INT(Datos!W441),AND(OR(W$1005="",Datos!W441&gt;=W$1005),OR(W$1006="",Datos!W441&lt;=W$1006))),FALSE),OR(ISNUMBER(FIND(";"&amp;UPPER(TRIM(Datos!W441&amp;""))&amp;"=",W$1007)),ISNUMBER(FIND(";"&amp;UPPER(TRIM(Datos!W441&amp;""))&amp;";",W$1007))),OR(UPPER(TRIM(Datos!W441&amp;""))="SÍ",UPPER(TRIM(Datos!W441&amp;""))="SI",UPPER(TRIM(Datos!W441&amp;""))="NO"),IF(ISNUMBER(Datos!W441),AND(OR(W$1005="",Datos!W441&gt;=W$1005),OR(W$1006="",Datos!W441&lt;=W$1006)),FALSE),TRUE))))</f>
        <v>0.0</v>
      </c>
      <c r="X441">
        <f>IF(Datos!X441="",0,IF(AND(X$1008&lt;&gt;"",Datos!X441=X$1008),0,IF(X$1004=0,0,1-CHOOSE(X$1004,IF(ISNUMBER(Datos!X441),AND(OR(X$1005="",Datos!X441&gt;=X$1005),OR(X$1006="",Datos!X441&lt;=X$1006)),FALSE),IF(ISNUMBER(Datos!X441),AND(Datos!X441=INT(Datos!X441),AND(OR(X$1005="",Datos!X441&gt;=X$1005),OR(X$1006="",Datos!X441&lt;=X$1006))),FALSE),OR(ISNUMBER(FIND(";"&amp;UPPER(TRIM(Datos!X441&amp;""))&amp;"=",X$1007)),ISNUMBER(FIND(";"&amp;UPPER(TRIM(Datos!X441&amp;""))&amp;";",X$1007))),OR(UPPER(TRIM(Datos!X441&amp;""))="SÍ",UPPER(TRIM(Datos!X441&amp;""))="SI",UPPER(TRIM(Datos!X441&amp;""))="NO"),IF(ISNUMBER(Datos!X441),AND(OR(X$1005="",Datos!X441&gt;=X$1005),OR(X$1006="",Datos!X441&lt;=X$1006)),FALSE),TRUE))))</f>
        <v>0.0</v>
      </c>
      <c r="Y441">
        <f>IF(Datos!Y441="",0,IF(AND(Y$1008&lt;&gt;"",Datos!Y441=Y$1008),0,IF(Y$1004=0,0,1-CHOOSE(Y$1004,IF(ISNUMBER(Datos!Y441),AND(OR(Y$1005="",Datos!Y441&gt;=Y$1005),OR(Y$1006="",Datos!Y441&lt;=Y$1006)),FALSE),IF(ISNUMBER(Datos!Y441),AND(Datos!Y441=INT(Datos!Y441),AND(OR(Y$1005="",Datos!Y441&gt;=Y$1005),OR(Y$1006="",Datos!Y441&lt;=Y$1006))),FALSE),OR(ISNUMBER(FIND(";"&amp;UPPER(TRIM(Datos!Y441&amp;""))&amp;"=",Y$1007)),ISNUMBER(FIND(";"&amp;UPPER(TRIM(Datos!Y441&amp;""))&amp;";",Y$1007))),OR(UPPER(TRIM(Datos!Y441&amp;""))="SÍ",UPPER(TRIM(Datos!Y441&amp;""))="SI",UPPER(TRIM(Datos!Y441&amp;""))="NO"),IF(ISNUMBER(Datos!Y441),AND(OR(Y$1005="",Datos!Y441&gt;=Y$1005),OR(Y$1006="",Datos!Y441&lt;=Y$1006)),FALSE),TRUE))))</f>
        <v>0.0</v>
      </c>
      <c r="Z441">
        <f>IF(Datos!Z441="",0,IF(AND(Z$1008&lt;&gt;"",Datos!Z441=Z$1008),0,IF(Z$1004=0,0,1-CHOOSE(Z$1004,IF(ISNUMBER(Datos!Z441),AND(OR(Z$1005="",Datos!Z441&gt;=Z$1005),OR(Z$1006="",Datos!Z441&lt;=Z$1006)),FALSE),IF(ISNUMBER(Datos!Z441),AND(Datos!Z441=INT(Datos!Z441),AND(OR(Z$1005="",Datos!Z441&gt;=Z$1005),OR(Z$1006="",Datos!Z441&lt;=Z$1006))),FALSE),OR(ISNUMBER(FIND(";"&amp;UPPER(TRIM(Datos!Z441&amp;""))&amp;"=",Z$1007)),ISNUMBER(FIND(";"&amp;UPPER(TRIM(Datos!Z441&amp;""))&amp;";",Z$1007))),OR(UPPER(TRIM(Datos!Z441&amp;""))="SÍ",UPPER(TRIM(Datos!Z441&amp;""))="SI",UPPER(TRIM(Datos!Z441&amp;""))="NO"),IF(ISNUMBER(Datos!Z441),AND(OR(Z$1005="",Datos!Z441&gt;=Z$1005),OR(Z$1006="",Datos!Z441&lt;=Z$1006)),FALSE),TRUE))))</f>
        <v>0.0</v>
      </c>
      <c r="AA441">
        <f>IF(Datos!AA441="",0,IF(AND(AA$1008&lt;&gt;"",Datos!AA441=AA$1008),0,IF(AA$1004=0,0,1-CHOOSE(AA$1004,IF(ISNUMBER(Datos!AA441),AND(OR(AA$1005="",Datos!AA441&gt;=AA$1005),OR(AA$1006="",Datos!AA441&lt;=AA$1006)),FALSE),IF(ISNUMBER(Datos!AA441),AND(Datos!AA441=INT(Datos!AA441),AND(OR(AA$1005="",Datos!AA441&gt;=AA$1005),OR(AA$1006="",Datos!AA441&lt;=AA$1006))),FALSE),OR(ISNUMBER(FIND(";"&amp;UPPER(TRIM(Datos!AA441&amp;""))&amp;"=",AA$1007)),ISNUMBER(FIND(";"&amp;UPPER(TRIM(Datos!AA441&amp;""))&amp;";",AA$1007))),OR(UPPER(TRIM(Datos!AA441&amp;""))="SÍ",UPPER(TRIM(Datos!AA441&amp;""))="SI",UPPER(TRIM(Datos!AA441&amp;""))="NO"),IF(ISNUMBER(Datos!AA441),AND(OR(AA$1005="",Datos!AA441&gt;=AA$1005),OR(AA$1006="",Datos!AA441&lt;=AA$1006)),FALSE),TRUE))))</f>
        <v>0.0</v>
      </c>
      <c r="AB441">
        <f>IF(Datos!AB441="",0,IF(AND(AB$1008&lt;&gt;"",Datos!AB441=AB$1008),0,IF(AB$1004=0,0,1-CHOOSE(AB$1004,IF(ISNUMBER(Datos!AB441),AND(OR(AB$1005="",Datos!AB441&gt;=AB$1005),OR(AB$1006="",Datos!AB441&lt;=AB$1006)),FALSE),IF(ISNUMBER(Datos!AB441),AND(Datos!AB441=INT(Datos!AB441),AND(OR(AB$1005="",Datos!AB441&gt;=AB$1005),OR(AB$1006="",Datos!AB441&lt;=AB$1006))),FALSE),OR(ISNUMBER(FIND(";"&amp;UPPER(TRIM(Datos!AB441&amp;""))&amp;"=",AB$1007)),ISNUMBER(FIND(";"&amp;UPPER(TRIM(Datos!AB441&amp;""))&amp;";",AB$1007))),OR(UPPER(TRIM(Datos!AB441&amp;""))="SÍ",UPPER(TRIM(Datos!AB441&amp;""))="SI",UPPER(TRIM(Datos!AB441&amp;""))="NO"),IF(ISNUMBER(Datos!AB441),AND(OR(AB$1005="",Datos!AB441&gt;=AB$1005),OR(AB$1006="",Datos!AB441&lt;=AB$1006)),FALSE),TRUE))))</f>
        <v>0.0</v>
      </c>
      <c r="AC441">
        <f>IF(Datos!AC441="",0,IF(AND(AC$1008&lt;&gt;"",Datos!AC441=AC$1008),0,IF(AC$1004=0,0,1-CHOOSE(AC$1004,IF(ISNUMBER(Datos!AC441),AND(OR(AC$1005="",Datos!AC441&gt;=AC$1005),OR(AC$1006="",Datos!AC441&lt;=AC$1006)),FALSE),IF(ISNUMBER(Datos!AC441),AND(Datos!AC441=INT(Datos!AC441),AND(OR(AC$1005="",Datos!AC441&gt;=AC$1005),OR(AC$1006="",Datos!AC441&lt;=AC$1006))),FALSE),OR(ISNUMBER(FIND(";"&amp;UPPER(TRIM(Datos!AC441&amp;""))&amp;"=",AC$1007)),ISNUMBER(FIND(";"&amp;UPPER(TRIM(Datos!AC441&amp;""))&amp;";",AC$1007))),OR(UPPER(TRIM(Datos!AC441&amp;""))="SÍ",UPPER(TRIM(Datos!AC441&amp;""))="SI",UPPER(TRIM(Datos!AC441&amp;""))="NO"),IF(ISNUMBER(Datos!AC441),AND(OR(AC$1005="",Datos!AC441&gt;=AC$1005),OR(AC$1006="",Datos!AC441&lt;=AC$1006)),FALSE),TRUE))))</f>
        <v>0.0</v>
      </c>
      <c r="AD441">
        <f>IF(Datos!AD441="",0,IF(AND(AD$1008&lt;&gt;"",Datos!AD441=AD$1008),0,IF(AD$1004=0,0,1-CHOOSE(AD$1004,IF(ISNUMBER(Datos!AD441),AND(OR(AD$1005="",Datos!AD441&gt;=AD$1005),OR(AD$1006="",Datos!AD441&lt;=AD$1006)),FALSE),IF(ISNUMBER(Datos!AD441),AND(Datos!AD441=INT(Datos!AD441),AND(OR(AD$1005="",Datos!AD441&gt;=AD$1005),OR(AD$1006="",Datos!AD441&lt;=AD$1006))),FALSE),OR(ISNUMBER(FIND(";"&amp;UPPER(TRIM(Datos!AD441&amp;""))&amp;"=",AD$1007)),ISNUMBER(FIND(";"&amp;UPPER(TRIM(Datos!AD441&amp;""))&amp;";",AD$1007))),OR(UPPER(TRIM(Datos!AD441&amp;""))="SÍ",UPPER(TRIM(Datos!AD441&amp;""))="SI",UPPER(TRIM(Datos!AD441&amp;""))="NO"),IF(ISNUMBER(Datos!AD441),AND(OR(AD$1005="",Datos!AD441&gt;=AD$1005),OR(AD$1006="",Datos!AD441&lt;=AD$1006)),FALSE),TRUE))))</f>
        <v>0.0</v>
      </c>
      <c r="AE441">
        <f>IF(Datos!AE441="",0,IF(AND(AE$1008&lt;&gt;"",Datos!AE441=AE$1008),0,IF(AE$1004=0,0,1-CHOOSE(AE$1004,IF(ISNUMBER(Datos!AE441),AND(OR(AE$1005="",Datos!AE441&gt;=AE$1005),OR(AE$1006="",Datos!AE441&lt;=AE$1006)),FALSE),IF(ISNUMBER(Datos!AE441),AND(Datos!AE441=INT(Datos!AE441),AND(OR(AE$1005="",Datos!AE441&gt;=AE$1005),OR(AE$1006="",Datos!AE441&lt;=AE$1006))),FALSE),OR(ISNUMBER(FIND(";"&amp;UPPER(TRIM(Datos!AE441&amp;""))&amp;"=",AE$1007)),ISNUMBER(FIND(";"&amp;UPPER(TRIM(Datos!AE441&amp;""))&amp;";",AE$1007))),OR(UPPER(TRIM(Datos!AE441&amp;""))="SÍ",UPPER(TRIM(Datos!AE441&amp;""))="SI",UPPER(TRIM(Datos!AE441&amp;""))="NO"),IF(ISNUMBER(Datos!AE441),AND(OR(AE$1005="",Datos!AE441&gt;=AE$1005),OR(AE$1006="",Datos!AE441&lt;=AE$1006)),FALSE),TRUE))))</f>
        <v>0.0</v>
      </c>
    </row>
    <row r="442" spans="2:31">
      <c r="B442">
        <f>IF(Datos!B442="",0,IF(AND(B$1008&lt;&gt;"",Datos!B442=B$1008),0,IF(B$1004=0,0,1-CHOOSE(B$1004,IF(ISNUMBER(Datos!B442),AND(OR(B$1005="",Datos!B442&gt;=B$1005),OR(B$1006="",Datos!B442&lt;=B$1006)),FALSE),IF(ISNUMBER(Datos!B442),AND(Datos!B442=INT(Datos!B442),AND(OR(B$1005="",Datos!B442&gt;=B$1005),OR(B$1006="",Datos!B442&lt;=B$1006))),FALSE),OR(ISNUMBER(FIND(";"&amp;UPPER(TRIM(Datos!B442&amp;""))&amp;"=",B$1007)),ISNUMBER(FIND(";"&amp;UPPER(TRIM(Datos!B442&amp;""))&amp;";",B$1007))),OR(UPPER(TRIM(Datos!B442&amp;""))="SÍ",UPPER(TRIM(Datos!B442&amp;""))="SI",UPPER(TRIM(Datos!B442&amp;""))="NO"),IF(ISNUMBER(Datos!B442),AND(OR(B$1005="",Datos!B442&gt;=B$1005),OR(B$1006="",Datos!B442&lt;=B$1006)),FALSE),TRUE))))</f>
        <v>0.0</v>
      </c>
      <c r="C442">
        <f>IF(Datos!C442="",0,IF(AND(C$1008&lt;&gt;"",Datos!C442=C$1008),0,IF(C$1004=0,0,1-CHOOSE(C$1004,IF(ISNUMBER(Datos!C442),AND(OR(C$1005="",Datos!C442&gt;=C$1005),OR(C$1006="",Datos!C442&lt;=C$1006)),FALSE),IF(ISNUMBER(Datos!C442),AND(Datos!C442=INT(Datos!C442),AND(OR(C$1005="",Datos!C442&gt;=C$1005),OR(C$1006="",Datos!C442&lt;=C$1006))),FALSE),OR(ISNUMBER(FIND(";"&amp;UPPER(TRIM(Datos!C442&amp;""))&amp;"=",C$1007)),ISNUMBER(FIND(";"&amp;UPPER(TRIM(Datos!C442&amp;""))&amp;";",C$1007))),OR(UPPER(TRIM(Datos!C442&amp;""))="SÍ",UPPER(TRIM(Datos!C442&amp;""))="SI",UPPER(TRIM(Datos!C442&amp;""))="NO"),IF(ISNUMBER(Datos!C442),AND(OR(C$1005="",Datos!C442&gt;=C$1005),OR(C$1006="",Datos!C442&lt;=C$1006)),FALSE),TRUE))))</f>
        <v>0.0</v>
      </c>
      <c r="D442">
        <f>IF(Datos!D442="",0,IF(AND(D$1008&lt;&gt;"",Datos!D442=D$1008),0,IF(D$1004=0,0,1-CHOOSE(D$1004,IF(ISNUMBER(Datos!D442),AND(OR(D$1005="",Datos!D442&gt;=D$1005),OR(D$1006="",Datos!D442&lt;=D$1006)),FALSE),IF(ISNUMBER(Datos!D442),AND(Datos!D442=INT(Datos!D442),AND(OR(D$1005="",Datos!D442&gt;=D$1005),OR(D$1006="",Datos!D442&lt;=D$1006))),FALSE),OR(ISNUMBER(FIND(";"&amp;UPPER(TRIM(Datos!D442&amp;""))&amp;"=",D$1007)),ISNUMBER(FIND(";"&amp;UPPER(TRIM(Datos!D442&amp;""))&amp;";",D$1007))),OR(UPPER(TRIM(Datos!D442&amp;""))="SÍ",UPPER(TRIM(Datos!D442&amp;""))="SI",UPPER(TRIM(Datos!D442&amp;""))="NO"),IF(ISNUMBER(Datos!D442),AND(OR(D$1005="",Datos!D442&gt;=D$1005),OR(D$1006="",Datos!D442&lt;=D$1006)),FALSE),TRUE))))</f>
        <v>0.0</v>
      </c>
      <c r="E442">
        <f>IF(Datos!E442="",0,IF(AND(E$1008&lt;&gt;"",Datos!E442=E$1008),0,IF(E$1004=0,0,1-CHOOSE(E$1004,IF(ISNUMBER(Datos!E442),AND(OR(E$1005="",Datos!E442&gt;=E$1005),OR(E$1006="",Datos!E442&lt;=E$1006)),FALSE),IF(ISNUMBER(Datos!E442),AND(Datos!E442=INT(Datos!E442),AND(OR(E$1005="",Datos!E442&gt;=E$1005),OR(E$1006="",Datos!E442&lt;=E$1006))),FALSE),OR(ISNUMBER(FIND(";"&amp;UPPER(TRIM(Datos!E442&amp;""))&amp;"=",E$1007)),ISNUMBER(FIND(";"&amp;UPPER(TRIM(Datos!E442&amp;""))&amp;";",E$1007))),OR(UPPER(TRIM(Datos!E442&amp;""))="SÍ",UPPER(TRIM(Datos!E442&amp;""))="SI",UPPER(TRIM(Datos!E442&amp;""))="NO"),IF(ISNUMBER(Datos!E442),AND(OR(E$1005="",Datos!E442&gt;=E$1005),OR(E$1006="",Datos!E442&lt;=E$1006)),FALSE),TRUE))))</f>
        <v>0.0</v>
      </c>
      <c r="F442">
        <f>IF(Datos!F442="",0,IF(AND(F$1008&lt;&gt;"",Datos!F442=F$1008),0,IF(F$1004=0,0,1-CHOOSE(F$1004,IF(ISNUMBER(Datos!F442),AND(OR(F$1005="",Datos!F442&gt;=F$1005),OR(F$1006="",Datos!F442&lt;=F$1006)),FALSE),IF(ISNUMBER(Datos!F442),AND(Datos!F442=INT(Datos!F442),AND(OR(F$1005="",Datos!F442&gt;=F$1005),OR(F$1006="",Datos!F442&lt;=F$1006))),FALSE),OR(ISNUMBER(FIND(";"&amp;UPPER(TRIM(Datos!F442&amp;""))&amp;"=",F$1007)),ISNUMBER(FIND(";"&amp;UPPER(TRIM(Datos!F442&amp;""))&amp;";",F$1007))),OR(UPPER(TRIM(Datos!F442&amp;""))="SÍ",UPPER(TRIM(Datos!F442&amp;""))="SI",UPPER(TRIM(Datos!F442&amp;""))="NO"),IF(ISNUMBER(Datos!F442),AND(OR(F$1005="",Datos!F442&gt;=F$1005),OR(F$1006="",Datos!F442&lt;=F$1006)),FALSE),TRUE))))</f>
        <v>0.0</v>
      </c>
      <c r="G442">
        <f>IF(Datos!G442="",0,IF(AND(G$1008&lt;&gt;"",Datos!G442=G$1008),0,IF(G$1004=0,0,1-CHOOSE(G$1004,IF(ISNUMBER(Datos!G442),AND(OR(G$1005="",Datos!G442&gt;=G$1005),OR(G$1006="",Datos!G442&lt;=G$1006)),FALSE),IF(ISNUMBER(Datos!G442),AND(Datos!G442=INT(Datos!G442),AND(OR(G$1005="",Datos!G442&gt;=G$1005),OR(G$1006="",Datos!G442&lt;=G$1006))),FALSE),OR(ISNUMBER(FIND(";"&amp;UPPER(TRIM(Datos!G442&amp;""))&amp;"=",G$1007)),ISNUMBER(FIND(";"&amp;UPPER(TRIM(Datos!G442&amp;""))&amp;";",G$1007))),OR(UPPER(TRIM(Datos!G442&amp;""))="SÍ",UPPER(TRIM(Datos!G442&amp;""))="SI",UPPER(TRIM(Datos!G442&amp;""))="NO"),IF(ISNUMBER(Datos!G442),AND(OR(G$1005="",Datos!G442&gt;=G$1005),OR(G$1006="",Datos!G442&lt;=G$1006)),FALSE),TRUE))))</f>
        <v>0.0</v>
      </c>
      <c r="H442">
        <f>IF(Datos!H442="",0,IF(AND(H$1008&lt;&gt;"",Datos!H442=H$1008),0,IF(H$1004=0,0,1-CHOOSE(H$1004,IF(ISNUMBER(Datos!H442),AND(OR(H$1005="",Datos!H442&gt;=H$1005),OR(H$1006="",Datos!H442&lt;=H$1006)),FALSE),IF(ISNUMBER(Datos!H442),AND(Datos!H442=INT(Datos!H442),AND(OR(H$1005="",Datos!H442&gt;=H$1005),OR(H$1006="",Datos!H442&lt;=H$1006))),FALSE),OR(ISNUMBER(FIND(";"&amp;UPPER(TRIM(Datos!H442&amp;""))&amp;"=",H$1007)),ISNUMBER(FIND(";"&amp;UPPER(TRIM(Datos!H442&amp;""))&amp;";",H$1007))),OR(UPPER(TRIM(Datos!H442&amp;""))="SÍ",UPPER(TRIM(Datos!H442&amp;""))="SI",UPPER(TRIM(Datos!H442&amp;""))="NO"),IF(ISNUMBER(Datos!H442),AND(OR(H$1005="",Datos!H442&gt;=H$1005),OR(H$1006="",Datos!H442&lt;=H$1006)),FALSE),TRUE))))</f>
        <v>0.0</v>
      </c>
      <c r="I442">
        <f>IF(Datos!I442="",0,IF(AND(I$1008&lt;&gt;"",Datos!I442=I$1008),0,IF(I$1004=0,0,1-CHOOSE(I$1004,IF(ISNUMBER(Datos!I442),AND(OR(I$1005="",Datos!I442&gt;=I$1005),OR(I$1006="",Datos!I442&lt;=I$1006)),FALSE),IF(ISNUMBER(Datos!I442),AND(Datos!I442=INT(Datos!I442),AND(OR(I$1005="",Datos!I442&gt;=I$1005),OR(I$1006="",Datos!I442&lt;=I$1006))),FALSE),OR(ISNUMBER(FIND(";"&amp;UPPER(TRIM(Datos!I442&amp;""))&amp;"=",I$1007)),ISNUMBER(FIND(";"&amp;UPPER(TRIM(Datos!I442&amp;""))&amp;";",I$1007))),OR(UPPER(TRIM(Datos!I442&amp;""))="SÍ",UPPER(TRIM(Datos!I442&amp;""))="SI",UPPER(TRIM(Datos!I442&amp;""))="NO"),IF(ISNUMBER(Datos!I442),AND(OR(I$1005="",Datos!I442&gt;=I$1005),OR(I$1006="",Datos!I442&lt;=I$1006)),FALSE),TRUE))))</f>
        <v>0.0</v>
      </c>
      <c r="J442">
        <f>IF(Datos!J442="",0,IF(AND(J$1008&lt;&gt;"",Datos!J442=J$1008),0,IF(J$1004=0,0,1-CHOOSE(J$1004,IF(ISNUMBER(Datos!J442),AND(OR(J$1005="",Datos!J442&gt;=J$1005),OR(J$1006="",Datos!J442&lt;=J$1006)),FALSE),IF(ISNUMBER(Datos!J442),AND(Datos!J442=INT(Datos!J442),AND(OR(J$1005="",Datos!J442&gt;=J$1005),OR(J$1006="",Datos!J442&lt;=J$1006))),FALSE),OR(ISNUMBER(FIND(";"&amp;UPPER(TRIM(Datos!J442&amp;""))&amp;"=",J$1007)),ISNUMBER(FIND(";"&amp;UPPER(TRIM(Datos!J442&amp;""))&amp;";",J$1007))),OR(UPPER(TRIM(Datos!J442&amp;""))="SÍ",UPPER(TRIM(Datos!J442&amp;""))="SI",UPPER(TRIM(Datos!J442&amp;""))="NO"),IF(ISNUMBER(Datos!J442),AND(OR(J$1005="",Datos!J442&gt;=J$1005),OR(J$1006="",Datos!J442&lt;=J$1006)),FALSE),TRUE))))</f>
        <v>0.0</v>
      </c>
      <c r="K442">
        <f>IF(Datos!K442="",0,IF(AND(K$1008&lt;&gt;"",Datos!K442=K$1008),0,IF(K$1004=0,0,1-CHOOSE(K$1004,IF(ISNUMBER(Datos!K442),AND(OR(K$1005="",Datos!K442&gt;=K$1005),OR(K$1006="",Datos!K442&lt;=K$1006)),FALSE),IF(ISNUMBER(Datos!K442),AND(Datos!K442=INT(Datos!K442),AND(OR(K$1005="",Datos!K442&gt;=K$1005),OR(K$1006="",Datos!K442&lt;=K$1006))),FALSE),OR(ISNUMBER(FIND(";"&amp;UPPER(TRIM(Datos!K442&amp;""))&amp;"=",K$1007)),ISNUMBER(FIND(";"&amp;UPPER(TRIM(Datos!K442&amp;""))&amp;";",K$1007))),OR(UPPER(TRIM(Datos!K442&amp;""))="SÍ",UPPER(TRIM(Datos!K442&amp;""))="SI",UPPER(TRIM(Datos!K442&amp;""))="NO"),IF(ISNUMBER(Datos!K442),AND(OR(K$1005="",Datos!K442&gt;=K$1005),OR(K$1006="",Datos!K442&lt;=K$1006)),FALSE),TRUE))))</f>
        <v>0.0</v>
      </c>
      <c r="L442">
        <f>IF(Datos!L442="",0,IF(AND(L$1008&lt;&gt;"",Datos!L442=L$1008),0,IF(L$1004=0,0,1-CHOOSE(L$1004,IF(ISNUMBER(Datos!L442),AND(OR(L$1005="",Datos!L442&gt;=L$1005),OR(L$1006="",Datos!L442&lt;=L$1006)),FALSE),IF(ISNUMBER(Datos!L442),AND(Datos!L442=INT(Datos!L442),AND(OR(L$1005="",Datos!L442&gt;=L$1005),OR(L$1006="",Datos!L442&lt;=L$1006))),FALSE),OR(ISNUMBER(FIND(";"&amp;UPPER(TRIM(Datos!L442&amp;""))&amp;"=",L$1007)),ISNUMBER(FIND(";"&amp;UPPER(TRIM(Datos!L442&amp;""))&amp;";",L$1007))),OR(UPPER(TRIM(Datos!L442&amp;""))="SÍ",UPPER(TRIM(Datos!L442&amp;""))="SI",UPPER(TRIM(Datos!L442&amp;""))="NO"),IF(ISNUMBER(Datos!L442),AND(OR(L$1005="",Datos!L442&gt;=L$1005),OR(L$1006="",Datos!L442&lt;=L$1006)),FALSE),TRUE))))</f>
        <v>0.0</v>
      </c>
      <c r="M442">
        <f>IF(Datos!M442="",0,IF(AND(M$1008&lt;&gt;"",Datos!M442=M$1008),0,IF(M$1004=0,0,1-CHOOSE(M$1004,IF(ISNUMBER(Datos!M442),AND(OR(M$1005="",Datos!M442&gt;=M$1005),OR(M$1006="",Datos!M442&lt;=M$1006)),FALSE),IF(ISNUMBER(Datos!M442),AND(Datos!M442=INT(Datos!M442),AND(OR(M$1005="",Datos!M442&gt;=M$1005),OR(M$1006="",Datos!M442&lt;=M$1006))),FALSE),OR(ISNUMBER(FIND(";"&amp;UPPER(TRIM(Datos!M442&amp;""))&amp;"=",M$1007)),ISNUMBER(FIND(";"&amp;UPPER(TRIM(Datos!M442&amp;""))&amp;";",M$1007))),OR(UPPER(TRIM(Datos!M442&amp;""))="SÍ",UPPER(TRIM(Datos!M442&amp;""))="SI",UPPER(TRIM(Datos!M442&amp;""))="NO"),IF(ISNUMBER(Datos!M442),AND(OR(M$1005="",Datos!M442&gt;=M$1005),OR(M$1006="",Datos!M442&lt;=M$1006)),FALSE),TRUE))))</f>
        <v>0.0</v>
      </c>
      <c r="N442">
        <f>IF(Datos!N442="",0,IF(AND(N$1008&lt;&gt;"",Datos!N442=N$1008),0,IF(N$1004=0,0,1-CHOOSE(N$1004,IF(ISNUMBER(Datos!N442),AND(OR(N$1005="",Datos!N442&gt;=N$1005),OR(N$1006="",Datos!N442&lt;=N$1006)),FALSE),IF(ISNUMBER(Datos!N442),AND(Datos!N442=INT(Datos!N442),AND(OR(N$1005="",Datos!N442&gt;=N$1005),OR(N$1006="",Datos!N442&lt;=N$1006))),FALSE),OR(ISNUMBER(FIND(";"&amp;UPPER(TRIM(Datos!N442&amp;""))&amp;"=",N$1007)),ISNUMBER(FIND(";"&amp;UPPER(TRIM(Datos!N442&amp;""))&amp;";",N$1007))),OR(UPPER(TRIM(Datos!N442&amp;""))="SÍ",UPPER(TRIM(Datos!N442&amp;""))="SI",UPPER(TRIM(Datos!N442&amp;""))="NO"),IF(ISNUMBER(Datos!N442),AND(OR(N$1005="",Datos!N442&gt;=N$1005),OR(N$1006="",Datos!N442&lt;=N$1006)),FALSE),TRUE))))</f>
        <v>0.0</v>
      </c>
      <c r="O442">
        <f>IF(Datos!O442="",0,IF(AND(O$1008&lt;&gt;"",Datos!O442=O$1008),0,IF(O$1004=0,0,1-CHOOSE(O$1004,IF(ISNUMBER(Datos!O442),AND(OR(O$1005="",Datos!O442&gt;=O$1005),OR(O$1006="",Datos!O442&lt;=O$1006)),FALSE),IF(ISNUMBER(Datos!O442),AND(Datos!O442=INT(Datos!O442),AND(OR(O$1005="",Datos!O442&gt;=O$1005),OR(O$1006="",Datos!O442&lt;=O$1006))),FALSE),OR(ISNUMBER(FIND(";"&amp;UPPER(TRIM(Datos!O442&amp;""))&amp;"=",O$1007)),ISNUMBER(FIND(";"&amp;UPPER(TRIM(Datos!O442&amp;""))&amp;";",O$1007))),OR(UPPER(TRIM(Datos!O442&amp;""))="SÍ",UPPER(TRIM(Datos!O442&amp;""))="SI",UPPER(TRIM(Datos!O442&amp;""))="NO"),IF(ISNUMBER(Datos!O442),AND(OR(O$1005="",Datos!O442&gt;=O$1005),OR(O$1006="",Datos!O442&lt;=O$1006)),FALSE),TRUE))))</f>
        <v>0.0</v>
      </c>
      <c r="P442">
        <f>IF(Datos!P442="",0,IF(AND(P$1008&lt;&gt;"",Datos!P442=P$1008),0,IF(P$1004=0,0,1-CHOOSE(P$1004,IF(ISNUMBER(Datos!P442),AND(OR(P$1005="",Datos!P442&gt;=P$1005),OR(P$1006="",Datos!P442&lt;=P$1006)),FALSE),IF(ISNUMBER(Datos!P442),AND(Datos!P442=INT(Datos!P442),AND(OR(P$1005="",Datos!P442&gt;=P$1005),OR(P$1006="",Datos!P442&lt;=P$1006))),FALSE),OR(ISNUMBER(FIND(";"&amp;UPPER(TRIM(Datos!P442&amp;""))&amp;"=",P$1007)),ISNUMBER(FIND(";"&amp;UPPER(TRIM(Datos!P442&amp;""))&amp;";",P$1007))),OR(UPPER(TRIM(Datos!P442&amp;""))="SÍ",UPPER(TRIM(Datos!P442&amp;""))="SI",UPPER(TRIM(Datos!P442&amp;""))="NO"),IF(ISNUMBER(Datos!P442),AND(OR(P$1005="",Datos!P442&gt;=P$1005),OR(P$1006="",Datos!P442&lt;=P$1006)),FALSE),TRUE))))</f>
        <v>0.0</v>
      </c>
      <c r="Q442">
        <f>IF(Datos!Q442="",0,IF(AND(Q$1008&lt;&gt;"",Datos!Q442=Q$1008),0,IF(Q$1004=0,0,1-CHOOSE(Q$1004,IF(ISNUMBER(Datos!Q442),AND(OR(Q$1005="",Datos!Q442&gt;=Q$1005),OR(Q$1006="",Datos!Q442&lt;=Q$1006)),FALSE),IF(ISNUMBER(Datos!Q442),AND(Datos!Q442=INT(Datos!Q442),AND(OR(Q$1005="",Datos!Q442&gt;=Q$1005),OR(Q$1006="",Datos!Q442&lt;=Q$1006))),FALSE),OR(ISNUMBER(FIND(";"&amp;UPPER(TRIM(Datos!Q442&amp;""))&amp;"=",Q$1007)),ISNUMBER(FIND(";"&amp;UPPER(TRIM(Datos!Q442&amp;""))&amp;";",Q$1007))),OR(UPPER(TRIM(Datos!Q442&amp;""))="SÍ",UPPER(TRIM(Datos!Q442&amp;""))="SI",UPPER(TRIM(Datos!Q442&amp;""))="NO"),IF(ISNUMBER(Datos!Q442),AND(OR(Q$1005="",Datos!Q442&gt;=Q$1005),OR(Q$1006="",Datos!Q442&lt;=Q$1006)),FALSE),TRUE))))</f>
        <v>0.0</v>
      </c>
      <c r="R442">
        <f>IF(Datos!R442="",0,IF(AND(R$1008&lt;&gt;"",Datos!R442=R$1008),0,IF(R$1004=0,0,1-CHOOSE(R$1004,IF(ISNUMBER(Datos!R442),AND(OR(R$1005="",Datos!R442&gt;=R$1005),OR(R$1006="",Datos!R442&lt;=R$1006)),FALSE),IF(ISNUMBER(Datos!R442),AND(Datos!R442=INT(Datos!R442),AND(OR(R$1005="",Datos!R442&gt;=R$1005),OR(R$1006="",Datos!R442&lt;=R$1006))),FALSE),OR(ISNUMBER(FIND(";"&amp;UPPER(TRIM(Datos!R442&amp;""))&amp;"=",R$1007)),ISNUMBER(FIND(";"&amp;UPPER(TRIM(Datos!R442&amp;""))&amp;";",R$1007))),OR(UPPER(TRIM(Datos!R442&amp;""))="SÍ",UPPER(TRIM(Datos!R442&amp;""))="SI",UPPER(TRIM(Datos!R442&amp;""))="NO"),IF(ISNUMBER(Datos!R442),AND(OR(R$1005="",Datos!R442&gt;=R$1005),OR(R$1006="",Datos!R442&lt;=R$1006)),FALSE),TRUE))))</f>
        <v>0.0</v>
      </c>
      <c r="S442">
        <f>IF(Datos!S442="",0,IF(AND(S$1008&lt;&gt;"",Datos!S442=S$1008),0,IF(S$1004=0,0,1-CHOOSE(S$1004,IF(ISNUMBER(Datos!S442),AND(OR(S$1005="",Datos!S442&gt;=S$1005),OR(S$1006="",Datos!S442&lt;=S$1006)),FALSE),IF(ISNUMBER(Datos!S442),AND(Datos!S442=INT(Datos!S442),AND(OR(S$1005="",Datos!S442&gt;=S$1005),OR(S$1006="",Datos!S442&lt;=S$1006))),FALSE),OR(ISNUMBER(FIND(";"&amp;UPPER(TRIM(Datos!S442&amp;""))&amp;"=",S$1007)),ISNUMBER(FIND(";"&amp;UPPER(TRIM(Datos!S442&amp;""))&amp;";",S$1007))),OR(UPPER(TRIM(Datos!S442&amp;""))="SÍ",UPPER(TRIM(Datos!S442&amp;""))="SI",UPPER(TRIM(Datos!S442&amp;""))="NO"),IF(ISNUMBER(Datos!S442),AND(OR(S$1005="",Datos!S442&gt;=S$1005),OR(S$1006="",Datos!S442&lt;=S$1006)),FALSE),TRUE))))</f>
        <v>0.0</v>
      </c>
      <c r="T442">
        <f>IF(Datos!T442="",0,IF(AND(T$1008&lt;&gt;"",Datos!T442=T$1008),0,IF(T$1004=0,0,1-CHOOSE(T$1004,IF(ISNUMBER(Datos!T442),AND(OR(T$1005="",Datos!T442&gt;=T$1005),OR(T$1006="",Datos!T442&lt;=T$1006)),FALSE),IF(ISNUMBER(Datos!T442),AND(Datos!T442=INT(Datos!T442),AND(OR(T$1005="",Datos!T442&gt;=T$1005),OR(T$1006="",Datos!T442&lt;=T$1006))),FALSE),OR(ISNUMBER(FIND(";"&amp;UPPER(TRIM(Datos!T442&amp;""))&amp;"=",T$1007)),ISNUMBER(FIND(";"&amp;UPPER(TRIM(Datos!T442&amp;""))&amp;";",T$1007))),OR(UPPER(TRIM(Datos!T442&amp;""))="SÍ",UPPER(TRIM(Datos!T442&amp;""))="SI",UPPER(TRIM(Datos!T442&amp;""))="NO"),IF(ISNUMBER(Datos!T442),AND(OR(T$1005="",Datos!T442&gt;=T$1005),OR(T$1006="",Datos!T442&lt;=T$1006)),FALSE),TRUE))))</f>
        <v>0.0</v>
      </c>
      <c r="U442">
        <f>IF(Datos!U442="",0,IF(AND(U$1008&lt;&gt;"",Datos!U442=U$1008),0,IF(U$1004=0,0,1-CHOOSE(U$1004,IF(ISNUMBER(Datos!U442),AND(OR(U$1005="",Datos!U442&gt;=U$1005),OR(U$1006="",Datos!U442&lt;=U$1006)),FALSE),IF(ISNUMBER(Datos!U442),AND(Datos!U442=INT(Datos!U442),AND(OR(U$1005="",Datos!U442&gt;=U$1005),OR(U$1006="",Datos!U442&lt;=U$1006))),FALSE),OR(ISNUMBER(FIND(";"&amp;UPPER(TRIM(Datos!U442&amp;""))&amp;"=",U$1007)),ISNUMBER(FIND(";"&amp;UPPER(TRIM(Datos!U442&amp;""))&amp;";",U$1007))),OR(UPPER(TRIM(Datos!U442&amp;""))="SÍ",UPPER(TRIM(Datos!U442&amp;""))="SI",UPPER(TRIM(Datos!U442&amp;""))="NO"),IF(ISNUMBER(Datos!U442),AND(OR(U$1005="",Datos!U442&gt;=U$1005),OR(U$1006="",Datos!U442&lt;=U$1006)),FALSE),TRUE))))</f>
        <v>0.0</v>
      </c>
      <c r="V442">
        <f>IF(Datos!V442="",0,IF(AND(V$1008&lt;&gt;"",Datos!V442=V$1008),0,IF(V$1004=0,0,1-CHOOSE(V$1004,IF(ISNUMBER(Datos!V442),AND(OR(V$1005="",Datos!V442&gt;=V$1005),OR(V$1006="",Datos!V442&lt;=V$1006)),FALSE),IF(ISNUMBER(Datos!V442),AND(Datos!V442=INT(Datos!V442),AND(OR(V$1005="",Datos!V442&gt;=V$1005),OR(V$1006="",Datos!V442&lt;=V$1006))),FALSE),OR(ISNUMBER(FIND(";"&amp;UPPER(TRIM(Datos!V442&amp;""))&amp;"=",V$1007)),ISNUMBER(FIND(";"&amp;UPPER(TRIM(Datos!V442&amp;""))&amp;";",V$1007))),OR(UPPER(TRIM(Datos!V442&amp;""))="SÍ",UPPER(TRIM(Datos!V442&amp;""))="SI",UPPER(TRIM(Datos!V442&amp;""))="NO"),IF(ISNUMBER(Datos!V442),AND(OR(V$1005="",Datos!V442&gt;=V$1005),OR(V$1006="",Datos!V442&lt;=V$1006)),FALSE),TRUE))))</f>
        <v>0.0</v>
      </c>
      <c r="W442">
        <f>IF(Datos!W442="",0,IF(AND(W$1008&lt;&gt;"",Datos!W442=W$1008),0,IF(W$1004=0,0,1-CHOOSE(W$1004,IF(ISNUMBER(Datos!W442),AND(OR(W$1005="",Datos!W442&gt;=W$1005),OR(W$1006="",Datos!W442&lt;=W$1006)),FALSE),IF(ISNUMBER(Datos!W442),AND(Datos!W442=INT(Datos!W442),AND(OR(W$1005="",Datos!W442&gt;=W$1005),OR(W$1006="",Datos!W442&lt;=W$1006))),FALSE),OR(ISNUMBER(FIND(";"&amp;UPPER(TRIM(Datos!W442&amp;""))&amp;"=",W$1007)),ISNUMBER(FIND(";"&amp;UPPER(TRIM(Datos!W442&amp;""))&amp;";",W$1007))),OR(UPPER(TRIM(Datos!W442&amp;""))="SÍ",UPPER(TRIM(Datos!W442&amp;""))="SI",UPPER(TRIM(Datos!W442&amp;""))="NO"),IF(ISNUMBER(Datos!W442),AND(OR(W$1005="",Datos!W442&gt;=W$1005),OR(W$1006="",Datos!W442&lt;=W$1006)),FALSE),TRUE))))</f>
        <v>0.0</v>
      </c>
      <c r="X442">
        <f>IF(Datos!X442="",0,IF(AND(X$1008&lt;&gt;"",Datos!X442=X$1008),0,IF(X$1004=0,0,1-CHOOSE(X$1004,IF(ISNUMBER(Datos!X442),AND(OR(X$1005="",Datos!X442&gt;=X$1005),OR(X$1006="",Datos!X442&lt;=X$1006)),FALSE),IF(ISNUMBER(Datos!X442),AND(Datos!X442=INT(Datos!X442),AND(OR(X$1005="",Datos!X442&gt;=X$1005),OR(X$1006="",Datos!X442&lt;=X$1006))),FALSE),OR(ISNUMBER(FIND(";"&amp;UPPER(TRIM(Datos!X442&amp;""))&amp;"=",X$1007)),ISNUMBER(FIND(";"&amp;UPPER(TRIM(Datos!X442&amp;""))&amp;";",X$1007))),OR(UPPER(TRIM(Datos!X442&amp;""))="SÍ",UPPER(TRIM(Datos!X442&amp;""))="SI",UPPER(TRIM(Datos!X442&amp;""))="NO"),IF(ISNUMBER(Datos!X442),AND(OR(X$1005="",Datos!X442&gt;=X$1005),OR(X$1006="",Datos!X442&lt;=X$1006)),FALSE),TRUE))))</f>
        <v>0.0</v>
      </c>
      <c r="Y442">
        <f>IF(Datos!Y442="",0,IF(AND(Y$1008&lt;&gt;"",Datos!Y442=Y$1008),0,IF(Y$1004=0,0,1-CHOOSE(Y$1004,IF(ISNUMBER(Datos!Y442),AND(OR(Y$1005="",Datos!Y442&gt;=Y$1005),OR(Y$1006="",Datos!Y442&lt;=Y$1006)),FALSE),IF(ISNUMBER(Datos!Y442),AND(Datos!Y442=INT(Datos!Y442),AND(OR(Y$1005="",Datos!Y442&gt;=Y$1005),OR(Y$1006="",Datos!Y442&lt;=Y$1006))),FALSE),OR(ISNUMBER(FIND(";"&amp;UPPER(TRIM(Datos!Y442&amp;""))&amp;"=",Y$1007)),ISNUMBER(FIND(";"&amp;UPPER(TRIM(Datos!Y442&amp;""))&amp;";",Y$1007))),OR(UPPER(TRIM(Datos!Y442&amp;""))="SÍ",UPPER(TRIM(Datos!Y442&amp;""))="SI",UPPER(TRIM(Datos!Y442&amp;""))="NO"),IF(ISNUMBER(Datos!Y442),AND(OR(Y$1005="",Datos!Y442&gt;=Y$1005),OR(Y$1006="",Datos!Y442&lt;=Y$1006)),FALSE),TRUE))))</f>
        <v>0.0</v>
      </c>
      <c r="Z442">
        <f>IF(Datos!Z442="",0,IF(AND(Z$1008&lt;&gt;"",Datos!Z442=Z$1008),0,IF(Z$1004=0,0,1-CHOOSE(Z$1004,IF(ISNUMBER(Datos!Z442),AND(OR(Z$1005="",Datos!Z442&gt;=Z$1005),OR(Z$1006="",Datos!Z442&lt;=Z$1006)),FALSE),IF(ISNUMBER(Datos!Z442),AND(Datos!Z442=INT(Datos!Z442),AND(OR(Z$1005="",Datos!Z442&gt;=Z$1005),OR(Z$1006="",Datos!Z442&lt;=Z$1006))),FALSE),OR(ISNUMBER(FIND(";"&amp;UPPER(TRIM(Datos!Z442&amp;""))&amp;"=",Z$1007)),ISNUMBER(FIND(";"&amp;UPPER(TRIM(Datos!Z442&amp;""))&amp;";",Z$1007))),OR(UPPER(TRIM(Datos!Z442&amp;""))="SÍ",UPPER(TRIM(Datos!Z442&amp;""))="SI",UPPER(TRIM(Datos!Z442&amp;""))="NO"),IF(ISNUMBER(Datos!Z442),AND(OR(Z$1005="",Datos!Z442&gt;=Z$1005),OR(Z$1006="",Datos!Z442&lt;=Z$1006)),FALSE),TRUE))))</f>
        <v>0.0</v>
      </c>
      <c r="AA442">
        <f>IF(Datos!AA442="",0,IF(AND(AA$1008&lt;&gt;"",Datos!AA442=AA$1008),0,IF(AA$1004=0,0,1-CHOOSE(AA$1004,IF(ISNUMBER(Datos!AA442),AND(OR(AA$1005="",Datos!AA442&gt;=AA$1005),OR(AA$1006="",Datos!AA442&lt;=AA$1006)),FALSE),IF(ISNUMBER(Datos!AA442),AND(Datos!AA442=INT(Datos!AA442),AND(OR(AA$1005="",Datos!AA442&gt;=AA$1005),OR(AA$1006="",Datos!AA442&lt;=AA$1006))),FALSE),OR(ISNUMBER(FIND(";"&amp;UPPER(TRIM(Datos!AA442&amp;""))&amp;"=",AA$1007)),ISNUMBER(FIND(";"&amp;UPPER(TRIM(Datos!AA442&amp;""))&amp;";",AA$1007))),OR(UPPER(TRIM(Datos!AA442&amp;""))="SÍ",UPPER(TRIM(Datos!AA442&amp;""))="SI",UPPER(TRIM(Datos!AA442&amp;""))="NO"),IF(ISNUMBER(Datos!AA442),AND(OR(AA$1005="",Datos!AA442&gt;=AA$1005),OR(AA$1006="",Datos!AA442&lt;=AA$1006)),FALSE),TRUE))))</f>
        <v>0.0</v>
      </c>
      <c r="AB442">
        <f>IF(Datos!AB442="",0,IF(AND(AB$1008&lt;&gt;"",Datos!AB442=AB$1008),0,IF(AB$1004=0,0,1-CHOOSE(AB$1004,IF(ISNUMBER(Datos!AB442),AND(OR(AB$1005="",Datos!AB442&gt;=AB$1005),OR(AB$1006="",Datos!AB442&lt;=AB$1006)),FALSE),IF(ISNUMBER(Datos!AB442),AND(Datos!AB442=INT(Datos!AB442),AND(OR(AB$1005="",Datos!AB442&gt;=AB$1005),OR(AB$1006="",Datos!AB442&lt;=AB$1006))),FALSE),OR(ISNUMBER(FIND(";"&amp;UPPER(TRIM(Datos!AB442&amp;""))&amp;"=",AB$1007)),ISNUMBER(FIND(";"&amp;UPPER(TRIM(Datos!AB442&amp;""))&amp;";",AB$1007))),OR(UPPER(TRIM(Datos!AB442&amp;""))="SÍ",UPPER(TRIM(Datos!AB442&amp;""))="SI",UPPER(TRIM(Datos!AB442&amp;""))="NO"),IF(ISNUMBER(Datos!AB442),AND(OR(AB$1005="",Datos!AB442&gt;=AB$1005),OR(AB$1006="",Datos!AB442&lt;=AB$1006)),FALSE),TRUE))))</f>
        <v>0.0</v>
      </c>
      <c r="AC442">
        <f>IF(Datos!AC442="",0,IF(AND(AC$1008&lt;&gt;"",Datos!AC442=AC$1008),0,IF(AC$1004=0,0,1-CHOOSE(AC$1004,IF(ISNUMBER(Datos!AC442),AND(OR(AC$1005="",Datos!AC442&gt;=AC$1005),OR(AC$1006="",Datos!AC442&lt;=AC$1006)),FALSE),IF(ISNUMBER(Datos!AC442),AND(Datos!AC442=INT(Datos!AC442),AND(OR(AC$1005="",Datos!AC442&gt;=AC$1005),OR(AC$1006="",Datos!AC442&lt;=AC$1006))),FALSE),OR(ISNUMBER(FIND(";"&amp;UPPER(TRIM(Datos!AC442&amp;""))&amp;"=",AC$1007)),ISNUMBER(FIND(";"&amp;UPPER(TRIM(Datos!AC442&amp;""))&amp;";",AC$1007))),OR(UPPER(TRIM(Datos!AC442&amp;""))="SÍ",UPPER(TRIM(Datos!AC442&amp;""))="SI",UPPER(TRIM(Datos!AC442&amp;""))="NO"),IF(ISNUMBER(Datos!AC442),AND(OR(AC$1005="",Datos!AC442&gt;=AC$1005),OR(AC$1006="",Datos!AC442&lt;=AC$1006)),FALSE),TRUE))))</f>
        <v>0.0</v>
      </c>
      <c r="AD442">
        <f>IF(Datos!AD442="",0,IF(AND(AD$1008&lt;&gt;"",Datos!AD442=AD$1008),0,IF(AD$1004=0,0,1-CHOOSE(AD$1004,IF(ISNUMBER(Datos!AD442),AND(OR(AD$1005="",Datos!AD442&gt;=AD$1005),OR(AD$1006="",Datos!AD442&lt;=AD$1006)),FALSE),IF(ISNUMBER(Datos!AD442),AND(Datos!AD442=INT(Datos!AD442),AND(OR(AD$1005="",Datos!AD442&gt;=AD$1005),OR(AD$1006="",Datos!AD442&lt;=AD$1006))),FALSE),OR(ISNUMBER(FIND(";"&amp;UPPER(TRIM(Datos!AD442&amp;""))&amp;"=",AD$1007)),ISNUMBER(FIND(";"&amp;UPPER(TRIM(Datos!AD442&amp;""))&amp;";",AD$1007))),OR(UPPER(TRIM(Datos!AD442&amp;""))="SÍ",UPPER(TRIM(Datos!AD442&amp;""))="SI",UPPER(TRIM(Datos!AD442&amp;""))="NO"),IF(ISNUMBER(Datos!AD442),AND(OR(AD$1005="",Datos!AD442&gt;=AD$1005),OR(AD$1006="",Datos!AD442&lt;=AD$1006)),FALSE),TRUE))))</f>
        <v>0.0</v>
      </c>
      <c r="AE442">
        <f>IF(Datos!AE442="",0,IF(AND(AE$1008&lt;&gt;"",Datos!AE442=AE$1008),0,IF(AE$1004=0,0,1-CHOOSE(AE$1004,IF(ISNUMBER(Datos!AE442),AND(OR(AE$1005="",Datos!AE442&gt;=AE$1005),OR(AE$1006="",Datos!AE442&lt;=AE$1006)),FALSE),IF(ISNUMBER(Datos!AE442),AND(Datos!AE442=INT(Datos!AE442),AND(OR(AE$1005="",Datos!AE442&gt;=AE$1005),OR(AE$1006="",Datos!AE442&lt;=AE$1006))),FALSE),OR(ISNUMBER(FIND(";"&amp;UPPER(TRIM(Datos!AE442&amp;""))&amp;"=",AE$1007)),ISNUMBER(FIND(";"&amp;UPPER(TRIM(Datos!AE442&amp;""))&amp;";",AE$1007))),OR(UPPER(TRIM(Datos!AE442&amp;""))="SÍ",UPPER(TRIM(Datos!AE442&amp;""))="SI",UPPER(TRIM(Datos!AE442&amp;""))="NO"),IF(ISNUMBER(Datos!AE442),AND(OR(AE$1005="",Datos!AE442&gt;=AE$1005),OR(AE$1006="",Datos!AE442&lt;=AE$1006)),FALSE),TRUE))))</f>
        <v>0.0</v>
      </c>
    </row>
    <row r="443" spans="2:31">
      <c r="B443">
        <f>IF(Datos!B443="",0,IF(AND(B$1008&lt;&gt;"",Datos!B443=B$1008),0,IF(B$1004=0,0,1-CHOOSE(B$1004,IF(ISNUMBER(Datos!B443),AND(OR(B$1005="",Datos!B443&gt;=B$1005),OR(B$1006="",Datos!B443&lt;=B$1006)),FALSE),IF(ISNUMBER(Datos!B443),AND(Datos!B443=INT(Datos!B443),AND(OR(B$1005="",Datos!B443&gt;=B$1005),OR(B$1006="",Datos!B443&lt;=B$1006))),FALSE),OR(ISNUMBER(FIND(";"&amp;UPPER(TRIM(Datos!B443&amp;""))&amp;"=",B$1007)),ISNUMBER(FIND(";"&amp;UPPER(TRIM(Datos!B443&amp;""))&amp;";",B$1007))),OR(UPPER(TRIM(Datos!B443&amp;""))="SÍ",UPPER(TRIM(Datos!B443&amp;""))="SI",UPPER(TRIM(Datos!B443&amp;""))="NO"),IF(ISNUMBER(Datos!B443),AND(OR(B$1005="",Datos!B443&gt;=B$1005),OR(B$1006="",Datos!B443&lt;=B$1006)),FALSE),TRUE))))</f>
        <v>0.0</v>
      </c>
      <c r="C443">
        <f>IF(Datos!C443="",0,IF(AND(C$1008&lt;&gt;"",Datos!C443=C$1008),0,IF(C$1004=0,0,1-CHOOSE(C$1004,IF(ISNUMBER(Datos!C443),AND(OR(C$1005="",Datos!C443&gt;=C$1005),OR(C$1006="",Datos!C443&lt;=C$1006)),FALSE),IF(ISNUMBER(Datos!C443),AND(Datos!C443=INT(Datos!C443),AND(OR(C$1005="",Datos!C443&gt;=C$1005),OR(C$1006="",Datos!C443&lt;=C$1006))),FALSE),OR(ISNUMBER(FIND(";"&amp;UPPER(TRIM(Datos!C443&amp;""))&amp;"=",C$1007)),ISNUMBER(FIND(";"&amp;UPPER(TRIM(Datos!C443&amp;""))&amp;";",C$1007))),OR(UPPER(TRIM(Datos!C443&amp;""))="SÍ",UPPER(TRIM(Datos!C443&amp;""))="SI",UPPER(TRIM(Datos!C443&amp;""))="NO"),IF(ISNUMBER(Datos!C443),AND(OR(C$1005="",Datos!C443&gt;=C$1005),OR(C$1006="",Datos!C443&lt;=C$1006)),FALSE),TRUE))))</f>
        <v>0.0</v>
      </c>
      <c r="D443">
        <f>IF(Datos!D443="",0,IF(AND(D$1008&lt;&gt;"",Datos!D443=D$1008),0,IF(D$1004=0,0,1-CHOOSE(D$1004,IF(ISNUMBER(Datos!D443),AND(OR(D$1005="",Datos!D443&gt;=D$1005),OR(D$1006="",Datos!D443&lt;=D$1006)),FALSE),IF(ISNUMBER(Datos!D443),AND(Datos!D443=INT(Datos!D443),AND(OR(D$1005="",Datos!D443&gt;=D$1005),OR(D$1006="",Datos!D443&lt;=D$1006))),FALSE),OR(ISNUMBER(FIND(";"&amp;UPPER(TRIM(Datos!D443&amp;""))&amp;"=",D$1007)),ISNUMBER(FIND(";"&amp;UPPER(TRIM(Datos!D443&amp;""))&amp;";",D$1007))),OR(UPPER(TRIM(Datos!D443&amp;""))="SÍ",UPPER(TRIM(Datos!D443&amp;""))="SI",UPPER(TRIM(Datos!D443&amp;""))="NO"),IF(ISNUMBER(Datos!D443),AND(OR(D$1005="",Datos!D443&gt;=D$1005),OR(D$1006="",Datos!D443&lt;=D$1006)),FALSE),TRUE))))</f>
        <v>0.0</v>
      </c>
      <c r="E443">
        <f>IF(Datos!E443="",0,IF(AND(E$1008&lt;&gt;"",Datos!E443=E$1008),0,IF(E$1004=0,0,1-CHOOSE(E$1004,IF(ISNUMBER(Datos!E443),AND(OR(E$1005="",Datos!E443&gt;=E$1005),OR(E$1006="",Datos!E443&lt;=E$1006)),FALSE),IF(ISNUMBER(Datos!E443),AND(Datos!E443=INT(Datos!E443),AND(OR(E$1005="",Datos!E443&gt;=E$1005),OR(E$1006="",Datos!E443&lt;=E$1006))),FALSE),OR(ISNUMBER(FIND(";"&amp;UPPER(TRIM(Datos!E443&amp;""))&amp;"=",E$1007)),ISNUMBER(FIND(";"&amp;UPPER(TRIM(Datos!E443&amp;""))&amp;";",E$1007))),OR(UPPER(TRIM(Datos!E443&amp;""))="SÍ",UPPER(TRIM(Datos!E443&amp;""))="SI",UPPER(TRIM(Datos!E443&amp;""))="NO"),IF(ISNUMBER(Datos!E443),AND(OR(E$1005="",Datos!E443&gt;=E$1005),OR(E$1006="",Datos!E443&lt;=E$1006)),FALSE),TRUE))))</f>
        <v>0.0</v>
      </c>
      <c r="F443">
        <f>IF(Datos!F443="",0,IF(AND(F$1008&lt;&gt;"",Datos!F443=F$1008),0,IF(F$1004=0,0,1-CHOOSE(F$1004,IF(ISNUMBER(Datos!F443),AND(OR(F$1005="",Datos!F443&gt;=F$1005),OR(F$1006="",Datos!F443&lt;=F$1006)),FALSE),IF(ISNUMBER(Datos!F443),AND(Datos!F443=INT(Datos!F443),AND(OR(F$1005="",Datos!F443&gt;=F$1005),OR(F$1006="",Datos!F443&lt;=F$1006))),FALSE),OR(ISNUMBER(FIND(";"&amp;UPPER(TRIM(Datos!F443&amp;""))&amp;"=",F$1007)),ISNUMBER(FIND(";"&amp;UPPER(TRIM(Datos!F443&amp;""))&amp;";",F$1007))),OR(UPPER(TRIM(Datos!F443&amp;""))="SÍ",UPPER(TRIM(Datos!F443&amp;""))="SI",UPPER(TRIM(Datos!F443&amp;""))="NO"),IF(ISNUMBER(Datos!F443),AND(OR(F$1005="",Datos!F443&gt;=F$1005),OR(F$1006="",Datos!F443&lt;=F$1006)),FALSE),TRUE))))</f>
        <v>0.0</v>
      </c>
      <c r="G443">
        <f>IF(Datos!G443="",0,IF(AND(G$1008&lt;&gt;"",Datos!G443=G$1008),0,IF(G$1004=0,0,1-CHOOSE(G$1004,IF(ISNUMBER(Datos!G443),AND(OR(G$1005="",Datos!G443&gt;=G$1005),OR(G$1006="",Datos!G443&lt;=G$1006)),FALSE),IF(ISNUMBER(Datos!G443),AND(Datos!G443=INT(Datos!G443),AND(OR(G$1005="",Datos!G443&gt;=G$1005),OR(G$1006="",Datos!G443&lt;=G$1006))),FALSE),OR(ISNUMBER(FIND(";"&amp;UPPER(TRIM(Datos!G443&amp;""))&amp;"=",G$1007)),ISNUMBER(FIND(";"&amp;UPPER(TRIM(Datos!G443&amp;""))&amp;";",G$1007))),OR(UPPER(TRIM(Datos!G443&amp;""))="SÍ",UPPER(TRIM(Datos!G443&amp;""))="SI",UPPER(TRIM(Datos!G443&amp;""))="NO"),IF(ISNUMBER(Datos!G443),AND(OR(G$1005="",Datos!G443&gt;=G$1005),OR(G$1006="",Datos!G443&lt;=G$1006)),FALSE),TRUE))))</f>
        <v>0.0</v>
      </c>
      <c r="H443">
        <f>IF(Datos!H443="",0,IF(AND(H$1008&lt;&gt;"",Datos!H443=H$1008),0,IF(H$1004=0,0,1-CHOOSE(H$1004,IF(ISNUMBER(Datos!H443),AND(OR(H$1005="",Datos!H443&gt;=H$1005),OR(H$1006="",Datos!H443&lt;=H$1006)),FALSE),IF(ISNUMBER(Datos!H443),AND(Datos!H443=INT(Datos!H443),AND(OR(H$1005="",Datos!H443&gt;=H$1005),OR(H$1006="",Datos!H443&lt;=H$1006))),FALSE),OR(ISNUMBER(FIND(";"&amp;UPPER(TRIM(Datos!H443&amp;""))&amp;"=",H$1007)),ISNUMBER(FIND(";"&amp;UPPER(TRIM(Datos!H443&amp;""))&amp;";",H$1007))),OR(UPPER(TRIM(Datos!H443&amp;""))="SÍ",UPPER(TRIM(Datos!H443&amp;""))="SI",UPPER(TRIM(Datos!H443&amp;""))="NO"),IF(ISNUMBER(Datos!H443),AND(OR(H$1005="",Datos!H443&gt;=H$1005),OR(H$1006="",Datos!H443&lt;=H$1006)),FALSE),TRUE))))</f>
        <v>0.0</v>
      </c>
      <c r="I443">
        <f>IF(Datos!I443="",0,IF(AND(I$1008&lt;&gt;"",Datos!I443=I$1008),0,IF(I$1004=0,0,1-CHOOSE(I$1004,IF(ISNUMBER(Datos!I443),AND(OR(I$1005="",Datos!I443&gt;=I$1005),OR(I$1006="",Datos!I443&lt;=I$1006)),FALSE),IF(ISNUMBER(Datos!I443),AND(Datos!I443=INT(Datos!I443),AND(OR(I$1005="",Datos!I443&gt;=I$1005),OR(I$1006="",Datos!I443&lt;=I$1006))),FALSE),OR(ISNUMBER(FIND(";"&amp;UPPER(TRIM(Datos!I443&amp;""))&amp;"=",I$1007)),ISNUMBER(FIND(";"&amp;UPPER(TRIM(Datos!I443&amp;""))&amp;";",I$1007))),OR(UPPER(TRIM(Datos!I443&amp;""))="SÍ",UPPER(TRIM(Datos!I443&amp;""))="SI",UPPER(TRIM(Datos!I443&amp;""))="NO"),IF(ISNUMBER(Datos!I443),AND(OR(I$1005="",Datos!I443&gt;=I$1005),OR(I$1006="",Datos!I443&lt;=I$1006)),FALSE),TRUE))))</f>
        <v>0.0</v>
      </c>
      <c r="J443">
        <f>IF(Datos!J443="",0,IF(AND(J$1008&lt;&gt;"",Datos!J443=J$1008),0,IF(J$1004=0,0,1-CHOOSE(J$1004,IF(ISNUMBER(Datos!J443),AND(OR(J$1005="",Datos!J443&gt;=J$1005),OR(J$1006="",Datos!J443&lt;=J$1006)),FALSE),IF(ISNUMBER(Datos!J443),AND(Datos!J443=INT(Datos!J443),AND(OR(J$1005="",Datos!J443&gt;=J$1005),OR(J$1006="",Datos!J443&lt;=J$1006))),FALSE),OR(ISNUMBER(FIND(";"&amp;UPPER(TRIM(Datos!J443&amp;""))&amp;"=",J$1007)),ISNUMBER(FIND(";"&amp;UPPER(TRIM(Datos!J443&amp;""))&amp;";",J$1007))),OR(UPPER(TRIM(Datos!J443&amp;""))="SÍ",UPPER(TRIM(Datos!J443&amp;""))="SI",UPPER(TRIM(Datos!J443&amp;""))="NO"),IF(ISNUMBER(Datos!J443),AND(OR(J$1005="",Datos!J443&gt;=J$1005),OR(J$1006="",Datos!J443&lt;=J$1006)),FALSE),TRUE))))</f>
        <v>0.0</v>
      </c>
      <c r="K443">
        <f>IF(Datos!K443="",0,IF(AND(K$1008&lt;&gt;"",Datos!K443=K$1008),0,IF(K$1004=0,0,1-CHOOSE(K$1004,IF(ISNUMBER(Datos!K443),AND(OR(K$1005="",Datos!K443&gt;=K$1005),OR(K$1006="",Datos!K443&lt;=K$1006)),FALSE),IF(ISNUMBER(Datos!K443),AND(Datos!K443=INT(Datos!K443),AND(OR(K$1005="",Datos!K443&gt;=K$1005),OR(K$1006="",Datos!K443&lt;=K$1006))),FALSE),OR(ISNUMBER(FIND(";"&amp;UPPER(TRIM(Datos!K443&amp;""))&amp;"=",K$1007)),ISNUMBER(FIND(";"&amp;UPPER(TRIM(Datos!K443&amp;""))&amp;";",K$1007))),OR(UPPER(TRIM(Datos!K443&amp;""))="SÍ",UPPER(TRIM(Datos!K443&amp;""))="SI",UPPER(TRIM(Datos!K443&amp;""))="NO"),IF(ISNUMBER(Datos!K443),AND(OR(K$1005="",Datos!K443&gt;=K$1005),OR(K$1006="",Datos!K443&lt;=K$1006)),FALSE),TRUE))))</f>
        <v>0.0</v>
      </c>
      <c r="L443">
        <f>IF(Datos!L443="",0,IF(AND(L$1008&lt;&gt;"",Datos!L443=L$1008),0,IF(L$1004=0,0,1-CHOOSE(L$1004,IF(ISNUMBER(Datos!L443),AND(OR(L$1005="",Datos!L443&gt;=L$1005),OR(L$1006="",Datos!L443&lt;=L$1006)),FALSE),IF(ISNUMBER(Datos!L443),AND(Datos!L443=INT(Datos!L443),AND(OR(L$1005="",Datos!L443&gt;=L$1005),OR(L$1006="",Datos!L443&lt;=L$1006))),FALSE),OR(ISNUMBER(FIND(";"&amp;UPPER(TRIM(Datos!L443&amp;""))&amp;"=",L$1007)),ISNUMBER(FIND(";"&amp;UPPER(TRIM(Datos!L443&amp;""))&amp;";",L$1007))),OR(UPPER(TRIM(Datos!L443&amp;""))="SÍ",UPPER(TRIM(Datos!L443&amp;""))="SI",UPPER(TRIM(Datos!L443&amp;""))="NO"),IF(ISNUMBER(Datos!L443),AND(OR(L$1005="",Datos!L443&gt;=L$1005),OR(L$1006="",Datos!L443&lt;=L$1006)),FALSE),TRUE))))</f>
        <v>0.0</v>
      </c>
      <c r="M443">
        <f>IF(Datos!M443="",0,IF(AND(M$1008&lt;&gt;"",Datos!M443=M$1008),0,IF(M$1004=0,0,1-CHOOSE(M$1004,IF(ISNUMBER(Datos!M443),AND(OR(M$1005="",Datos!M443&gt;=M$1005),OR(M$1006="",Datos!M443&lt;=M$1006)),FALSE),IF(ISNUMBER(Datos!M443),AND(Datos!M443=INT(Datos!M443),AND(OR(M$1005="",Datos!M443&gt;=M$1005),OR(M$1006="",Datos!M443&lt;=M$1006))),FALSE),OR(ISNUMBER(FIND(";"&amp;UPPER(TRIM(Datos!M443&amp;""))&amp;"=",M$1007)),ISNUMBER(FIND(";"&amp;UPPER(TRIM(Datos!M443&amp;""))&amp;";",M$1007))),OR(UPPER(TRIM(Datos!M443&amp;""))="SÍ",UPPER(TRIM(Datos!M443&amp;""))="SI",UPPER(TRIM(Datos!M443&amp;""))="NO"),IF(ISNUMBER(Datos!M443),AND(OR(M$1005="",Datos!M443&gt;=M$1005),OR(M$1006="",Datos!M443&lt;=M$1006)),FALSE),TRUE))))</f>
        <v>0.0</v>
      </c>
      <c r="N443">
        <f>IF(Datos!N443="",0,IF(AND(N$1008&lt;&gt;"",Datos!N443=N$1008),0,IF(N$1004=0,0,1-CHOOSE(N$1004,IF(ISNUMBER(Datos!N443),AND(OR(N$1005="",Datos!N443&gt;=N$1005),OR(N$1006="",Datos!N443&lt;=N$1006)),FALSE),IF(ISNUMBER(Datos!N443),AND(Datos!N443=INT(Datos!N443),AND(OR(N$1005="",Datos!N443&gt;=N$1005),OR(N$1006="",Datos!N443&lt;=N$1006))),FALSE),OR(ISNUMBER(FIND(";"&amp;UPPER(TRIM(Datos!N443&amp;""))&amp;"=",N$1007)),ISNUMBER(FIND(";"&amp;UPPER(TRIM(Datos!N443&amp;""))&amp;";",N$1007))),OR(UPPER(TRIM(Datos!N443&amp;""))="SÍ",UPPER(TRIM(Datos!N443&amp;""))="SI",UPPER(TRIM(Datos!N443&amp;""))="NO"),IF(ISNUMBER(Datos!N443),AND(OR(N$1005="",Datos!N443&gt;=N$1005),OR(N$1006="",Datos!N443&lt;=N$1006)),FALSE),TRUE))))</f>
        <v>0.0</v>
      </c>
      <c r="O443">
        <f>IF(Datos!O443="",0,IF(AND(O$1008&lt;&gt;"",Datos!O443=O$1008),0,IF(O$1004=0,0,1-CHOOSE(O$1004,IF(ISNUMBER(Datos!O443),AND(OR(O$1005="",Datos!O443&gt;=O$1005),OR(O$1006="",Datos!O443&lt;=O$1006)),FALSE),IF(ISNUMBER(Datos!O443),AND(Datos!O443=INT(Datos!O443),AND(OR(O$1005="",Datos!O443&gt;=O$1005),OR(O$1006="",Datos!O443&lt;=O$1006))),FALSE),OR(ISNUMBER(FIND(";"&amp;UPPER(TRIM(Datos!O443&amp;""))&amp;"=",O$1007)),ISNUMBER(FIND(";"&amp;UPPER(TRIM(Datos!O443&amp;""))&amp;";",O$1007))),OR(UPPER(TRIM(Datos!O443&amp;""))="SÍ",UPPER(TRIM(Datos!O443&amp;""))="SI",UPPER(TRIM(Datos!O443&amp;""))="NO"),IF(ISNUMBER(Datos!O443),AND(OR(O$1005="",Datos!O443&gt;=O$1005),OR(O$1006="",Datos!O443&lt;=O$1006)),FALSE),TRUE))))</f>
        <v>0.0</v>
      </c>
      <c r="P443">
        <f>IF(Datos!P443="",0,IF(AND(P$1008&lt;&gt;"",Datos!P443=P$1008),0,IF(P$1004=0,0,1-CHOOSE(P$1004,IF(ISNUMBER(Datos!P443),AND(OR(P$1005="",Datos!P443&gt;=P$1005),OR(P$1006="",Datos!P443&lt;=P$1006)),FALSE),IF(ISNUMBER(Datos!P443),AND(Datos!P443=INT(Datos!P443),AND(OR(P$1005="",Datos!P443&gt;=P$1005),OR(P$1006="",Datos!P443&lt;=P$1006))),FALSE),OR(ISNUMBER(FIND(";"&amp;UPPER(TRIM(Datos!P443&amp;""))&amp;"=",P$1007)),ISNUMBER(FIND(";"&amp;UPPER(TRIM(Datos!P443&amp;""))&amp;";",P$1007))),OR(UPPER(TRIM(Datos!P443&amp;""))="SÍ",UPPER(TRIM(Datos!P443&amp;""))="SI",UPPER(TRIM(Datos!P443&amp;""))="NO"),IF(ISNUMBER(Datos!P443),AND(OR(P$1005="",Datos!P443&gt;=P$1005),OR(P$1006="",Datos!P443&lt;=P$1006)),FALSE),TRUE))))</f>
        <v>0.0</v>
      </c>
      <c r="Q443">
        <f>IF(Datos!Q443="",0,IF(AND(Q$1008&lt;&gt;"",Datos!Q443=Q$1008),0,IF(Q$1004=0,0,1-CHOOSE(Q$1004,IF(ISNUMBER(Datos!Q443),AND(OR(Q$1005="",Datos!Q443&gt;=Q$1005),OR(Q$1006="",Datos!Q443&lt;=Q$1006)),FALSE),IF(ISNUMBER(Datos!Q443),AND(Datos!Q443=INT(Datos!Q443),AND(OR(Q$1005="",Datos!Q443&gt;=Q$1005),OR(Q$1006="",Datos!Q443&lt;=Q$1006))),FALSE),OR(ISNUMBER(FIND(";"&amp;UPPER(TRIM(Datos!Q443&amp;""))&amp;"=",Q$1007)),ISNUMBER(FIND(";"&amp;UPPER(TRIM(Datos!Q443&amp;""))&amp;";",Q$1007))),OR(UPPER(TRIM(Datos!Q443&amp;""))="SÍ",UPPER(TRIM(Datos!Q443&amp;""))="SI",UPPER(TRIM(Datos!Q443&amp;""))="NO"),IF(ISNUMBER(Datos!Q443),AND(OR(Q$1005="",Datos!Q443&gt;=Q$1005),OR(Q$1006="",Datos!Q443&lt;=Q$1006)),FALSE),TRUE))))</f>
        <v>0.0</v>
      </c>
      <c r="R443">
        <f>IF(Datos!R443="",0,IF(AND(R$1008&lt;&gt;"",Datos!R443=R$1008),0,IF(R$1004=0,0,1-CHOOSE(R$1004,IF(ISNUMBER(Datos!R443),AND(OR(R$1005="",Datos!R443&gt;=R$1005),OR(R$1006="",Datos!R443&lt;=R$1006)),FALSE),IF(ISNUMBER(Datos!R443),AND(Datos!R443=INT(Datos!R443),AND(OR(R$1005="",Datos!R443&gt;=R$1005),OR(R$1006="",Datos!R443&lt;=R$1006))),FALSE),OR(ISNUMBER(FIND(";"&amp;UPPER(TRIM(Datos!R443&amp;""))&amp;"=",R$1007)),ISNUMBER(FIND(";"&amp;UPPER(TRIM(Datos!R443&amp;""))&amp;";",R$1007))),OR(UPPER(TRIM(Datos!R443&amp;""))="SÍ",UPPER(TRIM(Datos!R443&amp;""))="SI",UPPER(TRIM(Datos!R443&amp;""))="NO"),IF(ISNUMBER(Datos!R443),AND(OR(R$1005="",Datos!R443&gt;=R$1005),OR(R$1006="",Datos!R443&lt;=R$1006)),FALSE),TRUE))))</f>
        <v>0.0</v>
      </c>
      <c r="S443">
        <f>IF(Datos!S443="",0,IF(AND(S$1008&lt;&gt;"",Datos!S443=S$1008),0,IF(S$1004=0,0,1-CHOOSE(S$1004,IF(ISNUMBER(Datos!S443),AND(OR(S$1005="",Datos!S443&gt;=S$1005),OR(S$1006="",Datos!S443&lt;=S$1006)),FALSE),IF(ISNUMBER(Datos!S443),AND(Datos!S443=INT(Datos!S443),AND(OR(S$1005="",Datos!S443&gt;=S$1005),OR(S$1006="",Datos!S443&lt;=S$1006))),FALSE),OR(ISNUMBER(FIND(";"&amp;UPPER(TRIM(Datos!S443&amp;""))&amp;"=",S$1007)),ISNUMBER(FIND(";"&amp;UPPER(TRIM(Datos!S443&amp;""))&amp;";",S$1007))),OR(UPPER(TRIM(Datos!S443&amp;""))="SÍ",UPPER(TRIM(Datos!S443&amp;""))="SI",UPPER(TRIM(Datos!S443&amp;""))="NO"),IF(ISNUMBER(Datos!S443),AND(OR(S$1005="",Datos!S443&gt;=S$1005),OR(S$1006="",Datos!S443&lt;=S$1006)),FALSE),TRUE))))</f>
        <v>0.0</v>
      </c>
      <c r="T443">
        <f>IF(Datos!T443="",0,IF(AND(T$1008&lt;&gt;"",Datos!T443=T$1008),0,IF(T$1004=0,0,1-CHOOSE(T$1004,IF(ISNUMBER(Datos!T443),AND(OR(T$1005="",Datos!T443&gt;=T$1005),OR(T$1006="",Datos!T443&lt;=T$1006)),FALSE),IF(ISNUMBER(Datos!T443),AND(Datos!T443=INT(Datos!T443),AND(OR(T$1005="",Datos!T443&gt;=T$1005),OR(T$1006="",Datos!T443&lt;=T$1006))),FALSE),OR(ISNUMBER(FIND(";"&amp;UPPER(TRIM(Datos!T443&amp;""))&amp;"=",T$1007)),ISNUMBER(FIND(";"&amp;UPPER(TRIM(Datos!T443&amp;""))&amp;";",T$1007))),OR(UPPER(TRIM(Datos!T443&amp;""))="SÍ",UPPER(TRIM(Datos!T443&amp;""))="SI",UPPER(TRIM(Datos!T443&amp;""))="NO"),IF(ISNUMBER(Datos!T443),AND(OR(T$1005="",Datos!T443&gt;=T$1005),OR(T$1006="",Datos!T443&lt;=T$1006)),FALSE),TRUE))))</f>
        <v>0.0</v>
      </c>
      <c r="U443">
        <f>IF(Datos!U443="",0,IF(AND(U$1008&lt;&gt;"",Datos!U443=U$1008),0,IF(U$1004=0,0,1-CHOOSE(U$1004,IF(ISNUMBER(Datos!U443),AND(OR(U$1005="",Datos!U443&gt;=U$1005),OR(U$1006="",Datos!U443&lt;=U$1006)),FALSE),IF(ISNUMBER(Datos!U443),AND(Datos!U443=INT(Datos!U443),AND(OR(U$1005="",Datos!U443&gt;=U$1005),OR(U$1006="",Datos!U443&lt;=U$1006))),FALSE),OR(ISNUMBER(FIND(";"&amp;UPPER(TRIM(Datos!U443&amp;""))&amp;"=",U$1007)),ISNUMBER(FIND(";"&amp;UPPER(TRIM(Datos!U443&amp;""))&amp;";",U$1007))),OR(UPPER(TRIM(Datos!U443&amp;""))="SÍ",UPPER(TRIM(Datos!U443&amp;""))="SI",UPPER(TRIM(Datos!U443&amp;""))="NO"),IF(ISNUMBER(Datos!U443),AND(OR(U$1005="",Datos!U443&gt;=U$1005),OR(U$1006="",Datos!U443&lt;=U$1006)),FALSE),TRUE))))</f>
        <v>0.0</v>
      </c>
      <c r="V443">
        <f>IF(Datos!V443="",0,IF(AND(V$1008&lt;&gt;"",Datos!V443=V$1008),0,IF(V$1004=0,0,1-CHOOSE(V$1004,IF(ISNUMBER(Datos!V443),AND(OR(V$1005="",Datos!V443&gt;=V$1005),OR(V$1006="",Datos!V443&lt;=V$1006)),FALSE),IF(ISNUMBER(Datos!V443),AND(Datos!V443=INT(Datos!V443),AND(OR(V$1005="",Datos!V443&gt;=V$1005),OR(V$1006="",Datos!V443&lt;=V$1006))),FALSE),OR(ISNUMBER(FIND(";"&amp;UPPER(TRIM(Datos!V443&amp;""))&amp;"=",V$1007)),ISNUMBER(FIND(";"&amp;UPPER(TRIM(Datos!V443&amp;""))&amp;";",V$1007))),OR(UPPER(TRIM(Datos!V443&amp;""))="SÍ",UPPER(TRIM(Datos!V443&amp;""))="SI",UPPER(TRIM(Datos!V443&amp;""))="NO"),IF(ISNUMBER(Datos!V443),AND(OR(V$1005="",Datos!V443&gt;=V$1005),OR(V$1006="",Datos!V443&lt;=V$1006)),FALSE),TRUE))))</f>
        <v>0.0</v>
      </c>
      <c r="W443">
        <f>IF(Datos!W443="",0,IF(AND(W$1008&lt;&gt;"",Datos!W443=W$1008),0,IF(W$1004=0,0,1-CHOOSE(W$1004,IF(ISNUMBER(Datos!W443),AND(OR(W$1005="",Datos!W443&gt;=W$1005),OR(W$1006="",Datos!W443&lt;=W$1006)),FALSE),IF(ISNUMBER(Datos!W443),AND(Datos!W443=INT(Datos!W443),AND(OR(W$1005="",Datos!W443&gt;=W$1005),OR(W$1006="",Datos!W443&lt;=W$1006))),FALSE),OR(ISNUMBER(FIND(";"&amp;UPPER(TRIM(Datos!W443&amp;""))&amp;"=",W$1007)),ISNUMBER(FIND(";"&amp;UPPER(TRIM(Datos!W443&amp;""))&amp;";",W$1007))),OR(UPPER(TRIM(Datos!W443&amp;""))="SÍ",UPPER(TRIM(Datos!W443&amp;""))="SI",UPPER(TRIM(Datos!W443&amp;""))="NO"),IF(ISNUMBER(Datos!W443),AND(OR(W$1005="",Datos!W443&gt;=W$1005),OR(W$1006="",Datos!W443&lt;=W$1006)),FALSE),TRUE))))</f>
        <v>0.0</v>
      </c>
      <c r="X443">
        <f>IF(Datos!X443="",0,IF(AND(X$1008&lt;&gt;"",Datos!X443=X$1008),0,IF(X$1004=0,0,1-CHOOSE(X$1004,IF(ISNUMBER(Datos!X443),AND(OR(X$1005="",Datos!X443&gt;=X$1005),OR(X$1006="",Datos!X443&lt;=X$1006)),FALSE),IF(ISNUMBER(Datos!X443),AND(Datos!X443=INT(Datos!X443),AND(OR(X$1005="",Datos!X443&gt;=X$1005),OR(X$1006="",Datos!X443&lt;=X$1006))),FALSE),OR(ISNUMBER(FIND(";"&amp;UPPER(TRIM(Datos!X443&amp;""))&amp;"=",X$1007)),ISNUMBER(FIND(";"&amp;UPPER(TRIM(Datos!X443&amp;""))&amp;";",X$1007))),OR(UPPER(TRIM(Datos!X443&amp;""))="SÍ",UPPER(TRIM(Datos!X443&amp;""))="SI",UPPER(TRIM(Datos!X443&amp;""))="NO"),IF(ISNUMBER(Datos!X443),AND(OR(X$1005="",Datos!X443&gt;=X$1005),OR(X$1006="",Datos!X443&lt;=X$1006)),FALSE),TRUE))))</f>
        <v>0.0</v>
      </c>
      <c r="Y443">
        <f>IF(Datos!Y443="",0,IF(AND(Y$1008&lt;&gt;"",Datos!Y443=Y$1008),0,IF(Y$1004=0,0,1-CHOOSE(Y$1004,IF(ISNUMBER(Datos!Y443),AND(OR(Y$1005="",Datos!Y443&gt;=Y$1005),OR(Y$1006="",Datos!Y443&lt;=Y$1006)),FALSE),IF(ISNUMBER(Datos!Y443),AND(Datos!Y443=INT(Datos!Y443),AND(OR(Y$1005="",Datos!Y443&gt;=Y$1005),OR(Y$1006="",Datos!Y443&lt;=Y$1006))),FALSE),OR(ISNUMBER(FIND(";"&amp;UPPER(TRIM(Datos!Y443&amp;""))&amp;"=",Y$1007)),ISNUMBER(FIND(";"&amp;UPPER(TRIM(Datos!Y443&amp;""))&amp;";",Y$1007))),OR(UPPER(TRIM(Datos!Y443&amp;""))="SÍ",UPPER(TRIM(Datos!Y443&amp;""))="SI",UPPER(TRIM(Datos!Y443&amp;""))="NO"),IF(ISNUMBER(Datos!Y443),AND(OR(Y$1005="",Datos!Y443&gt;=Y$1005),OR(Y$1006="",Datos!Y443&lt;=Y$1006)),FALSE),TRUE))))</f>
        <v>0.0</v>
      </c>
      <c r="Z443">
        <f>IF(Datos!Z443="",0,IF(AND(Z$1008&lt;&gt;"",Datos!Z443=Z$1008),0,IF(Z$1004=0,0,1-CHOOSE(Z$1004,IF(ISNUMBER(Datos!Z443),AND(OR(Z$1005="",Datos!Z443&gt;=Z$1005),OR(Z$1006="",Datos!Z443&lt;=Z$1006)),FALSE),IF(ISNUMBER(Datos!Z443),AND(Datos!Z443=INT(Datos!Z443),AND(OR(Z$1005="",Datos!Z443&gt;=Z$1005),OR(Z$1006="",Datos!Z443&lt;=Z$1006))),FALSE),OR(ISNUMBER(FIND(";"&amp;UPPER(TRIM(Datos!Z443&amp;""))&amp;"=",Z$1007)),ISNUMBER(FIND(";"&amp;UPPER(TRIM(Datos!Z443&amp;""))&amp;";",Z$1007))),OR(UPPER(TRIM(Datos!Z443&amp;""))="SÍ",UPPER(TRIM(Datos!Z443&amp;""))="SI",UPPER(TRIM(Datos!Z443&amp;""))="NO"),IF(ISNUMBER(Datos!Z443),AND(OR(Z$1005="",Datos!Z443&gt;=Z$1005),OR(Z$1006="",Datos!Z443&lt;=Z$1006)),FALSE),TRUE))))</f>
        <v>0.0</v>
      </c>
      <c r="AA443">
        <f>IF(Datos!AA443="",0,IF(AND(AA$1008&lt;&gt;"",Datos!AA443=AA$1008),0,IF(AA$1004=0,0,1-CHOOSE(AA$1004,IF(ISNUMBER(Datos!AA443),AND(OR(AA$1005="",Datos!AA443&gt;=AA$1005),OR(AA$1006="",Datos!AA443&lt;=AA$1006)),FALSE),IF(ISNUMBER(Datos!AA443),AND(Datos!AA443=INT(Datos!AA443),AND(OR(AA$1005="",Datos!AA443&gt;=AA$1005),OR(AA$1006="",Datos!AA443&lt;=AA$1006))),FALSE),OR(ISNUMBER(FIND(";"&amp;UPPER(TRIM(Datos!AA443&amp;""))&amp;"=",AA$1007)),ISNUMBER(FIND(";"&amp;UPPER(TRIM(Datos!AA443&amp;""))&amp;";",AA$1007))),OR(UPPER(TRIM(Datos!AA443&amp;""))="SÍ",UPPER(TRIM(Datos!AA443&amp;""))="SI",UPPER(TRIM(Datos!AA443&amp;""))="NO"),IF(ISNUMBER(Datos!AA443),AND(OR(AA$1005="",Datos!AA443&gt;=AA$1005),OR(AA$1006="",Datos!AA443&lt;=AA$1006)),FALSE),TRUE))))</f>
        <v>0.0</v>
      </c>
      <c r="AB443">
        <f>IF(Datos!AB443="",0,IF(AND(AB$1008&lt;&gt;"",Datos!AB443=AB$1008),0,IF(AB$1004=0,0,1-CHOOSE(AB$1004,IF(ISNUMBER(Datos!AB443),AND(OR(AB$1005="",Datos!AB443&gt;=AB$1005),OR(AB$1006="",Datos!AB443&lt;=AB$1006)),FALSE),IF(ISNUMBER(Datos!AB443),AND(Datos!AB443=INT(Datos!AB443),AND(OR(AB$1005="",Datos!AB443&gt;=AB$1005),OR(AB$1006="",Datos!AB443&lt;=AB$1006))),FALSE),OR(ISNUMBER(FIND(";"&amp;UPPER(TRIM(Datos!AB443&amp;""))&amp;"=",AB$1007)),ISNUMBER(FIND(";"&amp;UPPER(TRIM(Datos!AB443&amp;""))&amp;";",AB$1007))),OR(UPPER(TRIM(Datos!AB443&amp;""))="SÍ",UPPER(TRIM(Datos!AB443&amp;""))="SI",UPPER(TRIM(Datos!AB443&amp;""))="NO"),IF(ISNUMBER(Datos!AB443),AND(OR(AB$1005="",Datos!AB443&gt;=AB$1005),OR(AB$1006="",Datos!AB443&lt;=AB$1006)),FALSE),TRUE))))</f>
        <v>0.0</v>
      </c>
      <c r="AC443">
        <f>IF(Datos!AC443="",0,IF(AND(AC$1008&lt;&gt;"",Datos!AC443=AC$1008),0,IF(AC$1004=0,0,1-CHOOSE(AC$1004,IF(ISNUMBER(Datos!AC443),AND(OR(AC$1005="",Datos!AC443&gt;=AC$1005),OR(AC$1006="",Datos!AC443&lt;=AC$1006)),FALSE),IF(ISNUMBER(Datos!AC443),AND(Datos!AC443=INT(Datos!AC443),AND(OR(AC$1005="",Datos!AC443&gt;=AC$1005),OR(AC$1006="",Datos!AC443&lt;=AC$1006))),FALSE),OR(ISNUMBER(FIND(";"&amp;UPPER(TRIM(Datos!AC443&amp;""))&amp;"=",AC$1007)),ISNUMBER(FIND(";"&amp;UPPER(TRIM(Datos!AC443&amp;""))&amp;";",AC$1007))),OR(UPPER(TRIM(Datos!AC443&amp;""))="SÍ",UPPER(TRIM(Datos!AC443&amp;""))="SI",UPPER(TRIM(Datos!AC443&amp;""))="NO"),IF(ISNUMBER(Datos!AC443),AND(OR(AC$1005="",Datos!AC443&gt;=AC$1005),OR(AC$1006="",Datos!AC443&lt;=AC$1006)),FALSE),TRUE))))</f>
        <v>0.0</v>
      </c>
      <c r="AD443">
        <f>IF(Datos!AD443="",0,IF(AND(AD$1008&lt;&gt;"",Datos!AD443=AD$1008),0,IF(AD$1004=0,0,1-CHOOSE(AD$1004,IF(ISNUMBER(Datos!AD443),AND(OR(AD$1005="",Datos!AD443&gt;=AD$1005),OR(AD$1006="",Datos!AD443&lt;=AD$1006)),FALSE),IF(ISNUMBER(Datos!AD443),AND(Datos!AD443=INT(Datos!AD443),AND(OR(AD$1005="",Datos!AD443&gt;=AD$1005),OR(AD$1006="",Datos!AD443&lt;=AD$1006))),FALSE),OR(ISNUMBER(FIND(";"&amp;UPPER(TRIM(Datos!AD443&amp;""))&amp;"=",AD$1007)),ISNUMBER(FIND(";"&amp;UPPER(TRIM(Datos!AD443&amp;""))&amp;";",AD$1007))),OR(UPPER(TRIM(Datos!AD443&amp;""))="SÍ",UPPER(TRIM(Datos!AD443&amp;""))="SI",UPPER(TRIM(Datos!AD443&amp;""))="NO"),IF(ISNUMBER(Datos!AD443),AND(OR(AD$1005="",Datos!AD443&gt;=AD$1005),OR(AD$1006="",Datos!AD443&lt;=AD$1006)),FALSE),TRUE))))</f>
        <v>0.0</v>
      </c>
      <c r="AE443">
        <f>IF(Datos!AE443="",0,IF(AND(AE$1008&lt;&gt;"",Datos!AE443=AE$1008),0,IF(AE$1004=0,0,1-CHOOSE(AE$1004,IF(ISNUMBER(Datos!AE443),AND(OR(AE$1005="",Datos!AE443&gt;=AE$1005),OR(AE$1006="",Datos!AE443&lt;=AE$1006)),FALSE),IF(ISNUMBER(Datos!AE443),AND(Datos!AE443=INT(Datos!AE443),AND(OR(AE$1005="",Datos!AE443&gt;=AE$1005),OR(AE$1006="",Datos!AE443&lt;=AE$1006))),FALSE),OR(ISNUMBER(FIND(";"&amp;UPPER(TRIM(Datos!AE443&amp;""))&amp;"=",AE$1007)),ISNUMBER(FIND(";"&amp;UPPER(TRIM(Datos!AE443&amp;""))&amp;";",AE$1007))),OR(UPPER(TRIM(Datos!AE443&amp;""))="SÍ",UPPER(TRIM(Datos!AE443&amp;""))="SI",UPPER(TRIM(Datos!AE443&amp;""))="NO"),IF(ISNUMBER(Datos!AE443),AND(OR(AE$1005="",Datos!AE443&gt;=AE$1005),OR(AE$1006="",Datos!AE443&lt;=AE$1006)),FALSE),TRUE))))</f>
        <v>0.0</v>
      </c>
    </row>
    <row r="444" spans="2:31">
      <c r="B444">
        <f>IF(Datos!B444="",0,IF(AND(B$1008&lt;&gt;"",Datos!B444=B$1008),0,IF(B$1004=0,0,1-CHOOSE(B$1004,IF(ISNUMBER(Datos!B444),AND(OR(B$1005="",Datos!B444&gt;=B$1005),OR(B$1006="",Datos!B444&lt;=B$1006)),FALSE),IF(ISNUMBER(Datos!B444),AND(Datos!B444=INT(Datos!B444),AND(OR(B$1005="",Datos!B444&gt;=B$1005),OR(B$1006="",Datos!B444&lt;=B$1006))),FALSE),OR(ISNUMBER(FIND(";"&amp;UPPER(TRIM(Datos!B444&amp;""))&amp;"=",B$1007)),ISNUMBER(FIND(";"&amp;UPPER(TRIM(Datos!B444&amp;""))&amp;";",B$1007))),OR(UPPER(TRIM(Datos!B444&amp;""))="SÍ",UPPER(TRIM(Datos!B444&amp;""))="SI",UPPER(TRIM(Datos!B444&amp;""))="NO"),IF(ISNUMBER(Datos!B444),AND(OR(B$1005="",Datos!B444&gt;=B$1005),OR(B$1006="",Datos!B444&lt;=B$1006)),FALSE),TRUE))))</f>
        <v>0.0</v>
      </c>
      <c r="C444">
        <f>IF(Datos!C444="",0,IF(AND(C$1008&lt;&gt;"",Datos!C444=C$1008),0,IF(C$1004=0,0,1-CHOOSE(C$1004,IF(ISNUMBER(Datos!C444),AND(OR(C$1005="",Datos!C444&gt;=C$1005),OR(C$1006="",Datos!C444&lt;=C$1006)),FALSE),IF(ISNUMBER(Datos!C444),AND(Datos!C444=INT(Datos!C444),AND(OR(C$1005="",Datos!C444&gt;=C$1005),OR(C$1006="",Datos!C444&lt;=C$1006))),FALSE),OR(ISNUMBER(FIND(";"&amp;UPPER(TRIM(Datos!C444&amp;""))&amp;"=",C$1007)),ISNUMBER(FIND(";"&amp;UPPER(TRIM(Datos!C444&amp;""))&amp;";",C$1007))),OR(UPPER(TRIM(Datos!C444&amp;""))="SÍ",UPPER(TRIM(Datos!C444&amp;""))="SI",UPPER(TRIM(Datos!C444&amp;""))="NO"),IF(ISNUMBER(Datos!C444),AND(OR(C$1005="",Datos!C444&gt;=C$1005),OR(C$1006="",Datos!C444&lt;=C$1006)),FALSE),TRUE))))</f>
        <v>0.0</v>
      </c>
      <c r="D444">
        <f>IF(Datos!D444="",0,IF(AND(D$1008&lt;&gt;"",Datos!D444=D$1008),0,IF(D$1004=0,0,1-CHOOSE(D$1004,IF(ISNUMBER(Datos!D444),AND(OR(D$1005="",Datos!D444&gt;=D$1005),OR(D$1006="",Datos!D444&lt;=D$1006)),FALSE),IF(ISNUMBER(Datos!D444),AND(Datos!D444=INT(Datos!D444),AND(OR(D$1005="",Datos!D444&gt;=D$1005),OR(D$1006="",Datos!D444&lt;=D$1006))),FALSE),OR(ISNUMBER(FIND(";"&amp;UPPER(TRIM(Datos!D444&amp;""))&amp;"=",D$1007)),ISNUMBER(FIND(";"&amp;UPPER(TRIM(Datos!D444&amp;""))&amp;";",D$1007))),OR(UPPER(TRIM(Datos!D444&amp;""))="SÍ",UPPER(TRIM(Datos!D444&amp;""))="SI",UPPER(TRIM(Datos!D444&amp;""))="NO"),IF(ISNUMBER(Datos!D444),AND(OR(D$1005="",Datos!D444&gt;=D$1005),OR(D$1006="",Datos!D444&lt;=D$1006)),FALSE),TRUE))))</f>
        <v>0.0</v>
      </c>
      <c r="E444">
        <f>IF(Datos!E444="",0,IF(AND(E$1008&lt;&gt;"",Datos!E444=E$1008),0,IF(E$1004=0,0,1-CHOOSE(E$1004,IF(ISNUMBER(Datos!E444),AND(OR(E$1005="",Datos!E444&gt;=E$1005),OR(E$1006="",Datos!E444&lt;=E$1006)),FALSE),IF(ISNUMBER(Datos!E444),AND(Datos!E444=INT(Datos!E444),AND(OR(E$1005="",Datos!E444&gt;=E$1005),OR(E$1006="",Datos!E444&lt;=E$1006))),FALSE),OR(ISNUMBER(FIND(";"&amp;UPPER(TRIM(Datos!E444&amp;""))&amp;"=",E$1007)),ISNUMBER(FIND(";"&amp;UPPER(TRIM(Datos!E444&amp;""))&amp;";",E$1007))),OR(UPPER(TRIM(Datos!E444&amp;""))="SÍ",UPPER(TRIM(Datos!E444&amp;""))="SI",UPPER(TRIM(Datos!E444&amp;""))="NO"),IF(ISNUMBER(Datos!E444),AND(OR(E$1005="",Datos!E444&gt;=E$1005),OR(E$1006="",Datos!E444&lt;=E$1006)),FALSE),TRUE))))</f>
        <v>0.0</v>
      </c>
      <c r="F444">
        <f>IF(Datos!F444="",0,IF(AND(F$1008&lt;&gt;"",Datos!F444=F$1008),0,IF(F$1004=0,0,1-CHOOSE(F$1004,IF(ISNUMBER(Datos!F444),AND(OR(F$1005="",Datos!F444&gt;=F$1005),OR(F$1006="",Datos!F444&lt;=F$1006)),FALSE),IF(ISNUMBER(Datos!F444),AND(Datos!F444=INT(Datos!F444),AND(OR(F$1005="",Datos!F444&gt;=F$1005),OR(F$1006="",Datos!F444&lt;=F$1006))),FALSE),OR(ISNUMBER(FIND(";"&amp;UPPER(TRIM(Datos!F444&amp;""))&amp;"=",F$1007)),ISNUMBER(FIND(";"&amp;UPPER(TRIM(Datos!F444&amp;""))&amp;";",F$1007))),OR(UPPER(TRIM(Datos!F444&amp;""))="SÍ",UPPER(TRIM(Datos!F444&amp;""))="SI",UPPER(TRIM(Datos!F444&amp;""))="NO"),IF(ISNUMBER(Datos!F444),AND(OR(F$1005="",Datos!F444&gt;=F$1005),OR(F$1006="",Datos!F444&lt;=F$1006)),FALSE),TRUE))))</f>
        <v>0.0</v>
      </c>
      <c r="G444">
        <f>IF(Datos!G444="",0,IF(AND(G$1008&lt;&gt;"",Datos!G444=G$1008),0,IF(G$1004=0,0,1-CHOOSE(G$1004,IF(ISNUMBER(Datos!G444),AND(OR(G$1005="",Datos!G444&gt;=G$1005),OR(G$1006="",Datos!G444&lt;=G$1006)),FALSE),IF(ISNUMBER(Datos!G444),AND(Datos!G444=INT(Datos!G444),AND(OR(G$1005="",Datos!G444&gt;=G$1005),OR(G$1006="",Datos!G444&lt;=G$1006))),FALSE),OR(ISNUMBER(FIND(";"&amp;UPPER(TRIM(Datos!G444&amp;""))&amp;"=",G$1007)),ISNUMBER(FIND(";"&amp;UPPER(TRIM(Datos!G444&amp;""))&amp;";",G$1007))),OR(UPPER(TRIM(Datos!G444&amp;""))="SÍ",UPPER(TRIM(Datos!G444&amp;""))="SI",UPPER(TRIM(Datos!G444&amp;""))="NO"),IF(ISNUMBER(Datos!G444),AND(OR(G$1005="",Datos!G444&gt;=G$1005),OR(G$1006="",Datos!G444&lt;=G$1006)),FALSE),TRUE))))</f>
        <v>0.0</v>
      </c>
      <c r="H444">
        <f>IF(Datos!H444="",0,IF(AND(H$1008&lt;&gt;"",Datos!H444=H$1008),0,IF(H$1004=0,0,1-CHOOSE(H$1004,IF(ISNUMBER(Datos!H444),AND(OR(H$1005="",Datos!H444&gt;=H$1005),OR(H$1006="",Datos!H444&lt;=H$1006)),FALSE),IF(ISNUMBER(Datos!H444),AND(Datos!H444=INT(Datos!H444),AND(OR(H$1005="",Datos!H444&gt;=H$1005),OR(H$1006="",Datos!H444&lt;=H$1006))),FALSE),OR(ISNUMBER(FIND(";"&amp;UPPER(TRIM(Datos!H444&amp;""))&amp;"=",H$1007)),ISNUMBER(FIND(";"&amp;UPPER(TRIM(Datos!H444&amp;""))&amp;";",H$1007))),OR(UPPER(TRIM(Datos!H444&amp;""))="SÍ",UPPER(TRIM(Datos!H444&amp;""))="SI",UPPER(TRIM(Datos!H444&amp;""))="NO"),IF(ISNUMBER(Datos!H444),AND(OR(H$1005="",Datos!H444&gt;=H$1005),OR(H$1006="",Datos!H444&lt;=H$1006)),FALSE),TRUE))))</f>
        <v>0.0</v>
      </c>
      <c r="I444">
        <f>IF(Datos!I444="",0,IF(AND(I$1008&lt;&gt;"",Datos!I444=I$1008),0,IF(I$1004=0,0,1-CHOOSE(I$1004,IF(ISNUMBER(Datos!I444),AND(OR(I$1005="",Datos!I444&gt;=I$1005),OR(I$1006="",Datos!I444&lt;=I$1006)),FALSE),IF(ISNUMBER(Datos!I444),AND(Datos!I444=INT(Datos!I444),AND(OR(I$1005="",Datos!I444&gt;=I$1005),OR(I$1006="",Datos!I444&lt;=I$1006))),FALSE),OR(ISNUMBER(FIND(";"&amp;UPPER(TRIM(Datos!I444&amp;""))&amp;"=",I$1007)),ISNUMBER(FIND(";"&amp;UPPER(TRIM(Datos!I444&amp;""))&amp;";",I$1007))),OR(UPPER(TRIM(Datos!I444&amp;""))="SÍ",UPPER(TRIM(Datos!I444&amp;""))="SI",UPPER(TRIM(Datos!I444&amp;""))="NO"),IF(ISNUMBER(Datos!I444),AND(OR(I$1005="",Datos!I444&gt;=I$1005),OR(I$1006="",Datos!I444&lt;=I$1006)),FALSE),TRUE))))</f>
        <v>0.0</v>
      </c>
      <c r="J444">
        <f>IF(Datos!J444="",0,IF(AND(J$1008&lt;&gt;"",Datos!J444=J$1008),0,IF(J$1004=0,0,1-CHOOSE(J$1004,IF(ISNUMBER(Datos!J444),AND(OR(J$1005="",Datos!J444&gt;=J$1005),OR(J$1006="",Datos!J444&lt;=J$1006)),FALSE),IF(ISNUMBER(Datos!J444),AND(Datos!J444=INT(Datos!J444),AND(OR(J$1005="",Datos!J444&gt;=J$1005),OR(J$1006="",Datos!J444&lt;=J$1006))),FALSE),OR(ISNUMBER(FIND(";"&amp;UPPER(TRIM(Datos!J444&amp;""))&amp;"=",J$1007)),ISNUMBER(FIND(";"&amp;UPPER(TRIM(Datos!J444&amp;""))&amp;";",J$1007))),OR(UPPER(TRIM(Datos!J444&amp;""))="SÍ",UPPER(TRIM(Datos!J444&amp;""))="SI",UPPER(TRIM(Datos!J444&amp;""))="NO"),IF(ISNUMBER(Datos!J444),AND(OR(J$1005="",Datos!J444&gt;=J$1005),OR(J$1006="",Datos!J444&lt;=J$1006)),FALSE),TRUE))))</f>
        <v>0.0</v>
      </c>
      <c r="K444">
        <f>IF(Datos!K444="",0,IF(AND(K$1008&lt;&gt;"",Datos!K444=K$1008),0,IF(K$1004=0,0,1-CHOOSE(K$1004,IF(ISNUMBER(Datos!K444),AND(OR(K$1005="",Datos!K444&gt;=K$1005),OR(K$1006="",Datos!K444&lt;=K$1006)),FALSE),IF(ISNUMBER(Datos!K444),AND(Datos!K444=INT(Datos!K444),AND(OR(K$1005="",Datos!K444&gt;=K$1005),OR(K$1006="",Datos!K444&lt;=K$1006))),FALSE),OR(ISNUMBER(FIND(";"&amp;UPPER(TRIM(Datos!K444&amp;""))&amp;"=",K$1007)),ISNUMBER(FIND(";"&amp;UPPER(TRIM(Datos!K444&amp;""))&amp;";",K$1007))),OR(UPPER(TRIM(Datos!K444&amp;""))="SÍ",UPPER(TRIM(Datos!K444&amp;""))="SI",UPPER(TRIM(Datos!K444&amp;""))="NO"),IF(ISNUMBER(Datos!K444),AND(OR(K$1005="",Datos!K444&gt;=K$1005),OR(K$1006="",Datos!K444&lt;=K$1006)),FALSE),TRUE))))</f>
        <v>0.0</v>
      </c>
      <c r="L444">
        <f>IF(Datos!L444="",0,IF(AND(L$1008&lt;&gt;"",Datos!L444=L$1008),0,IF(L$1004=0,0,1-CHOOSE(L$1004,IF(ISNUMBER(Datos!L444),AND(OR(L$1005="",Datos!L444&gt;=L$1005),OR(L$1006="",Datos!L444&lt;=L$1006)),FALSE),IF(ISNUMBER(Datos!L444),AND(Datos!L444=INT(Datos!L444),AND(OR(L$1005="",Datos!L444&gt;=L$1005),OR(L$1006="",Datos!L444&lt;=L$1006))),FALSE),OR(ISNUMBER(FIND(";"&amp;UPPER(TRIM(Datos!L444&amp;""))&amp;"=",L$1007)),ISNUMBER(FIND(";"&amp;UPPER(TRIM(Datos!L444&amp;""))&amp;";",L$1007))),OR(UPPER(TRIM(Datos!L444&amp;""))="SÍ",UPPER(TRIM(Datos!L444&amp;""))="SI",UPPER(TRIM(Datos!L444&amp;""))="NO"),IF(ISNUMBER(Datos!L444),AND(OR(L$1005="",Datos!L444&gt;=L$1005),OR(L$1006="",Datos!L444&lt;=L$1006)),FALSE),TRUE))))</f>
        <v>0.0</v>
      </c>
      <c r="M444">
        <f>IF(Datos!M444="",0,IF(AND(M$1008&lt;&gt;"",Datos!M444=M$1008),0,IF(M$1004=0,0,1-CHOOSE(M$1004,IF(ISNUMBER(Datos!M444),AND(OR(M$1005="",Datos!M444&gt;=M$1005),OR(M$1006="",Datos!M444&lt;=M$1006)),FALSE),IF(ISNUMBER(Datos!M444),AND(Datos!M444=INT(Datos!M444),AND(OR(M$1005="",Datos!M444&gt;=M$1005),OR(M$1006="",Datos!M444&lt;=M$1006))),FALSE),OR(ISNUMBER(FIND(";"&amp;UPPER(TRIM(Datos!M444&amp;""))&amp;"=",M$1007)),ISNUMBER(FIND(";"&amp;UPPER(TRIM(Datos!M444&amp;""))&amp;";",M$1007))),OR(UPPER(TRIM(Datos!M444&amp;""))="SÍ",UPPER(TRIM(Datos!M444&amp;""))="SI",UPPER(TRIM(Datos!M444&amp;""))="NO"),IF(ISNUMBER(Datos!M444),AND(OR(M$1005="",Datos!M444&gt;=M$1005),OR(M$1006="",Datos!M444&lt;=M$1006)),FALSE),TRUE))))</f>
        <v>0.0</v>
      </c>
      <c r="N444">
        <f>IF(Datos!N444="",0,IF(AND(N$1008&lt;&gt;"",Datos!N444=N$1008),0,IF(N$1004=0,0,1-CHOOSE(N$1004,IF(ISNUMBER(Datos!N444),AND(OR(N$1005="",Datos!N444&gt;=N$1005),OR(N$1006="",Datos!N444&lt;=N$1006)),FALSE),IF(ISNUMBER(Datos!N444),AND(Datos!N444=INT(Datos!N444),AND(OR(N$1005="",Datos!N444&gt;=N$1005),OR(N$1006="",Datos!N444&lt;=N$1006))),FALSE),OR(ISNUMBER(FIND(";"&amp;UPPER(TRIM(Datos!N444&amp;""))&amp;"=",N$1007)),ISNUMBER(FIND(";"&amp;UPPER(TRIM(Datos!N444&amp;""))&amp;";",N$1007))),OR(UPPER(TRIM(Datos!N444&amp;""))="SÍ",UPPER(TRIM(Datos!N444&amp;""))="SI",UPPER(TRIM(Datos!N444&amp;""))="NO"),IF(ISNUMBER(Datos!N444),AND(OR(N$1005="",Datos!N444&gt;=N$1005),OR(N$1006="",Datos!N444&lt;=N$1006)),FALSE),TRUE))))</f>
        <v>0.0</v>
      </c>
      <c r="O444">
        <f>IF(Datos!O444="",0,IF(AND(O$1008&lt;&gt;"",Datos!O444=O$1008),0,IF(O$1004=0,0,1-CHOOSE(O$1004,IF(ISNUMBER(Datos!O444),AND(OR(O$1005="",Datos!O444&gt;=O$1005),OR(O$1006="",Datos!O444&lt;=O$1006)),FALSE),IF(ISNUMBER(Datos!O444),AND(Datos!O444=INT(Datos!O444),AND(OR(O$1005="",Datos!O444&gt;=O$1005),OR(O$1006="",Datos!O444&lt;=O$1006))),FALSE),OR(ISNUMBER(FIND(";"&amp;UPPER(TRIM(Datos!O444&amp;""))&amp;"=",O$1007)),ISNUMBER(FIND(";"&amp;UPPER(TRIM(Datos!O444&amp;""))&amp;";",O$1007))),OR(UPPER(TRIM(Datos!O444&amp;""))="SÍ",UPPER(TRIM(Datos!O444&amp;""))="SI",UPPER(TRIM(Datos!O444&amp;""))="NO"),IF(ISNUMBER(Datos!O444),AND(OR(O$1005="",Datos!O444&gt;=O$1005),OR(O$1006="",Datos!O444&lt;=O$1006)),FALSE),TRUE))))</f>
        <v>0.0</v>
      </c>
      <c r="P444">
        <f>IF(Datos!P444="",0,IF(AND(P$1008&lt;&gt;"",Datos!P444=P$1008),0,IF(P$1004=0,0,1-CHOOSE(P$1004,IF(ISNUMBER(Datos!P444),AND(OR(P$1005="",Datos!P444&gt;=P$1005),OR(P$1006="",Datos!P444&lt;=P$1006)),FALSE),IF(ISNUMBER(Datos!P444),AND(Datos!P444=INT(Datos!P444),AND(OR(P$1005="",Datos!P444&gt;=P$1005),OR(P$1006="",Datos!P444&lt;=P$1006))),FALSE),OR(ISNUMBER(FIND(";"&amp;UPPER(TRIM(Datos!P444&amp;""))&amp;"=",P$1007)),ISNUMBER(FIND(";"&amp;UPPER(TRIM(Datos!P444&amp;""))&amp;";",P$1007))),OR(UPPER(TRIM(Datos!P444&amp;""))="SÍ",UPPER(TRIM(Datos!P444&amp;""))="SI",UPPER(TRIM(Datos!P444&amp;""))="NO"),IF(ISNUMBER(Datos!P444),AND(OR(P$1005="",Datos!P444&gt;=P$1005),OR(P$1006="",Datos!P444&lt;=P$1006)),FALSE),TRUE))))</f>
        <v>0.0</v>
      </c>
      <c r="Q444">
        <f>IF(Datos!Q444="",0,IF(AND(Q$1008&lt;&gt;"",Datos!Q444=Q$1008),0,IF(Q$1004=0,0,1-CHOOSE(Q$1004,IF(ISNUMBER(Datos!Q444),AND(OR(Q$1005="",Datos!Q444&gt;=Q$1005),OR(Q$1006="",Datos!Q444&lt;=Q$1006)),FALSE),IF(ISNUMBER(Datos!Q444),AND(Datos!Q444=INT(Datos!Q444),AND(OR(Q$1005="",Datos!Q444&gt;=Q$1005),OR(Q$1006="",Datos!Q444&lt;=Q$1006))),FALSE),OR(ISNUMBER(FIND(";"&amp;UPPER(TRIM(Datos!Q444&amp;""))&amp;"=",Q$1007)),ISNUMBER(FIND(";"&amp;UPPER(TRIM(Datos!Q444&amp;""))&amp;";",Q$1007))),OR(UPPER(TRIM(Datos!Q444&amp;""))="SÍ",UPPER(TRIM(Datos!Q444&amp;""))="SI",UPPER(TRIM(Datos!Q444&amp;""))="NO"),IF(ISNUMBER(Datos!Q444),AND(OR(Q$1005="",Datos!Q444&gt;=Q$1005),OR(Q$1006="",Datos!Q444&lt;=Q$1006)),FALSE),TRUE))))</f>
        <v>0.0</v>
      </c>
      <c r="R444">
        <f>IF(Datos!R444="",0,IF(AND(R$1008&lt;&gt;"",Datos!R444=R$1008),0,IF(R$1004=0,0,1-CHOOSE(R$1004,IF(ISNUMBER(Datos!R444),AND(OR(R$1005="",Datos!R444&gt;=R$1005),OR(R$1006="",Datos!R444&lt;=R$1006)),FALSE),IF(ISNUMBER(Datos!R444),AND(Datos!R444=INT(Datos!R444),AND(OR(R$1005="",Datos!R444&gt;=R$1005),OR(R$1006="",Datos!R444&lt;=R$1006))),FALSE),OR(ISNUMBER(FIND(";"&amp;UPPER(TRIM(Datos!R444&amp;""))&amp;"=",R$1007)),ISNUMBER(FIND(";"&amp;UPPER(TRIM(Datos!R444&amp;""))&amp;";",R$1007))),OR(UPPER(TRIM(Datos!R444&amp;""))="SÍ",UPPER(TRIM(Datos!R444&amp;""))="SI",UPPER(TRIM(Datos!R444&amp;""))="NO"),IF(ISNUMBER(Datos!R444),AND(OR(R$1005="",Datos!R444&gt;=R$1005),OR(R$1006="",Datos!R444&lt;=R$1006)),FALSE),TRUE))))</f>
        <v>0.0</v>
      </c>
      <c r="S444">
        <f>IF(Datos!S444="",0,IF(AND(S$1008&lt;&gt;"",Datos!S444=S$1008),0,IF(S$1004=0,0,1-CHOOSE(S$1004,IF(ISNUMBER(Datos!S444),AND(OR(S$1005="",Datos!S444&gt;=S$1005),OR(S$1006="",Datos!S444&lt;=S$1006)),FALSE),IF(ISNUMBER(Datos!S444),AND(Datos!S444=INT(Datos!S444),AND(OR(S$1005="",Datos!S444&gt;=S$1005),OR(S$1006="",Datos!S444&lt;=S$1006))),FALSE),OR(ISNUMBER(FIND(";"&amp;UPPER(TRIM(Datos!S444&amp;""))&amp;"=",S$1007)),ISNUMBER(FIND(";"&amp;UPPER(TRIM(Datos!S444&amp;""))&amp;";",S$1007))),OR(UPPER(TRIM(Datos!S444&amp;""))="SÍ",UPPER(TRIM(Datos!S444&amp;""))="SI",UPPER(TRIM(Datos!S444&amp;""))="NO"),IF(ISNUMBER(Datos!S444),AND(OR(S$1005="",Datos!S444&gt;=S$1005),OR(S$1006="",Datos!S444&lt;=S$1006)),FALSE),TRUE))))</f>
        <v>0.0</v>
      </c>
      <c r="T444">
        <f>IF(Datos!T444="",0,IF(AND(T$1008&lt;&gt;"",Datos!T444=T$1008),0,IF(T$1004=0,0,1-CHOOSE(T$1004,IF(ISNUMBER(Datos!T444),AND(OR(T$1005="",Datos!T444&gt;=T$1005),OR(T$1006="",Datos!T444&lt;=T$1006)),FALSE),IF(ISNUMBER(Datos!T444),AND(Datos!T444=INT(Datos!T444),AND(OR(T$1005="",Datos!T444&gt;=T$1005),OR(T$1006="",Datos!T444&lt;=T$1006))),FALSE),OR(ISNUMBER(FIND(";"&amp;UPPER(TRIM(Datos!T444&amp;""))&amp;"=",T$1007)),ISNUMBER(FIND(";"&amp;UPPER(TRIM(Datos!T444&amp;""))&amp;";",T$1007))),OR(UPPER(TRIM(Datos!T444&amp;""))="SÍ",UPPER(TRIM(Datos!T444&amp;""))="SI",UPPER(TRIM(Datos!T444&amp;""))="NO"),IF(ISNUMBER(Datos!T444),AND(OR(T$1005="",Datos!T444&gt;=T$1005),OR(T$1006="",Datos!T444&lt;=T$1006)),FALSE),TRUE))))</f>
        <v>0.0</v>
      </c>
      <c r="U444">
        <f>IF(Datos!U444="",0,IF(AND(U$1008&lt;&gt;"",Datos!U444=U$1008),0,IF(U$1004=0,0,1-CHOOSE(U$1004,IF(ISNUMBER(Datos!U444),AND(OR(U$1005="",Datos!U444&gt;=U$1005),OR(U$1006="",Datos!U444&lt;=U$1006)),FALSE),IF(ISNUMBER(Datos!U444),AND(Datos!U444=INT(Datos!U444),AND(OR(U$1005="",Datos!U444&gt;=U$1005),OR(U$1006="",Datos!U444&lt;=U$1006))),FALSE),OR(ISNUMBER(FIND(";"&amp;UPPER(TRIM(Datos!U444&amp;""))&amp;"=",U$1007)),ISNUMBER(FIND(";"&amp;UPPER(TRIM(Datos!U444&amp;""))&amp;";",U$1007))),OR(UPPER(TRIM(Datos!U444&amp;""))="SÍ",UPPER(TRIM(Datos!U444&amp;""))="SI",UPPER(TRIM(Datos!U444&amp;""))="NO"),IF(ISNUMBER(Datos!U444),AND(OR(U$1005="",Datos!U444&gt;=U$1005),OR(U$1006="",Datos!U444&lt;=U$1006)),FALSE),TRUE))))</f>
        <v>0.0</v>
      </c>
      <c r="V444">
        <f>IF(Datos!V444="",0,IF(AND(V$1008&lt;&gt;"",Datos!V444=V$1008),0,IF(V$1004=0,0,1-CHOOSE(V$1004,IF(ISNUMBER(Datos!V444),AND(OR(V$1005="",Datos!V444&gt;=V$1005),OR(V$1006="",Datos!V444&lt;=V$1006)),FALSE),IF(ISNUMBER(Datos!V444),AND(Datos!V444=INT(Datos!V444),AND(OR(V$1005="",Datos!V444&gt;=V$1005),OR(V$1006="",Datos!V444&lt;=V$1006))),FALSE),OR(ISNUMBER(FIND(";"&amp;UPPER(TRIM(Datos!V444&amp;""))&amp;"=",V$1007)),ISNUMBER(FIND(";"&amp;UPPER(TRIM(Datos!V444&amp;""))&amp;";",V$1007))),OR(UPPER(TRIM(Datos!V444&amp;""))="SÍ",UPPER(TRIM(Datos!V444&amp;""))="SI",UPPER(TRIM(Datos!V444&amp;""))="NO"),IF(ISNUMBER(Datos!V444),AND(OR(V$1005="",Datos!V444&gt;=V$1005),OR(V$1006="",Datos!V444&lt;=V$1006)),FALSE),TRUE))))</f>
        <v>0.0</v>
      </c>
      <c r="W444">
        <f>IF(Datos!W444="",0,IF(AND(W$1008&lt;&gt;"",Datos!W444=W$1008),0,IF(W$1004=0,0,1-CHOOSE(W$1004,IF(ISNUMBER(Datos!W444),AND(OR(W$1005="",Datos!W444&gt;=W$1005),OR(W$1006="",Datos!W444&lt;=W$1006)),FALSE),IF(ISNUMBER(Datos!W444),AND(Datos!W444=INT(Datos!W444),AND(OR(W$1005="",Datos!W444&gt;=W$1005),OR(W$1006="",Datos!W444&lt;=W$1006))),FALSE),OR(ISNUMBER(FIND(";"&amp;UPPER(TRIM(Datos!W444&amp;""))&amp;"=",W$1007)),ISNUMBER(FIND(";"&amp;UPPER(TRIM(Datos!W444&amp;""))&amp;";",W$1007))),OR(UPPER(TRIM(Datos!W444&amp;""))="SÍ",UPPER(TRIM(Datos!W444&amp;""))="SI",UPPER(TRIM(Datos!W444&amp;""))="NO"),IF(ISNUMBER(Datos!W444),AND(OR(W$1005="",Datos!W444&gt;=W$1005),OR(W$1006="",Datos!W444&lt;=W$1006)),FALSE),TRUE))))</f>
        <v>0.0</v>
      </c>
      <c r="X444">
        <f>IF(Datos!X444="",0,IF(AND(X$1008&lt;&gt;"",Datos!X444=X$1008),0,IF(X$1004=0,0,1-CHOOSE(X$1004,IF(ISNUMBER(Datos!X444),AND(OR(X$1005="",Datos!X444&gt;=X$1005),OR(X$1006="",Datos!X444&lt;=X$1006)),FALSE),IF(ISNUMBER(Datos!X444),AND(Datos!X444=INT(Datos!X444),AND(OR(X$1005="",Datos!X444&gt;=X$1005),OR(X$1006="",Datos!X444&lt;=X$1006))),FALSE),OR(ISNUMBER(FIND(";"&amp;UPPER(TRIM(Datos!X444&amp;""))&amp;"=",X$1007)),ISNUMBER(FIND(";"&amp;UPPER(TRIM(Datos!X444&amp;""))&amp;";",X$1007))),OR(UPPER(TRIM(Datos!X444&amp;""))="SÍ",UPPER(TRIM(Datos!X444&amp;""))="SI",UPPER(TRIM(Datos!X444&amp;""))="NO"),IF(ISNUMBER(Datos!X444),AND(OR(X$1005="",Datos!X444&gt;=X$1005),OR(X$1006="",Datos!X444&lt;=X$1006)),FALSE),TRUE))))</f>
        <v>0.0</v>
      </c>
      <c r="Y444">
        <f>IF(Datos!Y444="",0,IF(AND(Y$1008&lt;&gt;"",Datos!Y444=Y$1008),0,IF(Y$1004=0,0,1-CHOOSE(Y$1004,IF(ISNUMBER(Datos!Y444),AND(OR(Y$1005="",Datos!Y444&gt;=Y$1005),OR(Y$1006="",Datos!Y444&lt;=Y$1006)),FALSE),IF(ISNUMBER(Datos!Y444),AND(Datos!Y444=INT(Datos!Y444),AND(OR(Y$1005="",Datos!Y444&gt;=Y$1005),OR(Y$1006="",Datos!Y444&lt;=Y$1006))),FALSE),OR(ISNUMBER(FIND(";"&amp;UPPER(TRIM(Datos!Y444&amp;""))&amp;"=",Y$1007)),ISNUMBER(FIND(";"&amp;UPPER(TRIM(Datos!Y444&amp;""))&amp;";",Y$1007))),OR(UPPER(TRIM(Datos!Y444&amp;""))="SÍ",UPPER(TRIM(Datos!Y444&amp;""))="SI",UPPER(TRIM(Datos!Y444&amp;""))="NO"),IF(ISNUMBER(Datos!Y444),AND(OR(Y$1005="",Datos!Y444&gt;=Y$1005),OR(Y$1006="",Datos!Y444&lt;=Y$1006)),FALSE),TRUE))))</f>
        <v>0.0</v>
      </c>
      <c r="Z444">
        <f>IF(Datos!Z444="",0,IF(AND(Z$1008&lt;&gt;"",Datos!Z444=Z$1008),0,IF(Z$1004=0,0,1-CHOOSE(Z$1004,IF(ISNUMBER(Datos!Z444),AND(OR(Z$1005="",Datos!Z444&gt;=Z$1005),OR(Z$1006="",Datos!Z444&lt;=Z$1006)),FALSE),IF(ISNUMBER(Datos!Z444),AND(Datos!Z444=INT(Datos!Z444),AND(OR(Z$1005="",Datos!Z444&gt;=Z$1005),OR(Z$1006="",Datos!Z444&lt;=Z$1006))),FALSE),OR(ISNUMBER(FIND(";"&amp;UPPER(TRIM(Datos!Z444&amp;""))&amp;"=",Z$1007)),ISNUMBER(FIND(";"&amp;UPPER(TRIM(Datos!Z444&amp;""))&amp;";",Z$1007))),OR(UPPER(TRIM(Datos!Z444&amp;""))="SÍ",UPPER(TRIM(Datos!Z444&amp;""))="SI",UPPER(TRIM(Datos!Z444&amp;""))="NO"),IF(ISNUMBER(Datos!Z444),AND(OR(Z$1005="",Datos!Z444&gt;=Z$1005),OR(Z$1006="",Datos!Z444&lt;=Z$1006)),FALSE),TRUE))))</f>
        <v>0.0</v>
      </c>
      <c r="AA444">
        <f>IF(Datos!AA444="",0,IF(AND(AA$1008&lt;&gt;"",Datos!AA444=AA$1008),0,IF(AA$1004=0,0,1-CHOOSE(AA$1004,IF(ISNUMBER(Datos!AA444),AND(OR(AA$1005="",Datos!AA444&gt;=AA$1005),OR(AA$1006="",Datos!AA444&lt;=AA$1006)),FALSE),IF(ISNUMBER(Datos!AA444),AND(Datos!AA444=INT(Datos!AA444),AND(OR(AA$1005="",Datos!AA444&gt;=AA$1005),OR(AA$1006="",Datos!AA444&lt;=AA$1006))),FALSE),OR(ISNUMBER(FIND(";"&amp;UPPER(TRIM(Datos!AA444&amp;""))&amp;"=",AA$1007)),ISNUMBER(FIND(";"&amp;UPPER(TRIM(Datos!AA444&amp;""))&amp;";",AA$1007))),OR(UPPER(TRIM(Datos!AA444&amp;""))="SÍ",UPPER(TRIM(Datos!AA444&amp;""))="SI",UPPER(TRIM(Datos!AA444&amp;""))="NO"),IF(ISNUMBER(Datos!AA444),AND(OR(AA$1005="",Datos!AA444&gt;=AA$1005),OR(AA$1006="",Datos!AA444&lt;=AA$1006)),FALSE),TRUE))))</f>
        <v>0.0</v>
      </c>
      <c r="AB444">
        <f>IF(Datos!AB444="",0,IF(AND(AB$1008&lt;&gt;"",Datos!AB444=AB$1008),0,IF(AB$1004=0,0,1-CHOOSE(AB$1004,IF(ISNUMBER(Datos!AB444),AND(OR(AB$1005="",Datos!AB444&gt;=AB$1005),OR(AB$1006="",Datos!AB444&lt;=AB$1006)),FALSE),IF(ISNUMBER(Datos!AB444),AND(Datos!AB444=INT(Datos!AB444),AND(OR(AB$1005="",Datos!AB444&gt;=AB$1005),OR(AB$1006="",Datos!AB444&lt;=AB$1006))),FALSE),OR(ISNUMBER(FIND(";"&amp;UPPER(TRIM(Datos!AB444&amp;""))&amp;"=",AB$1007)),ISNUMBER(FIND(";"&amp;UPPER(TRIM(Datos!AB444&amp;""))&amp;";",AB$1007))),OR(UPPER(TRIM(Datos!AB444&amp;""))="SÍ",UPPER(TRIM(Datos!AB444&amp;""))="SI",UPPER(TRIM(Datos!AB444&amp;""))="NO"),IF(ISNUMBER(Datos!AB444),AND(OR(AB$1005="",Datos!AB444&gt;=AB$1005),OR(AB$1006="",Datos!AB444&lt;=AB$1006)),FALSE),TRUE))))</f>
        <v>0.0</v>
      </c>
      <c r="AC444">
        <f>IF(Datos!AC444="",0,IF(AND(AC$1008&lt;&gt;"",Datos!AC444=AC$1008),0,IF(AC$1004=0,0,1-CHOOSE(AC$1004,IF(ISNUMBER(Datos!AC444),AND(OR(AC$1005="",Datos!AC444&gt;=AC$1005),OR(AC$1006="",Datos!AC444&lt;=AC$1006)),FALSE),IF(ISNUMBER(Datos!AC444),AND(Datos!AC444=INT(Datos!AC444),AND(OR(AC$1005="",Datos!AC444&gt;=AC$1005),OR(AC$1006="",Datos!AC444&lt;=AC$1006))),FALSE),OR(ISNUMBER(FIND(";"&amp;UPPER(TRIM(Datos!AC444&amp;""))&amp;"=",AC$1007)),ISNUMBER(FIND(";"&amp;UPPER(TRIM(Datos!AC444&amp;""))&amp;";",AC$1007))),OR(UPPER(TRIM(Datos!AC444&amp;""))="SÍ",UPPER(TRIM(Datos!AC444&amp;""))="SI",UPPER(TRIM(Datos!AC444&amp;""))="NO"),IF(ISNUMBER(Datos!AC444),AND(OR(AC$1005="",Datos!AC444&gt;=AC$1005),OR(AC$1006="",Datos!AC444&lt;=AC$1006)),FALSE),TRUE))))</f>
        <v>0.0</v>
      </c>
      <c r="AD444">
        <f>IF(Datos!AD444="",0,IF(AND(AD$1008&lt;&gt;"",Datos!AD444=AD$1008),0,IF(AD$1004=0,0,1-CHOOSE(AD$1004,IF(ISNUMBER(Datos!AD444),AND(OR(AD$1005="",Datos!AD444&gt;=AD$1005),OR(AD$1006="",Datos!AD444&lt;=AD$1006)),FALSE),IF(ISNUMBER(Datos!AD444),AND(Datos!AD444=INT(Datos!AD444),AND(OR(AD$1005="",Datos!AD444&gt;=AD$1005),OR(AD$1006="",Datos!AD444&lt;=AD$1006))),FALSE),OR(ISNUMBER(FIND(";"&amp;UPPER(TRIM(Datos!AD444&amp;""))&amp;"=",AD$1007)),ISNUMBER(FIND(";"&amp;UPPER(TRIM(Datos!AD444&amp;""))&amp;";",AD$1007))),OR(UPPER(TRIM(Datos!AD444&amp;""))="SÍ",UPPER(TRIM(Datos!AD444&amp;""))="SI",UPPER(TRIM(Datos!AD444&amp;""))="NO"),IF(ISNUMBER(Datos!AD444),AND(OR(AD$1005="",Datos!AD444&gt;=AD$1005),OR(AD$1006="",Datos!AD444&lt;=AD$1006)),FALSE),TRUE))))</f>
        <v>0.0</v>
      </c>
      <c r="AE444">
        <f>IF(Datos!AE444="",0,IF(AND(AE$1008&lt;&gt;"",Datos!AE444=AE$1008),0,IF(AE$1004=0,0,1-CHOOSE(AE$1004,IF(ISNUMBER(Datos!AE444),AND(OR(AE$1005="",Datos!AE444&gt;=AE$1005),OR(AE$1006="",Datos!AE444&lt;=AE$1006)),FALSE),IF(ISNUMBER(Datos!AE444),AND(Datos!AE444=INT(Datos!AE444),AND(OR(AE$1005="",Datos!AE444&gt;=AE$1005),OR(AE$1006="",Datos!AE444&lt;=AE$1006))),FALSE),OR(ISNUMBER(FIND(";"&amp;UPPER(TRIM(Datos!AE444&amp;""))&amp;"=",AE$1007)),ISNUMBER(FIND(";"&amp;UPPER(TRIM(Datos!AE444&amp;""))&amp;";",AE$1007))),OR(UPPER(TRIM(Datos!AE444&amp;""))="SÍ",UPPER(TRIM(Datos!AE444&amp;""))="SI",UPPER(TRIM(Datos!AE444&amp;""))="NO"),IF(ISNUMBER(Datos!AE444),AND(OR(AE$1005="",Datos!AE444&gt;=AE$1005),OR(AE$1006="",Datos!AE444&lt;=AE$1006)),FALSE),TRUE))))</f>
        <v>0.0</v>
      </c>
    </row>
    <row r="445" spans="2:31">
      <c r="B445">
        <f>IF(Datos!B445="",0,IF(AND(B$1008&lt;&gt;"",Datos!B445=B$1008),0,IF(B$1004=0,0,1-CHOOSE(B$1004,IF(ISNUMBER(Datos!B445),AND(OR(B$1005="",Datos!B445&gt;=B$1005),OR(B$1006="",Datos!B445&lt;=B$1006)),FALSE),IF(ISNUMBER(Datos!B445),AND(Datos!B445=INT(Datos!B445),AND(OR(B$1005="",Datos!B445&gt;=B$1005),OR(B$1006="",Datos!B445&lt;=B$1006))),FALSE),OR(ISNUMBER(FIND(";"&amp;UPPER(TRIM(Datos!B445&amp;""))&amp;"=",B$1007)),ISNUMBER(FIND(";"&amp;UPPER(TRIM(Datos!B445&amp;""))&amp;";",B$1007))),OR(UPPER(TRIM(Datos!B445&amp;""))="SÍ",UPPER(TRIM(Datos!B445&amp;""))="SI",UPPER(TRIM(Datos!B445&amp;""))="NO"),IF(ISNUMBER(Datos!B445),AND(OR(B$1005="",Datos!B445&gt;=B$1005),OR(B$1006="",Datos!B445&lt;=B$1006)),FALSE),TRUE))))</f>
        <v>0.0</v>
      </c>
      <c r="C445">
        <f>IF(Datos!C445="",0,IF(AND(C$1008&lt;&gt;"",Datos!C445=C$1008),0,IF(C$1004=0,0,1-CHOOSE(C$1004,IF(ISNUMBER(Datos!C445),AND(OR(C$1005="",Datos!C445&gt;=C$1005),OR(C$1006="",Datos!C445&lt;=C$1006)),FALSE),IF(ISNUMBER(Datos!C445),AND(Datos!C445=INT(Datos!C445),AND(OR(C$1005="",Datos!C445&gt;=C$1005),OR(C$1006="",Datos!C445&lt;=C$1006))),FALSE),OR(ISNUMBER(FIND(";"&amp;UPPER(TRIM(Datos!C445&amp;""))&amp;"=",C$1007)),ISNUMBER(FIND(";"&amp;UPPER(TRIM(Datos!C445&amp;""))&amp;";",C$1007))),OR(UPPER(TRIM(Datos!C445&amp;""))="SÍ",UPPER(TRIM(Datos!C445&amp;""))="SI",UPPER(TRIM(Datos!C445&amp;""))="NO"),IF(ISNUMBER(Datos!C445),AND(OR(C$1005="",Datos!C445&gt;=C$1005),OR(C$1006="",Datos!C445&lt;=C$1006)),FALSE),TRUE))))</f>
        <v>0.0</v>
      </c>
      <c r="D445">
        <f>IF(Datos!D445="",0,IF(AND(D$1008&lt;&gt;"",Datos!D445=D$1008),0,IF(D$1004=0,0,1-CHOOSE(D$1004,IF(ISNUMBER(Datos!D445),AND(OR(D$1005="",Datos!D445&gt;=D$1005),OR(D$1006="",Datos!D445&lt;=D$1006)),FALSE),IF(ISNUMBER(Datos!D445),AND(Datos!D445=INT(Datos!D445),AND(OR(D$1005="",Datos!D445&gt;=D$1005),OR(D$1006="",Datos!D445&lt;=D$1006))),FALSE),OR(ISNUMBER(FIND(";"&amp;UPPER(TRIM(Datos!D445&amp;""))&amp;"=",D$1007)),ISNUMBER(FIND(";"&amp;UPPER(TRIM(Datos!D445&amp;""))&amp;";",D$1007))),OR(UPPER(TRIM(Datos!D445&amp;""))="SÍ",UPPER(TRIM(Datos!D445&amp;""))="SI",UPPER(TRIM(Datos!D445&amp;""))="NO"),IF(ISNUMBER(Datos!D445),AND(OR(D$1005="",Datos!D445&gt;=D$1005),OR(D$1006="",Datos!D445&lt;=D$1006)),FALSE),TRUE))))</f>
        <v>0.0</v>
      </c>
      <c r="E445">
        <f>IF(Datos!E445="",0,IF(AND(E$1008&lt;&gt;"",Datos!E445=E$1008),0,IF(E$1004=0,0,1-CHOOSE(E$1004,IF(ISNUMBER(Datos!E445),AND(OR(E$1005="",Datos!E445&gt;=E$1005),OR(E$1006="",Datos!E445&lt;=E$1006)),FALSE),IF(ISNUMBER(Datos!E445),AND(Datos!E445=INT(Datos!E445),AND(OR(E$1005="",Datos!E445&gt;=E$1005),OR(E$1006="",Datos!E445&lt;=E$1006))),FALSE),OR(ISNUMBER(FIND(";"&amp;UPPER(TRIM(Datos!E445&amp;""))&amp;"=",E$1007)),ISNUMBER(FIND(";"&amp;UPPER(TRIM(Datos!E445&amp;""))&amp;";",E$1007))),OR(UPPER(TRIM(Datos!E445&amp;""))="SÍ",UPPER(TRIM(Datos!E445&amp;""))="SI",UPPER(TRIM(Datos!E445&amp;""))="NO"),IF(ISNUMBER(Datos!E445),AND(OR(E$1005="",Datos!E445&gt;=E$1005),OR(E$1006="",Datos!E445&lt;=E$1006)),FALSE),TRUE))))</f>
        <v>0.0</v>
      </c>
      <c r="F445">
        <f>IF(Datos!F445="",0,IF(AND(F$1008&lt;&gt;"",Datos!F445=F$1008),0,IF(F$1004=0,0,1-CHOOSE(F$1004,IF(ISNUMBER(Datos!F445),AND(OR(F$1005="",Datos!F445&gt;=F$1005),OR(F$1006="",Datos!F445&lt;=F$1006)),FALSE),IF(ISNUMBER(Datos!F445),AND(Datos!F445=INT(Datos!F445),AND(OR(F$1005="",Datos!F445&gt;=F$1005),OR(F$1006="",Datos!F445&lt;=F$1006))),FALSE),OR(ISNUMBER(FIND(";"&amp;UPPER(TRIM(Datos!F445&amp;""))&amp;"=",F$1007)),ISNUMBER(FIND(";"&amp;UPPER(TRIM(Datos!F445&amp;""))&amp;";",F$1007))),OR(UPPER(TRIM(Datos!F445&amp;""))="SÍ",UPPER(TRIM(Datos!F445&amp;""))="SI",UPPER(TRIM(Datos!F445&amp;""))="NO"),IF(ISNUMBER(Datos!F445),AND(OR(F$1005="",Datos!F445&gt;=F$1005),OR(F$1006="",Datos!F445&lt;=F$1006)),FALSE),TRUE))))</f>
        <v>0.0</v>
      </c>
      <c r="G445">
        <f>IF(Datos!G445="",0,IF(AND(G$1008&lt;&gt;"",Datos!G445=G$1008),0,IF(G$1004=0,0,1-CHOOSE(G$1004,IF(ISNUMBER(Datos!G445),AND(OR(G$1005="",Datos!G445&gt;=G$1005),OR(G$1006="",Datos!G445&lt;=G$1006)),FALSE),IF(ISNUMBER(Datos!G445),AND(Datos!G445=INT(Datos!G445),AND(OR(G$1005="",Datos!G445&gt;=G$1005),OR(G$1006="",Datos!G445&lt;=G$1006))),FALSE),OR(ISNUMBER(FIND(";"&amp;UPPER(TRIM(Datos!G445&amp;""))&amp;"=",G$1007)),ISNUMBER(FIND(";"&amp;UPPER(TRIM(Datos!G445&amp;""))&amp;";",G$1007))),OR(UPPER(TRIM(Datos!G445&amp;""))="SÍ",UPPER(TRIM(Datos!G445&amp;""))="SI",UPPER(TRIM(Datos!G445&amp;""))="NO"),IF(ISNUMBER(Datos!G445),AND(OR(G$1005="",Datos!G445&gt;=G$1005),OR(G$1006="",Datos!G445&lt;=G$1006)),FALSE),TRUE))))</f>
        <v>0.0</v>
      </c>
      <c r="H445">
        <f>IF(Datos!H445="",0,IF(AND(H$1008&lt;&gt;"",Datos!H445=H$1008),0,IF(H$1004=0,0,1-CHOOSE(H$1004,IF(ISNUMBER(Datos!H445),AND(OR(H$1005="",Datos!H445&gt;=H$1005),OR(H$1006="",Datos!H445&lt;=H$1006)),FALSE),IF(ISNUMBER(Datos!H445),AND(Datos!H445=INT(Datos!H445),AND(OR(H$1005="",Datos!H445&gt;=H$1005),OR(H$1006="",Datos!H445&lt;=H$1006))),FALSE),OR(ISNUMBER(FIND(";"&amp;UPPER(TRIM(Datos!H445&amp;""))&amp;"=",H$1007)),ISNUMBER(FIND(";"&amp;UPPER(TRIM(Datos!H445&amp;""))&amp;";",H$1007))),OR(UPPER(TRIM(Datos!H445&amp;""))="SÍ",UPPER(TRIM(Datos!H445&amp;""))="SI",UPPER(TRIM(Datos!H445&amp;""))="NO"),IF(ISNUMBER(Datos!H445),AND(OR(H$1005="",Datos!H445&gt;=H$1005),OR(H$1006="",Datos!H445&lt;=H$1006)),FALSE),TRUE))))</f>
        <v>0.0</v>
      </c>
      <c r="I445">
        <f>IF(Datos!I445="",0,IF(AND(I$1008&lt;&gt;"",Datos!I445=I$1008),0,IF(I$1004=0,0,1-CHOOSE(I$1004,IF(ISNUMBER(Datos!I445),AND(OR(I$1005="",Datos!I445&gt;=I$1005),OR(I$1006="",Datos!I445&lt;=I$1006)),FALSE),IF(ISNUMBER(Datos!I445),AND(Datos!I445=INT(Datos!I445),AND(OR(I$1005="",Datos!I445&gt;=I$1005),OR(I$1006="",Datos!I445&lt;=I$1006))),FALSE),OR(ISNUMBER(FIND(";"&amp;UPPER(TRIM(Datos!I445&amp;""))&amp;"=",I$1007)),ISNUMBER(FIND(";"&amp;UPPER(TRIM(Datos!I445&amp;""))&amp;";",I$1007))),OR(UPPER(TRIM(Datos!I445&amp;""))="SÍ",UPPER(TRIM(Datos!I445&amp;""))="SI",UPPER(TRIM(Datos!I445&amp;""))="NO"),IF(ISNUMBER(Datos!I445),AND(OR(I$1005="",Datos!I445&gt;=I$1005),OR(I$1006="",Datos!I445&lt;=I$1006)),FALSE),TRUE))))</f>
        <v>0.0</v>
      </c>
      <c r="J445">
        <f>IF(Datos!J445="",0,IF(AND(J$1008&lt;&gt;"",Datos!J445=J$1008),0,IF(J$1004=0,0,1-CHOOSE(J$1004,IF(ISNUMBER(Datos!J445),AND(OR(J$1005="",Datos!J445&gt;=J$1005),OR(J$1006="",Datos!J445&lt;=J$1006)),FALSE),IF(ISNUMBER(Datos!J445),AND(Datos!J445=INT(Datos!J445),AND(OR(J$1005="",Datos!J445&gt;=J$1005),OR(J$1006="",Datos!J445&lt;=J$1006))),FALSE),OR(ISNUMBER(FIND(";"&amp;UPPER(TRIM(Datos!J445&amp;""))&amp;"=",J$1007)),ISNUMBER(FIND(";"&amp;UPPER(TRIM(Datos!J445&amp;""))&amp;";",J$1007))),OR(UPPER(TRIM(Datos!J445&amp;""))="SÍ",UPPER(TRIM(Datos!J445&amp;""))="SI",UPPER(TRIM(Datos!J445&amp;""))="NO"),IF(ISNUMBER(Datos!J445),AND(OR(J$1005="",Datos!J445&gt;=J$1005),OR(J$1006="",Datos!J445&lt;=J$1006)),FALSE),TRUE))))</f>
        <v>0.0</v>
      </c>
      <c r="K445">
        <f>IF(Datos!K445="",0,IF(AND(K$1008&lt;&gt;"",Datos!K445=K$1008),0,IF(K$1004=0,0,1-CHOOSE(K$1004,IF(ISNUMBER(Datos!K445),AND(OR(K$1005="",Datos!K445&gt;=K$1005),OR(K$1006="",Datos!K445&lt;=K$1006)),FALSE),IF(ISNUMBER(Datos!K445),AND(Datos!K445=INT(Datos!K445),AND(OR(K$1005="",Datos!K445&gt;=K$1005),OR(K$1006="",Datos!K445&lt;=K$1006))),FALSE),OR(ISNUMBER(FIND(";"&amp;UPPER(TRIM(Datos!K445&amp;""))&amp;"=",K$1007)),ISNUMBER(FIND(";"&amp;UPPER(TRIM(Datos!K445&amp;""))&amp;";",K$1007))),OR(UPPER(TRIM(Datos!K445&amp;""))="SÍ",UPPER(TRIM(Datos!K445&amp;""))="SI",UPPER(TRIM(Datos!K445&amp;""))="NO"),IF(ISNUMBER(Datos!K445),AND(OR(K$1005="",Datos!K445&gt;=K$1005),OR(K$1006="",Datos!K445&lt;=K$1006)),FALSE),TRUE))))</f>
        <v>0.0</v>
      </c>
      <c r="L445">
        <f>IF(Datos!L445="",0,IF(AND(L$1008&lt;&gt;"",Datos!L445=L$1008),0,IF(L$1004=0,0,1-CHOOSE(L$1004,IF(ISNUMBER(Datos!L445),AND(OR(L$1005="",Datos!L445&gt;=L$1005),OR(L$1006="",Datos!L445&lt;=L$1006)),FALSE),IF(ISNUMBER(Datos!L445),AND(Datos!L445=INT(Datos!L445),AND(OR(L$1005="",Datos!L445&gt;=L$1005),OR(L$1006="",Datos!L445&lt;=L$1006))),FALSE),OR(ISNUMBER(FIND(";"&amp;UPPER(TRIM(Datos!L445&amp;""))&amp;"=",L$1007)),ISNUMBER(FIND(";"&amp;UPPER(TRIM(Datos!L445&amp;""))&amp;";",L$1007))),OR(UPPER(TRIM(Datos!L445&amp;""))="SÍ",UPPER(TRIM(Datos!L445&amp;""))="SI",UPPER(TRIM(Datos!L445&amp;""))="NO"),IF(ISNUMBER(Datos!L445),AND(OR(L$1005="",Datos!L445&gt;=L$1005),OR(L$1006="",Datos!L445&lt;=L$1006)),FALSE),TRUE))))</f>
        <v>0.0</v>
      </c>
      <c r="M445">
        <f>IF(Datos!M445="",0,IF(AND(M$1008&lt;&gt;"",Datos!M445=M$1008),0,IF(M$1004=0,0,1-CHOOSE(M$1004,IF(ISNUMBER(Datos!M445),AND(OR(M$1005="",Datos!M445&gt;=M$1005),OR(M$1006="",Datos!M445&lt;=M$1006)),FALSE),IF(ISNUMBER(Datos!M445),AND(Datos!M445=INT(Datos!M445),AND(OR(M$1005="",Datos!M445&gt;=M$1005),OR(M$1006="",Datos!M445&lt;=M$1006))),FALSE),OR(ISNUMBER(FIND(";"&amp;UPPER(TRIM(Datos!M445&amp;""))&amp;"=",M$1007)),ISNUMBER(FIND(";"&amp;UPPER(TRIM(Datos!M445&amp;""))&amp;";",M$1007))),OR(UPPER(TRIM(Datos!M445&amp;""))="SÍ",UPPER(TRIM(Datos!M445&amp;""))="SI",UPPER(TRIM(Datos!M445&amp;""))="NO"),IF(ISNUMBER(Datos!M445),AND(OR(M$1005="",Datos!M445&gt;=M$1005),OR(M$1006="",Datos!M445&lt;=M$1006)),FALSE),TRUE))))</f>
        <v>0.0</v>
      </c>
      <c r="N445">
        <f>IF(Datos!N445="",0,IF(AND(N$1008&lt;&gt;"",Datos!N445=N$1008),0,IF(N$1004=0,0,1-CHOOSE(N$1004,IF(ISNUMBER(Datos!N445),AND(OR(N$1005="",Datos!N445&gt;=N$1005),OR(N$1006="",Datos!N445&lt;=N$1006)),FALSE),IF(ISNUMBER(Datos!N445),AND(Datos!N445=INT(Datos!N445),AND(OR(N$1005="",Datos!N445&gt;=N$1005),OR(N$1006="",Datos!N445&lt;=N$1006))),FALSE),OR(ISNUMBER(FIND(";"&amp;UPPER(TRIM(Datos!N445&amp;""))&amp;"=",N$1007)),ISNUMBER(FIND(";"&amp;UPPER(TRIM(Datos!N445&amp;""))&amp;";",N$1007))),OR(UPPER(TRIM(Datos!N445&amp;""))="SÍ",UPPER(TRIM(Datos!N445&amp;""))="SI",UPPER(TRIM(Datos!N445&amp;""))="NO"),IF(ISNUMBER(Datos!N445),AND(OR(N$1005="",Datos!N445&gt;=N$1005),OR(N$1006="",Datos!N445&lt;=N$1006)),FALSE),TRUE))))</f>
        <v>0.0</v>
      </c>
      <c r="O445">
        <f>IF(Datos!O445="",0,IF(AND(O$1008&lt;&gt;"",Datos!O445=O$1008),0,IF(O$1004=0,0,1-CHOOSE(O$1004,IF(ISNUMBER(Datos!O445),AND(OR(O$1005="",Datos!O445&gt;=O$1005),OR(O$1006="",Datos!O445&lt;=O$1006)),FALSE),IF(ISNUMBER(Datos!O445),AND(Datos!O445=INT(Datos!O445),AND(OR(O$1005="",Datos!O445&gt;=O$1005),OR(O$1006="",Datos!O445&lt;=O$1006))),FALSE),OR(ISNUMBER(FIND(";"&amp;UPPER(TRIM(Datos!O445&amp;""))&amp;"=",O$1007)),ISNUMBER(FIND(";"&amp;UPPER(TRIM(Datos!O445&amp;""))&amp;";",O$1007))),OR(UPPER(TRIM(Datos!O445&amp;""))="SÍ",UPPER(TRIM(Datos!O445&amp;""))="SI",UPPER(TRIM(Datos!O445&amp;""))="NO"),IF(ISNUMBER(Datos!O445),AND(OR(O$1005="",Datos!O445&gt;=O$1005),OR(O$1006="",Datos!O445&lt;=O$1006)),FALSE),TRUE))))</f>
        <v>0.0</v>
      </c>
      <c r="P445">
        <f>IF(Datos!P445="",0,IF(AND(P$1008&lt;&gt;"",Datos!P445=P$1008),0,IF(P$1004=0,0,1-CHOOSE(P$1004,IF(ISNUMBER(Datos!P445),AND(OR(P$1005="",Datos!P445&gt;=P$1005),OR(P$1006="",Datos!P445&lt;=P$1006)),FALSE),IF(ISNUMBER(Datos!P445),AND(Datos!P445=INT(Datos!P445),AND(OR(P$1005="",Datos!P445&gt;=P$1005),OR(P$1006="",Datos!P445&lt;=P$1006))),FALSE),OR(ISNUMBER(FIND(";"&amp;UPPER(TRIM(Datos!P445&amp;""))&amp;"=",P$1007)),ISNUMBER(FIND(";"&amp;UPPER(TRIM(Datos!P445&amp;""))&amp;";",P$1007))),OR(UPPER(TRIM(Datos!P445&amp;""))="SÍ",UPPER(TRIM(Datos!P445&amp;""))="SI",UPPER(TRIM(Datos!P445&amp;""))="NO"),IF(ISNUMBER(Datos!P445),AND(OR(P$1005="",Datos!P445&gt;=P$1005),OR(P$1006="",Datos!P445&lt;=P$1006)),FALSE),TRUE))))</f>
        <v>0.0</v>
      </c>
      <c r="Q445">
        <f>IF(Datos!Q445="",0,IF(AND(Q$1008&lt;&gt;"",Datos!Q445=Q$1008),0,IF(Q$1004=0,0,1-CHOOSE(Q$1004,IF(ISNUMBER(Datos!Q445),AND(OR(Q$1005="",Datos!Q445&gt;=Q$1005),OR(Q$1006="",Datos!Q445&lt;=Q$1006)),FALSE),IF(ISNUMBER(Datos!Q445),AND(Datos!Q445=INT(Datos!Q445),AND(OR(Q$1005="",Datos!Q445&gt;=Q$1005),OR(Q$1006="",Datos!Q445&lt;=Q$1006))),FALSE),OR(ISNUMBER(FIND(";"&amp;UPPER(TRIM(Datos!Q445&amp;""))&amp;"=",Q$1007)),ISNUMBER(FIND(";"&amp;UPPER(TRIM(Datos!Q445&amp;""))&amp;";",Q$1007))),OR(UPPER(TRIM(Datos!Q445&amp;""))="SÍ",UPPER(TRIM(Datos!Q445&amp;""))="SI",UPPER(TRIM(Datos!Q445&amp;""))="NO"),IF(ISNUMBER(Datos!Q445),AND(OR(Q$1005="",Datos!Q445&gt;=Q$1005),OR(Q$1006="",Datos!Q445&lt;=Q$1006)),FALSE),TRUE))))</f>
        <v>0.0</v>
      </c>
      <c r="R445">
        <f>IF(Datos!R445="",0,IF(AND(R$1008&lt;&gt;"",Datos!R445=R$1008),0,IF(R$1004=0,0,1-CHOOSE(R$1004,IF(ISNUMBER(Datos!R445),AND(OR(R$1005="",Datos!R445&gt;=R$1005),OR(R$1006="",Datos!R445&lt;=R$1006)),FALSE),IF(ISNUMBER(Datos!R445),AND(Datos!R445=INT(Datos!R445),AND(OR(R$1005="",Datos!R445&gt;=R$1005),OR(R$1006="",Datos!R445&lt;=R$1006))),FALSE),OR(ISNUMBER(FIND(";"&amp;UPPER(TRIM(Datos!R445&amp;""))&amp;"=",R$1007)),ISNUMBER(FIND(";"&amp;UPPER(TRIM(Datos!R445&amp;""))&amp;";",R$1007))),OR(UPPER(TRIM(Datos!R445&amp;""))="SÍ",UPPER(TRIM(Datos!R445&amp;""))="SI",UPPER(TRIM(Datos!R445&amp;""))="NO"),IF(ISNUMBER(Datos!R445),AND(OR(R$1005="",Datos!R445&gt;=R$1005),OR(R$1006="",Datos!R445&lt;=R$1006)),FALSE),TRUE))))</f>
        <v>0.0</v>
      </c>
      <c r="S445">
        <f>IF(Datos!S445="",0,IF(AND(S$1008&lt;&gt;"",Datos!S445=S$1008),0,IF(S$1004=0,0,1-CHOOSE(S$1004,IF(ISNUMBER(Datos!S445),AND(OR(S$1005="",Datos!S445&gt;=S$1005),OR(S$1006="",Datos!S445&lt;=S$1006)),FALSE),IF(ISNUMBER(Datos!S445),AND(Datos!S445=INT(Datos!S445),AND(OR(S$1005="",Datos!S445&gt;=S$1005),OR(S$1006="",Datos!S445&lt;=S$1006))),FALSE),OR(ISNUMBER(FIND(";"&amp;UPPER(TRIM(Datos!S445&amp;""))&amp;"=",S$1007)),ISNUMBER(FIND(";"&amp;UPPER(TRIM(Datos!S445&amp;""))&amp;";",S$1007))),OR(UPPER(TRIM(Datos!S445&amp;""))="SÍ",UPPER(TRIM(Datos!S445&amp;""))="SI",UPPER(TRIM(Datos!S445&amp;""))="NO"),IF(ISNUMBER(Datos!S445),AND(OR(S$1005="",Datos!S445&gt;=S$1005),OR(S$1006="",Datos!S445&lt;=S$1006)),FALSE),TRUE))))</f>
        <v>0.0</v>
      </c>
      <c r="T445">
        <f>IF(Datos!T445="",0,IF(AND(T$1008&lt;&gt;"",Datos!T445=T$1008),0,IF(T$1004=0,0,1-CHOOSE(T$1004,IF(ISNUMBER(Datos!T445),AND(OR(T$1005="",Datos!T445&gt;=T$1005),OR(T$1006="",Datos!T445&lt;=T$1006)),FALSE),IF(ISNUMBER(Datos!T445),AND(Datos!T445=INT(Datos!T445),AND(OR(T$1005="",Datos!T445&gt;=T$1005),OR(T$1006="",Datos!T445&lt;=T$1006))),FALSE),OR(ISNUMBER(FIND(";"&amp;UPPER(TRIM(Datos!T445&amp;""))&amp;"=",T$1007)),ISNUMBER(FIND(";"&amp;UPPER(TRIM(Datos!T445&amp;""))&amp;";",T$1007))),OR(UPPER(TRIM(Datos!T445&amp;""))="SÍ",UPPER(TRIM(Datos!T445&amp;""))="SI",UPPER(TRIM(Datos!T445&amp;""))="NO"),IF(ISNUMBER(Datos!T445),AND(OR(T$1005="",Datos!T445&gt;=T$1005),OR(T$1006="",Datos!T445&lt;=T$1006)),FALSE),TRUE))))</f>
        <v>0.0</v>
      </c>
      <c r="U445">
        <f>IF(Datos!U445="",0,IF(AND(U$1008&lt;&gt;"",Datos!U445=U$1008),0,IF(U$1004=0,0,1-CHOOSE(U$1004,IF(ISNUMBER(Datos!U445),AND(OR(U$1005="",Datos!U445&gt;=U$1005),OR(U$1006="",Datos!U445&lt;=U$1006)),FALSE),IF(ISNUMBER(Datos!U445),AND(Datos!U445=INT(Datos!U445),AND(OR(U$1005="",Datos!U445&gt;=U$1005),OR(U$1006="",Datos!U445&lt;=U$1006))),FALSE),OR(ISNUMBER(FIND(";"&amp;UPPER(TRIM(Datos!U445&amp;""))&amp;"=",U$1007)),ISNUMBER(FIND(";"&amp;UPPER(TRIM(Datos!U445&amp;""))&amp;";",U$1007))),OR(UPPER(TRIM(Datos!U445&amp;""))="SÍ",UPPER(TRIM(Datos!U445&amp;""))="SI",UPPER(TRIM(Datos!U445&amp;""))="NO"),IF(ISNUMBER(Datos!U445),AND(OR(U$1005="",Datos!U445&gt;=U$1005),OR(U$1006="",Datos!U445&lt;=U$1006)),FALSE),TRUE))))</f>
        <v>0.0</v>
      </c>
      <c r="V445">
        <f>IF(Datos!V445="",0,IF(AND(V$1008&lt;&gt;"",Datos!V445=V$1008),0,IF(V$1004=0,0,1-CHOOSE(V$1004,IF(ISNUMBER(Datos!V445),AND(OR(V$1005="",Datos!V445&gt;=V$1005),OR(V$1006="",Datos!V445&lt;=V$1006)),FALSE),IF(ISNUMBER(Datos!V445),AND(Datos!V445=INT(Datos!V445),AND(OR(V$1005="",Datos!V445&gt;=V$1005),OR(V$1006="",Datos!V445&lt;=V$1006))),FALSE),OR(ISNUMBER(FIND(";"&amp;UPPER(TRIM(Datos!V445&amp;""))&amp;"=",V$1007)),ISNUMBER(FIND(";"&amp;UPPER(TRIM(Datos!V445&amp;""))&amp;";",V$1007))),OR(UPPER(TRIM(Datos!V445&amp;""))="SÍ",UPPER(TRIM(Datos!V445&amp;""))="SI",UPPER(TRIM(Datos!V445&amp;""))="NO"),IF(ISNUMBER(Datos!V445),AND(OR(V$1005="",Datos!V445&gt;=V$1005),OR(V$1006="",Datos!V445&lt;=V$1006)),FALSE),TRUE))))</f>
        <v>0.0</v>
      </c>
      <c r="W445">
        <f>IF(Datos!W445="",0,IF(AND(W$1008&lt;&gt;"",Datos!W445=W$1008),0,IF(W$1004=0,0,1-CHOOSE(W$1004,IF(ISNUMBER(Datos!W445),AND(OR(W$1005="",Datos!W445&gt;=W$1005),OR(W$1006="",Datos!W445&lt;=W$1006)),FALSE),IF(ISNUMBER(Datos!W445),AND(Datos!W445=INT(Datos!W445),AND(OR(W$1005="",Datos!W445&gt;=W$1005),OR(W$1006="",Datos!W445&lt;=W$1006))),FALSE),OR(ISNUMBER(FIND(";"&amp;UPPER(TRIM(Datos!W445&amp;""))&amp;"=",W$1007)),ISNUMBER(FIND(";"&amp;UPPER(TRIM(Datos!W445&amp;""))&amp;";",W$1007))),OR(UPPER(TRIM(Datos!W445&amp;""))="SÍ",UPPER(TRIM(Datos!W445&amp;""))="SI",UPPER(TRIM(Datos!W445&amp;""))="NO"),IF(ISNUMBER(Datos!W445),AND(OR(W$1005="",Datos!W445&gt;=W$1005),OR(W$1006="",Datos!W445&lt;=W$1006)),FALSE),TRUE))))</f>
        <v>0.0</v>
      </c>
      <c r="X445">
        <f>IF(Datos!X445="",0,IF(AND(X$1008&lt;&gt;"",Datos!X445=X$1008),0,IF(X$1004=0,0,1-CHOOSE(X$1004,IF(ISNUMBER(Datos!X445),AND(OR(X$1005="",Datos!X445&gt;=X$1005),OR(X$1006="",Datos!X445&lt;=X$1006)),FALSE),IF(ISNUMBER(Datos!X445),AND(Datos!X445=INT(Datos!X445),AND(OR(X$1005="",Datos!X445&gt;=X$1005),OR(X$1006="",Datos!X445&lt;=X$1006))),FALSE),OR(ISNUMBER(FIND(";"&amp;UPPER(TRIM(Datos!X445&amp;""))&amp;"=",X$1007)),ISNUMBER(FIND(";"&amp;UPPER(TRIM(Datos!X445&amp;""))&amp;";",X$1007))),OR(UPPER(TRIM(Datos!X445&amp;""))="SÍ",UPPER(TRIM(Datos!X445&amp;""))="SI",UPPER(TRIM(Datos!X445&amp;""))="NO"),IF(ISNUMBER(Datos!X445),AND(OR(X$1005="",Datos!X445&gt;=X$1005),OR(X$1006="",Datos!X445&lt;=X$1006)),FALSE),TRUE))))</f>
        <v>0.0</v>
      </c>
      <c r="Y445">
        <f>IF(Datos!Y445="",0,IF(AND(Y$1008&lt;&gt;"",Datos!Y445=Y$1008),0,IF(Y$1004=0,0,1-CHOOSE(Y$1004,IF(ISNUMBER(Datos!Y445),AND(OR(Y$1005="",Datos!Y445&gt;=Y$1005),OR(Y$1006="",Datos!Y445&lt;=Y$1006)),FALSE),IF(ISNUMBER(Datos!Y445),AND(Datos!Y445=INT(Datos!Y445),AND(OR(Y$1005="",Datos!Y445&gt;=Y$1005),OR(Y$1006="",Datos!Y445&lt;=Y$1006))),FALSE),OR(ISNUMBER(FIND(";"&amp;UPPER(TRIM(Datos!Y445&amp;""))&amp;"=",Y$1007)),ISNUMBER(FIND(";"&amp;UPPER(TRIM(Datos!Y445&amp;""))&amp;";",Y$1007))),OR(UPPER(TRIM(Datos!Y445&amp;""))="SÍ",UPPER(TRIM(Datos!Y445&amp;""))="SI",UPPER(TRIM(Datos!Y445&amp;""))="NO"),IF(ISNUMBER(Datos!Y445),AND(OR(Y$1005="",Datos!Y445&gt;=Y$1005),OR(Y$1006="",Datos!Y445&lt;=Y$1006)),FALSE),TRUE))))</f>
        <v>0.0</v>
      </c>
      <c r="Z445">
        <f>IF(Datos!Z445="",0,IF(AND(Z$1008&lt;&gt;"",Datos!Z445=Z$1008),0,IF(Z$1004=0,0,1-CHOOSE(Z$1004,IF(ISNUMBER(Datos!Z445),AND(OR(Z$1005="",Datos!Z445&gt;=Z$1005),OR(Z$1006="",Datos!Z445&lt;=Z$1006)),FALSE),IF(ISNUMBER(Datos!Z445),AND(Datos!Z445=INT(Datos!Z445),AND(OR(Z$1005="",Datos!Z445&gt;=Z$1005),OR(Z$1006="",Datos!Z445&lt;=Z$1006))),FALSE),OR(ISNUMBER(FIND(";"&amp;UPPER(TRIM(Datos!Z445&amp;""))&amp;"=",Z$1007)),ISNUMBER(FIND(";"&amp;UPPER(TRIM(Datos!Z445&amp;""))&amp;";",Z$1007))),OR(UPPER(TRIM(Datos!Z445&amp;""))="SÍ",UPPER(TRIM(Datos!Z445&amp;""))="SI",UPPER(TRIM(Datos!Z445&amp;""))="NO"),IF(ISNUMBER(Datos!Z445),AND(OR(Z$1005="",Datos!Z445&gt;=Z$1005),OR(Z$1006="",Datos!Z445&lt;=Z$1006)),FALSE),TRUE))))</f>
        <v>0.0</v>
      </c>
      <c r="AA445">
        <f>IF(Datos!AA445="",0,IF(AND(AA$1008&lt;&gt;"",Datos!AA445=AA$1008),0,IF(AA$1004=0,0,1-CHOOSE(AA$1004,IF(ISNUMBER(Datos!AA445),AND(OR(AA$1005="",Datos!AA445&gt;=AA$1005),OR(AA$1006="",Datos!AA445&lt;=AA$1006)),FALSE),IF(ISNUMBER(Datos!AA445),AND(Datos!AA445=INT(Datos!AA445),AND(OR(AA$1005="",Datos!AA445&gt;=AA$1005),OR(AA$1006="",Datos!AA445&lt;=AA$1006))),FALSE),OR(ISNUMBER(FIND(";"&amp;UPPER(TRIM(Datos!AA445&amp;""))&amp;"=",AA$1007)),ISNUMBER(FIND(";"&amp;UPPER(TRIM(Datos!AA445&amp;""))&amp;";",AA$1007))),OR(UPPER(TRIM(Datos!AA445&amp;""))="SÍ",UPPER(TRIM(Datos!AA445&amp;""))="SI",UPPER(TRIM(Datos!AA445&amp;""))="NO"),IF(ISNUMBER(Datos!AA445),AND(OR(AA$1005="",Datos!AA445&gt;=AA$1005),OR(AA$1006="",Datos!AA445&lt;=AA$1006)),FALSE),TRUE))))</f>
        <v>0.0</v>
      </c>
      <c r="AB445">
        <f>IF(Datos!AB445="",0,IF(AND(AB$1008&lt;&gt;"",Datos!AB445=AB$1008),0,IF(AB$1004=0,0,1-CHOOSE(AB$1004,IF(ISNUMBER(Datos!AB445),AND(OR(AB$1005="",Datos!AB445&gt;=AB$1005),OR(AB$1006="",Datos!AB445&lt;=AB$1006)),FALSE),IF(ISNUMBER(Datos!AB445),AND(Datos!AB445=INT(Datos!AB445),AND(OR(AB$1005="",Datos!AB445&gt;=AB$1005),OR(AB$1006="",Datos!AB445&lt;=AB$1006))),FALSE),OR(ISNUMBER(FIND(";"&amp;UPPER(TRIM(Datos!AB445&amp;""))&amp;"=",AB$1007)),ISNUMBER(FIND(";"&amp;UPPER(TRIM(Datos!AB445&amp;""))&amp;";",AB$1007))),OR(UPPER(TRIM(Datos!AB445&amp;""))="SÍ",UPPER(TRIM(Datos!AB445&amp;""))="SI",UPPER(TRIM(Datos!AB445&amp;""))="NO"),IF(ISNUMBER(Datos!AB445),AND(OR(AB$1005="",Datos!AB445&gt;=AB$1005),OR(AB$1006="",Datos!AB445&lt;=AB$1006)),FALSE),TRUE))))</f>
        <v>0.0</v>
      </c>
      <c r="AC445">
        <f>IF(Datos!AC445="",0,IF(AND(AC$1008&lt;&gt;"",Datos!AC445=AC$1008),0,IF(AC$1004=0,0,1-CHOOSE(AC$1004,IF(ISNUMBER(Datos!AC445),AND(OR(AC$1005="",Datos!AC445&gt;=AC$1005),OR(AC$1006="",Datos!AC445&lt;=AC$1006)),FALSE),IF(ISNUMBER(Datos!AC445),AND(Datos!AC445=INT(Datos!AC445),AND(OR(AC$1005="",Datos!AC445&gt;=AC$1005),OR(AC$1006="",Datos!AC445&lt;=AC$1006))),FALSE),OR(ISNUMBER(FIND(";"&amp;UPPER(TRIM(Datos!AC445&amp;""))&amp;"=",AC$1007)),ISNUMBER(FIND(";"&amp;UPPER(TRIM(Datos!AC445&amp;""))&amp;";",AC$1007))),OR(UPPER(TRIM(Datos!AC445&amp;""))="SÍ",UPPER(TRIM(Datos!AC445&amp;""))="SI",UPPER(TRIM(Datos!AC445&amp;""))="NO"),IF(ISNUMBER(Datos!AC445),AND(OR(AC$1005="",Datos!AC445&gt;=AC$1005),OR(AC$1006="",Datos!AC445&lt;=AC$1006)),FALSE),TRUE))))</f>
        <v>0.0</v>
      </c>
      <c r="AD445">
        <f>IF(Datos!AD445="",0,IF(AND(AD$1008&lt;&gt;"",Datos!AD445=AD$1008),0,IF(AD$1004=0,0,1-CHOOSE(AD$1004,IF(ISNUMBER(Datos!AD445),AND(OR(AD$1005="",Datos!AD445&gt;=AD$1005),OR(AD$1006="",Datos!AD445&lt;=AD$1006)),FALSE),IF(ISNUMBER(Datos!AD445),AND(Datos!AD445=INT(Datos!AD445),AND(OR(AD$1005="",Datos!AD445&gt;=AD$1005),OR(AD$1006="",Datos!AD445&lt;=AD$1006))),FALSE),OR(ISNUMBER(FIND(";"&amp;UPPER(TRIM(Datos!AD445&amp;""))&amp;"=",AD$1007)),ISNUMBER(FIND(";"&amp;UPPER(TRIM(Datos!AD445&amp;""))&amp;";",AD$1007))),OR(UPPER(TRIM(Datos!AD445&amp;""))="SÍ",UPPER(TRIM(Datos!AD445&amp;""))="SI",UPPER(TRIM(Datos!AD445&amp;""))="NO"),IF(ISNUMBER(Datos!AD445),AND(OR(AD$1005="",Datos!AD445&gt;=AD$1005),OR(AD$1006="",Datos!AD445&lt;=AD$1006)),FALSE),TRUE))))</f>
        <v>0.0</v>
      </c>
      <c r="AE445">
        <f>IF(Datos!AE445="",0,IF(AND(AE$1008&lt;&gt;"",Datos!AE445=AE$1008),0,IF(AE$1004=0,0,1-CHOOSE(AE$1004,IF(ISNUMBER(Datos!AE445),AND(OR(AE$1005="",Datos!AE445&gt;=AE$1005),OR(AE$1006="",Datos!AE445&lt;=AE$1006)),FALSE),IF(ISNUMBER(Datos!AE445),AND(Datos!AE445=INT(Datos!AE445),AND(OR(AE$1005="",Datos!AE445&gt;=AE$1005),OR(AE$1006="",Datos!AE445&lt;=AE$1006))),FALSE),OR(ISNUMBER(FIND(";"&amp;UPPER(TRIM(Datos!AE445&amp;""))&amp;"=",AE$1007)),ISNUMBER(FIND(";"&amp;UPPER(TRIM(Datos!AE445&amp;""))&amp;";",AE$1007))),OR(UPPER(TRIM(Datos!AE445&amp;""))="SÍ",UPPER(TRIM(Datos!AE445&amp;""))="SI",UPPER(TRIM(Datos!AE445&amp;""))="NO"),IF(ISNUMBER(Datos!AE445),AND(OR(AE$1005="",Datos!AE445&gt;=AE$1005),OR(AE$1006="",Datos!AE445&lt;=AE$1006)),FALSE),TRUE))))</f>
        <v>0.0</v>
      </c>
    </row>
    <row r="446" spans="2:31">
      <c r="B446">
        <f>IF(Datos!B446="",0,IF(AND(B$1008&lt;&gt;"",Datos!B446=B$1008),0,IF(B$1004=0,0,1-CHOOSE(B$1004,IF(ISNUMBER(Datos!B446),AND(OR(B$1005="",Datos!B446&gt;=B$1005),OR(B$1006="",Datos!B446&lt;=B$1006)),FALSE),IF(ISNUMBER(Datos!B446),AND(Datos!B446=INT(Datos!B446),AND(OR(B$1005="",Datos!B446&gt;=B$1005),OR(B$1006="",Datos!B446&lt;=B$1006))),FALSE),OR(ISNUMBER(FIND(";"&amp;UPPER(TRIM(Datos!B446&amp;""))&amp;"=",B$1007)),ISNUMBER(FIND(";"&amp;UPPER(TRIM(Datos!B446&amp;""))&amp;";",B$1007))),OR(UPPER(TRIM(Datos!B446&amp;""))="SÍ",UPPER(TRIM(Datos!B446&amp;""))="SI",UPPER(TRIM(Datos!B446&amp;""))="NO"),IF(ISNUMBER(Datos!B446),AND(OR(B$1005="",Datos!B446&gt;=B$1005),OR(B$1006="",Datos!B446&lt;=B$1006)),FALSE),TRUE))))</f>
        <v>0.0</v>
      </c>
      <c r="C446">
        <f>IF(Datos!C446="",0,IF(AND(C$1008&lt;&gt;"",Datos!C446=C$1008),0,IF(C$1004=0,0,1-CHOOSE(C$1004,IF(ISNUMBER(Datos!C446),AND(OR(C$1005="",Datos!C446&gt;=C$1005),OR(C$1006="",Datos!C446&lt;=C$1006)),FALSE),IF(ISNUMBER(Datos!C446),AND(Datos!C446=INT(Datos!C446),AND(OR(C$1005="",Datos!C446&gt;=C$1005),OR(C$1006="",Datos!C446&lt;=C$1006))),FALSE),OR(ISNUMBER(FIND(";"&amp;UPPER(TRIM(Datos!C446&amp;""))&amp;"=",C$1007)),ISNUMBER(FIND(";"&amp;UPPER(TRIM(Datos!C446&amp;""))&amp;";",C$1007))),OR(UPPER(TRIM(Datos!C446&amp;""))="SÍ",UPPER(TRIM(Datos!C446&amp;""))="SI",UPPER(TRIM(Datos!C446&amp;""))="NO"),IF(ISNUMBER(Datos!C446),AND(OR(C$1005="",Datos!C446&gt;=C$1005),OR(C$1006="",Datos!C446&lt;=C$1006)),FALSE),TRUE))))</f>
        <v>0.0</v>
      </c>
      <c r="D446">
        <f>IF(Datos!D446="",0,IF(AND(D$1008&lt;&gt;"",Datos!D446=D$1008),0,IF(D$1004=0,0,1-CHOOSE(D$1004,IF(ISNUMBER(Datos!D446),AND(OR(D$1005="",Datos!D446&gt;=D$1005),OR(D$1006="",Datos!D446&lt;=D$1006)),FALSE),IF(ISNUMBER(Datos!D446),AND(Datos!D446=INT(Datos!D446),AND(OR(D$1005="",Datos!D446&gt;=D$1005),OR(D$1006="",Datos!D446&lt;=D$1006))),FALSE),OR(ISNUMBER(FIND(";"&amp;UPPER(TRIM(Datos!D446&amp;""))&amp;"=",D$1007)),ISNUMBER(FIND(";"&amp;UPPER(TRIM(Datos!D446&amp;""))&amp;";",D$1007))),OR(UPPER(TRIM(Datos!D446&amp;""))="SÍ",UPPER(TRIM(Datos!D446&amp;""))="SI",UPPER(TRIM(Datos!D446&amp;""))="NO"),IF(ISNUMBER(Datos!D446),AND(OR(D$1005="",Datos!D446&gt;=D$1005),OR(D$1006="",Datos!D446&lt;=D$1006)),FALSE),TRUE))))</f>
        <v>0.0</v>
      </c>
      <c r="E446">
        <f>IF(Datos!E446="",0,IF(AND(E$1008&lt;&gt;"",Datos!E446=E$1008),0,IF(E$1004=0,0,1-CHOOSE(E$1004,IF(ISNUMBER(Datos!E446),AND(OR(E$1005="",Datos!E446&gt;=E$1005),OR(E$1006="",Datos!E446&lt;=E$1006)),FALSE),IF(ISNUMBER(Datos!E446),AND(Datos!E446=INT(Datos!E446),AND(OR(E$1005="",Datos!E446&gt;=E$1005),OR(E$1006="",Datos!E446&lt;=E$1006))),FALSE),OR(ISNUMBER(FIND(";"&amp;UPPER(TRIM(Datos!E446&amp;""))&amp;"=",E$1007)),ISNUMBER(FIND(";"&amp;UPPER(TRIM(Datos!E446&amp;""))&amp;";",E$1007))),OR(UPPER(TRIM(Datos!E446&amp;""))="SÍ",UPPER(TRIM(Datos!E446&amp;""))="SI",UPPER(TRIM(Datos!E446&amp;""))="NO"),IF(ISNUMBER(Datos!E446),AND(OR(E$1005="",Datos!E446&gt;=E$1005),OR(E$1006="",Datos!E446&lt;=E$1006)),FALSE),TRUE))))</f>
        <v>0.0</v>
      </c>
      <c r="F446">
        <f>IF(Datos!F446="",0,IF(AND(F$1008&lt;&gt;"",Datos!F446=F$1008),0,IF(F$1004=0,0,1-CHOOSE(F$1004,IF(ISNUMBER(Datos!F446),AND(OR(F$1005="",Datos!F446&gt;=F$1005),OR(F$1006="",Datos!F446&lt;=F$1006)),FALSE),IF(ISNUMBER(Datos!F446),AND(Datos!F446=INT(Datos!F446),AND(OR(F$1005="",Datos!F446&gt;=F$1005),OR(F$1006="",Datos!F446&lt;=F$1006))),FALSE),OR(ISNUMBER(FIND(";"&amp;UPPER(TRIM(Datos!F446&amp;""))&amp;"=",F$1007)),ISNUMBER(FIND(";"&amp;UPPER(TRIM(Datos!F446&amp;""))&amp;";",F$1007))),OR(UPPER(TRIM(Datos!F446&amp;""))="SÍ",UPPER(TRIM(Datos!F446&amp;""))="SI",UPPER(TRIM(Datos!F446&amp;""))="NO"),IF(ISNUMBER(Datos!F446),AND(OR(F$1005="",Datos!F446&gt;=F$1005),OR(F$1006="",Datos!F446&lt;=F$1006)),FALSE),TRUE))))</f>
        <v>0.0</v>
      </c>
      <c r="G446">
        <f>IF(Datos!G446="",0,IF(AND(G$1008&lt;&gt;"",Datos!G446=G$1008),0,IF(G$1004=0,0,1-CHOOSE(G$1004,IF(ISNUMBER(Datos!G446),AND(OR(G$1005="",Datos!G446&gt;=G$1005),OR(G$1006="",Datos!G446&lt;=G$1006)),FALSE),IF(ISNUMBER(Datos!G446),AND(Datos!G446=INT(Datos!G446),AND(OR(G$1005="",Datos!G446&gt;=G$1005),OR(G$1006="",Datos!G446&lt;=G$1006))),FALSE),OR(ISNUMBER(FIND(";"&amp;UPPER(TRIM(Datos!G446&amp;""))&amp;"=",G$1007)),ISNUMBER(FIND(";"&amp;UPPER(TRIM(Datos!G446&amp;""))&amp;";",G$1007))),OR(UPPER(TRIM(Datos!G446&amp;""))="SÍ",UPPER(TRIM(Datos!G446&amp;""))="SI",UPPER(TRIM(Datos!G446&amp;""))="NO"),IF(ISNUMBER(Datos!G446),AND(OR(G$1005="",Datos!G446&gt;=G$1005),OR(G$1006="",Datos!G446&lt;=G$1006)),FALSE),TRUE))))</f>
        <v>0.0</v>
      </c>
      <c r="H446">
        <f>IF(Datos!H446="",0,IF(AND(H$1008&lt;&gt;"",Datos!H446=H$1008),0,IF(H$1004=0,0,1-CHOOSE(H$1004,IF(ISNUMBER(Datos!H446),AND(OR(H$1005="",Datos!H446&gt;=H$1005),OR(H$1006="",Datos!H446&lt;=H$1006)),FALSE),IF(ISNUMBER(Datos!H446),AND(Datos!H446=INT(Datos!H446),AND(OR(H$1005="",Datos!H446&gt;=H$1005),OR(H$1006="",Datos!H446&lt;=H$1006))),FALSE),OR(ISNUMBER(FIND(";"&amp;UPPER(TRIM(Datos!H446&amp;""))&amp;"=",H$1007)),ISNUMBER(FIND(";"&amp;UPPER(TRIM(Datos!H446&amp;""))&amp;";",H$1007))),OR(UPPER(TRIM(Datos!H446&amp;""))="SÍ",UPPER(TRIM(Datos!H446&amp;""))="SI",UPPER(TRIM(Datos!H446&amp;""))="NO"),IF(ISNUMBER(Datos!H446),AND(OR(H$1005="",Datos!H446&gt;=H$1005),OR(H$1006="",Datos!H446&lt;=H$1006)),FALSE),TRUE))))</f>
        <v>0.0</v>
      </c>
      <c r="I446">
        <f>IF(Datos!I446="",0,IF(AND(I$1008&lt;&gt;"",Datos!I446=I$1008),0,IF(I$1004=0,0,1-CHOOSE(I$1004,IF(ISNUMBER(Datos!I446),AND(OR(I$1005="",Datos!I446&gt;=I$1005),OR(I$1006="",Datos!I446&lt;=I$1006)),FALSE),IF(ISNUMBER(Datos!I446),AND(Datos!I446=INT(Datos!I446),AND(OR(I$1005="",Datos!I446&gt;=I$1005),OR(I$1006="",Datos!I446&lt;=I$1006))),FALSE),OR(ISNUMBER(FIND(";"&amp;UPPER(TRIM(Datos!I446&amp;""))&amp;"=",I$1007)),ISNUMBER(FIND(";"&amp;UPPER(TRIM(Datos!I446&amp;""))&amp;";",I$1007))),OR(UPPER(TRIM(Datos!I446&amp;""))="SÍ",UPPER(TRIM(Datos!I446&amp;""))="SI",UPPER(TRIM(Datos!I446&amp;""))="NO"),IF(ISNUMBER(Datos!I446),AND(OR(I$1005="",Datos!I446&gt;=I$1005),OR(I$1006="",Datos!I446&lt;=I$1006)),FALSE),TRUE))))</f>
        <v>0.0</v>
      </c>
      <c r="J446">
        <f>IF(Datos!J446="",0,IF(AND(J$1008&lt;&gt;"",Datos!J446=J$1008),0,IF(J$1004=0,0,1-CHOOSE(J$1004,IF(ISNUMBER(Datos!J446),AND(OR(J$1005="",Datos!J446&gt;=J$1005),OR(J$1006="",Datos!J446&lt;=J$1006)),FALSE),IF(ISNUMBER(Datos!J446),AND(Datos!J446=INT(Datos!J446),AND(OR(J$1005="",Datos!J446&gt;=J$1005),OR(J$1006="",Datos!J446&lt;=J$1006))),FALSE),OR(ISNUMBER(FIND(";"&amp;UPPER(TRIM(Datos!J446&amp;""))&amp;"=",J$1007)),ISNUMBER(FIND(";"&amp;UPPER(TRIM(Datos!J446&amp;""))&amp;";",J$1007))),OR(UPPER(TRIM(Datos!J446&amp;""))="SÍ",UPPER(TRIM(Datos!J446&amp;""))="SI",UPPER(TRIM(Datos!J446&amp;""))="NO"),IF(ISNUMBER(Datos!J446),AND(OR(J$1005="",Datos!J446&gt;=J$1005),OR(J$1006="",Datos!J446&lt;=J$1006)),FALSE),TRUE))))</f>
        <v>0.0</v>
      </c>
      <c r="K446">
        <f>IF(Datos!K446="",0,IF(AND(K$1008&lt;&gt;"",Datos!K446=K$1008),0,IF(K$1004=0,0,1-CHOOSE(K$1004,IF(ISNUMBER(Datos!K446),AND(OR(K$1005="",Datos!K446&gt;=K$1005),OR(K$1006="",Datos!K446&lt;=K$1006)),FALSE),IF(ISNUMBER(Datos!K446),AND(Datos!K446=INT(Datos!K446),AND(OR(K$1005="",Datos!K446&gt;=K$1005),OR(K$1006="",Datos!K446&lt;=K$1006))),FALSE),OR(ISNUMBER(FIND(";"&amp;UPPER(TRIM(Datos!K446&amp;""))&amp;"=",K$1007)),ISNUMBER(FIND(";"&amp;UPPER(TRIM(Datos!K446&amp;""))&amp;";",K$1007))),OR(UPPER(TRIM(Datos!K446&amp;""))="SÍ",UPPER(TRIM(Datos!K446&amp;""))="SI",UPPER(TRIM(Datos!K446&amp;""))="NO"),IF(ISNUMBER(Datos!K446),AND(OR(K$1005="",Datos!K446&gt;=K$1005),OR(K$1006="",Datos!K446&lt;=K$1006)),FALSE),TRUE))))</f>
        <v>0.0</v>
      </c>
      <c r="L446">
        <f>IF(Datos!L446="",0,IF(AND(L$1008&lt;&gt;"",Datos!L446=L$1008),0,IF(L$1004=0,0,1-CHOOSE(L$1004,IF(ISNUMBER(Datos!L446),AND(OR(L$1005="",Datos!L446&gt;=L$1005),OR(L$1006="",Datos!L446&lt;=L$1006)),FALSE),IF(ISNUMBER(Datos!L446),AND(Datos!L446=INT(Datos!L446),AND(OR(L$1005="",Datos!L446&gt;=L$1005),OR(L$1006="",Datos!L446&lt;=L$1006))),FALSE),OR(ISNUMBER(FIND(";"&amp;UPPER(TRIM(Datos!L446&amp;""))&amp;"=",L$1007)),ISNUMBER(FIND(";"&amp;UPPER(TRIM(Datos!L446&amp;""))&amp;";",L$1007))),OR(UPPER(TRIM(Datos!L446&amp;""))="SÍ",UPPER(TRIM(Datos!L446&amp;""))="SI",UPPER(TRIM(Datos!L446&amp;""))="NO"),IF(ISNUMBER(Datos!L446),AND(OR(L$1005="",Datos!L446&gt;=L$1005),OR(L$1006="",Datos!L446&lt;=L$1006)),FALSE),TRUE))))</f>
        <v>0.0</v>
      </c>
      <c r="M446">
        <f>IF(Datos!M446="",0,IF(AND(M$1008&lt;&gt;"",Datos!M446=M$1008),0,IF(M$1004=0,0,1-CHOOSE(M$1004,IF(ISNUMBER(Datos!M446),AND(OR(M$1005="",Datos!M446&gt;=M$1005),OR(M$1006="",Datos!M446&lt;=M$1006)),FALSE),IF(ISNUMBER(Datos!M446),AND(Datos!M446=INT(Datos!M446),AND(OR(M$1005="",Datos!M446&gt;=M$1005),OR(M$1006="",Datos!M446&lt;=M$1006))),FALSE),OR(ISNUMBER(FIND(";"&amp;UPPER(TRIM(Datos!M446&amp;""))&amp;"=",M$1007)),ISNUMBER(FIND(";"&amp;UPPER(TRIM(Datos!M446&amp;""))&amp;";",M$1007))),OR(UPPER(TRIM(Datos!M446&amp;""))="SÍ",UPPER(TRIM(Datos!M446&amp;""))="SI",UPPER(TRIM(Datos!M446&amp;""))="NO"),IF(ISNUMBER(Datos!M446),AND(OR(M$1005="",Datos!M446&gt;=M$1005),OR(M$1006="",Datos!M446&lt;=M$1006)),FALSE),TRUE))))</f>
        <v>0.0</v>
      </c>
      <c r="N446">
        <f>IF(Datos!N446="",0,IF(AND(N$1008&lt;&gt;"",Datos!N446=N$1008),0,IF(N$1004=0,0,1-CHOOSE(N$1004,IF(ISNUMBER(Datos!N446),AND(OR(N$1005="",Datos!N446&gt;=N$1005),OR(N$1006="",Datos!N446&lt;=N$1006)),FALSE),IF(ISNUMBER(Datos!N446),AND(Datos!N446=INT(Datos!N446),AND(OR(N$1005="",Datos!N446&gt;=N$1005),OR(N$1006="",Datos!N446&lt;=N$1006))),FALSE),OR(ISNUMBER(FIND(";"&amp;UPPER(TRIM(Datos!N446&amp;""))&amp;"=",N$1007)),ISNUMBER(FIND(";"&amp;UPPER(TRIM(Datos!N446&amp;""))&amp;";",N$1007))),OR(UPPER(TRIM(Datos!N446&amp;""))="SÍ",UPPER(TRIM(Datos!N446&amp;""))="SI",UPPER(TRIM(Datos!N446&amp;""))="NO"),IF(ISNUMBER(Datos!N446),AND(OR(N$1005="",Datos!N446&gt;=N$1005),OR(N$1006="",Datos!N446&lt;=N$1006)),FALSE),TRUE))))</f>
        <v>0.0</v>
      </c>
      <c r="O446">
        <f>IF(Datos!O446="",0,IF(AND(O$1008&lt;&gt;"",Datos!O446=O$1008),0,IF(O$1004=0,0,1-CHOOSE(O$1004,IF(ISNUMBER(Datos!O446),AND(OR(O$1005="",Datos!O446&gt;=O$1005),OR(O$1006="",Datos!O446&lt;=O$1006)),FALSE),IF(ISNUMBER(Datos!O446),AND(Datos!O446=INT(Datos!O446),AND(OR(O$1005="",Datos!O446&gt;=O$1005),OR(O$1006="",Datos!O446&lt;=O$1006))),FALSE),OR(ISNUMBER(FIND(";"&amp;UPPER(TRIM(Datos!O446&amp;""))&amp;"=",O$1007)),ISNUMBER(FIND(";"&amp;UPPER(TRIM(Datos!O446&amp;""))&amp;";",O$1007))),OR(UPPER(TRIM(Datos!O446&amp;""))="SÍ",UPPER(TRIM(Datos!O446&amp;""))="SI",UPPER(TRIM(Datos!O446&amp;""))="NO"),IF(ISNUMBER(Datos!O446),AND(OR(O$1005="",Datos!O446&gt;=O$1005),OR(O$1006="",Datos!O446&lt;=O$1006)),FALSE),TRUE))))</f>
        <v>0.0</v>
      </c>
      <c r="P446">
        <f>IF(Datos!P446="",0,IF(AND(P$1008&lt;&gt;"",Datos!P446=P$1008),0,IF(P$1004=0,0,1-CHOOSE(P$1004,IF(ISNUMBER(Datos!P446),AND(OR(P$1005="",Datos!P446&gt;=P$1005),OR(P$1006="",Datos!P446&lt;=P$1006)),FALSE),IF(ISNUMBER(Datos!P446),AND(Datos!P446=INT(Datos!P446),AND(OR(P$1005="",Datos!P446&gt;=P$1005),OR(P$1006="",Datos!P446&lt;=P$1006))),FALSE),OR(ISNUMBER(FIND(";"&amp;UPPER(TRIM(Datos!P446&amp;""))&amp;"=",P$1007)),ISNUMBER(FIND(";"&amp;UPPER(TRIM(Datos!P446&amp;""))&amp;";",P$1007))),OR(UPPER(TRIM(Datos!P446&amp;""))="SÍ",UPPER(TRIM(Datos!P446&amp;""))="SI",UPPER(TRIM(Datos!P446&amp;""))="NO"),IF(ISNUMBER(Datos!P446),AND(OR(P$1005="",Datos!P446&gt;=P$1005),OR(P$1006="",Datos!P446&lt;=P$1006)),FALSE),TRUE))))</f>
        <v>0.0</v>
      </c>
      <c r="Q446">
        <f>IF(Datos!Q446="",0,IF(AND(Q$1008&lt;&gt;"",Datos!Q446=Q$1008),0,IF(Q$1004=0,0,1-CHOOSE(Q$1004,IF(ISNUMBER(Datos!Q446),AND(OR(Q$1005="",Datos!Q446&gt;=Q$1005),OR(Q$1006="",Datos!Q446&lt;=Q$1006)),FALSE),IF(ISNUMBER(Datos!Q446),AND(Datos!Q446=INT(Datos!Q446),AND(OR(Q$1005="",Datos!Q446&gt;=Q$1005),OR(Q$1006="",Datos!Q446&lt;=Q$1006))),FALSE),OR(ISNUMBER(FIND(";"&amp;UPPER(TRIM(Datos!Q446&amp;""))&amp;"=",Q$1007)),ISNUMBER(FIND(";"&amp;UPPER(TRIM(Datos!Q446&amp;""))&amp;";",Q$1007))),OR(UPPER(TRIM(Datos!Q446&amp;""))="SÍ",UPPER(TRIM(Datos!Q446&amp;""))="SI",UPPER(TRIM(Datos!Q446&amp;""))="NO"),IF(ISNUMBER(Datos!Q446),AND(OR(Q$1005="",Datos!Q446&gt;=Q$1005),OR(Q$1006="",Datos!Q446&lt;=Q$1006)),FALSE),TRUE))))</f>
        <v>0.0</v>
      </c>
      <c r="R446">
        <f>IF(Datos!R446="",0,IF(AND(R$1008&lt;&gt;"",Datos!R446=R$1008),0,IF(R$1004=0,0,1-CHOOSE(R$1004,IF(ISNUMBER(Datos!R446),AND(OR(R$1005="",Datos!R446&gt;=R$1005),OR(R$1006="",Datos!R446&lt;=R$1006)),FALSE),IF(ISNUMBER(Datos!R446),AND(Datos!R446=INT(Datos!R446),AND(OR(R$1005="",Datos!R446&gt;=R$1005),OR(R$1006="",Datos!R446&lt;=R$1006))),FALSE),OR(ISNUMBER(FIND(";"&amp;UPPER(TRIM(Datos!R446&amp;""))&amp;"=",R$1007)),ISNUMBER(FIND(";"&amp;UPPER(TRIM(Datos!R446&amp;""))&amp;";",R$1007))),OR(UPPER(TRIM(Datos!R446&amp;""))="SÍ",UPPER(TRIM(Datos!R446&amp;""))="SI",UPPER(TRIM(Datos!R446&amp;""))="NO"),IF(ISNUMBER(Datos!R446),AND(OR(R$1005="",Datos!R446&gt;=R$1005),OR(R$1006="",Datos!R446&lt;=R$1006)),FALSE),TRUE))))</f>
        <v>0.0</v>
      </c>
      <c r="S446">
        <f>IF(Datos!S446="",0,IF(AND(S$1008&lt;&gt;"",Datos!S446=S$1008),0,IF(S$1004=0,0,1-CHOOSE(S$1004,IF(ISNUMBER(Datos!S446),AND(OR(S$1005="",Datos!S446&gt;=S$1005),OR(S$1006="",Datos!S446&lt;=S$1006)),FALSE),IF(ISNUMBER(Datos!S446),AND(Datos!S446=INT(Datos!S446),AND(OR(S$1005="",Datos!S446&gt;=S$1005),OR(S$1006="",Datos!S446&lt;=S$1006))),FALSE),OR(ISNUMBER(FIND(";"&amp;UPPER(TRIM(Datos!S446&amp;""))&amp;"=",S$1007)),ISNUMBER(FIND(";"&amp;UPPER(TRIM(Datos!S446&amp;""))&amp;";",S$1007))),OR(UPPER(TRIM(Datos!S446&amp;""))="SÍ",UPPER(TRIM(Datos!S446&amp;""))="SI",UPPER(TRIM(Datos!S446&amp;""))="NO"),IF(ISNUMBER(Datos!S446),AND(OR(S$1005="",Datos!S446&gt;=S$1005),OR(S$1006="",Datos!S446&lt;=S$1006)),FALSE),TRUE))))</f>
        <v>0.0</v>
      </c>
      <c r="T446">
        <f>IF(Datos!T446="",0,IF(AND(T$1008&lt;&gt;"",Datos!T446=T$1008),0,IF(T$1004=0,0,1-CHOOSE(T$1004,IF(ISNUMBER(Datos!T446),AND(OR(T$1005="",Datos!T446&gt;=T$1005),OR(T$1006="",Datos!T446&lt;=T$1006)),FALSE),IF(ISNUMBER(Datos!T446),AND(Datos!T446=INT(Datos!T446),AND(OR(T$1005="",Datos!T446&gt;=T$1005),OR(T$1006="",Datos!T446&lt;=T$1006))),FALSE),OR(ISNUMBER(FIND(";"&amp;UPPER(TRIM(Datos!T446&amp;""))&amp;"=",T$1007)),ISNUMBER(FIND(";"&amp;UPPER(TRIM(Datos!T446&amp;""))&amp;";",T$1007))),OR(UPPER(TRIM(Datos!T446&amp;""))="SÍ",UPPER(TRIM(Datos!T446&amp;""))="SI",UPPER(TRIM(Datos!T446&amp;""))="NO"),IF(ISNUMBER(Datos!T446),AND(OR(T$1005="",Datos!T446&gt;=T$1005),OR(T$1006="",Datos!T446&lt;=T$1006)),FALSE),TRUE))))</f>
        <v>0.0</v>
      </c>
      <c r="U446">
        <f>IF(Datos!U446="",0,IF(AND(U$1008&lt;&gt;"",Datos!U446=U$1008),0,IF(U$1004=0,0,1-CHOOSE(U$1004,IF(ISNUMBER(Datos!U446),AND(OR(U$1005="",Datos!U446&gt;=U$1005),OR(U$1006="",Datos!U446&lt;=U$1006)),FALSE),IF(ISNUMBER(Datos!U446),AND(Datos!U446=INT(Datos!U446),AND(OR(U$1005="",Datos!U446&gt;=U$1005),OR(U$1006="",Datos!U446&lt;=U$1006))),FALSE),OR(ISNUMBER(FIND(";"&amp;UPPER(TRIM(Datos!U446&amp;""))&amp;"=",U$1007)),ISNUMBER(FIND(";"&amp;UPPER(TRIM(Datos!U446&amp;""))&amp;";",U$1007))),OR(UPPER(TRIM(Datos!U446&amp;""))="SÍ",UPPER(TRIM(Datos!U446&amp;""))="SI",UPPER(TRIM(Datos!U446&amp;""))="NO"),IF(ISNUMBER(Datos!U446),AND(OR(U$1005="",Datos!U446&gt;=U$1005),OR(U$1006="",Datos!U446&lt;=U$1006)),FALSE),TRUE))))</f>
        <v>0.0</v>
      </c>
      <c r="V446">
        <f>IF(Datos!V446="",0,IF(AND(V$1008&lt;&gt;"",Datos!V446=V$1008),0,IF(V$1004=0,0,1-CHOOSE(V$1004,IF(ISNUMBER(Datos!V446),AND(OR(V$1005="",Datos!V446&gt;=V$1005),OR(V$1006="",Datos!V446&lt;=V$1006)),FALSE),IF(ISNUMBER(Datos!V446),AND(Datos!V446=INT(Datos!V446),AND(OR(V$1005="",Datos!V446&gt;=V$1005),OR(V$1006="",Datos!V446&lt;=V$1006))),FALSE),OR(ISNUMBER(FIND(";"&amp;UPPER(TRIM(Datos!V446&amp;""))&amp;"=",V$1007)),ISNUMBER(FIND(";"&amp;UPPER(TRIM(Datos!V446&amp;""))&amp;";",V$1007))),OR(UPPER(TRIM(Datos!V446&amp;""))="SÍ",UPPER(TRIM(Datos!V446&amp;""))="SI",UPPER(TRIM(Datos!V446&amp;""))="NO"),IF(ISNUMBER(Datos!V446),AND(OR(V$1005="",Datos!V446&gt;=V$1005),OR(V$1006="",Datos!V446&lt;=V$1006)),FALSE),TRUE))))</f>
        <v>0.0</v>
      </c>
      <c r="W446">
        <f>IF(Datos!W446="",0,IF(AND(W$1008&lt;&gt;"",Datos!W446=W$1008),0,IF(W$1004=0,0,1-CHOOSE(W$1004,IF(ISNUMBER(Datos!W446),AND(OR(W$1005="",Datos!W446&gt;=W$1005),OR(W$1006="",Datos!W446&lt;=W$1006)),FALSE),IF(ISNUMBER(Datos!W446),AND(Datos!W446=INT(Datos!W446),AND(OR(W$1005="",Datos!W446&gt;=W$1005),OR(W$1006="",Datos!W446&lt;=W$1006))),FALSE),OR(ISNUMBER(FIND(";"&amp;UPPER(TRIM(Datos!W446&amp;""))&amp;"=",W$1007)),ISNUMBER(FIND(";"&amp;UPPER(TRIM(Datos!W446&amp;""))&amp;";",W$1007))),OR(UPPER(TRIM(Datos!W446&amp;""))="SÍ",UPPER(TRIM(Datos!W446&amp;""))="SI",UPPER(TRIM(Datos!W446&amp;""))="NO"),IF(ISNUMBER(Datos!W446),AND(OR(W$1005="",Datos!W446&gt;=W$1005),OR(W$1006="",Datos!W446&lt;=W$1006)),FALSE),TRUE))))</f>
        <v>0.0</v>
      </c>
      <c r="X446">
        <f>IF(Datos!X446="",0,IF(AND(X$1008&lt;&gt;"",Datos!X446=X$1008),0,IF(X$1004=0,0,1-CHOOSE(X$1004,IF(ISNUMBER(Datos!X446),AND(OR(X$1005="",Datos!X446&gt;=X$1005),OR(X$1006="",Datos!X446&lt;=X$1006)),FALSE),IF(ISNUMBER(Datos!X446),AND(Datos!X446=INT(Datos!X446),AND(OR(X$1005="",Datos!X446&gt;=X$1005),OR(X$1006="",Datos!X446&lt;=X$1006))),FALSE),OR(ISNUMBER(FIND(";"&amp;UPPER(TRIM(Datos!X446&amp;""))&amp;"=",X$1007)),ISNUMBER(FIND(";"&amp;UPPER(TRIM(Datos!X446&amp;""))&amp;";",X$1007))),OR(UPPER(TRIM(Datos!X446&amp;""))="SÍ",UPPER(TRIM(Datos!X446&amp;""))="SI",UPPER(TRIM(Datos!X446&amp;""))="NO"),IF(ISNUMBER(Datos!X446),AND(OR(X$1005="",Datos!X446&gt;=X$1005),OR(X$1006="",Datos!X446&lt;=X$1006)),FALSE),TRUE))))</f>
        <v>0.0</v>
      </c>
      <c r="Y446">
        <f>IF(Datos!Y446="",0,IF(AND(Y$1008&lt;&gt;"",Datos!Y446=Y$1008),0,IF(Y$1004=0,0,1-CHOOSE(Y$1004,IF(ISNUMBER(Datos!Y446),AND(OR(Y$1005="",Datos!Y446&gt;=Y$1005),OR(Y$1006="",Datos!Y446&lt;=Y$1006)),FALSE),IF(ISNUMBER(Datos!Y446),AND(Datos!Y446=INT(Datos!Y446),AND(OR(Y$1005="",Datos!Y446&gt;=Y$1005),OR(Y$1006="",Datos!Y446&lt;=Y$1006))),FALSE),OR(ISNUMBER(FIND(";"&amp;UPPER(TRIM(Datos!Y446&amp;""))&amp;"=",Y$1007)),ISNUMBER(FIND(";"&amp;UPPER(TRIM(Datos!Y446&amp;""))&amp;";",Y$1007))),OR(UPPER(TRIM(Datos!Y446&amp;""))="SÍ",UPPER(TRIM(Datos!Y446&amp;""))="SI",UPPER(TRIM(Datos!Y446&amp;""))="NO"),IF(ISNUMBER(Datos!Y446),AND(OR(Y$1005="",Datos!Y446&gt;=Y$1005),OR(Y$1006="",Datos!Y446&lt;=Y$1006)),FALSE),TRUE))))</f>
        <v>0.0</v>
      </c>
      <c r="Z446">
        <f>IF(Datos!Z446="",0,IF(AND(Z$1008&lt;&gt;"",Datos!Z446=Z$1008),0,IF(Z$1004=0,0,1-CHOOSE(Z$1004,IF(ISNUMBER(Datos!Z446),AND(OR(Z$1005="",Datos!Z446&gt;=Z$1005),OR(Z$1006="",Datos!Z446&lt;=Z$1006)),FALSE),IF(ISNUMBER(Datos!Z446),AND(Datos!Z446=INT(Datos!Z446),AND(OR(Z$1005="",Datos!Z446&gt;=Z$1005),OR(Z$1006="",Datos!Z446&lt;=Z$1006))),FALSE),OR(ISNUMBER(FIND(";"&amp;UPPER(TRIM(Datos!Z446&amp;""))&amp;"=",Z$1007)),ISNUMBER(FIND(";"&amp;UPPER(TRIM(Datos!Z446&amp;""))&amp;";",Z$1007))),OR(UPPER(TRIM(Datos!Z446&amp;""))="SÍ",UPPER(TRIM(Datos!Z446&amp;""))="SI",UPPER(TRIM(Datos!Z446&amp;""))="NO"),IF(ISNUMBER(Datos!Z446),AND(OR(Z$1005="",Datos!Z446&gt;=Z$1005),OR(Z$1006="",Datos!Z446&lt;=Z$1006)),FALSE),TRUE))))</f>
        <v>0.0</v>
      </c>
      <c r="AA446">
        <f>IF(Datos!AA446="",0,IF(AND(AA$1008&lt;&gt;"",Datos!AA446=AA$1008),0,IF(AA$1004=0,0,1-CHOOSE(AA$1004,IF(ISNUMBER(Datos!AA446),AND(OR(AA$1005="",Datos!AA446&gt;=AA$1005),OR(AA$1006="",Datos!AA446&lt;=AA$1006)),FALSE),IF(ISNUMBER(Datos!AA446),AND(Datos!AA446=INT(Datos!AA446),AND(OR(AA$1005="",Datos!AA446&gt;=AA$1005),OR(AA$1006="",Datos!AA446&lt;=AA$1006))),FALSE),OR(ISNUMBER(FIND(";"&amp;UPPER(TRIM(Datos!AA446&amp;""))&amp;"=",AA$1007)),ISNUMBER(FIND(";"&amp;UPPER(TRIM(Datos!AA446&amp;""))&amp;";",AA$1007))),OR(UPPER(TRIM(Datos!AA446&amp;""))="SÍ",UPPER(TRIM(Datos!AA446&amp;""))="SI",UPPER(TRIM(Datos!AA446&amp;""))="NO"),IF(ISNUMBER(Datos!AA446),AND(OR(AA$1005="",Datos!AA446&gt;=AA$1005),OR(AA$1006="",Datos!AA446&lt;=AA$1006)),FALSE),TRUE))))</f>
        <v>0.0</v>
      </c>
      <c r="AB446">
        <f>IF(Datos!AB446="",0,IF(AND(AB$1008&lt;&gt;"",Datos!AB446=AB$1008),0,IF(AB$1004=0,0,1-CHOOSE(AB$1004,IF(ISNUMBER(Datos!AB446),AND(OR(AB$1005="",Datos!AB446&gt;=AB$1005),OR(AB$1006="",Datos!AB446&lt;=AB$1006)),FALSE),IF(ISNUMBER(Datos!AB446),AND(Datos!AB446=INT(Datos!AB446),AND(OR(AB$1005="",Datos!AB446&gt;=AB$1005),OR(AB$1006="",Datos!AB446&lt;=AB$1006))),FALSE),OR(ISNUMBER(FIND(";"&amp;UPPER(TRIM(Datos!AB446&amp;""))&amp;"=",AB$1007)),ISNUMBER(FIND(";"&amp;UPPER(TRIM(Datos!AB446&amp;""))&amp;";",AB$1007))),OR(UPPER(TRIM(Datos!AB446&amp;""))="SÍ",UPPER(TRIM(Datos!AB446&amp;""))="SI",UPPER(TRIM(Datos!AB446&amp;""))="NO"),IF(ISNUMBER(Datos!AB446),AND(OR(AB$1005="",Datos!AB446&gt;=AB$1005),OR(AB$1006="",Datos!AB446&lt;=AB$1006)),FALSE),TRUE))))</f>
        <v>0.0</v>
      </c>
      <c r="AC446">
        <f>IF(Datos!AC446="",0,IF(AND(AC$1008&lt;&gt;"",Datos!AC446=AC$1008),0,IF(AC$1004=0,0,1-CHOOSE(AC$1004,IF(ISNUMBER(Datos!AC446),AND(OR(AC$1005="",Datos!AC446&gt;=AC$1005),OR(AC$1006="",Datos!AC446&lt;=AC$1006)),FALSE),IF(ISNUMBER(Datos!AC446),AND(Datos!AC446=INT(Datos!AC446),AND(OR(AC$1005="",Datos!AC446&gt;=AC$1005),OR(AC$1006="",Datos!AC446&lt;=AC$1006))),FALSE),OR(ISNUMBER(FIND(";"&amp;UPPER(TRIM(Datos!AC446&amp;""))&amp;"=",AC$1007)),ISNUMBER(FIND(";"&amp;UPPER(TRIM(Datos!AC446&amp;""))&amp;";",AC$1007))),OR(UPPER(TRIM(Datos!AC446&amp;""))="SÍ",UPPER(TRIM(Datos!AC446&amp;""))="SI",UPPER(TRIM(Datos!AC446&amp;""))="NO"),IF(ISNUMBER(Datos!AC446),AND(OR(AC$1005="",Datos!AC446&gt;=AC$1005),OR(AC$1006="",Datos!AC446&lt;=AC$1006)),FALSE),TRUE))))</f>
        <v>0.0</v>
      </c>
      <c r="AD446">
        <f>IF(Datos!AD446="",0,IF(AND(AD$1008&lt;&gt;"",Datos!AD446=AD$1008),0,IF(AD$1004=0,0,1-CHOOSE(AD$1004,IF(ISNUMBER(Datos!AD446),AND(OR(AD$1005="",Datos!AD446&gt;=AD$1005),OR(AD$1006="",Datos!AD446&lt;=AD$1006)),FALSE),IF(ISNUMBER(Datos!AD446),AND(Datos!AD446=INT(Datos!AD446),AND(OR(AD$1005="",Datos!AD446&gt;=AD$1005),OR(AD$1006="",Datos!AD446&lt;=AD$1006))),FALSE),OR(ISNUMBER(FIND(";"&amp;UPPER(TRIM(Datos!AD446&amp;""))&amp;"=",AD$1007)),ISNUMBER(FIND(";"&amp;UPPER(TRIM(Datos!AD446&amp;""))&amp;";",AD$1007))),OR(UPPER(TRIM(Datos!AD446&amp;""))="SÍ",UPPER(TRIM(Datos!AD446&amp;""))="SI",UPPER(TRIM(Datos!AD446&amp;""))="NO"),IF(ISNUMBER(Datos!AD446),AND(OR(AD$1005="",Datos!AD446&gt;=AD$1005),OR(AD$1006="",Datos!AD446&lt;=AD$1006)),FALSE),TRUE))))</f>
        <v>0.0</v>
      </c>
      <c r="AE446">
        <f>IF(Datos!AE446="",0,IF(AND(AE$1008&lt;&gt;"",Datos!AE446=AE$1008),0,IF(AE$1004=0,0,1-CHOOSE(AE$1004,IF(ISNUMBER(Datos!AE446),AND(OR(AE$1005="",Datos!AE446&gt;=AE$1005),OR(AE$1006="",Datos!AE446&lt;=AE$1006)),FALSE),IF(ISNUMBER(Datos!AE446),AND(Datos!AE446=INT(Datos!AE446),AND(OR(AE$1005="",Datos!AE446&gt;=AE$1005),OR(AE$1006="",Datos!AE446&lt;=AE$1006))),FALSE),OR(ISNUMBER(FIND(";"&amp;UPPER(TRIM(Datos!AE446&amp;""))&amp;"=",AE$1007)),ISNUMBER(FIND(";"&amp;UPPER(TRIM(Datos!AE446&amp;""))&amp;";",AE$1007))),OR(UPPER(TRIM(Datos!AE446&amp;""))="SÍ",UPPER(TRIM(Datos!AE446&amp;""))="SI",UPPER(TRIM(Datos!AE446&amp;""))="NO"),IF(ISNUMBER(Datos!AE446),AND(OR(AE$1005="",Datos!AE446&gt;=AE$1005),OR(AE$1006="",Datos!AE446&lt;=AE$1006)),FALSE),TRUE))))</f>
        <v>0.0</v>
      </c>
    </row>
    <row r="447" spans="2:31">
      <c r="B447">
        <f>IF(Datos!B447="",0,IF(AND(B$1008&lt;&gt;"",Datos!B447=B$1008),0,IF(B$1004=0,0,1-CHOOSE(B$1004,IF(ISNUMBER(Datos!B447),AND(OR(B$1005="",Datos!B447&gt;=B$1005),OR(B$1006="",Datos!B447&lt;=B$1006)),FALSE),IF(ISNUMBER(Datos!B447),AND(Datos!B447=INT(Datos!B447),AND(OR(B$1005="",Datos!B447&gt;=B$1005),OR(B$1006="",Datos!B447&lt;=B$1006))),FALSE),OR(ISNUMBER(FIND(";"&amp;UPPER(TRIM(Datos!B447&amp;""))&amp;"=",B$1007)),ISNUMBER(FIND(";"&amp;UPPER(TRIM(Datos!B447&amp;""))&amp;";",B$1007))),OR(UPPER(TRIM(Datos!B447&amp;""))="SÍ",UPPER(TRIM(Datos!B447&amp;""))="SI",UPPER(TRIM(Datos!B447&amp;""))="NO"),IF(ISNUMBER(Datos!B447),AND(OR(B$1005="",Datos!B447&gt;=B$1005),OR(B$1006="",Datos!B447&lt;=B$1006)),FALSE),TRUE))))</f>
        <v>0.0</v>
      </c>
      <c r="C447">
        <f>IF(Datos!C447="",0,IF(AND(C$1008&lt;&gt;"",Datos!C447=C$1008),0,IF(C$1004=0,0,1-CHOOSE(C$1004,IF(ISNUMBER(Datos!C447),AND(OR(C$1005="",Datos!C447&gt;=C$1005),OR(C$1006="",Datos!C447&lt;=C$1006)),FALSE),IF(ISNUMBER(Datos!C447),AND(Datos!C447=INT(Datos!C447),AND(OR(C$1005="",Datos!C447&gt;=C$1005),OR(C$1006="",Datos!C447&lt;=C$1006))),FALSE),OR(ISNUMBER(FIND(";"&amp;UPPER(TRIM(Datos!C447&amp;""))&amp;"=",C$1007)),ISNUMBER(FIND(";"&amp;UPPER(TRIM(Datos!C447&amp;""))&amp;";",C$1007))),OR(UPPER(TRIM(Datos!C447&amp;""))="SÍ",UPPER(TRIM(Datos!C447&amp;""))="SI",UPPER(TRIM(Datos!C447&amp;""))="NO"),IF(ISNUMBER(Datos!C447),AND(OR(C$1005="",Datos!C447&gt;=C$1005),OR(C$1006="",Datos!C447&lt;=C$1006)),FALSE),TRUE))))</f>
        <v>0.0</v>
      </c>
      <c r="D447">
        <f>IF(Datos!D447="",0,IF(AND(D$1008&lt;&gt;"",Datos!D447=D$1008),0,IF(D$1004=0,0,1-CHOOSE(D$1004,IF(ISNUMBER(Datos!D447),AND(OR(D$1005="",Datos!D447&gt;=D$1005),OR(D$1006="",Datos!D447&lt;=D$1006)),FALSE),IF(ISNUMBER(Datos!D447),AND(Datos!D447=INT(Datos!D447),AND(OR(D$1005="",Datos!D447&gt;=D$1005),OR(D$1006="",Datos!D447&lt;=D$1006))),FALSE),OR(ISNUMBER(FIND(";"&amp;UPPER(TRIM(Datos!D447&amp;""))&amp;"=",D$1007)),ISNUMBER(FIND(";"&amp;UPPER(TRIM(Datos!D447&amp;""))&amp;";",D$1007))),OR(UPPER(TRIM(Datos!D447&amp;""))="SÍ",UPPER(TRIM(Datos!D447&amp;""))="SI",UPPER(TRIM(Datos!D447&amp;""))="NO"),IF(ISNUMBER(Datos!D447),AND(OR(D$1005="",Datos!D447&gt;=D$1005),OR(D$1006="",Datos!D447&lt;=D$1006)),FALSE),TRUE))))</f>
        <v>0.0</v>
      </c>
      <c r="E447">
        <f>IF(Datos!E447="",0,IF(AND(E$1008&lt;&gt;"",Datos!E447=E$1008),0,IF(E$1004=0,0,1-CHOOSE(E$1004,IF(ISNUMBER(Datos!E447),AND(OR(E$1005="",Datos!E447&gt;=E$1005),OR(E$1006="",Datos!E447&lt;=E$1006)),FALSE),IF(ISNUMBER(Datos!E447),AND(Datos!E447=INT(Datos!E447),AND(OR(E$1005="",Datos!E447&gt;=E$1005),OR(E$1006="",Datos!E447&lt;=E$1006))),FALSE),OR(ISNUMBER(FIND(";"&amp;UPPER(TRIM(Datos!E447&amp;""))&amp;"=",E$1007)),ISNUMBER(FIND(";"&amp;UPPER(TRIM(Datos!E447&amp;""))&amp;";",E$1007))),OR(UPPER(TRIM(Datos!E447&amp;""))="SÍ",UPPER(TRIM(Datos!E447&amp;""))="SI",UPPER(TRIM(Datos!E447&amp;""))="NO"),IF(ISNUMBER(Datos!E447),AND(OR(E$1005="",Datos!E447&gt;=E$1005),OR(E$1006="",Datos!E447&lt;=E$1006)),FALSE),TRUE))))</f>
        <v>0.0</v>
      </c>
      <c r="F447">
        <f>IF(Datos!F447="",0,IF(AND(F$1008&lt;&gt;"",Datos!F447=F$1008),0,IF(F$1004=0,0,1-CHOOSE(F$1004,IF(ISNUMBER(Datos!F447),AND(OR(F$1005="",Datos!F447&gt;=F$1005),OR(F$1006="",Datos!F447&lt;=F$1006)),FALSE),IF(ISNUMBER(Datos!F447),AND(Datos!F447=INT(Datos!F447),AND(OR(F$1005="",Datos!F447&gt;=F$1005),OR(F$1006="",Datos!F447&lt;=F$1006))),FALSE),OR(ISNUMBER(FIND(";"&amp;UPPER(TRIM(Datos!F447&amp;""))&amp;"=",F$1007)),ISNUMBER(FIND(";"&amp;UPPER(TRIM(Datos!F447&amp;""))&amp;";",F$1007))),OR(UPPER(TRIM(Datos!F447&amp;""))="SÍ",UPPER(TRIM(Datos!F447&amp;""))="SI",UPPER(TRIM(Datos!F447&amp;""))="NO"),IF(ISNUMBER(Datos!F447),AND(OR(F$1005="",Datos!F447&gt;=F$1005),OR(F$1006="",Datos!F447&lt;=F$1006)),FALSE),TRUE))))</f>
        <v>0.0</v>
      </c>
      <c r="G447">
        <f>IF(Datos!G447="",0,IF(AND(G$1008&lt;&gt;"",Datos!G447=G$1008),0,IF(G$1004=0,0,1-CHOOSE(G$1004,IF(ISNUMBER(Datos!G447),AND(OR(G$1005="",Datos!G447&gt;=G$1005),OR(G$1006="",Datos!G447&lt;=G$1006)),FALSE),IF(ISNUMBER(Datos!G447),AND(Datos!G447=INT(Datos!G447),AND(OR(G$1005="",Datos!G447&gt;=G$1005),OR(G$1006="",Datos!G447&lt;=G$1006))),FALSE),OR(ISNUMBER(FIND(";"&amp;UPPER(TRIM(Datos!G447&amp;""))&amp;"=",G$1007)),ISNUMBER(FIND(";"&amp;UPPER(TRIM(Datos!G447&amp;""))&amp;";",G$1007))),OR(UPPER(TRIM(Datos!G447&amp;""))="SÍ",UPPER(TRIM(Datos!G447&amp;""))="SI",UPPER(TRIM(Datos!G447&amp;""))="NO"),IF(ISNUMBER(Datos!G447),AND(OR(G$1005="",Datos!G447&gt;=G$1005),OR(G$1006="",Datos!G447&lt;=G$1006)),FALSE),TRUE))))</f>
        <v>0.0</v>
      </c>
      <c r="H447">
        <f>IF(Datos!H447="",0,IF(AND(H$1008&lt;&gt;"",Datos!H447=H$1008),0,IF(H$1004=0,0,1-CHOOSE(H$1004,IF(ISNUMBER(Datos!H447),AND(OR(H$1005="",Datos!H447&gt;=H$1005),OR(H$1006="",Datos!H447&lt;=H$1006)),FALSE),IF(ISNUMBER(Datos!H447),AND(Datos!H447=INT(Datos!H447),AND(OR(H$1005="",Datos!H447&gt;=H$1005),OR(H$1006="",Datos!H447&lt;=H$1006))),FALSE),OR(ISNUMBER(FIND(";"&amp;UPPER(TRIM(Datos!H447&amp;""))&amp;"=",H$1007)),ISNUMBER(FIND(";"&amp;UPPER(TRIM(Datos!H447&amp;""))&amp;";",H$1007))),OR(UPPER(TRIM(Datos!H447&amp;""))="SÍ",UPPER(TRIM(Datos!H447&amp;""))="SI",UPPER(TRIM(Datos!H447&amp;""))="NO"),IF(ISNUMBER(Datos!H447),AND(OR(H$1005="",Datos!H447&gt;=H$1005),OR(H$1006="",Datos!H447&lt;=H$1006)),FALSE),TRUE))))</f>
        <v>0.0</v>
      </c>
      <c r="I447">
        <f>IF(Datos!I447="",0,IF(AND(I$1008&lt;&gt;"",Datos!I447=I$1008),0,IF(I$1004=0,0,1-CHOOSE(I$1004,IF(ISNUMBER(Datos!I447),AND(OR(I$1005="",Datos!I447&gt;=I$1005),OR(I$1006="",Datos!I447&lt;=I$1006)),FALSE),IF(ISNUMBER(Datos!I447),AND(Datos!I447=INT(Datos!I447),AND(OR(I$1005="",Datos!I447&gt;=I$1005),OR(I$1006="",Datos!I447&lt;=I$1006))),FALSE),OR(ISNUMBER(FIND(";"&amp;UPPER(TRIM(Datos!I447&amp;""))&amp;"=",I$1007)),ISNUMBER(FIND(";"&amp;UPPER(TRIM(Datos!I447&amp;""))&amp;";",I$1007))),OR(UPPER(TRIM(Datos!I447&amp;""))="SÍ",UPPER(TRIM(Datos!I447&amp;""))="SI",UPPER(TRIM(Datos!I447&amp;""))="NO"),IF(ISNUMBER(Datos!I447),AND(OR(I$1005="",Datos!I447&gt;=I$1005),OR(I$1006="",Datos!I447&lt;=I$1006)),FALSE),TRUE))))</f>
        <v>0.0</v>
      </c>
      <c r="J447">
        <f>IF(Datos!J447="",0,IF(AND(J$1008&lt;&gt;"",Datos!J447=J$1008),0,IF(J$1004=0,0,1-CHOOSE(J$1004,IF(ISNUMBER(Datos!J447),AND(OR(J$1005="",Datos!J447&gt;=J$1005),OR(J$1006="",Datos!J447&lt;=J$1006)),FALSE),IF(ISNUMBER(Datos!J447),AND(Datos!J447=INT(Datos!J447),AND(OR(J$1005="",Datos!J447&gt;=J$1005),OR(J$1006="",Datos!J447&lt;=J$1006))),FALSE),OR(ISNUMBER(FIND(";"&amp;UPPER(TRIM(Datos!J447&amp;""))&amp;"=",J$1007)),ISNUMBER(FIND(";"&amp;UPPER(TRIM(Datos!J447&amp;""))&amp;";",J$1007))),OR(UPPER(TRIM(Datos!J447&amp;""))="SÍ",UPPER(TRIM(Datos!J447&amp;""))="SI",UPPER(TRIM(Datos!J447&amp;""))="NO"),IF(ISNUMBER(Datos!J447),AND(OR(J$1005="",Datos!J447&gt;=J$1005),OR(J$1006="",Datos!J447&lt;=J$1006)),FALSE),TRUE))))</f>
        <v>0.0</v>
      </c>
      <c r="K447">
        <f>IF(Datos!K447="",0,IF(AND(K$1008&lt;&gt;"",Datos!K447=K$1008),0,IF(K$1004=0,0,1-CHOOSE(K$1004,IF(ISNUMBER(Datos!K447),AND(OR(K$1005="",Datos!K447&gt;=K$1005),OR(K$1006="",Datos!K447&lt;=K$1006)),FALSE),IF(ISNUMBER(Datos!K447),AND(Datos!K447=INT(Datos!K447),AND(OR(K$1005="",Datos!K447&gt;=K$1005),OR(K$1006="",Datos!K447&lt;=K$1006))),FALSE),OR(ISNUMBER(FIND(";"&amp;UPPER(TRIM(Datos!K447&amp;""))&amp;"=",K$1007)),ISNUMBER(FIND(";"&amp;UPPER(TRIM(Datos!K447&amp;""))&amp;";",K$1007))),OR(UPPER(TRIM(Datos!K447&amp;""))="SÍ",UPPER(TRIM(Datos!K447&amp;""))="SI",UPPER(TRIM(Datos!K447&amp;""))="NO"),IF(ISNUMBER(Datos!K447),AND(OR(K$1005="",Datos!K447&gt;=K$1005),OR(K$1006="",Datos!K447&lt;=K$1006)),FALSE),TRUE))))</f>
        <v>0.0</v>
      </c>
      <c r="L447">
        <f>IF(Datos!L447="",0,IF(AND(L$1008&lt;&gt;"",Datos!L447=L$1008),0,IF(L$1004=0,0,1-CHOOSE(L$1004,IF(ISNUMBER(Datos!L447),AND(OR(L$1005="",Datos!L447&gt;=L$1005),OR(L$1006="",Datos!L447&lt;=L$1006)),FALSE),IF(ISNUMBER(Datos!L447),AND(Datos!L447=INT(Datos!L447),AND(OR(L$1005="",Datos!L447&gt;=L$1005),OR(L$1006="",Datos!L447&lt;=L$1006))),FALSE),OR(ISNUMBER(FIND(";"&amp;UPPER(TRIM(Datos!L447&amp;""))&amp;"=",L$1007)),ISNUMBER(FIND(";"&amp;UPPER(TRIM(Datos!L447&amp;""))&amp;";",L$1007))),OR(UPPER(TRIM(Datos!L447&amp;""))="SÍ",UPPER(TRIM(Datos!L447&amp;""))="SI",UPPER(TRIM(Datos!L447&amp;""))="NO"),IF(ISNUMBER(Datos!L447),AND(OR(L$1005="",Datos!L447&gt;=L$1005),OR(L$1006="",Datos!L447&lt;=L$1006)),FALSE),TRUE))))</f>
        <v>0.0</v>
      </c>
      <c r="M447">
        <f>IF(Datos!M447="",0,IF(AND(M$1008&lt;&gt;"",Datos!M447=M$1008),0,IF(M$1004=0,0,1-CHOOSE(M$1004,IF(ISNUMBER(Datos!M447),AND(OR(M$1005="",Datos!M447&gt;=M$1005),OR(M$1006="",Datos!M447&lt;=M$1006)),FALSE),IF(ISNUMBER(Datos!M447),AND(Datos!M447=INT(Datos!M447),AND(OR(M$1005="",Datos!M447&gt;=M$1005),OR(M$1006="",Datos!M447&lt;=M$1006))),FALSE),OR(ISNUMBER(FIND(";"&amp;UPPER(TRIM(Datos!M447&amp;""))&amp;"=",M$1007)),ISNUMBER(FIND(";"&amp;UPPER(TRIM(Datos!M447&amp;""))&amp;";",M$1007))),OR(UPPER(TRIM(Datos!M447&amp;""))="SÍ",UPPER(TRIM(Datos!M447&amp;""))="SI",UPPER(TRIM(Datos!M447&amp;""))="NO"),IF(ISNUMBER(Datos!M447),AND(OR(M$1005="",Datos!M447&gt;=M$1005),OR(M$1006="",Datos!M447&lt;=M$1006)),FALSE),TRUE))))</f>
        <v>0.0</v>
      </c>
      <c r="N447">
        <f>IF(Datos!N447="",0,IF(AND(N$1008&lt;&gt;"",Datos!N447=N$1008),0,IF(N$1004=0,0,1-CHOOSE(N$1004,IF(ISNUMBER(Datos!N447),AND(OR(N$1005="",Datos!N447&gt;=N$1005),OR(N$1006="",Datos!N447&lt;=N$1006)),FALSE),IF(ISNUMBER(Datos!N447),AND(Datos!N447=INT(Datos!N447),AND(OR(N$1005="",Datos!N447&gt;=N$1005),OR(N$1006="",Datos!N447&lt;=N$1006))),FALSE),OR(ISNUMBER(FIND(";"&amp;UPPER(TRIM(Datos!N447&amp;""))&amp;"=",N$1007)),ISNUMBER(FIND(";"&amp;UPPER(TRIM(Datos!N447&amp;""))&amp;";",N$1007))),OR(UPPER(TRIM(Datos!N447&amp;""))="SÍ",UPPER(TRIM(Datos!N447&amp;""))="SI",UPPER(TRIM(Datos!N447&amp;""))="NO"),IF(ISNUMBER(Datos!N447),AND(OR(N$1005="",Datos!N447&gt;=N$1005),OR(N$1006="",Datos!N447&lt;=N$1006)),FALSE),TRUE))))</f>
        <v>0.0</v>
      </c>
      <c r="O447">
        <f>IF(Datos!O447="",0,IF(AND(O$1008&lt;&gt;"",Datos!O447=O$1008),0,IF(O$1004=0,0,1-CHOOSE(O$1004,IF(ISNUMBER(Datos!O447),AND(OR(O$1005="",Datos!O447&gt;=O$1005),OR(O$1006="",Datos!O447&lt;=O$1006)),FALSE),IF(ISNUMBER(Datos!O447),AND(Datos!O447=INT(Datos!O447),AND(OR(O$1005="",Datos!O447&gt;=O$1005),OR(O$1006="",Datos!O447&lt;=O$1006))),FALSE),OR(ISNUMBER(FIND(";"&amp;UPPER(TRIM(Datos!O447&amp;""))&amp;"=",O$1007)),ISNUMBER(FIND(";"&amp;UPPER(TRIM(Datos!O447&amp;""))&amp;";",O$1007))),OR(UPPER(TRIM(Datos!O447&amp;""))="SÍ",UPPER(TRIM(Datos!O447&amp;""))="SI",UPPER(TRIM(Datos!O447&amp;""))="NO"),IF(ISNUMBER(Datos!O447),AND(OR(O$1005="",Datos!O447&gt;=O$1005),OR(O$1006="",Datos!O447&lt;=O$1006)),FALSE),TRUE))))</f>
        <v>0.0</v>
      </c>
      <c r="P447">
        <f>IF(Datos!P447="",0,IF(AND(P$1008&lt;&gt;"",Datos!P447=P$1008),0,IF(P$1004=0,0,1-CHOOSE(P$1004,IF(ISNUMBER(Datos!P447),AND(OR(P$1005="",Datos!P447&gt;=P$1005),OR(P$1006="",Datos!P447&lt;=P$1006)),FALSE),IF(ISNUMBER(Datos!P447),AND(Datos!P447=INT(Datos!P447),AND(OR(P$1005="",Datos!P447&gt;=P$1005),OR(P$1006="",Datos!P447&lt;=P$1006))),FALSE),OR(ISNUMBER(FIND(";"&amp;UPPER(TRIM(Datos!P447&amp;""))&amp;"=",P$1007)),ISNUMBER(FIND(";"&amp;UPPER(TRIM(Datos!P447&amp;""))&amp;";",P$1007))),OR(UPPER(TRIM(Datos!P447&amp;""))="SÍ",UPPER(TRIM(Datos!P447&amp;""))="SI",UPPER(TRIM(Datos!P447&amp;""))="NO"),IF(ISNUMBER(Datos!P447),AND(OR(P$1005="",Datos!P447&gt;=P$1005),OR(P$1006="",Datos!P447&lt;=P$1006)),FALSE),TRUE))))</f>
        <v>0.0</v>
      </c>
      <c r="Q447">
        <f>IF(Datos!Q447="",0,IF(AND(Q$1008&lt;&gt;"",Datos!Q447=Q$1008),0,IF(Q$1004=0,0,1-CHOOSE(Q$1004,IF(ISNUMBER(Datos!Q447),AND(OR(Q$1005="",Datos!Q447&gt;=Q$1005),OR(Q$1006="",Datos!Q447&lt;=Q$1006)),FALSE),IF(ISNUMBER(Datos!Q447),AND(Datos!Q447=INT(Datos!Q447),AND(OR(Q$1005="",Datos!Q447&gt;=Q$1005),OR(Q$1006="",Datos!Q447&lt;=Q$1006))),FALSE),OR(ISNUMBER(FIND(";"&amp;UPPER(TRIM(Datos!Q447&amp;""))&amp;"=",Q$1007)),ISNUMBER(FIND(";"&amp;UPPER(TRIM(Datos!Q447&amp;""))&amp;";",Q$1007))),OR(UPPER(TRIM(Datos!Q447&amp;""))="SÍ",UPPER(TRIM(Datos!Q447&amp;""))="SI",UPPER(TRIM(Datos!Q447&amp;""))="NO"),IF(ISNUMBER(Datos!Q447),AND(OR(Q$1005="",Datos!Q447&gt;=Q$1005),OR(Q$1006="",Datos!Q447&lt;=Q$1006)),FALSE),TRUE))))</f>
        <v>0.0</v>
      </c>
      <c r="R447">
        <f>IF(Datos!R447="",0,IF(AND(R$1008&lt;&gt;"",Datos!R447=R$1008),0,IF(R$1004=0,0,1-CHOOSE(R$1004,IF(ISNUMBER(Datos!R447),AND(OR(R$1005="",Datos!R447&gt;=R$1005),OR(R$1006="",Datos!R447&lt;=R$1006)),FALSE),IF(ISNUMBER(Datos!R447),AND(Datos!R447=INT(Datos!R447),AND(OR(R$1005="",Datos!R447&gt;=R$1005),OR(R$1006="",Datos!R447&lt;=R$1006))),FALSE),OR(ISNUMBER(FIND(";"&amp;UPPER(TRIM(Datos!R447&amp;""))&amp;"=",R$1007)),ISNUMBER(FIND(";"&amp;UPPER(TRIM(Datos!R447&amp;""))&amp;";",R$1007))),OR(UPPER(TRIM(Datos!R447&amp;""))="SÍ",UPPER(TRIM(Datos!R447&amp;""))="SI",UPPER(TRIM(Datos!R447&amp;""))="NO"),IF(ISNUMBER(Datos!R447),AND(OR(R$1005="",Datos!R447&gt;=R$1005),OR(R$1006="",Datos!R447&lt;=R$1006)),FALSE),TRUE))))</f>
        <v>0.0</v>
      </c>
      <c r="S447">
        <f>IF(Datos!S447="",0,IF(AND(S$1008&lt;&gt;"",Datos!S447=S$1008),0,IF(S$1004=0,0,1-CHOOSE(S$1004,IF(ISNUMBER(Datos!S447),AND(OR(S$1005="",Datos!S447&gt;=S$1005),OR(S$1006="",Datos!S447&lt;=S$1006)),FALSE),IF(ISNUMBER(Datos!S447),AND(Datos!S447=INT(Datos!S447),AND(OR(S$1005="",Datos!S447&gt;=S$1005),OR(S$1006="",Datos!S447&lt;=S$1006))),FALSE),OR(ISNUMBER(FIND(";"&amp;UPPER(TRIM(Datos!S447&amp;""))&amp;"=",S$1007)),ISNUMBER(FIND(";"&amp;UPPER(TRIM(Datos!S447&amp;""))&amp;";",S$1007))),OR(UPPER(TRIM(Datos!S447&amp;""))="SÍ",UPPER(TRIM(Datos!S447&amp;""))="SI",UPPER(TRIM(Datos!S447&amp;""))="NO"),IF(ISNUMBER(Datos!S447),AND(OR(S$1005="",Datos!S447&gt;=S$1005),OR(S$1006="",Datos!S447&lt;=S$1006)),FALSE),TRUE))))</f>
        <v>0.0</v>
      </c>
      <c r="T447">
        <f>IF(Datos!T447="",0,IF(AND(T$1008&lt;&gt;"",Datos!T447=T$1008),0,IF(T$1004=0,0,1-CHOOSE(T$1004,IF(ISNUMBER(Datos!T447),AND(OR(T$1005="",Datos!T447&gt;=T$1005),OR(T$1006="",Datos!T447&lt;=T$1006)),FALSE),IF(ISNUMBER(Datos!T447),AND(Datos!T447=INT(Datos!T447),AND(OR(T$1005="",Datos!T447&gt;=T$1005),OR(T$1006="",Datos!T447&lt;=T$1006))),FALSE),OR(ISNUMBER(FIND(";"&amp;UPPER(TRIM(Datos!T447&amp;""))&amp;"=",T$1007)),ISNUMBER(FIND(";"&amp;UPPER(TRIM(Datos!T447&amp;""))&amp;";",T$1007))),OR(UPPER(TRIM(Datos!T447&amp;""))="SÍ",UPPER(TRIM(Datos!T447&amp;""))="SI",UPPER(TRIM(Datos!T447&amp;""))="NO"),IF(ISNUMBER(Datos!T447),AND(OR(T$1005="",Datos!T447&gt;=T$1005),OR(T$1006="",Datos!T447&lt;=T$1006)),FALSE),TRUE))))</f>
        <v>0.0</v>
      </c>
      <c r="U447">
        <f>IF(Datos!U447="",0,IF(AND(U$1008&lt;&gt;"",Datos!U447=U$1008),0,IF(U$1004=0,0,1-CHOOSE(U$1004,IF(ISNUMBER(Datos!U447),AND(OR(U$1005="",Datos!U447&gt;=U$1005),OR(U$1006="",Datos!U447&lt;=U$1006)),FALSE),IF(ISNUMBER(Datos!U447),AND(Datos!U447=INT(Datos!U447),AND(OR(U$1005="",Datos!U447&gt;=U$1005),OR(U$1006="",Datos!U447&lt;=U$1006))),FALSE),OR(ISNUMBER(FIND(";"&amp;UPPER(TRIM(Datos!U447&amp;""))&amp;"=",U$1007)),ISNUMBER(FIND(";"&amp;UPPER(TRIM(Datos!U447&amp;""))&amp;";",U$1007))),OR(UPPER(TRIM(Datos!U447&amp;""))="SÍ",UPPER(TRIM(Datos!U447&amp;""))="SI",UPPER(TRIM(Datos!U447&amp;""))="NO"),IF(ISNUMBER(Datos!U447),AND(OR(U$1005="",Datos!U447&gt;=U$1005),OR(U$1006="",Datos!U447&lt;=U$1006)),FALSE),TRUE))))</f>
        <v>0.0</v>
      </c>
      <c r="V447">
        <f>IF(Datos!V447="",0,IF(AND(V$1008&lt;&gt;"",Datos!V447=V$1008),0,IF(V$1004=0,0,1-CHOOSE(V$1004,IF(ISNUMBER(Datos!V447),AND(OR(V$1005="",Datos!V447&gt;=V$1005),OR(V$1006="",Datos!V447&lt;=V$1006)),FALSE),IF(ISNUMBER(Datos!V447),AND(Datos!V447=INT(Datos!V447),AND(OR(V$1005="",Datos!V447&gt;=V$1005),OR(V$1006="",Datos!V447&lt;=V$1006))),FALSE),OR(ISNUMBER(FIND(";"&amp;UPPER(TRIM(Datos!V447&amp;""))&amp;"=",V$1007)),ISNUMBER(FIND(";"&amp;UPPER(TRIM(Datos!V447&amp;""))&amp;";",V$1007))),OR(UPPER(TRIM(Datos!V447&amp;""))="SÍ",UPPER(TRIM(Datos!V447&amp;""))="SI",UPPER(TRIM(Datos!V447&amp;""))="NO"),IF(ISNUMBER(Datos!V447),AND(OR(V$1005="",Datos!V447&gt;=V$1005),OR(V$1006="",Datos!V447&lt;=V$1006)),FALSE),TRUE))))</f>
        <v>0.0</v>
      </c>
      <c r="W447">
        <f>IF(Datos!W447="",0,IF(AND(W$1008&lt;&gt;"",Datos!W447=W$1008),0,IF(W$1004=0,0,1-CHOOSE(W$1004,IF(ISNUMBER(Datos!W447),AND(OR(W$1005="",Datos!W447&gt;=W$1005),OR(W$1006="",Datos!W447&lt;=W$1006)),FALSE),IF(ISNUMBER(Datos!W447),AND(Datos!W447=INT(Datos!W447),AND(OR(W$1005="",Datos!W447&gt;=W$1005),OR(W$1006="",Datos!W447&lt;=W$1006))),FALSE),OR(ISNUMBER(FIND(";"&amp;UPPER(TRIM(Datos!W447&amp;""))&amp;"=",W$1007)),ISNUMBER(FIND(";"&amp;UPPER(TRIM(Datos!W447&amp;""))&amp;";",W$1007))),OR(UPPER(TRIM(Datos!W447&amp;""))="SÍ",UPPER(TRIM(Datos!W447&amp;""))="SI",UPPER(TRIM(Datos!W447&amp;""))="NO"),IF(ISNUMBER(Datos!W447),AND(OR(W$1005="",Datos!W447&gt;=W$1005),OR(W$1006="",Datos!W447&lt;=W$1006)),FALSE),TRUE))))</f>
        <v>0.0</v>
      </c>
      <c r="X447">
        <f>IF(Datos!X447="",0,IF(AND(X$1008&lt;&gt;"",Datos!X447=X$1008),0,IF(X$1004=0,0,1-CHOOSE(X$1004,IF(ISNUMBER(Datos!X447),AND(OR(X$1005="",Datos!X447&gt;=X$1005),OR(X$1006="",Datos!X447&lt;=X$1006)),FALSE),IF(ISNUMBER(Datos!X447),AND(Datos!X447=INT(Datos!X447),AND(OR(X$1005="",Datos!X447&gt;=X$1005),OR(X$1006="",Datos!X447&lt;=X$1006))),FALSE),OR(ISNUMBER(FIND(";"&amp;UPPER(TRIM(Datos!X447&amp;""))&amp;"=",X$1007)),ISNUMBER(FIND(";"&amp;UPPER(TRIM(Datos!X447&amp;""))&amp;";",X$1007))),OR(UPPER(TRIM(Datos!X447&amp;""))="SÍ",UPPER(TRIM(Datos!X447&amp;""))="SI",UPPER(TRIM(Datos!X447&amp;""))="NO"),IF(ISNUMBER(Datos!X447),AND(OR(X$1005="",Datos!X447&gt;=X$1005),OR(X$1006="",Datos!X447&lt;=X$1006)),FALSE),TRUE))))</f>
        <v>0.0</v>
      </c>
      <c r="Y447">
        <f>IF(Datos!Y447="",0,IF(AND(Y$1008&lt;&gt;"",Datos!Y447=Y$1008),0,IF(Y$1004=0,0,1-CHOOSE(Y$1004,IF(ISNUMBER(Datos!Y447),AND(OR(Y$1005="",Datos!Y447&gt;=Y$1005),OR(Y$1006="",Datos!Y447&lt;=Y$1006)),FALSE),IF(ISNUMBER(Datos!Y447),AND(Datos!Y447=INT(Datos!Y447),AND(OR(Y$1005="",Datos!Y447&gt;=Y$1005),OR(Y$1006="",Datos!Y447&lt;=Y$1006))),FALSE),OR(ISNUMBER(FIND(";"&amp;UPPER(TRIM(Datos!Y447&amp;""))&amp;"=",Y$1007)),ISNUMBER(FIND(";"&amp;UPPER(TRIM(Datos!Y447&amp;""))&amp;";",Y$1007))),OR(UPPER(TRIM(Datos!Y447&amp;""))="SÍ",UPPER(TRIM(Datos!Y447&amp;""))="SI",UPPER(TRIM(Datos!Y447&amp;""))="NO"),IF(ISNUMBER(Datos!Y447),AND(OR(Y$1005="",Datos!Y447&gt;=Y$1005),OR(Y$1006="",Datos!Y447&lt;=Y$1006)),FALSE),TRUE))))</f>
        <v>0.0</v>
      </c>
      <c r="Z447">
        <f>IF(Datos!Z447="",0,IF(AND(Z$1008&lt;&gt;"",Datos!Z447=Z$1008),0,IF(Z$1004=0,0,1-CHOOSE(Z$1004,IF(ISNUMBER(Datos!Z447),AND(OR(Z$1005="",Datos!Z447&gt;=Z$1005),OR(Z$1006="",Datos!Z447&lt;=Z$1006)),FALSE),IF(ISNUMBER(Datos!Z447),AND(Datos!Z447=INT(Datos!Z447),AND(OR(Z$1005="",Datos!Z447&gt;=Z$1005),OR(Z$1006="",Datos!Z447&lt;=Z$1006))),FALSE),OR(ISNUMBER(FIND(";"&amp;UPPER(TRIM(Datos!Z447&amp;""))&amp;"=",Z$1007)),ISNUMBER(FIND(";"&amp;UPPER(TRIM(Datos!Z447&amp;""))&amp;";",Z$1007))),OR(UPPER(TRIM(Datos!Z447&amp;""))="SÍ",UPPER(TRIM(Datos!Z447&amp;""))="SI",UPPER(TRIM(Datos!Z447&amp;""))="NO"),IF(ISNUMBER(Datos!Z447),AND(OR(Z$1005="",Datos!Z447&gt;=Z$1005),OR(Z$1006="",Datos!Z447&lt;=Z$1006)),FALSE),TRUE))))</f>
        <v>0.0</v>
      </c>
      <c r="AA447">
        <f>IF(Datos!AA447="",0,IF(AND(AA$1008&lt;&gt;"",Datos!AA447=AA$1008),0,IF(AA$1004=0,0,1-CHOOSE(AA$1004,IF(ISNUMBER(Datos!AA447),AND(OR(AA$1005="",Datos!AA447&gt;=AA$1005),OR(AA$1006="",Datos!AA447&lt;=AA$1006)),FALSE),IF(ISNUMBER(Datos!AA447),AND(Datos!AA447=INT(Datos!AA447),AND(OR(AA$1005="",Datos!AA447&gt;=AA$1005),OR(AA$1006="",Datos!AA447&lt;=AA$1006))),FALSE),OR(ISNUMBER(FIND(";"&amp;UPPER(TRIM(Datos!AA447&amp;""))&amp;"=",AA$1007)),ISNUMBER(FIND(";"&amp;UPPER(TRIM(Datos!AA447&amp;""))&amp;";",AA$1007))),OR(UPPER(TRIM(Datos!AA447&amp;""))="SÍ",UPPER(TRIM(Datos!AA447&amp;""))="SI",UPPER(TRIM(Datos!AA447&amp;""))="NO"),IF(ISNUMBER(Datos!AA447),AND(OR(AA$1005="",Datos!AA447&gt;=AA$1005),OR(AA$1006="",Datos!AA447&lt;=AA$1006)),FALSE),TRUE))))</f>
        <v>0.0</v>
      </c>
      <c r="AB447">
        <f>IF(Datos!AB447="",0,IF(AND(AB$1008&lt;&gt;"",Datos!AB447=AB$1008),0,IF(AB$1004=0,0,1-CHOOSE(AB$1004,IF(ISNUMBER(Datos!AB447),AND(OR(AB$1005="",Datos!AB447&gt;=AB$1005),OR(AB$1006="",Datos!AB447&lt;=AB$1006)),FALSE),IF(ISNUMBER(Datos!AB447),AND(Datos!AB447=INT(Datos!AB447),AND(OR(AB$1005="",Datos!AB447&gt;=AB$1005),OR(AB$1006="",Datos!AB447&lt;=AB$1006))),FALSE),OR(ISNUMBER(FIND(";"&amp;UPPER(TRIM(Datos!AB447&amp;""))&amp;"=",AB$1007)),ISNUMBER(FIND(";"&amp;UPPER(TRIM(Datos!AB447&amp;""))&amp;";",AB$1007))),OR(UPPER(TRIM(Datos!AB447&amp;""))="SÍ",UPPER(TRIM(Datos!AB447&amp;""))="SI",UPPER(TRIM(Datos!AB447&amp;""))="NO"),IF(ISNUMBER(Datos!AB447),AND(OR(AB$1005="",Datos!AB447&gt;=AB$1005),OR(AB$1006="",Datos!AB447&lt;=AB$1006)),FALSE),TRUE))))</f>
        <v>0.0</v>
      </c>
      <c r="AC447">
        <f>IF(Datos!AC447="",0,IF(AND(AC$1008&lt;&gt;"",Datos!AC447=AC$1008),0,IF(AC$1004=0,0,1-CHOOSE(AC$1004,IF(ISNUMBER(Datos!AC447),AND(OR(AC$1005="",Datos!AC447&gt;=AC$1005),OR(AC$1006="",Datos!AC447&lt;=AC$1006)),FALSE),IF(ISNUMBER(Datos!AC447),AND(Datos!AC447=INT(Datos!AC447),AND(OR(AC$1005="",Datos!AC447&gt;=AC$1005),OR(AC$1006="",Datos!AC447&lt;=AC$1006))),FALSE),OR(ISNUMBER(FIND(";"&amp;UPPER(TRIM(Datos!AC447&amp;""))&amp;"=",AC$1007)),ISNUMBER(FIND(";"&amp;UPPER(TRIM(Datos!AC447&amp;""))&amp;";",AC$1007))),OR(UPPER(TRIM(Datos!AC447&amp;""))="SÍ",UPPER(TRIM(Datos!AC447&amp;""))="SI",UPPER(TRIM(Datos!AC447&amp;""))="NO"),IF(ISNUMBER(Datos!AC447),AND(OR(AC$1005="",Datos!AC447&gt;=AC$1005),OR(AC$1006="",Datos!AC447&lt;=AC$1006)),FALSE),TRUE))))</f>
        <v>0.0</v>
      </c>
      <c r="AD447">
        <f>IF(Datos!AD447="",0,IF(AND(AD$1008&lt;&gt;"",Datos!AD447=AD$1008),0,IF(AD$1004=0,0,1-CHOOSE(AD$1004,IF(ISNUMBER(Datos!AD447),AND(OR(AD$1005="",Datos!AD447&gt;=AD$1005),OR(AD$1006="",Datos!AD447&lt;=AD$1006)),FALSE),IF(ISNUMBER(Datos!AD447),AND(Datos!AD447=INT(Datos!AD447),AND(OR(AD$1005="",Datos!AD447&gt;=AD$1005),OR(AD$1006="",Datos!AD447&lt;=AD$1006))),FALSE),OR(ISNUMBER(FIND(";"&amp;UPPER(TRIM(Datos!AD447&amp;""))&amp;"=",AD$1007)),ISNUMBER(FIND(";"&amp;UPPER(TRIM(Datos!AD447&amp;""))&amp;";",AD$1007))),OR(UPPER(TRIM(Datos!AD447&amp;""))="SÍ",UPPER(TRIM(Datos!AD447&amp;""))="SI",UPPER(TRIM(Datos!AD447&amp;""))="NO"),IF(ISNUMBER(Datos!AD447),AND(OR(AD$1005="",Datos!AD447&gt;=AD$1005),OR(AD$1006="",Datos!AD447&lt;=AD$1006)),FALSE),TRUE))))</f>
        <v>0.0</v>
      </c>
      <c r="AE447">
        <f>IF(Datos!AE447="",0,IF(AND(AE$1008&lt;&gt;"",Datos!AE447=AE$1008),0,IF(AE$1004=0,0,1-CHOOSE(AE$1004,IF(ISNUMBER(Datos!AE447),AND(OR(AE$1005="",Datos!AE447&gt;=AE$1005),OR(AE$1006="",Datos!AE447&lt;=AE$1006)),FALSE),IF(ISNUMBER(Datos!AE447),AND(Datos!AE447=INT(Datos!AE447),AND(OR(AE$1005="",Datos!AE447&gt;=AE$1005),OR(AE$1006="",Datos!AE447&lt;=AE$1006))),FALSE),OR(ISNUMBER(FIND(";"&amp;UPPER(TRIM(Datos!AE447&amp;""))&amp;"=",AE$1007)),ISNUMBER(FIND(";"&amp;UPPER(TRIM(Datos!AE447&amp;""))&amp;";",AE$1007))),OR(UPPER(TRIM(Datos!AE447&amp;""))="SÍ",UPPER(TRIM(Datos!AE447&amp;""))="SI",UPPER(TRIM(Datos!AE447&amp;""))="NO"),IF(ISNUMBER(Datos!AE447),AND(OR(AE$1005="",Datos!AE447&gt;=AE$1005),OR(AE$1006="",Datos!AE447&lt;=AE$1006)),FALSE),TRUE))))</f>
        <v>0.0</v>
      </c>
    </row>
    <row r="448" spans="2:31">
      <c r="B448">
        <f>IF(Datos!B448="",0,IF(AND(B$1008&lt;&gt;"",Datos!B448=B$1008),0,IF(B$1004=0,0,1-CHOOSE(B$1004,IF(ISNUMBER(Datos!B448),AND(OR(B$1005="",Datos!B448&gt;=B$1005),OR(B$1006="",Datos!B448&lt;=B$1006)),FALSE),IF(ISNUMBER(Datos!B448),AND(Datos!B448=INT(Datos!B448),AND(OR(B$1005="",Datos!B448&gt;=B$1005),OR(B$1006="",Datos!B448&lt;=B$1006))),FALSE),OR(ISNUMBER(FIND(";"&amp;UPPER(TRIM(Datos!B448&amp;""))&amp;"=",B$1007)),ISNUMBER(FIND(";"&amp;UPPER(TRIM(Datos!B448&amp;""))&amp;";",B$1007))),OR(UPPER(TRIM(Datos!B448&amp;""))="SÍ",UPPER(TRIM(Datos!B448&amp;""))="SI",UPPER(TRIM(Datos!B448&amp;""))="NO"),IF(ISNUMBER(Datos!B448),AND(OR(B$1005="",Datos!B448&gt;=B$1005),OR(B$1006="",Datos!B448&lt;=B$1006)),FALSE),TRUE))))</f>
        <v>0.0</v>
      </c>
      <c r="C448">
        <f>IF(Datos!C448="",0,IF(AND(C$1008&lt;&gt;"",Datos!C448=C$1008),0,IF(C$1004=0,0,1-CHOOSE(C$1004,IF(ISNUMBER(Datos!C448),AND(OR(C$1005="",Datos!C448&gt;=C$1005),OR(C$1006="",Datos!C448&lt;=C$1006)),FALSE),IF(ISNUMBER(Datos!C448),AND(Datos!C448=INT(Datos!C448),AND(OR(C$1005="",Datos!C448&gt;=C$1005),OR(C$1006="",Datos!C448&lt;=C$1006))),FALSE),OR(ISNUMBER(FIND(";"&amp;UPPER(TRIM(Datos!C448&amp;""))&amp;"=",C$1007)),ISNUMBER(FIND(";"&amp;UPPER(TRIM(Datos!C448&amp;""))&amp;";",C$1007))),OR(UPPER(TRIM(Datos!C448&amp;""))="SÍ",UPPER(TRIM(Datos!C448&amp;""))="SI",UPPER(TRIM(Datos!C448&amp;""))="NO"),IF(ISNUMBER(Datos!C448),AND(OR(C$1005="",Datos!C448&gt;=C$1005),OR(C$1006="",Datos!C448&lt;=C$1006)),FALSE),TRUE))))</f>
        <v>0.0</v>
      </c>
      <c r="D448">
        <f>IF(Datos!D448="",0,IF(AND(D$1008&lt;&gt;"",Datos!D448=D$1008),0,IF(D$1004=0,0,1-CHOOSE(D$1004,IF(ISNUMBER(Datos!D448),AND(OR(D$1005="",Datos!D448&gt;=D$1005),OR(D$1006="",Datos!D448&lt;=D$1006)),FALSE),IF(ISNUMBER(Datos!D448),AND(Datos!D448=INT(Datos!D448),AND(OR(D$1005="",Datos!D448&gt;=D$1005),OR(D$1006="",Datos!D448&lt;=D$1006))),FALSE),OR(ISNUMBER(FIND(";"&amp;UPPER(TRIM(Datos!D448&amp;""))&amp;"=",D$1007)),ISNUMBER(FIND(";"&amp;UPPER(TRIM(Datos!D448&amp;""))&amp;";",D$1007))),OR(UPPER(TRIM(Datos!D448&amp;""))="SÍ",UPPER(TRIM(Datos!D448&amp;""))="SI",UPPER(TRIM(Datos!D448&amp;""))="NO"),IF(ISNUMBER(Datos!D448),AND(OR(D$1005="",Datos!D448&gt;=D$1005),OR(D$1006="",Datos!D448&lt;=D$1006)),FALSE),TRUE))))</f>
        <v>0.0</v>
      </c>
      <c r="E448">
        <f>IF(Datos!E448="",0,IF(AND(E$1008&lt;&gt;"",Datos!E448=E$1008),0,IF(E$1004=0,0,1-CHOOSE(E$1004,IF(ISNUMBER(Datos!E448),AND(OR(E$1005="",Datos!E448&gt;=E$1005),OR(E$1006="",Datos!E448&lt;=E$1006)),FALSE),IF(ISNUMBER(Datos!E448),AND(Datos!E448=INT(Datos!E448),AND(OR(E$1005="",Datos!E448&gt;=E$1005),OR(E$1006="",Datos!E448&lt;=E$1006))),FALSE),OR(ISNUMBER(FIND(";"&amp;UPPER(TRIM(Datos!E448&amp;""))&amp;"=",E$1007)),ISNUMBER(FIND(";"&amp;UPPER(TRIM(Datos!E448&amp;""))&amp;";",E$1007))),OR(UPPER(TRIM(Datos!E448&amp;""))="SÍ",UPPER(TRIM(Datos!E448&amp;""))="SI",UPPER(TRIM(Datos!E448&amp;""))="NO"),IF(ISNUMBER(Datos!E448),AND(OR(E$1005="",Datos!E448&gt;=E$1005),OR(E$1006="",Datos!E448&lt;=E$1006)),FALSE),TRUE))))</f>
        <v>0.0</v>
      </c>
      <c r="F448">
        <f>IF(Datos!F448="",0,IF(AND(F$1008&lt;&gt;"",Datos!F448=F$1008),0,IF(F$1004=0,0,1-CHOOSE(F$1004,IF(ISNUMBER(Datos!F448),AND(OR(F$1005="",Datos!F448&gt;=F$1005),OR(F$1006="",Datos!F448&lt;=F$1006)),FALSE),IF(ISNUMBER(Datos!F448),AND(Datos!F448=INT(Datos!F448),AND(OR(F$1005="",Datos!F448&gt;=F$1005),OR(F$1006="",Datos!F448&lt;=F$1006))),FALSE),OR(ISNUMBER(FIND(";"&amp;UPPER(TRIM(Datos!F448&amp;""))&amp;"=",F$1007)),ISNUMBER(FIND(";"&amp;UPPER(TRIM(Datos!F448&amp;""))&amp;";",F$1007))),OR(UPPER(TRIM(Datos!F448&amp;""))="SÍ",UPPER(TRIM(Datos!F448&amp;""))="SI",UPPER(TRIM(Datos!F448&amp;""))="NO"),IF(ISNUMBER(Datos!F448),AND(OR(F$1005="",Datos!F448&gt;=F$1005),OR(F$1006="",Datos!F448&lt;=F$1006)),FALSE),TRUE))))</f>
        <v>0.0</v>
      </c>
      <c r="G448">
        <f>IF(Datos!G448="",0,IF(AND(G$1008&lt;&gt;"",Datos!G448=G$1008),0,IF(G$1004=0,0,1-CHOOSE(G$1004,IF(ISNUMBER(Datos!G448),AND(OR(G$1005="",Datos!G448&gt;=G$1005),OR(G$1006="",Datos!G448&lt;=G$1006)),FALSE),IF(ISNUMBER(Datos!G448),AND(Datos!G448=INT(Datos!G448),AND(OR(G$1005="",Datos!G448&gt;=G$1005),OR(G$1006="",Datos!G448&lt;=G$1006))),FALSE),OR(ISNUMBER(FIND(";"&amp;UPPER(TRIM(Datos!G448&amp;""))&amp;"=",G$1007)),ISNUMBER(FIND(";"&amp;UPPER(TRIM(Datos!G448&amp;""))&amp;";",G$1007))),OR(UPPER(TRIM(Datos!G448&amp;""))="SÍ",UPPER(TRIM(Datos!G448&amp;""))="SI",UPPER(TRIM(Datos!G448&amp;""))="NO"),IF(ISNUMBER(Datos!G448),AND(OR(G$1005="",Datos!G448&gt;=G$1005),OR(G$1006="",Datos!G448&lt;=G$1006)),FALSE),TRUE))))</f>
        <v>0.0</v>
      </c>
      <c r="H448">
        <f>IF(Datos!H448="",0,IF(AND(H$1008&lt;&gt;"",Datos!H448=H$1008),0,IF(H$1004=0,0,1-CHOOSE(H$1004,IF(ISNUMBER(Datos!H448),AND(OR(H$1005="",Datos!H448&gt;=H$1005),OR(H$1006="",Datos!H448&lt;=H$1006)),FALSE),IF(ISNUMBER(Datos!H448),AND(Datos!H448=INT(Datos!H448),AND(OR(H$1005="",Datos!H448&gt;=H$1005),OR(H$1006="",Datos!H448&lt;=H$1006))),FALSE),OR(ISNUMBER(FIND(";"&amp;UPPER(TRIM(Datos!H448&amp;""))&amp;"=",H$1007)),ISNUMBER(FIND(";"&amp;UPPER(TRIM(Datos!H448&amp;""))&amp;";",H$1007))),OR(UPPER(TRIM(Datos!H448&amp;""))="SÍ",UPPER(TRIM(Datos!H448&amp;""))="SI",UPPER(TRIM(Datos!H448&amp;""))="NO"),IF(ISNUMBER(Datos!H448),AND(OR(H$1005="",Datos!H448&gt;=H$1005),OR(H$1006="",Datos!H448&lt;=H$1006)),FALSE),TRUE))))</f>
        <v>0.0</v>
      </c>
      <c r="I448">
        <f>IF(Datos!I448="",0,IF(AND(I$1008&lt;&gt;"",Datos!I448=I$1008),0,IF(I$1004=0,0,1-CHOOSE(I$1004,IF(ISNUMBER(Datos!I448),AND(OR(I$1005="",Datos!I448&gt;=I$1005),OR(I$1006="",Datos!I448&lt;=I$1006)),FALSE),IF(ISNUMBER(Datos!I448),AND(Datos!I448=INT(Datos!I448),AND(OR(I$1005="",Datos!I448&gt;=I$1005),OR(I$1006="",Datos!I448&lt;=I$1006))),FALSE),OR(ISNUMBER(FIND(";"&amp;UPPER(TRIM(Datos!I448&amp;""))&amp;"=",I$1007)),ISNUMBER(FIND(";"&amp;UPPER(TRIM(Datos!I448&amp;""))&amp;";",I$1007))),OR(UPPER(TRIM(Datos!I448&amp;""))="SÍ",UPPER(TRIM(Datos!I448&amp;""))="SI",UPPER(TRIM(Datos!I448&amp;""))="NO"),IF(ISNUMBER(Datos!I448),AND(OR(I$1005="",Datos!I448&gt;=I$1005),OR(I$1006="",Datos!I448&lt;=I$1006)),FALSE),TRUE))))</f>
        <v>0.0</v>
      </c>
      <c r="J448">
        <f>IF(Datos!J448="",0,IF(AND(J$1008&lt;&gt;"",Datos!J448=J$1008),0,IF(J$1004=0,0,1-CHOOSE(J$1004,IF(ISNUMBER(Datos!J448),AND(OR(J$1005="",Datos!J448&gt;=J$1005),OR(J$1006="",Datos!J448&lt;=J$1006)),FALSE),IF(ISNUMBER(Datos!J448),AND(Datos!J448=INT(Datos!J448),AND(OR(J$1005="",Datos!J448&gt;=J$1005),OR(J$1006="",Datos!J448&lt;=J$1006))),FALSE),OR(ISNUMBER(FIND(";"&amp;UPPER(TRIM(Datos!J448&amp;""))&amp;"=",J$1007)),ISNUMBER(FIND(";"&amp;UPPER(TRIM(Datos!J448&amp;""))&amp;";",J$1007))),OR(UPPER(TRIM(Datos!J448&amp;""))="SÍ",UPPER(TRIM(Datos!J448&amp;""))="SI",UPPER(TRIM(Datos!J448&amp;""))="NO"),IF(ISNUMBER(Datos!J448),AND(OR(J$1005="",Datos!J448&gt;=J$1005),OR(J$1006="",Datos!J448&lt;=J$1006)),FALSE),TRUE))))</f>
        <v>0.0</v>
      </c>
      <c r="K448">
        <f>IF(Datos!K448="",0,IF(AND(K$1008&lt;&gt;"",Datos!K448=K$1008),0,IF(K$1004=0,0,1-CHOOSE(K$1004,IF(ISNUMBER(Datos!K448),AND(OR(K$1005="",Datos!K448&gt;=K$1005),OR(K$1006="",Datos!K448&lt;=K$1006)),FALSE),IF(ISNUMBER(Datos!K448),AND(Datos!K448=INT(Datos!K448),AND(OR(K$1005="",Datos!K448&gt;=K$1005),OR(K$1006="",Datos!K448&lt;=K$1006))),FALSE),OR(ISNUMBER(FIND(";"&amp;UPPER(TRIM(Datos!K448&amp;""))&amp;"=",K$1007)),ISNUMBER(FIND(";"&amp;UPPER(TRIM(Datos!K448&amp;""))&amp;";",K$1007))),OR(UPPER(TRIM(Datos!K448&amp;""))="SÍ",UPPER(TRIM(Datos!K448&amp;""))="SI",UPPER(TRIM(Datos!K448&amp;""))="NO"),IF(ISNUMBER(Datos!K448),AND(OR(K$1005="",Datos!K448&gt;=K$1005),OR(K$1006="",Datos!K448&lt;=K$1006)),FALSE),TRUE))))</f>
        <v>0.0</v>
      </c>
      <c r="L448">
        <f>IF(Datos!L448="",0,IF(AND(L$1008&lt;&gt;"",Datos!L448=L$1008),0,IF(L$1004=0,0,1-CHOOSE(L$1004,IF(ISNUMBER(Datos!L448),AND(OR(L$1005="",Datos!L448&gt;=L$1005),OR(L$1006="",Datos!L448&lt;=L$1006)),FALSE),IF(ISNUMBER(Datos!L448),AND(Datos!L448=INT(Datos!L448),AND(OR(L$1005="",Datos!L448&gt;=L$1005),OR(L$1006="",Datos!L448&lt;=L$1006))),FALSE),OR(ISNUMBER(FIND(";"&amp;UPPER(TRIM(Datos!L448&amp;""))&amp;"=",L$1007)),ISNUMBER(FIND(";"&amp;UPPER(TRIM(Datos!L448&amp;""))&amp;";",L$1007))),OR(UPPER(TRIM(Datos!L448&amp;""))="SÍ",UPPER(TRIM(Datos!L448&amp;""))="SI",UPPER(TRIM(Datos!L448&amp;""))="NO"),IF(ISNUMBER(Datos!L448),AND(OR(L$1005="",Datos!L448&gt;=L$1005),OR(L$1006="",Datos!L448&lt;=L$1006)),FALSE),TRUE))))</f>
        <v>0.0</v>
      </c>
      <c r="M448">
        <f>IF(Datos!M448="",0,IF(AND(M$1008&lt;&gt;"",Datos!M448=M$1008),0,IF(M$1004=0,0,1-CHOOSE(M$1004,IF(ISNUMBER(Datos!M448),AND(OR(M$1005="",Datos!M448&gt;=M$1005),OR(M$1006="",Datos!M448&lt;=M$1006)),FALSE),IF(ISNUMBER(Datos!M448),AND(Datos!M448=INT(Datos!M448),AND(OR(M$1005="",Datos!M448&gt;=M$1005),OR(M$1006="",Datos!M448&lt;=M$1006))),FALSE),OR(ISNUMBER(FIND(";"&amp;UPPER(TRIM(Datos!M448&amp;""))&amp;"=",M$1007)),ISNUMBER(FIND(";"&amp;UPPER(TRIM(Datos!M448&amp;""))&amp;";",M$1007))),OR(UPPER(TRIM(Datos!M448&amp;""))="SÍ",UPPER(TRIM(Datos!M448&amp;""))="SI",UPPER(TRIM(Datos!M448&amp;""))="NO"),IF(ISNUMBER(Datos!M448),AND(OR(M$1005="",Datos!M448&gt;=M$1005),OR(M$1006="",Datos!M448&lt;=M$1006)),FALSE),TRUE))))</f>
        <v>0.0</v>
      </c>
      <c r="N448">
        <f>IF(Datos!N448="",0,IF(AND(N$1008&lt;&gt;"",Datos!N448=N$1008),0,IF(N$1004=0,0,1-CHOOSE(N$1004,IF(ISNUMBER(Datos!N448),AND(OR(N$1005="",Datos!N448&gt;=N$1005),OR(N$1006="",Datos!N448&lt;=N$1006)),FALSE),IF(ISNUMBER(Datos!N448),AND(Datos!N448=INT(Datos!N448),AND(OR(N$1005="",Datos!N448&gt;=N$1005),OR(N$1006="",Datos!N448&lt;=N$1006))),FALSE),OR(ISNUMBER(FIND(";"&amp;UPPER(TRIM(Datos!N448&amp;""))&amp;"=",N$1007)),ISNUMBER(FIND(";"&amp;UPPER(TRIM(Datos!N448&amp;""))&amp;";",N$1007))),OR(UPPER(TRIM(Datos!N448&amp;""))="SÍ",UPPER(TRIM(Datos!N448&amp;""))="SI",UPPER(TRIM(Datos!N448&amp;""))="NO"),IF(ISNUMBER(Datos!N448),AND(OR(N$1005="",Datos!N448&gt;=N$1005),OR(N$1006="",Datos!N448&lt;=N$1006)),FALSE),TRUE))))</f>
        <v>0.0</v>
      </c>
      <c r="O448">
        <f>IF(Datos!O448="",0,IF(AND(O$1008&lt;&gt;"",Datos!O448=O$1008),0,IF(O$1004=0,0,1-CHOOSE(O$1004,IF(ISNUMBER(Datos!O448),AND(OR(O$1005="",Datos!O448&gt;=O$1005),OR(O$1006="",Datos!O448&lt;=O$1006)),FALSE),IF(ISNUMBER(Datos!O448),AND(Datos!O448=INT(Datos!O448),AND(OR(O$1005="",Datos!O448&gt;=O$1005),OR(O$1006="",Datos!O448&lt;=O$1006))),FALSE),OR(ISNUMBER(FIND(";"&amp;UPPER(TRIM(Datos!O448&amp;""))&amp;"=",O$1007)),ISNUMBER(FIND(";"&amp;UPPER(TRIM(Datos!O448&amp;""))&amp;";",O$1007))),OR(UPPER(TRIM(Datos!O448&amp;""))="SÍ",UPPER(TRIM(Datos!O448&amp;""))="SI",UPPER(TRIM(Datos!O448&amp;""))="NO"),IF(ISNUMBER(Datos!O448),AND(OR(O$1005="",Datos!O448&gt;=O$1005),OR(O$1006="",Datos!O448&lt;=O$1006)),FALSE),TRUE))))</f>
        <v>0.0</v>
      </c>
      <c r="P448">
        <f>IF(Datos!P448="",0,IF(AND(P$1008&lt;&gt;"",Datos!P448=P$1008),0,IF(P$1004=0,0,1-CHOOSE(P$1004,IF(ISNUMBER(Datos!P448),AND(OR(P$1005="",Datos!P448&gt;=P$1005),OR(P$1006="",Datos!P448&lt;=P$1006)),FALSE),IF(ISNUMBER(Datos!P448),AND(Datos!P448=INT(Datos!P448),AND(OR(P$1005="",Datos!P448&gt;=P$1005),OR(P$1006="",Datos!P448&lt;=P$1006))),FALSE),OR(ISNUMBER(FIND(";"&amp;UPPER(TRIM(Datos!P448&amp;""))&amp;"=",P$1007)),ISNUMBER(FIND(";"&amp;UPPER(TRIM(Datos!P448&amp;""))&amp;";",P$1007))),OR(UPPER(TRIM(Datos!P448&amp;""))="SÍ",UPPER(TRIM(Datos!P448&amp;""))="SI",UPPER(TRIM(Datos!P448&amp;""))="NO"),IF(ISNUMBER(Datos!P448),AND(OR(P$1005="",Datos!P448&gt;=P$1005),OR(P$1006="",Datos!P448&lt;=P$1006)),FALSE),TRUE))))</f>
        <v>0.0</v>
      </c>
      <c r="Q448">
        <f>IF(Datos!Q448="",0,IF(AND(Q$1008&lt;&gt;"",Datos!Q448=Q$1008),0,IF(Q$1004=0,0,1-CHOOSE(Q$1004,IF(ISNUMBER(Datos!Q448),AND(OR(Q$1005="",Datos!Q448&gt;=Q$1005),OR(Q$1006="",Datos!Q448&lt;=Q$1006)),FALSE),IF(ISNUMBER(Datos!Q448),AND(Datos!Q448=INT(Datos!Q448),AND(OR(Q$1005="",Datos!Q448&gt;=Q$1005),OR(Q$1006="",Datos!Q448&lt;=Q$1006))),FALSE),OR(ISNUMBER(FIND(";"&amp;UPPER(TRIM(Datos!Q448&amp;""))&amp;"=",Q$1007)),ISNUMBER(FIND(";"&amp;UPPER(TRIM(Datos!Q448&amp;""))&amp;";",Q$1007))),OR(UPPER(TRIM(Datos!Q448&amp;""))="SÍ",UPPER(TRIM(Datos!Q448&amp;""))="SI",UPPER(TRIM(Datos!Q448&amp;""))="NO"),IF(ISNUMBER(Datos!Q448),AND(OR(Q$1005="",Datos!Q448&gt;=Q$1005),OR(Q$1006="",Datos!Q448&lt;=Q$1006)),FALSE),TRUE))))</f>
        <v>0.0</v>
      </c>
      <c r="R448">
        <f>IF(Datos!R448="",0,IF(AND(R$1008&lt;&gt;"",Datos!R448=R$1008),0,IF(R$1004=0,0,1-CHOOSE(R$1004,IF(ISNUMBER(Datos!R448),AND(OR(R$1005="",Datos!R448&gt;=R$1005),OR(R$1006="",Datos!R448&lt;=R$1006)),FALSE),IF(ISNUMBER(Datos!R448),AND(Datos!R448=INT(Datos!R448),AND(OR(R$1005="",Datos!R448&gt;=R$1005),OR(R$1006="",Datos!R448&lt;=R$1006))),FALSE),OR(ISNUMBER(FIND(";"&amp;UPPER(TRIM(Datos!R448&amp;""))&amp;"=",R$1007)),ISNUMBER(FIND(";"&amp;UPPER(TRIM(Datos!R448&amp;""))&amp;";",R$1007))),OR(UPPER(TRIM(Datos!R448&amp;""))="SÍ",UPPER(TRIM(Datos!R448&amp;""))="SI",UPPER(TRIM(Datos!R448&amp;""))="NO"),IF(ISNUMBER(Datos!R448),AND(OR(R$1005="",Datos!R448&gt;=R$1005),OR(R$1006="",Datos!R448&lt;=R$1006)),FALSE),TRUE))))</f>
        <v>0.0</v>
      </c>
      <c r="S448">
        <f>IF(Datos!S448="",0,IF(AND(S$1008&lt;&gt;"",Datos!S448=S$1008),0,IF(S$1004=0,0,1-CHOOSE(S$1004,IF(ISNUMBER(Datos!S448),AND(OR(S$1005="",Datos!S448&gt;=S$1005),OR(S$1006="",Datos!S448&lt;=S$1006)),FALSE),IF(ISNUMBER(Datos!S448),AND(Datos!S448=INT(Datos!S448),AND(OR(S$1005="",Datos!S448&gt;=S$1005),OR(S$1006="",Datos!S448&lt;=S$1006))),FALSE),OR(ISNUMBER(FIND(";"&amp;UPPER(TRIM(Datos!S448&amp;""))&amp;"=",S$1007)),ISNUMBER(FIND(";"&amp;UPPER(TRIM(Datos!S448&amp;""))&amp;";",S$1007))),OR(UPPER(TRIM(Datos!S448&amp;""))="SÍ",UPPER(TRIM(Datos!S448&amp;""))="SI",UPPER(TRIM(Datos!S448&amp;""))="NO"),IF(ISNUMBER(Datos!S448),AND(OR(S$1005="",Datos!S448&gt;=S$1005),OR(S$1006="",Datos!S448&lt;=S$1006)),FALSE),TRUE))))</f>
        <v>0.0</v>
      </c>
      <c r="T448">
        <f>IF(Datos!T448="",0,IF(AND(T$1008&lt;&gt;"",Datos!T448=T$1008),0,IF(T$1004=0,0,1-CHOOSE(T$1004,IF(ISNUMBER(Datos!T448),AND(OR(T$1005="",Datos!T448&gt;=T$1005),OR(T$1006="",Datos!T448&lt;=T$1006)),FALSE),IF(ISNUMBER(Datos!T448),AND(Datos!T448=INT(Datos!T448),AND(OR(T$1005="",Datos!T448&gt;=T$1005),OR(T$1006="",Datos!T448&lt;=T$1006))),FALSE),OR(ISNUMBER(FIND(";"&amp;UPPER(TRIM(Datos!T448&amp;""))&amp;"=",T$1007)),ISNUMBER(FIND(";"&amp;UPPER(TRIM(Datos!T448&amp;""))&amp;";",T$1007))),OR(UPPER(TRIM(Datos!T448&amp;""))="SÍ",UPPER(TRIM(Datos!T448&amp;""))="SI",UPPER(TRIM(Datos!T448&amp;""))="NO"),IF(ISNUMBER(Datos!T448),AND(OR(T$1005="",Datos!T448&gt;=T$1005),OR(T$1006="",Datos!T448&lt;=T$1006)),FALSE),TRUE))))</f>
        <v>0.0</v>
      </c>
      <c r="U448">
        <f>IF(Datos!U448="",0,IF(AND(U$1008&lt;&gt;"",Datos!U448=U$1008),0,IF(U$1004=0,0,1-CHOOSE(U$1004,IF(ISNUMBER(Datos!U448),AND(OR(U$1005="",Datos!U448&gt;=U$1005),OR(U$1006="",Datos!U448&lt;=U$1006)),FALSE),IF(ISNUMBER(Datos!U448),AND(Datos!U448=INT(Datos!U448),AND(OR(U$1005="",Datos!U448&gt;=U$1005),OR(U$1006="",Datos!U448&lt;=U$1006))),FALSE),OR(ISNUMBER(FIND(";"&amp;UPPER(TRIM(Datos!U448&amp;""))&amp;"=",U$1007)),ISNUMBER(FIND(";"&amp;UPPER(TRIM(Datos!U448&amp;""))&amp;";",U$1007))),OR(UPPER(TRIM(Datos!U448&amp;""))="SÍ",UPPER(TRIM(Datos!U448&amp;""))="SI",UPPER(TRIM(Datos!U448&amp;""))="NO"),IF(ISNUMBER(Datos!U448),AND(OR(U$1005="",Datos!U448&gt;=U$1005),OR(U$1006="",Datos!U448&lt;=U$1006)),FALSE),TRUE))))</f>
        <v>0.0</v>
      </c>
      <c r="V448">
        <f>IF(Datos!V448="",0,IF(AND(V$1008&lt;&gt;"",Datos!V448=V$1008),0,IF(V$1004=0,0,1-CHOOSE(V$1004,IF(ISNUMBER(Datos!V448),AND(OR(V$1005="",Datos!V448&gt;=V$1005),OR(V$1006="",Datos!V448&lt;=V$1006)),FALSE),IF(ISNUMBER(Datos!V448),AND(Datos!V448=INT(Datos!V448),AND(OR(V$1005="",Datos!V448&gt;=V$1005),OR(V$1006="",Datos!V448&lt;=V$1006))),FALSE),OR(ISNUMBER(FIND(";"&amp;UPPER(TRIM(Datos!V448&amp;""))&amp;"=",V$1007)),ISNUMBER(FIND(";"&amp;UPPER(TRIM(Datos!V448&amp;""))&amp;";",V$1007))),OR(UPPER(TRIM(Datos!V448&amp;""))="SÍ",UPPER(TRIM(Datos!V448&amp;""))="SI",UPPER(TRIM(Datos!V448&amp;""))="NO"),IF(ISNUMBER(Datos!V448),AND(OR(V$1005="",Datos!V448&gt;=V$1005),OR(V$1006="",Datos!V448&lt;=V$1006)),FALSE),TRUE))))</f>
        <v>0.0</v>
      </c>
      <c r="W448">
        <f>IF(Datos!W448="",0,IF(AND(W$1008&lt;&gt;"",Datos!W448=W$1008),0,IF(W$1004=0,0,1-CHOOSE(W$1004,IF(ISNUMBER(Datos!W448),AND(OR(W$1005="",Datos!W448&gt;=W$1005),OR(W$1006="",Datos!W448&lt;=W$1006)),FALSE),IF(ISNUMBER(Datos!W448),AND(Datos!W448=INT(Datos!W448),AND(OR(W$1005="",Datos!W448&gt;=W$1005),OR(W$1006="",Datos!W448&lt;=W$1006))),FALSE),OR(ISNUMBER(FIND(";"&amp;UPPER(TRIM(Datos!W448&amp;""))&amp;"=",W$1007)),ISNUMBER(FIND(";"&amp;UPPER(TRIM(Datos!W448&amp;""))&amp;";",W$1007))),OR(UPPER(TRIM(Datos!W448&amp;""))="SÍ",UPPER(TRIM(Datos!W448&amp;""))="SI",UPPER(TRIM(Datos!W448&amp;""))="NO"),IF(ISNUMBER(Datos!W448),AND(OR(W$1005="",Datos!W448&gt;=W$1005),OR(W$1006="",Datos!W448&lt;=W$1006)),FALSE),TRUE))))</f>
        <v>0.0</v>
      </c>
      <c r="X448">
        <f>IF(Datos!X448="",0,IF(AND(X$1008&lt;&gt;"",Datos!X448=X$1008),0,IF(X$1004=0,0,1-CHOOSE(X$1004,IF(ISNUMBER(Datos!X448),AND(OR(X$1005="",Datos!X448&gt;=X$1005),OR(X$1006="",Datos!X448&lt;=X$1006)),FALSE),IF(ISNUMBER(Datos!X448),AND(Datos!X448=INT(Datos!X448),AND(OR(X$1005="",Datos!X448&gt;=X$1005),OR(X$1006="",Datos!X448&lt;=X$1006))),FALSE),OR(ISNUMBER(FIND(";"&amp;UPPER(TRIM(Datos!X448&amp;""))&amp;"=",X$1007)),ISNUMBER(FIND(";"&amp;UPPER(TRIM(Datos!X448&amp;""))&amp;";",X$1007))),OR(UPPER(TRIM(Datos!X448&amp;""))="SÍ",UPPER(TRIM(Datos!X448&amp;""))="SI",UPPER(TRIM(Datos!X448&amp;""))="NO"),IF(ISNUMBER(Datos!X448),AND(OR(X$1005="",Datos!X448&gt;=X$1005),OR(X$1006="",Datos!X448&lt;=X$1006)),FALSE),TRUE))))</f>
        <v>0.0</v>
      </c>
      <c r="Y448">
        <f>IF(Datos!Y448="",0,IF(AND(Y$1008&lt;&gt;"",Datos!Y448=Y$1008),0,IF(Y$1004=0,0,1-CHOOSE(Y$1004,IF(ISNUMBER(Datos!Y448),AND(OR(Y$1005="",Datos!Y448&gt;=Y$1005),OR(Y$1006="",Datos!Y448&lt;=Y$1006)),FALSE),IF(ISNUMBER(Datos!Y448),AND(Datos!Y448=INT(Datos!Y448),AND(OR(Y$1005="",Datos!Y448&gt;=Y$1005),OR(Y$1006="",Datos!Y448&lt;=Y$1006))),FALSE),OR(ISNUMBER(FIND(";"&amp;UPPER(TRIM(Datos!Y448&amp;""))&amp;"=",Y$1007)),ISNUMBER(FIND(";"&amp;UPPER(TRIM(Datos!Y448&amp;""))&amp;";",Y$1007))),OR(UPPER(TRIM(Datos!Y448&amp;""))="SÍ",UPPER(TRIM(Datos!Y448&amp;""))="SI",UPPER(TRIM(Datos!Y448&amp;""))="NO"),IF(ISNUMBER(Datos!Y448),AND(OR(Y$1005="",Datos!Y448&gt;=Y$1005),OR(Y$1006="",Datos!Y448&lt;=Y$1006)),FALSE),TRUE))))</f>
        <v>0.0</v>
      </c>
      <c r="Z448">
        <f>IF(Datos!Z448="",0,IF(AND(Z$1008&lt;&gt;"",Datos!Z448=Z$1008),0,IF(Z$1004=0,0,1-CHOOSE(Z$1004,IF(ISNUMBER(Datos!Z448),AND(OR(Z$1005="",Datos!Z448&gt;=Z$1005),OR(Z$1006="",Datos!Z448&lt;=Z$1006)),FALSE),IF(ISNUMBER(Datos!Z448),AND(Datos!Z448=INT(Datos!Z448),AND(OR(Z$1005="",Datos!Z448&gt;=Z$1005),OR(Z$1006="",Datos!Z448&lt;=Z$1006))),FALSE),OR(ISNUMBER(FIND(";"&amp;UPPER(TRIM(Datos!Z448&amp;""))&amp;"=",Z$1007)),ISNUMBER(FIND(";"&amp;UPPER(TRIM(Datos!Z448&amp;""))&amp;";",Z$1007))),OR(UPPER(TRIM(Datos!Z448&amp;""))="SÍ",UPPER(TRIM(Datos!Z448&amp;""))="SI",UPPER(TRIM(Datos!Z448&amp;""))="NO"),IF(ISNUMBER(Datos!Z448),AND(OR(Z$1005="",Datos!Z448&gt;=Z$1005),OR(Z$1006="",Datos!Z448&lt;=Z$1006)),FALSE),TRUE))))</f>
        <v>0.0</v>
      </c>
      <c r="AA448">
        <f>IF(Datos!AA448="",0,IF(AND(AA$1008&lt;&gt;"",Datos!AA448=AA$1008),0,IF(AA$1004=0,0,1-CHOOSE(AA$1004,IF(ISNUMBER(Datos!AA448),AND(OR(AA$1005="",Datos!AA448&gt;=AA$1005),OR(AA$1006="",Datos!AA448&lt;=AA$1006)),FALSE),IF(ISNUMBER(Datos!AA448),AND(Datos!AA448=INT(Datos!AA448),AND(OR(AA$1005="",Datos!AA448&gt;=AA$1005),OR(AA$1006="",Datos!AA448&lt;=AA$1006))),FALSE),OR(ISNUMBER(FIND(";"&amp;UPPER(TRIM(Datos!AA448&amp;""))&amp;"=",AA$1007)),ISNUMBER(FIND(";"&amp;UPPER(TRIM(Datos!AA448&amp;""))&amp;";",AA$1007))),OR(UPPER(TRIM(Datos!AA448&amp;""))="SÍ",UPPER(TRIM(Datos!AA448&amp;""))="SI",UPPER(TRIM(Datos!AA448&amp;""))="NO"),IF(ISNUMBER(Datos!AA448),AND(OR(AA$1005="",Datos!AA448&gt;=AA$1005),OR(AA$1006="",Datos!AA448&lt;=AA$1006)),FALSE),TRUE))))</f>
        <v>0.0</v>
      </c>
      <c r="AB448">
        <f>IF(Datos!AB448="",0,IF(AND(AB$1008&lt;&gt;"",Datos!AB448=AB$1008),0,IF(AB$1004=0,0,1-CHOOSE(AB$1004,IF(ISNUMBER(Datos!AB448),AND(OR(AB$1005="",Datos!AB448&gt;=AB$1005),OR(AB$1006="",Datos!AB448&lt;=AB$1006)),FALSE),IF(ISNUMBER(Datos!AB448),AND(Datos!AB448=INT(Datos!AB448),AND(OR(AB$1005="",Datos!AB448&gt;=AB$1005),OR(AB$1006="",Datos!AB448&lt;=AB$1006))),FALSE),OR(ISNUMBER(FIND(";"&amp;UPPER(TRIM(Datos!AB448&amp;""))&amp;"=",AB$1007)),ISNUMBER(FIND(";"&amp;UPPER(TRIM(Datos!AB448&amp;""))&amp;";",AB$1007))),OR(UPPER(TRIM(Datos!AB448&amp;""))="SÍ",UPPER(TRIM(Datos!AB448&amp;""))="SI",UPPER(TRIM(Datos!AB448&amp;""))="NO"),IF(ISNUMBER(Datos!AB448),AND(OR(AB$1005="",Datos!AB448&gt;=AB$1005),OR(AB$1006="",Datos!AB448&lt;=AB$1006)),FALSE),TRUE))))</f>
        <v>0.0</v>
      </c>
      <c r="AC448">
        <f>IF(Datos!AC448="",0,IF(AND(AC$1008&lt;&gt;"",Datos!AC448=AC$1008),0,IF(AC$1004=0,0,1-CHOOSE(AC$1004,IF(ISNUMBER(Datos!AC448),AND(OR(AC$1005="",Datos!AC448&gt;=AC$1005),OR(AC$1006="",Datos!AC448&lt;=AC$1006)),FALSE),IF(ISNUMBER(Datos!AC448),AND(Datos!AC448=INT(Datos!AC448),AND(OR(AC$1005="",Datos!AC448&gt;=AC$1005),OR(AC$1006="",Datos!AC448&lt;=AC$1006))),FALSE),OR(ISNUMBER(FIND(";"&amp;UPPER(TRIM(Datos!AC448&amp;""))&amp;"=",AC$1007)),ISNUMBER(FIND(";"&amp;UPPER(TRIM(Datos!AC448&amp;""))&amp;";",AC$1007))),OR(UPPER(TRIM(Datos!AC448&amp;""))="SÍ",UPPER(TRIM(Datos!AC448&amp;""))="SI",UPPER(TRIM(Datos!AC448&amp;""))="NO"),IF(ISNUMBER(Datos!AC448),AND(OR(AC$1005="",Datos!AC448&gt;=AC$1005),OR(AC$1006="",Datos!AC448&lt;=AC$1006)),FALSE),TRUE))))</f>
        <v>0.0</v>
      </c>
      <c r="AD448">
        <f>IF(Datos!AD448="",0,IF(AND(AD$1008&lt;&gt;"",Datos!AD448=AD$1008),0,IF(AD$1004=0,0,1-CHOOSE(AD$1004,IF(ISNUMBER(Datos!AD448),AND(OR(AD$1005="",Datos!AD448&gt;=AD$1005),OR(AD$1006="",Datos!AD448&lt;=AD$1006)),FALSE),IF(ISNUMBER(Datos!AD448),AND(Datos!AD448=INT(Datos!AD448),AND(OR(AD$1005="",Datos!AD448&gt;=AD$1005),OR(AD$1006="",Datos!AD448&lt;=AD$1006))),FALSE),OR(ISNUMBER(FIND(";"&amp;UPPER(TRIM(Datos!AD448&amp;""))&amp;"=",AD$1007)),ISNUMBER(FIND(";"&amp;UPPER(TRIM(Datos!AD448&amp;""))&amp;";",AD$1007))),OR(UPPER(TRIM(Datos!AD448&amp;""))="SÍ",UPPER(TRIM(Datos!AD448&amp;""))="SI",UPPER(TRIM(Datos!AD448&amp;""))="NO"),IF(ISNUMBER(Datos!AD448),AND(OR(AD$1005="",Datos!AD448&gt;=AD$1005),OR(AD$1006="",Datos!AD448&lt;=AD$1006)),FALSE),TRUE))))</f>
        <v>0.0</v>
      </c>
      <c r="AE448">
        <f>IF(Datos!AE448="",0,IF(AND(AE$1008&lt;&gt;"",Datos!AE448=AE$1008),0,IF(AE$1004=0,0,1-CHOOSE(AE$1004,IF(ISNUMBER(Datos!AE448),AND(OR(AE$1005="",Datos!AE448&gt;=AE$1005),OR(AE$1006="",Datos!AE448&lt;=AE$1006)),FALSE),IF(ISNUMBER(Datos!AE448),AND(Datos!AE448=INT(Datos!AE448),AND(OR(AE$1005="",Datos!AE448&gt;=AE$1005),OR(AE$1006="",Datos!AE448&lt;=AE$1006))),FALSE),OR(ISNUMBER(FIND(";"&amp;UPPER(TRIM(Datos!AE448&amp;""))&amp;"=",AE$1007)),ISNUMBER(FIND(";"&amp;UPPER(TRIM(Datos!AE448&amp;""))&amp;";",AE$1007))),OR(UPPER(TRIM(Datos!AE448&amp;""))="SÍ",UPPER(TRIM(Datos!AE448&amp;""))="SI",UPPER(TRIM(Datos!AE448&amp;""))="NO"),IF(ISNUMBER(Datos!AE448),AND(OR(AE$1005="",Datos!AE448&gt;=AE$1005),OR(AE$1006="",Datos!AE448&lt;=AE$1006)),FALSE),TRUE))))</f>
        <v>0.0</v>
      </c>
    </row>
    <row r="449" spans="2:31">
      <c r="B449">
        <f>IF(Datos!B449="",0,IF(AND(B$1008&lt;&gt;"",Datos!B449=B$1008),0,IF(B$1004=0,0,1-CHOOSE(B$1004,IF(ISNUMBER(Datos!B449),AND(OR(B$1005="",Datos!B449&gt;=B$1005),OR(B$1006="",Datos!B449&lt;=B$1006)),FALSE),IF(ISNUMBER(Datos!B449),AND(Datos!B449=INT(Datos!B449),AND(OR(B$1005="",Datos!B449&gt;=B$1005),OR(B$1006="",Datos!B449&lt;=B$1006))),FALSE),OR(ISNUMBER(FIND(";"&amp;UPPER(TRIM(Datos!B449&amp;""))&amp;"=",B$1007)),ISNUMBER(FIND(";"&amp;UPPER(TRIM(Datos!B449&amp;""))&amp;";",B$1007))),OR(UPPER(TRIM(Datos!B449&amp;""))="SÍ",UPPER(TRIM(Datos!B449&amp;""))="SI",UPPER(TRIM(Datos!B449&amp;""))="NO"),IF(ISNUMBER(Datos!B449),AND(OR(B$1005="",Datos!B449&gt;=B$1005),OR(B$1006="",Datos!B449&lt;=B$1006)),FALSE),TRUE))))</f>
        <v>0.0</v>
      </c>
      <c r="C449">
        <f>IF(Datos!C449="",0,IF(AND(C$1008&lt;&gt;"",Datos!C449=C$1008),0,IF(C$1004=0,0,1-CHOOSE(C$1004,IF(ISNUMBER(Datos!C449),AND(OR(C$1005="",Datos!C449&gt;=C$1005),OR(C$1006="",Datos!C449&lt;=C$1006)),FALSE),IF(ISNUMBER(Datos!C449),AND(Datos!C449=INT(Datos!C449),AND(OR(C$1005="",Datos!C449&gt;=C$1005),OR(C$1006="",Datos!C449&lt;=C$1006))),FALSE),OR(ISNUMBER(FIND(";"&amp;UPPER(TRIM(Datos!C449&amp;""))&amp;"=",C$1007)),ISNUMBER(FIND(";"&amp;UPPER(TRIM(Datos!C449&amp;""))&amp;";",C$1007))),OR(UPPER(TRIM(Datos!C449&amp;""))="SÍ",UPPER(TRIM(Datos!C449&amp;""))="SI",UPPER(TRIM(Datos!C449&amp;""))="NO"),IF(ISNUMBER(Datos!C449),AND(OR(C$1005="",Datos!C449&gt;=C$1005),OR(C$1006="",Datos!C449&lt;=C$1006)),FALSE),TRUE))))</f>
        <v>0.0</v>
      </c>
      <c r="D449">
        <f>IF(Datos!D449="",0,IF(AND(D$1008&lt;&gt;"",Datos!D449=D$1008),0,IF(D$1004=0,0,1-CHOOSE(D$1004,IF(ISNUMBER(Datos!D449),AND(OR(D$1005="",Datos!D449&gt;=D$1005),OR(D$1006="",Datos!D449&lt;=D$1006)),FALSE),IF(ISNUMBER(Datos!D449),AND(Datos!D449=INT(Datos!D449),AND(OR(D$1005="",Datos!D449&gt;=D$1005),OR(D$1006="",Datos!D449&lt;=D$1006))),FALSE),OR(ISNUMBER(FIND(";"&amp;UPPER(TRIM(Datos!D449&amp;""))&amp;"=",D$1007)),ISNUMBER(FIND(";"&amp;UPPER(TRIM(Datos!D449&amp;""))&amp;";",D$1007))),OR(UPPER(TRIM(Datos!D449&amp;""))="SÍ",UPPER(TRIM(Datos!D449&amp;""))="SI",UPPER(TRIM(Datos!D449&amp;""))="NO"),IF(ISNUMBER(Datos!D449),AND(OR(D$1005="",Datos!D449&gt;=D$1005),OR(D$1006="",Datos!D449&lt;=D$1006)),FALSE),TRUE))))</f>
        <v>0.0</v>
      </c>
      <c r="E449">
        <f>IF(Datos!E449="",0,IF(AND(E$1008&lt;&gt;"",Datos!E449=E$1008),0,IF(E$1004=0,0,1-CHOOSE(E$1004,IF(ISNUMBER(Datos!E449),AND(OR(E$1005="",Datos!E449&gt;=E$1005),OR(E$1006="",Datos!E449&lt;=E$1006)),FALSE),IF(ISNUMBER(Datos!E449),AND(Datos!E449=INT(Datos!E449),AND(OR(E$1005="",Datos!E449&gt;=E$1005),OR(E$1006="",Datos!E449&lt;=E$1006))),FALSE),OR(ISNUMBER(FIND(";"&amp;UPPER(TRIM(Datos!E449&amp;""))&amp;"=",E$1007)),ISNUMBER(FIND(";"&amp;UPPER(TRIM(Datos!E449&amp;""))&amp;";",E$1007))),OR(UPPER(TRIM(Datos!E449&amp;""))="SÍ",UPPER(TRIM(Datos!E449&amp;""))="SI",UPPER(TRIM(Datos!E449&amp;""))="NO"),IF(ISNUMBER(Datos!E449),AND(OR(E$1005="",Datos!E449&gt;=E$1005),OR(E$1006="",Datos!E449&lt;=E$1006)),FALSE),TRUE))))</f>
        <v>0.0</v>
      </c>
      <c r="F449">
        <f>IF(Datos!F449="",0,IF(AND(F$1008&lt;&gt;"",Datos!F449=F$1008),0,IF(F$1004=0,0,1-CHOOSE(F$1004,IF(ISNUMBER(Datos!F449),AND(OR(F$1005="",Datos!F449&gt;=F$1005),OR(F$1006="",Datos!F449&lt;=F$1006)),FALSE),IF(ISNUMBER(Datos!F449),AND(Datos!F449=INT(Datos!F449),AND(OR(F$1005="",Datos!F449&gt;=F$1005),OR(F$1006="",Datos!F449&lt;=F$1006))),FALSE),OR(ISNUMBER(FIND(";"&amp;UPPER(TRIM(Datos!F449&amp;""))&amp;"=",F$1007)),ISNUMBER(FIND(";"&amp;UPPER(TRIM(Datos!F449&amp;""))&amp;";",F$1007))),OR(UPPER(TRIM(Datos!F449&amp;""))="SÍ",UPPER(TRIM(Datos!F449&amp;""))="SI",UPPER(TRIM(Datos!F449&amp;""))="NO"),IF(ISNUMBER(Datos!F449),AND(OR(F$1005="",Datos!F449&gt;=F$1005),OR(F$1006="",Datos!F449&lt;=F$1006)),FALSE),TRUE))))</f>
        <v>0.0</v>
      </c>
      <c r="G449">
        <f>IF(Datos!G449="",0,IF(AND(G$1008&lt;&gt;"",Datos!G449=G$1008),0,IF(G$1004=0,0,1-CHOOSE(G$1004,IF(ISNUMBER(Datos!G449),AND(OR(G$1005="",Datos!G449&gt;=G$1005),OR(G$1006="",Datos!G449&lt;=G$1006)),FALSE),IF(ISNUMBER(Datos!G449),AND(Datos!G449=INT(Datos!G449),AND(OR(G$1005="",Datos!G449&gt;=G$1005),OR(G$1006="",Datos!G449&lt;=G$1006))),FALSE),OR(ISNUMBER(FIND(";"&amp;UPPER(TRIM(Datos!G449&amp;""))&amp;"=",G$1007)),ISNUMBER(FIND(";"&amp;UPPER(TRIM(Datos!G449&amp;""))&amp;";",G$1007))),OR(UPPER(TRIM(Datos!G449&amp;""))="SÍ",UPPER(TRIM(Datos!G449&amp;""))="SI",UPPER(TRIM(Datos!G449&amp;""))="NO"),IF(ISNUMBER(Datos!G449),AND(OR(G$1005="",Datos!G449&gt;=G$1005),OR(G$1006="",Datos!G449&lt;=G$1006)),FALSE),TRUE))))</f>
        <v>0.0</v>
      </c>
      <c r="H449">
        <f>IF(Datos!H449="",0,IF(AND(H$1008&lt;&gt;"",Datos!H449=H$1008),0,IF(H$1004=0,0,1-CHOOSE(H$1004,IF(ISNUMBER(Datos!H449),AND(OR(H$1005="",Datos!H449&gt;=H$1005),OR(H$1006="",Datos!H449&lt;=H$1006)),FALSE),IF(ISNUMBER(Datos!H449),AND(Datos!H449=INT(Datos!H449),AND(OR(H$1005="",Datos!H449&gt;=H$1005),OR(H$1006="",Datos!H449&lt;=H$1006))),FALSE),OR(ISNUMBER(FIND(";"&amp;UPPER(TRIM(Datos!H449&amp;""))&amp;"=",H$1007)),ISNUMBER(FIND(";"&amp;UPPER(TRIM(Datos!H449&amp;""))&amp;";",H$1007))),OR(UPPER(TRIM(Datos!H449&amp;""))="SÍ",UPPER(TRIM(Datos!H449&amp;""))="SI",UPPER(TRIM(Datos!H449&amp;""))="NO"),IF(ISNUMBER(Datos!H449),AND(OR(H$1005="",Datos!H449&gt;=H$1005),OR(H$1006="",Datos!H449&lt;=H$1006)),FALSE),TRUE))))</f>
        <v>0.0</v>
      </c>
      <c r="I449">
        <f>IF(Datos!I449="",0,IF(AND(I$1008&lt;&gt;"",Datos!I449=I$1008),0,IF(I$1004=0,0,1-CHOOSE(I$1004,IF(ISNUMBER(Datos!I449),AND(OR(I$1005="",Datos!I449&gt;=I$1005),OR(I$1006="",Datos!I449&lt;=I$1006)),FALSE),IF(ISNUMBER(Datos!I449),AND(Datos!I449=INT(Datos!I449),AND(OR(I$1005="",Datos!I449&gt;=I$1005),OR(I$1006="",Datos!I449&lt;=I$1006))),FALSE),OR(ISNUMBER(FIND(";"&amp;UPPER(TRIM(Datos!I449&amp;""))&amp;"=",I$1007)),ISNUMBER(FIND(";"&amp;UPPER(TRIM(Datos!I449&amp;""))&amp;";",I$1007))),OR(UPPER(TRIM(Datos!I449&amp;""))="SÍ",UPPER(TRIM(Datos!I449&amp;""))="SI",UPPER(TRIM(Datos!I449&amp;""))="NO"),IF(ISNUMBER(Datos!I449),AND(OR(I$1005="",Datos!I449&gt;=I$1005),OR(I$1006="",Datos!I449&lt;=I$1006)),FALSE),TRUE))))</f>
        <v>0.0</v>
      </c>
      <c r="J449">
        <f>IF(Datos!J449="",0,IF(AND(J$1008&lt;&gt;"",Datos!J449=J$1008),0,IF(J$1004=0,0,1-CHOOSE(J$1004,IF(ISNUMBER(Datos!J449),AND(OR(J$1005="",Datos!J449&gt;=J$1005),OR(J$1006="",Datos!J449&lt;=J$1006)),FALSE),IF(ISNUMBER(Datos!J449),AND(Datos!J449=INT(Datos!J449),AND(OR(J$1005="",Datos!J449&gt;=J$1005),OR(J$1006="",Datos!J449&lt;=J$1006))),FALSE),OR(ISNUMBER(FIND(";"&amp;UPPER(TRIM(Datos!J449&amp;""))&amp;"=",J$1007)),ISNUMBER(FIND(";"&amp;UPPER(TRIM(Datos!J449&amp;""))&amp;";",J$1007))),OR(UPPER(TRIM(Datos!J449&amp;""))="SÍ",UPPER(TRIM(Datos!J449&amp;""))="SI",UPPER(TRIM(Datos!J449&amp;""))="NO"),IF(ISNUMBER(Datos!J449),AND(OR(J$1005="",Datos!J449&gt;=J$1005),OR(J$1006="",Datos!J449&lt;=J$1006)),FALSE),TRUE))))</f>
        <v>0.0</v>
      </c>
      <c r="K449">
        <f>IF(Datos!K449="",0,IF(AND(K$1008&lt;&gt;"",Datos!K449=K$1008),0,IF(K$1004=0,0,1-CHOOSE(K$1004,IF(ISNUMBER(Datos!K449),AND(OR(K$1005="",Datos!K449&gt;=K$1005),OR(K$1006="",Datos!K449&lt;=K$1006)),FALSE),IF(ISNUMBER(Datos!K449),AND(Datos!K449=INT(Datos!K449),AND(OR(K$1005="",Datos!K449&gt;=K$1005),OR(K$1006="",Datos!K449&lt;=K$1006))),FALSE),OR(ISNUMBER(FIND(";"&amp;UPPER(TRIM(Datos!K449&amp;""))&amp;"=",K$1007)),ISNUMBER(FIND(";"&amp;UPPER(TRIM(Datos!K449&amp;""))&amp;";",K$1007))),OR(UPPER(TRIM(Datos!K449&amp;""))="SÍ",UPPER(TRIM(Datos!K449&amp;""))="SI",UPPER(TRIM(Datos!K449&amp;""))="NO"),IF(ISNUMBER(Datos!K449),AND(OR(K$1005="",Datos!K449&gt;=K$1005),OR(K$1006="",Datos!K449&lt;=K$1006)),FALSE),TRUE))))</f>
        <v>0.0</v>
      </c>
      <c r="L449">
        <f>IF(Datos!L449="",0,IF(AND(L$1008&lt;&gt;"",Datos!L449=L$1008),0,IF(L$1004=0,0,1-CHOOSE(L$1004,IF(ISNUMBER(Datos!L449),AND(OR(L$1005="",Datos!L449&gt;=L$1005),OR(L$1006="",Datos!L449&lt;=L$1006)),FALSE),IF(ISNUMBER(Datos!L449),AND(Datos!L449=INT(Datos!L449),AND(OR(L$1005="",Datos!L449&gt;=L$1005),OR(L$1006="",Datos!L449&lt;=L$1006))),FALSE),OR(ISNUMBER(FIND(";"&amp;UPPER(TRIM(Datos!L449&amp;""))&amp;"=",L$1007)),ISNUMBER(FIND(";"&amp;UPPER(TRIM(Datos!L449&amp;""))&amp;";",L$1007))),OR(UPPER(TRIM(Datos!L449&amp;""))="SÍ",UPPER(TRIM(Datos!L449&amp;""))="SI",UPPER(TRIM(Datos!L449&amp;""))="NO"),IF(ISNUMBER(Datos!L449),AND(OR(L$1005="",Datos!L449&gt;=L$1005),OR(L$1006="",Datos!L449&lt;=L$1006)),FALSE),TRUE))))</f>
        <v>0.0</v>
      </c>
      <c r="M449">
        <f>IF(Datos!M449="",0,IF(AND(M$1008&lt;&gt;"",Datos!M449=M$1008),0,IF(M$1004=0,0,1-CHOOSE(M$1004,IF(ISNUMBER(Datos!M449),AND(OR(M$1005="",Datos!M449&gt;=M$1005),OR(M$1006="",Datos!M449&lt;=M$1006)),FALSE),IF(ISNUMBER(Datos!M449),AND(Datos!M449=INT(Datos!M449),AND(OR(M$1005="",Datos!M449&gt;=M$1005),OR(M$1006="",Datos!M449&lt;=M$1006))),FALSE),OR(ISNUMBER(FIND(";"&amp;UPPER(TRIM(Datos!M449&amp;""))&amp;"=",M$1007)),ISNUMBER(FIND(";"&amp;UPPER(TRIM(Datos!M449&amp;""))&amp;";",M$1007))),OR(UPPER(TRIM(Datos!M449&amp;""))="SÍ",UPPER(TRIM(Datos!M449&amp;""))="SI",UPPER(TRIM(Datos!M449&amp;""))="NO"),IF(ISNUMBER(Datos!M449),AND(OR(M$1005="",Datos!M449&gt;=M$1005),OR(M$1006="",Datos!M449&lt;=M$1006)),FALSE),TRUE))))</f>
        <v>0.0</v>
      </c>
      <c r="N449">
        <f>IF(Datos!N449="",0,IF(AND(N$1008&lt;&gt;"",Datos!N449=N$1008),0,IF(N$1004=0,0,1-CHOOSE(N$1004,IF(ISNUMBER(Datos!N449),AND(OR(N$1005="",Datos!N449&gt;=N$1005),OR(N$1006="",Datos!N449&lt;=N$1006)),FALSE),IF(ISNUMBER(Datos!N449),AND(Datos!N449=INT(Datos!N449),AND(OR(N$1005="",Datos!N449&gt;=N$1005),OR(N$1006="",Datos!N449&lt;=N$1006))),FALSE),OR(ISNUMBER(FIND(";"&amp;UPPER(TRIM(Datos!N449&amp;""))&amp;"=",N$1007)),ISNUMBER(FIND(";"&amp;UPPER(TRIM(Datos!N449&amp;""))&amp;";",N$1007))),OR(UPPER(TRIM(Datos!N449&amp;""))="SÍ",UPPER(TRIM(Datos!N449&amp;""))="SI",UPPER(TRIM(Datos!N449&amp;""))="NO"),IF(ISNUMBER(Datos!N449),AND(OR(N$1005="",Datos!N449&gt;=N$1005),OR(N$1006="",Datos!N449&lt;=N$1006)),FALSE),TRUE))))</f>
        <v>0.0</v>
      </c>
      <c r="O449">
        <f>IF(Datos!O449="",0,IF(AND(O$1008&lt;&gt;"",Datos!O449=O$1008),0,IF(O$1004=0,0,1-CHOOSE(O$1004,IF(ISNUMBER(Datos!O449),AND(OR(O$1005="",Datos!O449&gt;=O$1005),OR(O$1006="",Datos!O449&lt;=O$1006)),FALSE),IF(ISNUMBER(Datos!O449),AND(Datos!O449=INT(Datos!O449),AND(OR(O$1005="",Datos!O449&gt;=O$1005),OR(O$1006="",Datos!O449&lt;=O$1006))),FALSE),OR(ISNUMBER(FIND(";"&amp;UPPER(TRIM(Datos!O449&amp;""))&amp;"=",O$1007)),ISNUMBER(FIND(";"&amp;UPPER(TRIM(Datos!O449&amp;""))&amp;";",O$1007))),OR(UPPER(TRIM(Datos!O449&amp;""))="SÍ",UPPER(TRIM(Datos!O449&amp;""))="SI",UPPER(TRIM(Datos!O449&amp;""))="NO"),IF(ISNUMBER(Datos!O449),AND(OR(O$1005="",Datos!O449&gt;=O$1005),OR(O$1006="",Datos!O449&lt;=O$1006)),FALSE),TRUE))))</f>
        <v>0.0</v>
      </c>
      <c r="P449">
        <f>IF(Datos!P449="",0,IF(AND(P$1008&lt;&gt;"",Datos!P449=P$1008),0,IF(P$1004=0,0,1-CHOOSE(P$1004,IF(ISNUMBER(Datos!P449),AND(OR(P$1005="",Datos!P449&gt;=P$1005),OR(P$1006="",Datos!P449&lt;=P$1006)),FALSE),IF(ISNUMBER(Datos!P449),AND(Datos!P449=INT(Datos!P449),AND(OR(P$1005="",Datos!P449&gt;=P$1005),OR(P$1006="",Datos!P449&lt;=P$1006))),FALSE),OR(ISNUMBER(FIND(";"&amp;UPPER(TRIM(Datos!P449&amp;""))&amp;"=",P$1007)),ISNUMBER(FIND(";"&amp;UPPER(TRIM(Datos!P449&amp;""))&amp;";",P$1007))),OR(UPPER(TRIM(Datos!P449&amp;""))="SÍ",UPPER(TRIM(Datos!P449&amp;""))="SI",UPPER(TRIM(Datos!P449&amp;""))="NO"),IF(ISNUMBER(Datos!P449),AND(OR(P$1005="",Datos!P449&gt;=P$1005),OR(P$1006="",Datos!P449&lt;=P$1006)),FALSE),TRUE))))</f>
        <v>0.0</v>
      </c>
      <c r="Q449">
        <f>IF(Datos!Q449="",0,IF(AND(Q$1008&lt;&gt;"",Datos!Q449=Q$1008),0,IF(Q$1004=0,0,1-CHOOSE(Q$1004,IF(ISNUMBER(Datos!Q449),AND(OR(Q$1005="",Datos!Q449&gt;=Q$1005),OR(Q$1006="",Datos!Q449&lt;=Q$1006)),FALSE),IF(ISNUMBER(Datos!Q449),AND(Datos!Q449=INT(Datos!Q449),AND(OR(Q$1005="",Datos!Q449&gt;=Q$1005),OR(Q$1006="",Datos!Q449&lt;=Q$1006))),FALSE),OR(ISNUMBER(FIND(";"&amp;UPPER(TRIM(Datos!Q449&amp;""))&amp;"=",Q$1007)),ISNUMBER(FIND(";"&amp;UPPER(TRIM(Datos!Q449&amp;""))&amp;";",Q$1007))),OR(UPPER(TRIM(Datos!Q449&amp;""))="SÍ",UPPER(TRIM(Datos!Q449&amp;""))="SI",UPPER(TRIM(Datos!Q449&amp;""))="NO"),IF(ISNUMBER(Datos!Q449),AND(OR(Q$1005="",Datos!Q449&gt;=Q$1005),OR(Q$1006="",Datos!Q449&lt;=Q$1006)),FALSE),TRUE))))</f>
        <v>0.0</v>
      </c>
      <c r="R449">
        <f>IF(Datos!R449="",0,IF(AND(R$1008&lt;&gt;"",Datos!R449=R$1008),0,IF(R$1004=0,0,1-CHOOSE(R$1004,IF(ISNUMBER(Datos!R449),AND(OR(R$1005="",Datos!R449&gt;=R$1005),OR(R$1006="",Datos!R449&lt;=R$1006)),FALSE),IF(ISNUMBER(Datos!R449),AND(Datos!R449=INT(Datos!R449),AND(OR(R$1005="",Datos!R449&gt;=R$1005),OR(R$1006="",Datos!R449&lt;=R$1006))),FALSE),OR(ISNUMBER(FIND(";"&amp;UPPER(TRIM(Datos!R449&amp;""))&amp;"=",R$1007)),ISNUMBER(FIND(";"&amp;UPPER(TRIM(Datos!R449&amp;""))&amp;";",R$1007))),OR(UPPER(TRIM(Datos!R449&amp;""))="SÍ",UPPER(TRIM(Datos!R449&amp;""))="SI",UPPER(TRIM(Datos!R449&amp;""))="NO"),IF(ISNUMBER(Datos!R449),AND(OR(R$1005="",Datos!R449&gt;=R$1005),OR(R$1006="",Datos!R449&lt;=R$1006)),FALSE),TRUE))))</f>
        <v>0.0</v>
      </c>
      <c r="S449">
        <f>IF(Datos!S449="",0,IF(AND(S$1008&lt;&gt;"",Datos!S449=S$1008),0,IF(S$1004=0,0,1-CHOOSE(S$1004,IF(ISNUMBER(Datos!S449),AND(OR(S$1005="",Datos!S449&gt;=S$1005),OR(S$1006="",Datos!S449&lt;=S$1006)),FALSE),IF(ISNUMBER(Datos!S449),AND(Datos!S449=INT(Datos!S449),AND(OR(S$1005="",Datos!S449&gt;=S$1005),OR(S$1006="",Datos!S449&lt;=S$1006))),FALSE),OR(ISNUMBER(FIND(";"&amp;UPPER(TRIM(Datos!S449&amp;""))&amp;"=",S$1007)),ISNUMBER(FIND(";"&amp;UPPER(TRIM(Datos!S449&amp;""))&amp;";",S$1007))),OR(UPPER(TRIM(Datos!S449&amp;""))="SÍ",UPPER(TRIM(Datos!S449&amp;""))="SI",UPPER(TRIM(Datos!S449&amp;""))="NO"),IF(ISNUMBER(Datos!S449),AND(OR(S$1005="",Datos!S449&gt;=S$1005),OR(S$1006="",Datos!S449&lt;=S$1006)),FALSE),TRUE))))</f>
        <v>0.0</v>
      </c>
      <c r="T449">
        <f>IF(Datos!T449="",0,IF(AND(T$1008&lt;&gt;"",Datos!T449=T$1008),0,IF(T$1004=0,0,1-CHOOSE(T$1004,IF(ISNUMBER(Datos!T449),AND(OR(T$1005="",Datos!T449&gt;=T$1005),OR(T$1006="",Datos!T449&lt;=T$1006)),FALSE),IF(ISNUMBER(Datos!T449),AND(Datos!T449=INT(Datos!T449),AND(OR(T$1005="",Datos!T449&gt;=T$1005),OR(T$1006="",Datos!T449&lt;=T$1006))),FALSE),OR(ISNUMBER(FIND(";"&amp;UPPER(TRIM(Datos!T449&amp;""))&amp;"=",T$1007)),ISNUMBER(FIND(";"&amp;UPPER(TRIM(Datos!T449&amp;""))&amp;";",T$1007))),OR(UPPER(TRIM(Datos!T449&amp;""))="SÍ",UPPER(TRIM(Datos!T449&amp;""))="SI",UPPER(TRIM(Datos!T449&amp;""))="NO"),IF(ISNUMBER(Datos!T449),AND(OR(T$1005="",Datos!T449&gt;=T$1005),OR(T$1006="",Datos!T449&lt;=T$1006)),FALSE),TRUE))))</f>
        <v>0.0</v>
      </c>
      <c r="U449">
        <f>IF(Datos!U449="",0,IF(AND(U$1008&lt;&gt;"",Datos!U449=U$1008),0,IF(U$1004=0,0,1-CHOOSE(U$1004,IF(ISNUMBER(Datos!U449),AND(OR(U$1005="",Datos!U449&gt;=U$1005),OR(U$1006="",Datos!U449&lt;=U$1006)),FALSE),IF(ISNUMBER(Datos!U449),AND(Datos!U449=INT(Datos!U449),AND(OR(U$1005="",Datos!U449&gt;=U$1005),OR(U$1006="",Datos!U449&lt;=U$1006))),FALSE),OR(ISNUMBER(FIND(";"&amp;UPPER(TRIM(Datos!U449&amp;""))&amp;"=",U$1007)),ISNUMBER(FIND(";"&amp;UPPER(TRIM(Datos!U449&amp;""))&amp;";",U$1007))),OR(UPPER(TRIM(Datos!U449&amp;""))="SÍ",UPPER(TRIM(Datos!U449&amp;""))="SI",UPPER(TRIM(Datos!U449&amp;""))="NO"),IF(ISNUMBER(Datos!U449),AND(OR(U$1005="",Datos!U449&gt;=U$1005),OR(U$1006="",Datos!U449&lt;=U$1006)),FALSE),TRUE))))</f>
        <v>0.0</v>
      </c>
      <c r="V449">
        <f>IF(Datos!V449="",0,IF(AND(V$1008&lt;&gt;"",Datos!V449=V$1008),0,IF(V$1004=0,0,1-CHOOSE(V$1004,IF(ISNUMBER(Datos!V449),AND(OR(V$1005="",Datos!V449&gt;=V$1005),OR(V$1006="",Datos!V449&lt;=V$1006)),FALSE),IF(ISNUMBER(Datos!V449),AND(Datos!V449=INT(Datos!V449),AND(OR(V$1005="",Datos!V449&gt;=V$1005),OR(V$1006="",Datos!V449&lt;=V$1006))),FALSE),OR(ISNUMBER(FIND(";"&amp;UPPER(TRIM(Datos!V449&amp;""))&amp;"=",V$1007)),ISNUMBER(FIND(";"&amp;UPPER(TRIM(Datos!V449&amp;""))&amp;";",V$1007))),OR(UPPER(TRIM(Datos!V449&amp;""))="SÍ",UPPER(TRIM(Datos!V449&amp;""))="SI",UPPER(TRIM(Datos!V449&amp;""))="NO"),IF(ISNUMBER(Datos!V449),AND(OR(V$1005="",Datos!V449&gt;=V$1005),OR(V$1006="",Datos!V449&lt;=V$1006)),FALSE),TRUE))))</f>
        <v>0.0</v>
      </c>
      <c r="W449">
        <f>IF(Datos!W449="",0,IF(AND(W$1008&lt;&gt;"",Datos!W449=W$1008),0,IF(W$1004=0,0,1-CHOOSE(W$1004,IF(ISNUMBER(Datos!W449),AND(OR(W$1005="",Datos!W449&gt;=W$1005),OR(W$1006="",Datos!W449&lt;=W$1006)),FALSE),IF(ISNUMBER(Datos!W449),AND(Datos!W449=INT(Datos!W449),AND(OR(W$1005="",Datos!W449&gt;=W$1005),OR(W$1006="",Datos!W449&lt;=W$1006))),FALSE),OR(ISNUMBER(FIND(";"&amp;UPPER(TRIM(Datos!W449&amp;""))&amp;"=",W$1007)),ISNUMBER(FIND(";"&amp;UPPER(TRIM(Datos!W449&amp;""))&amp;";",W$1007))),OR(UPPER(TRIM(Datos!W449&amp;""))="SÍ",UPPER(TRIM(Datos!W449&amp;""))="SI",UPPER(TRIM(Datos!W449&amp;""))="NO"),IF(ISNUMBER(Datos!W449),AND(OR(W$1005="",Datos!W449&gt;=W$1005),OR(W$1006="",Datos!W449&lt;=W$1006)),FALSE),TRUE))))</f>
        <v>0.0</v>
      </c>
      <c r="X449">
        <f>IF(Datos!X449="",0,IF(AND(X$1008&lt;&gt;"",Datos!X449=X$1008),0,IF(X$1004=0,0,1-CHOOSE(X$1004,IF(ISNUMBER(Datos!X449),AND(OR(X$1005="",Datos!X449&gt;=X$1005),OR(X$1006="",Datos!X449&lt;=X$1006)),FALSE),IF(ISNUMBER(Datos!X449),AND(Datos!X449=INT(Datos!X449),AND(OR(X$1005="",Datos!X449&gt;=X$1005),OR(X$1006="",Datos!X449&lt;=X$1006))),FALSE),OR(ISNUMBER(FIND(";"&amp;UPPER(TRIM(Datos!X449&amp;""))&amp;"=",X$1007)),ISNUMBER(FIND(";"&amp;UPPER(TRIM(Datos!X449&amp;""))&amp;";",X$1007))),OR(UPPER(TRIM(Datos!X449&amp;""))="SÍ",UPPER(TRIM(Datos!X449&amp;""))="SI",UPPER(TRIM(Datos!X449&amp;""))="NO"),IF(ISNUMBER(Datos!X449),AND(OR(X$1005="",Datos!X449&gt;=X$1005),OR(X$1006="",Datos!X449&lt;=X$1006)),FALSE),TRUE))))</f>
        <v>0.0</v>
      </c>
      <c r="Y449">
        <f>IF(Datos!Y449="",0,IF(AND(Y$1008&lt;&gt;"",Datos!Y449=Y$1008),0,IF(Y$1004=0,0,1-CHOOSE(Y$1004,IF(ISNUMBER(Datos!Y449),AND(OR(Y$1005="",Datos!Y449&gt;=Y$1005),OR(Y$1006="",Datos!Y449&lt;=Y$1006)),FALSE),IF(ISNUMBER(Datos!Y449),AND(Datos!Y449=INT(Datos!Y449),AND(OR(Y$1005="",Datos!Y449&gt;=Y$1005),OR(Y$1006="",Datos!Y449&lt;=Y$1006))),FALSE),OR(ISNUMBER(FIND(";"&amp;UPPER(TRIM(Datos!Y449&amp;""))&amp;"=",Y$1007)),ISNUMBER(FIND(";"&amp;UPPER(TRIM(Datos!Y449&amp;""))&amp;";",Y$1007))),OR(UPPER(TRIM(Datos!Y449&amp;""))="SÍ",UPPER(TRIM(Datos!Y449&amp;""))="SI",UPPER(TRIM(Datos!Y449&amp;""))="NO"),IF(ISNUMBER(Datos!Y449),AND(OR(Y$1005="",Datos!Y449&gt;=Y$1005),OR(Y$1006="",Datos!Y449&lt;=Y$1006)),FALSE),TRUE))))</f>
        <v>0.0</v>
      </c>
      <c r="Z449">
        <f>IF(Datos!Z449="",0,IF(AND(Z$1008&lt;&gt;"",Datos!Z449=Z$1008),0,IF(Z$1004=0,0,1-CHOOSE(Z$1004,IF(ISNUMBER(Datos!Z449),AND(OR(Z$1005="",Datos!Z449&gt;=Z$1005),OR(Z$1006="",Datos!Z449&lt;=Z$1006)),FALSE),IF(ISNUMBER(Datos!Z449),AND(Datos!Z449=INT(Datos!Z449),AND(OR(Z$1005="",Datos!Z449&gt;=Z$1005),OR(Z$1006="",Datos!Z449&lt;=Z$1006))),FALSE),OR(ISNUMBER(FIND(";"&amp;UPPER(TRIM(Datos!Z449&amp;""))&amp;"=",Z$1007)),ISNUMBER(FIND(";"&amp;UPPER(TRIM(Datos!Z449&amp;""))&amp;";",Z$1007))),OR(UPPER(TRIM(Datos!Z449&amp;""))="SÍ",UPPER(TRIM(Datos!Z449&amp;""))="SI",UPPER(TRIM(Datos!Z449&amp;""))="NO"),IF(ISNUMBER(Datos!Z449),AND(OR(Z$1005="",Datos!Z449&gt;=Z$1005),OR(Z$1006="",Datos!Z449&lt;=Z$1006)),FALSE),TRUE))))</f>
        <v>0.0</v>
      </c>
      <c r="AA449">
        <f>IF(Datos!AA449="",0,IF(AND(AA$1008&lt;&gt;"",Datos!AA449=AA$1008),0,IF(AA$1004=0,0,1-CHOOSE(AA$1004,IF(ISNUMBER(Datos!AA449),AND(OR(AA$1005="",Datos!AA449&gt;=AA$1005),OR(AA$1006="",Datos!AA449&lt;=AA$1006)),FALSE),IF(ISNUMBER(Datos!AA449),AND(Datos!AA449=INT(Datos!AA449),AND(OR(AA$1005="",Datos!AA449&gt;=AA$1005),OR(AA$1006="",Datos!AA449&lt;=AA$1006))),FALSE),OR(ISNUMBER(FIND(";"&amp;UPPER(TRIM(Datos!AA449&amp;""))&amp;"=",AA$1007)),ISNUMBER(FIND(";"&amp;UPPER(TRIM(Datos!AA449&amp;""))&amp;";",AA$1007))),OR(UPPER(TRIM(Datos!AA449&amp;""))="SÍ",UPPER(TRIM(Datos!AA449&amp;""))="SI",UPPER(TRIM(Datos!AA449&amp;""))="NO"),IF(ISNUMBER(Datos!AA449),AND(OR(AA$1005="",Datos!AA449&gt;=AA$1005),OR(AA$1006="",Datos!AA449&lt;=AA$1006)),FALSE),TRUE))))</f>
        <v>0.0</v>
      </c>
      <c r="AB449">
        <f>IF(Datos!AB449="",0,IF(AND(AB$1008&lt;&gt;"",Datos!AB449=AB$1008),0,IF(AB$1004=0,0,1-CHOOSE(AB$1004,IF(ISNUMBER(Datos!AB449),AND(OR(AB$1005="",Datos!AB449&gt;=AB$1005),OR(AB$1006="",Datos!AB449&lt;=AB$1006)),FALSE),IF(ISNUMBER(Datos!AB449),AND(Datos!AB449=INT(Datos!AB449),AND(OR(AB$1005="",Datos!AB449&gt;=AB$1005),OR(AB$1006="",Datos!AB449&lt;=AB$1006))),FALSE),OR(ISNUMBER(FIND(";"&amp;UPPER(TRIM(Datos!AB449&amp;""))&amp;"=",AB$1007)),ISNUMBER(FIND(";"&amp;UPPER(TRIM(Datos!AB449&amp;""))&amp;";",AB$1007))),OR(UPPER(TRIM(Datos!AB449&amp;""))="SÍ",UPPER(TRIM(Datos!AB449&amp;""))="SI",UPPER(TRIM(Datos!AB449&amp;""))="NO"),IF(ISNUMBER(Datos!AB449),AND(OR(AB$1005="",Datos!AB449&gt;=AB$1005),OR(AB$1006="",Datos!AB449&lt;=AB$1006)),FALSE),TRUE))))</f>
        <v>0.0</v>
      </c>
      <c r="AC449">
        <f>IF(Datos!AC449="",0,IF(AND(AC$1008&lt;&gt;"",Datos!AC449=AC$1008),0,IF(AC$1004=0,0,1-CHOOSE(AC$1004,IF(ISNUMBER(Datos!AC449),AND(OR(AC$1005="",Datos!AC449&gt;=AC$1005),OR(AC$1006="",Datos!AC449&lt;=AC$1006)),FALSE),IF(ISNUMBER(Datos!AC449),AND(Datos!AC449=INT(Datos!AC449),AND(OR(AC$1005="",Datos!AC449&gt;=AC$1005),OR(AC$1006="",Datos!AC449&lt;=AC$1006))),FALSE),OR(ISNUMBER(FIND(";"&amp;UPPER(TRIM(Datos!AC449&amp;""))&amp;"=",AC$1007)),ISNUMBER(FIND(";"&amp;UPPER(TRIM(Datos!AC449&amp;""))&amp;";",AC$1007))),OR(UPPER(TRIM(Datos!AC449&amp;""))="SÍ",UPPER(TRIM(Datos!AC449&amp;""))="SI",UPPER(TRIM(Datos!AC449&amp;""))="NO"),IF(ISNUMBER(Datos!AC449),AND(OR(AC$1005="",Datos!AC449&gt;=AC$1005),OR(AC$1006="",Datos!AC449&lt;=AC$1006)),FALSE),TRUE))))</f>
        <v>0.0</v>
      </c>
      <c r="AD449">
        <f>IF(Datos!AD449="",0,IF(AND(AD$1008&lt;&gt;"",Datos!AD449=AD$1008),0,IF(AD$1004=0,0,1-CHOOSE(AD$1004,IF(ISNUMBER(Datos!AD449),AND(OR(AD$1005="",Datos!AD449&gt;=AD$1005),OR(AD$1006="",Datos!AD449&lt;=AD$1006)),FALSE),IF(ISNUMBER(Datos!AD449),AND(Datos!AD449=INT(Datos!AD449),AND(OR(AD$1005="",Datos!AD449&gt;=AD$1005),OR(AD$1006="",Datos!AD449&lt;=AD$1006))),FALSE),OR(ISNUMBER(FIND(";"&amp;UPPER(TRIM(Datos!AD449&amp;""))&amp;"=",AD$1007)),ISNUMBER(FIND(";"&amp;UPPER(TRIM(Datos!AD449&amp;""))&amp;";",AD$1007))),OR(UPPER(TRIM(Datos!AD449&amp;""))="SÍ",UPPER(TRIM(Datos!AD449&amp;""))="SI",UPPER(TRIM(Datos!AD449&amp;""))="NO"),IF(ISNUMBER(Datos!AD449),AND(OR(AD$1005="",Datos!AD449&gt;=AD$1005),OR(AD$1006="",Datos!AD449&lt;=AD$1006)),FALSE),TRUE))))</f>
        <v>0.0</v>
      </c>
      <c r="AE449">
        <f>IF(Datos!AE449="",0,IF(AND(AE$1008&lt;&gt;"",Datos!AE449=AE$1008),0,IF(AE$1004=0,0,1-CHOOSE(AE$1004,IF(ISNUMBER(Datos!AE449),AND(OR(AE$1005="",Datos!AE449&gt;=AE$1005),OR(AE$1006="",Datos!AE449&lt;=AE$1006)),FALSE),IF(ISNUMBER(Datos!AE449),AND(Datos!AE449=INT(Datos!AE449),AND(OR(AE$1005="",Datos!AE449&gt;=AE$1005),OR(AE$1006="",Datos!AE449&lt;=AE$1006))),FALSE),OR(ISNUMBER(FIND(";"&amp;UPPER(TRIM(Datos!AE449&amp;""))&amp;"=",AE$1007)),ISNUMBER(FIND(";"&amp;UPPER(TRIM(Datos!AE449&amp;""))&amp;";",AE$1007))),OR(UPPER(TRIM(Datos!AE449&amp;""))="SÍ",UPPER(TRIM(Datos!AE449&amp;""))="SI",UPPER(TRIM(Datos!AE449&amp;""))="NO"),IF(ISNUMBER(Datos!AE449),AND(OR(AE$1005="",Datos!AE449&gt;=AE$1005),OR(AE$1006="",Datos!AE449&lt;=AE$1006)),FALSE),TRUE))))</f>
        <v>0.0</v>
      </c>
    </row>
    <row r="450" spans="2:31">
      <c r="B450">
        <f>IF(Datos!B450="",0,IF(AND(B$1008&lt;&gt;"",Datos!B450=B$1008),0,IF(B$1004=0,0,1-CHOOSE(B$1004,IF(ISNUMBER(Datos!B450),AND(OR(B$1005="",Datos!B450&gt;=B$1005),OR(B$1006="",Datos!B450&lt;=B$1006)),FALSE),IF(ISNUMBER(Datos!B450),AND(Datos!B450=INT(Datos!B450),AND(OR(B$1005="",Datos!B450&gt;=B$1005),OR(B$1006="",Datos!B450&lt;=B$1006))),FALSE),OR(ISNUMBER(FIND(";"&amp;UPPER(TRIM(Datos!B450&amp;""))&amp;"=",B$1007)),ISNUMBER(FIND(";"&amp;UPPER(TRIM(Datos!B450&amp;""))&amp;";",B$1007))),OR(UPPER(TRIM(Datos!B450&amp;""))="SÍ",UPPER(TRIM(Datos!B450&amp;""))="SI",UPPER(TRIM(Datos!B450&amp;""))="NO"),IF(ISNUMBER(Datos!B450),AND(OR(B$1005="",Datos!B450&gt;=B$1005),OR(B$1006="",Datos!B450&lt;=B$1006)),FALSE),TRUE))))</f>
        <v>0.0</v>
      </c>
      <c r="C450">
        <f>IF(Datos!C450="",0,IF(AND(C$1008&lt;&gt;"",Datos!C450=C$1008),0,IF(C$1004=0,0,1-CHOOSE(C$1004,IF(ISNUMBER(Datos!C450),AND(OR(C$1005="",Datos!C450&gt;=C$1005),OR(C$1006="",Datos!C450&lt;=C$1006)),FALSE),IF(ISNUMBER(Datos!C450),AND(Datos!C450=INT(Datos!C450),AND(OR(C$1005="",Datos!C450&gt;=C$1005),OR(C$1006="",Datos!C450&lt;=C$1006))),FALSE),OR(ISNUMBER(FIND(";"&amp;UPPER(TRIM(Datos!C450&amp;""))&amp;"=",C$1007)),ISNUMBER(FIND(";"&amp;UPPER(TRIM(Datos!C450&amp;""))&amp;";",C$1007))),OR(UPPER(TRIM(Datos!C450&amp;""))="SÍ",UPPER(TRIM(Datos!C450&amp;""))="SI",UPPER(TRIM(Datos!C450&amp;""))="NO"),IF(ISNUMBER(Datos!C450),AND(OR(C$1005="",Datos!C450&gt;=C$1005),OR(C$1006="",Datos!C450&lt;=C$1006)),FALSE),TRUE))))</f>
        <v>0.0</v>
      </c>
      <c r="D450">
        <f>IF(Datos!D450="",0,IF(AND(D$1008&lt;&gt;"",Datos!D450=D$1008),0,IF(D$1004=0,0,1-CHOOSE(D$1004,IF(ISNUMBER(Datos!D450),AND(OR(D$1005="",Datos!D450&gt;=D$1005),OR(D$1006="",Datos!D450&lt;=D$1006)),FALSE),IF(ISNUMBER(Datos!D450),AND(Datos!D450=INT(Datos!D450),AND(OR(D$1005="",Datos!D450&gt;=D$1005),OR(D$1006="",Datos!D450&lt;=D$1006))),FALSE),OR(ISNUMBER(FIND(";"&amp;UPPER(TRIM(Datos!D450&amp;""))&amp;"=",D$1007)),ISNUMBER(FIND(";"&amp;UPPER(TRIM(Datos!D450&amp;""))&amp;";",D$1007))),OR(UPPER(TRIM(Datos!D450&amp;""))="SÍ",UPPER(TRIM(Datos!D450&amp;""))="SI",UPPER(TRIM(Datos!D450&amp;""))="NO"),IF(ISNUMBER(Datos!D450),AND(OR(D$1005="",Datos!D450&gt;=D$1005),OR(D$1006="",Datos!D450&lt;=D$1006)),FALSE),TRUE))))</f>
        <v>0.0</v>
      </c>
      <c r="E450">
        <f>IF(Datos!E450="",0,IF(AND(E$1008&lt;&gt;"",Datos!E450=E$1008),0,IF(E$1004=0,0,1-CHOOSE(E$1004,IF(ISNUMBER(Datos!E450),AND(OR(E$1005="",Datos!E450&gt;=E$1005),OR(E$1006="",Datos!E450&lt;=E$1006)),FALSE),IF(ISNUMBER(Datos!E450),AND(Datos!E450=INT(Datos!E450),AND(OR(E$1005="",Datos!E450&gt;=E$1005),OR(E$1006="",Datos!E450&lt;=E$1006))),FALSE),OR(ISNUMBER(FIND(";"&amp;UPPER(TRIM(Datos!E450&amp;""))&amp;"=",E$1007)),ISNUMBER(FIND(";"&amp;UPPER(TRIM(Datos!E450&amp;""))&amp;";",E$1007))),OR(UPPER(TRIM(Datos!E450&amp;""))="SÍ",UPPER(TRIM(Datos!E450&amp;""))="SI",UPPER(TRIM(Datos!E450&amp;""))="NO"),IF(ISNUMBER(Datos!E450),AND(OR(E$1005="",Datos!E450&gt;=E$1005),OR(E$1006="",Datos!E450&lt;=E$1006)),FALSE),TRUE))))</f>
        <v>0.0</v>
      </c>
      <c r="F450">
        <f>IF(Datos!F450="",0,IF(AND(F$1008&lt;&gt;"",Datos!F450=F$1008),0,IF(F$1004=0,0,1-CHOOSE(F$1004,IF(ISNUMBER(Datos!F450),AND(OR(F$1005="",Datos!F450&gt;=F$1005),OR(F$1006="",Datos!F450&lt;=F$1006)),FALSE),IF(ISNUMBER(Datos!F450),AND(Datos!F450=INT(Datos!F450),AND(OR(F$1005="",Datos!F450&gt;=F$1005),OR(F$1006="",Datos!F450&lt;=F$1006))),FALSE),OR(ISNUMBER(FIND(";"&amp;UPPER(TRIM(Datos!F450&amp;""))&amp;"=",F$1007)),ISNUMBER(FIND(";"&amp;UPPER(TRIM(Datos!F450&amp;""))&amp;";",F$1007))),OR(UPPER(TRIM(Datos!F450&amp;""))="SÍ",UPPER(TRIM(Datos!F450&amp;""))="SI",UPPER(TRIM(Datos!F450&amp;""))="NO"),IF(ISNUMBER(Datos!F450),AND(OR(F$1005="",Datos!F450&gt;=F$1005),OR(F$1006="",Datos!F450&lt;=F$1006)),FALSE),TRUE))))</f>
        <v>0.0</v>
      </c>
      <c r="G450">
        <f>IF(Datos!G450="",0,IF(AND(G$1008&lt;&gt;"",Datos!G450=G$1008),0,IF(G$1004=0,0,1-CHOOSE(G$1004,IF(ISNUMBER(Datos!G450),AND(OR(G$1005="",Datos!G450&gt;=G$1005),OR(G$1006="",Datos!G450&lt;=G$1006)),FALSE),IF(ISNUMBER(Datos!G450),AND(Datos!G450=INT(Datos!G450),AND(OR(G$1005="",Datos!G450&gt;=G$1005),OR(G$1006="",Datos!G450&lt;=G$1006))),FALSE),OR(ISNUMBER(FIND(";"&amp;UPPER(TRIM(Datos!G450&amp;""))&amp;"=",G$1007)),ISNUMBER(FIND(";"&amp;UPPER(TRIM(Datos!G450&amp;""))&amp;";",G$1007))),OR(UPPER(TRIM(Datos!G450&amp;""))="SÍ",UPPER(TRIM(Datos!G450&amp;""))="SI",UPPER(TRIM(Datos!G450&amp;""))="NO"),IF(ISNUMBER(Datos!G450),AND(OR(G$1005="",Datos!G450&gt;=G$1005),OR(G$1006="",Datos!G450&lt;=G$1006)),FALSE),TRUE))))</f>
        <v>0.0</v>
      </c>
      <c r="H450">
        <f>IF(Datos!H450="",0,IF(AND(H$1008&lt;&gt;"",Datos!H450=H$1008),0,IF(H$1004=0,0,1-CHOOSE(H$1004,IF(ISNUMBER(Datos!H450),AND(OR(H$1005="",Datos!H450&gt;=H$1005),OR(H$1006="",Datos!H450&lt;=H$1006)),FALSE),IF(ISNUMBER(Datos!H450),AND(Datos!H450=INT(Datos!H450),AND(OR(H$1005="",Datos!H450&gt;=H$1005),OR(H$1006="",Datos!H450&lt;=H$1006))),FALSE),OR(ISNUMBER(FIND(";"&amp;UPPER(TRIM(Datos!H450&amp;""))&amp;"=",H$1007)),ISNUMBER(FIND(";"&amp;UPPER(TRIM(Datos!H450&amp;""))&amp;";",H$1007))),OR(UPPER(TRIM(Datos!H450&amp;""))="SÍ",UPPER(TRIM(Datos!H450&amp;""))="SI",UPPER(TRIM(Datos!H450&amp;""))="NO"),IF(ISNUMBER(Datos!H450),AND(OR(H$1005="",Datos!H450&gt;=H$1005),OR(H$1006="",Datos!H450&lt;=H$1006)),FALSE),TRUE))))</f>
        <v>0.0</v>
      </c>
      <c r="I450">
        <f>IF(Datos!I450="",0,IF(AND(I$1008&lt;&gt;"",Datos!I450=I$1008),0,IF(I$1004=0,0,1-CHOOSE(I$1004,IF(ISNUMBER(Datos!I450),AND(OR(I$1005="",Datos!I450&gt;=I$1005),OR(I$1006="",Datos!I450&lt;=I$1006)),FALSE),IF(ISNUMBER(Datos!I450),AND(Datos!I450=INT(Datos!I450),AND(OR(I$1005="",Datos!I450&gt;=I$1005),OR(I$1006="",Datos!I450&lt;=I$1006))),FALSE),OR(ISNUMBER(FIND(";"&amp;UPPER(TRIM(Datos!I450&amp;""))&amp;"=",I$1007)),ISNUMBER(FIND(";"&amp;UPPER(TRIM(Datos!I450&amp;""))&amp;";",I$1007))),OR(UPPER(TRIM(Datos!I450&amp;""))="SÍ",UPPER(TRIM(Datos!I450&amp;""))="SI",UPPER(TRIM(Datos!I450&amp;""))="NO"),IF(ISNUMBER(Datos!I450),AND(OR(I$1005="",Datos!I450&gt;=I$1005),OR(I$1006="",Datos!I450&lt;=I$1006)),FALSE),TRUE))))</f>
        <v>0.0</v>
      </c>
      <c r="J450">
        <f>IF(Datos!J450="",0,IF(AND(J$1008&lt;&gt;"",Datos!J450=J$1008),0,IF(J$1004=0,0,1-CHOOSE(J$1004,IF(ISNUMBER(Datos!J450),AND(OR(J$1005="",Datos!J450&gt;=J$1005),OR(J$1006="",Datos!J450&lt;=J$1006)),FALSE),IF(ISNUMBER(Datos!J450),AND(Datos!J450=INT(Datos!J450),AND(OR(J$1005="",Datos!J450&gt;=J$1005),OR(J$1006="",Datos!J450&lt;=J$1006))),FALSE),OR(ISNUMBER(FIND(";"&amp;UPPER(TRIM(Datos!J450&amp;""))&amp;"=",J$1007)),ISNUMBER(FIND(";"&amp;UPPER(TRIM(Datos!J450&amp;""))&amp;";",J$1007))),OR(UPPER(TRIM(Datos!J450&amp;""))="SÍ",UPPER(TRIM(Datos!J450&amp;""))="SI",UPPER(TRIM(Datos!J450&amp;""))="NO"),IF(ISNUMBER(Datos!J450),AND(OR(J$1005="",Datos!J450&gt;=J$1005),OR(J$1006="",Datos!J450&lt;=J$1006)),FALSE),TRUE))))</f>
        <v>0.0</v>
      </c>
      <c r="K450">
        <f>IF(Datos!K450="",0,IF(AND(K$1008&lt;&gt;"",Datos!K450=K$1008),0,IF(K$1004=0,0,1-CHOOSE(K$1004,IF(ISNUMBER(Datos!K450),AND(OR(K$1005="",Datos!K450&gt;=K$1005),OR(K$1006="",Datos!K450&lt;=K$1006)),FALSE),IF(ISNUMBER(Datos!K450),AND(Datos!K450=INT(Datos!K450),AND(OR(K$1005="",Datos!K450&gt;=K$1005),OR(K$1006="",Datos!K450&lt;=K$1006))),FALSE),OR(ISNUMBER(FIND(";"&amp;UPPER(TRIM(Datos!K450&amp;""))&amp;"=",K$1007)),ISNUMBER(FIND(";"&amp;UPPER(TRIM(Datos!K450&amp;""))&amp;";",K$1007))),OR(UPPER(TRIM(Datos!K450&amp;""))="SÍ",UPPER(TRIM(Datos!K450&amp;""))="SI",UPPER(TRIM(Datos!K450&amp;""))="NO"),IF(ISNUMBER(Datos!K450),AND(OR(K$1005="",Datos!K450&gt;=K$1005),OR(K$1006="",Datos!K450&lt;=K$1006)),FALSE),TRUE))))</f>
        <v>0.0</v>
      </c>
      <c r="L450">
        <f>IF(Datos!L450="",0,IF(AND(L$1008&lt;&gt;"",Datos!L450=L$1008),0,IF(L$1004=0,0,1-CHOOSE(L$1004,IF(ISNUMBER(Datos!L450),AND(OR(L$1005="",Datos!L450&gt;=L$1005),OR(L$1006="",Datos!L450&lt;=L$1006)),FALSE),IF(ISNUMBER(Datos!L450),AND(Datos!L450=INT(Datos!L450),AND(OR(L$1005="",Datos!L450&gt;=L$1005),OR(L$1006="",Datos!L450&lt;=L$1006))),FALSE),OR(ISNUMBER(FIND(";"&amp;UPPER(TRIM(Datos!L450&amp;""))&amp;"=",L$1007)),ISNUMBER(FIND(";"&amp;UPPER(TRIM(Datos!L450&amp;""))&amp;";",L$1007))),OR(UPPER(TRIM(Datos!L450&amp;""))="SÍ",UPPER(TRIM(Datos!L450&amp;""))="SI",UPPER(TRIM(Datos!L450&amp;""))="NO"),IF(ISNUMBER(Datos!L450),AND(OR(L$1005="",Datos!L450&gt;=L$1005),OR(L$1006="",Datos!L450&lt;=L$1006)),FALSE),TRUE))))</f>
        <v>0.0</v>
      </c>
      <c r="M450">
        <f>IF(Datos!M450="",0,IF(AND(M$1008&lt;&gt;"",Datos!M450=M$1008),0,IF(M$1004=0,0,1-CHOOSE(M$1004,IF(ISNUMBER(Datos!M450),AND(OR(M$1005="",Datos!M450&gt;=M$1005),OR(M$1006="",Datos!M450&lt;=M$1006)),FALSE),IF(ISNUMBER(Datos!M450),AND(Datos!M450=INT(Datos!M450),AND(OR(M$1005="",Datos!M450&gt;=M$1005),OR(M$1006="",Datos!M450&lt;=M$1006))),FALSE),OR(ISNUMBER(FIND(";"&amp;UPPER(TRIM(Datos!M450&amp;""))&amp;"=",M$1007)),ISNUMBER(FIND(";"&amp;UPPER(TRIM(Datos!M450&amp;""))&amp;";",M$1007))),OR(UPPER(TRIM(Datos!M450&amp;""))="SÍ",UPPER(TRIM(Datos!M450&amp;""))="SI",UPPER(TRIM(Datos!M450&amp;""))="NO"),IF(ISNUMBER(Datos!M450),AND(OR(M$1005="",Datos!M450&gt;=M$1005),OR(M$1006="",Datos!M450&lt;=M$1006)),FALSE),TRUE))))</f>
        <v>0.0</v>
      </c>
      <c r="N450">
        <f>IF(Datos!N450="",0,IF(AND(N$1008&lt;&gt;"",Datos!N450=N$1008),0,IF(N$1004=0,0,1-CHOOSE(N$1004,IF(ISNUMBER(Datos!N450),AND(OR(N$1005="",Datos!N450&gt;=N$1005),OR(N$1006="",Datos!N450&lt;=N$1006)),FALSE),IF(ISNUMBER(Datos!N450),AND(Datos!N450=INT(Datos!N450),AND(OR(N$1005="",Datos!N450&gt;=N$1005),OR(N$1006="",Datos!N450&lt;=N$1006))),FALSE),OR(ISNUMBER(FIND(";"&amp;UPPER(TRIM(Datos!N450&amp;""))&amp;"=",N$1007)),ISNUMBER(FIND(";"&amp;UPPER(TRIM(Datos!N450&amp;""))&amp;";",N$1007))),OR(UPPER(TRIM(Datos!N450&amp;""))="SÍ",UPPER(TRIM(Datos!N450&amp;""))="SI",UPPER(TRIM(Datos!N450&amp;""))="NO"),IF(ISNUMBER(Datos!N450),AND(OR(N$1005="",Datos!N450&gt;=N$1005),OR(N$1006="",Datos!N450&lt;=N$1006)),FALSE),TRUE))))</f>
        <v>0.0</v>
      </c>
      <c r="O450">
        <f>IF(Datos!O450="",0,IF(AND(O$1008&lt;&gt;"",Datos!O450=O$1008),0,IF(O$1004=0,0,1-CHOOSE(O$1004,IF(ISNUMBER(Datos!O450),AND(OR(O$1005="",Datos!O450&gt;=O$1005),OR(O$1006="",Datos!O450&lt;=O$1006)),FALSE),IF(ISNUMBER(Datos!O450),AND(Datos!O450=INT(Datos!O450),AND(OR(O$1005="",Datos!O450&gt;=O$1005),OR(O$1006="",Datos!O450&lt;=O$1006))),FALSE),OR(ISNUMBER(FIND(";"&amp;UPPER(TRIM(Datos!O450&amp;""))&amp;"=",O$1007)),ISNUMBER(FIND(";"&amp;UPPER(TRIM(Datos!O450&amp;""))&amp;";",O$1007))),OR(UPPER(TRIM(Datos!O450&amp;""))="SÍ",UPPER(TRIM(Datos!O450&amp;""))="SI",UPPER(TRIM(Datos!O450&amp;""))="NO"),IF(ISNUMBER(Datos!O450),AND(OR(O$1005="",Datos!O450&gt;=O$1005),OR(O$1006="",Datos!O450&lt;=O$1006)),FALSE),TRUE))))</f>
        <v>0.0</v>
      </c>
      <c r="P450">
        <f>IF(Datos!P450="",0,IF(AND(P$1008&lt;&gt;"",Datos!P450=P$1008),0,IF(P$1004=0,0,1-CHOOSE(P$1004,IF(ISNUMBER(Datos!P450),AND(OR(P$1005="",Datos!P450&gt;=P$1005),OR(P$1006="",Datos!P450&lt;=P$1006)),FALSE),IF(ISNUMBER(Datos!P450),AND(Datos!P450=INT(Datos!P450),AND(OR(P$1005="",Datos!P450&gt;=P$1005),OR(P$1006="",Datos!P450&lt;=P$1006))),FALSE),OR(ISNUMBER(FIND(";"&amp;UPPER(TRIM(Datos!P450&amp;""))&amp;"=",P$1007)),ISNUMBER(FIND(";"&amp;UPPER(TRIM(Datos!P450&amp;""))&amp;";",P$1007))),OR(UPPER(TRIM(Datos!P450&amp;""))="SÍ",UPPER(TRIM(Datos!P450&amp;""))="SI",UPPER(TRIM(Datos!P450&amp;""))="NO"),IF(ISNUMBER(Datos!P450),AND(OR(P$1005="",Datos!P450&gt;=P$1005),OR(P$1006="",Datos!P450&lt;=P$1006)),FALSE),TRUE))))</f>
        <v>0.0</v>
      </c>
      <c r="Q450">
        <f>IF(Datos!Q450="",0,IF(AND(Q$1008&lt;&gt;"",Datos!Q450=Q$1008),0,IF(Q$1004=0,0,1-CHOOSE(Q$1004,IF(ISNUMBER(Datos!Q450),AND(OR(Q$1005="",Datos!Q450&gt;=Q$1005),OR(Q$1006="",Datos!Q450&lt;=Q$1006)),FALSE),IF(ISNUMBER(Datos!Q450),AND(Datos!Q450=INT(Datos!Q450),AND(OR(Q$1005="",Datos!Q450&gt;=Q$1005),OR(Q$1006="",Datos!Q450&lt;=Q$1006))),FALSE),OR(ISNUMBER(FIND(";"&amp;UPPER(TRIM(Datos!Q450&amp;""))&amp;"=",Q$1007)),ISNUMBER(FIND(";"&amp;UPPER(TRIM(Datos!Q450&amp;""))&amp;";",Q$1007))),OR(UPPER(TRIM(Datos!Q450&amp;""))="SÍ",UPPER(TRIM(Datos!Q450&amp;""))="SI",UPPER(TRIM(Datos!Q450&amp;""))="NO"),IF(ISNUMBER(Datos!Q450),AND(OR(Q$1005="",Datos!Q450&gt;=Q$1005),OR(Q$1006="",Datos!Q450&lt;=Q$1006)),FALSE),TRUE))))</f>
        <v>0.0</v>
      </c>
      <c r="R450">
        <f>IF(Datos!R450="",0,IF(AND(R$1008&lt;&gt;"",Datos!R450=R$1008),0,IF(R$1004=0,0,1-CHOOSE(R$1004,IF(ISNUMBER(Datos!R450),AND(OR(R$1005="",Datos!R450&gt;=R$1005),OR(R$1006="",Datos!R450&lt;=R$1006)),FALSE),IF(ISNUMBER(Datos!R450),AND(Datos!R450=INT(Datos!R450),AND(OR(R$1005="",Datos!R450&gt;=R$1005),OR(R$1006="",Datos!R450&lt;=R$1006))),FALSE),OR(ISNUMBER(FIND(";"&amp;UPPER(TRIM(Datos!R450&amp;""))&amp;"=",R$1007)),ISNUMBER(FIND(";"&amp;UPPER(TRIM(Datos!R450&amp;""))&amp;";",R$1007))),OR(UPPER(TRIM(Datos!R450&amp;""))="SÍ",UPPER(TRIM(Datos!R450&amp;""))="SI",UPPER(TRIM(Datos!R450&amp;""))="NO"),IF(ISNUMBER(Datos!R450),AND(OR(R$1005="",Datos!R450&gt;=R$1005),OR(R$1006="",Datos!R450&lt;=R$1006)),FALSE),TRUE))))</f>
        <v>0.0</v>
      </c>
      <c r="S450">
        <f>IF(Datos!S450="",0,IF(AND(S$1008&lt;&gt;"",Datos!S450=S$1008),0,IF(S$1004=0,0,1-CHOOSE(S$1004,IF(ISNUMBER(Datos!S450),AND(OR(S$1005="",Datos!S450&gt;=S$1005),OR(S$1006="",Datos!S450&lt;=S$1006)),FALSE),IF(ISNUMBER(Datos!S450),AND(Datos!S450=INT(Datos!S450),AND(OR(S$1005="",Datos!S450&gt;=S$1005),OR(S$1006="",Datos!S450&lt;=S$1006))),FALSE),OR(ISNUMBER(FIND(";"&amp;UPPER(TRIM(Datos!S450&amp;""))&amp;"=",S$1007)),ISNUMBER(FIND(";"&amp;UPPER(TRIM(Datos!S450&amp;""))&amp;";",S$1007))),OR(UPPER(TRIM(Datos!S450&amp;""))="SÍ",UPPER(TRIM(Datos!S450&amp;""))="SI",UPPER(TRIM(Datos!S450&amp;""))="NO"),IF(ISNUMBER(Datos!S450),AND(OR(S$1005="",Datos!S450&gt;=S$1005),OR(S$1006="",Datos!S450&lt;=S$1006)),FALSE),TRUE))))</f>
        <v>0.0</v>
      </c>
      <c r="T450">
        <f>IF(Datos!T450="",0,IF(AND(T$1008&lt;&gt;"",Datos!T450=T$1008),0,IF(T$1004=0,0,1-CHOOSE(T$1004,IF(ISNUMBER(Datos!T450),AND(OR(T$1005="",Datos!T450&gt;=T$1005),OR(T$1006="",Datos!T450&lt;=T$1006)),FALSE),IF(ISNUMBER(Datos!T450),AND(Datos!T450=INT(Datos!T450),AND(OR(T$1005="",Datos!T450&gt;=T$1005),OR(T$1006="",Datos!T450&lt;=T$1006))),FALSE),OR(ISNUMBER(FIND(";"&amp;UPPER(TRIM(Datos!T450&amp;""))&amp;"=",T$1007)),ISNUMBER(FIND(";"&amp;UPPER(TRIM(Datos!T450&amp;""))&amp;";",T$1007))),OR(UPPER(TRIM(Datos!T450&amp;""))="SÍ",UPPER(TRIM(Datos!T450&amp;""))="SI",UPPER(TRIM(Datos!T450&amp;""))="NO"),IF(ISNUMBER(Datos!T450),AND(OR(T$1005="",Datos!T450&gt;=T$1005),OR(T$1006="",Datos!T450&lt;=T$1006)),FALSE),TRUE))))</f>
        <v>0.0</v>
      </c>
      <c r="U450">
        <f>IF(Datos!U450="",0,IF(AND(U$1008&lt;&gt;"",Datos!U450=U$1008),0,IF(U$1004=0,0,1-CHOOSE(U$1004,IF(ISNUMBER(Datos!U450),AND(OR(U$1005="",Datos!U450&gt;=U$1005),OR(U$1006="",Datos!U450&lt;=U$1006)),FALSE),IF(ISNUMBER(Datos!U450),AND(Datos!U450=INT(Datos!U450),AND(OR(U$1005="",Datos!U450&gt;=U$1005),OR(U$1006="",Datos!U450&lt;=U$1006))),FALSE),OR(ISNUMBER(FIND(";"&amp;UPPER(TRIM(Datos!U450&amp;""))&amp;"=",U$1007)),ISNUMBER(FIND(";"&amp;UPPER(TRIM(Datos!U450&amp;""))&amp;";",U$1007))),OR(UPPER(TRIM(Datos!U450&amp;""))="SÍ",UPPER(TRIM(Datos!U450&amp;""))="SI",UPPER(TRIM(Datos!U450&amp;""))="NO"),IF(ISNUMBER(Datos!U450),AND(OR(U$1005="",Datos!U450&gt;=U$1005),OR(U$1006="",Datos!U450&lt;=U$1006)),FALSE),TRUE))))</f>
        <v>0.0</v>
      </c>
      <c r="V450">
        <f>IF(Datos!V450="",0,IF(AND(V$1008&lt;&gt;"",Datos!V450=V$1008),0,IF(V$1004=0,0,1-CHOOSE(V$1004,IF(ISNUMBER(Datos!V450),AND(OR(V$1005="",Datos!V450&gt;=V$1005),OR(V$1006="",Datos!V450&lt;=V$1006)),FALSE),IF(ISNUMBER(Datos!V450),AND(Datos!V450=INT(Datos!V450),AND(OR(V$1005="",Datos!V450&gt;=V$1005),OR(V$1006="",Datos!V450&lt;=V$1006))),FALSE),OR(ISNUMBER(FIND(";"&amp;UPPER(TRIM(Datos!V450&amp;""))&amp;"=",V$1007)),ISNUMBER(FIND(";"&amp;UPPER(TRIM(Datos!V450&amp;""))&amp;";",V$1007))),OR(UPPER(TRIM(Datos!V450&amp;""))="SÍ",UPPER(TRIM(Datos!V450&amp;""))="SI",UPPER(TRIM(Datos!V450&amp;""))="NO"),IF(ISNUMBER(Datos!V450),AND(OR(V$1005="",Datos!V450&gt;=V$1005),OR(V$1006="",Datos!V450&lt;=V$1006)),FALSE),TRUE))))</f>
        <v>0.0</v>
      </c>
      <c r="W450">
        <f>IF(Datos!W450="",0,IF(AND(W$1008&lt;&gt;"",Datos!W450=W$1008),0,IF(W$1004=0,0,1-CHOOSE(W$1004,IF(ISNUMBER(Datos!W450),AND(OR(W$1005="",Datos!W450&gt;=W$1005),OR(W$1006="",Datos!W450&lt;=W$1006)),FALSE),IF(ISNUMBER(Datos!W450),AND(Datos!W450=INT(Datos!W450),AND(OR(W$1005="",Datos!W450&gt;=W$1005),OR(W$1006="",Datos!W450&lt;=W$1006))),FALSE),OR(ISNUMBER(FIND(";"&amp;UPPER(TRIM(Datos!W450&amp;""))&amp;"=",W$1007)),ISNUMBER(FIND(";"&amp;UPPER(TRIM(Datos!W450&amp;""))&amp;";",W$1007))),OR(UPPER(TRIM(Datos!W450&amp;""))="SÍ",UPPER(TRIM(Datos!W450&amp;""))="SI",UPPER(TRIM(Datos!W450&amp;""))="NO"),IF(ISNUMBER(Datos!W450),AND(OR(W$1005="",Datos!W450&gt;=W$1005),OR(W$1006="",Datos!W450&lt;=W$1006)),FALSE),TRUE))))</f>
        <v>0.0</v>
      </c>
      <c r="X450">
        <f>IF(Datos!X450="",0,IF(AND(X$1008&lt;&gt;"",Datos!X450=X$1008),0,IF(X$1004=0,0,1-CHOOSE(X$1004,IF(ISNUMBER(Datos!X450),AND(OR(X$1005="",Datos!X450&gt;=X$1005),OR(X$1006="",Datos!X450&lt;=X$1006)),FALSE),IF(ISNUMBER(Datos!X450),AND(Datos!X450=INT(Datos!X450),AND(OR(X$1005="",Datos!X450&gt;=X$1005),OR(X$1006="",Datos!X450&lt;=X$1006))),FALSE),OR(ISNUMBER(FIND(";"&amp;UPPER(TRIM(Datos!X450&amp;""))&amp;"=",X$1007)),ISNUMBER(FIND(";"&amp;UPPER(TRIM(Datos!X450&amp;""))&amp;";",X$1007))),OR(UPPER(TRIM(Datos!X450&amp;""))="SÍ",UPPER(TRIM(Datos!X450&amp;""))="SI",UPPER(TRIM(Datos!X450&amp;""))="NO"),IF(ISNUMBER(Datos!X450),AND(OR(X$1005="",Datos!X450&gt;=X$1005),OR(X$1006="",Datos!X450&lt;=X$1006)),FALSE),TRUE))))</f>
        <v>0.0</v>
      </c>
      <c r="Y450">
        <f>IF(Datos!Y450="",0,IF(AND(Y$1008&lt;&gt;"",Datos!Y450=Y$1008),0,IF(Y$1004=0,0,1-CHOOSE(Y$1004,IF(ISNUMBER(Datos!Y450),AND(OR(Y$1005="",Datos!Y450&gt;=Y$1005),OR(Y$1006="",Datos!Y450&lt;=Y$1006)),FALSE),IF(ISNUMBER(Datos!Y450),AND(Datos!Y450=INT(Datos!Y450),AND(OR(Y$1005="",Datos!Y450&gt;=Y$1005),OR(Y$1006="",Datos!Y450&lt;=Y$1006))),FALSE),OR(ISNUMBER(FIND(";"&amp;UPPER(TRIM(Datos!Y450&amp;""))&amp;"=",Y$1007)),ISNUMBER(FIND(";"&amp;UPPER(TRIM(Datos!Y450&amp;""))&amp;";",Y$1007))),OR(UPPER(TRIM(Datos!Y450&amp;""))="SÍ",UPPER(TRIM(Datos!Y450&amp;""))="SI",UPPER(TRIM(Datos!Y450&amp;""))="NO"),IF(ISNUMBER(Datos!Y450),AND(OR(Y$1005="",Datos!Y450&gt;=Y$1005),OR(Y$1006="",Datos!Y450&lt;=Y$1006)),FALSE),TRUE))))</f>
        <v>0.0</v>
      </c>
      <c r="Z450">
        <f>IF(Datos!Z450="",0,IF(AND(Z$1008&lt;&gt;"",Datos!Z450=Z$1008),0,IF(Z$1004=0,0,1-CHOOSE(Z$1004,IF(ISNUMBER(Datos!Z450),AND(OR(Z$1005="",Datos!Z450&gt;=Z$1005),OR(Z$1006="",Datos!Z450&lt;=Z$1006)),FALSE),IF(ISNUMBER(Datos!Z450),AND(Datos!Z450=INT(Datos!Z450),AND(OR(Z$1005="",Datos!Z450&gt;=Z$1005),OR(Z$1006="",Datos!Z450&lt;=Z$1006))),FALSE),OR(ISNUMBER(FIND(";"&amp;UPPER(TRIM(Datos!Z450&amp;""))&amp;"=",Z$1007)),ISNUMBER(FIND(";"&amp;UPPER(TRIM(Datos!Z450&amp;""))&amp;";",Z$1007))),OR(UPPER(TRIM(Datos!Z450&amp;""))="SÍ",UPPER(TRIM(Datos!Z450&amp;""))="SI",UPPER(TRIM(Datos!Z450&amp;""))="NO"),IF(ISNUMBER(Datos!Z450),AND(OR(Z$1005="",Datos!Z450&gt;=Z$1005),OR(Z$1006="",Datos!Z450&lt;=Z$1006)),FALSE),TRUE))))</f>
        <v>0.0</v>
      </c>
      <c r="AA450">
        <f>IF(Datos!AA450="",0,IF(AND(AA$1008&lt;&gt;"",Datos!AA450=AA$1008),0,IF(AA$1004=0,0,1-CHOOSE(AA$1004,IF(ISNUMBER(Datos!AA450),AND(OR(AA$1005="",Datos!AA450&gt;=AA$1005),OR(AA$1006="",Datos!AA450&lt;=AA$1006)),FALSE),IF(ISNUMBER(Datos!AA450),AND(Datos!AA450=INT(Datos!AA450),AND(OR(AA$1005="",Datos!AA450&gt;=AA$1005),OR(AA$1006="",Datos!AA450&lt;=AA$1006))),FALSE),OR(ISNUMBER(FIND(";"&amp;UPPER(TRIM(Datos!AA450&amp;""))&amp;"=",AA$1007)),ISNUMBER(FIND(";"&amp;UPPER(TRIM(Datos!AA450&amp;""))&amp;";",AA$1007))),OR(UPPER(TRIM(Datos!AA450&amp;""))="SÍ",UPPER(TRIM(Datos!AA450&amp;""))="SI",UPPER(TRIM(Datos!AA450&amp;""))="NO"),IF(ISNUMBER(Datos!AA450),AND(OR(AA$1005="",Datos!AA450&gt;=AA$1005),OR(AA$1006="",Datos!AA450&lt;=AA$1006)),FALSE),TRUE))))</f>
        <v>0.0</v>
      </c>
      <c r="AB450">
        <f>IF(Datos!AB450="",0,IF(AND(AB$1008&lt;&gt;"",Datos!AB450=AB$1008),0,IF(AB$1004=0,0,1-CHOOSE(AB$1004,IF(ISNUMBER(Datos!AB450),AND(OR(AB$1005="",Datos!AB450&gt;=AB$1005),OR(AB$1006="",Datos!AB450&lt;=AB$1006)),FALSE),IF(ISNUMBER(Datos!AB450),AND(Datos!AB450=INT(Datos!AB450),AND(OR(AB$1005="",Datos!AB450&gt;=AB$1005),OR(AB$1006="",Datos!AB450&lt;=AB$1006))),FALSE),OR(ISNUMBER(FIND(";"&amp;UPPER(TRIM(Datos!AB450&amp;""))&amp;"=",AB$1007)),ISNUMBER(FIND(";"&amp;UPPER(TRIM(Datos!AB450&amp;""))&amp;";",AB$1007))),OR(UPPER(TRIM(Datos!AB450&amp;""))="SÍ",UPPER(TRIM(Datos!AB450&amp;""))="SI",UPPER(TRIM(Datos!AB450&amp;""))="NO"),IF(ISNUMBER(Datos!AB450),AND(OR(AB$1005="",Datos!AB450&gt;=AB$1005),OR(AB$1006="",Datos!AB450&lt;=AB$1006)),FALSE),TRUE))))</f>
        <v>0.0</v>
      </c>
      <c r="AC450">
        <f>IF(Datos!AC450="",0,IF(AND(AC$1008&lt;&gt;"",Datos!AC450=AC$1008),0,IF(AC$1004=0,0,1-CHOOSE(AC$1004,IF(ISNUMBER(Datos!AC450),AND(OR(AC$1005="",Datos!AC450&gt;=AC$1005),OR(AC$1006="",Datos!AC450&lt;=AC$1006)),FALSE),IF(ISNUMBER(Datos!AC450),AND(Datos!AC450=INT(Datos!AC450),AND(OR(AC$1005="",Datos!AC450&gt;=AC$1005),OR(AC$1006="",Datos!AC450&lt;=AC$1006))),FALSE),OR(ISNUMBER(FIND(";"&amp;UPPER(TRIM(Datos!AC450&amp;""))&amp;"=",AC$1007)),ISNUMBER(FIND(";"&amp;UPPER(TRIM(Datos!AC450&amp;""))&amp;";",AC$1007))),OR(UPPER(TRIM(Datos!AC450&amp;""))="SÍ",UPPER(TRIM(Datos!AC450&amp;""))="SI",UPPER(TRIM(Datos!AC450&amp;""))="NO"),IF(ISNUMBER(Datos!AC450),AND(OR(AC$1005="",Datos!AC450&gt;=AC$1005),OR(AC$1006="",Datos!AC450&lt;=AC$1006)),FALSE),TRUE))))</f>
        <v>0.0</v>
      </c>
      <c r="AD450">
        <f>IF(Datos!AD450="",0,IF(AND(AD$1008&lt;&gt;"",Datos!AD450=AD$1008),0,IF(AD$1004=0,0,1-CHOOSE(AD$1004,IF(ISNUMBER(Datos!AD450),AND(OR(AD$1005="",Datos!AD450&gt;=AD$1005),OR(AD$1006="",Datos!AD450&lt;=AD$1006)),FALSE),IF(ISNUMBER(Datos!AD450),AND(Datos!AD450=INT(Datos!AD450),AND(OR(AD$1005="",Datos!AD450&gt;=AD$1005),OR(AD$1006="",Datos!AD450&lt;=AD$1006))),FALSE),OR(ISNUMBER(FIND(";"&amp;UPPER(TRIM(Datos!AD450&amp;""))&amp;"=",AD$1007)),ISNUMBER(FIND(";"&amp;UPPER(TRIM(Datos!AD450&amp;""))&amp;";",AD$1007))),OR(UPPER(TRIM(Datos!AD450&amp;""))="SÍ",UPPER(TRIM(Datos!AD450&amp;""))="SI",UPPER(TRIM(Datos!AD450&amp;""))="NO"),IF(ISNUMBER(Datos!AD450),AND(OR(AD$1005="",Datos!AD450&gt;=AD$1005),OR(AD$1006="",Datos!AD450&lt;=AD$1006)),FALSE),TRUE))))</f>
        <v>0.0</v>
      </c>
      <c r="AE450">
        <f>IF(Datos!AE450="",0,IF(AND(AE$1008&lt;&gt;"",Datos!AE450=AE$1008),0,IF(AE$1004=0,0,1-CHOOSE(AE$1004,IF(ISNUMBER(Datos!AE450),AND(OR(AE$1005="",Datos!AE450&gt;=AE$1005),OR(AE$1006="",Datos!AE450&lt;=AE$1006)),FALSE),IF(ISNUMBER(Datos!AE450),AND(Datos!AE450=INT(Datos!AE450),AND(OR(AE$1005="",Datos!AE450&gt;=AE$1005),OR(AE$1006="",Datos!AE450&lt;=AE$1006))),FALSE),OR(ISNUMBER(FIND(";"&amp;UPPER(TRIM(Datos!AE450&amp;""))&amp;"=",AE$1007)),ISNUMBER(FIND(";"&amp;UPPER(TRIM(Datos!AE450&amp;""))&amp;";",AE$1007))),OR(UPPER(TRIM(Datos!AE450&amp;""))="SÍ",UPPER(TRIM(Datos!AE450&amp;""))="SI",UPPER(TRIM(Datos!AE450&amp;""))="NO"),IF(ISNUMBER(Datos!AE450),AND(OR(AE$1005="",Datos!AE450&gt;=AE$1005),OR(AE$1006="",Datos!AE450&lt;=AE$1006)),FALSE),TRUE))))</f>
        <v>0.0</v>
      </c>
    </row>
    <row r="451" spans="2:31">
      <c r="B451">
        <f>IF(Datos!B451="",0,IF(AND(B$1008&lt;&gt;"",Datos!B451=B$1008),0,IF(B$1004=0,0,1-CHOOSE(B$1004,IF(ISNUMBER(Datos!B451),AND(OR(B$1005="",Datos!B451&gt;=B$1005),OR(B$1006="",Datos!B451&lt;=B$1006)),FALSE),IF(ISNUMBER(Datos!B451),AND(Datos!B451=INT(Datos!B451),AND(OR(B$1005="",Datos!B451&gt;=B$1005),OR(B$1006="",Datos!B451&lt;=B$1006))),FALSE),OR(ISNUMBER(FIND(";"&amp;UPPER(TRIM(Datos!B451&amp;""))&amp;"=",B$1007)),ISNUMBER(FIND(";"&amp;UPPER(TRIM(Datos!B451&amp;""))&amp;";",B$1007))),OR(UPPER(TRIM(Datos!B451&amp;""))="SÍ",UPPER(TRIM(Datos!B451&amp;""))="SI",UPPER(TRIM(Datos!B451&amp;""))="NO"),IF(ISNUMBER(Datos!B451),AND(OR(B$1005="",Datos!B451&gt;=B$1005),OR(B$1006="",Datos!B451&lt;=B$1006)),FALSE),TRUE))))</f>
        <v>0.0</v>
      </c>
      <c r="C451">
        <f>IF(Datos!C451="",0,IF(AND(C$1008&lt;&gt;"",Datos!C451=C$1008),0,IF(C$1004=0,0,1-CHOOSE(C$1004,IF(ISNUMBER(Datos!C451),AND(OR(C$1005="",Datos!C451&gt;=C$1005),OR(C$1006="",Datos!C451&lt;=C$1006)),FALSE),IF(ISNUMBER(Datos!C451),AND(Datos!C451=INT(Datos!C451),AND(OR(C$1005="",Datos!C451&gt;=C$1005),OR(C$1006="",Datos!C451&lt;=C$1006))),FALSE),OR(ISNUMBER(FIND(";"&amp;UPPER(TRIM(Datos!C451&amp;""))&amp;"=",C$1007)),ISNUMBER(FIND(";"&amp;UPPER(TRIM(Datos!C451&amp;""))&amp;";",C$1007))),OR(UPPER(TRIM(Datos!C451&amp;""))="SÍ",UPPER(TRIM(Datos!C451&amp;""))="SI",UPPER(TRIM(Datos!C451&amp;""))="NO"),IF(ISNUMBER(Datos!C451),AND(OR(C$1005="",Datos!C451&gt;=C$1005),OR(C$1006="",Datos!C451&lt;=C$1006)),FALSE),TRUE))))</f>
        <v>0.0</v>
      </c>
      <c r="D451">
        <f>IF(Datos!D451="",0,IF(AND(D$1008&lt;&gt;"",Datos!D451=D$1008),0,IF(D$1004=0,0,1-CHOOSE(D$1004,IF(ISNUMBER(Datos!D451),AND(OR(D$1005="",Datos!D451&gt;=D$1005),OR(D$1006="",Datos!D451&lt;=D$1006)),FALSE),IF(ISNUMBER(Datos!D451),AND(Datos!D451=INT(Datos!D451),AND(OR(D$1005="",Datos!D451&gt;=D$1005),OR(D$1006="",Datos!D451&lt;=D$1006))),FALSE),OR(ISNUMBER(FIND(";"&amp;UPPER(TRIM(Datos!D451&amp;""))&amp;"=",D$1007)),ISNUMBER(FIND(";"&amp;UPPER(TRIM(Datos!D451&amp;""))&amp;";",D$1007))),OR(UPPER(TRIM(Datos!D451&amp;""))="SÍ",UPPER(TRIM(Datos!D451&amp;""))="SI",UPPER(TRIM(Datos!D451&amp;""))="NO"),IF(ISNUMBER(Datos!D451),AND(OR(D$1005="",Datos!D451&gt;=D$1005),OR(D$1006="",Datos!D451&lt;=D$1006)),FALSE),TRUE))))</f>
        <v>0.0</v>
      </c>
      <c r="E451">
        <f>IF(Datos!E451="",0,IF(AND(E$1008&lt;&gt;"",Datos!E451=E$1008),0,IF(E$1004=0,0,1-CHOOSE(E$1004,IF(ISNUMBER(Datos!E451),AND(OR(E$1005="",Datos!E451&gt;=E$1005),OR(E$1006="",Datos!E451&lt;=E$1006)),FALSE),IF(ISNUMBER(Datos!E451),AND(Datos!E451=INT(Datos!E451),AND(OR(E$1005="",Datos!E451&gt;=E$1005),OR(E$1006="",Datos!E451&lt;=E$1006))),FALSE),OR(ISNUMBER(FIND(";"&amp;UPPER(TRIM(Datos!E451&amp;""))&amp;"=",E$1007)),ISNUMBER(FIND(";"&amp;UPPER(TRIM(Datos!E451&amp;""))&amp;";",E$1007))),OR(UPPER(TRIM(Datos!E451&amp;""))="SÍ",UPPER(TRIM(Datos!E451&amp;""))="SI",UPPER(TRIM(Datos!E451&amp;""))="NO"),IF(ISNUMBER(Datos!E451),AND(OR(E$1005="",Datos!E451&gt;=E$1005),OR(E$1006="",Datos!E451&lt;=E$1006)),FALSE),TRUE))))</f>
        <v>0.0</v>
      </c>
      <c r="F451">
        <f>IF(Datos!F451="",0,IF(AND(F$1008&lt;&gt;"",Datos!F451=F$1008),0,IF(F$1004=0,0,1-CHOOSE(F$1004,IF(ISNUMBER(Datos!F451),AND(OR(F$1005="",Datos!F451&gt;=F$1005),OR(F$1006="",Datos!F451&lt;=F$1006)),FALSE),IF(ISNUMBER(Datos!F451),AND(Datos!F451=INT(Datos!F451),AND(OR(F$1005="",Datos!F451&gt;=F$1005),OR(F$1006="",Datos!F451&lt;=F$1006))),FALSE),OR(ISNUMBER(FIND(";"&amp;UPPER(TRIM(Datos!F451&amp;""))&amp;"=",F$1007)),ISNUMBER(FIND(";"&amp;UPPER(TRIM(Datos!F451&amp;""))&amp;";",F$1007))),OR(UPPER(TRIM(Datos!F451&amp;""))="SÍ",UPPER(TRIM(Datos!F451&amp;""))="SI",UPPER(TRIM(Datos!F451&amp;""))="NO"),IF(ISNUMBER(Datos!F451),AND(OR(F$1005="",Datos!F451&gt;=F$1005),OR(F$1006="",Datos!F451&lt;=F$1006)),FALSE),TRUE))))</f>
        <v>0.0</v>
      </c>
      <c r="G451">
        <f>IF(Datos!G451="",0,IF(AND(G$1008&lt;&gt;"",Datos!G451=G$1008),0,IF(G$1004=0,0,1-CHOOSE(G$1004,IF(ISNUMBER(Datos!G451),AND(OR(G$1005="",Datos!G451&gt;=G$1005),OR(G$1006="",Datos!G451&lt;=G$1006)),FALSE),IF(ISNUMBER(Datos!G451),AND(Datos!G451=INT(Datos!G451),AND(OR(G$1005="",Datos!G451&gt;=G$1005),OR(G$1006="",Datos!G451&lt;=G$1006))),FALSE),OR(ISNUMBER(FIND(";"&amp;UPPER(TRIM(Datos!G451&amp;""))&amp;"=",G$1007)),ISNUMBER(FIND(";"&amp;UPPER(TRIM(Datos!G451&amp;""))&amp;";",G$1007))),OR(UPPER(TRIM(Datos!G451&amp;""))="SÍ",UPPER(TRIM(Datos!G451&amp;""))="SI",UPPER(TRIM(Datos!G451&amp;""))="NO"),IF(ISNUMBER(Datos!G451),AND(OR(G$1005="",Datos!G451&gt;=G$1005),OR(G$1006="",Datos!G451&lt;=G$1006)),FALSE),TRUE))))</f>
        <v>0.0</v>
      </c>
      <c r="H451">
        <f>IF(Datos!H451="",0,IF(AND(H$1008&lt;&gt;"",Datos!H451=H$1008),0,IF(H$1004=0,0,1-CHOOSE(H$1004,IF(ISNUMBER(Datos!H451),AND(OR(H$1005="",Datos!H451&gt;=H$1005),OR(H$1006="",Datos!H451&lt;=H$1006)),FALSE),IF(ISNUMBER(Datos!H451),AND(Datos!H451=INT(Datos!H451),AND(OR(H$1005="",Datos!H451&gt;=H$1005),OR(H$1006="",Datos!H451&lt;=H$1006))),FALSE),OR(ISNUMBER(FIND(";"&amp;UPPER(TRIM(Datos!H451&amp;""))&amp;"=",H$1007)),ISNUMBER(FIND(";"&amp;UPPER(TRIM(Datos!H451&amp;""))&amp;";",H$1007))),OR(UPPER(TRIM(Datos!H451&amp;""))="SÍ",UPPER(TRIM(Datos!H451&amp;""))="SI",UPPER(TRIM(Datos!H451&amp;""))="NO"),IF(ISNUMBER(Datos!H451),AND(OR(H$1005="",Datos!H451&gt;=H$1005),OR(H$1006="",Datos!H451&lt;=H$1006)),FALSE),TRUE))))</f>
        <v>0.0</v>
      </c>
      <c r="I451">
        <f>IF(Datos!I451="",0,IF(AND(I$1008&lt;&gt;"",Datos!I451=I$1008),0,IF(I$1004=0,0,1-CHOOSE(I$1004,IF(ISNUMBER(Datos!I451),AND(OR(I$1005="",Datos!I451&gt;=I$1005),OR(I$1006="",Datos!I451&lt;=I$1006)),FALSE),IF(ISNUMBER(Datos!I451),AND(Datos!I451=INT(Datos!I451),AND(OR(I$1005="",Datos!I451&gt;=I$1005),OR(I$1006="",Datos!I451&lt;=I$1006))),FALSE),OR(ISNUMBER(FIND(";"&amp;UPPER(TRIM(Datos!I451&amp;""))&amp;"=",I$1007)),ISNUMBER(FIND(";"&amp;UPPER(TRIM(Datos!I451&amp;""))&amp;";",I$1007))),OR(UPPER(TRIM(Datos!I451&amp;""))="SÍ",UPPER(TRIM(Datos!I451&amp;""))="SI",UPPER(TRIM(Datos!I451&amp;""))="NO"),IF(ISNUMBER(Datos!I451),AND(OR(I$1005="",Datos!I451&gt;=I$1005),OR(I$1006="",Datos!I451&lt;=I$1006)),FALSE),TRUE))))</f>
        <v>0.0</v>
      </c>
      <c r="J451">
        <f>IF(Datos!J451="",0,IF(AND(J$1008&lt;&gt;"",Datos!J451=J$1008),0,IF(J$1004=0,0,1-CHOOSE(J$1004,IF(ISNUMBER(Datos!J451),AND(OR(J$1005="",Datos!J451&gt;=J$1005),OR(J$1006="",Datos!J451&lt;=J$1006)),FALSE),IF(ISNUMBER(Datos!J451),AND(Datos!J451=INT(Datos!J451),AND(OR(J$1005="",Datos!J451&gt;=J$1005),OR(J$1006="",Datos!J451&lt;=J$1006))),FALSE),OR(ISNUMBER(FIND(";"&amp;UPPER(TRIM(Datos!J451&amp;""))&amp;"=",J$1007)),ISNUMBER(FIND(";"&amp;UPPER(TRIM(Datos!J451&amp;""))&amp;";",J$1007))),OR(UPPER(TRIM(Datos!J451&amp;""))="SÍ",UPPER(TRIM(Datos!J451&amp;""))="SI",UPPER(TRIM(Datos!J451&amp;""))="NO"),IF(ISNUMBER(Datos!J451),AND(OR(J$1005="",Datos!J451&gt;=J$1005),OR(J$1006="",Datos!J451&lt;=J$1006)),FALSE),TRUE))))</f>
        <v>0.0</v>
      </c>
      <c r="K451">
        <f>IF(Datos!K451="",0,IF(AND(K$1008&lt;&gt;"",Datos!K451=K$1008),0,IF(K$1004=0,0,1-CHOOSE(K$1004,IF(ISNUMBER(Datos!K451),AND(OR(K$1005="",Datos!K451&gt;=K$1005),OR(K$1006="",Datos!K451&lt;=K$1006)),FALSE),IF(ISNUMBER(Datos!K451),AND(Datos!K451=INT(Datos!K451),AND(OR(K$1005="",Datos!K451&gt;=K$1005),OR(K$1006="",Datos!K451&lt;=K$1006))),FALSE),OR(ISNUMBER(FIND(";"&amp;UPPER(TRIM(Datos!K451&amp;""))&amp;"=",K$1007)),ISNUMBER(FIND(";"&amp;UPPER(TRIM(Datos!K451&amp;""))&amp;";",K$1007))),OR(UPPER(TRIM(Datos!K451&amp;""))="SÍ",UPPER(TRIM(Datos!K451&amp;""))="SI",UPPER(TRIM(Datos!K451&amp;""))="NO"),IF(ISNUMBER(Datos!K451),AND(OR(K$1005="",Datos!K451&gt;=K$1005),OR(K$1006="",Datos!K451&lt;=K$1006)),FALSE),TRUE))))</f>
        <v>0.0</v>
      </c>
      <c r="L451">
        <f>IF(Datos!L451="",0,IF(AND(L$1008&lt;&gt;"",Datos!L451=L$1008),0,IF(L$1004=0,0,1-CHOOSE(L$1004,IF(ISNUMBER(Datos!L451),AND(OR(L$1005="",Datos!L451&gt;=L$1005),OR(L$1006="",Datos!L451&lt;=L$1006)),FALSE),IF(ISNUMBER(Datos!L451),AND(Datos!L451=INT(Datos!L451),AND(OR(L$1005="",Datos!L451&gt;=L$1005),OR(L$1006="",Datos!L451&lt;=L$1006))),FALSE),OR(ISNUMBER(FIND(";"&amp;UPPER(TRIM(Datos!L451&amp;""))&amp;"=",L$1007)),ISNUMBER(FIND(";"&amp;UPPER(TRIM(Datos!L451&amp;""))&amp;";",L$1007))),OR(UPPER(TRIM(Datos!L451&amp;""))="SÍ",UPPER(TRIM(Datos!L451&amp;""))="SI",UPPER(TRIM(Datos!L451&amp;""))="NO"),IF(ISNUMBER(Datos!L451),AND(OR(L$1005="",Datos!L451&gt;=L$1005),OR(L$1006="",Datos!L451&lt;=L$1006)),FALSE),TRUE))))</f>
        <v>0.0</v>
      </c>
      <c r="M451">
        <f>IF(Datos!M451="",0,IF(AND(M$1008&lt;&gt;"",Datos!M451=M$1008),0,IF(M$1004=0,0,1-CHOOSE(M$1004,IF(ISNUMBER(Datos!M451),AND(OR(M$1005="",Datos!M451&gt;=M$1005),OR(M$1006="",Datos!M451&lt;=M$1006)),FALSE),IF(ISNUMBER(Datos!M451),AND(Datos!M451=INT(Datos!M451),AND(OR(M$1005="",Datos!M451&gt;=M$1005),OR(M$1006="",Datos!M451&lt;=M$1006))),FALSE),OR(ISNUMBER(FIND(";"&amp;UPPER(TRIM(Datos!M451&amp;""))&amp;"=",M$1007)),ISNUMBER(FIND(";"&amp;UPPER(TRIM(Datos!M451&amp;""))&amp;";",M$1007))),OR(UPPER(TRIM(Datos!M451&amp;""))="SÍ",UPPER(TRIM(Datos!M451&amp;""))="SI",UPPER(TRIM(Datos!M451&amp;""))="NO"),IF(ISNUMBER(Datos!M451),AND(OR(M$1005="",Datos!M451&gt;=M$1005),OR(M$1006="",Datos!M451&lt;=M$1006)),FALSE),TRUE))))</f>
        <v>0.0</v>
      </c>
      <c r="N451">
        <f>IF(Datos!N451="",0,IF(AND(N$1008&lt;&gt;"",Datos!N451=N$1008),0,IF(N$1004=0,0,1-CHOOSE(N$1004,IF(ISNUMBER(Datos!N451),AND(OR(N$1005="",Datos!N451&gt;=N$1005),OR(N$1006="",Datos!N451&lt;=N$1006)),FALSE),IF(ISNUMBER(Datos!N451),AND(Datos!N451=INT(Datos!N451),AND(OR(N$1005="",Datos!N451&gt;=N$1005),OR(N$1006="",Datos!N451&lt;=N$1006))),FALSE),OR(ISNUMBER(FIND(";"&amp;UPPER(TRIM(Datos!N451&amp;""))&amp;"=",N$1007)),ISNUMBER(FIND(";"&amp;UPPER(TRIM(Datos!N451&amp;""))&amp;";",N$1007))),OR(UPPER(TRIM(Datos!N451&amp;""))="SÍ",UPPER(TRIM(Datos!N451&amp;""))="SI",UPPER(TRIM(Datos!N451&amp;""))="NO"),IF(ISNUMBER(Datos!N451),AND(OR(N$1005="",Datos!N451&gt;=N$1005),OR(N$1006="",Datos!N451&lt;=N$1006)),FALSE),TRUE))))</f>
        <v>0.0</v>
      </c>
      <c r="O451">
        <f>IF(Datos!O451="",0,IF(AND(O$1008&lt;&gt;"",Datos!O451=O$1008),0,IF(O$1004=0,0,1-CHOOSE(O$1004,IF(ISNUMBER(Datos!O451),AND(OR(O$1005="",Datos!O451&gt;=O$1005),OR(O$1006="",Datos!O451&lt;=O$1006)),FALSE),IF(ISNUMBER(Datos!O451),AND(Datos!O451=INT(Datos!O451),AND(OR(O$1005="",Datos!O451&gt;=O$1005),OR(O$1006="",Datos!O451&lt;=O$1006))),FALSE),OR(ISNUMBER(FIND(";"&amp;UPPER(TRIM(Datos!O451&amp;""))&amp;"=",O$1007)),ISNUMBER(FIND(";"&amp;UPPER(TRIM(Datos!O451&amp;""))&amp;";",O$1007))),OR(UPPER(TRIM(Datos!O451&amp;""))="SÍ",UPPER(TRIM(Datos!O451&amp;""))="SI",UPPER(TRIM(Datos!O451&amp;""))="NO"),IF(ISNUMBER(Datos!O451),AND(OR(O$1005="",Datos!O451&gt;=O$1005),OR(O$1006="",Datos!O451&lt;=O$1006)),FALSE),TRUE))))</f>
        <v>0.0</v>
      </c>
      <c r="P451">
        <f>IF(Datos!P451="",0,IF(AND(P$1008&lt;&gt;"",Datos!P451=P$1008),0,IF(P$1004=0,0,1-CHOOSE(P$1004,IF(ISNUMBER(Datos!P451),AND(OR(P$1005="",Datos!P451&gt;=P$1005),OR(P$1006="",Datos!P451&lt;=P$1006)),FALSE),IF(ISNUMBER(Datos!P451),AND(Datos!P451=INT(Datos!P451),AND(OR(P$1005="",Datos!P451&gt;=P$1005),OR(P$1006="",Datos!P451&lt;=P$1006))),FALSE),OR(ISNUMBER(FIND(";"&amp;UPPER(TRIM(Datos!P451&amp;""))&amp;"=",P$1007)),ISNUMBER(FIND(";"&amp;UPPER(TRIM(Datos!P451&amp;""))&amp;";",P$1007))),OR(UPPER(TRIM(Datos!P451&amp;""))="SÍ",UPPER(TRIM(Datos!P451&amp;""))="SI",UPPER(TRIM(Datos!P451&amp;""))="NO"),IF(ISNUMBER(Datos!P451),AND(OR(P$1005="",Datos!P451&gt;=P$1005),OR(P$1006="",Datos!P451&lt;=P$1006)),FALSE),TRUE))))</f>
        <v>0.0</v>
      </c>
      <c r="Q451">
        <f>IF(Datos!Q451="",0,IF(AND(Q$1008&lt;&gt;"",Datos!Q451=Q$1008),0,IF(Q$1004=0,0,1-CHOOSE(Q$1004,IF(ISNUMBER(Datos!Q451),AND(OR(Q$1005="",Datos!Q451&gt;=Q$1005),OR(Q$1006="",Datos!Q451&lt;=Q$1006)),FALSE),IF(ISNUMBER(Datos!Q451),AND(Datos!Q451=INT(Datos!Q451),AND(OR(Q$1005="",Datos!Q451&gt;=Q$1005),OR(Q$1006="",Datos!Q451&lt;=Q$1006))),FALSE),OR(ISNUMBER(FIND(";"&amp;UPPER(TRIM(Datos!Q451&amp;""))&amp;"=",Q$1007)),ISNUMBER(FIND(";"&amp;UPPER(TRIM(Datos!Q451&amp;""))&amp;";",Q$1007))),OR(UPPER(TRIM(Datos!Q451&amp;""))="SÍ",UPPER(TRIM(Datos!Q451&amp;""))="SI",UPPER(TRIM(Datos!Q451&amp;""))="NO"),IF(ISNUMBER(Datos!Q451),AND(OR(Q$1005="",Datos!Q451&gt;=Q$1005),OR(Q$1006="",Datos!Q451&lt;=Q$1006)),FALSE),TRUE))))</f>
        <v>0.0</v>
      </c>
      <c r="R451">
        <f>IF(Datos!R451="",0,IF(AND(R$1008&lt;&gt;"",Datos!R451=R$1008),0,IF(R$1004=0,0,1-CHOOSE(R$1004,IF(ISNUMBER(Datos!R451),AND(OR(R$1005="",Datos!R451&gt;=R$1005),OR(R$1006="",Datos!R451&lt;=R$1006)),FALSE),IF(ISNUMBER(Datos!R451),AND(Datos!R451=INT(Datos!R451),AND(OR(R$1005="",Datos!R451&gt;=R$1005),OR(R$1006="",Datos!R451&lt;=R$1006))),FALSE),OR(ISNUMBER(FIND(";"&amp;UPPER(TRIM(Datos!R451&amp;""))&amp;"=",R$1007)),ISNUMBER(FIND(";"&amp;UPPER(TRIM(Datos!R451&amp;""))&amp;";",R$1007))),OR(UPPER(TRIM(Datos!R451&amp;""))="SÍ",UPPER(TRIM(Datos!R451&amp;""))="SI",UPPER(TRIM(Datos!R451&amp;""))="NO"),IF(ISNUMBER(Datos!R451),AND(OR(R$1005="",Datos!R451&gt;=R$1005),OR(R$1006="",Datos!R451&lt;=R$1006)),FALSE),TRUE))))</f>
        <v>0.0</v>
      </c>
      <c r="S451">
        <f>IF(Datos!S451="",0,IF(AND(S$1008&lt;&gt;"",Datos!S451=S$1008),0,IF(S$1004=0,0,1-CHOOSE(S$1004,IF(ISNUMBER(Datos!S451),AND(OR(S$1005="",Datos!S451&gt;=S$1005),OR(S$1006="",Datos!S451&lt;=S$1006)),FALSE),IF(ISNUMBER(Datos!S451),AND(Datos!S451=INT(Datos!S451),AND(OR(S$1005="",Datos!S451&gt;=S$1005),OR(S$1006="",Datos!S451&lt;=S$1006))),FALSE),OR(ISNUMBER(FIND(";"&amp;UPPER(TRIM(Datos!S451&amp;""))&amp;"=",S$1007)),ISNUMBER(FIND(";"&amp;UPPER(TRIM(Datos!S451&amp;""))&amp;";",S$1007))),OR(UPPER(TRIM(Datos!S451&amp;""))="SÍ",UPPER(TRIM(Datos!S451&amp;""))="SI",UPPER(TRIM(Datos!S451&amp;""))="NO"),IF(ISNUMBER(Datos!S451),AND(OR(S$1005="",Datos!S451&gt;=S$1005),OR(S$1006="",Datos!S451&lt;=S$1006)),FALSE),TRUE))))</f>
        <v>0.0</v>
      </c>
      <c r="T451">
        <f>IF(Datos!T451="",0,IF(AND(T$1008&lt;&gt;"",Datos!T451=T$1008),0,IF(T$1004=0,0,1-CHOOSE(T$1004,IF(ISNUMBER(Datos!T451),AND(OR(T$1005="",Datos!T451&gt;=T$1005),OR(T$1006="",Datos!T451&lt;=T$1006)),FALSE),IF(ISNUMBER(Datos!T451),AND(Datos!T451=INT(Datos!T451),AND(OR(T$1005="",Datos!T451&gt;=T$1005),OR(T$1006="",Datos!T451&lt;=T$1006))),FALSE),OR(ISNUMBER(FIND(";"&amp;UPPER(TRIM(Datos!T451&amp;""))&amp;"=",T$1007)),ISNUMBER(FIND(";"&amp;UPPER(TRIM(Datos!T451&amp;""))&amp;";",T$1007))),OR(UPPER(TRIM(Datos!T451&amp;""))="SÍ",UPPER(TRIM(Datos!T451&amp;""))="SI",UPPER(TRIM(Datos!T451&amp;""))="NO"),IF(ISNUMBER(Datos!T451),AND(OR(T$1005="",Datos!T451&gt;=T$1005),OR(T$1006="",Datos!T451&lt;=T$1006)),FALSE),TRUE))))</f>
        <v>0.0</v>
      </c>
      <c r="U451">
        <f>IF(Datos!U451="",0,IF(AND(U$1008&lt;&gt;"",Datos!U451=U$1008),0,IF(U$1004=0,0,1-CHOOSE(U$1004,IF(ISNUMBER(Datos!U451),AND(OR(U$1005="",Datos!U451&gt;=U$1005),OR(U$1006="",Datos!U451&lt;=U$1006)),FALSE),IF(ISNUMBER(Datos!U451),AND(Datos!U451=INT(Datos!U451),AND(OR(U$1005="",Datos!U451&gt;=U$1005),OR(U$1006="",Datos!U451&lt;=U$1006))),FALSE),OR(ISNUMBER(FIND(";"&amp;UPPER(TRIM(Datos!U451&amp;""))&amp;"=",U$1007)),ISNUMBER(FIND(";"&amp;UPPER(TRIM(Datos!U451&amp;""))&amp;";",U$1007))),OR(UPPER(TRIM(Datos!U451&amp;""))="SÍ",UPPER(TRIM(Datos!U451&amp;""))="SI",UPPER(TRIM(Datos!U451&amp;""))="NO"),IF(ISNUMBER(Datos!U451),AND(OR(U$1005="",Datos!U451&gt;=U$1005),OR(U$1006="",Datos!U451&lt;=U$1006)),FALSE),TRUE))))</f>
        <v>0.0</v>
      </c>
      <c r="V451">
        <f>IF(Datos!V451="",0,IF(AND(V$1008&lt;&gt;"",Datos!V451=V$1008),0,IF(V$1004=0,0,1-CHOOSE(V$1004,IF(ISNUMBER(Datos!V451),AND(OR(V$1005="",Datos!V451&gt;=V$1005),OR(V$1006="",Datos!V451&lt;=V$1006)),FALSE),IF(ISNUMBER(Datos!V451),AND(Datos!V451=INT(Datos!V451),AND(OR(V$1005="",Datos!V451&gt;=V$1005),OR(V$1006="",Datos!V451&lt;=V$1006))),FALSE),OR(ISNUMBER(FIND(";"&amp;UPPER(TRIM(Datos!V451&amp;""))&amp;"=",V$1007)),ISNUMBER(FIND(";"&amp;UPPER(TRIM(Datos!V451&amp;""))&amp;";",V$1007))),OR(UPPER(TRIM(Datos!V451&amp;""))="SÍ",UPPER(TRIM(Datos!V451&amp;""))="SI",UPPER(TRIM(Datos!V451&amp;""))="NO"),IF(ISNUMBER(Datos!V451),AND(OR(V$1005="",Datos!V451&gt;=V$1005),OR(V$1006="",Datos!V451&lt;=V$1006)),FALSE),TRUE))))</f>
        <v>0.0</v>
      </c>
      <c r="W451">
        <f>IF(Datos!W451="",0,IF(AND(W$1008&lt;&gt;"",Datos!W451=W$1008),0,IF(W$1004=0,0,1-CHOOSE(W$1004,IF(ISNUMBER(Datos!W451),AND(OR(W$1005="",Datos!W451&gt;=W$1005),OR(W$1006="",Datos!W451&lt;=W$1006)),FALSE),IF(ISNUMBER(Datos!W451),AND(Datos!W451=INT(Datos!W451),AND(OR(W$1005="",Datos!W451&gt;=W$1005),OR(W$1006="",Datos!W451&lt;=W$1006))),FALSE),OR(ISNUMBER(FIND(";"&amp;UPPER(TRIM(Datos!W451&amp;""))&amp;"=",W$1007)),ISNUMBER(FIND(";"&amp;UPPER(TRIM(Datos!W451&amp;""))&amp;";",W$1007))),OR(UPPER(TRIM(Datos!W451&amp;""))="SÍ",UPPER(TRIM(Datos!W451&amp;""))="SI",UPPER(TRIM(Datos!W451&amp;""))="NO"),IF(ISNUMBER(Datos!W451),AND(OR(W$1005="",Datos!W451&gt;=W$1005),OR(W$1006="",Datos!W451&lt;=W$1006)),FALSE),TRUE))))</f>
        <v>0.0</v>
      </c>
      <c r="X451">
        <f>IF(Datos!X451="",0,IF(AND(X$1008&lt;&gt;"",Datos!X451=X$1008),0,IF(X$1004=0,0,1-CHOOSE(X$1004,IF(ISNUMBER(Datos!X451),AND(OR(X$1005="",Datos!X451&gt;=X$1005),OR(X$1006="",Datos!X451&lt;=X$1006)),FALSE),IF(ISNUMBER(Datos!X451),AND(Datos!X451=INT(Datos!X451),AND(OR(X$1005="",Datos!X451&gt;=X$1005),OR(X$1006="",Datos!X451&lt;=X$1006))),FALSE),OR(ISNUMBER(FIND(";"&amp;UPPER(TRIM(Datos!X451&amp;""))&amp;"=",X$1007)),ISNUMBER(FIND(";"&amp;UPPER(TRIM(Datos!X451&amp;""))&amp;";",X$1007))),OR(UPPER(TRIM(Datos!X451&amp;""))="SÍ",UPPER(TRIM(Datos!X451&amp;""))="SI",UPPER(TRIM(Datos!X451&amp;""))="NO"),IF(ISNUMBER(Datos!X451),AND(OR(X$1005="",Datos!X451&gt;=X$1005),OR(X$1006="",Datos!X451&lt;=X$1006)),FALSE),TRUE))))</f>
        <v>0.0</v>
      </c>
      <c r="Y451">
        <f>IF(Datos!Y451="",0,IF(AND(Y$1008&lt;&gt;"",Datos!Y451=Y$1008),0,IF(Y$1004=0,0,1-CHOOSE(Y$1004,IF(ISNUMBER(Datos!Y451),AND(OR(Y$1005="",Datos!Y451&gt;=Y$1005),OR(Y$1006="",Datos!Y451&lt;=Y$1006)),FALSE),IF(ISNUMBER(Datos!Y451),AND(Datos!Y451=INT(Datos!Y451),AND(OR(Y$1005="",Datos!Y451&gt;=Y$1005),OR(Y$1006="",Datos!Y451&lt;=Y$1006))),FALSE),OR(ISNUMBER(FIND(";"&amp;UPPER(TRIM(Datos!Y451&amp;""))&amp;"=",Y$1007)),ISNUMBER(FIND(";"&amp;UPPER(TRIM(Datos!Y451&amp;""))&amp;";",Y$1007))),OR(UPPER(TRIM(Datos!Y451&amp;""))="SÍ",UPPER(TRIM(Datos!Y451&amp;""))="SI",UPPER(TRIM(Datos!Y451&amp;""))="NO"),IF(ISNUMBER(Datos!Y451),AND(OR(Y$1005="",Datos!Y451&gt;=Y$1005),OR(Y$1006="",Datos!Y451&lt;=Y$1006)),FALSE),TRUE))))</f>
        <v>0.0</v>
      </c>
      <c r="Z451">
        <f>IF(Datos!Z451="",0,IF(AND(Z$1008&lt;&gt;"",Datos!Z451=Z$1008),0,IF(Z$1004=0,0,1-CHOOSE(Z$1004,IF(ISNUMBER(Datos!Z451),AND(OR(Z$1005="",Datos!Z451&gt;=Z$1005),OR(Z$1006="",Datos!Z451&lt;=Z$1006)),FALSE),IF(ISNUMBER(Datos!Z451),AND(Datos!Z451=INT(Datos!Z451),AND(OR(Z$1005="",Datos!Z451&gt;=Z$1005),OR(Z$1006="",Datos!Z451&lt;=Z$1006))),FALSE),OR(ISNUMBER(FIND(";"&amp;UPPER(TRIM(Datos!Z451&amp;""))&amp;"=",Z$1007)),ISNUMBER(FIND(";"&amp;UPPER(TRIM(Datos!Z451&amp;""))&amp;";",Z$1007))),OR(UPPER(TRIM(Datos!Z451&amp;""))="SÍ",UPPER(TRIM(Datos!Z451&amp;""))="SI",UPPER(TRIM(Datos!Z451&amp;""))="NO"),IF(ISNUMBER(Datos!Z451),AND(OR(Z$1005="",Datos!Z451&gt;=Z$1005),OR(Z$1006="",Datos!Z451&lt;=Z$1006)),FALSE),TRUE))))</f>
        <v>0.0</v>
      </c>
      <c r="AA451">
        <f>IF(Datos!AA451="",0,IF(AND(AA$1008&lt;&gt;"",Datos!AA451=AA$1008),0,IF(AA$1004=0,0,1-CHOOSE(AA$1004,IF(ISNUMBER(Datos!AA451),AND(OR(AA$1005="",Datos!AA451&gt;=AA$1005),OR(AA$1006="",Datos!AA451&lt;=AA$1006)),FALSE),IF(ISNUMBER(Datos!AA451),AND(Datos!AA451=INT(Datos!AA451),AND(OR(AA$1005="",Datos!AA451&gt;=AA$1005),OR(AA$1006="",Datos!AA451&lt;=AA$1006))),FALSE),OR(ISNUMBER(FIND(";"&amp;UPPER(TRIM(Datos!AA451&amp;""))&amp;"=",AA$1007)),ISNUMBER(FIND(";"&amp;UPPER(TRIM(Datos!AA451&amp;""))&amp;";",AA$1007))),OR(UPPER(TRIM(Datos!AA451&amp;""))="SÍ",UPPER(TRIM(Datos!AA451&amp;""))="SI",UPPER(TRIM(Datos!AA451&amp;""))="NO"),IF(ISNUMBER(Datos!AA451),AND(OR(AA$1005="",Datos!AA451&gt;=AA$1005),OR(AA$1006="",Datos!AA451&lt;=AA$1006)),FALSE),TRUE))))</f>
        <v>0.0</v>
      </c>
      <c r="AB451">
        <f>IF(Datos!AB451="",0,IF(AND(AB$1008&lt;&gt;"",Datos!AB451=AB$1008),0,IF(AB$1004=0,0,1-CHOOSE(AB$1004,IF(ISNUMBER(Datos!AB451),AND(OR(AB$1005="",Datos!AB451&gt;=AB$1005),OR(AB$1006="",Datos!AB451&lt;=AB$1006)),FALSE),IF(ISNUMBER(Datos!AB451),AND(Datos!AB451=INT(Datos!AB451),AND(OR(AB$1005="",Datos!AB451&gt;=AB$1005),OR(AB$1006="",Datos!AB451&lt;=AB$1006))),FALSE),OR(ISNUMBER(FIND(";"&amp;UPPER(TRIM(Datos!AB451&amp;""))&amp;"=",AB$1007)),ISNUMBER(FIND(";"&amp;UPPER(TRIM(Datos!AB451&amp;""))&amp;";",AB$1007))),OR(UPPER(TRIM(Datos!AB451&amp;""))="SÍ",UPPER(TRIM(Datos!AB451&amp;""))="SI",UPPER(TRIM(Datos!AB451&amp;""))="NO"),IF(ISNUMBER(Datos!AB451),AND(OR(AB$1005="",Datos!AB451&gt;=AB$1005),OR(AB$1006="",Datos!AB451&lt;=AB$1006)),FALSE),TRUE))))</f>
        <v>0.0</v>
      </c>
      <c r="AC451">
        <f>IF(Datos!AC451="",0,IF(AND(AC$1008&lt;&gt;"",Datos!AC451=AC$1008),0,IF(AC$1004=0,0,1-CHOOSE(AC$1004,IF(ISNUMBER(Datos!AC451),AND(OR(AC$1005="",Datos!AC451&gt;=AC$1005),OR(AC$1006="",Datos!AC451&lt;=AC$1006)),FALSE),IF(ISNUMBER(Datos!AC451),AND(Datos!AC451=INT(Datos!AC451),AND(OR(AC$1005="",Datos!AC451&gt;=AC$1005),OR(AC$1006="",Datos!AC451&lt;=AC$1006))),FALSE),OR(ISNUMBER(FIND(";"&amp;UPPER(TRIM(Datos!AC451&amp;""))&amp;"=",AC$1007)),ISNUMBER(FIND(";"&amp;UPPER(TRIM(Datos!AC451&amp;""))&amp;";",AC$1007))),OR(UPPER(TRIM(Datos!AC451&amp;""))="SÍ",UPPER(TRIM(Datos!AC451&amp;""))="SI",UPPER(TRIM(Datos!AC451&amp;""))="NO"),IF(ISNUMBER(Datos!AC451),AND(OR(AC$1005="",Datos!AC451&gt;=AC$1005),OR(AC$1006="",Datos!AC451&lt;=AC$1006)),FALSE),TRUE))))</f>
        <v>0.0</v>
      </c>
      <c r="AD451">
        <f>IF(Datos!AD451="",0,IF(AND(AD$1008&lt;&gt;"",Datos!AD451=AD$1008),0,IF(AD$1004=0,0,1-CHOOSE(AD$1004,IF(ISNUMBER(Datos!AD451),AND(OR(AD$1005="",Datos!AD451&gt;=AD$1005),OR(AD$1006="",Datos!AD451&lt;=AD$1006)),FALSE),IF(ISNUMBER(Datos!AD451),AND(Datos!AD451=INT(Datos!AD451),AND(OR(AD$1005="",Datos!AD451&gt;=AD$1005),OR(AD$1006="",Datos!AD451&lt;=AD$1006))),FALSE),OR(ISNUMBER(FIND(";"&amp;UPPER(TRIM(Datos!AD451&amp;""))&amp;"=",AD$1007)),ISNUMBER(FIND(";"&amp;UPPER(TRIM(Datos!AD451&amp;""))&amp;";",AD$1007))),OR(UPPER(TRIM(Datos!AD451&amp;""))="SÍ",UPPER(TRIM(Datos!AD451&amp;""))="SI",UPPER(TRIM(Datos!AD451&amp;""))="NO"),IF(ISNUMBER(Datos!AD451),AND(OR(AD$1005="",Datos!AD451&gt;=AD$1005),OR(AD$1006="",Datos!AD451&lt;=AD$1006)),FALSE),TRUE))))</f>
        <v>0.0</v>
      </c>
      <c r="AE451">
        <f>IF(Datos!AE451="",0,IF(AND(AE$1008&lt;&gt;"",Datos!AE451=AE$1008),0,IF(AE$1004=0,0,1-CHOOSE(AE$1004,IF(ISNUMBER(Datos!AE451),AND(OR(AE$1005="",Datos!AE451&gt;=AE$1005),OR(AE$1006="",Datos!AE451&lt;=AE$1006)),FALSE),IF(ISNUMBER(Datos!AE451),AND(Datos!AE451=INT(Datos!AE451),AND(OR(AE$1005="",Datos!AE451&gt;=AE$1005),OR(AE$1006="",Datos!AE451&lt;=AE$1006))),FALSE),OR(ISNUMBER(FIND(";"&amp;UPPER(TRIM(Datos!AE451&amp;""))&amp;"=",AE$1007)),ISNUMBER(FIND(";"&amp;UPPER(TRIM(Datos!AE451&amp;""))&amp;";",AE$1007))),OR(UPPER(TRIM(Datos!AE451&amp;""))="SÍ",UPPER(TRIM(Datos!AE451&amp;""))="SI",UPPER(TRIM(Datos!AE451&amp;""))="NO"),IF(ISNUMBER(Datos!AE451),AND(OR(AE$1005="",Datos!AE451&gt;=AE$1005),OR(AE$1006="",Datos!AE451&lt;=AE$1006)),FALSE),TRUE))))</f>
        <v>0.0</v>
      </c>
    </row>
    <row r="452" spans="2:31">
      <c r="B452">
        <f>IF(Datos!B452="",0,IF(AND(B$1008&lt;&gt;"",Datos!B452=B$1008),0,IF(B$1004=0,0,1-CHOOSE(B$1004,IF(ISNUMBER(Datos!B452),AND(OR(B$1005="",Datos!B452&gt;=B$1005),OR(B$1006="",Datos!B452&lt;=B$1006)),FALSE),IF(ISNUMBER(Datos!B452),AND(Datos!B452=INT(Datos!B452),AND(OR(B$1005="",Datos!B452&gt;=B$1005),OR(B$1006="",Datos!B452&lt;=B$1006))),FALSE),OR(ISNUMBER(FIND(";"&amp;UPPER(TRIM(Datos!B452&amp;""))&amp;"=",B$1007)),ISNUMBER(FIND(";"&amp;UPPER(TRIM(Datos!B452&amp;""))&amp;";",B$1007))),OR(UPPER(TRIM(Datos!B452&amp;""))="SÍ",UPPER(TRIM(Datos!B452&amp;""))="SI",UPPER(TRIM(Datos!B452&amp;""))="NO"),IF(ISNUMBER(Datos!B452),AND(OR(B$1005="",Datos!B452&gt;=B$1005),OR(B$1006="",Datos!B452&lt;=B$1006)),FALSE),TRUE))))</f>
        <v>0.0</v>
      </c>
      <c r="C452">
        <f>IF(Datos!C452="",0,IF(AND(C$1008&lt;&gt;"",Datos!C452=C$1008),0,IF(C$1004=0,0,1-CHOOSE(C$1004,IF(ISNUMBER(Datos!C452),AND(OR(C$1005="",Datos!C452&gt;=C$1005),OR(C$1006="",Datos!C452&lt;=C$1006)),FALSE),IF(ISNUMBER(Datos!C452),AND(Datos!C452=INT(Datos!C452),AND(OR(C$1005="",Datos!C452&gt;=C$1005),OR(C$1006="",Datos!C452&lt;=C$1006))),FALSE),OR(ISNUMBER(FIND(";"&amp;UPPER(TRIM(Datos!C452&amp;""))&amp;"=",C$1007)),ISNUMBER(FIND(";"&amp;UPPER(TRIM(Datos!C452&amp;""))&amp;";",C$1007))),OR(UPPER(TRIM(Datos!C452&amp;""))="SÍ",UPPER(TRIM(Datos!C452&amp;""))="SI",UPPER(TRIM(Datos!C452&amp;""))="NO"),IF(ISNUMBER(Datos!C452),AND(OR(C$1005="",Datos!C452&gt;=C$1005),OR(C$1006="",Datos!C452&lt;=C$1006)),FALSE),TRUE))))</f>
        <v>0.0</v>
      </c>
      <c r="D452">
        <f>IF(Datos!D452="",0,IF(AND(D$1008&lt;&gt;"",Datos!D452=D$1008),0,IF(D$1004=0,0,1-CHOOSE(D$1004,IF(ISNUMBER(Datos!D452),AND(OR(D$1005="",Datos!D452&gt;=D$1005),OR(D$1006="",Datos!D452&lt;=D$1006)),FALSE),IF(ISNUMBER(Datos!D452),AND(Datos!D452=INT(Datos!D452),AND(OR(D$1005="",Datos!D452&gt;=D$1005),OR(D$1006="",Datos!D452&lt;=D$1006))),FALSE),OR(ISNUMBER(FIND(";"&amp;UPPER(TRIM(Datos!D452&amp;""))&amp;"=",D$1007)),ISNUMBER(FIND(";"&amp;UPPER(TRIM(Datos!D452&amp;""))&amp;";",D$1007))),OR(UPPER(TRIM(Datos!D452&amp;""))="SÍ",UPPER(TRIM(Datos!D452&amp;""))="SI",UPPER(TRIM(Datos!D452&amp;""))="NO"),IF(ISNUMBER(Datos!D452),AND(OR(D$1005="",Datos!D452&gt;=D$1005),OR(D$1006="",Datos!D452&lt;=D$1006)),FALSE),TRUE))))</f>
        <v>0.0</v>
      </c>
      <c r="E452">
        <f>IF(Datos!E452="",0,IF(AND(E$1008&lt;&gt;"",Datos!E452=E$1008),0,IF(E$1004=0,0,1-CHOOSE(E$1004,IF(ISNUMBER(Datos!E452),AND(OR(E$1005="",Datos!E452&gt;=E$1005),OR(E$1006="",Datos!E452&lt;=E$1006)),FALSE),IF(ISNUMBER(Datos!E452),AND(Datos!E452=INT(Datos!E452),AND(OR(E$1005="",Datos!E452&gt;=E$1005),OR(E$1006="",Datos!E452&lt;=E$1006))),FALSE),OR(ISNUMBER(FIND(";"&amp;UPPER(TRIM(Datos!E452&amp;""))&amp;"=",E$1007)),ISNUMBER(FIND(";"&amp;UPPER(TRIM(Datos!E452&amp;""))&amp;";",E$1007))),OR(UPPER(TRIM(Datos!E452&amp;""))="SÍ",UPPER(TRIM(Datos!E452&amp;""))="SI",UPPER(TRIM(Datos!E452&amp;""))="NO"),IF(ISNUMBER(Datos!E452),AND(OR(E$1005="",Datos!E452&gt;=E$1005),OR(E$1006="",Datos!E452&lt;=E$1006)),FALSE),TRUE))))</f>
        <v>0.0</v>
      </c>
      <c r="F452">
        <f>IF(Datos!F452="",0,IF(AND(F$1008&lt;&gt;"",Datos!F452=F$1008),0,IF(F$1004=0,0,1-CHOOSE(F$1004,IF(ISNUMBER(Datos!F452),AND(OR(F$1005="",Datos!F452&gt;=F$1005),OR(F$1006="",Datos!F452&lt;=F$1006)),FALSE),IF(ISNUMBER(Datos!F452),AND(Datos!F452=INT(Datos!F452),AND(OR(F$1005="",Datos!F452&gt;=F$1005),OR(F$1006="",Datos!F452&lt;=F$1006))),FALSE),OR(ISNUMBER(FIND(";"&amp;UPPER(TRIM(Datos!F452&amp;""))&amp;"=",F$1007)),ISNUMBER(FIND(";"&amp;UPPER(TRIM(Datos!F452&amp;""))&amp;";",F$1007))),OR(UPPER(TRIM(Datos!F452&amp;""))="SÍ",UPPER(TRIM(Datos!F452&amp;""))="SI",UPPER(TRIM(Datos!F452&amp;""))="NO"),IF(ISNUMBER(Datos!F452),AND(OR(F$1005="",Datos!F452&gt;=F$1005),OR(F$1006="",Datos!F452&lt;=F$1006)),FALSE),TRUE))))</f>
        <v>0.0</v>
      </c>
      <c r="G452">
        <f>IF(Datos!G452="",0,IF(AND(G$1008&lt;&gt;"",Datos!G452=G$1008),0,IF(G$1004=0,0,1-CHOOSE(G$1004,IF(ISNUMBER(Datos!G452),AND(OR(G$1005="",Datos!G452&gt;=G$1005),OR(G$1006="",Datos!G452&lt;=G$1006)),FALSE),IF(ISNUMBER(Datos!G452),AND(Datos!G452=INT(Datos!G452),AND(OR(G$1005="",Datos!G452&gt;=G$1005),OR(G$1006="",Datos!G452&lt;=G$1006))),FALSE),OR(ISNUMBER(FIND(";"&amp;UPPER(TRIM(Datos!G452&amp;""))&amp;"=",G$1007)),ISNUMBER(FIND(";"&amp;UPPER(TRIM(Datos!G452&amp;""))&amp;";",G$1007))),OR(UPPER(TRIM(Datos!G452&amp;""))="SÍ",UPPER(TRIM(Datos!G452&amp;""))="SI",UPPER(TRIM(Datos!G452&amp;""))="NO"),IF(ISNUMBER(Datos!G452),AND(OR(G$1005="",Datos!G452&gt;=G$1005),OR(G$1006="",Datos!G452&lt;=G$1006)),FALSE),TRUE))))</f>
        <v>0.0</v>
      </c>
      <c r="H452">
        <f>IF(Datos!H452="",0,IF(AND(H$1008&lt;&gt;"",Datos!H452=H$1008),0,IF(H$1004=0,0,1-CHOOSE(H$1004,IF(ISNUMBER(Datos!H452),AND(OR(H$1005="",Datos!H452&gt;=H$1005),OR(H$1006="",Datos!H452&lt;=H$1006)),FALSE),IF(ISNUMBER(Datos!H452),AND(Datos!H452=INT(Datos!H452),AND(OR(H$1005="",Datos!H452&gt;=H$1005),OR(H$1006="",Datos!H452&lt;=H$1006))),FALSE),OR(ISNUMBER(FIND(";"&amp;UPPER(TRIM(Datos!H452&amp;""))&amp;"=",H$1007)),ISNUMBER(FIND(";"&amp;UPPER(TRIM(Datos!H452&amp;""))&amp;";",H$1007))),OR(UPPER(TRIM(Datos!H452&amp;""))="SÍ",UPPER(TRIM(Datos!H452&amp;""))="SI",UPPER(TRIM(Datos!H452&amp;""))="NO"),IF(ISNUMBER(Datos!H452),AND(OR(H$1005="",Datos!H452&gt;=H$1005),OR(H$1006="",Datos!H452&lt;=H$1006)),FALSE),TRUE))))</f>
        <v>0.0</v>
      </c>
      <c r="I452">
        <f>IF(Datos!I452="",0,IF(AND(I$1008&lt;&gt;"",Datos!I452=I$1008),0,IF(I$1004=0,0,1-CHOOSE(I$1004,IF(ISNUMBER(Datos!I452),AND(OR(I$1005="",Datos!I452&gt;=I$1005),OR(I$1006="",Datos!I452&lt;=I$1006)),FALSE),IF(ISNUMBER(Datos!I452),AND(Datos!I452=INT(Datos!I452),AND(OR(I$1005="",Datos!I452&gt;=I$1005),OR(I$1006="",Datos!I452&lt;=I$1006))),FALSE),OR(ISNUMBER(FIND(";"&amp;UPPER(TRIM(Datos!I452&amp;""))&amp;"=",I$1007)),ISNUMBER(FIND(";"&amp;UPPER(TRIM(Datos!I452&amp;""))&amp;";",I$1007))),OR(UPPER(TRIM(Datos!I452&amp;""))="SÍ",UPPER(TRIM(Datos!I452&amp;""))="SI",UPPER(TRIM(Datos!I452&amp;""))="NO"),IF(ISNUMBER(Datos!I452),AND(OR(I$1005="",Datos!I452&gt;=I$1005),OR(I$1006="",Datos!I452&lt;=I$1006)),FALSE),TRUE))))</f>
        <v>0.0</v>
      </c>
      <c r="J452">
        <f>IF(Datos!J452="",0,IF(AND(J$1008&lt;&gt;"",Datos!J452=J$1008),0,IF(J$1004=0,0,1-CHOOSE(J$1004,IF(ISNUMBER(Datos!J452),AND(OR(J$1005="",Datos!J452&gt;=J$1005),OR(J$1006="",Datos!J452&lt;=J$1006)),FALSE),IF(ISNUMBER(Datos!J452),AND(Datos!J452=INT(Datos!J452),AND(OR(J$1005="",Datos!J452&gt;=J$1005),OR(J$1006="",Datos!J452&lt;=J$1006))),FALSE),OR(ISNUMBER(FIND(";"&amp;UPPER(TRIM(Datos!J452&amp;""))&amp;"=",J$1007)),ISNUMBER(FIND(";"&amp;UPPER(TRIM(Datos!J452&amp;""))&amp;";",J$1007))),OR(UPPER(TRIM(Datos!J452&amp;""))="SÍ",UPPER(TRIM(Datos!J452&amp;""))="SI",UPPER(TRIM(Datos!J452&amp;""))="NO"),IF(ISNUMBER(Datos!J452),AND(OR(J$1005="",Datos!J452&gt;=J$1005),OR(J$1006="",Datos!J452&lt;=J$1006)),FALSE),TRUE))))</f>
        <v>0.0</v>
      </c>
      <c r="K452">
        <f>IF(Datos!K452="",0,IF(AND(K$1008&lt;&gt;"",Datos!K452=K$1008),0,IF(K$1004=0,0,1-CHOOSE(K$1004,IF(ISNUMBER(Datos!K452),AND(OR(K$1005="",Datos!K452&gt;=K$1005),OR(K$1006="",Datos!K452&lt;=K$1006)),FALSE),IF(ISNUMBER(Datos!K452),AND(Datos!K452=INT(Datos!K452),AND(OR(K$1005="",Datos!K452&gt;=K$1005),OR(K$1006="",Datos!K452&lt;=K$1006))),FALSE),OR(ISNUMBER(FIND(";"&amp;UPPER(TRIM(Datos!K452&amp;""))&amp;"=",K$1007)),ISNUMBER(FIND(";"&amp;UPPER(TRIM(Datos!K452&amp;""))&amp;";",K$1007))),OR(UPPER(TRIM(Datos!K452&amp;""))="SÍ",UPPER(TRIM(Datos!K452&amp;""))="SI",UPPER(TRIM(Datos!K452&amp;""))="NO"),IF(ISNUMBER(Datos!K452),AND(OR(K$1005="",Datos!K452&gt;=K$1005),OR(K$1006="",Datos!K452&lt;=K$1006)),FALSE),TRUE))))</f>
        <v>0.0</v>
      </c>
      <c r="L452">
        <f>IF(Datos!L452="",0,IF(AND(L$1008&lt;&gt;"",Datos!L452=L$1008),0,IF(L$1004=0,0,1-CHOOSE(L$1004,IF(ISNUMBER(Datos!L452),AND(OR(L$1005="",Datos!L452&gt;=L$1005),OR(L$1006="",Datos!L452&lt;=L$1006)),FALSE),IF(ISNUMBER(Datos!L452),AND(Datos!L452=INT(Datos!L452),AND(OR(L$1005="",Datos!L452&gt;=L$1005),OR(L$1006="",Datos!L452&lt;=L$1006))),FALSE),OR(ISNUMBER(FIND(";"&amp;UPPER(TRIM(Datos!L452&amp;""))&amp;"=",L$1007)),ISNUMBER(FIND(";"&amp;UPPER(TRIM(Datos!L452&amp;""))&amp;";",L$1007))),OR(UPPER(TRIM(Datos!L452&amp;""))="SÍ",UPPER(TRIM(Datos!L452&amp;""))="SI",UPPER(TRIM(Datos!L452&amp;""))="NO"),IF(ISNUMBER(Datos!L452),AND(OR(L$1005="",Datos!L452&gt;=L$1005),OR(L$1006="",Datos!L452&lt;=L$1006)),FALSE),TRUE))))</f>
        <v>0.0</v>
      </c>
      <c r="M452">
        <f>IF(Datos!M452="",0,IF(AND(M$1008&lt;&gt;"",Datos!M452=M$1008),0,IF(M$1004=0,0,1-CHOOSE(M$1004,IF(ISNUMBER(Datos!M452),AND(OR(M$1005="",Datos!M452&gt;=M$1005),OR(M$1006="",Datos!M452&lt;=M$1006)),FALSE),IF(ISNUMBER(Datos!M452),AND(Datos!M452=INT(Datos!M452),AND(OR(M$1005="",Datos!M452&gt;=M$1005),OR(M$1006="",Datos!M452&lt;=M$1006))),FALSE),OR(ISNUMBER(FIND(";"&amp;UPPER(TRIM(Datos!M452&amp;""))&amp;"=",M$1007)),ISNUMBER(FIND(";"&amp;UPPER(TRIM(Datos!M452&amp;""))&amp;";",M$1007))),OR(UPPER(TRIM(Datos!M452&amp;""))="SÍ",UPPER(TRIM(Datos!M452&amp;""))="SI",UPPER(TRIM(Datos!M452&amp;""))="NO"),IF(ISNUMBER(Datos!M452),AND(OR(M$1005="",Datos!M452&gt;=M$1005),OR(M$1006="",Datos!M452&lt;=M$1006)),FALSE),TRUE))))</f>
        <v>0.0</v>
      </c>
      <c r="N452">
        <f>IF(Datos!N452="",0,IF(AND(N$1008&lt;&gt;"",Datos!N452=N$1008),0,IF(N$1004=0,0,1-CHOOSE(N$1004,IF(ISNUMBER(Datos!N452),AND(OR(N$1005="",Datos!N452&gt;=N$1005),OR(N$1006="",Datos!N452&lt;=N$1006)),FALSE),IF(ISNUMBER(Datos!N452),AND(Datos!N452=INT(Datos!N452),AND(OR(N$1005="",Datos!N452&gt;=N$1005),OR(N$1006="",Datos!N452&lt;=N$1006))),FALSE),OR(ISNUMBER(FIND(";"&amp;UPPER(TRIM(Datos!N452&amp;""))&amp;"=",N$1007)),ISNUMBER(FIND(";"&amp;UPPER(TRIM(Datos!N452&amp;""))&amp;";",N$1007))),OR(UPPER(TRIM(Datos!N452&amp;""))="SÍ",UPPER(TRIM(Datos!N452&amp;""))="SI",UPPER(TRIM(Datos!N452&amp;""))="NO"),IF(ISNUMBER(Datos!N452),AND(OR(N$1005="",Datos!N452&gt;=N$1005),OR(N$1006="",Datos!N452&lt;=N$1006)),FALSE),TRUE))))</f>
        <v>0.0</v>
      </c>
      <c r="O452">
        <f>IF(Datos!O452="",0,IF(AND(O$1008&lt;&gt;"",Datos!O452=O$1008),0,IF(O$1004=0,0,1-CHOOSE(O$1004,IF(ISNUMBER(Datos!O452),AND(OR(O$1005="",Datos!O452&gt;=O$1005),OR(O$1006="",Datos!O452&lt;=O$1006)),FALSE),IF(ISNUMBER(Datos!O452),AND(Datos!O452=INT(Datos!O452),AND(OR(O$1005="",Datos!O452&gt;=O$1005),OR(O$1006="",Datos!O452&lt;=O$1006))),FALSE),OR(ISNUMBER(FIND(";"&amp;UPPER(TRIM(Datos!O452&amp;""))&amp;"=",O$1007)),ISNUMBER(FIND(";"&amp;UPPER(TRIM(Datos!O452&amp;""))&amp;";",O$1007))),OR(UPPER(TRIM(Datos!O452&amp;""))="SÍ",UPPER(TRIM(Datos!O452&amp;""))="SI",UPPER(TRIM(Datos!O452&amp;""))="NO"),IF(ISNUMBER(Datos!O452),AND(OR(O$1005="",Datos!O452&gt;=O$1005),OR(O$1006="",Datos!O452&lt;=O$1006)),FALSE),TRUE))))</f>
        <v>0.0</v>
      </c>
      <c r="P452">
        <f>IF(Datos!P452="",0,IF(AND(P$1008&lt;&gt;"",Datos!P452=P$1008),0,IF(P$1004=0,0,1-CHOOSE(P$1004,IF(ISNUMBER(Datos!P452),AND(OR(P$1005="",Datos!P452&gt;=P$1005),OR(P$1006="",Datos!P452&lt;=P$1006)),FALSE),IF(ISNUMBER(Datos!P452),AND(Datos!P452=INT(Datos!P452),AND(OR(P$1005="",Datos!P452&gt;=P$1005),OR(P$1006="",Datos!P452&lt;=P$1006))),FALSE),OR(ISNUMBER(FIND(";"&amp;UPPER(TRIM(Datos!P452&amp;""))&amp;"=",P$1007)),ISNUMBER(FIND(";"&amp;UPPER(TRIM(Datos!P452&amp;""))&amp;";",P$1007))),OR(UPPER(TRIM(Datos!P452&amp;""))="SÍ",UPPER(TRIM(Datos!P452&amp;""))="SI",UPPER(TRIM(Datos!P452&amp;""))="NO"),IF(ISNUMBER(Datos!P452),AND(OR(P$1005="",Datos!P452&gt;=P$1005),OR(P$1006="",Datos!P452&lt;=P$1006)),FALSE),TRUE))))</f>
        <v>0.0</v>
      </c>
      <c r="Q452">
        <f>IF(Datos!Q452="",0,IF(AND(Q$1008&lt;&gt;"",Datos!Q452=Q$1008),0,IF(Q$1004=0,0,1-CHOOSE(Q$1004,IF(ISNUMBER(Datos!Q452),AND(OR(Q$1005="",Datos!Q452&gt;=Q$1005),OR(Q$1006="",Datos!Q452&lt;=Q$1006)),FALSE),IF(ISNUMBER(Datos!Q452),AND(Datos!Q452=INT(Datos!Q452),AND(OR(Q$1005="",Datos!Q452&gt;=Q$1005),OR(Q$1006="",Datos!Q452&lt;=Q$1006))),FALSE),OR(ISNUMBER(FIND(";"&amp;UPPER(TRIM(Datos!Q452&amp;""))&amp;"=",Q$1007)),ISNUMBER(FIND(";"&amp;UPPER(TRIM(Datos!Q452&amp;""))&amp;";",Q$1007))),OR(UPPER(TRIM(Datos!Q452&amp;""))="SÍ",UPPER(TRIM(Datos!Q452&amp;""))="SI",UPPER(TRIM(Datos!Q452&amp;""))="NO"),IF(ISNUMBER(Datos!Q452),AND(OR(Q$1005="",Datos!Q452&gt;=Q$1005),OR(Q$1006="",Datos!Q452&lt;=Q$1006)),FALSE),TRUE))))</f>
        <v>0.0</v>
      </c>
      <c r="R452">
        <f>IF(Datos!R452="",0,IF(AND(R$1008&lt;&gt;"",Datos!R452=R$1008),0,IF(R$1004=0,0,1-CHOOSE(R$1004,IF(ISNUMBER(Datos!R452),AND(OR(R$1005="",Datos!R452&gt;=R$1005),OR(R$1006="",Datos!R452&lt;=R$1006)),FALSE),IF(ISNUMBER(Datos!R452),AND(Datos!R452=INT(Datos!R452),AND(OR(R$1005="",Datos!R452&gt;=R$1005),OR(R$1006="",Datos!R452&lt;=R$1006))),FALSE),OR(ISNUMBER(FIND(";"&amp;UPPER(TRIM(Datos!R452&amp;""))&amp;"=",R$1007)),ISNUMBER(FIND(";"&amp;UPPER(TRIM(Datos!R452&amp;""))&amp;";",R$1007))),OR(UPPER(TRIM(Datos!R452&amp;""))="SÍ",UPPER(TRIM(Datos!R452&amp;""))="SI",UPPER(TRIM(Datos!R452&amp;""))="NO"),IF(ISNUMBER(Datos!R452),AND(OR(R$1005="",Datos!R452&gt;=R$1005),OR(R$1006="",Datos!R452&lt;=R$1006)),FALSE),TRUE))))</f>
        <v>0.0</v>
      </c>
      <c r="S452">
        <f>IF(Datos!S452="",0,IF(AND(S$1008&lt;&gt;"",Datos!S452=S$1008),0,IF(S$1004=0,0,1-CHOOSE(S$1004,IF(ISNUMBER(Datos!S452),AND(OR(S$1005="",Datos!S452&gt;=S$1005),OR(S$1006="",Datos!S452&lt;=S$1006)),FALSE),IF(ISNUMBER(Datos!S452),AND(Datos!S452=INT(Datos!S452),AND(OR(S$1005="",Datos!S452&gt;=S$1005),OR(S$1006="",Datos!S452&lt;=S$1006))),FALSE),OR(ISNUMBER(FIND(";"&amp;UPPER(TRIM(Datos!S452&amp;""))&amp;"=",S$1007)),ISNUMBER(FIND(";"&amp;UPPER(TRIM(Datos!S452&amp;""))&amp;";",S$1007))),OR(UPPER(TRIM(Datos!S452&amp;""))="SÍ",UPPER(TRIM(Datos!S452&amp;""))="SI",UPPER(TRIM(Datos!S452&amp;""))="NO"),IF(ISNUMBER(Datos!S452),AND(OR(S$1005="",Datos!S452&gt;=S$1005),OR(S$1006="",Datos!S452&lt;=S$1006)),FALSE),TRUE))))</f>
        <v>0.0</v>
      </c>
      <c r="T452">
        <f>IF(Datos!T452="",0,IF(AND(T$1008&lt;&gt;"",Datos!T452=T$1008),0,IF(T$1004=0,0,1-CHOOSE(T$1004,IF(ISNUMBER(Datos!T452),AND(OR(T$1005="",Datos!T452&gt;=T$1005),OR(T$1006="",Datos!T452&lt;=T$1006)),FALSE),IF(ISNUMBER(Datos!T452),AND(Datos!T452=INT(Datos!T452),AND(OR(T$1005="",Datos!T452&gt;=T$1005),OR(T$1006="",Datos!T452&lt;=T$1006))),FALSE),OR(ISNUMBER(FIND(";"&amp;UPPER(TRIM(Datos!T452&amp;""))&amp;"=",T$1007)),ISNUMBER(FIND(";"&amp;UPPER(TRIM(Datos!T452&amp;""))&amp;";",T$1007))),OR(UPPER(TRIM(Datos!T452&amp;""))="SÍ",UPPER(TRIM(Datos!T452&amp;""))="SI",UPPER(TRIM(Datos!T452&amp;""))="NO"),IF(ISNUMBER(Datos!T452),AND(OR(T$1005="",Datos!T452&gt;=T$1005),OR(T$1006="",Datos!T452&lt;=T$1006)),FALSE),TRUE))))</f>
        <v>0.0</v>
      </c>
      <c r="U452">
        <f>IF(Datos!U452="",0,IF(AND(U$1008&lt;&gt;"",Datos!U452=U$1008),0,IF(U$1004=0,0,1-CHOOSE(U$1004,IF(ISNUMBER(Datos!U452),AND(OR(U$1005="",Datos!U452&gt;=U$1005),OR(U$1006="",Datos!U452&lt;=U$1006)),FALSE),IF(ISNUMBER(Datos!U452),AND(Datos!U452=INT(Datos!U452),AND(OR(U$1005="",Datos!U452&gt;=U$1005),OR(U$1006="",Datos!U452&lt;=U$1006))),FALSE),OR(ISNUMBER(FIND(";"&amp;UPPER(TRIM(Datos!U452&amp;""))&amp;"=",U$1007)),ISNUMBER(FIND(";"&amp;UPPER(TRIM(Datos!U452&amp;""))&amp;";",U$1007))),OR(UPPER(TRIM(Datos!U452&amp;""))="SÍ",UPPER(TRIM(Datos!U452&amp;""))="SI",UPPER(TRIM(Datos!U452&amp;""))="NO"),IF(ISNUMBER(Datos!U452),AND(OR(U$1005="",Datos!U452&gt;=U$1005),OR(U$1006="",Datos!U452&lt;=U$1006)),FALSE),TRUE))))</f>
        <v>0.0</v>
      </c>
      <c r="V452">
        <f>IF(Datos!V452="",0,IF(AND(V$1008&lt;&gt;"",Datos!V452=V$1008),0,IF(V$1004=0,0,1-CHOOSE(V$1004,IF(ISNUMBER(Datos!V452),AND(OR(V$1005="",Datos!V452&gt;=V$1005),OR(V$1006="",Datos!V452&lt;=V$1006)),FALSE),IF(ISNUMBER(Datos!V452),AND(Datos!V452=INT(Datos!V452),AND(OR(V$1005="",Datos!V452&gt;=V$1005),OR(V$1006="",Datos!V452&lt;=V$1006))),FALSE),OR(ISNUMBER(FIND(";"&amp;UPPER(TRIM(Datos!V452&amp;""))&amp;"=",V$1007)),ISNUMBER(FIND(";"&amp;UPPER(TRIM(Datos!V452&amp;""))&amp;";",V$1007))),OR(UPPER(TRIM(Datos!V452&amp;""))="SÍ",UPPER(TRIM(Datos!V452&amp;""))="SI",UPPER(TRIM(Datos!V452&amp;""))="NO"),IF(ISNUMBER(Datos!V452),AND(OR(V$1005="",Datos!V452&gt;=V$1005),OR(V$1006="",Datos!V452&lt;=V$1006)),FALSE),TRUE))))</f>
        <v>0.0</v>
      </c>
      <c r="W452">
        <f>IF(Datos!W452="",0,IF(AND(W$1008&lt;&gt;"",Datos!W452=W$1008),0,IF(W$1004=0,0,1-CHOOSE(W$1004,IF(ISNUMBER(Datos!W452),AND(OR(W$1005="",Datos!W452&gt;=W$1005),OR(W$1006="",Datos!W452&lt;=W$1006)),FALSE),IF(ISNUMBER(Datos!W452),AND(Datos!W452=INT(Datos!W452),AND(OR(W$1005="",Datos!W452&gt;=W$1005),OR(W$1006="",Datos!W452&lt;=W$1006))),FALSE),OR(ISNUMBER(FIND(";"&amp;UPPER(TRIM(Datos!W452&amp;""))&amp;"=",W$1007)),ISNUMBER(FIND(";"&amp;UPPER(TRIM(Datos!W452&amp;""))&amp;";",W$1007))),OR(UPPER(TRIM(Datos!W452&amp;""))="SÍ",UPPER(TRIM(Datos!W452&amp;""))="SI",UPPER(TRIM(Datos!W452&amp;""))="NO"),IF(ISNUMBER(Datos!W452),AND(OR(W$1005="",Datos!W452&gt;=W$1005),OR(W$1006="",Datos!W452&lt;=W$1006)),FALSE),TRUE))))</f>
        <v>0.0</v>
      </c>
      <c r="X452">
        <f>IF(Datos!X452="",0,IF(AND(X$1008&lt;&gt;"",Datos!X452=X$1008),0,IF(X$1004=0,0,1-CHOOSE(X$1004,IF(ISNUMBER(Datos!X452),AND(OR(X$1005="",Datos!X452&gt;=X$1005),OR(X$1006="",Datos!X452&lt;=X$1006)),FALSE),IF(ISNUMBER(Datos!X452),AND(Datos!X452=INT(Datos!X452),AND(OR(X$1005="",Datos!X452&gt;=X$1005),OR(X$1006="",Datos!X452&lt;=X$1006))),FALSE),OR(ISNUMBER(FIND(";"&amp;UPPER(TRIM(Datos!X452&amp;""))&amp;"=",X$1007)),ISNUMBER(FIND(";"&amp;UPPER(TRIM(Datos!X452&amp;""))&amp;";",X$1007))),OR(UPPER(TRIM(Datos!X452&amp;""))="SÍ",UPPER(TRIM(Datos!X452&amp;""))="SI",UPPER(TRIM(Datos!X452&amp;""))="NO"),IF(ISNUMBER(Datos!X452),AND(OR(X$1005="",Datos!X452&gt;=X$1005),OR(X$1006="",Datos!X452&lt;=X$1006)),FALSE),TRUE))))</f>
        <v>0.0</v>
      </c>
      <c r="Y452">
        <f>IF(Datos!Y452="",0,IF(AND(Y$1008&lt;&gt;"",Datos!Y452=Y$1008),0,IF(Y$1004=0,0,1-CHOOSE(Y$1004,IF(ISNUMBER(Datos!Y452),AND(OR(Y$1005="",Datos!Y452&gt;=Y$1005),OR(Y$1006="",Datos!Y452&lt;=Y$1006)),FALSE),IF(ISNUMBER(Datos!Y452),AND(Datos!Y452=INT(Datos!Y452),AND(OR(Y$1005="",Datos!Y452&gt;=Y$1005),OR(Y$1006="",Datos!Y452&lt;=Y$1006))),FALSE),OR(ISNUMBER(FIND(";"&amp;UPPER(TRIM(Datos!Y452&amp;""))&amp;"=",Y$1007)),ISNUMBER(FIND(";"&amp;UPPER(TRIM(Datos!Y452&amp;""))&amp;";",Y$1007))),OR(UPPER(TRIM(Datos!Y452&amp;""))="SÍ",UPPER(TRIM(Datos!Y452&amp;""))="SI",UPPER(TRIM(Datos!Y452&amp;""))="NO"),IF(ISNUMBER(Datos!Y452),AND(OR(Y$1005="",Datos!Y452&gt;=Y$1005),OR(Y$1006="",Datos!Y452&lt;=Y$1006)),FALSE),TRUE))))</f>
        <v>0.0</v>
      </c>
      <c r="Z452">
        <f>IF(Datos!Z452="",0,IF(AND(Z$1008&lt;&gt;"",Datos!Z452=Z$1008),0,IF(Z$1004=0,0,1-CHOOSE(Z$1004,IF(ISNUMBER(Datos!Z452),AND(OR(Z$1005="",Datos!Z452&gt;=Z$1005),OR(Z$1006="",Datos!Z452&lt;=Z$1006)),FALSE),IF(ISNUMBER(Datos!Z452),AND(Datos!Z452=INT(Datos!Z452),AND(OR(Z$1005="",Datos!Z452&gt;=Z$1005),OR(Z$1006="",Datos!Z452&lt;=Z$1006))),FALSE),OR(ISNUMBER(FIND(";"&amp;UPPER(TRIM(Datos!Z452&amp;""))&amp;"=",Z$1007)),ISNUMBER(FIND(";"&amp;UPPER(TRIM(Datos!Z452&amp;""))&amp;";",Z$1007))),OR(UPPER(TRIM(Datos!Z452&amp;""))="SÍ",UPPER(TRIM(Datos!Z452&amp;""))="SI",UPPER(TRIM(Datos!Z452&amp;""))="NO"),IF(ISNUMBER(Datos!Z452),AND(OR(Z$1005="",Datos!Z452&gt;=Z$1005),OR(Z$1006="",Datos!Z452&lt;=Z$1006)),FALSE),TRUE))))</f>
        <v>0.0</v>
      </c>
      <c r="AA452">
        <f>IF(Datos!AA452="",0,IF(AND(AA$1008&lt;&gt;"",Datos!AA452=AA$1008),0,IF(AA$1004=0,0,1-CHOOSE(AA$1004,IF(ISNUMBER(Datos!AA452),AND(OR(AA$1005="",Datos!AA452&gt;=AA$1005),OR(AA$1006="",Datos!AA452&lt;=AA$1006)),FALSE),IF(ISNUMBER(Datos!AA452),AND(Datos!AA452=INT(Datos!AA452),AND(OR(AA$1005="",Datos!AA452&gt;=AA$1005),OR(AA$1006="",Datos!AA452&lt;=AA$1006))),FALSE),OR(ISNUMBER(FIND(";"&amp;UPPER(TRIM(Datos!AA452&amp;""))&amp;"=",AA$1007)),ISNUMBER(FIND(";"&amp;UPPER(TRIM(Datos!AA452&amp;""))&amp;";",AA$1007))),OR(UPPER(TRIM(Datos!AA452&amp;""))="SÍ",UPPER(TRIM(Datos!AA452&amp;""))="SI",UPPER(TRIM(Datos!AA452&amp;""))="NO"),IF(ISNUMBER(Datos!AA452),AND(OR(AA$1005="",Datos!AA452&gt;=AA$1005),OR(AA$1006="",Datos!AA452&lt;=AA$1006)),FALSE),TRUE))))</f>
        <v>0.0</v>
      </c>
      <c r="AB452">
        <f>IF(Datos!AB452="",0,IF(AND(AB$1008&lt;&gt;"",Datos!AB452=AB$1008),0,IF(AB$1004=0,0,1-CHOOSE(AB$1004,IF(ISNUMBER(Datos!AB452),AND(OR(AB$1005="",Datos!AB452&gt;=AB$1005),OR(AB$1006="",Datos!AB452&lt;=AB$1006)),FALSE),IF(ISNUMBER(Datos!AB452),AND(Datos!AB452=INT(Datos!AB452),AND(OR(AB$1005="",Datos!AB452&gt;=AB$1005),OR(AB$1006="",Datos!AB452&lt;=AB$1006))),FALSE),OR(ISNUMBER(FIND(";"&amp;UPPER(TRIM(Datos!AB452&amp;""))&amp;"=",AB$1007)),ISNUMBER(FIND(";"&amp;UPPER(TRIM(Datos!AB452&amp;""))&amp;";",AB$1007))),OR(UPPER(TRIM(Datos!AB452&amp;""))="SÍ",UPPER(TRIM(Datos!AB452&amp;""))="SI",UPPER(TRIM(Datos!AB452&amp;""))="NO"),IF(ISNUMBER(Datos!AB452),AND(OR(AB$1005="",Datos!AB452&gt;=AB$1005),OR(AB$1006="",Datos!AB452&lt;=AB$1006)),FALSE),TRUE))))</f>
        <v>0.0</v>
      </c>
      <c r="AC452">
        <f>IF(Datos!AC452="",0,IF(AND(AC$1008&lt;&gt;"",Datos!AC452=AC$1008),0,IF(AC$1004=0,0,1-CHOOSE(AC$1004,IF(ISNUMBER(Datos!AC452),AND(OR(AC$1005="",Datos!AC452&gt;=AC$1005),OR(AC$1006="",Datos!AC452&lt;=AC$1006)),FALSE),IF(ISNUMBER(Datos!AC452),AND(Datos!AC452=INT(Datos!AC452),AND(OR(AC$1005="",Datos!AC452&gt;=AC$1005),OR(AC$1006="",Datos!AC452&lt;=AC$1006))),FALSE),OR(ISNUMBER(FIND(";"&amp;UPPER(TRIM(Datos!AC452&amp;""))&amp;"=",AC$1007)),ISNUMBER(FIND(";"&amp;UPPER(TRIM(Datos!AC452&amp;""))&amp;";",AC$1007))),OR(UPPER(TRIM(Datos!AC452&amp;""))="SÍ",UPPER(TRIM(Datos!AC452&amp;""))="SI",UPPER(TRIM(Datos!AC452&amp;""))="NO"),IF(ISNUMBER(Datos!AC452),AND(OR(AC$1005="",Datos!AC452&gt;=AC$1005),OR(AC$1006="",Datos!AC452&lt;=AC$1006)),FALSE),TRUE))))</f>
        <v>0.0</v>
      </c>
      <c r="AD452">
        <f>IF(Datos!AD452="",0,IF(AND(AD$1008&lt;&gt;"",Datos!AD452=AD$1008),0,IF(AD$1004=0,0,1-CHOOSE(AD$1004,IF(ISNUMBER(Datos!AD452),AND(OR(AD$1005="",Datos!AD452&gt;=AD$1005),OR(AD$1006="",Datos!AD452&lt;=AD$1006)),FALSE),IF(ISNUMBER(Datos!AD452),AND(Datos!AD452=INT(Datos!AD452),AND(OR(AD$1005="",Datos!AD452&gt;=AD$1005),OR(AD$1006="",Datos!AD452&lt;=AD$1006))),FALSE),OR(ISNUMBER(FIND(";"&amp;UPPER(TRIM(Datos!AD452&amp;""))&amp;"=",AD$1007)),ISNUMBER(FIND(";"&amp;UPPER(TRIM(Datos!AD452&amp;""))&amp;";",AD$1007))),OR(UPPER(TRIM(Datos!AD452&amp;""))="SÍ",UPPER(TRIM(Datos!AD452&amp;""))="SI",UPPER(TRIM(Datos!AD452&amp;""))="NO"),IF(ISNUMBER(Datos!AD452),AND(OR(AD$1005="",Datos!AD452&gt;=AD$1005),OR(AD$1006="",Datos!AD452&lt;=AD$1006)),FALSE),TRUE))))</f>
        <v>0.0</v>
      </c>
      <c r="AE452">
        <f>IF(Datos!AE452="",0,IF(AND(AE$1008&lt;&gt;"",Datos!AE452=AE$1008),0,IF(AE$1004=0,0,1-CHOOSE(AE$1004,IF(ISNUMBER(Datos!AE452),AND(OR(AE$1005="",Datos!AE452&gt;=AE$1005),OR(AE$1006="",Datos!AE452&lt;=AE$1006)),FALSE),IF(ISNUMBER(Datos!AE452),AND(Datos!AE452=INT(Datos!AE452),AND(OR(AE$1005="",Datos!AE452&gt;=AE$1005),OR(AE$1006="",Datos!AE452&lt;=AE$1006))),FALSE),OR(ISNUMBER(FIND(";"&amp;UPPER(TRIM(Datos!AE452&amp;""))&amp;"=",AE$1007)),ISNUMBER(FIND(";"&amp;UPPER(TRIM(Datos!AE452&amp;""))&amp;";",AE$1007))),OR(UPPER(TRIM(Datos!AE452&amp;""))="SÍ",UPPER(TRIM(Datos!AE452&amp;""))="SI",UPPER(TRIM(Datos!AE452&amp;""))="NO"),IF(ISNUMBER(Datos!AE452),AND(OR(AE$1005="",Datos!AE452&gt;=AE$1005),OR(AE$1006="",Datos!AE452&lt;=AE$1006)),FALSE),TRUE))))</f>
        <v>0.0</v>
      </c>
    </row>
    <row r="453" spans="2:31">
      <c r="B453">
        <f>IF(Datos!B453="",0,IF(AND(B$1008&lt;&gt;"",Datos!B453=B$1008),0,IF(B$1004=0,0,1-CHOOSE(B$1004,IF(ISNUMBER(Datos!B453),AND(OR(B$1005="",Datos!B453&gt;=B$1005),OR(B$1006="",Datos!B453&lt;=B$1006)),FALSE),IF(ISNUMBER(Datos!B453),AND(Datos!B453=INT(Datos!B453),AND(OR(B$1005="",Datos!B453&gt;=B$1005),OR(B$1006="",Datos!B453&lt;=B$1006))),FALSE),OR(ISNUMBER(FIND(";"&amp;UPPER(TRIM(Datos!B453&amp;""))&amp;"=",B$1007)),ISNUMBER(FIND(";"&amp;UPPER(TRIM(Datos!B453&amp;""))&amp;";",B$1007))),OR(UPPER(TRIM(Datos!B453&amp;""))="SÍ",UPPER(TRIM(Datos!B453&amp;""))="SI",UPPER(TRIM(Datos!B453&amp;""))="NO"),IF(ISNUMBER(Datos!B453),AND(OR(B$1005="",Datos!B453&gt;=B$1005),OR(B$1006="",Datos!B453&lt;=B$1006)),FALSE),TRUE))))</f>
        <v>0.0</v>
      </c>
      <c r="C453">
        <f>IF(Datos!C453="",0,IF(AND(C$1008&lt;&gt;"",Datos!C453=C$1008),0,IF(C$1004=0,0,1-CHOOSE(C$1004,IF(ISNUMBER(Datos!C453),AND(OR(C$1005="",Datos!C453&gt;=C$1005),OR(C$1006="",Datos!C453&lt;=C$1006)),FALSE),IF(ISNUMBER(Datos!C453),AND(Datos!C453=INT(Datos!C453),AND(OR(C$1005="",Datos!C453&gt;=C$1005),OR(C$1006="",Datos!C453&lt;=C$1006))),FALSE),OR(ISNUMBER(FIND(";"&amp;UPPER(TRIM(Datos!C453&amp;""))&amp;"=",C$1007)),ISNUMBER(FIND(";"&amp;UPPER(TRIM(Datos!C453&amp;""))&amp;";",C$1007))),OR(UPPER(TRIM(Datos!C453&amp;""))="SÍ",UPPER(TRIM(Datos!C453&amp;""))="SI",UPPER(TRIM(Datos!C453&amp;""))="NO"),IF(ISNUMBER(Datos!C453),AND(OR(C$1005="",Datos!C453&gt;=C$1005),OR(C$1006="",Datos!C453&lt;=C$1006)),FALSE),TRUE))))</f>
        <v>0.0</v>
      </c>
      <c r="D453">
        <f>IF(Datos!D453="",0,IF(AND(D$1008&lt;&gt;"",Datos!D453=D$1008),0,IF(D$1004=0,0,1-CHOOSE(D$1004,IF(ISNUMBER(Datos!D453),AND(OR(D$1005="",Datos!D453&gt;=D$1005),OR(D$1006="",Datos!D453&lt;=D$1006)),FALSE),IF(ISNUMBER(Datos!D453),AND(Datos!D453=INT(Datos!D453),AND(OR(D$1005="",Datos!D453&gt;=D$1005),OR(D$1006="",Datos!D453&lt;=D$1006))),FALSE),OR(ISNUMBER(FIND(";"&amp;UPPER(TRIM(Datos!D453&amp;""))&amp;"=",D$1007)),ISNUMBER(FIND(";"&amp;UPPER(TRIM(Datos!D453&amp;""))&amp;";",D$1007))),OR(UPPER(TRIM(Datos!D453&amp;""))="SÍ",UPPER(TRIM(Datos!D453&amp;""))="SI",UPPER(TRIM(Datos!D453&amp;""))="NO"),IF(ISNUMBER(Datos!D453),AND(OR(D$1005="",Datos!D453&gt;=D$1005),OR(D$1006="",Datos!D453&lt;=D$1006)),FALSE),TRUE))))</f>
        <v>0.0</v>
      </c>
      <c r="E453">
        <f>IF(Datos!E453="",0,IF(AND(E$1008&lt;&gt;"",Datos!E453=E$1008),0,IF(E$1004=0,0,1-CHOOSE(E$1004,IF(ISNUMBER(Datos!E453),AND(OR(E$1005="",Datos!E453&gt;=E$1005),OR(E$1006="",Datos!E453&lt;=E$1006)),FALSE),IF(ISNUMBER(Datos!E453),AND(Datos!E453=INT(Datos!E453),AND(OR(E$1005="",Datos!E453&gt;=E$1005),OR(E$1006="",Datos!E453&lt;=E$1006))),FALSE),OR(ISNUMBER(FIND(";"&amp;UPPER(TRIM(Datos!E453&amp;""))&amp;"=",E$1007)),ISNUMBER(FIND(";"&amp;UPPER(TRIM(Datos!E453&amp;""))&amp;";",E$1007))),OR(UPPER(TRIM(Datos!E453&amp;""))="SÍ",UPPER(TRIM(Datos!E453&amp;""))="SI",UPPER(TRIM(Datos!E453&amp;""))="NO"),IF(ISNUMBER(Datos!E453),AND(OR(E$1005="",Datos!E453&gt;=E$1005),OR(E$1006="",Datos!E453&lt;=E$1006)),FALSE),TRUE))))</f>
        <v>0.0</v>
      </c>
      <c r="F453">
        <f>IF(Datos!F453="",0,IF(AND(F$1008&lt;&gt;"",Datos!F453=F$1008),0,IF(F$1004=0,0,1-CHOOSE(F$1004,IF(ISNUMBER(Datos!F453),AND(OR(F$1005="",Datos!F453&gt;=F$1005),OR(F$1006="",Datos!F453&lt;=F$1006)),FALSE),IF(ISNUMBER(Datos!F453),AND(Datos!F453=INT(Datos!F453),AND(OR(F$1005="",Datos!F453&gt;=F$1005),OR(F$1006="",Datos!F453&lt;=F$1006))),FALSE),OR(ISNUMBER(FIND(";"&amp;UPPER(TRIM(Datos!F453&amp;""))&amp;"=",F$1007)),ISNUMBER(FIND(";"&amp;UPPER(TRIM(Datos!F453&amp;""))&amp;";",F$1007))),OR(UPPER(TRIM(Datos!F453&amp;""))="SÍ",UPPER(TRIM(Datos!F453&amp;""))="SI",UPPER(TRIM(Datos!F453&amp;""))="NO"),IF(ISNUMBER(Datos!F453),AND(OR(F$1005="",Datos!F453&gt;=F$1005),OR(F$1006="",Datos!F453&lt;=F$1006)),FALSE),TRUE))))</f>
        <v>0.0</v>
      </c>
      <c r="G453">
        <f>IF(Datos!G453="",0,IF(AND(G$1008&lt;&gt;"",Datos!G453=G$1008),0,IF(G$1004=0,0,1-CHOOSE(G$1004,IF(ISNUMBER(Datos!G453),AND(OR(G$1005="",Datos!G453&gt;=G$1005),OR(G$1006="",Datos!G453&lt;=G$1006)),FALSE),IF(ISNUMBER(Datos!G453),AND(Datos!G453=INT(Datos!G453),AND(OR(G$1005="",Datos!G453&gt;=G$1005),OR(G$1006="",Datos!G453&lt;=G$1006))),FALSE),OR(ISNUMBER(FIND(";"&amp;UPPER(TRIM(Datos!G453&amp;""))&amp;"=",G$1007)),ISNUMBER(FIND(";"&amp;UPPER(TRIM(Datos!G453&amp;""))&amp;";",G$1007))),OR(UPPER(TRIM(Datos!G453&amp;""))="SÍ",UPPER(TRIM(Datos!G453&amp;""))="SI",UPPER(TRIM(Datos!G453&amp;""))="NO"),IF(ISNUMBER(Datos!G453),AND(OR(G$1005="",Datos!G453&gt;=G$1005),OR(G$1006="",Datos!G453&lt;=G$1006)),FALSE),TRUE))))</f>
        <v>0.0</v>
      </c>
      <c r="H453">
        <f>IF(Datos!H453="",0,IF(AND(H$1008&lt;&gt;"",Datos!H453=H$1008),0,IF(H$1004=0,0,1-CHOOSE(H$1004,IF(ISNUMBER(Datos!H453),AND(OR(H$1005="",Datos!H453&gt;=H$1005),OR(H$1006="",Datos!H453&lt;=H$1006)),FALSE),IF(ISNUMBER(Datos!H453),AND(Datos!H453=INT(Datos!H453),AND(OR(H$1005="",Datos!H453&gt;=H$1005),OR(H$1006="",Datos!H453&lt;=H$1006))),FALSE),OR(ISNUMBER(FIND(";"&amp;UPPER(TRIM(Datos!H453&amp;""))&amp;"=",H$1007)),ISNUMBER(FIND(";"&amp;UPPER(TRIM(Datos!H453&amp;""))&amp;";",H$1007))),OR(UPPER(TRIM(Datos!H453&amp;""))="SÍ",UPPER(TRIM(Datos!H453&amp;""))="SI",UPPER(TRIM(Datos!H453&amp;""))="NO"),IF(ISNUMBER(Datos!H453),AND(OR(H$1005="",Datos!H453&gt;=H$1005),OR(H$1006="",Datos!H453&lt;=H$1006)),FALSE),TRUE))))</f>
        <v>0.0</v>
      </c>
      <c r="I453">
        <f>IF(Datos!I453="",0,IF(AND(I$1008&lt;&gt;"",Datos!I453=I$1008),0,IF(I$1004=0,0,1-CHOOSE(I$1004,IF(ISNUMBER(Datos!I453),AND(OR(I$1005="",Datos!I453&gt;=I$1005),OR(I$1006="",Datos!I453&lt;=I$1006)),FALSE),IF(ISNUMBER(Datos!I453),AND(Datos!I453=INT(Datos!I453),AND(OR(I$1005="",Datos!I453&gt;=I$1005),OR(I$1006="",Datos!I453&lt;=I$1006))),FALSE),OR(ISNUMBER(FIND(";"&amp;UPPER(TRIM(Datos!I453&amp;""))&amp;"=",I$1007)),ISNUMBER(FIND(";"&amp;UPPER(TRIM(Datos!I453&amp;""))&amp;";",I$1007))),OR(UPPER(TRIM(Datos!I453&amp;""))="SÍ",UPPER(TRIM(Datos!I453&amp;""))="SI",UPPER(TRIM(Datos!I453&amp;""))="NO"),IF(ISNUMBER(Datos!I453),AND(OR(I$1005="",Datos!I453&gt;=I$1005),OR(I$1006="",Datos!I453&lt;=I$1006)),FALSE),TRUE))))</f>
        <v>0.0</v>
      </c>
      <c r="J453">
        <f>IF(Datos!J453="",0,IF(AND(J$1008&lt;&gt;"",Datos!J453=J$1008),0,IF(J$1004=0,0,1-CHOOSE(J$1004,IF(ISNUMBER(Datos!J453),AND(OR(J$1005="",Datos!J453&gt;=J$1005),OR(J$1006="",Datos!J453&lt;=J$1006)),FALSE),IF(ISNUMBER(Datos!J453),AND(Datos!J453=INT(Datos!J453),AND(OR(J$1005="",Datos!J453&gt;=J$1005),OR(J$1006="",Datos!J453&lt;=J$1006))),FALSE),OR(ISNUMBER(FIND(";"&amp;UPPER(TRIM(Datos!J453&amp;""))&amp;"=",J$1007)),ISNUMBER(FIND(";"&amp;UPPER(TRIM(Datos!J453&amp;""))&amp;";",J$1007))),OR(UPPER(TRIM(Datos!J453&amp;""))="SÍ",UPPER(TRIM(Datos!J453&amp;""))="SI",UPPER(TRIM(Datos!J453&amp;""))="NO"),IF(ISNUMBER(Datos!J453),AND(OR(J$1005="",Datos!J453&gt;=J$1005),OR(J$1006="",Datos!J453&lt;=J$1006)),FALSE),TRUE))))</f>
        <v>0.0</v>
      </c>
      <c r="K453">
        <f>IF(Datos!K453="",0,IF(AND(K$1008&lt;&gt;"",Datos!K453=K$1008),0,IF(K$1004=0,0,1-CHOOSE(K$1004,IF(ISNUMBER(Datos!K453),AND(OR(K$1005="",Datos!K453&gt;=K$1005),OR(K$1006="",Datos!K453&lt;=K$1006)),FALSE),IF(ISNUMBER(Datos!K453),AND(Datos!K453=INT(Datos!K453),AND(OR(K$1005="",Datos!K453&gt;=K$1005),OR(K$1006="",Datos!K453&lt;=K$1006))),FALSE),OR(ISNUMBER(FIND(";"&amp;UPPER(TRIM(Datos!K453&amp;""))&amp;"=",K$1007)),ISNUMBER(FIND(";"&amp;UPPER(TRIM(Datos!K453&amp;""))&amp;";",K$1007))),OR(UPPER(TRIM(Datos!K453&amp;""))="SÍ",UPPER(TRIM(Datos!K453&amp;""))="SI",UPPER(TRIM(Datos!K453&amp;""))="NO"),IF(ISNUMBER(Datos!K453),AND(OR(K$1005="",Datos!K453&gt;=K$1005),OR(K$1006="",Datos!K453&lt;=K$1006)),FALSE),TRUE))))</f>
        <v>0.0</v>
      </c>
      <c r="L453">
        <f>IF(Datos!L453="",0,IF(AND(L$1008&lt;&gt;"",Datos!L453=L$1008),0,IF(L$1004=0,0,1-CHOOSE(L$1004,IF(ISNUMBER(Datos!L453),AND(OR(L$1005="",Datos!L453&gt;=L$1005),OR(L$1006="",Datos!L453&lt;=L$1006)),FALSE),IF(ISNUMBER(Datos!L453),AND(Datos!L453=INT(Datos!L453),AND(OR(L$1005="",Datos!L453&gt;=L$1005),OR(L$1006="",Datos!L453&lt;=L$1006))),FALSE),OR(ISNUMBER(FIND(";"&amp;UPPER(TRIM(Datos!L453&amp;""))&amp;"=",L$1007)),ISNUMBER(FIND(";"&amp;UPPER(TRIM(Datos!L453&amp;""))&amp;";",L$1007))),OR(UPPER(TRIM(Datos!L453&amp;""))="SÍ",UPPER(TRIM(Datos!L453&amp;""))="SI",UPPER(TRIM(Datos!L453&amp;""))="NO"),IF(ISNUMBER(Datos!L453),AND(OR(L$1005="",Datos!L453&gt;=L$1005),OR(L$1006="",Datos!L453&lt;=L$1006)),FALSE),TRUE))))</f>
        <v>0.0</v>
      </c>
      <c r="M453">
        <f>IF(Datos!M453="",0,IF(AND(M$1008&lt;&gt;"",Datos!M453=M$1008),0,IF(M$1004=0,0,1-CHOOSE(M$1004,IF(ISNUMBER(Datos!M453),AND(OR(M$1005="",Datos!M453&gt;=M$1005),OR(M$1006="",Datos!M453&lt;=M$1006)),FALSE),IF(ISNUMBER(Datos!M453),AND(Datos!M453=INT(Datos!M453),AND(OR(M$1005="",Datos!M453&gt;=M$1005),OR(M$1006="",Datos!M453&lt;=M$1006))),FALSE),OR(ISNUMBER(FIND(";"&amp;UPPER(TRIM(Datos!M453&amp;""))&amp;"=",M$1007)),ISNUMBER(FIND(";"&amp;UPPER(TRIM(Datos!M453&amp;""))&amp;";",M$1007))),OR(UPPER(TRIM(Datos!M453&amp;""))="SÍ",UPPER(TRIM(Datos!M453&amp;""))="SI",UPPER(TRIM(Datos!M453&amp;""))="NO"),IF(ISNUMBER(Datos!M453),AND(OR(M$1005="",Datos!M453&gt;=M$1005),OR(M$1006="",Datos!M453&lt;=M$1006)),FALSE),TRUE))))</f>
        <v>0.0</v>
      </c>
      <c r="N453">
        <f>IF(Datos!N453="",0,IF(AND(N$1008&lt;&gt;"",Datos!N453=N$1008),0,IF(N$1004=0,0,1-CHOOSE(N$1004,IF(ISNUMBER(Datos!N453),AND(OR(N$1005="",Datos!N453&gt;=N$1005),OR(N$1006="",Datos!N453&lt;=N$1006)),FALSE),IF(ISNUMBER(Datos!N453),AND(Datos!N453=INT(Datos!N453),AND(OR(N$1005="",Datos!N453&gt;=N$1005),OR(N$1006="",Datos!N453&lt;=N$1006))),FALSE),OR(ISNUMBER(FIND(";"&amp;UPPER(TRIM(Datos!N453&amp;""))&amp;"=",N$1007)),ISNUMBER(FIND(";"&amp;UPPER(TRIM(Datos!N453&amp;""))&amp;";",N$1007))),OR(UPPER(TRIM(Datos!N453&amp;""))="SÍ",UPPER(TRIM(Datos!N453&amp;""))="SI",UPPER(TRIM(Datos!N453&amp;""))="NO"),IF(ISNUMBER(Datos!N453),AND(OR(N$1005="",Datos!N453&gt;=N$1005),OR(N$1006="",Datos!N453&lt;=N$1006)),FALSE),TRUE))))</f>
        <v>0.0</v>
      </c>
      <c r="O453">
        <f>IF(Datos!O453="",0,IF(AND(O$1008&lt;&gt;"",Datos!O453=O$1008),0,IF(O$1004=0,0,1-CHOOSE(O$1004,IF(ISNUMBER(Datos!O453),AND(OR(O$1005="",Datos!O453&gt;=O$1005),OR(O$1006="",Datos!O453&lt;=O$1006)),FALSE),IF(ISNUMBER(Datos!O453),AND(Datos!O453=INT(Datos!O453),AND(OR(O$1005="",Datos!O453&gt;=O$1005),OR(O$1006="",Datos!O453&lt;=O$1006))),FALSE),OR(ISNUMBER(FIND(";"&amp;UPPER(TRIM(Datos!O453&amp;""))&amp;"=",O$1007)),ISNUMBER(FIND(";"&amp;UPPER(TRIM(Datos!O453&amp;""))&amp;";",O$1007))),OR(UPPER(TRIM(Datos!O453&amp;""))="SÍ",UPPER(TRIM(Datos!O453&amp;""))="SI",UPPER(TRIM(Datos!O453&amp;""))="NO"),IF(ISNUMBER(Datos!O453),AND(OR(O$1005="",Datos!O453&gt;=O$1005),OR(O$1006="",Datos!O453&lt;=O$1006)),FALSE),TRUE))))</f>
        <v>0.0</v>
      </c>
      <c r="P453">
        <f>IF(Datos!P453="",0,IF(AND(P$1008&lt;&gt;"",Datos!P453=P$1008),0,IF(P$1004=0,0,1-CHOOSE(P$1004,IF(ISNUMBER(Datos!P453),AND(OR(P$1005="",Datos!P453&gt;=P$1005),OR(P$1006="",Datos!P453&lt;=P$1006)),FALSE),IF(ISNUMBER(Datos!P453),AND(Datos!P453=INT(Datos!P453),AND(OR(P$1005="",Datos!P453&gt;=P$1005),OR(P$1006="",Datos!P453&lt;=P$1006))),FALSE),OR(ISNUMBER(FIND(";"&amp;UPPER(TRIM(Datos!P453&amp;""))&amp;"=",P$1007)),ISNUMBER(FIND(";"&amp;UPPER(TRIM(Datos!P453&amp;""))&amp;";",P$1007))),OR(UPPER(TRIM(Datos!P453&amp;""))="SÍ",UPPER(TRIM(Datos!P453&amp;""))="SI",UPPER(TRIM(Datos!P453&amp;""))="NO"),IF(ISNUMBER(Datos!P453),AND(OR(P$1005="",Datos!P453&gt;=P$1005),OR(P$1006="",Datos!P453&lt;=P$1006)),FALSE),TRUE))))</f>
        <v>0.0</v>
      </c>
      <c r="Q453">
        <f>IF(Datos!Q453="",0,IF(AND(Q$1008&lt;&gt;"",Datos!Q453=Q$1008),0,IF(Q$1004=0,0,1-CHOOSE(Q$1004,IF(ISNUMBER(Datos!Q453),AND(OR(Q$1005="",Datos!Q453&gt;=Q$1005),OR(Q$1006="",Datos!Q453&lt;=Q$1006)),FALSE),IF(ISNUMBER(Datos!Q453),AND(Datos!Q453=INT(Datos!Q453),AND(OR(Q$1005="",Datos!Q453&gt;=Q$1005),OR(Q$1006="",Datos!Q453&lt;=Q$1006))),FALSE),OR(ISNUMBER(FIND(";"&amp;UPPER(TRIM(Datos!Q453&amp;""))&amp;"=",Q$1007)),ISNUMBER(FIND(";"&amp;UPPER(TRIM(Datos!Q453&amp;""))&amp;";",Q$1007))),OR(UPPER(TRIM(Datos!Q453&amp;""))="SÍ",UPPER(TRIM(Datos!Q453&amp;""))="SI",UPPER(TRIM(Datos!Q453&amp;""))="NO"),IF(ISNUMBER(Datos!Q453),AND(OR(Q$1005="",Datos!Q453&gt;=Q$1005),OR(Q$1006="",Datos!Q453&lt;=Q$1006)),FALSE),TRUE))))</f>
        <v>0.0</v>
      </c>
      <c r="R453">
        <f>IF(Datos!R453="",0,IF(AND(R$1008&lt;&gt;"",Datos!R453=R$1008),0,IF(R$1004=0,0,1-CHOOSE(R$1004,IF(ISNUMBER(Datos!R453),AND(OR(R$1005="",Datos!R453&gt;=R$1005),OR(R$1006="",Datos!R453&lt;=R$1006)),FALSE),IF(ISNUMBER(Datos!R453),AND(Datos!R453=INT(Datos!R453),AND(OR(R$1005="",Datos!R453&gt;=R$1005),OR(R$1006="",Datos!R453&lt;=R$1006))),FALSE),OR(ISNUMBER(FIND(";"&amp;UPPER(TRIM(Datos!R453&amp;""))&amp;"=",R$1007)),ISNUMBER(FIND(";"&amp;UPPER(TRIM(Datos!R453&amp;""))&amp;";",R$1007))),OR(UPPER(TRIM(Datos!R453&amp;""))="SÍ",UPPER(TRIM(Datos!R453&amp;""))="SI",UPPER(TRIM(Datos!R453&amp;""))="NO"),IF(ISNUMBER(Datos!R453),AND(OR(R$1005="",Datos!R453&gt;=R$1005),OR(R$1006="",Datos!R453&lt;=R$1006)),FALSE),TRUE))))</f>
        <v>0.0</v>
      </c>
      <c r="S453">
        <f>IF(Datos!S453="",0,IF(AND(S$1008&lt;&gt;"",Datos!S453=S$1008),0,IF(S$1004=0,0,1-CHOOSE(S$1004,IF(ISNUMBER(Datos!S453),AND(OR(S$1005="",Datos!S453&gt;=S$1005),OR(S$1006="",Datos!S453&lt;=S$1006)),FALSE),IF(ISNUMBER(Datos!S453),AND(Datos!S453=INT(Datos!S453),AND(OR(S$1005="",Datos!S453&gt;=S$1005),OR(S$1006="",Datos!S453&lt;=S$1006))),FALSE),OR(ISNUMBER(FIND(";"&amp;UPPER(TRIM(Datos!S453&amp;""))&amp;"=",S$1007)),ISNUMBER(FIND(";"&amp;UPPER(TRIM(Datos!S453&amp;""))&amp;";",S$1007))),OR(UPPER(TRIM(Datos!S453&amp;""))="SÍ",UPPER(TRIM(Datos!S453&amp;""))="SI",UPPER(TRIM(Datos!S453&amp;""))="NO"),IF(ISNUMBER(Datos!S453),AND(OR(S$1005="",Datos!S453&gt;=S$1005),OR(S$1006="",Datos!S453&lt;=S$1006)),FALSE),TRUE))))</f>
        <v>0.0</v>
      </c>
      <c r="T453">
        <f>IF(Datos!T453="",0,IF(AND(T$1008&lt;&gt;"",Datos!T453=T$1008),0,IF(T$1004=0,0,1-CHOOSE(T$1004,IF(ISNUMBER(Datos!T453),AND(OR(T$1005="",Datos!T453&gt;=T$1005),OR(T$1006="",Datos!T453&lt;=T$1006)),FALSE),IF(ISNUMBER(Datos!T453),AND(Datos!T453=INT(Datos!T453),AND(OR(T$1005="",Datos!T453&gt;=T$1005),OR(T$1006="",Datos!T453&lt;=T$1006))),FALSE),OR(ISNUMBER(FIND(";"&amp;UPPER(TRIM(Datos!T453&amp;""))&amp;"=",T$1007)),ISNUMBER(FIND(";"&amp;UPPER(TRIM(Datos!T453&amp;""))&amp;";",T$1007))),OR(UPPER(TRIM(Datos!T453&amp;""))="SÍ",UPPER(TRIM(Datos!T453&amp;""))="SI",UPPER(TRIM(Datos!T453&amp;""))="NO"),IF(ISNUMBER(Datos!T453),AND(OR(T$1005="",Datos!T453&gt;=T$1005),OR(T$1006="",Datos!T453&lt;=T$1006)),FALSE),TRUE))))</f>
        <v>0.0</v>
      </c>
      <c r="U453">
        <f>IF(Datos!U453="",0,IF(AND(U$1008&lt;&gt;"",Datos!U453=U$1008),0,IF(U$1004=0,0,1-CHOOSE(U$1004,IF(ISNUMBER(Datos!U453),AND(OR(U$1005="",Datos!U453&gt;=U$1005),OR(U$1006="",Datos!U453&lt;=U$1006)),FALSE),IF(ISNUMBER(Datos!U453),AND(Datos!U453=INT(Datos!U453),AND(OR(U$1005="",Datos!U453&gt;=U$1005),OR(U$1006="",Datos!U453&lt;=U$1006))),FALSE),OR(ISNUMBER(FIND(";"&amp;UPPER(TRIM(Datos!U453&amp;""))&amp;"=",U$1007)),ISNUMBER(FIND(";"&amp;UPPER(TRIM(Datos!U453&amp;""))&amp;";",U$1007))),OR(UPPER(TRIM(Datos!U453&amp;""))="SÍ",UPPER(TRIM(Datos!U453&amp;""))="SI",UPPER(TRIM(Datos!U453&amp;""))="NO"),IF(ISNUMBER(Datos!U453),AND(OR(U$1005="",Datos!U453&gt;=U$1005),OR(U$1006="",Datos!U453&lt;=U$1006)),FALSE),TRUE))))</f>
        <v>0.0</v>
      </c>
      <c r="V453">
        <f>IF(Datos!V453="",0,IF(AND(V$1008&lt;&gt;"",Datos!V453=V$1008),0,IF(V$1004=0,0,1-CHOOSE(V$1004,IF(ISNUMBER(Datos!V453),AND(OR(V$1005="",Datos!V453&gt;=V$1005),OR(V$1006="",Datos!V453&lt;=V$1006)),FALSE),IF(ISNUMBER(Datos!V453),AND(Datos!V453=INT(Datos!V453),AND(OR(V$1005="",Datos!V453&gt;=V$1005),OR(V$1006="",Datos!V453&lt;=V$1006))),FALSE),OR(ISNUMBER(FIND(";"&amp;UPPER(TRIM(Datos!V453&amp;""))&amp;"=",V$1007)),ISNUMBER(FIND(";"&amp;UPPER(TRIM(Datos!V453&amp;""))&amp;";",V$1007))),OR(UPPER(TRIM(Datos!V453&amp;""))="SÍ",UPPER(TRIM(Datos!V453&amp;""))="SI",UPPER(TRIM(Datos!V453&amp;""))="NO"),IF(ISNUMBER(Datos!V453),AND(OR(V$1005="",Datos!V453&gt;=V$1005),OR(V$1006="",Datos!V453&lt;=V$1006)),FALSE),TRUE))))</f>
        <v>0.0</v>
      </c>
      <c r="W453">
        <f>IF(Datos!W453="",0,IF(AND(W$1008&lt;&gt;"",Datos!W453=W$1008),0,IF(W$1004=0,0,1-CHOOSE(W$1004,IF(ISNUMBER(Datos!W453),AND(OR(W$1005="",Datos!W453&gt;=W$1005),OR(W$1006="",Datos!W453&lt;=W$1006)),FALSE),IF(ISNUMBER(Datos!W453),AND(Datos!W453=INT(Datos!W453),AND(OR(W$1005="",Datos!W453&gt;=W$1005),OR(W$1006="",Datos!W453&lt;=W$1006))),FALSE),OR(ISNUMBER(FIND(";"&amp;UPPER(TRIM(Datos!W453&amp;""))&amp;"=",W$1007)),ISNUMBER(FIND(";"&amp;UPPER(TRIM(Datos!W453&amp;""))&amp;";",W$1007))),OR(UPPER(TRIM(Datos!W453&amp;""))="SÍ",UPPER(TRIM(Datos!W453&amp;""))="SI",UPPER(TRIM(Datos!W453&amp;""))="NO"),IF(ISNUMBER(Datos!W453),AND(OR(W$1005="",Datos!W453&gt;=W$1005),OR(W$1006="",Datos!W453&lt;=W$1006)),FALSE),TRUE))))</f>
        <v>0.0</v>
      </c>
      <c r="X453">
        <f>IF(Datos!X453="",0,IF(AND(X$1008&lt;&gt;"",Datos!X453=X$1008),0,IF(X$1004=0,0,1-CHOOSE(X$1004,IF(ISNUMBER(Datos!X453),AND(OR(X$1005="",Datos!X453&gt;=X$1005),OR(X$1006="",Datos!X453&lt;=X$1006)),FALSE),IF(ISNUMBER(Datos!X453),AND(Datos!X453=INT(Datos!X453),AND(OR(X$1005="",Datos!X453&gt;=X$1005),OR(X$1006="",Datos!X453&lt;=X$1006))),FALSE),OR(ISNUMBER(FIND(";"&amp;UPPER(TRIM(Datos!X453&amp;""))&amp;"=",X$1007)),ISNUMBER(FIND(";"&amp;UPPER(TRIM(Datos!X453&amp;""))&amp;";",X$1007))),OR(UPPER(TRIM(Datos!X453&amp;""))="SÍ",UPPER(TRIM(Datos!X453&amp;""))="SI",UPPER(TRIM(Datos!X453&amp;""))="NO"),IF(ISNUMBER(Datos!X453),AND(OR(X$1005="",Datos!X453&gt;=X$1005),OR(X$1006="",Datos!X453&lt;=X$1006)),FALSE),TRUE))))</f>
        <v>0.0</v>
      </c>
      <c r="Y453">
        <f>IF(Datos!Y453="",0,IF(AND(Y$1008&lt;&gt;"",Datos!Y453=Y$1008),0,IF(Y$1004=0,0,1-CHOOSE(Y$1004,IF(ISNUMBER(Datos!Y453),AND(OR(Y$1005="",Datos!Y453&gt;=Y$1005),OR(Y$1006="",Datos!Y453&lt;=Y$1006)),FALSE),IF(ISNUMBER(Datos!Y453),AND(Datos!Y453=INT(Datos!Y453),AND(OR(Y$1005="",Datos!Y453&gt;=Y$1005),OR(Y$1006="",Datos!Y453&lt;=Y$1006))),FALSE),OR(ISNUMBER(FIND(";"&amp;UPPER(TRIM(Datos!Y453&amp;""))&amp;"=",Y$1007)),ISNUMBER(FIND(";"&amp;UPPER(TRIM(Datos!Y453&amp;""))&amp;";",Y$1007))),OR(UPPER(TRIM(Datos!Y453&amp;""))="SÍ",UPPER(TRIM(Datos!Y453&amp;""))="SI",UPPER(TRIM(Datos!Y453&amp;""))="NO"),IF(ISNUMBER(Datos!Y453),AND(OR(Y$1005="",Datos!Y453&gt;=Y$1005),OR(Y$1006="",Datos!Y453&lt;=Y$1006)),FALSE),TRUE))))</f>
        <v>0.0</v>
      </c>
      <c r="Z453">
        <f>IF(Datos!Z453="",0,IF(AND(Z$1008&lt;&gt;"",Datos!Z453=Z$1008),0,IF(Z$1004=0,0,1-CHOOSE(Z$1004,IF(ISNUMBER(Datos!Z453),AND(OR(Z$1005="",Datos!Z453&gt;=Z$1005),OR(Z$1006="",Datos!Z453&lt;=Z$1006)),FALSE),IF(ISNUMBER(Datos!Z453),AND(Datos!Z453=INT(Datos!Z453),AND(OR(Z$1005="",Datos!Z453&gt;=Z$1005),OR(Z$1006="",Datos!Z453&lt;=Z$1006))),FALSE),OR(ISNUMBER(FIND(";"&amp;UPPER(TRIM(Datos!Z453&amp;""))&amp;"=",Z$1007)),ISNUMBER(FIND(";"&amp;UPPER(TRIM(Datos!Z453&amp;""))&amp;";",Z$1007))),OR(UPPER(TRIM(Datos!Z453&amp;""))="SÍ",UPPER(TRIM(Datos!Z453&amp;""))="SI",UPPER(TRIM(Datos!Z453&amp;""))="NO"),IF(ISNUMBER(Datos!Z453),AND(OR(Z$1005="",Datos!Z453&gt;=Z$1005),OR(Z$1006="",Datos!Z453&lt;=Z$1006)),FALSE),TRUE))))</f>
        <v>0.0</v>
      </c>
      <c r="AA453">
        <f>IF(Datos!AA453="",0,IF(AND(AA$1008&lt;&gt;"",Datos!AA453=AA$1008),0,IF(AA$1004=0,0,1-CHOOSE(AA$1004,IF(ISNUMBER(Datos!AA453),AND(OR(AA$1005="",Datos!AA453&gt;=AA$1005),OR(AA$1006="",Datos!AA453&lt;=AA$1006)),FALSE),IF(ISNUMBER(Datos!AA453),AND(Datos!AA453=INT(Datos!AA453),AND(OR(AA$1005="",Datos!AA453&gt;=AA$1005),OR(AA$1006="",Datos!AA453&lt;=AA$1006))),FALSE),OR(ISNUMBER(FIND(";"&amp;UPPER(TRIM(Datos!AA453&amp;""))&amp;"=",AA$1007)),ISNUMBER(FIND(";"&amp;UPPER(TRIM(Datos!AA453&amp;""))&amp;";",AA$1007))),OR(UPPER(TRIM(Datos!AA453&amp;""))="SÍ",UPPER(TRIM(Datos!AA453&amp;""))="SI",UPPER(TRIM(Datos!AA453&amp;""))="NO"),IF(ISNUMBER(Datos!AA453),AND(OR(AA$1005="",Datos!AA453&gt;=AA$1005),OR(AA$1006="",Datos!AA453&lt;=AA$1006)),FALSE),TRUE))))</f>
        <v>0.0</v>
      </c>
      <c r="AB453">
        <f>IF(Datos!AB453="",0,IF(AND(AB$1008&lt;&gt;"",Datos!AB453=AB$1008),0,IF(AB$1004=0,0,1-CHOOSE(AB$1004,IF(ISNUMBER(Datos!AB453),AND(OR(AB$1005="",Datos!AB453&gt;=AB$1005),OR(AB$1006="",Datos!AB453&lt;=AB$1006)),FALSE),IF(ISNUMBER(Datos!AB453),AND(Datos!AB453=INT(Datos!AB453),AND(OR(AB$1005="",Datos!AB453&gt;=AB$1005),OR(AB$1006="",Datos!AB453&lt;=AB$1006))),FALSE),OR(ISNUMBER(FIND(";"&amp;UPPER(TRIM(Datos!AB453&amp;""))&amp;"=",AB$1007)),ISNUMBER(FIND(";"&amp;UPPER(TRIM(Datos!AB453&amp;""))&amp;";",AB$1007))),OR(UPPER(TRIM(Datos!AB453&amp;""))="SÍ",UPPER(TRIM(Datos!AB453&amp;""))="SI",UPPER(TRIM(Datos!AB453&amp;""))="NO"),IF(ISNUMBER(Datos!AB453),AND(OR(AB$1005="",Datos!AB453&gt;=AB$1005),OR(AB$1006="",Datos!AB453&lt;=AB$1006)),FALSE),TRUE))))</f>
        <v>0.0</v>
      </c>
      <c r="AC453">
        <f>IF(Datos!AC453="",0,IF(AND(AC$1008&lt;&gt;"",Datos!AC453=AC$1008),0,IF(AC$1004=0,0,1-CHOOSE(AC$1004,IF(ISNUMBER(Datos!AC453),AND(OR(AC$1005="",Datos!AC453&gt;=AC$1005),OR(AC$1006="",Datos!AC453&lt;=AC$1006)),FALSE),IF(ISNUMBER(Datos!AC453),AND(Datos!AC453=INT(Datos!AC453),AND(OR(AC$1005="",Datos!AC453&gt;=AC$1005),OR(AC$1006="",Datos!AC453&lt;=AC$1006))),FALSE),OR(ISNUMBER(FIND(";"&amp;UPPER(TRIM(Datos!AC453&amp;""))&amp;"=",AC$1007)),ISNUMBER(FIND(";"&amp;UPPER(TRIM(Datos!AC453&amp;""))&amp;";",AC$1007))),OR(UPPER(TRIM(Datos!AC453&amp;""))="SÍ",UPPER(TRIM(Datos!AC453&amp;""))="SI",UPPER(TRIM(Datos!AC453&amp;""))="NO"),IF(ISNUMBER(Datos!AC453),AND(OR(AC$1005="",Datos!AC453&gt;=AC$1005),OR(AC$1006="",Datos!AC453&lt;=AC$1006)),FALSE),TRUE))))</f>
        <v>0.0</v>
      </c>
      <c r="AD453">
        <f>IF(Datos!AD453="",0,IF(AND(AD$1008&lt;&gt;"",Datos!AD453=AD$1008),0,IF(AD$1004=0,0,1-CHOOSE(AD$1004,IF(ISNUMBER(Datos!AD453),AND(OR(AD$1005="",Datos!AD453&gt;=AD$1005),OR(AD$1006="",Datos!AD453&lt;=AD$1006)),FALSE),IF(ISNUMBER(Datos!AD453),AND(Datos!AD453=INT(Datos!AD453),AND(OR(AD$1005="",Datos!AD453&gt;=AD$1005),OR(AD$1006="",Datos!AD453&lt;=AD$1006))),FALSE),OR(ISNUMBER(FIND(";"&amp;UPPER(TRIM(Datos!AD453&amp;""))&amp;"=",AD$1007)),ISNUMBER(FIND(";"&amp;UPPER(TRIM(Datos!AD453&amp;""))&amp;";",AD$1007))),OR(UPPER(TRIM(Datos!AD453&amp;""))="SÍ",UPPER(TRIM(Datos!AD453&amp;""))="SI",UPPER(TRIM(Datos!AD453&amp;""))="NO"),IF(ISNUMBER(Datos!AD453),AND(OR(AD$1005="",Datos!AD453&gt;=AD$1005),OR(AD$1006="",Datos!AD453&lt;=AD$1006)),FALSE),TRUE))))</f>
        <v>0.0</v>
      </c>
      <c r="AE453">
        <f>IF(Datos!AE453="",0,IF(AND(AE$1008&lt;&gt;"",Datos!AE453=AE$1008),0,IF(AE$1004=0,0,1-CHOOSE(AE$1004,IF(ISNUMBER(Datos!AE453),AND(OR(AE$1005="",Datos!AE453&gt;=AE$1005),OR(AE$1006="",Datos!AE453&lt;=AE$1006)),FALSE),IF(ISNUMBER(Datos!AE453),AND(Datos!AE453=INT(Datos!AE453),AND(OR(AE$1005="",Datos!AE453&gt;=AE$1005),OR(AE$1006="",Datos!AE453&lt;=AE$1006))),FALSE),OR(ISNUMBER(FIND(";"&amp;UPPER(TRIM(Datos!AE453&amp;""))&amp;"=",AE$1007)),ISNUMBER(FIND(";"&amp;UPPER(TRIM(Datos!AE453&amp;""))&amp;";",AE$1007))),OR(UPPER(TRIM(Datos!AE453&amp;""))="SÍ",UPPER(TRIM(Datos!AE453&amp;""))="SI",UPPER(TRIM(Datos!AE453&amp;""))="NO"),IF(ISNUMBER(Datos!AE453),AND(OR(AE$1005="",Datos!AE453&gt;=AE$1005),OR(AE$1006="",Datos!AE453&lt;=AE$1006)),FALSE),TRUE))))</f>
        <v>0.0</v>
      </c>
    </row>
    <row r="454" spans="2:31">
      <c r="B454">
        <f>IF(Datos!B454="",0,IF(AND(B$1008&lt;&gt;"",Datos!B454=B$1008),0,IF(B$1004=0,0,1-CHOOSE(B$1004,IF(ISNUMBER(Datos!B454),AND(OR(B$1005="",Datos!B454&gt;=B$1005),OR(B$1006="",Datos!B454&lt;=B$1006)),FALSE),IF(ISNUMBER(Datos!B454),AND(Datos!B454=INT(Datos!B454),AND(OR(B$1005="",Datos!B454&gt;=B$1005),OR(B$1006="",Datos!B454&lt;=B$1006))),FALSE),OR(ISNUMBER(FIND(";"&amp;UPPER(TRIM(Datos!B454&amp;""))&amp;"=",B$1007)),ISNUMBER(FIND(";"&amp;UPPER(TRIM(Datos!B454&amp;""))&amp;";",B$1007))),OR(UPPER(TRIM(Datos!B454&amp;""))="SÍ",UPPER(TRIM(Datos!B454&amp;""))="SI",UPPER(TRIM(Datos!B454&amp;""))="NO"),IF(ISNUMBER(Datos!B454),AND(OR(B$1005="",Datos!B454&gt;=B$1005),OR(B$1006="",Datos!B454&lt;=B$1006)),FALSE),TRUE))))</f>
        <v>0.0</v>
      </c>
      <c r="C454">
        <f>IF(Datos!C454="",0,IF(AND(C$1008&lt;&gt;"",Datos!C454=C$1008),0,IF(C$1004=0,0,1-CHOOSE(C$1004,IF(ISNUMBER(Datos!C454),AND(OR(C$1005="",Datos!C454&gt;=C$1005),OR(C$1006="",Datos!C454&lt;=C$1006)),FALSE),IF(ISNUMBER(Datos!C454),AND(Datos!C454=INT(Datos!C454),AND(OR(C$1005="",Datos!C454&gt;=C$1005),OR(C$1006="",Datos!C454&lt;=C$1006))),FALSE),OR(ISNUMBER(FIND(";"&amp;UPPER(TRIM(Datos!C454&amp;""))&amp;"=",C$1007)),ISNUMBER(FIND(";"&amp;UPPER(TRIM(Datos!C454&amp;""))&amp;";",C$1007))),OR(UPPER(TRIM(Datos!C454&amp;""))="SÍ",UPPER(TRIM(Datos!C454&amp;""))="SI",UPPER(TRIM(Datos!C454&amp;""))="NO"),IF(ISNUMBER(Datos!C454),AND(OR(C$1005="",Datos!C454&gt;=C$1005),OR(C$1006="",Datos!C454&lt;=C$1006)),FALSE),TRUE))))</f>
        <v>0.0</v>
      </c>
      <c r="D454">
        <f>IF(Datos!D454="",0,IF(AND(D$1008&lt;&gt;"",Datos!D454=D$1008),0,IF(D$1004=0,0,1-CHOOSE(D$1004,IF(ISNUMBER(Datos!D454),AND(OR(D$1005="",Datos!D454&gt;=D$1005),OR(D$1006="",Datos!D454&lt;=D$1006)),FALSE),IF(ISNUMBER(Datos!D454),AND(Datos!D454=INT(Datos!D454),AND(OR(D$1005="",Datos!D454&gt;=D$1005),OR(D$1006="",Datos!D454&lt;=D$1006))),FALSE),OR(ISNUMBER(FIND(";"&amp;UPPER(TRIM(Datos!D454&amp;""))&amp;"=",D$1007)),ISNUMBER(FIND(";"&amp;UPPER(TRIM(Datos!D454&amp;""))&amp;";",D$1007))),OR(UPPER(TRIM(Datos!D454&amp;""))="SÍ",UPPER(TRIM(Datos!D454&amp;""))="SI",UPPER(TRIM(Datos!D454&amp;""))="NO"),IF(ISNUMBER(Datos!D454),AND(OR(D$1005="",Datos!D454&gt;=D$1005),OR(D$1006="",Datos!D454&lt;=D$1006)),FALSE),TRUE))))</f>
        <v>0.0</v>
      </c>
      <c r="E454">
        <f>IF(Datos!E454="",0,IF(AND(E$1008&lt;&gt;"",Datos!E454=E$1008),0,IF(E$1004=0,0,1-CHOOSE(E$1004,IF(ISNUMBER(Datos!E454),AND(OR(E$1005="",Datos!E454&gt;=E$1005),OR(E$1006="",Datos!E454&lt;=E$1006)),FALSE),IF(ISNUMBER(Datos!E454),AND(Datos!E454=INT(Datos!E454),AND(OR(E$1005="",Datos!E454&gt;=E$1005),OR(E$1006="",Datos!E454&lt;=E$1006))),FALSE),OR(ISNUMBER(FIND(";"&amp;UPPER(TRIM(Datos!E454&amp;""))&amp;"=",E$1007)),ISNUMBER(FIND(";"&amp;UPPER(TRIM(Datos!E454&amp;""))&amp;";",E$1007))),OR(UPPER(TRIM(Datos!E454&amp;""))="SÍ",UPPER(TRIM(Datos!E454&amp;""))="SI",UPPER(TRIM(Datos!E454&amp;""))="NO"),IF(ISNUMBER(Datos!E454),AND(OR(E$1005="",Datos!E454&gt;=E$1005),OR(E$1006="",Datos!E454&lt;=E$1006)),FALSE),TRUE))))</f>
        <v>0.0</v>
      </c>
      <c r="F454">
        <f>IF(Datos!F454="",0,IF(AND(F$1008&lt;&gt;"",Datos!F454=F$1008),0,IF(F$1004=0,0,1-CHOOSE(F$1004,IF(ISNUMBER(Datos!F454),AND(OR(F$1005="",Datos!F454&gt;=F$1005),OR(F$1006="",Datos!F454&lt;=F$1006)),FALSE),IF(ISNUMBER(Datos!F454),AND(Datos!F454=INT(Datos!F454),AND(OR(F$1005="",Datos!F454&gt;=F$1005),OR(F$1006="",Datos!F454&lt;=F$1006))),FALSE),OR(ISNUMBER(FIND(";"&amp;UPPER(TRIM(Datos!F454&amp;""))&amp;"=",F$1007)),ISNUMBER(FIND(";"&amp;UPPER(TRIM(Datos!F454&amp;""))&amp;";",F$1007))),OR(UPPER(TRIM(Datos!F454&amp;""))="SÍ",UPPER(TRIM(Datos!F454&amp;""))="SI",UPPER(TRIM(Datos!F454&amp;""))="NO"),IF(ISNUMBER(Datos!F454),AND(OR(F$1005="",Datos!F454&gt;=F$1005),OR(F$1006="",Datos!F454&lt;=F$1006)),FALSE),TRUE))))</f>
        <v>0.0</v>
      </c>
      <c r="G454">
        <f>IF(Datos!G454="",0,IF(AND(G$1008&lt;&gt;"",Datos!G454=G$1008),0,IF(G$1004=0,0,1-CHOOSE(G$1004,IF(ISNUMBER(Datos!G454),AND(OR(G$1005="",Datos!G454&gt;=G$1005),OR(G$1006="",Datos!G454&lt;=G$1006)),FALSE),IF(ISNUMBER(Datos!G454),AND(Datos!G454=INT(Datos!G454),AND(OR(G$1005="",Datos!G454&gt;=G$1005),OR(G$1006="",Datos!G454&lt;=G$1006))),FALSE),OR(ISNUMBER(FIND(";"&amp;UPPER(TRIM(Datos!G454&amp;""))&amp;"=",G$1007)),ISNUMBER(FIND(";"&amp;UPPER(TRIM(Datos!G454&amp;""))&amp;";",G$1007))),OR(UPPER(TRIM(Datos!G454&amp;""))="SÍ",UPPER(TRIM(Datos!G454&amp;""))="SI",UPPER(TRIM(Datos!G454&amp;""))="NO"),IF(ISNUMBER(Datos!G454),AND(OR(G$1005="",Datos!G454&gt;=G$1005),OR(G$1006="",Datos!G454&lt;=G$1006)),FALSE),TRUE))))</f>
        <v>0.0</v>
      </c>
      <c r="H454">
        <f>IF(Datos!H454="",0,IF(AND(H$1008&lt;&gt;"",Datos!H454=H$1008),0,IF(H$1004=0,0,1-CHOOSE(H$1004,IF(ISNUMBER(Datos!H454),AND(OR(H$1005="",Datos!H454&gt;=H$1005),OR(H$1006="",Datos!H454&lt;=H$1006)),FALSE),IF(ISNUMBER(Datos!H454),AND(Datos!H454=INT(Datos!H454),AND(OR(H$1005="",Datos!H454&gt;=H$1005),OR(H$1006="",Datos!H454&lt;=H$1006))),FALSE),OR(ISNUMBER(FIND(";"&amp;UPPER(TRIM(Datos!H454&amp;""))&amp;"=",H$1007)),ISNUMBER(FIND(";"&amp;UPPER(TRIM(Datos!H454&amp;""))&amp;";",H$1007))),OR(UPPER(TRIM(Datos!H454&amp;""))="SÍ",UPPER(TRIM(Datos!H454&amp;""))="SI",UPPER(TRIM(Datos!H454&amp;""))="NO"),IF(ISNUMBER(Datos!H454),AND(OR(H$1005="",Datos!H454&gt;=H$1005),OR(H$1006="",Datos!H454&lt;=H$1006)),FALSE),TRUE))))</f>
        <v>0.0</v>
      </c>
      <c r="I454">
        <f>IF(Datos!I454="",0,IF(AND(I$1008&lt;&gt;"",Datos!I454=I$1008),0,IF(I$1004=0,0,1-CHOOSE(I$1004,IF(ISNUMBER(Datos!I454),AND(OR(I$1005="",Datos!I454&gt;=I$1005),OR(I$1006="",Datos!I454&lt;=I$1006)),FALSE),IF(ISNUMBER(Datos!I454),AND(Datos!I454=INT(Datos!I454),AND(OR(I$1005="",Datos!I454&gt;=I$1005),OR(I$1006="",Datos!I454&lt;=I$1006))),FALSE),OR(ISNUMBER(FIND(";"&amp;UPPER(TRIM(Datos!I454&amp;""))&amp;"=",I$1007)),ISNUMBER(FIND(";"&amp;UPPER(TRIM(Datos!I454&amp;""))&amp;";",I$1007))),OR(UPPER(TRIM(Datos!I454&amp;""))="SÍ",UPPER(TRIM(Datos!I454&amp;""))="SI",UPPER(TRIM(Datos!I454&amp;""))="NO"),IF(ISNUMBER(Datos!I454),AND(OR(I$1005="",Datos!I454&gt;=I$1005),OR(I$1006="",Datos!I454&lt;=I$1006)),FALSE),TRUE))))</f>
        <v>0.0</v>
      </c>
      <c r="J454">
        <f>IF(Datos!J454="",0,IF(AND(J$1008&lt;&gt;"",Datos!J454=J$1008),0,IF(J$1004=0,0,1-CHOOSE(J$1004,IF(ISNUMBER(Datos!J454),AND(OR(J$1005="",Datos!J454&gt;=J$1005),OR(J$1006="",Datos!J454&lt;=J$1006)),FALSE),IF(ISNUMBER(Datos!J454),AND(Datos!J454=INT(Datos!J454),AND(OR(J$1005="",Datos!J454&gt;=J$1005),OR(J$1006="",Datos!J454&lt;=J$1006))),FALSE),OR(ISNUMBER(FIND(";"&amp;UPPER(TRIM(Datos!J454&amp;""))&amp;"=",J$1007)),ISNUMBER(FIND(";"&amp;UPPER(TRIM(Datos!J454&amp;""))&amp;";",J$1007))),OR(UPPER(TRIM(Datos!J454&amp;""))="SÍ",UPPER(TRIM(Datos!J454&amp;""))="SI",UPPER(TRIM(Datos!J454&amp;""))="NO"),IF(ISNUMBER(Datos!J454),AND(OR(J$1005="",Datos!J454&gt;=J$1005),OR(J$1006="",Datos!J454&lt;=J$1006)),FALSE),TRUE))))</f>
        <v>0.0</v>
      </c>
      <c r="K454">
        <f>IF(Datos!K454="",0,IF(AND(K$1008&lt;&gt;"",Datos!K454=K$1008),0,IF(K$1004=0,0,1-CHOOSE(K$1004,IF(ISNUMBER(Datos!K454),AND(OR(K$1005="",Datos!K454&gt;=K$1005),OR(K$1006="",Datos!K454&lt;=K$1006)),FALSE),IF(ISNUMBER(Datos!K454),AND(Datos!K454=INT(Datos!K454),AND(OR(K$1005="",Datos!K454&gt;=K$1005),OR(K$1006="",Datos!K454&lt;=K$1006))),FALSE),OR(ISNUMBER(FIND(";"&amp;UPPER(TRIM(Datos!K454&amp;""))&amp;"=",K$1007)),ISNUMBER(FIND(";"&amp;UPPER(TRIM(Datos!K454&amp;""))&amp;";",K$1007))),OR(UPPER(TRIM(Datos!K454&amp;""))="SÍ",UPPER(TRIM(Datos!K454&amp;""))="SI",UPPER(TRIM(Datos!K454&amp;""))="NO"),IF(ISNUMBER(Datos!K454),AND(OR(K$1005="",Datos!K454&gt;=K$1005),OR(K$1006="",Datos!K454&lt;=K$1006)),FALSE),TRUE))))</f>
        <v>0.0</v>
      </c>
      <c r="L454">
        <f>IF(Datos!L454="",0,IF(AND(L$1008&lt;&gt;"",Datos!L454=L$1008),0,IF(L$1004=0,0,1-CHOOSE(L$1004,IF(ISNUMBER(Datos!L454),AND(OR(L$1005="",Datos!L454&gt;=L$1005),OR(L$1006="",Datos!L454&lt;=L$1006)),FALSE),IF(ISNUMBER(Datos!L454),AND(Datos!L454=INT(Datos!L454),AND(OR(L$1005="",Datos!L454&gt;=L$1005),OR(L$1006="",Datos!L454&lt;=L$1006))),FALSE),OR(ISNUMBER(FIND(";"&amp;UPPER(TRIM(Datos!L454&amp;""))&amp;"=",L$1007)),ISNUMBER(FIND(";"&amp;UPPER(TRIM(Datos!L454&amp;""))&amp;";",L$1007))),OR(UPPER(TRIM(Datos!L454&amp;""))="SÍ",UPPER(TRIM(Datos!L454&amp;""))="SI",UPPER(TRIM(Datos!L454&amp;""))="NO"),IF(ISNUMBER(Datos!L454),AND(OR(L$1005="",Datos!L454&gt;=L$1005),OR(L$1006="",Datos!L454&lt;=L$1006)),FALSE),TRUE))))</f>
        <v>0.0</v>
      </c>
      <c r="M454">
        <f>IF(Datos!M454="",0,IF(AND(M$1008&lt;&gt;"",Datos!M454=M$1008),0,IF(M$1004=0,0,1-CHOOSE(M$1004,IF(ISNUMBER(Datos!M454),AND(OR(M$1005="",Datos!M454&gt;=M$1005),OR(M$1006="",Datos!M454&lt;=M$1006)),FALSE),IF(ISNUMBER(Datos!M454),AND(Datos!M454=INT(Datos!M454),AND(OR(M$1005="",Datos!M454&gt;=M$1005),OR(M$1006="",Datos!M454&lt;=M$1006))),FALSE),OR(ISNUMBER(FIND(";"&amp;UPPER(TRIM(Datos!M454&amp;""))&amp;"=",M$1007)),ISNUMBER(FIND(";"&amp;UPPER(TRIM(Datos!M454&amp;""))&amp;";",M$1007))),OR(UPPER(TRIM(Datos!M454&amp;""))="SÍ",UPPER(TRIM(Datos!M454&amp;""))="SI",UPPER(TRIM(Datos!M454&amp;""))="NO"),IF(ISNUMBER(Datos!M454),AND(OR(M$1005="",Datos!M454&gt;=M$1005),OR(M$1006="",Datos!M454&lt;=M$1006)),FALSE),TRUE))))</f>
        <v>0.0</v>
      </c>
      <c r="N454">
        <f>IF(Datos!N454="",0,IF(AND(N$1008&lt;&gt;"",Datos!N454=N$1008),0,IF(N$1004=0,0,1-CHOOSE(N$1004,IF(ISNUMBER(Datos!N454),AND(OR(N$1005="",Datos!N454&gt;=N$1005),OR(N$1006="",Datos!N454&lt;=N$1006)),FALSE),IF(ISNUMBER(Datos!N454),AND(Datos!N454=INT(Datos!N454),AND(OR(N$1005="",Datos!N454&gt;=N$1005),OR(N$1006="",Datos!N454&lt;=N$1006))),FALSE),OR(ISNUMBER(FIND(";"&amp;UPPER(TRIM(Datos!N454&amp;""))&amp;"=",N$1007)),ISNUMBER(FIND(";"&amp;UPPER(TRIM(Datos!N454&amp;""))&amp;";",N$1007))),OR(UPPER(TRIM(Datos!N454&amp;""))="SÍ",UPPER(TRIM(Datos!N454&amp;""))="SI",UPPER(TRIM(Datos!N454&amp;""))="NO"),IF(ISNUMBER(Datos!N454),AND(OR(N$1005="",Datos!N454&gt;=N$1005),OR(N$1006="",Datos!N454&lt;=N$1006)),FALSE),TRUE))))</f>
        <v>0.0</v>
      </c>
      <c r="O454">
        <f>IF(Datos!O454="",0,IF(AND(O$1008&lt;&gt;"",Datos!O454=O$1008),0,IF(O$1004=0,0,1-CHOOSE(O$1004,IF(ISNUMBER(Datos!O454),AND(OR(O$1005="",Datos!O454&gt;=O$1005),OR(O$1006="",Datos!O454&lt;=O$1006)),FALSE),IF(ISNUMBER(Datos!O454),AND(Datos!O454=INT(Datos!O454),AND(OR(O$1005="",Datos!O454&gt;=O$1005),OR(O$1006="",Datos!O454&lt;=O$1006))),FALSE),OR(ISNUMBER(FIND(";"&amp;UPPER(TRIM(Datos!O454&amp;""))&amp;"=",O$1007)),ISNUMBER(FIND(";"&amp;UPPER(TRIM(Datos!O454&amp;""))&amp;";",O$1007))),OR(UPPER(TRIM(Datos!O454&amp;""))="SÍ",UPPER(TRIM(Datos!O454&amp;""))="SI",UPPER(TRIM(Datos!O454&amp;""))="NO"),IF(ISNUMBER(Datos!O454),AND(OR(O$1005="",Datos!O454&gt;=O$1005),OR(O$1006="",Datos!O454&lt;=O$1006)),FALSE),TRUE))))</f>
        <v>0.0</v>
      </c>
      <c r="P454">
        <f>IF(Datos!P454="",0,IF(AND(P$1008&lt;&gt;"",Datos!P454=P$1008),0,IF(P$1004=0,0,1-CHOOSE(P$1004,IF(ISNUMBER(Datos!P454),AND(OR(P$1005="",Datos!P454&gt;=P$1005),OR(P$1006="",Datos!P454&lt;=P$1006)),FALSE),IF(ISNUMBER(Datos!P454),AND(Datos!P454=INT(Datos!P454),AND(OR(P$1005="",Datos!P454&gt;=P$1005),OR(P$1006="",Datos!P454&lt;=P$1006))),FALSE),OR(ISNUMBER(FIND(";"&amp;UPPER(TRIM(Datos!P454&amp;""))&amp;"=",P$1007)),ISNUMBER(FIND(";"&amp;UPPER(TRIM(Datos!P454&amp;""))&amp;";",P$1007))),OR(UPPER(TRIM(Datos!P454&amp;""))="SÍ",UPPER(TRIM(Datos!P454&amp;""))="SI",UPPER(TRIM(Datos!P454&amp;""))="NO"),IF(ISNUMBER(Datos!P454),AND(OR(P$1005="",Datos!P454&gt;=P$1005),OR(P$1006="",Datos!P454&lt;=P$1006)),FALSE),TRUE))))</f>
        <v>0.0</v>
      </c>
      <c r="Q454">
        <f>IF(Datos!Q454="",0,IF(AND(Q$1008&lt;&gt;"",Datos!Q454=Q$1008),0,IF(Q$1004=0,0,1-CHOOSE(Q$1004,IF(ISNUMBER(Datos!Q454),AND(OR(Q$1005="",Datos!Q454&gt;=Q$1005),OR(Q$1006="",Datos!Q454&lt;=Q$1006)),FALSE),IF(ISNUMBER(Datos!Q454),AND(Datos!Q454=INT(Datos!Q454),AND(OR(Q$1005="",Datos!Q454&gt;=Q$1005),OR(Q$1006="",Datos!Q454&lt;=Q$1006))),FALSE),OR(ISNUMBER(FIND(";"&amp;UPPER(TRIM(Datos!Q454&amp;""))&amp;"=",Q$1007)),ISNUMBER(FIND(";"&amp;UPPER(TRIM(Datos!Q454&amp;""))&amp;";",Q$1007))),OR(UPPER(TRIM(Datos!Q454&amp;""))="SÍ",UPPER(TRIM(Datos!Q454&amp;""))="SI",UPPER(TRIM(Datos!Q454&amp;""))="NO"),IF(ISNUMBER(Datos!Q454),AND(OR(Q$1005="",Datos!Q454&gt;=Q$1005),OR(Q$1006="",Datos!Q454&lt;=Q$1006)),FALSE),TRUE))))</f>
        <v>0.0</v>
      </c>
      <c r="R454">
        <f>IF(Datos!R454="",0,IF(AND(R$1008&lt;&gt;"",Datos!R454=R$1008),0,IF(R$1004=0,0,1-CHOOSE(R$1004,IF(ISNUMBER(Datos!R454),AND(OR(R$1005="",Datos!R454&gt;=R$1005),OR(R$1006="",Datos!R454&lt;=R$1006)),FALSE),IF(ISNUMBER(Datos!R454),AND(Datos!R454=INT(Datos!R454),AND(OR(R$1005="",Datos!R454&gt;=R$1005),OR(R$1006="",Datos!R454&lt;=R$1006))),FALSE),OR(ISNUMBER(FIND(";"&amp;UPPER(TRIM(Datos!R454&amp;""))&amp;"=",R$1007)),ISNUMBER(FIND(";"&amp;UPPER(TRIM(Datos!R454&amp;""))&amp;";",R$1007))),OR(UPPER(TRIM(Datos!R454&amp;""))="SÍ",UPPER(TRIM(Datos!R454&amp;""))="SI",UPPER(TRIM(Datos!R454&amp;""))="NO"),IF(ISNUMBER(Datos!R454),AND(OR(R$1005="",Datos!R454&gt;=R$1005),OR(R$1006="",Datos!R454&lt;=R$1006)),FALSE),TRUE))))</f>
        <v>0.0</v>
      </c>
      <c r="S454">
        <f>IF(Datos!S454="",0,IF(AND(S$1008&lt;&gt;"",Datos!S454=S$1008),0,IF(S$1004=0,0,1-CHOOSE(S$1004,IF(ISNUMBER(Datos!S454),AND(OR(S$1005="",Datos!S454&gt;=S$1005),OR(S$1006="",Datos!S454&lt;=S$1006)),FALSE),IF(ISNUMBER(Datos!S454),AND(Datos!S454=INT(Datos!S454),AND(OR(S$1005="",Datos!S454&gt;=S$1005),OR(S$1006="",Datos!S454&lt;=S$1006))),FALSE),OR(ISNUMBER(FIND(";"&amp;UPPER(TRIM(Datos!S454&amp;""))&amp;"=",S$1007)),ISNUMBER(FIND(";"&amp;UPPER(TRIM(Datos!S454&amp;""))&amp;";",S$1007))),OR(UPPER(TRIM(Datos!S454&amp;""))="SÍ",UPPER(TRIM(Datos!S454&amp;""))="SI",UPPER(TRIM(Datos!S454&amp;""))="NO"),IF(ISNUMBER(Datos!S454),AND(OR(S$1005="",Datos!S454&gt;=S$1005),OR(S$1006="",Datos!S454&lt;=S$1006)),FALSE),TRUE))))</f>
        <v>0.0</v>
      </c>
      <c r="T454">
        <f>IF(Datos!T454="",0,IF(AND(T$1008&lt;&gt;"",Datos!T454=T$1008),0,IF(T$1004=0,0,1-CHOOSE(T$1004,IF(ISNUMBER(Datos!T454),AND(OR(T$1005="",Datos!T454&gt;=T$1005),OR(T$1006="",Datos!T454&lt;=T$1006)),FALSE),IF(ISNUMBER(Datos!T454),AND(Datos!T454=INT(Datos!T454),AND(OR(T$1005="",Datos!T454&gt;=T$1005),OR(T$1006="",Datos!T454&lt;=T$1006))),FALSE),OR(ISNUMBER(FIND(";"&amp;UPPER(TRIM(Datos!T454&amp;""))&amp;"=",T$1007)),ISNUMBER(FIND(";"&amp;UPPER(TRIM(Datos!T454&amp;""))&amp;";",T$1007))),OR(UPPER(TRIM(Datos!T454&amp;""))="SÍ",UPPER(TRIM(Datos!T454&amp;""))="SI",UPPER(TRIM(Datos!T454&amp;""))="NO"),IF(ISNUMBER(Datos!T454),AND(OR(T$1005="",Datos!T454&gt;=T$1005),OR(T$1006="",Datos!T454&lt;=T$1006)),FALSE),TRUE))))</f>
        <v>0.0</v>
      </c>
      <c r="U454">
        <f>IF(Datos!U454="",0,IF(AND(U$1008&lt;&gt;"",Datos!U454=U$1008),0,IF(U$1004=0,0,1-CHOOSE(U$1004,IF(ISNUMBER(Datos!U454),AND(OR(U$1005="",Datos!U454&gt;=U$1005),OR(U$1006="",Datos!U454&lt;=U$1006)),FALSE),IF(ISNUMBER(Datos!U454),AND(Datos!U454=INT(Datos!U454),AND(OR(U$1005="",Datos!U454&gt;=U$1005),OR(U$1006="",Datos!U454&lt;=U$1006))),FALSE),OR(ISNUMBER(FIND(";"&amp;UPPER(TRIM(Datos!U454&amp;""))&amp;"=",U$1007)),ISNUMBER(FIND(";"&amp;UPPER(TRIM(Datos!U454&amp;""))&amp;";",U$1007))),OR(UPPER(TRIM(Datos!U454&amp;""))="SÍ",UPPER(TRIM(Datos!U454&amp;""))="SI",UPPER(TRIM(Datos!U454&amp;""))="NO"),IF(ISNUMBER(Datos!U454),AND(OR(U$1005="",Datos!U454&gt;=U$1005),OR(U$1006="",Datos!U454&lt;=U$1006)),FALSE),TRUE))))</f>
        <v>0.0</v>
      </c>
      <c r="V454">
        <f>IF(Datos!V454="",0,IF(AND(V$1008&lt;&gt;"",Datos!V454=V$1008),0,IF(V$1004=0,0,1-CHOOSE(V$1004,IF(ISNUMBER(Datos!V454),AND(OR(V$1005="",Datos!V454&gt;=V$1005),OR(V$1006="",Datos!V454&lt;=V$1006)),FALSE),IF(ISNUMBER(Datos!V454),AND(Datos!V454=INT(Datos!V454),AND(OR(V$1005="",Datos!V454&gt;=V$1005),OR(V$1006="",Datos!V454&lt;=V$1006))),FALSE),OR(ISNUMBER(FIND(";"&amp;UPPER(TRIM(Datos!V454&amp;""))&amp;"=",V$1007)),ISNUMBER(FIND(";"&amp;UPPER(TRIM(Datos!V454&amp;""))&amp;";",V$1007))),OR(UPPER(TRIM(Datos!V454&amp;""))="SÍ",UPPER(TRIM(Datos!V454&amp;""))="SI",UPPER(TRIM(Datos!V454&amp;""))="NO"),IF(ISNUMBER(Datos!V454),AND(OR(V$1005="",Datos!V454&gt;=V$1005),OR(V$1006="",Datos!V454&lt;=V$1006)),FALSE),TRUE))))</f>
        <v>0.0</v>
      </c>
      <c r="W454">
        <f>IF(Datos!W454="",0,IF(AND(W$1008&lt;&gt;"",Datos!W454=W$1008),0,IF(W$1004=0,0,1-CHOOSE(W$1004,IF(ISNUMBER(Datos!W454),AND(OR(W$1005="",Datos!W454&gt;=W$1005),OR(W$1006="",Datos!W454&lt;=W$1006)),FALSE),IF(ISNUMBER(Datos!W454),AND(Datos!W454=INT(Datos!W454),AND(OR(W$1005="",Datos!W454&gt;=W$1005),OR(W$1006="",Datos!W454&lt;=W$1006))),FALSE),OR(ISNUMBER(FIND(";"&amp;UPPER(TRIM(Datos!W454&amp;""))&amp;"=",W$1007)),ISNUMBER(FIND(";"&amp;UPPER(TRIM(Datos!W454&amp;""))&amp;";",W$1007))),OR(UPPER(TRIM(Datos!W454&amp;""))="SÍ",UPPER(TRIM(Datos!W454&amp;""))="SI",UPPER(TRIM(Datos!W454&amp;""))="NO"),IF(ISNUMBER(Datos!W454),AND(OR(W$1005="",Datos!W454&gt;=W$1005),OR(W$1006="",Datos!W454&lt;=W$1006)),FALSE),TRUE))))</f>
        <v>0.0</v>
      </c>
      <c r="X454">
        <f>IF(Datos!X454="",0,IF(AND(X$1008&lt;&gt;"",Datos!X454=X$1008),0,IF(X$1004=0,0,1-CHOOSE(X$1004,IF(ISNUMBER(Datos!X454),AND(OR(X$1005="",Datos!X454&gt;=X$1005),OR(X$1006="",Datos!X454&lt;=X$1006)),FALSE),IF(ISNUMBER(Datos!X454),AND(Datos!X454=INT(Datos!X454),AND(OR(X$1005="",Datos!X454&gt;=X$1005),OR(X$1006="",Datos!X454&lt;=X$1006))),FALSE),OR(ISNUMBER(FIND(";"&amp;UPPER(TRIM(Datos!X454&amp;""))&amp;"=",X$1007)),ISNUMBER(FIND(";"&amp;UPPER(TRIM(Datos!X454&amp;""))&amp;";",X$1007))),OR(UPPER(TRIM(Datos!X454&amp;""))="SÍ",UPPER(TRIM(Datos!X454&amp;""))="SI",UPPER(TRIM(Datos!X454&amp;""))="NO"),IF(ISNUMBER(Datos!X454),AND(OR(X$1005="",Datos!X454&gt;=X$1005),OR(X$1006="",Datos!X454&lt;=X$1006)),FALSE),TRUE))))</f>
        <v>0.0</v>
      </c>
      <c r="Y454">
        <f>IF(Datos!Y454="",0,IF(AND(Y$1008&lt;&gt;"",Datos!Y454=Y$1008),0,IF(Y$1004=0,0,1-CHOOSE(Y$1004,IF(ISNUMBER(Datos!Y454),AND(OR(Y$1005="",Datos!Y454&gt;=Y$1005),OR(Y$1006="",Datos!Y454&lt;=Y$1006)),FALSE),IF(ISNUMBER(Datos!Y454),AND(Datos!Y454=INT(Datos!Y454),AND(OR(Y$1005="",Datos!Y454&gt;=Y$1005),OR(Y$1006="",Datos!Y454&lt;=Y$1006))),FALSE),OR(ISNUMBER(FIND(";"&amp;UPPER(TRIM(Datos!Y454&amp;""))&amp;"=",Y$1007)),ISNUMBER(FIND(";"&amp;UPPER(TRIM(Datos!Y454&amp;""))&amp;";",Y$1007))),OR(UPPER(TRIM(Datos!Y454&amp;""))="SÍ",UPPER(TRIM(Datos!Y454&amp;""))="SI",UPPER(TRIM(Datos!Y454&amp;""))="NO"),IF(ISNUMBER(Datos!Y454),AND(OR(Y$1005="",Datos!Y454&gt;=Y$1005),OR(Y$1006="",Datos!Y454&lt;=Y$1006)),FALSE),TRUE))))</f>
        <v>0.0</v>
      </c>
      <c r="Z454">
        <f>IF(Datos!Z454="",0,IF(AND(Z$1008&lt;&gt;"",Datos!Z454=Z$1008),0,IF(Z$1004=0,0,1-CHOOSE(Z$1004,IF(ISNUMBER(Datos!Z454),AND(OR(Z$1005="",Datos!Z454&gt;=Z$1005),OR(Z$1006="",Datos!Z454&lt;=Z$1006)),FALSE),IF(ISNUMBER(Datos!Z454),AND(Datos!Z454=INT(Datos!Z454),AND(OR(Z$1005="",Datos!Z454&gt;=Z$1005),OR(Z$1006="",Datos!Z454&lt;=Z$1006))),FALSE),OR(ISNUMBER(FIND(";"&amp;UPPER(TRIM(Datos!Z454&amp;""))&amp;"=",Z$1007)),ISNUMBER(FIND(";"&amp;UPPER(TRIM(Datos!Z454&amp;""))&amp;";",Z$1007))),OR(UPPER(TRIM(Datos!Z454&amp;""))="SÍ",UPPER(TRIM(Datos!Z454&amp;""))="SI",UPPER(TRIM(Datos!Z454&amp;""))="NO"),IF(ISNUMBER(Datos!Z454),AND(OR(Z$1005="",Datos!Z454&gt;=Z$1005),OR(Z$1006="",Datos!Z454&lt;=Z$1006)),FALSE),TRUE))))</f>
        <v>0.0</v>
      </c>
      <c r="AA454">
        <f>IF(Datos!AA454="",0,IF(AND(AA$1008&lt;&gt;"",Datos!AA454=AA$1008),0,IF(AA$1004=0,0,1-CHOOSE(AA$1004,IF(ISNUMBER(Datos!AA454),AND(OR(AA$1005="",Datos!AA454&gt;=AA$1005),OR(AA$1006="",Datos!AA454&lt;=AA$1006)),FALSE),IF(ISNUMBER(Datos!AA454),AND(Datos!AA454=INT(Datos!AA454),AND(OR(AA$1005="",Datos!AA454&gt;=AA$1005),OR(AA$1006="",Datos!AA454&lt;=AA$1006))),FALSE),OR(ISNUMBER(FIND(";"&amp;UPPER(TRIM(Datos!AA454&amp;""))&amp;"=",AA$1007)),ISNUMBER(FIND(";"&amp;UPPER(TRIM(Datos!AA454&amp;""))&amp;";",AA$1007))),OR(UPPER(TRIM(Datos!AA454&amp;""))="SÍ",UPPER(TRIM(Datos!AA454&amp;""))="SI",UPPER(TRIM(Datos!AA454&amp;""))="NO"),IF(ISNUMBER(Datos!AA454),AND(OR(AA$1005="",Datos!AA454&gt;=AA$1005),OR(AA$1006="",Datos!AA454&lt;=AA$1006)),FALSE),TRUE))))</f>
        <v>0.0</v>
      </c>
      <c r="AB454">
        <f>IF(Datos!AB454="",0,IF(AND(AB$1008&lt;&gt;"",Datos!AB454=AB$1008),0,IF(AB$1004=0,0,1-CHOOSE(AB$1004,IF(ISNUMBER(Datos!AB454),AND(OR(AB$1005="",Datos!AB454&gt;=AB$1005),OR(AB$1006="",Datos!AB454&lt;=AB$1006)),FALSE),IF(ISNUMBER(Datos!AB454),AND(Datos!AB454=INT(Datos!AB454),AND(OR(AB$1005="",Datos!AB454&gt;=AB$1005),OR(AB$1006="",Datos!AB454&lt;=AB$1006))),FALSE),OR(ISNUMBER(FIND(";"&amp;UPPER(TRIM(Datos!AB454&amp;""))&amp;"=",AB$1007)),ISNUMBER(FIND(";"&amp;UPPER(TRIM(Datos!AB454&amp;""))&amp;";",AB$1007))),OR(UPPER(TRIM(Datos!AB454&amp;""))="SÍ",UPPER(TRIM(Datos!AB454&amp;""))="SI",UPPER(TRIM(Datos!AB454&amp;""))="NO"),IF(ISNUMBER(Datos!AB454),AND(OR(AB$1005="",Datos!AB454&gt;=AB$1005),OR(AB$1006="",Datos!AB454&lt;=AB$1006)),FALSE),TRUE))))</f>
        <v>0.0</v>
      </c>
      <c r="AC454">
        <f>IF(Datos!AC454="",0,IF(AND(AC$1008&lt;&gt;"",Datos!AC454=AC$1008),0,IF(AC$1004=0,0,1-CHOOSE(AC$1004,IF(ISNUMBER(Datos!AC454),AND(OR(AC$1005="",Datos!AC454&gt;=AC$1005),OR(AC$1006="",Datos!AC454&lt;=AC$1006)),FALSE),IF(ISNUMBER(Datos!AC454),AND(Datos!AC454=INT(Datos!AC454),AND(OR(AC$1005="",Datos!AC454&gt;=AC$1005),OR(AC$1006="",Datos!AC454&lt;=AC$1006))),FALSE),OR(ISNUMBER(FIND(";"&amp;UPPER(TRIM(Datos!AC454&amp;""))&amp;"=",AC$1007)),ISNUMBER(FIND(";"&amp;UPPER(TRIM(Datos!AC454&amp;""))&amp;";",AC$1007))),OR(UPPER(TRIM(Datos!AC454&amp;""))="SÍ",UPPER(TRIM(Datos!AC454&amp;""))="SI",UPPER(TRIM(Datos!AC454&amp;""))="NO"),IF(ISNUMBER(Datos!AC454),AND(OR(AC$1005="",Datos!AC454&gt;=AC$1005),OR(AC$1006="",Datos!AC454&lt;=AC$1006)),FALSE),TRUE))))</f>
        <v>0.0</v>
      </c>
      <c r="AD454">
        <f>IF(Datos!AD454="",0,IF(AND(AD$1008&lt;&gt;"",Datos!AD454=AD$1008),0,IF(AD$1004=0,0,1-CHOOSE(AD$1004,IF(ISNUMBER(Datos!AD454),AND(OR(AD$1005="",Datos!AD454&gt;=AD$1005),OR(AD$1006="",Datos!AD454&lt;=AD$1006)),FALSE),IF(ISNUMBER(Datos!AD454),AND(Datos!AD454=INT(Datos!AD454),AND(OR(AD$1005="",Datos!AD454&gt;=AD$1005),OR(AD$1006="",Datos!AD454&lt;=AD$1006))),FALSE),OR(ISNUMBER(FIND(";"&amp;UPPER(TRIM(Datos!AD454&amp;""))&amp;"=",AD$1007)),ISNUMBER(FIND(";"&amp;UPPER(TRIM(Datos!AD454&amp;""))&amp;";",AD$1007))),OR(UPPER(TRIM(Datos!AD454&amp;""))="SÍ",UPPER(TRIM(Datos!AD454&amp;""))="SI",UPPER(TRIM(Datos!AD454&amp;""))="NO"),IF(ISNUMBER(Datos!AD454),AND(OR(AD$1005="",Datos!AD454&gt;=AD$1005),OR(AD$1006="",Datos!AD454&lt;=AD$1006)),FALSE),TRUE))))</f>
        <v>0.0</v>
      </c>
      <c r="AE454">
        <f>IF(Datos!AE454="",0,IF(AND(AE$1008&lt;&gt;"",Datos!AE454=AE$1008),0,IF(AE$1004=0,0,1-CHOOSE(AE$1004,IF(ISNUMBER(Datos!AE454),AND(OR(AE$1005="",Datos!AE454&gt;=AE$1005),OR(AE$1006="",Datos!AE454&lt;=AE$1006)),FALSE),IF(ISNUMBER(Datos!AE454),AND(Datos!AE454=INT(Datos!AE454),AND(OR(AE$1005="",Datos!AE454&gt;=AE$1005),OR(AE$1006="",Datos!AE454&lt;=AE$1006))),FALSE),OR(ISNUMBER(FIND(";"&amp;UPPER(TRIM(Datos!AE454&amp;""))&amp;"=",AE$1007)),ISNUMBER(FIND(";"&amp;UPPER(TRIM(Datos!AE454&amp;""))&amp;";",AE$1007))),OR(UPPER(TRIM(Datos!AE454&amp;""))="SÍ",UPPER(TRIM(Datos!AE454&amp;""))="SI",UPPER(TRIM(Datos!AE454&amp;""))="NO"),IF(ISNUMBER(Datos!AE454),AND(OR(AE$1005="",Datos!AE454&gt;=AE$1005),OR(AE$1006="",Datos!AE454&lt;=AE$1006)),FALSE),TRUE))))</f>
        <v>0.0</v>
      </c>
    </row>
    <row r="455" spans="2:31">
      <c r="B455">
        <f>IF(Datos!B455="",0,IF(AND(B$1008&lt;&gt;"",Datos!B455=B$1008),0,IF(B$1004=0,0,1-CHOOSE(B$1004,IF(ISNUMBER(Datos!B455),AND(OR(B$1005="",Datos!B455&gt;=B$1005),OR(B$1006="",Datos!B455&lt;=B$1006)),FALSE),IF(ISNUMBER(Datos!B455),AND(Datos!B455=INT(Datos!B455),AND(OR(B$1005="",Datos!B455&gt;=B$1005),OR(B$1006="",Datos!B455&lt;=B$1006))),FALSE),OR(ISNUMBER(FIND(";"&amp;UPPER(TRIM(Datos!B455&amp;""))&amp;"=",B$1007)),ISNUMBER(FIND(";"&amp;UPPER(TRIM(Datos!B455&amp;""))&amp;";",B$1007))),OR(UPPER(TRIM(Datos!B455&amp;""))="SÍ",UPPER(TRIM(Datos!B455&amp;""))="SI",UPPER(TRIM(Datos!B455&amp;""))="NO"),IF(ISNUMBER(Datos!B455),AND(OR(B$1005="",Datos!B455&gt;=B$1005),OR(B$1006="",Datos!B455&lt;=B$1006)),FALSE),TRUE))))</f>
        <v>0.0</v>
      </c>
      <c r="C455">
        <f>IF(Datos!C455="",0,IF(AND(C$1008&lt;&gt;"",Datos!C455=C$1008),0,IF(C$1004=0,0,1-CHOOSE(C$1004,IF(ISNUMBER(Datos!C455),AND(OR(C$1005="",Datos!C455&gt;=C$1005),OR(C$1006="",Datos!C455&lt;=C$1006)),FALSE),IF(ISNUMBER(Datos!C455),AND(Datos!C455=INT(Datos!C455),AND(OR(C$1005="",Datos!C455&gt;=C$1005),OR(C$1006="",Datos!C455&lt;=C$1006))),FALSE),OR(ISNUMBER(FIND(";"&amp;UPPER(TRIM(Datos!C455&amp;""))&amp;"=",C$1007)),ISNUMBER(FIND(";"&amp;UPPER(TRIM(Datos!C455&amp;""))&amp;";",C$1007))),OR(UPPER(TRIM(Datos!C455&amp;""))="SÍ",UPPER(TRIM(Datos!C455&amp;""))="SI",UPPER(TRIM(Datos!C455&amp;""))="NO"),IF(ISNUMBER(Datos!C455),AND(OR(C$1005="",Datos!C455&gt;=C$1005),OR(C$1006="",Datos!C455&lt;=C$1006)),FALSE),TRUE))))</f>
        <v>0.0</v>
      </c>
      <c r="D455">
        <f>IF(Datos!D455="",0,IF(AND(D$1008&lt;&gt;"",Datos!D455=D$1008),0,IF(D$1004=0,0,1-CHOOSE(D$1004,IF(ISNUMBER(Datos!D455),AND(OR(D$1005="",Datos!D455&gt;=D$1005),OR(D$1006="",Datos!D455&lt;=D$1006)),FALSE),IF(ISNUMBER(Datos!D455),AND(Datos!D455=INT(Datos!D455),AND(OR(D$1005="",Datos!D455&gt;=D$1005),OR(D$1006="",Datos!D455&lt;=D$1006))),FALSE),OR(ISNUMBER(FIND(";"&amp;UPPER(TRIM(Datos!D455&amp;""))&amp;"=",D$1007)),ISNUMBER(FIND(";"&amp;UPPER(TRIM(Datos!D455&amp;""))&amp;";",D$1007))),OR(UPPER(TRIM(Datos!D455&amp;""))="SÍ",UPPER(TRIM(Datos!D455&amp;""))="SI",UPPER(TRIM(Datos!D455&amp;""))="NO"),IF(ISNUMBER(Datos!D455),AND(OR(D$1005="",Datos!D455&gt;=D$1005),OR(D$1006="",Datos!D455&lt;=D$1006)),FALSE),TRUE))))</f>
        <v>0.0</v>
      </c>
      <c r="E455">
        <f>IF(Datos!E455="",0,IF(AND(E$1008&lt;&gt;"",Datos!E455=E$1008),0,IF(E$1004=0,0,1-CHOOSE(E$1004,IF(ISNUMBER(Datos!E455),AND(OR(E$1005="",Datos!E455&gt;=E$1005),OR(E$1006="",Datos!E455&lt;=E$1006)),FALSE),IF(ISNUMBER(Datos!E455),AND(Datos!E455=INT(Datos!E455),AND(OR(E$1005="",Datos!E455&gt;=E$1005),OR(E$1006="",Datos!E455&lt;=E$1006))),FALSE),OR(ISNUMBER(FIND(";"&amp;UPPER(TRIM(Datos!E455&amp;""))&amp;"=",E$1007)),ISNUMBER(FIND(";"&amp;UPPER(TRIM(Datos!E455&amp;""))&amp;";",E$1007))),OR(UPPER(TRIM(Datos!E455&amp;""))="SÍ",UPPER(TRIM(Datos!E455&amp;""))="SI",UPPER(TRIM(Datos!E455&amp;""))="NO"),IF(ISNUMBER(Datos!E455),AND(OR(E$1005="",Datos!E455&gt;=E$1005),OR(E$1006="",Datos!E455&lt;=E$1006)),FALSE),TRUE))))</f>
        <v>0.0</v>
      </c>
      <c r="F455">
        <f>IF(Datos!F455="",0,IF(AND(F$1008&lt;&gt;"",Datos!F455=F$1008),0,IF(F$1004=0,0,1-CHOOSE(F$1004,IF(ISNUMBER(Datos!F455),AND(OR(F$1005="",Datos!F455&gt;=F$1005),OR(F$1006="",Datos!F455&lt;=F$1006)),FALSE),IF(ISNUMBER(Datos!F455),AND(Datos!F455=INT(Datos!F455),AND(OR(F$1005="",Datos!F455&gt;=F$1005),OR(F$1006="",Datos!F455&lt;=F$1006))),FALSE),OR(ISNUMBER(FIND(";"&amp;UPPER(TRIM(Datos!F455&amp;""))&amp;"=",F$1007)),ISNUMBER(FIND(";"&amp;UPPER(TRIM(Datos!F455&amp;""))&amp;";",F$1007))),OR(UPPER(TRIM(Datos!F455&amp;""))="SÍ",UPPER(TRIM(Datos!F455&amp;""))="SI",UPPER(TRIM(Datos!F455&amp;""))="NO"),IF(ISNUMBER(Datos!F455),AND(OR(F$1005="",Datos!F455&gt;=F$1005),OR(F$1006="",Datos!F455&lt;=F$1006)),FALSE),TRUE))))</f>
        <v>0.0</v>
      </c>
      <c r="G455">
        <f>IF(Datos!G455="",0,IF(AND(G$1008&lt;&gt;"",Datos!G455=G$1008),0,IF(G$1004=0,0,1-CHOOSE(G$1004,IF(ISNUMBER(Datos!G455),AND(OR(G$1005="",Datos!G455&gt;=G$1005),OR(G$1006="",Datos!G455&lt;=G$1006)),FALSE),IF(ISNUMBER(Datos!G455),AND(Datos!G455=INT(Datos!G455),AND(OR(G$1005="",Datos!G455&gt;=G$1005),OR(G$1006="",Datos!G455&lt;=G$1006))),FALSE),OR(ISNUMBER(FIND(";"&amp;UPPER(TRIM(Datos!G455&amp;""))&amp;"=",G$1007)),ISNUMBER(FIND(";"&amp;UPPER(TRIM(Datos!G455&amp;""))&amp;";",G$1007))),OR(UPPER(TRIM(Datos!G455&amp;""))="SÍ",UPPER(TRIM(Datos!G455&amp;""))="SI",UPPER(TRIM(Datos!G455&amp;""))="NO"),IF(ISNUMBER(Datos!G455),AND(OR(G$1005="",Datos!G455&gt;=G$1005),OR(G$1006="",Datos!G455&lt;=G$1006)),FALSE),TRUE))))</f>
        <v>0.0</v>
      </c>
      <c r="H455">
        <f>IF(Datos!H455="",0,IF(AND(H$1008&lt;&gt;"",Datos!H455=H$1008),0,IF(H$1004=0,0,1-CHOOSE(H$1004,IF(ISNUMBER(Datos!H455),AND(OR(H$1005="",Datos!H455&gt;=H$1005),OR(H$1006="",Datos!H455&lt;=H$1006)),FALSE),IF(ISNUMBER(Datos!H455),AND(Datos!H455=INT(Datos!H455),AND(OR(H$1005="",Datos!H455&gt;=H$1005),OR(H$1006="",Datos!H455&lt;=H$1006))),FALSE),OR(ISNUMBER(FIND(";"&amp;UPPER(TRIM(Datos!H455&amp;""))&amp;"=",H$1007)),ISNUMBER(FIND(";"&amp;UPPER(TRIM(Datos!H455&amp;""))&amp;";",H$1007))),OR(UPPER(TRIM(Datos!H455&amp;""))="SÍ",UPPER(TRIM(Datos!H455&amp;""))="SI",UPPER(TRIM(Datos!H455&amp;""))="NO"),IF(ISNUMBER(Datos!H455),AND(OR(H$1005="",Datos!H455&gt;=H$1005),OR(H$1006="",Datos!H455&lt;=H$1006)),FALSE),TRUE))))</f>
        <v>0.0</v>
      </c>
      <c r="I455">
        <f>IF(Datos!I455="",0,IF(AND(I$1008&lt;&gt;"",Datos!I455=I$1008),0,IF(I$1004=0,0,1-CHOOSE(I$1004,IF(ISNUMBER(Datos!I455),AND(OR(I$1005="",Datos!I455&gt;=I$1005),OR(I$1006="",Datos!I455&lt;=I$1006)),FALSE),IF(ISNUMBER(Datos!I455),AND(Datos!I455=INT(Datos!I455),AND(OR(I$1005="",Datos!I455&gt;=I$1005),OR(I$1006="",Datos!I455&lt;=I$1006))),FALSE),OR(ISNUMBER(FIND(";"&amp;UPPER(TRIM(Datos!I455&amp;""))&amp;"=",I$1007)),ISNUMBER(FIND(";"&amp;UPPER(TRIM(Datos!I455&amp;""))&amp;";",I$1007))),OR(UPPER(TRIM(Datos!I455&amp;""))="SÍ",UPPER(TRIM(Datos!I455&amp;""))="SI",UPPER(TRIM(Datos!I455&amp;""))="NO"),IF(ISNUMBER(Datos!I455),AND(OR(I$1005="",Datos!I455&gt;=I$1005),OR(I$1006="",Datos!I455&lt;=I$1006)),FALSE),TRUE))))</f>
        <v>0.0</v>
      </c>
      <c r="J455">
        <f>IF(Datos!J455="",0,IF(AND(J$1008&lt;&gt;"",Datos!J455=J$1008),0,IF(J$1004=0,0,1-CHOOSE(J$1004,IF(ISNUMBER(Datos!J455),AND(OR(J$1005="",Datos!J455&gt;=J$1005),OR(J$1006="",Datos!J455&lt;=J$1006)),FALSE),IF(ISNUMBER(Datos!J455),AND(Datos!J455=INT(Datos!J455),AND(OR(J$1005="",Datos!J455&gt;=J$1005),OR(J$1006="",Datos!J455&lt;=J$1006))),FALSE),OR(ISNUMBER(FIND(";"&amp;UPPER(TRIM(Datos!J455&amp;""))&amp;"=",J$1007)),ISNUMBER(FIND(";"&amp;UPPER(TRIM(Datos!J455&amp;""))&amp;";",J$1007))),OR(UPPER(TRIM(Datos!J455&amp;""))="SÍ",UPPER(TRIM(Datos!J455&amp;""))="SI",UPPER(TRIM(Datos!J455&amp;""))="NO"),IF(ISNUMBER(Datos!J455),AND(OR(J$1005="",Datos!J455&gt;=J$1005),OR(J$1006="",Datos!J455&lt;=J$1006)),FALSE),TRUE))))</f>
        <v>0.0</v>
      </c>
      <c r="K455">
        <f>IF(Datos!K455="",0,IF(AND(K$1008&lt;&gt;"",Datos!K455=K$1008),0,IF(K$1004=0,0,1-CHOOSE(K$1004,IF(ISNUMBER(Datos!K455),AND(OR(K$1005="",Datos!K455&gt;=K$1005),OR(K$1006="",Datos!K455&lt;=K$1006)),FALSE),IF(ISNUMBER(Datos!K455),AND(Datos!K455=INT(Datos!K455),AND(OR(K$1005="",Datos!K455&gt;=K$1005),OR(K$1006="",Datos!K455&lt;=K$1006))),FALSE),OR(ISNUMBER(FIND(";"&amp;UPPER(TRIM(Datos!K455&amp;""))&amp;"=",K$1007)),ISNUMBER(FIND(";"&amp;UPPER(TRIM(Datos!K455&amp;""))&amp;";",K$1007))),OR(UPPER(TRIM(Datos!K455&amp;""))="SÍ",UPPER(TRIM(Datos!K455&amp;""))="SI",UPPER(TRIM(Datos!K455&amp;""))="NO"),IF(ISNUMBER(Datos!K455),AND(OR(K$1005="",Datos!K455&gt;=K$1005),OR(K$1006="",Datos!K455&lt;=K$1006)),FALSE),TRUE))))</f>
        <v>0.0</v>
      </c>
      <c r="L455">
        <f>IF(Datos!L455="",0,IF(AND(L$1008&lt;&gt;"",Datos!L455=L$1008),0,IF(L$1004=0,0,1-CHOOSE(L$1004,IF(ISNUMBER(Datos!L455),AND(OR(L$1005="",Datos!L455&gt;=L$1005),OR(L$1006="",Datos!L455&lt;=L$1006)),FALSE),IF(ISNUMBER(Datos!L455),AND(Datos!L455=INT(Datos!L455),AND(OR(L$1005="",Datos!L455&gt;=L$1005),OR(L$1006="",Datos!L455&lt;=L$1006))),FALSE),OR(ISNUMBER(FIND(";"&amp;UPPER(TRIM(Datos!L455&amp;""))&amp;"=",L$1007)),ISNUMBER(FIND(";"&amp;UPPER(TRIM(Datos!L455&amp;""))&amp;";",L$1007))),OR(UPPER(TRIM(Datos!L455&amp;""))="SÍ",UPPER(TRIM(Datos!L455&amp;""))="SI",UPPER(TRIM(Datos!L455&amp;""))="NO"),IF(ISNUMBER(Datos!L455),AND(OR(L$1005="",Datos!L455&gt;=L$1005),OR(L$1006="",Datos!L455&lt;=L$1006)),FALSE),TRUE))))</f>
        <v>0.0</v>
      </c>
      <c r="M455">
        <f>IF(Datos!M455="",0,IF(AND(M$1008&lt;&gt;"",Datos!M455=M$1008),0,IF(M$1004=0,0,1-CHOOSE(M$1004,IF(ISNUMBER(Datos!M455),AND(OR(M$1005="",Datos!M455&gt;=M$1005),OR(M$1006="",Datos!M455&lt;=M$1006)),FALSE),IF(ISNUMBER(Datos!M455),AND(Datos!M455=INT(Datos!M455),AND(OR(M$1005="",Datos!M455&gt;=M$1005),OR(M$1006="",Datos!M455&lt;=M$1006))),FALSE),OR(ISNUMBER(FIND(";"&amp;UPPER(TRIM(Datos!M455&amp;""))&amp;"=",M$1007)),ISNUMBER(FIND(";"&amp;UPPER(TRIM(Datos!M455&amp;""))&amp;";",M$1007))),OR(UPPER(TRIM(Datos!M455&amp;""))="SÍ",UPPER(TRIM(Datos!M455&amp;""))="SI",UPPER(TRIM(Datos!M455&amp;""))="NO"),IF(ISNUMBER(Datos!M455),AND(OR(M$1005="",Datos!M455&gt;=M$1005),OR(M$1006="",Datos!M455&lt;=M$1006)),FALSE),TRUE))))</f>
        <v>0.0</v>
      </c>
      <c r="N455">
        <f>IF(Datos!N455="",0,IF(AND(N$1008&lt;&gt;"",Datos!N455=N$1008),0,IF(N$1004=0,0,1-CHOOSE(N$1004,IF(ISNUMBER(Datos!N455),AND(OR(N$1005="",Datos!N455&gt;=N$1005),OR(N$1006="",Datos!N455&lt;=N$1006)),FALSE),IF(ISNUMBER(Datos!N455),AND(Datos!N455=INT(Datos!N455),AND(OR(N$1005="",Datos!N455&gt;=N$1005),OR(N$1006="",Datos!N455&lt;=N$1006))),FALSE),OR(ISNUMBER(FIND(";"&amp;UPPER(TRIM(Datos!N455&amp;""))&amp;"=",N$1007)),ISNUMBER(FIND(";"&amp;UPPER(TRIM(Datos!N455&amp;""))&amp;";",N$1007))),OR(UPPER(TRIM(Datos!N455&amp;""))="SÍ",UPPER(TRIM(Datos!N455&amp;""))="SI",UPPER(TRIM(Datos!N455&amp;""))="NO"),IF(ISNUMBER(Datos!N455),AND(OR(N$1005="",Datos!N455&gt;=N$1005),OR(N$1006="",Datos!N455&lt;=N$1006)),FALSE),TRUE))))</f>
        <v>0.0</v>
      </c>
      <c r="O455">
        <f>IF(Datos!O455="",0,IF(AND(O$1008&lt;&gt;"",Datos!O455=O$1008),0,IF(O$1004=0,0,1-CHOOSE(O$1004,IF(ISNUMBER(Datos!O455),AND(OR(O$1005="",Datos!O455&gt;=O$1005),OR(O$1006="",Datos!O455&lt;=O$1006)),FALSE),IF(ISNUMBER(Datos!O455),AND(Datos!O455=INT(Datos!O455),AND(OR(O$1005="",Datos!O455&gt;=O$1005),OR(O$1006="",Datos!O455&lt;=O$1006))),FALSE),OR(ISNUMBER(FIND(";"&amp;UPPER(TRIM(Datos!O455&amp;""))&amp;"=",O$1007)),ISNUMBER(FIND(";"&amp;UPPER(TRIM(Datos!O455&amp;""))&amp;";",O$1007))),OR(UPPER(TRIM(Datos!O455&amp;""))="SÍ",UPPER(TRIM(Datos!O455&amp;""))="SI",UPPER(TRIM(Datos!O455&amp;""))="NO"),IF(ISNUMBER(Datos!O455),AND(OR(O$1005="",Datos!O455&gt;=O$1005),OR(O$1006="",Datos!O455&lt;=O$1006)),FALSE),TRUE))))</f>
        <v>0.0</v>
      </c>
      <c r="P455">
        <f>IF(Datos!P455="",0,IF(AND(P$1008&lt;&gt;"",Datos!P455=P$1008),0,IF(P$1004=0,0,1-CHOOSE(P$1004,IF(ISNUMBER(Datos!P455),AND(OR(P$1005="",Datos!P455&gt;=P$1005),OR(P$1006="",Datos!P455&lt;=P$1006)),FALSE),IF(ISNUMBER(Datos!P455),AND(Datos!P455=INT(Datos!P455),AND(OR(P$1005="",Datos!P455&gt;=P$1005),OR(P$1006="",Datos!P455&lt;=P$1006))),FALSE),OR(ISNUMBER(FIND(";"&amp;UPPER(TRIM(Datos!P455&amp;""))&amp;"=",P$1007)),ISNUMBER(FIND(";"&amp;UPPER(TRIM(Datos!P455&amp;""))&amp;";",P$1007))),OR(UPPER(TRIM(Datos!P455&amp;""))="SÍ",UPPER(TRIM(Datos!P455&amp;""))="SI",UPPER(TRIM(Datos!P455&amp;""))="NO"),IF(ISNUMBER(Datos!P455),AND(OR(P$1005="",Datos!P455&gt;=P$1005),OR(P$1006="",Datos!P455&lt;=P$1006)),FALSE),TRUE))))</f>
        <v>0.0</v>
      </c>
      <c r="Q455">
        <f>IF(Datos!Q455="",0,IF(AND(Q$1008&lt;&gt;"",Datos!Q455=Q$1008),0,IF(Q$1004=0,0,1-CHOOSE(Q$1004,IF(ISNUMBER(Datos!Q455),AND(OR(Q$1005="",Datos!Q455&gt;=Q$1005),OR(Q$1006="",Datos!Q455&lt;=Q$1006)),FALSE),IF(ISNUMBER(Datos!Q455),AND(Datos!Q455=INT(Datos!Q455),AND(OR(Q$1005="",Datos!Q455&gt;=Q$1005),OR(Q$1006="",Datos!Q455&lt;=Q$1006))),FALSE),OR(ISNUMBER(FIND(";"&amp;UPPER(TRIM(Datos!Q455&amp;""))&amp;"=",Q$1007)),ISNUMBER(FIND(";"&amp;UPPER(TRIM(Datos!Q455&amp;""))&amp;";",Q$1007))),OR(UPPER(TRIM(Datos!Q455&amp;""))="SÍ",UPPER(TRIM(Datos!Q455&amp;""))="SI",UPPER(TRIM(Datos!Q455&amp;""))="NO"),IF(ISNUMBER(Datos!Q455),AND(OR(Q$1005="",Datos!Q455&gt;=Q$1005),OR(Q$1006="",Datos!Q455&lt;=Q$1006)),FALSE),TRUE))))</f>
        <v>0.0</v>
      </c>
      <c r="R455">
        <f>IF(Datos!R455="",0,IF(AND(R$1008&lt;&gt;"",Datos!R455=R$1008),0,IF(R$1004=0,0,1-CHOOSE(R$1004,IF(ISNUMBER(Datos!R455),AND(OR(R$1005="",Datos!R455&gt;=R$1005),OR(R$1006="",Datos!R455&lt;=R$1006)),FALSE),IF(ISNUMBER(Datos!R455),AND(Datos!R455=INT(Datos!R455),AND(OR(R$1005="",Datos!R455&gt;=R$1005),OR(R$1006="",Datos!R455&lt;=R$1006))),FALSE),OR(ISNUMBER(FIND(";"&amp;UPPER(TRIM(Datos!R455&amp;""))&amp;"=",R$1007)),ISNUMBER(FIND(";"&amp;UPPER(TRIM(Datos!R455&amp;""))&amp;";",R$1007))),OR(UPPER(TRIM(Datos!R455&amp;""))="SÍ",UPPER(TRIM(Datos!R455&amp;""))="SI",UPPER(TRIM(Datos!R455&amp;""))="NO"),IF(ISNUMBER(Datos!R455),AND(OR(R$1005="",Datos!R455&gt;=R$1005),OR(R$1006="",Datos!R455&lt;=R$1006)),FALSE),TRUE))))</f>
        <v>0.0</v>
      </c>
      <c r="S455">
        <f>IF(Datos!S455="",0,IF(AND(S$1008&lt;&gt;"",Datos!S455=S$1008),0,IF(S$1004=0,0,1-CHOOSE(S$1004,IF(ISNUMBER(Datos!S455),AND(OR(S$1005="",Datos!S455&gt;=S$1005),OR(S$1006="",Datos!S455&lt;=S$1006)),FALSE),IF(ISNUMBER(Datos!S455),AND(Datos!S455=INT(Datos!S455),AND(OR(S$1005="",Datos!S455&gt;=S$1005),OR(S$1006="",Datos!S455&lt;=S$1006))),FALSE),OR(ISNUMBER(FIND(";"&amp;UPPER(TRIM(Datos!S455&amp;""))&amp;"=",S$1007)),ISNUMBER(FIND(";"&amp;UPPER(TRIM(Datos!S455&amp;""))&amp;";",S$1007))),OR(UPPER(TRIM(Datos!S455&amp;""))="SÍ",UPPER(TRIM(Datos!S455&amp;""))="SI",UPPER(TRIM(Datos!S455&amp;""))="NO"),IF(ISNUMBER(Datos!S455),AND(OR(S$1005="",Datos!S455&gt;=S$1005),OR(S$1006="",Datos!S455&lt;=S$1006)),FALSE),TRUE))))</f>
        <v>0.0</v>
      </c>
      <c r="T455">
        <f>IF(Datos!T455="",0,IF(AND(T$1008&lt;&gt;"",Datos!T455=T$1008),0,IF(T$1004=0,0,1-CHOOSE(T$1004,IF(ISNUMBER(Datos!T455),AND(OR(T$1005="",Datos!T455&gt;=T$1005),OR(T$1006="",Datos!T455&lt;=T$1006)),FALSE),IF(ISNUMBER(Datos!T455),AND(Datos!T455=INT(Datos!T455),AND(OR(T$1005="",Datos!T455&gt;=T$1005),OR(T$1006="",Datos!T455&lt;=T$1006))),FALSE),OR(ISNUMBER(FIND(";"&amp;UPPER(TRIM(Datos!T455&amp;""))&amp;"=",T$1007)),ISNUMBER(FIND(";"&amp;UPPER(TRIM(Datos!T455&amp;""))&amp;";",T$1007))),OR(UPPER(TRIM(Datos!T455&amp;""))="SÍ",UPPER(TRIM(Datos!T455&amp;""))="SI",UPPER(TRIM(Datos!T455&amp;""))="NO"),IF(ISNUMBER(Datos!T455),AND(OR(T$1005="",Datos!T455&gt;=T$1005),OR(T$1006="",Datos!T455&lt;=T$1006)),FALSE),TRUE))))</f>
        <v>0.0</v>
      </c>
      <c r="U455">
        <f>IF(Datos!U455="",0,IF(AND(U$1008&lt;&gt;"",Datos!U455=U$1008),0,IF(U$1004=0,0,1-CHOOSE(U$1004,IF(ISNUMBER(Datos!U455),AND(OR(U$1005="",Datos!U455&gt;=U$1005),OR(U$1006="",Datos!U455&lt;=U$1006)),FALSE),IF(ISNUMBER(Datos!U455),AND(Datos!U455=INT(Datos!U455),AND(OR(U$1005="",Datos!U455&gt;=U$1005),OR(U$1006="",Datos!U455&lt;=U$1006))),FALSE),OR(ISNUMBER(FIND(";"&amp;UPPER(TRIM(Datos!U455&amp;""))&amp;"=",U$1007)),ISNUMBER(FIND(";"&amp;UPPER(TRIM(Datos!U455&amp;""))&amp;";",U$1007))),OR(UPPER(TRIM(Datos!U455&amp;""))="SÍ",UPPER(TRIM(Datos!U455&amp;""))="SI",UPPER(TRIM(Datos!U455&amp;""))="NO"),IF(ISNUMBER(Datos!U455),AND(OR(U$1005="",Datos!U455&gt;=U$1005),OR(U$1006="",Datos!U455&lt;=U$1006)),FALSE),TRUE))))</f>
        <v>0.0</v>
      </c>
      <c r="V455">
        <f>IF(Datos!V455="",0,IF(AND(V$1008&lt;&gt;"",Datos!V455=V$1008),0,IF(V$1004=0,0,1-CHOOSE(V$1004,IF(ISNUMBER(Datos!V455),AND(OR(V$1005="",Datos!V455&gt;=V$1005),OR(V$1006="",Datos!V455&lt;=V$1006)),FALSE),IF(ISNUMBER(Datos!V455),AND(Datos!V455=INT(Datos!V455),AND(OR(V$1005="",Datos!V455&gt;=V$1005),OR(V$1006="",Datos!V455&lt;=V$1006))),FALSE),OR(ISNUMBER(FIND(";"&amp;UPPER(TRIM(Datos!V455&amp;""))&amp;"=",V$1007)),ISNUMBER(FIND(";"&amp;UPPER(TRIM(Datos!V455&amp;""))&amp;";",V$1007))),OR(UPPER(TRIM(Datos!V455&amp;""))="SÍ",UPPER(TRIM(Datos!V455&amp;""))="SI",UPPER(TRIM(Datos!V455&amp;""))="NO"),IF(ISNUMBER(Datos!V455),AND(OR(V$1005="",Datos!V455&gt;=V$1005),OR(V$1006="",Datos!V455&lt;=V$1006)),FALSE),TRUE))))</f>
        <v>0.0</v>
      </c>
      <c r="W455">
        <f>IF(Datos!W455="",0,IF(AND(W$1008&lt;&gt;"",Datos!W455=W$1008),0,IF(W$1004=0,0,1-CHOOSE(W$1004,IF(ISNUMBER(Datos!W455),AND(OR(W$1005="",Datos!W455&gt;=W$1005),OR(W$1006="",Datos!W455&lt;=W$1006)),FALSE),IF(ISNUMBER(Datos!W455),AND(Datos!W455=INT(Datos!W455),AND(OR(W$1005="",Datos!W455&gt;=W$1005),OR(W$1006="",Datos!W455&lt;=W$1006))),FALSE),OR(ISNUMBER(FIND(";"&amp;UPPER(TRIM(Datos!W455&amp;""))&amp;"=",W$1007)),ISNUMBER(FIND(";"&amp;UPPER(TRIM(Datos!W455&amp;""))&amp;";",W$1007))),OR(UPPER(TRIM(Datos!W455&amp;""))="SÍ",UPPER(TRIM(Datos!W455&amp;""))="SI",UPPER(TRIM(Datos!W455&amp;""))="NO"),IF(ISNUMBER(Datos!W455),AND(OR(W$1005="",Datos!W455&gt;=W$1005),OR(W$1006="",Datos!W455&lt;=W$1006)),FALSE),TRUE))))</f>
        <v>0.0</v>
      </c>
      <c r="X455">
        <f>IF(Datos!X455="",0,IF(AND(X$1008&lt;&gt;"",Datos!X455=X$1008),0,IF(X$1004=0,0,1-CHOOSE(X$1004,IF(ISNUMBER(Datos!X455),AND(OR(X$1005="",Datos!X455&gt;=X$1005),OR(X$1006="",Datos!X455&lt;=X$1006)),FALSE),IF(ISNUMBER(Datos!X455),AND(Datos!X455=INT(Datos!X455),AND(OR(X$1005="",Datos!X455&gt;=X$1005),OR(X$1006="",Datos!X455&lt;=X$1006))),FALSE),OR(ISNUMBER(FIND(";"&amp;UPPER(TRIM(Datos!X455&amp;""))&amp;"=",X$1007)),ISNUMBER(FIND(";"&amp;UPPER(TRIM(Datos!X455&amp;""))&amp;";",X$1007))),OR(UPPER(TRIM(Datos!X455&amp;""))="SÍ",UPPER(TRIM(Datos!X455&amp;""))="SI",UPPER(TRIM(Datos!X455&amp;""))="NO"),IF(ISNUMBER(Datos!X455),AND(OR(X$1005="",Datos!X455&gt;=X$1005),OR(X$1006="",Datos!X455&lt;=X$1006)),FALSE),TRUE))))</f>
        <v>0.0</v>
      </c>
      <c r="Y455">
        <f>IF(Datos!Y455="",0,IF(AND(Y$1008&lt;&gt;"",Datos!Y455=Y$1008),0,IF(Y$1004=0,0,1-CHOOSE(Y$1004,IF(ISNUMBER(Datos!Y455),AND(OR(Y$1005="",Datos!Y455&gt;=Y$1005),OR(Y$1006="",Datos!Y455&lt;=Y$1006)),FALSE),IF(ISNUMBER(Datos!Y455),AND(Datos!Y455=INT(Datos!Y455),AND(OR(Y$1005="",Datos!Y455&gt;=Y$1005),OR(Y$1006="",Datos!Y455&lt;=Y$1006))),FALSE),OR(ISNUMBER(FIND(";"&amp;UPPER(TRIM(Datos!Y455&amp;""))&amp;"=",Y$1007)),ISNUMBER(FIND(";"&amp;UPPER(TRIM(Datos!Y455&amp;""))&amp;";",Y$1007))),OR(UPPER(TRIM(Datos!Y455&amp;""))="SÍ",UPPER(TRIM(Datos!Y455&amp;""))="SI",UPPER(TRIM(Datos!Y455&amp;""))="NO"),IF(ISNUMBER(Datos!Y455),AND(OR(Y$1005="",Datos!Y455&gt;=Y$1005),OR(Y$1006="",Datos!Y455&lt;=Y$1006)),FALSE),TRUE))))</f>
        <v>0.0</v>
      </c>
      <c r="Z455">
        <f>IF(Datos!Z455="",0,IF(AND(Z$1008&lt;&gt;"",Datos!Z455=Z$1008),0,IF(Z$1004=0,0,1-CHOOSE(Z$1004,IF(ISNUMBER(Datos!Z455),AND(OR(Z$1005="",Datos!Z455&gt;=Z$1005),OR(Z$1006="",Datos!Z455&lt;=Z$1006)),FALSE),IF(ISNUMBER(Datos!Z455),AND(Datos!Z455=INT(Datos!Z455),AND(OR(Z$1005="",Datos!Z455&gt;=Z$1005),OR(Z$1006="",Datos!Z455&lt;=Z$1006))),FALSE),OR(ISNUMBER(FIND(";"&amp;UPPER(TRIM(Datos!Z455&amp;""))&amp;"=",Z$1007)),ISNUMBER(FIND(";"&amp;UPPER(TRIM(Datos!Z455&amp;""))&amp;";",Z$1007))),OR(UPPER(TRIM(Datos!Z455&amp;""))="SÍ",UPPER(TRIM(Datos!Z455&amp;""))="SI",UPPER(TRIM(Datos!Z455&amp;""))="NO"),IF(ISNUMBER(Datos!Z455),AND(OR(Z$1005="",Datos!Z455&gt;=Z$1005),OR(Z$1006="",Datos!Z455&lt;=Z$1006)),FALSE),TRUE))))</f>
        <v>0.0</v>
      </c>
      <c r="AA455">
        <f>IF(Datos!AA455="",0,IF(AND(AA$1008&lt;&gt;"",Datos!AA455=AA$1008),0,IF(AA$1004=0,0,1-CHOOSE(AA$1004,IF(ISNUMBER(Datos!AA455),AND(OR(AA$1005="",Datos!AA455&gt;=AA$1005),OR(AA$1006="",Datos!AA455&lt;=AA$1006)),FALSE),IF(ISNUMBER(Datos!AA455),AND(Datos!AA455=INT(Datos!AA455),AND(OR(AA$1005="",Datos!AA455&gt;=AA$1005),OR(AA$1006="",Datos!AA455&lt;=AA$1006))),FALSE),OR(ISNUMBER(FIND(";"&amp;UPPER(TRIM(Datos!AA455&amp;""))&amp;"=",AA$1007)),ISNUMBER(FIND(";"&amp;UPPER(TRIM(Datos!AA455&amp;""))&amp;";",AA$1007))),OR(UPPER(TRIM(Datos!AA455&amp;""))="SÍ",UPPER(TRIM(Datos!AA455&amp;""))="SI",UPPER(TRIM(Datos!AA455&amp;""))="NO"),IF(ISNUMBER(Datos!AA455),AND(OR(AA$1005="",Datos!AA455&gt;=AA$1005),OR(AA$1006="",Datos!AA455&lt;=AA$1006)),FALSE),TRUE))))</f>
        <v>0.0</v>
      </c>
      <c r="AB455">
        <f>IF(Datos!AB455="",0,IF(AND(AB$1008&lt;&gt;"",Datos!AB455=AB$1008),0,IF(AB$1004=0,0,1-CHOOSE(AB$1004,IF(ISNUMBER(Datos!AB455),AND(OR(AB$1005="",Datos!AB455&gt;=AB$1005),OR(AB$1006="",Datos!AB455&lt;=AB$1006)),FALSE),IF(ISNUMBER(Datos!AB455),AND(Datos!AB455=INT(Datos!AB455),AND(OR(AB$1005="",Datos!AB455&gt;=AB$1005),OR(AB$1006="",Datos!AB455&lt;=AB$1006))),FALSE),OR(ISNUMBER(FIND(";"&amp;UPPER(TRIM(Datos!AB455&amp;""))&amp;"=",AB$1007)),ISNUMBER(FIND(";"&amp;UPPER(TRIM(Datos!AB455&amp;""))&amp;";",AB$1007))),OR(UPPER(TRIM(Datos!AB455&amp;""))="SÍ",UPPER(TRIM(Datos!AB455&amp;""))="SI",UPPER(TRIM(Datos!AB455&amp;""))="NO"),IF(ISNUMBER(Datos!AB455),AND(OR(AB$1005="",Datos!AB455&gt;=AB$1005),OR(AB$1006="",Datos!AB455&lt;=AB$1006)),FALSE),TRUE))))</f>
        <v>0.0</v>
      </c>
      <c r="AC455">
        <f>IF(Datos!AC455="",0,IF(AND(AC$1008&lt;&gt;"",Datos!AC455=AC$1008),0,IF(AC$1004=0,0,1-CHOOSE(AC$1004,IF(ISNUMBER(Datos!AC455),AND(OR(AC$1005="",Datos!AC455&gt;=AC$1005),OR(AC$1006="",Datos!AC455&lt;=AC$1006)),FALSE),IF(ISNUMBER(Datos!AC455),AND(Datos!AC455=INT(Datos!AC455),AND(OR(AC$1005="",Datos!AC455&gt;=AC$1005),OR(AC$1006="",Datos!AC455&lt;=AC$1006))),FALSE),OR(ISNUMBER(FIND(";"&amp;UPPER(TRIM(Datos!AC455&amp;""))&amp;"=",AC$1007)),ISNUMBER(FIND(";"&amp;UPPER(TRIM(Datos!AC455&amp;""))&amp;";",AC$1007))),OR(UPPER(TRIM(Datos!AC455&amp;""))="SÍ",UPPER(TRIM(Datos!AC455&amp;""))="SI",UPPER(TRIM(Datos!AC455&amp;""))="NO"),IF(ISNUMBER(Datos!AC455),AND(OR(AC$1005="",Datos!AC455&gt;=AC$1005),OR(AC$1006="",Datos!AC455&lt;=AC$1006)),FALSE),TRUE))))</f>
        <v>0.0</v>
      </c>
      <c r="AD455">
        <f>IF(Datos!AD455="",0,IF(AND(AD$1008&lt;&gt;"",Datos!AD455=AD$1008),0,IF(AD$1004=0,0,1-CHOOSE(AD$1004,IF(ISNUMBER(Datos!AD455),AND(OR(AD$1005="",Datos!AD455&gt;=AD$1005),OR(AD$1006="",Datos!AD455&lt;=AD$1006)),FALSE),IF(ISNUMBER(Datos!AD455),AND(Datos!AD455=INT(Datos!AD455),AND(OR(AD$1005="",Datos!AD455&gt;=AD$1005),OR(AD$1006="",Datos!AD455&lt;=AD$1006))),FALSE),OR(ISNUMBER(FIND(";"&amp;UPPER(TRIM(Datos!AD455&amp;""))&amp;"=",AD$1007)),ISNUMBER(FIND(";"&amp;UPPER(TRIM(Datos!AD455&amp;""))&amp;";",AD$1007))),OR(UPPER(TRIM(Datos!AD455&amp;""))="SÍ",UPPER(TRIM(Datos!AD455&amp;""))="SI",UPPER(TRIM(Datos!AD455&amp;""))="NO"),IF(ISNUMBER(Datos!AD455),AND(OR(AD$1005="",Datos!AD455&gt;=AD$1005),OR(AD$1006="",Datos!AD455&lt;=AD$1006)),FALSE),TRUE))))</f>
        <v>0.0</v>
      </c>
      <c r="AE455">
        <f>IF(Datos!AE455="",0,IF(AND(AE$1008&lt;&gt;"",Datos!AE455=AE$1008),0,IF(AE$1004=0,0,1-CHOOSE(AE$1004,IF(ISNUMBER(Datos!AE455),AND(OR(AE$1005="",Datos!AE455&gt;=AE$1005),OR(AE$1006="",Datos!AE455&lt;=AE$1006)),FALSE),IF(ISNUMBER(Datos!AE455),AND(Datos!AE455=INT(Datos!AE455),AND(OR(AE$1005="",Datos!AE455&gt;=AE$1005),OR(AE$1006="",Datos!AE455&lt;=AE$1006))),FALSE),OR(ISNUMBER(FIND(";"&amp;UPPER(TRIM(Datos!AE455&amp;""))&amp;"=",AE$1007)),ISNUMBER(FIND(";"&amp;UPPER(TRIM(Datos!AE455&amp;""))&amp;";",AE$1007))),OR(UPPER(TRIM(Datos!AE455&amp;""))="SÍ",UPPER(TRIM(Datos!AE455&amp;""))="SI",UPPER(TRIM(Datos!AE455&amp;""))="NO"),IF(ISNUMBER(Datos!AE455),AND(OR(AE$1005="",Datos!AE455&gt;=AE$1005),OR(AE$1006="",Datos!AE455&lt;=AE$1006)),FALSE),TRUE))))</f>
        <v>0.0</v>
      </c>
    </row>
    <row r="456" spans="2:31">
      <c r="B456">
        <f>IF(Datos!B456="",0,IF(AND(B$1008&lt;&gt;"",Datos!B456=B$1008),0,IF(B$1004=0,0,1-CHOOSE(B$1004,IF(ISNUMBER(Datos!B456),AND(OR(B$1005="",Datos!B456&gt;=B$1005),OR(B$1006="",Datos!B456&lt;=B$1006)),FALSE),IF(ISNUMBER(Datos!B456),AND(Datos!B456=INT(Datos!B456),AND(OR(B$1005="",Datos!B456&gt;=B$1005),OR(B$1006="",Datos!B456&lt;=B$1006))),FALSE),OR(ISNUMBER(FIND(";"&amp;UPPER(TRIM(Datos!B456&amp;""))&amp;"=",B$1007)),ISNUMBER(FIND(";"&amp;UPPER(TRIM(Datos!B456&amp;""))&amp;";",B$1007))),OR(UPPER(TRIM(Datos!B456&amp;""))="SÍ",UPPER(TRIM(Datos!B456&amp;""))="SI",UPPER(TRIM(Datos!B456&amp;""))="NO"),IF(ISNUMBER(Datos!B456),AND(OR(B$1005="",Datos!B456&gt;=B$1005),OR(B$1006="",Datos!B456&lt;=B$1006)),FALSE),TRUE))))</f>
        <v>0.0</v>
      </c>
      <c r="C456">
        <f>IF(Datos!C456="",0,IF(AND(C$1008&lt;&gt;"",Datos!C456=C$1008),0,IF(C$1004=0,0,1-CHOOSE(C$1004,IF(ISNUMBER(Datos!C456),AND(OR(C$1005="",Datos!C456&gt;=C$1005),OR(C$1006="",Datos!C456&lt;=C$1006)),FALSE),IF(ISNUMBER(Datos!C456),AND(Datos!C456=INT(Datos!C456),AND(OR(C$1005="",Datos!C456&gt;=C$1005),OR(C$1006="",Datos!C456&lt;=C$1006))),FALSE),OR(ISNUMBER(FIND(";"&amp;UPPER(TRIM(Datos!C456&amp;""))&amp;"=",C$1007)),ISNUMBER(FIND(";"&amp;UPPER(TRIM(Datos!C456&amp;""))&amp;";",C$1007))),OR(UPPER(TRIM(Datos!C456&amp;""))="SÍ",UPPER(TRIM(Datos!C456&amp;""))="SI",UPPER(TRIM(Datos!C456&amp;""))="NO"),IF(ISNUMBER(Datos!C456),AND(OR(C$1005="",Datos!C456&gt;=C$1005),OR(C$1006="",Datos!C456&lt;=C$1006)),FALSE),TRUE))))</f>
        <v>0.0</v>
      </c>
      <c r="D456">
        <f>IF(Datos!D456="",0,IF(AND(D$1008&lt;&gt;"",Datos!D456=D$1008),0,IF(D$1004=0,0,1-CHOOSE(D$1004,IF(ISNUMBER(Datos!D456),AND(OR(D$1005="",Datos!D456&gt;=D$1005),OR(D$1006="",Datos!D456&lt;=D$1006)),FALSE),IF(ISNUMBER(Datos!D456),AND(Datos!D456=INT(Datos!D456),AND(OR(D$1005="",Datos!D456&gt;=D$1005),OR(D$1006="",Datos!D456&lt;=D$1006))),FALSE),OR(ISNUMBER(FIND(";"&amp;UPPER(TRIM(Datos!D456&amp;""))&amp;"=",D$1007)),ISNUMBER(FIND(";"&amp;UPPER(TRIM(Datos!D456&amp;""))&amp;";",D$1007))),OR(UPPER(TRIM(Datos!D456&amp;""))="SÍ",UPPER(TRIM(Datos!D456&amp;""))="SI",UPPER(TRIM(Datos!D456&amp;""))="NO"),IF(ISNUMBER(Datos!D456),AND(OR(D$1005="",Datos!D456&gt;=D$1005),OR(D$1006="",Datos!D456&lt;=D$1006)),FALSE),TRUE))))</f>
        <v>0.0</v>
      </c>
      <c r="E456">
        <f>IF(Datos!E456="",0,IF(AND(E$1008&lt;&gt;"",Datos!E456=E$1008),0,IF(E$1004=0,0,1-CHOOSE(E$1004,IF(ISNUMBER(Datos!E456),AND(OR(E$1005="",Datos!E456&gt;=E$1005),OR(E$1006="",Datos!E456&lt;=E$1006)),FALSE),IF(ISNUMBER(Datos!E456),AND(Datos!E456=INT(Datos!E456),AND(OR(E$1005="",Datos!E456&gt;=E$1005),OR(E$1006="",Datos!E456&lt;=E$1006))),FALSE),OR(ISNUMBER(FIND(";"&amp;UPPER(TRIM(Datos!E456&amp;""))&amp;"=",E$1007)),ISNUMBER(FIND(";"&amp;UPPER(TRIM(Datos!E456&amp;""))&amp;";",E$1007))),OR(UPPER(TRIM(Datos!E456&amp;""))="SÍ",UPPER(TRIM(Datos!E456&amp;""))="SI",UPPER(TRIM(Datos!E456&amp;""))="NO"),IF(ISNUMBER(Datos!E456),AND(OR(E$1005="",Datos!E456&gt;=E$1005),OR(E$1006="",Datos!E456&lt;=E$1006)),FALSE),TRUE))))</f>
        <v>0.0</v>
      </c>
      <c r="F456">
        <f>IF(Datos!F456="",0,IF(AND(F$1008&lt;&gt;"",Datos!F456=F$1008),0,IF(F$1004=0,0,1-CHOOSE(F$1004,IF(ISNUMBER(Datos!F456),AND(OR(F$1005="",Datos!F456&gt;=F$1005),OR(F$1006="",Datos!F456&lt;=F$1006)),FALSE),IF(ISNUMBER(Datos!F456),AND(Datos!F456=INT(Datos!F456),AND(OR(F$1005="",Datos!F456&gt;=F$1005),OR(F$1006="",Datos!F456&lt;=F$1006))),FALSE),OR(ISNUMBER(FIND(";"&amp;UPPER(TRIM(Datos!F456&amp;""))&amp;"=",F$1007)),ISNUMBER(FIND(";"&amp;UPPER(TRIM(Datos!F456&amp;""))&amp;";",F$1007))),OR(UPPER(TRIM(Datos!F456&amp;""))="SÍ",UPPER(TRIM(Datos!F456&amp;""))="SI",UPPER(TRIM(Datos!F456&amp;""))="NO"),IF(ISNUMBER(Datos!F456),AND(OR(F$1005="",Datos!F456&gt;=F$1005),OR(F$1006="",Datos!F456&lt;=F$1006)),FALSE),TRUE))))</f>
        <v>0.0</v>
      </c>
      <c r="G456">
        <f>IF(Datos!G456="",0,IF(AND(G$1008&lt;&gt;"",Datos!G456=G$1008),0,IF(G$1004=0,0,1-CHOOSE(G$1004,IF(ISNUMBER(Datos!G456),AND(OR(G$1005="",Datos!G456&gt;=G$1005),OR(G$1006="",Datos!G456&lt;=G$1006)),FALSE),IF(ISNUMBER(Datos!G456),AND(Datos!G456=INT(Datos!G456),AND(OR(G$1005="",Datos!G456&gt;=G$1005),OR(G$1006="",Datos!G456&lt;=G$1006))),FALSE),OR(ISNUMBER(FIND(";"&amp;UPPER(TRIM(Datos!G456&amp;""))&amp;"=",G$1007)),ISNUMBER(FIND(";"&amp;UPPER(TRIM(Datos!G456&amp;""))&amp;";",G$1007))),OR(UPPER(TRIM(Datos!G456&amp;""))="SÍ",UPPER(TRIM(Datos!G456&amp;""))="SI",UPPER(TRIM(Datos!G456&amp;""))="NO"),IF(ISNUMBER(Datos!G456),AND(OR(G$1005="",Datos!G456&gt;=G$1005),OR(G$1006="",Datos!G456&lt;=G$1006)),FALSE),TRUE))))</f>
        <v>0.0</v>
      </c>
      <c r="H456">
        <f>IF(Datos!H456="",0,IF(AND(H$1008&lt;&gt;"",Datos!H456=H$1008),0,IF(H$1004=0,0,1-CHOOSE(H$1004,IF(ISNUMBER(Datos!H456),AND(OR(H$1005="",Datos!H456&gt;=H$1005),OR(H$1006="",Datos!H456&lt;=H$1006)),FALSE),IF(ISNUMBER(Datos!H456),AND(Datos!H456=INT(Datos!H456),AND(OR(H$1005="",Datos!H456&gt;=H$1005),OR(H$1006="",Datos!H456&lt;=H$1006))),FALSE),OR(ISNUMBER(FIND(";"&amp;UPPER(TRIM(Datos!H456&amp;""))&amp;"=",H$1007)),ISNUMBER(FIND(";"&amp;UPPER(TRIM(Datos!H456&amp;""))&amp;";",H$1007))),OR(UPPER(TRIM(Datos!H456&amp;""))="SÍ",UPPER(TRIM(Datos!H456&amp;""))="SI",UPPER(TRIM(Datos!H456&amp;""))="NO"),IF(ISNUMBER(Datos!H456),AND(OR(H$1005="",Datos!H456&gt;=H$1005),OR(H$1006="",Datos!H456&lt;=H$1006)),FALSE),TRUE))))</f>
        <v>0.0</v>
      </c>
      <c r="I456">
        <f>IF(Datos!I456="",0,IF(AND(I$1008&lt;&gt;"",Datos!I456=I$1008),0,IF(I$1004=0,0,1-CHOOSE(I$1004,IF(ISNUMBER(Datos!I456),AND(OR(I$1005="",Datos!I456&gt;=I$1005),OR(I$1006="",Datos!I456&lt;=I$1006)),FALSE),IF(ISNUMBER(Datos!I456),AND(Datos!I456=INT(Datos!I456),AND(OR(I$1005="",Datos!I456&gt;=I$1005),OR(I$1006="",Datos!I456&lt;=I$1006))),FALSE),OR(ISNUMBER(FIND(";"&amp;UPPER(TRIM(Datos!I456&amp;""))&amp;"=",I$1007)),ISNUMBER(FIND(";"&amp;UPPER(TRIM(Datos!I456&amp;""))&amp;";",I$1007))),OR(UPPER(TRIM(Datos!I456&amp;""))="SÍ",UPPER(TRIM(Datos!I456&amp;""))="SI",UPPER(TRIM(Datos!I456&amp;""))="NO"),IF(ISNUMBER(Datos!I456),AND(OR(I$1005="",Datos!I456&gt;=I$1005),OR(I$1006="",Datos!I456&lt;=I$1006)),FALSE),TRUE))))</f>
        <v>0.0</v>
      </c>
      <c r="J456">
        <f>IF(Datos!J456="",0,IF(AND(J$1008&lt;&gt;"",Datos!J456=J$1008),0,IF(J$1004=0,0,1-CHOOSE(J$1004,IF(ISNUMBER(Datos!J456),AND(OR(J$1005="",Datos!J456&gt;=J$1005),OR(J$1006="",Datos!J456&lt;=J$1006)),FALSE),IF(ISNUMBER(Datos!J456),AND(Datos!J456=INT(Datos!J456),AND(OR(J$1005="",Datos!J456&gt;=J$1005),OR(J$1006="",Datos!J456&lt;=J$1006))),FALSE),OR(ISNUMBER(FIND(";"&amp;UPPER(TRIM(Datos!J456&amp;""))&amp;"=",J$1007)),ISNUMBER(FIND(";"&amp;UPPER(TRIM(Datos!J456&amp;""))&amp;";",J$1007))),OR(UPPER(TRIM(Datos!J456&amp;""))="SÍ",UPPER(TRIM(Datos!J456&amp;""))="SI",UPPER(TRIM(Datos!J456&amp;""))="NO"),IF(ISNUMBER(Datos!J456),AND(OR(J$1005="",Datos!J456&gt;=J$1005),OR(J$1006="",Datos!J456&lt;=J$1006)),FALSE),TRUE))))</f>
        <v>0.0</v>
      </c>
      <c r="K456">
        <f>IF(Datos!K456="",0,IF(AND(K$1008&lt;&gt;"",Datos!K456=K$1008),0,IF(K$1004=0,0,1-CHOOSE(K$1004,IF(ISNUMBER(Datos!K456),AND(OR(K$1005="",Datos!K456&gt;=K$1005),OR(K$1006="",Datos!K456&lt;=K$1006)),FALSE),IF(ISNUMBER(Datos!K456),AND(Datos!K456=INT(Datos!K456),AND(OR(K$1005="",Datos!K456&gt;=K$1005),OR(K$1006="",Datos!K456&lt;=K$1006))),FALSE),OR(ISNUMBER(FIND(";"&amp;UPPER(TRIM(Datos!K456&amp;""))&amp;"=",K$1007)),ISNUMBER(FIND(";"&amp;UPPER(TRIM(Datos!K456&amp;""))&amp;";",K$1007))),OR(UPPER(TRIM(Datos!K456&amp;""))="SÍ",UPPER(TRIM(Datos!K456&amp;""))="SI",UPPER(TRIM(Datos!K456&amp;""))="NO"),IF(ISNUMBER(Datos!K456),AND(OR(K$1005="",Datos!K456&gt;=K$1005),OR(K$1006="",Datos!K456&lt;=K$1006)),FALSE),TRUE))))</f>
        <v>0.0</v>
      </c>
      <c r="L456">
        <f>IF(Datos!L456="",0,IF(AND(L$1008&lt;&gt;"",Datos!L456=L$1008),0,IF(L$1004=0,0,1-CHOOSE(L$1004,IF(ISNUMBER(Datos!L456),AND(OR(L$1005="",Datos!L456&gt;=L$1005),OR(L$1006="",Datos!L456&lt;=L$1006)),FALSE),IF(ISNUMBER(Datos!L456),AND(Datos!L456=INT(Datos!L456),AND(OR(L$1005="",Datos!L456&gt;=L$1005),OR(L$1006="",Datos!L456&lt;=L$1006))),FALSE),OR(ISNUMBER(FIND(";"&amp;UPPER(TRIM(Datos!L456&amp;""))&amp;"=",L$1007)),ISNUMBER(FIND(";"&amp;UPPER(TRIM(Datos!L456&amp;""))&amp;";",L$1007))),OR(UPPER(TRIM(Datos!L456&amp;""))="SÍ",UPPER(TRIM(Datos!L456&amp;""))="SI",UPPER(TRIM(Datos!L456&amp;""))="NO"),IF(ISNUMBER(Datos!L456),AND(OR(L$1005="",Datos!L456&gt;=L$1005),OR(L$1006="",Datos!L456&lt;=L$1006)),FALSE),TRUE))))</f>
        <v>0.0</v>
      </c>
      <c r="M456">
        <f>IF(Datos!M456="",0,IF(AND(M$1008&lt;&gt;"",Datos!M456=M$1008),0,IF(M$1004=0,0,1-CHOOSE(M$1004,IF(ISNUMBER(Datos!M456),AND(OR(M$1005="",Datos!M456&gt;=M$1005),OR(M$1006="",Datos!M456&lt;=M$1006)),FALSE),IF(ISNUMBER(Datos!M456),AND(Datos!M456=INT(Datos!M456),AND(OR(M$1005="",Datos!M456&gt;=M$1005),OR(M$1006="",Datos!M456&lt;=M$1006))),FALSE),OR(ISNUMBER(FIND(";"&amp;UPPER(TRIM(Datos!M456&amp;""))&amp;"=",M$1007)),ISNUMBER(FIND(";"&amp;UPPER(TRIM(Datos!M456&amp;""))&amp;";",M$1007))),OR(UPPER(TRIM(Datos!M456&amp;""))="SÍ",UPPER(TRIM(Datos!M456&amp;""))="SI",UPPER(TRIM(Datos!M456&amp;""))="NO"),IF(ISNUMBER(Datos!M456),AND(OR(M$1005="",Datos!M456&gt;=M$1005),OR(M$1006="",Datos!M456&lt;=M$1006)),FALSE),TRUE))))</f>
        <v>0.0</v>
      </c>
      <c r="N456">
        <f>IF(Datos!N456="",0,IF(AND(N$1008&lt;&gt;"",Datos!N456=N$1008),0,IF(N$1004=0,0,1-CHOOSE(N$1004,IF(ISNUMBER(Datos!N456),AND(OR(N$1005="",Datos!N456&gt;=N$1005),OR(N$1006="",Datos!N456&lt;=N$1006)),FALSE),IF(ISNUMBER(Datos!N456),AND(Datos!N456=INT(Datos!N456),AND(OR(N$1005="",Datos!N456&gt;=N$1005),OR(N$1006="",Datos!N456&lt;=N$1006))),FALSE),OR(ISNUMBER(FIND(";"&amp;UPPER(TRIM(Datos!N456&amp;""))&amp;"=",N$1007)),ISNUMBER(FIND(";"&amp;UPPER(TRIM(Datos!N456&amp;""))&amp;";",N$1007))),OR(UPPER(TRIM(Datos!N456&amp;""))="SÍ",UPPER(TRIM(Datos!N456&amp;""))="SI",UPPER(TRIM(Datos!N456&amp;""))="NO"),IF(ISNUMBER(Datos!N456),AND(OR(N$1005="",Datos!N456&gt;=N$1005),OR(N$1006="",Datos!N456&lt;=N$1006)),FALSE),TRUE))))</f>
        <v>0.0</v>
      </c>
      <c r="O456">
        <f>IF(Datos!O456="",0,IF(AND(O$1008&lt;&gt;"",Datos!O456=O$1008),0,IF(O$1004=0,0,1-CHOOSE(O$1004,IF(ISNUMBER(Datos!O456),AND(OR(O$1005="",Datos!O456&gt;=O$1005),OR(O$1006="",Datos!O456&lt;=O$1006)),FALSE),IF(ISNUMBER(Datos!O456),AND(Datos!O456=INT(Datos!O456),AND(OR(O$1005="",Datos!O456&gt;=O$1005),OR(O$1006="",Datos!O456&lt;=O$1006))),FALSE),OR(ISNUMBER(FIND(";"&amp;UPPER(TRIM(Datos!O456&amp;""))&amp;"=",O$1007)),ISNUMBER(FIND(";"&amp;UPPER(TRIM(Datos!O456&amp;""))&amp;";",O$1007))),OR(UPPER(TRIM(Datos!O456&amp;""))="SÍ",UPPER(TRIM(Datos!O456&amp;""))="SI",UPPER(TRIM(Datos!O456&amp;""))="NO"),IF(ISNUMBER(Datos!O456),AND(OR(O$1005="",Datos!O456&gt;=O$1005),OR(O$1006="",Datos!O456&lt;=O$1006)),FALSE),TRUE))))</f>
        <v>0.0</v>
      </c>
      <c r="P456">
        <f>IF(Datos!P456="",0,IF(AND(P$1008&lt;&gt;"",Datos!P456=P$1008),0,IF(P$1004=0,0,1-CHOOSE(P$1004,IF(ISNUMBER(Datos!P456),AND(OR(P$1005="",Datos!P456&gt;=P$1005),OR(P$1006="",Datos!P456&lt;=P$1006)),FALSE),IF(ISNUMBER(Datos!P456),AND(Datos!P456=INT(Datos!P456),AND(OR(P$1005="",Datos!P456&gt;=P$1005),OR(P$1006="",Datos!P456&lt;=P$1006))),FALSE),OR(ISNUMBER(FIND(";"&amp;UPPER(TRIM(Datos!P456&amp;""))&amp;"=",P$1007)),ISNUMBER(FIND(";"&amp;UPPER(TRIM(Datos!P456&amp;""))&amp;";",P$1007))),OR(UPPER(TRIM(Datos!P456&amp;""))="SÍ",UPPER(TRIM(Datos!P456&amp;""))="SI",UPPER(TRIM(Datos!P456&amp;""))="NO"),IF(ISNUMBER(Datos!P456),AND(OR(P$1005="",Datos!P456&gt;=P$1005),OR(P$1006="",Datos!P456&lt;=P$1006)),FALSE),TRUE))))</f>
        <v>0.0</v>
      </c>
      <c r="Q456">
        <f>IF(Datos!Q456="",0,IF(AND(Q$1008&lt;&gt;"",Datos!Q456=Q$1008),0,IF(Q$1004=0,0,1-CHOOSE(Q$1004,IF(ISNUMBER(Datos!Q456),AND(OR(Q$1005="",Datos!Q456&gt;=Q$1005),OR(Q$1006="",Datos!Q456&lt;=Q$1006)),FALSE),IF(ISNUMBER(Datos!Q456),AND(Datos!Q456=INT(Datos!Q456),AND(OR(Q$1005="",Datos!Q456&gt;=Q$1005),OR(Q$1006="",Datos!Q456&lt;=Q$1006))),FALSE),OR(ISNUMBER(FIND(";"&amp;UPPER(TRIM(Datos!Q456&amp;""))&amp;"=",Q$1007)),ISNUMBER(FIND(";"&amp;UPPER(TRIM(Datos!Q456&amp;""))&amp;";",Q$1007))),OR(UPPER(TRIM(Datos!Q456&amp;""))="SÍ",UPPER(TRIM(Datos!Q456&amp;""))="SI",UPPER(TRIM(Datos!Q456&amp;""))="NO"),IF(ISNUMBER(Datos!Q456),AND(OR(Q$1005="",Datos!Q456&gt;=Q$1005),OR(Q$1006="",Datos!Q456&lt;=Q$1006)),FALSE),TRUE))))</f>
        <v>0.0</v>
      </c>
      <c r="R456">
        <f>IF(Datos!R456="",0,IF(AND(R$1008&lt;&gt;"",Datos!R456=R$1008),0,IF(R$1004=0,0,1-CHOOSE(R$1004,IF(ISNUMBER(Datos!R456),AND(OR(R$1005="",Datos!R456&gt;=R$1005),OR(R$1006="",Datos!R456&lt;=R$1006)),FALSE),IF(ISNUMBER(Datos!R456),AND(Datos!R456=INT(Datos!R456),AND(OR(R$1005="",Datos!R456&gt;=R$1005),OR(R$1006="",Datos!R456&lt;=R$1006))),FALSE),OR(ISNUMBER(FIND(";"&amp;UPPER(TRIM(Datos!R456&amp;""))&amp;"=",R$1007)),ISNUMBER(FIND(";"&amp;UPPER(TRIM(Datos!R456&amp;""))&amp;";",R$1007))),OR(UPPER(TRIM(Datos!R456&amp;""))="SÍ",UPPER(TRIM(Datos!R456&amp;""))="SI",UPPER(TRIM(Datos!R456&amp;""))="NO"),IF(ISNUMBER(Datos!R456),AND(OR(R$1005="",Datos!R456&gt;=R$1005),OR(R$1006="",Datos!R456&lt;=R$1006)),FALSE),TRUE))))</f>
        <v>0.0</v>
      </c>
      <c r="S456">
        <f>IF(Datos!S456="",0,IF(AND(S$1008&lt;&gt;"",Datos!S456=S$1008),0,IF(S$1004=0,0,1-CHOOSE(S$1004,IF(ISNUMBER(Datos!S456),AND(OR(S$1005="",Datos!S456&gt;=S$1005),OR(S$1006="",Datos!S456&lt;=S$1006)),FALSE),IF(ISNUMBER(Datos!S456),AND(Datos!S456=INT(Datos!S456),AND(OR(S$1005="",Datos!S456&gt;=S$1005),OR(S$1006="",Datos!S456&lt;=S$1006))),FALSE),OR(ISNUMBER(FIND(";"&amp;UPPER(TRIM(Datos!S456&amp;""))&amp;"=",S$1007)),ISNUMBER(FIND(";"&amp;UPPER(TRIM(Datos!S456&amp;""))&amp;";",S$1007))),OR(UPPER(TRIM(Datos!S456&amp;""))="SÍ",UPPER(TRIM(Datos!S456&amp;""))="SI",UPPER(TRIM(Datos!S456&amp;""))="NO"),IF(ISNUMBER(Datos!S456),AND(OR(S$1005="",Datos!S456&gt;=S$1005),OR(S$1006="",Datos!S456&lt;=S$1006)),FALSE),TRUE))))</f>
        <v>0.0</v>
      </c>
      <c r="T456">
        <f>IF(Datos!T456="",0,IF(AND(T$1008&lt;&gt;"",Datos!T456=T$1008),0,IF(T$1004=0,0,1-CHOOSE(T$1004,IF(ISNUMBER(Datos!T456),AND(OR(T$1005="",Datos!T456&gt;=T$1005),OR(T$1006="",Datos!T456&lt;=T$1006)),FALSE),IF(ISNUMBER(Datos!T456),AND(Datos!T456=INT(Datos!T456),AND(OR(T$1005="",Datos!T456&gt;=T$1005),OR(T$1006="",Datos!T456&lt;=T$1006))),FALSE),OR(ISNUMBER(FIND(";"&amp;UPPER(TRIM(Datos!T456&amp;""))&amp;"=",T$1007)),ISNUMBER(FIND(";"&amp;UPPER(TRIM(Datos!T456&amp;""))&amp;";",T$1007))),OR(UPPER(TRIM(Datos!T456&amp;""))="SÍ",UPPER(TRIM(Datos!T456&amp;""))="SI",UPPER(TRIM(Datos!T456&amp;""))="NO"),IF(ISNUMBER(Datos!T456),AND(OR(T$1005="",Datos!T456&gt;=T$1005),OR(T$1006="",Datos!T456&lt;=T$1006)),FALSE),TRUE))))</f>
        <v>0.0</v>
      </c>
      <c r="U456">
        <f>IF(Datos!U456="",0,IF(AND(U$1008&lt;&gt;"",Datos!U456=U$1008),0,IF(U$1004=0,0,1-CHOOSE(U$1004,IF(ISNUMBER(Datos!U456),AND(OR(U$1005="",Datos!U456&gt;=U$1005),OR(U$1006="",Datos!U456&lt;=U$1006)),FALSE),IF(ISNUMBER(Datos!U456),AND(Datos!U456=INT(Datos!U456),AND(OR(U$1005="",Datos!U456&gt;=U$1005),OR(U$1006="",Datos!U456&lt;=U$1006))),FALSE),OR(ISNUMBER(FIND(";"&amp;UPPER(TRIM(Datos!U456&amp;""))&amp;"=",U$1007)),ISNUMBER(FIND(";"&amp;UPPER(TRIM(Datos!U456&amp;""))&amp;";",U$1007))),OR(UPPER(TRIM(Datos!U456&amp;""))="SÍ",UPPER(TRIM(Datos!U456&amp;""))="SI",UPPER(TRIM(Datos!U456&amp;""))="NO"),IF(ISNUMBER(Datos!U456),AND(OR(U$1005="",Datos!U456&gt;=U$1005),OR(U$1006="",Datos!U456&lt;=U$1006)),FALSE),TRUE))))</f>
        <v>0.0</v>
      </c>
      <c r="V456">
        <f>IF(Datos!V456="",0,IF(AND(V$1008&lt;&gt;"",Datos!V456=V$1008),0,IF(V$1004=0,0,1-CHOOSE(V$1004,IF(ISNUMBER(Datos!V456),AND(OR(V$1005="",Datos!V456&gt;=V$1005),OR(V$1006="",Datos!V456&lt;=V$1006)),FALSE),IF(ISNUMBER(Datos!V456),AND(Datos!V456=INT(Datos!V456),AND(OR(V$1005="",Datos!V456&gt;=V$1005),OR(V$1006="",Datos!V456&lt;=V$1006))),FALSE),OR(ISNUMBER(FIND(";"&amp;UPPER(TRIM(Datos!V456&amp;""))&amp;"=",V$1007)),ISNUMBER(FIND(";"&amp;UPPER(TRIM(Datos!V456&amp;""))&amp;";",V$1007))),OR(UPPER(TRIM(Datos!V456&amp;""))="SÍ",UPPER(TRIM(Datos!V456&amp;""))="SI",UPPER(TRIM(Datos!V456&amp;""))="NO"),IF(ISNUMBER(Datos!V456),AND(OR(V$1005="",Datos!V456&gt;=V$1005),OR(V$1006="",Datos!V456&lt;=V$1006)),FALSE),TRUE))))</f>
        <v>0.0</v>
      </c>
      <c r="W456">
        <f>IF(Datos!W456="",0,IF(AND(W$1008&lt;&gt;"",Datos!W456=W$1008),0,IF(W$1004=0,0,1-CHOOSE(W$1004,IF(ISNUMBER(Datos!W456),AND(OR(W$1005="",Datos!W456&gt;=W$1005),OR(W$1006="",Datos!W456&lt;=W$1006)),FALSE),IF(ISNUMBER(Datos!W456),AND(Datos!W456=INT(Datos!W456),AND(OR(W$1005="",Datos!W456&gt;=W$1005),OR(W$1006="",Datos!W456&lt;=W$1006))),FALSE),OR(ISNUMBER(FIND(";"&amp;UPPER(TRIM(Datos!W456&amp;""))&amp;"=",W$1007)),ISNUMBER(FIND(";"&amp;UPPER(TRIM(Datos!W456&amp;""))&amp;";",W$1007))),OR(UPPER(TRIM(Datos!W456&amp;""))="SÍ",UPPER(TRIM(Datos!W456&amp;""))="SI",UPPER(TRIM(Datos!W456&amp;""))="NO"),IF(ISNUMBER(Datos!W456),AND(OR(W$1005="",Datos!W456&gt;=W$1005),OR(W$1006="",Datos!W456&lt;=W$1006)),FALSE),TRUE))))</f>
        <v>0.0</v>
      </c>
      <c r="X456">
        <f>IF(Datos!X456="",0,IF(AND(X$1008&lt;&gt;"",Datos!X456=X$1008),0,IF(X$1004=0,0,1-CHOOSE(X$1004,IF(ISNUMBER(Datos!X456),AND(OR(X$1005="",Datos!X456&gt;=X$1005),OR(X$1006="",Datos!X456&lt;=X$1006)),FALSE),IF(ISNUMBER(Datos!X456),AND(Datos!X456=INT(Datos!X456),AND(OR(X$1005="",Datos!X456&gt;=X$1005),OR(X$1006="",Datos!X456&lt;=X$1006))),FALSE),OR(ISNUMBER(FIND(";"&amp;UPPER(TRIM(Datos!X456&amp;""))&amp;"=",X$1007)),ISNUMBER(FIND(";"&amp;UPPER(TRIM(Datos!X456&amp;""))&amp;";",X$1007))),OR(UPPER(TRIM(Datos!X456&amp;""))="SÍ",UPPER(TRIM(Datos!X456&amp;""))="SI",UPPER(TRIM(Datos!X456&amp;""))="NO"),IF(ISNUMBER(Datos!X456),AND(OR(X$1005="",Datos!X456&gt;=X$1005),OR(X$1006="",Datos!X456&lt;=X$1006)),FALSE),TRUE))))</f>
        <v>0.0</v>
      </c>
      <c r="Y456">
        <f>IF(Datos!Y456="",0,IF(AND(Y$1008&lt;&gt;"",Datos!Y456=Y$1008),0,IF(Y$1004=0,0,1-CHOOSE(Y$1004,IF(ISNUMBER(Datos!Y456),AND(OR(Y$1005="",Datos!Y456&gt;=Y$1005),OR(Y$1006="",Datos!Y456&lt;=Y$1006)),FALSE),IF(ISNUMBER(Datos!Y456),AND(Datos!Y456=INT(Datos!Y456),AND(OR(Y$1005="",Datos!Y456&gt;=Y$1005),OR(Y$1006="",Datos!Y456&lt;=Y$1006))),FALSE),OR(ISNUMBER(FIND(";"&amp;UPPER(TRIM(Datos!Y456&amp;""))&amp;"=",Y$1007)),ISNUMBER(FIND(";"&amp;UPPER(TRIM(Datos!Y456&amp;""))&amp;";",Y$1007))),OR(UPPER(TRIM(Datos!Y456&amp;""))="SÍ",UPPER(TRIM(Datos!Y456&amp;""))="SI",UPPER(TRIM(Datos!Y456&amp;""))="NO"),IF(ISNUMBER(Datos!Y456),AND(OR(Y$1005="",Datos!Y456&gt;=Y$1005),OR(Y$1006="",Datos!Y456&lt;=Y$1006)),FALSE),TRUE))))</f>
        <v>0.0</v>
      </c>
      <c r="Z456">
        <f>IF(Datos!Z456="",0,IF(AND(Z$1008&lt;&gt;"",Datos!Z456=Z$1008),0,IF(Z$1004=0,0,1-CHOOSE(Z$1004,IF(ISNUMBER(Datos!Z456),AND(OR(Z$1005="",Datos!Z456&gt;=Z$1005),OR(Z$1006="",Datos!Z456&lt;=Z$1006)),FALSE),IF(ISNUMBER(Datos!Z456),AND(Datos!Z456=INT(Datos!Z456),AND(OR(Z$1005="",Datos!Z456&gt;=Z$1005),OR(Z$1006="",Datos!Z456&lt;=Z$1006))),FALSE),OR(ISNUMBER(FIND(";"&amp;UPPER(TRIM(Datos!Z456&amp;""))&amp;"=",Z$1007)),ISNUMBER(FIND(";"&amp;UPPER(TRIM(Datos!Z456&amp;""))&amp;";",Z$1007))),OR(UPPER(TRIM(Datos!Z456&amp;""))="SÍ",UPPER(TRIM(Datos!Z456&amp;""))="SI",UPPER(TRIM(Datos!Z456&amp;""))="NO"),IF(ISNUMBER(Datos!Z456),AND(OR(Z$1005="",Datos!Z456&gt;=Z$1005),OR(Z$1006="",Datos!Z456&lt;=Z$1006)),FALSE),TRUE))))</f>
        <v>0.0</v>
      </c>
      <c r="AA456">
        <f>IF(Datos!AA456="",0,IF(AND(AA$1008&lt;&gt;"",Datos!AA456=AA$1008),0,IF(AA$1004=0,0,1-CHOOSE(AA$1004,IF(ISNUMBER(Datos!AA456),AND(OR(AA$1005="",Datos!AA456&gt;=AA$1005),OR(AA$1006="",Datos!AA456&lt;=AA$1006)),FALSE),IF(ISNUMBER(Datos!AA456),AND(Datos!AA456=INT(Datos!AA456),AND(OR(AA$1005="",Datos!AA456&gt;=AA$1005),OR(AA$1006="",Datos!AA456&lt;=AA$1006))),FALSE),OR(ISNUMBER(FIND(";"&amp;UPPER(TRIM(Datos!AA456&amp;""))&amp;"=",AA$1007)),ISNUMBER(FIND(";"&amp;UPPER(TRIM(Datos!AA456&amp;""))&amp;";",AA$1007))),OR(UPPER(TRIM(Datos!AA456&amp;""))="SÍ",UPPER(TRIM(Datos!AA456&amp;""))="SI",UPPER(TRIM(Datos!AA456&amp;""))="NO"),IF(ISNUMBER(Datos!AA456),AND(OR(AA$1005="",Datos!AA456&gt;=AA$1005),OR(AA$1006="",Datos!AA456&lt;=AA$1006)),FALSE),TRUE))))</f>
        <v>0.0</v>
      </c>
      <c r="AB456">
        <f>IF(Datos!AB456="",0,IF(AND(AB$1008&lt;&gt;"",Datos!AB456=AB$1008),0,IF(AB$1004=0,0,1-CHOOSE(AB$1004,IF(ISNUMBER(Datos!AB456),AND(OR(AB$1005="",Datos!AB456&gt;=AB$1005),OR(AB$1006="",Datos!AB456&lt;=AB$1006)),FALSE),IF(ISNUMBER(Datos!AB456),AND(Datos!AB456=INT(Datos!AB456),AND(OR(AB$1005="",Datos!AB456&gt;=AB$1005),OR(AB$1006="",Datos!AB456&lt;=AB$1006))),FALSE),OR(ISNUMBER(FIND(";"&amp;UPPER(TRIM(Datos!AB456&amp;""))&amp;"=",AB$1007)),ISNUMBER(FIND(";"&amp;UPPER(TRIM(Datos!AB456&amp;""))&amp;";",AB$1007))),OR(UPPER(TRIM(Datos!AB456&amp;""))="SÍ",UPPER(TRIM(Datos!AB456&amp;""))="SI",UPPER(TRIM(Datos!AB456&amp;""))="NO"),IF(ISNUMBER(Datos!AB456),AND(OR(AB$1005="",Datos!AB456&gt;=AB$1005),OR(AB$1006="",Datos!AB456&lt;=AB$1006)),FALSE),TRUE))))</f>
        <v>0.0</v>
      </c>
      <c r="AC456">
        <f>IF(Datos!AC456="",0,IF(AND(AC$1008&lt;&gt;"",Datos!AC456=AC$1008),0,IF(AC$1004=0,0,1-CHOOSE(AC$1004,IF(ISNUMBER(Datos!AC456),AND(OR(AC$1005="",Datos!AC456&gt;=AC$1005),OR(AC$1006="",Datos!AC456&lt;=AC$1006)),FALSE),IF(ISNUMBER(Datos!AC456),AND(Datos!AC456=INT(Datos!AC456),AND(OR(AC$1005="",Datos!AC456&gt;=AC$1005),OR(AC$1006="",Datos!AC456&lt;=AC$1006))),FALSE),OR(ISNUMBER(FIND(";"&amp;UPPER(TRIM(Datos!AC456&amp;""))&amp;"=",AC$1007)),ISNUMBER(FIND(";"&amp;UPPER(TRIM(Datos!AC456&amp;""))&amp;";",AC$1007))),OR(UPPER(TRIM(Datos!AC456&amp;""))="SÍ",UPPER(TRIM(Datos!AC456&amp;""))="SI",UPPER(TRIM(Datos!AC456&amp;""))="NO"),IF(ISNUMBER(Datos!AC456),AND(OR(AC$1005="",Datos!AC456&gt;=AC$1005),OR(AC$1006="",Datos!AC456&lt;=AC$1006)),FALSE),TRUE))))</f>
        <v>0.0</v>
      </c>
      <c r="AD456">
        <f>IF(Datos!AD456="",0,IF(AND(AD$1008&lt;&gt;"",Datos!AD456=AD$1008),0,IF(AD$1004=0,0,1-CHOOSE(AD$1004,IF(ISNUMBER(Datos!AD456),AND(OR(AD$1005="",Datos!AD456&gt;=AD$1005),OR(AD$1006="",Datos!AD456&lt;=AD$1006)),FALSE),IF(ISNUMBER(Datos!AD456),AND(Datos!AD456=INT(Datos!AD456),AND(OR(AD$1005="",Datos!AD456&gt;=AD$1005),OR(AD$1006="",Datos!AD456&lt;=AD$1006))),FALSE),OR(ISNUMBER(FIND(";"&amp;UPPER(TRIM(Datos!AD456&amp;""))&amp;"=",AD$1007)),ISNUMBER(FIND(";"&amp;UPPER(TRIM(Datos!AD456&amp;""))&amp;";",AD$1007))),OR(UPPER(TRIM(Datos!AD456&amp;""))="SÍ",UPPER(TRIM(Datos!AD456&amp;""))="SI",UPPER(TRIM(Datos!AD456&amp;""))="NO"),IF(ISNUMBER(Datos!AD456),AND(OR(AD$1005="",Datos!AD456&gt;=AD$1005),OR(AD$1006="",Datos!AD456&lt;=AD$1006)),FALSE),TRUE))))</f>
        <v>0.0</v>
      </c>
      <c r="AE456">
        <f>IF(Datos!AE456="",0,IF(AND(AE$1008&lt;&gt;"",Datos!AE456=AE$1008),0,IF(AE$1004=0,0,1-CHOOSE(AE$1004,IF(ISNUMBER(Datos!AE456),AND(OR(AE$1005="",Datos!AE456&gt;=AE$1005),OR(AE$1006="",Datos!AE456&lt;=AE$1006)),FALSE),IF(ISNUMBER(Datos!AE456),AND(Datos!AE456=INT(Datos!AE456),AND(OR(AE$1005="",Datos!AE456&gt;=AE$1005),OR(AE$1006="",Datos!AE456&lt;=AE$1006))),FALSE),OR(ISNUMBER(FIND(";"&amp;UPPER(TRIM(Datos!AE456&amp;""))&amp;"=",AE$1007)),ISNUMBER(FIND(";"&amp;UPPER(TRIM(Datos!AE456&amp;""))&amp;";",AE$1007))),OR(UPPER(TRIM(Datos!AE456&amp;""))="SÍ",UPPER(TRIM(Datos!AE456&amp;""))="SI",UPPER(TRIM(Datos!AE456&amp;""))="NO"),IF(ISNUMBER(Datos!AE456),AND(OR(AE$1005="",Datos!AE456&gt;=AE$1005),OR(AE$1006="",Datos!AE456&lt;=AE$1006)),FALSE),TRUE))))</f>
        <v>0.0</v>
      </c>
    </row>
    <row r="457" spans="2:31">
      <c r="B457">
        <f>IF(Datos!B457="",0,IF(AND(B$1008&lt;&gt;"",Datos!B457=B$1008),0,IF(B$1004=0,0,1-CHOOSE(B$1004,IF(ISNUMBER(Datos!B457),AND(OR(B$1005="",Datos!B457&gt;=B$1005),OR(B$1006="",Datos!B457&lt;=B$1006)),FALSE),IF(ISNUMBER(Datos!B457),AND(Datos!B457=INT(Datos!B457),AND(OR(B$1005="",Datos!B457&gt;=B$1005),OR(B$1006="",Datos!B457&lt;=B$1006))),FALSE),OR(ISNUMBER(FIND(";"&amp;UPPER(TRIM(Datos!B457&amp;""))&amp;"=",B$1007)),ISNUMBER(FIND(";"&amp;UPPER(TRIM(Datos!B457&amp;""))&amp;";",B$1007))),OR(UPPER(TRIM(Datos!B457&amp;""))="SÍ",UPPER(TRIM(Datos!B457&amp;""))="SI",UPPER(TRIM(Datos!B457&amp;""))="NO"),IF(ISNUMBER(Datos!B457),AND(OR(B$1005="",Datos!B457&gt;=B$1005),OR(B$1006="",Datos!B457&lt;=B$1006)),FALSE),TRUE))))</f>
        <v>0.0</v>
      </c>
      <c r="C457">
        <f>IF(Datos!C457="",0,IF(AND(C$1008&lt;&gt;"",Datos!C457=C$1008),0,IF(C$1004=0,0,1-CHOOSE(C$1004,IF(ISNUMBER(Datos!C457),AND(OR(C$1005="",Datos!C457&gt;=C$1005),OR(C$1006="",Datos!C457&lt;=C$1006)),FALSE),IF(ISNUMBER(Datos!C457),AND(Datos!C457=INT(Datos!C457),AND(OR(C$1005="",Datos!C457&gt;=C$1005),OR(C$1006="",Datos!C457&lt;=C$1006))),FALSE),OR(ISNUMBER(FIND(";"&amp;UPPER(TRIM(Datos!C457&amp;""))&amp;"=",C$1007)),ISNUMBER(FIND(";"&amp;UPPER(TRIM(Datos!C457&amp;""))&amp;";",C$1007))),OR(UPPER(TRIM(Datos!C457&amp;""))="SÍ",UPPER(TRIM(Datos!C457&amp;""))="SI",UPPER(TRIM(Datos!C457&amp;""))="NO"),IF(ISNUMBER(Datos!C457),AND(OR(C$1005="",Datos!C457&gt;=C$1005),OR(C$1006="",Datos!C457&lt;=C$1006)),FALSE),TRUE))))</f>
        <v>0.0</v>
      </c>
      <c r="D457">
        <f>IF(Datos!D457="",0,IF(AND(D$1008&lt;&gt;"",Datos!D457=D$1008),0,IF(D$1004=0,0,1-CHOOSE(D$1004,IF(ISNUMBER(Datos!D457),AND(OR(D$1005="",Datos!D457&gt;=D$1005),OR(D$1006="",Datos!D457&lt;=D$1006)),FALSE),IF(ISNUMBER(Datos!D457),AND(Datos!D457=INT(Datos!D457),AND(OR(D$1005="",Datos!D457&gt;=D$1005),OR(D$1006="",Datos!D457&lt;=D$1006))),FALSE),OR(ISNUMBER(FIND(";"&amp;UPPER(TRIM(Datos!D457&amp;""))&amp;"=",D$1007)),ISNUMBER(FIND(";"&amp;UPPER(TRIM(Datos!D457&amp;""))&amp;";",D$1007))),OR(UPPER(TRIM(Datos!D457&amp;""))="SÍ",UPPER(TRIM(Datos!D457&amp;""))="SI",UPPER(TRIM(Datos!D457&amp;""))="NO"),IF(ISNUMBER(Datos!D457),AND(OR(D$1005="",Datos!D457&gt;=D$1005),OR(D$1006="",Datos!D457&lt;=D$1006)),FALSE),TRUE))))</f>
        <v>0.0</v>
      </c>
      <c r="E457">
        <f>IF(Datos!E457="",0,IF(AND(E$1008&lt;&gt;"",Datos!E457=E$1008),0,IF(E$1004=0,0,1-CHOOSE(E$1004,IF(ISNUMBER(Datos!E457),AND(OR(E$1005="",Datos!E457&gt;=E$1005),OR(E$1006="",Datos!E457&lt;=E$1006)),FALSE),IF(ISNUMBER(Datos!E457),AND(Datos!E457=INT(Datos!E457),AND(OR(E$1005="",Datos!E457&gt;=E$1005),OR(E$1006="",Datos!E457&lt;=E$1006))),FALSE),OR(ISNUMBER(FIND(";"&amp;UPPER(TRIM(Datos!E457&amp;""))&amp;"=",E$1007)),ISNUMBER(FIND(";"&amp;UPPER(TRIM(Datos!E457&amp;""))&amp;";",E$1007))),OR(UPPER(TRIM(Datos!E457&amp;""))="SÍ",UPPER(TRIM(Datos!E457&amp;""))="SI",UPPER(TRIM(Datos!E457&amp;""))="NO"),IF(ISNUMBER(Datos!E457),AND(OR(E$1005="",Datos!E457&gt;=E$1005),OR(E$1006="",Datos!E457&lt;=E$1006)),FALSE),TRUE))))</f>
        <v>0.0</v>
      </c>
      <c r="F457">
        <f>IF(Datos!F457="",0,IF(AND(F$1008&lt;&gt;"",Datos!F457=F$1008),0,IF(F$1004=0,0,1-CHOOSE(F$1004,IF(ISNUMBER(Datos!F457),AND(OR(F$1005="",Datos!F457&gt;=F$1005),OR(F$1006="",Datos!F457&lt;=F$1006)),FALSE),IF(ISNUMBER(Datos!F457),AND(Datos!F457=INT(Datos!F457),AND(OR(F$1005="",Datos!F457&gt;=F$1005),OR(F$1006="",Datos!F457&lt;=F$1006))),FALSE),OR(ISNUMBER(FIND(";"&amp;UPPER(TRIM(Datos!F457&amp;""))&amp;"=",F$1007)),ISNUMBER(FIND(";"&amp;UPPER(TRIM(Datos!F457&amp;""))&amp;";",F$1007))),OR(UPPER(TRIM(Datos!F457&amp;""))="SÍ",UPPER(TRIM(Datos!F457&amp;""))="SI",UPPER(TRIM(Datos!F457&amp;""))="NO"),IF(ISNUMBER(Datos!F457),AND(OR(F$1005="",Datos!F457&gt;=F$1005),OR(F$1006="",Datos!F457&lt;=F$1006)),FALSE),TRUE))))</f>
        <v>0.0</v>
      </c>
      <c r="G457">
        <f>IF(Datos!G457="",0,IF(AND(G$1008&lt;&gt;"",Datos!G457=G$1008),0,IF(G$1004=0,0,1-CHOOSE(G$1004,IF(ISNUMBER(Datos!G457),AND(OR(G$1005="",Datos!G457&gt;=G$1005),OR(G$1006="",Datos!G457&lt;=G$1006)),FALSE),IF(ISNUMBER(Datos!G457),AND(Datos!G457=INT(Datos!G457),AND(OR(G$1005="",Datos!G457&gt;=G$1005),OR(G$1006="",Datos!G457&lt;=G$1006))),FALSE),OR(ISNUMBER(FIND(";"&amp;UPPER(TRIM(Datos!G457&amp;""))&amp;"=",G$1007)),ISNUMBER(FIND(";"&amp;UPPER(TRIM(Datos!G457&amp;""))&amp;";",G$1007))),OR(UPPER(TRIM(Datos!G457&amp;""))="SÍ",UPPER(TRIM(Datos!G457&amp;""))="SI",UPPER(TRIM(Datos!G457&amp;""))="NO"),IF(ISNUMBER(Datos!G457),AND(OR(G$1005="",Datos!G457&gt;=G$1005),OR(G$1006="",Datos!G457&lt;=G$1006)),FALSE),TRUE))))</f>
        <v>0.0</v>
      </c>
      <c r="H457">
        <f>IF(Datos!H457="",0,IF(AND(H$1008&lt;&gt;"",Datos!H457=H$1008),0,IF(H$1004=0,0,1-CHOOSE(H$1004,IF(ISNUMBER(Datos!H457),AND(OR(H$1005="",Datos!H457&gt;=H$1005),OR(H$1006="",Datos!H457&lt;=H$1006)),FALSE),IF(ISNUMBER(Datos!H457),AND(Datos!H457=INT(Datos!H457),AND(OR(H$1005="",Datos!H457&gt;=H$1005),OR(H$1006="",Datos!H457&lt;=H$1006))),FALSE),OR(ISNUMBER(FIND(";"&amp;UPPER(TRIM(Datos!H457&amp;""))&amp;"=",H$1007)),ISNUMBER(FIND(";"&amp;UPPER(TRIM(Datos!H457&amp;""))&amp;";",H$1007))),OR(UPPER(TRIM(Datos!H457&amp;""))="SÍ",UPPER(TRIM(Datos!H457&amp;""))="SI",UPPER(TRIM(Datos!H457&amp;""))="NO"),IF(ISNUMBER(Datos!H457),AND(OR(H$1005="",Datos!H457&gt;=H$1005),OR(H$1006="",Datos!H457&lt;=H$1006)),FALSE),TRUE))))</f>
        <v>0.0</v>
      </c>
      <c r="I457">
        <f>IF(Datos!I457="",0,IF(AND(I$1008&lt;&gt;"",Datos!I457=I$1008),0,IF(I$1004=0,0,1-CHOOSE(I$1004,IF(ISNUMBER(Datos!I457),AND(OR(I$1005="",Datos!I457&gt;=I$1005),OR(I$1006="",Datos!I457&lt;=I$1006)),FALSE),IF(ISNUMBER(Datos!I457),AND(Datos!I457=INT(Datos!I457),AND(OR(I$1005="",Datos!I457&gt;=I$1005),OR(I$1006="",Datos!I457&lt;=I$1006))),FALSE),OR(ISNUMBER(FIND(";"&amp;UPPER(TRIM(Datos!I457&amp;""))&amp;"=",I$1007)),ISNUMBER(FIND(";"&amp;UPPER(TRIM(Datos!I457&amp;""))&amp;";",I$1007))),OR(UPPER(TRIM(Datos!I457&amp;""))="SÍ",UPPER(TRIM(Datos!I457&amp;""))="SI",UPPER(TRIM(Datos!I457&amp;""))="NO"),IF(ISNUMBER(Datos!I457),AND(OR(I$1005="",Datos!I457&gt;=I$1005),OR(I$1006="",Datos!I457&lt;=I$1006)),FALSE),TRUE))))</f>
        <v>0.0</v>
      </c>
      <c r="J457">
        <f>IF(Datos!J457="",0,IF(AND(J$1008&lt;&gt;"",Datos!J457=J$1008),0,IF(J$1004=0,0,1-CHOOSE(J$1004,IF(ISNUMBER(Datos!J457),AND(OR(J$1005="",Datos!J457&gt;=J$1005),OR(J$1006="",Datos!J457&lt;=J$1006)),FALSE),IF(ISNUMBER(Datos!J457),AND(Datos!J457=INT(Datos!J457),AND(OR(J$1005="",Datos!J457&gt;=J$1005),OR(J$1006="",Datos!J457&lt;=J$1006))),FALSE),OR(ISNUMBER(FIND(";"&amp;UPPER(TRIM(Datos!J457&amp;""))&amp;"=",J$1007)),ISNUMBER(FIND(";"&amp;UPPER(TRIM(Datos!J457&amp;""))&amp;";",J$1007))),OR(UPPER(TRIM(Datos!J457&amp;""))="SÍ",UPPER(TRIM(Datos!J457&amp;""))="SI",UPPER(TRIM(Datos!J457&amp;""))="NO"),IF(ISNUMBER(Datos!J457),AND(OR(J$1005="",Datos!J457&gt;=J$1005),OR(J$1006="",Datos!J457&lt;=J$1006)),FALSE),TRUE))))</f>
        <v>0.0</v>
      </c>
      <c r="K457">
        <f>IF(Datos!K457="",0,IF(AND(K$1008&lt;&gt;"",Datos!K457=K$1008),0,IF(K$1004=0,0,1-CHOOSE(K$1004,IF(ISNUMBER(Datos!K457),AND(OR(K$1005="",Datos!K457&gt;=K$1005),OR(K$1006="",Datos!K457&lt;=K$1006)),FALSE),IF(ISNUMBER(Datos!K457),AND(Datos!K457=INT(Datos!K457),AND(OR(K$1005="",Datos!K457&gt;=K$1005),OR(K$1006="",Datos!K457&lt;=K$1006))),FALSE),OR(ISNUMBER(FIND(";"&amp;UPPER(TRIM(Datos!K457&amp;""))&amp;"=",K$1007)),ISNUMBER(FIND(";"&amp;UPPER(TRIM(Datos!K457&amp;""))&amp;";",K$1007))),OR(UPPER(TRIM(Datos!K457&amp;""))="SÍ",UPPER(TRIM(Datos!K457&amp;""))="SI",UPPER(TRIM(Datos!K457&amp;""))="NO"),IF(ISNUMBER(Datos!K457),AND(OR(K$1005="",Datos!K457&gt;=K$1005),OR(K$1006="",Datos!K457&lt;=K$1006)),FALSE),TRUE))))</f>
        <v>0.0</v>
      </c>
      <c r="L457">
        <f>IF(Datos!L457="",0,IF(AND(L$1008&lt;&gt;"",Datos!L457=L$1008),0,IF(L$1004=0,0,1-CHOOSE(L$1004,IF(ISNUMBER(Datos!L457),AND(OR(L$1005="",Datos!L457&gt;=L$1005),OR(L$1006="",Datos!L457&lt;=L$1006)),FALSE),IF(ISNUMBER(Datos!L457),AND(Datos!L457=INT(Datos!L457),AND(OR(L$1005="",Datos!L457&gt;=L$1005),OR(L$1006="",Datos!L457&lt;=L$1006))),FALSE),OR(ISNUMBER(FIND(";"&amp;UPPER(TRIM(Datos!L457&amp;""))&amp;"=",L$1007)),ISNUMBER(FIND(";"&amp;UPPER(TRIM(Datos!L457&amp;""))&amp;";",L$1007))),OR(UPPER(TRIM(Datos!L457&amp;""))="SÍ",UPPER(TRIM(Datos!L457&amp;""))="SI",UPPER(TRIM(Datos!L457&amp;""))="NO"),IF(ISNUMBER(Datos!L457),AND(OR(L$1005="",Datos!L457&gt;=L$1005),OR(L$1006="",Datos!L457&lt;=L$1006)),FALSE),TRUE))))</f>
        <v>0.0</v>
      </c>
      <c r="M457">
        <f>IF(Datos!M457="",0,IF(AND(M$1008&lt;&gt;"",Datos!M457=M$1008),0,IF(M$1004=0,0,1-CHOOSE(M$1004,IF(ISNUMBER(Datos!M457),AND(OR(M$1005="",Datos!M457&gt;=M$1005),OR(M$1006="",Datos!M457&lt;=M$1006)),FALSE),IF(ISNUMBER(Datos!M457),AND(Datos!M457=INT(Datos!M457),AND(OR(M$1005="",Datos!M457&gt;=M$1005),OR(M$1006="",Datos!M457&lt;=M$1006))),FALSE),OR(ISNUMBER(FIND(";"&amp;UPPER(TRIM(Datos!M457&amp;""))&amp;"=",M$1007)),ISNUMBER(FIND(";"&amp;UPPER(TRIM(Datos!M457&amp;""))&amp;";",M$1007))),OR(UPPER(TRIM(Datos!M457&amp;""))="SÍ",UPPER(TRIM(Datos!M457&amp;""))="SI",UPPER(TRIM(Datos!M457&amp;""))="NO"),IF(ISNUMBER(Datos!M457),AND(OR(M$1005="",Datos!M457&gt;=M$1005),OR(M$1006="",Datos!M457&lt;=M$1006)),FALSE),TRUE))))</f>
        <v>0.0</v>
      </c>
      <c r="N457">
        <f>IF(Datos!N457="",0,IF(AND(N$1008&lt;&gt;"",Datos!N457=N$1008),0,IF(N$1004=0,0,1-CHOOSE(N$1004,IF(ISNUMBER(Datos!N457),AND(OR(N$1005="",Datos!N457&gt;=N$1005),OR(N$1006="",Datos!N457&lt;=N$1006)),FALSE),IF(ISNUMBER(Datos!N457),AND(Datos!N457=INT(Datos!N457),AND(OR(N$1005="",Datos!N457&gt;=N$1005),OR(N$1006="",Datos!N457&lt;=N$1006))),FALSE),OR(ISNUMBER(FIND(";"&amp;UPPER(TRIM(Datos!N457&amp;""))&amp;"=",N$1007)),ISNUMBER(FIND(";"&amp;UPPER(TRIM(Datos!N457&amp;""))&amp;";",N$1007))),OR(UPPER(TRIM(Datos!N457&amp;""))="SÍ",UPPER(TRIM(Datos!N457&amp;""))="SI",UPPER(TRIM(Datos!N457&amp;""))="NO"),IF(ISNUMBER(Datos!N457),AND(OR(N$1005="",Datos!N457&gt;=N$1005),OR(N$1006="",Datos!N457&lt;=N$1006)),FALSE),TRUE))))</f>
        <v>0.0</v>
      </c>
      <c r="O457">
        <f>IF(Datos!O457="",0,IF(AND(O$1008&lt;&gt;"",Datos!O457=O$1008),0,IF(O$1004=0,0,1-CHOOSE(O$1004,IF(ISNUMBER(Datos!O457),AND(OR(O$1005="",Datos!O457&gt;=O$1005),OR(O$1006="",Datos!O457&lt;=O$1006)),FALSE),IF(ISNUMBER(Datos!O457),AND(Datos!O457=INT(Datos!O457),AND(OR(O$1005="",Datos!O457&gt;=O$1005),OR(O$1006="",Datos!O457&lt;=O$1006))),FALSE),OR(ISNUMBER(FIND(";"&amp;UPPER(TRIM(Datos!O457&amp;""))&amp;"=",O$1007)),ISNUMBER(FIND(";"&amp;UPPER(TRIM(Datos!O457&amp;""))&amp;";",O$1007))),OR(UPPER(TRIM(Datos!O457&amp;""))="SÍ",UPPER(TRIM(Datos!O457&amp;""))="SI",UPPER(TRIM(Datos!O457&amp;""))="NO"),IF(ISNUMBER(Datos!O457),AND(OR(O$1005="",Datos!O457&gt;=O$1005),OR(O$1006="",Datos!O457&lt;=O$1006)),FALSE),TRUE))))</f>
        <v>0.0</v>
      </c>
      <c r="P457">
        <f>IF(Datos!P457="",0,IF(AND(P$1008&lt;&gt;"",Datos!P457=P$1008),0,IF(P$1004=0,0,1-CHOOSE(P$1004,IF(ISNUMBER(Datos!P457),AND(OR(P$1005="",Datos!P457&gt;=P$1005),OR(P$1006="",Datos!P457&lt;=P$1006)),FALSE),IF(ISNUMBER(Datos!P457),AND(Datos!P457=INT(Datos!P457),AND(OR(P$1005="",Datos!P457&gt;=P$1005),OR(P$1006="",Datos!P457&lt;=P$1006))),FALSE),OR(ISNUMBER(FIND(";"&amp;UPPER(TRIM(Datos!P457&amp;""))&amp;"=",P$1007)),ISNUMBER(FIND(";"&amp;UPPER(TRIM(Datos!P457&amp;""))&amp;";",P$1007))),OR(UPPER(TRIM(Datos!P457&amp;""))="SÍ",UPPER(TRIM(Datos!P457&amp;""))="SI",UPPER(TRIM(Datos!P457&amp;""))="NO"),IF(ISNUMBER(Datos!P457),AND(OR(P$1005="",Datos!P457&gt;=P$1005),OR(P$1006="",Datos!P457&lt;=P$1006)),FALSE),TRUE))))</f>
        <v>0.0</v>
      </c>
      <c r="Q457">
        <f>IF(Datos!Q457="",0,IF(AND(Q$1008&lt;&gt;"",Datos!Q457=Q$1008),0,IF(Q$1004=0,0,1-CHOOSE(Q$1004,IF(ISNUMBER(Datos!Q457),AND(OR(Q$1005="",Datos!Q457&gt;=Q$1005),OR(Q$1006="",Datos!Q457&lt;=Q$1006)),FALSE),IF(ISNUMBER(Datos!Q457),AND(Datos!Q457=INT(Datos!Q457),AND(OR(Q$1005="",Datos!Q457&gt;=Q$1005),OR(Q$1006="",Datos!Q457&lt;=Q$1006))),FALSE),OR(ISNUMBER(FIND(";"&amp;UPPER(TRIM(Datos!Q457&amp;""))&amp;"=",Q$1007)),ISNUMBER(FIND(";"&amp;UPPER(TRIM(Datos!Q457&amp;""))&amp;";",Q$1007))),OR(UPPER(TRIM(Datos!Q457&amp;""))="SÍ",UPPER(TRIM(Datos!Q457&amp;""))="SI",UPPER(TRIM(Datos!Q457&amp;""))="NO"),IF(ISNUMBER(Datos!Q457),AND(OR(Q$1005="",Datos!Q457&gt;=Q$1005),OR(Q$1006="",Datos!Q457&lt;=Q$1006)),FALSE),TRUE))))</f>
        <v>0.0</v>
      </c>
      <c r="R457">
        <f>IF(Datos!R457="",0,IF(AND(R$1008&lt;&gt;"",Datos!R457=R$1008),0,IF(R$1004=0,0,1-CHOOSE(R$1004,IF(ISNUMBER(Datos!R457),AND(OR(R$1005="",Datos!R457&gt;=R$1005),OR(R$1006="",Datos!R457&lt;=R$1006)),FALSE),IF(ISNUMBER(Datos!R457),AND(Datos!R457=INT(Datos!R457),AND(OR(R$1005="",Datos!R457&gt;=R$1005),OR(R$1006="",Datos!R457&lt;=R$1006))),FALSE),OR(ISNUMBER(FIND(";"&amp;UPPER(TRIM(Datos!R457&amp;""))&amp;"=",R$1007)),ISNUMBER(FIND(";"&amp;UPPER(TRIM(Datos!R457&amp;""))&amp;";",R$1007))),OR(UPPER(TRIM(Datos!R457&amp;""))="SÍ",UPPER(TRIM(Datos!R457&amp;""))="SI",UPPER(TRIM(Datos!R457&amp;""))="NO"),IF(ISNUMBER(Datos!R457),AND(OR(R$1005="",Datos!R457&gt;=R$1005),OR(R$1006="",Datos!R457&lt;=R$1006)),FALSE),TRUE))))</f>
        <v>0.0</v>
      </c>
      <c r="S457">
        <f>IF(Datos!S457="",0,IF(AND(S$1008&lt;&gt;"",Datos!S457=S$1008),0,IF(S$1004=0,0,1-CHOOSE(S$1004,IF(ISNUMBER(Datos!S457),AND(OR(S$1005="",Datos!S457&gt;=S$1005),OR(S$1006="",Datos!S457&lt;=S$1006)),FALSE),IF(ISNUMBER(Datos!S457),AND(Datos!S457=INT(Datos!S457),AND(OR(S$1005="",Datos!S457&gt;=S$1005),OR(S$1006="",Datos!S457&lt;=S$1006))),FALSE),OR(ISNUMBER(FIND(";"&amp;UPPER(TRIM(Datos!S457&amp;""))&amp;"=",S$1007)),ISNUMBER(FIND(";"&amp;UPPER(TRIM(Datos!S457&amp;""))&amp;";",S$1007))),OR(UPPER(TRIM(Datos!S457&amp;""))="SÍ",UPPER(TRIM(Datos!S457&amp;""))="SI",UPPER(TRIM(Datos!S457&amp;""))="NO"),IF(ISNUMBER(Datos!S457),AND(OR(S$1005="",Datos!S457&gt;=S$1005),OR(S$1006="",Datos!S457&lt;=S$1006)),FALSE),TRUE))))</f>
        <v>0.0</v>
      </c>
      <c r="T457">
        <f>IF(Datos!T457="",0,IF(AND(T$1008&lt;&gt;"",Datos!T457=T$1008),0,IF(T$1004=0,0,1-CHOOSE(T$1004,IF(ISNUMBER(Datos!T457),AND(OR(T$1005="",Datos!T457&gt;=T$1005),OR(T$1006="",Datos!T457&lt;=T$1006)),FALSE),IF(ISNUMBER(Datos!T457),AND(Datos!T457=INT(Datos!T457),AND(OR(T$1005="",Datos!T457&gt;=T$1005),OR(T$1006="",Datos!T457&lt;=T$1006))),FALSE),OR(ISNUMBER(FIND(";"&amp;UPPER(TRIM(Datos!T457&amp;""))&amp;"=",T$1007)),ISNUMBER(FIND(";"&amp;UPPER(TRIM(Datos!T457&amp;""))&amp;";",T$1007))),OR(UPPER(TRIM(Datos!T457&amp;""))="SÍ",UPPER(TRIM(Datos!T457&amp;""))="SI",UPPER(TRIM(Datos!T457&amp;""))="NO"),IF(ISNUMBER(Datos!T457),AND(OR(T$1005="",Datos!T457&gt;=T$1005),OR(T$1006="",Datos!T457&lt;=T$1006)),FALSE),TRUE))))</f>
        <v>0.0</v>
      </c>
      <c r="U457">
        <f>IF(Datos!U457="",0,IF(AND(U$1008&lt;&gt;"",Datos!U457=U$1008),0,IF(U$1004=0,0,1-CHOOSE(U$1004,IF(ISNUMBER(Datos!U457),AND(OR(U$1005="",Datos!U457&gt;=U$1005),OR(U$1006="",Datos!U457&lt;=U$1006)),FALSE),IF(ISNUMBER(Datos!U457),AND(Datos!U457=INT(Datos!U457),AND(OR(U$1005="",Datos!U457&gt;=U$1005),OR(U$1006="",Datos!U457&lt;=U$1006))),FALSE),OR(ISNUMBER(FIND(";"&amp;UPPER(TRIM(Datos!U457&amp;""))&amp;"=",U$1007)),ISNUMBER(FIND(";"&amp;UPPER(TRIM(Datos!U457&amp;""))&amp;";",U$1007))),OR(UPPER(TRIM(Datos!U457&amp;""))="SÍ",UPPER(TRIM(Datos!U457&amp;""))="SI",UPPER(TRIM(Datos!U457&amp;""))="NO"),IF(ISNUMBER(Datos!U457),AND(OR(U$1005="",Datos!U457&gt;=U$1005),OR(U$1006="",Datos!U457&lt;=U$1006)),FALSE),TRUE))))</f>
        <v>0.0</v>
      </c>
      <c r="V457">
        <f>IF(Datos!V457="",0,IF(AND(V$1008&lt;&gt;"",Datos!V457=V$1008),0,IF(V$1004=0,0,1-CHOOSE(V$1004,IF(ISNUMBER(Datos!V457),AND(OR(V$1005="",Datos!V457&gt;=V$1005),OR(V$1006="",Datos!V457&lt;=V$1006)),FALSE),IF(ISNUMBER(Datos!V457),AND(Datos!V457=INT(Datos!V457),AND(OR(V$1005="",Datos!V457&gt;=V$1005),OR(V$1006="",Datos!V457&lt;=V$1006))),FALSE),OR(ISNUMBER(FIND(";"&amp;UPPER(TRIM(Datos!V457&amp;""))&amp;"=",V$1007)),ISNUMBER(FIND(";"&amp;UPPER(TRIM(Datos!V457&amp;""))&amp;";",V$1007))),OR(UPPER(TRIM(Datos!V457&amp;""))="SÍ",UPPER(TRIM(Datos!V457&amp;""))="SI",UPPER(TRIM(Datos!V457&amp;""))="NO"),IF(ISNUMBER(Datos!V457),AND(OR(V$1005="",Datos!V457&gt;=V$1005),OR(V$1006="",Datos!V457&lt;=V$1006)),FALSE),TRUE))))</f>
        <v>0.0</v>
      </c>
      <c r="W457">
        <f>IF(Datos!W457="",0,IF(AND(W$1008&lt;&gt;"",Datos!W457=W$1008),0,IF(W$1004=0,0,1-CHOOSE(W$1004,IF(ISNUMBER(Datos!W457),AND(OR(W$1005="",Datos!W457&gt;=W$1005),OR(W$1006="",Datos!W457&lt;=W$1006)),FALSE),IF(ISNUMBER(Datos!W457),AND(Datos!W457=INT(Datos!W457),AND(OR(W$1005="",Datos!W457&gt;=W$1005),OR(W$1006="",Datos!W457&lt;=W$1006))),FALSE),OR(ISNUMBER(FIND(";"&amp;UPPER(TRIM(Datos!W457&amp;""))&amp;"=",W$1007)),ISNUMBER(FIND(";"&amp;UPPER(TRIM(Datos!W457&amp;""))&amp;";",W$1007))),OR(UPPER(TRIM(Datos!W457&amp;""))="SÍ",UPPER(TRIM(Datos!W457&amp;""))="SI",UPPER(TRIM(Datos!W457&amp;""))="NO"),IF(ISNUMBER(Datos!W457),AND(OR(W$1005="",Datos!W457&gt;=W$1005),OR(W$1006="",Datos!W457&lt;=W$1006)),FALSE),TRUE))))</f>
        <v>0.0</v>
      </c>
      <c r="X457">
        <f>IF(Datos!X457="",0,IF(AND(X$1008&lt;&gt;"",Datos!X457=X$1008),0,IF(X$1004=0,0,1-CHOOSE(X$1004,IF(ISNUMBER(Datos!X457),AND(OR(X$1005="",Datos!X457&gt;=X$1005),OR(X$1006="",Datos!X457&lt;=X$1006)),FALSE),IF(ISNUMBER(Datos!X457),AND(Datos!X457=INT(Datos!X457),AND(OR(X$1005="",Datos!X457&gt;=X$1005),OR(X$1006="",Datos!X457&lt;=X$1006))),FALSE),OR(ISNUMBER(FIND(";"&amp;UPPER(TRIM(Datos!X457&amp;""))&amp;"=",X$1007)),ISNUMBER(FIND(";"&amp;UPPER(TRIM(Datos!X457&amp;""))&amp;";",X$1007))),OR(UPPER(TRIM(Datos!X457&amp;""))="SÍ",UPPER(TRIM(Datos!X457&amp;""))="SI",UPPER(TRIM(Datos!X457&amp;""))="NO"),IF(ISNUMBER(Datos!X457),AND(OR(X$1005="",Datos!X457&gt;=X$1005),OR(X$1006="",Datos!X457&lt;=X$1006)),FALSE),TRUE))))</f>
        <v>0.0</v>
      </c>
      <c r="Y457">
        <f>IF(Datos!Y457="",0,IF(AND(Y$1008&lt;&gt;"",Datos!Y457=Y$1008),0,IF(Y$1004=0,0,1-CHOOSE(Y$1004,IF(ISNUMBER(Datos!Y457),AND(OR(Y$1005="",Datos!Y457&gt;=Y$1005),OR(Y$1006="",Datos!Y457&lt;=Y$1006)),FALSE),IF(ISNUMBER(Datos!Y457),AND(Datos!Y457=INT(Datos!Y457),AND(OR(Y$1005="",Datos!Y457&gt;=Y$1005),OR(Y$1006="",Datos!Y457&lt;=Y$1006))),FALSE),OR(ISNUMBER(FIND(";"&amp;UPPER(TRIM(Datos!Y457&amp;""))&amp;"=",Y$1007)),ISNUMBER(FIND(";"&amp;UPPER(TRIM(Datos!Y457&amp;""))&amp;";",Y$1007))),OR(UPPER(TRIM(Datos!Y457&amp;""))="SÍ",UPPER(TRIM(Datos!Y457&amp;""))="SI",UPPER(TRIM(Datos!Y457&amp;""))="NO"),IF(ISNUMBER(Datos!Y457),AND(OR(Y$1005="",Datos!Y457&gt;=Y$1005),OR(Y$1006="",Datos!Y457&lt;=Y$1006)),FALSE),TRUE))))</f>
        <v>0.0</v>
      </c>
      <c r="Z457">
        <f>IF(Datos!Z457="",0,IF(AND(Z$1008&lt;&gt;"",Datos!Z457=Z$1008),0,IF(Z$1004=0,0,1-CHOOSE(Z$1004,IF(ISNUMBER(Datos!Z457),AND(OR(Z$1005="",Datos!Z457&gt;=Z$1005),OR(Z$1006="",Datos!Z457&lt;=Z$1006)),FALSE),IF(ISNUMBER(Datos!Z457),AND(Datos!Z457=INT(Datos!Z457),AND(OR(Z$1005="",Datos!Z457&gt;=Z$1005),OR(Z$1006="",Datos!Z457&lt;=Z$1006))),FALSE),OR(ISNUMBER(FIND(";"&amp;UPPER(TRIM(Datos!Z457&amp;""))&amp;"=",Z$1007)),ISNUMBER(FIND(";"&amp;UPPER(TRIM(Datos!Z457&amp;""))&amp;";",Z$1007))),OR(UPPER(TRIM(Datos!Z457&amp;""))="SÍ",UPPER(TRIM(Datos!Z457&amp;""))="SI",UPPER(TRIM(Datos!Z457&amp;""))="NO"),IF(ISNUMBER(Datos!Z457),AND(OR(Z$1005="",Datos!Z457&gt;=Z$1005),OR(Z$1006="",Datos!Z457&lt;=Z$1006)),FALSE),TRUE))))</f>
        <v>0.0</v>
      </c>
      <c r="AA457">
        <f>IF(Datos!AA457="",0,IF(AND(AA$1008&lt;&gt;"",Datos!AA457=AA$1008),0,IF(AA$1004=0,0,1-CHOOSE(AA$1004,IF(ISNUMBER(Datos!AA457),AND(OR(AA$1005="",Datos!AA457&gt;=AA$1005),OR(AA$1006="",Datos!AA457&lt;=AA$1006)),FALSE),IF(ISNUMBER(Datos!AA457),AND(Datos!AA457=INT(Datos!AA457),AND(OR(AA$1005="",Datos!AA457&gt;=AA$1005),OR(AA$1006="",Datos!AA457&lt;=AA$1006))),FALSE),OR(ISNUMBER(FIND(";"&amp;UPPER(TRIM(Datos!AA457&amp;""))&amp;"=",AA$1007)),ISNUMBER(FIND(";"&amp;UPPER(TRIM(Datos!AA457&amp;""))&amp;";",AA$1007))),OR(UPPER(TRIM(Datos!AA457&amp;""))="SÍ",UPPER(TRIM(Datos!AA457&amp;""))="SI",UPPER(TRIM(Datos!AA457&amp;""))="NO"),IF(ISNUMBER(Datos!AA457),AND(OR(AA$1005="",Datos!AA457&gt;=AA$1005),OR(AA$1006="",Datos!AA457&lt;=AA$1006)),FALSE),TRUE))))</f>
        <v>0.0</v>
      </c>
      <c r="AB457">
        <f>IF(Datos!AB457="",0,IF(AND(AB$1008&lt;&gt;"",Datos!AB457=AB$1008),0,IF(AB$1004=0,0,1-CHOOSE(AB$1004,IF(ISNUMBER(Datos!AB457),AND(OR(AB$1005="",Datos!AB457&gt;=AB$1005),OR(AB$1006="",Datos!AB457&lt;=AB$1006)),FALSE),IF(ISNUMBER(Datos!AB457),AND(Datos!AB457=INT(Datos!AB457),AND(OR(AB$1005="",Datos!AB457&gt;=AB$1005),OR(AB$1006="",Datos!AB457&lt;=AB$1006))),FALSE),OR(ISNUMBER(FIND(";"&amp;UPPER(TRIM(Datos!AB457&amp;""))&amp;"=",AB$1007)),ISNUMBER(FIND(";"&amp;UPPER(TRIM(Datos!AB457&amp;""))&amp;";",AB$1007))),OR(UPPER(TRIM(Datos!AB457&amp;""))="SÍ",UPPER(TRIM(Datos!AB457&amp;""))="SI",UPPER(TRIM(Datos!AB457&amp;""))="NO"),IF(ISNUMBER(Datos!AB457),AND(OR(AB$1005="",Datos!AB457&gt;=AB$1005),OR(AB$1006="",Datos!AB457&lt;=AB$1006)),FALSE),TRUE))))</f>
        <v>0.0</v>
      </c>
      <c r="AC457">
        <f>IF(Datos!AC457="",0,IF(AND(AC$1008&lt;&gt;"",Datos!AC457=AC$1008),0,IF(AC$1004=0,0,1-CHOOSE(AC$1004,IF(ISNUMBER(Datos!AC457),AND(OR(AC$1005="",Datos!AC457&gt;=AC$1005),OR(AC$1006="",Datos!AC457&lt;=AC$1006)),FALSE),IF(ISNUMBER(Datos!AC457),AND(Datos!AC457=INT(Datos!AC457),AND(OR(AC$1005="",Datos!AC457&gt;=AC$1005),OR(AC$1006="",Datos!AC457&lt;=AC$1006))),FALSE),OR(ISNUMBER(FIND(";"&amp;UPPER(TRIM(Datos!AC457&amp;""))&amp;"=",AC$1007)),ISNUMBER(FIND(";"&amp;UPPER(TRIM(Datos!AC457&amp;""))&amp;";",AC$1007))),OR(UPPER(TRIM(Datos!AC457&amp;""))="SÍ",UPPER(TRIM(Datos!AC457&amp;""))="SI",UPPER(TRIM(Datos!AC457&amp;""))="NO"),IF(ISNUMBER(Datos!AC457),AND(OR(AC$1005="",Datos!AC457&gt;=AC$1005),OR(AC$1006="",Datos!AC457&lt;=AC$1006)),FALSE),TRUE))))</f>
        <v>0.0</v>
      </c>
      <c r="AD457">
        <f>IF(Datos!AD457="",0,IF(AND(AD$1008&lt;&gt;"",Datos!AD457=AD$1008),0,IF(AD$1004=0,0,1-CHOOSE(AD$1004,IF(ISNUMBER(Datos!AD457),AND(OR(AD$1005="",Datos!AD457&gt;=AD$1005),OR(AD$1006="",Datos!AD457&lt;=AD$1006)),FALSE),IF(ISNUMBER(Datos!AD457),AND(Datos!AD457=INT(Datos!AD457),AND(OR(AD$1005="",Datos!AD457&gt;=AD$1005),OR(AD$1006="",Datos!AD457&lt;=AD$1006))),FALSE),OR(ISNUMBER(FIND(";"&amp;UPPER(TRIM(Datos!AD457&amp;""))&amp;"=",AD$1007)),ISNUMBER(FIND(";"&amp;UPPER(TRIM(Datos!AD457&amp;""))&amp;";",AD$1007))),OR(UPPER(TRIM(Datos!AD457&amp;""))="SÍ",UPPER(TRIM(Datos!AD457&amp;""))="SI",UPPER(TRIM(Datos!AD457&amp;""))="NO"),IF(ISNUMBER(Datos!AD457),AND(OR(AD$1005="",Datos!AD457&gt;=AD$1005),OR(AD$1006="",Datos!AD457&lt;=AD$1006)),FALSE),TRUE))))</f>
        <v>0.0</v>
      </c>
      <c r="AE457">
        <f>IF(Datos!AE457="",0,IF(AND(AE$1008&lt;&gt;"",Datos!AE457=AE$1008),0,IF(AE$1004=0,0,1-CHOOSE(AE$1004,IF(ISNUMBER(Datos!AE457),AND(OR(AE$1005="",Datos!AE457&gt;=AE$1005),OR(AE$1006="",Datos!AE457&lt;=AE$1006)),FALSE),IF(ISNUMBER(Datos!AE457),AND(Datos!AE457=INT(Datos!AE457),AND(OR(AE$1005="",Datos!AE457&gt;=AE$1005),OR(AE$1006="",Datos!AE457&lt;=AE$1006))),FALSE),OR(ISNUMBER(FIND(";"&amp;UPPER(TRIM(Datos!AE457&amp;""))&amp;"=",AE$1007)),ISNUMBER(FIND(";"&amp;UPPER(TRIM(Datos!AE457&amp;""))&amp;";",AE$1007))),OR(UPPER(TRIM(Datos!AE457&amp;""))="SÍ",UPPER(TRIM(Datos!AE457&amp;""))="SI",UPPER(TRIM(Datos!AE457&amp;""))="NO"),IF(ISNUMBER(Datos!AE457),AND(OR(AE$1005="",Datos!AE457&gt;=AE$1005),OR(AE$1006="",Datos!AE457&lt;=AE$1006)),FALSE),TRUE))))</f>
        <v>0.0</v>
      </c>
    </row>
    <row r="458" spans="2:31">
      <c r="B458">
        <f>IF(Datos!B458="",0,IF(AND(B$1008&lt;&gt;"",Datos!B458=B$1008),0,IF(B$1004=0,0,1-CHOOSE(B$1004,IF(ISNUMBER(Datos!B458),AND(OR(B$1005="",Datos!B458&gt;=B$1005),OR(B$1006="",Datos!B458&lt;=B$1006)),FALSE),IF(ISNUMBER(Datos!B458),AND(Datos!B458=INT(Datos!B458),AND(OR(B$1005="",Datos!B458&gt;=B$1005),OR(B$1006="",Datos!B458&lt;=B$1006))),FALSE),OR(ISNUMBER(FIND(";"&amp;UPPER(TRIM(Datos!B458&amp;""))&amp;"=",B$1007)),ISNUMBER(FIND(";"&amp;UPPER(TRIM(Datos!B458&amp;""))&amp;";",B$1007))),OR(UPPER(TRIM(Datos!B458&amp;""))="SÍ",UPPER(TRIM(Datos!B458&amp;""))="SI",UPPER(TRIM(Datos!B458&amp;""))="NO"),IF(ISNUMBER(Datos!B458),AND(OR(B$1005="",Datos!B458&gt;=B$1005),OR(B$1006="",Datos!B458&lt;=B$1006)),FALSE),TRUE))))</f>
        <v>0.0</v>
      </c>
      <c r="C458">
        <f>IF(Datos!C458="",0,IF(AND(C$1008&lt;&gt;"",Datos!C458=C$1008),0,IF(C$1004=0,0,1-CHOOSE(C$1004,IF(ISNUMBER(Datos!C458),AND(OR(C$1005="",Datos!C458&gt;=C$1005),OR(C$1006="",Datos!C458&lt;=C$1006)),FALSE),IF(ISNUMBER(Datos!C458),AND(Datos!C458=INT(Datos!C458),AND(OR(C$1005="",Datos!C458&gt;=C$1005),OR(C$1006="",Datos!C458&lt;=C$1006))),FALSE),OR(ISNUMBER(FIND(";"&amp;UPPER(TRIM(Datos!C458&amp;""))&amp;"=",C$1007)),ISNUMBER(FIND(";"&amp;UPPER(TRIM(Datos!C458&amp;""))&amp;";",C$1007))),OR(UPPER(TRIM(Datos!C458&amp;""))="SÍ",UPPER(TRIM(Datos!C458&amp;""))="SI",UPPER(TRIM(Datos!C458&amp;""))="NO"),IF(ISNUMBER(Datos!C458),AND(OR(C$1005="",Datos!C458&gt;=C$1005),OR(C$1006="",Datos!C458&lt;=C$1006)),FALSE),TRUE))))</f>
        <v>0.0</v>
      </c>
      <c r="D458">
        <f>IF(Datos!D458="",0,IF(AND(D$1008&lt;&gt;"",Datos!D458=D$1008),0,IF(D$1004=0,0,1-CHOOSE(D$1004,IF(ISNUMBER(Datos!D458),AND(OR(D$1005="",Datos!D458&gt;=D$1005),OR(D$1006="",Datos!D458&lt;=D$1006)),FALSE),IF(ISNUMBER(Datos!D458),AND(Datos!D458=INT(Datos!D458),AND(OR(D$1005="",Datos!D458&gt;=D$1005),OR(D$1006="",Datos!D458&lt;=D$1006))),FALSE),OR(ISNUMBER(FIND(";"&amp;UPPER(TRIM(Datos!D458&amp;""))&amp;"=",D$1007)),ISNUMBER(FIND(";"&amp;UPPER(TRIM(Datos!D458&amp;""))&amp;";",D$1007))),OR(UPPER(TRIM(Datos!D458&amp;""))="SÍ",UPPER(TRIM(Datos!D458&amp;""))="SI",UPPER(TRIM(Datos!D458&amp;""))="NO"),IF(ISNUMBER(Datos!D458),AND(OR(D$1005="",Datos!D458&gt;=D$1005),OR(D$1006="",Datos!D458&lt;=D$1006)),FALSE),TRUE))))</f>
        <v>0.0</v>
      </c>
      <c r="E458">
        <f>IF(Datos!E458="",0,IF(AND(E$1008&lt;&gt;"",Datos!E458=E$1008),0,IF(E$1004=0,0,1-CHOOSE(E$1004,IF(ISNUMBER(Datos!E458),AND(OR(E$1005="",Datos!E458&gt;=E$1005),OR(E$1006="",Datos!E458&lt;=E$1006)),FALSE),IF(ISNUMBER(Datos!E458),AND(Datos!E458=INT(Datos!E458),AND(OR(E$1005="",Datos!E458&gt;=E$1005),OR(E$1006="",Datos!E458&lt;=E$1006))),FALSE),OR(ISNUMBER(FIND(";"&amp;UPPER(TRIM(Datos!E458&amp;""))&amp;"=",E$1007)),ISNUMBER(FIND(";"&amp;UPPER(TRIM(Datos!E458&amp;""))&amp;";",E$1007))),OR(UPPER(TRIM(Datos!E458&amp;""))="SÍ",UPPER(TRIM(Datos!E458&amp;""))="SI",UPPER(TRIM(Datos!E458&amp;""))="NO"),IF(ISNUMBER(Datos!E458),AND(OR(E$1005="",Datos!E458&gt;=E$1005),OR(E$1006="",Datos!E458&lt;=E$1006)),FALSE),TRUE))))</f>
        <v>0.0</v>
      </c>
      <c r="F458">
        <f>IF(Datos!F458="",0,IF(AND(F$1008&lt;&gt;"",Datos!F458=F$1008),0,IF(F$1004=0,0,1-CHOOSE(F$1004,IF(ISNUMBER(Datos!F458),AND(OR(F$1005="",Datos!F458&gt;=F$1005),OR(F$1006="",Datos!F458&lt;=F$1006)),FALSE),IF(ISNUMBER(Datos!F458),AND(Datos!F458=INT(Datos!F458),AND(OR(F$1005="",Datos!F458&gt;=F$1005),OR(F$1006="",Datos!F458&lt;=F$1006))),FALSE),OR(ISNUMBER(FIND(";"&amp;UPPER(TRIM(Datos!F458&amp;""))&amp;"=",F$1007)),ISNUMBER(FIND(";"&amp;UPPER(TRIM(Datos!F458&amp;""))&amp;";",F$1007))),OR(UPPER(TRIM(Datos!F458&amp;""))="SÍ",UPPER(TRIM(Datos!F458&amp;""))="SI",UPPER(TRIM(Datos!F458&amp;""))="NO"),IF(ISNUMBER(Datos!F458),AND(OR(F$1005="",Datos!F458&gt;=F$1005),OR(F$1006="",Datos!F458&lt;=F$1006)),FALSE),TRUE))))</f>
        <v>0.0</v>
      </c>
      <c r="G458">
        <f>IF(Datos!G458="",0,IF(AND(G$1008&lt;&gt;"",Datos!G458=G$1008),0,IF(G$1004=0,0,1-CHOOSE(G$1004,IF(ISNUMBER(Datos!G458),AND(OR(G$1005="",Datos!G458&gt;=G$1005),OR(G$1006="",Datos!G458&lt;=G$1006)),FALSE),IF(ISNUMBER(Datos!G458),AND(Datos!G458=INT(Datos!G458),AND(OR(G$1005="",Datos!G458&gt;=G$1005),OR(G$1006="",Datos!G458&lt;=G$1006))),FALSE),OR(ISNUMBER(FIND(";"&amp;UPPER(TRIM(Datos!G458&amp;""))&amp;"=",G$1007)),ISNUMBER(FIND(";"&amp;UPPER(TRIM(Datos!G458&amp;""))&amp;";",G$1007))),OR(UPPER(TRIM(Datos!G458&amp;""))="SÍ",UPPER(TRIM(Datos!G458&amp;""))="SI",UPPER(TRIM(Datos!G458&amp;""))="NO"),IF(ISNUMBER(Datos!G458),AND(OR(G$1005="",Datos!G458&gt;=G$1005),OR(G$1006="",Datos!G458&lt;=G$1006)),FALSE),TRUE))))</f>
        <v>0.0</v>
      </c>
      <c r="H458">
        <f>IF(Datos!H458="",0,IF(AND(H$1008&lt;&gt;"",Datos!H458=H$1008),0,IF(H$1004=0,0,1-CHOOSE(H$1004,IF(ISNUMBER(Datos!H458),AND(OR(H$1005="",Datos!H458&gt;=H$1005),OR(H$1006="",Datos!H458&lt;=H$1006)),FALSE),IF(ISNUMBER(Datos!H458),AND(Datos!H458=INT(Datos!H458),AND(OR(H$1005="",Datos!H458&gt;=H$1005),OR(H$1006="",Datos!H458&lt;=H$1006))),FALSE),OR(ISNUMBER(FIND(";"&amp;UPPER(TRIM(Datos!H458&amp;""))&amp;"=",H$1007)),ISNUMBER(FIND(";"&amp;UPPER(TRIM(Datos!H458&amp;""))&amp;";",H$1007))),OR(UPPER(TRIM(Datos!H458&amp;""))="SÍ",UPPER(TRIM(Datos!H458&amp;""))="SI",UPPER(TRIM(Datos!H458&amp;""))="NO"),IF(ISNUMBER(Datos!H458),AND(OR(H$1005="",Datos!H458&gt;=H$1005),OR(H$1006="",Datos!H458&lt;=H$1006)),FALSE),TRUE))))</f>
        <v>0.0</v>
      </c>
      <c r="I458">
        <f>IF(Datos!I458="",0,IF(AND(I$1008&lt;&gt;"",Datos!I458=I$1008),0,IF(I$1004=0,0,1-CHOOSE(I$1004,IF(ISNUMBER(Datos!I458),AND(OR(I$1005="",Datos!I458&gt;=I$1005),OR(I$1006="",Datos!I458&lt;=I$1006)),FALSE),IF(ISNUMBER(Datos!I458),AND(Datos!I458=INT(Datos!I458),AND(OR(I$1005="",Datos!I458&gt;=I$1005),OR(I$1006="",Datos!I458&lt;=I$1006))),FALSE),OR(ISNUMBER(FIND(";"&amp;UPPER(TRIM(Datos!I458&amp;""))&amp;"=",I$1007)),ISNUMBER(FIND(";"&amp;UPPER(TRIM(Datos!I458&amp;""))&amp;";",I$1007))),OR(UPPER(TRIM(Datos!I458&amp;""))="SÍ",UPPER(TRIM(Datos!I458&amp;""))="SI",UPPER(TRIM(Datos!I458&amp;""))="NO"),IF(ISNUMBER(Datos!I458),AND(OR(I$1005="",Datos!I458&gt;=I$1005),OR(I$1006="",Datos!I458&lt;=I$1006)),FALSE),TRUE))))</f>
        <v>0.0</v>
      </c>
      <c r="J458">
        <f>IF(Datos!J458="",0,IF(AND(J$1008&lt;&gt;"",Datos!J458=J$1008),0,IF(J$1004=0,0,1-CHOOSE(J$1004,IF(ISNUMBER(Datos!J458),AND(OR(J$1005="",Datos!J458&gt;=J$1005),OR(J$1006="",Datos!J458&lt;=J$1006)),FALSE),IF(ISNUMBER(Datos!J458),AND(Datos!J458=INT(Datos!J458),AND(OR(J$1005="",Datos!J458&gt;=J$1005),OR(J$1006="",Datos!J458&lt;=J$1006))),FALSE),OR(ISNUMBER(FIND(";"&amp;UPPER(TRIM(Datos!J458&amp;""))&amp;"=",J$1007)),ISNUMBER(FIND(";"&amp;UPPER(TRIM(Datos!J458&amp;""))&amp;";",J$1007))),OR(UPPER(TRIM(Datos!J458&amp;""))="SÍ",UPPER(TRIM(Datos!J458&amp;""))="SI",UPPER(TRIM(Datos!J458&amp;""))="NO"),IF(ISNUMBER(Datos!J458),AND(OR(J$1005="",Datos!J458&gt;=J$1005),OR(J$1006="",Datos!J458&lt;=J$1006)),FALSE),TRUE))))</f>
        <v>0.0</v>
      </c>
      <c r="K458">
        <f>IF(Datos!K458="",0,IF(AND(K$1008&lt;&gt;"",Datos!K458=K$1008),0,IF(K$1004=0,0,1-CHOOSE(K$1004,IF(ISNUMBER(Datos!K458),AND(OR(K$1005="",Datos!K458&gt;=K$1005),OR(K$1006="",Datos!K458&lt;=K$1006)),FALSE),IF(ISNUMBER(Datos!K458),AND(Datos!K458=INT(Datos!K458),AND(OR(K$1005="",Datos!K458&gt;=K$1005),OR(K$1006="",Datos!K458&lt;=K$1006))),FALSE),OR(ISNUMBER(FIND(";"&amp;UPPER(TRIM(Datos!K458&amp;""))&amp;"=",K$1007)),ISNUMBER(FIND(";"&amp;UPPER(TRIM(Datos!K458&amp;""))&amp;";",K$1007))),OR(UPPER(TRIM(Datos!K458&amp;""))="SÍ",UPPER(TRIM(Datos!K458&amp;""))="SI",UPPER(TRIM(Datos!K458&amp;""))="NO"),IF(ISNUMBER(Datos!K458),AND(OR(K$1005="",Datos!K458&gt;=K$1005),OR(K$1006="",Datos!K458&lt;=K$1006)),FALSE),TRUE))))</f>
        <v>0.0</v>
      </c>
      <c r="L458">
        <f>IF(Datos!L458="",0,IF(AND(L$1008&lt;&gt;"",Datos!L458=L$1008),0,IF(L$1004=0,0,1-CHOOSE(L$1004,IF(ISNUMBER(Datos!L458),AND(OR(L$1005="",Datos!L458&gt;=L$1005),OR(L$1006="",Datos!L458&lt;=L$1006)),FALSE),IF(ISNUMBER(Datos!L458),AND(Datos!L458=INT(Datos!L458),AND(OR(L$1005="",Datos!L458&gt;=L$1005),OR(L$1006="",Datos!L458&lt;=L$1006))),FALSE),OR(ISNUMBER(FIND(";"&amp;UPPER(TRIM(Datos!L458&amp;""))&amp;"=",L$1007)),ISNUMBER(FIND(";"&amp;UPPER(TRIM(Datos!L458&amp;""))&amp;";",L$1007))),OR(UPPER(TRIM(Datos!L458&amp;""))="SÍ",UPPER(TRIM(Datos!L458&amp;""))="SI",UPPER(TRIM(Datos!L458&amp;""))="NO"),IF(ISNUMBER(Datos!L458),AND(OR(L$1005="",Datos!L458&gt;=L$1005),OR(L$1006="",Datos!L458&lt;=L$1006)),FALSE),TRUE))))</f>
        <v>0.0</v>
      </c>
      <c r="M458">
        <f>IF(Datos!M458="",0,IF(AND(M$1008&lt;&gt;"",Datos!M458=M$1008),0,IF(M$1004=0,0,1-CHOOSE(M$1004,IF(ISNUMBER(Datos!M458),AND(OR(M$1005="",Datos!M458&gt;=M$1005),OR(M$1006="",Datos!M458&lt;=M$1006)),FALSE),IF(ISNUMBER(Datos!M458),AND(Datos!M458=INT(Datos!M458),AND(OR(M$1005="",Datos!M458&gt;=M$1005),OR(M$1006="",Datos!M458&lt;=M$1006))),FALSE),OR(ISNUMBER(FIND(";"&amp;UPPER(TRIM(Datos!M458&amp;""))&amp;"=",M$1007)),ISNUMBER(FIND(";"&amp;UPPER(TRIM(Datos!M458&amp;""))&amp;";",M$1007))),OR(UPPER(TRIM(Datos!M458&amp;""))="SÍ",UPPER(TRIM(Datos!M458&amp;""))="SI",UPPER(TRIM(Datos!M458&amp;""))="NO"),IF(ISNUMBER(Datos!M458),AND(OR(M$1005="",Datos!M458&gt;=M$1005),OR(M$1006="",Datos!M458&lt;=M$1006)),FALSE),TRUE))))</f>
        <v>0.0</v>
      </c>
      <c r="N458">
        <f>IF(Datos!N458="",0,IF(AND(N$1008&lt;&gt;"",Datos!N458=N$1008),0,IF(N$1004=0,0,1-CHOOSE(N$1004,IF(ISNUMBER(Datos!N458),AND(OR(N$1005="",Datos!N458&gt;=N$1005),OR(N$1006="",Datos!N458&lt;=N$1006)),FALSE),IF(ISNUMBER(Datos!N458),AND(Datos!N458=INT(Datos!N458),AND(OR(N$1005="",Datos!N458&gt;=N$1005),OR(N$1006="",Datos!N458&lt;=N$1006))),FALSE),OR(ISNUMBER(FIND(";"&amp;UPPER(TRIM(Datos!N458&amp;""))&amp;"=",N$1007)),ISNUMBER(FIND(";"&amp;UPPER(TRIM(Datos!N458&amp;""))&amp;";",N$1007))),OR(UPPER(TRIM(Datos!N458&amp;""))="SÍ",UPPER(TRIM(Datos!N458&amp;""))="SI",UPPER(TRIM(Datos!N458&amp;""))="NO"),IF(ISNUMBER(Datos!N458),AND(OR(N$1005="",Datos!N458&gt;=N$1005),OR(N$1006="",Datos!N458&lt;=N$1006)),FALSE),TRUE))))</f>
        <v>0.0</v>
      </c>
      <c r="O458">
        <f>IF(Datos!O458="",0,IF(AND(O$1008&lt;&gt;"",Datos!O458=O$1008),0,IF(O$1004=0,0,1-CHOOSE(O$1004,IF(ISNUMBER(Datos!O458),AND(OR(O$1005="",Datos!O458&gt;=O$1005),OR(O$1006="",Datos!O458&lt;=O$1006)),FALSE),IF(ISNUMBER(Datos!O458),AND(Datos!O458=INT(Datos!O458),AND(OR(O$1005="",Datos!O458&gt;=O$1005),OR(O$1006="",Datos!O458&lt;=O$1006))),FALSE),OR(ISNUMBER(FIND(";"&amp;UPPER(TRIM(Datos!O458&amp;""))&amp;"=",O$1007)),ISNUMBER(FIND(";"&amp;UPPER(TRIM(Datos!O458&amp;""))&amp;";",O$1007))),OR(UPPER(TRIM(Datos!O458&amp;""))="SÍ",UPPER(TRIM(Datos!O458&amp;""))="SI",UPPER(TRIM(Datos!O458&amp;""))="NO"),IF(ISNUMBER(Datos!O458),AND(OR(O$1005="",Datos!O458&gt;=O$1005),OR(O$1006="",Datos!O458&lt;=O$1006)),FALSE),TRUE))))</f>
        <v>0.0</v>
      </c>
      <c r="P458">
        <f>IF(Datos!P458="",0,IF(AND(P$1008&lt;&gt;"",Datos!P458=P$1008),0,IF(P$1004=0,0,1-CHOOSE(P$1004,IF(ISNUMBER(Datos!P458),AND(OR(P$1005="",Datos!P458&gt;=P$1005),OR(P$1006="",Datos!P458&lt;=P$1006)),FALSE),IF(ISNUMBER(Datos!P458),AND(Datos!P458=INT(Datos!P458),AND(OR(P$1005="",Datos!P458&gt;=P$1005),OR(P$1006="",Datos!P458&lt;=P$1006))),FALSE),OR(ISNUMBER(FIND(";"&amp;UPPER(TRIM(Datos!P458&amp;""))&amp;"=",P$1007)),ISNUMBER(FIND(";"&amp;UPPER(TRIM(Datos!P458&amp;""))&amp;";",P$1007))),OR(UPPER(TRIM(Datos!P458&amp;""))="SÍ",UPPER(TRIM(Datos!P458&amp;""))="SI",UPPER(TRIM(Datos!P458&amp;""))="NO"),IF(ISNUMBER(Datos!P458),AND(OR(P$1005="",Datos!P458&gt;=P$1005),OR(P$1006="",Datos!P458&lt;=P$1006)),FALSE),TRUE))))</f>
        <v>0.0</v>
      </c>
      <c r="Q458">
        <f>IF(Datos!Q458="",0,IF(AND(Q$1008&lt;&gt;"",Datos!Q458=Q$1008),0,IF(Q$1004=0,0,1-CHOOSE(Q$1004,IF(ISNUMBER(Datos!Q458),AND(OR(Q$1005="",Datos!Q458&gt;=Q$1005),OR(Q$1006="",Datos!Q458&lt;=Q$1006)),FALSE),IF(ISNUMBER(Datos!Q458),AND(Datos!Q458=INT(Datos!Q458),AND(OR(Q$1005="",Datos!Q458&gt;=Q$1005),OR(Q$1006="",Datos!Q458&lt;=Q$1006))),FALSE),OR(ISNUMBER(FIND(";"&amp;UPPER(TRIM(Datos!Q458&amp;""))&amp;"=",Q$1007)),ISNUMBER(FIND(";"&amp;UPPER(TRIM(Datos!Q458&amp;""))&amp;";",Q$1007))),OR(UPPER(TRIM(Datos!Q458&amp;""))="SÍ",UPPER(TRIM(Datos!Q458&amp;""))="SI",UPPER(TRIM(Datos!Q458&amp;""))="NO"),IF(ISNUMBER(Datos!Q458),AND(OR(Q$1005="",Datos!Q458&gt;=Q$1005),OR(Q$1006="",Datos!Q458&lt;=Q$1006)),FALSE),TRUE))))</f>
        <v>0.0</v>
      </c>
      <c r="R458">
        <f>IF(Datos!R458="",0,IF(AND(R$1008&lt;&gt;"",Datos!R458=R$1008),0,IF(R$1004=0,0,1-CHOOSE(R$1004,IF(ISNUMBER(Datos!R458),AND(OR(R$1005="",Datos!R458&gt;=R$1005),OR(R$1006="",Datos!R458&lt;=R$1006)),FALSE),IF(ISNUMBER(Datos!R458),AND(Datos!R458=INT(Datos!R458),AND(OR(R$1005="",Datos!R458&gt;=R$1005),OR(R$1006="",Datos!R458&lt;=R$1006))),FALSE),OR(ISNUMBER(FIND(";"&amp;UPPER(TRIM(Datos!R458&amp;""))&amp;"=",R$1007)),ISNUMBER(FIND(";"&amp;UPPER(TRIM(Datos!R458&amp;""))&amp;";",R$1007))),OR(UPPER(TRIM(Datos!R458&amp;""))="SÍ",UPPER(TRIM(Datos!R458&amp;""))="SI",UPPER(TRIM(Datos!R458&amp;""))="NO"),IF(ISNUMBER(Datos!R458),AND(OR(R$1005="",Datos!R458&gt;=R$1005),OR(R$1006="",Datos!R458&lt;=R$1006)),FALSE),TRUE))))</f>
        <v>0.0</v>
      </c>
      <c r="S458">
        <f>IF(Datos!S458="",0,IF(AND(S$1008&lt;&gt;"",Datos!S458=S$1008),0,IF(S$1004=0,0,1-CHOOSE(S$1004,IF(ISNUMBER(Datos!S458),AND(OR(S$1005="",Datos!S458&gt;=S$1005),OR(S$1006="",Datos!S458&lt;=S$1006)),FALSE),IF(ISNUMBER(Datos!S458),AND(Datos!S458=INT(Datos!S458),AND(OR(S$1005="",Datos!S458&gt;=S$1005),OR(S$1006="",Datos!S458&lt;=S$1006))),FALSE),OR(ISNUMBER(FIND(";"&amp;UPPER(TRIM(Datos!S458&amp;""))&amp;"=",S$1007)),ISNUMBER(FIND(";"&amp;UPPER(TRIM(Datos!S458&amp;""))&amp;";",S$1007))),OR(UPPER(TRIM(Datos!S458&amp;""))="SÍ",UPPER(TRIM(Datos!S458&amp;""))="SI",UPPER(TRIM(Datos!S458&amp;""))="NO"),IF(ISNUMBER(Datos!S458),AND(OR(S$1005="",Datos!S458&gt;=S$1005),OR(S$1006="",Datos!S458&lt;=S$1006)),FALSE),TRUE))))</f>
        <v>0.0</v>
      </c>
      <c r="T458">
        <f>IF(Datos!T458="",0,IF(AND(T$1008&lt;&gt;"",Datos!T458=T$1008),0,IF(T$1004=0,0,1-CHOOSE(T$1004,IF(ISNUMBER(Datos!T458),AND(OR(T$1005="",Datos!T458&gt;=T$1005),OR(T$1006="",Datos!T458&lt;=T$1006)),FALSE),IF(ISNUMBER(Datos!T458),AND(Datos!T458=INT(Datos!T458),AND(OR(T$1005="",Datos!T458&gt;=T$1005),OR(T$1006="",Datos!T458&lt;=T$1006))),FALSE),OR(ISNUMBER(FIND(";"&amp;UPPER(TRIM(Datos!T458&amp;""))&amp;"=",T$1007)),ISNUMBER(FIND(";"&amp;UPPER(TRIM(Datos!T458&amp;""))&amp;";",T$1007))),OR(UPPER(TRIM(Datos!T458&amp;""))="SÍ",UPPER(TRIM(Datos!T458&amp;""))="SI",UPPER(TRIM(Datos!T458&amp;""))="NO"),IF(ISNUMBER(Datos!T458),AND(OR(T$1005="",Datos!T458&gt;=T$1005),OR(T$1006="",Datos!T458&lt;=T$1006)),FALSE),TRUE))))</f>
        <v>0.0</v>
      </c>
      <c r="U458">
        <f>IF(Datos!U458="",0,IF(AND(U$1008&lt;&gt;"",Datos!U458=U$1008),0,IF(U$1004=0,0,1-CHOOSE(U$1004,IF(ISNUMBER(Datos!U458),AND(OR(U$1005="",Datos!U458&gt;=U$1005),OR(U$1006="",Datos!U458&lt;=U$1006)),FALSE),IF(ISNUMBER(Datos!U458),AND(Datos!U458=INT(Datos!U458),AND(OR(U$1005="",Datos!U458&gt;=U$1005),OR(U$1006="",Datos!U458&lt;=U$1006))),FALSE),OR(ISNUMBER(FIND(";"&amp;UPPER(TRIM(Datos!U458&amp;""))&amp;"=",U$1007)),ISNUMBER(FIND(";"&amp;UPPER(TRIM(Datos!U458&amp;""))&amp;";",U$1007))),OR(UPPER(TRIM(Datos!U458&amp;""))="SÍ",UPPER(TRIM(Datos!U458&amp;""))="SI",UPPER(TRIM(Datos!U458&amp;""))="NO"),IF(ISNUMBER(Datos!U458),AND(OR(U$1005="",Datos!U458&gt;=U$1005),OR(U$1006="",Datos!U458&lt;=U$1006)),FALSE),TRUE))))</f>
        <v>0.0</v>
      </c>
      <c r="V458">
        <f>IF(Datos!V458="",0,IF(AND(V$1008&lt;&gt;"",Datos!V458=V$1008),0,IF(V$1004=0,0,1-CHOOSE(V$1004,IF(ISNUMBER(Datos!V458),AND(OR(V$1005="",Datos!V458&gt;=V$1005),OR(V$1006="",Datos!V458&lt;=V$1006)),FALSE),IF(ISNUMBER(Datos!V458),AND(Datos!V458=INT(Datos!V458),AND(OR(V$1005="",Datos!V458&gt;=V$1005),OR(V$1006="",Datos!V458&lt;=V$1006))),FALSE),OR(ISNUMBER(FIND(";"&amp;UPPER(TRIM(Datos!V458&amp;""))&amp;"=",V$1007)),ISNUMBER(FIND(";"&amp;UPPER(TRIM(Datos!V458&amp;""))&amp;";",V$1007))),OR(UPPER(TRIM(Datos!V458&amp;""))="SÍ",UPPER(TRIM(Datos!V458&amp;""))="SI",UPPER(TRIM(Datos!V458&amp;""))="NO"),IF(ISNUMBER(Datos!V458),AND(OR(V$1005="",Datos!V458&gt;=V$1005),OR(V$1006="",Datos!V458&lt;=V$1006)),FALSE),TRUE))))</f>
        <v>0.0</v>
      </c>
      <c r="W458">
        <f>IF(Datos!W458="",0,IF(AND(W$1008&lt;&gt;"",Datos!W458=W$1008),0,IF(W$1004=0,0,1-CHOOSE(W$1004,IF(ISNUMBER(Datos!W458),AND(OR(W$1005="",Datos!W458&gt;=W$1005),OR(W$1006="",Datos!W458&lt;=W$1006)),FALSE),IF(ISNUMBER(Datos!W458),AND(Datos!W458=INT(Datos!W458),AND(OR(W$1005="",Datos!W458&gt;=W$1005),OR(W$1006="",Datos!W458&lt;=W$1006))),FALSE),OR(ISNUMBER(FIND(";"&amp;UPPER(TRIM(Datos!W458&amp;""))&amp;"=",W$1007)),ISNUMBER(FIND(";"&amp;UPPER(TRIM(Datos!W458&amp;""))&amp;";",W$1007))),OR(UPPER(TRIM(Datos!W458&amp;""))="SÍ",UPPER(TRIM(Datos!W458&amp;""))="SI",UPPER(TRIM(Datos!W458&amp;""))="NO"),IF(ISNUMBER(Datos!W458),AND(OR(W$1005="",Datos!W458&gt;=W$1005),OR(W$1006="",Datos!W458&lt;=W$1006)),FALSE),TRUE))))</f>
        <v>0.0</v>
      </c>
      <c r="X458">
        <f>IF(Datos!X458="",0,IF(AND(X$1008&lt;&gt;"",Datos!X458=X$1008),0,IF(X$1004=0,0,1-CHOOSE(X$1004,IF(ISNUMBER(Datos!X458),AND(OR(X$1005="",Datos!X458&gt;=X$1005),OR(X$1006="",Datos!X458&lt;=X$1006)),FALSE),IF(ISNUMBER(Datos!X458),AND(Datos!X458=INT(Datos!X458),AND(OR(X$1005="",Datos!X458&gt;=X$1005),OR(X$1006="",Datos!X458&lt;=X$1006))),FALSE),OR(ISNUMBER(FIND(";"&amp;UPPER(TRIM(Datos!X458&amp;""))&amp;"=",X$1007)),ISNUMBER(FIND(";"&amp;UPPER(TRIM(Datos!X458&amp;""))&amp;";",X$1007))),OR(UPPER(TRIM(Datos!X458&amp;""))="SÍ",UPPER(TRIM(Datos!X458&amp;""))="SI",UPPER(TRIM(Datos!X458&amp;""))="NO"),IF(ISNUMBER(Datos!X458),AND(OR(X$1005="",Datos!X458&gt;=X$1005),OR(X$1006="",Datos!X458&lt;=X$1006)),FALSE),TRUE))))</f>
        <v>0.0</v>
      </c>
      <c r="Y458">
        <f>IF(Datos!Y458="",0,IF(AND(Y$1008&lt;&gt;"",Datos!Y458=Y$1008),0,IF(Y$1004=0,0,1-CHOOSE(Y$1004,IF(ISNUMBER(Datos!Y458),AND(OR(Y$1005="",Datos!Y458&gt;=Y$1005),OR(Y$1006="",Datos!Y458&lt;=Y$1006)),FALSE),IF(ISNUMBER(Datos!Y458),AND(Datos!Y458=INT(Datos!Y458),AND(OR(Y$1005="",Datos!Y458&gt;=Y$1005),OR(Y$1006="",Datos!Y458&lt;=Y$1006))),FALSE),OR(ISNUMBER(FIND(";"&amp;UPPER(TRIM(Datos!Y458&amp;""))&amp;"=",Y$1007)),ISNUMBER(FIND(";"&amp;UPPER(TRIM(Datos!Y458&amp;""))&amp;";",Y$1007))),OR(UPPER(TRIM(Datos!Y458&amp;""))="SÍ",UPPER(TRIM(Datos!Y458&amp;""))="SI",UPPER(TRIM(Datos!Y458&amp;""))="NO"),IF(ISNUMBER(Datos!Y458),AND(OR(Y$1005="",Datos!Y458&gt;=Y$1005),OR(Y$1006="",Datos!Y458&lt;=Y$1006)),FALSE),TRUE))))</f>
        <v>0.0</v>
      </c>
      <c r="Z458">
        <f>IF(Datos!Z458="",0,IF(AND(Z$1008&lt;&gt;"",Datos!Z458=Z$1008),0,IF(Z$1004=0,0,1-CHOOSE(Z$1004,IF(ISNUMBER(Datos!Z458),AND(OR(Z$1005="",Datos!Z458&gt;=Z$1005),OR(Z$1006="",Datos!Z458&lt;=Z$1006)),FALSE),IF(ISNUMBER(Datos!Z458),AND(Datos!Z458=INT(Datos!Z458),AND(OR(Z$1005="",Datos!Z458&gt;=Z$1005),OR(Z$1006="",Datos!Z458&lt;=Z$1006))),FALSE),OR(ISNUMBER(FIND(";"&amp;UPPER(TRIM(Datos!Z458&amp;""))&amp;"=",Z$1007)),ISNUMBER(FIND(";"&amp;UPPER(TRIM(Datos!Z458&amp;""))&amp;";",Z$1007))),OR(UPPER(TRIM(Datos!Z458&amp;""))="SÍ",UPPER(TRIM(Datos!Z458&amp;""))="SI",UPPER(TRIM(Datos!Z458&amp;""))="NO"),IF(ISNUMBER(Datos!Z458),AND(OR(Z$1005="",Datos!Z458&gt;=Z$1005),OR(Z$1006="",Datos!Z458&lt;=Z$1006)),FALSE),TRUE))))</f>
        <v>0.0</v>
      </c>
      <c r="AA458">
        <f>IF(Datos!AA458="",0,IF(AND(AA$1008&lt;&gt;"",Datos!AA458=AA$1008),0,IF(AA$1004=0,0,1-CHOOSE(AA$1004,IF(ISNUMBER(Datos!AA458),AND(OR(AA$1005="",Datos!AA458&gt;=AA$1005),OR(AA$1006="",Datos!AA458&lt;=AA$1006)),FALSE),IF(ISNUMBER(Datos!AA458),AND(Datos!AA458=INT(Datos!AA458),AND(OR(AA$1005="",Datos!AA458&gt;=AA$1005),OR(AA$1006="",Datos!AA458&lt;=AA$1006))),FALSE),OR(ISNUMBER(FIND(";"&amp;UPPER(TRIM(Datos!AA458&amp;""))&amp;"=",AA$1007)),ISNUMBER(FIND(";"&amp;UPPER(TRIM(Datos!AA458&amp;""))&amp;";",AA$1007))),OR(UPPER(TRIM(Datos!AA458&amp;""))="SÍ",UPPER(TRIM(Datos!AA458&amp;""))="SI",UPPER(TRIM(Datos!AA458&amp;""))="NO"),IF(ISNUMBER(Datos!AA458),AND(OR(AA$1005="",Datos!AA458&gt;=AA$1005),OR(AA$1006="",Datos!AA458&lt;=AA$1006)),FALSE),TRUE))))</f>
        <v>0.0</v>
      </c>
      <c r="AB458">
        <f>IF(Datos!AB458="",0,IF(AND(AB$1008&lt;&gt;"",Datos!AB458=AB$1008),0,IF(AB$1004=0,0,1-CHOOSE(AB$1004,IF(ISNUMBER(Datos!AB458),AND(OR(AB$1005="",Datos!AB458&gt;=AB$1005),OR(AB$1006="",Datos!AB458&lt;=AB$1006)),FALSE),IF(ISNUMBER(Datos!AB458),AND(Datos!AB458=INT(Datos!AB458),AND(OR(AB$1005="",Datos!AB458&gt;=AB$1005),OR(AB$1006="",Datos!AB458&lt;=AB$1006))),FALSE),OR(ISNUMBER(FIND(";"&amp;UPPER(TRIM(Datos!AB458&amp;""))&amp;"=",AB$1007)),ISNUMBER(FIND(";"&amp;UPPER(TRIM(Datos!AB458&amp;""))&amp;";",AB$1007))),OR(UPPER(TRIM(Datos!AB458&amp;""))="SÍ",UPPER(TRIM(Datos!AB458&amp;""))="SI",UPPER(TRIM(Datos!AB458&amp;""))="NO"),IF(ISNUMBER(Datos!AB458),AND(OR(AB$1005="",Datos!AB458&gt;=AB$1005),OR(AB$1006="",Datos!AB458&lt;=AB$1006)),FALSE),TRUE))))</f>
        <v>0.0</v>
      </c>
      <c r="AC458">
        <f>IF(Datos!AC458="",0,IF(AND(AC$1008&lt;&gt;"",Datos!AC458=AC$1008),0,IF(AC$1004=0,0,1-CHOOSE(AC$1004,IF(ISNUMBER(Datos!AC458),AND(OR(AC$1005="",Datos!AC458&gt;=AC$1005),OR(AC$1006="",Datos!AC458&lt;=AC$1006)),FALSE),IF(ISNUMBER(Datos!AC458),AND(Datos!AC458=INT(Datos!AC458),AND(OR(AC$1005="",Datos!AC458&gt;=AC$1005),OR(AC$1006="",Datos!AC458&lt;=AC$1006))),FALSE),OR(ISNUMBER(FIND(";"&amp;UPPER(TRIM(Datos!AC458&amp;""))&amp;"=",AC$1007)),ISNUMBER(FIND(";"&amp;UPPER(TRIM(Datos!AC458&amp;""))&amp;";",AC$1007))),OR(UPPER(TRIM(Datos!AC458&amp;""))="SÍ",UPPER(TRIM(Datos!AC458&amp;""))="SI",UPPER(TRIM(Datos!AC458&amp;""))="NO"),IF(ISNUMBER(Datos!AC458),AND(OR(AC$1005="",Datos!AC458&gt;=AC$1005),OR(AC$1006="",Datos!AC458&lt;=AC$1006)),FALSE),TRUE))))</f>
        <v>0.0</v>
      </c>
      <c r="AD458">
        <f>IF(Datos!AD458="",0,IF(AND(AD$1008&lt;&gt;"",Datos!AD458=AD$1008),0,IF(AD$1004=0,0,1-CHOOSE(AD$1004,IF(ISNUMBER(Datos!AD458),AND(OR(AD$1005="",Datos!AD458&gt;=AD$1005),OR(AD$1006="",Datos!AD458&lt;=AD$1006)),FALSE),IF(ISNUMBER(Datos!AD458),AND(Datos!AD458=INT(Datos!AD458),AND(OR(AD$1005="",Datos!AD458&gt;=AD$1005),OR(AD$1006="",Datos!AD458&lt;=AD$1006))),FALSE),OR(ISNUMBER(FIND(";"&amp;UPPER(TRIM(Datos!AD458&amp;""))&amp;"=",AD$1007)),ISNUMBER(FIND(";"&amp;UPPER(TRIM(Datos!AD458&amp;""))&amp;";",AD$1007))),OR(UPPER(TRIM(Datos!AD458&amp;""))="SÍ",UPPER(TRIM(Datos!AD458&amp;""))="SI",UPPER(TRIM(Datos!AD458&amp;""))="NO"),IF(ISNUMBER(Datos!AD458),AND(OR(AD$1005="",Datos!AD458&gt;=AD$1005),OR(AD$1006="",Datos!AD458&lt;=AD$1006)),FALSE),TRUE))))</f>
        <v>0.0</v>
      </c>
      <c r="AE458">
        <f>IF(Datos!AE458="",0,IF(AND(AE$1008&lt;&gt;"",Datos!AE458=AE$1008),0,IF(AE$1004=0,0,1-CHOOSE(AE$1004,IF(ISNUMBER(Datos!AE458),AND(OR(AE$1005="",Datos!AE458&gt;=AE$1005),OR(AE$1006="",Datos!AE458&lt;=AE$1006)),FALSE),IF(ISNUMBER(Datos!AE458),AND(Datos!AE458=INT(Datos!AE458),AND(OR(AE$1005="",Datos!AE458&gt;=AE$1005),OR(AE$1006="",Datos!AE458&lt;=AE$1006))),FALSE),OR(ISNUMBER(FIND(";"&amp;UPPER(TRIM(Datos!AE458&amp;""))&amp;"=",AE$1007)),ISNUMBER(FIND(";"&amp;UPPER(TRIM(Datos!AE458&amp;""))&amp;";",AE$1007))),OR(UPPER(TRIM(Datos!AE458&amp;""))="SÍ",UPPER(TRIM(Datos!AE458&amp;""))="SI",UPPER(TRIM(Datos!AE458&amp;""))="NO"),IF(ISNUMBER(Datos!AE458),AND(OR(AE$1005="",Datos!AE458&gt;=AE$1005),OR(AE$1006="",Datos!AE458&lt;=AE$1006)),FALSE),TRUE))))</f>
        <v>0.0</v>
      </c>
    </row>
    <row r="459" spans="2:31">
      <c r="B459">
        <f>IF(Datos!B459="",0,IF(AND(B$1008&lt;&gt;"",Datos!B459=B$1008),0,IF(B$1004=0,0,1-CHOOSE(B$1004,IF(ISNUMBER(Datos!B459),AND(OR(B$1005="",Datos!B459&gt;=B$1005),OR(B$1006="",Datos!B459&lt;=B$1006)),FALSE),IF(ISNUMBER(Datos!B459),AND(Datos!B459=INT(Datos!B459),AND(OR(B$1005="",Datos!B459&gt;=B$1005),OR(B$1006="",Datos!B459&lt;=B$1006))),FALSE),OR(ISNUMBER(FIND(";"&amp;UPPER(TRIM(Datos!B459&amp;""))&amp;"=",B$1007)),ISNUMBER(FIND(";"&amp;UPPER(TRIM(Datos!B459&amp;""))&amp;";",B$1007))),OR(UPPER(TRIM(Datos!B459&amp;""))="SÍ",UPPER(TRIM(Datos!B459&amp;""))="SI",UPPER(TRIM(Datos!B459&amp;""))="NO"),IF(ISNUMBER(Datos!B459),AND(OR(B$1005="",Datos!B459&gt;=B$1005),OR(B$1006="",Datos!B459&lt;=B$1006)),FALSE),TRUE))))</f>
        <v>0.0</v>
      </c>
      <c r="C459">
        <f>IF(Datos!C459="",0,IF(AND(C$1008&lt;&gt;"",Datos!C459=C$1008),0,IF(C$1004=0,0,1-CHOOSE(C$1004,IF(ISNUMBER(Datos!C459),AND(OR(C$1005="",Datos!C459&gt;=C$1005),OR(C$1006="",Datos!C459&lt;=C$1006)),FALSE),IF(ISNUMBER(Datos!C459),AND(Datos!C459=INT(Datos!C459),AND(OR(C$1005="",Datos!C459&gt;=C$1005),OR(C$1006="",Datos!C459&lt;=C$1006))),FALSE),OR(ISNUMBER(FIND(";"&amp;UPPER(TRIM(Datos!C459&amp;""))&amp;"=",C$1007)),ISNUMBER(FIND(";"&amp;UPPER(TRIM(Datos!C459&amp;""))&amp;";",C$1007))),OR(UPPER(TRIM(Datos!C459&amp;""))="SÍ",UPPER(TRIM(Datos!C459&amp;""))="SI",UPPER(TRIM(Datos!C459&amp;""))="NO"),IF(ISNUMBER(Datos!C459),AND(OR(C$1005="",Datos!C459&gt;=C$1005),OR(C$1006="",Datos!C459&lt;=C$1006)),FALSE),TRUE))))</f>
        <v>0.0</v>
      </c>
      <c r="D459">
        <f>IF(Datos!D459="",0,IF(AND(D$1008&lt;&gt;"",Datos!D459=D$1008),0,IF(D$1004=0,0,1-CHOOSE(D$1004,IF(ISNUMBER(Datos!D459),AND(OR(D$1005="",Datos!D459&gt;=D$1005),OR(D$1006="",Datos!D459&lt;=D$1006)),FALSE),IF(ISNUMBER(Datos!D459),AND(Datos!D459=INT(Datos!D459),AND(OR(D$1005="",Datos!D459&gt;=D$1005),OR(D$1006="",Datos!D459&lt;=D$1006))),FALSE),OR(ISNUMBER(FIND(";"&amp;UPPER(TRIM(Datos!D459&amp;""))&amp;"=",D$1007)),ISNUMBER(FIND(";"&amp;UPPER(TRIM(Datos!D459&amp;""))&amp;";",D$1007))),OR(UPPER(TRIM(Datos!D459&amp;""))="SÍ",UPPER(TRIM(Datos!D459&amp;""))="SI",UPPER(TRIM(Datos!D459&amp;""))="NO"),IF(ISNUMBER(Datos!D459),AND(OR(D$1005="",Datos!D459&gt;=D$1005),OR(D$1006="",Datos!D459&lt;=D$1006)),FALSE),TRUE))))</f>
        <v>0.0</v>
      </c>
      <c r="E459">
        <f>IF(Datos!E459="",0,IF(AND(E$1008&lt;&gt;"",Datos!E459=E$1008),0,IF(E$1004=0,0,1-CHOOSE(E$1004,IF(ISNUMBER(Datos!E459),AND(OR(E$1005="",Datos!E459&gt;=E$1005),OR(E$1006="",Datos!E459&lt;=E$1006)),FALSE),IF(ISNUMBER(Datos!E459),AND(Datos!E459=INT(Datos!E459),AND(OR(E$1005="",Datos!E459&gt;=E$1005),OR(E$1006="",Datos!E459&lt;=E$1006))),FALSE),OR(ISNUMBER(FIND(";"&amp;UPPER(TRIM(Datos!E459&amp;""))&amp;"=",E$1007)),ISNUMBER(FIND(";"&amp;UPPER(TRIM(Datos!E459&amp;""))&amp;";",E$1007))),OR(UPPER(TRIM(Datos!E459&amp;""))="SÍ",UPPER(TRIM(Datos!E459&amp;""))="SI",UPPER(TRIM(Datos!E459&amp;""))="NO"),IF(ISNUMBER(Datos!E459),AND(OR(E$1005="",Datos!E459&gt;=E$1005),OR(E$1006="",Datos!E459&lt;=E$1006)),FALSE),TRUE))))</f>
        <v>0.0</v>
      </c>
      <c r="F459">
        <f>IF(Datos!F459="",0,IF(AND(F$1008&lt;&gt;"",Datos!F459=F$1008),0,IF(F$1004=0,0,1-CHOOSE(F$1004,IF(ISNUMBER(Datos!F459),AND(OR(F$1005="",Datos!F459&gt;=F$1005),OR(F$1006="",Datos!F459&lt;=F$1006)),FALSE),IF(ISNUMBER(Datos!F459),AND(Datos!F459=INT(Datos!F459),AND(OR(F$1005="",Datos!F459&gt;=F$1005),OR(F$1006="",Datos!F459&lt;=F$1006))),FALSE),OR(ISNUMBER(FIND(";"&amp;UPPER(TRIM(Datos!F459&amp;""))&amp;"=",F$1007)),ISNUMBER(FIND(";"&amp;UPPER(TRIM(Datos!F459&amp;""))&amp;";",F$1007))),OR(UPPER(TRIM(Datos!F459&amp;""))="SÍ",UPPER(TRIM(Datos!F459&amp;""))="SI",UPPER(TRIM(Datos!F459&amp;""))="NO"),IF(ISNUMBER(Datos!F459),AND(OR(F$1005="",Datos!F459&gt;=F$1005),OR(F$1006="",Datos!F459&lt;=F$1006)),FALSE),TRUE))))</f>
        <v>0.0</v>
      </c>
      <c r="G459">
        <f>IF(Datos!G459="",0,IF(AND(G$1008&lt;&gt;"",Datos!G459=G$1008),0,IF(G$1004=0,0,1-CHOOSE(G$1004,IF(ISNUMBER(Datos!G459),AND(OR(G$1005="",Datos!G459&gt;=G$1005),OR(G$1006="",Datos!G459&lt;=G$1006)),FALSE),IF(ISNUMBER(Datos!G459),AND(Datos!G459=INT(Datos!G459),AND(OR(G$1005="",Datos!G459&gt;=G$1005),OR(G$1006="",Datos!G459&lt;=G$1006))),FALSE),OR(ISNUMBER(FIND(";"&amp;UPPER(TRIM(Datos!G459&amp;""))&amp;"=",G$1007)),ISNUMBER(FIND(";"&amp;UPPER(TRIM(Datos!G459&amp;""))&amp;";",G$1007))),OR(UPPER(TRIM(Datos!G459&amp;""))="SÍ",UPPER(TRIM(Datos!G459&amp;""))="SI",UPPER(TRIM(Datos!G459&amp;""))="NO"),IF(ISNUMBER(Datos!G459),AND(OR(G$1005="",Datos!G459&gt;=G$1005),OR(G$1006="",Datos!G459&lt;=G$1006)),FALSE),TRUE))))</f>
        <v>0.0</v>
      </c>
      <c r="H459">
        <f>IF(Datos!H459="",0,IF(AND(H$1008&lt;&gt;"",Datos!H459=H$1008),0,IF(H$1004=0,0,1-CHOOSE(H$1004,IF(ISNUMBER(Datos!H459),AND(OR(H$1005="",Datos!H459&gt;=H$1005),OR(H$1006="",Datos!H459&lt;=H$1006)),FALSE),IF(ISNUMBER(Datos!H459),AND(Datos!H459=INT(Datos!H459),AND(OR(H$1005="",Datos!H459&gt;=H$1005),OR(H$1006="",Datos!H459&lt;=H$1006))),FALSE),OR(ISNUMBER(FIND(";"&amp;UPPER(TRIM(Datos!H459&amp;""))&amp;"=",H$1007)),ISNUMBER(FIND(";"&amp;UPPER(TRIM(Datos!H459&amp;""))&amp;";",H$1007))),OR(UPPER(TRIM(Datos!H459&amp;""))="SÍ",UPPER(TRIM(Datos!H459&amp;""))="SI",UPPER(TRIM(Datos!H459&amp;""))="NO"),IF(ISNUMBER(Datos!H459),AND(OR(H$1005="",Datos!H459&gt;=H$1005),OR(H$1006="",Datos!H459&lt;=H$1006)),FALSE),TRUE))))</f>
        <v>0.0</v>
      </c>
      <c r="I459">
        <f>IF(Datos!I459="",0,IF(AND(I$1008&lt;&gt;"",Datos!I459=I$1008),0,IF(I$1004=0,0,1-CHOOSE(I$1004,IF(ISNUMBER(Datos!I459),AND(OR(I$1005="",Datos!I459&gt;=I$1005),OR(I$1006="",Datos!I459&lt;=I$1006)),FALSE),IF(ISNUMBER(Datos!I459),AND(Datos!I459=INT(Datos!I459),AND(OR(I$1005="",Datos!I459&gt;=I$1005),OR(I$1006="",Datos!I459&lt;=I$1006))),FALSE),OR(ISNUMBER(FIND(";"&amp;UPPER(TRIM(Datos!I459&amp;""))&amp;"=",I$1007)),ISNUMBER(FIND(";"&amp;UPPER(TRIM(Datos!I459&amp;""))&amp;";",I$1007))),OR(UPPER(TRIM(Datos!I459&amp;""))="SÍ",UPPER(TRIM(Datos!I459&amp;""))="SI",UPPER(TRIM(Datos!I459&amp;""))="NO"),IF(ISNUMBER(Datos!I459),AND(OR(I$1005="",Datos!I459&gt;=I$1005),OR(I$1006="",Datos!I459&lt;=I$1006)),FALSE),TRUE))))</f>
        <v>0.0</v>
      </c>
      <c r="J459">
        <f>IF(Datos!J459="",0,IF(AND(J$1008&lt;&gt;"",Datos!J459=J$1008),0,IF(J$1004=0,0,1-CHOOSE(J$1004,IF(ISNUMBER(Datos!J459),AND(OR(J$1005="",Datos!J459&gt;=J$1005),OR(J$1006="",Datos!J459&lt;=J$1006)),FALSE),IF(ISNUMBER(Datos!J459),AND(Datos!J459=INT(Datos!J459),AND(OR(J$1005="",Datos!J459&gt;=J$1005),OR(J$1006="",Datos!J459&lt;=J$1006))),FALSE),OR(ISNUMBER(FIND(";"&amp;UPPER(TRIM(Datos!J459&amp;""))&amp;"=",J$1007)),ISNUMBER(FIND(";"&amp;UPPER(TRIM(Datos!J459&amp;""))&amp;";",J$1007))),OR(UPPER(TRIM(Datos!J459&amp;""))="SÍ",UPPER(TRIM(Datos!J459&amp;""))="SI",UPPER(TRIM(Datos!J459&amp;""))="NO"),IF(ISNUMBER(Datos!J459),AND(OR(J$1005="",Datos!J459&gt;=J$1005),OR(J$1006="",Datos!J459&lt;=J$1006)),FALSE),TRUE))))</f>
        <v>0.0</v>
      </c>
      <c r="K459">
        <f>IF(Datos!K459="",0,IF(AND(K$1008&lt;&gt;"",Datos!K459=K$1008),0,IF(K$1004=0,0,1-CHOOSE(K$1004,IF(ISNUMBER(Datos!K459),AND(OR(K$1005="",Datos!K459&gt;=K$1005),OR(K$1006="",Datos!K459&lt;=K$1006)),FALSE),IF(ISNUMBER(Datos!K459),AND(Datos!K459=INT(Datos!K459),AND(OR(K$1005="",Datos!K459&gt;=K$1005),OR(K$1006="",Datos!K459&lt;=K$1006))),FALSE),OR(ISNUMBER(FIND(";"&amp;UPPER(TRIM(Datos!K459&amp;""))&amp;"=",K$1007)),ISNUMBER(FIND(";"&amp;UPPER(TRIM(Datos!K459&amp;""))&amp;";",K$1007))),OR(UPPER(TRIM(Datos!K459&amp;""))="SÍ",UPPER(TRIM(Datos!K459&amp;""))="SI",UPPER(TRIM(Datos!K459&amp;""))="NO"),IF(ISNUMBER(Datos!K459),AND(OR(K$1005="",Datos!K459&gt;=K$1005),OR(K$1006="",Datos!K459&lt;=K$1006)),FALSE),TRUE))))</f>
        <v>0.0</v>
      </c>
      <c r="L459">
        <f>IF(Datos!L459="",0,IF(AND(L$1008&lt;&gt;"",Datos!L459=L$1008),0,IF(L$1004=0,0,1-CHOOSE(L$1004,IF(ISNUMBER(Datos!L459),AND(OR(L$1005="",Datos!L459&gt;=L$1005),OR(L$1006="",Datos!L459&lt;=L$1006)),FALSE),IF(ISNUMBER(Datos!L459),AND(Datos!L459=INT(Datos!L459),AND(OR(L$1005="",Datos!L459&gt;=L$1005),OR(L$1006="",Datos!L459&lt;=L$1006))),FALSE),OR(ISNUMBER(FIND(";"&amp;UPPER(TRIM(Datos!L459&amp;""))&amp;"=",L$1007)),ISNUMBER(FIND(";"&amp;UPPER(TRIM(Datos!L459&amp;""))&amp;";",L$1007))),OR(UPPER(TRIM(Datos!L459&amp;""))="SÍ",UPPER(TRIM(Datos!L459&amp;""))="SI",UPPER(TRIM(Datos!L459&amp;""))="NO"),IF(ISNUMBER(Datos!L459),AND(OR(L$1005="",Datos!L459&gt;=L$1005),OR(L$1006="",Datos!L459&lt;=L$1006)),FALSE),TRUE))))</f>
        <v>0.0</v>
      </c>
      <c r="M459">
        <f>IF(Datos!M459="",0,IF(AND(M$1008&lt;&gt;"",Datos!M459=M$1008),0,IF(M$1004=0,0,1-CHOOSE(M$1004,IF(ISNUMBER(Datos!M459),AND(OR(M$1005="",Datos!M459&gt;=M$1005),OR(M$1006="",Datos!M459&lt;=M$1006)),FALSE),IF(ISNUMBER(Datos!M459),AND(Datos!M459=INT(Datos!M459),AND(OR(M$1005="",Datos!M459&gt;=M$1005),OR(M$1006="",Datos!M459&lt;=M$1006))),FALSE),OR(ISNUMBER(FIND(";"&amp;UPPER(TRIM(Datos!M459&amp;""))&amp;"=",M$1007)),ISNUMBER(FIND(";"&amp;UPPER(TRIM(Datos!M459&amp;""))&amp;";",M$1007))),OR(UPPER(TRIM(Datos!M459&amp;""))="SÍ",UPPER(TRIM(Datos!M459&amp;""))="SI",UPPER(TRIM(Datos!M459&amp;""))="NO"),IF(ISNUMBER(Datos!M459),AND(OR(M$1005="",Datos!M459&gt;=M$1005),OR(M$1006="",Datos!M459&lt;=M$1006)),FALSE),TRUE))))</f>
        <v>0.0</v>
      </c>
      <c r="N459">
        <f>IF(Datos!N459="",0,IF(AND(N$1008&lt;&gt;"",Datos!N459=N$1008),0,IF(N$1004=0,0,1-CHOOSE(N$1004,IF(ISNUMBER(Datos!N459),AND(OR(N$1005="",Datos!N459&gt;=N$1005),OR(N$1006="",Datos!N459&lt;=N$1006)),FALSE),IF(ISNUMBER(Datos!N459),AND(Datos!N459=INT(Datos!N459),AND(OR(N$1005="",Datos!N459&gt;=N$1005),OR(N$1006="",Datos!N459&lt;=N$1006))),FALSE),OR(ISNUMBER(FIND(";"&amp;UPPER(TRIM(Datos!N459&amp;""))&amp;"=",N$1007)),ISNUMBER(FIND(";"&amp;UPPER(TRIM(Datos!N459&amp;""))&amp;";",N$1007))),OR(UPPER(TRIM(Datos!N459&amp;""))="SÍ",UPPER(TRIM(Datos!N459&amp;""))="SI",UPPER(TRIM(Datos!N459&amp;""))="NO"),IF(ISNUMBER(Datos!N459),AND(OR(N$1005="",Datos!N459&gt;=N$1005),OR(N$1006="",Datos!N459&lt;=N$1006)),FALSE),TRUE))))</f>
        <v>0.0</v>
      </c>
      <c r="O459">
        <f>IF(Datos!O459="",0,IF(AND(O$1008&lt;&gt;"",Datos!O459=O$1008),0,IF(O$1004=0,0,1-CHOOSE(O$1004,IF(ISNUMBER(Datos!O459),AND(OR(O$1005="",Datos!O459&gt;=O$1005),OR(O$1006="",Datos!O459&lt;=O$1006)),FALSE),IF(ISNUMBER(Datos!O459),AND(Datos!O459=INT(Datos!O459),AND(OR(O$1005="",Datos!O459&gt;=O$1005),OR(O$1006="",Datos!O459&lt;=O$1006))),FALSE),OR(ISNUMBER(FIND(";"&amp;UPPER(TRIM(Datos!O459&amp;""))&amp;"=",O$1007)),ISNUMBER(FIND(";"&amp;UPPER(TRIM(Datos!O459&amp;""))&amp;";",O$1007))),OR(UPPER(TRIM(Datos!O459&amp;""))="SÍ",UPPER(TRIM(Datos!O459&amp;""))="SI",UPPER(TRIM(Datos!O459&amp;""))="NO"),IF(ISNUMBER(Datos!O459),AND(OR(O$1005="",Datos!O459&gt;=O$1005),OR(O$1006="",Datos!O459&lt;=O$1006)),FALSE),TRUE))))</f>
        <v>0.0</v>
      </c>
      <c r="P459">
        <f>IF(Datos!P459="",0,IF(AND(P$1008&lt;&gt;"",Datos!P459=P$1008),0,IF(P$1004=0,0,1-CHOOSE(P$1004,IF(ISNUMBER(Datos!P459),AND(OR(P$1005="",Datos!P459&gt;=P$1005),OR(P$1006="",Datos!P459&lt;=P$1006)),FALSE),IF(ISNUMBER(Datos!P459),AND(Datos!P459=INT(Datos!P459),AND(OR(P$1005="",Datos!P459&gt;=P$1005),OR(P$1006="",Datos!P459&lt;=P$1006))),FALSE),OR(ISNUMBER(FIND(";"&amp;UPPER(TRIM(Datos!P459&amp;""))&amp;"=",P$1007)),ISNUMBER(FIND(";"&amp;UPPER(TRIM(Datos!P459&amp;""))&amp;";",P$1007))),OR(UPPER(TRIM(Datos!P459&amp;""))="SÍ",UPPER(TRIM(Datos!P459&amp;""))="SI",UPPER(TRIM(Datos!P459&amp;""))="NO"),IF(ISNUMBER(Datos!P459),AND(OR(P$1005="",Datos!P459&gt;=P$1005),OR(P$1006="",Datos!P459&lt;=P$1006)),FALSE),TRUE))))</f>
        <v>0.0</v>
      </c>
      <c r="Q459">
        <f>IF(Datos!Q459="",0,IF(AND(Q$1008&lt;&gt;"",Datos!Q459=Q$1008),0,IF(Q$1004=0,0,1-CHOOSE(Q$1004,IF(ISNUMBER(Datos!Q459),AND(OR(Q$1005="",Datos!Q459&gt;=Q$1005),OR(Q$1006="",Datos!Q459&lt;=Q$1006)),FALSE),IF(ISNUMBER(Datos!Q459),AND(Datos!Q459=INT(Datos!Q459),AND(OR(Q$1005="",Datos!Q459&gt;=Q$1005),OR(Q$1006="",Datos!Q459&lt;=Q$1006))),FALSE),OR(ISNUMBER(FIND(";"&amp;UPPER(TRIM(Datos!Q459&amp;""))&amp;"=",Q$1007)),ISNUMBER(FIND(";"&amp;UPPER(TRIM(Datos!Q459&amp;""))&amp;";",Q$1007))),OR(UPPER(TRIM(Datos!Q459&amp;""))="SÍ",UPPER(TRIM(Datos!Q459&amp;""))="SI",UPPER(TRIM(Datos!Q459&amp;""))="NO"),IF(ISNUMBER(Datos!Q459),AND(OR(Q$1005="",Datos!Q459&gt;=Q$1005),OR(Q$1006="",Datos!Q459&lt;=Q$1006)),FALSE),TRUE))))</f>
        <v>0.0</v>
      </c>
      <c r="R459">
        <f>IF(Datos!R459="",0,IF(AND(R$1008&lt;&gt;"",Datos!R459=R$1008),0,IF(R$1004=0,0,1-CHOOSE(R$1004,IF(ISNUMBER(Datos!R459),AND(OR(R$1005="",Datos!R459&gt;=R$1005),OR(R$1006="",Datos!R459&lt;=R$1006)),FALSE),IF(ISNUMBER(Datos!R459),AND(Datos!R459=INT(Datos!R459),AND(OR(R$1005="",Datos!R459&gt;=R$1005),OR(R$1006="",Datos!R459&lt;=R$1006))),FALSE),OR(ISNUMBER(FIND(";"&amp;UPPER(TRIM(Datos!R459&amp;""))&amp;"=",R$1007)),ISNUMBER(FIND(";"&amp;UPPER(TRIM(Datos!R459&amp;""))&amp;";",R$1007))),OR(UPPER(TRIM(Datos!R459&amp;""))="SÍ",UPPER(TRIM(Datos!R459&amp;""))="SI",UPPER(TRIM(Datos!R459&amp;""))="NO"),IF(ISNUMBER(Datos!R459),AND(OR(R$1005="",Datos!R459&gt;=R$1005),OR(R$1006="",Datos!R459&lt;=R$1006)),FALSE),TRUE))))</f>
        <v>0.0</v>
      </c>
      <c r="S459">
        <f>IF(Datos!S459="",0,IF(AND(S$1008&lt;&gt;"",Datos!S459=S$1008),0,IF(S$1004=0,0,1-CHOOSE(S$1004,IF(ISNUMBER(Datos!S459),AND(OR(S$1005="",Datos!S459&gt;=S$1005),OR(S$1006="",Datos!S459&lt;=S$1006)),FALSE),IF(ISNUMBER(Datos!S459),AND(Datos!S459=INT(Datos!S459),AND(OR(S$1005="",Datos!S459&gt;=S$1005),OR(S$1006="",Datos!S459&lt;=S$1006))),FALSE),OR(ISNUMBER(FIND(";"&amp;UPPER(TRIM(Datos!S459&amp;""))&amp;"=",S$1007)),ISNUMBER(FIND(";"&amp;UPPER(TRIM(Datos!S459&amp;""))&amp;";",S$1007))),OR(UPPER(TRIM(Datos!S459&amp;""))="SÍ",UPPER(TRIM(Datos!S459&amp;""))="SI",UPPER(TRIM(Datos!S459&amp;""))="NO"),IF(ISNUMBER(Datos!S459),AND(OR(S$1005="",Datos!S459&gt;=S$1005),OR(S$1006="",Datos!S459&lt;=S$1006)),FALSE),TRUE))))</f>
        <v>0.0</v>
      </c>
      <c r="T459">
        <f>IF(Datos!T459="",0,IF(AND(T$1008&lt;&gt;"",Datos!T459=T$1008),0,IF(T$1004=0,0,1-CHOOSE(T$1004,IF(ISNUMBER(Datos!T459),AND(OR(T$1005="",Datos!T459&gt;=T$1005),OR(T$1006="",Datos!T459&lt;=T$1006)),FALSE),IF(ISNUMBER(Datos!T459),AND(Datos!T459=INT(Datos!T459),AND(OR(T$1005="",Datos!T459&gt;=T$1005),OR(T$1006="",Datos!T459&lt;=T$1006))),FALSE),OR(ISNUMBER(FIND(";"&amp;UPPER(TRIM(Datos!T459&amp;""))&amp;"=",T$1007)),ISNUMBER(FIND(";"&amp;UPPER(TRIM(Datos!T459&amp;""))&amp;";",T$1007))),OR(UPPER(TRIM(Datos!T459&amp;""))="SÍ",UPPER(TRIM(Datos!T459&amp;""))="SI",UPPER(TRIM(Datos!T459&amp;""))="NO"),IF(ISNUMBER(Datos!T459),AND(OR(T$1005="",Datos!T459&gt;=T$1005),OR(T$1006="",Datos!T459&lt;=T$1006)),FALSE),TRUE))))</f>
        <v>0.0</v>
      </c>
      <c r="U459">
        <f>IF(Datos!U459="",0,IF(AND(U$1008&lt;&gt;"",Datos!U459=U$1008),0,IF(U$1004=0,0,1-CHOOSE(U$1004,IF(ISNUMBER(Datos!U459),AND(OR(U$1005="",Datos!U459&gt;=U$1005),OR(U$1006="",Datos!U459&lt;=U$1006)),FALSE),IF(ISNUMBER(Datos!U459),AND(Datos!U459=INT(Datos!U459),AND(OR(U$1005="",Datos!U459&gt;=U$1005),OR(U$1006="",Datos!U459&lt;=U$1006))),FALSE),OR(ISNUMBER(FIND(";"&amp;UPPER(TRIM(Datos!U459&amp;""))&amp;"=",U$1007)),ISNUMBER(FIND(";"&amp;UPPER(TRIM(Datos!U459&amp;""))&amp;";",U$1007))),OR(UPPER(TRIM(Datos!U459&amp;""))="SÍ",UPPER(TRIM(Datos!U459&amp;""))="SI",UPPER(TRIM(Datos!U459&amp;""))="NO"),IF(ISNUMBER(Datos!U459),AND(OR(U$1005="",Datos!U459&gt;=U$1005),OR(U$1006="",Datos!U459&lt;=U$1006)),FALSE),TRUE))))</f>
        <v>0.0</v>
      </c>
      <c r="V459">
        <f>IF(Datos!V459="",0,IF(AND(V$1008&lt;&gt;"",Datos!V459=V$1008),0,IF(V$1004=0,0,1-CHOOSE(V$1004,IF(ISNUMBER(Datos!V459),AND(OR(V$1005="",Datos!V459&gt;=V$1005),OR(V$1006="",Datos!V459&lt;=V$1006)),FALSE),IF(ISNUMBER(Datos!V459),AND(Datos!V459=INT(Datos!V459),AND(OR(V$1005="",Datos!V459&gt;=V$1005),OR(V$1006="",Datos!V459&lt;=V$1006))),FALSE),OR(ISNUMBER(FIND(";"&amp;UPPER(TRIM(Datos!V459&amp;""))&amp;"=",V$1007)),ISNUMBER(FIND(";"&amp;UPPER(TRIM(Datos!V459&amp;""))&amp;";",V$1007))),OR(UPPER(TRIM(Datos!V459&amp;""))="SÍ",UPPER(TRIM(Datos!V459&amp;""))="SI",UPPER(TRIM(Datos!V459&amp;""))="NO"),IF(ISNUMBER(Datos!V459),AND(OR(V$1005="",Datos!V459&gt;=V$1005),OR(V$1006="",Datos!V459&lt;=V$1006)),FALSE),TRUE))))</f>
        <v>0.0</v>
      </c>
      <c r="W459">
        <f>IF(Datos!W459="",0,IF(AND(W$1008&lt;&gt;"",Datos!W459=W$1008),0,IF(W$1004=0,0,1-CHOOSE(W$1004,IF(ISNUMBER(Datos!W459),AND(OR(W$1005="",Datos!W459&gt;=W$1005),OR(W$1006="",Datos!W459&lt;=W$1006)),FALSE),IF(ISNUMBER(Datos!W459),AND(Datos!W459=INT(Datos!W459),AND(OR(W$1005="",Datos!W459&gt;=W$1005),OR(W$1006="",Datos!W459&lt;=W$1006))),FALSE),OR(ISNUMBER(FIND(";"&amp;UPPER(TRIM(Datos!W459&amp;""))&amp;"=",W$1007)),ISNUMBER(FIND(";"&amp;UPPER(TRIM(Datos!W459&amp;""))&amp;";",W$1007))),OR(UPPER(TRIM(Datos!W459&amp;""))="SÍ",UPPER(TRIM(Datos!W459&amp;""))="SI",UPPER(TRIM(Datos!W459&amp;""))="NO"),IF(ISNUMBER(Datos!W459),AND(OR(W$1005="",Datos!W459&gt;=W$1005),OR(W$1006="",Datos!W459&lt;=W$1006)),FALSE),TRUE))))</f>
        <v>0.0</v>
      </c>
      <c r="X459">
        <f>IF(Datos!X459="",0,IF(AND(X$1008&lt;&gt;"",Datos!X459=X$1008),0,IF(X$1004=0,0,1-CHOOSE(X$1004,IF(ISNUMBER(Datos!X459),AND(OR(X$1005="",Datos!X459&gt;=X$1005),OR(X$1006="",Datos!X459&lt;=X$1006)),FALSE),IF(ISNUMBER(Datos!X459),AND(Datos!X459=INT(Datos!X459),AND(OR(X$1005="",Datos!X459&gt;=X$1005),OR(X$1006="",Datos!X459&lt;=X$1006))),FALSE),OR(ISNUMBER(FIND(";"&amp;UPPER(TRIM(Datos!X459&amp;""))&amp;"=",X$1007)),ISNUMBER(FIND(";"&amp;UPPER(TRIM(Datos!X459&amp;""))&amp;";",X$1007))),OR(UPPER(TRIM(Datos!X459&amp;""))="SÍ",UPPER(TRIM(Datos!X459&amp;""))="SI",UPPER(TRIM(Datos!X459&amp;""))="NO"),IF(ISNUMBER(Datos!X459),AND(OR(X$1005="",Datos!X459&gt;=X$1005),OR(X$1006="",Datos!X459&lt;=X$1006)),FALSE),TRUE))))</f>
        <v>0.0</v>
      </c>
      <c r="Y459">
        <f>IF(Datos!Y459="",0,IF(AND(Y$1008&lt;&gt;"",Datos!Y459=Y$1008),0,IF(Y$1004=0,0,1-CHOOSE(Y$1004,IF(ISNUMBER(Datos!Y459),AND(OR(Y$1005="",Datos!Y459&gt;=Y$1005),OR(Y$1006="",Datos!Y459&lt;=Y$1006)),FALSE),IF(ISNUMBER(Datos!Y459),AND(Datos!Y459=INT(Datos!Y459),AND(OR(Y$1005="",Datos!Y459&gt;=Y$1005),OR(Y$1006="",Datos!Y459&lt;=Y$1006))),FALSE),OR(ISNUMBER(FIND(";"&amp;UPPER(TRIM(Datos!Y459&amp;""))&amp;"=",Y$1007)),ISNUMBER(FIND(";"&amp;UPPER(TRIM(Datos!Y459&amp;""))&amp;";",Y$1007))),OR(UPPER(TRIM(Datos!Y459&amp;""))="SÍ",UPPER(TRIM(Datos!Y459&amp;""))="SI",UPPER(TRIM(Datos!Y459&amp;""))="NO"),IF(ISNUMBER(Datos!Y459),AND(OR(Y$1005="",Datos!Y459&gt;=Y$1005),OR(Y$1006="",Datos!Y459&lt;=Y$1006)),FALSE),TRUE))))</f>
        <v>0.0</v>
      </c>
      <c r="Z459">
        <f>IF(Datos!Z459="",0,IF(AND(Z$1008&lt;&gt;"",Datos!Z459=Z$1008),0,IF(Z$1004=0,0,1-CHOOSE(Z$1004,IF(ISNUMBER(Datos!Z459),AND(OR(Z$1005="",Datos!Z459&gt;=Z$1005),OR(Z$1006="",Datos!Z459&lt;=Z$1006)),FALSE),IF(ISNUMBER(Datos!Z459),AND(Datos!Z459=INT(Datos!Z459),AND(OR(Z$1005="",Datos!Z459&gt;=Z$1005),OR(Z$1006="",Datos!Z459&lt;=Z$1006))),FALSE),OR(ISNUMBER(FIND(";"&amp;UPPER(TRIM(Datos!Z459&amp;""))&amp;"=",Z$1007)),ISNUMBER(FIND(";"&amp;UPPER(TRIM(Datos!Z459&amp;""))&amp;";",Z$1007))),OR(UPPER(TRIM(Datos!Z459&amp;""))="SÍ",UPPER(TRIM(Datos!Z459&amp;""))="SI",UPPER(TRIM(Datos!Z459&amp;""))="NO"),IF(ISNUMBER(Datos!Z459),AND(OR(Z$1005="",Datos!Z459&gt;=Z$1005),OR(Z$1006="",Datos!Z459&lt;=Z$1006)),FALSE),TRUE))))</f>
        <v>0.0</v>
      </c>
      <c r="AA459">
        <f>IF(Datos!AA459="",0,IF(AND(AA$1008&lt;&gt;"",Datos!AA459=AA$1008),0,IF(AA$1004=0,0,1-CHOOSE(AA$1004,IF(ISNUMBER(Datos!AA459),AND(OR(AA$1005="",Datos!AA459&gt;=AA$1005),OR(AA$1006="",Datos!AA459&lt;=AA$1006)),FALSE),IF(ISNUMBER(Datos!AA459),AND(Datos!AA459=INT(Datos!AA459),AND(OR(AA$1005="",Datos!AA459&gt;=AA$1005),OR(AA$1006="",Datos!AA459&lt;=AA$1006))),FALSE),OR(ISNUMBER(FIND(";"&amp;UPPER(TRIM(Datos!AA459&amp;""))&amp;"=",AA$1007)),ISNUMBER(FIND(";"&amp;UPPER(TRIM(Datos!AA459&amp;""))&amp;";",AA$1007))),OR(UPPER(TRIM(Datos!AA459&amp;""))="SÍ",UPPER(TRIM(Datos!AA459&amp;""))="SI",UPPER(TRIM(Datos!AA459&amp;""))="NO"),IF(ISNUMBER(Datos!AA459),AND(OR(AA$1005="",Datos!AA459&gt;=AA$1005),OR(AA$1006="",Datos!AA459&lt;=AA$1006)),FALSE),TRUE))))</f>
        <v>0.0</v>
      </c>
      <c r="AB459">
        <f>IF(Datos!AB459="",0,IF(AND(AB$1008&lt;&gt;"",Datos!AB459=AB$1008),0,IF(AB$1004=0,0,1-CHOOSE(AB$1004,IF(ISNUMBER(Datos!AB459),AND(OR(AB$1005="",Datos!AB459&gt;=AB$1005),OR(AB$1006="",Datos!AB459&lt;=AB$1006)),FALSE),IF(ISNUMBER(Datos!AB459),AND(Datos!AB459=INT(Datos!AB459),AND(OR(AB$1005="",Datos!AB459&gt;=AB$1005),OR(AB$1006="",Datos!AB459&lt;=AB$1006))),FALSE),OR(ISNUMBER(FIND(";"&amp;UPPER(TRIM(Datos!AB459&amp;""))&amp;"=",AB$1007)),ISNUMBER(FIND(";"&amp;UPPER(TRIM(Datos!AB459&amp;""))&amp;";",AB$1007))),OR(UPPER(TRIM(Datos!AB459&amp;""))="SÍ",UPPER(TRIM(Datos!AB459&amp;""))="SI",UPPER(TRIM(Datos!AB459&amp;""))="NO"),IF(ISNUMBER(Datos!AB459),AND(OR(AB$1005="",Datos!AB459&gt;=AB$1005),OR(AB$1006="",Datos!AB459&lt;=AB$1006)),FALSE),TRUE))))</f>
        <v>0.0</v>
      </c>
      <c r="AC459">
        <f>IF(Datos!AC459="",0,IF(AND(AC$1008&lt;&gt;"",Datos!AC459=AC$1008),0,IF(AC$1004=0,0,1-CHOOSE(AC$1004,IF(ISNUMBER(Datos!AC459),AND(OR(AC$1005="",Datos!AC459&gt;=AC$1005),OR(AC$1006="",Datos!AC459&lt;=AC$1006)),FALSE),IF(ISNUMBER(Datos!AC459),AND(Datos!AC459=INT(Datos!AC459),AND(OR(AC$1005="",Datos!AC459&gt;=AC$1005),OR(AC$1006="",Datos!AC459&lt;=AC$1006))),FALSE),OR(ISNUMBER(FIND(";"&amp;UPPER(TRIM(Datos!AC459&amp;""))&amp;"=",AC$1007)),ISNUMBER(FIND(";"&amp;UPPER(TRIM(Datos!AC459&amp;""))&amp;";",AC$1007))),OR(UPPER(TRIM(Datos!AC459&amp;""))="SÍ",UPPER(TRIM(Datos!AC459&amp;""))="SI",UPPER(TRIM(Datos!AC459&amp;""))="NO"),IF(ISNUMBER(Datos!AC459),AND(OR(AC$1005="",Datos!AC459&gt;=AC$1005),OR(AC$1006="",Datos!AC459&lt;=AC$1006)),FALSE),TRUE))))</f>
        <v>0.0</v>
      </c>
      <c r="AD459">
        <f>IF(Datos!AD459="",0,IF(AND(AD$1008&lt;&gt;"",Datos!AD459=AD$1008),0,IF(AD$1004=0,0,1-CHOOSE(AD$1004,IF(ISNUMBER(Datos!AD459),AND(OR(AD$1005="",Datos!AD459&gt;=AD$1005),OR(AD$1006="",Datos!AD459&lt;=AD$1006)),FALSE),IF(ISNUMBER(Datos!AD459),AND(Datos!AD459=INT(Datos!AD459),AND(OR(AD$1005="",Datos!AD459&gt;=AD$1005),OR(AD$1006="",Datos!AD459&lt;=AD$1006))),FALSE),OR(ISNUMBER(FIND(";"&amp;UPPER(TRIM(Datos!AD459&amp;""))&amp;"=",AD$1007)),ISNUMBER(FIND(";"&amp;UPPER(TRIM(Datos!AD459&amp;""))&amp;";",AD$1007))),OR(UPPER(TRIM(Datos!AD459&amp;""))="SÍ",UPPER(TRIM(Datos!AD459&amp;""))="SI",UPPER(TRIM(Datos!AD459&amp;""))="NO"),IF(ISNUMBER(Datos!AD459),AND(OR(AD$1005="",Datos!AD459&gt;=AD$1005),OR(AD$1006="",Datos!AD459&lt;=AD$1006)),FALSE),TRUE))))</f>
        <v>0.0</v>
      </c>
      <c r="AE459">
        <f>IF(Datos!AE459="",0,IF(AND(AE$1008&lt;&gt;"",Datos!AE459=AE$1008),0,IF(AE$1004=0,0,1-CHOOSE(AE$1004,IF(ISNUMBER(Datos!AE459),AND(OR(AE$1005="",Datos!AE459&gt;=AE$1005),OR(AE$1006="",Datos!AE459&lt;=AE$1006)),FALSE),IF(ISNUMBER(Datos!AE459),AND(Datos!AE459=INT(Datos!AE459),AND(OR(AE$1005="",Datos!AE459&gt;=AE$1005),OR(AE$1006="",Datos!AE459&lt;=AE$1006))),FALSE),OR(ISNUMBER(FIND(";"&amp;UPPER(TRIM(Datos!AE459&amp;""))&amp;"=",AE$1007)),ISNUMBER(FIND(";"&amp;UPPER(TRIM(Datos!AE459&amp;""))&amp;";",AE$1007))),OR(UPPER(TRIM(Datos!AE459&amp;""))="SÍ",UPPER(TRIM(Datos!AE459&amp;""))="SI",UPPER(TRIM(Datos!AE459&amp;""))="NO"),IF(ISNUMBER(Datos!AE459),AND(OR(AE$1005="",Datos!AE459&gt;=AE$1005),OR(AE$1006="",Datos!AE459&lt;=AE$1006)),FALSE),TRUE))))</f>
        <v>0.0</v>
      </c>
    </row>
    <row r="460" spans="2:31">
      <c r="B460">
        <f>IF(Datos!B460="",0,IF(AND(B$1008&lt;&gt;"",Datos!B460=B$1008),0,IF(B$1004=0,0,1-CHOOSE(B$1004,IF(ISNUMBER(Datos!B460),AND(OR(B$1005="",Datos!B460&gt;=B$1005),OR(B$1006="",Datos!B460&lt;=B$1006)),FALSE),IF(ISNUMBER(Datos!B460),AND(Datos!B460=INT(Datos!B460),AND(OR(B$1005="",Datos!B460&gt;=B$1005),OR(B$1006="",Datos!B460&lt;=B$1006))),FALSE),OR(ISNUMBER(FIND(";"&amp;UPPER(TRIM(Datos!B460&amp;""))&amp;"=",B$1007)),ISNUMBER(FIND(";"&amp;UPPER(TRIM(Datos!B460&amp;""))&amp;";",B$1007))),OR(UPPER(TRIM(Datos!B460&amp;""))="SÍ",UPPER(TRIM(Datos!B460&amp;""))="SI",UPPER(TRIM(Datos!B460&amp;""))="NO"),IF(ISNUMBER(Datos!B460),AND(OR(B$1005="",Datos!B460&gt;=B$1005),OR(B$1006="",Datos!B460&lt;=B$1006)),FALSE),TRUE))))</f>
        <v>0.0</v>
      </c>
      <c r="C460">
        <f>IF(Datos!C460="",0,IF(AND(C$1008&lt;&gt;"",Datos!C460=C$1008),0,IF(C$1004=0,0,1-CHOOSE(C$1004,IF(ISNUMBER(Datos!C460),AND(OR(C$1005="",Datos!C460&gt;=C$1005),OR(C$1006="",Datos!C460&lt;=C$1006)),FALSE),IF(ISNUMBER(Datos!C460),AND(Datos!C460=INT(Datos!C460),AND(OR(C$1005="",Datos!C460&gt;=C$1005),OR(C$1006="",Datos!C460&lt;=C$1006))),FALSE),OR(ISNUMBER(FIND(";"&amp;UPPER(TRIM(Datos!C460&amp;""))&amp;"=",C$1007)),ISNUMBER(FIND(";"&amp;UPPER(TRIM(Datos!C460&amp;""))&amp;";",C$1007))),OR(UPPER(TRIM(Datos!C460&amp;""))="SÍ",UPPER(TRIM(Datos!C460&amp;""))="SI",UPPER(TRIM(Datos!C460&amp;""))="NO"),IF(ISNUMBER(Datos!C460),AND(OR(C$1005="",Datos!C460&gt;=C$1005),OR(C$1006="",Datos!C460&lt;=C$1006)),FALSE),TRUE))))</f>
        <v>0.0</v>
      </c>
      <c r="D460">
        <f>IF(Datos!D460="",0,IF(AND(D$1008&lt;&gt;"",Datos!D460=D$1008),0,IF(D$1004=0,0,1-CHOOSE(D$1004,IF(ISNUMBER(Datos!D460),AND(OR(D$1005="",Datos!D460&gt;=D$1005),OR(D$1006="",Datos!D460&lt;=D$1006)),FALSE),IF(ISNUMBER(Datos!D460),AND(Datos!D460=INT(Datos!D460),AND(OR(D$1005="",Datos!D460&gt;=D$1005),OR(D$1006="",Datos!D460&lt;=D$1006))),FALSE),OR(ISNUMBER(FIND(";"&amp;UPPER(TRIM(Datos!D460&amp;""))&amp;"=",D$1007)),ISNUMBER(FIND(";"&amp;UPPER(TRIM(Datos!D460&amp;""))&amp;";",D$1007))),OR(UPPER(TRIM(Datos!D460&amp;""))="SÍ",UPPER(TRIM(Datos!D460&amp;""))="SI",UPPER(TRIM(Datos!D460&amp;""))="NO"),IF(ISNUMBER(Datos!D460),AND(OR(D$1005="",Datos!D460&gt;=D$1005),OR(D$1006="",Datos!D460&lt;=D$1006)),FALSE),TRUE))))</f>
        <v>0.0</v>
      </c>
      <c r="E460">
        <f>IF(Datos!E460="",0,IF(AND(E$1008&lt;&gt;"",Datos!E460=E$1008),0,IF(E$1004=0,0,1-CHOOSE(E$1004,IF(ISNUMBER(Datos!E460),AND(OR(E$1005="",Datos!E460&gt;=E$1005),OR(E$1006="",Datos!E460&lt;=E$1006)),FALSE),IF(ISNUMBER(Datos!E460),AND(Datos!E460=INT(Datos!E460),AND(OR(E$1005="",Datos!E460&gt;=E$1005),OR(E$1006="",Datos!E460&lt;=E$1006))),FALSE),OR(ISNUMBER(FIND(";"&amp;UPPER(TRIM(Datos!E460&amp;""))&amp;"=",E$1007)),ISNUMBER(FIND(";"&amp;UPPER(TRIM(Datos!E460&amp;""))&amp;";",E$1007))),OR(UPPER(TRIM(Datos!E460&amp;""))="SÍ",UPPER(TRIM(Datos!E460&amp;""))="SI",UPPER(TRIM(Datos!E460&amp;""))="NO"),IF(ISNUMBER(Datos!E460),AND(OR(E$1005="",Datos!E460&gt;=E$1005),OR(E$1006="",Datos!E460&lt;=E$1006)),FALSE),TRUE))))</f>
        <v>0.0</v>
      </c>
      <c r="F460">
        <f>IF(Datos!F460="",0,IF(AND(F$1008&lt;&gt;"",Datos!F460=F$1008),0,IF(F$1004=0,0,1-CHOOSE(F$1004,IF(ISNUMBER(Datos!F460),AND(OR(F$1005="",Datos!F460&gt;=F$1005),OR(F$1006="",Datos!F460&lt;=F$1006)),FALSE),IF(ISNUMBER(Datos!F460),AND(Datos!F460=INT(Datos!F460),AND(OR(F$1005="",Datos!F460&gt;=F$1005),OR(F$1006="",Datos!F460&lt;=F$1006))),FALSE),OR(ISNUMBER(FIND(";"&amp;UPPER(TRIM(Datos!F460&amp;""))&amp;"=",F$1007)),ISNUMBER(FIND(";"&amp;UPPER(TRIM(Datos!F460&amp;""))&amp;";",F$1007))),OR(UPPER(TRIM(Datos!F460&amp;""))="SÍ",UPPER(TRIM(Datos!F460&amp;""))="SI",UPPER(TRIM(Datos!F460&amp;""))="NO"),IF(ISNUMBER(Datos!F460),AND(OR(F$1005="",Datos!F460&gt;=F$1005),OR(F$1006="",Datos!F460&lt;=F$1006)),FALSE),TRUE))))</f>
        <v>0.0</v>
      </c>
      <c r="G460">
        <f>IF(Datos!G460="",0,IF(AND(G$1008&lt;&gt;"",Datos!G460=G$1008),0,IF(G$1004=0,0,1-CHOOSE(G$1004,IF(ISNUMBER(Datos!G460),AND(OR(G$1005="",Datos!G460&gt;=G$1005),OR(G$1006="",Datos!G460&lt;=G$1006)),FALSE),IF(ISNUMBER(Datos!G460),AND(Datos!G460=INT(Datos!G460),AND(OR(G$1005="",Datos!G460&gt;=G$1005),OR(G$1006="",Datos!G460&lt;=G$1006))),FALSE),OR(ISNUMBER(FIND(";"&amp;UPPER(TRIM(Datos!G460&amp;""))&amp;"=",G$1007)),ISNUMBER(FIND(";"&amp;UPPER(TRIM(Datos!G460&amp;""))&amp;";",G$1007))),OR(UPPER(TRIM(Datos!G460&amp;""))="SÍ",UPPER(TRIM(Datos!G460&amp;""))="SI",UPPER(TRIM(Datos!G460&amp;""))="NO"),IF(ISNUMBER(Datos!G460),AND(OR(G$1005="",Datos!G460&gt;=G$1005),OR(G$1006="",Datos!G460&lt;=G$1006)),FALSE),TRUE))))</f>
        <v>0.0</v>
      </c>
      <c r="H460">
        <f>IF(Datos!H460="",0,IF(AND(H$1008&lt;&gt;"",Datos!H460=H$1008),0,IF(H$1004=0,0,1-CHOOSE(H$1004,IF(ISNUMBER(Datos!H460),AND(OR(H$1005="",Datos!H460&gt;=H$1005),OR(H$1006="",Datos!H460&lt;=H$1006)),FALSE),IF(ISNUMBER(Datos!H460),AND(Datos!H460=INT(Datos!H460),AND(OR(H$1005="",Datos!H460&gt;=H$1005),OR(H$1006="",Datos!H460&lt;=H$1006))),FALSE),OR(ISNUMBER(FIND(";"&amp;UPPER(TRIM(Datos!H460&amp;""))&amp;"=",H$1007)),ISNUMBER(FIND(";"&amp;UPPER(TRIM(Datos!H460&amp;""))&amp;";",H$1007))),OR(UPPER(TRIM(Datos!H460&amp;""))="SÍ",UPPER(TRIM(Datos!H460&amp;""))="SI",UPPER(TRIM(Datos!H460&amp;""))="NO"),IF(ISNUMBER(Datos!H460),AND(OR(H$1005="",Datos!H460&gt;=H$1005),OR(H$1006="",Datos!H460&lt;=H$1006)),FALSE),TRUE))))</f>
        <v>0.0</v>
      </c>
      <c r="I460">
        <f>IF(Datos!I460="",0,IF(AND(I$1008&lt;&gt;"",Datos!I460=I$1008),0,IF(I$1004=0,0,1-CHOOSE(I$1004,IF(ISNUMBER(Datos!I460),AND(OR(I$1005="",Datos!I460&gt;=I$1005),OR(I$1006="",Datos!I460&lt;=I$1006)),FALSE),IF(ISNUMBER(Datos!I460),AND(Datos!I460=INT(Datos!I460),AND(OR(I$1005="",Datos!I460&gt;=I$1005),OR(I$1006="",Datos!I460&lt;=I$1006))),FALSE),OR(ISNUMBER(FIND(";"&amp;UPPER(TRIM(Datos!I460&amp;""))&amp;"=",I$1007)),ISNUMBER(FIND(";"&amp;UPPER(TRIM(Datos!I460&amp;""))&amp;";",I$1007))),OR(UPPER(TRIM(Datos!I460&amp;""))="SÍ",UPPER(TRIM(Datos!I460&amp;""))="SI",UPPER(TRIM(Datos!I460&amp;""))="NO"),IF(ISNUMBER(Datos!I460),AND(OR(I$1005="",Datos!I460&gt;=I$1005),OR(I$1006="",Datos!I460&lt;=I$1006)),FALSE),TRUE))))</f>
        <v>0.0</v>
      </c>
      <c r="J460">
        <f>IF(Datos!J460="",0,IF(AND(J$1008&lt;&gt;"",Datos!J460=J$1008),0,IF(J$1004=0,0,1-CHOOSE(J$1004,IF(ISNUMBER(Datos!J460),AND(OR(J$1005="",Datos!J460&gt;=J$1005),OR(J$1006="",Datos!J460&lt;=J$1006)),FALSE),IF(ISNUMBER(Datos!J460),AND(Datos!J460=INT(Datos!J460),AND(OR(J$1005="",Datos!J460&gt;=J$1005),OR(J$1006="",Datos!J460&lt;=J$1006))),FALSE),OR(ISNUMBER(FIND(";"&amp;UPPER(TRIM(Datos!J460&amp;""))&amp;"=",J$1007)),ISNUMBER(FIND(";"&amp;UPPER(TRIM(Datos!J460&amp;""))&amp;";",J$1007))),OR(UPPER(TRIM(Datos!J460&amp;""))="SÍ",UPPER(TRIM(Datos!J460&amp;""))="SI",UPPER(TRIM(Datos!J460&amp;""))="NO"),IF(ISNUMBER(Datos!J460),AND(OR(J$1005="",Datos!J460&gt;=J$1005),OR(J$1006="",Datos!J460&lt;=J$1006)),FALSE),TRUE))))</f>
        <v>0.0</v>
      </c>
      <c r="K460">
        <f>IF(Datos!K460="",0,IF(AND(K$1008&lt;&gt;"",Datos!K460=K$1008),0,IF(K$1004=0,0,1-CHOOSE(K$1004,IF(ISNUMBER(Datos!K460),AND(OR(K$1005="",Datos!K460&gt;=K$1005),OR(K$1006="",Datos!K460&lt;=K$1006)),FALSE),IF(ISNUMBER(Datos!K460),AND(Datos!K460=INT(Datos!K460),AND(OR(K$1005="",Datos!K460&gt;=K$1005),OR(K$1006="",Datos!K460&lt;=K$1006))),FALSE),OR(ISNUMBER(FIND(";"&amp;UPPER(TRIM(Datos!K460&amp;""))&amp;"=",K$1007)),ISNUMBER(FIND(";"&amp;UPPER(TRIM(Datos!K460&amp;""))&amp;";",K$1007))),OR(UPPER(TRIM(Datos!K460&amp;""))="SÍ",UPPER(TRIM(Datos!K460&amp;""))="SI",UPPER(TRIM(Datos!K460&amp;""))="NO"),IF(ISNUMBER(Datos!K460),AND(OR(K$1005="",Datos!K460&gt;=K$1005),OR(K$1006="",Datos!K460&lt;=K$1006)),FALSE),TRUE))))</f>
        <v>0.0</v>
      </c>
      <c r="L460">
        <f>IF(Datos!L460="",0,IF(AND(L$1008&lt;&gt;"",Datos!L460=L$1008),0,IF(L$1004=0,0,1-CHOOSE(L$1004,IF(ISNUMBER(Datos!L460),AND(OR(L$1005="",Datos!L460&gt;=L$1005),OR(L$1006="",Datos!L460&lt;=L$1006)),FALSE),IF(ISNUMBER(Datos!L460),AND(Datos!L460=INT(Datos!L460),AND(OR(L$1005="",Datos!L460&gt;=L$1005),OR(L$1006="",Datos!L460&lt;=L$1006))),FALSE),OR(ISNUMBER(FIND(";"&amp;UPPER(TRIM(Datos!L460&amp;""))&amp;"=",L$1007)),ISNUMBER(FIND(";"&amp;UPPER(TRIM(Datos!L460&amp;""))&amp;";",L$1007))),OR(UPPER(TRIM(Datos!L460&amp;""))="SÍ",UPPER(TRIM(Datos!L460&amp;""))="SI",UPPER(TRIM(Datos!L460&amp;""))="NO"),IF(ISNUMBER(Datos!L460),AND(OR(L$1005="",Datos!L460&gt;=L$1005),OR(L$1006="",Datos!L460&lt;=L$1006)),FALSE),TRUE))))</f>
        <v>0.0</v>
      </c>
      <c r="M460">
        <f>IF(Datos!M460="",0,IF(AND(M$1008&lt;&gt;"",Datos!M460=M$1008),0,IF(M$1004=0,0,1-CHOOSE(M$1004,IF(ISNUMBER(Datos!M460),AND(OR(M$1005="",Datos!M460&gt;=M$1005),OR(M$1006="",Datos!M460&lt;=M$1006)),FALSE),IF(ISNUMBER(Datos!M460),AND(Datos!M460=INT(Datos!M460),AND(OR(M$1005="",Datos!M460&gt;=M$1005),OR(M$1006="",Datos!M460&lt;=M$1006))),FALSE),OR(ISNUMBER(FIND(";"&amp;UPPER(TRIM(Datos!M460&amp;""))&amp;"=",M$1007)),ISNUMBER(FIND(";"&amp;UPPER(TRIM(Datos!M460&amp;""))&amp;";",M$1007))),OR(UPPER(TRIM(Datos!M460&amp;""))="SÍ",UPPER(TRIM(Datos!M460&amp;""))="SI",UPPER(TRIM(Datos!M460&amp;""))="NO"),IF(ISNUMBER(Datos!M460),AND(OR(M$1005="",Datos!M460&gt;=M$1005),OR(M$1006="",Datos!M460&lt;=M$1006)),FALSE),TRUE))))</f>
        <v>0.0</v>
      </c>
      <c r="N460">
        <f>IF(Datos!N460="",0,IF(AND(N$1008&lt;&gt;"",Datos!N460=N$1008),0,IF(N$1004=0,0,1-CHOOSE(N$1004,IF(ISNUMBER(Datos!N460),AND(OR(N$1005="",Datos!N460&gt;=N$1005),OR(N$1006="",Datos!N460&lt;=N$1006)),FALSE),IF(ISNUMBER(Datos!N460),AND(Datos!N460=INT(Datos!N460),AND(OR(N$1005="",Datos!N460&gt;=N$1005),OR(N$1006="",Datos!N460&lt;=N$1006))),FALSE),OR(ISNUMBER(FIND(";"&amp;UPPER(TRIM(Datos!N460&amp;""))&amp;"=",N$1007)),ISNUMBER(FIND(";"&amp;UPPER(TRIM(Datos!N460&amp;""))&amp;";",N$1007))),OR(UPPER(TRIM(Datos!N460&amp;""))="SÍ",UPPER(TRIM(Datos!N460&amp;""))="SI",UPPER(TRIM(Datos!N460&amp;""))="NO"),IF(ISNUMBER(Datos!N460),AND(OR(N$1005="",Datos!N460&gt;=N$1005),OR(N$1006="",Datos!N460&lt;=N$1006)),FALSE),TRUE))))</f>
        <v>0.0</v>
      </c>
      <c r="O460">
        <f>IF(Datos!O460="",0,IF(AND(O$1008&lt;&gt;"",Datos!O460=O$1008),0,IF(O$1004=0,0,1-CHOOSE(O$1004,IF(ISNUMBER(Datos!O460),AND(OR(O$1005="",Datos!O460&gt;=O$1005),OR(O$1006="",Datos!O460&lt;=O$1006)),FALSE),IF(ISNUMBER(Datos!O460),AND(Datos!O460=INT(Datos!O460),AND(OR(O$1005="",Datos!O460&gt;=O$1005),OR(O$1006="",Datos!O460&lt;=O$1006))),FALSE),OR(ISNUMBER(FIND(";"&amp;UPPER(TRIM(Datos!O460&amp;""))&amp;"=",O$1007)),ISNUMBER(FIND(";"&amp;UPPER(TRIM(Datos!O460&amp;""))&amp;";",O$1007))),OR(UPPER(TRIM(Datos!O460&amp;""))="SÍ",UPPER(TRIM(Datos!O460&amp;""))="SI",UPPER(TRIM(Datos!O460&amp;""))="NO"),IF(ISNUMBER(Datos!O460),AND(OR(O$1005="",Datos!O460&gt;=O$1005),OR(O$1006="",Datos!O460&lt;=O$1006)),FALSE),TRUE))))</f>
        <v>0.0</v>
      </c>
      <c r="P460">
        <f>IF(Datos!P460="",0,IF(AND(P$1008&lt;&gt;"",Datos!P460=P$1008),0,IF(P$1004=0,0,1-CHOOSE(P$1004,IF(ISNUMBER(Datos!P460),AND(OR(P$1005="",Datos!P460&gt;=P$1005),OR(P$1006="",Datos!P460&lt;=P$1006)),FALSE),IF(ISNUMBER(Datos!P460),AND(Datos!P460=INT(Datos!P460),AND(OR(P$1005="",Datos!P460&gt;=P$1005),OR(P$1006="",Datos!P460&lt;=P$1006))),FALSE),OR(ISNUMBER(FIND(";"&amp;UPPER(TRIM(Datos!P460&amp;""))&amp;"=",P$1007)),ISNUMBER(FIND(";"&amp;UPPER(TRIM(Datos!P460&amp;""))&amp;";",P$1007))),OR(UPPER(TRIM(Datos!P460&amp;""))="SÍ",UPPER(TRIM(Datos!P460&amp;""))="SI",UPPER(TRIM(Datos!P460&amp;""))="NO"),IF(ISNUMBER(Datos!P460),AND(OR(P$1005="",Datos!P460&gt;=P$1005),OR(P$1006="",Datos!P460&lt;=P$1006)),FALSE),TRUE))))</f>
        <v>0.0</v>
      </c>
      <c r="Q460">
        <f>IF(Datos!Q460="",0,IF(AND(Q$1008&lt;&gt;"",Datos!Q460=Q$1008),0,IF(Q$1004=0,0,1-CHOOSE(Q$1004,IF(ISNUMBER(Datos!Q460),AND(OR(Q$1005="",Datos!Q460&gt;=Q$1005),OR(Q$1006="",Datos!Q460&lt;=Q$1006)),FALSE),IF(ISNUMBER(Datos!Q460),AND(Datos!Q460=INT(Datos!Q460),AND(OR(Q$1005="",Datos!Q460&gt;=Q$1005),OR(Q$1006="",Datos!Q460&lt;=Q$1006))),FALSE),OR(ISNUMBER(FIND(";"&amp;UPPER(TRIM(Datos!Q460&amp;""))&amp;"=",Q$1007)),ISNUMBER(FIND(";"&amp;UPPER(TRIM(Datos!Q460&amp;""))&amp;";",Q$1007))),OR(UPPER(TRIM(Datos!Q460&amp;""))="SÍ",UPPER(TRIM(Datos!Q460&amp;""))="SI",UPPER(TRIM(Datos!Q460&amp;""))="NO"),IF(ISNUMBER(Datos!Q460),AND(OR(Q$1005="",Datos!Q460&gt;=Q$1005),OR(Q$1006="",Datos!Q460&lt;=Q$1006)),FALSE),TRUE))))</f>
        <v>0.0</v>
      </c>
      <c r="R460">
        <f>IF(Datos!R460="",0,IF(AND(R$1008&lt;&gt;"",Datos!R460=R$1008),0,IF(R$1004=0,0,1-CHOOSE(R$1004,IF(ISNUMBER(Datos!R460),AND(OR(R$1005="",Datos!R460&gt;=R$1005),OR(R$1006="",Datos!R460&lt;=R$1006)),FALSE),IF(ISNUMBER(Datos!R460),AND(Datos!R460=INT(Datos!R460),AND(OR(R$1005="",Datos!R460&gt;=R$1005),OR(R$1006="",Datos!R460&lt;=R$1006))),FALSE),OR(ISNUMBER(FIND(";"&amp;UPPER(TRIM(Datos!R460&amp;""))&amp;"=",R$1007)),ISNUMBER(FIND(";"&amp;UPPER(TRIM(Datos!R460&amp;""))&amp;";",R$1007))),OR(UPPER(TRIM(Datos!R460&amp;""))="SÍ",UPPER(TRIM(Datos!R460&amp;""))="SI",UPPER(TRIM(Datos!R460&amp;""))="NO"),IF(ISNUMBER(Datos!R460),AND(OR(R$1005="",Datos!R460&gt;=R$1005),OR(R$1006="",Datos!R460&lt;=R$1006)),FALSE),TRUE))))</f>
        <v>0.0</v>
      </c>
      <c r="S460">
        <f>IF(Datos!S460="",0,IF(AND(S$1008&lt;&gt;"",Datos!S460=S$1008),0,IF(S$1004=0,0,1-CHOOSE(S$1004,IF(ISNUMBER(Datos!S460),AND(OR(S$1005="",Datos!S460&gt;=S$1005),OR(S$1006="",Datos!S460&lt;=S$1006)),FALSE),IF(ISNUMBER(Datos!S460),AND(Datos!S460=INT(Datos!S460),AND(OR(S$1005="",Datos!S460&gt;=S$1005),OR(S$1006="",Datos!S460&lt;=S$1006))),FALSE),OR(ISNUMBER(FIND(";"&amp;UPPER(TRIM(Datos!S460&amp;""))&amp;"=",S$1007)),ISNUMBER(FIND(";"&amp;UPPER(TRIM(Datos!S460&amp;""))&amp;";",S$1007))),OR(UPPER(TRIM(Datos!S460&amp;""))="SÍ",UPPER(TRIM(Datos!S460&amp;""))="SI",UPPER(TRIM(Datos!S460&amp;""))="NO"),IF(ISNUMBER(Datos!S460),AND(OR(S$1005="",Datos!S460&gt;=S$1005),OR(S$1006="",Datos!S460&lt;=S$1006)),FALSE),TRUE))))</f>
        <v>0.0</v>
      </c>
      <c r="T460">
        <f>IF(Datos!T460="",0,IF(AND(T$1008&lt;&gt;"",Datos!T460=T$1008),0,IF(T$1004=0,0,1-CHOOSE(T$1004,IF(ISNUMBER(Datos!T460),AND(OR(T$1005="",Datos!T460&gt;=T$1005),OR(T$1006="",Datos!T460&lt;=T$1006)),FALSE),IF(ISNUMBER(Datos!T460),AND(Datos!T460=INT(Datos!T460),AND(OR(T$1005="",Datos!T460&gt;=T$1005),OR(T$1006="",Datos!T460&lt;=T$1006))),FALSE),OR(ISNUMBER(FIND(";"&amp;UPPER(TRIM(Datos!T460&amp;""))&amp;"=",T$1007)),ISNUMBER(FIND(";"&amp;UPPER(TRIM(Datos!T460&amp;""))&amp;";",T$1007))),OR(UPPER(TRIM(Datos!T460&amp;""))="SÍ",UPPER(TRIM(Datos!T460&amp;""))="SI",UPPER(TRIM(Datos!T460&amp;""))="NO"),IF(ISNUMBER(Datos!T460),AND(OR(T$1005="",Datos!T460&gt;=T$1005),OR(T$1006="",Datos!T460&lt;=T$1006)),FALSE),TRUE))))</f>
        <v>0.0</v>
      </c>
      <c r="U460">
        <f>IF(Datos!U460="",0,IF(AND(U$1008&lt;&gt;"",Datos!U460=U$1008),0,IF(U$1004=0,0,1-CHOOSE(U$1004,IF(ISNUMBER(Datos!U460),AND(OR(U$1005="",Datos!U460&gt;=U$1005),OR(U$1006="",Datos!U460&lt;=U$1006)),FALSE),IF(ISNUMBER(Datos!U460),AND(Datos!U460=INT(Datos!U460),AND(OR(U$1005="",Datos!U460&gt;=U$1005),OR(U$1006="",Datos!U460&lt;=U$1006))),FALSE),OR(ISNUMBER(FIND(";"&amp;UPPER(TRIM(Datos!U460&amp;""))&amp;"=",U$1007)),ISNUMBER(FIND(";"&amp;UPPER(TRIM(Datos!U460&amp;""))&amp;";",U$1007))),OR(UPPER(TRIM(Datos!U460&amp;""))="SÍ",UPPER(TRIM(Datos!U460&amp;""))="SI",UPPER(TRIM(Datos!U460&amp;""))="NO"),IF(ISNUMBER(Datos!U460),AND(OR(U$1005="",Datos!U460&gt;=U$1005),OR(U$1006="",Datos!U460&lt;=U$1006)),FALSE),TRUE))))</f>
        <v>0.0</v>
      </c>
      <c r="V460">
        <f>IF(Datos!V460="",0,IF(AND(V$1008&lt;&gt;"",Datos!V460=V$1008),0,IF(V$1004=0,0,1-CHOOSE(V$1004,IF(ISNUMBER(Datos!V460),AND(OR(V$1005="",Datos!V460&gt;=V$1005),OR(V$1006="",Datos!V460&lt;=V$1006)),FALSE),IF(ISNUMBER(Datos!V460),AND(Datos!V460=INT(Datos!V460),AND(OR(V$1005="",Datos!V460&gt;=V$1005),OR(V$1006="",Datos!V460&lt;=V$1006))),FALSE),OR(ISNUMBER(FIND(";"&amp;UPPER(TRIM(Datos!V460&amp;""))&amp;"=",V$1007)),ISNUMBER(FIND(";"&amp;UPPER(TRIM(Datos!V460&amp;""))&amp;";",V$1007))),OR(UPPER(TRIM(Datos!V460&amp;""))="SÍ",UPPER(TRIM(Datos!V460&amp;""))="SI",UPPER(TRIM(Datos!V460&amp;""))="NO"),IF(ISNUMBER(Datos!V460),AND(OR(V$1005="",Datos!V460&gt;=V$1005),OR(V$1006="",Datos!V460&lt;=V$1006)),FALSE),TRUE))))</f>
        <v>0.0</v>
      </c>
      <c r="W460">
        <f>IF(Datos!W460="",0,IF(AND(W$1008&lt;&gt;"",Datos!W460=W$1008),0,IF(W$1004=0,0,1-CHOOSE(W$1004,IF(ISNUMBER(Datos!W460),AND(OR(W$1005="",Datos!W460&gt;=W$1005),OR(W$1006="",Datos!W460&lt;=W$1006)),FALSE),IF(ISNUMBER(Datos!W460),AND(Datos!W460=INT(Datos!W460),AND(OR(W$1005="",Datos!W460&gt;=W$1005),OR(W$1006="",Datos!W460&lt;=W$1006))),FALSE),OR(ISNUMBER(FIND(";"&amp;UPPER(TRIM(Datos!W460&amp;""))&amp;"=",W$1007)),ISNUMBER(FIND(";"&amp;UPPER(TRIM(Datos!W460&amp;""))&amp;";",W$1007))),OR(UPPER(TRIM(Datos!W460&amp;""))="SÍ",UPPER(TRIM(Datos!W460&amp;""))="SI",UPPER(TRIM(Datos!W460&amp;""))="NO"),IF(ISNUMBER(Datos!W460),AND(OR(W$1005="",Datos!W460&gt;=W$1005),OR(W$1006="",Datos!W460&lt;=W$1006)),FALSE),TRUE))))</f>
        <v>0.0</v>
      </c>
      <c r="X460">
        <f>IF(Datos!X460="",0,IF(AND(X$1008&lt;&gt;"",Datos!X460=X$1008),0,IF(X$1004=0,0,1-CHOOSE(X$1004,IF(ISNUMBER(Datos!X460),AND(OR(X$1005="",Datos!X460&gt;=X$1005),OR(X$1006="",Datos!X460&lt;=X$1006)),FALSE),IF(ISNUMBER(Datos!X460),AND(Datos!X460=INT(Datos!X460),AND(OR(X$1005="",Datos!X460&gt;=X$1005),OR(X$1006="",Datos!X460&lt;=X$1006))),FALSE),OR(ISNUMBER(FIND(";"&amp;UPPER(TRIM(Datos!X460&amp;""))&amp;"=",X$1007)),ISNUMBER(FIND(";"&amp;UPPER(TRIM(Datos!X460&amp;""))&amp;";",X$1007))),OR(UPPER(TRIM(Datos!X460&amp;""))="SÍ",UPPER(TRIM(Datos!X460&amp;""))="SI",UPPER(TRIM(Datos!X460&amp;""))="NO"),IF(ISNUMBER(Datos!X460),AND(OR(X$1005="",Datos!X460&gt;=X$1005),OR(X$1006="",Datos!X460&lt;=X$1006)),FALSE),TRUE))))</f>
        <v>0.0</v>
      </c>
      <c r="Y460">
        <f>IF(Datos!Y460="",0,IF(AND(Y$1008&lt;&gt;"",Datos!Y460=Y$1008),0,IF(Y$1004=0,0,1-CHOOSE(Y$1004,IF(ISNUMBER(Datos!Y460),AND(OR(Y$1005="",Datos!Y460&gt;=Y$1005),OR(Y$1006="",Datos!Y460&lt;=Y$1006)),FALSE),IF(ISNUMBER(Datos!Y460),AND(Datos!Y460=INT(Datos!Y460),AND(OR(Y$1005="",Datos!Y460&gt;=Y$1005),OR(Y$1006="",Datos!Y460&lt;=Y$1006))),FALSE),OR(ISNUMBER(FIND(";"&amp;UPPER(TRIM(Datos!Y460&amp;""))&amp;"=",Y$1007)),ISNUMBER(FIND(";"&amp;UPPER(TRIM(Datos!Y460&amp;""))&amp;";",Y$1007))),OR(UPPER(TRIM(Datos!Y460&amp;""))="SÍ",UPPER(TRIM(Datos!Y460&amp;""))="SI",UPPER(TRIM(Datos!Y460&amp;""))="NO"),IF(ISNUMBER(Datos!Y460),AND(OR(Y$1005="",Datos!Y460&gt;=Y$1005),OR(Y$1006="",Datos!Y460&lt;=Y$1006)),FALSE),TRUE))))</f>
        <v>0.0</v>
      </c>
      <c r="Z460">
        <f>IF(Datos!Z460="",0,IF(AND(Z$1008&lt;&gt;"",Datos!Z460=Z$1008),0,IF(Z$1004=0,0,1-CHOOSE(Z$1004,IF(ISNUMBER(Datos!Z460),AND(OR(Z$1005="",Datos!Z460&gt;=Z$1005),OR(Z$1006="",Datos!Z460&lt;=Z$1006)),FALSE),IF(ISNUMBER(Datos!Z460),AND(Datos!Z460=INT(Datos!Z460),AND(OR(Z$1005="",Datos!Z460&gt;=Z$1005),OR(Z$1006="",Datos!Z460&lt;=Z$1006))),FALSE),OR(ISNUMBER(FIND(";"&amp;UPPER(TRIM(Datos!Z460&amp;""))&amp;"=",Z$1007)),ISNUMBER(FIND(";"&amp;UPPER(TRIM(Datos!Z460&amp;""))&amp;";",Z$1007))),OR(UPPER(TRIM(Datos!Z460&amp;""))="SÍ",UPPER(TRIM(Datos!Z460&amp;""))="SI",UPPER(TRIM(Datos!Z460&amp;""))="NO"),IF(ISNUMBER(Datos!Z460),AND(OR(Z$1005="",Datos!Z460&gt;=Z$1005),OR(Z$1006="",Datos!Z460&lt;=Z$1006)),FALSE),TRUE))))</f>
        <v>0.0</v>
      </c>
      <c r="AA460">
        <f>IF(Datos!AA460="",0,IF(AND(AA$1008&lt;&gt;"",Datos!AA460=AA$1008),0,IF(AA$1004=0,0,1-CHOOSE(AA$1004,IF(ISNUMBER(Datos!AA460),AND(OR(AA$1005="",Datos!AA460&gt;=AA$1005),OR(AA$1006="",Datos!AA460&lt;=AA$1006)),FALSE),IF(ISNUMBER(Datos!AA460),AND(Datos!AA460=INT(Datos!AA460),AND(OR(AA$1005="",Datos!AA460&gt;=AA$1005),OR(AA$1006="",Datos!AA460&lt;=AA$1006))),FALSE),OR(ISNUMBER(FIND(";"&amp;UPPER(TRIM(Datos!AA460&amp;""))&amp;"=",AA$1007)),ISNUMBER(FIND(";"&amp;UPPER(TRIM(Datos!AA460&amp;""))&amp;";",AA$1007))),OR(UPPER(TRIM(Datos!AA460&amp;""))="SÍ",UPPER(TRIM(Datos!AA460&amp;""))="SI",UPPER(TRIM(Datos!AA460&amp;""))="NO"),IF(ISNUMBER(Datos!AA460),AND(OR(AA$1005="",Datos!AA460&gt;=AA$1005),OR(AA$1006="",Datos!AA460&lt;=AA$1006)),FALSE),TRUE))))</f>
        <v>0.0</v>
      </c>
      <c r="AB460">
        <f>IF(Datos!AB460="",0,IF(AND(AB$1008&lt;&gt;"",Datos!AB460=AB$1008),0,IF(AB$1004=0,0,1-CHOOSE(AB$1004,IF(ISNUMBER(Datos!AB460),AND(OR(AB$1005="",Datos!AB460&gt;=AB$1005),OR(AB$1006="",Datos!AB460&lt;=AB$1006)),FALSE),IF(ISNUMBER(Datos!AB460),AND(Datos!AB460=INT(Datos!AB460),AND(OR(AB$1005="",Datos!AB460&gt;=AB$1005),OR(AB$1006="",Datos!AB460&lt;=AB$1006))),FALSE),OR(ISNUMBER(FIND(";"&amp;UPPER(TRIM(Datos!AB460&amp;""))&amp;"=",AB$1007)),ISNUMBER(FIND(";"&amp;UPPER(TRIM(Datos!AB460&amp;""))&amp;";",AB$1007))),OR(UPPER(TRIM(Datos!AB460&amp;""))="SÍ",UPPER(TRIM(Datos!AB460&amp;""))="SI",UPPER(TRIM(Datos!AB460&amp;""))="NO"),IF(ISNUMBER(Datos!AB460),AND(OR(AB$1005="",Datos!AB460&gt;=AB$1005),OR(AB$1006="",Datos!AB460&lt;=AB$1006)),FALSE),TRUE))))</f>
        <v>0.0</v>
      </c>
      <c r="AC460">
        <f>IF(Datos!AC460="",0,IF(AND(AC$1008&lt;&gt;"",Datos!AC460=AC$1008),0,IF(AC$1004=0,0,1-CHOOSE(AC$1004,IF(ISNUMBER(Datos!AC460),AND(OR(AC$1005="",Datos!AC460&gt;=AC$1005),OR(AC$1006="",Datos!AC460&lt;=AC$1006)),FALSE),IF(ISNUMBER(Datos!AC460),AND(Datos!AC460=INT(Datos!AC460),AND(OR(AC$1005="",Datos!AC460&gt;=AC$1005),OR(AC$1006="",Datos!AC460&lt;=AC$1006))),FALSE),OR(ISNUMBER(FIND(";"&amp;UPPER(TRIM(Datos!AC460&amp;""))&amp;"=",AC$1007)),ISNUMBER(FIND(";"&amp;UPPER(TRIM(Datos!AC460&amp;""))&amp;";",AC$1007))),OR(UPPER(TRIM(Datos!AC460&amp;""))="SÍ",UPPER(TRIM(Datos!AC460&amp;""))="SI",UPPER(TRIM(Datos!AC460&amp;""))="NO"),IF(ISNUMBER(Datos!AC460),AND(OR(AC$1005="",Datos!AC460&gt;=AC$1005),OR(AC$1006="",Datos!AC460&lt;=AC$1006)),FALSE),TRUE))))</f>
        <v>0.0</v>
      </c>
      <c r="AD460">
        <f>IF(Datos!AD460="",0,IF(AND(AD$1008&lt;&gt;"",Datos!AD460=AD$1008),0,IF(AD$1004=0,0,1-CHOOSE(AD$1004,IF(ISNUMBER(Datos!AD460),AND(OR(AD$1005="",Datos!AD460&gt;=AD$1005),OR(AD$1006="",Datos!AD460&lt;=AD$1006)),FALSE),IF(ISNUMBER(Datos!AD460),AND(Datos!AD460=INT(Datos!AD460),AND(OR(AD$1005="",Datos!AD460&gt;=AD$1005),OR(AD$1006="",Datos!AD460&lt;=AD$1006))),FALSE),OR(ISNUMBER(FIND(";"&amp;UPPER(TRIM(Datos!AD460&amp;""))&amp;"=",AD$1007)),ISNUMBER(FIND(";"&amp;UPPER(TRIM(Datos!AD460&amp;""))&amp;";",AD$1007))),OR(UPPER(TRIM(Datos!AD460&amp;""))="SÍ",UPPER(TRIM(Datos!AD460&amp;""))="SI",UPPER(TRIM(Datos!AD460&amp;""))="NO"),IF(ISNUMBER(Datos!AD460),AND(OR(AD$1005="",Datos!AD460&gt;=AD$1005),OR(AD$1006="",Datos!AD460&lt;=AD$1006)),FALSE),TRUE))))</f>
        <v>0.0</v>
      </c>
      <c r="AE460">
        <f>IF(Datos!AE460="",0,IF(AND(AE$1008&lt;&gt;"",Datos!AE460=AE$1008),0,IF(AE$1004=0,0,1-CHOOSE(AE$1004,IF(ISNUMBER(Datos!AE460),AND(OR(AE$1005="",Datos!AE460&gt;=AE$1005),OR(AE$1006="",Datos!AE460&lt;=AE$1006)),FALSE),IF(ISNUMBER(Datos!AE460),AND(Datos!AE460=INT(Datos!AE460),AND(OR(AE$1005="",Datos!AE460&gt;=AE$1005),OR(AE$1006="",Datos!AE460&lt;=AE$1006))),FALSE),OR(ISNUMBER(FIND(";"&amp;UPPER(TRIM(Datos!AE460&amp;""))&amp;"=",AE$1007)),ISNUMBER(FIND(";"&amp;UPPER(TRIM(Datos!AE460&amp;""))&amp;";",AE$1007))),OR(UPPER(TRIM(Datos!AE460&amp;""))="SÍ",UPPER(TRIM(Datos!AE460&amp;""))="SI",UPPER(TRIM(Datos!AE460&amp;""))="NO"),IF(ISNUMBER(Datos!AE460),AND(OR(AE$1005="",Datos!AE460&gt;=AE$1005),OR(AE$1006="",Datos!AE460&lt;=AE$1006)),FALSE),TRUE))))</f>
        <v>0.0</v>
      </c>
    </row>
    <row r="461" spans="2:31">
      <c r="B461">
        <f>IF(Datos!B461="",0,IF(AND(B$1008&lt;&gt;"",Datos!B461=B$1008),0,IF(B$1004=0,0,1-CHOOSE(B$1004,IF(ISNUMBER(Datos!B461),AND(OR(B$1005="",Datos!B461&gt;=B$1005),OR(B$1006="",Datos!B461&lt;=B$1006)),FALSE),IF(ISNUMBER(Datos!B461),AND(Datos!B461=INT(Datos!B461),AND(OR(B$1005="",Datos!B461&gt;=B$1005),OR(B$1006="",Datos!B461&lt;=B$1006))),FALSE),OR(ISNUMBER(FIND(";"&amp;UPPER(TRIM(Datos!B461&amp;""))&amp;"=",B$1007)),ISNUMBER(FIND(";"&amp;UPPER(TRIM(Datos!B461&amp;""))&amp;";",B$1007))),OR(UPPER(TRIM(Datos!B461&amp;""))="SÍ",UPPER(TRIM(Datos!B461&amp;""))="SI",UPPER(TRIM(Datos!B461&amp;""))="NO"),IF(ISNUMBER(Datos!B461),AND(OR(B$1005="",Datos!B461&gt;=B$1005),OR(B$1006="",Datos!B461&lt;=B$1006)),FALSE),TRUE))))</f>
        <v>0.0</v>
      </c>
      <c r="C461">
        <f>IF(Datos!C461="",0,IF(AND(C$1008&lt;&gt;"",Datos!C461=C$1008),0,IF(C$1004=0,0,1-CHOOSE(C$1004,IF(ISNUMBER(Datos!C461),AND(OR(C$1005="",Datos!C461&gt;=C$1005),OR(C$1006="",Datos!C461&lt;=C$1006)),FALSE),IF(ISNUMBER(Datos!C461),AND(Datos!C461=INT(Datos!C461),AND(OR(C$1005="",Datos!C461&gt;=C$1005),OR(C$1006="",Datos!C461&lt;=C$1006))),FALSE),OR(ISNUMBER(FIND(";"&amp;UPPER(TRIM(Datos!C461&amp;""))&amp;"=",C$1007)),ISNUMBER(FIND(";"&amp;UPPER(TRIM(Datos!C461&amp;""))&amp;";",C$1007))),OR(UPPER(TRIM(Datos!C461&amp;""))="SÍ",UPPER(TRIM(Datos!C461&amp;""))="SI",UPPER(TRIM(Datos!C461&amp;""))="NO"),IF(ISNUMBER(Datos!C461),AND(OR(C$1005="",Datos!C461&gt;=C$1005),OR(C$1006="",Datos!C461&lt;=C$1006)),FALSE),TRUE))))</f>
        <v>0.0</v>
      </c>
      <c r="D461">
        <f>IF(Datos!D461="",0,IF(AND(D$1008&lt;&gt;"",Datos!D461=D$1008),0,IF(D$1004=0,0,1-CHOOSE(D$1004,IF(ISNUMBER(Datos!D461),AND(OR(D$1005="",Datos!D461&gt;=D$1005),OR(D$1006="",Datos!D461&lt;=D$1006)),FALSE),IF(ISNUMBER(Datos!D461),AND(Datos!D461=INT(Datos!D461),AND(OR(D$1005="",Datos!D461&gt;=D$1005),OR(D$1006="",Datos!D461&lt;=D$1006))),FALSE),OR(ISNUMBER(FIND(";"&amp;UPPER(TRIM(Datos!D461&amp;""))&amp;"=",D$1007)),ISNUMBER(FIND(";"&amp;UPPER(TRIM(Datos!D461&amp;""))&amp;";",D$1007))),OR(UPPER(TRIM(Datos!D461&amp;""))="SÍ",UPPER(TRIM(Datos!D461&amp;""))="SI",UPPER(TRIM(Datos!D461&amp;""))="NO"),IF(ISNUMBER(Datos!D461),AND(OR(D$1005="",Datos!D461&gt;=D$1005),OR(D$1006="",Datos!D461&lt;=D$1006)),FALSE),TRUE))))</f>
        <v>0.0</v>
      </c>
      <c r="E461">
        <f>IF(Datos!E461="",0,IF(AND(E$1008&lt;&gt;"",Datos!E461=E$1008),0,IF(E$1004=0,0,1-CHOOSE(E$1004,IF(ISNUMBER(Datos!E461),AND(OR(E$1005="",Datos!E461&gt;=E$1005),OR(E$1006="",Datos!E461&lt;=E$1006)),FALSE),IF(ISNUMBER(Datos!E461),AND(Datos!E461=INT(Datos!E461),AND(OR(E$1005="",Datos!E461&gt;=E$1005),OR(E$1006="",Datos!E461&lt;=E$1006))),FALSE),OR(ISNUMBER(FIND(";"&amp;UPPER(TRIM(Datos!E461&amp;""))&amp;"=",E$1007)),ISNUMBER(FIND(";"&amp;UPPER(TRIM(Datos!E461&amp;""))&amp;";",E$1007))),OR(UPPER(TRIM(Datos!E461&amp;""))="SÍ",UPPER(TRIM(Datos!E461&amp;""))="SI",UPPER(TRIM(Datos!E461&amp;""))="NO"),IF(ISNUMBER(Datos!E461),AND(OR(E$1005="",Datos!E461&gt;=E$1005),OR(E$1006="",Datos!E461&lt;=E$1006)),FALSE),TRUE))))</f>
        <v>0.0</v>
      </c>
      <c r="F461">
        <f>IF(Datos!F461="",0,IF(AND(F$1008&lt;&gt;"",Datos!F461=F$1008),0,IF(F$1004=0,0,1-CHOOSE(F$1004,IF(ISNUMBER(Datos!F461),AND(OR(F$1005="",Datos!F461&gt;=F$1005),OR(F$1006="",Datos!F461&lt;=F$1006)),FALSE),IF(ISNUMBER(Datos!F461),AND(Datos!F461=INT(Datos!F461),AND(OR(F$1005="",Datos!F461&gt;=F$1005),OR(F$1006="",Datos!F461&lt;=F$1006))),FALSE),OR(ISNUMBER(FIND(";"&amp;UPPER(TRIM(Datos!F461&amp;""))&amp;"=",F$1007)),ISNUMBER(FIND(";"&amp;UPPER(TRIM(Datos!F461&amp;""))&amp;";",F$1007))),OR(UPPER(TRIM(Datos!F461&amp;""))="SÍ",UPPER(TRIM(Datos!F461&amp;""))="SI",UPPER(TRIM(Datos!F461&amp;""))="NO"),IF(ISNUMBER(Datos!F461),AND(OR(F$1005="",Datos!F461&gt;=F$1005),OR(F$1006="",Datos!F461&lt;=F$1006)),FALSE),TRUE))))</f>
        <v>0.0</v>
      </c>
      <c r="G461">
        <f>IF(Datos!G461="",0,IF(AND(G$1008&lt;&gt;"",Datos!G461=G$1008),0,IF(G$1004=0,0,1-CHOOSE(G$1004,IF(ISNUMBER(Datos!G461),AND(OR(G$1005="",Datos!G461&gt;=G$1005),OR(G$1006="",Datos!G461&lt;=G$1006)),FALSE),IF(ISNUMBER(Datos!G461),AND(Datos!G461=INT(Datos!G461),AND(OR(G$1005="",Datos!G461&gt;=G$1005),OR(G$1006="",Datos!G461&lt;=G$1006))),FALSE),OR(ISNUMBER(FIND(";"&amp;UPPER(TRIM(Datos!G461&amp;""))&amp;"=",G$1007)),ISNUMBER(FIND(";"&amp;UPPER(TRIM(Datos!G461&amp;""))&amp;";",G$1007))),OR(UPPER(TRIM(Datos!G461&amp;""))="SÍ",UPPER(TRIM(Datos!G461&amp;""))="SI",UPPER(TRIM(Datos!G461&amp;""))="NO"),IF(ISNUMBER(Datos!G461),AND(OR(G$1005="",Datos!G461&gt;=G$1005),OR(G$1006="",Datos!G461&lt;=G$1006)),FALSE),TRUE))))</f>
        <v>0.0</v>
      </c>
      <c r="H461">
        <f>IF(Datos!H461="",0,IF(AND(H$1008&lt;&gt;"",Datos!H461=H$1008),0,IF(H$1004=0,0,1-CHOOSE(H$1004,IF(ISNUMBER(Datos!H461),AND(OR(H$1005="",Datos!H461&gt;=H$1005),OR(H$1006="",Datos!H461&lt;=H$1006)),FALSE),IF(ISNUMBER(Datos!H461),AND(Datos!H461=INT(Datos!H461),AND(OR(H$1005="",Datos!H461&gt;=H$1005),OR(H$1006="",Datos!H461&lt;=H$1006))),FALSE),OR(ISNUMBER(FIND(";"&amp;UPPER(TRIM(Datos!H461&amp;""))&amp;"=",H$1007)),ISNUMBER(FIND(";"&amp;UPPER(TRIM(Datos!H461&amp;""))&amp;";",H$1007))),OR(UPPER(TRIM(Datos!H461&amp;""))="SÍ",UPPER(TRIM(Datos!H461&amp;""))="SI",UPPER(TRIM(Datos!H461&amp;""))="NO"),IF(ISNUMBER(Datos!H461),AND(OR(H$1005="",Datos!H461&gt;=H$1005),OR(H$1006="",Datos!H461&lt;=H$1006)),FALSE),TRUE))))</f>
        <v>0.0</v>
      </c>
      <c r="I461">
        <f>IF(Datos!I461="",0,IF(AND(I$1008&lt;&gt;"",Datos!I461=I$1008),0,IF(I$1004=0,0,1-CHOOSE(I$1004,IF(ISNUMBER(Datos!I461),AND(OR(I$1005="",Datos!I461&gt;=I$1005),OR(I$1006="",Datos!I461&lt;=I$1006)),FALSE),IF(ISNUMBER(Datos!I461),AND(Datos!I461=INT(Datos!I461),AND(OR(I$1005="",Datos!I461&gt;=I$1005),OR(I$1006="",Datos!I461&lt;=I$1006))),FALSE),OR(ISNUMBER(FIND(";"&amp;UPPER(TRIM(Datos!I461&amp;""))&amp;"=",I$1007)),ISNUMBER(FIND(";"&amp;UPPER(TRIM(Datos!I461&amp;""))&amp;";",I$1007))),OR(UPPER(TRIM(Datos!I461&amp;""))="SÍ",UPPER(TRIM(Datos!I461&amp;""))="SI",UPPER(TRIM(Datos!I461&amp;""))="NO"),IF(ISNUMBER(Datos!I461),AND(OR(I$1005="",Datos!I461&gt;=I$1005),OR(I$1006="",Datos!I461&lt;=I$1006)),FALSE),TRUE))))</f>
        <v>0.0</v>
      </c>
      <c r="J461">
        <f>IF(Datos!J461="",0,IF(AND(J$1008&lt;&gt;"",Datos!J461=J$1008),0,IF(J$1004=0,0,1-CHOOSE(J$1004,IF(ISNUMBER(Datos!J461),AND(OR(J$1005="",Datos!J461&gt;=J$1005),OR(J$1006="",Datos!J461&lt;=J$1006)),FALSE),IF(ISNUMBER(Datos!J461),AND(Datos!J461=INT(Datos!J461),AND(OR(J$1005="",Datos!J461&gt;=J$1005),OR(J$1006="",Datos!J461&lt;=J$1006))),FALSE),OR(ISNUMBER(FIND(";"&amp;UPPER(TRIM(Datos!J461&amp;""))&amp;"=",J$1007)),ISNUMBER(FIND(";"&amp;UPPER(TRIM(Datos!J461&amp;""))&amp;";",J$1007))),OR(UPPER(TRIM(Datos!J461&amp;""))="SÍ",UPPER(TRIM(Datos!J461&amp;""))="SI",UPPER(TRIM(Datos!J461&amp;""))="NO"),IF(ISNUMBER(Datos!J461),AND(OR(J$1005="",Datos!J461&gt;=J$1005),OR(J$1006="",Datos!J461&lt;=J$1006)),FALSE),TRUE))))</f>
        <v>0.0</v>
      </c>
      <c r="K461">
        <f>IF(Datos!K461="",0,IF(AND(K$1008&lt;&gt;"",Datos!K461=K$1008),0,IF(K$1004=0,0,1-CHOOSE(K$1004,IF(ISNUMBER(Datos!K461),AND(OR(K$1005="",Datos!K461&gt;=K$1005),OR(K$1006="",Datos!K461&lt;=K$1006)),FALSE),IF(ISNUMBER(Datos!K461),AND(Datos!K461=INT(Datos!K461),AND(OR(K$1005="",Datos!K461&gt;=K$1005),OR(K$1006="",Datos!K461&lt;=K$1006))),FALSE),OR(ISNUMBER(FIND(";"&amp;UPPER(TRIM(Datos!K461&amp;""))&amp;"=",K$1007)),ISNUMBER(FIND(";"&amp;UPPER(TRIM(Datos!K461&amp;""))&amp;";",K$1007))),OR(UPPER(TRIM(Datos!K461&amp;""))="SÍ",UPPER(TRIM(Datos!K461&amp;""))="SI",UPPER(TRIM(Datos!K461&amp;""))="NO"),IF(ISNUMBER(Datos!K461),AND(OR(K$1005="",Datos!K461&gt;=K$1005),OR(K$1006="",Datos!K461&lt;=K$1006)),FALSE),TRUE))))</f>
        <v>0.0</v>
      </c>
      <c r="L461">
        <f>IF(Datos!L461="",0,IF(AND(L$1008&lt;&gt;"",Datos!L461=L$1008),0,IF(L$1004=0,0,1-CHOOSE(L$1004,IF(ISNUMBER(Datos!L461),AND(OR(L$1005="",Datos!L461&gt;=L$1005),OR(L$1006="",Datos!L461&lt;=L$1006)),FALSE),IF(ISNUMBER(Datos!L461),AND(Datos!L461=INT(Datos!L461),AND(OR(L$1005="",Datos!L461&gt;=L$1005),OR(L$1006="",Datos!L461&lt;=L$1006))),FALSE),OR(ISNUMBER(FIND(";"&amp;UPPER(TRIM(Datos!L461&amp;""))&amp;"=",L$1007)),ISNUMBER(FIND(";"&amp;UPPER(TRIM(Datos!L461&amp;""))&amp;";",L$1007))),OR(UPPER(TRIM(Datos!L461&amp;""))="SÍ",UPPER(TRIM(Datos!L461&amp;""))="SI",UPPER(TRIM(Datos!L461&amp;""))="NO"),IF(ISNUMBER(Datos!L461),AND(OR(L$1005="",Datos!L461&gt;=L$1005),OR(L$1006="",Datos!L461&lt;=L$1006)),FALSE),TRUE))))</f>
        <v>0.0</v>
      </c>
      <c r="M461">
        <f>IF(Datos!M461="",0,IF(AND(M$1008&lt;&gt;"",Datos!M461=M$1008),0,IF(M$1004=0,0,1-CHOOSE(M$1004,IF(ISNUMBER(Datos!M461),AND(OR(M$1005="",Datos!M461&gt;=M$1005),OR(M$1006="",Datos!M461&lt;=M$1006)),FALSE),IF(ISNUMBER(Datos!M461),AND(Datos!M461=INT(Datos!M461),AND(OR(M$1005="",Datos!M461&gt;=M$1005),OR(M$1006="",Datos!M461&lt;=M$1006))),FALSE),OR(ISNUMBER(FIND(";"&amp;UPPER(TRIM(Datos!M461&amp;""))&amp;"=",M$1007)),ISNUMBER(FIND(";"&amp;UPPER(TRIM(Datos!M461&amp;""))&amp;";",M$1007))),OR(UPPER(TRIM(Datos!M461&amp;""))="SÍ",UPPER(TRIM(Datos!M461&amp;""))="SI",UPPER(TRIM(Datos!M461&amp;""))="NO"),IF(ISNUMBER(Datos!M461),AND(OR(M$1005="",Datos!M461&gt;=M$1005),OR(M$1006="",Datos!M461&lt;=M$1006)),FALSE),TRUE))))</f>
        <v>0.0</v>
      </c>
      <c r="N461">
        <f>IF(Datos!N461="",0,IF(AND(N$1008&lt;&gt;"",Datos!N461=N$1008),0,IF(N$1004=0,0,1-CHOOSE(N$1004,IF(ISNUMBER(Datos!N461),AND(OR(N$1005="",Datos!N461&gt;=N$1005),OR(N$1006="",Datos!N461&lt;=N$1006)),FALSE),IF(ISNUMBER(Datos!N461),AND(Datos!N461=INT(Datos!N461),AND(OR(N$1005="",Datos!N461&gt;=N$1005),OR(N$1006="",Datos!N461&lt;=N$1006))),FALSE),OR(ISNUMBER(FIND(";"&amp;UPPER(TRIM(Datos!N461&amp;""))&amp;"=",N$1007)),ISNUMBER(FIND(";"&amp;UPPER(TRIM(Datos!N461&amp;""))&amp;";",N$1007))),OR(UPPER(TRIM(Datos!N461&amp;""))="SÍ",UPPER(TRIM(Datos!N461&amp;""))="SI",UPPER(TRIM(Datos!N461&amp;""))="NO"),IF(ISNUMBER(Datos!N461),AND(OR(N$1005="",Datos!N461&gt;=N$1005),OR(N$1006="",Datos!N461&lt;=N$1006)),FALSE),TRUE))))</f>
        <v>0.0</v>
      </c>
      <c r="O461">
        <f>IF(Datos!O461="",0,IF(AND(O$1008&lt;&gt;"",Datos!O461=O$1008),0,IF(O$1004=0,0,1-CHOOSE(O$1004,IF(ISNUMBER(Datos!O461),AND(OR(O$1005="",Datos!O461&gt;=O$1005),OR(O$1006="",Datos!O461&lt;=O$1006)),FALSE),IF(ISNUMBER(Datos!O461),AND(Datos!O461=INT(Datos!O461),AND(OR(O$1005="",Datos!O461&gt;=O$1005),OR(O$1006="",Datos!O461&lt;=O$1006))),FALSE),OR(ISNUMBER(FIND(";"&amp;UPPER(TRIM(Datos!O461&amp;""))&amp;"=",O$1007)),ISNUMBER(FIND(";"&amp;UPPER(TRIM(Datos!O461&amp;""))&amp;";",O$1007))),OR(UPPER(TRIM(Datos!O461&amp;""))="SÍ",UPPER(TRIM(Datos!O461&amp;""))="SI",UPPER(TRIM(Datos!O461&amp;""))="NO"),IF(ISNUMBER(Datos!O461),AND(OR(O$1005="",Datos!O461&gt;=O$1005),OR(O$1006="",Datos!O461&lt;=O$1006)),FALSE),TRUE))))</f>
        <v>0.0</v>
      </c>
      <c r="P461">
        <f>IF(Datos!P461="",0,IF(AND(P$1008&lt;&gt;"",Datos!P461=P$1008),0,IF(P$1004=0,0,1-CHOOSE(P$1004,IF(ISNUMBER(Datos!P461),AND(OR(P$1005="",Datos!P461&gt;=P$1005),OR(P$1006="",Datos!P461&lt;=P$1006)),FALSE),IF(ISNUMBER(Datos!P461),AND(Datos!P461=INT(Datos!P461),AND(OR(P$1005="",Datos!P461&gt;=P$1005),OR(P$1006="",Datos!P461&lt;=P$1006))),FALSE),OR(ISNUMBER(FIND(";"&amp;UPPER(TRIM(Datos!P461&amp;""))&amp;"=",P$1007)),ISNUMBER(FIND(";"&amp;UPPER(TRIM(Datos!P461&amp;""))&amp;";",P$1007))),OR(UPPER(TRIM(Datos!P461&amp;""))="SÍ",UPPER(TRIM(Datos!P461&amp;""))="SI",UPPER(TRIM(Datos!P461&amp;""))="NO"),IF(ISNUMBER(Datos!P461),AND(OR(P$1005="",Datos!P461&gt;=P$1005),OR(P$1006="",Datos!P461&lt;=P$1006)),FALSE),TRUE))))</f>
        <v>0.0</v>
      </c>
      <c r="Q461">
        <f>IF(Datos!Q461="",0,IF(AND(Q$1008&lt;&gt;"",Datos!Q461=Q$1008),0,IF(Q$1004=0,0,1-CHOOSE(Q$1004,IF(ISNUMBER(Datos!Q461),AND(OR(Q$1005="",Datos!Q461&gt;=Q$1005),OR(Q$1006="",Datos!Q461&lt;=Q$1006)),FALSE),IF(ISNUMBER(Datos!Q461),AND(Datos!Q461=INT(Datos!Q461),AND(OR(Q$1005="",Datos!Q461&gt;=Q$1005),OR(Q$1006="",Datos!Q461&lt;=Q$1006))),FALSE),OR(ISNUMBER(FIND(";"&amp;UPPER(TRIM(Datos!Q461&amp;""))&amp;"=",Q$1007)),ISNUMBER(FIND(";"&amp;UPPER(TRIM(Datos!Q461&amp;""))&amp;";",Q$1007))),OR(UPPER(TRIM(Datos!Q461&amp;""))="SÍ",UPPER(TRIM(Datos!Q461&amp;""))="SI",UPPER(TRIM(Datos!Q461&amp;""))="NO"),IF(ISNUMBER(Datos!Q461),AND(OR(Q$1005="",Datos!Q461&gt;=Q$1005),OR(Q$1006="",Datos!Q461&lt;=Q$1006)),FALSE),TRUE))))</f>
        <v>0.0</v>
      </c>
      <c r="R461">
        <f>IF(Datos!R461="",0,IF(AND(R$1008&lt;&gt;"",Datos!R461=R$1008),0,IF(R$1004=0,0,1-CHOOSE(R$1004,IF(ISNUMBER(Datos!R461),AND(OR(R$1005="",Datos!R461&gt;=R$1005),OR(R$1006="",Datos!R461&lt;=R$1006)),FALSE),IF(ISNUMBER(Datos!R461),AND(Datos!R461=INT(Datos!R461),AND(OR(R$1005="",Datos!R461&gt;=R$1005),OR(R$1006="",Datos!R461&lt;=R$1006))),FALSE),OR(ISNUMBER(FIND(";"&amp;UPPER(TRIM(Datos!R461&amp;""))&amp;"=",R$1007)),ISNUMBER(FIND(";"&amp;UPPER(TRIM(Datos!R461&amp;""))&amp;";",R$1007))),OR(UPPER(TRIM(Datos!R461&amp;""))="SÍ",UPPER(TRIM(Datos!R461&amp;""))="SI",UPPER(TRIM(Datos!R461&amp;""))="NO"),IF(ISNUMBER(Datos!R461),AND(OR(R$1005="",Datos!R461&gt;=R$1005),OR(R$1006="",Datos!R461&lt;=R$1006)),FALSE),TRUE))))</f>
        <v>0.0</v>
      </c>
      <c r="S461">
        <f>IF(Datos!S461="",0,IF(AND(S$1008&lt;&gt;"",Datos!S461=S$1008),0,IF(S$1004=0,0,1-CHOOSE(S$1004,IF(ISNUMBER(Datos!S461),AND(OR(S$1005="",Datos!S461&gt;=S$1005),OR(S$1006="",Datos!S461&lt;=S$1006)),FALSE),IF(ISNUMBER(Datos!S461),AND(Datos!S461=INT(Datos!S461),AND(OR(S$1005="",Datos!S461&gt;=S$1005),OR(S$1006="",Datos!S461&lt;=S$1006))),FALSE),OR(ISNUMBER(FIND(";"&amp;UPPER(TRIM(Datos!S461&amp;""))&amp;"=",S$1007)),ISNUMBER(FIND(";"&amp;UPPER(TRIM(Datos!S461&amp;""))&amp;";",S$1007))),OR(UPPER(TRIM(Datos!S461&amp;""))="SÍ",UPPER(TRIM(Datos!S461&amp;""))="SI",UPPER(TRIM(Datos!S461&amp;""))="NO"),IF(ISNUMBER(Datos!S461),AND(OR(S$1005="",Datos!S461&gt;=S$1005),OR(S$1006="",Datos!S461&lt;=S$1006)),FALSE),TRUE))))</f>
        <v>0.0</v>
      </c>
      <c r="T461">
        <f>IF(Datos!T461="",0,IF(AND(T$1008&lt;&gt;"",Datos!T461=T$1008),0,IF(T$1004=0,0,1-CHOOSE(T$1004,IF(ISNUMBER(Datos!T461),AND(OR(T$1005="",Datos!T461&gt;=T$1005),OR(T$1006="",Datos!T461&lt;=T$1006)),FALSE),IF(ISNUMBER(Datos!T461),AND(Datos!T461=INT(Datos!T461),AND(OR(T$1005="",Datos!T461&gt;=T$1005),OR(T$1006="",Datos!T461&lt;=T$1006))),FALSE),OR(ISNUMBER(FIND(";"&amp;UPPER(TRIM(Datos!T461&amp;""))&amp;"=",T$1007)),ISNUMBER(FIND(";"&amp;UPPER(TRIM(Datos!T461&amp;""))&amp;";",T$1007))),OR(UPPER(TRIM(Datos!T461&amp;""))="SÍ",UPPER(TRIM(Datos!T461&amp;""))="SI",UPPER(TRIM(Datos!T461&amp;""))="NO"),IF(ISNUMBER(Datos!T461),AND(OR(T$1005="",Datos!T461&gt;=T$1005),OR(T$1006="",Datos!T461&lt;=T$1006)),FALSE),TRUE))))</f>
        <v>0.0</v>
      </c>
      <c r="U461">
        <f>IF(Datos!U461="",0,IF(AND(U$1008&lt;&gt;"",Datos!U461=U$1008),0,IF(U$1004=0,0,1-CHOOSE(U$1004,IF(ISNUMBER(Datos!U461),AND(OR(U$1005="",Datos!U461&gt;=U$1005),OR(U$1006="",Datos!U461&lt;=U$1006)),FALSE),IF(ISNUMBER(Datos!U461),AND(Datos!U461=INT(Datos!U461),AND(OR(U$1005="",Datos!U461&gt;=U$1005),OR(U$1006="",Datos!U461&lt;=U$1006))),FALSE),OR(ISNUMBER(FIND(";"&amp;UPPER(TRIM(Datos!U461&amp;""))&amp;"=",U$1007)),ISNUMBER(FIND(";"&amp;UPPER(TRIM(Datos!U461&amp;""))&amp;";",U$1007))),OR(UPPER(TRIM(Datos!U461&amp;""))="SÍ",UPPER(TRIM(Datos!U461&amp;""))="SI",UPPER(TRIM(Datos!U461&amp;""))="NO"),IF(ISNUMBER(Datos!U461),AND(OR(U$1005="",Datos!U461&gt;=U$1005),OR(U$1006="",Datos!U461&lt;=U$1006)),FALSE),TRUE))))</f>
        <v>0.0</v>
      </c>
      <c r="V461">
        <f>IF(Datos!V461="",0,IF(AND(V$1008&lt;&gt;"",Datos!V461=V$1008),0,IF(V$1004=0,0,1-CHOOSE(V$1004,IF(ISNUMBER(Datos!V461),AND(OR(V$1005="",Datos!V461&gt;=V$1005),OR(V$1006="",Datos!V461&lt;=V$1006)),FALSE),IF(ISNUMBER(Datos!V461),AND(Datos!V461=INT(Datos!V461),AND(OR(V$1005="",Datos!V461&gt;=V$1005),OR(V$1006="",Datos!V461&lt;=V$1006))),FALSE),OR(ISNUMBER(FIND(";"&amp;UPPER(TRIM(Datos!V461&amp;""))&amp;"=",V$1007)),ISNUMBER(FIND(";"&amp;UPPER(TRIM(Datos!V461&amp;""))&amp;";",V$1007))),OR(UPPER(TRIM(Datos!V461&amp;""))="SÍ",UPPER(TRIM(Datos!V461&amp;""))="SI",UPPER(TRIM(Datos!V461&amp;""))="NO"),IF(ISNUMBER(Datos!V461),AND(OR(V$1005="",Datos!V461&gt;=V$1005),OR(V$1006="",Datos!V461&lt;=V$1006)),FALSE),TRUE))))</f>
        <v>0.0</v>
      </c>
      <c r="W461">
        <f>IF(Datos!W461="",0,IF(AND(W$1008&lt;&gt;"",Datos!W461=W$1008),0,IF(W$1004=0,0,1-CHOOSE(W$1004,IF(ISNUMBER(Datos!W461),AND(OR(W$1005="",Datos!W461&gt;=W$1005),OR(W$1006="",Datos!W461&lt;=W$1006)),FALSE),IF(ISNUMBER(Datos!W461),AND(Datos!W461=INT(Datos!W461),AND(OR(W$1005="",Datos!W461&gt;=W$1005),OR(W$1006="",Datos!W461&lt;=W$1006))),FALSE),OR(ISNUMBER(FIND(";"&amp;UPPER(TRIM(Datos!W461&amp;""))&amp;"=",W$1007)),ISNUMBER(FIND(";"&amp;UPPER(TRIM(Datos!W461&amp;""))&amp;";",W$1007))),OR(UPPER(TRIM(Datos!W461&amp;""))="SÍ",UPPER(TRIM(Datos!W461&amp;""))="SI",UPPER(TRIM(Datos!W461&amp;""))="NO"),IF(ISNUMBER(Datos!W461),AND(OR(W$1005="",Datos!W461&gt;=W$1005),OR(W$1006="",Datos!W461&lt;=W$1006)),FALSE),TRUE))))</f>
        <v>0.0</v>
      </c>
      <c r="X461">
        <f>IF(Datos!X461="",0,IF(AND(X$1008&lt;&gt;"",Datos!X461=X$1008),0,IF(X$1004=0,0,1-CHOOSE(X$1004,IF(ISNUMBER(Datos!X461),AND(OR(X$1005="",Datos!X461&gt;=X$1005),OR(X$1006="",Datos!X461&lt;=X$1006)),FALSE),IF(ISNUMBER(Datos!X461),AND(Datos!X461=INT(Datos!X461),AND(OR(X$1005="",Datos!X461&gt;=X$1005),OR(X$1006="",Datos!X461&lt;=X$1006))),FALSE),OR(ISNUMBER(FIND(";"&amp;UPPER(TRIM(Datos!X461&amp;""))&amp;"=",X$1007)),ISNUMBER(FIND(";"&amp;UPPER(TRIM(Datos!X461&amp;""))&amp;";",X$1007))),OR(UPPER(TRIM(Datos!X461&amp;""))="SÍ",UPPER(TRIM(Datos!X461&amp;""))="SI",UPPER(TRIM(Datos!X461&amp;""))="NO"),IF(ISNUMBER(Datos!X461),AND(OR(X$1005="",Datos!X461&gt;=X$1005),OR(X$1006="",Datos!X461&lt;=X$1006)),FALSE),TRUE))))</f>
        <v>0.0</v>
      </c>
      <c r="Y461">
        <f>IF(Datos!Y461="",0,IF(AND(Y$1008&lt;&gt;"",Datos!Y461=Y$1008),0,IF(Y$1004=0,0,1-CHOOSE(Y$1004,IF(ISNUMBER(Datos!Y461),AND(OR(Y$1005="",Datos!Y461&gt;=Y$1005),OR(Y$1006="",Datos!Y461&lt;=Y$1006)),FALSE),IF(ISNUMBER(Datos!Y461),AND(Datos!Y461=INT(Datos!Y461),AND(OR(Y$1005="",Datos!Y461&gt;=Y$1005),OR(Y$1006="",Datos!Y461&lt;=Y$1006))),FALSE),OR(ISNUMBER(FIND(";"&amp;UPPER(TRIM(Datos!Y461&amp;""))&amp;"=",Y$1007)),ISNUMBER(FIND(";"&amp;UPPER(TRIM(Datos!Y461&amp;""))&amp;";",Y$1007))),OR(UPPER(TRIM(Datos!Y461&amp;""))="SÍ",UPPER(TRIM(Datos!Y461&amp;""))="SI",UPPER(TRIM(Datos!Y461&amp;""))="NO"),IF(ISNUMBER(Datos!Y461),AND(OR(Y$1005="",Datos!Y461&gt;=Y$1005),OR(Y$1006="",Datos!Y461&lt;=Y$1006)),FALSE),TRUE))))</f>
        <v>0.0</v>
      </c>
      <c r="Z461">
        <f>IF(Datos!Z461="",0,IF(AND(Z$1008&lt;&gt;"",Datos!Z461=Z$1008),0,IF(Z$1004=0,0,1-CHOOSE(Z$1004,IF(ISNUMBER(Datos!Z461),AND(OR(Z$1005="",Datos!Z461&gt;=Z$1005),OR(Z$1006="",Datos!Z461&lt;=Z$1006)),FALSE),IF(ISNUMBER(Datos!Z461),AND(Datos!Z461=INT(Datos!Z461),AND(OR(Z$1005="",Datos!Z461&gt;=Z$1005),OR(Z$1006="",Datos!Z461&lt;=Z$1006))),FALSE),OR(ISNUMBER(FIND(";"&amp;UPPER(TRIM(Datos!Z461&amp;""))&amp;"=",Z$1007)),ISNUMBER(FIND(";"&amp;UPPER(TRIM(Datos!Z461&amp;""))&amp;";",Z$1007))),OR(UPPER(TRIM(Datos!Z461&amp;""))="SÍ",UPPER(TRIM(Datos!Z461&amp;""))="SI",UPPER(TRIM(Datos!Z461&amp;""))="NO"),IF(ISNUMBER(Datos!Z461),AND(OR(Z$1005="",Datos!Z461&gt;=Z$1005),OR(Z$1006="",Datos!Z461&lt;=Z$1006)),FALSE),TRUE))))</f>
        <v>0.0</v>
      </c>
      <c r="AA461">
        <f>IF(Datos!AA461="",0,IF(AND(AA$1008&lt;&gt;"",Datos!AA461=AA$1008),0,IF(AA$1004=0,0,1-CHOOSE(AA$1004,IF(ISNUMBER(Datos!AA461),AND(OR(AA$1005="",Datos!AA461&gt;=AA$1005),OR(AA$1006="",Datos!AA461&lt;=AA$1006)),FALSE),IF(ISNUMBER(Datos!AA461),AND(Datos!AA461=INT(Datos!AA461),AND(OR(AA$1005="",Datos!AA461&gt;=AA$1005),OR(AA$1006="",Datos!AA461&lt;=AA$1006))),FALSE),OR(ISNUMBER(FIND(";"&amp;UPPER(TRIM(Datos!AA461&amp;""))&amp;"=",AA$1007)),ISNUMBER(FIND(";"&amp;UPPER(TRIM(Datos!AA461&amp;""))&amp;";",AA$1007))),OR(UPPER(TRIM(Datos!AA461&amp;""))="SÍ",UPPER(TRIM(Datos!AA461&amp;""))="SI",UPPER(TRIM(Datos!AA461&amp;""))="NO"),IF(ISNUMBER(Datos!AA461),AND(OR(AA$1005="",Datos!AA461&gt;=AA$1005),OR(AA$1006="",Datos!AA461&lt;=AA$1006)),FALSE),TRUE))))</f>
        <v>0.0</v>
      </c>
      <c r="AB461">
        <f>IF(Datos!AB461="",0,IF(AND(AB$1008&lt;&gt;"",Datos!AB461=AB$1008),0,IF(AB$1004=0,0,1-CHOOSE(AB$1004,IF(ISNUMBER(Datos!AB461),AND(OR(AB$1005="",Datos!AB461&gt;=AB$1005),OR(AB$1006="",Datos!AB461&lt;=AB$1006)),FALSE),IF(ISNUMBER(Datos!AB461),AND(Datos!AB461=INT(Datos!AB461),AND(OR(AB$1005="",Datos!AB461&gt;=AB$1005),OR(AB$1006="",Datos!AB461&lt;=AB$1006))),FALSE),OR(ISNUMBER(FIND(";"&amp;UPPER(TRIM(Datos!AB461&amp;""))&amp;"=",AB$1007)),ISNUMBER(FIND(";"&amp;UPPER(TRIM(Datos!AB461&amp;""))&amp;";",AB$1007))),OR(UPPER(TRIM(Datos!AB461&amp;""))="SÍ",UPPER(TRIM(Datos!AB461&amp;""))="SI",UPPER(TRIM(Datos!AB461&amp;""))="NO"),IF(ISNUMBER(Datos!AB461),AND(OR(AB$1005="",Datos!AB461&gt;=AB$1005),OR(AB$1006="",Datos!AB461&lt;=AB$1006)),FALSE),TRUE))))</f>
        <v>0.0</v>
      </c>
      <c r="AC461">
        <f>IF(Datos!AC461="",0,IF(AND(AC$1008&lt;&gt;"",Datos!AC461=AC$1008),0,IF(AC$1004=0,0,1-CHOOSE(AC$1004,IF(ISNUMBER(Datos!AC461),AND(OR(AC$1005="",Datos!AC461&gt;=AC$1005),OR(AC$1006="",Datos!AC461&lt;=AC$1006)),FALSE),IF(ISNUMBER(Datos!AC461),AND(Datos!AC461=INT(Datos!AC461),AND(OR(AC$1005="",Datos!AC461&gt;=AC$1005),OR(AC$1006="",Datos!AC461&lt;=AC$1006))),FALSE),OR(ISNUMBER(FIND(";"&amp;UPPER(TRIM(Datos!AC461&amp;""))&amp;"=",AC$1007)),ISNUMBER(FIND(";"&amp;UPPER(TRIM(Datos!AC461&amp;""))&amp;";",AC$1007))),OR(UPPER(TRIM(Datos!AC461&amp;""))="SÍ",UPPER(TRIM(Datos!AC461&amp;""))="SI",UPPER(TRIM(Datos!AC461&amp;""))="NO"),IF(ISNUMBER(Datos!AC461),AND(OR(AC$1005="",Datos!AC461&gt;=AC$1005),OR(AC$1006="",Datos!AC461&lt;=AC$1006)),FALSE),TRUE))))</f>
        <v>0.0</v>
      </c>
      <c r="AD461">
        <f>IF(Datos!AD461="",0,IF(AND(AD$1008&lt;&gt;"",Datos!AD461=AD$1008),0,IF(AD$1004=0,0,1-CHOOSE(AD$1004,IF(ISNUMBER(Datos!AD461),AND(OR(AD$1005="",Datos!AD461&gt;=AD$1005),OR(AD$1006="",Datos!AD461&lt;=AD$1006)),FALSE),IF(ISNUMBER(Datos!AD461),AND(Datos!AD461=INT(Datos!AD461),AND(OR(AD$1005="",Datos!AD461&gt;=AD$1005),OR(AD$1006="",Datos!AD461&lt;=AD$1006))),FALSE),OR(ISNUMBER(FIND(";"&amp;UPPER(TRIM(Datos!AD461&amp;""))&amp;"=",AD$1007)),ISNUMBER(FIND(";"&amp;UPPER(TRIM(Datos!AD461&amp;""))&amp;";",AD$1007))),OR(UPPER(TRIM(Datos!AD461&amp;""))="SÍ",UPPER(TRIM(Datos!AD461&amp;""))="SI",UPPER(TRIM(Datos!AD461&amp;""))="NO"),IF(ISNUMBER(Datos!AD461),AND(OR(AD$1005="",Datos!AD461&gt;=AD$1005),OR(AD$1006="",Datos!AD461&lt;=AD$1006)),FALSE),TRUE))))</f>
        <v>0.0</v>
      </c>
      <c r="AE461">
        <f>IF(Datos!AE461="",0,IF(AND(AE$1008&lt;&gt;"",Datos!AE461=AE$1008),0,IF(AE$1004=0,0,1-CHOOSE(AE$1004,IF(ISNUMBER(Datos!AE461),AND(OR(AE$1005="",Datos!AE461&gt;=AE$1005),OR(AE$1006="",Datos!AE461&lt;=AE$1006)),FALSE),IF(ISNUMBER(Datos!AE461),AND(Datos!AE461=INT(Datos!AE461),AND(OR(AE$1005="",Datos!AE461&gt;=AE$1005),OR(AE$1006="",Datos!AE461&lt;=AE$1006))),FALSE),OR(ISNUMBER(FIND(";"&amp;UPPER(TRIM(Datos!AE461&amp;""))&amp;"=",AE$1007)),ISNUMBER(FIND(";"&amp;UPPER(TRIM(Datos!AE461&amp;""))&amp;";",AE$1007))),OR(UPPER(TRIM(Datos!AE461&amp;""))="SÍ",UPPER(TRIM(Datos!AE461&amp;""))="SI",UPPER(TRIM(Datos!AE461&amp;""))="NO"),IF(ISNUMBER(Datos!AE461),AND(OR(AE$1005="",Datos!AE461&gt;=AE$1005),OR(AE$1006="",Datos!AE461&lt;=AE$1006)),FALSE),TRUE))))</f>
        <v>0.0</v>
      </c>
    </row>
    <row r="462" spans="2:31">
      <c r="B462">
        <f>IF(Datos!B462="",0,IF(AND(B$1008&lt;&gt;"",Datos!B462=B$1008),0,IF(B$1004=0,0,1-CHOOSE(B$1004,IF(ISNUMBER(Datos!B462),AND(OR(B$1005="",Datos!B462&gt;=B$1005),OR(B$1006="",Datos!B462&lt;=B$1006)),FALSE),IF(ISNUMBER(Datos!B462),AND(Datos!B462=INT(Datos!B462),AND(OR(B$1005="",Datos!B462&gt;=B$1005),OR(B$1006="",Datos!B462&lt;=B$1006))),FALSE),OR(ISNUMBER(FIND(";"&amp;UPPER(TRIM(Datos!B462&amp;""))&amp;"=",B$1007)),ISNUMBER(FIND(";"&amp;UPPER(TRIM(Datos!B462&amp;""))&amp;";",B$1007))),OR(UPPER(TRIM(Datos!B462&amp;""))="SÍ",UPPER(TRIM(Datos!B462&amp;""))="SI",UPPER(TRIM(Datos!B462&amp;""))="NO"),IF(ISNUMBER(Datos!B462),AND(OR(B$1005="",Datos!B462&gt;=B$1005),OR(B$1006="",Datos!B462&lt;=B$1006)),FALSE),TRUE))))</f>
        <v>0.0</v>
      </c>
      <c r="C462">
        <f>IF(Datos!C462="",0,IF(AND(C$1008&lt;&gt;"",Datos!C462=C$1008),0,IF(C$1004=0,0,1-CHOOSE(C$1004,IF(ISNUMBER(Datos!C462),AND(OR(C$1005="",Datos!C462&gt;=C$1005),OR(C$1006="",Datos!C462&lt;=C$1006)),FALSE),IF(ISNUMBER(Datos!C462),AND(Datos!C462=INT(Datos!C462),AND(OR(C$1005="",Datos!C462&gt;=C$1005),OR(C$1006="",Datos!C462&lt;=C$1006))),FALSE),OR(ISNUMBER(FIND(";"&amp;UPPER(TRIM(Datos!C462&amp;""))&amp;"=",C$1007)),ISNUMBER(FIND(";"&amp;UPPER(TRIM(Datos!C462&amp;""))&amp;";",C$1007))),OR(UPPER(TRIM(Datos!C462&amp;""))="SÍ",UPPER(TRIM(Datos!C462&amp;""))="SI",UPPER(TRIM(Datos!C462&amp;""))="NO"),IF(ISNUMBER(Datos!C462),AND(OR(C$1005="",Datos!C462&gt;=C$1005),OR(C$1006="",Datos!C462&lt;=C$1006)),FALSE),TRUE))))</f>
        <v>0.0</v>
      </c>
      <c r="D462">
        <f>IF(Datos!D462="",0,IF(AND(D$1008&lt;&gt;"",Datos!D462=D$1008),0,IF(D$1004=0,0,1-CHOOSE(D$1004,IF(ISNUMBER(Datos!D462),AND(OR(D$1005="",Datos!D462&gt;=D$1005),OR(D$1006="",Datos!D462&lt;=D$1006)),FALSE),IF(ISNUMBER(Datos!D462),AND(Datos!D462=INT(Datos!D462),AND(OR(D$1005="",Datos!D462&gt;=D$1005),OR(D$1006="",Datos!D462&lt;=D$1006))),FALSE),OR(ISNUMBER(FIND(";"&amp;UPPER(TRIM(Datos!D462&amp;""))&amp;"=",D$1007)),ISNUMBER(FIND(";"&amp;UPPER(TRIM(Datos!D462&amp;""))&amp;";",D$1007))),OR(UPPER(TRIM(Datos!D462&amp;""))="SÍ",UPPER(TRIM(Datos!D462&amp;""))="SI",UPPER(TRIM(Datos!D462&amp;""))="NO"),IF(ISNUMBER(Datos!D462),AND(OR(D$1005="",Datos!D462&gt;=D$1005),OR(D$1006="",Datos!D462&lt;=D$1006)),FALSE),TRUE))))</f>
        <v>0.0</v>
      </c>
      <c r="E462">
        <f>IF(Datos!E462="",0,IF(AND(E$1008&lt;&gt;"",Datos!E462=E$1008),0,IF(E$1004=0,0,1-CHOOSE(E$1004,IF(ISNUMBER(Datos!E462),AND(OR(E$1005="",Datos!E462&gt;=E$1005),OR(E$1006="",Datos!E462&lt;=E$1006)),FALSE),IF(ISNUMBER(Datos!E462),AND(Datos!E462=INT(Datos!E462),AND(OR(E$1005="",Datos!E462&gt;=E$1005),OR(E$1006="",Datos!E462&lt;=E$1006))),FALSE),OR(ISNUMBER(FIND(";"&amp;UPPER(TRIM(Datos!E462&amp;""))&amp;"=",E$1007)),ISNUMBER(FIND(";"&amp;UPPER(TRIM(Datos!E462&amp;""))&amp;";",E$1007))),OR(UPPER(TRIM(Datos!E462&amp;""))="SÍ",UPPER(TRIM(Datos!E462&amp;""))="SI",UPPER(TRIM(Datos!E462&amp;""))="NO"),IF(ISNUMBER(Datos!E462),AND(OR(E$1005="",Datos!E462&gt;=E$1005),OR(E$1006="",Datos!E462&lt;=E$1006)),FALSE),TRUE))))</f>
        <v>0.0</v>
      </c>
      <c r="F462">
        <f>IF(Datos!F462="",0,IF(AND(F$1008&lt;&gt;"",Datos!F462=F$1008),0,IF(F$1004=0,0,1-CHOOSE(F$1004,IF(ISNUMBER(Datos!F462),AND(OR(F$1005="",Datos!F462&gt;=F$1005),OR(F$1006="",Datos!F462&lt;=F$1006)),FALSE),IF(ISNUMBER(Datos!F462),AND(Datos!F462=INT(Datos!F462),AND(OR(F$1005="",Datos!F462&gt;=F$1005),OR(F$1006="",Datos!F462&lt;=F$1006))),FALSE),OR(ISNUMBER(FIND(";"&amp;UPPER(TRIM(Datos!F462&amp;""))&amp;"=",F$1007)),ISNUMBER(FIND(";"&amp;UPPER(TRIM(Datos!F462&amp;""))&amp;";",F$1007))),OR(UPPER(TRIM(Datos!F462&amp;""))="SÍ",UPPER(TRIM(Datos!F462&amp;""))="SI",UPPER(TRIM(Datos!F462&amp;""))="NO"),IF(ISNUMBER(Datos!F462),AND(OR(F$1005="",Datos!F462&gt;=F$1005),OR(F$1006="",Datos!F462&lt;=F$1006)),FALSE),TRUE))))</f>
        <v>0.0</v>
      </c>
      <c r="G462">
        <f>IF(Datos!G462="",0,IF(AND(G$1008&lt;&gt;"",Datos!G462=G$1008),0,IF(G$1004=0,0,1-CHOOSE(G$1004,IF(ISNUMBER(Datos!G462),AND(OR(G$1005="",Datos!G462&gt;=G$1005),OR(G$1006="",Datos!G462&lt;=G$1006)),FALSE),IF(ISNUMBER(Datos!G462),AND(Datos!G462=INT(Datos!G462),AND(OR(G$1005="",Datos!G462&gt;=G$1005),OR(G$1006="",Datos!G462&lt;=G$1006))),FALSE),OR(ISNUMBER(FIND(";"&amp;UPPER(TRIM(Datos!G462&amp;""))&amp;"=",G$1007)),ISNUMBER(FIND(";"&amp;UPPER(TRIM(Datos!G462&amp;""))&amp;";",G$1007))),OR(UPPER(TRIM(Datos!G462&amp;""))="SÍ",UPPER(TRIM(Datos!G462&amp;""))="SI",UPPER(TRIM(Datos!G462&amp;""))="NO"),IF(ISNUMBER(Datos!G462),AND(OR(G$1005="",Datos!G462&gt;=G$1005),OR(G$1006="",Datos!G462&lt;=G$1006)),FALSE),TRUE))))</f>
        <v>0.0</v>
      </c>
      <c r="H462">
        <f>IF(Datos!H462="",0,IF(AND(H$1008&lt;&gt;"",Datos!H462=H$1008),0,IF(H$1004=0,0,1-CHOOSE(H$1004,IF(ISNUMBER(Datos!H462),AND(OR(H$1005="",Datos!H462&gt;=H$1005),OR(H$1006="",Datos!H462&lt;=H$1006)),FALSE),IF(ISNUMBER(Datos!H462),AND(Datos!H462=INT(Datos!H462),AND(OR(H$1005="",Datos!H462&gt;=H$1005),OR(H$1006="",Datos!H462&lt;=H$1006))),FALSE),OR(ISNUMBER(FIND(";"&amp;UPPER(TRIM(Datos!H462&amp;""))&amp;"=",H$1007)),ISNUMBER(FIND(";"&amp;UPPER(TRIM(Datos!H462&amp;""))&amp;";",H$1007))),OR(UPPER(TRIM(Datos!H462&amp;""))="SÍ",UPPER(TRIM(Datos!H462&amp;""))="SI",UPPER(TRIM(Datos!H462&amp;""))="NO"),IF(ISNUMBER(Datos!H462),AND(OR(H$1005="",Datos!H462&gt;=H$1005),OR(H$1006="",Datos!H462&lt;=H$1006)),FALSE),TRUE))))</f>
        <v>0.0</v>
      </c>
      <c r="I462">
        <f>IF(Datos!I462="",0,IF(AND(I$1008&lt;&gt;"",Datos!I462=I$1008),0,IF(I$1004=0,0,1-CHOOSE(I$1004,IF(ISNUMBER(Datos!I462),AND(OR(I$1005="",Datos!I462&gt;=I$1005),OR(I$1006="",Datos!I462&lt;=I$1006)),FALSE),IF(ISNUMBER(Datos!I462),AND(Datos!I462=INT(Datos!I462),AND(OR(I$1005="",Datos!I462&gt;=I$1005),OR(I$1006="",Datos!I462&lt;=I$1006))),FALSE),OR(ISNUMBER(FIND(";"&amp;UPPER(TRIM(Datos!I462&amp;""))&amp;"=",I$1007)),ISNUMBER(FIND(";"&amp;UPPER(TRIM(Datos!I462&amp;""))&amp;";",I$1007))),OR(UPPER(TRIM(Datos!I462&amp;""))="SÍ",UPPER(TRIM(Datos!I462&amp;""))="SI",UPPER(TRIM(Datos!I462&amp;""))="NO"),IF(ISNUMBER(Datos!I462),AND(OR(I$1005="",Datos!I462&gt;=I$1005),OR(I$1006="",Datos!I462&lt;=I$1006)),FALSE),TRUE))))</f>
        <v>0.0</v>
      </c>
      <c r="J462">
        <f>IF(Datos!J462="",0,IF(AND(J$1008&lt;&gt;"",Datos!J462=J$1008),0,IF(J$1004=0,0,1-CHOOSE(J$1004,IF(ISNUMBER(Datos!J462),AND(OR(J$1005="",Datos!J462&gt;=J$1005),OR(J$1006="",Datos!J462&lt;=J$1006)),FALSE),IF(ISNUMBER(Datos!J462),AND(Datos!J462=INT(Datos!J462),AND(OR(J$1005="",Datos!J462&gt;=J$1005),OR(J$1006="",Datos!J462&lt;=J$1006))),FALSE),OR(ISNUMBER(FIND(";"&amp;UPPER(TRIM(Datos!J462&amp;""))&amp;"=",J$1007)),ISNUMBER(FIND(";"&amp;UPPER(TRIM(Datos!J462&amp;""))&amp;";",J$1007))),OR(UPPER(TRIM(Datos!J462&amp;""))="SÍ",UPPER(TRIM(Datos!J462&amp;""))="SI",UPPER(TRIM(Datos!J462&amp;""))="NO"),IF(ISNUMBER(Datos!J462),AND(OR(J$1005="",Datos!J462&gt;=J$1005),OR(J$1006="",Datos!J462&lt;=J$1006)),FALSE),TRUE))))</f>
        <v>0.0</v>
      </c>
      <c r="K462">
        <f>IF(Datos!K462="",0,IF(AND(K$1008&lt;&gt;"",Datos!K462=K$1008),0,IF(K$1004=0,0,1-CHOOSE(K$1004,IF(ISNUMBER(Datos!K462),AND(OR(K$1005="",Datos!K462&gt;=K$1005),OR(K$1006="",Datos!K462&lt;=K$1006)),FALSE),IF(ISNUMBER(Datos!K462),AND(Datos!K462=INT(Datos!K462),AND(OR(K$1005="",Datos!K462&gt;=K$1005),OR(K$1006="",Datos!K462&lt;=K$1006))),FALSE),OR(ISNUMBER(FIND(";"&amp;UPPER(TRIM(Datos!K462&amp;""))&amp;"=",K$1007)),ISNUMBER(FIND(";"&amp;UPPER(TRIM(Datos!K462&amp;""))&amp;";",K$1007))),OR(UPPER(TRIM(Datos!K462&amp;""))="SÍ",UPPER(TRIM(Datos!K462&amp;""))="SI",UPPER(TRIM(Datos!K462&amp;""))="NO"),IF(ISNUMBER(Datos!K462),AND(OR(K$1005="",Datos!K462&gt;=K$1005),OR(K$1006="",Datos!K462&lt;=K$1006)),FALSE),TRUE))))</f>
        <v>0.0</v>
      </c>
      <c r="L462">
        <f>IF(Datos!L462="",0,IF(AND(L$1008&lt;&gt;"",Datos!L462=L$1008),0,IF(L$1004=0,0,1-CHOOSE(L$1004,IF(ISNUMBER(Datos!L462),AND(OR(L$1005="",Datos!L462&gt;=L$1005),OR(L$1006="",Datos!L462&lt;=L$1006)),FALSE),IF(ISNUMBER(Datos!L462),AND(Datos!L462=INT(Datos!L462),AND(OR(L$1005="",Datos!L462&gt;=L$1005),OR(L$1006="",Datos!L462&lt;=L$1006))),FALSE),OR(ISNUMBER(FIND(";"&amp;UPPER(TRIM(Datos!L462&amp;""))&amp;"=",L$1007)),ISNUMBER(FIND(";"&amp;UPPER(TRIM(Datos!L462&amp;""))&amp;";",L$1007))),OR(UPPER(TRIM(Datos!L462&amp;""))="SÍ",UPPER(TRIM(Datos!L462&amp;""))="SI",UPPER(TRIM(Datos!L462&amp;""))="NO"),IF(ISNUMBER(Datos!L462),AND(OR(L$1005="",Datos!L462&gt;=L$1005),OR(L$1006="",Datos!L462&lt;=L$1006)),FALSE),TRUE))))</f>
        <v>0.0</v>
      </c>
      <c r="M462">
        <f>IF(Datos!M462="",0,IF(AND(M$1008&lt;&gt;"",Datos!M462=M$1008),0,IF(M$1004=0,0,1-CHOOSE(M$1004,IF(ISNUMBER(Datos!M462),AND(OR(M$1005="",Datos!M462&gt;=M$1005),OR(M$1006="",Datos!M462&lt;=M$1006)),FALSE),IF(ISNUMBER(Datos!M462),AND(Datos!M462=INT(Datos!M462),AND(OR(M$1005="",Datos!M462&gt;=M$1005),OR(M$1006="",Datos!M462&lt;=M$1006))),FALSE),OR(ISNUMBER(FIND(";"&amp;UPPER(TRIM(Datos!M462&amp;""))&amp;"=",M$1007)),ISNUMBER(FIND(";"&amp;UPPER(TRIM(Datos!M462&amp;""))&amp;";",M$1007))),OR(UPPER(TRIM(Datos!M462&amp;""))="SÍ",UPPER(TRIM(Datos!M462&amp;""))="SI",UPPER(TRIM(Datos!M462&amp;""))="NO"),IF(ISNUMBER(Datos!M462),AND(OR(M$1005="",Datos!M462&gt;=M$1005),OR(M$1006="",Datos!M462&lt;=M$1006)),FALSE),TRUE))))</f>
        <v>0.0</v>
      </c>
      <c r="N462">
        <f>IF(Datos!N462="",0,IF(AND(N$1008&lt;&gt;"",Datos!N462=N$1008),0,IF(N$1004=0,0,1-CHOOSE(N$1004,IF(ISNUMBER(Datos!N462),AND(OR(N$1005="",Datos!N462&gt;=N$1005),OR(N$1006="",Datos!N462&lt;=N$1006)),FALSE),IF(ISNUMBER(Datos!N462),AND(Datos!N462=INT(Datos!N462),AND(OR(N$1005="",Datos!N462&gt;=N$1005),OR(N$1006="",Datos!N462&lt;=N$1006))),FALSE),OR(ISNUMBER(FIND(";"&amp;UPPER(TRIM(Datos!N462&amp;""))&amp;"=",N$1007)),ISNUMBER(FIND(";"&amp;UPPER(TRIM(Datos!N462&amp;""))&amp;";",N$1007))),OR(UPPER(TRIM(Datos!N462&amp;""))="SÍ",UPPER(TRIM(Datos!N462&amp;""))="SI",UPPER(TRIM(Datos!N462&amp;""))="NO"),IF(ISNUMBER(Datos!N462),AND(OR(N$1005="",Datos!N462&gt;=N$1005),OR(N$1006="",Datos!N462&lt;=N$1006)),FALSE),TRUE))))</f>
        <v>0.0</v>
      </c>
      <c r="O462">
        <f>IF(Datos!O462="",0,IF(AND(O$1008&lt;&gt;"",Datos!O462=O$1008),0,IF(O$1004=0,0,1-CHOOSE(O$1004,IF(ISNUMBER(Datos!O462),AND(OR(O$1005="",Datos!O462&gt;=O$1005),OR(O$1006="",Datos!O462&lt;=O$1006)),FALSE),IF(ISNUMBER(Datos!O462),AND(Datos!O462=INT(Datos!O462),AND(OR(O$1005="",Datos!O462&gt;=O$1005),OR(O$1006="",Datos!O462&lt;=O$1006))),FALSE),OR(ISNUMBER(FIND(";"&amp;UPPER(TRIM(Datos!O462&amp;""))&amp;"=",O$1007)),ISNUMBER(FIND(";"&amp;UPPER(TRIM(Datos!O462&amp;""))&amp;";",O$1007))),OR(UPPER(TRIM(Datos!O462&amp;""))="SÍ",UPPER(TRIM(Datos!O462&amp;""))="SI",UPPER(TRIM(Datos!O462&amp;""))="NO"),IF(ISNUMBER(Datos!O462),AND(OR(O$1005="",Datos!O462&gt;=O$1005),OR(O$1006="",Datos!O462&lt;=O$1006)),FALSE),TRUE))))</f>
        <v>0.0</v>
      </c>
      <c r="P462">
        <f>IF(Datos!P462="",0,IF(AND(P$1008&lt;&gt;"",Datos!P462=P$1008),0,IF(P$1004=0,0,1-CHOOSE(P$1004,IF(ISNUMBER(Datos!P462),AND(OR(P$1005="",Datos!P462&gt;=P$1005),OR(P$1006="",Datos!P462&lt;=P$1006)),FALSE),IF(ISNUMBER(Datos!P462),AND(Datos!P462=INT(Datos!P462),AND(OR(P$1005="",Datos!P462&gt;=P$1005),OR(P$1006="",Datos!P462&lt;=P$1006))),FALSE),OR(ISNUMBER(FIND(";"&amp;UPPER(TRIM(Datos!P462&amp;""))&amp;"=",P$1007)),ISNUMBER(FIND(";"&amp;UPPER(TRIM(Datos!P462&amp;""))&amp;";",P$1007))),OR(UPPER(TRIM(Datos!P462&amp;""))="SÍ",UPPER(TRIM(Datos!P462&amp;""))="SI",UPPER(TRIM(Datos!P462&amp;""))="NO"),IF(ISNUMBER(Datos!P462),AND(OR(P$1005="",Datos!P462&gt;=P$1005),OR(P$1006="",Datos!P462&lt;=P$1006)),FALSE),TRUE))))</f>
        <v>0.0</v>
      </c>
      <c r="Q462">
        <f>IF(Datos!Q462="",0,IF(AND(Q$1008&lt;&gt;"",Datos!Q462=Q$1008),0,IF(Q$1004=0,0,1-CHOOSE(Q$1004,IF(ISNUMBER(Datos!Q462),AND(OR(Q$1005="",Datos!Q462&gt;=Q$1005),OR(Q$1006="",Datos!Q462&lt;=Q$1006)),FALSE),IF(ISNUMBER(Datos!Q462),AND(Datos!Q462=INT(Datos!Q462),AND(OR(Q$1005="",Datos!Q462&gt;=Q$1005),OR(Q$1006="",Datos!Q462&lt;=Q$1006))),FALSE),OR(ISNUMBER(FIND(";"&amp;UPPER(TRIM(Datos!Q462&amp;""))&amp;"=",Q$1007)),ISNUMBER(FIND(";"&amp;UPPER(TRIM(Datos!Q462&amp;""))&amp;";",Q$1007))),OR(UPPER(TRIM(Datos!Q462&amp;""))="SÍ",UPPER(TRIM(Datos!Q462&amp;""))="SI",UPPER(TRIM(Datos!Q462&amp;""))="NO"),IF(ISNUMBER(Datos!Q462),AND(OR(Q$1005="",Datos!Q462&gt;=Q$1005),OR(Q$1006="",Datos!Q462&lt;=Q$1006)),FALSE),TRUE))))</f>
        <v>0.0</v>
      </c>
      <c r="R462">
        <f>IF(Datos!R462="",0,IF(AND(R$1008&lt;&gt;"",Datos!R462=R$1008),0,IF(R$1004=0,0,1-CHOOSE(R$1004,IF(ISNUMBER(Datos!R462),AND(OR(R$1005="",Datos!R462&gt;=R$1005),OR(R$1006="",Datos!R462&lt;=R$1006)),FALSE),IF(ISNUMBER(Datos!R462),AND(Datos!R462=INT(Datos!R462),AND(OR(R$1005="",Datos!R462&gt;=R$1005),OR(R$1006="",Datos!R462&lt;=R$1006))),FALSE),OR(ISNUMBER(FIND(";"&amp;UPPER(TRIM(Datos!R462&amp;""))&amp;"=",R$1007)),ISNUMBER(FIND(";"&amp;UPPER(TRIM(Datos!R462&amp;""))&amp;";",R$1007))),OR(UPPER(TRIM(Datos!R462&amp;""))="SÍ",UPPER(TRIM(Datos!R462&amp;""))="SI",UPPER(TRIM(Datos!R462&amp;""))="NO"),IF(ISNUMBER(Datos!R462),AND(OR(R$1005="",Datos!R462&gt;=R$1005),OR(R$1006="",Datos!R462&lt;=R$1006)),FALSE),TRUE))))</f>
        <v>0.0</v>
      </c>
      <c r="S462">
        <f>IF(Datos!S462="",0,IF(AND(S$1008&lt;&gt;"",Datos!S462=S$1008),0,IF(S$1004=0,0,1-CHOOSE(S$1004,IF(ISNUMBER(Datos!S462),AND(OR(S$1005="",Datos!S462&gt;=S$1005),OR(S$1006="",Datos!S462&lt;=S$1006)),FALSE),IF(ISNUMBER(Datos!S462),AND(Datos!S462=INT(Datos!S462),AND(OR(S$1005="",Datos!S462&gt;=S$1005),OR(S$1006="",Datos!S462&lt;=S$1006))),FALSE),OR(ISNUMBER(FIND(";"&amp;UPPER(TRIM(Datos!S462&amp;""))&amp;"=",S$1007)),ISNUMBER(FIND(";"&amp;UPPER(TRIM(Datos!S462&amp;""))&amp;";",S$1007))),OR(UPPER(TRIM(Datos!S462&amp;""))="SÍ",UPPER(TRIM(Datos!S462&amp;""))="SI",UPPER(TRIM(Datos!S462&amp;""))="NO"),IF(ISNUMBER(Datos!S462),AND(OR(S$1005="",Datos!S462&gt;=S$1005),OR(S$1006="",Datos!S462&lt;=S$1006)),FALSE),TRUE))))</f>
        <v>0.0</v>
      </c>
      <c r="T462">
        <f>IF(Datos!T462="",0,IF(AND(T$1008&lt;&gt;"",Datos!T462=T$1008),0,IF(T$1004=0,0,1-CHOOSE(T$1004,IF(ISNUMBER(Datos!T462),AND(OR(T$1005="",Datos!T462&gt;=T$1005),OR(T$1006="",Datos!T462&lt;=T$1006)),FALSE),IF(ISNUMBER(Datos!T462),AND(Datos!T462=INT(Datos!T462),AND(OR(T$1005="",Datos!T462&gt;=T$1005),OR(T$1006="",Datos!T462&lt;=T$1006))),FALSE),OR(ISNUMBER(FIND(";"&amp;UPPER(TRIM(Datos!T462&amp;""))&amp;"=",T$1007)),ISNUMBER(FIND(";"&amp;UPPER(TRIM(Datos!T462&amp;""))&amp;";",T$1007))),OR(UPPER(TRIM(Datos!T462&amp;""))="SÍ",UPPER(TRIM(Datos!T462&amp;""))="SI",UPPER(TRIM(Datos!T462&amp;""))="NO"),IF(ISNUMBER(Datos!T462),AND(OR(T$1005="",Datos!T462&gt;=T$1005),OR(T$1006="",Datos!T462&lt;=T$1006)),FALSE),TRUE))))</f>
        <v>0.0</v>
      </c>
      <c r="U462">
        <f>IF(Datos!U462="",0,IF(AND(U$1008&lt;&gt;"",Datos!U462=U$1008),0,IF(U$1004=0,0,1-CHOOSE(U$1004,IF(ISNUMBER(Datos!U462),AND(OR(U$1005="",Datos!U462&gt;=U$1005),OR(U$1006="",Datos!U462&lt;=U$1006)),FALSE),IF(ISNUMBER(Datos!U462),AND(Datos!U462=INT(Datos!U462),AND(OR(U$1005="",Datos!U462&gt;=U$1005),OR(U$1006="",Datos!U462&lt;=U$1006))),FALSE),OR(ISNUMBER(FIND(";"&amp;UPPER(TRIM(Datos!U462&amp;""))&amp;"=",U$1007)),ISNUMBER(FIND(";"&amp;UPPER(TRIM(Datos!U462&amp;""))&amp;";",U$1007))),OR(UPPER(TRIM(Datos!U462&amp;""))="SÍ",UPPER(TRIM(Datos!U462&amp;""))="SI",UPPER(TRIM(Datos!U462&amp;""))="NO"),IF(ISNUMBER(Datos!U462),AND(OR(U$1005="",Datos!U462&gt;=U$1005),OR(U$1006="",Datos!U462&lt;=U$1006)),FALSE),TRUE))))</f>
        <v>0.0</v>
      </c>
      <c r="V462">
        <f>IF(Datos!V462="",0,IF(AND(V$1008&lt;&gt;"",Datos!V462=V$1008),0,IF(V$1004=0,0,1-CHOOSE(V$1004,IF(ISNUMBER(Datos!V462),AND(OR(V$1005="",Datos!V462&gt;=V$1005),OR(V$1006="",Datos!V462&lt;=V$1006)),FALSE),IF(ISNUMBER(Datos!V462),AND(Datos!V462=INT(Datos!V462),AND(OR(V$1005="",Datos!V462&gt;=V$1005),OR(V$1006="",Datos!V462&lt;=V$1006))),FALSE),OR(ISNUMBER(FIND(";"&amp;UPPER(TRIM(Datos!V462&amp;""))&amp;"=",V$1007)),ISNUMBER(FIND(";"&amp;UPPER(TRIM(Datos!V462&amp;""))&amp;";",V$1007))),OR(UPPER(TRIM(Datos!V462&amp;""))="SÍ",UPPER(TRIM(Datos!V462&amp;""))="SI",UPPER(TRIM(Datos!V462&amp;""))="NO"),IF(ISNUMBER(Datos!V462),AND(OR(V$1005="",Datos!V462&gt;=V$1005),OR(V$1006="",Datos!V462&lt;=V$1006)),FALSE),TRUE))))</f>
        <v>0.0</v>
      </c>
      <c r="W462">
        <f>IF(Datos!W462="",0,IF(AND(W$1008&lt;&gt;"",Datos!W462=W$1008),0,IF(W$1004=0,0,1-CHOOSE(W$1004,IF(ISNUMBER(Datos!W462),AND(OR(W$1005="",Datos!W462&gt;=W$1005),OR(W$1006="",Datos!W462&lt;=W$1006)),FALSE),IF(ISNUMBER(Datos!W462),AND(Datos!W462=INT(Datos!W462),AND(OR(W$1005="",Datos!W462&gt;=W$1005),OR(W$1006="",Datos!W462&lt;=W$1006))),FALSE),OR(ISNUMBER(FIND(";"&amp;UPPER(TRIM(Datos!W462&amp;""))&amp;"=",W$1007)),ISNUMBER(FIND(";"&amp;UPPER(TRIM(Datos!W462&amp;""))&amp;";",W$1007))),OR(UPPER(TRIM(Datos!W462&amp;""))="SÍ",UPPER(TRIM(Datos!W462&amp;""))="SI",UPPER(TRIM(Datos!W462&amp;""))="NO"),IF(ISNUMBER(Datos!W462),AND(OR(W$1005="",Datos!W462&gt;=W$1005),OR(W$1006="",Datos!W462&lt;=W$1006)),FALSE),TRUE))))</f>
        <v>0.0</v>
      </c>
      <c r="X462">
        <f>IF(Datos!X462="",0,IF(AND(X$1008&lt;&gt;"",Datos!X462=X$1008),0,IF(X$1004=0,0,1-CHOOSE(X$1004,IF(ISNUMBER(Datos!X462),AND(OR(X$1005="",Datos!X462&gt;=X$1005),OR(X$1006="",Datos!X462&lt;=X$1006)),FALSE),IF(ISNUMBER(Datos!X462),AND(Datos!X462=INT(Datos!X462),AND(OR(X$1005="",Datos!X462&gt;=X$1005),OR(X$1006="",Datos!X462&lt;=X$1006))),FALSE),OR(ISNUMBER(FIND(";"&amp;UPPER(TRIM(Datos!X462&amp;""))&amp;"=",X$1007)),ISNUMBER(FIND(";"&amp;UPPER(TRIM(Datos!X462&amp;""))&amp;";",X$1007))),OR(UPPER(TRIM(Datos!X462&amp;""))="SÍ",UPPER(TRIM(Datos!X462&amp;""))="SI",UPPER(TRIM(Datos!X462&amp;""))="NO"),IF(ISNUMBER(Datos!X462),AND(OR(X$1005="",Datos!X462&gt;=X$1005),OR(X$1006="",Datos!X462&lt;=X$1006)),FALSE),TRUE))))</f>
        <v>0.0</v>
      </c>
      <c r="Y462">
        <f>IF(Datos!Y462="",0,IF(AND(Y$1008&lt;&gt;"",Datos!Y462=Y$1008),0,IF(Y$1004=0,0,1-CHOOSE(Y$1004,IF(ISNUMBER(Datos!Y462),AND(OR(Y$1005="",Datos!Y462&gt;=Y$1005),OR(Y$1006="",Datos!Y462&lt;=Y$1006)),FALSE),IF(ISNUMBER(Datos!Y462),AND(Datos!Y462=INT(Datos!Y462),AND(OR(Y$1005="",Datos!Y462&gt;=Y$1005),OR(Y$1006="",Datos!Y462&lt;=Y$1006))),FALSE),OR(ISNUMBER(FIND(";"&amp;UPPER(TRIM(Datos!Y462&amp;""))&amp;"=",Y$1007)),ISNUMBER(FIND(";"&amp;UPPER(TRIM(Datos!Y462&amp;""))&amp;";",Y$1007))),OR(UPPER(TRIM(Datos!Y462&amp;""))="SÍ",UPPER(TRIM(Datos!Y462&amp;""))="SI",UPPER(TRIM(Datos!Y462&amp;""))="NO"),IF(ISNUMBER(Datos!Y462),AND(OR(Y$1005="",Datos!Y462&gt;=Y$1005),OR(Y$1006="",Datos!Y462&lt;=Y$1006)),FALSE),TRUE))))</f>
        <v>0.0</v>
      </c>
      <c r="Z462">
        <f>IF(Datos!Z462="",0,IF(AND(Z$1008&lt;&gt;"",Datos!Z462=Z$1008),0,IF(Z$1004=0,0,1-CHOOSE(Z$1004,IF(ISNUMBER(Datos!Z462),AND(OR(Z$1005="",Datos!Z462&gt;=Z$1005),OR(Z$1006="",Datos!Z462&lt;=Z$1006)),FALSE),IF(ISNUMBER(Datos!Z462),AND(Datos!Z462=INT(Datos!Z462),AND(OR(Z$1005="",Datos!Z462&gt;=Z$1005),OR(Z$1006="",Datos!Z462&lt;=Z$1006))),FALSE),OR(ISNUMBER(FIND(";"&amp;UPPER(TRIM(Datos!Z462&amp;""))&amp;"=",Z$1007)),ISNUMBER(FIND(";"&amp;UPPER(TRIM(Datos!Z462&amp;""))&amp;";",Z$1007))),OR(UPPER(TRIM(Datos!Z462&amp;""))="SÍ",UPPER(TRIM(Datos!Z462&amp;""))="SI",UPPER(TRIM(Datos!Z462&amp;""))="NO"),IF(ISNUMBER(Datos!Z462),AND(OR(Z$1005="",Datos!Z462&gt;=Z$1005),OR(Z$1006="",Datos!Z462&lt;=Z$1006)),FALSE),TRUE))))</f>
        <v>0.0</v>
      </c>
      <c r="AA462">
        <f>IF(Datos!AA462="",0,IF(AND(AA$1008&lt;&gt;"",Datos!AA462=AA$1008),0,IF(AA$1004=0,0,1-CHOOSE(AA$1004,IF(ISNUMBER(Datos!AA462),AND(OR(AA$1005="",Datos!AA462&gt;=AA$1005),OR(AA$1006="",Datos!AA462&lt;=AA$1006)),FALSE),IF(ISNUMBER(Datos!AA462),AND(Datos!AA462=INT(Datos!AA462),AND(OR(AA$1005="",Datos!AA462&gt;=AA$1005),OR(AA$1006="",Datos!AA462&lt;=AA$1006))),FALSE),OR(ISNUMBER(FIND(";"&amp;UPPER(TRIM(Datos!AA462&amp;""))&amp;"=",AA$1007)),ISNUMBER(FIND(";"&amp;UPPER(TRIM(Datos!AA462&amp;""))&amp;";",AA$1007))),OR(UPPER(TRIM(Datos!AA462&amp;""))="SÍ",UPPER(TRIM(Datos!AA462&amp;""))="SI",UPPER(TRIM(Datos!AA462&amp;""))="NO"),IF(ISNUMBER(Datos!AA462),AND(OR(AA$1005="",Datos!AA462&gt;=AA$1005),OR(AA$1006="",Datos!AA462&lt;=AA$1006)),FALSE),TRUE))))</f>
        <v>0.0</v>
      </c>
      <c r="AB462">
        <f>IF(Datos!AB462="",0,IF(AND(AB$1008&lt;&gt;"",Datos!AB462=AB$1008),0,IF(AB$1004=0,0,1-CHOOSE(AB$1004,IF(ISNUMBER(Datos!AB462),AND(OR(AB$1005="",Datos!AB462&gt;=AB$1005),OR(AB$1006="",Datos!AB462&lt;=AB$1006)),FALSE),IF(ISNUMBER(Datos!AB462),AND(Datos!AB462=INT(Datos!AB462),AND(OR(AB$1005="",Datos!AB462&gt;=AB$1005),OR(AB$1006="",Datos!AB462&lt;=AB$1006))),FALSE),OR(ISNUMBER(FIND(";"&amp;UPPER(TRIM(Datos!AB462&amp;""))&amp;"=",AB$1007)),ISNUMBER(FIND(";"&amp;UPPER(TRIM(Datos!AB462&amp;""))&amp;";",AB$1007))),OR(UPPER(TRIM(Datos!AB462&amp;""))="SÍ",UPPER(TRIM(Datos!AB462&amp;""))="SI",UPPER(TRIM(Datos!AB462&amp;""))="NO"),IF(ISNUMBER(Datos!AB462),AND(OR(AB$1005="",Datos!AB462&gt;=AB$1005),OR(AB$1006="",Datos!AB462&lt;=AB$1006)),FALSE),TRUE))))</f>
        <v>0.0</v>
      </c>
      <c r="AC462">
        <f>IF(Datos!AC462="",0,IF(AND(AC$1008&lt;&gt;"",Datos!AC462=AC$1008),0,IF(AC$1004=0,0,1-CHOOSE(AC$1004,IF(ISNUMBER(Datos!AC462),AND(OR(AC$1005="",Datos!AC462&gt;=AC$1005),OR(AC$1006="",Datos!AC462&lt;=AC$1006)),FALSE),IF(ISNUMBER(Datos!AC462),AND(Datos!AC462=INT(Datos!AC462),AND(OR(AC$1005="",Datos!AC462&gt;=AC$1005),OR(AC$1006="",Datos!AC462&lt;=AC$1006))),FALSE),OR(ISNUMBER(FIND(";"&amp;UPPER(TRIM(Datos!AC462&amp;""))&amp;"=",AC$1007)),ISNUMBER(FIND(";"&amp;UPPER(TRIM(Datos!AC462&amp;""))&amp;";",AC$1007))),OR(UPPER(TRIM(Datos!AC462&amp;""))="SÍ",UPPER(TRIM(Datos!AC462&amp;""))="SI",UPPER(TRIM(Datos!AC462&amp;""))="NO"),IF(ISNUMBER(Datos!AC462),AND(OR(AC$1005="",Datos!AC462&gt;=AC$1005),OR(AC$1006="",Datos!AC462&lt;=AC$1006)),FALSE),TRUE))))</f>
        <v>0.0</v>
      </c>
      <c r="AD462">
        <f>IF(Datos!AD462="",0,IF(AND(AD$1008&lt;&gt;"",Datos!AD462=AD$1008),0,IF(AD$1004=0,0,1-CHOOSE(AD$1004,IF(ISNUMBER(Datos!AD462),AND(OR(AD$1005="",Datos!AD462&gt;=AD$1005),OR(AD$1006="",Datos!AD462&lt;=AD$1006)),FALSE),IF(ISNUMBER(Datos!AD462),AND(Datos!AD462=INT(Datos!AD462),AND(OR(AD$1005="",Datos!AD462&gt;=AD$1005),OR(AD$1006="",Datos!AD462&lt;=AD$1006))),FALSE),OR(ISNUMBER(FIND(";"&amp;UPPER(TRIM(Datos!AD462&amp;""))&amp;"=",AD$1007)),ISNUMBER(FIND(";"&amp;UPPER(TRIM(Datos!AD462&amp;""))&amp;";",AD$1007))),OR(UPPER(TRIM(Datos!AD462&amp;""))="SÍ",UPPER(TRIM(Datos!AD462&amp;""))="SI",UPPER(TRIM(Datos!AD462&amp;""))="NO"),IF(ISNUMBER(Datos!AD462),AND(OR(AD$1005="",Datos!AD462&gt;=AD$1005),OR(AD$1006="",Datos!AD462&lt;=AD$1006)),FALSE),TRUE))))</f>
        <v>0.0</v>
      </c>
      <c r="AE462">
        <f>IF(Datos!AE462="",0,IF(AND(AE$1008&lt;&gt;"",Datos!AE462=AE$1008),0,IF(AE$1004=0,0,1-CHOOSE(AE$1004,IF(ISNUMBER(Datos!AE462),AND(OR(AE$1005="",Datos!AE462&gt;=AE$1005),OR(AE$1006="",Datos!AE462&lt;=AE$1006)),FALSE),IF(ISNUMBER(Datos!AE462),AND(Datos!AE462=INT(Datos!AE462),AND(OR(AE$1005="",Datos!AE462&gt;=AE$1005),OR(AE$1006="",Datos!AE462&lt;=AE$1006))),FALSE),OR(ISNUMBER(FIND(";"&amp;UPPER(TRIM(Datos!AE462&amp;""))&amp;"=",AE$1007)),ISNUMBER(FIND(";"&amp;UPPER(TRIM(Datos!AE462&amp;""))&amp;";",AE$1007))),OR(UPPER(TRIM(Datos!AE462&amp;""))="SÍ",UPPER(TRIM(Datos!AE462&amp;""))="SI",UPPER(TRIM(Datos!AE462&amp;""))="NO"),IF(ISNUMBER(Datos!AE462),AND(OR(AE$1005="",Datos!AE462&gt;=AE$1005),OR(AE$1006="",Datos!AE462&lt;=AE$1006)),FALSE),TRUE))))</f>
        <v>0.0</v>
      </c>
    </row>
    <row r="463" spans="2:31">
      <c r="B463">
        <f>IF(Datos!B463="",0,IF(AND(B$1008&lt;&gt;"",Datos!B463=B$1008),0,IF(B$1004=0,0,1-CHOOSE(B$1004,IF(ISNUMBER(Datos!B463),AND(OR(B$1005="",Datos!B463&gt;=B$1005),OR(B$1006="",Datos!B463&lt;=B$1006)),FALSE),IF(ISNUMBER(Datos!B463),AND(Datos!B463=INT(Datos!B463),AND(OR(B$1005="",Datos!B463&gt;=B$1005),OR(B$1006="",Datos!B463&lt;=B$1006))),FALSE),OR(ISNUMBER(FIND(";"&amp;UPPER(TRIM(Datos!B463&amp;""))&amp;"=",B$1007)),ISNUMBER(FIND(";"&amp;UPPER(TRIM(Datos!B463&amp;""))&amp;";",B$1007))),OR(UPPER(TRIM(Datos!B463&amp;""))="SÍ",UPPER(TRIM(Datos!B463&amp;""))="SI",UPPER(TRIM(Datos!B463&amp;""))="NO"),IF(ISNUMBER(Datos!B463),AND(OR(B$1005="",Datos!B463&gt;=B$1005),OR(B$1006="",Datos!B463&lt;=B$1006)),FALSE),TRUE))))</f>
        <v>0.0</v>
      </c>
      <c r="C463">
        <f>IF(Datos!C463="",0,IF(AND(C$1008&lt;&gt;"",Datos!C463=C$1008),0,IF(C$1004=0,0,1-CHOOSE(C$1004,IF(ISNUMBER(Datos!C463),AND(OR(C$1005="",Datos!C463&gt;=C$1005),OR(C$1006="",Datos!C463&lt;=C$1006)),FALSE),IF(ISNUMBER(Datos!C463),AND(Datos!C463=INT(Datos!C463),AND(OR(C$1005="",Datos!C463&gt;=C$1005),OR(C$1006="",Datos!C463&lt;=C$1006))),FALSE),OR(ISNUMBER(FIND(";"&amp;UPPER(TRIM(Datos!C463&amp;""))&amp;"=",C$1007)),ISNUMBER(FIND(";"&amp;UPPER(TRIM(Datos!C463&amp;""))&amp;";",C$1007))),OR(UPPER(TRIM(Datos!C463&amp;""))="SÍ",UPPER(TRIM(Datos!C463&amp;""))="SI",UPPER(TRIM(Datos!C463&amp;""))="NO"),IF(ISNUMBER(Datos!C463),AND(OR(C$1005="",Datos!C463&gt;=C$1005),OR(C$1006="",Datos!C463&lt;=C$1006)),FALSE),TRUE))))</f>
        <v>0.0</v>
      </c>
      <c r="D463">
        <f>IF(Datos!D463="",0,IF(AND(D$1008&lt;&gt;"",Datos!D463=D$1008),0,IF(D$1004=0,0,1-CHOOSE(D$1004,IF(ISNUMBER(Datos!D463),AND(OR(D$1005="",Datos!D463&gt;=D$1005),OR(D$1006="",Datos!D463&lt;=D$1006)),FALSE),IF(ISNUMBER(Datos!D463),AND(Datos!D463=INT(Datos!D463),AND(OR(D$1005="",Datos!D463&gt;=D$1005),OR(D$1006="",Datos!D463&lt;=D$1006))),FALSE),OR(ISNUMBER(FIND(";"&amp;UPPER(TRIM(Datos!D463&amp;""))&amp;"=",D$1007)),ISNUMBER(FIND(";"&amp;UPPER(TRIM(Datos!D463&amp;""))&amp;";",D$1007))),OR(UPPER(TRIM(Datos!D463&amp;""))="SÍ",UPPER(TRIM(Datos!D463&amp;""))="SI",UPPER(TRIM(Datos!D463&amp;""))="NO"),IF(ISNUMBER(Datos!D463),AND(OR(D$1005="",Datos!D463&gt;=D$1005),OR(D$1006="",Datos!D463&lt;=D$1006)),FALSE),TRUE))))</f>
        <v>0.0</v>
      </c>
      <c r="E463">
        <f>IF(Datos!E463="",0,IF(AND(E$1008&lt;&gt;"",Datos!E463=E$1008),0,IF(E$1004=0,0,1-CHOOSE(E$1004,IF(ISNUMBER(Datos!E463),AND(OR(E$1005="",Datos!E463&gt;=E$1005),OR(E$1006="",Datos!E463&lt;=E$1006)),FALSE),IF(ISNUMBER(Datos!E463),AND(Datos!E463=INT(Datos!E463),AND(OR(E$1005="",Datos!E463&gt;=E$1005),OR(E$1006="",Datos!E463&lt;=E$1006))),FALSE),OR(ISNUMBER(FIND(";"&amp;UPPER(TRIM(Datos!E463&amp;""))&amp;"=",E$1007)),ISNUMBER(FIND(";"&amp;UPPER(TRIM(Datos!E463&amp;""))&amp;";",E$1007))),OR(UPPER(TRIM(Datos!E463&amp;""))="SÍ",UPPER(TRIM(Datos!E463&amp;""))="SI",UPPER(TRIM(Datos!E463&amp;""))="NO"),IF(ISNUMBER(Datos!E463),AND(OR(E$1005="",Datos!E463&gt;=E$1005),OR(E$1006="",Datos!E463&lt;=E$1006)),FALSE),TRUE))))</f>
        <v>0.0</v>
      </c>
      <c r="F463">
        <f>IF(Datos!F463="",0,IF(AND(F$1008&lt;&gt;"",Datos!F463=F$1008),0,IF(F$1004=0,0,1-CHOOSE(F$1004,IF(ISNUMBER(Datos!F463),AND(OR(F$1005="",Datos!F463&gt;=F$1005),OR(F$1006="",Datos!F463&lt;=F$1006)),FALSE),IF(ISNUMBER(Datos!F463),AND(Datos!F463=INT(Datos!F463),AND(OR(F$1005="",Datos!F463&gt;=F$1005),OR(F$1006="",Datos!F463&lt;=F$1006))),FALSE),OR(ISNUMBER(FIND(";"&amp;UPPER(TRIM(Datos!F463&amp;""))&amp;"=",F$1007)),ISNUMBER(FIND(";"&amp;UPPER(TRIM(Datos!F463&amp;""))&amp;";",F$1007))),OR(UPPER(TRIM(Datos!F463&amp;""))="SÍ",UPPER(TRIM(Datos!F463&amp;""))="SI",UPPER(TRIM(Datos!F463&amp;""))="NO"),IF(ISNUMBER(Datos!F463),AND(OR(F$1005="",Datos!F463&gt;=F$1005),OR(F$1006="",Datos!F463&lt;=F$1006)),FALSE),TRUE))))</f>
        <v>0.0</v>
      </c>
      <c r="G463">
        <f>IF(Datos!G463="",0,IF(AND(G$1008&lt;&gt;"",Datos!G463=G$1008),0,IF(G$1004=0,0,1-CHOOSE(G$1004,IF(ISNUMBER(Datos!G463),AND(OR(G$1005="",Datos!G463&gt;=G$1005),OR(G$1006="",Datos!G463&lt;=G$1006)),FALSE),IF(ISNUMBER(Datos!G463),AND(Datos!G463=INT(Datos!G463),AND(OR(G$1005="",Datos!G463&gt;=G$1005),OR(G$1006="",Datos!G463&lt;=G$1006))),FALSE),OR(ISNUMBER(FIND(";"&amp;UPPER(TRIM(Datos!G463&amp;""))&amp;"=",G$1007)),ISNUMBER(FIND(";"&amp;UPPER(TRIM(Datos!G463&amp;""))&amp;";",G$1007))),OR(UPPER(TRIM(Datos!G463&amp;""))="SÍ",UPPER(TRIM(Datos!G463&amp;""))="SI",UPPER(TRIM(Datos!G463&amp;""))="NO"),IF(ISNUMBER(Datos!G463),AND(OR(G$1005="",Datos!G463&gt;=G$1005),OR(G$1006="",Datos!G463&lt;=G$1006)),FALSE),TRUE))))</f>
        <v>0.0</v>
      </c>
      <c r="H463">
        <f>IF(Datos!H463="",0,IF(AND(H$1008&lt;&gt;"",Datos!H463=H$1008),0,IF(H$1004=0,0,1-CHOOSE(H$1004,IF(ISNUMBER(Datos!H463),AND(OR(H$1005="",Datos!H463&gt;=H$1005),OR(H$1006="",Datos!H463&lt;=H$1006)),FALSE),IF(ISNUMBER(Datos!H463),AND(Datos!H463=INT(Datos!H463),AND(OR(H$1005="",Datos!H463&gt;=H$1005),OR(H$1006="",Datos!H463&lt;=H$1006))),FALSE),OR(ISNUMBER(FIND(";"&amp;UPPER(TRIM(Datos!H463&amp;""))&amp;"=",H$1007)),ISNUMBER(FIND(";"&amp;UPPER(TRIM(Datos!H463&amp;""))&amp;";",H$1007))),OR(UPPER(TRIM(Datos!H463&amp;""))="SÍ",UPPER(TRIM(Datos!H463&amp;""))="SI",UPPER(TRIM(Datos!H463&amp;""))="NO"),IF(ISNUMBER(Datos!H463),AND(OR(H$1005="",Datos!H463&gt;=H$1005),OR(H$1006="",Datos!H463&lt;=H$1006)),FALSE),TRUE))))</f>
        <v>0.0</v>
      </c>
      <c r="I463">
        <f>IF(Datos!I463="",0,IF(AND(I$1008&lt;&gt;"",Datos!I463=I$1008),0,IF(I$1004=0,0,1-CHOOSE(I$1004,IF(ISNUMBER(Datos!I463),AND(OR(I$1005="",Datos!I463&gt;=I$1005),OR(I$1006="",Datos!I463&lt;=I$1006)),FALSE),IF(ISNUMBER(Datos!I463),AND(Datos!I463=INT(Datos!I463),AND(OR(I$1005="",Datos!I463&gt;=I$1005),OR(I$1006="",Datos!I463&lt;=I$1006))),FALSE),OR(ISNUMBER(FIND(";"&amp;UPPER(TRIM(Datos!I463&amp;""))&amp;"=",I$1007)),ISNUMBER(FIND(";"&amp;UPPER(TRIM(Datos!I463&amp;""))&amp;";",I$1007))),OR(UPPER(TRIM(Datos!I463&amp;""))="SÍ",UPPER(TRIM(Datos!I463&amp;""))="SI",UPPER(TRIM(Datos!I463&amp;""))="NO"),IF(ISNUMBER(Datos!I463),AND(OR(I$1005="",Datos!I463&gt;=I$1005),OR(I$1006="",Datos!I463&lt;=I$1006)),FALSE),TRUE))))</f>
        <v>0.0</v>
      </c>
      <c r="J463">
        <f>IF(Datos!J463="",0,IF(AND(J$1008&lt;&gt;"",Datos!J463=J$1008),0,IF(J$1004=0,0,1-CHOOSE(J$1004,IF(ISNUMBER(Datos!J463),AND(OR(J$1005="",Datos!J463&gt;=J$1005),OR(J$1006="",Datos!J463&lt;=J$1006)),FALSE),IF(ISNUMBER(Datos!J463),AND(Datos!J463=INT(Datos!J463),AND(OR(J$1005="",Datos!J463&gt;=J$1005),OR(J$1006="",Datos!J463&lt;=J$1006))),FALSE),OR(ISNUMBER(FIND(";"&amp;UPPER(TRIM(Datos!J463&amp;""))&amp;"=",J$1007)),ISNUMBER(FIND(";"&amp;UPPER(TRIM(Datos!J463&amp;""))&amp;";",J$1007))),OR(UPPER(TRIM(Datos!J463&amp;""))="SÍ",UPPER(TRIM(Datos!J463&amp;""))="SI",UPPER(TRIM(Datos!J463&amp;""))="NO"),IF(ISNUMBER(Datos!J463),AND(OR(J$1005="",Datos!J463&gt;=J$1005),OR(J$1006="",Datos!J463&lt;=J$1006)),FALSE),TRUE))))</f>
        <v>0.0</v>
      </c>
      <c r="K463">
        <f>IF(Datos!K463="",0,IF(AND(K$1008&lt;&gt;"",Datos!K463=K$1008),0,IF(K$1004=0,0,1-CHOOSE(K$1004,IF(ISNUMBER(Datos!K463),AND(OR(K$1005="",Datos!K463&gt;=K$1005),OR(K$1006="",Datos!K463&lt;=K$1006)),FALSE),IF(ISNUMBER(Datos!K463),AND(Datos!K463=INT(Datos!K463),AND(OR(K$1005="",Datos!K463&gt;=K$1005),OR(K$1006="",Datos!K463&lt;=K$1006))),FALSE),OR(ISNUMBER(FIND(";"&amp;UPPER(TRIM(Datos!K463&amp;""))&amp;"=",K$1007)),ISNUMBER(FIND(";"&amp;UPPER(TRIM(Datos!K463&amp;""))&amp;";",K$1007))),OR(UPPER(TRIM(Datos!K463&amp;""))="SÍ",UPPER(TRIM(Datos!K463&amp;""))="SI",UPPER(TRIM(Datos!K463&amp;""))="NO"),IF(ISNUMBER(Datos!K463),AND(OR(K$1005="",Datos!K463&gt;=K$1005),OR(K$1006="",Datos!K463&lt;=K$1006)),FALSE),TRUE))))</f>
        <v>0.0</v>
      </c>
      <c r="L463">
        <f>IF(Datos!L463="",0,IF(AND(L$1008&lt;&gt;"",Datos!L463=L$1008),0,IF(L$1004=0,0,1-CHOOSE(L$1004,IF(ISNUMBER(Datos!L463),AND(OR(L$1005="",Datos!L463&gt;=L$1005),OR(L$1006="",Datos!L463&lt;=L$1006)),FALSE),IF(ISNUMBER(Datos!L463),AND(Datos!L463=INT(Datos!L463),AND(OR(L$1005="",Datos!L463&gt;=L$1005),OR(L$1006="",Datos!L463&lt;=L$1006))),FALSE),OR(ISNUMBER(FIND(";"&amp;UPPER(TRIM(Datos!L463&amp;""))&amp;"=",L$1007)),ISNUMBER(FIND(";"&amp;UPPER(TRIM(Datos!L463&amp;""))&amp;";",L$1007))),OR(UPPER(TRIM(Datos!L463&amp;""))="SÍ",UPPER(TRIM(Datos!L463&amp;""))="SI",UPPER(TRIM(Datos!L463&amp;""))="NO"),IF(ISNUMBER(Datos!L463),AND(OR(L$1005="",Datos!L463&gt;=L$1005),OR(L$1006="",Datos!L463&lt;=L$1006)),FALSE),TRUE))))</f>
        <v>0.0</v>
      </c>
      <c r="M463">
        <f>IF(Datos!M463="",0,IF(AND(M$1008&lt;&gt;"",Datos!M463=M$1008),0,IF(M$1004=0,0,1-CHOOSE(M$1004,IF(ISNUMBER(Datos!M463),AND(OR(M$1005="",Datos!M463&gt;=M$1005),OR(M$1006="",Datos!M463&lt;=M$1006)),FALSE),IF(ISNUMBER(Datos!M463),AND(Datos!M463=INT(Datos!M463),AND(OR(M$1005="",Datos!M463&gt;=M$1005),OR(M$1006="",Datos!M463&lt;=M$1006))),FALSE),OR(ISNUMBER(FIND(";"&amp;UPPER(TRIM(Datos!M463&amp;""))&amp;"=",M$1007)),ISNUMBER(FIND(";"&amp;UPPER(TRIM(Datos!M463&amp;""))&amp;";",M$1007))),OR(UPPER(TRIM(Datos!M463&amp;""))="SÍ",UPPER(TRIM(Datos!M463&amp;""))="SI",UPPER(TRIM(Datos!M463&amp;""))="NO"),IF(ISNUMBER(Datos!M463),AND(OR(M$1005="",Datos!M463&gt;=M$1005),OR(M$1006="",Datos!M463&lt;=M$1006)),FALSE),TRUE))))</f>
        <v>0.0</v>
      </c>
      <c r="N463">
        <f>IF(Datos!N463="",0,IF(AND(N$1008&lt;&gt;"",Datos!N463=N$1008),0,IF(N$1004=0,0,1-CHOOSE(N$1004,IF(ISNUMBER(Datos!N463),AND(OR(N$1005="",Datos!N463&gt;=N$1005),OR(N$1006="",Datos!N463&lt;=N$1006)),FALSE),IF(ISNUMBER(Datos!N463),AND(Datos!N463=INT(Datos!N463),AND(OR(N$1005="",Datos!N463&gt;=N$1005),OR(N$1006="",Datos!N463&lt;=N$1006))),FALSE),OR(ISNUMBER(FIND(";"&amp;UPPER(TRIM(Datos!N463&amp;""))&amp;"=",N$1007)),ISNUMBER(FIND(";"&amp;UPPER(TRIM(Datos!N463&amp;""))&amp;";",N$1007))),OR(UPPER(TRIM(Datos!N463&amp;""))="SÍ",UPPER(TRIM(Datos!N463&amp;""))="SI",UPPER(TRIM(Datos!N463&amp;""))="NO"),IF(ISNUMBER(Datos!N463),AND(OR(N$1005="",Datos!N463&gt;=N$1005),OR(N$1006="",Datos!N463&lt;=N$1006)),FALSE),TRUE))))</f>
        <v>0.0</v>
      </c>
      <c r="O463">
        <f>IF(Datos!O463="",0,IF(AND(O$1008&lt;&gt;"",Datos!O463=O$1008),0,IF(O$1004=0,0,1-CHOOSE(O$1004,IF(ISNUMBER(Datos!O463),AND(OR(O$1005="",Datos!O463&gt;=O$1005),OR(O$1006="",Datos!O463&lt;=O$1006)),FALSE),IF(ISNUMBER(Datos!O463),AND(Datos!O463=INT(Datos!O463),AND(OR(O$1005="",Datos!O463&gt;=O$1005),OR(O$1006="",Datos!O463&lt;=O$1006))),FALSE),OR(ISNUMBER(FIND(";"&amp;UPPER(TRIM(Datos!O463&amp;""))&amp;"=",O$1007)),ISNUMBER(FIND(";"&amp;UPPER(TRIM(Datos!O463&amp;""))&amp;";",O$1007))),OR(UPPER(TRIM(Datos!O463&amp;""))="SÍ",UPPER(TRIM(Datos!O463&amp;""))="SI",UPPER(TRIM(Datos!O463&amp;""))="NO"),IF(ISNUMBER(Datos!O463),AND(OR(O$1005="",Datos!O463&gt;=O$1005),OR(O$1006="",Datos!O463&lt;=O$1006)),FALSE),TRUE))))</f>
        <v>0.0</v>
      </c>
      <c r="P463">
        <f>IF(Datos!P463="",0,IF(AND(P$1008&lt;&gt;"",Datos!P463=P$1008),0,IF(P$1004=0,0,1-CHOOSE(P$1004,IF(ISNUMBER(Datos!P463),AND(OR(P$1005="",Datos!P463&gt;=P$1005),OR(P$1006="",Datos!P463&lt;=P$1006)),FALSE),IF(ISNUMBER(Datos!P463),AND(Datos!P463=INT(Datos!P463),AND(OR(P$1005="",Datos!P463&gt;=P$1005),OR(P$1006="",Datos!P463&lt;=P$1006))),FALSE),OR(ISNUMBER(FIND(";"&amp;UPPER(TRIM(Datos!P463&amp;""))&amp;"=",P$1007)),ISNUMBER(FIND(";"&amp;UPPER(TRIM(Datos!P463&amp;""))&amp;";",P$1007))),OR(UPPER(TRIM(Datos!P463&amp;""))="SÍ",UPPER(TRIM(Datos!P463&amp;""))="SI",UPPER(TRIM(Datos!P463&amp;""))="NO"),IF(ISNUMBER(Datos!P463),AND(OR(P$1005="",Datos!P463&gt;=P$1005),OR(P$1006="",Datos!P463&lt;=P$1006)),FALSE),TRUE))))</f>
        <v>0.0</v>
      </c>
      <c r="Q463">
        <f>IF(Datos!Q463="",0,IF(AND(Q$1008&lt;&gt;"",Datos!Q463=Q$1008),0,IF(Q$1004=0,0,1-CHOOSE(Q$1004,IF(ISNUMBER(Datos!Q463),AND(OR(Q$1005="",Datos!Q463&gt;=Q$1005),OR(Q$1006="",Datos!Q463&lt;=Q$1006)),FALSE),IF(ISNUMBER(Datos!Q463),AND(Datos!Q463=INT(Datos!Q463),AND(OR(Q$1005="",Datos!Q463&gt;=Q$1005),OR(Q$1006="",Datos!Q463&lt;=Q$1006))),FALSE),OR(ISNUMBER(FIND(";"&amp;UPPER(TRIM(Datos!Q463&amp;""))&amp;"=",Q$1007)),ISNUMBER(FIND(";"&amp;UPPER(TRIM(Datos!Q463&amp;""))&amp;";",Q$1007))),OR(UPPER(TRIM(Datos!Q463&amp;""))="SÍ",UPPER(TRIM(Datos!Q463&amp;""))="SI",UPPER(TRIM(Datos!Q463&amp;""))="NO"),IF(ISNUMBER(Datos!Q463),AND(OR(Q$1005="",Datos!Q463&gt;=Q$1005),OR(Q$1006="",Datos!Q463&lt;=Q$1006)),FALSE),TRUE))))</f>
        <v>0.0</v>
      </c>
      <c r="R463">
        <f>IF(Datos!R463="",0,IF(AND(R$1008&lt;&gt;"",Datos!R463=R$1008),0,IF(R$1004=0,0,1-CHOOSE(R$1004,IF(ISNUMBER(Datos!R463),AND(OR(R$1005="",Datos!R463&gt;=R$1005),OR(R$1006="",Datos!R463&lt;=R$1006)),FALSE),IF(ISNUMBER(Datos!R463),AND(Datos!R463=INT(Datos!R463),AND(OR(R$1005="",Datos!R463&gt;=R$1005),OR(R$1006="",Datos!R463&lt;=R$1006))),FALSE),OR(ISNUMBER(FIND(";"&amp;UPPER(TRIM(Datos!R463&amp;""))&amp;"=",R$1007)),ISNUMBER(FIND(";"&amp;UPPER(TRIM(Datos!R463&amp;""))&amp;";",R$1007))),OR(UPPER(TRIM(Datos!R463&amp;""))="SÍ",UPPER(TRIM(Datos!R463&amp;""))="SI",UPPER(TRIM(Datos!R463&amp;""))="NO"),IF(ISNUMBER(Datos!R463),AND(OR(R$1005="",Datos!R463&gt;=R$1005),OR(R$1006="",Datos!R463&lt;=R$1006)),FALSE),TRUE))))</f>
        <v>0.0</v>
      </c>
      <c r="S463">
        <f>IF(Datos!S463="",0,IF(AND(S$1008&lt;&gt;"",Datos!S463=S$1008),0,IF(S$1004=0,0,1-CHOOSE(S$1004,IF(ISNUMBER(Datos!S463),AND(OR(S$1005="",Datos!S463&gt;=S$1005),OR(S$1006="",Datos!S463&lt;=S$1006)),FALSE),IF(ISNUMBER(Datos!S463),AND(Datos!S463=INT(Datos!S463),AND(OR(S$1005="",Datos!S463&gt;=S$1005),OR(S$1006="",Datos!S463&lt;=S$1006))),FALSE),OR(ISNUMBER(FIND(";"&amp;UPPER(TRIM(Datos!S463&amp;""))&amp;"=",S$1007)),ISNUMBER(FIND(";"&amp;UPPER(TRIM(Datos!S463&amp;""))&amp;";",S$1007))),OR(UPPER(TRIM(Datos!S463&amp;""))="SÍ",UPPER(TRIM(Datos!S463&amp;""))="SI",UPPER(TRIM(Datos!S463&amp;""))="NO"),IF(ISNUMBER(Datos!S463),AND(OR(S$1005="",Datos!S463&gt;=S$1005),OR(S$1006="",Datos!S463&lt;=S$1006)),FALSE),TRUE))))</f>
        <v>0.0</v>
      </c>
      <c r="T463">
        <f>IF(Datos!T463="",0,IF(AND(T$1008&lt;&gt;"",Datos!T463=T$1008),0,IF(T$1004=0,0,1-CHOOSE(T$1004,IF(ISNUMBER(Datos!T463),AND(OR(T$1005="",Datos!T463&gt;=T$1005),OR(T$1006="",Datos!T463&lt;=T$1006)),FALSE),IF(ISNUMBER(Datos!T463),AND(Datos!T463=INT(Datos!T463),AND(OR(T$1005="",Datos!T463&gt;=T$1005),OR(T$1006="",Datos!T463&lt;=T$1006))),FALSE),OR(ISNUMBER(FIND(";"&amp;UPPER(TRIM(Datos!T463&amp;""))&amp;"=",T$1007)),ISNUMBER(FIND(";"&amp;UPPER(TRIM(Datos!T463&amp;""))&amp;";",T$1007))),OR(UPPER(TRIM(Datos!T463&amp;""))="SÍ",UPPER(TRIM(Datos!T463&amp;""))="SI",UPPER(TRIM(Datos!T463&amp;""))="NO"),IF(ISNUMBER(Datos!T463),AND(OR(T$1005="",Datos!T463&gt;=T$1005),OR(T$1006="",Datos!T463&lt;=T$1006)),FALSE),TRUE))))</f>
        <v>0.0</v>
      </c>
      <c r="U463">
        <f>IF(Datos!U463="",0,IF(AND(U$1008&lt;&gt;"",Datos!U463=U$1008),0,IF(U$1004=0,0,1-CHOOSE(U$1004,IF(ISNUMBER(Datos!U463),AND(OR(U$1005="",Datos!U463&gt;=U$1005),OR(U$1006="",Datos!U463&lt;=U$1006)),FALSE),IF(ISNUMBER(Datos!U463),AND(Datos!U463=INT(Datos!U463),AND(OR(U$1005="",Datos!U463&gt;=U$1005),OR(U$1006="",Datos!U463&lt;=U$1006))),FALSE),OR(ISNUMBER(FIND(";"&amp;UPPER(TRIM(Datos!U463&amp;""))&amp;"=",U$1007)),ISNUMBER(FIND(";"&amp;UPPER(TRIM(Datos!U463&amp;""))&amp;";",U$1007))),OR(UPPER(TRIM(Datos!U463&amp;""))="SÍ",UPPER(TRIM(Datos!U463&amp;""))="SI",UPPER(TRIM(Datos!U463&amp;""))="NO"),IF(ISNUMBER(Datos!U463),AND(OR(U$1005="",Datos!U463&gt;=U$1005),OR(U$1006="",Datos!U463&lt;=U$1006)),FALSE),TRUE))))</f>
        <v>0.0</v>
      </c>
      <c r="V463">
        <f>IF(Datos!V463="",0,IF(AND(V$1008&lt;&gt;"",Datos!V463=V$1008),0,IF(V$1004=0,0,1-CHOOSE(V$1004,IF(ISNUMBER(Datos!V463),AND(OR(V$1005="",Datos!V463&gt;=V$1005),OR(V$1006="",Datos!V463&lt;=V$1006)),FALSE),IF(ISNUMBER(Datos!V463),AND(Datos!V463=INT(Datos!V463),AND(OR(V$1005="",Datos!V463&gt;=V$1005),OR(V$1006="",Datos!V463&lt;=V$1006))),FALSE),OR(ISNUMBER(FIND(";"&amp;UPPER(TRIM(Datos!V463&amp;""))&amp;"=",V$1007)),ISNUMBER(FIND(";"&amp;UPPER(TRIM(Datos!V463&amp;""))&amp;";",V$1007))),OR(UPPER(TRIM(Datos!V463&amp;""))="SÍ",UPPER(TRIM(Datos!V463&amp;""))="SI",UPPER(TRIM(Datos!V463&amp;""))="NO"),IF(ISNUMBER(Datos!V463),AND(OR(V$1005="",Datos!V463&gt;=V$1005),OR(V$1006="",Datos!V463&lt;=V$1006)),FALSE),TRUE))))</f>
        <v>0.0</v>
      </c>
      <c r="W463">
        <f>IF(Datos!W463="",0,IF(AND(W$1008&lt;&gt;"",Datos!W463=W$1008),0,IF(W$1004=0,0,1-CHOOSE(W$1004,IF(ISNUMBER(Datos!W463),AND(OR(W$1005="",Datos!W463&gt;=W$1005),OR(W$1006="",Datos!W463&lt;=W$1006)),FALSE),IF(ISNUMBER(Datos!W463),AND(Datos!W463=INT(Datos!W463),AND(OR(W$1005="",Datos!W463&gt;=W$1005),OR(W$1006="",Datos!W463&lt;=W$1006))),FALSE),OR(ISNUMBER(FIND(";"&amp;UPPER(TRIM(Datos!W463&amp;""))&amp;"=",W$1007)),ISNUMBER(FIND(";"&amp;UPPER(TRIM(Datos!W463&amp;""))&amp;";",W$1007))),OR(UPPER(TRIM(Datos!W463&amp;""))="SÍ",UPPER(TRIM(Datos!W463&amp;""))="SI",UPPER(TRIM(Datos!W463&amp;""))="NO"),IF(ISNUMBER(Datos!W463),AND(OR(W$1005="",Datos!W463&gt;=W$1005),OR(W$1006="",Datos!W463&lt;=W$1006)),FALSE),TRUE))))</f>
        <v>0.0</v>
      </c>
      <c r="X463">
        <f>IF(Datos!X463="",0,IF(AND(X$1008&lt;&gt;"",Datos!X463=X$1008),0,IF(X$1004=0,0,1-CHOOSE(X$1004,IF(ISNUMBER(Datos!X463),AND(OR(X$1005="",Datos!X463&gt;=X$1005),OR(X$1006="",Datos!X463&lt;=X$1006)),FALSE),IF(ISNUMBER(Datos!X463),AND(Datos!X463=INT(Datos!X463),AND(OR(X$1005="",Datos!X463&gt;=X$1005),OR(X$1006="",Datos!X463&lt;=X$1006))),FALSE),OR(ISNUMBER(FIND(";"&amp;UPPER(TRIM(Datos!X463&amp;""))&amp;"=",X$1007)),ISNUMBER(FIND(";"&amp;UPPER(TRIM(Datos!X463&amp;""))&amp;";",X$1007))),OR(UPPER(TRIM(Datos!X463&amp;""))="SÍ",UPPER(TRIM(Datos!X463&amp;""))="SI",UPPER(TRIM(Datos!X463&amp;""))="NO"),IF(ISNUMBER(Datos!X463),AND(OR(X$1005="",Datos!X463&gt;=X$1005),OR(X$1006="",Datos!X463&lt;=X$1006)),FALSE),TRUE))))</f>
        <v>0.0</v>
      </c>
      <c r="Y463">
        <f>IF(Datos!Y463="",0,IF(AND(Y$1008&lt;&gt;"",Datos!Y463=Y$1008),0,IF(Y$1004=0,0,1-CHOOSE(Y$1004,IF(ISNUMBER(Datos!Y463),AND(OR(Y$1005="",Datos!Y463&gt;=Y$1005),OR(Y$1006="",Datos!Y463&lt;=Y$1006)),FALSE),IF(ISNUMBER(Datos!Y463),AND(Datos!Y463=INT(Datos!Y463),AND(OR(Y$1005="",Datos!Y463&gt;=Y$1005),OR(Y$1006="",Datos!Y463&lt;=Y$1006))),FALSE),OR(ISNUMBER(FIND(";"&amp;UPPER(TRIM(Datos!Y463&amp;""))&amp;"=",Y$1007)),ISNUMBER(FIND(";"&amp;UPPER(TRIM(Datos!Y463&amp;""))&amp;";",Y$1007))),OR(UPPER(TRIM(Datos!Y463&amp;""))="SÍ",UPPER(TRIM(Datos!Y463&amp;""))="SI",UPPER(TRIM(Datos!Y463&amp;""))="NO"),IF(ISNUMBER(Datos!Y463),AND(OR(Y$1005="",Datos!Y463&gt;=Y$1005),OR(Y$1006="",Datos!Y463&lt;=Y$1006)),FALSE),TRUE))))</f>
        <v>0.0</v>
      </c>
      <c r="Z463">
        <f>IF(Datos!Z463="",0,IF(AND(Z$1008&lt;&gt;"",Datos!Z463=Z$1008),0,IF(Z$1004=0,0,1-CHOOSE(Z$1004,IF(ISNUMBER(Datos!Z463),AND(OR(Z$1005="",Datos!Z463&gt;=Z$1005),OR(Z$1006="",Datos!Z463&lt;=Z$1006)),FALSE),IF(ISNUMBER(Datos!Z463),AND(Datos!Z463=INT(Datos!Z463),AND(OR(Z$1005="",Datos!Z463&gt;=Z$1005),OR(Z$1006="",Datos!Z463&lt;=Z$1006))),FALSE),OR(ISNUMBER(FIND(";"&amp;UPPER(TRIM(Datos!Z463&amp;""))&amp;"=",Z$1007)),ISNUMBER(FIND(";"&amp;UPPER(TRIM(Datos!Z463&amp;""))&amp;";",Z$1007))),OR(UPPER(TRIM(Datos!Z463&amp;""))="SÍ",UPPER(TRIM(Datos!Z463&amp;""))="SI",UPPER(TRIM(Datos!Z463&amp;""))="NO"),IF(ISNUMBER(Datos!Z463),AND(OR(Z$1005="",Datos!Z463&gt;=Z$1005),OR(Z$1006="",Datos!Z463&lt;=Z$1006)),FALSE),TRUE))))</f>
        <v>0.0</v>
      </c>
      <c r="AA463">
        <f>IF(Datos!AA463="",0,IF(AND(AA$1008&lt;&gt;"",Datos!AA463=AA$1008),0,IF(AA$1004=0,0,1-CHOOSE(AA$1004,IF(ISNUMBER(Datos!AA463),AND(OR(AA$1005="",Datos!AA463&gt;=AA$1005),OR(AA$1006="",Datos!AA463&lt;=AA$1006)),FALSE),IF(ISNUMBER(Datos!AA463),AND(Datos!AA463=INT(Datos!AA463),AND(OR(AA$1005="",Datos!AA463&gt;=AA$1005),OR(AA$1006="",Datos!AA463&lt;=AA$1006))),FALSE),OR(ISNUMBER(FIND(";"&amp;UPPER(TRIM(Datos!AA463&amp;""))&amp;"=",AA$1007)),ISNUMBER(FIND(";"&amp;UPPER(TRIM(Datos!AA463&amp;""))&amp;";",AA$1007))),OR(UPPER(TRIM(Datos!AA463&amp;""))="SÍ",UPPER(TRIM(Datos!AA463&amp;""))="SI",UPPER(TRIM(Datos!AA463&amp;""))="NO"),IF(ISNUMBER(Datos!AA463),AND(OR(AA$1005="",Datos!AA463&gt;=AA$1005),OR(AA$1006="",Datos!AA463&lt;=AA$1006)),FALSE),TRUE))))</f>
        <v>0.0</v>
      </c>
      <c r="AB463">
        <f>IF(Datos!AB463="",0,IF(AND(AB$1008&lt;&gt;"",Datos!AB463=AB$1008),0,IF(AB$1004=0,0,1-CHOOSE(AB$1004,IF(ISNUMBER(Datos!AB463),AND(OR(AB$1005="",Datos!AB463&gt;=AB$1005),OR(AB$1006="",Datos!AB463&lt;=AB$1006)),FALSE),IF(ISNUMBER(Datos!AB463),AND(Datos!AB463=INT(Datos!AB463),AND(OR(AB$1005="",Datos!AB463&gt;=AB$1005),OR(AB$1006="",Datos!AB463&lt;=AB$1006))),FALSE),OR(ISNUMBER(FIND(";"&amp;UPPER(TRIM(Datos!AB463&amp;""))&amp;"=",AB$1007)),ISNUMBER(FIND(";"&amp;UPPER(TRIM(Datos!AB463&amp;""))&amp;";",AB$1007))),OR(UPPER(TRIM(Datos!AB463&amp;""))="SÍ",UPPER(TRIM(Datos!AB463&amp;""))="SI",UPPER(TRIM(Datos!AB463&amp;""))="NO"),IF(ISNUMBER(Datos!AB463),AND(OR(AB$1005="",Datos!AB463&gt;=AB$1005),OR(AB$1006="",Datos!AB463&lt;=AB$1006)),FALSE),TRUE))))</f>
        <v>0.0</v>
      </c>
      <c r="AC463">
        <f>IF(Datos!AC463="",0,IF(AND(AC$1008&lt;&gt;"",Datos!AC463=AC$1008),0,IF(AC$1004=0,0,1-CHOOSE(AC$1004,IF(ISNUMBER(Datos!AC463),AND(OR(AC$1005="",Datos!AC463&gt;=AC$1005),OR(AC$1006="",Datos!AC463&lt;=AC$1006)),FALSE),IF(ISNUMBER(Datos!AC463),AND(Datos!AC463=INT(Datos!AC463),AND(OR(AC$1005="",Datos!AC463&gt;=AC$1005),OR(AC$1006="",Datos!AC463&lt;=AC$1006))),FALSE),OR(ISNUMBER(FIND(";"&amp;UPPER(TRIM(Datos!AC463&amp;""))&amp;"=",AC$1007)),ISNUMBER(FIND(";"&amp;UPPER(TRIM(Datos!AC463&amp;""))&amp;";",AC$1007))),OR(UPPER(TRIM(Datos!AC463&amp;""))="SÍ",UPPER(TRIM(Datos!AC463&amp;""))="SI",UPPER(TRIM(Datos!AC463&amp;""))="NO"),IF(ISNUMBER(Datos!AC463),AND(OR(AC$1005="",Datos!AC463&gt;=AC$1005),OR(AC$1006="",Datos!AC463&lt;=AC$1006)),FALSE),TRUE))))</f>
        <v>0.0</v>
      </c>
      <c r="AD463">
        <f>IF(Datos!AD463="",0,IF(AND(AD$1008&lt;&gt;"",Datos!AD463=AD$1008),0,IF(AD$1004=0,0,1-CHOOSE(AD$1004,IF(ISNUMBER(Datos!AD463),AND(OR(AD$1005="",Datos!AD463&gt;=AD$1005),OR(AD$1006="",Datos!AD463&lt;=AD$1006)),FALSE),IF(ISNUMBER(Datos!AD463),AND(Datos!AD463=INT(Datos!AD463),AND(OR(AD$1005="",Datos!AD463&gt;=AD$1005),OR(AD$1006="",Datos!AD463&lt;=AD$1006))),FALSE),OR(ISNUMBER(FIND(";"&amp;UPPER(TRIM(Datos!AD463&amp;""))&amp;"=",AD$1007)),ISNUMBER(FIND(";"&amp;UPPER(TRIM(Datos!AD463&amp;""))&amp;";",AD$1007))),OR(UPPER(TRIM(Datos!AD463&amp;""))="SÍ",UPPER(TRIM(Datos!AD463&amp;""))="SI",UPPER(TRIM(Datos!AD463&amp;""))="NO"),IF(ISNUMBER(Datos!AD463),AND(OR(AD$1005="",Datos!AD463&gt;=AD$1005),OR(AD$1006="",Datos!AD463&lt;=AD$1006)),FALSE),TRUE))))</f>
        <v>0.0</v>
      </c>
      <c r="AE463">
        <f>IF(Datos!AE463="",0,IF(AND(AE$1008&lt;&gt;"",Datos!AE463=AE$1008),0,IF(AE$1004=0,0,1-CHOOSE(AE$1004,IF(ISNUMBER(Datos!AE463),AND(OR(AE$1005="",Datos!AE463&gt;=AE$1005),OR(AE$1006="",Datos!AE463&lt;=AE$1006)),FALSE),IF(ISNUMBER(Datos!AE463),AND(Datos!AE463=INT(Datos!AE463),AND(OR(AE$1005="",Datos!AE463&gt;=AE$1005),OR(AE$1006="",Datos!AE463&lt;=AE$1006))),FALSE),OR(ISNUMBER(FIND(";"&amp;UPPER(TRIM(Datos!AE463&amp;""))&amp;"=",AE$1007)),ISNUMBER(FIND(";"&amp;UPPER(TRIM(Datos!AE463&amp;""))&amp;";",AE$1007))),OR(UPPER(TRIM(Datos!AE463&amp;""))="SÍ",UPPER(TRIM(Datos!AE463&amp;""))="SI",UPPER(TRIM(Datos!AE463&amp;""))="NO"),IF(ISNUMBER(Datos!AE463),AND(OR(AE$1005="",Datos!AE463&gt;=AE$1005),OR(AE$1006="",Datos!AE463&lt;=AE$1006)),FALSE),TRUE))))</f>
        <v>0.0</v>
      </c>
    </row>
    <row r="464" spans="2:31">
      <c r="B464">
        <f>IF(Datos!B464="",0,IF(AND(B$1008&lt;&gt;"",Datos!B464=B$1008),0,IF(B$1004=0,0,1-CHOOSE(B$1004,IF(ISNUMBER(Datos!B464),AND(OR(B$1005="",Datos!B464&gt;=B$1005),OR(B$1006="",Datos!B464&lt;=B$1006)),FALSE),IF(ISNUMBER(Datos!B464),AND(Datos!B464=INT(Datos!B464),AND(OR(B$1005="",Datos!B464&gt;=B$1005),OR(B$1006="",Datos!B464&lt;=B$1006))),FALSE),OR(ISNUMBER(FIND(";"&amp;UPPER(TRIM(Datos!B464&amp;""))&amp;"=",B$1007)),ISNUMBER(FIND(";"&amp;UPPER(TRIM(Datos!B464&amp;""))&amp;";",B$1007))),OR(UPPER(TRIM(Datos!B464&amp;""))="SÍ",UPPER(TRIM(Datos!B464&amp;""))="SI",UPPER(TRIM(Datos!B464&amp;""))="NO"),IF(ISNUMBER(Datos!B464),AND(OR(B$1005="",Datos!B464&gt;=B$1005),OR(B$1006="",Datos!B464&lt;=B$1006)),FALSE),TRUE))))</f>
        <v>0.0</v>
      </c>
      <c r="C464">
        <f>IF(Datos!C464="",0,IF(AND(C$1008&lt;&gt;"",Datos!C464=C$1008),0,IF(C$1004=0,0,1-CHOOSE(C$1004,IF(ISNUMBER(Datos!C464),AND(OR(C$1005="",Datos!C464&gt;=C$1005),OR(C$1006="",Datos!C464&lt;=C$1006)),FALSE),IF(ISNUMBER(Datos!C464),AND(Datos!C464=INT(Datos!C464),AND(OR(C$1005="",Datos!C464&gt;=C$1005),OR(C$1006="",Datos!C464&lt;=C$1006))),FALSE),OR(ISNUMBER(FIND(";"&amp;UPPER(TRIM(Datos!C464&amp;""))&amp;"=",C$1007)),ISNUMBER(FIND(";"&amp;UPPER(TRIM(Datos!C464&amp;""))&amp;";",C$1007))),OR(UPPER(TRIM(Datos!C464&amp;""))="SÍ",UPPER(TRIM(Datos!C464&amp;""))="SI",UPPER(TRIM(Datos!C464&amp;""))="NO"),IF(ISNUMBER(Datos!C464),AND(OR(C$1005="",Datos!C464&gt;=C$1005),OR(C$1006="",Datos!C464&lt;=C$1006)),FALSE),TRUE))))</f>
        <v>0.0</v>
      </c>
      <c r="D464">
        <f>IF(Datos!D464="",0,IF(AND(D$1008&lt;&gt;"",Datos!D464=D$1008),0,IF(D$1004=0,0,1-CHOOSE(D$1004,IF(ISNUMBER(Datos!D464),AND(OR(D$1005="",Datos!D464&gt;=D$1005),OR(D$1006="",Datos!D464&lt;=D$1006)),FALSE),IF(ISNUMBER(Datos!D464),AND(Datos!D464=INT(Datos!D464),AND(OR(D$1005="",Datos!D464&gt;=D$1005),OR(D$1006="",Datos!D464&lt;=D$1006))),FALSE),OR(ISNUMBER(FIND(";"&amp;UPPER(TRIM(Datos!D464&amp;""))&amp;"=",D$1007)),ISNUMBER(FIND(";"&amp;UPPER(TRIM(Datos!D464&amp;""))&amp;";",D$1007))),OR(UPPER(TRIM(Datos!D464&amp;""))="SÍ",UPPER(TRIM(Datos!D464&amp;""))="SI",UPPER(TRIM(Datos!D464&amp;""))="NO"),IF(ISNUMBER(Datos!D464),AND(OR(D$1005="",Datos!D464&gt;=D$1005),OR(D$1006="",Datos!D464&lt;=D$1006)),FALSE),TRUE))))</f>
        <v>0.0</v>
      </c>
      <c r="E464">
        <f>IF(Datos!E464="",0,IF(AND(E$1008&lt;&gt;"",Datos!E464=E$1008),0,IF(E$1004=0,0,1-CHOOSE(E$1004,IF(ISNUMBER(Datos!E464),AND(OR(E$1005="",Datos!E464&gt;=E$1005),OR(E$1006="",Datos!E464&lt;=E$1006)),FALSE),IF(ISNUMBER(Datos!E464),AND(Datos!E464=INT(Datos!E464),AND(OR(E$1005="",Datos!E464&gt;=E$1005),OR(E$1006="",Datos!E464&lt;=E$1006))),FALSE),OR(ISNUMBER(FIND(";"&amp;UPPER(TRIM(Datos!E464&amp;""))&amp;"=",E$1007)),ISNUMBER(FIND(";"&amp;UPPER(TRIM(Datos!E464&amp;""))&amp;";",E$1007))),OR(UPPER(TRIM(Datos!E464&amp;""))="SÍ",UPPER(TRIM(Datos!E464&amp;""))="SI",UPPER(TRIM(Datos!E464&amp;""))="NO"),IF(ISNUMBER(Datos!E464),AND(OR(E$1005="",Datos!E464&gt;=E$1005),OR(E$1006="",Datos!E464&lt;=E$1006)),FALSE),TRUE))))</f>
        <v>0.0</v>
      </c>
      <c r="F464">
        <f>IF(Datos!F464="",0,IF(AND(F$1008&lt;&gt;"",Datos!F464=F$1008),0,IF(F$1004=0,0,1-CHOOSE(F$1004,IF(ISNUMBER(Datos!F464),AND(OR(F$1005="",Datos!F464&gt;=F$1005),OR(F$1006="",Datos!F464&lt;=F$1006)),FALSE),IF(ISNUMBER(Datos!F464),AND(Datos!F464=INT(Datos!F464),AND(OR(F$1005="",Datos!F464&gt;=F$1005),OR(F$1006="",Datos!F464&lt;=F$1006))),FALSE),OR(ISNUMBER(FIND(";"&amp;UPPER(TRIM(Datos!F464&amp;""))&amp;"=",F$1007)),ISNUMBER(FIND(";"&amp;UPPER(TRIM(Datos!F464&amp;""))&amp;";",F$1007))),OR(UPPER(TRIM(Datos!F464&amp;""))="SÍ",UPPER(TRIM(Datos!F464&amp;""))="SI",UPPER(TRIM(Datos!F464&amp;""))="NO"),IF(ISNUMBER(Datos!F464),AND(OR(F$1005="",Datos!F464&gt;=F$1005),OR(F$1006="",Datos!F464&lt;=F$1006)),FALSE),TRUE))))</f>
        <v>0.0</v>
      </c>
      <c r="G464">
        <f>IF(Datos!G464="",0,IF(AND(G$1008&lt;&gt;"",Datos!G464=G$1008),0,IF(G$1004=0,0,1-CHOOSE(G$1004,IF(ISNUMBER(Datos!G464),AND(OR(G$1005="",Datos!G464&gt;=G$1005),OR(G$1006="",Datos!G464&lt;=G$1006)),FALSE),IF(ISNUMBER(Datos!G464),AND(Datos!G464=INT(Datos!G464),AND(OR(G$1005="",Datos!G464&gt;=G$1005),OR(G$1006="",Datos!G464&lt;=G$1006))),FALSE),OR(ISNUMBER(FIND(";"&amp;UPPER(TRIM(Datos!G464&amp;""))&amp;"=",G$1007)),ISNUMBER(FIND(";"&amp;UPPER(TRIM(Datos!G464&amp;""))&amp;";",G$1007))),OR(UPPER(TRIM(Datos!G464&amp;""))="SÍ",UPPER(TRIM(Datos!G464&amp;""))="SI",UPPER(TRIM(Datos!G464&amp;""))="NO"),IF(ISNUMBER(Datos!G464),AND(OR(G$1005="",Datos!G464&gt;=G$1005),OR(G$1006="",Datos!G464&lt;=G$1006)),FALSE),TRUE))))</f>
        <v>0.0</v>
      </c>
      <c r="H464">
        <f>IF(Datos!H464="",0,IF(AND(H$1008&lt;&gt;"",Datos!H464=H$1008),0,IF(H$1004=0,0,1-CHOOSE(H$1004,IF(ISNUMBER(Datos!H464),AND(OR(H$1005="",Datos!H464&gt;=H$1005),OR(H$1006="",Datos!H464&lt;=H$1006)),FALSE),IF(ISNUMBER(Datos!H464),AND(Datos!H464=INT(Datos!H464),AND(OR(H$1005="",Datos!H464&gt;=H$1005),OR(H$1006="",Datos!H464&lt;=H$1006))),FALSE),OR(ISNUMBER(FIND(";"&amp;UPPER(TRIM(Datos!H464&amp;""))&amp;"=",H$1007)),ISNUMBER(FIND(";"&amp;UPPER(TRIM(Datos!H464&amp;""))&amp;";",H$1007))),OR(UPPER(TRIM(Datos!H464&amp;""))="SÍ",UPPER(TRIM(Datos!H464&amp;""))="SI",UPPER(TRIM(Datos!H464&amp;""))="NO"),IF(ISNUMBER(Datos!H464),AND(OR(H$1005="",Datos!H464&gt;=H$1005),OR(H$1006="",Datos!H464&lt;=H$1006)),FALSE),TRUE))))</f>
        <v>0.0</v>
      </c>
      <c r="I464">
        <f>IF(Datos!I464="",0,IF(AND(I$1008&lt;&gt;"",Datos!I464=I$1008),0,IF(I$1004=0,0,1-CHOOSE(I$1004,IF(ISNUMBER(Datos!I464),AND(OR(I$1005="",Datos!I464&gt;=I$1005),OR(I$1006="",Datos!I464&lt;=I$1006)),FALSE),IF(ISNUMBER(Datos!I464),AND(Datos!I464=INT(Datos!I464),AND(OR(I$1005="",Datos!I464&gt;=I$1005),OR(I$1006="",Datos!I464&lt;=I$1006))),FALSE),OR(ISNUMBER(FIND(";"&amp;UPPER(TRIM(Datos!I464&amp;""))&amp;"=",I$1007)),ISNUMBER(FIND(";"&amp;UPPER(TRIM(Datos!I464&amp;""))&amp;";",I$1007))),OR(UPPER(TRIM(Datos!I464&amp;""))="SÍ",UPPER(TRIM(Datos!I464&amp;""))="SI",UPPER(TRIM(Datos!I464&amp;""))="NO"),IF(ISNUMBER(Datos!I464),AND(OR(I$1005="",Datos!I464&gt;=I$1005),OR(I$1006="",Datos!I464&lt;=I$1006)),FALSE),TRUE))))</f>
        <v>0.0</v>
      </c>
      <c r="J464">
        <f>IF(Datos!J464="",0,IF(AND(J$1008&lt;&gt;"",Datos!J464=J$1008),0,IF(J$1004=0,0,1-CHOOSE(J$1004,IF(ISNUMBER(Datos!J464),AND(OR(J$1005="",Datos!J464&gt;=J$1005),OR(J$1006="",Datos!J464&lt;=J$1006)),FALSE),IF(ISNUMBER(Datos!J464),AND(Datos!J464=INT(Datos!J464),AND(OR(J$1005="",Datos!J464&gt;=J$1005),OR(J$1006="",Datos!J464&lt;=J$1006))),FALSE),OR(ISNUMBER(FIND(";"&amp;UPPER(TRIM(Datos!J464&amp;""))&amp;"=",J$1007)),ISNUMBER(FIND(";"&amp;UPPER(TRIM(Datos!J464&amp;""))&amp;";",J$1007))),OR(UPPER(TRIM(Datos!J464&amp;""))="SÍ",UPPER(TRIM(Datos!J464&amp;""))="SI",UPPER(TRIM(Datos!J464&amp;""))="NO"),IF(ISNUMBER(Datos!J464),AND(OR(J$1005="",Datos!J464&gt;=J$1005),OR(J$1006="",Datos!J464&lt;=J$1006)),FALSE),TRUE))))</f>
        <v>0.0</v>
      </c>
      <c r="K464">
        <f>IF(Datos!K464="",0,IF(AND(K$1008&lt;&gt;"",Datos!K464=K$1008),0,IF(K$1004=0,0,1-CHOOSE(K$1004,IF(ISNUMBER(Datos!K464),AND(OR(K$1005="",Datos!K464&gt;=K$1005),OR(K$1006="",Datos!K464&lt;=K$1006)),FALSE),IF(ISNUMBER(Datos!K464),AND(Datos!K464=INT(Datos!K464),AND(OR(K$1005="",Datos!K464&gt;=K$1005),OR(K$1006="",Datos!K464&lt;=K$1006))),FALSE),OR(ISNUMBER(FIND(";"&amp;UPPER(TRIM(Datos!K464&amp;""))&amp;"=",K$1007)),ISNUMBER(FIND(";"&amp;UPPER(TRIM(Datos!K464&amp;""))&amp;";",K$1007))),OR(UPPER(TRIM(Datos!K464&amp;""))="SÍ",UPPER(TRIM(Datos!K464&amp;""))="SI",UPPER(TRIM(Datos!K464&amp;""))="NO"),IF(ISNUMBER(Datos!K464),AND(OR(K$1005="",Datos!K464&gt;=K$1005),OR(K$1006="",Datos!K464&lt;=K$1006)),FALSE),TRUE))))</f>
        <v>0.0</v>
      </c>
      <c r="L464">
        <f>IF(Datos!L464="",0,IF(AND(L$1008&lt;&gt;"",Datos!L464=L$1008),0,IF(L$1004=0,0,1-CHOOSE(L$1004,IF(ISNUMBER(Datos!L464),AND(OR(L$1005="",Datos!L464&gt;=L$1005),OR(L$1006="",Datos!L464&lt;=L$1006)),FALSE),IF(ISNUMBER(Datos!L464),AND(Datos!L464=INT(Datos!L464),AND(OR(L$1005="",Datos!L464&gt;=L$1005),OR(L$1006="",Datos!L464&lt;=L$1006))),FALSE),OR(ISNUMBER(FIND(";"&amp;UPPER(TRIM(Datos!L464&amp;""))&amp;"=",L$1007)),ISNUMBER(FIND(";"&amp;UPPER(TRIM(Datos!L464&amp;""))&amp;";",L$1007))),OR(UPPER(TRIM(Datos!L464&amp;""))="SÍ",UPPER(TRIM(Datos!L464&amp;""))="SI",UPPER(TRIM(Datos!L464&amp;""))="NO"),IF(ISNUMBER(Datos!L464),AND(OR(L$1005="",Datos!L464&gt;=L$1005),OR(L$1006="",Datos!L464&lt;=L$1006)),FALSE),TRUE))))</f>
        <v>0.0</v>
      </c>
      <c r="M464">
        <f>IF(Datos!M464="",0,IF(AND(M$1008&lt;&gt;"",Datos!M464=M$1008),0,IF(M$1004=0,0,1-CHOOSE(M$1004,IF(ISNUMBER(Datos!M464),AND(OR(M$1005="",Datos!M464&gt;=M$1005),OR(M$1006="",Datos!M464&lt;=M$1006)),FALSE),IF(ISNUMBER(Datos!M464),AND(Datos!M464=INT(Datos!M464),AND(OR(M$1005="",Datos!M464&gt;=M$1005),OR(M$1006="",Datos!M464&lt;=M$1006))),FALSE),OR(ISNUMBER(FIND(";"&amp;UPPER(TRIM(Datos!M464&amp;""))&amp;"=",M$1007)),ISNUMBER(FIND(";"&amp;UPPER(TRIM(Datos!M464&amp;""))&amp;";",M$1007))),OR(UPPER(TRIM(Datos!M464&amp;""))="SÍ",UPPER(TRIM(Datos!M464&amp;""))="SI",UPPER(TRIM(Datos!M464&amp;""))="NO"),IF(ISNUMBER(Datos!M464),AND(OR(M$1005="",Datos!M464&gt;=M$1005),OR(M$1006="",Datos!M464&lt;=M$1006)),FALSE),TRUE))))</f>
        <v>0.0</v>
      </c>
      <c r="N464">
        <f>IF(Datos!N464="",0,IF(AND(N$1008&lt;&gt;"",Datos!N464=N$1008),0,IF(N$1004=0,0,1-CHOOSE(N$1004,IF(ISNUMBER(Datos!N464),AND(OR(N$1005="",Datos!N464&gt;=N$1005),OR(N$1006="",Datos!N464&lt;=N$1006)),FALSE),IF(ISNUMBER(Datos!N464),AND(Datos!N464=INT(Datos!N464),AND(OR(N$1005="",Datos!N464&gt;=N$1005),OR(N$1006="",Datos!N464&lt;=N$1006))),FALSE),OR(ISNUMBER(FIND(";"&amp;UPPER(TRIM(Datos!N464&amp;""))&amp;"=",N$1007)),ISNUMBER(FIND(";"&amp;UPPER(TRIM(Datos!N464&amp;""))&amp;";",N$1007))),OR(UPPER(TRIM(Datos!N464&amp;""))="SÍ",UPPER(TRIM(Datos!N464&amp;""))="SI",UPPER(TRIM(Datos!N464&amp;""))="NO"),IF(ISNUMBER(Datos!N464),AND(OR(N$1005="",Datos!N464&gt;=N$1005),OR(N$1006="",Datos!N464&lt;=N$1006)),FALSE),TRUE))))</f>
        <v>0.0</v>
      </c>
      <c r="O464">
        <f>IF(Datos!O464="",0,IF(AND(O$1008&lt;&gt;"",Datos!O464=O$1008),0,IF(O$1004=0,0,1-CHOOSE(O$1004,IF(ISNUMBER(Datos!O464),AND(OR(O$1005="",Datos!O464&gt;=O$1005),OR(O$1006="",Datos!O464&lt;=O$1006)),FALSE),IF(ISNUMBER(Datos!O464),AND(Datos!O464=INT(Datos!O464),AND(OR(O$1005="",Datos!O464&gt;=O$1005),OR(O$1006="",Datos!O464&lt;=O$1006))),FALSE),OR(ISNUMBER(FIND(";"&amp;UPPER(TRIM(Datos!O464&amp;""))&amp;"=",O$1007)),ISNUMBER(FIND(";"&amp;UPPER(TRIM(Datos!O464&amp;""))&amp;";",O$1007))),OR(UPPER(TRIM(Datos!O464&amp;""))="SÍ",UPPER(TRIM(Datos!O464&amp;""))="SI",UPPER(TRIM(Datos!O464&amp;""))="NO"),IF(ISNUMBER(Datos!O464),AND(OR(O$1005="",Datos!O464&gt;=O$1005),OR(O$1006="",Datos!O464&lt;=O$1006)),FALSE),TRUE))))</f>
        <v>0.0</v>
      </c>
      <c r="P464">
        <f>IF(Datos!P464="",0,IF(AND(P$1008&lt;&gt;"",Datos!P464=P$1008),0,IF(P$1004=0,0,1-CHOOSE(P$1004,IF(ISNUMBER(Datos!P464),AND(OR(P$1005="",Datos!P464&gt;=P$1005),OR(P$1006="",Datos!P464&lt;=P$1006)),FALSE),IF(ISNUMBER(Datos!P464),AND(Datos!P464=INT(Datos!P464),AND(OR(P$1005="",Datos!P464&gt;=P$1005),OR(P$1006="",Datos!P464&lt;=P$1006))),FALSE),OR(ISNUMBER(FIND(";"&amp;UPPER(TRIM(Datos!P464&amp;""))&amp;"=",P$1007)),ISNUMBER(FIND(";"&amp;UPPER(TRIM(Datos!P464&amp;""))&amp;";",P$1007))),OR(UPPER(TRIM(Datos!P464&amp;""))="SÍ",UPPER(TRIM(Datos!P464&amp;""))="SI",UPPER(TRIM(Datos!P464&amp;""))="NO"),IF(ISNUMBER(Datos!P464),AND(OR(P$1005="",Datos!P464&gt;=P$1005),OR(P$1006="",Datos!P464&lt;=P$1006)),FALSE),TRUE))))</f>
        <v>0.0</v>
      </c>
      <c r="Q464">
        <f>IF(Datos!Q464="",0,IF(AND(Q$1008&lt;&gt;"",Datos!Q464=Q$1008),0,IF(Q$1004=0,0,1-CHOOSE(Q$1004,IF(ISNUMBER(Datos!Q464),AND(OR(Q$1005="",Datos!Q464&gt;=Q$1005),OR(Q$1006="",Datos!Q464&lt;=Q$1006)),FALSE),IF(ISNUMBER(Datos!Q464),AND(Datos!Q464=INT(Datos!Q464),AND(OR(Q$1005="",Datos!Q464&gt;=Q$1005),OR(Q$1006="",Datos!Q464&lt;=Q$1006))),FALSE),OR(ISNUMBER(FIND(";"&amp;UPPER(TRIM(Datos!Q464&amp;""))&amp;"=",Q$1007)),ISNUMBER(FIND(";"&amp;UPPER(TRIM(Datos!Q464&amp;""))&amp;";",Q$1007))),OR(UPPER(TRIM(Datos!Q464&amp;""))="SÍ",UPPER(TRIM(Datos!Q464&amp;""))="SI",UPPER(TRIM(Datos!Q464&amp;""))="NO"),IF(ISNUMBER(Datos!Q464),AND(OR(Q$1005="",Datos!Q464&gt;=Q$1005),OR(Q$1006="",Datos!Q464&lt;=Q$1006)),FALSE),TRUE))))</f>
        <v>0.0</v>
      </c>
      <c r="R464">
        <f>IF(Datos!R464="",0,IF(AND(R$1008&lt;&gt;"",Datos!R464=R$1008),0,IF(R$1004=0,0,1-CHOOSE(R$1004,IF(ISNUMBER(Datos!R464),AND(OR(R$1005="",Datos!R464&gt;=R$1005),OR(R$1006="",Datos!R464&lt;=R$1006)),FALSE),IF(ISNUMBER(Datos!R464),AND(Datos!R464=INT(Datos!R464),AND(OR(R$1005="",Datos!R464&gt;=R$1005),OR(R$1006="",Datos!R464&lt;=R$1006))),FALSE),OR(ISNUMBER(FIND(";"&amp;UPPER(TRIM(Datos!R464&amp;""))&amp;"=",R$1007)),ISNUMBER(FIND(";"&amp;UPPER(TRIM(Datos!R464&amp;""))&amp;";",R$1007))),OR(UPPER(TRIM(Datos!R464&amp;""))="SÍ",UPPER(TRIM(Datos!R464&amp;""))="SI",UPPER(TRIM(Datos!R464&amp;""))="NO"),IF(ISNUMBER(Datos!R464),AND(OR(R$1005="",Datos!R464&gt;=R$1005),OR(R$1006="",Datos!R464&lt;=R$1006)),FALSE),TRUE))))</f>
        <v>0.0</v>
      </c>
      <c r="S464">
        <f>IF(Datos!S464="",0,IF(AND(S$1008&lt;&gt;"",Datos!S464=S$1008),0,IF(S$1004=0,0,1-CHOOSE(S$1004,IF(ISNUMBER(Datos!S464),AND(OR(S$1005="",Datos!S464&gt;=S$1005),OR(S$1006="",Datos!S464&lt;=S$1006)),FALSE),IF(ISNUMBER(Datos!S464),AND(Datos!S464=INT(Datos!S464),AND(OR(S$1005="",Datos!S464&gt;=S$1005),OR(S$1006="",Datos!S464&lt;=S$1006))),FALSE),OR(ISNUMBER(FIND(";"&amp;UPPER(TRIM(Datos!S464&amp;""))&amp;"=",S$1007)),ISNUMBER(FIND(";"&amp;UPPER(TRIM(Datos!S464&amp;""))&amp;";",S$1007))),OR(UPPER(TRIM(Datos!S464&amp;""))="SÍ",UPPER(TRIM(Datos!S464&amp;""))="SI",UPPER(TRIM(Datos!S464&amp;""))="NO"),IF(ISNUMBER(Datos!S464),AND(OR(S$1005="",Datos!S464&gt;=S$1005),OR(S$1006="",Datos!S464&lt;=S$1006)),FALSE),TRUE))))</f>
        <v>0.0</v>
      </c>
      <c r="T464">
        <f>IF(Datos!T464="",0,IF(AND(T$1008&lt;&gt;"",Datos!T464=T$1008),0,IF(T$1004=0,0,1-CHOOSE(T$1004,IF(ISNUMBER(Datos!T464),AND(OR(T$1005="",Datos!T464&gt;=T$1005),OR(T$1006="",Datos!T464&lt;=T$1006)),FALSE),IF(ISNUMBER(Datos!T464),AND(Datos!T464=INT(Datos!T464),AND(OR(T$1005="",Datos!T464&gt;=T$1005),OR(T$1006="",Datos!T464&lt;=T$1006))),FALSE),OR(ISNUMBER(FIND(";"&amp;UPPER(TRIM(Datos!T464&amp;""))&amp;"=",T$1007)),ISNUMBER(FIND(";"&amp;UPPER(TRIM(Datos!T464&amp;""))&amp;";",T$1007))),OR(UPPER(TRIM(Datos!T464&amp;""))="SÍ",UPPER(TRIM(Datos!T464&amp;""))="SI",UPPER(TRIM(Datos!T464&amp;""))="NO"),IF(ISNUMBER(Datos!T464),AND(OR(T$1005="",Datos!T464&gt;=T$1005),OR(T$1006="",Datos!T464&lt;=T$1006)),FALSE),TRUE))))</f>
        <v>0.0</v>
      </c>
      <c r="U464">
        <f>IF(Datos!U464="",0,IF(AND(U$1008&lt;&gt;"",Datos!U464=U$1008),0,IF(U$1004=0,0,1-CHOOSE(U$1004,IF(ISNUMBER(Datos!U464),AND(OR(U$1005="",Datos!U464&gt;=U$1005),OR(U$1006="",Datos!U464&lt;=U$1006)),FALSE),IF(ISNUMBER(Datos!U464),AND(Datos!U464=INT(Datos!U464),AND(OR(U$1005="",Datos!U464&gt;=U$1005),OR(U$1006="",Datos!U464&lt;=U$1006))),FALSE),OR(ISNUMBER(FIND(";"&amp;UPPER(TRIM(Datos!U464&amp;""))&amp;"=",U$1007)),ISNUMBER(FIND(";"&amp;UPPER(TRIM(Datos!U464&amp;""))&amp;";",U$1007))),OR(UPPER(TRIM(Datos!U464&amp;""))="SÍ",UPPER(TRIM(Datos!U464&amp;""))="SI",UPPER(TRIM(Datos!U464&amp;""))="NO"),IF(ISNUMBER(Datos!U464),AND(OR(U$1005="",Datos!U464&gt;=U$1005),OR(U$1006="",Datos!U464&lt;=U$1006)),FALSE),TRUE))))</f>
        <v>0.0</v>
      </c>
      <c r="V464">
        <f>IF(Datos!V464="",0,IF(AND(V$1008&lt;&gt;"",Datos!V464=V$1008),0,IF(V$1004=0,0,1-CHOOSE(V$1004,IF(ISNUMBER(Datos!V464),AND(OR(V$1005="",Datos!V464&gt;=V$1005),OR(V$1006="",Datos!V464&lt;=V$1006)),FALSE),IF(ISNUMBER(Datos!V464),AND(Datos!V464=INT(Datos!V464),AND(OR(V$1005="",Datos!V464&gt;=V$1005),OR(V$1006="",Datos!V464&lt;=V$1006))),FALSE),OR(ISNUMBER(FIND(";"&amp;UPPER(TRIM(Datos!V464&amp;""))&amp;"=",V$1007)),ISNUMBER(FIND(";"&amp;UPPER(TRIM(Datos!V464&amp;""))&amp;";",V$1007))),OR(UPPER(TRIM(Datos!V464&amp;""))="SÍ",UPPER(TRIM(Datos!V464&amp;""))="SI",UPPER(TRIM(Datos!V464&amp;""))="NO"),IF(ISNUMBER(Datos!V464),AND(OR(V$1005="",Datos!V464&gt;=V$1005),OR(V$1006="",Datos!V464&lt;=V$1006)),FALSE),TRUE))))</f>
        <v>0.0</v>
      </c>
      <c r="W464">
        <f>IF(Datos!W464="",0,IF(AND(W$1008&lt;&gt;"",Datos!W464=W$1008),0,IF(W$1004=0,0,1-CHOOSE(W$1004,IF(ISNUMBER(Datos!W464),AND(OR(W$1005="",Datos!W464&gt;=W$1005),OR(W$1006="",Datos!W464&lt;=W$1006)),FALSE),IF(ISNUMBER(Datos!W464),AND(Datos!W464=INT(Datos!W464),AND(OR(W$1005="",Datos!W464&gt;=W$1005),OR(W$1006="",Datos!W464&lt;=W$1006))),FALSE),OR(ISNUMBER(FIND(";"&amp;UPPER(TRIM(Datos!W464&amp;""))&amp;"=",W$1007)),ISNUMBER(FIND(";"&amp;UPPER(TRIM(Datos!W464&amp;""))&amp;";",W$1007))),OR(UPPER(TRIM(Datos!W464&amp;""))="SÍ",UPPER(TRIM(Datos!W464&amp;""))="SI",UPPER(TRIM(Datos!W464&amp;""))="NO"),IF(ISNUMBER(Datos!W464),AND(OR(W$1005="",Datos!W464&gt;=W$1005),OR(W$1006="",Datos!W464&lt;=W$1006)),FALSE),TRUE))))</f>
        <v>0.0</v>
      </c>
      <c r="X464">
        <f>IF(Datos!X464="",0,IF(AND(X$1008&lt;&gt;"",Datos!X464=X$1008),0,IF(X$1004=0,0,1-CHOOSE(X$1004,IF(ISNUMBER(Datos!X464),AND(OR(X$1005="",Datos!X464&gt;=X$1005),OR(X$1006="",Datos!X464&lt;=X$1006)),FALSE),IF(ISNUMBER(Datos!X464),AND(Datos!X464=INT(Datos!X464),AND(OR(X$1005="",Datos!X464&gt;=X$1005),OR(X$1006="",Datos!X464&lt;=X$1006))),FALSE),OR(ISNUMBER(FIND(";"&amp;UPPER(TRIM(Datos!X464&amp;""))&amp;"=",X$1007)),ISNUMBER(FIND(";"&amp;UPPER(TRIM(Datos!X464&amp;""))&amp;";",X$1007))),OR(UPPER(TRIM(Datos!X464&amp;""))="SÍ",UPPER(TRIM(Datos!X464&amp;""))="SI",UPPER(TRIM(Datos!X464&amp;""))="NO"),IF(ISNUMBER(Datos!X464),AND(OR(X$1005="",Datos!X464&gt;=X$1005),OR(X$1006="",Datos!X464&lt;=X$1006)),FALSE),TRUE))))</f>
        <v>0.0</v>
      </c>
      <c r="Y464">
        <f>IF(Datos!Y464="",0,IF(AND(Y$1008&lt;&gt;"",Datos!Y464=Y$1008),0,IF(Y$1004=0,0,1-CHOOSE(Y$1004,IF(ISNUMBER(Datos!Y464),AND(OR(Y$1005="",Datos!Y464&gt;=Y$1005),OR(Y$1006="",Datos!Y464&lt;=Y$1006)),FALSE),IF(ISNUMBER(Datos!Y464),AND(Datos!Y464=INT(Datos!Y464),AND(OR(Y$1005="",Datos!Y464&gt;=Y$1005),OR(Y$1006="",Datos!Y464&lt;=Y$1006))),FALSE),OR(ISNUMBER(FIND(";"&amp;UPPER(TRIM(Datos!Y464&amp;""))&amp;"=",Y$1007)),ISNUMBER(FIND(";"&amp;UPPER(TRIM(Datos!Y464&amp;""))&amp;";",Y$1007))),OR(UPPER(TRIM(Datos!Y464&amp;""))="SÍ",UPPER(TRIM(Datos!Y464&amp;""))="SI",UPPER(TRIM(Datos!Y464&amp;""))="NO"),IF(ISNUMBER(Datos!Y464),AND(OR(Y$1005="",Datos!Y464&gt;=Y$1005),OR(Y$1006="",Datos!Y464&lt;=Y$1006)),FALSE),TRUE))))</f>
        <v>0.0</v>
      </c>
      <c r="Z464">
        <f>IF(Datos!Z464="",0,IF(AND(Z$1008&lt;&gt;"",Datos!Z464=Z$1008),0,IF(Z$1004=0,0,1-CHOOSE(Z$1004,IF(ISNUMBER(Datos!Z464),AND(OR(Z$1005="",Datos!Z464&gt;=Z$1005),OR(Z$1006="",Datos!Z464&lt;=Z$1006)),FALSE),IF(ISNUMBER(Datos!Z464),AND(Datos!Z464=INT(Datos!Z464),AND(OR(Z$1005="",Datos!Z464&gt;=Z$1005),OR(Z$1006="",Datos!Z464&lt;=Z$1006))),FALSE),OR(ISNUMBER(FIND(";"&amp;UPPER(TRIM(Datos!Z464&amp;""))&amp;"=",Z$1007)),ISNUMBER(FIND(";"&amp;UPPER(TRIM(Datos!Z464&amp;""))&amp;";",Z$1007))),OR(UPPER(TRIM(Datos!Z464&amp;""))="SÍ",UPPER(TRIM(Datos!Z464&amp;""))="SI",UPPER(TRIM(Datos!Z464&amp;""))="NO"),IF(ISNUMBER(Datos!Z464),AND(OR(Z$1005="",Datos!Z464&gt;=Z$1005),OR(Z$1006="",Datos!Z464&lt;=Z$1006)),FALSE),TRUE))))</f>
        <v>0.0</v>
      </c>
      <c r="AA464">
        <f>IF(Datos!AA464="",0,IF(AND(AA$1008&lt;&gt;"",Datos!AA464=AA$1008),0,IF(AA$1004=0,0,1-CHOOSE(AA$1004,IF(ISNUMBER(Datos!AA464),AND(OR(AA$1005="",Datos!AA464&gt;=AA$1005),OR(AA$1006="",Datos!AA464&lt;=AA$1006)),FALSE),IF(ISNUMBER(Datos!AA464),AND(Datos!AA464=INT(Datos!AA464),AND(OR(AA$1005="",Datos!AA464&gt;=AA$1005),OR(AA$1006="",Datos!AA464&lt;=AA$1006))),FALSE),OR(ISNUMBER(FIND(";"&amp;UPPER(TRIM(Datos!AA464&amp;""))&amp;"=",AA$1007)),ISNUMBER(FIND(";"&amp;UPPER(TRIM(Datos!AA464&amp;""))&amp;";",AA$1007))),OR(UPPER(TRIM(Datos!AA464&amp;""))="SÍ",UPPER(TRIM(Datos!AA464&amp;""))="SI",UPPER(TRIM(Datos!AA464&amp;""))="NO"),IF(ISNUMBER(Datos!AA464),AND(OR(AA$1005="",Datos!AA464&gt;=AA$1005),OR(AA$1006="",Datos!AA464&lt;=AA$1006)),FALSE),TRUE))))</f>
        <v>0.0</v>
      </c>
      <c r="AB464">
        <f>IF(Datos!AB464="",0,IF(AND(AB$1008&lt;&gt;"",Datos!AB464=AB$1008),0,IF(AB$1004=0,0,1-CHOOSE(AB$1004,IF(ISNUMBER(Datos!AB464),AND(OR(AB$1005="",Datos!AB464&gt;=AB$1005),OR(AB$1006="",Datos!AB464&lt;=AB$1006)),FALSE),IF(ISNUMBER(Datos!AB464),AND(Datos!AB464=INT(Datos!AB464),AND(OR(AB$1005="",Datos!AB464&gt;=AB$1005),OR(AB$1006="",Datos!AB464&lt;=AB$1006))),FALSE),OR(ISNUMBER(FIND(";"&amp;UPPER(TRIM(Datos!AB464&amp;""))&amp;"=",AB$1007)),ISNUMBER(FIND(";"&amp;UPPER(TRIM(Datos!AB464&amp;""))&amp;";",AB$1007))),OR(UPPER(TRIM(Datos!AB464&amp;""))="SÍ",UPPER(TRIM(Datos!AB464&amp;""))="SI",UPPER(TRIM(Datos!AB464&amp;""))="NO"),IF(ISNUMBER(Datos!AB464),AND(OR(AB$1005="",Datos!AB464&gt;=AB$1005),OR(AB$1006="",Datos!AB464&lt;=AB$1006)),FALSE),TRUE))))</f>
        <v>0.0</v>
      </c>
      <c r="AC464">
        <f>IF(Datos!AC464="",0,IF(AND(AC$1008&lt;&gt;"",Datos!AC464=AC$1008),0,IF(AC$1004=0,0,1-CHOOSE(AC$1004,IF(ISNUMBER(Datos!AC464),AND(OR(AC$1005="",Datos!AC464&gt;=AC$1005),OR(AC$1006="",Datos!AC464&lt;=AC$1006)),FALSE),IF(ISNUMBER(Datos!AC464),AND(Datos!AC464=INT(Datos!AC464),AND(OR(AC$1005="",Datos!AC464&gt;=AC$1005),OR(AC$1006="",Datos!AC464&lt;=AC$1006))),FALSE),OR(ISNUMBER(FIND(";"&amp;UPPER(TRIM(Datos!AC464&amp;""))&amp;"=",AC$1007)),ISNUMBER(FIND(";"&amp;UPPER(TRIM(Datos!AC464&amp;""))&amp;";",AC$1007))),OR(UPPER(TRIM(Datos!AC464&amp;""))="SÍ",UPPER(TRIM(Datos!AC464&amp;""))="SI",UPPER(TRIM(Datos!AC464&amp;""))="NO"),IF(ISNUMBER(Datos!AC464),AND(OR(AC$1005="",Datos!AC464&gt;=AC$1005),OR(AC$1006="",Datos!AC464&lt;=AC$1006)),FALSE),TRUE))))</f>
        <v>0.0</v>
      </c>
      <c r="AD464">
        <f>IF(Datos!AD464="",0,IF(AND(AD$1008&lt;&gt;"",Datos!AD464=AD$1008),0,IF(AD$1004=0,0,1-CHOOSE(AD$1004,IF(ISNUMBER(Datos!AD464),AND(OR(AD$1005="",Datos!AD464&gt;=AD$1005),OR(AD$1006="",Datos!AD464&lt;=AD$1006)),FALSE),IF(ISNUMBER(Datos!AD464),AND(Datos!AD464=INT(Datos!AD464),AND(OR(AD$1005="",Datos!AD464&gt;=AD$1005),OR(AD$1006="",Datos!AD464&lt;=AD$1006))),FALSE),OR(ISNUMBER(FIND(";"&amp;UPPER(TRIM(Datos!AD464&amp;""))&amp;"=",AD$1007)),ISNUMBER(FIND(";"&amp;UPPER(TRIM(Datos!AD464&amp;""))&amp;";",AD$1007))),OR(UPPER(TRIM(Datos!AD464&amp;""))="SÍ",UPPER(TRIM(Datos!AD464&amp;""))="SI",UPPER(TRIM(Datos!AD464&amp;""))="NO"),IF(ISNUMBER(Datos!AD464),AND(OR(AD$1005="",Datos!AD464&gt;=AD$1005),OR(AD$1006="",Datos!AD464&lt;=AD$1006)),FALSE),TRUE))))</f>
        <v>0.0</v>
      </c>
      <c r="AE464">
        <f>IF(Datos!AE464="",0,IF(AND(AE$1008&lt;&gt;"",Datos!AE464=AE$1008),0,IF(AE$1004=0,0,1-CHOOSE(AE$1004,IF(ISNUMBER(Datos!AE464),AND(OR(AE$1005="",Datos!AE464&gt;=AE$1005),OR(AE$1006="",Datos!AE464&lt;=AE$1006)),FALSE),IF(ISNUMBER(Datos!AE464),AND(Datos!AE464=INT(Datos!AE464),AND(OR(AE$1005="",Datos!AE464&gt;=AE$1005),OR(AE$1006="",Datos!AE464&lt;=AE$1006))),FALSE),OR(ISNUMBER(FIND(";"&amp;UPPER(TRIM(Datos!AE464&amp;""))&amp;"=",AE$1007)),ISNUMBER(FIND(";"&amp;UPPER(TRIM(Datos!AE464&amp;""))&amp;";",AE$1007))),OR(UPPER(TRIM(Datos!AE464&amp;""))="SÍ",UPPER(TRIM(Datos!AE464&amp;""))="SI",UPPER(TRIM(Datos!AE464&amp;""))="NO"),IF(ISNUMBER(Datos!AE464),AND(OR(AE$1005="",Datos!AE464&gt;=AE$1005),OR(AE$1006="",Datos!AE464&lt;=AE$1006)),FALSE),TRUE))))</f>
        <v>0.0</v>
      </c>
    </row>
    <row r="465" spans="2:31">
      <c r="B465">
        <f>IF(Datos!B465="",0,IF(AND(B$1008&lt;&gt;"",Datos!B465=B$1008),0,IF(B$1004=0,0,1-CHOOSE(B$1004,IF(ISNUMBER(Datos!B465),AND(OR(B$1005="",Datos!B465&gt;=B$1005),OR(B$1006="",Datos!B465&lt;=B$1006)),FALSE),IF(ISNUMBER(Datos!B465),AND(Datos!B465=INT(Datos!B465),AND(OR(B$1005="",Datos!B465&gt;=B$1005),OR(B$1006="",Datos!B465&lt;=B$1006))),FALSE),OR(ISNUMBER(FIND(";"&amp;UPPER(TRIM(Datos!B465&amp;""))&amp;"=",B$1007)),ISNUMBER(FIND(";"&amp;UPPER(TRIM(Datos!B465&amp;""))&amp;";",B$1007))),OR(UPPER(TRIM(Datos!B465&amp;""))="SÍ",UPPER(TRIM(Datos!B465&amp;""))="SI",UPPER(TRIM(Datos!B465&amp;""))="NO"),IF(ISNUMBER(Datos!B465),AND(OR(B$1005="",Datos!B465&gt;=B$1005),OR(B$1006="",Datos!B465&lt;=B$1006)),FALSE),TRUE))))</f>
        <v>0.0</v>
      </c>
      <c r="C465">
        <f>IF(Datos!C465="",0,IF(AND(C$1008&lt;&gt;"",Datos!C465=C$1008),0,IF(C$1004=0,0,1-CHOOSE(C$1004,IF(ISNUMBER(Datos!C465),AND(OR(C$1005="",Datos!C465&gt;=C$1005),OR(C$1006="",Datos!C465&lt;=C$1006)),FALSE),IF(ISNUMBER(Datos!C465),AND(Datos!C465=INT(Datos!C465),AND(OR(C$1005="",Datos!C465&gt;=C$1005),OR(C$1006="",Datos!C465&lt;=C$1006))),FALSE),OR(ISNUMBER(FIND(";"&amp;UPPER(TRIM(Datos!C465&amp;""))&amp;"=",C$1007)),ISNUMBER(FIND(";"&amp;UPPER(TRIM(Datos!C465&amp;""))&amp;";",C$1007))),OR(UPPER(TRIM(Datos!C465&amp;""))="SÍ",UPPER(TRIM(Datos!C465&amp;""))="SI",UPPER(TRIM(Datos!C465&amp;""))="NO"),IF(ISNUMBER(Datos!C465),AND(OR(C$1005="",Datos!C465&gt;=C$1005),OR(C$1006="",Datos!C465&lt;=C$1006)),FALSE),TRUE))))</f>
        <v>0.0</v>
      </c>
      <c r="D465">
        <f>IF(Datos!D465="",0,IF(AND(D$1008&lt;&gt;"",Datos!D465=D$1008),0,IF(D$1004=0,0,1-CHOOSE(D$1004,IF(ISNUMBER(Datos!D465),AND(OR(D$1005="",Datos!D465&gt;=D$1005),OR(D$1006="",Datos!D465&lt;=D$1006)),FALSE),IF(ISNUMBER(Datos!D465),AND(Datos!D465=INT(Datos!D465),AND(OR(D$1005="",Datos!D465&gt;=D$1005),OR(D$1006="",Datos!D465&lt;=D$1006))),FALSE),OR(ISNUMBER(FIND(";"&amp;UPPER(TRIM(Datos!D465&amp;""))&amp;"=",D$1007)),ISNUMBER(FIND(";"&amp;UPPER(TRIM(Datos!D465&amp;""))&amp;";",D$1007))),OR(UPPER(TRIM(Datos!D465&amp;""))="SÍ",UPPER(TRIM(Datos!D465&amp;""))="SI",UPPER(TRIM(Datos!D465&amp;""))="NO"),IF(ISNUMBER(Datos!D465),AND(OR(D$1005="",Datos!D465&gt;=D$1005),OR(D$1006="",Datos!D465&lt;=D$1006)),FALSE),TRUE))))</f>
        <v>0.0</v>
      </c>
      <c r="E465">
        <f>IF(Datos!E465="",0,IF(AND(E$1008&lt;&gt;"",Datos!E465=E$1008),0,IF(E$1004=0,0,1-CHOOSE(E$1004,IF(ISNUMBER(Datos!E465),AND(OR(E$1005="",Datos!E465&gt;=E$1005),OR(E$1006="",Datos!E465&lt;=E$1006)),FALSE),IF(ISNUMBER(Datos!E465),AND(Datos!E465=INT(Datos!E465),AND(OR(E$1005="",Datos!E465&gt;=E$1005),OR(E$1006="",Datos!E465&lt;=E$1006))),FALSE),OR(ISNUMBER(FIND(";"&amp;UPPER(TRIM(Datos!E465&amp;""))&amp;"=",E$1007)),ISNUMBER(FIND(";"&amp;UPPER(TRIM(Datos!E465&amp;""))&amp;";",E$1007))),OR(UPPER(TRIM(Datos!E465&amp;""))="SÍ",UPPER(TRIM(Datos!E465&amp;""))="SI",UPPER(TRIM(Datos!E465&amp;""))="NO"),IF(ISNUMBER(Datos!E465),AND(OR(E$1005="",Datos!E465&gt;=E$1005),OR(E$1006="",Datos!E465&lt;=E$1006)),FALSE),TRUE))))</f>
        <v>0.0</v>
      </c>
      <c r="F465">
        <f>IF(Datos!F465="",0,IF(AND(F$1008&lt;&gt;"",Datos!F465=F$1008),0,IF(F$1004=0,0,1-CHOOSE(F$1004,IF(ISNUMBER(Datos!F465),AND(OR(F$1005="",Datos!F465&gt;=F$1005),OR(F$1006="",Datos!F465&lt;=F$1006)),FALSE),IF(ISNUMBER(Datos!F465),AND(Datos!F465=INT(Datos!F465),AND(OR(F$1005="",Datos!F465&gt;=F$1005),OR(F$1006="",Datos!F465&lt;=F$1006))),FALSE),OR(ISNUMBER(FIND(";"&amp;UPPER(TRIM(Datos!F465&amp;""))&amp;"=",F$1007)),ISNUMBER(FIND(";"&amp;UPPER(TRIM(Datos!F465&amp;""))&amp;";",F$1007))),OR(UPPER(TRIM(Datos!F465&amp;""))="SÍ",UPPER(TRIM(Datos!F465&amp;""))="SI",UPPER(TRIM(Datos!F465&amp;""))="NO"),IF(ISNUMBER(Datos!F465),AND(OR(F$1005="",Datos!F465&gt;=F$1005),OR(F$1006="",Datos!F465&lt;=F$1006)),FALSE),TRUE))))</f>
        <v>0.0</v>
      </c>
      <c r="G465">
        <f>IF(Datos!G465="",0,IF(AND(G$1008&lt;&gt;"",Datos!G465=G$1008),0,IF(G$1004=0,0,1-CHOOSE(G$1004,IF(ISNUMBER(Datos!G465),AND(OR(G$1005="",Datos!G465&gt;=G$1005),OR(G$1006="",Datos!G465&lt;=G$1006)),FALSE),IF(ISNUMBER(Datos!G465),AND(Datos!G465=INT(Datos!G465),AND(OR(G$1005="",Datos!G465&gt;=G$1005),OR(G$1006="",Datos!G465&lt;=G$1006))),FALSE),OR(ISNUMBER(FIND(";"&amp;UPPER(TRIM(Datos!G465&amp;""))&amp;"=",G$1007)),ISNUMBER(FIND(";"&amp;UPPER(TRIM(Datos!G465&amp;""))&amp;";",G$1007))),OR(UPPER(TRIM(Datos!G465&amp;""))="SÍ",UPPER(TRIM(Datos!G465&amp;""))="SI",UPPER(TRIM(Datos!G465&amp;""))="NO"),IF(ISNUMBER(Datos!G465),AND(OR(G$1005="",Datos!G465&gt;=G$1005),OR(G$1006="",Datos!G465&lt;=G$1006)),FALSE),TRUE))))</f>
        <v>0.0</v>
      </c>
      <c r="H465">
        <f>IF(Datos!H465="",0,IF(AND(H$1008&lt;&gt;"",Datos!H465=H$1008),0,IF(H$1004=0,0,1-CHOOSE(H$1004,IF(ISNUMBER(Datos!H465),AND(OR(H$1005="",Datos!H465&gt;=H$1005),OR(H$1006="",Datos!H465&lt;=H$1006)),FALSE),IF(ISNUMBER(Datos!H465),AND(Datos!H465=INT(Datos!H465),AND(OR(H$1005="",Datos!H465&gt;=H$1005),OR(H$1006="",Datos!H465&lt;=H$1006))),FALSE),OR(ISNUMBER(FIND(";"&amp;UPPER(TRIM(Datos!H465&amp;""))&amp;"=",H$1007)),ISNUMBER(FIND(";"&amp;UPPER(TRIM(Datos!H465&amp;""))&amp;";",H$1007))),OR(UPPER(TRIM(Datos!H465&amp;""))="SÍ",UPPER(TRIM(Datos!H465&amp;""))="SI",UPPER(TRIM(Datos!H465&amp;""))="NO"),IF(ISNUMBER(Datos!H465),AND(OR(H$1005="",Datos!H465&gt;=H$1005),OR(H$1006="",Datos!H465&lt;=H$1006)),FALSE),TRUE))))</f>
        <v>0.0</v>
      </c>
      <c r="I465">
        <f>IF(Datos!I465="",0,IF(AND(I$1008&lt;&gt;"",Datos!I465=I$1008),0,IF(I$1004=0,0,1-CHOOSE(I$1004,IF(ISNUMBER(Datos!I465),AND(OR(I$1005="",Datos!I465&gt;=I$1005),OR(I$1006="",Datos!I465&lt;=I$1006)),FALSE),IF(ISNUMBER(Datos!I465),AND(Datos!I465=INT(Datos!I465),AND(OR(I$1005="",Datos!I465&gt;=I$1005),OR(I$1006="",Datos!I465&lt;=I$1006))),FALSE),OR(ISNUMBER(FIND(";"&amp;UPPER(TRIM(Datos!I465&amp;""))&amp;"=",I$1007)),ISNUMBER(FIND(";"&amp;UPPER(TRIM(Datos!I465&amp;""))&amp;";",I$1007))),OR(UPPER(TRIM(Datos!I465&amp;""))="SÍ",UPPER(TRIM(Datos!I465&amp;""))="SI",UPPER(TRIM(Datos!I465&amp;""))="NO"),IF(ISNUMBER(Datos!I465),AND(OR(I$1005="",Datos!I465&gt;=I$1005),OR(I$1006="",Datos!I465&lt;=I$1006)),FALSE),TRUE))))</f>
        <v>0.0</v>
      </c>
      <c r="J465">
        <f>IF(Datos!J465="",0,IF(AND(J$1008&lt;&gt;"",Datos!J465=J$1008),0,IF(J$1004=0,0,1-CHOOSE(J$1004,IF(ISNUMBER(Datos!J465),AND(OR(J$1005="",Datos!J465&gt;=J$1005),OR(J$1006="",Datos!J465&lt;=J$1006)),FALSE),IF(ISNUMBER(Datos!J465),AND(Datos!J465=INT(Datos!J465),AND(OR(J$1005="",Datos!J465&gt;=J$1005),OR(J$1006="",Datos!J465&lt;=J$1006))),FALSE),OR(ISNUMBER(FIND(";"&amp;UPPER(TRIM(Datos!J465&amp;""))&amp;"=",J$1007)),ISNUMBER(FIND(";"&amp;UPPER(TRIM(Datos!J465&amp;""))&amp;";",J$1007))),OR(UPPER(TRIM(Datos!J465&amp;""))="SÍ",UPPER(TRIM(Datos!J465&amp;""))="SI",UPPER(TRIM(Datos!J465&amp;""))="NO"),IF(ISNUMBER(Datos!J465),AND(OR(J$1005="",Datos!J465&gt;=J$1005),OR(J$1006="",Datos!J465&lt;=J$1006)),FALSE),TRUE))))</f>
        <v>0.0</v>
      </c>
      <c r="K465">
        <f>IF(Datos!K465="",0,IF(AND(K$1008&lt;&gt;"",Datos!K465=K$1008),0,IF(K$1004=0,0,1-CHOOSE(K$1004,IF(ISNUMBER(Datos!K465),AND(OR(K$1005="",Datos!K465&gt;=K$1005),OR(K$1006="",Datos!K465&lt;=K$1006)),FALSE),IF(ISNUMBER(Datos!K465),AND(Datos!K465=INT(Datos!K465),AND(OR(K$1005="",Datos!K465&gt;=K$1005),OR(K$1006="",Datos!K465&lt;=K$1006))),FALSE),OR(ISNUMBER(FIND(";"&amp;UPPER(TRIM(Datos!K465&amp;""))&amp;"=",K$1007)),ISNUMBER(FIND(";"&amp;UPPER(TRIM(Datos!K465&amp;""))&amp;";",K$1007))),OR(UPPER(TRIM(Datos!K465&amp;""))="SÍ",UPPER(TRIM(Datos!K465&amp;""))="SI",UPPER(TRIM(Datos!K465&amp;""))="NO"),IF(ISNUMBER(Datos!K465),AND(OR(K$1005="",Datos!K465&gt;=K$1005),OR(K$1006="",Datos!K465&lt;=K$1006)),FALSE),TRUE))))</f>
        <v>0.0</v>
      </c>
      <c r="L465">
        <f>IF(Datos!L465="",0,IF(AND(L$1008&lt;&gt;"",Datos!L465=L$1008),0,IF(L$1004=0,0,1-CHOOSE(L$1004,IF(ISNUMBER(Datos!L465),AND(OR(L$1005="",Datos!L465&gt;=L$1005),OR(L$1006="",Datos!L465&lt;=L$1006)),FALSE),IF(ISNUMBER(Datos!L465),AND(Datos!L465=INT(Datos!L465),AND(OR(L$1005="",Datos!L465&gt;=L$1005),OR(L$1006="",Datos!L465&lt;=L$1006))),FALSE),OR(ISNUMBER(FIND(";"&amp;UPPER(TRIM(Datos!L465&amp;""))&amp;"=",L$1007)),ISNUMBER(FIND(";"&amp;UPPER(TRIM(Datos!L465&amp;""))&amp;";",L$1007))),OR(UPPER(TRIM(Datos!L465&amp;""))="SÍ",UPPER(TRIM(Datos!L465&amp;""))="SI",UPPER(TRIM(Datos!L465&amp;""))="NO"),IF(ISNUMBER(Datos!L465),AND(OR(L$1005="",Datos!L465&gt;=L$1005),OR(L$1006="",Datos!L465&lt;=L$1006)),FALSE),TRUE))))</f>
        <v>0.0</v>
      </c>
      <c r="M465">
        <f>IF(Datos!M465="",0,IF(AND(M$1008&lt;&gt;"",Datos!M465=M$1008),0,IF(M$1004=0,0,1-CHOOSE(M$1004,IF(ISNUMBER(Datos!M465),AND(OR(M$1005="",Datos!M465&gt;=M$1005),OR(M$1006="",Datos!M465&lt;=M$1006)),FALSE),IF(ISNUMBER(Datos!M465),AND(Datos!M465=INT(Datos!M465),AND(OR(M$1005="",Datos!M465&gt;=M$1005),OR(M$1006="",Datos!M465&lt;=M$1006))),FALSE),OR(ISNUMBER(FIND(";"&amp;UPPER(TRIM(Datos!M465&amp;""))&amp;"=",M$1007)),ISNUMBER(FIND(";"&amp;UPPER(TRIM(Datos!M465&amp;""))&amp;";",M$1007))),OR(UPPER(TRIM(Datos!M465&amp;""))="SÍ",UPPER(TRIM(Datos!M465&amp;""))="SI",UPPER(TRIM(Datos!M465&amp;""))="NO"),IF(ISNUMBER(Datos!M465),AND(OR(M$1005="",Datos!M465&gt;=M$1005),OR(M$1006="",Datos!M465&lt;=M$1006)),FALSE),TRUE))))</f>
        <v>0.0</v>
      </c>
      <c r="N465">
        <f>IF(Datos!N465="",0,IF(AND(N$1008&lt;&gt;"",Datos!N465=N$1008),0,IF(N$1004=0,0,1-CHOOSE(N$1004,IF(ISNUMBER(Datos!N465),AND(OR(N$1005="",Datos!N465&gt;=N$1005),OR(N$1006="",Datos!N465&lt;=N$1006)),FALSE),IF(ISNUMBER(Datos!N465),AND(Datos!N465=INT(Datos!N465),AND(OR(N$1005="",Datos!N465&gt;=N$1005),OR(N$1006="",Datos!N465&lt;=N$1006))),FALSE),OR(ISNUMBER(FIND(";"&amp;UPPER(TRIM(Datos!N465&amp;""))&amp;"=",N$1007)),ISNUMBER(FIND(";"&amp;UPPER(TRIM(Datos!N465&amp;""))&amp;";",N$1007))),OR(UPPER(TRIM(Datos!N465&amp;""))="SÍ",UPPER(TRIM(Datos!N465&amp;""))="SI",UPPER(TRIM(Datos!N465&amp;""))="NO"),IF(ISNUMBER(Datos!N465),AND(OR(N$1005="",Datos!N465&gt;=N$1005),OR(N$1006="",Datos!N465&lt;=N$1006)),FALSE),TRUE))))</f>
        <v>0.0</v>
      </c>
      <c r="O465">
        <f>IF(Datos!O465="",0,IF(AND(O$1008&lt;&gt;"",Datos!O465=O$1008),0,IF(O$1004=0,0,1-CHOOSE(O$1004,IF(ISNUMBER(Datos!O465),AND(OR(O$1005="",Datos!O465&gt;=O$1005),OR(O$1006="",Datos!O465&lt;=O$1006)),FALSE),IF(ISNUMBER(Datos!O465),AND(Datos!O465=INT(Datos!O465),AND(OR(O$1005="",Datos!O465&gt;=O$1005),OR(O$1006="",Datos!O465&lt;=O$1006))),FALSE),OR(ISNUMBER(FIND(";"&amp;UPPER(TRIM(Datos!O465&amp;""))&amp;"=",O$1007)),ISNUMBER(FIND(";"&amp;UPPER(TRIM(Datos!O465&amp;""))&amp;";",O$1007))),OR(UPPER(TRIM(Datos!O465&amp;""))="SÍ",UPPER(TRIM(Datos!O465&amp;""))="SI",UPPER(TRIM(Datos!O465&amp;""))="NO"),IF(ISNUMBER(Datos!O465),AND(OR(O$1005="",Datos!O465&gt;=O$1005),OR(O$1006="",Datos!O465&lt;=O$1006)),FALSE),TRUE))))</f>
        <v>0.0</v>
      </c>
      <c r="P465">
        <f>IF(Datos!P465="",0,IF(AND(P$1008&lt;&gt;"",Datos!P465=P$1008),0,IF(P$1004=0,0,1-CHOOSE(P$1004,IF(ISNUMBER(Datos!P465),AND(OR(P$1005="",Datos!P465&gt;=P$1005),OR(P$1006="",Datos!P465&lt;=P$1006)),FALSE),IF(ISNUMBER(Datos!P465),AND(Datos!P465=INT(Datos!P465),AND(OR(P$1005="",Datos!P465&gt;=P$1005),OR(P$1006="",Datos!P465&lt;=P$1006))),FALSE),OR(ISNUMBER(FIND(";"&amp;UPPER(TRIM(Datos!P465&amp;""))&amp;"=",P$1007)),ISNUMBER(FIND(";"&amp;UPPER(TRIM(Datos!P465&amp;""))&amp;";",P$1007))),OR(UPPER(TRIM(Datos!P465&amp;""))="SÍ",UPPER(TRIM(Datos!P465&amp;""))="SI",UPPER(TRIM(Datos!P465&amp;""))="NO"),IF(ISNUMBER(Datos!P465),AND(OR(P$1005="",Datos!P465&gt;=P$1005),OR(P$1006="",Datos!P465&lt;=P$1006)),FALSE),TRUE))))</f>
        <v>0.0</v>
      </c>
      <c r="Q465">
        <f>IF(Datos!Q465="",0,IF(AND(Q$1008&lt;&gt;"",Datos!Q465=Q$1008),0,IF(Q$1004=0,0,1-CHOOSE(Q$1004,IF(ISNUMBER(Datos!Q465),AND(OR(Q$1005="",Datos!Q465&gt;=Q$1005),OR(Q$1006="",Datos!Q465&lt;=Q$1006)),FALSE),IF(ISNUMBER(Datos!Q465),AND(Datos!Q465=INT(Datos!Q465),AND(OR(Q$1005="",Datos!Q465&gt;=Q$1005),OR(Q$1006="",Datos!Q465&lt;=Q$1006))),FALSE),OR(ISNUMBER(FIND(";"&amp;UPPER(TRIM(Datos!Q465&amp;""))&amp;"=",Q$1007)),ISNUMBER(FIND(";"&amp;UPPER(TRIM(Datos!Q465&amp;""))&amp;";",Q$1007))),OR(UPPER(TRIM(Datos!Q465&amp;""))="SÍ",UPPER(TRIM(Datos!Q465&amp;""))="SI",UPPER(TRIM(Datos!Q465&amp;""))="NO"),IF(ISNUMBER(Datos!Q465),AND(OR(Q$1005="",Datos!Q465&gt;=Q$1005),OR(Q$1006="",Datos!Q465&lt;=Q$1006)),FALSE),TRUE))))</f>
        <v>0.0</v>
      </c>
      <c r="R465">
        <f>IF(Datos!R465="",0,IF(AND(R$1008&lt;&gt;"",Datos!R465=R$1008),0,IF(R$1004=0,0,1-CHOOSE(R$1004,IF(ISNUMBER(Datos!R465),AND(OR(R$1005="",Datos!R465&gt;=R$1005),OR(R$1006="",Datos!R465&lt;=R$1006)),FALSE),IF(ISNUMBER(Datos!R465),AND(Datos!R465=INT(Datos!R465),AND(OR(R$1005="",Datos!R465&gt;=R$1005),OR(R$1006="",Datos!R465&lt;=R$1006))),FALSE),OR(ISNUMBER(FIND(";"&amp;UPPER(TRIM(Datos!R465&amp;""))&amp;"=",R$1007)),ISNUMBER(FIND(";"&amp;UPPER(TRIM(Datos!R465&amp;""))&amp;";",R$1007))),OR(UPPER(TRIM(Datos!R465&amp;""))="SÍ",UPPER(TRIM(Datos!R465&amp;""))="SI",UPPER(TRIM(Datos!R465&amp;""))="NO"),IF(ISNUMBER(Datos!R465),AND(OR(R$1005="",Datos!R465&gt;=R$1005),OR(R$1006="",Datos!R465&lt;=R$1006)),FALSE),TRUE))))</f>
        <v>0.0</v>
      </c>
      <c r="S465">
        <f>IF(Datos!S465="",0,IF(AND(S$1008&lt;&gt;"",Datos!S465=S$1008),0,IF(S$1004=0,0,1-CHOOSE(S$1004,IF(ISNUMBER(Datos!S465),AND(OR(S$1005="",Datos!S465&gt;=S$1005),OR(S$1006="",Datos!S465&lt;=S$1006)),FALSE),IF(ISNUMBER(Datos!S465),AND(Datos!S465=INT(Datos!S465),AND(OR(S$1005="",Datos!S465&gt;=S$1005),OR(S$1006="",Datos!S465&lt;=S$1006))),FALSE),OR(ISNUMBER(FIND(";"&amp;UPPER(TRIM(Datos!S465&amp;""))&amp;"=",S$1007)),ISNUMBER(FIND(";"&amp;UPPER(TRIM(Datos!S465&amp;""))&amp;";",S$1007))),OR(UPPER(TRIM(Datos!S465&amp;""))="SÍ",UPPER(TRIM(Datos!S465&amp;""))="SI",UPPER(TRIM(Datos!S465&amp;""))="NO"),IF(ISNUMBER(Datos!S465),AND(OR(S$1005="",Datos!S465&gt;=S$1005),OR(S$1006="",Datos!S465&lt;=S$1006)),FALSE),TRUE))))</f>
        <v>0.0</v>
      </c>
      <c r="T465">
        <f>IF(Datos!T465="",0,IF(AND(T$1008&lt;&gt;"",Datos!T465=T$1008),0,IF(T$1004=0,0,1-CHOOSE(T$1004,IF(ISNUMBER(Datos!T465),AND(OR(T$1005="",Datos!T465&gt;=T$1005),OR(T$1006="",Datos!T465&lt;=T$1006)),FALSE),IF(ISNUMBER(Datos!T465),AND(Datos!T465=INT(Datos!T465),AND(OR(T$1005="",Datos!T465&gt;=T$1005),OR(T$1006="",Datos!T465&lt;=T$1006))),FALSE),OR(ISNUMBER(FIND(";"&amp;UPPER(TRIM(Datos!T465&amp;""))&amp;"=",T$1007)),ISNUMBER(FIND(";"&amp;UPPER(TRIM(Datos!T465&amp;""))&amp;";",T$1007))),OR(UPPER(TRIM(Datos!T465&amp;""))="SÍ",UPPER(TRIM(Datos!T465&amp;""))="SI",UPPER(TRIM(Datos!T465&amp;""))="NO"),IF(ISNUMBER(Datos!T465),AND(OR(T$1005="",Datos!T465&gt;=T$1005),OR(T$1006="",Datos!T465&lt;=T$1006)),FALSE),TRUE))))</f>
        <v>0.0</v>
      </c>
      <c r="U465">
        <f>IF(Datos!U465="",0,IF(AND(U$1008&lt;&gt;"",Datos!U465=U$1008),0,IF(U$1004=0,0,1-CHOOSE(U$1004,IF(ISNUMBER(Datos!U465),AND(OR(U$1005="",Datos!U465&gt;=U$1005),OR(U$1006="",Datos!U465&lt;=U$1006)),FALSE),IF(ISNUMBER(Datos!U465),AND(Datos!U465=INT(Datos!U465),AND(OR(U$1005="",Datos!U465&gt;=U$1005),OR(U$1006="",Datos!U465&lt;=U$1006))),FALSE),OR(ISNUMBER(FIND(";"&amp;UPPER(TRIM(Datos!U465&amp;""))&amp;"=",U$1007)),ISNUMBER(FIND(";"&amp;UPPER(TRIM(Datos!U465&amp;""))&amp;";",U$1007))),OR(UPPER(TRIM(Datos!U465&amp;""))="SÍ",UPPER(TRIM(Datos!U465&amp;""))="SI",UPPER(TRIM(Datos!U465&amp;""))="NO"),IF(ISNUMBER(Datos!U465),AND(OR(U$1005="",Datos!U465&gt;=U$1005),OR(U$1006="",Datos!U465&lt;=U$1006)),FALSE),TRUE))))</f>
        <v>0.0</v>
      </c>
      <c r="V465">
        <f>IF(Datos!V465="",0,IF(AND(V$1008&lt;&gt;"",Datos!V465=V$1008),0,IF(V$1004=0,0,1-CHOOSE(V$1004,IF(ISNUMBER(Datos!V465),AND(OR(V$1005="",Datos!V465&gt;=V$1005),OR(V$1006="",Datos!V465&lt;=V$1006)),FALSE),IF(ISNUMBER(Datos!V465),AND(Datos!V465=INT(Datos!V465),AND(OR(V$1005="",Datos!V465&gt;=V$1005),OR(V$1006="",Datos!V465&lt;=V$1006))),FALSE),OR(ISNUMBER(FIND(";"&amp;UPPER(TRIM(Datos!V465&amp;""))&amp;"=",V$1007)),ISNUMBER(FIND(";"&amp;UPPER(TRIM(Datos!V465&amp;""))&amp;";",V$1007))),OR(UPPER(TRIM(Datos!V465&amp;""))="SÍ",UPPER(TRIM(Datos!V465&amp;""))="SI",UPPER(TRIM(Datos!V465&amp;""))="NO"),IF(ISNUMBER(Datos!V465),AND(OR(V$1005="",Datos!V465&gt;=V$1005),OR(V$1006="",Datos!V465&lt;=V$1006)),FALSE),TRUE))))</f>
        <v>0.0</v>
      </c>
      <c r="W465">
        <f>IF(Datos!W465="",0,IF(AND(W$1008&lt;&gt;"",Datos!W465=W$1008),0,IF(W$1004=0,0,1-CHOOSE(W$1004,IF(ISNUMBER(Datos!W465),AND(OR(W$1005="",Datos!W465&gt;=W$1005),OR(W$1006="",Datos!W465&lt;=W$1006)),FALSE),IF(ISNUMBER(Datos!W465),AND(Datos!W465=INT(Datos!W465),AND(OR(W$1005="",Datos!W465&gt;=W$1005),OR(W$1006="",Datos!W465&lt;=W$1006))),FALSE),OR(ISNUMBER(FIND(";"&amp;UPPER(TRIM(Datos!W465&amp;""))&amp;"=",W$1007)),ISNUMBER(FIND(";"&amp;UPPER(TRIM(Datos!W465&amp;""))&amp;";",W$1007))),OR(UPPER(TRIM(Datos!W465&amp;""))="SÍ",UPPER(TRIM(Datos!W465&amp;""))="SI",UPPER(TRIM(Datos!W465&amp;""))="NO"),IF(ISNUMBER(Datos!W465),AND(OR(W$1005="",Datos!W465&gt;=W$1005),OR(W$1006="",Datos!W465&lt;=W$1006)),FALSE),TRUE))))</f>
        <v>0.0</v>
      </c>
      <c r="X465">
        <f>IF(Datos!X465="",0,IF(AND(X$1008&lt;&gt;"",Datos!X465=X$1008),0,IF(X$1004=0,0,1-CHOOSE(X$1004,IF(ISNUMBER(Datos!X465),AND(OR(X$1005="",Datos!X465&gt;=X$1005),OR(X$1006="",Datos!X465&lt;=X$1006)),FALSE),IF(ISNUMBER(Datos!X465),AND(Datos!X465=INT(Datos!X465),AND(OR(X$1005="",Datos!X465&gt;=X$1005),OR(X$1006="",Datos!X465&lt;=X$1006))),FALSE),OR(ISNUMBER(FIND(";"&amp;UPPER(TRIM(Datos!X465&amp;""))&amp;"=",X$1007)),ISNUMBER(FIND(";"&amp;UPPER(TRIM(Datos!X465&amp;""))&amp;";",X$1007))),OR(UPPER(TRIM(Datos!X465&amp;""))="SÍ",UPPER(TRIM(Datos!X465&amp;""))="SI",UPPER(TRIM(Datos!X465&amp;""))="NO"),IF(ISNUMBER(Datos!X465),AND(OR(X$1005="",Datos!X465&gt;=X$1005),OR(X$1006="",Datos!X465&lt;=X$1006)),FALSE),TRUE))))</f>
        <v>0.0</v>
      </c>
      <c r="Y465">
        <f>IF(Datos!Y465="",0,IF(AND(Y$1008&lt;&gt;"",Datos!Y465=Y$1008),0,IF(Y$1004=0,0,1-CHOOSE(Y$1004,IF(ISNUMBER(Datos!Y465),AND(OR(Y$1005="",Datos!Y465&gt;=Y$1005),OR(Y$1006="",Datos!Y465&lt;=Y$1006)),FALSE),IF(ISNUMBER(Datos!Y465),AND(Datos!Y465=INT(Datos!Y465),AND(OR(Y$1005="",Datos!Y465&gt;=Y$1005),OR(Y$1006="",Datos!Y465&lt;=Y$1006))),FALSE),OR(ISNUMBER(FIND(";"&amp;UPPER(TRIM(Datos!Y465&amp;""))&amp;"=",Y$1007)),ISNUMBER(FIND(";"&amp;UPPER(TRIM(Datos!Y465&amp;""))&amp;";",Y$1007))),OR(UPPER(TRIM(Datos!Y465&amp;""))="SÍ",UPPER(TRIM(Datos!Y465&amp;""))="SI",UPPER(TRIM(Datos!Y465&amp;""))="NO"),IF(ISNUMBER(Datos!Y465),AND(OR(Y$1005="",Datos!Y465&gt;=Y$1005),OR(Y$1006="",Datos!Y465&lt;=Y$1006)),FALSE),TRUE))))</f>
        <v>0.0</v>
      </c>
      <c r="Z465">
        <f>IF(Datos!Z465="",0,IF(AND(Z$1008&lt;&gt;"",Datos!Z465=Z$1008),0,IF(Z$1004=0,0,1-CHOOSE(Z$1004,IF(ISNUMBER(Datos!Z465),AND(OR(Z$1005="",Datos!Z465&gt;=Z$1005),OR(Z$1006="",Datos!Z465&lt;=Z$1006)),FALSE),IF(ISNUMBER(Datos!Z465),AND(Datos!Z465=INT(Datos!Z465),AND(OR(Z$1005="",Datos!Z465&gt;=Z$1005),OR(Z$1006="",Datos!Z465&lt;=Z$1006))),FALSE),OR(ISNUMBER(FIND(";"&amp;UPPER(TRIM(Datos!Z465&amp;""))&amp;"=",Z$1007)),ISNUMBER(FIND(";"&amp;UPPER(TRIM(Datos!Z465&amp;""))&amp;";",Z$1007))),OR(UPPER(TRIM(Datos!Z465&amp;""))="SÍ",UPPER(TRIM(Datos!Z465&amp;""))="SI",UPPER(TRIM(Datos!Z465&amp;""))="NO"),IF(ISNUMBER(Datos!Z465),AND(OR(Z$1005="",Datos!Z465&gt;=Z$1005),OR(Z$1006="",Datos!Z465&lt;=Z$1006)),FALSE),TRUE))))</f>
        <v>0.0</v>
      </c>
      <c r="AA465">
        <f>IF(Datos!AA465="",0,IF(AND(AA$1008&lt;&gt;"",Datos!AA465=AA$1008),0,IF(AA$1004=0,0,1-CHOOSE(AA$1004,IF(ISNUMBER(Datos!AA465),AND(OR(AA$1005="",Datos!AA465&gt;=AA$1005),OR(AA$1006="",Datos!AA465&lt;=AA$1006)),FALSE),IF(ISNUMBER(Datos!AA465),AND(Datos!AA465=INT(Datos!AA465),AND(OR(AA$1005="",Datos!AA465&gt;=AA$1005),OR(AA$1006="",Datos!AA465&lt;=AA$1006))),FALSE),OR(ISNUMBER(FIND(";"&amp;UPPER(TRIM(Datos!AA465&amp;""))&amp;"=",AA$1007)),ISNUMBER(FIND(";"&amp;UPPER(TRIM(Datos!AA465&amp;""))&amp;";",AA$1007))),OR(UPPER(TRIM(Datos!AA465&amp;""))="SÍ",UPPER(TRIM(Datos!AA465&amp;""))="SI",UPPER(TRIM(Datos!AA465&amp;""))="NO"),IF(ISNUMBER(Datos!AA465),AND(OR(AA$1005="",Datos!AA465&gt;=AA$1005),OR(AA$1006="",Datos!AA465&lt;=AA$1006)),FALSE),TRUE))))</f>
        <v>0.0</v>
      </c>
      <c r="AB465">
        <f>IF(Datos!AB465="",0,IF(AND(AB$1008&lt;&gt;"",Datos!AB465=AB$1008),0,IF(AB$1004=0,0,1-CHOOSE(AB$1004,IF(ISNUMBER(Datos!AB465),AND(OR(AB$1005="",Datos!AB465&gt;=AB$1005),OR(AB$1006="",Datos!AB465&lt;=AB$1006)),FALSE),IF(ISNUMBER(Datos!AB465),AND(Datos!AB465=INT(Datos!AB465),AND(OR(AB$1005="",Datos!AB465&gt;=AB$1005),OR(AB$1006="",Datos!AB465&lt;=AB$1006))),FALSE),OR(ISNUMBER(FIND(";"&amp;UPPER(TRIM(Datos!AB465&amp;""))&amp;"=",AB$1007)),ISNUMBER(FIND(";"&amp;UPPER(TRIM(Datos!AB465&amp;""))&amp;";",AB$1007))),OR(UPPER(TRIM(Datos!AB465&amp;""))="SÍ",UPPER(TRIM(Datos!AB465&amp;""))="SI",UPPER(TRIM(Datos!AB465&amp;""))="NO"),IF(ISNUMBER(Datos!AB465),AND(OR(AB$1005="",Datos!AB465&gt;=AB$1005),OR(AB$1006="",Datos!AB465&lt;=AB$1006)),FALSE),TRUE))))</f>
        <v>0.0</v>
      </c>
      <c r="AC465">
        <f>IF(Datos!AC465="",0,IF(AND(AC$1008&lt;&gt;"",Datos!AC465=AC$1008),0,IF(AC$1004=0,0,1-CHOOSE(AC$1004,IF(ISNUMBER(Datos!AC465),AND(OR(AC$1005="",Datos!AC465&gt;=AC$1005),OR(AC$1006="",Datos!AC465&lt;=AC$1006)),FALSE),IF(ISNUMBER(Datos!AC465),AND(Datos!AC465=INT(Datos!AC465),AND(OR(AC$1005="",Datos!AC465&gt;=AC$1005),OR(AC$1006="",Datos!AC465&lt;=AC$1006))),FALSE),OR(ISNUMBER(FIND(";"&amp;UPPER(TRIM(Datos!AC465&amp;""))&amp;"=",AC$1007)),ISNUMBER(FIND(";"&amp;UPPER(TRIM(Datos!AC465&amp;""))&amp;";",AC$1007))),OR(UPPER(TRIM(Datos!AC465&amp;""))="SÍ",UPPER(TRIM(Datos!AC465&amp;""))="SI",UPPER(TRIM(Datos!AC465&amp;""))="NO"),IF(ISNUMBER(Datos!AC465),AND(OR(AC$1005="",Datos!AC465&gt;=AC$1005),OR(AC$1006="",Datos!AC465&lt;=AC$1006)),FALSE),TRUE))))</f>
        <v>0.0</v>
      </c>
      <c r="AD465">
        <f>IF(Datos!AD465="",0,IF(AND(AD$1008&lt;&gt;"",Datos!AD465=AD$1008),0,IF(AD$1004=0,0,1-CHOOSE(AD$1004,IF(ISNUMBER(Datos!AD465),AND(OR(AD$1005="",Datos!AD465&gt;=AD$1005),OR(AD$1006="",Datos!AD465&lt;=AD$1006)),FALSE),IF(ISNUMBER(Datos!AD465),AND(Datos!AD465=INT(Datos!AD465),AND(OR(AD$1005="",Datos!AD465&gt;=AD$1005),OR(AD$1006="",Datos!AD465&lt;=AD$1006))),FALSE),OR(ISNUMBER(FIND(";"&amp;UPPER(TRIM(Datos!AD465&amp;""))&amp;"=",AD$1007)),ISNUMBER(FIND(";"&amp;UPPER(TRIM(Datos!AD465&amp;""))&amp;";",AD$1007))),OR(UPPER(TRIM(Datos!AD465&amp;""))="SÍ",UPPER(TRIM(Datos!AD465&amp;""))="SI",UPPER(TRIM(Datos!AD465&amp;""))="NO"),IF(ISNUMBER(Datos!AD465),AND(OR(AD$1005="",Datos!AD465&gt;=AD$1005),OR(AD$1006="",Datos!AD465&lt;=AD$1006)),FALSE),TRUE))))</f>
        <v>0.0</v>
      </c>
      <c r="AE465">
        <f>IF(Datos!AE465="",0,IF(AND(AE$1008&lt;&gt;"",Datos!AE465=AE$1008),0,IF(AE$1004=0,0,1-CHOOSE(AE$1004,IF(ISNUMBER(Datos!AE465),AND(OR(AE$1005="",Datos!AE465&gt;=AE$1005),OR(AE$1006="",Datos!AE465&lt;=AE$1006)),FALSE),IF(ISNUMBER(Datos!AE465),AND(Datos!AE465=INT(Datos!AE465),AND(OR(AE$1005="",Datos!AE465&gt;=AE$1005),OR(AE$1006="",Datos!AE465&lt;=AE$1006))),FALSE),OR(ISNUMBER(FIND(";"&amp;UPPER(TRIM(Datos!AE465&amp;""))&amp;"=",AE$1007)),ISNUMBER(FIND(";"&amp;UPPER(TRIM(Datos!AE465&amp;""))&amp;";",AE$1007))),OR(UPPER(TRIM(Datos!AE465&amp;""))="SÍ",UPPER(TRIM(Datos!AE465&amp;""))="SI",UPPER(TRIM(Datos!AE465&amp;""))="NO"),IF(ISNUMBER(Datos!AE465),AND(OR(AE$1005="",Datos!AE465&gt;=AE$1005),OR(AE$1006="",Datos!AE465&lt;=AE$1006)),FALSE),TRUE))))</f>
        <v>0.0</v>
      </c>
    </row>
    <row r="466" spans="2:31">
      <c r="B466">
        <f>IF(Datos!B466="",0,IF(AND(B$1008&lt;&gt;"",Datos!B466=B$1008),0,IF(B$1004=0,0,1-CHOOSE(B$1004,IF(ISNUMBER(Datos!B466),AND(OR(B$1005="",Datos!B466&gt;=B$1005),OR(B$1006="",Datos!B466&lt;=B$1006)),FALSE),IF(ISNUMBER(Datos!B466),AND(Datos!B466=INT(Datos!B466),AND(OR(B$1005="",Datos!B466&gt;=B$1005),OR(B$1006="",Datos!B466&lt;=B$1006))),FALSE),OR(ISNUMBER(FIND(";"&amp;UPPER(TRIM(Datos!B466&amp;""))&amp;"=",B$1007)),ISNUMBER(FIND(";"&amp;UPPER(TRIM(Datos!B466&amp;""))&amp;";",B$1007))),OR(UPPER(TRIM(Datos!B466&amp;""))="SÍ",UPPER(TRIM(Datos!B466&amp;""))="SI",UPPER(TRIM(Datos!B466&amp;""))="NO"),IF(ISNUMBER(Datos!B466),AND(OR(B$1005="",Datos!B466&gt;=B$1005),OR(B$1006="",Datos!B466&lt;=B$1006)),FALSE),TRUE))))</f>
        <v>0.0</v>
      </c>
      <c r="C466">
        <f>IF(Datos!C466="",0,IF(AND(C$1008&lt;&gt;"",Datos!C466=C$1008),0,IF(C$1004=0,0,1-CHOOSE(C$1004,IF(ISNUMBER(Datos!C466),AND(OR(C$1005="",Datos!C466&gt;=C$1005),OR(C$1006="",Datos!C466&lt;=C$1006)),FALSE),IF(ISNUMBER(Datos!C466),AND(Datos!C466=INT(Datos!C466),AND(OR(C$1005="",Datos!C466&gt;=C$1005),OR(C$1006="",Datos!C466&lt;=C$1006))),FALSE),OR(ISNUMBER(FIND(";"&amp;UPPER(TRIM(Datos!C466&amp;""))&amp;"=",C$1007)),ISNUMBER(FIND(";"&amp;UPPER(TRIM(Datos!C466&amp;""))&amp;";",C$1007))),OR(UPPER(TRIM(Datos!C466&amp;""))="SÍ",UPPER(TRIM(Datos!C466&amp;""))="SI",UPPER(TRIM(Datos!C466&amp;""))="NO"),IF(ISNUMBER(Datos!C466),AND(OR(C$1005="",Datos!C466&gt;=C$1005),OR(C$1006="",Datos!C466&lt;=C$1006)),FALSE),TRUE))))</f>
        <v>0.0</v>
      </c>
      <c r="D466">
        <f>IF(Datos!D466="",0,IF(AND(D$1008&lt;&gt;"",Datos!D466=D$1008),0,IF(D$1004=0,0,1-CHOOSE(D$1004,IF(ISNUMBER(Datos!D466),AND(OR(D$1005="",Datos!D466&gt;=D$1005),OR(D$1006="",Datos!D466&lt;=D$1006)),FALSE),IF(ISNUMBER(Datos!D466),AND(Datos!D466=INT(Datos!D466),AND(OR(D$1005="",Datos!D466&gt;=D$1005),OR(D$1006="",Datos!D466&lt;=D$1006))),FALSE),OR(ISNUMBER(FIND(";"&amp;UPPER(TRIM(Datos!D466&amp;""))&amp;"=",D$1007)),ISNUMBER(FIND(";"&amp;UPPER(TRIM(Datos!D466&amp;""))&amp;";",D$1007))),OR(UPPER(TRIM(Datos!D466&amp;""))="SÍ",UPPER(TRIM(Datos!D466&amp;""))="SI",UPPER(TRIM(Datos!D466&amp;""))="NO"),IF(ISNUMBER(Datos!D466),AND(OR(D$1005="",Datos!D466&gt;=D$1005),OR(D$1006="",Datos!D466&lt;=D$1006)),FALSE),TRUE))))</f>
        <v>0.0</v>
      </c>
      <c r="E466">
        <f>IF(Datos!E466="",0,IF(AND(E$1008&lt;&gt;"",Datos!E466=E$1008),0,IF(E$1004=0,0,1-CHOOSE(E$1004,IF(ISNUMBER(Datos!E466),AND(OR(E$1005="",Datos!E466&gt;=E$1005),OR(E$1006="",Datos!E466&lt;=E$1006)),FALSE),IF(ISNUMBER(Datos!E466),AND(Datos!E466=INT(Datos!E466),AND(OR(E$1005="",Datos!E466&gt;=E$1005),OR(E$1006="",Datos!E466&lt;=E$1006))),FALSE),OR(ISNUMBER(FIND(";"&amp;UPPER(TRIM(Datos!E466&amp;""))&amp;"=",E$1007)),ISNUMBER(FIND(";"&amp;UPPER(TRIM(Datos!E466&amp;""))&amp;";",E$1007))),OR(UPPER(TRIM(Datos!E466&amp;""))="SÍ",UPPER(TRIM(Datos!E466&amp;""))="SI",UPPER(TRIM(Datos!E466&amp;""))="NO"),IF(ISNUMBER(Datos!E466),AND(OR(E$1005="",Datos!E466&gt;=E$1005),OR(E$1006="",Datos!E466&lt;=E$1006)),FALSE),TRUE))))</f>
        <v>0.0</v>
      </c>
      <c r="F466">
        <f>IF(Datos!F466="",0,IF(AND(F$1008&lt;&gt;"",Datos!F466=F$1008),0,IF(F$1004=0,0,1-CHOOSE(F$1004,IF(ISNUMBER(Datos!F466),AND(OR(F$1005="",Datos!F466&gt;=F$1005),OR(F$1006="",Datos!F466&lt;=F$1006)),FALSE),IF(ISNUMBER(Datos!F466),AND(Datos!F466=INT(Datos!F466),AND(OR(F$1005="",Datos!F466&gt;=F$1005),OR(F$1006="",Datos!F466&lt;=F$1006))),FALSE),OR(ISNUMBER(FIND(";"&amp;UPPER(TRIM(Datos!F466&amp;""))&amp;"=",F$1007)),ISNUMBER(FIND(";"&amp;UPPER(TRIM(Datos!F466&amp;""))&amp;";",F$1007))),OR(UPPER(TRIM(Datos!F466&amp;""))="SÍ",UPPER(TRIM(Datos!F466&amp;""))="SI",UPPER(TRIM(Datos!F466&amp;""))="NO"),IF(ISNUMBER(Datos!F466),AND(OR(F$1005="",Datos!F466&gt;=F$1005),OR(F$1006="",Datos!F466&lt;=F$1006)),FALSE),TRUE))))</f>
        <v>0.0</v>
      </c>
      <c r="G466">
        <f>IF(Datos!G466="",0,IF(AND(G$1008&lt;&gt;"",Datos!G466=G$1008),0,IF(G$1004=0,0,1-CHOOSE(G$1004,IF(ISNUMBER(Datos!G466),AND(OR(G$1005="",Datos!G466&gt;=G$1005),OR(G$1006="",Datos!G466&lt;=G$1006)),FALSE),IF(ISNUMBER(Datos!G466),AND(Datos!G466=INT(Datos!G466),AND(OR(G$1005="",Datos!G466&gt;=G$1005),OR(G$1006="",Datos!G466&lt;=G$1006))),FALSE),OR(ISNUMBER(FIND(";"&amp;UPPER(TRIM(Datos!G466&amp;""))&amp;"=",G$1007)),ISNUMBER(FIND(";"&amp;UPPER(TRIM(Datos!G466&amp;""))&amp;";",G$1007))),OR(UPPER(TRIM(Datos!G466&amp;""))="SÍ",UPPER(TRIM(Datos!G466&amp;""))="SI",UPPER(TRIM(Datos!G466&amp;""))="NO"),IF(ISNUMBER(Datos!G466),AND(OR(G$1005="",Datos!G466&gt;=G$1005),OR(G$1006="",Datos!G466&lt;=G$1006)),FALSE),TRUE))))</f>
        <v>0.0</v>
      </c>
      <c r="H466">
        <f>IF(Datos!H466="",0,IF(AND(H$1008&lt;&gt;"",Datos!H466=H$1008),0,IF(H$1004=0,0,1-CHOOSE(H$1004,IF(ISNUMBER(Datos!H466),AND(OR(H$1005="",Datos!H466&gt;=H$1005),OR(H$1006="",Datos!H466&lt;=H$1006)),FALSE),IF(ISNUMBER(Datos!H466),AND(Datos!H466=INT(Datos!H466),AND(OR(H$1005="",Datos!H466&gt;=H$1005),OR(H$1006="",Datos!H466&lt;=H$1006))),FALSE),OR(ISNUMBER(FIND(";"&amp;UPPER(TRIM(Datos!H466&amp;""))&amp;"=",H$1007)),ISNUMBER(FIND(";"&amp;UPPER(TRIM(Datos!H466&amp;""))&amp;";",H$1007))),OR(UPPER(TRIM(Datos!H466&amp;""))="SÍ",UPPER(TRIM(Datos!H466&amp;""))="SI",UPPER(TRIM(Datos!H466&amp;""))="NO"),IF(ISNUMBER(Datos!H466),AND(OR(H$1005="",Datos!H466&gt;=H$1005),OR(H$1006="",Datos!H466&lt;=H$1006)),FALSE),TRUE))))</f>
        <v>0.0</v>
      </c>
      <c r="I466">
        <f>IF(Datos!I466="",0,IF(AND(I$1008&lt;&gt;"",Datos!I466=I$1008),0,IF(I$1004=0,0,1-CHOOSE(I$1004,IF(ISNUMBER(Datos!I466),AND(OR(I$1005="",Datos!I466&gt;=I$1005),OR(I$1006="",Datos!I466&lt;=I$1006)),FALSE),IF(ISNUMBER(Datos!I466),AND(Datos!I466=INT(Datos!I466),AND(OR(I$1005="",Datos!I466&gt;=I$1005),OR(I$1006="",Datos!I466&lt;=I$1006))),FALSE),OR(ISNUMBER(FIND(";"&amp;UPPER(TRIM(Datos!I466&amp;""))&amp;"=",I$1007)),ISNUMBER(FIND(";"&amp;UPPER(TRIM(Datos!I466&amp;""))&amp;";",I$1007))),OR(UPPER(TRIM(Datos!I466&amp;""))="SÍ",UPPER(TRIM(Datos!I466&amp;""))="SI",UPPER(TRIM(Datos!I466&amp;""))="NO"),IF(ISNUMBER(Datos!I466),AND(OR(I$1005="",Datos!I466&gt;=I$1005),OR(I$1006="",Datos!I466&lt;=I$1006)),FALSE),TRUE))))</f>
        <v>0.0</v>
      </c>
      <c r="J466">
        <f>IF(Datos!J466="",0,IF(AND(J$1008&lt;&gt;"",Datos!J466=J$1008),0,IF(J$1004=0,0,1-CHOOSE(J$1004,IF(ISNUMBER(Datos!J466),AND(OR(J$1005="",Datos!J466&gt;=J$1005),OR(J$1006="",Datos!J466&lt;=J$1006)),FALSE),IF(ISNUMBER(Datos!J466),AND(Datos!J466=INT(Datos!J466),AND(OR(J$1005="",Datos!J466&gt;=J$1005),OR(J$1006="",Datos!J466&lt;=J$1006))),FALSE),OR(ISNUMBER(FIND(";"&amp;UPPER(TRIM(Datos!J466&amp;""))&amp;"=",J$1007)),ISNUMBER(FIND(";"&amp;UPPER(TRIM(Datos!J466&amp;""))&amp;";",J$1007))),OR(UPPER(TRIM(Datos!J466&amp;""))="SÍ",UPPER(TRIM(Datos!J466&amp;""))="SI",UPPER(TRIM(Datos!J466&amp;""))="NO"),IF(ISNUMBER(Datos!J466),AND(OR(J$1005="",Datos!J466&gt;=J$1005),OR(J$1006="",Datos!J466&lt;=J$1006)),FALSE),TRUE))))</f>
        <v>0.0</v>
      </c>
      <c r="K466">
        <f>IF(Datos!K466="",0,IF(AND(K$1008&lt;&gt;"",Datos!K466=K$1008),0,IF(K$1004=0,0,1-CHOOSE(K$1004,IF(ISNUMBER(Datos!K466),AND(OR(K$1005="",Datos!K466&gt;=K$1005),OR(K$1006="",Datos!K466&lt;=K$1006)),FALSE),IF(ISNUMBER(Datos!K466),AND(Datos!K466=INT(Datos!K466),AND(OR(K$1005="",Datos!K466&gt;=K$1005),OR(K$1006="",Datos!K466&lt;=K$1006))),FALSE),OR(ISNUMBER(FIND(";"&amp;UPPER(TRIM(Datos!K466&amp;""))&amp;"=",K$1007)),ISNUMBER(FIND(";"&amp;UPPER(TRIM(Datos!K466&amp;""))&amp;";",K$1007))),OR(UPPER(TRIM(Datos!K466&amp;""))="SÍ",UPPER(TRIM(Datos!K466&amp;""))="SI",UPPER(TRIM(Datos!K466&amp;""))="NO"),IF(ISNUMBER(Datos!K466),AND(OR(K$1005="",Datos!K466&gt;=K$1005),OR(K$1006="",Datos!K466&lt;=K$1006)),FALSE),TRUE))))</f>
        <v>0.0</v>
      </c>
      <c r="L466">
        <f>IF(Datos!L466="",0,IF(AND(L$1008&lt;&gt;"",Datos!L466=L$1008),0,IF(L$1004=0,0,1-CHOOSE(L$1004,IF(ISNUMBER(Datos!L466),AND(OR(L$1005="",Datos!L466&gt;=L$1005),OR(L$1006="",Datos!L466&lt;=L$1006)),FALSE),IF(ISNUMBER(Datos!L466),AND(Datos!L466=INT(Datos!L466),AND(OR(L$1005="",Datos!L466&gt;=L$1005),OR(L$1006="",Datos!L466&lt;=L$1006))),FALSE),OR(ISNUMBER(FIND(";"&amp;UPPER(TRIM(Datos!L466&amp;""))&amp;"=",L$1007)),ISNUMBER(FIND(";"&amp;UPPER(TRIM(Datos!L466&amp;""))&amp;";",L$1007))),OR(UPPER(TRIM(Datos!L466&amp;""))="SÍ",UPPER(TRIM(Datos!L466&amp;""))="SI",UPPER(TRIM(Datos!L466&amp;""))="NO"),IF(ISNUMBER(Datos!L466),AND(OR(L$1005="",Datos!L466&gt;=L$1005),OR(L$1006="",Datos!L466&lt;=L$1006)),FALSE),TRUE))))</f>
        <v>0.0</v>
      </c>
      <c r="M466">
        <f>IF(Datos!M466="",0,IF(AND(M$1008&lt;&gt;"",Datos!M466=M$1008),0,IF(M$1004=0,0,1-CHOOSE(M$1004,IF(ISNUMBER(Datos!M466),AND(OR(M$1005="",Datos!M466&gt;=M$1005),OR(M$1006="",Datos!M466&lt;=M$1006)),FALSE),IF(ISNUMBER(Datos!M466),AND(Datos!M466=INT(Datos!M466),AND(OR(M$1005="",Datos!M466&gt;=M$1005),OR(M$1006="",Datos!M466&lt;=M$1006))),FALSE),OR(ISNUMBER(FIND(";"&amp;UPPER(TRIM(Datos!M466&amp;""))&amp;"=",M$1007)),ISNUMBER(FIND(";"&amp;UPPER(TRIM(Datos!M466&amp;""))&amp;";",M$1007))),OR(UPPER(TRIM(Datos!M466&amp;""))="SÍ",UPPER(TRIM(Datos!M466&amp;""))="SI",UPPER(TRIM(Datos!M466&amp;""))="NO"),IF(ISNUMBER(Datos!M466),AND(OR(M$1005="",Datos!M466&gt;=M$1005),OR(M$1006="",Datos!M466&lt;=M$1006)),FALSE),TRUE))))</f>
        <v>0.0</v>
      </c>
      <c r="N466">
        <f>IF(Datos!N466="",0,IF(AND(N$1008&lt;&gt;"",Datos!N466=N$1008),0,IF(N$1004=0,0,1-CHOOSE(N$1004,IF(ISNUMBER(Datos!N466),AND(OR(N$1005="",Datos!N466&gt;=N$1005),OR(N$1006="",Datos!N466&lt;=N$1006)),FALSE),IF(ISNUMBER(Datos!N466),AND(Datos!N466=INT(Datos!N466),AND(OR(N$1005="",Datos!N466&gt;=N$1005),OR(N$1006="",Datos!N466&lt;=N$1006))),FALSE),OR(ISNUMBER(FIND(";"&amp;UPPER(TRIM(Datos!N466&amp;""))&amp;"=",N$1007)),ISNUMBER(FIND(";"&amp;UPPER(TRIM(Datos!N466&amp;""))&amp;";",N$1007))),OR(UPPER(TRIM(Datos!N466&amp;""))="SÍ",UPPER(TRIM(Datos!N466&amp;""))="SI",UPPER(TRIM(Datos!N466&amp;""))="NO"),IF(ISNUMBER(Datos!N466),AND(OR(N$1005="",Datos!N466&gt;=N$1005),OR(N$1006="",Datos!N466&lt;=N$1006)),FALSE),TRUE))))</f>
        <v>0.0</v>
      </c>
      <c r="O466">
        <f>IF(Datos!O466="",0,IF(AND(O$1008&lt;&gt;"",Datos!O466=O$1008),0,IF(O$1004=0,0,1-CHOOSE(O$1004,IF(ISNUMBER(Datos!O466),AND(OR(O$1005="",Datos!O466&gt;=O$1005),OR(O$1006="",Datos!O466&lt;=O$1006)),FALSE),IF(ISNUMBER(Datos!O466),AND(Datos!O466=INT(Datos!O466),AND(OR(O$1005="",Datos!O466&gt;=O$1005),OR(O$1006="",Datos!O466&lt;=O$1006))),FALSE),OR(ISNUMBER(FIND(";"&amp;UPPER(TRIM(Datos!O466&amp;""))&amp;"=",O$1007)),ISNUMBER(FIND(";"&amp;UPPER(TRIM(Datos!O466&amp;""))&amp;";",O$1007))),OR(UPPER(TRIM(Datos!O466&amp;""))="SÍ",UPPER(TRIM(Datos!O466&amp;""))="SI",UPPER(TRIM(Datos!O466&amp;""))="NO"),IF(ISNUMBER(Datos!O466),AND(OR(O$1005="",Datos!O466&gt;=O$1005),OR(O$1006="",Datos!O466&lt;=O$1006)),FALSE),TRUE))))</f>
        <v>0.0</v>
      </c>
      <c r="P466">
        <f>IF(Datos!P466="",0,IF(AND(P$1008&lt;&gt;"",Datos!P466=P$1008),0,IF(P$1004=0,0,1-CHOOSE(P$1004,IF(ISNUMBER(Datos!P466),AND(OR(P$1005="",Datos!P466&gt;=P$1005),OR(P$1006="",Datos!P466&lt;=P$1006)),FALSE),IF(ISNUMBER(Datos!P466),AND(Datos!P466=INT(Datos!P466),AND(OR(P$1005="",Datos!P466&gt;=P$1005),OR(P$1006="",Datos!P466&lt;=P$1006))),FALSE),OR(ISNUMBER(FIND(";"&amp;UPPER(TRIM(Datos!P466&amp;""))&amp;"=",P$1007)),ISNUMBER(FIND(";"&amp;UPPER(TRIM(Datos!P466&amp;""))&amp;";",P$1007))),OR(UPPER(TRIM(Datos!P466&amp;""))="SÍ",UPPER(TRIM(Datos!P466&amp;""))="SI",UPPER(TRIM(Datos!P466&amp;""))="NO"),IF(ISNUMBER(Datos!P466),AND(OR(P$1005="",Datos!P466&gt;=P$1005),OR(P$1006="",Datos!P466&lt;=P$1006)),FALSE),TRUE))))</f>
        <v>0.0</v>
      </c>
      <c r="Q466">
        <f>IF(Datos!Q466="",0,IF(AND(Q$1008&lt;&gt;"",Datos!Q466=Q$1008),0,IF(Q$1004=0,0,1-CHOOSE(Q$1004,IF(ISNUMBER(Datos!Q466),AND(OR(Q$1005="",Datos!Q466&gt;=Q$1005),OR(Q$1006="",Datos!Q466&lt;=Q$1006)),FALSE),IF(ISNUMBER(Datos!Q466),AND(Datos!Q466=INT(Datos!Q466),AND(OR(Q$1005="",Datos!Q466&gt;=Q$1005),OR(Q$1006="",Datos!Q466&lt;=Q$1006))),FALSE),OR(ISNUMBER(FIND(";"&amp;UPPER(TRIM(Datos!Q466&amp;""))&amp;"=",Q$1007)),ISNUMBER(FIND(";"&amp;UPPER(TRIM(Datos!Q466&amp;""))&amp;";",Q$1007))),OR(UPPER(TRIM(Datos!Q466&amp;""))="SÍ",UPPER(TRIM(Datos!Q466&amp;""))="SI",UPPER(TRIM(Datos!Q466&amp;""))="NO"),IF(ISNUMBER(Datos!Q466),AND(OR(Q$1005="",Datos!Q466&gt;=Q$1005),OR(Q$1006="",Datos!Q466&lt;=Q$1006)),FALSE),TRUE))))</f>
        <v>0.0</v>
      </c>
      <c r="R466">
        <f>IF(Datos!R466="",0,IF(AND(R$1008&lt;&gt;"",Datos!R466=R$1008),0,IF(R$1004=0,0,1-CHOOSE(R$1004,IF(ISNUMBER(Datos!R466),AND(OR(R$1005="",Datos!R466&gt;=R$1005),OR(R$1006="",Datos!R466&lt;=R$1006)),FALSE),IF(ISNUMBER(Datos!R466),AND(Datos!R466=INT(Datos!R466),AND(OR(R$1005="",Datos!R466&gt;=R$1005),OR(R$1006="",Datos!R466&lt;=R$1006))),FALSE),OR(ISNUMBER(FIND(";"&amp;UPPER(TRIM(Datos!R466&amp;""))&amp;"=",R$1007)),ISNUMBER(FIND(";"&amp;UPPER(TRIM(Datos!R466&amp;""))&amp;";",R$1007))),OR(UPPER(TRIM(Datos!R466&amp;""))="SÍ",UPPER(TRIM(Datos!R466&amp;""))="SI",UPPER(TRIM(Datos!R466&amp;""))="NO"),IF(ISNUMBER(Datos!R466),AND(OR(R$1005="",Datos!R466&gt;=R$1005),OR(R$1006="",Datos!R466&lt;=R$1006)),FALSE),TRUE))))</f>
        <v>0.0</v>
      </c>
      <c r="S466">
        <f>IF(Datos!S466="",0,IF(AND(S$1008&lt;&gt;"",Datos!S466=S$1008),0,IF(S$1004=0,0,1-CHOOSE(S$1004,IF(ISNUMBER(Datos!S466),AND(OR(S$1005="",Datos!S466&gt;=S$1005),OR(S$1006="",Datos!S466&lt;=S$1006)),FALSE),IF(ISNUMBER(Datos!S466),AND(Datos!S466=INT(Datos!S466),AND(OR(S$1005="",Datos!S466&gt;=S$1005),OR(S$1006="",Datos!S466&lt;=S$1006))),FALSE),OR(ISNUMBER(FIND(";"&amp;UPPER(TRIM(Datos!S466&amp;""))&amp;"=",S$1007)),ISNUMBER(FIND(";"&amp;UPPER(TRIM(Datos!S466&amp;""))&amp;";",S$1007))),OR(UPPER(TRIM(Datos!S466&amp;""))="SÍ",UPPER(TRIM(Datos!S466&amp;""))="SI",UPPER(TRIM(Datos!S466&amp;""))="NO"),IF(ISNUMBER(Datos!S466),AND(OR(S$1005="",Datos!S466&gt;=S$1005),OR(S$1006="",Datos!S466&lt;=S$1006)),FALSE),TRUE))))</f>
        <v>0.0</v>
      </c>
      <c r="T466">
        <f>IF(Datos!T466="",0,IF(AND(T$1008&lt;&gt;"",Datos!T466=T$1008),0,IF(T$1004=0,0,1-CHOOSE(T$1004,IF(ISNUMBER(Datos!T466),AND(OR(T$1005="",Datos!T466&gt;=T$1005),OR(T$1006="",Datos!T466&lt;=T$1006)),FALSE),IF(ISNUMBER(Datos!T466),AND(Datos!T466=INT(Datos!T466),AND(OR(T$1005="",Datos!T466&gt;=T$1005),OR(T$1006="",Datos!T466&lt;=T$1006))),FALSE),OR(ISNUMBER(FIND(";"&amp;UPPER(TRIM(Datos!T466&amp;""))&amp;"=",T$1007)),ISNUMBER(FIND(";"&amp;UPPER(TRIM(Datos!T466&amp;""))&amp;";",T$1007))),OR(UPPER(TRIM(Datos!T466&amp;""))="SÍ",UPPER(TRIM(Datos!T466&amp;""))="SI",UPPER(TRIM(Datos!T466&amp;""))="NO"),IF(ISNUMBER(Datos!T466),AND(OR(T$1005="",Datos!T466&gt;=T$1005),OR(T$1006="",Datos!T466&lt;=T$1006)),FALSE),TRUE))))</f>
        <v>0.0</v>
      </c>
      <c r="U466">
        <f>IF(Datos!U466="",0,IF(AND(U$1008&lt;&gt;"",Datos!U466=U$1008),0,IF(U$1004=0,0,1-CHOOSE(U$1004,IF(ISNUMBER(Datos!U466),AND(OR(U$1005="",Datos!U466&gt;=U$1005),OR(U$1006="",Datos!U466&lt;=U$1006)),FALSE),IF(ISNUMBER(Datos!U466),AND(Datos!U466=INT(Datos!U466),AND(OR(U$1005="",Datos!U466&gt;=U$1005),OR(U$1006="",Datos!U466&lt;=U$1006))),FALSE),OR(ISNUMBER(FIND(";"&amp;UPPER(TRIM(Datos!U466&amp;""))&amp;"=",U$1007)),ISNUMBER(FIND(";"&amp;UPPER(TRIM(Datos!U466&amp;""))&amp;";",U$1007))),OR(UPPER(TRIM(Datos!U466&amp;""))="SÍ",UPPER(TRIM(Datos!U466&amp;""))="SI",UPPER(TRIM(Datos!U466&amp;""))="NO"),IF(ISNUMBER(Datos!U466),AND(OR(U$1005="",Datos!U466&gt;=U$1005),OR(U$1006="",Datos!U466&lt;=U$1006)),FALSE),TRUE))))</f>
        <v>0.0</v>
      </c>
      <c r="V466">
        <f>IF(Datos!V466="",0,IF(AND(V$1008&lt;&gt;"",Datos!V466=V$1008),0,IF(V$1004=0,0,1-CHOOSE(V$1004,IF(ISNUMBER(Datos!V466),AND(OR(V$1005="",Datos!V466&gt;=V$1005),OR(V$1006="",Datos!V466&lt;=V$1006)),FALSE),IF(ISNUMBER(Datos!V466),AND(Datos!V466=INT(Datos!V466),AND(OR(V$1005="",Datos!V466&gt;=V$1005),OR(V$1006="",Datos!V466&lt;=V$1006))),FALSE),OR(ISNUMBER(FIND(";"&amp;UPPER(TRIM(Datos!V466&amp;""))&amp;"=",V$1007)),ISNUMBER(FIND(";"&amp;UPPER(TRIM(Datos!V466&amp;""))&amp;";",V$1007))),OR(UPPER(TRIM(Datos!V466&amp;""))="SÍ",UPPER(TRIM(Datos!V466&amp;""))="SI",UPPER(TRIM(Datos!V466&amp;""))="NO"),IF(ISNUMBER(Datos!V466),AND(OR(V$1005="",Datos!V466&gt;=V$1005),OR(V$1006="",Datos!V466&lt;=V$1006)),FALSE),TRUE))))</f>
        <v>0.0</v>
      </c>
      <c r="W466">
        <f>IF(Datos!W466="",0,IF(AND(W$1008&lt;&gt;"",Datos!W466=W$1008),0,IF(W$1004=0,0,1-CHOOSE(W$1004,IF(ISNUMBER(Datos!W466),AND(OR(W$1005="",Datos!W466&gt;=W$1005),OR(W$1006="",Datos!W466&lt;=W$1006)),FALSE),IF(ISNUMBER(Datos!W466),AND(Datos!W466=INT(Datos!W466),AND(OR(W$1005="",Datos!W466&gt;=W$1005),OR(W$1006="",Datos!W466&lt;=W$1006))),FALSE),OR(ISNUMBER(FIND(";"&amp;UPPER(TRIM(Datos!W466&amp;""))&amp;"=",W$1007)),ISNUMBER(FIND(";"&amp;UPPER(TRIM(Datos!W466&amp;""))&amp;";",W$1007))),OR(UPPER(TRIM(Datos!W466&amp;""))="SÍ",UPPER(TRIM(Datos!W466&amp;""))="SI",UPPER(TRIM(Datos!W466&amp;""))="NO"),IF(ISNUMBER(Datos!W466),AND(OR(W$1005="",Datos!W466&gt;=W$1005),OR(W$1006="",Datos!W466&lt;=W$1006)),FALSE),TRUE))))</f>
        <v>0.0</v>
      </c>
      <c r="X466">
        <f>IF(Datos!X466="",0,IF(AND(X$1008&lt;&gt;"",Datos!X466=X$1008),0,IF(X$1004=0,0,1-CHOOSE(X$1004,IF(ISNUMBER(Datos!X466),AND(OR(X$1005="",Datos!X466&gt;=X$1005),OR(X$1006="",Datos!X466&lt;=X$1006)),FALSE),IF(ISNUMBER(Datos!X466),AND(Datos!X466=INT(Datos!X466),AND(OR(X$1005="",Datos!X466&gt;=X$1005),OR(X$1006="",Datos!X466&lt;=X$1006))),FALSE),OR(ISNUMBER(FIND(";"&amp;UPPER(TRIM(Datos!X466&amp;""))&amp;"=",X$1007)),ISNUMBER(FIND(";"&amp;UPPER(TRIM(Datos!X466&amp;""))&amp;";",X$1007))),OR(UPPER(TRIM(Datos!X466&amp;""))="SÍ",UPPER(TRIM(Datos!X466&amp;""))="SI",UPPER(TRIM(Datos!X466&amp;""))="NO"),IF(ISNUMBER(Datos!X466),AND(OR(X$1005="",Datos!X466&gt;=X$1005),OR(X$1006="",Datos!X466&lt;=X$1006)),FALSE),TRUE))))</f>
        <v>0.0</v>
      </c>
      <c r="Y466">
        <f>IF(Datos!Y466="",0,IF(AND(Y$1008&lt;&gt;"",Datos!Y466=Y$1008),0,IF(Y$1004=0,0,1-CHOOSE(Y$1004,IF(ISNUMBER(Datos!Y466),AND(OR(Y$1005="",Datos!Y466&gt;=Y$1005),OR(Y$1006="",Datos!Y466&lt;=Y$1006)),FALSE),IF(ISNUMBER(Datos!Y466),AND(Datos!Y466=INT(Datos!Y466),AND(OR(Y$1005="",Datos!Y466&gt;=Y$1005),OR(Y$1006="",Datos!Y466&lt;=Y$1006))),FALSE),OR(ISNUMBER(FIND(";"&amp;UPPER(TRIM(Datos!Y466&amp;""))&amp;"=",Y$1007)),ISNUMBER(FIND(";"&amp;UPPER(TRIM(Datos!Y466&amp;""))&amp;";",Y$1007))),OR(UPPER(TRIM(Datos!Y466&amp;""))="SÍ",UPPER(TRIM(Datos!Y466&amp;""))="SI",UPPER(TRIM(Datos!Y466&amp;""))="NO"),IF(ISNUMBER(Datos!Y466),AND(OR(Y$1005="",Datos!Y466&gt;=Y$1005),OR(Y$1006="",Datos!Y466&lt;=Y$1006)),FALSE),TRUE))))</f>
        <v>0.0</v>
      </c>
      <c r="Z466">
        <f>IF(Datos!Z466="",0,IF(AND(Z$1008&lt;&gt;"",Datos!Z466=Z$1008),0,IF(Z$1004=0,0,1-CHOOSE(Z$1004,IF(ISNUMBER(Datos!Z466),AND(OR(Z$1005="",Datos!Z466&gt;=Z$1005),OR(Z$1006="",Datos!Z466&lt;=Z$1006)),FALSE),IF(ISNUMBER(Datos!Z466),AND(Datos!Z466=INT(Datos!Z466),AND(OR(Z$1005="",Datos!Z466&gt;=Z$1005),OR(Z$1006="",Datos!Z466&lt;=Z$1006))),FALSE),OR(ISNUMBER(FIND(";"&amp;UPPER(TRIM(Datos!Z466&amp;""))&amp;"=",Z$1007)),ISNUMBER(FIND(";"&amp;UPPER(TRIM(Datos!Z466&amp;""))&amp;";",Z$1007))),OR(UPPER(TRIM(Datos!Z466&amp;""))="SÍ",UPPER(TRIM(Datos!Z466&amp;""))="SI",UPPER(TRIM(Datos!Z466&amp;""))="NO"),IF(ISNUMBER(Datos!Z466),AND(OR(Z$1005="",Datos!Z466&gt;=Z$1005),OR(Z$1006="",Datos!Z466&lt;=Z$1006)),FALSE),TRUE))))</f>
        <v>0.0</v>
      </c>
      <c r="AA466">
        <f>IF(Datos!AA466="",0,IF(AND(AA$1008&lt;&gt;"",Datos!AA466=AA$1008),0,IF(AA$1004=0,0,1-CHOOSE(AA$1004,IF(ISNUMBER(Datos!AA466),AND(OR(AA$1005="",Datos!AA466&gt;=AA$1005),OR(AA$1006="",Datos!AA466&lt;=AA$1006)),FALSE),IF(ISNUMBER(Datos!AA466),AND(Datos!AA466=INT(Datos!AA466),AND(OR(AA$1005="",Datos!AA466&gt;=AA$1005),OR(AA$1006="",Datos!AA466&lt;=AA$1006))),FALSE),OR(ISNUMBER(FIND(";"&amp;UPPER(TRIM(Datos!AA466&amp;""))&amp;"=",AA$1007)),ISNUMBER(FIND(";"&amp;UPPER(TRIM(Datos!AA466&amp;""))&amp;";",AA$1007))),OR(UPPER(TRIM(Datos!AA466&amp;""))="SÍ",UPPER(TRIM(Datos!AA466&amp;""))="SI",UPPER(TRIM(Datos!AA466&amp;""))="NO"),IF(ISNUMBER(Datos!AA466),AND(OR(AA$1005="",Datos!AA466&gt;=AA$1005),OR(AA$1006="",Datos!AA466&lt;=AA$1006)),FALSE),TRUE))))</f>
        <v>0.0</v>
      </c>
      <c r="AB466">
        <f>IF(Datos!AB466="",0,IF(AND(AB$1008&lt;&gt;"",Datos!AB466=AB$1008),0,IF(AB$1004=0,0,1-CHOOSE(AB$1004,IF(ISNUMBER(Datos!AB466),AND(OR(AB$1005="",Datos!AB466&gt;=AB$1005),OR(AB$1006="",Datos!AB466&lt;=AB$1006)),FALSE),IF(ISNUMBER(Datos!AB466),AND(Datos!AB466=INT(Datos!AB466),AND(OR(AB$1005="",Datos!AB466&gt;=AB$1005),OR(AB$1006="",Datos!AB466&lt;=AB$1006))),FALSE),OR(ISNUMBER(FIND(";"&amp;UPPER(TRIM(Datos!AB466&amp;""))&amp;"=",AB$1007)),ISNUMBER(FIND(";"&amp;UPPER(TRIM(Datos!AB466&amp;""))&amp;";",AB$1007))),OR(UPPER(TRIM(Datos!AB466&amp;""))="SÍ",UPPER(TRIM(Datos!AB466&amp;""))="SI",UPPER(TRIM(Datos!AB466&amp;""))="NO"),IF(ISNUMBER(Datos!AB466),AND(OR(AB$1005="",Datos!AB466&gt;=AB$1005),OR(AB$1006="",Datos!AB466&lt;=AB$1006)),FALSE),TRUE))))</f>
        <v>0.0</v>
      </c>
      <c r="AC466">
        <f>IF(Datos!AC466="",0,IF(AND(AC$1008&lt;&gt;"",Datos!AC466=AC$1008),0,IF(AC$1004=0,0,1-CHOOSE(AC$1004,IF(ISNUMBER(Datos!AC466),AND(OR(AC$1005="",Datos!AC466&gt;=AC$1005),OR(AC$1006="",Datos!AC466&lt;=AC$1006)),FALSE),IF(ISNUMBER(Datos!AC466),AND(Datos!AC466=INT(Datos!AC466),AND(OR(AC$1005="",Datos!AC466&gt;=AC$1005),OR(AC$1006="",Datos!AC466&lt;=AC$1006))),FALSE),OR(ISNUMBER(FIND(";"&amp;UPPER(TRIM(Datos!AC466&amp;""))&amp;"=",AC$1007)),ISNUMBER(FIND(";"&amp;UPPER(TRIM(Datos!AC466&amp;""))&amp;";",AC$1007))),OR(UPPER(TRIM(Datos!AC466&amp;""))="SÍ",UPPER(TRIM(Datos!AC466&amp;""))="SI",UPPER(TRIM(Datos!AC466&amp;""))="NO"),IF(ISNUMBER(Datos!AC466),AND(OR(AC$1005="",Datos!AC466&gt;=AC$1005),OR(AC$1006="",Datos!AC466&lt;=AC$1006)),FALSE),TRUE))))</f>
        <v>0.0</v>
      </c>
      <c r="AD466">
        <f>IF(Datos!AD466="",0,IF(AND(AD$1008&lt;&gt;"",Datos!AD466=AD$1008),0,IF(AD$1004=0,0,1-CHOOSE(AD$1004,IF(ISNUMBER(Datos!AD466),AND(OR(AD$1005="",Datos!AD466&gt;=AD$1005),OR(AD$1006="",Datos!AD466&lt;=AD$1006)),FALSE),IF(ISNUMBER(Datos!AD466),AND(Datos!AD466=INT(Datos!AD466),AND(OR(AD$1005="",Datos!AD466&gt;=AD$1005),OR(AD$1006="",Datos!AD466&lt;=AD$1006))),FALSE),OR(ISNUMBER(FIND(";"&amp;UPPER(TRIM(Datos!AD466&amp;""))&amp;"=",AD$1007)),ISNUMBER(FIND(";"&amp;UPPER(TRIM(Datos!AD466&amp;""))&amp;";",AD$1007))),OR(UPPER(TRIM(Datos!AD466&amp;""))="SÍ",UPPER(TRIM(Datos!AD466&amp;""))="SI",UPPER(TRIM(Datos!AD466&amp;""))="NO"),IF(ISNUMBER(Datos!AD466),AND(OR(AD$1005="",Datos!AD466&gt;=AD$1005),OR(AD$1006="",Datos!AD466&lt;=AD$1006)),FALSE),TRUE))))</f>
        <v>0.0</v>
      </c>
      <c r="AE466">
        <f>IF(Datos!AE466="",0,IF(AND(AE$1008&lt;&gt;"",Datos!AE466=AE$1008),0,IF(AE$1004=0,0,1-CHOOSE(AE$1004,IF(ISNUMBER(Datos!AE466),AND(OR(AE$1005="",Datos!AE466&gt;=AE$1005),OR(AE$1006="",Datos!AE466&lt;=AE$1006)),FALSE),IF(ISNUMBER(Datos!AE466),AND(Datos!AE466=INT(Datos!AE466),AND(OR(AE$1005="",Datos!AE466&gt;=AE$1005),OR(AE$1006="",Datos!AE466&lt;=AE$1006))),FALSE),OR(ISNUMBER(FIND(";"&amp;UPPER(TRIM(Datos!AE466&amp;""))&amp;"=",AE$1007)),ISNUMBER(FIND(";"&amp;UPPER(TRIM(Datos!AE466&amp;""))&amp;";",AE$1007))),OR(UPPER(TRIM(Datos!AE466&amp;""))="SÍ",UPPER(TRIM(Datos!AE466&amp;""))="SI",UPPER(TRIM(Datos!AE466&amp;""))="NO"),IF(ISNUMBER(Datos!AE466),AND(OR(AE$1005="",Datos!AE466&gt;=AE$1005),OR(AE$1006="",Datos!AE466&lt;=AE$1006)),FALSE),TRUE))))</f>
        <v>0.0</v>
      </c>
    </row>
    <row r="467" spans="2:31">
      <c r="B467">
        <f>IF(Datos!B467="",0,IF(AND(B$1008&lt;&gt;"",Datos!B467=B$1008),0,IF(B$1004=0,0,1-CHOOSE(B$1004,IF(ISNUMBER(Datos!B467),AND(OR(B$1005="",Datos!B467&gt;=B$1005),OR(B$1006="",Datos!B467&lt;=B$1006)),FALSE),IF(ISNUMBER(Datos!B467),AND(Datos!B467=INT(Datos!B467),AND(OR(B$1005="",Datos!B467&gt;=B$1005),OR(B$1006="",Datos!B467&lt;=B$1006))),FALSE),OR(ISNUMBER(FIND(";"&amp;UPPER(TRIM(Datos!B467&amp;""))&amp;"=",B$1007)),ISNUMBER(FIND(";"&amp;UPPER(TRIM(Datos!B467&amp;""))&amp;";",B$1007))),OR(UPPER(TRIM(Datos!B467&amp;""))="SÍ",UPPER(TRIM(Datos!B467&amp;""))="SI",UPPER(TRIM(Datos!B467&amp;""))="NO"),IF(ISNUMBER(Datos!B467),AND(OR(B$1005="",Datos!B467&gt;=B$1005),OR(B$1006="",Datos!B467&lt;=B$1006)),FALSE),TRUE))))</f>
        <v>0.0</v>
      </c>
      <c r="C467">
        <f>IF(Datos!C467="",0,IF(AND(C$1008&lt;&gt;"",Datos!C467=C$1008),0,IF(C$1004=0,0,1-CHOOSE(C$1004,IF(ISNUMBER(Datos!C467),AND(OR(C$1005="",Datos!C467&gt;=C$1005),OR(C$1006="",Datos!C467&lt;=C$1006)),FALSE),IF(ISNUMBER(Datos!C467),AND(Datos!C467=INT(Datos!C467),AND(OR(C$1005="",Datos!C467&gt;=C$1005),OR(C$1006="",Datos!C467&lt;=C$1006))),FALSE),OR(ISNUMBER(FIND(";"&amp;UPPER(TRIM(Datos!C467&amp;""))&amp;"=",C$1007)),ISNUMBER(FIND(";"&amp;UPPER(TRIM(Datos!C467&amp;""))&amp;";",C$1007))),OR(UPPER(TRIM(Datos!C467&amp;""))="SÍ",UPPER(TRIM(Datos!C467&amp;""))="SI",UPPER(TRIM(Datos!C467&amp;""))="NO"),IF(ISNUMBER(Datos!C467),AND(OR(C$1005="",Datos!C467&gt;=C$1005),OR(C$1006="",Datos!C467&lt;=C$1006)),FALSE),TRUE))))</f>
        <v>0.0</v>
      </c>
      <c r="D467">
        <f>IF(Datos!D467="",0,IF(AND(D$1008&lt;&gt;"",Datos!D467=D$1008),0,IF(D$1004=0,0,1-CHOOSE(D$1004,IF(ISNUMBER(Datos!D467),AND(OR(D$1005="",Datos!D467&gt;=D$1005),OR(D$1006="",Datos!D467&lt;=D$1006)),FALSE),IF(ISNUMBER(Datos!D467),AND(Datos!D467=INT(Datos!D467),AND(OR(D$1005="",Datos!D467&gt;=D$1005),OR(D$1006="",Datos!D467&lt;=D$1006))),FALSE),OR(ISNUMBER(FIND(";"&amp;UPPER(TRIM(Datos!D467&amp;""))&amp;"=",D$1007)),ISNUMBER(FIND(";"&amp;UPPER(TRIM(Datos!D467&amp;""))&amp;";",D$1007))),OR(UPPER(TRIM(Datos!D467&amp;""))="SÍ",UPPER(TRIM(Datos!D467&amp;""))="SI",UPPER(TRIM(Datos!D467&amp;""))="NO"),IF(ISNUMBER(Datos!D467),AND(OR(D$1005="",Datos!D467&gt;=D$1005),OR(D$1006="",Datos!D467&lt;=D$1006)),FALSE),TRUE))))</f>
        <v>0.0</v>
      </c>
      <c r="E467">
        <f>IF(Datos!E467="",0,IF(AND(E$1008&lt;&gt;"",Datos!E467=E$1008),0,IF(E$1004=0,0,1-CHOOSE(E$1004,IF(ISNUMBER(Datos!E467),AND(OR(E$1005="",Datos!E467&gt;=E$1005),OR(E$1006="",Datos!E467&lt;=E$1006)),FALSE),IF(ISNUMBER(Datos!E467),AND(Datos!E467=INT(Datos!E467),AND(OR(E$1005="",Datos!E467&gt;=E$1005),OR(E$1006="",Datos!E467&lt;=E$1006))),FALSE),OR(ISNUMBER(FIND(";"&amp;UPPER(TRIM(Datos!E467&amp;""))&amp;"=",E$1007)),ISNUMBER(FIND(";"&amp;UPPER(TRIM(Datos!E467&amp;""))&amp;";",E$1007))),OR(UPPER(TRIM(Datos!E467&amp;""))="SÍ",UPPER(TRIM(Datos!E467&amp;""))="SI",UPPER(TRIM(Datos!E467&amp;""))="NO"),IF(ISNUMBER(Datos!E467),AND(OR(E$1005="",Datos!E467&gt;=E$1005),OR(E$1006="",Datos!E467&lt;=E$1006)),FALSE),TRUE))))</f>
        <v>0.0</v>
      </c>
      <c r="F467">
        <f>IF(Datos!F467="",0,IF(AND(F$1008&lt;&gt;"",Datos!F467=F$1008),0,IF(F$1004=0,0,1-CHOOSE(F$1004,IF(ISNUMBER(Datos!F467),AND(OR(F$1005="",Datos!F467&gt;=F$1005),OR(F$1006="",Datos!F467&lt;=F$1006)),FALSE),IF(ISNUMBER(Datos!F467),AND(Datos!F467=INT(Datos!F467),AND(OR(F$1005="",Datos!F467&gt;=F$1005),OR(F$1006="",Datos!F467&lt;=F$1006))),FALSE),OR(ISNUMBER(FIND(";"&amp;UPPER(TRIM(Datos!F467&amp;""))&amp;"=",F$1007)),ISNUMBER(FIND(";"&amp;UPPER(TRIM(Datos!F467&amp;""))&amp;";",F$1007))),OR(UPPER(TRIM(Datos!F467&amp;""))="SÍ",UPPER(TRIM(Datos!F467&amp;""))="SI",UPPER(TRIM(Datos!F467&amp;""))="NO"),IF(ISNUMBER(Datos!F467),AND(OR(F$1005="",Datos!F467&gt;=F$1005),OR(F$1006="",Datos!F467&lt;=F$1006)),FALSE),TRUE))))</f>
        <v>0.0</v>
      </c>
      <c r="G467">
        <f>IF(Datos!G467="",0,IF(AND(G$1008&lt;&gt;"",Datos!G467=G$1008),0,IF(G$1004=0,0,1-CHOOSE(G$1004,IF(ISNUMBER(Datos!G467),AND(OR(G$1005="",Datos!G467&gt;=G$1005),OR(G$1006="",Datos!G467&lt;=G$1006)),FALSE),IF(ISNUMBER(Datos!G467),AND(Datos!G467=INT(Datos!G467),AND(OR(G$1005="",Datos!G467&gt;=G$1005),OR(G$1006="",Datos!G467&lt;=G$1006))),FALSE),OR(ISNUMBER(FIND(";"&amp;UPPER(TRIM(Datos!G467&amp;""))&amp;"=",G$1007)),ISNUMBER(FIND(";"&amp;UPPER(TRIM(Datos!G467&amp;""))&amp;";",G$1007))),OR(UPPER(TRIM(Datos!G467&amp;""))="SÍ",UPPER(TRIM(Datos!G467&amp;""))="SI",UPPER(TRIM(Datos!G467&amp;""))="NO"),IF(ISNUMBER(Datos!G467),AND(OR(G$1005="",Datos!G467&gt;=G$1005),OR(G$1006="",Datos!G467&lt;=G$1006)),FALSE),TRUE))))</f>
        <v>0.0</v>
      </c>
      <c r="H467">
        <f>IF(Datos!H467="",0,IF(AND(H$1008&lt;&gt;"",Datos!H467=H$1008),0,IF(H$1004=0,0,1-CHOOSE(H$1004,IF(ISNUMBER(Datos!H467),AND(OR(H$1005="",Datos!H467&gt;=H$1005),OR(H$1006="",Datos!H467&lt;=H$1006)),FALSE),IF(ISNUMBER(Datos!H467),AND(Datos!H467=INT(Datos!H467),AND(OR(H$1005="",Datos!H467&gt;=H$1005),OR(H$1006="",Datos!H467&lt;=H$1006))),FALSE),OR(ISNUMBER(FIND(";"&amp;UPPER(TRIM(Datos!H467&amp;""))&amp;"=",H$1007)),ISNUMBER(FIND(";"&amp;UPPER(TRIM(Datos!H467&amp;""))&amp;";",H$1007))),OR(UPPER(TRIM(Datos!H467&amp;""))="SÍ",UPPER(TRIM(Datos!H467&amp;""))="SI",UPPER(TRIM(Datos!H467&amp;""))="NO"),IF(ISNUMBER(Datos!H467),AND(OR(H$1005="",Datos!H467&gt;=H$1005),OR(H$1006="",Datos!H467&lt;=H$1006)),FALSE),TRUE))))</f>
        <v>0.0</v>
      </c>
      <c r="I467">
        <f>IF(Datos!I467="",0,IF(AND(I$1008&lt;&gt;"",Datos!I467=I$1008),0,IF(I$1004=0,0,1-CHOOSE(I$1004,IF(ISNUMBER(Datos!I467),AND(OR(I$1005="",Datos!I467&gt;=I$1005),OR(I$1006="",Datos!I467&lt;=I$1006)),FALSE),IF(ISNUMBER(Datos!I467),AND(Datos!I467=INT(Datos!I467),AND(OR(I$1005="",Datos!I467&gt;=I$1005),OR(I$1006="",Datos!I467&lt;=I$1006))),FALSE),OR(ISNUMBER(FIND(";"&amp;UPPER(TRIM(Datos!I467&amp;""))&amp;"=",I$1007)),ISNUMBER(FIND(";"&amp;UPPER(TRIM(Datos!I467&amp;""))&amp;";",I$1007))),OR(UPPER(TRIM(Datos!I467&amp;""))="SÍ",UPPER(TRIM(Datos!I467&amp;""))="SI",UPPER(TRIM(Datos!I467&amp;""))="NO"),IF(ISNUMBER(Datos!I467),AND(OR(I$1005="",Datos!I467&gt;=I$1005),OR(I$1006="",Datos!I467&lt;=I$1006)),FALSE),TRUE))))</f>
        <v>0.0</v>
      </c>
      <c r="J467">
        <f>IF(Datos!J467="",0,IF(AND(J$1008&lt;&gt;"",Datos!J467=J$1008),0,IF(J$1004=0,0,1-CHOOSE(J$1004,IF(ISNUMBER(Datos!J467),AND(OR(J$1005="",Datos!J467&gt;=J$1005),OR(J$1006="",Datos!J467&lt;=J$1006)),FALSE),IF(ISNUMBER(Datos!J467),AND(Datos!J467=INT(Datos!J467),AND(OR(J$1005="",Datos!J467&gt;=J$1005),OR(J$1006="",Datos!J467&lt;=J$1006))),FALSE),OR(ISNUMBER(FIND(";"&amp;UPPER(TRIM(Datos!J467&amp;""))&amp;"=",J$1007)),ISNUMBER(FIND(";"&amp;UPPER(TRIM(Datos!J467&amp;""))&amp;";",J$1007))),OR(UPPER(TRIM(Datos!J467&amp;""))="SÍ",UPPER(TRIM(Datos!J467&amp;""))="SI",UPPER(TRIM(Datos!J467&amp;""))="NO"),IF(ISNUMBER(Datos!J467),AND(OR(J$1005="",Datos!J467&gt;=J$1005),OR(J$1006="",Datos!J467&lt;=J$1006)),FALSE),TRUE))))</f>
        <v>0.0</v>
      </c>
      <c r="K467">
        <f>IF(Datos!K467="",0,IF(AND(K$1008&lt;&gt;"",Datos!K467=K$1008),0,IF(K$1004=0,0,1-CHOOSE(K$1004,IF(ISNUMBER(Datos!K467),AND(OR(K$1005="",Datos!K467&gt;=K$1005),OR(K$1006="",Datos!K467&lt;=K$1006)),FALSE),IF(ISNUMBER(Datos!K467),AND(Datos!K467=INT(Datos!K467),AND(OR(K$1005="",Datos!K467&gt;=K$1005),OR(K$1006="",Datos!K467&lt;=K$1006))),FALSE),OR(ISNUMBER(FIND(";"&amp;UPPER(TRIM(Datos!K467&amp;""))&amp;"=",K$1007)),ISNUMBER(FIND(";"&amp;UPPER(TRIM(Datos!K467&amp;""))&amp;";",K$1007))),OR(UPPER(TRIM(Datos!K467&amp;""))="SÍ",UPPER(TRIM(Datos!K467&amp;""))="SI",UPPER(TRIM(Datos!K467&amp;""))="NO"),IF(ISNUMBER(Datos!K467),AND(OR(K$1005="",Datos!K467&gt;=K$1005),OR(K$1006="",Datos!K467&lt;=K$1006)),FALSE),TRUE))))</f>
        <v>0.0</v>
      </c>
      <c r="L467">
        <f>IF(Datos!L467="",0,IF(AND(L$1008&lt;&gt;"",Datos!L467=L$1008),0,IF(L$1004=0,0,1-CHOOSE(L$1004,IF(ISNUMBER(Datos!L467),AND(OR(L$1005="",Datos!L467&gt;=L$1005),OR(L$1006="",Datos!L467&lt;=L$1006)),FALSE),IF(ISNUMBER(Datos!L467),AND(Datos!L467=INT(Datos!L467),AND(OR(L$1005="",Datos!L467&gt;=L$1005),OR(L$1006="",Datos!L467&lt;=L$1006))),FALSE),OR(ISNUMBER(FIND(";"&amp;UPPER(TRIM(Datos!L467&amp;""))&amp;"=",L$1007)),ISNUMBER(FIND(";"&amp;UPPER(TRIM(Datos!L467&amp;""))&amp;";",L$1007))),OR(UPPER(TRIM(Datos!L467&amp;""))="SÍ",UPPER(TRIM(Datos!L467&amp;""))="SI",UPPER(TRIM(Datos!L467&amp;""))="NO"),IF(ISNUMBER(Datos!L467),AND(OR(L$1005="",Datos!L467&gt;=L$1005),OR(L$1006="",Datos!L467&lt;=L$1006)),FALSE),TRUE))))</f>
        <v>0.0</v>
      </c>
      <c r="M467">
        <f>IF(Datos!M467="",0,IF(AND(M$1008&lt;&gt;"",Datos!M467=M$1008),0,IF(M$1004=0,0,1-CHOOSE(M$1004,IF(ISNUMBER(Datos!M467),AND(OR(M$1005="",Datos!M467&gt;=M$1005),OR(M$1006="",Datos!M467&lt;=M$1006)),FALSE),IF(ISNUMBER(Datos!M467),AND(Datos!M467=INT(Datos!M467),AND(OR(M$1005="",Datos!M467&gt;=M$1005),OR(M$1006="",Datos!M467&lt;=M$1006))),FALSE),OR(ISNUMBER(FIND(";"&amp;UPPER(TRIM(Datos!M467&amp;""))&amp;"=",M$1007)),ISNUMBER(FIND(";"&amp;UPPER(TRIM(Datos!M467&amp;""))&amp;";",M$1007))),OR(UPPER(TRIM(Datos!M467&amp;""))="SÍ",UPPER(TRIM(Datos!M467&amp;""))="SI",UPPER(TRIM(Datos!M467&amp;""))="NO"),IF(ISNUMBER(Datos!M467),AND(OR(M$1005="",Datos!M467&gt;=M$1005),OR(M$1006="",Datos!M467&lt;=M$1006)),FALSE),TRUE))))</f>
        <v>0.0</v>
      </c>
      <c r="N467">
        <f>IF(Datos!N467="",0,IF(AND(N$1008&lt;&gt;"",Datos!N467=N$1008),0,IF(N$1004=0,0,1-CHOOSE(N$1004,IF(ISNUMBER(Datos!N467),AND(OR(N$1005="",Datos!N467&gt;=N$1005),OR(N$1006="",Datos!N467&lt;=N$1006)),FALSE),IF(ISNUMBER(Datos!N467),AND(Datos!N467=INT(Datos!N467),AND(OR(N$1005="",Datos!N467&gt;=N$1005),OR(N$1006="",Datos!N467&lt;=N$1006))),FALSE),OR(ISNUMBER(FIND(";"&amp;UPPER(TRIM(Datos!N467&amp;""))&amp;"=",N$1007)),ISNUMBER(FIND(";"&amp;UPPER(TRIM(Datos!N467&amp;""))&amp;";",N$1007))),OR(UPPER(TRIM(Datos!N467&amp;""))="SÍ",UPPER(TRIM(Datos!N467&amp;""))="SI",UPPER(TRIM(Datos!N467&amp;""))="NO"),IF(ISNUMBER(Datos!N467),AND(OR(N$1005="",Datos!N467&gt;=N$1005),OR(N$1006="",Datos!N467&lt;=N$1006)),FALSE),TRUE))))</f>
        <v>0.0</v>
      </c>
      <c r="O467">
        <f>IF(Datos!O467="",0,IF(AND(O$1008&lt;&gt;"",Datos!O467=O$1008),0,IF(O$1004=0,0,1-CHOOSE(O$1004,IF(ISNUMBER(Datos!O467),AND(OR(O$1005="",Datos!O467&gt;=O$1005),OR(O$1006="",Datos!O467&lt;=O$1006)),FALSE),IF(ISNUMBER(Datos!O467),AND(Datos!O467=INT(Datos!O467),AND(OR(O$1005="",Datos!O467&gt;=O$1005),OR(O$1006="",Datos!O467&lt;=O$1006))),FALSE),OR(ISNUMBER(FIND(";"&amp;UPPER(TRIM(Datos!O467&amp;""))&amp;"=",O$1007)),ISNUMBER(FIND(";"&amp;UPPER(TRIM(Datos!O467&amp;""))&amp;";",O$1007))),OR(UPPER(TRIM(Datos!O467&amp;""))="SÍ",UPPER(TRIM(Datos!O467&amp;""))="SI",UPPER(TRIM(Datos!O467&amp;""))="NO"),IF(ISNUMBER(Datos!O467),AND(OR(O$1005="",Datos!O467&gt;=O$1005),OR(O$1006="",Datos!O467&lt;=O$1006)),FALSE),TRUE))))</f>
        <v>0.0</v>
      </c>
      <c r="P467">
        <f>IF(Datos!P467="",0,IF(AND(P$1008&lt;&gt;"",Datos!P467=P$1008),0,IF(P$1004=0,0,1-CHOOSE(P$1004,IF(ISNUMBER(Datos!P467),AND(OR(P$1005="",Datos!P467&gt;=P$1005),OR(P$1006="",Datos!P467&lt;=P$1006)),FALSE),IF(ISNUMBER(Datos!P467),AND(Datos!P467=INT(Datos!P467),AND(OR(P$1005="",Datos!P467&gt;=P$1005),OR(P$1006="",Datos!P467&lt;=P$1006))),FALSE),OR(ISNUMBER(FIND(";"&amp;UPPER(TRIM(Datos!P467&amp;""))&amp;"=",P$1007)),ISNUMBER(FIND(";"&amp;UPPER(TRIM(Datos!P467&amp;""))&amp;";",P$1007))),OR(UPPER(TRIM(Datos!P467&amp;""))="SÍ",UPPER(TRIM(Datos!P467&amp;""))="SI",UPPER(TRIM(Datos!P467&amp;""))="NO"),IF(ISNUMBER(Datos!P467),AND(OR(P$1005="",Datos!P467&gt;=P$1005),OR(P$1006="",Datos!P467&lt;=P$1006)),FALSE),TRUE))))</f>
        <v>0.0</v>
      </c>
      <c r="Q467">
        <f>IF(Datos!Q467="",0,IF(AND(Q$1008&lt;&gt;"",Datos!Q467=Q$1008),0,IF(Q$1004=0,0,1-CHOOSE(Q$1004,IF(ISNUMBER(Datos!Q467),AND(OR(Q$1005="",Datos!Q467&gt;=Q$1005),OR(Q$1006="",Datos!Q467&lt;=Q$1006)),FALSE),IF(ISNUMBER(Datos!Q467),AND(Datos!Q467=INT(Datos!Q467),AND(OR(Q$1005="",Datos!Q467&gt;=Q$1005),OR(Q$1006="",Datos!Q467&lt;=Q$1006))),FALSE),OR(ISNUMBER(FIND(";"&amp;UPPER(TRIM(Datos!Q467&amp;""))&amp;"=",Q$1007)),ISNUMBER(FIND(";"&amp;UPPER(TRIM(Datos!Q467&amp;""))&amp;";",Q$1007))),OR(UPPER(TRIM(Datos!Q467&amp;""))="SÍ",UPPER(TRIM(Datos!Q467&amp;""))="SI",UPPER(TRIM(Datos!Q467&amp;""))="NO"),IF(ISNUMBER(Datos!Q467),AND(OR(Q$1005="",Datos!Q467&gt;=Q$1005),OR(Q$1006="",Datos!Q467&lt;=Q$1006)),FALSE),TRUE))))</f>
        <v>0.0</v>
      </c>
      <c r="R467">
        <f>IF(Datos!R467="",0,IF(AND(R$1008&lt;&gt;"",Datos!R467=R$1008),0,IF(R$1004=0,0,1-CHOOSE(R$1004,IF(ISNUMBER(Datos!R467),AND(OR(R$1005="",Datos!R467&gt;=R$1005),OR(R$1006="",Datos!R467&lt;=R$1006)),FALSE),IF(ISNUMBER(Datos!R467),AND(Datos!R467=INT(Datos!R467),AND(OR(R$1005="",Datos!R467&gt;=R$1005),OR(R$1006="",Datos!R467&lt;=R$1006))),FALSE),OR(ISNUMBER(FIND(";"&amp;UPPER(TRIM(Datos!R467&amp;""))&amp;"=",R$1007)),ISNUMBER(FIND(";"&amp;UPPER(TRIM(Datos!R467&amp;""))&amp;";",R$1007))),OR(UPPER(TRIM(Datos!R467&amp;""))="SÍ",UPPER(TRIM(Datos!R467&amp;""))="SI",UPPER(TRIM(Datos!R467&amp;""))="NO"),IF(ISNUMBER(Datos!R467),AND(OR(R$1005="",Datos!R467&gt;=R$1005),OR(R$1006="",Datos!R467&lt;=R$1006)),FALSE),TRUE))))</f>
        <v>0.0</v>
      </c>
      <c r="S467">
        <f>IF(Datos!S467="",0,IF(AND(S$1008&lt;&gt;"",Datos!S467=S$1008),0,IF(S$1004=0,0,1-CHOOSE(S$1004,IF(ISNUMBER(Datos!S467),AND(OR(S$1005="",Datos!S467&gt;=S$1005),OR(S$1006="",Datos!S467&lt;=S$1006)),FALSE),IF(ISNUMBER(Datos!S467),AND(Datos!S467=INT(Datos!S467),AND(OR(S$1005="",Datos!S467&gt;=S$1005),OR(S$1006="",Datos!S467&lt;=S$1006))),FALSE),OR(ISNUMBER(FIND(";"&amp;UPPER(TRIM(Datos!S467&amp;""))&amp;"=",S$1007)),ISNUMBER(FIND(";"&amp;UPPER(TRIM(Datos!S467&amp;""))&amp;";",S$1007))),OR(UPPER(TRIM(Datos!S467&amp;""))="SÍ",UPPER(TRIM(Datos!S467&amp;""))="SI",UPPER(TRIM(Datos!S467&amp;""))="NO"),IF(ISNUMBER(Datos!S467),AND(OR(S$1005="",Datos!S467&gt;=S$1005),OR(S$1006="",Datos!S467&lt;=S$1006)),FALSE),TRUE))))</f>
        <v>0.0</v>
      </c>
      <c r="T467">
        <f>IF(Datos!T467="",0,IF(AND(T$1008&lt;&gt;"",Datos!T467=T$1008),0,IF(T$1004=0,0,1-CHOOSE(T$1004,IF(ISNUMBER(Datos!T467),AND(OR(T$1005="",Datos!T467&gt;=T$1005),OR(T$1006="",Datos!T467&lt;=T$1006)),FALSE),IF(ISNUMBER(Datos!T467),AND(Datos!T467=INT(Datos!T467),AND(OR(T$1005="",Datos!T467&gt;=T$1005),OR(T$1006="",Datos!T467&lt;=T$1006))),FALSE),OR(ISNUMBER(FIND(";"&amp;UPPER(TRIM(Datos!T467&amp;""))&amp;"=",T$1007)),ISNUMBER(FIND(";"&amp;UPPER(TRIM(Datos!T467&amp;""))&amp;";",T$1007))),OR(UPPER(TRIM(Datos!T467&amp;""))="SÍ",UPPER(TRIM(Datos!T467&amp;""))="SI",UPPER(TRIM(Datos!T467&amp;""))="NO"),IF(ISNUMBER(Datos!T467),AND(OR(T$1005="",Datos!T467&gt;=T$1005),OR(T$1006="",Datos!T467&lt;=T$1006)),FALSE),TRUE))))</f>
        <v>0.0</v>
      </c>
      <c r="U467">
        <f>IF(Datos!U467="",0,IF(AND(U$1008&lt;&gt;"",Datos!U467=U$1008),0,IF(U$1004=0,0,1-CHOOSE(U$1004,IF(ISNUMBER(Datos!U467),AND(OR(U$1005="",Datos!U467&gt;=U$1005),OR(U$1006="",Datos!U467&lt;=U$1006)),FALSE),IF(ISNUMBER(Datos!U467),AND(Datos!U467=INT(Datos!U467),AND(OR(U$1005="",Datos!U467&gt;=U$1005),OR(U$1006="",Datos!U467&lt;=U$1006))),FALSE),OR(ISNUMBER(FIND(";"&amp;UPPER(TRIM(Datos!U467&amp;""))&amp;"=",U$1007)),ISNUMBER(FIND(";"&amp;UPPER(TRIM(Datos!U467&amp;""))&amp;";",U$1007))),OR(UPPER(TRIM(Datos!U467&amp;""))="SÍ",UPPER(TRIM(Datos!U467&amp;""))="SI",UPPER(TRIM(Datos!U467&amp;""))="NO"),IF(ISNUMBER(Datos!U467),AND(OR(U$1005="",Datos!U467&gt;=U$1005),OR(U$1006="",Datos!U467&lt;=U$1006)),FALSE),TRUE))))</f>
        <v>0.0</v>
      </c>
      <c r="V467">
        <f>IF(Datos!V467="",0,IF(AND(V$1008&lt;&gt;"",Datos!V467=V$1008),0,IF(V$1004=0,0,1-CHOOSE(V$1004,IF(ISNUMBER(Datos!V467),AND(OR(V$1005="",Datos!V467&gt;=V$1005),OR(V$1006="",Datos!V467&lt;=V$1006)),FALSE),IF(ISNUMBER(Datos!V467),AND(Datos!V467=INT(Datos!V467),AND(OR(V$1005="",Datos!V467&gt;=V$1005),OR(V$1006="",Datos!V467&lt;=V$1006))),FALSE),OR(ISNUMBER(FIND(";"&amp;UPPER(TRIM(Datos!V467&amp;""))&amp;"=",V$1007)),ISNUMBER(FIND(";"&amp;UPPER(TRIM(Datos!V467&amp;""))&amp;";",V$1007))),OR(UPPER(TRIM(Datos!V467&amp;""))="SÍ",UPPER(TRIM(Datos!V467&amp;""))="SI",UPPER(TRIM(Datos!V467&amp;""))="NO"),IF(ISNUMBER(Datos!V467),AND(OR(V$1005="",Datos!V467&gt;=V$1005),OR(V$1006="",Datos!V467&lt;=V$1006)),FALSE),TRUE))))</f>
        <v>0.0</v>
      </c>
      <c r="W467">
        <f>IF(Datos!W467="",0,IF(AND(W$1008&lt;&gt;"",Datos!W467=W$1008),0,IF(W$1004=0,0,1-CHOOSE(W$1004,IF(ISNUMBER(Datos!W467),AND(OR(W$1005="",Datos!W467&gt;=W$1005),OR(W$1006="",Datos!W467&lt;=W$1006)),FALSE),IF(ISNUMBER(Datos!W467),AND(Datos!W467=INT(Datos!W467),AND(OR(W$1005="",Datos!W467&gt;=W$1005),OR(W$1006="",Datos!W467&lt;=W$1006))),FALSE),OR(ISNUMBER(FIND(";"&amp;UPPER(TRIM(Datos!W467&amp;""))&amp;"=",W$1007)),ISNUMBER(FIND(";"&amp;UPPER(TRIM(Datos!W467&amp;""))&amp;";",W$1007))),OR(UPPER(TRIM(Datos!W467&amp;""))="SÍ",UPPER(TRIM(Datos!W467&amp;""))="SI",UPPER(TRIM(Datos!W467&amp;""))="NO"),IF(ISNUMBER(Datos!W467),AND(OR(W$1005="",Datos!W467&gt;=W$1005),OR(W$1006="",Datos!W467&lt;=W$1006)),FALSE),TRUE))))</f>
        <v>0.0</v>
      </c>
      <c r="X467">
        <f>IF(Datos!X467="",0,IF(AND(X$1008&lt;&gt;"",Datos!X467=X$1008),0,IF(X$1004=0,0,1-CHOOSE(X$1004,IF(ISNUMBER(Datos!X467),AND(OR(X$1005="",Datos!X467&gt;=X$1005),OR(X$1006="",Datos!X467&lt;=X$1006)),FALSE),IF(ISNUMBER(Datos!X467),AND(Datos!X467=INT(Datos!X467),AND(OR(X$1005="",Datos!X467&gt;=X$1005),OR(X$1006="",Datos!X467&lt;=X$1006))),FALSE),OR(ISNUMBER(FIND(";"&amp;UPPER(TRIM(Datos!X467&amp;""))&amp;"=",X$1007)),ISNUMBER(FIND(";"&amp;UPPER(TRIM(Datos!X467&amp;""))&amp;";",X$1007))),OR(UPPER(TRIM(Datos!X467&amp;""))="SÍ",UPPER(TRIM(Datos!X467&amp;""))="SI",UPPER(TRIM(Datos!X467&amp;""))="NO"),IF(ISNUMBER(Datos!X467),AND(OR(X$1005="",Datos!X467&gt;=X$1005),OR(X$1006="",Datos!X467&lt;=X$1006)),FALSE),TRUE))))</f>
        <v>0.0</v>
      </c>
      <c r="Y467">
        <f>IF(Datos!Y467="",0,IF(AND(Y$1008&lt;&gt;"",Datos!Y467=Y$1008),0,IF(Y$1004=0,0,1-CHOOSE(Y$1004,IF(ISNUMBER(Datos!Y467),AND(OR(Y$1005="",Datos!Y467&gt;=Y$1005),OR(Y$1006="",Datos!Y467&lt;=Y$1006)),FALSE),IF(ISNUMBER(Datos!Y467),AND(Datos!Y467=INT(Datos!Y467),AND(OR(Y$1005="",Datos!Y467&gt;=Y$1005),OR(Y$1006="",Datos!Y467&lt;=Y$1006))),FALSE),OR(ISNUMBER(FIND(";"&amp;UPPER(TRIM(Datos!Y467&amp;""))&amp;"=",Y$1007)),ISNUMBER(FIND(";"&amp;UPPER(TRIM(Datos!Y467&amp;""))&amp;";",Y$1007))),OR(UPPER(TRIM(Datos!Y467&amp;""))="SÍ",UPPER(TRIM(Datos!Y467&amp;""))="SI",UPPER(TRIM(Datos!Y467&amp;""))="NO"),IF(ISNUMBER(Datos!Y467),AND(OR(Y$1005="",Datos!Y467&gt;=Y$1005),OR(Y$1006="",Datos!Y467&lt;=Y$1006)),FALSE),TRUE))))</f>
        <v>0.0</v>
      </c>
      <c r="Z467">
        <f>IF(Datos!Z467="",0,IF(AND(Z$1008&lt;&gt;"",Datos!Z467=Z$1008),0,IF(Z$1004=0,0,1-CHOOSE(Z$1004,IF(ISNUMBER(Datos!Z467),AND(OR(Z$1005="",Datos!Z467&gt;=Z$1005),OR(Z$1006="",Datos!Z467&lt;=Z$1006)),FALSE),IF(ISNUMBER(Datos!Z467),AND(Datos!Z467=INT(Datos!Z467),AND(OR(Z$1005="",Datos!Z467&gt;=Z$1005),OR(Z$1006="",Datos!Z467&lt;=Z$1006))),FALSE),OR(ISNUMBER(FIND(";"&amp;UPPER(TRIM(Datos!Z467&amp;""))&amp;"=",Z$1007)),ISNUMBER(FIND(";"&amp;UPPER(TRIM(Datos!Z467&amp;""))&amp;";",Z$1007))),OR(UPPER(TRIM(Datos!Z467&amp;""))="SÍ",UPPER(TRIM(Datos!Z467&amp;""))="SI",UPPER(TRIM(Datos!Z467&amp;""))="NO"),IF(ISNUMBER(Datos!Z467),AND(OR(Z$1005="",Datos!Z467&gt;=Z$1005),OR(Z$1006="",Datos!Z467&lt;=Z$1006)),FALSE),TRUE))))</f>
        <v>0.0</v>
      </c>
      <c r="AA467">
        <f>IF(Datos!AA467="",0,IF(AND(AA$1008&lt;&gt;"",Datos!AA467=AA$1008),0,IF(AA$1004=0,0,1-CHOOSE(AA$1004,IF(ISNUMBER(Datos!AA467),AND(OR(AA$1005="",Datos!AA467&gt;=AA$1005),OR(AA$1006="",Datos!AA467&lt;=AA$1006)),FALSE),IF(ISNUMBER(Datos!AA467),AND(Datos!AA467=INT(Datos!AA467),AND(OR(AA$1005="",Datos!AA467&gt;=AA$1005),OR(AA$1006="",Datos!AA467&lt;=AA$1006))),FALSE),OR(ISNUMBER(FIND(";"&amp;UPPER(TRIM(Datos!AA467&amp;""))&amp;"=",AA$1007)),ISNUMBER(FIND(";"&amp;UPPER(TRIM(Datos!AA467&amp;""))&amp;";",AA$1007))),OR(UPPER(TRIM(Datos!AA467&amp;""))="SÍ",UPPER(TRIM(Datos!AA467&amp;""))="SI",UPPER(TRIM(Datos!AA467&amp;""))="NO"),IF(ISNUMBER(Datos!AA467),AND(OR(AA$1005="",Datos!AA467&gt;=AA$1005),OR(AA$1006="",Datos!AA467&lt;=AA$1006)),FALSE),TRUE))))</f>
        <v>0.0</v>
      </c>
      <c r="AB467">
        <f>IF(Datos!AB467="",0,IF(AND(AB$1008&lt;&gt;"",Datos!AB467=AB$1008),0,IF(AB$1004=0,0,1-CHOOSE(AB$1004,IF(ISNUMBER(Datos!AB467),AND(OR(AB$1005="",Datos!AB467&gt;=AB$1005),OR(AB$1006="",Datos!AB467&lt;=AB$1006)),FALSE),IF(ISNUMBER(Datos!AB467),AND(Datos!AB467=INT(Datos!AB467),AND(OR(AB$1005="",Datos!AB467&gt;=AB$1005),OR(AB$1006="",Datos!AB467&lt;=AB$1006))),FALSE),OR(ISNUMBER(FIND(";"&amp;UPPER(TRIM(Datos!AB467&amp;""))&amp;"=",AB$1007)),ISNUMBER(FIND(";"&amp;UPPER(TRIM(Datos!AB467&amp;""))&amp;";",AB$1007))),OR(UPPER(TRIM(Datos!AB467&amp;""))="SÍ",UPPER(TRIM(Datos!AB467&amp;""))="SI",UPPER(TRIM(Datos!AB467&amp;""))="NO"),IF(ISNUMBER(Datos!AB467),AND(OR(AB$1005="",Datos!AB467&gt;=AB$1005),OR(AB$1006="",Datos!AB467&lt;=AB$1006)),FALSE),TRUE))))</f>
        <v>0.0</v>
      </c>
      <c r="AC467">
        <f>IF(Datos!AC467="",0,IF(AND(AC$1008&lt;&gt;"",Datos!AC467=AC$1008),0,IF(AC$1004=0,0,1-CHOOSE(AC$1004,IF(ISNUMBER(Datos!AC467),AND(OR(AC$1005="",Datos!AC467&gt;=AC$1005),OR(AC$1006="",Datos!AC467&lt;=AC$1006)),FALSE),IF(ISNUMBER(Datos!AC467),AND(Datos!AC467=INT(Datos!AC467),AND(OR(AC$1005="",Datos!AC467&gt;=AC$1005),OR(AC$1006="",Datos!AC467&lt;=AC$1006))),FALSE),OR(ISNUMBER(FIND(";"&amp;UPPER(TRIM(Datos!AC467&amp;""))&amp;"=",AC$1007)),ISNUMBER(FIND(";"&amp;UPPER(TRIM(Datos!AC467&amp;""))&amp;";",AC$1007))),OR(UPPER(TRIM(Datos!AC467&amp;""))="SÍ",UPPER(TRIM(Datos!AC467&amp;""))="SI",UPPER(TRIM(Datos!AC467&amp;""))="NO"),IF(ISNUMBER(Datos!AC467),AND(OR(AC$1005="",Datos!AC467&gt;=AC$1005),OR(AC$1006="",Datos!AC467&lt;=AC$1006)),FALSE),TRUE))))</f>
        <v>0.0</v>
      </c>
      <c r="AD467">
        <f>IF(Datos!AD467="",0,IF(AND(AD$1008&lt;&gt;"",Datos!AD467=AD$1008),0,IF(AD$1004=0,0,1-CHOOSE(AD$1004,IF(ISNUMBER(Datos!AD467),AND(OR(AD$1005="",Datos!AD467&gt;=AD$1005),OR(AD$1006="",Datos!AD467&lt;=AD$1006)),FALSE),IF(ISNUMBER(Datos!AD467),AND(Datos!AD467=INT(Datos!AD467),AND(OR(AD$1005="",Datos!AD467&gt;=AD$1005),OR(AD$1006="",Datos!AD467&lt;=AD$1006))),FALSE),OR(ISNUMBER(FIND(";"&amp;UPPER(TRIM(Datos!AD467&amp;""))&amp;"=",AD$1007)),ISNUMBER(FIND(";"&amp;UPPER(TRIM(Datos!AD467&amp;""))&amp;";",AD$1007))),OR(UPPER(TRIM(Datos!AD467&amp;""))="SÍ",UPPER(TRIM(Datos!AD467&amp;""))="SI",UPPER(TRIM(Datos!AD467&amp;""))="NO"),IF(ISNUMBER(Datos!AD467),AND(OR(AD$1005="",Datos!AD467&gt;=AD$1005),OR(AD$1006="",Datos!AD467&lt;=AD$1006)),FALSE),TRUE))))</f>
        <v>0.0</v>
      </c>
      <c r="AE467">
        <f>IF(Datos!AE467="",0,IF(AND(AE$1008&lt;&gt;"",Datos!AE467=AE$1008),0,IF(AE$1004=0,0,1-CHOOSE(AE$1004,IF(ISNUMBER(Datos!AE467),AND(OR(AE$1005="",Datos!AE467&gt;=AE$1005),OR(AE$1006="",Datos!AE467&lt;=AE$1006)),FALSE),IF(ISNUMBER(Datos!AE467),AND(Datos!AE467=INT(Datos!AE467),AND(OR(AE$1005="",Datos!AE467&gt;=AE$1005),OR(AE$1006="",Datos!AE467&lt;=AE$1006))),FALSE),OR(ISNUMBER(FIND(";"&amp;UPPER(TRIM(Datos!AE467&amp;""))&amp;"=",AE$1007)),ISNUMBER(FIND(";"&amp;UPPER(TRIM(Datos!AE467&amp;""))&amp;";",AE$1007))),OR(UPPER(TRIM(Datos!AE467&amp;""))="SÍ",UPPER(TRIM(Datos!AE467&amp;""))="SI",UPPER(TRIM(Datos!AE467&amp;""))="NO"),IF(ISNUMBER(Datos!AE467),AND(OR(AE$1005="",Datos!AE467&gt;=AE$1005),OR(AE$1006="",Datos!AE467&lt;=AE$1006)),FALSE),TRUE))))</f>
        <v>0.0</v>
      </c>
    </row>
    <row r="468" spans="2:31">
      <c r="B468">
        <f>IF(Datos!B468="",0,IF(AND(B$1008&lt;&gt;"",Datos!B468=B$1008),0,IF(B$1004=0,0,1-CHOOSE(B$1004,IF(ISNUMBER(Datos!B468),AND(OR(B$1005="",Datos!B468&gt;=B$1005),OR(B$1006="",Datos!B468&lt;=B$1006)),FALSE),IF(ISNUMBER(Datos!B468),AND(Datos!B468=INT(Datos!B468),AND(OR(B$1005="",Datos!B468&gt;=B$1005),OR(B$1006="",Datos!B468&lt;=B$1006))),FALSE),OR(ISNUMBER(FIND(";"&amp;UPPER(TRIM(Datos!B468&amp;""))&amp;"=",B$1007)),ISNUMBER(FIND(";"&amp;UPPER(TRIM(Datos!B468&amp;""))&amp;";",B$1007))),OR(UPPER(TRIM(Datos!B468&amp;""))="SÍ",UPPER(TRIM(Datos!B468&amp;""))="SI",UPPER(TRIM(Datos!B468&amp;""))="NO"),IF(ISNUMBER(Datos!B468),AND(OR(B$1005="",Datos!B468&gt;=B$1005),OR(B$1006="",Datos!B468&lt;=B$1006)),FALSE),TRUE))))</f>
        <v>0.0</v>
      </c>
      <c r="C468">
        <f>IF(Datos!C468="",0,IF(AND(C$1008&lt;&gt;"",Datos!C468=C$1008),0,IF(C$1004=0,0,1-CHOOSE(C$1004,IF(ISNUMBER(Datos!C468),AND(OR(C$1005="",Datos!C468&gt;=C$1005),OR(C$1006="",Datos!C468&lt;=C$1006)),FALSE),IF(ISNUMBER(Datos!C468),AND(Datos!C468=INT(Datos!C468),AND(OR(C$1005="",Datos!C468&gt;=C$1005),OR(C$1006="",Datos!C468&lt;=C$1006))),FALSE),OR(ISNUMBER(FIND(";"&amp;UPPER(TRIM(Datos!C468&amp;""))&amp;"=",C$1007)),ISNUMBER(FIND(";"&amp;UPPER(TRIM(Datos!C468&amp;""))&amp;";",C$1007))),OR(UPPER(TRIM(Datos!C468&amp;""))="SÍ",UPPER(TRIM(Datos!C468&amp;""))="SI",UPPER(TRIM(Datos!C468&amp;""))="NO"),IF(ISNUMBER(Datos!C468),AND(OR(C$1005="",Datos!C468&gt;=C$1005),OR(C$1006="",Datos!C468&lt;=C$1006)),FALSE),TRUE))))</f>
        <v>0.0</v>
      </c>
      <c r="D468">
        <f>IF(Datos!D468="",0,IF(AND(D$1008&lt;&gt;"",Datos!D468=D$1008),0,IF(D$1004=0,0,1-CHOOSE(D$1004,IF(ISNUMBER(Datos!D468),AND(OR(D$1005="",Datos!D468&gt;=D$1005),OR(D$1006="",Datos!D468&lt;=D$1006)),FALSE),IF(ISNUMBER(Datos!D468),AND(Datos!D468=INT(Datos!D468),AND(OR(D$1005="",Datos!D468&gt;=D$1005),OR(D$1006="",Datos!D468&lt;=D$1006))),FALSE),OR(ISNUMBER(FIND(";"&amp;UPPER(TRIM(Datos!D468&amp;""))&amp;"=",D$1007)),ISNUMBER(FIND(";"&amp;UPPER(TRIM(Datos!D468&amp;""))&amp;";",D$1007))),OR(UPPER(TRIM(Datos!D468&amp;""))="SÍ",UPPER(TRIM(Datos!D468&amp;""))="SI",UPPER(TRIM(Datos!D468&amp;""))="NO"),IF(ISNUMBER(Datos!D468),AND(OR(D$1005="",Datos!D468&gt;=D$1005),OR(D$1006="",Datos!D468&lt;=D$1006)),FALSE),TRUE))))</f>
        <v>0.0</v>
      </c>
      <c r="E468">
        <f>IF(Datos!E468="",0,IF(AND(E$1008&lt;&gt;"",Datos!E468=E$1008),0,IF(E$1004=0,0,1-CHOOSE(E$1004,IF(ISNUMBER(Datos!E468),AND(OR(E$1005="",Datos!E468&gt;=E$1005),OR(E$1006="",Datos!E468&lt;=E$1006)),FALSE),IF(ISNUMBER(Datos!E468),AND(Datos!E468=INT(Datos!E468),AND(OR(E$1005="",Datos!E468&gt;=E$1005),OR(E$1006="",Datos!E468&lt;=E$1006))),FALSE),OR(ISNUMBER(FIND(";"&amp;UPPER(TRIM(Datos!E468&amp;""))&amp;"=",E$1007)),ISNUMBER(FIND(";"&amp;UPPER(TRIM(Datos!E468&amp;""))&amp;";",E$1007))),OR(UPPER(TRIM(Datos!E468&amp;""))="SÍ",UPPER(TRIM(Datos!E468&amp;""))="SI",UPPER(TRIM(Datos!E468&amp;""))="NO"),IF(ISNUMBER(Datos!E468),AND(OR(E$1005="",Datos!E468&gt;=E$1005),OR(E$1006="",Datos!E468&lt;=E$1006)),FALSE),TRUE))))</f>
        <v>0.0</v>
      </c>
      <c r="F468">
        <f>IF(Datos!F468="",0,IF(AND(F$1008&lt;&gt;"",Datos!F468=F$1008),0,IF(F$1004=0,0,1-CHOOSE(F$1004,IF(ISNUMBER(Datos!F468),AND(OR(F$1005="",Datos!F468&gt;=F$1005),OR(F$1006="",Datos!F468&lt;=F$1006)),FALSE),IF(ISNUMBER(Datos!F468),AND(Datos!F468=INT(Datos!F468),AND(OR(F$1005="",Datos!F468&gt;=F$1005),OR(F$1006="",Datos!F468&lt;=F$1006))),FALSE),OR(ISNUMBER(FIND(";"&amp;UPPER(TRIM(Datos!F468&amp;""))&amp;"=",F$1007)),ISNUMBER(FIND(";"&amp;UPPER(TRIM(Datos!F468&amp;""))&amp;";",F$1007))),OR(UPPER(TRIM(Datos!F468&amp;""))="SÍ",UPPER(TRIM(Datos!F468&amp;""))="SI",UPPER(TRIM(Datos!F468&amp;""))="NO"),IF(ISNUMBER(Datos!F468),AND(OR(F$1005="",Datos!F468&gt;=F$1005),OR(F$1006="",Datos!F468&lt;=F$1006)),FALSE),TRUE))))</f>
        <v>0.0</v>
      </c>
      <c r="G468">
        <f>IF(Datos!G468="",0,IF(AND(G$1008&lt;&gt;"",Datos!G468=G$1008),0,IF(G$1004=0,0,1-CHOOSE(G$1004,IF(ISNUMBER(Datos!G468),AND(OR(G$1005="",Datos!G468&gt;=G$1005),OR(G$1006="",Datos!G468&lt;=G$1006)),FALSE),IF(ISNUMBER(Datos!G468),AND(Datos!G468=INT(Datos!G468),AND(OR(G$1005="",Datos!G468&gt;=G$1005),OR(G$1006="",Datos!G468&lt;=G$1006))),FALSE),OR(ISNUMBER(FIND(";"&amp;UPPER(TRIM(Datos!G468&amp;""))&amp;"=",G$1007)),ISNUMBER(FIND(";"&amp;UPPER(TRIM(Datos!G468&amp;""))&amp;";",G$1007))),OR(UPPER(TRIM(Datos!G468&amp;""))="SÍ",UPPER(TRIM(Datos!G468&amp;""))="SI",UPPER(TRIM(Datos!G468&amp;""))="NO"),IF(ISNUMBER(Datos!G468),AND(OR(G$1005="",Datos!G468&gt;=G$1005),OR(G$1006="",Datos!G468&lt;=G$1006)),FALSE),TRUE))))</f>
        <v>0.0</v>
      </c>
      <c r="H468">
        <f>IF(Datos!H468="",0,IF(AND(H$1008&lt;&gt;"",Datos!H468=H$1008),0,IF(H$1004=0,0,1-CHOOSE(H$1004,IF(ISNUMBER(Datos!H468),AND(OR(H$1005="",Datos!H468&gt;=H$1005),OR(H$1006="",Datos!H468&lt;=H$1006)),FALSE),IF(ISNUMBER(Datos!H468),AND(Datos!H468=INT(Datos!H468),AND(OR(H$1005="",Datos!H468&gt;=H$1005),OR(H$1006="",Datos!H468&lt;=H$1006))),FALSE),OR(ISNUMBER(FIND(";"&amp;UPPER(TRIM(Datos!H468&amp;""))&amp;"=",H$1007)),ISNUMBER(FIND(";"&amp;UPPER(TRIM(Datos!H468&amp;""))&amp;";",H$1007))),OR(UPPER(TRIM(Datos!H468&amp;""))="SÍ",UPPER(TRIM(Datos!H468&amp;""))="SI",UPPER(TRIM(Datos!H468&amp;""))="NO"),IF(ISNUMBER(Datos!H468),AND(OR(H$1005="",Datos!H468&gt;=H$1005),OR(H$1006="",Datos!H468&lt;=H$1006)),FALSE),TRUE))))</f>
        <v>0.0</v>
      </c>
      <c r="I468">
        <f>IF(Datos!I468="",0,IF(AND(I$1008&lt;&gt;"",Datos!I468=I$1008),0,IF(I$1004=0,0,1-CHOOSE(I$1004,IF(ISNUMBER(Datos!I468),AND(OR(I$1005="",Datos!I468&gt;=I$1005),OR(I$1006="",Datos!I468&lt;=I$1006)),FALSE),IF(ISNUMBER(Datos!I468),AND(Datos!I468=INT(Datos!I468),AND(OR(I$1005="",Datos!I468&gt;=I$1005),OR(I$1006="",Datos!I468&lt;=I$1006))),FALSE),OR(ISNUMBER(FIND(";"&amp;UPPER(TRIM(Datos!I468&amp;""))&amp;"=",I$1007)),ISNUMBER(FIND(";"&amp;UPPER(TRIM(Datos!I468&amp;""))&amp;";",I$1007))),OR(UPPER(TRIM(Datos!I468&amp;""))="SÍ",UPPER(TRIM(Datos!I468&amp;""))="SI",UPPER(TRIM(Datos!I468&amp;""))="NO"),IF(ISNUMBER(Datos!I468),AND(OR(I$1005="",Datos!I468&gt;=I$1005),OR(I$1006="",Datos!I468&lt;=I$1006)),FALSE),TRUE))))</f>
        <v>0.0</v>
      </c>
      <c r="J468">
        <f>IF(Datos!J468="",0,IF(AND(J$1008&lt;&gt;"",Datos!J468=J$1008),0,IF(J$1004=0,0,1-CHOOSE(J$1004,IF(ISNUMBER(Datos!J468),AND(OR(J$1005="",Datos!J468&gt;=J$1005),OR(J$1006="",Datos!J468&lt;=J$1006)),FALSE),IF(ISNUMBER(Datos!J468),AND(Datos!J468=INT(Datos!J468),AND(OR(J$1005="",Datos!J468&gt;=J$1005),OR(J$1006="",Datos!J468&lt;=J$1006))),FALSE),OR(ISNUMBER(FIND(";"&amp;UPPER(TRIM(Datos!J468&amp;""))&amp;"=",J$1007)),ISNUMBER(FIND(";"&amp;UPPER(TRIM(Datos!J468&amp;""))&amp;";",J$1007))),OR(UPPER(TRIM(Datos!J468&amp;""))="SÍ",UPPER(TRIM(Datos!J468&amp;""))="SI",UPPER(TRIM(Datos!J468&amp;""))="NO"),IF(ISNUMBER(Datos!J468),AND(OR(J$1005="",Datos!J468&gt;=J$1005),OR(J$1006="",Datos!J468&lt;=J$1006)),FALSE),TRUE))))</f>
        <v>0.0</v>
      </c>
      <c r="K468">
        <f>IF(Datos!K468="",0,IF(AND(K$1008&lt;&gt;"",Datos!K468=K$1008),0,IF(K$1004=0,0,1-CHOOSE(K$1004,IF(ISNUMBER(Datos!K468),AND(OR(K$1005="",Datos!K468&gt;=K$1005),OR(K$1006="",Datos!K468&lt;=K$1006)),FALSE),IF(ISNUMBER(Datos!K468),AND(Datos!K468=INT(Datos!K468),AND(OR(K$1005="",Datos!K468&gt;=K$1005),OR(K$1006="",Datos!K468&lt;=K$1006))),FALSE),OR(ISNUMBER(FIND(";"&amp;UPPER(TRIM(Datos!K468&amp;""))&amp;"=",K$1007)),ISNUMBER(FIND(";"&amp;UPPER(TRIM(Datos!K468&amp;""))&amp;";",K$1007))),OR(UPPER(TRIM(Datos!K468&amp;""))="SÍ",UPPER(TRIM(Datos!K468&amp;""))="SI",UPPER(TRIM(Datos!K468&amp;""))="NO"),IF(ISNUMBER(Datos!K468),AND(OR(K$1005="",Datos!K468&gt;=K$1005),OR(K$1006="",Datos!K468&lt;=K$1006)),FALSE),TRUE))))</f>
        <v>0.0</v>
      </c>
      <c r="L468">
        <f>IF(Datos!L468="",0,IF(AND(L$1008&lt;&gt;"",Datos!L468=L$1008),0,IF(L$1004=0,0,1-CHOOSE(L$1004,IF(ISNUMBER(Datos!L468),AND(OR(L$1005="",Datos!L468&gt;=L$1005),OR(L$1006="",Datos!L468&lt;=L$1006)),FALSE),IF(ISNUMBER(Datos!L468),AND(Datos!L468=INT(Datos!L468),AND(OR(L$1005="",Datos!L468&gt;=L$1005),OR(L$1006="",Datos!L468&lt;=L$1006))),FALSE),OR(ISNUMBER(FIND(";"&amp;UPPER(TRIM(Datos!L468&amp;""))&amp;"=",L$1007)),ISNUMBER(FIND(";"&amp;UPPER(TRIM(Datos!L468&amp;""))&amp;";",L$1007))),OR(UPPER(TRIM(Datos!L468&amp;""))="SÍ",UPPER(TRIM(Datos!L468&amp;""))="SI",UPPER(TRIM(Datos!L468&amp;""))="NO"),IF(ISNUMBER(Datos!L468),AND(OR(L$1005="",Datos!L468&gt;=L$1005),OR(L$1006="",Datos!L468&lt;=L$1006)),FALSE),TRUE))))</f>
        <v>0.0</v>
      </c>
      <c r="M468">
        <f>IF(Datos!M468="",0,IF(AND(M$1008&lt;&gt;"",Datos!M468=M$1008),0,IF(M$1004=0,0,1-CHOOSE(M$1004,IF(ISNUMBER(Datos!M468),AND(OR(M$1005="",Datos!M468&gt;=M$1005),OR(M$1006="",Datos!M468&lt;=M$1006)),FALSE),IF(ISNUMBER(Datos!M468),AND(Datos!M468=INT(Datos!M468),AND(OR(M$1005="",Datos!M468&gt;=M$1005),OR(M$1006="",Datos!M468&lt;=M$1006))),FALSE),OR(ISNUMBER(FIND(";"&amp;UPPER(TRIM(Datos!M468&amp;""))&amp;"=",M$1007)),ISNUMBER(FIND(";"&amp;UPPER(TRIM(Datos!M468&amp;""))&amp;";",M$1007))),OR(UPPER(TRIM(Datos!M468&amp;""))="SÍ",UPPER(TRIM(Datos!M468&amp;""))="SI",UPPER(TRIM(Datos!M468&amp;""))="NO"),IF(ISNUMBER(Datos!M468),AND(OR(M$1005="",Datos!M468&gt;=M$1005),OR(M$1006="",Datos!M468&lt;=M$1006)),FALSE),TRUE))))</f>
        <v>0.0</v>
      </c>
      <c r="N468">
        <f>IF(Datos!N468="",0,IF(AND(N$1008&lt;&gt;"",Datos!N468=N$1008),0,IF(N$1004=0,0,1-CHOOSE(N$1004,IF(ISNUMBER(Datos!N468),AND(OR(N$1005="",Datos!N468&gt;=N$1005),OR(N$1006="",Datos!N468&lt;=N$1006)),FALSE),IF(ISNUMBER(Datos!N468),AND(Datos!N468=INT(Datos!N468),AND(OR(N$1005="",Datos!N468&gt;=N$1005),OR(N$1006="",Datos!N468&lt;=N$1006))),FALSE),OR(ISNUMBER(FIND(";"&amp;UPPER(TRIM(Datos!N468&amp;""))&amp;"=",N$1007)),ISNUMBER(FIND(";"&amp;UPPER(TRIM(Datos!N468&amp;""))&amp;";",N$1007))),OR(UPPER(TRIM(Datos!N468&amp;""))="SÍ",UPPER(TRIM(Datos!N468&amp;""))="SI",UPPER(TRIM(Datos!N468&amp;""))="NO"),IF(ISNUMBER(Datos!N468),AND(OR(N$1005="",Datos!N468&gt;=N$1005),OR(N$1006="",Datos!N468&lt;=N$1006)),FALSE),TRUE))))</f>
        <v>0.0</v>
      </c>
      <c r="O468">
        <f>IF(Datos!O468="",0,IF(AND(O$1008&lt;&gt;"",Datos!O468=O$1008),0,IF(O$1004=0,0,1-CHOOSE(O$1004,IF(ISNUMBER(Datos!O468),AND(OR(O$1005="",Datos!O468&gt;=O$1005),OR(O$1006="",Datos!O468&lt;=O$1006)),FALSE),IF(ISNUMBER(Datos!O468),AND(Datos!O468=INT(Datos!O468),AND(OR(O$1005="",Datos!O468&gt;=O$1005),OR(O$1006="",Datos!O468&lt;=O$1006))),FALSE),OR(ISNUMBER(FIND(";"&amp;UPPER(TRIM(Datos!O468&amp;""))&amp;"=",O$1007)),ISNUMBER(FIND(";"&amp;UPPER(TRIM(Datos!O468&amp;""))&amp;";",O$1007))),OR(UPPER(TRIM(Datos!O468&amp;""))="SÍ",UPPER(TRIM(Datos!O468&amp;""))="SI",UPPER(TRIM(Datos!O468&amp;""))="NO"),IF(ISNUMBER(Datos!O468),AND(OR(O$1005="",Datos!O468&gt;=O$1005),OR(O$1006="",Datos!O468&lt;=O$1006)),FALSE),TRUE))))</f>
        <v>0.0</v>
      </c>
      <c r="P468">
        <f>IF(Datos!P468="",0,IF(AND(P$1008&lt;&gt;"",Datos!P468=P$1008),0,IF(P$1004=0,0,1-CHOOSE(P$1004,IF(ISNUMBER(Datos!P468),AND(OR(P$1005="",Datos!P468&gt;=P$1005),OR(P$1006="",Datos!P468&lt;=P$1006)),FALSE),IF(ISNUMBER(Datos!P468),AND(Datos!P468=INT(Datos!P468),AND(OR(P$1005="",Datos!P468&gt;=P$1005),OR(P$1006="",Datos!P468&lt;=P$1006))),FALSE),OR(ISNUMBER(FIND(";"&amp;UPPER(TRIM(Datos!P468&amp;""))&amp;"=",P$1007)),ISNUMBER(FIND(";"&amp;UPPER(TRIM(Datos!P468&amp;""))&amp;";",P$1007))),OR(UPPER(TRIM(Datos!P468&amp;""))="SÍ",UPPER(TRIM(Datos!P468&amp;""))="SI",UPPER(TRIM(Datos!P468&amp;""))="NO"),IF(ISNUMBER(Datos!P468),AND(OR(P$1005="",Datos!P468&gt;=P$1005),OR(P$1006="",Datos!P468&lt;=P$1006)),FALSE),TRUE))))</f>
        <v>0.0</v>
      </c>
      <c r="Q468">
        <f>IF(Datos!Q468="",0,IF(AND(Q$1008&lt;&gt;"",Datos!Q468=Q$1008),0,IF(Q$1004=0,0,1-CHOOSE(Q$1004,IF(ISNUMBER(Datos!Q468),AND(OR(Q$1005="",Datos!Q468&gt;=Q$1005),OR(Q$1006="",Datos!Q468&lt;=Q$1006)),FALSE),IF(ISNUMBER(Datos!Q468),AND(Datos!Q468=INT(Datos!Q468),AND(OR(Q$1005="",Datos!Q468&gt;=Q$1005),OR(Q$1006="",Datos!Q468&lt;=Q$1006))),FALSE),OR(ISNUMBER(FIND(";"&amp;UPPER(TRIM(Datos!Q468&amp;""))&amp;"=",Q$1007)),ISNUMBER(FIND(";"&amp;UPPER(TRIM(Datos!Q468&amp;""))&amp;";",Q$1007))),OR(UPPER(TRIM(Datos!Q468&amp;""))="SÍ",UPPER(TRIM(Datos!Q468&amp;""))="SI",UPPER(TRIM(Datos!Q468&amp;""))="NO"),IF(ISNUMBER(Datos!Q468),AND(OR(Q$1005="",Datos!Q468&gt;=Q$1005),OR(Q$1006="",Datos!Q468&lt;=Q$1006)),FALSE),TRUE))))</f>
        <v>0.0</v>
      </c>
      <c r="R468">
        <f>IF(Datos!R468="",0,IF(AND(R$1008&lt;&gt;"",Datos!R468=R$1008),0,IF(R$1004=0,0,1-CHOOSE(R$1004,IF(ISNUMBER(Datos!R468),AND(OR(R$1005="",Datos!R468&gt;=R$1005),OR(R$1006="",Datos!R468&lt;=R$1006)),FALSE),IF(ISNUMBER(Datos!R468),AND(Datos!R468=INT(Datos!R468),AND(OR(R$1005="",Datos!R468&gt;=R$1005),OR(R$1006="",Datos!R468&lt;=R$1006))),FALSE),OR(ISNUMBER(FIND(";"&amp;UPPER(TRIM(Datos!R468&amp;""))&amp;"=",R$1007)),ISNUMBER(FIND(";"&amp;UPPER(TRIM(Datos!R468&amp;""))&amp;";",R$1007))),OR(UPPER(TRIM(Datos!R468&amp;""))="SÍ",UPPER(TRIM(Datos!R468&amp;""))="SI",UPPER(TRIM(Datos!R468&amp;""))="NO"),IF(ISNUMBER(Datos!R468),AND(OR(R$1005="",Datos!R468&gt;=R$1005),OR(R$1006="",Datos!R468&lt;=R$1006)),FALSE),TRUE))))</f>
        <v>0.0</v>
      </c>
      <c r="S468">
        <f>IF(Datos!S468="",0,IF(AND(S$1008&lt;&gt;"",Datos!S468=S$1008),0,IF(S$1004=0,0,1-CHOOSE(S$1004,IF(ISNUMBER(Datos!S468),AND(OR(S$1005="",Datos!S468&gt;=S$1005),OR(S$1006="",Datos!S468&lt;=S$1006)),FALSE),IF(ISNUMBER(Datos!S468),AND(Datos!S468=INT(Datos!S468),AND(OR(S$1005="",Datos!S468&gt;=S$1005),OR(S$1006="",Datos!S468&lt;=S$1006))),FALSE),OR(ISNUMBER(FIND(";"&amp;UPPER(TRIM(Datos!S468&amp;""))&amp;"=",S$1007)),ISNUMBER(FIND(";"&amp;UPPER(TRIM(Datos!S468&amp;""))&amp;";",S$1007))),OR(UPPER(TRIM(Datos!S468&amp;""))="SÍ",UPPER(TRIM(Datos!S468&amp;""))="SI",UPPER(TRIM(Datos!S468&amp;""))="NO"),IF(ISNUMBER(Datos!S468),AND(OR(S$1005="",Datos!S468&gt;=S$1005),OR(S$1006="",Datos!S468&lt;=S$1006)),FALSE),TRUE))))</f>
        <v>0.0</v>
      </c>
      <c r="T468">
        <f>IF(Datos!T468="",0,IF(AND(T$1008&lt;&gt;"",Datos!T468=T$1008),0,IF(T$1004=0,0,1-CHOOSE(T$1004,IF(ISNUMBER(Datos!T468),AND(OR(T$1005="",Datos!T468&gt;=T$1005),OR(T$1006="",Datos!T468&lt;=T$1006)),FALSE),IF(ISNUMBER(Datos!T468),AND(Datos!T468=INT(Datos!T468),AND(OR(T$1005="",Datos!T468&gt;=T$1005),OR(T$1006="",Datos!T468&lt;=T$1006))),FALSE),OR(ISNUMBER(FIND(";"&amp;UPPER(TRIM(Datos!T468&amp;""))&amp;"=",T$1007)),ISNUMBER(FIND(";"&amp;UPPER(TRIM(Datos!T468&amp;""))&amp;";",T$1007))),OR(UPPER(TRIM(Datos!T468&amp;""))="SÍ",UPPER(TRIM(Datos!T468&amp;""))="SI",UPPER(TRIM(Datos!T468&amp;""))="NO"),IF(ISNUMBER(Datos!T468),AND(OR(T$1005="",Datos!T468&gt;=T$1005),OR(T$1006="",Datos!T468&lt;=T$1006)),FALSE),TRUE))))</f>
        <v>0.0</v>
      </c>
      <c r="U468">
        <f>IF(Datos!U468="",0,IF(AND(U$1008&lt;&gt;"",Datos!U468=U$1008),0,IF(U$1004=0,0,1-CHOOSE(U$1004,IF(ISNUMBER(Datos!U468),AND(OR(U$1005="",Datos!U468&gt;=U$1005),OR(U$1006="",Datos!U468&lt;=U$1006)),FALSE),IF(ISNUMBER(Datos!U468),AND(Datos!U468=INT(Datos!U468),AND(OR(U$1005="",Datos!U468&gt;=U$1005),OR(U$1006="",Datos!U468&lt;=U$1006))),FALSE),OR(ISNUMBER(FIND(";"&amp;UPPER(TRIM(Datos!U468&amp;""))&amp;"=",U$1007)),ISNUMBER(FIND(";"&amp;UPPER(TRIM(Datos!U468&amp;""))&amp;";",U$1007))),OR(UPPER(TRIM(Datos!U468&amp;""))="SÍ",UPPER(TRIM(Datos!U468&amp;""))="SI",UPPER(TRIM(Datos!U468&amp;""))="NO"),IF(ISNUMBER(Datos!U468),AND(OR(U$1005="",Datos!U468&gt;=U$1005),OR(U$1006="",Datos!U468&lt;=U$1006)),FALSE),TRUE))))</f>
        <v>0.0</v>
      </c>
      <c r="V468">
        <f>IF(Datos!V468="",0,IF(AND(V$1008&lt;&gt;"",Datos!V468=V$1008),0,IF(V$1004=0,0,1-CHOOSE(V$1004,IF(ISNUMBER(Datos!V468),AND(OR(V$1005="",Datos!V468&gt;=V$1005),OR(V$1006="",Datos!V468&lt;=V$1006)),FALSE),IF(ISNUMBER(Datos!V468),AND(Datos!V468=INT(Datos!V468),AND(OR(V$1005="",Datos!V468&gt;=V$1005),OR(V$1006="",Datos!V468&lt;=V$1006))),FALSE),OR(ISNUMBER(FIND(";"&amp;UPPER(TRIM(Datos!V468&amp;""))&amp;"=",V$1007)),ISNUMBER(FIND(";"&amp;UPPER(TRIM(Datos!V468&amp;""))&amp;";",V$1007))),OR(UPPER(TRIM(Datos!V468&amp;""))="SÍ",UPPER(TRIM(Datos!V468&amp;""))="SI",UPPER(TRIM(Datos!V468&amp;""))="NO"),IF(ISNUMBER(Datos!V468),AND(OR(V$1005="",Datos!V468&gt;=V$1005),OR(V$1006="",Datos!V468&lt;=V$1006)),FALSE),TRUE))))</f>
        <v>0.0</v>
      </c>
      <c r="W468">
        <f>IF(Datos!W468="",0,IF(AND(W$1008&lt;&gt;"",Datos!W468=W$1008),0,IF(W$1004=0,0,1-CHOOSE(W$1004,IF(ISNUMBER(Datos!W468),AND(OR(W$1005="",Datos!W468&gt;=W$1005),OR(W$1006="",Datos!W468&lt;=W$1006)),FALSE),IF(ISNUMBER(Datos!W468),AND(Datos!W468=INT(Datos!W468),AND(OR(W$1005="",Datos!W468&gt;=W$1005),OR(W$1006="",Datos!W468&lt;=W$1006))),FALSE),OR(ISNUMBER(FIND(";"&amp;UPPER(TRIM(Datos!W468&amp;""))&amp;"=",W$1007)),ISNUMBER(FIND(";"&amp;UPPER(TRIM(Datos!W468&amp;""))&amp;";",W$1007))),OR(UPPER(TRIM(Datos!W468&amp;""))="SÍ",UPPER(TRIM(Datos!W468&amp;""))="SI",UPPER(TRIM(Datos!W468&amp;""))="NO"),IF(ISNUMBER(Datos!W468),AND(OR(W$1005="",Datos!W468&gt;=W$1005),OR(W$1006="",Datos!W468&lt;=W$1006)),FALSE),TRUE))))</f>
        <v>0.0</v>
      </c>
      <c r="X468">
        <f>IF(Datos!X468="",0,IF(AND(X$1008&lt;&gt;"",Datos!X468=X$1008),0,IF(X$1004=0,0,1-CHOOSE(X$1004,IF(ISNUMBER(Datos!X468),AND(OR(X$1005="",Datos!X468&gt;=X$1005),OR(X$1006="",Datos!X468&lt;=X$1006)),FALSE),IF(ISNUMBER(Datos!X468),AND(Datos!X468=INT(Datos!X468),AND(OR(X$1005="",Datos!X468&gt;=X$1005),OR(X$1006="",Datos!X468&lt;=X$1006))),FALSE),OR(ISNUMBER(FIND(";"&amp;UPPER(TRIM(Datos!X468&amp;""))&amp;"=",X$1007)),ISNUMBER(FIND(";"&amp;UPPER(TRIM(Datos!X468&amp;""))&amp;";",X$1007))),OR(UPPER(TRIM(Datos!X468&amp;""))="SÍ",UPPER(TRIM(Datos!X468&amp;""))="SI",UPPER(TRIM(Datos!X468&amp;""))="NO"),IF(ISNUMBER(Datos!X468),AND(OR(X$1005="",Datos!X468&gt;=X$1005),OR(X$1006="",Datos!X468&lt;=X$1006)),FALSE),TRUE))))</f>
        <v>0.0</v>
      </c>
      <c r="Y468">
        <f>IF(Datos!Y468="",0,IF(AND(Y$1008&lt;&gt;"",Datos!Y468=Y$1008),0,IF(Y$1004=0,0,1-CHOOSE(Y$1004,IF(ISNUMBER(Datos!Y468),AND(OR(Y$1005="",Datos!Y468&gt;=Y$1005),OR(Y$1006="",Datos!Y468&lt;=Y$1006)),FALSE),IF(ISNUMBER(Datos!Y468),AND(Datos!Y468=INT(Datos!Y468),AND(OR(Y$1005="",Datos!Y468&gt;=Y$1005),OR(Y$1006="",Datos!Y468&lt;=Y$1006))),FALSE),OR(ISNUMBER(FIND(";"&amp;UPPER(TRIM(Datos!Y468&amp;""))&amp;"=",Y$1007)),ISNUMBER(FIND(";"&amp;UPPER(TRIM(Datos!Y468&amp;""))&amp;";",Y$1007))),OR(UPPER(TRIM(Datos!Y468&amp;""))="SÍ",UPPER(TRIM(Datos!Y468&amp;""))="SI",UPPER(TRIM(Datos!Y468&amp;""))="NO"),IF(ISNUMBER(Datos!Y468),AND(OR(Y$1005="",Datos!Y468&gt;=Y$1005),OR(Y$1006="",Datos!Y468&lt;=Y$1006)),FALSE),TRUE))))</f>
        <v>0.0</v>
      </c>
      <c r="Z468">
        <f>IF(Datos!Z468="",0,IF(AND(Z$1008&lt;&gt;"",Datos!Z468=Z$1008),0,IF(Z$1004=0,0,1-CHOOSE(Z$1004,IF(ISNUMBER(Datos!Z468),AND(OR(Z$1005="",Datos!Z468&gt;=Z$1005),OR(Z$1006="",Datos!Z468&lt;=Z$1006)),FALSE),IF(ISNUMBER(Datos!Z468),AND(Datos!Z468=INT(Datos!Z468),AND(OR(Z$1005="",Datos!Z468&gt;=Z$1005),OR(Z$1006="",Datos!Z468&lt;=Z$1006))),FALSE),OR(ISNUMBER(FIND(";"&amp;UPPER(TRIM(Datos!Z468&amp;""))&amp;"=",Z$1007)),ISNUMBER(FIND(";"&amp;UPPER(TRIM(Datos!Z468&amp;""))&amp;";",Z$1007))),OR(UPPER(TRIM(Datos!Z468&amp;""))="SÍ",UPPER(TRIM(Datos!Z468&amp;""))="SI",UPPER(TRIM(Datos!Z468&amp;""))="NO"),IF(ISNUMBER(Datos!Z468),AND(OR(Z$1005="",Datos!Z468&gt;=Z$1005),OR(Z$1006="",Datos!Z468&lt;=Z$1006)),FALSE),TRUE))))</f>
        <v>0.0</v>
      </c>
      <c r="AA468">
        <f>IF(Datos!AA468="",0,IF(AND(AA$1008&lt;&gt;"",Datos!AA468=AA$1008),0,IF(AA$1004=0,0,1-CHOOSE(AA$1004,IF(ISNUMBER(Datos!AA468),AND(OR(AA$1005="",Datos!AA468&gt;=AA$1005),OR(AA$1006="",Datos!AA468&lt;=AA$1006)),FALSE),IF(ISNUMBER(Datos!AA468),AND(Datos!AA468=INT(Datos!AA468),AND(OR(AA$1005="",Datos!AA468&gt;=AA$1005),OR(AA$1006="",Datos!AA468&lt;=AA$1006))),FALSE),OR(ISNUMBER(FIND(";"&amp;UPPER(TRIM(Datos!AA468&amp;""))&amp;"=",AA$1007)),ISNUMBER(FIND(";"&amp;UPPER(TRIM(Datos!AA468&amp;""))&amp;";",AA$1007))),OR(UPPER(TRIM(Datos!AA468&amp;""))="SÍ",UPPER(TRIM(Datos!AA468&amp;""))="SI",UPPER(TRIM(Datos!AA468&amp;""))="NO"),IF(ISNUMBER(Datos!AA468),AND(OR(AA$1005="",Datos!AA468&gt;=AA$1005),OR(AA$1006="",Datos!AA468&lt;=AA$1006)),FALSE),TRUE))))</f>
        <v>0.0</v>
      </c>
      <c r="AB468">
        <f>IF(Datos!AB468="",0,IF(AND(AB$1008&lt;&gt;"",Datos!AB468=AB$1008),0,IF(AB$1004=0,0,1-CHOOSE(AB$1004,IF(ISNUMBER(Datos!AB468),AND(OR(AB$1005="",Datos!AB468&gt;=AB$1005),OR(AB$1006="",Datos!AB468&lt;=AB$1006)),FALSE),IF(ISNUMBER(Datos!AB468),AND(Datos!AB468=INT(Datos!AB468),AND(OR(AB$1005="",Datos!AB468&gt;=AB$1005),OR(AB$1006="",Datos!AB468&lt;=AB$1006))),FALSE),OR(ISNUMBER(FIND(";"&amp;UPPER(TRIM(Datos!AB468&amp;""))&amp;"=",AB$1007)),ISNUMBER(FIND(";"&amp;UPPER(TRIM(Datos!AB468&amp;""))&amp;";",AB$1007))),OR(UPPER(TRIM(Datos!AB468&amp;""))="SÍ",UPPER(TRIM(Datos!AB468&amp;""))="SI",UPPER(TRIM(Datos!AB468&amp;""))="NO"),IF(ISNUMBER(Datos!AB468),AND(OR(AB$1005="",Datos!AB468&gt;=AB$1005),OR(AB$1006="",Datos!AB468&lt;=AB$1006)),FALSE),TRUE))))</f>
        <v>0.0</v>
      </c>
      <c r="AC468">
        <f>IF(Datos!AC468="",0,IF(AND(AC$1008&lt;&gt;"",Datos!AC468=AC$1008),0,IF(AC$1004=0,0,1-CHOOSE(AC$1004,IF(ISNUMBER(Datos!AC468),AND(OR(AC$1005="",Datos!AC468&gt;=AC$1005),OR(AC$1006="",Datos!AC468&lt;=AC$1006)),FALSE),IF(ISNUMBER(Datos!AC468),AND(Datos!AC468=INT(Datos!AC468),AND(OR(AC$1005="",Datos!AC468&gt;=AC$1005),OR(AC$1006="",Datos!AC468&lt;=AC$1006))),FALSE),OR(ISNUMBER(FIND(";"&amp;UPPER(TRIM(Datos!AC468&amp;""))&amp;"=",AC$1007)),ISNUMBER(FIND(";"&amp;UPPER(TRIM(Datos!AC468&amp;""))&amp;";",AC$1007))),OR(UPPER(TRIM(Datos!AC468&amp;""))="SÍ",UPPER(TRIM(Datos!AC468&amp;""))="SI",UPPER(TRIM(Datos!AC468&amp;""))="NO"),IF(ISNUMBER(Datos!AC468),AND(OR(AC$1005="",Datos!AC468&gt;=AC$1005),OR(AC$1006="",Datos!AC468&lt;=AC$1006)),FALSE),TRUE))))</f>
        <v>0.0</v>
      </c>
      <c r="AD468">
        <f>IF(Datos!AD468="",0,IF(AND(AD$1008&lt;&gt;"",Datos!AD468=AD$1008),0,IF(AD$1004=0,0,1-CHOOSE(AD$1004,IF(ISNUMBER(Datos!AD468),AND(OR(AD$1005="",Datos!AD468&gt;=AD$1005),OR(AD$1006="",Datos!AD468&lt;=AD$1006)),FALSE),IF(ISNUMBER(Datos!AD468),AND(Datos!AD468=INT(Datos!AD468),AND(OR(AD$1005="",Datos!AD468&gt;=AD$1005),OR(AD$1006="",Datos!AD468&lt;=AD$1006))),FALSE),OR(ISNUMBER(FIND(";"&amp;UPPER(TRIM(Datos!AD468&amp;""))&amp;"=",AD$1007)),ISNUMBER(FIND(";"&amp;UPPER(TRIM(Datos!AD468&amp;""))&amp;";",AD$1007))),OR(UPPER(TRIM(Datos!AD468&amp;""))="SÍ",UPPER(TRIM(Datos!AD468&amp;""))="SI",UPPER(TRIM(Datos!AD468&amp;""))="NO"),IF(ISNUMBER(Datos!AD468),AND(OR(AD$1005="",Datos!AD468&gt;=AD$1005),OR(AD$1006="",Datos!AD468&lt;=AD$1006)),FALSE),TRUE))))</f>
        <v>0.0</v>
      </c>
      <c r="AE468">
        <f>IF(Datos!AE468="",0,IF(AND(AE$1008&lt;&gt;"",Datos!AE468=AE$1008),0,IF(AE$1004=0,0,1-CHOOSE(AE$1004,IF(ISNUMBER(Datos!AE468),AND(OR(AE$1005="",Datos!AE468&gt;=AE$1005),OR(AE$1006="",Datos!AE468&lt;=AE$1006)),FALSE),IF(ISNUMBER(Datos!AE468),AND(Datos!AE468=INT(Datos!AE468),AND(OR(AE$1005="",Datos!AE468&gt;=AE$1005),OR(AE$1006="",Datos!AE468&lt;=AE$1006))),FALSE),OR(ISNUMBER(FIND(";"&amp;UPPER(TRIM(Datos!AE468&amp;""))&amp;"=",AE$1007)),ISNUMBER(FIND(";"&amp;UPPER(TRIM(Datos!AE468&amp;""))&amp;";",AE$1007))),OR(UPPER(TRIM(Datos!AE468&amp;""))="SÍ",UPPER(TRIM(Datos!AE468&amp;""))="SI",UPPER(TRIM(Datos!AE468&amp;""))="NO"),IF(ISNUMBER(Datos!AE468),AND(OR(AE$1005="",Datos!AE468&gt;=AE$1005),OR(AE$1006="",Datos!AE468&lt;=AE$1006)),FALSE),TRUE))))</f>
        <v>0.0</v>
      </c>
    </row>
    <row r="469" spans="2:31">
      <c r="B469">
        <f>IF(Datos!B469="",0,IF(AND(B$1008&lt;&gt;"",Datos!B469=B$1008),0,IF(B$1004=0,0,1-CHOOSE(B$1004,IF(ISNUMBER(Datos!B469),AND(OR(B$1005="",Datos!B469&gt;=B$1005),OR(B$1006="",Datos!B469&lt;=B$1006)),FALSE),IF(ISNUMBER(Datos!B469),AND(Datos!B469=INT(Datos!B469),AND(OR(B$1005="",Datos!B469&gt;=B$1005),OR(B$1006="",Datos!B469&lt;=B$1006))),FALSE),OR(ISNUMBER(FIND(";"&amp;UPPER(TRIM(Datos!B469&amp;""))&amp;"=",B$1007)),ISNUMBER(FIND(";"&amp;UPPER(TRIM(Datos!B469&amp;""))&amp;";",B$1007))),OR(UPPER(TRIM(Datos!B469&amp;""))="SÍ",UPPER(TRIM(Datos!B469&amp;""))="SI",UPPER(TRIM(Datos!B469&amp;""))="NO"),IF(ISNUMBER(Datos!B469),AND(OR(B$1005="",Datos!B469&gt;=B$1005),OR(B$1006="",Datos!B469&lt;=B$1006)),FALSE),TRUE))))</f>
        <v>0.0</v>
      </c>
      <c r="C469">
        <f>IF(Datos!C469="",0,IF(AND(C$1008&lt;&gt;"",Datos!C469=C$1008),0,IF(C$1004=0,0,1-CHOOSE(C$1004,IF(ISNUMBER(Datos!C469),AND(OR(C$1005="",Datos!C469&gt;=C$1005),OR(C$1006="",Datos!C469&lt;=C$1006)),FALSE),IF(ISNUMBER(Datos!C469),AND(Datos!C469=INT(Datos!C469),AND(OR(C$1005="",Datos!C469&gt;=C$1005),OR(C$1006="",Datos!C469&lt;=C$1006))),FALSE),OR(ISNUMBER(FIND(";"&amp;UPPER(TRIM(Datos!C469&amp;""))&amp;"=",C$1007)),ISNUMBER(FIND(";"&amp;UPPER(TRIM(Datos!C469&amp;""))&amp;";",C$1007))),OR(UPPER(TRIM(Datos!C469&amp;""))="SÍ",UPPER(TRIM(Datos!C469&amp;""))="SI",UPPER(TRIM(Datos!C469&amp;""))="NO"),IF(ISNUMBER(Datos!C469),AND(OR(C$1005="",Datos!C469&gt;=C$1005),OR(C$1006="",Datos!C469&lt;=C$1006)),FALSE),TRUE))))</f>
        <v>0.0</v>
      </c>
      <c r="D469">
        <f>IF(Datos!D469="",0,IF(AND(D$1008&lt;&gt;"",Datos!D469=D$1008),0,IF(D$1004=0,0,1-CHOOSE(D$1004,IF(ISNUMBER(Datos!D469),AND(OR(D$1005="",Datos!D469&gt;=D$1005),OR(D$1006="",Datos!D469&lt;=D$1006)),FALSE),IF(ISNUMBER(Datos!D469),AND(Datos!D469=INT(Datos!D469),AND(OR(D$1005="",Datos!D469&gt;=D$1005),OR(D$1006="",Datos!D469&lt;=D$1006))),FALSE),OR(ISNUMBER(FIND(";"&amp;UPPER(TRIM(Datos!D469&amp;""))&amp;"=",D$1007)),ISNUMBER(FIND(";"&amp;UPPER(TRIM(Datos!D469&amp;""))&amp;";",D$1007))),OR(UPPER(TRIM(Datos!D469&amp;""))="SÍ",UPPER(TRIM(Datos!D469&amp;""))="SI",UPPER(TRIM(Datos!D469&amp;""))="NO"),IF(ISNUMBER(Datos!D469),AND(OR(D$1005="",Datos!D469&gt;=D$1005),OR(D$1006="",Datos!D469&lt;=D$1006)),FALSE),TRUE))))</f>
        <v>0.0</v>
      </c>
      <c r="E469">
        <f>IF(Datos!E469="",0,IF(AND(E$1008&lt;&gt;"",Datos!E469=E$1008),0,IF(E$1004=0,0,1-CHOOSE(E$1004,IF(ISNUMBER(Datos!E469),AND(OR(E$1005="",Datos!E469&gt;=E$1005),OR(E$1006="",Datos!E469&lt;=E$1006)),FALSE),IF(ISNUMBER(Datos!E469),AND(Datos!E469=INT(Datos!E469),AND(OR(E$1005="",Datos!E469&gt;=E$1005),OR(E$1006="",Datos!E469&lt;=E$1006))),FALSE),OR(ISNUMBER(FIND(";"&amp;UPPER(TRIM(Datos!E469&amp;""))&amp;"=",E$1007)),ISNUMBER(FIND(";"&amp;UPPER(TRIM(Datos!E469&amp;""))&amp;";",E$1007))),OR(UPPER(TRIM(Datos!E469&amp;""))="SÍ",UPPER(TRIM(Datos!E469&amp;""))="SI",UPPER(TRIM(Datos!E469&amp;""))="NO"),IF(ISNUMBER(Datos!E469),AND(OR(E$1005="",Datos!E469&gt;=E$1005),OR(E$1006="",Datos!E469&lt;=E$1006)),FALSE),TRUE))))</f>
        <v>0.0</v>
      </c>
      <c r="F469">
        <f>IF(Datos!F469="",0,IF(AND(F$1008&lt;&gt;"",Datos!F469=F$1008),0,IF(F$1004=0,0,1-CHOOSE(F$1004,IF(ISNUMBER(Datos!F469),AND(OR(F$1005="",Datos!F469&gt;=F$1005),OR(F$1006="",Datos!F469&lt;=F$1006)),FALSE),IF(ISNUMBER(Datos!F469),AND(Datos!F469=INT(Datos!F469),AND(OR(F$1005="",Datos!F469&gt;=F$1005),OR(F$1006="",Datos!F469&lt;=F$1006))),FALSE),OR(ISNUMBER(FIND(";"&amp;UPPER(TRIM(Datos!F469&amp;""))&amp;"=",F$1007)),ISNUMBER(FIND(";"&amp;UPPER(TRIM(Datos!F469&amp;""))&amp;";",F$1007))),OR(UPPER(TRIM(Datos!F469&amp;""))="SÍ",UPPER(TRIM(Datos!F469&amp;""))="SI",UPPER(TRIM(Datos!F469&amp;""))="NO"),IF(ISNUMBER(Datos!F469),AND(OR(F$1005="",Datos!F469&gt;=F$1005),OR(F$1006="",Datos!F469&lt;=F$1006)),FALSE),TRUE))))</f>
        <v>0.0</v>
      </c>
      <c r="G469">
        <f>IF(Datos!G469="",0,IF(AND(G$1008&lt;&gt;"",Datos!G469=G$1008),0,IF(G$1004=0,0,1-CHOOSE(G$1004,IF(ISNUMBER(Datos!G469),AND(OR(G$1005="",Datos!G469&gt;=G$1005),OR(G$1006="",Datos!G469&lt;=G$1006)),FALSE),IF(ISNUMBER(Datos!G469),AND(Datos!G469=INT(Datos!G469),AND(OR(G$1005="",Datos!G469&gt;=G$1005),OR(G$1006="",Datos!G469&lt;=G$1006))),FALSE),OR(ISNUMBER(FIND(";"&amp;UPPER(TRIM(Datos!G469&amp;""))&amp;"=",G$1007)),ISNUMBER(FIND(";"&amp;UPPER(TRIM(Datos!G469&amp;""))&amp;";",G$1007))),OR(UPPER(TRIM(Datos!G469&amp;""))="SÍ",UPPER(TRIM(Datos!G469&amp;""))="SI",UPPER(TRIM(Datos!G469&amp;""))="NO"),IF(ISNUMBER(Datos!G469),AND(OR(G$1005="",Datos!G469&gt;=G$1005),OR(G$1006="",Datos!G469&lt;=G$1006)),FALSE),TRUE))))</f>
        <v>0.0</v>
      </c>
      <c r="H469">
        <f>IF(Datos!H469="",0,IF(AND(H$1008&lt;&gt;"",Datos!H469=H$1008),0,IF(H$1004=0,0,1-CHOOSE(H$1004,IF(ISNUMBER(Datos!H469),AND(OR(H$1005="",Datos!H469&gt;=H$1005),OR(H$1006="",Datos!H469&lt;=H$1006)),FALSE),IF(ISNUMBER(Datos!H469),AND(Datos!H469=INT(Datos!H469),AND(OR(H$1005="",Datos!H469&gt;=H$1005),OR(H$1006="",Datos!H469&lt;=H$1006))),FALSE),OR(ISNUMBER(FIND(";"&amp;UPPER(TRIM(Datos!H469&amp;""))&amp;"=",H$1007)),ISNUMBER(FIND(";"&amp;UPPER(TRIM(Datos!H469&amp;""))&amp;";",H$1007))),OR(UPPER(TRIM(Datos!H469&amp;""))="SÍ",UPPER(TRIM(Datos!H469&amp;""))="SI",UPPER(TRIM(Datos!H469&amp;""))="NO"),IF(ISNUMBER(Datos!H469),AND(OR(H$1005="",Datos!H469&gt;=H$1005),OR(H$1006="",Datos!H469&lt;=H$1006)),FALSE),TRUE))))</f>
        <v>0.0</v>
      </c>
      <c r="I469">
        <f>IF(Datos!I469="",0,IF(AND(I$1008&lt;&gt;"",Datos!I469=I$1008),0,IF(I$1004=0,0,1-CHOOSE(I$1004,IF(ISNUMBER(Datos!I469),AND(OR(I$1005="",Datos!I469&gt;=I$1005),OR(I$1006="",Datos!I469&lt;=I$1006)),FALSE),IF(ISNUMBER(Datos!I469),AND(Datos!I469=INT(Datos!I469),AND(OR(I$1005="",Datos!I469&gt;=I$1005),OR(I$1006="",Datos!I469&lt;=I$1006))),FALSE),OR(ISNUMBER(FIND(";"&amp;UPPER(TRIM(Datos!I469&amp;""))&amp;"=",I$1007)),ISNUMBER(FIND(";"&amp;UPPER(TRIM(Datos!I469&amp;""))&amp;";",I$1007))),OR(UPPER(TRIM(Datos!I469&amp;""))="SÍ",UPPER(TRIM(Datos!I469&amp;""))="SI",UPPER(TRIM(Datos!I469&amp;""))="NO"),IF(ISNUMBER(Datos!I469),AND(OR(I$1005="",Datos!I469&gt;=I$1005),OR(I$1006="",Datos!I469&lt;=I$1006)),FALSE),TRUE))))</f>
        <v>0.0</v>
      </c>
      <c r="J469">
        <f>IF(Datos!J469="",0,IF(AND(J$1008&lt;&gt;"",Datos!J469=J$1008),0,IF(J$1004=0,0,1-CHOOSE(J$1004,IF(ISNUMBER(Datos!J469),AND(OR(J$1005="",Datos!J469&gt;=J$1005),OR(J$1006="",Datos!J469&lt;=J$1006)),FALSE),IF(ISNUMBER(Datos!J469),AND(Datos!J469=INT(Datos!J469),AND(OR(J$1005="",Datos!J469&gt;=J$1005),OR(J$1006="",Datos!J469&lt;=J$1006))),FALSE),OR(ISNUMBER(FIND(";"&amp;UPPER(TRIM(Datos!J469&amp;""))&amp;"=",J$1007)),ISNUMBER(FIND(";"&amp;UPPER(TRIM(Datos!J469&amp;""))&amp;";",J$1007))),OR(UPPER(TRIM(Datos!J469&amp;""))="SÍ",UPPER(TRIM(Datos!J469&amp;""))="SI",UPPER(TRIM(Datos!J469&amp;""))="NO"),IF(ISNUMBER(Datos!J469),AND(OR(J$1005="",Datos!J469&gt;=J$1005),OR(J$1006="",Datos!J469&lt;=J$1006)),FALSE),TRUE))))</f>
        <v>0.0</v>
      </c>
      <c r="K469">
        <f>IF(Datos!K469="",0,IF(AND(K$1008&lt;&gt;"",Datos!K469=K$1008),0,IF(K$1004=0,0,1-CHOOSE(K$1004,IF(ISNUMBER(Datos!K469),AND(OR(K$1005="",Datos!K469&gt;=K$1005),OR(K$1006="",Datos!K469&lt;=K$1006)),FALSE),IF(ISNUMBER(Datos!K469),AND(Datos!K469=INT(Datos!K469),AND(OR(K$1005="",Datos!K469&gt;=K$1005),OR(K$1006="",Datos!K469&lt;=K$1006))),FALSE),OR(ISNUMBER(FIND(";"&amp;UPPER(TRIM(Datos!K469&amp;""))&amp;"=",K$1007)),ISNUMBER(FIND(";"&amp;UPPER(TRIM(Datos!K469&amp;""))&amp;";",K$1007))),OR(UPPER(TRIM(Datos!K469&amp;""))="SÍ",UPPER(TRIM(Datos!K469&amp;""))="SI",UPPER(TRIM(Datos!K469&amp;""))="NO"),IF(ISNUMBER(Datos!K469),AND(OR(K$1005="",Datos!K469&gt;=K$1005),OR(K$1006="",Datos!K469&lt;=K$1006)),FALSE),TRUE))))</f>
        <v>0.0</v>
      </c>
      <c r="L469">
        <f>IF(Datos!L469="",0,IF(AND(L$1008&lt;&gt;"",Datos!L469=L$1008),0,IF(L$1004=0,0,1-CHOOSE(L$1004,IF(ISNUMBER(Datos!L469),AND(OR(L$1005="",Datos!L469&gt;=L$1005),OR(L$1006="",Datos!L469&lt;=L$1006)),FALSE),IF(ISNUMBER(Datos!L469),AND(Datos!L469=INT(Datos!L469),AND(OR(L$1005="",Datos!L469&gt;=L$1005),OR(L$1006="",Datos!L469&lt;=L$1006))),FALSE),OR(ISNUMBER(FIND(";"&amp;UPPER(TRIM(Datos!L469&amp;""))&amp;"=",L$1007)),ISNUMBER(FIND(";"&amp;UPPER(TRIM(Datos!L469&amp;""))&amp;";",L$1007))),OR(UPPER(TRIM(Datos!L469&amp;""))="SÍ",UPPER(TRIM(Datos!L469&amp;""))="SI",UPPER(TRIM(Datos!L469&amp;""))="NO"),IF(ISNUMBER(Datos!L469),AND(OR(L$1005="",Datos!L469&gt;=L$1005),OR(L$1006="",Datos!L469&lt;=L$1006)),FALSE),TRUE))))</f>
        <v>0.0</v>
      </c>
      <c r="M469">
        <f>IF(Datos!M469="",0,IF(AND(M$1008&lt;&gt;"",Datos!M469=M$1008),0,IF(M$1004=0,0,1-CHOOSE(M$1004,IF(ISNUMBER(Datos!M469),AND(OR(M$1005="",Datos!M469&gt;=M$1005),OR(M$1006="",Datos!M469&lt;=M$1006)),FALSE),IF(ISNUMBER(Datos!M469),AND(Datos!M469=INT(Datos!M469),AND(OR(M$1005="",Datos!M469&gt;=M$1005),OR(M$1006="",Datos!M469&lt;=M$1006))),FALSE),OR(ISNUMBER(FIND(";"&amp;UPPER(TRIM(Datos!M469&amp;""))&amp;"=",M$1007)),ISNUMBER(FIND(";"&amp;UPPER(TRIM(Datos!M469&amp;""))&amp;";",M$1007))),OR(UPPER(TRIM(Datos!M469&amp;""))="SÍ",UPPER(TRIM(Datos!M469&amp;""))="SI",UPPER(TRIM(Datos!M469&amp;""))="NO"),IF(ISNUMBER(Datos!M469),AND(OR(M$1005="",Datos!M469&gt;=M$1005),OR(M$1006="",Datos!M469&lt;=M$1006)),FALSE),TRUE))))</f>
        <v>0.0</v>
      </c>
      <c r="N469">
        <f>IF(Datos!N469="",0,IF(AND(N$1008&lt;&gt;"",Datos!N469=N$1008),0,IF(N$1004=0,0,1-CHOOSE(N$1004,IF(ISNUMBER(Datos!N469),AND(OR(N$1005="",Datos!N469&gt;=N$1005),OR(N$1006="",Datos!N469&lt;=N$1006)),FALSE),IF(ISNUMBER(Datos!N469),AND(Datos!N469=INT(Datos!N469),AND(OR(N$1005="",Datos!N469&gt;=N$1005),OR(N$1006="",Datos!N469&lt;=N$1006))),FALSE),OR(ISNUMBER(FIND(";"&amp;UPPER(TRIM(Datos!N469&amp;""))&amp;"=",N$1007)),ISNUMBER(FIND(";"&amp;UPPER(TRIM(Datos!N469&amp;""))&amp;";",N$1007))),OR(UPPER(TRIM(Datos!N469&amp;""))="SÍ",UPPER(TRIM(Datos!N469&amp;""))="SI",UPPER(TRIM(Datos!N469&amp;""))="NO"),IF(ISNUMBER(Datos!N469),AND(OR(N$1005="",Datos!N469&gt;=N$1005),OR(N$1006="",Datos!N469&lt;=N$1006)),FALSE),TRUE))))</f>
        <v>0.0</v>
      </c>
      <c r="O469">
        <f>IF(Datos!O469="",0,IF(AND(O$1008&lt;&gt;"",Datos!O469=O$1008),0,IF(O$1004=0,0,1-CHOOSE(O$1004,IF(ISNUMBER(Datos!O469),AND(OR(O$1005="",Datos!O469&gt;=O$1005),OR(O$1006="",Datos!O469&lt;=O$1006)),FALSE),IF(ISNUMBER(Datos!O469),AND(Datos!O469=INT(Datos!O469),AND(OR(O$1005="",Datos!O469&gt;=O$1005),OR(O$1006="",Datos!O469&lt;=O$1006))),FALSE),OR(ISNUMBER(FIND(";"&amp;UPPER(TRIM(Datos!O469&amp;""))&amp;"=",O$1007)),ISNUMBER(FIND(";"&amp;UPPER(TRIM(Datos!O469&amp;""))&amp;";",O$1007))),OR(UPPER(TRIM(Datos!O469&amp;""))="SÍ",UPPER(TRIM(Datos!O469&amp;""))="SI",UPPER(TRIM(Datos!O469&amp;""))="NO"),IF(ISNUMBER(Datos!O469),AND(OR(O$1005="",Datos!O469&gt;=O$1005),OR(O$1006="",Datos!O469&lt;=O$1006)),FALSE),TRUE))))</f>
        <v>0.0</v>
      </c>
      <c r="P469">
        <f>IF(Datos!P469="",0,IF(AND(P$1008&lt;&gt;"",Datos!P469=P$1008),0,IF(P$1004=0,0,1-CHOOSE(P$1004,IF(ISNUMBER(Datos!P469),AND(OR(P$1005="",Datos!P469&gt;=P$1005),OR(P$1006="",Datos!P469&lt;=P$1006)),FALSE),IF(ISNUMBER(Datos!P469),AND(Datos!P469=INT(Datos!P469),AND(OR(P$1005="",Datos!P469&gt;=P$1005),OR(P$1006="",Datos!P469&lt;=P$1006))),FALSE),OR(ISNUMBER(FIND(";"&amp;UPPER(TRIM(Datos!P469&amp;""))&amp;"=",P$1007)),ISNUMBER(FIND(";"&amp;UPPER(TRIM(Datos!P469&amp;""))&amp;";",P$1007))),OR(UPPER(TRIM(Datos!P469&amp;""))="SÍ",UPPER(TRIM(Datos!P469&amp;""))="SI",UPPER(TRIM(Datos!P469&amp;""))="NO"),IF(ISNUMBER(Datos!P469),AND(OR(P$1005="",Datos!P469&gt;=P$1005),OR(P$1006="",Datos!P469&lt;=P$1006)),FALSE),TRUE))))</f>
        <v>0.0</v>
      </c>
      <c r="Q469">
        <f>IF(Datos!Q469="",0,IF(AND(Q$1008&lt;&gt;"",Datos!Q469=Q$1008),0,IF(Q$1004=0,0,1-CHOOSE(Q$1004,IF(ISNUMBER(Datos!Q469),AND(OR(Q$1005="",Datos!Q469&gt;=Q$1005),OR(Q$1006="",Datos!Q469&lt;=Q$1006)),FALSE),IF(ISNUMBER(Datos!Q469),AND(Datos!Q469=INT(Datos!Q469),AND(OR(Q$1005="",Datos!Q469&gt;=Q$1005),OR(Q$1006="",Datos!Q469&lt;=Q$1006))),FALSE),OR(ISNUMBER(FIND(";"&amp;UPPER(TRIM(Datos!Q469&amp;""))&amp;"=",Q$1007)),ISNUMBER(FIND(";"&amp;UPPER(TRIM(Datos!Q469&amp;""))&amp;";",Q$1007))),OR(UPPER(TRIM(Datos!Q469&amp;""))="SÍ",UPPER(TRIM(Datos!Q469&amp;""))="SI",UPPER(TRIM(Datos!Q469&amp;""))="NO"),IF(ISNUMBER(Datos!Q469),AND(OR(Q$1005="",Datos!Q469&gt;=Q$1005),OR(Q$1006="",Datos!Q469&lt;=Q$1006)),FALSE),TRUE))))</f>
        <v>0.0</v>
      </c>
      <c r="R469">
        <f>IF(Datos!R469="",0,IF(AND(R$1008&lt;&gt;"",Datos!R469=R$1008),0,IF(R$1004=0,0,1-CHOOSE(R$1004,IF(ISNUMBER(Datos!R469),AND(OR(R$1005="",Datos!R469&gt;=R$1005),OR(R$1006="",Datos!R469&lt;=R$1006)),FALSE),IF(ISNUMBER(Datos!R469),AND(Datos!R469=INT(Datos!R469),AND(OR(R$1005="",Datos!R469&gt;=R$1005),OR(R$1006="",Datos!R469&lt;=R$1006))),FALSE),OR(ISNUMBER(FIND(";"&amp;UPPER(TRIM(Datos!R469&amp;""))&amp;"=",R$1007)),ISNUMBER(FIND(";"&amp;UPPER(TRIM(Datos!R469&amp;""))&amp;";",R$1007))),OR(UPPER(TRIM(Datos!R469&amp;""))="SÍ",UPPER(TRIM(Datos!R469&amp;""))="SI",UPPER(TRIM(Datos!R469&amp;""))="NO"),IF(ISNUMBER(Datos!R469),AND(OR(R$1005="",Datos!R469&gt;=R$1005),OR(R$1006="",Datos!R469&lt;=R$1006)),FALSE),TRUE))))</f>
        <v>0.0</v>
      </c>
      <c r="S469">
        <f>IF(Datos!S469="",0,IF(AND(S$1008&lt;&gt;"",Datos!S469=S$1008),0,IF(S$1004=0,0,1-CHOOSE(S$1004,IF(ISNUMBER(Datos!S469),AND(OR(S$1005="",Datos!S469&gt;=S$1005),OR(S$1006="",Datos!S469&lt;=S$1006)),FALSE),IF(ISNUMBER(Datos!S469),AND(Datos!S469=INT(Datos!S469),AND(OR(S$1005="",Datos!S469&gt;=S$1005),OR(S$1006="",Datos!S469&lt;=S$1006))),FALSE),OR(ISNUMBER(FIND(";"&amp;UPPER(TRIM(Datos!S469&amp;""))&amp;"=",S$1007)),ISNUMBER(FIND(";"&amp;UPPER(TRIM(Datos!S469&amp;""))&amp;";",S$1007))),OR(UPPER(TRIM(Datos!S469&amp;""))="SÍ",UPPER(TRIM(Datos!S469&amp;""))="SI",UPPER(TRIM(Datos!S469&amp;""))="NO"),IF(ISNUMBER(Datos!S469),AND(OR(S$1005="",Datos!S469&gt;=S$1005),OR(S$1006="",Datos!S469&lt;=S$1006)),FALSE),TRUE))))</f>
        <v>0.0</v>
      </c>
      <c r="T469">
        <f>IF(Datos!T469="",0,IF(AND(T$1008&lt;&gt;"",Datos!T469=T$1008),0,IF(T$1004=0,0,1-CHOOSE(T$1004,IF(ISNUMBER(Datos!T469),AND(OR(T$1005="",Datos!T469&gt;=T$1005),OR(T$1006="",Datos!T469&lt;=T$1006)),FALSE),IF(ISNUMBER(Datos!T469),AND(Datos!T469=INT(Datos!T469),AND(OR(T$1005="",Datos!T469&gt;=T$1005),OR(T$1006="",Datos!T469&lt;=T$1006))),FALSE),OR(ISNUMBER(FIND(";"&amp;UPPER(TRIM(Datos!T469&amp;""))&amp;"=",T$1007)),ISNUMBER(FIND(";"&amp;UPPER(TRIM(Datos!T469&amp;""))&amp;";",T$1007))),OR(UPPER(TRIM(Datos!T469&amp;""))="SÍ",UPPER(TRIM(Datos!T469&amp;""))="SI",UPPER(TRIM(Datos!T469&amp;""))="NO"),IF(ISNUMBER(Datos!T469),AND(OR(T$1005="",Datos!T469&gt;=T$1005),OR(T$1006="",Datos!T469&lt;=T$1006)),FALSE),TRUE))))</f>
        <v>0.0</v>
      </c>
      <c r="U469">
        <f>IF(Datos!U469="",0,IF(AND(U$1008&lt;&gt;"",Datos!U469=U$1008),0,IF(U$1004=0,0,1-CHOOSE(U$1004,IF(ISNUMBER(Datos!U469),AND(OR(U$1005="",Datos!U469&gt;=U$1005),OR(U$1006="",Datos!U469&lt;=U$1006)),FALSE),IF(ISNUMBER(Datos!U469),AND(Datos!U469=INT(Datos!U469),AND(OR(U$1005="",Datos!U469&gt;=U$1005),OR(U$1006="",Datos!U469&lt;=U$1006))),FALSE),OR(ISNUMBER(FIND(";"&amp;UPPER(TRIM(Datos!U469&amp;""))&amp;"=",U$1007)),ISNUMBER(FIND(";"&amp;UPPER(TRIM(Datos!U469&amp;""))&amp;";",U$1007))),OR(UPPER(TRIM(Datos!U469&amp;""))="SÍ",UPPER(TRIM(Datos!U469&amp;""))="SI",UPPER(TRIM(Datos!U469&amp;""))="NO"),IF(ISNUMBER(Datos!U469),AND(OR(U$1005="",Datos!U469&gt;=U$1005),OR(U$1006="",Datos!U469&lt;=U$1006)),FALSE),TRUE))))</f>
        <v>0.0</v>
      </c>
      <c r="V469">
        <f>IF(Datos!V469="",0,IF(AND(V$1008&lt;&gt;"",Datos!V469=V$1008),0,IF(V$1004=0,0,1-CHOOSE(V$1004,IF(ISNUMBER(Datos!V469),AND(OR(V$1005="",Datos!V469&gt;=V$1005),OR(V$1006="",Datos!V469&lt;=V$1006)),FALSE),IF(ISNUMBER(Datos!V469),AND(Datos!V469=INT(Datos!V469),AND(OR(V$1005="",Datos!V469&gt;=V$1005),OR(V$1006="",Datos!V469&lt;=V$1006))),FALSE),OR(ISNUMBER(FIND(";"&amp;UPPER(TRIM(Datos!V469&amp;""))&amp;"=",V$1007)),ISNUMBER(FIND(";"&amp;UPPER(TRIM(Datos!V469&amp;""))&amp;";",V$1007))),OR(UPPER(TRIM(Datos!V469&amp;""))="SÍ",UPPER(TRIM(Datos!V469&amp;""))="SI",UPPER(TRIM(Datos!V469&amp;""))="NO"),IF(ISNUMBER(Datos!V469),AND(OR(V$1005="",Datos!V469&gt;=V$1005),OR(V$1006="",Datos!V469&lt;=V$1006)),FALSE),TRUE))))</f>
        <v>0.0</v>
      </c>
      <c r="W469">
        <f>IF(Datos!W469="",0,IF(AND(W$1008&lt;&gt;"",Datos!W469=W$1008),0,IF(W$1004=0,0,1-CHOOSE(W$1004,IF(ISNUMBER(Datos!W469),AND(OR(W$1005="",Datos!W469&gt;=W$1005),OR(W$1006="",Datos!W469&lt;=W$1006)),FALSE),IF(ISNUMBER(Datos!W469),AND(Datos!W469=INT(Datos!W469),AND(OR(W$1005="",Datos!W469&gt;=W$1005),OR(W$1006="",Datos!W469&lt;=W$1006))),FALSE),OR(ISNUMBER(FIND(";"&amp;UPPER(TRIM(Datos!W469&amp;""))&amp;"=",W$1007)),ISNUMBER(FIND(";"&amp;UPPER(TRIM(Datos!W469&amp;""))&amp;";",W$1007))),OR(UPPER(TRIM(Datos!W469&amp;""))="SÍ",UPPER(TRIM(Datos!W469&amp;""))="SI",UPPER(TRIM(Datos!W469&amp;""))="NO"),IF(ISNUMBER(Datos!W469),AND(OR(W$1005="",Datos!W469&gt;=W$1005),OR(W$1006="",Datos!W469&lt;=W$1006)),FALSE),TRUE))))</f>
        <v>0.0</v>
      </c>
      <c r="X469">
        <f>IF(Datos!X469="",0,IF(AND(X$1008&lt;&gt;"",Datos!X469=X$1008),0,IF(X$1004=0,0,1-CHOOSE(X$1004,IF(ISNUMBER(Datos!X469),AND(OR(X$1005="",Datos!X469&gt;=X$1005),OR(X$1006="",Datos!X469&lt;=X$1006)),FALSE),IF(ISNUMBER(Datos!X469),AND(Datos!X469=INT(Datos!X469),AND(OR(X$1005="",Datos!X469&gt;=X$1005),OR(X$1006="",Datos!X469&lt;=X$1006))),FALSE),OR(ISNUMBER(FIND(";"&amp;UPPER(TRIM(Datos!X469&amp;""))&amp;"=",X$1007)),ISNUMBER(FIND(";"&amp;UPPER(TRIM(Datos!X469&amp;""))&amp;";",X$1007))),OR(UPPER(TRIM(Datos!X469&amp;""))="SÍ",UPPER(TRIM(Datos!X469&amp;""))="SI",UPPER(TRIM(Datos!X469&amp;""))="NO"),IF(ISNUMBER(Datos!X469),AND(OR(X$1005="",Datos!X469&gt;=X$1005),OR(X$1006="",Datos!X469&lt;=X$1006)),FALSE),TRUE))))</f>
        <v>0.0</v>
      </c>
      <c r="Y469">
        <f>IF(Datos!Y469="",0,IF(AND(Y$1008&lt;&gt;"",Datos!Y469=Y$1008),0,IF(Y$1004=0,0,1-CHOOSE(Y$1004,IF(ISNUMBER(Datos!Y469),AND(OR(Y$1005="",Datos!Y469&gt;=Y$1005),OR(Y$1006="",Datos!Y469&lt;=Y$1006)),FALSE),IF(ISNUMBER(Datos!Y469),AND(Datos!Y469=INT(Datos!Y469),AND(OR(Y$1005="",Datos!Y469&gt;=Y$1005),OR(Y$1006="",Datos!Y469&lt;=Y$1006))),FALSE),OR(ISNUMBER(FIND(";"&amp;UPPER(TRIM(Datos!Y469&amp;""))&amp;"=",Y$1007)),ISNUMBER(FIND(";"&amp;UPPER(TRIM(Datos!Y469&amp;""))&amp;";",Y$1007))),OR(UPPER(TRIM(Datos!Y469&amp;""))="SÍ",UPPER(TRIM(Datos!Y469&amp;""))="SI",UPPER(TRIM(Datos!Y469&amp;""))="NO"),IF(ISNUMBER(Datos!Y469),AND(OR(Y$1005="",Datos!Y469&gt;=Y$1005),OR(Y$1006="",Datos!Y469&lt;=Y$1006)),FALSE),TRUE))))</f>
        <v>0.0</v>
      </c>
      <c r="Z469">
        <f>IF(Datos!Z469="",0,IF(AND(Z$1008&lt;&gt;"",Datos!Z469=Z$1008),0,IF(Z$1004=0,0,1-CHOOSE(Z$1004,IF(ISNUMBER(Datos!Z469),AND(OR(Z$1005="",Datos!Z469&gt;=Z$1005),OR(Z$1006="",Datos!Z469&lt;=Z$1006)),FALSE),IF(ISNUMBER(Datos!Z469),AND(Datos!Z469=INT(Datos!Z469),AND(OR(Z$1005="",Datos!Z469&gt;=Z$1005),OR(Z$1006="",Datos!Z469&lt;=Z$1006))),FALSE),OR(ISNUMBER(FIND(";"&amp;UPPER(TRIM(Datos!Z469&amp;""))&amp;"=",Z$1007)),ISNUMBER(FIND(";"&amp;UPPER(TRIM(Datos!Z469&amp;""))&amp;";",Z$1007))),OR(UPPER(TRIM(Datos!Z469&amp;""))="SÍ",UPPER(TRIM(Datos!Z469&amp;""))="SI",UPPER(TRIM(Datos!Z469&amp;""))="NO"),IF(ISNUMBER(Datos!Z469),AND(OR(Z$1005="",Datos!Z469&gt;=Z$1005),OR(Z$1006="",Datos!Z469&lt;=Z$1006)),FALSE),TRUE))))</f>
        <v>0.0</v>
      </c>
      <c r="AA469">
        <f>IF(Datos!AA469="",0,IF(AND(AA$1008&lt;&gt;"",Datos!AA469=AA$1008),0,IF(AA$1004=0,0,1-CHOOSE(AA$1004,IF(ISNUMBER(Datos!AA469),AND(OR(AA$1005="",Datos!AA469&gt;=AA$1005),OR(AA$1006="",Datos!AA469&lt;=AA$1006)),FALSE),IF(ISNUMBER(Datos!AA469),AND(Datos!AA469=INT(Datos!AA469),AND(OR(AA$1005="",Datos!AA469&gt;=AA$1005),OR(AA$1006="",Datos!AA469&lt;=AA$1006))),FALSE),OR(ISNUMBER(FIND(";"&amp;UPPER(TRIM(Datos!AA469&amp;""))&amp;"=",AA$1007)),ISNUMBER(FIND(";"&amp;UPPER(TRIM(Datos!AA469&amp;""))&amp;";",AA$1007))),OR(UPPER(TRIM(Datos!AA469&amp;""))="SÍ",UPPER(TRIM(Datos!AA469&amp;""))="SI",UPPER(TRIM(Datos!AA469&amp;""))="NO"),IF(ISNUMBER(Datos!AA469),AND(OR(AA$1005="",Datos!AA469&gt;=AA$1005),OR(AA$1006="",Datos!AA469&lt;=AA$1006)),FALSE),TRUE))))</f>
        <v>0.0</v>
      </c>
      <c r="AB469">
        <f>IF(Datos!AB469="",0,IF(AND(AB$1008&lt;&gt;"",Datos!AB469=AB$1008),0,IF(AB$1004=0,0,1-CHOOSE(AB$1004,IF(ISNUMBER(Datos!AB469),AND(OR(AB$1005="",Datos!AB469&gt;=AB$1005),OR(AB$1006="",Datos!AB469&lt;=AB$1006)),FALSE),IF(ISNUMBER(Datos!AB469),AND(Datos!AB469=INT(Datos!AB469),AND(OR(AB$1005="",Datos!AB469&gt;=AB$1005),OR(AB$1006="",Datos!AB469&lt;=AB$1006))),FALSE),OR(ISNUMBER(FIND(";"&amp;UPPER(TRIM(Datos!AB469&amp;""))&amp;"=",AB$1007)),ISNUMBER(FIND(";"&amp;UPPER(TRIM(Datos!AB469&amp;""))&amp;";",AB$1007))),OR(UPPER(TRIM(Datos!AB469&amp;""))="SÍ",UPPER(TRIM(Datos!AB469&amp;""))="SI",UPPER(TRIM(Datos!AB469&amp;""))="NO"),IF(ISNUMBER(Datos!AB469),AND(OR(AB$1005="",Datos!AB469&gt;=AB$1005),OR(AB$1006="",Datos!AB469&lt;=AB$1006)),FALSE),TRUE))))</f>
        <v>0.0</v>
      </c>
      <c r="AC469">
        <f>IF(Datos!AC469="",0,IF(AND(AC$1008&lt;&gt;"",Datos!AC469=AC$1008),0,IF(AC$1004=0,0,1-CHOOSE(AC$1004,IF(ISNUMBER(Datos!AC469),AND(OR(AC$1005="",Datos!AC469&gt;=AC$1005),OR(AC$1006="",Datos!AC469&lt;=AC$1006)),FALSE),IF(ISNUMBER(Datos!AC469),AND(Datos!AC469=INT(Datos!AC469),AND(OR(AC$1005="",Datos!AC469&gt;=AC$1005),OR(AC$1006="",Datos!AC469&lt;=AC$1006))),FALSE),OR(ISNUMBER(FIND(";"&amp;UPPER(TRIM(Datos!AC469&amp;""))&amp;"=",AC$1007)),ISNUMBER(FIND(";"&amp;UPPER(TRIM(Datos!AC469&amp;""))&amp;";",AC$1007))),OR(UPPER(TRIM(Datos!AC469&amp;""))="SÍ",UPPER(TRIM(Datos!AC469&amp;""))="SI",UPPER(TRIM(Datos!AC469&amp;""))="NO"),IF(ISNUMBER(Datos!AC469),AND(OR(AC$1005="",Datos!AC469&gt;=AC$1005),OR(AC$1006="",Datos!AC469&lt;=AC$1006)),FALSE),TRUE))))</f>
        <v>0.0</v>
      </c>
      <c r="AD469">
        <f>IF(Datos!AD469="",0,IF(AND(AD$1008&lt;&gt;"",Datos!AD469=AD$1008),0,IF(AD$1004=0,0,1-CHOOSE(AD$1004,IF(ISNUMBER(Datos!AD469),AND(OR(AD$1005="",Datos!AD469&gt;=AD$1005),OR(AD$1006="",Datos!AD469&lt;=AD$1006)),FALSE),IF(ISNUMBER(Datos!AD469),AND(Datos!AD469=INT(Datos!AD469),AND(OR(AD$1005="",Datos!AD469&gt;=AD$1005),OR(AD$1006="",Datos!AD469&lt;=AD$1006))),FALSE),OR(ISNUMBER(FIND(";"&amp;UPPER(TRIM(Datos!AD469&amp;""))&amp;"=",AD$1007)),ISNUMBER(FIND(";"&amp;UPPER(TRIM(Datos!AD469&amp;""))&amp;";",AD$1007))),OR(UPPER(TRIM(Datos!AD469&amp;""))="SÍ",UPPER(TRIM(Datos!AD469&amp;""))="SI",UPPER(TRIM(Datos!AD469&amp;""))="NO"),IF(ISNUMBER(Datos!AD469),AND(OR(AD$1005="",Datos!AD469&gt;=AD$1005),OR(AD$1006="",Datos!AD469&lt;=AD$1006)),FALSE),TRUE))))</f>
        <v>0.0</v>
      </c>
      <c r="AE469">
        <f>IF(Datos!AE469="",0,IF(AND(AE$1008&lt;&gt;"",Datos!AE469=AE$1008),0,IF(AE$1004=0,0,1-CHOOSE(AE$1004,IF(ISNUMBER(Datos!AE469),AND(OR(AE$1005="",Datos!AE469&gt;=AE$1005),OR(AE$1006="",Datos!AE469&lt;=AE$1006)),FALSE),IF(ISNUMBER(Datos!AE469),AND(Datos!AE469=INT(Datos!AE469),AND(OR(AE$1005="",Datos!AE469&gt;=AE$1005),OR(AE$1006="",Datos!AE469&lt;=AE$1006))),FALSE),OR(ISNUMBER(FIND(";"&amp;UPPER(TRIM(Datos!AE469&amp;""))&amp;"=",AE$1007)),ISNUMBER(FIND(";"&amp;UPPER(TRIM(Datos!AE469&amp;""))&amp;";",AE$1007))),OR(UPPER(TRIM(Datos!AE469&amp;""))="SÍ",UPPER(TRIM(Datos!AE469&amp;""))="SI",UPPER(TRIM(Datos!AE469&amp;""))="NO"),IF(ISNUMBER(Datos!AE469),AND(OR(AE$1005="",Datos!AE469&gt;=AE$1005),OR(AE$1006="",Datos!AE469&lt;=AE$1006)),FALSE),TRUE))))</f>
        <v>0.0</v>
      </c>
    </row>
    <row r="470" spans="2:31">
      <c r="B470">
        <f>IF(Datos!B470="",0,IF(AND(B$1008&lt;&gt;"",Datos!B470=B$1008),0,IF(B$1004=0,0,1-CHOOSE(B$1004,IF(ISNUMBER(Datos!B470),AND(OR(B$1005="",Datos!B470&gt;=B$1005),OR(B$1006="",Datos!B470&lt;=B$1006)),FALSE),IF(ISNUMBER(Datos!B470),AND(Datos!B470=INT(Datos!B470),AND(OR(B$1005="",Datos!B470&gt;=B$1005),OR(B$1006="",Datos!B470&lt;=B$1006))),FALSE),OR(ISNUMBER(FIND(";"&amp;UPPER(TRIM(Datos!B470&amp;""))&amp;"=",B$1007)),ISNUMBER(FIND(";"&amp;UPPER(TRIM(Datos!B470&amp;""))&amp;";",B$1007))),OR(UPPER(TRIM(Datos!B470&amp;""))="SÍ",UPPER(TRIM(Datos!B470&amp;""))="SI",UPPER(TRIM(Datos!B470&amp;""))="NO"),IF(ISNUMBER(Datos!B470),AND(OR(B$1005="",Datos!B470&gt;=B$1005),OR(B$1006="",Datos!B470&lt;=B$1006)),FALSE),TRUE))))</f>
        <v>0.0</v>
      </c>
      <c r="C470">
        <f>IF(Datos!C470="",0,IF(AND(C$1008&lt;&gt;"",Datos!C470=C$1008),0,IF(C$1004=0,0,1-CHOOSE(C$1004,IF(ISNUMBER(Datos!C470),AND(OR(C$1005="",Datos!C470&gt;=C$1005),OR(C$1006="",Datos!C470&lt;=C$1006)),FALSE),IF(ISNUMBER(Datos!C470),AND(Datos!C470=INT(Datos!C470),AND(OR(C$1005="",Datos!C470&gt;=C$1005),OR(C$1006="",Datos!C470&lt;=C$1006))),FALSE),OR(ISNUMBER(FIND(";"&amp;UPPER(TRIM(Datos!C470&amp;""))&amp;"=",C$1007)),ISNUMBER(FIND(";"&amp;UPPER(TRIM(Datos!C470&amp;""))&amp;";",C$1007))),OR(UPPER(TRIM(Datos!C470&amp;""))="SÍ",UPPER(TRIM(Datos!C470&amp;""))="SI",UPPER(TRIM(Datos!C470&amp;""))="NO"),IF(ISNUMBER(Datos!C470),AND(OR(C$1005="",Datos!C470&gt;=C$1005),OR(C$1006="",Datos!C470&lt;=C$1006)),FALSE),TRUE))))</f>
        <v>0.0</v>
      </c>
      <c r="D470">
        <f>IF(Datos!D470="",0,IF(AND(D$1008&lt;&gt;"",Datos!D470=D$1008),0,IF(D$1004=0,0,1-CHOOSE(D$1004,IF(ISNUMBER(Datos!D470),AND(OR(D$1005="",Datos!D470&gt;=D$1005),OR(D$1006="",Datos!D470&lt;=D$1006)),FALSE),IF(ISNUMBER(Datos!D470),AND(Datos!D470=INT(Datos!D470),AND(OR(D$1005="",Datos!D470&gt;=D$1005),OR(D$1006="",Datos!D470&lt;=D$1006))),FALSE),OR(ISNUMBER(FIND(";"&amp;UPPER(TRIM(Datos!D470&amp;""))&amp;"=",D$1007)),ISNUMBER(FIND(";"&amp;UPPER(TRIM(Datos!D470&amp;""))&amp;";",D$1007))),OR(UPPER(TRIM(Datos!D470&amp;""))="SÍ",UPPER(TRIM(Datos!D470&amp;""))="SI",UPPER(TRIM(Datos!D470&amp;""))="NO"),IF(ISNUMBER(Datos!D470),AND(OR(D$1005="",Datos!D470&gt;=D$1005),OR(D$1006="",Datos!D470&lt;=D$1006)),FALSE),TRUE))))</f>
        <v>0.0</v>
      </c>
      <c r="E470">
        <f>IF(Datos!E470="",0,IF(AND(E$1008&lt;&gt;"",Datos!E470=E$1008),0,IF(E$1004=0,0,1-CHOOSE(E$1004,IF(ISNUMBER(Datos!E470),AND(OR(E$1005="",Datos!E470&gt;=E$1005),OR(E$1006="",Datos!E470&lt;=E$1006)),FALSE),IF(ISNUMBER(Datos!E470),AND(Datos!E470=INT(Datos!E470),AND(OR(E$1005="",Datos!E470&gt;=E$1005),OR(E$1006="",Datos!E470&lt;=E$1006))),FALSE),OR(ISNUMBER(FIND(";"&amp;UPPER(TRIM(Datos!E470&amp;""))&amp;"=",E$1007)),ISNUMBER(FIND(";"&amp;UPPER(TRIM(Datos!E470&amp;""))&amp;";",E$1007))),OR(UPPER(TRIM(Datos!E470&amp;""))="SÍ",UPPER(TRIM(Datos!E470&amp;""))="SI",UPPER(TRIM(Datos!E470&amp;""))="NO"),IF(ISNUMBER(Datos!E470),AND(OR(E$1005="",Datos!E470&gt;=E$1005),OR(E$1006="",Datos!E470&lt;=E$1006)),FALSE),TRUE))))</f>
        <v>0.0</v>
      </c>
      <c r="F470">
        <f>IF(Datos!F470="",0,IF(AND(F$1008&lt;&gt;"",Datos!F470=F$1008),0,IF(F$1004=0,0,1-CHOOSE(F$1004,IF(ISNUMBER(Datos!F470),AND(OR(F$1005="",Datos!F470&gt;=F$1005),OR(F$1006="",Datos!F470&lt;=F$1006)),FALSE),IF(ISNUMBER(Datos!F470),AND(Datos!F470=INT(Datos!F470),AND(OR(F$1005="",Datos!F470&gt;=F$1005),OR(F$1006="",Datos!F470&lt;=F$1006))),FALSE),OR(ISNUMBER(FIND(";"&amp;UPPER(TRIM(Datos!F470&amp;""))&amp;"=",F$1007)),ISNUMBER(FIND(";"&amp;UPPER(TRIM(Datos!F470&amp;""))&amp;";",F$1007))),OR(UPPER(TRIM(Datos!F470&amp;""))="SÍ",UPPER(TRIM(Datos!F470&amp;""))="SI",UPPER(TRIM(Datos!F470&amp;""))="NO"),IF(ISNUMBER(Datos!F470),AND(OR(F$1005="",Datos!F470&gt;=F$1005),OR(F$1006="",Datos!F470&lt;=F$1006)),FALSE),TRUE))))</f>
        <v>0.0</v>
      </c>
      <c r="G470">
        <f>IF(Datos!G470="",0,IF(AND(G$1008&lt;&gt;"",Datos!G470=G$1008),0,IF(G$1004=0,0,1-CHOOSE(G$1004,IF(ISNUMBER(Datos!G470),AND(OR(G$1005="",Datos!G470&gt;=G$1005),OR(G$1006="",Datos!G470&lt;=G$1006)),FALSE),IF(ISNUMBER(Datos!G470),AND(Datos!G470=INT(Datos!G470),AND(OR(G$1005="",Datos!G470&gt;=G$1005),OR(G$1006="",Datos!G470&lt;=G$1006))),FALSE),OR(ISNUMBER(FIND(";"&amp;UPPER(TRIM(Datos!G470&amp;""))&amp;"=",G$1007)),ISNUMBER(FIND(";"&amp;UPPER(TRIM(Datos!G470&amp;""))&amp;";",G$1007))),OR(UPPER(TRIM(Datos!G470&amp;""))="SÍ",UPPER(TRIM(Datos!G470&amp;""))="SI",UPPER(TRIM(Datos!G470&amp;""))="NO"),IF(ISNUMBER(Datos!G470),AND(OR(G$1005="",Datos!G470&gt;=G$1005),OR(G$1006="",Datos!G470&lt;=G$1006)),FALSE),TRUE))))</f>
        <v>0.0</v>
      </c>
      <c r="H470">
        <f>IF(Datos!H470="",0,IF(AND(H$1008&lt;&gt;"",Datos!H470=H$1008),0,IF(H$1004=0,0,1-CHOOSE(H$1004,IF(ISNUMBER(Datos!H470),AND(OR(H$1005="",Datos!H470&gt;=H$1005),OR(H$1006="",Datos!H470&lt;=H$1006)),FALSE),IF(ISNUMBER(Datos!H470),AND(Datos!H470=INT(Datos!H470),AND(OR(H$1005="",Datos!H470&gt;=H$1005),OR(H$1006="",Datos!H470&lt;=H$1006))),FALSE),OR(ISNUMBER(FIND(";"&amp;UPPER(TRIM(Datos!H470&amp;""))&amp;"=",H$1007)),ISNUMBER(FIND(";"&amp;UPPER(TRIM(Datos!H470&amp;""))&amp;";",H$1007))),OR(UPPER(TRIM(Datos!H470&amp;""))="SÍ",UPPER(TRIM(Datos!H470&amp;""))="SI",UPPER(TRIM(Datos!H470&amp;""))="NO"),IF(ISNUMBER(Datos!H470),AND(OR(H$1005="",Datos!H470&gt;=H$1005),OR(H$1006="",Datos!H470&lt;=H$1006)),FALSE),TRUE))))</f>
        <v>0.0</v>
      </c>
      <c r="I470">
        <f>IF(Datos!I470="",0,IF(AND(I$1008&lt;&gt;"",Datos!I470=I$1008),0,IF(I$1004=0,0,1-CHOOSE(I$1004,IF(ISNUMBER(Datos!I470),AND(OR(I$1005="",Datos!I470&gt;=I$1005),OR(I$1006="",Datos!I470&lt;=I$1006)),FALSE),IF(ISNUMBER(Datos!I470),AND(Datos!I470=INT(Datos!I470),AND(OR(I$1005="",Datos!I470&gt;=I$1005),OR(I$1006="",Datos!I470&lt;=I$1006))),FALSE),OR(ISNUMBER(FIND(";"&amp;UPPER(TRIM(Datos!I470&amp;""))&amp;"=",I$1007)),ISNUMBER(FIND(";"&amp;UPPER(TRIM(Datos!I470&amp;""))&amp;";",I$1007))),OR(UPPER(TRIM(Datos!I470&amp;""))="SÍ",UPPER(TRIM(Datos!I470&amp;""))="SI",UPPER(TRIM(Datos!I470&amp;""))="NO"),IF(ISNUMBER(Datos!I470),AND(OR(I$1005="",Datos!I470&gt;=I$1005),OR(I$1006="",Datos!I470&lt;=I$1006)),FALSE),TRUE))))</f>
        <v>0.0</v>
      </c>
      <c r="J470">
        <f>IF(Datos!J470="",0,IF(AND(J$1008&lt;&gt;"",Datos!J470=J$1008),0,IF(J$1004=0,0,1-CHOOSE(J$1004,IF(ISNUMBER(Datos!J470),AND(OR(J$1005="",Datos!J470&gt;=J$1005),OR(J$1006="",Datos!J470&lt;=J$1006)),FALSE),IF(ISNUMBER(Datos!J470),AND(Datos!J470=INT(Datos!J470),AND(OR(J$1005="",Datos!J470&gt;=J$1005),OR(J$1006="",Datos!J470&lt;=J$1006))),FALSE),OR(ISNUMBER(FIND(";"&amp;UPPER(TRIM(Datos!J470&amp;""))&amp;"=",J$1007)),ISNUMBER(FIND(";"&amp;UPPER(TRIM(Datos!J470&amp;""))&amp;";",J$1007))),OR(UPPER(TRIM(Datos!J470&amp;""))="SÍ",UPPER(TRIM(Datos!J470&amp;""))="SI",UPPER(TRIM(Datos!J470&amp;""))="NO"),IF(ISNUMBER(Datos!J470),AND(OR(J$1005="",Datos!J470&gt;=J$1005),OR(J$1006="",Datos!J470&lt;=J$1006)),FALSE),TRUE))))</f>
        <v>0.0</v>
      </c>
      <c r="K470">
        <f>IF(Datos!K470="",0,IF(AND(K$1008&lt;&gt;"",Datos!K470=K$1008),0,IF(K$1004=0,0,1-CHOOSE(K$1004,IF(ISNUMBER(Datos!K470),AND(OR(K$1005="",Datos!K470&gt;=K$1005),OR(K$1006="",Datos!K470&lt;=K$1006)),FALSE),IF(ISNUMBER(Datos!K470),AND(Datos!K470=INT(Datos!K470),AND(OR(K$1005="",Datos!K470&gt;=K$1005),OR(K$1006="",Datos!K470&lt;=K$1006))),FALSE),OR(ISNUMBER(FIND(";"&amp;UPPER(TRIM(Datos!K470&amp;""))&amp;"=",K$1007)),ISNUMBER(FIND(";"&amp;UPPER(TRIM(Datos!K470&amp;""))&amp;";",K$1007))),OR(UPPER(TRIM(Datos!K470&amp;""))="SÍ",UPPER(TRIM(Datos!K470&amp;""))="SI",UPPER(TRIM(Datos!K470&amp;""))="NO"),IF(ISNUMBER(Datos!K470),AND(OR(K$1005="",Datos!K470&gt;=K$1005),OR(K$1006="",Datos!K470&lt;=K$1006)),FALSE),TRUE))))</f>
        <v>0.0</v>
      </c>
      <c r="L470">
        <f>IF(Datos!L470="",0,IF(AND(L$1008&lt;&gt;"",Datos!L470=L$1008),0,IF(L$1004=0,0,1-CHOOSE(L$1004,IF(ISNUMBER(Datos!L470),AND(OR(L$1005="",Datos!L470&gt;=L$1005),OR(L$1006="",Datos!L470&lt;=L$1006)),FALSE),IF(ISNUMBER(Datos!L470),AND(Datos!L470=INT(Datos!L470),AND(OR(L$1005="",Datos!L470&gt;=L$1005),OR(L$1006="",Datos!L470&lt;=L$1006))),FALSE),OR(ISNUMBER(FIND(";"&amp;UPPER(TRIM(Datos!L470&amp;""))&amp;"=",L$1007)),ISNUMBER(FIND(";"&amp;UPPER(TRIM(Datos!L470&amp;""))&amp;";",L$1007))),OR(UPPER(TRIM(Datos!L470&amp;""))="SÍ",UPPER(TRIM(Datos!L470&amp;""))="SI",UPPER(TRIM(Datos!L470&amp;""))="NO"),IF(ISNUMBER(Datos!L470),AND(OR(L$1005="",Datos!L470&gt;=L$1005),OR(L$1006="",Datos!L470&lt;=L$1006)),FALSE),TRUE))))</f>
        <v>0.0</v>
      </c>
      <c r="M470">
        <f>IF(Datos!M470="",0,IF(AND(M$1008&lt;&gt;"",Datos!M470=M$1008),0,IF(M$1004=0,0,1-CHOOSE(M$1004,IF(ISNUMBER(Datos!M470),AND(OR(M$1005="",Datos!M470&gt;=M$1005),OR(M$1006="",Datos!M470&lt;=M$1006)),FALSE),IF(ISNUMBER(Datos!M470),AND(Datos!M470=INT(Datos!M470),AND(OR(M$1005="",Datos!M470&gt;=M$1005),OR(M$1006="",Datos!M470&lt;=M$1006))),FALSE),OR(ISNUMBER(FIND(";"&amp;UPPER(TRIM(Datos!M470&amp;""))&amp;"=",M$1007)),ISNUMBER(FIND(";"&amp;UPPER(TRIM(Datos!M470&amp;""))&amp;";",M$1007))),OR(UPPER(TRIM(Datos!M470&amp;""))="SÍ",UPPER(TRIM(Datos!M470&amp;""))="SI",UPPER(TRIM(Datos!M470&amp;""))="NO"),IF(ISNUMBER(Datos!M470),AND(OR(M$1005="",Datos!M470&gt;=M$1005),OR(M$1006="",Datos!M470&lt;=M$1006)),FALSE),TRUE))))</f>
        <v>0.0</v>
      </c>
      <c r="N470">
        <f>IF(Datos!N470="",0,IF(AND(N$1008&lt;&gt;"",Datos!N470=N$1008),0,IF(N$1004=0,0,1-CHOOSE(N$1004,IF(ISNUMBER(Datos!N470),AND(OR(N$1005="",Datos!N470&gt;=N$1005),OR(N$1006="",Datos!N470&lt;=N$1006)),FALSE),IF(ISNUMBER(Datos!N470),AND(Datos!N470=INT(Datos!N470),AND(OR(N$1005="",Datos!N470&gt;=N$1005),OR(N$1006="",Datos!N470&lt;=N$1006))),FALSE),OR(ISNUMBER(FIND(";"&amp;UPPER(TRIM(Datos!N470&amp;""))&amp;"=",N$1007)),ISNUMBER(FIND(";"&amp;UPPER(TRIM(Datos!N470&amp;""))&amp;";",N$1007))),OR(UPPER(TRIM(Datos!N470&amp;""))="SÍ",UPPER(TRIM(Datos!N470&amp;""))="SI",UPPER(TRIM(Datos!N470&amp;""))="NO"),IF(ISNUMBER(Datos!N470),AND(OR(N$1005="",Datos!N470&gt;=N$1005),OR(N$1006="",Datos!N470&lt;=N$1006)),FALSE),TRUE))))</f>
        <v>0.0</v>
      </c>
      <c r="O470">
        <f>IF(Datos!O470="",0,IF(AND(O$1008&lt;&gt;"",Datos!O470=O$1008),0,IF(O$1004=0,0,1-CHOOSE(O$1004,IF(ISNUMBER(Datos!O470),AND(OR(O$1005="",Datos!O470&gt;=O$1005),OR(O$1006="",Datos!O470&lt;=O$1006)),FALSE),IF(ISNUMBER(Datos!O470),AND(Datos!O470=INT(Datos!O470),AND(OR(O$1005="",Datos!O470&gt;=O$1005),OR(O$1006="",Datos!O470&lt;=O$1006))),FALSE),OR(ISNUMBER(FIND(";"&amp;UPPER(TRIM(Datos!O470&amp;""))&amp;"=",O$1007)),ISNUMBER(FIND(";"&amp;UPPER(TRIM(Datos!O470&amp;""))&amp;";",O$1007))),OR(UPPER(TRIM(Datos!O470&amp;""))="SÍ",UPPER(TRIM(Datos!O470&amp;""))="SI",UPPER(TRIM(Datos!O470&amp;""))="NO"),IF(ISNUMBER(Datos!O470),AND(OR(O$1005="",Datos!O470&gt;=O$1005),OR(O$1006="",Datos!O470&lt;=O$1006)),FALSE),TRUE))))</f>
        <v>0.0</v>
      </c>
      <c r="P470">
        <f>IF(Datos!P470="",0,IF(AND(P$1008&lt;&gt;"",Datos!P470=P$1008),0,IF(P$1004=0,0,1-CHOOSE(P$1004,IF(ISNUMBER(Datos!P470),AND(OR(P$1005="",Datos!P470&gt;=P$1005),OR(P$1006="",Datos!P470&lt;=P$1006)),FALSE),IF(ISNUMBER(Datos!P470),AND(Datos!P470=INT(Datos!P470),AND(OR(P$1005="",Datos!P470&gt;=P$1005),OR(P$1006="",Datos!P470&lt;=P$1006))),FALSE),OR(ISNUMBER(FIND(";"&amp;UPPER(TRIM(Datos!P470&amp;""))&amp;"=",P$1007)),ISNUMBER(FIND(";"&amp;UPPER(TRIM(Datos!P470&amp;""))&amp;";",P$1007))),OR(UPPER(TRIM(Datos!P470&amp;""))="SÍ",UPPER(TRIM(Datos!P470&amp;""))="SI",UPPER(TRIM(Datos!P470&amp;""))="NO"),IF(ISNUMBER(Datos!P470),AND(OR(P$1005="",Datos!P470&gt;=P$1005),OR(P$1006="",Datos!P470&lt;=P$1006)),FALSE),TRUE))))</f>
        <v>0.0</v>
      </c>
      <c r="Q470">
        <f>IF(Datos!Q470="",0,IF(AND(Q$1008&lt;&gt;"",Datos!Q470=Q$1008),0,IF(Q$1004=0,0,1-CHOOSE(Q$1004,IF(ISNUMBER(Datos!Q470),AND(OR(Q$1005="",Datos!Q470&gt;=Q$1005),OR(Q$1006="",Datos!Q470&lt;=Q$1006)),FALSE),IF(ISNUMBER(Datos!Q470),AND(Datos!Q470=INT(Datos!Q470),AND(OR(Q$1005="",Datos!Q470&gt;=Q$1005),OR(Q$1006="",Datos!Q470&lt;=Q$1006))),FALSE),OR(ISNUMBER(FIND(";"&amp;UPPER(TRIM(Datos!Q470&amp;""))&amp;"=",Q$1007)),ISNUMBER(FIND(";"&amp;UPPER(TRIM(Datos!Q470&amp;""))&amp;";",Q$1007))),OR(UPPER(TRIM(Datos!Q470&amp;""))="SÍ",UPPER(TRIM(Datos!Q470&amp;""))="SI",UPPER(TRIM(Datos!Q470&amp;""))="NO"),IF(ISNUMBER(Datos!Q470),AND(OR(Q$1005="",Datos!Q470&gt;=Q$1005),OR(Q$1006="",Datos!Q470&lt;=Q$1006)),FALSE),TRUE))))</f>
        <v>0.0</v>
      </c>
      <c r="R470">
        <f>IF(Datos!R470="",0,IF(AND(R$1008&lt;&gt;"",Datos!R470=R$1008),0,IF(R$1004=0,0,1-CHOOSE(R$1004,IF(ISNUMBER(Datos!R470),AND(OR(R$1005="",Datos!R470&gt;=R$1005),OR(R$1006="",Datos!R470&lt;=R$1006)),FALSE),IF(ISNUMBER(Datos!R470),AND(Datos!R470=INT(Datos!R470),AND(OR(R$1005="",Datos!R470&gt;=R$1005),OR(R$1006="",Datos!R470&lt;=R$1006))),FALSE),OR(ISNUMBER(FIND(";"&amp;UPPER(TRIM(Datos!R470&amp;""))&amp;"=",R$1007)),ISNUMBER(FIND(";"&amp;UPPER(TRIM(Datos!R470&amp;""))&amp;";",R$1007))),OR(UPPER(TRIM(Datos!R470&amp;""))="SÍ",UPPER(TRIM(Datos!R470&amp;""))="SI",UPPER(TRIM(Datos!R470&amp;""))="NO"),IF(ISNUMBER(Datos!R470),AND(OR(R$1005="",Datos!R470&gt;=R$1005),OR(R$1006="",Datos!R470&lt;=R$1006)),FALSE),TRUE))))</f>
        <v>0.0</v>
      </c>
      <c r="S470">
        <f>IF(Datos!S470="",0,IF(AND(S$1008&lt;&gt;"",Datos!S470=S$1008),0,IF(S$1004=0,0,1-CHOOSE(S$1004,IF(ISNUMBER(Datos!S470),AND(OR(S$1005="",Datos!S470&gt;=S$1005),OR(S$1006="",Datos!S470&lt;=S$1006)),FALSE),IF(ISNUMBER(Datos!S470),AND(Datos!S470=INT(Datos!S470),AND(OR(S$1005="",Datos!S470&gt;=S$1005),OR(S$1006="",Datos!S470&lt;=S$1006))),FALSE),OR(ISNUMBER(FIND(";"&amp;UPPER(TRIM(Datos!S470&amp;""))&amp;"=",S$1007)),ISNUMBER(FIND(";"&amp;UPPER(TRIM(Datos!S470&amp;""))&amp;";",S$1007))),OR(UPPER(TRIM(Datos!S470&amp;""))="SÍ",UPPER(TRIM(Datos!S470&amp;""))="SI",UPPER(TRIM(Datos!S470&amp;""))="NO"),IF(ISNUMBER(Datos!S470),AND(OR(S$1005="",Datos!S470&gt;=S$1005),OR(S$1006="",Datos!S470&lt;=S$1006)),FALSE),TRUE))))</f>
        <v>0.0</v>
      </c>
      <c r="T470">
        <f>IF(Datos!T470="",0,IF(AND(T$1008&lt;&gt;"",Datos!T470=T$1008),0,IF(T$1004=0,0,1-CHOOSE(T$1004,IF(ISNUMBER(Datos!T470),AND(OR(T$1005="",Datos!T470&gt;=T$1005),OR(T$1006="",Datos!T470&lt;=T$1006)),FALSE),IF(ISNUMBER(Datos!T470),AND(Datos!T470=INT(Datos!T470),AND(OR(T$1005="",Datos!T470&gt;=T$1005),OR(T$1006="",Datos!T470&lt;=T$1006))),FALSE),OR(ISNUMBER(FIND(";"&amp;UPPER(TRIM(Datos!T470&amp;""))&amp;"=",T$1007)),ISNUMBER(FIND(";"&amp;UPPER(TRIM(Datos!T470&amp;""))&amp;";",T$1007))),OR(UPPER(TRIM(Datos!T470&amp;""))="SÍ",UPPER(TRIM(Datos!T470&amp;""))="SI",UPPER(TRIM(Datos!T470&amp;""))="NO"),IF(ISNUMBER(Datos!T470),AND(OR(T$1005="",Datos!T470&gt;=T$1005),OR(T$1006="",Datos!T470&lt;=T$1006)),FALSE),TRUE))))</f>
        <v>0.0</v>
      </c>
      <c r="U470">
        <f>IF(Datos!U470="",0,IF(AND(U$1008&lt;&gt;"",Datos!U470=U$1008),0,IF(U$1004=0,0,1-CHOOSE(U$1004,IF(ISNUMBER(Datos!U470),AND(OR(U$1005="",Datos!U470&gt;=U$1005),OR(U$1006="",Datos!U470&lt;=U$1006)),FALSE),IF(ISNUMBER(Datos!U470),AND(Datos!U470=INT(Datos!U470),AND(OR(U$1005="",Datos!U470&gt;=U$1005),OR(U$1006="",Datos!U470&lt;=U$1006))),FALSE),OR(ISNUMBER(FIND(";"&amp;UPPER(TRIM(Datos!U470&amp;""))&amp;"=",U$1007)),ISNUMBER(FIND(";"&amp;UPPER(TRIM(Datos!U470&amp;""))&amp;";",U$1007))),OR(UPPER(TRIM(Datos!U470&amp;""))="SÍ",UPPER(TRIM(Datos!U470&amp;""))="SI",UPPER(TRIM(Datos!U470&amp;""))="NO"),IF(ISNUMBER(Datos!U470),AND(OR(U$1005="",Datos!U470&gt;=U$1005),OR(U$1006="",Datos!U470&lt;=U$1006)),FALSE),TRUE))))</f>
        <v>0.0</v>
      </c>
      <c r="V470">
        <f>IF(Datos!V470="",0,IF(AND(V$1008&lt;&gt;"",Datos!V470=V$1008),0,IF(V$1004=0,0,1-CHOOSE(V$1004,IF(ISNUMBER(Datos!V470),AND(OR(V$1005="",Datos!V470&gt;=V$1005),OR(V$1006="",Datos!V470&lt;=V$1006)),FALSE),IF(ISNUMBER(Datos!V470),AND(Datos!V470=INT(Datos!V470),AND(OR(V$1005="",Datos!V470&gt;=V$1005),OR(V$1006="",Datos!V470&lt;=V$1006))),FALSE),OR(ISNUMBER(FIND(";"&amp;UPPER(TRIM(Datos!V470&amp;""))&amp;"=",V$1007)),ISNUMBER(FIND(";"&amp;UPPER(TRIM(Datos!V470&amp;""))&amp;";",V$1007))),OR(UPPER(TRIM(Datos!V470&amp;""))="SÍ",UPPER(TRIM(Datos!V470&amp;""))="SI",UPPER(TRIM(Datos!V470&amp;""))="NO"),IF(ISNUMBER(Datos!V470),AND(OR(V$1005="",Datos!V470&gt;=V$1005),OR(V$1006="",Datos!V470&lt;=V$1006)),FALSE),TRUE))))</f>
        <v>0.0</v>
      </c>
      <c r="W470">
        <f>IF(Datos!W470="",0,IF(AND(W$1008&lt;&gt;"",Datos!W470=W$1008),0,IF(W$1004=0,0,1-CHOOSE(W$1004,IF(ISNUMBER(Datos!W470),AND(OR(W$1005="",Datos!W470&gt;=W$1005),OR(W$1006="",Datos!W470&lt;=W$1006)),FALSE),IF(ISNUMBER(Datos!W470),AND(Datos!W470=INT(Datos!W470),AND(OR(W$1005="",Datos!W470&gt;=W$1005),OR(W$1006="",Datos!W470&lt;=W$1006))),FALSE),OR(ISNUMBER(FIND(";"&amp;UPPER(TRIM(Datos!W470&amp;""))&amp;"=",W$1007)),ISNUMBER(FIND(";"&amp;UPPER(TRIM(Datos!W470&amp;""))&amp;";",W$1007))),OR(UPPER(TRIM(Datos!W470&amp;""))="SÍ",UPPER(TRIM(Datos!W470&amp;""))="SI",UPPER(TRIM(Datos!W470&amp;""))="NO"),IF(ISNUMBER(Datos!W470),AND(OR(W$1005="",Datos!W470&gt;=W$1005),OR(W$1006="",Datos!W470&lt;=W$1006)),FALSE),TRUE))))</f>
        <v>0.0</v>
      </c>
      <c r="X470">
        <f>IF(Datos!X470="",0,IF(AND(X$1008&lt;&gt;"",Datos!X470=X$1008),0,IF(X$1004=0,0,1-CHOOSE(X$1004,IF(ISNUMBER(Datos!X470),AND(OR(X$1005="",Datos!X470&gt;=X$1005),OR(X$1006="",Datos!X470&lt;=X$1006)),FALSE),IF(ISNUMBER(Datos!X470),AND(Datos!X470=INT(Datos!X470),AND(OR(X$1005="",Datos!X470&gt;=X$1005),OR(X$1006="",Datos!X470&lt;=X$1006))),FALSE),OR(ISNUMBER(FIND(";"&amp;UPPER(TRIM(Datos!X470&amp;""))&amp;"=",X$1007)),ISNUMBER(FIND(";"&amp;UPPER(TRIM(Datos!X470&amp;""))&amp;";",X$1007))),OR(UPPER(TRIM(Datos!X470&amp;""))="SÍ",UPPER(TRIM(Datos!X470&amp;""))="SI",UPPER(TRIM(Datos!X470&amp;""))="NO"),IF(ISNUMBER(Datos!X470),AND(OR(X$1005="",Datos!X470&gt;=X$1005),OR(X$1006="",Datos!X470&lt;=X$1006)),FALSE),TRUE))))</f>
        <v>0.0</v>
      </c>
      <c r="Y470">
        <f>IF(Datos!Y470="",0,IF(AND(Y$1008&lt;&gt;"",Datos!Y470=Y$1008),0,IF(Y$1004=0,0,1-CHOOSE(Y$1004,IF(ISNUMBER(Datos!Y470),AND(OR(Y$1005="",Datos!Y470&gt;=Y$1005),OR(Y$1006="",Datos!Y470&lt;=Y$1006)),FALSE),IF(ISNUMBER(Datos!Y470),AND(Datos!Y470=INT(Datos!Y470),AND(OR(Y$1005="",Datos!Y470&gt;=Y$1005),OR(Y$1006="",Datos!Y470&lt;=Y$1006))),FALSE),OR(ISNUMBER(FIND(";"&amp;UPPER(TRIM(Datos!Y470&amp;""))&amp;"=",Y$1007)),ISNUMBER(FIND(";"&amp;UPPER(TRIM(Datos!Y470&amp;""))&amp;";",Y$1007))),OR(UPPER(TRIM(Datos!Y470&amp;""))="SÍ",UPPER(TRIM(Datos!Y470&amp;""))="SI",UPPER(TRIM(Datos!Y470&amp;""))="NO"),IF(ISNUMBER(Datos!Y470),AND(OR(Y$1005="",Datos!Y470&gt;=Y$1005),OR(Y$1006="",Datos!Y470&lt;=Y$1006)),FALSE),TRUE))))</f>
        <v>0.0</v>
      </c>
      <c r="Z470">
        <f>IF(Datos!Z470="",0,IF(AND(Z$1008&lt;&gt;"",Datos!Z470=Z$1008),0,IF(Z$1004=0,0,1-CHOOSE(Z$1004,IF(ISNUMBER(Datos!Z470),AND(OR(Z$1005="",Datos!Z470&gt;=Z$1005),OR(Z$1006="",Datos!Z470&lt;=Z$1006)),FALSE),IF(ISNUMBER(Datos!Z470),AND(Datos!Z470=INT(Datos!Z470),AND(OR(Z$1005="",Datos!Z470&gt;=Z$1005),OR(Z$1006="",Datos!Z470&lt;=Z$1006))),FALSE),OR(ISNUMBER(FIND(";"&amp;UPPER(TRIM(Datos!Z470&amp;""))&amp;"=",Z$1007)),ISNUMBER(FIND(";"&amp;UPPER(TRIM(Datos!Z470&amp;""))&amp;";",Z$1007))),OR(UPPER(TRIM(Datos!Z470&amp;""))="SÍ",UPPER(TRIM(Datos!Z470&amp;""))="SI",UPPER(TRIM(Datos!Z470&amp;""))="NO"),IF(ISNUMBER(Datos!Z470),AND(OR(Z$1005="",Datos!Z470&gt;=Z$1005),OR(Z$1006="",Datos!Z470&lt;=Z$1006)),FALSE),TRUE))))</f>
        <v>0.0</v>
      </c>
      <c r="AA470">
        <f>IF(Datos!AA470="",0,IF(AND(AA$1008&lt;&gt;"",Datos!AA470=AA$1008),0,IF(AA$1004=0,0,1-CHOOSE(AA$1004,IF(ISNUMBER(Datos!AA470),AND(OR(AA$1005="",Datos!AA470&gt;=AA$1005),OR(AA$1006="",Datos!AA470&lt;=AA$1006)),FALSE),IF(ISNUMBER(Datos!AA470),AND(Datos!AA470=INT(Datos!AA470),AND(OR(AA$1005="",Datos!AA470&gt;=AA$1005),OR(AA$1006="",Datos!AA470&lt;=AA$1006))),FALSE),OR(ISNUMBER(FIND(";"&amp;UPPER(TRIM(Datos!AA470&amp;""))&amp;"=",AA$1007)),ISNUMBER(FIND(";"&amp;UPPER(TRIM(Datos!AA470&amp;""))&amp;";",AA$1007))),OR(UPPER(TRIM(Datos!AA470&amp;""))="SÍ",UPPER(TRIM(Datos!AA470&amp;""))="SI",UPPER(TRIM(Datos!AA470&amp;""))="NO"),IF(ISNUMBER(Datos!AA470),AND(OR(AA$1005="",Datos!AA470&gt;=AA$1005),OR(AA$1006="",Datos!AA470&lt;=AA$1006)),FALSE),TRUE))))</f>
        <v>0.0</v>
      </c>
      <c r="AB470">
        <f>IF(Datos!AB470="",0,IF(AND(AB$1008&lt;&gt;"",Datos!AB470=AB$1008),0,IF(AB$1004=0,0,1-CHOOSE(AB$1004,IF(ISNUMBER(Datos!AB470),AND(OR(AB$1005="",Datos!AB470&gt;=AB$1005),OR(AB$1006="",Datos!AB470&lt;=AB$1006)),FALSE),IF(ISNUMBER(Datos!AB470),AND(Datos!AB470=INT(Datos!AB470),AND(OR(AB$1005="",Datos!AB470&gt;=AB$1005),OR(AB$1006="",Datos!AB470&lt;=AB$1006))),FALSE),OR(ISNUMBER(FIND(";"&amp;UPPER(TRIM(Datos!AB470&amp;""))&amp;"=",AB$1007)),ISNUMBER(FIND(";"&amp;UPPER(TRIM(Datos!AB470&amp;""))&amp;";",AB$1007))),OR(UPPER(TRIM(Datos!AB470&amp;""))="SÍ",UPPER(TRIM(Datos!AB470&amp;""))="SI",UPPER(TRIM(Datos!AB470&amp;""))="NO"),IF(ISNUMBER(Datos!AB470),AND(OR(AB$1005="",Datos!AB470&gt;=AB$1005),OR(AB$1006="",Datos!AB470&lt;=AB$1006)),FALSE),TRUE))))</f>
        <v>0.0</v>
      </c>
      <c r="AC470">
        <f>IF(Datos!AC470="",0,IF(AND(AC$1008&lt;&gt;"",Datos!AC470=AC$1008),0,IF(AC$1004=0,0,1-CHOOSE(AC$1004,IF(ISNUMBER(Datos!AC470),AND(OR(AC$1005="",Datos!AC470&gt;=AC$1005),OR(AC$1006="",Datos!AC470&lt;=AC$1006)),FALSE),IF(ISNUMBER(Datos!AC470),AND(Datos!AC470=INT(Datos!AC470),AND(OR(AC$1005="",Datos!AC470&gt;=AC$1005),OR(AC$1006="",Datos!AC470&lt;=AC$1006))),FALSE),OR(ISNUMBER(FIND(";"&amp;UPPER(TRIM(Datos!AC470&amp;""))&amp;"=",AC$1007)),ISNUMBER(FIND(";"&amp;UPPER(TRIM(Datos!AC470&amp;""))&amp;";",AC$1007))),OR(UPPER(TRIM(Datos!AC470&amp;""))="SÍ",UPPER(TRIM(Datos!AC470&amp;""))="SI",UPPER(TRIM(Datos!AC470&amp;""))="NO"),IF(ISNUMBER(Datos!AC470),AND(OR(AC$1005="",Datos!AC470&gt;=AC$1005),OR(AC$1006="",Datos!AC470&lt;=AC$1006)),FALSE),TRUE))))</f>
        <v>0.0</v>
      </c>
      <c r="AD470">
        <f>IF(Datos!AD470="",0,IF(AND(AD$1008&lt;&gt;"",Datos!AD470=AD$1008),0,IF(AD$1004=0,0,1-CHOOSE(AD$1004,IF(ISNUMBER(Datos!AD470),AND(OR(AD$1005="",Datos!AD470&gt;=AD$1005),OR(AD$1006="",Datos!AD470&lt;=AD$1006)),FALSE),IF(ISNUMBER(Datos!AD470),AND(Datos!AD470=INT(Datos!AD470),AND(OR(AD$1005="",Datos!AD470&gt;=AD$1005),OR(AD$1006="",Datos!AD470&lt;=AD$1006))),FALSE),OR(ISNUMBER(FIND(";"&amp;UPPER(TRIM(Datos!AD470&amp;""))&amp;"=",AD$1007)),ISNUMBER(FIND(";"&amp;UPPER(TRIM(Datos!AD470&amp;""))&amp;";",AD$1007))),OR(UPPER(TRIM(Datos!AD470&amp;""))="SÍ",UPPER(TRIM(Datos!AD470&amp;""))="SI",UPPER(TRIM(Datos!AD470&amp;""))="NO"),IF(ISNUMBER(Datos!AD470),AND(OR(AD$1005="",Datos!AD470&gt;=AD$1005),OR(AD$1006="",Datos!AD470&lt;=AD$1006)),FALSE),TRUE))))</f>
        <v>0.0</v>
      </c>
      <c r="AE470">
        <f>IF(Datos!AE470="",0,IF(AND(AE$1008&lt;&gt;"",Datos!AE470=AE$1008),0,IF(AE$1004=0,0,1-CHOOSE(AE$1004,IF(ISNUMBER(Datos!AE470),AND(OR(AE$1005="",Datos!AE470&gt;=AE$1005),OR(AE$1006="",Datos!AE470&lt;=AE$1006)),FALSE),IF(ISNUMBER(Datos!AE470),AND(Datos!AE470=INT(Datos!AE470),AND(OR(AE$1005="",Datos!AE470&gt;=AE$1005),OR(AE$1006="",Datos!AE470&lt;=AE$1006))),FALSE),OR(ISNUMBER(FIND(";"&amp;UPPER(TRIM(Datos!AE470&amp;""))&amp;"=",AE$1007)),ISNUMBER(FIND(";"&amp;UPPER(TRIM(Datos!AE470&amp;""))&amp;";",AE$1007))),OR(UPPER(TRIM(Datos!AE470&amp;""))="SÍ",UPPER(TRIM(Datos!AE470&amp;""))="SI",UPPER(TRIM(Datos!AE470&amp;""))="NO"),IF(ISNUMBER(Datos!AE470),AND(OR(AE$1005="",Datos!AE470&gt;=AE$1005),OR(AE$1006="",Datos!AE470&lt;=AE$1006)),FALSE),TRUE))))</f>
        <v>0.0</v>
      </c>
    </row>
    <row r="471" spans="2:31">
      <c r="B471">
        <f>IF(Datos!B471="",0,IF(AND(B$1008&lt;&gt;"",Datos!B471=B$1008),0,IF(B$1004=0,0,1-CHOOSE(B$1004,IF(ISNUMBER(Datos!B471),AND(OR(B$1005="",Datos!B471&gt;=B$1005),OR(B$1006="",Datos!B471&lt;=B$1006)),FALSE),IF(ISNUMBER(Datos!B471),AND(Datos!B471=INT(Datos!B471),AND(OR(B$1005="",Datos!B471&gt;=B$1005),OR(B$1006="",Datos!B471&lt;=B$1006))),FALSE),OR(ISNUMBER(FIND(";"&amp;UPPER(TRIM(Datos!B471&amp;""))&amp;"=",B$1007)),ISNUMBER(FIND(";"&amp;UPPER(TRIM(Datos!B471&amp;""))&amp;";",B$1007))),OR(UPPER(TRIM(Datos!B471&amp;""))="SÍ",UPPER(TRIM(Datos!B471&amp;""))="SI",UPPER(TRIM(Datos!B471&amp;""))="NO"),IF(ISNUMBER(Datos!B471),AND(OR(B$1005="",Datos!B471&gt;=B$1005),OR(B$1006="",Datos!B471&lt;=B$1006)),FALSE),TRUE))))</f>
        <v>0.0</v>
      </c>
      <c r="C471">
        <f>IF(Datos!C471="",0,IF(AND(C$1008&lt;&gt;"",Datos!C471=C$1008),0,IF(C$1004=0,0,1-CHOOSE(C$1004,IF(ISNUMBER(Datos!C471),AND(OR(C$1005="",Datos!C471&gt;=C$1005),OR(C$1006="",Datos!C471&lt;=C$1006)),FALSE),IF(ISNUMBER(Datos!C471),AND(Datos!C471=INT(Datos!C471),AND(OR(C$1005="",Datos!C471&gt;=C$1005),OR(C$1006="",Datos!C471&lt;=C$1006))),FALSE),OR(ISNUMBER(FIND(";"&amp;UPPER(TRIM(Datos!C471&amp;""))&amp;"=",C$1007)),ISNUMBER(FIND(";"&amp;UPPER(TRIM(Datos!C471&amp;""))&amp;";",C$1007))),OR(UPPER(TRIM(Datos!C471&amp;""))="SÍ",UPPER(TRIM(Datos!C471&amp;""))="SI",UPPER(TRIM(Datos!C471&amp;""))="NO"),IF(ISNUMBER(Datos!C471),AND(OR(C$1005="",Datos!C471&gt;=C$1005),OR(C$1006="",Datos!C471&lt;=C$1006)),FALSE),TRUE))))</f>
        <v>0.0</v>
      </c>
      <c r="D471">
        <f>IF(Datos!D471="",0,IF(AND(D$1008&lt;&gt;"",Datos!D471=D$1008),0,IF(D$1004=0,0,1-CHOOSE(D$1004,IF(ISNUMBER(Datos!D471),AND(OR(D$1005="",Datos!D471&gt;=D$1005),OR(D$1006="",Datos!D471&lt;=D$1006)),FALSE),IF(ISNUMBER(Datos!D471),AND(Datos!D471=INT(Datos!D471),AND(OR(D$1005="",Datos!D471&gt;=D$1005),OR(D$1006="",Datos!D471&lt;=D$1006))),FALSE),OR(ISNUMBER(FIND(";"&amp;UPPER(TRIM(Datos!D471&amp;""))&amp;"=",D$1007)),ISNUMBER(FIND(";"&amp;UPPER(TRIM(Datos!D471&amp;""))&amp;";",D$1007))),OR(UPPER(TRIM(Datos!D471&amp;""))="SÍ",UPPER(TRIM(Datos!D471&amp;""))="SI",UPPER(TRIM(Datos!D471&amp;""))="NO"),IF(ISNUMBER(Datos!D471),AND(OR(D$1005="",Datos!D471&gt;=D$1005),OR(D$1006="",Datos!D471&lt;=D$1006)),FALSE),TRUE))))</f>
        <v>0.0</v>
      </c>
      <c r="E471">
        <f>IF(Datos!E471="",0,IF(AND(E$1008&lt;&gt;"",Datos!E471=E$1008),0,IF(E$1004=0,0,1-CHOOSE(E$1004,IF(ISNUMBER(Datos!E471),AND(OR(E$1005="",Datos!E471&gt;=E$1005),OR(E$1006="",Datos!E471&lt;=E$1006)),FALSE),IF(ISNUMBER(Datos!E471),AND(Datos!E471=INT(Datos!E471),AND(OR(E$1005="",Datos!E471&gt;=E$1005),OR(E$1006="",Datos!E471&lt;=E$1006))),FALSE),OR(ISNUMBER(FIND(";"&amp;UPPER(TRIM(Datos!E471&amp;""))&amp;"=",E$1007)),ISNUMBER(FIND(";"&amp;UPPER(TRIM(Datos!E471&amp;""))&amp;";",E$1007))),OR(UPPER(TRIM(Datos!E471&amp;""))="SÍ",UPPER(TRIM(Datos!E471&amp;""))="SI",UPPER(TRIM(Datos!E471&amp;""))="NO"),IF(ISNUMBER(Datos!E471),AND(OR(E$1005="",Datos!E471&gt;=E$1005),OR(E$1006="",Datos!E471&lt;=E$1006)),FALSE),TRUE))))</f>
        <v>0.0</v>
      </c>
      <c r="F471">
        <f>IF(Datos!F471="",0,IF(AND(F$1008&lt;&gt;"",Datos!F471=F$1008),0,IF(F$1004=0,0,1-CHOOSE(F$1004,IF(ISNUMBER(Datos!F471),AND(OR(F$1005="",Datos!F471&gt;=F$1005),OR(F$1006="",Datos!F471&lt;=F$1006)),FALSE),IF(ISNUMBER(Datos!F471),AND(Datos!F471=INT(Datos!F471),AND(OR(F$1005="",Datos!F471&gt;=F$1005),OR(F$1006="",Datos!F471&lt;=F$1006))),FALSE),OR(ISNUMBER(FIND(";"&amp;UPPER(TRIM(Datos!F471&amp;""))&amp;"=",F$1007)),ISNUMBER(FIND(";"&amp;UPPER(TRIM(Datos!F471&amp;""))&amp;";",F$1007))),OR(UPPER(TRIM(Datos!F471&amp;""))="SÍ",UPPER(TRIM(Datos!F471&amp;""))="SI",UPPER(TRIM(Datos!F471&amp;""))="NO"),IF(ISNUMBER(Datos!F471),AND(OR(F$1005="",Datos!F471&gt;=F$1005),OR(F$1006="",Datos!F471&lt;=F$1006)),FALSE),TRUE))))</f>
        <v>0.0</v>
      </c>
      <c r="G471">
        <f>IF(Datos!G471="",0,IF(AND(G$1008&lt;&gt;"",Datos!G471=G$1008),0,IF(G$1004=0,0,1-CHOOSE(G$1004,IF(ISNUMBER(Datos!G471),AND(OR(G$1005="",Datos!G471&gt;=G$1005),OR(G$1006="",Datos!G471&lt;=G$1006)),FALSE),IF(ISNUMBER(Datos!G471),AND(Datos!G471=INT(Datos!G471),AND(OR(G$1005="",Datos!G471&gt;=G$1005),OR(G$1006="",Datos!G471&lt;=G$1006))),FALSE),OR(ISNUMBER(FIND(";"&amp;UPPER(TRIM(Datos!G471&amp;""))&amp;"=",G$1007)),ISNUMBER(FIND(";"&amp;UPPER(TRIM(Datos!G471&amp;""))&amp;";",G$1007))),OR(UPPER(TRIM(Datos!G471&amp;""))="SÍ",UPPER(TRIM(Datos!G471&amp;""))="SI",UPPER(TRIM(Datos!G471&amp;""))="NO"),IF(ISNUMBER(Datos!G471),AND(OR(G$1005="",Datos!G471&gt;=G$1005),OR(G$1006="",Datos!G471&lt;=G$1006)),FALSE),TRUE))))</f>
        <v>0.0</v>
      </c>
      <c r="H471">
        <f>IF(Datos!H471="",0,IF(AND(H$1008&lt;&gt;"",Datos!H471=H$1008),0,IF(H$1004=0,0,1-CHOOSE(H$1004,IF(ISNUMBER(Datos!H471),AND(OR(H$1005="",Datos!H471&gt;=H$1005),OR(H$1006="",Datos!H471&lt;=H$1006)),FALSE),IF(ISNUMBER(Datos!H471),AND(Datos!H471=INT(Datos!H471),AND(OR(H$1005="",Datos!H471&gt;=H$1005),OR(H$1006="",Datos!H471&lt;=H$1006))),FALSE),OR(ISNUMBER(FIND(";"&amp;UPPER(TRIM(Datos!H471&amp;""))&amp;"=",H$1007)),ISNUMBER(FIND(";"&amp;UPPER(TRIM(Datos!H471&amp;""))&amp;";",H$1007))),OR(UPPER(TRIM(Datos!H471&amp;""))="SÍ",UPPER(TRIM(Datos!H471&amp;""))="SI",UPPER(TRIM(Datos!H471&amp;""))="NO"),IF(ISNUMBER(Datos!H471),AND(OR(H$1005="",Datos!H471&gt;=H$1005),OR(H$1006="",Datos!H471&lt;=H$1006)),FALSE),TRUE))))</f>
        <v>0.0</v>
      </c>
      <c r="I471">
        <f>IF(Datos!I471="",0,IF(AND(I$1008&lt;&gt;"",Datos!I471=I$1008),0,IF(I$1004=0,0,1-CHOOSE(I$1004,IF(ISNUMBER(Datos!I471),AND(OR(I$1005="",Datos!I471&gt;=I$1005),OR(I$1006="",Datos!I471&lt;=I$1006)),FALSE),IF(ISNUMBER(Datos!I471),AND(Datos!I471=INT(Datos!I471),AND(OR(I$1005="",Datos!I471&gt;=I$1005),OR(I$1006="",Datos!I471&lt;=I$1006))),FALSE),OR(ISNUMBER(FIND(";"&amp;UPPER(TRIM(Datos!I471&amp;""))&amp;"=",I$1007)),ISNUMBER(FIND(";"&amp;UPPER(TRIM(Datos!I471&amp;""))&amp;";",I$1007))),OR(UPPER(TRIM(Datos!I471&amp;""))="SÍ",UPPER(TRIM(Datos!I471&amp;""))="SI",UPPER(TRIM(Datos!I471&amp;""))="NO"),IF(ISNUMBER(Datos!I471),AND(OR(I$1005="",Datos!I471&gt;=I$1005),OR(I$1006="",Datos!I471&lt;=I$1006)),FALSE),TRUE))))</f>
        <v>0.0</v>
      </c>
      <c r="J471">
        <f>IF(Datos!J471="",0,IF(AND(J$1008&lt;&gt;"",Datos!J471=J$1008),0,IF(J$1004=0,0,1-CHOOSE(J$1004,IF(ISNUMBER(Datos!J471),AND(OR(J$1005="",Datos!J471&gt;=J$1005),OR(J$1006="",Datos!J471&lt;=J$1006)),FALSE),IF(ISNUMBER(Datos!J471),AND(Datos!J471=INT(Datos!J471),AND(OR(J$1005="",Datos!J471&gt;=J$1005),OR(J$1006="",Datos!J471&lt;=J$1006))),FALSE),OR(ISNUMBER(FIND(";"&amp;UPPER(TRIM(Datos!J471&amp;""))&amp;"=",J$1007)),ISNUMBER(FIND(";"&amp;UPPER(TRIM(Datos!J471&amp;""))&amp;";",J$1007))),OR(UPPER(TRIM(Datos!J471&amp;""))="SÍ",UPPER(TRIM(Datos!J471&amp;""))="SI",UPPER(TRIM(Datos!J471&amp;""))="NO"),IF(ISNUMBER(Datos!J471),AND(OR(J$1005="",Datos!J471&gt;=J$1005),OR(J$1006="",Datos!J471&lt;=J$1006)),FALSE),TRUE))))</f>
        <v>0.0</v>
      </c>
      <c r="K471">
        <f>IF(Datos!K471="",0,IF(AND(K$1008&lt;&gt;"",Datos!K471=K$1008),0,IF(K$1004=0,0,1-CHOOSE(K$1004,IF(ISNUMBER(Datos!K471),AND(OR(K$1005="",Datos!K471&gt;=K$1005),OR(K$1006="",Datos!K471&lt;=K$1006)),FALSE),IF(ISNUMBER(Datos!K471),AND(Datos!K471=INT(Datos!K471),AND(OR(K$1005="",Datos!K471&gt;=K$1005),OR(K$1006="",Datos!K471&lt;=K$1006))),FALSE),OR(ISNUMBER(FIND(";"&amp;UPPER(TRIM(Datos!K471&amp;""))&amp;"=",K$1007)),ISNUMBER(FIND(";"&amp;UPPER(TRIM(Datos!K471&amp;""))&amp;";",K$1007))),OR(UPPER(TRIM(Datos!K471&amp;""))="SÍ",UPPER(TRIM(Datos!K471&amp;""))="SI",UPPER(TRIM(Datos!K471&amp;""))="NO"),IF(ISNUMBER(Datos!K471),AND(OR(K$1005="",Datos!K471&gt;=K$1005),OR(K$1006="",Datos!K471&lt;=K$1006)),FALSE),TRUE))))</f>
        <v>0.0</v>
      </c>
      <c r="L471">
        <f>IF(Datos!L471="",0,IF(AND(L$1008&lt;&gt;"",Datos!L471=L$1008),0,IF(L$1004=0,0,1-CHOOSE(L$1004,IF(ISNUMBER(Datos!L471),AND(OR(L$1005="",Datos!L471&gt;=L$1005),OR(L$1006="",Datos!L471&lt;=L$1006)),FALSE),IF(ISNUMBER(Datos!L471),AND(Datos!L471=INT(Datos!L471),AND(OR(L$1005="",Datos!L471&gt;=L$1005),OR(L$1006="",Datos!L471&lt;=L$1006))),FALSE),OR(ISNUMBER(FIND(";"&amp;UPPER(TRIM(Datos!L471&amp;""))&amp;"=",L$1007)),ISNUMBER(FIND(";"&amp;UPPER(TRIM(Datos!L471&amp;""))&amp;";",L$1007))),OR(UPPER(TRIM(Datos!L471&amp;""))="SÍ",UPPER(TRIM(Datos!L471&amp;""))="SI",UPPER(TRIM(Datos!L471&amp;""))="NO"),IF(ISNUMBER(Datos!L471),AND(OR(L$1005="",Datos!L471&gt;=L$1005),OR(L$1006="",Datos!L471&lt;=L$1006)),FALSE),TRUE))))</f>
        <v>0.0</v>
      </c>
      <c r="M471">
        <f>IF(Datos!M471="",0,IF(AND(M$1008&lt;&gt;"",Datos!M471=M$1008),0,IF(M$1004=0,0,1-CHOOSE(M$1004,IF(ISNUMBER(Datos!M471),AND(OR(M$1005="",Datos!M471&gt;=M$1005),OR(M$1006="",Datos!M471&lt;=M$1006)),FALSE),IF(ISNUMBER(Datos!M471),AND(Datos!M471=INT(Datos!M471),AND(OR(M$1005="",Datos!M471&gt;=M$1005),OR(M$1006="",Datos!M471&lt;=M$1006))),FALSE),OR(ISNUMBER(FIND(";"&amp;UPPER(TRIM(Datos!M471&amp;""))&amp;"=",M$1007)),ISNUMBER(FIND(";"&amp;UPPER(TRIM(Datos!M471&amp;""))&amp;";",M$1007))),OR(UPPER(TRIM(Datos!M471&amp;""))="SÍ",UPPER(TRIM(Datos!M471&amp;""))="SI",UPPER(TRIM(Datos!M471&amp;""))="NO"),IF(ISNUMBER(Datos!M471),AND(OR(M$1005="",Datos!M471&gt;=M$1005),OR(M$1006="",Datos!M471&lt;=M$1006)),FALSE),TRUE))))</f>
        <v>0.0</v>
      </c>
      <c r="N471">
        <f>IF(Datos!N471="",0,IF(AND(N$1008&lt;&gt;"",Datos!N471=N$1008),0,IF(N$1004=0,0,1-CHOOSE(N$1004,IF(ISNUMBER(Datos!N471),AND(OR(N$1005="",Datos!N471&gt;=N$1005),OR(N$1006="",Datos!N471&lt;=N$1006)),FALSE),IF(ISNUMBER(Datos!N471),AND(Datos!N471=INT(Datos!N471),AND(OR(N$1005="",Datos!N471&gt;=N$1005),OR(N$1006="",Datos!N471&lt;=N$1006))),FALSE),OR(ISNUMBER(FIND(";"&amp;UPPER(TRIM(Datos!N471&amp;""))&amp;"=",N$1007)),ISNUMBER(FIND(";"&amp;UPPER(TRIM(Datos!N471&amp;""))&amp;";",N$1007))),OR(UPPER(TRIM(Datos!N471&amp;""))="SÍ",UPPER(TRIM(Datos!N471&amp;""))="SI",UPPER(TRIM(Datos!N471&amp;""))="NO"),IF(ISNUMBER(Datos!N471),AND(OR(N$1005="",Datos!N471&gt;=N$1005),OR(N$1006="",Datos!N471&lt;=N$1006)),FALSE),TRUE))))</f>
        <v>0.0</v>
      </c>
      <c r="O471">
        <f>IF(Datos!O471="",0,IF(AND(O$1008&lt;&gt;"",Datos!O471=O$1008),0,IF(O$1004=0,0,1-CHOOSE(O$1004,IF(ISNUMBER(Datos!O471),AND(OR(O$1005="",Datos!O471&gt;=O$1005),OR(O$1006="",Datos!O471&lt;=O$1006)),FALSE),IF(ISNUMBER(Datos!O471),AND(Datos!O471=INT(Datos!O471),AND(OR(O$1005="",Datos!O471&gt;=O$1005),OR(O$1006="",Datos!O471&lt;=O$1006))),FALSE),OR(ISNUMBER(FIND(";"&amp;UPPER(TRIM(Datos!O471&amp;""))&amp;"=",O$1007)),ISNUMBER(FIND(";"&amp;UPPER(TRIM(Datos!O471&amp;""))&amp;";",O$1007))),OR(UPPER(TRIM(Datos!O471&amp;""))="SÍ",UPPER(TRIM(Datos!O471&amp;""))="SI",UPPER(TRIM(Datos!O471&amp;""))="NO"),IF(ISNUMBER(Datos!O471),AND(OR(O$1005="",Datos!O471&gt;=O$1005),OR(O$1006="",Datos!O471&lt;=O$1006)),FALSE),TRUE))))</f>
        <v>0.0</v>
      </c>
      <c r="P471">
        <f>IF(Datos!P471="",0,IF(AND(P$1008&lt;&gt;"",Datos!P471=P$1008),0,IF(P$1004=0,0,1-CHOOSE(P$1004,IF(ISNUMBER(Datos!P471),AND(OR(P$1005="",Datos!P471&gt;=P$1005),OR(P$1006="",Datos!P471&lt;=P$1006)),FALSE),IF(ISNUMBER(Datos!P471),AND(Datos!P471=INT(Datos!P471),AND(OR(P$1005="",Datos!P471&gt;=P$1005),OR(P$1006="",Datos!P471&lt;=P$1006))),FALSE),OR(ISNUMBER(FIND(";"&amp;UPPER(TRIM(Datos!P471&amp;""))&amp;"=",P$1007)),ISNUMBER(FIND(";"&amp;UPPER(TRIM(Datos!P471&amp;""))&amp;";",P$1007))),OR(UPPER(TRIM(Datos!P471&amp;""))="SÍ",UPPER(TRIM(Datos!P471&amp;""))="SI",UPPER(TRIM(Datos!P471&amp;""))="NO"),IF(ISNUMBER(Datos!P471),AND(OR(P$1005="",Datos!P471&gt;=P$1005),OR(P$1006="",Datos!P471&lt;=P$1006)),FALSE),TRUE))))</f>
        <v>0.0</v>
      </c>
      <c r="Q471">
        <f>IF(Datos!Q471="",0,IF(AND(Q$1008&lt;&gt;"",Datos!Q471=Q$1008),0,IF(Q$1004=0,0,1-CHOOSE(Q$1004,IF(ISNUMBER(Datos!Q471),AND(OR(Q$1005="",Datos!Q471&gt;=Q$1005),OR(Q$1006="",Datos!Q471&lt;=Q$1006)),FALSE),IF(ISNUMBER(Datos!Q471),AND(Datos!Q471=INT(Datos!Q471),AND(OR(Q$1005="",Datos!Q471&gt;=Q$1005),OR(Q$1006="",Datos!Q471&lt;=Q$1006))),FALSE),OR(ISNUMBER(FIND(";"&amp;UPPER(TRIM(Datos!Q471&amp;""))&amp;"=",Q$1007)),ISNUMBER(FIND(";"&amp;UPPER(TRIM(Datos!Q471&amp;""))&amp;";",Q$1007))),OR(UPPER(TRIM(Datos!Q471&amp;""))="SÍ",UPPER(TRIM(Datos!Q471&amp;""))="SI",UPPER(TRIM(Datos!Q471&amp;""))="NO"),IF(ISNUMBER(Datos!Q471),AND(OR(Q$1005="",Datos!Q471&gt;=Q$1005),OR(Q$1006="",Datos!Q471&lt;=Q$1006)),FALSE),TRUE))))</f>
        <v>0.0</v>
      </c>
      <c r="R471">
        <f>IF(Datos!R471="",0,IF(AND(R$1008&lt;&gt;"",Datos!R471=R$1008),0,IF(R$1004=0,0,1-CHOOSE(R$1004,IF(ISNUMBER(Datos!R471),AND(OR(R$1005="",Datos!R471&gt;=R$1005),OR(R$1006="",Datos!R471&lt;=R$1006)),FALSE),IF(ISNUMBER(Datos!R471),AND(Datos!R471=INT(Datos!R471),AND(OR(R$1005="",Datos!R471&gt;=R$1005),OR(R$1006="",Datos!R471&lt;=R$1006))),FALSE),OR(ISNUMBER(FIND(";"&amp;UPPER(TRIM(Datos!R471&amp;""))&amp;"=",R$1007)),ISNUMBER(FIND(";"&amp;UPPER(TRIM(Datos!R471&amp;""))&amp;";",R$1007))),OR(UPPER(TRIM(Datos!R471&amp;""))="SÍ",UPPER(TRIM(Datos!R471&amp;""))="SI",UPPER(TRIM(Datos!R471&amp;""))="NO"),IF(ISNUMBER(Datos!R471),AND(OR(R$1005="",Datos!R471&gt;=R$1005),OR(R$1006="",Datos!R471&lt;=R$1006)),FALSE),TRUE))))</f>
        <v>0.0</v>
      </c>
      <c r="S471">
        <f>IF(Datos!S471="",0,IF(AND(S$1008&lt;&gt;"",Datos!S471=S$1008),0,IF(S$1004=0,0,1-CHOOSE(S$1004,IF(ISNUMBER(Datos!S471),AND(OR(S$1005="",Datos!S471&gt;=S$1005),OR(S$1006="",Datos!S471&lt;=S$1006)),FALSE),IF(ISNUMBER(Datos!S471),AND(Datos!S471=INT(Datos!S471),AND(OR(S$1005="",Datos!S471&gt;=S$1005),OR(S$1006="",Datos!S471&lt;=S$1006))),FALSE),OR(ISNUMBER(FIND(";"&amp;UPPER(TRIM(Datos!S471&amp;""))&amp;"=",S$1007)),ISNUMBER(FIND(";"&amp;UPPER(TRIM(Datos!S471&amp;""))&amp;";",S$1007))),OR(UPPER(TRIM(Datos!S471&amp;""))="SÍ",UPPER(TRIM(Datos!S471&amp;""))="SI",UPPER(TRIM(Datos!S471&amp;""))="NO"),IF(ISNUMBER(Datos!S471),AND(OR(S$1005="",Datos!S471&gt;=S$1005),OR(S$1006="",Datos!S471&lt;=S$1006)),FALSE),TRUE))))</f>
        <v>0.0</v>
      </c>
      <c r="T471">
        <f>IF(Datos!T471="",0,IF(AND(T$1008&lt;&gt;"",Datos!T471=T$1008),0,IF(T$1004=0,0,1-CHOOSE(T$1004,IF(ISNUMBER(Datos!T471),AND(OR(T$1005="",Datos!T471&gt;=T$1005),OR(T$1006="",Datos!T471&lt;=T$1006)),FALSE),IF(ISNUMBER(Datos!T471),AND(Datos!T471=INT(Datos!T471),AND(OR(T$1005="",Datos!T471&gt;=T$1005),OR(T$1006="",Datos!T471&lt;=T$1006))),FALSE),OR(ISNUMBER(FIND(";"&amp;UPPER(TRIM(Datos!T471&amp;""))&amp;"=",T$1007)),ISNUMBER(FIND(";"&amp;UPPER(TRIM(Datos!T471&amp;""))&amp;";",T$1007))),OR(UPPER(TRIM(Datos!T471&amp;""))="SÍ",UPPER(TRIM(Datos!T471&amp;""))="SI",UPPER(TRIM(Datos!T471&amp;""))="NO"),IF(ISNUMBER(Datos!T471),AND(OR(T$1005="",Datos!T471&gt;=T$1005),OR(T$1006="",Datos!T471&lt;=T$1006)),FALSE),TRUE))))</f>
        <v>0.0</v>
      </c>
      <c r="U471">
        <f>IF(Datos!U471="",0,IF(AND(U$1008&lt;&gt;"",Datos!U471=U$1008),0,IF(U$1004=0,0,1-CHOOSE(U$1004,IF(ISNUMBER(Datos!U471),AND(OR(U$1005="",Datos!U471&gt;=U$1005),OR(U$1006="",Datos!U471&lt;=U$1006)),FALSE),IF(ISNUMBER(Datos!U471),AND(Datos!U471=INT(Datos!U471),AND(OR(U$1005="",Datos!U471&gt;=U$1005),OR(U$1006="",Datos!U471&lt;=U$1006))),FALSE),OR(ISNUMBER(FIND(";"&amp;UPPER(TRIM(Datos!U471&amp;""))&amp;"=",U$1007)),ISNUMBER(FIND(";"&amp;UPPER(TRIM(Datos!U471&amp;""))&amp;";",U$1007))),OR(UPPER(TRIM(Datos!U471&amp;""))="SÍ",UPPER(TRIM(Datos!U471&amp;""))="SI",UPPER(TRIM(Datos!U471&amp;""))="NO"),IF(ISNUMBER(Datos!U471),AND(OR(U$1005="",Datos!U471&gt;=U$1005),OR(U$1006="",Datos!U471&lt;=U$1006)),FALSE),TRUE))))</f>
        <v>0.0</v>
      </c>
      <c r="V471">
        <f>IF(Datos!V471="",0,IF(AND(V$1008&lt;&gt;"",Datos!V471=V$1008),0,IF(V$1004=0,0,1-CHOOSE(V$1004,IF(ISNUMBER(Datos!V471),AND(OR(V$1005="",Datos!V471&gt;=V$1005),OR(V$1006="",Datos!V471&lt;=V$1006)),FALSE),IF(ISNUMBER(Datos!V471),AND(Datos!V471=INT(Datos!V471),AND(OR(V$1005="",Datos!V471&gt;=V$1005),OR(V$1006="",Datos!V471&lt;=V$1006))),FALSE),OR(ISNUMBER(FIND(";"&amp;UPPER(TRIM(Datos!V471&amp;""))&amp;"=",V$1007)),ISNUMBER(FIND(";"&amp;UPPER(TRIM(Datos!V471&amp;""))&amp;";",V$1007))),OR(UPPER(TRIM(Datos!V471&amp;""))="SÍ",UPPER(TRIM(Datos!V471&amp;""))="SI",UPPER(TRIM(Datos!V471&amp;""))="NO"),IF(ISNUMBER(Datos!V471),AND(OR(V$1005="",Datos!V471&gt;=V$1005),OR(V$1006="",Datos!V471&lt;=V$1006)),FALSE),TRUE))))</f>
        <v>0.0</v>
      </c>
      <c r="W471">
        <f>IF(Datos!W471="",0,IF(AND(W$1008&lt;&gt;"",Datos!W471=W$1008),0,IF(W$1004=0,0,1-CHOOSE(W$1004,IF(ISNUMBER(Datos!W471),AND(OR(W$1005="",Datos!W471&gt;=W$1005),OR(W$1006="",Datos!W471&lt;=W$1006)),FALSE),IF(ISNUMBER(Datos!W471),AND(Datos!W471=INT(Datos!W471),AND(OR(W$1005="",Datos!W471&gt;=W$1005),OR(W$1006="",Datos!W471&lt;=W$1006))),FALSE),OR(ISNUMBER(FIND(";"&amp;UPPER(TRIM(Datos!W471&amp;""))&amp;"=",W$1007)),ISNUMBER(FIND(";"&amp;UPPER(TRIM(Datos!W471&amp;""))&amp;";",W$1007))),OR(UPPER(TRIM(Datos!W471&amp;""))="SÍ",UPPER(TRIM(Datos!W471&amp;""))="SI",UPPER(TRIM(Datos!W471&amp;""))="NO"),IF(ISNUMBER(Datos!W471),AND(OR(W$1005="",Datos!W471&gt;=W$1005),OR(W$1006="",Datos!W471&lt;=W$1006)),FALSE),TRUE))))</f>
        <v>0.0</v>
      </c>
      <c r="X471">
        <f>IF(Datos!X471="",0,IF(AND(X$1008&lt;&gt;"",Datos!X471=X$1008),0,IF(X$1004=0,0,1-CHOOSE(X$1004,IF(ISNUMBER(Datos!X471),AND(OR(X$1005="",Datos!X471&gt;=X$1005),OR(X$1006="",Datos!X471&lt;=X$1006)),FALSE),IF(ISNUMBER(Datos!X471),AND(Datos!X471=INT(Datos!X471),AND(OR(X$1005="",Datos!X471&gt;=X$1005),OR(X$1006="",Datos!X471&lt;=X$1006))),FALSE),OR(ISNUMBER(FIND(";"&amp;UPPER(TRIM(Datos!X471&amp;""))&amp;"=",X$1007)),ISNUMBER(FIND(";"&amp;UPPER(TRIM(Datos!X471&amp;""))&amp;";",X$1007))),OR(UPPER(TRIM(Datos!X471&amp;""))="SÍ",UPPER(TRIM(Datos!X471&amp;""))="SI",UPPER(TRIM(Datos!X471&amp;""))="NO"),IF(ISNUMBER(Datos!X471),AND(OR(X$1005="",Datos!X471&gt;=X$1005),OR(X$1006="",Datos!X471&lt;=X$1006)),FALSE),TRUE))))</f>
        <v>0.0</v>
      </c>
      <c r="Y471">
        <f>IF(Datos!Y471="",0,IF(AND(Y$1008&lt;&gt;"",Datos!Y471=Y$1008),0,IF(Y$1004=0,0,1-CHOOSE(Y$1004,IF(ISNUMBER(Datos!Y471),AND(OR(Y$1005="",Datos!Y471&gt;=Y$1005),OR(Y$1006="",Datos!Y471&lt;=Y$1006)),FALSE),IF(ISNUMBER(Datos!Y471),AND(Datos!Y471=INT(Datos!Y471),AND(OR(Y$1005="",Datos!Y471&gt;=Y$1005),OR(Y$1006="",Datos!Y471&lt;=Y$1006))),FALSE),OR(ISNUMBER(FIND(";"&amp;UPPER(TRIM(Datos!Y471&amp;""))&amp;"=",Y$1007)),ISNUMBER(FIND(";"&amp;UPPER(TRIM(Datos!Y471&amp;""))&amp;";",Y$1007))),OR(UPPER(TRIM(Datos!Y471&amp;""))="SÍ",UPPER(TRIM(Datos!Y471&amp;""))="SI",UPPER(TRIM(Datos!Y471&amp;""))="NO"),IF(ISNUMBER(Datos!Y471),AND(OR(Y$1005="",Datos!Y471&gt;=Y$1005),OR(Y$1006="",Datos!Y471&lt;=Y$1006)),FALSE),TRUE))))</f>
        <v>0.0</v>
      </c>
      <c r="Z471">
        <f>IF(Datos!Z471="",0,IF(AND(Z$1008&lt;&gt;"",Datos!Z471=Z$1008),0,IF(Z$1004=0,0,1-CHOOSE(Z$1004,IF(ISNUMBER(Datos!Z471),AND(OR(Z$1005="",Datos!Z471&gt;=Z$1005),OR(Z$1006="",Datos!Z471&lt;=Z$1006)),FALSE),IF(ISNUMBER(Datos!Z471),AND(Datos!Z471=INT(Datos!Z471),AND(OR(Z$1005="",Datos!Z471&gt;=Z$1005),OR(Z$1006="",Datos!Z471&lt;=Z$1006))),FALSE),OR(ISNUMBER(FIND(";"&amp;UPPER(TRIM(Datos!Z471&amp;""))&amp;"=",Z$1007)),ISNUMBER(FIND(";"&amp;UPPER(TRIM(Datos!Z471&amp;""))&amp;";",Z$1007))),OR(UPPER(TRIM(Datos!Z471&amp;""))="SÍ",UPPER(TRIM(Datos!Z471&amp;""))="SI",UPPER(TRIM(Datos!Z471&amp;""))="NO"),IF(ISNUMBER(Datos!Z471),AND(OR(Z$1005="",Datos!Z471&gt;=Z$1005),OR(Z$1006="",Datos!Z471&lt;=Z$1006)),FALSE),TRUE))))</f>
        <v>0.0</v>
      </c>
      <c r="AA471">
        <f>IF(Datos!AA471="",0,IF(AND(AA$1008&lt;&gt;"",Datos!AA471=AA$1008),0,IF(AA$1004=0,0,1-CHOOSE(AA$1004,IF(ISNUMBER(Datos!AA471),AND(OR(AA$1005="",Datos!AA471&gt;=AA$1005),OR(AA$1006="",Datos!AA471&lt;=AA$1006)),FALSE),IF(ISNUMBER(Datos!AA471),AND(Datos!AA471=INT(Datos!AA471),AND(OR(AA$1005="",Datos!AA471&gt;=AA$1005),OR(AA$1006="",Datos!AA471&lt;=AA$1006))),FALSE),OR(ISNUMBER(FIND(";"&amp;UPPER(TRIM(Datos!AA471&amp;""))&amp;"=",AA$1007)),ISNUMBER(FIND(";"&amp;UPPER(TRIM(Datos!AA471&amp;""))&amp;";",AA$1007))),OR(UPPER(TRIM(Datos!AA471&amp;""))="SÍ",UPPER(TRIM(Datos!AA471&amp;""))="SI",UPPER(TRIM(Datos!AA471&amp;""))="NO"),IF(ISNUMBER(Datos!AA471),AND(OR(AA$1005="",Datos!AA471&gt;=AA$1005),OR(AA$1006="",Datos!AA471&lt;=AA$1006)),FALSE),TRUE))))</f>
        <v>0.0</v>
      </c>
      <c r="AB471">
        <f>IF(Datos!AB471="",0,IF(AND(AB$1008&lt;&gt;"",Datos!AB471=AB$1008),0,IF(AB$1004=0,0,1-CHOOSE(AB$1004,IF(ISNUMBER(Datos!AB471),AND(OR(AB$1005="",Datos!AB471&gt;=AB$1005),OR(AB$1006="",Datos!AB471&lt;=AB$1006)),FALSE),IF(ISNUMBER(Datos!AB471),AND(Datos!AB471=INT(Datos!AB471),AND(OR(AB$1005="",Datos!AB471&gt;=AB$1005),OR(AB$1006="",Datos!AB471&lt;=AB$1006))),FALSE),OR(ISNUMBER(FIND(";"&amp;UPPER(TRIM(Datos!AB471&amp;""))&amp;"=",AB$1007)),ISNUMBER(FIND(";"&amp;UPPER(TRIM(Datos!AB471&amp;""))&amp;";",AB$1007))),OR(UPPER(TRIM(Datos!AB471&amp;""))="SÍ",UPPER(TRIM(Datos!AB471&amp;""))="SI",UPPER(TRIM(Datos!AB471&amp;""))="NO"),IF(ISNUMBER(Datos!AB471),AND(OR(AB$1005="",Datos!AB471&gt;=AB$1005),OR(AB$1006="",Datos!AB471&lt;=AB$1006)),FALSE),TRUE))))</f>
        <v>0.0</v>
      </c>
      <c r="AC471">
        <f>IF(Datos!AC471="",0,IF(AND(AC$1008&lt;&gt;"",Datos!AC471=AC$1008),0,IF(AC$1004=0,0,1-CHOOSE(AC$1004,IF(ISNUMBER(Datos!AC471),AND(OR(AC$1005="",Datos!AC471&gt;=AC$1005),OR(AC$1006="",Datos!AC471&lt;=AC$1006)),FALSE),IF(ISNUMBER(Datos!AC471),AND(Datos!AC471=INT(Datos!AC471),AND(OR(AC$1005="",Datos!AC471&gt;=AC$1005),OR(AC$1006="",Datos!AC471&lt;=AC$1006))),FALSE),OR(ISNUMBER(FIND(";"&amp;UPPER(TRIM(Datos!AC471&amp;""))&amp;"=",AC$1007)),ISNUMBER(FIND(";"&amp;UPPER(TRIM(Datos!AC471&amp;""))&amp;";",AC$1007))),OR(UPPER(TRIM(Datos!AC471&amp;""))="SÍ",UPPER(TRIM(Datos!AC471&amp;""))="SI",UPPER(TRIM(Datos!AC471&amp;""))="NO"),IF(ISNUMBER(Datos!AC471),AND(OR(AC$1005="",Datos!AC471&gt;=AC$1005),OR(AC$1006="",Datos!AC471&lt;=AC$1006)),FALSE),TRUE))))</f>
        <v>0.0</v>
      </c>
      <c r="AD471">
        <f>IF(Datos!AD471="",0,IF(AND(AD$1008&lt;&gt;"",Datos!AD471=AD$1008),0,IF(AD$1004=0,0,1-CHOOSE(AD$1004,IF(ISNUMBER(Datos!AD471),AND(OR(AD$1005="",Datos!AD471&gt;=AD$1005),OR(AD$1006="",Datos!AD471&lt;=AD$1006)),FALSE),IF(ISNUMBER(Datos!AD471),AND(Datos!AD471=INT(Datos!AD471),AND(OR(AD$1005="",Datos!AD471&gt;=AD$1005),OR(AD$1006="",Datos!AD471&lt;=AD$1006))),FALSE),OR(ISNUMBER(FIND(";"&amp;UPPER(TRIM(Datos!AD471&amp;""))&amp;"=",AD$1007)),ISNUMBER(FIND(";"&amp;UPPER(TRIM(Datos!AD471&amp;""))&amp;";",AD$1007))),OR(UPPER(TRIM(Datos!AD471&amp;""))="SÍ",UPPER(TRIM(Datos!AD471&amp;""))="SI",UPPER(TRIM(Datos!AD471&amp;""))="NO"),IF(ISNUMBER(Datos!AD471),AND(OR(AD$1005="",Datos!AD471&gt;=AD$1005),OR(AD$1006="",Datos!AD471&lt;=AD$1006)),FALSE),TRUE))))</f>
        <v>0.0</v>
      </c>
      <c r="AE471">
        <f>IF(Datos!AE471="",0,IF(AND(AE$1008&lt;&gt;"",Datos!AE471=AE$1008),0,IF(AE$1004=0,0,1-CHOOSE(AE$1004,IF(ISNUMBER(Datos!AE471),AND(OR(AE$1005="",Datos!AE471&gt;=AE$1005),OR(AE$1006="",Datos!AE471&lt;=AE$1006)),FALSE),IF(ISNUMBER(Datos!AE471),AND(Datos!AE471=INT(Datos!AE471),AND(OR(AE$1005="",Datos!AE471&gt;=AE$1005),OR(AE$1006="",Datos!AE471&lt;=AE$1006))),FALSE),OR(ISNUMBER(FIND(";"&amp;UPPER(TRIM(Datos!AE471&amp;""))&amp;"=",AE$1007)),ISNUMBER(FIND(";"&amp;UPPER(TRIM(Datos!AE471&amp;""))&amp;";",AE$1007))),OR(UPPER(TRIM(Datos!AE471&amp;""))="SÍ",UPPER(TRIM(Datos!AE471&amp;""))="SI",UPPER(TRIM(Datos!AE471&amp;""))="NO"),IF(ISNUMBER(Datos!AE471),AND(OR(AE$1005="",Datos!AE471&gt;=AE$1005),OR(AE$1006="",Datos!AE471&lt;=AE$1006)),FALSE),TRUE))))</f>
        <v>0.0</v>
      </c>
    </row>
    <row r="472" spans="2:31">
      <c r="B472">
        <f>IF(Datos!B472="",0,IF(AND(B$1008&lt;&gt;"",Datos!B472=B$1008),0,IF(B$1004=0,0,1-CHOOSE(B$1004,IF(ISNUMBER(Datos!B472),AND(OR(B$1005="",Datos!B472&gt;=B$1005),OR(B$1006="",Datos!B472&lt;=B$1006)),FALSE),IF(ISNUMBER(Datos!B472),AND(Datos!B472=INT(Datos!B472),AND(OR(B$1005="",Datos!B472&gt;=B$1005),OR(B$1006="",Datos!B472&lt;=B$1006))),FALSE),OR(ISNUMBER(FIND(";"&amp;UPPER(TRIM(Datos!B472&amp;""))&amp;"=",B$1007)),ISNUMBER(FIND(";"&amp;UPPER(TRIM(Datos!B472&amp;""))&amp;";",B$1007))),OR(UPPER(TRIM(Datos!B472&amp;""))="SÍ",UPPER(TRIM(Datos!B472&amp;""))="SI",UPPER(TRIM(Datos!B472&amp;""))="NO"),IF(ISNUMBER(Datos!B472),AND(OR(B$1005="",Datos!B472&gt;=B$1005),OR(B$1006="",Datos!B472&lt;=B$1006)),FALSE),TRUE))))</f>
        <v>0.0</v>
      </c>
      <c r="C472">
        <f>IF(Datos!C472="",0,IF(AND(C$1008&lt;&gt;"",Datos!C472=C$1008),0,IF(C$1004=0,0,1-CHOOSE(C$1004,IF(ISNUMBER(Datos!C472),AND(OR(C$1005="",Datos!C472&gt;=C$1005),OR(C$1006="",Datos!C472&lt;=C$1006)),FALSE),IF(ISNUMBER(Datos!C472),AND(Datos!C472=INT(Datos!C472),AND(OR(C$1005="",Datos!C472&gt;=C$1005),OR(C$1006="",Datos!C472&lt;=C$1006))),FALSE),OR(ISNUMBER(FIND(";"&amp;UPPER(TRIM(Datos!C472&amp;""))&amp;"=",C$1007)),ISNUMBER(FIND(";"&amp;UPPER(TRIM(Datos!C472&amp;""))&amp;";",C$1007))),OR(UPPER(TRIM(Datos!C472&amp;""))="SÍ",UPPER(TRIM(Datos!C472&amp;""))="SI",UPPER(TRIM(Datos!C472&amp;""))="NO"),IF(ISNUMBER(Datos!C472),AND(OR(C$1005="",Datos!C472&gt;=C$1005),OR(C$1006="",Datos!C472&lt;=C$1006)),FALSE),TRUE))))</f>
        <v>0.0</v>
      </c>
      <c r="D472">
        <f>IF(Datos!D472="",0,IF(AND(D$1008&lt;&gt;"",Datos!D472=D$1008),0,IF(D$1004=0,0,1-CHOOSE(D$1004,IF(ISNUMBER(Datos!D472),AND(OR(D$1005="",Datos!D472&gt;=D$1005),OR(D$1006="",Datos!D472&lt;=D$1006)),FALSE),IF(ISNUMBER(Datos!D472),AND(Datos!D472=INT(Datos!D472),AND(OR(D$1005="",Datos!D472&gt;=D$1005),OR(D$1006="",Datos!D472&lt;=D$1006))),FALSE),OR(ISNUMBER(FIND(";"&amp;UPPER(TRIM(Datos!D472&amp;""))&amp;"=",D$1007)),ISNUMBER(FIND(";"&amp;UPPER(TRIM(Datos!D472&amp;""))&amp;";",D$1007))),OR(UPPER(TRIM(Datos!D472&amp;""))="SÍ",UPPER(TRIM(Datos!D472&amp;""))="SI",UPPER(TRIM(Datos!D472&amp;""))="NO"),IF(ISNUMBER(Datos!D472),AND(OR(D$1005="",Datos!D472&gt;=D$1005),OR(D$1006="",Datos!D472&lt;=D$1006)),FALSE),TRUE))))</f>
        <v>0.0</v>
      </c>
      <c r="E472">
        <f>IF(Datos!E472="",0,IF(AND(E$1008&lt;&gt;"",Datos!E472=E$1008),0,IF(E$1004=0,0,1-CHOOSE(E$1004,IF(ISNUMBER(Datos!E472),AND(OR(E$1005="",Datos!E472&gt;=E$1005),OR(E$1006="",Datos!E472&lt;=E$1006)),FALSE),IF(ISNUMBER(Datos!E472),AND(Datos!E472=INT(Datos!E472),AND(OR(E$1005="",Datos!E472&gt;=E$1005),OR(E$1006="",Datos!E472&lt;=E$1006))),FALSE),OR(ISNUMBER(FIND(";"&amp;UPPER(TRIM(Datos!E472&amp;""))&amp;"=",E$1007)),ISNUMBER(FIND(";"&amp;UPPER(TRIM(Datos!E472&amp;""))&amp;";",E$1007))),OR(UPPER(TRIM(Datos!E472&amp;""))="SÍ",UPPER(TRIM(Datos!E472&amp;""))="SI",UPPER(TRIM(Datos!E472&amp;""))="NO"),IF(ISNUMBER(Datos!E472),AND(OR(E$1005="",Datos!E472&gt;=E$1005),OR(E$1006="",Datos!E472&lt;=E$1006)),FALSE),TRUE))))</f>
        <v>0.0</v>
      </c>
      <c r="F472">
        <f>IF(Datos!F472="",0,IF(AND(F$1008&lt;&gt;"",Datos!F472=F$1008),0,IF(F$1004=0,0,1-CHOOSE(F$1004,IF(ISNUMBER(Datos!F472),AND(OR(F$1005="",Datos!F472&gt;=F$1005),OR(F$1006="",Datos!F472&lt;=F$1006)),FALSE),IF(ISNUMBER(Datos!F472),AND(Datos!F472=INT(Datos!F472),AND(OR(F$1005="",Datos!F472&gt;=F$1005),OR(F$1006="",Datos!F472&lt;=F$1006))),FALSE),OR(ISNUMBER(FIND(";"&amp;UPPER(TRIM(Datos!F472&amp;""))&amp;"=",F$1007)),ISNUMBER(FIND(";"&amp;UPPER(TRIM(Datos!F472&amp;""))&amp;";",F$1007))),OR(UPPER(TRIM(Datos!F472&amp;""))="SÍ",UPPER(TRIM(Datos!F472&amp;""))="SI",UPPER(TRIM(Datos!F472&amp;""))="NO"),IF(ISNUMBER(Datos!F472),AND(OR(F$1005="",Datos!F472&gt;=F$1005),OR(F$1006="",Datos!F472&lt;=F$1006)),FALSE),TRUE))))</f>
        <v>0.0</v>
      </c>
      <c r="G472">
        <f>IF(Datos!G472="",0,IF(AND(G$1008&lt;&gt;"",Datos!G472=G$1008),0,IF(G$1004=0,0,1-CHOOSE(G$1004,IF(ISNUMBER(Datos!G472),AND(OR(G$1005="",Datos!G472&gt;=G$1005),OR(G$1006="",Datos!G472&lt;=G$1006)),FALSE),IF(ISNUMBER(Datos!G472),AND(Datos!G472=INT(Datos!G472),AND(OR(G$1005="",Datos!G472&gt;=G$1005),OR(G$1006="",Datos!G472&lt;=G$1006))),FALSE),OR(ISNUMBER(FIND(";"&amp;UPPER(TRIM(Datos!G472&amp;""))&amp;"=",G$1007)),ISNUMBER(FIND(";"&amp;UPPER(TRIM(Datos!G472&amp;""))&amp;";",G$1007))),OR(UPPER(TRIM(Datos!G472&amp;""))="SÍ",UPPER(TRIM(Datos!G472&amp;""))="SI",UPPER(TRIM(Datos!G472&amp;""))="NO"),IF(ISNUMBER(Datos!G472),AND(OR(G$1005="",Datos!G472&gt;=G$1005),OR(G$1006="",Datos!G472&lt;=G$1006)),FALSE),TRUE))))</f>
        <v>0.0</v>
      </c>
      <c r="H472">
        <f>IF(Datos!H472="",0,IF(AND(H$1008&lt;&gt;"",Datos!H472=H$1008),0,IF(H$1004=0,0,1-CHOOSE(H$1004,IF(ISNUMBER(Datos!H472),AND(OR(H$1005="",Datos!H472&gt;=H$1005),OR(H$1006="",Datos!H472&lt;=H$1006)),FALSE),IF(ISNUMBER(Datos!H472),AND(Datos!H472=INT(Datos!H472),AND(OR(H$1005="",Datos!H472&gt;=H$1005),OR(H$1006="",Datos!H472&lt;=H$1006))),FALSE),OR(ISNUMBER(FIND(";"&amp;UPPER(TRIM(Datos!H472&amp;""))&amp;"=",H$1007)),ISNUMBER(FIND(";"&amp;UPPER(TRIM(Datos!H472&amp;""))&amp;";",H$1007))),OR(UPPER(TRIM(Datos!H472&amp;""))="SÍ",UPPER(TRIM(Datos!H472&amp;""))="SI",UPPER(TRIM(Datos!H472&amp;""))="NO"),IF(ISNUMBER(Datos!H472),AND(OR(H$1005="",Datos!H472&gt;=H$1005),OR(H$1006="",Datos!H472&lt;=H$1006)),FALSE),TRUE))))</f>
        <v>0.0</v>
      </c>
      <c r="I472">
        <f>IF(Datos!I472="",0,IF(AND(I$1008&lt;&gt;"",Datos!I472=I$1008),0,IF(I$1004=0,0,1-CHOOSE(I$1004,IF(ISNUMBER(Datos!I472),AND(OR(I$1005="",Datos!I472&gt;=I$1005),OR(I$1006="",Datos!I472&lt;=I$1006)),FALSE),IF(ISNUMBER(Datos!I472),AND(Datos!I472=INT(Datos!I472),AND(OR(I$1005="",Datos!I472&gt;=I$1005),OR(I$1006="",Datos!I472&lt;=I$1006))),FALSE),OR(ISNUMBER(FIND(";"&amp;UPPER(TRIM(Datos!I472&amp;""))&amp;"=",I$1007)),ISNUMBER(FIND(";"&amp;UPPER(TRIM(Datos!I472&amp;""))&amp;";",I$1007))),OR(UPPER(TRIM(Datos!I472&amp;""))="SÍ",UPPER(TRIM(Datos!I472&amp;""))="SI",UPPER(TRIM(Datos!I472&amp;""))="NO"),IF(ISNUMBER(Datos!I472),AND(OR(I$1005="",Datos!I472&gt;=I$1005),OR(I$1006="",Datos!I472&lt;=I$1006)),FALSE),TRUE))))</f>
        <v>0.0</v>
      </c>
      <c r="J472">
        <f>IF(Datos!J472="",0,IF(AND(J$1008&lt;&gt;"",Datos!J472=J$1008),0,IF(J$1004=0,0,1-CHOOSE(J$1004,IF(ISNUMBER(Datos!J472),AND(OR(J$1005="",Datos!J472&gt;=J$1005),OR(J$1006="",Datos!J472&lt;=J$1006)),FALSE),IF(ISNUMBER(Datos!J472),AND(Datos!J472=INT(Datos!J472),AND(OR(J$1005="",Datos!J472&gt;=J$1005),OR(J$1006="",Datos!J472&lt;=J$1006))),FALSE),OR(ISNUMBER(FIND(";"&amp;UPPER(TRIM(Datos!J472&amp;""))&amp;"=",J$1007)),ISNUMBER(FIND(";"&amp;UPPER(TRIM(Datos!J472&amp;""))&amp;";",J$1007))),OR(UPPER(TRIM(Datos!J472&amp;""))="SÍ",UPPER(TRIM(Datos!J472&amp;""))="SI",UPPER(TRIM(Datos!J472&amp;""))="NO"),IF(ISNUMBER(Datos!J472),AND(OR(J$1005="",Datos!J472&gt;=J$1005),OR(J$1006="",Datos!J472&lt;=J$1006)),FALSE),TRUE))))</f>
        <v>0.0</v>
      </c>
      <c r="K472">
        <f>IF(Datos!K472="",0,IF(AND(K$1008&lt;&gt;"",Datos!K472=K$1008),0,IF(K$1004=0,0,1-CHOOSE(K$1004,IF(ISNUMBER(Datos!K472),AND(OR(K$1005="",Datos!K472&gt;=K$1005),OR(K$1006="",Datos!K472&lt;=K$1006)),FALSE),IF(ISNUMBER(Datos!K472),AND(Datos!K472=INT(Datos!K472),AND(OR(K$1005="",Datos!K472&gt;=K$1005),OR(K$1006="",Datos!K472&lt;=K$1006))),FALSE),OR(ISNUMBER(FIND(";"&amp;UPPER(TRIM(Datos!K472&amp;""))&amp;"=",K$1007)),ISNUMBER(FIND(";"&amp;UPPER(TRIM(Datos!K472&amp;""))&amp;";",K$1007))),OR(UPPER(TRIM(Datos!K472&amp;""))="SÍ",UPPER(TRIM(Datos!K472&amp;""))="SI",UPPER(TRIM(Datos!K472&amp;""))="NO"),IF(ISNUMBER(Datos!K472),AND(OR(K$1005="",Datos!K472&gt;=K$1005),OR(K$1006="",Datos!K472&lt;=K$1006)),FALSE),TRUE))))</f>
        <v>0.0</v>
      </c>
      <c r="L472">
        <f>IF(Datos!L472="",0,IF(AND(L$1008&lt;&gt;"",Datos!L472=L$1008),0,IF(L$1004=0,0,1-CHOOSE(L$1004,IF(ISNUMBER(Datos!L472),AND(OR(L$1005="",Datos!L472&gt;=L$1005),OR(L$1006="",Datos!L472&lt;=L$1006)),FALSE),IF(ISNUMBER(Datos!L472),AND(Datos!L472=INT(Datos!L472),AND(OR(L$1005="",Datos!L472&gt;=L$1005),OR(L$1006="",Datos!L472&lt;=L$1006))),FALSE),OR(ISNUMBER(FIND(";"&amp;UPPER(TRIM(Datos!L472&amp;""))&amp;"=",L$1007)),ISNUMBER(FIND(";"&amp;UPPER(TRIM(Datos!L472&amp;""))&amp;";",L$1007))),OR(UPPER(TRIM(Datos!L472&amp;""))="SÍ",UPPER(TRIM(Datos!L472&amp;""))="SI",UPPER(TRIM(Datos!L472&amp;""))="NO"),IF(ISNUMBER(Datos!L472),AND(OR(L$1005="",Datos!L472&gt;=L$1005),OR(L$1006="",Datos!L472&lt;=L$1006)),FALSE),TRUE))))</f>
        <v>0.0</v>
      </c>
      <c r="M472">
        <f>IF(Datos!M472="",0,IF(AND(M$1008&lt;&gt;"",Datos!M472=M$1008),0,IF(M$1004=0,0,1-CHOOSE(M$1004,IF(ISNUMBER(Datos!M472),AND(OR(M$1005="",Datos!M472&gt;=M$1005),OR(M$1006="",Datos!M472&lt;=M$1006)),FALSE),IF(ISNUMBER(Datos!M472),AND(Datos!M472=INT(Datos!M472),AND(OR(M$1005="",Datos!M472&gt;=M$1005),OR(M$1006="",Datos!M472&lt;=M$1006))),FALSE),OR(ISNUMBER(FIND(";"&amp;UPPER(TRIM(Datos!M472&amp;""))&amp;"=",M$1007)),ISNUMBER(FIND(";"&amp;UPPER(TRIM(Datos!M472&amp;""))&amp;";",M$1007))),OR(UPPER(TRIM(Datos!M472&amp;""))="SÍ",UPPER(TRIM(Datos!M472&amp;""))="SI",UPPER(TRIM(Datos!M472&amp;""))="NO"),IF(ISNUMBER(Datos!M472),AND(OR(M$1005="",Datos!M472&gt;=M$1005),OR(M$1006="",Datos!M472&lt;=M$1006)),FALSE),TRUE))))</f>
        <v>0.0</v>
      </c>
      <c r="N472">
        <f>IF(Datos!N472="",0,IF(AND(N$1008&lt;&gt;"",Datos!N472=N$1008),0,IF(N$1004=0,0,1-CHOOSE(N$1004,IF(ISNUMBER(Datos!N472),AND(OR(N$1005="",Datos!N472&gt;=N$1005),OR(N$1006="",Datos!N472&lt;=N$1006)),FALSE),IF(ISNUMBER(Datos!N472),AND(Datos!N472=INT(Datos!N472),AND(OR(N$1005="",Datos!N472&gt;=N$1005),OR(N$1006="",Datos!N472&lt;=N$1006))),FALSE),OR(ISNUMBER(FIND(";"&amp;UPPER(TRIM(Datos!N472&amp;""))&amp;"=",N$1007)),ISNUMBER(FIND(";"&amp;UPPER(TRIM(Datos!N472&amp;""))&amp;";",N$1007))),OR(UPPER(TRIM(Datos!N472&amp;""))="SÍ",UPPER(TRIM(Datos!N472&amp;""))="SI",UPPER(TRIM(Datos!N472&amp;""))="NO"),IF(ISNUMBER(Datos!N472),AND(OR(N$1005="",Datos!N472&gt;=N$1005),OR(N$1006="",Datos!N472&lt;=N$1006)),FALSE),TRUE))))</f>
        <v>0.0</v>
      </c>
      <c r="O472">
        <f>IF(Datos!O472="",0,IF(AND(O$1008&lt;&gt;"",Datos!O472=O$1008),0,IF(O$1004=0,0,1-CHOOSE(O$1004,IF(ISNUMBER(Datos!O472),AND(OR(O$1005="",Datos!O472&gt;=O$1005),OR(O$1006="",Datos!O472&lt;=O$1006)),FALSE),IF(ISNUMBER(Datos!O472),AND(Datos!O472=INT(Datos!O472),AND(OR(O$1005="",Datos!O472&gt;=O$1005),OR(O$1006="",Datos!O472&lt;=O$1006))),FALSE),OR(ISNUMBER(FIND(";"&amp;UPPER(TRIM(Datos!O472&amp;""))&amp;"=",O$1007)),ISNUMBER(FIND(";"&amp;UPPER(TRIM(Datos!O472&amp;""))&amp;";",O$1007))),OR(UPPER(TRIM(Datos!O472&amp;""))="SÍ",UPPER(TRIM(Datos!O472&amp;""))="SI",UPPER(TRIM(Datos!O472&amp;""))="NO"),IF(ISNUMBER(Datos!O472),AND(OR(O$1005="",Datos!O472&gt;=O$1005),OR(O$1006="",Datos!O472&lt;=O$1006)),FALSE),TRUE))))</f>
        <v>0.0</v>
      </c>
      <c r="P472">
        <f>IF(Datos!P472="",0,IF(AND(P$1008&lt;&gt;"",Datos!P472=P$1008),0,IF(P$1004=0,0,1-CHOOSE(P$1004,IF(ISNUMBER(Datos!P472),AND(OR(P$1005="",Datos!P472&gt;=P$1005),OR(P$1006="",Datos!P472&lt;=P$1006)),FALSE),IF(ISNUMBER(Datos!P472),AND(Datos!P472=INT(Datos!P472),AND(OR(P$1005="",Datos!P472&gt;=P$1005),OR(P$1006="",Datos!P472&lt;=P$1006))),FALSE),OR(ISNUMBER(FIND(";"&amp;UPPER(TRIM(Datos!P472&amp;""))&amp;"=",P$1007)),ISNUMBER(FIND(";"&amp;UPPER(TRIM(Datos!P472&amp;""))&amp;";",P$1007))),OR(UPPER(TRIM(Datos!P472&amp;""))="SÍ",UPPER(TRIM(Datos!P472&amp;""))="SI",UPPER(TRIM(Datos!P472&amp;""))="NO"),IF(ISNUMBER(Datos!P472),AND(OR(P$1005="",Datos!P472&gt;=P$1005),OR(P$1006="",Datos!P472&lt;=P$1006)),FALSE),TRUE))))</f>
        <v>0.0</v>
      </c>
      <c r="Q472">
        <f>IF(Datos!Q472="",0,IF(AND(Q$1008&lt;&gt;"",Datos!Q472=Q$1008),0,IF(Q$1004=0,0,1-CHOOSE(Q$1004,IF(ISNUMBER(Datos!Q472),AND(OR(Q$1005="",Datos!Q472&gt;=Q$1005),OR(Q$1006="",Datos!Q472&lt;=Q$1006)),FALSE),IF(ISNUMBER(Datos!Q472),AND(Datos!Q472=INT(Datos!Q472),AND(OR(Q$1005="",Datos!Q472&gt;=Q$1005),OR(Q$1006="",Datos!Q472&lt;=Q$1006))),FALSE),OR(ISNUMBER(FIND(";"&amp;UPPER(TRIM(Datos!Q472&amp;""))&amp;"=",Q$1007)),ISNUMBER(FIND(";"&amp;UPPER(TRIM(Datos!Q472&amp;""))&amp;";",Q$1007))),OR(UPPER(TRIM(Datos!Q472&amp;""))="SÍ",UPPER(TRIM(Datos!Q472&amp;""))="SI",UPPER(TRIM(Datos!Q472&amp;""))="NO"),IF(ISNUMBER(Datos!Q472),AND(OR(Q$1005="",Datos!Q472&gt;=Q$1005),OR(Q$1006="",Datos!Q472&lt;=Q$1006)),FALSE),TRUE))))</f>
        <v>0.0</v>
      </c>
      <c r="R472">
        <f>IF(Datos!R472="",0,IF(AND(R$1008&lt;&gt;"",Datos!R472=R$1008),0,IF(R$1004=0,0,1-CHOOSE(R$1004,IF(ISNUMBER(Datos!R472),AND(OR(R$1005="",Datos!R472&gt;=R$1005),OR(R$1006="",Datos!R472&lt;=R$1006)),FALSE),IF(ISNUMBER(Datos!R472),AND(Datos!R472=INT(Datos!R472),AND(OR(R$1005="",Datos!R472&gt;=R$1005),OR(R$1006="",Datos!R472&lt;=R$1006))),FALSE),OR(ISNUMBER(FIND(";"&amp;UPPER(TRIM(Datos!R472&amp;""))&amp;"=",R$1007)),ISNUMBER(FIND(";"&amp;UPPER(TRIM(Datos!R472&amp;""))&amp;";",R$1007))),OR(UPPER(TRIM(Datos!R472&amp;""))="SÍ",UPPER(TRIM(Datos!R472&amp;""))="SI",UPPER(TRIM(Datos!R472&amp;""))="NO"),IF(ISNUMBER(Datos!R472),AND(OR(R$1005="",Datos!R472&gt;=R$1005),OR(R$1006="",Datos!R472&lt;=R$1006)),FALSE),TRUE))))</f>
        <v>0.0</v>
      </c>
      <c r="S472">
        <f>IF(Datos!S472="",0,IF(AND(S$1008&lt;&gt;"",Datos!S472=S$1008),0,IF(S$1004=0,0,1-CHOOSE(S$1004,IF(ISNUMBER(Datos!S472),AND(OR(S$1005="",Datos!S472&gt;=S$1005),OR(S$1006="",Datos!S472&lt;=S$1006)),FALSE),IF(ISNUMBER(Datos!S472),AND(Datos!S472=INT(Datos!S472),AND(OR(S$1005="",Datos!S472&gt;=S$1005),OR(S$1006="",Datos!S472&lt;=S$1006))),FALSE),OR(ISNUMBER(FIND(";"&amp;UPPER(TRIM(Datos!S472&amp;""))&amp;"=",S$1007)),ISNUMBER(FIND(";"&amp;UPPER(TRIM(Datos!S472&amp;""))&amp;";",S$1007))),OR(UPPER(TRIM(Datos!S472&amp;""))="SÍ",UPPER(TRIM(Datos!S472&amp;""))="SI",UPPER(TRIM(Datos!S472&amp;""))="NO"),IF(ISNUMBER(Datos!S472),AND(OR(S$1005="",Datos!S472&gt;=S$1005),OR(S$1006="",Datos!S472&lt;=S$1006)),FALSE),TRUE))))</f>
        <v>0.0</v>
      </c>
      <c r="T472">
        <f>IF(Datos!T472="",0,IF(AND(T$1008&lt;&gt;"",Datos!T472=T$1008),0,IF(T$1004=0,0,1-CHOOSE(T$1004,IF(ISNUMBER(Datos!T472),AND(OR(T$1005="",Datos!T472&gt;=T$1005),OR(T$1006="",Datos!T472&lt;=T$1006)),FALSE),IF(ISNUMBER(Datos!T472),AND(Datos!T472=INT(Datos!T472),AND(OR(T$1005="",Datos!T472&gt;=T$1005),OR(T$1006="",Datos!T472&lt;=T$1006))),FALSE),OR(ISNUMBER(FIND(";"&amp;UPPER(TRIM(Datos!T472&amp;""))&amp;"=",T$1007)),ISNUMBER(FIND(";"&amp;UPPER(TRIM(Datos!T472&amp;""))&amp;";",T$1007))),OR(UPPER(TRIM(Datos!T472&amp;""))="SÍ",UPPER(TRIM(Datos!T472&amp;""))="SI",UPPER(TRIM(Datos!T472&amp;""))="NO"),IF(ISNUMBER(Datos!T472),AND(OR(T$1005="",Datos!T472&gt;=T$1005),OR(T$1006="",Datos!T472&lt;=T$1006)),FALSE),TRUE))))</f>
        <v>0.0</v>
      </c>
      <c r="U472">
        <f>IF(Datos!U472="",0,IF(AND(U$1008&lt;&gt;"",Datos!U472=U$1008),0,IF(U$1004=0,0,1-CHOOSE(U$1004,IF(ISNUMBER(Datos!U472),AND(OR(U$1005="",Datos!U472&gt;=U$1005),OR(U$1006="",Datos!U472&lt;=U$1006)),FALSE),IF(ISNUMBER(Datos!U472),AND(Datos!U472=INT(Datos!U472),AND(OR(U$1005="",Datos!U472&gt;=U$1005),OR(U$1006="",Datos!U472&lt;=U$1006))),FALSE),OR(ISNUMBER(FIND(";"&amp;UPPER(TRIM(Datos!U472&amp;""))&amp;"=",U$1007)),ISNUMBER(FIND(";"&amp;UPPER(TRIM(Datos!U472&amp;""))&amp;";",U$1007))),OR(UPPER(TRIM(Datos!U472&amp;""))="SÍ",UPPER(TRIM(Datos!U472&amp;""))="SI",UPPER(TRIM(Datos!U472&amp;""))="NO"),IF(ISNUMBER(Datos!U472),AND(OR(U$1005="",Datos!U472&gt;=U$1005),OR(U$1006="",Datos!U472&lt;=U$1006)),FALSE),TRUE))))</f>
        <v>0.0</v>
      </c>
      <c r="V472">
        <f>IF(Datos!V472="",0,IF(AND(V$1008&lt;&gt;"",Datos!V472=V$1008),0,IF(V$1004=0,0,1-CHOOSE(V$1004,IF(ISNUMBER(Datos!V472),AND(OR(V$1005="",Datos!V472&gt;=V$1005),OR(V$1006="",Datos!V472&lt;=V$1006)),FALSE),IF(ISNUMBER(Datos!V472),AND(Datos!V472=INT(Datos!V472),AND(OR(V$1005="",Datos!V472&gt;=V$1005),OR(V$1006="",Datos!V472&lt;=V$1006))),FALSE),OR(ISNUMBER(FIND(";"&amp;UPPER(TRIM(Datos!V472&amp;""))&amp;"=",V$1007)),ISNUMBER(FIND(";"&amp;UPPER(TRIM(Datos!V472&amp;""))&amp;";",V$1007))),OR(UPPER(TRIM(Datos!V472&amp;""))="SÍ",UPPER(TRIM(Datos!V472&amp;""))="SI",UPPER(TRIM(Datos!V472&amp;""))="NO"),IF(ISNUMBER(Datos!V472),AND(OR(V$1005="",Datos!V472&gt;=V$1005),OR(V$1006="",Datos!V472&lt;=V$1006)),FALSE),TRUE))))</f>
        <v>0.0</v>
      </c>
      <c r="W472">
        <f>IF(Datos!W472="",0,IF(AND(W$1008&lt;&gt;"",Datos!W472=W$1008),0,IF(W$1004=0,0,1-CHOOSE(W$1004,IF(ISNUMBER(Datos!W472),AND(OR(W$1005="",Datos!W472&gt;=W$1005),OR(W$1006="",Datos!W472&lt;=W$1006)),FALSE),IF(ISNUMBER(Datos!W472),AND(Datos!W472=INT(Datos!W472),AND(OR(W$1005="",Datos!W472&gt;=W$1005),OR(W$1006="",Datos!W472&lt;=W$1006))),FALSE),OR(ISNUMBER(FIND(";"&amp;UPPER(TRIM(Datos!W472&amp;""))&amp;"=",W$1007)),ISNUMBER(FIND(";"&amp;UPPER(TRIM(Datos!W472&amp;""))&amp;";",W$1007))),OR(UPPER(TRIM(Datos!W472&amp;""))="SÍ",UPPER(TRIM(Datos!W472&amp;""))="SI",UPPER(TRIM(Datos!W472&amp;""))="NO"),IF(ISNUMBER(Datos!W472),AND(OR(W$1005="",Datos!W472&gt;=W$1005),OR(W$1006="",Datos!W472&lt;=W$1006)),FALSE),TRUE))))</f>
        <v>0.0</v>
      </c>
      <c r="X472">
        <f>IF(Datos!X472="",0,IF(AND(X$1008&lt;&gt;"",Datos!X472=X$1008),0,IF(X$1004=0,0,1-CHOOSE(X$1004,IF(ISNUMBER(Datos!X472),AND(OR(X$1005="",Datos!X472&gt;=X$1005),OR(X$1006="",Datos!X472&lt;=X$1006)),FALSE),IF(ISNUMBER(Datos!X472),AND(Datos!X472=INT(Datos!X472),AND(OR(X$1005="",Datos!X472&gt;=X$1005),OR(X$1006="",Datos!X472&lt;=X$1006))),FALSE),OR(ISNUMBER(FIND(";"&amp;UPPER(TRIM(Datos!X472&amp;""))&amp;"=",X$1007)),ISNUMBER(FIND(";"&amp;UPPER(TRIM(Datos!X472&amp;""))&amp;";",X$1007))),OR(UPPER(TRIM(Datos!X472&amp;""))="SÍ",UPPER(TRIM(Datos!X472&amp;""))="SI",UPPER(TRIM(Datos!X472&amp;""))="NO"),IF(ISNUMBER(Datos!X472),AND(OR(X$1005="",Datos!X472&gt;=X$1005),OR(X$1006="",Datos!X472&lt;=X$1006)),FALSE),TRUE))))</f>
        <v>0.0</v>
      </c>
      <c r="Y472">
        <f>IF(Datos!Y472="",0,IF(AND(Y$1008&lt;&gt;"",Datos!Y472=Y$1008),0,IF(Y$1004=0,0,1-CHOOSE(Y$1004,IF(ISNUMBER(Datos!Y472),AND(OR(Y$1005="",Datos!Y472&gt;=Y$1005),OR(Y$1006="",Datos!Y472&lt;=Y$1006)),FALSE),IF(ISNUMBER(Datos!Y472),AND(Datos!Y472=INT(Datos!Y472),AND(OR(Y$1005="",Datos!Y472&gt;=Y$1005),OR(Y$1006="",Datos!Y472&lt;=Y$1006))),FALSE),OR(ISNUMBER(FIND(";"&amp;UPPER(TRIM(Datos!Y472&amp;""))&amp;"=",Y$1007)),ISNUMBER(FIND(";"&amp;UPPER(TRIM(Datos!Y472&amp;""))&amp;";",Y$1007))),OR(UPPER(TRIM(Datos!Y472&amp;""))="SÍ",UPPER(TRIM(Datos!Y472&amp;""))="SI",UPPER(TRIM(Datos!Y472&amp;""))="NO"),IF(ISNUMBER(Datos!Y472),AND(OR(Y$1005="",Datos!Y472&gt;=Y$1005),OR(Y$1006="",Datos!Y472&lt;=Y$1006)),FALSE),TRUE))))</f>
        <v>0.0</v>
      </c>
      <c r="Z472">
        <f>IF(Datos!Z472="",0,IF(AND(Z$1008&lt;&gt;"",Datos!Z472=Z$1008),0,IF(Z$1004=0,0,1-CHOOSE(Z$1004,IF(ISNUMBER(Datos!Z472),AND(OR(Z$1005="",Datos!Z472&gt;=Z$1005),OR(Z$1006="",Datos!Z472&lt;=Z$1006)),FALSE),IF(ISNUMBER(Datos!Z472),AND(Datos!Z472=INT(Datos!Z472),AND(OR(Z$1005="",Datos!Z472&gt;=Z$1005),OR(Z$1006="",Datos!Z472&lt;=Z$1006))),FALSE),OR(ISNUMBER(FIND(";"&amp;UPPER(TRIM(Datos!Z472&amp;""))&amp;"=",Z$1007)),ISNUMBER(FIND(";"&amp;UPPER(TRIM(Datos!Z472&amp;""))&amp;";",Z$1007))),OR(UPPER(TRIM(Datos!Z472&amp;""))="SÍ",UPPER(TRIM(Datos!Z472&amp;""))="SI",UPPER(TRIM(Datos!Z472&amp;""))="NO"),IF(ISNUMBER(Datos!Z472),AND(OR(Z$1005="",Datos!Z472&gt;=Z$1005),OR(Z$1006="",Datos!Z472&lt;=Z$1006)),FALSE),TRUE))))</f>
        <v>0.0</v>
      </c>
      <c r="AA472">
        <f>IF(Datos!AA472="",0,IF(AND(AA$1008&lt;&gt;"",Datos!AA472=AA$1008),0,IF(AA$1004=0,0,1-CHOOSE(AA$1004,IF(ISNUMBER(Datos!AA472),AND(OR(AA$1005="",Datos!AA472&gt;=AA$1005),OR(AA$1006="",Datos!AA472&lt;=AA$1006)),FALSE),IF(ISNUMBER(Datos!AA472),AND(Datos!AA472=INT(Datos!AA472),AND(OR(AA$1005="",Datos!AA472&gt;=AA$1005),OR(AA$1006="",Datos!AA472&lt;=AA$1006))),FALSE),OR(ISNUMBER(FIND(";"&amp;UPPER(TRIM(Datos!AA472&amp;""))&amp;"=",AA$1007)),ISNUMBER(FIND(";"&amp;UPPER(TRIM(Datos!AA472&amp;""))&amp;";",AA$1007))),OR(UPPER(TRIM(Datos!AA472&amp;""))="SÍ",UPPER(TRIM(Datos!AA472&amp;""))="SI",UPPER(TRIM(Datos!AA472&amp;""))="NO"),IF(ISNUMBER(Datos!AA472),AND(OR(AA$1005="",Datos!AA472&gt;=AA$1005),OR(AA$1006="",Datos!AA472&lt;=AA$1006)),FALSE),TRUE))))</f>
        <v>0.0</v>
      </c>
      <c r="AB472">
        <f>IF(Datos!AB472="",0,IF(AND(AB$1008&lt;&gt;"",Datos!AB472=AB$1008),0,IF(AB$1004=0,0,1-CHOOSE(AB$1004,IF(ISNUMBER(Datos!AB472),AND(OR(AB$1005="",Datos!AB472&gt;=AB$1005),OR(AB$1006="",Datos!AB472&lt;=AB$1006)),FALSE),IF(ISNUMBER(Datos!AB472),AND(Datos!AB472=INT(Datos!AB472),AND(OR(AB$1005="",Datos!AB472&gt;=AB$1005),OR(AB$1006="",Datos!AB472&lt;=AB$1006))),FALSE),OR(ISNUMBER(FIND(";"&amp;UPPER(TRIM(Datos!AB472&amp;""))&amp;"=",AB$1007)),ISNUMBER(FIND(";"&amp;UPPER(TRIM(Datos!AB472&amp;""))&amp;";",AB$1007))),OR(UPPER(TRIM(Datos!AB472&amp;""))="SÍ",UPPER(TRIM(Datos!AB472&amp;""))="SI",UPPER(TRIM(Datos!AB472&amp;""))="NO"),IF(ISNUMBER(Datos!AB472),AND(OR(AB$1005="",Datos!AB472&gt;=AB$1005),OR(AB$1006="",Datos!AB472&lt;=AB$1006)),FALSE),TRUE))))</f>
        <v>0.0</v>
      </c>
      <c r="AC472">
        <f>IF(Datos!AC472="",0,IF(AND(AC$1008&lt;&gt;"",Datos!AC472=AC$1008),0,IF(AC$1004=0,0,1-CHOOSE(AC$1004,IF(ISNUMBER(Datos!AC472),AND(OR(AC$1005="",Datos!AC472&gt;=AC$1005),OR(AC$1006="",Datos!AC472&lt;=AC$1006)),FALSE),IF(ISNUMBER(Datos!AC472),AND(Datos!AC472=INT(Datos!AC472),AND(OR(AC$1005="",Datos!AC472&gt;=AC$1005),OR(AC$1006="",Datos!AC472&lt;=AC$1006))),FALSE),OR(ISNUMBER(FIND(";"&amp;UPPER(TRIM(Datos!AC472&amp;""))&amp;"=",AC$1007)),ISNUMBER(FIND(";"&amp;UPPER(TRIM(Datos!AC472&amp;""))&amp;";",AC$1007))),OR(UPPER(TRIM(Datos!AC472&amp;""))="SÍ",UPPER(TRIM(Datos!AC472&amp;""))="SI",UPPER(TRIM(Datos!AC472&amp;""))="NO"),IF(ISNUMBER(Datos!AC472),AND(OR(AC$1005="",Datos!AC472&gt;=AC$1005),OR(AC$1006="",Datos!AC472&lt;=AC$1006)),FALSE),TRUE))))</f>
        <v>0.0</v>
      </c>
      <c r="AD472">
        <f>IF(Datos!AD472="",0,IF(AND(AD$1008&lt;&gt;"",Datos!AD472=AD$1008),0,IF(AD$1004=0,0,1-CHOOSE(AD$1004,IF(ISNUMBER(Datos!AD472),AND(OR(AD$1005="",Datos!AD472&gt;=AD$1005),OR(AD$1006="",Datos!AD472&lt;=AD$1006)),FALSE),IF(ISNUMBER(Datos!AD472),AND(Datos!AD472=INT(Datos!AD472),AND(OR(AD$1005="",Datos!AD472&gt;=AD$1005),OR(AD$1006="",Datos!AD472&lt;=AD$1006))),FALSE),OR(ISNUMBER(FIND(";"&amp;UPPER(TRIM(Datos!AD472&amp;""))&amp;"=",AD$1007)),ISNUMBER(FIND(";"&amp;UPPER(TRIM(Datos!AD472&amp;""))&amp;";",AD$1007))),OR(UPPER(TRIM(Datos!AD472&amp;""))="SÍ",UPPER(TRIM(Datos!AD472&amp;""))="SI",UPPER(TRIM(Datos!AD472&amp;""))="NO"),IF(ISNUMBER(Datos!AD472),AND(OR(AD$1005="",Datos!AD472&gt;=AD$1005),OR(AD$1006="",Datos!AD472&lt;=AD$1006)),FALSE),TRUE))))</f>
        <v>0.0</v>
      </c>
      <c r="AE472">
        <f>IF(Datos!AE472="",0,IF(AND(AE$1008&lt;&gt;"",Datos!AE472=AE$1008),0,IF(AE$1004=0,0,1-CHOOSE(AE$1004,IF(ISNUMBER(Datos!AE472),AND(OR(AE$1005="",Datos!AE472&gt;=AE$1005),OR(AE$1006="",Datos!AE472&lt;=AE$1006)),FALSE),IF(ISNUMBER(Datos!AE472),AND(Datos!AE472=INT(Datos!AE472),AND(OR(AE$1005="",Datos!AE472&gt;=AE$1005),OR(AE$1006="",Datos!AE472&lt;=AE$1006))),FALSE),OR(ISNUMBER(FIND(";"&amp;UPPER(TRIM(Datos!AE472&amp;""))&amp;"=",AE$1007)),ISNUMBER(FIND(";"&amp;UPPER(TRIM(Datos!AE472&amp;""))&amp;";",AE$1007))),OR(UPPER(TRIM(Datos!AE472&amp;""))="SÍ",UPPER(TRIM(Datos!AE472&amp;""))="SI",UPPER(TRIM(Datos!AE472&amp;""))="NO"),IF(ISNUMBER(Datos!AE472),AND(OR(AE$1005="",Datos!AE472&gt;=AE$1005),OR(AE$1006="",Datos!AE472&lt;=AE$1006)),FALSE),TRUE))))</f>
        <v>0.0</v>
      </c>
    </row>
    <row r="473" spans="2:31">
      <c r="B473">
        <f>IF(Datos!B473="",0,IF(AND(B$1008&lt;&gt;"",Datos!B473=B$1008),0,IF(B$1004=0,0,1-CHOOSE(B$1004,IF(ISNUMBER(Datos!B473),AND(OR(B$1005="",Datos!B473&gt;=B$1005),OR(B$1006="",Datos!B473&lt;=B$1006)),FALSE),IF(ISNUMBER(Datos!B473),AND(Datos!B473=INT(Datos!B473),AND(OR(B$1005="",Datos!B473&gt;=B$1005),OR(B$1006="",Datos!B473&lt;=B$1006))),FALSE),OR(ISNUMBER(FIND(";"&amp;UPPER(TRIM(Datos!B473&amp;""))&amp;"=",B$1007)),ISNUMBER(FIND(";"&amp;UPPER(TRIM(Datos!B473&amp;""))&amp;";",B$1007))),OR(UPPER(TRIM(Datos!B473&amp;""))="SÍ",UPPER(TRIM(Datos!B473&amp;""))="SI",UPPER(TRIM(Datos!B473&amp;""))="NO"),IF(ISNUMBER(Datos!B473),AND(OR(B$1005="",Datos!B473&gt;=B$1005),OR(B$1006="",Datos!B473&lt;=B$1006)),FALSE),TRUE))))</f>
        <v>0.0</v>
      </c>
      <c r="C473">
        <f>IF(Datos!C473="",0,IF(AND(C$1008&lt;&gt;"",Datos!C473=C$1008),0,IF(C$1004=0,0,1-CHOOSE(C$1004,IF(ISNUMBER(Datos!C473),AND(OR(C$1005="",Datos!C473&gt;=C$1005),OR(C$1006="",Datos!C473&lt;=C$1006)),FALSE),IF(ISNUMBER(Datos!C473),AND(Datos!C473=INT(Datos!C473),AND(OR(C$1005="",Datos!C473&gt;=C$1005),OR(C$1006="",Datos!C473&lt;=C$1006))),FALSE),OR(ISNUMBER(FIND(";"&amp;UPPER(TRIM(Datos!C473&amp;""))&amp;"=",C$1007)),ISNUMBER(FIND(";"&amp;UPPER(TRIM(Datos!C473&amp;""))&amp;";",C$1007))),OR(UPPER(TRIM(Datos!C473&amp;""))="SÍ",UPPER(TRIM(Datos!C473&amp;""))="SI",UPPER(TRIM(Datos!C473&amp;""))="NO"),IF(ISNUMBER(Datos!C473),AND(OR(C$1005="",Datos!C473&gt;=C$1005),OR(C$1006="",Datos!C473&lt;=C$1006)),FALSE),TRUE))))</f>
        <v>0.0</v>
      </c>
      <c r="D473">
        <f>IF(Datos!D473="",0,IF(AND(D$1008&lt;&gt;"",Datos!D473=D$1008),0,IF(D$1004=0,0,1-CHOOSE(D$1004,IF(ISNUMBER(Datos!D473),AND(OR(D$1005="",Datos!D473&gt;=D$1005),OR(D$1006="",Datos!D473&lt;=D$1006)),FALSE),IF(ISNUMBER(Datos!D473),AND(Datos!D473=INT(Datos!D473),AND(OR(D$1005="",Datos!D473&gt;=D$1005),OR(D$1006="",Datos!D473&lt;=D$1006))),FALSE),OR(ISNUMBER(FIND(";"&amp;UPPER(TRIM(Datos!D473&amp;""))&amp;"=",D$1007)),ISNUMBER(FIND(";"&amp;UPPER(TRIM(Datos!D473&amp;""))&amp;";",D$1007))),OR(UPPER(TRIM(Datos!D473&amp;""))="SÍ",UPPER(TRIM(Datos!D473&amp;""))="SI",UPPER(TRIM(Datos!D473&amp;""))="NO"),IF(ISNUMBER(Datos!D473),AND(OR(D$1005="",Datos!D473&gt;=D$1005),OR(D$1006="",Datos!D473&lt;=D$1006)),FALSE),TRUE))))</f>
        <v>0.0</v>
      </c>
      <c r="E473">
        <f>IF(Datos!E473="",0,IF(AND(E$1008&lt;&gt;"",Datos!E473=E$1008),0,IF(E$1004=0,0,1-CHOOSE(E$1004,IF(ISNUMBER(Datos!E473),AND(OR(E$1005="",Datos!E473&gt;=E$1005),OR(E$1006="",Datos!E473&lt;=E$1006)),FALSE),IF(ISNUMBER(Datos!E473),AND(Datos!E473=INT(Datos!E473),AND(OR(E$1005="",Datos!E473&gt;=E$1005),OR(E$1006="",Datos!E473&lt;=E$1006))),FALSE),OR(ISNUMBER(FIND(";"&amp;UPPER(TRIM(Datos!E473&amp;""))&amp;"=",E$1007)),ISNUMBER(FIND(";"&amp;UPPER(TRIM(Datos!E473&amp;""))&amp;";",E$1007))),OR(UPPER(TRIM(Datos!E473&amp;""))="SÍ",UPPER(TRIM(Datos!E473&amp;""))="SI",UPPER(TRIM(Datos!E473&amp;""))="NO"),IF(ISNUMBER(Datos!E473),AND(OR(E$1005="",Datos!E473&gt;=E$1005),OR(E$1006="",Datos!E473&lt;=E$1006)),FALSE),TRUE))))</f>
        <v>0.0</v>
      </c>
      <c r="F473">
        <f>IF(Datos!F473="",0,IF(AND(F$1008&lt;&gt;"",Datos!F473=F$1008),0,IF(F$1004=0,0,1-CHOOSE(F$1004,IF(ISNUMBER(Datos!F473),AND(OR(F$1005="",Datos!F473&gt;=F$1005),OR(F$1006="",Datos!F473&lt;=F$1006)),FALSE),IF(ISNUMBER(Datos!F473),AND(Datos!F473=INT(Datos!F473),AND(OR(F$1005="",Datos!F473&gt;=F$1005),OR(F$1006="",Datos!F473&lt;=F$1006))),FALSE),OR(ISNUMBER(FIND(";"&amp;UPPER(TRIM(Datos!F473&amp;""))&amp;"=",F$1007)),ISNUMBER(FIND(";"&amp;UPPER(TRIM(Datos!F473&amp;""))&amp;";",F$1007))),OR(UPPER(TRIM(Datos!F473&amp;""))="SÍ",UPPER(TRIM(Datos!F473&amp;""))="SI",UPPER(TRIM(Datos!F473&amp;""))="NO"),IF(ISNUMBER(Datos!F473),AND(OR(F$1005="",Datos!F473&gt;=F$1005),OR(F$1006="",Datos!F473&lt;=F$1006)),FALSE),TRUE))))</f>
        <v>0.0</v>
      </c>
      <c r="G473">
        <f>IF(Datos!G473="",0,IF(AND(G$1008&lt;&gt;"",Datos!G473=G$1008),0,IF(G$1004=0,0,1-CHOOSE(G$1004,IF(ISNUMBER(Datos!G473),AND(OR(G$1005="",Datos!G473&gt;=G$1005),OR(G$1006="",Datos!G473&lt;=G$1006)),FALSE),IF(ISNUMBER(Datos!G473),AND(Datos!G473=INT(Datos!G473),AND(OR(G$1005="",Datos!G473&gt;=G$1005),OR(G$1006="",Datos!G473&lt;=G$1006))),FALSE),OR(ISNUMBER(FIND(";"&amp;UPPER(TRIM(Datos!G473&amp;""))&amp;"=",G$1007)),ISNUMBER(FIND(";"&amp;UPPER(TRIM(Datos!G473&amp;""))&amp;";",G$1007))),OR(UPPER(TRIM(Datos!G473&amp;""))="SÍ",UPPER(TRIM(Datos!G473&amp;""))="SI",UPPER(TRIM(Datos!G473&amp;""))="NO"),IF(ISNUMBER(Datos!G473),AND(OR(G$1005="",Datos!G473&gt;=G$1005),OR(G$1006="",Datos!G473&lt;=G$1006)),FALSE),TRUE))))</f>
        <v>0.0</v>
      </c>
      <c r="H473">
        <f>IF(Datos!H473="",0,IF(AND(H$1008&lt;&gt;"",Datos!H473=H$1008),0,IF(H$1004=0,0,1-CHOOSE(H$1004,IF(ISNUMBER(Datos!H473),AND(OR(H$1005="",Datos!H473&gt;=H$1005),OR(H$1006="",Datos!H473&lt;=H$1006)),FALSE),IF(ISNUMBER(Datos!H473),AND(Datos!H473=INT(Datos!H473),AND(OR(H$1005="",Datos!H473&gt;=H$1005),OR(H$1006="",Datos!H473&lt;=H$1006))),FALSE),OR(ISNUMBER(FIND(";"&amp;UPPER(TRIM(Datos!H473&amp;""))&amp;"=",H$1007)),ISNUMBER(FIND(";"&amp;UPPER(TRIM(Datos!H473&amp;""))&amp;";",H$1007))),OR(UPPER(TRIM(Datos!H473&amp;""))="SÍ",UPPER(TRIM(Datos!H473&amp;""))="SI",UPPER(TRIM(Datos!H473&amp;""))="NO"),IF(ISNUMBER(Datos!H473),AND(OR(H$1005="",Datos!H473&gt;=H$1005),OR(H$1006="",Datos!H473&lt;=H$1006)),FALSE),TRUE))))</f>
        <v>0.0</v>
      </c>
      <c r="I473">
        <f>IF(Datos!I473="",0,IF(AND(I$1008&lt;&gt;"",Datos!I473=I$1008),0,IF(I$1004=0,0,1-CHOOSE(I$1004,IF(ISNUMBER(Datos!I473),AND(OR(I$1005="",Datos!I473&gt;=I$1005),OR(I$1006="",Datos!I473&lt;=I$1006)),FALSE),IF(ISNUMBER(Datos!I473),AND(Datos!I473=INT(Datos!I473),AND(OR(I$1005="",Datos!I473&gt;=I$1005),OR(I$1006="",Datos!I473&lt;=I$1006))),FALSE),OR(ISNUMBER(FIND(";"&amp;UPPER(TRIM(Datos!I473&amp;""))&amp;"=",I$1007)),ISNUMBER(FIND(";"&amp;UPPER(TRIM(Datos!I473&amp;""))&amp;";",I$1007))),OR(UPPER(TRIM(Datos!I473&amp;""))="SÍ",UPPER(TRIM(Datos!I473&amp;""))="SI",UPPER(TRIM(Datos!I473&amp;""))="NO"),IF(ISNUMBER(Datos!I473),AND(OR(I$1005="",Datos!I473&gt;=I$1005),OR(I$1006="",Datos!I473&lt;=I$1006)),FALSE),TRUE))))</f>
        <v>0.0</v>
      </c>
      <c r="J473">
        <f>IF(Datos!J473="",0,IF(AND(J$1008&lt;&gt;"",Datos!J473=J$1008),0,IF(J$1004=0,0,1-CHOOSE(J$1004,IF(ISNUMBER(Datos!J473),AND(OR(J$1005="",Datos!J473&gt;=J$1005),OR(J$1006="",Datos!J473&lt;=J$1006)),FALSE),IF(ISNUMBER(Datos!J473),AND(Datos!J473=INT(Datos!J473),AND(OR(J$1005="",Datos!J473&gt;=J$1005),OR(J$1006="",Datos!J473&lt;=J$1006))),FALSE),OR(ISNUMBER(FIND(";"&amp;UPPER(TRIM(Datos!J473&amp;""))&amp;"=",J$1007)),ISNUMBER(FIND(";"&amp;UPPER(TRIM(Datos!J473&amp;""))&amp;";",J$1007))),OR(UPPER(TRIM(Datos!J473&amp;""))="SÍ",UPPER(TRIM(Datos!J473&amp;""))="SI",UPPER(TRIM(Datos!J473&amp;""))="NO"),IF(ISNUMBER(Datos!J473),AND(OR(J$1005="",Datos!J473&gt;=J$1005),OR(J$1006="",Datos!J473&lt;=J$1006)),FALSE),TRUE))))</f>
        <v>0.0</v>
      </c>
      <c r="K473">
        <f>IF(Datos!K473="",0,IF(AND(K$1008&lt;&gt;"",Datos!K473=K$1008),0,IF(K$1004=0,0,1-CHOOSE(K$1004,IF(ISNUMBER(Datos!K473),AND(OR(K$1005="",Datos!K473&gt;=K$1005),OR(K$1006="",Datos!K473&lt;=K$1006)),FALSE),IF(ISNUMBER(Datos!K473),AND(Datos!K473=INT(Datos!K473),AND(OR(K$1005="",Datos!K473&gt;=K$1005),OR(K$1006="",Datos!K473&lt;=K$1006))),FALSE),OR(ISNUMBER(FIND(";"&amp;UPPER(TRIM(Datos!K473&amp;""))&amp;"=",K$1007)),ISNUMBER(FIND(";"&amp;UPPER(TRIM(Datos!K473&amp;""))&amp;";",K$1007))),OR(UPPER(TRIM(Datos!K473&amp;""))="SÍ",UPPER(TRIM(Datos!K473&amp;""))="SI",UPPER(TRIM(Datos!K473&amp;""))="NO"),IF(ISNUMBER(Datos!K473),AND(OR(K$1005="",Datos!K473&gt;=K$1005),OR(K$1006="",Datos!K473&lt;=K$1006)),FALSE),TRUE))))</f>
        <v>0.0</v>
      </c>
      <c r="L473">
        <f>IF(Datos!L473="",0,IF(AND(L$1008&lt;&gt;"",Datos!L473=L$1008),0,IF(L$1004=0,0,1-CHOOSE(L$1004,IF(ISNUMBER(Datos!L473),AND(OR(L$1005="",Datos!L473&gt;=L$1005),OR(L$1006="",Datos!L473&lt;=L$1006)),FALSE),IF(ISNUMBER(Datos!L473),AND(Datos!L473=INT(Datos!L473),AND(OR(L$1005="",Datos!L473&gt;=L$1005),OR(L$1006="",Datos!L473&lt;=L$1006))),FALSE),OR(ISNUMBER(FIND(";"&amp;UPPER(TRIM(Datos!L473&amp;""))&amp;"=",L$1007)),ISNUMBER(FIND(";"&amp;UPPER(TRIM(Datos!L473&amp;""))&amp;";",L$1007))),OR(UPPER(TRIM(Datos!L473&amp;""))="SÍ",UPPER(TRIM(Datos!L473&amp;""))="SI",UPPER(TRIM(Datos!L473&amp;""))="NO"),IF(ISNUMBER(Datos!L473),AND(OR(L$1005="",Datos!L473&gt;=L$1005),OR(L$1006="",Datos!L473&lt;=L$1006)),FALSE),TRUE))))</f>
        <v>0.0</v>
      </c>
      <c r="M473">
        <f>IF(Datos!M473="",0,IF(AND(M$1008&lt;&gt;"",Datos!M473=M$1008),0,IF(M$1004=0,0,1-CHOOSE(M$1004,IF(ISNUMBER(Datos!M473),AND(OR(M$1005="",Datos!M473&gt;=M$1005),OR(M$1006="",Datos!M473&lt;=M$1006)),FALSE),IF(ISNUMBER(Datos!M473),AND(Datos!M473=INT(Datos!M473),AND(OR(M$1005="",Datos!M473&gt;=M$1005),OR(M$1006="",Datos!M473&lt;=M$1006))),FALSE),OR(ISNUMBER(FIND(";"&amp;UPPER(TRIM(Datos!M473&amp;""))&amp;"=",M$1007)),ISNUMBER(FIND(";"&amp;UPPER(TRIM(Datos!M473&amp;""))&amp;";",M$1007))),OR(UPPER(TRIM(Datos!M473&amp;""))="SÍ",UPPER(TRIM(Datos!M473&amp;""))="SI",UPPER(TRIM(Datos!M473&amp;""))="NO"),IF(ISNUMBER(Datos!M473),AND(OR(M$1005="",Datos!M473&gt;=M$1005),OR(M$1006="",Datos!M473&lt;=M$1006)),FALSE),TRUE))))</f>
        <v>0.0</v>
      </c>
      <c r="N473">
        <f>IF(Datos!N473="",0,IF(AND(N$1008&lt;&gt;"",Datos!N473=N$1008),0,IF(N$1004=0,0,1-CHOOSE(N$1004,IF(ISNUMBER(Datos!N473),AND(OR(N$1005="",Datos!N473&gt;=N$1005),OR(N$1006="",Datos!N473&lt;=N$1006)),FALSE),IF(ISNUMBER(Datos!N473),AND(Datos!N473=INT(Datos!N473),AND(OR(N$1005="",Datos!N473&gt;=N$1005),OR(N$1006="",Datos!N473&lt;=N$1006))),FALSE),OR(ISNUMBER(FIND(";"&amp;UPPER(TRIM(Datos!N473&amp;""))&amp;"=",N$1007)),ISNUMBER(FIND(";"&amp;UPPER(TRIM(Datos!N473&amp;""))&amp;";",N$1007))),OR(UPPER(TRIM(Datos!N473&amp;""))="SÍ",UPPER(TRIM(Datos!N473&amp;""))="SI",UPPER(TRIM(Datos!N473&amp;""))="NO"),IF(ISNUMBER(Datos!N473),AND(OR(N$1005="",Datos!N473&gt;=N$1005),OR(N$1006="",Datos!N473&lt;=N$1006)),FALSE),TRUE))))</f>
        <v>0.0</v>
      </c>
      <c r="O473">
        <f>IF(Datos!O473="",0,IF(AND(O$1008&lt;&gt;"",Datos!O473=O$1008),0,IF(O$1004=0,0,1-CHOOSE(O$1004,IF(ISNUMBER(Datos!O473),AND(OR(O$1005="",Datos!O473&gt;=O$1005),OR(O$1006="",Datos!O473&lt;=O$1006)),FALSE),IF(ISNUMBER(Datos!O473),AND(Datos!O473=INT(Datos!O473),AND(OR(O$1005="",Datos!O473&gt;=O$1005),OR(O$1006="",Datos!O473&lt;=O$1006))),FALSE),OR(ISNUMBER(FIND(";"&amp;UPPER(TRIM(Datos!O473&amp;""))&amp;"=",O$1007)),ISNUMBER(FIND(";"&amp;UPPER(TRIM(Datos!O473&amp;""))&amp;";",O$1007))),OR(UPPER(TRIM(Datos!O473&amp;""))="SÍ",UPPER(TRIM(Datos!O473&amp;""))="SI",UPPER(TRIM(Datos!O473&amp;""))="NO"),IF(ISNUMBER(Datos!O473),AND(OR(O$1005="",Datos!O473&gt;=O$1005),OR(O$1006="",Datos!O473&lt;=O$1006)),FALSE),TRUE))))</f>
        <v>0.0</v>
      </c>
      <c r="P473">
        <f>IF(Datos!P473="",0,IF(AND(P$1008&lt;&gt;"",Datos!P473=P$1008),0,IF(P$1004=0,0,1-CHOOSE(P$1004,IF(ISNUMBER(Datos!P473),AND(OR(P$1005="",Datos!P473&gt;=P$1005),OR(P$1006="",Datos!P473&lt;=P$1006)),FALSE),IF(ISNUMBER(Datos!P473),AND(Datos!P473=INT(Datos!P473),AND(OR(P$1005="",Datos!P473&gt;=P$1005),OR(P$1006="",Datos!P473&lt;=P$1006))),FALSE),OR(ISNUMBER(FIND(";"&amp;UPPER(TRIM(Datos!P473&amp;""))&amp;"=",P$1007)),ISNUMBER(FIND(";"&amp;UPPER(TRIM(Datos!P473&amp;""))&amp;";",P$1007))),OR(UPPER(TRIM(Datos!P473&amp;""))="SÍ",UPPER(TRIM(Datos!P473&amp;""))="SI",UPPER(TRIM(Datos!P473&amp;""))="NO"),IF(ISNUMBER(Datos!P473),AND(OR(P$1005="",Datos!P473&gt;=P$1005),OR(P$1006="",Datos!P473&lt;=P$1006)),FALSE),TRUE))))</f>
        <v>0.0</v>
      </c>
      <c r="Q473">
        <f>IF(Datos!Q473="",0,IF(AND(Q$1008&lt;&gt;"",Datos!Q473=Q$1008),0,IF(Q$1004=0,0,1-CHOOSE(Q$1004,IF(ISNUMBER(Datos!Q473),AND(OR(Q$1005="",Datos!Q473&gt;=Q$1005),OR(Q$1006="",Datos!Q473&lt;=Q$1006)),FALSE),IF(ISNUMBER(Datos!Q473),AND(Datos!Q473=INT(Datos!Q473),AND(OR(Q$1005="",Datos!Q473&gt;=Q$1005),OR(Q$1006="",Datos!Q473&lt;=Q$1006))),FALSE),OR(ISNUMBER(FIND(";"&amp;UPPER(TRIM(Datos!Q473&amp;""))&amp;"=",Q$1007)),ISNUMBER(FIND(";"&amp;UPPER(TRIM(Datos!Q473&amp;""))&amp;";",Q$1007))),OR(UPPER(TRIM(Datos!Q473&amp;""))="SÍ",UPPER(TRIM(Datos!Q473&amp;""))="SI",UPPER(TRIM(Datos!Q473&amp;""))="NO"),IF(ISNUMBER(Datos!Q473),AND(OR(Q$1005="",Datos!Q473&gt;=Q$1005),OR(Q$1006="",Datos!Q473&lt;=Q$1006)),FALSE),TRUE))))</f>
        <v>0.0</v>
      </c>
      <c r="R473">
        <f>IF(Datos!R473="",0,IF(AND(R$1008&lt;&gt;"",Datos!R473=R$1008),0,IF(R$1004=0,0,1-CHOOSE(R$1004,IF(ISNUMBER(Datos!R473),AND(OR(R$1005="",Datos!R473&gt;=R$1005),OR(R$1006="",Datos!R473&lt;=R$1006)),FALSE),IF(ISNUMBER(Datos!R473),AND(Datos!R473=INT(Datos!R473),AND(OR(R$1005="",Datos!R473&gt;=R$1005),OR(R$1006="",Datos!R473&lt;=R$1006))),FALSE),OR(ISNUMBER(FIND(";"&amp;UPPER(TRIM(Datos!R473&amp;""))&amp;"=",R$1007)),ISNUMBER(FIND(";"&amp;UPPER(TRIM(Datos!R473&amp;""))&amp;";",R$1007))),OR(UPPER(TRIM(Datos!R473&amp;""))="SÍ",UPPER(TRIM(Datos!R473&amp;""))="SI",UPPER(TRIM(Datos!R473&amp;""))="NO"),IF(ISNUMBER(Datos!R473),AND(OR(R$1005="",Datos!R473&gt;=R$1005),OR(R$1006="",Datos!R473&lt;=R$1006)),FALSE),TRUE))))</f>
        <v>0.0</v>
      </c>
      <c r="S473">
        <f>IF(Datos!S473="",0,IF(AND(S$1008&lt;&gt;"",Datos!S473=S$1008),0,IF(S$1004=0,0,1-CHOOSE(S$1004,IF(ISNUMBER(Datos!S473),AND(OR(S$1005="",Datos!S473&gt;=S$1005),OR(S$1006="",Datos!S473&lt;=S$1006)),FALSE),IF(ISNUMBER(Datos!S473),AND(Datos!S473=INT(Datos!S473),AND(OR(S$1005="",Datos!S473&gt;=S$1005),OR(S$1006="",Datos!S473&lt;=S$1006))),FALSE),OR(ISNUMBER(FIND(";"&amp;UPPER(TRIM(Datos!S473&amp;""))&amp;"=",S$1007)),ISNUMBER(FIND(";"&amp;UPPER(TRIM(Datos!S473&amp;""))&amp;";",S$1007))),OR(UPPER(TRIM(Datos!S473&amp;""))="SÍ",UPPER(TRIM(Datos!S473&amp;""))="SI",UPPER(TRIM(Datos!S473&amp;""))="NO"),IF(ISNUMBER(Datos!S473),AND(OR(S$1005="",Datos!S473&gt;=S$1005),OR(S$1006="",Datos!S473&lt;=S$1006)),FALSE),TRUE))))</f>
        <v>0.0</v>
      </c>
      <c r="T473">
        <f>IF(Datos!T473="",0,IF(AND(T$1008&lt;&gt;"",Datos!T473=T$1008),0,IF(T$1004=0,0,1-CHOOSE(T$1004,IF(ISNUMBER(Datos!T473),AND(OR(T$1005="",Datos!T473&gt;=T$1005),OR(T$1006="",Datos!T473&lt;=T$1006)),FALSE),IF(ISNUMBER(Datos!T473),AND(Datos!T473=INT(Datos!T473),AND(OR(T$1005="",Datos!T473&gt;=T$1005),OR(T$1006="",Datos!T473&lt;=T$1006))),FALSE),OR(ISNUMBER(FIND(";"&amp;UPPER(TRIM(Datos!T473&amp;""))&amp;"=",T$1007)),ISNUMBER(FIND(";"&amp;UPPER(TRIM(Datos!T473&amp;""))&amp;";",T$1007))),OR(UPPER(TRIM(Datos!T473&amp;""))="SÍ",UPPER(TRIM(Datos!T473&amp;""))="SI",UPPER(TRIM(Datos!T473&amp;""))="NO"),IF(ISNUMBER(Datos!T473),AND(OR(T$1005="",Datos!T473&gt;=T$1005),OR(T$1006="",Datos!T473&lt;=T$1006)),FALSE),TRUE))))</f>
        <v>0.0</v>
      </c>
      <c r="U473">
        <f>IF(Datos!U473="",0,IF(AND(U$1008&lt;&gt;"",Datos!U473=U$1008),0,IF(U$1004=0,0,1-CHOOSE(U$1004,IF(ISNUMBER(Datos!U473),AND(OR(U$1005="",Datos!U473&gt;=U$1005),OR(U$1006="",Datos!U473&lt;=U$1006)),FALSE),IF(ISNUMBER(Datos!U473),AND(Datos!U473=INT(Datos!U473),AND(OR(U$1005="",Datos!U473&gt;=U$1005),OR(U$1006="",Datos!U473&lt;=U$1006))),FALSE),OR(ISNUMBER(FIND(";"&amp;UPPER(TRIM(Datos!U473&amp;""))&amp;"=",U$1007)),ISNUMBER(FIND(";"&amp;UPPER(TRIM(Datos!U473&amp;""))&amp;";",U$1007))),OR(UPPER(TRIM(Datos!U473&amp;""))="SÍ",UPPER(TRIM(Datos!U473&amp;""))="SI",UPPER(TRIM(Datos!U473&amp;""))="NO"),IF(ISNUMBER(Datos!U473),AND(OR(U$1005="",Datos!U473&gt;=U$1005),OR(U$1006="",Datos!U473&lt;=U$1006)),FALSE),TRUE))))</f>
        <v>0.0</v>
      </c>
      <c r="V473">
        <f>IF(Datos!V473="",0,IF(AND(V$1008&lt;&gt;"",Datos!V473=V$1008),0,IF(V$1004=0,0,1-CHOOSE(V$1004,IF(ISNUMBER(Datos!V473),AND(OR(V$1005="",Datos!V473&gt;=V$1005),OR(V$1006="",Datos!V473&lt;=V$1006)),FALSE),IF(ISNUMBER(Datos!V473),AND(Datos!V473=INT(Datos!V473),AND(OR(V$1005="",Datos!V473&gt;=V$1005),OR(V$1006="",Datos!V473&lt;=V$1006))),FALSE),OR(ISNUMBER(FIND(";"&amp;UPPER(TRIM(Datos!V473&amp;""))&amp;"=",V$1007)),ISNUMBER(FIND(";"&amp;UPPER(TRIM(Datos!V473&amp;""))&amp;";",V$1007))),OR(UPPER(TRIM(Datos!V473&amp;""))="SÍ",UPPER(TRIM(Datos!V473&amp;""))="SI",UPPER(TRIM(Datos!V473&amp;""))="NO"),IF(ISNUMBER(Datos!V473),AND(OR(V$1005="",Datos!V473&gt;=V$1005),OR(V$1006="",Datos!V473&lt;=V$1006)),FALSE),TRUE))))</f>
        <v>0.0</v>
      </c>
      <c r="W473">
        <f>IF(Datos!W473="",0,IF(AND(W$1008&lt;&gt;"",Datos!W473=W$1008),0,IF(W$1004=0,0,1-CHOOSE(W$1004,IF(ISNUMBER(Datos!W473),AND(OR(W$1005="",Datos!W473&gt;=W$1005),OR(W$1006="",Datos!W473&lt;=W$1006)),FALSE),IF(ISNUMBER(Datos!W473),AND(Datos!W473=INT(Datos!W473),AND(OR(W$1005="",Datos!W473&gt;=W$1005),OR(W$1006="",Datos!W473&lt;=W$1006))),FALSE),OR(ISNUMBER(FIND(";"&amp;UPPER(TRIM(Datos!W473&amp;""))&amp;"=",W$1007)),ISNUMBER(FIND(";"&amp;UPPER(TRIM(Datos!W473&amp;""))&amp;";",W$1007))),OR(UPPER(TRIM(Datos!W473&amp;""))="SÍ",UPPER(TRIM(Datos!W473&amp;""))="SI",UPPER(TRIM(Datos!W473&amp;""))="NO"),IF(ISNUMBER(Datos!W473),AND(OR(W$1005="",Datos!W473&gt;=W$1005),OR(W$1006="",Datos!W473&lt;=W$1006)),FALSE),TRUE))))</f>
        <v>0.0</v>
      </c>
      <c r="X473">
        <f>IF(Datos!X473="",0,IF(AND(X$1008&lt;&gt;"",Datos!X473=X$1008),0,IF(X$1004=0,0,1-CHOOSE(X$1004,IF(ISNUMBER(Datos!X473),AND(OR(X$1005="",Datos!X473&gt;=X$1005),OR(X$1006="",Datos!X473&lt;=X$1006)),FALSE),IF(ISNUMBER(Datos!X473),AND(Datos!X473=INT(Datos!X473),AND(OR(X$1005="",Datos!X473&gt;=X$1005),OR(X$1006="",Datos!X473&lt;=X$1006))),FALSE),OR(ISNUMBER(FIND(";"&amp;UPPER(TRIM(Datos!X473&amp;""))&amp;"=",X$1007)),ISNUMBER(FIND(";"&amp;UPPER(TRIM(Datos!X473&amp;""))&amp;";",X$1007))),OR(UPPER(TRIM(Datos!X473&amp;""))="SÍ",UPPER(TRIM(Datos!X473&amp;""))="SI",UPPER(TRIM(Datos!X473&amp;""))="NO"),IF(ISNUMBER(Datos!X473),AND(OR(X$1005="",Datos!X473&gt;=X$1005),OR(X$1006="",Datos!X473&lt;=X$1006)),FALSE),TRUE))))</f>
        <v>0.0</v>
      </c>
      <c r="Y473">
        <f>IF(Datos!Y473="",0,IF(AND(Y$1008&lt;&gt;"",Datos!Y473=Y$1008),0,IF(Y$1004=0,0,1-CHOOSE(Y$1004,IF(ISNUMBER(Datos!Y473),AND(OR(Y$1005="",Datos!Y473&gt;=Y$1005),OR(Y$1006="",Datos!Y473&lt;=Y$1006)),FALSE),IF(ISNUMBER(Datos!Y473),AND(Datos!Y473=INT(Datos!Y473),AND(OR(Y$1005="",Datos!Y473&gt;=Y$1005),OR(Y$1006="",Datos!Y473&lt;=Y$1006))),FALSE),OR(ISNUMBER(FIND(";"&amp;UPPER(TRIM(Datos!Y473&amp;""))&amp;"=",Y$1007)),ISNUMBER(FIND(";"&amp;UPPER(TRIM(Datos!Y473&amp;""))&amp;";",Y$1007))),OR(UPPER(TRIM(Datos!Y473&amp;""))="SÍ",UPPER(TRIM(Datos!Y473&amp;""))="SI",UPPER(TRIM(Datos!Y473&amp;""))="NO"),IF(ISNUMBER(Datos!Y473),AND(OR(Y$1005="",Datos!Y473&gt;=Y$1005),OR(Y$1006="",Datos!Y473&lt;=Y$1006)),FALSE),TRUE))))</f>
        <v>0.0</v>
      </c>
      <c r="Z473">
        <f>IF(Datos!Z473="",0,IF(AND(Z$1008&lt;&gt;"",Datos!Z473=Z$1008),0,IF(Z$1004=0,0,1-CHOOSE(Z$1004,IF(ISNUMBER(Datos!Z473),AND(OR(Z$1005="",Datos!Z473&gt;=Z$1005),OR(Z$1006="",Datos!Z473&lt;=Z$1006)),FALSE),IF(ISNUMBER(Datos!Z473),AND(Datos!Z473=INT(Datos!Z473),AND(OR(Z$1005="",Datos!Z473&gt;=Z$1005),OR(Z$1006="",Datos!Z473&lt;=Z$1006))),FALSE),OR(ISNUMBER(FIND(";"&amp;UPPER(TRIM(Datos!Z473&amp;""))&amp;"=",Z$1007)),ISNUMBER(FIND(";"&amp;UPPER(TRIM(Datos!Z473&amp;""))&amp;";",Z$1007))),OR(UPPER(TRIM(Datos!Z473&amp;""))="SÍ",UPPER(TRIM(Datos!Z473&amp;""))="SI",UPPER(TRIM(Datos!Z473&amp;""))="NO"),IF(ISNUMBER(Datos!Z473),AND(OR(Z$1005="",Datos!Z473&gt;=Z$1005),OR(Z$1006="",Datos!Z473&lt;=Z$1006)),FALSE),TRUE))))</f>
        <v>0.0</v>
      </c>
      <c r="AA473">
        <f>IF(Datos!AA473="",0,IF(AND(AA$1008&lt;&gt;"",Datos!AA473=AA$1008),0,IF(AA$1004=0,0,1-CHOOSE(AA$1004,IF(ISNUMBER(Datos!AA473),AND(OR(AA$1005="",Datos!AA473&gt;=AA$1005),OR(AA$1006="",Datos!AA473&lt;=AA$1006)),FALSE),IF(ISNUMBER(Datos!AA473),AND(Datos!AA473=INT(Datos!AA473),AND(OR(AA$1005="",Datos!AA473&gt;=AA$1005),OR(AA$1006="",Datos!AA473&lt;=AA$1006))),FALSE),OR(ISNUMBER(FIND(";"&amp;UPPER(TRIM(Datos!AA473&amp;""))&amp;"=",AA$1007)),ISNUMBER(FIND(";"&amp;UPPER(TRIM(Datos!AA473&amp;""))&amp;";",AA$1007))),OR(UPPER(TRIM(Datos!AA473&amp;""))="SÍ",UPPER(TRIM(Datos!AA473&amp;""))="SI",UPPER(TRIM(Datos!AA473&amp;""))="NO"),IF(ISNUMBER(Datos!AA473),AND(OR(AA$1005="",Datos!AA473&gt;=AA$1005),OR(AA$1006="",Datos!AA473&lt;=AA$1006)),FALSE),TRUE))))</f>
        <v>0.0</v>
      </c>
      <c r="AB473">
        <f>IF(Datos!AB473="",0,IF(AND(AB$1008&lt;&gt;"",Datos!AB473=AB$1008),0,IF(AB$1004=0,0,1-CHOOSE(AB$1004,IF(ISNUMBER(Datos!AB473),AND(OR(AB$1005="",Datos!AB473&gt;=AB$1005),OR(AB$1006="",Datos!AB473&lt;=AB$1006)),FALSE),IF(ISNUMBER(Datos!AB473),AND(Datos!AB473=INT(Datos!AB473),AND(OR(AB$1005="",Datos!AB473&gt;=AB$1005),OR(AB$1006="",Datos!AB473&lt;=AB$1006))),FALSE),OR(ISNUMBER(FIND(";"&amp;UPPER(TRIM(Datos!AB473&amp;""))&amp;"=",AB$1007)),ISNUMBER(FIND(";"&amp;UPPER(TRIM(Datos!AB473&amp;""))&amp;";",AB$1007))),OR(UPPER(TRIM(Datos!AB473&amp;""))="SÍ",UPPER(TRIM(Datos!AB473&amp;""))="SI",UPPER(TRIM(Datos!AB473&amp;""))="NO"),IF(ISNUMBER(Datos!AB473),AND(OR(AB$1005="",Datos!AB473&gt;=AB$1005),OR(AB$1006="",Datos!AB473&lt;=AB$1006)),FALSE),TRUE))))</f>
        <v>0.0</v>
      </c>
      <c r="AC473">
        <f>IF(Datos!AC473="",0,IF(AND(AC$1008&lt;&gt;"",Datos!AC473=AC$1008),0,IF(AC$1004=0,0,1-CHOOSE(AC$1004,IF(ISNUMBER(Datos!AC473),AND(OR(AC$1005="",Datos!AC473&gt;=AC$1005),OR(AC$1006="",Datos!AC473&lt;=AC$1006)),FALSE),IF(ISNUMBER(Datos!AC473),AND(Datos!AC473=INT(Datos!AC473),AND(OR(AC$1005="",Datos!AC473&gt;=AC$1005),OR(AC$1006="",Datos!AC473&lt;=AC$1006))),FALSE),OR(ISNUMBER(FIND(";"&amp;UPPER(TRIM(Datos!AC473&amp;""))&amp;"=",AC$1007)),ISNUMBER(FIND(";"&amp;UPPER(TRIM(Datos!AC473&amp;""))&amp;";",AC$1007))),OR(UPPER(TRIM(Datos!AC473&amp;""))="SÍ",UPPER(TRIM(Datos!AC473&amp;""))="SI",UPPER(TRIM(Datos!AC473&amp;""))="NO"),IF(ISNUMBER(Datos!AC473),AND(OR(AC$1005="",Datos!AC473&gt;=AC$1005),OR(AC$1006="",Datos!AC473&lt;=AC$1006)),FALSE),TRUE))))</f>
        <v>0.0</v>
      </c>
      <c r="AD473">
        <f>IF(Datos!AD473="",0,IF(AND(AD$1008&lt;&gt;"",Datos!AD473=AD$1008),0,IF(AD$1004=0,0,1-CHOOSE(AD$1004,IF(ISNUMBER(Datos!AD473),AND(OR(AD$1005="",Datos!AD473&gt;=AD$1005),OR(AD$1006="",Datos!AD473&lt;=AD$1006)),FALSE),IF(ISNUMBER(Datos!AD473),AND(Datos!AD473=INT(Datos!AD473),AND(OR(AD$1005="",Datos!AD473&gt;=AD$1005),OR(AD$1006="",Datos!AD473&lt;=AD$1006))),FALSE),OR(ISNUMBER(FIND(";"&amp;UPPER(TRIM(Datos!AD473&amp;""))&amp;"=",AD$1007)),ISNUMBER(FIND(";"&amp;UPPER(TRIM(Datos!AD473&amp;""))&amp;";",AD$1007))),OR(UPPER(TRIM(Datos!AD473&amp;""))="SÍ",UPPER(TRIM(Datos!AD473&amp;""))="SI",UPPER(TRIM(Datos!AD473&amp;""))="NO"),IF(ISNUMBER(Datos!AD473),AND(OR(AD$1005="",Datos!AD473&gt;=AD$1005),OR(AD$1006="",Datos!AD473&lt;=AD$1006)),FALSE),TRUE))))</f>
        <v>0.0</v>
      </c>
      <c r="AE473">
        <f>IF(Datos!AE473="",0,IF(AND(AE$1008&lt;&gt;"",Datos!AE473=AE$1008),0,IF(AE$1004=0,0,1-CHOOSE(AE$1004,IF(ISNUMBER(Datos!AE473),AND(OR(AE$1005="",Datos!AE473&gt;=AE$1005),OR(AE$1006="",Datos!AE473&lt;=AE$1006)),FALSE),IF(ISNUMBER(Datos!AE473),AND(Datos!AE473=INT(Datos!AE473),AND(OR(AE$1005="",Datos!AE473&gt;=AE$1005),OR(AE$1006="",Datos!AE473&lt;=AE$1006))),FALSE),OR(ISNUMBER(FIND(";"&amp;UPPER(TRIM(Datos!AE473&amp;""))&amp;"=",AE$1007)),ISNUMBER(FIND(";"&amp;UPPER(TRIM(Datos!AE473&amp;""))&amp;";",AE$1007))),OR(UPPER(TRIM(Datos!AE473&amp;""))="SÍ",UPPER(TRIM(Datos!AE473&amp;""))="SI",UPPER(TRIM(Datos!AE473&amp;""))="NO"),IF(ISNUMBER(Datos!AE473),AND(OR(AE$1005="",Datos!AE473&gt;=AE$1005),OR(AE$1006="",Datos!AE473&lt;=AE$1006)),FALSE),TRUE))))</f>
        <v>0.0</v>
      </c>
    </row>
    <row r="474" spans="2:31">
      <c r="B474">
        <f>IF(Datos!B474="",0,IF(AND(B$1008&lt;&gt;"",Datos!B474=B$1008),0,IF(B$1004=0,0,1-CHOOSE(B$1004,IF(ISNUMBER(Datos!B474),AND(OR(B$1005="",Datos!B474&gt;=B$1005),OR(B$1006="",Datos!B474&lt;=B$1006)),FALSE),IF(ISNUMBER(Datos!B474),AND(Datos!B474=INT(Datos!B474),AND(OR(B$1005="",Datos!B474&gt;=B$1005),OR(B$1006="",Datos!B474&lt;=B$1006))),FALSE),OR(ISNUMBER(FIND(";"&amp;UPPER(TRIM(Datos!B474&amp;""))&amp;"=",B$1007)),ISNUMBER(FIND(";"&amp;UPPER(TRIM(Datos!B474&amp;""))&amp;";",B$1007))),OR(UPPER(TRIM(Datos!B474&amp;""))="SÍ",UPPER(TRIM(Datos!B474&amp;""))="SI",UPPER(TRIM(Datos!B474&amp;""))="NO"),IF(ISNUMBER(Datos!B474),AND(OR(B$1005="",Datos!B474&gt;=B$1005),OR(B$1006="",Datos!B474&lt;=B$1006)),FALSE),TRUE))))</f>
        <v>0.0</v>
      </c>
      <c r="C474">
        <f>IF(Datos!C474="",0,IF(AND(C$1008&lt;&gt;"",Datos!C474=C$1008),0,IF(C$1004=0,0,1-CHOOSE(C$1004,IF(ISNUMBER(Datos!C474),AND(OR(C$1005="",Datos!C474&gt;=C$1005),OR(C$1006="",Datos!C474&lt;=C$1006)),FALSE),IF(ISNUMBER(Datos!C474),AND(Datos!C474=INT(Datos!C474),AND(OR(C$1005="",Datos!C474&gt;=C$1005),OR(C$1006="",Datos!C474&lt;=C$1006))),FALSE),OR(ISNUMBER(FIND(";"&amp;UPPER(TRIM(Datos!C474&amp;""))&amp;"=",C$1007)),ISNUMBER(FIND(";"&amp;UPPER(TRIM(Datos!C474&amp;""))&amp;";",C$1007))),OR(UPPER(TRIM(Datos!C474&amp;""))="SÍ",UPPER(TRIM(Datos!C474&amp;""))="SI",UPPER(TRIM(Datos!C474&amp;""))="NO"),IF(ISNUMBER(Datos!C474),AND(OR(C$1005="",Datos!C474&gt;=C$1005),OR(C$1006="",Datos!C474&lt;=C$1006)),FALSE),TRUE))))</f>
        <v>0.0</v>
      </c>
      <c r="D474">
        <f>IF(Datos!D474="",0,IF(AND(D$1008&lt;&gt;"",Datos!D474=D$1008),0,IF(D$1004=0,0,1-CHOOSE(D$1004,IF(ISNUMBER(Datos!D474),AND(OR(D$1005="",Datos!D474&gt;=D$1005),OR(D$1006="",Datos!D474&lt;=D$1006)),FALSE),IF(ISNUMBER(Datos!D474),AND(Datos!D474=INT(Datos!D474),AND(OR(D$1005="",Datos!D474&gt;=D$1005),OR(D$1006="",Datos!D474&lt;=D$1006))),FALSE),OR(ISNUMBER(FIND(";"&amp;UPPER(TRIM(Datos!D474&amp;""))&amp;"=",D$1007)),ISNUMBER(FIND(";"&amp;UPPER(TRIM(Datos!D474&amp;""))&amp;";",D$1007))),OR(UPPER(TRIM(Datos!D474&amp;""))="SÍ",UPPER(TRIM(Datos!D474&amp;""))="SI",UPPER(TRIM(Datos!D474&amp;""))="NO"),IF(ISNUMBER(Datos!D474),AND(OR(D$1005="",Datos!D474&gt;=D$1005),OR(D$1006="",Datos!D474&lt;=D$1006)),FALSE),TRUE))))</f>
        <v>0.0</v>
      </c>
      <c r="E474">
        <f>IF(Datos!E474="",0,IF(AND(E$1008&lt;&gt;"",Datos!E474=E$1008),0,IF(E$1004=0,0,1-CHOOSE(E$1004,IF(ISNUMBER(Datos!E474),AND(OR(E$1005="",Datos!E474&gt;=E$1005),OR(E$1006="",Datos!E474&lt;=E$1006)),FALSE),IF(ISNUMBER(Datos!E474),AND(Datos!E474=INT(Datos!E474),AND(OR(E$1005="",Datos!E474&gt;=E$1005),OR(E$1006="",Datos!E474&lt;=E$1006))),FALSE),OR(ISNUMBER(FIND(";"&amp;UPPER(TRIM(Datos!E474&amp;""))&amp;"=",E$1007)),ISNUMBER(FIND(";"&amp;UPPER(TRIM(Datos!E474&amp;""))&amp;";",E$1007))),OR(UPPER(TRIM(Datos!E474&amp;""))="SÍ",UPPER(TRIM(Datos!E474&amp;""))="SI",UPPER(TRIM(Datos!E474&amp;""))="NO"),IF(ISNUMBER(Datos!E474),AND(OR(E$1005="",Datos!E474&gt;=E$1005),OR(E$1006="",Datos!E474&lt;=E$1006)),FALSE),TRUE))))</f>
        <v>0.0</v>
      </c>
      <c r="F474">
        <f>IF(Datos!F474="",0,IF(AND(F$1008&lt;&gt;"",Datos!F474=F$1008),0,IF(F$1004=0,0,1-CHOOSE(F$1004,IF(ISNUMBER(Datos!F474),AND(OR(F$1005="",Datos!F474&gt;=F$1005),OR(F$1006="",Datos!F474&lt;=F$1006)),FALSE),IF(ISNUMBER(Datos!F474),AND(Datos!F474=INT(Datos!F474),AND(OR(F$1005="",Datos!F474&gt;=F$1005),OR(F$1006="",Datos!F474&lt;=F$1006))),FALSE),OR(ISNUMBER(FIND(";"&amp;UPPER(TRIM(Datos!F474&amp;""))&amp;"=",F$1007)),ISNUMBER(FIND(";"&amp;UPPER(TRIM(Datos!F474&amp;""))&amp;";",F$1007))),OR(UPPER(TRIM(Datos!F474&amp;""))="SÍ",UPPER(TRIM(Datos!F474&amp;""))="SI",UPPER(TRIM(Datos!F474&amp;""))="NO"),IF(ISNUMBER(Datos!F474),AND(OR(F$1005="",Datos!F474&gt;=F$1005),OR(F$1006="",Datos!F474&lt;=F$1006)),FALSE),TRUE))))</f>
        <v>0.0</v>
      </c>
      <c r="G474">
        <f>IF(Datos!G474="",0,IF(AND(G$1008&lt;&gt;"",Datos!G474=G$1008),0,IF(G$1004=0,0,1-CHOOSE(G$1004,IF(ISNUMBER(Datos!G474),AND(OR(G$1005="",Datos!G474&gt;=G$1005),OR(G$1006="",Datos!G474&lt;=G$1006)),FALSE),IF(ISNUMBER(Datos!G474),AND(Datos!G474=INT(Datos!G474),AND(OR(G$1005="",Datos!G474&gt;=G$1005),OR(G$1006="",Datos!G474&lt;=G$1006))),FALSE),OR(ISNUMBER(FIND(";"&amp;UPPER(TRIM(Datos!G474&amp;""))&amp;"=",G$1007)),ISNUMBER(FIND(";"&amp;UPPER(TRIM(Datos!G474&amp;""))&amp;";",G$1007))),OR(UPPER(TRIM(Datos!G474&amp;""))="SÍ",UPPER(TRIM(Datos!G474&amp;""))="SI",UPPER(TRIM(Datos!G474&amp;""))="NO"),IF(ISNUMBER(Datos!G474),AND(OR(G$1005="",Datos!G474&gt;=G$1005),OR(G$1006="",Datos!G474&lt;=G$1006)),FALSE),TRUE))))</f>
        <v>0.0</v>
      </c>
      <c r="H474">
        <f>IF(Datos!H474="",0,IF(AND(H$1008&lt;&gt;"",Datos!H474=H$1008),0,IF(H$1004=0,0,1-CHOOSE(H$1004,IF(ISNUMBER(Datos!H474),AND(OR(H$1005="",Datos!H474&gt;=H$1005),OR(H$1006="",Datos!H474&lt;=H$1006)),FALSE),IF(ISNUMBER(Datos!H474),AND(Datos!H474=INT(Datos!H474),AND(OR(H$1005="",Datos!H474&gt;=H$1005),OR(H$1006="",Datos!H474&lt;=H$1006))),FALSE),OR(ISNUMBER(FIND(";"&amp;UPPER(TRIM(Datos!H474&amp;""))&amp;"=",H$1007)),ISNUMBER(FIND(";"&amp;UPPER(TRIM(Datos!H474&amp;""))&amp;";",H$1007))),OR(UPPER(TRIM(Datos!H474&amp;""))="SÍ",UPPER(TRIM(Datos!H474&amp;""))="SI",UPPER(TRIM(Datos!H474&amp;""))="NO"),IF(ISNUMBER(Datos!H474),AND(OR(H$1005="",Datos!H474&gt;=H$1005),OR(H$1006="",Datos!H474&lt;=H$1006)),FALSE),TRUE))))</f>
        <v>0.0</v>
      </c>
      <c r="I474">
        <f>IF(Datos!I474="",0,IF(AND(I$1008&lt;&gt;"",Datos!I474=I$1008),0,IF(I$1004=0,0,1-CHOOSE(I$1004,IF(ISNUMBER(Datos!I474),AND(OR(I$1005="",Datos!I474&gt;=I$1005),OR(I$1006="",Datos!I474&lt;=I$1006)),FALSE),IF(ISNUMBER(Datos!I474),AND(Datos!I474=INT(Datos!I474),AND(OR(I$1005="",Datos!I474&gt;=I$1005),OR(I$1006="",Datos!I474&lt;=I$1006))),FALSE),OR(ISNUMBER(FIND(";"&amp;UPPER(TRIM(Datos!I474&amp;""))&amp;"=",I$1007)),ISNUMBER(FIND(";"&amp;UPPER(TRIM(Datos!I474&amp;""))&amp;";",I$1007))),OR(UPPER(TRIM(Datos!I474&amp;""))="SÍ",UPPER(TRIM(Datos!I474&amp;""))="SI",UPPER(TRIM(Datos!I474&amp;""))="NO"),IF(ISNUMBER(Datos!I474),AND(OR(I$1005="",Datos!I474&gt;=I$1005),OR(I$1006="",Datos!I474&lt;=I$1006)),FALSE),TRUE))))</f>
        <v>0.0</v>
      </c>
      <c r="J474">
        <f>IF(Datos!J474="",0,IF(AND(J$1008&lt;&gt;"",Datos!J474=J$1008),0,IF(J$1004=0,0,1-CHOOSE(J$1004,IF(ISNUMBER(Datos!J474),AND(OR(J$1005="",Datos!J474&gt;=J$1005),OR(J$1006="",Datos!J474&lt;=J$1006)),FALSE),IF(ISNUMBER(Datos!J474),AND(Datos!J474=INT(Datos!J474),AND(OR(J$1005="",Datos!J474&gt;=J$1005),OR(J$1006="",Datos!J474&lt;=J$1006))),FALSE),OR(ISNUMBER(FIND(";"&amp;UPPER(TRIM(Datos!J474&amp;""))&amp;"=",J$1007)),ISNUMBER(FIND(";"&amp;UPPER(TRIM(Datos!J474&amp;""))&amp;";",J$1007))),OR(UPPER(TRIM(Datos!J474&amp;""))="SÍ",UPPER(TRIM(Datos!J474&amp;""))="SI",UPPER(TRIM(Datos!J474&amp;""))="NO"),IF(ISNUMBER(Datos!J474),AND(OR(J$1005="",Datos!J474&gt;=J$1005),OR(J$1006="",Datos!J474&lt;=J$1006)),FALSE),TRUE))))</f>
        <v>0.0</v>
      </c>
      <c r="K474">
        <f>IF(Datos!K474="",0,IF(AND(K$1008&lt;&gt;"",Datos!K474=K$1008),0,IF(K$1004=0,0,1-CHOOSE(K$1004,IF(ISNUMBER(Datos!K474),AND(OR(K$1005="",Datos!K474&gt;=K$1005),OR(K$1006="",Datos!K474&lt;=K$1006)),FALSE),IF(ISNUMBER(Datos!K474),AND(Datos!K474=INT(Datos!K474),AND(OR(K$1005="",Datos!K474&gt;=K$1005),OR(K$1006="",Datos!K474&lt;=K$1006))),FALSE),OR(ISNUMBER(FIND(";"&amp;UPPER(TRIM(Datos!K474&amp;""))&amp;"=",K$1007)),ISNUMBER(FIND(";"&amp;UPPER(TRIM(Datos!K474&amp;""))&amp;";",K$1007))),OR(UPPER(TRIM(Datos!K474&amp;""))="SÍ",UPPER(TRIM(Datos!K474&amp;""))="SI",UPPER(TRIM(Datos!K474&amp;""))="NO"),IF(ISNUMBER(Datos!K474),AND(OR(K$1005="",Datos!K474&gt;=K$1005),OR(K$1006="",Datos!K474&lt;=K$1006)),FALSE),TRUE))))</f>
        <v>0.0</v>
      </c>
      <c r="L474">
        <f>IF(Datos!L474="",0,IF(AND(L$1008&lt;&gt;"",Datos!L474=L$1008),0,IF(L$1004=0,0,1-CHOOSE(L$1004,IF(ISNUMBER(Datos!L474),AND(OR(L$1005="",Datos!L474&gt;=L$1005),OR(L$1006="",Datos!L474&lt;=L$1006)),FALSE),IF(ISNUMBER(Datos!L474),AND(Datos!L474=INT(Datos!L474),AND(OR(L$1005="",Datos!L474&gt;=L$1005),OR(L$1006="",Datos!L474&lt;=L$1006))),FALSE),OR(ISNUMBER(FIND(";"&amp;UPPER(TRIM(Datos!L474&amp;""))&amp;"=",L$1007)),ISNUMBER(FIND(";"&amp;UPPER(TRIM(Datos!L474&amp;""))&amp;";",L$1007))),OR(UPPER(TRIM(Datos!L474&amp;""))="SÍ",UPPER(TRIM(Datos!L474&amp;""))="SI",UPPER(TRIM(Datos!L474&amp;""))="NO"),IF(ISNUMBER(Datos!L474),AND(OR(L$1005="",Datos!L474&gt;=L$1005),OR(L$1006="",Datos!L474&lt;=L$1006)),FALSE),TRUE))))</f>
        <v>0.0</v>
      </c>
      <c r="M474">
        <f>IF(Datos!M474="",0,IF(AND(M$1008&lt;&gt;"",Datos!M474=M$1008),0,IF(M$1004=0,0,1-CHOOSE(M$1004,IF(ISNUMBER(Datos!M474),AND(OR(M$1005="",Datos!M474&gt;=M$1005),OR(M$1006="",Datos!M474&lt;=M$1006)),FALSE),IF(ISNUMBER(Datos!M474),AND(Datos!M474=INT(Datos!M474),AND(OR(M$1005="",Datos!M474&gt;=M$1005),OR(M$1006="",Datos!M474&lt;=M$1006))),FALSE),OR(ISNUMBER(FIND(";"&amp;UPPER(TRIM(Datos!M474&amp;""))&amp;"=",M$1007)),ISNUMBER(FIND(";"&amp;UPPER(TRIM(Datos!M474&amp;""))&amp;";",M$1007))),OR(UPPER(TRIM(Datos!M474&amp;""))="SÍ",UPPER(TRIM(Datos!M474&amp;""))="SI",UPPER(TRIM(Datos!M474&amp;""))="NO"),IF(ISNUMBER(Datos!M474),AND(OR(M$1005="",Datos!M474&gt;=M$1005),OR(M$1006="",Datos!M474&lt;=M$1006)),FALSE),TRUE))))</f>
        <v>0.0</v>
      </c>
      <c r="N474">
        <f>IF(Datos!N474="",0,IF(AND(N$1008&lt;&gt;"",Datos!N474=N$1008),0,IF(N$1004=0,0,1-CHOOSE(N$1004,IF(ISNUMBER(Datos!N474),AND(OR(N$1005="",Datos!N474&gt;=N$1005),OR(N$1006="",Datos!N474&lt;=N$1006)),FALSE),IF(ISNUMBER(Datos!N474),AND(Datos!N474=INT(Datos!N474),AND(OR(N$1005="",Datos!N474&gt;=N$1005),OR(N$1006="",Datos!N474&lt;=N$1006))),FALSE),OR(ISNUMBER(FIND(";"&amp;UPPER(TRIM(Datos!N474&amp;""))&amp;"=",N$1007)),ISNUMBER(FIND(";"&amp;UPPER(TRIM(Datos!N474&amp;""))&amp;";",N$1007))),OR(UPPER(TRIM(Datos!N474&amp;""))="SÍ",UPPER(TRIM(Datos!N474&amp;""))="SI",UPPER(TRIM(Datos!N474&amp;""))="NO"),IF(ISNUMBER(Datos!N474),AND(OR(N$1005="",Datos!N474&gt;=N$1005),OR(N$1006="",Datos!N474&lt;=N$1006)),FALSE),TRUE))))</f>
        <v>0.0</v>
      </c>
      <c r="O474">
        <f>IF(Datos!O474="",0,IF(AND(O$1008&lt;&gt;"",Datos!O474=O$1008),0,IF(O$1004=0,0,1-CHOOSE(O$1004,IF(ISNUMBER(Datos!O474),AND(OR(O$1005="",Datos!O474&gt;=O$1005),OR(O$1006="",Datos!O474&lt;=O$1006)),FALSE),IF(ISNUMBER(Datos!O474),AND(Datos!O474=INT(Datos!O474),AND(OR(O$1005="",Datos!O474&gt;=O$1005),OR(O$1006="",Datos!O474&lt;=O$1006))),FALSE),OR(ISNUMBER(FIND(";"&amp;UPPER(TRIM(Datos!O474&amp;""))&amp;"=",O$1007)),ISNUMBER(FIND(";"&amp;UPPER(TRIM(Datos!O474&amp;""))&amp;";",O$1007))),OR(UPPER(TRIM(Datos!O474&amp;""))="SÍ",UPPER(TRIM(Datos!O474&amp;""))="SI",UPPER(TRIM(Datos!O474&amp;""))="NO"),IF(ISNUMBER(Datos!O474),AND(OR(O$1005="",Datos!O474&gt;=O$1005),OR(O$1006="",Datos!O474&lt;=O$1006)),FALSE),TRUE))))</f>
        <v>0.0</v>
      </c>
      <c r="P474">
        <f>IF(Datos!P474="",0,IF(AND(P$1008&lt;&gt;"",Datos!P474=P$1008),0,IF(P$1004=0,0,1-CHOOSE(P$1004,IF(ISNUMBER(Datos!P474),AND(OR(P$1005="",Datos!P474&gt;=P$1005),OR(P$1006="",Datos!P474&lt;=P$1006)),FALSE),IF(ISNUMBER(Datos!P474),AND(Datos!P474=INT(Datos!P474),AND(OR(P$1005="",Datos!P474&gt;=P$1005),OR(P$1006="",Datos!P474&lt;=P$1006))),FALSE),OR(ISNUMBER(FIND(";"&amp;UPPER(TRIM(Datos!P474&amp;""))&amp;"=",P$1007)),ISNUMBER(FIND(";"&amp;UPPER(TRIM(Datos!P474&amp;""))&amp;";",P$1007))),OR(UPPER(TRIM(Datos!P474&amp;""))="SÍ",UPPER(TRIM(Datos!P474&amp;""))="SI",UPPER(TRIM(Datos!P474&amp;""))="NO"),IF(ISNUMBER(Datos!P474),AND(OR(P$1005="",Datos!P474&gt;=P$1005),OR(P$1006="",Datos!P474&lt;=P$1006)),FALSE),TRUE))))</f>
        <v>0.0</v>
      </c>
      <c r="Q474">
        <f>IF(Datos!Q474="",0,IF(AND(Q$1008&lt;&gt;"",Datos!Q474=Q$1008),0,IF(Q$1004=0,0,1-CHOOSE(Q$1004,IF(ISNUMBER(Datos!Q474),AND(OR(Q$1005="",Datos!Q474&gt;=Q$1005),OR(Q$1006="",Datos!Q474&lt;=Q$1006)),FALSE),IF(ISNUMBER(Datos!Q474),AND(Datos!Q474=INT(Datos!Q474),AND(OR(Q$1005="",Datos!Q474&gt;=Q$1005),OR(Q$1006="",Datos!Q474&lt;=Q$1006))),FALSE),OR(ISNUMBER(FIND(";"&amp;UPPER(TRIM(Datos!Q474&amp;""))&amp;"=",Q$1007)),ISNUMBER(FIND(";"&amp;UPPER(TRIM(Datos!Q474&amp;""))&amp;";",Q$1007))),OR(UPPER(TRIM(Datos!Q474&amp;""))="SÍ",UPPER(TRIM(Datos!Q474&amp;""))="SI",UPPER(TRIM(Datos!Q474&amp;""))="NO"),IF(ISNUMBER(Datos!Q474),AND(OR(Q$1005="",Datos!Q474&gt;=Q$1005),OR(Q$1006="",Datos!Q474&lt;=Q$1006)),FALSE),TRUE))))</f>
        <v>0.0</v>
      </c>
      <c r="R474">
        <f>IF(Datos!R474="",0,IF(AND(R$1008&lt;&gt;"",Datos!R474=R$1008),0,IF(R$1004=0,0,1-CHOOSE(R$1004,IF(ISNUMBER(Datos!R474),AND(OR(R$1005="",Datos!R474&gt;=R$1005),OR(R$1006="",Datos!R474&lt;=R$1006)),FALSE),IF(ISNUMBER(Datos!R474),AND(Datos!R474=INT(Datos!R474),AND(OR(R$1005="",Datos!R474&gt;=R$1005),OR(R$1006="",Datos!R474&lt;=R$1006))),FALSE),OR(ISNUMBER(FIND(";"&amp;UPPER(TRIM(Datos!R474&amp;""))&amp;"=",R$1007)),ISNUMBER(FIND(";"&amp;UPPER(TRIM(Datos!R474&amp;""))&amp;";",R$1007))),OR(UPPER(TRIM(Datos!R474&amp;""))="SÍ",UPPER(TRIM(Datos!R474&amp;""))="SI",UPPER(TRIM(Datos!R474&amp;""))="NO"),IF(ISNUMBER(Datos!R474),AND(OR(R$1005="",Datos!R474&gt;=R$1005),OR(R$1006="",Datos!R474&lt;=R$1006)),FALSE),TRUE))))</f>
        <v>0.0</v>
      </c>
      <c r="S474">
        <f>IF(Datos!S474="",0,IF(AND(S$1008&lt;&gt;"",Datos!S474=S$1008),0,IF(S$1004=0,0,1-CHOOSE(S$1004,IF(ISNUMBER(Datos!S474),AND(OR(S$1005="",Datos!S474&gt;=S$1005),OR(S$1006="",Datos!S474&lt;=S$1006)),FALSE),IF(ISNUMBER(Datos!S474),AND(Datos!S474=INT(Datos!S474),AND(OR(S$1005="",Datos!S474&gt;=S$1005),OR(S$1006="",Datos!S474&lt;=S$1006))),FALSE),OR(ISNUMBER(FIND(";"&amp;UPPER(TRIM(Datos!S474&amp;""))&amp;"=",S$1007)),ISNUMBER(FIND(";"&amp;UPPER(TRIM(Datos!S474&amp;""))&amp;";",S$1007))),OR(UPPER(TRIM(Datos!S474&amp;""))="SÍ",UPPER(TRIM(Datos!S474&amp;""))="SI",UPPER(TRIM(Datos!S474&amp;""))="NO"),IF(ISNUMBER(Datos!S474),AND(OR(S$1005="",Datos!S474&gt;=S$1005),OR(S$1006="",Datos!S474&lt;=S$1006)),FALSE),TRUE))))</f>
        <v>0.0</v>
      </c>
      <c r="T474">
        <f>IF(Datos!T474="",0,IF(AND(T$1008&lt;&gt;"",Datos!T474=T$1008),0,IF(T$1004=0,0,1-CHOOSE(T$1004,IF(ISNUMBER(Datos!T474),AND(OR(T$1005="",Datos!T474&gt;=T$1005),OR(T$1006="",Datos!T474&lt;=T$1006)),FALSE),IF(ISNUMBER(Datos!T474),AND(Datos!T474=INT(Datos!T474),AND(OR(T$1005="",Datos!T474&gt;=T$1005),OR(T$1006="",Datos!T474&lt;=T$1006))),FALSE),OR(ISNUMBER(FIND(";"&amp;UPPER(TRIM(Datos!T474&amp;""))&amp;"=",T$1007)),ISNUMBER(FIND(";"&amp;UPPER(TRIM(Datos!T474&amp;""))&amp;";",T$1007))),OR(UPPER(TRIM(Datos!T474&amp;""))="SÍ",UPPER(TRIM(Datos!T474&amp;""))="SI",UPPER(TRIM(Datos!T474&amp;""))="NO"),IF(ISNUMBER(Datos!T474),AND(OR(T$1005="",Datos!T474&gt;=T$1005),OR(T$1006="",Datos!T474&lt;=T$1006)),FALSE),TRUE))))</f>
        <v>0.0</v>
      </c>
      <c r="U474">
        <f>IF(Datos!U474="",0,IF(AND(U$1008&lt;&gt;"",Datos!U474=U$1008),0,IF(U$1004=0,0,1-CHOOSE(U$1004,IF(ISNUMBER(Datos!U474),AND(OR(U$1005="",Datos!U474&gt;=U$1005),OR(U$1006="",Datos!U474&lt;=U$1006)),FALSE),IF(ISNUMBER(Datos!U474),AND(Datos!U474=INT(Datos!U474),AND(OR(U$1005="",Datos!U474&gt;=U$1005),OR(U$1006="",Datos!U474&lt;=U$1006))),FALSE),OR(ISNUMBER(FIND(";"&amp;UPPER(TRIM(Datos!U474&amp;""))&amp;"=",U$1007)),ISNUMBER(FIND(";"&amp;UPPER(TRIM(Datos!U474&amp;""))&amp;";",U$1007))),OR(UPPER(TRIM(Datos!U474&amp;""))="SÍ",UPPER(TRIM(Datos!U474&amp;""))="SI",UPPER(TRIM(Datos!U474&amp;""))="NO"),IF(ISNUMBER(Datos!U474),AND(OR(U$1005="",Datos!U474&gt;=U$1005),OR(U$1006="",Datos!U474&lt;=U$1006)),FALSE),TRUE))))</f>
        <v>0.0</v>
      </c>
      <c r="V474">
        <f>IF(Datos!V474="",0,IF(AND(V$1008&lt;&gt;"",Datos!V474=V$1008),0,IF(V$1004=0,0,1-CHOOSE(V$1004,IF(ISNUMBER(Datos!V474),AND(OR(V$1005="",Datos!V474&gt;=V$1005),OR(V$1006="",Datos!V474&lt;=V$1006)),FALSE),IF(ISNUMBER(Datos!V474),AND(Datos!V474=INT(Datos!V474),AND(OR(V$1005="",Datos!V474&gt;=V$1005),OR(V$1006="",Datos!V474&lt;=V$1006))),FALSE),OR(ISNUMBER(FIND(";"&amp;UPPER(TRIM(Datos!V474&amp;""))&amp;"=",V$1007)),ISNUMBER(FIND(";"&amp;UPPER(TRIM(Datos!V474&amp;""))&amp;";",V$1007))),OR(UPPER(TRIM(Datos!V474&amp;""))="SÍ",UPPER(TRIM(Datos!V474&amp;""))="SI",UPPER(TRIM(Datos!V474&amp;""))="NO"),IF(ISNUMBER(Datos!V474),AND(OR(V$1005="",Datos!V474&gt;=V$1005),OR(V$1006="",Datos!V474&lt;=V$1006)),FALSE),TRUE))))</f>
        <v>0.0</v>
      </c>
      <c r="W474">
        <f>IF(Datos!W474="",0,IF(AND(W$1008&lt;&gt;"",Datos!W474=W$1008),0,IF(W$1004=0,0,1-CHOOSE(W$1004,IF(ISNUMBER(Datos!W474),AND(OR(W$1005="",Datos!W474&gt;=W$1005),OR(W$1006="",Datos!W474&lt;=W$1006)),FALSE),IF(ISNUMBER(Datos!W474),AND(Datos!W474=INT(Datos!W474),AND(OR(W$1005="",Datos!W474&gt;=W$1005),OR(W$1006="",Datos!W474&lt;=W$1006))),FALSE),OR(ISNUMBER(FIND(";"&amp;UPPER(TRIM(Datos!W474&amp;""))&amp;"=",W$1007)),ISNUMBER(FIND(";"&amp;UPPER(TRIM(Datos!W474&amp;""))&amp;";",W$1007))),OR(UPPER(TRIM(Datos!W474&amp;""))="SÍ",UPPER(TRIM(Datos!W474&amp;""))="SI",UPPER(TRIM(Datos!W474&amp;""))="NO"),IF(ISNUMBER(Datos!W474),AND(OR(W$1005="",Datos!W474&gt;=W$1005),OR(W$1006="",Datos!W474&lt;=W$1006)),FALSE),TRUE))))</f>
        <v>0.0</v>
      </c>
      <c r="X474">
        <f>IF(Datos!X474="",0,IF(AND(X$1008&lt;&gt;"",Datos!X474=X$1008),0,IF(X$1004=0,0,1-CHOOSE(X$1004,IF(ISNUMBER(Datos!X474),AND(OR(X$1005="",Datos!X474&gt;=X$1005),OR(X$1006="",Datos!X474&lt;=X$1006)),FALSE),IF(ISNUMBER(Datos!X474),AND(Datos!X474=INT(Datos!X474),AND(OR(X$1005="",Datos!X474&gt;=X$1005),OR(X$1006="",Datos!X474&lt;=X$1006))),FALSE),OR(ISNUMBER(FIND(";"&amp;UPPER(TRIM(Datos!X474&amp;""))&amp;"=",X$1007)),ISNUMBER(FIND(";"&amp;UPPER(TRIM(Datos!X474&amp;""))&amp;";",X$1007))),OR(UPPER(TRIM(Datos!X474&amp;""))="SÍ",UPPER(TRIM(Datos!X474&amp;""))="SI",UPPER(TRIM(Datos!X474&amp;""))="NO"),IF(ISNUMBER(Datos!X474),AND(OR(X$1005="",Datos!X474&gt;=X$1005),OR(X$1006="",Datos!X474&lt;=X$1006)),FALSE),TRUE))))</f>
        <v>0.0</v>
      </c>
      <c r="Y474">
        <f>IF(Datos!Y474="",0,IF(AND(Y$1008&lt;&gt;"",Datos!Y474=Y$1008),0,IF(Y$1004=0,0,1-CHOOSE(Y$1004,IF(ISNUMBER(Datos!Y474),AND(OR(Y$1005="",Datos!Y474&gt;=Y$1005),OR(Y$1006="",Datos!Y474&lt;=Y$1006)),FALSE),IF(ISNUMBER(Datos!Y474),AND(Datos!Y474=INT(Datos!Y474),AND(OR(Y$1005="",Datos!Y474&gt;=Y$1005),OR(Y$1006="",Datos!Y474&lt;=Y$1006))),FALSE),OR(ISNUMBER(FIND(";"&amp;UPPER(TRIM(Datos!Y474&amp;""))&amp;"=",Y$1007)),ISNUMBER(FIND(";"&amp;UPPER(TRIM(Datos!Y474&amp;""))&amp;";",Y$1007))),OR(UPPER(TRIM(Datos!Y474&amp;""))="SÍ",UPPER(TRIM(Datos!Y474&amp;""))="SI",UPPER(TRIM(Datos!Y474&amp;""))="NO"),IF(ISNUMBER(Datos!Y474),AND(OR(Y$1005="",Datos!Y474&gt;=Y$1005),OR(Y$1006="",Datos!Y474&lt;=Y$1006)),FALSE),TRUE))))</f>
        <v>0.0</v>
      </c>
      <c r="Z474">
        <f>IF(Datos!Z474="",0,IF(AND(Z$1008&lt;&gt;"",Datos!Z474=Z$1008),0,IF(Z$1004=0,0,1-CHOOSE(Z$1004,IF(ISNUMBER(Datos!Z474),AND(OR(Z$1005="",Datos!Z474&gt;=Z$1005),OR(Z$1006="",Datos!Z474&lt;=Z$1006)),FALSE),IF(ISNUMBER(Datos!Z474),AND(Datos!Z474=INT(Datos!Z474),AND(OR(Z$1005="",Datos!Z474&gt;=Z$1005),OR(Z$1006="",Datos!Z474&lt;=Z$1006))),FALSE),OR(ISNUMBER(FIND(";"&amp;UPPER(TRIM(Datos!Z474&amp;""))&amp;"=",Z$1007)),ISNUMBER(FIND(";"&amp;UPPER(TRIM(Datos!Z474&amp;""))&amp;";",Z$1007))),OR(UPPER(TRIM(Datos!Z474&amp;""))="SÍ",UPPER(TRIM(Datos!Z474&amp;""))="SI",UPPER(TRIM(Datos!Z474&amp;""))="NO"),IF(ISNUMBER(Datos!Z474),AND(OR(Z$1005="",Datos!Z474&gt;=Z$1005),OR(Z$1006="",Datos!Z474&lt;=Z$1006)),FALSE),TRUE))))</f>
        <v>0.0</v>
      </c>
      <c r="AA474">
        <f>IF(Datos!AA474="",0,IF(AND(AA$1008&lt;&gt;"",Datos!AA474=AA$1008),0,IF(AA$1004=0,0,1-CHOOSE(AA$1004,IF(ISNUMBER(Datos!AA474),AND(OR(AA$1005="",Datos!AA474&gt;=AA$1005),OR(AA$1006="",Datos!AA474&lt;=AA$1006)),FALSE),IF(ISNUMBER(Datos!AA474),AND(Datos!AA474=INT(Datos!AA474),AND(OR(AA$1005="",Datos!AA474&gt;=AA$1005),OR(AA$1006="",Datos!AA474&lt;=AA$1006))),FALSE),OR(ISNUMBER(FIND(";"&amp;UPPER(TRIM(Datos!AA474&amp;""))&amp;"=",AA$1007)),ISNUMBER(FIND(";"&amp;UPPER(TRIM(Datos!AA474&amp;""))&amp;";",AA$1007))),OR(UPPER(TRIM(Datos!AA474&amp;""))="SÍ",UPPER(TRIM(Datos!AA474&amp;""))="SI",UPPER(TRIM(Datos!AA474&amp;""))="NO"),IF(ISNUMBER(Datos!AA474),AND(OR(AA$1005="",Datos!AA474&gt;=AA$1005),OR(AA$1006="",Datos!AA474&lt;=AA$1006)),FALSE),TRUE))))</f>
        <v>0.0</v>
      </c>
      <c r="AB474">
        <f>IF(Datos!AB474="",0,IF(AND(AB$1008&lt;&gt;"",Datos!AB474=AB$1008),0,IF(AB$1004=0,0,1-CHOOSE(AB$1004,IF(ISNUMBER(Datos!AB474),AND(OR(AB$1005="",Datos!AB474&gt;=AB$1005),OR(AB$1006="",Datos!AB474&lt;=AB$1006)),FALSE),IF(ISNUMBER(Datos!AB474),AND(Datos!AB474=INT(Datos!AB474),AND(OR(AB$1005="",Datos!AB474&gt;=AB$1005),OR(AB$1006="",Datos!AB474&lt;=AB$1006))),FALSE),OR(ISNUMBER(FIND(";"&amp;UPPER(TRIM(Datos!AB474&amp;""))&amp;"=",AB$1007)),ISNUMBER(FIND(";"&amp;UPPER(TRIM(Datos!AB474&amp;""))&amp;";",AB$1007))),OR(UPPER(TRIM(Datos!AB474&amp;""))="SÍ",UPPER(TRIM(Datos!AB474&amp;""))="SI",UPPER(TRIM(Datos!AB474&amp;""))="NO"),IF(ISNUMBER(Datos!AB474),AND(OR(AB$1005="",Datos!AB474&gt;=AB$1005),OR(AB$1006="",Datos!AB474&lt;=AB$1006)),FALSE),TRUE))))</f>
        <v>0.0</v>
      </c>
      <c r="AC474">
        <f>IF(Datos!AC474="",0,IF(AND(AC$1008&lt;&gt;"",Datos!AC474=AC$1008),0,IF(AC$1004=0,0,1-CHOOSE(AC$1004,IF(ISNUMBER(Datos!AC474),AND(OR(AC$1005="",Datos!AC474&gt;=AC$1005),OR(AC$1006="",Datos!AC474&lt;=AC$1006)),FALSE),IF(ISNUMBER(Datos!AC474),AND(Datos!AC474=INT(Datos!AC474),AND(OR(AC$1005="",Datos!AC474&gt;=AC$1005),OR(AC$1006="",Datos!AC474&lt;=AC$1006))),FALSE),OR(ISNUMBER(FIND(";"&amp;UPPER(TRIM(Datos!AC474&amp;""))&amp;"=",AC$1007)),ISNUMBER(FIND(";"&amp;UPPER(TRIM(Datos!AC474&amp;""))&amp;";",AC$1007))),OR(UPPER(TRIM(Datos!AC474&amp;""))="SÍ",UPPER(TRIM(Datos!AC474&amp;""))="SI",UPPER(TRIM(Datos!AC474&amp;""))="NO"),IF(ISNUMBER(Datos!AC474),AND(OR(AC$1005="",Datos!AC474&gt;=AC$1005),OR(AC$1006="",Datos!AC474&lt;=AC$1006)),FALSE),TRUE))))</f>
        <v>0.0</v>
      </c>
      <c r="AD474">
        <f>IF(Datos!AD474="",0,IF(AND(AD$1008&lt;&gt;"",Datos!AD474=AD$1008),0,IF(AD$1004=0,0,1-CHOOSE(AD$1004,IF(ISNUMBER(Datos!AD474),AND(OR(AD$1005="",Datos!AD474&gt;=AD$1005),OR(AD$1006="",Datos!AD474&lt;=AD$1006)),FALSE),IF(ISNUMBER(Datos!AD474),AND(Datos!AD474=INT(Datos!AD474),AND(OR(AD$1005="",Datos!AD474&gt;=AD$1005),OR(AD$1006="",Datos!AD474&lt;=AD$1006))),FALSE),OR(ISNUMBER(FIND(";"&amp;UPPER(TRIM(Datos!AD474&amp;""))&amp;"=",AD$1007)),ISNUMBER(FIND(";"&amp;UPPER(TRIM(Datos!AD474&amp;""))&amp;";",AD$1007))),OR(UPPER(TRIM(Datos!AD474&amp;""))="SÍ",UPPER(TRIM(Datos!AD474&amp;""))="SI",UPPER(TRIM(Datos!AD474&amp;""))="NO"),IF(ISNUMBER(Datos!AD474),AND(OR(AD$1005="",Datos!AD474&gt;=AD$1005),OR(AD$1006="",Datos!AD474&lt;=AD$1006)),FALSE),TRUE))))</f>
        <v>0.0</v>
      </c>
      <c r="AE474">
        <f>IF(Datos!AE474="",0,IF(AND(AE$1008&lt;&gt;"",Datos!AE474=AE$1008),0,IF(AE$1004=0,0,1-CHOOSE(AE$1004,IF(ISNUMBER(Datos!AE474),AND(OR(AE$1005="",Datos!AE474&gt;=AE$1005),OR(AE$1006="",Datos!AE474&lt;=AE$1006)),FALSE),IF(ISNUMBER(Datos!AE474),AND(Datos!AE474=INT(Datos!AE474),AND(OR(AE$1005="",Datos!AE474&gt;=AE$1005),OR(AE$1006="",Datos!AE474&lt;=AE$1006))),FALSE),OR(ISNUMBER(FIND(";"&amp;UPPER(TRIM(Datos!AE474&amp;""))&amp;"=",AE$1007)),ISNUMBER(FIND(";"&amp;UPPER(TRIM(Datos!AE474&amp;""))&amp;";",AE$1007))),OR(UPPER(TRIM(Datos!AE474&amp;""))="SÍ",UPPER(TRIM(Datos!AE474&amp;""))="SI",UPPER(TRIM(Datos!AE474&amp;""))="NO"),IF(ISNUMBER(Datos!AE474),AND(OR(AE$1005="",Datos!AE474&gt;=AE$1005),OR(AE$1006="",Datos!AE474&lt;=AE$1006)),FALSE),TRUE))))</f>
        <v>0.0</v>
      </c>
    </row>
    <row r="475" spans="2:31">
      <c r="B475">
        <f>IF(Datos!B475="",0,IF(AND(B$1008&lt;&gt;"",Datos!B475=B$1008),0,IF(B$1004=0,0,1-CHOOSE(B$1004,IF(ISNUMBER(Datos!B475),AND(OR(B$1005="",Datos!B475&gt;=B$1005),OR(B$1006="",Datos!B475&lt;=B$1006)),FALSE),IF(ISNUMBER(Datos!B475),AND(Datos!B475=INT(Datos!B475),AND(OR(B$1005="",Datos!B475&gt;=B$1005),OR(B$1006="",Datos!B475&lt;=B$1006))),FALSE),OR(ISNUMBER(FIND(";"&amp;UPPER(TRIM(Datos!B475&amp;""))&amp;"=",B$1007)),ISNUMBER(FIND(";"&amp;UPPER(TRIM(Datos!B475&amp;""))&amp;";",B$1007))),OR(UPPER(TRIM(Datos!B475&amp;""))="SÍ",UPPER(TRIM(Datos!B475&amp;""))="SI",UPPER(TRIM(Datos!B475&amp;""))="NO"),IF(ISNUMBER(Datos!B475),AND(OR(B$1005="",Datos!B475&gt;=B$1005),OR(B$1006="",Datos!B475&lt;=B$1006)),FALSE),TRUE))))</f>
        <v>0.0</v>
      </c>
      <c r="C475">
        <f>IF(Datos!C475="",0,IF(AND(C$1008&lt;&gt;"",Datos!C475=C$1008),0,IF(C$1004=0,0,1-CHOOSE(C$1004,IF(ISNUMBER(Datos!C475),AND(OR(C$1005="",Datos!C475&gt;=C$1005),OR(C$1006="",Datos!C475&lt;=C$1006)),FALSE),IF(ISNUMBER(Datos!C475),AND(Datos!C475=INT(Datos!C475),AND(OR(C$1005="",Datos!C475&gt;=C$1005),OR(C$1006="",Datos!C475&lt;=C$1006))),FALSE),OR(ISNUMBER(FIND(";"&amp;UPPER(TRIM(Datos!C475&amp;""))&amp;"=",C$1007)),ISNUMBER(FIND(";"&amp;UPPER(TRIM(Datos!C475&amp;""))&amp;";",C$1007))),OR(UPPER(TRIM(Datos!C475&amp;""))="SÍ",UPPER(TRIM(Datos!C475&amp;""))="SI",UPPER(TRIM(Datos!C475&amp;""))="NO"),IF(ISNUMBER(Datos!C475),AND(OR(C$1005="",Datos!C475&gt;=C$1005),OR(C$1006="",Datos!C475&lt;=C$1006)),FALSE),TRUE))))</f>
        <v>0.0</v>
      </c>
      <c r="D475">
        <f>IF(Datos!D475="",0,IF(AND(D$1008&lt;&gt;"",Datos!D475=D$1008),0,IF(D$1004=0,0,1-CHOOSE(D$1004,IF(ISNUMBER(Datos!D475),AND(OR(D$1005="",Datos!D475&gt;=D$1005),OR(D$1006="",Datos!D475&lt;=D$1006)),FALSE),IF(ISNUMBER(Datos!D475),AND(Datos!D475=INT(Datos!D475),AND(OR(D$1005="",Datos!D475&gt;=D$1005),OR(D$1006="",Datos!D475&lt;=D$1006))),FALSE),OR(ISNUMBER(FIND(";"&amp;UPPER(TRIM(Datos!D475&amp;""))&amp;"=",D$1007)),ISNUMBER(FIND(";"&amp;UPPER(TRIM(Datos!D475&amp;""))&amp;";",D$1007))),OR(UPPER(TRIM(Datos!D475&amp;""))="SÍ",UPPER(TRIM(Datos!D475&amp;""))="SI",UPPER(TRIM(Datos!D475&amp;""))="NO"),IF(ISNUMBER(Datos!D475),AND(OR(D$1005="",Datos!D475&gt;=D$1005),OR(D$1006="",Datos!D475&lt;=D$1006)),FALSE),TRUE))))</f>
        <v>0.0</v>
      </c>
      <c r="E475">
        <f>IF(Datos!E475="",0,IF(AND(E$1008&lt;&gt;"",Datos!E475=E$1008),0,IF(E$1004=0,0,1-CHOOSE(E$1004,IF(ISNUMBER(Datos!E475),AND(OR(E$1005="",Datos!E475&gt;=E$1005),OR(E$1006="",Datos!E475&lt;=E$1006)),FALSE),IF(ISNUMBER(Datos!E475),AND(Datos!E475=INT(Datos!E475),AND(OR(E$1005="",Datos!E475&gt;=E$1005),OR(E$1006="",Datos!E475&lt;=E$1006))),FALSE),OR(ISNUMBER(FIND(";"&amp;UPPER(TRIM(Datos!E475&amp;""))&amp;"=",E$1007)),ISNUMBER(FIND(";"&amp;UPPER(TRIM(Datos!E475&amp;""))&amp;";",E$1007))),OR(UPPER(TRIM(Datos!E475&amp;""))="SÍ",UPPER(TRIM(Datos!E475&amp;""))="SI",UPPER(TRIM(Datos!E475&amp;""))="NO"),IF(ISNUMBER(Datos!E475),AND(OR(E$1005="",Datos!E475&gt;=E$1005),OR(E$1006="",Datos!E475&lt;=E$1006)),FALSE),TRUE))))</f>
        <v>0.0</v>
      </c>
      <c r="F475">
        <f>IF(Datos!F475="",0,IF(AND(F$1008&lt;&gt;"",Datos!F475=F$1008),0,IF(F$1004=0,0,1-CHOOSE(F$1004,IF(ISNUMBER(Datos!F475),AND(OR(F$1005="",Datos!F475&gt;=F$1005),OR(F$1006="",Datos!F475&lt;=F$1006)),FALSE),IF(ISNUMBER(Datos!F475),AND(Datos!F475=INT(Datos!F475),AND(OR(F$1005="",Datos!F475&gt;=F$1005),OR(F$1006="",Datos!F475&lt;=F$1006))),FALSE),OR(ISNUMBER(FIND(";"&amp;UPPER(TRIM(Datos!F475&amp;""))&amp;"=",F$1007)),ISNUMBER(FIND(";"&amp;UPPER(TRIM(Datos!F475&amp;""))&amp;";",F$1007))),OR(UPPER(TRIM(Datos!F475&amp;""))="SÍ",UPPER(TRIM(Datos!F475&amp;""))="SI",UPPER(TRIM(Datos!F475&amp;""))="NO"),IF(ISNUMBER(Datos!F475),AND(OR(F$1005="",Datos!F475&gt;=F$1005),OR(F$1006="",Datos!F475&lt;=F$1006)),FALSE),TRUE))))</f>
        <v>0.0</v>
      </c>
      <c r="G475">
        <f>IF(Datos!G475="",0,IF(AND(G$1008&lt;&gt;"",Datos!G475=G$1008),0,IF(G$1004=0,0,1-CHOOSE(G$1004,IF(ISNUMBER(Datos!G475),AND(OR(G$1005="",Datos!G475&gt;=G$1005),OR(G$1006="",Datos!G475&lt;=G$1006)),FALSE),IF(ISNUMBER(Datos!G475),AND(Datos!G475=INT(Datos!G475),AND(OR(G$1005="",Datos!G475&gt;=G$1005),OR(G$1006="",Datos!G475&lt;=G$1006))),FALSE),OR(ISNUMBER(FIND(";"&amp;UPPER(TRIM(Datos!G475&amp;""))&amp;"=",G$1007)),ISNUMBER(FIND(";"&amp;UPPER(TRIM(Datos!G475&amp;""))&amp;";",G$1007))),OR(UPPER(TRIM(Datos!G475&amp;""))="SÍ",UPPER(TRIM(Datos!G475&amp;""))="SI",UPPER(TRIM(Datos!G475&amp;""))="NO"),IF(ISNUMBER(Datos!G475),AND(OR(G$1005="",Datos!G475&gt;=G$1005),OR(G$1006="",Datos!G475&lt;=G$1006)),FALSE),TRUE))))</f>
        <v>0.0</v>
      </c>
      <c r="H475">
        <f>IF(Datos!H475="",0,IF(AND(H$1008&lt;&gt;"",Datos!H475=H$1008),0,IF(H$1004=0,0,1-CHOOSE(H$1004,IF(ISNUMBER(Datos!H475),AND(OR(H$1005="",Datos!H475&gt;=H$1005),OR(H$1006="",Datos!H475&lt;=H$1006)),FALSE),IF(ISNUMBER(Datos!H475),AND(Datos!H475=INT(Datos!H475),AND(OR(H$1005="",Datos!H475&gt;=H$1005),OR(H$1006="",Datos!H475&lt;=H$1006))),FALSE),OR(ISNUMBER(FIND(";"&amp;UPPER(TRIM(Datos!H475&amp;""))&amp;"=",H$1007)),ISNUMBER(FIND(";"&amp;UPPER(TRIM(Datos!H475&amp;""))&amp;";",H$1007))),OR(UPPER(TRIM(Datos!H475&amp;""))="SÍ",UPPER(TRIM(Datos!H475&amp;""))="SI",UPPER(TRIM(Datos!H475&amp;""))="NO"),IF(ISNUMBER(Datos!H475),AND(OR(H$1005="",Datos!H475&gt;=H$1005),OR(H$1006="",Datos!H475&lt;=H$1006)),FALSE),TRUE))))</f>
        <v>0.0</v>
      </c>
      <c r="I475">
        <f>IF(Datos!I475="",0,IF(AND(I$1008&lt;&gt;"",Datos!I475=I$1008),0,IF(I$1004=0,0,1-CHOOSE(I$1004,IF(ISNUMBER(Datos!I475),AND(OR(I$1005="",Datos!I475&gt;=I$1005),OR(I$1006="",Datos!I475&lt;=I$1006)),FALSE),IF(ISNUMBER(Datos!I475),AND(Datos!I475=INT(Datos!I475),AND(OR(I$1005="",Datos!I475&gt;=I$1005),OR(I$1006="",Datos!I475&lt;=I$1006))),FALSE),OR(ISNUMBER(FIND(";"&amp;UPPER(TRIM(Datos!I475&amp;""))&amp;"=",I$1007)),ISNUMBER(FIND(";"&amp;UPPER(TRIM(Datos!I475&amp;""))&amp;";",I$1007))),OR(UPPER(TRIM(Datos!I475&amp;""))="SÍ",UPPER(TRIM(Datos!I475&amp;""))="SI",UPPER(TRIM(Datos!I475&amp;""))="NO"),IF(ISNUMBER(Datos!I475),AND(OR(I$1005="",Datos!I475&gt;=I$1005),OR(I$1006="",Datos!I475&lt;=I$1006)),FALSE),TRUE))))</f>
        <v>0.0</v>
      </c>
      <c r="J475">
        <f>IF(Datos!J475="",0,IF(AND(J$1008&lt;&gt;"",Datos!J475=J$1008),0,IF(J$1004=0,0,1-CHOOSE(J$1004,IF(ISNUMBER(Datos!J475),AND(OR(J$1005="",Datos!J475&gt;=J$1005),OR(J$1006="",Datos!J475&lt;=J$1006)),FALSE),IF(ISNUMBER(Datos!J475),AND(Datos!J475=INT(Datos!J475),AND(OR(J$1005="",Datos!J475&gt;=J$1005),OR(J$1006="",Datos!J475&lt;=J$1006))),FALSE),OR(ISNUMBER(FIND(";"&amp;UPPER(TRIM(Datos!J475&amp;""))&amp;"=",J$1007)),ISNUMBER(FIND(";"&amp;UPPER(TRIM(Datos!J475&amp;""))&amp;";",J$1007))),OR(UPPER(TRIM(Datos!J475&amp;""))="SÍ",UPPER(TRIM(Datos!J475&amp;""))="SI",UPPER(TRIM(Datos!J475&amp;""))="NO"),IF(ISNUMBER(Datos!J475),AND(OR(J$1005="",Datos!J475&gt;=J$1005),OR(J$1006="",Datos!J475&lt;=J$1006)),FALSE),TRUE))))</f>
        <v>0.0</v>
      </c>
      <c r="K475">
        <f>IF(Datos!K475="",0,IF(AND(K$1008&lt;&gt;"",Datos!K475=K$1008),0,IF(K$1004=0,0,1-CHOOSE(K$1004,IF(ISNUMBER(Datos!K475),AND(OR(K$1005="",Datos!K475&gt;=K$1005),OR(K$1006="",Datos!K475&lt;=K$1006)),FALSE),IF(ISNUMBER(Datos!K475),AND(Datos!K475=INT(Datos!K475),AND(OR(K$1005="",Datos!K475&gt;=K$1005),OR(K$1006="",Datos!K475&lt;=K$1006))),FALSE),OR(ISNUMBER(FIND(";"&amp;UPPER(TRIM(Datos!K475&amp;""))&amp;"=",K$1007)),ISNUMBER(FIND(";"&amp;UPPER(TRIM(Datos!K475&amp;""))&amp;";",K$1007))),OR(UPPER(TRIM(Datos!K475&amp;""))="SÍ",UPPER(TRIM(Datos!K475&amp;""))="SI",UPPER(TRIM(Datos!K475&amp;""))="NO"),IF(ISNUMBER(Datos!K475),AND(OR(K$1005="",Datos!K475&gt;=K$1005),OR(K$1006="",Datos!K475&lt;=K$1006)),FALSE),TRUE))))</f>
        <v>0.0</v>
      </c>
      <c r="L475">
        <f>IF(Datos!L475="",0,IF(AND(L$1008&lt;&gt;"",Datos!L475=L$1008),0,IF(L$1004=0,0,1-CHOOSE(L$1004,IF(ISNUMBER(Datos!L475),AND(OR(L$1005="",Datos!L475&gt;=L$1005),OR(L$1006="",Datos!L475&lt;=L$1006)),FALSE),IF(ISNUMBER(Datos!L475),AND(Datos!L475=INT(Datos!L475),AND(OR(L$1005="",Datos!L475&gt;=L$1005),OR(L$1006="",Datos!L475&lt;=L$1006))),FALSE),OR(ISNUMBER(FIND(";"&amp;UPPER(TRIM(Datos!L475&amp;""))&amp;"=",L$1007)),ISNUMBER(FIND(";"&amp;UPPER(TRIM(Datos!L475&amp;""))&amp;";",L$1007))),OR(UPPER(TRIM(Datos!L475&amp;""))="SÍ",UPPER(TRIM(Datos!L475&amp;""))="SI",UPPER(TRIM(Datos!L475&amp;""))="NO"),IF(ISNUMBER(Datos!L475),AND(OR(L$1005="",Datos!L475&gt;=L$1005),OR(L$1006="",Datos!L475&lt;=L$1006)),FALSE),TRUE))))</f>
        <v>0.0</v>
      </c>
      <c r="M475">
        <f>IF(Datos!M475="",0,IF(AND(M$1008&lt;&gt;"",Datos!M475=M$1008),0,IF(M$1004=0,0,1-CHOOSE(M$1004,IF(ISNUMBER(Datos!M475),AND(OR(M$1005="",Datos!M475&gt;=M$1005),OR(M$1006="",Datos!M475&lt;=M$1006)),FALSE),IF(ISNUMBER(Datos!M475),AND(Datos!M475=INT(Datos!M475),AND(OR(M$1005="",Datos!M475&gt;=M$1005),OR(M$1006="",Datos!M475&lt;=M$1006))),FALSE),OR(ISNUMBER(FIND(";"&amp;UPPER(TRIM(Datos!M475&amp;""))&amp;"=",M$1007)),ISNUMBER(FIND(";"&amp;UPPER(TRIM(Datos!M475&amp;""))&amp;";",M$1007))),OR(UPPER(TRIM(Datos!M475&amp;""))="SÍ",UPPER(TRIM(Datos!M475&amp;""))="SI",UPPER(TRIM(Datos!M475&amp;""))="NO"),IF(ISNUMBER(Datos!M475),AND(OR(M$1005="",Datos!M475&gt;=M$1005),OR(M$1006="",Datos!M475&lt;=M$1006)),FALSE),TRUE))))</f>
        <v>0.0</v>
      </c>
      <c r="N475">
        <f>IF(Datos!N475="",0,IF(AND(N$1008&lt;&gt;"",Datos!N475=N$1008),0,IF(N$1004=0,0,1-CHOOSE(N$1004,IF(ISNUMBER(Datos!N475),AND(OR(N$1005="",Datos!N475&gt;=N$1005),OR(N$1006="",Datos!N475&lt;=N$1006)),FALSE),IF(ISNUMBER(Datos!N475),AND(Datos!N475=INT(Datos!N475),AND(OR(N$1005="",Datos!N475&gt;=N$1005),OR(N$1006="",Datos!N475&lt;=N$1006))),FALSE),OR(ISNUMBER(FIND(";"&amp;UPPER(TRIM(Datos!N475&amp;""))&amp;"=",N$1007)),ISNUMBER(FIND(";"&amp;UPPER(TRIM(Datos!N475&amp;""))&amp;";",N$1007))),OR(UPPER(TRIM(Datos!N475&amp;""))="SÍ",UPPER(TRIM(Datos!N475&amp;""))="SI",UPPER(TRIM(Datos!N475&amp;""))="NO"),IF(ISNUMBER(Datos!N475),AND(OR(N$1005="",Datos!N475&gt;=N$1005),OR(N$1006="",Datos!N475&lt;=N$1006)),FALSE),TRUE))))</f>
        <v>0.0</v>
      </c>
      <c r="O475">
        <f>IF(Datos!O475="",0,IF(AND(O$1008&lt;&gt;"",Datos!O475=O$1008),0,IF(O$1004=0,0,1-CHOOSE(O$1004,IF(ISNUMBER(Datos!O475),AND(OR(O$1005="",Datos!O475&gt;=O$1005),OR(O$1006="",Datos!O475&lt;=O$1006)),FALSE),IF(ISNUMBER(Datos!O475),AND(Datos!O475=INT(Datos!O475),AND(OR(O$1005="",Datos!O475&gt;=O$1005),OR(O$1006="",Datos!O475&lt;=O$1006))),FALSE),OR(ISNUMBER(FIND(";"&amp;UPPER(TRIM(Datos!O475&amp;""))&amp;"=",O$1007)),ISNUMBER(FIND(";"&amp;UPPER(TRIM(Datos!O475&amp;""))&amp;";",O$1007))),OR(UPPER(TRIM(Datos!O475&amp;""))="SÍ",UPPER(TRIM(Datos!O475&amp;""))="SI",UPPER(TRIM(Datos!O475&amp;""))="NO"),IF(ISNUMBER(Datos!O475),AND(OR(O$1005="",Datos!O475&gt;=O$1005),OR(O$1006="",Datos!O475&lt;=O$1006)),FALSE),TRUE))))</f>
        <v>0.0</v>
      </c>
      <c r="P475">
        <f>IF(Datos!P475="",0,IF(AND(P$1008&lt;&gt;"",Datos!P475=P$1008),0,IF(P$1004=0,0,1-CHOOSE(P$1004,IF(ISNUMBER(Datos!P475),AND(OR(P$1005="",Datos!P475&gt;=P$1005),OR(P$1006="",Datos!P475&lt;=P$1006)),FALSE),IF(ISNUMBER(Datos!P475),AND(Datos!P475=INT(Datos!P475),AND(OR(P$1005="",Datos!P475&gt;=P$1005),OR(P$1006="",Datos!P475&lt;=P$1006))),FALSE),OR(ISNUMBER(FIND(";"&amp;UPPER(TRIM(Datos!P475&amp;""))&amp;"=",P$1007)),ISNUMBER(FIND(";"&amp;UPPER(TRIM(Datos!P475&amp;""))&amp;";",P$1007))),OR(UPPER(TRIM(Datos!P475&amp;""))="SÍ",UPPER(TRIM(Datos!P475&amp;""))="SI",UPPER(TRIM(Datos!P475&amp;""))="NO"),IF(ISNUMBER(Datos!P475),AND(OR(P$1005="",Datos!P475&gt;=P$1005),OR(P$1006="",Datos!P475&lt;=P$1006)),FALSE),TRUE))))</f>
        <v>0.0</v>
      </c>
      <c r="Q475">
        <f>IF(Datos!Q475="",0,IF(AND(Q$1008&lt;&gt;"",Datos!Q475=Q$1008),0,IF(Q$1004=0,0,1-CHOOSE(Q$1004,IF(ISNUMBER(Datos!Q475),AND(OR(Q$1005="",Datos!Q475&gt;=Q$1005),OR(Q$1006="",Datos!Q475&lt;=Q$1006)),FALSE),IF(ISNUMBER(Datos!Q475),AND(Datos!Q475=INT(Datos!Q475),AND(OR(Q$1005="",Datos!Q475&gt;=Q$1005),OR(Q$1006="",Datos!Q475&lt;=Q$1006))),FALSE),OR(ISNUMBER(FIND(";"&amp;UPPER(TRIM(Datos!Q475&amp;""))&amp;"=",Q$1007)),ISNUMBER(FIND(";"&amp;UPPER(TRIM(Datos!Q475&amp;""))&amp;";",Q$1007))),OR(UPPER(TRIM(Datos!Q475&amp;""))="SÍ",UPPER(TRIM(Datos!Q475&amp;""))="SI",UPPER(TRIM(Datos!Q475&amp;""))="NO"),IF(ISNUMBER(Datos!Q475),AND(OR(Q$1005="",Datos!Q475&gt;=Q$1005),OR(Q$1006="",Datos!Q475&lt;=Q$1006)),FALSE),TRUE))))</f>
        <v>0.0</v>
      </c>
      <c r="R475">
        <f>IF(Datos!R475="",0,IF(AND(R$1008&lt;&gt;"",Datos!R475=R$1008),0,IF(R$1004=0,0,1-CHOOSE(R$1004,IF(ISNUMBER(Datos!R475),AND(OR(R$1005="",Datos!R475&gt;=R$1005),OR(R$1006="",Datos!R475&lt;=R$1006)),FALSE),IF(ISNUMBER(Datos!R475),AND(Datos!R475=INT(Datos!R475),AND(OR(R$1005="",Datos!R475&gt;=R$1005),OR(R$1006="",Datos!R475&lt;=R$1006))),FALSE),OR(ISNUMBER(FIND(";"&amp;UPPER(TRIM(Datos!R475&amp;""))&amp;"=",R$1007)),ISNUMBER(FIND(";"&amp;UPPER(TRIM(Datos!R475&amp;""))&amp;";",R$1007))),OR(UPPER(TRIM(Datos!R475&amp;""))="SÍ",UPPER(TRIM(Datos!R475&amp;""))="SI",UPPER(TRIM(Datos!R475&amp;""))="NO"),IF(ISNUMBER(Datos!R475),AND(OR(R$1005="",Datos!R475&gt;=R$1005),OR(R$1006="",Datos!R475&lt;=R$1006)),FALSE),TRUE))))</f>
        <v>0.0</v>
      </c>
      <c r="S475">
        <f>IF(Datos!S475="",0,IF(AND(S$1008&lt;&gt;"",Datos!S475=S$1008),0,IF(S$1004=0,0,1-CHOOSE(S$1004,IF(ISNUMBER(Datos!S475),AND(OR(S$1005="",Datos!S475&gt;=S$1005),OR(S$1006="",Datos!S475&lt;=S$1006)),FALSE),IF(ISNUMBER(Datos!S475),AND(Datos!S475=INT(Datos!S475),AND(OR(S$1005="",Datos!S475&gt;=S$1005),OR(S$1006="",Datos!S475&lt;=S$1006))),FALSE),OR(ISNUMBER(FIND(";"&amp;UPPER(TRIM(Datos!S475&amp;""))&amp;"=",S$1007)),ISNUMBER(FIND(";"&amp;UPPER(TRIM(Datos!S475&amp;""))&amp;";",S$1007))),OR(UPPER(TRIM(Datos!S475&amp;""))="SÍ",UPPER(TRIM(Datos!S475&amp;""))="SI",UPPER(TRIM(Datos!S475&amp;""))="NO"),IF(ISNUMBER(Datos!S475),AND(OR(S$1005="",Datos!S475&gt;=S$1005),OR(S$1006="",Datos!S475&lt;=S$1006)),FALSE),TRUE))))</f>
        <v>0.0</v>
      </c>
      <c r="T475">
        <f>IF(Datos!T475="",0,IF(AND(T$1008&lt;&gt;"",Datos!T475=T$1008),0,IF(T$1004=0,0,1-CHOOSE(T$1004,IF(ISNUMBER(Datos!T475),AND(OR(T$1005="",Datos!T475&gt;=T$1005),OR(T$1006="",Datos!T475&lt;=T$1006)),FALSE),IF(ISNUMBER(Datos!T475),AND(Datos!T475=INT(Datos!T475),AND(OR(T$1005="",Datos!T475&gt;=T$1005),OR(T$1006="",Datos!T475&lt;=T$1006))),FALSE),OR(ISNUMBER(FIND(";"&amp;UPPER(TRIM(Datos!T475&amp;""))&amp;"=",T$1007)),ISNUMBER(FIND(";"&amp;UPPER(TRIM(Datos!T475&amp;""))&amp;";",T$1007))),OR(UPPER(TRIM(Datos!T475&amp;""))="SÍ",UPPER(TRIM(Datos!T475&amp;""))="SI",UPPER(TRIM(Datos!T475&amp;""))="NO"),IF(ISNUMBER(Datos!T475),AND(OR(T$1005="",Datos!T475&gt;=T$1005),OR(T$1006="",Datos!T475&lt;=T$1006)),FALSE),TRUE))))</f>
        <v>0.0</v>
      </c>
      <c r="U475">
        <f>IF(Datos!U475="",0,IF(AND(U$1008&lt;&gt;"",Datos!U475=U$1008),0,IF(U$1004=0,0,1-CHOOSE(U$1004,IF(ISNUMBER(Datos!U475),AND(OR(U$1005="",Datos!U475&gt;=U$1005),OR(U$1006="",Datos!U475&lt;=U$1006)),FALSE),IF(ISNUMBER(Datos!U475),AND(Datos!U475=INT(Datos!U475),AND(OR(U$1005="",Datos!U475&gt;=U$1005),OR(U$1006="",Datos!U475&lt;=U$1006))),FALSE),OR(ISNUMBER(FIND(";"&amp;UPPER(TRIM(Datos!U475&amp;""))&amp;"=",U$1007)),ISNUMBER(FIND(";"&amp;UPPER(TRIM(Datos!U475&amp;""))&amp;";",U$1007))),OR(UPPER(TRIM(Datos!U475&amp;""))="SÍ",UPPER(TRIM(Datos!U475&amp;""))="SI",UPPER(TRIM(Datos!U475&amp;""))="NO"),IF(ISNUMBER(Datos!U475),AND(OR(U$1005="",Datos!U475&gt;=U$1005),OR(U$1006="",Datos!U475&lt;=U$1006)),FALSE),TRUE))))</f>
        <v>0.0</v>
      </c>
      <c r="V475">
        <f>IF(Datos!V475="",0,IF(AND(V$1008&lt;&gt;"",Datos!V475=V$1008),0,IF(V$1004=0,0,1-CHOOSE(V$1004,IF(ISNUMBER(Datos!V475),AND(OR(V$1005="",Datos!V475&gt;=V$1005),OR(V$1006="",Datos!V475&lt;=V$1006)),FALSE),IF(ISNUMBER(Datos!V475),AND(Datos!V475=INT(Datos!V475),AND(OR(V$1005="",Datos!V475&gt;=V$1005),OR(V$1006="",Datos!V475&lt;=V$1006))),FALSE),OR(ISNUMBER(FIND(";"&amp;UPPER(TRIM(Datos!V475&amp;""))&amp;"=",V$1007)),ISNUMBER(FIND(";"&amp;UPPER(TRIM(Datos!V475&amp;""))&amp;";",V$1007))),OR(UPPER(TRIM(Datos!V475&amp;""))="SÍ",UPPER(TRIM(Datos!V475&amp;""))="SI",UPPER(TRIM(Datos!V475&amp;""))="NO"),IF(ISNUMBER(Datos!V475),AND(OR(V$1005="",Datos!V475&gt;=V$1005),OR(V$1006="",Datos!V475&lt;=V$1006)),FALSE),TRUE))))</f>
        <v>0.0</v>
      </c>
      <c r="W475">
        <f>IF(Datos!W475="",0,IF(AND(W$1008&lt;&gt;"",Datos!W475=W$1008),0,IF(W$1004=0,0,1-CHOOSE(W$1004,IF(ISNUMBER(Datos!W475),AND(OR(W$1005="",Datos!W475&gt;=W$1005),OR(W$1006="",Datos!W475&lt;=W$1006)),FALSE),IF(ISNUMBER(Datos!W475),AND(Datos!W475=INT(Datos!W475),AND(OR(W$1005="",Datos!W475&gt;=W$1005),OR(W$1006="",Datos!W475&lt;=W$1006))),FALSE),OR(ISNUMBER(FIND(";"&amp;UPPER(TRIM(Datos!W475&amp;""))&amp;"=",W$1007)),ISNUMBER(FIND(";"&amp;UPPER(TRIM(Datos!W475&amp;""))&amp;";",W$1007))),OR(UPPER(TRIM(Datos!W475&amp;""))="SÍ",UPPER(TRIM(Datos!W475&amp;""))="SI",UPPER(TRIM(Datos!W475&amp;""))="NO"),IF(ISNUMBER(Datos!W475),AND(OR(W$1005="",Datos!W475&gt;=W$1005),OR(W$1006="",Datos!W475&lt;=W$1006)),FALSE),TRUE))))</f>
        <v>0.0</v>
      </c>
      <c r="X475">
        <f>IF(Datos!X475="",0,IF(AND(X$1008&lt;&gt;"",Datos!X475=X$1008),0,IF(X$1004=0,0,1-CHOOSE(X$1004,IF(ISNUMBER(Datos!X475),AND(OR(X$1005="",Datos!X475&gt;=X$1005),OR(X$1006="",Datos!X475&lt;=X$1006)),FALSE),IF(ISNUMBER(Datos!X475),AND(Datos!X475=INT(Datos!X475),AND(OR(X$1005="",Datos!X475&gt;=X$1005),OR(X$1006="",Datos!X475&lt;=X$1006))),FALSE),OR(ISNUMBER(FIND(";"&amp;UPPER(TRIM(Datos!X475&amp;""))&amp;"=",X$1007)),ISNUMBER(FIND(";"&amp;UPPER(TRIM(Datos!X475&amp;""))&amp;";",X$1007))),OR(UPPER(TRIM(Datos!X475&amp;""))="SÍ",UPPER(TRIM(Datos!X475&amp;""))="SI",UPPER(TRIM(Datos!X475&amp;""))="NO"),IF(ISNUMBER(Datos!X475),AND(OR(X$1005="",Datos!X475&gt;=X$1005),OR(X$1006="",Datos!X475&lt;=X$1006)),FALSE),TRUE))))</f>
        <v>0.0</v>
      </c>
      <c r="Y475">
        <f>IF(Datos!Y475="",0,IF(AND(Y$1008&lt;&gt;"",Datos!Y475=Y$1008),0,IF(Y$1004=0,0,1-CHOOSE(Y$1004,IF(ISNUMBER(Datos!Y475),AND(OR(Y$1005="",Datos!Y475&gt;=Y$1005),OR(Y$1006="",Datos!Y475&lt;=Y$1006)),FALSE),IF(ISNUMBER(Datos!Y475),AND(Datos!Y475=INT(Datos!Y475),AND(OR(Y$1005="",Datos!Y475&gt;=Y$1005),OR(Y$1006="",Datos!Y475&lt;=Y$1006))),FALSE),OR(ISNUMBER(FIND(";"&amp;UPPER(TRIM(Datos!Y475&amp;""))&amp;"=",Y$1007)),ISNUMBER(FIND(";"&amp;UPPER(TRIM(Datos!Y475&amp;""))&amp;";",Y$1007))),OR(UPPER(TRIM(Datos!Y475&amp;""))="SÍ",UPPER(TRIM(Datos!Y475&amp;""))="SI",UPPER(TRIM(Datos!Y475&amp;""))="NO"),IF(ISNUMBER(Datos!Y475),AND(OR(Y$1005="",Datos!Y475&gt;=Y$1005),OR(Y$1006="",Datos!Y475&lt;=Y$1006)),FALSE),TRUE))))</f>
        <v>0.0</v>
      </c>
      <c r="Z475">
        <f>IF(Datos!Z475="",0,IF(AND(Z$1008&lt;&gt;"",Datos!Z475=Z$1008),0,IF(Z$1004=0,0,1-CHOOSE(Z$1004,IF(ISNUMBER(Datos!Z475),AND(OR(Z$1005="",Datos!Z475&gt;=Z$1005),OR(Z$1006="",Datos!Z475&lt;=Z$1006)),FALSE),IF(ISNUMBER(Datos!Z475),AND(Datos!Z475=INT(Datos!Z475),AND(OR(Z$1005="",Datos!Z475&gt;=Z$1005),OR(Z$1006="",Datos!Z475&lt;=Z$1006))),FALSE),OR(ISNUMBER(FIND(";"&amp;UPPER(TRIM(Datos!Z475&amp;""))&amp;"=",Z$1007)),ISNUMBER(FIND(";"&amp;UPPER(TRIM(Datos!Z475&amp;""))&amp;";",Z$1007))),OR(UPPER(TRIM(Datos!Z475&amp;""))="SÍ",UPPER(TRIM(Datos!Z475&amp;""))="SI",UPPER(TRIM(Datos!Z475&amp;""))="NO"),IF(ISNUMBER(Datos!Z475),AND(OR(Z$1005="",Datos!Z475&gt;=Z$1005),OR(Z$1006="",Datos!Z475&lt;=Z$1006)),FALSE),TRUE))))</f>
        <v>0.0</v>
      </c>
      <c r="AA475">
        <f>IF(Datos!AA475="",0,IF(AND(AA$1008&lt;&gt;"",Datos!AA475=AA$1008),0,IF(AA$1004=0,0,1-CHOOSE(AA$1004,IF(ISNUMBER(Datos!AA475),AND(OR(AA$1005="",Datos!AA475&gt;=AA$1005),OR(AA$1006="",Datos!AA475&lt;=AA$1006)),FALSE),IF(ISNUMBER(Datos!AA475),AND(Datos!AA475=INT(Datos!AA475),AND(OR(AA$1005="",Datos!AA475&gt;=AA$1005),OR(AA$1006="",Datos!AA475&lt;=AA$1006))),FALSE),OR(ISNUMBER(FIND(";"&amp;UPPER(TRIM(Datos!AA475&amp;""))&amp;"=",AA$1007)),ISNUMBER(FIND(";"&amp;UPPER(TRIM(Datos!AA475&amp;""))&amp;";",AA$1007))),OR(UPPER(TRIM(Datos!AA475&amp;""))="SÍ",UPPER(TRIM(Datos!AA475&amp;""))="SI",UPPER(TRIM(Datos!AA475&amp;""))="NO"),IF(ISNUMBER(Datos!AA475),AND(OR(AA$1005="",Datos!AA475&gt;=AA$1005),OR(AA$1006="",Datos!AA475&lt;=AA$1006)),FALSE),TRUE))))</f>
        <v>0.0</v>
      </c>
      <c r="AB475">
        <f>IF(Datos!AB475="",0,IF(AND(AB$1008&lt;&gt;"",Datos!AB475=AB$1008),0,IF(AB$1004=0,0,1-CHOOSE(AB$1004,IF(ISNUMBER(Datos!AB475),AND(OR(AB$1005="",Datos!AB475&gt;=AB$1005),OR(AB$1006="",Datos!AB475&lt;=AB$1006)),FALSE),IF(ISNUMBER(Datos!AB475),AND(Datos!AB475=INT(Datos!AB475),AND(OR(AB$1005="",Datos!AB475&gt;=AB$1005),OR(AB$1006="",Datos!AB475&lt;=AB$1006))),FALSE),OR(ISNUMBER(FIND(";"&amp;UPPER(TRIM(Datos!AB475&amp;""))&amp;"=",AB$1007)),ISNUMBER(FIND(";"&amp;UPPER(TRIM(Datos!AB475&amp;""))&amp;";",AB$1007))),OR(UPPER(TRIM(Datos!AB475&amp;""))="SÍ",UPPER(TRIM(Datos!AB475&amp;""))="SI",UPPER(TRIM(Datos!AB475&amp;""))="NO"),IF(ISNUMBER(Datos!AB475),AND(OR(AB$1005="",Datos!AB475&gt;=AB$1005),OR(AB$1006="",Datos!AB475&lt;=AB$1006)),FALSE),TRUE))))</f>
        <v>0.0</v>
      </c>
      <c r="AC475">
        <f>IF(Datos!AC475="",0,IF(AND(AC$1008&lt;&gt;"",Datos!AC475=AC$1008),0,IF(AC$1004=0,0,1-CHOOSE(AC$1004,IF(ISNUMBER(Datos!AC475),AND(OR(AC$1005="",Datos!AC475&gt;=AC$1005),OR(AC$1006="",Datos!AC475&lt;=AC$1006)),FALSE),IF(ISNUMBER(Datos!AC475),AND(Datos!AC475=INT(Datos!AC475),AND(OR(AC$1005="",Datos!AC475&gt;=AC$1005),OR(AC$1006="",Datos!AC475&lt;=AC$1006))),FALSE),OR(ISNUMBER(FIND(";"&amp;UPPER(TRIM(Datos!AC475&amp;""))&amp;"=",AC$1007)),ISNUMBER(FIND(";"&amp;UPPER(TRIM(Datos!AC475&amp;""))&amp;";",AC$1007))),OR(UPPER(TRIM(Datos!AC475&amp;""))="SÍ",UPPER(TRIM(Datos!AC475&amp;""))="SI",UPPER(TRIM(Datos!AC475&amp;""))="NO"),IF(ISNUMBER(Datos!AC475),AND(OR(AC$1005="",Datos!AC475&gt;=AC$1005),OR(AC$1006="",Datos!AC475&lt;=AC$1006)),FALSE),TRUE))))</f>
        <v>0.0</v>
      </c>
      <c r="AD475">
        <f>IF(Datos!AD475="",0,IF(AND(AD$1008&lt;&gt;"",Datos!AD475=AD$1008),0,IF(AD$1004=0,0,1-CHOOSE(AD$1004,IF(ISNUMBER(Datos!AD475),AND(OR(AD$1005="",Datos!AD475&gt;=AD$1005),OR(AD$1006="",Datos!AD475&lt;=AD$1006)),FALSE),IF(ISNUMBER(Datos!AD475),AND(Datos!AD475=INT(Datos!AD475),AND(OR(AD$1005="",Datos!AD475&gt;=AD$1005),OR(AD$1006="",Datos!AD475&lt;=AD$1006))),FALSE),OR(ISNUMBER(FIND(";"&amp;UPPER(TRIM(Datos!AD475&amp;""))&amp;"=",AD$1007)),ISNUMBER(FIND(";"&amp;UPPER(TRIM(Datos!AD475&amp;""))&amp;";",AD$1007))),OR(UPPER(TRIM(Datos!AD475&amp;""))="SÍ",UPPER(TRIM(Datos!AD475&amp;""))="SI",UPPER(TRIM(Datos!AD475&amp;""))="NO"),IF(ISNUMBER(Datos!AD475),AND(OR(AD$1005="",Datos!AD475&gt;=AD$1005),OR(AD$1006="",Datos!AD475&lt;=AD$1006)),FALSE),TRUE))))</f>
        <v>0.0</v>
      </c>
      <c r="AE475">
        <f>IF(Datos!AE475="",0,IF(AND(AE$1008&lt;&gt;"",Datos!AE475=AE$1008),0,IF(AE$1004=0,0,1-CHOOSE(AE$1004,IF(ISNUMBER(Datos!AE475),AND(OR(AE$1005="",Datos!AE475&gt;=AE$1005),OR(AE$1006="",Datos!AE475&lt;=AE$1006)),FALSE),IF(ISNUMBER(Datos!AE475),AND(Datos!AE475=INT(Datos!AE475),AND(OR(AE$1005="",Datos!AE475&gt;=AE$1005),OR(AE$1006="",Datos!AE475&lt;=AE$1006))),FALSE),OR(ISNUMBER(FIND(";"&amp;UPPER(TRIM(Datos!AE475&amp;""))&amp;"=",AE$1007)),ISNUMBER(FIND(";"&amp;UPPER(TRIM(Datos!AE475&amp;""))&amp;";",AE$1007))),OR(UPPER(TRIM(Datos!AE475&amp;""))="SÍ",UPPER(TRIM(Datos!AE475&amp;""))="SI",UPPER(TRIM(Datos!AE475&amp;""))="NO"),IF(ISNUMBER(Datos!AE475),AND(OR(AE$1005="",Datos!AE475&gt;=AE$1005),OR(AE$1006="",Datos!AE475&lt;=AE$1006)),FALSE),TRUE))))</f>
        <v>0.0</v>
      </c>
    </row>
    <row r="476" spans="2:31">
      <c r="B476">
        <f>IF(Datos!B476="",0,IF(AND(B$1008&lt;&gt;"",Datos!B476=B$1008),0,IF(B$1004=0,0,1-CHOOSE(B$1004,IF(ISNUMBER(Datos!B476),AND(OR(B$1005="",Datos!B476&gt;=B$1005),OR(B$1006="",Datos!B476&lt;=B$1006)),FALSE),IF(ISNUMBER(Datos!B476),AND(Datos!B476=INT(Datos!B476),AND(OR(B$1005="",Datos!B476&gt;=B$1005),OR(B$1006="",Datos!B476&lt;=B$1006))),FALSE),OR(ISNUMBER(FIND(";"&amp;UPPER(TRIM(Datos!B476&amp;""))&amp;"=",B$1007)),ISNUMBER(FIND(";"&amp;UPPER(TRIM(Datos!B476&amp;""))&amp;";",B$1007))),OR(UPPER(TRIM(Datos!B476&amp;""))="SÍ",UPPER(TRIM(Datos!B476&amp;""))="SI",UPPER(TRIM(Datos!B476&amp;""))="NO"),IF(ISNUMBER(Datos!B476),AND(OR(B$1005="",Datos!B476&gt;=B$1005),OR(B$1006="",Datos!B476&lt;=B$1006)),FALSE),TRUE))))</f>
        <v>0.0</v>
      </c>
      <c r="C476">
        <f>IF(Datos!C476="",0,IF(AND(C$1008&lt;&gt;"",Datos!C476=C$1008),0,IF(C$1004=0,0,1-CHOOSE(C$1004,IF(ISNUMBER(Datos!C476),AND(OR(C$1005="",Datos!C476&gt;=C$1005),OR(C$1006="",Datos!C476&lt;=C$1006)),FALSE),IF(ISNUMBER(Datos!C476),AND(Datos!C476=INT(Datos!C476),AND(OR(C$1005="",Datos!C476&gt;=C$1005),OR(C$1006="",Datos!C476&lt;=C$1006))),FALSE),OR(ISNUMBER(FIND(";"&amp;UPPER(TRIM(Datos!C476&amp;""))&amp;"=",C$1007)),ISNUMBER(FIND(";"&amp;UPPER(TRIM(Datos!C476&amp;""))&amp;";",C$1007))),OR(UPPER(TRIM(Datos!C476&amp;""))="SÍ",UPPER(TRIM(Datos!C476&amp;""))="SI",UPPER(TRIM(Datos!C476&amp;""))="NO"),IF(ISNUMBER(Datos!C476),AND(OR(C$1005="",Datos!C476&gt;=C$1005),OR(C$1006="",Datos!C476&lt;=C$1006)),FALSE),TRUE))))</f>
        <v>0.0</v>
      </c>
      <c r="D476">
        <f>IF(Datos!D476="",0,IF(AND(D$1008&lt;&gt;"",Datos!D476=D$1008),0,IF(D$1004=0,0,1-CHOOSE(D$1004,IF(ISNUMBER(Datos!D476),AND(OR(D$1005="",Datos!D476&gt;=D$1005),OR(D$1006="",Datos!D476&lt;=D$1006)),FALSE),IF(ISNUMBER(Datos!D476),AND(Datos!D476=INT(Datos!D476),AND(OR(D$1005="",Datos!D476&gt;=D$1005),OR(D$1006="",Datos!D476&lt;=D$1006))),FALSE),OR(ISNUMBER(FIND(";"&amp;UPPER(TRIM(Datos!D476&amp;""))&amp;"=",D$1007)),ISNUMBER(FIND(";"&amp;UPPER(TRIM(Datos!D476&amp;""))&amp;";",D$1007))),OR(UPPER(TRIM(Datos!D476&amp;""))="SÍ",UPPER(TRIM(Datos!D476&amp;""))="SI",UPPER(TRIM(Datos!D476&amp;""))="NO"),IF(ISNUMBER(Datos!D476),AND(OR(D$1005="",Datos!D476&gt;=D$1005),OR(D$1006="",Datos!D476&lt;=D$1006)),FALSE),TRUE))))</f>
        <v>0.0</v>
      </c>
      <c r="E476">
        <f>IF(Datos!E476="",0,IF(AND(E$1008&lt;&gt;"",Datos!E476=E$1008),0,IF(E$1004=0,0,1-CHOOSE(E$1004,IF(ISNUMBER(Datos!E476),AND(OR(E$1005="",Datos!E476&gt;=E$1005),OR(E$1006="",Datos!E476&lt;=E$1006)),FALSE),IF(ISNUMBER(Datos!E476),AND(Datos!E476=INT(Datos!E476),AND(OR(E$1005="",Datos!E476&gt;=E$1005),OR(E$1006="",Datos!E476&lt;=E$1006))),FALSE),OR(ISNUMBER(FIND(";"&amp;UPPER(TRIM(Datos!E476&amp;""))&amp;"=",E$1007)),ISNUMBER(FIND(";"&amp;UPPER(TRIM(Datos!E476&amp;""))&amp;";",E$1007))),OR(UPPER(TRIM(Datos!E476&amp;""))="SÍ",UPPER(TRIM(Datos!E476&amp;""))="SI",UPPER(TRIM(Datos!E476&amp;""))="NO"),IF(ISNUMBER(Datos!E476),AND(OR(E$1005="",Datos!E476&gt;=E$1005),OR(E$1006="",Datos!E476&lt;=E$1006)),FALSE),TRUE))))</f>
        <v>0.0</v>
      </c>
      <c r="F476">
        <f>IF(Datos!F476="",0,IF(AND(F$1008&lt;&gt;"",Datos!F476=F$1008),0,IF(F$1004=0,0,1-CHOOSE(F$1004,IF(ISNUMBER(Datos!F476),AND(OR(F$1005="",Datos!F476&gt;=F$1005),OR(F$1006="",Datos!F476&lt;=F$1006)),FALSE),IF(ISNUMBER(Datos!F476),AND(Datos!F476=INT(Datos!F476),AND(OR(F$1005="",Datos!F476&gt;=F$1005),OR(F$1006="",Datos!F476&lt;=F$1006))),FALSE),OR(ISNUMBER(FIND(";"&amp;UPPER(TRIM(Datos!F476&amp;""))&amp;"=",F$1007)),ISNUMBER(FIND(";"&amp;UPPER(TRIM(Datos!F476&amp;""))&amp;";",F$1007))),OR(UPPER(TRIM(Datos!F476&amp;""))="SÍ",UPPER(TRIM(Datos!F476&amp;""))="SI",UPPER(TRIM(Datos!F476&amp;""))="NO"),IF(ISNUMBER(Datos!F476),AND(OR(F$1005="",Datos!F476&gt;=F$1005),OR(F$1006="",Datos!F476&lt;=F$1006)),FALSE),TRUE))))</f>
        <v>0.0</v>
      </c>
      <c r="G476">
        <f>IF(Datos!G476="",0,IF(AND(G$1008&lt;&gt;"",Datos!G476=G$1008),0,IF(G$1004=0,0,1-CHOOSE(G$1004,IF(ISNUMBER(Datos!G476),AND(OR(G$1005="",Datos!G476&gt;=G$1005),OR(G$1006="",Datos!G476&lt;=G$1006)),FALSE),IF(ISNUMBER(Datos!G476),AND(Datos!G476=INT(Datos!G476),AND(OR(G$1005="",Datos!G476&gt;=G$1005),OR(G$1006="",Datos!G476&lt;=G$1006))),FALSE),OR(ISNUMBER(FIND(";"&amp;UPPER(TRIM(Datos!G476&amp;""))&amp;"=",G$1007)),ISNUMBER(FIND(";"&amp;UPPER(TRIM(Datos!G476&amp;""))&amp;";",G$1007))),OR(UPPER(TRIM(Datos!G476&amp;""))="SÍ",UPPER(TRIM(Datos!G476&amp;""))="SI",UPPER(TRIM(Datos!G476&amp;""))="NO"),IF(ISNUMBER(Datos!G476),AND(OR(G$1005="",Datos!G476&gt;=G$1005),OR(G$1006="",Datos!G476&lt;=G$1006)),FALSE),TRUE))))</f>
        <v>0.0</v>
      </c>
      <c r="H476">
        <f>IF(Datos!H476="",0,IF(AND(H$1008&lt;&gt;"",Datos!H476=H$1008),0,IF(H$1004=0,0,1-CHOOSE(H$1004,IF(ISNUMBER(Datos!H476),AND(OR(H$1005="",Datos!H476&gt;=H$1005),OR(H$1006="",Datos!H476&lt;=H$1006)),FALSE),IF(ISNUMBER(Datos!H476),AND(Datos!H476=INT(Datos!H476),AND(OR(H$1005="",Datos!H476&gt;=H$1005),OR(H$1006="",Datos!H476&lt;=H$1006))),FALSE),OR(ISNUMBER(FIND(";"&amp;UPPER(TRIM(Datos!H476&amp;""))&amp;"=",H$1007)),ISNUMBER(FIND(";"&amp;UPPER(TRIM(Datos!H476&amp;""))&amp;";",H$1007))),OR(UPPER(TRIM(Datos!H476&amp;""))="SÍ",UPPER(TRIM(Datos!H476&amp;""))="SI",UPPER(TRIM(Datos!H476&amp;""))="NO"),IF(ISNUMBER(Datos!H476),AND(OR(H$1005="",Datos!H476&gt;=H$1005),OR(H$1006="",Datos!H476&lt;=H$1006)),FALSE),TRUE))))</f>
        <v>0.0</v>
      </c>
      <c r="I476">
        <f>IF(Datos!I476="",0,IF(AND(I$1008&lt;&gt;"",Datos!I476=I$1008),0,IF(I$1004=0,0,1-CHOOSE(I$1004,IF(ISNUMBER(Datos!I476),AND(OR(I$1005="",Datos!I476&gt;=I$1005),OR(I$1006="",Datos!I476&lt;=I$1006)),FALSE),IF(ISNUMBER(Datos!I476),AND(Datos!I476=INT(Datos!I476),AND(OR(I$1005="",Datos!I476&gt;=I$1005),OR(I$1006="",Datos!I476&lt;=I$1006))),FALSE),OR(ISNUMBER(FIND(";"&amp;UPPER(TRIM(Datos!I476&amp;""))&amp;"=",I$1007)),ISNUMBER(FIND(";"&amp;UPPER(TRIM(Datos!I476&amp;""))&amp;";",I$1007))),OR(UPPER(TRIM(Datos!I476&amp;""))="SÍ",UPPER(TRIM(Datos!I476&amp;""))="SI",UPPER(TRIM(Datos!I476&amp;""))="NO"),IF(ISNUMBER(Datos!I476),AND(OR(I$1005="",Datos!I476&gt;=I$1005),OR(I$1006="",Datos!I476&lt;=I$1006)),FALSE),TRUE))))</f>
        <v>0.0</v>
      </c>
      <c r="J476">
        <f>IF(Datos!J476="",0,IF(AND(J$1008&lt;&gt;"",Datos!J476=J$1008),0,IF(J$1004=0,0,1-CHOOSE(J$1004,IF(ISNUMBER(Datos!J476),AND(OR(J$1005="",Datos!J476&gt;=J$1005),OR(J$1006="",Datos!J476&lt;=J$1006)),FALSE),IF(ISNUMBER(Datos!J476),AND(Datos!J476=INT(Datos!J476),AND(OR(J$1005="",Datos!J476&gt;=J$1005),OR(J$1006="",Datos!J476&lt;=J$1006))),FALSE),OR(ISNUMBER(FIND(";"&amp;UPPER(TRIM(Datos!J476&amp;""))&amp;"=",J$1007)),ISNUMBER(FIND(";"&amp;UPPER(TRIM(Datos!J476&amp;""))&amp;";",J$1007))),OR(UPPER(TRIM(Datos!J476&amp;""))="SÍ",UPPER(TRIM(Datos!J476&amp;""))="SI",UPPER(TRIM(Datos!J476&amp;""))="NO"),IF(ISNUMBER(Datos!J476),AND(OR(J$1005="",Datos!J476&gt;=J$1005),OR(J$1006="",Datos!J476&lt;=J$1006)),FALSE),TRUE))))</f>
        <v>0.0</v>
      </c>
      <c r="K476">
        <f>IF(Datos!K476="",0,IF(AND(K$1008&lt;&gt;"",Datos!K476=K$1008),0,IF(K$1004=0,0,1-CHOOSE(K$1004,IF(ISNUMBER(Datos!K476),AND(OR(K$1005="",Datos!K476&gt;=K$1005),OR(K$1006="",Datos!K476&lt;=K$1006)),FALSE),IF(ISNUMBER(Datos!K476),AND(Datos!K476=INT(Datos!K476),AND(OR(K$1005="",Datos!K476&gt;=K$1005),OR(K$1006="",Datos!K476&lt;=K$1006))),FALSE),OR(ISNUMBER(FIND(";"&amp;UPPER(TRIM(Datos!K476&amp;""))&amp;"=",K$1007)),ISNUMBER(FIND(";"&amp;UPPER(TRIM(Datos!K476&amp;""))&amp;";",K$1007))),OR(UPPER(TRIM(Datos!K476&amp;""))="SÍ",UPPER(TRIM(Datos!K476&amp;""))="SI",UPPER(TRIM(Datos!K476&amp;""))="NO"),IF(ISNUMBER(Datos!K476),AND(OR(K$1005="",Datos!K476&gt;=K$1005),OR(K$1006="",Datos!K476&lt;=K$1006)),FALSE),TRUE))))</f>
        <v>0.0</v>
      </c>
      <c r="L476">
        <f>IF(Datos!L476="",0,IF(AND(L$1008&lt;&gt;"",Datos!L476=L$1008),0,IF(L$1004=0,0,1-CHOOSE(L$1004,IF(ISNUMBER(Datos!L476),AND(OR(L$1005="",Datos!L476&gt;=L$1005),OR(L$1006="",Datos!L476&lt;=L$1006)),FALSE),IF(ISNUMBER(Datos!L476),AND(Datos!L476=INT(Datos!L476),AND(OR(L$1005="",Datos!L476&gt;=L$1005),OR(L$1006="",Datos!L476&lt;=L$1006))),FALSE),OR(ISNUMBER(FIND(";"&amp;UPPER(TRIM(Datos!L476&amp;""))&amp;"=",L$1007)),ISNUMBER(FIND(";"&amp;UPPER(TRIM(Datos!L476&amp;""))&amp;";",L$1007))),OR(UPPER(TRIM(Datos!L476&amp;""))="SÍ",UPPER(TRIM(Datos!L476&amp;""))="SI",UPPER(TRIM(Datos!L476&amp;""))="NO"),IF(ISNUMBER(Datos!L476),AND(OR(L$1005="",Datos!L476&gt;=L$1005),OR(L$1006="",Datos!L476&lt;=L$1006)),FALSE),TRUE))))</f>
        <v>0.0</v>
      </c>
      <c r="M476">
        <f>IF(Datos!M476="",0,IF(AND(M$1008&lt;&gt;"",Datos!M476=M$1008),0,IF(M$1004=0,0,1-CHOOSE(M$1004,IF(ISNUMBER(Datos!M476),AND(OR(M$1005="",Datos!M476&gt;=M$1005),OR(M$1006="",Datos!M476&lt;=M$1006)),FALSE),IF(ISNUMBER(Datos!M476),AND(Datos!M476=INT(Datos!M476),AND(OR(M$1005="",Datos!M476&gt;=M$1005),OR(M$1006="",Datos!M476&lt;=M$1006))),FALSE),OR(ISNUMBER(FIND(";"&amp;UPPER(TRIM(Datos!M476&amp;""))&amp;"=",M$1007)),ISNUMBER(FIND(";"&amp;UPPER(TRIM(Datos!M476&amp;""))&amp;";",M$1007))),OR(UPPER(TRIM(Datos!M476&amp;""))="SÍ",UPPER(TRIM(Datos!M476&amp;""))="SI",UPPER(TRIM(Datos!M476&amp;""))="NO"),IF(ISNUMBER(Datos!M476),AND(OR(M$1005="",Datos!M476&gt;=M$1005),OR(M$1006="",Datos!M476&lt;=M$1006)),FALSE),TRUE))))</f>
        <v>0.0</v>
      </c>
      <c r="N476">
        <f>IF(Datos!N476="",0,IF(AND(N$1008&lt;&gt;"",Datos!N476=N$1008),0,IF(N$1004=0,0,1-CHOOSE(N$1004,IF(ISNUMBER(Datos!N476),AND(OR(N$1005="",Datos!N476&gt;=N$1005),OR(N$1006="",Datos!N476&lt;=N$1006)),FALSE),IF(ISNUMBER(Datos!N476),AND(Datos!N476=INT(Datos!N476),AND(OR(N$1005="",Datos!N476&gt;=N$1005),OR(N$1006="",Datos!N476&lt;=N$1006))),FALSE),OR(ISNUMBER(FIND(";"&amp;UPPER(TRIM(Datos!N476&amp;""))&amp;"=",N$1007)),ISNUMBER(FIND(";"&amp;UPPER(TRIM(Datos!N476&amp;""))&amp;";",N$1007))),OR(UPPER(TRIM(Datos!N476&amp;""))="SÍ",UPPER(TRIM(Datos!N476&amp;""))="SI",UPPER(TRIM(Datos!N476&amp;""))="NO"),IF(ISNUMBER(Datos!N476),AND(OR(N$1005="",Datos!N476&gt;=N$1005),OR(N$1006="",Datos!N476&lt;=N$1006)),FALSE),TRUE))))</f>
        <v>0.0</v>
      </c>
      <c r="O476">
        <f>IF(Datos!O476="",0,IF(AND(O$1008&lt;&gt;"",Datos!O476=O$1008),0,IF(O$1004=0,0,1-CHOOSE(O$1004,IF(ISNUMBER(Datos!O476),AND(OR(O$1005="",Datos!O476&gt;=O$1005),OR(O$1006="",Datos!O476&lt;=O$1006)),FALSE),IF(ISNUMBER(Datos!O476),AND(Datos!O476=INT(Datos!O476),AND(OR(O$1005="",Datos!O476&gt;=O$1005),OR(O$1006="",Datos!O476&lt;=O$1006))),FALSE),OR(ISNUMBER(FIND(";"&amp;UPPER(TRIM(Datos!O476&amp;""))&amp;"=",O$1007)),ISNUMBER(FIND(";"&amp;UPPER(TRIM(Datos!O476&amp;""))&amp;";",O$1007))),OR(UPPER(TRIM(Datos!O476&amp;""))="SÍ",UPPER(TRIM(Datos!O476&amp;""))="SI",UPPER(TRIM(Datos!O476&amp;""))="NO"),IF(ISNUMBER(Datos!O476),AND(OR(O$1005="",Datos!O476&gt;=O$1005),OR(O$1006="",Datos!O476&lt;=O$1006)),FALSE),TRUE))))</f>
        <v>0.0</v>
      </c>
      <c r="P476">
        <f>IF(Datos!P476="",0,IF(AND(P$1008&lt;&gt;"",Datos!P476=P$1008),0,IF(P$1004=0,0,1-CHOOSE(P$1004,IF(ISNUMBER(Datos!P476),AND(OR(P$1005="",Datos!P476&gt;=P$1005),OR(P$1006="",Datos!P476&lt;=P$1006)),FALSE),IF(ISNUMBER(Datos!P476),AND(Datos!P476=INT(Datos!P476),AND(OR(P$1005="",Datos!P476&gt;=P$1005),OR(P$1006="",Datos!P476&lt;=P$1006))),FALSE),OR(ISNUMBER(FIND(";"&amp;UPPER(TRIM(Datos!P476&amp;""))&amp;"=",P$1007)),ISNUMBER(FIND(";"&amp;UPPER(TRIM(Datos!P476&amp;""))&amp;";",P$1007))),OR(UPPER(TRIM(Datos!P476&amp;""))="SÍ",UPPER(TRIM(Datos!P476&amp;""))="SI",UPPER(TRIM(Datos!P476&amp;""))="NO"),IF(ISNUMBER(Datos!P476),AND(OR(P$1005="",Datos!P476&gt;=P$1005),OR(P$1006="",Datos!P476&lt;=P$1006)),FALSE),TRUE))))</f>
        <v>0.0</v>
      </c>
      <c r="Q476">
        <f>IF(Datos!Q476="",0,IF(AND(Q$1008&lt;&gt;"",Datos!Q476=Q$1008),0,IF(Q$1004=0,0,1-CHOOSE(Q$1004,IF(ISNUMBER(Datos!Q476),AND(OR(Q$1005="",Datos!Q476&gt;=Q$1005),OR(Q$1006="",Datos!Q476&lt;=Q$1006)),FALSE),IF(ISNUMBER(Datos!Q476),AND(Datos!Q476=INT(Datos!Q476),AND(OR(Q$1005="",Datos!Q476&gt;=Q$1005),OR(Q$1006="",Datos!Q476&lt;=Q$1006))),FALSE),OR(ISNUMBER(FIND(";"&amp;UPPER(TRIM(Datos!Q476&amp;""))&amp;"=",Q$1007)),ISNUMBER(FIND(";"&amp;UPPER(TRIM(Datos!Q476&amp;""))&amp;";",Q$1007))),OR(UPPER(TRIM(Datos!Q476&amp;""))="SÍ",UPPER(TRIM(Datos!Q476&amp;""))="SI",UPPER(TRIM(Datos!Q476&amp;""))="NO"),IF(ISNUMBER(Datos!Q476),AND(OR(Q$1005="",Datos!Q476&gt;=Q$1005),OR(Q$1006="",Datos!Q476&lt;=Q$1006)),FALSE),TRUE))))</f>
        <v>0.0</v>
      </c>
      <c r="R476">
        <f>IF(Datos!R476="",0,IF(AND(R$1008&lt;&gt;"",Datos!R476=R$1008),0,IF(R$1004=0,0,1-CHOOSE(R$1004,IF(ISNUMBER(Datos!R476),AND(OR(R$1005="",Datos!R476&gt;=R$1005),OR(R$1006="",Datos!R476&lt;=R$1006)),FALSE),IF(ISNUMBER(Datos!R476),AND(Datos!R476=INT(Datos!R476),AND(OR(R$1005="",Datos!R476&gt;=R$1005),OR(R$1006="",Datos!R476&lt;=R$1006))),FALSE),OR(ISNUMBER(FIND(";"&amp;UPPER(TRIM(Datos!R476&amp;""))&amp;"=",R$1007)),ISNUMBER(FIND(";"&amp;UPPER(TRIM(Datos!R476&amp;""))&amp;";",R$1007))),OR(UPPER(TRIM(Datos!R476&amp;""))="SÍ",UPPER(TRIM(Datos!R476&amp;""))="SI",UPPER(TRIM(Datos!R476&amp;""))="NO"),IF(ISNUMBER(Datos!R476),AND(OR(R$1005="",Datos!R476&gt;=R$1005),OR(R$1006="",Datos!R476&lt;=R$1006)),FALSE),TRUE))))</f>
        <v>0.0</v>
      </c>
      <c r="S476">
        <f>IF(Datos!S476="",0,IF(AND(S$1008&lt;&gt;"",Datos!S476=S$1008),0,IF(S$1004=0,0,1-CHOOSE(S$1004,IF(ISNUMBER(Datos!S476),AND(OR(S$1005="",Datos!S476&gt;=S$1005),OR(S$1006="",Datos!S476&lt;=S$1006)),FALSE),IF(ISNUMBER(Datos!S476),AND(Datos!S476=INT(Datos!S476),AND(OR(S$1005="",Datos!S476&gt;=S$1005),OR(S$1006="",Datos!S476&lt;=S$1006))),FALSE),OR(ISNUMBER(FIND(";"&amp;UPPER(TRIM(Datos!S476&amp;""))&amp;"=",S$1007)),ISNUMBER(FIND(";"&amp;UPPER(TRIM(Datos!S476&amp;""))&amp;";",S$1007))),OR(UPPER(TRIM(Datos!S476&amp;""))="SÍ",UPPER(TRIM(Datos!S476&amp;""))="SI",UPPER(TRIM(Datos!S476&amp;""))="NO"),IF(ISNUMBER(Datos!S476),AND(OR(S$1005="",Datos!S476&gt;=S$1005),OR(S$1006="",Datos!S476&lt;=S$1006)),FALSE),TRUE))))</f>
        <v>0.0</v>
      </c>
      <c r="T476">
        <f>IF(Datos!T476="",0,IF(AND(T$1008&lt;&gt;"",Datos!T476=T$1008),0,IF(T$1004=0,0,1-CHOOSE(T$1004,IF(ISNUMBER(Datos!T476),AND(OR(T$1005="",Datos!T476&gt;=T$1005),OR(T$1006="",Datos!T476&lt;=T$1006)),FALSE),IF(ISNUMBER(Datos!T476),AND(Datos!T476=INT(Datos!T476),AND(OR(T$1005="",Datos!T476&gt;=T$1005),OR(T$1006="",Datos!T476&lt;=T$1006))),FALSE),OR(ISNUMBER(FIND(";"&amp;UPPER(TRIM(Datos!T476&amp;""))&amp;"=",T$1007)),ISNUMBER(FIND(";"&amp;UPPER(TRIM(Datos!T476&amp;""))&amp;";",T$1007))),OR(UPPER(TRIM(Datos!T476&amp;""))="SÍ",UPPER(TRIM(Datos!T476&amp;""))="SI",UPPER(TRIM(Datos!T476&amp;""))="NO"),IF(ISNUMBER(Datos!T476),AND(OR(T$1005="",Datos!T476&gt;=T$1005),OR(T$1006="",Datos!T476&lt;=T$1006)),FALSE),TRUE))))</f>
        <v>0.0</v>
      </c>
      <c r="U476">
        <f>IF(Datos!U476="",0,IF(AND(U$1008&lt;&gt;"",Datos!U476=U$1008),0,IF(U$1004=0,0,1-CHOOSE(U$1004,IF(ISNUMBER(Datos!U476),AND(OR(U$1005="",Datos!U476&gt;=U$1005),OR(U$1006="",Datos!U476&lt;=U$1006)),FALSE),IF(ISNUMBER(Datos!U476),AND(Datos!U476=INT(Datos!U476),AND(OR(U$1005="",Datos!U476&gt;=U$1005),OR(U$1006="",Datos!U476&lt;=U$1006))),FALSE),OR(ISNUMBER(FIND(";"&amp;UPPER(TRIM(Datos!U476&amp;""))&amp;"=",U$1007)),ISNUMBER(FIND(";"&amp;UPPER(TRIM(Datos!U476&amp;""))&amp;";",U$1007))),OR(UPPER(TRIM(Datos!U476&amp;""))="SÍ",UPPER(TRIM(Datos!U476&amp;""))="SI",UPPER(TRIM(Datos!U476&amp;""))="NO"),IF(ISNUMBER(Datos!U476),AND(OR(U$1005="",Datos!U476&gt;=U$1005),OR(U$1006="",Datos!U476&lt;=U$1006)),FALSE),TRUE))))</f>
        <v>0.0</v>
      </c>
      <c r="V476">
        <f>IF(Datos!V476="",0,IF(AND(V$1008&lt;&gt;"",Datos!V476=V$1008),0,IF(V$1004=0,0,1-CHOOSE(V$1004,IF(ISNUMBER(Datos!V476),AND(OR(V$1005="",Datos!V476&gt;=V$1005),OR(V$1006="",Datos!V476&lt;=V$1006)),FALSE),IF(ISNUMBER(Datos!V476),AND(Datos!V476=INT(Datos!V476),AND(OR(V$1005="",Datos!V476&gt;=V$1005),OR(V$1006="",Datos!V476&lt;=V$1006))),FALSE),OR(ISNUMBER(FIND(";"&amp;UPPER(TRIM(Datos!V476&amp;""))&amp;"=",V$1007)),ISNUMBER(FIND(";"&amp;UPPER(TRIM(Datos!V476&amp;""))&amp;";",V$1007))),OR(UPPER(TRIM(Datos!V476&amp;""))="SÍ",UPPER(TRIM(Datos!V476&amp;""))="SI",UPPER(TRIM(Datos!V476&amp;""))="NO"),IF(ISNUMBER(Datos!V476),AND(OR(V$1005="",Datos!V476&gt;=V$1005),OR(V$1006="",Datos!V476&lt;=V$1006)),FALSE),TRUE))))</f>
        <v>0.0</v>
      </c>
      <c r="W476">
        <f>IF(Datos!W476="",0,IF(AND(W$1008&lt;&gt;"",Datos!W476=W$1008),0,IF(W$1004=0,0,1-CHOOSE(W$1004,IF(ISNUMBER(Datos!W476),AND(OR(W$1005="",Datos!W476&gt;=W$1005),OR(W$1006="",Datos!W476&lt;=W$1006)),FALSE),IF(ISNUMBER(Datos!W476),AND(Datos!W476=INT(Datos!W476),AND(OR(W$1005="",Datos!W476&gt;=W$1005),OR(W$1006="",Datos!W476&lt;=W$1006))),FALSE),OR(ISNUMBER(FIND(";"&amp;UPPER(TRIM(Datos!W476&amp;""))&amp;"=",W$1007)),ISNUMBER(FIND(";"&amp;UPPER(TRIM(Datos!W476&amp;""))&amp;";",W$1007))),OR(UPPER(TRIM(Datos!W476&amp;""))="SÍ",UPPER(TRIM(Datos!W476&amp;""))="SI",UPPER(TRIM(Datos!W476&amp;""))="NO"),IF(ISNUMBER(Datos!W476),AND(OR(W$1005="",Datos!W476&gt;=W$1005),OR(W$1006="",Datos!W476&lt;=W$1006)),FALSE),TRUE))))</f>
        <v>0.0</v>
      </c>
      <c r="X476">
        <f>IF(Datos!X476="",0,IF(AND(X$1008&lt;&gt;"",Datos!X476=X$1008),0,IF(X$1004=0,0,1-CHOOSE(X$1004,IF(ISNUMBER(Datos!X476),AND(OR(X$1005="",Datos!X476&gt;=X$1005),OR(X$1006="",Datos!X476&lt;=X$1006)),FALSE),IF(ISNUMBER(Datos!X476),AND(Datos!X476=INT(Datos!X476),AND(OR(X$1005="",Datos!X476&gt;=X$1005),OR(X$1006="",Datos!X476&lt;=X$1006))),FALSE),OR(ISNUMBER(FIND(";"&amp;UPPER(TRIM(Datos!X476&amp;""))&amp;"=",X$1007)),ISNUMBER(FIND(";"&amp;UPPER(TRIM(Datos!X476&amp;""))&amp;";",X$1007))),OR(UPPER(TRIM(Datos!X476&amp;""))="SÍ",UPPER(TRIM(Datos!X476&amp;""))="SI",UPPER(TRIM(Datos!X476&amp;""))="NO"),IF(ISNUMBER(Datos!X476),AND(OR(X$1005="",Datos!X476&gt;=X$1005),OR(X$1006="",Datos!X476&lt;=X$1006)),FALSE),TRUE))))</f>
        <v>0.0</v>
      </c>
      <c r="Y476">
        <f>IF(Datos!Y476="",0,IF(AND(Y$1008&lt;&gt;"",Datos!Y476=Y$1008),0,IF(Y$1004=0,0,1-CHOOSE(Y$1004,IF(ISNUMBER(Datos!Y476),AND(OR(Y$1005="",Datos!Y476&gt;=Y$1005),OR(Y$1006="",Datos!Y476&lt;=Y$1006)),FALSE),IF(ISNUMBER(Datos!Y476),AND(Datos!Y476=INT(Datos!Y476),AND(OR(Y$1005="",Datos!Y476&gt;=Y$1005),OR(Y$1006="",Datos!Y476&lt;=Y$1006))),FALSE),OR(ISNUMBER(FIND(";"&amp;UPPER(TRIM(Datos!Y476&amp;""))&amp;"=",Y$1007)),ISNUMBER(FIND(";"&amp;UPPER(TRIM(Datos!Y476&amp;""))&amp;";",Y$1007))),OR(UPPER(TRIM(Datos!Y476&amp;""))="SÍ",UPPER(TRIM(Datos!Y476&amp;""))="SI",UPPER(TRIM(Datos!Y476&amp;""))="NO"),IF(ISNUMBER(Datos!Y476),AND(OR(Y$1005="",Datos!Y476&gt;=Y$1005),OR(Y$1006="",Datos!Y476&lt;=Y$1006)),FALSE),TRUE))))</f>
        <v>0.0</v>
      </c>
      <c r="Z476">
        <f>IF(Datos!Z476="",0,IF(AND(Z$1008&lt;&gt;"",Datos!Z476=Z$1008),0,IF(Z$1004=0,0,1-CHOOSE(Z$1004,IF(ISNUMBER(Datos!Z476),AND(OR(Z$1005="",Datos!Z476&gt;=Z$1005),OR(Z$1006="",Datos!Z476&lt;=Z$1006)),FALSE),IF(ISNUMBER(Datos!Z476),AND(Datos!Z476=INT(Datos!Z476),AND(OR(Z$1005="",Datos!Z476&gt;=Z$1005),OR(Z$1006="",Datos!Z476&lt;=Z$1006))),FALSE),OR(ISNUMBER(FIND(";"&amp;UPPER(TRIM(Datos!Z476&amp;""))&amp;"=",Z$1007)),ISNUMBER(FIND(";"&amp;UPPER(TRIM(Datos!Z476&amp;""))&amp;";",Z$1007))),OR(UPPER(TRIM(Datos!Z476&amp;""))="SÍ",UPPER(TRIM(Datos!Z476&amp;""))="SI",UPPER(TRIM(Datos!Z476&amp;""))="NO"),IF(ISNUMBER(Datos!Z476),AND(OR(Z$1005="",Datos!Z476&gt;=Z$1005),OR(Z$1006="",Datos!Z476&lt;=Z$1006)),FALSE),TRUE))))</f>
        <v>0.0</v>
      </c>
      <c r="AA476">
        <f>IF(Datos!AA476="",0,IF(AND(AA$1008&lt;&gt;"",Datos!AA476=AA$1008),0,IF(AA$1004=0,0,1-CHOOSE(AA$1004,IF(ISNUMBER(Datos!AA476),AND(OR(AA$1005="",Datos!AA476&gt;=AA$1005),OR(AA$1006="",Datos!AA476&lt;=AA$1006)),FALSE),IF(ISNUMBER(Datos!AA476),AND(Datos!AA476=INT(Datos!AA476),AND(OR(AA$1005="",Datos!AA476&gt;=AA$1005),OR(AA$1006="",Datos!AA476&lt;=AA$1006))),FALSE),OR(ISNUMBER(FIND(";"&amp;UPPER(TRIM(Datos!AA476&amp;""))&amp;"=",AA$1007)),ISNUMBER(FIND(";"&amp;UPPER(TRIM(Datos!AA476&amp;""))&amp;";",AA$1007))),OR(UPPER(TRIM(Datos!AA476&amp;""))="SÍ",UPPER(TRIM(Datos!AA476&amp;""))="SI",UPPER(TRIM(Datos!AA476&amp;""))="NO"),IF(ISNUMBER(Datos!AA476),AND(OR(AA$1005="",Datos!AA476&gt;=AA$1005),OR(AA$1006="",Datos!AA476&lt;=AA$1006)),FALSE),TRUE))))</f>
        <v>0.0</v>
      </c>
      <c r="AB476">
        <f>IF(Datos!AB476="",0,IF(AND(AB$1008&lt;&gt;"",Datos!AB476=AB$1008),0,IF(AB$1004=0,0,1-CHOOSE(AB$1004,IF(ISNUMBER(Datos!AB476),AND(OR(AB$1005="",Datos!AB476&gt;=AB$1005),OR(AB$1006="",Datos!AB476&lt;=AB$1006)),FALSE),IF(ISNUMBER(Datos!AB476),AND(Datos!AB476=INT(Datos!AB476),AND(OR(AB$1005="",Datos!AB476&gt;=AB$1005),OR(AB$1006="",Datos!AB476&lt;=AB$1006))),FALSE),OR(ISNUMBER(FIND(";"&amp;UPPER(TRIM(Datos!AB476&amp;""))&amp;"=",AB$1007)),ISNUMBER(FIND(";"&amp;UPPER(TRIM(Datos!AB476&amp;""))&amp;";",AB$1007))),OR(UPPER(TRIM(Datos!AB476&amp;""))="SÍ",UPPER(TRIM(Datos!AB476&amp;""))="SI",UPPER(TRIM(Datos!AB476&amp;""))="NO"),IF(ISNUMBER(Datos!AB476),AND(OR(AB$1005="",Datos!AB476&gt;=AB$1005),OR(AB$1006="",Datos!AB476&lt;=AB$1006)),FALSE),TRUE))))</f>
        <v>0.0</v>
      </c>
      <c r="AC476">
        <f>IF(Datos!AC476="",0,IF(AND(AC$1008&lt;&gt;"",Datos!AC476=AC$1008),0,IF(AC$1004=0,0,1-CHOOSE(AC$1004,IF(ISNUMBER(Datos!AC476),AND(OR(AC$1005="",Datos!AC476&gt;=AC$1005),OR(AC$1006="",Datos!AC476&lt;=AC$1006)),FALSE),IF(ISNUMBER(Datos!AC476),AND(Datos!AC476=INT(Datos!AC476),AND(OR(AC$1005="",Datos!AC476&gt;=AC$1005),OR(AC$1006="",Datos!AC476&lt;=AC$1006))),FALSE),OR(ISNUMBER(FIND(";"&amp;UPPER(TRIM(Datos!AC476&amp;""))&amp;"=",AC$1007)),ISNUMBER(FIND(";"&amp;UPPER(TRIM(Datos!AC476&amp;""))&amp;";",AC$1007))),OR(UPPER(TRIM(Datos!AC476&amp;""))="SÍ",UPPER(TRIM(Datos!AC476&amp;""))="SI",UPPER(TRIM(Datos!AC476&amp;""))="NO"),IF(ISNUMBER(Datos!AC476),AND(OR(AC$1005="",Datos!AC476&gt;=AC$1005),OR(AC$1006="",Datos!AC476&lt;=AC$1006)),FALSE),TRUE))))</f>
        <v>0.0</v>
      </c>
      <c r="AD476">
        <f>IF(Datos!AD476="",0,IF(AND(AD$1008&lt;&gt;"",Datos!AD476=AD$1008),0,IF(AD$1004=0,0,1-CHOOSE(AD$1004,IF(ISNUMBER(Datos!AD476),AND(OR(AD$1005="",Datos!AD476&gt;=AD$1005),OR(AD$1006="",Datos!AD476&lt;=AD$1006)),FALSE),IF(ISNUMBER(Datos!AD476),AND(Datos!AD476=INT(Datos!AD476),AND(OR(AD$1005="",Datos!AD476&gt;=AD$1005),OR(AD$1006="",Datos!AD476&lt;=AD$1006))),FALSE),OR(ISNUMBER(FIND(";"&amp;UPPER(TRIM(Datos!AD476&amp;""))&amp;"=",AD$1007)),ISNUMBER(FIND(";"&amp;UPPER(TRIM(Datos!AD476&amp;""))&amp;";",AD$1007))),OR(UPPER(TRIM(Datos!AD476&amp;""))="SÍ",UPPER(TRIM(Datos!AD476&amp;""))="SI",UPPER(TRIM(Datos!AD476&amp;""))="NO"),IF(ISNUMBER(Datos!AD476),AND(OR(AD$1005="",Datos!AD476&gt;=AD$1005),OR(AD$1006="",Datos!AD476&lt;=AD$1006)),FALSE),TRUE))))</f>
        <v>0.0</v>
      </c>
      <c r="AE476">
        <f>IF(Datos!AE476="",0,IF(AND(AE$1008&lt;&gt;"",Datos!AE476=AE$1008),0,IF(AE$1004=0,0,1-CHOOSE(AE$1004,IF(ISNUMBER(Datos!AE476),AND(OR(AE$1005="",Datos!AE476&gt;=AE$1005),OR(AE$1006="",Datos!AE476&lt;=AE$1006)),FALSE),IF(ISNUMBER(Datos!AE476),AND(Datos!AE476=INT(Datos!AE476),AND(OR(AE$1005="",Datos!AE476&gt;=AE$1005),OR(AE$1006="",Datos!AE476&lt;=AE$1006))),FALSE),OR(ISNUMBER(FIND(";"&amp;UPPER(TRIM(Datos!AE476&amp;""))&amp;"=",AE$1007)),ISNUMBER(FIND(";"&amp;UPPER(TRIM(Datos!AE476&amp;""))&amp;";",AE$1007))),OR(UPPER(TRIM(Datos!AE476&amp;""))="SÍ",UPPER(TRIM(Datos!AE476&amp;""))="SI",UPPER(TRIM(Datos!AE476&amp;""))="NO"),IF(ISNUMBER(Datos!AE476),AND(OR(AE$1005="",Datos!AE476&gt;=AE$1005),OR(AE$1006="",Datos!AE476&lt;=AE$1006)),FALSE),TRUE))))</f>
        <v>0.0</v>
      </c>
    </row>
    <row r="477" spans="2:31">
      <c r="B477">
        <f>IF(Datos!B477="",0,IF(AND(B$1008&lt;&gt;"",Datos!B477=B$1008),0,IF(B$1004=0,0,1-CHOOSE(B$1004,IF(ISNUMBER(Datos!B477),AND(OR(B$1005="",Datos!B477&gt;=B$1005),OR(B$1006="",Datos!B477&lt;=B$1006)),FALSE),IF(ISNUMBER(Datos!B477),AND(Datos!B477=INT(Datos!B477),AND(OR(B$1005="",Datos!B477&gt;=B$1005),OR(B$1006="",Datos!B477&lt;=B$1006))),FALSE),OR(ISNUMBER(FIND(";"&amp;UPPER(TRIM(Datos!B477&amp;""))&amp;"=",B$1007)),ISNUMBER(FIND(";"&amp;UPPER(TRIM(Datos!B477&amp;""))&amp;";",B$1007))),OR(UPPER(TRIM(Datos!B477&amp;""))="SÍ",UPPER(TRIM(Datos!B477&amp;""))="SI",UPPER(TRIM(Datos!B477&amp;""))="NO"),IF(ISNUMBER(Datos!B477),AND(OR(B$1005="",Datos!B477&gt;=B$1005),OR(B$1006="",Datos!B477&lt;=B$1006)),FALSE),TRUE))))</f>
        <v>0.0</v>
      </c>
      <c r="C477">
        <f>IF(Datos!C477="",0,IF(AND(C$1008&lt;&gt;"",Datos!C477=C$1008),0,IF(C$1004=0,0,1-CHOOSE(C$1004,IF(ISNUMBER(Datos!C477),AND(OR(C$1005="",Datos!C477&gt;=C$1005),OR(C$1006="",Datos!C477&lt;=C$1006)),FALSE),IF(ISNUMBER(Datos!C477),AND(Datos!C477=INT(Datos!C477),AND(OR(C$1005="",Datos!C477&gt;=C$1005),OR(C$1006="",Datos!C477&lt;=C$1006))),FALSE),OR(ISNUMBER(FIND(";"&amp;UPPER(TRIM(Datos!C477&amp;""))&amp;"=",C$1007)),ISNUMBER(FIND(";"&amp;UPPER(TRIM(Datos!C477&amp;""))&amp;";",C$1007))),OR(UPPER(TRIM(Datos!C477&amp;""))="SÍ",UPPER(TRIM(Datos!C477&amp;""))="SI",UPPER(TRIM(Datos!C477&amp;""))="NO"),IF(ISNUMBER(Datos!C477),AND(OR(C$1005="",Datos!C477&gt;=C$1005),OR(C$1006="",Datos!C477&lt;=C$1006)),FALSE),TRUE))))</f>
        <v>0.0</v>
      </c>
      <c r="D477">
        <f>IF(Datos!D477="",0,IF(AND(D$1008&lt;&gt;"",Datos!D477=D$1008),0,IF(D$1004=0,0,1-CHOOSE(D$1004,IF(ISNUMBER(Datos!D477),AND(OR(D$1005="",Datos!D477&gt;=D$1005),OR(D$1006="",Datos!D477&lt;=D$1006)),FALSE),IF(ISNUMBER(Datos!D477),AND(Datos!D477=INT(Datos!D477),AND(OR(D$1005="",Datos!D477&gt;=D$1005),OR(D$1006="",Datos!D477&lt;=D$1006))),FALSE),OR(ISNUMBER(FIND(";"&amp;UPPER(TRIM(Datos!D477&amp;""))&amp;"=",D$1007)),ISNUMBER(FIND(";"&amp;UPPER(TRIM(Datos!D477&amp;""))&amp;";",D$1007))),OR(UPPER(TRIM(Datos!D477&amp;""))="SÍ",UPPER(TRIM(Datos!D477&amp;""))="SI",UPPER(TRIM(Datos!D477&amp;""))="NO"),IF(ISNUMBER(Datos!D477),AND(OR(D$1005="",Datos!D477&gt;=D$1005),OR(D$1006="",Datos!D477&lt;=D$1006)),FALSE),TRUE))))</f>
        <v>0.0</v>
      </c>
      <c r="E477">
        <f>IF(Datos!E477="",0,IF(AND(E$1008&lt;&gt;"",Datos!E477=E$1008),0,IF(E$1004=0,0,1-CHOOSE(E$1004,IF(ISNUMBER(Datos!E477),AND(OR(E$1005="",Datos!E477&gt;=E$1005),OR(E$1006="",Datos!E477&lt;=E$1006)),FALSE),IF(ISNUMBER(Datos!E477),AND(Datos!E477=INT(Datos!E477),AND(OR(E$1005="",Datos!E477&gt;=E$1005),OR(E$1006="",Datos!E477&lt;=E$1006))),FALSE),OR(ISNUMBER(FIND(";"&amp;UPPER(TRIM(Datos!E477&amp;""))&amp;"=",E$1007)),ISNUMBER(FIND(";"&amp;UPPER(TRIM(Datos!E477&amp;""))&amp;";",E$1007))),OR(UPPER(TRIM(Datos!E477&amp;""))="SÍ",UPPER(TRIM(Datos!E477&amp;""))="SI",UPPER(TRIM(Datos!E477&amp;""))="NO"),IF(ISNUMBER(Datos!E477),AND(OR(E$1005="",Datos!E477&gt;=E$1005),OR(E$1006="",Datos!E477&lt;=E$1006)),FALSE),TRUE))))</f>
        <v>0.0</v>
      </c>
      <c r="F477">
        <f>IF(Datos!F477="",0,IF(AND(F$1008&lt;&gt;"",Datos!F477=F$1008),0,IF(F$1004=0,0,1-CHOOSE(F$1004,IF(ISNUMBER(Datos!F477),AND(OR(F$1005="",Datos!F477&gt;=F$1005),OR(F$1006="",Datos!F477&lt;=F$1006)),FALSE),IF(ISNUMBER(Datos!F477),AND(Datos!F477=INT(Datos!F477),AND(OR(F$1005="",Datos!F477&gt;=F$1005),OR(F$1006="",Datos!F477&lt;=F$1006))),FALSE),OR(ISNUMBER(FIND(";"&amp;UPPER(TRIM(Datos!F477&amp;""))&amp;"=",F$1007)),ISNUMBER(FIND(";"&amp;UPPER(TRIM(Datos!F477&amp;""))&amp;";",F$1007))),OR(UPPER(TRIM(Datos!F477&amp;""))="SÍ",UPPER(TRIM(Datos!F477&amp;""))="SI",UPPER(TRIM(Datos!F477&amp;""))="NO"),IF(ISNUMBER(Datos!F477),AND(OR(F$1005="",Datos!F477&gt;=F$1005),OR(F$1006="",Datos!F477&lt;=F$1006)),FALSE),TRUE))))</f>
        <v>0.0</v>
      </c>
      <c r="G477">
        <f>IF(Datos!G477="",0,IF(AND(G$1008&lt;&gt;"",Datos!G477=G$1008),0,IF(G$1004=0,0,1-CHOOSE(G$1004,IF(ISNUMBER(Datos!G477),AND(OR(G$1005="",Datos!G477&gt;=G$1005),OR(G$1006="",Datos!G477&lt;=G$1006)),FALSE),IF(ISNUMBER(Datos!G477),AND(Datos!G477=INT(Datos!G477),AND(OR(G$1005="",Datos!G477&gt;=G$1005),OR(G$1006="",Datos!G477&lt;=G$1006))),FALSE),OR(ISNUMBER(FIND(";"&amp;UPPER(TRIM(Datos!G477&amp;""))&amp;"=",G$1007)),ISNUMBER(FIND(";"&amp;UPPER(TRIM(Datos!G477&amp;""))&amp;";",G$1007))),OR(UPPER(TRIM(Datos!G477&amp;""))="SÍ",UPPER(TRIM(Datos!G477&amp;""))="SI",UPPER(TRIM(Datos!G477&amp;""))="NO"),IF(ISNUMBER(Datos!G477),AND(OR(G$1005="",Datos!G477&gt;=G$1005),OR(G$1006="",Datos!G477&lt;=G$1006)),FALSE),TRUE))))</f>
        <v>0.0</v>
      </c>
      <c r="H477">
        <f>IF(Datos!H477="",0,IF(AND(H$1008&lt;&gt;"",Datos!H477=H$1008),0,IF(H$1004=0,0,1-CHOOSE(H$1004,IF(ISNUMBER(Datos!H477),AND(OR(H$1005="",Datos!H477&gt;=H$1005),OR(H$1006="",Datos!H477&lt;=H$1006)),FALSE),IF(ISNUMBER(Datos!H477),AND(Datos!H477=INT(Datos!H477),AND(OR(H$1005="",Datos!H477&gt;=H$1005),OR(H$1006="",Datos!H477&lt;=H$1006))),FALSE),OR(ISNUMBER(FIND(";"&amp;UPPER(TRIM(Datos!H477&amp;""))&amp;"=",H$1007)),ISNUMBER(FIND(";"&amp;UPPER(TRIM(Datos!H477&amp;""))&amp;";",H$1007))),OR(UPPER(TRIM(Datos!H477&amp;""))="SÍ",UPPER(TRIM(Datos!H477&amp;""))="SI",UPPER(TRIM(Datos!H477&amp;""))="NO"),IF(ISNUMBER(Datos!H477),AND(OR(H$1005="",Datos!H477&gt;=H$1005),OR(H$1006="",Datos!H477&lt;=H$1006)),FALSE),TRUE))))</f>
        <v>0.0</v>
      </c>
      <c r="I477">
        <f>IF(Datos!I477="",0,IF(AND(I$1008&lt;&gt;"",Datos!I477=I$1008),0,IF(I$1004=0,0,1-CHOOSE(I$1004,IF(ISNUMBER(Datos!I477),AND(OR(I$1005="",Datos!I477&gt;=I$1005),OR(I$1006="",Datos!I477&lt;=I$1006)),FALSE),IF(ISNUMBER(Datos!I477),AND(Datos!I477=INT(Datos!I477),AND(OR(I$1005="",Datos!I477&gt;=I$1005),OR(I$1006="",Datos!I477&lt;=I$1006))),FALSE),OR(ISNUMBER(FIND(";"&amp;UPPER(TRIM(Datos!I477&amp;""))&amp;"=",I$1007)),ISNUMBER(FIND(";"&amp;UPPER(TRIM(Datos!I477&amp;""))&amp;";",I$1007))),OR(UPPER(TRIM(Datos!I477&amp;""))="SÍ",UPPER(TRIM(Datos!I477&amp;""))="SI",UPPER(TRIM(Datos!I477&amp;""))="NO"),IF(ISNUMBER(Datos!I477),AND(OR(I$1005="",Datos!I477&gt;=I$1005),OR(I$1006="",Datos!I477&lt;=I$1006)),FALSE),TRUE))))</f>
        <v>0.0</v>
      </c>
      <c r="J477">
        <f>IF(Datos!J477="",0,IF(AND(J$1008&lt;&gt;"",Datos!J477=J$1008),0,IF(J$1004=0,0,1-CHOOSE(J$1004,IF(ISNUMBER(Datos!J477),AND(OR(J$1005="",Datos!J477&gt;=J$1005),OR(J$1006="",Datos!J477&lt;=J$1006)),FALSE),IF(ISNUMBER(Datos!J477),AND(Datos!J477=INT(Datos!J477),AND(OR(J$1005="",Datos!J477&gt;=J$1005),OR(J$1006="",Datos!J477&lt;=J$1006))),FALSE),OR(ISNUMBER(FIND(";"&amp;UPPER(TRIM(Datos!J477&amp;""))&amp;"=",J$1007)),ISNUMBER(FIND(";"&amp;UPPER(TRIM(Datos!J477&amp;""))&amp;";",J$1007))),OR(UPPER(TRIM(Datos!J477&amp;""))="SÍ",UPPER(TRIM(Datos!J477&amp;""))="SI",UPPER(TRIM(Datos!J477&amp;""))="NO"),IF(ISNUMBER(Datos!J477),AND(OR(J$1005="",Datos!J477&gt;=J$1005),OR(J$1006="",Datos!J477&lt;=J$1006)),FALSE),TRUE))))</f>
        <v>0.0</v>
      </c>
      <c r="K477">
        <f>IF(Datos!K477="",0,IF(AND(K$1008&lt;&gt;"",Datos!K477=K$1008),0,IF(K$1004=0,0,1-CHOOSE(K$1004,IF(ISNUMBER(Datos!K477),AND(OR(K$1005="",Datos!K477&gt;=K$1005),OR(K$1006="",Datos!K477&lt;=K$1006)),FALSE),IF(ISNUMBER(Datos!K477),AND(Datos!K477=INT(Datos!K477),AND(OR(K$1005="",Datos!K477&gt;=K$1005),OR(K$1006="",Datos!K477&lt;=K$1006))),FALSE),OR(ISNUMBER(FIND(";"&amp;UPPER(TRIM(Datos!K477&amp;""))&amp;"=",K$1007)),ISNUMBER(FIND(";"&amp;UPPER(TRIM(Datos!K477&amp;""))&amp;";",K$1007))),OR(UPPER(TRIM(Datos!K477&amp;""))="SÍ",UPPER(TRIM(Datos!K477&amp;""))="SI",UPPER(TRIM(Datos!K477&amp;""))="NO"),IF(ISNUMBER(Datos!K477),AND(OR(K$1005="",Datos!K477&gt;=K$1005),OR(K$1006="",Datos!K477&lt;=K$1006)),FALSE),TRUE))))</f>
        <v>0.0</v>
      </c>
      <c r="L477">
        <f>IF(Datos!L477="",0,IF(AND(L$1008&lt;&gt;"",Datos!L477=L$1008),0,IF(L$1004=0,0,1-CHOOSE(L$1004,IF(ISNUMBER(Datos!L477),AND(OR(L$1005="",Datos!L477&gt;=L$1005),OR(L$1006="",Datos!L477&lt;=L$1006)),FALSE),IF(ISNUMBER(Datos!L477),AND(Datos!L477=INT(Datos!L477),AND(OR(L$1005="",Datos!L477&gt;=L$1005),OR(L$1006="",Datos!L477&lt;=L$1006))),FALSE),OR(ISNUMBER(FIND(";"&amp;UPPER(TRIM(Datos!L477&amp;""))&amp;"=",L$1007)),ISNUMBER(FIND(";"&amp;UPPER(TRIM(Datos!L477&amp;""))&amp;";",L$1007))),OR(UPPER(TRIM(Datos!L477&amp;""))="SÍ",UPPER(TRIM(Datos!L477&amp;""))="SI",UPPER(TRIM(Datos!L477&amp;""))="NO"),IF(ISNUMBER(Datos!L477),AND(OR(L$1005="",Datos!L477&gt;=L$1005),OR(L$1006="",Datos!L477&lt;=L$1006)),FALSE),TRUE))))</f>
        <v>0.0</v>
      </c>
      <c r="M477">
        <f>IF(Datos!M477="",0,IF(AND(M$1008&lt;&gt;"",Datos!M477=M$1008),0,IF(M$1004=0,0,1-CHOOSE(M$1004,IF(ISNUMBER(Datos!M477),AND(OR(M$1005="",Datos!M477&gt;=M$1005),OR(M$1006="",Datos!M477&lt;=M$1006)),FALSE),IF(ISNUMBER(Datos!M477),AND(Datos!M477=INT(Datos!M477),AND(OR(M$1005="",Datos!M477&gt;=M$1005),OR(M$1006="",Datos!M477&lt;=M$1006))),FALSE),OR(ISNUMBER(FIND(";"&amp;UPPER(TRIM(Datos!M477&amp;""))&amp;"=",M$1007)),ISNUMBER(FIND(";"&amp;UPPER(TRIM(Datos!M477&amp;""))&amp;";",M$1007))),OR(UPPER(TRIM(Datos!M477&amp;""))="SÍ",UPPER(TRIM(Datos!M477&amp;""))="SI",UPPER(TRIM(Datos!M477&amp;""))="NO"),IF(ISNUMBER(Datos!M477),AND(OR(M$1005="",Datos!M477&gt;=M$1005),OR(M$1006="",Datos!M477&lt;=M$1006)),FALSE),TRUE))))</f>
        <v>0.0</v>
      </c>
      <c r="N477">
        <f>IF(Datos!N477="",0,IF(AND(N$1008&lt;&gt;"",Datos!N477=N$1008),0,IF(N$1004=0,0,1-CHOOSE(N$1004,IF(ISNUMBER(Datos!N477),AND(OR(N$1005="",Datos!N477&gt;=N$1005),OR(N$1006="",Datos!N477&lt;=N$1006)),FALSE),IF(ISNUMBER(Datos!N477),AND(Datos!N477=INT(Datos!N477),AND(OR(N$1005="",Datos!N477&gt;=N$1005),OR(N$1006="",Datos!N477&lt;=N$1006))),FALSE),OR(ISNUMBER(FIND(";"&amp;UPPER(TRIM(Datos!N477&amp;""))&amp;"=",N$1007)),ISNUMBER(FIND(";"&amp;UPPER(TRIM(Datos!N477&amp;""))&amp;";",N$1007))),OR(UPPER(TRIM(Datos!N477&amp;""))="SÍ",UPPER(TRIM(Datos!N477&amp;""))="SI",UPPER(TRIM(Datos!N477&amp;""))="NO"),IF(ISNUMBER(Datos!N477),AND(OR(N$1005="",Datos!N477&gt;=N$1005),OR(N$1006="",Datos!N477&lt;=N$1006)),FALSE),TRUE))))</f>
        <v>0.0</v>
      </c>
      <c r="O477">
        <f>IF(Datos!O477="",0,IF(AND(O$1008&lt;&gt;"",Datos!O477=O$1008),0,IF(O$1004=0,0,1-CHOOSE(O$1004,IF(ISNUMBER(Datos!O477),AND(OR(O$1005="",Datos!O477&gt;=O$1005),OR(O$1006="",Datos!O477&lt;=O$1006)),FALSE),IF(ISNUMBER(Datos!O477),AND(Datos!O477=INT(Datos!O477),AND(OR(O$1005="",Datos!O477&gt;=O$1005),OR(O$1006="",Datos!O477&lt;=O$1006))),FALSE),OR(ISNUMBER(FIND(";"&amp;UPPER(TRIM(Datos!O477&amp;""))&amp;"=",O$1007)),ISNUMBER(FIND(";"&amp;UPPER(TRIM(Datos!O477&amp;""))&amp;";",O$1007))),OR(UPPER(TRIM(Datos!O477&amp;""))="SÍ",UPPER(TRIM(Datos!O477&amp;""))="SI",UPPER(TRIM(Datos!O477&amp;""))="NO"),IF(ISNUMBER(Datos!O477),AND(OR(O$1005="",Datos!O477&gt;=O$1005),OR(O$1006="",Datos!O477&lt;=O$1006)),FALSE),TRUE))))</f>
        <v>0.0</v>
      </c>
      <c r="P477">
        <f>IF(Datos!P477="",0,IF(AND(P$1008&lt;&gt;"",Datos!P477=P$1008),0,IF(P$1004=0,0,1-CHOOSE(P$1004,IF(ISNUMBER(Datos!P477),AND(OR(P$1005="",Datos!P477&gt;=P$1005),OR(P$1006="",Datos!P477&lt;=P$1006)),FALSE),IF(ISNUMBER(Datos!P477),AND(Datos!P477=INT(Datos!P477),AND(OR(P$1005="",Datos!P477&gt;=P$1005),OR(P$1006="",Datos!P477&lt;=P$1006))),FALSE),OR(ISNUMBER(FIND(";"&amp;UPPER(TRIM(Datos!P477&amp;""))&amp;"=",P$1007)),ISNUMBER(FIND(";"&amp;UPPER(TRIM(Datos!P477&amp;""))&amp;";",P$1007))),OR(UPPER(TRIM(Datos!P477&amp;""))="SÍ",UPPER(TRIM(Datos!P477&amp;""))="SI",UPPER(TRIM(Datos!P477&amp;""))="NO"),IF(ISNUMBER(Datos!P477),AND(OR(P$1005="",Datos!P477&gt;=P$1005),OR(P$1006="",Datos!P477&lt;=P$1006)),FALSE),TRUE))))</f>
        <v>0.0</v>
      </c>
      <c r="Q477">
        <f>IF(Datos!Q477="",0,IF(AND(Q$1008&lt;&gt;"",Datos!Q477=Q$1008),0,IF(Q$1004=0,0,1-CHOOSE(Q$1004,IF(ISNUMBER(Datos!Q477),AND(OR(Q$1005="",Datos!Q477&gt;=Q$1005),OR(Q$1006="",Datos!Q477&lt;=Q$1006)),FALSE),IF(ISNUMBER(Datos!Q477),AND(Datos!Q477=INT(Datos!Q477),AND(OR(Q$1005="",Datos!Q477&gt;=Q$1005),OR(Q$1006="",Datos!Q477&lt;=Q$1006))),FALSE),OR(ISNUMBER(FIND(";"&amp;UPPER(TRIM(Datos!Q477&amp;""))&amp;"=",Q$1007)),ISNUMBER(FIND(";"&amp;UPPER(TRIM(Datos!Q477&amp;""))&amp;";",Q$1007))),OR(UPPER(TRIM(Datos!Q477&amp;""))="SÍ",UPPER(TRIM(Datos!Q477&amp;""))="SI",UPPER(TRIM(Datos!Q477&amp;""))="NO"),IF(ISNUMBER(Datos!Q477),AND(OR(Q$1005="",Datos!Q477&gt;=Q$1005),OR(Q$1006="",Datos!Q477&lt;=Q$1006)),FALSE),TRUE))))</f>
        <v>0.0</v>
      </c>
      <c r="R477">
        <f>IF(Datos!R477="",0,IF(AND(R$1008&lt;&gt;"",Datos!R477=R$1008),0,IF(R$1004=0,0,1-CHOOSE(R$1004,IF(ISNUMBER(Datos!R477),AND(OR(R$1005="",Datos!R477&gt;=R$1005),OR(R$1006="",Datos!R477&lt;=R$1006)),FALSE),IF(ISNUMBER(Datos!R477),AND(Datos!R477=INT(Datos!R477),AND(OR(R$1005="",Datos!R477&gt;=R$1005),OR(R$1006="",Datos!R477&lt;=R$1006))),FALSE),OR(ISNUMBER(FIND(";"&amp;UPPER(TRIM(Datos!R477&amp;""))&amp;"=",R$1007)),ISNUMBER(FIND(";"&amp;UPPER(TRIM(Datos!R477&amp;""))&amp;";",R$1007))),OR(UPPER(TRIM(Datos!R477&amp;""))="SÍ",UPPER(TRIM(Datos!R477&amp;""))="SI",UPPER(TRIM(Datos!R477&amp;""))="NO"),IF(ISNUMBER(Datos!R477),AND(OR(R$1005="",Datos!R477&gt;=R$1005),OR(R$1006="",Datos!R477&lt;=R$1006)),FALSE),TRUE))))</f>
        <v>0.0</v>
      </c>
      <c r="S477">
        <f>IF(Datos!S477="",0,IF(AND(S$1008&lt;&gt;"",Datos!S477=S$1008),0,IF(S$1004=0,0,1-CHOOSE(S$1004,IF(ISNUMBER(Datos!S477),AND(OR(S$1005="",Datos!S477&gt;=S$1005),OR(S$1006="",Datos!S477&lt;=S$1006)),FALSE),IF(ISNUMBER(Datos!S477),AND(Datos!S477=INT(Datos!S477),AND(OR(S$1005="",Datos!S477&gt;=S$1005),OR(S$1006="",Datos!S477&lt;=S$1006))),FALSE),OR(ISNUMBER(FIND(";"&amp;UPPER(TRIM(Datos!S477&amp;""))&amp;"=",S$1007)),ISNUMBER(FIND(";"&amp;UPPER(TRIM(Datos!S477&amp;""))&amp;";",S$1007))),OR(UPPER(TRIM(Datos!S477&amp;""))="SÍ",UPPER(TRIM(Datos!S477&amp;""))="SI",UPPER(TRIM(Datos!S477&amp;""))="NO"),IF(ISNUMBER(Datos!S477),AND(OR(S$1005="",Datos!S477&gt;=S$1005),OR(S$1006="",Datos!S477&lt;=S$1006)),FALSE),TRUE))))</f>
        <v>0.0</v>
      </c>
      <c r="T477">
        <f>IF(Datos!T477="",0,IF(AND(T$1008&lt;&gt;"",Datos!T477=T$1008),0,IF(T$1004=0,0,1-CHOOSE(T$1004,IF(ISNUMBER(Datos!T477),AND(OR(T$1005="",Datos!T477&gt;=T$1005),OR(T$1006="",Datos!T477&lt;=T$1006)),FALSE),IF(ISNUMBER(Datos!T477),AND(Datos!T477=INT(Datos!T477),AND(OR(T$1005="",Datos!T477&gt;=T$1005),OR(T$1006="",Datos!T477&lt;=T$1006))),FALSE),OR(ISNUMBER(FIND(";"&amp;UPPER(TRIM(Datos!T477&amp;""))&amp;"=",T$1007)),ISNUMBER(FIND(";"&amp;UPPER(TRIM(Datos!T477&amp;""))&amp;";",T$1007))),OR(UPPER(TRIM(Datos!T477&amp;""))="SÍ",UPPER(TRIM(Datos!T477&amp;""))="SI",UPPER(TRIM(Datos!T477&amp;""))="NO"),IF(ISNUMBER(Datos!T477),AND(OR(T$1005="",Datos!T477&gt;=T$1005),OR(T$1006="",Datos!T477&lt;=T$1006)),FALSE),TRUE))))</f>
        <v>0.0</v>
      </c>
      <c r="U477">
        <f>IF(Datos!U477="",0,IF(AND(U$1008&lt;&gt;"",Datos!U477=U$1008),0,IF(U$1004=0,0,1-CHOOSE(U$1004,IF(ISNUMBER(Datos!U477),AND(OR(U$1005="",Datos!U477&gt;=U$1005),OR(U$1006="",Datos!U477&lt;=U$1006)),FALSE),IF(ISNUMBER(Datos!U477),AND(Datos!U477=INT(Datos!U477),AND(OR(U$1005="",Datos!U477&gt;=U$1005),OR(U$1006="",Datos!U477&lt;=U$1006))),FALSE),OR(ISNUMBER(FIND(";"&amp;UPPER(TRIM(Datos!U477&amp;""))&amp;"=",U$1007)),ISNUMBER(FIND(";"&amp;UPPER(TRIM(Datos!U477&amp;""))&amp;";",U$1007))),OR(UPPER(TRIM(Datos!U477&amp;""))="SÍ",UPPER(TRIM(Datos!U477&amp;""))="SI",UPPER(TRIM(Datos!U477&amp;""))="NO"),IF(ISNUMBER(Datos!U477),AND(OR(U$1005="",Datos!U477&gt;=U$1005),OR(U$1006="",Datos!U477&lt;=U$1006)),FALSE),TRUE))))</f>
        <v>0.0</v>
      </c>
      <c r="V477">
        <f>IF(Datos!V477="",0,IF(AND(V$1008&lt;&gt;"",Datos!V477=V$1008),0,IF(V$1004=0,0,1-CHOOSE(V$1004,IF(ISNUMBER(Datos!V477),AND(OR(V$1005="",Datos!V477&gt;=V$1005),OR(V$1006="",Datos!V477&lt;=V$1006)),FALSE),IF(ISNUMBER(Datos!V477),AND(Datos!V477=INT(Datos!V477),AND(OR(V$1005="",Datos!V477&gt;=V$1005),OR(V$1006="",Datos!V477&lt;=V$1006))),FALSE),OR(ISNUMBER(FIND(";"&amp;UPPER(TRIM(Datos!V477&amp;""))&amp;"=",V$1007)),ISNUMBER(FIND(";"&amp;UPPER(TRIM(Datos!V477&amp;""))&amp;";",V$1007))),OR(UPPER(TRIM(Datos!V477&amp;""))="SÍ",UPPER(TRIM(Datos!V477&amp;""))="SI",UPPER(TRIM(Datos!V477&amp;""))="NO"),IF(ISNUMBER(Datos!V477),AND(OR(V$1005="",Datos!V477&gt;=V$1005),OR(V$1006="",Datos!V477&lt;=V$1006)),FALSE),TRUE))))</f>
        <v>0.0</v>
      </c>
      <c r="W477">
        <f>IF(Datos!W477="",0,IF(AND(W$1008&lt;&gt;"",Datos!W477=W$1008),0,IF(W$1004=0,0,1-CHOOSE(W$1004,IF(ISNUMBER(Datos!W477),AND(OR(W$1005="",Datos!W477&gt;=W$1005),OR(W$1006="",Datos!W477&lt;=W$1006)),FALSE),IF(ISNUMBER(Datos!W477),AND(Datos!W477=INT(Datos!W477),AND(OR(W$1005="",Datos!W477&gt;=W$1005),OR(W$1006="",Datos!W477&lt;=W$1006))),FALSE),OR(ISNUMBER(FIND(";"&amp;UPPER(TRIM(Datos!W477&amp;""))&amp;"=",W$1007)),ISNUMBER(FIND(";"&amp;UPPER(TRIM(Datos!W477&amp;""))&amp;";",W$1007))),OR(UPPER(TRIM(Datos!W477&amp;""))="SÍ",UPPER(TRIM(Datos!W477&amp;""))="SI",UPPER(TRIM(Datos!W477&amp;""))="NO"),IF(ISNUMBER(Datos!W477),AND(OR(W$1005="",Datos!W477&gt;=W$1005),OR(W$1006="",Datos!W477&lt;=W$1006)),FALSE),TRUE))))</f>
        <v>0.0</v>
      </c>
      <c r="X477">
        <f>IF(Datos!X477="",0,IF(AND(X$1008&lt;&gt;"",Datos!X477=X$1008),0,IF(X$1004=0,0,1-CHOOSE(X$1004,IF(ISNUMBER(Datos!X477),AND(OR(X$1005="",Datos!X477&gt;=X$1005),OR(X$1006="",Datos!X477&lt;=X$1006)),FALSE),IF(ISNUMBER(Datos!X477),AND(Datos!X477=INT(Datos!X477),AND(OR(X$1005="",Datos!X477&gt;=X$1005),OR(X$1006="",Datos!X477&lt;=X$1006))),FALSE),OR(ISNUMBER(FIND(";"&amp;UPPER(TRIM(Datos!X477&amp;""))&amp;"=",X$1007)),ISNUMBER(FIND(";"&amp;UPPER(TRIM(Datos!X477&amp;""))&amp;";",X$1007))),OR(UPPER(TRIM(Datos!X477&amp;""))="SÍ",UPPER(TRIM(Datos!X477&amp;""))="SI",UPPER(TRIM(Datos!X477&amp;""))="NO"),IF(ISNUMBER(Datos!X477),AND(OR(X$1005="",Datos!X477&gt;=X$1005),OR(X$1006="",Datos!X477&lt;=X$1006)),FALSE),TRUE))))</f>
        <v>0.0</v>
      </c>
      <c r="Y477">
        <f>IF(Datos!Y477="",0,IF(AND(Y$1008&lt;&gt;"",Datos!Y477=Y$1008),0,IF(Y$1004=0,0,1-CHOOSE(Y$1004,IF(ISNUMBER(Datos!Y477),AND(OR(Y$1005="",Datos!Y477&gt;=Y$1005),OR(Y$1006="",Datos!Y477&lt;=Y$1006)),FALSE),IF(ISNUMBER(Datos!Y477),AND(Datos!Y477=INT(Datos!Y477),AND(OR(Y$1005="",Datos!Y477&gt;=Y$1005),OR(Y$1006="",Datos!Y477&lt;=Y$1006))),FALSE),OR(ISNUMBER(FIND(";"&amp;UPPER(TRIM(Datos!Y477&amp;""))&amp;"=",Y$1007)),ISNUMBER(FIND(";"&amp;UPPER(TRIM(Datos!Y477&amp;""))&amp;";",Y$1007))),OR(UPPER(TRIM(Datos!Y477&amp;""))="SÍ",UPPER(TRIM(Datos!Y477&amp;""))="SI",UPPER(TRIM(Datos!Y477&amp;""))="NO"),IF(ISNUMBER(Datos!Y477),AND(OR(Y$1005="",Datos!Y477&gt;=Y$1005),OR(Y$1006="",Datos!Y477&lt;=Y$1006)),FALSE),TRUE))))</f>
        <v>0.0</v>
      </c>
      <c r="Z477">
        <f>IF(Datos!Z477="",0,IF(AND(Z$1008&lt;&gt;"",Datos!Z477=Z$1008),0,IF(Z$1004=0,0,1-CHOOSE(Z$1004,IF(ISNUMBER(Datos!Z477),AND(OR(Z$1005="",Datos!Z477&gt;=Z$1005),OR(Z$1006="",Datos!Z477&lt;=Z$1006)),FALSE),IF(ISNUMBER(Datos!Z477),AND(Datos!Z477=INT(Datos!Z477),AND(OR(Z$1005="",Datos!Z477&gt;=Z$1005),OR(Z$1006="",Datos!Z477&lt;=Z$1006))),FALSE),OR(ISNUMBER(FIND(";"&amp;UPPER(TRIM(Datos!Z477&amp;""))&amp;"=",Z$1007)),ISNUMBER(FIND(";"&amp;UPPER(TRIM(Datos!Z477&amp;""))&amp;";",Z$1007))),OR(UPPER(TRIM(Datos!Z477&amp;""))="SÍ",UPPER(TRIM(Datos!Z477&amp;""))="SI",UPPER(TRIM(Datos!Z477&amp;""))="NO"),IF(ISNUMBER(Datos!Z477),AND(OR(Z$1005="",Datos!Z477&gt;=Z$1005),OR(Z$1006="",Datos!Z477&lt;=Z$1006)),FALSE),TRUE))))</f>
        <v>0.0</v>
      </c>
      <c r="AA477">
        <f>IF(Datos!AA477="",0,IF(AND(AA$1008&lt;&gt;"",Datos!AA477=AA$1008),0,IF(AA$1004=0,0,1-CHOOSE(AA$1004,IF(ISNUMBER(Datos!AA477),AND(OR(AA$1005="",Datos!AA477&gt;=AA$1005),OR(AA$1006="",Datos!AA477&lt;=AA$1006)),FALSE),IF(ISNUMBER(Datos!AA477),AND(Datos!AA477=INT(Datos!AA477),AND(OR(AA$1005="",Datos!AA477&gt;=AA$1005),OR(AA$1006="",Datos!AA477&lt;=AA$1006))),FALSE),OR(ISNUMBER(FIND(";"&amp;UPPER(TRIM(Datos!AA477&amp;""))&amp;"=",AA$1007)),ISNUMBER(FIND(";"&amp;UPPER(TRIM(Datos!AA477&amp;""))&amp;";",AA$1007))),OR(UPPER(TRIM(Datos!AA477&amp;""))="SÍ",UPPER(TRIM(Datos!AA477&amp;""))="SI",UPPER(TRIM(Datos!AA477&amp;""))="NO"),IF(ISNUMBER(Datos!AA477),AND(OR(AA$1005="",Datos!AA477&gt;=AA$1005),OR(AA$1006="",Datos!AA477&lt;=AA$1006)),FALSE),TRUE))))</f>
        <v>0.0</v>
      </c>
      <c r="AB477">
        <f>IF(Datos!AB477="",0,IF(AND(AB$1008&lt;&gt;"",Datos!AB477=AB$1008),0,IF(AB$1004=0,0,1-CHOOSE(AB$1004,IF(ISNUMBER(Datos!AB477),AND(OR(AB$1005="",Datos!AB477&gt;=AB$1005),OR(AB$1006="",Datos!AB477&lt;=AB$1006)),FALSE),IF(ISNUMBER(Datos!AB477),AND(Datos!AB477=INT(Datos!AB477),AND(OR(AB$1005="",Datos!AB477&gt;=AB$1005),OR(AB$1006="",Datos!AB477&lt;=AB$1006))),FALSE),OR(ISNUMBER(FIND(";"&amp;UPPER(TRIM(Datos!AB477&amp;""))&amp;"=",AB$1007)),ISNUMBER(FIND(";"&amp;UPPER(TRIM(Datos!AB477&amp;""))&amp;";",AB$1007))),OR(UPPER(TRIM(Datos!AB477&amp;""))="SÍ",UPPER(TRIM(Datos!AB477&amp;""))="SI",UPPER(TRIM(Datos!AB477&amp;""))="NO"),IF(ISNUMBER(Datos!AB477),AND(OR(AB$1005="",Datos!AB477&gt;=AB$1005),OR(AB$1006="",Datos!AB477&lt;=AB$1006)),FALSE),TRUE))))</f>
        <v>0.0</v>
      </c>
      <c r="AC477">
        <f>IF(Datos!AC477="",0,IF(AND(AC$1008&lt;&gt;"",Datos!AC477=AC$1008),0,IF(AC$1004=0,0,1-CHOOSE(AC$1004,IF(ISNUMBER(Datos!AC477),AND(OR(AC$1005="",Datos!AC477&gt;=AC$1005),OR(AC$1006="",Datos!AC477&lt;=AC$1006)),FALSE),IF(ISNUMBER(Datos!AC477),AND(Datos!AC477=INT(Datos!AC477),AND(OR(AC$1005="",Datos!AC477&gt;=AC$1005),OR(AC$1006="",Datos!AC477&lt;=AC$1006))),FALSE),OR(ISNUMBER(FIND(";"&amp;UPPER(TRIM(Datos!AC477&amp;""))&amp;"=",AC$1007)),ISNUMBER(FIND(";"&amp;UPPER(TRIM(Datos!AC477&amp;""))&amp;";",AC$1007))),OR(UPPER(TRIM(Datos!AC477&amp;""))="SÍ",UPPER(TRIM(Datos!AC477&amp;""))="SI",UPPER(TRIM(Datos!AC477&amp;""))="NO"),IF(ISNUMBER(Datos!AC477),AND(OR(AC$1005="",Datos!AC477&gt;=AC$1005),OR(AC$1006="",Datos!AC477&lt;=AC$1006)),FALSE),TRUE))))</f>
        <v>0.0</v>
      </c>
      <c r="AD477">
        <f>IF(Datos!AD477="",0,IF(AND(AD$1008&lt;&gt;"",Datos!AD477=AD$1008),0,IF(AD$1004=0,0,1-CHOOSE(AD$1004,IF(ISNUMBER(Datos!AD477),AND(OR(AD$1005="",Datos!AD477&gt;=AD$1005),OR(AD$1006="",Datos!AD477&lt;=AD$1006)),FALSE),IF(ISNUMBER(Datos!AD477),AND(Datos!AD477=INT(Datos!AD477),AND(OR(AD$1005="",Datos!AD477&gt;=AD$1005),OR(AD$1006="",Datos!AD477&lt;=AD$1006))),FALSE),OR(ISNUMBER(FIND(";"&amp;UPPER(TRIM(Datos!AD477&amp;""))&amp;"=",AD$1007)),ISNUMBER(FIND(";"&amp;UPPER(TRIM(Datos!AD477&amp;""))&amp;";",AD$1007))),OR(UPPER(TRIM(Datos!AD477&amp;""))="SÍ",UPPER(TRIM(Datos!AD477&amp;""))="SI",UPPER(TRIM(Datos!AD477&amp;""))="NO"),IF(ISNUMBER(Datos!AD477),AND(OR(AD$1005="",Datos!AD477&gt;=AD$1005),OR(AD$1006="",Datos!AD477&lt;=AD$1006)),FALSE),TRUE))))</f>
        <v>0.0</v>
      </c>
      <c r="AE477">
        <f>IF(Datos!AE477="",0,IF(AND(AE$1008&lt;&gt;"",Datos!AE477=AE$1008),0,IF(AE$1004=0,0,1-CHOOSE(AE$1004,IF(ISNUMBER(Datos!AE477),AND(OR(AE$1005="",Datos!AE477&gt;=AE$1005),OR(AE$1006="",Datos!AE477&lt;=AE$1006)),FALSE),IF(ISNUMBER(Datos!AE477),AND(Datos!AE477=INT(Datos!AE477),AND(OR(AE$1005="",Datos!AE477&gt;=AE$1005),OR(AE$1006="",Datos!AE477&lt;=AE$1006))),FALSE),OR(ISNUMBER(FIND(";"&amp;UPPER(TRIM(Datos!AE477&amp;""))&amp;"=",AE$1007)),ISNUMBER(FIND(";"&amp;UPPER(TRIM(Datos!AE477&amp;""))&amp;";",AE$1007))),OR(UPPER(TRIM(Datos!AE477&amp;""))="SÍ",UPPER(TRIM(Datos!AE477&amp;""))="SI",UPPER(TRIM(Datos!AE477&amp;""))="NO"),IF(ISNUMBER(Datos!AE477),AND(OR(AE$1005="",Datos!AE477&gt;=AE$1005),OR(AE$1006="",Datos!AE477&lt;=AE$1006)),FALSE),TRUE))))</f>
        <v>0.0</v>
      </c>
    </row>
    <row r="478" spans="2:31">
      <c r="B478">
        <f>IF(Datos!B478="",0,IF(AND(B$1008&lt;&gt;"",Datos!B478=B$1008),0,IF(B$1004=0,0,1-CHOOSE(B$1004,IF(ISNUMBER(Datos!B478),AND(OR(B$1005="",Datos!B478&gt;=B$1005),OR(B$1006="",Datos!B478&lt;=B$1006)),FALSE),IF(ISNUMBER(Datos!B478),AND(Datos!B478=INT(Datos!B478),AND(OR(B$1005="",Datos!B478&gt;=B$1005),OR(B$1006="",Datos!B478&lt;=B$1006))),FALSE),OR(ISNUMBER(FIND(";"&amp;UPPER(TRIM(Datos!B478&amp;""))&amp;"=",B$1007)),ISNUMBER(FIND(";"&amp;UPPER(TRIM(Datos!B478&amp;""))&amp;";",B$1007))),OR(UPPER(TRIM(Datos!B478&amp;""))="SÍ",UPPER(TRIM(Datos!B478&amp;""))="SI",UPPER(TRIM(Datos!B478&amp;""))="NO"),IF(ISNUMBER(Datos!B478),AND(OR(B$1005="",Datos!B478&gt;=B$1005),OR(B$1006="",Datos!B478&lt;=B$1006)),FALSE),TRUE))))</f>
        <v>0.0</v>
      </c>
      <c r="C478">
        <f>IF(Datos!C478="",0,IF(AND(C$1008&lt;&gt;"",Datos!C478=C$1008),0,IF(C$1004=0,0,1-CHOOSE(C$1004,IF(ISNUMBER(Datos!C478),AND(OR(C$1005="",Datos!C478&gt;=C$1005),OR(C$1006="",Datos!C478&lt;=C$1006)),FALSE),IF(ISNUMBER(Datos!C478),AND(Datos!C478=INT(Datos!C478),AND(OR(C$1005="",Datos!C478&gt;=C$1005),OR(C$1006="",Datos!C478&lt;=C$1006))),FALSE),OR(ISNUMBER(FIND(";"&amp;UPPER(TRIM(Datos!C478&amp;""))&amp;"=",C$1007)),ISNUMBER(FIND(";"&amp;UPPER(TRIM(Datos!C478&amp;""))&amp;";",C$1007))),OR(UPPER(TRIM(Datos!C478&amp;""))="SÍ",UPPER(TRIM(Datos!C478&amp;""))="SI",UPPER(TRIM(Datos!C478&amp;""))="NO"),IF(ISNUMBER(Datos!C478),AND(OR(C$1005="",Datos!C478&gt;=C$1005),OR(C$1006="",Datos!C478&lt;=C$1006)),FALSE),TRUE))))</f>
        <v>0.0</v>
      </c>
      <c r="D478">
        <f>IF(Datos!D478="",0,IF(AND(D$1008&lt;&gt;"",Datos!D478=D$1008),0,IF(D$1004=0,0,1-CHOOSE(D$1004,IF(ISNUMBER(Datos!D478),AND(OR(D$1005="",Datos!D478&gt;=D$1005),OR(D$1006="",Datos!D478&lt;=D$1006)),FALSE),IF(ISNUMBER(Datos!D478),AND(Datos!D478=INT(Datos!D478),AND(OR(D$1005="",Datos!D478&gt;=D$1005),OR(D$1006="",Datos!D478&lt;=D$1006))),FALSE),OR(ISNUMBER(FIND(";"&amp;UPPER(TRIM(Datos!D478&amp;""))&amp;"=",D$1007)),ISNUMBER(FIND(";"&amp;UPPER(TRIM(Datos!D478&amp;""))&amp;";",D$1007))),OR(UPPER(TRIM(Datos!D478&amp;""))="SÍ",UPPER(TRIM(Datos!D478&amp;""))="SI",UPPER(TRIM(Datos!D478&amp;""))="NO"),IF(ISNUMBER(Datos!D478),AND(OR(D$1005="",Datos!D478&gt;=D$1005),OR(D$1006="",Datos!D478&lt;=D$1006)),FALSE),TRUE))))</f>
        <v>0.0</v>
      </c>
      <c r="E478">
        <f>IF(Datos!E478="",0,IF(AND(E$1008&lt;&gt;"",Datos!E478=E$1008),0,IF(E$1004=0,0,1-CHOOSE(E$1004,IF(ISNUMBER(Datos!E478),AND(OR(E$1005="",Datos!E478&gt;=E$1005),OR(E$1006="",Datos!E478&lt;=E$1006)),FALSE),IF(ISNUMBER(Datos!E478),AND(Datos!E478=INT(Datos!E478),AND(OR(E$1005="",Datos!E478&gt;=E$1005),OR(E$1006="",Datos!E478&lt;=E$1006))),FALSE),OR(ISNUMBER(FIND(";"&amp;UPPER(TRIM(Datos!E478&amp;""))&amp;"=",E$1007)),ISNUMBER(FIND(";"&amp;UPPER(TRIM(Datos!E478&amp;""))&amp;";",E$1007))),OR(UPPER(TRIM(Datos!E478&amp;""))="SÍ",UPPER(TRIM(Datos!E478&amp;""))="SI",UPPER(TRIM(Datos!E478&amp;""))="NO"),IF(ISNUMBER(Datos!E478),AND(OR(E$1005="",Datos!E478&gt;=E$1005),OR(E$1006="",Datos!E478&lt;=E$1006)),FALSE),TRUE))))</f>
        <v>0.0</v>
      </c>
      <c r="F478">
        <f>IF(Datos!F478="",0,IF(AND(F$1008&lt;&gt;"",Datos!F478=F$1008),0,IF(F$1004=0,0,1-CHOOSE(F$1004,IF(ISNUMBER(Datos!F478),AND(OR(F$1005="",Datos!F478&gt;=F$1005),OR(F$1006="",Datos!F478&lt;=F$1006)),FALSE),IF(ISNUMBER(Datos!F478),AND(Datos!F478=INT(Datos!F478),AND(OR(F$1005="",Datos!F478&gt;=F$1005),OR(F$1006="",Datos!F478&lt;=F$1006))),FALSE),OR(ISNUMBER(FIND(";"&amp;UPPER(TRIM(Datos!F478&amp;""))&amp;"=",F$1007)),ISNUMBER(FIND(";"&amp;UPPER(TRIM(Datos!F478&amp;""))&amp;";",F$1007))),OR(UPPER(TRIM(Datos!F478&amp;""))="SÍ",UPPER(TRIM(Datos!F478&amp;""))="SI",UPPER(TRIM(Datos!F478&amp;""))="NO"),IF(ISNUMBER(Datos!F478),AND(OR(F$1005="",Datos!F478&gt;=F$1005),OR(F$1006="",Datos!F478&lt;=F$1006)),FALSE),TRUE))))</f>
        <v>0.0</v>
      </c>
      <c r="G478">
        <f>IF(Datos!G478="",0,IF(AND(G$1008&lt;&gt;"",Datos!G478=G$1008),0,IF(G$1004=0,0,1-CHOOSE(G$1004,IF(ISNUMBER(Datos!G478),AND(OR(G$1005="",Datos!G478&gt;=G$1005),OR(G$1006="",Datos!G478&lt;=G$1006)),FALSE),IF(ISNUMBER(Datos!G478),AND(Datos!G478=INT(Datos!G478),AND(OR(G$1005="",Datos!G478&gt;=G$1005),OR(G$1006="",Datos!G478&lt;=G$1006))),FALSE),OR(ISNUMBER(FIND(";"&amp;UPPER(TRIM(Datos!G478&amp;""))&amp;"=",G$1007)),ISNUMBER(FIND(";"&amp;UPPER(TRIM(Datos!G478&amp;""))&amp;";",G$1007))),OR(UPPER(TRIM(Datos!G478&amp;""))="SÍ",UPPER(TRIM(Datos!G478&amp;""))="SI",UPPER(TRIM(Datos!G478&amp;""))="NO"),IF(ISNUMBER(Datos!G478),AND(OR(G$1005="",Datos!G478&gt;=G$1005),OR(G$1006="",Datos!G478&lt;=G$1006)),FALSE),TRUE))))</f>
        <v>0.0</v>
      </c>
      <c r="H478">
        <f>IF(Datos!H478="",0,IF(AND(H$1008&lt;&gt;"",Datos!H478=H$1008),0,IF(H$1004=0,0,1-CHOOSE(H$1004,IF(ISNUMBER(Datos!H478),AND(OR(H$1005="",Datos!H478&gt;=H$1005),OR(H$1006="",Datos!H478&lt;=H$1006)),FALSE),IF(ISNUMBER(Datos!H478),AND(Datos!H478=INT(Datos!H478),AND(OR(H$1005="",Datos!H478&gt;=H$1005),OR(H$1006="",Datos!H478&lt;=H$1006))),FALSE),OR(ISNUMBER(FIND(";"&amp;UPPER(TRIM(Datos!H478&amp;""))&amp;"=",H$1007)),ISNUMBER(FIND(";"&amp;UPPER(TRIM(Datos!H478&amp;""))&amp;";",H$1007))),OR(UPPER(TRIM(Datos!H478&amp;""))="SÍ",UPPER(TRIM(Datos!H478&amp;""))="SI",UPPER(TRIM(Datos!H478&amp;""))="NO"),IF(ISNUMBER(Datos!H478),AND(OR(H$1005="",Datos!H478&gt;=H$1005),OR(H$1006="",Datos!H478&lt;=H$1006)),FALSE),TRUE))))</f>
        <v>0.0</v>
      </c>
      <c r="I478">
        <f>IF(Datos!I478="",0,IF(AND(I$1008&lt;&gt;"",Datos!I478=I$1008),0,IF(I$1004=0,0,1-CHOOSE(I$1004,IF(ISNUMBER(Datos!I478),AND(OR(I$1005="",Datos!I478&gt;=I$1005),OR(I$1006="",Datos!I478&lt;=I$1006)),FALSE),IF(ISNUMBER(Datos!I478),AND(Datos!I478=INT(Datos!I478),AND(OR(I$1005="",Datos!I478&gt;=I$1005),OR(I$1006="",Datos!I478&lt;=I$1006))),FALSE),OR(ISNUMBER(FIND(";"&amp;UPPER(TRIM(Datos!I478&amp;""))&amp;"=",I$1007)),ISNUMBER(FIND(";"&amp;UPPER(TRIM(Datos!I478&amp;""))&amp;";",I$1007))),OR(UPPER(TRIM(Datos!I478&amp;""))="SÍ",UPPER(TRIM(Datos!I478&amp;""))="SI",UPPER(TRIM(Datos!I478&amp;""))="NO"),IF(ISNUMBER(Datos!I478),AND(OR(I$1005="",Datos!I478&gt;=I$1005),OR(I$1006="",Datos!I478&lt;=I$1006)),FALSE),TRUE))))</f>
        <v>0.0</v>
      </c>
      <c r="J478">
        <f>IF(Datos!J478="",0,IF(AND(J$1008&lt;&gt;"",Datos!J478=J$1008),0,IF(J$1004=0,0,1-CHOOSE(J$1004,IF(ISNUMBER(Datos!J478),AND(OR(J$1005="",Datos!J478&gt;=J$1005),OR(J$1006="",Datos!J478&lt;=J$1006)),FALSE),IF(ISNUMBER(Datos!J478),AND(Datos!J478=INT(Datos!J478),AND(OR(J$1005="",Datos!J478&gt;=J$1005),OR(J$1006="",Datos!J478&lt;=J$1006))),FALSE),OR(ISNUMBER(FIND(";"&amp;UPPER(TRIM(Datos!J478&amp;""))&amp;"=",J$1007)),ISNUMBER(FIND(";"&amp;UPPER(TRIM(Datos!J478&amp;""))&amp;";",J$1007))),OR(UPPER(TRIM(Datos!J478&amp;""))="SÍ",UPPER(TRIM(Datos!J478&amp;""))="SI",UPPER(TRIM(Datos!J478&amp;""))="NO"),IF(ISNUMBER(Datos!J478),AND(OR(J$1005="",Datos!J478&gt;=J$1005),OR(J$1006="",Datos!J478&lt;=J$1006)),FALSE),TRUE))))</f>
        <v>0.0</v>
      </c>
      <c r="K478">
        <f>IF(Datos!K478="",0,IF(AND(K$1008&lt;&gt;"",Datos!K478=K$1008),0,IF(K$1004=0,0,1-CHOOSE(K$1004,IF(ISNUMBER(Datos!K478),AND(OR(K$1005="",Datos!K478&gt;=K$1005),OR(K$1006="",Datos!K478&lt;=K$1006)),FALSE),IF(ISNUMBER(Datos!K478),AND(Datos!K478=INT(Datos!K478),AND(OR(K$1005="",Datos!K478&gt;=K$1005),OR(K$1006="",Datos!K478&lt;=K$1006))),FALSE),OR(ISNUMBER(FIND(";"&amp;UPPER(TRIM(Datos!K478&amp;""))&amp;"=",K$1007)),ISNUMBER(FIND(";"&amp;UPPER(TRIM(Datos!K478&amp;""))&amp;";",K$1007))),OR(UPPER(TRIM(Datos!K478&amp;""))="SÍ",UPPER(TRIM(Datos!K478&amp;""))="SI",UPPER(TRIM(Datos!K478&amp;""))="NO"),IF(ISNUMBER(Datos!K478),AND(OR(K$1005="",Datos!K478&gt;=K$1005),OR(K$1006="",Datos!K478&lt;=K$1006)),FALSE),TRUE))))</f>
        <v>0.0</v>
      </c>
      <c r="L478">
        <f>IF(Datos!L478="",0,IF(AND(L$1008&lt;&gt;"",Datos!L478=L$1008),0,IF(L$1004=0,0,1-CHOOSE(L$1004,IF(ISNUMBER(Datos!L478),AND(OR(L$1005="",Datos!L478&gt;=L$1005),OR(L$1006="",Datos!L478&lt;=L$1006)),FALSE),IF(ISNUMBER(Datos!L478),AND(Datos!L478=INT(Datos!L478),AND(OR(L$1005="",Datos!L478&gt;=L$1005),OR(L$1006="",Datos!L478&lt;=L$1006))),FALSE),OR(ISNUMBER(FIND(";"&amp;UPPER(TRIM(Datos!L478&amp;""))&amp;"=",L$1007)),ISNUMBER(FIND(";"&amp;UPPER(TRIM(Datos!L478&amp;""))&amp;";",L$1007))),OR(UPPER(TRIM(Datos!L478&amp;""))="SÍ",UPPER(TRIM(Datos!L478&amp;""))="SI",UPPER(TRIM(Datos!L478&amp;""))="NO"),IF(ISNUMBER(Datos!L478),AND(OR(L$1005="",Datos!L478&gt;=L$1005),OR(L$1006="",Datos!L478&lt;=L$1006)),FALSE),TRUE))))</f>
        <v>0.0</v>
      </c>
      <c r="M478">
        <f>IF(Datos!M478="",0,IF(AND(M$1008&lt;&gt;"",Datos!M478=M$1008),0,IF(M$1004=0,0,1-CHOOSE(M$1004,IF(ISNUMBER(Datos!M478),AND(OR(M$1005="",Datos!M478&gt;=M$1005),OR(M$1006="",Datos!M478&lt;=M$1006)),FALSE),IF(ISNUMBER(Datos!M478),AND(Datos!M478=INT(Datos!M478),AND(OR(M$1005="",Datos!M478&gt;=M$1005),OR(M$1006="",Datos!M478&lt;=M$1006))),FALSE),OR(ISNUMBER(FIND(";"&amp;UPPER(TRIM(Datos!M478&amp;""))&amp;"=",M$1007)),ISNUMBER(FIND(";"&amp;UPPER(TRIM(Datos!M478&amp;""))&amp;";",M$1007))),OR(UPPER(TRIM(Datos!M478&amp;""))="SÍ",UPPER(TRIM(Datos!M478&amp;""))="SI",UPPER(TRIM(Datos!M478&amp;""))="NO"),IF(ISNUMBER(Datos!M478),AND(OR(M$1005="",Datos!M478&gt;=M$1005),OR(M$1006="",Datos!M478&lt;=M$1006)),FALSE),TRUE))))</f>
        <v>0.0</v>
      </c>
      <c r="N478">
        <f>IF(Datos!N478="",0,IF(AND(N$1008&lt;&gt;"",Datos!N478=N$1008),0,IF(N$1004=0,0,1-CHOOSE(N$1004,IF(ISNUMBER(Datos!N478),AND(OR(N$1005="",Datos!N478&gt;=N$1005),OR(N$1006="",Datos!N478&lt;=N$1006)),FALSE),IF(ISNUMBER(Datos!N478),AND(Datos!N478=INT(Datos!N478),AND(OR(N$1005="",Datos!N478&gt;=N$1005),OR(N$1006="",Datos!N478&lt;=N$1006))),FALSE),OR(ISNUMBER(FIND(";"&amp;UPPER(TRIM(Datos!N478&amp;""))&amp;"=",N$1007)),ISNUMBER(FIND(";"&amp;UPPER(TRIM(Datos!N478&amp;""))&amp;";",N$1007))),OR(UPPER(TRIM(Datos!N478&amp;""))="SÍ",UPPER(TRIM(Datos!N478&amp;""))="SI",UPPER(TRIM(Datos!N478&amp;""))="NO"),IF(ISNUMBER(Datos!N478),AND(OR(N$1005="",Datos!N478&gt;=N$1005),OR(N$1006="",Datos!N478&lt;=N$1006)),FALSE),TRUE))))</f>
        <v>0.0</v>
      </c>
      <c r="O478">
        <f>IF(Datos!O478="",0,IF(AND(O$1008&lt;&gt;"",Datos!O478=O$1008),0,IF(O$1004=0,0,1-CHOOSE(O$1004,IF(ISNUMBER(Datos!O478),AND(OR(O$1005="",Datos!O478&gt;=O$1005),OR(O$1006="",Datos!O478&lt;=O$1006)),FALSE),IF(ISNUMBER(Datos!O478),AND(Datos!O478=INT(Datos!O478),AND(OR(O$1005="",Datos!O478&gt;=O$1005),OR(O$1006="",Datos!O478&lt;=O$1006))),FALSE),OR(ISNUMBER(FIND(";"&amp;UPPER(TRIM(Datos!O478&amp;""))&amp;"=",O$1007)),ISNUMBER(FIND(";"&amp;UPPER(TRIM(Datos!O478&amp;""))&amp;";",O$1007))),OR(UPPER(TRIM(Datos!O478&amp;""))="SÍ",UPPER(TRIM(Datos!O478&amp;""))="SI",UPPER(TRIM(Datos!O478&amp;""))="NO"),IF(ISNUMBER(Datos!O478),AND(OR(O$1005="",Datos!O478&gt;=O$1005),OR(O$1006="",Datos!O478&lt;=O$1006)),FALSE),TRUE))))</f>
        <v>0.0</v>
      </c>
      <c r="P478">
        <f>IF(Datos!P478="",0,IF(AND(P$1008&lt;&gt;"",Datos!P478=P$1008),0,IF(P$1004=0,0,1-CHOOSE(P$1004,IF(ISNUMBER(Datos!P478),AND(OR(P$1005="",Datos!P478&gt;=P$1005),OR(P$1006="",Datos!P478&lt;=P$1006)),FALSE),IF(ISNUMBER(Datos!P478),AND(Datos!P478=INT(Datos!P478),AND(OR(P$1005="",Datos!P478&gt;=P$1005),OR(P$1006="",Datos!P478&lt;=P$1006))),FALSE),OR(ISNUMBER(FIND(";"&amp;UPPER(TRIM(Datos!P478&amp;""))&amp;"=",P$1007)),ISNUMBER(FIND(";"&amp;UPPER(TRIM(Datos!P478&amp;""))&amp;";",P$1007))),OR(UPPER(TRIM(Datos!P478&amp;""))="SÍ",UPPER(TRIM(Datos!P478&amp;""))="SI",UPPER(TRIM(Datos!P478&amp;""))="NO"),IF(ISNUMBER(Datos!P478),AND(OR(P$1005="",Datos!P478&gt;=P$1005),OR(P$1006="",Datos!P478&lt;=P$1006)),FALSE),TRUE))))</f>
        <v>0.0</v>
      </c>
      <c r="Q478">
        <f>IF(Datos!Q478="",0,IF(AND(Q$1008&lt;&gt;"",Datos!Q478=Q$1008),0,IF(Q$1004=0,0,1-CHOOSE(Q$1004,IF(ISNUMBER(Datos!Q478),AND(OR(Q$1005="",Datos!Q478&gt;=Q$1005),OR(Q$1006="",Datos!Q478&lt;=Q$1006)),FALSE),IF(ISNUMBER(Datos!Q478),AND(Datos!Q478=INT(Datos!Q478),AND(OR(Q$1005="",Datos!Q478&gt;=Q$1005),OR(Q$1006="",Datos!Q478&lt;=Q$1006))),FALSE),OR(ISNUMBER(FIND(";"&amp;UPPER(TRIM(Datos!Q478&amp;""))&amp;"=",Q$1007)),ISNUMBER(FIND(";"&amp;UPPER(TRIM(Datos!Q478&amp;""))&amp;";",Q$1007))),OR(UPPER(TRIM(Datos!Q478&amp;""))="SÍ",UPPER(TRIM(Datos!Q478&amp;""))="SI",UPPER(TRIM(Datos!Q478&amp;""))="NO"),IF(ISNUMBER(Datos!Q478),AND(OR(Q$1005="",Datos!Q478&gt;=Q$1005),OR(Q$1006="",Datos!Q478&lt;=Q$1006)),FALSE),TRUE))))</f>
        <v>0.0</v>
      </c>
      <c r="R478">
        <f>IF(Datos!R478="",0,IF(AND(R$1008&lt;&gt;"",Datos!R478=R$1008),0,IF(R$1004=0,0,1-CHOOSE(R$1004,IF(ISNUMBER(Datos!R478),AND(OR(R$1005="",Datos!R478&gt;=R$1005),OR(R$1006="",Datos!R478&lt;=R$1006)),FALSE),IF(ISNUMBER(Datos!R478),AND(Datos!R478=INT(Datos!R478),AND(OR(R$1005="",Datos!R478&gt;=R$1005),OR(R$1006="",Datos!R478&lt;=R$1006))),FALSE),OR(ISNUMBER(FIND(";"&amp;UPPER(TRIM(Datos!R478&amp;""))&amp;"=",R$1007)),ISNUMBER(FIND(";"&amp;UPPER(TRIM(Datos!R478&amp;""))&amp;";",R$1007))),OR(UPPER(TRIM(Datos!R478&amp;""))="SÍ",UPPER(TRIM(Datos!R478&amp;""))="SI",UPPER(TRIM(Datos!R478&amp;""))="NO"),IF(ISNUMBER(Datos!R478),AND(OR(R$1005="",Datos!R478&gt;=R$1005),OR(R$1006="",Datos!R478&lt;=R$1006)),FALSE),TRUE))))</f>
        <v>0.0</v>
      </c>
      <c r="S478">
        <f>IF(Datos!S478="",0,IF(AND(S$1008&lt;&gt;"",Datos!S478=S$1008),0,IF(S$1004=0,0,1-CHOOSE(S$1004,IF(ISNUMBER(Datos!S478),AND(OR(S$1005="",Datos!S478&gt;=S$1005),OR(S$1006="",Datos!S478&lt;=S$1006)),FALSE),IF(ISNUMBER(Datos!S478),AND(Datos!S478=INT(Datos!S478),AND(OR(S$1005="",Datos!S478&gt;=S$1005),OR(S$1006="",Datos!S478&lt;=S$1006))),FALSE),OR(ISNUMBER(FIND(";"&amp;UPPER(TRIM(Datos!S478&amp;""))&amp;"=",S$1007)),ISNUMBER(FIND(";"&amp;UPPER(TRIM(Datos!S478&amp;""))&amp;";",S$1007))),OR(UPPER(TRIM(Datos!S478&amp;""))="SÍ",UPPER(TRIM(Datos!S478&amp;""))="SI",UPPER(TRIM(Datos!S478&amp;""))="NO"),IF(ISNUMBER(Datos!S478),AND(OR(S$1005="",Datos!S478&gt;=S$1005),OR(S$1006="",Datos!S478&lt;=S$1006)),FALSE),TRUE))))</f>
        <v>0.0</v>
      </c>
      <c r="T478">
        <f>IF(Datos!T478="",0,IF(AND(T$1008&lt;&gt;"",Datos!T478=T$1008),0,IF(T$1004=0,0,1-CHOOSE(T$1004,IF(ISNUMBER(Datos!T478),AND(OR(T$1005="",Datos!T478&gt;=T$1005),OR(T$1006="",Datos!T478&lt;=T$1006)),FALSE),IF(ISNUMBER(Datos!T478),AND(Datos!T478=INT(Datos!T478),AND(OR(T$1005="",Datos!T478&gt;=T$1005),OR(T$1006="",Datos!T478&lt;=T$1006))),FALSE),OR(ISNUMBER(FIND(";"&amp;UPPER(TRIM(Datos!T478&amp;""))&amp;"=",T$1007)),ISNUMBER(FIND(";"&amp;UPPER(TRIM(Datos!T478&amp;""))&amp;";",T$1007))),OR(UPPER(TRIM(Datos!T478&amp;""))="SÍ",UPPER(TRIM(Datos!T478&amp;""))="SI",UPPER(TRIM(Datos!T478&amp;""))="NO"),IF(ISNUMBER(Datos!T478),AND(OR(T$1005="",Datos!T478&gt;=T$1005),OR(T$1006="",Datos!T478&lt;=T$1006)),FALSE),TRUE))))</f>
        <v>0.0</v>
      </c>
      <c r="U478">
        <f>IF(Datos!U478="",0,IF(AND(U$1008&lt;&gt;"",Datos!U478=U$1008),0,IF(U$1004=0,0,1-CHOOSE(U$1004,IF(ISNUMBER(Datos!U478),AND(OR(U$1005="",Datos!U478&gt;=U$1005),OR(U$1006="",Datos!U478&lt;=U$1006)),FALSE),IF(ISNUMBER(Datos!U478),AND(Datos!U478=INT(Datos!U478),AND(OR(U$1005="",Datos!U478&gt;=U$1005),OR(U$1006="",Datos!U478&lt;=U$1006))),FALSE),OR(ISNUMBER(FIND(";"&amp;UPPER(TRIM(Datos!U478&amp;""))&amp;"=",U$1007)),ISNUMBER(FIND(";"&amp;UPPER(TRIM(Datos!U478&amp;""))&amp;";",U$1007))),OR(UPPER(TRIM(Datos!U478&amp;""))="SÍ",UPPER(TRIM(Datos!U478&amp;""))="SI",UPPER(TRIM(Datos!U478&amp;""))="NO"),IF(ISNUMBER(Datos!U478),AND(OR(U$1005="",Datos!U478&gt;=U$1005),OR(U$1006="",Datos!U478&lt;=U$1006)),FALSE),TRUE))))</f>
        <v>0.0</v>
      </c>
      <c r="V478">
        <f>IF(Datos!V478="",0,IF(AND(V$1008&lt;&gt;"",Datos!V478=V$1008),0,IF(V$1004=0,0,1-CHOOSE(V$1004,IF(ISNUMBER(Datos!V478),AND(OR(V$1005="",Datos!V478&gt;=V$1005),OR(V$1006="",Datos!V478&lt;=V$1006)),FALSE),IF(ISNUMBER(Datos!V478),AND(Datos!V478=INT(Datos!V478),AND(OR(V$1005="",Datos!V478&gt;=V$1005),OR(V$1006="",Datos!V478&lt;=V$1006))),FALSE),OR(ISNUMBER(FIND(";"&amp;UPPER(TRIM(Datos!V478&amp;""))&amp;"=",V$1007)),ISNUMBER(FIND(";"&amp;UPPER(TRIM(Datos!V478&amp;""))&amp;";",V$1007))),OR(UPPER(TRIM(Datos!V478&amp;""))="SÍ",UPPER(TRIM(Datos!V478&amp;""))="SI",UPPER(TRIM(Datos!V478&amp;""))="NO"),IF(ISNUMBER(Datos!V478),AND(OR(V$1005="",Datos!V478&gt;=V$1005),OR(V$1006="",Datos!V478&lt;=V$1006)),FALSE),TRUE))))</f>
        <v>0.0</v>
      </c>
      <c r="W478">
        <f>IF(Datos!W478="",0,IF(AND(W$1008&lt;&gt;"",Datos!W478=W$1008),0,IF(W$1004=0,0,1-CHOOSE(W$1004,IF(ISNUMBER(Datos!W478),AND(OR(W$1005="",Datos!W478&gt;=W$1005),OR(W$1006="",Datos!W478&lt;=W$1006)),FALSE),IF(ISNUMBER(Datos!W478),AND(Datos!W478=INT(Datos!W478),AND(OR(W$1005="",Datos!W478&gt;=W$1005),OR(W$1006="",Datos!W478&lt;=W$1006))),FALSE),OR(ISNUMBER(FIND(";"&amp;UPPER(TRIM(Datos!W478&amp;""))&amp;"=",W$1007)),ISNUMBER(FIND(";"&amp;UPPER(TRIM(Datos!W478&amp;""))&amp;";",W$1007))),OR(UPPER(TRIM(Datos!W478&amp;""))="SÍ",UPPER(TRIM(Datos!W478&amp;""))="SI",UPPER(TRIM(Datos!W478&amp;""))="NO"),IF(ISNUMBER(Datos!W478),AND(OR(W$1005="",Datos!W478&gt;=W$1005),OR(W$1006="",Datos!W478&lt;=W$1006)),FALSE),TRUE))))</f>
        <v>0.0</v>
      </c>
      <c r="X478">
        <f>IF(Datos!X478="",0,IF(AND(X$1008&lt;&gt;"",Datos!X478=X$1008),0,IF(X$1004=0,0,1-CHOOSE(X$1004,IF(ISNUMBER(Datos!X478),AND(OR(X$1005="",Datos!X478&gt;=X$1005),OR(X$1006="",Datos!X478&lt;=X$1006)),FALSE),IF(ISNUMBER(Datos!X478),AND(Datos!X478=INT(Datos!X478),AND(OR(X$1005="",Datos!X478&gt;=X$1005),OR(X$1006="",Datos!X478&lt;=X$1006))),FALSE),OR(ISNUMBER(FIND(";"&amp;UPPER(TRIM(Datos!X478&amp;""))&amp;"=",X$1007)),ISNUMBER(FIND(";"&amp;UPPER(TRIM(Datos!X478&amp;""))&amp;";",X$1007))),OR(UPPER(TRIM(Datos!X478&amp;""))="SÍ",UPPER(TRIM(Datos!X478&amp;""))="SI",UPPER(TRIM(Datos!X478&amp;""))="NO"),IF(ISNUMBER(Datos!X478),AND(OR(X$1005="",Datos!X478&gt;=X$1005),OR(X$1006="",Datos!X478&lt;=X$1006)),FALSE),TRUE))))</f>
        <v>0.0</v>
      </c>
      <c r="Y478">
        <f>IF(Datos!Y478="",0,IF(AND(Y$1008&lt;&gt;"",Datos!Y478=Y$1008),0,IF(Y$1004=0,0,1-CHOOSE(Y$1004,IF(ISNUMBER(Datos!Y478),AND(OR(Y$1005="",Datos!Y478&gt;=Y$1005),OR(Y$1006="",Datos!Y478&lt;=Y$1006)),FALSE),IF(ISNUMBER(Datos!Y478),AND(Datos!Y478=INT(Datos!Y478),AND(OR(Y$1005="",Datos!Y478&gt;=Y$1005),OR(Y$1006="",Datos!Y478&lt;=Y$1006))),FALSE),OR(ISNUMBER(FIND(";"&amp;UPPER(TRIM(Datos!Y478&amp;""))&amp;"=",Y$1007)),ISNUMBER(FIND(";"&amp;UPPER(TRIM(Datos!Y478&amp;""))&amp;";",Y$1007))),OR(UPPER(TRIM(Datos!Y478&amp;""))="SÍ",UPPER(TRIM(Datos!Y478&amp;""))="SI",UPPER(TRIM(Datos!Y478&amp;""))="NO"),IF(ISNUMBER(Datos!Y478),AND(OR(Y$1005="",Datos!Y478&gt;=Y$1005),OR(Y$1006="",Datos!Y478&lt;=Y$1006)),FALSE),TRUE))))</f>
        <v>0.0</v>
      </c>
      <c r="Z478">
        <f>IF(Datos!Z478="",0,IF(AND(Z$1008&lt;&gt;"",Datos!Z478=Z$1008),0,IF(Z$1004=0,0,1-CHOOSE(Z$1004,IF(ISNUMBER(Datos!Z478),AND(OR(Z$1005="",Datos!Z478&gt;=Z$1005),OR(Z$1006="",Datos!Z478&lt;=Z$1006)),FALSE),IF(ISNUMBER(Datos!Z478),AND(Datos!Z478=INT(Datos!Z478),AND(OR(Z$1005="",Datos!Z478&gt;=Z$1005),OR(Z$1006="",Datos!Z478&lt;=Z$1006))),FALSE),OR(ISNUMBER(FIND(";"&amp;UPPER(TRIM(Datos!Z478&amp;""))&amp;"=",Z$1007)),ISNUMBER(FIND(";"&amp;UPPER(TRIM(Datos!Z478&amp;""))&amp;";",Z$1007))),OR(UPPER(TRIM(Datos!Z478&amp;""))="SÍ",UPPER(TRIM(Datos!Z478&amp;""))="SI",UPPER(TRIM(Datos!Z478&amp;""))="NO"),IF(ISNUMBER(Datos!Z478),AND(OR(Z$1005="",Datos!Z478&gt;=Z$1005),OR(Z$1006="",Datos!Z478&lt;=Z$1006)),FALSE),TRUE))))</f>
        <v>0.0</v>
      </c>
      <c r="AA478">
        <f>IF(Datos!AA478="",0,IF(AND(AA$1008&lt;&gt;"",Datos!AA478=AA$1008),0,IF(AA$1004=0,0,1-CHOOSE(AA$1004,IF(ISNUMBER(Datos!AA478),AND(OR(AA$1005="",Datos!AA478&gt;=AA$1005),OR(AA$1006="",Datos!AA478&lt;=AA$1006)),FALSE),IF(ISNUMBER(Datos!AA478),AND(Datos!AA478=INT(Datos!AA478),AND(OR(AA$1005="",Datos!AA478&gt;=AA$1005),OR(AA$1006="",Datos!AA478&lt;=AA$1006))),FALSE),OR(ISNUMBER(FIND(";"&amp;UPPER(TRIM(Datos!AA478&amp;""))&amp;"=",AA$1007)),ISNUMBER(FIND(";"&amp;UPPER(TRIM(Datos!AA478&amp;""))&amp;";",AA$1007))),OR(UPPER(TRIM(Datos!AA478&amp;""))="SÍ",UPPER(TRIM(Datos!AA478&amp;""))="SI",UPPER(TRIM(Datos!AA478&amp;""))="NO"),IF(ISNUMBER(Datos!AA478),AND(OR(AA$1005="",Datos!AA478&gt;=AA$1005),OR(AA$1006="",Datos!AA478&lt;=AA$1006)),FALSE),TRUE))))</f>
        <v>0.0</v>
      </c>
      <c r="AB478">
        <f>IF(Datos!AB478="",0,IF(AND(AB$1008&lt;&gt;"",Datos!AB478=AB$1008),0,IF(AB$1004=0,0,1-CHOOSE(AB$1004,IF(ISNUMBER(Datos!AB478),AND(OR(AB$1005="",Datos!AB478&gt;=AB$1005),OR(AB$1006="",Datos!AB478&lt;=AB$1006)),FALSE),IF(ISNUMBER(Datos!AB478),AND(Datos!AB478=INT(Datos!AB478),AND(OR(AB$1005="",Datos!AB478&gt;=AB$1005),OR(AB$1006="",Datos!AB478&lt;=AB$1006))),FALSE),OR(ISNUMBER(FIND(";"&amp;UPPER(TRIM(Datos!AB478&amp;""))&amp;"=",AB$1007)),ISNUMBER(FIND(";"&amp;UPPER(TRIM(Datos!AB478&amp;""))&amp;";",AB$1007))),OR(UPPER(TRIM(Datos!AB478&amp;""))="SÍ",UPPER(TRIM(Datos!AB478&amp;""))="SI",UPPER(TRIM(Datos!AB478&amp;""))="NO"),IF(ISNUMBER(Datos!AB478),AND(OR(AB$1005="",Datos!AB478&gt;=AB$1005),OR(AB$1006="",Datos!AB478&lt;=AB$1006)),FALSE),TRUE))))</f>
        <v>0.0</v>
      </c>
      <c r="AC478">
        <f>IF(Datos!AC478="",0,IF(AND(AC$1008&lt;&gt;"",Datos!AC478=AC$1008),0,IF(AC$1004=0,0,1-CHOOSE(AC$1004,IF(ISNUMBER(Datos!AC478),AND(OR(AC$1005="",Datos!AC478&gt;=AC$1005),OR(AC$1006="",Datos!AC478&lt;=AC$1006)),FALSE),IF(ISNUMBER(Datos!AC478),AND(Datos!AC478=INT(Datos!AC478),AND(OR(AC$1005="",Datos!AC478&gt;=AC$1005),OR(AC$1006="",Datos!AC478&lt;=AC$1006))),FALSE),OR(ISNUMBER(FIND(";"&amp;UPPER(TRIM(Datos!AC478&amp;""))&amp;"=",AC$1007)),ISNUMBER(FIND(";"&amp;UPPER(TRIM(Datos!AC478&amp;""))&amp;";",AC$1007))),OR(UPPER(TRIM(Datos!AC478&amp;""))="SÍ",UPPER(TRIM(Datos!AC478&amp;""))="SI",UPPER(TRIM(Datos!AC478&amp;""))="NO"),IF(ISNUMBER(Datos!AC478),AND(OR(AC$1005="",Datos!AC478&gt;=AC$1005),OR(AC$1006="",Datos!AC478&lt;=AC$1006)),FALSE),TRUE))))</f>
        <v>0.0</v>
      </c>
      <c r="AD478">
        <f>IF(Datos!AD478="",0,IF(AND(AD$1008&lt;&gt;"",Datos!AD478=AD$1008),0,IF(AD$1004=0,0,1-CHOOSE(AD$1004,IF(ISNUMBER(Datos!AD478),AND(OR(AD$1005="",Datos!AD478&gt;=AD$1005),OR(AD$1006="",Datos!AD478&lt;=AD$1006)),FALSE),IF(ISNUMBER(Datos!AD478),AND(Datos!AD478=INT(Datos!AD478),AND(OR(AD$1005="",Datos!AD478&gt;=AD$1005),OR(AD$1006="",Datos!AD478&lt;=AD$1006))),FALSE),OR(ISNUMBER(FIND(";"&amp;UPPER(TRIM(Datos!AD478&amp;""))&amp;"=",AD$1007)),ISNUMBER(FIND(";"&amp;UPPER(TRIM(Datos!AD478&amp;""))&amp;";",AD$1007))),OR(UPPER(TRIM(Datos!AD478&amp;""))="SÍ",UPPER(TRIM(Datos!AD478&amp;""))="SI",UPPER(TRIM(Datos!AD478&amp;""))="NO"),IF(ISNUMBER(Datos!AD478),AND(OR(AD$1005="",Datos!AD478&gt;=AD$1005),OR(AD$1006="",Datos!AD478&lt;=AD$1006)),FALSE),TRUE))))</f>
        <v>0.0</v>
      </c>
      <c r="AE478">
        <f>IF(Datos!AE478="",0,IF(AND(AE$1008&lt;&gt;"",Datos!AE478=AE$1008),0,IF(AE$1004=0,0,1-CHOOSE(AE$1004,IF(ISNUMBER(Datos!AE478),AND(OR(AE$1005="",Datos!AE478&gt;=AE$1005),OR(AE$1006="",Datos!AE478&lt;=AE$1006)),FALSE),IF(ISNUMBER(Datos!AE478),AND(Datos!AE478=INT(Datos!AE478),AND(OR(AE$1005="",Datos!AE478&gt;=AE$1005),OR(AE$1006="",Datos!AE478&lt;=AE$1006))),FALSE),OR(ISNUMBER(FIND(";"&amp;UPPER(TRIM(Datos!AE478&amp;""))&amp;"=",AE$1007)),ISNUMBER(FIND(";"&amp;UPPER(TRIM(Datos!AE478&amp;""))&amp;";",AE$1007))),OR(UPPER(TRIM(Datos!AE478&amp;""))="SÍ",UPPER(TRIM(Datos!AE478&amp;""))="SI",UPPER(TRIM(Datos!AE478&amp;""))="NO"),IF(ISNUMBER(Datos!AE478),AND(OR(AE$1005="",Datos!AE478&gt;=AE$1005),OR(AE$1006="",Datos!AE478&lt;=AE$1006)),FALSE),TRUE))))</f>
        <v>0.0</v>
      </c>
    </row>
    <row r="479" spans="2:31">
      <c r="B479">
        <f>IF(Datos!B479="",0,IF(AND(B$1008&lt;&gt;"",Datos!B479=B$1008),0,IF(B$1004=0,0,1-CHOOSE(B$1004,IF(ISNUMBER(Datos!B479),AND(OR(B$1005="",Datos!B479&gt;=B$1005),OR(B$1006="",Datos!B479&lt;=B$1006)),FALSE),IF(ISNUMBER(Datos!B479),AND(Datos!B479=INT(Datos!B479),AND(OR(B$1005="",Datos!B479&gt;=B$1005),OR(B$1006="",Datos!B479&lt;=B$1006))),FALSE),OR(ISNUMBER(FIND(";"&amp;UPPER(TRIM(Datos!B479&amp;""))&amp;"=",B$1007)),ISNUMBER(FIND(";"&amp;UPPER(TRIM(Datos!B479&amp;""))&amp;";",B$1007))),OR(UPPER(TRIM(Datos!B479&amp;""))="SÍ",UPPER(TRIM(Datos!B479&amp;""))="SI",UPPER(TRIM(Datos!B479&amp;""))="NO"),IF(ISNUMBER(Datos!B479),AND(OR(B$1005="",Datos!B479&gt;=B$1005),OR(B$1006="",Datos!B479&lt;=B$1006)),FALSE),TRUE))))</f>
        <v>0.0</v>
      </c>
      <c r="C479">
        <f>IF(Datos!C479="",0,IF(AND(C$1008&lt;&gt;"",Datos!C479=C$1008),0,IF(C$1004=0,0,1-CHOOSE(C$1004,IF(ISNUMBER(Datos!C479),AND(OR(C$1005="",Datos!C479&gt;=C$1005),OR(C$1006="",Datos!C479&lt;=C$1006)),FALSE),IF(ISNUMBER(Datos!C479),AND(Datos!C479=INT(Datos!C479),AND(OR(C$1005="",Datos!C479&gt;=C$1005),OR(C$1006="",Datos!C479&lt;=C$1006))),FALSE),OR(ISNUMBER(FIND(";"&amp;UPPER(TRIM(Datos!C479&amp;""))&amp;"=",C$1007)),ISNUMBER(FIND(";"&amp;UPPER(TRIM(Datos!C479&amp;""))&amp;";",C$1007))),OR(UPPER(TRIM(Datos!C479&amp;""))="SÍ",UPPER(TRIM(Datos!C479&amp;""))="SI",UPPER(TRIM(Datos!C479&amp;""))="NO"),IF(ISNUMBER(Datos!C479),AND(OR(C$1005="",Datos!C479&gt;=C$1005),OR(C$1006="",Datos!C479&lt;=C$1006)),FALSE),TRUE))))</f>
        <v>0.0</v>
      </c>
      <c r="D479">
        <f>IF(Datos!D479="",0,IF(AND(D$1008&lt;&gt;"",Datos!D479=D$1008),0,IF(D$1004=0,0,1-CHOOSE(D$1004,IF(ISNUMBER(Datos!D479),AND(OR(D$1005="",Datos!D479&gt;=D$1005),OR(D$1006="",Datos!D479&lt;=D$1006)),FALSE),IF(ISNUMBER(Datos!D479),AND(Datos!D479=INT(Datos!D479),AND(OR(D$1005="",Datos!D479&gt;=D$1005),OR(D$1006="",Datos!D479&lt;=D$1006))),FALSE),OR(ISNUMBER(FIND(";"&amp;UPPER(TRIM(Datos!D479&amp;""))&amp;"=",D$1007)),ISNUMBER(FIND(";"&amp;UPPER(TRIM(Datos!D479&amp;""))&amp;";",D$1007))),OR(UPPER(TRIM(Datos!D479&amp;""))="SÍ",UPPER(TRIM(Datos!D479&amp;""))="SI",UPPER(TRIM(Datos!D479&amp;""))="NO"),IF(ISNUMBER(Datos!D479),AND(OR(D$1005="",Datos!D479&gt;=D$1005),OR(D$1006="",Datos!D479&lt;=D$1006)),FALSE),TRUE))))</f>
        <v>0.0</v>
      </c>
      <c r="E479">
        <f>IF(Datos!E479="",0,IF(AND(E$1008&lt;&gt;"",Datos!E479=E$1008),0,IF(E$1004=0,0,1-CHOOSE(E$1004,IF(ISNUMBER(Datos!E479),AND(OR(E$1005="",Datos!E479&gt;=E$1005),OR(E$1006="",Datos!E479&lt;=E$1006)),FALSE),IF(ISNUMBER(Datos!E479),AND(Datos!E479=INT(Datos!E479),AND(OR(E$1005="",Datos!E479&gt;=E$1005),OR(E$1006="",Datos!E479&lt;=E$1006))),FALSE),OR(ISNUMBER(FIND(";"&amp;UPPER(TRIM(Datos!E479&amp;""))&amp;"=",E$1007)),ISNUMBER(FIND(";"&amp;UPPER(TRIM(Datos!E479&amp;""))&amp;";",E$1007))),OR(UPPER(TRIM(Datos!E479&amp;""))="SÍ",UPPER(TRIM(Datos!E479&amp;""))="SI",UPPER(TRIM(Datos!E479&amp;""))="NO"),IF(ISNUMBER(Datos!E479),AND(OR(E$1005="",Datos!E479&gt;=E$1005),OR(E$1006="",Datos!E479&lt;=E$1006)),FALSE),TRUE))))</f>
        <v>0.0</v>
      </c>
      <c r="F479">
        <f>IF(Datos!F479="",0,IF(AND(F$1008&lt;&gt;"",Datos!F479=F$1008),0,IF(F$1004=0,0,1-CHOOSE(F$1004,IF(ISNUMBER(Datos!F479),AND(OR(F$1005="",Datos!F479&gt;=F$1005),OR(F$1006="",Datos!F479&lt;=F$1006)),FALSE),IF(ISNUMBER(Datos!F479),AND(Datos!F479=INT(Datos!F479),AND(OR(F$1005="",Datos!F479&gt;=F$1005),OR(F$1006="",Datos!F479&lt;=F$1006))),FALSE),OR(ISNUMBER(FIND(";"&amp;UPPER(TRIM(Datos!F479&amp;""))&amp;"=",F$1007)),ISNUMBER(FIND(";"&amp;UPPER(TRIM(Datos!F479&amp;""))&amp;";",F$1007))),OR(UPPER(TRIM(Datos!F479&amp;""))="SÍ",UPPER(TRIM(Datos!F479&amp;""))="SI",UPPER(TRIM(Datos!F479&amp;""))="NO"),IF(ISNUMBER(Datos!F479),AND(OR(F$1005="",Datos!F479&gt;=F$1005),OR(F$1006="",Datos!F479&lt;=F$1006)),FALSE),TRUE))))</f>
        <v>0.0</v>
      </c>
      <c r="G479">
        <f>IF(Datos!G479="",0,IF(AND(G$1008&lt;&gt;"",Datos!G479=G$1008),0,IF(G$1004=0,0,1-CHOOSE(G$1004,IF(ISNUMBER(Datos!G479),AND(OR(G$1005="",Datos!G479&gt;=G$1005),OR(G$1006="",Datos!G479&lt;=G$1006)),FALSE),IF(ISNUMBER(Datos!G479),AND(Datos!G479=INT(Datos!G479),AND(OR(G$1005="",Datos!G479&gt;=G$1005),OR(G$1006="",Datos!G479&lt;=G$1006))),FALSE),OR(ISNUMBER(FIND(";"&amp;UPPER(TRIM(Datos!G479&amp;""))&amp;"=",G$1007)),ISNUMBER(FIND(";"&amp;UPPER(TRIM(Datos!G479&amp;""))&amp;";",G$1007))),OR(UPPER(TRIM(Datos!G479&amp;""))="SÍ",UPPER(TRIM(Datos!G479&amp;""))="SI",UPPER(TRIM(Datos!G479&amp;""))="NO"),IF(ISNUMBER(Datos!G479),AND(OR(G$1005="",Datos!G479&gt;=G$1005),OR(G$1006="",Datos!G479&lt;=G$1006)),FALSE),TRUE))))</f>
        <v>0.0</v>
      </c>
      <c r="H479">
        <f>IF(Datos!H479="",0,IF(AND(H$1008&lt;&gt;"",Datos!H479=H$1008),0,IF(H$1004=0,0,1-CHOOSE(H$1004,IF(ISNUMBER(Datos!H479),AND(OR(H$1005="",Datos!H479&gt;=H$1005),OR(H$1006="",Datos!H479&lt;=H$1006)),FALSE),IF(ISNUMBER(Datos!H479),AND(Datos!H479=INT(Datos!H479),AND(OR(H$1005="",Datos!H479&gt;=H$1005),OR(H$1006="",Datos!H479&lt;=H$1006))),FALSE),OR(ISNUMBER(FIND(";"&amp;UPPER(TRIM(Datos!H479&amp;""))&amp;"=",H$1007)),ISNUMBER(FIND(";"&amp;UPPER(TRIM(Datos!H479&amp;""))&amp;";",H$1007))),OR(UPPER(TRIM(Datos!H479&amp;""))="SÍ",UPPER(TRIM(Datos!H479&amp;""))="SI",UPPER(TRIM(Datos!H479&amp;""))="NO"),IF(ISNUMBER(Datos!H479),AND(OR(H$1005="",Datos!H479&gt;=H$1005),OR(H$1006="",Datos!H479&lt;=H$1006)),FALSE),TRUE))))</f>
        <v>0.0</v>
      </c>
      <c r="I479">
        <f>IF(Datos!I479="",0,IF(AND(I$1008&lt;&gt;"",Datos!I479=I$1008),0,IF(I$1004=0,0,1-CHOOSE(I$1004,IF(ISNUMBER(Datos!I479),AND(OR(I$1005="",Datos!I479&gt;=I$1005),OR(I$1006="",Datos!I479&lt;=I$1006)),FALSE),IF(ISNUMBER(Datos!I479),AND(Datos!I479=INT(Datos!I479),AND(OR(I$1005="",Datos!I479&gt;=I$1005),OR(I$1006="",Datos!I479&lt;=I$1006))),FALSE),OR(ISNUMBER(FIND(";"&amp;UPPER(TRIM(Datos!I479&amp;""))&amp;"=",I$1007)),ISNUMBER(FIND(";"&amp;UPPER(TRIM(Datos!I479&amp;""))&amp;";",I$1007))),OR(UPPER(TRIM(Datos!I479&amp;""))="SÍ",UPPER(TRIM(Datos!I479&amp;""))="SI",UPPER(TRIM(Datos!I479&amp;""))="NO"),IF(ISNUMBER(Datos!I479),AND(OR(I$1005="",Datos!I479&gt;=I$1005),OR(I$1006="",Datos!I479&lt;=I$1006)),FALSE),TRUE))))</f>
        <v>0.0</v>
      </c>
      <c r="J479">
        <f>IF(Datos!J479="",0,IF(AND(J$1008&lt;&gt;"",Datos!J479=J$1008),0,IF(J$1004=0,0,1-CHOOSE(J$1004,IF(ISNUMBER(Datos!J479),AND(OR(J$1005="",Datos!J479&gt;=J$1005),OR(J$1006="",Datos!J479&lt;=J$1006)),FALSE),IF(ISNUMBER(Datos!J479),AND(Datos!J479=INT(Datos!J479),AND(OR(J$1005="",Datos!J479&gt;=J$1005),OR(J$1006="",Datos!J479&lt;=J$1006))),FALSE),OR(ISNUMBER(FIND(";"&amp;UPPER(TRIM(Datos!J479&amp;""))&amp;"=",J$1007)),ISNUMBER(FIND(";"&amp;UPPER(TRIM(Datos!J479&amp;""))&amp;";",J$1007))),OR(UPPER(TRIM(Datos!J479&amp;""))="SÍ",UPPER(TRIM(Datos!J479&amp;""))="SI",UPPER(TRIM(Datos!J479&amp;""))="NO"),IF(ISNUMBER(Datos!J479),AND(OR(J$1005="",Datos!J479&gt;=J$1005),OR(J$1006="",Datos!J479&lt;=J$1006)),FALSE),TRUE))))</f>
        <v>0.0</v>
      </c>
      <c r="K479">
        <f>IF(Datos!K479="",0,IF(AND(K$1008&lt;&gt;"",Datos!K479=K$1008),0,IF(K$1004=0,0,1-CHOOSE(K$1004,IF(ISNUMBER(Datos!K479),AND(OR(K$1005="",Datos!K479&gt;=K$1005),OR(K$1006="",Datos!K479&lt;=K$1006)),FALSE),IF(ISNUMBER(Datos!K479),AND(Datos!K479=INT(Datos!K479),AND(OR(K$1005="",Datos!K479&gt;=K$1005),OR(K$1006="",Datos!K479&lt;=K$1006))),FALSE),OR(ISNUMBER(FIND(";"&amp;UPPER(TRIM(Datos!K479&amp;""))&amp;"=",K$1007)),ISNUMBER(FIND(";"&amp;UPPER(TRIM(Datos!K479&amp;""))&amp;";",K$1007))),OR(UPPER(TRIM(Datos!K479&amp;""))="SÍ",UPPER(TRIM(Datos!K479&amp;""))="SI",UPPER(TRIM(Datos!K479&amp;""))="NO"),IF(ISNUMBER(Datos!K479),AND(OR(K$1005="",Datos!K479&gt;=K$1005),OR(K$1006="",Datos!K479&lt;=K$1006)),FALSE),TRUE))))</f>
        <v>0.0</v>
      </c>
      <c r="L479">
        <f>IF(Datos!L479="",0,IF(AND(L$1008&lt;&gt;"",Datos!L479=L$1008),0,IF(L$1004=0,0,1-CHOOSE(L$1004,IF(ISNUMBER(Datos!L479),AND(OR(L$1005="",Datos!L479&gt;=L$1005),OR(L$1006="",Datos!L479&lt;=L$1006)),FALSE),IF(ISNUMBER(Datos!L479),AND(Datos!L479=INT(Datos!L479),AND(OR(L$1005="",Datos!L479&gt;=L$1005),OR(L$1006="",Datos!L479&lt;=L$1006))),FALSE),OR(ISNUMBER(FIND(";"&amp;UPPER(TRIM(Datos!L479&amp;""))&amp;"=",L$1007)),ISNUMBER(FIND(";"&amp;UPPER(TRIM(Datos!L479&amp;""))&amp;";",L$1007))),OR(UPPER(TRIM(Datos!L479&amp;""))="SÍ",UPPER(TRIM(Datos!L479&amp;""))="SI",UPPER(TRIM(Datos!L479&amp;""))="NO"),IF(ISNUMBER(Datos!L479),AND(OR(L$1005="",Datos!L479&gt;=L$1005),OR(L$1006="",Datos!L479&lt;=L$1006)),FALSE),TRUE))))</f>
        <v>0.0</v>
      </c>
      <c r="M479">
        <f>IF(Datos!M479="",0,IF(AND(M$1008&lt;&gt;"",Datos!M479=M$1008),0,IF(M$1004=0,0,1-CHOOSE(M$1004,IF(ISNUMBER(Datos!M479),AND(OR(M$1005="",Datos!M479&gt;=M$1005),OR(M$1006="",Datos!M479&lt;=M$1006)),FALSE),IF(ISNUMBER(Datos!M479),AND(Datos!M479=INT(Datos!M479),AND(OR(M$1005="",Datos!M479&gt;=M$1005),OR(M$1006="",Datos!M479&lt;=M$1006))),FALSE),OR(ISNUMBER(FIND(";"&amp;UPPER(TRIM(Datos!M479&amp;""))&amp;"=",M$1007)),ISNUMBER(FIND(";"&amp;UPPER(TRIM(Datos!M479&amp;""))&amp;";",M$1007))),OR(UPPER(TRIM(Datos!M479&amp;""))="SÍ",UPPER(TRIM(Datos!M479&amp;""))="SI",UPPER(TRIM(Datos!M479&amp;""))="NO"),IF(ISNUMBER(Datos!M479),AND(OR(M$1005="",Datos!M479&gt;=M$1005),OR(M$1006="",Datos!M479&lt;=M$1006)),FALSE),TRUE))))</f>
        <v>0.0</v>
      </c>
      <c r="N479">
        <f>IF(Datos!N479="",0,IF(AND(N$1008&lt;&gt;"",Datos!N479=N$1008),0,IF(N$1004=0,0,1-CHOOSE(N$1004,IF(ISNUMBER(Datos!N479),AND(OR(N$1005="",Datos!N479&gt;=N$1005),OR(N$1006="",Datos!N479&lt;=N$1006)),FALSE),IF(ISNUMBER(Datos!N479),AND(Datos!N479=INT(Datos!N479),AND(OR(N$1005="",Datos!N479&gt;=N$1005),OR(N$1006="",Datos!N479&lt;=N$1006))),FALSE),OR(ISNUMBER(FIND(";"&amp;UPPER(TRIM(Datos!N479&amp;""))&amp;"=",N$1007)),ISNUMBER(FIND(";"&amp;UPPER(TRIM(Datos!N479&amp;""))&amp;";",N$1007))),OR(UPPER(TRIM(Datos!N479&amp;""))="SÍ",UPPER(TRIM(Datos!N479&amp;""))="SI",UPPER(TRIM(Datos!N479&amp;""))="NO"),IF(ISNUMBER(Datos!N479),AND(OR(N$1005="",Datos!N479&gt;=N$1005),OR(N$1006="",Datos!N479&lt;=N$1006)),FALSE),TRUE))))</f>
        <v>0.0</v>
      </c>
      <c r="O479">
        <f>IF(Datos!O479="",0,IF(AND(O$1008&lt;&gt;"",Datos!O479=O$1008),0,IF(O$1004=0,0,1-CHOOSE(O$1004,IF(ISNUMBER(Datos!O479),AND(OR(O$1005="",Datos!O479&gt;=O$1005),OR(O$1006="",Datos!O479&lt;=O$1006)),FALSE),IF(ISNUMBER(Datos!O479),AND(Datos!O479=INT(Datos!O479),AND(OR(O$1005="",Datos!O479&gt;=O$1005),OR(O$1006="",Datos!O479&lt;=O$1006))),FALSE),OR(ISNUMBER(FIND(";"&amp;UPPER(TRIM(Datos!O479&amp;""))&amp;"=",O$1007)),ISNUMBER(FIND(";"&amp;UPPER(TRIM(Datos!O479&amp;""))&amp;";",O$1007))),OR(UPPER(TRIM(Datos!O479&amp;""))="SÍ",UPPER(TRIM(Datos!O479&amp;""))="SI",UPPER(TRIM(Datos!O479&amp;""))="NO"),IF(ISNUMBER(Datos!O479),AND(OR(O$1005="",Datos!O479&gt;=O$1005),OR(O$1006="",Datos!O479&lt;=O$1006)),FALSE),TRUE))))</f>
        <v>0.0</v>
      </c>
      <c r="P479">
        <f>IF(Datos!P479="",0,IF(AND(P$1008&lt;&gt;"",Datos!P479=P$1008),0,IF(P$1004=0,0,1-CHOOSE(P$1004,IF(ISNUMBER(Datos!P479),AND(OR(P$1005="",Datos!P479&gt;=P$1005),OR(P$1006="",Datos!P479&lt;=P$1006)),FALSE),IF(ISNUMBER(Datos!P479),AND(Datos!P479=INT(Datos!P479),AND(OR(P$1005="",Datos!P479&gt;=P$1005),OR(P$1006="",Datos!P479&lt;=P$1006))),FALSE),OR(ISNUMBER(FIND(";"&amp;UPPER(TRIM(Datos!P479&amp;""))&amp;"=",P$1007)),ISNUMBER(FIND(";"&amp;UPPER(TRIM(Datos!P479&amp;""))&amp;";",P$1007))),OR(UPPER(TRIM(Datos!P479&amp;""))="SÍ",UPPER(TRIM(Datos!P479&amp;""))="SI",UPPER(TRIM(Datos!P479&amp;""))="NO"),IF(ISNUMBER(Datos!P479),AND(OR(P$1005="",Datos!P479&gt;=P$1005),OR(P$1006="",Datos!P479&lt;=P$1006)),FALSE),TRUE))))</f>
        <v>0.0</v>
      </c>
      <c r="Q479">
        <f>IF(Datos!Q479="",0,IF(AND(Q$1008&lt;&gt;"",Datos!Q479=Q$1008),0,IF(Q$1004=0,0,1-CHOOSE(Q$1004,IF(ISNUMBER(Datos!Q479),AND(OR(Q$1005="",Datos!Q479&gt;=Q$1005),OR(Q$1006="",Datos!Q479&lt;=Q$1006)),FALSE),IF(ISNUMBER(Datos!Q479),AND(Datos!Q479=INT(Datos!Q479),AND(OR(Q$1005="",Datos!Q479&gt;=Q$1005),OR(Q$1006="",Datos!Q479&lt;=Q$1006))),FALSE),OR(ISNUMBER(FIND(";"&amp;UPPER(TRIM(Datos!Q479&amp;""))&amp;"=",Q$1007)),ISNUMBER(FIND(";"&amp;UPPER(TRIM(Datos!Q479&amp;""))&amp;";",Q$1007))),OR(UPPER(TRIM(Datos!Q479&amp;""))="SÍ",UPPER(TRIM(Datos!Q479&amp;""))="SI",UPPER(TRIM(Datos!Q479&amp;""))="NO"),IF(ISNUMBER(Datos!Q479),AND(OR(Q$1005="",Datos!Q479&gt;=Q$1005),OR(Q$1006="",Datos!Q479&lt;=Q$1006)),FALSE),TRUE))))</f>
        <v>0.0</v>
      </c>
      <c r="R479">
        <f>IF(Datos!R479="",0,IF(AND(R$1008&lt;&gt;"",Datos!R479=R$1008),0,IF(R$1004=0,0,1-CHOOSE(R$1004,IF(ISNUMBER(Datos!R479),AND(OR(R$1005="",Datos!R479&gt;=R$1005),OR(R$1006="",Datos!R479&lt;=R$1006)),FALSE),IF(ISNUMBER(Datos!R479),AND(Datos!R479=INT(Datos!R479),AND(OR(R$1005="",Datos!R479&gt;=R$1005),OR(R$1006="",Datos!R479&lt;=R$1006))),FALSE),OR(ISNUMBER(FIND(";"&amp;UPPER(TRIM(Datos!R479&amp;""))&amp;"=",R$1007)),ISNUMBER(FIND(";"&amp;UPPER(TRIM(Datos!R479&amp;""))&amp;";",R$1007))),OR(UPPER(TRIM(Datos!R479&amp;""))="SÍ",UPPER(TRIM(Datos!R479&amp;""))="SI",UPPER(TRIM(Datos!R479&amp;""))="NO"),IF(ISNUMBER(Datos!R479),AND(OR(R$1005="",Datos!R479&gt;=R$1005),OR(R$1006="",Datos!R479&lt;=R$1006)),FALSE),TRUE))))</f>
        <v>0.0</v>
      </c>
      <c r="S479">
        <f>IF(Datos!S479="",0,IF(AND(S$1008&lt;&gt;"",Datos!S479=S$1008),0,IF(S$1004=0,0,1-CHOOSE(S$1004,IF(ISNUMBER(Datos!S479),AND(OR(S$1005="",Datos!S479&gt;=S$1005),OR(S$1006="",Datos!S479&lt;=S$1006)),FALSE),IF(ISNUMBER(Datos!S479),AND(Datos!S479=INT(Datos!S479),AND(OR(S$1005="",Datos!S479&gt;=S$1005),OR(S$1006="",Datos!S479&lt;=S$1006))),FALSE),OR(ISNUMBER(FIND(";"&amp;UPPER(TRIM(Datos!S479&amp;""))&amp;"=",S$1007)),ISNUMBER(FIND(";"&amp;UPPER(TRIM(Datos!S479&amp;""))&amp;";",S$1007))),OR(UPPER(TRIM(Datos!S479&amp;""))="SÍ",UPPER(TRIM(Datos!S479&amp;""))="SI",UPPER(TRIM(Datos!S479&amp;""))="NO"),IF(ISNUMBER(Datos!S479),AND(OR(S$1005="",Datos!S479&gt;=S$1005),OR(S$1006="",Datos!S479&lt;=S$1006)),FALSE),TRUE))))</f>
        <v>0.0</v>
      </c>
      <c r="T479">
        <f>IF(Datos!T479="",0,IF(AND(T$1008&lt;&gt;"",Datos!T479=T$1008),0,IF(T$1004=0,0,1-CHOOSE(T$1004,IF(ISNUMBER(Datos!T479),AND(OR(T$1005="",Datos!T479&gt;=T$1005),OR(T$1006="",Datos!T479&lt;=T$1006)),FALSE),IF(ISNUMBER(Datos!T479),AND(Datos!T479=INT(Datos!T479),AND(OR(T$1005="",Datos!T479&gt;=T$1005),OR(T$1006="",Datos!T479&lt;=T$1006))),FALSE),OR(ISNUMBER(FIND(";"&amp;UPPER(TRIM(Datos!T479&amp;""))&amp;"=",T$1007)),ISNUMBER(FIND(";"&amp;UPPER(TRIM(Datos!T479&amp;""))&amp;";",T$1007))),OR(UPPER(TRIM(Datos!T479&amp;""))="SÍ",UPPER(TRIM(Datos!T479&amp;""))="SI",UPPER(TRIM(Datos!T479&amp;""))="NO"),IF(ISNUMBER(Datos!T479),AND(OR(T$1005="",Datos!T479&gt;=T$1005),OR(T$1006="",Datos!T479&lt;=T$1006)),FALSE),TRUE))))</f>
        <v>0.0</v>
      </c>
      <c r="U479">
        <f>IF(Datos!U479="",0,IF(AND(U$1008&lt;&gt;"",Datos!U479=U$1008),0,IF(U$1004=0,0,1-CHOOSE(U$1004,IF(ISNUMBER(Datos!U479),AND(OR(U$1005="",Datos!U479&gt;=U$1005),OR(U$1006="",Datos!U479&lt;=U$1006)),FALSE),IF(ISNUMBER(Datos!U479),AND(Datos!U479=INT(Datos!U479),AND(OR(U$1005="",Datos!U479&gt;=U$1005),OR(U$1006="",Datos!U479&lt;=U$1006))),FALSE),OR(ISNUMBER(FIND(";"&amp;UPPER(TRIM(Datos!U479&amp;""))&amp;"=",U$1007)),ISNUMBER(FIND(";"&amp;UPPER(TRIM(Datos!U479&amp;""))&amp;";",U$1007))),OR(UPPER(TRIM(Datos!U479&amp;""))="SÍ",UPPER(TRIM(Datos!U479&amp;""))="SI",UPPER(TRIM(Datos!U479&amp;""))="NO"),IF(ISNUMBER(Datos!U479),AND(OR(U$1005="",Datos!U479&gt;=U$1005),OR(U$1006="",Datos!U479&lt;=U$1006)),FALSE),TRUE))))</f>
        <v>0.0</v>
      </c>
      <c r="V479">
        <f>IF(Datos!V479="",0,IF(AND(V$1008&lt;&gt;"",Datos!V479=V$1008),0,IF(V$1004=0,0,1-CHOOSE(V$1004,IF(ISNUMBER(Datos!V479),AND(OR(V$1005="",Datos!V479&gt;=V$1005),OR(V$1006="",Datos!V479&lt;=V$1006)),FALSE),IF(ISNUMBER(Datos!V479),AND(Datos!V479=INT(Datos!V479),AND(OR(V$1005="",Datos!V479&gt;=V$1005),OR(V$1006="",Datos!V479&lt;=V$1006))),FALSE),OR(ISNUMBER(FIND(";"&amp;UPPER(TRIM(Datos!V479&amp;""))&amp;"=",V$1007)),ISNUMBER(FIND(";"&amp;UPPER(TRIM(Datos!V479&amp;""))&amp;";",V$1007))),OR(UPPER(TRIM(Datos!V479&amp;""))="SÍ",UPPER(TRIM(Datos!V479&amp;""))="SI",UPPER(TRIM(Datos!V479&amp;""))="NO"),IF(ISNUMBER(Datos!V479),AND(OR(V$1005="",Datos!V479&gt;=V$1005),OR(V$1006="",Datos!V479&lt;=V$1006)),FALSE),TRUE))))</f>
        <v>0.0</v>
      </c>
      <c r="W479">
        <f>IF(Datos!W479="",0,IF(AND(W$1008&lt;&gt;"",Datos!W479=W$1008),0,IF(W$1004=0,0,1-CHOOSE(W$1004,IF(ISNUMBER(Datos!W479),AND(OR(W$1005="",Datos!W479&gt;=W$1005),OR(W$1006="",Datos!W479&lt;=W$1006)),FALSE),IF(ISNUMBER(Datos!W479),AND(Datos!W479=INT(Datos!W479),AND(OR(W$1005="",Datos!W479&gt;=W$1005),OR(W$1006="",Datos!W479&lt;=W$1006))),FALSE),OR(ISNUMBER(FIND(";"&amp;UPPER(TRIM(Datos!W479&amp;""))&amp;"=",W$1007)),ISNUMBER(FIND(";"&amp;UPPER(TRIM(Datos!W479&amp;""))&amp;";",W$1007))),OR(UPPER(TRIM(Datos!W479&amp;""))="SÍ",UPPER(TRIM(Datos!W479&amp;""))="SI",UPPER(TRIM(Datos!W479&amp;""))="NO"),IF(ISNUMBER(Datos!W479),AND(OR(W$1005="",Datos!W479&gt;=W$1005),OR(W$1006="",Datos!W479&lt;=W$1006)),FALSE),TRUE))))</f>
        <v>0.0</v>
      </c>
      <c r="X479">
        <f>IF(Datos!X479="",0,IF(AND(X$1008&lt;&gt;"",Datos!X479=X$1008),0,IF(X$1004=0,0,1-CHOOSE(X$1004,IF(ISNUMBER(Datos!X479),AND(OR(X$1005="",Datos!X479&gt;=X$1005),OR(X$1006="",Datos!X479&lt;=X$1006)),FALSE),IF(ISNUMBER(Datos!X479),AND(Datos!X479=INT(Datos!X479),AND(OR(X$1005="",Datos!X479&gt;=X$1005),OR(X$1006="",Datos!X479&lt;=X$1006))),FALSE),OR(ISNUMBER(FIND(";"&amp;UPPER(TRIM(Datos!X479&amp;""))&amp;"=",X$1007)),ISNUMBER(FIND(";"&amp;UPPER(TRIM(Datos!X479&amp;""))&amp;";",X$1007))),OR(UPPER(TRIM(Datos!X479&amp;""))="SÍ",UPPER(TRIM(Datos!X479&amp;""))="SI",UPPER(TRIM(Datos!X479&amp;""))="NO"),IF(ISNUMBER(Datos!X479),AND(OR(X$1005="",Datos!X479&gt;=X$1005),OR(X$1006="",Datos!X479&lt;=X$1006)),FALSE),TRUE))))</f>
        <v>0.0</v>
      </c>
      <c r="Y479">
        <f>IF(Datos!Y479="",0,IF(AND(Y$1008&lt;&gt;"",Datos!Y479=Y$1008),0,IF(Y$1004=0,0,1-CHOOSE(Y$1004,IF(ISNUMBER(Datos!Y479),AND(OR(Y$1005="",Datos!Y479&gt;=Y$1005),OR(Y$1006="",Datos!Y479&lt;=Y$1006)),FALSE),IF(ISNUMBER(Datos!Y479),AND(Datos!Y479=INT(Datos!Y479),AND(OR(Y$1005="",Datos!Y479&gt;=Y$1005),OR(Y$1006="",Datos!Y479&lt;=Y$1006))),FALSE),OR(ISNUMBER(FIND(";"&amp;UPPER(TRIM(Datos!Y479&amp;""))&amp;"=",Y$1007)),ISNUMBER(FIND(";"&amp;UPPER(TRIM(Datos!Y479&amp;""))&amp;";",Y$1007))),OR(UPPER(TRIM(Datos!Y479&amp;""))="SÍ",UPPER(TRIM(Datos!Y479&amp;""))="SI",UPPER(TRIM(Datos!Y479&amp;""))="NO"),IF(ISNUMBER(Datos!Y479),AND(OR(Y$1005="",Datos!Y479&gt;=Y$1005),OR(Y$1006="",Datos!Y479&lt;=Y$1006)),FALSE),TRUE))))</f>
        <v>0.0</v>
      </c>
      <c r="Z479">
        <f>IF(Datos!Z479="",0,IF(AND(Z$1008&lt;&gt;"",Datos!Z479=Z$1008),0,IF(Z$1004=0,0,1-CHOOSE(Z$1004,IF(ISNUMBER(Datos!Z479),AND(OR(Z$1005="",Datos!Z479&gt;=Z$1005),OR(Z$1006="",Datos!Z479&lt;=Z$1006)),FALSE),IF(ISNUMBER(Datos!Z479),AND(Datos!Z479=INT(Datos!Z479),AND(OR(Z$1005="",Datos!Z479&gt;=Z$1005),OR(Z$1006="",Datos!Z479&lt;=Z$1006))),FALSE),OR(ISNUMBER(FIND(";"&amp;UPPER(TRIM(Datos!Z479&amp;""))&amp;"=",Z$1007)),ISNUMBER(FIND(";"&amp;UPPER(TRIM(Datos!Z479&amp;""))&amp;";",Z$1007))),OR(UPPER(TRIM(Datos!Z479&amp;""))="SÍ",UPPER(TRIM(Datos!Z479&amp;""))="SI",UPPER(TRIM(Datos!Z479&amp;""))="NO"),IF(ISNUMBER(Datos!Z479),AND(OR(Z$1005="",Datos!Z479&gt;=Z$1005),OR(Z$1006="",Datos!Z479&lt;=Z$1006)),FALSE),TRUE))))</f>
        <v>0.0</v>
      </c>
      <c r="AA479">
        <f>IF(Datos!AA479="",0,IF(AND(AA$1008&lt;&gt;"",Datos!AA479=AA$1008),0,IF(AA$1004=0,0,1-CHOOSE(AA$1004,IF(ISNUMBER(Datos!AA479),AND(OR(AA$1005="",Datos!AA479&gt;=AA$1005),OR(AA$1006="",Datos!AA479&lt;=AA$1006)),FALSE),IF(ISNUMBER(Datos!AA479),AND(Datos!AA479=INT(Datos!AA479),AND(OR(AA$1005="",Datos!AA479&gt;=AA$1005),OR(AA$1006="",Datos!AA479&lt;=AA$1006))),FALSE),OR(ISNUMBER(FIND(";"&amp;UPPER(TRIM(Datos!AA479&amp;""))&amp;"=",AA$1007)),ISNUMBER(FIND(";"&amp;UPPER(TRIM(Datos!AA479&amp;""))&amp;";",AA$1007))),OR(UPPER(TRIM(Datos!AA479&amp;""))="SÍ",UPPER(TRIM(Datos!AA479&amp;""))="SI",UPPER(TRIM(Datos!AA479&amp;""))="NO"),IF(ISNUMBER(Datos!AA479),AND(OR(AA$1005="",Datos!AA479&gt;=AA$1005),OR(AA$1006="",Datos!AA479&lt;=AA$1006)),FALSE),TRUE))))</f>
        <v>0.0</v>
      </c>
      <c r="AB479">
        <f>IF(Datos!AB479="",0,IF(AND(AB$1008&lt;&gt;"",Datos!AB479=AB$1008),0,IF(AB$1004=0,0,1-CHOOSE(AB$1004,IF(ISNUMBER(Datos!AB479),AND(OR(AB$1005="",Datos!AB479&gt;=AB$1005),OR(AB$1006="",Datos!AB479&lt;=AB$1006)),FALSE),IF(ISNUMBER(Datos!AB479),AND(Datos!AB479=INT(Datos!AB479),AND(OR(AB$1005="",Datos!AB479&gt;=AB$1005),OR(AB$1006="",Datos!AB479&lt;=AB$1006))),FALSE),OR(ISNUMBER(FIND(";"&amp;UPPER(TRIM(Datos!AB479&amp;""))&amp;"=",AB$1007)),ISNUMBER(FIND(";"&amp;UPPER(TRIM(Datos!AB479&amp;""))&amp;";",AB$1007))),OR(UPPER(TRIM(Datos!AB479&amp;""))="SÍ",UPPER(TRIM(Datos!AB479&amp;""))="SI",UPPER(TRIM(Datos!AB479&amp;""))="NO"),IF(ISNUMBER(Datos!AB479),AND(OR(AB$1005="",Datos!AB479&gt;=AB$1005),OR(AB$1006="",Datos!AB479&lt;=AB$1006)),FALSE),TRUE))))</f>
        <v>0.0</v>
      </c>
      <c r="AC479">
        <f>IF(Datos!AC479="",0,IF(AND(AC$1008&lt;&gt;"",Datos!AC479=AC$1008),0,IF(AC$1004=0,0,1-CHOOSE(AC$1004,IF(ISNUMBER(Datos!AC479),AND(OR(AC$1005="",Datos!AC479&gt;=AC$1005),OR(AC$1006="",Datos!AC479&lt;=AC$1006)),FALSE),IF(ISNUMBER(Datos!AC479),AND(Datos!AC479=INT(Datos!AC479),AND(OR(AC$1005="",Datos!AC479&gt;=AC$1005),OR(AC$1006="",Datos!AC479&lt;=AC$1006))),FALSE),OR(ISNUMBER(FIND(";"&amp;UPPER(TRIM(Datos!AC479&amp;""))&amp;"=",AC$1007)),ISNUMBER(FIND(";"&amp;UPPER(TRIM(Datos!AC479&amp;""))&amp;";",AC$1007))),OR(UPPER(TRIM(Datos!AC479&amp;""))="SÍ",UPPER(TRIM(Datos!AC479&amp;""))="SI",UPPER(TRIM(Datos!AC479&amp;""))="NO"),IF(ISNUMBER(Datos!AC479),AND(OR(AC$1005="",Datos!AC479&gt;=AC$1005),OR(AC$1006="",Datos!AC479&lt;=AC$1006)),FALSE),TRUE))))</f>
        <v>0.0</v>
      </c>
      <c r="AD479">
        <f>IF(Datos!AD479="",0,IF(AND(AD$1008&lt;&gt;"",Datos!AD479=AD$1008),0,IF(AD$1004=0,0,1-CHOOSE(AD$1004,IF(ISNUMBER(Datos!AD479),AND(OR(AD$1005="",Datos!AD479&gt;=AD$1005),OR(AD$1006="",Datos!AD479&lt;=AD$1006)),FALSE),IF(ISNUMBER(Datos!AD479),AND(Datos!AD479=INT(Datos!AD479),AND(OR(AD$1005="",Datos!AD479&gt;=AD$1005),OR(AD$1006="",Datos!AD479&lt;=AD$1006))),FALSE),OR(ISNUMBER(FIND(";"&amp;UPPER(TRIM(Datos!AD479&amp;""))&amp;"=",AD$1007)),ISNUMBER(FIND(";"&amp;UPPER(TRIM(Datos!AD479&amp;""))&amp;";",AD$1007))),OR(UPPER(TRIM(Datos!AD479&amp;""))="SÍ",UPPER(TRIM(Datos!AD479&amp;""))="SI",UPPER(TRIM(Datos!AD479&amp;""))="NO"),IF(ISNUMBER(Datos!AD479),AND(OR(AD$1005="",Datos!AD479&gt;=AD$1005),OR(AD$1006="",Datos!AD479&lt;=AD$1006)),FALSE),TRUE))))</f>
        <v>0.0</v>
      </c>
      <c r="AE479">
        <f>IF(Datos!AE479="",0,IF(AND(AE$1008&lt;&gt;"",Datos!AE479=AE$1008),0,IF(AE$1004=0,0,1-CHOOSE(AE$1004,IF(ISNUMBER(Datos!AE479),AND(OR(AE$1005="",Datos!AE479&gt;=AE$1005),OR(AE$1006="",Datos!AE479&lt;=AE$1006)),FALSE),IF(ISNUMBER(Datos!AE479),AND(Datos!AE479=INT(Datos!AE479),AND(OR(AE$1005="",Datos!AE479&gt;=AE$1005),OR(AE$1006="",Datos!AE479&lt;=AE$1006))),FALSE),OR(ISNUMBER(FIND(";"&amp;UPPER(TRIM(Datos!AE479&amp;""))&amp;"=",AE$1007)),ISNUMBER(FIND(";"&amp;UPPER(TRIM(Datos!AE479&amp;""))&amp;";",AE$1007))),OR(UPPER(TRIM(Datos!AE479&amp;""))="SÍ",UPPER(TRIM(Datos!AE479&amp;""))="SI",UPPER(TRIM(Datos!AE479&amp;""))="NO"),IF(ISNUMBER(Datos!AE479),AND(OR(AE$1005="",Datos!AE479&gt;=AE$1005),OR(AE$1006="",Datos!AE479&lt;=AE$1006)),FALSE),TRUE))))</f>
        <v>0.0</v>
      </c>
    </row>
    <row r="480" spans="2:31">
      <c r="B480">
        <f>IF(Datos!B480="",0,IF(AND(B$1008&lt;&gt;"",Datos!B480=B$1008),0,IF(B$1004=0,0,1-CHOOSE(B$1004,IF(ISNUMBER(Datos!B480),AND(OR(B$1005="",Datos!B480&gt;=B$1005),OR(B$1006="",Datos!B480&lt;=B$1006)),FALSE),IF(ISNUMBER(Datos!B480),AND(Datos!B480=INT(Datos!B480),AND(OR(B$1005="",Datos!B480&gt;=B$1005),OR(B$1006="",Datos!B480&lt;=B$1006))),FALSE),OR(ISNUMBER(FIND(";"&amp;UPPER(TRIM(Datos!B480&amp;""))&amp;"=",B$1007)),ISNUMBER(FIND(";"&amp;UPPER(TRIM(Datos!B480&amp;""))&amp;";",B$1007))),OR(UPPER(TRIM(Datos!B480&amp;""))="SÍ",UPPER(TRIM(Datos!B480&amp;""))="SI",UPPER(TRIM(Datos!B480&amp;""))="NO"),IF(ISNUMBER(Datos!B480),AND(OR(B$1005="",Datos!B480&gt;=B$1005),OR(B$1006="",Datos!B480&lt;=B$1006)),FALSE),TRUE))))</f>
        <v>0.0</v>
      </c>
      <c r="C480">
        <f>IF(Datos!C480="",0,IF(AND(C$1008&lt;&gt;"",Datos!C480=C$1008),0,IF(C$1004=0,0,1-CHOOSE(C$1004,IF(ISNUMBER(Datos!C480),AND(OR(C$1005="",Datos!C480&gt;=C$1005),OR(C$1006="",Datos!C480&lt;=C$1006)),FALSE),IF(ISNUMBER(Datos!C480),AND(Datos!C480=INT(Datos!C480),AND(OR(C$1005="",Datos!C480&gt;=C$1005),OR(C$1006="",Datos!C480&lt;=C$1006))),FALSE),OR(ISNUMBER(FIND(";"&amp;UPPER(TRIM(Datos!C480&amp;""))&amp;"=",C$1007)),ISNUMBER(FIND(";"&amp;UPPER(TRIM(Datos!C480&amp;""))&amp;";",C$1007))),OR(UPPER(TRIM(Datos!C480&amp;""))="SÍ",UPPER(TRIM(Datos!C480&amp;""))="SI",UPPER(TRIM(Datos!C480&amp;""))="NO"),IF(ISNUMBER(Datos!C480),AND(OR(C$1005="",Datos!C480&gt;=C$1005),OR(C$1006="",Datos!C480&lt;=C$1006)),FALSE),TRUE))))</f>
        <v>0.0</v>
      </c>
      <c r="D480">
        <f>IF(Datos!D480="",0,IF(AND(D$1008&lt;&gt;"",Datos!D480=D$1008),0,IF(D$1004=0,0,1-CHOOSE(D$1004,IF(ISNUMBER(Datos!D480),AND(OR(D$1005="",Datos!D480&gt;=D$1005),OR(D$1006="",Datos!D480&lt;=D$1006)),FALSE),IF(ISNUMBER(Datos!D480),AND(Datos!D480=INT(Datos!D480),AND(OR(D$1005="",Datos!D480&gt;=D$1005),OR(D$1006="",Datos!D480&lt;=D$1006))),FALSE),OR(ISNUMBER(FIND(";"&amp;UPPER(TRIM(Datos!D480&amp;""))&amp;"=",D$1007)),ISNUMBER(FIND(";"&amp;UPPER(TRIM(Datos!D480&amp;""))&amp;";",D$1007))),OR(UPPER(TRIM(Datos!D480&amp;""))="SÍ",UPPER(TRIM(Datos!D480&amp;""))="SI",UPPER(TRIM(Datos!D480&amp;""))="NO"),IF(ISNUMBER(Datos!D480),AND(OR(D$1005="",Datos!D480&gt;=D$1005),OR(D$1006="",Datos!D480&lt;=D$1006)),FALSE),TRUE))))</f>
        <v>0.0</v>
      </c>
      <c r="E480">
        <f>IF(Datos!E480="",0,IF(AND(E$1008&lt;&gt;"",Datos!E480=E$1008),0,IF(E$1004=0,0,1-CHOOSE(E$1004,IF(ISNUMBER(Datos!E480),AND(OR(E$1005="",Datos!E480&gt;=E$1005),OR(E$1006="",Datos!E480&lt;=E$1006)),FALSE),IF(ISNUMBER(Datos!E480),AND(Datos!E480=INT(Datos!E480),AND(OR(E$1005="",Datos!E480&gt;=E$1005),OR(E$1006="",Datos!E480&lt;=E$1006))),FALSE),OR(ISNUMBER(FIND(";"&amp;UPPER(TRIM(Datos!E480&amp;""))&amp;"=",E$1007)),ISNUMBER(FIND(";"&amp;UPPER(TRIM(Datos!E480&amp;""))&amp;";",E$1007))),OR(UPPER(TRIM(Datos!E480&amp;""))="SÍ",UPPER(TRIM(Datos!E480&amp;""))="SI",UPPER(TRIM(Datos!E480&amp;""))="NO"),IF(ISNUMBER(Datos!E480),AND(OR(E$1005="",Datos!E480&gt;=E$1005),OR(E$1006="",Datos!E480&lt;=E$1006)),FALSE),TRUE))))</f>
        <v>0.0</v>
      </c>
      <c r="F480">
        <f>IF(Datos!F480="",0,IF(AND(F$1008&lt;&gt;"",Datos!F480=F$1008),0,IF(F$1004=0,0,1-CHOOSE(F$1004,IF(ISNUMBER(Datos!F480),AND(OR(F$1005="",Datos!F480&gt;=F$1005),OR(F$1006="",Datos!F480&lt;=F$1006)),FALSE),IF(ISNUMBER(Datos!F480),AND(Datos!F480=INT(Datos!F480),AND(OR(F$1005="",Datos!F480&gt;=F$1005),OR(F$1006="",Datos!F480&lt;=F$1006))),FALSE),OR(ISNUMBER(FIND(";"&amp;UPPER(TRIM(Datos!F480&amp;""))&amp;"=",F$1007)),ISNUMBER(FIND(";"&amp;UPPER(TRIM(Datos!F480&amp;""))&amp;";",F$1007))),OR(UPPER(TRIM(Datos!F480&amp;""))="SÍ",UPPER(TRIM(Datos!F480&amp;""))="SI",UPPER(TRIM(Datos!F480&amp;""))="NO"),IF(ISNUMBER(Datos!F480),AND(OR(F$1005="",Datos!F480&gt;=F$1005),OR(F$1006="",Datos!F480&lt;=F$1006)),FALSE),TRUE))))</f>
        <v>0.0</v>
      </c>
      <c r="G480">
        <f>IF(Datos!G480="",0,IF(AND(G$1008&lt;&gt;"",Datos!G480=G$1008),0,IF(G$1004=0,0,1-CHOOSE(G$1004,IF(ISNUMBER(Datos!G480),AND(OR(G$1005="",Datos!G480&gt;=G$1005),OR(G$1006="",Datos!G480&lt;=G$1006)),FALSE),IF(ISNUMBER(Datos!G480),AND(Datos!G480=INT(Datos!G480),AND(OR(G$1005="",Datos!G480&gt;=G$1005),OR(G$1006="",Datos!G480&lt;=G$1006))),FALSE),OR(ISNUMBER(FIND(";"&amp;UPPER(TRIM(Datos!G480&amp;""))&amp;"=",G$1007)),ISNUMBER(FIND(";"&amp;UPPER(TRIM(Datos!G480&amp;""))&amp;";",G$1007))),OR(UPPER(TRIM(Datos!G480&amp;""))="SÍ",UPPER(TRIM(Datos!G480&amp;""))="SI",UPPER(TRIM(Datos!G480&amp;""))="NO"),IF(ISNUMBER(Datos!G480),AND(OR(G$1005="",Datos!G480&gt;=G$1005),OR(G$1006="",Datos!G480&lt;=G$1006)),FALSE),TRUE))))</f>
        <v>0.0</v>
      </c>
      <c r="H480">
        <f>IF(Datos!H480="",0,IF(AND(H$1008&lt;&gt;"",Datos!H480=H$1008),0,IF(H$1004=0,0,1-CHOOSE(H$1004,IF(ISNUMBER(Datos!H480),AND(OR(H$1005="",Datos!H480&gt;=H$1005),OR(H$1006="",Datos!H480&lt;=H$1006)),FALSE),IF(ISNUMBER(Datos!H480),AND(Datos!H480=INT(Datos!H480),AND(OR(H$1005="",Datos!H480&gt;=H$1005),OR(H$1006="",Datos!H480&lt;=H$1006))),FALSE),OR(ISNUMBER(FIND(";"&amp;UPPER(TRIM(Datos!H480&amp;""))&amp;"=",H$1007)),ISNUMBER(FIND(";"&amp;UPPER(TRIM(Datos!H480&amp;""))&amp;";",H$1007))),OR(UPPER(TRIM(Datos!H480&amp;""))="SÍ",UPPER(TRIM(Datos!H480&amp;""))="SI",UPPER(TRIM(Datos!H480&amp;""))="NO"),IF(ISNUMBER(Datos!H480),AND(OR(H$1005="",Datos!H480&gt;=H$1005),OR(H$1006="",Datos!H480&lt;=H$1006)),FALSE),TRUE))))</f>
        <v>0.0</v>
      </c>
      <c r="I480">
        <f>IF(Datos!I480="",0,IF(AND(I$1008&lt;&gt;"",Datos!I480=I$1008),0,IF(I$1004=0,0,1-CHOOSE(I$1004,IF(ISNUMBER(Datos!I480),AND(OR(I$1005="",Datos!I480&gt;=I$1005),OR(I$1006="",Datos!I480&lt;=I$1006)),FALSE),IF(ISNUMBER(Datos!I480),AND(Datos!I480=INT(Datos!I480),AND(OR(I$1005="",Datos!I480&gt;=I$1005),OR(I$1006="",Datos!I480&lt;=I$1006))),FALSE),OR(ISNUMBER(FIND(";"&amp;UPPER(TRIM(Datos!I480&amp;""))&amp;"=",I$1007)),ISNUMBER(FIND(";"&amp;UPPER(TRIM(Datos!I480&amp;""))&amp;";",I$1007))),OR(UPPER(TRIM(Datos!I480&amp;""))="SÍ",UPPER(TRIM(Datos!I480&amp;""))="SI",UPPER(TRIM(Datos!I480&amp;""))="NO"),IF(ISNUMBER(Datos!I480),AND(OR(I$1005="",Datos!I480&gt;=I$1005),OR(I$1006="",Datos!I480&lt;=I$1006)),FALSE),TRUE))))</f>
        <v>0.0</v>
      </c>
      <c r="J480">
        <f>IF(Datos!J480="",0,IF(AND(J$1008&lt;&gt;"",Datos!J480=J$1008),0,IF(J$1004=0,0,1-CHOOSE(J$1004,IF(ISNUMBER(Datos!J480),AND(OR(J$1005="",Datos!J480&gt;=J$1005),OR(J$1006="",Datos!J480&lt;=J$1006)),FALSE),IF(ISNUMBER(Datos!J480),AND(Datos!J480=INT(Datos!J480),AND(OR(J$1005="",Datos!J480&gt;=J$1005),OR(J$1006="",Datos!J480&lt;=J$1006))),FALSE),OR(ISNUMBER(FIND(";"&amp;UPPER(TRIM(Datos!J480&amp;""))&amp;"=",J$1007)),ISNUMBER(FIND(";"&amp;UPPER(TRIM(Datos!J480&amp;""))&amp;";",J$1007))),OR(UPPER(TRIM(Datos!J480&amp;""))="SÍ",UPPER(TRIM(Datos!J480&amp;""))="SI",UPPER(TRIM(Datos!J480&amp;""))="NO"),IF(ISNUMBER(Datos!J480),AND(OR(J$1005="",Datos!J480&gt;=J$1005),OR(J$1006="",Datos!J480&lt;=J$1006)),FALSE),TRUE))))</f>
        <v>0.0</v>
      </c>
      <c r="K480">
        <f>IF(Datos!K480="",0,IF(AND(K$1008&lt;&gt;"",Datos!K480=K$1008),0,IF(K$1004=0,0,1-CHOOSE(K$1004,IF(ISNUMBER(Datos!K480),AND(OR(K$1005="",Datos!K480&gt;=K$1005),OR(K$1006="",Datos!K480&lt;=K$1006)),FALSE),IF(ISNUMBER(Datos!K480),AND(Datos!K480=INT(Datos!K480),AND(OR(K$1005="",Datos!K480&gt;=K$1005),OR(K$1006="",Datos!K480&lt;=K$1006))),FALSE),OR(ISNUMBER(FIND(";"&amp;UPPER(TRIM(Datos!K480&amp;""))&amp;"=",K$1007)),ISNUMBER(FIND(";"&amp;UPPER(TRIM(Datos!K480&amp;""))&amp;";",K$1007))),OR(UPPER(TRIM(Datos!K480&amp;""))="SÍ",UPPER(TRIM(Datos!K480&amp;""))="SI",UPPER(TRIM(Datos!K480&amp;""))="NO"),IF(ISNUMBER(Datos!K480),AND(OR(K$1005="",Datos!K480&gt;=K$1005),OR(K$1006="",Datos!K480&lt;=K$1006)),FALSE),TRUE))))</f>
        <v>0.0</v>
      </c>
      <c r="L480">
        <f>IF(Datos!L480="",0,IF(AND(L$1008&lt;&gt;"",Datos!L480=L$1008),0,IF(L$1004=0,0,1-CHOOSE(L$1004,IF(ISNUMBER(Datos!L480),AND(OR(L$1005="",Datos!L480&gt;=L$1005),OR(L$1006="",Datos!L480&lt;=L$1006)),FALSE),IF(ISNUMBER(Datos!L480),AND(Datos!L480=INT(Datos!L480),AND(OR(L$1005="",Datos!L480&gt;=L$1005),OR(L$1006="",Datos!L480&lt;=L$1006))),FALSE),OR(ISNUMBER(FIND(";"&amp;UPPER(TRIM(Datos!L480&amp;""))&amp;"=",L$1007)),ISNUMBER(FIND(";"&amp;UPPER(TRIM(Datos!L480&amp;""))&amp;";",L$1007))),OR(UPPER(TRIM(Datos!L480&amp;""))="SÍ",UPPER(TRIM(Datos!L480&amp;""))="SI",UPPER(TRIM(Datos!L480&amp;""))="NO"),IF(ISNUMBER(Datos!L480),AND(OR(L$1005="",Datos!L480&gt;=L$1005),OR(L$1006="",Datos!L480&lt;=L$1006)),FALSE),TRUE))))</f>
        <v>0.0</v>
      </c>
      <c r="M480">
        <f>IF(Datos!M480="",0,IF(AND(M$1008&lt;&gt;"",Datos!M480=M$1008),0,IF(M$1004=0,0,1-CHOOSE(M$1004,IF(ISNUMBER(Datos!M480),AND(OR(M$1005="",Datos!M480&gt;=M$1005),OR(M$1006="",Datos!M480&lt;=M$1006)),FALSE),IF(ISNUMBER(Datos!M480),AND(Datos!M480=INT(Datos!M480),AND(OR(M$1005="",Datos!M480&gt;=M$1005),OR(M$1006="",Datos!M480&lt;=M$1006))),FALSE),OR(ISNUMBER(FIND(";"&amp;UPPER(TRIM(Datos!M480&amp;""))&amp;"=",M$1007)),ISNUMBER(FIND(";"&amp;UPPER(TRIM(Datos!M480&amp;""))&amp;";",M$1007))),OR(UPPER(TRIM(Datos!M480&amp;""))="SÍ",UPPER(TRIM(Datos!M480&amp;""))="SI",UPPER(TRIM(Datos!M480&amp;""))="NO"),IF(ISNUMBER(Datos!M480),AND(OR(M$1005="",Datos!M480&gt;=M$1005),OR(M$1006="",Datos!M480&lt;=M$1006)),FALSE),TRUE))))</f>
        <v>0.0</v>
      </c>
      <c r="N480">
        <f>IF(Datos!N480="",0,IF(AND(N$1008&lt;&gt;"",Datos!N480=N$1008),0,IF(N$1004=0,0,1-CHOOSE(N$1004,IF(ISNUMBER(Datos!N480),AND(OR(N$1005="",Datos!N480&gt;=N$1005),OR(N$1006="",Datos!N480&lt;=N$1006)),FALSE),IF(ISNUMBER(Datos!N480),AND(Datos!N480=INT(Datos!N480),AND(OR(N$1005="",Datos!N480&gt;=N$1005),OR(N$1006="",Datos!N480&lt;=N$1006))),FALSE),OR(ISNUMBER(FIND(";"&amp;UPPER(TRIM(Datos!N480&amp;""))&amp;"=",N$1007)),ISNUMBER(FIND(";"&amp;UPPER(TRIM(Datos!N480&amp;""))&amp;";",N$1007))),OR(UPPER(TRIM(Datos!N480&amp;""))="SÍ",UPPER(TRIM(Datos!N480&amp;""))="SI",UPPER(TRIM(Datos!N480&amp;""))="NO"),IF(ISNUMBER(Datos!N480),AND(OR(N$1005="",Datos!N480&gt;=N$1005),OR(N$1006="",Datos!N480&lt;=N$1006)),FALSE),TRUE))))</f>
        <v>0.0</v>
      </c>
      <c r="O480">
        <f>IF(Datos!O480="",0,IF(AND(O$1008&lt;&gt;"",Datos!O480=O$1008),0,IF(O$1004=0,0,1-CHOOSE(O$1004,IF(ISNUMBER(Datos!O480),AND(OR(O$1005="",Datos!O480&gt;=O$1005),OR(O$1006="",Datos!O480&lt;=O$1006)),FALSE),IF(ISNUMBER(Datos!O480),AND(Datos!O480=INT(Datos!O480),AND(OR(O$1005="",Datos!O480&gt;=O$1005),OR(O$1006="",Datos!O480&lt;=O$1006))),FALSE),OR(ISNUMBER(FIND(";"&amp;UPPER(TRIM(Datos!O480&amp;""))&amp;"=",O$1007)),ISNUMBER(FIND(";"&amp;UPPER(TRIM(Datos!O480&amp;""))&amp;";",O$1007))),OR(UPPER(TRIM(Datos!O480&amp;""))="SÍ",UPPER(TRIM(Datos!O480&amp;""))="SI",UPPER(TRIM(Datos!O480&amp;""))="NO"),IF(ISNUMBER(Datos!O480),AND(OR(O$1005="",Datos!O480&gt;=O$1005),OR(O$1006="",Datos!O480&lt;=O$1006)),FALSE),TRUE))))</f>
        <v>0.0</v>
      </c>
      <c r="P480">
        <f>IF(Datos!P480="",0,IF(AND(P$1008&lt;&gt;"",Datos!P480=P$1008),0,IF(P$1004=0,0,1-CHOOSE(P$1004,IF(ISNUMBER(Datos!P480),AND(OR(P$1005="",Datos!P480&gt;=P$1005),OR(P$1006="",Datos!P480&lt;=P$1006)),FALSE),IF(ISNUMBER(Datos!P480),AND(Datos!P480=INT(Datos!P480),AND(OR(P$1005="",Datos!P480&gt;=P$1005),OR(P$1006="",Datos!P480&lt;=P$1006))),FALSE),OR(ISNUMBER(FIND(";"&amp;UPPER(TRIM(Datos!P480&amp;""))&amp;"=",P$1007)),ISNUMBER(FIND(";"&amp;UPPER(TRIM(Datos!P480&amp;""))&amp;";",P$1007))),OR(UPPER(TRIM(Datos!P480&amp;""))="SÍ",UPPER(TRIM(Datos!P480&amp;""))="SI",UPPER(TRIM(Datos!P480&amp;""))="NO"),IF(ISNUMBER(Datos!P480),AND(OR(P$1005="",Datos!P480&gt;=P$1005),OR(P$1006="",Datos!P480&lt;=P$1006)),FALSE),TRUE))))</f>
        <v>0.0</v>
      </c>
      <c r="Q480">
        <f>IF(Datos!Q480="",0,IF(AND(Q$1008&lt;&gt;"",Datos!Q480=Q$1008),0,IF(Q$1004=0,0,1-CHOOSE(Q$1004,IF(ISNUMBER(Datos!Q480),AND(OR(Q$1005="",Datos!Q480&gt;=Q$1005),OR(Q$1006="",Datos!Q480&lt;=Q$1006)),FALSE),IF(ISNUMBER(Datos!Q480),AND(Datos!Q480=INT(Datos!Q480),AND(OR(Q$1005="",Datos!Q480&gt;=Q$1005),OR(Q$1006="",Datos!Q480&lt;=Q$1006))),FALSE),OR(ISNUMBER(FIND(";"&amp;UPPER(TRIM(Datos!Q480&amp;""))&amp;"=",Q$1007)),ISNUMBER(FIND(";"&amp;UPPER(TRIM(Datos!Q480&amp;""))&amp;";",Q$1007))),OR(UPPER(TRIM(Datos!Q480&amp;""))="SÍ",UPPER(TRIM(Datos!Q480&amp;""))="SI",UPPER(TRIM(Datos!Q480&amp;""))="NO"),IF(ISNUMBER(Datos!Q480),AND(OR(Q$1005="",Datos!Q480&gt;=Q$1005),OR(Q$1006="",Datos!Q480&lt;=Q$1006)),FALSE),TRUE))))</f>
        <v>0.0</v>
      </c>
      <c r="R480">
        <f>IF(Datos!R480="",0,IF(AND(R$1008&lt;&gt;"",Datos!R480=R$1008),0,IF(R$1004=0,0,1-CHOOSE(R$1004,IF(ISNUMBER(Datos!R480),AND(OR(R$1005="",Datos!R480&gt;=R$1005),OR(R$1006="",Datos!R480&lt;=R$1006)),FALSE),IF(ISNUMBER(Datos!R480),AND(Datos!R480=INT(Datos!R480),AND(OR(R$1005="",Datos!R480&gt;=R$1005),OR(R$1006="",Datos!R480&lt;=R$1006))),FALSE),OR(ISNUMBER(FIND(";"&amp;UPPER(TRIM(Datos!R480&amp;""))&amp;"=",R$1007)),ISNUMBER(FIND(";"&amp;UPPER(TRIM(Datos!R480&amp;""))&amp;";",R$1007))),OR(UPPER(TRIM(Datos!R480&amp;""))="SÍ",UPPER(TRIM(Datos!R480&amp;""))="SI",UPPER(TRIM(Datos!R480&amp;""))="NO"),IF(ISNUMBER(Datos!R480),AND(OR(R$1005="",Datos!R480&gt;=R$1005),OR(R$1006="",Datos!R480&lt;=R$1006)),FALSE),TRUE))))</f>
        <v>0.0</v>
      </c>
      <c r="S480">
        <f>IF(Datos!S480="",0,IF(AND(S$1008&lt;&gt;"",Datos!S480=S$1008),0,IF(S$1004=0,0,1-CHOOSE(S$1004,IF(ISNUMBER(Datos!S480),AND(OR(S$1005="",Datos!S480&gt;=S$1005),OR(S$1006="",Datos!S480&lt;=S$1006)),FALSE),IF(ISNUMBER(Datos!S480),AND(Datos!S480=INT(Datos!S480),AND(OR(S$1005="",Datos!S480&gt;=S$1005),OR(S$1006="",Datos!S480&lt;=S$1006))),FALSE),OR(ISNUMBER(FIND(";"&amp;UPPER(TRIM(Datos!S480&amp;""))&amp;"=",S$1007)),ISNUMBER(FIND(";"&amp;UPPER(TRIM(Datos!S480&amp;""))&amp;";",S$1007))),OR(UPPER(TRIM(Datos!S480&amp;""))="SÍ",UPPER(TRIM(Datos!S480&amp;""))="SI",UPPER(TRIM(Datos!S480&amp;""))="NO"),IF(ISNUMBER(Datos!S480),AND(OR(S$1005="",Datos!S480&gt;=S$1005),OR(S$1006="",Datos!S480&lt;=S$1006)),FALSE),TRUE))))</f>
        <v>0.0</v>
      </c>
      <c r="T480">
        <f>IF(Datos!T480="",0,IF(AND(T$1008&lt;&gt;"",Datos!T480=T$1008),0,IF(T$1004=0,0,1-CHOOSE(T$1004,IF(ISNUMBER(Datos!T480),AND(OR(T$1005="",Datos!T480&gt;=T$1005),OR(T$1006="",Datos!T480&lt;=T$1006)),FALSE),IF(ISNUMBER(Datos!T480),AND(Datos!T480=INT(Datos!T480),AND(OR(T$1005="",Datos!T480&gt;=T$1005),OR(T$1006="",Datos!T480&lt;=T$1006))),FALSE),OR(ISNUMBER(FIND(";"&amp;UPPER(TRIM(Datos!T480&amp;""))&amp;"=",T$1007)),ISNUMBER(FIND(";"&amp;UPPER(TRIM(Datos!T480&amp;""))&amp;";",T$1007))),OR(UPPER(TRIM(Datos!T480&amp;""))="SÍ",UPPER(TRIM(Datos!T480&amp;""))="SI",UPPER(TRIM(Datos!T480&amp;""))="NO"),IF(ISNUMBER(Datos!T480),AND(OR(T$1005="",Datos!T480&gt;=T$1005),OR(T$1006="",Datos!T480&lt;=T$1006)),FALSE),TRUE))))</f>
        <v>0.0</v>
      </c>
      <c r="U480">
        <f>IF(Datos!U480="",0,IF(AND(U$1008&lt;&gt;"",Datos!U480=U$1008),0,IF(U$1004=0,0,1-CHOOSE(U$1004,IF(ISNUMBER(Datos!U480),AND(OR(U$1005="",Datos!U480&gt;=U$1005),OR(U$1006="",Datos!U480&lt;=U$1006)),FALSE),IF(ISNUMBER(Datos!U480),AND(Datos!U480=INT(Datos!U480),AND(OR(U$1005="",Datos!U480&gt;=U$1005),OR(U$1006="",Datos!U480&lt;=U$1006))),FALSE),OR(ISNUMBER(FIND(";"&amp;UPPER(TRIM(Datos!U480&amp;""))&amp;"=",U$1007)),ISNUMBER(FIND(";"&amp;UPPER(TRIM(Datos!U480&amp;""))&amp;";",U$1007))),OR(UPPER(TRIM(Datos!U480&amp;""))="SÍ",UPPER(TRIM(Datos!U480&amp;""))="SI",UPPER(TRIM(Datos!U480&amp;""))="NO"),IF(ISNUMBER(Datos!U480),AND(OR(U$1005="",Datos!U480&gt;=U$1005),OR(U$1006="",Datos!U480&lt;=U$1006)),FALSE),TRUE))))</f>
        <v>0.0</v>
      </c>
      <c r="V480">
        <f>IF(Datos!V480="",0,IF(AND(V$1008&lt;&gt;"",Datos!V480=V$1008),0,IF(V$1004=0,0,1-CHOOSE(V$1004,IF(ISNUMBER(Datos!V480),AND(OR(V$1005="",Datos!V480&gt;=V$1005),OR(V$1006="",Datos!V480&lt;=V$1006)),FALSE),IF(ISNUMBER(Datos!V480),AND(Datos!V480=INT(Datos!V480),AND(OR(V$1005="",Datos!V480&gt;=V$1005),OR(V$1006="",Datos!V480&lt;=V$1006))),FALSE),OR(ISNUMBER(FIND(";"&amp;UPPER(TRIM(Datos!V480&amp;""))&amp;"=",V$1007)),ISNUMBER(FIND(";"&amp;UPPER(TRIM(Datos!V480&amp;""))&amp;";",V$1007))),OR(UPPER(TRIM(Datos!V480&amp;""))="SÍ",UPPER(TRIM(Datos!V480&amp;""))="SI",UPPER(TRIM(Datos!V480&amp;""))="NO"),IF(ISNUMBER(Datos!V480),AND(OR(V$1005="",Datos!V480&gt;=V$1005),OR(V$1006="",Datos!V480&lt;=V$1006)),FALSE),TRUE))))</f>
        <v>0.0</v>
      </c>
      <c r="W480">
        <f>IF(Datos!W480="",0,IF(AND(W$1008&lt;&gt;"",Datos!W480=W$1008),0,IF(W$1004=0,0,1-CHOOSE(W$1004,IF(ISNUMBER(Datos!W480),AND(OR(W$1005="",Datos!W480&gt;=W$1005),OR(W$1006="",Datos!W480&lt;=W$1006)),FALSE),IF(ISNUMBER(Datos!W480),AND(Datos!W480=INT(Datos!W480),AND(OR(W$1005="",Datos!W480&gt;=W$1005),OR(W$1006="",Datos!W480&lt;=W$1006))),FALSE),OR(ISNUMBER(FIND(";"&amp;UPPER(TRIM(Datos!W480&amp;""))&amp;"=",W$1007)),ISNUMBER(FIND(";"&amp;UPPER(TRIM(Datos!W480&amp;""))&amp;";",W$1007))),OR(UPPER(TRIM(Datos!W480&amp;""))="SÍ",UPPER(TRIM(Datos!W480&amp;""))="SI",UPPER(TRIM(Datos!W480&amp;""))="NO"),IF(ISNUMBER(Datos!W480),AND(OR(W$1005="",Datos!W480&gt;=W$1005),OR(W$1006="",Datos!W480&lt;=W$1006)),FALSE),TRUE))))</f>
        <v>0.0</v>
      </c>
      <c r="X480">
        <f>IF(Datos!X480="",0,IF(AND(X$1008&lt;&gt;"",Datos!X480=X$1008),0,IF(X$1004=0,0,1-CHOOSE(X$1004,IF(ISNUMBER(Datos!X480),AND(OR(X$1005="",Datos!X480&gt;=X$1005),OR(X$1006="",Datos!X480&lt;=X$1006)),FALSE),IF(ISNUMBER(Datos!X480),AND(Datos!X480=INT(Datos!X480),AND(OR(X$1005="",Datos!X480&gt;=X$1005),OR(X$1006="",Datos!X480&lt;=X$1006))),FALSE),OR(ISNUMBER(FIND(";"&amp;UPPER(TRIM(Datos!X480&amp;""))&amp;"=",X$1007)),ISNUMBER(FIND(";"&amp;UPPER(TRIM(Datos!X480&amp;""))&amp;";",X$1007))),OR(UPPER(TRIM(Datos!X480&amp;""))="SÍ",UPPER(TRIM(Datos!X480&amp;""))="SI",UPPER(TRIM(Datos!X480&amp;""))="NO"),IF(ISNUMBER(Datos!X480),AND(OR(X$1005="",Datos!X480&gt;=X$1005),OR(X$1006="",Datos!X480&lt;=X$1006)),FALSE),TRUE))))</f>
        <v>0.0</v>
      </c>
      <c r="Y480">
        <f>IF(Datos!Y480="",0,IF(AND(Y$1008&lt;&gt;"",Datos!Y480=Y$1008),0,IF(Y$1004=0,0,1-CHOOSE(Y$1004,IF(ISNUMBER(Datos!Y480),AND(OR(Y$1005="",Datos!Y480&gt;=Y$1005),OR(Y$1006="",Datos!Y480&lt;=Y$1006)),FALSE),IF(ISNUMBER(Datos!Y480),AND(Datos!Y480=INT(Datos!Y480),AND(OR(Y$1005="",Datos!Y480&gt;=Y$1005),OR(Y$1006="",Datos!Y480&lt;=Y$1006))),FALSE),OR(ISNUMBER(FIND(";"&amp;UPPER(TRIM(Datos!Y480&amp;""))&amp;"=",Y$1007)),ISNUMBER(FIND(";"&amp;UPPER(TRIM(Datos!Y480&amp;""))&amp;";",Y$1007))),OR(UPPER(TRIM(Datos!Y480&amp;""))="SÍ",UPPER(TRIM(Datos!Y480&amp;""))="SI",UPPER(TRIM(Datos!Y480&amp;""))="NO"),IF(ISNUMBER(Datos!Y480),AND(OR(Y$1005="",Datos!Y480&gt;=Y$1005),OR(Y$1006="",Datos!Y480&lt;=Y$1006)),FALSE),TRUE))))</f>
        <v>0.0</v>
      </c>
      <c r="Z480">
        <f>IF(Datos!Z480="",0,IF(AND(Z$1008&lt;&gt;"",Datos!Z480=Z$1008),0,IF(Z$1004=0,0,1-CHOOSE(Z$1004,IF(ISNUMBER(Datos!Z480),AND(OR(Z$1005="",Datos!Z480&gt;=Z$1005),OR(Z$1006="",Datos!Z480&lt;=Z$1006)),FALSE),IF(ISNUMBER(Datos!Z480),AND(Datos!Z480=INT(Datos!Z480),AND(OR(Z$1005="",Datos!Z480&gt;=Z$1005),OR(Z$1006="",Datos!Z480&lt;=Z$1006))),FALSE),OR(ISNUMBER(FIND(";"&amp;UPPER(TRIM(Datos!Z480&amp;""))&amp;"=",Z$1007)),ISNUMBER(FIND(";"&amp;UPPER(TRIM(Datos!Z480&amp;""))&amp;";",Z$1007))),OR(UPPER(TRIM(Datos!Z480&amp;""))="SÍ",UPPER(TRIM(Datos!Z480&amp;""))="SI",UPPER(TRIM(Datos!Z480&amp;""))="NO"),IF(ISNUMBER(Datos!Z480),AND(OR(Z$1005="",Datos!Z480&gt;=Z$1005),OR(Z$1006="",Datos!Z480&lt;=Z$1006)),FALSE),TRUE))))</f>
        <v>0.0</v>
      </c>
      <c r="AA480">
        <f>IF(Datos!AA480="",0,IF(AND(AA$1008&lt;&gt;"",Datos!AA480=AA$1008),0,IF(AA$1004=0,0,1-CHOOSE(AA$1004,IF(ISNUMBER(Datos!AA480),AND(OR(AA$1005="",Datos!AA480&gt;=AA$1005),OR(AA$1006="",Datos!AA480&lt;=AA$1006)),FALSE),IF(ISNUMBER(Datos!AA480),AND(Datos!AA480=INT(Datos!AA480),AND(OR(AA$1005="",Datos!AA480&gt;=AA$1005),OR(AA$1006="",Datos!AA480&lt;=AA$1006))),FALSE),OR(ISNUMBER(FIND(";"&amp;UPPER(TRIM(Datos!AA480&amp;""))&amp;"=",AA$1007)),ISNUMBER(FIND(";"&amp;UPPER(TRIM(Datos!AA480&amp;""))&amp;";",AA$1007))),OR(UPPER(TRIM(Datos!AA480&amp;""))="SÍ",UPPER(TRIM(Datos!AA480&amp;""))="SI",UPPER(TRIM(Datos!AA480&amp;""))="NO"),IF(ISNUMBER(Datos!AA480),AND(OR(AA$1005="",Datos!AA480&gt;=AA$1005),OR(AA$1006="",Datos!AA480&lt;=AA$1006)),FALSE),TRUE))))</f>
        <v>0.0</v>
      </c>
      <c r="AB480">
        <f>IF(Datos!AB480="",0,IF(AND(AB$1008&lt;&gt;"",Datos!AB480=AB$1008),0,IF(AB$1004=0,0,1-CHOOSE(AB$1004,IF(ISNUMBER(Datos!AB480),AND(OR(AB$1005="",Datos!AB480&gt;=AB$1005),OR(AB$1006="",Datos!AB480&lt;=AB$1006)),FALSE),IF(ISNUMBER(Datos!AB480),AND(Datos!AB480=INT(Datos!AB480),AND(OR(AB$1005="",Datos!AB480&gt;=AB$1005),OR(AB$1006="",Datos!AB480&lt;=AB$1006))),FALSE),OR(ISNUMBER(FIND(";"&amp;UPPER(TRIM(Datos!AB480&amp;""))&amp;"=",AB$1007)),ISNUMBER(FIND(";"&amp;UPPER(TRIM(Datos!AB480&amp;""))&amp;";",AB$1007))),OR(UPPER(TRIM(Datos!AB480&amp;""))="SÍ",UPPER(TRIM(Datos!AB480&amp;""))="SI",UPPER(TRIM(Datos!AB480&amp;""))="NO"),IF(ISNUMBER(Datos!AB480),AND(OR(AB$1005="",Datos!AB480&gt;=AB$1005),OR(AB$1006="",Datos!AB480&lt;=AB$1006)),FALSE),TRUE))))</f>
        <v>0.0</v>
      </c>
      <c r="AC480">
        <f>IF(Datos!AC480="",0,IF(AND(AC$1008&lt;&gt;"",Datos!AC480=AC$1008),0,IF(AC$1004=0,0,1-CHOOSE(AC$1004,IF(ISNUMBER(Datos!AC480),AND(OR(AC$1005="",Datos!AC480&gt;=AC$1005),OR(AC$1006="",Datos!AC480&lt;=AC$1006)),FALSE),IF(ISNUMBER(Datos!AC480),AND(Datos!AC480=INT(Datos!AC480),AND(OR(AC$1005="",Datos!AC480&gt;=AC$1005),OR(AC$1006="",Datos!AC480&lt;=AC$1006))),FALSE),OR(ISNUMBER(FIND(";"&amp;UPPER(TRIM(Datos!AC480&amp;""))&amp;"=",AC$1007)),ISNUMBER(FIND(";"&amp;UPPER(TRIM(Datos!AC480&amp;""))&amp;";",AC$1007))),OR(UPPER(TRIM(Datos!AC480&amp;""))="SÍ",UPPER(TRIM(Datos!AC480&amp;""))="SI",UPPER(TRIM(Datos!AC480&amp;""))="NO"),IF(ISNUMBER(Datos!AC480),AND(OR(AC$1005="",Datos!AC480&gt;=AC$1005),OR(AC$1006="",Datos!AC480&lt;=AC$1006)),FALSE),TRUE))))</f>
        <v>0.0</v>
      </c>
      <c r="AD480">
        <f>IF(Datos!AD480="",0,IF(AND(AD$1008&lt;&gt;"",Datos!AD480=AD$1008),0,IF(AD$1004=0,0,1-CHOOSE(AD$1004,IF(ISNUMBER(Datos!AD480),AND(OR(AD$1005="",Datos!AD480&gt;=AD$1005),OR(AD$1006="",Datos!AD480&lt;=AD$1006)),FALSE),IF(ISNUMBER(Datos!AD480),AND(Datos!AD480=INT(Datos!AD480),AND(OR(AD$1005="",Datos!AD480&gt;=AD$1005),OR(AD$1006="",Datos!AD480&lt;=AD$1006))),FALSE),OR(ISNUMBER(FIND(";"&amp;UPPER(TRIM(Datos!AD480&amp;""))&amp;"=",AD$1007)),ISNUMBER(FIND(";"&amp;UPPER(TRIM(Datos!AD480&amp;""))&amp;";",AD$1007))),OR(UPPER(TRIM(Datos!AD480&amp;""))="SÍ",UPPER(TRIM(Datos!AD480&amp;""))="SI",UPPER(TRIM(Datos!AD480&amp;""))="NO"),IF(ISNUMBER(Datos!AD480),AND(OR(AD$1005="",Datos!AD480&gt;=AD$1005),OR(AD$1006="",Datos!AD480&lt;=AD$1006)),FALSE),TRUE))))</f>
        <v>0.0</v>
      </c>
      <c r="AE480">
        <f>IF(Datos!AE480="",0,IF(AND(AE$1008&lt;&gt;"",Datos!AE480=AE$1008),0,IF(AE$1004=0,0,1-CHOOSE(AE$1004,IF(ISNUMBER(Datos!AE480),AND(OR(AE$1005="",Datos!AE480&gt;=AE$1005),OR(AE$1006="",Datos!AE480&lt;=AE$1006)),FALSE),IF(ISNUMBER(Datos!AE480),AND(Datos!AE480=INT(Datos!AE480),AND(OR(AE$1005="",Datos!AE480&gt;=AE$1005),OR(AE$1006="",Datos!AE480&lt;=AE$1006))),FALSE),OR(ISNUMBER(FIND(";"&amp;UPPER(TRIM(Datos!AE480&amp;""))&amp;"=",AE$1007)),ISNUMBER(FIND(";"&amp;UPPER(TRIM(Datos!AE480&amp;""))&amp;";",AE$1007))),OR(UPPER(TRIM(Datos!AE480&amp;""))="SÍ",UPPER(TRIM(Datos!AE480&amp;""))="SI",UPPER(TRIM(Datos!AE480&amp;""))="NO"),IF(ISNUMBER(Datos!AE480),AND(OR(AE$1005="",Datos!AE480&gt;=AE$1005),OR(AE$1006="",Datos!AE480&lt;=AE$1006)),FALSE),TRUE))))</f>
        <v>0.0</v>
      </c>
    </row>
    <row r="481" spans="2:31">
      <c r="B481">
        <f>IF(Datos!B481="",0,IF(AND(B$1008&lt;&gt;"",Datos!B481=B$1008),0,IF(B$1004=0,0,1-CHOOSE(B$1004,IF(ISNUMBER(Datos!B481),AND(OR(B$1005="",Datos!B481&gt;=B$1005),OR(B$1006="",Datos!B481&lt;=B$1006)),FALSE),IF(ISNUMBER(Datos!B481),AND(Datos!B481=INT(Datos!B481),AND(OR(B$1005="",Datos!B481&gt;=B$1005),OR(B$1006="",Datos!B481&lt;=B$1006))),FALSE),OR(ISNUMBER(FIND(";"&amp;UPPER(TRIM(Datos!B481&amp;""))&amp;"=",B$1007)),ISNUMBER(FIND(";"&amp;UPPER(TRIM(Datos!B481&amp;""))&amp;";",B$1007))),OR(UPPER(TRIM(Datos!B481&amp;""))="SÍ",UPPER(TRIM(Datos!B481&amp;""))="SI",UPPER(TRIM(Datos!B481&amp;""))="NO"),IF(ISNUMBER(Datos!B481),AND(OR(B$1005="",Datos!B481&gt;=B$1005),OR(B$1006="",Datos!B481&lt;=B$1006)),FALSE),TRUE))))</f>
        <v>0.0</v>
      </c>
      <c r="C481">
        <f>IF(Datos!C481="",0,IF(AND(C$1008&lt;&gt;"",Datos!C481=C$1008),0,IF(C$1004=0,0,1-CHOOSE(C$1004,IF(ISNUMBER(Datos!C481),AND(OR(C$1005="",Datos!C481&gt;=C$1005),OR(C$1006="",Datos!C481&lt;=C$1006)),FALSE),IF(ISNUMBER(Datos!C481),AND(Datos!C481=INT(Datos!C481),AND(OR(C$1005="",Datos!C481&gt;=C$1005),OR(C$1006="",Datos!C481&lt;=C$1006))),FALSE),OR(ISNUMBER(FIND(";"&amp;UPPER(TRIM(Datos!C481&amp;""))&amp;"=",C$1007)),ISNUMBER(FIND(";"&amp;UPPER(TRIM(Datos!C481&amp;""))&amp;";",C$1007))),OR(UPPER(TRIM(Datos!C481&amp;""))="SÍ",UPPER(TRIM(Datos!C481&amp;""))="SI",UPPER(TRIM(Datos!C481&amp;""))="NO"),IF(ISNUMBER(Datos!C481),AND(OR(C$1005="",Datos!C481&gt;=C$1005),OR(C$1006="",Datos!C481&lt;=C$1006)),FALSE),TRUE))))</f>
        <v>0.0</v>
      </c>
      <c r="D481">
        <f>IF(Datos!D481="",0,IF(AND(D$1008&lt;&gt;"",Datos!D481=D$1008),0,IF(D$1004=0,0,1-CHOOSE(D$1004,IF(ISNUMBER(Datos!D481),AND(OR(D$1005="",Datos!D481&gt;=D$1005),OR(D$1006="",Datos!D481&lt;=D$1006)),FALSE),IF(ISNUMBER(Datos!D481),AND(Datos!D481=INT(Datos!D481),AND(OR(D$1005="",Datos!D481&gt;=D$1005),OR(D$1006="",Datos!D481&lt;=D$1006))),FALSE),OR(ISNUMBER(FIND(";"&amp;UPPER(TRIM(Datos!D481&amp;""))&amp;"=",D$1007)),ISNUMBER(FIND(";"&amp;UPPER(TRIM(Datos!D481&amp;""))&amp;";",D$1007))),OR(UPPER(TRIM(Datos!D481&amp;""))="SÍ",UPPER(TRIM(Datos!D481&amp;""))="SI",UPPER(TRIM(Datos!D481&amp;""))="NO"),IF(ISNUMBER(Datos!D481),AND(OR(D$1005="",Datos!D481&gt;=D$1005),OR(D$1006="",Datos!D481&lt;=D$1006)),FALSE),TRUE))))</f>
        <v>0.0</v>
      </c>
      <c r="E481">
        <f>IF(Datos!E481="",0,IF(AND(E$1008&lt;&gt;"",Datos!E481=E$1008),0,IF(E$1004=0,0,1-CHOOSE(E$1004,IF(ISNUMBER(Datos!E481),AND(OR(E$1005="",Datos!E481&gt;=E$1005),OR(E$1006="",Datos!E481&lt;=E$1006)),FALSE),IF(ISNUMBER(Datos!E481),AND(Datos!E481=INT(Datos!E481),AND(OR(E$1005="",Datos!E481&gt;=E$1005),OR(E$1006="",Datos!E481&lt;=E$1006))),FALSE),OR(ISNUMBER(FIND(";"&amp;UPPER(TRIM(Datos!E481&amp;""))&amp;"=",E$1007)),ISNUMBER(FIND(";"&amp;UPPER(TRIM(Datos!E481&amp;""))&amp;";",E$1007))),OR(UPPER(TRIM(Datos!E481&amp;""))="SÍ",UPPER(TRIM(Datos!E481&amp;""))="SI",UPPER(TRIM(Datos!E481&amp;""))="NO"),IF(ISNUMBER(Datos!E481),AND(OR(E$1005="",Datos!E481&gt;=E$1005),OR(E$1006="",Datos!E481&lt;=E$1006)),FALSE),TRUE))))</f>
        <v>0.0</v>
      </c>
      <c r="F481">
        <f>IF(Datos!F481="",0,IF(AND(F$1008&lt;&gt;"",Datos!F481=F$1008),0,IF(F$1004=0,0,1-CHOOSE(F$1004,IF(ISNUMBER(Datos!F481),AND(OR(F$1005="",Datos!F481&gt;=F$1005),OR(F$1006="",Datos!F481&lt;=F$1006)),FALSE),IF(ISNUMBER(Datos!F481),AND(Datos!F481=INT(Datos!F481),AND(OR(F$1005="",Datos!F481&gt;=F$1005),OR(F$1006="",Datos!F481&lt;=F$1006))),FALSE),OR(ISNUMBER(FIND(";"&amp;UPPER(TRIM(Datos!F481&amp;""))&amp;"=",F$1007)),ISNUMBER(FIND(";"&amp;UPPER(TRIM(Datos!F481&amp;""))&amp;";",F$1007))),OR(UPPER(TRIM(Datos!F481&amp;""))="SÍ",UPPER(TRIM(Datos!F481&amp;""))="SI",UPPER(TRIM(Datos!F481&amp;""))="NO"),IF(ISNUMBER(Datos!F481),AND(OR(F$1005="",Datos!F481&gt;=F$1005),OR(F$1006="",Datos!F481&lt;=F$1006)),FALSE),TRUE))))</f>
        <v>0.0</v>
      </c>
      <c r="G481">
        <f>IF(Datos!G481="",0,IF(AND(G$1008&lt;&gt;"",Datos!G481=G$1008),0,IF(G$1004=0,0,1-CHOOSE(G$1004,IF(ISNUMBER(Datos!G481),AND(OR(G$1005="",Datos!G481&gt;=G$1005),OR(G$1006="",Datos!G481&lt;=G$1006)),FALSE),IF(ISNUMBER(Datos!G481),AND(Datos!G481=INT(Datos!G481),AND(OR(G$1005="",Datos!G481&gt;=G$1005),OR(G$1006="",Datos!G481&lt;=G$1006))),FALSE),OR(ISNUMBER(FIND(";"&amp;UPPER(TRIM(Datos!G481&amp;""))&amp;"=",G$1007)),ISNUMBER(FIND(";"&amp;UPPER(TRIM(Datos!G481&amp;""))&amp;";",G$1007))),OR(UPPER(TRIM(Datos!G481&amp;""))="SÍ",UPPER(TRIM(Datos!G481&amp;""))="SI",UPPER(TRIM(Datos!G481&amp;""))="NO"),IF(ISNUMBER(Datos!G481),AND(OR(G$1005="",Datos!G481&gt;=G$1005),OR(G$1006="",Datos!G481&lt;=G$1006)),FALSE),TRUE))))</f>
        <v>0.0</v>
      </c>
      <c r="H481">
        <f>IF(Datos!H481="",0,IF(AND(H$1008&lt;&gt;"",Datos!H481=H$1008),0,IF(H$1004=0,0,1-CHOOSE(H$1004,IF(ISNUMBER(Datos!H481),AND(OR(H$1005="",Datos!H481&gt;=H$1005),OR(H$1006="",Datos!H481&lt;=H$1006)),FALSE),IF(ISNUMBER(Datos!H481),AND(Datos!H481=INT(Datos!H481),AND(OR(H$1005="",Datos!H481&gt;=H$1005),OR(H$1006="",Datos!H481&lt;=H$1006))),FALSE),OR(ISNUMBER(FIND(";"&amp;UPPER(TRIM(Datos!H481&amp;""))&amp;"=",H$1007)),ISNUMBER(FIND(";"&amp;UPPER(TRIM(Datos!H481&amp;""))&amp;";",H$1007))),OR(UPPER(TRIM(Datos!H481&amp;""))="SÍ",UPPER(TRIM(Datos!H481&amp;""))="SI",UPPER(TRIM(Datos!H481&amp;""))="NO"),IF(ISNUMBER(Datos!H481),AND(OR(H$1005="",Datos!H481&gt;=H$1005),OR(H$1006="",Datos!H481&lt;=H$1006)),FALSE),TRUE))))</f>
        <v>0.0</v>
      </c>
      <c r="I481">
        <f>IF(Datos!I481="",0,IF(AND(I$1008&lt;&gt;"",Datos!I481=I$1008),0,IF(I$1004=0,0,1-CHOOSE(I$1004,IF(ISNUMBER(Datos!I481),AND(OR(I$1005="",Datos!I481&gt;=I$1005),OR(I$1006="",Datos!I481&lt;=I$1006)),FALSE),IF(ISNUMBER(Datos!I481),AND(Datos!I481=INT(Datos!I481),AND(OR(I$1005="",Datos!I481&gt;=I$1005),OR(I$1006="",Datos!I481&lt;=I$1006))),FALSE),OR(ISNUMBER(FIND(";"&amp;UPPER(TRIM(Datos!I481&amp;""))&amp;"=",I$1007)),ISNUMBER(FIND(";"&amp;UPPER(TRIM(Datos!I481&amp;""))&amp;";",I$1007))),OR(UPPER(TRIM(Datos!I481&amp;""))="SÍ",UPPER(TRIM(Datos!I481&amp;""))="SI",UPPER(TRIM(Datos!I481&amp;""))="NO"),IF(ISNUMBER(Datos!I481),AND(OR(I$1005="",Datos!I481&gt;=I$1005),OR(I$1006="",Datos!I481&lt;=I$1006)),FALSE),TRUE))))</f>
        <v>0.0</v>
      </c>
      <c r="J481">
        <f>IF(Datos!J481="",0,IF(AND(J$1008&lt;&gt;"",Datos!J481=J$1008),0,IF(J$1004=0,0,1-CHOOSE(J$1004,IF(ISNUMBER(Datos!J481),AND(OR(J$1005="",Datos!J481&gt;=J$1005),OR(J$1006="",Datos!J481&lt;=J$1006)),FALSE),IF(ISNUMBER(Datos!J481),AND(Datos!J481=INT(Datos!J481),AND(OR(J$1005="",Datos!J481&gt;=J$1005),OR(J$1006="",Datos!J481&lt;=J$1006))),FALSE),OR(ISNUMBER(FIND(";"&amp;UPPER(TRIM(Datos!J481&amp;""))&amp;"=",J$1007)),ISNUMBER(FIND(";"&amp;UPPER(TRIM(Datos!J481&amp;""))&amp;";",J$1007))),OR(UPPER(TRIM(Datos!J481&amp;""))="SÍ",UPPER(TRIM(Datos!J481&amp;""))="SI",UPPER(TRIM(Datos!J481&amp;""))="NO"),IF(ISNUMBER(Datos!J481),AND(OR(J$1005="",Datos!J481&gt;=J$1005),OR(J$1006="",Datos!J481&lt;=J$1006)),FALSE),TRUE))))</f>
        <v>0.0</v>
      </c>
      <c r="K481">
        <f>IF(Datos!K481="",0,IF(AND(K$1008&lt;&gt;"",Datos!K481=K$1008),0,IF(K$1004=0,0,1-CHOOSE(K$1004,IF(ISNUMBER(Datos!K481),AND(OR(K$1005="",Datos!K481&gt;=K$1005),OR(K$1006="",Datos!K481&lt;=K$1006)),FALSE),IF(ISNUMBER(Datos!K481),AND(Datos!K481=INT(Datos!K481),AND(OR(K$1005="",Datos!K481&gt;=K$1005),OR(K$1006="",Datos!K481&lt;=K$1006))),FALSE),OR(ISNUMBER(FIND(";"&amp;UPPER(TRIM(Datos!K481&amp;""))&amp;"=",K$1007)),ISNUMBER(FIND(";"&amp;UPPER(TRIM(Datos!K481&amp;""))&amp;";",K$1007))),OR(UPPER(TRIM(Datos!K481&amp;""))="SÍ",UPPER(TRIM(Datos!K481&amp;""))="SI",UPPER(TRIM(Datos!K481&amp;""))="NO"),IF(ISNUMBER(Datos!K481),AND(OR(K$1005="",Datos!K481&gt;=K$1005),OR(K$1006="",Datos!K481&lt;=K$1006)),FALSE),TRUE))))</f>
        <v>0.0</v>
      </c>
      <c r="L481">
        <f>IF(Datos!L481="",0,IF(AND(L$1008&lt;&gt;"",Datos!L481=L$1008),0,IF(L$1004=0,0,1-CHOOSE(L$1004,IF(ISNUMBER(Datos!L481),AND(OR(L$1005="",Datos!L481&gt;=L$1005),OR(L$1006="",Datos!L481&lt;=L$1006)),FALSE),IF(ISNUMBER(Datos!L481),AND(Datos!L481=INT(Datos!L481),AND(OR(L$1005="",Datos!L481&gt;=L$1005),OR(L$1006="",Datos!L481&lt;=L$1006))),FALSE),OR(ISNUMBER(FIND(";"&amp;UPPER(TRIM(Datos!L481&amp;""))&amp;"=",L$1007)),ISNUMBER(FIND(";"&amp;UPPER(TRIM(Datos!L481&amp;""))&amp;";",L$1007))),OR(UPPER(TRIM(Datos!L481&amp;""))="SÍ",UPPER(TRIM(Datos!L481&amp;""))="SI",UPPER(TRIM(Datos!L481&amp;""))="NO"),IF(ISNUMBER(Datos!L481),AND(OR(L$1005="",Datos!L481&gt;=L$1005),OR(L$1006="",Datos!L481&lt;=L$1006)),FALSE),TRUE))))</f>
        <v>0.0</v>
      </c>
      <c r="M481">
        <f>IF(Datos!M481="",0,IF(AND(M$1008&lt;&gt;"",Datos!M481=M$1008),0,IF(M$1004=0,0,1-CHOOSE(M$1004,IF(ISNUMBER(Datos!M481),AND(OR(M$1005="",Datos!M481&gt;=M$1005),OR(M$1006="",Datos!M481&lt;=M$1006)),FALSE),IF(ISNUMBER(Datos!M481),AND(Datos!M481=INT(Datos!M481),AND(OR(M$1005="",Datos!M481&gt;=M$1005),OR(M$1006="",Datos!M481&lt;=M$1006))),FALSE),OR(ISNUMBER(FIND(";"&amp;UPPER(TRIM(Datos!M481&amp;""))&amp;"=",M$1007)),ISNUMBER(FIND(";"&amp;UPPER(TRIM(Datos!M481&amp;""))&amp;";",M$1007))),OR(UPPER(TRIM(Datos!M481&amp;""))="SÍ",UPPER(TRIM(Datos!M481&amp;""))="SI",UPPER(TRIM(Datos!M481&amp;""))="NO"),IF(ISNUMBER(Datos!M481),AND(OR(M$1005="",Datos!M481&gt;=M$1005),OR(M$1006="",Datos!M481&lt;=M$1006)),FALSE),TRUE))))</f>
        <v>0.0</v>
      </c>
      <c r="N481">
        <f>IF(Datos!N481="",0,IF(AND(N$1008&lt;&gt;"",Datos!N481=N$1008),0,IF(N$1004=0,0,1-CHOOSE(N$1004,IF(ISNUMBER(Datos!N481),AND(OR(N$1005="",Datos!N481&gt;=N$1005),OR(N$1006="",Datos!N481&lt;=N$1006)),FALSE),IF(ISNUMBER(Datos!N481),AND(Datos!N481=INT(Datos!N481),AND(OR(N$1005="",Datos!N481&gt;=N$1005),OR(N$1006="",Datos!N481&lt;=N$1006))),FALSE),OR(ISNUMBER(FIND(";"&amp;UPPER(TRIM(Datos!N481&amp;""))&amp;"=",N$1007)),ISNUMBER(FIND(";"&amp;UPPER(TRIM(Datos!N481&amp;""))&amp;";",N$1007))),OR(UPPER(TRIM(Datos!N481&amp;""))="SÍ",UPPER(TRIM(Datos!N481&amp;""))="SI",UPPER(TRIM(Datos!N481&amp;""))="NO"),IF(ISNUMBER(Datos!N481),AND(OR(N$1005="",Datos!N481&gt;=N$1005),OR(N$1006="",Datos!N481&lt;=N$1006)),FALSE),TRUE))))</f>
        <v>0.0</v>
      </c>
      <c r="O481">
        <f>IF(Datos!O481="",0,IF(AND(O$1008&lt;&gt;"",Datos!O481=O$1008),0,IF(O$1004=0,0,1-CHOOSE(O$1004,IF(ISNUMBER(Datos!O481),AND(OR(O$1005="",Datos!O481&gt;=O$1005),OR(O$1006="",Datos!O481&lt;=O$1006)),FALSE),IF(ISNUMBER(Datos!O481),AND(Datos!O481=INT(Datos!O481),AND(OR(O$1005="",Datos!O481&gt;=O$1005),OR(O$1006="",Datos!O481&lt;=O$1006))),FALSE),OR(ISNUMBER(FIND(";"&amp;UPPER(TRIM(Datos!O481&amp;""))&amp;"=",O$1007)),ISNUMBER(FIND(";"&amp;UPPER(TRIM(Datos!O481&amp;""))&amp;";",O$1007))),OR(UPPER(TRIM(Datos!O481&amp;""))="SÍ",UPPER(TRIM(Datos!O481&amp;""))="SI",UPPER(TRIM(Datos!O481&amp;""))="NO"),IF(ISNUMBER(Datos!O481),AND(OR(O$1005="",Datos!O481&gt;=O$1005),OR(O$1006="",Datos!O481&lt;=O$1006)),FALSE),TRUE))))</f>
        <v>0.0</v>
      </c>
      <c r="P481">
        <f>IF(Datos!P481="",0,IF(AND(P$1008&lt;&gt;"",Datos!P481=P$1008),0,IF(P$1004=0,0,1-CHOOSE(P$1004,IF(ISNUMBER(Datos!P481),AND(OR(P$1005="",Datos!P481&gt;=P$1005),OR(P$1006="",Datos!P481&lt;=P$1006)),FALSE),IF(ISNUMBER(Datos!P481),AND(Datos!P481=INT(Datos!P481),AND(OR(P$1005="",Datos!P481&gt;=P$1005),OR(P$1006="",Datos!P481&lt;=P$1006))),FALSE),OR(ISNUMBER(FIND(";"&amp;UPPER(TRIM(Datos!P481&amp;""))&amp;"=",P$1007)),ISNUMBER(FIND(";"&amp;UPPER(TRIM(Datos!P481&amp;""))&amp;";",P$1007))),OR(UPPER(TRIM(Datos!P481&amp;""))="SÍ",UPPER(TRIM(Datos!P481&amp;""))="SI",UPPER(TRIM(Datos!P481&amp;""))="NO"),IF(ISNUMBER(Datos!P481),AND(OR(P$1005="",Datos!P481&gt;=P$1005),OR(P$1006="",Datos!P481&lt;=P$1006)),FALSE),TRUE))))</f>
        <v>0.0</v>
      </c>
      <c r="Q481">
        <f>IF(Datos!Q481="",0,IF(AND(Q$1008&lt;&gt;"",Datos!Q481=Q$1008),0,IF(Q$1004=0,0,1-CHOOSE(Q$1004,IF(ISNUMBER(Datos!Q481),AND(OR(Q$1005="",Datos!Q481&gt;=Q$1005),OR(Q$1006="",Datos!Q481&lt;=Q$1006)),FALSE),IF(ISNUMBER(Datos!Q481),AND(Datos!Q481=INT(Datos!Q481),AND(OR(Q$1005="",Datos!Q481&gt;=Q$1005),OR(Q$1006="",Datos!Q481&lt;=Q$1006))),FALSE),OR(ISNUMBER(FIND(";"&amp;UPPER(TRIM(Datos!Q481&amp;""))&amp;"=",Q$1007)),ISNUMBER(FIND(";"&amp;UPPER(TRIM(Datos!Q481&amp;""))&amp;";",Q$1007))),OR(UPPER(TRIM(Datos!Q481&amp;""))="SÍ",UPPER(TRIM(Datos!Q481&amp;""))="SI",UPPER(TRIM(Datos!Q481&amp;""))="NO"),IF(ISNUMBER(Datos!Q481),AND(OR(Q$1005="",Datos!Q481&gt;=Q$1005),OR(Q$1006="",Datos!Q481&lt;=Q$1006)),FALSE),TRUE))))</f>
        <v>0.0</v>
      </c>
      <c r="R481">
        <f>IF(Datos!R481="",0,IF(AND(R$1008&lt;&gt;"",Datos!R481=R$1008),0,IF(R$1004=0,0,1-CHOOSE(R$1004,IF(ISNUMBER(Datos!R481),AND(OR(R$1005="",Datos!R481&gt;=R$1005),OR(R$1006="",Datos!R481&lt;=R$1006)),FALSE),IF(ISNUMBER(Datos!R481),AND(Datos!R481=INT(Datos!R481),AND(OR(R$1005="",Datos!R481&gt;=R$1005),OR(R$1006="",Datos!R481&lt;=R$1006))),FALSE),OR(ISNUMBER(FIND(";"&amp;UPPER(TRIM(Datos!R481&amp;""))&amp;"=",R$1007)),ISNUMBER(FIND(";"&amp;UPPER(TRIM(Datos!R481&amp;""))&amp;";",R$1007))),OR(UPPER(TRIM(Datos!R481&amp;""))="SÍ",UPPER(TRIM(Datos!R481&amp;""))="SI",UPPER(TRIM(Datos!R481&amp;""))="NO"),IF(ISNUMBER(Datos!R481),AND(OR(R$1005="",Datos!R481&gt;=R$1005),OR(R$1006="",Datos!R481&lt;=R$1006)),FALSE),TRUE))))</f>
        <v>0.0</v>
      </c>
      <c r="S481">
        <f>IF(Datos!S481="",0,IF(AND(S$1008&lt;&gt;"",Datos!S481=S$1008),0,IF(S$1004=0,0,1-CHOOSE(S$1004,IF(ISNUMBER(Datos!S481),AND(OR(S$1005="",Datos!S481&gt;=S$1005),OR(S$1006="",Datos!S481&lt;=S$1006)),FALSE),IF(ISNUMBER(Datos!S481),AND(Datos!S481=INT(Datos!S481),AND(OR(S$1005="",Datos!S481&gt;=S$1005),OR(S$1006="",Datos!S481&lt;=S$1006))),FALSE),OR(ISNUMBER(FIND(";"&amp;UPPER(TRIM(Datos!S481&amp;""))&amp;"=",S$1007)),ISNUMBER(FIND(";"&amp;UPPER(TRIM(Datos!S481&amp;""))&amp;";",S$1007))),OR(UPPER(TRIM(Datos!S481&amp;""))="SÍ",UPPER(TRIM(Datos!S481&amp;""))="SI",UPPER(TRIM(Datos!S481&amp;""))="NO"),IF(ISNUMBER(Datos!S481),AND(OR(S$1005="",Datos!S481&gt;=S$1005),OR(S$1006="",Datos!S481&lt;=S$1006)),FALSE),TRUE))))</f>
        <v>0.0</v>
      </c>
      <c r="T481">
        <f>IF(Datos!T481="",0,IF(AND(T$1008&lt;&gt;"",Datos!T481=T$1008),0,IF(T$1004=0,0,1-CHOOSE(T$1004,IF(ISNUMBER(Datos!T481),AND(OR(T$1005="",Datos!T481&gt;=T$1005),OR(T$1006="",Datos!T481&lt;=T$1006)),FALSE),IF(ISNUMBER(Datos!T481),AND(Datos!T481=INT(Datos!T481),AND(OR(T$1005="",Datos!T481&gt;=T$1005),OR(T$1006="",Datos!T481&lt;=T$1006))),FALSE),OR(ISNUMBER(FIND(";"&amp;UPPER(TRIM(Datos!T481&amp;""))&amp;"=",T$1007)),ISNUMBER(FIND(";"&amp;UPPER(TRIM(Datos!T481&amp;""))&amp;";",T$1007))),OR(UPPER(TRIM(Datos!T481&amp;""))="SÍ",UPPER(TRIM(Datos!T481&amp;""))="SI",UPPER(TRIM(Datos!T481&amp;""))="NO"),IF(ISNUMBER(Datos!T481),AND(OR(T$1005="",Datos!T481&gt;=T$1005),OR(T$1006="",Datos!T481&lt;=T$1006)),FALSE),TRUE))))</f>
        <v>0.0</v>
      </c>
      <c r="U481">
        <f>IF(Datos!U481="",0,IF(AND(U$1008&lt;&gt;"",Datos!U481=U$1008),0,IF(U$1004=0,0,1-CHOOSE(U$1004,IF(ISNUMBER(Datos!U481),AND(OR(U$1005="",Datos!U481&gt;=U$1005),OR(U$1006="",Datos!U481&lt;=U$1006)),FALSE),IF(ISNUMBER(Datos!U481),AND(Datos!U481=INT(Datos!U481),AND(OR(U$1005="",Datos!U481&gt;=U$1005),OR(U$1006="",Datos!U481&lt;=U$1006))),FALSE),OR(ISNUMBER(FIND(";"&amp;UPPER(TRIM(Datos!U481&amp;""))&amp;"=",U$1007)),ISNUMBER(FIND(";"&amp;UPPER(TRIM(Datos!U481&amp;""))&amp;";",U$1007))),OR(UPPER(TRIM(Datos!U481&amp;""))="SÍ",UPPER(TRIM(Datos!U481&amp;""))="SI",UPPER(TRIM(Datos!U481&amp;""))="NO"),IF(ISNUMBER(Datos!U481),AND(OR(U$1005="",Datos!U481&gt;=U$1005),OR(U$1006="",Datos!U481&lt;=U$1006)),FALSE),TRUE))))</f>
        <v>0.0</v>
      </c>
      <c r="V481">
        <f>IF(Datos!V481="",0,IF(AND(V$1008&lt;&gt;"",Datos!V481=V$1008),0,IF(V$1004=0,0,1-CHOOSE(V$1004,IF(ISNUMBER(Datos!V481),AND(OR(V$1005="",Datos!V481&gt;=V$1005),OR(V$1006="",Datos!V481&lt;=V$1006)),FALSE),IF(ISNUMBER(Datos!V481),AND(Datos!V481=INT(Datos!V481),AND(OR(V$1005="",Datos!V481&gt;=V$1005),OR(V$1006="",Datos!V481&lt;=V$1006))),FALSE),OR(ISNUMBER(FIND(";"&amp;UPPER(TRIM(Datos!V481&amp;""))&amp;"=",V$1007)),ISNUMBER(FIND(";"&amp;UPPER(TRIM(Datos!V481&amp;""))&amp;";",V$1007))),OR(UPPER(TRIM(Datos!V481&amp;""))="SÍ",UPPER(TRIM(Datos!V481&amp;""))="SI",UPPER(TRIM(Datos!V481&amp;""))="NO"),IF(ISNUMBER(Datos!V481),AND(OR(V$1005="",Datos!V481&gt;=V$1005),OR(V$1006="",Datos!V481&lt;=V$1006)),FALSE),TRUE))))</f>
        <v>0.0</v>
      </c>
      <c r="W481">
        <f>IF(Datos!W481="",0,IF(AND(W$1008&lt;&gt;"",Datos!W481=W$1008),0,IF(W$1004=0,0,1-CHOOSE(W$1004,IF(ISNUMBER(Datos!W481),AND(OR(W$1005="",Datos!W481&gt;=W$1005),OR(W$1006="",Datos!W481&lt;=W$1006)),FALSE),IF(ISNUMBER(Datos!W481),AND(Datos!W481=INT(Datos!W481),AND(OR(W$1005="",Datos!W481&gt;=W$1005),OR(W$1006="",Datos!W481&lt;=W$1006))),FALSE),OR(ISNUMBER(FIND(";"&amp;UPPER(TRIM(Datos!W481&amp;""))&amp;"=",W$1007)),ISNUMBER(FIND(";"&amp;UPPER(TRIM(Datos!W481&amp;""))&amp;";",W$1007))),OR(UPPER(TRIM(Datos!W481&amp;""))="SÍ",UPPER(TRIM(Datos!W481&amp;""))="SI",UPPER(TRIM(Datos!W481&amp;""))="NO"),IF(ISNUMBER(Datos!W481),AND(OR(W$1005="",Datos!W481&gt;=W$1005),OR(W$1006="",Datos!W481&lt;=W$1006)),FALSE),TRUE))))</f>
        <v>0.0</v>
      </c>
      <c r="X481">
        <f>IF(Datos!X481="",0,IF(AND(X$1008&lt;&gt;"",Datos!X481=X$1008),0,IF(X$1004=0,0,1-CHOOSE(X$1004,IF(ISNUMBER(Datos!X481),AND(OR(X$1005="",Datos!X481&gt;=X$1005),OR(X$1006="",Datos!X481&lt;=X$1006)),FALSE),IF(ISNUMBER(Datos!X481),AND(Datos!X481=INT(Datos!X481),AND(OR(X$1005="",Datos!X481&gt;=X$1005),OR(X$1006="",Datos!X481&lt;=X$1006))),FALSE),OR(ISNUMBER(FIND(";"&amp;UPPER(TRIM(Datos!X481&amp;""))&amp;"=",X$1007)),ISNUMBER(FIND(";"&amp;UPPER(TRIM(Datos!X481&amp;""))&amp;";",X$1007))),OR(UPPER(TRIM(Datos!X481&amp;""))="SÍ",UPPER(TRIM(Datos!X481&amp;""))="SI",UPPER(TRIM(Datos!X481&amp;""))="NO"),IF(ISNUMBER(Datos!X481),AND(OR(X$1005="",Datos!X481&gt;=X$1005),OR(X$1006="",Datos!X481&lt;=X$1006)),FALSE),TRUE))))</f>
        <v>0.0</v>
      </c>
      <c r="Y481">
        <f>IF(Datos!Y481="",0,IF(AND(Y$1008&lt;&gt;"",Datos!Y481=Y$1008),0,IF(Y$1004=0,0,1-CHOOSE(Y$1004,IF(ISNUMBER(Datos!Y481),AND(OR(Y$1005="",Datos!Y481&gt;=Y$1005),OR(Y$1006="",Datos!Y481&lt;=Y$1006)),FALSE),IF(ISNUMBER(Datos!Y481),AND(Datos!Y481=INT(Datos!Y481),AND(OR(Y$1005="",Datos!Y481&gt;=Y$1005),OR(Y$1006="",Datos!Y481&lt;=Y$1006))),FALSE),OR(ISNUMBER(FIND(";"&amp;UPPER(TRIM(Datos!Y481&amp;""))&amp;"=",Y$1007)),ISNUMBER(FIND(";"&amp;UPPER(TRIM(Datos!Y481&amp;""))&amp;";",Y$1007))),OR(UPPER(TRIM(Datos!Y481&amp;""))="SÍ",UPPER(TRIM(Datos!Y481&amp;""))="SI",UPPER(TRIM(Datos!Y481&amp;""))="NO"),IF(ISNUMBER(Datos!Y481),AND(OR(Y$1005="",Datos!Y481&gt;=Y$1005),OR(Y$1006="",Datos!Y481&lt;=Y$1006)),FALSE),TRUE))))</f>
        <v>0.0</v>
      </c>
      <c r="Z481">
        <f>IF(Datos!Z481="",0,IF(AND(Z$1008&lt;&gt;"",Datos!Z481=Z$1008),0,IF(Z$1004=0,0,1-CHOOSE(Z$1004,IF(ISNUMBER(Datos!Z481),AND(OR(Z$1005="",Datos!Z481&gt;=Z$1005),OR(Z$1006="",Datos!Z481&lt;=Z$1006)),FALSE),IF(ISNUMBER(Datos!Z481),AND(Datos!Z481=INT(Datos!Z481),AND(OR(Z$1005="",Datos!Z481&gt;=Z$1005),OR(Z$1006="",Datos!Z481&lt;=Z$1006))),FALSE),OR(ISNUMBER(FIND(";"&amp;UPPER(TRIM(Datos!Z481&amp;""))&amp;"=",Z$1007)),ISNUMBER(FIND(";"&amp;UPPER(TRIM(Datos!Z481&amp;""))&amp;";",Z$1007))),OR(UPPER(TRIM(Datos!Z481&amp;""))="SÍ",UPPER(TRIM(Datos!Z481&amp;""))="SI",UPPER(TRIM(Datos!Z481&amp;""))="NO"),IF(ISNUMBER(Datos!Z481),AND(OR(Z$1005="",Datos!Z481&gt;=Z$1005),OR(Z$1006="",Datos!Z481&lt;=Z$1006)),FALSE),TRUE))))</f>
        <v>0.0</v>
      </c>
      <c r="AA481">
        <f>IF(Datos!AA481="",0,IF(AND(AA$1008&lt;&gt;"",Datos!AA481=AA$1008),0,IF(AA$1004=0,0,1-CHOOSE(AA$1004,IF(ISNUMBER(Datos!AA481),AND(OR(AA$1005="",Datos!AA481&gt;=AA$1005),OR(AA$1006="",Datos!AA481&lt;=AA$1006)),FALSE),IF(ISNUMBER(Datos!AA481),AND(Datos!AA481=INT(Datos!AA481),AND(OR(AA$1005="",Datos!AA481&gt;=AA$1005),OR(AA$1006="",Datos!AA481&lt;=AA$1006))),FALSE),OR(ISNUMBER(FIND(";"&amp;UPPER(TRIM(Datos!AA481&amp;""))&amp;"=",AA$1007)),ISNUMBER(FIND(";"&amp;UPPER(TRIM(Datos!AA481&amp;""))&amp;";",AA$1007))),OR(UPPER(TRIM(Datos!AA481&amp;""))="SÍ",UPPER(TRIM(Datos!AA481&amp;""))="SI",UPPER(TRIM(Datos!AA481&amp;""))="NO"),IF(ISNUMBER(Datos!AA481),AND(OR(AA$1005="",Datos!AA481&gt;=AA$1005),OR(AA$1006="",Datos!AA481&lt;=AA$1006)),FALSE),TRUE))))</f>
        <v>0.0</v>
      </c>
      <c r="AB481">
        <f>IF(Datos!AB481="",0,IF(AND(AB$1008&lt;&gt;"",Datos!AB481=AB$1008),0,IF(AB$1004=0,0,1-CHOOSE(AB$1004,IF(ISNUMBER(Datos!AB481),AND(OR(AB$1005="",Datos!AB481&gt;=AB$1005),OR(AB$1006="",Datos!AB481&lt;=AB$1006)),FALSE),IF(ISNUMBER(Datos!AB481),AND(Datos!AB481=INT(Datos!AB481),AND(OR(AB$1005="",Datos!AB481&gt;=AB$1005),OR(AB$1006="",Datos!AB481&lt;=AB$1006))),FALSE),OR(ISNUMBER(FIND(";"&amp;UPPER(TRIM(Datos!AB481&amp;""))&amp;"=",AB$1007)),ISNUMBER(FIND(";"&amp;UPPER(TRIM(Datos!AB481&amp;""))&amp;";",AB$1007))),OR(UPPER(TRIM(Datos!AB481&amp;""))="SÍ",UPPER(TRIM(Datos!AB481&amp;""))="SI",UPPER(TRIM(Datos!AB481&amp;""))="NO"),IF(ISNUMBER(Datos!AB481),AND(OR(AB$1005="",Datos!AB481&gt;=AB$1005),OR(AB$1006="",Datos!AB481&lt;=AB$1006)),FALSE),TRUE))))</f>
        <v>0.0</v>
      </c>
      <c r="AC481">
        <f>IF(Datos!AC481="",0,IF(AND(AC$1008&lt;&gt;"",Datos!AC481=AC$1008),0,IF(AC$1004=0,0,1-CHOOSE(AC$1004,IF(ISNUMBER(Datos!AC481),AND(OR(AC$1005="",Datos!AC481&gt;=AC$1005),OR(AC$1006="",Datos!AC481&lt;=AC$1006)),FALSE),IF(ISNUMBER(Datos!AC481),AND(Datos!AC481=INT(Datos!AC481),AND(OR(AC$1005="",Datos!AC481&gt;=AC$1005),OR(AC$1006="",Datos!AC481&lt;=AC$1006))),FALSE),OR(ISNUMBER(FIND(";"&amp;UPPER(TRIM(Datos!AC481&amp;""))&amp;"=",AC$1007)),ISNUMBER(FIND(";"&amp;UPPER(TRIM(Datos!AC481&amp;""))&amp;";",AC$1007))),OR(UPPER(TRIM(Datos!AC481&amp;""))="SÍ",UPPER(TRIM(Datos!AC481&amp;""))="SI",UPPER(TRIM(Datos!AC481&amp;""))="NO"),IF(ISNUMBER(Datos!AC481),AND(OR(AC$1005="",Datos!AC481&gt;=AC$1005),OR(AC$1006="",Datos!AC481&lt;=AC$1006)),FALSE),TRUE))))</f>
        <v>0.0</v>
      </c>
      <c r="AD481">
        <f>IF(Datos!AD481="",0,IF(AND(AD$1008&lt;&gt;"",Datos!AD481=AD$1008),0,IF(AD$1004=0,0,1-CHOOSE(AD$1004,IF(ISNUMBER(Datos!AD481),AND(OR(AD$1005="",Datos!AD481&gt;=AD$1005),OR(AD$1006="",Datos!AD481&lt;=AD$1006)),FALSE),IF(ISNUMBER(Datos!AD481),AND(Datos!AD481=INT(Datos!AD481),AND(OR(AD$1005="",Datos!AD481&gt;=AD$1005),OR(AD$1006="",Datos!AD481&lt;=AD$1006))),FALSE),OR(ISNUMBER(FIND(";"&amp;UPPER(TRIM(Datos!AD481&amp;""))&amp;"=",AD$1007)),ISNUMBER(FIND(";"&amp;UPPER(TRIM(Datos!AD481&amp;""))&amp;";",AD$1007))),OR(UPPER(TRIM(Datos!AD481&amp;""))="SÍ",UPPER(TRIM(Datos!AD481&amp;""))="SI",UPPER(TRIM(Datos!AD481&amp;""))="NO"),IF(ISNUMBER(Datos!AD481),AND(OR(AD$1005="",Datos!AD481&gt;=AD$1005),OR(AD$1006="",Datos!AD481&lt;=AD$1006)),FALSE),TRUE))))</f>
        <v>0.0</v>
      </c>
      <c r="AE481">
        <f>IF(Datos!AE481="",0,IF(AND(AE$1008&lt;&gt;"",Datos!AE481=AE$1008),0,IF(AE$1004=0,0,1-CHOOSE(AE$1004,IF(ISNUMBER(Datos!AE481),AND(OR(AE$1005="",Datos!AE481&gt;=AE$1005),OR(AE$1006="",Datos!AE481&lt;=AE$1006)),FALSE),IF(ISNUMBER(Datos!AE481),AND(Datos!AE481=INT(Datos!AE481),AND(OR(AE$1005="",Datos!AE481&gt;=AE$1005),OR(AE$1006="",Datos!AE481&lt;=AE$1006))),FALSE),OR(ISNUMBER(FIND(";"&amp;UPPER(TRIM(Datos!AE481&amp;""))&amp;"=",AE$1007)),ISNUMBER(FIND(";"&amp;UPPER(TRIM(Datos!AE481&amp;""))&amp;";",AE$1007))),OR(UPPER(TRIM(Datos!AE481&amp;""))="SÍ",UPPER(TRIM(Datos!AE481&amp;""))="SI",UPPER(TRIM(Datos!AE481&amp;""))="NO"),IF(ISNUMBER(Datos!AE481),AND(OR(AE$1005="",Datos!AE481&gt;=AE$1005),OR(AE$1006="",Datos!AE481&lt;=AE$1006)),FALSE),TRUE))))</f>
        <v>0.0</v>
      </c>
    </row>
    <row r="482" spans="2:31">
      <c r="B482">
        <f>IF(Datos!B482="",0,IF(AND(B$1008&lt;&gt;"",Datos!B482=B$1008),0,IF(B$1004=0,0,1-CHOOSE(B$1004,IF(ISNUMBER(Datos!B482),AND(OR(B$1005="",Datos!B482&gt;=B$1005),OR(B$1006="",Datos!B482&lt;=B$1006)),FALSE),IF(ISNUMBER(Datos!B482),AND(Datos!B482=INT(Datos!B482),AND(OR(B$1005="",Datos!B482&gt;=B$1005),OR(B$1006="",Datos!B482&lt;=B$1006))),FALSE),OR(ISNUMBER(FIND(";"&amp;UPPER(TRIM(Datos!B482&amp;""))&amp;"=",B$1007)),ISNUMBER(FIND(";"&amp;UPPER(TRIM(Datos!B482&amp;""))&amp;";",B$1007))),OR(UPPER(TRIM(Datos!B482&amp;""))="SÍ",UPPER(TRIM(Datos!B482&amp;""))="SI",UPPER(TRIM(Datos!B482&amp;""))="NO"),IF(ISNUMBER(Datos!B482),AND(OR(B$1005="",Datos!B482&gt;=B$1005),OR(B$1006="",Datos!B482&lt;=B$1006)),FALSE),TRUE))))</f>
        <v>0.0</v>
      </c>
      <c r="C482">
        <f>IF(Datos!C482="",0,IF(AND(C$1008&lt;&gt;"",Datos!C482=C$1008),0,IF(C$1004=0,0,1-CHOOSE(C$1004,IF(ISNUMBER(Datos!C482),AND(OR(C$1005="",Datos!C482&gt;=C$1005),OR(C$1006="",Datos!C482&lt;=C$1006)),FALSE),IF(ISNUMBER(Datos!C482),AND(Datos!C482=INT(Datos!C482),AND(OR(C$1005="",Datos!C482&gt;=C$1005),OR(C$1006="",Datos!C482&lt;=C$1006))),FALSE),OR(ISNUMBER(FIND(";"&amp;UPPER(TRIM(Datos!C482&amp;""))&amp;"=",C$1007)),ISNUMBER(FIND(";"&amp;UPPER(TRIM(Datos!C482&amp;""))&amp;";",C$1007))),OR(UPPER(TRIM(Datos!C482&amp;""))="SÍ",UPPER(TRIM(Datos!C482&amp;""))="SI",UPPER(TRIM(Datos!C482&amp;""))="NO"),IF(ISNUMBER(Datos!C482),AND(OR(C$1005="",Datos!C482&gt;=C$1005),OR(C$1006="",Datos!C482&lt;=C$1006)),FALSE),TRUE))))</f>
        <v>0.0</v>
      </c>
      <c r="D482">
        <f>IF(Datos!D482="",0,IF(AND(D$1008&lt;&gt;"",Datos!D482=D$1008),0,IF(D$1004=0,0,1-CHOOSE(D$1004,IF(ISNUMBER(Datos!D482),AND(OR(D$1005="",Datos!D482&gt;=D$1005),OR(D$1006="",Datos!D482&lt;=D$1006)),FALSE),IF(ISNUMBER(Datos!D482),AND(Datos!D482=INT(Datos!D482),AND(OR(D$1005="",Datos!D482&gt;=D$1005),OR(D$1006="",Datos!D482&lt;=D$1006))),FALSE),OR(ISNUMBER(FIND(";"&amp;UPPER(TRIM(Datos!D482&amp;""))&amp;"=",D$1007)),ISNUMBER(FIND(";"&amp;UPPER(TRIM(Datos!D482&amp;""))&amp;";",D$1007))),OR(UPPER(TRIM(Datos!D482&amp;""))="SÍ",UPPER(TRIM(Datos!D482&amp;""))="SI",UPPER(TRIM(Datos!D482&amp;""))="NO"),IF(ISNUMBER(Datos!D482),AND(OR(D$1005="",Datos!D482&gt;=D$1005),OR(D$1006="",Datos!D482&lt;=D$1006)),FALSE),TRUE))))</f>
        <v>0.0</v>
      </c>
      <c r="E482">
        <f>IF(Datos!E482="",0,IF(AND(E$1008&lt;&gt;"",Datos!E482=E$1008),0,IF(E$1004=0,0,1-CHOOSE(E$1004,IF(ISNUMBER(Datos!E482),AND(OR(E$1005="",Datos!E482&gt;=E$1005),OR(E$1006="",Datos!E482&lt;=E$1006)),FALSE),IF(ISNUMBER(Datos!E482),AND(Datos!E482=INT(Datos!E482),AND(OR(E$1005="",Datos!E482&gt;=E$1005),OR(E$1006="",Datos!E482&lt;=E$1006))),FALSE),OR(ISNUMBER(FIND(";"&amp;UPPER(TRIM(Datos!E482&amp;""))&amp;"=",E$1007)),ISNUMBER(FIND(";"&amp;UPPER(TRIM(Datos!E482&amp;""))&amp;";",E$1007))),OR(UPPER(TRIM(Datos!E482&amp;""))="SÍ",UPPER(TRIM(Datos!E482&amp;""))="SI",UPPER(TRIM(Datos!E482&amp;""))="NO"),IF(ISNUMBER(Datos!E482),AND(OR(E$1005="",Datos!E482&gt;=E$1005),OR(E$1006="",Datos!E482&lt;=E$1006)),FALSE),TRUE))))</f>
        <v>0.0</v>
      </c>
      <c r="F482">
        <f>IF(Datos!F482="",0,IF(AND(F$1008&lt;&gt;"",Datos!F482=F$1008),0,IF(F$1004=0,0,1-CHOOSE(F$1004,IF(ISNUMBER(Datos!F482),AND(OR(F$1005="",Datos!F482&gt;=F$1005),OR(F$1006="",Datos!F482&lt;=F$1006)),FALSE),IF(ISNUMBER(Datos!F482),AND(Datos!F482=INT(Datos!F482),AND(OR(F$1005="",Datos!F482&gt;=F$1005),OR(F$1006="",Datos!F482&lt;=F$1006))),FALSE),OR(ISNUMBER(FIND(";"&amp;UPPER(TRIM(Datos!F482&amp;""))&amp;"=",F$1007)),ISNUMBER(FIND(";"&amp;UPPER(TRIM(Datos!F482&amp;""))&amp;";",F$1007))),OR(UPPER(TRIM(Datos!F482&amp;""))="SÍ",UPPER(TRIM(Datos!F482&amp;""))="SI",UPPER(TRIM(Datos!F482&amp;""))="NO"),IF(ISNUMBER(Datos!F482),AND(OR(F$1005="",Datos!F482&gt;=F$1005),OR(F$1006="",Datos!F482&lt;=F$1006)),FALSE),TRUE))))</f>
        <v>0.0</v>
      </c>
      <c r="G482">
        <f>IF(Datos!G482="",0,IF(AND(G$1008&lt;&gt;"",Datos!G482=G$1008),0,IF(G$1004=0,0,1-CHOOSE(G$1004,IF(ISNUMBER(Datos!G482),AND(OR(G$1005="",Datos!G482&gt;=G$1005),OR(G$1006="",Datos!G482&lt;=G$1006)),FALSE),IF(ISNUMBER(Datos!G482),AND(Datos!G482=INT(Datos!G482),AND(OR(G$1005="",Datos!G482&gt;=G$1005),OR(G$1006="",Datos!G482&lt;=G$1006))),FALSE),OR(ISNUMBER(FIND(";"&amp;UPPER(TRIM(Datos!G482&amp;""))&amp;"=",G$1007)),ISNUMBER(FIND(";"&amp;UPPER(TRIM(Datos!G482&amp;""))&amp;";",G$1007))),OR(UPPER(TRIM(Datos!G482&amp;""))="SÍ",UPPER(TRIM(Datos!G482&amp;""))="SI",UPPER(TRIM(Datos!G482&amp;""))="NO"),IF(ISNUMBER(Datos!G482),AND(OR(G$1005="",Datos!G482&gt;=G$1005),OR(G$1006="",Datos!G482&lt;=G$1006)),FALSE),TRUE))))</f>
        <v>0.0</v>
      </c>
      <c r="H482">
        <f>IF(Datos!H482="",0,IF(AND(H$1008&lt;&gt;"",Datos!H482=H$1008),0,IF(H$1004=0,0,1-CHOOSE(H$1004,IF(ISNUMBER(Datos!H482),AND(OR(H$1005="",Datos!H482&gt;=H$1005),OR(H$1006="",Datos!H482&lt;=H$1006)),FALSE),IF(ISNUMBER(Datos!H482),AND(Datos!H482=INT(Datos!H482),AND(OR(H$1005="",Datos!H482&gt;=H$1005),OR(H$1006="",Datos!H482&lt;=H$1006))),FALSE),OR(ISNUMBER(FIND(";"&amp;UPPER(TRIM(Datos!H482&amp;""))&amp;"=",H$1007)),ISNUMBER(FIND(";"&amp;UPPER(TRIM(Datos!H482&amp;""))&amp;";",H$1007))),OR(UPPER(TRIM(Datos!H482&amp;""))="SÍ",UPPER(TRIM(Datos!H482&amp;""))="SI",UPPER(TRIM(Datos!H482&amp;""))="NO"),IF(ISNUMBER(Datos!H482),AND(OR(H$1005="",Datos!H482&gt;=H$1005),OR(H$1006="",Datos!H482&lt;=H$1006)),FALSE),TRUE))))</f>
        <v>0.0</v>
      </c>
      <c r="I482">
        <f>IF(Datos!I482="",0,IF(AND(I$1008&lt;&gt;"",Datos!I482=I$1008),0,IF(I$1004=0,0,1-CHOOSE(I$1004,IF(ISNUMBER(Datos!I482),AND(OR(I$1005="",Datos!I482&gt;=I$1005),OR(I$1006="",Datos!I482&lt;=I$1006)),FALSE),IF(ISNUMBER(Datos!I482),AND(Datos!I482=INT(Datos!I482),AND(OR(I$1005="",Datos!I482&gt;=I$1005),OR(I$1006="",Datos!I482&lt;=I$1006))),FALSE),OR(ISNUMBER(FIND(";"&amp;UPPER(TRIM(Datos!I482&amp;""))&amp;"=",I$1007)),ISNUMBER(FIND(";"&amp;UPPER(TRIM(Datos!I482&amp;""))&amp;";",I$1007))),OR(UPPER(TRIM(Datos!I482&amp;""))="SÍ",UPPER(TRIM(Datos!I482&amp;""))="SI",UPPER(TRIM(Datos!I482&amp;""))="NO"),IF(ISNUMBER(Datos!I482),AND(OR(I$1005="",Datos!I482&gt;=I$1005),OR(I$1006="",Datos!I482&lt;=I$1006)),FALSE),TRUE))))</f>
        <v>0.0</v>
      </c>
      <c r="J482">
        <f>IF(Datos!J482="",0,IF(AND(J$1008&lt;&gt;"",Datos!J482=J$1008),0,IF(J$1004=0,0,1-CHOOSE(J$1004,IF(ISNUMBER(Datos!J482),AND(OR(J$1005="",Datos!J482&gt;=J$1005),OR(J$1006="",Datos!J482&lt;=J$1006)),FALSE),IF(ISNUMBER(Datos!J482),AND(Datos!J482=INT(Datos!J482),AND(OR(J$1005="",Datos!J482&gt;=J$1005),OR(J$1006="",Datos!J482&lt;=J$1006))),FALSE),OR(ISNUMBER(FIND(";"&amp;UPPER(TRIM(Datos!J482&amp;""))&amp;"=",J$1007)),ISNUMBER(FIND(";"&amp;UPPER(TRIM(Datos!J482&amp;""))&amp;";",J$1007))),OR(UPPER(TRIM(Datos!J482&amp;""))="SÍ",UPPER(TRIM(Datos!J482&amp;""))="SI",UPPER(TRIM(Datos!J482&amp;""))="NO"),IF(ISNUMBER(Datos!J482),AND(OR(J$1005="",Datos!J482&gt;=J$1005),OR(J$1006="",Datos!J482&lt;=J$1006)),FALSE),TRUE))))</f>
        <v>0.0</v>
      </c>
      <c r="K482">
        <f>IF(Datos!K482="",0,IF(AND(K$1008&lt;&gt;"",Datos!K482=K$1008),0,IF(K$1004=0,0,1-CHOOSE(K$1004,IF(ISNUMBER(Datos!K482),AND(OR(K$1005="",Datos!K482&gt;=K$1005),OR(K$1006="",Datos!K482&lt;=K$1006)),FALSE),IF(ISNUMBER(Datos!K482),AND(Datos!K482=INT(Datos!K482),AND(OR(K$1005="",Datos!K482&gt;=K$1005),OR(K$1006="",Datos!K482&lt;=K$1006))),FALSE),OR(ISNUMBER(FIND(";"&amp;UPPER(TRIM(Datos!K482&amp;""))&amp;"=",K$1007)),ISNUMBER(FIND(";"&amp;UPPER(TRIM(Datos!K482&amp;""))&amp;";",K$1007))),OR(UPPER(TRIM(Datos!K482&amp;""))="SÍ",UPPER(TRIM(Datos!K482&amp;""))="SI",UPPER(TRIM(Datos!K482&amp;""))="NO"),IF(ISNUMBER(Datos!K482),AND(OR(K$1005="",Datos!K482&gt;=K$1005),OR(K$1006="",Datos!K482&lt;=K$1006)),FALSE),TRUE))))</f>
        <v>0.0</v>
      </c>
      <c r="L482">
        <f>IF(Datos!L482="",0,IF(AND(L$1008&lt;&gt;"",Datos!L482=L$1008),0,IF(L$1004=0,0,1-CHOOSE(L$1004,IF(ISNUMBER(Datos!L482),AND(OR(L$1005="",Datos!L482&gt;=L$1005),OR(L$1006="",Datos!L482&lt;=L$1006)),FALSE),IF(ISNUMBER(Datos!L482),AND(Datos!L482=INT(Datos!L482),AND(OR(L$1005="",Datos!L482&gt;=L$1005),OR(L$1006="",Datos!L482&lt;=L$1006))),FALSE),OR(ISNUMBER(FIND(";"&amp;UPPER(TRIM(Datos!L482&amp;""))&amp;"=",L$1007)),ISNUMBER(FIND(";"&amp;UPPER(TRIM(Datos!L482&amp;""))&amp;";",L$1007))),OR(UPPER(TRIM(Datos!L482&amp;""))="SÍ",UPPER(TRIM(Datos!L482&amp;""))="SI",UPPER(TRIM(Datos!L482&amp;""))="NO"),IF(ISNUMBER(Datos!L482),AND(OR(L$1005="",Datos!L482&gt;=L$1005),OR(L$1006="",Datos!L482&lt;=L$1006)),FALSE),TRUE))))</f>
        <v>0.0</v>
      </c>
      <c r="M482">
        <f>IF(Datos!M482="",0,IF(AND(M$1008&lt;&gt;"",Datos!M482=M$1008),0,IF(M$1004=0,0,1-CHOOSE(M$1004,IF(ISNUMBER(Datos!M482),AND(OR(M$1005="",Datos!M482&gt;=M$1005),OR(M$1006="",Datos!M482&lt;=M$1006)),FALSE),IF(ISNUMBER(Datos!M482),AND(Datos!M482=INT(Datos!M482),AND(OR(M$1005="",Datos!M482&gt;=M$1005),OR(M$1006="",Datos!M482&lt;=M$1006))),FALSE),OR(ISNUMBER(FIND(";"&amp;UPPER(TRIM(Datos!M482&amp;""))&amp;"=",M$1007)),ISNUMBER(FIND(";"&amp;UPPER(TRIM(Datos!M482&amp;""))&amp;";",M$1007))),OR(UPPER(TRIM(Datos!M482&amp;""))="SÍ",UPPER(TRIM(Datos!M482&amp;""))="SI",UPPER(TRIM(Datos!M482&amp;""))="NO"),IF(ISNUMBER(Datos!M482),AND(OR(M$1005="",Datos!M482&gt;=M$1005),OR(M$1006="",Datos!M482&lt;=M$1006)),FALSE),TRUE))))</f>
        <v>0.0</v>
      </c>
      <c r="N482">
        <f>IF(Datos!N482="",0,IF(AND(N$1008&lt;&gt;"",Datos!N482=N$1008),0,IF(N$1004=0,0,1-CHOOSE(N$1004,IF(ISNUMBER(Datos!N482),AND(OR(N$1005="",Datos!N482&gt;=N$1005),OR(N$1006="",Datos!N482&lt;=N$1006)),FALSE),IF(ISNUMBER(Datos!N482),AND(Datos!N482=INT(Datos!N482),AND(OR(N$1005="",Datos!N482&gt;=N$1005),OR(N$1006="",Datos!N482&lt;=N$1006))),FALSE),OR(ISNUMBER(FIND(";"&amp;UPPER(TRIM(Datos!N482&amp;""))&amp;"=",N$1007)),ISNUMBER(FIND(";"&amp;UPPER(TRIM(Datos!N482&amp;""))&amp;";",N$1007))),OR(UPPER(TRIM(Datos!N482&amp;""))="SÍ",UPPER(TRIM(Datos!N482&amp;""))="SI",UPPER(TRIM(Datos!N482&amp;""))="NO"),IF(ISNUMBER(Datos!N482),AND(OR(N$1005="",Datos!N482&gt;=N$1005),OR(N$1006="",Datos!N482&lt;=N$1006)),FALSE),TRUE))))</f>
        <v>0.0</v>
      </c>
      <c r="O482">
        <f>IF(Datos!O482="",0,IF(AND(O$1008&lt;&gt;"",Datos!O482=O$1008),0,IF(O$1004=0,0,1-CHOOSE(O$1004,IF(ISNUMBER(Datos!O482),AND(OR(O$1005="",Datos!O482&gt;=O$1005),OR(O$1006="",Datos!O482&lt;=O$1006)),FALSE),IF(ISNUMBER(Datos!O482),AND(Datos!O482=INT(Datos!O482),AND(OR(O$1005="",Datos!O482&gt;=O$1005),OR(O$1006="",Datos!O482&lt;=O$1006))),FALSE),OR(ISNUMBER(FIND(";"&amp;UPPER(TRIM(Datos!O482&amp;""))&amp;"=",O$1007)),ISNUMBER(FIND(";"&amp;UPPER(TRIM(Datos!O482&amp;""))&amp;";",O$1007))),OR(UPPER(TRIM(Datos!O482&amp;""))="SÍ",UPPER(TRIM(Datos!O482&amp;""))="SI",UPPER(TRIM(Datos!O482&amp;""))="NO"),IF(ISNUMBER(Datos!O482),AND(OR(O$1005="",Datos!O482&gt;=O$1005),OR(O$1006="",Datos!O482&lt;=O$1006)),FALSE),TRUE))))</f>
        <v>0.0</v>
      </c>
      <c r="P482">
        <f>IF(Datos!P482="",0,IF(AND(P$1008&lt;&gt;"",Datos!P482=P$1008),0,IF(P$1004=0,0,1-CHOOSE(P$1004,IF(ISNUMBER(Datos!P482),AND(OR(P$1005="",Datos!P482&gt;=P$1005),OR(P$1006="",Datos!P482&lt;=P$1006)),FALSE),IF(ISNUMBER(Datos!P482),AND(Datos!P482=INT(Datos!P482),AND(OR(P$1005="",Datos!P482&gt;=P$1005),OR(P$1006="",Datos!P482&lt;=P$1006))),FALSE),OR(ISNUMBER(FIND(";"&amp;UPPER(TRIM(Datos!P482&amp;""))&amp;"=",P$1007)),ISNUMBER(FIND(";"&amp;UPPER(TRIM(Datos!P482&amp;""))&amp;";",P$1007))),OR(UPPER(TRIM(Datos!P482&amp;""))="SÍ",UPPER(TRIM(Datos!P482&amp;""))="SI",UPPER(TRIM(Datos!P482&amp;""))="NO"),IF(ISNUMBER(Datos!P482),AND(OR(P$1005="",Datos!P482&gt;=P$1005),OR(P$1006="",Datos!P482&lt;=P$1006)),FALSE),TRUE))))</f>
        <v>0.0</v>
      </c>
      <c r="Q482">
        <f>IF(Datos!Q482="",0,IF(AND(Q$1008&lt;&gt;"",Datos!Q482=Q$1008),0,IF(Q$1004=0,0,1-CHOOSE(Q$1004,IF(ISNUMBER(Datos!Q482),AND(OR(Q$1005="",Datos!Q482&gt;=Q$1005),OR(Q$1006="",Datos!Q482&lt;=Q$1006)),FALSE),IF(ISNUMBER(Datos!Q482),AND(Datos!Q482=INT(Datos!Q482),AND(OR(Q$1005="",Datos!Q482&gt;=Q$1005),OR(Q$1006="",Datos!Q482&lt;=Q$1006))),FALSE),OR(ISNUMBER(FIND(";"&amp;UPPER(TRIM(Datos!Q482&amp;""))&amp;"=",Q$1007)),ISNUMBER(FIND(";"&amp;UPPER(TRIM(Datos!Q482&amp;""))&amp;";",Q$1007))),OR(UPPER(TRIM(Datos!Q482&amp;""))="SÍ",UPPER(TRIM(Datos!Q482&amp;""))="SI",UPPER(TRIM(Datos!Q482&amp;""))="NO"),IF(ISNUMBER(Datos!Q482),AND(OR(Q$1005="",Datos!Q482&gt;=Q$1005),OR(Q$1006="",Datos!Q482&lt;=Q$1006)),FALSE),TRUE))))</f>
        <v>0.0</v>
      </c>
      <c r="R482">
        <f>IF(Datos!R482="",0,IF(AND(R$1008&lt;&gt;"",Datos!R482=R$1008),0,IF(R$1004=0,0,1-CHOOSE(R$1004,IF(ISNUMBER(Datos!R482),AND(OR(R$1005="",Datos!R482&gt;=R$1005),OR(R$1006="",Datos!R482&lt;=R$1006)),FALSE),IF(ISNUMBER(Datos!R482),AND(Datos!R482=INT(Datos!R482),AND(OR(R$1005="",Datos!R482&gt;=R$1005),OR(R$1006="",Datos!R482&lt;=R$1006))),FALSE),OR(ISNUMBER(FIND(";"&amp;UPPER(TRIM(Datos!R482&amp;""))&amp;"=",R$1007)),ISNUMBER(FIND(";"&amp;UPPER(TRIM(Datos!R482&amp;""))&amp;";",R$1007))),OR(UPPER(TRIM(Datos!R482&amp;""))="SÍ",UPPER(TRIM(Datos!R482&amp;""))="SI",UPPER(TRIM(Datos!R482&amp;""))="NO"),IF(ISNUMBER(Datos!R482),AND(OR(R$1005="",Datos!R482&gt;=R$1005),OR(R$1006="",Datos!R482&lt;=R$1006)),FALSE),TRUE))))</f>
        <v>0.0</v>
      </c>
      <c r="S482">
        <f>IF(Datos!S482="",0,IF(AND(S$1008&lt;&gt;"",Datos!S482=S$1008),0,IF(S$1004=0,0,1-CHOOSE(S$1004,IF(ISNUMBER(Datos!S482),AND(OR(S$1005="",Datos!S482&gt;=S$1005),OR(S$1006="",Datos!S482&lt;=S$1006)),FALSE),IF(ISNUMBER(Datos!S482),AND(Datos!S482=INT(Datos!S482),AND(OR(S$1005="",Datos!S482&gt;=S$1005),OR(S$1006="",Datos!S482&lt;=S$1006))),FALSE),OR(ISNUMBER(FIND(";"&amp;UPPER(TRIM(Datos!S482&amp;""))&amp;"=",S$1007)),ISNUMBER(FIND(";"&amp;UPPER(TRIM(Datos!S482&amp;""))&amp;";",S$1007))),OR(UPPER(TRIM(Datos!S482&amp;""))="SÍ",UPPER(TRIM(Datos!S482&amp;""))="SI",UPPER(TRIM(Datos!S482&amp;""))="NO"),IF(ISNUMBER(Datos!S482),AND(OR(S$1005="",Datos!S482&gt;=S$1005),OR(S$1006="",Datos!S482&lt;=S$1006)),FALSE),TRUE))))</f>
        <v>0.0</v>
      </c>
      <c r="T482">
        <f>IF(Datos!T482="",0,IF(AND(T$1008&lt;&gt;"",Datos!T482=T$1008),0,IF(T$1004=0,0,1-CHOOSE(T$1004,IF(ISNUMBER(Datos!T482),AND(OR(T$1005="",Datos!T482&gt;=T$1005),OR(T$1006="",Datos!T482&lt;=T$1006)),FALSE),IF(ISNUMBER(Datos!T482),AND(Datos!T482=INT(Datos!T482),AND(OR(T$1005="",Datos!T482&gt;=T$1005),OR(T$1006="",Datos!T482&lt;=T$1006))),FALSE),OR(ISNUMBER(FIND(";"&amp;UPPER(TRIM(Datos!T482&amp;""))&amp;"=",T$1007)),ISNUMBER(FIND(";"&amp;UPPER(TRIM(Datos!T482&amp;""))&amp;";",T$1007))),OR(UPPER(TRIM(Datos!T482&amp;""))="SÍ",UPPER(TRIM(Datos!T482&amp;""))="SI",UPPER(TRIM(Datos!T482&amp;""))="NO"),IF(ISNUMBER(Datos!T482),AND(OR(T$1005="",Datos!T482&gt;=T$1005),OR(T$1006="",Datos!T482&lt;=T$1006)),FALSE),TRUE))))</f>
        <v>0.0</v>
      </c>
      <c r="U482">
        <f>IF(Datos!U482="",0,IF(AND(U$1008&lt;&gt;"",Datos!U482=U$1008),0,IF(U$1004=0,0,1-CHOOSE(U$1004,IF(ISNUMBER(Datos!U482),AND(OR(U$1005="",Datos!U482&gt;=U$1005),OR(U$1006="",Datos!U482&lt;=U$1006)),FALSE),IF(ISNUMBER(Datos!U482),AND(Datos!U482=INT(Datos!U482),AND(OR(U$1005="",Datos!U482&gt;=U$1005),OR(U$1006="",Datos!U482&lt;=U$1006))),FALSE),OR(ISNUMBER(FIND(";"&amp;UPPER(TRIM(Datos!U482&amp;""))&amp;"=",U$1007)),ISNUMBER(FIND(";"&amp;UPPER(TRIM(Datos!U482&amp;""))&amp;";",U$1007))),OR(UPPER(TRIM(Datos!U482&amp;""))="SÍ",UPPER(TRIM(Datos!U482&amp;""))="SI",UPPER(TRIM(Datos!U482&amp;""))="NO"),IF(ISNUMBER(Datos!U482),AND(OR(U$1005="",Datos!U482&gt;=U$1005),OR(U$1006="",Datos!U482&lt;=U$1006)),FALSE),TRUE))))</f>
        <v>0.0</v>
      </c>
      <c r="V482">
        <f>IF(Datos!V482="",0,IF(AND(V$1008&lt;&gt;"",Datos!V482=V$1008),0,IF(V$1004=0,0,1-CHOOSE(V$1004,IF(ISNUMBER(Datos!V482),AND(OR(V$1005="",Datos!V482&gt;=V$1005),OR(V$1006="",Datos!V482&lt;=V$1006)),FALSE),IF(ISNUMBER(Datos!V482),AND(Datos!V482=INT(Datos!V482),AND(OR(V$1005="",Datos!V482&gt;=V$1005),OR(V$1006="",Datos!V482&lt;=V$1006))),FALSE),OR(ISNUMBER(FIND(";"&amp;UPPER(TRIM(Datos!V482&amp;""))&amp;"=",V$1007)),ISNUMBER(FIND(";"&amp;UPPER(TRIM(Datos!V482&amp;""))&amp;";",V$1007))),OR(UPPER(TRIM(Datos!V482&amp;""))="SÍ",UPPER(TRIM(Datos!V482&amp;""))="SI",UPPER(TRIM(Datos!V482&amp;""))="NO"),IF(ISNUMBER(Datos!V482),AND(OR(V$1005="",Datos!V482&gt;=V$1005),OR(V$1006="",Datos!V482&lt;=V$1006)),FALSE),TRUE))))</f>
        <v>0.0</v>
      </c>
      <c r="W482">
        <f>IF(Datos!W482="",0,IF(AND(W$1008&lt;&gt;"",Datos!W482=W$1008),0,IF(W$1004=0,0,1-CHOOSE(W$1004,IF(ISNUMBER(Datos!W482),AND(OR(W$1005="",Datos!W482&gt;=W$1005),OR(W$1006="",Datos!W482&lt;=W$1006)),FALSE),IF(ISNUMBER(Datos!W482),AND(Datos!W482=INT(Datos!W482),AND(OR(W$1005="",Datos!W482&gt;=W$1005),OR(W$1006="",Datos!W482&lt;=W$1006))),FALSE),OR(ISNUMBER(FIND(";"&amp;UPPER(TRIM(Datos!W482&amp;""))&amp;"=",W$1007)),ISNUMBER(FIND(";"&amp;UPPER(TRIM(Datos!W482&amp;""))&amp;";",W$1007))),OR(UPPER(TRIM(Datos!W482&amp;""))="SÍ",UPPER(TRIM(Datos!W482&amp;""))="SI",UPPER(TRIM(Datos!W482&amp;""))="NO"),IF(ISNUMBER(Datos!W482),AND(OR(W$1005="",Datos!W482&gt;=W$1005),OR(W$1006="",Datos!W482&lt;=W$1006)),FALSE),TRUE))))</f>
        <v>0.0</v>
      </c>
      <c r="X482">
        <f>IF(Datos!X482="",0,IF(AND(X$1008&lt;&gt;"",Datos!X482=X$1008),0,IF(X$1004=0,0,1-CHOOSE(X$1004,IF(ISNUMBER(Datos!X482),AND(OR(X$1005="",Datos!X482&gt;=X$1005),OR(X$1006="",Datos!X482&lt;=X$1006)),FALSE),IF(ISNUMBER(Datos!X482),AND(Datos!X482=INT(Datos!X482),AND(OR(X$1005="",Datos!X482&gt;=X$1005),OR(X$1006="",Datos!X482&lt;=X$1006))),FALSE),OR(ISNUMBER(FIND(";"&amp;UPPER(TRIM(Datos!X482&amp;""))&amp;"=",X$1007)),ISNUMBER(FIND(";"&amp;UPPER(TRIM(Datos!X482&amp;""))&amp;";",X$1007))),OR(UPPER(TRIM(Datos!X482&amp;""))="SÍ",UPPER(TRIM(Datos!X482&amp;""))="SI",UPPER(TRIM(Datos!X482&amp;""))="NO"),IF(ISNUMBER(Datos!X482),AND(OR(X$1005="",Datos!X482&gt;=X$1005),OR(X$1006="",Datos!X482&lt;=X$1006)),FALSE),TRUE))))</f>
        <v>0.0</v>
      </c>
      <c r="Y482">
        <f>IF(Datos!Y482="",0,IF(AND(Y$1008&lt;&gt;"",Datos!Y482=Y$1008),0,IF(Y$1004=0,0,1-CHOOSE(Y$1004,IF(ISNUMBER(Datos!Y482),AND(OR(Y$1005="",Datos!Y482&gt;=Y$1005),OR(Y$1006="",Datos!Y482&lt;=Y$1006)),FALSE),IF(ISNUMBER(Datos!Y482),AND(Datos!Y482=INT(Datos!Y482),AND(OR(Y$1005="",Datos!Y482&gt;=Y$1005),OR(Y$1006="",Datos!Y482&lt;=Y$1006))),FALSE),OR(ISNUMBER(FIND(";"&amp;UPPER(TRIM(Datos!Y482&amp;""))&amp;"=",Y$1007)),ISNUMBER(FIND(";"&amp;UPPER(TRIM(Datos!Y482&amp;""))&amp;";",Y$1007))),OR(UPPER(TRIM(Datos!Y482&amp;""))="SÍ",UPPER(TRIM(Datos!Y482&amp;""))="SI",UPPER(TRIM(Datos!Y482&amp;""))="NO"),IF(ISNUMBER(Datos!Y482),AND(OR(Y$1005="",Datos!Y482&gt;=Y$1005),OR(Y$1006="",Datos!Y482&lt;=Y$1006)),FALSE),TRUE))))</f>
        <v>0.0</v>
      </c>
      <c r="Z482">
        <f>IF(Datos!Z482="",0,IF(AND(Z$1008&lt;&gt;"",Datos!Z482=Z$1008),0,IF(Z$1004=0,0,1-CHOOSE(Z$1004,IF(ISNUMBER(Datos!Z482),AND(OR(Z$1005="",Datos!Z482&gt;=Z$1005),OR(Z$1006="",Datos!Z482&lt;=Z$1006)),FALSE),IF(ISNUMBER(Datos!Z482),AND(Datos!Z482=INT(Datos!Z482),AND(OR(Z$1005="",Datos!Z482&gt;=Z$1005),OR(Z$1006="",Datos!Z482&lt;=Z$1006))),FALSE),OR(ISNUMBER(FIND(";"&amp;UPPER(TRIM(Datos!Z482&amp;""))&amp;"=",Z$1007)),ISNUMBER(FIND(";"&amp;UPPER(TRIM(Datos!Z482&amp;""))&amp;";",Z$1007))),OR(UPPER(TRIM(Datos!Z482&amp;""))="SÍ",UPPER(TRIM(Datos!Z482&amp;""))="SI",UPPER(TRIM(Datos!Z482&amp;""))="NO"),IF(ISNUMBER(Datos!Z482),AND(OR(Z$1005="",Datos!Z482&gt;=Z$1005),OR(Z$1006="",Datos!Z482&lt;=Z$1006)),FALSE),TRUE))))</f>
        <v>0.0</v>
      </c>
      <c r="AA482">
        <f>IF(Datos!AA482="",0,IF(AND(AA$1008&lt;&gt;"",Datos!AA482=AA$1008),0,IF(AA$1004=0,0,1-CHOOSE(AA$1004,IF(ISNUMBER(Datos!AA482),AND(OR(AA$1005="",Datos!AA482&gt;=AA$1005),OR(AA$1006="",Datos!AA482&lt;=AA$1006)),FALSE),IF(ISNUMBER(Datos!AA482),AND(Datos!AA482=INT(Datos!AA482),AND(OR(AA$1005="",Datos!AA482&gt;=AA$1005),OR(AA$1006="",Datos!AA482&lt;=AA$1006))),FALSE),OR(ISNUMBER(FIND(";"&amp;UPPER(TRIM(Datos!AA482&amp;""))&amp;"=",AA$1007)),ISNUMBER(FIND(";"&amp;UPPER(TRIM(Datos!AA482&amp;""))&amp;";",AA$1007))),OR(UPPER(TRIM(Datos!AA482&amp;""))="SÍ",UPPER(TRIM(Datos!AA482&amp;""))="SI",UPPER(TRIM(Datos!AA482&amp;""))="NO"),IF(ISNUMBER(Datos!AA482),AND(OR(AA$1005="",Datos!AA482&gt;=AA$1005),OR(AA$1006="",Datos!AA482&lt;=AA$1006)),FALSE),TRUE))))</f>
        <v>0.0</v>
      </c>
      <c r="AB482">
        <f>IF(Datos!AB482="",0,IF(AND(AB$1008&lt;&gt;"",Datos!AB482=AB$1008),0,IF(AB$1004=0,0,1-CHOOSE(AB$1004,IF(ISNUMBER(Datos!AB482),AND(OR(AB$1005="",Datos!AB482&gt;=AB$1005),OR(AB$1006="",Datos!AB482&lt;=AB$1006)),FALSE),IF(ISNUMBER(Datos!AB482),AND(Datos!AB482=INT(Datos!AB482),AND(OR(AB$1005="",Datos!AB482&gt;=AB$1005),OR(AB$1006="",Datos!AB482&lt;=AB$1006))),FALSE),OR(ISNUMBER(FIND(";"&amp;UPPER(TRIM(Datos!AB482&amp;""))&amp;"=",AB$1007)),ISNUMBER(FIND(";"&amp;UPPER(TRIM(Datos!AB482&amp;""))&amp;";",AB$1007))),OR(UPPER(TRIM(Datos!AB482&amp;""))="SÍ",UPPER(TRIM(Datos!AB482&amp;""))="SI",UPPER(TRIM(Datos!AB482&amp;""))="NO"),IF(ISNUMBER(Datos!AB482),AND(OR(AB$1005="",Datos!AB482&gt;=AB$1005),OR(AB$1006="",Datos!AB482&lt;=AB$1006)),FALSE),TRUE))))</f>
        <v>0.0</v>
      </c>
      <c r="AC482">
        <f>IF(Datos!AC482="",0,IF(AND(AC$1008&lt;&gt;"",Datos!AC482=AC$1008),0,IF(AC$1004=0,0,1-CHOOSE(AC$1004,IF(ISNUMBER(Datos!AC482),AND(OR(AC$1005="",Datos!AC482&gt;=AC$1005),OR(AC$1006="",Datos!AC482&lt;=AC$1006)),FALSE),IF(ISNUMBER(Datos!AC482),AND(Datos!AC482=INT(Datos!AC482),AND(OR(AC$1005="",Datos!AC482&gt;=AC$1005),OR(AC$1006="",Datos!AC482&lt;=AC$1006))),FALSE),OR(ISNUMBER(FIND(";"&amp;UPPER(TRIM(Datos!AC482&amp;""))&amp;"=",AC$1007)),ISNUMBER(FIND(";"&amp;UPPER(TRIM(Datos!AC482&amp;""))&amp;";",AC$1007))),OR(UPPER(TRIM(Datos!AC482&amp;""))="SÍ",UPPER(TRIM(Datos!AC482&amp;""))="SI",UPPER(TRIM(Datos!AC482&amp;""))="NO"),IF(ISNUMBER(Datos!AC482),AND(OR(AC$1005="",Datos!AC482&gt;=AC$1005),OR(AC$1006="",Datos!AC482&lt;=AC$1006)),FALSE),TRUE))))</f>
        <v>0.0</v>
      </c>
      <c r="AD482">
        <f>IF(Datos!AD482="",0,IF(AND(AD$1008&lt;&gt;"",Datos!AD482=AD$1008),0,IF(AD$1004=0,0,1-CHOOSE(AD$1004,IF(ISNUMBER(Datos!AD482),AND(OR(AD$1005="",Datos!AD482&gt;=AD$1005),OR(AD$1006="",Datos!AD482&lt;=AD$1006)),FALSE),IF(ISNUMBER(Datos!AD482),AND(Datos!AD482=INT(Datos!AD482),AND(OR(AD$1005="",Datos!AD482&gt;=AD$1005),OR(AD$1006="",Datos!AD482&lt;=AD$1006))),FALSE),OR(ISNUMBER(FIND(";"&amp;UPPER(TRIM(Datos!AD482&amp;""))&amp;"=",AD$1007)),ISNUMBER(FIND(";"&amp;UPPER(TRIM(Datos!AD482&amp;""))&amp;";",AD$1007))),OR(UPPER(TRIM(Datos!AD482&amp;""))="SÍ",UPPER(TRIM(Datos!AD482&amp;""))="SI",UPPER(TRIM(Datos!AD482&amp;""))="NO"),IF(ISNUMBER(Datos!AD482),AND(OR(AD$1005="",Datos!AD482&gt;=AD$1005),OR(AD$1006="",Datos!AD482&lt;=AD$1006)),FALSE),TRUE))))</f>
        <v>0.0</v>
      </c>
      <c r="AE482">
        <f>IF(Datos!AE482="",0,IF(AND(AE$1008&lt;&gt;"",Datos!AE482=AE$1008),0,IF(AE$1004=0,0,1-CHOOSE(AE$1004,IF(ISNUMBER(Datos!AE482),AND(OR(AE$1005="",Datos!AE482&gt;=AE$1005),OR(AE$1006="",Datos!AE482&lt;=AE$1006)),FALSE),IF(ISNUMBER(Datos!AE482),AND(Datos!AE482=INT(Datos!AE482),AND(OR(AE$1005="",Datos!AE482&gt;=AE$1005),OR(AE$1006="",Datos!AE482&lt;=AE$1006))),FALSE),OR(ISNUMBER(FIND(";"&amp;UPPER(TRIM(Datos!AE482&amp;""))&amp;"=",AE$1007)),ISNUMBER(FIND(";"&amp;UPPER(TRIM(Datos!AE482&amp;""))&amp;";",AE$1007))),OR(UPPER(TRIM(Datos!AE482&amp;""))="SÍ",UPPER(TRIM(Datos!AE482&amp;""))="SI",UPPER(TRIM(Datos!AE482&amp;""))="NO"),IF(ISNUMBER(Datos!AE482),AND(OR(AE$1005="",Datos!AE482&gt;=AE$1005),OR(AE$1006="",Datos!AE482&lt;=AE$1006)),FALSE),TRUE))))</f>
        <v>0.0</v>
      </c>
    </row>
    <row r="483" spans="2:31">
      <c r="B483">
        <f>IF(Datos!B483="",0,IF(AND(B$1008&lt;&gt;"",Datos!B483=B$1008),0,IF(B$1004=0,0,1-CHOOSE(B$1004,IF(ISNUMBER(Datos!B483),AND(OR(B$1005="",Datos!B483&gt;=B$1005),OR(B$1006="",Datos!B483&lt;=B$1006)),FALSE),IF(ISNUMBER(Datos!B483),AND(Datos!B483=INT(Datos!B483),AND(OR(B$1005="",Datos!B483&gt;=B$1005),OR(B$1006="",Datos!B483&lt;=B$1006))),FALSE),OR(ISNUMBER(FIND(";"&amp;UPPER(TRIM(Datos!B483&amp;""))&amp;"=",B$1007)),ISNUMBER(FIND(";"&amp;UPPER(TRIM(Datos!B483&amp;""))&amp;";",B$1007))),OR(UPPER(TRIM(Datos!B483&amp;""))="SÍ",UPPER(TRIM(Datos!B483&amp;""))="SI",UPPER(TRIM(Datos!B483&amp;""))="NO"),IF(ISNUMBER(Datos!B483),AND(OR(B$1005="",Datos!B483&gt;=B$1005),OR(B$1006="",Datos!B483&lt;=B$1006)),FALSE),TRUE))))</f>
        <v>0.0</v>
      </c>
      <c r="C483">
        <f>IF(Datos!C483="",0,IF(AND(C$1008&lt;&gt;"",Datos!C483=C$1008),0,IF(C$1004=0,0,1-CHOOSE(C$1004,IF(ISNUMBER(Datos!C483),AND(OR(C$1005="",Datos!C483&gt;=C$1005),OR(C$1006="",Datos!C483&lt;=C$1006)),FALSE),IF(ISNUMBER(Datos!C483),AND(Datos!C483=INT(Datos!C483),AND(OR(C$1005="",Datos!C483&gt;=C$1005),OR(C$1006="",Datos!C483&lt;=C$1006))),FALSE),OR(ISNUMBER(FIND(";"&amp;UPPER(TRIM(Datos!C483&amp;""))&amp;"=",C$1007)),ISNUMBER(FIND(";"&amp;UPPER(TRIM(Datos!C483&amp;""))&amp;";",C$1007))),OR(UPPER(TRIM(Datos!C483&amp;""))="SÍ",UPPER(TRIM(Datos!C483&amp;""))="SI",UPPER(TRIM(Datos!C483&amp;""))="NO"),IF(ISNUMBER(Datos!C483),AND(OR(C$1005="",Datos!C483&gt;=C$1005),OR(C$1006="",Datos!C483&lt;=C$1006)),FALSE),TRUE))))</f>
        <v>0.0</v>
      </c>
      <c r="D483">
        <f>IF(Datos!D483="",0,IF(AND(D$1008&lt;&gt;"",Datos!D483=D$1008),0,IF(D$1004=0,0,1-CHOOSE(D$1004,IF(ISNUMBER(Datos!D483),AND(OR(D$1005="",Datos!D483&gt;=D$1005),OR(D$1006="",Datos!D483&lt;=D$1006)),FALSE),IF(ISNUMBER(Datos!D483),AND(Datos!D483=INT(Datos!D483),AND(OR(D$1005="",Datos!D483&gt;=D$1005),OR(D$1006="",Datos!D483&lt;=D$1006))),FALSE),OR(ISNUMBER(FIND(";"&amp;UPPER(TRIM(Datos!D483&amp;""))&amp;"=",D$1007)),ISNUMBER(FIND(";"&amp;UPPER(TRIM(Datos!D483&amp;""))&amp;";",D$1007))),OR(UPPER(TRIM(Datos!D483&amp;""))="SÍ",UPPER(TRIM(Datos!D483&amp;""))="SI",UPPER(TRIM(Datos!D483&amp;""))="NO"),IF(ISNUMBER(Datos!D483),AND(OR(D$1005="",Datos!D483&gt;=D$1005),OR(D$1006="",Datos!D483&lt;=D$1006)),FALSE),TRUE))))</f>
        <v>0.0</v>
      </c>
      <c r="E483">
        <f>IF(Datos!E483="",0,IF(AND(E$1008&lt;&gt;"",Datos!E483=E$1008),0,IF(E$1004=0,0,1-CHOOSE(E$1004,IF(ISNUMBER(Datos!E483),AND(OR(E$1005="",Datos!E483&gt;=E$1005),OR(E$1006="",Datos!E483&lt;=E$1006)),FALSE),IF(ISNUMBER(Datos!E483),AND(Datos!E483=INT(Datos!E483),AND(OR(E$1005="",Datos!E483&gt;=E$1005),OR(E$1006="",Datos!E483&lt;=E$1006))),FALSE),OR(ISNUMBER(FIND(";"&amp;UPPER(TRIM(Datos!E483&amp;""))&amp;"=",E$1007)),ISNUMBER(FIND(";"&amp;UPPER(TRIM(Datos!E483&amp;""))&amp;";",E$1007))),OR(UPPER(TRIM(Datos!E483&amp;""))="SÍ",UPPER(TRIM(Datos!E483&amp;""))="SI",UPPER(TRIM(Datos!E483&amp;""))="NO"),IF(ISNUMBER(Datos!E483),AND(OR(E$1005="",Datos!E483&gt;=E$1005),OR(E$1006="",Datos!E483&lt;=E$1006)),FALSE),TRUE))))</f>
        <v>0.0</v>
      </c>
      <c r="F483">
        <f>IF(Datos!F483="",0,IF(AND(F$1008&lt;&gt;"",Datos!F483=F$1008),0,IF(F$1004=0,0,1-CHOOSE(F$1004,IF(ISNUMBER(Datos!F483),AND(OR(F$1005="",Datos!F483&gt;=F$1005),OR(F$1006="",Datos!F483&lt;=F$1006)),FALSE),IF(ISNUMBER(Datos!F483),AND(Datos!F483=INT(Datos!F483),AND(OR(F$1005="",Datos!F483&gt;=F$1005),OR(F$1006="",Datos!F483&lt;=F$1006))),FALSE),OR(ISNUMBER(FIND(";"&amp;UPPER(TRIM(Datos!F483&amp;""))&amp;"=",F$1007)),ISNUMBER(FIND(";"&amp;UPPER(TRIM(Datos!F483&amp;""))&amp;";",F$1007))),OR(UPPER(TRIM(Datos!F483&amp;""))="SÍ",UPPER(TRIM(Datos!F483&amp;""))="SI",UPPER(TRIM(Datos!F483&amp;""))="NO"),IF(ISNUMBER(Datos!F483),AND(OR(F$1005="",Datos!F483&gt;=F$1005),OR(F$1006="",Datos!F483&lt;=F$1006)),FALSE),TRUE))))</f>
        <v>0.0</v>
      </c>
      <c r="G483">
        <f>IF(Datos!G483="",0,IF(AND(G$1008&lt;&gt;"",Datos!G483=G$1008),0,IF(G$1004=0,0,1-CHOOSE(G$1004,IF(ISNUMBER(Datos!G483),AND(OR(G$1005="",Datos!G483&gt;=G$1005),OR(G$1006="",Datos!G483&lt;=G$1006)),FALSE),IF(ISNUMBER(Datos!G483),AND(Datos!G483=INT(Datos!G483),AND(OR(G$1005="",Datos!G483&gt;=G$1005),OR(G$1006="",Datos!G483&lt;=G$1006))),FALSE),OR(ISNUMBER(FIND(";"&amp;UPPER(TRIM(Datos!G483&amp;""))&amp;"=",G$1007)),ISNUMBER(FIND(";"&amp;UPPER(TRIM(Datos!G483&amp;""))&amp;";",G$1007))),OR(UPPER(TRIM(Datos!G483&amp;""))="SÍ",UPPER(TRIM(Datos!G483&amp;""))="SI",UPPER(TRIM(Datos!G483&amp;""))="NO"),IF(ISNUMBER(Datos!G483),AND(OR(G$1005="",Datos!G483&gt;=G$1005),OR(G$1006="",Datos!G483&lt;=G$1006)),FALSE),TRUE))))</f>
        <v>0.0</v>
      </c>
      <c r="H483">
        <f>IF(Datos!H483="",0,IF(AND(H$1008&lt;&gt;"",Datos!H483=H$1008),0,IF(H$1004=0,0,1-CHOOSE(H$1004,IF(ISNUMBER(Datos!H483),AND(OR(H$1005="",Datos!H483&gt;=H$1005),OR(H$1006="",Datos!H483&lt;=H$1006)),FALSE),IF(ISNUMBER(Datos!H483),AND(Datos!H483=INT(Datos!H483),AND(OR(H$1005="",Datos!H483&gt;=H$1005),OR(H$1006="",Datos!H483&lt;=H$1006))),FALSE),OR(ISNUMBER(FIND(";"&amp;UPPER(TRIM(Datos!H483&amp;""))&amp;"=",H$1007)),ISNUMBER(FIND(";"&amp;UPPER(TRIM(Datos!H483&amp;""))&amp;";",H$1007))),OR(UPPER(TRIM(Datos!H483&amp;""))="SÍ",UPPER(TRIM(Datos!H483&amp;""))="SI",UPPER(TRIM(Datos!H483&amp;""))="NO"),IF(ISNUMBER(Datos!H483),AND(OR(H$1005="",Datos!H483&gt;=H$1005),OR(H$1006="",Datos!H483&lt;=H$1006)),FALSE),TRUE))))</f>
        <v>0.0</v>
      </c>
      <c r="I483">
        <f>IF(Datos!I483="",0,IF(AND(I$1008&lt;&gt;"",Datos!I483=I$1008),0,IF(I$1004=0,0,1-CHOOSE(I$1004,IF(ISNUMBER(Datos!I483),AND(OR(I$1005="",Datos!I483&gt;=I$1005),OR(I$1006="",Datos!I483&lt;=I$1006)),FALSE),IF(ISNUMBER(Datos!I483),AND(Datos!I483=INT(Datos!I483),AND(OR(I$1005="",Datos!I483&gt;=I$1005),OR(I$1006="",Datos!I483&lt;=I$1006))),FALSE),OR(ISNUMBER(FIND(";"&amp;UPPER(TRIM(Datos!I483&amp;""))&amp;"=",I$1007)),ISNUMBER(FIND(";"&amp;UPPER(TRIM(Datos!I483&amp;""))&amp;";",I$1007))),OR(UPPER(TRIM(Datos!I483&amp;""))="SÍ",UPPER(TRIM(Datos!I483&amp;""))="SI",UPPER(TRIM(Datos!I483&amp;""))="NO"),IF(ISNUMBER(Datos!I483),AND(OR(I$1005="",Datos!I483&gt;=I$1005),OR(I$1006="",Datos!I483&lt;=I$1006)),FALSE),TRUE))))</f>
        <v>0.0</v>
      </c>
      <c r="J483">
        <f>IF(Datos!J483="",0,IF(AND(J$1008&lt;&gt;"",Datos!J483=J$1008),0,IF(J$1004=0,0,1-CHOOSE(J$1004,IF(ISNUMBER(Datos!J483),AND(OR(J$1005="",Datos!J483&gt;=J$1005),OR(J$1006="",Datos!J483&lt;=J$1006)),FALSE),IF(ISNUMBER(Datos!J483),AND(Datos!J483=INT(Datos!J483),AND(OR(J$1005="",Datos!J483&gt;=J$1005),OR(J$1006="",Datos!J483&lt;=J$1006))),FALSE),OR(ISNUMBER(FIND(";"&amp;UPPER(TRIM(Datos!J483&amp;""))&amp;"=",J$1007)),ISNUMBER(FIND(";"&amp;UPPER(TRIM(Datos!J483&amp;""))&amp;";",J$1007))),OR(UPPER(TRIM(Datos!J483&amp;""))="SÍ",UPPER(TRIM(Datos!J483&amp;""))="SI",UPPER(TRIM(Datos!J483&amp;""))="NO"),IF(ISNUMBER(Datos!J483),AND(OR(J$1005="",Datos!J483&gt;=J$1005),OR(J$1006="",Datos!J483&lt;=J$1006)),FALSE),TRUE))))</f>
        <v>0.0</v>
      </c>
      <c r="K483">
        <f>IF(Datos!K483="",0,IF(AND(K$1008&lt;&gt;"",Datos!K483=K$1008),0,IF(K$1004=0,0,1-CHOOSE(K$1004,IF(ISNUMBER(Datos!K483),AND(OR(K$1005="",Datos!K483&gt;=K$1005),OR(K$1006="",Datos!K483&lt;=K$1006)),FALSE),IF(ISNUMBER(Datos!K483),AND(Datos!K483=INT(Datos!K483),AND(OR(K$1005="",Datos!K483&gt;=K$1005),OR(K$1006="",Datos!K483&lt;=K$1006))),FALSE),OR(ISNUMBER(FIND(";"&amp;UPPER(TRIM(Datos!K483&amp;""))&amp;"=",K$1007)),ISNUMBER(FIND(";"&amp;UPPER(TRIM(Datos!K483&amp;""))&amp;";",K$1007))),OR(UPPER(TRIM(Datos!K483&amp;""))="SÍ",UPPER(TRIM(Datos!K483&amp;""))="SI",UPPER(TRIM(Datos!K483&amp;""))="NO"),IF(ISNUMBER(Datos!K483),AND(OR(K$1005="",Datos!K483&gt;=K$1005),OR(K$1006="",Datos!K483&lt;=K$1006)),FALSE),TRUE))))</f>
        <v>0.0</v>
      </c>
      <c r="L483">
        <f>IF(Datos!L483="",0,IF(AND(L$1008&lt;&gt;"",Datos!L483=L$1008),0,IF(L$1004=0,0,1-CHOOSE(L$1004,IF(ISNUMBER(Datos!L483),AND(OR(L$1005="",Datos!L483&gt;=L$1005),OR(L$1006="",Datos!L483&lt;=L$1006)),FALSE),IF(ISNUMBER(Datos!L483),AND(Datos!L483=INT(Datos!L483),AND(OR(L$1005="",Datos!L483&gt;=L$1005),OR(L$1006="",Datos!L483&lt;=L$1006))),FALSE),OR(ISNUMBER(FIND(";"&amp;UPPER(TRIM(Datos!L483&amp;""))&amp;"=",L$1007)),ISNUMBER(FIND(";"&amp;UPPER(TRIM(Datos!L483&amp;""))&amp;";",L$1007))),OR(UPPER(TRIM(Datos!L483&amp;""))="SÍ",UPPER(TRIM(Datos!L483&amp;""))="SI",UPPER(TRIM(Datos!L483&amp;""))="NO"),IF(ISNUMBER(Datos!L483),AND(OR(L$1005="",Datos!L483&gt;=L$1005),OR(L$1006="",Datos!L483&lt;=L$1006)),FALSE),TRUE))))</f>
        <v>0.0</v>
      </c>
      <c r="M483">
        <f>IF(Datos!M483="",0,IF(AND(M$1008&lt;&gt;"",Datos!M483=M$1008),0,IF(M$1004=0,0,1-CHOOSE(M$1004,IF(ISNUMBER(Datos!M483),AND(OR(M$1005="",Datos!M483&gt;=M$1005),OR(M$1006="",Datos!M483&lt;=M$1006)),FALSE),IF(ISNUMBER(Datos!M483),AND(Datos!M483=INT(Datos!M483),AND(OR(M$1005="",Datos!M483&gt;=M$1005),OR(M$1006="",Datos!M483&lt;=M$1006))),FALSE),OR(ISNUMBER(FIND(";"&amp;UPPER(TRIM(Datos!M483&amp;""))&amp;"=",M$1007)),ISNUMBER(FIND(";"&amp;UPPER(TRIM(Datos!M483&amp;""))&amp;";",M$1007))),OR(UPPER(TRIM(Datos!M483&amp;""))="SÍ",UPPER(TRIM(Datos!M483&amp;""))="SI",UPPER(TRIM(Datos!M483&amp;""))="NO"),IF(ISNUMBER(Datos!M483),AND(OR(M$1005="",Datos!M483&gt;=M$1005),OR(M$1006="",Datos!M483&lt;=M$1006)),FALSE),TRUE))))</f>
        <v>0.0</v>
      </c>
      <c r="N483">
        <f>IF(Datos!N483="",0,IF(AND(N$1008&lt;&gt;"",Datos!N483=N$1008),0,IF(N$1004=0,0,1-CHOOSE(N$1004,IF(ISNUMBER(Datos!N483),AND(OR(N$1005="",Datos!N483&gt;=N$1005),OR(N$1006="",Datos!N483&lt;=N$1006)),FALSE),IF(ISNUMBER(Datos!N483),AND(Datos!N483=INT(Datos!N483),AND(OR(N$1005="",Datos!N483&gt;=N$1005),OR(N$1006="",Datos!N483&lt;=N$1006))),FALSE),OR(ISNUMBER(FIND(";"&amp;UPPER(TRIM(Datos!N483&amp;""))&amp;"=",N$1007)),ISNUMBER(FIND(";"&amp;UPPER(TRIM(Datos!N483&amp;""))&amp;";",N$1007))),OR(UPPER(TRIM(Datos!N483&amp;""))="SÍ",UPPER(TRIM(Datos!N483&amp;""))="SI",UPPER(TRIM(Datos!N483&amp;""))="NO"),IF(ISNUMBER(Datos!N483),AND(OR(N$1005="",Datos!N483&gt;=N$1005),OR(N$1006="",Datos!N483&lt;=N$1006)),FALSE),TRUE))))</f>
        <v>0.0</v>
      </c>
      <c r="O483">
        <f>IF(Datos!O483="",0,IF(AND(O$1008&lt;&gt;"",Datos!O483=O$1008),0,IF(O$1004=0,0,1-CHOOSE(O$1004,IF(ISNUMBER(Datos!O483),AND(OR(O$1005="",Datos!O483&gt;=O$1005),OR(O$1006="",Datos!O483&lt;=O$1006)),FALSE),IF(ISNUMBER(Datos!O483),AND(Datos!O483=INT(Datos!O483),AND(OR(O$1005="",Datos!O483&gt;=O$1005),OR(O$1006="",Datos!O483&lt;=O$1006))),FALSE),OR(ISNUMBER(FIND(";"&amp;UPPER(TRIM(Datos!O483&amp;""))&amp;"=",O$1007)),ISNUMBER(FIND(";"&amp;UPPER(TRIM(Datos!O483&amp;""))&amp;";",O$1007))),OR(UPPER(TRIM(Datos!O483&amp;""))="SÍ",UPPER(TRIM(Datos!O483&amp;""))="SI",UPPER(TRIM(Datos!O483&amp;""))="NO"),IF(ISNUMBER(Datos!O483),AND(OR(O$1005="",Datos!O483&gt;=O$1005),OR(O$1006="",Datos!O483&lt;=O$1006)),FALSE),TRUE))))</f>
        <v>0.0</v>
      </c>
      <c r="P483">
        <f>IF(Datos!P483="",0,IF(AND(P$1008&lt;&gt;"",Datos!P483=P$1008),0,IF(P$1004=0,0,1-CHOOSE(P$1004,IF(ISNUMBER(Datos!P483),AND(OR(P$1005="",Datos!P483&gt;=P$1005),OR(P$1006="",Datos!P483&lt;=P$1006)),FALSE),IF(ISNUMBER(Datos!P483),AND(Datos!P483=INT(Datos!P483),AND(OR(P$1005="",Datos!P483&gt;=P$1005),OR(P$1006="",Datos!P483&lt;=P$1006))),FALSE),OR(ISNUMBER(FIND(";"&amp;UPPER(TRIM(Datos!P483&amp;""))&amp;"=",P$1007)),ISNUMBER(FIND(";"&amp;UPPER(TRIM(Datos!P483&amp;""))&amp;";",P$1007))),OR(UPPER(TRIM(Datos!P483&amp;""))="SÍ",UPPER(TRIM(Datos!P483&amp;""))="SI",UPPER(TRIM(Datos!P483&amp;""))="NO"),IF(ISNUMBER(Datos!P483),AND(OR(P$1005="",Datos!P483&gt;=P$1005),OR(P$1006="",Datos!P483&lt;=P$1006)),FALSE),TRUE))))</f>
        <v>0.0</v>
      </c>
      <c r="Q483">
        <f>IF(Datos!Q483="",0,IF(AND(Q$1008&lt;&gt;"",Datos!Q483=Q$1008),0,IF(Q$1004=0,0,1-CHOOSE(Q$1004,IF(ISNUMBER(Datos!Q483),AND(OR(Q$1005="",Datos!Q483&gt;=Q$1005),OR(Q$1006="",Datos!Q483&lt;=Q$1006)),FALSE),IF(ISNUMBER(Datos!Q483),AND(Datos!Q483=INT(Datos!Q483),AND(OR(Q$1005="",Datos!Q483&gt;=Q$1005),OR(Q$1006="",Datos!Q483&lt;=Q$1006))),FALSE),OR(ISNUMBER(FIND(";"&amp;UPPER(TRIM(Datos!Q483&amp;""))&amp;"=",Q$1007)),ISNUMBER(FIND(";"&amp;UPPER(TRIM(Datos!Q483&amp;""))&amp;";",Q$1007))),OR(UPPER(TRIM(Datos!Q483&amp;""))="SÍ",UPPER(TRIM(Datos!Q483&amp;""))="SI",UPPER(TRIM(Datos!Q483&amp;""))="NO"),IF(ISNUMBER(Datos!Q483),AND(OR(Q$1005="",Datos!Q483&gt;=Q$1005),OR(Q$1006="",Datos!Q483&lt;=Q$1006)),FALSE),TRUE))))</f>
        <v>0.0</v>
      </c>
      <c r="R483">
        <f>IF(Datos!R483="",0,IF(AND(R$1008&lt;&gt;"",Datos!R483=R$1008),0,IF(R$1004=0,0,1-CHOOSE(R$1004,IF(ISNUMBER(Datos!R483),AND(OR(R$1005="",Datos!R483&gt;=R$1005),OR(R$1006="",Datos!R483&lt;=R$1006)),FALSE),IF(ISNUMBER(Datos!R483),AND(Datos!R483=INT(Datos!R483),AND(OR(R$1005="",Datos!R483&gt;=R$1005),OR(R$1006="",Datos!R483&lt;=R$1006))),FALSE),OR(ISNUMBER(FIND(";"&amp;UPPER(TRIM(Datos!R483&amp;""))&amp;"=",R$1007)),ISNUMBER(FIND(";"&amp;UPPER(TRIM(Datos!R483&amp;""))&amp;";",R$1007))),OR(UPPER(TRIM(Datos!R483&amp;""))="SÍ",UPPER(TRIM(Datos!R483&amp;""))="SI",UPPER(TRIM(Datos!R483&amp;""))="NO"),IF(ISNUMBER(Datos!R483),AND(OR(R$1005="",Datos!R483&gt;=R$1005),OR(R$1006="",Datos!R483&lt;=R$1006)),FALSE),TRUE))))</f>
        <v>0.0</v>
      </c>
      <c r="S483">
        <f>IF(Datos!S483="",0,IF(AND(S$1008&lt;&gt;"",Datos!S483=S$1008),0,IF(S$1004=0,0,1-CHOOSE(S$1004,IF(ISNUMBER(Datos!S483),AND(OR(S$1005="",Datos!S483&gt;=S$1005),OR(S$1006="",Datos!S483&lt;=S$1006)),FALSE),IF(ISNUMBER(Datos!S483),AND(Datos!S483=INT(Datos!S483),AND(OR(S$1005="",Datos!S483&gt;=S$1005),OR(S$1006="",Datos!S483&lt;=S$1006))),FALSE),OR(ISNUMBER(FIND(";"&amp;UPPER(TRIM(Datos!S483&amp;""))&amp;"=",S$1007)),ISNUMBER(FIND(";"&amp;UPPER(TRIM(Datos!S483&amp;""))&amp;";",S$1007))),OR(UPPER(TRIM(Datos!S483&amp;""))="SÍ",UPPER(TRIM(Datos!S483&amp;""))="SI",UPPER(TRIM(Datos!S483&amp;""))="NO"),IF(ISNUMBER(Datos!S483),AND(OR(S$1005="",Datos!S483&gt;=S$1005),OR(S$1006="",Datos!S483&lt;=S$1006)),FALSE),TRUE))))</f>
        <v>0.0</v>
      </c>
      <c r="T483">
        <f>IF(Datos!T483="",0,IF(AND(T$1008&lt;&gt;"",Datos!T483=T$1008),0,IF(T$1004=0,0,1-CHOOSE(T$1004,IF(ISNUMBER(Datos!T483),AND(OR(T$1005="",Datos!T483&gt;=T$1005),OR(T$1006="",Datos!T483&lt;=T$1006)),FALSE),IF(ISNUMBER(Datos!T483),AND(Datos!T483=INT(Datos!T483),AND(OR(T$1005="",Datos!T483&gt;=T$1005),OR(T$1006="",Datos!T483&lt;=T$1006))),FALSE),OR(ISNUMBER(FIND(";"&amp;UPPER(TRIM(Datos!T483&amp;""))&amp;"=",T$1007)),ISNUMBER(FIND(";"&amp;UPPER(TRIM(Datos!T483&amp;""))&amp;";",T$1007))),OR(UPPER(TRIM(Datos!T483&amp;""))="SÍ",UPPER(TRIM(Datos!T483&amp;""))="SI",UPPER(TRIM(Datos!T483&amp;""))="NO"),IF(ISNUMBER(Datos!T483),AND(OR(T$1005="",Datos!T483&gt;=T$1005),OR(T$1006="",Datos!T483&lt;=T$1006)),FALSE),TRUE))))</f>
        <v>0.0</v>
      </c>
      <c r="U483">
        <f>IF(Datos!U483="",0,IF(AND(U$1008&lt;&gt;"",Datos!U483=U$1008),0,IF(U$1004=0,0,1-CHOOSE(U$1004,IF(ISNUMBER(Datos!U483),AND(OR(U$1005="",Datos!U483&gt;=U$1005),OR(U$1006="",Datos!U483&lt;=U$1006)),FALSE),IF(ISNUMBER(Datos!U483),AND(Datos!U483=INT(Datos!U483),AND(OR(U$1005="",Datos!U483&gt;=U$1005),OR(U$1006="",Datos!U483&lt;=U$1006))),FALSE),OR(ISNUMBER(FIND(";"&amp;UPPER(TRIM(Datos!U483&amp;""))&amp;"=",U$1007)),ISNUMBER(FIND(";"&amp;UPPER(TRIM(Datos!U483&amp;""))&amp;";",U$1007))),OR(UPPER(TRIM(Datos!U483&amp;""))="SÍ",UPPER(TRIM(Datos!U483&amp;""))="SI",UPPER(TRIM(Datos!U483&amp;""))="NO"),IF(ISNUMBER(Datos!U483),AND(OR(U$1005="",Datos!U483&gt;=U$1005),OR(U$1006="",Datos!U483&lt;=U$1006)),FALSE),TRUE))))</f>
        <v>0.0</v>
      </c>
      <c r="V483">
        <f>IF(Datos!V483="",0,IF(AND(V$1008&lt;&gt;"",Datos!V483=V$1008),0,IF(V$1004=0,0,1-CHOOSE(V$1004,IF(ISNUMBER(Datos!V483),AND(OR(V$1005="",Datos!V483&gt;=V$1005),OR(V$1006="",Datos!V483&lt;=V$1006)),FALSE),IF(ISNUMBER(Datos!V483),AND(Datos!V483=INT(Datos!V483),AND(OR(V$1005="",Datos!V483&gt;=V$1005),OR(V$1006="",Datos!V483&lt;=V$1006))),FALSE),OR(ISNUMBER(FIND(";"&amp;UPPER(TRIM(Datos!V483&amp;""))&amp;"=",V$1007)),ISNUMBER(FIND(";"&amp;UPPER(TRIM(Datos!V483&amp;""))&amp;";",V$1007))),OR(UPPER(TRIM(Datos!V483&amp;""))="SÍ",UPPER(TRIM(Datos!V483&amp;""))="SI",UPPER(TRIM(Datos!V483&amp;""))="NO"),IF(ISNUMBER(Datos!V483),AND(OR(V$1005="",Datos!V483&gt;=V$1005),OR(V$1006="",Datos!V483&lt;=V$1006)),FALSE),TRUE))))</f>
        <v>0.0</v>
      </c>
      <c r="W483">
        <f>IF(Datos!W483="",0,IF(AND(W$1008&lt;&gt;"",Datos!W483=W$1008),0,IF(W$1004=0,0,1-CHOOSE(W$1004,IF(ISNUMBER(Datos!W483),AND(OR(W$1005="",Datos!W483&gt;=W$1005),OR(W$1006="",Datos!W483&lt;=W$1006)),FALSE),IF(ISNUMBER(Datos!W483),AND(Datos!W483=INT(Datos!W483),AND(OR(W$1005="",Datos!W483&gt;=W$1005),OR(W$1006="",Datos!W483&lt;=W$1006))),FALSE),OR(ISNUMBER(FIND(";"&amp;UPPER(TRIM(Datos!W483&amp;""))&amp;"=",W$1007)),ISNUMBER(FIND(";"&amp;UPPER(TRIM(Datos!W483&amp;""))&amp;";",W$1007))),OR(UPPER(TRIM(Datos!W483&amp;""))="SÍ",UPPER(TRIM(Datos!W483&amp;""))="SI",UPPER(TRIM(Datos!W483&amp;""))="NO"),IF(ISNUMBER(Datos!W483),AND(OR(W$1005="",Datos!W483&gt;=W$1005),OR(W$1006="",Datos!W483&lt;=W$1006)),FALSE),TRUE))))</f>
        <v>0.0</v>
      </c>
      <c r="X483">
        <f>IF(Datos!X483="",0,IF(AND(X$1008&lt;&gt;"",Datos!X483=X$1008),0,IF(X$1004=0,0,1-CHOOSE(X$1004,IF(ISNUMBER(Datos!X483),AND(OR(X$1005="",Datos!X483&gt;=X$1005),OR(X$1006="",Datos!X483&lt;=X$1006)),FALSE),IF(ISNUMBER(Datos!X483),AND(Datos!X483=INT(Datos!X483),AND(OR(X$1005="",Datos!X483&gt;=X$1005),OR(X$1006="",Datos!X483&lt;=X$1006))),FALSE),OR(ISNUMBER(FIND(";"&amp;UPPER(TRIM(Datos!X483&amp;""))&amp;"=",X$1007)),ISNUMBER(FIND(";"&amp;UPPER(TRIM(Datos!X483&amp;""))&amp;";",X$1007))),OR(UPPER(TRIM(Datos!X483&amp;""))="SÍ",UPPER(TRIM(Datos!X483&amp;""))="SI",UPPER(TRIM(Datos!X483&amp;""))="NO"),IF(ISNUMBER(Datos!X483),AND(OR(X$1005="",Datos!X483&gt;=X$1005),OR(X$1006="",Datos!X483&lt;=X$1006)),FALSE),TRUE))))</f>
        <v>0.0</v>
      </c>
      <c r="Y483">
        <f>IF(Datos!Y483="",0,IF(AND(Y$1008&lt;&gt;"",Datos!Y483=Y$1008),0,IF(Y$1004=0,0,1-CHOOSE(Y$1004,IF(ISNUMBER(Datos!Y483),AND(OR(Y$1005="",Datos!Y483&gt;=Y$1005),OR(Y$1006="",Datos!Y483&lt;=Y$1006)),FALSE),IF(ISNUMBER(Datos!Y483),AND(Datos!Y483=INT(Datos!Y483),AND(OR(Y$1005="",Datos!Y483&gt;=Y$1005),OR(Y$1006="",Datos!Y483&lt;=Y$1006))),FALSE),OR(ISNUMBER(FIND(";"&amp;UPPER(TRIM(Datos!Y483&amp;""))&amp;"=",Y$1007)),ISNUMBER(FIND(";"&amp;UPPER(TRIM(Datos!Y483&amp;""))&amp;";",Y$1007))),OR(UPPER(TRIM(Datos!Y483&amp;""))="SÍ",UPPER(TRIM(Datos!Y483&amp;""))="SI",UPPER(TRIM(Datos!Y483&amp;""))="NO"),IF(ISNUMBER(Datos!Y483),AND(OR(Y$1005="",Datos!Y483&gt;=Y$1005),OR(Y$1006="",Datos!Y483&lt;=Y$1006)),FALSE),TRUE))))</f>
        <v>0.0</v>
      </c>
      <c r="Z483">
        <f>IF(Datos!Z483="",0,IF(AND(Z$1008&lt;&gt;"",Datos!Z483=Z$1008),0,IF(Z$1004=0,0,1-CHOOSE(Z$1004,IF(ISNUMBER(Datos!Z483),AND(OR(Z$1005="",Datos!Z483&gt;=Z$1005),OR(Z$1006="",Datos!Z483&lt;=Z$1006)),FALSE),IF(ISNUMBER(Datos!Z483),AND(Datos!Z483=INT(Datos!Z483),AND(OR(Z$1005="",Datos!Z483&gt;=Z$1005),OR(Z$1006="",Datos!Z483&lt;=Z$1006))),FALSE),OR(ISNUMBER(FIND(";"&amp;UPPER(TRIM(Datos!Z483&amp;""))&amp;"=",Z$1007)),ISNUMBER(FIND(";"&amp;UPPER(TRIM(Datos!Z483&amp;""))&amp;";",Z$1007))),OR(UPPER(TRIM(Datos!Z483&amp;""))="SÍ",UPPER(TRIM(Datos!Z483&amp;""))="SI",UPPER(TRIM(Datos!Z483&amp;""))="NO"),IF(ISNUMBER(Datos!Z483),AND(OR(Z$1005="",Datos!Z483&gt;=Z$1005),OR(Z$1006="",Datos!Z483&lt;=Z$1006)),FALSE),TRUE))))</f>
        <v>0.0</v>
      </c>
      <c r="AA483">
        <f>IF(Datos!AA483="",0,IF(AND(AA$1008&lt;&gt;"",Datos!AA483=AA$1008),0,IF(AA$1004=0,0,1-CHOOSE(AA$1004,IF(ISNUMBER(Datos!AA483),AND(OR(AA$1005="",Datos!AA483&gt;=AA$1005),OR(AA$1006="",Datos!AA483&lt;=AA$1006)),FALSE),IF(ISNUMBER(Datos!AA483),AND(Datos!AA483=INT(Datos!AA483),AND(OR(AA$1005="",Datos!AA483&gt;=AA$1005),OR(AA$1006="",Datos!AA483&lt;=AA$1006))),FALSE),OR(ISNUMBER(FIND(";"&amp;UPPER(TRIM(Datos!AA483&amp;""))&amp;"=",AA$1007)),ISNUMBER(FIND(";"&amp;UPPER(TRIM(Datos!AA483&amp;""))&amp;";",AA$1007))),OR(UPPER(TRIM(Datos!AA483&amp;""))="SÍ",UPPER(TRIM(Datos!AA483&amp;""))="SI",UPPER(TRIM(Datos!AA483&amp;""))="NO"),IF(ISNUMBER(Datos!AA483),AND(OR(AA$1005="",Datos!AA483&gt;=AA$1005),OR(AA$1006="",Datos!AA483&lt;=AA$1006)),FALSE),TRUE))))</f>
        <v>0.0</v>
      </c>
      <c r="AB483">
        <f>IF(Datos!AB483="",0,IF(AND(AB$1008&lt;&gt;"",Datos!AB483=AB$1008),0,IF(AB$1004=0,0,1-CHOOSE(AB$1004,IF(ISNUMBER(Datos!AB483),AND(OR(AB$1005="",Datos!AB483&gt;=AB$1005),OR(AB$1006="",Datos!AB483&lt;=AB$1006)),FALSE),IF(ISNUMBER(Datos!AB483),AND(Datos!AB483=INT(Datos!AB483),AND(OR(AB$1005="",Datos!AB483&gt;=AB$1005),OR(AB$1006="",Datos!AB483&lt;=AB$1006))),FALSE),OR(ISNUMBER(FIND(";"&amp;UPPER(TRIM(Datos!AB483&amp;""))&amp;"=",AB$1007)),ISNUMBER(FIND(";"&amp;UPPER(TRIM(Datos!AB483&amp;""))&amp;";",AB$1007))),OR(UPPER(TRIM(Datos!AB483&amp;""))="SÍ",UPPER(TRIM(Datos!AB483&amp;""))="SI",UPPER(TRIM(Datos!AB483&amp;""))="NO"),IF(ISNUMBER(Datos!AB483),AND(OR(AB$1005="",Datos!AB483&gt;=AB$1005),OR(AB$1006="",Datos!AB483&lt;=AB$1006)),FALSE),TRUE))))</f>
        <v>0.0</v>
      </c>
      <c r="AC483">
        <f>IF(Datos!AC483="",0,IF(AND(AC$1008&lt;&gt;"",Datos!AC483=AC$1008),0,IF(AC$1004=0,0,1-CHOOSE(AC$1004,IF(ISNUMBER(Datos!AC483),AND(OR(AC$1005="",Datos!AC483&gt;=AC$1005),OR(AC$1006="",Datos!AC483&lt;=AC$1006)),FALSE),IF(ISNUMBER(Datos!AC483),AND(Datos!AC483=INT(Datos!AC483),AND(OR(AC$1005="",Datos!AC483&gt;=AC$1005),OR(AC$1006="",Datos!AC483&lt;=AC$1006))),FALSE),OR(ISNUMBER(FIND(";"&amp;UPPER(TRIM(Datos!AC483&amp;""))&amp;"=",AC$1007)),ISNUMBER(FIND(";"&amp;UPPER(TRIM(Datos!AC483&amp;""))&amp;";",AC$1007))),OR(UPPER(TRIM(Datos!AC483&amp;""))="SÍ",UPPER(TRIM(Datos!AC483&amp;""))="SI",UPPER(TRIM(Datos!AC483&amp;""))="NO"),IF(ISNUMBER(Datos!AC483),AND(OR(AC$1005="",Datos!AC483&gt;=AC$1005),OR(AC$1006="",Datos!AC483&lt;=AC$1006)),FALSE),TRUE))))</f>
        <v>0.0</v>
      </c>
      <c r="AD483">
        <f>IF(Datos!AD483="",0,IF(AND(AD$1008&lt;&gt;"",Datos!AD483=AD$1008),0,IF(AD$1004=0,0,1-CHOOSE(AD$1004,IF(ISNUMBER(Datos!AD483),AND(OR(AD$1005="",Datos!AD483&gt;=AD$1005),OR(AD$1006="",Datos!AD483&lt;=AD$1006)),FALSE),IF(ISNUMBER(Datos!AD483),AND(Datos!AD483=INT(Datos!AD483),AND(OR(AD$1005="",Datos!AD483&gt;=AD$1005),OR(AD$1006="",Datos!AD483&lt;=AD$1006))),FALSE),OR(ISNUMBER(FIND(";"&amp;UPPER(TRIM(Datos!AD483&amp;""))&amp;"=",AD$1007)),ISNUMBER(FIND(";"&amp;UPPER(TRIM(Datos!AD483&amp;""))&amp;";",AD$1007))),OR(UPPER(TRIM(Datos!AD483&amp;""))="SÍ",UPPER(TRIM(Datos!AD483&amp;""))="SI",UPPER(TRIM(Datos!AD483&amp;""))="NO"),IF(ISNUMBER(Datos!AD483),AND(OR(AD$1005="",Datos!AD483&gt;=AD$1005),OR(AD$1006="",Datos!AD483&lt;=AD$1006)),FALSE),TRUE))))</f>
        <v>0.0</v>
      </c>
      <c r="AE483">
        <f>IF(Datos!AE483="",0,IF(AND(AE$1008&lt;&gt;"",Datos!AE483=AE$1008),0,IF(AE$1004=0,0,1-CHOOSE(AE$1004,IF(ISNUMBER(Datos!AE483),AND(OR(AE$1005="",Datos!AE483&gt;=AE$1005),OR(AE$1006="",Datos!AE483&lt;=AE$1006)),FALSE),IF(ISNUMBER(Datos!AE483),AND(Datos!AE483=INT(Datos!AE483),AND(OR(AE$1005="",Datos!AE483&gt;=AE$1005),OR(AE$1006="",Datos!AE483&lt;=AE$1006))),FALSE),OR(ISNUMBER(FIND(";"&amp;UPPER(TRIM(Datos!AE483&amp;""))&amp;"=",AE$1007)),ISNUMBER(FIND(";"&amp;UPPER(TRIM(Datos!AE483&amp;""))&amp;";",AE$1007))),OR(UPPER(TRIM(Datos!AE483&amp;""))="SÍ",UPPER(TRIM(Datos!AE483&amp;""))="SI",UPPER(TRIM(Datos!AE483&amp;""))="NO"),IF(ISNUMBER(Datos!AE483),AND(OR(AE$1005="",Datos!AE483&gt;=AE$1005),OR(AE$1006="",Datos!AE483&lt;=AE$1006)),FALSE),TRUE))))</f>
        <v>0.0</v>
      </c>
    </row>
    <row r="484" spans="2:31">
      <c r="B484">
        <f>IF(Datos!B484="",0,IF(AND(B$1008&lt;&gt;"",Datos!B484=B$1008),0,IF(B$1004=0,0,1-CHOOSE(B$1004,IF(ISNUMBER(Datos!B484),AND(OR(B$1005="",Datos!B484&gt;=B$1005),OR(B$1006="",Datos!B484&lt;=B$1006)),FALSE),IF(ISNUMBER(Datos!B484),AND(Datos!B484=INT(Datos!B484),AND(OR(B$1005="",Datos!B484&gt;=B$1005),OR(B$1006="",Datos!B484&lt;=B$1006))),FALSE),OR(ISNUMBER(FIND(";"&amp;UPPER(TRIM(Datos!B484&amp;""))&amp;"=",B$1007)),ISNUMBER(FIND(";"&amp;UPPER(TRIM(Datos!B484&amp;""))&amp;";",B$1007))),OR(UPPER(TRIM(Datos!B484&amp;""))="SÍ",UPPER(TRIM(Datos!B484&amp;""))="SI",UPPER(TRIM(Datos!B484&amp;""))="NO"),IF(ISNUMBER(Datos!B484),AND(OR(B$1005="",Datos!B484&gt;=B$1005),OR(B$1006="",Datos!B484&lt;=B$1006)),FALSE),TRUE))))</f>
        <v>0.0</v>
      </c>
      <c r="C484">
        <f>IF(Datos!C484="",0,IF(AND(C$1008&lt;&gt;"",Datos!C484=C$1008),0,IF(C$1004=0,0,1-CHOOSE(C$1004,IF(ISNUMBER(Datos!C484),AND(OR(C$1005="",Datos!C484&gt;=C$1005),OR(C$1006="",Datos!C484&lt;=C$1006)),FALSE),IF(ISNUMBER(Datos!C484),AND(Datos!C484=INT(Datos!C484),AND(OR(C$1005="",Datos!C484&gt;=C$1005),OR(C$1006="",Datos!C484&lt;=C$1006))),FALSE),OR(ISNUMBER(FIND(";"&amp;UPPER(TRIM(Datos!C484&amp;""))&amp;"=",C$1007)),ISNUMBER(FIND(";"&amp;UPPER(TRIM(Datos!C484&amp;""))&amp;";",C$1007))),OR(UPPER(TRIM(Datos!C484&amp;""))="SÍ",UPPER(TRIM(Datos!C484&amp;""))="SI",UPPER(TRIM(Datos!C484&amp;""))="NO"),IF(ISNUMBER(Datos!C484),AND(OR(C$1005="",Datos!C484&gt;=C$1005),OR(C$1006="",Datos!C484&lt;=C$1006)),FALSE),TRUE))))</f>
        <v>0.0</v>
      </c>
      <c r="D484">
        <f>IF(Datos!D484="",0,IF(AND(D$1008&lt;&gt;"",Datos!D484=D$1008),0,IF(D$1004=0,0,1-CHOOSE(D$1004,IF(ISNUMBER(Datos!D484),AND(OR(D$1005="",Datos!D484&gt;=D$1005),OR(D$1006="",Datos!D484&lt;=D$1006)),FALSE),IF(ISNUMBER(Datos!D484),AND(Datos!D484=INT(Datos!D484),AND(OR(D$1005="",Datos!D484&gt;=D$1005),OR(D$1006="",Datos!D484&lt;=D$1006))),FALSE),OR(ISNUMBER(FIND(";"&amp;UPPER(TRIM(Datos!D484&amp;""))&amp;"=",D$1007)),ISNUMBER(FIND(";"&amp;UPPER(TRIM(Datos!D484&amp;""))&amp;";",D$1007))),OR(UPPER(TRIM(Datos!D484&amp;""))="SÍ",UPPER(TRIM(Datos!D484&amp;""))="SI",UPPER(TRIM(Datos!D484&amp;""))="NO"),IF(ISNUMBER(Datos!D484),AND(OR(D$1005="",Datos!D484&gt;=D$1005),OR(D$1006="",Datos!D484&lt;=D$1006)),FALSE),TRUE))))</f>
        <v>0.0</v>
      </c>
      <c r="E484">
        <f>IF(Datos!E484="",0,IF(AND(E$1008&lt;&gt;"",Datos!E484=E$1008),0,IF(E$1004=0,0,1-CHOOSE(E$1004,IF(ISNUMBER(Datos!E484),AND(OR(E$1005="",Datos!E484&gt;=E$1005),OR(E$1006="",Datos!E484&lt;=E$1006)),FALSE),IF(ISNUMBER(Datos!E484),AND(Datos!E484=INT(Datos!E484),AND(OR(E$1005="",Datos!E484&gt;=E$1005),OR(E$1006="",Datos!E484&lt;=E$1006))),FALSE),OR(ISNUMBER(FIND(";"&amp;UPPER(TRIM(Datos!E484&amp;""))&amp;"=",E$1007)),ISNUMBER(FIND(";"&amp;UPPER(TRIM(Datos!E484&amp;""))&amp;";",E$1007))),OR(UPPER(TRIM(Datos!E484&amp;""))="SÍ",UPPER(TRIM(Datos!E484&amp;""))="SI",UPPER(TRIM(Datos!E484&amp;""))="NO"),IF(ISNUMBER(Datos!E484),AND(OR(E$1005="",Datos!E484&gt;=E$1005),OR(E$1006="",Datos!E484&lt;=E$1006)),FALSE),TRUE))))</f>
        <v>0.0</v>
      </c>
      <c r="F484">
        <f>IF(Datos!F484="",0,IF(AND(F$1008&lt;&gt;"",Datos!F484=F$1008),0,IF(F$1004=0,0,1-CHOOSE(F$1004,IF(ISNUMBER(Datos!F484),AND(OR(F$1005="",Datos!F484&gt;=F$1005),OR(F$1006="",Datos!F484&lt;=F$1006)),FALSE),IF(ISNUMBER(Datos!F484),AND(Datos!F484=INT(Datos!F484),AND(OR(F$1005="",Datos!F484&gt;=F$1005),OR(F$1006="",Datos!F484&lt;=F$1006))),FALSE),OR(ISNUMBER(FIND(";"&amp;UPPER(TRIM(Datos!F484&amp;""))&amp;"=",F$1007)),ISNUMBER(FIND(";"&amp;UPPER(TRIM(Datos!F484&amp;""))&amp;";",F$1007))),OR(UPPER(TRIM(Datos!F484&amp;""))="SÍ",UPPER(TRIM(Datos!F484&amp;""))="SI",UPPER(TRIM(Datos!F484&amp;""))="NO"),IF(ISNUMBER(Datos!F484),AND(OR(F$1005="",Datos!F484&gt;=F$1005),OR(F$1006="",Datos!F484&lt;=F$1006)),FALSE),TRUE))))</f>
        <v>0.0</v>
      </c>
      <c r="G484">
        <f>IF(Datos!G484="",0,IF(AND(G$1008&lt;&gt;"",Datos!G484=G$1008),0,IF(G$1004=0,0,1-CHOOSE(G$1004,IF(ISNUMBER(Datos!G484),AND(OR(G$1005="",Datos!G484&gt;=G$1005),OR(G$1006="",Datos!G484&lt;=G$1006)),FALSE),IF(ISNUMBER(Datos!G484),AND(Datos!G484=INT(Datos!G484),AND(OR(G$1005="",Datos!G484&gt;=G$1005),OR(G$1006="",Datos!G484&lt;=G$1006))),FALSE),OR(ISNUMBER(FIND(";"&amp;UPPER(TRIM(Datos!G484&amp;""))&amp;"=",G$1007)),ISNUMBER(FIND(";"&amp;UPPER(TRIM(Datos!G484&amp;""))&amp;";",G$1007))),OR(UPPER(TRIM(Datos!G484&amp;""))="SÍ",UPPER(TRIM(Datos!G484&amp;""))="SI",UPPER(TRIM(Datos!G484&amp;""))="NO"),IF(ISNUMBER(Datos!G484),AND(OR(G$1005="",Datos!G484&gt;=G$1005),OR(G$1006="",Datos!G484&lt;=G$1006)),FALSE),TRUE))))</f>
        <v>0.0</v>
      </c>
      <c r="H484">
        <f>IF(Datos!H484="",0,IF(AND(H$1008&lt;&gt;"",Datos!H484=H$1008),0,IF(H$1004=0,0,1-CHOOSE(H$1004,IF(ISNUMBER(Datos!H484),AND(OR(H$1005="",Datos!H484&gt;=H$1005),OR(H$1006="",Datos!H484&lt;=H$1006)),FALSE),IF(ISNUMBER(Datos!H484),AND(Datos!H484=INT(Datos!H484),AND(OR(H$1005="",Datos!H484&gt;=H$1005),OR(H$1006="",Datos!H484&lt;=H$1006))),FALSE),OR(ISNUMBER(FIND(";"&amp;UPPER(TRIM(Datos!H484&amp;""))&amp;"=",H$1007)),ISNUMBER(FIND(";"&amp;UPPER(TRIM(Datos!H484&amp;""))&amp;";",H$1007))),OR(UPPER(TRIM(Datos!H484&amp;""))="SÍ",UPPER(TRIM(Datos!H484&amp;""))="SI",UPPER(TRIM(Datos!H484&amp;""))="NO"),IF(ISNUMBER(Datos!H484),AND(OR(H$1005="",Datos!H484&gt;=H$1005),OR(H$1006="",Datos!H484&lt;=H$1006)),FALSE),TRUE))))</f>
        <v>0.0</v>
      </c>
      <c r="I484">
        <f>IF(Datos!I484="",0,IF(AND(I$1008&lt;&gt;"",Datos!I484=I$1008),0,IF(I$1004=0,0,1-CHOOSE(I$1004,IF(ISNUMBER(Datos!I484),AND(OR(I$1005="",Datos!I484&gt;=I$1005),OR(I$1006="",Datos!I484&lt;=I$1006)),FALSE),IF(ISNUMBER(Datos!I484),AND(Datos!I484=INT(Datos!I484),AND(OR(I$1005="",Datos!I484&gt;=I$1005),OR(I$1006="",Datos!I484&lt;=I$1006))),FALSE),OR(ISNUMBER(FIND(";"&amp;UPPER(TRIM(Datos!I484&amp;""))&amp;"=",I$1007)),ISNUMBER(FIND(";"&amp;UPPER(TRIM(Datos!I484&amp;""))&amp;";",I$1007))),OR(UPPER(TRIM(Datos!I484&amp;""))="SÍ",UPPER(TRIM(Datos!I484&amp;""))="SI",UPPER(TRIM(Datos!I484&amp;""))="NO"),IF(ISNUMBER(Datos!I484),AND(OR(I$1005="",Datos!I484&gt;=I$1005),OR(I$1006="",Datos!I484&lt;=I$1006)),FALSE),TRUE))))</f>
        <v>0.0</v>
      </c>
      <c r="J484">
        <f>IF(Datos!J484="",0,IF(AND(J$1008&lt;&gt;"",Datos!J484=J$1008),0,IF(J$1004=0,0,1-CHOOSE(J$1004,IF(ISNUMBER(Datos!J484),AND(OR(J$1005="",Datos!J484&gt;=J$1005),OR(J$1006="",Datos!J484&lt;=J$1006)),FALSE),IF(ISNUMBER(Datos!J484),AND(Datos!J484=INT(Datos!J484),AND(OR(J$1005="",Datos!J484&gt;=J$1005),OR(J$1006="",Datos!J484&lt;=J$1006))),FALSE),OR(ISNUMBER(FIND(";"&amp;UPPER(TRIM(Datos!J484&amp;""))&amp;"=",J$1007)),ISNUMBER(FIND(";"&amp;UPPER(TRIM(Datos!J484&amp;""))&amp;";",J$1007))),OR(UPPER(TRIM(Datos!J484&amp;""))="SÍ",UPPER(TRIM(Datos!J484&amp;""))="SI",UPPER(TRIM(Datos!J484&amp;""))="NO"),IF(ISNUMBER(Datos!J484),AND(OR(J$1005="",Datos!J484&gt;=J$1005),OR(J$1006="",Datos!J484&lt;=J$1006)),FALSE),TRUE))))</f>
        <v>0.0</v>
      </c>
      <c r="K484">
        <f>IF(Datos!K484="",0,IF(AND(K$1008&lt;&gt;"",Datos!K484=K$1008),0,IF(K$1004=0,0,1-CHOOSE(K$1004,IF(ISNUMBER(Datos!K484),AND(OR(K$1005="",Datos!K484&gt;=K$1005),OR(K$1006="",Datos!K484&lt;=K$1006)),FALSE),IF(ISNUMBER(Datos!K484),AND(Datos!K484=INT(Datos!K484),AND(OR(K$1005="",Datos!K484&gt;=K$1005),OR(K$1006="",Datos!K484&lt;=K$1006))),FALSE),OR(ISNUMBER(FIND(";"&amp;UPPER(TRIM(Datos!K484&amp;""))&amp;"=",K$1007)),ISNUMBER(FIND(";"&amp;UPPER(TRIM(Datos!K484&amp;""))&amp;";",K$1007))),OR(UPPER(TRIM(Datos!K484&amp;""))="SÍ",UPPER(TRIM(Datos!K484&amp;""))="SI",UPPER(TRIM(Datos!K484&amp;""))="NO"),IF(ISNUMBER(Datos!K484),AND(OR(K$1005="",Datos!K484&gt;=K$1005),OR(K$1006="",Datos!K484&lt;=K$1006)),FALSE),TRUE))))</f>
        <v>0.0</v>
      </c>
      <c r="L484">
        <f>IF(Datos!L484="",0,IF(AND(L$1008&lt;&gt;"",Datos!L484=L$1008),0,IF(L$1004=0,0,1-CHOOSE(L$1004,IF(ISNUMBER(Datos!L484),AND(OR(L$1005="",Datos!L484&gt;=L$1005),OR(L$1006="",Datos!L484&lt;=L$1006)),FALSE),IF(ISNUMBER(Datos!L484),AND(Datos!L484=INT(Datos!L484),AND(OR(L$1005="",Datos!L484&gt;=L$1005),OR(L$1006="",Datos!L484&lt;=L$1006))),FALSE),OR(ISNUMBER(FIND(";"&amp;UPPER(TRIM(Datos!L484&amp;""))&amp;"=",L$1007)),ISNUMBER(FIND(";"&amp;UPPER(TRIM(Datos!L484&amp;""))&amp;";",L$1007))),OR(UPPER(TRIM(Datos!L484&amp;""))="SÍ",UPPER(TRIM(Datos!L484&amp;""))="SI",UPPER(TRIM(Datos!L484&amp;""))="NO"),IF(ISNUMBER(Datos!L484),AND(OR(L$1005="",Datos!L484&gt;=L$1005),OR(L$1006="",Datos!L484&lt;=L$1006)),FALSE),TRUE))))</f>
        <v>0.0</v>
      </c>
      <c r="M484">
        <f>IF(Datos!M484="",0,IF(AND(M$1008&lt;&gt;"",Datos!M484=M$1008),0,IF(M$1004=0,0,1-CHOOSE(M$1004,IF(ISNUMBER(Datos!M484),AND(OR(M$1005="",Datos!M484&gt;=M$1005),OR(M$1006="",Datos!M484&lt;=M$1006)),FALSE),IF(ISNUMBER(Datos!M484),AND(Datos!M484=INT(Datos!M484),AND(OR(M$1005="",Datos!M484&gt;=M$1005),OR(M$1006="",Datos!M484&lt;=M$1006))),FALSE),OR(ISNUMBER(FIND(";"&amp;UPPER(TRIM(Datos!M484&amp;""))&amp;"=",M$1007)),ISNUMBER(FIND(";"&amp;UPPER(TRIM(Datos!M484&amp;""))&amp;";",M$1007))),OR(UPPER(TRIM(Datos!M484&amp;""))="SÍ",UPPER(TRIM(Datos!M484&amp;""))="SI",UPPER(TRIM(Datos!M484&amp;""))="NO"),IF(ISNUMBER(Datos!M484),AND(OR(M$1005="",Datos!M484&gt;=M$1005),OR(M$1006="",Datos!M484&lt;=M$1006)),FALSE),TRUE))))</f>
        <v>0.0</v>
      </c>
      <c r="N484">
        <f>IF(Datos!N484="",0,IF(AND(N$1008&lt;&gt;"",Datos!N484=N$1008),0,IF(N$1004=0,0,1-CHOOSE(N$1004,IF(ISNUMBER(Datos!N484),AND(OR(N$1005="",Datos!N484&gt;=N$1005),OR(N$1006="",Datos!N484&lt;=N$1006)),FALSE),IF(ISNUMBER(Datos!N484),AND(Datos!N484=INT(Datos!N484),AND(OR(N$1005="",Datos!N484&gt;=N$1005),OR(N$1006="",Datos!N484&lt;=N$1006))),FALSE),OR(ISNUMBER(FIND(";"&amp;UPPER(TRIM(Datos!N484&amp;""))&amp;"=",N$1007)),ISNUMBER(FIND(";"&amp;UPPER(TRIM(Datos!N484&amp;""))&amp;";",N$1007))),OR(UPPER(TRIM(Datos!N484&amp;""))="SÍ",UPPER(TRIM(Datos!N484&amp;""))="SI",UPPER(TRIM(Datos!N484&amp;""))="NO"),IF(ISNUMBER(Datos!N484),AND(OR(N$1005="",Datos!N484&gt;=N$1005),OR(N$1006="",Datos!N484&lt;=N$1006)),FALSE),TRUE))))</f>
        <v>0.0</v>
      </c>
      <c r="O484">
        <f>IF(Datos!O484="",0,IF(AND(O$1008&lt;&gt;"",Datos!O484=O$1008),0,IF(O$1004=0,0,1-CHOOSE(O$1004,IF(ISNUMBER(Datos!O484),AND(OR(O$1005="",Datos!O484&gt;=O$1005),OR(O$1006="",Datos!O484&lt;=O$1006)),FALSE),IF(ISNUMBER(Datos!O484),AND(Datos!O484=INT(Datos!O484),AND(OR(O$1005="",Datos!O484&gt;=O$1005),OR(O$1006="",Datos!O484&lt;=O$1006))),FALSE),OR(ISNUMBER(FIND(";"&amp;UPPER(TRIM(Datos!O484&amp;""))&amp;"=",O$1007)),ISNUMBER(FIND(";"&amp;UPPER(TRIM(Datos!O484&amp;""))&amp;";",O$1007))),OR(UPPER(TRIM(Datos!O484&amp;""))="SÍ",UPPER(TRIM(Datos!O484&amp;""))="SI",UPPER(TRIM(Datos!O484&amp;""))="NO"),IF(ISNUMBER(Datos!O484),AND(OR(O$1005="",Datos!O484&gt;=O$1005),OR(O$1006="",Datos!O484&lt;=O$1006)),FALSE),TRUE))))</f>
        <v>0.0</v>
      </c>
      <c r="P484">
        <f>IF(Datos!P484="",0,IF(AND(P$1008&lt;&gt;"",Datos!P484=P$1008),0,IF(P$1004=0,0,1-CHOOSE(P$1004,IF(ISNUMBER(Datos!P484),AND(OR(P$1005="",Datos!P484&gt;=P$1005),OR(P$1006="",Datos!P484&lt;=P$1006)),FALSE),IF(ISNUMBER(Datos!P484),AND(Datos!P484=INT(Datos!P484),AND(OR(P$1005="",Datos!P484&gt;=P$1005),OR(P$1006="",Datos!P484&lt;=P$1006))),FALSE),OR(ISNUMBER(FIND(";"&amp;UPPER(TRIM(Datos!P484&amp;""))&amp;"=",P$1007)),ISNUMBER(FIND(";"&amp;UPPER(TRIM(Datos!P484&amp;""))&amp;";",P$1007))),OR(UPPER(TRIM(Datos!P484&amp;""))="SÍ",UPPER(TRIM(Datos!P484&amp;""))="SI",UPPER(TRIM(Datos!P484&amp;""))="NO"),IF(ISNUMBER(Datos!P484),AND(OR(P$1005="",Datos!P484&gt;=P$1005),OR(P$1006="",Datos!P484&lt;=P$1006)),FALSE),TRUE))))</f>
        <v>0.0</v>
      </c>
      <c r="Q484">
        <f>IF(Datos!Q484="",0,IF(AND(Q$1008&lt;&gt;"",Datos!Q484=Q$1008),0,IF(Q$1004=0,0,1-CHOOSE(Q$1004,IF(ISNUMBER(Datos!Q484),AND(OR(Q$1005="",Datos!Q484&gt;=Q$1005),OR(Q$1006="",Datos!Q484&lt;=Q$1006)),FALSE),IF(ISNUMBER(Datos!Q484),AND(Datos!Q484=INT(Datos!Q484),AND(OR(Q$1005="",Datos!Q484&gt;=Q$1005),OR(Q$1006="",Datos!Q484&lt;=Q$1006))),FALSE),OR(ISNUMBER(FIND(";"&amp;UPPER(TRIM(Datos!Q484&amp;""))&amp;"=",Q$1007)),ISNUMBER(FIND(";"&amp;UPPER(TRIM(Datos!Q484&amp;""))&amp;";",Q$1007))),OR(UPPER(TRIM(Datos!Q484&amp;""))="SÍ",UPPER(TRIM(Datos!Q484&amp;""))="SI",UPPER(TRIM(Datos!Q484&amp;""))="NO"),IF(ISNUMBER(Datos!Q484),AND(OR(Q$1005="",Datos!Q484&gt;=Q$1005),OR(Q$1006="",Datos!Q484&lt;=Q$1006)),FALSE),TRUE))))</f>
        <v>0.0</v>
      </c>
      <c r="R484">
        <f>IF(Datos!R484="",0,IF(AND(R$1008&lt;&gt;"",Datos!R484=R$1008),0,IF(R$1004=0,0,1-CHOOSE(R$1004,IF(ISNUMBER(Datos!R484),AND(OR(R$1005="",Datos!R484&gt;=R$1005),OR(R$1006="",Datos!R484&lt;=R$1006)),FALSE),IF(ISNUMBER(Datos!R484),AND(Datos!R484=INT(Datos!R484),AND(OR(R$1005="",Datos!R484&gt;=R$1005),OR(R$1006="",Datos!R484&lt;=R$1006))),FALSE),OR(ISNUMBER(FIND(";"&amp;UPPER(TRIM(Datos!R484&amp;""))&amp;"=",R$1007)),ISNUMBER(FIND(";"&amp;UPPER(TRIM(Datos!R484&amp;""))&amp;";",R$1007))),OR(UPPER(TRIM(Datos!R484&amp;""))="SÍ",UPPER(TRIM(Datos!R484&amp;""))="SI",UPPER(TRIM(Datos!R484&amp;""))="NO"),IF(ISNUMBER(Datos!R484),AND(OR(R$1005="",Datos!R484&gt;=R$1005),OR(R$1006="",Datos!R484&lt;=R$1006)),FALSE),TRUE))))</f>
        <v>0.0</v>
      </c>
      <c r="S484">
        <f>IF(Datos!S484="",0,IF(AND(S$1008&lt;&gt;"",Datos!S484=S$1008),0,IF(S$1004=0,0,1-CHOOSE(S$1004,IF(ISNUMBER(Datos!S484),AND(OR(S$1005="",Datos!S484&gt;=S$1005),OR(S$1006="",Datos!S484&lt;=S$1006)),FALSE),IF(ISNUMBER(Datos!S484),AND(Datos!S484=INT(Datos!S484),AND(OR(S$1005="",Datos!S484&gt;=S$1005),OR(S$1006="",Datos!S484&lt;=S$1006))),FALSE),OR(ISNUMBER(FIND(";"&amp;UPPER(TRIM(Datos!S484&amp;""))&amp;"=",S$1007)),ISNUMBER(FIND(";"&amp;UPPER(TRIM(Datos!S484&amp;""))&amp;";",S$1007))),OR(UPPER(TRIM(Datos!S484&amp;""))="SÍ",UPPER(TRIM(Datos!S484&amp;""))="SI",UPPER(TRIM(Datos!S484&amp;""))="NO"),IF(ISNUMBER(Datos!S484),AND(OR(S$1005="",Datos!S484&gt;=S$1005),OR(S$1006="",Datos!S484&lt;=S$1006)),FALSE),TRUE))))</f>
        <v>0.0</v>
      </c>
      <c r="T484">
        <f>IF(Datos!T484="",0,IF(AND(T$1008&lt;&gt;"",Datos!T484=T$1008),0,IF(T$1004=0,0,1-CHOOSE(T$1004,IF(ISNUMBER(Datos!T484),AND(OR(T$1005="",Datos!T484&gt;=T$1005),OR(T$1006="",Datos!T484&lt;=T$1006)),FALSE),IF(ISNUMBER(Datos!T484),AND(Datos!T484=INT(Datos!T484),AND(OR(T$1005="",Datos!T484&gt;=T$1005),OR(T$1006="",Datos!T484&lt;=T$1006))),FALSE),OR(ISNUMBER(FIND(";"&amp;UPPER(TRIM(Datos!T484&amp;""))&amp;"=",T$1007)),ISNUMBER(FIND(";"&amp;UPPER(TRIM(Datos!T484&amp;""))&amp;";",T$1007))),OR(UPPER(TRIM(Datos!T484&amp;""))="SÍ",UPPER(TRIM(Datos!T484&amp;""))="SI",UPPER(TRIM(Datos!T484&amp;""))="NO"),IF(ISNUMBER(Datos!T484),AND(OR(T$1005="",Datos!T484&gt;=T$1005),OR(T$1006="",Datos!T484&lt;=T$1006)),FALSE),TRUE))))</f>
        <v>0.0</v>
      </c>
      <c r="U484">
        <f>IF(Datos!U484="",0,IF(AND(U$1008&lt;&gt;"",Datos!U484=U$1008),0,IF(U$1004=0,0,1-CHOOSE(U$1004,IF(ISNUMBER(Datos!U484),AND(OR(U$1005="",Datos!U484&gt;=U$1005),OR(U$1006="",Datos!U484&lt;=U$1006)),FALSE),IF(ISNUMBER(Datos!U484),AND(Datos!U484=INT(Datos!U484),AND(OR(U$1005="",Datos!U484&gt;=U$1005),OR(U$1006="",Datos!U484&lt;=U$1006))),FALSE),OR(ISNUMBER(FIND(";"&amp;UPPER(TRIM(Datos!U484&amp;""))&amp;"=",U$1007)),ISNUMBER(FIND(";"&amp;UPPER(TRIM(Datos!U484&amp;""))&amp;";",U$1007))),OR(UPPER(TRIM(Datos!U484&amp;""))="SÍ",UPPER(TRIM(Datos!U484&amp;""))="SI",UPPER(TRIM(Datos!U484&amp;""))="NO"),IF(ISNUMBER(Datos!U484),AND(OR(U$1005="",Datos!U484&gt;=U$1005),OR(U$1006="",Datos!U484&lt;=U$1006)),FALSE),TRUE))))</f>
        <v>0.0</v>
      </c>
      <c r="V484">
        <f>IF(Datos!V484="",0,IF(AND(V$1008&lt;&gt;"",Datos!V484=V$1008),0,IF(V$1004=0,0,1-CHOOSE(V$1004,IF(ISNUMBER(Datos!V484),AND(OR(V$1005="",Datos!V484&gt;=V$1005),OR(V$1006="",Datos!V484&lt;=V$1006)),FALSE),IF(ISNUMBER(Datos!V484),AND(Datos!V484=INT(Datos!V484),AND(OR(V$1005="",Datos!V484&gt;=V$1005),OR(V$1006="",Datos!V484&lt;=V$1006))),FALSE),OR(ISNUMBER(FIND(";"&amp;UPPER(TRIM(Datos!V484&amp;""))&amp;"=",V$1007)),ISNUMBER(FIND(";"&amp;UPPER(TRIM(Datos!V484&amp;""))&amp;";",V$1007))),OR(UPPER(TRIM(Datos!V484&amp;""))="SÍ",UPPER(TRIM(Datos!V484&amp;""))="SI",UPPER(TRIM(Datos!V484&amp;""))="NO"),IF(ISNUMBER(Datos!V484),AND(OR(V$1005="",Datos!V484&gt;=V$1005),OR(V$1006="",Datos!V484&lt;=V$1006)),FALSE),TRUE))))</f>
        <v>0.0</v>
      </c>
      <c r="W484">
        <f>IF(Datos!W484="",0,IF(AND(W$1008&lt;&gt;"",Datos!W484=W$1008),0,IF(W$1004=0,0,1-CHOOSE(W$1004,IF(ISNUMBER(Datos!W484),AND(OR(W$1005="",Datos!W484&gt;=W$1005),OR(W$1006="",Datos!W484&lt;=W$1006)),FALSE),IF(ISNUMBER(Datos!W484),AND(Datos!W484=INT(Datos!W484),AND(OR(W$1005="",Datos!W484&gt;=W$1005),OR(W$1006="",Datos!W484&lt;=W$1006))),FALSE),OR(ISNUMBER(FIND(";"&amp;UPPER(TRIM(Datos!W484&amp;""))&amp;"=",W$1007)),ISNUMBER(FIND(";"&amp;UPPER(TRIM(Datos!W484&amp;""))&amp;";",W$1007))),OR(UPPER(TRIM(Datos!W484&amp;""))="SÍ",UPPER(TRIM(Datos!W484&amp;""))="SI",UPPER(TRIM(Datos!W484&amp;""))="NO"),IF(ISNUMBER(Datos!W484),AND(OR(W$1005="",Datos!W484&gt;=W$1005),OR(W$1006="",Datos!W484&lt;=W$1006)),FALSE),TRUE))))</f>
        <v>0.0</v>
      </c>
      <c r="X484">
        <f>IF(Datos!X484="",0,IF(AND(X$1008&lt;&gt;"",Datos!X484=X$1008),0,IF(X$1004=0,0,1-CHOOSE(X$1004,IF(ISNUMBER(Datos!X484),AND(OR(X$1005="",Datos!X484&gt;=X$1005),OR(X$1006="",Datos!X484&lt;=X$1006)),FALSE),IF(ISNUMBER(Datos!X484),AND(Datos!X484=INT(Datos!X484),AND(OR(X$1005="",Datos!X484&gt;=X$1005),OR(X$1006="",Datos!X484&lt;=X$1006))),FALSE),OR(ISNUMBER(FIND(";"&amp;UPPER(TRIM(Datos!X484&amp;""))&amp;"=",X$1007)),ISNUMBER(FIND(";"&amp;UPPER(TRIM(Datos!X484&amp;""))&amp;";",X$1007))),OR(UPPER(TRIM(Datos!X484&amp;""))="SÍ",UPPER(TRIM(Datos!X484&amp;""))="SI",UPPER(TRIM(Datos!X484&amp;""))="NO"),IF(ISNUMBER(Datos!X484),AND(OR(X$1005="",Datos!X484&gt;=X$1005),OR(X$1006="",Datos!X484&lt;=X$1006)),FALSE),TRUE))))</f>
        <v>0.0</v>
      </c>
      <c r="Y484">
        <f>IF(Datos!Y484="",0,IF(AND(Y$1008&lt;&gt;"",Datos!Y484=Y$1008),0,IF(Y$1004=0,0,1-CHOOSE(Y$1004,IF(ISNUMBER(Datos!Y484),AND(OR(Y$1005="",Datos!Y484&gt;=Y$1005),OR(Y$1006="",Datos!Y484&lt;=Y$1006)),FALSE),IF(ISNUMBER(Datos!Y484),AND(Datos!Y484=INT(Datos!Y484),AND(OR(Y$1005="",Datos!Y484&gt;=Y$1005),OR(Y$1006="",Datos!Y484&lt;=Y$1006))),FALSE),OR(ISNUMBER(FIND(";"&amp;UPPER(TRIM(Datos!Y484&amp;""))&amp;"=",Y$1007)),ISNUMBER(FIND(";"&amp;UPPER(TRIM(Datos!Y484&amp;""))&amp;";",Y$1007))),OR(UPPER(TRIM(Datos!Y484&amp;""))="SÍ",UPPER(TRIM(Datos!Y484&amp;""))="SI",UPPER(TRIM(Datos!Y484&amp;""))="NO"),IF(ISNUMBER(Datos!Y484),AND(OR(Y$1005="",Datos!Y484&gt;=Y$1005),OR(Y$1006="",Datos!Y484&lt;=Y$1006)),FALSE),TRUE))))</f>
        <v>0.0</v>
      </c>
      <c r="Z484">
        <f>IF(Datos!Z484="",0,IF(AND(Z$1008&lt;&gt;"",Datos!Z484=Z$1008),0,IF(Z$1004=0,0,1-CHOOSE(Z$1004,IF(ISNUMBER(Datos!Z484),AND(OR(Z$1005="",Datos!Z484&gt;=Z$1005),OR(Z$1006="",Datos!Z484&lt;=Z$1006)),FALSE),IF(ISNUMBER(Datos!Z484),AND(Datos!Z484=INT(Datos!Z484),AND(OR(Z$1005="",Datos!Z484&gt;=Z$1005),OR(Z$1006="",Datos!Z484&lt;=Z$1006))),FALSE),OR(ISNUMBER(FIND(";"&amp;UPPER(TRIM(Datos!Z484&amp;""))&amp;"=",Z$1007)),ISNUMBER(FIND(";"&amp;UPPER(TRIM(Datos!Z484&amp;""))&amp;";",Z$1007))),OR(UPPER(TRIM(Datos!Z484&amp;""))="SÍ",UPPER(TRIM(Datos!Z484&amp;""))="SI",UPPER(TRIM(Datos!Z484&amp;""))="NO"),IF(ISNUMBER(Datos!Z484),AND(OR(Z$1005="",Datos!Z484&gt;=Z$1005),OR(Z$1006="",Datos!Z484&lt;=Z$1006)),FALSE),TRUE))))</f>
        <v>0.0</v>
      </c>
      <c r="AA484">
        <f>IF(Datos!AA484="",0,IF(AND(AA$1008&lt;&gt;"",Datos!AA484=AA$1008),0,IF(AA$1004=0,0,1-CHOOSE(AA$1004,IF(ISNUMBER(Datos!AA484),AND(OR(AA$1005="",Datos!AA484&gt;=AA$1005),OR(AA$1006="",Datos!AA484&lt;=AA$1006)),FALSE),IF(ISNUMBER(Datos!AA484),AND(Datos!AA484=INT(Datos!AA484),AND(OR(AA$1005="",Datos!AA484&gt;=AA$1005),OR(AA$1006="",Datos!AA484&lt;=AA$1006))),FALSE),OR(ISNUMBER(FIND(";"&amp;UPPER(TRIM(Datos!AA484&amp;""))&amp;"=",AA$1007)),ISNUMBER(FIND(";"&amp;UPPER(TRIM(Datos!AA484&amp;""))&amp;";",AA$1007))),OR(UPPER(TRIM(Datos!AA484&amp;""))="SÍ",UPPER(TRIM(Datos!AA484&amp;""))="SI",UPPER(TRIM(Datos!AA484&amp;""))="NO"),IF(ISNUMBER(Datos!AA484),AND(OR(AA$1005="",Datos!AA484&gt;=AA$1005),OR(AA$1006="",Datos!AA484&lt;=AA$1006)),FALSE),TRUE))))</f>
        <v>0.0</v>
      </c>
      <c r="AB484">
        <f>IF(Datos!AB484="",0,IF(AND(AB$1008&lt;&gt;"",Datos!AB484=AB$1008),0,IF(AB$1004=0,0,1-CHOOSE(AB$1004,IF(ISNUMBER(Datos!AB484),AND(OR(AB$1005="",Datos!AB484&gt;=AB$1005),OR(AB$1006="",Datos!AB484&lt;=AB$1006)),FALSE),IF(ISNUMBER(Datos!AB484),AND(Datos!AB484=INT(Datos!AB484),AND(OR(AB$1005="",Datos!AB484&gt;=AB$1005),OR(AB$1006="",Datos!AB484&lt;=AB$1006))),FALSE),OR(ISNUMBER(FIND(";"&amp;UPPER(TRIM(Datos!AB484&amp;""))&amp;"=",AB$1007)),ISNUMBER(FIND(";"&amp;UPPER(TRIM(Datos!AB484&amp;""))&amp;";",AB$1007))),OR(UPPER(TRIM(Datos!AB484&amp;""))="SÍ",UPPER(TRIM(Datos!AB484&amp;""))="SI",UPPER(TRIM(Datos!AB484&amp;""))="NO"),IF(ISNUMBER(Datos!AB484),AND(OR(AB$1005="",Datos!AB484&gt;=AB$1005),OR(AB$1006="",Datos!AB484&lt;=AB$1006)),FALSE),TRUE))))</f>
        <v>0.0</v>
      </c>
      <c r="AC484">
        <f>IF(Datos!AC484="",0,IF(AND(AC$1008&lt;&gt;"",Datos!AC484=AC$1008),0,IF(AC$1004=0,0,1-CHOOSE(AC$1004,IF(ISNUMBER(Datos!AC484),AND(OR(AC$1005="",Datos!AC484&gt;=AC$1005),OR(AC$1006="",Datos!AC484&lt;=AC$1006)),FALSE),IF(ISNUMBER(Datos!AC484),AND(Datos!AC484=INT(Datos!AC484),AND(OR(AC$1005="",Datos!AC484&gt;=AC$1005),OR(AC$1006="",Datos!AC484&lt;=AC$1006))),FALSE),OR(ISNUMBER(FIND(";"&amp;UPPER(TRIM(Datos!AC484&amp;""))&amp;"=",AC$1007)),ISNUMBER(FIND(";"&amp;UPPER(TRIM(Datos!AC484&amp;""))&amp;";",AC$1007))),OR(UPPER(TRIM(Datos!AC484&amp;""))="SÍ",UPPER(TRIM(Datos!AC484&amp;""))="SI",UPPER(TRIM(Datos!AC484&amp;""))="NO"),IF(ISNUMBER(Datos!AC484),AND(OR(AC$1005="",Datos!AC484&gt;=AC$1005),OR(AC$1006="",Datos!AC484&lt;=AC$1006)),FALSE),TRUE))))</f>
        <v>0.0</v>
      </c>
      <c r="AD484">
        <f>IF(Datos!AD484="",0,IF(AND(AD$1008&lt;&gt;"",Datos!AD484=AD$1008),0,IF(AD$1004=0,0,1-CHOOSE(AD$1004,IF(ISNUMBER(Datos!AD484),AND(OR(AD$1005="",Datos!AD484&gt;=AD$1005),OR(AD$1006="",Datos!AD484&lt;=AD$1006)),FALSE),IF(ISNUMBER(Datos!AD484),AND(Datos!AD484=INT(Datos!AD484),AND(OR(AD$1005="",Datos!AD484&gt;=AD$1005),OR(AD$1006="",Datos!AD484&lt;=AD$1006))),FALSE),OR(ISNUMBER(FIND(";"&amp;UPPER(TRIM(Datos!AD484&amp;""))&amp;"=",AD$1007)),ISNUMBER(FIND(";"&amp;UPPER(TRIM(Datos!AD484&amp;""))&amp;";",AD$1007))),OR(UPPER(TRIM(Datos!AD484&amp;""))="SÍ",UPPER(TRIM(Datos!AD484&amp;""))="SI",UPPER(TRIM(Datos!AD484&amp;""))="NO"),IF(ISNUMBER(Datos!AD484),AND(OR(AD$1005="",Datos!AD484&gt;=AD$1005),OR(AD$1006="",Datos!AD484&lt;=AD$1006)),FALSE),TRUE))))</f>
        <v>0.0</v>
      </c>
      <c r="AE484">
        <f>IF(Datos!AE484="",0,IF(AND(AE$1008&lt;&gt;"",Datos!AE484=AE$1008),0,IF(AE$1004=0,0,1-CHOOSE(AE$1004,IF(ISNUMBER(Datos!AE484),AND(OR(AE$1005="",Datos!AE484&gt;=AE$1005),OR(AE$1006="",Datos!AE484&lt;=AE$1006)),FALSE),IF(ISNUMBER(Datos!AE484),AND(Datos!AE484=INT(Datos!AE484),AND(OR(AE$1005="",Datos!AE484&gt;=AE$1005),OR(AE$1006="",Datos!AE484&lt;=AE$1006))),FALSE),OR(ISNUMBER(FIND(";"&amp;UPPER(TRIM(Datos!AE484&amp;""))&amp;"=",AE$1007)),ISNUMBER(FIND(";"&amp;UPPER(TRIM(Datos!AE484&amp;""))&amp;";",AE$1007))),OR(UPPER(TRIM(Datos!AE484&amp;""))="SÍ",UPPER(TRIM(Datos!AE484&amp;""))="SI",UPPER(TRIM(Datos!AE484&amp;""))="NO"),IF(ISNUMBER(Datos!AE484),AND(OR(AE$1005="",Datos!AE484&gt;=AE$1005),OR(AE$1006="",Datos!AE484&lt;=AE$1006)),FALSE),TRUE))))</f>
        <v>0.0</v>
      </c>
    </row>
    <row r="485" spans="2:31">
      <c r="B485">
        <f>IF(Datos!B485="",0,IF(AND(B$1008&lt;&gt;"",Datos!B485=B$1008),0,IF(B$1004=0,0,1-CHOOSE(B$1004,IF(ISNUMBER(Datos!B485),AND(OR(B$1005="",Datos!B485&gt;=B$1005),OR(B$1006="",Datos!B485&lt;=B$1006)),FALSE),IF(ISNUMBER(Datos!B485),AND(Datos!B485=INT(Datos!B485),AND(OR(B$1005="",Datos!B485&gt;=B$1005),OR(B$1006="",Datos!B485&lt;=B$1006))),FALSE),OR(ISNUMBER(FIND(";"&amp;UPPER(TRIM(Datos!B485&amp;""))&amp;"=",B$1007)),ISNUMBER(FIND(";"&amp;UPPER(TRIM(Datos!B485&amp;""))&amp;";",B$1007))),OR(UPPER(TRIM(Datos!B485&amp;""))="SÍ",UPPER(TRIM(Datos!B485&amp;""))="SI",UPPER(TRIM(Datos!B485&amp;""))="NO"),IF(ISNUMBER(Datos!B485),AND(OR(B$1005="",Datos!B485&gt;=B$1005),OR(B$1006="",Datos!B485&lt;=B$1006)),FALSE),TRUE))))</f>
        <v>0.0</v>
      </c>
      <c r="C485">
        <f>IF(Datos!C485="",0,IF(AND(C$1008&lt;&gt;"",Datos!C485=C$1008),0,IF(C$1004=0,0,1-CHOOSE(C$1004,IF(ISNUMBER(Datos!C485),AND(OR(C$1005="",Datos!C485&gt;=C$1005),OR(C$1006="",Datos!C485&lt;=C$1006)),FALSE),IF(ISNUMBER(Datos!C485),AND(Datos!C485=INT(Datos!C485),AND(OR(C$1005="",Datos!C485&gt;=C$1005),OR(C$1006="",Datos!C485&lt;=C$1006))),FALSE),OR(ISNUMBER(FIND(";"&amp;UPPER(TRIM(Datos!C485&amp;""))&amp;"=",C$1007)),ISNUMBER(FIND(";"&amp;UPPER(TRIM(Datos!C485&amp;""))&amp;";",C$1007))),OR(UPPER(TRIM(Datos!C485&amp;""))="SÍ",UPPER(TRIM(Datos!C485&amp;""))="SI",UPPER(TRIM(Datos!C485&amp;""))="NO"),IF(ISNUMBER(Datos!C485),AND(OR(C$1005="",Datos!C485&gt;=C$1005),OR(C$1006="",Datos!C485&lt;=C$1006)),FALSE),TRUE))))</f>
        <v>0.0</v>
      </c>
      <c r="D485">
        <f>IF(Datos!D485="",0,IF(AND(D$1008&lt;&gt;"",Datos!D485=D$1008),0,IF(D$1004=0,0,1-CHOOSE(D$1004,IF(ISNUMBER(Datos!D485),AND(OR(D$1005="",Datos!D485&gt;=D$1005),OR(D$1006="",Datos!D485&lt;=D$1006)),FALSE),IF(ISNUMBER(Datos!D485),AND(Datos!D485=INT(Datos!D485),AND(OR(D$1005="",Datos!D485&gt;=D$1005),OR(D$1006="",Datos!D485&lt;=D$1006))),FALSE),OR(ISNUMBER(FIND(";"&amp;UPPER(TRIM(Datos!D485&amp;""))&amp;"=",D$1007)),ISNUMBER(FIND(";"&amp;UPPER(TRIM(Datos!D485&amp;""))&amp;";",D$1007))),OR(UPPER(TRIM(Datos!D485&amp;""))="SÍ",UPPER(TRIM(Datos!D485&amp;""))="SI",UPPER(TRIM(Datos!D485&amp;""))="NO"),IF(ISNUMBER(Datos!D485),AND(OR(D$1005="",Datos!D485&gt;=D$1005),OR(D$1006="",Datos!D485&lt;=D$1006)),FALSE),TRUE))))</f>
        <v>0.0</v>
      </c>
      <c r="E485">
        <f>IF(Datos!E485="",0,IF(AND(E$1008&lt;&gt;"",Datos!E485=E$1008),0,IF(E$1004=0,0,1-CHOOSE(E$1004,IF(ISNUMBER(Datos!E485),AND(OR(E$1005="",Datos!E485&gt;=E$1005),OR(E$1006="",Datos!E485&lt;=E$1006)),FALSE),IF(ISNUMBER(Datos!E485),AND(Datos!E485=INT(Datos!E485),AND(OR(E$1005="",Datos!E485&gt;=E$1005),OR(E$1006="",Datos!E485&lt;=E$1006))),FALSE),OR(ISNUMBER(FIND(";"&amp;UPPER(TRIM(Datos!E485&amp;""))&amp;"=",E$1007)),ISNUMBER(FIND(";"&amp;UPPER(TRIM(Datos!E485&amp;""))&amp;";",E$1007))),OR(UPPER(TRIM(Datos!E485&amp;""))="SÍ",UPPER(TRIM(Datos!E485&amp;""))="SI",UPPER(TRIM(Datos!E485&amp;""))="NO"),IF(ISNUMBER(Datos!E485),AND(OR(E$1005="",Datos!E485&gt;=E$1005),OR(E$1006="",Datos!E485&lt;=E$1006)),FALSE),TRUE))))</f>
        <v>0.0</v>
      </c>
      <c r="F485">
        <f>IF(Datos!F485="",0,IF(AND(F$1008&lt;&gt;"",Datos!F485=F$1008),0,IF(F$1004=0,0,1-CHOOSE(F$1004,IF(ISNUMBER(Datos!F485),AND(OR(F$1005="",Datos!F485&gt;=F$1005),OR(F$1006="",Datos!F485&lt;=F$1006)),FALSE),IF(ISNUMBER(Datos!F485),AND(Datos!F485=INT(Datos!F485),AND(OR(F$1005="",Datos!F485&gt;=F$1005),OR(F$1006="",Datos!F485&lt;=F$1006))),FALSE),OR(ISNUMBER(FIND(";"&amp;UPPER(TRIM(Datos!F485&amp;""))&amp;"=",F$1007)),ISNUMBER(FIND(";"&amp;UPPER(TRIM(Datos!F485&amp;""))&amp;";",F$1007))),OR(UPPER(TRIM(Datos!F485&amp;""))="SÍ",UPPER(TRIM(Datos!F485&amp;""))="SI",UPPER(TRIM(Datos!F485&amp;""))="NO"),IF(ISNUMBER(Datos!F485),AND(OR(F$1005="",Datos!F485&gt;=F$1005),OR(F$1006="",Datos!F485&lt;=F$1006)),FALSE),TRUE))))</f>
        <v>0.0</v>
      </c>
      <c r="G485">
        <f>IF(Datos!G485="",0,IF(AND(G$1008&lt;&gt;"",Datos!G485=G$1008),0,IF(G$1004=0,0,1-CHOOSE(G$1004,IF(ISNUMBER(Datos!G485),AND(OR(G$1005="",Datos!G485&gt;=G$1005),OR(G$1006="",Datos!G485&lt;=G$1006)),FALSE),IF(ISNUMBER(Datos!G485),AND(Datos!G485=INT(Datos!G485),AND(OR(G$1005="",Datos!G485&gt;=G$1005),OR(G$1006="",Datos!G485&lt;=G$1006))),FALSE),OR(ISNUMBER(FIND(";"&amp;UPPER(TRIM(Datos!G485&amp;""))&amp;"=",G$1007)),ISNUMBER(FIND(";"&amp;UPPER(TRIM(Datos!G485&amp;""))&amp;";",G$1007))),OR(UPPER(TRIM(Datos!G485&amp;""))="SÍ",UPPER(TRIM(Datos!G485&amp;""))="SI",UPPER(TRIM(Datos!G485&amp;""))="NO"),IF(ISNUMBER(Datos!G485),AND(OR(G$1005="",Datos!G485&gt;=G$1005),OR(G$1006="",Datos!G485&lt;=G$1006)),FALSE),TRUE))))</f>
        <v>0.0</v>
      </c>
      <c r="H485">
        <f>IF(Datos!H485="",0,IF(AND(H$1008&lt;&gt;"",Datos!H485=H$1008),0,IF(H$1004=0,0,1-CHOOSE(H$1004,IF(ISNUMBER(Datos!H485),AND(OR(H$1005="",Datos!H485&gt;=H$1005),OR(H$1006="",Datos!H485&lt;=H$1006)),FALSE),IF(ISNUMBER(Datos!H485),AND(Datos!H485=INT(Datos!H485),AND(OR(H$1005="",Datos!H485&gt;=H$1005),OR(H$1006="",Datos!H485&lt;=H$1006))),FALSE),OR(ISNUMBER(FIND(";"&amp;UPPER(TRIM(Datos!H485&amp;""))&amp;"=",H$1007)),ISNUMBER(FIND(";"&amp;UPPER(TRIM(Datos!H485&amp;""))&amp;";",H$1007))),OR(UPPER(TRIM(Datos!H485&amp;""))="SÍ",UPPER(TRIM(Datos!H485&amp;""))="SI",UPPER(TRIM(Datos!H485&amp;""))="NO"),IF(ISNUMBER(Datos!H485),AND(OR(H$1005="",Datos!H485&gt;=H$1005),OR(H$1006="",Datos!H485&lt;=H$1006)),FALSE),TRUE))))</f>
        <v>0.0</v>
      </c>
      <c r="I485">
        <f>IF(Datos!I485="",0,IF(AND(I$1008&lt;&gt;"",Datos!I485=I$1008),0,IF(I$1004=0,0,1-CHOOSE(I$1004,IF(ISNUMBER(Datos!I485),AND(OR(I$1005="",Datos!I485&gt;=I$1005),OR(I$1006="",Datos!I485&lt;=I$1006)),FALSE),IF(ISNUMBER(Datos!I485),AND(Datos!I485=INT(Datos!I485),AND(OR(I$1005="",Datos!I485&gt;=I$1005),OR(I$1006="",Datos!I485&lt;=I$1006))),FALSE),OR(ISNUMBER(FIND(";"&amp;UPPER(TRIM(Datos!I485&amp;""))&amp;"=",I$1007)),ISNUMBER(FIND(";"&amp;UPPER(TRIM(Datos!I485&amp;""))&amp;";",I$1007))),OR(UPPER(TRIM(Datos!I485&amp;""))="SÍ",UPPER(TRIM(Datos!I485&amp;""))="SI",UPPER(TRIM(Datos!I485&amp;""))="NO"),IF(ISNUMBER(Datos!I485),AND(OR(I$1005="",Datos!I485&gt;=I$1005),OR(I$1006="",Datos!I485&lt;=I$1006)),FALSE),TRUE))))</f>
        <v>0.0</v>
      </c>
      <c r="J485">
        <f>IF(Datos!J485="",0,IF(AND(J$1008&lt;&gt;"",Datos!J485=J$1008),0,IF(J$1004=0,0,1-CHOOSE(J$1004,IF(ISNUMBER(Datos!J485),AND(OR(J$1005="",Datos!J485&gt;=J$1005),OR(J$1006="",Datos!J485&lt;=J$1006)),FALSE),IF(ISNUMBER(Datos!J485),AND(Datos!J485=INT(Datos!J485),AND(OR(J$1005="",Datos!J485&gt;=J$1005),OR(J$1006="",Datos!J485&lt;=J$1006))),FALSE),OR(ISNUMBER(FIND(";"&amp;UPPER(TRIM(Datos!J485&amp;""))&amp;"=",J$1007)),ISNUMBER(FIND(";"&amp;UPPER(TRIM(Datos!J485&amp;""))&amp;";",J$1007))),OR(UPPER(TRIM(Datos!J485&amp;""))="SÍ",UPPER(TRIM(Datos!J485&amp;""))="SI",UPPER(TRIM(Datos!J485&amp;""))="NO"),IF(ISNUMBER(Datos!J485),AND(OR(J$1005="",Datos!J485&gt;=J$1005),OR(J$1006="",Datos!J485&lt;=J$1006)),FALSE),TRUE))))</f>
        <v>0.0</v>
      </c>
      <c r="K485">
        <f>IF(Datos!K485="",0,IF(AND(K$1008&lt;&gt;"",Datos!K485=K$1008),0,IF(K$1004=0,0,1-CHOOSE(K$1004,IF(ISNUMBER(Datos!K485),AND(OR(K$1005="",Datos!K485&gt;=K$1005),OR(K$1006="",Datos!K485&lt;=K$1006)),FALSE),IF(ISNUMBER(Datos!K485),AND(Datos!K485=INT(Datos!K485),AND(OR(K$1005="",Datos!K485&gt;=K$1005),OR(K$1006="",Datos!K485&lt;=K$1006))),FALSE),OR(ISNUMBER(FIND(";"&amp;UPPER(TRIM(Datos!K485&amp;""))&amp;"=",K$1007)),ISNUMBER(FIND(";"&amp;UPPER(TRIM(Datos!K485&amp;""))&amp;";",K$1007))),OR(UPPER(TRIM(Datos!K485&amp;""))="SÍ",UPPER(TRIM(Datos!K485&amp;""))="SI",UPPER(TRIM(Datos!K485&amp;""))="NO"),IF(ISNUMBER(Datos!K485),AND(OR(K$1005="",Datos!K485&gt;=K$1005),OR(K$1006="",Datos!K485&lt;=K$1006)),FALSE),TRUE))))</f>
        <v>0.0</v>
      </c>
      <c r="L485">
        <f>IF(Datos!L485="",0,IF(AND(L$1008&lt;&gt;"",Datos!L485=L$1008),0,IF(L$1004=0,0,1-CHOOSE(L$1004,IF(ISNUMBER(Datos!L485),AND(OR(L$1005="",Datos!L485&gt;=L$1005),OR(L$1006="",Datos!L485&lt;=L$1006)),FALSE),IF(ISNUMBER(Datos!L485),AND(Datos!L485=INT(Datos!L485),AND(OR(L$1005="",Datos!L485&gt;=L$1005),OR(L$1006="",Datos!L485&lt;=L$1006))),FALSE),OR(ISNUMBER(FIND(";"&amp;UPPER(TRIM(Datos!L485&amp;""))&amp;"=",L$1007)),ISNUMBER(FIND(";"&amp;UPPER(TRIM(Datos!L485&amp;""))&amp;";",L$1007))),OR(UPPER(TRIM(Datos!L485&amp;""))="SÍ",UPPER(TRIM(Datos!L485&amp;""))="SI",UPPER(TRIM(Datos!L485&amp;""))="NO"),IF(ISNUMBER(Datos!L485),AND(OR(L$1005="",Datos!L485&gt;=L$1005),OR(L$1006="",Datos!L485&lt;=L$1006)),FALSE),TRUE))))</f>
        <v>0.0</v>
      </c>
      <c r="M485">
        <f>IF(Datos!M485="",0,IF(AND(M$1008&lt;&gt;"",Datos!M485=M$1008),0,IF(M$1004=0,0,1-CHOOSE(M$1004,IF(ISNUMBER(Datos!M485),AND(OR(M$1005="",Datos!M485&gt;=M$1005),OR(M$1006="",Datos!M485&lt;=M$1006)),FALSE),IF(ISNUMBER(Datos!M485),AND(Datos!M485=INT(Datos!M485),AND(OR(M$1005="",Datos!M485&gt;=M$1005),OR(M$1006="",Datos!M485&lt;=M$1006))),FALSE),OR(ISNUMBER(FIND(";"&amp;UPPER(TRIM(Datos!M485&amp;""))&amp;"=",M$1007)),ISNUMBER(FIND(";"&amp;UPPER(TRIM(Datos!M485&amp;""))&amp;";",M$1007))),OR(UPPER(TRIM(Datos!M485&amp;""))="SÍ",UPPER(TRIM(Datos!M485&amp;""))="SI",UPPER(TRIM(Datos!M485&amp;""))="NO"),IF(ISNUMBER(Datos!M485),AND(OR(M$1005="",Datos!M485&gt;=M$1005),OR(M$1006="",Datos!M485&lt;=M$1006)),FALSE),TRUE))))</f>
        <v>0.0</v>
      </c>
      <c r="N485">
        <f>IF(Datos!N485="",0,IF(AND(N$1008&lt;&gt;"",Datos!N485=N$1008),0,IF(N$1004=0,0,1-CHOOSE(N$1004,IF(ISNUMBER(Datos!N485),AND(OR(N$1005="",Datos!N485&gt;=N$1005),OR(N$1006="",Datos!N485&lt;=N$1006)),FALSE),IF(ISNUMBER(Datos!N485),AND(Datos!N485=INT(Datos!N485),AND(OR(N$1005="",Datos!N485&gt;=N$1005),OR(N$1006="",Datos!N485&lt;=N$1006))),FALSE),OR(ISNUMBER(FIND(";"&amp;UPPER(TRIM(Datos!N485&amp;""))&amp;"=",N$1007)),ISNUMBER(FIND(";"&amp;UPPER(TRIM(Datos!N485&amp;""))&amp;";",N$1007))),OR(UPPER(TRIM(Datos!N485&amp;""))="SÍ",UPPER(TRIM(Datos!N485&amp;""))="SI",UPPER(TRIM(Datos!N485&amp;""))="NO"),IF(ISNUMBER(Datos!N485),AND(OR(N$1005="",Datos!N485&gt;=N$1005),OR(N$1006="",Datos!N485&lt;=N$1006)),FALSE),TRUE))))</f>
        <v>0.0</v>
      </c>
      <c r="O485">
        <f>IF(Datos!O485="",0,IF(AND(O$1008&lt;&gt;"",Datos!O485=O$1008),0,IF(O$1004=0,0,1-CHOOSE(O$1004,IF(ISNUMBER(Datos!O485),AND(OR(O$1005="",Datos!O485&gt;=O$1005),OR(O$1006="",Datos!O485&lt;=O$1006)),FALSE),IF(ISNUMBER(Datos!O485),AND(Datos!O485=INT(Datos!O485),AND(OR(O$1005="",Datos!O485&gt;=O$1005),OR(O$1006="",Datos!O485&lt;=O$1006))),FALSE),OR(ISNUMBER(FIND(";"&amp;UPPER(TRIM(Datos!O485&amp;""))&amp;"=",O$1007)),ISNUMBER(FIND(";"&amp;UPPER(TRIM(Datos!O485&amp;""))&amp;";",O$1007))),OR(UPPER(TRIM(Datos!O485&amp;""))="SÍ",UPPER(TRIM(Datos!O485&amp;""))="SI",UPPER(TRIM(Datos!O485&amp;""))="NO"),IF(ISNUMBER(Datos!O485),AND(OR(O$1005="",Datos!O485&gt;=O$1005),OR(O$1006="",Datos!O485&lt;=O$1006)),FALSE),TRUE))))</f>
        <v>0.0</v>
      </c>
      <c r="P485">
        <f>IF(Datos!P485="",0,IF(AND(P$1008&lt;&gt;"",Datos!P485=P$1008),0,IF(P$1004=0,0,1-CHOOSE(P$1004,IF(ISNUMBER(Datos!P485),AND(OR(P$1005="",Datos!P485&gt;=P$1005),OR(P$1006="",Datos!P485&lt;=P$1006)),FALSE),IF(ISNUMBER(Datos!P485),AND(Datos!P485=INT(Datos!P485),AND(OR(P$1005="",Datos!P485&gt;=P$1005),OR(P$1006="",Datos!P485&lt;=P$1006))),FALSE),OR(ISNUMBER(FIND(";"&amp;UPPER(TRIM(Datos!P485&amp;""))&amp;"=",P$1007)),ISNUMBER(FIND(";"&amp;UPPER(TRIM(Datos!P485&amp;""))&amp;";",P$1007))),OR(UPPER(TRIM(Datos!P485&amp;""))="SÍ",UPPER(TRIM(Datos!P485&amp;""))="SI",UPPER(TRIM(Datos!P485&amp;""))="NO"),IF(ISNUMBER(Datos!P485),AND(OR(P$1005="",Datos!P485&gt;=P$1005),OR(P$1006="",Datos!P485&lt;=P$1006)),FALSE),TRUE))))</f>
        <v>0.0</v>
      </c>
      <c r="Q485">
        <f>IF(Datos!Q485="",0,IF(AND(Q$1008&lt;&gt;"",Datos!Q485=Q$1008),0,IF(Q$1004=0,0,1-CHOOSE(Q$1004,IF(ISNUMBER(Datos!Q485),AND(OR(Q$1005="",Datos!Q485&gt;=Q$1005),OR(Q$1006="",Datos!Q485&lt;=Q$1006)),FALSE),IF(ISNUMBER(Datos!Q485),AND(Datos!Q485=INT(Datos!Q485),AND(OR(Q$1005="",Datos!Q485&gt;=Q$1005),OR(Q$1006="",Datos!Q485&lt;=Q$1006))),FALSE),OR(ISNUMBER(FIND(";"&amp;UPPER(TRIM(Datos!Q485&amp;""))&amp;"=",Q$1007)),ISNUMBER(FIND(";"&amp;UPPER(TRIM(Datos!Q485&amp;""))&amp;";",Q$1007))),OR(UPPER(TRIM(Datos!Q485&amp;""))="SÍ",UPPER(TRIM(Datos!Q485&amp;""))="SI",UPPER(TRIM(Datos!Q485&amp;""))="NO"),IF(ISNUMBER(Datos!Q485),AND(OR(Q$1005="",Datos!Q485&gt;=Q$1005),OR(Q$1006="",Datos!Q485&lt;=Q$1006)),FALSE),TRUE))))</f>
        <v>0.0</v>
      </c>
      <c r="R485">
        <f>IF(Datos!R485="",0,IF(AND(R$1008&lt;&gt;"",Datos!R485=R$1008),0,IF(R$1004=0,0,1-CHOOSE(R$1004,IF(ISNUMBER(Datos!R485),AND(OR(R$1005="",Datos!R485&gt;=R$1005),OR(R$1006="",Datos!R485&lt;=R$1006)),FALSE),IF(ISNUMBER(Datos!R485),AND(Datos!R485=INT(Datos!R485),AND(OR(R$1005="",Datos!R485&gt;=R$1005),OR(R$1006="",Datos!R485&lt;=R$1006))),FALSE),OR(ISNUMBER(FIND(";"&amp;UPPER(TRIM(Datos!R485&amp;""))&amp;"=",R$1007)),ISNUMBER(FIND(";"&amp;UPPER(TRIM(Datos!R485&amp;""))&amp;";",R$1007))),OR(UPPER(TRIM(Datos!R485&amp;""))="SÍ",UPPER(TRIM(Datos!R485&amp;""))="SI",UPPER(TRIM(Datos!R485&amp;""))="NO"),IF(ISNUMBER(Datos!R485),AND(OR(R$1005="",Datos!R485&gt;=R$1005),OR(R$1006="",Datos!R485&lt;=R$1006)),FALSE),TRUE))))</f>
        <v>0.0</v>
      </c>
      <c r="S485">
        <f>IF(Datos!S485="",0,IF(AND(S$1008&lt;&gt;"",Datos!S485=S$1008),0,IF(S$1004=0,0,1-CHOOSE(S$1004,IF(ISNUMBER(Datos!S485),AND(OR(S$1005="",Datos!S485&gt;=S$1005),OR(S$1006="",Datos!S485&lt;=S$1006)),FALSE),IF(ISNUMBER(Datos!S485),AND(Datos!S485=INT(Datos!S485),AND(OR(S$1005="",Datos!S485&gt;=S$1005),OR(S$1006="",Datos!S485&lt;=S$1006))),FALSE),OR(ISNUMBER(FIND(";"&amp;UPPER(TRIM(Datos!S485&amp;""))&amp;"=",S$1007)),ISNUMBER(FIND(";"&amp;UPPER(TRIM(Datos!S485&amp;""))&amp;";",S$1007))),OR(UPPER(TRIM(Datos!S485&amp;""))="SÍ",UPPER(TRIM(Datos!S485&amp;""))="SI",UPPER(TRIM(Datos!S485&amp;""))="NO"),IF(ISNUMBER(Datos!S485),AND(OR(S$1005="",Datos!S485&gt;=S$1005),OR(S$1006="",Datos!S485&lt;=S$1006)),FALSE),TRUE))))</f>
        <v>0.0</v>
      </c>
      <c r="T485">
        <f>IF(Datos!T485="",0,IF(AND(T$1008&lt;&gt;"",Datos!T485=T$1008),0,IF(T$1004=0,0,1-CHOOSE(T$1004,IF(ISNUMBER(Datos!T485),AND(OR(T$1005="",Datos!T485&gt;=T$1005),OR(T$1006="",Datos!T485&lt;=T$1006)),FALSE),IF(ISNUMBER(Datos!T485),AND(Datos!T485=INT(Datos!T485),AND(OR(T$1005="",Datos!T485&gt;=T$1005),OR(T$1006="",Datos!T485&lt;=T$1006))),FALSE),OR(ISNUMBER(FIND(";"&amp;UPPER(TRIM(Datos!T485&amp;""))&amp;"=",T$1007)),ISNUMBER(FIND(";"&amp;UPPER(TRIM(Datos!T485&amp;""))&amp;";",T$1007))),OR(UPPER(TRIM(Datos!T485&amp;""))="SÍ",UPPER(TRIM(Datos!T485&amp;""))="SI",UPPER(TRIM(Datos!T485&amp;""))="NO"),IF(ISNUMBER(Datos!T485),AND(OR(T$1005="",Datos!T485&gt;=T$1005),OR(T$1006="",Datos!T485&lt;=T$1006)),FALSE),TRUE))))</f>
        <v>0.0</v>
      </c>
      <c r="U485">
        <f>IF(Datos!U485="",0,IF(AND(U$1008&lt;&gt;"",Datos!U485=U$1008),0,IF(U$1004=0,0,1-CHOOSE(U$1004,IF(ISNUMBER(Datos!U485),AND(OR(U$1005="",Datos!U485&gt;=U$1005),OR(U$1006="",Datos!U485&lt;=U$1006)),FALSE),IF(ISNUMBER(Datos!U485),AND(Datos!U485=INT(Datos!U485),AND(OR(U$1005="",Datos!U485&gt;=U$1005),OR(U$1006="",Datos!U485&lt;=U$1006))),FALSE),OR(ISNUMBER(FIND(";"&amp;UPPER(TRIM(Datos!U485&amp;""))&amp;"=",U$1007)),ISNUMBER(FIND(";"&amp;UPPER(TRIM(Datos!U485&amp;""))&amp;";",U$1007))),OR(UPPER(TRIM(Datos!U485&amp;""))="SÍ",UPPER(TRIM(Datos!U485&amp;""))="SI",UPPER(TRIM(Datos!U485&amp;""))="NO"),IF(ISNUMBER(Datos!U485),AND(OR(U$1005="",Datos!U485&gt;=U$1005),OR(U$1006="",Datos!U485&lt;=U$1006)),FALSE),TRUE))))</f>
        <v>0.0</v>
      </c>
      <c r="V485">
        <f>IF(Datos!V485="",0,IF(AND(V$1008&lt;&gt;"",Datos!V485=V$1008),0,IF(V$1004=0,0,1-CHOOSE(V$1004,IF(ISNUMBER(Datos!V485),AND(OR(V$1005="",Datos!V485&gt;=V$1005),OR(V$1006="",Datos!V485&lt;=V$1006)),FALSE),IF(ISNUMBER(Datos!V485),AND(Datos!V485=INT(Datos!V485),AND(OR(V$1005="",Datos!V485&gt;=V$1005),OR(V$1006="",Datos!V485&lt;=V$1006))),FALSE),OR(ISNUMBER(FIND(";"&amp;UPPER(TRIM(Datos!V485&amp;""))&amp;"=",V$1007)),ISNUMBER(FIND(";"&amp;UPPER(TRIM(Datos!V485&amp;""))&amp;";",V$1007))),OR(UPPER(TRIM(Datos!V485&amp;""))="SÍ",UPPER(TRIM(Datos!V485&amp;""))="SI",UPPER(TRIM(Datos!V485&amp;""))="NO"),IF(ISNUMBER(Datos!V485),AND(OR(V$1005="",Datos!V485&gt;=V$1005),OR(V$1006="",Datos!V485&lt;=V$1006)),FALSE),TRUE))))</f>
        <v>0.0</v>
      </c>
      <c r="W485">
        <f>IF(Datos!W485="",0,IF(AND(W$1008&lt;&gt;"",Datos!W485=W$1008),0,IF(W$1004=0,0,1-CHOOSE(W$1004,IF(ISNUMBER(Datos!W485),AND(OR(W$1005="",Datos!W485&gt;=W$1005),OR(W$1006="",Datos!W485&lt;=W$1006)),FALSE),IF(ISNUMBER(Datos!W485),AND(Datos!W485=INT(Datos!W485),AND(OR(W$1005="",Datos!W485&gt;=W$1005),OR(W$1006="",Datos!W485&lt;=W$1006))),FALSE),OR(ISNUMBER(FIND(";"&amp;UPPER(TRIM(Datos!W485&amp;""))&amp;"=",W$1007)),ISNUMBER(FIND(";"&amp;UPPER(TRIM(Datos!W485&amp;""))&amp;";",W$1007))),OR(UPPER(TRIM(Datos!W485&amp;""))="SÍ",UPPER(TRIM(Datos!W485&amp;""))="SI",UPPER(TRIM(Datos!W485&amp;""))="NO"),IF(ISNUMBER(Datos!W485),AND(OR(W$1005="",Datos!W485&gt;=W$1005),OR(W$1006="",Datos!W485&lt;=W$1006)),FALSE),TRUE))))</f>
        <v>0.0</v>
      </c>
      <c r="X485">
        <f>IF(Datos!X485="",0,IF(AND(X$1008&lt;&gt;"",Datos!X485=X$1008),0,IF(X$1004=0,0,1-CHOOSE(X$1004,IF(ISNUMBER(Datos!X485),AND(OR(X$1005="",Datos!X485&gt;=X$1005),OR(X$1006="",Datos!X485&lt;=X$1006)),FALSE),IF(ISNUMBER(Datos!X485),AND(Datos!X485=INT(Datos!X485),AND(OR(X$1005="",Datos!X485&gt;=X$1005),OR(X$1006="",Datos!X485&lt;=X$1006))),FALSE),OR(ISNUMBER(FIND(";"&amp;UPPER(TRIM(Datos!X485&amp;""))&amp;"=",X$1007)),ISNUMBER(FIND(";"&amp;UPPER(TRIM(Datos!X485&amp;""))&amp;";",X$1007))),OR(UPPER(TRIM(Datos!X485&amp;""))="SÍ",UPPER(TRIM(Datos!X485&amp;""))="SI",UPPER(TRIM(Datos!X485&amp;""))="NO"),IF(ISNUMBER(Datos!X485),AND(OR(X$1005="",Datos!X485&gt;=X$1005),OR(X$1006="",Datos!X485&lt;=X$1006)),FALSE),TRUE))))</f>
        <v>0.0</v>
      </c>
      <c r="Y485">
        <f>IF(Datos!Y485="",0,IF(AND(Y$1008&lt;&gt;"",Datos!Y485=Y$1008),0,IF(Y$1004=0,0,1-CHOOSE(Y$1004,IF(ISNUMBER(Datos!Y485),AND(OR(Y$1005="",Datos!Y485&gt;=Y$1005),OR(Y$1006="",Datos!Y485&lt;=Y$1006)),FALSE),IF(ISNUMBER(Datos!Y485),AND(Datos!Y485=INT(Datos!Y485),AND(OR(Y$1005="",Datos!Y485&gt;=Y$1005),OR(Y$1006="",Datos!Y485&lt;=Y$1006))),FALSE),OR(ISNUMBER(FIND(";"&amp;UPPER(TRIM(Datos!Y485&amp;""))&amp;"=",Y$1007)),ISNUMBER(FIND(";"&amp;UPPER(TRIM(Datos!Y485&amp;""))&amp;";",Y$1007))),OR(UPPER(TRIM(Datos!Y485&amp;""))="SÍ",UPPER(TRIM(Datos!Y485&amp;""))="SI",UPPER(TRIM(Datos!Y485&amp;""))="NO"),IF(ISNUMBER(Datos!Y485),AND(OR(Y$1005="",Datos!Y485&gt;=Y$1005),OR(Y$1006="",Datos!Y485&lt;=Y$1006)),FALSE),TRUE))))</f>
        <v>0.0</v>
      </c>
      <c r="Z485">
        <f>IF(Datos!Z485="",0,IF(AND(Z$1008&lt;&gt;"",Datos!Z485=Z$1008),0,IF(Z$1004=0,0,1-CHOOSE(Z$1004,IF(ISNUMBER(Datos!Z485),AND(OR(Z$1005="",Datos!Z485&gt;=Z$1005),OR(Z$1006="",Datos!Z485&lt;=Z$1006)),FALSE),IF(ISNUMBER(Datos!Z485),AND(Datos!Z485=INT(Datos!Z485),AND(OR(Z$1005="",Datos!Z485&gt;=Z$1005),OR(Z$1006="",Datos!Z485&lt;=Z$1006))),FALSE),OR(ISNUMBER(FIND(";"&amp;UPPER(TRIM(Datos!Z485&amp;""))&amp;"=",Z$1007)),ISNUMBER(FIND(";"&amp;UPPER(TRIM(Datos!Z485&amp;""))&amp;";",Z$1007))),OR(UPPER(TRIM(Datos!Z485&amp;""))="SÍ",UPPER(TRIM(Datos!Z485&amp;""))="SI",UPPER(TRIM(Datos!Z485&amp;""))="NO"),IF(ISNUMBER(Datos!Z485),AND(OR(Z$1005="",Datos!Z485&gt;=Z$1005),OR(Z$1006="",Datos!Z485&lt;=Z$1006)),FALSE),TRUE))))</f>
        <v>0.0</v>
      </c>
      <c r="AA485">
        <f>IF(Datos!AA485="",0,IF(AND(AA$1008&lt;&gt;"",Datos!AA485=AA$1008),0,IF(AA$1004=0,0,1-CHOOSE(AA$1004,IF(ISNUMBER(Datos!AA485),AND(OR(AA$1005="",Datos!AA485&gt;=AA$1005),OR(AA$1006="",Datos!AA485&lt;=AA$1006)),FALSE),IF(ISNUMBER(Datos!AA485),AND(Datos!AA485=INT(Datos!AA485),AND(OR(AA$1005="",Datos!AA485&gt;=AA$1005),OR(AA$1006="",Datos!AA485&lt;=AA$1006))),FALSE),OR(ISNUMBER(FIND(";"&amp;UPPER(TRIM(Datos!AA485&amp;""))&amp;"=",AA$1007)),ISNUMBER(FIND(";"&amp;UPPER(TRIM(Datos!AA485&amp;""))&amp;";",AA$1007))),OR(UPPER(TRIM(Datos!AA485&amp;""))="SÍ",UPPER(TRIM(Datos!AA485&amp;""))="SI",UPPER(TRIM(Datos!AA485&amp;""))="NO"),IF(ISNUMBER(Datos!AA485),AND(OR(AA$1005="",Datos!AA485&gt;=AA$1005),OR(AA$1006="",Datos!AA485&lt;=AA$1006)),FALSE),TRUE))))</f>
        <v>0.0</v>
      </c>
      <c r="AB485">
        <f>IF(Datos!AB485="",0,IF(AND(AB$1008&lt;&gt;"",Datos!AB485=AB$1008),0,IF(AB$1004=0,0,1-CHOOSE(AB$1004,IF(ISNUMBER(Datos!AB485),AND(OR(AB$1005="",Datos!AB485&gt;=AB$1005),OR(AB$1006="",Datos!AB485&lt;=AB$1006)),FALSE),IF(ISNUMBER(Datos!AB485),AND(Datos!AB485=INT(Datos!AB485),AND(OR(AB$1005="",Datos!AB485&gt;=AB$1005),OR(AB$1006="",Datos!AB485&lt;=AB$1006))),FALSE),OR(ISNUMBER(FIND(";"&amp;UPPER(TRIM(Datos!AB485&amp;""))&amp;"=",AB$1007)),ISNUMBER(FIND(";"&amp;UPPER(TRIM(Datos!AB485&amp;""))&amp;";",AB$1007))),OR(UPPER(TRIM(Datos!AB485&amp;""))="SÍ",UPPER(TRIM(Datos!AB485&amp;""))="SI",UPPER(TRIM(Datos!AB485&amp;""))="NO"),IF(ISNUMBER(Datos!AB485),AND(OR(AB$1005="",Datos!AB485&gt;=AB$1005),OR(AB$1006="",Datos!AB485&lt;=AB$1006)),FALSE),TRUE))))</f>
        <v>0.0</v>
      </c>
      <c r="AC485">
        <f>IF(Datos!AC485="",0,IF(AND(AC$1008&lt;&gt;"",Datos!AC485=AC$1008),0,IF(AC$1004=0,0,1-CHOOSE(AC$1004,IF(ISNUMBER(Datos!AC485),AND(OR(AC$1005="",Datos!AC485&gt;=AC$1005),OR(AC$1006="",Datos!AC485&lt;=AC$1006)),FALSE),IF(ISNUMBER(Datos!AC485),AND(Datos!AC485=INT(Datos!AC485),AND(OR(AC$1005="",Datos!AC485&gt;=AC$1005),OR(AC$1006="",Datos!AC485&lt;=AC$1006))),FALSE),OR(ISNUMBER(FIND(";"&amp;UPPER(TRIM(Datos!AC485&amp;""))&amp;"=",AC$1007)),ISNUMBER(FIND(";"&amp;UPPER(TRIM(Datos!AC485&amp;""))&amp;";",AC$1007))),OR(UPPER(TRIM(Datos!AC485&amp;""))="SÍ",UPPER(TRIM(Datos!AC485&amp;""))="SI",UPPER(TRIM(Datos!AC485&amp;""))="NO"),IF(ISNUMBER(Datos!AC485),AND(OR(AC$1005="",Datos!AC485&gt;=AC$1005),OR(AC$1006="",Datos!AC485&lt;=AC$1006)),FALSE),TRUE))))</f>
        <v>0.0</v>
      </c>
      <c r="AD485">
        <f>IF(Datos!AD485="",0,IF(AND(AD$1008&lt;&gt;"",Datos!AD485=AD$1008),0,IF(AD$1004=0,0,1-CHOOSE(AD$1004,IF(ISNUMBER(Datos!AD485),AND(OR(AD$1005="",Datos!AD485&gt;=AD$1005),OR(AD$1006="",Datos!AD485&lt;=AD$1006)),FALSE),IF(ISNUMBER(Datos!AD485),AND(Datos!AD485=INT(Datos!AD485),AND(OR(AD$1005="",Datos!AD485&gt;=AD$1005),OR(AD$1006="",Datos!AD485&lt;=AD$1006))),FALSE),OR(ISNUMBER(FIND(";"&amp;UPPER(TRIM(Datos!AD485&amp;""))&amp;"=",AD$1007)),ISNUMBER(FIND(";"&amp;UPPER(TRIM(Datos!AD485&amp;""))&amp;";",AD$1007))),OR(UPPER(TRIM(Datos!AD485&amp;""))="SÍ",UPPER(TRIM(Datos!AD485&amp;""))="SI",UPPER(TRIM(Datos!AD485&amp;""))="NO"),IF(ISNUMBER(Datos!AD485),AND(OR(AD$1005="",Datos!AD485&gt;=AD$1005),OR(AD$1006="",Datos!AD485&lt;=AD$1006)),FALSE),TRUE))))</f>
        <v>0.0</v>
      </c>
      <c r="AE485">
        <f>IF(Datos!AE485="",0,IF(AND(AE$1008&lt;&gt;"",Datos!AE485=AE$1008),0,IF(AE$1004=0,0,1-CHOOSE(AE$1004,IF(ISNUMBER(Datos!AE485),AND(OR(AE$1005="",Datos!AE485&gt;=AE$1005),OR(AE$1006="",Datos!AE485&lt;=AE$1006)),FALSE),IF(ISNUMBER(Datos!AE485),AND(Datos!AE485=INT(Datos!AE485),AND(OR(AE$1005="",Datos!AE485&gt;=AE$1005),OR(AE$1006="",Datos!AE485&lt;=AE$1006))),FALSE),OR(ISNUMBER(FIND(";"&amp;UPPER(TRIM(Datos!AE485&amp;""))&amp;"=",AE$1007)),ISNUMBER(FIND(";"&amp;UPPER(TRIM(Datos!AE485&amp;""))&amp;";",AE$1007))),OR(UPPER(TRIM(Datos!AE485&amp;""))="SÍ",UPPER(TRIM(Datos!AE485&amp;""))="SI",UPPER(TRIM(Datos!AE485&amp;""))="NO"),IF(ISNUMBER(Datos!AE485),AND(OR(AE$1005="",Datos!AE485&gt;=AE$1005),OR(AE$1006="",Datos!AE485&lt;=AE$1006)),FALSE),TRUE))))</f>
        <v>0.0</v>
      </c>
    </row>
    <row r="486" spans="2:31">
      <c r="B486">
        <f>IF(Datos!B486="",0,IF(AND(B$1008&lt;&gt;"",Datos!B486=B$1008),0,IF(B$1004=0,0,1-CHOOSE(B$1004,IF(ISNUMBER(Datos!B486),AND(OR(B$1005="",Datos!B486&gt;=B$1005),OR(B$1006="",Datos!B486&lt;=B$1006)),FALSE),IF(ISNUMBER(Datos!B486),AND(Datos!B486=INT(Datos!B486),AND(OR(B$1005="",Datos!B486&gt;=B$1005),OR(B$1006="",Datos!B486&lt;=B$1006))),FALSE),OR(ISNUMBER(FIND(";"&amp;UPPER(TRIM(Datos!B486&amp;""))&amp;"=",B$1007)),ISNUMBER(FIND(";"&amp;UPPER(TRIM(Datos!B486&amp;""))&amp;";",B$1007))),OR(UPPER(TRIM(Datos!B486&amp;""))="SÍ",UPPER(TRIM(Datos!B486&amp;""))="SI",UPPER(TRIM(Datos!B486&amp;""))="NO"),IF(ISNUMBER(Datos!B486),AND(OR(B$1005="",Datos!B486&gt;=B$1005),OR(B$1006="",Datos!B486&lt;=B$1006)),FALSE),TRUE))))</f>
        <v>0.0</v>
      </c>
      <c r="C486">
        <f>IF(Datos!C486="",0,IF(AND(C$1008&lt;&gt;"",Datos!C486=C$1008),0,IF(C$1004=0,0,1-CHOOSE(C$1004,IF(ISNUMBER(Datos!C486),AND(OR(C$1005="",Datos!C486&gt;=C$1005),OR(C$1006="",Datos!C486&lt;=C$1006)),FALSE),IF(ISNUMBER(Datos!C486),AND(Datos!C486=INT(Datos!C486),AND(OR(C$1005="",Datos!C486&gt;=C$1005),OR(C$1006="",Datos!C486&lt;=C$1006))),FALSE),OR(ISNUMBER(FIND(";"&amp;UPPER(TRIM(Datos!C486&amp;""))&amp;"=",C$1007)),ISNUMBER(FIND(";"&amp;UPPER(TRIM(Datos!C486&amp;""))&amp;";",C$1007))),OR(UPPER(TRIM(Datos!C486&amp;""))="SÍ",UPPER(TRIM(Datos!C486&amp;""))="SI",UPPER(TRIM(Datos!C486&amp;""))="NO"),IF(ISNUMBER(Datos!C486),AND(OR(C$1005="",Datos!C486&gt;=C$1005),OR(C$1006="",Datos!C486&lt;=C$1006)),FALSE),TRUE))))</f>
        <v>0.0</v>
      </c>
      <c r="D486">
        <f>IF(Datos!D486="",0,IF(AND(D$1008&lt;&gt;"",Datos!D486=D$1008),0,IF(D$1004=0,0,1-CHOOSE(D$1004,IF(ISNUMBER(Datos!D486),AND(OR(D$1005="",Datos!D486&gt;=D$1005),OR(D$1006="",Datos!D486&lt;=D$1006)),FALSE),IF(ISNUMBER(Datos!D486),AND(Datos!D486=INT(Datos!D486),AND(OR(D$1005="",Datos!D486&gt;=D$1005),OR(D$1006="",Datos!D486&lt;=D$1006))),FALSE),OR(ISNUMBER(FIND(";"&amp;UPPER(TRIM(Datos!D486&amp;""))&amp;"=",D$1007)),ISNUMBER(FIND(";"&amp;UPPER(TRIM(Datos!D486&amp;""))&amp;";",D$1007))),OR(UPPER(TRIM(Datos!D486&amp;""))="SÍ",UPPER(TRIM(Datos!D486&amp;""))="SI",UPPER(TRIM(Datos!D486&amp;""))="NO"),IF(ISNUMBER(Datos!D486),AND(OR(D$1005="",Datos!D486&gt;=D$1005),OR(D$1006="",Datos!D486&lt;=D$1006)),FALSE),TRUE))))</f>
        <v>0.0</v>
      </c>
      <c r="E486">
        <f>IF(Datos!E486="",0,IF(AND(E$1008&lt;&gt;"",Datos!E486=E$1008),0,IF(E$1004=0,0,1-CHOOSE(E$1004,IF(ISNUMBER(Datos!E486),AND(OR(E$1005="",Datos!E486&gt;=E$1005),OR(E$1006="",Datos!E486&lt;=E$1006)),FALSE),IF(ISNUMBER(Datos!E486),AND(Datos!E486=INT(Datos!E486),AND(OR(E$1005="",Datos!E486&gt;=E$1005),OR(E$1006="",Datos!E486&lt;=E$1006))),FALSE),OR(ISNUMBER(FIND(";"&amp;UPPER(TRIM(Datos!E486&amp;""))&amp;"=",E$1007)),ISNUMBER(FIND(";"&amp;UPPER(TRIM(Datos!E486&amp;""))&amp;";",E$1007))),OR(UPPER(TRIM(Datos!E486&amp;""))="SÍ",UPPER(TRIM(Datos!E486&amp;""))="SI",UPPER(TRIM(Datos!E486&amp;""))="NO"),IF(ISNUMBER(Datos!E486),AND(OR(E$1005="",Datos!E486&gt;=E$1005),OR(E$1006="",Datos!E486&lt;=E$1006)),FALSE),TRUE))))</f>
        <v>0.0</v>
      </c>
      <c r="F486">
        <f>IF(Datos!F486="",0,IF(AND(F$1008&lt;&gt;"",Datos!F486=F$1008),0,IF(F$1004=0,0,1-CHOOSE(F$1004,IF(ISNUMBER(Datos!F486),AND(OR(F$1005="",Datos!F486&gt;=F$1005),OR(F$1006="",Datos!F486&lt;=F$1006)),FALSE),IF(ISNUMBER(Datos!F486),AND(Datos!F486=INT(Datos!F486),AND(OR(F$1005="",Datos!F486&gt;=F$1005),OR(F$1006="",Datos!F486&lt;=F$1006))),FALSE),OR(ISNUMBER(FIND(";"&amp;UPPER(TRIM(Datos!F486&amp;""))&amp;"=",F$1007)),ISNUMBER(FIND(";"&amp;UPPER(TRIM(Datos!F486&amp;""))&amp;";",F$1007))),OR(UPPER(TRIM(Datos!F486&amp;""))="SÍ",UPPER(TRIM(Datos!F486&amp;""))="SI",UPPER(TRIM(Datos!F486&amp;""))="NO"),IF(ISNUMBER(Datos!F486),AND(OR(F$1005="",Datos!F486&gt;=F$1005),OR(F$1006="",Datos!F486&lt;=F$1006)),FALSE),TRUE))))</f>
        <v>0.0</v>
      </c>
      <c r="G486">
        <f>IF(Datos!G486="",0,IF(AND(G$1008&lt;&gt;"",Datos!G486=G$1008),0,IF(G$1004=0,0,1-CHOOSE(G$1004,IF(ISNUMBER(Datos!G486),AND(OR(G$1005="",Datos!G486&gt;=G$1005),OR(G$1006="",Datos!G486&lt;=G$1006)),FALSE),IF(ISNUMBER(Datos!G486),AND(Datos!G486=INT(Datos!G486),AND(OR(G$1005="",Datos!G486&gt;=G$1005),OR(G$1006="",Datos!G486&lt;=G$1006))),FALSE),OR(ISNUMBER(FIND(";"&amp;UPPER(TRIM(Datos!G486&amp;""))&amp;"=",G$1007)),ISNUMBER(FIND(";"&amp;UPPER(TRIM(Datos!G486&amp;""))&amp;";",G$1007))),OR(UPPER(TRIM(Datos!G486&amp;""))="SÍ",UPPER(TRIM(Datos!G486&amp;""))="SI",UPPER(TRIM(Datos!G486&amp;""))="NO"),IF(ISNUMBER(Datos!G486),AND(OR(G$1005="",Datos!G486&gt;=G$1005),OR(G$1006="",Datos!G486&lt;=G$1006)),FALSE),TRUE))))</f>
        <v>0.0</v>
      </c>
      <c r="H486">
        <f>IF(Datos!H486="",0,IF(AND(H$1008&lt;&gt;"",Datos!H486=H$1008),0,IF(H$1004=0,0,1-CHOOSE(H$1004,IF(ISNUMBER(Datos!H486),AND(OR(H$1005="",Datos!H486&gt;=H$1005),OR(H$1006="",Datos!H486&lt;=H$1006)),FALSE),IF(ISNUMBER(Datos!H486),AND(Datos!H486=INT(Datos!H486),AND(OR(H$1005="",Datos!H486&gt;=H$1005),OR(H$1006="",Datos!H486&lt;=H$1006))),FALSE),OR(ISNUMBER(FIND(";"&amp;UPPER(TRIM(Datos!H486&amp;""))&amp;"=",H$1007)),ISNUMBER(FIND(";"&amp;UPPER(TRIM(Datos!H486&amp;""))&amp;";",H$1007))),OR(UPPER(TRIM(Datos!H486&amp;""))="SÍ",UPPER(TRIM(Datos!H486&amp;""))="SI",UPPER(TRIM(Datos!H486&amp;""))="NO"),IF(ISNUMBER(Datos!H486),AND(OR(H$1005="",Datos!H486&gt;=H$1005),OR(H$1006="",Datos!H486&lt;=H$1006)),FALSE),TRUE))))</f>
        <v>0.0</v>
      </c>
      <c r="I486">
        <f>IF(Datos!I486="",0,IF(AND(I$1008&lt;&gt;"",Datos!I486=I$1008),0,IF(I$1004=0,0,1-CHOOSE(I$1004,IF(ISNUMBER(Datos!I486),AND(OR(I$1005="",Datos!I486&gt;=I$1005),OR(I$1006="",Datos!I486&lt;=I$1006)),FALSE),IF(ISNUMBER(Datos!I486),AND(Datos!I486=INT(Datos!I486),AND(OR(I$1005="",Datos!I486&gt;=I$1005),OR(I$1006="",Datos!I486&lt;=I$1006))),FALSE),OR(ISNUMBER(FIND(";"&amp;UPPER(TRIM(Datos!I486&amp;""))&amp;"=",I$1007)),ISNUMBER(FIND(";"&amp;UPPER(TRIM(Datos!I486&amp;""))&amp;";",I$1007))),OR(UPPER(TRIM(Datos!I486&amp;""))="SÍ",UPPER(TRIM(Datos!I486&amp;""))="SI",UPPER(TRIM(Datos!I486&amp;""))="NO"),IF(ISNUMBER(Datos!I486),AND(OR(I$1005="",Datos!I486&gt;=I$1005),OR(I$1006="",Datos!I486&lt;=I$1006)),FALSE),TRUE))))</f>
        <v>0.0</v>
      </c>
      <c r="J486">
        <f>IF(Datos!J486="",0,IF(AND(J$1008&lt;&gt;"",Datos!J486=J$1008),0,IF(J$1004=0,0,1-CHOOSE(J$1004,IF(ISNUMBER(Datos!J486),AND(OR(J$1005="",Datos!J486&gt;=J$1005),OR(J$1006="",Datos!J486&lt;=J$1006)),FALSE),IF(ISNUMBER(Datos!J486),AND(Datos!J486=INT(Datos!J486),AND(OR(J$1005="",Datos!J486&gt;=J$1005),OR(J$1006="",Datos!J486&lt;=J$1006))),FALSE),OR(ISNUMBER(FIND(";"&amp;UPPER(TRIM(Datos!J486&amp;""))&amp;"=",J$1007)),ISNUMBER(FIND(";"&amp;UPPER(TRIM(Datos!J486&amp;""))&amp;";",J$1007))),OR(UPPER(TRIM(Datos!J486&amp;""))="SÍ",UPPER(TRIM(Datos!J486&amp;""))="SI",UPPER(TRIM(Datos!J486&amp;""))="NO"),IF(ISNUMBER(Datos!J486),AND(OR(J$1005="",Datos!J486&gt;=J$1005),OR(J$1006="",Datos!J486&lt;=J$1006)),FALSE),TRUE))))</f>
        <v>0.0</v>
      </c>
      <c r="K486">
        <f>IF(Datos!K486="",0,IF(AND(K$1008&lt;&gt;"",Datos!K486=K$1008),0,IF(K$1004=0,0,1-CHOOSE(K$1004,IF(ISNUMBER(Datos!K486),AND(OR(K$1005="",Datos!K486&gt;=K$1005),OR(K$1006="",Datos!K486&lt;=K$1006)),FALSE),IF(ISNUMBER(Datos!K486),AND(Datos!K486=INT(Datos!K486),AND(OR(K$1005="",Datos!K486&gt;=K$1005),OR(K$1006="",Datos!K486&lt;=K$1006))),FALSE),OR(ISNUMBER(FIND(";"&amp;UPPER(TRIM(Datos!K486&amp;""))&amp;"=",K$1007)),ISNUMBER(FIND(";"&amp;UPPER(TRIM(Datos!K486&amp;""))&amp;";",K$1007))),OR(UPPER(TRIM(Datos!K486&amp;""))="SÍ",UPPER(TRIM(Datos!K486&amp;""))="SI",UPPER(TRIM(Datos!K486&amp;""))="NO"),IF(ISNUMBER(Datos!K486),AND(OR(K$1005="",Datos!K486&gt;=K$1005),OR(K$1006="",Datos!K486&lt;=K$1006)),FALSE),TRUE))))</f>
        <v>0.0</v>
      </c>
      <c r="L486">
        <f>IF(Datos!L486="",0,IF(AND(L$1008&lt;&gt;"",Datos!L486=L$1008),0,IF(L$1004=0,0,1-CHOOSE(L$1004,IF(ISNUMBER(Datos!L486),AND(OR(L$1005="",Datos!L486&gt;=L$1005),OR(L$1006="",Datos!L486&lt;=L$1006)),FALSE),IF(ISNUMBER(Datos!L486),AND(Datos!L486=INT(Datos!L486),AND(OR(L$1005="",Datos!L486&gt;=L$1005),OR(L$1006="",Datos!L486&lt;=L$1006))),FALSE),OR(ISNUMBER(FIND(";"&amp;UPPER(TRIM(Datos!L486&amp;""))&amp;"=",L$1007)),ISNUMBER(FIND(";"&amp;UPPER(TRIM(Datos!L486&amp;""))&amp;";",L$1007))),OR(UPPER(TRIM(Datos!L486&amp;""))="SÍ",UPPER(TRIM(Datos!L486&amp;""))="SI",UPPER(TRIM(Datos!L486&amp;""))="NO"),IF(ISNUMBER(Datos!L486),AND(OR(L$1005="",Datos!L486&gt;=L$1005),OR(L$1006="",Datos!L486&lt;=L$1006)),FALSE),TRUE))))</f>
        <v>0.0</v>
      </c>
      <c r="M486">
        <f>IF(Datos!M486="",0,IF(AND(M$1008&lt;&gt;"",Datos!M486=M$1008),0,IF(M$1004=0,0,1-CHOOSE(M$1004,IF(ISNUMBER(Datos!M486),AND(OR(M$1005="",Datos!M486&gt;=M$1005),OR(M$1006="",Datos!M486&lt;=M$1006)),FALSE),IF(ISNUMBER(Datos!M486),AND(Datos!M486=INT(Datos!M486),AND(OR(M$1005="",Datos!M486&gt;=M$1005),OR(M$1006="",Datos!M486&lt;=M$1006))),FALSE),OR(ISNUMBER(FIND(";"&amp;UPPER(TRIM(Datos!M486&amp;""))&amp;"=",M$1007)),ISNUMBER(FIND(";"&amp;UPPER(TRIM(Datos!M486&amp;""))&amp;";",M$1007))),OR(UPPER(TRIM(Datos!M486&amp;""))="SÍ",UPPER(TRIM(Datos!M486&amp;""))="SI",UPPER(TRIM(Datos!M486&amp;""))="NO"),IF(ISNUMBER(Datos!M486),AND(OR(M$1005="",Datos!M486&gt;=M$1005),OR(M$1006="",Datos!M486&lt;=M$1006)),FALSE),TRUE))))</f>
        <v>0.0</v>
      </c>
      <c r="N486">
        <f>IF(Datos!N486="",0,IF(AND(N$1008&lt;&gt;"",Datos!N486=N$1008),0,IF(N$1004=0,0,1-CHOOSE(N$1004,IF(ISNUMBER(Datos!N486),AND(OR(N$1005="",Datos!N486&gt;=N$1005),OR(N$1006="",Datos!N486&lt;=N$1006)),FALSE),IF(ISNUMBER(Datos!N486),AND(Datos!N486=INT(Datos!N486),AND(OR(N$1005="",Datos!N486&gt;=N$1005),OR(N$1006="",Datos!N486&lt;=N$1006))),FALSE),OR(ISNUMBER(FIND(";"&amp;UPPER(TRIM(Datos!N486&amp;""))&amp;"=",N$1007)),ISNUMBER(FIND(";"&amp;UPPER(TRIM(Datos!N486&amp;""))&amp;";",N$1007))),OR(UPPER(TRIM(Datos!N486&amp;""))="SÍ",UPPER(TRIM(Datos!N486&amp;""))="SI",UPPER(TRIM(Datos!N486&amp;""))="NO"),IF(ISNUMBER(Datos!N486),AND(OR(N$1005="",Datos!N486&gt;=N$1005),OR(N$1006="",Datos!N486&lt;=N$1006)),FALSE),TRUE))))</f>
        <v>0.0</v>
      </c>
      <c r="O486">
        <f>IF(Datos!O486="",0,IF(AND(O$1008&lt;&gt;"",Datos!O486=O$1008),0,IF(O$1004=0,0,1-CHOOSE(O$1004,IF(ISNUMBER(Datos!O486),AND(OR(O$1005="",Datos!O486&gt;=O$1005),OR(O$1006="",Datos!O486&lt;=O$1006)),FALSE),IF(ISNUMBER(Datos!O486),AND(Datos!O486=INT(Datos!O486),AND(OR(O$1005="",Datos!O486&gt;=O$1005),OR(O$1006="",Datos!O486&lt;=O$1006))),FALSE),OR(ISNUMBER(FIND(";"&amp;UPPER(TRIM(Datos!O486&amp;""))&amp;"=",O$1007)),ISNUMBER(FIND(";"&amp;UPPER(TRIM(Datos!O486&amp;""))&amp;";",O$1007))),OR(UPPER(TRIM(Datos!O486&amp;""))="SÍ",UPPER(TRIM(Datos!O486&amp;""))="SI",UPPER(TRIM(Datos!O486&amp;""))="NO"),IF(ISNUMBER(Datos!O486),AND(OR(O$1005="",Datos!O486&gt;=O$1005),OR(O$1006="",Datos!O486&lt;=O$1006)),FALSE),TRUE))))</f>
        <v>0.0</v>
      </c>
      <c r="P486">
        <f>IF(Datos!P486="",0,IF(AND(P$1008&lt;&gt;"",Datos!P486=P$1008),0,IF(P$1004=0,0,1-CHOOSE(P$1004,IF(ISNUMBER(Datos!P486),AND(OR(P$1005="",Datos!P486&gt;=P$1005),OR(P$1006="",Datos!P486&lt;=P$1006)),FALSE),IF(ISNUMBER(Datos!P486),AND(Datos!P486=INT(Datos!P486),AND(OR(P$1005="",Datos!P486&gt;=P$1005),OR(P$1006="",Datos!P486&lt;=P$1006))),FALSE),OR(ISNUMBER(FIND(";"&amp;UPPER(TRIM(Datos!P486&amp;""))&amp;"=",P$1007)),ISNUMBER(FIND(";"&amp;UPPER(TRIM(Datos!P486&amp;""))&amp;";",P$1007))),OR(UPPER(TRIM(Datos!P486&amp;""))="SÍ",UPPER(TRIM(Datos!P486&amp;""))="SI",UPPER(TRIM(Datos!P486&amp;""))="NO"),IF(ISNUMBER(Datos!P486),AND(OR(P$1005="",Datos!P486&gt;=P$1005),OR(P$1006="",Datos!P486&lt;=P$1006)),FALSE),TRUE))))</f>
        <v>0.0</v>
      </c>
      <c r="Q486">
        <f>IF(Datos!Q486="",0,IF(AND(Q$1008&lt;&gt;"",Datos!Q486=Q$1008),0,IF(Q$1004=0,0,1-CHOOSE(Q$1004,IF(ISNUMBER(Datos!Q486),AND(OR(Q$1005="",Datos!Q486&gt;=Q$1005),OR(Q$1006="",Datos!Q486&lt;=Q$1006)),FALSE),IF(ISNUMBER(Datos!Q486),AND(Datos!Q486=INT(Datos!Q486),AND(OR(Q$1005="",Datos!Q486&gt;=Q$1005),OR(Q$1006="",Datos!Q486&lt;=Q$1006))),FALSE),OR(ISNUMBER(FIND(";"&amp;UPPER(TRIM(Datos!Q486&amp;""))&amp;"=",Q$1007)),ISNUMBER(FIND(";"&amp;UPPER(TRIM(Datos!Q486&amp;""))&amp;";",Q$1007))),OR(UPPER(TRIM(Datos!Q486&amp;""))="SÍ",UPPER(TRIM(Datos!Q486&amp;""))="SI",UPPER(TRIM(Datos!Q486&amp;""))="NO"),IF(ISNUMBER(Datos!Q486),AND(OR(Q$1005="",Datos!Q486&gt;=Q$1005),OR(Q$1006="",Datos!Q486&lt;=Q$1006)),FALSE),TRUE))))</f>
        <v>0.0</v>
      </c>
      <c r="R486">
        <f>IF(Datos!R486="",0,IF(AND(R$1008&lt;&gt;"",Datos!R486=R$1008),0,IF(R$1004=0,0,1-CHOOSE(R$1004,IF(ISNUMBER(Datos!R486),AND(OR(R$1005="",Datos!R486&gt;=R$1005),OR(R$1006="",Datos!R486&lt;=R$1006)),FALSE),IF(ISNUMBER(Datos!R486),AND(Datos!R486=INT(Datos!R486),AND(OR(R$1005="",Datos!R486&gt;=R$1005),OR(R$1006="",Datos!R486&lt;=R$1006))),FALSE),OR(ISNUMBER(FIND(";"&amp;UPPER(TRIM(Datos!R486&amp;""))&amp;"=",R$1007)),ISNUMBER(FIND(";"&amp;UPPER(TRIM(Datos!R486&amp;""))&amp;";",R$1007))),OR(UPPER(TRIM(Datos!R486&amp;""))="SÍ",UPPER(TRIM(Datos!R486&amp;""))="SI",UPPER(TRIM(Datos!R486&amp;""))="NO"),IF(ISNUMBER(Datos!R486),AND(OR(R$1005="",Datos!R486&gt;=R$1005),OR(R$1006="",Datos!R486&lt;=R$1006)),FALSE),TRUE))))</f>
        <v>0.0</v>
      </c>
      <c r="S486">
        <f>IF(Datos!S486="",0,IF(AND(S$1008&lt;&gt;"",Datos!S486=S$1008),0,IF(S$1004=0,0,1-CHOOSE(S$1004,IF(ISNUMBER(Datos!S486),AND(OR(S$1005="",Datos!S486&gt;=S$1005),OR(S$1006="",Datos!S486&lt;=S$1006)),FALSE),IF(ISNUMBER(Datos!S486),AND(Datos!S486=INT(Datos!S486),AND(OR(S$1005="",Datos!S486&gt;=S$1005),OR(S$1006="",Datos!S486&lt;=S$1006))),FALSE),OR(ISNUMBER(FIND(";"&amp;UPPER(TRIM(Datos!S486&amp;""))&amp;"=",S$1007)),ISNUMBER(FIND(";"&amp;UPPER(TRIM(Datos!S486&amp;""))&amp;";",S$1007))),OR(UPPER(TRIM(Datos!S486&amp;""))="SÍ",UPPER(TRIM(Datos!S486&amp;""))="SI",UPPER(TRIM(Datos!S486&amp;""))="NO"),IF(ISNUMBER(Datos!S486),AND(OR(S$1005="",Datos!S486&gt;=S$1005),OR(S$1006="",Datos!S486&lt;=S$1006)),FALSE),TRUE))))</f>
        <v>0.0</v>
      </c>
      <c r="T486">
        <f>IF(Datos!T486="",0,IF(AND(T$1008&lt;&gt;"",Datos!T486=T$1008),0,IF(T$1004=0,0,1-CHOOSE(T$1004,IF(ISNUMBER(Datos!T486),AND(OR(T$1005="",Datos!T486&gt;=T$1005),OR(T$1006="",Datos!T486&lt;=T$1006)),FALSE),IF(ISNUMBER(Datos!T486),AND(Datos!T486=INT(Datos!T486),AND(OR(T$1005="",Datos!T486&gt;=T$1005),OR(T$1006="",Datos!T486&lt;=T$1006))),FALSE),OR(ISNUMBER(FIND(";"&amp;UPPER(TRIM(Datos!T486&amp;""))&amp;"=",T$1007)),ISNUMBER(FIND(";"&amp;UPPER(TRIM(Datos!T486&amp;""))&amp;";",T$1007))),OR(UPPER(TRIM(Datos!T486&amp;""))="SÍ",UPPER(TRIM(Datos!T486&amp;""))="SI",UPPER(TRIM(Datos!T486&amp;""))="NO"),IF(ISNUMBER(Datos!T486),AND(OR(T$1005="",Datos!T486&gt;=T$1005),OR(T$1006="",Datos!T486&lt;=T$1006)),FALSE),TRUE))))</f>
        <v>0.0</v>
      </c>
      <c r="U486">
        <f>IF(Datos!U486="",0,IF(AND(U$1008&lt;&gt;"",Datos!U486=U$1008),0,IF(U$1004=0,0,1-CHOOSE(U$1004,IF(ISNUMBER(Datos!U486),AND(OR(U$1005="",Datos!U486&gt;=U$1005),OR(U$1006="",Datos!U486&lt;=U$1006)),FALSE),IF(ISNUMBER(Datos!U486),AND(Datos!U486=INT(Datos!U486),AND(OR(U$1005="",Datos!U486&gt;=U$1005),OR(U$1006="",Datos!U486&lt;=U$1006))),FALSE),OR(ISNUMBER(FIND(";"&amp;UPPER(TRIM(Datos!U486&amp;""))&amp;"=",U$1007)),ISNUMBER(FIND(";"&amp;UPPER(TRIM(Datos!U486&amp;""))&amp;";",U$1007))),OR(UPPER(TRIM(Datos!U486&amp;""))="SÍ",UPPER(TRIM(Datos!U486&amp;""))="SI",UPPER(TRIM(Datos!U486&amp;""))="NO"),IF(ISNUMBER(Datos!U486),AND(OR(U$1005="",Datos!U486&gt;=U$1005),OR(U$1006="",Datos!U486&lt;=U$1006)),FALSE),TRUE))))</f>
        <v>0.0</v>
      </c>
      <c r="V486">
        <f>IF(Datos!V486="",0,IF(AND(V$1008&lt;&gt;"",Datos!V486=V$1008),0,IF(V$1004=0,0,1-CHOOSE(V$1004,IF(ISNUMBER(Datos!V486),AND(OR(V$1005="",Datos!V486&gt;=V$1005),OR(V$1006="",Datos!V486&lt;=V$1006)),FALSE),IF(ISNUMBER(Datos!V486),AND(Datos!V486=INT(Datos!V486),AND(OR(V$1005="",Datos!V486&gt;=V$1005),OR(V$1006="",Datos!V486&lt;=V$1006))),FALSE),OR(ISNUMBER(FIND(";"&amp;UPPER(TRIM(Datos!V486&amp;""))&amp;"=",V$1007)),ISNUMBER(FIND(";"&amp;UPPER(TRIM(Datos!V486&amp;""))&amp;";",V$1007))),OR(UPPER(TRIM(Datos!V486&amp;""))="SÍ",UPPER(TRIM(Datos!V486&amp;""))="SI",UPPER(TRIM(Datos!V486&amp;""))="NO"),IF(ISNUMBER(Datos!V486),AND(OR(V$1005="",Datos!V486&gt;=V$1005),OR(V$1006="",Datos!V486&lt;=V$1006)),FALSE),TRUE))))</f>
        <v>0.0</v>
      </c>
      <c r="W486">
        <f>IF(Datos!W486="",0,IF(AND(W$1008&lt;&gt;"",Datos!W486=W$1008),0,IF(W$1004=0,0,1-CHOOSE(W$1004,IF(ISNUMBER(Datos!W486),AND(OR(W$1005="",Datos!W486&gt;=W$1005),OR(W$1006="",Datos!W486&lt;=W$1006)),FALSE),IF(ISNUMBER(Datos!W486),AND(Datos!W486=INT(Datos!W486),AND(OR(W$1005="",Datos!W486&gt;=W$1005),OR(W$1006="",Datos!W486&lt;=W$1006))),FALSE),OR(ISNUMBER(FIND(";"&amp;UPPER(TRIM(Datos!W486&amp;""))&amp;"=",W$1007)),ISNUMBER(FIND(";"&amp;UPPER(TRIM(Datos!W486&amp;""))&amp;";",W$1007))),OR(UPPER(TRIM(Datos!W486&amp;""))="SÍ",UPPER(TRIM(Datos!W486&amp;""))="SI",UPPER(TRIM(Datos!W486&amp;""))="NO"),IF(ISNUMBER(Datos!W486),AND(OR(W$1005="",Datos!W486&gt;=W$1005),OR(W$1006="",Datos!W486&lt;=W$1006)),FALSE),TRUE))))</f>
        <v>0.0</v>
      </c>
      <c r="X486">
        <f>IF(Datos!X486="",0,IF(AND(X$1008&lt;&gt;"",Datos!X486=X$1008),0,IF(X$1004=0,0,1-CHOOSE(X$1004,IF(ISNUMBER(Datos!X486),AND(OR(X$1005="",Datos!X486&gt;=X$1005),OR(X$1006="",Datos!X486&lt;=X$1006)),FALSE),IF(ISNUMBER(Datos!X486),AND(Datos!X486=INT(Datos!X486),AND(OR(X$1005="",Datos!X486&gt;=X$1005),OR(X$1006="",Datos!X486&lt;=X$1006))),FALSE),OR(ISNUMBER(FIND(";"&amp;UPPER(TRIM(Datos!X486&amp;""))&amp;"=",X$1007)),ISNUMBER(FIND(";"&amp;UPPER(TRIM(Datos!X486&amp;""))&amp;";",X$1007))),OR(UPPER(TRIM(Datos!X486&amp;""))="SÍ",UPPER(TRIM(Datos!X486&amp;""))="SI",UPPER(TRIM(Datos!X486&amp;""))="NO"),IF(ISNUMBER(Datos!X486),AND(OR(X$1005="",Datos!X486&gt;=X$1005),OR(X$1006="",Datos!X486&lt;=X$1006)),FALSE),TRUE))))</f>
        <v>0.0</v>
      </c>
      <c r="Y486">
        <f>IF(Datos!Y486="",0,IF(AND(Y$1008&lt;&gt;"",Datos!Y486=Y$1008),0,IF(Y$1004=0,0,1-CHOOSE(Y$1004,IF(ISNUMBER(Datos!Y486),AND(OR(Y$1005="",Datos!Y486&gt;=Y$1005),OR(Y$1006="",Datos!Y486&lt;=Y$1006)),FALSE),IF(ISNUMBER(Datos!Y486),AND(Datos!Y486=INT(Datos!Y486),AND(OR(Y$1005="",Datos!Y486&gt;=Y$1005),OR(Y$1006="",Datos!Y486&lt;=Y$1006))),FALSE),OR(ISNUMBER(FIND(";"&amp;UPPER(TRIM(Datos!Y486&amp;""))&amp;"=",Y$1007)),ISNUMBER(FIND(";"&amp;UPPER(TRIM(Datos!Y486&amp;""))&amp;";",Y$1007))),OR(UPPER(TRIM(Datos!Y486&amp;""))="SÍ",UPPER(TRIM(Datos!Y486&amp;""))="SI",UPPER(TRIM(Datos!Y486&amp;""))="NO"),IF(ISNUMBER(Datos!Y486),AND(OR(Y$1005="",Datos!Y486&gt;=Y$1005),OR(Y$1006="",Datos!Y486&lt;=Y$1006)),FALSE),TRUE))))</f>
        <v>0.0</v>
      </c>
      <c r="Z486">
        <f>IF(Datos!Z486="",0,IF(AND(Z$1008&lt;&gt;"",Datos!Z486=Z$1008),0,IF(Z$1004=0,0,1-CHOOSE(Z$1004,IF(ISNUMBER(Datos!Z486),AND(OR(Z$1005="",Datos!Z486&gt;=Z$1005),OR(Z$1006="",Datos!Z486&lt;=Z$1006)),FALSE),IF(ISNUMBER(Datos!Z486),AND(Datos!Z486=INT(Datos!Z486),AND(OR(Z$1005="",Datos!Z486&gt;=Z$1005),OR(Z$1006="",Datos!Z486&lt;=Z$1006))),FALSE),OR(ISNUMBER(FIND(";"&amp;UPPER(TRIM(Datos!Z486&amp;""))&amp;"=",Z$1007)),ISNUMBER(FIND(";"&amp;UPPER(TRIM(Datos!Z486&amp;""))&amp;";",Z$1007))),OR(UPPER(TRIM(Datos!Z486&amp;""))="SÍ",UPPER(TRIM(Datos!Z486&amp;""))="SI",UPPER(TRIM(Datos!Z486&amp;""))="NO"),IF(ISNUMBER(Datos!Z486),AND(OR(Z$1005="",Datos!Z486&gt;=Z$1005),OR(Z$1006="",Datos!Z486&lt;=Z$1006)),FALSE),TRUE))))</f>
        <v>0.0</v>
      </c>
      <c r="AA486">
        <f>IF(Datos!AA486="",0,IF(AND(AA$1008&lt;&gt;"",Datos!AA486=AA$1008),0,IF(AA$1004=0,0,1-CHOOSE(AA$1004,IF(ISNUMBER(Datos!AA486),AND(OR(AA$1005="",Datos!AA486&gt;=AA$1005),OR(AA$1006="",Datos!AA486&lt;=AA$1006)),FALSE),IF(ISNUMBER(Datos!AA486),AND(Datos!AA486=INT(Datos!AA486),AND(OR(AA$1005="",Datos!AA486&gt;=AA$1005),OR(AA$1006="",Datos!AA486&lt;=AA$1006))),FALSE),OR(ISNUMBER(FIND(";"&amp;UPPER(TRIM(Datos!AA486&amp;""))&amp;"=",AA$1007)),ISNUMBER(FIND(";"&amp;UPPER(TRIM(Datos!AA486&amp;""))&amp;";",AA$1007))),OR(UPPER(TRIM(Datos!AA486&amp;""))="SÍ",UPPER(TRIM(Datos!AA486&amp;""))="SI",UPPER(TRIM(Datos!AA486&amp;""))="NO"),IF(ISNUMBER(Datos!AA486),AND(OR(AA$1005="",Datos!AA486&gt;=AA$1005),OR(AA$1006="",Datos!AA486&lt;=AA$1006)),FALSE),TRUE))))</f>
        <v>0.0</v>
      </c>
      <c r="AB486">
        <f>IF(Datos!AB486="",0,IF(AND(AB$1008&lt;&gt;"",Datos!AB486=AB$1008),0,IF(AB$1004=0,0,1-CHOOSE(AB$1004,IF(ISNUMBER(Datos!AB486),AND(OR(AB$1005="",Datos!AB486&gt;=AB$1005),OR(AB$1006="",Datos!AB486&lt;=AB$1006)),FALSE),IF(ISNUMBER(Datos!AB486),AND(Datos!AB486=INT(Datos!AB486),AND(OR(AB$1005="",Datos!AB486&gt;=AB$1005),OR(AB$1006="",Datos!AB486&lt;=AB$1006))),FALSE),OR(ISNUMBER(FIND(";"&amp;UPPER(TRIM(Datos!AB486&amp;""))&amp;"=",AB$1007)),ISNUMBER(FIND(";"&amp;UPPER(TRIM(Datos!AB486&amp;""))&amp;";",AB$1007))),OR(UPPER(TRIM(Datos!AB486&amp;""))="SÍ",UPPER(TRIM(Datos!AB486&amp;""))="SI",UPPER(TRIM(Datos!AB486&amp;""))="NO"),IF(ISNUMBER(Datos!AB486),AND(OR(AB$1005="",Datos!AB486&gt;=AB$1005),OR(AB$1006="",Datos!AB486&lt;=AB$1006)),FALSE),TRUE))))</f>
        <v>0.0</v>
      </c>
      <c r="AC486">
        <f>IF(Datos!AC486="",0,IF(AND(AC$1008&lt;&gt;"",Datos!AC486=AC$1008),0,IF(AC$1004=0,0,1-CHOOSE(AC$1004,IF(ISNUMBER(Datos!AC486),AND(OR(AC$1005="",Datos!AC486&gt;=AC$1005),OR(AC$1006="",Datos!AC486&lt;=AC$1006)),FALSE),IF(ISNUMBER(Datos!AC486),AND(Datos!AC486=INT(Datos!AC486),AND(OR(AC$1005="",Datos!AC486&gt;=AC$1005),OR(AC$1006="",Datos!AC486&lt;=AC$1006))),FALSE),OR(ISNUMBER(FIND(";"&amp;UPPER(TRIM(Datos!AC486&amp;""))&amp;"=",AC$1007)),ISNUMBER(FIND(";"&amp;UPPER(TRIM(Datos!AC486&amp;""))&amp;";",AC$1007))),OR(UPPER(TRIM(Datos!AC486&amp;""))="SÍ",UPPER(TRIM(Datos!AC486&amp;""))="SI",UPPER(TRIM(Datos!AC486&amp;""))="NO"),IF(ISNUMBER(Datos!AC486),AND(OR(AC$1005="",Datos!AC486&gt;=AC$1005),OR(AC$1006="",Datos!AC486&lt;=AC$1006)),FALSE),TRUE))))</f>
        <v>0.0</v>
      </c>
      <c r="AD486">
        <f>IF(Datos!AD486="",0,IF(AND(AD$1008&lt;&gt;"",Datos!AD486=AD$1008),0,IF(AD$1004=0,0,1-CHOOSE(AD$1004,IF(ISNUMBER(Datos!AD486),AND(OR(AD$1005="",Datos!AD486&gt;=AD$1005),OR(AD$1006="",Datos!AD486&lt;=AD$1006)),FALSE),IF(ISNUMBER(Datos!AD486),AND(Datos!AD486=INT(Datos!AD486),AND(OR(AD$1005="",Datos!AD486&gt;=AD$1005),OR(AD$1006="",Datos!AD486&lt;=AD$1006))),FALSE),OR(ISNUMBER(FIND(";"&amp;UPPER(TRIM(Datos!AD486&amp;""))&amp;"=",AD$1007)),ISNUMBER(FIND(";"&amp;UPPER(TRIM(Datos!AD486&amp;""))&amp;";",AD$1007))),OR(UPPER(TRIM(Datos!AD486&amp;""))="SÍ",UPPER(TRIM(Datos!AD486&amp;""))="SI",UPPER(TRIM(Datos!AD486&amp;""))="NO"),IF(ISNUMBER(Datos!AD486),AND(OR(AD$1005="",Datos!AD486&gt;=AD$1005),OR(AD$1006="",Datos!AD486&lt;=AD$1006)),FALSE),TRUE))))</f>
        <v>0.0</v>
      </c>
      <c r="AE486">
        <f>IF(Datos!AE486="",0,IF(AND(AE$1008&lt;&gt;"",Datos!AE486=AE$1008),0,IF(AE$1004=0,0,1-CHOOSE(AE$1004,IF(ISNUMBER(Datos!AE486),AND(OR(AE$1005="",Datos!AE486&gt;=AE$1005),OR(AE$1006="",Datos!AE486&lt;=AE$1006)),FALSE),IF(ISNUMBER(Datos!AE486),AND(Datos!AE486=INT(Datos!AE486),AND(OR(AE$1005="",Datos!AE486&gt;=AE$1005),OR(AE$1006="",Datos!AE486&lt;=AE$1006))),FALSE),OR(ISNUMBER(FIND(";"&amp;UPPER(TRIM(Datos!AE486&amp;""))&amp;"=",AE$1007)),ISNUMBER(FIND(";"&amp;UPPER(TRIM(Datos!AE486&amp;""))&amp;";",AE$1007))),OR(UPPER(TRIM(Datos!AE486&amp;""))="SÍ",UPPER(TRIM(Datos!AE486&amp;""))="SI",UPPER(TRIM(Datos!AE486&amp;""))="NO"),IF(ISNUMBER(Datos!AE486),AND(OR(AE$1005="",Datos!AE486&gt;=AE$1005),OR(AE$1006="",Datos!AE486&lt;=AE$1006)),FALSE),TRUE))))</f>
        <v>0.0</v>
      </c>
    </row>
    <row r="487" spans="2:31">
      <c r="B487">
        <f>IF(Datos!B487="",0,IF(AND(B$1008&lt;&gt;"",Datos!B487=B$1008),0,IF(B$1004=0,0,1-CHOOSE(B$1004,IF(ISNUMBER(Datos!B487),AND(OR(B$1005="",Datos!B487&gt;=B$1005),OR(B$1006="",Datos!B487&lt;=B$1006)),FALSE),IF(ISNUMBER(Datos!B487),AND(Datos!B487=INT(Datos!B487),AND(OR(B$1005="",Datos!B487&gt;=B$1005),OR(B$1006="",Datos!B487&lt;=B$1006))),FALSE),OR(ISNUMBER(FIND(";"&amp;UPPER(TRIM(Datos!B487&amp;""))&amp;"=",B$1007)),ISNUMBER(FIND(";"&amp;UPPER(TRIM(Datos!B487&amp;""))&amp;";",B$1007))),OR(UPPER(TRIM(Datos!B487&amp;""))="SÍ",UPPER(TRIM(Datos!B487&amp;""))="SI",UPPER(TRIM(Datos!B487&amp;""))="NO"),IF(ISNUMBER(Datos!B487),AND(OR(B$1005="",Datos!B487&gt;=B$1005),OR(B$1006="",Datos!B487&lt;=B$1006)),FALSE),TRUE))))</f>
        <v>0.0</v>
      </c>
      <c r="C487">
        <f>IF(Datos!C487="",0,IF(AND(C$1008&lt;&gt;"",Datos!C487=C$1008),0,IF(C$1004=0,0,1-CHOOSE(C$1004,IF(ISNUMBER(Datos!C487),AND(OR(C$1005="",Datos!C487&gt;=C$1005),OR(C$1006="",Datos!C487&lt;=C$1006)),FALSE),IF(ISNUMBER(Datos!C487),AND(Datos!C487=INT(Datos!C487),AND(OR(C$1005="",Datos!C487&gt;=C$1005),OR(C$1006="",Datos!C487&lt;=C$1006))),FALSE),OR(ISNUMBER(FIND(";"&amp;UPPER(TRIM(Datos!C487&amp;""))&amp;"=",C$1007)),ISNUMBER(FIND(";"&amp;UPPER(TRIM(Datos!C487&amp;""))&amp;";",C$1007))),OR(UPPER(TRIM(Datos!C487&amp;""))="SÍ",UPPER(TRIM(Datos!C487&amp;""))="SI",UPPER(TRIM(Datos!C487&amp;""))="NO"),IF(ISNUMBER(Datos!C487),AND(OR(C$1005="",Datos!C487&gt;=C$1005),OR(C$1006="",Datos!C487&lt;=C$1006)),FALSE),TRUE))))</f>
        <v>0.0</v>
      </c>
      <c r="D487">
        <f>IF(Datos!D487="",0,IF(AND(D$1008&lt;&gt;"",Datos!D487=D$1008),0,IF(D$1004=0,0,1-CHOOSE(D$1004,IF(ISNUMBER(Datos!D487),AND(OR(D$1005="",Datos!D487&gt;=D$1005),OR(D$1006="",Datos!D487&lt;=D$1006)),FALSE),IF(ISNUMBER(Datos!D487),AND(Datos!D487=INT(Datos!D487),AND(OR(D$1005="",Datos!D487&gt;=D$1005),OR(D$1006="",Datos!D487&lt;=D$1006))),FALSE),OR(ISNUMBER(FIND(";"&amp;UPPER(TRIM(Datos!D487&amp;""))&amp;"=",D$1007)),ISNUMBER(FIND(";"&amp;UPPER(TRIM(Datos!D487&amp;""))&amp;";",D$1007))),OR(UPPER(TRIM(Datos!D487&amp;""))="SÍ",UPPER(TRIM(Datos!D487&amp;""))="SI",UPPER(TRIM(Datos!D487&amp;""))="NO"),IF(ISNUMBER(Datos!D487),AND(OR(D$1005="",Datos!D487&gt;=D$1005),OR(D$1006="",Datos!D487&lt;=D$1006)),FALSE),TRUE))))</f>
        <v>0.0</v>
      </c>
      <c r="E487">
        <f>IF(Datos!E487="",0,IF(AND(E$1008&lt;&gt;"",Datos!E487=E$1008),0,IF(E$1004=0,0,1-CHOOSE(E$1004,IF(ISNUMBER(Datos!E487),AND(OR(E$1005="",Datos!E487&gt;=E$1005),OR(E$1006="",Datos!E487&lt;=E$1006)),FALSE),IF(ISNUMBER(Datos!E487),AND(Datos!E487=INT(Datos!E487),AND(OR(E$1005="",Datos!E487&gt;=E$1005),OR(E$1006="",Datos!E487&lt;=E$1006))),FALSE),OR(ISNUMBER(FIND(";"&amp;UPPER(TRIM(Datos!E487&amp;""))&amp;"=",E$1007)),ISNUMBER(FIND(";"&amp;UPPER(TRIM(Datos!E487&amp;""))&amp;";",E$1007))),OR(UPPER(TRIM(Datos!E487&amp;""))="SÍ",UPPER(TRIM(Datos!E487&amp;""))="SI",UPPER(TRIM(Datos!E487&amp;""))="NO"),IF(ISNUMBER(Datos!E487),AND(OR(E$1005="",Datos!E487&gt;=E$1005),OR(E$1006="",Datos!E487&lt;=E$1006)),FALSE),TRUE))))</f>
        <v>0.0</v>
      </c>
      <c r="F487">
        <f>IF(Datos!F487="",0,IF(AND(F$1008&lt;&gt;"",Datos!F487=F$1008),0,IF(F$1004=0,0,1-CHOOSE(F$1004,IF(ISNUMBER(Datos!F487),AND(OR(F$1005="",Datos!F487&gt;=F$1005),OR(F$1006="",Datos!F487&lt;=F$1006)),FALSE),IF(ISNUMBER(Datos!F487),AND(Datos!F487=INT(Datos!F487),AND(OR(F$1005="",Datos!F487&gt;=F$1005),OR(F$1006="",Datos!F487&lt;=F$1006))),FALSE),OR(ISNUMBER(FIND(";"&amp;UPPER(TRIM(Datos!F487&amp;""))&amp;"=",F$1007)),ISNUMBER(FIND(";"&amp;UPPER(TRIM(Datos!F487&amp;""))&amp;";",F$1007))),OR(UPPER(TRIM(Datos!F487&amp;""))="SÍ",UPPER(TRIM(Datos!F487&amp;""))="SI",UPPER(TRIM(Datos!F487&amp;""))="NO"),IF(ISNUMBER(Datos!F487),AND(OR(F$1005="",Datos!F487&gt;=F$1005),OR(F$1006="",Datos!F487&lt;=F$1006)),FALSE),TRUE))))</f>
        <v>0.0</v>
      </c>
      <c r="G487">
        <f>IF(Datos!G487="",0,IF(AND(G$1008&lt;&gt;"",Datos!G487=G$1008),0,IF(G$1004=0,0,1-CHOOSE(G$1004,IF(ISNUMBER(Datos!G487),AND(OR(G$1005="",Datos!G487&gt;=G$1005),OR(G$1006="",Datos!G487&lt;=G$1006)),FALSE),IF(ISNUMBER(Datos!G487),AND(Datos!G487=INT(Datos!G487),AND(OR(G$1005="",Datos!G487&gt;=G$1005),OR(G$1006="",Datos!G487&lt;=G$1006))),FALSE),OR(ISNUMBER(FIND(";"&amp;UPPER(TRIM(Datos!G487&amp;""))&amp;"=",G$1007)),ISNUMBER(FIND(";"&amp;UPPER(TRIM(Datos!G487&amp;""))&amp;";",G$1007))),OR(UPPER(TRIM(Datos!G487&amp;""))="SÍ",UPPER(TRIM(Datos!G487&amp;""))="SI",UPPER(TRIM(Datos!G487&amp;""))="NO"),IF(ISNUMBER(Datos!G487),AND(OR(G$1005="",Datos!G487&gt;=G$1005),OR(G$1006="",Datos!G487&lt;=G$1006)),FALSE),TRUE))))</f>
        <v>0.0</v>
      </c>
      <c r="H487">
        <f>IF(Datos!H487="",0,IF(AND(H$1008&lt;&gt;"",Datos!H487=H$1008),0,IF(H$1004=0,0,1-CHOOSE(H$1004,IF(ISNUMBER(Datos!H487),AND(OR(H$1005="",Datos!H487&gt;=H$1005),OR(H$1006="",Datos!H487&lt;=H$1006)),FALSE),IF(ISNUMBER(Datos!H487),AND(Datos!H487=INT(Datos!H487),AND(OR(H$1005="",Datos!H487&gt;=H$1005),OR(H$1006="",Datos!H487&lt;=H$1006))),FALSE),OR(ISNUMBER(FIND(";"&amp;UPPER(TRIM(Datos!H487&amp;""))&amp;"=",H$1007)),ISNUMBER(FIND(";"&amp;UPPER(TRIM(Datos!H487&amp;""))&amp;";",H$1007))),OR(UPPER(TRIM(Datos!H487&amp;""))="SÍ",UPPER(TRIM(Datos!H487&amp;""))="SI",UPPER(TRIM(Datos!H487&amp;""))="NO"),IF(ISNUMBER(Datos!H487),AND(OR(H$1005="",Datos!H487&gt;=H$1005),OR(H$1006="",Datos!H487&lt;=H$1006)),FALSE),TRUE))))</f>
        <v>0.0</v>
      </c>
      <c r="I487">
        <f>IF(Datos!I487="",0,IF(AND(I$1008&lt;&gt;"",Datos!I487=I$1008),0,IF(I$1004=0,0,1-CHOOSE(I$1004,IF(ISNUMBER(Datos!I487),AND(OR(I$1005="",Datos!I487&gt;=I$1005),OR(I$1006="",Datos!I487&lt;=I$1006)),FALSE),IF(ISNUMBER(Datos!I487),AND(Datos!I487=INT(Datos!I487),AND(OR(I$1005="",Datos!I487&gt;=I$1005),OR(I$1006="",Datos!I487&lt;=I$1006))),FALSE),OR(ISNUMBER(FIND(";"&amp;UPPER(TRIM(Datos!I487&amp;""))&amp;"=",I$1007)),ISNUMBER(FIND(";"&amp;UPPER(TRIM(Datos!I487&amp;""))&amp;";",I$1007))),OR(UPPER(TRIM(Datos!I487&amp;""))="SÍ",UPPER(TRIM(Datos!I487&amp;""))="SI",UPPER(TRIM(Datos!I487&amp;""))="NO"),IF(ISNUMBER(Datos!I487),AND(OR(I$1005="",Datos!I487&gt;=I$1005),OR(I$1006="",Datos!I487&lt;=I$1006)),FALSE),TRUE))))</f>
        <v>0.0</v>
      </c>
      <c r="J487">
        <f>IF(Datos!J487="",0,IF(AND(J$1008&lt;&gt;"",Datos!J487=J$1008),0,IF(J$1004=0,0,1-CHOOSE(J$1004,IF(ISNUMBER(Datos!J487),AND(OR(J$1005="",Datos!J487&gt;=J$1005),OR(J$1006="",Datos!J487&lt;=J$1006)),FALSE),IF(ISNUMBER(Datos!J487),AND(Datos!J487=INT(Datos!J487),AND(OR(J$1005="",Datos!J487&gt;=J$1005),OR(J$1006="",Datos!J487&lt;=J$1006))),FALSE),OR(ISNUMBER(FIND(";"&amp;UPPER(TRIM(Datos!J487&amp;""))&amp;"=",J$1007)),ISNUMBER(FIND(";"&amp;UPPER(TRIM(Datos!J487&amp;""))&amp;";",J$1007))),OR(UPPER(TRIM(Datos!J487&amp;""))="SÍ",UPPER(TRIM(Datos!J487&amp;""))="SI",UPPER(TRIM(Datos!J487&amp;""))="NO"),IF(ISNUMBER(Datos!J487),AND(OR(J$1005="",Datos!J487&gt;=J$1005),OR(J$1006="",Datos!J487&lt;=J$1006)),FALSE),TRUE))))</f>
        <v>0.0</v>
      </c>
      <c r="K487">
        <f>IF(Datos!K487="",0,IF(AND(K$1008&lt;&gt;"",Datos!K487=K$1008),0,IF(K$1004=0,0,1-CHOOSE(K$1004,IF(ISNUMBER(Datos!K487),AND(OR(K$1005="",Datos!K487&gt;=K$1005),OR(K$1006="",Datos!K487&lt;=K$1006)),FALSE),IF(ISNUMBER(Datos!K487),AND(Datos!K487=INT(Datos!K487),AND(OR(K$1005="",Datos!K487&gt;=K$1005),OR(K$1006="",Datos!K487&lt;=K$1006))),FALSE),OR(ISNUMBER(FIND(";"&amp;UPPER(TRIM(Datos!K487&amp;""))&amp;"=",K$1007)),ISNUMBER(FIND(";"&amp;UPPER(TRIM(Datos!K487&amp;""))&amp;";",K$1007))),OR(UPPER(TRIM(Datos!K487&amp;""))="SÍ",UPPER(TRIM(Datos!K487&amp;""))="SI",UPPER(TRIM(Datos!K487&amp;""))="NO"),IF(ISNUMBER(Datos!K487),AND(OR(K$1005="",Datos!K487&gt;=K$1005),OR(K$1006="",Datos!K487&lt;=K$1006)),FALSE),TRUE))))</f>
        <v>0.0</v>
      </c>
      <c r="L487">
        <f>IF(Datos!L487="",0,IF(AND(L$1008&lt;&gt;"",Datos!L487=L$1008),0,IF(L$1004=0,0,1-CHOOSE(L$1004,IF(ISNUMBER(Datos!L487),AND(OR(L$1005="",Datos!L487&gt;=L$1005),OR(L$1006="",Datos!L487&lt;=L$1006)),FALSE),IF(ISNUMBER(Datos!L487),AND(Datos!L487=INT(Datos!L487),AND(OR(L$1005="",Datos!L487&gt;=L$1005),OR(L$1006="",Datos!L487&lt;=L$1006))),FALSE),OR(ISNUMBER(FIND(";"&amp;UPPER(TRIM(Datos!L487&amp;""))&amp;"=",L$1007)),ISNUMBER(FIND(";"&amp;UPPER(TRIM(Datos!L487&amp;""))&amp;";",L$1007))),OR(UPPER(TRIM(Datos!L487&amp;""))="SÍ",UPPER(TRIM(Datos!L487&amp;""))="SI",UPPER(TRIM(Datos!L487&amp;""))="NO"),IF(ISNUMBER(Datos!L487),AND(OR(L$1005="",Datos!L487&gt;=L$1005),OR(L$1006="",Datos!L487&lt;=L$1006)),FALSE),TRUE))))</f>
        <v>0.0</v>
      </c>
      <c r="M487">
        <f>IF(Datos!M487="",0,IF(AND(M$1008&lt;&gt;"",Datos!M487=M$1008),0,IF(M$1004=0,0,1-CHOOSE(M$1004,IF(ISNUMBER(Datos!M487),AND(OR(M$1005="",Datos!M487&gt;=M$1005),OR(M$1006="",Datos!M487&lt;=M$1006)),FALSE),IF(ISNUMBER(Datos!M487),AND(Datos!M487=INT(Datos!M487),AND(OR(M$1005="",Datos!M487&gt;=M$1005),OR(M$1006="",Datos!M487&lt;=M$1006))),FALSE),OR(ISNUMBER(FIND(";"&amp;UPPER(TRIM(Datos!M487&amp;""))&amp;"=",M$1007)),ISNUMBER(FIND(";"&amp;UPPER(TRIM(Datos!M487&amp;""))&amp;";",M$1007))),OR(UPPER(TRIM(Datos!M487&amp;""))="SÍ",UPPER(TRIM(Datos!M487&amp;""))="SI",UPPER(TRIM(Datos!M487&amp;""))="NO"),IF(ISNUMBER(Datos!M487),AND(OR(M$1005="",Datos!M487&gt;=M$1005),OR(M$1006="",Datos!M487&lt;=M$1006)),FALSE),TRUE))))</f>
        <v>0.0</v>
      </c>
      <c r="N487">
        <f>IF(Datos!N487="",0,IF(AND(N$1008&lt;&gt;"",Datos!N487=N$1008),0,IF(N$1004=0,0,1-CHOOSE(N$1004,IF(ISNUMBER(Datos!N487),AND(OR(N$1005="",Datos!N487&gt;=N$1005),OR(N$1006="",Datos!N487&lt;=N$1006)),FALSE),IF(ISNUMBER(Datos!N487),AND(Datos!N487=INT(Datos!N487),AND(OR(N$1005="",Datos!N487&gt;=N$1005),OR(N$1006="",Datos!N487&lt;=N$1006))),FALSE),OR(ISNUMBER(FIND(";"&amp;UPPER(TRIM(Datos!N487&amp;""))&amp;"=",N$1007)),ISNUMBER(FIND(";"&amp;UPPER(TRIM(Datos!N487&amp;""))&amp;";",N$1007))),OR(UPPER(TRIM(Datos!N487&amp;""))="SÍ",UPPER(TRIM(Datos!N487&amp;""))="SI",UPPER(TRIM(Datos!N487&amp;""))="NO"),IF(ISNUMBER(Datos!N487),AND(OR(N$1005="",Datos!N487&gt;=N$1005),OR(N$1006="",Datos!N487&lt;=N$1006)),FALSE),TRUE))))</f>
        <v>0.0</v>
      </c>
      <c r="O487">
        <f>IF(Datos!O487="",0,IF(AND(O$1008&lt;&gt;"",Datos!O487=O$1008),0,IF(O$1004=0,0,1-CHOOSE(O$1004,IF(ISNUMBER(Datos!O487),AND(OR(O$1005="",Datos!O487&gt;=O$1005),OR(O$1006="",Datos!O487&lt;=O$1006)),FALSE),IF(ISNUMBER(Datos!O487),AND(Datos!O487=INT(Datos!O487),AND(OR(O$1005="",Datos!O487&gt;=O$1005),OR(O$1006="",Datos!O487&lt;=O$1006))),FALSE),OR(ISNUMBER(FIND(";"&amp;UPPER(TRIM(Datos!O487&amp;""))&amp;"=",O$1007)),ISNUMBER(FIND(";"&amp;UPPER(TRIM(Datos!O487&amp;""))&amp;";",O$1007))),OR(UPPER(TRIM(Datos!O487&amp;""))="SÍ",UPPER(TRIM(Datos!O487&amp;""))="SI",UPPER(TRIM(Datos!O487&amp;""))="NO"),IF(ISNUMBER(Datos!O487),AND(OR(O$1005="",Datos!O487&gt;=O$1005),OR(O$1006="",Datos!O487&lt;=O$1006)),FALSE),TRUE))))</f>
        <v>0.0</v>
      </c>
      <c r="P487">
        <f>IF(Datos!P487="",0,IF(AND(P$1008&lt;&gt;"",Datos!P487=P$1008),0,IF(P$1004=0,0,1-CHOOSE(P$1004,IF(ISNUMBER(Datos!P487),AND(OR(P$1005="",Datos!P487&gt;=P$1005),OR(P$1006="",Datos!P487&lt;=P$1006)),FALSE),IF(ISNUMBER(Datos!P487),AND(Datos!P487=INT(Datos!P487),AND(OR(P$1005="",Datos!P487&gt;=P$1005),OR(P$1006="",Datos!P487&lt;=P$1006))),FALSE),OR(ISNUMBER(FIND(";"&amp;UPPER(TRIM(Datos!P487&amp;""))&amp;"=",P$1007)),ISNUMBER(FIND(";"&amp;UPPER(TRIM(Datos!P487&amp;""))&amp;";",P$1007))),OR(UPPER(TRIM(Datos!P487&amp;""))="SÍ",UPPER(TRIM(Datos!P487&amp;""))="SI",UPPER(TRIM(Datos!P487&amp;""))="NO"),IF(ISNUMBER(Datos!P487),AND(OR(P$1005="",Datos!P487&gt;=P$1005),OR(P$1006="",Datos!P487&lt;=P$1006)),FALSE),TRUE))))</f>
        <v>0.0</v>
      </c>
      <c r="Q487">
        <f>IF(Datos!Q487="",0,IF(AND(Q$1008&lt;&gt;"",Datos!Q487=Q$1008),0,IF(Q$1004=0,0,1-CHOOSE(Q$1004,IF(ISNUMBER(Datos!Q487),AND(OR(Q$1005="",Datos!Q487&gt;=Q$1005),OR(Q$1006="",Datos!Q487&lt;=Q$1006)),FALSE),IF(ISNUMBER(Datos!Q487),AND(Datos!Q487=INT(Datos!Q487),AND(OR(Q$1005="",Datos!Q487&gt;=Q$1005),OR(Q$1006="",Datos!Q487&lt;=Q$1006))),FALSE),OR(ISNUMBER(FIND(";"&amp;UPPER(TRIM(Datos!Q487&amp;""))&amp;"=",Q$1007)),ISNUMBER(FIND(";"&amp;UPPER(TRIM(Datos!Q487&amp;""))&amp;";",Q$1007))),OR(UPPER(TRIM(Datos!Q487&amp;""))="SÍ",UPPER(TRIM(Datos!Q487&amp;""))="SI",UPPER(TRIM(Datos!Q487&amp;""))="NO"),IF(ISNUMBER(Datos!Q487),AND(OR(Q$1005="",Datos!Q487&gt;=Q$1005),OR(Q$1006="",Datos!Q487&lt;=Q$1006)),FALSE),TRUE))))</f>
        <v>0.0</v>
      </c>
      <c r="R487">
        <f>IF(Datos!R487="",0,IF(AND(R$1008&lt;&gt;"",Datos!R487=R$1008),0,IF(R$1004=0,0,1-CHOOSE(R$1004,IF(ISNUMBER(Datos!R487),AND(OR(R$1005="",Datos!R487&gt;=R$1005),OR(R$1006="",Datos!R487&lt;=R$1006)),FALSE),IF(ISNUMBER(Datos!R487),AND(Datos!R487=INT(Datos!R487),AND(OR(R$1005="",Datos!R487&gt;=R$1005),OR(R$1006="",Datos!R487&lt;=R$1006))),FALSE),OR(ISNUMBER(FIND(";"&amp;UPPER(TRIM(Datos!R487&amp;""))&amp;"=",R$1007)),ISNUMBER(FIND(";"&amp;UPPER(TRIM(Datos!R487&amp;""))&amp;";",R$1007))),OR(UPPER(TRIM(Datos!R487&amp;""))="SÍ",UPPER(TRIM(Datos!R487&amp;""))="SI",UPPER(TRIM(Datos!R487&amp;""))="NO"),IF(ISNUMBER(Datos!R487),AND(OR(R$1005="",Datos!R487&gt;=R$1005),OR(R$1006="",Datos!R487&lt;=R$1006)),FALSE),TRUE))))</f>
        <v>0.0</v>
      </c>
      <c r="S487">
        <f>IF(Datos!S487="",0,IF(AND(S$1008&lt;&gt;"",Datos!S487=S$1008),0,IF(S$1004=0,0,1-CHOOSE(S$1004,IF(ISNUMBER(Datos!S487),AND(OR(S$1005="",Datos!S487&gt;=S$1005),OR(S$1006="",Datos!S487&lt;=S$1006)),FALSE),IF(ISNUMBER(Datos!S487),AND(Datos!S487=INT(Datos!S487),AND(OR(S$1005="",Datos!S487&gt;=S$1005),OR(S$1006="",Datos!S487&lt;=S$1006))),FALSE),OR(ISNUMBER(FIND(";"&amp;UPPER(TRIM(Datos!S487&amp;""))&amp;"=",S$1007)),ISNUMBER(FIND(";"&amp;UPPER(TRIM(Datos!S487&amp;""))&amp;";",S$1007))),OR(UPPER(TRIM(Datos!S487&amp;""))="SÍ",UPPER(TRIM(Datos!S487&amp;""))="SI",UPPER(TRIM(Datos!S487&amp;""))="NO"),IF(ISNUMBER(Datos!S487),AND(OR(S$1005="",Datos!S487&gt;=S$1005),OR(S$1006="",Datos!S487&lt;=S$1006)),FALSE),TRUE))))</f>
        <v>0.0</v>
      </c>
      <c r="T487">
        <f>IF(Datos!T487="",0,IF(AND(T$1008&lt;&gt;"",Datos!T487=T$1008),0,IF(T$1004=0,0,1-CHOOSE(T$1004,IF(ISNUMBER(Datos!T487),AND(OR(T$1005="",Datos!T487&gt;=T$1005),OR(T$1006="",Datos!T487&lt;=T$1006)),FALSE),IF(ISNUMBER(Datos!T487),AND(Datos!T487=INT(Datos!T487),AND(OR(T$1005="",Datos!T487&gt;=T$1005),OR(T$1006="",Datos!T487&lt;=T$1006))),FALSE),OR(ISNUMBER(FIND(";"&amp;UPPER(TRIM(Datos!T487&amp;""))&amp;"=",T$1007)),ISNUMBER(FIND(";"&amp;UPPER(TRIM(Datos!T487&amp;""))&amp;";",T$1007))),OR(UPPER(TRIM(Datos!T487&amp;""))="SÍ",UPPER(TRIM(Datos!T487&amp;""))="SI",UPPER(TRIM(Datos!T487&amp;""))="NO"),IF(ISNUMBER(Datos!T487),AND(OR(T$1005="",Datos!T487&gt;=T$1005),OR(T$1006="",Datos!T487&lt;=T$1006)),FALSE),TRUE))))</f>
        <v>0.0</v>
      </c>
      <c r="U487">
        <f>IF(Datos!U487="",0,IF(AND(U$1008&lt;&gt;"",Datos!U487=U$1008),0,IF(U$1004=0,0,1-CHOOSE(U$1004,IF(ISNUMBER(Datos!U487),AND(OR(U$1005="",Datos!U487&gt;=U$1005),OR(U$1006="",Datos!U487&lt;=U$1006)),FALSE),IF(ISNUMBER(Datos!U487),AND(Datos!U487=INT(Datos!U487),AND(OR(U$1005="",Datos!U487&gt;=U$1005),OR(U$1006="",Datos!U487&lt;=U$1006))),FALSE),OR(ISNUMBER(FIND(";"&amp;UPPER(TRIM(Datos!U487&amp;""))&amp;"=",U$1007)),ISNUMBER(FIND(";"&amp;UPPER(TRIM(Datos!U487&amp;""))&amp;";",U$1007))),OR(UPPER(TRIM(Datos!U487&amp;""))="SÍ",UPPER(TRIM(Datos!U487&amp;""))="SI",UPPER(TRIM(Datos!U487&amp;""))="NO"),IF(ISNUMBER(Datos!U487),AND(OR(U$1005="",Datos!U487&gt;=U$1005),OR(U$1006="",Datos!U487&lt;=U$1006)),FALSE),TRUE))))</f>
        <v>0.0</v>
      </c>
      <c r="V487">
        <f>IF(Datos!V487="",0,IF(AND(V$1008&lt;&gt;"",Datos!V487=V$1008),0,IF(V$1004=0,0,1-CHOOSE(V$1004,IF(ISNUMBER(Datos!V487),AND(OR(V$1005="",Datos!V487&gt;=V$1005),OR(V$1006="",Datos!V487&lt;=V$1006)),FALSE),IF(ISNUMBER(Datos!V487),AND(Datos!V487=INT(Datos!V487),AND(OR(V$1005="",Datos!V487&gt;=V$1005),OR(V$1006="",Datos!V487&lt;=V$1006))),FALSE),OR(ISNUMBER(FIND(";"&amp;UPPER(TRIM(Datos!V487&amp;""))&amp;"=",V$1007)),ISNUMBER(FIND(";"&amp;UPPER(TRIM(Datos!V487&amp;""))&amp;";",V$1007))),OR(UPPER(TRIM(Datos!V487&amp;""))="SÍ",UPPER(TRIM(Datos!V487&amp;""))="SI",UPPER(TRIM(Datos!V487&amp;""))="NO"),IF(ISNUMBER(Datos!V487),AND(OR(V$1005="",Datos!V487&gt;=V$1005),OR(V$1006="",Datos!V487&lt;=V$1006)),FALSE),TRUE))))</f>
        <v>0.0</v>
      </c>
      <c r="W487">
        <f>IF(Datos!W487="",0,IF(AND(W$1008&lt;&gt;"",Datos!W487=W$1008),0,IF(W$1004=0,0,1-CHOOSE(W$1004,IF(ISNUMBER(Datos!W487),AND(OR(W$1005="",Datos!W487&gt;=W$1005),OR(W$1006="",Datos!W487&lt;=W$1006)),FALSE),IF(ISNUMBER(Datos!W487),AND(Datos!W487=INT(Datos!W487),AND(OR(W$1005="",Datos!W487&gt;=W$1005),OR(W$1006="",Datos!W487&lt;=W$1006))),FALSE),OR(ISNUMBER(FIND(";"&amp;UPPER(TRIM(Datos!W487&amp;""))&amp;"=",W$1007)),ISNUMBER(FIND(";"&amp;UPPER(TRIM(Datos!W487&amp;""))&amp;";",W$1007))),OR(UPPER(TRIM(Datos!W487&amp;""))="SÍ",UPPER(TRIM(Datos!W487&amp;""))="SI",UPPER(TRIM(Datos!W487&amp;""))="NO"),IF(ISNUMBER(Datos!W487),AND(OR(W$1005="",Datos!W487&gt;=W$1005),OR(W$1006="",Datos!W487&lt;=W$1006)),FALSE),TRUE))))</f>
        <v>0.0</v>
      </c>
      <c r="X487">
        <f>IF(Datos!X487="",0,IF(AND(X$1008&lt;&gt;"",Datos!X487=X$1008),0,IF(X$1004=0,0,1-CHOOSE(X$1004,IF(ISNUMBER(Datos!X487),AND(OR(X$1005="",Datos!X487&gt;=X$1005),OR(X$1006="",Datos!X487&lt;=X$1006)),FALSE),IF(ISNUMBER(Datos!X487),AND(Datos!X487=INT(Datos!X487),AND(OR(X$1005="",Datos!X487&gt;=X$1005),OR(X$1006="",Datos!X487&lt;=X$1006))),FALSE),OR(ISNUMBER(FIND(";"&amp;UPPER(TRIM(Datos!X487&amp;""))&amp;"=",X$1007)),ISNUMBER(FIND(";"&amp;UPPER(TRIM(Datos!X487&amp;""))&amp;";",X$1007))),OR(UPPER(TRIM(Datos!X487&amp;""))="SÍ",UPPER(TRIM(Datos!X487&amp;""))="SI",UPPER(TRIM(Datos!X487&amp;""))="NO"),IF(ISNUMBER(Datos!X487),AND(OR(X$1005="",Datos!X487&gt;=X$1005),OR(X$1006="",Datos!X487&lt;=X$1006)),FALSE),TRUE))))</f>
        <v>0.0</v>
      </c>
      <c r="Y487">
        <f>IF(Datos!Y487="",0,IF(AND(Y$1008&lt;&gt;"",Datos!Y487=Y$1008),0,IF(Y$1004=0,0,1-CHOOSE(Y$1004,IF(ISNUMBER(Datos!Y487),AND(OR(Y$1005="",Datos!Y487&gt;=Y$1005),OR(Y$1006="",Datos!Y487&lt;=Y$1006)),FALSE),IF(ISNUMBER(Datos!Y487),AND(Datos!Y487=INT(Datos!Y487),AND(OR(Y$1005="",Datos!Y487&gt;=Y$1005),OR(Y$1006="",Datos!Y487&lt;=Y$1006))),FALSE),OR(ISNUMBER(FIND(";"&amp;UPPER(TRIM(Datos!Y487&amp;""))&amp;"=",Y$1007)),ISNUMBER(FIND(";"&amp;UPPER(TRIM(Datos!Y487&amp;""))&amp;";",Y$1007))),OR(UPPER(TRIM(Datos!Y487&amp;""))="SÍ",UPPER(TRIM(Datos!Y487&amp;""))="SI",UPPER(TRIM(Datos!Y487&amp;""))="NO"),IF(ISNUMBER(Datos!Y487),AND(OR(Y$1005="",Datos!Y487&gt;=Y$1005),OR(Y$1006="",Datos!Y487&lt;=Y$1006)),FALSE),TRUE))))</f>
        <v>0.0</v>
      </c>
      <c r="Z487">
        <f>IF(Datos!Z487="",0,IF(AND(Z$1008&lt;&gt;"",Datos!Z487=Z$1008),0,IF(Z$1004=0,0,1-CHOOSE(Z$1004,IF(ISNUMBER(Datos!Z487),AND(OR(Z$1005="",Datos!Z487&gt;=Z$1005),OR(Z$1006="",Datos!Z487&lt;=Z$1006)),FALSE),IF(ISNUMBER(Datos!Z487),AND(Datos!Z487=INT(Datos!Z487),AND(OR(Z$1005="",Datos!Z487&gt;=Z$1005),OR(Z$1006="",Datos!Z487&lt;=Z$1006))),FALSE),OR(ISNUMBER(FIND(";"&amp;UPPER(TRIM(Datos!Z487&amp;""))&amp;"=",Z$1007)),ISNUMBER(FIND(";"&amp;UPPER(TRIM(Datos!Z487&amp;""))&amp;";",Z$1007))),OR(UPPER(TRIM(Datos!Z487&amp;""))="SÍ",UPPER(TRIM(Datos!Z487&amp;""))="SI",UPPER(TRIM(Datos!Z487&amp;""))="NO"),IF(ISNUMBER(Datos!Z487),AND(OR(Z$1005="",Datos!Z487&gt;=Z$1005),OR(Z$1006="",Datos!Z487&lt;=Z$1006)),FALSE),TRUE))))</f>
        <v>0.0</v>
      </c>
      <c r="AA487">
        <f>IF(Datos!AA487="",0,IF(AND(AA$1008&lt;&gt;"",Datos!AA487=AA$1008),0,IF(AA$1004=0,0,1-CHOOSE(AA$1004,IF(ISNUMBER(Datos!AA487),AND(OR(AA$1005="",Datos!AA487&gt;=AA$1005),OR(AA$1006="",Datos!AA487&lt;=AA$1006)),FALSE),IF(ISNUMBER(Datos!AA487),AND(Datos!AA487=INT(Datos!AA487),AND(OR(AA$1005="",Datos!AA487&gt;=AA$1005),OR(AA$1006="",Datos!AA487&lt;=AA$1006))),FALSE),OR(ISNUMBER(FIND(";"&amp;UPPER(TRIM(Datos!AA487&amp;""))&amp;"=",AA$1007)),ISNUMBER(FIND(";"&amp;UPPER(TRIM(Datos!AA487&amp;""))&amp;";",AA$1007))),OR(UPPER(TRIM(Datos!AA487&amp;""))="SÍ",UPPER(TRIM(Datos!AA487&amp;""))="SI",UPPER(TRIM(Datos!AA487&amp;""))="NO"),IF(ISNUMBER(Datos!AA487),AND(OR(AA$1005="",Datos!AA487&gt;=AA$1005),OR(AA$1006="",Datos!AA487&lt;=AA$1006)),FALSE),TRUE))))</f>
        <v>0.0</v>
      </c>
      <c r="AB487">
        <f>IF(Datos!AB487="",0,IF(AND(AB$1008&lt;&gt;"",Datos!AB487=AB$1008),0,IF(AB$1004=0,0,1-CHOOSE(AB$1004,IF(ISNUMBER(Datos!AB487),AND(OR(AB$1005="",Datos!AB487&gt;=AB$1005),OR(AB$1006="",Datos!AB487&lt;=AB$1006)),FALSE),IF(ISNUMBER(Datos!AB487),AND(Datos!AB487=INT(Datos!AB487),AND(OR(AB$1005="",Datos!AB487&gt;=AB$1005),OR(AB$1006="",Datos!AB487&lt;=AB$1006))),FALSE),OR(ISNUMBER(FIND(";"&amp;UPPER(TRIM(Datos!AB487&amp;""))&amp;"=",AB$1007)),ISNUMBER(FIND(";"&amp;UPPER(TRIM(Datos!AB487&amp;""))&amp;";",AB$1007))),OR(UPPER(TRIM(Datos!AB487&amp;""))="SÍ",UPPER(TRIM(Datos!AB487&amp;""))="SI",UPPER(TRIM(Datos!AB487&amp;""))="NO"),IF(ISNUMBER(Datos!AB487),AND(OR(AB$1005="",Datos!AB487&gt;=AB$1005),OR(AB$1006="",Datos!AB487&lt;=AB$1006)),FALSE),TRUE))))</f>
        <v>0.0</v>
      </c>
      <c r="AC487">
        <f>IF(Datos!AC487="",0,IF(AND(AC$1008&lt;&gt;"",Datos!AC487=AC$1008),0,IF(AC$1004=0,0,1-CHOOSE(AC$1004,IF(ISNUMBER(Datos!AC487),AND(OR(AC$1005="",Datos!AC487&gt;=AC$1005),OR(AC$1006="",Datos!AC487&lt;=AC$1006)),FALSE),IF(ISNUMBER(Datos!AC487),AND(Datos!AC487=INT(Datos!AC487),AND(OR(AC$1005="",Datos!AC487&gt;=AC$1005),OR(AC$1006="",Datos!AC487&lt;=AC$1006))),FALSE),OR(ISNUMBER(FIND(";"&amp;UPPER(TRIM(Datos!AC487&amp;""))&amp;"=",AC$1007)),ISNUMBER(FIND(";"&amp;UPPER(TRIM(Datos!AC487&amp;""))&amp;";",AC$1007))),OR(UPPER(TRIM(Datos!AC487&amp;""))="SÍ",UPPER(TRIM(Datos!AC487&amp;""))="SI",UPPER(TRIM(Datos!AC487&amp;""))="NO"),IF(ISNUMBER(Datos!AC487),AND(OR(AC$1005="",Datos!AC487&gt;=AC$1005),OR(AC$1006="",Datos!AC487&lt;=AC$1006)),FALSE),TRUE))))</f>
        <v>0.0</v>
      </c>
      <c r="AD487">
        <f>IF(Datos!AD487="",0,IF(AND(AD$1008&lt;&gt;"",Datos!AD487=AD$1008),0,IF(AD$1004=0,0,1-CHOOSE(AD$1004,IF(ISNUMBER(Datos!AD487),AND(OR(AD$1005="",Datos!AD487&gt;=AD$1005),OR(AD$1006="",Datos!AD487&lt;=AD$1006)),FALSE),IF(ISNUMBER(Datos!AD487),AND(Datos!AD487=INT(Datos!AD487),AND(OR(AD$1005="",Datos!AD487&gt;=AD$1005),OR(AD$1006="",Datos!AD487&lt;=AD$1006))),FALSE),OR(ISNUMBER(FIND(";"&amp;UPPER(TRIM(Datos!AD487&amp;""))&amp;"=",AD$1007)),ISNUMBER(FIND(";"&amp;UPPER(TRIM(Datos!AD487&amp;""))&amp;";",AD$1007))),OR(UPPER(TRIM(Datos!AD487&amp;""))="SÍ",UPPER(TRIM(Datos!AD487&amp;""))="SI",UPPER(TRIM(Datos!AD487&amp;""))="NO"),IF(ISNUMBER(Datos!AD487),AND(OR(AD$1005="",Datos!AD487&gt;=AD$1005),OR(AD$1006="",Datos!AD487&lt;=AD$1006)),FALSE),TRUE))))</f>
        <v>0.0</v>
      </c>
      <c r="AE487">
        <f>IF(Datos!AE487="",0,IF(AND(AE$1008&lt;&gt;"",Datos!AE487=AE$1008),0,IF(AE$1004=0,0,1-CHOOSE(AE$1004,IF(ISNUMBER(Datos!AE487),AND(OR(AE$1005="",Datos!AE487&gt;=AE$1005),OR(AE$1006="",Datos!AE487&lt;=AE$1006)),FALSE),IF(ISNUMBER(Datos!AE487),AND(Datos!AE487=INT(Datos!AE487),AND(OR(AE$1005="",Datos!AE487&gt;=AE$1005),OR(AE$1006="",Datos!AE487&lt;=AE$1006))),FALSE),OR(ISNUMBER(FIND(";"&amp;UPPER(TRIM(Datos!AE487&amp;""))&amp;"=",AE$1007)),ISNUMBER(FIND(";"&amp;UPPER(TRIM(Datos!AE487&amp;""))&amp;";",AE$1007))),OR(UPPER(TRIM(Datos!AE487&amp;""))="SÍ",UPPER(TRIM(Datos!AE487&amp;""))="SI",UPPER(TRIM(Datos!AE487&amp;""))="NO"),IF(ISNUMBER(Datos!AE487),AND(OR(AE$1005="",Datos!AE487&gt;=AE$1005),OR(AE$1006="",Datos!AE487&lt;=AE$1006)),FALSE),TRUE))))</f>
        <v>0.0</v>
      </c>
    </row>
    <row r="488" spans="2:31">
      <c r="B488">
        <f>IF(Datos!B488="",0,IF(AND(B$1008&lt;&gt;"",Datos!B488=B$1008),0,IF(B$1004=0,0,1-CHOOSE(B$1004,IF(ISNUMBER(Datos!B488),AND(OR(B$1005="",Datos!B488&gt;=B$1005),OR(B$1006="",Datos!B488&lt;=B$1006)),FALSE),IF(ISNUMBER(Datos!B488),AND(Datos!B488=INT(Datos!B488),AND(OR(B$1005="",Datos!B488&gt;=B$1005),OR(B$1006="",Datos!B488&lt;=B$1006))),FALSE),OR(ISNUMBER(FIND(";"&amp;UPPER(TRIM(Datos!B488&amp;""))&amp;"=",B$1007)),ISNUMBER(FIND(";"&amp;UPPER(TRIM(Datos!B488&amp;""))&amp;";",B$1007))),OR(UPPER(TRIM(Datos!B488&amp;""))="SÍ",UPPER(TRIM(Datos!B488&amp;""))="SI",UPPER(TRIM(Datos!B488&amp;""))="NO"),IF(ISNUMBER(Datos!B488),AND(OR(B$1005="",Datos!B488&gt;=B$1005),OR(B$1006="",Datos!B488&lt;=B$1006)),FALSE),TRUE))))</f>
        <v>0.0</v>
      </c>
      <c r="C488">
        <f>IF(Datos!C488="",0,IF(AND(C$1008&lt;&gt;"",Datos!C488=C$1008),0,IF(C$1004=0,0,1-CHOOSE(C$1004,IF(ISNUMBER(Datos!C488),AND(OR(C$1005="",Datos!C488&gt;=C$1005),OR(C$1006="",Datos!C488&lt;=C$1006)),FALSE),IF(ISNUMBER(Datos!C488),AND(Datos!C488=INT(Datos!C488),AND(OR(C$1005="",Datos!C488&gt;=C$1005),OR(C$1006="",Datos!C488&lt;=C$1006))),FALSE),OR(ISNUMBER(FIND(";"&amp;UPPER(TRIM(Datos!C488&amp;""))&amp;"=",C$1007)),ISNUMBER(FIND(";"&amp;UPPER(TRIM(Datos!C488&amp;""))&amp;";",C$1007))),OR(UPPER(TRIM(Datos!C488&amp;""))="SÍ",UPPER(TRIM(Datos!C488&amp;""))="SI",UPPER(TRIM(Datos!C488&amp;""))="NO"),IF(ISNUMBER(Datos!C488),AND(OR(C$1005="",Datos!C488&gt;=C$1005),OR(C$1006="",Datos!C488&lt;=C$1006)),FALSE),TRUE))))</f>
        <v>0.0</v>
      </c>
      <c r="D488">
        <f>IF(Datos!D488="",0,IF(AND(D$1008&lt;&gt;"",Datos!D488=D$1008),0,IF(D$1004=0,0,1-CHOOSE(D$1004,IF(ISNUMBER(Datos!D488),AND(OR(D$1005="",Datos!D488&gt;=D$1005),OR(D$1006="",Datos!D488&lt;=D$1006)),FALSE),IF(ISNUMBER(Datos!D488),AND(Datos!D488=INT(Datos!D488),AND(OR(D$1005="",Datos!D488&gt;=D$1005),OR(D$1006="",Datos!D488&lt;=D$1006))),FALSE),OR(ISNUMBER(FIND(";"&amp;UPPER(TRIM(Datos!D488&amp;""))&amp;"=",D$1007)),ISNUMBER(FIND(";"&amp;UPPER(TRIM(Datos!D488&amp;""))&amp;";",D$1007))),OR(UPPER(TRIM(Datos!D488&amp;""))="SÍ",UPPER(TRIM(Datos!D488&amp;""))="SI",UPPER(TRIM(Datos!D488&amp;""))="NO"),IF(ISNUMBER(Datos!D488),AND(OR(D$1005="",Datos!D488&gt;=D$1005),OR(D$1006="",Datos!D488&lt;=D$1006)),FALSE),TRUE))))</f>
        <v>0.0</v>
      </c>
      <c r="E488">
        <f>IF(Datos!E488="",0,IF(AND(E$1008&lt;&gt;"",Datos!E488=E$1008),0,IF(E$1004=0,0,1-CHOOSE(E$1004,IF(ISNUMBER(Datos!E488),AND(OR(E$1005="",Datos!E488&gt;=E$1005),OR(E$1006="",Datos!E488&lt;=E$1006)),FALSE),IF(ISNUMBER(Datos!E488),AND(Datos!E488=INT(Datos!E488),AND(OR(E$1005="",Datos!E488&gt;=E$1005),OR(E$1006="",Datos!E488&lt;=E$1006))),FALSE),OR(ISNUMBER(FIND(";"&amp;UPPER(TRIM(Datos!E488&amp;""))&amp;"=",E$1007)),ISNUMBER(FIND(";"&amp;UPPER(TRIM(Datos!E488&amp;""))&amp;";",E$1007))),OR(UPPER(TRIM(Datos!E488&amp;""))="SÍ",UPPER(TRIM(Datos!E488&amp;""))="SI",UPPER(TRIM(Datos!E488&amp;""))="NO"),IF(ISNUMBER(Datos!E488),AND(OR(E$1005="",Datos!E488&gt;=E$1005),OR(E$1006="",Datos!E488&lt;=E$1006)),FALSE),TRUE))))</f>
        <v>0.0</v>
      </c>
      <c r="F488">
        <f>IF(Datos!F488="",0,IF(AND(F$1008&lt;&gt;"",Datos!F488=F$1008),0,IF(F$1004=0,0,1-CHOOSE(F$1004,IF(ISNUMBER(Datos!F488),AND(OR(F$1005="",Datos!F488&gt;=F$1005),OR(F$1006="",Datos!F488&lt;=F$1006)),FALSE),IF(ISNUMBER(Datos!F488),AND(Datos!F488=INT(Datos!F488),AND(OR(F$1005="",Datos!F488&gt;=F$1005),OR(F$1006="",Datos!F488&lt;=F$1006))),FALSE),OR(ISNUMBER(FIND(";"&amp;UPPER(TRIM(Datos!F488&amp;""))&amp;"=",F$1007)),ISNUMBER(FIND(";"&amp;UPPER(TRIM(Datos!F488&amp;""))&amp;";",F$1007))),OR(UPPER(TRIM(Datos!F488&amp;""))="SÍ",UPPER(TRIM(Datos!F488&amp;""))="SI",UPPER(TRIM(Datos!F488&amp;""))="NO"),IF(ISNUMBER(Datos!F488),AND(OR(F$1005="",Datos!F488&gt;=F$1005),OR(F$1006="",Datos!F488&lt;=F$1006)),FALSE),TRUE))))</f>
        <v>0.0</v>
      </c>
      <c r="G488">
        <f>IF(Datos!G488="",0,IF(AND(G$1008&lt;&gt;"",Datos!G488=G$1008),0,IF(G$1004=0,0,1-CHOOSE(G$1004,IF(ISNUMBER(Datos!G488),AND(OR(G$1005="",Datos!G488&gt;=G$1005),OR(G$1006="",Datos!G488&lt;=G$1006)),FALSE),IF(ISNUMBER(Datos!G488),AND(Datos!G488=INT(Datos!G488),AND(OR(G$1005="",Datos!G488&gt;=G$1005),OR(G$1006="",Datos!G488&lt;=G$1006))),FALSE),OR(ISNUMBER(FIND(";"&amp;UPPER(TRIM(Datos!G488&amp;""))&amp;"=",G$1007)),ISNUMBER(FIND(";"&amp;UPPER(TRIM(Datos!G488&amp;""))&amp;";",G$1007))),OR(UPPER(TRIM(Datos!G488&amp;""))="SÍ",UPPER(TRIM(Datos!G488&amp;""))="SI",UPPER(TRIM(Datos!G488&amp;""))="NO"),IF(ISNUMBER(Datos!G488),AND(OR(G$1005="",Datos!G488&gt;=G$1005),OR(G$1006="",Datos!G488&lt;=G$1006)),FALSE),TRUE))))</f>
        <v>0.0</v>
      </c>
      <c r="H488">
        <f>IF(Datos!H488="",0,IF(AND(H$1008&lt;&gt;"",Datos!H488=H$1008),0,IF(H$1004=0,0,1-CHOOSE(H$1004,IF(ISNUMBER(Datos!H488),AND(OR(H$1005="",Datos!H488&gt;=H$1005),OR(H$1006="",Datos!H488&lt;=H$1006)),FALSE),IF(ISNUMBER(Datos!H488),AND(Datos!H488=INT(Datos!H488),AND(OR(H$1005="",Datos!H488&gt;=H$1005),OR(H$1006="",Datos!H488&lt;=H$1006))),FALSE),OR(ISNUMBER(FIND(";"&amp;UPPER(TRIM(Datos!H488&amp;""))&amp;"=",H$1007)),ISNUMBER(FIND(";"&amp;UPPER(TRIM(Datos!H488&amp;""))&amp;";",H$1007))),OR(UPPER(TRIM(Datos!H488&amp;""))="SÍ",UPPER(TRIM(Datos!H488&amp;""))="SI",UPPER(TRIM(Datos!H488&amp;""))="NO"),IF(ISNUMBER(Datos!H488),AND(OR(H$1005="",Datos!H488&gt;=H$1005),OR(H$1006="",Datos!H488&lt;=H$1006)),FALSE),TRUE))))</f>
        <v>0.0</v>
      </c>
      <c r="I488">
        <f>IF(Datos!I488="",0,IF(AND(I$1008&lt;&gt;"",Datos!I488=I$1008),0,IF(I$1004=0,0,1-CHOOSE(I$1004,IF(ISNUMBER(Datos!I488),AND(OR(I$1005="",Datos!I488&gt;=I$1005),OR(I$1006="",Datos!I488&lt;=I$1006)),FALSE),IF(ISNUMBER(Datos!I488),AND(Datos!I488=INT(Datos!I488),AND(OR(I$1005="",Datos!I488&gt;=I$1005),OR(I$1006="",Datos!I488&lt;=I$1006))),FALSE),OR(ISNUMBER(FIND(";"&amp;UPPER(TRIM(Datos!I488&amp;""))&amp;"=",I$1007)),ISNUMBER(FIND(";"&amp;UPPER(TRIM(Datos!I488&amp;""))&amp;";",I$1007))),OR(UPPER(TRIM(Datos!I488&amp;""))="SÍ",UPPER(TRIM(Datos!I488&amp;""))="SI",UPPER(TRIM(Datos!I488&amp;""))="NO"),IF(ISNUMBER(Datos!I488),AND(OR(I$1005="",Datos!I488&gt;=I$1005),OR(I$1006="",Datos!I488&lt;=I$1006)),FALSE),TRUE))))</f>
        <v>0.0</v>
      </c>
      <c r="J488">
        <f>IF(Datos!J488="",0,IF(AND(J$1008&lt;&gt;"",Datos!J488=J$1008),0,IF(J$1004=0,0,1-CHOOSE(J$1004,IF(ISNUMBER(Datos!J488),AND(OR(J$1005="",Datos!J488&gt;=J$1005),OR(J$1006="",Datos!J488&lt;=J$1006)),FALSE),IF(ISNUMBER(Datos!J488),AND(Datos!J488=INT(Datos!J488),AND(OR(J$1005="",Datos!J488&gt;=J$1005),OR(J$1006="",Datos!J488&lt;=J$1006))),FALSE),OR(ISNUMBER(FIND(";"&amp;UPPER(TRIM(Datos!J488&amp;""))&amp;"=",J$1007)),ISNUMBER(FIND(";"&amp;UPPER(TRIM(Datos!J488&amp;""))&amp;";",J$1007))),OR(UPPER(TRIM(Datos!J488&amp;""))="SÍ",UPPER(TRIM(Datos!J488&amp;""))="SI",UPPER(TRIM(Datos!J488&amp;""))="NO"),IF(ISNUMBER(Datos!J488),AND(OR(J$1005="",Datos!J488&gt;=J$1005),OR(J$1006="",Datos!J488&lt;=J$1006)),FALSE),TRUE))))</f>
        <v>0.0</v>
      </c>
      <c r="K488">
        <f>IF(Datos!K488="",0,IF(AND(K$1008&lt;&gt;"",Datos!K488=K$1008),0,IF(K$1004=0,0,1-CHOOSE(K$1004,IF(ISNUMBER(Datos!K488),AND(OR(K$1005="",Datos!K488&gt;=K$1005),OR(K$1006="",Datos!K488&lt;=K$1006)),FALSE),IF(ISNUMBER(Datos!K488),AND(Datos!K488=INT(Datos!K488),AND(OR(K$1005="",Datos!K488&gt;=K$1005),OR(K$1006="",Datos!K488&lt;=K$1006))),FALSE),OR(ISNUMBER(FIND(";"&amp;UPPER(TRIM(Datos!K488&amp;""))&amp;"=",K$1007)),ISNUMBER(FIND(";"&amp;UPPER(TRIM(Datos!K488&amp;""))&amp;";",K$1007))),OR(UPPER(TRIM(Datos!K488&amp;""))="SÍ",UPPER(TRIM(Datos!K488&amp;""))="SI",UPPER(TRIM(Datos!K488&amp;""))="NO"),IF(ISNUMBER(Datos!K488),AND(OR(K$1005="",Datos!K488&gt;=K$1005),OR(K$1006="",Datos!K488&lt;=K$1006)),FALSE),TRUE))))</f>
        <v>0.0</v>
      </c>
      <c r="L488">
        <f>IF(Datos!L488="",0,IF(AND(L$1008&lt;&gt;"",Datos!L488=L$1008),0,IF(L$1004=0,0,1-CHOOSE(L$1004,IF(ISNUMBER(Datos!L488),AND(OR(L$1005="",Datos!L488&gt;=L$1005),OR(L$1006="",Datos!L488&lt;=L$1006)),FALSE),IF(ISNUMBER(Datos!L488),AND(Datos!L488=INT(Datos!L488),AND(OR(L$1005="",Datos!L488&gt;=L$1005),OR(L$1006="",Datos!L488&lt;=L$1006))),FALSE),OR(ISNUMBER(FIND(";"&amp;UPPER(TRIM(Datos!L488&amp;""))&amp;"=",L$1007)),ISNUMBER(FIND(";"&amp;UPPER(TRIM(Datos!L488&amp;""))&amp;";",L$1007))),OR(UPPER(TRIM(Datos!L488&amp;""))="SÍ",UPPER(TRIM(Datos!L488&amp;""))="SI",UPPER(TRIM(Datos!L488&amp;""))="NO"),IF(ISNUMBER(Datos!L488),AND(OR(L$1005="",Datos!L488&gt;=L$1005),OR(L$1006="",Datos!L488&lt;=L$1006)),FALSE),TRUE))))</f>
        <v>0.0</v>
      </c>
      <c r="M488">
        <f>IF(Datos!M488="",0,IF(AND(M$1008&lt;&gt;"",Datos!M488=M$1008),0,IF(M$1004=0,0,1-CHOOSE(M$1004,IF(ISNUMBER(Datos!M488),AND(OR(M$1005="",Datos!M488&gt;=M$1005),OR(M$1006="",Datos!M488&lt;=M$1006)),FALSE),IF(ISNUMBER(Datos!M488),AND(Datos!M488=INT(Datos!M488),AND(OR(M$1005="",Datos!M488&gt;=M$1005),OR(M$1006="",Datos!M488&lt;=M$1006))),FALSE),OR(ISNUMBER(FIND(";"&amp;UPPER(TRIM(Datos!M488&amp;""))&amp;"=",M$1007)),ISNUMBER(FIND(";"&amp;UPPER(TRIM(Datos!M488&amp;""))&amp;";",M$1007))),OR(UPPER(TRIM(Datos!M488&amp;""))="SÍ",UPPER(TRIM(Datos!M488&amp;""))="SI",UPPER(TRIM(Datos!M488&amp;""))="NO"),IF(ISNUMBER(Datos!M488),AND(OR(M$1005="",Datos!M488&gt;=M$1005),OR(M$1006="",Datos!M488&lt;=M$1006)),FALSE),TRUE))))</f>
        <v>0.0</v>
      </c>
      <c r="N488">
        <f>IF(Datos!N488="",0,IF(AND(N$1008&lt;&gt;"",Datos!N488=N$1008),0,IF(N$1004=0,0,1-CHOOSE(N$1004,IF(ISNUMBER(Datos!N488),AND(OR(N$1005="",Datos!N488&gt;=N$1005),OR(N$1006="",Datos!N488&lt;=N$1006)),FALSE),IF(ISNUMBER(Datos!N488),AND(Datos!N488=INT(Datos!N488),AND(OR(N$1005="",Datos!N488&gt;=N$1005),OR(N$1006="",Datos!N488&lt;=N$1006))),FALSE),OR(ISNUMBER(FIND(";"&amp;UPPER(TRIM(Datos!N488&amp;""))&amp;"=",N$1007)),ISNUMBER(FIND(";"&amp;UPPER(TRIM(Datos!N488&amp;""))&amp;";",N$1007))),OR(UPPER(TRIM(Datos!N488&amp;""))="SÍ",UPPER(TRIM(Datos!N488&amp;""))="SI",UPPER(TRIM(Datos!N488&amp;""))="NO"),IF(ISNUMBER(Datos!N488),AND(OR(N$1005="",Datos!N488&gt;=N$1005),OR(N$1006="",Datos!N488&lt;=N$1006)),FALSE),TRUE))))</f>
        <v>0.0</v>
      </c>
      <c r="O488">
        <f>IF(Datos!O488="",0,IF(AND(O$1008&lt;&gt;"",Datos!O488=O$1008),0,IF(O$1004=0,0,1-CHOOSE(O$1004,IF(ISNUMBER(Datos!O488),AND(OR(O$1005="",Datos!O488&gt;=O$1005),OR(O$1006="",Datos!O488&lt;=O$1006)),FALSE),IF(ISNUMBER(Datos!O488),AND(Datos!O488=INT(Datos!O488),AND(OR(O$1005="",Datos!O488&gt;=O$1005),OR(O$1006="",Datos!O488&lt;=O$1006))),FALSE),OR(ISNUMBER(FIND(";"&amp;UPPER(TRIM(Datos!O488&amp;""))&amp;"=",O$1007)),ISNUMBER(FIND(";"&amp;UPPER(TRIM(Datos!O488&amp;""))&amp;";",O$1007))),OR(UPPER(TRIM(Datos!O488&amp;""))="SÍ",UPPER(TRIM(Datos!O488&amp;""))="SI",UPPER(TRIM(Datos!O488&amp;""))="NO"),IF(ISNUMBER(Datos!O488),AND(OR(O$1005="",Datos!O488&gt;=O$1005),OR(O$1006="",Datos!O488&lt;=O$1006)),FALSE),TRUE))))</f>
        <v>0.0</v>
      </c>
      <c r="P488">
        <f>IF(Datos!P488="",0,IF(AND(P$1008&lt;&gt;"",Datos!P488=P$1008),0,IF(P$1004=0,0,1-CHOOSE(P$1004,IF(ISNUMBER(Datos!P488),AND(OR(P$1005="",Datos!P488&gt;=P$1005),OR(P$1006="",Datos!P488&lt;=P$1006)),FALSE),IF(ISNUMBER(Datos!P488),AND(Datos!P488=INT(Datos!P488),AND(OR(P$1005="",Datos!P488&gt;=P$1005),OR(P$1006="",Datos!P488&lt;=P$1006))),FALSE),OR(ISNUMBER(FIND(";"&amp;UPPER(TRIM(Datos!P488&amp;""))&amp;"=",P$1007)),ISNUMBER(FIND(";"&amp;UPPER(TRIM(Datos!P488&amp;""))&amp;";",P$1007))),OR(UPPER(TRIM(Datos!P488&amp;""))="SÍ",UPPER(TRIM(Datos!P488&amp;""))="SI",UPPER(TRIM(Datos!P488&amp;""))="NO"),IF(ISNUMBER(Datos!P488),AND(OR(P$1005="",Datos!P488&gt;=P$1005),OR(P$1006="",Datos!P488&lt;=P$1006)),FALSE),TRUE))))</f>
        <v>0.0</v>
      </c>
      <c r="Q488">
        <f>IF(Datos!Q488="",0,IF(AND(Q$1008&lt;&gt;"",Datos!Q488=Q$1008),0,IF(Q$1004=0,0,1-CHOOSE(Q$1004,IF(ISNUMBER(Datos!Q488),AND(OR(Q$1005="",Datos!Q488&gt;=Q$1005),OR(Q$1006="",Datos!Q488&lt;=Q$1006)),FALSE),IF(ISNUMBER(Datos!Q488),AND(Datos!Q488=INT(Datos!Q488),AND(OR(Q$1005="",Datos!Q488&gt;=Q$1005),OR(Q$1006="",Datos!Q488&lt;=Q$1006))),FALSE),OR(ISNUMBER(FIND(";"&amp;UPPER(TRIM(Datos!Q488&amp;""))&amp;"=",Q$1007)),ISNUMBER(FIND(";"&amp;UPPER(TRIM(Datos!Q488&amp;""))&amp;";",Q$1007))),OR(UPPER(TRIM(Datos!Q488&amp;""))="SÍ",UPPER(TRIM(Datos!Q488&amp;""))="SI",UPPER(TRIM(Datos!Q488&amp;""))="NO"),IF(ISNUMBER(Datos!Q488),AND(OR(Q$1005="",Datos!Q488&gt;=Q$1005),OR(Q$1006="",Datos!Q488&lt;=Q$1006)),FALSE),TRUE))))</f>
        <v>0.0</v>
      </c>
      <c r="R488">
        <f>IF(Datos!R488="",0,IF(AND(R$1008&lt;&gt;"",Datos!R488=R$1008),0,IF(R$1004=0,0,1-CHOOSE(R$1004,IF(ISNUMBER(Datos!R488),AND(OR(R$1005="",Datos!R488&gt;=R$1005),OR(R$1006="",Datos!R488&lt;=R$1006)),FALSE),IF(ISNUMBER(Datos!R488),AND(Datos!R488=INT(Datos!R488),AND(OR(R$1005="",Datos!R488&gt;=R$1005),OR(R$1006="",Datos!R488&lt;=R$1006))),FALSE),OR(ISNUMBER(FIND(";"&amp;UPPER(TRIM(Datos!R488&amp;""))&amp;"=",R$1007)),ISNUMBER(FIND(";"&amp;UPPER(TRIM(Datos!R488&amp;""))&amp;";",R$1007))),OR(UPPER(TRIM(Datos!R488&amp;""))="SÍ",UPPER(TRIM(Datos!R488&amp;""))="SI",UPPER(TRIM(Datos!R488&amp;""))="NO"),IF(ISNUMBER(Datos!R488),AND(OR(R$1005="",Datos!R488&gt;=R$1005),OR(R$1006="",Datos!R488&lt;=R$1006)),FALSE),TRUE))))</f>
        <v>0.0</v>
      </c>
      <c r="S488">
        <f>IF(Datos!S488="",0,IF(AND(S$1008&lt;&gt;"",Datos!S488=S$1008),0,IF(S$1004=0,0,1-CHOOSE(S$1004,IF(ISNUMBER(Datos!S488),AND(OR(S$1005="",Datos!S488&gt;=S$1005),OR(S$1006="",Datos!S488&lt;=S$1006)),FALSE),IF(ISNUMBER(Datos!S488),AND(Datos!S488=INT(Datos!S488),AND(OR(S$1005="",Datos!S488&gt;=S$1005),OR(S$1006="",Datos!S488&lt;=S$1006))),FALSE),OR(ISNUMBER(FIND(";"&amp;UPPER(TRIM(Datos!S488&amp;""))&amp;"=",S$1007)),ISNUMBER(FIND(";"&amp;UPPER(TRIM(Datos!S488&amp;""))&amp;";",S$1007))),OR(UPPER(TRIM(Datos!S488&amp;""))="SÍ",UPPER(TRIM(Datos!S488&amp;""))="SI",UPPER(TRIM(Datos!S488&amp;""))="NO"),IF(ISNUMBER(Datos!S488),AND(OR(S$1005="",Datos!S488&gt;=S$1005),OR(S$1006="",Datos!S488&lt;=S$1006)),FALSE),TRUE))))</f>
        <v>0.0</v>
      </c>
      <c r="T488">
        <f>IF(Datos!T488="",0,IF(AND(T$1008&lt;&gt;"",Datos!T488=T$1008),0,IF(T$1004=0,0,1-CHOOSE(T$1004,IF(ISNUMBER(Datos!T488),AND(OR(T$1005="",Datos!T488&gt;=T$1005),OR(T$1006="",Datos!T488&lt;=T$1006)),FALSE),IF(ISNUMBER(Datos!T488),AND(Datos!T488=INT(Datos!T488),AND(OR(T$1005="",Datos!T488&gt;=T$1005),OR(T$1006="",Datos!T488&lt;=T$1006))),FALSE),OR(ISNUMBER(FIND(";"&amp;UPPER(TRIM(Datos!T488&amp;""))&amp;"=",T$1007)),ISNUMBER(FIND(";"&amp;UPPER(TRIM(Datos!T488&amp;""))&amp;";",T$1007))),OR(UPPER(TRIM(Datos!T488&amp;""))="SÍ",UPPER(TRIM(Datos!T488&amp;""))="SI",UPPER(TRIM(Datos!T488&amp;""))="NO"),IF(ISNUMBER(Datos!T488),AND(OR(T$1005="",Datos!T488&gt;=T$1005),OR(T$1006="",Datos!T488&lt;=T$1006)),FALSE),TRUE))))</f>
        <v>0.0</v>
      </c>
      <c r="U488">
        <f>IF(Datos!U488="",0,IF(AND(U$1008&lt;&gt;"",Datos!U488=U$1008),0,IF(U$1004=0,0,1-CHOOSE(U$1004,IF(ISNUMBER(Datos!U488),AND(OR(U$1005="",Datos!U488&gt;=U$1005),OR(U$1006="",Datos!U488&lt;=U$1006)),FALSE),IF(ISNUMBER(Datos!U488),AND(Datos!U488=INT(Datos!U488),AND(OR(U$1005="",Datos!U488&gt;=U$1005),OR(U$1006="",Datos!U488&lt;=U$1006))),FALSE),OR(ISNUMBER(FIND(";"&amp;UPPER(TRIM(Datos!U488&amp;""))&amp;"=",U$1007)),ISNUMBER(FIND(";"&amp;UPPER(TRIM(Datos!U488&amp;""))&amp;";",U$1007))),OR(UPPER(TRIM(Datos!U488&amp;""))="SÍ",UPPER(TRIM(Datos!U488&amp;""))="SI",UPPER(TRIM(Datos!U488&amp;""))="NO"),IF(ISNUMBER(Datos!U488),AND(OR(U$1005="",Datos!U488&gt;=U$1005),OR(U$1006="",Datos!U488&lt;=U$1006)),FALSE),TRUE))))</f>
        <v>0.0</v>
      </c>
      <c r="V488">
        <f>IF(Datos!V488="",0,IF(AND(V$1008&lt;&gt;"",Datos!V488=V$1008),0,IF(V$1004=0,0,1-CHOOSE(V$1004,IF(ISNUMBER(Datos!V488),AND(OR(V$1005="",Datos!V488&gt;=V$1005),OR(V$1006="",Datos!V488&lt;=V$1006)),FALSE),IF(ISNUMBER(Datos!V488),AND(Datos!V488=INT(Datos!V488),AND(OR(V$1005="",Datos!V488&gt;=V$1005),OR(V$1006="",Datos!V488&lt;=V$1006))),FALSE),OR(ISNUMBER(FIND(";"&amp;UPPER(TRIM(Datos!V488&amp;""))&amp;"=",V$1007)),ISNUMBER(FIND(";"&amp;UPPER(TRIM(Datos!V488&amp;""))&amp;";",V$1007))),OR(UPPER(TRIM(Datos!V488&amp;""))="SÍ",UPPER(TRIM(Datos!V488&amp;""))="SI",UPPER(TRIM(Datos!V488&amp;""))="NO"),IF(ISNUMBER(Datos!V488),AND(OR(V$1005="",Datos!V488&gt;=V$1005),OR(V$1006="",Datos!V488&lt;=V$1006)),FALSE),TRUE))))</f>
        <v>0.0</v>
      </c>
      <c r="W488">
        <f>IF(Datos!W488="",0,IF(AND(W$1008&lt;&gt;"",Datos!W488=W$1008),0,IF(W$1004=0,0,1-CHOOSE(W$1004,IF(ISNUMBER(Datos!W488),AND(OR(W$1005="",Datos!W488&gt;=W$1005),OR(W$1006="",Datos!W488&lt;=W$1006)),FALSE),IF(ISNUMBER(Datos!W488),AND(Datos!W488=INT(Datos!W488),AND(OR(W$1005="",Datos!W488&gt;=W$1005),OR(W$1006="",Datos!W488&lt;=W$1006))),FALSE),OR(ISNUMBER(FIND(";"&amp;UPPER(TRIM(Datos!W488&amp;""))&amp;"=",W$1007)),ISNUMBER(FIND(";"&amp;UPPER(TRIM(Datos!W488&amp;""))&amp;";",W$1007))),OR(UPPER(TRIM(Datos!W488&amp;""))="SÍ",UPPER(TRIM(Datos!W488&amp;""))="SI",UPPER(TRIM(Datos!W488&amp;""))="NO"),IF(ISNUMBER(Datos!W488),AND(OR(W$1005="",Datos!W488&gt;=W$1005),OR(W$1006="",Datos!W488&lt;=W$1006)),FALSE),TRUE))))</f>
        <v>0.0</v>
      </c>
      <c r="X488">
        <f>IF(Datos!X488="",0,IF(AND(X$1008&lt;&gt;"",Datos!X488=X$1008),0,IF(X$1004=0,0,1-CHOOSE(X$1004,IF(ISNUMBER(Datos!X488),AND(OR(X$1005="",Datos!X488&gt;=X$1005),OR(X$1006="",Datos!X488&lt;=X$1006)),FALSE),IF(ISNUMBER(Datos!X488),AND(Datos!X488=INT(Datos!X488),AND(OR(X$1005="",Datos!X488&gt;=X$1005),OR(X$1006="",Datos!X488&lt;=X$1006))),FALSE),OR(ISNUMBER(FIND(";"&amp;UPPER(TRIM(Datos!X488&amp;""))&amp;"=",X$1007)),ISNUMBER(FIND(";"&amp;UPPER(TRIM(Datos!X488&amp;""))&amp;";",X$1007))),OR(UPPER(TRIM(Datos!X488&amp;""))="SÍ",UPPER(TRIM(Datos!X488&amp;""))="SI",UPPER(TRIM(Datos!X488&amp;""))="NO"),IF(ISNUMBER(Datos!X488),AND(OR(X$1005="",Datos!X488&gt;=X$1005),OR(X$1006="",Datos!X488&lt;=X$1006)),FALSE),TRUE))))</f>
        <v>0.0</v>
      </c>
      <c r="Y488">
        <f>IF(Datos!Y488="",0,IF(AND(Y$1008&lt;&gt;"",Datos!Y488=Y$1008),0,IF(Y$1004=0,0,1-CHOOSE(Y$1004,IF(ISNUMBER(Datos!Y488),AND(OR(Y$1005="",Datos!Y488&gt;=Y$1005),OR(Y$1006="",Datos!Y488&lt;=Y$1006)),FALSE),IF(ISNUMBER(Datos!Y488),AND(Datos!Y488=INT(Datos!Y488),AND(OR(Y$1005="",Datos!Y488&gt;=Y$1005),OR(Y$1006="",Datos!Y488&lt;=Y$1006))),FALSE),OR(ISNUMBER(FIND(";"&amp;UPPER(TRIM(Datos!Y488&amp;""))&amp;"=",Y$1007)),ISNUMBER(FIND(";"&amp;UPPER(TRIM(Datos!Y488&amp;""))&amp;";",Y$1007))),OR(UPPER(TRIM(Datos!Y488&amp;""))="SÍ",UPPER(TRIM(Datos!Y488&amp;""))="SI",UPPER(TRIM(Datos!Y488&amp;""))="NO"),IF(ISNUMBER(Datos!Y488),AND(OR(Y$1005="",Datos!Y488&gt;=Y$1005),OR(Y$1006="",Datos!Y488&lt;=Y$1006)),FALSE),TRUE))))</f>
        <v>0.0</v>
      </c>
      <c r="Z488">
        <f>IF(Datos!Z488="",0,IF(AND(Z$1008&lt;&gt;"",Datos!Z488=Z$1008),0,IF(Z$1004=0,0,1-CHOOSE(Z$1004,IF(ISNUMBER(Datos!Z488),AND(OR(Z$1005="",Datos!Z488&gt;=Z$1005),OR(Z$1006="",Datos!Z488&lt;=Z$1006)),FALSE),IF(ISNUMBER(Datos!Z488),AND(Datos!Z488=INT(Datos!Z488),AND(OR(Z$1005="",Datos!Z488&gt;=Z$1005),OR(Z$1006="",Datos!Z488&lt;=Z$1006))),FALSE),OR(ISNUMBER(FIND(";"&amp;UPPER(TRIM(Datos!Z488&amp;""))&amp;"=",Z$1007)),ISNUMBER(FIND(";"&amp;UPPER(TRIM(Datos!Z488&amp;""))&amp;";",Z$1007))),OR(UPPER(TRIM(Datos!Z488&amp;""))="SÍ",UPPER(TRIM(Datos!Z488&amp;""))="SI",UPPER(TRIM(Datos!Z488&amp;""))="NO"),IF(ISNUMBER(Datos!Z488),AND(OR(Z$1005="",Datos!Z488&gt;=Z$1005),OR(Z$1006="",Datos!Z488&lt;=Z$1006)),FALSE),TRUE))))</f>
        <v>0.0</v>
      </c>
      <c r="AA488">
        <f>IF(Datos!AA488="",0,IF(AND(AA$1008&lt;&gt;"",Datos!AA488=AA$1008),0,IF(AA$1004=0,0,1-CHOOSE(AA$1004,IF(ISNUMBER(Datos!AA488),AND(OR(AA$1005="",Datos!AA488&gt;=AA$1005),OR(AA$1006="",Datos!AA488&lt;=AA$1006)),FALSE),IF(ISNUMBER(Datos!AA488),AND(Datos!AA488=INT(Datos!AA488),AND(OR(AA$1005="",Datos!AA488&gt;=AA$1005),OR(AA$1006="",Datos!AA488&lt;=AA$1006))),FALSE),OR(ISNUMBER(FIND(";"&amp;UPPER(TRIM(Datos!AA488&amp;""))&amp;"=",AA$1007)),ISNUMBER(FIND(";"&amp;UPPER(TRIM(Datos!AA488&amp;""))&amp;";",AA$1007))),OR(UPPER(TRIM(Datos!AA488&amp;""))="SÍ",UPPER(TRIM(Datos!AA488&amp;""))="SI",UPPER(TRIM(Datos!AA488&amp;""))="NO"),IF(ISNUMBER(Datos!AA488),AND(OR(AA$1005="",Datos!AA488&gt;=AA$1005),OR(AA$1006="",Datos!AA488&lt;=AA$1006)),FALSE),TRUE))))</f>
        <v>0.0</v>
      </c>
      <c r="AB488">
        <f>IF(Datos!AB488="",0,IF(AND(AB$1008&lt;&gt;"",Datos!AB488=AB$1008),0,IF(AB$1004=0,0,1-CHOOSE(AB$1004,IF(ISNUMBER(Datos!AB488),AND(OR(AB$1005="",Datos!AB488&gt;=AB$1005),OR(AB$1006="",Datos!AB488&lt;=AB$1006)),FALSE),IF(ISNUMBER(Datos!AB488),AND(Datos!AB488=INT(Datos!AB488),AND(OR(AB$1005="",Datos!AB488&gt;=AB$1005),OR(AB$1006="",Datos!AB488&lt;=AB$1006))),FALSE),OR(ISNUMBER(FIND(";"&amp;UPPER(TRIM(Datos!AB488&amp;""))&amp;"=",AB$1007)),ISNUMBER(FIND(";"&amp;UPPER(TRIM(Datos!AB488&amp;""))&amp;";",AB$1007))),OR(UPPER(TRIM(Datos!AB488&amp;""))="SÍ",UPPER(TRIM(Datos!AB488&amp;""))="SI",UPPER(TRIM(Datos!AB488&amp;""))="NO"),IF(ISNUMBER(Datos!AB488),AND(OR(AB$1005="",Datos!AB488&gt;=AB$1005),OR(AB$1006="",Datos!AB488&lt;=AB$1006)),FALSE),TRUE))))</f>
        <v>0.0</v>
      </c>
      <c r="AC488">
        <f>IF(Datos!AC488="",0,IF(AND(AC$1008&lt;&gt;"",Datos!AC488=AC$1008),0,IF(AC$1004=0,0,1-CHOOSE(AC$1004,IF(ISNUMBER(Datos!AC488),AND(OR(AC$1005="",Datos!AC488&gt;=AC$1005),OR(AC$1006="",Datos!AC488&lt;=AC$1006)),FALSE),IF(ISNUMBER(Datos!AC488),AND(Datos!AC488=INT(Datos!AC488),AND(OR(AC$1005="",Datos!AC488&gt;=AC$1005),OR(AC$1006="",Datos!AC488&lt;=AC$1006))),FALSE),OR(ISNUMBER(FIND(";"&amp;UPPER(TRIM(Datos!AC488&amp;""))&amp;"=",AC$1007)),ISNUMBER(FIND(";"&amp;UPPER(TRIM(Datos!AC488&amp;""))&amp;";",AC$1007))),OR(UPPER(TRIM(Datos!AC488&amp;""))="SÍ",UPPER(TRIM(Datos!AC488&amp;""))="SI",UPPER(TRIM(Datos!AC488&amp;""))="NO"),IF(ISNUMBER(Datos!AC488),AND(OR(AC$1005="",Datos!AC488&gt;=AC$1005),OR(AC$1006="",Datos!AC488&lt;=AC$1006)),FALSE),TRUE))))</f>
        <v>0.0</v>
      </c>
      <c r="AD488">
        <f>IF(Datos!AD488="",0,IF(AND(AD$1008&lt;&gt;"",Datos!AD488=AD$1008),0,IF(AD$1004=0,0,1-CHOOSE(AD$1004,IF(ISNUMBER(Datos!AD488),AND(OR(AD$1005="",Datos!AD488&gt;=AD$1005),OR(AD$1006="",Datos!AD488&lt;=AD$1006)),FALSE),IF(ISNUMBER(Datos!AD488),AND(Datos!AD488=INT(Datos!AD488),AND(OR(AD$1005="",Datos!AD488&gt;=AD$1005),OR(AD$1006="",Datos!AD488&lt;=AD$1006))),FALSE),OR(ISNUMBER(FIND(";"&amp;UPPER(TRIM(Datos!AD488&amp;""))&amp;"=",AD$1007)),ISNUMBER(FIND(";"&amp;UPPER(TRIM(Datos!AD488&amp;""))&amp;";",AD$1007))),OR(UPPER(TRIM(Datos!AD488&amp;""))="SÍ",UPPER(TRIM(Datos!AD488&amp;""))="SI",UPPER(TRIM(Datos!AD488&amp;""))="NO"),IF(ISNUMBER(Datos!AD488),AND(OR(AD$1005="",Datos!AD488&gt;=AD$1005),OR(AD$1006="",Datos!AD488&lt;=AD$1006)),FALSE),TRUE))))</f>
        <v>0.0</v>
      </c>
      <c r="AE488">
        <f>IF(Datos!AE488="",0,IF(AND(AE$1008&lt;&gt;"",Datos!AE488=AE$1008),0,IF(AE$1004=0,0,1-CHOOSE(AE$1004,IF(ISNUMBER(Datos!AE488),AND(OR(AE$1005="",Datos!AE488&gt;=AE$1005),OR(AE$1006="",Datos!AE488&lt;=AE$1006)),FALSE),IF(ISNUMBER(Datos!AE488),AND(Datos!AE488=INT(Datos!AE488),AND(OR(AE$1005="",Datos!AE488&gt;=AE$1005),OR(AE$1006="",Datos!AE488&lt;=AE$1006))),FALSE),OR(ISNUMBER(FIND(";"&amp;UPPER(TRIM(Datos!AE488&amp;""))&amp;"=",AE$1007)),ISNUMBER(FIND(";"&amp;UPPER(TRIM(Datos!AE488&amp;""))&amp;";",AE$1007))),OR(UPPER(TRIM(Datos!AE488&amp;""))="SÍ",UPPER(TRIM(Datos!AE488&amp;""))="SI",UPPER(TRIM(Datos!AE488&amp;""))="NO"),IF(ISNUMBER(Datos!AE488),AND(OR(AE$1005="",Datos!AE488&gt;=AE$1005),OR(AE$1006="",Datos!AE488&lt;=AE$1006)),FALSE),TRUE))))</f>
        <v>0.0</v>
      </c>
    </row>
    <row r="489" spans="2:31">
      <c r="B489">
        <f>IF(Datos!B489="",0,IF(AND(B$1008&lt;&gt;"",Datos!B489=B$1008),0,IF(B$1004=0,0,1-CHOOSE(B$1004,IF(ISNUMBER(Datos!B489),AND(OR(B$1005="",Datos!B489&gt;=B$1005),OR(B$1006="",Datos!B489&lt;=B$1006)),FALSE),IF(ISNUMBER(Datos!B489),AND(Datos!B489=INT(Datos!B489),AND(OR(B$1005="",Datos!B489&gt;=B$1005),OR(B$1006="",Datos!B489&lt;=B$1006))),FALSE),OR(ISNUMBER(FIND(";"&amp;UPPER(TRIM(Datos!B489&amp;""))&amp;"=",B$1007)),ISNUMBER(FIND(";"&amp;UPPER(TRIM(Datos!B489&amp;""))&amp;";",B$1007))),OR(UPPER(TRIM(Datos!B489&amp;""))="SÍ",UPPER(TRIM(Datos!B489&amp;""))="SI",UPPER(TRIM(Datos!B489&amp;""))="NO"),IF(ISNUMBER(Datos!B489),AND(OR(B$1005="",Datos!B489&gt;=B$1005),OR(B$1006="",Datos!B489&lt;=B$1006)),FALSE),TRUE))))</f>
        <v>0.0</v>
      </c>
      <c r="C489">
        <f>IF(Datos!C489="",0,IF(AND(C$1008&lt;&gt;"",Datos!C489=C$1008),0,IF(C$1004=0,0,1-CHOOSE(C$1004,IF(ISNUMBER(Datos!C489),AND(OR(C$1005="",Datos!C489&gt;=C$1005),OR(C$1006="",Datos!C489&lt;=C$1006)),FALSE),IF(ISNUMBER(Datos!C489),AND(Datos!C489=INT(Datos!C489),AND(OR(C$1005="",Datos!C489&gt;=C$1005),OR(C$1006="",Datos!C489&lt;=C$1006))),FALSE),OR(ISNUMBER(FIND(";"&amp;UPPER(TRIM(Datos!C489&amp;""))&amp;"=",C$1007)),ISNUMBER(FIND(";"&amp;UPPER(TRIM(Datos!C489&amp;""))&amp;";",C$1007))),OR(UPPER(TRIM(Datos!C489&amp;""))="SÍ",UPPER(TRIM(Datos!C489&amp;""))="SI",UPPER(TRIM(Datos!C489&amp;""))="NO"),IF(ISNUMBER(Datos!C489),AND(OR(C$1005="",Datos!C489&gt;=C$1005),OR(C$1006="",Datos!C489&lt;=C$1006)),FALSE),TRUE))))</f>
        <v>0.0</v>
      </c>
      <c r="D489">
        <f>IF(Datos!D489="",0,IF(AND(D$1008&lt;&gt;"",Datos!D489=D$1008),0,IF(D$1004=0,0,1-CHOOSE(D$1004,IF(ISNUMBER(Datos!D489),AND(OR(D$1005="",Datos!D489&gt;=D$1005),OR(D$1006="",Datos!D489&lt;=D$1006)),FALSE),IF(ISNUMBER(Datos!D489),AND(Datos!D489=INT(Datos!D489),AND(OR(D$1005="",Datos!D489&gt;=D$1005),OR(D$1006="",Datos!D489&lt;=D$1006))),FALSE),OR(ISNUMBER(FIND(";"&amp;UPPER(TRIM(Datos!D489&amp;""))&amp;"=",D$1007)),ISNUMBER(FIND(";"&amp;UPPER(TRIM(Datos!D489&amp;""))&amp;";",D$1007))),OR(UPPER(TRIM(Datos!D489&amp;""))="SÍ",UPPER(TRIM(Datos!D489&amp;""))="SI",UPPER(TRIM(Datos!D489&amp;""))="NO"),IF(ISNUMBER(Datos!D489),AND(OR(D$1005="",Datos!D489&gt;=D$1005),OR(D$1006="",Datos!D489&lt;=D$1006)),FALSE),TRUE))))</f>
        <v>0.0</v>
      </c>
      <c r="E489">
        <f>IF(Datos!E489="",0,IF(AND(E$1008&lt;&gt;"",Datos!E489=E$1008),0,IF(E$1004=0,0,1-CHOOSE(E$1004,IF(ISNUMBER(Datos!E489),AND(OR(E$1005="",Datos!E489&gt;=E$1005),OR(E$1006="",Datos!E489&lt;=E$1006)),FALSE),IF(ISNUMBER(Datos!E489),AND(Datos!E489=INT(Datos!E489),AND(OR(E$1005="",Datos!E489&gt;=E$1005),OR(E$1006="",Datos!E489&lt;=E$1006))),FALSE),OR(ISNUMBER(FIND(";"&amp;UPPER(TRIM(Datos!E489&amp;""))&amp;"=",E$1007)),ISNUMBER(FIND(";"&amp;UPPER(TRIM(Datos!E489&amp;""))&amp;";",E$1007))),OR(UPPER(TRIM(Datos!E489&amp;""))="SÍ",UPPER(TRIM(Datos!E489&amp;""))="SI",UPPER(TRIM(Datos!E489&amp;""))="NO"),IF(ISNUMBER(Datos!E489),AND(OR(E$1005="",Datos!E489&gt;=E$1005),OR(E$1006="",Datos!E489&lt;=E$1006)),FALSE),TRUE))))</f>
        <v>0.0</v>
      </c>
      <c r="F489">
        <f>IF(Datos!F489="",0,IF(AND(F$1008&lt;&gt;"",Datos!F489=F$1008),0,IF(F$1004=0,0,1-CHOOSE(F$1004,IF(ISNUMBER(Datos!F489),AND(OR(F$1005="",Datos!F489&gt;=F$1005),OR(F$1006="",Datos!F489&lt;=F$1006)),FALSE),IF(ISNUMBER(Datos!F489),AND(Datos!F489=INT(Datos!F489),AND(OR(F$1005="",Datos!F489&gt;=F$1005),OR(F$1006="",Datos!F489&lt;=F$1006))),FALSE),OR(ISNUMBER(FIND(";"&amp;UPPER(TRIM(Datos!F489&amp;""))&amp;"=",F$1007)),ISNUMBER(FIND(";"&amp;UPPER(TRIM(Datos!F489&amp;""))&amp;";",F$1007))),OR(UPPER(TRIM(Datos!F489&amp;""))="SÍ",UPPER(TRIM(Datos!F489&amp;""))="SI",UPPER(TRIM(Datos!F489&amp;""))="NO"),IF(ISNUMBER(Datos!F489),AND(OR(F$1005="",Datos!F489&gt;=F$1005),OR(F$1006="",Datos!F489&lt;=F$1006)),FALSE),TRUE))))</f>
        <v>0.0</v>
      </c>
      <c r="G489">
        <f>IF(Datos!G489="",0,IF(AND(G$1008&lt;&gt;"",Datos!G489=G$1008),0,IF(G$1004=0,0,1-CHOOSE(G$1004,IF(ISNUMBER(Datos!G489),AND(OR(G$1005="",Datos!G489&gt;=G$1005),OR(G$1006="",Datos!G489&lt;=G$1006)),FALSE),IF(ISNUMBER(Datos!G489),AND(Datos!G489=INT(Datos!G489),AND(OR(G$1005="",Datos!G489&gt;=G$1005),OR(G$1006="",Datos!G489&lt;=G$1006))),FALSE),OR(ISNUMBER(FIND(";"&amp;UPPER(TRIM(Datos!G489&amp;""))&amp;"=",G$1007)),ISNUMBER(FIND(";"&amp;UPPER(TRIM(Datos!G489&amp;""))&amp;";",G$1007))),OR(UPPER(TRIM(Datos!G489&amp;""))="SÍ",UPPER(TRIM(Datos!G489&amp;""))="SI",UPPER(TRIM(Datos!G489&amp;""))="NO"),IF(ISNUMBER(Datos!G489),AND(OR(G$1005="",Datos!G489&gt;=G$1005),OR(G$1006="",Datos!G489&lt;=G$1006)),FALSE),TRUE))))</f>
        <v>0.0</v>
      </c>
      <c r="H489">
        <f>IF(Datos!H489="",0,IF(AND(H$1008&lt;&gt;"",Datos!H489=H$1008),0,IF(H$1004=0,0,1-CHOOSE(H$1004,IF(ISNUMBER(Datos!H489),AND(OR(H$1005="",Datos!H489&gt;=H$1005),OR(H$1006="",Datos!H489&lt;=H$1006)),FALSE),IF(ISNUMBER(Datos!H489),AND(Datos!H489=INT(Datos!H489),AND(OR(H$1005="",Datos!H489&gt;=H$1005),OR(H$1006="",Datos!H489&lt;=H$1006))),FALSE),OR(ISNUMBER(FIND(";"&amp;UPPER(TRIM(Datos!H489&amp;""))&amp;"=",H$1007)),ISNUMBER(FIND(";"&amp;UPPER(TRIM(Datos!H489&amp;""))&amp;";",H$1007))),OR(UPPER(TRIM(Datos!H489&amp;""))="SÍ",UPPER(TRIM(Datos!H489&amp;""))="SI",UPPER(TRIM(Datos!H489&amp;""))="NO"),IF(ISNUMBER(Datos!H489),AND(OR(H$1005="",Datos!H489&gt;=H$1005),OR(H$1006="",Datos!H489&lt;=H$1006)),FALSE),TRUE))))</f>
        <v>0.0</v>
      </c>
      <c r="I489">
        <f>IF(Datos!I489="",0,IF(AND(I$1008&lt;&gt;"",Datos!I489=I$1008),0,IF(I$1004=0,0,1-CHOOSE(I$1004,IF(ISNUMBER(Datos!I489),AND(OR(I$1005="",Datos!I489&gt;=I$1005),OR(I$1006="",Datos!I489&lt;=I$1006)),FALSE),IF(ISNUMBER(Datos!I489),AND(Datos!I489=INT(Datos!I489),AND(OR(I$1005="",Datos!I489&gt;=I$1005),OR(I$1006="",Datos!I489&lt;=I$1006))),FALSE),OR(ISNUMBER(FIND(";"&amp;UPPER(TRIM(Datos!I489&amp;""))&amp;"=",I$1007)),ISNUMBER(FIND(";"&amp;UPPER(TRIM(Datos!I489&amp;""))&amp;";",I$1007))),OR(UPPER(TRIM(Datos!I489&amp;""))="SÍ",UPPER(TRIM(Datos!I489&amp;""))="SI",UPPER(TRIM(Datos!I489&amp;""))="NO"),IF(ISNUMBER(Datos!I489),AND(OR(I$1005="",Datos!I489&gt;=I$1005),OR(I$1006="",Datos!I489&lt;=I$1006)),FALSE),TRUE))))</f>
        <v>0.0</v>
      </c>
      <c r="J489">
        <f>IF(Datos!J489="",0,IF(AND(J$1008&lt;&gt;"",Datos!J489=J$1008),0,IF(J$1004=0,0,1-CHOOSE(J$1004,IF(ISNUMBER(Datos!J489),AND(OR(J$1005="",Datos!J489&gt;=J$1005),OR(J$1006="",Datos!J489&lt;=J$1006)),FALSE),IF(ISNUMBER(Datos!J489),AND(Datos!J489=INT(Datos!J489),AND(OR(J$1005="",Datos!J489&gt;=J$1005),OR(J$1006="",Datos!J489&lt;=J$1006))),FALSE),OR(ISNUMBER(FIND(";"&amp;UPPER(TRIM(Datos!J489&amp;""))&amp;"=",J$1007)),ISNUMBER(FIND(";"&amp;UPPER(TRIM(Datos!J489&amp;""))&amp;";",J$1007))),OR(UPPER(TRIM(Datos!J489&amp;""))="SÍ",UPPER(TRIM(Datos!J489&amp;""))="SI",UPPER(TRIM(Datos!J489&amp;""))="NO"),IF(ISNUMBER(Datos!J489),AND(OR(J$1005="",Datos!J489&gt;=J$1005),OR(J$1006="",Datos!J489&lt;=J$1006)),FALSE),TRUE))))</f>
        <v>0.0</v>
      </c>
      <c r="K489">
        <f>IF(Datos!K489="",0,IF(AND(K$1008&lt;&gt;"",Datos!K489=K$1008),0,IF(K$1004=0,0,1-CHOOSE(K$1004,IF(ISNUMBER(Datos!K489),AND(OR(K$1005="",Datos!K489&gt;=K$1005),OR(K$1006="",Datos!K489&lt;=K$1006)),FALSE),IF(ISNUMBER(Datos!K489),AND(Datos!K489=INT(Datos!K489),AND(OR(K$1005="",Datos!K489&gt;=K$1005),OR(K$1006="",Datos!K489&lt;=K$1006))),FALSE),OR(ISNUMBER(FIND(";"&amp;UPPER(TRIM(Datos!K489&amp;""))&amp;"=",K$1007)),ISNUMBER(FIND(";"&amp;UPPER(TRIM(Datos!K489&amp;""))&amp;";",K$1007))),OR(UPPER(TRIM(Datos!K489&amp;""))="SÍ",UPPER(TRIM(Datos!K489&amp;""))="SI",UPPER(TRIM(Datos!K489&amp;""))="NO"),IF(ISNUMBER(Datos!K489),AND(OR(K$1005="",Datos!K489&gt;=K$1005),OR(K$1006="",Datos!K489&lt;=K$1006)),FALSE),TRUE))))</f>
        <v>0.0</v>
      </c>
      <c r="L489">
        <f>IF(Datos!L489="",0,IF(AND(L$1008&lt;&gt;"",Datos!L489=L$1008),0,IF(L$1004=0,0,1-CHOOSE(L$1004,IF(ISNUMBER(Datos!L489),AND(OR(L$1005="",Datos!L489&gt;=L$1005),OR(L$1006="",Datos!L489&lt;=L$1006)),FALSE),IF(ISNUMBER(Datos!L489),AND(Datos!L489=INT(Datos!L489),AND(OR(L$1005="",Datos!L489&gt;=L$1005),OR(L$1006="",Datos!L489&lt;=L$1006))),FALSE),OR(ISNUMBER(FIND(";"&amp;UPPER(TRIM(Datos!L489&amp;""))&amp;"=",L$1007)),ISNUMBER(FIND(";"&amp;UPPER(TRIM(Datos!L489&amp;""))&amp;";",L$1007))),OR(UPPER(TRIM(Datos!L489&amp;""))="SÍ",UPPER(TRIM(Datos!L489&amp;""))="SI",UPPER(TRIM(Datos!L489&amp;""))="NO"),IF(ISNUMBER(Datos!L489),AND(OR(L$1005="",Datos!L489&gt;=L$1005),OR(L$1006="",Datos!L489&lt;=L$1006)),FALSE),TRUE))))</f>
        <v>0.0</v>
      </c>
      <c r="M489">
        <f>IF(Datos!M489="",0,IF(AND(M$1008&lt;&gt;"",Datos!M489=M$1008),0,IF(M$1004=0,0,1-CHOOSE(M$1004,IF(ISNUMBER(Datos!M489),AND(OR(M$1005="",Datos!M489&gt;=M$1005),OR(M$1006="",Datos!M489&lt;=M$1006)),FALSE),IF(ISNUMBER(Datos!M489),AND(Datos!M489=INT(Datos!M489),AND(OR(M$1005="",Datos!M489&gt;=M$1005),OR(M$1006="",Datos!M489&lt;=M$1006))),FALSE),OR(ISNUMBER(FIND(";"&amp;UPPER(TRIM(Datos!M489&amp;""))&amp;"=",M$1007)),ISNUMBER(FIND(";"&amp;UPPER(TRIM(Datos!M489&amp;""))&amp;";",M$1007))),OR(UPPER(TRIM(Datos!M489&amp;""))="SÍ",UPPER(TRIM(Datos!M489&amp;""))="SI",UPPER(TRIM(Datos!M489&amp;""))="NO"),IF(ISNUMBER(Datos!M489),AND(OR(M$1005="",Datos!M489&gt;=M$1005),OR(M$1006="",Datos!M489&lt;=M$1006)),FALSE),TRUE))))</f>
        <v>0.0</v>
      </c>
      <c r="N489">
        <f>IF(Datos!N489="",0,IF(AND(N$1008&lt;&gt;"",Datos!N489=N$1008),0,IF(N$1004=0,0,1-CHOOSE(N$1004,IF(ISNUMBER(Datos!N489),AND(OR(N$1005="",Datos!N489&gt;=N$1005),OR(N$1006="",Datos!N489&lt;=N$1006)),FALSE),IF(ISNUMBER(Datos!N489),AND(Datos!N489=INT(Datos!N489),AND(OR(N$1005="",Datos!N489&gt;=N$1005),OR(N$1006="",Datos!N489&lt;=N$1006))),FALSE),OR(ISNUMBER(FIND(";"&amp;UPPER(TRIM(Datos!N489&amp;""))&amp;"=",N$1007)),ISNUMBER(FIND(";"&amp;UPPER(TRIM(Datos!N489&amp;""))&amp;";",N$1007))),OR(UPPER(TRIM(Datos!N489&amp;""))="SÍ",UPPER(TRIM(Datos!N489&amp;""))="SI",UPPER(TRIM(Datos!N489&amp;""))="NO"),IF(ISNUMBER(Datos!N489),AND(OR(N$1005="",Datos!N489&gt;=N$1005),OR(N$1006="",Datos!N489&lt;=N$1006)),FALSE),TRUE))))</f>
        <v>0.0</v>
      </c>
      <c r="O489">
        <f>IF(Datos!O489="",0,IF(AND(O$1008&lt;&gt;"",Datos!O489=O$1008),0,IF(O$1004=0,0,1-CHOOSE(O$1004,IF(ISNUMBER(Datos!O489),AND(OR(O$1005="",Datos!O489&gt;=O$1005),OR(O$1006="",Datos!O489&lt;=O$1006)),FALSE),IF(ISNUMBER(Datos!O489),AND(Datos!O489=INT(Datos!O489),AND(OR(O$1005="",Datos!O489&gt;=O$1005),OR(O$1006="",Datos!O489&lt;=O$1006))),FALSE),OR(ISNUMBER(FIND(";"&amp;UPPER(TRIM(Datos!O489&amp;""))&amp;"=",O$1007)),ISNUMBER(FIND(";"&amp;UPPER(TRIM(Datos!O489&amp;""))&amp;";",O$1007))),OR(UPPER(TRIM(Datos!O489&amp;""))="SÍ",UPPER(TRIM(Datos!O489&amp;""))="SI",UPPER(TRIM(Datos!O489&amp;""))="NO"),IF(ISNUMBER(Datos!O489),AND(OR(O$1005="",Datos!O489&gt;=O$1005),OR(O$1006="",Datos!O489&lt;=O$1006)),FALSE),TRUE))))</f>
        <v>0.0</v>
      </c>
      <c r="P489">
        <f>IF(Datos!P489="",0,IF(AND(P$1008&lt;&gt;"",Datos!P489=P$1008),0,IF(P$1004=0,0,1-CHOOSE(P$1004,IF(ISNUMBER(Datos!P489),AND(OR(P$1005="",Datos!P489&gt;=P$1005),OR(P$1006="",Datos!P489&lt;=P$1006)),FALSE),IF(ISNUMBER(Datos!P489),AND(Datos!P489=INT(Datos!P489),AND(OR(P$1005="",Datos!P489&gt;=P$1005),OR(P$1006="",Datos!P489&lt;=P$1006))),FALSE),OR(ISNUMBER(FIND(";"&amp;UPPER(TRIM(Datos!P489&amp;""))&amp;"=",P$1007)),ISNUMBER(FIND(";"&amp;UPPER(TRIM(Datos!P489&amp;""))&amp;";",P$1007))),OR(UPPER(TRIM(Datos!P489&amp;""))="SÍ",UPPER(TRIM(Datos!P489&amp;""))="SI",UPPER(TRIM(Datos!P489&amp;""))="NO"),IF(ISNUMBER(Datos!P489),AND(OR(P$1005="",Datos!P489&gt;=P$1005),OR(P$1006="",Datos!P489&lt;=P$1006)),FALSE),TRUE))))</f>
        <v>0.0</v>
      </c>
      <c r="Q489">
        <f>IF(Datos!Q489="",0,IF(AND(Q$1008&lt;&gt;"",Datos!Q489=Q$1008),0,IF(Q$1004=0,0,1-CHOOSE(Q$1004,IF(ISNUMBER(Datos!Q489),AND(OR(Q$1005="",Datos!Q489&gt;=Q$1005),OR(Q$1006="",Datos!Q489&lt;=Q$1006)),FALSE),IF(ISNUMBER(Datos!Q489),AND(Datos!Q489=INT(Datos!Q489),AND(OR(Q$1005="",Datos!Q489&gt;=Q$1005),OR(Q$1006="",Datos!Q489&lt;=Q$1006))),FALSE),OR(ISNUMBER(FIND(";"&amp;UPPER(TRIM(Datos!Q489&amp;""))&amp;"=",Q$1007)),ISNUMBER(FIND(";"&amp;UPPER(TRIM(Datos!Q489&amp;""))&amp;";",Q$1007))),OR(UPPER(TRIM(Datos!Q489&amp;""))="SÍ",UPPER(TRIM(Datos!Q489&amp;""))="SI",UPPER(TRIM(Datos!Q489&amp;""))="NO"),IF(ISNUMBER(Datos!Q489),AND(OR(Q$1005="",Datos!Q489&gt;=Q$1005),OR(Q$1006="",Datos!Q489&lt;=Q$1006)),FALSE),TRUE))))</f>
        <v>0.0</v>
      </c>
      <c r="R489">
        <f>IF(Datos!R489="",0,IF(AND(R$1008&lt;&gt;"",Datos!R489=R$1008),0,IF(R$1004=0,0,1-CHOOSE(R$1004,IF(ISNUMBER(Datos!R489),AND(OR(R$1005="",Datos!R489&gt;=R$1005),OR(R$1006="",Datos!R489&lt;=R$1006)),FALSE),IF(ISNUMBER(Datos!R489),AND(Datos!R489=INT(Datos!R489),AND(OR(R$1005="",Datos!R489&gt;=R$1005),OR(R$1006="",Datos!R489&lt;=R$1006))),FALSE),OR(ISNUMBER(FIND(";"&amp;UPPER(TRIM(Datos!R489&amp;""))&amp;"=",R$1007)),ISNUMBER(FIND(";"&amp;UPPER(TRIM(Datos!R489&amp;""))&amp;";",R$1007))),OR(UPPER(TRIM(Datos!R489&amp;""))="SÍ",UPPER(TRIM(Datos!R489&amp;""))="SI",UPPER(TRIM(Datos!R489&amp;""))="NO"),IF(ISNUMBER(Datos!R489),AND(OR(R$1005="",Datos!R489&gt;=R$1005),OR(R$1006="",Datos!R489&lt;=R$1006)),FALSE),TRUE))))</f>
        <v>0.0</v>
      </c>
      <c r="S489">
        <f>IF(Datos!S489="",0,IF(AND(S$1008&lt;&gt;"",Datos!S489=S$1008),0,IF(S$1004=0,0,1-CHOOSE(S$1004,IF(ISNUMBER(Datos!S489),AND(OR(S$1005="",Datos!S489&gt;=S$1005),OR(S$1006="",Datos!S489&lt;=S$1006)),FALSE),IF(ISNUMBER(Datos!S489),AND(Datos!S489=INT(Datos!S489),AND(OR(S$1005="",Datos!S489&gt;=S$1005),OR(S$1006="",Datos!S489&lt;=S$1006))),FALSE),OR(ISNUMBER(FIND(";"&amp;UPPER(TRIM(Datos!S489&amp;""))&amp;"=",S$1007)),ISNUMBER(FIND(";"&amp;UPPER(TRIM(Datos!S489&amp;""))&amp;";",S$1007))),OR(UPPER(TRIM(Datos!S489&amp;""))="SÍ",UPPER(TRIM(Datos!S489&amp;""))="SI",UPPER(TRIM(Datos!S489&amp;""))="NO"),IF(ISNUMBER(Datos!S489),AND(OR(S$1005="",Datos!S489&gt;=S$1005),OR(S$1006="",Datos!S489&lt;=S$1006)),FALSE),TRUE))))</f>
        <v>0.0</v>
      </c>
      <c r="T489">
        <f>IF(Datos!T489="",0,IF(AND(T$1008&lt;&gt;"",Datos!T489=T$1008),0,IF(T$1004=0,0,1-CHOOSE(T$1004,IF(ISNUMBER(Datos!T489),AND(OR(T$1005="",Datos!T489&gt;=T$1005),OR(T$1006="",Datos!T489&lt;=T$1006)),FALSE),IF(ISNUMBER(Datos!T489),AND(Datos!T489=INT(Datos!T489),AND(OR(T$1005="",Datos!T489&gt;=T$1005),OR(T$1006="",Datos!T489&lt;=T$1006))),FALSE),OR(ISNUMBER(FIND(";"&amp;UPPER(TRIM(Datos!T489&amp;""))&amp;"=",T$1007)),ISNUMBER(FIND(";"&amp;UPPER(TRIM(Datos!T489&amp;""))&amp;";",T$1007))),OR(UPPER(TRIM(Datos!T489&amp;""))="SÍ",UPPER(TRIM(Datos!T489&amp;""))="SI",UPPER(TRIM(Datos!T489&amp;""))="NO"),IF(ISNUMBER(Datos!T489),AND(OR(T$1005="",Datos!T489&gt;=T$1005),OR(T$1006="",Datos!T489&lt;=T$1006)),FALSE),TRUE))))</f>
        <v>0.0</v>
      </c>
      <c r="U489">
        <f>IF(Datos!U489="",0,IF(AND(U$1008&lt;&gt;"",Datos!U489=U$1008),0,IF(U$1004=0,0,1-CHOOSE(U$1004,IF(ISNUMBER(Datos!U489),AND(OR(U$1005="",Datos!U489&gt;=U$1005),OR(U$1006="",Datos!U489&lt;=U$1006)),FALSE),IF(ISNUMBER(Datos!U489),AND(Datos!U489=INT(Datos!U489),AND(OR(U$1005="",Datos!U489&gt;=U$1005),OR(U$1006="",Datos!U489&lt;=U$1006))),FALSE),OR(ISNUMBER(FIND(";"&amp;UPPER(TRIM(Datos!U489&amp;""))&amp;"=",U$1007)),ISNUMBER(FIND(";"&amp;UPPER(TRIM(Datos!U489&amp;""))&amp;";",U$1007))),OR(UPPER(TRIM(Datos!U489&amp;""))="SÍ",UPPER(TRIM(Datos!U489&amp;""))="SI",UPPER(TRIM(Datos!U489&amp;""))="NO"),IF(ISNUMBER(Datos!U489),AND(OR(U$1005="",Datos!U489&gt;=U$1005),OR(U$1006="",Datos!U489&lt;=U$1006)),FALSE),TRUE))))</f>
        <v>0.0</v>
      </c>
      <c r="V489">
        <f>IF(Datos!V489="",0,IF(AND(V$1008&lt;&gt;"",Datos!V489=V$1008),0,IF(V$1004=0,0,1-CHOOSE(V$1004,IF(ISNUMBER(Datos!V489),AND(OR(V$1005="",Datos!V489&gt;=V$1005),OR(V$1006="",Datos!V489&lt;=V$1006)),FALSE),IF(ISNUMBER(Datos!V489),AND(Datos!V489=INT(Datos!V489),AND(OR(V$1005="",Datos!V489&gt;=V$1005),OR(V$1006="",Datos!V489&lt;=V$1006))),FALSE),OR(ISNUMBER(FIND(";"&amp;UPPER(TRIM(Datos!V489&amp;""))&amp;"=",V$1007)),ISNUMBER(FIND(";"&amp;UPPER(TRIM(Datos!V489&amp;""))&amp;";",V$1007))),OR(UPPER(TRIM(Datos!V489&amp;""))="SÍ",UPPER(TRIM(Datos!V489&amp;""))="SI",UPPER(TRIM(Datos!V489&amp;""))="NO"),IF(ISNUMBER(Datos!V489),AND(OR(V$1005="",Datos!V489&gt;=V$1005),OR(V$1006="",Datos!V489&lt;=V$1006)),FALSE),TRUE))))</f>
        <v>0.0</v>
      </c>
      <c r="W489">
        <f>IF(Datos!W489="",0,IF(AND(W$1008&lt;&gt;"",Datos!W489=W$1008),0,IF(W$1004=0,0,1-CHOOSE(W$1004,IF(ISNUMBER(Datos!W489),AND(OR(W$1005="",Datos!W489&gt;=W$1005),OR(W$1006="",Datos!W489&lt;=W$1006)),FALSE),IF(ISNUMBER(Datos!W489),AND(Datos!W489=INT(Datos!W489),AND(OR(W$1005="",Datos!W489&gt;=W$1005),OR(W$1006="",Datos!W489&lt;=W$1006))),FALSE),OR(ISNUMBER(FIND(";"&amp;UPPER(TRIM(Datos!W489&amp;""))&amp;"=",W$1007)),ISNUMBER(FIND(";"&amp;UPPER(TRIM(Datos!W489&amp;""))&amp;";",W$1007))),OR(UPPER(TRIM(Datos!W489&amp;""))="SÍ",UPPER(TRIM(Datos!W489&amp;""))="SI",UPPER(TRIM(Datos!W489&amp;""))="NO"),IF(ISNUMBER(Datos!W489),AND(OR(W$1005="",Datos!W489&gt;=W$1005),OR(W$1006="",Datos!W489&lt;=W$1006)),FALSE),TRUE))))</f>
        <v>0.0</v>
      </c>
      <c r="X489">
        <f>IF(Datos!X489="",0,IF(AND(X$1008&lt;&gt;"",Datos!X489=X$1008),0,IF(X$1004=0,0,1-CHOOSE(X$1004,IF(ISNUMBER(Datos!X489),AND(OR(X$1005="",Datos!X489&gt;=X$1005),OR(X$1006="",Datos!X489&lt;=X$1006)),FALSE),IF(ISNUMBER(Datos!X489),AND(Datos!X489=INT(Datos!X489),AND(OR(X$1005="",Datos!X489&gt;=X$1005),OR(X$1006="",Datos!X489&lt;=X$1006))),FALSE),OR(ISNUMBER(FIND(";"&amp;UPPER(TRIM(Datos!X489&amp;""))&amp;"=",X$1007)),ISNUMBER(FIND(";"&amp;UPPER(TRIM(Datos!X489&amp;""))&amp;";",X$1007))),OR(UPPER(TRIM(Datos!X489&amp;""))="SÍ",UPPER(TRIM(Datos!X489&amp;""))="SI",UPPER(TRIM(Datos!X489&amp;""))="NO"),IF(ISNUMBER(Datos!X489),AND(OR(X$1005="",Datos!X489&gt;=X$1005),OR(X$1006="",Datos!X489&lt;=X$1006)),FALSE),TRUE))))</f>
        <v>0.0</v>
      </c>
      <c r="Y489">
        <f>IF(Datos!Y489="",0,IF(AND(Y$1008&lt;&gt;"",Datos!Y489=Y$1008),0,IF(Y$1004=0,0,1-CHOOSE(Y$1004,IF(ISNUMBER(Datos!Y489),AND(OR(Y$1005="",Datos!Y489&gt;=Y$1005),OR(Y$1006="",Datos!Y489&lt;=Y$1006)),FALSE),IF(ISNUMBER(Datos!Y489),AND(Datos!Y489=INT(Datos!Y489),AND(OR(Y$1005="",Datos!Y489&gt;=Y$1005),OR(Y$1006="",Datos!Y489&lt;=Y$1006))),FALSE),OR(ISNUMBER(FIND(";"&amp;UPPER(TRIM(Datos!Y489&amp;""))&amp;"=",Y$1007)),ISNUMBER(FIND(";"&amp;UPPER(TRIM(Datos!Y489&amp;""))&amp;";",Y$1007))),OR(UPPER(TRIM(Datos!Y489&amp;""))="SÍ",UPPER(TRIM(Datos!Y489&amp;""))="SI",UPPER(TRIM(Datos!Y489&amp;""))="NO"),IF(ISNUMBER(Datos!Y489),AND(OR(Y$1005="",Datos!Y489&gt;=Y$1005),OR(Y$1006="",Datos!Y489&lt;=Y$1006)),FALSE),TRUE))))</f>
        <v>0.0</v>
      </c>
      <c r="Z489">
        <f>IF(Datos!Z489="",0,IF(AND(Z$1008&lt;&gt;"",Datos!Z489=Z$1008),0,IF(Z$1004=0,0,1-CHOOSE(Z$1004,IF(ISNUMBER(Datos!Z489),AND(OR(Z$1005="",Datos!Z489&gt;=Z$1005),OR(Z$1006="",Datos!Z489&lt;=Z$1006)),FALSE),IF(ISNUMBER(Datos!Z489),AND(Datos!Z489=INT(Datos!Z489),AND(OR(Z$1005="",Datos!Z489&gt;=Z$1005),OR(Z$1006="",Datos!Z489&lt;=Z$1006))),FALSE),OR(ISNUMBER(FIND(";"&amp;UPPER(TRIM(Datos!Z489&amp;""))&amp;"=",Z$1007)),ISNUMBER(FIND(";"&amp;UPPER(TRIM(Datos!Z489&amp;""))&amp;";",Z$1007))),OR(UPPER(TRIM(Datos!Z489&amp;""))="SÍ",UPPER(TRIM(Datos!Z489&amp;""))="SI",UPPER(TRIM(Datos!Z489&amp;""))="NO"),IF(ISNUMBER(Datos!Z489),AND(OR(Z$1005="",Datos!Z489&gt;=Z$1005),OR(Z$1006="",Datos!Z489&lt;=Z$1006)),FALSE),TRUE))))</f>
        <v>0.0</v>
      </c>
      <c r="AA489">
        <f>IF(Datos!AA489="",0,IF(AND(AA$1008&lt;&gt;"",Datos!AA489=AA$1008),0,IF(AA$1004=0,0,1-CHOOSE(AA$1004,IF(ISNUMBER(Datos!AA489),AND(OR(AA$1005="",Datos!AA489&gt;=AA$1005),OR(AA$1006="",Datos!AA489&lt;=AA$1006)),FALSE),IF(ISNUMBER(Datos!AA489),AND(Datos!AA489=INT(Datos!AA489),AND(OR(AA$1005="",Datos!AA489&gt;=AA$1005),OR(AA$1006="",Datos!AA489&lt;=AA$1006))),FALSE),OR(ISNUMBER(FIND(";"&amp;UPPER(TRIM(Datos!AA489&amp;""))&amp;"=",AA$1007)),ISNUMBER(FIND(";"&amp;UPPER(TRIM(Datos!AA489&amp;""))&amp;";",AA$1007))),OR(UPPER(TRIM(Datos!AA489&amp;""))="SÍ",UPPER(TRIM(Datos!AA489&amp;""))="SI",UPPER(TRIM(Datos!AA489&amp;""))="NO"),IF(ISNUMBER(Datos!AA489),AND(OR(AA$1005="",Datos!AA489&gt;=AA$1005),OR(AA$1006="",Datos!AA489&lt;=AA$1006)),FALSE),TRUE))))</f>
        <v>0.0</v>
      </c>
      <c r="AB489">
        <f>IF(Datos!AB489="",0,IF(AND(AB$1008&lt;&gt;"",Datos!AB489=AB$1008),0,IF(AB$1004=0,0,1-CHOOSE(AB$1004,IF(ISNUMBER(Datos!AB489),AND(OR(AB$1005="",Datos!AB489&gt;=AB$1005),OR(AB$1006="",Datos!AB489&lt;=AB$1006)),FALSE),IF(ISNUMBER(Datos!AB489),AND(Datos!AB489=INT(Datos!AB489),AND(OR(AB$1005="",Datos!AB489&gt;=AB$1005),OR(AB$1006="",Datos!AB489&lt;=AB$1006))),FALSE),OR(ISNUMBER(FIND(";"&amp;UPPER(TRIM(Datos!AB489&amp;""))&amp;"=",AB$1007)),ISNUMBER(FIND(";"&amp;UPPER(TRIM(Datos!AB489&amp;""))&amp;";",AB$1007))),OR(UPPER(TRIM(Datos!AB489&amp;""))="SÍ",UPPER(TRIM(Datos!AB489&amp;""))="SI",UPPER(TRIM(Datos!AB489&amp;""))="NO"),IF(ISNUMBER(Datos!AB489),AND(OR(AB$1005="",Datos!AB489&gt;=AB$1005),OR(AB$1006="",Datos!AB489&lt;=AB$1006)),FALSE),TRUE))))</f>
        <v>0.0</v>
      </c>
      <c r="AC489">
        <f>IF(Datos!AC489="",0,IF(AND(AC$1008&lt;&gt;"",Datos!AC489=AC$1008),0,IF(AC$1004=0,0,1-CHOOSE(AC$1004,IF(ISNUMBER(Datos!AC489),AND(OR(AC$1005="",Datos!AC489&gt;=AC$1005),OR(AC$1006="",Datos!AC489&lt;=AC$1006)),FALSE),IF(ISNUMBER(Datos!AC489),AND(Datos!AC489=INT(Datos!AC489),AND(OR(AC$1005="",Datos!AC489&gt;=AC$1005),OR(AC$1006="",Datos!AC489&lt;=AC$1006))),FALSE),OR(ISNUMBER(FIND(";"&amp;UPPER(TRIM(Datos!AC489&amp;""))&amp;"=",AC$1007)),ISNUMBER(FIND(";"&amp;UPPER(TRIM(Datos!AC489&amp;""))&amp;";",AC$1007))),OR(UPPER(TRIM(Datos!AC489&amp;""))="SÍ",UPPER(TRIM(Datos!AC489&amp;""))="SI",UPPER(TRIM(Datos!AC489&amp;""))="NO"),IF(ISNUMBER(Datos!AC489),AND(OR(AC$1005="",Datos!AC489&gt;=AC$1005),OR(AC$1006="",Datos!AC489&lt;=AC$1006)),FALSE),TRUE))))</f>
        <v>0.0</v>
      </c>
      <c r="AD489">
        <f>IF(Datos!AD489="",0,IF(AND(AD$1008&lt;&gt;"",Datos!AD489=AD$1008),0,IF(AD$1004=0,0,1-CHOOSE(AD$1004,IF(ISNUMBER(Datos!AD489),AND(OR(AD$1005="",Datos!AD489&gt;=AD$1005),OR(AD$1006="",Datos!AD489&lt;=AD$1006)),FALSE),IF(ISNUMBER(Datos!AD489),AND(Datos!AD489=INT(Datos!AD489),AND(OR(AD$1005="",Datos!AD489&gt;=AD$1005),OR(AD$1006="",Datos!AD489&lt;=AD$1006))),FALSE),OR(ISNUMBER(FIND(";"&amp;UPPER(TRIM(Datos!AD489&amp;""))&amp;"=",AD$1007)),ISNUMBER(FIND(";"&amp;UPPER(TRIM(Datos!AD489&amp;""))&amp;";",AD$1007))),OR(UPPER(TRIM(Datos!AD489&amp;""))="SÍ",UPPER(TRIM(Datos!AD489&amp;""))="SI",UPPER(TRIM(Datos!AD489&amp;""))="NO"),IF(ISNUMBER(Datos!AD489),AND(OR(AD$1005="",Datos!AD489&gt;=AD$1005),OR(AD$1006="",Datos!AD489&lt;=AD$1006)),FALSE),TRUE))))</f>
        <v>0.0</v>
      </c>
      <c r="AE489">
        <f>IF(Datos!AE489="",0,IF(AND(AE$1008&lt;&gt;"",Datos!AE489=AE$1008),0,IF(AE$1004=0,0,1-CHOOSE(AE$1004,IF(ISNUMBER(Datos!AE489),AND(OR(AE$1005="",Datos!AE489&gt;=AE$1005),OR(AE$1006="",Datos!AE489&lt;=AE$1006)),FALSE),IF(ISNUMBER(Datos!AE489),AND(Datos!AE489=INT(Datos!AE489),AND(OR(AE$1005="",Datos!AE489&gt;=AE$1005),OR(AE$1006="",Datos!AE489&lt;=AE$1006))),FALSE),OR(ISNUMBER(FIND(";"&amp;UPPER(TRIM(Datos!AE489&amp;""))&amp;"=",AE$1007)),ISNUMBER(FIND(";"&amp;UPPER(TRIM(Datos!AE489&amp;""))&amp;";",AE$1007))),OR(UPPER(TRIM(Datos!AE489&amp;""))="SÍ",UPPER(TRIM(Datos!AE489&amp;""))="SI",UPPER(TRIM(Datos!AE489&amp;""))="NO"),IF(ISNUMBER(Datos!AE489),AND(OR(AE$1005="",Datos!AE489&gt;=AE$1005),OR(AE$1006="",Datos!AE489&lt;=AE$1006)),FALSE),TRUE))))</f>
        <v>0.0</v>
      </c>
    </row>
    <row r="490" spans="2:31">
      <c r="B490">
        <f>IF(Datos!B490="",0,IF(AND(B$1008&lt;&gt;"",Datos!B490=B$1008),0,IF(B$1004=0,0,1-CHOOSE(B$1004,IF(ISNUMBER(Datos!B490),AND(OR(B$1005="",Datos!B490&gt;=B$1005),OR(B$1006="",Datos!B490&lt;=B$1006)),FALSE),IF(ISNUMBER(Datos!B490),AND(Datos!B490=INT(Datos!B490),AND(OR(B$1005="",Datos!B490&gt;=B$1005),OR(B$1006="",Datos!B490&lt;=B$1006))),FALSE),OR(ISNUMBER(FIND(";"&amp;UPPER(TRIM(Datos!B490&amp;""))&amp;"=",B$1007)),ISNUMBER(FIND(";"&amp;UPPER(TRIM(Datos!B490&amp;""))&amp;";",B$1007))),OR(UPPER(TRIM(Datos!B490&amp;""))="SÍ",UPPER(TRIM(Datos!B490&amp;""))="SI",UPPER(TRIM(Datos!B490&amp;""))="NO"),IF(ISNUMBER(Datos!B490),AND(OR(B$1005="",Datos!B490&gt;=B$1005),OR(B$1006="",Datos!B490&lt;=B$1006)),FALSE),TRUE))))</f>
        <v>0.0</v>
      </c>
      <c r="C490">
        <f>IF(Datos!C490="",0,IF(AND(C$1008&lt;&gt;"",Datos!C490=C$1008),0,IF(C$1004=0,0,1-CHOOSE(C$1004,IF(ISNUMBER(Datos!C490),AND(OR(C$1005="",Datos!C490&gt;=C$1005),OR(C$1006="",Datos!C490&lt;=C$1006)),FALSE),IF(ISNUMBER(Datos!C490),AND(Datos!C490=INT(Datos!C490),AND(OR(C$1005="",Datos!C490&gt;=C$1005),OR(C$1006="",Datos!C490&lt;=C$1006))),FALSE),OR(ISNUMBER(FIND(";"&amp;UPPER(TRIM(Datos!C490&amp;""))&amp;"=",C$1007)),ISNUMBER(FIND(";"&amp;UPPER(TRIM(Datos!C490&amp;""))&amp;";",C$1007))),OR(UPPER(TRIM(Datos!C490&amp;""))="SÍ",UPPER(TRIM(Datos!C490&amp;""))="SI",UPPER(TRIM(Datos!C490&amp;""))="NO"),IF(ISNUMBER(Datos!C490),AND(OR(C$1005="",Datos!C490&gt;=C$1005),OR(C$1006="",Datos!C490&lt;=C$1006)),FALSE),TRUE))))</f>
        <v>0.0</v>
      </c>
      <c r="D490">
        <f>IF(Datos!D490="",0,IF(AND(D$1008&lt;&gt;"",Datos!D490=D$1008),0,IF(D$1004=0,0,1-CHOOSE(D$1004,IF(ISNUMBER(Datos!D490),AND(OR(D$1005="",Datos!D490&gt;=D$1005),OR(D$1006="",Datos!D490&lt;=D$1006)),FALSE),IF(ISNUMBER(Datos!D490),AND(Datos!D490=INT(Datos!D490),AND(OR(D$1005="",Datos!D490&gt;=D$1005),OR(D$1006="",Datos!D490&lt;=D$1006))),FALSE),OR(ISNUMBER(FIND(";"&amp;UPPER(TRIM(Datos!D490&amp;""))&amp;"=",D$1007)),ISNUMBER(FIND(";"&amp;UPPER(TRIM(Datos!D490&amp;""))&amp;";",D$1007))),OR(UPPER(TRIM(Datos!D490&amp;""))="SÍ",UPPER(TRIM(Datos!D490&amp;""))="SI",UPPER(TRIM(Datos!D490&amp;""))="NO"),IF(ISNUMBER(Datos!D490),AND(OR(D$1005="",Datos!D490&gt;=D$1005),OR(D$1006="",Datos!D490&lt;=D$1006)),FALSE),TRUE))))</f>
        <v>0.0</v>
      </c>
      <c r="E490">
        <f>IF(Datos!E490="",0,IF(AND(E$1008&lt;&gt;"",Datos!E490=E$1008),0,IF(E$1004=0,0,1-CHOOSE(E$1004,IF(ISNUMBER(Datos!E490),AND(OR(E$1005="",Datos!E490&gt;=E$1005),OR(E$1006="",Datos!E490&lt;=E$1006)),FALSE),IF(ISNUMBER(Datos!E490),AND(Datos!E490=INT(Datos!E490),AND(OR(E$1005="",Datos!E490&gt;=E$1005),OR(E$1006="",Datos!E490&lt;=E$1006))),FALSE),OR(ISNUMBER(FIND(";"&amp;UPPER(TRIM(Datos!E490&amp;""))&amp;"=",E$1007)),ISNUMBER(FIND(";"&amp;UPPER(TRIM(Datos!E490&amp;""))&amp;";",E$1007))),OR(UPPER(TRIM(Datos!E490&amp;""))="SÍ",UPPER(TRIM(Datos!E490&amp;""))="SI",UPPER(TRIM(Datos!E490&amp;""))="NO"),IF(ISNUMBER(Datos!E490),AND(OR(E$1005="",Datos!E490&gt;=E$1005),OR(E$1006="",Datos!E490&lt;=E$1006)),FALSE),TRUE))))</f>
        <v>0.0</v>
      </c>
      <c r="F490">
        <f>IF(Datos!F490="",0,IF(AND(F$1008&lt;&gt;"",Datos!F490=F$1008),0,IF(F$1004=0,0,1-CHOOSE(F$1004,IF(ISNUMBER(Datos!F490),AND(OR(F$1005="",Datos!F490&gt;=F$1005),OR(F$1006="",Datos!F490&lt;=F$1006)),FALSE),IF(ISNUMBER(Datos!F490),AND(Datos!F490=INT(Datos!F490),AND(OR(F$1005="",Datos!F490&gt;=F$1005),OR(F$1006="",Datos!F490&lt;=F$1006))),FALSE),OR(ISNUMBER(FIND(";"&amp;UPPER(TRIM(Datos!F490&amp;""))&amp;"=",F$1007)),ISNUMBER(FIND(";"&amp;UPPER(TRIM(Datos!F490&amp;""))&amp;";",F$1007))),OR(UPPER(TRIM(Datos!F490&amp;""))="SÍ",UPPER(TRIM(Datos!F490&amp;""))="SI",UPPER(TRIM(Datos!F490&amp;""))="NO"),IF(ISNUMBER(Datos!F490),AND(OR(F$1005="",Datos!F490&gt;=F$1005),OR(F$1006="",Datos!F490&lt;=F$1006)),FALSE),TRUE))))</f>
        <v>0.0</v>
      </c>
      <c r="G490">
        <f>IF(Datos!G490="",0,IF(AND(G$1008&lt;&gt;"",Datos!G490=G$1008),0,IF(G$1004=0,0,1-CHOOSE(G$1004,IF(ISNUMBER(Datos!G490),AND(OR(G$1005="",Datos!G490&gt;=G$1005),OR(G$1006="",Datos!G490&lt;=G$1006)),FALSE),IF(ISNUMBER(Datos!G490),AND(Datos!G490=INT(Datos!G490),AND(OR(G$1005="",Datos!G490&gt;=G$1005),OR(G$1006="",Datos!G490&lt;=G$1006))),FALSE),OR(ISNUMBER(FIND(";"&amp;UPPER(TRIM(Datos!G490&amp;""))&amp;"=",G$1007)),ISNUMBER(FIND(";"&amp;UPPER(TRIM(Datos!G490&amp;""))&amp;";",G$1007))),OR(UPPER(TRIM(Datos!G490&amp;""))="SÍ",UPPER(TRIM(Datos!G490&amp;""))="SI",UPPER(TRIM(Datos!G490&amp;""))="NO"),IF(ISNUMBER(Datos!G490),AND(OR(G$1005="",Datos!G490&gt;=G$1005),OR(G$1006="",Datos!G490&lt;=G$1006)),FALSE),TRUE))))</f>
        <v>0.0</v>
      </c>
      <c r="H490">
        <f>IF(Datos!H490="",0,IF(AND(H$1008&lt;&gt;"",Datos!H490=H$1008),0,IF(H$1004=0,0,1-CHOOSE(H$1004,IF(ISNUMBER(Datos!H490),AND(OR(H$1005="",Datos!H490&gt;=H$1005),OR(H$1006="",Datos!H490&lt;=H$1006)),FALSE),IF(ISNUMBER(Datos!H490),AND(Datos!H490=INT(Datos!H490),AND(OR(H$1005="",Datos!H490&gt;=H$1005),OR(H$1006="",Datos!H490&lt;=H$1006))),FALSE),OR(ISNUMBER(FIND(";"&amp;UPPER(TRIM(Datos!H490&amp;""))&amp;"=",H$1007)),ISNUMBER(FIND(";"&amp;UPPER(TRIM(Datos!H490&amp;""))&amp;";",H$1007))),OR(UPPER(TRIM(Datos!H490&amp;""))="SÍ",UPPER(TRIM(Datos!H490&amp;""))="SI",UPPER(TRIM(Datos!H490&amp;""))="NO"),IF(ISNUMBER(Datos!H490),AND(OR(H$1005="",Datos!H490&gt;=H$1005),OR(H$1006="",Datos!H490&lt;=H$1006)),FALSE),TRUE))))</f>
        <v>0.0</v>
      </c>
      <c r="I490">
        <f>IF(Datos!I490="",0,IF(AND(I$1008&lt;&gt;"",Datos!I490=I$1008),0,IF(I$1004=0,0,1-CHOOSE(I$1004,IF(ISNUMBER(Datos!I490),AND(OR(I$1005="",Datos!I490&gt;=I$1005),OR(I$1006="",Datos!I490&lt;=I$1006)),FALSE),IF(ISNUMBER(Datos!I490),AND(Datos!I490=INT(Datos!I490),AND(OR(I$1005="",Datos!I490&gt;=I$1005),OR(I$1006="",Datos!I490&lt;=I$1006))),FALSE),OR(ISNUMBER(FIND(";"&amp;UPPER(TRIM(Datos!I490&amp;""))&amp;"=",I$1007)),ISNUMBER(FIND(";"&amp;UPPER(TRIM(Datos!I490&amp;""))&amp;";",I$1007))),OR(UPPER(TRIM(Datos!I490&amp;""))="SÍ",UPPER(TRIM(Datos!I490&amp;""))="SI",UPPER(TRIM(Datos!I490&amp;""))="NO"),IF(ISNUMBER(Datos!I490),AND(OR(I$1005="",Datos!I490&gt;=I$1005),OR(I$1006="",Datos!I490&lt;=I$1006)),FALSE),TRUE))))</f>
        <v>0.0</v>
      </c>
      <c r="J490">
        <f>IF(Datos!J490="",0,IF(AND(J$1008&lt;&gt;"",Datos!J490=J$1008),0,IF(J$1004=0,0,1-CHOOSE(J$1004,IF(ISNUMBER(Datos!J490),AND(OR(J$1005="",Datos!J490&gt;=J$1005),OR(J$1006="",Datos!J490&lt;=J$1006)),FALSE),IF(ISNUMBER(Datos!J490),AND(Datos!J490=INT(Datos!J490),AND(OR(J$1005="",Datos!J490&gt;=J$1005),OR(J$1006="",Datos!J490&lt;=J$1006))),FALSE),OR(ISNUMBER(FIND(";"&amp;UPPER(TRIM(Datos!J490&amp;""))&amp;"=",J$1007)),ISNUMBER(FIND(";"&amp;UPPER(TRIM(Datos!J490&amp;""))&amp;";",J$1007))),OR(UPPER(TRIM(Datos!J490&amp;""))="SÍ",UPPER(TRIM(Datos!J490&amp;""))="SI",UPPER(TRIM(Datos!J490&amp;""))="NO"),IF(ISNUMBER(Datos!J490),AND(OR(J$1005="",Datos!J490&gt;=J$1005),OR(J$1006="",Datos!J490&lt;=J$1006)),FALSE),TRUE))))</f>
        <v>0.0</v>
      </c>
      <c r="K490">
        <f>IF(Datos!K490="",0,IF(AND(K$1008&lt;&gt;"",Datos!K490=K$1008),0,IF(K$1004=0,0,1-CHOOSE(K$1004,IF(ISNUMBER(Datos!K490),AND(OR(K$1005="",Datos!K490&gt;=K$1005),OR(K$1006="",Datos!K490&lt;=K$1006)),FALSE),IF(ISNUMBER(Datos!K490),AND(Datos!K490=INT(Datos!K490),AND(OR(K$1005="",Datos!K490&gt;=K$1005),OR(K$1006="",Datos!K490&lt;=K$1006))),FALSE),OR(ISNUMBER(FIND(";"&amp;UPPER(TRIM(Datos!K490&amp;""))&amp;"=",K$1007)),ISNUMBER(FIND(";"&amp;UPPER(TRIM(Datos!K490&amp;""))&amp;";",K$1007))),OR(UPPER(TRIM(Datos!K490&amp;""))="SÍ",UPPER(TRIM(Datos!K490&amp;""))="SI",UPPER(TRIM(Datos!K490&amp;""))="NO"),IF(ISNUMBER(Datos!K490),AND(OR(K$1005="",Datos!K490&gt;=K$1005),OR(K$1006="",Datos!K490&lt;=K$1006)),FALSE),TRUE))))</f>
        <v>0.0</v>
      </c>
      <c r="L490">
        <f>IF(Datos!L490="",0,IF(AND(L$1008&lt;&gt;"",Datos!L490=L$1008),0,IF(L$1004=0,0,1-CHOOSE(L$1004,IF(ISNUMBER(Datos!L490),AND(OR(L$1005="",Datos!L490&gt;=L$1005),OR(L$1006="",Datos!L490&lt;=L$1006)),FALSE),IF(ISNUMBER(Datos!L490),AND(Datos!L490=INT(Datos!L490),AND(OR(L$1005="",Datos!L490&gt;=L$1005),OR(L$1006="",Datos!L490&lt;=L$1006))),FALSE),OR(ISNUMBER(FIND(";"&amp;UPPER(TRIM(Datos!L490&amp;""))&amp;"=",L$1007)),ISNUMBER(FIND(";"&amp;UPPER(TRIM(Datos!L490&amp;""))&amp;";",L$1007))),OR(UPPER(TRIM(Datos!L490&amp;""))="SÍ",UPPER(TRIM(Datos!L490&amp;""))="SI",UPPER(TRIM(Datos!L490&amp;""))="NO"),IF(ISNUMBER(Datos!L490),AND(OR(L$1005="",Datos!L490&gt;=L$1005),OR(L$1006="",Datos!L490&lt;=L$1006)),FALSE),TRUE))))</f>
        <v>0.0</v>
      </c>
      <c r="M490">
        <f>IF(Datos!M490="",0,IF(AND(M$1008&lt;&gt;"",Datos!M490=M$1008),0,IF(M$1004=0,0,1-CHOOSE(M$1004,IF(ISNUMBER(Datos!M490),AND(OR(M$1005="",Datos!M490&gt;=M$1005),OR(M$1006="",Datos!M490&lt;=M$1006)),FALSE),IF(ISNUMBER(Datos!M490),AND(Datos!M490=INT(Datos!M490),AND(OR(M$1005="",Datos!M490&gt;=M$1005),OR(M$1006="",Datos!M490&lt;=M$1006))),FALSE),OR(ISNUMBER(FIND(";"&amp;UPPER(TRIM(Datos!M490&amp;""))&amp;"=",M$1007)),ISNUMBER(FIND(";"&amp;UPPER(TRIM(Datos!M490&amp;""))&amp;";",M$1007))),OR(UPPER(TRIM(Datos!M490&amp;""))="SÍ",UPPER(TRIM(Datos!M490&amp;""))="SI",UPPER(TRIM(Datos!M490&amp;""))="NO"),IF(ISNUMBER(Datos!M490),AND(OR(M$1005="",Datos!M490&gt;=M$1005),OR(M$1006="",Datos!M490&lt;=M$1006)),FALSE),TRUE))))</f>
        <v>0.0</v>
      </c>
      <c r="N490">
        <f>IF(Datos!N490="",0,IF(AND(N$1008&lt;&gt;"",Datos!N490=N$1008),0,IF(N$1004=0,0,1-CHOOSE(N$1004,IF(ISNUMBER(Datos!N490),AND(OR(N$1005="",Datos!N490&gt;=N$1005),OR(N$1006="",Datos!N490&lt;=N$1006)),FALSE),IF(ISNUMBER(Datos!N490),AND(Datos!N490=INT(Datos!N490),AND(OR(N$1005="",Datos!N490&gt;=N$1005),OR(N$1006="",Datos!N490&lt;=N$1006))),FALSE),OR(ISNUMBER(FIND(";"&amp;UPPER(TRIM(Datos!N490&amp;""))&amp;"=",N$1007)),ISNUMBER(FIND(";"&amp;UPPER(TRIM(Datos!N490&amp;""))&amp;";",N$1007))),OR(UPPER(TRIM(Datos!N490&amp;""))="SÍ",UPPER(TRIM(Datos!N490&amp;""))="SI",UPPER(TRIM(Datos!N490&amp;""))="NO"),IF(ISNUMBER(Datos!N490),AND(OR(N$1005="",Datos!N490&gt;=N$1005),OR(N$1006="",Datos!N490&lt;=N$1006)),FALSE),TRUE))))</f>
        <v>0.0</v>
      </c>
      <c r="O490">
        <f>IF(Datos!O490="",0,IF(AND(O$1008&lt;&gt;"",Datos!O490=O$1008),0,IF(O$1004=0,0,1-CHOOSE(O$1004,IF(ISNUMBER(Datos!O490),AND(OR(O$1005="",Datos!O490&gt;=O$1005),OR(O$1006="",Datos!O490&lt;=O$1006)),FALSE),IF(ISNUMBER(Datos!O490),AND(Datos!O490=INT(Datos!O490),AND(OR(O$1005="",Datos!O490&gt;=O$1005),OR(O$1006="",Datos!O490&lt;=O$1006))),FALSE),OR(ISNUMBER(FIND(";"&amp;UPPER(TRIM(Datos!O490&amp;""))&amp;"=",O$1007)),ISNUMBER(FIND(";"&amp;UPPER(TRIM(Datos!O490&amp;""))&amp;";",O$1007))),OR(UPPER(TRIM(Datos!O490&amp;""))="SÍ",UPPER(TRIM(Datos!O490&amp;""))="SI",UPPER(TRIM(Datos!O490&amp;""))="NO"),IF(ISNUMBER(Datos!O490),AND(OR(O$1005="",Datos!O490&gt;=O$1005),OR(O$1006="",Datos!O490&lt;=O$1006)),FALSE),TRUE))))</f>
        <v>0.0</v>
      </c>
      <c r="P490">
        <f>IF(Datos!P490="",0,IF(AND(P$1008&lt;&gt;"",Datos!P490=P$1008),0,IF(P$1004=0,0,1-CHOOSE(P$1004,IF(ISNUMBER(Datos!P490),AND(OR(P$1005="",Datos!P490&gt;=P$1005),OR(P$1006="",Datos!P490&lt;=P$1006)),FALSE),IF(ISNUMBER(Datos!P490),AND(Datos!P490=INT(Datos!P490),AND(OR(P$1005="",Datos!P490&gt;=P$1005),OR(P$1006="",Datos!P490&lt;=P$1006))),FALSE),OR(ISNUMBER(FIND(";"&amp;UPPER(TRIM(Datos!P490&amp;""))&amp;"=",P$1007)),ISNUMBER(FIND(";"&amp;UPPER(TRIM(Datos!P490&amp;""))&amp;";",P$1007))),OR(UPPER(TRIM(Datos!P490&amp;""))="SÍ",UPPER(TRIM(Datos!P490&amp;""))="SI",UPPER(TRIM(Datos!P490&amp;""))="NO"),IF(ISNUMBER(Datos!P490),AND(OR(P$1005="",Datos!P490&gt;=P$1005),OR(P$1006="",Datos!P490&lt;=P$1006)),FALSE),TRUE))))</f>
        <v>0.0</v>
      </c>
      <c r="Q490">
        <f>IF(Datos!Q490="",0,IF(AND(Q$1008&lt;&gt;"",Datos!Q490=Q$1008),0,IF(Q$1004=0,0,1-CHOOSE(Q$1004,IF(ISNUMBER(Datos!Q490),AND(OR(Q$1005="",Datos!Q490&gt;=Q$1005),OR(Q$1006="",Datos!Q490&lt;=Q$1006)),FALSE),IF(ISNUMBER(Datos!Q490),AND(Datos!Q490=INT(Datos!Q490),AND(OR(Q$1005="",Datos!Q490&gt;=Q$1005),OR(Q$1006="",Datos!Q490&lt;=Q$1006))),FALSE),OR(ISNUMBER(FIND(";"&amp;UPPER(TRIM(Datos!Q490&amp;""))&amp;"=",Q$1007)),ISNUMBER(FIND(";"&amp;UPPER(TRIM(Datos!Q490&amp;""))&amp;";",Q$1007))),OR(UPPER(TRIM(Datos!Q490&amp;""))="SÍ",UPPER(TRIM(Datos!Q490&amp;""))="SI",UPPER(TRIM(Datos!Q490&amp;""))="NO"),IF(ISNUMBER(Datos!Q490),AND(OR(Q$1005="",Datos!Q490&gt;=Q$1005),OR(Q$1006="",Datos!Q490&lt;=Q$1006)),FALSE),TRUE))))</f>
        <v>0.0</v>
      </c>
      <c r="R490">
        <f>IF(Datos!R490="",0,IF(AND(R$1008&lt;&gt;"",Datos!R490=R$1008),0,IF(R$1004=0,0,1-CHOOSE(R$1004,IF(ISNUMBER(Datos!R490),AND(OR(R$1005="",Datos!R490&gt;=R$1005),OR(R$1006="",Datos!R490&lt;=R$1006)),FALSE),IF(ISNUMBER(Datos!R490),AND(Datos!R490=INT(Datos!R490),AND(OR(R$1005="",Datos!R490&gt;=R$1005),OR(R$1006="",Datos!R490&lt;=R$1006))),FALSE),OR(ISNUMBER(FIND(";"&amp;UPPER(TRIM(Datos!R490&amp;""))&amp;"=",R$1007)),ISNUMBER(FIND(";"&amp;UPPER(TRIM(Datos!R490&amp;""))&amp;";",R$1007))),OR(UPPER(TRIM(Datos!R490&amp;""))="SÍ",UPPER(TRIM(Datos!R490&amp;""))="SI",UPPER(TRIM(Datos!R490&amp;""))="NO"),IF(ISNUMBER(Datos!R490),AND(OR(R$1005="",Datos!R490&gt;=R$1005),OR(R$1006="",Datos!R490&lt;=R$1006)),FALSE),TRUE))))</f>
        <v>0.0</v>
      </c>
      <c r="S490">
        <f>IF(Datos!S490="",0,IF(AND(S$1008&lt;&gt;"",Datos!S490=S$1008),0,IF(S$1004=0,0,1-CHOOSE(S$1004,IF(ISNUMBER(Datos!S490),AND(OR(S$1005="",Datos!S490&gt;=S$1005),OR(S$1006="",Datos!S490&lt;=S$1006)),FALSE),IF(ISNUMBER(Datos!S490),AND(Datos!S490=INT(Datos!S490),AND(OR(S$1005="",Datos!S490&gt;=S$1005),OR(S$1006="",Datos!S490&lt;=S$1006))),FALSE),OR(ISNUMBER(FIND(";"&amp;UPPER(TRIM(Datos!S490&amp;""))&amp;"=",S$1007)),ISNUMBER(FIND(";"&amp;UPPER(TRIM(Datos!S490&amp;""))&amp;";",S$1007))),OR(UPPER(TRIM(Datos!S490&amp;""))="SÍ",UPPER(TRIM(Datos!S490&amp;""))="SI",UPPER(TRIM(Datos!S490&amp;""))="NO"),IF(ISNUMBER(Datos!S490),AND(OR(S$1005="",Datos!S490&gt;=S$1005),OR(S$1006="",Datos!S490&lt;=S$1006)),FALSE),TRUE))))</f>
        <v>0.0</v>
      </c>
      <c r="T490">
        <f>IF(Datos!T490="",0,IF(AND(T$1008&lt;&gt;"",Datos!T490=T$1008),0,IF(T$1004=0,0,1-CHOOSE(T$1004,IF(ISNUMBER(Datos!T490),AND(OR(T$1005="",Datos!T490&gt;=T$1005),OR(T$1006="",Datos!T490&lt;=T$1006)),FALSE),IF(ISNUMBER(Datos!T490),AND(Datos!T490=INT(Datos!T490),AND(OR(T$1005="",Datos!T490&gt;=T$1005),OR(T$1006="",Datos!T490&lt;=T$1006))),FALSE),OR(ISNUMBER(FIND(";"&amp;UPPER(TRIM(Datos!T490&amp;""))&amp;"=",T$1007)),ISNUMBER(FIND(";"&amp;UPPER(TRIM(Datos!T490&amp;""))&amp;";",T$1007))),OR(UPPER(TRIM(Datos!T490&amp;""))="SÍ",UPPER(TRIM(Datos!T490&amp;""))="SI",UPPER(TRIM(Datos!T490&amp;""))="NO"),IF(ISNUMBER(Datos!T490),AND(OR(T$1005="",Datos!T490&gt;=T$1005),OR(T$1006="",Datos!T490&lt;=T$1006)),FALSE),TRUE))))</f>
        <v>0.0</v>
      </c>
      <c r="U490">
        <f>IF(Datos!U490="",0,IF(AND(U$1008&lt;&gt;"",Datos!U490=U$1008),0,IF(U$1004=0,0,1-CHOOSE(U$1004,IF(ISNUMBER(Datos!U490),AND(OR(U$1005="",Datos!U490&gt;=U$1005),OR(U$1006="",Datos!U490&lt;=U$1006)),FALSE),IF(ISNUMBER(Datos!U490),AND(Datos!U490=INT(Datos!U490),AND(OR(U$1005="",Datos!U490&gt;=U$1005),OR(U$1006="",Datos!U490&lt;=U$1006))),FALSE),OR(ISNUMBER(FIND(";"&amp;UPPER(TRIM(Datos!U490&amp;""))&amp;"=",U$1007)),ISNUMBER(FIND(";"&amp;UPPER(TRIM(Datos!U490&amp;""))&amp;";",U$1007))),OR(UPPER(TRIM(Datos!U490&amp;""))="SÍ",UPPER(TRIM(Datos!U490&amp;""))="SI",UPPER(TRIM(Datos!U490&amp;""))="NO"),IF(ISNUMBER(Datos!U490),AND(OR(U$1005="",Datos!U490&gt;=U$1005),OR(U$1006="",Datos!U490&lt;=U$1006)),FALSE),TRUE))))</f>
        <v>0.0</v>
      </c>
      <c r="V490">
        <f>IF(Datos!V490="",0,IF(AND(V$1008&lt;&gt;"",Datos!V490=V$1008),0,IF(V$1004=0,0,1-CHOOSE(V$1004,IF(ISNUMBER(Datos!V490),AND(OR(V$1005="",Datos!V490&gt;=V$1005),OR(V$1006="",Datos!V490&lt;=V$1006)),FALSE),IF(ISNUMBER(Datos!V490),AND(Datos!V490=INT(Datos!V490),AND(OR(V$1005="",Datos!V490&gt;=V$1005),OR(V$1006="",Datos!V490&lt;=V$1006))),FALSE),OR(ISNUMBER(FIND(";"&amp;UPPER(TRIM(Datos!V490&amp;""))&amp;"=",V$1007)),ISNUMBER(FIND(";"&amp;UPPER(TRIM(Datos!V490&amp;""))&amp;";",V$1007))),OR(UPPER(TRIM(Datos!V490&amp;""))="SÍ",UPPER(TRIM(Datos!V490&amp;""))="SI",UPPER(TRIM(Datos!V490&amp;""))="NO"),IF(ISNUMBER(Datos!V490),AND(OR(V$1005="",Datos!V490&gt;=V$1005),OR(V$1006="",Datos!V490&lt;=V$1006)),FALSE),TRUE))))</f>
        <v>0.0</v>
      </c>
      <c r="W490">
        <f>IF(Datos!W490="",0,IF(AND(W$1008&lt;&gt;"",Datos!W490=W$1008),0,IF(W$1004=0,0,1-CHOOSE(W$1004,IF(ISNUMBER(Datos!W490),AND(OR(W$1005="",Datos!W490&gt;=W$1005),OR(W$1006="",Datos!W490&lt;=W$1006)),FALSE),IF(ISNUMBER(Datos!W490),AND(Datos!W490=INT(Datos!W490),AND(OR(W$1005="",Datos!W490&gt;=W$1005),OR(W$1006="",Datos!W490&lt;=W$1006))),FALSE),OR(ISNUMBER(FIND(";"&amp;UPPER(TRIM(Datos!W490&amp;""))&amp;"=",W$1007)),ISNUMBER(FIND(";"&amp;UPPER(TRIM(Datos!W490&amp;""))&amp;";",W$1007))),OR(UPPER(TRIM(Datos!W490&amp;""))="SÍ",UPPER(TRIM(Datos!W490&amp;""))="SI",UPPER(TRIM(Datos!W490&amp;""))="NO"),IF(ISNUMBER(Datos!W490),AND(OR(W$1005="",Datos!W490&gt;=W$1005),OR(W$1006="",Datos!W490&lt;=W$1006)),FALSE),TRUE))))</f>
        <v>0.0</v>
      </c>
      <c r="X490">
        <f>IF(Datos!X490="",0,IF(AND(X$1008&lt;&gt;"",Datos!X490=X$1008),0,IF(X$1004=0,0,1-CHOOSE(X$1004,IF(ISNUMBER(Datos!X490),AND(OR(X$1005="",Datos!X490&gt;=X$1005),OR(X$1006="",Datos!X490&lt;=X$1006)),FALSE),IF(ISNUMBER(Datos!X490),AND(Datos!X490=INT(Datos!X490),AND(OR(X$1005="",Datos!X490&gt;=X$1005),OR(X$1006="",Datos!X490&lt;=X$1006))),FALSE),OR(ISNUMBER(FIND(";"&amp;UPPER(TRIM(Datos!X490&amp;""))&amp;"=",X$1007)),ISNUMBER(FIND(";"&amp;UPPER(TRIM(Datos!X490&amp;""))&amp;";",X$1007))),OR(UPPER(TRIM(Datos!X490&amp;""))="SÍ",UPPER(TRIM(Datos!X490&amp;""))="SI",UPPER(TRIM(Datos!X490&amp;""))="NO"),IF(ISNUMBER(Datos!X490),AND(OR(X$1005="",Datos!X490&gt;=X$1005),OR(X$1006="",Datos!X490&lt;=X$1006)),FALSE),TRUE))))</f>
        <v>0.0</v>
      </c>
      <c r="Y490">
        <f>IF(Datos!Y490="",0,IF(AND(Y$1008&lt;&gt;"",Datos!Y490=Y$1008),0,IF(Y$1004=0,0,1-CHOOSE(Y$1004,IF(ISNUMBER(Datos!Y490),AND(OR(Y$1005="",Datos!Y490&gt;=Y$1005),OR(Y$1006="",Datos!Y490&lt;=Y$1006)),FALSE),IF(ISNUMBER(Datos!Y490),AND(Datos!Y490=INT(Datos!Y490),AND(OR(Y$1005="",Datos!Y490&gt;=Y$1005),OR(Y$1006="",Datos!Y490&lt;=Y$1006))),FALSE),OR(ISNUMBER(FIND(";"&amp;UPPER(TRIM(Datos!Y490&amp;""))&amp;"=",Y$1007)),ISNUMBER(FIND(";"&amp;UPPER(TRIM(Datos!Y490&amp;""))&amp;";",Y$1007))),OR(UPPER(TRIM(Datos!Y490&amp;""))="SÍ",UPPER(TRIM(Datos!Y490&amp;""))="SI",UPPER(TRIM(Datos!Y490&amp;""))="NO"),IF(ISNUMBER(Datos!Y490),AND(OR(Y$1005="",Datos!Y490&gt;=Y$1005),OR(Y$1006="",Datos!Y490&lt;=Y$1006)),FALSE),TRUE))))</f>
        <v>0.0</v>
      </c>
      <c r="Z490">
        <f>IF(Datos!Z490="",0,IF(AND(Z$1008&lt;&gt;"",Datos!Z490=Z$1008),0,IF(Z$1004=0,0,1-CHOOSE(Z$1004,IF(ISNUMBER(Datos!Z490),AND(OR(Z$1005="",Datos!Z490&gt;=Z$1005),OR(Z$1006="",Datos!Z490&lt;=Z$1006)),FALSE),IF(ISNUMBER(Datos!Z490),AND(Datos!Z490=INT(Datos!Z490),AND(OR(Z$1005="",Datos!Z490&gt;=Z$1005),OR(Z$1006="",Datos!Z490&lt;=Z$1006))),FALSE),OR(ISNUMBER(FIND(";"&amp;UPPER(TRIM(Datos!Z490&amp;""))&amp;"=",Z$1007)),ISNUMBER(FIND(";"&amp;UPPER(TRIM(Datos!Z490&amp;""))&amp;";",Z$1007))),OR(UPPER(TRIM(Datos!Z490&amp;""))="SÍ",UPPER(TRIM(Datos!Z490&amp;""))="SI",UPPER(TRIM(Datos!Z490&amp;""))="NO"),IF(ISNUMBER(Datos!Z490),AND(OR(Z$1005="",Datos!Z490&gt;=Z$1005),OR(Z$1006="",Datos!Z490&lt;=Z$1006)),FALSE),TRUE))))</f>
        <v>0.0</v>
      </c>
      <c r="AA490">
        <f>IF(Datos!AA490="",0,IF(AND(AA$1008&lt;&gt;"",Datos!AA490=AA$1008),0,IF(AA$1004=0,0,1-CHOOSE(AA$1004,IF(ISNUMBER(Datos!AA490),AND(OR(AA$1005="",Datos!AA490&gt;=AA$1005),OR(AA$1006="",Datos!AA490&lt;=AA$1006)),FALSE),IF(ISNUMBER(Datos!AA490),AND(Datos!AA490=INT(Datos!AA490),AND(OR(AA$1005="",Datos!AA490&gt;=AA$1005),OR(AA$1006="",Datos!AA490&lt;=AA$1006))),FALSE),OR(ISNUMBER(FIND(";"&amp;UPPER(TRIM(Datos!AA490&amp;""))&amp;"=",AA$1007)),ISNUMBER(FIND(";"&amp;UPPER(TRIM(Datos!AA490&amp;""))&amp;";",AA$1007))),OR(UPPER(TRIM(Datos!AA490&amp;""))="SÍ",UPPER(TRIM(Datos!AA490&amp;""))="SI",UPPER(TRIM(Datos!AA490&amp;""))="NO"),IF(ISNUMBER(Datos!AA490),AND(OR(AA$1005="",Datos!AA490&gt;=AA$1005),OR(AA$1006="",Datos!AA490&lt;=AA$1006)),FALSE),TRUE))))</f>
        <v>0.0</v>
      </c>
      <c r="AB490">
        <f>IF(Datos!AB490="",0,IF(AND(AB$1008&lt;&gt;"",Datos!AB490=AB$1008),0,IF(AB$1004=0,0,1-CHOOSE(AB$1004,IF(ISNUMBER(Datos!AB490),AND(OR(AB$1005="",Datos!AB490&gt;=AB$1005),OR(AB$1006="",Datos!AB490&lt;=AB$1006)),FALSE),IF(ISNUMBER(Datos!AB490),AND(Datos!AB490=INT(Datos!AB490),AND(OR(AB$1005="",Datos!AB490&gt;=AB$1005),OR(AB$1006="",Datos!AB490&lt;=AB$1006))),FALSE),OR(ISNUMBER(FIND(";"&amp;UPPER(TRIM(Datos!AB490&amp;""))&amp;"=",AB$1007)),ISNUMBER(FIND(";"&amp;UPPER(TRIM(Datos!AB490&amp;""))&amp;";",AB$1007))),OR(UPPER(TRIM(Datos!AB490&amp;""))="SÍ",UPPER(TRIM(Datos!AB490&amp;""))="SI",UPPER(TRIM(Datos!AB490&amp;""))="NO"),IF(ISNUMBER(Datos!AB490),AND(OR(AB$1005="",Datos!AB490&gt;=AB$1005),OR(AB$1006="",Datos!AB490&lt;=AB$1006)),FALSE),TRUE))))</f>
        <v>0.0</v>
      </c>
      <c r="AC490">
        <f>IF(Datos!AC490="",0,IF(AND(AC$1008&lt;&gt;"",Datos!AC490=AC$1008),0,IF(AC$1004=0,0,1-CHOOSE(AC$1004,IF(ISNUMBER(Datos!AC490),AND(OR(AC$1005="",Datos!AC490&gt;=AC$1005),OR(AC$1006="",Datos!AC490&lt;=AC$1006)),FALSE),IF(ISNUMBER(Datos!AC490),AND(Datos!AC490=INT(Datos!AC490),AND(OR(AC$1005="",Datos!AC490&gt;=AC$1005),OR(AC$1006="",Datos!AC490&lt;=AC$1006))),FALSE),OR(ISNUMBER(FIND(";"&amp;UPPER(TRIM(Datos!AC490&amp;""))&amp;"=",AC$1007)),ISNUMBER(FIND(";"&amp;UPPER(TRIM(Datos!AC490&amp;""))&amp;";",AC$1007))),OR(UPPER(TRIM(Datos!AC490&amp;""))="SÍ",UPPER(TRIM(Datos!AC490&amp;""))="SI",UPPER(TRIM(Datos!AC490&amp;""))="NO"),IF(ISNUMBER(Datos!AC490),AND(OR(AC$1005="",Datos!AC490&gt;=AC$1005),OR(AC$1006="",Datos!AC490&lt;=AC$1006)),FALSE),TRUE))))</f>
        <v>0.0</v>
      </c>
      <c r="AD490">
        <f>IF(Datos!AD490="",0,IF(AND(AD$1008&lt;&gt;"",Datos!AD490=AD$1008),0,IF(AD$1004=0,0,1-CHOOSE(AD$1004,IF(ISNUMBER(Datos!AD490),AND(OR(AD$1005="",Datos!AD490&gt;=AD$1005),OR(AD$1006="",Datos!AD490&lt;=AD$1006)),FALSE),IF(ISNUMBER(Datos!AD490),AND(Datos!AD490=INT(Datos!AD490),AND(OR(AD$1005="",Datos!AD490&gt;=AD$1005),OR(AD$1006="",Datos!AD490&lt;=AD$1006))),FALSE),OR(ISNUMBER(FIND(";"&amp;UPPER(TRIM(Datos!AD490&amp;""))&amp;"=",AD$1007)),ISNUMBER(FIND(";"&amp;UPPER(TRIM(Datos!AD490&amp;""))&amp;";",AD$1007))),OR(UPPER(TRIM(Datos!AD490&amp;""))="SÍ",UPPER(TRIM(Datos!AD490&amp;""))="SI",UPPER(TRIM(Datos!AD490&amp;""))="NO"),IF(ISNUMBER(Datos!AD490),AND(OR(AD$1005="",Datos!AD490&gt;=AD$1005),OR(AD$1006="",Datos!AD490&lt;=AD$1006)),FALSE),TRUE))))</f>
        <v>0.0</v>
      </c>
      <c r="AE490">
        <f>IF(Datos!AE490="",0,IF(AND(AE$1008&lt;&gt;"",Datos!AE490=AE$1008),0,IF(AE$1004=0,0,1-CHOOSE(AE$1004,IF(ISNUMBER(Datos!AE490),AND(OR(AE$1005="",Datos!AE490&gt;=AE$1005),OR(AE$1006="",Datos!AE490&lt;=AE$1006)),FALSE),IF(ISNUMBER(Datos!AE490),AND(Datos!AE490=INT(Datos!AE490),AND(OR(AE$1005="",Datos!AE490&gt;=AE$1005),OR(AE$1006="",Datos!AE490&lt;=AE$1006))),FALSE),OR(ISNUMBER(FIND(";"&amp;UPPER(TRIM(Datos!AE490&amp;""))&amp;"=",AE$1007)),ISNUMBER(FIND(";"&amp;UPPER(TRIM(Datos!AE490&amp;""))&amp;";",AE$1007))),OR(UPPER(TRIM(Datos!AE490&amp;""))="SÍ",UPPER(TRIM(Datos!AE490&amp;""))="SI",UPPER(TRIM(Datos!AE490&amp;""))="NO"),IF(ISNUMBER(Datos!AE490),AND(OR(AE$1005="",Datos!AE490&gt;=AE$1005),OR(AE$1006="",Datos!AE490&lt;=AE$1006)),FALSE),TRUE))))</f>
        <v>0.0</v>
      </c>
    </row>
    <row r="491" spans="2:31">
      <c r="B491">
        <f>IF(Datos!B491="",0,IF(AND(B$1008&lt;&gt;"",Datos!B491=B$1008),0,IF(B$1004=0,0,1-CHOOSE(B$1004,IF(ISNUMBER(Datos!B491),AND(OR(B$1005="",Datos!B491&gt;=B$1005),OR(B$1006="",Datos!B491&lt;=B$1006)),FALSE),IF(ISNUMBER(Datos!B491),AND(Datos!B491=INT(Datos!B491),AND(OR(B$1005="",Datos!B491&gt;=B$1005),OR(B$1006="",Datos!B491&lt;=B$1006))),FALSE),OR(ISNUMBER(FIND(";"&amp;UPPER(TRIM(Datos!B491&amp;""))&amp;"=",B$1007)),ISNUMBER(FIND(";"&amp;UPPER(TRIM(Datos!B491&amp;""))&amp;";",B$1007))),OR(UPPER(TRIM(Datos!B491&amp;""))="SÍ",UPPER(TRIM(Datos!B491&amp;""))="SI",UPPER(TRIM(Datos!B491&amp;""))="NO"),IF(ISNUMBER(Datos!B491),AND(OR(B$1005="",Datos!B491&gt;=B$1005),OR(B$1006="",Datos!B491&lt;=B$1006)),FALSE),TRUE))))</f>
        <v>0.0</v>
      </c>
      <c r="C491">
        <f>IF(Datos!C491="",0,IF(AND(C$1008&lt;&gt;"",Datos!C491=C$1008),0,IF(C$1004=0,0,1-CHOOSE(C$1004,IF(ISNUMBER(Datos!C491),AND(OR(C$1005="",Datos!C491&gt;=C$1005),OR(C$1006="",Datos!C491&lt;=C$1006)),FALSE),IF(ISNUMBER(Datos!C491),AND(Datos!C491=INT(Datos!C491),AND(OR(C$1005="",Datos!C491&gt;=C$1005),OR(C$1006="",Datos!C491&lt;=C$1006))),FALSE),OR(ISNUMBER(FIND(";"&amp;UPPER(TRIM(Datos!C491&amp;""))&amp;"=",C$1007)),ISNUMBER(FIND(";"&amp;UPPER(TRIM(Datos!C491&amp;""))&amp;";",C$1007))),OR(UPPER(TRIM(Datos!C491&amp;""))="SÍ",UPPER(TRIM(Datos!C491&amp;""))="SI",UPPER(TRIM(Datos!C491&amp;""))="NO"),IF(ISNUMBER(Datos!C491),AND(OR(C$1005="",Datos!C491&gt;=C$1005),OR(C$1006="",Datos!C491&lt;=C$1006)),FALSE),TRUE))))</f>
        <v>0.0</v>
      </c>
      <c r="D491">
        <f>IF(Datos!D491="",0,IF(AND(D$1008&lt;&gt;"",Datos!D491=D$1008),0,IF(D$1004=0,0,1-CHOOSE(D$1004,IF(ISNUMBER(Datos!D491),AND(OR(D$1005="",Datos!D491&gt;=D$1005),OR(D$1006="",Datos!D491&lt;=D$1006)),FALSE),IF(ISNUMBER(Datos!D491),AND(Datos!D491=INT(Datos!D491),AND(OR(D$1005="",Datos!D491&gt;=D$1005),OR(D$1006="",Datos!D491&lt;=D$1006))),FALSE),OR(ISNUMBER(FIND(";"&amp;UPPER(TRIM(Datos!D491&amp;""))&amp;"=",D$1007)),ISNUMBER(FIND(";"&amp;UPPER(TRIM(Datos!D491&amp;""))&amp;";",D$1007))),OR(UPPER(TRIM(Datos!D491&amp;""))="SÍ",UPPER(TRIM(Datos!D491&amp;""))="SI",UPPER(TRIM(Datos!D491&amp;""))="NO"),IF(ISNUMBER(Datos!D491),AND(OR(D$1005="",Datos!D491&gt;=D$1005),OR(D$1006="",Datos!D491&lt;=D$1006)),FALSE),TRUE))))</f>
        <v>0.0</v>
      </c>
      <c r="E491">
        <f>IF(Datos!E491="",0,IF(AND(E$1008&lt;&gt;"",Datos!E491=E$1008),0,IF(E$1004=0,0,1-CHOOSE(E$1004,IF(ISNUMBER(Datos!E491),AND(OR(E$1005="",Datos!E491&gt;=E$1005),OR(E$1006="",Datos!E491&lt;=E$1006)),FALSE),IF(ISNUMBER(Datos!E491),AND(Datos!E491=INT(Datos!E491),AND(OR(E$1005="",Datos!E491&gt;=E$1005),OR(E$1006="",Datos!E491&lt;=E$1006))),FALSE),OR(ISNUMBER(FIND(";"&amp;UPPER(TRIM(Datos!E491&amp;""))&amp;"=",E$1007)),ISNUMBER(FIND(";"&amp;UPPER(TRIM(Datos!E491&amp;""))&amp;";",E$1007))),OR(UPPER(TRIM(Datos!E491&amp;""))="SÍ",UPPER(TRIM(Datos!E491&amp;""))="SI",UPPER(TRIM(Datos!E491&amp;""))="NO"),IF(ISNUMBER(Datos!E491),AND(OR(E$1005="",Datos!E491&gt;=E$1005),OR(E$1006="",Datos!E491&lt;=E$1006)),FALSE),TRUE))))</f>
        <v>0.0</v>
      </c>
      <c r="F491">
        <f>IF(Datos!F491="",0,IF(AND(F$1008&lt;&gt;"",Datos!F491=F$1008),0,IF(F$1004=0,0,1-CHOOSE(F$1004,IF(ISNUMBER(Datos!F491),AND(OR(F$1005="",Datos!F491&gt;=F$1005),OR(F$1006="",Datos!F491&lt;=F$1006)),FALSE),IF(ISNUMBER(Datos!F491),AND(Datos!F491=INT(Datos!F491),AND(OR(F$1005="",Datos!F491&gt;=F$1005),OR(F$1006="",Datos!F491&lt;=F$1006))),FALSE),OR(ISNUMBER(FIND(";"&amp;UPPER(TRIM(Datos!F491&amp;""))&amp;"=",F$1007)),ISNUMBER(FIND(";"&amp;UPPER(TRIM(Datos!F491&amp;""))&amp;";",F$1007))),OR(UPPER(TRIM(Datos!F491&amp;""))="SÍ",UPPER(TRIM(Datos!F491&amp;""))="SI",UPPER(TRIM(Datos!F491&amp;""))="NO"),IF(ISNUMBER(Datos!F491),AND(OR(F$1005="",Datos!F491&gt;=F$1005),OR(F$1006="",Datos!F491&lt;=F$1006)),FALSE),TRUE))))</f>
        <v>0.0</v>
      </c>
      <c r="G491">
        <f>IF(Datos!G491="",0,IF(AND(G$1008&lt;&gt;"",Datos!G491=G$1008),0,IF(G$1004=0,0,1-CHOOSE(G$1004,IF(ISNUMBER(Datos!G491),AND(OR(G$1005="",Datos!G491&gt;=G$1005),OR(G$1006="",Datos!G491&lt;=G$1006)),FALSE),IF(ISNUMBER(Datos!G491),AND(Datos!G491=INT(Datos!G491),AND(OR(G$1005="",Datos!G491&gt;=G$1005),OR(G$1006="",Datos!G491&lt;=G$1006))),FALSE),OR(ISNUMBER(FIND(";"&amp;UPPER(TRIM(Datos!G491&amp;""))&amp;"=",G$1007)),ISNUMBER(FIND(";"&amp;UPPER(TRIM(Datos!G491&amp;""))&amp;";",G$1007))),OR(UPPER(TRIM(Datos!G491&amp;""))="SÍ",UPPER(TRIM(Datos!G491&amp;""))="SI",UPPER(TRIM(Datos!G491&amp;""))="NO"),IF(ISNUMBER(Datos!G491),AND(OR(G$1005="",Datos!G491&gt;=G$1005),OR(G$1006="",Datos!G491&lt;=G$1006)),FALSE),TRUE))))</f>
        <v>0.0</v>
      </c>
      <c r="H491">
        <f>IF(Datos!H491="",0,IF(AND(H$1008&lt;&gt;"",Datos!H491=H$1008),0,IF(H$1004=0,0,1-CHOOSE(H$1004,IF(ISNUMBER(Datos!H491),AND(OR(H$1005="",Datos!H491&gt;=H$1005),OR(H$1006="",Datos!H491&lt;=H$1006)),FALSE),IF(ISNUMBER(Datos!H491),AND(Datos!H491=INT(Datos!H491),AND(OR(H$1005="",Datos!H491&gt;=H$1005),OR(H$1006="",Datos!H491&lt;=H$1006))),FALSE),OR(ISNUMBER(FIND(";"&amp;UPPER(TRIM(Datos!H491&amp;""))&amp;"=",H$1007)),ISNUMBER(FIND(";"&amp;UPPER(TRIM(Datos!H491&amp;""))&amp;";",H$1007))),OR(UPPER(TRIM(Datos!H491&amp;""))="SÍ",UPPER(TRIM(Datos!H491&amp;""))="SI",UPPER(TRIM(Datos!H491&amp;""))="NO"),IF(ISNUMBER(Datos!H491),AND(OR(H$1005="",Datos!H491&gt;=H$1005),OR(H$1006="",Datos!H491&lt;=H$1006)),FALSE),TRUE))))</f>
        <v>0.0</v>
      </c>
      <c r="I491">
        <f>IF(Datos!I491="",0,IF(AND(I$1008&lt;&gt;"",Datos!I491=I$1008),0,IF(I$1004=0,0,1-CHOOSE(I$1004,IF(ISNUMBER(Datos!I491),AND(OR(I$1005="",Datos!I491&gt;=I$1005),OR(I$1006="",Datos!I491&lt;=I$1006)),FALSE),IF(ISNUMBER(Datos!I491),AND(Datos!I491=INT(Datos!I491),AND(OR(I$1005="",Datos!I491&gt;=I$1005),OR(I$1006="",Datos!I491&lt;=I$1006))),FALSE),OR(ISNUMBER(FIND(";"&amp;UPPER(TRIM(Datos!I491&amp;""))&amp;"=",I$1007)),ISNUMBER(FIND(";"&amp;UPPER(TRIM(Datos!I491&amp;""))&amp;";",I$1007))),OR(UPPER(TRIM(Datos!I491&amp;""))="SÍ",UPPER(TRIM(Datos!I491&amp;""))="SI",UPPER(TRIM(Datos!I491&amp;""))="NO"),IF(ISNUMBER(Datos!I491),AND(OR(I$1005="",Datos!I491&gt;=I$1005),OR(I$1006="",Datos!I491&lt;=I$1006)),FALSE),TRUE))))</f>
        <v>0.0</v>
      </c>
      <c r="J491">
        <f>IF(Datos!J491="",0,IF(AND(J$1008&lt;&gt;"",Datos!J491=J$1008),0,IF(J$1004=0,0,1-CHOOSE(J$1004,IF(ISNUMBER(Datos!J491),AND(OR(J$1005="",Datos!J491&gt;=J$1005),OR(J$1006="",Datos!J491&lt;=J$1006)),FALSE),IF(ISNUMBER(Datos!J491),AND(Datos!J491=INT(Datos!J491),AND(OR(J$1005="",Datos!J491&gt;=J$1005),OR(J$1006="",Datos!J491&lt;=J$1006))),FALSE),OR(ISNUMBER(FIND(";"&amp;UPPER(TRIM(Datos!J491&amp;""))&amp;"=",J$1007)),ISNUMBER(FIND(";"&amp;UPPER(TRIM(Datos!J491&amp;""))&amp;";",J$1007))),OR(UPPER(TRIM(Datos!J491&amp;""))="SÍ",UPPER(TRIM(Datos!J491&amp;""))="SI",UPPER(TRIM(Datos!J491&amp;""))="NO"),IF(ISNUMBER(Datos!J491),AND(OR(J$1005="",Datos!J491&gt;=J$1005),OR(J$1006="",Datos!J491&lt;=J$1006)),FALSE),TRUE))))</f>
        <v>0.0</v>
      </c>
      <c r="K491">
        <f>IF(Datos!K491="",0,IF(AND(K$1008&lt;&gt;"",Datos!K491=K$1008),0,IF(K$1004=0,0,1-CHOOSE(K$1004,IF(ISNUMBER(Datos!K491),AND(OR(K$1005="",Datos!K491&gt;=K$1005),OR(K$1006="",Datos!K491&lt;=K$1006)),FALSE),IF(ISNUMBER(Datos!K491),AND(Datos!K491=INT(Datos!K491),AND(OR(K$1005="",Datos!K491&gt;=K$1005),OR(K$1006="",Datos!K491&lt;=K$1006))),FALSE),OR(ISNUMBER(FIND(";"&amp;UPPER(TRIM(Datos!K491&amp;""))&amp;"=",K$1007)),ISNUMBER(FIND(";"&amp;UPPER(TRIM(Datos!K491&amp;""))&amp;";",K$1007))),OR(UPPER(TRIM(Datos!K491&amp;""))="SÍ",UPPER(TRIM(Datos!K491&amp;""))="SI",UPPER(TRIM(Datos!K491&amp;""))="NO"),IF(ISNUMBER(Datos!K491),AND(OR(K$1005="",Datos!K491&gt;=K$1005),OR(K$1006="",Datos!K491&lt;=K$1006)),FALSE),TRUE))))</f>
        <v>0.0</v>
      </c>
      <c r="L491">
        <f>IF(Datos!L491="",0,IF(AND(L$1008&lt;&gt;"",Datos!L491=L$1008),0,IF(L$1004=0,0,1-CHOOSE(L$1004,IF(ISNUMBER(Datos!L491),AND(OR(L$1005="",Datos!L491&gt;=L$1005),OR(L$1006="",Datos!L491&lt;=L$1006)),FALSE),IF(ISNUMBER(Datos!L491),AND(Datos!L491=INT(Datos!L491),AND(OR(L$1005="",Datos!L491&gt;=L$1005),OR(L$1006="",Datos!L491&lt;=L$1006))),FALSE),OR(ISNUMBER(FIND(";"&amp;UPPER(TRIM(Datos!L491&amp;""))&amp;"=",L$1007)),ISNUMBER(FIND(";"&amp;UPPER(TRIM(Datos!L491&amp;""))&amp;";",L$1007))),OR(UPPER(TRIM(Datos!L491&amp;""))="SÍ",UPPER(TRIM(Datos!L491&amp;""))="SI",UPPER(TRIM(Datos!L491&amp;""))="NO"),IF(ISNUMBER(Datos!L491),AND(OR(L$1005="",Datos!L491&gt;=L$1005),OR(L$1006="",Datos!L491&lt;=L$1006)),FALSE),TRUE))))</f>
        <v>0.0</v>
      </c>
      <c r="M491">
        <f>IF(Datos!M491="",0,IF(AND(M$1008&lt;&gt;"",Datos!M491=M$1008),0,IF(M$1004=0,0,1-CHOOSE(M$1004,IF(ISNUMBER(Datos!M491),AND(OR(M$1005="",Datos!M491&gt;=M$1005),OR(M$1006="",Datos!M491&lt;=M$1006)),FALSE),IF(ISNUMBER(Datos!M491),AND(Datos!M491=INT(Datos!M491),AND(OR(M$1005="",Datos!M491&gt;=M$1005),OR(M$1006="",Datos!M491&lt;=M$1006))),FALSE),OR(ISNUMBER(FIND(";"&amp;UPPER(TRIM(Datos!M491&amp;""))&amp;"=",M$1007)),ISNUMBER(FIND(";"&amp;UPPER(TRIM(Datos!M491&amp;""))&amp;";",M$1007))),OR(UPPER(TRIM(Datos!M491&amp;""))="SÍ",UPPER(TRIM(Datos!M491&amp;""))="SI",UPPER(TRIM(Datos!M491&amp;""))="NO"),IF(ISNUMBER(Datos!M491),AND(OR(M$1005="",Datos!M491&gt;=M$1005),OR(M$1006="",Datos!M491&lt;=M$1006)),FALSE),TRUE))))</f>
        <v>0.0</v>
      </c>
      <c r="N491">
        <f>IF(Datos!N491="",0,IF(AND(N$1008&lt;&gt;"",Datos!N491=N$1008),0,IF(N$1004=0,0,1-CHOOSE(N$1004,IF(ISNUMBER(Datos!N491),AND(OR(N$1005="",Datos!N491&gt;=N$1005),OR(N$1006="",Datos!N491&lt;=N$1006)),FALSE),IF(ISNUMBER(Datos!N491),AND(Datos!N491=INT(Datos!N491),AND(OR(N$1005="",Datos!N491&gt;=N$1005),OR(N$1006="",Datos!N491&lt;=N$1006))),FALSE),OR(ISNUMBER(FIND(";"&amp;UPPER(TRIM(Datos!N491&amp;""))&amp;"=",N$1007)),ISNUMBER(FIND(";"&amp;UPPER(TRIM(Datos!N491&amp;""))&amp;";",N$1007))),OR(UPPER(TRIM(Datos!N491&amp;""))="SÍ",UPPER(TRIM(Datos!N491&amp;""))="SI",UPPER(TRIM(Datos!N491&amp;""))="NO"),IF(ISNUMBER(Datos!N491),AND(OR(N$1005="",Datos!N491&gt;=N$1005),OR(N$1006="",Datos!N491&lt;=N$1006)),FALSE),TRUE))))</f>
        <v>0.0</v>
      </c>
      <c r="O491">
        <f>IF(Datos!O491="",0,IF(AND(O$1008&lt;&gt;"",Datos!O491=O$1008),0,IF(O$1004=0,0,1-CHOOSE(O$1004,IF(ISNUMBER(Datos!O491),AND(OR(O$1005="",Datos!O491&gt;=O$1005),OR(O$1006="",Datos!O491&lt;=O$1006)),FALSE),IF(ISNUMBER(Datos!O491),AND(Datos!O491=INT(Datos!O491),AND(OR(O$1005="",Datos!O491&gt;=O$1005),OR(O$1006="",Datos!O491&lt;=O$1006))),FALSE),OR(ISNUMBER(FIND(";"&amp;UPPER(TRIM(Datos!O491&amp;""))&amp;"=",O$1007)),ISNUMBER(FIND(";"&amp;UPPER(TRIM(Datos!O491&amp;""))&amp;";",O$1007))),OR(UPPER(TRIM(Datos!O491&amp;""))="SÍ",UPPER(TRIM(Datos!O491&amp;""))="SI",UPPER(TRIM(Datos!O491&amp;""))="NO"),IF(ISNUMBER(Datos!O491),AND(OR(O$1005="",Datos!O491&gt;=O$1005),OR(O$1006="",Datos!O491&lt;=O$1006)),FALSE),TRUE))))</f>
        <v>0.0</v>
      </c>
      <c r="P491">
        <f>IF(Datos!P491="",0,IF(AND(P$1008&lt;&gt;"",Datos!P491=P$1008),0,IF(P$1004=0,0,1-CHOOSE(P$1004,IF(ISNUMBER(Datos!P491),AND(OR(P$1005="",Datos!P491&gt;=P$1005),OR(P$1006="",Datos!P491&lt;=P$1006)),FALSE),IF(ISNUMBER(Datos!P491),AND(Datos!P491=INT(Datos!P491),AND(OR(P$1005="",Datos!P491&gt;=P$1005),OR(P$1006="",Datos!P491&lt;=P$1006))),FALSE),OR(ISNUMBER(FIND(";"&amp;UPPER(TRIM(Datos!P491&amp;""))&amp;"=",P$1007)),ISNUMBER(FIND(";"&amp;UPPER(TRIM(Datos!P491&amp;""))&amp;";",P$1007))),OR(UPPER(TRIM(Datos!P491&amp;""))="SÍ",UPPER(TRIM(Datos!P491&amp;""))="SI",UPPER(TRIM(Datos!P491&amp;""))="NO"),IF(ISNUMBER(Datos!P491),AND(OR(P$1005="",Datos!P491&gt;=P$1005),OR(P$1006="",Datos!P491&lt;=P$1006)),FALSE),TRUE))))</f>
        <v>0.0</v>
      </c>
      <c r="Q491">
        <f>IF(Datos!Q491="",0,IF(AND(Q$1008&lt;&gt;"",Datos!Q491=Q$1008),0,IF(Q$1004=0,0,1-CHOOSE(Q$1004,IF(ISNUMBER(Datos!Q491),AND(OR(Q$1005="",Datos!Q491&gt;=Q$1005),OR(Q$1006="",Datos!Q491&lt;=Q$1006)),FALSE),IF(ISNUMBER(Datos!Q491),AND(Datos!Q491=INT(Datos!Q491),AND(OR(Q$1005="",Datos!Q491&gt;=Q$1005),OR(Q$1006="",Datos!Q491&lt;=Q$1006))),FALSE),OR(ISNUMBER(FIND(";"&amp;UPPER(TRIM(Datos!Q491&amp;""))&amp;"=",Q$1007)),ISNUMBER(FIND(";"&amp;UPPER(TRIM(Datos!Q491&amp;""))&amp;";",Q$1007))),OR(UPPER(TRIM(Datos!Q491&amp;""))="SÍ",UPPER(TRIM(Datos!Q491&amp;""))="SI",UPPER(TRIM(Datos!Q491&amp;""))="NO"),IF(ISNUMBER(Datos!Q491),AND(OR(Q$1005="",Datos!Q491&gt;=Q$1005),OR(Q$1006="",Datos!Q491&lt;=Q$1006)),FALSE),TRUE))))</f>
        <v>0.0</v>
      </c>
      <c r="R491">
        <f>IF(Datos!R491="",0,IF(AND(R$1008&lt;&gt;"",Datos!R491=R$1008),0,IF(R$1004=0,0,1-CHOOSE(R$1004,IF(ISNUMBER(Datos!R491),AND(OR(R$1005="",Datos!R491&gt;=R$1005),OR(R$1006="",Datos!R491&lt;=R$1006)),FALSE),IF(ISNUMBER(Datos!R491),AND(Datos!R491=INT(Datos!R491),AND(OR(R$1005="",Datos!R491&gt;=R$1005),OR(R$1006="",Datos!R491&lt;=R$1006))),FALSE),OR(ISNUMBER(FIND(";"&amp;UPPER(TRIM(Datos!R491&amp;""))&amp;"=",R$1007)),ISNUMBER(FIND(";"&amp;UPPER(TRIM(Datos!R491&amp;""))&amp;";",R$1007))),OR(UPPER(TRIM(Datos!R491&amp;""))="SÍ",UPPER(TRIM(Datos!R491&amp;""))="SI",UPPER(TRIM(Datos!R491&amp;""))="NO"),IF(ISNUMBER(Datos!R491),AND(OR(R$1005="",Datos!R491&gt;=R$1005),OR(R$1006="",Datos!R491&lt;=R$1006)),FALSE),TRUE))))</f>
        <v>0.0</v>
      </c>
      <c r="S491">
        <f>IF(Datos!S491="",0,IF(AND(S$1008&lt;&gt;"",Datos!S491=S$1008),0,IF(S$1004=0,0,1-CHOOSE(S$1004,IF(ISNUMBER(Datos!S491),AND(OR(S$1005="",Datos!S491&gt;=S$1005),OR(S$1006="",Datos!S491&lt;=S$1006)),FALSE),IF(ISNUMBER(Datos!S491),AND(Datos!S491=INT(Datos!S491),AND(OR(S$1005="",Datos!S491&gt;=S$1005),OR(S$1006="",Datos!S491&lt;=S$1006))),FALSE),OR(ISNUMBER(FIND(";"&amp;UPPER(TRIM(Datos!S491&amp;""))&amp;"=",S$1007)),ISNUMBER(FIND(";"&amp;UPPER(TRIM(Datos!S491&amp;""))&amp;";",S$1007))),OR(UPPER(TRIM(Datos!S491&amp;""))="SÍ",UPPER(TRIM(Datos!S491&amp;""))="SI",UPPER(TRIM(Datos!S491&amp;""))="NO"),IF(ISNUMBER(Datos!S491),AND(OR(S$1005="",Datos!S491&gt;=S$1005),OR(S$1006="",Datos!S491&lt;=S$1006)),FALSE),TRUE))))</f>
        <v>0.0</v>
      </c>
      <c r="T491">
        <f>IF(Datos!T491="",0,IF(AND(T$1008&lt;&gt;"",Datos!T491=T$1008),0,IF(T$1004=0,0,1-CHOOSE(T$1004,IF(ISNUMBER(Datos!T491),AND(OR(T$1005="",Datos!T491&gt;=T$1005),OR(T$1006="",Datos!T491&lt;=T$1006)),FALSE),IF(ISNUMBER(Datos!T491),AND(Datos!T491=INT(Datos!T491),AND(OR(T$1005="",Datos!T491&gt;=T$1005),OR(T$1006="",Datos!T491&lt;=T$1006))),FALSE),OR(ISNUMBER(FIND(";"&amp;UPPER(TRIM(Datos!T491&amp;""))&amp;"=",T$1007)),ISNUMBER(FIND(";"&amp;UPPER(TRIM(Datos!T491&amp;""))&amp;";",T$1007))),OR(UPPER(TRIM(Datos!T491&amp;""))="SÍ",UPPER(TRIM(Datos!T491&amp;""))="SI",UPPER(TRIM(Datos!T491&amp;""))="NO"),IF(ISNUMBER(Datos!T491),AND(OR(T$1005="",Datos!T491&gt;=T$1005),OR(T$1006="",Datos!T491&lt;=T$1006)),FALSE),TRUE))))</f>
        <v>0.0</v>
      </c>
      <c r="U491">
        <f>IF(Datos!U491="",0,IF(AND(U$1008&lt;&gt;"",Datos!U491=U$1008),0,IF(U$1004=0,0,1-CHOOSE(U$1004,IF(ISNUMBER(Datos!U491),AND(OR(U$1005="",Datos!U491&gt;=U$1005),OR(U$1006="",Datos!U491&lt;=U$1006)),FALSE),IF(ISNUMBER(Datos!U491),AND(Datos!U491=INT(Datos!U491),AND(OR(U$1005="",Datos!U491&gt;=U$1005),OR(U$1006="",Datos!U491&lt;=U$1006))),FALSE),OR(ISNUMBER(FIND(";"&amp;UPPER(TRIM(Datos!U491&amp;""))&amp;"=",U$1007)),ISNUMBER(FIND(";"&amp;UPPER(TRIM(Datos!U491&amp;""))&amp;";",U$1007))),OR(UPPER(TRIM(Datos!U491&amp;""))="SÍ",UPPER(TRIM(Datos!U491&amp;""))="SI",UPPER(TRIM(Datos!U491&amp;""))="NO"),IF(ISNUMBER(Datos!U491),AND(OR(U$1005="",Datos!U491&gt;=U$1005),OR(U$1006="",Datos!U491&lt;=U$1006)),FALSE),TRUE))))</f>
        <v>0.0</v>
      </c>
      <c r="V491">
        <f>IF(Datos!V491="",0,IF(AND(V$1008&lt;&gt;"",Datos!V491=V$1008),0,IF(V$1004=0,0,1-CHOOSE(V$1004,IF(ISNUMBER(Datos!V491),AND(OR(V$1005="",Datos!V491&gt;=V$1005),OR(V$1006="",Datos!V491&lt;=V$1006)),FALSE),IF(ISNUMBER(Datos!V491),AND(Datos!V491=INT(Datos!V491),AND(OR(V$1005="",Datos!V491&gt;=V$1005),OR(V$1006="",Datos!V491&lt;=V$1006))),FALSE),OR(ISNUMBER(FIND(";"&amp;UPPER(TRIM(Datos!V491&amp;""))&amp;"=",V$1007)),ISNUMBER(FIND(";"&amp;UPPER(TRIM(Datos!V491&amp;""))&amp;";",V$1007))),OR(UPPER(TRIM(Datos!V491&amp;""))="SÍ",UPPER(TRIM(Datos!V491&amp;""))="SI",UPPER(TRIM(Datos!V491&amp;""))="NO"),IF(ISNUMBER(Datos!V491),AND(OR(V$1005="",Datos!V491&gt;=V$1005),OR(V$1006="",Datos!V491&lt;=V$1006)),FALSE),TRUE))))</f>
        <v>0.0</v>
      </c>
      <c r="W491">
        <f>IF(Datos!W491="",0,IF(AND(W$1008&lt;&gt;"",Datos!W491=W$1008),0,IF(W$1004=0,0,1-CHOOSE(W$1004,IF(ISNUMBER(Datos!W491),AND(OR(W$1005="",Datos!W491&gt;=W$1005),OR(W$1006="",Datos!W491&lt;=W$1006)),FALSE),IF(ISNUMBER(Datos!W491),AND(Datos!W491=INT(Datos!W491),AND(OR(W$1005="",Datos!W491&gt;=W$1005),OR(W$1006="",Datos!W491&lt;=W$1006))),FALSE),OR(ISNUMBER(FIND(";"&amp;UPPER(TRIM(Datos!W491&amp;""))&amp;"=",W$1007)),ISNUMBER(FIND(";"&amp;UPPER(TRIM(Datos!W491&amp;""))&amp;";",W$1007))),OR(UPPER(TRIM(Datos!W491&amp;""))="SÍ",UPPER(TRIM(Datos!W491&amp;""))="SI",UPPER(TRIM(Datos!W491&amp;""))="NO"),IF(ISNUMBER(Datos!W491),AND(OR(W$1005="",Datos!W491&gt;=W$1005),OR(W$1006="",Datos!W491&lt;=W$1006)),FALSE),TRUE))))</f>
        <v>0.0</v>
      </c>
      <c r="X491">
        <f>IF(Datos!X491="",0,IF(AND(X$1008&lt;&gt;"",Datos!X491=X$1008),0,IF(X$1004=0,0,1-CHOOSE(X$1004,IF(ISNUMBER(Datos!X491),AND(OR(X$1005="",Datos!X491&gt;=X$1005),OR(X$1006="",Datos!X491&lt;=X$1006)),FALSE),IF(ISNUMBER(Datos!X491),AND(Datos!X491=INT(Datos!X491),AND(OR(X$1005="",Datos!X491&gt;=X$1005),OR(X$1006="",Datos!X491&lt;=X$1006))),FALSE),OR(ISNUMBER(FIND(";"&amp;UPPER(TRIM(Datos!X491&amp;""))&amp;"=",X$1007)),ISNUMBER(FIND(";"&amp;UPPER(TRIM(Datos!X491&amp;""))&amp;";",X$1007))),OR(UPPER(TRIM(Datos!X491&amp;""))="SÍ",UPPER(TRIM(Datos!X491&amp;""))="SI",UPPER(TRIM(Datos!X491&amp;""))="NO"),IF(ISNUMBER(Datos!X491),AND(OR(X$1005="",Datos!X491&gt;=X$1005),OR(X$1006="",Datos!X491&lt;=X$1006)),FALSE),TRUE))))</f>
        <v>0.0</v>
      </c>
      <c r="Y491">
        <f>IF(Datos!Y491="",0,IF(AND(Y$1008&lt;&gt;"",Datos!Y491=Y$1008),0,IF(Y$1004=0,0,1-CHOOSE(Y$1004,IF(ISNUMBER(Datos!Y491),AND(OR(Y$1005="",Datos!Y491&gt;=Y$1005),OR(Y$1006="",Datos!Y491&lt;=Y$1006)),FALSE),IF(ISNUMBER(Datos!Y491),AND(Datos!Y491=INT(Datos!Y491),AND(OR(Y$1005="",Datos!Y491&gt;=Y$1005),OR(Y$1006="",Datos!Y491&lt;=Y$1006))),FALSE),OR(ISNUMBER(FIND(";"&amp;UPPER(TRIM(Datos!Y491&amp;""))&amp;"=",Y$1007)),ISNUMBER(FIND(";"&amp;UPPER(TRIM(Datos!Y491&amp;""))&amp;";",Y$1007))),OR(UPPER(TRIM(Datos!Y491&amp;""))="SÍ",UPPER(TRIM(Datos!Y491&amp;""))="SI",UPPER(TRIM(Datos!Y491&amp;""))="NO"),IF(ISNUMBER(Datos!Y491),AND(OR(Y$1005="",Datos!Y491&gt;=Y$1005),OR(Y$1006="",Datos!Y491&lt;=Y$1006)),FALSE),TRUE))))</f>
        <v>0.0</v>
      </c>
      <c r="Z491">
        <f>IF(Datos!Z491="",0,IF(AND(Z$1008&lt;&gt;"",Datos!Z491=Z$1008),0,IF(Z$1004=0,0,1-CHOOSE(Z$1004,IF(ISNUMBER(Datos!Z491),AND(OR(Z$1005="",Datos!Z491&gt;=Z$1005),OR(Z$1006="",Datos!Z491&lt;=Z$1006)),FALSE),IF(ISNUMBER(Datos!Z491),AND(Datos!Z491=INT(Datos!Z491),AND(OR(Z$1005="",Datos!Z491&gt;=Z$1005),OR(Z$1006="",Datos!Z491&lt;=Z$1006))),FALSE),OR(ISNUMBER(FIND(";"&amp;UPPER(TRIM(Datos!Z491&amp;""))&amp;"=",Z$1007)),ISNUMBER(FIND(";"&amp;UPPER(TRIM(Datos!Z491&amp;""))&amp;";",Z$1007))),OR(UPPER(TRIM(Datos!Z491&amp;""))="SÍ",UPPER(TRIM(Datos!Z491&amp;""))="SI",UPPER(TRIM(Datos!Z491&amp;""))="NO"),IF(ISNUMBER(Datos!Z491),AND(OR(Z$1005="",Datos!Z491&gt;=Z$1005),OR(Z$1006="",Datos!Z491&lt;=Z$1006)),FALSE),TRUE))))</f>
        <v>0.0</v>
      </c>
      <c r="AA491">
        <f>IF(Datos!AA491="",0,IF(AND(AA$1008&lt;&gt;"",Datos!AA491=AA$1008),0,IF(AA$1004=0,0,1-CHOOSE(AA$1004,IF(ISNUMBER(Datos!AA491),AND(OR(AA$1005="",Datos!AA491&gt;=AA$1005),OR(AA$1006="",Datos!AA491&lt;=AA$1006)),FALSE),IF(ISNUMBER(Datos!AA491),AND(Datos!AA491=INT(Datos!AA491),AND(OR(AA$1005="",Datos!AA491&gt;=AA$1005),OR(AA$1006="",Datos!AA491&lt;=AA$1006))),FALSE),OR(ISNUMBER(FIND(";"&amp;UPPER(TRIM(Datos!AA491&amp;""))&amp;"=",AA$1007)),ISNUMBER(FIND(";"&amp;UPPER(TRIM(Datos!AA491&amp;""))&amp;";",AA$1007))),OR(UPPER(TRIM(Datos!AA491&amp;""))="SÍ",UPPER(TRIM(Datos!AA491&amp;""))="SI",UPPER(TRIM(Datos!AA491&amp;""))="NO"),IF(ISNUMBER(Datos!AA491),AND(OR(AA$1005="",Datos!AA491&gt;=AA$1005),OR(AA$1006="",Datos!AA491&lt;=AA$1006)),FALSE),TRUE))))</f>
        <v>0.0</v>
      </c>
      <c r="AB491">
        <f>IF(Datos!AB491="",0,IF(AND(AB$1008&lt;&gt;"",Datos!AB491=AB$1008),0,IF(AB$1004=0,0,1-CHOOSE(AB$1004,IF(ISNUMBER(Datos!AB491),AND(OR(AB$1005="",Datos!AB491&gt;=AB$1005),OR(AB$1006="",Datos!AB491&lt;=AB$1006)),FALSE),IF(ISNUMBER(Datos!AB491),AND(Datos!AB491=INT(Datos!AB491),AND(OR(AB$1005="",Datos!AB491&gt;=AB$1005),OR(AB$1006="",Datos!AB491&lt;=AB$1006))),FALSE),OR(ISNUMBER(FIND(";"&amp;UPPER(TRIM(Datos!AB491&amp;""))&amp;"=",AB$1007)),ISNUMBER(FIND(";"&amp;UPPER(TRIM(Datos!AB491&amp;""))&amp;";",AB$1007))),OR(UPPER(TRIM(Datos!AB491&amp;""))="SÍ",UPPER(TRIM(Datos!AB491&amp;""))="SI",UPPER(TRIM(Datos!AB491&amp;""))="NO"),IF(ISNUMBER(Datos!AB491),AND(OR(AB$1005="",Datos!AB491&gt;=AB$1005),OR(AB$1006="",Datos!AB491&lt;=AB$1006)),FALSE),TRUE))))</f>
        <v>0.0</v>
      </c>
      <c r="AC491">
        <f>IF(Datos!AC491="",0,IF(AND(AC$1008&lt;&gt;"",Datos!AC491=AC$1008),0,IF(AC$1004=0,0,1-CHOOSE(AC$1004,IF(ISNUMBER(Datos!AC491),AND(OR(AC$1005="",Datos!AC491&gt;=AC$1005),OR(AC$1006="",Datos!AC491&lt;=AC$1006)),FALSE),IF(ISNUMBER(Datos!AC491),AND(Datos!AC491=INT(Datos!AC491),AND(OR(AC$1005="",Datos!AC491&gt;=AC$1005),OR(AC$1006="",Datos!AC491&lt;=AC$1006))),FALSE),OR(ISNUMBER(FIND(";"&amp;UPPER(TRIM(Datos!AC491&amp;""))&amp;"=",AC$1007)),ISNUMBER(FIND(";"&amp;UPPER(TRIM(Datos!AC491&amp;""))&amp;";",AC$1007))),OR(UPPER(TRIM(Datos!AC491&amp;""))="SÍ",UPPER(TRIM(Datos!AC491&amp;""))="SI",UPPER(TRIM(Datos!AC491&amp;""))="NO"),IF(ISNUMBER(Datos!AC491),AND(OR(AC$1005="",Datos!AC491&gt;=AC$1005),OR(AC$1006="",Datos!AC491&lt;=AC$1006)),FALSE),TRUE))))</f>
        <v>0.0</v>
      </c>
      <c r="AD491">
        <f>IF(Datos!AD491="",0,IF(AND(AD$1008&lt;&gt;"",Datos!AD491=AD$1008),0,IF(AD$1004=0,0,1-CHOOSE(AD$1004,IF(ISNUMBER(Datos!AD491),AND(OR(AD$1005="",Datos!AD491&gt;=AD$1005),OR(AD$1006="",Datos!AD491&lt;=AD$1006)),FALSE),IF(ISNUMBER(Datos!AD491),AND(Datos!AD491=INT(Datos!AD491),AND(OR(AD$1005="",Datos!AD491&gt;=AD$1005),OR(AD$1006="",Datos!AD491&lt;=AD$1006))),FALSE),OR(ISNUMBER(FIND(";"&amp;UPPER(TRIM(Datos!AD491&amp;""))&amp;"=",AD$1007)),ISNUMBER(FIND(";"&amp;UPPER(TRIM(Datos!AD491&amp;""))&amp;";",AD$1007))),OR(UPPER(TRIM(Datos!AD491&amp;""))="SÍ",UPPER(TRIM(Datos!AD491&amp;""))="SI",UPPER(TRIM(Datos!AD491&amp;""))="NO"),IF(ISNUMBER(Datos!AD491),AND(OR(AD$1005="",Datos!AD491&gt;=AD$1005),OR(AD$1006="",Datos!AD491&lt;=AD$1006)),FALSE),TRUE))))</f>
        <v>0.0</v>
      </c>
      <c r="AE491">
        <f>IF(Datos!AE491="",0,IF(AND(AE$1008&lt;&gt;"",Datos!AE491=AE$1008),0,IF(AE$1004=0,0,1-CHOOSE(AE$1004,IF(ISNUMBER(Datos!AE491),AND(OR(AE$1005="",Datos!AE491&gt;=AE$1005),OR(AE$1006="",Datos!AE491&lt;=AE$1006)),FALSE),IF(ISNUMBER(Datos!AE491),AND(Datos!AE491=INT(Datos!AE491),AND(OR(AE$1005="",Datos!AE491&gt;=AE$1005),OR(AE$1006="",Datos!AE491&lt;=AE$1006))),FALSE),OR(ISNUMBER(FIND(";"&amp;UPPER(TRIM(Datos!AE491&amp;""))&amp;"=",AE$1007)),ISNUMBER(FIND(";"&amp;UPPER(TRIM(Datos!AE491&amp;""))&amp;";",AE$1007))),OR(UPPER(TRIM(Datos!AE491&amp;""))="SÍ",UPPER(TRIM(Datos!AE491&amp;""))="SI",UPPER(TRIM(Datos!AE491&amp;""))="NO"),IF(ISNUMBER(Datos!AE491),AND(OR(AE$1005="",Datos!AE491&gt;=AE$1005),OR(AE$1006="",Datos!AE491&lt;=AE$1006)),FALSE),TRUE))))</f>
        <v>0.0</v>
      </c>
    </row>
    <row r="492" spans="2:31">
      <c r="B492">
        <f>IF(Datos!B492="",0,IF(AND(B$1008&lt;&gt;"",Datos!B492=B$1008),0,IF(B$1004=0,0,1-CHOOSE(B$1004,IF(ISNUMBER(Datos!B492),AND(OR(B$1005="",Datos!B492&gt;=B$1005),OR(B$1006="",Datos!B492&lt;=B$1006)),FALSE),IF(ISNUMBER(Datos!B492),AND(Datos!B492=INT(Datos!B492),AND(OR(B$1005="",Datos!B492&gt;=B$1005),OR(B$1006="",Datos!B492&lt;=B$1006))),FALSE),OR(ISNUMBER(FIND(";"&amp;UPPER(TRIM(Datos!B492&amp;""))&amp;"=",B$1007)),ISNUMBER(FIND(";"&amp;UPPER(TRIM(Datos!B492&amp;""))&amp;";",B$1007))),OR(UPPER(TRIM(Datos!B492&amp;""))="SÍ",UPPER(TRIM(Datos!B492&amp;""))="SI",UPPER(TRIM(Datos!B492&amp;""))="NO"),IF(ISNUMBER(Datos!B492),AND(OR(B$1005="",Datos!B492&gt;=B$1005),OR(B$1006="",Datos!B492&lt;=B$1006)),FALSE),TRUE))))</f>
        <v>0.0</v>
      </c>
      <c r="C492">
        <f>IF(Datos!C492="",0,IF(AND(C$1008&lt;&gt;"",Datos!C492=C$1008),0,IF(C$1004=0,0,1-CHOOSE(C$1004,IF(ISNUMBER(Datos!C492),AND(OR(C$1005="",Datos!C492&gt;=C$1005),OR(C$1006="",Datos!C492&lt;=C$1006)),FALSE),IF(ISNUMBER(Datos!C492),AND(Datos!C492=INT(Datos!C492),AND(OR(C$1005="",Datos!C492&gt;=C$1005),OR(C$1006="",Datos!C492&lt;=C$1006))),FALSE),OR(ISNUMBER(FIND(";"&amp;UPPER(TRIM(Datos!C492&amp;""))&amp;"=",C$1007)),ISNUMBER(FIND(";"&amp;UPPER(TRIM(Datos!C492&amp;""))&amp;";",C$1007))),OR(UPPER(TRIM(Datos!C492&amp;""))="SÍ",UPPER(TRIM(Datos!C492&amp;""))="SI",UPPER(TRIM(Datos!C492&amp;""))="NO"),IF(ISNUMBER(Datos!C492),AND(OR(C$1005="",Datos!C492&gt;=C$1005),OR(C$1006="",Datos!C492&lt;=C$1006)),FALSE),TRUE))))</f>
        <v>0.0</v>
      </c>
      <c r="D492">
        <f>IF(Datos!D492="",0,IF(AND(D$1008&lt;&gt;"",Datos!D492=D$1008),0,IF(D$1004=0,0,1-CHOOSE(D$1004,IF(ISNUMBER(Datos!D492),AND(OR(D$1005="",Datos!D492&gt;=D$1005),OR(D$1006="",Datos!D492&lt;=D$1006)),FALSE),IF(ISNUMBER(Datos!D492),AND(Datos!D492=INT(Datos!D492),AND(OR(D$1005="",Datos!D492&gt;=D$1005),OR(D$1006="",Datos!D492&lt;=D$1006))),FALSE),OR(ISNUMBER(FIND(";"&amp;UPPER(TRIM(Datos!D492&amp;""))&amp;"=",D$1007)),ISNUMBER(FIND(";"&amp;UPPER(TRIM(Datos!D492&amp;""))&amp;";",D$1007))),OR(UPPER(TRIM(Datos!D492&amp;""))="SÍ",UPPER(TRIM(Datos!D492&amp;""))="SI",UPPER(TRIM(Datos!D492&amp;""))="NO"),IF(ISNUMBER(Datos!D492),AND(OR(D$1005="",Datos!D492&gt;=D$1005),OR(D$1006="",Datos!D492&lt;=D$1006)),FALSE),TRUE))))</f>
        <v>0.0</v>
      </c>
      <c r="E492">
        <f>IF(Datos!E492="",0,IF(AND(E$1008&lt;&gt;"",Datos!E492=E$1008),0,IF(E$1004=0,0,1-CHOOSE(E$1004,IF(ISNUMBER(Datos!E492),AND(OR(E$1005="",Datos!E492&gt;=E$1005),OR(E$1006="",Datos!E492&lt;=E$1006)),FALSE),IF(ISNUMBER(Datos!E492),AND(Datos!E492=INT(Datos!E492),AND(OR(E$1005="",Datos!E492&gt;=E$1005),OR(E$1006="",Datos!E492&lt;=E$1006))),FALSE),OR(ISNUMBER(FIND(";"&amp;UPPER(TRIM(Datos!E492&amp;""))&amp;"=",E$1007)),ISNUMBER(FIND(";"&amp;UPPER(TRIM(Datos!E492&amp;""))&amp;";",E$1007))),OR(UPPER(TRIM(Datos!E492&amp;""))="SÍ",UPPER(TRIM(Datos!E492&amp;""))="SI",UPPER(TRIM(Datos!E492&amp;""))="NO"),IF(ISNUMBER(Datos!E492),AND(OR(E$1005="",Datos!E492&gt;=E$1005),OR(E$1006="",Datos!E492&lt;=E$1006)),FALSE),TRUE))))</f>
        <v>0.0</v>
      </c>
      <c r="F492">
        <f>IF(Datos!F492="",0,IF(AND(F$1008&lt;&gt;"",Datos!F492=F$1008),0,IF(F$1004=0,0,1-CHOOSE(F$1004,IF(ISNUMBER(Datos!F492),AND(OR(F$1005="",Datos!F492&gt;=F$1005),OR(F$1006="",Datos!F492&lt;=F$1006)),FALSE),IF(ISNUMBER(Datos!F492),AND(Datos!F492=INT(Datos!F492),AND(OR(F$1005="",Datos!F492&gt;=F$1005),OR(F$1006="",Datos!F492&lt;=F$1006))),FALSE),OR(ISNUMBER(FIND(";"&amp;UPPER(TRIM(Datos!F492&amp;""))&amp;"=",F$1007)),ISNUMBER(FIND(";"&amp;UPPER(TRIM(Datos!F492&amp;""))&amp;";",F$1007))),OR(UPPER(TRIM(Datos!F492&amp;""))="SÍ",UPPER(TRIM(Datos!F492&amp;""))="SI",UPPER(TRIM(Datos!F492&amp;""))="NO"),IF(ISNUMBER(Datos!F492),AND(OR(F$1005="",Datos!F492&gt;=F$1005),OR(F$1006="",Datos!F492&lt;=F$1006)),FALSE),TRUE))))</f>
        <v>0.0</v>
      </c>
      <c r="G492">
        <f>IF(Datos!G492="",0,IF(AND(G$1008&lt;&gt;"",Datos!G492=G$1008),0,IF(G$1004=0,0,1-CHOOSE(G$1004,IF(ISNUMBER(Datos!G492),AND(OR(G$1005="",Datos!G492&gt;=G$1005),OR(G$1006="",Datos!G492&lt;=G$1006)),FALSE),IF(ISNUMBER(Datos!G492),AND(Datos!G492=INT(Datos!G492),AND(OR(G$1005="",Datos!G492&gt;=G$1005),OR(G$1006="",Datos!G492&lt;=G$1006))),FALSE),OR(ISNUMBER(FIND(";"&amp;UPPER(TRIM(Datos!G492&amp;""))&amp;"=",G$1007)),ISNUMBER(FIND(";"&amp;UPPER(TRIM(Datos!G492&amp;""))&amp;";",G$1007))),OR(UPPER(TRIM(Datos!G492&amp;""))="SÍ",UPPER(TRIM(Datos!G492&amp;""))="SI",UPPER(TRIM(Datos!G492&amp;""))="NO"),IF(ISNUMBER(Datos!G492),AND(OR(G$1005="",Datos!G492&gt;=G$1005),OR(G$1006="",Datos!G492&lt;=G$1006)),FALSE),TRUE))))</f>
        <v>0.0</v>
      </c>
      <c r="H492">
        <f>IF(Datos!H492="",0,IF(AND(H$1008&lt;&gt;"",Datos!H492=H$1008),0,IF(H$1004=0,0,1-CHOOSE(H$1004,IF(ISNUMBER(Datos!H492),AND(OR(H$1005="",Datos!H492&gt;=H$1005),OR(H$1006="",Datos!H492&lt;=H$1006)),FALSE),IF(ISNUMBER(Datos!H492),AND(Datos!H492=INT(Datos!H492),AND(OR(H$1005="",Datos!H492&gt;=H$1005),OR(H$1006="",Datos!H492&lt;=H$1006))),FALSE),OR(ISNUMBER(FIND(";"&amp;UPPER(TRIM(Datos!H492&amp;""))&amp;"=",H$1007)),ISNUMBER(FIND(";"&amp;UPPER(TRIM(Datos!H492&amp;""))&amp;";",H$1007))),OR(UPPER(TRIM(Datos!H492&amp;""))="SÍ",UPPER(TRIM(Datos!H492&amp;""))="SI",UPPER(TRIM(Datos!H492&amp;""))="NO"),IF(ISNUMBER(Datos!H492),AND(OR(H$1005="",Datos!H492&gt;=H$1005),OR(H$1006="",Datos!H492&lt;=H$1006)),FALSE),TRUE))))</f>
        <v>0.0</v>
      </c>
      <c r="I492">
        <f>IF(Datos!I492="",0,IF(AND(I$1008&lt;&gt;"",Datos!I492=I$1008),0,IF(I$1004=0,0,1-CHOOSE(I$1004,IF(ISNUMBER(Datos!I492),AND(OR(I$1005="",Datos!I492&gt;=I$1005),OR(I$1006="",Datos!I492&lt;=I$1006)),FALSE),IF(ISNUMBER(Datos!I492),AND(Datos!I492=INT(Datos!I492),AND(OR(I$1005="",Datos!I492&gt;=I$1005),OR(I$1006="",Datos!I492&lt;=I$1006))),FALSE),OR(ISNUMBER(FIND(";"&amp;UPPER(TRIM(Datos!I492&amp;""))&amp;"=",I$1007)),ISNUMBER(FIND(";"&amp;UPPER(TRIM(Datos!I492&amp;""))&amp;";",I$1007))),OR(UPPER(TRIM(Datos!I492&amp;""))="SÍ",UPPER(TRIM(Datos!I492&amp;""))="SI",UPPER(TRIM(Datos!I492&amp;""))="NO"),IF(ISNUMBER(Datos!I492),AND(OR(I$1005="",Datos!I492&gt;=I$1005),OR(I$1006="",Datos!I492&lt;=I$1006)),FALSE),TRUE))))</f>
        <v>0.0</v>
      </c>
      <c r="J492">
        <f>IF(Datos!J492="",0,IF(AND(J$1008&lt;&gt;"",Datos!J492=J$1008),0,IF(J$1004=0,0,1-CHOOSE(J$1004,IF(ISNUMBER(Datos!J492),AND(OR(J$1005="",Datos!J492&gt;=J$1005),OR(J$1006="",Datos!J492&lt;=J$1006)),FALSE),IF(ISNUMBER(Datos!J492),AND(Datos!J492=INT(Datos!J492),AND(OR(J$1005="",Datos!J492&gt;=J$1005),OR(J$1006="",Datos!J492&lt;=J$1006))),FALSE),OR(ISNUMBER(FIND(";"&amp;UPPER(TRIM(Datos!J492&amp;""))&amp;"=",J$1007)),ISNUMBER(FIND(";"&amp;UPPER(TRIM(Datos!J492&amp;""))&amp;";",J$1007))),OR(UPPER(TRIM(Datos!J492&amp;""))="SÍ",UPPER(TRIM(Datos!J492&amp;""))="SI",UPPER(TRIM(Datos!J492&amp;""))="NO"),IF(ISNUMBER(Datos!J492),AND(OR(J$1005="",Datos!J492&gt;=J$1005),OR(J$1006="",Datos!J492&lt;=J$1006)),FALSE),TRUE))))</f>
        <v>0.0</v>
      </c>
      <c r="K492">
        <f>IF(Datos!K492="",0,IF(AND(K$1008&lt;&gt;"",Datos!K492=K$1008),0,IF(K$1004=0,0,1-CHOOSE(K$1004,IF(ISNUMBER(Datos!K492),AND(OR(K$1005="",Datos!K492&gt;=K$1005),OR(K$1006="",Datos!K492&lt;=K$1006)),FALSE),IF(ISNUMBER(Datos!K492),AND(Datos!K492=INT(Datos!K492),AND(OR(K$1005="",Datos!K492&gt;=K$1005),OR(K$1006="",Datos!K492&lt;=K$1006))),FALSE),OR(ISNUMBER(FIND(";"&amp;UPPER(TRIM(Datos!K492&amp;""))&amp;"=",K$1007)),ISNUMBER(FIND(";"&amp;UPPER(TRIM(Datos!K492&amp;""))&amp;";",K$1007))),OR(UPPER(TRIM(Datos!K492&amp;""))="SÍ",UPPER(TRIM(Datos!K492&amp;""))="SI",UPPER(TRIM(Datos!K492&amp;""))="NO"),IF(ISNUMBER(Datos!K492),AND(OR(K$1005="",Datos!K492&gt;=K$1005),OR(K$1006="",Datos!K492&lt;=K$1006)),FALSE),TRUE))))</f>
        <v>0.0</v>
      </c>
      <c r="L492">
        <f>IF(Datos!L492="",0,IF(AND(L$1008&lt;&gt;"",Datos!L492=L$1008),0,IF(L$1004=0,0,1-CHOOSE(L$1004,IF(ISNUMBER(Datos!L492),AND(OR(L$1005="",Datos!L492&gt;=L$1005),OR(L$1006="",Datos!L492&lt;=L$1006)),FALSE),IF(ISNUMBER(Datos!L492),AND(Datos!L492=INT(Datos!L492),AND(OR(L$1005="",Datos!L492&gt;=L$1005),OR(L$1006="",Datos!L492&lt;=L$1006))),FALSE),OR(ISNUMBER(FIND(";"&amp;UPPER(TRIM(Datos!L492&amp;""))&amp;"=",L$1007)),ISNUMBER(FIND(";"&amp;UPPER(TRIM(Datos!L492&amp;""))&amp;";",L$1007))),OR(UPPER(TRIM(Datos!L492&amp;""))="SÍ",UPPER(TRIM(Datos!L492&amp;""))="SI",UPPER(TRIM(Datos!L492&amp;""))="NO"),IF(ISNUMBER(Datos!L492),AND(OR(L$1005="",Datos!L492&gt;=L$1005),OR(L$1006="",Datos!L492&lt;=L$1006)),FALSE),TRUE))))</f>
        <v>0.0</v>
      </c>
      <c r="M492">
        <f>IF(Datos!M492="",0,IF(AND(M$1008&lt;&gt;"",Datos!M492=M$1008),0,IF(M$1004=0,0,1-CHOOSE(M$1004,IF(ISNUMBER(Datos!M492),AND(OR(M$1005="",Datos!M492&gt;=M$1005),OR(M$1006="",Datos!M492&lt;=M$1006)),FALSE),IF(ISNUMBER(Datos!M492),AND(Datos!M492=INT(Datos!M492),AND(OR(M$1005="",Datos!M492&gt;=M$1005),OR(M$1006="",Datos!M492&lt;=M$1006))),FALSE),OR(ISNUMBER(FIND(";"&amp;UPPER(TRIM(Datos!M492&amp;""))&amp;"=",M$1007)),ISNUMBER(FIND(";"&amp;UPPER(TRIM(Datos!M492&amp;""))&amp;";",M$1007))),OR(UPPER(TRIM(Datos!M492&amp;""))="SÍ",UPPER(TRIM(Datos!M492&amp;""))="SI",UPPER(TRIM(Datos!M492&amp;""))="NO"),IF(ISNUMBER(Datos!M492),AND(OR(M$1005="",Datos!M492&gt;=M$1005),OR(M$1006="",Datos!M492&lt;=M$1006)),FALSE),TRUE))))</f>
        <v>0.0</v>
      </c>
      <c r="N492">
        <f>IF(Datos!N492="",0,IF(AND(N$1008&lt;&gt;"",Datos!N492=N$1008),0,IF(N$1004=0,0,1-CHOOSE(N$1004,IF(ISNUMBER(Datos!N492),AND(OR(N$1005="",Datos!N492&gt;=N$1005),OR(N$1006="",Datos!N492&lt;=N$1006)),FALSE),IF(ISNUMBER(Datos!N492),AND(Datos!N492=INT(Datos!N492),AND(OR(N$1005="",Datos!N492&gt;=N$1005),OR(N$1006="",Datos!N492&lt;=N$1006))),FALSE),OR(ISNUMBER(FIND(";"&amp;UPPER(TRIM(Datos!N492&amp;""))&amp;"=",N$1007)),ISNUMBER(FIND(";"&amp;UPPER(TRIM(Datos!N492&amp;""))&amp;";",N$1007))),OR(UPPER(TRIM(Datos!N492&amp;""))="SÍ",UPPER(TRIM(Datos!N492&amp;""))="SI",UPPER(TRIM(Datos!N492&amp;""))="NO"),IF(ISNUMBER(Datos!N492),AND(OR(N$1005="",Datos!N492&gt;=N$1005),OR(N$1006="",Datos!N492&lt;=N$1006)),FALSE),TRUE))))</f>
        <v>0.0</v>
      </c>
      <c r="O492">
        <f>IF(Datos!O492="",0,IF(AND(O$1008&lt;&gt;"",Datos!O492=O$1008),0,IF(O$1004=0,0,1-CHOOSE(O$1004,IF(ISNUMBER(Datos!O492),AND(OR(O$1005="",Datos!O492&gt;=O$1005),OR(O$1006="",Datos!O492&lt;=O$1006)),FALSE),IF(ISNUMBER(Datos!O492),AND(Datos!O492=INT(Datos!O492),AND(OR(O$1005="",Datos!O492&gt;=O$1005),OR(O$1006="",Datos!O492&lt;=O$1006))),FALSE),OR(ISNUMBER(FIND(";"&amp;UPPER(TRIM(Datos!O492&amp;""))&amp;"=",O$1007)),ISNUMBER(FIND(";"&amp;UPPER(TRIM(Datos!O492&amp;""))&amp;";",O$1007))),OR(UPPER(TRIM(Datos!O492&amp;""))="SÍ",UPPER(TRIM(Datos!O492&amp;""))="SI",UPPER(TRIM(Datos!O492&amp;""))="NO"),IF(ISNUMBER(Datos!O492),AND(OR(O$1005="",Datos!O492&gt;=O$1005),OR(O$1006="",Datos!O492&lt;=O$1006)),FALSE),TRUE))))</f>
        <v>0.0</v>
      </c>
      <c r="P492">
        <f>IF(Datos!P492="",0,IF(AND(P$1008&lt;&gt;"",Datos!P492=P$1008),0,IF(P$1004=0,0,1-CHOOSE(P$1004,IF(ISNUMBER(Datos!P492),AND(OR(P$1005="",Datos!P492&gt;=P$1005),OR(P$1006="",Datos!P492&lt;=P$1006)),FALSE),IF(ISNUMBER(Datos!P492),AND(Datos!P492=INT(Datos!P492),AND(OR(P$1005="",Datos!P492&gt;=P$1005),OR(P$1006="",Datos!P492&lt;=P$1006))),FALSE),OR(ISNUMBER(FIND(";"&amp;UPPER(TRIM(Datos!P492&amp;""))&amp;"=",P$1007)),ISNUMBER(FIND(";"&amp;UPPER(TRIM(Datos!P492&amp;""))&amp;";",P$1007))),OR(UPPER(TRIM(Datos!P492&amp;""))="SÍ",UPPER(TRIM(Datos!P492&amp;""))="SI",UPPER(TRIM(Datos!P492&amp;""))="NO"),IF(ISNUMBER(Datos!P492),AND(OR(P$1005="",Datos!P492&gt;=P$1005),OR(P$1006="",Datos!P492&lt;=P$1006)),FALSE),TRUE))))</f>
        <v>0.0</v>
      </c>
      <c r="Q492">
        <f>IF(Datos!Q492="",0,IF(AND(Q$1008&lt;&gt;"",Datos!Q492=Q$1008),0,IF(Q$1004=0,0,1-CHOOSE(Q$1004,IF(ISNUMBER(Datos!Q492),AND(OR(Q$1005="",Datos!Q492&gt;=Q$1005),OR(Q$1006="",Datos!Q492&lt;=Q$1006)),FALSE),IF(ISNUMBER(Datos!Q492),AND(Datos!Q492=INT(Datos!Q492),AND(OR(Q$1005="",Datos!Q492&gt;=Q$1005),OR(Q$1006="",Datos!Q492&lt;=Q$1006))),FALSE),OR(ISNUMBER(FIND(";"&amp;UPPER(TRIM(Datos!Q492&amp;""))&amp;"=",Q$1007)),ISNUMBER(FIND(";"&amp;UPPER(TRIM(Datos!Q492&amp;""))&amp;";",Q$1007))),OR(UPPER(TRIM(Datos!Q492&amp;""))="SÍ",UPPER(TRIM(Datos!Q492&amp;""))="SI",UPPER(TRIM(Datos!Q492&amp;""))="NO"),IF(ISNUMBER(Datos!Q492),AND(OR(Q$1005="",Datos!Q492&gt;=Q$1005),OR(Q$1006="",Datos!Q492&lt;=Q$1006)),FALSE),TRUE))))</f>
        <v>0.0</v>
      </c>
      <c r="R492">
        <f>IF(Datos!R492="",0,IF(AND(R$1008&lt;&gt;"",Datos!R492=R$1008),0,IF(R$1004=0,0,1-CHOOSE(R$1004,IF(ISNUMBER(Datos!R492),AND(OR(R$1005="",Datos!R492&gt;=R$1005),OR(R$1006="",Datos!R492&lt;=R$1006)),FALSE),IF(ISNUMBER(Datos!R492),AND(Datos!R492=INT(Datos!R492),AND(OR(R$1005="",Datos!R492&gt;=R$1005),OR(R$1006="",Datos!R492&lt;=R$1006))),FALSE),OR(ISNUMBER(FIND(";"&amp;UPPER(TRIM(Datos!R492&amp;""))&amp;"=",R$1007)),ISNUMBER(FIND(";"&amp;UPPER(TRIM(Datos!R492&amp;""))&amp;";",R$1007))),OR(UPPER(TRIM(Datos!R492&amp;""))="SÍ",UPPER(TRIM(Datos!R492&amp;""))="SI",UPPER(TRIM(Datos!R492&amp;""))="NO"),IF(ISNUMBER(Datos!R492),AND(OR(R$1005="",Datos!R492&gt;=R$1005),OR(R$1006="",Datos!R492&lt;=R$1006)),FALSE),TRUE))))</f>
        <v>0.0</v>
      </c>
      <c r="S492">
        <f>IF(Datos!S492="",0,IF(AND(S$1008&lt;&gt;"",Datos!S492=S$1008),0,IF(S$1004=0,0,1-CHOOSE(S$1004,IF(ISNUMBER(Datos!S492),AND(OR(S$1005="",Datos!S492&gt;=S$1005),OR(S$1006="",Datos!S492&lt;=S$1006)),FALSE),IF(ISNUMBER(Datos!S492),AND(Datos!S492=INT(Datos!S492),AND(OR(S$1005="",Datos!S492&gt;=S$1005),OR(S$1006="",Datos!S492&lt;=S$1006))),FALSE),OR(ISNUMBER(FIND(";"&amp;UPPER(TRIM(Datos!S492&amp;""))&amp;"=",S$1007)),ISNUMBER(FIND(";"&amp;UPPER(TRIM(Datos!S492&amp;""))&amp;";",S$1007))),OR(UPPER(TRIM(Datos!S492&amp;""))="SÍ",UPPER(TRIM(Datos!S492&amp;""))="SI",UPPER(TRIM(Datos!S492&amp;""))="NO"),IF(ISNUMBER(Datos!S492),AND(OR(S$1005="",Datos!S492&gt;=S$1005),OR(S$1006="",Datos!S492&lt;=S$1006)),FALSE),TRUE))))</f>
        <v>0.0</v>
      </c>
      <c r="T492">
        <f>IF(Datos!T492="",0,IF(AND(T$1008&lt;&gt;"",Datos!T492=T$1008),0,IF(T$1004=0,0,1-CHOOSE(T$1004,IF(ISNUMBER(Datos!T492),AND(OR(T$1005="",Datos!T492&gt;=T$1005),OR(T$1006="",Datos!T492&lt;=T$1006)),FALSE),IF(ISNUMBER(Datos!T492),AND(Datos!T492=INT(Datos!T492),AND(OR(T$1005="",Datos!T492&gt;=T$1005),OR(T$1006="",Datos!T492&lt;=T$1006))),FALSE),OR(ISNUMBER(FIND(";"&amp;UPPER(TRIM(Datos!T492&amp;""))&amp;"=",T$1007)),ISNUMBER(FIND(";"&amp;UPPER(TRIM(Datos!T492&amp;""))&amp;";",T$1007))),OR(UPPER(TRIM(Datos!T492&amp;""))="SÍ",UPPER(TRIM(Datos!T492&amp;""))="SI",UPPER(TRIM(Datos!T492&amp;""))="NO"),IF(ISNUMBER(Datos!T492),AND(OR(T$1005="",Datos!T492&gt;=T$1005),OR(T$1006="",Datos!T492&lt;=T$1006)),FALSE),TRUE))))</f>
        <v>0.0</v>
      </c>
      <c r="U492">
        <f>IF(Datos!U492="",0,IF(AND(U$1008&lt;&gt;"",Datos!U492=U$1008),0,IF(U$1004=0,0,1-CHOOSE(U$1004,IF(ISNUMBER(Datos!U492),AND(OR(U$1005="",Datos!U492&gt;=U$1005),OR(U$1006="",Datos!U492&lt;=U$1006)),FALSE),IF(ISNUMBER(Datos!U492),AND(Datos!U492=INT(Datos!U492),AND(OR(U$1005="",Datos!U492&gt;=U$1005),OR(U$1006="",Datos!U492&lt;=U$1006))),FALSE),OR(ISNUMBER(FIND(";"&amp;UPPER(TRIM(Datos!U492&amp;""))&amp;"=",U$1007)),ISNUMBER(FIND(";"&amp;UPPER(TRIM(Datos!U492&amp;""))&amp;";",U$1007))),OR(UPPER(TRIM(Datos!U492&amp;""))="SÍ",UPPER(TRIM(Datos!U492&amp;""))="SI",UPPER(TRIM(Datos!U492&amp;""))="NO"),IF(ISNUMBER(Datos!U492),AND(OR(U$1005="",Datos!U492&gt;=U$1005),OR(U$1006="",Datos!U492&lt;=U$1006)),FALSE),TRUE))))</f>
        <v>0.0</v>
      </c>
      <c r="V492">
        <f>IF(Datos!V492="",0,IF(AND(V$1008&lt;&gt;"",Datos!V492=V$1008),0,IF(V$1004=0,0,1-CHOOSE(V$1004,IF(ISNUMBER(Datos!V492),AND(OR(V$1005="",Datos!V492&gt;=V$1005),OR(V$1006="",Datos!V492&lt;=V$1006)),FALSE),IF(ISNUMBER(Datos!V492),AND(Datos!V492=INT(Datos!V492),AND(OR(V$1005="",Datos!V492&gt;=V$1005),OR(V$1006="",Datos!V492&lt;=V$1006))),FALSE),OR(ISNUMBER(FIND(";"&amp;UPPER(TRIM(Datos!V492&amp;""))&amp;"=",V$1007)),ISNUMBER(FIND(";"&amp;UPPER(TRIM(Datos!V492&amp;""))&amp;";",V$1007))),OR(UPPER(TRIM(Datos!V492&amp;""))="SÍ",UPPER(TRIM(Datos!V492&amp;""))="SI",UPPER(TRIM(Datos!V492&amp;""))="NO"),IF(ISNUMBER(Datos!V492),AND(OR(V$1005="",Datos!V492&gt;=V$1005),OR(V$1006="",Datos!V492&lt;=V$1006)),FALSE),TRUE))))</f>
        <v>0.0</v>
      </c>
      <c r="W492">
        <f>IF(Datos!W492="",0,IF(AND(W$1008&lt;&gt;"",Datos!W492=W$1008),0,IF(W$1004=0,0,1-CHOOSE(W$1004,IF(ISNUMBER(Datos!W492),AND(OR(W$1005="",Datos!W492&gt;=W$1005),OR(W$1006="",Datos!W492&lt;=W$1006)),FALSE),IF(ISNUMBER(Datos!W492),AND(Datos!W492=INT(Datos!W492),AND(OR(W$1005="",Datos!W492&gt;=W$1005),OR(W$1006="",Datos!W492&lt;=W$1006))),FALSE),OR(ISNUMBER(FIND(";"&amp;UPPER(TRIM(Datos!W492&amp;""))&amp;"=",W$1007)),ISNUMBER(FIND(";"&amp;UPPER(TRIM(Datos!W492&amp;""))&amp;";",W$1007))),OR(UPPER(TRIM(Datos!W492&amp;""))="SÍ",UPPER(TRIM(Datos!W492&amp;""))="SI",UPPER(TRIM(Datos!W492&amp;""))="NO"),IF(ISNUMBER(Datos!W492),AND(OR(W$1005="",Datos!W492&gt;=W$1005),OR(W$1006="",Datos!W492&lt;=W$1006)),FALSE),TRUE))))</f>
        <v>0.0</v>
      </c>
      <c r="X492">
        <f>IF(Datos!X492="",0,IF(AND(X$1008&lt;&gt;"",Datos!X492=X$1008),0,IF(X$1004=0,0,1-CHOOSE(X$1004,IF(ISNUMBER(Datos!X492),AND(OR(X$1005="",Datos!X492&gt;=X$1005),OR(X$1006="",Datos!X492&lt;=X$1006)),FALSE),IF(ISNUMBER(Datos!X492),AND(Datos!X492=INT(Datos!X492),AND(OR(X$1005="",Datos!X492&gt;=X$1005),OR(X$1006="",Datos!X492&lt;=X$1006))),FALSE),OR(ISNUMBER(FIND(";"&amp;UPPER(TRIM(Datos!X492&amp;""))&amp;"=",X$1007)),ISNUMBER(FIND(";"&amp;UPPER(TRIM(Datos!X492&amp;""))&amp;";",X$1007))),OR(UPPER(TRIM(Datos!X492&amp;""))="SÍ",UPPER(TRIM(Datos!X492&amp;""))="SI",UPPER(TRIM(Datos!X492&amp;""))="NO"),IF(ISNUMBER(Datos!X492),AND(OR(X$1005="",Datos!X492&gt;=X$1005),OR(X$1006="",Datos!X492&lt;=X$1006)),FALSE),TRUE))))</f>
        <v>0.0</v>
      </c>
      <c r="Y492">
        <f>IF(Datos!Y492="",0,IF(AND(Y$1008&lt;&gt;"",Datos!Y492=Y$1008),0,IF(Y$1004=0,0,1-CHOOSE(Y$1004,IF(ISNUMBER(Datos!Y492),AND(OR(Y$1005="",Datos!Y492&gt;=Y$1005),OR(Y$1006="",Datos!Y492&lt;=Y$1006)),FALSE),IF(ISNUMBER(Datos!Y492),AND(Datos!Y492=INT(Datos!Y492),AND(OR(Y$1005="",Datos!Y492&gt;=Y$1005),OR(Y$1006="",Datos!Y492&lt;=Y$1006))),FALSE),OR(ISNUMBER(FIND(";"&amp;UPPER(TRIM(Datos!Y492&amp;""))&amp;"=",Y$1007)),ISNUMBER(FIND(";"&amp;UPPER(TRIM(Datos!Y492&amp;""))&amp;";",Y$1007))),OR(UPPER(TRIM(Datos!Y492&amp;""))="SÍ",UPPER(TRIM(Datos!Y492&amp;""))="SI",UPPER(TRIM(Datos!Y492&amp;""))="NO"),IF(ISNUMBER(Datos!Y492),AND(OR(Y$1005="",Datos!Y492&gt;=Y$1005),OR(Y$1006="",Datos!Y492&lt;=Y$1006)),FALSE),TRUE))))</f>
        <v>0.0</v>
      </c>
      <c r="Z492">
        <f>IF(Datos!Z492="",0,IF(AND(Z$1008&lt;&gt;"",Datos!Z492=Z$1008),0,IF(Z$1004=0,0,1-CHOOSE(Z$1004,IF(ISNUMBER(Datos!Z492),AND(OR(Z$1005="",Datos!Z492&gt;=Z$1005),OR(Z$1006="",Datos!Z492&lt;=Z$1006)),FALSE),IF(ISNUMBER(Datos!Z492),AND(Datos!Z492=INT(Datos!Z492),AND(OR(Z$1005="",Datos!Z492&gt;=Z$1005),OR(Z$1006="",Datos!Z492&lt;=Z$1006))),FALSE),OR(ISNUMBER(FIND(";"&amp;UPPER(TRIM(Datos!Z492&amp;""))&amp;"=",Z$1007)),ISNUMBER(FIND(";"&amp;UPPER(TRIM(Datos!Z492&amp;""))&amp;";",Z$1007))),OR(UPPER(TRIM(Datos!Z492&amp;""))="SÍ",UPPER(TRIM(Datos!Z492&amp;""))="SI",UPPER(TRIM(Datos!Z492&amp;""))="NO"),IF(ISNUMBER(Datos!Z492),AND(OR(Z$1005="",Datos!Z492&gt;=Z$1005),OR(Z$1006="",Datos!Z492&lt;=Z$1006)),FALSE),TRUE))))</f>
        <v>0.0</v>
      </c>
      <c r="AA492">
        <f>IF(Datos!AA492="",0,IF(AND(AA$1008&lt;&gt;"",Datos!AA492=AA$1008),0,IF(AA$1004=0,0,1-CHOOSE(AA$1004,IF(ISNUMBER(Datos!AA492),AND(OR(AA$1005="",Datos!AA492&gt;=AA$1005),OR(AA$1006="",Datos!AA492&lt;=AA$1006)),FALSE),IF(ISNUMBER(Datos!AA492),AND(Datos!AA492=INT(Datos!AA492),AND(OR(AA$1005="",Datos!AA492&gt;=AA$1005),OR(AA$1006="",Datos!AA492&lt;=AA$1006))),FALSE),OR(ISNUMBER(FIND(";"&amp;UPPER(TRIM(Datos!AA492&amp;""))&amp;"=",AA$1007)),ISNUMBER(FIND(";"&amp;UPPER(TRIM(Datos!AA492&amp;""))&amp;";",AA$1007))),OR(UPPER(TRIM(Datos!AA492&amp;""))="SÍ",UPPER(TRIM(Datos!AA492&amp;""))="SI",UPPER(TRIM(Datos!AA492&amp;""))="NO"),IF(ISNUMBER(Datos!AA492),AND(OR(AA$1005="",Datos!AA492&gt;=AA$1005),OR(AA$1006="",Datos!AA492&lt;=AA$1006)),FALSE),TRUE))))</f>
        <v>0.0</v>
      </c>
      <c r="AB492">
        <f>IF(Datos!AB492="",0,IF(AND(AB$1008&lt;&gt;"",Datos!AB492=AB$1008),0,IF(AB$1004=0,0,1-CHOOSE(AB$1004,IF(ISNUMBER(Datos!AB492),AND(OR(AB$1005="",Datos!AB492&gt;=AB$1005),OR(AB$1006="",Datos!AB492&lt;=AB$1006)),FALSE),IF(ISNUMBER(Datos!AB492),AND(Datos!AB492=INT(Datos!AB492),AND(OR(AB$1005="",Datos!AB492&gt;=AB$1005),OR(AB$1006="",Datos!AB492&lt;=AB$1006))),FALSE),OR(ISNUMBER(FIND(";"&amp;UPPER(TRIM(Datos!AB492&amp;""))&amp;"=",AB$1007)),ISNUMBER(FIND(";"&amp;UPPER(TRIM(Datos!AB492&amp;""))&amp;";",AB$1007))),OR(UPPER(TRIM(Datos!AB492&amp;""))="SÍ",UPPER(TRIM(Datos!AB492&amp;""))="SI",UPPER(TRIM(Datos!AB492&amp;""))="NO"),IF(ISNUMBER(Datos!AB492),AND(OR(AB$1005="",Datos!AB492&gt;=AB$1005),OR(AB$1006="",Datos!AB492&lt;=AB$1006)),FALSE),TRUE))))</f>
        <v>0.0</v>
      </c>
      <c r="AC492">
        <f>IF(Datos!AC492="",0,IF(AND(AC$1008&lt;&gt;"",Datos!AC492=AC$1008),0,IF(AC$1004=0,0,1-CHOOSE(AC$1004,IF(ISNUMBER(Datos!AC492),AND(OR(AC$1005="",Datos!AC492&gt;=AC$1005),OR(AC$1006="",Datos!AC492&lt;=AC$1006)),FALSE),IF(ISNUMBER(Datos!AC492),AND(Datos!AC492=INT(Datos!AC492),AND(OR(AC$1005="",Datos!AC492&gt;=AC$1005),OR(AC$1006="",Datos!AC492&lt;=AC$1006))),FALSE),OR(ISNUMBER(FIND(";"&amp;UPPER(TRIM(Datos!AC492&amp;""))&amp;"=",AC$1007)),ISNUMBER(FIND(";"&amp;UPPER(TRIM(Datos!AC492&amp;""))&amp;";",AC$1007))),OR(UPPER(TRIM(Datos!AC492&amp;""))="SÍ",UPPER(TRIM(Datos!AC492&amp;""))="SI",UPPER(TRIM(Datos!AC492&amp;""))="NO"),IF(ISNUMBER(Datos!AC492),AND(OR(AC$1005="",Datos!AC492&gt;=AC$1005),OR(AC$1006="",Datos!AC492&lt;=AC$1006)),FALSE),TRUE))))</f>
        <v>0.0</v>
      </c>
      <c r="AD492">
        <f>IF(Datos!AD492="",0,IF(AND(AD$1008&lt;&gt;"",Datos!AD492=AD$1008),0,IF(AD$1004=0,0,1-CHOOSE(AD$1004,IF(ISNUMBER(Datos!AD492),AND(OR(AD$1005="",Datos!AD492&gt;=AD$1005),OR(AD$1006="",Datos!AD492&lt;=AD$1006)),FALSE),IF(ISNUMBER(Datos!AD492),AND(Datos!AD492=INT(Datos!AD492),AND(OR(AD$1005="",Datos!AD492&gt;=AD$1005),OR(AD$1006="",Datos!AD492&lt;=AD$1006))),FALSE),OR(ISNUMBER(FIND(";"&amp;UPPER(TRIM(Datos!AD492&amp;""))&amp;"=",AD$1007)),ISNUMBER(FIND(";"&amp;UPPER(TRIM(Datos!AD492&amp;""))&amp;";",AD$1007))),OR(UPPER(TRIM(Datos!AD492&amp;""))="SÍ",UPPER(TRIM(Datos!AD492&amp;""))="SI",UPPER(TRIM(Datos!AD492&amp;""))="NO"),IF(ISNUMBER(Datos!AD492),AND(OR(AD$1005="",Datos!AD492&gt;=AD$1005),OR(AD$1006="",Datos!AD492&lt;=AD$1006)),FALSE),TRUE))))</f>
        <v>0.0</v>
      </c>
      <c r="AE492">
        <f>IF(Datos!AE492="",0,IF(AND(AE$1008&lt;&gt;"",Datos!AE492=AE$1008),0,IF(AE$1004=0,0,1-CHOOSE(AE$1004,IF(ISNUMBER(Datos!AE492),AND(OR(AE$1005="",Datos!AE492&gt;=AE$1005),OR(AE$1006="",Datos!AE492&lt;=AE$1006)),FALSE),IF(ISNUMBER(Datos!AE492),AND(Datos!AE492=INT(Datos!AE492),AND(OR(AE$1005="",Datos!AE492&gt;=AE$1005),OR(AE$1006="",Datos!AE492&lt;=AE$1006))),FALSE),OR(ISNUMBER(FIND(";"&amp;UPPER(TRIM(Datos!AE492&amp;""))&amp;"=",AE$1007)),ISNUMBER(FIND(";"&amp;UPPER(TRIM(Datos!AE492&amp;""))&amp;";",AE$1007))),OR(UPPER(TRIM(Datos!AE492&amp;""))="SÍ",UPPER(TRIM(Datos!AE492&amp;""))="SI",UPPER(TRIM(Datos!AE492&amp;""))="NO"),IF(ISNUMBER(Datos!AE492),AND(OR(AE$1005="",Datos!AE492&gt;=AE$1005),OR(AE$1006="",Datos!AE492&lt;=AE$1006)),FALSE),TRUE))))</f>
        <v>0.0</v>
      </c>
    </row>
    <row r="493" spans="2:31">
      <c r="B493">
        <f>IF(Datos!B493="",0,IF(AND(B$1008&lt;&gt;"",Datos!B493=B$1008),0,IF(B$1004=0,0,1-CHOOSE(B$1004,IF(ISNUMBER(Datos!B493),AND(OR(B$1005="",Datos!B493&gt;=B$1005),OR(B$1006="",Datos!B493&lt;=B$1006)),FALSE),IF(ISNUMBER(Datos!B493),AND(Datos!B493=INT(Datos!B493),AND(OR(B$1005="",Datos!B493&gt;=B$1005),OR(B$1006="",Datos!B493&lt;=B$1006))),FALSE),OR(ISNUMBER(FIND(";"&amp;UPPER(TRIM(Datos!B493&amp;""))&amp;"=",B$1007)),ISNUMBER(FIND(";"&amp;UPPER(TRIM(Datos!B493&amp;""))&amp;";",B$1007))),OR(UPPER(TRIM(Datos!B493&amp;""))="SÍ",UPPER(TRIM(Datos!B493&amp;""))="SI",UPPER(TRIM(Datos!B493&amp;""))="NO"),IF(ISNUMBER(Datos!B493),AND(OR(B$1005="",Datos!B493&gt;=B$1005),OR(B$1006="",Datos!B493&lt;=B$1006)),FALSE),TRUE))))</f>
        <v>0.0</v>
      </c>
      <c r="C493">
        <f>IF(Datos!C493="",0,IF(AND(C$1008&lt;&gt;"",Datos!C493=C$1008),0,IF(C$1004=0,0,1-CHOOSE(C$1004,IF(ISNUMBER(Datos!C493),AND(OR(C$1005="",Datos!C493&gt;=C$1005),OR(C$1006="",Datos!C493&lt;=C$1006)),FALSE),IF(ISNUMBER(Datos!C493),AND(Datos!C493=INT(Datos!C493),AND(OR(C$1005="",Datos!C493&gt;=C$1005),OR(C$1006="",Datos!C493&lt;=C$1006))),FALSE),OR(ISNUMBER(FIND(";"&amp;UPPER(TRIM(Datos!C493&amp;""))&amp;"=",C$1007)),ISNUMBER(FIND(";"&amp;UPPER(TRIM(Datos!C493&amp;""))&amp;";",C$1007))),OR(UPPER(TRIM(Datos!C493&amp;""))="SÍ",UPPER(TRIM(Datos!C493&amp;""))="SI",UPPER(TRIM(Datos!C493&amp;""))="NO"),IF(ISNUMBER(Datos!C493),AND(OR(C$1005="",Datos!C493&gt;=C$1005),OR(C$1006="",Datos!C493&lt;=C$1006)),FALSE),TRUE))))</f>
        <v>0.0</v>
      </c>
      <c r="D493">
        <f>IF(Datos!D493="",0,IF(AND(D$1008&lt;&gt;"",Datos!D493=D$1008),0,IF(D$1004=0,0,1-CHOOSE(D$1004,IF(ISNUMBER(Datos!D493),AND(OR(D$1005="",Datos!D493&gt;=D$1005),OR(D$1006="",Datos!D493&lt;=D$1006)),FALSE),IF(ISNUMBER(Datos!D493),AND(Datos!D493=INT(Datos!D493),AND(OR(D$1005="",Datos!D493&gt;=D$1005),OR(D$1006="",Datos!D493&lt;=D$1006))),FALSE),OR(ISNUMBER(FIND(";"&amp;UPPER(TRIM(Datos!D493&amp;""))&amp;"=",D$1007)),ISNUMBER(FIND(";"&amp;UPPER(TRIM(Datos!D493&amp;""))&amp;";",D$1007))),OR(UPPER(TRIM(Datos!D493&amp;""))="SÍ",UPPER(TRIM(Datos!D493&amp;""))="SI",UPPER(TRIM(Datos!D493&amp;""))="NO"),IF(ISNUMBER(Datos!D493),AND(OR(D$1005="",Datos!D493&gt;=D$1005),OR(D$1006="",Datos!D493&lt;=D$1006)),FALSE),TRUE))))</f>
        <v>0.0</v>
      </c>
      <c r="E493">
        <f>IF(Datos!E493="",0,IF(AND(E$1008&lt;&gt;"",Datos!E493=E$1008),0,IF(E$1004=0,0,1-CHOOSE(E$1004,IF(ISNUMBER(Datos!E493),AND(OR(E$1005="",Datos!E493&gt;=E$1005),OR(E$1006="",Datos!E493&lt;=E$1006)),FALSE),IF(ISNUMBER(Datos!E493),AND(Datos!E493=INT(Datos!E493),AND(OR(E$1005="",Datos!E493&gt;=E$1005),OR(E$1006="",Datos!E493&lt;=E$1006))),FALSE),OR(ISNUMBER(FIND(";"&amp;UPPER(TRIM(Datos!E493&amp;""))&amp;"=",E$1007)),ISNUMBER(FIND(";"&amp;UPPER(TRIM(Datos!E493&amp;""))&amp;";",E$1007))),OR(UPPER(TRIM(Datos!E493&amp;""))="SÍ",UPPER(TRIM(Datos!E493&amp;""))="SI",UPPER(TRIM(Datos!E493&amp;""))="NO"),IF(ISNUMBER(Datos!E493),AND(OR(E$1005="",Datos!E493&gt;=E$1005),OR(E$1006="",Datos!E493&lt;=E$1006)),FALSE),TRUE))))</f>
        <v>0.0</v>
      </c>
      <c r="F493">
        <f>IF(Datos!F493="",0,IF(AND(F$1008&lt;&gt;"",Datos!F493=F$1008),0,IF(F$1004=0,0,1-CHOOSE(F$1004,IF(ISNUMBER(Datos!F493),AND(OR(F$1005="",Datos!F493&gt;=F$1005),OR(F$1006="",Datos!F493&lt;=F$1006)),FALSE),IF(ISNUMBER(Datos!F493),AND(Datos!F493=INT(Datos!F493),AND(OR(F$1005="",Datos!F493&gt;=F$1005),OR(F$1006="",Datos!F493&lt;=F$1006))),FALSE),OR(ISNUMBER(FIND(";"&amp;UPPER(TRIM(Datos!F493&amp;""))&amp;"=",F$1007)),ISNUMBER(FIND(";"&amp;UPPER(TRIM(Datos!F493&amp;""))&amp;";",F$1007))),OR(UPPER(TRIM(Datos!F493&amp;""))="SÍ",UPPER(TRIM(Datos!F493&amp;""))="SI",UPPER(TRIM(Datos!F493&amp;""))="NO"),IF(ISNUMBER(Datos!F493),AND(OR(F$1005="",Datos!F493&gt;=F$1005),OR(F$1006="",Datos!F493&lt;=F$1006)),FALSE),TRUE))))</f>
        <v>0.0</v>
      </c>
      <c r="G493">
        <f>IF(Datos!G493="",0,IF(AND(G$1008&lt;&gt;"",Datos!G493=G$1008),0,IF(G$1004=0,0,1-CHOOSE(G$1004,IF(ISNUMBER(Datos!G493),AND(OR(G$1005="",Datos!G493&gt;=G$1005),OR(G$1006="",Datos!G493&lt;=G$1006)),FALSE),IF(ISNUMBER(Datos!G493),AND(Datos!G493=INT(Datos!G493),AND(OR(G$1005="",Datos!G493&gt;=G$1005),OR(G$1006="",Datos!G493&lt;=G$1006))),FALSE),OR(ISNUMBER(FIND(";"&amp;UPPER(TRIM(Datos!G493&amp;""))&amp;"=",G$1007)),ISNUMBER(FIND(";"&amp;UPPER(TRIM(Datos!G493&amp;""))&amp;";",G$1007))),OR(UPPER(TRIM(Datos!G493&amp;""))="SÍ",UPPER(TRIM(Datos!G493&amp;""))="SI",UPPER(TRIM(Datos!G493&amp;""))="NO"),IF(ISNUMBER(Datos!G493),AND(OR(G$1005="",Datos!G493&gt;=G$1005),OR(G$1006="",Datos!G493&lt;=G$1006)),FALSE),TRUE))))</f>
        <v>0.0</v>
      </c>
      <c r="H493">
        <f>IF(Datos!H493="",0,IF(AND(H$1008&lt;&gt;"",Datos!H493=H$1008),0,IF(H$1004=0,0,1-CHOOSE(H$1004,IF(ISNUMBER(Datos!H493),AND(OR(H$1005="",Datos!H493&gt;=H$1005),OR(H$1006="",Datos!H493&lt;=H$1006)),FALSE),IF(ISNUMBER(Datos!H493),AND(Datos!H493=INT(Datos!H493),AND(OR(H$1005="",Datos!H493&gt;=H$1005),OR(H$1006="",Datos!H493&lt;=H$1006))),FALSE),OR(ISNUMBER(FIND(";"&amp;UPPER(TRIM(Datos!H493&amp;""))&amp;"=",H$1007)),ISNUMBER(FIND(";"&amp;UPPER(TRIM(Datos!H493&amp;""))&amp;";",H$1007))),OR(UPPER(TRIM(Datos!H493&amp;""))="SÍ",UPPER(TRIM(Datos!H493&amp;""))="SI",UPPER(TRIM(Datos!H493&amp;""))="NO"),IF(ISNUMBER(Datos!H493),AND(OR(H$1005="",Datos!H493&gt;=H$1005),OR(H$1006="",Datos!H493&lt;=H$1006)),FALSE),TRUE))))</f>
        <v>0.0</v>
      </c>
      <c r="I493">
        <f>IF(Datos!I493="",0,IF(AND(I$1008&lt;&gt;"",Datos!I493=I$1008),0,IF(I$1004=0,0,1-CHOOSE(I$1004,IF(ISNUMBER(Datos!I493),AND(OR(I$1005="",Datos!I493&gt;=I$1005),OR(I$1006="",Datos!I493&lt;=I$1006)),FALSE),IF(ISNUMBER(Datos!I493),AND(Datos!I493=INT(Datos!I493),AND(OR(I$1005="",Datos!I493&gt;=I$1005),OR(I$1006="",Datos!I493&lt;=I$1006))),FALSE),OR(ISNUMBER(FIND(";"&amp;UPPER(TRIM(Datos!I493&amp;""))&amp;"=",I$1007)),ISNUMBER(FIND(";"&amp;UPPER(TRIM(Datos!I493&amp;""))&amp;";",I$1007))),OR(UPPER(TRIM(Datos!I493&amp;""))="SÍ",UPPER(TRIM(Datos!I493&amp;""))="SI",UPPER(TRIM(Datos!I493&amp;""))="NO"),IF(ISNUMBER(Datos!I493),AND(OR(I$1005="",Datos!I493&gt;=I$1005),OR(I$1006="",Datos!I493&lt;=I$1006)),FALSE),TRUE))))</f>
        <v>0.0</v>
      </c>
      <c r="J493">
        <f>IF(Datos!J493="",0,IF(AND(J$1008&lt;&gt;"",Datos!J493=J$1008),0,IF(J$1004=0,0,1-CHOOSE(J$1004,IF(ISNUMBER(Datos!J493),AND(OR(J$1005="",Datos!J493&gt;=J$1005),OR(J$1006="",Datos!J493&lt;=J$1006)),FALSE),IF(ISNUMBER(Datos!J493),AND(Datos!J493=INT(Datos!J493),AND(OR(J$1005="",Datos!J493&gt;=J$1005),OR(J$1006="",Datos!J493&lt;=J$1006))),FALSE),OR(ISNUMBER(FIND(";"&amp;UPPER(TRIM(Datos!J493&amp;""))&amp;"=",J$1007)),ISNUMBER(FIND(";"&amp;UPPER(TRIM(Datos!J493&amp;""))&amp;";",J$1007))),OR(UPPER(TRIM(Datos!J493&amp;""))="SÍ",UPPER(TRIM(Datos!J493&amp;""))="SI",UPPER(TRIM(Datos!J493&amp;""))="NO"),IF(ISNUMBER(Datos!J493),AND(OR(J$1005="",Datos!J493&gt;=J$1005),OR(J$1006="",Datos!J493&lt;=J$1006)),FALSE),TRUE))))</f>
        <v>0.0</v>
      </c>
      <c r="K493">
        <f>IF(Datos!K493="",0,IF(AND(K$1008&lt;&gt;"",Datos!K493=K$1008),0,IF(K$1004=0,0,1-CHOOSE(K$1004,IF(ISNUMBER(Datos!K493),AND(OR(K$1005="",Datos!K493&gt;=K$1005),OR(K$1006="",Datos!K493&lt;=K$1006)),FALSE),IF(ISNUMBER(Datos!K493),AND(Datos!K493=INT(Datos!K493),AND(OR(K$1005="",Datos!K493&gt;=K$1005),OR(K$1006="",Datos!K493&lt;=K$1006))),FALSE),OR(ISNUMBER(FIND(";"&amp;UPPER(TRIM(Datos!K493&amp;""))&amp;"=",K$1007)),ISNUMBER(FIND(";"&amp;UPPER(TRIM(Datos!K493&amp;""))&amp;";",K$1007))),OR(UPPER(TRIM(Datos!K493&amp;""))="SÍ",UPPER(TRIM(Datos!K493&amp;""))="SI",UPPER(TRIM(Datos!K493&amp;""))="NO"),IF(ISNUMBER(Datos!K493),AND(OR(K$1005="",Datos!K493&gt;=K$1005),OR(K$1006="",Datos!K493&lt;=K$1006)),FALSE),TRUE))))</f>
        <v>0.0</v>
      </c>
      <c r="L493">
        <f>IF(Datos!L493="",0,IF(AND(L$1008&lt;&gt;"",Datos!L493=L$1008),0,IF(L$1004=0,0,1-CHOOSE(L$1004,IF(ISNUMBER(Datos!L493),AND(OR(L$1005="",Datos!L493&gt;=L$1005),OR(L$1006="",Datos!L493&lt;=L$1006)),FALSE),IF(ISNUMBER(Datos!L493),AND(Datos!L493=INT(Datos!L493),AND(OR(L$1005="",Datos!L493&gt;=L$1005),OR(L$1006="",Datos!L493&lt;=L$1006))),FALSE),OR(ISNUMBER(FIND(";"&amp;UPPER(TRIM(Datos!L493&amp;""))&amp;"=",L$1007)),ISNUMBER(FIND(";"&amp;UPPER(TRIM(Datos!L493&amp;""))&amp;";",L$1007))),OR(UPPER(TRIM(Datos!L493&amp;""))="SÍ",UPPER(TRIM(Datos!L493&amp;""))="SI",UPPER(TRIM(Datos!L493&amp;""))="NO"),IF(ISNUMBER(Datos!L493),AND(OR(L$1005="",Datos!L493&gt;=L$1005),OR(L$1006="",Datos!L493&lt;=L$1006)),FALSE),TRUE))))</f>
        <v>0.0</v>
      </c>
      <c r="M493">
        <f>IF(Datos!M493="",0,IF(AND(M$1008&lt;&gt;"",Datos!M493=M$1008),0,IF(M$1004=0,0,1-CHOOSE(M$1004,IF(ISNUMBER(Datos!M493),AND(OR(M$1005="",Datos!M493&gt;=M$1005),OR(M$1006="",Datos!M493&lt;=M$1006)),FALSE),IF(ISNUMBER(Datos!M493),AND(Datos!M493=INT(Datos!M493),AND(OR(M$1005="",Datos!M493&gt;=M$1005),OR(M$1006="",Datos!M493&lt;=M$1006))),FALSE),OR(ISNUMBER(FIND(";"&amp;UPPER(TRIM(Datos!M493&amp;""))&amp;"=",M$1007)),ISNUMBER(FIND(";"&amp;UPPER(TRIM(Datos!M493&amp;""))&amp;";",M$1007))),OR(UPPER(TRIM(Datos!M493&amp;""))="SÍ",UPPER(TRIM(Datos!M493&amp;""))="SI",UPPER(TRIM(Datos!M493&amp;""))="NO"),IF(ISNUMBER(Datos!M493),AND(OR(M$1005="",Datos!M493&gt;=M$1005),OR(M$1006="",Datos!M493&lt;=M$1006)),FALSE),TRUE))))</f>
        <v>0.0</v>
      </c>
      <c r="N493">
        <f>IF(Datos!N493="",0,IF(AND(N$1008&lt;&gt;"",Datos!N493=N$1008),0,IF(N$1004=0,0,1-CHOOSE(N$1004,IF(ISNUMBER(Datos!N493),AND(OR(N$1005="",Datos!N493&gt;=N$1005),OR(N$1006="",Datos!N493&lt;=N$1006)),FALSE),IF(ISNUMBER(Datos!N493),AND(Datos!N493=INT(Datos!N493),AND(OR(N$1005="",Datos!N493&gt;=N$1005),OR(N$1006="",Datos!N493&lt;=N$1006))),FALSE),OR(ISNUMBER(FIND(";"&amp;UPPER(TRIM(Datos!N493&amp;""))&amp;"=",N$1007)),ISNUMBER(FIND(";"&amp;UPPER(TRIM(Datos!N493&amp;""))&amp;";",N$1007))),OR(UPPER(TRIM(Datos!N493&amp;""))="SÍ",UPPER(TRIM(Datos!N493&amp;""))="SI",UPPER(TRIM(Datos!N493&amp;""))="NO"),IF(ISNUMBER(Datos!N493),AND(OR(N$1005="",Datos!N493&gt;=N$1005),OR(N$1006="",Datos!N493&lt;=N$1006)),FALSE),TRUE))))</f>
        <v>0.0</v>
      </c>
      <c r="O493">
        <f>IF(Datos!O493="",0,IF(AND(O$1008&lt;&gt;"",Datos!O493=O$1008),0,IF(O$1004=0,0,1-CHOOSE(O$1004,IF(ISNUMBER(Datos!O493),AND(OR(O$1005="",Datos!O493&gt;=O$1005),OR(O$1006="",Datos!O493&lt;=O$1006)),FALSE),IF(ISNUMBER(Datos!O493),AND(Datos!O493=INT(Datos!O493),AND(OR(O$1005="",Datos!O493&gt;=O$1005),OR(O$1006="",Datos!O493&lt;=O$1006))),FALSE),OR(ISNUMBER(FIND(";"&amp;UPPER(TRIM(Datos!O493&amp;""))&amp;"=",O$1007)),ISNUMBER(FIND(";"&amp;UPPER(TRIM(Datos!O493&amp;""))&amp;";",O$1007))),OR(UPPER(TRIM(Datos!O493&amp;""))="SÍ",UPPER(TRIM(Datos!O493&amp;""))="SI",UPPER(TRIM(Datos!O493&amp;""))="NO"),IF(ISNUMBER(Datos!O493),AND(OR(O$1005="",Datos!O493&gt;=O$1005),OR(O$1006="",Datos!O493&lt;=O$1006)),FALSE),TRUE))))</f>
        <v>0.0</v>
      </c>
      <c r="P493">
        <f>IF(Datos!P493="",0,IF(AND(P$1008&lt;&gt;"",Datos!P493=P$1008),0,IF(P$1004=0,0,1-CHOOSE(P$1004,IF(ISNUMBER(Datos!P493),AND(OR(P$1005="",Datos!P493&gt;=P$1005),OR(P$1006="",Datos!P493&lt;=P$1006)),FALSE),IF(ISNUMBER(Datos!P493),AND(Datos!P493=INT(Datos!P493),AND(OR(P$1005="",Datos!P493&gt;=P$1005),OR(P$1006="",Datos!P493&lt;=P$1006))),FALSE),OR(ISNUMBER(FIND(";"&amp;UPPER(TRIM(Datos!P493&amp;""))&amp;"=",P$1007)),ISNUMBER(FIND(";"&amp;UPPER(TRIM(Datos!P493&amp;""))&amp;";",P$1007))),OR(UPPER(TRIM(Datos!P493&amp;""))="SÍ",UPPER(TRIM(Datos!P493&amp;""))="SI",UPPER(TRIM(Datos!P493&amp;""))="NO"),IF(ISNUMBER(Datos!P493),AND(OR(P$1005="",Datos!P493&gt;=P$1005),OR(P$1006="",Datos!P493&lt;=P$1006)),FALSE),TRUE))))</f>
        <v>0.0</v>
      </c>
      <c r="Q493">
        <f>IF(Datos!Q493="",0,IF(AND(Q$1008&lt;&gt;"",Datos!Q493=Q$1008),0,IF(Q$1004=0,0,1-CHOOSE(Q$1004,IF(ISNUMBER(Datos!Q493),AND(OR(Q$1005="",Datos!Q493&gt;=Q$1005),OR(Q$1006="",Datos!Q493&lt;=Q$1006)),FALSE),IF(ISNUMBER(Datos!Q493),AND(Datos!Q493=INT(Datos!Q493),AND(OR(Q$1005="",Datos!Q493&gt;=Q$1005),OR(Q$1006="",Datos!Q493&lt;=Q$1006))),FALSE),OR(ISNUMBER(FIND(";"&amp;UPPER(TRIM(Datos!Q493&amp;""))&amp;"=",Q$1007)),ISNUMBER(FIND(";"&amp;UPPER(TRIM(Datos!Q493&amp;""))&amp;";",Q$1007))),OR(UPPER(TRIM(Datos!Q493&amp;""))="SÍ",UPPER(TRIM(Datos!Q493&amp;""))="SI",UPPER(TRIM(Datos!Q493&amp;""))="NO"),IF(ISNUMBER(Datos!Q493),AND(OR(Q$1005="",Datos!Q493&gt;=Q$1005),OR(Q$1006="",Datos!Q493&lt;=Q$1006)),FALSE),TRUE))))</f>
        <v>0.0</v>
      </c>
      <c r="R493">
        <f>IF(Datos!R493="",0,IF(AND(R$1008&lt;&gt;"",Datos!R493=R$1008),0,IF(R$1004=0,0,1-CHOOSE(R$1004,IF(ISNUMBER(Datos!R493),AND(OR(R$1005="",Datos!R493&gt;=R$1005),OR(R$1006="",Datos!R493&lt;=R$1006)),FALSE),IF(ISNUMBER(Datos!R493),AND(Datos!R493=INT(Datos!R493),AND(OR(R$1005="",Datos!R493&gt;=R$1005),OR(R$1006="",Datos!R493&lt;=R$1006))),FALSE),OR(ISNUMBER(FIND(";"&amp;UPPER(TRIM(Datos!R493&amp;""))&amp;"=",R$1007)),ISNUMBER(FIND(";"&amp;UPPER(TRIM(Datos!R493&amp;""))&amp;";",R$1007))),OR(UPPER(TRIM(Datos!R493&amp;""))="SÍ",UPPER(TRIM(Datos!R493&amp;""))="SI",UPPER(TRIM(Datos!R493&amp;""))="NO"),IF(ISNUMBER(Datos!R493),AND(OR(R$1005="",Datos!R493&gt;=R$1005),OR(R$1006="",Datos!R493&lt;=R$1006)),FALSE),TRUE))))</f>
        <v>0.0</v>
      </c>
      <c r="S493">
        <f>IF(Datos!S493="",0,IF(AND(S$1008&lt;&gt;"",Datos!S493=S$1008),0,IF(S$1004=0,0,1-CHOOSE(S$1004,IF(ISNUMBER(Datos!S493),AND(OR(S$1005="",Datos!S493&gt;=S$1005),OR(S$1006="",Datos!S493&lt;=S$1006)),FALSE),IF(ISNUMBER(Datos!S493),AND(Datos!S493=INT(Datos!S493),AND(OR(S$1005="",Datos!S493&gt;=S$1005),OR(S$1006="",Datos!S493&lt;=S$1006))),FALSE),OR(ISNUMBER(FIND(";"&amp;UPPER(TRIM(Datos!S493&amp;""))&amp;"=",S$1007)),ISNUMBER(FIND(";"&amp;UPPER(TRIM(Datos!S493&amp;""))&amp;";",S$1007))),OR(UPPER(TRIM(Datos!S493&amp;""))="SÍ",UPPER(TRIM(Datos!S493&amp;""))="SI",UPPER(TRIM(Datos!S493&amp;""))="NO"),IF(ISNUMBER(Datos!S493),AND(OR(S$1005="",Datos!S493&gt;=S$1005),OR(S$1006="",Datos!S493&lt;=S$1006)),FALSE),TRUE))))</f>
        <v>0.0</v>
      </c>
      <c r="T493">
        <f>IF(Datos!T493="",0,IF(AND(T$1008&lt;&gt;"",Datos!T493=T$1008),0,IF(T$1004=0,0,1-CHOOSE(T$1004,IF(ISNUMBER(Datos!T493),AND(OR(T$1005="",Datos!T493&gt;=T$1005),OR(T$1006="",Datos!T493&lt;=T$1006)),FALSE),IF(ISNUMBER(Datos!T493),AND(Datos!T493=INT(Datos!T493),AND(OR(T$1005="",Datos!T493&gt;=T$1005),OR(T$1006="",Datos!T493&lt;=T$1006))),FALSE),OR(ISNUMBER(FIND(";"&amp;UPPER(TRIM(Datos!T493&amp;""))&amp;"=",T$1007)),ISNUMBER(FIND(";"&amp;UPPER(TRIM(Datos!T493&amp;""))&amp;";",T$1007))),OR(UPPER(TRIM(Datos!T493&amp;""))="SÍ",UPPER(TRIM(Datos!T493&amp;""))="SI",UPPER(TRIM(Datos!T493&amp;""))="NO"),IF(ISNUMBER(Datos!T493),AND(OR(T$1005="",Datos!T493&gt;=T$1005),OR(T$1006="",Datos!T493&lt;=T$1006)),FALSE),TRUE))))</f>
        <v>0.0</v>
      </c>
      <c r="U493">
        <f>IF(Datos!U493="",0,IF(AND(U$1008&lt;&gt;"",Datos!U493=U$1008),0,IF(U$1004=0,0,1-CHOOSE(U$1004,IF(ISNUMBER(Datos!U493),AND(OR(U$1005="",Datos!U493&gt;=U$1005),OR(U$1006="",Datos!U493&lt;=U$1006)),FALSE),IF(ISNUMBER(Datos!U493),AND(Datos!U493=INT(Datos!U493),AND(OR(U$1005="",Datos!U493&gt;=U$1005),OR(U$1006="",Datos!U493&lt;=U$1006))),FALSE),OR(ISNUMBER(FIND(";"&amp;UPPER(TRIM(Datos!U493&amp;""))&amp;"=",U$1007)),ISNUMBER(FIND(";"&amp;UPPER(TRIM(Datos!U493&amp;""))&amp;";",U$1007))),OR(UPPER(TRIM(Datos!U493&amp;""))="SÍ",UPPER(TRIM(Datos!U493&amp;""))="SI",UPPER(TRIM(Datos!U493&amp;""))="NO"),IF(ISNUMBER(Datos!U493),AND(OR(U$1005="",Datos!U493&gt;=U$1005),OR(U$1006="",Datos!U493&lt;=U$1006)),FALSE),TRUE))))</f>
        <v>0.0</v>
      </c>
      <c r="V493">
        <f>IF(Datos!V493="",0,IF(AND(V$1008&lt;&gt;"",Datos!V493=V$1008),0,IF(V$1004=0,0,1-CHOOSE(V$1004,IF(ISNUMBER(Datos!V493),AND(OR(V$1005="",Datos!V493&gt;=V$1005),OR(V$1006="",Datos!V493&lt;=V$1006)),FALSE),IF(ISNUMBER(Datos!V493),AND(Datos!V493=INT(Datos!V493),AND(OR(V$1005="",Datos!V493&gt;=V$1005),OR(V$1006="",Datos!V493&lt;=V$1006))),FALSE),OR(ISNUMBER(FIND(";"&amp;UPPER(TRIM(Datos!V493&amp;""))&amp;"=",V$1007)),ISNUMBER(FIND(";"&amp;UPPER(TRIM(Datos!V493&amp;""))&amp;";",V$1007))),OR(UPPER(TRIM(Datos!V493&amp;""))="SÍ",UPPER(TRIM(Datos!V493&amp;""))="SI",UPPER(TRIM(Datos!V493&amp;""))="NO"),IF(ISNUMBER(Datos!V493),AND(OR(V$1005="",Datos!V493&gt;=V$1005),OR(V$1006="",Datos!V493&lt;=V$1006)),FALSE),TRUE))))</f>
        <v>0.0</v>
      </c>
      <c r="W493">
        <f>IF(Datos!W493="",0,IF(AND(W$1008&lt;&gt;"",Datos!W493=W$1008),0,IF(W$1004=0,0,1-CHOOSE(W$1004,IF(ISNUMBER(Datos!W493),AND(OR(W$1005="",Datos!W493&gt;=W$1005),OR(W$1006="",Datos!W493&lt;=W$1006)),FALSE),IF(ISNUMBER(Datos!W493),AND(Datos!W493=INT(Datos!W493),AND(OR(W$1005="",Datos!W493&gt;=W$1005),OR(W$1006="",Datos!W493&lt;=W$1006))),FALSE),OR(ISNUMBER(FIND(";"&amp;UPPER(TRIM(Datos!W493&amp;""))&amp;"=",W$1007)),ISNUMBER(FIND(";"&amp;UPPER(TRIM(Datos!W493&amp;""))&amp;";",W$1007))),OR(UPPER(TRIM(Datos!W493&amp;""))="SÍ",UPPER(TRIM(Datos!W493&amp;""))="SI",UPPER(TRIM(Datos!W493&amp;""))="NO"),IF(ISNUMBER(Datos!W493),AND(OR(W$1005="",Datos!W493&gt;=W$1005),OR(W$1006="",Datos!W493&lt;=W$1006)),FALSE),TRUE))))</f>
        <v>0.0</v>
      </c>
      <c r="X493">
        <f>IF(Datos!X493="",0,IF(AND(X$1008&lt;&gt;"",Datos!X493=X$1008),0,IF(X$1004=0,0,1-CHOOSE(X$1004,IF(ISNUMBER(Datos!X493),AND(OR(X$1005="",Datos!X493&gt;=X$1005),OR(X$1006="",Datos!X493&lt;=X$1006)),FALSE),IF(ISNUMBER(Datos!X493),AND(Datos!X493=INT(Datos!X493),AND(OR(X$1005="",Datos!X493&gt;=X$1005),OR(X$1006="",Datos!X493&lt;=X$1006))),FALSE),OR(ISNUMBER(FIND(";"&amp;UPPER(TRIM(Datos!X493&amp;""))&amp;"=",X$1007)),ISNUMBER(FIND(";"&amp;UPPER(TRIM(Datos!X493&amp;""))&amp;";",X$1007))),OR(UPPER(TRIM(Datos!X493&amp;""))="SÍ",UPPER(TRIM(Datos!X493&amp;""))="SI",UPPER(TRIM(Datos!X493&amp;""))="NO"),IF(ISNUMBER(Datos!X493),AND(OR(X$1005="",Datos!X493&gt;=X$1005),OR(X$1006="",Datos!X493&lt;=X$1006)),FALSE),TRUE))))</f>
        <v>0.0</v>
      </c>
      <c r="Y493">
        <f>IF(Datos!Y493="",0,IF(AND(Y$1008&lt;&gt;"",Datos!Y493=Y$1008),0,IF(Y$1004=0,0,1-CHOOSE(Y$1004,IF(ISNUMBER(Datos!Y493),AND(OR(Y$1005="",Datos!Y493&gt;=Y$1005),OR(Y$1006="",Datos!Y493&lt;=Y$1006)),FALSE),IF(ISNUMBER(Datos!Y493),AND(Datos!Y493=INT(Datos!Y493),AND(OR(Y$1005="",Datos!Y493&gt;=Y$1005),OR(Y$1006="",Datos!Y493&lt;=Y$1006))),FALSE),OR(ISNUMBER(FIND(";"&amp;UPPER(TRIM(Datos!Y493&amp;""))&amp;"=",Y$1007)),ISNUMBER(FIND(";"&amp;UPPER(TRIM(Datos!Y493&amp;""))&amp;";",Y$1007))),OR(UPPER(TRIM(Datos!Y493&amp;""))="SÍ",UPPER(TRIM(Datos!Y493&amp;""))="SI",UPPER(TRIM(Datos!Y493&amp;""))="NO"),IF(ISNUMBER(Datos!Y493),AND(OR(Y$1005="",Datos!Y493&gt;=Y$1005),OR(Y$1006="",Datos!Y493&lt;=Y$1006)),FALSE),TRUE))))</f>
        <v>0.0</v>
      </c>
      <c r="Z493">
        <f>IF(Datos!Z493="",0,IF(AND(Z$1008&lt;&gt;"",Datos!Z493=Z$1008),0,IF(Z$1004=0,0,1-CHOOSE(Z$1004,IF(ISNUMBER(Datos!Z493),AND(OR(Z$1005="",Datos!Z493&gt;=Z$1005),OR(Z$1006="",Datos!Z493&lt;=Z$1006)),FALSE),IF(ISNUMBER(Datos!Z493),AND(Datos!Z493=INT(Datos!Z493),AND(OR(Z$1005="",Datos!Z493&gt;=Z$1005),OR(Z$1006="",Datos!Z493&lt;=Z$1006))),FALSE),OR(ISNUMBER(FIND(";"&amp;UPPER(TRIM(Datos!Z493&amp;""))&amp;"=",Z$1007)),ISNUMBER(FIND(";"&amp;UPPER(TRIM(Datos!Z493&amp;""))&amp;";",Z$1007))),OR(UPPER(TRIM(Datos!Z493&amp;""))="SÍ",UPPER(TRIM(Datos!Z493&amp;""))="SI",UPPER(TRIM(Datos!Z493&amp;""))="NO"),IF(ISNUMBER(Datos!Z493),AND(OR(Z$1005="",Datos!Z493&gt;=Z$1005),OR(Z$1006="",Datos!Z493&lt;=Z$1006)),FALSE),TRUE))))</f>
        <v>0.0</v>
      </c>
      <c r="AA493">
        <f>IF(Datos!AA493="",0,IF(AND(AA$1008&lt;&gt;"",Datos!AA493=AA$1008),0,IF(AA$1004=0,0,1-CHOOSE(AA$1004,IF(ISNUMBER(Datos!AA493),AND(OR(AA$1005="",Datos!AA493&gt;=AA$1005),OR(AA$1006="",Datos!AA493&lt;=AA$1006)),FALSE),IF(ISNUMBER(Datos!AA493),AND(Datos!AA493=INT(Datos!AA493),AND(OR(AA$1005="",Datos!AA493&gt;=AA$1005),OR(AA$1006="",Datos!AA493&lt;=AA$1006))),FALSE),OR(ISNUMBER(FIND(";"&amp;UPPER(TRIM(Datos!AA493&amp;""))&amp;"=",AA$1007)),ISNUMBER(FIND(";"&amp;UPPER(TRIM(Datos!AA493&amp;""))&amp;";",AA$1007))),OR(UPPER(TRIM(Datos!AA493&amp;""))="SÍ",UPPER(TRIM(Datos!AA493&amp;""))="SI",UPPER(TRIM(Datos!AA493&amp;""))="NO"),IF(ISNUMBER(Datos!AA493),AND(OR(AA$1005="",Datos!AA493&gt;=AA$1005),OR(AA$1006="",Datos!AA493&lt;=AA$1006)),FALSE),TRUE))))</f>
        <v>0.0</v>
      </c>
      <c r="AB493">
        <f>IF(Datos!AB493="",0,IF(AND(AB$1008&lt;&gt;"",Datos!AB493=AB$1008),0,IF(AB$1004=0,0,1-CHOOSE(AB$1004,IF(ISNUMBER(Datos!AB493),AND(OR(AB$1005="",Datos!AB493&gt;=AB$1005),OR(AB$1006="",Datos!AB493&lt;=AB$1006)),FALSE),IF(ISNUMBER(Datos!AB493),AND(Datos!AB493=INT(Datos!AB493),AND(OR(AB$1005="",Datos!AB493&gt;=AB$1005),OR(AB$1006="",Datos!AB493&lt;=AB$1006))),FALSE),OR(ISNUMBER(FIND(";"&amp;UPPER(TRIM(Datos!AB493&amp;""))&amp;"=",AB$1007)),ISNUMBER(FIND(";"&amp;UPPER(TRIM(Datos!AB493&amp;""))&amp;";",AB$1007))),OR(UPPER(TRIM(Datos!AB493&amp;""))="SÍ",UPPER(TRIM(Datos!AB493&amp;""))="SI",UPPER(TRIM(Datos!AB493&amp;""))="NO"),IF(ISNUMBER(Datos!AB493),AND(OR(AB$1005="",Datos!AB493&gt;=AB$1005),OR(AB$1006="",Datos!AB493&lt;=AB$1006)),FALSE),TRUE))))</f>
        <v>0.0</v>
      </c>
      <c r="AC493">
        <f>IF(Datos!AC493="",0,IF(AND(AC$1008&lt;&gt;"",Datos!AC493=AC$1008),0,IF(AC$1004=0,0,1-CHOOSE(AC$1004,IF(ISNUMBER(Datos!AC493),AND(OR(AC$1005="",Datos!AC493&gt;=AC$1005),OR(AC$1006="",Datos!AC493&lt;=AC$1006)),FALSE),IF(ISNUMBER(Datos!AC493),AND(Datos!AC493=INT(Datos!AC493),AND(OR(AC$1005="",Datos!AC493&gt;=AC$1005),OR(AC$1006="",Datos!AC493&lt;=AC$1006))),FALSE),OR(ISNUMBER(FIND(";"&amp;UPPER(TRIM(Datos!AC493&amp;""))&amp;"=",AC$1007)),ISNUMBER(FIND(";"&amp;UPPER(TRIM(Datos!AC493&amp;""))&amp;";",AC$1007))),OR(UPPER(TRIM(Datos!AC493&amp;""))="SÍ",UPPER(TRIM(Datos!AC493&amp;""))="SI",UPPER(TRIM(Datos!AC493&amp;""))="NO"),IF(ISNUMBER(Datos!AC493),AND(OR(AC$1005="",Datos!AC493&gt;=AC$1005),OR(AC$1006="",Datos!AC493&lt;=AC$1006)),FALSE),TRUE))))</f>
        <v>0.0</v>
      </c>
      <c r="AD493">
        <f>IF(Datos!AD493="",0,IF(AND(AD$1008&lt;&gt;"",Datos!AD493=AD$1008),0,IF(AD$1004=0,0,1-CHOOSE(AD$1004,IF(ISNUMBER(Datos!AD493),AND(OR(AD$1005="",Datos!AD493&gt;=AD$1005),OR(AD$1006="",Datos!AD493&lt;=AD$1006)),FALSE),IF(ISNUMBER(Datos!AD493),AND(Datos!AD493=INT(Datos!AD493),AND(OR(AD$1005="",Datos!AD493&gt;=AD$1005),OR(AD$1006="",Datos!AD493&lt;=AD$1006))),FALSE),OR(ISNUMBER(FIND(";"&amp;UPPER(TRIM(Datos!AD493&amp;""))&amp;"=",AD$1007)),ISNUMBER(FIND(";"&amp;UPPER(TRIM(Datos!AD493&amp;""))&amp;";",AD$1007))),OR(UPPER(TRIM(Datos!AD493&amp;""))="SÍ",UPPER(TRIM(Datos!AD493&amp;""))="SI",UPPER(TRIM(Datos!AD493&amp;""))="NO"),IF(ISNUMBER(Datos!AD493),AND(OR(AD$1005="",Datos!AD493&gt;=AD$1005),OR(AD$1006="",Datos!AD493&lt;=AD$1006)),FALSE),TRUE))))</f>
        <v>0.0</v>
      </c>
      <c r="AE493">
        <f>IF(Datos!AE493="",0,IF(AND(AE$1008&lt;&gt;"",Datos!AE493=AE$1008),0,IF(AE$1004=0,0,1-CHOOSE(AE$1004,IF(ISNUMBER(Datos!AE493),AND(OR(AE$1005="",Datos!AE493&gt;=AE$1005),OR(AE$1006="",Datos!AE493&lt;=AE$1006)),FALSE),IF(ISNUMBER(Datos!AE493),AND(Datos!AE493=INT(Datos!AE493),AND(OR(AE$1005="",Datos!AE493&gt;=AE$1005),OR(AE$1006="",Datos!AE493&lt;=AE$1006))),FALSE),OR(ISNUMBER(FIND(";"&amp;UPPER(TRIM(Datos!AE493&amp;""))&amp;"=",AE$1007)),ISNUMBER(FIND(";"&amp;UPPER(TRIM(Datos!AE493&amp;""))&amp;";",AE$1007))),OR(UPPER(TRIM(Datos!AE493&amp;""))="SÍ",UPPER(TRIM(Datos!AE493&amp;""))="SI",UPPER(TRIM(Datos!AE493&amp;""))="NO"),IF(ISNUMBER(Datos!AE493),AND(OR(AE$1005="",Datos!AE493&gt;=AE$1005),OR(AE$1006="",Datos!AE493&lt;=AE$1006)),FALSE),TRUE))))</f>
        <v>0.0</v>
      </c>
    </row>
    <row r="494" spans="2:31">
      <c r="B494">
        <f>IF(Datos!B494="",0,IF(AND(B$1008&lt;&gt;"",Datos!B494=B$1008),0,IF(B$1004=0,0,1-CHOOSE(B$1004,IF(ISNUMBER(Datos!B494),AND(OR(B$1005="",Datos!B494&gt;=B$1005),OR(B$1006="",Datos!B494&lt;=B$1006)),FALSE),IF(ISNUMBER(Datos!B494),AND(Datos!B494=INT(Datos!B494),AND(OR(B$1005="",Datos!B494&gt;=B$1005),OR(B$1006="",Datos!B494&lt;=B$1006))),FALSE),OR(ISNUMBER(FIND(";"&amp;UPPER(TRIM(Datos!B494&amp;""))&amp;"=",B$1007)),ISNUMBER(FIND(";"&amp;UPPER(TRIM(Datos!B494&amp;""))&amp;";",B$1007))),OR(UPPER(TRIM(Datos!B494&amp;""))="SÍ",UPPER(TRIM(Datos!B494&amp;""))="SI",UPPER(TRIM(Datos!B494&amp;""))="NO"),IF(ISNUMBER(Datos!B494),AND(OR(B$1005="",Datos!B494&gt;=B$1005),OR(B$1006="",Datos!B494&lt;=B$1006)),FALSE),TRUE))))</f>
        <v>0.0</v>
      </c>
      <c r="C494">
        <f>IF(Datos!C494="",0,IF(AND(C$1008&lt;&gt;"",Datos!C494=C$1008),0,IF(C$1004=0,0,1-CHOOSE(C$1004,IF(ISNUMBER(Datos!C494),AND(OR(C$1005="",Datos!C494&gt;=C$1005),OR(C$1006="",Datos!C494&lt;=C$1006)),FALSE),IF(ISNUMBER(Datos!C494),AND(Datos!C494=INT(Datos!C494),AND(OR(C$1005="",Datos!C494&gt;=C$1005),OR(C$1006="",Datos!C494&lt;=C$1006))),FALSE),OR(ISNUMBER(FIND(";"&amp;UPPER(TRIM(Datos!C494&amp;""))&amp;"=",C$1007)),ISNUMBER(FIND(";"&amp;UPPER(TRIM(Datos!C494&amp;""))&amp;";",C$1007))),OR(UPPER(TRIM(Datos!C494&amp;""))="SÍ",UPPER(TRIM(Datos!C494&amp;""))="SI",UPPER(TRIM(Datos!C494&amp;""))="NO"),IF(ISNUMBER(Datos!C494),AND(OR(C$1005="",Datos!C494&gt;=C$1005),OR(C$1006="",Datos!C494&lt;=C$1006)),FALSE),TRUE))))</f>
        <v>0.0</v>
      </c>
      <c r="D494">
        <f>IF(Datos!D494="",0,IF(AND(D$1008&lt;&gt;"",Datos!D494=D$1008),0,IF(D$1004=0,0,1-CHOOSE(D$1004,IF(ISNUMBER(Datos!D494),AND(OR(D$1005="",Datos!D494&gt;=D$1005),OR(D$1006="",Datos!D494&lt;=D$1006)),FALSE),IF(ISNUMBER(Datos!D494),AND(Datos!D494=INT(Datos!D494),AND(OR(D$1005="",Datos!D494&gt;=D$1005),OR(D$1006="",Datos!D494&lt;=D$1006))),FALSE),OR(ISNUMBER(FIND(";"&amp;UPPER(TRIM(Datos!D494&amp;""))&amp;"=",D$1007)),ISNUMBER(FIND(";"&amp;UPPER(TRIM(Datos!D494&amp;""))&amp;";",D$1007))),OR(UPPER(TRIM(Datos!D494&amp;""))="SÍ",UPPER(TRIM(Datos!D494&amp;""))="SI",UPPER(TRIM(Datos!D494&amp;""))="NO"),IF(ISNUMBER(Datos!D494),AND(OR(D$1005="",Datos!D494&gt;=D$1005),OR(D$1006="",Datos!D494&lt;=D$1006)),FALSE),TRUE))))</f>
        <v>0.0</v>
      </c>
      <c r="E494">
        <f>IF(Datos!E494="",0,IF(AND(E$1008&lt;&gt;"",Datos!E494=E$1008),0,IF(E$1004=0,0,1-CHOOSE(E$1004,IF(ISNUMBER(Datos!E494),AND(OR(E$1005="",Datos!E494&gt;=E$1005),OR(E$1006="",Datos!E494&lt;=E$1006)),FALSE),IF(ISNUMBER(Datos!E494),AND(Datos!E494=INT(Datos!E494),AND(OR(E$1005="",Datos!E494&gt;=E$1005),OR(E$1006="",Datos!E494&lt;=E$1006))),FALSE),OR(ISNUMBER(FIND(";"&amp;UPPER(TRIM(Datos!E494&amp;""))&amp;"=",E$1007)),ISNUMBER(FIND(";"&amp;UPPER(TRIM(Datos!E494&amp;""))&amp;";",E$1007))),OR(UPPER(TRIM(Datos!E494&amp;""))="SÍ",UPPER(TRIM(Datos!E494&amp;""))="SI",UPPER(TRIM(Datos!E494&amp;""))="NO"),IF(ISNUMBER(Datos!E494),AND(OR(E$1005="",Datos!E494&gt;=E$1005),OR(E$1006="",Datos!E494&lt;=E$1006)),FALSE),TRUE))))</f>
        <v>0.0</v>
      </c>
      <c r="F494">
        <f>IF(Datos!F494="",0,IF(AND(F$1008&lt;&gt;"",Datos!F494=F$1008),0,IF(F$1004=0,0,1-CHOOSE(F$1004,IF(ISNUMBER(Datos!F494),AND(OR(F$1005="",Datos!F494&gt;=F$1005),OR(F$1006="",Datos!F494&lt;=F$1006)),FALSE),IF(ISNUMBER(Datos!F494),AND(Datos!F494=INT(Datos!F494),AND(OR(F$1005="",Datos!F494&gt;=F$1005),OR(F$1006="",Datos!F494&lt;=F$1006))),FALSE),OR(ISNUMBER(FIND(";"&amp;UPPER(TRIM(Datos!F494&amp;""))&amp;"=",F$1007)),ISNUMBER(FIND(";"&amp;UPPER(TRIM(Datos!F494&amp;""))&amp;";",F$1007))),OR(UPPER(TRIM(Datos!F494&amp;""))="SÍ",UPPER(TRIM(Datos!F494&amp;""))="SI",UPPER(TRIM(Datos!F494&amp;""))="NO"),IF(ISNUMBER(Datos!F494),AND(OR(F$1005="",Datos!F494&gt;=F$1005),OR(F$1006="",Datos!F494&lt;=F$1006)),FALSE),TRUE))))</f>
        <v>0.0</v>
      </c>
      <c r="G494">
        <f>IF(Datos!G494="",0,IF(AND(G$1008&lt;&gt;"",Datos!G494=G$1008),0,IF(G$1004=0,0,1-CHOOSE(G$1004,IF(ISNUMBER(Datos!G494),AND(OR(G$1005="",Datos!G494&gt;=G$1005),OR(G$1006="",Datos!G494&lt;=G$1006)),FALSE),IF(ISNUMBER(Datos!G494),AND(Datos!G494=INT(Datos!G494),AND(OR(G$1005="",Datos!G494&gt;=G$1005),OR(G$1006="",Datos!G494&lt;=G$1006))),FALSE),OR(ISNUMBER(FIND(";"&amp;UPPER(TRIM(Datos!G494&amp;""))&amp;"=",G$1007)),ISNUMBER(FIND(";"&amp;UPPER(TRIM(Datos!G494&amp;""))&amp;";",G$1007))),OR(UPPER(TRIM(Datos!G494&amp;""))="SÍ",UPPER(TRIM(Datos!G494&amp;""))="SI",UPPER(TRIM(Datos!G494&amp;""))="NO"),IF(ISNUMBER(Datos!G494),AND(OR(G$1005="",Datos!G494&gt;=G$1005),OR(G$1006="",Datos!G494&lt;=G$1006)),FALSE),TRUE))))</f>
        <v>0.0</v>
      </c>
      <c r="H494">
        <f>IF(Datos!H494="",0,IF(AND(H$1008&lt;&gt;"",Datos!H494=H$1008),0,IF(H$1004=0,0,1-CHOOSE(H$1004,IF(ISNUMBER(Datos!H494),AND(OR(H$1005="",Datos!H494&gt;=H$1005),OR(H$1006="",Datos!H494&lt;=H$1006)),FALSE),IF(ISNUMBER(Datos!H494),AND(Datos!H494=INT(Datos!H494),AND(OR(H$1005="",Datos!H494&gt;=H$1005),OR(H$1006="",Datos!H494&lt;=H$1006))),FALSE),OR(ISNUMBER(FIND(";"&amp;UPPER(TRIM(Datos!H494&amp;""))&amp;"=",H$1007)),ISNUMBER(FIND(";"&amp;UPPER(TRIM(Datos!H494&amp;""))&amp;";",H$1007))),OR(UPPER(TRIM(Datos!H494&amp;""))="SÍ",UPPER(TRIM(Datos!H494&amp;""))="SI",UPPER(TRIM(Datos!H494&amp;""))="NO"),IF(ISNUMBER(Datos!H494),AND(OR(H$1005="",Datos!H494&gt;=H$1005),OR(H$1006="",Datos!H494&lt;=H$1006)),FALSE),TRUE))))</f>
        <v>0.0</v>
      </c>
      <c r="I494">
        <f>IF(Datos!I494="",0,IF(AND(I$1008&lt;&gt;"",Datos!I494=I$1008),0,IF(I$1004=0,0,1-CHOOSE(I$1004,IF(ISNUMBER(Datos!I494),AND(OR(I$1005="",Datos!I494&gt;=I$1005),OR(I$1006="",Datos!I494&lt;=I$1006)),FALSE),IF(ISNUMBER(Datos!I494),AND(Datos!I494=INT(Datos!I494),AND(OR(I$1005="",Datos!I494&gt;=I$1005),OR(I$1006="",Datos!I494&lt;=I$1006))),FALSE),OR(ISNUMBER(FIND(";"&amp;UPPER(TRIM(Datos!I494&amp;""))&amp;"=",I$1007)),ISNUMBER(FIND(";"&amp;UPPER(TRIM(Datos!I494&amp;""))&amp;";",I$1007))),OR(UPPER(TRIM(Datos!I494&amp;""))="SÍ",UPPER(TRIM(Datos!I494&amp;""))="SI",UPPER(TRIM(Datos!I494&amp;""))="NO"),IF(ISNUMBER(Datos!I494),AND(OR(I$1005="",Datos!I494&gt;=I$1005),OR(I$1006="",Datos!I494&lt;=I$1006)),FALSE),TRUE))))</f>
        <v>0.0</v>
      </c>
      <c r="J494">
        <f>IF(Datos!J494="",0,IF(AND(J$1008&lt;&gt;"",Datos!J494=J$1008),0,IF(J$1004=0,0,1-CHOOSE(J$1004,IF(ISNUMBER(Datos!J494),AND(OR(J$1005="",Datos!J494&gt;=J$1005),OR(J$1006="",Datos!J494&lt;=J$1006)),FALSE),IF(ISNUMBER(Datos!J494),AND(Datos!J494=INT(Datos!J494),AND(OR(J$1005="",Datos!J494&gt;=J$1005),OR(J$1006="",Datos!J494&lt;=J$1006))),FALSE),OR(ISNUMBER(FIND(";"&amp;UPPER(TRIM(Datos!J494&amp;""))&amp;"=",J$1007)),ISNUMBER(FIND(";"&amp;UPPER(TRIM(Datos!J494&amp;""))&amp;";",J$1007))),OR(UPPER(TRIM(Datos!J494&amp;""))="SÍ",UPPER(TRIM(Datos!J494&amp;""))="SI",UPPER(TRIM(Datos!J494&amp;""))="NO"),IF(ISNUMBER(Datos!J494),AND(OR(J$1005="",Datos!J494&gt;=J$1005),OR(J$1006="",Datos!J494&lt;=J$1006)),FALSE),TRUE))))</f>
        <v>0.0</v>
      </c>
      <c r="K494">
        <f>IF(Datos!K494="",0,IF(AND(K$1008&lt;&gt;"",Datos!K494=K$1008),0,IF(K$1004=0,0,1-CHOOSE(K$1004,IF(ISNUMBER(Datos!K494),AND(OR(K$1005="",Datos!K494&gt;=K$1005),OR(K$1006="",Datos!K494&lt;=K$1006)),FALSE),IF(ISNUMBER(Datos!K494),AND(Datos!K494=INT(Datos!K494),AND(OR(K$1005="",Datos!K494&gt;=K$1005),OR(K$1006="",Datos!K494&lt;=K$1006))),FALSE),OR(ISNUMBER(FIND(";"&amp;UPPER(TRIM(Datos!K494&amp;""))&amp;"=",K$1007)),ISNUMBER(FIND(";"&amp;UPPER(TRIM(Datos!K494&amp;""))&amp;";",K$1007))),OR(UPPER(TRIM(Datos!K494&amp;""))="SÍ",UPPER(TRIM(Datos!K494&amp;""))="SI",UPPER(TRIM(Datos!K494&amp;""))="NO"),IF(ISNUMBER(Datos!K494),AND(OR(K$1005="",Datos!K494&gt;=K$1005),OR(K$1006="",Datos!K494&lt;=K$1006)),FALSE),TRUE))))</f>
        <v>0.0</v>
      </c>
      <c r="L494">
        <f>IF(Datos!L494="",0,IF(AND(L$1008&lt;&gt;"",Datos!L494=L$1008),0,IF(L$1004=0,0,1-CHOOSE(L$1004,IF(ISNUMBER(Datos!L494),AND(OR(L$1005="",Datos!L494&gt;=L$1005),OR(L$1006="",Datos!L494&lt;=L$1006)),FALSE),IF(ISNUMBER(Datos!L494),AND(Datos!L494=INT(Datos!L494),AND(OR(L$1005="",Datos!L494&gt;=L$1005),OR(L$1006="",Datos!L494&lt;=L$1006))),FALSE),OR(ISNUMBER(FIND(";"&amp;UPPER(TRIM(Datos!L494&amp;""))&amp;"=",L$1007)),ISNUMBER(FIND(";"&amp;UPPER(TRIM(Datos!L494&amp;""))&amp;";",L$1007))),OR(UPPER(TRIM(Datos!L494&amp;""))="SÍ",UPPER(TRIM(Datos!L494&amp;""))="SI",UPPER(TRIM(Datos!L494&amp;""))="NO"),IF(ISNUMBER(Datos!L494),AND(OR(L$1005="",Datos!L494&gt;=L$1005),OR(L$1006="",Datos!L494&lt;=L$1006)),FALSE),TRUE))))</f>
        <v>0.0</v>
      </c>
      <c r="M494">
        <f>IF(Datos!M494="",0,IF(AND(M$1008&lt;&gt;"",Datos!M494=M$1008),0,IF(M$1004=0,0,1-CHOOSE(M$1004,IF(ISNUMBER(Datos!M494),AND(OR(M$1005="",Datos!M494&gt;=M$1005),OR(M$1006="",Datos!M494&lt;=M$1006)),FALSE),IF(ISNUMBER(Datos!M494),AND(Datos!M494=INT(Datos!M494),AND(OR(M$1005="",Datos!M494&gt;=M$1005),OR(M$1006="",Datos!M494&lt;=M$1006))),FALSE),OR(ISNUMBER(FIND(";"&amp;UPPER(TRIM(Datos!M494&amp;""))&amp;"=",M$1007)),ISNUMBER(FIND(";"&amp;UPPER(TRIM(Datos!M494&amp;""))&amp;";",M$1007))),OR(UPPER(TRIM(Datos!M494&amp;""))="SÍ",UPPER(TRIM(Datos!M494&amp;""))="SI",UPPER(TRIM(Datos!M494&amp;""))="NO"),IF(ISNUMBER(Datos!M494),AND(OR(M$1005="",Datos!M494&gt;=M$1005),OR(M$1006="",Datos!M494&lt;=M$1006)),FALSE),TRUE))))</f>
        <v>0.0</v>
      </c>
      <c r="N494">
        <f>IF(Datos!N494="",0,IF(AND(N$1008&lt;&gt;"",Datos!N494=N$1008),0,IF(N$1004=0,0,1-CHOOSE(N$1004,IF(ISNUMBER(Datos!N494),AND(OR(N$1005="",Datos!N494&gt;=N$1005),OR(N$1006="",Datos!N494&lt;=N$1006)),FALSE),IF(ISNUMBER(Datos!N494),AND(Datos!N494=INT(Datos!N494),AND(OR(N$1005="",Datos!N494&gt;=N$1005),OR(N$1006="",Datos!N494&lt;=N$1006))),FALSE),OR(ISNUMBER(FIND(";"&amp;UPPER(TRIM(Datos!N494&amp;""))&amp;"=",N$1007)),ISNUMBER(FIND(";"&amp;UPPER(TRIM(Datos!N494&amp;""))&amp;";",N$1007))),OR(UPPER(TRIM(Datos!N494&amp;""))="SÍ",UPPER(TRIM(Datos!N494&amp;""))="SI",UPPER(TRIM(Datos!N494&amp;""))="NO"),IF(ISNUMBER(Datos!N494),AND(OR(N$1005="",Datos!N494&gt;=N$1005),OR(N$1006="",Datos!N494&lt;=N$1006)),FALSE),TRUE))))</f>
        <v>0.0</v>
      </c>
      <c r="O494">
        <f>IF(Datos!O494="",0,IF(AND(O$1008&lt;&gt;"",Datos!O494=O$1008),0,IF(O$1004=0,0,1-CHOOSE(O$1004,IF(ISNUMBER(Datos!O494),AND(OR(O$1005="",Datos!O494&gt;=O$1005),OR(O$1006="",Datos!O494&lt;=O$1006)),FALSE),IF(ISNUMBER(Datos!O494),AND(Datos!O494=INT(Datos!O494),AND(OR(O$1005="",Datos!O494&gt;=O$1005),OR(O$1006="",Datos!O494&lt;=O$1006))),FALSE),OR(ISNUMBER(FIND(";"&amp;UPPER(TRIM(Datos!O494&amp;""))&amp;"=",O$1007)),ISNUMBER(FIND(";"&amp;UPPER(TRIM(Datos!O494&amp;""))&amp;";",O$1007))),OR(UPPER(TRIM(Datos!O494&amp;""))="SÍ",UPPER(TRIM(Datos!O494&amp;""))="SI",UPPER(TRIM(Datos!O494&amp;""))="NO"),IF(ISNUMBER(Datos!O494),AND(OR(O$1005="",Datos!O494&gt;=O$1005),OR(O$1006="",Datos!O494&lt;=O$1006)),FALSE),TRUE))))</f>
        <v>0.0</v>
      </c>
      <c r="P494">
        <f>IF(Datos!P494="",0,IF(AND(P$1008&lt;&gt;"",Datos!P494=P$1008),0,IF(P$1004=0,0,1-CHOOSE(P$1004,IF(ISNUMBER(Datos!P494),AND(OR(P$1005="",Datos!P494&gt;=P$1005),OR(P$1006="",Datos!P494&lt;=P$1006)),FALSE),IF(ISNUMBER(Datos!P494),AND(Datos!P494=INT(Datos!P494),AND(OR(P$1005="",Datos!P494&gt;=P$1005),OR(P$1006="",Datos!P494&lt;=P$1006))),FALSE),OR(ISNUMBER(FIND(";"&amp;UPPER(TRIM(Datos!P494&amp;""))&amp;"=",P$1007)),ISNUMBER(FIND(";"&amp;UPPER(TRIM(Datos!P494&amp;""))&amp;";",P$1007))),OR(UPPER(TRIM(Datos!P494&amp;""))="SÍ",UPPER(TRIM(Datos!P494&amp;""))="SI",UPPER(TRIM(Datos!P494&amp;""))="NO"),IF(ISNUMBER(Datos!P494),AND(OR(P$1005="",Datos!P494&gt;=P$1005),OR(P$1006="",Datos!P494&lt;=P$1006)),FALSE),TRUE))))</f>
        <v>0.0</v>
      </c>
      <c r="Q494">
        <f>IF(Datos!Q494="",0,IF(AND(Q$1008&lt;&gt;"",Datos!Q494=Q$1008),0,IF(Q$1004=0,0,1-CHOOSE(Q$1004,IF(ISNUMBER(Datos!Q494),AND(OR(Q$1005="",Datos!Q494&gt;=Q$1005),OR(Q$1006="",Datos!Q494&lt;=Q$1006)),FALSE),IF(ISNUMBER(Datos!Q494),AND(Datos!Q494=INT(Datos!Q494),AND(OR(Q$1005="",Datos!Q494&gt;=Q$1005),OR(Q$1006="",Datos!Q494&lt;=Q$1006))),FALSE),OR(ISNUMBER(FIND(";"&amp;UPPER(TRIM(Datos!Q494&amp;""))&amp;"=",Q$1007)),ISNUMBER(FIND(";"&amp;UPPER(TRIM(Datos!Q494&amp;""))&amp;";",Q$1007))),OR(UPPER(TRIM(Datos!Q494&amp;""))="SÍ",UPPER(TRIM(Datos!Q494&amp;""))="SI",UPPER(TRIM(Datos!Q494&amp;""))="NO"),IF(ISNUMBER(Datos!Q494),AND(OR(Q$1005="",Datos!Q494&gt;=Q$1005),OR(Q$1006="",Datos!Q494&lt;=Q$1006)),FALSE),TRUE))))</f>
        <v>0.0</v>
      </c>
      <c r="R494">
        <f>IF(Datos!R494="",0,IF(AND(R$1008&lt;&gt;"",Datos!R494=R$1008),0,IF(R$1004=0,0,1-CHOOSE(R$1004,IF(ISNUMBER(Datos!R494),AND(OR(R$1005="",Datos!R494&gt;=R$1005),OR(R$1006="",Datos!R494&lt;=R$1006)),FALSE),IF(ISNUMBER(Datos!R494),AND(Datos!R494=INT(Datos!R494),AND(OR(R$1005="",Datos!R494&gt;=R$1005),OR(R$1006="",Datos!R494&lt;=R$1006))),FALSE),OR(ISNUMBER(FIND(";"&amp;UPPER(TRIM(Datos!R494&amp;""))&amp;"=",R$1007)),ISNUMBER(FIND(";"&amp;UPPER(TRIM(Datos!R494&amp;""))&amp;";",R$1007))),OR(UPPER(TRIM(Datos!R494&amp;""))="SÍ",UPPER(TRIM(Datos!R494&amp;""))="SI",UPPER(TRIM(Datos!R494&amp;""))="NO"),IF(ISNUMBER(Datos!R494),AND(OR(R$1005="",Datos!R494&gt;=R$1005),OR(R$1006="",Datos!R494&lt;=R$1006)),FALSE),TRUE))))</f>
        <v>0.0</v>
      </c>
      <c r="S494">
        <f>IF(Datos!S494="",0,IF(AND(S$1008&lt;&gt;"",Datos!S494=S$1008),0,IF(S$1004=0,0,1-CHOOSE(S$1004,IF(ISNUMBER(Datos!S494),AND(OR(S$1005="",Datos!S494&gt;=S$1005),OR(S$1006="",Datos!S494&lt;=S$1006)),FALSE),IF(ISNUMBER(Datos!S494),AND(Datos!S494=INT(Datos!S494),AND(OR(S$1005="",Datos!S494&gt;=S$1005),OR(S$1006="",Datos!S494&lt;=S$1006))),FALSE),OR(ISNUMBER(FIND(";"&amp;UPPER(TRIM(Datos!S494&amp;""))&amp;"=",S$1007)),ISNUMBER(FIND(";"&amp;UPPER(TRIM(Datos!S494&amp;""))&amp;";",S$1007))),OR(UPPER(TRIM(Datos!S494&amp;""))="SÍ",UPPER(TRIM(Datos!S494&amp;""))="SI",UPPER(TRIM(Datos!S494&amp;""))="NO"),IF(ISNUMBER(Datos!S494),AND(OR(S$1005="",Datos!S494&gt;=S$1005),OR(S$1006="",Datos!S494&lt;=S$1006)),FALSE),TRUE))))</f>
        <v>0.0</v>
      </c>
      <c r="T494">
        <f>IF(Datos!T494="",0,IF(AND(T$1008&lt;&gt;"",Datos!T494=T$1008),0,IF(T$1004=0,0,1-CHOOSE(T$1004,IF(ISNUMBER(Datos!T494),AND(OR(T$1005="",Datos!T494&gt;=T$1005),OR(T$1006="",Datos!T494&lt;=T$1006)),FALSE),IF(ISNUMBER(Datos!T494),AND(Datos!T494=INT(Datos!T494),AND(OR(T$1005="",Datos!T494&gt;=T$1005),OR(T$1006="",Datos!T494&lt;=T$1006))),FALSE),OR(ISNUMBER(FIND(";"&amp;UPPER(TRIM(Datos!T494&amp;""))&amp;"=",T$1007)),ISNUMBER(FIND(";"&amp;UPPER(TRIM(Datos!T494&amp;""))&amp;";",T$1007))),OR(UPPER(TRIM(Datos!T494&amp;""))="SÍ",UPPER(TRIM(Datos!T494&amp;""))="SI",UPPER(TRIM(Datos!T494&amp;""))="NO"),IF(ISNUMBER(Datos!T494),AND(OR(T$1005="",Datos!T494&gt;=T$1005),OR(T$1006="",Datos!T494&lt;=T$1006)),FALSE),TRUE))))</f>
        <v>0.0</v>
      </c>
      <c r="U494">
        <f>IF(Datos!U494="",0,IF(AND(U$1008&lt;&gt;"",Datos!U494=U$1008),0,IF(U$1004=0,0,1-CHOOSE(U$1004,IF(ISNUMBER(Datos!U494),AND(OR(U$1005="",Datos!U494&gt;=U$1005),OR(U$1006="",Datos!U494&lt;=U$1006)),FALSE),IF(ISNUMBER(Datos!U494),AND(Datos!U494=INT(Datos!U494),AND(OR(U$1005="",Datos!U494&gt;=U$1005),OR(U$1006="",Datos!U494&lt;=U$1006))),FALSE),OR(ISNUMBER(FIND(";"&amp;UPPER(TRIM(Datos!U494&amp;""))&amp;"=",U$1007)),ISNUMBER(FIND(";"&amp;UPPER(TRIM(Datos!U494&amp;""))&amp;";",U$1007))),OR(UPPER(TRIM(Datos!U494&amp;""))="SÍ",UPPER(TRIM(Datos!U494&amp;""))="SI",UPPER(TRIM(Datos!U494&amp;""))="NO"),IF(ISNUMBER(Datos!U494),AND(OR(U$1005="",Datos!U494&gt;=U$1005),OR(U$1006="",Datos!U494&lt;=U$1006)),FALSE),TRUE))))</f>
        <v>0.0</v>
      </c>
      <c r="V494">
        <f>IF(Datos!V494="",0,IF(AND(V$1008&lt;&gt;"",Datos!V494=V$1008),0,IF(V$1004=0,0,1-CHOOSE(V$1004,IF(ISNUMBER(Datos!V494),AND(OR(V$1005="",Datos!V494&gt;=V$1005),OR(V$1006="",Datos!V494&lt;=V$1006)),FALSE),IF(ISNUMBER(Datos!V494),AND(Datos!V494=INT(Datos!V494),AND(OR(V$1005="",Datos!V494&gt;=V$1005),OR(V$1006="",Datos!V494&lt;=V$1006))),FALSE),OR(ISNUMBER(FIND(";"&amp;UPPER(TRIM(Datos!V494&amp;""))&amp;"=",V$1007)),ISNUMBER(FIND(";"&amp;UPPER(TRIM(Datos!V494&amp;""))&amp;";",V$1007))),OR(UPPER(TRIM(Datos!V494&amp;""))="SÍ",UPPER(TRIM(Datos!V494&amp;""))="SI",UPPER(TRIM(Datos!V494&amp;""))="NO"),IF(ISNUMBER(Datos!V494),AND(OR(V$1005="",Datos!V494&gt;=V$1005),OR(V$1006="",Datos!V494&lt;=V$1006)),FALSE),TRUE))))</f>
        <v>0.0</v>
      </c>
      <c r="W494">
        <f>IF(Datos!W494="",0,IF(AND(W$1008&lt;&gt;"",Datos!W494=W$1008),0,IF(W$1004=0,0,1-CHOOSE(W$1004,IF(ISNUMBER(Datos!W494),AND(OR(W$1005="",Datos!W494&gt;=W$1005),OR(W$1006="",Datos!W494&lt;=W$1006)),FALSE),IF(ISNUMBER(Datos!W494),AND(Datos!W494=INT(Datos!W494),AND(OR(W$1005="",Datos!W494&gt;=W$1005),OR(W$1006="",Datos!W494&lt;=W$1006))),FALSE),OR(ISNUMBER(FIND(";"&amp;UPPER(TRIM(Datos!W494&amp;""))&amp;"=",W$1007)),ISNUMBER(FIND(";"&amp;UPPER(TRIM(Datos!W494&amp;""))&amp;";",W$1007))),OR(UPPER(TRIM(Datos!W494&amp;""))="SÍ",UPPER(TRIM(Datos!W494&amp;""))="SI",UPPER(TRIM(Datos!W494&amp;""))="NO"),IF(ISNUMBER(Datos!W494),AND(OR(W$1005="",Datos!W494&gt;=W$1005),OR(W$1006="",Datos!W494&lt;=W$1006)),FALSE),TRUE))))</f>
        <v>0.0</v>
      </c>
      <c r="X494">
        <f>IF(Datos!X494="",0,IF(AND(X$1008&lt;&gt;"",Datos!X494=X$1008),0,IF(X$1004=0,0,1-CHOOSE(X$1004,IF(ISNUMBER(Datos!X494),AND(OR(X$1005="",Datos!X494&gt;=X$1005),OR(X$1006="",Datos!X494&lt;=X$1006)),FALSE),IF(ISNUMBER(Datos!X494),AND(Datos!X494=INT(Datos!X494),AND(OR(X$1005="",Datos!X494&gt;=X$1005),OR(X$1006="",Datos!X494&lt;=X$1006))),FALSE),OR(ISNUMBER(FIND(";"&amp;UPPER(TRIM(Datos!X494&amp;""))&amp;"=",X$1007)),ISNUMBER(FIND(";"&amp;UPPER(TRIM(Datos!X494&amp;""))&amp;";",X$1007))),OR(UPPER(TRIM(Datos!X494&amp;""))="SÍ",UPPER(TRIM(Datos!X494&amp;""))="SI",UPPER(TRIM(Datos!X494&amp;""))="NO"),IF(ISNUMBER(Datos!X494),AND(OR(X$1005="",Datos!X494&gt;=X$1005),OR(X$1006="",Datos!X494&lt;=X$1006)),FALSE),TRUE))))</f>
        <v>0.0</v>
      </c>
      <c r="Y494">
        <f>IF(Datos!Y494="",0,IF(AND(Y$1008&lt;&gt;"",Datos!Y494=Y$1008),0,IF(Y$1004=0,0,1-CHOOSE(Y$1004,IF(ISNUMBER(Datos!Y494),AND(OR(Y$1005="",Datos!Y494&gt;=Y$1005),OR(Y$1006="",Datos!Y494&lt;=Y$1006)),FALSE),IF(ISNUMBER(Datos!Y494),AND(Datos!Y494=INT(Datos!Y494),AND(OR(Y$1005="",Datos!Y494&gt;=Y$1005),OR(Y$1006="",Datos!Y494&lt;=Y$1006))),FALSE),OR(ISNUMBER(FIND(";"&amp;UPPER(TRIM(Datos!Y494&amp;""))&amp;"=",Y$1007)),ISNUMBER(FIND(";"&amp;UPPER(TRIM(Datos!Y494&amp;""))&amp;";",Y$1007))),OR(UPPER(TRIM(Datos!Y494&amp;""))="SÍ",UPPER(TRIM(Datos!Y494&amp;""))="SI",UPPER(TRIM(Datos!Y494&amp;""))="NO"),IF(ISNUMBER(Datos!Y494),AND(OR(Y$1005="",Datos!Y494&gt;=Y$1005),OR(Y$1006="",Datos!Y494&lt;=Y$1006)),FALSE),TRUE))))</f>
        <v>0.0</v>
      </c>
      <c r="Z494">
        <f>IF(Datos!Z494="",0,IF(AND(Z$1008&lt;&gt;"",Datos!Z494=Z$1008),0,IF(Z$1004=0,0,1-CHOOSE(Z$1004,IF(ISNUMBER(Datos!Z494),AND(OR(Z$1005="",Datos!Z494&gt;=Z$1005),OR(Z$1006="",Datos!Z494&lt;=Z$1006)),FALSE),IF(ISNUMBER(Datos!Z494),AND(Datos!Z494=INT(Datos!Z494),AND(OR(Z$1005="",Datos!Z494&gt;=Z$1005),OR(Z$1006="",Datos!Z494&lt;=Z$1006))),FALSE),OR(ISNUMBER(FIND(";"&amp;UPPER(TRIM(Datos!Z494&amp;""))&amp;"=",Z$1007)),ISNUMBER(FIND(";"&amp;UPPER(TRIM(Datos!Z494&amp;""))&amp;";",Z$1007))),OR(UPPER(TRIM(Datos!Z494&amp;""))="SÍ",UPPER(TRIM(Datos!Z494&amp;""))="SI",UPPER(TRIM(Datos!Z494&amp;""))="NO"),IF(ISNUMBER(Datos!Z494),AND(OR(Z$1005="",Datos!Z494&gt;=Z$1005),OR(Z$1006="",Datos!Z494&lt;=Z$1006)),FALSE),TRUE))))</f>
        <v>0.0</v>
      </c>
      <c r="AA494">
        <f>IF(Datos!AA494="",0,IF(AND(AA$1008&lt;&gt;"",Datos!AA494=AA$1008),0,IF(AA$1004=0,0,1-CHOOSE(AA$1004,IF(ISNUMBER(Datos!AA494),AND(OR(AA$1005="",Datos!AA494&gt;=AA$1005),OR(AA$1006="",Datos!AA494&lt;=AA$1006)),FALSE),IF(ISNUMBER(Datos!AA494),AND(Datos!AA494=INT(Datos!AA494),AND(OR(AA$1005="",Datos!AA494&gt;=AA$1005),OR(AA$1006="",Datos!AA494&lt;=AA$1006))),FALSE),OR(ISNUMBER(FIND(";"&amp;UPPER(TRIM(Datos!AA494&amp;""))&amp;"=",AA$1007)),ISNUMBER(FIND(";"&amp;UPPER(TRIM(Datos!AA494&amp;""))&amp;";",AA$1007))),OR(UPPER(TRIM(Datos!AA494&amp;""))="SÍ",UPPER(TRIM(Datos!AA494&amp;""))="SI",UPPER(TRIM(Datos!AA494&amp;""))="NO"),IF(ISNUMBER(Datos!AA494),AND(OR(AA$1005="",Datos!AA494&gt;=AA$1005),OR(AA$1006="",Datos!AA494&lt;=AA$1006)),FALSE),TRUE))))</f>
        <v>0.0</v>
      </c>
      <c r="AB494">
        <f>IF(Datos!AB494="",0,IF(AND(AB$1008&lt;&gt;"",Datos!AB494=AB$1008),0,IF(AB$1004=0,0,1-CHOOSE(AB$1004,IF(ISNUMBER(Datos!AB494),AND(OR(AB$1005="",Datos!AB494&gt;=AB$1005),OR(AB$1006="",Datos!AB494&lt;=AB$1006)),FALSE),IF(ISNUMBER(Datos!AB494),AND(Datos!AB494=INT(Datos!AB494),AND(OR(AB$1005="",Datos!AB494&gt;=AB$1005),OR(AB$1006="",Datos!AB494&lt;=AB$1006))),FALSE),OR(ISNUMBER(FIND(";"&amp;UPPER(TRIM(Datos!AB494&amp;""))&amp;"=",AB$1007)),ISNUMBER(FIND(";"&amp;UPPER(TRIM(Datos!AB494&amp;""))&amp;";",AB$1007))),OR(UPPER(TRIM(Datos!AB494&amp;""))="SÍ",UPPER(TRIM(Datos!AB494&amp;""))="SI",UPPER(TRIM(Datos!AB494&amp;""))="NO"),IF(ISNUMBER(Datos!AB494),AND(OR(AB$1005="",Datos!AB494&gt;=AB$1005),OR(AB$1006="",Datos!AB494&lt;=AB$1006)),FALSE),TRUE))))</f>
        <v>0.0</v>
      </c>
      <c r="AC494">
        <f>IF(Datos!AC494="",0,IF(AND(AC$1008&lt;&gt;"",Datos!AC494=AC$1008),0,IF(AC$1004=0,0,1-CHOOSE(AC$1004,IF(ISNUMBER(Datos!AC494),AND(OR(AC$1005="",Datos!AC494&gt;=AC$1005),OR(AC$1006="",Datos!AC494&lt;=AC$1006)),FALSE),IF(ISNUMBER(Datos!AC494),AND(Datos!AC494=INT(Datos!AC494),AND(OR(AC$1005="",Datos!AC494&gt;=AC$1005),OR(AC$1006="",Datos!AC494&lt;=AC$1006))),FALSE),OR(ISNUMBER(FIND(";"&amp;UPPER(TRIM(Datos!AC494&amp;""))&amp;"=",AC$1007)),ISNUMBER(FIND(";"&amp;UPPER(TRIM(Datos!AC494&amp;""))&amp;";",AC$1007))),OR(UPPER(TRIM(Datos!AC494&amp;""))="SÍ",UPPER(TRIM(Datos!AC494&amp;""))="SI",UPPER(TRIM(Datos!AC494&amp;""))="NO"),IF(ISNUMBER(Datos!AC494),AND(OR(AC$1005="",Datos!AC494&gt;=AC$1005),OR(AC$1006="",Datos!AC494&lt;=AC$1006)),FALSE),TRUE))))</f>
        <v>0.0</v>
      </c>
      <c r="AD494">
        <f>IF(Datos!AD494="",0,IF(AND(AD$1008&lt;&gt;"",Datos!AD494=AD$1008),0,IF(AD$1004=0,0,1-CHOOSE(AD$1004,IF(ISNUMBER(Datos!AD494),AND(OR(AD$1005="",Datos!AD494&gt;=AD$1005),OR(AD$1006="",Datos!AD494&lt;=AD$1006)),FALSE),IF(ISNUMBER(Datos!AD494),AND(Datos!AD494=INT(Datos!AD494),AND(OR(AD$1005="",Datos!AD494&gt;=AD$1005),OR(AD$1006="",Datos!AD494&lt;=AD$1006))),FALSE),OR(ISNUMBER(FIND(";"&amp;UPPER(TRIM(Datos!AD494&amp;""))&amp;"=",AD$1007)),ISNUMBER(FIND(";"&amp;UPPER(TRIM(Datos!AD494&amp;""))&amp;";",AD$1007))),OR(UPPER(TRIM(Datos!AD494&amp;""))="SÍ",UPPER(TRIM(Datos!AD494&amp;""))="SI",UPPER(TRIM(Datos!AD494&amp;""))="NO"),IF(ISNUMBER(Datos!AD494),AND(OR(AD$1005="",Datos!AD494&gt;=AD$1005),OR(AD$1006="",Datos!AD494&lt;=AD$1006)),FALSE),TRUE))))</f>
        <v>0.0</v>
      </c>
      <c r="AE494">
        <f>IF(Datos!AE494="",0,IF(AND(AE$1008&lt;&gt;"",Datos!AE494=AE$1008),0,IF(AE$1004=0,0,1-CHOOSE(AE$1004,IF(ISNUMBER(Datos!AE494),AND(OR(AE$1005="",Datos!AE494&gt;=AE$1005),OR(AE$1006="",Datos!AE494&lt;=AE$1006)),FALSE),IF(ISNUMBER(Datos!AE494),AND(Datos!AE494=INT(Datos!AE494),AND(OR(AE$1005="",Datos!AE494&gt;=AE$1005),OR(AE$1006="",Datos!AE494&lt;=AE$1006))),FALSE),OR(ISNUMBER(FIND(";"&amp;UPPER(TRIM(Datos!AE494&amp;""))&amp;"=",AE$1007)),ISNUMBER(FIND(";"&amp;UPPER(TRIM(Datos!AE494&amp;""))&amp;";",AE$1007))),OR(UPPER(TRIM(Datos!AE494&amp;""))="SÍ",UPPER(TRIM(Datos!AE494&amp;""))="SI",UPPER(TRIM(Datos!AE494&amp;""))="NO"),IF(ISNUMBER(Datos!AE494),AND(OR(AE$1005="",Datos!AE494&gt;=AE$1005),OR(AE$1006="",Datos!AE494&lt;=AE$1006)),FALSE),TRUE))))</f>
        <v>0.0</v>
      </c>
    </row>
    <row r="495" spans="2:31">
      <c r="B495">
        <f>IF(Datos!B495="",0,IF(AND(B$1008&lt;&gt;"",Datos!B495=B$1008),0,IF(B$1004=0,0,1-CHOOSE(B$1004,IF(ISNUMBER(Datos!B495),AND(OR(B$1005="",Datos!B495&gt;=B$1005),OR(B$1006="",Datos!B495&lt;=B$1006)),FALSE),IF(ISNUMBER(Datos!B495),AND(Datos!B495=INT(Datos!B495),AND(OR(B$1005="",Datos!B495&gt;=B$1005),OR(B$1006="",Datos!B495&lt;=B$1006))),FALSE),OR(ISNUMBER(FIND(";"&amp;UPPER(TRIM(Datos!B495&amp;""))&amp;"=",B$1007)),ISNUMBER(FIND(";"&amp;UPPER(TRIM(Datos!B495&amp;""))&amp;";",B$1007))),OR(UPPER(TRIM(Datos!B495&amp;""))="SÍ",UPPER(TRIM(Datos!B495&amp;""))="SI",UPPER(TRIM(Datos!B495&amp;""))="NO"),IF(ISNUMBER(Datos!B495),AND(OR(B$1005="",Datos!B495&gt;=B$1005),OR(B$1006="",Datos!B495&lt;=B$1006)),FALSE),TRUE))))</f>
        <v>0.0</v>
      </c>
      <c r="C495">
        <f>IF(Datos!C495="",0,IF(AND(C$1008&lt;&gt;"",Datos!C495=C$1008),0,IF(C$1004=0,0,1-CHOOSE(C$1004,IF(ISNUMBER(Datos!C495),AND(OR(C$1005="",Datos!C495&gt;=C$1005),OR(C$1006="",Datos!C495&lt;=C$1006)),FALSE),IF(ISNUMBER(Datos!C495),AND(Datos!C495=INT(Datos!C495),AND(OR(C$1005="",Datos!C495&gt;=C$1005),OR(C$1006="",Datos!C495&lt;=C$1006))),FALSE),OR(ISNUMBER(FIND(";"&amp;UPPER(TRIM(Datos!C495&amp;""))&amp;"=",C$1007)),ISNUMBER(FIND(";"&amp;UPPER(TRIM(Datos!C495&amp;""))&amp;";",C$1007))),OR(UPPER(TRIM(Datos!C495&amp;""))="SÍ",UPPER(TRIM(Datos!C495&amp;""))="SI",UPPER(TRIM(Datos!C495&amp;""))="NO"),IF(ISNUMBER(Datos!C495),AND(OR(C$1005="",Datos!C495&gt;=C$1005),OR(C$1006="",Datos!C495&lt;=C$1006)),FALSE),TRUE))))</f>
        <v>0.0</v>
      </c>
      <c r="D495">
        <f>IF(Datos!D495="",0,IF(AND(D$1008&lt;&gt;"",Datos!D495=D$1008),0,IF(D$1004=0,0,1-CHOOSE(D$1004,IF(ISNUMBER(Datos!D495),AND(OR(D$1005="",Datos!D495&gt;=D$1005),OR(D$1006="",Datos!D495&lt;=D$1006)),FALSE),IF(ISNUMBER(Datos!D495),AND(Datos!D495=INT(Datos!D495),AND(OR(D$1005="",Datos!D495&gt;=D$1005),OR(D$1006="",Datos!D495&lt;=D$1006))),FALSE),OR(ISNUMBER(FIND(";"&amp;UPPER(TRIM(Datos!D495&amp;""))&amp;"=",D$1007)),ISNUMBER(FIND(";"&amp;UPPER(TRIM(Datos!D495&amp;""))&amp;";",D$1007))),OR(UPPER(TRIM(Datos!D495&amp;""))="SÍ",UPPER(TRIM(Datos!D495&amp;""))="SI",UPPER(TRIM(Datos!D495&amp;""))="NO"),IF(ISNUMBER(Datos!D495),AND(OR(D$1005="",Datos!D495&gt;=D$1005),OR(D$1006="",Datos!D495&lt;=D$1006)),FALSE),TRUE))))</f>
        <v>0.0</v>
      </c>
      <c r="E495">
        <f>IF(Datos!E495="",0,IF(AND(E$1008&lt;&gt;"",Datos!E495=E$1008),0,IF(E$1004=0,0,1-CHOOSE(E$1004,IF(ISNUMBER(Datos!E495),AND(OR(E$1005="",Datos!E495&gt;=E$1005),OR(E$1006="",Datos!E495&lt;=E$1006)),FALSE),IF(ISNUMBER(Datos!E495),AND(Datos!E495=INT(Datos!E495),AND(OR(E$1005="",Datos!E495&gt;=E$1005),OR(E$1006="",Datos!E495&lt;=E$1006))),FALSE),OR(ISNUMBER(FIND(";"&amp;UPPER(TRIM(Datos!E495&amp;""))&amp;"=",E$1007)),ISNUMBER(FIND(";"&amp;UPPER(TRIM(Datos!E495&amp;""))&amp;";",E$1007))),OR(UPPER(TRIM(Datos!E495&amp;""))="SÍ",UPPER(TRIM(Datos!E495&amp;""))="SI",UPPER(TRIM(Datos!E495&amp;""))="NO"),IF(ISNUMBER(Datos!E495),AND(OR(E$1005="",Datos!E495&gt;=E$1005),OR(E$1006="",Datos!E495&lt;=E$1006)),FALSE),TRUE))))</f>
        <v>0.0</v>
      </c>
      <c r="F495">
        <f>IF(Datos!F495="",0,IF(AND(F$1008&lt;&gt;"",Datos!F495=F$1008),0,IF(F$1004=0,0,1-CHOOSE(F$1004,IF(ISNUMBER(Datos!F495),AND(OR(F$1005="",Datos!F495&gt;=F$1005),OR(F$1006="",Datos!F495&lt;=F$1006)),FALSE),IF(ISNUMBER(Datos!F495),AND(Datos!F495=INT(Datos!F495),AND(OR(F$1005="",Datos!F495&gt;=F$1005),OR(F$1006="",Datos!F495&lt;=F$1006))),FALSE),OR(ISNUMBER(FIND(";"&amp;UPPER(TRIM(Datos!F495&amp;""))&amp;"=",F$1007)),ISNUMBER(FIND(";"&amp;UPPER(TRIM(Datos!F495&amp;""))&amp;";",F$1007))),OR(UPPER(TRIM(Datos!F495&amp;""))="SÍ",UPPER(TRIM(Datos!F495&amp;""))="SI",UPPER(TRIM(Datos!F495&amp;""))="NO"),IF(ISNUMBER(Datos!F495),AND(OR(F$1005="",Datos!F495&gt;=F$1005),OR(F$1006="",Datos!F495&lt;=F$1006)),FALSE),TRUE))))</f>
        <v>0.0</v>
      </c>
      <c r="G495">
        <f>IF(Datos!G495="",0,IF(AND(G$1008&lt;&gt;"",Datos!G495=G$1008),0,IF(G$1004=0,0,1-CHOOSE(G$1004,IF(ISNUMBER(Datos!G495),AND(OR(G$1005="",Datos!G495&gt;=G$1005),OR(G$1006="",Datos!G495&lt;=G$1006)),FALSE),IF(ISNUMBER(Datos!G495),AND(Datos!G495=INT(Datos!G495),AND(OR(G$1005="",Datos!G495&gt;=G$1005),OR(G$1006="",Datos!G495&lt;=G$1006))),FALSE),OR(ISNUMBER(FIND(";"&amp;UPPER(TRIM(Datos!G495&amp;""))&amp;"=",G$1007)),ISNUMBER(FIND(";"&amp;UPPER(TRIM(Datos!G495&amp;""))&amp;";",G$1007))),OR(UPPER(TRIM(Datos!G495&amp;""))="SÍ",UPPER(TRIM(Datos!G495&amp;""))="SI",UPPER(TRIM(Datos!G495&amp;""))="NO"),IF(ISNUMBER(Datos!G495),AND(OR(G$1005="",Datos!G495&gt;=G$1005),OR(G$1006="",Datos!G495&lt;=G$1006)),FALSE),TRUE))))</f>
        <v>0.0</v>
      </c>
      <c r="H495">
        <f>IF(Datos!H495="",0,IF(AND(H$1008&lt;&gt;"",Datos!H495=H$1008),0,IF(H$1004=0,0,1-CHOOSE(H$1004,IF(ISNUMBER(Datos!H495),AND(OR(H$1005="",Datos!H495&gt;=H$1005),OR(H$1006="",Datos!H495&lt;=H$1006)),FALSE),IF(ISNUMBER(Datos!H495),AND(Datos!H495=INT(Datos!H495),AND(OR(H$1005="",Datos!H495&gt;=H$1005),OR(H$1006="",Datos!H495&lt;=H$1006))),FALSE),OR(ISNUMBER(FIND(";"&amp;UPPER(TRIM(Datos!H495&amp;""))&amp;"=",H$1007)),ISNUMBER(FIND(";"&amp;UPPER(TRIM(Datos!H495&amp;""))&amp;";",H$1007))),OR(UPPER(TRIM(Datos!H495&amp;""))="SÍ",UPPER(TRIM(Datos!H495&amp;""))="SI",UPPER(TRIM(Datos!H495&amp;""))="NO"),IF(ISNUMBER(Datos!H495),AND(OR(H$1005="",Datos!H495&gt;=H$1005),OR(H$1006="",Datos!H495&lt;=H$1006)),FALSE),TRUE))))</f>
        <v>0.0</v>
      </c>
      <c r="I495">
        <f>IF(Datos!I495="",0,IF(AND(I$1008&lt;&gt;"",Datos!I495=I$1008),0,IF(I$1004=0,0,1-CHOOSE(I$1004,IF(ISNUMBER(Datos!I495),AND(OR(I$1005="",Datos!I495&gt;=I$1005),OR(I$1006="",Datos!I495&lt;=I$1006)),FALSE),IF(ISNUMBER(Datos!I495),AND(Datos!I495=INT(Datos!I495),AND(OR(I$1005="",Datos!I495&gt;=I$1005),OR(I$1006="",Datos!I495&lt;=I$1006))),FALSE),OR(ISNUMBER(FIND(";"&amp;UPPER(TRIM(Datos!I495&amp;""))&amp;"=",I$1007)),ISNUMBER(FIND(";"&amp;UPPER(TRIM(Datos!I495&amp;""))&amp;";",I$1007))),OR(UPPER(TRIM(Datos!I495&amp;""))="SÍ",UPPER(TRIM(Datos!I495&amp;""))="SI",UPPER(TRIM(Datos!I495&amp;""))="NO"),IF(ISNUMBER(Datos!I495),AND(OR(I$1005="",Datos!I495&gt;=I$1005),OR(I$1006="",Datos!I495&lt;=I$1006)),FALSE),TRUE))))</f>
        <v>0.0</v>
      </c>
      <c r="J495">
        <f>IF(Datos!J495="",0,IF(AND(J$1008&lt;&gt;"",Datos!J495=J$1008),0,IF(J$1004=0,0,1-CHOOSE(J$1004,IF(ISNUMBER(Datos!J495),AND(OR(J$1005="",Datos!J495&gt;=J$1005),OR(J$1006="",Datos!J495&lt;=J$1006)),FALSE),IF(ISNUMBER(Datos!J495),AND(Datos!J495=INT(Datos!J495),AND(OR(J$1005="",Datos!J495&gt;=J$1005),OR(J$1006="",Datos!J495&lt;=J$1006))),FALSE),OR(ISNUMBER(FIND(";"&amp;UPPER(TRIM(Datos!J495&amp;""))&amp;"=",J$1007)),ISNUMBER(FIND(";"&amp;UPPER(TRIM(Datos!J495&amp;""))&amp;";",J$1007))),OR(UPPER(TRIM(Datos!J495&amp;""))="SÍ",UPPER(TRIM(Datos!J495&amp;""))="SI",UPPER(TRIM(Datos!J495&amp;""))="NO"),IF(ISNUMBER(Datos!J495),AND(OR(J$1005="",Datos!J495&gt;=J$1005),OR(J$1006="",Datos!J495&lt;=J$1006)),FALSE),TRUE))))</f>
        <v>0.0</v>
      </c>
      <c r="K495">
        <f>IF(Datos!K495="",0,IF(AND(K$1008&lt;&gt;"",Datos!K495=K$1008),0,IF(K$1004=0,0,1-CHOOSE(K$1004,IF(ISNUMBER(Datos!K495),AND(OR(K$1005="",Datos!K495&gt;=K$1005),OR(K$1006="",Datos!K495&lt;=K$1006)),FALSE),IF(ISNUMBER(Datos!K495),AND(Datos!K495=INT(Datos!K495),AND(OR(K$1005="",Datos!K495&gt;=K$1005),OR(K$1006="",Datos!K495&lt;=K$1006))),FALSE),OR(ISNUMBER(FIND(";"&amp;UPPER(TRIM(Datos!K495&amp;""))&amp;"=",K$1007)),ISNUMBER(FIND(";"&amp;UPPER(TRIM(Datos!K495&amp;""))&amp;";",K$1007))),OR(UPPER(TRIM(Datos!K495&amp;""))="SÍ",UPPER(TRIM(Datos!K495&amp;""))="SI",UPPER(TRIM(Datos!K495&amp;""))="NO"),IF(ISNUMBER(Datos!K495),AND(OR(K$1005="",Datos!K495&gt;=K$1005),OR(K$1006="",Datos!K495&lt;=K$1006)),FALSE),TRUE))))</f>
        <v>0.0</v>
      </c>
      <c r="L495">
        <f>IF(Datos!L495="",0,IF(AND(L$1008&lt;&gt;"",Datos!L495=L$1008),0,IF(L$1004=0,0,1-CHOOSE(L$1004,IF(ISNUMBER(Datos!L495),AND(OR(L$1005="",Datos!L495&gt;=L$1005),OR(L$1006="",Datos!L495&lt;=L$1006)),FALSE),IF(ISNUMBER(Datos!L495),AND(Datos!L495=INT(Datos!L495),AND(OR(L$1005="",Datos!L495&gt;=L$1005),OR(L$1006="",Datos!L495&lt;=L$1006))),FALSE),OR(ISNUMBER(FIND(";"&amp;UPPER(TRIM(Datos!L495&amp;""))&amp;"=",L$1007)),ISNUMBER(FIND(";"&amp;UPPER(TRIM(Datos!L495&amp;""))&amp;";",L$1007))),OR(UPPER(TRIM(Datos!L495&amp;""))="SÍ",UPPER(TRIM(Datos!L495&amp;""))="SI",UPPER(TRIM(Datos!L495&amp;""))="NO"),IF(ISNUMBER(Datos!L495),AND(OR(L$1005="",Datos!L495&gt;=L$1005),OR(L$1006="",Datos!L495&lt;=L$1006)),FALSE),TRUE))))</f>
        <v>0.0</v>
      </c>
      <c r="M495">
        <f>IF(Datos!M495="",0,IF(AND(M$1008&lt;&gt;"",Datos!M495=M$1008),0,IF(M$1004=0,0,1-CHOOSE(M$1004,IF(ISNUMBER(Datos!M495),AND(OR(M$1005="",Datos!M495&gt;=M$1005),OR(M$1006="",Datos!M495&lt;=M$1006)),FALSE),IF(ISNUMBER(Datos!M495),AND(Datos!M495=INT(Datos!M495),AND(OR(M$1005="",Datos!M495&gt;=M$1005),OR(M$1006="",Datos!M495&lt;=M$1006))),FALSE),OR(ISNUMBER(FIND(";"&amp;UPPER(TRIM(Datos!M495&amp;""))&amp;"=",M$1007)),ISNUMBER(FIND(";"&amp;UPPER(TRIM(Datos!M495&amp;""))&amp;";",M$1007))),OR(UPPER(TRIM(Datos!M495&amp;""))="SÍ",UPPER(TRIM(Datos!M495&amp;""))="SI",UPPER(TRIM(Datos!M495&amp;""))="NO"),IF(ISNUMBER(Datos!M495),AND(OR(M$1005="",Datos!M495&gt;=M$1005),OR(M$1006="",Datos!M495&lt;=M$1006)),FALSE),TRUE))))</f>
        <v>0.0</v>
      </c>
      <c r="N495">
        <f>IF(Datos!N495="",0,IF(AND(N$1008&lt;&gt;"",Datos!N495=N$1008),0,IF(N$1004=0,0,1-CHOOSE(N$1004,IF(ISNUMBER(Datos!N495),AND(OR(N$1005="",Datos!N495&gt;=N$1005),OR(N$1006="",Datos!N495&lt;=N$1006)),FALSE),IF(ISNUMBER(Datos!N495),AND(Datos!N495=INT(Datos!N495),AND(OR(N$1005="",Datos!N495&gt;=N$1005),OR(N$1006="",Datos!N495&lt;=N$1006))),FALSE),OR(ISNUMBER(FIND(";"&amp;UPPER(TRIM(Datos!N495&amp;""))&amp;"=",N$1007)),ISNUMBER(FIND(";"&amp;UPPER(TRIM(Datos!N495&amp;""))&amp;";",N$1007))),OR(UPPER(TRIM(Datos!N495&amp;""))="SÍ",UPPER(TRIM(Datos!N495&amp;""))="SI",UPPER(TRIM(Datos!N495&amp;""))="NO"),IF(ISNUMBER(Datos!N495),AND(OR(N$1005="",Datos!N495&gt;=N$1005),OR(N$1006="",Datos!N495&lt;=N$1006)),FALSE),TRUE))))</f>
        <v>0.0</v>
      </c>
      <c r="O495">
        <f>IF(Datos!O495="",0,IF(AND(O$1008&lt;&gt;"",Datos!O495=O$1008),0,IF(O$1004=0,0,1-CHOOSE(O$1004,IF(ISNUMBER(Datos!O495),AND(OR(O$1005="",Datos!O495&gt;=O$1005),OR(O$1006="",Datos!O495&lt;=O$1006)),FALSE),IF(ISNUMBER(Datos!O495),AND(Datos!O495=INT(Datos!O495),AND(OR(O$1005="",Datos!O495&gt;=O$1005),OR(O$1006="",Datos!O495&lt;=O$1006))),FALSE),OR(ISNUMBER(FIND(";"&amp;UPPER(TRIM(Datos!O495&amp;""))&amp;"=",O$1007)),ISNUMBER(FIND(";"&amp;UPPER(TRIM(Datos!O495&amp;""))&amp;";",O$1007))),OR(UPPER(TRIM(Datos!O495&amp;""))="SÍ",UPPER(TRIM(Datos!O495&amp;""))="SI",UPPER(TRIM(Datos!O495&amp;""))="NO"),IF(ISNUMBER(Datos!O495),AND(OR(O$1005="",Datos!O495&gt;=O$1005),OR(O$1006="",Datos!O495&lt;=O$1006)),FALSE),TRUE))))</f>
        <v>0.0</v>
      </c>
      <c r="P495">
        <f>IF(Datos!P495="",0,IF(AND(P$1008&lt;&gt;"",Datos!P495=P$1008),0,IF(P$1004=0,0,1-CHOOSE(P$1004,IF(ISNUMBER(Datos!P495),AND(OR(P$1005="",Datos!P495&gt;=P$1005),OR(P$1006="",Datos!P495&lt;=P$1006)),FALSE),IF(ISNUMBER(Datos!P495),AND(Datos!P495=INT(Datos!P495),AND(OR(P$1005="",Datos!P495&gt;=P$1005),OR(P$1006="",Datos!P495&lt;=P$1006))),FALSE),OR(ISNUMBER(FIND(";"&amp;UPPER(TRIM(Datos!P495&amp;""))&amp;"=",P$1007)),ISNUMBER(FIND(";"&amp;UPPER(TRIM(Datos!P495&amp;""))&amp;";",P$1007))),OR(UPPER(TRIM(Datos!P495&amp;""))="SÍ",UPPER(TRIM(Datos!P495&amp;""))="SI",UPPER(TRIM(Datos!P495&amp;""))="NO"),IF(ISNUMBER(Datos!P495),AND(OR(P$1005="",Datos!P495&gt;=P$1005),OR(P$1006="",Datos!P495&lt;=P$1006)),FALSE),TRUE))))</f>
        <v>0.0</v>
      </c>
      <c r="Q495">
        <f>IF(Datos!Q495="",0,IF(AND(Q$1008&lt;&gt;"",Datos!Q495=Q$1008),0,IF(Q$1004=0,0,1-CHOOSE(Q$1004,IF(ISNUMBER(Datos!Q495),AND(OR(Q$1005="",Datos!Q495&gt;=Q$1005),OR(Q$1006="",Datos!Q495&lt;=Q$1006)),FALSE),IF(ISNUMBER(Datos!Q495),AND(Datos!Q495=INT(Datos!Q495),AND(OR(Q$1005="",Datos!Q495&gt;=Q$1005),OR(Q$1006="",Datos!Q495&lt;=Q$1006))),FALSE),OR(ISNUMBER(FIND(";"&amp;UPPER(TRIM(Datos!Q495&amp;""))&amp;"=",Q$1007)),ISNUMBER(FIND(";"&amp;UPPER(TRIM(Datos!Q495&amp;""))&amp;";",Q$1007))),OR(UPPER(TRIM(Datos!Q495&amp;""))="SÍ",UPPER(TRIM(Datos!Q495&amp;""))="SI",UPPER(TRIM(Datos!Q495&amp;""))="NO"),IF(ISNUMBER(Datos!Q495),AND(OR(Q$1005="",Datos!Q495&gt;=Q$1005),OR(Q$1006="",Datos!Q495&lt;=Q$1006)),FALSE),TRUE))))</f>
        <v>0.0</v>
      </c>
      <c r="R495">
        <f>IF(Datos!R495="",0,IF(AND(R$1008&lt;&gt;"",Datos!R495=R$1008),0,IF(R$1004=0,0,1-CHOOSE(R$1004,IF(ISNUMBER(Datos!R495),AND(OR(R$1005="",Datos!R495&gt;=R$1005),OR(R$1006="",Datos!R495&lt;=R$1006)),FALSE),IF(ISNUMBER(Datos!R495),AND(Datos!R495=INT(Datos!R495),AND(OR(R$1005="",Datos!R495&gt;=R$1005),OR(R$1006="",Datos!R495&lt;=R$1006))),FALSE),OR(ISNUMBER(FIND(";"&amp;UPPER(TRIM(Datos!R495&amp;""))&amp;"=",R$1007)),ISNUMBER(FIND(";"&amp;UPPER(TRIM(Datos!R495&amp;""))&amp;";",R$1007))),OR(UPPER(TRIM(Datos!R495&amp;""))="SÍ",UPPER(TRIM(Datos!R495&amp;""))="SI",UPPER(TRIM(Datos!R495&amp;""))="NO"),IF(ISNUMBER(Datos!R495),AND(OR(R$1005="",Datos!R495&gt;=R$1005),OR(R$1006="",Datos!R495&lt;=R$1006)),FALSE),TRUE))))</f>
        <v>0.0</v>
      </c>
      <c r="S495">
        <f>IF(Datos!S495="",0,IF(AND(S$1008&lt;&gt;"",Datos!S495=S$1008),0,IF(S$1004=0,0,1-CHOOSE(S$1004,IF(ISNUMBER(Datos!S495),AND(OR(S$1005="",Datos!S495&gt;=S$1005),OR(S$1006="",Datos!S495&lt;=S$1006)),FALSE),IF(ISNUMBER(Datos!S495),AND(Datos!S495=INT(Datos!S495),AND(OR(S$1005="",Datos!S495&gt;=S$1005),OR(S$1006="",Datos!S495&lt;=S$1006))),FALSE),OR(ISNUMBER(FIND(";"&amp;UPPER(TRIM(Datos!S495&amp;""))&amp;"=",S$1007)),ISNUMBER(FIND(";"&amp;UPPER(TRIM(Datos!S495&amp;""))&amp;";",S$1007))),OR(UPPER(TRIM(Datos!S495&amp;""))="SÍ",UPPER(TRIM(Datos!S495&amp;""))="SI",UPPER(TRIM(Datos!S495&amp;""))="NO"),IF(ISNUMBER(Datos!S495),AND(OR(S$1005="",Datos!S495&gt;=S$1005),OR(S$1006="",Datos!S495&lt;=S$1006)),FALSE),TRUE))))</f>
        <v>0.0</v>
      </c>
      <c r="T495">
        <f>IF(Datos!T495="",0,IF(AND(T$1008&lt;&gt;"",Datos!T495=T$1008),0,IF(T$1004=0,0,1-CHOOSE(T$1004,IF(ISNUMBER(Datos!T495),AND(OR(T$1005="",Datos!T495&gt;=T$1005),OR(T$1006="",Datos!T495&lt;=T$1006)),FALSE),IF(ISNUMBER(Datos!T495),AND(Datos!T495=INT(Datos!T495),AND(OR(T$1005="",Datos!T495&gt;=T$1005),OR(T$1006="",Datos!T495&lt;=T$1006))),FALSE),OR(ISNUMBER(FIND(";"&amp;UPPER(TRIM(Datos!T495&amp;""))&amp;"=",T$1007)),ISNUMBER(FIND(";"&amp;UPPER(TRIM(Datos!T495&amp;""))&amp;";",T$1007))),OR(UPPER(TRIM(Datos!T495&amp;""))="SÍ",UPPER(TRIM(Datos!T495&amp;""))="SI",UPPER(TRIM(Datos!T495&amp;""))="NO"),IF(ISNUMBER(Datos!T495),AND(OR(T$1005="",Datos!T495&gt;=T$1005),OR(T$1006="",Datos!T495&lt;=T$1006)),FALSE),TRUE))))</f>
        <v>0.0</v>
      </c>
      <c r="U495">
        <f>IF(Datos!U495="",0,IF(AND(U$1008&lt;&gt;"",Datos!U495=U$1008),0,IF(U$1004=0,0,1-CHOOSE(U$1004,IF(ISNUMBER(Datos!U495),AND(OR(U$1005="",Datos!U495&gt;=U$1005),OR(U$1006="",Datos!U495&lt;=U$1006)),FALSE),IF(ISNUMBER(Datos!U495),AND(Datos!U495=INT(Datos!U495),AND(OR(U$1005="",Datos!U495&gt;=U$1005),OR(U$1006="",Datos!U495&lt;=U$1006))),FALSE),OR(ISNUMBER(FIND(";"&amp;UPPER(TRIM(Datos!U495&amp;""))&amp;"=",U$1007)),ISNUMBER(FIND(";"&amp;UPPER(TRIM(Datos!U495&amp;""))&amp;";",U$1007))),OR(UPPER(TRIM(Datos!U495&amp;""))="SÍ",UPPER(TRIM(Datos!U495&amp;""))="SI",UPPER(TRIM(Datos!U495&amp;""))="NO"),IF(ISNUMBER(Datos!U495),AND(OR(U$1005="",Datos!U495&gt;=U$1005),OR(U$1006="",Datos!U495&lt;=U$1006)),FALSE),TRUE))))</f>
        <v>0.0</v>
      </c>
      <c r="V495">
        <f>IF(Datos!V495="",0,IF(AND(V$1008&lt;&gt;"",Datos!V495=V$1008),0,IF(V$1004=0,0,1-CHOOSE(V$1004,IF(ISNUMBER(Datos!V495),AND(OR(V$1005="",Datos!V495&gt;=V$1005),OR(V$1006="",Datos!V495&lt;=V$1006)),FALSE),IF(ISNUMBER(Datos!V495),AND(Datos!V495=INT(Datos!V495),AND(OR(V$1005="",Datos!V495&gt;=V$1005),OR(V$1006="",Datos!V495&lt;=V$1006))),FALSE),OR(ISNUMBER(FIND(";"&amp;UPPER(TRIM(Datos!V495&amp;""))&amp;"=",V$1007)),ISNUMBER(FIND(";"&amp;UPPER(TRIM(Datos!V495&amp;""))&amp;";",V$1007))),OR(UPPER(TRIM(Datos!V495&amp;""))="SÍ",UPPER(TRIM(Datos!V495&amp;""))="SI",UPPER(TRIM(Datos!V495&amp;""))="NO"),IF(ISNUMBER(Datos!V495),AND(OR(V$1005="",Datos!V495&gt;=V$1005),OR(V$1006="",Datos!V495&lt;=V$1006)),FALSE),TRUE))))</f>
        <v>0.0</v>
      </c>
      <c r="W495">
        <f>IF(Datos!W495="",0,IF(AND(W$1008&lt;&gt;"",Datos!W495=W$1008),0,IF(W$1004=0,0,1-CHOOSE(W$1004,IF(ISNUMBER(Datos!W495),AND(OR(W$1005="",Datos!W495&gt;=W$1005),OR(W$1006="",Datos!W495&lt;=W$1006)),FALSE),IF(ISNUMBER(Datos!W495),AND(Datos!W495=INT(Datos!W495),AND(OR(W$1005="",Datos!W495&gt;=W$1005),OR(W$1006="",Datos!W495&lt;=W$1006))),FALSE),OR(ISNUMBER(FIND(";"&amp;UPPER(TRIM(Datos!W495&amp;""))&amp;"=",W$1007)),ISNUMBER(FIND(";"&amp;UPPER(TRIM(Datos!W495&amp;""))&amp;";",W$1007))),OR(UPPER(TRIM(Datos!W495&amp;""))="SÍ",UPPER(TRIM(Datos!W495&amp;""))="SI",UPPER(TRIM(Datos!W495&amp;""))="NO"),IF(ISNUMBER(Datos!W495),AND(OR(W$1005="",Datos!W495&gt;=W$1005),OR(W$1006="",Datos!W495&lt;=W$1006)),FALSE),TRUE))))</f>
        <v>0.0</v>
      </c>
      <c r="X495">
        <f>IF(Datos!X495="",0,IF(AND(X$1008&lt;&gt;"",Datos!X495=X$1008),0,IF(X$1004=0,0,1-CHOOSE(X$1004,IF(ISNUMBER(Datos!X495),AND(OR(X$1005="",Datos!X495&gt;=X$1005),OR(X$1006="",Datos!X495&lt;=X$1006)),FALSE),IF(ISNUMBER(Datos!X495),AND(Datos!X495=INT(Datos!X495),AND(OR(X$1005="",Datos!X495&gt;=X$1005),OR(X$1006="",Datos!X495&lt;=X$1006))),FALSE),OR(ISNUMBER(FIND(";"&amp;UPPER(TRIM(Datos!X495&amp;""))&amp;"=",X$1007)),ISNUMBER(FIND(";"&amp;UPPER(TRIM(Datos!X495&amp;""))&amp;";",X$1007))),OR(UPPER(TRIM(Datos!X495&amp;""))="SÍ",UPPER(TRIM(Datos!X495&amp;""))="SI",UPPER(TRIM(Datos!X495&amp;""))="NO"),IF(ISNUMBER(Datos!X495),AND(OR(X$1005="",Datos!X495&gt;=X$1005),OR(X$1006="",Datos!X495&lt;=X$1006)),FALSE),TRUE))))</f>
        <v>0.0</v>
      </c>
      <c r="Y495">
        <f>IF(Datos!Y495="",0,IF(AND(Y$1008&lt;&gt;"",Datos!Y495=Y$1008),0,IF(Y$1004=0,0,1-CHOOSE(Y$1004,IF(ISNUMBER(Datos!Y495),AND(OR(Y$1005="",Datos!Y495&gt;=Y$1005),OR(Y$1006="",Datos!Y495&lt;=Y$1006)),FALSE),IF(ISNUMBER(Datos!Y495),AND(Datos!Y495=INT(Datos!Y495),AND(OR(Y$1005="",Datos!Y495&gt;=Y$1005),OR(Y$1006="",Datos!Y495&lt;=Y$1006))),FALSE),OR(ISNUMBER(FIND(";"&amp;UPPER(TRIM(Datos!Y495&amp;""))&amp;"=",Y$1007)),ISNUMBER(FIND(";"&amp;UPPER(TRIM(Datos!Y495&amp;""))&amp;";",Y$1007))),OR(UPPER(TRIM(Datos!Y495&amp;""))="SÍ",UPPER(TRIM(Datos!Y495&amp;""))="SI",UPPER(TRIM(Datos!Y495&amp;""))="NO"),IF(ISNUMBER(Datos!Y495),AND(OR(Y$1005="",Datos!Y495&gt;=Y$1005),OR(Y$1006="",Datos!Y495&lt;=Y$1006)),FALSE),TRUE))))</f>
        <v>0.0</v>
      </c>
      <c r="Z495">
        <f>IF(Datos!Z495="",0,IF(AND(Z$1008&lt;&gt;"",Datos!Z495=Z$1008),0,IF(Z$1004=0,0,1-CHOOSE(Z$1004,IF(ISNUMBER(Datos!Z495),AND(OR(Z$1005="",Datos!Z495&gt;=Z$1005),OR(Z$1006="",Datos!Z495&lt;=Z$1006)),FALSE),IF(ISNUMBER(Datos!Z495),AND(Datos!Z495=INT(Datos!Z495),AND(OR(Z$1005="",Datos!Z495&gt;=Z$1005),OR(Z$1006="",Datos!Z495&lt;=Z$1006))),FALSE),OR(ISNUMBER(FIND(";"&amp;UPPER(TRIM(Datos!Z495&amp;""))&amp;"=",Z$1007)),ISNUMBER(FIND(";"&amp;UPPER(TRIM(Datos!Z495&amp;""))&amp;";",Z$1007))),OR(UPPER(TRIM(Datos!Z495&amp;""))="SÍ",UPPER(TRIM(Datos!Z495&amp;""))="SI",UPPER(TRIM(Datos!Z495&amp;""))="NO"),IF(ISNUMBER(Datos!Z495),AND(OR(Z$1005="",Datos!Z495&gt;=Z$1005),OR(Z$1006="",Datos!Z495&lt;=Z$1006)),FALSE),TRUE))))</f>
        <v>0.0</v>
      </c>
      <c r="AA495">
        <f>IF(Datos!AA495="",0,IF(AND(AA$1008&lt;&gt;"",Datos!AA495=AA$1008),0,IF(AA$1004=0,0,1-CHOOSE(AA$1004,IF(ISNUMBER(Datos!AA495),AND(OR(AA$1005="",Datos!AA495&gt;=AA$1005),OR(AA$1006="",Datos!AA495&lt;=AA$1006)),FALSE),IF(ISNUMBER(Datos!AA495),AND(Datos!AA495=INT(Datos!AA495),AND(OR(AA$1005="",Datos!AA495&gt;=AA$1005),OR(AA$1006="",Datos!AA495&lt;=AA$1006))),FALSE),OR(ISNUMBER(FIND(";"&amp;UPPER(TRIM(Datos!AA495&amp;""))&amp;"=",AA$1007)),ISNUMBER(FIND(";"&amp;UPPER(TRIM(Datos!AA495&amp;""))&amp;";",AA$1007))),OR(UPPER(TRIM(Datos!AA495&amp;""))="SÍ",UPPER(TRIM(Datos!AA495&amp;""))="SI",UPPER(TRIM(Datos!AA495&amp;""))="NO"),IF(ISNUMBER(Datos!AA495),AND(OR(AA$1005="",Datos!AA495&gt;=AA$1005),OR(AA$1006="",Datos!AA495&lt;=AA$1006)),FALSE),TRUE))))</f>
        <v>0.0</v>
      </c>
      <c r="AB495">
        <f>IF(Datos!AB495="",0,IF(AND(AB$1008&lt;&gt;"",Datos!AB495=AB$1008),0,IF(AB$1004=0,0,1-CHOOSE(AB$1004,IF(ISNUMBER(Datos!AB495),AND(OR(AB$1005="",Datos!AB495&gt;=AB$1005),OR(AB$1006="",Datos!AB495&lt;=AB$1006)),FALSE),IF(ISNUMBER(Datos!AB495),AND(Datos!AB495=INT(Datos!AB495),AND(OR(AB$1005="",Datos!AB495&gt;=AB$1005),OR(AB$1006="",Datos!AB495&lt;=AB$1006))),FALSE),OR(ISNUMBER(FIND(";"&amp;UPPER(TRIM(Datos!AB495&amp;""))&amp;"=",AB$1007)),ISNUMBER(FIND(";"&amp;UPPER(TRIM(Datos!AB495&amp;""))&amp;";",AB$1007))),OR(UPPER(TRIM(Datos!AB495&amp;""))="SÍ",UPPER(TRIM(Datos!AB495&amp;""))="SI",UPPER(TRIM(Datos!AB495&amp;""))="NO"),IF(ISNUMBER(Datos!AB495),AND(OR(AB$1005="",Datos!AB495&gt;=AB$1005),OR(AB$1006="",Datos!AB495&lt;=AB$1006)),FALSE),TRUE))))</f>
        <v>0.0</v>
      </c>
      <c r="AC495">
        <f>IF(Datos!AC495="",0,IF(AND(AC$1008&lt;&gt;"",Datos!AC495=AC$1008),0,IF(AC$1004=0,0,1-CHOOSE(AC$1004,IF(ISNUMBER(Datos!AC495),AND(OR(AC$1005="",Datos!AC495&gt;=AC$1005),OR(AC$1006="",Datos!AC495&lt;=AC$1006)),FALSE),IF(ISNUMBER(Datos!AC495),AND(Datos!AC495=INT(Datos!AC495),AND(OR(AC$1005="",Datos!AC495&gt;=AC$1005),OR(AC$1006="",Datos!AC495&lt;=AC$1006))),FALSE),OR(ISNUMBER(FIND(";"&amp;UPPER(TRIM(Datos!AC495&amp;""))&amp;"=",AC$1007)),ISNUMBER(FIND(";"&amp;UPPER(TRIM(Datos!AC495&amp;""))&amp;";",AC$1007))),OR(UPPER(TRIM(Datos!AC495&amp;""))="SÍ",UPPER(TRIM(Datos!AC495&amp;""))="SI",UPPER(TRIM(Datos!AC495&amp;""))="NO"),IF(ISNUMBER(Datos!AC495),AND(OR(AC$1005="",Datos!AC495&gt;=AC$1005),OR(AC$1006="",Datos!AC495&lt;=AC$1006)),FALSE),TRUE))))</f>
        <v>0.0</v>
      </c>
      <c r="AD495">
        <f>IF(Datos!AD495="",0,IF(AND(AD$1008&lt;&gt;"",Datos!AD495=AD$1008),0,IF(AD$1004=0,0,1-CHOOSE(AD$1004,IF(ISNUMBER(Datos!AD495),AND(OR(AD$1005="",Datos!AD495&gt;=AD$1005),OR(AD$1006="",Datos!AD495&lt;=AD$1006)),FALSE),IF(ISNUMBER(Datos!AD495),AND(Datos!AD495=INT(Datos!AD495),AND(OR(AD$1005="",Datos!AD495&gt;=AD$1005),OR(AD$1006="",Datos!AD495&lt;=AD$1006))),FALSE),OR(ISNUMBER(FIND(";"&amp;UPPER(TRIM(Datos!AD495&amp;""))&amp;"=",AD$1007)),ISNUMBER(FIND(";"&amp;UPPER(TRIM(Datos!AD495&amp;""))&amp;";",AD$1007))),OR(UPPER(TRIM(Datos!AD495&amp;""))="SÍ",UPPER(TRIM(Datos!AD495&amp;""))="SI",UPPER(TRIM(Datos!AD495&amp;""))="NO"),IF(ISNUMBER(Datos!AD495),AND(OR(AD$1005="",Datos!AD495&gt;=AD$1005),OR(AD$1006="",Datos!AD495&lt;=AD$1006)),FALSE),TRUE))))</f>
        <v>0.0</v>
      </c>
      <c r="AE495">
        <f>IF(Datos!AE495="",0,IF(AND(AE$1008&lt;&gt;"",Datos!AE495=AE$1008),0,IF(AE$1004=0,0,1-CHOOSE(AE$1004,IF(ISNUMBER(Datos!AE495),AND(OR(AE$1005="",Datos!AE495&gt;=AE$1005),OR(AE$1006="",Datos!AE495&lt;=AE$1006)),FALSE),IF(ISNUMBER(Datos!AE495),AND(Datos!AE495=INT(Datos!AE495),AND(OR(AE$1005="",Datos!AE495&gt;=AE$1005),OR(AE$1006="",Datos!AE495&lt;=AE$1006))),FALSE),OR(ISNUMBER(FIND(";"&amp;UPPER(TRIM(Datos!AE495&amp;""))&amp;"=",AE$1007)),ISNUMBER(FIND(";"&amp;UPPER(TRIM(Datos!AE495&amp;""))&amp;";",AE$1007))),OR(UPPER(TRIM(Datos!AE495&amp;""))="SÍ",UPPER(TRIM(Datos!AE495&amp;""))="SI",UPPER(TRIM(Datos!AE495&amp;""))="NO"),IF(ISNUMBER(Datos!AE495),AND(OR(AE$1005="",Datos!AE495&gt;=AE$1005),OR(AE$1006="",Datos!AE495&lt;=AE$1006)),FALSE),TRUE))))</f>
        <v>0.0</v>
      </c>
    </row>
    <row r="496" spans="2:31">
      <c r="B496">
        <f>IF(Datos!B496="",0,IF(AND(B$1008&lt;&gt;"",Datos!B496=B$1008),0,IF(B$1004=0,0,1-CHOOSE(B$1004,IF(ISNUMBER(Datos!B496),AND(OR(B$1005="",Datos!B496&gt;=B$1005),OR(B$1006="",Datos!B496&lt;=B$1006)),FALSE),IF(ISNUMBER(Datos!B496),AND(Datos!B496=INT(Datos!B496),AND(OR(B$1005="",Datos!B496&gt;=B$1005),OR(B$1006="",Datos!B496&lt;=B$1006))),FALSE),OR(ISNUMBER(FIND(";"&amp;UPPER(TRIM(Datos!B496&amp;""))&amp;"=",B$1007)),ISNUMBER(FIND(";"&amp;UPPER(TRIM(Datos!B496&amp;""))&amp;";",B$1007))),OR(UPPER(TRIM(Datos!B496&amp;""))="SÍ",UPPER(TRIM(Datos!B496&amp;""))="SI",UPPER(TRIM(Datos!B496&amp;""))="NO"),IF(ISNUMBER(Datos!B496),AND(OR(B$1005="",Datos!B496&gt;=B$1005),OR(B$1006="",Datos!B496&lt;=B$1006)),FALSE),TRUE))))</f>
        <v>0.0</v>
      </c>
      <c r="C496">
        <f>IF(Datos!C496="",0,IF(AND(C$1008&lt;&gt;"",Datos!C496=C$1008),0,IF(C$1004=0,0,1-CHOOSE(C$1004,IF(ISNUMBER(Datos!C496),AND(OR(C$1005="",Datos!C496&gt;=C$1005),OR(C$1006="",Datos!C496&lt;=C$1006)),FALSE),IF(ISNUMBER(Datos!C496),AND(Datos!C496=INT(Datos!C496),AND(OR(C$1005="",Datos!C496&gt;=C$1005),OR(C$1006="",Datos!C496&lt;=C$1006))),FALSE),OR(ISNUMBER(FIND(";"&amp;UPPER(TRIM(Datos!C496&amp;""))&amp;"=",C$1007)),ISNUMBER(FIND(";"&amp;UPPER(TRIM(Datos!C496&amp;""))&amp;";",C$1007))),OR(UPPER(TRIM(Datos!C496&amp;""))="SÍ",UPPER(TRIM(Datos!C496&amp;""))="SI",UPPER(TRIM(Datos!C496&amp;""))="NO"),IF(ISNUMBER(Datos!C496),AND(OR(C$1005="",Datos!C496&gt;=C$1005),OR(C$1006="",Datos!C496&lt;=C$1006)),FALSE),TRUE))))</f>
        <v>0.0</v>
      </c>
      <c r="D496">
        <f>IF(Datos!D496="",0,IF(AND(D$1008&lt;&gt;"",Datos!D496=D$1008),0,IF(D$1004=0,0,1-CHOOSE(D$1004,IF(ISNUMBER(Datos!D496),AND(OR(D$1005="",Datos!D496&gt;=D$1005),OR(D$1006="",Datos!D496&lt;=D$1006)),FALSE),IF(ISNUMBER(Datos!D496),AND(Datos!D496=INT(Datos!D496),AND(OR(D$1005="",Datos!D496&gt;=D$1005),OR(D$1006="",Datos!D496&lt;=D$1006))),FALSE),OR(ISNUMBER(FIND(";"&amp;UPPER(TRIM(Datos!D496&amp;""))&amp;"=",D$1007)),ISNUMBER(FIND(";"&amp;UPPER(TRIM(Datos!D496&amp;""))&amp;";",D$1007))),OR(UPPER(TRIM(Datos!D496&amp;""))="SÍ",UPPER(TRIM(Datos!D496&amp;""))="SI",UPPER(TRIM(Datos!D496&amp;""))="NO"),IF(ISNUMBER(Datos!D496),AND(OR(D$1005="",Datos!D496&gt;=D$1005),OR(D$1006="",Datos!D496&lt;=D$1006)),FALSE),TRUE))))</f>
        <v>0.0</v>
      </c>
      <c r="E496">
        <f>IF(Datos!E496="",0,IF(AND(E$1008&lt;&gt;"",Datos!E496=E$1008),0,IF(E$1004=0,0,1-CHOOSE(E$1004,IF(ISNUMBER(Datos!E496),AND(OR(E$1005="",Datos!E496&gt;=E$1005),OR(E$1006="",Datos!E496&lt;=E$1006)),FALSE),IF(ISNUMBER(Datos!E496),AND(Datos!E496=INT(Datos!E496),AND(OR(E$1005="",Datos!E496&gt;=E$1005),OR(E$1006="",Datos!E496&lt;=E$1006))),FALSE),OR(ISNUMBER(FIND(";"&amp;UPPER(TRIM(Datos!E496&amp;""))&amp;"=",E$1007)),ISNUMBER(FIND(";"&amp;UPPER(TRIM(Datos!E496&amp;""))&amp;";",E$1007))),OR(UPPER(TRIM(Datos!E496&amp;""))="SÍ",UPPER(TRIM(Datos!E496&amp;""))="SI",UPPER(TRIM(Datos!E496&amp;""))="NO"),IF(ISNUMBER(Datos!E496),AND(OR(E$1005="",Datos!E496&gt;=E$1005),OR(E$1006="",Datos!E496&lt;=E$1006)),FALSE),TRUE))))</f>
        <v>0.0</v>
      </c>
      <c r="F496">
        <f>IF(Datos!F496="",0,IF(AND(F$1008&lt;&gt;"",Datos!F496=F$1008),0,IF(F$1004=0,0,1-CHOOSE(F$1004,IF(ISNUMBER(Datos!F496),AND(OR(F$1005="",Datos!F496&gt;=F$1005),OR(F$1006="",Datos!F496&lt;=F$1006)),FALSE),IF(ISNUMBER(Datos!F496),AND(Datos!F496=INT(Datos!F496),AND(OR(F$1005="",Datos!F496&gt;=F$1005),OR(F$1006="",Datos!F496&lt;=F$1006))),FALSE),OR(ISNUMBER(FIND(";"&amp;UPPER(TRIM(Datos!F496&amp;""))&amp;"=",F$1007)),ISNUMBER(FIND(";"&amp;UPPER(TRIM(Datos!F496&amp;""))&amp;";",F$1007))),OR(UPPER(TRIM(Datos!F496&amp;""))="SÍ",UPPER(TRIM(Datos!F496&amp;""))="SI",UPPER(TRIM(Datos!F496&amp;""))="NO"),IF(ISNUMBER(Datos!F496),AND(OR(F$1005="",Datos!F496&gt;=F$1005),OR(F$1006="",Datos!F496&lt;=F$1006)),FALSE),TRUE))))</f>
        <v>0.0</v>
      </c>
      <c r="G496">
        <f>IF(Datos!G496="",0,IF(AND(G$1008&lt;&gt;"",Datos!G496=G$1008),0,IF(G$1004=0,0,1-CHOOSE(G$1004,IF(ISNUMBER(Datos!G496),AND(OR(G$1005="",Datos!G496&gt;=G$1005),OR(G$1006="",Datos!G496&lt;=G$1006)),FALSE),IF(ISNUMBER(Datos!G496),AND(Datos!G496=INT(Datos!G496),AND(OR(G$1005="",Datos!G496&gt;=G$1005),OR(G$1006="",Datos!G496&lt;=G$1006))),FALSE),OR(ISNUMBER(FIND(";"&amp;UPPER(TRIM(Datos!G496&amp;""))&amp;"=",G$1007)),ISNUMBER(FIND(";"&amp;UPPER(TRIM(Datos!G496&amp;""))&amp;";",G$1007))),OR(UPPER(TRIM(Datos!G496&amp;""))="SÍ",UPPER(TRIM(Datos!G496&amp;""))="SI",UPPER(TRIM(Datos!G496&amp;""))="NO"),IF(ISNUMBER(Datos!G496),AND(OR(G$1005="",Datos!G496&gt;=G$1005),OR(G$1006="",Datos!G496&lt;=G$1006)),FALSE),TRUE))))</f>
        <v>0.0</v>
      </c>
      <c r="H496">
        <f>IF(Datos!H496="",0,IF(AND(H$1008&lt;&gt;"",Datos!H496=H$1008),0,IF(H$1004=0,0,1-CHOOSE(H$1004,IF(ISNUMBER(Datos!H496),AND(OR(H$1005="",Datos!H496&gt;=H$1005),OR(H$1006="",Datos!H496&lt;=H$1006)),FALSE),IF(ISNUMBER(Datos!H496),AND(Datos!H496=INT(Datos!H496),AND(OR(H$1005="",Datos!H496&gt;=H$1005),OR(H$1006="",Datos!H496&lt;=H$1006))),FALSE),OR(ISNUMBER(FIND(";"&amp;UPPER(TRIM(Datos!H496&amp;""))&amp;"=",H$1007)),ISNUMBER(FIND(";"&amp;UPPER(TRIM(Datos!H496&amp;""))&amp;";",H$1007))),OR(UPPER(TRIM(Datos!H496&amp;""))="SÍ",UPPER(TRIM(Datos!H496&amp;""))="SI",UPPER(TRIM(Datos!H496&amp;""))="NO"),IF(ISNUMBER(Datos!H496),AND(OR(H$1005="",Datos!H496&gt;=H$1005),OR(H$1006="",Datos!H496&lt;=H$1006)),FALSE),TRUE))))</f>
        <v>0.0</v>
      </c>
      <c r="I496">
        <f>IF(Datos!I496="",0,IF(AND(I$1008&lt;&gt;"",Datos!I496=I$1008),0,IF(I$1004=0,0,1-CHOOSE(I$1004,IF(ISNUMBER(Datos!I496),AND(OR(I$1005="",Datos!I496&gt;=I$1005),OR(I$1006="",Datos!I496&lt;=I$1006)),FALSE),IF(ISNUMBER(Datos!I496),AND(Datos!I496=INT(Datos!I496),AND(OR(I$1005="",Datos!I496&gt;=I$1005),OR(I$1006="",Datos!I496&lt;=I$1006))),FALSE),OR(ISNUMBER(FIND(";"&amp;UPPER(TRIM(Datos!I496&amp;""))&amp;"=",I$1007)),ISNUMBER(FIND(";"&amp;UPPER(TRIM(Datos!I496&amp;""))&amp;";",I$1007))),OR(UPPER(TRIM(Datos!I496&amp;""))="SÍ",UPPER(TRIM(Datos!I496&amp;""))="SI",UPPER(TRIM(Datos!I496&amp;""))="NO"),IF(ISNUMBER(Datos!I496),AND(OR(I$1005="",Datos!I496&gt;=I$1005),OR(I$1006="",Datos!I496&lt;=I$1006)),FALSE),TRUE))))</f>
        <v>0.0</v>
      </c>
      <c r="J496">
        <f>IF(Datos!J496="",0,IF(AND(J$1008&lt;&gt;"",Datos!J496=J$1008),0,IF(J$1004=0,0,1-CHOOSE(J$1004,IF(ISNUMBER(Datos!J496),AND(OR(J$1005="",Datos!J496&gt;=J$1005),OR(J$1006="",Datos!J496&lt;=J$1006)),FALSE),IF(ISNUMBER(Datos!J496),AND(Datos!J496=INT(Datos!J496),AND(OR(J$1005="",Datos!J496&gt;=J$1005),OR(J$1006="",Datos!J496&lt;=J$1006))),FALSE),OR(ISNUMBER(FIND(";"&amp;UPPER(TRIM(Datos!J496&amp;""))&amp;"=",J$1007)),ISNUMBER(FIND(";"&amp;UPPER(TRIM(Datos!J496&amp;""))&amp;";",J$1007))),OR(UPPER(TRIM(Datos!J496&amp;""))="SÍ",UPPER(TRIM(Datos!J496&amp;""))="SI",UPPER(TRIM(Datos!J496&amp;""))="NO"),IF(ISNUMBER(Datos!J496),AND(OR(J$1005="",Datos!J496&gt;=J$1005),OR(J$1006="",Datos!J496&lt;=J$1006)),FALSE),TRUE))))</f>
        <v>0.0</v>
      </c>
      <c r="K496">
        <f>IF(Datos!K496="",0,IF(AND(K$1008&lt;&gt;"",Datos!K496=K$1008),0,IF(K$1004=0,0,1-CHOOSE(K$1004,IF(ISNUMBER(Datos!K496),AND(OR(K$1005="",Datos!K496&gt;=K$1005),OR(K$1006="",Datos!K496&lt;=K$1006)),FALSE),IF(ISNUMBER(Datos!K496),AND(Datos!K496=INT(Datos!K496),AND(OR(K$1005="",Datos!K496&gt;=K$1005),OR(K$1006="",Datos!K496&lt;=K$1006))),FALSE),OR(ISNUMBER(FIND(";"&amp;UPPER(TRIM(Datos!K496&amp;""))&amp;"=",K$1007)),ISNUMBER(FIND(";"&amp;UPPER(TRIM(Datos!K496&amp;""))&amp;";",K$1007))),OR(UPPER(TRIM(Datos!K496&amp;""))="SÍ",UPPER(TRIM(Datos!K496&amp;""))="SI",UPPER(TRIM(Datos!K496&amp;""))="NO"),IF(ISNUMBER(Datos!K496),AND(OR(K$1005="",Datos!K496&gt;=K$1005),OR(K$1006="",Datos!K496&lt;=K$1006)),FALSE),TRUE))))</f>
        <v>0.0</v>
      </c>
      <c r="L496">
        <f>IF(Datos!L496="",0,IF(AND(L$1008&lt;&gt;"",Datos!L496=L$1008),0,IF(L$1004=0,0,1-CHOOSE(L$1004,IF(ISNUMBER(Datos!L496),AND(OR(L$1005="",Datos!L496&gt;=L$1005),OR(L$1006="",Datos!L496&lt;=L$1006)),FALSE),IF(ISNUMBER(Datos!L496),AND(Datos!L496=INT(Datos!L496),AND(OR(L$1005="",Datos!L496&gt;=L$1005),OR(L$1006="",Datos!L496&lt;=L$1006))),FALSE),OR(ISNUMBER(FIND(";"&amp;UPPER(TRIM(Datos!L496&amp;""))&amp;"=",L$1007)),ISNUMBER(FIND(";"&amp;UPPER(TRIM(Datos!L496&amp;""))&amp;";",L$1007))),OR(UPPER(TRIM(Datos!L496&amp;""))="SÍ",UPPER(TRIM(Datos!L496&amp;""))="SI",UPPER(TRIM(Datos!L496&amp;""))="NO"),IF(ISNUMBER(Datos!L496),AND(OR(L$1005="",Datos!L496&gt;=L$1005),OR(L$1006="",Datos!L496&lt;=L$1006)),FALSE),TRUE))))</f>
        <v>0.0</v>
      </c>
      <c r="M496">
        <f>IF(Datos!M496="",0,IF(AND(M$1008&lt;&gt;"",Datos!M496=M$1008),0,IF(M$1004=0,0,1-CHOOSE(M$1004,IF(ISNUMBER(Datos!M496),AND(OR(M$1005="",Datos!M496&gt;=M$1005),OR(M$1006="",Datos!M496&lt;=M$1006)),FALSE),IF(ISNUMBER(Datos!M496),AND(Datos!M496=INT(Datos!M496),AND(OR(M$1005="",Datos!M496&gt;=M$1005),OR(M$1006="",Datos!M496&lt;=M$1006))),FALSE),OR(ISNUMBER(FIND(";"&amp;UPPER(TRIM(Datos!M496&amp;""))&amp;"=",M$1007)),ISNUMBER(FIND(";"&amp;UPPER(TRIM(Datos!M496&amp;""))&amp;";",M$1007))),OR(UPPER(TRIM(Datos!M496&amp;""))="SÍ",UPPER(TRIM(Datos!M496&amp;""))="SI",UPPER(TRIM(Datos!M496&amp;""))="NO"),IF(ISNUMBER(Datos!M496),AND(OR(M$1005="",Datos!M496&gt;=M$1005),OR(M$1006="",Datos!M496&lt;=M$1006)),FALSE),TRUE))))</f>
        <v>0.0</v>
      </c>
      <c r="N496">
        <f>IF(Datos!N496="",0,IF(AND(N$1008&lt;&gt;"",Datos!N496=N$1008),0,IF(N$1004=0,0,1-CHOOSE(N$1004,IF(ISNUMBER(Datos!N496),AND(OR(N$1005="",Datos!N496&gt;=N$1005),OR(N$1006="",Datos!N496&lt;=N$1006)),FALSE),IF(ISNUMBER(Datos!N496),AND(Datos!N496=INT(Datos!N496),AND(OR(N$1005="",Datos!N496&gt;=N$1005),OR(N$1006="",Datos!N496&lt;=N$1006))),FALSE),OR(ISNUMBER(FIND(";"&amp;UPPER(TRIM(Datos!N496&amp;""))&amp;"=",N$1007)),ISNUMBER(FIND(";"&amp;UPPER(TRIM(Datos!N496&amp;""))&amp;";",N$1007))),OR(UPPER(TRIM(Datos!N496&amp;""))="SÍ",UPPER(TRIM(Datos!N496&amp;""))="SI",UPPER(TRIM(Datos!N496&amp;""))="NO"),IF(ISNUMBER(Datos!N496),AND(OR(N$1005="",Datos!N496&gt;=N$1005),OR(N$1006="",Datos!N496&lt;=N$1006)),FALSE),TRUE))))</f>
        <v>0.0</v>
      </c>
      <c r="O496">
        <f>IF(Datos!O496="",0,IF(AND(O$1008&lt;&gt;"",Datos!O496=O$1008),0,IF(O$1004=0,0,1-CHOOSE(O$1004,IF(ISNUMBER(Datos!O496),AND(OR(O$1005="",Datos!O496&gt;=O$1005),OR(O$1006="",Datos!O496&lt;=O$1006)),FALSE),IF(ISNUMBER(Datos!O496),AND(Datos!O496=INT(Datos!O496),AND(OR(O$1005="",Datos!O496&gt;=O$1005),OR(O$1006="",Datos!O496&lt;=O$1006))),FALSE),OR(ISNUMBER(FIND(";"&amp;UPPER(TRIM(Datos!O496&amp;""))&amp;"=",O$1007)),ISNUMBER(FIND(";"&amp;UPPER(TRIM(Datos!O496&amp;""))&amp;";",O$1007))),OR(UPPER(TRIM(Datos!O496&amp;""))="SÍ",UPPER(TRIM(Datos!O496&amp;""))="SI",UPPER(TRIM(Datos!O496&amp;""))="NO"),IF(ISNUMBER(Datos!O496),AND(OR(O$1005="",Datos!O496&gt;=O$1005),OR(O$1006="",Datos!O496&lt;=O$1006)),FALSE),TRUE))))</f>
        <v>0.0</v>
      </c>
      <c r="P496">
        <f>IF(Datos!P496="",0,IF(AND(P$1008&lt;&gt;"",Datos!P496=P$1008),0,IF(P$1004=0,0,1-CHOOSE(P$1004,IF(ISNUMBER(Datos!P496),AND(OR(P$1005="",Datos!P496&gt;=P$1005),OR(P$1006="",Datos!P496&lt;=P$1006)),FALSE),IF(ISNUMBER(Datos!P496),AND(Datos!P496=INT(Datos!P496),AND(OR(P$1005="",Datos!P496&gt;=P$1005),OR(P$1006="",Datos!P496&lt;=P$1006))),FALSE),OR(ISNUMBER(FIND(";"&amp;UPPER(TRIM(Datos!P496&amp;""))&amp;"=",P$1007)),ISNUMBER(FIND(";"&amp;UPPER(TRIM(Datos!P496&amp;""))&amp;";",P$1007))),OR(UPPER(TRIM(Datos!P496&amp;""))="SÍ",UPPER(TRIM(Datos!P496&amp;""))="SI",UPPER(TRIM(Datos!P496&amp;""))="NO"),IF(ISNUMBER(Datos!P496),AND(OR(P$1005="",Datos!P496&gt;=P$1005),OR(P$1006="",Datos!P496&lt;=P$1006)),FALSE),TRUE))))</f>
        <v>0.0</v>
      </c>
      <c r="Q496">
        <f>IF(Datos!Q496="",0,IF(AND(Q$1008&lt;&gt;"",Datos!Q496=Q$1008),0,IF(Q$1004=0,0,1-CHOOSE(Q$1004,IF(ISNUMBER(Datos!Q496),AND(OR(Q$1005="",Datos!Q496&gt;=Q$1005),OR(Q$1006="",Datos!Q496&lt;=Q$1006)),FALSE),IF(ISNUMBER(Datos!Q496),AND(Datos!Q496=INT(Datos!Q496),AND(OR(Q$1005="",Datos!Q496&gt;=Q$1005),OR(Q$1006="",Datos!Q496&lt;=Q$1006))),FALSE),OR(ISNUMBER(FIND(";"&amp;UPPER(TRIM(Datos!Q496&amp;""))&amp;"=",Q$1007)),ISNUMBER(FIND(";"&amp;UPPER(TRIM(Datos!Q496&amp;""))&amp;";",Q$1007))),OR(UPPER(TRIM(Datos!Q496&amp;""))="SÍ",UPPER(TRIM(Datos!Q496&amp;""))="SI",UPPER(TRIM(Datos!Q496&amp;""))="NO"),IF(ISNUMBER(Datos!Q496),AND(OR(Q$1005="",Datos!Q496&gt;=Q$1005),OR(Q$1006="",Datos!Q496&lt;=Q$1006)),FALSE),TRUE))))</f>
        <v>0.0</v>
      </c>
      <c r="R496">
        <f>IF(Datos!R496="",0,IF(AND(R$1008&lt;&gt;"",Datos!R496=R$1008),0,IF(R$1004=0,0,1-CHOOSE(R$1004,IF(ISNUMBER(Datos!R496),AND(OR(R$1005="",Datos!R496&gt;=R$1005),OR(R$1006="",Datos!R496&lt;=R$1006)),FALSE),IF(ISNUMBER(Datos!R496),AND(Datos!R496=INT(Datos!R496),AND(OR(R$1005="",Datos!R496&gt;=R$1005),OR(R$1006="",Datos!R496&lt;=R$1006))),FALSE),OR(ISNUMBER(FIND(";"&amp;UPPER(TRIM(Datos!R496&amp;""))&amp;"=",R$1007)),ISNUMBER(FIND(";"&amp;UPPER(TRIM(Datos!R496&amp;""))&amp;";",R$1007))),OR(UPPER(TRIM(Datos!R496&amp;""))="SÍ",UPPER(TRIM(Datos!R496&amp;""))="SI",UPPER(TRIM(Datos!R496&amp;""))="NO"),IF(ISNUMBER(Datos!R496),AND(OR(R$1005="",Datos!R496&gt;=R$1005),OR(R$1006="",Datos!R496&lt;=R$1006)),FALSE),TRUE))))</f>
        <v>0.0</v>
      </c>
      <c r="S496">
        <f>IF(Datos!S496="",0,IF(AND(S$1008&lt;&gt;"",Datos!S496=S$1008),0,IF(S$1004=0,0,1-CHOOSE(S$1004,IF(ISNUMBER(Datos!S496),AND(OR(S$1005="",Datos!S496&gt;=S$1005),OR(S$1006="",Datos!S496&lt;=S$1006)),FALSE),IF(ISNUMBER(Datos!S496),AND(Datos!S496=INT(Datos!S496),AND(OR(S$1005="",Datos!S496&gt;=S$1005),OR(S$1006="",Datos!S496&lt;=S$1006))),FALSE),OR(ISNUMBER(FIND(";"&amp;UPPER(TRIM(Datos!S496&amp;""))&amp;"=",S$1007)),ISNUMBER(FIND(";"&amp;UPPER(TRIM(Datos!S496&amp;""))&amp;";",S$1007))),OR(UPPER(TRIM(Datos!S496&amp;""))="SÍ",UPPER(TRIM(Datos!S496&amp;""))="SI",UPPER(TRIM(Datos!S496&amp;""))="NO"),IF(ISNUMBER(Datos!S496),AND(OR(S$1005="",Datos!S496&gt;=S$1005),OR(S$1006="",Datos!S496&lt;=S$1006)),FALSE),TRUE))))</f>
        <v>0.0</v>
      </c>
      <c r="T496">
        <f>IF(Datos!T496="",0,IF(AND(T$1008&lt;&gt;"",Datos!T496=T$1008),0,IF(T$1004=0,0,1-CHOOSE(T$1004,IF(ISNUMBER(Datos!T496),AND(OR(T$1005="",Datos!T496&gt;=T$1005),OR(T$1006="",Datos!T496&lt;=T$1006)),FALSE),IF(ISNUMBER(Datos!T496),AND(Datos!T496=INT(Datos!T496),AND(OR(T$1005="",Datos!T496&gt;=T$1005),OR(T$1006="",Datos!T496&lt;=T$1006))),FALSE),OR(ISNUMBER(FIND(";"&amp;UPPER(TRIM(Datos!T496&amp;""))&amp;"=",T$1007)),ISNUMBER(FIND(";"&amp;UPPER(TRIM(Datos!T496&amp;""))&amp;";",T$1007))),OR(UPPER(TRIM(Datos!T496&amp;""))="SÍ",UPPER(TRIM(Datos!T496&amp;""))="SI",UPPER(TRIM(Datos!T496&amp;""))="NO"),IF(ISNUMBER(Datos!T496),AND(OR(T$1005="",Datos!T496&gt;=T$1005),OR(T$1006="",Datos!T496&lt;=T$1006)),FALSE),TRUE))))</f>
        <v>0.0</v>
      </c>
      <c r="U496">
        <f>IF(Datos!U496="",0,IF(AND(U$1008&lt;&gt;"",Datos!U496=U$1008),0,IF(U$1004=0,0,1-CHOOSE(U$1004,IF(ISNUMBER(Datos!U496),AND(OR(U$1005="",Datos!U496&gt;=U$1005),OR(U$1006="",Datos!U496&lt;=U$1006)),FALSE),IF(ISNUMBER(Datos!U496),AND(Datos!U496=INT(Datos!U496),AND(OR(U$1005="",Datos!U496&gt;=U$1005),OR(U$1006="",Datos!U496&lt;=U$1006))),FALSE),OR(ISNUMBER(FIND(";"&amp;UPPER(TRIM(Datos!U496&amp;""))&amp;"=",U$1007)),ISNUMBER(FIND(";"&amp;UPPER(TRIM(Datos!U496&amp;""))&amp;";",U$1007))),OR(UPPER(TRIM(Datos!U496&amp;""))="SÍ",UPPER(TRIM(Datos!U496&amp;""))="SI",UPPER(TRIM(Datos!U496&amp;""))="NO"),IF(ISNUMBER(Datos!U496),AND(OR(U$1005="",Datos!U496&gt;=U$1005),OR(U$1006="",Datos!U496&lt;=U$1006)),FALSE),TRUE))))</f>
        <v>0.0</v>
      </c>
      <c r="V496">
        <f>IF(Datos!V496="",0,IF(AND(V$1008&lt;&gt;"",Datos!V496=V$1008),0,IF(V$1004=0,0,1-CHOOSE(V$1004,IF(ISNUMBER(Datos!V496),AND(OR(V$1005="",Datos!V496&gt;=V$1005),OR(V$1006="",Datos!V496&lt;=V$1006)),FALSE),IF(ISNUMBER(Datos!V496),AND(Datos!V496=INT(Datos!V496),AND(OR(V$1005="",Datos!V496&gt;=V$1005),OR(V$1006="",Datos!V496&lt;=V$1006))),FALSE),OR(ISNUMBER(FIND(";"&amp;UPPER(TRIM(Datos!V496&amp;""))&amp;"=",V$1007)),ISNUMBER(FIND(";"&amp;UPPER(TRIM(Datos!V496&amp;""))&amp;";",V$1007))),OR(UPPER(TRIM(Datos!V496&amp;""))="SÍ",UPPER(TRIM(Datos!V496&amp;""))="SI",UPPER(TRIM(Datos!V496&amp;""))="NO"),IF(ISNUMBER(Datos!V496),AND(OR(V$1005="",Datos!V496&gt;=V$1005),OR(V$1006="",Datos!V496&lt;=V$1006)),FALSE),TRUE))))</f>
        <v>0.0</v>
      </c>
      <c r="W496">
        <f>IF(Datos!W496="",0,IF(AND(W$1008&lt;&gt;"",Datos!W496=W$1008),0,IF(W$1004=0,0,1-CHOOSE(W$1004,IF(ISNUMBER(Datos!W496),AND(OR(W$1005="",Datos!W496&gt;=W$1005),OR(W$1006="",Datos!W496&lt;=W$1006)),FALSE),IF(ISNUMBER(Datos!W496),AND(Datos!W496=INT(Datos!W496),AND(OR(W$1005="",Datos!W496&gt;=W$1005),OR(W$1006="",Datos!W496&lt;=W$1006))),FALSE),OR(ISNUMBER(FIND(";"&amp;UPPER(TRIM(Datos!W496&amp;""))&amp;"=",W$1007)),ISNUMBER(FIND(";"&amp;UPPER(TRIM(Datos!W496&amp;""))&amp;";",W$1007))),OR(UPPER(TRIM(Datos!W496&amp;""))="SÍ",UPPER(TRIM(Datos!W496&amp;""))="SI",UPPER(TRIM(Datos!W496&amp;""))="NO"),IF(ISNUMBER(Datos!W496),AND(OR(W$1005="",Datos!W496&gt;=W$1005),OR(W$1006="",Datos!W496&lt;=W$1006)),FALSE),TRUE))))</f>
        <v>0.0</v>
      </c>
      <c r="X496">
        <f>IF(Datos!X496="",0,IF(AND(X$1008&lt;&gt;"",Datos!X496=X$1008),0,IF(X$1004=0,0,1-CHOOSE(X$1004,IF(ISNUMBER(Datos!X496),AND(OR(X$1005="",Datos!X496&gt;=X$1005),OR(X$1006="",Datos!X496&lt;=X$1006)),FALSE),IF(ISNUMBER(Datos!X496),AND(Datos!X496=INT(Datos!X496),AND(OR(X$1005="",Datos!X496&gt;=X$1005),OR(X$1006="",Datos!X496&lt;=X$1006))),FALSE),OR(ISNUMBER(FIND(";"&amp;UPPER(TRIM(Datos!X496&amp;""))&amp;"=",X$1007)),ISNUMBER(FIND(";"&amp;UPPER(TRIM(Datos!X496&amp;""))&amp;";",X$1007))),OR(UPPER(TRIM(Datos!X496&amp;""))="SÍ",UPPER(TRIM(Datos!X496&amp;""))="SI",UPPER(TRIM(Datos!X496&amp;""))="NO"),IF(ISNUMBER(Datos!X496),AND(OR(X$1005="",Datos!X496&gt;=X$1005),OR(X$1006="",Datos!X496&lt;=X$1006)),FALSE),TRUE))))</f>
        <v>0.0</v>
      </c>
      <c r="Y496">
        <f>IF(Datos!Y496="",0,IF(AND(Y$1008&lt;&gt;"",Datos!Y496=Y$1008),0,IF(Y$1004=0,0,1-CHOOSE(Y$1004,IF(ISNUMBER(Datos!Y496),AND(OR(Y$1005="",Datos!Y496&gt;=Y$1005),OR(Y$1006="",Datos!Y496&lt;=Y$1006)),FALSE),IF(ISNUMBER(Datos!Y496),AND(Datos!Y496=INT(Datos!Y496),AND(OR(Y$1005="",Datos!Y496&gt;=Y$1005),OR(Y$1006="",Datos!Y496&lt;=Y$1006))),FALSE),OR(ISNUMBER(FIND(";"&amp;UPPER(TRIM(Datos!Y496&amp;""))&amp;"=",Y$1007)),ISNUMBER(FIND(";"&amp;UPPER(TRIM(Datos!Y496&amp;""))&amp;";",Y$1007))),OR(UPPER(TRIM(Datos!Y496&amp;""))="SÍ",UPPER(TRIM(Datos!Y496&amp;""))="SI",UPPER(TRIM(Datos!Y496&amp;""))="NO"),IF(ISNUMBER(Datos!Y496),AND(OR(Y$1005="",Datos!Y496&gt;=Y$1005),OR(Y$1006="",Datos!Y496&lt;=Y$1006)),FALSE),TRUE))))</f>
        <v>0.0</v>
      </c>
      <c r="Z496">
        <f>IF(Datos!Z496="",0,IF(AND(Z$1008&lt;&gt;"",Datos!Z496=Z$1008),0,IF(Z$1004=0,0,1-CHOOSE(Z$1004,IF(ISNUMBER(Datos!Z496),AND(OR(Z$1005="",Datos!Z496&gt;=Z$1005),OR(Z$1006="",Datos!Z496&lt;=Z$1006)),FALSE),IF(ISNUMBER(Datos!Z496),AND(Datos!Z496=INT(Datos!Z496),AND(OR(Z$1005="",Datos!Z496&gt;=Z$1005),OR(Z$1006="",Datos!Z496&lt;=Z$1006))),FALSE),OR(ISNUMBER(FIND(";"&amp;UPPER(TRIM(Datos!Z496&amp;""))&amp;"=",Z$1007)),ISNUMBER(FIND(";"&amp;UPPER(TRIM(Datos!Z496&amp;""))&amp;";",Z$1007))),OR(UPPER(TRIM(Datos!Z496&amp;""))="SÍ",UPPER(TRIM(Datos!Z496&amp;""))="SI",UPPER(TRIM(Datos!Z496&amp;""))="NO"),IF(ISNUMBER(Datos!Z496),AND(OR(Z$1005="",Datos!Z496&gt;=Z$1005),OR(Z$1006="",Datos!Z496&lt;=Z$1006)),FALSE),TRUE))))</f>
        <v>0.0</v>
      </c>
      <c r="AA496">
        <f>IF(Datos!AA496="",0,IF(AND(AA$1008&lt;&gt;"",Datos!AA496=AA$1008),0,IF(AA$1004=0,0,1-CHOOSE(AA$1004,IF(ISNUMBER(Datos!AA496),AND(OR(AA$1005="",Datos!AA496&gt;=AA$1005),OR(AA$1006="",Datos!AA496&lt;=AA$1006)),FALSE),IF(ISNUMBER(Datos!AA496),AND(Datos!AA496=INT(Datos!AA496),AND(OR(AA$1005="",Datos!AA496&gt;=AA$1005),OR(AA$1006="",Datos!AA496&lt;=AA$1006))),FALSE),OR(ISNUMBER(FIND(";"&amp;UPPER(TRIM(Datos!AA496&amp;""))&amp;"=",AA$1007)),ISNUMBER(FIND(";"&amp;UPPER(TRIM(Datos!AA496&amp;""))&amp;";",AA$1007))),OR(UPPER(TRIM(Datos!AA496&amp;""))="SÍ",UPPER(TRIM(Datos!AA496&amp;""))="SI",UPPER(TRIM(Datos!AA496&amp;""))="NO"),IF(ISNUMBER(Datos!AA496),AND(OR(AA$1005="",Datos!AA496&gt;=AA$1005),OR(AA$1006="",Datos!AA496&lt;=AA$1006)),FALSE),TRUE))))</f>
        <v>0.0</v>
      </c>
      <c r="AB496">
        <f>IF(Datos!AB496="",0,IF(AND(AB$1008&lt;&gt;"",Datos!AB496=AB$1008),0,IF(AB$1004=0,0,1-CHOOSE(AB$1004,IF(ISNUMBER(Datos!AB496),AND(OR(AB$1005="",Datos!AB496&gt;=AB$1005),OR(AB$1006="",Datos!AB496&lt;=AB$1006)),FALSE),IF(ISNUMBER(Datos!AB496),AND(Datos!AB496=INT(Datos!AB496),AND(OR(AB$1005="",Datos!AB496&gt;=AB$1005),OR(AB$1006="",Datos!AB496&lt;=AB$1006))),FALSE),OR(ISNUMBER(FIND(";"&amp;UPPER(TRIM(Datos!AB496&amp;""))&amp;"=",AB$1007)),ISNUMBER(FIND(";"&amp;UPPER(TRIM(Datos!AB496&amp;""))&amp;";",AB$1007))),OR(UPPER(TRIM(Datos!AB496&amp;""))="SÍ",UPPER(TRIM(Datos!AB496&amp;""))="SI",UPPER(TRIM(Datos!AB496&amp;""))="NO"),IF(ISNUMBER(Datos!AB496),AND(OR(AB$1005="",Datos!AB496&gt;=AB$1005),OR(AB$1006="",Datos!AB496&lt;=AB$1006)),FALSE),TRUE))))</f>
        <v>0.0</v>
      </c>
      <c r="AC496">
        <f>IF(Datos!AC496="",0,IF(AND(AC$1008&lt;&gt;"",Datos!AC496=AC$1008),0,IF(AC$1004=0,0,1-CHOOSE(AC$1004,IF(ISNUMBER(Datos!AC496),AND(OR(AC$1005="",Datos!AC496&gt;=AC$1005),OR(AC$1006="",Datos!AC496&lt;=AC$1006)),FALSE),IF(ISNUMBER(Datos!AC496),AND(Datos!AC496=INT(Datos!AC496),AND(OR(AC$1005="",Datos!AC496&gt;=AC$1005),OR(AC$1006="",Datos!AC496&lt;=AC$1006))),FALSE),OR(ISNUMBER(FIND(";"&amp;UPPER(TRIM(Datos!AC496&amp;""))&amp;"=",AC$1007)),ISNUMBER(FIND(";"&amp;UPPER(TRIM(Datos!AC496&amp;""))&amp;";",AC$1007))),OR(UPPER(TRIM(Datos!AC496&amp;""))="SÍ",UPPER(TRIM(Datos!AC496&amp;""))="SI",UPPER(TRIM(Datos!AC496&amp;""))="NO"),IF(ISNUMBER(Datos!AC496),AND(OR(AC$1005="",Datos!AC496&gt;=AC$1005),OR(AC$1006="",Datos!AC496&lt;=AC$1006)),FALSE),TRUE))))</f>
        <v>0.0</v>
      </c>
      <c r="AD496">
        <f>IF(Datos!AD496="",0,IF(AND(AD$1008&lt;&gt;"",Datos!AD496=AD$1008),0,IF(AD$1004=0,0,1-CHOOSE(AD$1004,IF(ISNUMBER(Datos!AD496),AND(OR(AD$1005="",Datos!AD496&gt;=AD$1005),OR(AD$1006="",Datos!AD496&lt;=AD$1006)),FALSE),IF(ISNUMBER(Datos!AD496),AND(Datos!AD496=INT(Datos!AD496),AND(OR(AD$1005="",Datos!AD496&gt;=AD$1005),OR(AD$1006="",Datos!AD496&lt;=AD$1006))),FALSE),OR(ISNUMBER(FIND(";"&amp;UPPER(TRIM(Datos!AD496&amp;""))&amp;"=",AD$1007)),ISNUMBER(FIND(";"&amp;UPPER(TRIM(Datos!AD496&amp;""))&amp;";",AD$1007))),OR(UPPER(TRIM(Datos!AD496&amp;""))="SÍ",UPPER(TRIM(Datos!AD496&amp;""))="SI",UPPER(TRIM(Datos!AD496&amp;""))="NO"),IF(ISNUMBER(Datos!AD496),AND(OR(AD$1005="",Datos!AD496&gt;=AD$1005),OR(AD$1006="",Datos!AD496&lt;=AD$1006)),FALSE),TRUE))))</f>
        <v>0.0</v>
      </c>
      <c r="AE496">
        <f>IF(Datos!AE496="",0,IF(AND(AE$1008&lt;&gt;"",Datos!AE496=AE$1008),0,IF(AE$1004=0,0,1-CHOOSE(AE$1004,IF(ISNUMBER(Datos!AE496),AND(OR(AE$1005="",Datos!AE496&gt;=AE$1005),OR(AE$1006="",Datos!AE496&lt;=AE$1006)),FALSE),IF(ISNUMBER(Datos!AE496),AND(Datos!AE496=INT(Datos!AE496),AND(OR(AE$1005="",Datos!AE496&gt;=AE$1005),OR(AE$1006="",Datos!AE496&lt;=AE$1006))),FALSE),OR(ISNUMBER(FIND(";"&amp;UPPER(TRIM(Datos!AE496&amp;""))&amp;"=",AE$1007)),ISNUMBER(FIND(";"&amp;UPPER(TRIM(Datos!AE496&amp;""))&amp;";",AE$1007))),OR(UPPER(TRIM(Datos!AE496&amp;""))="SÍ",UPPER(TRIM(Datos!AE496&amp;""))="SI",UPPER(TRIM(Datos!AE496&amp;""))="NO"),IF(ISNUMBER(Datos!AE496),AND(OR(AE$1005="",Datos!AE496&gt;=AE$1005),OR(AE$1006="",Datos!AE496&lt;=AE$1006)),FALSE),TRUE))))</f>
        <v>0.0</v>
      </c>
    </row>
    <row r="497" spans="2:31">
      <c r="B497">
        <f>IF(Datos!B497="",0,IF(AND(B$1008&lt;&gt;"",Datos!B497=B$1008),0,IF(B$1004=0,0,1-CHOOSE(B$1004,IF(ISNUMBER(Datos!B497),AND(OR(B$1005="",Datos!B497&gt;=B$1005),OR(B$1006="",Datos!B497&lt;=B$1006)),FALSE),IF(ISNUMBER(Datos!B497),AND(Datos!B497=INT(Datos!B497),AND(OR(B$1005="",Datos!B497&gt;=B$1005),OR(B$1006="",Datos!B497&lt;=B$1006))),FALSE),OR(ISNUMBER(FIND(";"&amp;UPPER(TRIM(Datos!B497&amp;""))&amp;"=",B$1007)),ISNUMBER(FIND(";"&amp;UPPER(TRIM(Datos!B497&amp;""))&amp;";",B$1007))),OR(UPPER(TRIM(Datos!B497&amp;""))="SÍ",UPPER(TRIM(Datos!B497&amp;""))="SI",UPPER(TRIM(Datos!B497&amp;""))="NO"),IF(ISNUMBER(Datos!B497),AND(OR(B$1005="",Datos!B497&gt;=B$1005),OR(B$1006="",Datos!B497&lt;=B$1006)),FALSE),TRUE))))</f>
        <v>0.0</v>
      </c>
      <c r="C497">
        <f>IF(Datos!C497="",0,IF(AND(C$1008&lt;&gt;"",Datos!C497=C$1008),0,IF(C$1004=0,0,1-CHOOSE(C$1004,IF(ISNUMBER(Datos!C497),AND(OR(C$1005="",Datos!C497&gt;=C$1005),OR(C$1006="",Datos!C497&lt;=C$1006)),FALSE),IF(ISNUMBER(Datos!C497),AND(Datos!C497=INT(Datos!C497),AND(OR(C$1005="",Datos!C497&gt;=C$1005),OR(C$1006="",Datos!C497&lt;=C$1006))),FALSE),OR(ISNUMBER(FIND(";"&amp;UPPER(TRIM(Datos!C497&amp;""))&amp;"=",C$1007)),ISNUMBER(FIND(";"&amp;UPPER(TRIM(Datos!C497&amp;""))&amp;";",C$1007))),OR(UPPER(TRIM(Datos!C497&amp;""))="SÍ",UPPER(TRIM(Datos!C497&amp;""))="SI",UPPER(TRIM(Datos!C497&amp;""))="NO"),IF(ISNUMBER(Datos!C497),AND(OR(C$1005="",Datos!C497&gt;=C$1005),OR(C$1006="",Datos!C497&lt;=C$1006)),FALSE),TRUE))))</f>
        <v>0.0</v>
      </c>
      <c r="D497">
        <f>IF(Datos!D497="",0,IF(AND(D$1008&lt;&gt;"",Datos!D497=D$1008),0,IF(D$1004=0,0,1-CHOOSE(D$1004,IF(ISNUMBER(Datos!D497),AND(OR(D$1005="",Datos!D497&gt;=D$1005),OR(D$1006="",Datos!D497&lt;=D$1006)),FALSE),IF(ISNUMBER(Datos!D497),AND(Datos!D497=INT(Datos!D497),AND(OR(D$1005="",Datos!D497&gt;=D$1005),OR(D$1006="",Datos!D497&lt;=D$1006))),FALSE),OR(ISNUMBER(FIND(";"&amp;UPPER(TRIM(Datos!D497&amp;""))&amp;"=",D$1007)),ISNUMBER(FIND(";"&amp;UPPER(TRIM(Datos!D497&amp;""))&amp;";",D$1007))),OR(UPPER(TRIM(Datos!D497&amp;""))="SÍ",UPPER(TRIM(Datos!D497&amp;""))="SI",UPPER(TRIM(Datos!D497&amp;""))="NO"),IF(ISNUMBER(Datos!D497),AND(OR(D$1005="",Datos!D497&gt;=D$1005),OR(D$1006="",Datos!D497&lt;=D$1006)),FALSE),TRUE))))</f>
        <v>0.0</v>
      </c>
      <c r="E497">
        <f>IF(Datos!E497="",0,IF(AND(E$1008&lt;&gt;"",Datos!E497=E$1008),0,IF(E$1004=0,0,1-CHOOSE(E$1004,IF(ISNUMBER(Datos!E497),AND(OR(E$1005="",Datos!E497&gt;=E$1005),OR(E$1006="",Datos!E497&lt;=E$1006)),FALSE),IF(ISNUMBER(Datos!E497),AND(Datos!E497=INT(Datos!E497),AND(OR(E$1005="",Datos!E497&gt;=E$1005),OR(E$1006="",Datos!E497&lt;=E$1006))),FALSE),OR(ISNUMBER(FIND(";"&amp;UPPER(TRIM(Datos!E497&amp;""))&amp;"=",E$1007)),ISNUMBER(FIND(";"&amp;UPPER(TRIM(Datos!E497&amp;""))&amp;";",E$1007))),OR(UPPER(TRIM(Datos!E497&amp;""))="SÍ",UPPER(TRIM(Datos!E497&amp;""))="SI",UPPER(TRIM(Datos!E497&amp;""))="NO"),IF(ISNUMBER(Datos!E497),AND(OR(E$1005="",Datos!E497&gt;=E$1005),OR(E$1006="",Datos!E497&lt;=E$1006)),FALSE),TRUE))))</f>
        <v>0.0</v>
      </c>
      <c r="F497">
        <f>IF(Datos!F497="",0,IF(AND(F$1008&lt;&gt;"",Datos!F497=F$1008),0,IF(F$1004=0,0,1-CHOOSE(F$1004,IF(ISNUMBER(Datos!F497),AND(OR(F$1005="",Datos!F497&gt;=F$1005),OR(F$1006="",Datos!F497&lt;=F$1006)),FALSE),IF(ISNUMBER(Datos!F497),AND(Datos!F497=INT(Datos!F497),AND(OR(F$1005="",Datos!F497&gt;=F$1005),OR(F$1006="",Datos!F497&lt;=F$1006))),FALSE),OR(ISNUMBER(FIND(";"&amp;UPPER(TRIM(Datos!F497&amp;""))&amp;"=",F$1007)),ISNUMBER(FIND(";"&amp;UPPER(TRIM(Datos!F497&amp;""))&amp;";",F$1007))),OR(UPPER(TRIM(Datos!F497&amp;""))="SÍ",UPPER(TRIM(Datos!F497&amp;""))="SI",UPPER(TRIM(Datos!F497&amp;""))="NO"),IF(ISNUMBER(Datos!F497),AND(OR(F$1005="",Datos!F497&gt;=F$1005),OR(F$1006="",Datos!F497&lt;=F$1006)),FALSE),TRUE))))</f>
        <v>0.0</v>
      </c>
      <c r="G497">
        <f>IF(Datos!G497="",0,IF(AND(G$1008&lt;&gt;"",Datos!G497=G$1008),0,IF(G$1004=0,0,1-CHOOSE(G$1004,IF(ISNUMBER(Datos!G497),AND(OR(G$1005="",Datos!G497&gt;=G$1005),OR(G$1006="",Datos!G497&lt;=G$1006)),FALSE),IF(ISNUMBER(Datos!G497),AND(Datos!G497=INT(Datos!G497),AND(OR(G$1005="",Datos!G497&gt;=G$1005),OR(G$1006="",Datos!G497&lt;=G$1006))),FALSE),OR(ISNUMBER(FIND(";"&amp;UPPER(TRIM(Datos!G497&amp;""))&amp;"=",G$1007)),ISNUMBER(FIND(";"&amp;UPPER(TRIM(Datos!G497&amp;""))&amp;";",G$1007))),OR(UPPER(TRIM(Datos!G497&amp;""))="SÍ",UPPER(TRIM(Datos!G497&amp;""))="SI",UPPER(TRIM(Datos!G497&amp;""))="NO"),IF(ISNUMBER(Datos!G497),AND(OR(G$1005="",Datos!G497&gt;=G$1005),OR(G$1006="",Datos!G497&lt;=G$1006)),FALSE),TRUE))))</f>
        <v>0.0</v>
      </c>
      <c r="H497">
        <f>IF(Datos!H497="",0,IF(AND(H$1008&lt;&gt;"",Datos!H497=H$1008),0,IF(H$1004=0,0,1-CHOOSE(H$1004,IF(ISNUMBER(Datos!H497),AND(OR(H$1005="",Datos!H497&gt;=H$1005),OR(H$1006="",Datos!H497&lt;=H$1006)),FALSE),IF(ISNUMBER(Datos!H497),AND(Datos!H497=INT(Datos!H497),AND(OR(H$1005="",Datos!H497&gt;=H$1005),OR(H$1006="",Datos!H497&lt;=H$1006))),FALSE),OR(ISNUMBER(FIND(";"&amp;UPPER(TRIM(Datos!H497&amp;""))&amp;"=",H$1007)),ISNUMBER(FIND(";"&amp;UPPER(TRIM(Datos!H497&amp;""))&amp;";",H$1007))),OR(UPPER(TRIM(Datos!H497&amp;""))="SÍ",UPPER(TRIM(Datos!H497&amp;""))="SI",UPPER(TRIM(Datos!H497&amp;""))="NO"),IF(ISNUMBER(Datos!H497),AND(OR(H$1005="",Datos!H497&gt;=H$1005),OR(H$1006="",Datos!H497&lt;=H$1006)),FALSE),TRUE))))</f>
        <v>0.0</v>
      </c>
      <c r="I497">
        <f>IF(Datos!I497="",0,IF(AND(I$1008&lt;&gt;"",Datos!I497=I$1008),0,IF(I$1004=0,0,1-CHOOSE(I$1004,IF(ISNUMBER(Datos!I497),AND(OR(I$1005="",Datos!I497&gt;=I$1005),OR(I$1006="",Datos!I497&lt;=I$1006)),FALSE),IF(ISNUMBER(Datos!I497),AND(Datos!I497=INT(Datos!I497),AND(OR(I$1005="",Datos!I497&gt;=I$1005),OR(I$1006="",Datos!I497&lt;=I$1006))),FALSE),OR(ISNUMBER(FIND(";"&amp;UPPER(TRIM(Datos!I497&amp;""))&amp;"=",I$1007)),ISNUMBER(FIND(";"&amp;UPPER(TRIM(Datos!I497&amp;""))&amp;";",I$1007))),OR(UPPER(TRIM(Datos!I497&amp;""))="SÍ",UPPER(TRIM(Datos!I497&amp;""))="SI",UPPER(TRIM(Datos!I497&amp;""))="NO"),IF(ISNUMBER(Datos!I497),AND(OR(I$1005="",Datos!I497&gt;=I$1005),OR(I$1006="",Datos!I497&lt;=I$1006)),FALSE),TRUE))))</f>
        <v>0.0</v>
      </c>
      <c r="J497">
        <f>IF(Datos!J497="",0,IF(AND(J$1008&lt;&gt;"",Datos!J497=J$1008),0,IF(J$1004=0,0,1-CHOOSE(J$1004,IF(ISNUMBER(Datos!J497),AND(OR(J$1005="",Datos!J497&gt;=J$1005),OR(J$1006="",Datos!J497&lt;=J$1006)),FALSE),IF(ISNUMBER(Datos!J497),AND(Datos!J497=INT(Datos!J497),AND(OR(J$1005="",Datos!J497&gt;=J$1005),OR(J$1006="",Datos!J497&lt;=J$1006))),FALSE),OR(ISNUMBER(FIND(";"&amp;UPPER(TRIM(Datos!J497&amp;""))&amp;"=",J$1007)),ISNUMBER(FIND(";"&amp;UPPER(TRIM(Datos!J497&amp;""))&amp;";",J$1007))),OR(UPPER(TRIM(Datos!J497&amp;""))="SÍ",UPPER(TRIM(Datos!J497&amp;""))="SI",UPPER(TRIM(Datos!J497&amp;""))="NO"),IF(ISNUMBER(Datos!J497),AND(OR(J$1005="",Datos!J497&gt;=J$1005),OR(J$1006="",Datos!J497&lt;=J$1006)),FALSE),TRUE))))</f>
        <v>0.0</v>
      </c>
      <c r="K497">
        <f>IF(Datos!K497="",0,IF(AND(K$1008&lt;&gt;"",Datos!K497=K$1008),0,IF(K$1004=0,0,1-CHOOSE(K$1004,IF(ISNUMBER(Datos!K497),AND(OR(K$1005="",Datos!K497&gt;=K$1005),OR(K$1006="",Datos!K497&lt;=K$1006)),FALSE),IF(ISNUMBER(Datos!K497),AND(Datos!K497=INT(Datos!K497),AND(OR(K$1005="",Datos!K497&gt;=K$1005),OR(K$1006="",Datos!K497&lt;=K$1006))),FALSE),OR(ISNUMBER(FIND(";"&amp;UPPER(TRIM(Datos!K497&amp;""))&amp;"=",K$1007)),ISNUMBER(FIND(";"&amp;UPPER(TRIM(Datos!K497&amp;""))&amp;";",K$1007))),OR(UPPER(TRIM(Datos!K497&amp;""))="SÍ",UPPER(TRIM(Datos!K497&amp;""))="SI",UPPER(TRIM(Datos!K497&amp;""))="NO"),IF(ISNUMBER(Datos!K497),AND(OR(K$1005="",Datos!K497&gt;=K$1005),OR(K$1006="",Datos!K497&lt;=K$1006)),FALSE),TRUE))))</f>
        <v>0.0</v>
      </c>
      <c r="L497">
        <f>IF(Datos!L497="",0,IF(AND(L$1008&lt;&gt;"",Datos!L497=L$1008),0,IF(L$1004=0,0,1-CHOOSE(L$1004,IF(ISNUMBER(Datos!L497),AND(OR(L$1005="",Datos!L497&gt;=L$1005),OR(L$1006="",Datos!L497&lt;=L$1006)),FALSE),IF(ISNUMBER(Datos!L497),AND(Datos!L497=INT(Datos!L497),AND(OR(L$1005="",Datos!L497&gt;=L$1005),OR(L$1006="",Datos!L497&lt;=L$1006))),FALSE),OR(ISNUMBER(FIND(";"&amp;UPPER(TRIM(Datos!L497&amp;""))&amp;"=",L$1007)),ISNUMBER(FIND(";"&amp;UPPER(TRIM(Datos!L497&amp;""))&amp;";",L$1007))),OR(UPPER(TRIM(Datos!L497&amp;""))="SÍ",UPPER(TRIM(Datos!L497&amp;""))="SI",UPPER(TRIM(Datos!L497&amp;""))="NO"),IF(ISNUMBER(Datos!L497),AND(OR(L$1005="",Datos!L497&gt;=L$1005),OR(L$1006="",Datos!L497&lt;=L$1006)),FALSE),TRUE))))</f>
        <v>0.0</v>
      </c>
      <c r="M497">
        <f>IF(Datos!M497="",0,IF(AND(M$1008&lt;&gt;"",Datos!M497=M$1008),0,IF(M$1004=0,0,1-CHOOSE(M$1004,IF(ISNUMBER(Datos!M497),AND(OR(M$1005="",Datos!M497&gt;=M$1005),OR(M$1006="",Datos!M497&lt;=M$1006)),FALSE),IF(ISNUMBER(Datos!M497),AND(Datos!M497=INT(Datos!M497),AND(OR(M$1005="",Datos!M497&gt;=M$1005),OR(M$1006="",Datos!M497&lt;=M$1006))),FALSE),OR(ISNUMBER(FIND(";"&amp;UPPER(TRIM(Datos!M497&amp;""))&amp;"=",M$1007)),ISNUMBER(FIND(";"&amp;UPPER(TRIM(Datos!M497&amp;""))&amp;";",M$1007))),OR(UPPER(TRIM(Datos!M497&amp;""))="SÍ",UPPER(TRIM(Datos!M497&amp;""))="SI",UPPER(TRIM(Datos!M497&amp;""))="NO"),IF(ISNUMBER(Datos!M497),AND(OR(M$1005="",Datos!M497&gt;=M$1005),OR(M$1006="",Datos!M497&lt;=M$1006)),FALSE),TRUE))))</f>
        <v>0.0</v>
      </c>
      <c r="N497">
        <f>IF(Datos!N497="",0,IF(AND(N$1008&lt;&gt;"",Datos!N497=N$1008),0,IF(N$1004=0,0,1-CHOOSE(N$1004,IF(ISNUMBER(Datos!N497),AND(OR(N$1005="",Datos!N497&gt;=N$1005),OR(N$1006="",Datos!N497&lt;=N$1006)),FALSE),IF(ISNUMBER(Datos!N497),AND(Datos!N497=INT(Datos!N497),AND(OR(N$1005="",Datos!N497&gt;=N$1005),OR(N$1006="",Datos!N497&lt;=N$1006))),FALSE),OR(ISNUMBER(FIND(";"&amp;UPPER(TRIM(Datos!N497&amp;""))&amp;"=",N$1007)),ISNUMBER(FIND(";"&amp;UPPER(TRIM(Datos!N497&amp;""))&amp;";",N$1007))),OR(UPPER(TRIM(Datos!N497&amp;""))="SÍ",UPPER(TRIM(Datos!N497&amp;""))="SI",UPPER(TRIM(Datos!N497&amp;""))="NO"),IF(ISNUMBER(Datos!N497),AND(OR(N$1005="",Datos!N497&gt;=N$1005),OR(N$1006="",Datos!N497&lt;=N$1006)),FALSE),TRUE))))</f>
        <v>0.0</v>
      </c>
      <c r="O497">
        <f>IF(Datos!O497="",0,IF(AND(O$1008&lt;&gt;"",Datos!O497=O$1008),0,IF(O$1004=0,0,1-CHOOSE(O$1004,IF(ISNUMBER(Datos!O497),AND(OR(O$1005="",Datos!O497&gt;=O$1005),OR(O$1006="",Datos!O497&lt;=O$1006)),FALSE),IF(ISNUMBER(Datos!O497),AND(Datos!O497=INT(Datos!O497),AND(OR(O$1005="",Datos!O497&gt;=O$1005),OR(O$1006="",Datos!O497&lt;=O$1006))),FALSE),OR(ISNUMBER(FIND(";"&amp;UPPER(TRIM(Datos!O497&amp;""))&amp;"=",O$1007)),ISNUMBER(FIND(";"&amp;UPPER(TRIM(Datos!O497&amp;""))&amp;";",O$1007))),OR(UPPER(TRIM(Datos!O497&amp;""))="SÍ",UPPER(TRIM(Datos!O497&amp;""))="SI",UPPER(TRIM(Datos!O497&amp;""))="NO"),IF(ISNUMBER(Datos!O497),AND(OR(O$1005="",Datos!O497&gt;=O$1005),OR(O$1006="",Datos!O497&lt;=O$1006)),FALSE),TRUE))))</f>
        <v>0.0</v>
      </c>
      <c r="P497">
        <f>IF(Datos!P497="",0,IF(AND(P$1008&lt;&gt;"",Datos!P497=P$1008),0,IF(P$1004=0,0,1-CHOOSE(P$1004,IF(ISNUMBER(Datos!P497),AND(OR(P$1005="",Datos!P497&gt;=P$1005),OR(P$1006="",Datos!P497&lt;=P$1006)),FALSE),IF(ISNUMBER(Datos!P497),AND(Datos!P497=INT(Datos!P497),AND(OR(P$1005="",Datos!P497&gt;=P$1005),OR(P$1006="",Datos!P497&lt;=P$1006))),FALSE),OR(ISNUMBER(FIND(";"&amp;UPPER(TRIM(Datos!P497&amp;""))&amp;"=",P$1007)),ISNUMBER(FIND(";"&amp;UPPER(TRIM(Datos!P497&amp;""))&amp;";",P$1007))),OR(UPPER(TRIM(Datos!P497&amp;""))="SÍ",UPPER(TRIM(Datos!P497&amp;""))="SI",UPPER(TRIM(Datos!P497&amp;""))="NO"),IF(ISNUMBER(Datos!P497),AND(OR(P$1005="",Datos!P497&gt;=P$1005),OR(P$1006="",Datos!P497&lt;=P$1006)),FALSE),TRUE))))</f>
        <v>0.0</v>
      </c>
      <c r="Q497">
        <f>IF(Datos!Q497="",0,IF(AND(Q$1008&lt;&gt;"",Datos!Q497=Q$1008),0,IF(Q$1004=0,0,1-CHOOSE(Q$1004,IF(ISNUMBER(Datos!Q497),AND(OR(Q$1005="",Datos!Q497&gt;=Q$1005),OR(Q$1006="",Datos!Q497&lt;=Q$1006)),FALSE),IF(ISNUMBER(Datos!Q497),AND(Datos!Q497=INT(Datos!Q497),AND(OR(Q$1005="",Datos!Q497&gt;=Q$1005),OR(Q$1006="",Datos!Q497&lt;=Q$1006))),FALSE),OR(ISNUMBER(FIND(";"&amp;UPPER(TRIM(Datos!Q497&amp;""))&amp;"=",Q$1007)),ISNUMBER(FIND(";"&amp;UPPER(TRIM(Datos!Q497&amp;""))&amp;";",Q$1007))),OR(UPPER(TRIM(Datos!Q497&amp;""))="SÍ",UPPER(TRIM(Datos!Q497&amp;""))="SI",UPPER(TRIM(Datos!Q497&amp;""))="NO"),IF(ISNUMBER(Datos!Q497),AND(OR(Q$1005="",Datos!Q497&gt;=Q$1005),OR(Q$1006="",Datos!Q497&lt;=Q$1006)),FALSE),TRUE))))</f>
        <v>0.0</v>
      </c>
      <c r="R497">
        <f>IF(Datos!R497="",0,IF(AND(R$1008&lt;&gt;"",Datos!R497=R$1008),0,IF(R$1004=0,0,1-CHOOSE(R$1004,IF(ISNUMBER(Datos!R497),AND(OR(R$1005="",Datos!R497&gt;=R$1005),OR(R$1006="",Datos!R497&lt;=R$1006)),FALSE),IF(ISNUMBER(Datos!R497),AND(Datos!R497=INT(Datos!R497),AND(OR(R$1005="",Datos!R497&gt;=R$1005),OR(R$1006="",Datos!R497&lt;=R$1006))),FALSE),OR(ISNUMBER(FIND(";"&amp;UPPER(TRIM(Datos!R497&amp;""))&amp;"=",R$1007)),ISNUMBER(FIND(";"&amp;UPPER(TRIM(Datos!R497&amp;""))&amp;";",R$1007))),OR(UPPER(TRIM(Datos!R497&amp;""))="SÍ",UPPER(TRIM(Datos!R497&amp;""))="SI",UPPER(TRIM(Datos!R497&amp;""))="NO"),IF(ISNUMBER(Datos!R497),AND(OR(R$1005="",Datos!R497&gt;=R$1005),OR(R$1006="",Datos!R497&lt;=R$1006)),FALSE),TRUE))))</f>
        <v>0.0</v>
      </c>
      <c r="S497">
        <f>IF(Datos!S497="",0,IF(AND(S$1008&lt;&gt;"",Datos!S497=S$1008),0,IF(S$1004=0,0,1-CHOOSE(S$1004,IF(ISNUMBER(Datos!S497),AND(OR(S$1005="",Datos!S497&gt;=S$1005),OR(S$1006="",Datos!S497&lt;=S$1006)),FALSE),IF(ISNUMBER(Datos!S497),AND(Datos!S497=INT(Datos!S497),AND(OR(S$1005="",Datos!S497&gt;=S$1005),OR(S$1006="",Datos!S497&lt;=S$1006))),FALSE),OR(ISNUMBER(FIND(";"&amp;UPPER(TRIM(Datos!S497&amp;""))&amp;"=",S$1007)),ISNUMBER(FIND(";"&amp;UPPER(TRIM(Datos!S497&amp;""))&amp;";",S$1007))),OR(UPPER(TRIM(Datos!S497&amp;""))="SÍ",UPPER(TRIM(Datos!S497&amp;""))="SI",UPPER(TRIM(Datos!S497&amp;""))="NO"),IF(ISNUMBER(Datos!S497),AND(OR(S$1005="",Datos!S497&gt;=S$1005),OR(S$1006="",Datos!S497&lt;=S$1006)),FALSE),TRUE))))</f>
        <v>0.0</v>
      </c>
      <c r="T497">
        <f>IF(Datos!T497="",0,IF(AND(T$1008&lt;&gt;"",Datos!T497=T$1008),0,IF(T$1004=0,0,1-CHOOSE(T$1004,IF(ISNUMBER(Datos!T497),AND(OR(T$1005="",Datos!T497&gt;=T$1005),OR(T$1006="",Datos!T497&lt;=T$1006)),FALSE),IF(ISNUMBER(Datos!T497),AND(Datos!T497=INT(Datos!T497),AND(OR(T$1005="",Datos!T497&gt;=T$1005),OR(T$1006="",Datos!T497&lt;=T$1006))),FALSE),OR(ISNUMBER(FIND(";"&amp;UPPER(TRIM(Datos!T497&amp;""))&amp;"=",T$1007)),ISNUMBER(FIND(";"&amp;UPPER(TRIM(Datos!T497&amp;""))&amp;";",T$1007))),OR(UPPER(TRIM(Datos!T497&amp;""))="SÍ",UPPER(TRIM(Datos!T497&amp;""))="SI",UPPER(TRIM(Datos!T497&amp;""))="NO"),IF(ISNUMBER(Datos!T497),AND(OR(T$1005="",Datos!T497&gt;=T$1005),OR(T$1006="",Datos!T497&lt;=T$1006)),FALSE),TRUE))))</f>
        <v>0.0</v>
      </c>
      <c r="U497">
        <f>IF(Datos!U497="",0,IF(AND(U$1008&lt;&gt;"",Datos!U497=U$1008),0,IF(U$1004=0,0,1-CHOOSE(U$1004,IF(ISNUMBER(Datos!U497),AND(OR(U$1005="",Datos!U497&gt;=U$1005),OR(U$1006="",Datos!U497&lt;=U$1006)),FALSE),IF(ISNUMBER(Datos!U497),AND(Datos!U497=INT(Datos!U497),AND(OR(U$1005="",Datos!U497&gt;=U$1005),OR(U$1006="",Datos!U497&lt;=U$1006))),FALSE),OR(ISNUMBER(FIND(";"&amp;UPPER(TRIM(Datos!U497&amp;""))&amp;"=",U$1007)),ISNUMBER(FIND(";"&amp;UPPER(TRIM(Datos!U497&amp;""))&amp;";",U$1007))),OR(UPPER(TRIM(Datos!U497&amp;""))="SÍ",UPPER(TRIM(Datos!U497&amp;""))="SI",UPPER(TRIM(Datos!U497&amp;""))="NO"),IF(ISNUMBER(Datos!U497),AND(OR(U$1005="",Datos!U497&gt;=U$1005),OR(U$1006="",Datos!U497&lt;=U$1006)),FALSE),TRUE))))</f>
        <v>0.0</v>
      </c>
      <c r="V497">
        <f>IF(Datos!V497="",0,IF(AND(V$1008&lt;&gt;"",Datos!V497=V$1008),0,IF(V$1004=0,0,1-CHOOSE(V$1004,IF(ISNUMBER(Datos!V497),AND(OR(V$1005="",Datos!V497&gt;=V$1005),OR(V$1006="",Datos!V497&lt;=V$1006)),FALSE),IF(ISNUMBER(Datos!V497),AND(Datos!V497=INT(Datos!V497),AND(OR(V$1005="",Datos!V497&gt;=V$1005),OR(V$1006="",Datos!V497&lt;=V$1006))),FALSE),OR(ISNUMBER(FIND(";"&amp;UPPER(TRIM(Datos!V497&amp;""))&amp;"=",V$1007)),ISNUMBER(FIND(";"&amp;UPPER(TRIM(Datos!V497&amp;""))&amp;";",V$1007))),OR(UPPER(TRIM(Datos!V497&amp;""))="SÍ",UPPER(TRIM(Datos!V497&amp;""))="SI",UPPER(TRIM(Datos!V497&amp;""))="NO"),IF(ISNUMBER(Datos!V497),AND(OR(V$1005="",Datos!V497&gt;=V$1005),OR(V$1006="",Datos!V497&lt;=V$1006)),FALSE),TRUE))))</f>
        <v>0.0</v>
      </c>
      <c r="W497">
        <f>IF(Datos!W497="",0,IF(AND(W$1008&lt;&gt;"",Datos!W497=W$1008),0,IF(W$1004=0,0,1-CHOOSE(W$1004,IF(ISNUMBER(Datos!W497),AND(OR(W$1005="",Datos!W497&gt;=W$1005),OR(W$1006="",Datos!W497&lt;=W$1006)),FALSE),IF(ISNUMBER(Datos!W497),AND(Datos!W497=INT(Datos!W497),AND(OR(W$1005="",Datos!W497&gt;=W$1005),OR(W$1006="",Datos!W497&lt;=W$1006))),FALSE),OR(ISNUMBER(FIND(";"&amp;UPPER(TRIM(Datos!W497&amp;""))&amp;"=",W$1007)),ISNUMBER(FIND(";"&amp;UPPER(TRIM(Datos!W497&amp;""))&amp;";",W$1007))),OR(UPPER(TRIM(Datos!W497&amp;""))="SÍ",UPPER(TRIM(Datos!W497&amp;""))="SI",UPPER(TRIM(Datos!W497&amp;""))="NO"),IF(ISNUMBER(Datos!W497),AND(OR(W$1005="",Datos!W497&gt;=W$1005),OR(W$1006="",Datos!W497&lt;=W$1006)),FALSE),TRUE))))</f>
        <v>0.0</v>
      </c>
      <c r="X497">
        <f>IF(Datos!X497="",0,IF(AND(X$1008&lt;&gt;"",Datos!X497=X$1008),0,IF(X$1004=0,0,1-CHOOSE(X$1004,IF(ISNUMBER(Datos!X497),AND(OR(X$1005="",Datos!X497&gt;=X$1005),OR(X$1006="",Datos!X497&lt;=X$1006)),FALSE),IF(ISNUMBER(Datos!X497),AND(Datos!X497=INT(Datos!X497),AND(OR(X$1005="",Datos!X497&gt;=X$1005),OR(X$1006="",Datos!X497&lt;=X$1006))),FALSE),OR(ISNUMBER(FIND(";"&amp;UPPER(TRIM(Datos!X497&amp;""))&amp;"=",X$1007)),ISNUMBER(FIND(";"&amp;UPPER(TRIM(Datos!X497&amp;""))&amp;";",X$1007))),OR(UPPER(TRIM(Datos!X497&amp;""))="SÍ",UPPER(TRIM(Datos!X497&amp;""))="SI",UPPER(TRIM(Datos!X497&amp;""))="NO"),IF(ISNUMBER(Datos!X497),AND(OR(X$1005="",Datos!X497&gt;=X$1005),OR(X$1006="",Datos!X497&lt;=X$1006)),FALSE),TRUE))))</f>
        <v>0.0</v>
      </c>
      <c r="Y497">
        <f>IF(Datos!Y497="",0,IF(AND(Y$1008&lt;&gt;"",Datos!Y497=Y$1008),0,IF(Y$1004=0,0,1-CHOOSE(Y$1004,IF(ISNUMBER(Datos!Y497),AND(OR(Y$1005="",Datos!Y497&gt;=Y$1005),OR(Y$1006="",Datos!Y497&lt;=Y$1006)),FALSE),IF(ISNUMBER(Datos!Y497),AND(Datos!Y497=INT(Datos!Y497),AND(OR(Y$1005="",Datos!Y497&gt;=Y$1005),OR(Y$1006="",Datos!Y497&lt;=Y$1006))),FALSE),OR(ISNUMBER(FIND(";"&amp;UPPER(TRIM(Datos!Y497&amp;""))&amp;"=",Y$1007)),ISNUMBER(FIND(";"&amp;UPPER(TRIM(Datos!Y497&amp;""))&amp;";",Y$1007))),OR(UPPER(TRIM(Datos!Y497&amp;""))="SÍ",UPPER(TRIM(Datos!Y497&amp;""))="SI",UPPER(TRIM(Datos!Y497&amp;""))="NO"),IF(ISNUMBER(Datos!Y497),AND(OR(Y$1005="",Datos!Y497&gt;=Y$1005),OR(Y$1006="",Datos!Y497&lt;=Y$1006)),FALSE),TRUE))))</f>
        <v>0.0</v>
      </c>
      <c r="Z497">
        <f>IF(Datos!Z497="",0,IF(AND(Z$1008&lt;&gt;"",Datos!Z497=Z$1008),0,IF(Z$1004=0,0,1-CHOOSE(Z$1004,IF(ISNUMBER(Datos!Z497),AND(OR(Z$1005="",Datos!Z497&gt;=Z$1005),OR(Z$1006="",Datos!Z497&lt;=Z$1006)),FALSE),IF(ISNUMBER(Datos!Z497),AND(Datos!Z497=INT(Datos!Z497),AND(OR(Z$1005="",Datos!Z497&gt;=Z$1005),OR(Z$1006="",Datos!Z497&lt;=Z$1006))),FALSE),OR(ISNUMBER(FIND(";"&amp;UPPER(TRIM(Datos!Z497&amp;""))&amp;"=",Z$1007)),ISNUMBER(FIND(";"&amp;UPPER(TRIM(Datos!Z497&amp;""))&amp;";",Z$1007))),OR(UPPER(TRIM(Datos!Z497&amp;""))="SÍ",UPPER(TRIM(Datos!Z497&amp;""))="SI",UPPER(TRIM(Datos!Z497&amp;""))="NO"),IF(ISNUMBER(Datos!Z497),AND(OR(Z$1005="",Datos!Z497&gt;=Z$1005),OR(Z$1006="",Datos!Z497&lt;=Z$1006)),FALSE),TRUE))))</f>
        <v>0.0</v>
      </c>
      <c r="AA497">
        <f>IF(Datos!AA497="",0,IF(AND(AA$1008&lt;&gt;"",Datos!AA497=AA$1008),0,IF(AA$1004=0,0,1-CHOOSE(AA$1004,IF(ISNUMBER(Datos!AA497),AND(OR(AA$1005="",Datos!AA497&gt;=AA$1005),OR(AA$1006="",Datos!AA497&lt;=AA$1006)),FALSE),IF(ISNUMBER(Datos!AA497),AND(Datos!AA497=INT(Datos!AA497),AND(OR(AA$1005="",Datos!AA497&gt;=AA$1005),OR(AA$1006="",Datos!AA497&lt;=AA$1006))),FALSE),OR(ISNUMBER(FIND(";"&amp;UPPER(TRIM(Datos!AA497&amp;""))&amp;"=",AA$1007)),ISNUMBER(FIND(";"&amp;UPPER(TRIM(Datos!AA497&amp;""))&amp;";",AA$1007))),OR(UPPER(TRIM(Datos!AA497&amp;""))="SÍ",UPPER(TRIM(Datos!AA497&amp;""))="SI",UPPER(TRIM(Datos!AA497&amp;""))="NO"),IF(ISNUMBER(Datos!AA497),AND(OR(AA$1005="",Datos!AA497&gt;=AA$1005),OR(AA$1006="",Datos!AA497&lt;=AA$1006)),FALSE),TRUE))))</f>
        <v>0.0</v>
      </c>
      <c r="AB497">
        <f>IF(Datos!AB497="",0,IF(AND(AB$1008&lt;&gt;"",Datos!AB497=AB$1008),0,IF(AB$1004=0,0,1-CHOOSE(AB$1004,IF(ISNUMBER(Datos!AB497),AND(OR(AB$1005="",Datos!AB497&gt;=AB$1005),OR(AB$1006="",Datos!AB497&lt;=AB$1006)),FALSE),IF(ISNUMBER(Datos!AB497),AND(Datos!AB497=INT(Datos!AB497),AND(OR(AB$1005="",Datos!AB497&gt;=AB$1005),OR(AB$1006="",Datos!AB497&lt;=AB$1006))),FALSE),OR(ISNUMBER(FIND(";"&amp;UPPER(TRIM(Datos!AB497&amp;""))&amp;"=",AB$1007)),ISNUMBER(FIND(";"&amp;UPPER(TRIM(Datos!AB497&amp;""))&amp;";",AB$1007))),OR(UPPER(TRIM(Datos!AB497&amp;""))="SÍ",UPPER(TRIM(Datos!AB497&amp;""))="SI",UPPER(TRIM(Datos!AB497&amp;""))="NO"),IF(ISNUMBER(Datos!AB497),AND(OR(AB$1005="",Datos!AB497&gt;=AB$1005),OR(AB$1006="",Datos!AB497&lt;=AB$1006)),FALSE),TRUE))))</f>
        <v>0.0</v>
      </c>
      <c r="AC497">
        <f>IF(Datos!AC497="",0,IF(AND(AC$1008&lt;&gt;"",Datos!AC497=AC$1008),0,IF(AC$1004=0,0,1-CHOOSE(AC$1004,IF(ISNUMBER(Datos!AC497),AND(OR(AC$1005="",Datos!AC497&gt;=AC$1005),OR(AC$1006="",Datos!AC497&lt;=AC$1006)),FALSE),IF(ISNUMBER(Datos!AC497),AND(Datos!AC497=INT(Datos!AC497),AND(OR(AC$1005="",Datos!AC497&gt;=AC$1005),OR(AC$1006="",Datos!AC497&lt;=AC$1006))),FALSE),OR(ISNUMBER(FIND(";"&amp;UPPER(TRIM(Datos!AC497&amp;""))&amp;"=",AC$1007)),ISNUMBER(FIND(";"&amp;UPPER(TRIM(Datos!AC497&amp;""))&amp;";",AC$1007))),OR(UPPER(TRIM(Datos!AC497&amp;""))="SÍ",UPPER(TRIM(Datos!AC497&amp;""))="SI",UPPER(TRIM(Datos!AC497&amp;""))="NO"),IF(ISNUMBER(Datos!AC497),AND(OR(AC$1005="",Datos!AC497&gt;=AC$1005),OR(AC$1006="",Datos!AC497&lt;=AC$1006)),FALSE),TRUE))))</f>
        <v>0.0</v>
      </c>
      <c r="AD497">
        <f>IF(Datos!AD497="",0,IF(AND(AD$1008&lt;&gt;"",Datos!AD497=AD$1008),0,IF(AD$1004=0,0,1-CHOOSE(AD$1004,IF(ISNUMBER(Datos!AD497),AND(OR(AD$1005="",Datos!AD497&gt;=AD$1005),OR(AD$1006="",Datos!AD497&lt;=AD$1006)),FALSE),IF(ISNUMBER(Datos!AD497),AND(Datos!AD497=INT(Datos!AD497),AND(OR(AD$1005="",Datos!AD497&gt;=AD$1005),OR(AD$1006="",Datos!AD497&lt;=AD$1006))),FALSE),OR(ISNUMBER(FIND(";"&amp;UPPER(TRIM(Datos!AD497&amp;""))&amp;"=",AD$1007)),ISNUMBER(FIND(";"&amp;UPPER(TRIM(Datos!AD497&amp;""))&amp;";",AD$1007))),OR(UPPER(TRIM(Datos!AD497&amp;""))="SÍ",UPPER(TRIM(Datos!AD497&amp;""))="SI",UPPER(TRIM(Datos!AD497&amp;""))="NO"),IF(ISNUMBER(Datos!AD497),AND(OR(AD$1005="",Datos!AD497&gt;=AD$1005),OR(AD$1006="",Datos!AD497&lt;=AD$1006)),FALSE),TRUE))))</f>
        <v>0.0</v>
      </c>
      <c r="AE497">
        <f>IF(Datos!AE497="",0,IF(AND(AE$1008&lt;&gt;"",Datos!AE497=AE$1008),0,IF(AE$1004=0,0,1-CHOOSE(AE$1004,IF(ISNUMBER(Datos!AE497),AND(OR(AE$1005="",Datos!AE497&gt;=AE$1005),OR(AE$1006="",Datos!AE497&lt;=AE$1006)),FALSE),IF(ISNUMBER(Datos!AE497),AND(Datos!AE497=INT(Datos!AE497),AND(OR(AE$1005="",Datos!AE497&gt;=AE$1005),OR(AE$1006="",Datos!AE497&lt;=AE$1006))),FALSE),OR(ISNUMBER(FIND(";"&amp;UPPER(TRIM(Datos!AE497&amp;""))&amp;"=",AE$1007)),ISNUMBER(FIND(";"&amp;UPPER(TRIM(Datos!AE497&amp;""))&amp;";",AE$1007))),OR(UPPER(TRIM(Datos!AE497&amp;""))="SÍ",UPPER(TRIM(Datos!AE497&amp;""))="SI",UPPER(TRIM(Datos!AE497&amp;""))="NO"),IF(ISNUMBER(Datos!AE497),AND(OR(AE$1005="",Datos!AE497&gt;=AE$1005),OR(AE$1006="",Datos!AE497&lt;=AE$1006)),FALSE),TRUE))))</f>
        <v>0.0</v>
      </c>
    </row>
    <row r="498" spans="2:31">
      <c r="B498">
        <f>IF(Datos!B498="",0,IF(AND(B$1008&lt;&gt;"",Datos!B498=B$1008),0,IF(B$1004=0,0,1-CHOOSE(B$1004,IF(ISNUMBER(Datos!B498),AND(OR(B$1005="",Datos!B498&gt;=B$1005),OR(B$1006="",Datos!B498&lt;=B$1006)),FALSE),IF(ISNUMBER(Datos!B498),AND(Datos!B498=INT(Datos!B498),AND(OR(B$1005="",Datos!B498&gt;=B$1005),OR(B$1006="",Datos!B498&lt;=B$1006))),FALSE),OR(ISNUMBER(FIND(";"&amp;UPPER(TRIM(Datos!B498&amp;""))&amp;"=",B$1007)),ISNUMBER(FIND(";"&amp;UPPER(TRIM(Datos!B498&amp;""))&amp;";",B$1007))),OR(UPPER(TRIM(Datos!B498&amp;""))="SÍ",UPPER(TRIM(Datos!B498&amp;""))="SI",UPPER(TRIM(Datos!B498&amp;""))="NO"),IF(ISNUMBER(Datos!B498),AND(OR(B$1005="",Datos!B498&gt;=B$1005),OR(B$1006="",Datos!B498&lt;=B$1006)),FALSE),TRUE))))</f>
        <v>0.0</v>
      </c>
      <c r="C498">
        <f>IF(Datos!C498="",0,IF(AND(C$1008&lt;&gt;"",Datos!C498=C$1008),0,IF(C$1004=0,0,1-CHOOSE(C$1004,IF(ISNUMBER(Datos!C498),AND(OR(C$1005="",Datos!C498&gt;=C$1005),OR(C$1006="",Datos!C498&lt;=C$1006)),FALSE),IF(ISNUMBER(Datos!C498),AND(Datos!C498=INT(Datos!C498),AND(OR(C$1005="",Datos!C498&gt;=C$1005),OR(C$1006="",Datos!C498&lt;=C$1006))),FALSE),OR(ISNUMBER(FIND(";"&amp;UPPER(TRIM(Datos!C498&amp;""))&amp;"=",C$1007)),ISNUMBER(FIND(";"&amp;UPPER(TRIM(Datos!C498&amp;""))&amp;";",C$1007))),OR(UPPER(TRIM(Datos!C498&amp;""))="SÍ",UPPER(TRIM(Datos!C498&amp;""))="SI",UPPER(TRIM(Datos!C498&amp;""))="NO"),IF(ISNUMBER(Datos!C498),AND(OR(C$1005="",Datos!C498&gt;=C$1005),OR(C$1006="",Datos!C498&lt;=C$1006)),FALSE),TRUE))))</f>
        <v>0.0</v>
      </c>
      <c r="D498">
        <f>IF(Datos!D498="",0,IF(AND(D$1008&lt;&gt;"",Datos!D498=D$1008),0,IF(D$1004=0,0,1-CHOOSE(D$1004,IF(ISNUMBER(Datos!D498),AND(OR(D$1005="",Datos!D498&gt;=D$1005),OR(D$1006="",Datos!D498&lt;=D$1006)),FALSE),IF(ISNUMBER(Datos!D498),AND(Datos!D498=INT(Datos!D498),AND(OR(D$1005="",Datos!D498&gt;=D$1005),OR(D$1006="",Datos!D498&lt;=D$1006))),FALSE),OR(ISNUMBER(FIND(";"&amp;UPPER(TRIM(Datos!D498&amp;""))&amp;"=",D$1007)),ISNUMBER(FIND(";"&amp;UPPER(TRIM(Datos!D498&amp;""))&amp;";",D$1007))),OR(UPPER(TRIM(Datos!D498&amp;""))="SÍ",UPPER(TRIM(Datos!D498&amp;""))="SI",UPPER(TRIM(Datos!D498&amp;""))="NO"),IF(ISNUMBER(Datos!D498),AND(OR(D$1005="",Datos!D498&gt;=D$1005),OR(D$1006="",Datos!D498&lt;=D$1006)),FALSE),TRUE))))</f>
        <v>0.0</v>
      </c>
      <c r="E498">
        <f>IF(Datos!E498="",0,IF(AND(E$1008&lt;&gt;"",Datos!E498=E$1008),0,IF(E$1004=0,0,1-CHOOSE(E$1004,IF(ISNUMBER(Datos!E498),AND(OR(E$1005="",Datos!E498&gt;=E$1005),OR(E$1006="",Datos!E498&lt;=E$1006)),FALSE),IF(ISNUMBER(Datos!E498),AND(Datos!E498=INT(Datos!E498),AND(OR(E$1005="",Datos!E498&gt;=E$1005),OR(E$1006="",Datos!E498&lt;=E$1006))),FALSE),OR(ISNUMBER(FIND(";"&amp;UPPER(TRIM(Datos!E498&amp;""))&amp;"=",E$1007)),ISNUMBER(FIND(";"&amp;UPPER(TRIM(Datos!E498&amp;""))&amp;";",E$1007))),OR(UPPER(TRIM(Datos!E498&amp;""))="SÍ",UPPER(TRIM(Datos!E498&amp;""))="SI",UPPER(TRIM(Datos!E498&amp;""))="NO"),IF(ISNUMBER(Datos!E498),AND(OR(E$1005="",Datos!E498&gt;=E$1005),OR(E$1006="",Datos!E498&lt;=E$1006)),FALSE),TRUE))))</f>
        <v>0.0</v>
      </c>
      <c r="F498">
        <f>IF(Datos!F498="",0,IF(AND(F$1008&lt;&gt;"",Datos!F498=F$1008),0,IF(F$1004=0,0,1-CHOOSE(F$1004,IF(ISNUMBER(Datos!F498),AND(OR(F$1005="",Datos!F498&gt;=F$1005),OR(F$1006="",Datos!F498&lt;=F$1006)),FALSE),IF(ISNUMBER(Datos!F498),AND(Datos!F498=INT(Datos!F498),AND(OR(F$1005="",Datos!F498&gt;=F$1005),OR(F$1006="",Datos!F498&lt;=F$1006))),FALSE),OR(ISNUMBER(FIND(";"&amp;UPPER(TRIM(Datos!F498&amp;""))&amp;"=",F$1007)),ISNUMBER(FIND(";"&amp;UPPER(TRIM(Datos!F498&amp;""))&amp;";",F$1007))),OR(UPPER(TRIM(Datos!F498&amp;""))="SÍ",UPPER(TRIM(Datos!F498&amp;""))="SI",UPPER(TRIM(Datos!F498&amp;""))="NO"),IF(ISNUMBER(Datos!F498),AND(OR(F$1005="",Datos!F498&gt;=F$1005),OR(F$1006="",Datos!F498&lt;=F$1006)),FALSE),TRUE))))</f>
        <v>0.0</v>
      </c>
      <c r="G498">
        <f>IF(Datos!G498="",0,IF(AND(G$1008&lt;&gt;"",Datos!G498=G$1008),0,IF(G$1004=0,0,1-CHOOSE(G$1004,IF(ISNUMBER(Datos!G498),AND(OR(G$1005="",Datos!G498&gt;=G$1005),OR(G$1006="",Datos!G498&lt;=G$1006)),FALSE),IF(ISNUMBER(Datos!G498),AND(Datos!G498=INT(Datos!G498),AND(OR(G$1005="",Datos!G498&gt;=G$1005),OR(G$1006="",Datos!G498&lt;=G$1006))),FALSE),OR(ISNUMBER(FIND(";"&amp;UPPER(TRIM(Datos!G498&amp;""))&amp;"=",G$1007)),ISNUMBER(FIND(";"&amp;UPPER(TRIM(Datos!G498&amp;""))&amp;";",G$1007))),OR(UPPER(TRIM(Datos!G498&amp;""))="SÍ",UPPER(TRIM(Datos!G498&amp;""))="SI",UPPER(TRIM(Datos!G498&amp;""))="NO"),IF(ISNUMBER(Datos!G498),AND(OR(G$1005="",Datos!G498&gt;=G$1005),OR(G$1006="",Datos!G498&lt;=G$1006)),FALSE),TRUE))))</f>
        <v>0.0</v>
      </c>
      <c r="H498">
        <f>IF(Datos!H498="",0,IF(AND(H$1008&lt;&gt;"",Datos!H498=H$1008),0,IF(H$1004=0,0,1-CHOOSE(H$1004,IF(ISNUMBER(Datos!H498),AND(OR(H$1005="",Datos!H498&gt;=H$1005),OR(H$1006="",Datos!H498&lt;=H$1006)),FALSE),IF(ISNUMBER(Datos!H498),AND(Datos!H498=INT(Datos!H498),AND(OR(H$1005="",Datos!H498&gt;=H$1005),OR(H$1006="",Datos!H498&lt;=H$1006))),FALSE),OR(ISNUMBER(FIND(";"&amp;UPPER(TRIM(Datos!H498&amp;""))&amp;"=",H$1007)),ISNUMBER(FIND(";"&amp;UPPER(TRIM(Datos!H498&amp;""))&amp;";",H$1007))),OR(UPPER(TRIM(Datos!H498&amp;""))="SÍ",UPPER(TRIM(Datos!H498&amp;""))="SI",UPPER(TRIM(Datos!H498&amp;""))="NO"),IF(ISNUMBER(Datos!H498),AND(OR(H$1005="",Datos!H498&gt;=H$1005),OR(H$1006="",Datos!H498&lt;=H$1006)),FALSE),TRUE))))</f>
        <v>0.0</v>
      </c>
      <c r="I498">
        <f>IF(Datos!I498="",0,IF(AND(I$1008&lt;&gt;"",Datos!I498=I$1008),0,IF(I$1004=0,0,1-CHOOSE(I$1004,IF(ISNUMBER(Datos!I498),AND(OR(I$1005="",Datos!I498&gt;=I$1005),OR(I$1006="",Datos!I498&lt;=I$1006)),FALSE),IF(ISNUMBER(Datos!I498),AND(Datos!I498=INT(Datos!I498),AND(OR(I$1005="",Datos!I498&gt;=I$1005),OR(I$1006="",Datos!I498&lt;=I$1006))),FALSE),OR(ISNUMBER(FIND(";"&amp;UPPER(TRIM(Datos!I498&amp;""))&amp;"=",I$1007)),ISNUMBER(FIND(";"&amp;UPPER(TRIM(Datos!I498&amp;""))&amp;";",I$1007))),OR(UPPER(TRIM(Datos!I498&amp;""))="SÍ",UPPER(TRIM(Datos!I498&amp;""))="SI",UPPER(TRIM(Datos!I498&amp;""))="NO"),IF(ISNUMBER(Datos!I498),AND(OR(I$1005="",Datos!I498&gt;=I$1005),OR(I$1006="",Datos!I498&lt;=I$1006)),FALSE),TRUE))))</f>
        <v>0.0</v>
      </c>
      <c r="J498">
        <f>IF(Datos!J498="",0,IF(AND(J$1008&lt;&gt;"",Datos!J498=J$1008),0,IF(J$1004=0,0,1-CHOOSE(J$1004,IF(ISNUMBER(Datos!J498),AND(OR(J$1005="",Datos!J498&gt;=J$1005),OR(J$1006="",Datos!J498&lt;=J$1006)),FALSE),IF(ISNUMBER(Datos!J498),AND(Datos!J498=INT(Datos!J498),AND(OR(J$1005="",Datos!J498&gt;=J$1005),OR(J$1006="",Datos!J498&lt;=J$1006))),FALSE),OR(ISNUMBER(FIND(";"&amp;UPPER(TRIM(Datos!J498&amp;""))&amp;"=",J$1007)),ISNUMBER(FIND(";"&amp;UPPER(TRIM(Datos!J498&amp;""))&amp;";",J$1007))),OR(UPPER(TRIM(Datos!J498&amp;""))="SÍ",UPPER(TRIM(Datos!J498&amp;""))="SI",UPPER(TRIM(Datos!J498&amp;""))="NO"),IF(ISNUMBER(Datos!J498),AND(OR(J$1005="",Datos!J498&gt;=J$1005),OR(J$1006="",Datos!J498&lt;=J$1006)),FALSE),TRUE))))</f>
        <v>0.0</v>
      </c>
      <c r="K498">
        <f>IF(Datos!K498="",0,IF(AND(K$1008&lt;&gt;"",Datos!K498=K$1008),0,IF(K$1004=0,0,1-CHOOSE(K$1004,IF(ISNUMBER(Datos!K498),AND(OR(K$1005="",Datos!K498&gt;=K$1005),OR(K$1006="",Datos!K498&lt;=K$1006)),FALSE),IF(ISNUMBER(Datos!K498),AND(Datos!K498=INT(Datos!K498),AND(OR(K$1005="",Datos!K498&gt;=K$1005),OR(K$1006="",Datos!K498&lt;=K$1006))),FALSE),OR(ISNUMBER(FIND(";"&amp;UPPER(TRIM(Datos!K498&amp;""))&amp;"=",K$1007)),ISNUMBER(FIND(";"&amp;UPPER(TRIM(Datos!K498&amp;""))&amp;";",K$1007))),OR(UPPER(TRIM(Datos!K498&amp;""))="SÍ",UPPER(TRIM(Datos!K498&amp;""))="SI",UPPER(TRIM(Datos!K498&amp;""))="NO"),IF(ISNUMBER(Datos!K498),AND(OR(K$1005="",Datos!K498&gt;=K$1005),OR(K$1006="",Datos!K498&lt;=K$1006)),FALSE),TRUE))))</f>
        <v>0.0</v>
      </c>
      <c r="L498">
        <f>IF(Datos!L498="",0,IF(AND(L$1008&lt;&gt;"",Datos!L498=L$1008),0,IF(L$1004=0,0,1-CHOOSE(L$1004,IF(ISNUMBER(Datos!L498),AND(OR(L$1005="",Datos!L498&gt;=L$1005),OR(L$1006="",Datos!L498&lt;=L$1006)),FALSE),IF(ISNUMBER(Datos!L498),AND(Datos!L498=INT(Datos!L498),AND(OR(L$1005="",Datos!L498&gt;=L$1005),OR(L$1006="",Datos!L498&lt;=L$1006))),FALSE),OR(ISNUMBER(FIND(";"&amp;UPPER(TRIM(Datos!L498&amp;""))&amp;"=",L$1007)),ISNUMBER(FIND(";"&amp;UPPER(TRIM(Datos!L498&amp;""))&amp;";",L$1007))),OR(UPPER(TRIM(Datos!L498&amp;""))="SÍ",UPPER(TRIM(Datos!L498&amp;""))="SI",UPPER(TRIM(Datos!L498&amp;""))="NO"),IF(ISNUMBER(Datos!L498),AND(OR(L$1005="",Datos!L498&gt;=L$1005),OR(L$1006="",Datos!L498&lt;=L$1006)),FALSE),TRUE))))</f>
        <v>0.0</v>
      </c>
      <c r="M498">
        <f>IF(Datos!M498="",0,IF(AND(M$1008&lt;&gt;"",Datos!M498=M$1008),0,IF(M$1004=0,0,1-CHOOSE(M$1004,IF(ISNUMBER(Datos!M498),AND(OR(M$1005="",Datos!M498&gt;=M$1005),OR(M$1006="",Datos!M498&lt;=M$1006)),FALSE),IF(ISNUMBER(Datos!M498),AND(Datos!M498=INT(Datos!M498),AND(OR(M$1005="",Datos!M498&gt;=M$1005),OR(M$1006="",Datos!M498&lt;=M$1006))),FALSE),OR(ISNUMBER(FIND(";"&amp;UPPER(TRIM(Datos!M498&amp;""))&amp;"=",M$1007)),ISNUMBER(FIND(";"&amp;UPPER(TRIM(Datos!M498&amp;""))&amp;";",M$1007))),OR(UPPER(TRIM(Datos!M498&amp;""))="SÍ",UPPER(TRIM(Datos!M498&amp;""))="SI",UPPER(TRIM(Datos!M498&amp;""))="NO"),IF(ISNUMBER(Datos!M498),AND(OR(M$1005="",Datos!M498&gt;=M$1005),OR(M$1006="",Datos!M498&lt;=M$1006)),FALSE),TRUE))))</f>
        <v>0.0</v>
      </c>
      <c r="N498">
        <f>IF(Datos!N498="",0,IF(AND(N$1008&lt;&gt;"",Datos!N498=N$1008),0,IF(N$1004=0,0,1-CHOOSE(N$1004,IF(ISNUMBER(Datos!N498),AND(OR(N$1005="",Datos!N498&gt;=N$1005),OR(N$1006="",Datos!N498&lt;=N$1006)),FALSE),IF(ISNUMBER(Datos!N498),AND(Datos!N498=INT(Datos!N498),AND(OR(N$1005="",Datos!N498&gt;=N$1005),OR(N$1006="",Datos!N498&lt;=N$1006))),FALSE),OR(ISNUMBER(FIND(";"&amp;UPPER(TRIM(Datos!N498&amp;""))&amp;"=",N$1007)),ISNUMBER(FIND(";"&amp;UPPER(TRIM(Datos!N498&amp;""))&amp;";",N$1007))),OR(UPPER(TRIM(Datos!N498&amp;""))="SÍ",UPPER(TRIM(Datos!N498&amp;""))="SI",UPPER(TRIM(Datos!N498&amp;""))="NO"),IF(ISNUMBER(Datos!N498),AND(OR(N$1005="",Datos!N498&gt;=N$1005),OR(N$1006="",Datos!N498&lt;=N$1006)),FALSE),TRUE))))</f>
        <v>0.0</v>
      </c>
      <c r="O498">
        <f>IF(Datos!O498="",0,IF(AND(O$1008&lt;&gt;"",Datos!O498=O$1008),0,IF(O$1004=0,0,1-CHOOSE(O$1004,IF(ISNUMBER(Datos!O498),AND(OR(O$1005="",Datos!O498&gt;=O$1005),OR(O$1006="",Datos!O498&lt;=O$1006)),FALSE),IF(ISNUMBER(Datos!O498),AND(Datos!O498=INT(Datos!O498),AND(OR(O$1005="",Datos!O498&gt;=O$1005),OR(O$1006="",Datos!O498&lt;=O$1006))),FALSE),OR(ISNUMBER(FIND(";"&amp;UPPER(TRIM(Datos!O498&amp;""))&amp;"=",O$1007)),ISNUMBER(FIND(";"&amp;UPPER(TRIM(Datos!O498&amp;""))&amp;";",O$1007))),OR(UPPER(TRIM(Datos!O498&amp;""))="SÍ",UPPER(TRIM(Datos!O498&amp;""))="SI",UPPER(TRIM(Datos!O498&amp;""))="NO"),IF(ISNUMBER(Datos!O498),AND(OR(O$1005="",Datos!O498&gt;=O$1005),OR(O$1006="",Datos!O498&lt;=O$1006)),FALSE),TRUE))))</f>
        <v>0.0</v>
      </c>
      <c r="P498">
        <f>IF(Datos!P498="",0,IF(AND(P$1008&lt;&gt;"",Datos!P498=P$1008),0,IF(P$1004=0,0,1-CHOOSE(P$1004,IF(ISNUMBER(Datos!P498),AND(OR(P$1005="",Datos!P498&gt;=P$1005),OR(P$1006="",Datos!P498&lt;=P$1006)),FALSE),IF(ISNUMBER(Datos!P498),AND(Datos!P498=INT(Datos!P498),AND(OR(P$1005="",Datos!P498&gt;=P$1005),OR(P$1006="",Datos!P498&lt;=P$1006))),FALSE),OR(ISNUMBER(FIND(";"&amp;UPPER(TRIM(Datos!P498&amp;""))&amp;"=",P$1007)),ISNUMBER(FIND(";"&amp;UPPER(TRIM(Datos!P498&amp;""))&amp;";",P$1007))),OR(UPPER(TRIM(Datos!P498&amp;""))="SÍ",UPPER(TRIM(Datos!P498&amp;""))="SI",UPPER(TRIM(Datos!P498&amp;""))="NO"),IF(ISNUMBER(Datos!P498),AND(OR(P$1005="",Datos!P498&gt;=P$1005),OR(P$1006="",Datos!P498&lt;=P$1006)),FALSE),TRUE))))</f>
        <v>0.0</v>
      </c>
      <c r="Q498">
        <f>IF(Datos!Q498="",0,IF(AND(Q$1008&lt;&gt;"",Datos!Q498=Q$1008),0,IF(Q$1004=0,0,1-CHOOSE(Q$1004,IF(ISNUMBER(Datos!Q498),AND(OR(Q$1005="",Datos!Q498&gt;=Q$1005),OR(Q$1006="",Datos!Q498&lt;=Q$1006)),FALSE),IF(ISNUMBER(Datos!Q498),AND(Datos!Q498=INT(Datos!Q498),AND(OR(Q$1005="",Datos!Q498&gt;=Q$1005),OR(Q$1006="",Datos!Q498&lt;=Q$1006))),FALSE),OR(ISNUMBER(FIND(";"&amp;UPPER(TRIM(Datos!Q498&amp;""))&amp;"=",Q$1007)),ISNUMBER(FIND(";"&amp;UPPER(TRIM(Datos!Q498&amp;""))&amp;";",Q$1007))),OR(UPPER(TRIM(Datos!Q498&amp;""))="SÍ",UPPER(TRIM(Datos!Q498&amp;""))="SI",UPPER(TRIM(Datos!Q498&amp;""))="NO"),IF(ISNUMBER(Datos!Q498),AND(OR(Q$1005="",Datos!Q498&gt;=Q$1005),OR(Q$1006="",Datos!Q498&lt;=Q$1006)),FALSE),TRUE))))</f>
        <v>0.0</v>
      </c>
      <c r="R498">
        <f>IF(Datos!R498="",0,IF(AND(R$1008&lt;&gt;"",Datos!R498=R$1008),0,IF(R$1004=0,0,1-CHOOSE(R$1004,IF(ISNUMBER(Datos!R498),AND(OR(R$1005="",Datos!R498&gt;=R$1005),OR(R$1006="",Datos!R498&lt;=R$1006)),FALSE),IF(ISNUMBER(Datos!R498),AND(Datos!R498=INT(Datos!R498),AND(OR(R$1005="",Datos!R498&gt;=R$1005),OR(R$1006="",Datos!R498&lt;=R$1006))),FALSE),OR(ISNUMBER(FIND(";"&amp;UPPER(TRIM(Datos!R498&amp;""))&amp;"=",R$1007)),ISNUMBER(FIND(";"&amp;UPPER(TRIM(Datos!R498&amp;""))&amp;";",R$1007))),OR(UPPER(TRIM(Datos!R498&amp;""))="SÍ",UPPER(TRIM(Datos!R498&amp;""))="SI",UPPER(TRIM(Datos!R498&amp;""))="NO"),IF(ISNUMBER(Datos!R498),AND(OR(R$1005="",Datos!R498&gt;=R$1005),OR(R$1006="",Datos!R498&lt;=R$1006)),FALSE),TRUE))))</f>
        <v>0.0</v>
      </c>
      <c r="S498">
        <f>IF(Datos!S498="",0,IF(AND(S$1008&lt;&gt;"",Datos!S498=S$1008),0,IF(S$1004=0,0,1-CHOOSE(S$1004,IF(ISNUMBER(Datos!S498),AND(OR(S$1005="",Datos!S498&gt;=S$1005),OR(S$1006="",Datos!S498&lt;=S$1006)),FALSE),IF(ISNUMBER(Datos!S498),AND(Datos!S498=INT(Datos!S498),AND(OR(S$1005="",Datos!S498&gt;=S$1005),OR(S$1006="",Datos!S498&lt;=S$1006))),FALSE),OR(ISNUMBER(FIND(";"&amp;UPPER(TRIM(Datos!S498&amp;""))&amp;"=",S$1007)),ISNUMBER(FIND(";"&amp;UPPER(TRIM(Datos!S498&amp;""))&amp;";",S$1007))),OR(UPPER(TRIM(Datos!S498&amp;""))="SÍ",UPPER(TRIM(Datos!S498&amp;""))="SI",UPPER(TRIM(Datos!S498&amp;""))="NO"),IF(ISNUMBER(Datos!S498),AND(OR(S$1005="",Datos!S498&gt;=S$1005),OR(S$1006="",Datos!S498&lt;=S$1006)),FALSE),TRUE))))</f>
        <v>0.0</v>
      </c>
      <c r="T498">
        <f>IF(Datos!T498="",0,IF(AND(T$1008&lt;&gt;"",Datos!T498=T$1008),0,IF(T$1004=0,0,1-CHOOSE(T$1004,IF(ISNUMBER(Datos!T498),AND(OR(T$1005="",Datos!T498&gt;=T$1005),OR(T$1006="",Datos!T498&lt;=T$1006)),FALSE),IF(ISNUMBER(Datos!T498),AND(Datos!T498=INT(Datos!T498),AND(OR(T$1005="",Datos!T498&gt;=T$1005),OR(T$1006="",Datos!T498&lt;=T$1006))),FALSE),OR(ISNUMBER(FIND(";"&amp;UPPER(TRIM(Datos!T498&amp;""))&amp;"=",T$1007)),ISNUMBER(FIND(";"&amp;UPPER(TRIM(Datos!T498&amp;""))&amp;";",T$1007))),OR(UPPER(TRIM(Datos!T498&amp;""))="SÍ",UPPER(TRIM(Datos!T498&amp;""))="SI",UPPER(TRIM(Datos!T498&amp;""))="NO"),IF(ISNUMBER(Datos!T498),AND(OR(T$1005="",Datos!T498&gt;=T$1005),OR(T$1006="",Datos!T498&lt;=T$1006)),FALSE),TRUE))))</f>
        <v>0.0</v>
      </c>
      <c r="U498">
        <f>IF(Datos!U498="",0,IF(AND(U$1008&lt;&gt;"",Datos!U498=U$1008),0,IF(U$1004=0,0,1-CHOOSE(U$1004,IF(ISNUMBER(Datos!U498),AND(OR(U$1005="",Datos!U498&gt;=U$1005),OR(U$1006="",Datos!U498&lt;=U$1006)),FALSE),IF(ISNUMBER(Datos!U498),AND(Datos!U498=INT(Datos!U498),AND(OR(U$1005="",Datos!U498&gt;=U$1005),OR(U$1006="",Datos!U498&lt;=U$1006))),FALSE),OR(ISNUMBER(FIND(";"&amp;UPPER(TRIM(Datos!U498&amp;""))&amp;"=",U$1007)),ISNUMBER(FIND(";"&amp;UPPER(TRIM(Datos!U498&amp;""))&amp;";",U$1007))),OR(UPPER(TRIM(Datos!U498&amp;""))="SÍ",UPPER(TRIM(Datos!U498&amp;""))="SI",UPPER(TRIM(Datos!U498&amp;""))="NO"),IF(ISNUMBER(Datos!U498),AND(OR(U$1005="",Datos!U498&gt;=U$1005),OR(U$1006="",Datos!U498&lt;=U$1006)),FALSE),TRUE))))</f>
        <v>0.0</v>
      </c>
      <c r="V498">
        <f>IF(Datos!V498="",0,IF(AND(V$1008&lt;&gt;"",Datos!V498=V$1008),0,IF(V$1004=0,0,1-CHOOSE(V$1004,IF(ISNUMBER(Datos!V498),AND(OR(V$1005="",Datos!V498&gt;=V$1005),OR(V$1006="",Datos!V498&lt;=V$1006)),FALSE),IF(ISNUMBER(Datos!V498),AND(Datos!V498=INT(Datos!V498),AND(OR(V$1005="",Datos!V498&gt;=V$1005),OR(V$1006="",Datos!V498&lt;=V$1006))),FALSE),OR(ISNUMBER(FIND(";"&amp;UPPER(TRIM(Datos!V498&amp;""))&amp;"=",V$1007)),ISNUMBER(FIND(";"&amp;UPPER(TRIM(Datos!V498&amp;""))&amp;";",V$1007))),OR(UPPER(TRIM(Datos!V498&amp;""))="SÍ",UPPER(TRIM(Datos!V498&amp;""))="SI",UPPER(TRIM(Datos!V498&amp;""))="NO"),IF(ISNUMBER(Datos!V498),AND(OR(V$1005="",Datos!V498&gt;=V$1005),OR(V$1006="",Datos!V498&lt;=V$1006)),FALSE),TRUE))))</f>
        <v>0.0</v>
      </c>
      <c r="W498">
        <f>IF(Datos!W498="",0,IF(AND(W$1008&lt;&gt;"",Datos!W498=W$1008),0,IF(W$1004=0,0,1-CHOOSE(W$1004,IF(ISNUMBER(Datos!W498),AND(OR(W$1005="",Datos!W498&gt;=W$1005),OR(W$1006="",Datos!W498&lt;=W$1006)),FALSE),IF(ISNUMBER(Datos!W498),AND(Datos!W498=INT(Datos!W498),AND(OR(W$1005="",Datos!W498&gt;=W$1005),OR(W$1006="",Datos!W498&lt;=W$1006))),FALSE),OR(ISNUMBER(FIND(";"&amp;UPPER(TRIM(Datos!W498&amp;""))&amp;"=",W$1007)),ISNUMBER(FIND(";"&amp;UPPER(TRIM(Datos!W498&amp;""))&amp;";",W$1007))),OR(UPPER(TRIM(Datos!W498&amp;""))="SÍ",UPPER(TRIM(Datos!W498&amp;""))="SI",UPPER(TRIM(Datos!W498&amp;""))="NO"),IF(ISNUMBER(Datos!W498),AND(OR(W$1005="",Datos!W498&gt;=W$1005),OR(W$1006="",Datos!W498&lt;=W$1006)),FALSE),TRUE))))</f>
        <v>0.0</v>
      </c>
      <c r="X498">
        <f>IF(Datos!X498="",0,IF(AND(X$1008&lt;&gt;"",Datos!X498=X$1008),0,IF(X$1004=0,0,1-CHOOSE(X$1004,IF(ISNUMBER(Datos!X498),AND(OR(X$1005="",Datos!X498&gt;=X$1005),OR(X$1006="",Datos!X498&lt;=X$1006)),FALSE),IF(ISNUMBER(Datos!X498),AND(Datos!X498=INT(Datos!X498),AND(OR(X$1005="",Datos!X498&gt;=X$1005),OR(X$1006="",Datos!X498&lt;=X$1006))),FALSE),OR(ISNUMBER(FIND(";"&amp;UPPER(TRIM(Datos!X498&amp;""))&amp;"=",X$1007)),ISNUMBER(FIND(";"&amp;UPPER(TRIM(Datos!X498&amp;""))&amp;";",X$1007))),OR(UPPER(TRIM(Datos!X498&amp;""))="SÍ",UPPER(TRIM(Datos!X498&amp;""))="SI",UPPER(TRIM(Datos!X498&amp;""))="NO"),IF(ISNUMBER(Datos!X498),AND(OR(X$1005="",Datos!X498&gt;=X$1005),OR(X$1006="",Datos!X498&lt;=X$1006)),FALSE),TRUE))))</f>
        <v>0.0</v>
      </c>
      <c r="Y498">
        <f>IF(Datos!Y498="",0,IF(AND(Y$1008&lt;&gt;"",Datos!Y498=Y$1008),0,IF(Y$1004=0,0,1-CHOOSE(Y$1004,IF(ISNUMBER(Datos!Y498),AND(OR(Y$1005="",Datos!Y498&gt;=Y$1005),OR(Y$1006="",Datos!Y498&lt;=Y$1006)),FALSE),IF(ISNUMBER(Datos!Y498),AND(Datos!Y498=INT(Datos!Y498),AND(OR(Y$1005="",Datos!Y498&gt;=Y$1005),OR(Y$1006="",Datos!Y498&lt;=Y$1006))),FALSE),OR(ISNUMBER(FIND(";"&amp;UPPER(TRIM(Datos!Y498&amp;""))&amp;"=",Y$1007)),ISNUMBER(FIND(";"&amp;UPPER(TRIM(Datos!Y498&amp;""))&amp;";",Y$1007))),OR(UPPER(TRIM(Datos!Y498&amp;""))="SÍ",UPPER(TRIM(Datos!Y498&amp;""))="SI",UPPER(TRIM(Datos!Y498&amp;""))="NO"),IF(ISNUMBER(Datos!Y498),AND(OR(Y$1005="",Datos!Y498&gt;=Y$1005),OR(Y$1006="",Datos!Y498&lt;=Y$1006)),FALSE),TRUE))))</f>
        <v>0.0</v>
      </c>
      <c r="Z498">
        <f>IF(Datos!Z498="",0,IF(AND(Z$1008&lt;&gt;"",Datos!Z498=Z$1008),0,IF(Z$1004=0,0,1-CHOOSE(Z$1004,IF(ISNUMBER(Datos!Z498),AND(OR(Z$1005="",Datos!Z498&gt;=Z$1005),OR(Z$1006="",Datos!Z498&lt;=Z$1006)),FALSE),IF(ISNUMBER(Datos!Z498),AND(Datos!Z498=INT(Datos!Z498),AND(OR(Z$1005="",Datos!Z498&gt;=Z$1005),OR(Z$1006="",Datos!Z498&lt;=Z$1006))),FALSE),OR(ISNUMBER(FIND(";"&amp;UPPER(TRIM(Datos!Z498&amp;""))&amp;"=",Z$1007)),ISNUMBER(FIND(";"&amp;UPPER(TRIM(Datos!Z498&amp;""))&amp;";",Z$1007))),OR(UPPER(TRIM(Datos!Z498&amp;""))="SÍ",UPPER(TRIM(Datos!Z498&amp;""))="SI",UPPER(TRIM(Datos!Z498&amp;""))="NO"),IF(ISNUMBER(Datos!Z498),AND(OR(Z$1005="",Datos!Z498&gt;=Z$1005),OR(Z$1006="",Datos!Z498&lt;=Z$1006)),FALSE),TRUE))))</f>
        <v>0.0</v>
      </c>
      <c r="AA498">
        <f>IF(Datos!AA498="",0,IF(AND(AA$1008&lt;&gt;"",Datos!AA498=AA$1008),0,IF(AA$1004=0,0,1-CHOOSE(AA$1004,IF(ISNUMBER(Datos!AA498),AND(OR(AA$1005="",Datos!AA498&gt;=AA$1005),OR(AA$1006="",Datos!AA498&lt;=AA$1006)),FALSE),IF(ISNUMBER(Datos!AA498),AND(Datos!AA498=INT(Datos!AA498),AND(OR(AA$1005="",Datos!AA498&gt;=AA$1005),OR(AA$1006="",Datos!AA498&lt;=AA$1006))),FALSE),OR(ISNUMBER(FIND(";"&amp;UPPER(TRIM(Datos!AA498&amp;""))&amp;"=",AA$1007)),ISNUMBER(FIND(";"&amp;UPPER(TRIM(Datos!AA498&amp;""))&amp;";",AA$1007))),OR(UPPER(TRIM(Datos!AA498&amp;""))="SÍ",UPPER(TRIM(Datos!AA498&amp;""))="SI",UPPER(TRIM(Datos!AA498&amp;""))="NO"),IF(ISNUMBER(Datos!AA498),AND(OR(AA$1005="",Datos!AA498&gt;=AA$1005),OR(AA$1006="",Datos!AA498&lt;=AA$1006)),FALSE),TRUE))))</f>
        <v>0.0</v>
      </c>
      <c r="AB498">
        <f>IF(Datos!AB498="",0,IF(AND(AB$1008&lt;&gt;"",Datos!AB498=AB$1008),0,IF(AB$1004=0,0,1-CHOOSE(AB$1004,IF(ISNUMBER(Datos!AB498),AND(OR(AB$1005="",Datos!AB498&gt;=AB$1005),OR(AB$1006="",Datos!AB498&lt;=AB$1006)),FALSE),IF(ISNUMBER(Datos!AB498),AND(Datos!AB498=INT(Datos!AB498),AND(OR(AB$1005="",Datos!AB498&gt;=AB$1005),OR(AB$1006="",Datos!AB498&lt;=AB$1006))),FALSE),OR(ISNUMBER(FIND(";"&amp;UPPER(TRIM(Datos!AB498&amp;""))&amp;"=",AB$1007)),ISNUMBER(FIND(";"&amp;UPPER(TRIM(Datos!AB498&amp;""))&amp;";",AB$1007))),OR(UPPER(TRIM(Datos!AB498&amp;""))="SÍ",UPPER(TRIM(Datos!AB498&amp;""))="SI",UPPER(TRIM(Datos!AB498&amp;""))="NO"),IF(ISNUMBER(Datos!AB498),AND(OR(AB$1005="",Datos!AB498&gt;=AB$1005),OR(AB$1006="",Datos!AB498&lt;=AB$1006)),FALSE),TRUE))))</f>
        <v>0.0</v>
      </c>
      <c r="AC498">
        <f>IF(Datos!AC498="",0,IF(AND(AC$1008&lt;&gt;"",Datos!AC498=AC$1008),0,IF(AC$1004=0,0,1-CHOOSE(AC$1004,IF(ISNUMBER(Datos!AC498),AND(OR(AC$1005="",Datos!AC498&gt;=AC$1005),OR(AC$1006="",Datos!AC498&lt;=AC$1006)),FALSE),IF(ISNUMBER(Datos!AC498),AND(Datos!AC498=INT(Datos!AC498),AND(OR(AC$1005="",Datos!AC498&gt;=AC$1005),OR(AC$1006="",Datos!AC498&lt;=AC$1006))),FALSE),OR(ISNUMBER(FIND(";"&amp;UPPER(TRIM(Datos!AC498&amp;""))&amp;"=",AC$1007)),ISNUMBER(FIND(";"&amp;UPPER(TRIM(Datos!AC498&amp;""))&amp;";",AC$1007))),OR(UPPER(TRIM(Datos!AC498&amp;""))="SÍ",UPPER(TRIM(Datos!AC498&amp;""))="SI",UPPER(TRIM(Datos!AC498&amp;""))="NO"),IF(ISNUMBER(Datos!AC498),AND(OR(AC$1005="",Datos!AC498&gt;=AC$1005),OR(AC$1006="",Datos!AC498&lt;=AC$1006)),FALSE),TRUE))))</f>
        <v>0.0</v>
      </c>
      <c r="AD498">
        <f>IF(Datos!AD498="",0,IF(AND(AD$1008&lt;&gt;"",Datos!AD498=AD$1008),0,IF(AD$1004=0,0,1-CHOOSE(AD$1004,IF(ISNUMBER(Datos!AD498),AND(OR(AD$1005="",Datos!AD498&gt;=AD$1005),OR(AD$1006="",Datos!AD498&lt;=AD$1006)),FALSE),IF(ISNUMBER(Datos!AD498),AND(Datos!AD498=INT(Datos!AD498),AND(OR(AD$1005="",Datos!AD498&gt;=AD$1005),OR(AD$1006="",Datos!AD498&lt;=AD$1006))),FALSE),OR(ISNUMBER(FIND(";"&amp;UPPER(TRIM(Datos!AD498&amp;""))&amp;"=",AD$1007)),ISNUMBER(FIND(";"&amp;UPPER(TRIM(Datos!AD498&amp;""))&amp;";",AD$1007))),OR(UPPER(TRIM(Datos!AD498&amp;""))="SÍ",UPPER(TRIM(Datos!AD498&amp;""))="SI",UPPER(TRIM(Datos!AD498&amp;""))="NO"),IF(ISNUMBER(Datos!AD498),AND(OR(AD$1005="",Datos!AD498&gt;=AD$1005),OR(AD$1006="",Datos!AD498&lt;=AD$1006)),FALSE),TRUE))))</f>
        <v>0.0</v>
      </c>
      <c r="AE498">
        <f>IF(Datos!AE498="",0,IF(AND(AE$1008&lt;&gt;"",Datos!AE498=AE$1008),0,IF(AE$1004=0,0,1-CHOOSE(AE$1004,IF(ISNUMBER(Datos!AE498),AND(OR(AE$1005="",Datos!AE498&gt;=AE$1005),OR(AE$1006="",Datos!AE498&lt;=AE$1006)),FALSE),IF(ISNUMBER(Datos!AE498),AND(Datos!AE498=INT(Datos!AE498),AND(OR(AE$1005="",Datos!AE498&gt;=AE$1005),OR(AE$1006="",Datos!AE498&lt;=AE$1006))),FALSE),OR(ISNUMBER(FIND(";"&amp;UPPER(TRIM(Datos!AE498&amp;""))&amp;"=",AE$1007)),ISNUMBER(FIND(";"&amp;UPPER(TRIM(Datos!AE498&amp;""))&amp;";",AE$1007))),OR(UPPER(TRIM(Datos!AE498&amp;""))="SÍ",UPPER(TRIM(Datos!AE498&amp;""))="SI",UPPER(TRIM(Datos!AE498&amp;""))="NO"),IF(ISNUMBER(Datos!AE498),AND(OR(AE$1005="",Datos!AE498&gt;=AE$1005),OR(AE$1006="",Datos!AE498&lt;=AE$1006)),FALSE),TRUE))))</f>
        <v>0.0</v>
      </c>
    </row>
    <row r="499" spans="2:31">
      <c r="B499">
        <f>IF(Datos!B499="",0,IF(AND(B$1008&lt;&gt;"",Datos!B499=B$1008),0,IF(B$1004=0,0,1-CHOOSE(B$1004,IF(ISNUMBER(Datos!B499),AND(OR(B$1005="",Datos!B499&gt;=B$1005),OR(B$1006="",Datos!B499&lt;=B$1006)),FALSE),IF(ISNUMBER(Datos!B499),AND(Datos!B499=INT(Datos!B499),AND(OR(B$1005="",Datos!B499&gt;=B$1005),OR(B$1006="",Datos!B499&lt;=B$1006))),FALSE),OR(ISNUMBER(FIND(";"&amp;UPPER(TRIM(Datos!B499&amp;""))&amp;"=",B$1007)),ISNUMBER(FIND(";"&amp;UPPER(TRIM(Datos!B499&amp;""))&amp;";",B$1007))),OR(UPPER(TRIM(Datos!B499&amp;""))="SÍ",UPPER(TRIM(Datos!B499&amp;""))="SI",UPPER(TRIM(Datos!B499&amp;""))="NO"),IF(ISNUMBER(Datos!B499),AND(OR(B$1005="",Datos!B499&gt;=B$1005),OR(B$1006="",Datos!B499&lt;=B$1006)),FALSE),TRUE))))</f>
        <v>0.0</v>
      </c>
      <c r="C499">
        <f>IF(Datos!C499="",0,IF(AND(C$1008&lt;&gt;"",Datos!C499=C$1008),0,IF(C$1004=0,0,1-CHOOSE(C$1004,IF(ISNUMBER(Datos!C499),AND(OR(C$1005="",Datos!C499&gt;=C$1005),OR(C$1006="",Datos!C499&lt;=C$1006)),FALSE),IF(ISNUMBER(Datos!C499),AND(Datos!C499=INT(Datos!C499),AND(OR(C$1005="",Datos!C499&gt;=C$1005),OR(C$1006="",Datos!C499&lt;=C$1006))),FALSE),OR(ISNUMBER(FIND(";"&amp;UPPER(TRIM(Datos!C499&amp;""))&amp;"=",C$1007)),ISNUMBER(FIND(";"&amp;UPPER(TRIM(Datos!C499&amp;""))&amp;";",C$1007))),OR(UPPER(TRIM(Datos!C499&amp;""))="SÍ",UPPER(TRIM(Datos!C499&amp;""))="SI",UPPER(TRIM(Datos!C499&amp;""))="NO"),IF(ISNUMBER(Datos!C499),AND(OR(C$1005="",Datos!C499&gt;=C$1005),OR(C$1006="",Datos!C499&lt;=C$1006)),FALSE),TRUE))))</f>
        <v>0.0</v>
      </c>
      <c r="D499">
        <f>IF(Datos!D499="",0,IF(AND(D$1008&lt;&gt;"",Datos!D499=D$1008),0,IF(D$1004=0,0,1-CHOOSE(D$1004,IF(ISNUMBER(Datos!D499),AND(OR(D$1005="",Datos!D499&gt;=D$1005),OR(D$1006="",Datos!D499&lt;=D$1006)),FALSE),IF(ISNUMBER(Datos!D499),AND(Datos!D499=INT(Datos!D499),AND(OR(D$1005="",Datos!D499&gt;=D$1005),OR(D$1006="",Datos!D499&lt;=D$1006))),FALSE),OR(ISNUMBER(FIND(";"&amp;UPPER(TRIM(Datos!D499&amp;""))&amp;"=",D$1007)),ISNUMBER(FIND(";"&amp;UPPER(TRIM(Datos!D499&amp;""))&amp;";",D$1007))),OR(UPPER(TRIM(Datos!D499&amp;""))="SÍ",UPPER(TRIM(Datos!D499&amp;""))="SI",UPPER(TRIM(Datos!D499&amp;""))="NO"),IF(ISNUMBER(Datos!D499),AND(OR(D$1005="",Datos!D499&gt;=D$1005),OR(D$1006="",Datos!D499&lt;=D$1006)),FALSE),TRUE))))</f>
        <v>0.0</v>
      </c>
      <c r="E499">
        <f>IF(Datos!E499="",0,IF(AND(E$1008&lt;&gt;"",Datos!E499=E$1008),0,IF(E$1004=0,0,1-CHOOSE(E$1004,IF(ISNUMBER(Datos!E499),AND(OR(E$1005="",Datos!E499&gt;=E$1005),OR(E$1006="",Datos!E499&lt;=E$1006)),FALSE),IF(ISNUMBER(Datos!E499),AND(Datos!E499=INT(Datos!E499),AND(OR(E$1005="",Datos!E499&gt;=E$1005),OR(E$1006="",Datos!E499&lt;=E$1006))),FALSE),OR(ISNUMBER(FIND(";"&amp;UPPER(TRIM(Datos!E499&amp;""))&amp;"=",E$1007)),ISNUMBER(FIND(";"&amp;UPPER(TRIM(Datos!E499&amp;""))&amp;";",E$1007))),OR(UPPER(TRIM(Datos!E499&amp;""))="SÍ",UPPER(TRIM(Datos!E499&amp;""))="SI",UPPER(TRIM(Datos!E499&amp;""))="NO"),IF(ISNUMBER(Datos!E499),AND(OR(E$1005="",Datos!E499&gt;=E$1005),OR(E$1006="",Datos!E499&lt;=E$1006)),FALSE),TRUE))))</f>
        <v>0.0</v>
      </c>
      <c r="F499">
        <f>IF(Datos!F499="",0,IF(AND(F$1008&lt;&gt;"",Datos!F499=F$1008),0,IF(F$1004=0,0,1-CHOOSE(F$1004,IF(ISNUMBER(Datos!F499),AND(OR(F$1005="",Datos!F499&gt;=F$1005),OR(F$1006="",Datos!F499&lt;=F$1006)),FALSE),IF(ISNUMBER(Datos!F499),AND(Datos!F499=INT(Datos!F499),AND(OR(F$1005="",Datos!F499&gt;=F$1005),OR(F$1006="",Datos!F499&lt;=F$1006))),FALSE),OR(ISNUMBER(FIND(";"&amp;UPPER(TRIM(Datos!F499&amp;""))&amp;"=",F$1007)),ISNUMBER(FIND(";"&amp;UPPER(TRIM(Datos!F499&amp;""))&amp;";",F$1007))),OR(UPPER(TRIM(Datos!F499&amp;""))="SÍ",UPPER(TRIM(Datos!F499&amp;""))="SI",UPPER(TRIM(Datos!F499&amp;""))="NO"),IF(ISNUMBER(Datos!F499),AND(OR(F$1005="",Datos!F499&gt;=F$1005),OR(F$1006="",Datos!F499&lt;=F$1006)),FALSE),TRUE))))</f>
        <v>0.0</v>
      </c>
      <c r="G499">
        <f>IF(Datos!G499="",0,IF(AND(G$1008&lt;&gt;"",Datos!G499=G$1008),0,IF(G$1004=0,0,1-CHOOSE(G$1004,IF(ISNUMBER(Datos!G499),AND(OR(G$1005="",Datos!G499&gt;=G$1005),OR(G$1006="",Datos!G499&lt;=G$1006)),FALSE),IF(ISNUMBER(Datos!G499),AND(Datos!G499=INT(Datos!G499),AND(OR(G$1005="",Datos!G499&gt;=G$1005),OR(G$1006="",Datos!G499&lt;=G$1006))),FALSE),OR(ISNUMBER(FIND(";"&amp;UPPER(TRIM(Datos!G499&amp;""))&amp;"=",G$1007)),ISNUMBER(FIND(";"&amp;UPPER(TRIM(Datos!G499&amp;""))&amp;";",G$1007))),OR(UPPER(TRIM(Datos!G499&amp;""))="SÍ",UPPER(TRIM(Datos!G499&amp;""))="SI",UPPER(TRIM(Datos!G499&amp;""))="NO"),IF(ISNUMBER(Datos!G499),AND(OR(G$1005="",Datos!G499&gt;=G$1005),OR(G$1006="",Datos!G499&lt;=G$1006)),FALSE),TRUE))))</f>
        <v>0.0</v>
      </c>
      <c r="H499">
        <f>IF(Datos!H499="",0,IF(AND(H$1008&lt;&gt;"",Datos!H499=H$1008),0,IF(H$1004=0,0,1-CHOOSE(H$1004,IF(ISNUMBER(Datos!H499),AND(OR(H$1005="",Datos!H499&gt;=H$1005),OR(H$1006="",Datos!H499&lt;=H$1006)),FALSE),IF(ISNUMBER(Datos!H499),AND(Datos!H499=INT(Datos!H499),AND(OR(H$1005="",Datos!H499&gt;=H$1005),OR(H$1006="",Datos!H499&lt;=H$1006))),FALSE),OR(ISNUMBER(FIND(";"&amp;UPPER(TRIM(Datos!H499&amp;""))&amp;"=",H$1007)),ISNUMBER(FIND(";"&amp;UPPER(TRIM(Datos!H499&amp;""))&amp;";",H$1007))),OR(UPPER(TRIM(Datos!H499&amp;""))="SÍ",UPPER(TRIM(Datos!H499&amp;""))="SI",UPPER(TRIM(Datos!H499&amp;""))="NO"),IF(ISNUMBER(Datos!H499),AND(OR(H$1005="",Datos!H499&gt;=H$1005),OR(H$1006="",Datos!H499&lt;=H$1006)),FALSE),TRUE))))</f>
        <v>0.0</v>
      </c>
      <c r="I499">
        <f>IF(Datos!I499="",0,IF(AND(I$1008&lt;&gt;"",Datos!I499=I$1008),0,IF(I$1004=0,0,1-CHOOSE(I$1004,IF(ISNUMBER(Datos!I499),AND(OR(I$1005="",Datos!I499&gt;=I$1005),OR(I$1006="",Datos!I499&lt;=I$1006)),FALSE),IF(ISNUMBER(Datos!I499),AND(Datos!I499=INT(Datos!I499),AND(OR(I$1005="",Datos!I499&gt;=I$1005),OR(I$1006="",Datos!I499&lt;=I$1006))),FALSE),OR(ISNUMBER(FIND(";"&amp;UPPER(TRIM(Datos!I499&amp;""))&amp;"=",I$1007)),ISNUMBER(FIND(";"&amp;UPPER(TRIM(Datos!I499&amp;""))&amp;";",I$1007))),OR(UPPER(TRIM(Datos!I499&amp;""))="SÍ",UPPER(TRIM(Datos!I499&amp;""))="SI",UPPER(TRIM(Datos!I499&amp;""))="NO"),IF(ISNUMBER(Datos!I499),AND(OR(I$1005="",Datos!I499&gt;=I$1005),OR(I$1006="",Datos!I499&lt;=I$1006)),FALSE),TRUE))))</f>
        <v>0.0</v>
      </c>
      <c r="J499">
        <f>IF(Datos!J499="",0,IF(AND(J$1008&lt;&gt;"",Datos!J499=J$1008),0,IF(J$1004=0,0,1-CHOOSE(J$1004,IF(ISNUMBER(Datos!J499),AND(OR(J$1005="",Datos!J499&gt;=J$1005),OR(J$1006="",Datos!J499&lt;=J$1006)),FALSE),IF(ISNUMBER(Datos!J499),AND(Datos!J499=INT(Datos!J499),AND(OR(J$1005="",Datos!J499&gt;=J$1005),OR(J$1006="",Datos!J499&lt;=J$1006))),FALSE),OR(ISNUMBER(FIND(";"&amp;UPPER(TRIM(Datos!J499&amp;""))&amp;"=",J$1007)),ISNUMBER(FIND(";"&amp;UPPER(TRIM(Datos!J499&amp;""))&amp;";",J$1007))),OR(UPPER(TRIM(Datos!J499&amp;""))="SÍ",UPPER(TRIM(Datos!J499&amp;""))="SI",UPPER(TRIM(Datos!J499&amp;""))="NO"),IF(ISNUMBER(Datos!J499),AND(OR(J$1005="",Datos!J499&gt;=J$1005),OR(J$1006="",Datos!J499&lt;=J$1006)),FALSE),TRUE))))</f>
        <v>0.0</v>
      </c>
      <c r="K499">
        <f>IF(Datos!K499="",0,IF(AND(K$1008&lt;&gt;"",Datos!K499=K$1008),0,IF(K$1004=0,0,1-CHOOSE(K$1004,IF(ISNUMBER(Datos!K499),AND(OR(K$1005="",Datos!K499&gt;=K$1005),OR(K$1006="",Datos!K499&lt;=K$1006)),FALSE),IF(ISNUMBER(Datos!K499),AND(Datos!K499=INT(Datos!K499),AND(OR(K$1005="",Datos!K499&gt;=K$1005),OR(K$1006="",Datos!K499&lt;=K$1006))),FALSE),OR(ISNUMBER(FIND(";"&amp;UPPER(TRIM(Datos!K499&amp;""))&amp;"=",K$1007)),ISNUMBER(FIND(";"&amp;UPPER(TRIM(Datos!K499&amp;""))&amp;";",K$1007))),OR(UPPER(TRIM(Datos!K499&amp;""))="SÍ",UPPER(TRIM(Datos!K499&amp;""))="SI",UPPER(TRIM(Datos!K499&amp;""))="NO"),IF(ISNUMBER(Datos!K499),AND(OR(K$1005="",Datos!K499&gt;=K$1005),OR(K$1006="",Datos!K499&lt;=K$1006)),FALSE),TRUE))))</f>
        <v>0.0</v>
      </c>
      <c r="L499">
        <f>IF(Datos!L499="",0,IF(AND(L$1008&lt;&gt;"",Datos!L499=L$1008),0,IF(L$1004=0,0,1-CHOOSE(L$1004,IF(ISNUMBER(Datos!L499),AND(OR(L$1005="",Datos!L499&gt;=L$1005),OR(L$1006="",Datos!L499&lt;=L$1006)),FALSE),IF(ISNUMBER(Datos!L499),AND(Datos!L499=INT(Datos!L499),AND(OR(L$1005="",Datos!L499&gt;=L$1005),OR(L$1006="",Datos!L499&lt;=L$1006))),FALSE),OR(ISNUMBER(FIND(";"&amp;UPPER(TRIM(Datos!L499&amp;""))&amp;"=",L$1007)),ISNUMBER(FIND(";"&amp;UPPER(TRIM(Datos!L499&amp;""))&amp;";",L$1007))),OR(UPPER(TRIM(Datos!L499&amp;""))="SÍ",UPPER(TRIM(Datos!L499&amp;""))="SI",UPPER(TRIM(Datos!L499&amp;""))="NO"),IF(ISNUMBER(Datos!L499),AND(OR(L$1005="",Datos!L499&gt;=L$1005),OR(L$1006="",Datos!L499&lt;=L$1006)),FALSE),TRUE))))</f>
        <v>0.0</v>
      </c>
      <c r="M499">
        <f>IF(Datos!M499="",0,IF(AND(M$1008&lt;&gt;"",Datos!M499=M$1008),0,IF(M$1004=0,0,1-CHOOSE(M$1004,IF(ISNUMBER(Datos!M499),AND(OR(M$1005="",Datos!M499&gt;=M$1005),OR(M$1006="",Datos!M499&lt;=M$1006)),FALSE),IF(ISNUMBER(Datos!M499),AND(Datos!M499=INT(Datos!M499),AND(OR(M$1005="",Datos!M499&gt;=M$1005),OR(M$1006="",Datos!M499&lt;=M$1006))),FALSE),OR(ISNUMBER(FIND(";"&amp;UPPER(TRIM(Datos!M499&amp;""))&amp;"=",M$1007)),ISNUMBER(FIND(";"&amp;UPPER(TRIM(Datos!M499&amp;""))&amp;";",M$1007))),OR(UPPER(TRIM(Datos!M499&amp;""))="SÍ",UPPER(TRIM(Datos!M499&amp;""))="SI",UPPER(TRIM(Datos!M499&amp;""))="NO"),IF(ISNUMBER(Datos!M499),AND(OR(M$1005="",Datos!M499&gt;=M$1005),OR(M$1006="",Datos!M499&lt;=M$1006)),FALSE),TRUE))))</f>
        <v>0.0</v>
      </c>
      <c r="N499">
        <f>IF(Datos!N499="",0,IF(AND(N$1008&lt;&gt;"",Datos!N499=N$1008),0,IF(N$1004=0,0,1-CHOOSE(N$1004,IF(ISNUMBER(Datos!N499),AND(OR(N$1005="",Datos!N499&gt;=N$1005),OR(N$1006="",Datos!N499&lt;=N$1006)),FALSE),IF(ISNUMBER(Datos!N499),AND(Datos!N499=INT(Datos!N499),AND(OR(N$1005="",Datos!N499&gt;=N$1005),OR(N$1006="",Datos!N499&lt;=N$1006))),FALSE),OR(ISNUMBER(FIND(";"&amp;UPPER(TRIM(Datos!N499&amp;""))&amp;"=",N$1007)),ISNUMBER(FIND(";"&amp;UPPER(TRIM(Datos!N499&amp;""))&amp;";",N$1007))),OR(UPPER(TRIM(Datos!N499&amp;""))="SÍ",UPPER(TRIM(Datos!N499&amp;""))="SI",UPPER(TRIM(Datos!N499&amp;""))="NO"),IF(ISNUMBER(Datos!N499),AND(OR(N$1005="",Datos!N499&gt;=N$1005),OR(N$1006="",Datos!N499&lt;=N$1006)),FALSE),TRUE))))</f>
        <v>0.0</v>
      </c>
      <c r="O499">
        <f>IF(Datos!O499="",0,IF(AND(O$1008&lt;&gt;"",Datos!O499=O$1008),0,IF(O$1004=0,0,1-CHOOSE(O$1004,IF(ISNUMBER(Datos!O499),AND(OR(O$1005="",Datos!O499&gt;=O$1005),OR(O$1006="",Datos!O499&lt;=O$1006)),FALSE),IF(ISNUMBER(Datos!O499),AND(Datos!O499=INT(Datos!O499),AND(OR(O$1005="",Datos!O499&gt;=O$1005),OR(O$1006="",Datos!O499&lt;=O$1006))),FALSE),OR(ISNUMBER(FIND(";"&amp;UPPER(TRIM(Datos!O499&amp;""))&amp;"=",O$1007)),ISNUMBER(FIND(";"&amp;UPPER(TRIM(Datos!O499&amp;""))&amp;";",O$1007))),OR(UPPER(TRIM(Datos!O499&amp;""))="SÍ",UPPER(TRIM(Datos!O499&amp;""))="SI",UPPER(TRIM(Datos!O499&amp;""))="NO"),IF(ISNUMBER(Datos!O499),AND(OR(O$1005="",Datos!O499&gt;=O$1005),OR(O$1006="",Datos!O499&lt;=O$1006)),FALSE),TRUE))))</f>
        <v>0.0</v>
      </c>
      <c r="P499">
        <f>IF(Datos!P499="",0,IF(AND(P$1008&lt;&gt;"",Datos!P499=P$1008),0,IF(P$1004=0,0,1-CHOOSE(P$1004,IF(ISNUMBER(Datos!P499),AND(OR(P$1005="",Datos!P499&gt;=P$1005),OR(P$1006="",Datos!P499&lt;=P$1006)),FALSE),IF(ISNUMBER(Datos!P499),AND(Datos!P499=INT(Datos!P499),AND(OR(P$1005="",Datos!P499&gt;=P$1005),OR(P$1006="",Datos!P499&lt;=P$1006))),FALSE),OR(ISNUMBER(FIND(";"&amp;UPPER(TRIM(Datos!P499&amp;""))&amp;"=",P$1007)),ISNUMBER(FIND(";"&amp;UPPER(TRIM(Datos!P499&amp;""))&amp;";",P$1007))),OR(UPPER(TRIM(Datos!P499&amp;""))="SÍ",UPPER(TRIM(Datos!P499&amp;""))="SI",UPPER(TRIM(Datos!P499&amp;""))="NO"),IF(ISNUMBER(Datos!P499),AND(OR(P$1005="",Datos!P499&gt;=P$1005),OR(P$1006="",Datos!P499&lt;=P$1006)),FALSE),TRUE))))</f>
        <v>0.0</v>
      </c>
      <c r="Q499">
        <f>IF(Datos!Q499="",0,IF(AND(Q$1008&lt;&gt;"",Datos!Q499=Q$1008),0,IF(Q$1004=0,0,1-CHOOSE(Q$1004,IF(ISNUMBER(Datos!Q499),AND(OR(Q$1005="",Datos!Q499&gt;=Q$1005),OR(Q$1006="",Datos!Q499&lt;=Q$1006)),FALSE),IF(ISNUMBER(Datos!Q499),AND(Datos!Q499=INT(Datos!Q499),AND(OR(Q$1005="",Datos!Q499&gt;=Q$1005),OR(Q$1006="",Datos!Q499&lt;=Q$1006))),FALSE),OR(ISNUMBER(FIND(";"&amp;UPPER(TRIM(Datos!Q499&amp;""))&amp;"=",Q$1007)),ISNUMBER(FIND(";"&amp;UPPER(TRIM(Datos!Q499&amp;""))&amp;";",Q$1007))),OR(UPPER(TRIM(Datos!Q499&amp;""))="SÍ",UPPER(TRIM(Datos!Q499&amp;""))="SI",UPPER(TRIM(Datos!Q499&amp;""))="NO"),IF(ISNUMBER(Datos!Q499),AND(OR(Q$1005="",Datos!Q499&gt;=Q$1005),OR(Q$1006="",Datos!Q499&lt;=Q$1006)),FALSE),TRUE))))</f>
        <v>0.0</v>
      </c>
      <c r="R499">
        <f>IF(Datos!R499="",0,IF(AND(R$1008&lt;&gt;"",Datos!R499=R$1008),0,IF(R$1004=0,0,1-CHOOSE(R$1004,IF(ISNUMBER(Datos!R499),AND(OR(R$1005="",Datos!R499&gt;=R$1005),OR(R$1006="",Datos!R499&lt;=R$1006)),FALSE),IF(ISNUMBER(Datos!R499),AND(Datos!R499=INT(Datos!R499),AND(OR(R$1005="",Datos!R499&gt;=R$1005),OR(R$1006="",Datos!R499&lt;=R$1006))),FALSE),OR(ISNUMBER(FIND(";"&amp;UPPER(TRIM(Datos!R499&amp;""))&amp;"=",R$1007)),ISNUMBER(FIND(";"&amp;UPPER(TRIM(Datos!R499&amp;""))&amp;";",R$1007))),OR(UPPER(TRIM(Datos!R499&amp;""))="SÍ",UPPER(TRIM(Datos!R499&amp;""))="SI",UPPER(TRIM(Datos!R499&amp;""))="NO"),IF(ISNUMBER(Datos!R499),AND(OR(R$1005="",Datos!R499&gt;=R$1005),OR(R$1006="",Datos!R499&lt;=R$1006)),FALSE),TRUE))))</f>
        <v>0.0</v>
      </c>
      <c r="S499">
        <f>IF(Datos!S499="",0,IF(AND(S$1008&lt;&gt;"",Datos!S499=S$1008),0,IF(S$1004=0,0,1-CHOOSE(S$1004,IF(ISNUMBER(Datos!S499),AND(OR(S$1005="",Datos!S499&gt;=S$1005),OR(S$1006="",Datos!S499&lt;=S$1006)),FALSE),IF(ISNUMBER(Datos!S499),AND(Datos!S499=INT(Datos!S499),AND(OR(S$1005="",Datos!S499&gt;=S$1005),OR(S$1006="",Datos!S499&lt;=S$1006))),FALSE),OR(ISNUMBER(FIND(";"&amp;UPPER(TRIM(Datos!S499&amp;""))&amp;"=",S$1007)),ISNUMBER(FIND(";"&amp;UPPER(TRIM(Datos!S499&amp;""))&amp;";",S$1007))),OR(UPPER(TRIM(Datos!S499&amp;""))="SÍ",UPPER(TRIM(Datos!S499&amp;""))="SI",UPPER(TRIM(Datos!S499&amp;""))="NO"),IF(ISNUMBER(Datos!S499),AND(OR(S$1005="",Datos!S499&gt;=S$1005),OR(S$1006="",Datos!S499&lt;=S$1006)),FALSE),TRUE))))</f>
        <v>0.0</v>
      </c>
      <c r="T499">
        <f>IF(Datos!T499="",0,IF(AND(T$1008&lt;&gt;"",Datos!T499=T$1008),0,IF(T$1004=0,0,1-CHOOSE(T$1004,IF(ISNUMBER(Datos!T499),AND(OR(T$1005="",Datos!T499&gt;=T$1005),OR(T$1006="",Datos!T499&lt;=T$1006)),FALSE),IF(ISNUMBER(Datos!T499),AND(Datos!T499=INT(Datos!T499),AND(OR(T$1005="",Datos!T499&gt;=T$1005),OR(T$1006="",Datos!T499&lt;=T$1006))),FALSE),OR(ISNUMBER(FIND(";"&amp;UPPER(TRIM(Datos!T499&amp;""))&amp;"=",T$1007)),ISNUMBER(FIND(";"&amp;UPPER(TRIM(Datos!T499&amp;""))&amp;";",T$1007))),OR(UPPER(TRIM(Datos!T499&amp;""))="SÍ",UPPER(TRIM(Datos!T499&amp;""))="SI",UPPER(TRIM(Datos!T499&amp;""))="NO"),IF(ISNUMBER(Datos!T499),AND(OR(T$1005="",Datos!T499&gt;=T$1005),OR(T$1006="",Datos!T499&lt;=T$1006)),FALSE),TRUE))))</f>
        <v>0.0</v>
      </c>
      <c r="U499">
        <f>IF(Datos!U499="",0,IF(AND(U$1008&lt;&gt;"",Datos!U499=U$1008),0,IF(U$1004=0,0,1-CHOOSE(U$1004,IF(ISNUMBER(Datos!U499),AND(OR(U$1005="",Datos!U499&gt;=U$1005),OR(U$1006="",Datos!U499&lt;=U$1006)),FALSE),IF(ISNUMBER(Datos!U499),AND(Datos!U499=INT(Datos!U499),AND(OR(U$1005="",Datos!U499&gt;=U$1005),OR(U$1006="",Datos!U499&lt;=U$1006))),FALSE),OR(ISNUMBER(FIND(";"&amp;UPPER(TRIM(Datos!U499&amp;""))&amp;"=",U$1007)),ISNUMBER(FIND(";"&amp;UPPER(TRIM(Datos!U499&amp;""))&amp;";",U$1007))),OR(UPPER(TRIM(Datos!U499&amp;""))="SÍ",UPPER(TRIM(Datos!U499&amp;""))="SI",UPPER(TRIM(Datos!U499&amp;""))="NO"),IF(ISNUMBER(Datos!U499),AND(OR(U$1005="",Datos!U499&gt;=U$1005),OR(U$1006="",Datos!U499&lt;=U$1006)),FALSE),TRUE))))</f>
        <v>0.0</v>
      </c>
      <c r="V499">
        <f>IF(Datos!V499="",0,IF(AND(V$1008&lt;&gt;"",Datos!V499=V$1008),0,IF(V$1004=0,0,1-CHOOSE(V$1004,IF(ISNUMBER(Datos!V499),AND(OR(V$1005="",Datos!V499&gt;=V$1005),OR(V$1006="",Datos!V499&lt;=V$1006)),FALSE),IF(ISNUMBER(Datos!V499),AND(Datos!V499=INT(Datos!V499),AND(OR(V$1005="",Datos!V499&gt;=V$1005),OR(V$1006="",Datos!V499&lt;=V$1006))),FALSE),OR(ISNUMBER(FIND(";"&amp;UPPER(TRIM(Datos!V499&amp;""))&amp;"=",V$1007)),ISNUMBER(FIND(";"&amp;UPPER(TRIM(Datos!V499&amp;""))&amp;";",V$1007))),OR(UPPER(TRIM(Datos!V499&amp;""))="SÍ",UPPER(TRIM(Datos!V499&amp;""))="SI",UPPER(TRIM(Datos!V499&amp;""))="NO"),IF(ISNUMBER(Datos!V499),AND(OR(V$1005="",Datos!V499&gt;=V$1005),OR(V$1006="",Datos!V499&lt;=V$1006)),FALSE),TRUE))))</f>
        <v>0.0</v>
      </c>
      <c r="W499">
        <f>IF(Datos!W499="",0,IF(AND(W$1008&lt;&gt;"",Datos!W499=W$1008),0,IF(W$1004=0,0,1-CHOOSE(W$1004,IF(ISNUMBER(Datos!W499),AND(OR(W$1005="",Datos!W499&gt;=W$1005),OR(W$1006="",Datos!W499&lt;=W$1006)),FALSE),IF(ISNUMBER(Datos!W499),AND(Datos!W499=INT(Datos!W499),AND(OR(W$1005="",Datos!W499&gt;=W$1005),OR(W$1006="",Datos!W499&lt;=W$1006))),FALSE),OR(ISNUMBER(FIND(";"&amp;UPPER(TRIM(Datos!W499&amp;""))&amp;"=",W$1007)),ISNUMBER(FIND(";"&amp;UPPER(TRIM(Datos!W499&amp;""))&amp;";",W$1007))),OR(UPPER(TRIM(Datos!W499&amp;""))="SÍ",UPPER(TRIM(Datos!W499&amp;""))="SI",UPPER(TRIM(Datos!W499&amp;""))="NO"),IF(ISNUMBER(Datos!W499),AND(OR(W$1005="",Datos!W499&gt;=W$1005),OR(W$1006="",Datos!W499&lt;=W$1006)),FALSE),TRUE))))</f>
        <v>0.0</v>
      </c>
      <c r="X499">
        <f>IF(Datos!X499="",0,IF(AND(X$1008&lt;&gt;"",Datos!X499=X$1008),0,IF(X$1004=0,0,1-CHOOSE(X$1004,IF(ISNUMBER(Datos!X499),AND(OR(X$1005="",Datos!X499&gt;=X$1005),OR(X$1006="",Datos!X499&lt;=X$1006)),FALSE),IF(ISNUMBER(Datos!X499),AND(Datos!X499=INT(Datos!X499),AND(OR(X$1005="",Datos!X499&gt;=X$1005),OR(X$1006="",Datos!X499&lt;=X$1006))),FALSE),OR(ISNUMBER(FIND(";"&amp;UPPER(TRIM(Datos!X499&amp;""))&amp;"=",X$1007)),ISNUMBER(FIND(";"&amp;UPPER(TRIM(Datos!X499&amp;""))&amp;";",X$1007))),OR(UPPER(TRIM(Datos!X499&amp;""))="SÍ",UPPER(TRIM(Datos!X499&amp;""))="SI",UPPER(TRIM(Datos!X499&amp;""))="NO"),IF(ISNUMBER(Datos!X499),AND(OR(X$1005="",Datos!X499&gt;=X$1005),OR(X$1006="",Datos!X499&lt;=X$1006)),FALSE),TRUE))))</f>
        <v>0.0</v>
      </c>
      <c r="Y499">
        <f>IF(Datos!Y499="",0,IF(AND(Y$1008&lt;&gt;"",Datos!Y499=Y$1008),0,IF(Y$1004=0,0,1-CHOOSE(Y$1004,IF(ISNUMBER(Datos!Y499),AND(OR(Y$1005="",Datos!Y499&gt;=Y$1005),OR(Y$1006="",Datos!Y499&lt;=Y$1006)),FALSE),IF(ISNUMBER(Datos!Y499),AND(Datos!Y499=INT(Datos!Y499),AND(OR(Y$1005="",Datos!Y499&gt;=Y$1005),OR(Y$1006="",Datos!Y499&lt;=Y$1006))),FALSE),OR(ISNUMBER(FIND(";"&amp;UPPER(TRIM(Datos!Y499&amp;""))&amp;"=",Y$1007)),ISNUMBER(FIND(";"&amp;UPPER(TRIM(Datos!Y499&amp;""))&amp;";",Y$1007))),OR(UPPER(TRIM(Datos!Y499&amp;""))="SÍ",UPPER(TRIM(Datos!Y499&amp;""))="SI",UPPER(TRIM(Datos!Y499&amp;""))="NO"),IF(ISNUMBER(Datos!Y499),AND(OR(Y$1005="",Datos!Y499&gt;=Y$1005),OR(Y$1006="",Datos!Y499&lt;=Y$1006)),FALSE),TRUE))))</f>
        <v>0.0</v>
      </c>
      <c r="Z499">
        <f>IF(Datos!Z499="",0,IF(AND(Z$1008&lt;&gt;"",Datos!Z499=Z$1008),0,IF(Z$1004=0,0,1-CHOOSE(Z$1004,IF(ISNUMBER(Datos!Z499),AND(OR(Z$1005="",Datos!Z499&gt;=Z$1005),OR(Z$1006="",Datos!Z499&lt;=Z$1006)),FALSE),IF(ISNUMBER(Datos!Z499),AND(Datos!Z499=INT(Datos!Z499),AND(OR(Z$1005="",Datos!Z499&gt;=Z$1005),OR(Z$1006="",Datos!Z499&lt;=Z$1006))),FALSE),OR(ISNUMBER(FIND(";"&amp;UPPER(TRIM(Datos!Z499&amp;""))&amp;"=",Z$1007)),ISNUMBER(FIND(";"&amp;UPPER(TRIM(Datos!Z499&amp;""))&amp;";",Z$1007))),OR(UPPER(TRIM(Datos!Z499&amp;""))="SÍ",UPPER(TRIM(Datos!Z499&amp;""))="SI",UPPER(TRIM(Datos!Z499&amp;""))="NO"),IF(ISNUMBER(Datos!Z499),AND(OR(Z$1005="",Datos!Z499&gt;=Z$1005),OR(Z$1006="",Datos!Z499&lt;=Z$1006)),FALSE),TRUE))))</f>
        <v>0.0</v>
      </c>
      <c r="AA499">
        <f>IF(Datos!AA499="",0,IF(AND(AA$1008&lt;&gt;"",Datos!AA499=AA$1008),0,IF(AA$1004=0,0,1-CHOOSE(AA$1004,IF(ISNUMBER(Datos!AA499),AND(OR(AA$1005="",Datos!AA499&gt;=AA$1005),OR(AA$1006="",Datos!AA499&lt;=AA$1006)),FALSE),IF(ISNUMBER(Datos!AA499),AND(Datos!AA499=INT(Datos!AA499),AND(OR(AA$1005="",Datos!AA499&gt;=AA$1005),OR(AA$1006="",Datos!AA499&lt;=AA$1006))),FALSE),OR(ISNUMBER(FIND(";"&amp;UPPER(TRIM(Datos!AA499&amp;""))&amp;"=",AA$1007)),ISNUMBER(FIND(";"&amp;UPPER(TRIM(Datos!AA499&amp;""))&amp;";",AA$1007))),OR(UPPER(TRIM(Datos!AA499&amp;""))="SÍ",UPPER(TRIM(Datos!AA499&amp;""))="SI",UPPER(TRIM(Datos!AA499&amp;""))="NO"),IF(ISNUMBER(Datos!AA499),AND(OR(AA$1005="",Datos!AA499&gt;=AA$1005),OR(AA$1006="",Datos!AA499&lt;=AA$1006)),FALSE),TRUE))))</f>
        <v>0.0</v>
      </c>
      <c r="AB499">
        <f>IF(Datos!AB499="",0,IF(AND(AB$1008&lt;&gt;"",Datos!AB499=AB$1008),0,IF(AB$1004=0,0,1-CHOOSE(AB$1004,IF(ISNUMBER(Datos!AB499),AND(OR(AB$1005="",Datos!AB499&gt;=AB$1005),OR(AB$1006="",Datos!AB499&lt;=AB$1006)),FALSE),IF(ISNUMBER(Datos!AB499),AND(Datos!AB499=INT(Datos!AB499),AND(OR(AB$1005="",Datos!AB499&gt;=AB$1005),OR(AB$1006="",Datos!AB499&lt;=AB$1006))),FALSE),OR(ISNUMBER(FIND(";"&amp;UPPER(TRIM(Datos!AB499&amp;""))&amp;"=",AB$1007)),ISNUMBER(FIND(";"&amp;UPPER(TRIM(Datos!AB499&amp;""))&amp;";",AB$1007))),OR(UPPER(TRIM(Datos!AB499&amp;""))="SÍ",UPPER(TRIM(Datos!AB499&amp;""))="SI",UPPER(TRIM(Datos!AB499&amp;""))="NO"),IF(ISNUMBER(Datos!AB499),AND(OR(AB$1005="",Datos!AB499&gt;=AB$1005),OR(AB$1006="",Datos!AB499&lt;=AB$1006)),FALSE),TRUE))))</f>
        <v>0.0</v>
      </c>
      <c r="AC499">
        <f>IF(Datos!AC499="",0,IF(AND(AC$1008&lt;&gt;"",Datos!AC499=AC$1008),0,IF(AC$1004=0,0,1-CHOOSE(AC$1004,IF(ISNUMBER(Datos!AC499),AND(OR(AC$1005="",Datos!AC499&gt;=AC$1005),OR(AC$1006="",Datos!AC499&lt;=AC$1006)),FALSE),IF(ISNUMBER(Datos!AC499),AND(Datos!AC499=INT(Datos!AC499),AND(OR(AC$1005="",Datos!AC499&gt;=AC$1005),OR(AC$1006="",Datos!AC499&lt;=AC$1006))),FALSE),OR(ISNUMBER(FIND(";"&amp;UPPER(TRIM(Datos!AC499&amp;""))&amp;"=",AC$1007)),ISNUMBER(FIND(";"&amp;UPPER(TRIM(Datos!AC499&amp;""))&amp;";",AC$1007))),OR(UPPER(TRIM(Datos!AC499&amp;""))="SÍ",UPPER(TRIM(Datos!AC499&amp;""))="SI",UPPER(TRIM(Datos!AC499&amp;""))="NO"),IF(ISNUMBER(Datos!AC499),AND(OR(AC$1005="",Datos!AC499&gt;=AC$1005),OR(AC$1006="",Datos!AC499&lt;=AC$1006)),FALSE),TRUE))))</f>
        <v>0.0</v>
      </c>
      <c r="AD499">
        <f>IF(Datos!AD499="",0,IF(AND(AD$1008&lt;&gt;"",Datos!AD499=AD$1008),0,IF(AD$1004=0,0,1-CHOOSE(AD$1004,IF(ISNUMBER(Datos!AD499),AND(OR(AD$1005="",Datos!AD499&gt;=AD$1005),OR(AD$1006="",Datos!AD499&lt;=AD$1006)),FALSE),IF(ISNUMBER(Datos!AD499),AND(Datos!AD499=INT(Datos!AD499),AND(OR(AD$1005="",Datos!AD499&gt;=AD$1005),OR(AD$1006="",Datos!AD499&lt;=AD$1006))),FALSE),OR(ISNUMBER(FIND(";"&amp;UPPER(TRIM(Datos!AD499&amp;""))&amp;"=",AD$1007)),ISNUMBER(FIND(";"&amp;UPPER(TRIM(Datos!AD499&amp;""))&amp;";",AD$1007))),OR(UPPER(TRIM(Datos!AD499&amp;""))="SÍ",UPPER(TRIM(Datos!AD499&amp;""))="SI",UPPER(TRIM(Datos!AD499&amp;""))="NO"),IF(ISNUMBER(Datos!AD499),AND(OR(AD$1005="",Datos!AD499&gt;=AD$1005),OR(AD$1006="",Datos!AD499&lt;=AD$1006)),FALSE),TRUE))))</f>
        <v>0.0</v>
      </c>
      <c r="AE499">
        <f>IF(Datos!AE499="",0,IF(AND(AE$1008&lt;&gt;"",Datos!AE499=AE$1008),0,IF(AE$1004=0,0,1-CHOOSE(AE$1004,IF(ISNUMBER(Datos!AE499),AND(OR(AE$1005="",Datos!AE499&gt;=AE$1005),OR(AE$1006="",Datos!AE499&lt;=AE$1006)),FALSE),IF(ISNUMBER(Datos!AE499),AND(Datos!AE499=INT(Datos!AE499),AND(OR(AE$1005="",Datos!AE499&gt;=AE$1005),OR(AE$1006="",Datos!AE499&lt;=AE$1006))),FALSE),OR(ISNUMBER(FIND(";"&amp;UPPER(TRIM(Datos!AE499&amp;""))&amp;"=",AE$1007)),ISNUMBER(FIND(";"&amp;UPPER(TRIM(Datos!AE499&amp;""))&amp;";",AE$1007))),OR(UPPER(TRIM(Datos!AE499&amp;""))="SÍ",UPPER(TRIM(Datos!AE499&amp;""))="SI",UPPER(TRIM(Datos!AE499&amp;""))="NO"),IF(ISNUMBER(Datos!AE499),AND(OR(AE$1005="",Datos!AE499&gt;=AE$1005),OR(AE$1006="",Datos!AE499&lt;=AE$1006)),FALSE),TRUE))))</f>
        <v>0.0</v>
      </c>
    </row>
    <row r="500" spans="2:31">
      <c r="B500">
        <f>IF(Datos!B500="",0,IF(AND(B$1008&lt;&gt;"",Datos!B500=B$1008),0,IF(B$1004=0,0,1-CHOOSE(B$1004,IF(ISNUMBER(Datos!B500),AND(OR(B$1005="",Datos!B500&gt;=B$1005),OR(B$1006="",Datos!B500&lt;=B$1006)),FALSE),IF(ISNUMBER(Datos!B500),AND(Datos!B500=INT(Datos!B500),AND(OR(B$1005="",Datos!B500&gt;=B$1005),OR(B$1006="",Datos!B500&lt;=B$1006))),FALSE),OR(ISNUMBER(FIND(";"&amp;UPPER(TRIM(Datos!B500&amp;""))&amp;"=",B$1007)),ISNUMBER(FIND(";"&amp;UPPER(TRIM(Datos!B500&amp;""))&amp;";",B$1007))),OR(UPPER(TRIM(Datos!B500&amp;""))="SÍ",UPPER(TRIM(Datos!B500&amp;""))="SI",UPPER(TRIM(Datos!B500&amp;""))="NO"),IF(ISNUMBER(Datos!B500),AND(OR(B$1005="",Datos!B500&gt;=B$1005),OR(B$1006="",Datos!B500&lt;=B$1006)),FALSE),TRUE))))</f>
        <v>0.0</v>
      </c>
      <c r="C500">
        <f>IF(Datos!C500="",0,IF(AND(C$1008&lt;&gt;"",Datos!C500=C$1008),0,IF(C$1004=0,0,1-CHOOSE(C$1004,IF(ISNUMBER(Datos!C500),AND(OR(C$1005="",Datos!C500&gt;=C$1005),OR(C$1006="",Datos!C500&lt;=C$1006)),FALSE),IF(ISNUMBER(Datos!C500),AND(Datos!C500=INT(Datos!C500),AND(OR(C$1005="",Datos!C500&gt;=C$1005),OR(C$1006="",Datos!C500&lt;=C$1006))),FALSE),OR(ISNUMBER(FIND(";"&amp;UPPER(TRIM(Datos!C500&amp;""))&amp;"=",C$1007)),ISNUMBER(FIND(";"&amp;UPPER(TRIM(Datos!C500&amp;""))&amp;";",C$1007))),OR(UPPER(TRIM(Datos!C500&amp;""))="SÍ",UPPER(TRIM(Datos!C500&amp;""))="SI",UPPER(TRIM(Datos!C500&amp;""))="NO"),IF(ISNUMBER(Datos!C500),AND(OR(C$1005="",Datos!C500&gt;=C$1005),OR(C$1006="",Datos!C500&lt;=C$1006)),FALSE),TRUE))))</f>
        <v>0.0</v>
      </c>
      <c r="D500">
        <f>IF(Datos!D500="",0,IF(AND(D$1008&lt;&gt;"",Datos!D500=D$1008),0,IF(D$1004=0,0,1-CHOOSE(D$1004,IF(ISNUMBER(Datos!D500),AND(OR(D$1005="",Datos!D500&gt;=D$1005),OR(D$1006="",Datos!D500&lt;=D$1006)),FALSE),IF(ISNUMBER(Datos!D500),AND(Datos!D500=INT(Datos!D500),AND(OR(D$1005="",Datos!D500&gt;=D$1005),OR(D$1006="",Datos!D500&lt;=D$1006))),FALSE),OR(ISNUMBER(FIND(";"&amp;UPPER(TRIM(Datos!D500&amp;""))&amp;"=",D$1007)),ISNUMBER(FIND(";"&amp;UPPER(TRIM(Datos!D500&amp;""))&amp;";",D$1007))),OR(UPPER(TRIM(Datos!D500&amp;""))="SÍ",UPPER(TRIM(Datos!D500&amp;""))="SI",UPPER(TRIM(Datos!D500&amp;""))="NO"),IF(ISNUMBER(Datos!D500),AND(OR(D$1005="",Datos!D500&gt;=D$1005),OR(D$1006="",Datos!D500&lt;=D$1006)),FALSE),TRUE))))</f>
        <v>0.0</v>
      </c>
      <c r="E500">
        <f>IF(Datos!E500="",0,IF(AND(E$1008&lt;&gt;"",Datos!E500=E$1008),0,IF(E$1004=0,0,1-CHOOSE(E$1004,IF(ISNUMBER(Datos!E500),AND(OR(E$1005="",Datos!E500&gt;=E$1005),OR(E$1006="",Datos!E500&lt;=E$1006)),FALSE),IF(ISNUMBER(Datos!E500),AND(Datos!E500=INT(Datos!E500),AND(OR(E$1005="",Datos!E500&gt;=E$1005),OR(E$1006="",Datos!E500&lt;=E$1006))),FALSE),OR(ISNUMBER(FIND(";"&amp;UPPER(TRIM(Datos!E500&amp;""))&amp;"=",E$1007)),ISNUMBER(FIND(";"&amp;UPPER(TRIM(Datos!E500&amp;""))&amp;";",E$1007))),OR(UPPER(TRIM(Datos!E500&amp;""))="SÍ",UPPER(TRIM(Datos!E500&amp;""))="SI",UPPER(TRIM(Datos!E500&amp;""))="NO"),IF(ISNUMBER(Datos!E500),AND(OR(E$1005="",Datos!E500&gt;=E$1005),OR(E$1006="",Datos!E500&lt;=E$1006)),FALSE),TRUE))))</f>
        <v>0.0</v>
      </c>
      <c r="F500">
        <f>IF(Datos!F500="",0,IF(AND(F$1008&lt;&gt;"",Datos!F500=F$1008),0,IF(F$1004=0,0,1-CHOOSE(F$1004,IF(ISNUMBER(Datos!F500),AND(OR(F$1005="",Datos!F500&gt;=F$1005),OR(F$1006="",Datos!F500&lt;=F$1006)),FALSE),IF(ISNUMBER(Datos!F500),AND(Datos!F500=INT(Datos!F500),AND(OR(F$1005="",Datos!F500&gt;=F$1005),OR(F$1006="",Datos!F500&lt;=F$1006))),FALSE),OR(ISNUMBER(FIND(";"&amp;UPPER(TRIM(Datos!F500&amp;""))&amp;"=",F$1007)),ISNUMBER(FIND(";"&amp;UPPER(TRIM(Datos!F500&amp;""))&amp;";",F$1007))),OR(UPPER(TRIM(Datos!F500&amp;""))="SÍ",UPPER(TRIM(Datos!F500&amp;""))="SI",UPPER(TRIM(Datos!F500&amp;""))="NO"),IF(ISNUMBER(Datos!F500),AND(OR(F$1005="",Datos!F500&gt;=F$1005),OR(F$1006="",Datos!F500&lt;=F$1006)),FALSE),TRUE))))</f>
        <v>0.0</v>
      </c>
      <c r="G500">
        <f>IF(Datos!G500="",0,IF(AND(G$1008&lt;&gt;"",Datos!G500=G$1008),0,IF(G$1004=0,0,1-CHOOSE(G$1004,IF(ISNUMBER(Datos!G500),AND(OR(G$1005="",Datos!G500&gt;=G$1005),OR(G$1006="",Datos!G500&lt;=G$1006)),FALSE),IF(ISNUMBER(Datos!G500),AND(Datos!G500=INT(Datos!G500),AND(OR(G$1005="",Datos!G500&gt;=G$1005),OR(G$1006="",Datos!G500&lt;=G$1006))),FALSE),OR(ISNUMBER(FIND(";"&amp;UPPER(TRIM(Datos!G500&amp;""))&amp;"=",G$1007)),ISNUMBER(FIND(";"&amp;UPPER(TRIM(Datos!G500&amp;""))&amp;";",G$1007))),OR(UPPER(TRIM(Datos!G500&amp;""))="SÍ",UPPER(TRIM(Datos!G500&amp;""))="SI",UPPER(TRIM(Datos!G500&amp;""))="NO"),IF(ISNUMBER(Datos!G500),AND(OR(G$1005="",Datos!G500&gt;=G$1005),OR(G$1006="",Datos!G500&lt;=G$1006)),FALSE),TRUE))))</f>
        <v>0.0</v>
      </c>
      <c r="H500">
        <f>IF(Datos!H500="",0,IF(AND(H$1008&lt;&gt;"",Datos!H500=H$1008),0,IF(H$1004=0,0,1-CHOOSE(H$1004,IF(ISNUMBER(Datos!H500),AND(OR(H$1005="",Datos!H500&gt;=H$1005),OR(H$1006="",Datos!H500&lt;=H$1006)),FALSE),IF(ISNUMBER(Datos!H500),AND(Datos!H500=INT(Datos!H500),AND(OR(H$1005="",Datos!H500&gt;=H$1005),OR(H$1006="",Datos!H500&lt;=H$1006))),FALSE),OR(ISNUMBER(FIND(";"&amp;UPPER(TRIM(Datos!H500&amp;""))&amp;"=",H$1007)),ISNUMBER(FIND(";"&amp;UPPER(TRIM(Datos!H500&amp;""))&amp;";",H$1007))),OR(UPPER(TRIM(Datos!H500&amp;""))="SÍ",UPPER(TRIM(Datos!H500&amp;""))="SI",UPPER(TRIM(Datos!H500&amp;""))="NO"),IF(ISNUMBER(Datos!H500),AND(OR(H$1005="",Datos!H500&gt;=H$1005),OR(H$1006="",Datos!H500&lt;=H$1006)),FALSE),TRUE))))</f>
        <v>0.0</v>
      </c>
      <c r="I500">
        <f>IF(Datos!I500="",0,IF(AND(I$1008&lt;&gt;"",Datos!I500=I$1008),0,IF(I$1004=0,0,1-CHOOSE(I$1004,IF(ISNUMBER(Datos!I500),AND(OR(I$1005="",Datos!I500&gt;=I$1005),OR(I$1006="",Datos!I500&lt;=I$1006)),FALSE),IF(ISNUMBER(Datos!I500),AND(Datos!I500=INT(Datos!I500),AND(OR(I$1005="",Datos!I500&gt;=I$1005),OR(I$1006="",Datos!I500&lt;=I$1006))),FALSE),OR(ISNUMBER(FIND(";"&amp;UPPER(TRIM(Datos!I500&amp;""))&amp;"=",I$1007)),ISNUMBER(FIND(";"&amp;UPPER(TRIM(Datos!I500&amp;""))&amp;";",I$1007))),OR(UPPER(TRIM(Datos!I500&amp;""))="SÍ",UPPER(TRIM(Datos!I500&amp;""))="SI",UPPER(TRIM(Datos!I500&amp;""))="NO"),IF(ISNUMBER(Datos!I500),AND(OR(I$1005="",Datos!I500&gt;=I$1005),OR(I$1006="",Datos!I500&lt;=I$1006)),FALSE),TRUE))))</f>
        <v>0.0</v>
      </c>
      <c r="J500">
        <f>IF(Datos!J500="",0,IF(AND(J$1008&lt;&gt;"",Datos!J500=J$1008),0,IF(J$1004=0,0,1-CHOOSE(J$1004,IF(ISNUMBER(Datos!J500),AND(OR(J$1005="",Datos!J500&gt;=J$1005),OR(J$1006="",Datos!J500&lt;=J$1006)),FALSE),IF(ISNUMBER(Datos!J500),AND(Datos!J500=INT(Datos!J500),AND(OR(J$1005="",Datos!J500&gt;=J$1005),OR(J$1006="",Datos!J500&lt;=J$1006))),FALSE),OR(ISNUMBER(FIND(";"&amp;UPPER(TRIM(Datos!J500&amp;""))&amp;"=",J$1007)),ISNUMBER(FIND(";"&amp;UPPER(TRIM(Datos!J500&amp;""))&amp;";",J$1007))),OR(UPPER(TRIM(Datos!J500&amp;""))="SÍ",UPPER(TRIM(Datos!J500&amp;""))="SI",UPPER(TRIM(Datos!J500&amp;""))="NO"),IF(ISNUMBER(Datos!J500),AND(OR(J$1005="",Datos!J500&gt;=J$1005),OR(J$1006="",Datos!J500&lt;=J$1006)),FALSE),TRUE))))</f>
        <v>0.0</v>
      </c>
      <c r="K500">
        <f>IF(Datos!K500="",0,IF(AND(K$1008&lt;&gt;"",Datos!K500=K$1008),0,IF(K$1004=0,0,1-CHOOSE(K$1004,IF(ISNUMBER(Datos!K500),AND(OR(K$1005="",Datos!K500&gt;=K$1005),OR(K$1006="",Datos!K500&lt;=K$1006)),FALSE),IF(ISNUMBER(Datos!K500),AND(Datos!K500=INT(Datos!K500),AND(OR(K$1005="",Datos!K500&gt;=K$1005),OR(K$1006="",Datos!K500&lt;=K$1006))),FALSE),OR(ISNUMBER(FIND(";"&amp;UPPER(TRIM(Datos!K500&amp;""))&amp;"=",K$1007)),ISNUMBER(FIND(";"&amp;UPPER(TRIM(Datos!K500&amp;""))&amp;";",K$1007))),OR(UPPER(TRIM(Datos!K500&amp;""))="SÍ",UPPER(TRIM(Datos!K500&amp;""))="SI",UPPER(TRIM(Datos!K500&amp;""))="NO"),IF(ISNUMBER(Datos!K500),AND(OR(K$1005="",Datos!K500&gt;=K$1005),OR(K$1006="",Datos!K500&lt;=K$1006)),FALSE),TRUE))))</f>
        <v>0.0</v>
      </c>
      <c r="L500">
        <f>IF(Datos!L500="",0,IF(AND(L$1008&lt;&gt;"",Datos!L500=L$1008),0,IF(L$1004=0,0,1-CHOOSE(L$1004,IF(ISNUMBER(Datos!L500),AND(OR(L$1005="",Datos!L500&gt;=L$1005),OR(L$1006="",Datos!L500&lt;=L$1006)),FALSE),IF(ISNUMBER(Datos!L500),AND(Datos!L500=INT(Datos!L500),AND(OR(L$1005="",Datos!L500&gt;=L$1005),OR(L$1006="",Datos!L500&lt;=L$1006))),FALSE),OR(ISNUMBER(FIND(";"&amp;UPPER(TRIM(Datos!L500&amp;""))&amp;"=",L$1007)),ISNUMBER(FIND(";"&amp;UPPER(TRIM(Datos!L500&amp;""))&amp;";",L$1007))),OR(UPPER(TRIM(Datos!L500&amp;""))="SÍ",UPPER(TRIM(Datos!L500&amp;""))="SI",UPPER(TRIM(Datos!L500&amp;""))="NO"),IF(ISNUMBER(Datos!L500),AND(OR(L$1005="",Datos!L500&gt;=L$1005),OR(L$1006="",Datos!L500&lt;=L$1006)),FALSE),TRUE))))</f>
        <v>0.0</v>
      </c>
      <c r="M500">
        <f>IF(Datos!M500="",0,IF(AND(M$1008&lt;&gt;"",Datos!M500=M$1008),0,IF(M$1004=0,0,1-CHOOSE(M$1004,IF(ISNUMBER(Datos!M500),AND(OR(M$1005="",Datos!M500&gt;=M$1005),OR(M$1006="",Datos!M500&lt;=M$1006)),FALSE),IF(ISNUMBER(Datos!M500),AND(Datos!M500=INT(Datos!M500),AND(OR(M$1005="",Datos!M500&gt;=M$1005),OR(M$1006="",Datos!M500&lt;=M$1006))),FALSE),OR(ISNUMBER(FIND(";"&amp;UPPER(TRIM(Datos!M500&amp;""))&amp;"=",M$1007)),ISNUMBER(FIND(";"&amp;UPPER(TRIM(Datos!M500&amp;""))&amp;";",M$1007))),OR(UPPER(TRIM(Datos!M500&amp;""))="SÍ",UPPER(TRIM(Datos!M500&amp;""))="SI",UPPER(TRIM(Datos!M500&amp;""))="NO"),IF(ISNUMBER(Datos!M500),AND(OR(M$1005="",Datos!M500&gt;=M$1005),OR(M$1006="",Datos!M500&lt;=M$1006)),FALSE),TRUE))))</f>
        <v>0.0</v>
      </c>
      <c r="N500">
        <f>IF(Datos!N500="",0,IF(AND(N$1008&lt;&gt;"",Datos!N500=N$1008),0,IF(N$1004=0,0,1-CHOOSE(N$1004,IF(ISNUMBER(Datos!N500),AND(OR(N$1005="",Datos!N500&gt;=N$1005),OR(N$1006="",Datos!N500&lt;=N$1006)),FALSE),IF(ISNUMBER(Datos!N500),AND(Datos!N500=INT(Datos!N500),AND(OR(N$1005="",Datos!N500&gt;=N$1005),OR(N$1006="",Datos!N500&lt;=N$1006))),FALSE),OR(ISNUMBER(FIND(";"&amp;UPPER(TRIM(Datos!N500&amp;""))&amp;"=",N$1007)),ISNUMBER(FIND(";"&amp;UPPER(TRIM(Datos!N500&amp;""))&amp;";",N$1007))),OR(UPPER(TRIM(Datos!N500&amp;""))="SÍ",UPPER(TRIM(Datos!N500&amp;""))="SI",UPPER(TRIM(Datos!N500&amp;""))="NO"),IF(ISNUMBER(Datos!N500),AND(OR(N$1005="",Datos!N500&gt;=N$1005),OR(N$1006="",Datos!N500&lt;=N$1006)),FALSE),TRUE))))</f>
        <v>0.0</v>
      </c>
      <c r="O500">
        <f>IF(Datos!O500="",0,IF(AND(O$1008&lt;&gt;"",Datos!O500=O$1008),0,IF(O$1004=0,0,1-CHOOSE(O$1004,IF(ISNUMBER(Datos!O500),AND(OR(O$1005="",Datos!O500&gt;=O$1005),OR(O$1006="",Datos!O500&lt;=O$1006)),FALSE),IF(ISNUMBER(Datos!O500),AND(Datos!O500=INT(Datos!O500),AND(OR(O$1005="",Datos!O500&gt;=O$1005),OR(O$1006="",Datos!O500&lt;=O$1006))),FALSE),OR(ISNUMBER(FIND(";"&amp;UPPER(TRIM(Datos!O500&amp;""))&amp;"=",O$1007)),ISNUMBER(FIND(";"&amp;UPPER(TRIM(Datos!O500&amp;""))&amp;";",O$1007))),OR(UPPER(TRIM(Datos!O500&amp;""))="SÍ",UPPER(TRIM(Datos!O500&amp;""))="SI",UPPER(TRIM(Datos!O500&amp;""))="NO"),IF(ISNUMBER(Datos!O500),AND(OR(O$1005="",Datos!O500&gt;=O$1005),OR(O$1006="",Datos!O500&lt;=O$1006)),FALSE),TRUE))))</f>
        <v>0.0</v>
      </c>
      <c r="P500">
        <f>IF(Datos!P500="",0,IF(AND(P$1008&lt;&gt;"",Datos!P500=P$1008),0,IF(P$1004=0,0,1-CHOOSE(P$1004,IF(ISNUMBER(Datos!P500),AND(OR(P$1005="",Datos!P500&gt;=P$1005),OR(P$1006="",Datos!P500&lt;=P$1006)),FALSE),IF(ISNUMBER(Datos!P500),AND(Datos!P500=INT(Datos!P500),AND(OR(P$1005="",Datos!P500&gt;=P$1005),OR(P$1006="",Datos!P500&lt;=P$1006))),FALSE),OR(ISNUMBER(FIND(";"&amp;UPPER(TRIM(Datos!P500&amp;""))&amp;"=",P$1007)),ISNUMBER(FIND(";"&amp;UPPER(TRIM(Datos!P500&amp;""))&amp;";",P$1007))),OR(UPPER(TRIM(Datos!P500&amp;""))="SÍ",UPPER(TRIM(Datos!P500&amp;""))="SI",UPPER(TRIM(Datos!P500&amp;""))="NO"),IF(ISNUMBER(Datos!P500),AND(OR(P$1005="",Datos!P500&gt;=P$1005),OR(P$1006="",Datos!P500&lt;=P$1006)),FALSE),TRUE))))</f>
        <v>0.0</v>
      </c>
      <c r="Q500">
        <f>IF(Datos!Q500="",0,IF(AND(Q$1008&lt;&gt;"",Datos!Q500=Q$1008),0,IF(Q$1004=0,0,1-CHOOSE(Q$1004,IF(ISNUMBER(Datos!Q500),AND(OR(Q$1005="",Datos!Q500&gt;=Q$1005),OR(Q$1006="",Datos!Q500&lt;=Q$1006)),FALSE),IF(ISNUMBER(Datos!Q500),AND(Datos!Q500=INT(Datos!Q500),AND(OR(Q$1005="",Datos!Q500&gt;=Q$1005),OR(Q$1006="",Datos!Q500&lt;=Q$1006))),FALSE),OR(ISNUMBER(FIND(";"&amp;UPPER(TRIM(Datos!Q500&amp;""))&amp;"=",Q$1007)),ISNUMBER(FIND(";"&amp;UPPER(TRIM(Datos!Q500&amp;""))&amp;";",Q$1007))),OR(UPPER(TRIM(Datos!Q500&amp;""))="SÍ",UPPER(TRIM(Datos!Q500&amp;""))="SI",UPPER(TRIM(Datos!Q500&amp;""))="NO"),IF(ISNUMBER(Datos!Q500),AND(OR(Q$1005="",Datos!Q500&gt;=Q$1005),OR(Q$1006="",Datos!Q500&lt;=Q$1006)),FALSE),TRUE))))</f>
        <v>0.0</v>
      </c>
      <c r="R500">
        <f>IF(Datos!R500="",0,IF(AND(R$1008&lt;&gt;"",Datos!R500=R$1008),0,IF(R$1004=0,0,1-CHOOSE(R$1004,IF(ISNUMBER(Datos!R500),AND(OR(R$1005="",Datos!R500&gt;=R$1005),OR(R$1006="",Datos!R500&lt;=R$1006)),FALSE),IF(ISNUMBER(Datos!R500),AND(Datos!R500=INT(Datos!R500),AND(OR(R$1005="",Datos!R500&gt;=R$1005),OR(R$1006="",Datos!R500&lt;=R$1006))),FALSE),OR(ISNUMBER(FIND(";"&amp;UPPER(TRIM(Datos!R500&amp;""))&amp;"=",R$1007)),ISNUMBER(FIND(";"&amp;UPPER(TRIM(Datos!R500&amp;""))&amp;";",R$1007))),OR(UPPER(TRIM(Datos!R500&amp;""))="SÍ",UPPER(TRIM(Datos!R500&amp;""))="SI",UPPER(TRIM(Datos!R500&amp;""))="NO"),IF(ISNUMBER(Datos!R500),AND(OR(R$1005="",Datos!R500&gt;=R$1005),OR(R$1006="",Datos!R500&lt;=R$1006)),FALSE),TRUE))))</f>
        <v>0.0</v>
      </c>
      <c r="S500">
        <f>IF(Datos!S500="",0,IF(AND(S$1008&lt;&gt;"",Datos!S500=S$1008),0,IF(S$1004=0,0,1-CHOOSE(S$1004,IF(ISNUMBER(Datos!S500),AND(OR(S$1005="",Datos!S500&gt;=S$1005),OR(S$1006="",Datos!S500&lt;=S$1006)),FALSE),IF(ISNUMBER(Datos!S500),AND(Datos!S500=INT(Datos!S500),AND(OR(S$1005="",Datos!S500&gt;=S$1005),OR(S$1006="",Datos!S500&lt;=S$1006))),FALSE),OR(ISNUMBER(FIND(";"&amp;UPPER(TRIM(Datos!S500&amp;""))&amp;"=",S$1007)),ISNUMBER(FIND(";"&amp;UPPER(TRIM(Datos!S500&amp;""))&amp;";",S$1007))),OR(UPPER(TRIM(Datos!S500&amp;""))="SÍ",UPPER(TRIM(Datos!S500&amp;""))="SI",UPPER(TRIM(Datos!S500&amp;""))="NO"),IF(ISNUMBER(Datos!S500),AND(OR(S$1005="",Datos!S500&gt;=S$1005),OR(S$1006="",Datos!S500&lt;=S$1006)),FALSE),TRUE))))</f>
        <v>0.0</v>
      </c>
      <c r="T500">
        <f>IF(Datos!T500="",0,IF(AND(T$1008&lt;&gt;"",Datos!T500=T$1008),0,IF(T$1004=0,0,1-CHOOSE(T$1004,IF(ISNUMBER(Datos!T500),AND(OR(T$1005="",Datos!T500&gt;=T$1005),OR(T$1006="",Datos!T500&lt;=T$1006)),FALSE),IF(ISNUMBER(Datos!T500),AND(Datos!T500=INT(Datos!T500),AND(OR(T$1005="",Datos!T500&gt;=T$1005),OR(T$1006="",Datos!T500&lt;=T$1006))),FALSE),OR(ISNUMBER(FIND(";"&amp;UPPER(TRIM(Datos!T500&amp;""))&amp;"=",T$1007)),ISNUMBER(FIND(";"&amp;UPPER(TRIM(Datos!T500&amp;""))&amp;";",T$1007))),OR(UPPER(TRIM(Datos!T500&amp;""))="SÍ",UPPER(TRIM(Datos!T500&amp;""))="SI",UPPER(TRIM(Datos!T500&amp;""))="NO"),IF(ISNUMBER(Datos!T500),AND(OR(T$1005="",Datos!T500&gt;=T$1005),OR(T$1006="",Datos!T500&lt;=T$1006)),FALSE),TRUE))))</f>
        <v>0.0</v>
      </c>
      <c r="U500">
        <f>IF(Datos!U500="",0,IF(AND(U$1008&lt;&gt;"",Datos!U500=U$1008),0,IF(U$1004=0,0,1-CHOOSE(U$1004,IF(ISNUMBER(Datos!U500),AND(OR(U$1005="",Datos!U500&gt;=U$1005),OR(U$1006="",Datos!U500&lt;=U$1006)),FALSE),IF(ISNUMBER(Datos!U500),AND(Datos!U500=INT(Datos!U500),AND(OR(U$1005="",Datos!U500&gt;=U$1005),OR(U$1006="",Datos!U500&lt;=U$1006))),FALSE),OR(ISNUMBER(FIND(";"&amp;UPPER(TRIM(Datos!U500&amp;""))&amp;"=",U$1007)),ISNUMBER(FIND(";"&amp;UPPER(TRIM(Datos!U500&amp;""))&amp;";",U$1007))),OR(UPPER(TRIM(Datos!U500&amp;""))="SÍ",UPPER(TRIM(Datos!U500&amp;""))="SI",UPPER(TRIM(Datos!U500&amp;""))="NO"),IF(ISNUMBER(Datos!U500),AND(OR(U$1005="",Datos!U500&gt;=U$1005),OR(U$1006="",Datos!U500&lt;=U$1006)),FALSE),TRUE))))</f>
        <v>0.0</v>
      </c>
      <c r="V500">
        <f>IF(Datos!V500="",0,IF(AND(V$1008&lt;&gt;"",Datos!V500=V$1008),0,IF(V$1004=0,0,1-CHOOSE(V$1004,IF(ISNUMBER(Datos!V500),AND(OR(V$1005="",Datos!V500&gt;=V$1005),OR(V$1006="",Datos!V500&lt;=V$1006)),FALSE),IF(ISNUMBER(Datos!V500),AND(Datos!V500=INT(Datos!V500),AND(OR(V$1005="",Datos!V500&gt;=V$1005),OR(V$1006="",Datos!V500&lt;=V$1006))),FALSE),OR(ISNUMBER(FIND(";"&amp;UPPER(TRIM(Datos!V500&amp;""))&amp;"=",V$1007)),ISNUMBER(FIND(";"&amp;UPPER(TRIM(Datos!V500&amp;""))&amp;";",V$1007))),OR(UPPER(TRIM(Datos!V500&amp;""))="SÍ",UPPER(TRIM(Datos!V500&amp;""))="SI",UPPER(TRIM(Datos!V500&amp;""))="NO"),IF(ISNUMBER(Datos!V500),AND(OR(V$1005="",Datos!V500&gt;=V$1005),OR(V$1006="",Datos!V500&lt;=V$1006)),FALSE),TRUE))))</f>
        <v>0.0</v>
      </c>
      <c r="W500">
        <f>IF(Datos!W500="",0,IF(AND(W$1008&lt;&gt;"",Datos!W500=W$1008),0,IF(W$1004=0,0,1-CHOOSE(W$1004,IF(ISNUMBER(Datos!W500),AND(OR(W$1005="",Datos!W500&gt;=W$1005),OR(W$1006="",Datos!W500&lt;=W$1006)),FALSE),IF(ISNUMBER(Datos!W500),AND(Datos!W500=INT(Datos!W500),AND(OR(W$1005="",Datos!W500&gt;=W$1005),OR(W$1006="",Datos!W500&lt;=W$1006))),FALSE),OR(ISNUMBER(FIND(";"&amp;UPPER(TRIM(Datos!W500&amp;""))&amp;"=",W$1007)),ISNUMBER(FIND(";"&amp;UPPER(TRIM(Datos!W500&amp;""))&amp;";",W$1007))),OR(UPPER(TRIM(Datos!W500&amp;""))="SÍ",UPPER(TRIM(Datos!W500&amp;""))="SI",UPPER(TRIM(Datos!W500&amp;""))="NO"),IF(ISNUMBER(Datos!W500),AND(OR(W$1005="",Datos!W500&gt;=W$1005),OR(W$1006="",Datos!W500&lt;=W$1006)),FALSE),TRUE))))</f>
        <v>0.0</v>
      </c>
      <c r="X500">
        <f>IF(Datos!X500="",0,IF(AND(X$1008&lt;&gt;"",Datos!X500=X$1008),0,IF(X$1004=0,0,1-CHOOSE(X$1004,IF(ISNUMBER(Datos!X500),AND(OR(X$1005="",Datos!X500&gt;=X$1005),OR(X$1006="",Datos!X500&lt;=X$1006)),FALSE),IF(ISNUMBER(Datos!X500),AND(Datos!X500=INT(Datos!X500),AND(OR(X$1005="",Datos!X500&gt;=X$1005),OR(X$1006="",Datos!X500&lt;=X$1006))),FALSE),OR(ISNUMBER(FIND(";"&amp;UPPER(TRIM(Datos!X500&amp;""))&amp;"=",X$1007)),ISNUMBER(FIND(";"&amp;UPPER(TRIM(Datos!X500&amp;""))&amp;";",X$1007))),OR(UPPER(TRIM(Datos!X500&amp;""))="SÍ",UPPER(TRIM(Datos!X500&amp;""))="SI",UPPER(TRIM(Datos!X500&amp;""))="NO"),IF(ISNUMBER(Datos!X500),AND(OR(X$1005="",Datos!X500&gt;=X$1005),OR(X$1006="",Datos!X500&lt;=X$1006)),FALSE),TRUE))))</f>
        <v>0.0</v>
      </c>
      <c r="Y500">
        <f>IF(Datos!Y500="",0,IF(AND(Y$1008&lt;&gt;"",Datos!Y500=Y$1008),0,IF(Y$1004=0,0,1-CHOOSE(Y$1004,IF(ISNUMBER(Datos!Y500),AND(OR(Y$1005="",Datos!Y500&gt;=Y$1005),OR(Y$1006="",Datos!Y500&lt;=Y$1006)),FALSE),IF(ISNUMBER(Datos!Y500),AND(Datos!Y500=INT(Datos!Y500),AND(OR(Y$1005="",Datos!Y500&gt;=Y$1005),OR(Y$1006="",Datos!Y500&lt;=Y$1006))),FALSE),OR(ISNUMBER(FIND(";"&amp;UPPER(TRIM(Datos!Y500&amp;""))&amp;"=",Y$1007)),ISNUMBER(FIND(";"&amp;UPPER(TRIM(Datos!Y500&amp;""))&amp;";",Y$1007))),OR(UPPER(TRIM(Datos!Y500&amp;""))="SÍ",UPPER(TRIM(Datos!Y500&amp;""))="SI",UPPER(TRIM(Datos!Y500&amp;""))="NO"),IF(ISNUMBER(Datos!Y500),AND(OR(Y$1005="",Datos!Y500&gt;=Y$1005),OR(Y$1006="",Datos!Y500&lt;=Y$1006)),FALSE),TRUE))))</f>
        <v>0.0</v>
      </c>
      <c r="Z500">
        <f>IF(Datos!Z500="",0,IF(AND(Z$1008&lt;&gt;"",Datos!Z500=Z$1008),0,IF(Z$1004=0,0,1-CHOOSE(Z$1004,IF(ISNUMBER(Datos!Z500),AND(OR(Z$1005="",Datos!Z500&gt;=Z$1005),OR(Z$1006="",Datos!Z500&lt;=Z$1006)),FALSE),IF(ISNUMBER(Datos!Z500),AND(Datos!Z500=INT(Datos!Z500),AND(OR(Z$1005="",Datos!Z500&gt;=Z$1005),OR(Z$1006="",Datos!Z500&lt;=Z$1006))),FALSE),OR(ISNUMBER(FIND(";"&amp;UPPER(TRIM(Datos!Z500&amp;""))&amp;"=",Z$1007)),ISNUMBER(FIND(";"&amp;UPPER(TRIM(Datos!Z500&amp;""))&amp;";",Z$1007))),OR(UPPER(TRIM(Datos!Z500&amp;""))="SÍ",UPPER(TRIM(Datos!Z500&amp;""))="SI",UPPER(TRIM(Datos!Z500&amp;""))="NO"),IF(ISNUMBER(Datos!Z500),AND(OR(Z$1005="",Datos!Z500&gt;=Z$1005),OR(Z$1006="",Datos!Z500&lt;=Z$1006)),FALSE),TRUE))))</f>
        <v>0.0</v>
      </c>
      <c r="AA500">
        <f>IF(Datos!AA500="",0,IF(AND(AA$1008&lt;&gt;"",Datos!AA500=AA$1008),0,IF(AA$1004=0,0,1-CHOOSE(AA$1004,IF(ISNUMBER(Datos!AA500),AND(OR(AA$1005="",Datos!AA500&gt;=AA$1005),OR(AA$1006="",Datos!AA500&lt;=AA$1006)),FALSE),IF(ISNUMBER(Datos!AA500),AND(Datos!AA500=INT(Datos!AA500),AND(OR(AA$1005="",Datos!AA500&gt;=AA$1005),OR(AA$1006="",Datos!AA500&lt;=AA$1006))),FALSE),OR(ISNUMBER(FIND(";"&amp;UPPER(TRIM(Datos!AA500&amp;""))&amp;"=",AA$1007)),ISNUMBER(FIND(";"&amp;UPPER(TRIM(Datos!AA500&amp;""))&amp;";",AA$1007))),OR(UPPER(TRIM(Datos!AA500&amp;""))="SÍ",UPPER(TRIM(Datos!AA500&amp;""))="SI",UPPER(TRIM(Datos!AA500&amp;""))="NO"),IF(ISNUMBER(Datos!AA500),AND(OR(AA$1005="",Datos!AA500&gt;=AA$1005),OR(AA$1006="",Datos!AA500&lt;=AA$1006)),FALSE),TRUE))))</f>
        <v>0.0</v>
      </c>
      <c r="AB500">
        <f>IF(Datos!AB500="",0,IF(AND(AB$1008&lt;&gt;"",Datos!AB500=AB$1008),0,IF(AB$1004=0,0,1-CHOOSE(AB$1004,IF(ISNUMBER(Datos!AB500),AND(OR(AB$1005="",Datos!AB500&gt;=AB$1005),OR(AB$1006="",Datos!AB500&lt;=AB$1006)),FALSE),IF(ISNUMBER(Datos!AB500),AND(Datos!AB500=INT(Datos!AB500),AND(OR(AB$1005="",Datos!AB500&gt;=AB$1005),OR(AB$1006="",Datos!AB500&lt;=AB$1006))),FALSE),OR(ISNUMBER(FIND(";"&amp;UPPER(TRIM(Datos!AB500&amp;""))&amp;"=",AB$1007)),ISNUMBER(FIND(";"&amp;UPPER(TRIM(Datos!AB500&amp;""))&amp;";",AB$1007))),OR(UPPER(TRIM(Datos!AB500&amp;""))="SÍ",UPPER(TRIM(Datos!AB500&amp;""))="SI",UPPER(TRIM(Datos!AB500&amp;""))="NO"),IF(ISNUMBER(Datos!AB500),AND(OR(AB$1005="",Datos!AB500&gt;=AB$1005),OR(AB$1006="",Datos!AB500&lt;=AB$1006)),FALSE),TRUE))))</f>
        <v>0.0</v>
      </c>
      <c r="AC500">
        <f>IF(Datos!AC500="",0,IF(AND(AC$1008&lt;&gt;"",Datos!AC500=AC$1008),0,IF(AC$1004=0,0,1-CHOOSE(AC$1004,IF(ISNUMBER(Datos!AC500),AND(OR(AC$1005="",Datos!AC500&gt;=AC$1005),OR(AC$1006="",Datos!AC500&lt;=AC$1006)),FALSE),IF(ISNUMBER(Datos!AC500),AND(Datos!AC500=INT(Datos!AC500),AND(OR(AC$1005="",Datos!AC500&gt;=AC$1005),OR(AC$1006="",Datos!AC500&lt;=AC$1006))),FALSE),OR(ISNUMBER(FIND(";"&amp;UPPER(TRIM(Datos!AC500&amp;""))&amp;"=",AC$1007)),ISNUMBER(FIND(";"&amp;UPPER(TRIM(Datos!AC500&amp;""))&amp;";",AC$1007))),OR(UPPER(TRIM(Datos!AC500&amp;""))="SÍ",UPPER(TRIM(Datos!AC500&amp;""))="SI",UPPER(TRIM(Datos!AC500&amp;""))="NO"),IF(ISNUMBER(Datos!AC500),AND(OR(AC$1005="",Datos!AC500&gt;=AC$1005),OR(AC$1006="",Datos!AC500&lt;=AC$1006)),FALSE),TRUE))))</f>
        <v>0.0</v>
      </c>
      <c r="AD500">
        <f>IF(Datos!AD500="",0,IF(AND(AD$1008&lt;&gt;"",Datos!AD500=AD$1008),0,IF(AD$1004=0,0,1-CHOOSE(AD$1004,IF(ISNUMBER(Datos!AD500),AND(OR(AD$1005="",Datos!AD500&gt;=AD$1005),OR(AD$1006="",Datos!AD500&lt;=AD$1006)),FALSE),IF(ISNUMBER(Datos!AD500),AND(Datos!AD500=INT(Datos!AD500),AND(OR(AD$1005="",Datos!AD500&gt;=AD$1005),OR(AD$1006="",Datos!AD500&lt;=AD$1006))),FALSE),OR(ISNUMBER(FIND(";"&amp;UPPER(TRIM(Datos!AD500&amp;""))&amp;"=",AD$1007)),ISNUMBER(FIND(";"&amp;UPPER(TRIM(Datos!AD500&amp;""))&amp;";",AD$1007))),OR(UPPER(TRIM(Datos!AD500&amp;""))="SÍ",UPPER(TRIM(Datos!AD500&amp;""))="SI",UPPER(TRIM(Datos!AD500&amp;""))="NO"),IF(ISNUMBER(Datos!AD500),AND(OR(AD$1005="",Datos!AD500&gt;=AD$1005),OR(AD$1006="",Datos!AD500&lt;=AD$1006)),FALSE),TRUE))))</f>
        <v>0.0</v>
      </c>
      <c r="AE500">
        <f>IF(Datos!AE500="",0,IF(AND(AE$1008&lt;&gt;"",Datos!AE500=AE$1008),0,IF(AE$1004=0,0,1-CHOOSE(AE$1004,IF(ISNUMBER(Datos!AE500),AND(OR(AE$1005="",Datos!AE500&gt;=AE$1005),OR(AE$1006="",Datos!AE500&lt;=AE$1006)),FALSE),IF(ISNUMBER(Datos!AE500),AND(Datos!AE500=INT(Datos!AE500),AND(OR(AE$1005="",Datos!AE500&gt;=AE$1005),OR(AE$1006="",Datos!AE500&lt;=AE$1006))),FALSE),OR(ISNUMBER(FIND(";"&amp;UPPER(TRIM(Datos!AE500&amp;""))&amp;"=",AE$1007)),ISNUMBER(FIND(";"&amp;UPPER(TRIM(Datos!AE500&amp;""))&amp;";",AE$1007))),OR(UPPER(TRIM(Datos!AE500&amp;""))="SÍ",UPPER(TRIM(Datos!AE500&amp;""))="SI",UPPER(TRIM(Datos!AE500&amp;""))="NO"),IF(ISNUMBER(Datos!AE500),AND(OR(AE$1005="",Datos!AE500&gt;=AE$1005),OR(AE$1006="",Datos!AE500&lt;=AE$1006)),FALSE),TRUE))))</f>
        <v>0.0</v>
      </c>
    </row>
    <row r="501" spans="2:31">
      <c r="B501">
        <f>IF(Datos!B501="",0,IF(AND(B$1008&lt;&gt;"",Datos!B501=B$1008),0,IF(B$1004=0,0,1-CHOOSE(B$1004,IF(ISNUMBER(Datos!B501),AND(OR(B$1005="",Datos!B501&gt;=B$1005),OR(B$1006="",Datos!B501&lt;=B$1006)),FALSE),IF(ISNUMBER(Datos!B501),AND(Datos!B501=INT(Datos!B501),AND(OR(B$1005="",Datos!B501&gt;=B$1005),OR(B$1006="",Datos!B501&lt;=B$1006))),FALSE),OR(ISNUMBER(FIND(";"&amp;UPPER(TRIM(Datos!B501&amp;""))&amp;"=",B$1007)),ISNUMBER(FIND(";"&amp;UPPER(TRIM(Datos!B501&amp;""))&amp;";",B$1007))),OR(UPPER(TRIM(Datos!B501&amp;""))="SÍ",UPPER(TRIM(Datos!B501&amp;""))="SI",UPPER(TRIM(Datos!B501&amp;""))="NO"),IF(ISNUMBER(Datos!B501),AND(OR(B$1005="",Datos!B501&gt;=B$1005),OR(B$1006="",Datos!B501&lt;=B$1006)),FALSE),TRUE))))</f>
        <v>0.0</v>
      </c>
      <c r="C501">
        <f>IF(Datos!C501="",0,IF(AND(C$1008&lt;&gt;"",Datos!C501=C$1008),0,IF(C$1004=0,0,1-CHOOSE(C$1004,IF(ISNUMBER(Datos!C501),AND(OR(C$1005="",Datos!C501&gt;=C$1005),OR(C$1006="",Datos!C501&lt;=C$1006)),FALSE),IF(ISNUMBER(Datos!C501),AND(Datos!C501=INT(Datos!C501),AND(OR(C$1005="",Datos!C501&gt;=C$1005),OR(C$1006="",Datos!C501&lt;=C$1006))),FALSE),OR(ISNUMBER(FIND(";"&amp;UPPER(TRIM(Datos!C501&amp;""))&amp;"=",C$1007)),ISNUMBER(FIND(";"&amp;UPPER(TRIM(Datos!C501&amp;""))&amp;";",C$1007))),OR(UPPER(TRIM(Datos!C501&amp;""))="SÍ",UPPER(TRIM(Datos!C501&amp;""))="SI",UPPER(TRIM(Datos!C501&amp;""))="NO"),IF(ISNUMBER(Datos!C501),AND(OR(C$1005="",Datos!C501&gt;=C$1005),OR(C$1006="",Datos!C501&lt;=C$1006)),FALSE),TRUE))))</f>
        <v>0.0</v>
      </c>
      <c r="D501">
        <f>IF(Datos!D501="",0,IF(AND(D$1008&lt;&gt;"",Datos!D501=D$1008),0,IF(D$1004=0,0,1-CHOOSE(D$1004,IF(ISNUMBER(Datos!D501),AND(OR(D$1005="",Datos!D501&gt;=D$1005),OR(D$1006="",Datos!D501&lt;=D$1006)),FALSE),IF(ISNUMBER(Datos!D501),AND(Datos!D501=INT(Datos!D501),AND(OR(D$1005="",Datos!D501&gt;=D$1005),OR(D$1006="",Datos!D501&lt;=D$1006))),FALSE),OR(ISNUMBER(FIND(";"&amp;UPPER(TRIM(Datos!D501&amp;""))&amp;"=",D$1007)),ISNUMBER(FIND(";"&amp;UPPER(TRIM(Datos!D501&amp;""))&amp;";",D$1007))),OR(UPPER(TRIM(Datos!D501&amp;""))="SÍ",UPPER(TRIM(Datos!D501&amp;""))="SI",UPPER(TRIM(Datos!D501&amp;""))="NO"),IF(ISNUMBER(Datos!D501),AND(OR(D$1005="",Datos!D501&gt;=D$1005),OR(D$1006="",Datos!D501&lt;=D$1006)),FALSE),TRUE))))</f>
        <v>0.0</v>
      </c>
      <c r="E501">
        <f>IF(Datos!E501="",0,IF(AND(E$1008&lt;&gt;"",Datos!E501=E$1008),0,IF(E$1004=0,0,1-CHOOSE(E$1004,IF(ISNUMBER(Datos!E501),AND(OR(E$1005="",Datos!E501&gt;=E$1005),OR(E$1006="",Datos!E501&lt;=E$1006)),FALSE),IF(ISNUMBER(Datos!E501),AND(Datos!E501=INT(Datos!E501),AND(OR(E$1005="",Datos!E501&gt;=E$1005),OR(E$1006="",Datos!E501&lt;=E$1006))),FALSE),OR(ISNUMBER(FIND(";"&amp;UPPER(TRIM(Datos!E501&amp;""))&amp;"=",E$1007)),ISNUMBER(FIND(";"&amp;UPPER(TRIM(Datos!E501&amp;""))&amp;";",E$1007))),OR(UPPER(TRIM(Datos!E501&amp;""))="SÍ",UPPER(TRIM(Datos!E501&amp;""))="SI",UPPER(TRIM(Datos!E501&amp;""))="NO"),IF(ISNUMBER(Datos!E501),AND(OR(E$1005="",Datos!E501&gt;=E$1005),OR(E$1006="",Datos!E501&lt;=E$1006)),FALSE),TRUE))))</f>
        <v>0.0</v>
      </c>
      <c r="F501">
        <f>IF(Datos!F501="",0,IF(AND(F$1008&lt;&gt;"",Datos!F501=F$1008),0,IF(F$1004=0,0,1-CHOOSE(F$1004,IF(ISNUMBER(Datos!F501),AND(OR(F$1005="",Datos!F501&gt;=F$1005),OR(F$1006="",Datos!F501&lt;=F$1006)),FALSE),IF(ISNUMBER(Datos!F501),AND(Datos!F501=INT(Datos!F501),AND(OR(F$1005="",Datos!F501&gt;=F$1005),OR(F$1006="",Datos!F501&lt;=F$1006))),FALSE),OR(ISNUMBER(FIND(";"&amp;UPPER(TRIM(Datos!F501&amp;""))&amp;"=",F$1007)),ISNUMBER(FIND(";"&amp;UPPER(TRIM(Datos!F501&amp;""))&amp;";",F$1007))),OR(UPPER(TRIM(Datos!F501&amp;""))="SÍ",UPPER(TRIM(Datos!F501&amp;""))="SI",UPPER(TRIM(Datos!F501&amp;""))="NO"),IF(ISNUMBER(Datos!F501),AND(OR(F$1005="",Datos!F501&gt;=F$1005),OR(F$1006="",Datos!F501&lt;=F$1006)),FALSE),TRUE))))</f>
        <v>0.0</v>
      </c>
      <c r="G501">
        <f>IF(Datos!G501="",0,IF(AND(G$1008&lt;&gt;"",Datos!G501=G$1008),0,IF(G$1004=0,0,1-CHOOSE(G$1004,IF(ISNUMBER(Datos!G501),AND(OR(G$1005="",Datos!G501&gt;=G$1005),OR(G$1006="",Datos!G501&lt;=G$1006)),FALSE),IF(ISNUMBER(Datos!G501),AND(Datos!G501=INT(Datos!G501),AND(OR(G$1005="",Datos!G501&gt;=G$1005),OR(G$1006="",Datos!G501&lt;=G$1006))),FALSE),OR(ISNUMBER(FIND(";"&amp;UPPER(TRIM(Datos!G501&amp;""))&amp;"=",G$1007)),ISNUMBER(FIND(";"&amp;UPPER(TRIM(Datos!G501&amp;""))&amp;";",G$1007))),OR(UPPER(TRIM(Datos!G501&amp;""))="SÍ",UPPER(TRIM(Datos!G501&amp;""))="SI",UPPER(TRIM(Datos!G501&amp;""))="NO"),IF(ISNUMBER(Datos!G501),AND(OR(G$1005="",Datos!G501&gt;=G$1005),OR(G$1006="",Datos!G501&lt;=G$1006)),FALSE),TRUE))))</f>
        <v>0.0</v>
      </c>
      <c r="H501">
        <f>IF(Datos!H501="",0,IF(AND(H$1008&lt;&gt;"",Datos!H501=H$1008),0,IF(H$1004=0,0,1-CHOOSE(H$1004,IF(ISNUMBER(Datos!H501),AND(OR(H$1005="",Datos!H501&gt;=H$1005),OR(H$1006="",Datos!H501&lt;=H$1006)),FALSE),IF(ISNUMBER(Datos!H501),AND(Datos!H501=INT(Datos!H501),AND(OR(H$1005="",Datos!H501&gt;=H$1005),OR(H$1006="",Datos!H501&lt;=H$1006))),FALSE),OR(ISNUMBER(FIND(";"&amp;UPPER(TRIM(Datos!H501&amp;""))&amp;"=",H$1007)),ISNUMBER(FIND(";"&amp;UPPER(TRIM(Datos!H501&amp;""))&amp;";",H$1007))),OR(UPPER(TRIM(Datos!H501&amp;""))="SÍ",UPPER(TRIM(Datos!H501&amp;""))="SI",UPPER(TRIM(Datos!H501&amp;""))="NO"),IF(ISNUMBER(Datos!H501),AND(OR(H$1005="",Datos!H501&gt;=H$1005),OR(H$1006="",Datos!H501&lt;=H$1006)),FALSE),TRUE))))</f>
        <v>0.0</v>
      </c>
      <c r="I501">
        <f>IF(Datos!I501="",0,IF(AND(I$1008&lt;&gt;"",Datos!I501=I$1008),0,IF(I$1004=0,0,1-CHOOSE(I$1004,IF(ISNUMBER(Datos!I501),AND(OR(I$1005="",Datos!I501&gt;=I$1005),OR(I$1006="",Datos!I501&lt;=I$1006)),FALSE),IF(ISNUMBER(Datos!I501),AND(Datos!I501=INT(Datos!I501),AND(OR(I$1005="",Datos!I501&gt;=I$1005),OR(I$1006="",Datos!I501&lt;=I$1006))),FALSE),OR(ISNUMBER(FIND(";"&amp;UPPER(TRIM(Datos!I501&amp;""))&amp;"=",I$1007)),ISNUMBER(FIND(";"&amp;UPPER(TRIM(Datos!I501&amp;""))&amp;";",I$1007))),OR(UPPER(TRIM(Datos!I501&amp;""))="SÍ",UPPER(TRIM(Datos!I501&amp;""))="SI",UPPER(TRIM(Datos!I501&amp;""))="NO"),IF(ISNUMBER(Datos!I501),AND(OR(I$1005="",Datos!I501&gt;=I$1005),OR(I$1006="",Datos!I501&lt;=I$1006)),FALSE),TRUE))))</f>
        <v>0.0</v>
      </c>
      <c r="J501">
        <f>IF(Datos!J501="",0,IF(AND(J$1008&lt;&gt;"",Datos!J501=J$1008),0,IF(J$1004=0,0,1-CHOOSE(J$1004,IF(ISNUMBER(Datos!J501),AND(OR(J$1005="",Datos!J501&gt;=J$1005),OR(J$1006="",Datos!J501&lt;=J$1006)),FALSE),IF(ISNUMBER(Datos!J501),AND(Datos!J501=INT(Datos!J501),AND(OR(J$1005="",Datos!J501&gt;=J$1005),OR(J$1006="",Datos!J501&lt;=J$1006))),FALSE),OR(ISNUMBER(FIND(";"&amp;UPPER(TRIM(Datos!J501&amp;""))&amp;"=",J$1007)),ISNUMBER(FIND(";"&amp;UPPER(TRIM(Datos!J501&amp;""))&amp;";",J$1007))),OR(UPPER(TRIM(Datos!J501&amp;""))="SÍ",UPPER(TRIM(Datos!J501&amp;""))="SI",UPPER(TRIM(Datos!J501&amp;""))="NO"),IF(ISNUMBER(Datos!J501),AND(OR(J$1005="",Datos!J501&gt;=J$1005),OR(J$1006="",Datos!J501&lt;=J$1006)),FALSE),TRUE))))</f>
        <v>0.0</v>
      </c>
      <c r="K501">
        <f>IF(Datos!K501="",0,IF(AND(K$1008&lt;&gt;"",Datos!K501=K$1008),0,IF(K$1004=0,0,1-CHOOSE(K$1004,IF(ISNUMBER(Datos!K501),AND(OR(K$1005="",Datos!K501&gt;=K$1005),OR(K$1006="",Datos!K501&lt;=K$1006)),FALSE),IF(ISNUMBER(Datos!K501),AND(Datos!K501=INT(Datos!K501),AND(OR(K$1005="",Datos!K501&gt;=K$1005),OR(K$1006="",Datos!K501&lt;=K$1006))),FALSE),OR(ISNUMBER(FIND(";"&amp;UPPER(TRIM(Datos!K501&amp;""))&amp;"=",K$1007)),ISNUMBER(FIND(";"&amp;UPPER(TRIM(Datos!K501&amp;""))&amp;";",K$1007))),OR(UPPER(TRIM(Datos!K501&amp;""))="SÍ",UPPER(TRIM(Datos!K501&amp;""))="SI",UPPER(TRIM(Datos!K501&amp;""))="NO"),IF(ISNUMBER(Datos!K501),AND(OR(K$1005="",Datos!K501&gt;=K$1005),OR(K$1006="",Datos!K501&lt;=K$1006)),FALSE),TRUE))))</f>
        <v>0.0</v>
      </c>
      <c r="L501">
        <f>IF(Datos!L501="",0,IF(AND(L$1008&lt;&gt;"",Datos!L501=L$1008),0,IF(L$1004=0,0,1-CHOOSE(L$1004,IF(ISNUMBER(Datos!L501),AND(OR(L$1005="",Datos!L501&gt;=L$1005),OR(L$1006="",Datos!L501&lt;=L$1006)),FALSE),IF(ISNUMBER(Datos!L501),AND(Datos!L501=INT(Datos!L501),AND(OR(L$1005="",Datos!L501&gt;=L$1005),OR(L$1006="",Datos!L501&lt;=L$1006))),FALSE),OR(ISNUMBER(FIND(";"&amp;UPPER(TRIM(Datos!L501&amp;""))&amp;"=",L$1007)),ISNUMBER(FIND(";"&amp;UPPER(TRIM(Datos!L501&amp;""))&amp;";",L$1007))),OR(UPPER(TRIM(Datos!L501&amp;""))="SÍ",UPPER(TRIM(Datos!L501&amp;""))="SI",UPPER(TRIM(Datos!L501&amp;""))="NO"),IF(ISNUMBER(Datos!L501),AND(OR(L$1005="",Datos!L501&gt;=L$1005),OR(L$1006="",Datos!L501&lt;=L$1006)),FALSE),TRUE))))</f>
        <v>0.0</v>
      </c>
      <c r="M501">
        <f>IF(Datos!M501="",0,IF(AND(M$1008&lt;&gt;"",Datos!M501=M$1008),0,IF(M$1004=0,0,1-CHOOSE(M$1004,IF(ISNUMBER(Datos!M501),AND(OR(M$1005="",Datos!M501&gt;=M$1005),OR(M$1006="",Datos!M501&lt;=M$1006)),FALSE),IF(ISNUMBER(Datos!M501),AND(Datos!M501=INT(Datos!M501),AND(OR(M$1005="",Datos!M501&gt;=M$1005),OR(M$1006="",Datos!M501&lt;=M$1006))),FALSE),OR(ISNUMBER(FIND(";"&amp;UPPER(TRIM(Datos!M501&amp;""))&amp;"=",M$1007)),ISNUMBER(FIND(";"&amp;UPPER(TRIM(Datos!M501&amp;""))&amp;";",M$1007))),OR(UPPER(TRIM(Datos!M501&amp;""))="SÍ",UPPER(TRIM(Datos!M501&amp;""))="SI",UPPER(TRIM(Datos!M501&amp;""))="NO"),IF(ISNUMBER(Datos!M501),AND(OR(M$1005="",Datos!M501&gt;=M$1005),OR(M$1006="",Datos!M501&lt;=M$1006)),FALSE),TRUE))))</f>
        <v>0.0</v>
      </c>
      <c r="N501">
        <f>IF(Datos!N501="",0,IF(AND(N$1008&lt;&gt;"",Datos!N501=N$1008),0,IF(N$1004=0,0,1-CHOOSE(N$1004,IF(ISNUMBER(Datos!N501),AND(OR(N$1005="",Datos!N501&gt;=N$1005),OR(N$1006="",Datos!N501&lt;=N$1006)),FALSE),IF(ISNUMBER(Datos!N501),AND(Datos!N501=INT(Datos!N501),AND(OR(N$1005="",Datos!N501&gt;=N$1005),OR(N$1006="",Datos!N501&lt;=N$1006))),FALSE),OR(ISNUMBER(FIND(";"&amp;UPPER(TRIM(Datos!N501&amp;""))&amp;"=",N$1007)),ISNUMBER(FIND(";"&amp;UPPER(TRIM(Datos!N501&amp;""))&amp;";",N$1007))),OR(UPPER(TRIM(Datos!N501&amp;""))="SÍ",UPPER(TRIM(Datos!N501&amp;""))="SI",UPPER(TRIM(Datos!N501&amp;""))="NO"),IF(ISNUMBER(Datos!N501),AND(OR(N$1005="",Datos!N501&gt;=N$1005),OR(N$1006="",Datos!N501&lt;=N$1006)),FALSE),TRUE))))</f>
        <v>0.0</v>
      </c>
      <c r="O501">
        <f>IF(Datos!O501="",0,IF(AND(O$1008&lt;&gt;"",Datos!O501=O$1008),0,IF(O$1004=0,0,1-CHOOSE(O$1004,IF(ISNUMBER(Datos!O501),AND(OR(O$1005="",Datos!O501&gt;=O$1005),OR(O$1006="",Datos!O501&lt;=O$1006)),FALSE),IF(ISNUMBER(Datos!O501),AND(Datos!O501=INT(Datos!O501),AND(OR(O$1005="",Datos!O501&gt;=O$1005),OR(O$1006="",Datos!O501&lt;=O$1006))),FALSE),OR(ISNUMBER(FIND(";"&amp;UPPER(TRIM(Datos!O501&amp;""))&amp;"=",O$1007)),ISNUMBER(FIND(";"&amp;UPPER(TRIM(Datos!O501&amp;""))&amp;";",O$1007))),OR(UPPER(TRIM(Datos!O501&amp;""))="SÍ",UPPER(TRIM(Datos!O501&amp;""))="SI",UPPER(TRIM(Datos!O501&amp;""))="NO"),IF(ISNUMBER(Datos!O501),AND(OR(O$1005="",Datos!O501&gt;=O$1005),OR(O$1006="",Datos!O501&lt;=O$1006)),FALSE),TRUE))))</f>
        <v>0.0</v>
      </c>
      <c r="P501">
        <f>IF(Datos!P501="",0,IF(AND(P$1008&lt;&gt;"",Datos!P501=P$1008),0,IF(P$1004=0,0,1-CHOOSE(P$1004,IF(ISNUMBER(Datos!P501),AND(OR(P$1005="",Datos!P501&gt;=P$1005),OR(P$1006="",Datos!P501&lt;=P$1006)),FALSE),IF(ISNUMBER(Datos!P501),AND(Datos!P501=INT(Datos!P501),AND(OR(P$1005="",Datos!P501&gt;=P$1005),OR(P$1006="",Datos!P501&lt;=P$1006))),FALSE),OR(ISNUMBER(FIND(";"&amp;UPPER(TRIM(Datos!P501&amp;""))&amp;"=",P$1007)),ISNUMBER(FIND(";"&amp;UPPER(TRIM(Datos!P501&amp;""))&amp;";",P$1007))),OR(UPPER(TRIM(Datos!P501&amp;""))="SÍ",UPPER(TRIM(Datos!P501&amp;""))="SI",UPPER(TRIM(Datos!P501&amp;""))="NO"),IF(ISNUMBER(Datos!P501),AND(OR(P$1005="",Datos!P501&gt;=P$1005),OR(P$1006="",Datos!P501&lt;=P$1006)),FALSE),TRUE))))</f>
        <v>0.0</v>
      </c>
      <c r="Q501">
        <f>IF(Datos!Q501="",0,IF(AND(Q$1008&lt;&gt;"",Datos!Q501=Q$1008),0,IF(Q$1004=0,0,1-CHOOSE(Q$1004,IF(ISNUMBER(Datos!Q501),AND(OR(Q$1005="",Datos!Q501&gt;=Q$1005),OR(Q$1006="",Datos!Q501&lt;=Q$1006)),FALSE),IF(ISNUMBER(Datos!Q501),AND(Datos!Q501=INT(Datos!Q501),AND(OR(Q$1005="",Datos!Q501&gt;=Q$1005),OR(Q$1006="",Datos!Q501&lt;=Q$1006))),FALSE),OR(ISNUMBER(FIND(";"&amp;UPPER(TRIM(Datos!Q501&amp;""))&amp;"=",Q$1007)),ISNUMBER(FIND(";"&amp;UPPER(TRIM(Datos!Q501&amp;""))&amp;";",Q$1007))),OR(UPPER(TRIM(Datos!Q501&amp;""))="SÍ",UPPER(TRIM(Datos!Q501&amp;""))="SI",UPPER(TRIM(Datos!Q501&amp;""))="NO"),IF(ISNUMBER(Datos!Q501),AND(OR(Q$1005="",Datos!Q501&gt;=Q$1005),OR(Q$1006="",Datos!Q501&lt;=Q$1006)),FALSE),TRUE))))</f>
        <v>0.0</v>
      </c>
      <c r="R501">
        <f>IF(Datos!R501="",0,IF(AND(R$1008&lt;&gt;"",Datos!R501=R$1008),0,IF(R$1004=0,0,1-CHOOSE(R$1004,IF(ISNUMBER(Datos!R501),AND(OR(R$1005="",Datos!R501&gt;=R$1005),OR(R$1006="",Datos!R501&lt;=R$1006)),FALSE),IF(ISNUMBER(Datos!R501),AND(Datos!R501=INT(Datos!R501),AND(OR(R$1005="",Datos!R501&gt;=R$1005),OR(R$1006="",Datos!R501&lt;=R$1006))),FALSE),OR(ISNUMBER(FIND(";"&amp;UPPER(TRIM(Datos!R501&amp;""))&amp;"=",R$1007)),ISNUMBER(FIND(";"&amp;UPPER(TRIM(Datos!R501&amp;""))&amp;";",R$1007))),OR(UPPER(TRIM(Datos!R501&amp;""))="SÍ",UPPER(TRIM(Datos!R501&amp;""))="SI",UPPER(TRIM(Datos!R501&amp;""))="NO"),IF(ISNUMBER(Datos!R501),AND(OR(R$1005="",Datos!R501&gt;=R$1005),OR(R$1006="",Datos!R501&lt;=R$1006)),FALSE),TRUE))))</f>
        <v>0.0</v>
      </c>
      <c r="S501">
        <f>IF(Datos!S501="",0,IF(AND(S$1008&lt;&gt;"",Datos!S501=S$1008),0,IF(S$1004=0,0,1-CHOOSE(S$1004,IF(ISNUMBER(Datos!S501),AND(OR(S$1005="",Datos!S501&gt;=S$1005),OR(S$1006="",Datos!S501&lt;=S$1006)),FALSE),IF(ISNUMBER(Datos!S501),AND(Datos!S501=INT(Datos!S501),AND(OR(S$1005="",Datos!S501&gt;=S$1005),OR(S$1006="",Datos!S501&lt;=S$1006))),FALSE),OR(ISNUMBER(FIND(";"&amp;UPPER(TRIM(Datos!S501&amp;""))&amp;"=",S$1007)),ISNUMBER(FIND(";"&amp;UPPER(TRIM(Datos!S501&amp;""))&amp;";",S$1007))),OR(UPPER(TRIM(Datos!S501&amp;""))="SÍ",UPPER(TRIM(Datos!S501&amp;""))="SI",UPPER(TRIM(Datos!S501&amp;""))="NO"),IF(ISNUMBER(Datos!S501),AND(OR(S$1005="",Datos!S501&gt;=S$1005),OR(S$1006="",Datos!S501&lt;=S$1006)),FALSE),TRUE))))</f>
        <v>0.0</v>
      </c>
      <c r="T501">
        <f>IF(Datos!T501="",0,IF(AND(T$1008&lt;&gt;"",Datos!T501=T$1008),0,IF(T$1004=0,0,1-CHOOSE(T$1004,IF(ISNUMBER(Datos!T501),AND(OR(T$1005="",Datos!T501&gt;=T$1005),OR(T$1006="",Datos!T501&lt;=T$1006)),FALSE),IF(ISNUMBER(Datos!T501),AND(Datos!T501=INT(Datos!T501),AND(OR(T$1005="",Datos!T501&gt;=T$1005),OR(T$1006="",Datos!T501&lt;=T$1006))),FALSE),OR(ISNUMBER(FIND(";"&amp;UPPER(TRIM(Datos!T501&amp;""))&amp;"=",T$1007)),ISNUMBER(FIND(";"&amp;UPPER(TRIM(Datos!T501&amp;""))&amp;";",T$1007))),OR(UPPER(TRIM(Datos!T501&amp;""))="SÍ",UPPER(TRIM(Datos!T501&amp;""))="SI",UPPER(TRIM(Datos!T501&amp;""))="NO"),IF(ISNUMBER(Datos!T501),AND(OR(T$1005="",Datos!T501&gt;=T$1005),OR(T$1006="",Datos!T501&lt;=T$1006)),FALSE),TRUE))))</f>
        <v>0.0</v>
      </c>
      <c r="U501">
        <f>IF(Datos!U501="",0,IF(AND(U$1008&lt;&gt;"",Datos!U501=U$1008),0,IF(U$1004=0,0,1-CHOOSE(U$1004,IF(ISNUMBER(Datos!U501),AND(OR(U$1005="",Datos!U501&gt;=U$1005),OR(U$1006="",Datos!U501&lt;=U$1006)),FALSE),IF(ISNUMBER(Datos!U501),AND(Datos!U501=INT(Datos!U501),AND(OR(U$1005="",Datos!U501&gt;=U$1005),OR(U$1006="",Datos!U501&lt;=U$1006))),FALSE),OR(ISNUMBER(FIND(";"&amp;UPPER(TRIM(Datos!U501&amp;""))&amp;"=",U$1007)),ISNUMBER(FIND(";"&amp;UPPER(TRIM(Datos!U501&amp;""))&amp;";",U$1007))),OR(UPPER(TRIM(Datos!U501&amp;""))="SÍ",UPPER(TRIM(Datos!U501&amp;""))="SI",UPPER(TRIM(Datos!U501&amp;""))="NO"),IF(ISNUMBER(Datos!U501),AND(OR(U$1005="",Datos!U501&gt;=U$1005),OR(U$1006="",Datos!U501&lt;=U$1006)),FALSE),TRUE))))</f>
        <v>0.0</v>
      </c>
      <c r="V501">
        <f>IF(Datos!V501="",0,IF(AND(V$1008&lt;&gt;"",Datos!V501=V$1008),0,IF(V$1004=0,0,1-CHOOSE(V$1004,IF(ISNUMBER(Datos!V501),AND(OR(V$1005="",Datos!V501&gt;=V$1005),OR(V$1006="",Datos!V501&lt;=V$1006)),FALSE),IF(ISNUMBER(Datos!V501),AND(Datos!V501=INT(Datos!V501),AND(OR(V$1005="",Datos!V501&gt;=V$1005),OR(V$1006="",Datos!V501&lt;=V$1006))),FALSE),OR(ISNUMBER(FIND(";"&amp;UPPER(TRIM(Datos!V501&amp;""))&amp;"=",V$1007)),ISNUMBER(FIND(";"&amp;UPPER(TRIM(Datos!V501&amp;""))&amp;";",V$1007))),OR(UPPER(TRIM(Datos!V501&amp;""))="SÍ",UPPER(TRIM(Datos!V501&amp;""))="SI",UPPER(TRIM(Datos!V501&amp;""))="NO"),IF(ISNUMBER(Datos!V501),AND(OR(V$1005="",Datos!V501&gt;=V$1005),OR(V$1006="",Datos!V501&lt;=V$1006)),FALSE),TRUE))))</f>
        <v>0.0</v>
      </c>
      <c r="W501">
        <f>IF(Datos!W501="",0,IF(AND(W$1008&lt;&gt;"",Datos!W501=W$1008),0,IF(W$1004=0,0,1-CHOOSE(W$1004,IF(ISNUMBER(Datos!W501),AND(OR(W$1005="",Datos!W501&gt;=W$1005),OR(W$1006="",Datos!W501&lt;=W$1006)),FALSE),IF(ISNUMBER(Datos!W501),AND(Datos!W501=INT(Datos!W501),AND(OR(W$1005="",Datos!W501&gt;=W$1005),OR(W$1006="",Datos!W501&lt;=W$1006))),FALSE),OR(ISNUMBER(FIND(";"&amp;UPPER(TRIM(Datos!W501&amp;""))&amp;"=",W$1007)),ISNUMBER(FIND(";"&amp;UPPER(TRIM(Datos!W501&amp;""))&amp;";",W$1007))),OR(UPPER(TRIM(Datos!W501&amp;""))="SÍ",UPPER(TRIM(Datos!W501&amp;""))="SI",UPPER(TRIM(Datos!W501&amp;""))="NO"),IF(ISNUMBER(Datos!W501),AND(OR(W$1005="",Datos!W501&gt;=W$1005),OR(W$1006="",Datos!W501&lt;=W$1006)),FALSE),TRUE))))</f>
        <v>0.0</v>
      </c>
      <c r="X501">
        <f>IF(Datos!X501="",0,IF(AND(X$1008&lt;&gt;"",Datos!X501=X$1008),0,IF(X$1004=0,0,1-CHOOSE(X$1004,IF(ISNUMBER(Datos!X501),AND(OR(X$1005="",Datos!X501&gt;=X$1005),OR(X$1006="",Datos!X501&lt;=X$1006)),FALSE),IF(ISNUMBER(Datos!X501),AND(Datos!X501=INT(Datos!X501),AND(OR(X$1005="",Datos!X501&gt;=X$1005),OR(X$1006="",Datos!X501&lt;=X$1006))),FALSE),OR(ISNUMBER(FIND(";"&amp;UPPER(TRIM(Datos!X501&amp;""))&amp;"=",X$1007)),ISNUMBER(FIND(";"&amp;UPPER(TRIM(Datos!X501&amp;""))&amp;";",X$1007))),OR(UPPER(TRIM(Datos!X501&amp;""))="SÍ",UPPER(TRIM(Datos!X501&amp;""))="SI",UPPER(TRIM(Datos!X501&amp;""))="NO"),IF(ISNUMBER(Datos!X501),AND(OR(X$1005="",Datos!X501&gt;=X$1005),OR(X$1006="",Datos!X501&lt;=X$1006)),FALSE),TRUE))))</f>
        <v>0.0</v>
      </c>
      <c r="Y501">
        <f>IF(Datos!Y501="",0,IF(AND(Y$1008&lt;&gt;"",Datos!Y501=Y$1008),0,IF(Y$1004=0,0,1-CHOOSE(Y$1004,IF(ISNUMBER(Datos!Y501),AND(OR(Y$1005="",Datos!Y501&gt;=Y$1005),OR(Y$1006="",Datos!Y501&lt;=Y$1006)),FALSE),IF(ISNUMBER(Datos!Y501),AND(Datos!Y501=INT(Datos!Y501),AND(OR(Y$1005="",Datos!Y501&gt;=Y$1005),OR(Y$1006="",Datos!Y501&lt;=Y$1006))),FALSE),OR(ISNUMBER(FIND(";"&amp;UPPER(TRIM(Datos!Y501&amp;""))&amp;"=",Y$1007)),ISNUMBER(FIND(";"&amp;UPPER(TRIM(Datos!Y501&amp;""))&amp;";",Y$1007))),OR(UPPER(TRIM(Datos!Y501&amp;""))="SÍ",UPPER(TRIM(Datos!Y501&amp;""))="SI",UPPER(TRIM(Datos!Y501&amp;""))="NO"),IF(ISNUMBER(Datos!Y501),AND(OR(Y$1005="",Datos!Y501&gt;=Y$1005),OR(Y$1006="",Datos!Y501&lt;=Y$1006)),FALSE),TRUE))))</f>
        <v>0.0</v>
      </c>
      <c r="Z501">
        <f>IF(Datos!Z501="",0,IF(AND(Z$1008&lt;&gt;"",Datos!Z501=Z$1008),0,IF(Z$1004=0,0,1-CHOOSE(Z$1004,IF(ISNUMBER(Datos!Z501),AND(OR(Z$1005="",Datos!Z501&gt;=Z$1005),OR(Z$1006="",Datos!Z501&lt;=Z$1006)),FALSE),IF(ISNUMBER(Datos!Z501),AND(Datos!Z501=INT(Datos!Z501),AND(OR(Z$1005="",Datos!Z501&gt;=Z$1005),OR(Z$1006="",Datos!Z501&lt;=Z$1006))),FALSE),OR(ISNUMBER(FIND(";"&amp;UPPER(TRIM(Datos!Z501&amp;""))&amp;"=",Z$1007)),ISNUMBER(FIND(";"&amp;UPPER(TRIM(Datos!Z501&amp;""))&amp;";",Z$1007))),OR(UPPER(TRIM(Datos!Z501&amp;""))="SÍ",UPPER(TRIM(Datos!Z501&amp;""))="SI",UPPER(TRIM(Datos!Z501&amp;""))="NO"),IF(ISNUMBER(Datos!Z501),AND(OR(Z$1005="",Datos!Z501&gt;=Z$1005),OR(Z$1006="",Datos!Z501&lt;=Z$1006)),FALSE),TRUE))))</f>
        <v>0.0</v>
      </c>
      <c r="AA501">
        <f>IF(Datos!AA501="",0,IF(AND(AA$1008&lt;&gt;"",Datos!AA501=AA$1008),0,IF(AA$1004=0,0,1-CHOOSE(AA$1004,IF(ISNUMBER(Datos!AA501),AND(OR(AA$1005="",Datos!AA501&gt;=AA$1005),OR(AA$1006="",Datos!AA501&lt;=AA$1006)),FALSE),IF(ISNUMBER(Datos!AA501),AND(Datos!AA501=INT(Datos!AA501),AND(OR(AA$1005="",Datos!AA501&gt;=AA$1005),OR(AA$1006="",Datos!AA501&lt;=AA$1006))),FALSE),OR(ISNUMBER(FIND(";"&amp;UPPER(TRIM(Datos!AA501&amp;""))&amp;"=",AA$1007)),ISNUMBER(FIND(";"&amp;UPPER(TRIM(Datos!AA501&amp;""))&amp;";",AA$1007))),OR(UPPER(TRIM(Datos!AA501&amp;""))="SÍ",UPPER(TRIM(Datos!AA501&amp;""))="SI",UPPER(TRIM(Datos!AA501&amp;""))="NO"),IF(ISNUMBER(Datos!AA501),AND(OR(AA$1005="",Datos!AA501&gt;=AA$1005),OR(AA$1006="",Datos!AA501&lt;=AA$1006)),FALSE),TRUE))))</f>
        <v>0.0</v>
      </c>
      <c r="AB501">
        <f>IF(Datos!AB501="",0,IF(AND(AB$1008&lt;&gt;"",Datos!AB501=AB$1008),0,IF(AB$1004=0,0,1-CHOOSE(AB$1004,IF(ISNUMBER(Datos!AB501),AND(OR(AB$1005="",Datos!AB501&gt;=AB$1005),OR(AB$1006="",Datos!AB501&lt;=AB$1006)),FALSE),IF(ISNUMBER(Datos!AB501),AND(Datos!AB501=INT(Datos!AB501),AND(OR(AB$1005="",Datos!AB501&gt;=AB$1005),OR(AB$1006="",Datos!AB501&lt;=AB$1006))),FALSE),OR(ISNUMBER(FIND(";"&amp;UPPER(TRIM(Datos!AB501&amp;""))&amp;"=",AB$1007)),ISNUMBER(FIND(";"&amp;UPPER(TRIM(Datos!AB501&amp;""))&amp;";",AB$1007))),OR(UPPER(TRIM(Datos!AB501&amp;""))="SÍ",UPPER(TRIM(Datos!AB501&amp;""))="SI",UPPER(TRIM(Datos!AB501&amp;""))="NO"),IF(ISNUMBER(Datos!AB501),AND(OR(AB$1005="",Datos!AB501&gt;=AB$1005),OR(AB$1006="",Datos!AB501&lt;=AB$1006)),FALSE),TRUE))))</f>
        <v>0.0</v>
      </c>
      <c r="AC501">
        <f>IF(Datos!AC501="",0,IF(AND(AC$1008&lt;&gt;"",Datos!AC501=AC$1008),0,IF(AC$1004=0,0,1-CHOOSE(AC$1004,IF(ISNUMBER(Datos!AC501),AND(OR(AC$1005="",Datos!AC501&gt;=AC$1005),OR(AC$1006="",Datos!AC501&lt;=AC$1006)),FALSE),IF(ISNUMBER(Datos!AC501),AND(Datos!AC501=INT(Datos!AC501),AND(OR(AC$1005="",Datos!AC501&gt;=AC$1005),OR(AC$1006="",Datos!AC501&lt;=AC$1006))),FALSE),OR(ISNUMBER(FIND(";"&amp;UPPER(TRIM(Datos!AC501&amp;""))&amp;"=",AC$1007)),ISNUMBER(FIND(";"&amp;UPPER(TRIM(Datos!AC501&amp;""))&amp;";",AC$1007))),OR(UPPER(TRIM(Datos!AC501&amp;""))="SÍ",UPPER(TRIM(Datos!AC501&amp;""))="SI",UPPER(TRIM(Datos!AC501&amp;""))="NO"),IF(ISNUMBER(Datos!AC501),AND(OR(AC$1005="",Datos!AC501&gt;=AC$1005),OR(AC$1006="",Datos!AC501&lt;=AC$1006)),FALSE),TRUE))))</f>
        <v>0.0</v>
      </c>
      <c r="AD501">
        <f>IF(Datos!AD501="",0,IF(AND(AD$1008&lt;&gt;"",Datos!AD501=AD$1008),0,IF(AD$1004=0,0,1-CHOOSE(AD$1004,IF(ISNUMBER(Datos!AD501),AND(OR(AD$1005="",Datos!AD501&gt;=AD$1005),OR(AD$1006="",Datos!AD501&lt;=AD$1006)),FALSE),IF(ISNUMBER(Datos!AD501),AND(Datos!AD501=INT(Datos!AD501),AND(OR(AD$1005="",Datos!AD501&gt;=AD$1005),OR(AD$1006="",Datos!AD501&lt;=AD$1006))),FALSE),OR(ISNUMBER(FIND(";"&amp;UPPER(TRIM(Datos!AD501&amp;""))&amp;"=",AD$1007)),ISNUMBER(FIND(";"&amp;UPPER(TRIM(Datos!AD501&amp;""))&amp;";",AD$1007))),OR(UPPER(TRIM(Datos!AD501&amp;""))="SÍ",UPPER(TRIM(Datos!AD501&amp;""))="SI",UPPER(TRIM(Datos!AD501&amp;""))="NO"),IF(ISNUMBER(Datos!AD501),AND(OR(AD$1005="",Datos!AD501&gt;=AD$1005),OR(AD$1006="",Datos!AD501&lt;=AD$1006)),FALSE),TRUE))))</f>
        <v>0.0</v>
      </c>
      <c r="AE501">
        <f>IF(Datos!AE501="",0,IF(AND(AE$1008&lt;&gt;"",Datos!AE501=AE$1008),0,IF(AE$1004=0,0,1-CHOOSE(AE$1004,IF(ISNUMBER(Datos!AE501),AND(OR(AE$1005="",Datos!AE501&gt;=AE$1005),OR(AE$1006="",Datos!AE501&lt;=AE$1006)),FALSE),IF(ISNUMBER(Datos!AE501),AND(Datos!AE501=INT(Datos!AE501),AND(OR(AE$1005="",Datos!AE501&gt;=AE$1005),OR(AE$1006="",Datos!AE501&lt;=AE$1006))),FALSE),OR(ISNUMBER(FIND(";"&amp;UPPER(TRIM(Datos!AE501&amp;""))&amp;"=",AE$1007)),ISNUMBER(FIND(";"&amp;UPPER(TRIM(Datos!AE501&amp;""))&amp;";",AE$1007))),OR(UPPER(TRIM(Datos!AE501&amp;""))="SÍ",UPPER(TRIM(Datos!AE501&amp;""))="SI",UPPER(TRIM(Datos!AE501&amp;""))="NO"),IF(ISNUMBER(Datos!AE501),AND(OR(AE$1005="",Datos!AE501&gt;=AE$1005),OR(AE$1006="",Datos!AE501&lt;=AE$1006)),FALSE),TRUE))))</f>
        <v>0.0</v>
      </c>
    </row>
    <row r="502" spans="2:31">
      <c r="B502">
        <f>IF(Datos!B502="",0,IF(AND(B$1008&lt;&gt;"",Datos!B502=B$1008),0,IF(B$1004=0,0,1-CHOOSE(B$1004,IF(ISNUMBER(Datos!B502),AND(OR(B$1005="",Datos!B502&gt;=B$1005),OR(B$1006="",Datos!B502&lt;=B$1006)),FALSE),IF(ISNUMBER(Datos!B502),AND(Datos!B502=INT(Datos!B502),AND(OR(B$1005="",Datos!B502&gt;=B$1005),OR(B$1006="",Datos!B502&lt;=B$1006))),FALSE),OR(ISNUMBER(FIND(";"&amp;UPPER(TRIM(Datos!B502&amp;""))&amp;"=",B$1007)),ISNUMBER(FIND(";"&amp;UPPER(TRIM(Datos!B502&amp;""))&amp;";",B$1007))),OR(UPPER(TRIM(Datos!B502&amp;""))="SÍ",UPPER(TRIM(Datos!B502&amp;""))="SI",UPPER(TRIM(Datos!B502&amp;""))="NO"),IF(ISNUMBER(Datos!B502),AND(OR(B$1005="",Datos!B502&gt;=B$1005),OR(B$1006="",Datos!B502&lt;=B$1006)),FALSE),TRUE))))</f>
        <v>0.0</v>
      </c>
      <c r="C502">
        <f>IF(Datos!C502="",0,IF(AND(C$1008&lt;&gt;"",Datos!C502=C$1008),0,IF(C$1004=0,0,1-CHOOSE(C$1004,IF(ISNUMBER(Datos!C502),AND(OR(C$1005="",Datos!C502&gt;=C$1005),OR(C$1006="",Datos!C502&lt;=C$1006)),FALSE),IF(ISNUMBER(Datos!C502),AND(Datos!C502=INT(Datos!C502),AND(OR(C$1005="",Datos!C502&gt;=C$1005),OR(C$1006="",Datos!C502&lt;=C$1006))),FALSE),OR(ISNUMBER(FIND(";"&amp;UPPER(TRIM(Datos!C502&amp;""))&amp;"=",C$1007)),ISNUMBER(FIND(";"&amp;UPPER(TRIM(Datos!C502&amp;""))&amp;";",C$1007))),OR(UPPER(TRIM(Datos!C502&amp;""))="SÍ",UPPER(TRIM(Datos!C502&amp;""))="SI",UPPER(TRIM(Datos!C502&amp;""))="NO"),IF(ISNUMBER(Datos!C502),AND(OR(C$1005="",Datos!C502&gt;=C$1005),OR(C$1006="",Datos!C502&lt;=C$1006)),FALSE),TRUE))))</f>
        <v>0.0</v>
      </c>
      <c r="D502">
        <f>IF(Datos!D502="",0,IF(AND(D$1008&lt;&gt;"",Datos!D502=D$1008),0,IF(D$1004=0,0,1-CHOOSE(D$1004,IF(ISNUMBER(Datos!D502),AND(OR(D$1005="",Datos!D502&gt;=D$1005),OR(D$1006="",Datos!D502&lt;=D$1006)),FALSE),IF(ISNUMBER(Datos!D502),AND(Datos!D502=INT(Datos!D502),AND(OR(D$1005="",Datos!D502&gt;=D$1005),OR(D$1006="",Datos!D502&lt;=D$1006))),FALSE),OR(ISNUMBER(FIND(";"&amp;UPPER(TRIM(Datos!D502&amp;""))&amp;"=",D$1007)),ISNUMBER(FIND(";"&amp;UPPER(TRIM(Datos!D502&amp;""))&amp;";",D$1007))),OR(UPPER(TRIM(Datos!D502&amp;""))="SÍ",UPPER(TRIM(Datos!D502&amp;""))="SI",UPPER(TRIM(Datos!D502&amp;""))="NO"),IF(ISNUMBER(Datos!D502),AND(OR(D$1005="",Datos!D502&gt;=D$1005),OR(D$1006="",Datos!D502&lt;=D$1006)),FALSE),TRUE))))</f>
        <v>0.0</v>
      </c>
      <c r="E502">
        <f>IF(Datos!E502="",0,IF(AND(E$1008&lt;&gt;"",Datos!E502=E$1008),0,IF(E$1004=0,0,1-CHOOSE(E$1004,IF(ISNUMBER(Datos!E502),AND(OR(E$1005="",Datos!E502&gt;=E$1005),OR(E$1006="",Datos!E502&lt;=E$1006)),FALSE),IF(ISNUMBER(Datos!E502),AND(Datos!E502=INT(Datos!E502),AND(OR(E$1005="",Datos!E502&gt;=E$1005),OR(E$1006="",Datos!E502&lt;=E$1006))),FALSE),OR(ISNUMBER(FIND(";"&amp;UPPER(TRIM(Datos!E502&amp;""))&amp;"=",E$1007)),ISNUMBER(FIND(";"&amp;UPPER(TRIM(Datos!E502&amp;""))&amp;";",E$1007))),OR(UPPER(TRIM(Datos!E502&amp;""))="SÍ",UPPER(TRIM(Datos!E502&amp;""))="SI",UPPER(TRIM(Datos!E502&amp;""))="NO"),IF(ISNUMBER(Datos!E502),AND(OR(E$1005="",Datos!E502&gt;=E$1005),OR(E$1006="",Datos!E502&lt;=E$1006)),FALSE),TRUE))))</f>
        <v>0.0</v>
      </c>
      <c r="F502">
        <f>IF(Datos!F502="",0,IF(AND(F$1008&lt;&gt;"",Datos!F502=F$1008),0,IF(F$1004=0,0,1-CHOOSE(F$1004,IF(ISNUMBER(Datos!F502),AND(OR(F$1005="",Datos!F502&gt;=F$1005),OR(F$1006="",Datos!F502&lt;=F$1006)),FALSE),IF(ISNUMBER(Datos!F502),AND(Datos!F502=INT(Datos!F502),AND(OR(F$1005="",Datos!F502&gt;=F$1005),OR(F$1006="",Datos!F502&lt;=F$1006))),FALSE),OR(ISNUMBER(FIND(";"&amp;UPPER(TRIM(Datos!F502&amp;""))&amp;"=",F$1007)),ISNUMBER(FIND(";"&amp;UPPER(TRIM(Datos!F502&amp;""))&amp;";",F$1007))),OR(UPPER(TRIM(Datos!F502&amp;""))="SÍ",UPPER(TRIM(Datos!F502&amp;""))="SI",UPPER(TRIM(Datos!F502&amp;""))="NO"),IF(ISNUMBER(Datos!F502),AND(OR(F$1005="",Datos!F502&gt;=F$1005),OR(F$1006="",Datos!F502&lt;=F$1006)),FALSE),TRUE))))</f>
        <v>0.0</v>
      </c>
      <c r="G502">
        <f>IF(Datos!G502="",0,IF(AND(G$1008&lt;&gt;"",Datos!G502=G$1008),0,IF(G$1004=0,0,1-CHOOSE(G$1004,IF(ISNUMBER(Datos!G502),AND(OR(G$1005="",Datos!G502&gt;=G$1005),OR(G$1006="",Datos!G502&lt;=G$1006)),FALSE),IF(ISNUMBER(Datos!G502),AND(Datos!G502=INT(Datos!G502),AND(OR(G$1005="",Datos!G502&gt;=G$1005),OR(G$1006="",Datos!G502&lt;=G$1006))),FALSE),OR(ISNUMBER(FIND(";"&amp;UPPER(TRIM(Datos!G502&amp;""))&amp;"=",G$1007)),ISNUMBER(FIND(";"&amp;UPPER(TRIM(Datos!G502&amp;""))&amp;";",G$1007))),OR(UPPER(TRIM(Datos!G502&amp;""))="SÍ",UPPER(TRIM(Datos!G502&amp;""))="SI",UPPER(TRIM(Datos!G502&amp;""))="NO"),IF(ISNUMBER(Datos!G502),AND(OR(G$1005="",Datos!G502&gt;=G$1005),OR(G$1006="",Datos!G502&lt;=G$1006)),FALSE),TRUE))))</f>
        <v>0.0</v>
      </c>
      <c r="H502">
        <f>IF(Datos!H502="",0,IF(AND(H$1008&lt;&gt;"",Datos!H502=H$1008),0,IF(H$1004=0,0,1-CHOOSE(H$1004,IF(ISNUMBER(Datos!H502),AND(OR(H$1005="",Datos!H502&gt;=H$1005),OR(H$1006="",Datos!H502&lt;=H$1006)),FALSE),IF(ISNUMBER(Datos!H502),AND(Datos!H502=INT(Datos!H502),AND(OR(H$1005="",Datos!H502&gt;=H$1005),OR(H$1006="",Datos!H502&lt;=H$1006))),FALSE),OR(ISNUMBER(FIND(";"&amp;UPPER(TRIM(Datos!H502&amp;""))&amp;"=",H$1007)),ISNUMBER(FIND(";"&amp;UPPER(TRIM(Datos!H502&amp;""))&amp;";",H$1007))),OR(UPPER(TRIM(Datos!H502&amp;""))="SÍ",UPPER(TRIM(Datos!H502&amp;""))="SI",UPPER(TRIM(Datos!H502&amp;""))="NO"),IF(ISNUMBER(Datos!H502),AND(OR(H$1005="",Datos!H502&gt;=H$1005),OR(H$1006="",Datos!H502&lt;=H$1006)),FALSE),TRUE))))</f>
        <v>0.0</v>
      </c>
      <c r="I502">
        <f>IF(Datos!I502="",0,IF(AND(I$1008&lt;&gt;"",Datos!I502=I$1008),0,IF(I$1004=0,0,1-CHOOSE(I$1004,IF(ISNUMBER(Datos!I502),AND(OR(I$1005="",Datos!I502&gt;=I$1005),OR(I$1006="",Datos!I502&lt;=I$1006)),FALSE),IF(ISNUMBER(Datos!I502),AND(Datos!I502=INT(Datos!I502),AND(OR(I$1005="",Datos!I502&gt;=I$1005),OR(I$1006="",Datos!I502&lt;=I$1006))),FALSE),OR(ISNUMBER(FIND(";"&amp;UPPER(TRIM(Datos!I502&amp;""))&amp;"=",I$1007)),ISNUMBER(FIND(";"&amp;UPPER(TRIM(Datos!I502&amp;""))&amp;";",I$1007))),OR(UPPER(TRIM(Datos!I502&amp;""))="SÍ",UPPER(TRIM(Datos!I502&amp;""))="SI",UPPER(TRIM(Datos!I502&amp;""))="NO"),IF(ISNUMBER(Datos!I502),AND(OR(I$1005="",Datos!I502&gt;=I$1005),OR(I$1006="",Datos!I502&lt;=I$1006)),FALSE),TRUE))))</f>
        <v>0.0</v>
      </c>
      <c r="J502">
        <f>IF(Datos!J502="",0,IF(AND(J$1008&lt;&gt;"",Datos!J502=J$1008),0,IF(J$1004=0,0,1-CHOOSE(J$1004,IF(ISNUMBER(Datos!J502),AND(OR(J$1005="",Datos!J502&gt;=J$1005),OR(J$1006="",Datos!J502&lt;=J$1006)),FALSE),IF(ISNUMBER(Datos!J502),AND(Datos!J502=INT(Datos!J502),AND(OR(J$1005="",Datos!J502&gt;=J$1005),OR(J$1006="",Datos!J502&lt;=J$1006))),FALSE),OR(ISNUMBER(FIND(";"&amp;UPPER(TRIM(Datos!J502&amp;""))&amp;"=",J$1007)),ISNUMBER(FIND(";"&amp;UPPER(TRIM(Datos!J502&amp;""))&amp;";",J$1007))),OR(UPPER(TRIM(Datos!J502&amp;""))="SÍ",UPPER(TRIM(Datos!J502&amp;""))="SI",UPPER(TRIM(Datos!J502&amp;""))="NO"),IF(ISNUMBER(Datos!J502),AND(OR(J$1005="",Datos!J502&gt;=J$1005),OR(J$1006="",Datos!J502&lt;=J$1006)),FALSE),TRUE))))</f>
        <v>0.0</v>
      </c>
      <c r="K502">
        <f>IF(Datos!K502="",0,IF(AND(K$1008&lt;&gt;"",Datos!K502=K$1008),0,IF(K$1004=0,0,1-CHOOSE(K$1004,IF(ISNUMBER(Datos!K502),AND(OR(K$1005="",Datos!K502&gt;=K$1005),OR(K$1006="",Datos!K502&lt;=K$1006)),FALSE),IF(ISNUMBER(Datos!K502),AND(Datos!K502=INT(Datos!K502),AND(OR(K$1005="",Datos!K502&gt;=K$1005),OR(K$1006="",Datos!K502&lt;=K$1006))),FALSE),OR(ISNUMBER(FIND(";"&amp;UPPER(TRIM(Datos!K502&amp;""))&amp;"=",K$1007)),ISNUMBER(FIND(";"&amp;UPPER(TRIM(Datos!K502&amp;""))&amp;";",K$1007))),OR(UPPER(TRIM(Datos!K502&amp;""))="SÍ",UPPER(TRIM(Datos!K502&amp;""))="SI",UPPER(TRIM(Datos!K502&amp;""))="NO"),IF(ISNUMBER(Datos!K502),AND(OR(K$1005="",Datos!K502&gt;=K$1005),OR(K$1006="",Datos!K502&lt;=K$1006)),FALSE),TRUE))))</f>
        <v>0.0</v>
      </c>
      <c r="L502">
        <f>IF(Datos!L502="",0,IF(AND(L$1008&lt;&gt;"",Datos!L502=L$1008),0,IF(L$1004=0,0,1-CHOOSE(L$1004,IF(ISNUMBER(Datos!L502),AND(OR(L$1005="",Datos!L502&gt;=L$1005),OR(L$1006="",Datos!L502&lt;=L$1006)),FALSE),IF(ISNUMBER(Datos!L502),AND(Datos!L502=INT(Datos!L502),AND(OR(L$1005="",Datos!L502&gt;=L$1005),OR(L$1006="",Datos!L502&lt;=L$1006))),FALSE),OR(ISNUMBER(FIND(";"&amp;UPPER(TRIM(Datos!L502&amp;""))&amp;"=",L$1007)),ISNUMBER(FIND(";"&amp;UPPER(TRIM(Datos!L502&amp;""))&amp;";",L$1007))),OR(UPPER(TRIM(Datos!L502&amp;""))="SÍ",UPPER(TRIM(Datos!L502&amp;""))="SI",UPPER(TRIM(Datos!L502&amp;""))="NO"),IF(ISNUMBER(Datos!L502),AND(OR(L$1005="",Datos!L502&gt;=L$1005),OR(L$1006="",Datos!L502&lt;=L$1006)),FALSE),TRUE))))</f>
        <v>0.0</v>
      </c>
      <c r="M502">
        <f>IF(Datos!M502="",0,IF(AND(M$1008&lt;&gt;"",Datos!M502=M$1008),0,IF(M$1004=0,0,1-CHOOSE(M$1004,IF(ISNUMBER(Datos!M502),AND(OR(M$1005="",Datos!M502&gt;=M$1005),OR(M$1006="",Datos!M502&lt;=M$1006)),FALSE),IF(ISNUMBER(Datos!M502),AND(Datos!M502=INT(Datos!M502),AND(OR(M$1005="",Datos!M502&gt;=M$1005),OR(M$1006="",Datos!M502&lt;=M$1006))),FALSE),OR(ISNUMBER(FIND(";"&amp;UPPER(TRIM(Datos!M502&amp;""))&amp;"=",M$1007)),ISNUMBER(FIND(";"&amp;UPPER(TRIM(Datos!M502&amp;""))&amp;";",M$1007))),OR(UPPER(TRIM(Datos!M502&amp;""))="SÍ",UPPER(TRIM(Datos!M502&amp;""))="SI",UPPER(TRIM(Datos!M502&amp;""))="NO"),IF(ISNUMBER(Datos!M502),AND(OR(M$1005="",Datos!M502&gt;=M$1005),OR(M$1006="",Datos!M502&lt;=M$1006)),FALSE),TRUE))))</f>
        <v>0.0</v>
      </c>
      <c r="N502">
        <f>IF(Datos!N502="",0,IF(AND(N$1008&lt;&gt;"",Datos!N502=N$1008),0,IF(N$1004=0,0,1-CHOOSE(N$1004,IF(ISNUMBER(Datos!N502),AND(OR(N$1005="",Datos!N502&gt;=N$1005),OR(N$1006="",Datos!N502&lt;=N$1006)),FALSE),IF(ISNUMBER(Datos!N502),AND(Datos!N502=INT(Datos!N502),AND(OR(N$1005="",Datos!N502&gt;=N$1005),OR(N$1006="",Datos!N502&lt;=N$1006))),FALSE),OR(ISNUMBER(FIND(";"&amp;UPPER(TRIM(Datos!N502&amp;""))&amp;"=",N$1007)),ISNUMBER(FIND(";"&amp;UPPER(TRIM(Datos!N502&amp;""))&amp;";",N$1007))),OR(UPPER(TRIM(Datos!N502&amp;""))="SÍ",UPPER(TRIM(Datos!N502&amp;""))="SI",UPPER(TRIM(Datos!N502&amp;""))="NO"),IF(ISNUMBER(Datos!N502),AND(OR(N$1005="",Datos!N502&gt;=N$1005),OR(N$1006="",Datos!N502&lt;=N$1006)),FALSE),TRUE))))</f>
        <v>0.0</v>
      </c>
      <c r="O502">
        <f>IF(Datos!O502="",0,IF(AND(O$1008&lt;&gt;"",Datos!O502=O$1008),0,IF(O$1004=0,0,1-CHOOSE(O$1004,IF(ISNUMBER(Datos!O502),AND(OR(O$1005="",Datos!O502&gt;=O$1005),OR(O$1006="",Datos!O502&lt;=O$1006)),FALSE),IF(ISNUMBER(Datos!O502),AND(Datos!O502=INT(Datos!O502),AND(OR(O$1005="",Datos!O502&gt;=O$1005),OR(O$1006="",Datos!O502&lt;=O$1006))),FALSE),OR(ISNUMBER(FIND(";"&amp;UPPER(TRIM(Datos!O502&amp;""))&amp;"=",O$1007)),ISNUMBER(FIND(";"&amp;UPPER(TRIM(Datos!O502&amp;""))&amp;";",O$1007))),OR(UPPER(TRIM(Datos!O502&amp;""))="SÍ",UPPER(TRIM(Datos!O502&amp;""))="SI",UPPER(TRIM(Datos!O502&amp;""))="NO"),IF(ISNUMBER(Datos!O502),AND(OR(O$1005="",Datos!O502&gt;=O$1005),OR(O$1006="",Datos!O502&lt;=O$1006)),FALSE),TRUE))))</f>
        <v>0.0</v>
      </c>
      <c r="P502">
        <f>IF(Datos!P502="",0,IF(AND(P$1008&lt;&gt;"",Datos!P502=P$1008),0,IF(P$1004=0,0,1-CHOOSE(P$1004,IF(ISNUMBER(Datos!P502),AND(OR(P$1005="",Datos!P502&gt;=P$1005),OR(P$1006="",Datos!P502&lt;=P$1006)),FALSE),IF(ISNUMBER(Datos!P502),AND(Datos!P502=INT(Datos!P502),AND(OR(P$1005="",Datos!P502&gt;=P$1005),OR(P$1006="",Datos!P502&lt;=P$1006))),FALSE),OR(ISNUMBER(FIND(";"&amp;UPPER(TRIM(Datos!P502&amp;""))&amp;"=",P$1007)),ISNUMBER(FIND(";"&amp;UPPER(TRIM(Datos!P502&amp;""))&amp;";",P$1007))),OR(UPPER(TRIM(Datos!P502&amp;""))="SÍ",UPPER(TRIM(Datos!P502&amp;""))="SI",UPPER(TRIM(Datos!P502&amp;""))="NO"),IF(ISNUMBER(Datos!P502),AND(OR(P$1005="",Datos!P502&gt;=P$1005),OR(P$1006="",Datos!P502&lt;=P$1006)),FALSE),TRUE))))</f>
        <v>0.0</v>
      </c>
      <c r="Q502">
        <f>IF(Datos!Q502="",0,IF(AND(Q$1008&lt;&gt;"",Datos!Q502=Q$1008),0,IF(Q$1004=0,0,1-CHOOSE(Q$1004,IF(ISNUMBER(Datos!Q502),AND(OR(Q$1005="",Datos!Q502&gt;=Q$1005),OR(Q$1006="",Datos!Q502&lt;=Q$1006)),FALSE),IF(ISNUMBER(Datos!Q502),AND(Datos!Q502=INT(Datos!Q502),AND(OR(Q$1005="",Datos!Q502&gt;=Q$1005),OR(Q$1006="",Datos!Q502&lt;=Q$1006))),FALSE),OR(ISNUMBER(FIND(";"&amp;UPPER(TRIM(Datos!Q502&amp;""))&amp;"=",Q$1007)),ISNUMBER(FIND(";"&amp;UPPER(TRIM(Datos!Q502&amp;""))&amp;";",Q$1007))),OR(UPPER(TRIM(Datos!Q502&amp;""))="SÍ",UPPER(TRIM(Datos!Q502&amp;""))="SI",UPPER(TRIM(Datos!Q502&amp;""))="NO"),IF(ISNUMBER(Datos!Q502),AND(OR(Q$1005="",Datos!Q502&gt;=Q$1005),OR(Q$1006="",Datos!Q502&lt;=Q$1006)),FALSE),TRUE))))</f>
        <v>0.0</v>
      </c>
      <c r="R502">
        <f>IF(Datos!R502="",0,IF(AND(R$1008&lt;&gt;"",Datos!R502=R$1008),0,IF(R$1004=0,0,1-CHOOSE(R$1004,IF(ISNUMBER(Datos!R502),AND(OR(R$1005="",Datos!R502&gt;=R$1005),OR(R$1006="",Datos!R502&lt;=R$1006)),FALSE),IF(ISNUMBER(Datos!R502),AND(Datos!R502=INT(Datos!R502),AND(OR(R$1005="",Datos!R502&gt;=R$1005),OR(R$1006="",Datos!R502&lt;=R$1006))),FALSE),OR(ISNUMBER(FIND(";"&amp;UPPER(TRIM(Datos!R502&amp;""))&amp;"=",R$1007)),ISNUMBER(FIND(";"&amp;UPPER(TRIM(Datos!R502&amp;""))&amp;";",R$1007))),OR(UPPER(TRIM(Datos!R502&amp;""))="SÍ",UPPER(TRIM(Datos!R502&amp;""))="SI",UPPER(TRIM(Datos!R502&amp;""))="NO"),IF(ISNUMBER(Datos!R502),AND(OR(R$1005="",Datos!R502&gt;=R$1005),OR(R$1006="",Datos!R502&lt;=R$1006)),FALSE),TRUE))))</f>
        <v>0.0</v>
      </c>
      <c r="S502">
        <f>IF(Datos!S502="",0,IF(AND(S$1008&lt;&gt;"",Datos!S502=S$1008),0,IF(S$1004=0,0,1-CHOOSE(S$1004,IF(ISNUMBER(Datos!S502),AND(OR(S$1005="",Datos!S502&gt;=S$1005),OR(S$1006="",Datos!S502&lt;=S$1006)),FALSE),IF(ISNUMBER(Datos!S502),AND(Datos!S502=INT(Datos!S502),AND(OR(S$1005="",Datos!S502&gt;=S$1005),OR(S$1006="",Datos!S502&lt;=S$1006))),FALSE),OR(ISNUMBER(FIND(";"&amp;UPPER(TRIM(Datos!S502&amp;""))&amp;"=",S$1007)),ISNUMBER(FIND(";"&amp;UPPER(TRIM(Datos!S502&amp;""))&amp;";",S$1007))),OR(UPPER(TRIM(Datos!S502&amp;""))="SÍ",UPPER(TRIM(Datos!S502&amp;""))="SI",UPPER(TRIM(Datos!S502&amp;""))="NO"),IF(ISNUMBER(Datos!S502),AND(OR(S$1005="",Datos!S502&gt;=S$1005),OR(S$1006="",Datos!S502&lt;=S$1006)),FALSE),TRUE))))</f>
        <v>0.0</v>
      </c>
      <c r="T502">
        <f>IF(Datos!T502="",0,IF(AND(T$1008&lt;&gt;"",Datos!T502=T$1008),0,IF(T$1004=0,0,1-CHOOSE(T$1004,IF(ISNUMBER(Datos!T502),AND(OR(T$1005="",Datos!T502&gt;=T$1005),OR(T$1006="",Datos!T502&lt;=T$1006)),FALSE),IF(ISNUMBER(Datos!T502),AND(Datos!T502=INT(Datos!T502),AND(OR(T$1005="",Datos!T502&gt;=T$1005),OR(T$1006="",Datos!T502&lt;=T$1006))),FALSE),OR(ISNUMBER(FIND(";"&amp;UPPER(TRIM(Datos!T502&amp;""))&amp;"=",T$1007)),ISNUMBER(FIND(";"&amp;UPPER(TRIM(Datos!T502&amp;""))&amp;";",T$1007))),OR(UPPER(TRIM(Datos!T502&amp;""))="SÍ",UPPER(TRIM(Datos!T502&amp;""))="SI",UPPER(TRIM(Datos!T502&amp;""))="NO"),IF(ISNUMBER(Datos!T502),AND(OR(T$1005="",Datos!T502&gt;=T$1005),OR(T$1006="",Datos!T502&lt;=T$1006)),FALSE),TRUE))))</f>
        <v>0.0</v>
      </c>
      <c r="U502">
        <f>IF(Datos!U502="",0,IF(AND(U$1008&lt;&gt;"",Datos!U502=U$1008),0,IF(U$1004=0,0,1-CHOOSE(U$1004,IF(ISNUMBER(Datos!U502),AND(OR(U$1005="",Datos!U502&gt;=U$1005),OR(U$1006="",Datos!U502&lt;=U$1006)),FALSE),IF(ISNUMBER(Datos!U502),AND(Datos!U502=INT(Datos!U502),AND(OR(U$1005="",Datos!U502&gt;=U$1005),OR(U$1006="",Datos!U502&lt;=U$1006))),FALSE),OR(ISNUMBER(FIND(";"&amp;UPPER(TRIM(Datos!U502&amp;""))&amp;"=",U$1007)),ISNUMBER(FIND(";"&amp;UPPER(TRIM(Datos!U502&amp;""))&amp;";",U$1007))),OR(UPPER(TRIM(Datos!U502&amp;""))="SÍ",UPPER(TRIM(Datos!U502&amp;""))="SI",UPPER(TRIM(Datos!U502&amp;""))="NO"),IF(ISNUMBER(Datos!U502),AND(OR(U$1005="",Datos!U502&gt;=U$1005),OR(U$1006="",Datos!U502&lt;=U$1006)),FALSE),TRUE))))</f>
        <v>0.0</v>
      </c>
      <c r="V502">
        <f>IF(Datos!V502="",0,IF(AND(V$1008&lt;&gt;"",Datos!V502=V$1008),0,IF(V$1004=0,0,1-CHOOSE(V$1004,IF(ISNUMBER(Datos!V502),AND(OR(V$1005="",Datos!V502&gt;=V$1005),OR(V$1006="",Datos!V502&lt;=V$1006)),FALSE),IF(ISNUMBER(Datos!V502),AND(Datos!V502=INT(Datos!V502),AND(OR(V$1005="",Datos!V502&gt;=V$1005),OR(V$1006="",Datos!V502&lt;=V$1006))),FALSE),OR(ISNUMBER(FIND(";"&amp;UPPER(TRIM(Datos!V502&amp;""))&amp;"=",V$1007)),ISNUMBER(FIND(";"&amp;UPPER(TRIM(Datos!V502&amp;""))&amp;";",V$1007))),OR(UPPER(TRIM(Datos!V502&amp;""))="SÍ",UPPER(TRIM(Datos!V502&amp;""))="SI",UPPER(TRIM(Datos!V502&amp;""))="NO"),IF(ISNUMBER(Datos!V502),AND(OR(V$1005="",Datos!V502&gt;=V$1005),OR(V$1006="",Datos!V502&lt;=V$1006)),FALSE),TRUE))))</f>
        <v>0.0</v>
      </c>
      <c r="W502">
        <f>IF(Datos!W502="",0,IF(AND(W$1008&lt;&gt;"",Datos!W502=W$1008),0,IF(W$1004=0,0,1-CHOOSE(W$1004,IF(ISNUMBER(Datos!W502),AND(OR(W$1005="",Datos!W502&gt;=W$1005),OR(W$1006="",Datos!W502&lt;=W$1006)),FALSE),IF(ISNUMBER(Datos!W502),AND(Datos!W502=INT(Datos!W502),AND(OR(W$1005="",Datos!W502&gt;=W$1005),OR(W$1006="",Datos!W502&lt;=W$1006))),FALSE),OR(ISNUMBER(FIND(";"&amp;UPPER(TRIM(Datos!W502&amp;""))&amp;"=",W$1007)),ISNUMBER(FIND(";"&amp;UPPER(TRIM(Datos!W502&amp;""))&amp;";",W$1007))),OR(UPPER(TRIM(Datos!W502&amp;""))="SÍ",UPPER(TRIM(Datos!W502&amp;""))="SI",UPPER(TRIM(Datos!W502&amp;""))="NO"),IF(ISNUMBER(Datos!W502),AND(OR(W$1005="",Datos!W502&gt;=W$1005),OR(W$1006="",Datos!W502&lt;=W$1006)),FALSE),TRUE))))</f>
        <v>0.0</v>
      </c>
      <c r="X502">
        <f>IF(Datos!X502="",0,IF(AND(X$1008&lt;&gt;"",Datos!X502=X$1008),0,IF(X$1004=0,0,1-CHOOSE(X$1004,IF(ISNUMBER(Datos!X502),AND(OR(X$1005="",Datos!X502&gt;=X$1005),OR(X$1006="",Datos!X502&lt;=X$1006)),FALSE),IF(ISNUMBER(Datos!X502),AND(Datos!X502=INT(Datos!X502),AND(OR(X$1005="",Datos!X502&gt;=X$1005),OR(X$1006="",Datos!X502&lt;=X$1006))),FALSE),OR(ISNUMBER(FIND(";"&amp;UPPER(TRIM(Datos!X502&amp;""))&amp;"=",X$1007)),ISNUMBER(FIND(";"&amp;UPPER(TRIM(Datos!X502&amp;""))&amp;";",X$1007))),OR(UPPER(TRIM(Datos!X502&amp;""))="SÍ",UPPER(TRIM(Datos!X502&amp;""))="SI",UPPER(TRIM(Datos!X502&amp;""))="NO"),IF(ISNUMBER(Datos!X502),AND(OR(X$1005="",Datos!X502&gt;=X$1005),OR(X$1006="",Datos!X502&lt;=X$1006)),FALSE),TRUE))))</f>
        <v>0.0</v>
      </c>
      <c r="Y502">
        <f>IF(Datos!Y502="",0,IF(AND(Y$1008&lt;&gt;"",Datos!Y502=Y$1008),0,IF(Y$1004=0,0,1-CHOOSE(Y$1004,IF(ISNUMBER(Datos!Y502),AND(OR(Y$1005="",Datos!Y502&gt;=Y$1005),OR(Y$1006="",Datos!Y502&lt;=Y$1006)),FALSE),IF(ISNUMBER(Datos!Y502),AND(Datos!Y502=INT(Datos!Y502),AND(OR(Y$1005="",Datos!Y502&gt;=Y$1005),OR(Y$1006="",Datos!Y502&lt;=Y$1006))),FALSE),OR(ISNUMBER(FIND(";"&amp;UPPER(TRIM(Datos!Y502&amp;""))&amp;"=",Y$1007)),ISNUMBER(FIND(";"&amp;UPPER(TRIM(Datos!Y502&amp;""))&amp;";",Y$1007))),OR(UPPER(TRIM(Datos!Y502&amp;""))="SÍ",UPPER(TRIM(Datos!Y502&amp;""))="SI",UPPER(TRIM(Datos!Y502&amp;""))="NO"),IF(ISNUMBER(Datos!Y502),AND(OR(Y$1005="",Datos!Y502&gt;=Y$1005),OR(Y$1006="",Datos!Y502&lt;=Y$1006)),FALSE),TRUE))))</f>
        <v>0.0</v>
      </c>
      <c r="Z502">
        <f>IF(Datos!Z502="",0,IF(AND(Z$1008&lt;&gt;"",Datos!Z502=Z$1008),0,IF(Z$1004=0,0,1-CHOOSE(Z$1004,IF(ISNUMBER(Datos!Z502),AND(OR(Z$1005="",Datos!Z502&gt;=Z$1005),OR(Z$1006="",Datos!Z502&lt;=Z$1006)),FALSE),IF(ISNUMBER(Datos!Z502),AND(Datos!Z502=INT(Datos!Z502),AND(OR(Z$1005="",Datos!Z502&gt;=Z$1005),OR(Z$1006="",Datos!Z502&lt;=Z$1006))),FALSE),OR(ISNUMBER(FIND(";"&amp;UPPER(TRIM(Datos!Z502&amp;""))&amp;"=",Z$1007)),ISNUMBER(FIND(";"&amp;UPPER(TRIM(Datos!Z502&amp;""))&amp;";",Z$1007))),OR(UPPER(TRIM(Datos!Z502&amp;""))="SÍ",UPPER(TRIM(Datos!Z502&amp;""))="SI",UPPER(TRIM(Datos!Z502&amp;""))="NO"),IF(ISNUMBER(Datos!Z502),AND(OR(Z$1005="",Datos!Z502&gt;=Z$1005),OR(Z$1006="",Datos!Z502&lt;=Z$1006)),FALSE),TRUE))))</f>
        <v>0.0</v>
      </c>
      <c r="AA502">
        <f>IF(Datos!AA502="",0,IF(AND(AA$1008&lt;&gt;"",Datos!AA502=AA$1008),0,IF(AA$1004=0,0,1-CHOOSE(AA$1004,IF(ISNUMBER(Datos!AA502),AND(OR(AA$1005="",Datos!AA502&gt;=AA$1005),OR(AA$1006="",Datos!AA502&lt;=AA$1006)),FALSE),IF(ISNUMBER(Datos!AA502),AND(Datos!AA502=INT(Datos!AA502),AND(OR(AA$1005="",Datos!AA502&gt;=AA$1005),OR(AA$1006="",Datos!AA502&lt;=AA$1006))),FALSE),OR(ISNUMBER(FIND(";"&amp;UPPER(TRIM(Datos!AA502&amp;""))&amp;"=",AA$1007)),ISNUMBER(FIND(";"&amp;UPPER(TRIM(Datos!AA502&amp;""))&amp;";",AA$1007))),OR(UPPER(TRIM(Datos!AA502&amp;""))="SÍ",UPPER(TRIM(Datos!AA502&amp;""))="SI",UPPER(TRIM(Datos!AA502&amp;""))="NO"),IF(ISNUMBER(Datos!AA502),AND(OR(AA$1005="",Datos!AA502&gt;=AA$1005),OR(AA$1006="",Datos!AA502&lt;=AA$1006)),FALSE),TRUE))))</f>
        <v>0.0</v>
      </c>
      <c r="AB502">
        <f>IF(Datos!AB502="",0,IF(AND(AB$1008&lt;&gt;"",Datos!AB502=AB$1008),0,IF(AB$1004=0,0,1-CHOOSE(AB$1004,IF(ISNUMBER(Datos!AB502),AND(OR(AB$1005="",Datos!AB502&gt;=AB$1005),OR(AB$1006="",Datos!AB502&lt;=AB$1006)),FALSE),IF(ISNUMBER(Datos!AB502),AND(Datos!AB502=INT(Datos!AB502),AND(OR(AB$1005="",Datos!AB502&gt;=AB$1005),OR(AB$1006="",Datos!AB502&lt;=AB$1006))),FALSE),OR(ISNUMBER(FIND(";"&amp;UPPER(TRIM(Datos!AB502&amp;""))&amp;"=",AB$1007)),ISNUMBER(FIND(";"&amp;UPPER(TRIM(Datos!AB502&amp;""))&amp;";",AB$1007))),OR(UPPER(TRIM(Datos!AB502&amp;""))="SÍ",UPPER(TRIM(Datos!AB502&amp;""))="SI",UPPER(TRIM(Datos!AB502&amp;""))="NO"),IF(ISNUMBER(Datos!AB502),AND(OR(AB$1005="",Datos!AB502&gt;=AB$1005),OR(AB$1006="",Datos!AB502&lt;=AB$1006)),FALSE),TRUE))))</f>
        <v>0.0</v>
      </c>
      <c r="AC502">
        <f>IF(Datos!AC502="",0,IF(AND(AC$1008&lt;&gt;"",Datos!AC502=AC$1008),0,IF(AC$1004=0,0,1-CHOOSE(AC$1004,IF(ISNUMBER(Datos!AC502),AND(OR(AC$1005="",Datos!AC502&gt;=AC$1005),OR(AC$1006="",Datos!AC502&lt;=AC$1006)),FALSE),IF(ISNUMBER(Datos!AC502),AND(Datos!AC502=INT(Datos!AC502),AND(OR(AC$1005="",Datos!AC502&gt;=AC$1005),OR(AC$1006="",Datos!AC502&lt;=AC$1006))),FALSE),OR(ISNUMBER(FIND(";"&amp;UPPER(TRIM(Datos!AC502&amp;""))&amp;"=",AC$1007)),ISNUMBER(FIND(";"&amp;UPPER(TRIM(Datos!AC502&amp;""))&amp;";",AC$1007))),OR(UPPER(TRIM(Datos!AC502&amp;""))="SÍ",UPPER(TRIM(Datos!AC502&amp;""))="SI",UPPER(TRIM(Datos!AC502&amp;""))="NO"),IF(ISNUMBER(Datos!AC502),AND(OR(AC$1005="",Datos!AC502&gt;=AC$1005),OR(AC$1006="",Datos!AC502&lt;=AC$1006)),FALSE),TRUE))))</f>
        <v>0.0</v>
      </c>
      <c r="AD502">
        <f>IF(Datos!AD502="",0,IF(AND(AD$1008&lt;&gt;"",Datos!AD502=AD$1008),0,IF(AD$1004=0,0,1-CHOOSE(AD$1004,IF(ISNUMBER(Datos!AD502),AND(OR(AD$1005="",Datos!AD502&gt;=AD$1005),OR(AD$1006="",Datos!AD502&lt;=AD$1006)),FALSE),IF(ISNUMBER(Datos!AD502),AND(Datos!AD502=INT(Datos!AD502),AND(OR(AD$1005="",Datos!AD502&gt;=AD$1005),OR(AD$1006="",Datos!AD502&lt;=AD$1006))),FALSE),OR(ISNUMBER(FIND(";"&amp;UPPER(TRIM(Datos!AD502&amp;""))&amp;"=",AD$1007)),ISNUMBER(FIND(";"&amp;UPPER(TRIM(Datos!AD502&amp;""))&amp;";",AD$1007))),OR(UPPER(TRIM(Datos!AD502&amp;""))="SÍ",UPPER(TRIM(Datos!AD502&amp;""))="SI",UPPER(TRIM(Datos!AD502&amp;""))="NO"),IF(ISNUMBER(Datos!AD502),AND(OR(AD$1005="",Datos!AD502&gt;=AD$1005),OR(AD$1006="",Datos!AD502&lt;=AD$1006)),FALSE),TRUE))))</f>
        <v>0.0</v>
      </c>
      <c r="AE502">
        <f>IF(Datos!AE502="",0,IF(AND(AE$1008&lt;&gt;"",Datos!AE502=AE$1008),0,IF(AE$1004=0,0,1-CHOOSE(AE$1004,IF(ISNUMBER(Datos!AE502),AND(OR(AE$1005="",Datos!AE502&gt;=AE$1005),OR(AE$1006="",Datos!AE502&lt;=AE$1006)),FALSE),IF(ISNUMBER(Datos!AE502),AND(Datos!AE502=INT(Datos!AE502),AND(OR(AE$1005="",Datos!AE502&gt;=AE$1005),OR(AE$1006="",Datos!AE502&lt;=AE$1006))),FALSE),OR(ISNUMBER(FIND(";"&amp;UPPER(TRIM(Datos!AE502&amp;""))&amp;"=",AE$1007)),ISNUMBER(FIND(";"&amp;UPPER(TRIM(Datos!AE502&amp;""))&amp;";",AE$1007))),OR(UPPER(TRIM(Datos!AE502&amp;""))="SÍ",UPPER(TRIM(Datos!AE502&amp;""))="SI",UPPER(TRIM(Datos!AE502&amp;""))="NO"),IF(ISNUMBER(Datos!AE502),AND(OR(AE$1005="",Datos!AE502&gt;=AE$1005),OR(AE$1006="",Datos!AE502&lt;=AE$1006)),FALSE),TRUE))))</f>
        <v>0.0</v>
      </c>
    </row>
    <row r="503" spans="2:31">
      <c r="B503">
        <f>IF(Datos!B503="",0,IF(AND(B$1008&lt;&gt;"",Datos!B503=B$1008),0,IF(B$1004=0,0,1-CHOOSE(B$1004,IF(ISNUMBER(Datos!B503),AND(OR(B$1005="",Datos!B503&gt;=B$1005),OR(B$1006="",Datos!B503&lt;=B$1006)),FALSE),IF(ISNUMBER(Datos!B503),AND(Datos!B503=INT(Datos!B503),AND(OR(B$1005="",Datos!B503&gt;=B$1005),OR(B$1006="",Datos!B503&lt;=B$1006))),FALSE),OR(ISNUMBER(FIND(";"&amp;UPPER(TRIM(Datos!B503&amp;""))&amp;"=",B$1007)),ISNUMBER(FIND(";"&amp;UPPER(TRIM(Datos!B503&amp;""))&amp;";",B$1007))),OR(UPPER(TRIM(Datos!B503&amp;""))="SÍ",UPPER(TRIM(Datos!B503&amp;""))="SI",UPPER(TRIM(Datos!B503&amp;""))="NO"),IF(ISNUMBER(Datos!B503),AND(OR(B$1005="",Datos!B503&gt;=B$1005),OR(B$1006="",Datos!B503&lt;=B$1006)),FALSE),TRUE))))</f>
        <v>0.0</v>
      </c>
      <c r="C503">
        <f>IF(Datos!C503="",0,IF(AND(C$1008&lt;&gt;"",Datos!C503=C$1008),0,IF(C$1004=0,0,1-CHOOSE(C$1004,IF(ISNUMBER(Datos!C503),AND(OR(C$1005="",Datos!C503&gt;=C$1005),OR(C$1006="",Datos!C503&lt;=C$1006)),FALSE),IF(ISNUMBER(Datos!C503),AND(Datos!C503=INT(Datos!C503),AND(OR(C$1005="",Datos!C503&gt;=C$1005),OR(C$1006="",Datos!C503&lt;=C$1006))),FALSE),OR(ISNUMBER(FIND(";"&amp;UPPER(TRIM(Datos!C503&amp;""))&amp;"=",C$1007)),ISNUMBER(FIND(";"&amp;UPPER(TRIM(Datos!C503&amp;""))&amp;";",C$1007))),OR(UPPER(TRIM(Datos!C503&amp;""))="SÍ",UPPER(TRIM(Datos!C503&amp;""))="SI",UPPER(TRIM(Datos!C503&amp;""))="NO"),IF(ISNUMBER(Datos!C503),AND(OR(C$1005="",Datos!C503&gt;=C$1005),OR(C$1006="",Datos!C503&lt;=C$1006)),FALSE),TRUE))))</f>
        <v>0.0</v>
      </c>
      <c r="D503">
        <f>IF(Datos!D503="",0,IF(AND(D$1008&lt;&gt;"",Datos!D503=D$1008),0,IF(D$1004=0,0,1-CHOOSE(D$1004,IF(ISNUMBER(Datos!D503),AND(OR(D$1005="",Datos!D503&gt;=D$1005),OR(D$1006="",Datos!D503&lt;=D$1006)),FALSE),IF(ISNUMBER(Datos!D503),AND(Datos!D503=INT(Datos!D503),AND(OR(D$1005="",Datos!D503&gt;=D$1005),OR(D$1006="",Datos!D503&lt;=D$1006))),FALSE),OR(ISNUMBER(FIND(";"&amp;UPPER(TRIM(Datos!D503&amp;""))&amp;"=",D$1007)),ISNUMBER(FIND(";"&amp;UPPER(TRIM(Datos!D503&amp;""))&amp;";",D$1007))),OR(UPPER(TRIM(Datos!D503&amp;""))="SÍ",UPPER(TRIM(Datos!D503&amp;""))="SI",UPPER(TRIM(Datos!D503&amp;""))="NO"),IF(ISNUMBER(Datos!D503),AND(OR(D$1005="",Datos!D503&gt;=D$1005),OR(D$1006="",Datos!D503&lt;=D$1006)),FALSE),TRUE))))</f>
        <v>0.0</v>
      </c>
      <c r="E503">
        <f>IF(Datos!E503="",0,IF(AND(E$1008&lt;&gt;"",Datos!E503=E$1008),0,IF(E$1004=0,0,1-CHOOSE(E$1004,IF(ISNUMBER(Datos!E503),AND(OR(E$1005="",Datos!E503&gt;=E$1005),OR(E$1006="",Datos!E503&lt;=E$1006)),FALSE),IF(ISNUMBER(Datos!E503),AND(Datos!E503=INT(Datos!E503),AND(OR(E$1005="",Datos!E503&gt;=E$1005),OR(E$1006="",Datos!E503&lt;=E$1006))),FALSE),OR(ISNUMBER(FIND(";"&amp;UPPER(TRIM(Datos!E503&amp;""))&amp;"=",E$1007)),ISNUMBER(FIND(";"&amp;UPPER(TRIM(Datos!E503&amp;""))&amp;";",E$1007))),OR(UPPER(TRIM(Datos!E503&amp;""))="SÍ",UPPER(TRIM(Datos!E503&amp;""))="SI",UPPER(TRIM(Datos!E503&amp;""))="NO"),IF(ISNUMBER(Datos!E503),AND(OR(E$1005="",Datos!E503&gt;=E$1005),OR(E$1006="",Datos!E503&lt;=E$1006)),FALSE),TRUE))))</f>
        <v>0.0</v>
      </c>
      <c r="F503">
        <f>IF(Datos!F503="",0,IF(AND(F$1008&lt;&gt;"",Datos!F503=F$1008),0,IF(F$1004=0,0,1-CHOOSE(F$1004,IF(ISNUMBER(Datos!F503),AND(OR(F$1005="",Datos!F503&gt;=F$1005),OR(F$1006="",Datos!F503&lt;=F$1006)),FALSE),IF(ISNUMBER(Datos!F503),AND(Datos!F503=INT(Datos!F503),AND(OR(F$1005="",Datos!F503&gt;=F$1005),OR(F$1006="",Datos!F503&lt;=F$1006))),FALSE),OR(ISNUMBER(FIND(";"&amp;UPPER(TRIM(Datos!F503&amp;""))&amp;"=",F$1007)),ISNUMBER(FIND(";"&amp;UPPER(TRIM(Datos!F503&amp;""))&amp;";",F$1007))),OR(UPPER(TRIM(Datos!F503&amp;""))="SÍ",UPPER(TRIM(Datos!F503&amp;""))="SI",UPPER(TRIM(Datos!F503&amp;""))="NO"),IF(ISNUMBER(Datos!F503),AND(OR(F$1005="",Datos!F503&gt;=F$1005),OR(F$1006="",Datos!F503&lt;=F$1006)),FALSE),TRUE))))</f>
        <v>0.0</v>
      </c>
      <c r="G503">
        <f>IF(Datos!G503="",0,IF(AND(G$1008&lt;&gt;"",Datos!G503=G$1008),0,IF(G$1004=0,0,1-CHOOSE(G$1004,IF(ISNUMBER(Datos!G503),AND(OR(G$1005="",Datos!G503&gt;=G$1005),OR(G$1006="",Datos!G503&lt;=G$1006)),FALSE),IF(ISNUMBER(Datos!G503),AND(Datos!G503=INT(Datos!G503),AND(OR(G$1005="",Datos!G503&gt;=G$1005),OR(G$1006="",Datos!G503&lt;=G$1006))),FALSE),OR(ISNUMBER(FIND(";"&amp;UPPER(TRIM(Datos!G503&amp;""))&amp;"=",G$1007)),ISNUMBER(FIND(";"&amp;UPPER(TRIM(Datos!G503&amp;""))&amp;";",G$1007))),OR(UPPER(TRIM(Datos!G503&amp;""))="SÍ",UPPER(TRIM(Datos!G503&amp;""))="SI",UPPER(TRIM(Datos!G503&amp;""))="NO"),IF(ISNUMBER(Datos!G503),AND(OR(G$1005="",Datos!G503&gt;=G$1005),OR(G$1006="",Datos!G503&lt;=G$1006)),FALSE),TRUE))))</f>
        <v>0.0</v>
      </c>
      <c r="H503">
        <f>IF(Datos!H503="",0,IF(AND(H$1008&lt;&gt;"",Datos!H503=H$1008),0,IF(H$1004=0,0,1-CHOOSE(H$1004,IF(ISNUMBER(Datos!H503),AND(OR(H$1005="",Datos!H503&gt;=H$1005),OR(H$1006="",Datos!H503&lt;=H$1006)),FALSE),IF(ISNUMBER(Datos!H503),AND(Datos!H503=INT(Datos!H503),AND(OR(H$1005="",Datos!H503&gt;=H$1005),OR(H$1006="",Datos!H503&lt;=H$1006))),FALSE),OR(ISNUMBER(FIND(";"&amp;UPPER(TRIM(Datos!H503&amp;""))&amp;"=",H$1007)),ISNUMBER(FIND(";"&amp;UPPER(TRIM(Datos!H503&amp;""))&amp;";",H$1007))),OR(UPPER(TRIM(Datos!H503&amp;""))="SÍ",UPPER(TRIM(Datos!H503&amp;""))="SI",UPPER(TRIM(Datos!H503&amp;""))="NO"),IF(ISNUMBER(Datos!H503),AND(OR(H$1005="",Datos!H503&gt;=H$1005),OR(H$1006="",Datos!H503&lt;=H$1006)),FALSE),TRUE))))</f>
        <v>0.0</v>
      </c>
      <c r="I503">
        <f>IF(Datos!I503="",0,IF(AND(I$1008&lt;&gt;"",Datos!I503=I$1008),0,IF(I$1004=0,0,1-CHOOSE(I$1004,IF(ISNUMBER(Datos!I503),AND(OR(I$1005="",Datos!I503&gt;=I$1005),OR(I$1006="",Datos!I503&lt;=I$1006)),FALSE),IF(ISNUMBER(Datos!I503),AND(Datos!I503=INT(Datos!I503),AND(OR(I$1005="",Datos!I503&gt;=I$1005),OR(I$1006="",Datos!I503&lt;=I$1006))),FALSE),OR(ISNUMBER(FIND(";"&amp;UPPER(TRIM(Datos!I503&amp;""))&amp;"=",I$1007)),ISNUMBER(FIND(";"&amp;UPPER(TRIM(Datos!I503&amp;""))&amp;";",I$1007))),OR(UPPER(TRIM(Datos!I503&amp;""))="SÍ",UPPER(TRIM(Datos!I503&amp;""))="SI",UPPER(TRIM(Datos!I503&amp;""))="NO"),IF(ISNUMBER(Datos!I503),AND(OR(I$1005="",Datos!I503&gt;=I$1005),OR(I$1006="",Datos!I503&lt;=I$1006)),FALSE),TRUE))))</f>
        <v>0.0</v>
      </c>
      <c r="J503">
        <f>IF(Datos!J503="",0,IF(AND(J$1008&lt;&gt;"",Datos!J503=J$1008),0,IF(J$1004=0,0,1-CHOOSE(J$1004,IF(ISNUMBER(Datos!J503),AND(OR(J$1005="",Datos!J503&gt;=J$1005),OR(J$1006="",Datos!J503&lt;=J$1006)),FALSE),IF(ISNUMBER(Datos!J503),AND(Datos!J503=INT(Datos!J503),AND(OR(J$1005="",Datos!J503&gt;=J$1005),OR(J$1006="",Datos!J503&lt;=J$1006))),FALSE),OR(ISNUMBER(FIND(";"&amp;UPPER(TRIM(Datos!J503&amp;""))&amp;"=",J$1007)),ISNUMBER(FIND(";"&amp;UPPER(TRIM(Datos!J503&amp;""))&amp;";",J$1007))),OR(UPPER(TRIM(Datos!J503&amp;""))="SÍ",UPPER(TRIM(Datos!J503&amp;""))="SI",UPPER(TRIM(Datos!J503&amp;""))="NO"),IF(ISNUMBER(Datos!J503),AND(OR(J$1005="",Datos!J503&gt;=J$1005),OR(J$1006="",Datos!J503&lt;=J$1006)),FALSE),TRUE))))</f>
        <v>0.0</v>
      </c>
      <c r="K503">
        <f>IF(Datos!K503="",0,IF(AND(K$1008&lt;&gt;"",Datos!K503=K$1008),0,IF(K$1004=0,0,1-CHOOSE(K$1004,IF(ISNUMBER(Datos!K503),AND(OR(K$1005="",Datos!K503&gt;=K$1005),OR(K$1006="",Datos!K503&lt;=K$1006)),FALSE),IF(ISNUMBER(Datos!K503),AND(Datos!K503=INT(Datos!K503),AND(OR(K$1005="",Datos!K503&gt;=K$1005),OR(K$1006="",Datos!K503&lt;=K$1006))),FALSE),OR(ISNUMBER(FIND(";"&amp;UPPER(TRIM(Datos!K503&amp;""))&amp;"=",K$1007)),ISNUMBER(FIND(";"&amp;UPPER(TRIM(Datos!K503&amp;""))&amp;";",K$1007))),OR(UPPER(TRIM(Datos!K503&amp;""))="SÍ",UPPER(TRIM(Datos!K503&amp;""))="SI",UPPER(TRIM(Datos!K503&amp;""))="NO"),IF(ISNUMBER(Datos!K503),AND(OR(K$1005="",Datos!K503&gt;=K$1005),OR(K$1006="",Datos!K503&lt;=K$1006)),FALSE),TRUE))))</f>
        <v>0.0</v>
      </c>
      <c r="L503">
        <f>IF(Datos!L503="",0,IF(AND(L$1008&lt;&gt;"",Datos!L503=L$1008),0,IF(L$1004=0,0,1-CHOOSE(L$1004,IF(ISNUMBER(Datos!L503),AND(OR(L$1005="",Datos!L503&gt;=L$1005),OR(L$1006="",Datos!L503&lt;=L$1006)),FALSE),IF(ISNUMBER(Datos!L503),AND(Datos!L503=INT(Datos!L503),AND(OR(L$1005="",Datos!L503&gt;=L$1005),OR(L$1006="",Datos!L503&lt;=L$1006))),FALSE),OR(ISNUMBER(FIND(";"&amp;UPPER(TRIM(Datos!L503&amp;""))&amp;"=",L$1007)),ISNUMBER(FIND(";"&amp;UPPER(TRIM(Datos!L503&amp;""))&amp;";",L$1007))),OR(UPPER(TRIM(Datos!L503&amp;""))="SÍ",UPPER(TRIM(Datos!L503&amp;""))="SI",UPPER(TRIM(Datos!L503&amp;""))="NO"),IF(ISNUMBER(Datos!L503),AND(OR(L$1005="",Datos!L503&gt;=L$1005),OR(L$1006="",Datos!L503&lt;=L$1006)),FALSE),TRUE))))</f>
        <v>0.0</v>
      </c>
      <c r="M503">
        <f>IF(Datos!M503="",0,IF(AND(M$1008&lt;&gt;"",Datos!M503=M$1008),0,IF(M$1004=0,0,1-CHOOSE(M$1004,IF(ISNUMBER(Datos!M503),AND(OR(M$1005="",Datos!M503&gt;=M$1005),OR(M$1006="",Datos!M503&lt;=M$1006)),FALSE),IF(ISNUMBER(Datos!M503),AND(Datos!M503=INT(Datos!M503),AND(OR(M$1005="",Datos!M503&gt;=M$1005),OR(M$1006="",Datos!M503&lt;=M$1006))),FALSE),OR(ISNUMBER(FIND(";"&amp;UPPER(TRIM(Datos!M503&amp;""))&amp;"=",M$1007)),ISNUMBER(FIND(";"&amp;UPPER(TRIM(Datos!M503&amp;""))&amp;";",M$1007))),OR(UPPER(TRIM(Datos!M503&amp;""))="SÍ",UPPER(TRIM(Datos!M503&amp;""))="SI",UPPER(TRIM(Datos!M503&amp;""))="NO"),IF(ISNUMBER(Datos!M503),AND(OR(M$1005="",Datos!M503&gt;=M$1005),OR(M$1006="",Datos!M503&lt;=M$1006)),FALSE),TRUE))))</f>
        <v>0.0</v>
      </c>
      <c r="N503">
        <f>IF(Datos!N503="",0,IF(AND(N$1008&lt;&gt;"",Datos!N503=N$1008),0,IF(N$1004=0,0,1-CHOOSE(N$1004,IF(ISNUMBER(Datos!N503),AND(OR(N$1005="",Datos!N503&gt;=N$1005),OR(N$1006="",Datos!N503&lt;=N$1006)),FALSE),IF(ISNUMBER(Datos!N503),AND(Datos!N503=INT(Datos!N503),AND(OR(N$1005="",Datos!N503&gt;=N$1005),OR(N$1006="",Datos!N503&lt;=N$1006))),FALSE),OR(ISNUMBER(FIND(";"&amp;UPPER(TRIM(Datos!N503&amp;""))&amp;"=",N$1007)),ISNUMBER(FIND(";"&amp;UPPER(TRIM(Datos!N503&amp;""))&amp;";",N$1007))),OR(UPPER(TRIM(Datos!N503&amp;""))="SÍ",UPPER(TRIM(Datos!N503&amp;""))="SI",UPPER(TRIM(Datos!N503&amp;""))="NO"),IF(ISNUMBER(Datos!N503),AND(OR(N$1005="",Datos!N503&gt;=N$1005),OR(N$1006="",Datos!N503&lt;=N$1006)),FALSE),TRUE))))</f>
        <v>0.0</v>
      </c>
      <c r="O503">
        <f>IF(Datos!O503="",0,IF(AND(O$1008&lt;&gt;"",Datos!O503=O$1008),0,IF(O$1004=0,0,1-CHOOSE(O$1004,IF(ISNUMBER(Datos!O503),AND(OR(O$1005="",Datos!O503&gt;=O$1005),OR(O$1006="",Datos!O503&lt;=O$1006)),FALSE),IF(ISNUMBER(Datos!O503),AND(Datos!O503=INT(Datos!O503),AND(OR(O$1005="",Datos!O503&gt;=O$1005),OR(O$1006="",Datos!O503&lt;=O$1006))),FALSE),OR(ISNUMBER(FIND(";"&amp;UPPER(TRIM(Datos!O503&amp;""))&amp;"=",O$1007)),ISNUMBER(FIND(";"&amp;UPPER(TRIM(Datos!O503&amp;""))&amp;";",O$1007))),OR(UPPER(TRIM(Datos!O503&amp;""))="SÍ",UPPER(TRIM(Datos!O503&amp;""))="SI",UPPER(TRIM(Datos!O503&amp;""))="NO"),IF(ISNUMBER(Datos!O503),AND(OR(O$1005="",Datos!O503&gt;=O$1005),OR(O$1006="",Datos!O503&lt;=O$1006)),FALSE),TRUE))))</f>
        <v>0.0</v>
      </c>
      <c r="P503">
        <f>IF(Datos!P503="",0,IF(AND(P$1008&lt;&gt;"",Datos!P503=P$1008),0,IF(P$1004=0,0,1-CHOOSE(P$1004,IF(ISNUMBER(Datos!P503),AND(OR(P$1005="",Datos!P503&gt;=P$1005),OR(P$1006="",Datos!P503&lt;=P$1006)),FALSE),IF(ISNUMBER(Datos!P503),AND(Datos!P503=INT(Datos!P503),AND(OR(P$1005="",Datos!P503&gt;=P$1005),OR(P$1006="",Datos!P503&lt;=P$1006))),FALSE),OR(ISNUMBER(FIND(";"&amp;UPPER(TRIM(Datos!P503&amp;""))&amp;"=",P$1007)),ISNUMBER(FIND(";"&amp;UPPER(TRIM(Datos!P503&amp;""))&amp;";",P$1007))),OR(UPPER(TRIM(Datos!P503&amp;""))="SÍ",UPPER(TRIM(Datos!P503&amp;""))="SI",UPPER(TRIM(Datos!P503&amp;""))="NO"),IF(ISNUMBER(Datos!P503),AND(OR(P$1005="",Datos!P503&gt;=P$1005),OR(P$1006="",Datos!P503&lt;=P$1006)),FALSE),TRUE))))</f>
        <v>0.0</v>
      </c>
      <c r="Q503">
        <f>IF(Datos!Q503="",0,IF(AND(Q$1008&lt;&gt;"",Datos!Q503=Q$1008),0,IF(Q$1004=0,0,1-CHOOSE(Q$1004,IF(ISNUMBER(Datos!Q503),AND(OR(Q$1005="",Datos!Q503&gt;=Q$1005),OR(Q$1006="",Datos!Q503&lt;=Q$1006)),FALSE),IF(ISNUMBER(Datos!Q503),AND(Datos!Q503=INT(Datos!Q503),AND(OR(Q$1005="",Datos!Q503&gt;=Q$1005),OR(Q$1006="",Datos!Q503&lt;=Q$1006))),FALSE),OR(ISNUMBER(FIND(";"&amp;UPPER(TRIM(Datos!Q503&amp;""))&amp;"=",Q$1007)),ISNUMBER(FIND(";"&amp;UPPER(TRIM(Datos!Q503&amp;""))&amp;";",Q$1007))),OR(UPPER(TRIM(Datos!Q503&amp;""))="SÍ",UPPER(TRIM(Datos!Q503&amp;""))="SI",UPPER(TRIM(Datos!Q503&amp;""))="NO"),IF(ISNUMBER(Datos!Q503),AND(OR(Q$1005="",Datos!Q503&gt;=Q$1005),OR(Q$1006="",Datos!Q503&lt;=Q$1006)),FALSE),TRUE))))</f>
        <v>0.0</v>
      </c>
      <c r="R503">
        <f>IF(Datos!R503="",0,IF(AND(R$1008&lt;&gt;"",Datos!R503=R$1008),0,IF(R$1004=0,0,1-CHOOSE(R$1004,IF(ISNUMBER(Datos!R503),AND(OR(R$1005="",Datos!R503&gt;=R$1005),OR(R$1006="",Datos!R503&lt;=R$1006)),FALSE),IF(ISNUMBER(Datos!R503),AND(Datos!R503=INT(Datos!R503),AND(OR(R$1005="",Datos!R503&gt;=R$1005),OR(R$1006="",Datos!R503&lt;=R$1006))),FALSE),OR(ISNUMBER(FIND(";"&amp;UPPER(TRIM(Datos!R503&amp;""))&amp;"=",R$1007)),ISNUMBER(FIND(";"&amp;UPPER(TRIM(Datos!R503&amp;""))&amp;";",R$1007))),OR(UPPER(TRIM(Datos!R503&amp;""))="SÍ",UPPER(TRIM(Datos!R503&amp;""))="SI",UPPER(TRIM(Datos!R503&amp;""))="NO"),IF(ISNUMBER(Datos!R503),AND(OR(R$1005="",Datos!R503&gt;=R$1005),OR(R$1006="",Datos!R503&lt;=R$1006)),FALSE),TRUE))))</f>
        <v>0.0</v>
      </c>
      <c r="S503">
        <f>IF(Datos!S503="",0,IF(AND(S$1008&lt;&gt;"",Datos!S503=S$1008),0,IF(S$1004=0,0,1-CHOOSE(S$1004,IF(ISNUMBER(Datos!S503),AND(OR(S$1005="",Datos!S503&gt;=S$1005),OR(S$1006="",Datos!S503&lt;=S$1006)),FALSE),IF(ISNUMBER(Datos!S503),AND(Datos!S503=INT(Datos!S503),AND(OR(S$1005="",Datos!S503&gt;=S$1005),OR(S$1006="",Datos!S503&lt;=S$1006))),FALSE),OR(ISNUMBER(FIND(";"&amp;UPPER(TRIM(Datos!S503&amp;""))&amp;"=",S$1007)),ISNUMBER(FIND(";"&amp;UPPER(TRIM(Datos!S503&amp;""))&amp;";",S$1007))),OR(UPPER(TRIM(Datos!S503&amp;""))="SÍ",UPPER(TRIM(Datos!S503&amp;""))="SI",UPPER(TRIM(Datos!S503&amp;""))="NO"),IF(ISNUMBER(Datos!S503),AND(OR(S$1005="",Datos!S503&gt;=S$1005),OR(S$1006="",Datos!S503&lt;=S$1006)),FALSE),TRUE))))</f>
        <v>0.0</v>
      </c>
      <c r="T503">
        <f>IF(Datos!T503="",0,IF(AND(T$1008&lt;&gt;"",Datos!T503=T$1008),0,IF(T$1004=0,0,1-CHOOSE(T$1004,IF(ISNUMBER(Datos!T503),AND(OR(T$1005="",Datos!T503&gt;=T$1005),OR(T$1006="",Datos!T503&lt;=T$1006)),FALSE),IF(ISNUMBER(Datos!T503),AND(Datos!T503=INT(Datos!T503),AND(OR(T$1005="",Datos!T503&gt;=T$1005),OR(T$1006="",Datos!T503&lt;=T$1006))),FALSE),OR(ISNUMBER(FIND(";"&amp;UPPER(TRIM(Datos!T503&amp;""))&amp;"=",T$1007)),ISNUMBER(FIND(";"&amp;UPPER(TRIM(Datos!T503&amp;""))&amp;";",T$1007))),OR(UPPER(TRIM(Datos!T503&amp;""))="SÍ",UPPER(TRIM(Datos!T503&amp;""))="SI",UPPER(TRIM(Datos!T503&amp;""))="NO"),IF(ISNUMBER(Datos!T503),AND(OR(T$1005="",Datos!T503&gt;=T$1005),OR(T$1006="",Datos!T503&lt;=T$1006)),FALSE),TRUE))))</f>
        <v>0.0</v>
      </c>
      <c r="U503">
        <f>IF(Datos!U503="",0,IF(AND(U$1008&lt;&gt;"",Datos!U503=U$1008),0,IF(U$1004=0,0,1-CHOOSE(U$1004,IF(ISNUMBER(Datos!U503),AND(OR(U$1005="",Datos!U503&gt;=U$1005),OR(U$1006="",Datos!U503&lt;=U$1006)),FALSE),IF(ISNUMBER(Datos!U503),AND(Datos!U503=INT(Datos!U503),AND(OR(U$1005="",Datos!U503&gt;=U$1005),OR(U$1006="",Datos!U503&lt;=U$1006))),FALSE),OR(ISNUMBER(FIND(";"&amp;UPPER(TRIM(Datos!U503&amp;""))&amp;"=",U$1007)),ISNUMBER(FIND(";"&amp;UPPER(TRIM(Datos!U503&amp;""))&amp;";",U$1007))),OR(UPPER(TRIM(Datos!U503&amp;""))="SÍ",UPPER(TRIM(Datos!U503&amp;""))="SI",UPPER(TRIM(Datos!U503&amp;""))="NO"),IF(ISNUMBER(Datos!U503),AND(OR(U$1005="",Datos!U503&gt;=U$1005),OR(U$1006="",Datos!U503&lt;=U$1006)),FALSE),TRUE))))</f>
        <v>0.0</v>
      </c>
      <c r="V503">
        <f>IF(Datos!V503="",0,IF(AND(V$1008&lt;&gt;"",Datos!V503=V$1008),0,IF(V$1004=0,0,1-CHOOSE(V$1004,IF(ISNUMBER(Datos!V503),AND(OR(V$1005="",Datos!V503&gt;=V$1005),OR(V$1006="",Datos!V503&lt;=V$1006)),FALSE),IF(ISNUMBER(Datos!V503),AND(Datos!V503=INT(Datos!V503),AND(OR(V$1005="",Datos!V503&gt;=V$1005),OR(V$1006="",Datos!V503&lt;=V$1006))),FALSE),OR(ISNUMBER(FIND(";"&amp;UPPER(TRIM(Datos!V503&amp;""))&amp;"=",V$1007)),ISNUMBER(FIND(";"&amp;UPPER(TRIM(Datos!V503&amp;""))&amp;";",V$1007))),OR(UPPER(TRIM(Datos!V503&amp;""))="SÍ",UPPER(TRIM(Datos!V503&amp;""))="SI",UPPER(TRIM(Datos!V503&amp;""))="NO"),IF(ISNUMBER(Datos!V503),AND(OR(V$1005="",Datos!V503&gt;=V$1005),OR(V$1006="",Datos!V503&lt;=V$1006)),FALSE),TRUE))))</f>
        <v>0.0</v>
      </c>
      <c r="W503">
        <f>IF(Datos!W503="",0,IF(AND(W$1008&lt;&gt;"",Datos!W503=W$1008),0,IF(W$1004=0,0,1-CHOOSE(W$1004,IF(ISNUMBER(Datos!W503),AND(OR(W$1005="",Datos!W503&gt;=W$1005),OR(W$1006="",Datos!W503&lt;=W$1006)),FALSE),IF(ISNUMBER(Datos!W503),AND(Datos!W503=INT(Datos!W503),AND(OR(W$1005="",Datos!W503&gt;=W$1005),OR(W$1006="",Datos!W503&lt;=W$1006))),FALSE),OR(ISNUMBER(FIND(";"&amp;UPPER(TRIM(Datos!W503&amp;""))&amp;"=",W$1007)),ISNUMBER(FIND(";"&amp;UPPER(TRIM(Datos!W503&amp;""))&amp;";",W$1007))),OR(UPPER(TRIM(Datos!W503&amp;""))="SÍ",UPPER(TRIM(Datos!W503&amp;""))="SI",UPPER(TRIM(Datos!W503&amp;""))="NO"),IF(ISNUMBER(Datos!W503),AND(OR(W$1005="",Datos!W503&gt;=W$1005),OR(W$1006="",Datos!W503&lt;=W$1006)),FALSE),TRUE))))</f>
        <v>0.0</v>
      </c>
      <c r="X503">
        <f>IF(Datos!X503="",0,IF(AND(X$1008&lt;&gt;"",Datos!X503=X$1008),0,IF(X$1004=0,0,1-CHOOSE(X$1004,IF(ISNUMBER(Datos!X503),AND(OR(X$1005="",Datos!X503&gt;=X$1005),OR(X$1006="",Datos!X503&lt;=X$1006)),FALSE),IF(ISNUMBER(Datos!X503),AND(Datos!X503=INT(Datos!X503),AND(OR(X$1005="",Datos!X503&gt;=X$1005),OR(X$1006="",Datos!X503&lt;=X$1006))),FALSE),OR(ISNUMBER(FIND(";"&amp;UPPER(TRIM(Datos!X503&amp;""))&amp;"=",X$1007)),ISNUMBER(FIND(";"&amp;UPPER(TRIM(Datos!X503&amp;""))&amp;";",X$1007))),OR(UPPER(TRIM(Datos!X503&amp;""))="SÍ",UPPER(TRIM(Datos!X503&amp;""))="SI",UPPER(TRIM(Datos!X503&amp;""))="NO"),IF(ISNUMBER(Datos!X503),AND(OR(X$1005="",Datos!X503&gt;=X$1005),OR(X$1006="",Datos!X503&lt;=X$1006)),FALSE),TRUE))))</f>
        <v>0.0</v>
      </c>
      <c r="Y503">
        <f>IF(Datos!Y503="",0,IF(AND(Y$1008&lt;&gt;"",Datos!Y503=Y$1008),0,IF(Y$1004=0,0,1-CHOOSE(Y$1004,IF(ISNUMBER(Datos!Y503),AND(OR(Y$1005="",Datos!Y503&gt;=Y$1005),OR(Y$1006="",Datos!Y503&lt;=Y$1006)),FALSE),IF(ISNUMBER(Datos!Y503),AND(Datos!Y503=INT(Datos!Y503),AND(OR(Y$1005="",Datos!Y503&gt;=Y$1005),OR(Y$1006="",Datos!Y503&lt;=Y$1006))),FALSE),OR(ISNUMBER(FIND(";"&amp;UPPER(TRIM(Datos!Y503&amp;""))&amp;"=",Y$1007)),ISNUMBER(FIND(";"&amp;UPPER(TRIM(Datos!Y503&amp;""))&amp;";",Y$1007))),OR(UPPER(TRIM(Datos!Y503&amp;""))="SÍ",UPPER(TRIM(Datos!Y503&amp;""))="SI",UPPER(TRIM(Datos!Y503&amp;""))="NO"),IF(ISNUMBER(Datos!Y503),AND(OR(Y$1005="",Datos!Y503&gt;=Y$1005),OR(Y$1006="",Datos!Y503&lt;=Y$1006)),FALSE),TRUE))))</f>
        <v>0.0</v>
      </c>
      <c r="Z503">
        <f>IF(Datos!Z503="",0,IF(AND(Z$1008&lt;&gt;"",Datos!Z503=Z$1008),0,IF(Z$1004=0,0,1-CHOOSE(Z$1004,IF(ISNUMBER(Datos!Z503),AND(OR(Z$1005="",Datos!Z503&gt;=Z$1005),OR(Z$1006="",Datos!Z503&lt;=Z$1006)),FALSE),IF(ISNUMBER(Datos!Z503),AND(Datos!Z503=INT(Datos!Z503),AND(OR(Z$1005="",Datos!Z503&gt;=Z$1005),OR(Z$1006="",Datos!Z503&lt;=Z$1006))),FALSE),OR(ISNUMBER(FIND(";"&amp;UPPER(TRIM(Datos!Z503&amp;""))&amp;"=",Z$1007)),ISNUMBER(FIND(";"&amp;UPPER(TRIM(Datos!Z503&amp;""))&amp;";",Z$1007))),OR(UPPER(TRIM(Datos!Z503&amp;""))="SÍ",UPPER(TRIM(Datos!Z503&amp;""))="SI",UPPER(TRIM(Datos!Z503&amp;""))="NO"),IF(ISNUMBER(Datos!Z503),AND(OR(Z$1005="",Datos!Z503&gt;=Z$1005),OR(Z$1006="",Datos!Z503&lt;=Z$1006)),FALSE),TRUE))))</f>
        <v>0.0</v>
      </c>
      <c r="AA503">
        <f>IF(Datos!AA503="",0,IF(AND(AA$1008&lt;&gt;"",Datos!AA503=AA$1008),0,IF(AA$1004=0,0,1-CHOOSE(AA$1004,IF(ISNUMBER(Datos!AA503),AND(OR(AA$1005="",Datos!AA503&gt;=AA$1005),OR(AA$1006="",Datos!AA503&lt;=AA$1006)),FALSE),IF(ISNUMBER(Datos!AA503),AND(Datos!AA503=INT(Datos!AA503),AND(OR(AA$1005="",Datos!AA503&gt;=AA$1005),OR(AA$1006="",Datos!AA503&lt;=AA$1006))),FALSE),OR(ISNUMBER(FIND(";"&amp;UPPER(TRIM(Datos!AA503&amp;""))&amp;"=",AA$1007)),ISNUMBER(FIND(";"&amp;UPPER(TRIM(Datos!AA503&amp;""))&amp;";",AA$1007))),OR(UPPER(TRIM(Datos!AA503&amp;""))="SÍ",UPPER(TRIM(Datos!AA503&amp;""))="SI",UPPER(TRIM(Datos!AA503&amp;""))="NO"),IF(ISNUMBER(Datos!AA503),AND(OR(AA$1005="",Datos!AA503&gt;=AA$1005),OR(AA$1006="",Datos!AA503&lt;=AA$1006)),FALSE),TRUE))))</f>
        <v>0.0</v>
      </c>
      <c r="AB503">
        <f>IF(Datos!AB503="",0,IF(AND(AB$1008&lt;&gt;"",Datos!AB503=AB$1008),0,IF(AB$1004=0,0,1-CHOOSE(AB$1004,IF(ISNUMBER(Datos!AB503),AND(OR(AB$1005="",Datos!AB503&gt;=AB$1005),OR(AB$1006="",Datos!AB503&lt;=AB$1006)),FALSE),IF(ISNUMBER(Datos!AB503),AND(Datos!AB503=INT(Datos!AB503),AND(OR(AB$1005="",Datos!AB503&gt;=AB$1005),OR(AB$1006="",Datos!AB503&lt;=AB$1006))),FALSE),OR(ISNUMBER(FIND(";"&amp;UPPER(TRIM(Datos!AB503&amp;""))&amp;"=",AB$1007)),ISNUMBER(FIND(";"&amp;UPPER(TRIM(Datos!AB503&amp;""))&amp;";",AB$1007))),OR(UPPER(TRIM(Datos!AB503&amp;""))="SÍ",UPPER(TRIM(Datos!AB503&amp;""))="SI",UPPER(TRIM(Datos!AB503&amp;""))="NO"),IF(ISNUMBER(Datos!AB503),AND(OR(AB$1005="",Datos!AB503&gt;=AB$1005),OR(AB$1006="",Datos!AB503&lt;=AB$1006)),FALSE),TRUE))))</f>
        <v>0.0</v>
      </c>
      <c r="AC503">
        <f>IF(Datos!AC503="",0,IF(AND(AC$1008&lt;&gt;"",Datos!AC503=AC$1008),0,IF(AC$1004=0,0,1-CHOOSE(AC$1004,IF(ISNUMBER(Datos!AC503),AND(OR(AC$1005="",Datos!AC503&gt;=AC$1005),OR(AC$1006="",Datos!AC503&lt;=AC$1006)),FALSE),IF(ISNUMBER(Datos!AC503),AND(Datos!AC503=INT(Datos!AC503),AND(OR(AC$1005="",Datos!AC503&gt;=AC$1005),OR(AC$1006="",Datos!AC503&lt;=AC$1006))),FALSE),OR(ISNUMBER(FIND(";"&amp;UPPER(TRIM(Datos!AC503&amp;""))&amp;"=",AC$1007)),ISNUMBER(FIND(";"&amp;UPPER(TRIM(Datos!AC503&amp;""))&amp;";",AC$1007))),OR(UPPER(TRIM(Datos!AC503&amp;""))="SÍ",UPPER(TRIM(Datos!AC503&amp;""))="SI",UPPER(TRIM(Datos!AC503&amp;""))="NO"),IF(ISNUMBER(Datos!AC503),AND(OR(AC$1005="",Datos!AC503&gt;=AC$1005),OR(AC$1006="",Datos!AC503&lt;=AC$1006)),FALSE),TRUE))))</f>
        <v>0.0</v>
      </c>
      <c r="AD503">
        <f>IF(Datos!AD503="",0,IF(AND(AD$1008&lt;&gt;"",Datos!AD503=AD$1008),0,IF(AD$1004=0,0,1-CHOOSE(AD$1004,IF(ISNUMBER(Datos!AD503),AND(OR(AD$1005="",Datos!AD503&gt;=AD$1005),OR(AD$1006="",Datos!AD503&lt;=AD$1006)),FALSE),IF(ISNUMBER(Datos!AD503),AND(Datos!AD503=INT(Datos!AD503),AND(OR(AD$1005="",Datos!AD503&gt;=AD$1005),OR(AD$1006="",Datos!AD503&lt;=AD$1006))),FALSE),OR(ISNUMBER(FIND(";"&amp;UPPER(TRIM(Datos!AD503&amp;""))&amp;"=",AD$1007)),ISNUMBER(FIND(";"&amp;UPPER(TRIM(Datos!AD503&amp;""))&amp;";",AD$1007))),OR(UPPER(TRIM(Datos!AD503&amp;""))="SÍ",UPPER(TRIM(Datos!AD503&amp;""))="SI",UPPER(TRIM(Datos!AD503&amp;""))="NO"),IF(ISNUMBER(Datos!AD503),AND(OR(AD$1005="",Datos!AD503&gt;=AD$1005),OR(AD$1006="",Datos!AD503&lt;=AD$1006)),FALSE),TRUE))))</f>
        <v>0.0</v>
      </c>
      <c r="AE503">
        <f>IF(Datos!AE503="",0,IF(AND(AE$1008&lt;&gt;"",Datos!AE503=AE$1008),0,IF(AE$1004=0,0,1-CHOOSE(AE$1004,IF(ISNUMBER(Datos!AE503),AND(OR(AE$1005="",Datos!AE503&gt;=AE$1005),OR(AE$1006="",Datos!AE503&lt;=AE$1006)),FALSE),IF(ISNUMBER(Datos!AE503),AND(Datos!AE503=INT(Datos!AE503),AND(OR(AE$1005="",Datos!AE503&gt;=AE$1005),OR(AE$1006="",Datos!AE503&lt;=AE$1006))),FALSE),OR(ISNUMBER(FIND(";"&amp;UPPER(TRIM(Datos!AE503&amp;""))&amp;"=",AE$1007)),ISNUMBER(FIND(";"&amp;UPPER(TRIM(Datos!AE503&amp;""))&amp;";",AE$1007))),OR(UPPER(TRIM(Datos!AE503&amp;""))="SÍ",UPPER(TRIM(Datos!AE503&amp;""))="SI",UPPER(TRIM(Datos!AE503&amp;""))="NO"),IF(ISNUMBER(Datos!AE503),AND(OR(AE$1005="",Datos!AE503&gt;=AE$1005),OR(AE$1006="",Datos!AE503&lt;=AE$1006)),FALSE),TRUE))))</f>
        <v>0.0</v>
      </c>
    </row>
    <row r="504" spans="2:31">
      <c r="B504">
        <f>IF(Datos!B504="",0,IF(AND(B$1008&lt;&gt;"",Datos!B504=B$1008),0,IF(B$1004=0,0,1-CHOOSE(B$1004,IF(ISNUMBER(Datos!B504),AND(OR(B$1005="",Datos!B504&gt;=B$1005),OR(B$1006="",Datos!B504&lt;=B$1006)),FALSE),IF(ISNUMBER(Datos!B504),AND(Datos!B504=INT(Datos!B504),AND(OR(B$1005="",Datos!B504&gt;=B$1005),OR(B$1006="",Datos!B504&lt;=B$1006))),FALSE),OR(ISNUMBER(FIND(";"&amp;UPPER(TRIM(Datos!B504&amp;""))&amp;"=",B$1007)),ISNUMBER(FIND(";"&amp;UPPER(TRIM(Datos!B504&amp;""))&amp;";",B$1007))),OR(UPPER(TRIM(Datos!B504&amp;""))="SÍ",UPPER(TRIM(Datos!B504&amp;""))="SI",UPPER(TRIM(Datos!B504&amp;""))="NO"),IF(ISNUMBER(Datos!B504),AND(OR(B$1005="",Datos!B504&gt;=B$1005),OR(B$1006="",Datos!B504&lt;=B$1006)),FALSE),TRUE))))</f>
        <v>0.0</v>
      </c>
      <c r="C504">
        <f>IF(Datos!C504="",0,IF(AND(C$1008&lt;&gt;"",Datos!C504=C$1008),0,IF(C$1004=0,0,1-CHOOSE(C$1004,IF(ISNUMBER(Datos!C504),AND(OR(C$1005="",Datos!C504&gt;=C$1005),OR(C$1006="",Datos!C504&lt;=C$1006)),FALSE),IF(ISNUMBER(Datos!C504),AND(Datos!C504=INT(Datos!C504),AND(OR(C$1005="",Datos!C504&gt;=C$1005),OR(C$1006="",Datos!C504&lt;=C$1006))),FALSE),OR(ISNUMBER(FIND(";"&amp;UPPER(TRIM(Datos!C504&amp;""))&amp;"=",C$1007)),ISNUMBER(FIND(";"&amp;UPPER(TRIM(Datos!C504&amp;""))&amp;";",C$1007))),OR(UPPER(TRIM(Datos!C504&amp;""))="SÍ",UPPER(TRIM(Datos!C504&amp;""))="SI",UPPER(TRIM(Datos!C504&amp;""))="NO"),IF(ISNUMBER(Datos!C504),AND(OR(C$1005="",Datos!C504&gt;=C$1005),OR(C$1006="",Datos!C504&lt;=C$1006)),FALSE),TRUE))))</f>
        <v>0.0</v>
      </c>
      <c r="D504">
        <f>IF(Datos!D504="",0,IF(AND(D$1008&lt;&gt;"",Datos!D504=D$1008),0,IF(D$1004=0,0,1-CHOOSE(D$1004,IF(ISNUMBER(Datos!D504),AND(OR(D$1005="",Datos!D504&gt;=D$1005),OR(D$1006="",Datos!D504&lt;=D$1006)),FALSE),IF(ISNUMBER(Datos!D504),AND(Datos!D504=INT(Datos!D504),AND(OR(D$1005="",Datos!D504&gt;=D$1005),OR(D$1006="",Datos!D504&lt;=D$1006))),FALSE),OR(ISNUMBER(FIND(";"&amp;UPPER(TRIM(Datos!D504&amp;""))&amp;"=",D$1007)),ISNUMBER(FIND(";"&amp;UPPER(TRIM(Datos!D504&amp;""))&amp;";",D$1007))),OR(UPPER(TRIM(Datos!D504&amp;""))="SÍ",UPPER(TRIM(Datos!D504&amp;""))="SI",UPPER(TRIM(Datos!D504&amp;""))="NO"),IF(ISNUMBER(Datos!D504),AND(OR(D$1005="",Datos!D504&gt;=D$1005),OR(D$1006="",Datos!D504&lt;=D$1006)),FALSE),TRUE))))</f>
        <v>0.0</v>
      </c>
      <c r="E504">
        <f>IF(Datos!E504="",0,IF(AND(E$1008&lt;&gt;"",Datos!E504=E$1008),0,IF(E$1004=0,0,1-CHOOSE(E$1004,IF(ISNUMBER(Datos!E504),AND(OR(E$1005="",Datos!E504&gt;=E$1005),OR(E$1006="",Datos!E504&lt;=E$1006)),FALSE),IF(ISNUMBER(Datos!E504),AND(Datos!E504=INT(Datos!E504),AND(OR(E$1005="",Datos!E504&gt;=E$1005),OR(E$1006="",Datos!E504&lt;=E$1006))),FALSE),OR(ISNUMBER(FIND(";"&amp;UPPER(TRIM(Datos!E504&amp;""))&amp;"=",E$1007)),ISNUMBER(FIND(";"&amp;UPPER(TRIM(Datos!E504&amp;""))&amp;";",E$1007))),OR(UPPER(TRIM(Datos!E504&amp;""))="SÍ",UPPER(TRIM(Datos!E504&amp;""))="SI",UPPER(TRIM(Datos!E504&amp;""))="NO"),IF(ISNUMBER(Datos!E504),AND(OR(E$1005="",Datos!E504&gt;=E$1005),OR(E$1006="",Datos!E504&lt;=E$1006)),FALSE),TRUE))))</f>
        <v>0.0</v>
      </c>
      <c r="F504">
        <f>IF(Datos!F504="",0,IF(AND(F$1008&lt;&gt;"",Datos!F504=F$1008),0,IF(F$1004=0,0,1-CHOOSE(F$1004,IF(ISNUMBER(Datos!F504),AND(OR(F$1005="",Datos!F504&gt;=F$1005),OR(F$1006="",Datos!F504&lt;=F$1006)),FALSE),IF(ISNUMBER(Datos!F504),AND(Datos!F504=INT(Datos!F504),AND(OR(F$1005="",Datos!F504&gt;=F$1005),OR(F$1006="",Datos!F504&lt;=F$1006))),FALSE),OR(ISNUMBER(FIND(";"&amp;UPPER(TRIM(Datos!F504&amp;""))&amp;"=",F$1007)),ISNUMBER(FIND(";"&amp;UPPER(TRIM(Datos!F504&amp;""))&amp;";",F$1007))),OR(UPPER(TRIM(Datos!F504&amp;""))="SÍ",UPPER(TRIM(Datos!F504&amp;""))="SI",UPPER(TRIM(Datos!F504&amp;""))="NO"),IF(ISNUMBER(Datos!F504),AND(OR(F$1005="",Datos!F504&gt;=F$1005),OR(F$1006="",Datos!F504&lt;=F$1006)),FALSE),TRUE))))</f>
        <v>0.0</v>
      </c>
      <c r="G504">
        <f>IF(Datos!G504="",0,IF(AND(G$1008&lt;&gt;"",Datos!G504=G$1008),0,IF(G$1004=0,0,1-CHOOSE(G$1004,IF(ISNUMBER(Datos!G504),AND(OR(G$1005="",Datos!G504&gt;=G$1005),OR(G$1006="",Datos!G504&lt;=G$1006)),FALSE),IF(ISNUMBER(Datos!G504),AND(Datos!G504=INT(Datos!G504),AND(OR(G$1005="",Datos!G504&gt;=G$1005),OR(G$1006="",Datos!G504&lt;=G$1006))),FALSE),OR(ISNUMBER(FIND(";"&amp;UPPER(TRIM(Datos!G504&amp;""))&amp;"=",G$1007)),ISNUMBER(FIND(";"&amp;UPPER(TRIM(Datos!G504&amp;""))&amp;";",G$1007))),OR(UPPER(TRIM(Datos!G504&amp;""))="SÍ",UPPER(TRIM(Datos!G504&amp;""))="SI",UPPER(TRIM(Datos!G504&amp;""))="NO"),IF(ISNUMBER(Datos!G504),AND(OR(G$1005="",Datos!G504&gt;=G$1005),OR(G$1006="",Datos!G504&lt;=G$1006)),FALSE),TRUE))))</f>
        <v>0.0</v>
      </c>
      <c r="H504">
        <f>IF(Datos!H504="",0,IF(AND(H$1008&lt;&gt;"",Datos!H504=H$1008),0,IF(H$1004=0,0,1-CHOOSE(H$1004,IF(ISNUMBER(Datos!H504),AND(OR(H$1005="",Datos!H504&gt;=H$1005),OR(H$1006="",Datos!H504&lt;=H$1006)),FALSE),IF(ISNUMBER(Datos!H504),AND(Datos!H504=INT(Datos!H504),AND(OR(H$1005="",Datos!H504&gt;=H$1005),OR(H$1006="",Datos!H504&lt;=H$1006))),FALSE),OR(ISNUMBER(FIND(";"&amp;UPPER(TRIM(Datos!H504&amp;""))&amp;"=",H$1007)),ISNUMBER(FIND(";"&amp;UPPER(TRIM(Datos!H504&amp;""))&amp;";",H$1007))),OR(UPPER(TRIM(Datos!H504&amp;""))="SÍ",UPPER(TRIM(Datos!H504&amp;""))="SI",UPPER(TRIM(Datos!H504&amp;""))="NO"),IF(ISNUMBER(Datos!H504),AND(OR(H$1005="",Datos!H504&gt;=H$1005),OR(H$1006="",Datos!H504&lt;=H$1006)),FALSE),TRUE))))</f>
        <v>0.0</v>
      </c>
      <c r="I504">
        <f>IF(Datos!I504="",0,IF(AND(I$1008&lt;&gt;"",Datos!I504=I$1008),0,IF(I$1004=0,0,1-CHOOSE(I$1004,IF(ISNUMBER(Datos!I504),AND(OR(I$1005="",Datos!I504&gt;=I$1005),OR(I$1006="",Datos!I504&lt;=I$1006)),FALSE),IF(ISNUMBER(Datos!I504),AND(Datos!I504=INT(Datos!I504),AND(OR(I$1005="",Datos!I504&gt;=I$1005),OR(I$1006="",Datos!I504&lt;=I$1006))),FALSE),OR(ISNUMBER(FIND(";"&amp;UPPER(TRIM(Datos!I504&amp;""))&amp;"=",I$1007)),ISNUMBER(FIND(";"&amp;UPPER(TRIM(Datos!I504&amp;""))&amp;";",I$1007))),OR(UPPER(TRIM(Datos!I504&amp;""))="SÍ",UPPER(TRIM(Datos!I504&amp;""))="SI",UPPER(TRIM(Datos!I504&amp;""))="NO"),IF(ISNUMBER(Datos!I504),AND(OR(I$1005="",Datos!I504&gt;=I$1005),OR(I$1006="",Datos!I504&lt;=I$1006)),FALSE),TRUE))))</f>
        <v>0.0</v>
      </c>
      <c r="J504">
        <f>IF(Datos!J504="",0,IF(AND(J$1008&lt;&gt;"",Datos!J504=J$1008),0,IF(J$1004=0,0,1-CHOOSE(J$1004,IF(ISNUMBER(Datos!J504),AND(OR(J$1005="",Datos!J504&gt;=J$1005),OR(J$1006="",Datos!J504&lt;=J$1006)),FALSE),IF(ISNUMBER(Datos!J504),AND(Datos!J504=INT(Datos!J504),AND(OR(J$1005="",Datos!J504&gt;=J$1005),OR(J$1006="",Datos!J504&lt;=J$1006))),FALSE),OR(ISNUMBER(FIND(";"&amp;UPPER(TRIM(Datos!J504&amp;""))&amp;"=",J$1007)),ISNUMBER(FIND(";"&amp;UPPER(TRIM(Datos!J504&amp;""))&amp;";",J$1007))),OR(UPPER(TRIM(Datos!J504&amp;""))="SÍ",UPPER(TRIM(Datos!J504&amp;""))="SI",UPPER(TRIM(Datos!J504&amp;""))="NO"),IF(ISNUMBER(Datos!J504),AND(OR(J$1005="",Datos!J504&gt;=J$1005),OR(J$1006="",Datos!J504&lt;=J$1006)),FALSE),TRUE))))</f>
        <v>0.0</v>
      </c>
      <c r="K504">
        <f>IF(Datos!K504="",0,IF(AND(K$1008&lt;&gt;"",Datos!K504=K$1008),0,IF(K$1004=0,0,1-CHOOSE(K$1004,IF(ISNUMBER(Datos!K504),AND(OR(K$1005="",Datos!K504&gt;=K$1005),OR(K$1006="",Datos!K504&lt;=K$1006)),FALSE),IF(ISNUMBER(Datos!K504),AND(Datos!K504=INT(Datos!K504),AND(OR(K$1005="",Datos!K504&gt;=K$1005),OR(K$1006="",Datos!K504&lt;=K$1006))),FALSE),OR(ISNUMBER(FIND(";"&amp;UPPER(TRIM(Datos!K504&amp;""))&amp;"=",K$1007)),ISNUMBER(FIND(";"&amp;UPPER(TRIM(Datos!K504&amp;""))&amp;";",K$1007))),OR(UPPER(TRIM(Datos!K504&amp;""))="SÍ",UPPER(TRIM(Datos!K504&amp;""))="SI",UPPER(TRIM(Datos!K504&amp;""))="NO"),IF(ISNUMBER(Datos!K504),AND(OR(K$1005="",Datos!K504&gt;=K$1005),OR(K$1006="",Datos!K504&lt;=K$1006)),FALSE),TRUE))))</f>
        <v>0.0</v>
      </c>
      <c r="L504">
        <f>IF(Datos!L504="",0,IF(AND(L$1008&lt;&gt;"",Datos!L504=L$1008),0,IF(L$1004=0,0,1-CHOOSE(L$1004,IF(ISNUMBER(Datos!L504),AND(OR(L$1005="",Datos!L504&gt;=L$1005),OR(L$1006="",Datos!L504&lt;=L$1006)),FALSE),IF(ISNUMBER(Datos!L504),AND(Datos!L504=INT(Datos!L504),AND(OR(L$1005="",Datos!L504&gt;=L$1005),OR(L$1006="",Datos!L504&lt;=L$1006))),FALSE),OR(ISNUMBER(FIND(";"&amp;UPPER(TRIM(Datos!L504&amp;""))&amp;"=",L$1007)),ISNUMBER(FIND(";"&amp;UPPER(TRIM(Datos!L504&amp;""))&amp;";",L$1007))),OR(UPPER(TRIM(Datos!L504&amp;""))="SÍ",UPPER(TRIM(Datos!L504&amp;""))="SI",UPPER(TRIM(Datos!L504&amp;""))="NO"),IF(ISNUMBER(Datos!L504),AND(OR(L$1005="",Datos!L504&gt;=L$1005),OR(L$1006="",Datos!L504&lt;=L$1006)),FALSE),TRUE))))</f>
        <v>0.0</v>
      </c>
      <c r="M504">
        <f>IF(Datos!M504="",0,IF(AND(M$1008&lt;&gt;"",Datos!M504=M$1008),0,IF(M$1004=0,0,1-CHOOSE(M$1004,IF(ISNUMBER(Datos!M504),AND(OR(M$1005="",Datos!M504&gt;=M$1005),OR(M$1006="",Datos!M504&lt;=M$1006)),FALSE),IF(ISNUMBER(Datos!M504),AND(Datos!M504=INT(Datos!M504),AND(OR(M$1005="",Datos!M504&gt;=M$1005),OR(M$1006="",Datos!M504&lt;=M$1006))),FALSE),OR(ISNUMBER(FIND(";"&amp;UPPER(TRIM(Datos!M504&amp;""))&amp;"=",M$1007)),ISNUMBER(FIND(";"&amp;UPPER(TRIM(Datos!M504&amp;""))&amp;";",M$1007))),OR(UPPER(TRIM(Datos!M504&amp;""))="SÍ",UPPER(TRIM(Datos!M504&amp;""))="SI",UPPER(TRIM(Datos!M504&amp;""))="NO"),IF(ISNUMBER(Datos!M504),AND(OR(M$1005="",Datos!M504&gt;=M$1005),OR(M$1006="",Datos!M504&lt;=M$1006)),FALSE),TRUE))))</f>
        <v>0.0</v>
      </c>
      <c r="N504">
        <f>IF(Datos!N504="",0,IF(AND(N$1008&lt;&gt;"",Datos!N504=N$1008),0,IF(N$1004=0,0,1-CHOOSE(N$1004,IF(ISNUMBER(Datos!N504),AND(OR(N$1005="",Datos!N504&gt;=N$1005),OR(N$1006="",Datos!N504&lt;=N$1006)),FALSE),IF(ISNUMBER(Datos!N504),AND(Datos!N504=INT(Datos!N504),AND(OR(N$1005="",Datos!N504&gt;=N$1005),OR(N$1006="",Datos!N504&lt;=N$1006))),FALSE),OR(ISNUMBER(FIND(";"&amp;UPPER(TRIM(Datos!N504&amp;""))&amp;"=",N$1007)),ISNUMBER(FIND(";"&amp;UPPER(TRIM(Datos!N504&amp;""))&amp;";",N$1007))),OR(UPPER(TRIM(Datos!N504&amp;""))="SÍ",UPPER(TRIM(Datos!N504&amp;""))="SI",UPPER(TRIM(Datos!N504&amp;""))="NO"),IF(ISNUMBER(Datos!N504),AND(OR(N$1005="",Datos!N504&gt;=N$1005),OR(N$1006="",Datos!N504&lt;=N$1006)),FALSE),TRUE))))</f>
        <v>0.0</v>
      </c>
      <c r="O504">
        <f>IF(Datos!O504="",0,IF(AND(O$1008&lt;&gt;"",Datos!O504=O$1008),0,IF(O$1004=0,0,1-CHOOSE(O$1004,IF(ISNUMBER(Datos!O504),AND(OR(O$1005="",Datos!O504&gt;=O$1005),OR(O$1006="",Datos!O504&lt;=O$1006)),FALSE),IF(ISNUMBER(Datos!O504),AND(Datos!O504=INT(Datos!O504),AND(OR(O$1005="",Datos!O504&gt;=O$1005),OR(O$1006="",Datos!O504&lt;=O$1006))),FALSE),OR(ISNUMBER(FIND(";"&amp;UPPER(TRIM(Datos!O504&amp;""))&amp;"=",O$1007)),ISNUMBER(FIND(";"&amp;UPPER(TRIM(Datos!O504&amp;""))&amp;";",O$1007))),OR(UPPER(TRIM(Datos!O504&amp;""))="SÍ",UPPER(TRIM(Datos!O504&amp;""))="SI",UPPER(TRIM(Datos!O504&amp;""))="NO"),IF(ISNUMBER(Datos!O504),AND(OR(O$1005="",Datos!O504&gt;=O$1005),OR(O$1006="",Datos!O504&lt;=O$1006)),FALSE),TRUE))))</f>
        <v>0.0</v>
      </c>
      <c r="P504">
        <f>IF(Datos!P504="",0,IF(AND(P$1008&lt;&gt;"",Datos!P504=P$1008),0,IF(P$1004=0,0,1-CHOOSE(P$1004,IF(ISNUMBER(Datos!P504),AND(OR(P$1005="",Datos!P504&gt;=P$1005),OR(P$1006="",Datos!P504&lt;=P$1006)),FALSE),IF(ISNUMBER(Datos!P504),AND(Datos!P504=INT(Datos!P504),AND(OR(P$1005="",Datos!P504&gt;=P$1005),OR(P$1006="",Datos!P504&lt;=P$1006))),FALSE),OR(ISNUMBER(FIND(";"&amp;UPPER(TRIM(Datos!P504&amp;""))&amp;"=",P$1007)),ISNUMBER(FIND(";"&amp;UPPER(TRIM(Datos!P504&amp;""))&amp;";",P$1007))),OR(UPPER(TRIM(Datos!P504&amp;""))="SÍ",UPPER(TRIM(Datos!P504&amp;""))="SI",UPPER(TRIM(Datos!P504&amp;""))="NO"),IF(ISNUMBER(Datos!P504),AND(OR(P$1005="",Datos!P504&gt;=P$1005),OR(P$1006="",Datos!P504&lt;=P$1006)),FALSE),TRUE))))</f>
        <v>0.0</v>
      </c>
      <c r="Q504">
        <f>IF(Datos!Q504="",0,IF(AND(Q$1008&lt;&gt;"",Datos!Q504=Q$1008),0,IF(Q$1004=0,0,1-CHOOSE(Q$1004,IF(ISNUMBER(Datos!Q504),AND(OR(Q$1005="",Datos!Q504&gt;=Q$1005),OR(Q$1006="",Datos!Q504&lt;=Q$1006)),FALSE),IF(ISNUMBER(Datos!Q504),AND(Datos!Q504=INT(Datos!Q504),AND(OR(Q$1005="",Datos!Q504&gt;=Q$1005),OR(Q$1006="",Datos!Q504&lt;=Q$1006))),FALSE),OR(ISNUMBER(FIND(";"&amp;UPPER(TRIM(Datos!Q504&amp;""))&amp;"=",Q$1007)),ISNUMBER(FIND(";"&amp;UPPER(TRIM(Datos!Q504&amp;""))&amp;";",Q$1007))),OR(UPPER(TRIM(Datos!Q504&amp;""))="SÍ",UPPER(TRIM(Datos!Q504&amp;""))="SI",UPPER(TRIM(Datos!Q504&amp;""))="NO"),IF(ISNUMBER(Datos!Q504),AND(OR(Q$1005="",Datos!Q504&gt;=Q$1005),OR(Q$1006="",Datos!Q504&lt;=Q$1006)),FALSE),TRUE))))</f>
        <v>0.0</v>
      </c>
      <c r="R504">
        <f>IF(Datos!R504="",0,IF(AND(R$1008&lt;&gt;"",Datos!R504=R$1008),0,IF(R$1004=0,0,1-CHOOSE(R$1004,IF(ISNUMBER(Datos!R504),AND(OR(R$1005="",Datos!R504&gt;=R$1005),OR(R$1006="",Datos!R504&lt;=R$1006)),FALSE),IF(ISNUMBER(Datos!R504),AND(Datos!R504=INT(Datos!R504),AND(OR(R$1005="",Datos!R504&gt;=R$1005),OR(R$1006="",Datos!R504&lt;=R$1006))),FALSE),OR(ISNUMBER(FIND(";"&amp;UPPER(TRIM(Datos!R504&amp;""))&amp;"=",R$1007)),ISNUMBER(FIND(";"&amp;UPPER(TRIM(Datos!R504&amp;""))&amp;";",R$1007))),OR(UPPER(TRIM(Datos!R504&amp;""))="SÍ",UPPER(TRIM(Datos!R504&amp;""))="SI",UPPER(TRIM(Datos!R504&amp;""))="NO"),IF(ISNUMBER(Datos!R504),AND(OR(R$1005="",Datos!R504&gt;=R$1005),OR(R$1006="",Datos!R504&lt;=R$1006)),FALSE),TRUE))))</f>
        <v>0.0</v>
      </c>
      <c r="S504">
        <f>IF(Datos!S504="",0,IF(AND(S$1008&lt;&gt;"",Datos!S504=S$1008),0,IF(S$1004=0,0,1-CHOOSE(S$1004,IF(ISNUMBER(Datos!S504),AND(OR(S$1005="",Datos!S504&gt;=S$1005),OR(S$1006="",Datos!S504&lt;=S$1006)),FALSE),IF(ISNUMBER(Datos!S504),AND(Datos!S504=INT(Datos!S504),AND(OR(S$1005="",Datos!S504&gt;=S$1005),OR(S$1006="",Datos!S504&lt;=S$1006))),FALSE),OR(ISNUMBER(FIND(";"&amp;UPPER(TRIM(Datos!S504&amp;""))&amp;"=",S$1007)),ISNUMBER(FIND(";"&amp;UPPER(TRIM(Datos!S504&amp;""))&amp;";",S$1007))),OR(UPPER(TRIM(Datos!S504&amp;""))="SÍ",UPPER(TRIM(Datos!S504&amp;""))="SI",UPPER(TRIM(Datos!S504&amp;""))="NO"),IF(ISNUMBER(Datos!S504),AND(OR(S$1005="",Datos!S504&gt;=S$1005),OR(S$1006="",Datos!S504&lt;=S$1006)),FALSE),TRUE))))</f>
        <v>0.0</v>
      </c>
      <c r="T504">
        <f>IF(Datos!T504="",0,IF(AND(T$1008&lt;&gt;"",Datos!T504=T$1008),0,IF(T$1004=0,0,1-CHOOSE(T$1004,IF(ISNUMBER(Datos!T504),AND(OR(T$1005="",Datos!T504&gt;=T$1005),OR(T$1006="",Datos!T504&lt;=T$1006)),FALSE),IF(ISNUMBER(Datos!T504),AND(Datos!T504=INT(Datos!T504),AND(OR(T$1005="",Datos!T504&gt;=T$1005),OR(T$1006="",Datos!T504&lt;=T$1006))),FALSE),OR(ISNUMBER(FIND(";"&amp;UPPER(TRIM(Datos!T504&amp;""))&amp;"=",T$1007)),ISNUMBER(FIND(";"&amp;UPPER(TRIM(Datos!T504&amp;""))&amp;";",T$1007))),OR(UPPER(TRIM(Datos!T504&amp;""))="SÍ",UPPER(TRIM(Datos!T504&amp;""))="SI",UPPER(TRIM(Datos!T504&amp;""))="NO"),IF(ISNUMBER(Datos!T504),AND(OR(T$1005="",Datos!T504&gt;=T$1005),OR(T$1006="",Datos!T504&lt;=T$1006)),FALSE),TRUE))))</f>
        <v>0.0</v>
      </c>
      <c r="U504">
        <f>IF(Datos!U504="",0,IF(AND(U$1008&lt;&gt;"",Datos!U504=U$1008),0,IF(U$1004=0,0,1-CHOOSE(U$1004,IF(ISNUMBER(Datos!U504),AND(OR(U$1005="",Datos!U504&gt;=U$1005),OR(U$1006="",Datos!U504&lt;=U$1006)),FALSE),IF(ISNUMBER(Datos!U504),AND(Datos!U504=INT(Datos!U504),AND(OR(U$1005="",Datos!U504&gt;=U$1005),OR(U$1006="",Datos!U504&lt;=U$1006))),FALSE),OR(ISNUMBER(FIND(";"&amp;UPPER(TRIM(Datos!U504&amp;""))&amp;"=",U$1007)),ISNUMBER(FIND(";"&amp;UPPER(TRIM(Datos!U504&amp;""))&amp;";",U$1007))),OR(UPPER(TRIM(Datos!U504&amp;""))="SÍ",UPPER(TRIM(Datos!U504&amp;""))="SI",UPPER(TRIM(Datos!U504&amp;""))="NO"),IF(ISNUMBER(Datos!U504),AND(OR(U$1005="",Datos!U504&gt;=U$1005),OR(U$1006="",Datos!U504&lt;=U$1006)),FALSE),TRUE))))</f>
        <v>0.0</v>
      </c>
      <c r="V504">
        <f>IF(Datos!V504="",0,IF(AND(V$1008&lt;&gt;"",Datos!V504=V$1008),0,IF(V$1004=0,0,1-CHOOSE(V$1004,IF(ISNUMBER(Datos!V504),AND(OR(V$1005="",Datos!V504&gt;=V$1005),OR(V$1006="",Datos!V504&lt;=V$1006)),FALSE),IF(ISNUMBER(Datos!V504),AND(Datos!V504=INT(Datos!V504),AND(OR(V$1005="",Datos!V504&gt;=V$1005),OR(V$1006="",Datos!V504&lt;=V$1006))),FALSE),OR(ISNUMBER(FIND(";"&amp;UPPER(TRIM(Datos!V504&amp;""))&amp;"=",V$1007)),ISNUMBER(FIND(";"&amp;UPPER(TRIM(Datos!V504&amp;""))&amp;";",V$1007))),OR(UPPER(TRIM(Datos!V504&amp;""))="SÍ",UPPER(TRIM(Datos!V504&amp;""))="SI",UPPER(TRIM(Datos!V504&amp;""))="NO"),IF(ISNUMBER(Datos!V504),AND(OR(V$1005="",Datos!V504&gt;=V$1005),OR(V$1006="",Datos!V504&lt;=V$1006)),FALSE),TRUE))))</f>
        <v>0.0</v>
      </c>
      <c r="W504">
        <f>IF(Datos!W504="",0,IF(AND(W$1008&lt;&gt;"",Datos!W504=W$1008),0,IF(W$1004=0,0,1-CHOOSE(W$1004,IF(ISNUMBER(Datos!W504),AND(OR(W$1005="",Datos!W504&gt;=W$1005),OR(W$1006="",Datos!W504&lt;=W$1006)),FALSE),IF(ISNUMBER(Datos!W504),AND(Datos!W504=INT(Datos!W504),AND(OR(W$1005="",Datos!W504&gt;=W$1005),OR(W$1006="",Datos!W504&lt;=W$1006))),FALSE),OR(ISNUMBER(FIND(";"&amp;UPPER(TRIM(Datos!W504&amp;""))&amp;"=",W$1007)),ISNUMBER(FIND(";"&amp;UPPER(TRIM(Datos!W504&amp;""))&amp;";",W$1007))),OR(UPPER(TRIM(Datos!W504&amp;""))="SÍ",UPPER(TRIM(Datos!W504&amp;""))="SI",UPPER(TRIM(Datos!W504&amp;""))="NO"),IF(ISNUMBER(Datos!W504),AND(OR(W$1005="",Datos!W504&gt;=W$1005),OR(W$1006="",Datos!W504&lt;=W$1006)),FALSE),TRUE))))</f>
        <v>0.0</v>
      </c>
      <c r="X504">
        <f>IF(Datos!X504="",0,IF(AND(X$1008&lt;&gt;"",Datos!X504=X$1008),0,IF(X$1004=0,0,1-CHOOSE(X$1004,IF(ISNUMBER(Datos!X504),AND(OR(X$1005="",Datos!X504&gt;=X$1005),OR(X$1006="",Datos!X504&lt;=X$1006)),FALSE),IF(ISNUMBER(Datos!X504),AND(Datos!X504=INT(Datos!X504),AND(OR(X$1005="",Datos!X504&gt;=X$1005),OR(X$1006="",Datos!X504&lt;=X$1006))),FALSE),OR(ISNUMBER(FIND(";"&amp;UPPER(TRIM(Datos!X504&amp;""))&amp;"=",X$1007)),ISNUMBER(FIND(";"&amp;UPPER(TRIM(Datos!X504&amp;""))&amp;";",X$1007))),OR(UPPER(TRIM(Datos!X504&amp;""))="SÍ",UPPER(TRIM(Datos!X504&amp;""))="SI",UPPER(TRIM(Datos!X504&amp;""))="NO"),IF(ISNUMBER(Datos!X504),AND(OR(X$1005="",Datos!X504&gt;=X$1005),OR(X$1006="",Datos!X504&lt;=X$1006)),FALSE),TRUE))))</f>
        <v>0.0</v>
      </c>
      <c r="Y504">
        <f>IF(Datos!Y504="",0,IF(AND(Y$1008&lt;&gt;"",Datos!Y504=Y$1008),0,IF(Y$1004=0,0,1-CHOOSE(Y$1004,IF(ISNUMBER(Datos!Y504),AND(OR(Y$1005="",Datos!Y504&gt;=Y$1005),OR(Y$1006="",Datos!Y504&lt;=Y$1006)),FALSE),IF(ISNUMBER(Datos!Y504),AND(Datos!Y504=INT(Datos!Y504),AND(OR(Y$1005="",Datos!Y504&gt;=Y$1005),OR(Y$1006="",Datos!Y504&lt;=Y$1006))),FALSE),OR(ISNUMBER(FIND(";"&amp;UPPER(TRIM(Datos!Y504&amp;""))&amp;"=",Y$1007)),ISNUMBER(FIND(";"&amp;UPPER(TRIM(Datos!Y504&amp;""))&amp;";",Y$1007))),OR(UPPER(TRIM(Datos!Y504&amp;""))="SÍ",UPPER(TRIM(Datos!Y504&amp;""))="SI",UPPER(TRIM(Datos!Y504&amp;""))="NO"),IF(ISNUMBER(Datos!Y504),AND(OR(Y$1005="",Datos!Y504&gt;=Y$1005),OR(Y$1006="",Datos!Y504&lt;=Y$1006)),FALSE),TRUE))))</f>
        <v>0.0</v>
      </c>
      <c r="Z504">
        <f>IF(Datos!Z504="",0,IF(AND(Z$1008&lt;&gt;"",Datos!Z504=Z$1008),0,IF(Z$1004=0,0,1-CHOOSE(Z$1004,IF(ISNUMBER(Datos!Z504),AND(OR(Z$1005="",Datos!Z504&gt;=Z$1005),OR(Z$1006="",Datos!Z504&lt;=Z$1006)),FALSE),IF(ISNUMBER(Datos!Z504),AND(Datos!Z504=INT(Datos!Z504),AND(OR(Z$1005="",Datos!Z504&gt;=Z$1005),OR(Z$1006="",Datos!Z504&lt;=Z$1006))),FALSE),OR(ISNUMBER(FIND(";"&amp;UPPER(TRIM(Datos!Z504&amp;""))&amp;"=",Z$1007)),ISNUMBER(FIND(";"&amp;UPPER(TRIM(Datos!Z504&amp;""))&amp;";",Z$1007))),OR(UPPER(TRIM(Datos!Z504&amp;""))="SÍ",UPPER(TRIM(Datos!Z504&amp;""))="SI",UPPER(TRIM(Datos!Z504&amp;""))="NO"),IF(ISNUMBER(Datos!Z504),AND(OR(Z$1005="",Datos!Z504&gt;=Z$1005),OR(Z$1006="",Datos!Z504&lt;=Z$1006)),FALSE),TRUE))))</f>
        <v>0.0</v>
      </c>
      <c r="AA504">
        <f>IF(Datos!AA504="",0,IF(AND(AA$1008&lt;&gt;"",Datos!AA504=AA$1008),0,IF(AA$1004=0,0,1-CHOOSE(AA$1004,IF(ISNUMBER(Datos!AA504),AND(OR(AA$1005="",Datos!AA504&gt;=AA$1005),OR(AA$1006="",Datos!AA504&lt;=AA$1006)),FALSE),IF(ISNUMBER(Datos!AA504),AND(Datos!AA504=INT(Datos!AA504),AND(OR(AA$1005="",Datos!AA504&gt;=AA$1005),OR(AA$1006="",Datos!AA504&lt;=AA$1006))),FALSE),OR(ISNUMBER(FIND(";"&amp;UPPER(TRIM(Datos!AA504&amp;""))&amp;"=",AA$1007)),ISNUMBER(FIND(";"&amp;UPPER(TRIM(Datos!AA504&amp;""))&amp;";",AA$1007))),OR(UPPER(TRIM(Datos!AA504&amp;""))="SÍ",UPPER(TRIM(Datos!AA504&amp;""))="SI",UPPER(TRIM(Datos!AA504&amp;""))="NO"),IF(ISNUMBER(Datos!AA504),AND(OR(AA$1005="",Datos!AA504&gt;=AA$1005),OR(AA$1006="",Datos!AA504&lt;=AA$1006)),FALSE),TRUE))))</f>
        <v>0.0</v>
      </c>
      <c r="AB504">
        <f>IF(Datos!AB504="",0,IF(AND(AB$1008&lt;&gt;"",Datos!AB504=AB$1008),0,IF(AB$1004=0,0,1-CHOOSE(AB$1004,IF(ISNUMBER(Datos!AB504),AND(OR(AB$1005="",Datos!AB504&gt;=AB$1005),OR(AB$1006="",Datos!AB504&lt;=AB$1006)),FALSE),IF(ISNUMBER(Datos!AB504),AND(Datos!AB504=INT(Datos!AB504),AND(OR(AB$1005="",Datos!AB504&gt;=AB$1005),OR(AB$1006="",Datos!AB504&lt;=AB$1006))),FALSE),OR(ISNUMBER(FIND(";"&amp;UPPER(TRIM(Datos!AB504&amp;""))&amp;"=",AB$1007)),ISNUMBER(FIND(";"&amp;UPPER(TRIM(Datos!AB504&amp;""))&amp;";",AB$1007))),OR(UPPER(TRIM(Datos!AB504&amp;""))="SÍ",UPPER(TRIM(Datos!AB504&amp;""))="SI",UPPER(TRIM(Datos!AB504&amp;""))="NO"),IF(ISNUMBER(Datos!AB504),AND(OR(AB$1005="",Datos!AB504&gt;=AB$1005),OR(AB$1006="",Datos!AB504&lt;=AB$1006)),FALSE),TRUE))))</f>
        <v>0.0</v>
      </c>
      <c r="AC504">
        <f>IF(Datos!AC504="",0,IF(AND(AC$1008&lt;&gt;"",Datos!AC504=AC$1008),0,IF(AC$1004=0,0,1-CHOOSE(AC$1004,IF(ISNUMBER(Datos!AC504),AND(OR(AC$1005="",Datos!AC504&gt;=AC$1005),OR(AC$1006="",Datos!AC504&lt;=AC$1006)),FALSE),IF(ISNUMBER(Datos!AC504),AND(Datos!AC504=INT(Datos!AC504),AND(OR(AC$1005="",Datos!AC504&gt;=AC$1005),OR(AC$1006="",Datos!AC504&lt;=AC$1006))),FALSE),OR(ISNUMBER(FIND(";"&amp;UPPER(TRIM(Datos!AC504&amp;""))&amp;"=",AC$1007)),ISNUMBER(FIND(";"&amp;UPPER(TRIM(Datos!AC504&amp;""))&amp;";",AC$1007))),OR(UPPER(TRIM(Datos!AC504&amp;""))="SÍ",UPPER(TRIM(Datos!AC504&amp;""))="SI",UPPER(TRIM(Datos!AC504&amp;""))="NO"),IF(ISNUMBER(Datos!AC504),AND(OR(AC$1005="",Datos!AC504&gt;=AC$1005),OR(AC$1006="",Datos!AC504&lt;=AC$1006)),FALSE),TRUE))))</f>
        <v>0.0</v>
      </c>
      <c r="AD504">
        <f>IF(Datos!AD504="",0,IF(AND(AD$1008&lt;&gt;"",Datos!AD504=AD$1008),0,IF(AD$1004=0,0,1-CHOOSE(AD$1004,IF(ISNUMBER(Datos!AD504),AND(OR(AD$1005="",Datos!AD504&gt;=AD$1005),OR(AD$1006="",Datos!AD504&lt;=AD$1006)),FALSE),IF(ISNUMBER(Datos!AD504),AND(Datos!AD504=INT(Datos!AD504),AND(OR(AD$1005="",Datos!AD504&gt;=AD$1005),OR(AD$1006="",Datos!AD504&lt;=AD$1006))),FALSE),OR(ISNUMBER(FIND(";"&amp;UPPER(TRIM(Datos!AD504&amp;""))&amp;"=",AD$1007)),ISNUMBER(FIND(";"&amp;UPPER(TRIM(Datos!AD504&amp;""))&amp;";",AD$1007))),OR(UPPER(TRIM(Datos!AD504&amp;""))="SÍ",UPPER(TRIM(Datos!AD504&amp;""))="SI",UPPER(TRIM(Datos!AD504&amp;""))="NO"),IF(ISNUMBER(Datos!AD504),AND(OR(AD$1005="",Datos!AD504&gt;=AD$1005),OR(AD$1006="",Datos!AD504&lt;=AD$1006)),FALSE),TRUE))))</f>
        <v>0.0</v>
      </c>
      <c r="AE504">
        <f>IF(Datos!AE504="",0,IF(AND(AE$1008&lt;&gt;"",Datos!AE504=AE$1008),0,IF(AE$1004=0,0,1-CHOOSE(AE$1004,IF(ISNUMBER(Datos!AE504),AND(OR(AE$1005="",Datos!AE504&gt;=AE$1005),OR(AE$1006="",Datos!AE504&lt;=AE$1006)),FALSE),IF(ISNUMBER(Datos!AE504),AND(Datos!AE504=INT(Datos!AE504),AND(OR(AE$1005="",Datos!AE504&gt;=AE$1005),OR(AE$1006="",Datos!AE504&lt;=AE$1006))),FALSE),OR(ISNUMBER(FIND(";"&amp;UPPER(TRIM(Datos!AE504&amp;""))&amp;"=",AE$1007)),ISNUMBER(FIND(";"&amp;UPPER(TRIM(Datos!AE504&amp;""))&amp;";",AE$1007))),OR(UPPER(TRIM(Datos!AE504&amp;""))="SÍ",UPPER(TRIM(Datos!AE504&amp;""))="SI",UPPER(TRIM(Datos!AE504&amp;""))="NO"),IF(ISNUMBER(Datos!AE504),AND(OR(AE$1005="",Datos!AE504&gt;=AE$1005),OR(AE$1006="",Datos!AE504&lt;=AE$1006)),FALSE),TRUE))))</f>
        <v>0.0</v>
      </c>
    </row>
    <row r="505" spans="2:31">
      <c r="B505">
        <f>IF(Datos!B505="",0,IF(AND(B$1008&lt;&gt;"",Datos!B505=B$1008),0,IF(B$1004=0,0,1-CHOOSE(B$1004,IF(ISNUMBER(Datos!B505),AND(OR(B$1005="",Datos!B505&gt;=B$1005),OR(B$1006="",Datos!B505&lt;=B$1006)),FALSE),IF(ISNUMBER(Datos!B505),AND(Datos!B505=INT(Datos!B505),AND(OR(B$1005="",Datos!B505&gt;=B$1005),OR(B$1006="",Datos!B505&lt;=B$1006))),FALSE),OR(ISNUMBER(FIND(";"&amp;UPPER(TRIM(Datos!B505&amp;""))&amp;"=",B$1007)),ISNUMBER(FIND(";"&amp;UPPER(TRIM(Datos!B505&amp;""))&amp;";",B$1007))),OR(UPPER(TRIM(Datos!B505&amp;""))="SÍ",UPPER(TRIM(Datos!B505&amp;""))="SI",UPPER(TRIM(Datos!B505&amp;""))="NO"),IF(ISNUMBER(Datos!B505),AND(OR(B$1005="",Datos!B505&gt;=B$1005),OR(B$1006="",Datos!B505&lt;=B$1006)),FALSE),TRUE))))</f>
        <v>0.0</v>
      </c>
      <c r="C505">
        <f>IF(Datos!C505="",0,IF(AND(C$1008&lt;&gt;"",Datos!C505=C$1008),0,IF(C$1004=0,0,1-CHOOSE(C$1004,IF(ISNUMBER(Datos!C505),AND(OR(C$1005="",Datos!C505&gt;=C$1005),OR(C$1006="",Datos!C505&lt;=C$1006)),FALSE),IF(ISNUMBER(Datos!C505),AND(Datos!C505=INT(Datos!C505),AND(OR(C$1005="",Datos!C505&gt;=C$1005),OR(C$1006="",Datos!C505&lt;=C$1006))),FALSE),OR(ISNUMBER(FIND(";"&amp;UPPER(TRIM(Datos!C505&amp;""))&amp;"=",C$1007)),ISNUMBER(FIND(";"&amp;UPPER(TRIM(Datos!C505&amp;""))&amp;";",C$1007))),OR(UPPER(TRIM(Datos!C505&amp;""))="SÍ",UPPER(TRIM(Datos!C505&amp;""))="SI",UPPER(TRIM(Datos!C505&amp;""))="NO"),IF(ISNUMBER(Datos!C505),AND(OR(C$1005="",Datos!C505&gt;=C$1005),OR(C$1006="",Datos!C505&lt;=C$1006)),FALSE),TRUE))))</f>
        <v>0.0</v>
      </c>
      <c r="D505">
        <f>IF(Datos!D505="",0,IF(AND(D$1008&lt;&gt;"",Datos!D505=D$1008),0,IF(D$1004=0,0,1-CHOOSE(D$1004,IF(ISNUMBER(Datos!D505),AND(OR(D$1005="",Datos!D505&gt;=D$1005),OR(D$1006="",Datos!D505&lt;=D$1006)),FALSE),IF(ISNUMBER(Datos!D505),AND(Datos!D505=INT(Datos!D505),AND(OR(D$1005="",Datos!D505&gt;=D$1005),OR(D$1006="",Datos!D505&lt;=D$1006))),FALSE),OR(ISNUMBER(FIND(";"&amp;UPPER(TRIM(Datos!D505&amp;""))&amp;"=",D$1007)),ISNUMBER(FIND(";"&amp;UPPER(TRIM(Datos!D505&amp;""))&amp;";",D$1007))),OR(UPPER(TRIM(Datos!D505&amp;""))="SÍ",UPPER(TRIM(Datos!D505&amp;""))="SI",UPPER(TRIM(Datos!D505&amp;""))="NO"),IF(ISNUMBER(Datos!D505),AND(OR(D$1005="",Datos!D505&gt;=D$1005),OR(D$1006="",Datos!D505&lt;=D$1006)),FALSE),TRUE))))</f>
        <v>0.0</v>
      </c>
      <c r="E505">
        <f>IF(Datos!E505="",0,IF(AND(E$1008&lt;&gt;"",Datos!E505=E$1008),0,IF(E$1004=0,0,1-CHOOSE(E$1004,IF(ISNUMBER(Datos!E505),AND(OR(E$1005="",Datos!E505&gt;=E$1005),OR(E$1006="",Datos!E505&lt;=E$1006)),FALSE),IF(ISNUMBER(Datos!E505),AND(Datos!E505=INT(Datos!E505),AND(OR(E$1005="",Datos!E505&gt;=E$1005),OR(E$1006="",Datos!E505&lt;=E$1006))),FALSE),OR(ISNUMBER(FIND(";"&amp;UPPER(TRIM(Datos!E505&amp;""))&amp;"=",E$1007)),ISNUMBER(FIND(";"&amp;UPPER(TRIM(Datos!E505&amp;""))&amp;";",E$1007))),OR(UPPER(TRIM(Datos!E505&amp;""))="SÍ",UPPER(TRIM(Datos!E505&amp;""))="SI",UPPER(TRIM(Datos!E505&amp;""))="NO"),IF(ISNUMBER(Datos!E505),AND(OR(E$1005="",Datos!E505&gt;=E$1005),OR(E$1006="",Datos!E505&lt;=E$1006)),FALSE),TRUE))))</f>
        <v>0.0</v>
      </c>
      <c r="F505">
        <f>IF(Datos!F505="",0,IF(AND(F$1008&lt;&gt;"",Datos!F505=F$1008),0,IF(F$1004=0,0,1-CHOOSE(F$1004,IF(ISNUMBER(Datos!F505),AND(OR(F$1005="",Datos!F505&gt;=F$1005),OR(F$1006="",Datos!F505&lt;=F$1006)),FALSE),IF(ISNUMBER(Datos!F505),AND(Datos!F505=INT(Datos!F505),AND(OR(F$1005="",Datos!F505&gt;=F$1005),OR(F$1006="",Datos!F505&lt;=F$1006))),FALSE),OR(ISNUMBER(FIND(";"&amp;UPPER(TRIM(Datos!F505&amp;""))&amp;"=",F$1007)),ISNUMBER(FIND(";"&amp;UPPER(TRIM(Datos!F505&amp;""))&amp;";",F$1007))),OR(UPPER(TRIM(Datos!F505&amp;""))="SÍ",UPPER(TRIM(Datos!F505&amp;""))="SI",UPPER(TRIM(Datos!F505&amp;""))="NO"),IF(ISNUMBER(Datos!F505),AND(OR(F$1005="",Datos!F505&gt;=F$1005),OR(F$1006="",Datos!F505&lt;=F$1006)),FALSE),TRUE))))</f>
        <v>0.0</v>
      </c>
      <c r="G505">
        <f>IF(Datos!G505="",0,IF(AND(G$1008&lt;&gt;"",Datos!G505=G$1008),0,IF(G$1004=0,0,1-CHOOSE(G$1004,IF(ISNUMBER(Datos!G505),AND(OR(G$1005="",Datos!G505&gt;=G$1005),OR(G$1006="",Datos!G505&lt;=G$1006)),FALSE),IF(ISNUMBER(Datos!G505),AND(Datos!G505=INT(Datos!G505),AND(OR(G$1005="",Datos!G505&gt;=G$1005),OR(G$1006="",Datos!G505&lt;=G$1006))),FALSE),OR(ISNUMBER(FIND(";"&amp;UPPER(TRIM(Datos!G505&amp;""))&amp;"=",G$1007)),ISNUMBER(FIND(";"&amp;UPPER(TRIM(Datos!G505&amp;""))&amp;";",G$1007))),OR(UPPER(TRIM(Datos!G505&amp;""))="SÍ",UPPER(TRIM(Datos!G505&amp;""))="SI",UPPER(TRIM(Datos!G505&amp;""))="NO"),IF(ISNUMBER(Datos!G505),AND(OR(G$1005="",Datos!G505&gt;=G$1005),OR(G$1006="",Datos!G505&lt;=G$1006)),FALSE),TRUE))))</f>
        <v>0.0</v>
      </c>
      <c r="H505">
        <f>IF(Datos!H505="",0,IF(AND(H$1008&lt;&gt;"",Datos!H505=H$1008),0,IF(H$1004=0,0,1-CHOOSE(H$1004,IF(ISNUMBER(Datos!H505),AND(OR(H$1005="",Datos!H505&gt;=H$1005),OR(H$1006="",Datos!H505&lt;=H$1006)),FALSE),IF(ISNUMBER(Datos!H505),AND(Datos!H505=INT(Datos!H505),AND(OR(H$1005="",Datos!H505&gt;=H$1005),OR(H$1006="",Datos!H505&lt;=H$1006))),FALSE),OR(ISNUMBER(FIND(";"&amp;UPPER(TRIM(Datos!H505&amp;""))&amp;"=",H$1007)),ISNUMBER(FIND(";"&amp;UPPER(TRIM(Datos!H505&amp;""))&amp;";",H$1007))),OR(UPPER(TRIM(Datos!H505&amp;""))="SÍ",UPPER(TRIM(Datos!H505&amp;""))="SI",UPPER(TRIM(Datos!H505&amp;""))="NO"),IF(ISNUMBER(Datos!H505),AND(OR(H$1005="",Datos!H505&gt;=H$1005),OR(H$1006="",Datos!H505&lt;=H$1006)),FALSE),TRUE))))</f>
        <v>0.0</v>
      </c>
      <c r="I505">
        <f>IF(Datos!I505="",0,IF(AND(I$1008&lt;&gt;"",Datos!I505=I$1008),0,IF(I$1004=0,0,1-CHOOSE(I$1004,IF(ISNUMBER(Datos!I505),AND(OR(I$1005="",Datos!I505&gt;=I$1005),OR(I$1006="",Datos!I505&lt;=I$1006)),FALSE),IF(ISNUMBER(Datos!I505),AND(Datos!I505=INT(Datos!I505),AND(OR(I$1005="",Datos!I505&gt;=I$1005),OR(I$1006="",Datos!I505&lt;=I$1006))),FALSE),OR(ISNUMBER(FIND(";"&amp;UPPER(TRIM(Datos!I505&amp;""))&amp;"=",I$1007)),ISNUMBER(FIND(";"&amp;UPPER(TRIM(Datos!I505&amp;""))&amp;";",I$1007))),OR(UPPER(TRIM(Datos!I505&amp;""))="SÍ",UPPER(TRIM(Datos!I505&amp;""))="SI",UPPER(TRIM(Datos!I505&amp;""))="NO"),IF(ISNUMBER(Datos!I505),AND(OR(I$1005="",Datos!I505&gt;=I$1005),OR(I$1006="",Datos!I505&lt;=I$1006)),FALSE),TRUE))))</f>
        <v>0.0</v>
      </c>
      <c r="J505">
        <f>IF(Datos!J505="",0,IF(AND(J$1008&lt;&gt;"",Datos!J505=J$1008),0,IF(J$1004=0,0,1-CHOOSE(J$1004,IF(ISNUMBER(Datos!J505),AND(OR(J$1005="",Datos!J505&gt;=J$1005),OR(J$1006="",Datos!J505&lt;=J$1006)),FALSE),IF(ISNUMBER(Datos!J505),AND(Datos!J505=INT(Datos!J505),AND(OR(J$1005="",Datos!J505&gt;=J$1005),OR(J$1006="",Datos!J505&lt;=J$1006))),FALSE),OR(ISNUMBER(FIND(";"&amp;UPPER(TRIM(Datos!J505&amp;""))&amp;"=",J$1007)),ISNUMBER(FIND(";"&amp;UPPER(TRIM(Datos!J505&amp;""))&amp;";",J$1007))),OR(UPPER(TRIM(Datos!J505&amp;""))="SÍ",UPPER(TRIM(Datos!J505&amp;""))="SI",UPPER(TRIM(Datos!J505&amp;""))="NO"),IF(ISNUMBER(Datos!J505),AND(OR(J$1005="",Datos!J505&gt;=J$1005),OR(J$1006="",Datos!J505&lt;=J$1006)),FALSE),TRUE))))</f>
        <v>0.0</v>
      </c>
      <c r="K505">
        <f>IF(Datos!K505="",0,IF(AND(K$1008&lt;&gt;"",Datos!K505=K$1008),0,IF(K$1004=0,0,1-CHOOSE(K$1004,IF(ISNUMBER(Datos!K505),AND(OR(K$1005="",Datos!K505&gt;=K$1005),OR(K$1006="",Datos!K505&lt;=K$1006)),FALSE),IF(ISNUMBER(Datos!K505),AND(Datos!K505=INT(Datos!K505),AND(OR(K$1005="",Datos!K505&gt;=K$1005),OR(K$1006="",Datos!K505&lt;=K$1006))),FALSE),OR(ISNUMBER(FIND(";"&amp;UPPER(TRIM(Datos!K505&amp;""))&amp;"=",K$1007)),ISNUMBER(FIND(";"&amp;UPPER(TRIM(Datos!K505&amp;""))&amp;";",K$1007))),OR(UPPER(TRIM(Datos!K505&amp;""))="SÍ",UPPER(TRIM(Datos!K505&amp;""))="SI",UPPER(TRIM(Datos!K505&amp;""))="NO"),IF(ISNUMBER(Datos!K505),AND(OR(K$1005="",Datos!K505&gt;=K$1005),OR(K$1006="",Datos!K505&lt;=K$1006)),FALSE),TRUE))))</f>
        <v>0.0</v>
      </c>
      <c r="L505">
        <f>IF(Datos!L505="",0,IF(AND(L$1008&lt;&gt;"",Datos!L505=L$1008),0,IF(L$1004=0,0,1-CHOOSE(L$1004,IF(ISNUMBER(Datos!L505),AND(OR(L$1005="",Datos!L505&gt;=L$1005),OR(L$1006="",Datos!L505&lt;=L$1006)),FALSE),IF(ISNUMBER(Datos!L505),AND(Datos!L505=INT(Datos!L505),AND(OR(L$1005="",Datos!L505&gt;=L$1005),OR(L$1006="",Datos!L505&lt;=L$1006))),FALSE),OR(ISNUMBER(FIND(";"&amp;UPPER(TRIM(Datos!L505&amp;""))&amp;"=",L$1007)),ISNUMBER(FIND(";"&amp;UPPER(TRIM(Datos!L505&amp;""))&amp;";",L$1007))),OR(UPPER(TRIM(Datos!L505&amp;""))="SÍ",UPPER(TRIM(Datos!L505&amp;""))="SI",UPPER(TRIM(Datos!L505&amp;""))="NO"),IF(ISNUMBER(Datos!L505),AND(OR(L$1005="",Datos!L505&gt;=L$1005),OR(L$1006="",Datos!L505&lt;=L$1006)),FALSE),TRUE))))</f>
        <v>0.0</v>
      </c>
      <c r="M505">
        <f>IF(Datos!M505="",0,IF(AND(M$1008&lt;&gt;"",Datos!M505=M$1008),0,IF(M$1004=0,0,1-CHOOSE(M$1004,IF(ISNUMBER(Datos!M505),AND(OR(M$1005="",Datos!M505&gt;=M$1005),OR(M$1006="",Datos!M505&lt;=M$1006)),FALSE),IF(ISNUMBER(Datos!M505),AND(Datos!M505=INT(Datos!M505),AND(OR(M$1005="",Datos!M505&gt;=M$1005),OR(M$1006="",Datos!M505&lt;=M$1006))),FALSE),OR(ISNUMBER(FIND(";"&amp;UPPER(TRIM(Datos!M505&amp;""))&amp;"=",M$1007)),ISNUMBER(FIND(";"&amp;UPPER(TRIM(Datos!M505&amp;""))&amp;";",M$1007))),OR(UPPER(TRIM(Datos!M505&amp;""))="SÍ",UPPER(TRIM(Datos!M505&amp;""))="SI",UPPER(TRIM(Datos!M505&amp;""))="NO"),IF(ISNUMBER(Datos!M505),AND(OR(M$1005="",Datos!M505&gt;=M$1005),OR(M$1006="",Datos!M505&lt;=M$1006)),FALSE),TRUE))))</f>
        <v>0.0</v>
      </c>
      <c r="N505">
        <f>IF(Datos!N505="",0,IF(AND(N$1008&lt;&gt;"",Datos!N505=N$1008),0,IF(N$1004=0,0,1-CHOOSE(N$1004,IF(ISNUMBER(Datos!N505),AND(OR(N$1005="",Datos!N505&gt;=N$1005),OR(N$1006="",Datos!N505&lt;=N$1006)),FALSE),IF(ISNUMBER(Datos!N505),AND(Datos!N505=INT(Datos!N505),AND(OR(N$1005="",Datos!N505&gt;=N$1005),OR(N$1006="",Datos!N505&lt;=N$1006))),FALSE),OR(ISNUMBER(FIND(";"&amp;UPPER(TRIM(Datos!N505&amp;""))&amp;"=",N$1007)),ISNUMBER(FIND(";"&amp;UPPER(TRIM(Datos!N505&amp;""))&amp;";",N$1007))),OR(UPPER(TRIM(Datos!N505&amp;""))="SÍ",UPPER(TRIM(Datos!N505&amp;""))="SI",UPPER(TRIM(Datos!N505&amp;""))="NO"),IF(ISNUMBER(Datos!N505),AND(OR(N$1005="",Datos!N505&gt;=N$1005),OR(N$1006="",Datos!N505&lt;=N$1006)),FALSE),TRUE))))</f>
        <v>0.0</v>
      </c>
      <c r="O505">
        <f>IF(Datos!O505="",0,IF(AND(O$1008&lt;&gt;"",Datos!O505=O$1008),0,IF(O$1004=0,0,1-CHOOSE(O$1004,IF(ISNUMBER(Datos!O505),AND(OR(O$1005="",Datos!O505&gt;=O$1005),OR(O$1006="",Datos!O505&lt;=O$1006)),FALSE),IF(ISNUMBER(Datos!O505),AND(Datos!O505=INT(Datos!O505),AND(OR(O$1005="",Datos!O505&gt;=O$1005),OR(O$1006="",Datos!O505&lt;=O$1006))),FALSE),OR(ISNUMBER(FIND(";"&amp;UPPER(TRIM(Datos!O505&amp;""))&amp;"=",O$1007)),ISNUMBER(FIND(";"&amp;UPPER(TRIM(Datos!O505&amp;""))&amp;";",O$1007))),OR(UPPER(TRIM(Datos!O505&amp;""))="SÍ",UPPER(TRIM(Datos!O505&amp;""))="SI",UPPER(TRIM(Datos!O505&amp;""))="NO"),IF(ISNUMBER(Datos!O505),AND(OR(O$1005="",Datos!O505&gt;=O$1005),OR(O$1006="",Datos!O505&lt;=O$1006)),FALSE),TRUE))))</f>
        <v>0.0</v>
      </c>
      <c r="P505">
        <f>IF(Datos!P505="",0,IF(AND(P$1008&lt;&gt;"",Datos!P505=P$1008),0,IF(P$1004=0,0,1-CHOOSE(P$1004,IF(ISNUMBER(Datos!P505),AND(OR(P$1005="",Datos!P505&gt;=P$1005),OR(P$1006="",Datos!P505&lt;=P$1006)),FALSE),IF(ISNUMBER(Datos!P505),AND(Datos!P505=INT(Datos!P505),AND(OR(P$1005="",Datos!P505&gt;=P$1005),OR(P$1006="",Datos!P505&lt;=P$1006))),FALSE),OR(ISNUMBER(FIND(";"&amp;UPPER(TRIM(Datos!P505&amp;""))&amp;"=",P$1007)),ISNUMBER(FIND(";"&amp;UPPER(TRIM(Datos!P505&amp;""))&amp;";",P$1007))),OR(UPPER(TRIM(Datos!P505&amp;""))="SÍ",UPPER(TRIM(Datos!P505&amp;""))="SI",UPPER(TRIM(Datos!P505&amp;""))="NO"),IF(ISNUMBER(Datos!P505),AND(OR(P$1005="",Datos!P505&gt;=P$1005),OR(P$1006="",Datos!P505&lt;=P$1006)),FALSE),TRUE))))</f>
        <v>0.0</v>
      </c>
      <c r="Q505">
        <f>IF(Datos!Q505="",0,IF(AND(Q$1008&lt;&gt;"",Datos!Q505=Q$1008),0,IF(Q$1004=0,0,1-CHOOSE(Q$1004,IF(ISNUMBER(Datos!Q505),AND(OR(Q$1005="",Datos!Q505&gt;=Q$1005),OR(Q$1006="",Datos!Q505&lt;=Q$1006)),FALSE),IF(ISNUMBER(Datos!Q505),AND(Datos!Q505=INT(Datos!Q505),AND(OR(Q$1005="",Datos!Q505&gt;=Q$1005),OR(Q$1006="",Datos!Q505&lt;=Q$1006))),FALSE),OR(ISNUMBER(FIND(";"&amp;UPPER(TRIM(Datos!Q505&amp;""))&amp;"=",Q$1007)),ISNUMBER(FIND(";"&amp;UPPER(TRIM(Datos!Q505&amp;""))&amp;";",Q$1007))),OR(UPPER(TRIM(Datos!Q505&amp;""))="SÍ",UPPER(TRIM(Datos!Q505&amp;""))="SI",UPPER(TRIM(Datos!Q505&amp;""))="NO"),IF(ISNUMBER(Datos!Q505),AND(OR(Q$1005="",Datos!Q505&gt;=Q$1005),OR(Q$1006="",Datos!Q505&lt;=Q$1006)),FALSE),TRUE))))</f>
        <v>0.0</v>
      </c>
      <c r="R505">
        <f>IF(Datos!R505="",0,IF(AND(R$1008&lt;&gt;"",Datos!R505=R$1008),0,IF(R$1004=0,0,1-CHOOSE(R$1004,IF(ISNUMBER(Datos!R505),AND(OR(R$1005="",Datos!R505&gt;=R$1005),OR(R$1006="",Datos!R505&lt;=R$1006)),FALSE),IF(ISNUMBER(Datos!R505),AND(Datos!R505=INT(Datos!R505),AND(OR(R$1005="",Datos!R505&gt;=R$1005),OR(R$1006="",Datos!R505&lt;=R$1006))),FALSE),OR(ISNUMBER(FIND(";"&amp;UPPER(TRIM(Datos!R505&amp;""))&amp;"=",R$1007)),ISNUMBER(FIND(";"&amp;UPPER(TRIM(Datos!R505&amp;""))&amp;";",R$1007))),OR(UPPER(TRIM(Datos!R505&amp;""))="SÍ",UPPER(TRIM(Datos!R505&amp;""))="SI",UPPER(TRIM(Datos!R505&amp;""))="NO"),IF(ISNUMBER(Datos!R505),AND(OR(R$1005="",Datos!R505&gt;=R$1005),OR(R$1006="",Datos!R505&lt;=R$1006)),FALSE),TRUE))))</f>
        <v>0.0</v>
      </c>
      <c r="S505">
        <f>IF(Datos!S505="",0,IF(AND(S$1008&lt;&gt;"",Datos!S505=S$1008),0,IF(S$1004=0,0,1-CHOOSE(S$1004,IF(ISNUMBER(Datos!S505),AND(OR(S$1005="",Datos!S505&gt;=S$1005),OR(S$1006="",Datos!S505&lt;=S$1006)),FALSE),IF(ISNUMBER(Datos!S505),AND(Datos!S505=INT(Datos!S505),AND(OR(S$1005="",Datos!S505&gt;=S$1005),OR(S$1006="",Datos!S505&lt;=S$1006))),FALSE),OR(ISNUMBER(FIND(";"&amp;UPPER(TRIM(Datos!S505&amp;""))&amp;"=",S$1007)),ISNUMBER(FIND(";"&amp;UPPER(TRIM(Datos!S505&amp;""))&amp;";",S$1007))),OR(UPPER(TRIM(Datos!S505&amp;""))="SÍ",UPPER(TRIM(Datos!S505&amp;""))="SI",UPPER(TRIM(Datos!S505&amp;""))="NO"),IF(ISNUMBER(Datos!S505),AND(OR(S$1005="",Datos!S505&gt;=S$1005),OR(S$1006="",Datos!S505&lt;=S$1006)),FALSE),TRUE))))</f>
        <v>0.0</v>
      </c>
      <c r="T505">
        <f>IF(Datos!T505="",0,IF(AND(T$1008&lt;&gt;"",Datos!T505=T$1008),0,IF(T$1004=0,0,1-CHOOSE(T$1004,IF(ISNUMBER(Datos!T505),AND(OR(T$1005="",Datos!T505&gt;=T$1005),OR(T$1006="",Datos!T505&lt;=T$1006)),FALSE),IF(ISNUMBER(Datos!T505),AND(Datos!T505=INT(Datos!T505),AND(OR(T$1005="",Datos!T505&gt;=T$1005),OR(T$1006="",Datos!T505&lt;=T$1006))),FALSE),OR(ISNUMBER(FIND(";"&amp;UPPER(TRIM(Datos!T505&amp;""))&amp;"=",T$1007)),ISNUMBER(FIND(";"&amp;UPPER(TRIM(Datos!T505&amp;""))&amp;";",T$1007))),OR(UPPER(TRIM(Datos!T505&amp;""))="SÍ",UPPER(TRIM(Datos!T505&amp;""))="SI",UPPER(TRIM(Datos!T505&amp;""))="NO"),IF(ISNUMBER(Datos!T505),AND(OR(T$1005="",Datos!T505&gt;=T$1005),OR(T$1006="",Datos!T505&lt;=T$1006)),FALSE),TRUE))))</f>
        <v>0.0</v>
      </c>
      <c r="U505">
        <f>IF(Datos!U505="",0,IF(AND(U$1008&lt;&gt;"",Datos!U505=U$1008),0,IF(U$1004=0,0,1-CHOOSE(U$1004,IF(ISNUMBER(Datos!U505),AND(OR(U$1005="",Datos!U505&gt;=U$1005),OR(U$1006="",Datos!U505&lt;=U$1006)),FALSE),IF(ISNUMBER(Datos!U505),AND(Datos!U505=INT(Datos!U505),AND(OR(U$1005="",Datos!U505&gt;=U$1005),OR(U$1006="",Datos!U505&lt;=U$1006))),FALSE),OR(ISNUMBER(FIND(";"&amp;UPPER(TRIM(Datos!U505&amp;""))&amp;"=",U$1007)),ISNUMBER(FIND(";"&amp;UPPER(TRIM(Datos!U505&amp;""))&amp;";",U$1007))),OR(UPPER(TRIM(Datos!U505&amp;""))="SÍ",UPPER(TRIM(Datos!U505&amp;""))="SI",UPPER(TRIM(Datos!U505&amp;""))="NO"),IF(ISNUMBER(Datos!U505),AND(OR(U$1005="",Datos!U505&gt;=U$1005),OR(U$1006="",Datos!U505&lt;=U$1006)),FALSE),TRUE))))</f>
        <v>0.0</v>
      </c>
      <c r="V505">
        <f>IF(Datos!V505="",0,IF(AND(V$1008&lt;&gt;"",Datos!V505=V$1008),0,IF(V$1004=0,0,1-CHOOSE(V$1004,IF(ISNUMBER(Datos!V505),AND(OR(V$1005="",Datos!V505&gt;=V$1005),OR(V$1006="",Datos!V505&lt;=V$1006)),FALSE),IF(ISNUMBER(Datos!V505),AND(Datos!V505=INT(Datos!V505),AND(OR(V$1005="",Datos!V505&gt;=V$1005),OR(V$1006="",Datos!V505&lt;=V$1006))),FALSE),OR(ISNUMBER(FIND(";"&amp;UPPER(TRIM(Datos!V505&amp;""))&amp;"=",V$1007)),ISNUMBER(FIND(";"&amp;UPPER(TRIM(Datos!V505&amp;""))&amp;";",V$1007))),OR(UPPER(TRIM(Datos!V505&amp;""))="SÍ",UPPER(TRIM(Datos!V505&amp;""))="SI",UPPER(TRIM(Datos!V505&amp;""))="NO"),IF(ISNUMBER(Datos!V505),AND(OR(V$1005="",Datos!V505&gt;=V$1005),OR(V$1006="",Datos!V505&lt;=V$1006)),FALSE),TRUE))))</f>
        <v>0.0</v>
      </c>
      <c r="W505">
        <f>IF(Datos!W505="",0,IF(AND(W$1008&lt;&gt;"",Datos!W505=W$1008),0,IF(W$1004=0,0,1-CHOOSE(W$1004,IF(ISNUMBER(Datos!W505),AND(OR(W$1005="",Datos!W505&gt;=W$1005),OR(W$1006="",Datos!W505&lt;=W$1006)),FALSE),IF(ISNUMBER(Datos!W505),AND(Datos!W505=INT(Datos!W505),AND(OR(W$1005="",Datos!W505&gt;=W$1005),OR(W$1006="",Datos!W505&lt;=W$1006))),FALSE),OR(ISNUMBER(FIND(";"&amp;UPPER(TRIM(Datos!W505&amp;""))&amp;"=",W$1007)),ISNUMBER(FIND(";"&amp;UPPER(TRIM(Datos!W505&amp;""))&amp;";",W$1007))),OR(UPPER(TRIM(Datos!W505&amp;""))="SÍ",UPPER(TRIM(Datos!W505&amp;""))="SI",UPPER(TRIM(Datos!W505&amp;""))="NO"),IF(ISNUMBER(Datos!W505),AND(OR(W$1005="",Datos!W505&gt;=W$1005),OR(W$1006="",Datos!W505&lt;=W$1006)),FALSE),TRUE))))</f>
        <v>0.0</v>
      </c>
      <c r="X505">
        <f>IF(Datos!X505="",0,IF(AND(X$1008&lt;&gt;"",Datos!X505=X$1008),0,IF(X$1004=0,0,1-CHOOSE(X$1004,IF(ISNUMBER(Datos!X505),AND(OR(X$1005="",Datos!X505&gt;=X$1005),OR(X$1006="",Datos!X505&lt;=X$1006)),FALSE),IF(ISNUMBER(Datos!X505),AND(Datos!X505=INT(Datos!X505),AND(OR(X$1005="",Datos!X505&gt;=X$1005),OR(X$1006="",Datos!X505&lt;=X$1006))),FALSE),OR(ISNUMBER(FIND(";"&amp;UPPER(TRIM(Datos!X505&amp;""))&amp;"=",X$1007)),ISNUMBER(FIND(";"&amp;UPPER(TRIM(Datos!X505&amp;""))&amp;";",X$1007))),OR(UPPER(TRIM(Datos!X505&amp;""))="SÍ",UPPER(TRIM(Datos!X505&amp;""))="SI",UPPER(TRIM(Datos!X505&amp;""))="NO"),IF(ISNUMBER(Datos!X505),AND(OR(X$1005="",Datos!X505&gt;=X$1005),OR(X$1006="",Datos!X505&lt;=X$1006)),FALSE),TRUE))))</f>
        <v>0.0</v>
      </c>
      <c r="Y505">
        <f>IF(Datos!Y505="",0,IF(AND(Y$1008&lt;&gt;"",Datos!Y505=Y$1008),0,IF(Y$1004=0,0,1-CHOOSE(Y$1004,IF(ISNUMBER(Datos!Y505),AND(OR(Y$1005="",Datos!Y505&gt;=Y$1005),OR(Y$1006="",Datos!Y505&lt;=Y$1006)),FALSE),IF(ISNUMBER(Datos!Y505),AND(Datos!Y505=INT(Datos!Y505),AND(OR(Y$1005="",Datos!Y505&gt;=Y$1005),OR(Y$1006="",Datos!Y505&lt;=Y$1006))),FALSE),OR(ISNUMBER(FIND(";"&amp;UPPER(TRIM(Datos!Y505&amp;""))&amp;"=",Y$1007)),ISNUMBER(FIND(";"&amp;UPPER(TRIM(Datos!Y505&amp;""))&amp;";",Y$1007))),OR(UPPER(TRIM(Datos!Y505&amp;""))="SÍ",UPPER(TRIM(Datos!Y505&amp;""))="SI",UPPER(TRIM(Datos!Y505&amp;""))="NO"),IF(ISNUMBER(Datos!Y505),AND(OR(Y$1005="",Datos!Y505&gt;=Y$1005),OR(Y$1006="",Datos!Y505&lt;=Y$1006)),FALSE),TRUE))))</f>
        <v>0.0</v>
      </c>
      <c r="Z505">
        <f>IF(Datos!Z505="",0,IF(AND(Z$1008&lt;&gt;"",Datos!Z505=Z$1008),0,IF(Z$1004=0,0,1-CHOOSE(Z$1004,IF(ISNUMBER(Datos!Z505),AND(OR(Z$1005="",Datos!Z505&gt;=Z$1005),OR(Z$1006="",Datos!Z505&lt;=Z$1006)),FALSE),IF(ISNUMBER(Datos!Z505),AND(Datos!Z505=INT(Datos!Z505),AND(OR(Z$1005="",Datos!Z505&gt;=Z$1005),OR(Z$1006="",Datos!Z505&lt;=Z$1006))),FALSE),OR(ISNUMBER(FIND(";"&amp;UPPER(TRIM(Datos!Z505&amp;""))&amp;"=",Z$1007)),ISNUMBER(FIND(";"&amp;UPPER(TRIM(Datos!Z505&amp;""))&amp;";",Z$1007))),OR(UPPER(TRIM(Datos!Z505&amp;""))="SÍ",UPPER(TRIM(Datos!Z505&amp;""))="SI",UPPER(TRIM(Datos!Z505&amp;""))="NO"),IF(ISNUMBER(Datos!Z505),AND(OR(Z$1005="",Datos!Z505&gt;=Z$1005),OR(Z$1006="",Datos!Z505&lt;=Z$1006)),FALSE),TRUE))))</f>
        <v>0.0</v>
      </c>
      <c r="AA505">
        <f>IF(Datos!AA505="",0,IF(AND(AA$1008&lt;&gt;"",Datos!AA505=AA$1008),0,IF(AA$1004=0,0,1-CHOOSE(AA$1004,IF(ISNUMBER(Datos!AA505),AND(OR(AA$1005="",Datos!AA505&gt;=AA$1005),OR(AA$1006="",Datos!AA505&lt;=AA$1006)),FALSE),IF(ISNUMBER(Datos!AA505),AND(Datos!AA505=INT(Datos!AA505),AND(OR(AA$1005="",Datos!AA505&gt;=AA$1005),OR(AA$1006="",Datos!AA505&lt;=AA$1006))),FALSE),OR(ISNUMBER(FIND(";"&amp;UPPER(TRIM(Datos!AA505&amp;""))&amp;"=",AA$1007)),ISNUMBER(FIND(";"&amp;UPPER(TRIM(Datos!AA505&amp;""))&amp;";",AA$1007))),OR(UPPER(TRIM(Datos!AA505&amp;""))="SÍ",UPPER(TRIM(Datos!AA505&amp;""))="SI",UPPER(TRIM(Datos!AA505&amp;""))="NO"),IF(ISNUMBER(Datos!AA505),AND(OR(AA$1005="",Datos!AA505&gt;=AA$1005),OR(AA$1006="",Datos!AA505&lt;=AA$1006)),FALSE),TRUE))))</f>
        <v>0.0</v>
      </c>
      <c r="AB505">
        <f>IF(Datos!AB505="",0,IF(AND(AB$1008&lt;&gt;"",Datos!AB505=AB$1008),0,IF(AB$1004=0,0,1-CHOOSE(AB$1004,IF(ISNUMBER(Datos!AB505),AND(OR(AB$1005="",Datos!AB505&gt;=AB$1005),OR(AB$1006="",Datos!AB505&lt;=AB$1006)),FALSE),IF(ISNUMBER(Datos!AB505),AND(Datos!AB505=INT(Datos!AB505),AND(OR(AB$1005="",Datos!AB505&gt;=AB$1005),OR(AB$1006="",Datos!AB505&lt;=AB$1006))),FALSE),OR(ISNUMBER(FIND(";"&amp;UPPER(TRIM(Datos!AB505&amp;""))&amp;"=",AB$1007)),ISNUMBER(FIND(";"&amp;UPPER(TRIM(Datos!AB505&amp;""))&amp;";",AB$1007))),OR(UPPER(TRIM(Datos!AB505&amp;""))="SÍ",UPPER(TRIM(Datos!AB505&amp;""))="SI",UPPER(TRIM(Datos!AB505&amp;""))="NO"),IF(ISNUMBER(Datos!AB505),AND(OR(AB$1005="",Datos!AB505&gt;=AB$1005),OR(AB$1006="",Datos!AB505&lt;=AB$1006)),FALSE),TRUE))))</f>
        <v>0.0</v>
      </c>
      <c r="AC505">
        <f>IF(Datos!AC505="",0,IF(AND(AC$1008&lt;&gt;"",Datos!AC505=AC$1008),0,IF(AC$1004=0,0,1-CHOOSE(AC$1004,IF(ISNUMBER(Datos!AC505),AND(OR(AC$1005="",Datos!AC505&gt;=AC$1005),OR(AC$1006="",Datos!AC505&lt;=AC$1006)),FALSE),IF(ISNUMBER(Datos!AC505),AND(Datos!AC505=INT(Datos!AC505),AND(OR(AC$1005="",Datos!AC505&gt;=AC$1005),OR(AC$1006="",Datos!AC505&lt;=AC$1006))),FALSE),OR(ISNUMBER(FIND(";"&amp;UPPER(TRIM(Datos!AC505&amp;""))&amp;"=",AC$1007)),ISNUMBER(FIND(";"&amp;UPPER(TRIM(Datos!AC505&amp;""))&amp;";",AC$1007))),OR(UPPER(TRIM(Datos!AC505&amp;""))="SÍ",UPPER(TRIM(Datos!AC505&amp;""))="SI",UPPER(TRIM(Datos!AC505&amp;""))="NO"),IF(ISNUMBER(Datos!AC505),AND(OR(AC$1005="",Datos!AC505&gt;=AC$1005),OR(AC$1006="",Datos!AC505&lt;=AC$1006)),FALSE),TRUE))))</f>
        <v>0.0</v>
      </c>
      <c r="AD505">
        <f>IF(Datos!AD505="",0,IF(AND(AD$1008&lt;&gt;"",Datos!AD505=AD$1008),0,IF(AD$1004=0,0,1-CHOOSE(AD$1004,IF(ISNUMBER(Datos!AD505),AND(OR(AD$1005="",Datos!AD505&gt;=AD$1005),OR(AD$1006="",Datos!AD505&lt;=AD$1006)),FALSE),IF(ISNUMBER(Datos!AD505),AND(Datos!AD505=INT(Datos!AD505),AND(OR(AD$1005="",Datos!AD505&gt;=AD$1005),OR(AD$1006="",Datos!AD505&lt;=AD$1006))),FALSE),OR(ISNUMBER(FIND(";"&amp;UPPER(TRIM(Datos!AD505&amp;""))&amp;"=",AD$1007)),ISNUMBER(FIND(";"&amp;UPPER(TRIM(Datos!AD505&amp;""))&amp;";",AD$1007))),OR(UPPER(TRIM(Datos!AD505&amp;""))="SÍ",UPPER(TRIM(Datos!AD505&amp;""))="SI",UPPER(TRIM(Datos!AD505&amp;""))="NO"),IF(ISNUMBER(Datos!AD505),AND(OR(AD$1005="",Datos!AD505&gt;=AD$1005),OR(AD$1006="",Datos!AD505&lt;=AD$1006)),FALSE),TRUE))))</f>
        <v>0.0</v>
      </c>
      <c r="AE505">
        <f>IF(Datos!AE505="",0,IF(AND(AE$1008&lt;&gt;"",Datos!AE505=AE$1008),0,IF(AE$1004=0,0,1-CHOOSE(AE$1004,IF(ISNUMBER(Datos!AE505),AND(OR(AE$1005="",Datos!AE505&gt;=AE$1005),OR(AE$1006="",Datos!AE505&lt;=AE$1006)),FALSE),IF(ISNUMBER(Datos!AE505),AND(Datos!AE505=INT(Datos!AE505),AND(OR(AE$1005="",Datos!AE505&gt;=AE$1005),OR(AE$1006="",Datos!AE505&lt;=AE$1006))),FALSE),OR(ISNUMBER(FIND(";"&amp;UPPER(TRIM(Datos!AE505&amp;""))&amp;"=",AE$1007)),ISNUMBER(FIND(";"&amp;UPPER(TRIM(Datos!AE505&amp;""))&amp;";",AE$1007))),OR(UPPER(TRIM(Datos!AE505&amp;""))="SÍ",UPPER(TRIM(Datos!AE505&amp;""))="SI",UPPER(TRIM(Datos!AE505&amp;""))="NO"),IF(ISNUMBER(Datos!AE505),AND(OR(AE$1005="",Datos!AE505&gt;=AE$1005),OR(AE$1006="",Datos!AE505&lt;=AE$1006)),FALSE),TRUE))))</f>
        <v>0.0</v>
      </c>
    </row>
    <row r="506" spans="2:31">
      <c r="B506">
        <f>IF(Datos!B506="",0,IF(AND(B$1008&lt;&gt;"",Datos!B506=B$1008),0,IF(B$1004=0,0,1-CHOOSE(B$1004,IF(ISNUMBER(Datos!B506),AND(OR(B$1005="",Datos!B506&gt;=B$1005),OR(B$1006="",Datos!B506&lt;=B$1006)),FALSE),IF(ISNUMBER(Datos!B506),AND(Datos!B506=INT(Datos!B506),AND(OR(B$1005="",Datos!B506&gt;=B$1005),OR(B$1006="",Datos!B506&lt;=B$1006))),FALSE),OR(ISNUMBER(FIND(";"&amp;UPPER(TRIM(Datos!B506&amp;""))&amp;"=",B$1007)),ISNUMBER(FIND(";"&amp;UPPER(TRIM(Datos!B506&amp;""))&amp;";",B$1007))),OR(UPPER(TRIM(Datos!B506&amp;""))="SÍ",UPPER(TRIM(Datos!B506&amp;""))="SI",UPPER(TRIM(Datos!B506&amp;""))="NO"),IF(ISNUMBER(Datos!B506),AND(OR(B$1005="",Datos!B506&gt;=B$1005),OR(B$1006="",Datos!B506&lt;=B$1006)),FALSE),TRUE))))</f>
        <v>0.0</v>
      </c>
      <c r="C506">
        <f>IF(Datos!C506="",0,IF(AND(C$1008&lt;&gt;"",Datos!C506=C$1008),0,IF(C$1004=0,0,1-CHOOSE(C$1004,IF(ISNUMBER(Datos!C506),AND(OR(C$1005="",Datos!C506&gt;=C$1005),OR(C$1006="",Datos!C506&lt;=C$1006)),FALSE),IF(ISNUMBER(Datos!C506),AND(Datos!C506=INT(Datos!C506),AND(OR(C$1005="",Datos!C506&gt;=C$1005),OR(C$1006="",Datos!C506&lt;=C$1006))),FALSE),OR(ISNUMBER(FIND(";"&amp;UPPER(TRIM(Datos!C506&amp;""))&amp;"=",C$1007)),ISNUMBER(FIND(";"&amp;UPPER(TRIM(Datos!C506&amp;""))&amp;";",C$1007))),OR(UPPER(TRIM(Datos!C506&amp;""))="SÍ",UPPER(TRIM(Datos!C506&amp;""))="SI",UPPER(TRIM(Datos!C506&amp;""))="NO"),IF(ISNUMBER(Datos!C506),AND(OR(C$1005="",Datos!C506&gt;=C$1005),OR(C$1006="",Datos!C506&lt;=C$1006)),FALSE),TRUE))))</f>
        <v>0.0</v>
      </c>
      <c r="D506">
        <f>IF(Datos!D506="",0,IF(AND(D$1008&lt;&gt;"",Datos!D506=D$1008),0,IF(D$1004=0,0,1-CHOOSE(D$1004,IF(ISNUMBER(Datos!D506),AND(OR(D$1005="",Datos!D506&gt;=D$1005),OR(D$1006="",Datos!D506&lt;=D$1006)),FALSE),IF(ISNUMBER(Datos!D506),AND(Datos!D506=INT(Datos!D506),AND(OR(D$1005="",Datos!D506&gt;=D$1005),OR(D$1006="",Datos!D506&lt;=D$1006))),FALSE),OR(ISNUMBER(FIND(";"&amp;UPPER(TRIM(Datos!D506&amp;""))&amp;"=",D$1007)),ISNUMBER(FIND(";"&amp;UPPER(TRIM(Datos!D506&amp;""))&amp;";",D$1007))),OR(UPPER(TRIM(Datos!D506&amp;""))="SÍ",UPPER(TRIM(Datos!D506&amp;""))="SI",UPPER(TRIM(Datos!D506&amp;""))="NO"),IF(ISNUMBER(Datos!D506),AND(OR(D$1005="",Datos!D506&gt;=D$1005),OR(D$1006="",Datos!D506&lt;=D$1006)),FALSE),TRUE))))</f>
        <v>0.0</v>
      </c>
      <c r="E506">
        <f>IF(Datos!E506="",0,IF(AND(E$1008&lt;&gt;"",Datos!E506=E$1008),0,IF(E$1004=0,0,1-CHOOSE(E$1004,IF(ISNUMBER(Datos!E506),AND(OR(E$1005="",Datos!E506&gt;=E$1005),OR(E$1006="",Datos!E506&lt;=E$1006)),FALSE),IF(ISNUMBER(Datos!E506),AND(Datos!E506=INT(Datos!E506),AND(OR(E$1005="",Datos!E506&gt;=E$1005),OR(E$1006="",Datos!E506&lt;=E$1006))),FALSE),OR(ISNUMBER(FIND(";"&amp;UPPER(TRIM(Datos!E506&amp;""))&amp;"=",E$1007)),ISNUMBER(FIND(";"&amp;UPPER(TRIM(Datos!E506&amp;""))&amp;";",E$1007))),OR(UPPER(TRIM(Datos!E506&amp;""))="SÍ",UPPER(TRIM(Datos!E506&amp;""))="SI",UPPER(TRIM(Datos!E506&amp;""))="NO"),IF(ISNUMBER(Datos!E506),AND(OR(E$1005="",Datos!E506&gt;=E$1005),OR(E$1006="",Datos!E506&lt;=E$1006)),FALSE),TRUE))))</f>
        <v>0.0</v>
      </c>
      <c r="F506">
        <f>IF(Datos!F506="",0,IF(AND(F$1008&lt;&gt;"",Datos!F506=F$1008),0,IF(F$1004=0,0,1-CHOOSE(F$1004,IF(ISNUMBER(Datos!F506),AND(OR(F$1005="",Datos!F506&gt;=F$1005),OR(F$1006="",Datos!F506&lt;=F$1006)),FALSE),IF(ISNUMBER(Datos!F506),AND(Datos!F506=INT(Datos!F506),AND(OR(F$1005="",Datos!F506&gt;=F$1005),OR(F$1006="",Datos!F506&lt;=F$1006))),FALSE),OR(ISNUMBER(FIND(";"&amp;UPPER(TRIM(Datos!F506&amp;""))&amp;"=",F$1007)),ISNUMBER(FIND(";"&amp;UPPER(TRIM(Datos!F506&amp;""))&amp;";",F$1007))),OR(UPPER(TRIM(Datos!F506&amp;""))="SÍ",UPPER(TRIM(Datos!F506&amp;""))="SI",UPPER(TRIM(Datos!F506&amp;""))="NO"),IF(ISNUMBER(Datos!F506),AND(OR(F$1005="",Datos!F506&gt;=F$1005),OR(F$1006="",Datos!F506&lt;=F$1006)),FALSE),TRUE))))</f>
        <v>0.0</v>
      </c>
      <c r="G506">
        <f>IF(Datos!G506="",0,IF(AND(G$1008&lt;&gt;"",Datos!G506=G$1008),0,IF(G$1004=0,0,1-CHOOSE(G$1004,IF(ISNUMBER(Datos!G506),AND(OR(G$1005="",Datos!G506&gt;=G$1005),OR(G$1006="",Datos!G506&lt;=G$1006)),FALSE),IF(ISNUMBER(Datos!G506),AND(Datos!G506=INT(Datos!G506),AND(OR(G$1005="",Datos!G506&gt;=G$1005),OR(G$1006="",Datos!G506&lt;=G$1006))),FALSE),OR(ISNUMBER(FIND(";"&amp;UPPER(TRIM(Datos!G506&amp;""))&amp;"=",G$1007)),ISNUMBER(FIND(";"&amp;UPPER(TRIM(Datos!G506&amp;""))&amp;";",G$1007))),OR(UPPER(TRIM(Datos!G506&amp;""))="SÍ",UPPER(TRIM(Datos!G506&amp;""))="SI",UPPER(TRIM(Datos!G506&amp;""))="NO"),IF(ISNUMBER(Datos!G506),AND(OR(G$1005="",Datos!G506&gt;=G$1005),OR(G$1006="",Datos!G506&lt;=G$1006)),FALSE),TRUE))))</f>
        <v>0.0</v>
      </c>
      <c r="H506">
        <f>IF(Datos!H506="",0,IF(AND(H$1008&lt;&gt;"",Datos!H506=H$1008),0,IF(H$1004=0,0,1-CHOOSE(H$1004,IF(ISNUMBER(Datos!H506),AND(OR(H$1005="",Datos!H506&gt;=H$1005),OR(H$1006="",Datos!H506&lt;=H$1006)),FALSE),IF(ISNUMBER(Datos!H506),AND(Datos!H506=INT(Datos!H506),AND(OR(H$1005="",Datos!H506&gt;=H$1005),OR(H$1006="",Datos!H506&lt;=H$1006))),FALSE),OR(ISNUMBER(FIND(";"&amp;UPPER(TRIM(Datos!H506&amp;""))&amp;"=",H$1007)),ISNUMBER(FIND(";"&amp;UPPER(TRIM(Datos!H506&amp;""))&amp;";",H$1007))),OR(UPPER(TRIM(Datos!H506&amp;""))="SÍ",UPPER(TRIM(Datos!H506&amp;""))="SI",UPPER(TRIM(Datos!H506&amp;""))="NO"),IF(ISNUMBER(Datos!H506),AND(OR(H$1005="",Datos!H506&gt;=H$1005),OR(H$1006="",Datos!H506&lt;=H$1006)),FALSE),TRUE))))</f>
        <v>0.0</v>
      </c>
      <c r="I506">
        <f>IF(Datos!I506="",0,IF(AND(I$1008&lt;&gt;"",Datos!I506=I$1008),0,IF(I$1004=0,0,1-CHOOSE(I$1004,IF(ISNUMBER(Datos!I506),AND(OR(I$1005="",Datos!I506&gt;=I$1005),OR(I$1006="",Datos!I506&lt;=I$1006)),FALSE),IF(ISNUMBER(Datos!I506),AND(Datos!I506=INT(Datos!I506),AND(OR(I$1005="",Datos!I506&gt;=I$1005),OR(I$1006="",Datos!I506&lt;=I$1006))),FALSE),OR(ISNUMBER(FIND(";"&amp;UPPER(TRIM(Datos!I506&amp;""))&amp;"=",I$1007)),ISNUMBER(FIND(";"&amp;UPPER(TRIM(Datos!I506&amp;""))&amp;";",I$1007))),OR(UPPER(TRIM(Datos!I506&amp;""))="SÍ",UPPER(TRIM(Datos!I506&amp;""))="SI",UPPER(TRIM(Datos!I506&amp;""))="NO"),IF(ISNUMBER(Datos!I506),AND(OR(I$1005="",Datos!I506&gt;=I$1005),OR(I$1006="",Datos!I506&lt;=I$1006)),FALSE),TRUE))))</f>
        <v>0.0</v>
      </c>
      <c r="J506">
        <f>IF(Datos!J506="",0,IF(AND(J$1008&lt;&gt;"",Datos!J506=J$1008),0,IF(J$1004=0,0,1-CHOOSE(J$1004,IF(ISNUMBER(Datos!J506),AND(OR(J$1005="",Datos!J506&gt;=J$1005),OR(J$1006="",Datos!J506&lt;=J$1006)),FALSE),IF(ISNUMBER(Datos!J506),AND(Datos!J506=INT(Datos!J506),AND(OR(J$1005="",Datos!J506&gt;=J$1005),OR(J$1006="",Datos!J506&lt;=J$1006))),FALSE),OR(ISNUMBER(FIND(";"&amp;UPPER(TRIM(Datos!J506&amp;""))&amp;"=",J$1007)),ISNUMBER(FIND(";"&amp;UPPER(TRIM(Datos!J506&amp;""))&amp;";",J$1007))),OR(UPPER(TRIM(Datos!J506&amp;""))="SÍ",UPPER(TRIM(Datos!J506&amp;""))="SI",UPPER(TRIM(Datos!J506&amp;""))="NO"),IF(ISNUMBER(Datos!J506),AND(OR(J$1005="",Datos!J506&gt;=J$1005),OR(J$1006="",Datos!J506&lt;=J$1006)),FALSE),TRUE))))</f>
        <v>0.0</v>
      </c>
      <c r="K506">
        <f>IF(Datos!K506="",0,IF(AND(K$1008&lt;&gt;"",Datos!K506=K$1008),0,IF(K$1004=0,0,1-CHOOSE(K$1004,IF(ISNUMBER(Datos!K506),AND(OR(K$1005="",Datos!K506&gt;=K$1005),OR(K$1006="",Datos!K506&lt;=K$1006)),FALSE),IF(ISNUMBER(Datos!K506),AND(Datos!K506=INT(Datos!K506),AND(OR(K$1005="",Datos!K506&gt;=K$1005),OR(K$1006="",Datos!K506&lt;=K$1006))),FALSE),OR(ISNUMBER(FIND(";"&amp;UPPER(TRIM(Datos!K506&amp;""))&amp;"=",K$1007)),ISNUMBER(FIND(";"&amp;UPPER(TRIM(Datos!K506&amp;""))&amp;";",K$1007))),OR(UPPER(TRIM(Datos!K506&amp;""))="SÍ",UPPER(TRIM(Datos!K506&amp;""))="SI",UPPER(TRIM(Datos!K506&amp;""))="NO"),IF(ISNUMBER(Datos!K506),AND(OR(K$1005="",Datos!K506&gt;=K$1005),OR(K$1006="",Datos!K506&lt;=K$1006)),FALSE),TRUE))))</f>
        <v>0.0</v>
      </c>
      <c r="L506">
        <f>IF(Datos!L506="",0,IF(AND(L$1008&lt;&gt;"",Datos!L506=L$1008),0,IF(L$1004=0,0,1-CHOOSE(L$1004,IF(ISNUMBER(Datos!L506),AND(OR(L$1005="",Datos!L506&gt;=L$1005),OR(L$1006="",Datos!L506&lt;=L$1006)),FALSE),IF(ISNUMBER(Datos!L506),AND(Datos!L506=INT(Datos!L506),AND(OR(L$1005="",Datos!L506&gt;=L$1005),OR(L$1006="",Datos!L506&lt;=L$1006))),FALSE),OR(ISNUMBER(FIND(";"&amp;UPPER(TRIM(Datos!L506&amp;""))&amp;"=",L$1007)),ISNUMBER(FIND(";"&amp;UPPER(TRIM(Datos!L506&amp;""))&amp;";",L$1007))),OR(UPPER(TRIM(Datos!L506&amp;""))="SÍ",UPPER(TRIM(Datos!L506&amp;""))="SI",UPPER(TRIM(Datos!L506&amp;""))="NO"),IF(ISNUMBER(Datos!L506),AND(OR(L$1005="",Datos!L506&gt;=L$1005),OR(L$1006="",Datos!L506&lt;=L$1006)),FALSE),TRUE))))</f>
        <v>0.0</v>
      </c>
      <c r="M506">
        <f>IF(Datos!M506="",0,IF(AND(M$1008&lt;&gt;"",Datos!M506=M$1008),0,IF(M$1004=0,0,1-CHOOSE(M$1004,IF(ISNUMBER(Datos!M506),AND(OR(M$1005="",Datos!M506&gt;=M$1005),OR(M$1006="",Datos!M506&lt;=M$1006)),FALSE),IF(ISNUMBER(Datos!M506),AND(Datos!M506=INT(Datos!M506),AND(OR(M$1005="",Datos!M506&gt;=M$1005),OR(M$1006="",Datos!M506&lt;=M$1006))),FALSE),OR(ISNUMBER(FIND(";"&amp;UPPER(TRIM(Datos!M506&amp;""))&amp;"=",M$1007)),ISNUMBER(FIND(";"&amp;UPPER(TRIM(Datos!M506&amp;""))&amp;";",M$1007))),OR(UPPER(TRIM(Datos!M506&amp;""))="SÍ",UPPER(TRIM(Datos!M506&amp;""))="SI",UPPER(TRIM(Datos!M506&amp;""))="NO"),IF(ISNUMBER(Datos!M506),AND(OR(M$1005="",Datos!M506&gt;=M$1005),OR(M$1006="",Datos!M506&lt;=M$1006)),FALSE),TRUE))))</f>
        <v>0.0</v>
      </c>
      <c r="N506">
        <f>IF(Datos!N506="",0,IF(AND(N$1008&lt;&gt;"",Datos!N506=N$1008),0,IF(N$1004=0,0,1-CHOOSE(N$1004,IF(ISNUMBER(Datos!N506),AND(OR(N$1005="",Datos!N506&gt;=N$1005),OR(N$1006="",Datos!N506&lt;=N$1006)),FALSE),IF(ISNUMBER(Datos!N506),AND(Datos!N506=INT(Datos!N506),AND(OR(N$1005="",Datos!N506&gt;=N$1005),OR(N$1006="",Datos!N506&lt;=N$1006))),FALSE),OR(ISNUMBER(FIND(";"&amp;UPPER(TRIM(Datos!N506&amp;""))&amp;"=",N$1007)),ISNUMBER(FIND(";"&amp;UPPER(TRIM(Datos!N506&amp;""))&amp;";",N$1007))),OR(UPPER(TRIM(Datos!N506&amp;""))="SÍ",UPPER(TRIM(Datos!N506&amp;""))="SI",UPPER(TRIM(Datos!N506&amp;""))="NO"),IF(ISNUMBER(Datos!N506),AND(OR(N$1005="",Datos!N506&gt;=N$1005),OR(N$1006="",Datos!N506&lt;=N$1006)),FALSE),TRUE))))</f>
        <v>0.0</v>
      </c>
      <c r="O506">
        <f>IF(Datos!O506="",0,IF(AND(O$1008&lt;&gt;"",Datos!O506=O$1008),0,IF(O$1004=0,0,1-CHOOSE(O$1004,IF(ISNUMBER(Datos!O506),AND(OR(O$1005="",Datos!O506&gt;=O$1005),OR(O$1006="",Datos!O506&lt;=O$1006)),FALSE),IF(ISNUMBER(Datos!O506),AND(Datos!O506=INT(Datos!O506),AND(OR(O$1005="",Datos!O506&gt;=O$1005),OR(O$1006="",Datos!O506&lt;=O$1006))),FALSE),OR(ISNUMBER(FIND(";"&amp;UPPER(TRIM(Datos!O506&amp;""))&amp;"=",O$1007)),ISNUMBER(FIND(";"&amp;UPPER(TRIM(Datos!O506&amp;""))&amp;";",O$1007))),OR(UPPER(TRIM(Datos!O506&amp;""))="SÍ",UPPER(TRIM(Datos!O506&amp;""))="SI",UPPER(TRIM(Datos!O506&amp;""))="NO"),IF(ISNUMBER(Datos!O506),AND(OR(O$1005="",Datos!O506&gt;=O$1005),OR(O$1006="",Datos!O506&lt;=O$1006)),FALSE),TRUE))))</f>
        <v>0.0</v>
      </c>
      <c r="P506">
        <f>IF(Datos!P506="",0,IF(AND(P$1008&lt;&gt;"",Datos!P506=P$1008),0,IF(P$1004=0,0,1-CHOOSE(P$1004,IF(ISNUMBER(Datos!P506),AND(OR(P$1005="",Datos!P506&gt;=P$1005),OR(P$1006="",Datos!P506&lt;=P$1006)),FALSE),IF(ISNUMBER(Datos!P506),AND(Datos!P506=INT(Datos!P506),AND(OR(P$1005="",Datos!P506&gt;=P$1005),OR(P$1006="",Datos!P506&lt;=P$1006))),FALSE),OR(ISNUMBER(FIND(";"&amp;UPPER(TRIM(Datos!P506&amp;""))&amp;"=",P$1007)),ISNUMBER(FIND(";"&amp;UPPER(TRIM(Datos!P506&amp;""))&amp;";",P$1007))),OR(UPPER(TRIM(Datos!P506&amp;""))="SÍ",UPPER(TRIM(Datos!P506&amp;""))="SI",UPPER(TRIM(Datos!P506&amp;""))="NO"),IF(ISNUMBER(Datos!P506),AND(OR(P$1005="",Datos!P506&gt;=P$1005),OR(P$1006="",Datos!P506&lt;=P$1006)),FALSE),TRUE))))</f>
        <v>0.0</v>
      </c>
      <c r="Q506">
        <f>IF(Datos!Q506="",0,IF(AND(Q$1008&lt;&gt;"",Datos!Q506=Q$1008),0,IF(Q$1004=0,0,1-CHOOSE(Q$1004,IF(ISNUMBER(Datos!Q506),AND(OR(Q$1005="",Datos!Q506&gt;=Q$1005),OR(Q$1006="",Datos!Q506&lt;=Q$1006)),FALSE),IF(ISNUMBER(Datos!Q506),AND(Datos!Q506=INT(Datos!Q506),AND(OR(Q$1005="",Datos!Q506&gt;=Q$1005),OR(Q$1006="",Datos!Q506&lt;=Q$1006))),FALSE),OR(ISNUMBER(FIND(";"&amp;UPPER(TRIM(Datos!Q506&amp;""))&amp;"=",Q$1007)),ISNUMBER(FIND(";"&amp;UPPER(TRIM(Datos!Q506&amp;""))&amp;";",Q$1007))),OR(UPPER(TRIM(Datos!Q506&amp;""))="SÍ",UPPER(TRIM(Datos!Q506&amp;""))="SI",UPPER(TRIM(Datos!Q506&amp;""))="NO"),IF(ISNUMBER(Datos!Q506),AND(OR(Q$1005="",Datos!Q506&gt;=Q$1005),OR(Q$1006="",Datos!Q506&lt;=Q$1006)),FALSE),TRUE))))</f>
        <v>0.0</v>
      </c>
      <c r="R506">
        <f>IF(Datos!R506="",0,IF(AND(R$1008&lt;&gt;"",Datos!R506=R$1008),0,IF(R$1004=0,0,1-CHOOSE(R$1004,IF(ISNUMBER(Datos!R506),AND(OR(R$1005="",Datos!R506&gt;=R$1005),OR(R$1006="",Datos!R506&lt;=R$1006)),FALSE),IF(ISNUMBER(Datos!R506),AND(Datos!R506=INT(Datos!R506),AND(OR(R$1005="",Datos!R506&gt;=R$1005),OR(R$1006="",Datos!R506&lt;=R$1006))),FALSE),OR(ISNUMBER(FIND(";"&amp;UPPER(TRIM(Datos!R506&amp;""))&amp;"=",R$1007)),ISNUMBER(FIND(";"&amp;UPPER(TRIM(Datos!R506&amp;""))&amp;";",R$1007))),OR(UPPER(TRIM(Datos!R506&amp;""))="SÍ",UPPER(TRIM(Datos!R506&amp;""))="SI",UPPER(TRIM(Datos!R506&amp;""))="NO"),IF(ISNUMBER(Datos!R506),AND(OR(R$1005="",Datos!R506&gt;=R$1005),OR(R$1006="",Datos!R506&lt;=R$1006)),FALSE),TRUE))))</f>
        <v>0.0</v>
      </c>
      <c r="S506">
        <f>IF(Datos!S506="",0,IF(AND(S$1008&lt;&gt;"",Datos!S506=S$1008),0,IF(S$1004=0,0,1-CHOOSE(S$1004,IF(ISNUMBER(Datos!S506),AND(OR(S$1005="",Datos!S506&gt;=S$1005),OR(S$1006="",Datos!S506&lt;=S$1006)),FALSE),IF(ISNUMBER(Datos!S506),AND(Datos!S506=INT(Datos!S506),AND(OR(S$1005="",Datos!S506&gt;=S$1005),OR(S$1006="",Datos!S506&lt;=S$1006))),FALSE),OR(ISNUMBER(FIND(";"&amp;UPPER(TRIM(Datos!S506&amp;""))&amp;"=",S$1007)),ISNUMBER(FIND(";"&amp;UPPER(TRIM(Datos!S506&amp;""))&amp;";",S$1007))),OR(UPPER(TRIM(Datos!S506&amp;""))="SÍ",UPPER(TRIM(Datos!S506&amp;""))="SI",UPPER(TRIM(Datos!S506&amp;""))="NO"),IF(ISNUMBER(Datos!S506),AND(OR(S$1005="",Datos!S506&gt;=S$1005),OR(S$1006="",Datos!S506&lt;=S$1006)),FALSE),TRUE))))</f>
        <v>0.0</v>
      </c>
      <c r="T506">
        <f>IF(Datos!T506="",0,IF(AND(T$1008&lt;&gt;"",Datos!T506=T$1008),0,IF(T$1004=0,0,1-CHOOSE(T$1004,IF(ISNUMBER(Datos!T506),AND(OR(T$1005="",Datos!T506&gt;=T$1005),OR(T$1006="",Datos!T506&lt;=T$1006)),FALSE),IF(ISNUMBER(Datos!T506),AND(Datos!T506=INT(Datos!T506),AND(OR(T$1005="",Datos!T506&gt;=T$1005),OR(T$1006="",Datos!T506&lt;=T$1006))),FALSE),OR(ISNUMBER(FIND(";"&amp;UPPER(TRIM(Datos!T506&amp;""))&amp;"=",T$1007)),ISNUMBER(FIND(";"&amp;UPPER(TRIM(Datos!T506&amp;""))&amp;";",T$1007))),OR(UPPER(TRIM(Datos!T506&amp;""))="SÍ",UPPER(TRIM(Datos!T506&amp;""))="SI",UPPER(TRIM(Datos!T506&amp;""))="NO"),IF(ISNUMBER(Datos!T506),AND(OR(T$1005="",Datos!T506&gt;=T$1005),OR(T$1006="",Datos!T506&lt;=T$1006)),FALSE),TRUE))))</f>
        <v>0.0</v>
      </c>
      <c r="U506">
        <f>IF(Datos!U506="",0,IF(AND(U$1008&lt;&gt;"",Datos!U506=U$1008),0,IF(U$1004=0,0,1-CHOOSE(U$1004,IF(ISNUMBER(Datos!U506),AND(OR(U$1005="",Datos!U506&gt;=U$1005),OR(U$1006="",Datos!U506&lt;=U$1006)),FALSE),IF(ISNUMBER(Datos!U506),AND(Datos!U506=INT(Datos!U506),AND(OR(U$1005="",Datos!U506&gt;=U$1005),OR(U$1006="",Datos!U506&lt;=U$1006))),FALSE),OR(ISNUMBER(FIND(";"&amp;UPPER(TRIM(Datos!U506&amp;""))&amp;"=",U$1007)),ISNUMBER(FIND(";"&amp;UPPER(TRIM(Datos!U506&amp;""))&amp;";",U$1007))),OR(UPPER(TRIM(Datos!U506&amp;""))="SÍ",UPPER(TRIM(Datos!U506&amp;""))="SI",UPPER(TRIM(Datos!U506&amp;""))="NO"),IF(ISNUMBER(Datos!U506),AND(OR(U$1005="",Datos!U506&gt;=U$1005),OR(U$1006="",Datos!U506&lt;=U$1006)),FALSE),TRUE))))</f>
        <v>0.0</v>
      </c>
      <c r="V506">
        <f>IF(Datos!V506="",0,IF(AND(V$1008&lt;&gt;"",Datos!V506=V$1008),0,IF(V$1004=0,0,1-CHOOSE(V$1004,IF(ISNUMBER(Datos!V506),AND(OR(V$1005="",Datos!V506&gt;=V$1005),OR(V$1006="",Datos!V506&lt;=V$1006)),FALSE),IF(ISNUMBER(Datos!V506),AND(Datos!V506=INT(Datos!V506),AND(OR(V$1005="",Datos!V506&gt;=V$1005),OR(V$1006="",Datos!V506&lt;=V$1006))),FALSE),OR(ISNUMBER(FIND(";"&amp;UPPER(TRIM(Datos!V506&amp;""))&amp;"=",V$1007)),ISNUMBER(FIND(";"&amp;UPPER(TRIM(Datos!V506&amp;""))&amp;";",V$1007))),OR(UPPER(TRIM(Datos!V506&amp;""))="SÍ",UPPER(TRIM(Datos!V506&amp;""))="SI",UPPER(TRIM(Datos!V506&amp;""))="NO"),IF(ISNUMBER(Datos!V506),AND(OR(V$1005="",Datos!V506&gt;=V$1005),OR(V$1006="",Datos!V506&lt;=V$1006)),FALSE),TRUE))))</f>
        <v>0.0</v>
      </c>
      <c r="W506">
        <f>IF(Datos!W506="",0,IF(AND(W$1008&lt;&gt;"",Datos!W506=W$1008),0,IF(W$1004=0,0,1-CHOOSE(W$1004,IF(ISNUMBER(Datos!W506),AND(OR(W$1005="",Datos!W506&gt;=W$1005),OR(W$1006="",Datos!W506&lt;=W$1006)),FALSE),IF(ISNUMBER(Datos!W506),AND(Datos!W506=INT(Datos!W506),AND(OR(W$1005="",Datos!W506&gt;=W$1005),OR(W$1006="",Datos!W506&lt;=W$1006))),FALSE),OR(ISNUMBER(FIND(";"&amp;UPPER(TRIM(Datos!W506&amp;""))&amp;"=",W$1007)),ISNUMBER(FIND(";"&amp;UPPER(TRIM(Datos!W506&amp;""))&amp;";",W$1007))),OR(UPPER(TRIM(Datos!W506&amp;""))="SÍ",UPPER(TRIM(Datos!W506&amp;""))="SI",UPPER(TRIM(Datos!W506&amp;""))="NO"),IF(ISNUMBER(Datos!W506),AND(OR(W$1005="",Datos!W506&gt;=W$1005),OR(W$1006="",Datos!W506&lt;=W$1006)),FALSE),TRUE))))</f>
        <v>0.0</v>
      </c>
      <c r="X506">
        <f>IF(Datos!X506="",0,IF(AND(X$1008&lt;&gt;"",Datos!X506=X$1008),0,IF(X$1004=0,0,1-CHOOSE(X$1004,IF(ISNUMBER(Datos!X506),AND(OR(X$1005="",Datos!X506&gt;=X$1005),OR(X$1006="",Datos!X506&lt;=X$1006)),FALSE),IF(ISNUMBER(Datos!X506),AND(Datos!X506=INT(Datos!X506),AND(OR(X$1005="",Datos!X506&gt;=X$1005),OR(X$1006="",Datos!X506&lt;=X$1006))),FALSE),OR(ISNUMBER(FIND(";"&amp;UPPER(TRIM(Datos!X506&amp;""))&amp;"=",X$1007)),ISNUMBER(FIND(";"&amp;UPPER(TRIM(Datos!X506&amp;""))&amp;";",X$1007))),OR(UPPER(TRIM(Datos!X506&amp;""))="SÍ",UPPER(TRIM(Datos!X506&amp;""))="SI",UPPER(TRIM(Datos!X506&amp;""))="NO"),IF(ISNUMBER(Datos!X506),AND(OR(X$1005="",Datos!X506&gt;=X$1005),OR(X$1006="",Datos!X506&lt;=X$1006)),FALSE),TRUE))))</f>
        <v>0.0</v>
      </c>
      <c r="Y506">
        <f>IF(Datos!Y506="",0,IF(AND(Y$1008&lt;&gt;"",Datos!Y506=Y$1008),0,IF(Y$1004=0,0,1-CHOOSE(Y$1004,IF(ISNUMBER(Datos!Y506),AND(OR(Y$1005="",Datos!Y506&gt;=Y$1005),OR(Y$1006="",Datos!Y506&lt;=Y$1006)),FALSE),IF(ISNUMBER(Datos!Y506),AND(Datos!Y506=INT(Datos!Y506),AND(OR(Y$1005="",Datos!Y506&gt;=Y$1005),OR(Y$1006="",Datos!Y506&lt;=Y$1006))),FALSE),OR(ISNUMBER(FIND(";"&amp;UPPER(TRIM(Datos!Y506&amp;""))&amp;"=",Y$1007)),ISNUMBER(FIND(";"&amp;UPPER(TRIM(Datos!Y506&amp;""))&amp;";",Y$1007))),OR(UPPER(TRIM(Datos!Y506&amp;""))="SÍ",UPPER(TRIM(Datos!Y506&amp;""))="SI",UPPER(TRIM(Datos!Y506&amp;""))="NO"),IF(ISNUMBER(Datos!Y506),AND(OR(Y$1005="",Datos!Y506&gt;=Y$1005),OR(Y$1006="",Datos!Y506&lt;=Y$1006)),FALSE),TRUE))))</f>
        <v>0.0</v>
      </c>
      <c r="Z506">
        <f>IF(Datos!Z506="",0,IF(AND(Z$1008&lt;&gt;"",Datos!Z506=Z$1008),0,IF(Z$1004=0,0,1-CHOOSE(Z$1004,IF(ISNUMBER(Datos!Z506),AND(OR(Z$1005="",Datos!Z506&gt;=Z$1005),OR(Z$1006="",Datos!Z506&lt;=Z$1006)),FALSE),IF(ISNUMBER(Datos!Z506),AND(Datos!Z506=INT(Datos!Z506),AND(OR(Z$1005="",Datos!Z506&gt;=Z$1005),OR(Z$1006="",Datos!Z506&lt;=Z$1006))),FALSE),OR(ISNUMBER(FIND(";"&amp;UPPER(TRIM(Datos!Z506&amp;""))&amp;"=",Z$1007)),ISNUMBER(FIND(";"&amp;UPPER(TRIM(Datos!Z506&amp;""))&amp;";",Z$1007))),OR(UPPER(TRIM(Datos!Z506&amp;""))="SÍ",UPPER(TRIM(Datos!Z506&amp;""))="SI",UPPER(TRIM(Datos!Z506&amp;""))="NO"),IF(ISNUMBER(Datos!Z506),AND(OR(Z$1005="",Datos!Z506&gt;=Z$1005),OR(Z$1006="",Datos!Z506&lt;=Z$1006)),FALSE),TRUE))))</f>
        <v>0.0</v>
      </c>
      <c r="AA506">
        <f>IF(Datos!AA506="",0,IF(AND(AA$1008&lt;&gt;"",Datos!AA506=AA$1008),0,IF(AA$1004=0,0,1-CHOOSE(AA$1004,IF(ISNUMBER(Datos!AA506),AND(OR(AA$1005="",Datos!AA506&gt;=AA$1005),OR(AA$1006="",Datos!AA506&lt;=AA$1006)),FALSE),IF(ISNUMBER(Datos!AA506),AND(Datos!AA506=INT(Datos!AA506),AND(OR(AA$1005="",Datos!AA506&gt;=AA$1005),OR(AA$1006="",Datos!AA506&lt;=AA$1006))),FALSE),OR(ISNUMBER(FIND(";"&amp;UPPER(TRIM(Datos!AA506&amp;""))&amp;"=",AA$1007)),ISNUMBER(FIND(";"&amp;UPPER(TRIM(Datos!AA506&amp;""))&amp;";",AA$1007))),OR(UPPER(TRIM(Datos!AA506&amp;""))="SÍ",UPPER(TRIM(Datos!AA506&amp;""))="SI",UPPER(TRIM(Datos!AA506&amp;""))="NO"),IF(ISNUMBER(Datos!AA506),AND(OR(AA$1005="",Datos!AA506&gt;=AA$1005),OR(AA$1006="",Datos!AA506&lt;=AA$1006)),FALSE),TRUE))))</f>
        <v>0.0</v>
      </c>
      <c r="AB506">
        <f>IF(Datos!AB506="",0,IF(AND(AB$1008&lt;&gt;"",Datos!AB506=AB$1008),0,IF(AB$1004=0,0,1-CHOOSE(AB$1004,IF(ISNUMBER(Datos!AB506),AND(OR(AB$1005="",Datos!AB506&gt;=AB$1005),OR(AB$1006="",Datos!AB506&lt;=AB$1006)),FALSE),IF(ISNUMBER(Datos!AB506),AND(Datos!AB506=INT(Datos!AB506),AND(OR(AB$1005="",Datos!AB506&gt;=AB$1005),OR(AB$1006="",Datos!AB506&lt;=AB$1006))),FALSE),OR(ISNUMBER(FIND(";"&amp;UPPER(TRIM(Datos!AB506&amp;""))&amp;"=",AB$1007)),ISNUMBER(FIND(";"&amp;UPPER(TRIM(Datos!AB506&amp;""))&amp;";",AB$1007))),OR(UPPER(TRIM(Datos!AB506&amp;""))="SÍ",UPPER(TRIM(Datos!AB506&amp;""))="SI",UPPER(TRIM(Datos!AB506&amp;""))="NO"),IF(ISNUMBER(Datos!AB506),AND(OR(AB$1005="",Datos!AB506&gt;=AB$1005),OR(AB$1006="",Datos!AB506&lt;=AB$1006)),FALSE),TRUE))))</f>
        <v>0.0</v>
      </c>
      <c r="AC506">
        <f>IF(Datos!AC506="",0,IF(AND(AC$1008&lt;&gt;"",Datos!AC506=AC$1008),0,IF(AC$1004=0,0,1-CHOOSE(AC$1004,IF(ISNUMBER(Datos!AC506),AND(OR(AC$1005="",Datos!AC506&gt;=AC$1005),OR(AC$1006="",Datos!AC506&lt;=AC$1006)),FALSE),IF(ISNUMBER(Datos!AC506),AND(Datos!AC506=INT(Datos!AC506),AND(OR(AC$1005="",Datos!AC506&gt;=AC$1005),OR(AC$1006="",Datos!AC506&lt;=AC$1006))),FALSE),OR(ISNUMBER(FIND(";"&amp;UPPER(TRIM(Datos!AC506&amp;""))&amp;"=",AC$1007)),ISNUMBER(FIND(";"&amp;UPPER(TRIM(Datos!AC506&amp;""))&amp;";",AC$1007))),OR(UPPER(TRIM(Datos!AC506&amp;""))="SÍ",UPPER(TRIM(Datos!AC506&amp;""))="SI",UPPER(TRIM(Datos!AC506&amp;""))="NO"),IF(ISNUMBER(Datos!AC506),AND(OR(AC$1005="",Datos!AC506&gt;=AC$1005),OR(AC$1006="",Datos!AC506&lt;=AC$1006)),FALSE),TRUE))))</f>
        <v>0.0</v>
      </c>
      <c r="AD506">
        <f>IF(Datos!AD506="",0,IF(AND(AD$1008&lt;&gt;"",Datos!AD506=AD$1008),0,IF(AD$1004=0,0,1-CHOOSE(AD$1004,IF(ISNUMBER(Datos!AD506),AND(OR(AD$1005="",Datos!AD506&gt;=AD$1005),OR(AD$1006="",Datos!AD506&lt;=AD$1006)),FALSE),IF(ISNUMBER(Datos!AD506),AND(Datos!AD506=INT(Datos!AD506),AND(OR(AD$1005="",Datos!AD506&gt;=AD$1005),OR(AD$1006="",Datos!AD506&lt;=AD$1006))),FALSE),OR(ISNUMBER(FIND(";"&amp;UPPER(TRIM(Datos!AD506&amp;""))&amp;"=",AD$1007)),ISNUMBER(FIND(";"&amp;UPPER(TRIM(Datos!AD506&amp;""))&amp;";",AD$1007))),OR(UPPER(TRIM(Datos!AD506&amp;""))="SÍ",UPPER(TRIM(Datos!AD506&amp;""))="SI",UPPER(TRIM(Datos!AD506&amp;""))="NO"),IF(ISNUMBER(Datos!AD506),AND(OR(AD$1005="",Datos!AD506&gt;=AD$1005),OR(AD$1006="",Datos!AD506&lt;=AD$1006)),FALSE),TRUE))))</f>
        <v>0.0</v>
      </c>
      <c r="AE506">
        <f>IF(Datos!AE506="",0,IF(AND(AE$1008&lt;&gt;"",Datos!AE506=AE$1008),0,IF(AE$1004=0,0,1-CHOOSE(AE$1004,IF(ISNUMBER(Datos!AE506),AND(OR(AE$1005="",Datos!AE506&gt;=AE$1005),OR(AE$1006="",Datos!AE506&lt;=AE$1006)),FALSE),IF(ISNUMBER(Datos!AE506),AND(Datos!AE506=INT(Datos!AE506),AND(OR(AE$1005="",Datos!AE506&gt;=AE$1005),OR(AE$1006="",Datos!AE506&lt;=AE$1006))),FALSE),OR(ISNUMBER(FIND(";"&amp;UPPER(TRIM(Datos!AE506&amp;""))&amp;"=",AE$1007)),ISNUMBER(FIND(";"&amp;UPPER(TRIM(Datos!AE506&amp;""))&amp;";",AE$1007))),OR(UPPER(TRIM(Datos!AE506&amp;""))="SÍ",UPPER(TRIM(Datos!AE506&amp;""))="SI",UPPER(TRIM(Datos!AE506&amp;""))="NO"),IF(ISNUMBER(Datos!AE506),AND(OR(AE$1005="",Datos!AE506&gt;=AE$1005),OR(AE$1006="",Datos!AE506&lt;=AE$1006)),FALSE),TRUE))))</f>
        <v>0.0</v>
      </c>
    </row>
    <row r="507" spans="2:31">
      <c r="B507">
        <f>IF(Datos!B507="",0,IF(AND(B$1008&lt;&gt;"",Datos!B507=B$1008),0,IF(B$1004=0,0,1-CHOOSE(B$1004,IF(ISNUMBER(Datos!B507),AND(OR(B$1005="",Datos!B507&gt;=B$1005),OR(B$1006="",Datos!B507&lt;=B$1006)),FALSE),IF(ISNUMBER(Datos!B507),AND(Datos!B507=INT(Datos!B507),AND(OR(B$1005="",Datos!B507&gt;=B$1005),OR(B$1006="",Datos!B507&lt;=B$1006))),FALSE),OR(ISNUMBER(FIND(";"&amp;UPPER(TRIM(Datos!B507&amp;""))&amp;"=",B$1007)),ISNUMBER(FIND(";"&amp;UPPER(TRIM(Datos!B507&amp;""))&amp;";",B$1007))),OR(UPPER(TRIM(Datos!B507&amp;""))="SÍ",UPPER(TRIM(Datos!B507&amp;""))="SI",UPPER(TRIM(Datos!B507&amp;""))="NO"),IF(ISNUMBER(Datos!B507),AND(OR(B$1005="",Datos!B507&gt;=B$1005),OR(B$1006="",Datos!B507&lt;=B$1006)),FALSE),TRUE))))</f>
        <v>0.0</v>
      </c>
      <c r="C507">
        <f>IF(Datos!C507="",0,IF(AND(C$1008&lt;&gt;"",Datos!C507=C$1008),0,IF(C$1004=0,0,1-CHOOSE(C$1004,IF(ISNUMBER(Datos!C507),AND(OR(C$1005="",Datos!C507&gt;=C$1005),OR(C$1006="",Datos!C507&lt;=C$1006)),FALSE),IF(ISNUMBER(Datos!C507),AND(Datos!C507=INT(Datos!C507),AND(OR(C$1005="",Datos!C507&gt;=C$1005),OR(C$1006="",Datos!C507&lt;=C$1006))),FALSE),OR(ISNUMBER(FIND(";"&amp;UPPER(TRIM(Datos!C507&amp;""))&amp;"=",C$1007)),ISNUMBER(FIND(";"&amp;UPPER(TRIM(Datos!C507&amp;""))&amp;";",C$1007))),OR(UPPER(TRIM(Datos!C507&amp;""))="SÍ",UPPER(TRIM(Datos!C507&amp;""))="SI",UPPER(TRIM(Datos!C507&amp;""))="NO"),IF(ISNUMBER(Datos!C507),AND(OR(C$1005="",Datos!C507&gt;=C$1005),OR(C$1006="",Datos!C507&lt;=C$1006)),FALSE),TRUE))))</f>
        <v>0.0</v>
      </c>
      <c r="D507">
        <f>IF(Datos!D507="",0,IF(AND(D$1008&lt;&gt;"",Datos!D507=D$1008),0,IF(D$1004=0,0,1-CHOOSE(D$1004,IF(ISNUMBER(Datos!D507),AND(OR(D$1005="",Datos!D507&gt;=D$1005),OR(D$1006="",Datos!D507&lt;=D$1006)),FALSE),IF(ISNUMBER(Datos!D507),AND(Datos!D507=INT(Datos!D507),AND(OR(D$1005="",Datos!D507&gt;=D$1005),OR(D$1006="",Datos!D507&lt;=D$1006))),FALSE),OR(ISNUMBER(FIND(";"&amp;UPPER(TRIM(Datos!D507&amp;""))&amp;"=",D$1007)),ISNUMBER(FIND(";"&amp;UPPER(TRIM(Datos!D507&amp;""))&amp;";",D$1007))),OR(UPPER(TRIM(Datos!D507&amp;""))="SÍ",UPPER(TRIM(Datos!D507&amp;""))="SI",UPPER(TRIM(Datos!D507&amp;""))="NO"),IF(ISNUMBER(Datos!D507),AND(OR(D$1005="",Datos!D507&gt;=D$1005),OR(D$1006="",Datos!D507&lt;=D$1006)),FALSE),TRUE))))</f>
        <v>0.0</v>
      </c>
      <c r="E507">
        <f>IF(Datos!E507="",0,IF(AND(E$1008&lt;&gt;"",Datos!E507=E$1008),0,IF(E$1004=0,0,1-CHOOSE(E$1004,IF(ISNUMBER(Datos!E507),AND(OR(E$1005="",Datos!E507&gt;=E$1005),OR(E$1006="",Datos!E507&lt;=E$1006)),FALSE),IF(ISNUMBER(Datos!E507),AND(Datos!E507=INT(Datos!E507),AND(OR(E$1005="",Datos!E507&gt;=E$1005),OR(E$1006="",Datos!E507&lt;=E$1006))),FALSE),OR(ISNUMBER(FIND(";"&amp;UPPER(TRIM(Datos!E507&amp;""))&amp;"=",E$1007)),ISNUMBER(FIND(";"&amp;UPPER(TRIM(Datos!E507&amp;""))&amp;";",E$1007))),OR(UPPER(TRIM(Datos!E507&amp;""))="SÍ",UPPER(TRIM(Datos!E507&amp;""))="SI",UPPER(TRIM(Datos!E507&amp;""))="NO"),IF(ISNUMBER(Datos!E507),AND(OR(E$1005="",Datos!E507&gt;=E$1005),OR(E$1006="",Datos!E507&lt;=E$1006)),FALSE),TRUE))))</f>
        <v>0.0</v>
      </c>
      <c r="F507">
        <f>IF(Datos!F507="",0,IF(AND(F$1008&lt;&gt;"",Datos!F507=F$1008),0,IF(F$1004=0,0,1-CHOOSE(F$1004,IF(ISNUMBER(Datos!F507),AND(OR(F$1005="",Datos!F507&gt;=F$1005),OR(F$1006="",Datos!F507&lt;=F$1006)),FALSE),IF(ISNUMBER(Datos!F507),AND(Datos!F507=INT(Datos!F507),AND(OR(F$1005="",Datos!F507&gt;=F$1005),OR(F$1006="",Datos!F507&lt;=F$1006))),FALSE),OR(ISNUMBER(FIND(";"&amp;UPPER(TRIM(Datos!F507&amp;""))&amp;"=",F$1007)),ISNUMBER(FIND(";"&amp;UPPER(TRIM(Datos!F507&amp;""))&amp;";",F$1007))),OR(UPPER(TRIM(Datos!F507&amp;""))="SÍ",UPPER(TRIM(Datos!F507&amp;""))="SI",UPPER(TRIM(Datos!F507&amp;""))="NO"),IF(ISNUMBER(Datos!F507),AND(OR(F$1005="",Datos!F507&gt;=F$1005),OR(F$1006="",Datos!F507&lt;=F$1006)),FALSE),TRUE))))</f>
        <v>0.0</v>
      </c>
      <c r="G507">
        <f>IF(Datos!G507="",0,IF(AND(G$1008&lt;&gt;"",Datos!G507=G$1008),0,IF(G$1004=0,0,1-CHOOSE(G$1004,IF(ISNUMBER(Datos!G507),AND(OR(G$1005="",Datos!G507&gt;=G$1005),OR(G$1006="",Datos!G507&lt;=G$1006)),FALSE),IF(ISNUMBER(Datos!G507),AND(Datos!G507=INT(Datos!G507),AND(OR(G$1005="",Datos!G507&gt;=G$1005),OR(G$1006="",Datos!G507&lt;=G$1006))),FALSE),OR(ISNUMBER(FIND(";"&amp;UPPER(TRIM(Datos!G507&amp;""))&amp;"=",G$1007)),ISNUMBER(FIND(";"&amp;UPPER(TRIM(Datos!G507&amp;""))&amp;";",G$1007))),OR(UPPER(TRIM(Datos!G507&amp;""))="SÍ",UPPER(TRIM(Datos!G507&amp;""))="SI",UPPER(TRIM(Datos!G507&amp;""))="NO"),IF(ISNUMBER(Datos!G507),AND(OR(G$1005="",Datos!G507&gt;=G$1005),OR(G$1006="",Datos!G507&lt;=G$1006)),FALSE),TRUE))))</f>
        <v>0.0</v>
      </c>
      <c r="H507">
        <f>IF(Datos!H507="",0,IF(AND(H$1008&lt;&gt;"",Datos!H507=H$1008),0,IF(H$1004=0,0,1-CHOOSE(H$1004,IF(ISNUMBER(Datos!H507),AND(OR(H$1005="",Datos!H507&gt;=H$1005),OR(H$1006="",Datos!H507&lt;=H$1006)),FALSE),IF(ISNUMBER(Datos!H507),AND(Datos!H507=INT(Datos!H507),AND(OR(H$1005="",Datos!H507&gt;=H$1005),OR(H$1006="",Datos!H507&lt;=H$1006))),FALSE),OR(ISNUMBER(FIND(";"&amp;UPPER(TRIM(Datos!H507&amp;""))&amp;"=",H$1007)),ISNUMBER(FIND(";"&amp;UPPER(TRIM(Datos!H507&amp;""))&amp;";",H$1007))),OR(UPPER(TRIM(Datos!H507&amp;""))="SÍ",UPPER(TRIM(Datos!H507&amp;""))="SI",UPPER(TRIM(Datos!H507&amp;""))="NO"),IF(ISNUMBER(Datos!H507),AND(OR(H$1005="",Datos!H507&gt;=H$1005),OR(H$1006="",Datos!H507&lt;=H$1006)),FALSE),TRUE))))</f>
        <v>0.0</v>
      </c>
      <c r="I507">
        <f>IF(Datos!I507="",0,IF(AND(I$1008&lt;&gt;"",Datos!I507=I$1008),0,IF(I$1004=0,0,1-CHOOSE(I$1004,IF(ISNUMBER(Datos!I507),AND(OR(I$1005="",Datos!I507&gt;=I$1005),OR(I$1006="",Datos!I507&lt;=I$1006)),FALSE),IF(ISNUMBER(Datos!I507),AND(Datos!I507=INT(Datos!I507),AND(OR(I$1005="",Datos!I507&gt;=I$1005),OR(I$1006="",Datos!I507&lt;=I$1006))),FALSE),OR(ISNUMBER(FIND(";"&amp;UPPER(TRIM(Datos!I507&amp;""))&amp;"=",I$1007)),ISNUMBER(FIND(";"&amp;UPPER(TRIM(Datos!I507&amp;""))&amp;";",I$1007))),OR(UPPER(TRIM(Datos!I507&amp;""))="SÍ",UPPER(TRIM(Datos!I507&amp;""))="SI",UPPER(TRIM(Datos!I507&amp;""))="NO"),IF(ISNUMBER(Datos!I507),AND(OR(I$1005="",Datos!I507&gt;=I$1005),OR(I$1006="",Datos!I507&lt;=I$1006)),FALSE),TRUE))))</f>
        <v>0.0</v>
      </c>
      <c r="J507">
        <f>IF(Datos!J507="",0,IF(AND(J$1008&lt;&gt;"",Datos!J507=J$1008),0,IF(J$1004=0,0,1-CHOOSE(J$1004,IF(ISNUMBER(Datos!J507),AND(OR(J$1005="",Datos!J507&gt;=J$1005),OR(J$1006="",Datos!J507&lt;=J$1006)),FALSE),IF(ISNUMBER(Datos!J507),AND(Datos!J507=INT(Datos!J507),AND(OR(J$1005="",Datos!J507&gt;=J$1005),OR(J$1006="",Datos!J507&lt;=J$1006))),FALSE),OR(ISNUMBER(FIND(";"&amp;UPPER(TRIM(Datos!J507&amp;""))&amp;"=",J$1007)),ISNUMBER(FIND(";"&amp;UPPER(TRIM(Datos!J507&amp;""))&amp;";",J$1007))),OR(UPPER(TRIM(Datos!J507&amp;""))="SÍ",UPPER(TRIM(Datos!J507&amp;""))="SI",UPPER(TRIM(Datos!J507&amp;""))="NO"),IF(ISNUMBER(Datos!J507),AND(OR(J$1005="",Datos!J507&gt;=J$1005),OR(J$1006="",Datos!J507&lt;=J$1006)),FALSE),TRUE))))</f>
        <v>0.0</v>
      </c>
      <c r="K507">
        <f>IF(Datos!K507="",0,IF(AND(K$1008&lt;&gt;"",Datos!K507=K$1008),0,IF(K$1004=0,0,1-CHOOSE(K$1004,IF(ISNUMBER(Datos!K507),AND(OR(K$1005="",Datos!K507&gt;=K$1005),OR(K$1006="",Datos!K507&lt;=K$1006)),FALSE),IF(ISNUMBER(Datos!K507),AND(Datos!K507=INT(Datos!K507),AND(OR(K$1005="",Datos!K507&gt;=K$1005),OR(K$1006="",Datos!K507&lt;=K$1006))),FALSE),OR(ISNUMBER(FIND(";"&amp;UPPER(TRIM(Datos!K507&amp;""))&amp;"=",K$1007)),ISNUMBER(FIND(";"&amp;UPPER(TRIM(Datos!K507&amp;""))&amp;";",K$1007))),OR(UPPER(TRIM(Datos!K507&amp;""))="SÍ",UPPER(TRIM(Datos!K507&amp;""))="SI",UPPER(TRIM(Datos!K507&amp;""))="NO"),IF(ISNUMBER(Datos!K507),AND(OR(K$1005="",Datos!K507&gt;=K$1005),OR(K$1006="",Datos!K507&lt;=K$1006)),FALSE),TRUE))))</f>
        <v>0.0</v>
      </c>
      <c r="L507">
        <f>IF(Datos!L507="",0,IF(AND(L$1008&lt;&gt;"",Datos!L507=L$1008),0,IF(L$1004=0,0,1-CHOOSE(L$1004,IF(ISNUMBER(Datos!L507),AND(OR(L$1005="",Datos!L507&gt;=L$1005),OR(L$1006="",Datos!L507&lt;=L$1006)),FALSE),IF(ISNUMBER(Datos!L507),AND(Datos!L507=INT(Datos!L507),AND(OR(L$1005="",Datos!L507&gt;=L$1005),OR(L$1006="",Datos!L507&lt;=L$1006))),FALSE),OR(ISNUMBER(FIND(";"&amp;UPPER(TRIM(Datos!L507&amp;""))&amp;"=",L$1007)),ISNUMBER(FIND(";"&amp;UPPER(TRIM(Datos!L507&amp;""))&amp;";",L$1007))),OR(UPPER(TRIM(Datos!L507&amp;""))="SÍ",UPPER(TRIM(Datos!L507&amp;""))="SI",UPPER(TRIM(Datos!L507&amp;""))="NO"),IF(ISNUMBER(Datos!L507),AND(OR(L$1005="",Datos!L507&gt;=L$1005),OR(L$1006="",Datos!L507&lt;=L$1006)),FALSE),TRUE))))</f>
        <v>0.0</v>
      </c>
      <c r="M507">
        <f>IF(Datos!M507="",0,IF(AND(M$1008&lt;&gt;"",Datos!M507=M$1008),0,IF(M$1004=0,0,1-CHOOSE(M$1004,IF(ISNUMBER(Datos!M507),AND(OR(M$1005="",Datos!M507&gt;=M$1005),OR(M$1006="",Datos!M507&lt;=M$1006)),FALSE),IF(ISNUMBER(Datos!M507),AND(Datos!M507=INT(Datos!M507),AND(OR(M$1005="",Datos!M507&gt;=M$1005),OR(M$1006="",Datos!M507&lt;=M$1006))),FALSE),OR(ISNUMBER(FIND(";"&amp;UPPER(TRIM(Datos!M507&amp;""))&amp;"=",M$1007)),ISNUMBER(FIND(";"&amp;UPPER(TRIM(Datos!M507&amp;""))&amp;";",M$1007))),OR(UPPER(TRIM(Datos!M507&amp;""))="SÍ",UPPER(TRIM(Datos!M507&amp;""))="SI",UPPER(TRIM(Datos!M507&amp;""))="NO"),IF(ISNUMBER(Datos!M507),AND(OR(M$1005="",Datos!M507&gt;=M$1005),OR(M$1006="",Datos!M507&lt;=M$1006)),FALSE),TRUE))))</f>
        <v>0.0</v>
      </c>
      <c r="N507">
        <f>IF(Datos!N507="",0,IF(AND(N$1008&lt;&gt;"",Datos!N507=N$1008),0,IF(N$1004=0,0,1-CHOOSE(N$1004,IF(ISNUMBER(Datos!N507),AND(OR(N$1005="",Datos!N507&gt;=N$1005),OR(N$1006="",Datos!N507&lt;=N$1006)),FALSE),IF(ISNUMBER(Datos!N507),AND(Datos!N507=INT(Datos!N507),AND(OR(N$1005="",Datos!N507&gt;=N$1005),OR(N$1006="",Datos!N507&lt;=N$1006))),FALSE),OR(ISNUMBER(FIND(";"&amp;UPPER(TRIM(Datos!N507&amp;""))&amp;"=",N$1007)),ISNUMBER(FIND(";"&amp;UPPER(TRIM(Datos!N507&amp;""))&amp;";",N$1007))),OR(UPPER(TRIM(Datos!N507&amp;""))="SÍ",UPPER(TRIM(Datos!N507&amp;""))="SI",UPPER(TRIM(Datos!N507&amp;""))="NO"),IF(ISNUMBER(Datos!N507),AND(OR(N$1005="",Datos!N507&gt;=N$1005),OR(N$1006="",Datos!N507&lt;=N$1006)),FALSE),TRUE))))</f>
        <v>0.0</v>
      </c>
      <c r="O507">
        <f>IF(Datos!O507="",0,IF(AND(O$1008&lt;&gt;"",Datos!O507=O$1008),0,IF(O$1004=0,0,1-CHOOSE(O$1004,IF(ISNUMBER(Datos!O507),AND(OR(O$1005="",Datos!O507&gt;=O$1005),OR(O$1006="",Datos!O507&lt;=O$1006)),FALSE),IF(ISNUMBER(Datos!O507),AND(Datos!O507=INT(Datos!O507),AND(OR(O$1005="",Datos!O507&gt;=O$1005),OR(O$1006="",Datos!O507&lt;=O$1006))),FALSE),OR(ISNUMBER(FIND(";"&amp;UPPER(TRIM(Datos!O507&amp;""))&amp;"=",O$1007)),ISNUMBER(FIND(";"&amp;UPPER(TRIM(Datos!O507&amp;""))&amp;";",O$1007))),OR(UPPER(TRIM(Datos!O507&amp;""))="SÍ",UPPER(TRIM(Datos!O507&amp;""))="SI",UPPER(TRIM(Datos!O507&amp;""))="NO"),IF(ISNUMBER(Datos!O507),AND(OR(O$1005="",Datos!O507&gt;=O$1005),OR(O$1006="",Datos!O507&lt;=O$1006)),FALSE),TRUE))))</f>
        <v>0.0</v>
      </c>
      <c r="P507">
        <f>IF(Datos!P507="",0,IF(AND(P$1008&lt;&gt;"",Datos!P507=P$1008),0,IF(P$1004=0,0,1-CHOOSE(P$1004,IF(ISNUMBER(Datos!P507),AND(OR(P$1005="",Datos!P507&gt;=P$1005),OR(P$1006="",Datos!P507&lt;=P$1006)),FALSE),IF(ISNUMBER(Datos!P507),AND(Datos!P507=INT(Datos!P507),AND(OR(P$1005="",Datos!P507&gt;=P$1005),OR(P$1006="",Datos!P507&lt;=P$1006))),FALSE),OR(ISNUMBER(FIND(";"&amp;UPPER(TRIM(Datos!P507&amp;""))&amp;"=",P$1007)),ISNUMBER(FIND(";"&amp;UPPER(TRIM(Datos!P507&amp;""))&amp;";",P$1007))),OR(UPPER(TRIM(Datos!P507&amp;""))="SÍ",UPPER(TRIM(Datos!P507&amp;""))="SI",UPPER(TRIM(Datos!P507&amp;""))="NO"),IF(ISNUMBER(Datos!P507),AND(OR(P$1005="",Datos!P507&gt;=P$1005),OR(P$1006="",Datos!P507&lt;=P$1006)),FALSE),TRUE))))</f>
        <v>0.0</v>
      </c>
      <c r="Q507">
        <f>IF(Datos!Q507="",0,IF(AND(Q$1008&lt;&gt;"",Datos!Q507=Q$1008),0,IF(Q$1004=0,0,1-CHOOSE(Q$1004,IF(ISNUMBER(Datos!Q507),AND(OR(Q$1005="",Datos!Q507&gt;=Q$1005),OR(Q$1006="",Datos!Q507&lt;=Q$1006)),FALSE),IF(ISNUMBER(Datos!Q507),AND(Datos!Q507=INT(Datos!Q507),AND(OR(Q$1005="",Datos!Q507&gt;=Q$1005),OR(Q$1006="",Datos!Q507&lt;=Q$1006))),FALSE),OR(ISNUMBER(FIND(";"&amp;UPPER(TRIM(Datos!Q507&amp;""))&amp;"=",Q$1007)),ISNUMBER(FIND(";"&amp;UPPER(TRIM(Datos!Q507&amp;""))&amp;";",Q$1007))),OR(UPPER(TRIM(Datos!Q507&amp;""))="SÍ",UPPER(TRIM(Datos!Q507&amp;""))="SI",UPPER(TRIM(Datos!Q507&amp;""))="NO"),IF(ISNUMBER(Datos!Q507),AND(OR(Q$1005="",Datos!Q507&gt;=Q$1005),OR(Q$1006="",Datos!Q507&lt;=Q$1006)),FALSE),TRUE))))</f>
        <v>0.0</v>
      </c>
      <c r="R507">
        <f>IF(Datos!R507="",0,IF(AND(R$1008&lt;&gt;"",Datos!R507=R$1008),0,IF(R$1004=0,0,1-CHOOSE(R$1004,IF(ISNUMBER(Datos!R507),AND(OR(R$1005="",Datos!R507&gt;=R$1005),OR(R$1006="",Datos!R507&lt;=R$1006)),FALSE),IF(ISNUMBER(Datos!R507),AND(Datos!R507=INT(Datos!R507),AND(OR(R$1005="",Datos!R507&gt;=R$1005),OR(R$1006="",Datos!R507&lt;=R$1006))),FALSE),OR(ISNUMBER(FIND(";"&amp;UPPER(TRIM(Datos!R507&amp;""))&amp;"=",R$1007)),ISNUMBER(FIND(";"&amp;UPPER(TRIM(Datos!R507&amp;""))&amp;";",R$1007))),OR(UPPER(TRIM(Datos!R507&amp;""))="SÍ",UPPER(TRIM(Datos!R507&amp;""))="SI",UPPER(TRIM(Datos!R507&amp;""))="NO"),IF(ISNUMBER(Datos!R507),AND(OR(R$1005="",Datos!R507&gt;=R$1005),OR(R$1006="",Datos!R507&lt;=R$1006)),FALSE),TRUE))))</f>
        <v>0.0</v>
      </c>
      <c r="S507">
        <f>IF(Datos!S507="",0,IF(AND(S$1008&lt;&gt;"",Datos!S507=S$1008),0,IF(S$1004=0,0,1-CHOOSE(S$1004,IF(ISNUMBER(Datos!S507),AND(OR(S$1005="",Datos!S507&gt;=S$1005),OR(S$1006="",Datos!S507&lt;=S$1006)),FALSE),IF(ISNUMBER(Datos!S507),AND(Datos!S507=INT(Datos!S507),AND(OR(S$1005="",Datos!S507&gt;=S$1005),OR(S$1006="",Datos!S507&lt;=S$1006))),FALSE),OR(ISNUMBER(FIND(";"&amp;UPPER(TRIM(Datos!S507&amp;""))&amp;"=",S$1007)),ISNUMBER(FIND(";"&amp;UPPER(TRIM(Datos!S507&amp;""))&amp;";",S$1007))),OR(UPPER(TRIM(Datos!S507&amp;""))="SÍ",UPPER(TRIM(Datos!S507&amp;""))="SI",UPPER(TRIM(Datos!S507&amp;""))="NO"),IF(ISNUMBER(Datos!S507),AND(OR(S$1005="",Datos!S507&gt;=S$1005),OR(S$1006="",Datos!S507&lt;=S$1006)),FALSE),TRUE))))</f>
        <v>0.0</v>
      </c>
      <c r="T507">
        <f>IF(Datos!T507="",0,IF(AND(T$1008&lt;&gt;"",Datos!T507=T$1008),0,IF(T$1004=0,0,1-CHOOSE(T$1004,IF(ISNUMBER(Datos!T507),AND(OR(T$1005="",Datos!T507&gt;=T$1005),OR(T$1006="",Datos!T507&lt;=T$1006)),FALSE),IF(ISNUMBER(Datos!T507),AND(Datos!T507=INT(Datos!T507),AND(OR(T$1005="",Datos!T507&gt;=T$1005),OR(T$1006="",Datos!T507&lt;=T$1006))),FALSE),OR(ISNUMBER(FIND(";"&amp;UPPER(TRIM(Datos!T507&amp;""))&amp;"=",T$1007)),ISNUMBER(FIND(";"&amp;UPPER(TRIM(Datos!T507&amp;""))&amp;";",T$1007))),OR(UPPER(TRIM(Datos!T507&amp;""))="SÍ",UPPER(TRIM(Datos!T507&amp;""))="SI",UPPER(TRIM(Datos!T507&amp;""))="NO"),IF(ISNUMBER(Datos!T507),AND(OR(T$1005="",Datos!T507&gt;=T$1005),OR(T$1006="",Datos!T507&lt;=T$1006)),FALSE),TRUE))))</f>
        <v>0.0</v>
      </c>
      <c r="U507">
        <f>IF(Datos!U507="",0,IF(AND(U$1008&lt;&gt;"",Datos!U507=U$1008),0,IF(U$1004=0,0,1-CHOOSE(U$1004,IF(ISNUMBER(Datos!U507),AND(OR(U$1005="",Datos!U507&gt;=U$1005),OR(U$1006="",Datos!U507&lt;=U$1006)),FALSE),IF(ISNUMBER(Datos!U507),AND(Datos!U507=INT(Datos!U507),AND(OR(U$1005="",Datos!U507&gt;=U$1005),OR(U$1006="",Datos!U507&lt;=U$1006))),FALSE),OR(ISNUMBER(FIND(";"&amp;UPPER(TRIM(Datos!U507&amp;""))&amp;"=",U$1007)),ISNUMBER(FIND(";"&amp;UPPER(TRIM(Datos!U507&amp;""))&amp;";",U$1007))),OR(UPPER(TRIM(Datos!U507&amp;""))="SÍ",UPPER(TRIM(Datos!U507&amp;""))="SI",UPPER(TRIM(Datos!U507&amp;""))="NO"),IF(ISNUMBER(Datos!U507),AND(OR(U$1005="",Datos!U507&gt;=U$1005),OR(U$1006="",Datos!U507&lt;=U$1006)),FALSE),TRUE))))</f>
        <v>0.0</v>
      </c>
      <c r="V507">
        <f>IF(Datos!V507="",0,IF(AND(V$1008&lt;&gt;"",Datos!V507=V$1008),0,IF(V$1004=0,0,1-CHOOSE(V$1004,IF(ISNUMBER(Datos!V507),AND(OR(V$1005="",Datos!V507&gt;=V$1005),OR(V$1006="",Datos!V507&lt;=V$1006)),FALSE),IF(ISNUMBER(Datos!V507),AND(Datos!V507=INT(Datos!V507),AND(OR(V$1005="",Datos!V507&gt;=V$1005),OR(V$1006="",Datos!V507&lt;=V$1006))),FALSE),OR(ISNUMBER(FIND(";"&amp;UPPER(TRIM(Datos!V507&amp;""))&amp;"=",V$1007)),ISNUMBER(FIND(";"&amp;UPPER(TRIM(Datos!V507&amp;""))&amp;";",V$1007))),OR(UPPER(TRIM(Datos!V507&amp;""))="SÍ",UPPER(TRIM(Datos!V507&amp;""))="SI",UPPER(TRIM(Datos!V507&amp;""))="NO"),IF(ISNUMBER(Datos!V507),AND(OR(V$1005="",Datos!V507&gt;=V$1005),OR(V$1006="",Datos!V507&lt;=V$1006)),FALSE),TRUE))))</f>
        <v>0.0</v>
      </c>
      <c r="W507">
        <f>IF(Datos!W507="",0,IF(AND(W$1008&lt;&gt;"",Datos!W507=W$1008),0,IF(W$1004=0,0,1-CHOOSE(W$1004,IF(ISNUMBER(Datos!W507),AND(OR(W$1005="",Datos!W507&gt;=W$1005),OR(W$1006="",Datos!W507&lt;=W$1006)),FALSE),IF(ISNUMBER(Datos!W507),AND(Datos!W507=INT(Datos!W507),AND(OR(W$1005="",Datos!W507&gt;=W$1005),OR(W$1006="",Datos!W507&lt;=W$1006))),FALSE),OR(ISNUMBER(FIND(";"&amp;UPPER(TRIM(Datos!W507&amp;""))&amp;"=",W$1007)),ISNUMBER(FIND(";"&amp;UPPER(TRIM(Datos!W507&amp;""))&amp;";",W$1007))),OR(UPPER(TRIM(Datos!W507&amp;""))="SÍ",UPPER(TRIM(Datos!W507&amp;""))="SI",UPPER(TRIM(Datos!W507&amp;""))="NO"),IF(ISNUMBER(Datos!W507),AND(OR(W$1005="",Datos!W507&gt;=W$1005),OR(W$1006="",Datos!W507&lt;=W$1006)),FALSE),TRUE))))</f>
        <v>0.0</v>
      </c>
      <c r="X507">
        <f>IF(Datos!X507="",0,IF(AND(X$1008&lt;&gt;"",Datos!X507=X$1008),0,IF(X$1004=0,0,1-CHOOSE(X$1004,IF(ISNUMBER(Datos!X507),AND(OR(X$1005="",Datos!X507&gt;=X$1005),OR(X$1006="",Datos!X507&lt;=X$1006)),FALSE),IF(ISNUMBER(Datos!X507),AND(Datos!X507=INT(Datos!X507),AND(OR(X$1005="",Datos!X507&gt;=X$1005),OR(X$1006="",Datos!X507&lt;=X$1006))),FALSE),OR(ISNUMBER(FIND(";"&amp;UPPER(TRIM(Datos!X507&amp;""))&amp;"=",X$1007)),ISNUMBER(FIND(";"&amp;UPPER(TRIM(Datos!X507&amp;""))&amp;";",X$1007))),OR(UPPER(TRIM(Datos!X507&amp;""))="SÍ",UPPER(TRIM(Datos!X507&amp;""))="SI",UPPER(TRIM(Datos!X507&amp;""))="NO"),IF(ISNUMBER(Datos!X507),AND(OR(X$1005="",Datos!X507&gt;=X$1005),OR(X$1006="",Datos!X507&lt;=X$1006)),FALSE),TRUE))))</f>
        <v>0.0</v>
      </c>
      <c r="Y507">
        <f>IF(Datos!Y507="",0,IF(AND(Y$1008&lt;&gt;"",Datos!Y507=Y$1008),0,IF(Y$1004=0,0,1-CHOOSE(Y$1004,IF(ISNUMBER(Datos!Y507),AND(OR(Y$1005="",Datos!Y507&gt;=Y$1005),OR(Y$1006="",Datos!Y507&lt;=Y$1006)),FALSE),IF(ISNUMBER(Datos!Y507),AND(Datos!Y507=INT(Datos!Y507),AND(OR(Y$1005="",Datos!Y507&gt;=Y$1005),OR(Y$1006="",Datos!Y507&lt;=Y$1006))),FALSE),OR(ISNUMBER(FIND(";"&amp;UPPER(TRIM(Datos!Y507&amp;""))&amp;"=",Y$1007)),ISNUMBER(FIND(";"&amp;UPPER(TRIM(Datos!Y507&amp;""))&amp;";",Y$1007))),OR(UPPER(TRIM(Datos!Y507&amp;""))="SÍ",UPPER(TRIM(Datos!Y507&amp;""))="SI",UPPER(TRIM(Datos!Y507&amp;""))="NO"),IF(ISNUMBER(Datos!Y507),AND(OR(Y$1005="",Datos!Y507&gt;=Y$1005),OR(Y$1006="",Datos!Y507&lt;=Y$1006)),FALSE),TRUE))))</f>
        <v>0.0</v>
      </c>
      <c r="Z507">
        <f>IF(Datos!Z507="",0,IF(AND(Z$1008&lt;&gt;"",Datos!Z507=Z$1008),0,IF(Z$1004=0,0,1-CHOOSE(Z$1004,IF(ISNUMBER(Datos!Z507),AND(OR(Z$1005="",Datos!Z507&gt;=Z$1005),OR(Z$1006="",Datos!Z507&lt;=Z$1006)),FALSE),IF(ISNUMBER(Datos!Z507),AND(Datos!Z507=INT(Datos!Z507),AND(OR(Z$1005="",Datos!Z507&gt;=Z$1005),OR(Z$1006="",Datos!Z507&lt;=Z$1006))),FALSE),OR(ISNUMBER(FIND(";"&amp;UPPER(TRIM(Datos!Z507&amp;""))&amp;"=",Z$1007)),ISNUMBER(FIND(";"&amp;UPPER(TRIM(Datos!Z507&amp;""))&amp;";",Z$1007))),OR(UPPER(TRIM(Datos!Z507&amp;""))="SÍ",UPPER(TRIM(Datos!Z507&amp;""))="SI",UPPER(TRIM(Datos!Z507&amp;""))="NO"),IF(ISNUMBER(Datos!Z507),AND(OR(Z$1005="",Datos!Z507&gt;=Z$1005),OR(Z$1006="",Datos!Z507&lt;=Z$1006)),FALSE),TRUE))))</f>
        <v>0.0</v>
      </c>
      <c r="AA507">
        <f>IF(Datos!AA507="",0,IF(AND(AA$1008&lt;&gt;"",Datos!AA507=AA$1008),0,IF(AA$1004=0,0,1-CHOOSE(AA$1004,IF(ISNUMBER(Datos!AA507),AND(OR(AA$1005="",Datos!AA507&gt;=AA$1005),OR(AA$1006="",Datos!AA507&lt;=AA$1006)),FALSE),IF(ISNUMBER(Datos!AA507),AND(Datos!AA507=INT(Datos!AA507),AND(OR(AA$1005="",Datos!AA507&gt;=AA$1005),OR(AA$1006="",Datos!AA507&lt;=AA$1006))),FALSE),OR(ISNUMBER(FIND(";"&amp;UPPER(TRIM(Datos!AA507&amp;""))&amp;"=",AA$1007)),ISNUMBER(FIND(";"&amp;UPPER(TRIM(Datos!AA507&amp;""))&amp;";",AA$1007))),OR(UPPER(TRIM(Datos!AA507&amp;""))="SÍ",UPPER(TRIM(Datos!AA507&amp;""))="SI",UPPER(TRIM(Datos!AA507&amp;""))="NO"),IF(ISNUMBER(Datos!AA507),AND(OR(AA$1005="",Datos!AA507&gt;=AA$1005),OR(AA$1006="",Datos!AA507&lt;=AA$1006)),FALSE),TRUE))))</f>
        <v>0.0</v>
      </c>
      <c r="AB507">
        <f>IF(Datos!AB507="",0,IF(AND(AB$1008&lt;&gt;"",Datos!AB507=AB$1008),0,IF(AB$1004=0,0,1-CHOOSE(AB$1004,IF(ISNUMBER(Datos!AB507),AND(OR(AB$1005="",Datos!AB507&gt;=AB$1005),OR(AB$1006="",Datos!AB507&lt;=AB$1006)),FALSE),IF(ISNUMBER(Datos!AB507),AND(Datos!AB507=INT(Datos!AB507),AND(OR(AB$1005="",Datos!AB507&gt;=AB$1005),OR(AB$1006="",Datos!AB507&lt;=AB$1006))),FALSE),OR(ISNUMBER(FIND(";"&amp;UPPER(TRIM(Datos!AB507&amp;""))&amp;"=",AB$1007)),ISNUMBER(FIND(";"&amp;UPPER(TRIM(Datos!AB507&amp;""))&amp;";",AB$1007))),OR(UPPER(TRIM(Datos!AB507&amp;""))="SÍ",UPPER(TRIM(Datos!AB507&amp;""))="SI",UPPER(TRIM(Datos!AB507&amp;""))="NO"),IF(ISNUMBER(Datos!AB507),AND(OR(AB$1005="",Datos!AB507&gt;=AB$1005),OR(AB$1006="",Datos!AB507&lt;=AB$1006)),FALSE),TRUE))))</f>
        <v>0.0</v>
      </c>
      <c r="AC507">
        <f>IF(Datos!AC507="",0,IF(AND(AC$1008&lt;&gt;"",Datos!AC507=AC$1008),0,IF(AC$1004=0,0,1-CHOOSE(AC$1004,IF(ISNUMBER(Datos!AC507),AND(OR(AC$1005="",Datos!AC507&gt;=AC$1005),OR(AC$1006="",Datos!AC507&lt;=AC$1006)),FALSE),IF(ISNUMBER(Datos!AC507),AND(Datos!AC507=INT(Datos!AC507),AND(OR(AC$1005="",Datos!AC507&gt;=AC$1005),OR(AC$1006="",Datos!AC507&lt;=AC$1006))),FALSE),OR(ISNUMBER(FIND(";"&amp;UPPER(TRIM(Datos!AC507&amp;""))&amp;"=",AC$1007)),ISNUMBER(FIND(";"&amp;UPPER(TRIM(Datos!AC507&amp;""))&amp;";",AC$1007))),OR(UPPER(TRIM(Datos!AC507&amp;""))="SÍ",UPPER(TRIM(Datos!AC507&amp;""))="SI",UPPER(TRIM(Datos!AC507&amp;""))="NO"),IF(ISNUMBER(Datos!AC507),AND(OR(AC$1005="",Datos!AC507&gt;=AC$1005),OR(AC$1006="",Datos!AC507&lt;=AC$1006)),FALSE),TRUE))))</f>
        <v>0.0</v>
      </c>
      <c r="AD507">
        <f>IF(Datos!AD507="",0,IF(AND(AD$1008&lt;&gt;"",Datos!AD507=AD$1008),0,IF(AD$1004=0,0,1-CHOOSE(AD$1004,IF(ISNUMBER(Datos!AD507),AND(OR(AD$1005="",Datos!AD507&gt;=AD$1005),OR(AD$1006="",Datos!AD507&lt;=AD$1006)),FALSE),IF(ISNUMBER(Datos!AD507),AND(Datos!AD507=INT(Datos!AD507),AND(OR(AD$1005="",Datos!AD507&gt;=AD$1005),OR(AD$1006="",Datos!AD507&lt;=AD$1006))),FALSE),OR(ISNUMBER(FIND(";"&amp;UPPER(TRIM(Datos!AD507&amp;""))&amp;"=",AD$1007)),ISNUMBER(FIND(";"&amp;UPPER(TRIM(Datos!AD507&amp;""))&amp;";",AD$1007))),OR(UPPER(TRIM(Datos!AD507&amp;""))="SÍ",UPPER(TRIM(Datos!AD507&amp;""))="SI",UPPER(TRIM(Datos!AD507&amp;""))="NO"),IF(ISNUMBER(Datos!AD507),AND(OR(AD$1005="",Datos!AD507&gt;=AD$1005),OR(AD$1006="",Datos!AD507&lt;=AD$1006)),FALSE),TRUE))))</f>
        <v>0.0</v>
      </c>
      <c r="AE507">
        <f>IF(Datos!AE507="",0,IF(AND(AE$1008&lt;&gt;"",Datos!AE507=AE$1008),0,IF(AE$1004=0,0,1-CHOOSE(AE$1004,IF(ISNUMBER(Datos!AE507),AND(OR(AE$1005="",Datos!AE507&gt;=AE$1005),OR(AE$1006="",Datos!AE507&lt;=AE$1006)),FALSE),IF(ISNUMBER(Datos!AE507),AND(Datos!AE507=INT(Datos!AE507),AND(OR(AE$1005="",Datos!AE507&gt;=AE$1005),OR(AE$1006="",Datos!AE507&lt;=AE$1006))),FALSE),OR(ISNUMBER(FIND(";"&amp;UPPER(TRIM(Datos!AE507&amp;""))&amp;"=",AE$1007)),ISNUMBER(FIND(";"&amp;UPPER(TRIM(Datos!AE507&amp;""))&amp;";",AE$1007))),OR(UPPER(TRIM(Datos!AE507&amp;""))="SÍ",UPPER(TRIM(Datos!AE507&amp;""))="SI",UPPER(TRIM(Datos!AE507&amp;""))="NO"),IF(ISNUMBER(Datos!AE507),AND(OR(AE$1005="",Datos!AE507&gt;=AE$1005),OR(AE$1006="",Datos!AE507&lt;=AE$1006)),FALSE),TRUE))))</f>
        <v>0.0</v>
      </c>
    </row>
    <row r="508" spans="2:31">
      <c r="B508">
        <f>IF(Datos!B508="",0,IF(AND(B$1008&lt;&gt;"",Datos!B508=B$1008),0,IF(B$1004=0,0,1-CHOOSE(B$1004,IF(ISNUMBER(Datos!B508),AND(OR(B$1005="",Datos!B508&gt;=B$1005),OR(B$1006="",Datos!B508&lt;=B$1006)),FALSE),IF(ISNUMBER(Datos!B508),AND(Datos!B508=INT(Datos!B508),AND(OR(B$1005="",Datos!B508&gt;=B$1005),OR(B$1006="",Datos!B508&lt;=B$1006))),FALSE),OR(ISNUMBER(FIND(";"&amp;UPPER(TRIM(Datos!B508&amp;""))&amp;"=",B$1007)),ISNUMBER(FIND(";"&amp;UPPER(TRIM(Datos!B508&amp;""))&amp;";",B$1007))),OR(UPPER(TRIM(Datos!B508&amp;""))="SÍ",UPPER(TRIM(Datos!B508&amp;""))="SI",UPPER(TRIM(Datos!B508&amp;""))="NO"),IF(ISNUMBER(Datos!B508),AND(OR(B$1005="",Datos!B508&gt;=B$1005),OR(B$1006="",Datos!B508&lt;=B$1006)),FALSE),TRUE))))</f>
        <v>0.0</v>
      </c>
      <c r="C508">
        <f>IF(Datos!C508="",0,IF(AND(C$1008&lt;&gt;"",Datos!C508=C$1008),0,IF(C$1004=0,0,1-CHOOSE(C$1004,IF(ISNUMBER(Datos!C508),AND(OR(C$1005="",Datos!C508&gt;=C$1005),OR(C$1006="",Datos!C508&lt;=C$1006)),FALSE),IF(ISNUMBER(Datos!C508),AND(Datos!C508=INT(Datos!C508),AND(OR(C$1005="",Datos!C508&gt;=C$1005),OR(C$1006="",Datos!C508&lt;=C$1006))),FALSE),OR(ISNUMBER(FIND(";"&amp;UPPER(TRIM(Datos!C508&amp;""))&amp;"=",C$1007)),ISNUMBER(FIND(";"&amp;UPPER(TRIM(Datos!C508&amp;""))&amp;";",C$1007))),OR(UPPER(TRIM(Datos!C508&amp;""))="SÍ",UPPER(TRIM(Datos!C508&amp;""))="SI",UPPER(TRIM(Datos!C508&amp;""))="NO"),IF(ISNUMBER(Datos!C508),AND(OR(C$1005="",Datos!C508&gt;=C$1005),OR(C$1006="",Datos!C508&lt;=C$1006)),FALSE),TRUE))))</f>
        <v>0.0</v>
      </c>
      <c r="D508">
        <f>IF(Datos!D508="",0,IF(AND(D$1008&lt;&gt;"",Datos!D508=D$1008),0,IF(D$1004=0,0,1-CHOOSE(D$1004,IF(ISNUMBER(Datos!D508),AND(OR(D$1005="",Datos!D508&gt;=D$1005),OR(D$1006="",Datos!D508&lt;=D$1006)),FALSE),IF(ISNUMBER(Datos!D508),AND(Datos!D508=INT(Datos!D508),AND(OR(D$1005="",Datos!D508&gt;=D$1005),OR(D$1006="",Datos!D508&lt;=D$1006))),FALSE),OR(ISNUMBER(FIND(";"&amp;UPPER(TRIM(Datos!D508&amp;""))&amp;"=",D$1007)),ISNUMBER(FIND(";"&amp;UPPER(TRIM(Datos!D508&amp;""))&amp;";",D$1007))),OR(UPPER(TRIM(Datos!D508&amp;""))="SÍ",UPPER(TRIM(Datos!D508&amp;""))="SI",UPPER(TRIM(Datos!D508&amp;""))="NO"),IF(ISNUMBER(Datos!D508),AND(OR(D$1005="",Datos!D508&gt;=D$1005),OR(D$1006="",Datos!D508&lt;=D$1006)),FALSE),TRUE))))</f>
        <v>0.0</v>
      </c>
      <c r="E508">
        <f>IF(Datos!E508="",0,IF(AND(E$1008&lt;&gt;"",Datos!E508=E$1008),0,IF(E$1004=0,0,1-CHOOSE(E$1004,IF(ISNUMBER(Datos!E508),AND(OR(E$1005="",Datos!E508&gt;=E$1005),OR(E$1006="",Datos!E508&lt;=E$1006)),FALSE),IF(ISNUMBER(Datos!E508),AND(Datos!E508=INT(Datos!E508),AND(OR(E$1005="",Datos!E508&gt;=E$1005),OR(E$1006="",Datos!E508&lt;=E$1006))),FALSE),OR(ISNUMBER(FIND(";"&amp;UPPER(TRIM(Datos!E508&amp;""))&amp;"=",E$1007)),ISNUMBER(FIND(";"&amp;UPPER(TRIM(Datos!E508&amp;""))&amp;";",E$1007))),OR(UPPER(TRIM(Datos!E508&amp;""))="SÍ",UPPER(TRIM(Datos!E508&amp;""))="SI",UPPER(TRIM(Datos!E508&amp;""))="NO"),IF(ISNUMBER(Datos!E508),AND(OR(E$1005="",Datos!E508&gt;=E$1005),OR(E$1006="",Datos!E508&lt;=E$1006)),FALSE),TRUE))))</f>
        <v>0.0</v>
      </c>
      <c r="F508">
        <f>IF(Datos!F508="",0,IF(AND(F$1008&lt;&gt;"",Datos!F508=F$1008),0,IF(F$1004=0,0,1-CHOOSE(F$1004,IF(ISNUMBER(Datos!F508),AND(OR(F$1005="",Datos!F508&gt;=F$1005),OR(F$1006="",Datos!F508&lt;=F$1006)),FALSE),IF(ISNUMBER(Datos!F508),AND(Datos!F508=INT(Datos!F508),AND(OR(F$1005="",Datos!F508&gt;=F$1005),OR(F$1006="",Datos!F508&lt;=F$1006))),FALSE),OR(ISNUMBER(FIND(";"&amp;UPPER(TRIM(Datos!F508&amp;""))&amp;"=",F$1007)),ISNUMBER(FIND(";"&amp;UPPER(TRIM(Datos!F508&amp;""))&amp;";",F$1007))),OR(UPPER(TRIM(Datos!F508&amp;""))="SÍ",UPPER(TRIM(Datos!F508&amp;""))="SI",UPPER(TRIM(Datos!F508&amp;""))="NO"),IF(ISNUMBER(Datos!F508),AND(OR(F$1005="",Datos!F508&gt;=F$1005),OR(F$1006="",Datos!F508&lt;=F$1006)),FALSE),TRUE))))</f>
        <v>0.0</v>
      </c>
      <c r="G508">
        <f>IF(Datos!G508="",0,IF(AND(G$1008&lt;&gt;"",Datos!G508=G$1008),0,IF(G$1004=0,0,1-CHOOSE(G$1004,IF(ISNUMBER(Datos!G508),AND(OR(G$1005="",Datos!G508&gt;=G$1005),OR(G$1006="",Datos!G508&lt;=G$1006)),FALSE),IF(ISNUMBER(Datos!G508),AND(Datos!G508=INT(Datos!G508),AND(OR(G$1005="",Datos!G508&gt;=G$1005),OR(G$1006="",Datos!G508&lt;=G$1006))),FALSE),OR(ISNUMBER(FIND(";"&amp;UPPER(TRIM(Datos!G508&amp;""))&amp;"=",G$1007)),ISNUMBER(FIND(";"&amp;UPPER(TRIM(Datos!G508&amp;""))&amp;";",G$1007))),OR(UPPER(TRIM(Datos!G508&amp;""))="SÍ",UPPER(TRIM(Datos!G508&amp;""))="SI",UPPER(TRIM(Datos!G508&amp;""))="NO"),IF(ISNUMBER(Datos!G508),AND(OR(G$1005="",Datos!G508&gt;=G$1005),OR(G$1006="",Datos!G508&lt;=G$1006)),FALSE),TRUE))))</f>
        <v>0.0</v>
      </c>
      <c r="H508">
        <f>IF(Datos!H508="",0,IF(AND(H$1008&lt;&gt;"",Datos!H508=H$1008),0,IF(H$1004=0,0,1-CHOOSE(H$1004,IF(ISNUMBER(Datos!H508),AND(OR(H$1005="",Datos!H508&gt;=H$1005),OR(H$1006="",Datos!H508&lt;=H$1006)),FALSE),IF(ISNUMBER(Datos!H508),AND(Datos!H508=INT(Datos!H508),AND(OR(H$1005="",Datos!H508&gt;=H$1005),OR(H$1006="",Datos!H508&lt;=H$1006))),FALSE),OR(ISNUMBER(FIND(";"&amp;UPPER(TRIM(Datos!H508&amp;""))&amp;"=",H$1007)),ISNUMBER(FIND(";"&amp;UPPER(TRIM(Datos!H508&amp;""))&amp;";",H$1007))),OR(UPPER(TRIM(Datos!H508&amp;""))="SÍ",UPPER(TRIM(Datos!H508&amp;""))="SI",UPPER(TRIM(Datos!H508&amp;""))="NO"),IF(ISNUMBER(Datos!H508),AND(OR(H$1005="",Datos!H508&gt;=H$1005),OR(H$1006="",Datos!H508&lt;=H$1006)),FALSE),TRUE))))</f>
        <v>0.0</v>
      </c>
      <c r="I508">
        <f>IF(Datos!I508="",0,IF(AND(I$1008&lt;&gt;"",Datos!I508=I$1008),0,IF(I$1004=0,0,1-CHOOSE(I$1004,IF(ISNUMBER(Datos!I508),AND(OR(I$1005="",Datos!I508&gt;=I$1005),OR(I$1006="",Datos!I508&lt;=I$1006)),FALSE),IF(ISNUMBER(Datos!I508),AND(Datos!I508=INT(Datos!I508),AND(OR(I$1005="",Datos!I508&gt;=I$1005),OR(I$1006="",Datos!I508&lt;=I$1006))),FALSE),OR(ISNUMBER(FIND(";"&amp;UPPER(TRIM(Datos!I508&amp;""))&amp;"=",I$1007)),ISNUMBER(FIND(";"&amp;UPPER(TRIM(Datos!I508&amp;""))&amp;";",I$1007))),OR(UPPER(TRIM(Datos!I508&amp;""))="SÍ",UPPER(TRIM(Datos!I508&amp;""))="SI",UPPER(TRIM(Datos!I508&amp;""))="NO"),IF(ISNUMBER(Datos!I508),AND(OR(I$1005="",Datos!I508&gt;=I$1005),OR(I$1006="",Datos!I508&lt;=I$1006)),FALSE),TRUE))))</f>
        <v>0.0</v>
      </c>
      <c r="J508">
        <f>IF(Datos!J508="",0,IF(AND(J$1008&lt;&gt;"",Datos!J508=J$1008),0,IF(J$1004=0,0,1-CHOOSE(J$1004,IF(ISNUMBER(Datos!J508),AND(OR(J$1005="",Datos!J508&gt;=J$1005),OR(J$1006="",Datos!J508&lt;=J$1006)),FALSE),IF(ISNUMBER(Datos!J508),AND(Datos!J508=INT(Datos!J508),AND(OR(J$1005="",Datos!J508&gt;=J$1005),OR(J$1006="",Datos!J508&lt;=J$1006))),FALSE),OR(ISNUMBER(FIND(";"&amp;UPPER(TRIM(Datos!J508&amp;""))&amp;"=",J$1007)),ISNUMBER(FIND(";"&amp;UPPER(TRIM(Datos!J508&amp;""))&amp;";",J$1007))),OR(UPPER(TRIM(Datos!J508&amp;""))="SÍ",UPPER(TRIM(Datos!J508&amp;""))="SI",UPPER(TRIM(Datos!J508&amp;""))="NO"),IF(ISNUMBER(Datos!J508),AND(OR(J$1005="",Datos!J508&gt;=J$1005),OR(J$1006="",Datos!J508&lt;=J$1006)),FALSE),TRUE))))</f>
        <v>0.0</v>
      </c>
      <c r="K508">
        <f>IF(Datos!K508="",0,IF(AND(K$1008&lt;&gt;"",Datos!K508=K$1008),0,IF(K$1004=0,0,1-CHOOSE(K$1004,IF(ISNUMBER(Datos!K508),AND(OR(K$1005="",Datos!K508&gt;=K$1005),OR(K$1006="",Datos!K508&lt;=K$1006)),FALSE),IF(ISNUMBER(Datos!K508),AND(Datos!K508=INT(Datos!K508),AND(OR(K$1005="",Datos!K508&gt;=K$1005),OR(K$1006="",Datos!K508&lt;=K$1006))),FALSE),OR(ISNUMBER(FIND(";"&amp;UPPER(TRIM(Datos!K508&amp;""))&amp;"=",K$1007)),ISNUMBER(FIND(";"&amp;UPPER(TRIM(Datos!K508&amp;""))&amp;";",K$1007))),OR(UPPER(TRIM(Datos!K508&amp;""))="SÍ",UPPER(TRIM(Datos!K508&amp;""))="SI",UPPER(TRIM(Datos!K508&amp;""))="NO"),IF(ISNUMBER(Datos!K508),AND(OR(K$1005="",Datos!K508&gt;=K$1005),OR(K$1006="",Datos!K508&lt;=K$1006)),FALSE),TRUE))))</f>
        <v>0.0</v>
      </c>
      <c r="L508">
        <f>IF(Datos!L508="",0,IF(AND(L$1008&lt;&gt;"",Datos!L508=L$1008),0,IF(L$1004=0,0,1-CHOOSE(L$1004,IF(ISNUMBER(Datos!L508),AND(OR(L$1005="",Datos!L508&gt;=L$1005),OR(L$1006="",Datos!L508&lt;=L$1006)),FALSE),IF(ISNUMBER(Datos!L508),AND(Datos!L508=INT(Datos!L508),AND(OR(L$1005="",Datos!L508&gt;=L$1005),OR(L$1006="",Datos!L508&lt;=L$1006))),FALSE),OR(ISNUMBER(FIND(";"&amp;UPPER(TRIM(Datos!L508&amp;""))&amp;"=",L$1007)),ISNUMBER(FIND(";"&amp;UPPER(TRIM(Datos!L508&amp;""))&amp;";",L$1007))),OR(UPPER(TRIM(Datos!L508&amp;""))="SÍ",UPPER(TRIM(Datos!L508&amp;""))="SI",UPPER(TRIM(Datos!L508&amp;""))="NO"),IF(ISNUMBER(Datos!L508),AND(OR(L$1005="",Datos!L508&gt;=L$1005),OR(L$1006="",Datos!L508&lt;=L$1006)),FALSE),TRUE))))</f>
        <v>0.0</v>
      </c>
      <c r="M508">
        <f>IF(Datos!M508="",0,IF(AND(M$1008&lt;&gt;"",Datos!M508=M$1008),0,IF(M$1004=0,0,1-CHOOSE(M$1004,IF(ISNUMBER(Datos!M508),AND(OR(M$1005="",Datos!M508&gt;=M$1005),OR(M$1006="",Datos!M508&lt;=M$1006)),FALSE),IF(ISNUMBER(Datos!M508),AND(Datos!M508=INT(Datos!M508),AND(OR(M$1005="",Datos!M508&gt;=M$1005),OR(M$1006="",Datos!M508&lt;=M$1006))),FALSE),OR(ISNUMBER(FIND(";"&amp;UPPER(TRIM(Datos!M508&amp;""))&amp;"=",M$1007)),ISNUMBER(FIND(";"&amp;UPPER(TRIM(Datos!M508&amp;""))&amp;";",M$1007))),OR(UPPER(TRIM(Datos!M508&amp;""))="SÍ",UPPER(TRIM(Datos!M508&amp;""))="SI",UPPER(TRIM(Datos!M508&amp;""))="NO"),IF(ISNUMBER(Datos!M508),AND(OR(M$1005="",Datos!M508&gt;=M$1005),OR(M$1006="",Datos!M508&lt;=M$1006)),FALSE),TRUE))))</f>
        <v>0.0</v>
      </c>
      <c r="N508">
        <f>IF(Datos!N508="",0,IF(AND(N$1008&lt;&gt;"",Datos!N508=N$1008),0,IF(N$1004=0,0,1-CHOOSE(N$1004,IF(ISNUMBER(Datos!N508),AND(OR(N$1005="",Datos!N508&gt;=N$1005),OR(N$1006="",Datos!N508&lt;=N$1006)),FALSE),IF(ISNUMBER(Datos!N508),AND(Datos!N508=INT(Datos!N508),AND(OR(N$1005="",Datos!N508&gt;=N$1005),OR(N$1006="",Datos!N508&lt;=N$1006))),FALSE),OR(ISNUMBER(FIND(";"&amp;UPPER(TRIM(Datos!N508&amp;""))&amp;"=",N$1007)),ISNUMBER(FIND(";"&amp;UPPER(TRIM(Datos!N508&amp;""))&amp;";",N$1007))),OR(UPPER(TRIM(Datos!N508&amp;""))="SÍ",UPPER(TRIM(Datos!N508&amp;""))="SI",UPPER(TRIM(Datos!N508&amp;""))="NO"),IF(ISNUMBER(Datos!N508),AND(OR(N$1005="",Datos!N508&gt;=N$1005),OR(N$1006="",Datos!N508&lt;=N$1006)),FALSE),TRUE))))</f>
        <v>0.0</v>
      </c>
      <c r="O508">
        <f>IF(Datos!O508="",0,IF(AND(O$1008&lt;&gt;"",Datos!O508=O$1008),0,IF(O$1004=0,0,1-CHOOSE(O$1004,IF(ISNUMBER(Datos!O508),AND(OR(O$1005="",Datos!O508&gt;=O$1005),OR(O$1006="",Datos!O508&lt;=O$1006)),FALSE),IF(ISNUMBER(Datos!O508),AND(Datos!O508=INT(Datos!O508),AND(OR(O$1005="",Datos!O508&gt;=O$1005),OR(O$1006="",Datos!O508&lt;=O$1006))),FALSE),OR(ISNUMBER(FIND(";"&amp;UPPER(TRIM(Datos!O508&amp;""))&amp;"=",O$1007)),ISNUMBER(FIND(";"&amp;UPPER(TRIM(Datos!O508&amp;""))&amp;";",O$1007))),OR(UPPER(TRIM(Datos!O508&amp;""))="SÍ",UPPER(TRIM(Datos!O508&amp;""))="SI",UPPER(TRIM(Datos!O508&amp;""))="NO"),IF(ISNUMBER(Datos!O508),AND(OR(O$1005="",Datos!O508&gt;=O$1005),OR(O$1006="",Datos!O508&lt;=O$1006)),FALSE),TRUE))))</f>
        <v>0.0</v>
      </c>
      <c r="P508">
        <f>IF(Datos!P508="",0,IF(AND(P$1008&lt;&gt;"",Datos!P508=P$1008),0,IF(P$1004=0,0,1-CHOOSE(P$1004,IF(ISNUMBER(Datos!P508),AND(OR(P$1005="",Datos!P508&gt;=P$1005),OR(P$1006="",Datos!P508&lt;=P$1006)),FALSE),IF(ISNUMBER(Datos!P508),AND(Datos!P508=INT(Datos!P508),AND(OR(P$1005="",Datos!P508&gt;=P$1005),OR(P$1006="",Datos!P508&lt;=P$1006))),FALSE),OR(ISNUMBER(FIND(";"&amp;UPPER(TRIM(Datos!P508&amp;""))&amp;"=",P$1007)),ISNUMBER(FIND(";"&amp;UPPER(TRIM(Datos!P508&amp;""))&amp;";",P$1007))),OR(UPPER(TRIM(Datos!P508&amp;""))="SÍ",UPPER(TRIM(Datos!P508&amp;""))="SI",UPPER(TRIM(Datos!P508&amp;""))="NO"),IF(ISNUMBER(Datos!P508),AND(OR(P$1005="",Datos!P508&gt;=P$1005),OR(P$1006="",Datos!P508&lt;=P$1006)),FALSE),TRUE))))</f>
        <v>0.0</v>
      </c>
      <c r="Q508">
        <f>IF(Datos!Q508="",0,IF(AND(Q$1008&lt;&gt;"",Datos!Q508=Q$1008),0,IF(Q$1004=0,0,1-CHOOSE(Q$1004,IF(ISNUMBER(Datos!Q508),AND(OR(Q$1005="",Datos!Q508&gt;=Q$1005),OR(Q$1006="",Datos!Q508&lt;=Q$1006)),FALSE),IF(ISNUMBER(Datos!Q508),AND(Datos!Q508=INT(Datos!Q508),AND(OR(Q$1005="",Datos!Q508&gt;=Q$1005),OR(Q$1006="",Datos!Q508&lt;=Q$1006))),FALSE),OR(ISNUMBER(FIND(";"&amp;UPPER(TRIM(Datos!Q508&amp;""))&amp;"=",Q$1007)),ISNUMBER(FIND(";"&amp;UPPER(TRIM(Datos!Q508&amp;""))&amp;";",Q$1007))),OR(UPPER(TRIM(Datos!Q508&amp;""))="SÍ",UPPER(TRIM(Datos!Q508&amp;""))="SI",UPPER(TRIM(Datos!Q508&amp;""))="NO"),IF(ISNUMBER(Datos!Q508),AND(OR(Q$1005="",Datos!Q508&gt;=Q$1005),OR(Q$1006="",Datos!Q508&lt;=Q$1006)),FALSE),TRUE))))</f>
        <v>0.0</v>
      </c>
      <c r="R508">
        <f>IF(Datos!R508="",0,IF(AND(R$1008&lt;&gt;"",Datos!R508=R$1008),0,IF(R$1004=0,0,1-CHOOSE(R$1004,IF(ISNUMBER(Datos!R508),AND(OR(R$1005="",Datos!R508&gt;=R$1005),OR(R$1006="",Datos!R508&lt;=R$1006)),FALSE),IF(ISNUMBER(Datos!R508),AND(Datos!R508=INT(Datos!R508),AND(OR(R$1005="",Datos!R508&gt;=R$1005),OR(R$1006="",Datos!R508&lt;=R$1006))),FALSE),OR(ISNUMBER(FIND(";"&amp;UPPER(TRIM(Datos!R508&amp;""))&amp;"=",R$1007)),ISNUMBER(FIND(";"&amp;UPPER(TRIM(Datos!R508&amp;""))&amp;";",R$1007))),OR(UPPER(TRIM(Datos!R508&amp;""))="SÍ",UPPER(TRIM(Datos!R508&amp;""))="SI",UPPER(TRIM(Datos!R508&amp;""))="NO"),IF(ISNUMBER(Datos!R508),AND(OR(R$1005="",Datos!R508&gt;=R$1005),OR(R$1006="",Datos!R508&lt;=R$1006)),FALSE),TRUE))))</f>
        <v>0.0</v>
      </c>
      <c r="S508">
        <f>IF(Datos!S508="",0,IF(AND(S$1008&lt;&gt;"",Datos!S508=S$1008),0,IF(S$1004=0,0,1-CHOOSE(S$1004,IF(ISNUMBER(Datos!S508),AND(OR(S$1005="",Datos!S508&gt;=S$1005),OR(S$1006="",Datos!S508&lt;=S$1006)),FALSE),IF(ISNUMBER(Datos!S508),AND(Datos!S508=INT(Datos!S508),AND(OR(S$1005="",Datos!S508&gt;=S$1005),OR(S$1006="",Datos!S508&lt;=S$1006))),FALSE),OR(ISNUMBER(FIND(";"&amp;UPPER(TRIM(Datos!S508&amp;""))&amp;"=",S$1007)),ISNUMBER(FIND(";"&amp;UPPER(TRIM(Datos!S508&amp;""))&amp;";",S$1007))),OR(UPPER(TRIM(Datos!S508&amp;""))="SÍ",UPPER(TRIM(Datos!S508&amp;""))="SI",UPPER(TRIM(Datos!S508&amp;""))="NO"),IF(ISNUMBER(Datos!S508),AND(OR(S$1005="",Datos!S508&gt;=S$1005),OR(S$1006="",Datos!S508&lt;=S$1006)),FALSE),TRUE))))</f>
        <v>0.0</v>
      </c>
      <c r="T508">
        <f>IF(Datos!T508="",0,IF(AND(T$1008&lt;&gt;"",Datos!T508=T$1008),0,IF(T$1004=0,0,1-CHOOSE(T$1004,IF(ISNUMBER(Datos!T508),AND(OR(T$1005="",Datos!T508&gt;=T$1005),OR(T$1006="",Datos!T508&lt;=T$1006)),FALSE),IF(ISNUMBER(Datos!T508),AND(Datos!T508=INT(Datos!T508),AND(OR(T$1005="",Datos!T508&gt;=T$1005),OR(T$1006="",Datos!T508&lt;=T$1006))),FALSE),OR(ISNUMBER(FIND(";"&amp;UPPER(TRIM(Datos!T508&amp;""))&amp;"=",T$1007)),ISNUMBER(FIND(";"&amp;UPPER(TRIM(Datos!T508&amp;""))&amp;";",T$1007))),OR(UPPER(TRIM(Datos!T508&amp;""))="SÍ",UPPER(TRIM(Datos!T508&amp;""))="SI",UPPER(TRIM(Datos!T508&amp;""))="NO"),IF(ISNUMBER(Datos!T508),AND(OR(T$1005="",Datos!T508&gt;=T$1005),OR(T$1006="",Datos!T508&lt;=T$1006)),FALSE),TRUE))))</f>
        <v>0.0</v>
      </c>
      <c r="U508">
        <f>IF(Datos!U508="",0,IF(AND(U$1008&lt;&gt;"",Datos!U508=U$1008),0,IF(U$1004=0,0,1-CHOOSE(U$1004,IF(ISNUMBER(Datos!U508),AND(OR(U$1005="",Datos!U508&gt;=U$1005),OR(U$1006="",Datos!U508&lt;=U$1006)),FALSE),IF(ISNUMBER(Datos!U508),AND(Datos!U508=INT(Datos!U508),AND(OR(U$1005="",Datos!U508&gt;=U$1005),OR(U$1006="",Datos!U508&lt;=U$1006))),FALSE),OR(ISNUMBER(FIND(";"&amp;UPPER(TRIM(Datos!U508&amp;""))&amp;"=",U$1007)),ISNUMBER(FIND(";"&amp;UPPER(TRIM(Datos!U508&amp;""))&amp;";",U$1007))),OR(UPPER(TRIM(Datos!U508&amp;""))="SÍ",UPPER(TRIM(Datos!U508&amp;""))="SI",UPPER(TRIM(Datos!U508&amp;""))="NO"),IF(ISNUMBER(Datos!U508),AND(OR(U$1005="",Datos!U508&gt;=U$1005),OR(U$1006="",Datos!U508&lt;=U$1006)),FALSE),TRUE))))</f>
        <v>0.0</v>
      </c>
      <c r="V508">
        <f>IF(Datos!V508="",0,IF(AND(V$1008&lt;&gt;"",Datos!V508=V$1008),0,IF(V$1004=0,0,1-CHOOSE(V$1004,IF(ISNUMBER(Datos!V508),AND(OR(V$1005="",Datos!V508&gt;=V$1005),OR(V$1006="",Datos!V508&lt;=V$1006)),FALSE),IF(ISNUMBER(Datos!V508),AND(Datos!V508=INT(Datos!V508),AND(OR(V$1005="",Datos!V508&gt;=V$1005),OR(V$1006="",Datos!V508&lt;=V$1006))),FALSE),OR(ISNUMBER(FIND(";"&amp;UPPER(TRIM(Datos!V508&amp;""))&amp;"=",V$1007)),ISNUMBER(FIND(";"&amp;UPPER(TRIM(Datos!V508&amp;""))&amp;";",V$1007))),OR(UPPER(TRIM(Datos!V508&amp;""))="SÍ",UPPER(TRIM(Datos!V508&amp;""))="SI",UPPER(TRIM(Datos!V508&amp;""))="NO"),IF(ISNUMBER(Datos!V508),AND(OR(V$1005="",Datos!V508&gt;=V$1005),OR(V$1006="",Datos!V508&lt;=V$1006)),FALSE),TRUE))))</f>
        <v>0.0</v>
      </c>
      <c r="W508">
        <f>IF(Datos!W508="",0,IF(AND(W$1008&lt;&gt;"",Datos!W508=W$1008),0,IF(W$1004=0,0,1-CHOOSE(W$1004,IF(ISNUMBER(Datos!W508),AND(OR(W$1005="",Datos!W508&gt;=W$1005),OR(W$1006="",Datos!W508&lt;=W$1006)),FALSE),IF(ISNUMBER(Datos!W508),AND(Datos!W508=INT(Datos!W508),AND(OR(W$1005="",Datos!W508&gt;=W$1005),OR(W$1006="",Datos!W508&lt;=W$1006))),FALSE),OR(ISNUMBER(FIND(";"&amp;UPPER(TRIM(Datos!W508&amp;""))&amp;"=",W$1007)),ISNUMBER(FIND(";"&amp;UPPER(TRIM(Datos!W508&amp;""))&amp;";",W$1007))),OR(UPPER(TRIM(Datos!W508&amp;""))="SÍ",UPPER(TRIM(Datos!W508&amp;""))="SI",UPPER(TRIM(Datos!W508&amp;""))="NO"),IF(ISNUMBER(Datos!W508),AND(OR(W$1005="",Datos!W508&gt;=W$1005),OR(W$1006="",Datos!W508&lt;=W$1006)),FALSE),TRUE))))</f>
        <v>0.0</v>
      </c>
      <c r="X508">
        <f>IF(Datos!X508="",0,IF(AND(X$1008&lt;&gt;"",Datos!X508=X$1008),0,IF(X$1004=0,0,1-CHOOSE(X$1004,IF(ISNUMBER(Datos!X508),AND(OR(X$1005="",Datos!X508&gt;=X$1005),OR(X$1006="",Datos!X508&lt;=X$1006)),FALSE),IF(ISNUMBER(Datos!X508),AND(Datos!X508=INT(Datos!X508),AND(OR(X$1005="",Datos!X508&gt;=X$1005),OR(X$1006="",Datos!X508&lt;=X$1006))),FALSE),OR(ISNUMBER(FIND(";"&amp;UPPER(TRIM(Datos!X508&amp;""))&amp;"=",X$1007)),ISNUMBER(FIND(";"&amp;UPPER(TRIM(Datos!X508&amp;""))&amp;";",X$1007))),OR(UPPER(TRIM(Datos!X508&amp;""))="SÍ",UPPER(TRIM(Datos!X508&amp;""))="SI",UPPER(TRIM(Datos!X508&amp;""))="NO"),IF(ISNUMBER(Datos!X508),AND(OR(X$1005="",Datos!X508&gt;=X$1005),OR(X$1006="",Datos!X508&lt;=X$1006)),FALSE),TRUE))))</f>
        <v>0.0</v>
      </c>
      <c r="Y508">
        <f>IF(Datos!Y508="",0,IF(AND(Y$1008&lt;&gt;"",Datos!Y508=Y$1008),0,IF(Y$1004=0,0,1-CHOOSE(Y$1004,IF(ISNUMBER(Datos!Y508),AND(OR(Y$1005="",Datos!Y508&gt;=Y$1005),OR(Y$1006="",Datos!Y508&lt;=Y$1006)),FALSE),IF(ISNUMBER(Datos!Y508),AND(Datos!Y508=INT(Datos!Y508),AND(OR(Y$1005="",Datos!Y508&gt;=Y$1005),OR(Y$1006="",Datos!Y508&lt;=Y$1006))),FALSE),OR(ISNUMBER(FIND(";"&amp;UPPER(TRIM(Datos!Y508&amp;""))&amp;"=",Y$1007)),ISNUMBER(FIND(";"&amp;UPPER(TRIM(Datos!Y508&amp;""))&amp;";",Y$1007))),OR(UPPER(TRIM(Datos!Y508&amp;""))="SÍ",UPPER(TRIM(Datos!Y508&amp;""))="SI",UPPER(TRIM(Datos!Y508&amp;""))="NO"),IF(ISNUMBER(Datos!Y508),AND(OR(Y$1005="",Datos!Y508&gt;=Y$1005),OR(Y$1006="",Datos!Y508&lt;=Y$1006)),FALSE),TRUE))))</f>
        <v>0.0</v>
      </c>
      <c r="Z508">
        <f>IF(Datos!Z508="",0,IF(AND(Z$1008&lt;&gt;"",Datos!Z508=Z$1008),0,IF(Z$1004=0,0,1-CHOOSE(Z$1004,IF(ISNUMBER(Datos!Z508),AND(OR(Z$1005="",Datos!Z508&gt;=Z$1005),OR(Z$1006="",Datos!Z508&lt;=Z$1006)),FALSE),IF(ISNUMBER(Datos!Z508),AND(Datos!Z508=INT(Datos!Z508),AND(OR(Z$1005="",Datos!Z508&gt;=Z$1005),OR(Z$1006="",Datos!Z508&lt;=Z$1006))),FALSE),OR(ISNUMBER(FIND(";"&amp;UPPER(TRIM(Datos!Z508&amp;""))&amp;"=",Z$1007)),ISNUMBER(FIND(";"&amp;UPPER(TRIM(Datos!Z508&amp;""))&amp;";",Z$1007))),OR(UPPER(TRIM(Datos!Z508&amp;""))="SÍ",UPPER(TRIM(Datos!Z508&amp;""))="SI",UPPER(TRIM(Datos!Z508&amp;""))="NO"),IF(ISNUMBER(Datos!Z508),AND(OR(Z$1005="",Datos!Z508&gt;=Z$1005),OR(Z$1006="",Datos!Z508&lt;=Z$1006)),FALSE),TRUE))))</f>
        <v>0.0</v>
      </c>
      <c r="AA508">
        <f>IF(Datos!AA508="",0,IF(AND(AA$1008&lt;&gt;"",Datos!AA508=AA$1008),0,IF(AA$1004=0,0,1-CHOOSE(AA$1004,IF(ISNUMBER(Datos!AA508),AND(OR(AA$1005="",Datos!AA508&gt;=AA$1005),OR(AA$1006="",Datos!AA508&lt;=AA$1006)),FALSE),IF(ISNUMBER(Datos!AA508),AND(Datos!AA508=INT(Datos!AA508),AND(OR(AA$1005="",Datos!AA508&gt;=AA$1005),OR(AA$1006="",Datos!AA508&lt;=AA$1006))),FALSE),OR(ISNUMBER(FIND(";"&amp;UPPER(TRIM(Datos!AA508&amp;""))&amp;"=",AA$1007)),ISNUMBER(FIND(";"&amp;UPPER(TRIM(Datos!AA508&amp;""))&amp;";",AA$1007))),OR(UPPER(TRIM(Datos!AA508&amp;""))="SÍ",UPPER(TRIM(Datos!AA508&amp;""))="SI",UPPER(TRIM(Datos!AA508&amp;""))="NO"),IF(ISNUMBER(Datos!AA508),AND(OR(AA$1005="",Datos!AA508&gt;=AA$1005),OR(AA$1006="",Datos!AA508&lt;=AA$1006)),FALSE),TRUE))))</f>
        <v>0.0</v>
      </c>
      <c r="AB508">
        <f>IF(Datos!AB508="",0,IF(AND(AB$1008&lt;&gt;"",Datos!AB508=AB$1008),0,IF(AB$1004=0,0,1-CHOOSE(AB$1004,IF(ISNUMBER(Datos!AB508),AND(OR(AB$1005="",Datos!AB508&gt;=AB$1005),OR(AB$1006="",Datos!AB508&lt;=AB$1006)),FALSE),IF(ISNUMBER(Datos!AB508),AND(Datos!AB508=INT(Datos!AB508),AND(OR(AB$1005="",Datos!AB508&gt;=AB$1005),OR(AB$1006="",Datos!AB508&lt;=AB$1006))),FALSE),OR(ISNUMBER(FIND(";"&amp;UPPER(TRIM(Datos!AB508&amp;""))&amp;"=",AB$1007)),ISNUMBER(FIND(";"&amp;UPPER(TRIM(Datos!AB508&amp;""))&amp;";",AB$1007))),OR(UPPER(TRIM(Datos!AB508&amp;""))="SÍ",UPPER(TRIM(Datos!AB508&amp;""))="SI",UPPER(TRIM(Datos!AB508&amp;""))="NO"),IF(ISNUMBER(Datos!AB508),AND(OR(AB$1005="",Datos!AB508&gt;=AB$1005),OR(AB$1006="",Datos!AB508&lt;=AB$1006)),FALSE),TRUE))))</f>
        <v>0.0</v>
      </c>
      <c r="AC508">
        <f>IF(Datos!AC508="",0,IF(AND(AC$1008&lt;&gt;"",Datos!AC508=AC$1008),0,IF(AC$1004=0,0,1-CHOOSE(AC$1004,IF(ISNUMBER(Datos!AC508),AND(OR(AC$1005="",Datos!AC508&gt;=AC$1005),OR(AC$1006="",Datos!AC508&lt;=AC$1006)),FALSE),IF(ISNUMBER(Datos!AC508),AND(Datos!AC508=INT(Datos!AC508),AND(OR(AC$1005="",Datos!AC508&gt;=AC$1005),OR(AC$1006="",Datos!AC508&lt;=AC$1006))),FALSE),OR(ISNUMBER(FIND(";"&amp;UPPER(TRIM(Datos!AC508&amp;""))&amp;"=",AC$1007)),ISNUMBER(FIND(";"&amp;UPPER(TRIM(Datos!AC508&amp;""))&amp;";",AC$1007))),OR(UPPER(TRIM(Datos!AC508&amp;""))="SÍ",UPPER(TRIM(Datos!AC508&amp;""))="SI",UPPER(TRIM(Datos!AC508&amp;""))="NO"),IF(ISNUMBER(Datos!AC508),AND(OR(AC$1005="",Datos!AC508&gt;=AC$1005),OR(AC$1006="",Datos!AC508&lt;=AC$1006)),FALSE),TRUE))))</f>
        <v>0.0</v>
      </c>
      <c r="AD508">
        <f>IF(Datos!AD508="",0,IF(AND(AD$1008&lt;&gt;"",Datos!AD508=AD$1008),0,IF(AD$1004=0,0,1-CHOOSE(AD$1004,IF(ISNUMBER(Datos!AD508),AND(OR(AD$1005="",Datos!AD508&gt;=AD$1005),OR(AD$1006="",Datos!AD508&lt;=AD$1006)),FALSE),IF(ISNUMBER(Datos!AD508),AND(Datos!AD508=INT(Datos!AD508),AND(OR(AD$1005="",Datos!AD508&gt;=AD$1005),OR(AD$1006="",Datos!AD508&lt;=AD$1006))),FALSE),OR(ISNUMBER(FIND(";"&amp;UPPER(TRIM(Datos!AD508&amp;""))&amp;"=",AD$1007)),ISNUMBER(FIND(";"&amp;UPPER(TRIM(Datos!AD508&amp;""))&amp;";",AD$1007))),OR(UPPER(TRIM(Datos!AD508&amp;""))="SÍ",UPPER(TRIM(Datos!AD508&amp;""))="SI",UPPER(TRIM(Datos!AD508&amp;""))="NO"),IF(ISNUMBER(Datos!AD508),AND(OR(AD$1005="",Datos!AD508&gt;=AD$1005),OR(AD$1006="",Datos!AD508&lt;=AD$1006)),FALSE),TRUE))))</f>
        <v>0.0</v>
      </c>
      <c r="AE508">
        <f>IF(Datos!AE508="",0,IF(AND(AE$1008&lt;&gt;"",Datos!AE508=AE$1008),0,IF(AE$1004=0,0,1-CHOOSE(AE$1004,IF(ISNUMBER(Datos!AE508),AND(OR(AE$1005="",Datos!AE508&gt;=AE$1005),OR(AE$1006="",Datos!AE508&lt;=AE$1006)),FALSE),IF(ISNUMBER(Datos!AE508),AND(Datos!AE508=INT(Datos!AE508),AND(OR(AE$1005="",Datos!AE508&gt;=AE$1005),OR(AE$1006="",Datos!AE508&lt;=AE$1006))),FALSE),OR(ISNUMBER(FIND(";"&amp;UPPER(TRIM(Datos!AE508&amp;""))&amp;"=",AE$1007)),ISNUMBER(FIND(";"&amp;UPPER(TRIM(Datos!AE508&amp;""))&amp;";",AE$1007))),OR(UPPER(TRIM(Datos!AE508&amp;""))="SÍ",UPPER(TRIM(Datos!AE508&amp;""))="SI",UPPER(TRIM(Datos!AE508&amp;""))="NO"),IF(ISNUMBER(Datos!AE508),AND(OR(AE$1005="",Datos!AE508&gt;=AE$1005),OR(AE$1006="",Datos!AE508&lt;=AE$1006)),FALSE),TRUE))))</f>
        <v>0.0</v>
      </c>
    </row>
    <row r="509" spans="2:31">
      <c r="B509">
        <f>IF(Datos!B509="",0,IF(AND(B$1008&lt;&gt;"",Datos!B509=B$1008),0,IF(B$1004=0,0,1-CHOOSE(B$1004,IF(ISNUMBER(Datos!B509),AND(OR(B$1005="",Datos!B509&gt;=B$1005),OR(B$1006="",Datos!B509&lt;=B$1006)),FALSE),IF(ISNUMBER(Datos!B509),AND(Datos!B509=INT(Datos!B509),AND(OR(B$1005="",Datos!B509&gt;=B$1005),OR(B$1006="",Datos!B509&lt;=B$1006))),FALSE),OR(ISNUMBER(FIND(";"&amp;UPPER(TRIM(Datos!B509&amp;""))&amp;"=",B$1007)),ISNUMBER(FIND(";"&amp;UPPER(TRIM(Datos!B509&amp;""))&amp;";",B$1007))),OR(UPPER(TRIM(Datos!B509&amp;""))="SÍ",UPPER(TRIM(Datos!B509&amp;""))="SI",UPPER(TRIM(Datos!B509&amp;""))="NO"),IF(ISNUMBER(Datos!B509),AND(OR(B$1005="",Datos!B509&gt;=B$1005),OR(B$1006="",Datos!B509&lt;=B$1006)),FALSE),TRUE))))</f>
        <v>0.0</v>
      </c>
      <c r="C509">
        <f>IF(Datos!C509="",0,IF(AND(C$1008&lt;&gt;"",Datos!C509=C$1008),0,IF(C$1004=0,0,1-CHOOSE(C$1004,IF(ISNUMBER(Datos!C509),AND(OR(C$1005="",Datos!C509&gt;=C$1005),OR(C$1006="",Datos!C509&lt;=C$1006)),FALSE),IF(ISNUMBER(Datos!C509),AND(Datos!C509=INT(Datos!C509),AND(OR(C$1005="",Datos!C509&gt;=C$1005),OR(C$1006="",Datos!C509&lt;=C$1006))),FALSE),OR(ISNUMBER(FIND(";"&amp;UPPER(TRIM(Datos!C509&amp;""))&amp;"=",C$1007)),ISNUMBER(FIND(";"&amp;UPPER(TRIM(Datos!C509&amp;""))&amp;";",C$1007))),OR(UPPER(TRIM(Datos!C509&amp;""))="SÍ",UPPER(TRIM(Datos!C509&amp;""))="SI",UPPER(TRIM(Datos!C509&amp;""))="NO"),IF(ISNUMBER(Datos!C509),AND(OR(C$1005="",Datos!C509&gt;=C$1005),OR(C$1006="",Datos!C509&lt;=C$1006)),FALSE),TRUE))))</f>
        <v>0.0</v>
      </c>
      <c r="D509">
        <f>IF(Datos!D509="",0,IF(AND(D$1008&lt;&gt;"",Datos!D509=D$1008),0,IF(D$1004=0,0,1-CHOOSE(D$1004,IF(ISNUMBER(Datos!D509),AND(OR(D$1005="",Datos!D509&gt;=D$1005),OR(D$1006="",Datos!D509&lt;=D$1006)),FALSE),IF(ISNUMBER(Datos!D509),AND(Datos!D509=INT(Datos!D509),AND(OR(D$1005="",Datos!D509&gt;=D$1005),OR(D$1006="",Datos!D509&lt;=D$1006))),FALSE),OR(ISNUMBER(FIND(";"&amp;UPPER(TRIM(Datos!D509&amp;""))&amp;"=",D$1007)),ISNUMBER(FIND(";"&amp;UPPER(TRIM(Datos!D509&amp;""))&amp;";",D$1007))),OR(UPPER(TRIM(Datos!D509&amp;""))="SÍ",UPPER(TRIM(Datos!D509&amp;""))="SI",UPPER(TRIM(Datos!D509&amp;""))="NO"),IF(ISNUMBER(Datos!D509),AND(OR(D$1005="",Datos!D509&gt;=D$1005),OR(D$1006="",Datos!D509&lt;=D$1006)),FALSE),TRUE))))</f>
        <v>0.0</v>
      </c>
      <c r="E509">
        <f>IF(Datos!E509="",0,IF(AND(E$1008&lt;&gt;"",Datos!E509=E$1008),0,IF(E$1004=0,0,1-CHOOSE(E$1004,IF(ISNUMBER(Datos!E509),AND(OR(E$1005="",Datos!E509&gt;=E$1005),OR(E$1006="",Datos!E509&lt;=E$1006)),FALSE),IF(ISNUMBER(Datos!E509),AND(Datos!E509=INT(Datos!E509),AND(OR(E$1005="",Datos!E509&gt;=E$1005),OR(E$1006="",Datos!E509&lt;=E$1006))),FALSE),OR(ISNUMBER(FIND(";"&amp;UPPER(TRIM(Datos!E509&amp;""))&amp;"=",E$1007)),ISNUMBER(FIND(";"&amp;UPPER(TRIM(Datos!E509&amp;""))&amp;";",E$1007))),OR(UPPER(TRIM(Datos!E509&amp;""))="SÍ",UPPER(TRIM(Datos!E509&amp;""))="SI",UPPER(TRIM(Datos!E509&amp;""))="NO"),IF(ISNUMBER(Datos!E509),AND(OR(E$1005="",Datos!E509&gt;=E$1005),OR(E$1006="",Datos!E509&lt;=E$1006)),FALSE),TRUE))))</f>
        <v>0.0</v>
      </c>
      <c r="F509">
        <f>IF(Datos!F509="",0,IF(AND(F$1008&lt;&gt;"",Datos!F509=F$1008),0,IF(F$1004=0,0,1-CHOOSE(F$1004,IF(ISNUMBER(Datos!F509),AND(OR(F$1005="",Datos!F509&gt;=F$1005),OR(F$1006="",Datos!F509&lt;=F$1006)),FALSE),IF(ISNUMBER(Datos!F509),AND(Datos!F509=INT(Datos!F509),AND(OR(F$1005="",Datos!F509&gt;=F$1005),OR(F$1006="",Datos!F509&lt;=F$1006))),FALSE),OR(ISNUMBER(FIND(";"&amp;UPPER(TRIM(Datos!F509&amp;""))&amp;"=",F$1007)),ISNUMBER(FIND(";"&amp;UPPER(TRIM(Datos!F509&amp;""))&amp;";",F$1007))),OR(UPPER(TRIM(Datos!F509&amp;""))="SÍ",UPPER(TRIM(Datos!F509&amp;""))="SI",UPPER(TRIM(Datos!F509&amp;""))="NO"),IF(ISNUMBER(Datos!F509),AND(OR(F$1005="",Datos!F509&gt;=F$1005),OR(F$1006="",Datos!F509&lt;=F$1006)),FALSE),TRUE))))</f>
        <v>0.0</v>
      </c>
      <c r="G509">
        <f>IF(Datos!G509="",0,IF(AND(G$1008&lt;&gt;"",Datos!G509=G$1008),0,IF(G$1004=0,0,1-CHOOSE(G$1004,IF(ISNUMBER(Datos!G509),AND(OR(G$1005="",Datos!G509&gt;=G$1005),OR(G$1006="",Datos!G509&lt;=G$1006)),FALSE),IF(ISNUMBER(Datos!G509),AND(Datos!G509=INT(Datos!G509),AND(OR(G$1005="",Datos!G509&gt;=G$1005),OR(G$1006="",Datos!G509&lt;=G$1006))),FALSE),OR(ISNUMBER(FIND(";"&amp;UPPER(TRIM(Datos!G509&amp;""))&amp;"=",G$1007)),ISNUMBER(FIND(";"&amp;UPPER(TRIM(Datos!G509&amp;""))&amp;";",G$1007))),OR(UPPER(TRIM(Datos!G509&amp;""))="SÍ",UPPER(TRIM(Datos!G509&amp;""))="SI",UPPER(TRIM(Datos!G509&amp;""))="NO"),IF(ISNUMBER(Datos!G509),AND(OR(G$1005="",Datos!G509&gt;=G$1005),OR(G$1006="",Datos!G509&lt;=G$1006)),FALSE),TRUE))))</f>
        <v>0.0</v>
      </c>
      <c r="H509">
        <f>IF(Datos!H509="",0,IF(AND(H$1008&lt;&gt;"",Datos!H509=H$1008),0,IF(H$1004=0,0,1-CHOOSE(H$1004,IF(ISNUMBER(Datos!H509),AND(OR(H$1005="",Datos!H509&gt;=H$1005),OR(H$1006="",Datos!H509&lt;=H$1006)),FALSE),IF(ISNUMBER(Datos!H509),AND(Datos!H509=INT(Datos!H509),AND(OR(H$1005="",Datos!H509&gt;=H$1005),OR(H$1006="",Datos!H509&lt;=H$1006))),FALSE),OR(ISNUMBER(FIND(";"&amp;UPPER(TRIM(Datos!H509&amp;""))&amp;"=",H$1007)),ISNUMBER(FIND(";"&amp;UPPER(TRIM(Datos!H509&amp;""))&amp;";",H$1007))),OR(UPPER(TRIM(Datos!H509&amp;""))="SÍ",UPPER(TRIM(Datos!H509&amp;""))="SI",UPPER(TRIM(Datos!H509&amp;""))="NO"),IF(ISNUMBER(Datos!H509),AND(OR(H$1005="",Datos!H509&gt;=H$1005),OR(H$1006="",Datos!H509&lt;=H$1006)),FALSE),TRUE))))</f>
        <v>0.0</v>
      </c>
      <c r="I509">
        <f>IF(Datos!I509="",0,IF(AND(I$1008&lt;&gt;"",Datos!I509=I$1008),0,IF(I$1004=0,0,1-CHOOSE(I$1004,IF(ISNUMBER(Datos!I509),AND(OR(I$1005="",Datos!I509&gt;=I$1005),OR(I$1006="",Datos!I509&lt;=I$1006)),FALSE),IF(ISNUMBER(Datos!I509),AND(Datos!I509=INT(Datos!I509),AND(OR(I$1005="",Datos!I509&gt;=I$1005),OR(I$1006="",Datos!I509&lt;=I$1006))),FALSE),OR(ISNUMBER(FIND(";"&amp;UPPER(TRIM(Datos!I509&amp;""))&amp;"=",I$1007)),ISNUMBER(FIND(";"&amp;UPPER(TRIM(Datos!I509&amp;""))&amp;";",I$1007))),OR(UPPER(TRIM(Datos!I509&amp;""))="SÍ",UPPER(TRIM(Datos!I509&amp;""))="SI",UPPER(TRIM(Datos!I509&amp;""))="NO"),IF(ISNUMBER(Datos!I509),AND(OR(I$1005="",Datos!I509&gt;=I$1005),OR(I$1006="",Datos!I509&lt;=I$1006)),FALSE),TRUE))))</f>
        <v>0.0</v>
      </c>
      <c r="J509">
        <f>IF(Datos!J509="",0,IF(AND(J$1008&lt;&gt;"",Datos!J509=J$1008),0,IF(J$1004=0,0,1-CHOOSE(J$1004,IF(ISNUMBER(Datos!J509),AND(OR(J$1005="",Datos!J509&gt;=J$1005),OR(J$1006="",Datos!J509&lt;=J$1006)),FALSE),IF(ISNUMBER(Datos!J509),AND(Datos!J509=INT(Datos!J509),AND(OR(J$1005="",Datos!J509&gt;=J$1005),OR(J$1006="",Datos!J509&lt;=J$1006))),FALSE),OR(ISNUMBER(FIND(";"&amp;UPPER(TRIM(Datos!J509&amp;""))&amp;"=",J$1007)),ISNUMBER(FIND(";"&amp;UPPER(TRIM(Datos!J509&amp;""))&amp;";",J$1007))),OR(UPPER(TRIM(Datos!J509&amp;""))="SÍ",UPPER(TRIM(Datos!J509&amp;""))="SI",UPPER(TRIM(Datos!J509&amp;""))="NO"),IF(ISNUMBER(Datos!J509),AND(OR(J$1005="",Datos!J509&gt;=J$1005),OR(J$1006="",Datos!J509&lt;=J$1006)),FALSE),TRUE))))</f>
        <v>0.0</v>
      </c>
      <c r="K509">
        <f>IF(Datos!K509="",0,IF(AND(K$1008&lt;&gt;"",Datos!K509=K$1008),0,IF(K$1004=0,0,1-CHOOSE(K$1004,IF(ISNUMBER(Datos!K509),AND(OR(K$1005="",Datos!K509&gt;=K$1005),OR(K$1006="",Datos!K509&lt;=K$1006)),FALSE),IF(ISNUMBER(Datos!K509),AND(Datos!K509=INT(Datos!K509),AND(OR(K$1005="",Datos!K509&gt;=K$1005),OR(K$1006="",Datos!K509&lt;=K$1006))),FALSE),OR(ISNUMBER(FIND(";"&amp;UPPER(TRIM(Datos!K509&amp;""))&amp;"=",K$1007)),ISNUMBER(FIND(";"&amp;UPPER(TRIM(Datos!K509&amp;""))&amp;";",K$1007))),OR(UPPER(TRIM(Datos!K509&amp;""))="SÍ",UPPER(TRIM(Datos!K509&amp;""))="SI",UPPER(TRIM(Datos!K509&amp;""))="NO"),IF(ISNUMBER(Datos!K509),AND(OR(K$1005="",Datos!K509&gt;=K$1005),OR(K$1006="",Datos!K509&lt;=K$1006)),FALSE),TRUE))))</f>
        <v>0.0</v>
      </c>
      <c r="L509">
        <f>IF(Datos!L509="",0,IF(AND(L$1008&lt;&gt;"",Datos!L509=L$1008),0,IF(L$1004=0,0,1-CHOOSE(L$1004,IF(ISNUMBER(Datos!L509),AND(OR(L$1005="",Datos!L509&gt;=L$1005),OR(L$1006="",Datos!L509&lt;=L$1006)),FALSE),IF(ISNUMBER(Datos!L509),AND(Datos!L509=INT(Datos!L509),AND(OR(L$1005="",Datos!L509&gt;=L$1005),OR(L$1006="",Datos!L509&lt;=L$1006))),FALSE),OR(ISNUMBER(FIND(";"&amp;UPPER(TRIM(Datos!L509&amp;""))&amp;"=",L$1007)),ISNUMBER(FIND(";"&amp;UPPER(TRIM(Datos!L509&amp;""))&amp;";",L$1007))),OR(UPPER(TRIM(Datos!L509&amp;""))="SÍ",UPPER(TRIM(Datos!L509&amp;""))="SI",UPPER(TRIM(Datos!L509&amp;""))="NO"),IF(ISNUMBER(Datos!L509),AND(OR(L$1005="",Datos!L509&gt;=L$1005),OR(L$1006="",Datos!L509&lt;=L$1006)),FALSE),TRUE))))</f>
        <v>0.0</v>
      </c>
      <c r="M509">
        <f>IF(Datos!M509="",0,IF(AND(M$1008&lt;&gt;"",Datos!M509=M$1008),0,IF(M$1004=0,0,1-CHOOSE(M$1004,IF(ISNUMBER(Datos!M509),AND(OR(M$1005="",Datos!M509&gt;=M$1005),OR(M$1006="",Datos!M509&lt;=M$1006)),FALSE),IF(ISNUMBER(Datos!M509),AND(Datos!M509=INT(Datos!M509),AND(OR(M$1005="",Datos!M509&gt;=M$1005),OR(M$1006="",Datos!M509&lt;=M$1006))),FALSE),OR(ISNUMBER(FIND(";"&amp;UPPER(TRIM(Datos!M509&amp;""))&amp;"=",M$1007)),ISNUMBER(FIND(";"&amp;UPPER(TRIM(Datos!M509&amp;""))&amp;";",M$1007))),OR(UPPER(TRIM(Datos!M509&amp;""))="SÍ",UPPER(TRIM(Datos!M509&amp;""))="SI",UPPER(TRIM(Datos!M509&amp;""))="NO"),IF(ISNUMBER(Datos!M509),AND(OR(M$1005="",Datos!M509&gt;=M$1005),OR(M$1006="",Datos!M509&lt;=M$1006)),FALSE),TRUE))))</f>
        <v>0.0</v>
      </c>
      <c r="N509">
        <f>IF(Datos!N509="",0,IF(AND(N$1008&lt;&gt;"",Datos!N509=N$1008),0,IF(N$1004=0,0,1-CHOOSE(N$1004,IF(ISNUMBER(Datos!N509),AND(OR(N$1005="",Datos!N509&gt;=N$1005),OR(N$1006="",Datos!N509&lt;=N$1006)),FALSE),IF(ISNUMBER(Datos!N509),AND(Datos!N509=INT(Datos!N509),AND(OR(N$1005="",Datos!N509&gt;=N$1005),OR(N$1006="",Datos!N509&lt;=N$1006))),FALSE),OR(ISNUMBER(FIND(";"&amp;UPPER(TRIM(Datos!N509&amp;""))&amp;"=",N$1007)),ISNUMBER(FIND(";"&amp;UPPER(TRIM(Datos!N509&amp;""))&amp;";",N$1007))),OR(UPPER(TRIM(Datos!N509&amp;""))="SÍ",UPPER(TRIM(Datos!N509&amp;""))="SI",UPPER(TRIM(Datos!N509&amp;""))="NO"),IF(ISNUMBER(Datos!N509),AND(OR(N$1005="",Datos!N509&gt;=N$1005),OR(N$1006="",Datos!N509&lt;=N$1006)),FALSE),TRUE))))</f>
        <v>0.0</v>
      </c>
      <c r="O509">
        <f>IF(Datos!O509="",0,IF(AND(O$1008&lt;&gt;"",Datos!O509=O$1008),0,IF(O$1004=0,0,1-CHOOSE(O$1004,IF(ISNUMBER(Datos!O509),AND(OR(O$1005="",Datos!O509&gt;=O$1005),OR(O$1006="",Datos!O509&lt;=O$1006)),FALSE),IF(ISNUMBER(Datos!O509),AND(Datos!O509=INT(Datos!O509),AND(OR(O$1005="",Datos!O509&gt;=O$1005),OR(O$1006="",Datos!O509&lt;=O$1006))),FALSE),OR(ISNUMBER(FIND(";"&amp;UPPER(TRIM(Datos!O509&amp;""))&amp;"=",O$1007)),ISNUMBER(FIND(";"&amp;UPPER(TRIM(Datos!O509&amp;""))&amp;";",O$1007))),OR(UPPER(TRIM(Datos!O509&amp;""))="SÍ",UPPER(TRIM(Datos!O509&amp;""))="SI",UPPER(TRIM(Datos!O509&amp;""))="NO"),IF(ISNUMBER(Datos!O509),AND(OR(O$1005="",Datos!O509&gt;=O$1005),OR(O$1006="",Datos!O509&lt;=O$1006)),FALSE),TRUE))))</f>
        <v>0.0</v>
      </c>
      <c r="P509">
        <f>IF(Datos!P509="",0,IF(AND(P$1008&lt;&gt;"",Datos!P509=P$1008),0,IF(P$1004=0,0,1-CHOOSE(P$1004,IF(ISNUMBER(Datos!P509),AND(OR(P$1005="",Datos!P509&gt;=P$1005),OR(P$1006="",Datos!P509&lt;=P$1006)),FALSE),IF(ISNUMBER(Datos!P509),AND(Datos!P509=INT(Datos!P509),AND(OR(P$1005="",Datos!P509&gt;=P$1005),OR(P$1006="",Datos!P509&lt;=P$1006))),FALSE),OR(ISNUMBER(FIND(";"&amp;UPPER(TRIM(Datos!P509&amp;""))&amp;"=",P$1007)),ISNUMBER(FIND(";"&amp;UPPER(TRIM(Datos!P509&amp;""))&amp;";",P$1007))),OR(UPPER(TRIM(Datos!P509&amp;""))="SÍ",UPPER(TRIM(Datos!P509&amp;""))="SI",UPPER(TRIM(Datos!P509&amp;""))="NO"),IF(ISNUMBER(Datos!P509),AND(OR(P$1005="",Datos!P509&gt;=P$1005),OR(P$1006="",Datos!P509&lt;=P$1006)),FALSE),TRUE))))</f>
        <v>0.0</v>
      </c>
      <c r="Q509">
        <f>IF(Datos!Q509="",0,IF(AND(Q$1008&lt;&gt;"",Datos!Q509=Q$1008),0,IF(Q$1004=0,0,1-CHOOSE(Q$1004,IF(ISNUMBER(Datos!Q509),AND(OR(Q$1005="",Datos!Q509&gt;=Q$1005),OR(Q$1006="",Datos!Q509&lt;=Q$1006)),FALSE),IF(ISNUMBER(Datos!Q509),AND(Datos!Q509=INT(Datos!Q509),AND(OR(Q$1005="",Datos!Q509&gt;=Q$1005),OR(Q$1006="",Datos!Q509&lt;=Q$1006))),FALSE),OR(ISNUMBER(FIND(";"&amp;UPPER(TRIM(Datos!Q509&amp;""))&amp;"=",Q$1007)),ISNUMBER(FIND(";"&amp;UPPER(TRIM(Datos!Q509&amp;""))&amp;";",Q$1007))),OR(UPPER(TRIM(Datos!Q509&amp;""))="SÍ",UPPER(TRIM(Datos!Q509&amp;""))="SI",UPPER(TRIM(Datos!Q509&amp;""))="NO"),IF(ISNUMBER(Datos!Q509),AND(OR(Q$1005="",Datos!Q509&gt;=Q$1005),OR(Q$1006="",Datos!Q509&lt;=Q$1006)),FALSE),TRUE))))</f>
        <v>0.0</v>
      </c>
      <c r="R509">
        <f>IF(Datos!R509="",0,IF(AND(R$1008&lt;&gt;"",Datos!R509=R$1008),0,IF(R$1004=0,0,1-CHOOSE(R$1004,IF(ISNUMBER(Datos!R509),AND(OR(R$1005="",Datos!R509&gt;=R$1005),OR(R$1006="",Datos!R509&lt;=R$1006)),FALSE),IF(ISNUMBER(Datos!R509),AND(Datos!R509=INT(Datos!R509),AND(OR(R$1005="",Datos!R509&gt;=R$1005),OR(R$1006="",Datos!R509&lt;=R$1006))),FALSE),OR(ISNUMBER(FIND(";"&amp;UPPER(TRIM(Datos!R509&amp;""))&amp;"=",R$1007)),ISNUMBER(FIND(";"&amp;UPPER(TRIM(Datos!R509&amp;""))&amp;";",R$1007))),OR(UPPER(TRIM(Datos!R509&amp;""))="SÍ",UPPER(TRIM(Datos!R509&amp;""))="SI",UPPER(TRIM(Datos!R509&amp;""))="NO"),IF(ISNUMBER(Datos!R509),AND(OR(R$1005="",Datos!R509&gt;=R$1005),OR(R$1006="",Datos!R509&lt;=R$1006)),FALSE),TRUE))))</f>
        <v>0.0</v>
      </c>
      <c r="S509">
        <f>IF(Datos!S509="",0,IF(AND(S$1008&lt;&gt;"",Datos!S509=S$1008),0,IF(S$1004=0,0,1-CHOOSE(S$1004,IF(ISNUMBER(Datos!S509),AND(OR(S$1005="",Datos!S509&gt;=S$1005),OR(S$1006="",Datos!S509&lt;=S$1006)),FALSE),IF(ISNUMBER(Datos!S509),AND(Datos!S509=INT(Datos!S509),AND(OR(S$1005="",Datos!S509&gt;=S$1005),OR(S$1006="",Datos!S509&lt;=S$1006))),FALSE),OR(ISNUMBER(FIND(";"&amp;UPPER(TRIM(Datos!S509&amp;""))&amp;"=",S$1007)),ISNUMBER(FIND(";"&amp;UPPER(TRIM(Datos!S509&amp;""))&amp;";",S$1007))),OR(UPPER(TRIM(Datos!S509&amp;""))="SÍ",UPPER(TRIM(Datos!S509&amp;""))="SI",UPPER(TRIM(Datos!S509&amp;""))="NO"),IF(ISNUMBER(Datos!S509),AND(OR(S$1005="",Datos!S509&gt;=S$1005),OR(S$1006="",Datos!S509&lt;=S$1006)),FALSE),TRUE))))</f>
        <v>0.0</v>
      </c>
      <c r="T509">
        <f>IF(Datos!T509="",0,IF(AND(T$1008&lt;&gt;"",Datos!T509=T$1008),0,IF(T$1004=0,0,1-CHOOSE(T$1004,IF(ISNUMBER(Datos!T509),AND(OR(T$1005="",Datos!T509&gt;=T$1005),OR(T$1006="",Datos!T509&lt;=T$1006)),FALSE),IF(ISNUMBER(Datos!T509),AND(Datos!T509=INT(Datos!T509),AND(OR(T$1005="",Datos!T509&gt;=T$1005),OR(T$1006="",Datos!T509&lt;=T$1006))),FALSE),OR(ISNUMBER(FIND(";"&amp;UPPER(TRIM(Datos!T509&amp;""))&amp;"=",T$1007)),ISNUMBER(FIND(";"&amp;UPPER(TRIM(Datos!T509&amp;""))&amp;";",T$1007))),OR(UPPER(TRIM(Datos!T509&amp;""))="SÍ",UPPER(TRIM(Datos!T509&amp;""))="SI",UPPER(TRIM(Datos!T509&amp;""))="NO"),IF(ISNUMBER(Datos!T509),AND(OR(T$1005="",Datos!T509&gt;=T$1005),OR(T$1006="",Datos!T509&lt;=T$1006)),FALSE),TRUE))))</f>
        <v>0.0</v>
      </c>
      <c r="U509">
        <f>IF(Datos!U509="",0,IF(AND(U$1008&lt;&gt;"",Datos!U509=U$1008),0,IF(U$1004=0,0,1-CHOOSE(U$1004,IF(ISNUMBER(Datos!U509),AND(OR(U$1005="",Datos!U509&gt;=U$1005),OR(U$1006="",Datos!U509&lt;=U$1006)),FALSE),IF(ISNUMBER(Datos!U509),AND(Datos!U509=INT(Datos!U509),AND(OR(U$1005="",Datos!U509&gt;=U$1005),OR(U$1006="",Datos!U509&lt;=U$1006))),FALSE),OR(ISNUMBER(FIND(";"&amp;UPPER(TRIM(Datos!U509&amp;""))&amp;"=",U$1007)),ISNUMBER(FIND(";"&amp;UPPER(TRIM(Datos!U509&amp;""))&amp;";",U$1007))),OR(UPPER(TRIM(Datos!U509&amp;""))="SÍ",UPPER(TRIM(Datos!U509&amp;""))="SI",UPPER(TRIM(Datos!U509&amp;""))="NO"),IF(ISNUMBER(Datos!U509),AND(OR(U$1005="",Datos!U509&gt;=U$1005),OR(U$1006="",Datos!U509&lt;=U$1006)),FALSE),TRUE))))</f>
        <v>0.0</v>
      </c>
      <c r="V509">
        <f>IF(Datos!V509="",0,IF(AND(V$1008&lt;&gt;"",Datos!V509=V$1008),0,IF(V$1004=0,0,1-CHOOSE(V$1004,IF(ISNUMBER(Datos!V509),AND(OR(V$1005="",Datos!V509&gt;=V$1005),OR(V$1006="",Datos!V509&lt;=V$1006)),FALSE),IF(ISNUMBER(Datos!V509),AND(Datos!V509=INT(Datos!V509),AND(OR(V$1005="",Datos!V509&gt;=V$1005),OR(V$1006="",Datos!V509&lt;=V$1006))),FALSE),OR(ISNUMBER(FIND(";"&amp;UPPER(TRIM(Datos!V509&amp;""))&amp;"=",V$1007)),ISNUMBER(FIND(";"&amp;UPPER(TRIM(Datos!V509&amp;""))&amp;";",V$1007))),OR(UPPER(TRIM(Datos!V509&amp;""))="SÍ",UPPER(TRIM(Datos!V509&amp;""))="SI",UPPER(TRIM(Datos!V509&amp;""))="NO"),IF(ISNUMBER(Datos!V509),AND(OR(V$1005="",Datos!V509&gt;=V$1005),OR(V$1006="",Datos!V509&lt;=V$1006)),FALSE),TRUE))))</f>
        <v>0.0</v>
      </c>
      <c r="W509">
        <f>IF(Datos!W509="",0,IF(AND(W$1008&lt;&gt;"",Datos!W509=W$1008),0,IF(W$1004=0,0,1-CHOOSE(W$1004,IF(ISNUMBER(Datos!W509),AND(OR(W$1005="",Datos!W509&gt;=W$1005),OR(W$1006="",Datos!W509&lt;=W$1006)),FALSE),IF(ISNUMBER(Datos!W509),AND(Datos!W509=INT(Datos!W509),AND(OR(W$1005="",Datos!W509&gt;=W$1005),OR(W$1006="",Datos!W509&lt;=W$1006))),FALSE),OR(ISNUMBER(FIND(";"&amp;UPPER(TRIM(Datos!W509&amp;""))&amp;"=",W$1007)),ISNUMBER(FIND(";"&amp;UPPER(TRIM(Datos!W509&amp;""))&amp;";",W$1007))),OR(UPPER(TRIM(Datos!W509&amp;""))="SÍ",UPPER(TRIM(Datos!W509&amp;""))="SI",UPPER(TRIM(Datos!W509&amp;""))="NO"),IF(ISNUMBER(Datos!W509),AND(OR(W$1005="",Datos!W509&gt;=W$1005),OR(W$1006="",Datos!W509&lt;=W$1006)),FALSE),TRUE))))</f>
        <v>0.0</v>
      </c>
      <c r="X509">
        <f>IF(Datos!X509="",0,IF(AND(X$1008&lt;&gt;"",Datos!X509=X$1008),0,IF(X$1004=0,0,1-CHOOSE(X$1004,IF(ISNUMBER(Datos!X509),AND(OR(X$1005="",Datos!X509&gt;=X$1005),OR(X$1006="",Datos!X509&lt;=X$1006)),FALSE),IF(ISNUMBER(Datos!X509),AND(Datos!X509=INT(Datos!X509),AND(OR(X$1005="",Datos!X509&gt;=X$1005),OR(X$1006="",Datos!X509&lt;=X$1006))),FALSE),OR(ISNUMBER(FIND(";"&amp;UPPER(TRIM(Datos!X509&amp;""))&amp;"=",X$1007)),ISNUMBER(FIND(";"&amp;UPPER(TRIM(Datos!X509&amp;""))&amp;";",X$1007))),OR(UPPER(TRIM(Datos!X509&amp;""))="SÍ",UPPER(TRIM(Datos!X509&amp;""))="SI",UPPER(TRIM(Datos!X509&amp;""))="NO"),IF(ISNUMBER(Datos!X509),AND(OR(X$1005="",Datos!X509&gt;=X$1005),OR(X$1006="",Datos!X509&lt;=X$1006)),FALSE),TRUE))))</f>
        <v>0.0</v>
      </c>
      <c r="Y509">
        <f>IF(Datos!Y509="",0,IF(AND(Y$1008&lt;&gt;"",Datos!Y509=Y$1008),0,IF(Y$1004=0,0,1-CHOOSE(Y$1004,IF(ISNUMBER(Datos!Y509),AND(OR(Y$1005="",Datos!Y509&gt;=Y$1005),OR(Y$1006="",Datos!Y509&lt;=Y$1006)),FALSE),IF(ISNUMBER(Datos!Y509),AND(Datos!Y509=INT(Datos!Y509),AND(OR(Y$1005="",Datos!Y509&gt;=Y$1005),OR(Y$1006="",Datos!Y509&lt;=Y$1006))),FALSE),OR(ISNUMBER(FIND(";"&amp;UPPER(TRIM(Datos!Y509&amp;""))&amp;"=",Y$1007)),ISNUMBER(FIND(";"&amp;UPPER(TRIM(Datos!Y509&amp;""))&amp;";",Y$1007))),OR(UPPER(TRIM(Datos!Y509&amp;""))="SÍ",UPPER(TRIM(Datos!Y509&amp;""))="SI",UPPER(TRIM(Datos!Y509&amp;""))="NO"),IF(ISNUMBER(Datos!Y509),AND(OR(Y$1005="",Datos!Y509&gt;=Y$1005),OR(Y$1006="",Datos!Y509&lt;=Y$1006)),FALSE),TRUE))))</f>
        <v>0.0</v>
      </c>
      <c r="Z509">
        <f>IF(Datos!Z509="",0,IF(AND(Z$1008&lt;&gt;"",Datos!Z509=Z$1008),0,IF(Z$1004=0,0,1-CHOOSE(Z$1004,IF(ISNUMBER(Datos!Z509),AND(OR(Z$1005="",Datos!Z509&gt;=Z$1005),OR(Z$1006="",Datos!Z509&lt;=Z$1006)),FALSE),IF(ISNUMBER(Datos!Z509),AND(Datos!Z509=INT(Datos!Z509),AND(OR(Z$1005="",Datos!Z509&gt;=Z$1005),OR(Z$1006="",Datos!Z509&lt;=Z$1006))),FALSE),OR(ISNUMBER(FIND(";"&amp;UPPER(TRIM(Datos!Z509&amp;""))&amp;"=",Z$1007)),ISNUMBER(FIND(";"&amp;UPPER(TRIM(Datos!Z509&amp;""))&amp;";",Z$1007))),OR(UPPER(TRIM(Datos!Z509&amp;""))="SÍ",UPPER(TRIM(Datos!Z509&amp;""))="SI",UPPER(TRIM(Datos!Z509&amp;""))="NO"),IF(ISNUMBER(Datos!Z509),AND(OR(Z$1005="",Datos!Z509&gt;=Z$1005),OR(Z$1006="",Datos!Z509&lt;=Z$1006)),FALSE),TRUE))))</f>
        <v>0.0</v>
      </c>
      <c r="AA509">
        <f>IF(Datos!AA509="",0,IF(AND(AA$1008&lt;&gt;"",Datos!AA509=AA$1008),0,IF(AA$1004=0,0,1-CHOOSE(AA$1004,IF(ISNUMBER(Datos!AA509),AND(OR(AA$1005="",Datos!AA509&gt;=AA$1005),OR(AA$1006="",Datos!AA509&lt;=AA$1006)),FALSE),IF(ISNUMBER(Datos!AA509),AND(Datos!AA509=INT(Datos!AA509),AND(OR(AA$1005="",Datos!AA509&gt;=AA$1005),OR(AA$1006="",Datos!AA509&lt;=AA$1006))),FALSE),OR(ISNUMBER(FIND(";"&amp;UPPER(TRIM(Datos!AA509&amp;""))&amp;"=",AA$1007)),ISNUMBER(FIND(";"&amp;UPPER(TRIM(Datos!AA509&amp;""))&amp;";",AA$1007))),OR(UPPER(TRIM(Datos!AA509&amp;""))="SÍ",UPPER(TRIM(Datos!AA509&amp;""))="SI",UPPER(TRIM(Datos!AA509&amp;""))="NO"),IF(ISNUMBER(Datos!AA509),AND(OR(AA$1005="",Datos!AA509&gt;=AA$1005),OR(AA$1006="",Datos!AA509&lt;=AA$1006)),FALSE),TRUE))))</f>
        <v>0.0</v>
      </c>
      <c r="AB509">
        <f>IF(Datos!AB509="",0,IF(AND(AB$1008&lt;&gt;"",Datos!AB509=AB$1008),0,IF(AB$1004=0,0,1-CHOOSE(AB$1004,IF(ISNUMBER(Datos!AB509),AND(OR(AB$1005="",Datos!AB509&gt;=AB$1005),OR(AB$1006="",Datos!AB509&lt;=AB$1006)),FALSE),IF(ISNUMBER(Datos!AB509),AND(Datos!AB509=INT(Datos!AB509),AND(OR(AB$1005="",Datos!AB509&gt;=AB$1005),OR(AB$1006="",Datos!AB509&lt;=AB$1006))),FALSE),OR(ISNUMBER(FIND(";"&amp;UPPER(TRIM(Datos!AB509&amp;""))&amp;"=",AB$1007)),ISNUMBER(FIND(";"&amp;UPPER(TRIM(Datos!AB509&amp;""))&amp;";",AB$1007))),OR(UPPER(TRIM(Datos!AB509&amp;""))="SÍ",UPPER(TRIM(Datos!AB509&amp;""))="SI",UPPER(TRIM(Datos!AB509&amp;""))="NO"),IF(ISNUMBER(Datos!AB509),AND(OR(AB$1005="",Datos!AB509&gt;=AB$1005),OR(AB$1006="",Datos!AB509&lt;=AB$1006)),FALSE),TRUE))))</f>
        <v>0.0</v>
      </c>
      <c r="AC509">
        <f>IF(Datos!AC509="",0,IF(AND(AC$1008&lt;&gt;"",Datos!AC509=AC$1008),0,IF(AC$1004=0,0,1-CHOOSE(AC$1004,IF(ISNUMBER(Datos!AC509),AND(OR(AC$1005="",Datos!AC509&gt;=AC$1005),OR(AC$1006="",Datos!AC509&lt;=AC$1006)),FALSE),IF(ISNUMBER(Datos!AC509),AND(Datos!AC509=INT(Datos!AC509),AND(OR(AC$1005="",Datos!AC509&gt;=AC$1005),OR(AC$1006="",Datos!AC509&lt;=AC$1006))),FALSE),OR(ISNUMBER(FIND(";"&amp;UPPER(TRIM(Datos!AC509&amp;""))&amp;"=",AC$1007)),ISNUMBER(FIND(";"&amp;UPPER(TRIM(Datos!AC509&amp;""))&amp;";",AC$1007))),OR(UPPER(TRIM(Datos!AC509&amp;""))="SÍ",UPPER(TRIM(Datos!AC509&amp;""))="SI",UPPER(TRIM(Datos!AC509&amp;""))="NO"),IF(ISNUMBER(Datos!AC509),AND(OR(AC$1005="",Datos!AC509&gt;=AC$1005),OR(AC$1006="",Datos!AC509&lt;=AC$1006)),FALSE),TRUE))))</f>
        <v>0.0</v>
      </c>
      <c r="AD509">
        <f>IF(Datos!AD509="",0,IF(AND(AD$1008&lt;&gt;"",Datos!AD509=AD$1008),0,IF(AD$1004=0,0,1-CHOOSE(AD$1004,IF(ISNUMBER(Datos!AD509),AND(OR(AD$1005="",Datos!AD509&gt;=AD$1005),OR(AD$1006="",Datos!AD509&lt;=AD$1006)),FALSE),IF(ISNUMBER(Datos!AD509),AND(Datos!AD509=INT(Datos!AD509),AND(OR(AD$1005="",Datos!AD509&gt;=AD$1005),OR(AD$1006="",Datos!AD509&lt;=AD$1006))),FALSE),OR(ISNUMBER(FIND(";"&amp;UPPER(TRIM(Datos!AD509&amp;""))&amp;"=",AD$1007)),ISNUMBER(FIND(";"&amp;UPPER(TRIM(Datos!AD509&amp;""))&amp;";",AD$1007))),OR(UPPER(TRIM(Datos!AD509&amp;""))="SÍ",UPPER(TRIM(Datos!AD509&amp;""))="SI",UPPER(TRIM(Datos!AD509&amp;""))="NO"),IF(ISNUMBER(Datos!AD509),AND(OR(AD$1005="",Datos!AD509&gt;=AD$1005),OR(AD$1006="",Datos!AD509&lt;=AD$1006)),FALSE),TRUE))))</f>
        <v>0.0</v>
      </c>
      <c r="AE509">
        <f>IF(Datos!AE509="",0,IF(AND(AE$1008&lt;&gt;"",Datos!AE509=AE$1008),0,IF(AE$1004=0,0,1-CHOOSE(AE$1004,IF(ISNUMBER(Datos!AE509),AND(OR(AE$1005="",Datos!AE509&gt;=AE$1005),OR(AE$1006="",Datos!AE509&lt;=AE$1006)),FALSE),IF(ISNUMBER(Datos!AE509),AND(Datos!AE509=INT(Datos!AE509),AND(OR(AE$1005="",Datos!AE509&gt;=AE$1005),OR(AE$1006="",Datos!AE509&lt;=AE$1006))),FALSE),OR(ISNUMBER(FIND(";"&amp;UPPER(TRIM(Datos!AE509&amp;""))&amp;"=",AE$1007)),ISNUMBER(FIND(";"&amp;UPPER(TRIM(Datos!AE509&amp;""))&amp;";",AE$1007))),OR(UPPER(TRIM(Datos!AE509&amp;""))="SÍ",UPPER(TRIM(Datos!AE509&amp;""))="SI",UPPER(TRIM(Datos!AE509&amp;""))="NO"),IF(ISNUMBER(Datos!AE509),AND(OR(AE$1005="",Datos!AE509&gt;=AE$1005),OR(AE$1006="",Datos!AE509&lt;=AE$1006)),FALSE),TRUE))))</f>
        <v>0.0</v>
      </c>
    </row>
    <row r="510" spans="2:31">
      <c r="B510">
        <f>IF(Datos!B510="",0,IF(AND(B$1008&lt;&gt;"",Datos!B510=B$1008),0,IF(B$1004=0,0,1-CHOOSE(B$1004,IF(ISNUMBER(Datos!B510),AND(OR(B$1005="",Datos!B510&gt;=B$1005),OR(B$1006="",Datos!B510&lt;=B$1006)),FALSE),IF(ISNUMBER(Datos!B510),AND(Datos!B510=INT(Datos!B510),AND(OR(B$1005="",Datos!B510&gt;=B$1005),OR(B$1006="",Datos!B510&lt;=B$1006))),FALSE),OR(ISNUMBER(FIND(";"&amp;UPPER(TRIM(Datos!B510&amp;""))&amp;"=",B$1007)),ISNUMBER(FIND(";"&amp;UPPER(TRIM(Datos!B510&amp;""))&amp;";",B$1007))),OR(UPPER(TRIM(Datos!B510&amp;""))="SÍ",UPPER(TRIM(Datos!B510&amp;""))="SI",UPPER(TRIM(Datos!B510&amp;""))="NO"),IF(ISNUMBER(Datos!B510),AND(OR(B$1005="",Datos!B510&gt;=B$1005),OR(B$1006="",Datos!B510&lt;=B$1006)),FALSE),TRUE))))</f>
        <v>0.0</v>
      </c>
      <c r="C510">
        <f>IF(Datos!C510="",0,IF(AND(C$1008&lt;&gt;"",Datos!C510=C$1008),0,IF(C$1004=0,0,1-CHOOSE(C$1004,IF(ISNUMBER(Datos!C510),AND(OR(C$1005="",Datos!C510&gt;=C$1005),OR(C$1006="",Datos!C510&lt;=C$1006)),FALSE),IF(ISNUMBER(Datos!C510),AND(Datos!C510=INT(Datos!C510),AND(OR(C$1005="",Datos!C510&gt;=C$1005),OR(C$1006="",Datos!C510&lt;=C$1006))),FALSE),OR(ISNUMBER(FIND(";"&amp;UPPER(TRIM(Datos!C510&amp;""))&amp;"=",C$1007)),ISNUMBER(FIND(";"&amp;UPPER(TRIM(Datos!C510&amp;""))&amp;";",C$1007))),OR(UPPER(TRIM(Datos!C510&amp;""))="SÍ",UPPER(TRIM(Datos!C510&amp;""))="SI",UPPER(TRIM(Datos!C510&amp;""))="NO"),IF(ISNUMBER(Datos!C510),AND(OR(C$1005="",Datos!C510&gt;=C$1005),OR(C$1006="",Datos!C510&lt;=C$1006)),FALSE),TRUE))))</f>
        <v>0.0</v>
      </c>
      <c r="D510">
        <f>IF(Datos!D510="",0,IF(AND(D$1008&lt;&gt;"",Datos!D510=D$1008),0,IF(D$1004=0,0,1-CHOOSE(D$1004,IF(ISNUMBER(Datos!D510),AND(OR(D$1005="",Datos!D510&gt;=D$1005),OR(D$1006="",Datos!D510&lt;=D$1006)),FALSE),IF(ISNUMBER(Datos!D510),AND(Datos!D510=INT(Datos!D510),AND(OR(D$1005="",Datos!D510&gt;=D$1005),OR(D$1006="",Datos!D510&lt;=D$1006))),FALSE),OR(ISNUMBER(FIND(";"&amp;UPPER(TRIM(Datos!D510&amp;""))&amp;"=",D$1007)),ISNUMBER(FIND(";"&amp;UPPER(TRIM(Datos!D510&amp;""))&amp;";",D$1007))),OR(UPPER(TRIM(Datos!D510&amp;""))="SÍ",UPPER(TRIM(Datos!D510&amp;""))="SI",UPPER(TRIM(Datos!D510&amp;""))="NO"),IF(ISNUMBER(Datos!D510),AND(OR(D$1005="",Datos!D510&gt;=D$1005),OR(D$1006="",Datos!D510&lt;=D$1006)),FALSE),TRUE))))</f>
        <v>0.0</v>
      </c>
      <c r="E510">
        <f>IF(Datos!E510="",0,IF(AND(E$1008&lt;&gt;"",Datos!E510=E$1008),0,IF(E$1004=0,0,1-CHOOSE(E$1004,IF(ISNUMBER(Datos!E510),AND(OR(E$1005="",Datos!E510&gt;=E$1005),OR(E$1006="",Datos!E510&lt;=E$1006)),FALSE),IF(ISNUMBER(Datos!E510),AND(Datos!E510=INT(Datos!E510),AND(OR(E$1005="",Datos!E510&gt;=E$1005),OR(E$1006="",Datos!E510&lt;=E$1006))),FALSE),OR(ISNUMBER(FIND(";"&amp;UPPER(TRIM(Datos!E510&amp;""))&amp;"=",E$1007)),ISNUMBER(FIND(";"&amp;UPPER(TRIM(Datos!E510&amp;""))&amp;";",E$1007))),OR(UPPER(TRIM(Datos!E510&amp;""))="SÍ",UPPER(TRIM(Datos!E510&amp;""))="SI",UPPER(TRIM(Datos!E510&amp;""))="NO"),IF(ISNUMBER(Datos!E510),AND(OR(E$1005="",Datos!E510&gt;=E$1005),OR(E$1006="",Datos!E510&lt;=E$1006)),FALSE),TRUE))))</f>
        <v>0.0</v>
      </c>
      <c r="F510">
        <f>IF(Datos!F510="",0,IF(AND(F$1008&lt;&gt;"",Datos!F510=F$1008),0,IF(F$1004=0,0,1-CHOOSE(F$1004,IF(ISNUMBER(Datos!F510),AND(OR(F$1005="",Datos!F510&gt;=F$1005),OR(F$1006="",Datos!F510&lt;=F$1006)),FALSE),IF(ISNUMBER(Datos!F510),AND(Datos!F510=INT(Datos!F510),AND(OR(F$1005="",Datos!F510&gt;=F$1005),OR(F$1006="",Datos!F510&lt;=F$1006))),FALSE),OR(ISNUMBER(FIND(";"&amp;UPPER(TRIM(Datos!F510&amp;""))&amp;"=",F$1007)),ISNUMBER(FIND(";"&amp;UPPER(TRIM(Datos!F510&amp;""))&amp;";",F$1007))),OR(UPPER(TRIM(Datos!F510&amp;""))="SÍ",UPPER(TRIM(Datos!F510&amp;""))="SI",UPPER(TRIM(Datos!F510&amp;""))="NO"),IF(ISNUMBER(Datos!F510),AND(OR(F$1005="",Datos!F510&gt;=F$1005),OR(F$1006="",Datos!F510&lt;=F$1006)),FALSE),TRUE))))</f>
        <v>0.0</v>
      </c>
      <c r="G510">
        <f>IF(Datos!G510="",0,IF(AND(G$1008&lt;&gt;"",Datos!G510=G$1008),0,IF(G$1004=0,0,1-CHOOSE(G$1004,IF(ISNUMBER(Datos!G510),AND(OR(G$1005="",Datos!G510&gt;=G$1005),OR(G$1006="",Datos!G510&lt;=G$1006)),FALSE),IF(ISNUMBER(Datos!G510),AND(Datos!G510=INT(Datos!G510),AND(OR(G$1005="",Datos!G510&gt;=G$1005),OR(G$1006="",Datos!G510&lt;=G$1006))),FALSE),OR(ISNUMBER(FIND(";"&amp;UPPER(TRIM(Datos!G510&amp;""))&amp;"=",G$1007)),ISNUMBER(FIND(";"&amp;UPPER(TRIM(Datos!G510&amp;""))&amp;";",G$1007))),OR(UPPER(TRIM(Datos!G510&amp;""))="SÍ",UPPER(TRIM(Datos!G510&amp;""))="SI",UPPER(TRIM(Datos!G510&amp;""))="NO"),IF(ISNUMBER(Datos!G510),AND(OR(G$1005="",Datos!G510&gt;=G$1005),OR(G$1006="",Datos!G510&lt;=G$1006)),FALSE),TRUE))))</f>
        <v>0.0</v>
      </c>
      <c r="H510">
        <f>IF(Datos!H510="",0,IF(AND(H$1008&lt;&gt;"",Datos!H510=H$1008),0,IF(H$1004=0,0,1-CHOOSE(H$1004,IF(ISNUMBER(Datos!H510),AND(OR(H$1005="",Datos!H510&gt;=H$1005),OR(H$1006="",Datos!H510&lt;=H$1006)),FALSE),IF(ISNUMBER(Datos!H510),AND(Datos!H510=INT(Datos!H510),AND(OR(H$1005="",Datos!H510&gt;=H$1005),OR(H$1006="",Datos!H510&lt;=H$1006))),FALSE),OR(ISNUMBER(FIND(";"&amp;UPPER(TRIM(Datos!H510&amp;""))&amp;"=",H$1007)),ISNUMBER(FIND(";"&amp;UPPER(TRIM(Datos!H510&amp;""))&amp;";",H$1007))),OR(UPPER(TRIM(Datos!H510&amp;""))="SÍ",UPPER(TRIM(Datos!H510&amp;""))="SI",UPPER(TRIM(Datos!H510&amp;""))="NO"),IF(ISNUMBER(Datos!H510),AND(OR(H$1005="",Datos!H510&gt;=H$1005),OR(H$1006="",Datos!H510&lt;=H$1006)),FALSE),TRUE))))</f>
        <v>0.0</v>
      </c>
      <c r="I510">
        <f>IF(Datos!I510="",0,IF(AND(I$1008&lt;&gt;"",Datos!I510=I$1008),0,IF(I$1004=0,0,1-CHOOSE(I$1004,IF(ISNUMBER(Datos!I510),AND(OR(I$1005="",Datos!I510&gt;=I$1005),OR(I$1006="",Datos!I510&lt;=I$1006)),FALSE),IF(ISNUMBER(Datos!I510),AND(Datos!I510=INT(Datos!I510),AND(OR(I$1005="",Datos!I510&gt;=I$1005),OR(I$1006="",Datos!I510&lt;=I$1006))),FALSE),OR(ISNUMBER(FIND(";"&amp;UPPER(TRIM(Datos!I510&amp;""))&amp;"=",I$1007)),ISNUMBER(FIND(";"&amp;UPPER(TRIM(Datos!I510&amp;""))&amp;";",I$1007))),OR(UPPER(TRIM(Datos!I510&amp;""))="SÍ",UPPER(TRIM(Datos!I510&amp;""))="SI",UPPER(TRIM(Datos!I510&amp;""))="NO"),IF(ISNUMBER(Datos!I510),AND(OR(I$1005="",Datos!I510&gt;=I$1005),OR(I$1006="",Datos!I510&lt;=I$1006)),FALSE),TRUE))))</f>
        <v>0.0</v>
      </c>
      <c r="J510">
        <f>IF(Datos!J510="",0,IF(AND(J$1008&lt;&gt;"",Datos!J510=J$1008),0,IF(J$1004=0,0,1-CHOOSE(J$1004,IF(ISNUMBER(Datos!J510),AND(OR(J$1005="",Datos!J510&gt;=J$1005),OR(J$1006="",Datos!J510&lt;=J$1006)),FALSE),IF(ISNUMBER(Datos!J510),AND(Datos!J510=INT(Datos!J510),AND(OR(J$1005="",Datos!J510&gt;=J$1005),OR(J$1006="",Datos!J510&lt;=J$1006))),FALSE),OR(ISNUMBER(FIND(";"&amp;UPPER(TRIM(Datos!J510&amp;""))&amp;"=",J$1007)),ISNUMBER(FIND(";"&amp;UPPER(TRIM(Datos!J510&amp;""))&amp;";",J$1007))),OR(UPPER(TRIM(Datos!J510&amp;""))="SÍ",UPPER(TRIM(Datos!J510&amp;""))="SI",UPPER(TRIM(Datos!J510&amp;""))="NO"),IF(ISNUMBER(Datos!J510),AND(OR(J$1005="",Datos!J510&gt;=J$1005),OR(J$1006="",Datos!J510&lt;=J$1006)),FALSE),TRUE))))</f>
        <v>0.0</v>
      </c>
      <c r="K510">
        <f>IF(Datos!K510="",0,IF(AND(K$1008&lt;&gt;"",Datos!K510=K$1008),0,IF(K$1004=0,0,1-CHOOSE(K$1004,IF(ISNUMBER(Datos!K510),AND(OR(K$1005="",Datos!K510&gt;=K$1005),OR(K$1006="",Datos!K510&lt;=K$1006)),FALSE),IF(ISNUMBER(Datos!K510),AND(Datos!K510=INT(Datos!K510),AND(OR(K$1005="",Datos!K510&gt;=K$1005),OR(K$1006="",Datos!K510&lt;=K$1006))),FALSE),OR(ISNUMBER(FIND(";"&amp;UPPER(TRIM(Datos!K510&amp;""))&amp;"=",K$1007)),ISNUMBER(FIND(";"&amp;UPPER(TRIM(Datos!K510&amp;""))&amp;";",K$1007))),OR(UPPER(TRIM(Datos!K510&amp;""))="SÍ",UPPER(TRIM(Datos!K510&amp;""))="SI",UPPER(TRIM(Datos!K510&amp;""))="NO"),IF(ISNUMBER(Datos!K510),AND(OR(K$1005="",Datos!K510&gt;=K$1005),OR(K$1006="",Datos!K510&lt;=K$1006)),FALSE),TRUE))))</f>
        <v>0.0</v>
      </c>
      <c r="L510">
        <f>IF(Datos!L510="",0,IF(AND(L$1008&lt;&gt;"",Datos!L510=L$1008),0,IF(L$1004=0,0,1-CHOOSE(L$1004,IF(ISNUMBER(Datos!L510),AND(OR(L$1005="",Datos!L510&gt;=L$1005),OR(L$1006="",Datos!L510&lt;=L$1006)),FALSE),IF(ISNUMBER(Datos!L510),AND(Datos!L510=INT(Datos!L510),AND(OR(L$1005="",Datos!L510&gt;=L$1005),OR(L$1006="",Datos!L510&lt;=L$1006))),FALSE),OR(ISNUMBER(FIND(";"&amp;UPPER(TRIM(Datos!L510&amp;""))&amp;"=",L$1007)),ISNUMBER(FIND(";"&amp;UPPER(TRIM(Datos!L510&amp;""))&amp;";",L$1007))),OR(UPPER(TRIM(Datos!L510&amp;""))="SÍ",UPPER(TRIM(Datos!L510&amp;""))="SI",UPPER(TRIM(Datos!L510&amp;""))="NO"),IF(ISNUMBER(Datos!L510),AND(OR(L$1005="",Datos!L510&gt;=L$1005),OR(L$1006="",Datos!L510&lt;=L$1006)),FALSE),TRUE))))</f>
        <v>0.0</v>
      </c>
      <c r="M510">
        <f>IF(Datos!M510="",0,IF(AND(M$1008&lt;&gt;"",Datos!M510=M$1008),0,IF(M$1004=0,0,1-CHOOSE(M$1004,IF(ISNUMBER(Datos!M510),AND(OR(M$1005="",Datos!M510&gt;=M$1005),OR(M$1006="",Datos!M510&lt;=M$1006)),FALSE),IF(ISNUMBER(Datos!M510),AND(Datos!M510=INT(Datos!M510),AND(OR(M$1005="",Datos!M510&gt;=M$1005),OR(M$1006="",Datos!M510&lt;=M$1006))),FALSE),OR(ISNUMBER(FIND(";"&amp;UPPER(TRIM(Datos!M510&amp;""))&amp;"=",M$1007)),ISNUMBER(FIND(";"&amp;UPPER(TRIM(Datos!M510&amp;""))&amp;";",M$1007))),OR(UPPER(TRIM(Datos!M510&amp;""))="SÍ",UPPER(TRIM(Datos!M510&amp;""))="SI",UPPER(TRIM(Datos!M510&amp;""))="NO"),IF(ISNUMBER(Datos!M510),AND(OR(M$1005="",Datos!M510&gt;=M$1005),OR(M$1006="",Datos!M510&lt;=M$1006)),FALSE),TRUE))))</f>
        <v>0.0</v>
      </c>
      <c r="N510">
        <f>IF(Datos!N510="",0,IF(AND(N$1008&lt;&gt;"",Datos!N510=N$1008),0,IF(N$1004=0,0,1-CHOOSE(N$1004,IF(ISNUMBER(Datos!N510),AND(OR(N$1005="",Datos!N510&gt;=N$1005),OR(N$1006="",Datos!N510&lt;=N$1006)),FALSE),IF(ISNUMBER(Datos!N510),AND(Datos!N510=INT(Datos!N510),AND(OR(N$1005="",Datos!N510&gt;=N$1005),OR(N$1006="",Datos!N510&lt;=N$1006))),FALSE),OR(ISNUMBER(FIND(";"&amp;UPPER(TRIM(Datos!N510&amp;""))&amp;"=",N$1007)),ISNUMBER(FIND(";"&amp;UPPER(TRIM(Datos!N510&amp;""))&amp;";",N$1007))),OR(UPPER(TRIM(Datos!N510&amp;""))="SÍ",UPPER(TRIM(Datos!N510&amp;""))="SI",UPPER(TRIM(Datos!N510&amp;""))="NO"),IF(ISNUMBER(Datos!N510),AND(OR(N$1005="",Datos!N510&gt;=N$1005),OR(N$1006="",Datos!N510&lt;=N$1006)),FALSE),TRUE))))</f>
        <v>0.0</v>
      </c>
      <c r="O510">
        <f>IF(Datos!O510="",0,IF(AND(O$1008&lt;&gt;"",Datos!O510=O$1008),0,IF(O$1004=0,0,1-CHOOSE(O$1004,IF(ISNUMBER(Datos!O510),AND(OR(O$1005="",Datos!O510&gt;=O$1005),OR(O$1006="",Datos!O510&lt;=O$1006)),FALSE),IF(ISNUMBER(Datos!O510),AND(Datos!O510=INT(Datos!O510),AND(OR(O$1005="",Datos!O510&gt;=O$1005),OR(O$1006="",Datos!O510&lt;=O$1006))),FALSE),OR(ISNUMBER(FIND(";"&amp;UPPER(TRIM(Datos!O510&amp;""))&amp;"=",O$1007)),ISNUMBER(FIND(";"&amp;UPPER(TRIM(Datos!O510&amp;""))&amp;";",O$1007))),OR(UPPER(TRIM(Datos!O510&amp;""))="SÍ",UPPER(TRIM(Datos!O510&amp;""))="SI",UPPER(TRIM(Datos!O510&amp;""))="NO"),IF(ISNUMBER(Datos!O510),AND(OR(O$1005="",Datos!O510&gt;=O$1005),OR(O$1006="",Datos!O510&lt;=O$1006)),FALSE),TRUE))))</f>
        <v>0.0</v>
      </c>
      <c r="P510">
        <f>IF(Datos!P510="",0,IF(AND(P$1008&lt;&gt;"",Datos!P510=P$1008),0,IF(P$1004=0,0,1-CHOOSE(P$1004,IF(ISNUMBER(Datos!P510),AND(OR(P$1005="",Datos!P510&gt;=P$1005),OR(P$1006="",Datos!P510&lt;=P$1006)),FALSE),IF(ISNUMBER(Datos!P510),AND(Datos!P510=INT(Datos!P510),AND(OR(P$1005="",Datos!P510&gt;=P$1005),OR(P$1006="",Datos!P510&lt;=P$1006))),FALSE),OR(ISNUMBER(FIND(";"&amp;UPPER(TRIM(Datos!P510&amp;""))&amp;"=",P$1007)),ISNUMBER(FIND(";"&amp;UPPER(TRIM(Datos!P510&amp;""))&amp;";",P$1007))),OR(UPPER(TRIM(Datos!P510&amp;""))="SÍ",UPPER(TRIM(Datos!P510&amp;""))="SI",UPPER(TRIM(Datos!P510&amp;""))="NO"),IF(ISNUMBER(Datos!P510),AND(OR(P$1005="",Datos!P510&gt;=P$1005),OR(P$1006="",Datos!P510&lt;=P$1006)),FALSE),TRUE))))</f>
        <v>0.0</v>
      </c>
      <c r="Q510">
        <f>IF(Datos!Q510="",0,IF(AND(Q$1008&lt;&gt;"",Datos!Q510=Q$1008),0,IF(Q$1004=0,0,1-CHOOSE(Q$1004,IF(ISNUMBER(Datos!Q510),AND(OR(Q$1005="",Datos!Q510&gt;=Q$1005),OR(Q$1006="",Datos!Q510&lt;=Q$1006)),FALSE),IF(ISNUMBER(Datos!Q510),AND(Datos!Q510=INT(Datos!Q510),AND(OR(Q$1005="",Datos!Q510&gt;=Q$1005),OR(Q$1006="",Datos!Q510&lt;=Q$1006))),FALSE),OR(ISNUMBER(FIND(";"&amp;UPPER(TRIM(Datos!Q510&amp;""))&amp;"=",Q$1007)),ISNUMBER(FIND(";"&amp;UPPER(TRIM(Datos!Q510&amp;""))&amp;";",Q$1007))),OR(UPPER(TRIM(Datos!Q510&amp;""))="SÍ",UPPER(TRIM(Datos!Q510&amp;""))="SI",UPPER(TRIM(Datos!Q510&amp;""))="NO"),IF(ISNUMBER(Datos!Q510),AND(OR(Q$1005="",Datos!Q510&gt;=Q$1005),OR(Q$1006="",Datos!Q510&lt;=Q$1006)),FALSE),TRUE))))</f>
        <v>0.0</v>
      </c>
      <c r="R510">
        <f>IF(Datos!R510="",0,IF(AND(R$1008&lt;&gt;"",Datos!R510=R$1008),0,IF(R$1004=0,0,1-CHOOSE(R$1004,IF(ISNUMBER(Datos!R510),AND(OR(R$1005="",Datos!R510&gt;=R$1005),OR(R$1006="",Datos!R510&lt;=R$1006)),FALSE),IF(ISNUMBER(Datos!R510),AND(Datos!R510=INT(Datos!R510),AND(OR(R$1005="",Datos!R510&gt;=R$1005),OR(R$1006="",Datos!R510&lt;=R$1006))),FALSE),OR(ISNUMBER(FIND(";"&amp;UPPER(TRIM(Datos!R510&amp;""))&amp;"=",R$1007)),ISNUMBER(FIND(";"&amp;UPPER(TRIM(Datos!R510&amp;""))&amp;";",R$1007))),OR(UPPER(TRIM(Datos!R510&amp;""))="SÍ",UPPER(TRIM(Datos!R510&amp;""))="SI",UPPER(TRIM(Datos!R510&amp;""))="NO"),IF(ISNUMBER(Datos!R510),AND(OR(R$1005="",Datos!R510&gt;=R$1005),OR(R$1006="",Datos!R510&lt;=R$1006)),FALSE),TRUE))))</f>
        <v>0.0</v>
      </c>
      <c r="S510">
        <f>IF(Datos!S510="",0,IF(AND(S$1008&lt;&gt;"",Datos!S510=S$1008),0,IF(S$1004=0,0,1-CHOOSE(S$1004,IF(ISNUMBER(Datos!S510),AND(OR(S$1005="",Datos!S510&gt;=S$1005),OR(S$1006="",Datos!S510&lt;=S$1006)),FALSE),IF(ISNUMBER(Datos!S510),AND(Datos!S510=INT(Datos!S510),AND(OR(S$1005="",Datos!S510&gt;=S$1005),OR(S$1006="",Datos!S510&lt;=S$1006))),FALSE),OR(ISNUMBER(FIND(";"&amp;UPPER(TRIM(Datos!S510&amp;""))&amp;"=",S$1007)),ISNUMBER(FIND(";"&amp;UPPER(TRIM(Datos!S510&amp;""))&amp;";",S$1007))),OR(UPPER(TRIM(Datos!S510&amp;""))="SÍ",UPPER(TRIM(Datos!S510&amp;""))="SI",UPPER(TRIM(Datos!S510&amp;""))="NO"),IF(ISNUMBER(Datos!S510),AND(OR(S$1005="",Datos!S510&gt;=S$1005),OR(S$1006="",Datos!S510&lt;=S$1006)),FALSE),TRUE))))</f>
        <v>0.0</v>
      </c>
      <c r="T510">
        <f>IF(Datos!T510="",0,IF(AND(T$1008&lt;&gt;"",Datos!T510=T$1008),0,IF(T$1004=0,0,1-CHOOSE(T$1004,IF(ISNUMBER(Datos!T510),AND(OR(T$1005="",Datos!T510&gt;=T$1005),OR(T$1006="",Datos!T510&lt;=T$1006)),FALSE),IF(ISNUMBER(Datos!T510),AND(Datos!T510=INT(Datos!T510),AND(OR(T$1005="",Datos!T510&gt;=T$1005),OR(T$1006="",Datos!T510&lt;=T$1006))),FALSE),OR(ISNUMBER(FIND(";"&amp;UPPER(TRIM(Datos!T510&amp;""))&amp;"=",T$1007)),ISNUMBER(FIND(";"&amp;UPPER(TRIM(Datos!T510&amp;""))&amp;";",T$1007))),OR(UPPER(TRIM(Datos!T510&amp;""))="SÍ",UPPER(TRIM(Datos!T510&amp;""))="SI",UPPER(TRIM(Datos!T510&amp;""))="NO"),IF(ISNUMBER(Datos!T510),AND(OR(T$1005="",Datos!T510&gt;=T$1005),OR(T$1006="",Datos!T510&lt;=T$1006)),FALSE),TRUE))))</f>
        <v>0.0</v>
      </c>
      <c r="U510">
        <f>IF(Datos!U510="",0,IF(AND(U$1008&lt;&gt;"",Datos!U510=U$1008),0,IF(U$1004=0,0,1-CHOOSE(U$1004,IF(ISNUMBER(Datos!U510),AND(OR(U$1005="",Datos!U510&gt;=U$1005),OR(U$1006="",Datos!U510&lt;=U$1006)),FALSE),IF(ISNUMBER(Datos!U510),AND(Datos!U510=INT(Datos!U510),AND(OR(U$1005="",Datos!U510&gt;=U$1005),OR(U$1006="",Datos!U510&lt;=U$1006))),FALSE),OR(ISNUMBER(FIND(";"&amp;UPPER(TRIM(Datos!U510&amp;""))&amp;"=",U$1007)),ISNUMBER(FIND(";"&amp;UPPER(TRIM(Datos!U510&amp;""))&amp;";",U$1007))),OR(UPPER(TRIM(Datos!U510&amp;""))="SÍ",UPPER(TRIM(Datos!U510&amp;""))="SI",UPPER(TRIM(Datos!U510&amp;""))="NO"),IF(ISNUMBER(Datos!U510),AND(OR(U$1005="",Datos!U510&gt;=U$1005),OR(U$1006="",Datos!U510&lt;=U$1006)),FALSE),TRUE))))</f>
        <v>0.0</v>
      </c>
      <c r="V510">
        <f>IF(Datos!V510="",0,IF(AND(V$1008&lt;&gt;"",Datos!V510=V$1008),0,IF(V$1004=0,0,1-CHOOSE(V$1004,IF(ISNUMBER(Datos!V510),AND(OR(V$1005="",Datos!V510&gt;=V$1005),OR(V$1006="",Datos!V510&lt;=V$1006)),FALSE),IF(ISNUMBER(Datos!V510),AND(Datos!V510=INT(Datos!V510),AND(OR(V$1005="",Datos!V510&gt;=V$1005),OR(V$1006="",Datos!V510&lt;=V$1006))),FALSE),OR(ISNUMBER(FIND(";"&amp;UPPER(TRIM(Datos!V510&amp;""))&amp;"=",V$1007)),ISNUMBER(FIND(";"&amp;UPPER(TRIM(Datos!V510&amp;""))&amp;";",V$1007))),OR(UPPER(TRIM(Datos!V510&amp;""))="SÍ",UPPER(TRIM(Datos!V510&amp;""))="SI",UPPER(TRIM(Datos!V510&amp;""))="NO"),IF(ISNUMBER(Datos!V510),AND(OR(V$1005="",Datos!V510&gt;=V$1005),OR(V$1006="",Datos!V510&lt;=V$1006)),FALSE),TRUE))))</f>
        <v>0.0</v>
      </c>
      <c r="W510">
        <f>IF(Datos!W510="",0,IF(AND(W$1008&lt;&gt;"",Datos!W510=W$1008),0,IF(W$1004=0,0,1-CHOOSE(W$1004,IF(ISNUMBER(Datos!W510),AND(OR(W$1005="",Datos!W510&gt;=W$1005),OR(W$1006="",Datos!W510&lt;=W$1006)),FALSE),IF(ISNUMBER(Datos!W510),AND(Datos!W510=INT(Datos!W510),AND(OR(W$1005="",Datos!W510&gt;=W$1005),OR(W$1006="",Datos!W510&lt;=W$1006))),FALSE),OR(ISNUMBER(FIND(";"&amp;UPPER(TRIM(Datos!W510&amp;""))&amp;"=",W$1007)),ISNUMBER(FIND(";"&amp;UPPER(TRIM(Datos!W510&amp;""))&amp;";",W$1007))),OR(UPPER(TRIM(Datos!W510&amp;""))="SÍ",UPPER(TRIM(Datos!W510&amp;""))="SI",UPPER(TRIM(Datos!W510&amp;""))="NO"),IF(ISNUMBER(Datos!W510),AND(OR(W$1005="",Datos!W510&gt;=W$1005),OR(W$1006="",Datos!W510&lt;=W$1006)),FALSE),TRUE))))</f>
        <v>0.0</v>
      </c>
      <c r="X510">
        <f>IF(Datos!X510="",0,IF(AND(X$1008&lt;&gt;"",Datos!X510=X$1008),0,IF(X$1004=0,0,1-CHOOSE(X$1004,IF(ISNUMBER(Datos!X510),AND(OR(X$1005="",Datos!X510&gt;=X$1005),OR(X$1006="",Datos!X510&lt;=X$1006)),FALSE),IF(ISNUMBER(Datos!X510),AND(Datos!X510=INT(Datos!X510),AND(OR(X$1005="",Datos!X510&gt;=X$1005),OR(X$1006="",Datos!X510&lt;=X$1006))),FALSE),OR(ISNUMBER(FIND(";"&amp;UPPER(TRIM(Datos!X510&amp;""))&amp;"=",X$1007)),ISNUMBER(FIND(";"&amp;UPPER(TRIM(Datos!X510&amp;""))&amp;";",X$1007))),OR(UPPER(TRIM(Datos!X510&amp;""))="SÍ",UPPER(TRIM(Datos!X510&amp;""))="SI",UPPER(TRIM(Datos!X510&amp;""))="NO"),IF(ISNUMBER(Datos!X510),AND(OR(X$1005="",Datos!X510&gt;=X$1005),OR(X$1006="",Datos!X510&lt;=X$1006)),FALSE),TRUE))))</f>
        <v>0.0</v>
      </c>
      <c r="Y510">
        <f>IF(Datos!Y510="",0,IF(AND(Y$1008&lt;&gt;"",Datos!Y510=Y$1008),0,IF(Y$1004=0,0,1-CHOOSE(Y$1004,IF(ISNUMBER(Datos!Y510),AND(OR(Y$1005="",Datos!Y510&gt;=Y$1005),OR(Y$1006="",Datos!Y510&lt;=Y$1006)),FALSE),IF(ISNUMBER(Datos!Y510),AND(Datos!Y510=INT(Datos!Y510),AND(OR(Y$1005="",Datos!Y510&gt;=Y$1005),OR(Y$1006="",Datos!Y510&lt;=Y$1006))),FALSE),OR(ISNUMBER(FIND(";"&amp;UPPER(TRIM(Datos!Y510&amp;""))&amp;"=",Y$1007)),ISNUMBER(FIND(";"&amp;UPPER(TRIM(Datos!Y510&amp;""))&amp;";",Y$1007))),OR(UPPER(TRIM(Datos!Y510&amp;""))="SÍ",UPPER(TRIM(Datos!Y510&amp;""))="SI",UPPER(TRIM(Datos!Y510&amp;""))="NO"),IF(ISNUMBER(Datos!Y510),AND(OR(Y$1005="",Datos!Y510&gt;=Y$1005),OR(Y$1006="",Datos!Y510&lt;=Y$1006)),FALSE),TRUE))))</f>
        <v>0.0</v>
      </c>
      <c r="Z510">
        <f>IF(Datos!Z510="",0,IF(AND(Z$1008&lt;&gt;"",Datos!Z510=Z$1008),0,IF(Z$1004=0,0,1-CHOOSE(Z$1004,IF(ISNUMBER(Datos!Z510),AND(OR(Z$1005="",Datos!Z510&gt;=Z$1005),OR(Z$1006="",Datos!Z510&lt;=Z$1006)),FALSE),IF(ISNUMBER(Datos!Z510),AND(Datos!Z510=INT(Datos!Z510),AND(OR(Z$1005="",Datos!Z510&gt;=Z$1005),OR(Z$1006="",Datos!Z510&lt;=Z$1006))),FALSE),OR(ISNUMBER(FIND(";"&amp;UPPER(TRIM(Datos!Z510&amp;""))&amp;"=",Z$1007)),ISNUMBER(FIND(";"&amp;UPPER(TRIM(Datos!Z510&amp;""))&amp;";",Z$1007))),OR(UPPER(TRIM(Datos!Z510&amp;""))="SÍ",UPPER(TRIM(Datos!Z510&amp;""))="SI",UPPER(TRIM(Datos!Z510&amp;""))="NO"),IF(ISNUMBER(Datos!Z510),AND(OR(Z$1005="",Datos!Z510&gt;=Z$1005),OR(Z$1006="",Datos!Z510&lt;=Z$1006)),FALSE),TRUE))))</f>
        <v>0.0</v>
      </c>
      <c r="AA510">
        <f>IF(Datos!AA510="",0,IF(AND(AA$1008&lt;&gt;"",Datos!AA510=AA$1008),0,IF(AA$1004=0,0,1-CHOOSE(AA$1004,IF(ISNUMBER(Datos!AA510),AND(OR(AA$1005="",Datos!AA510&gt;=AA$1005),OR(AA$1006="",Datos!AA510&lt;=AA$1006)),FALSE),IF(ISNUMBER(Datos!AA510),AND(Datos!AA510=INT(Datos!AA510),AND(OR(AA$1005="",Datos!AA510&gt;=AA$1005),OR(AA$1006="",Datos!AA510&lt;=AA$1006))),FALSE),OR(ISNUMBER(FIND(";"&amp;UPPER(TRIM(Datos!AA510&amp;""))&amp;"=",AA$1007)),ISNUMBER(FIND(";"&amp;UPPER(TRIM(Datos!AA510&amp;""))&amp;";",AA$1007))),OR(UPPER(TRIM(Datos!AA510&amp;""))="SÍ",UPPER(TRIM(Datos!AA510&amp;""))="SI",UPPER(TRIM(Datos!AA510&amp;""))="NO"),IF(ISNUMBER(Datos!AA510),AND(OR(AA$1005="",Datos!AA510&gt;=AA$1005),OR(AA$1006="",Datos!AA510&lt;=AA$1006)),FALSE),TRUE))))</f>
        <v>0.0</v>
      </c>
      <c r="AB510">
        <f>IF(Datos!AB510="",0,IF(AND(AB$1008&lt;&gt;"",Datos!AB510=AB$1008),0,IF(AB$1004=0,0,1-CHOOSE(AB$1004,IF(ISNUMBER(Datos!AB510),AND(OR(AB$1005="",Datos!AB510&gt;=AB$1005),OR(AB$1006="",Datos!AB510&lt;=AB$1006)),FALSE),IF(ISNUMBER(Datos!AB510),AND(Datos!AB510=INT(Datos!AB510),AND(OR(AB$1005="",Datos!AB510&gt;=AB$1005),OR(AB$1006="",Datos!AB510&lt;=AB$1006))),FALSE),OR(ISNUMBER(FIND(";"&amp;UPPER(TRIM(Datos!AB510&amp;""))&amp;"=",AB$1007)),ISNUMBER(FIND(";"&amp;UPPER(TRIM(Datos!AB510&amp;""))&amp;";",AB$1007))),OR(UPPER(TRIM(Datos!AB510&amp;""))="SÍ",UPPER(TRIM(Datos!AB510&amp;""))="SI",UPPER(TRIM(Datos!AB510&amp;""))="NO"),IF(ISNUMBER(Datos!AB510),AND(OR(AB$1005="",Datos!AB510&gt;=AB$1005),OR(AB$1006="",Datos!AB510&lt;=AB$1006)),FALSE),TRUE))))</f>
        <v>0.0</v>
      </c>
      <c r="AC510">
        <f>IF(Datos!AC510="",0,IF(AND(AC$1008&lt;&gt;"",Datos!AC510=AC$1008),0,IF(AC$1004=0,0,1-CHOOSE(AC$1004,IF(ISNUMBER(Datos!AC510),AND(OR(AC$1005="",Datos!AC510&gt;=AC$1005),OR(AC$1006="",Datos!AC510&lt;=AC$1006)),FALSE),IF(ISNUMBER(Datos!AC510),AND(Datos!AC510=INT(Datos!AC510),AND(OR(AC$1005="",Datos!AC510&gt;=AC$1005),OR(AC$1006="",Datos!AC510&lt;=AC$1006))),FALSE),OR(ISNUMBER(FIND(";"&amp;UPPER(TRIM(Datos!AC510&amp;""))&amp;"=",AC$1007)),ISNUMBER(FIND(";"&amp;UPPER(TRIM(Datos!AC510&amp;""))&amp;";",AC$1007))),OR(UPPER(TRIM(Datos!AC510&amp;""))="SÍ",UPPER(TRIM(Datos!AC510&amp;""))="SI",UPPER(TRIM(Datos!AC510&amp;""))="NO"),IF(ISNUMBER(Datos!AC510),AND(OR(AC$1005="",Datos!AC510&gt;=AC$1005),OR(AC$1006="",Datos!AC510&lt;=AC$1006)),FALSE),TRUE))))</f>
        <v>0.0</v>
      </c>
      <c r="AD510">
        <f>IF(Datos!AD510="",0,IF(AND(AD$1008&lt;&gt;"",Datos!AD510=AD$1008),0,IF(AD$1004=0,0,1-CHOOSE(AD$1004,IF(ISNUMBER(Datos!AD510),AND(OR(AD$1005="",Datos!AD510&gt;=AD$1005),OR(AD$1006="",Datos!AD510&lt;=AD$1006)),FALSE),IF(ISNUMBER(Datos!AD510),AND(Datos!AD510=INT(Datos!AD510),AND(OR(AD$1005="",Datos!AD510&gt;=AD$1005),OR(AD$1006="",Datos!AD510&lt;=AD$1006))),FALSE),OR(ISNUMBER(FIND(";"&amp;UPPER(TRIM(Datos!AD510&amp;""))&amp;"=",AD$1007)),ISNUMBER(FIND(";"&amp;UPPER(TRIM(Datos!AD510&amp;""))&amp;";",AD$1007))),OR(UPPER(TRIM(Datos!AD510&amp;""))="SÍ",UPPER(TRIM(Datos!AD510&amp;""))="SI",UPPER(TRIM(Datos!AD510&amp;""))="NO"),IF(ISNUMBER(Datos!AD510),AND(OR(AD$1005="",Datos!AD510&gt;=AD$1005),OR(AD$1006="",Datos!AD510&lt;=AD$1006)),FALSE),TRUE))))</f>
        <v>0.0</v>
      </c>
      <c r="AE510">
        <f>IF(Datos!AE510="",0,IF(AND(AE$1008&lt;&gt;"",Datos!AE510=AE$1008),0,IF(AE$1004=0,0,1-CHOOSE(AE$1004,IF(ISNUMBER(Datos!AE510),AND(OR(AE$1005="",Datos!AE510&gt;=AE$1005),OR(AE$1006="",Datos!AE510&lt;=AE$1006)),FALSE),IF(ISNUMBER(Datos!AE510),AND(Datos!AE510=INT(Datos!AE510),AND(OR(AE$1005="",Datos!AE510&gt;=AE$1005),OR(AE$1006="",Datos!AE510&lt;=AE$1006))),FALSE),OR(ISNUMBER(FIND(";"&amp;UPPER(TRIM(Datos!AE510&amp;""))&amp;"=",AE$1007)),ISNUMBER(FIND(";"&amp;UPPER(TRIM(Datos!AE510&amp;""))&amp;";",AE$1007))),OR(UPPER(TRIM(Datos!AE510&amp;""))="SÍ",UPPER(TRIM(Datos!AE510&amp;""))="SI",UPPER(TRIM(Datos!AE510&amp;""))="NO"),IF(ISNUMBER(Datos!AE510),AND(OR(AE$1005="",Datos!AE510&gt;=AE$1005),OR(AE$1006="",Datos!AE510&lt;=AE$1006)),FALSE),TRUE))))</f>
        <v>0.0</v>
      </c>
    </row>
    <row r="511" spans="2:31">
      <c r="B511">
        <f>IF(Datos!B511="",0,IF(AND(B$1008&lt;&gt;"",Datos!B511=B$1008),0,IF(B$1004=0,0,1-CHOOSE(B$1004,IF(ISNUMBER(Datos!B511),AND(OR(B$1005="",Datos!B511&gt;=B$1005),OR(B$1006="",Datos!B511&lt;=B$1006)),FALSE),IF(ISNUMBER(Datos!B511),AND(Datos!B511=INT(Datos!B511),AND(OR(B$1005="",Datos!B511&gt;=B$1005),OR(B$1006="",Datos!B511&lt;=B$1006))),FALSE),OR(ISNUMBER(FIND(";"&amp;UPPER(TRIM(Datos!B511&amp;""))&amp;"=",B$1007)),ISNUMBER(FIND(";"&amp;UPPER(TRIM(Datos!B511&amp;""))&amp;";",B$1007))),OR(UPPER(TRIM(Datos!B511&amp;""))="SÍ",UPPER(TRIM(Datos!B511&amp;""))="SI",UPPER(TRIM(Datos!B511&amp;""))="NO"),IF(ISNUMBER(Datos!B511),AND(OR(B$1005="",Datos!B511&gt;=B$1005),OR(B$1006="",Datos!B511&lt;=B$1006)),FALSE),TRUE))))</f>
        <v>0.0</v>
      </c>
      <c r="C511">
        <f>IF(Datos!C511="",0,IF(AND(C$1008&lt;&gt;"",Datos!C511=C$1008),0,IF(C$1004=0,0,1-CHOOSE(C$1004,IF(ISNUMBER(Datos!C511),AND(OR(C$1005="",Datos!C511&gt;=C$1005),OR(C$1006="",Datos!C511&lt;=C$1006)),FALSE),IF(ISNUMBER(Datos!C511),AND(Datos!C511=INT(Datos!C511),AND(OR(C$1005="",Datos!C511&gt;=C$1005),OR(C$1006="",Datos!C511&lt;=C$1006))),FALSE),OR(ISNUMBER(FIND(";"&amp;UPPER(TRIM(Datos!C511&amp;""))&amp;"=",C$1007)),ISNUMBER(FIND(";"&amp;UPPER(TRIM(Datos!C511&amp;""))&amp;";",C$1007))),OR(UPPER(TRIM(Datos!C511&amp;""))="SÍ",UPPER(TRIM(Datos!C511&amp;""))="SI",UPPER(TRIM(Datos!C511&amp;""))="NO"),IF(ISNUMBER(Datos!C511),AND(OR(C$1005="",Datos!C511&gt;=C$1005),OR(C$1006="",Datos!C511&lt;=C$1006)),FALSE),TRUE))))</f>
        <v>0.0</v>
      </c>
      <c r="D511">
        <f>IF(Datos!D511="",0,IF(AND(D$1008&lt;&gt;"",Datos!D511=D$1008),0,IF(D$1004=0,0,1-CHOOSE(D$1004,IF(ISNUMBER(Datos!D511),AND(OR(D$1005="",Datos!D511&gt;=D$1005),OR(D$1006="",Datos!D511&lt;=D$1006)),FALSE),IF(ISNUMBER(Datos!D511),AND(Datos!D511=INT(Datos!D511),AND(OR(D$1005="",Datos!D511&gt;=D$1005),OR(D$1006="",Datos!D511&lt;=D$1006))),FALSE),OR(ISNUMBER(FIND(";"&amp;UPPER(TRIM(Datos!D511&amp;""))&amp;"=",D$1007)),ISNUMBER(FIND(";"&amp;UPPER(TRIM(Datos!D511&amp;""))&amp;";",D$1007))),OR(UPPER(TRIM(Datos!D511&amp;""))="SÍ",UPPER(TRIM(Datos!D511&amp;""))="SI",UPPER(TRIM(Datos!D511&amp;""))="NO"),IF(ISNUMBER(Datos!D511),AND(OR(D$1005="",Datos!D511&gt;=D$1005),OR(D$1006="",Datos!D511&lt;=D$1006)),FALSE),TRUE))))</f>
        <v>0.0</v>
      </c>
      <c r="E511">
        <f>IF(Datos!E511="",0,IF(AND(E$1008&lt;&gt;"",Datos!E511=E$1008),0,IF(E$1004=0,0,1-CHOOSE(E$1004,IF(ISNUMBER(Datos!E511),AND(OR(E$1005="",Datos!E511&gt;=E$1005),OR(E$1006="",Datos!E511&lt;=E$1006)),FALSE),IF(ISNUMBER(Datos!E511),AND(Datos!E511=INT(Datos!E511),AND(OR(E$1005="",Datos!E511&gt;=E$1005),OR(E$1006="",Datos!E511&lt;=E$1006))),FALSE),OR(ISNUMBER(FIND(";"&amp;UPPER(TRIM(Datos!E511&amp;""))&amp;"=",E$1007)),ISNUMBER(FIND(";"&amp;UPPER(TRIM(Datos!E511&amp;""))&amp;";",E$1007))),OR(UPPER(TRIM(Datos!E511&amp;""))="SÍ",UPPER(TRIM(Datos!E511&amp;""))="SI",UPPER(TRIM(Datos!E511&amp;""))="NO"),IF(ISNUMBER(Datos!E511),AND(OR(E$1005="",Datos!E511&gt;=E$1005),OR(E$1006="",Datos!E511&lt;=E$1006)),FALSE),TRUE))))</f>
        <v>0.0</v>
      </c>
      <c r="F511">
        <f>IF(Datos!F511="",0,IF(AND(F$1008&lt;&gt;"",Datos!F511=F$1008),0,IF(F$1004=0,0,1-CHOOSE(F$1004,IF(ISNUMBER(Datos!F511),AND(OR(F$1005="",Datos!F511&gt;=F$1005),OR(F$1006="",Datos!F511&lt;=F$1006)),FALSE),IF(ISNUMBER(Datos!F511),AND(Datos!F511=INT(Datos!F511),AND(OR(F$1005="",Datos!F511&gt;=F$1005),OR(F$1006="",Datos!F511&lt;=F$1006))),FALSE),OR(ISNUMBER(FIND(";"&amp;UPPER(TRIM(Datos!F511&amp;""))&amp;"=",F$1007)),ISNUMBER(FIND(";"&amp;UPPER(TRIM(Datos!F511&amp;""))&amp;";",F$1007))),OR(UPPER(TRIM(Datos!F511&amp;""))="SÍ",UPPER(TRIM(Datos!F511&amp;""))="SI",UPPER(TRIM(Datos!F511&amp;""))="NO"),IF(ISNUMBER(Datos!F511),AND(OR(F$1005="",Datos!F511&gt;=F$1005),OR(F$1006="",Datos!F511&lt;=F$1006)),FALSE),TRUE))))</f>
        <v>0.0</v>
      </c>
      <c r="G511">
        <f>IF(Datos!G511="",0,IF(AND(G$1008&lt;&gt;"",Datos!G511=G$1008),0,IF(G$1004=0,0,1-CHOOSE(G$1004,IF(ISNUMBER(Datos!G511),AND(OR(G$1005="",Datos!G511&gt;=G$1005),OR(G$1006="",Datos!G511&lt;=G$1006)),FALSE),IF(ISNUMBER(Datos!G511),AND(Datos!G511=INT(Datos!G511),AND(OR(G$1005="",Datos!G511&gt;=G$1005),OR(G$1006="",Datos!G511&lt;=G$1006))),FALSE),OR(ISNUMBER(FIND(";"&amp;UPPER(TRIM(Datos!G511&amp;""))&amp;"=",G$1007)),ISNUMBER(FIND(";"&amp;UPPER(TRIM(Datos!G511&amp;""))&amp;";",G$1007))),OR(UPPER(TRIM(Datos!G511&amp;""))="SÍ",UPPER(TRIM(Datos!G511&amp;""))="SI",UPPER(TRIM(Datos!G511&amp;""))="NO"),IF(ISNUMBER(Datos!G511),AND(OR(G$1005="",Datos!G511&gt;=G$1005),OR(G$1006="",Datos!G511&lt;=G$1006)),FALSE),TRUE))))</f>
        <v>0.0</v>
      </c>
      <c r="H511">
        <f>IF(Datos!H511="",0,IF(AND(H$1008&lt;&gt;"",Datos!H511=H$1008),0,IF(H$1004=0,0,1-CHOOSE(H$1004,IF(ISNUMBER(Datos!H511),AND(OR(H$1005="",Datos!H511&gt;=H$1005),OR(H$1006="",Datos!H511&lt;=H$1006)),FALSE),IF(ISNUMBER(Datos!H511),AND(Datos!H511=INT(Datos!H511),AND(OR(H$1005="",Datos!H511&gt;=H$1005),OR(H$1006="",Datos!H511&lt;=H$1006))),FALSE),OR(ISNUMBER(FIND(";"&amp;UPPER(TRIM(Datos!H511&amp;""))&amp;"=",H$1007)),ISNUMBER(FIND(";"&amp;UPPER(TRIM(Datos!H511&amp;""))&amp;";",H$1007))),OR(UPPER(TRIM(Datos!H511&amp;""))="SÍ",UPPER(TRIM(Datos!H511&amp;""))="SI",UPPER(TRIM(Datos!H511&amp;""))="NO"),IF(ISNUMBER(Datos!H511),AND(OR(H$1005="",Datos!H511&gt;=H$1005),OR(H$1006="",Datos!H511&lt;=H$1006)),FALSE),TRUE))))</f>
        <v>0.0</v>
      </c>
      <c r="I511">
        <f>IF(Datos!I511="",0,IF(AND(I$1008&lt;&gt;"",Datos!I511=I$1008),0,IF(I$1004=0,0,1-CHOOSE(I$1004,IF(ISNUMBER(Datos!I511),AND(OR(I$1005="",Datos!I511&gt;=I$1005),OR(I$1006="",Datos!I511&lt;=I$1006)),FALSE),IF(ISNUMBER(Datos!I511),AND(Datos!I511=INT(Datos!I511),AND(OR(I$1005="",Datos!I511&gt;=I$1005),OR(I$1006="",Datos!I511&lt;=I$1006))),FALSE),OR(ISNUMBER(FIND(";"&amp;UPPER(TRIM(Datos!I511&amp;""))&amp;"=",I$1007)),ISNUMBER(FIND(";"&amp;UPPER(TRIM(Datos!I511&amp;""))&amp;";",I$1007))),OR(UPPER(TRIM(Datos!I511&amp;""))="SÍ",UPPER(TRIM(Datos!I511&amp;""))="SI",UPPER(TRIM(Datos!I511&amp;""))="NO"),IF(ISNUMBER(Datos!I511),AND(OR(I$1005="",Datos!I511&gt;=I$1005),OR(I$1006="",Datos!I511&lt;=I$1006)),FALSE),TRUE))))</f>
        <v>0.0</v>
      </c>
      <c r="J511">
        <f>IF(Datos!J511="",0,IF(AND(J$1008&lt;&gt;"",Datos!J511=J$1008),0,IF(J$1004=0,0,1-CHOOSE(J$1004,IF(ISNUMBER(Datos!J511),AND(OR(J$1005="",Datos!J511&gt;=J$1005),OR(J$1006="",Datos!J511&lt;=J$1006)),FALSE),IF(ISNUMBER(Datos!J511),AND(Datos!J511=INT(Datos!J511),AND(OR(J$1005="",Datos!J511&gt;=J$1005),OR(J$1006="",Datos!J511&lt;=J$1006))),FALSE),OR(ISNUMBER(FIND(";"&amp;UPPER(TRIM(Datos!J511&amp;""))&amp;"=",J$1007)),ISNUMBER(FIND(";"&amp;UPPER(TRIM(Datos!J511&amp;""))&amp;";",J$1007))),OR(UPPER(TRIM(Datos!J511&amp;""))="SÍ",UPPER(TRIM(Datos!J511&amp;""))="SI",UPPER(TRIM(Datos!J511&amp;""))="NO"),IF(ISNUMBER(Datos!J511),AND(OR(J$1005="",Datos!J511&gt;=J$1005),OR(J$1006="",Datos!J511&lt;=J$1006)),FALSE),TRUE))))</f>
        <v>0.0</v>
      </c>
      <c r="K511">
        <f>IF(Datos!K511="",0,IF(AND(K$1008&lt;&gt;"",Datos!K511=K$1008),0,IF(K$1004=0,0,1-CHOOSE(K$1004,IF(ISNUMBER(Datos!K511),AND(OR(K$1005="",Datos!K511&gt;=K$1005),OR(K$1006="",Datos!K511&lt;=K$1006)),FALSE),IF(ISNUMBER(Datos!K511),AND(Datos!K511=INT(Datos!K511),AND(OR(K$1005="",Datos!K511&gt;=K$1005),OR(K$1006="",Datos!K511&lt;=K$1006))),FALSE),OR(ISNUMBER(FIND(";"&amp;UPPER(TRIM(Datos!K511&amp;""))&amp;"=",K$1007)),ISNUMBER(FIND(";"&amp;UPPER(TRIM(Datos!K511&amp;""))&amp;";",K$1007))),OR(UPPER(TRIM(Datos!K511&amp;""))="SÍ",UPPER(TRIM(Datos!K511&amp;""))="SI",UPPER(TRIM(Datos!K511&amp;""))="NO"),IF(ISNUMBER(Datos!K511),AND(OR(K$1005="",Datos!K511&gt;=K$1005),OR(K$1006="",Datos!K511&lt;=K$1006)),FALSE),TRUE))))</f>
        <v>0.0</v>
      </c>
      <c r="L511">
        <f>IF(Datos!L511="",0,IF(AND(L$1008&lt;&gt;"",Datos!L511=L$1008),0,IF(L$1004=0,0,1-CHOOSE(L$1004,IF(ISNUMBER(Datos!L511),AND(OR(L$1005="",Datos!L511&gt;=L$1005),OR(L$1006="",Datos!L511&lt;=L$1006)),FALSE),IF(ISNUMBER(Datos!L511),AND(Datos!L511=INT(Datos!L511),AND(OR(L$1005="",Datos!L511&gt;=L$1005),OR(L$1006="",Datos!L511&lt;=L$1006))),FALSE),OR(ISNUMBER(FIND(";"&amp;UPPER(TRIM(Datos!L511&amp;""))&amp;"=",L$1007)),ISNUMBER(FIND(";"&amp;UPPER(TRIM(Datos!L511&amp;""))&amp;";",L$1007))),OR(UPPER(TRIM(Datos!L511&amp;""))="SÍ",UPPER(TRIM(Datos!L511&amp;""))="SI",UPPER(TRIM(Datos!L511&amp;""))="NO"),IF(ISNUMBER(Datos!L511),AND(OR(L$1005="",Datos!L511&gt;=L$1005),OR(L$1006="",Datos!L511&lt;=L$1006)),FALSE),TRUE))))</f>
        <v>0.0</v>
      </c>
      <c r="M511">
        <f>IF(Datos!M511="",0,IF(AND(M$1008&lt;&gt;"",Datos!M511=M$1008),0,IF(M$1004=0,0,1-CHOOSE(M$1004,IF(ISNUMBER(Datos!M511),AND(OR(M$1005="",Datos!M511&gt;=M$1005),OR(M$1006="",Datos!M511&lt;=M$1006)),FALSE),IF(ISNUMBER(Datos!M511),AND(Datos!M511=INT(Datos!M511),AND(OR(M$1005="",Datos!M511&gt;=M$1005),OR(M$1006="",Datos!M511&lt;=M$1006))),FALSE),OR(ISNUMBER(FIND(";"&amp;UPPER(TRIM(Datos!M511&amp;""))&amp;"=",M$1007)),ISNUMBER(FIND(";"&amp;UPPER(TRIM(Datos!M511&amp;""))&amp;";",M$1007))),OR(UPPER(TRIM(Datos!M511&amp;""))="SÍ",UPPER(TRIM(Datos!M511&amp;""))="SI",UPPER(TRIM(Datos!M511&amp;""))="NO"),IF(ISNUMBER(Datos!M511),AND(OR(M$1005="",Datos!M511&gt;=M$1005),OR(M$1006="",Datos!M511&lt;=M$1006)),FALSE),TRUE))))</f>
        <v>0.0</v>
      </c>
      <c r="N511">
        <f>IF(Datos!N511="",0,IF(AND(N$1008&lt;&gt;"",Datos!N511=N$1008),0,IF(N$1004=0,0,1-CHOOSE(N$1004,IF(ISNUMBER(Datos!N511),AND(OR(N$1005="",Datos!N511&gt;=N$1005),OR(N$1006="",Datos!N511&lt;=N$1006)),FALSE),IF(ISNUMBER(Datos!N511),AND(Datos!N511=INT(Datos!N511),AND(OR(N$1005="",Datos!N511&gt;=N$1005),OR(N$1006="",Datos!N511&lt;=N$1006))),FALSE),OR(ISNUMBER(FIND(";"&amp;UPPER(TRIM(Datos!N511&amp;""))&amp;"=",N$1007)),ISNUMBER(FIND(";"&amp;UPPER(TRIM(Datos!N511&amp;""))&amp;";",N$1007))),OR(UPPER(TRIM(Datos!N511&amp;""))="SÍ",UPPER(TRIM(Datos!N511&amp;""))="SI",UPPER(TRIM(Datos!N511&amp;""))="NO"),IF(ISNUMBER(Datos!N511),AND(OR(N$1005="",Datos!N511&gt;=N$1005),OR(N$1006="",Datos!N511&lt;=N$1006)),FALSE),TRUE))))</f>
        <v>0.0</v>
      </c>
      <c r="O511">
        <f>IF(Datos!O511="",0,IF(AND(O$1008&lt;&gt;"",Datos!O511=O$1008),0,IF(O$1004=0,0,1-CHOOSE(O$1004,IF(ISNUMBER(Datos!O511),AND(OR(O$1005="",Datos!O511&gt;=O$1005),OR(O$1006="",Datos!O511&lt;=O$1006)),FALSE),IF(ISNUMBER(Datos!O511),AND(Datos!O511=INT(Datos!O511),AND(OR(O$1005="",Datos!O511&gt;=O$1005),OR(O$1006="",Datos!O511&lt;=O$1006))),FALSE),OR(ISNUMBER(FIND(";"&amp;UPPER(TRIM(Datos!O511&amp;""))&amp;"=",O$1007)),ISNUMBER(FIND(";"&amp;UPPER(TRIM(Datos!O511&amp;""))&amp;";",O$1007))),OR(UPPER(TRIM(Datos!O511&amp;""))="SÍ",UPPER(TRIM(Datos!O511&amp;""))="SI",UPPER(TRIM(Datos!O511&amp;""))="NO"),IF(ISNUMBER(Datos!O511),AND(OR(O$1005="",Datos!O511&gt;=O$1005),OR(O$1006="",Datos!O511&lt;=O$1006)),FALSE),TRUE))))</f>
        <v>0.0</v>
      </c>
      <c r="P511">
        <f>IF(Datos!P511="",0,IF(AND(P$1008&lt;&gt;"",Datos!P511=P$1008),0,IF(P$1004=0,0,1-CHOOSE(P$1004,IF(ISNUMBER(Datos!P511),AND(OR(P$1005="",Datos!P511&gt;=P$1005),OR(P$1006="",Datos!P511&lt;=P$1006)),FALSE),IF(ISNUMBER(Datos!P511),AND(Datos!P511=INT(Datos!P511),AND(OR(P$1005="",Datos!P511&gt;=P$1005),OR(P$1006="",Datos!P511&lt;=P$1006))),FALSE),OR(ISNUMBER(FIND(";"&amp;UPPER(TRIM(Datos!P511&amp;""))&amp;"=",P$1007)),ISNUMBER(FIND(";"&amp;UPPER(TRIM(Datos!P511&amp;""))&amp;";",P$1007))),OR(UPPER(TRIM(Datos!P511&amp;""))="SÍ",UPPER(TRIM(Datos!P511&amp;""))="SI",UPPER(TRIM(Datos!P511&amp;""))="NO"),IF(ISNUMBER(Datos!P511),AND(OR(P$1005="",Datos!P511&gt;=P$1005),OR(P$1006="",Datos!P511&lt;=P$1006)),FALSE),TRUE))))</f>
        <v>0.0</v>
      </c>
      <c r="Q511">
        <f>IF(Datos!Q511="",0,IF(AND(Q$1008&lt;&gt;"",Datos!Q511=Q$1008),0,IF(Q$1004=0,0,1-CHOOSE(Q$1004,IF(ISNUMBER(Datos!Q511),AND(OR(Q$1005="",Datos!Q511&gt;=Q$1005),OR(Q$1006="",Datos!Q511&lt;=Q$1006)),FALSE),IF(ISNUMBER(Datos!Q511),AND(Datos!Q511=INT(Datos!Q511),AND(OR(Q$1005="",Datos!Q511&gt;=Q$1005),OR(Q$1006="",Datos!Q511&lt;=Q$1006))),FALSE),OR(ISNUMBER(FIND(";"&amp;UPPER(TRIM(Datos!Q511&amp;""))&amp;"=",Q$1007)),ISNUMBER(FIND(";"&amp;UPPER(TRIM(Datos!Q511&amp;""))&amp;";",Q$1007))),OR(UPPER(TRIM(Datos!Q511&amp;""))="SÍ",UPPER(TRIM(Datos!Q511&amp;""))="SI",UPPER(TRIM(Datos!Q511&amp;""))="NO"),IF(ISNUMBER(Datos!Q511),AND(OR(Q$1005="",Datos!Q511&gt;=Q$1005),OR(Q$1006="",Datos!Q511&lt;=Q$1006)),FALSE),TRUE))))</f>
        <v>0.0</v>
      </c>
      <c r="R511">
        <f>IF(Datos!R511="",0,IF(AND(R$1008&lt;&gt;"",Datos!R511=R$1008),0,IF(R$1004=0,0,1-CHOOSE(R$1004,IF(ISNUMBER(Datos!R511),AND(OR(R$1005="",Datos!R511&gt;=R$1005),OR(R$1006="",Datos!R511&lt;=R$1006)),FALSE),IF(ISNUMBER(Datos!R511),AND(Datos!R511=INT(Datos!R511),AND(OR(R$1005="",Datos!R511&gt;=R$1005),OR(R$1006="",Datos!R511&lt;=R$1006))),FALSE),OR(ISNUMBER(FIND(";"&amp;UPPER(TRIM(Datos!R511&amp;""))&amp;"=",R$1007)),ISNUMBER(FIND(";"&amp;UPPER(TRIM(Datos!R511&amp;""))&amp;";",R$1007))),OR(UPPER(TRIM(Datos!R511&amp;""))="SÍ",UPPER(TRIM(Datos!R511&amp;""))="SI",UPPER(TRIM(Datos!R511&amp;""))="NO"),IF(ISNUMBER(Datos!R511),AND(OR(R$1005="",Datos!R511&gt;=R$1005),OR(R$1006="",Datos!R511&lt;=R$1006)),FALSE),TRUE))))</f>
        <v>0.0</v>
      </c>
      <c r="S511">
        <f>IF(Datos!S511="",0,IF(AND(S$1008&lt;&gt;"",Datos!S511=S$1008),0,IF(S$1004=0,0,1-CHOOSE(S$1004,IF(ISNUMBER(Datos!S511),AND(OR(S$1005="",Datos!S511&gt;=S$1005),OR(S$1006="",Datos!S511&lt;=S$1006)),FALSE),IF(ISNUMBER(Datos!S511),AND(Datos!S511=INT(Datos!S511),AND(OR(S$1005="",Datos!S511&gt;=S$1005),OR(S$1006="",Datos!S511&lt;=S$1006))),FALSE),OR(ISNUMBER(FIND(";"&amp;UPPER(TRIM(Datos!S511&amp;""))&amp;"=",S$1007)),ISNUMBER(FIND(";"&amp;UPPER(TRIM(Datos!S511&amp;""))&amp;";",S$1007))),OR(UPPER(TRIM(Datos!S511&amp;""))="SÍ",UPPER(TRIM(Datos!S511&amp;""))="SI",UPPER(TRIM(Datos!S511&amp;""))="NO"),IF(ISNUMBER(Datos!S511),AND(OR(S$1005="",Datos!S511&gt;=S$1005),OR(S$1006="",Datos!S511&lt;=S$1006)),FALSE),TRUE))))</f>
        <v>0.0</v>
      </c>
      <c r="T511">
        <f>IF(Datos!T511="",0,IF(AND(T$1008&lt;&gt;"",Datos!T511=T$1008),0,IF(T$1004=0,0,1-CHOOSE(T$1004,IF(ISNUMBER(Datos!T511),AND(OR(T$1005="",Datos!T511&gt;=T$1005),OR(T$1006="",Datos!T511&lt;=T$1006)),FALSE),IF(ISNUMBER(Datos!T511),AND(Datos!T511=INT(Datos!T511),AND(OR(T$1005="",Datos!T511&gt;=T$1005),OR(T$1006="",Datos!T511&lt;=T$1006))),FALSE),OR(ISNUMBER(FIND(";"&amp;UPPER(TRIM(Datos!T511&amp;""))&amp;"=",T$1007)),ISNUMBER(FIND(";"&amp;UPPER(TRIM(Datos!T511&amp;""))&amp;";",T$1007))),OR(UPPER(TRIM(Datos!T511&amp;""))="SÍ",UPPER(TRIM(Datos!T511&amp;""))="SI",UPPER(TRIM(Datos!T511&amp;""))="NO"),IF(ISNUMBER(Datos!T511),AND(OR(T$1005="",Datos!T511&gt;=T$1005),OR(T$1006="",Datos!T511&lt;=T$1006)),FALSE),TRUE))))</f>
        <v>0.0</v>
      </c>
      <c r="U511">
        <f>IF(Datos!U511="",0,IF(AND(U$1008&lt;&gt;"",Datos!U511=U$1008),0,IF(U$1004=0,0,1-CHOOSE(U$1004,IF(ISNUMBER(Datos!U511),AND(OR(U$1005="",Datos!U511&gt;=U$1005),OR(U$1006="",Datos!U511&lt;=U$1006)),FALSE),IF(ISNUMBER(Datos!U511),AND(Datos!U511=INT(Datos!U511),AND(OR(U$1005="",Datos!U511&gt;=U$1005),OR(U$1006="",Datos!U511&lt;=U$1006))),FALSE),OR(ISNUMBER(FIND(";"&amp;UPPER(TRIM(Datos!U511&amp;""))&amp;"=",U$1007)),ISNUMBER(FIND(";"&amp;UPPER(TRIM(Datos!U511&amp;""))&amp;";",U$1007))),OR(UPPER(TRIM(Datos!U511&amp;""))="SÍ",UPPER(TRIM(Datos!U511&amp;""))="SI",UPPER(TRIM(Datos!U511&amp;""))="NO"),IF(ISNUMBER(Datos!U511),AND(OR(U$1005="",Datos!U511&gt;=U$1005),OR(U$1006="",Datos!U511&lt;=U$1006)),FALSE),TRUE))))</f>
        <v>0.0</v>
      </c>
      <c r="V511">
        <f>IF(Datos!V511="",0,IF(AND(V$1008&lt;&gt;"",Datos!V511=V$1008),0,IF(V$1004=0,0,1-CHOOSE(V$1004,IF(ISNUMBER(Datos!V511),AND(OR(V$1005="",Datos!V511&gt;=V$1005),OR(V$1006="",Datos!V511&lt;=V$1006)),FALSE),IF(ISNUMBER(Datos!V511),AND(Datos!V511=INT(Datos!V511),AND(OR(V$1005="",Datos!V511&gt;=V$1005),OR(V$1006="",Datos!V511&lt;=V$1006))),FALSE),OR(ISNUMBER(FIND(";"&amp;UPPER(TRIM(Datos!V511&amp;""))&amp;"=",V$1007)),ISNUMBER(FIND(";"&amp;UPPER(TRIM(Datos!V511&amp;""))&amp;";",V$1007))),OR(UPPER(TRIM(Datos!V511&amp;""))="SÍ",UPPER(TRIM(Datos!V511&amp;""))="SI",UPPER(TRIM(Datos!V511&amp;""))="NO"),IF(ISNUMBER(Datos!V511),AND(OR(V$1005="",Datos!V511&gt;=V$1005),OR(V$1006="",Datos!V511&lt;=V$1006)),FALSE),TRUE))))</f>
        <v>0.0</v>
      </c>
      <c r="W511">
        <f>IF(Datos!W511="",0,IF(AND(W$1008&lt;&gt;"",Datos!W511=W$1008),0,IF(W$1004=0,0,1-CHOOSE(W$1004,IF(ISNUMBER(Datos!W511),AND(OR(W$1005="",Datos!W511&gt;=W$1005),OR(W$1006="",Datos!W511&lt;=W$1006)),FALSE),IF(ISNUMBER(Datos!W511),AND(Datos!W511=INT(Datos!W511),AND(OR(W$1005="",Datos!W511&gt;=W$1005),OR(W$1006="",Datos!W511&lt;=W$1006))),FALSE),OR(ISNUMBER(FIND(";"&amp;UPPER(TRIM(Datos!W511&amp;""))&amp;"=",W$1007)),ISNUMBER(FIND(";"&amp;UPPER(TRIM(Datos!W511&amp;""))&amp;";",W$1007))),OR(UPPER(TRIM(Datos!W511&amp;""))="SÍ",UPPER(TRIM(Datos!W511&amp;""))="SI",UPPER(TRIM(Datos!W511&amp;""))="NO"),IF(ISNUMBER(Datos!W511),AND(OR(W$1005="",Datos!W511&gt;=W$1005),OR(W$1006="",Datos!W511&lt;=W$1006)),FALSE),TRUE))))</f>
        <v>0.0</v>
      </c>
      <c r="X511">
        <f>IF(Datos!X511="",0,IF(AND(X$1008&lt;&gt;"",Datos!X511=X$1008),0,IF(X$1004=0,0,1-CHOOSE(X$1004,IF(ISNUMBER(Datos!X511),AND(OR(X$1005="",Datos!X511&gt;=X$1005),OR(X$1006="",Datos!X511&lt;=X$1006)),FALSE),IF(ISNUMBER(Datos!X511),AND(Datos!X511=INT(Datos!X511),AND(OR(X$1005="",Datos!X511&gt;=X$1005),OR(X$1006="",Datos!X511&lt;=X$1006))),FALSE),OR(ISNUMBER(FIND(";"&amp;UPPER(TRIM(Datos!X511&amp;""))&amp;"=",X$1007)),ISNUMBER(FIND(";"&amp;UPPER(TRIM(Datos!X511&amp;""))&amp;";",X$1007))),OR(UPPER(TRIM(Datos!X511&amp;""))="SÍ",UPPER(TRIM(Datos!X511&amp;""))="SI",UPPER(TRIM(Datos!X511&amp;""))="NO"),IF(ISNUMBER(Datos!X511),AND(OR(X$1005="",Datos!X511&gt;=X$1005),OR(X$1006="",Datos!X511&lt;=X$1006)),FALSE),TRUE))))</f>
        <v>0.0</v>
      </c>
      <c r="Y511">
        <f>IF(Datos!Y511="",0,IF(AND(Y$1008&lt;&gt;"",Datos!Y511=Y$1008),0,IF(Y$1004=0,0,1-CHOOSE(Y$1004,IF(ISNUMBER(Datos!Y511),AND(OR(Y$1005="",Datos!Y511&gt;=Y$1005),OR(Y$1006="",Datos!Y511&lt;=Y$1006)),FALSE),IF(ISNUMBER(Datos!Y511),AND(Datos!Y511=INT(Datos!Y511),AND(OR(Y$1005="",Datos!Y511&gt;=Y$1005),OR(Y$1006="",Datos!Y511&lt;=Y$1006))),FALSE),OR(ISNUMBER(FIND(";"&amp;UPPER(TRIM(Datos!Y511&amp;""))&amp;"=",Y$1007)),ISNUMBER(FIND(";"&amp;UPPER(TRIM(Datos!Y511&amp;""))&amp;";",Y$1007))),OR(UPPER(TRIM(Datos!Y511&amp;""))="SÍ",UPPER(TRIM(Datos!Y511&amp;""))="SI",UPPER(TRIM(Datos!Y511&amp;""))="NO"),IF(ISNUMBER(Datos!Y511),AND(OR(Y$1005="",Datos!Y511&gt;=Y$1005),OR(Y$1006="",Datos!Y511&lt;=Y$1006)),FALSE),TRUE))))</f>
        <v>0.0</v>
      </c>
      <c r="Z511">
        <f>IF(Datos!Z511="",0,IF(AND(Z$1008&lt;&gt;"",Datos!Z511=Z$1008),0,IF(Z$1004=0,0,1-CHOOSE(Z$1004,IF(ISNUMBER(Datos!Z511),AND(OR(Z$1005="",Datos!Z511&gt;=Z$1005),OR(Z$1006="",Datos!Z511&lt;=Z$1006)),FALSE),IF(ISNUMBER(Datos!Z511),AND(Datos!Z511=INT(Datos!Z511),AND(OR(Z$1005="",Datos!Z511&gt;=Z$1005),OR(Z$1006="",Datos!Z511&lt;=Z$1006))),FALSE),OR(ISNUMBER(FIND(";"&amp;UPPER(TRIM(Datos!Z511&amp;""))&amp;"=",Z$1007)),ISNUMBER(FIND(";"&amp;UPPER(TRIM(Datos!Z511&amp;""))&amp;";",Z$1007))),OR(UPPER(TRIM(Datos!Z511&amp;""))="SÍ",UPPER(TRIM(Datos!Z511&amp;""))="SI",UPPER(TRIM(Datos!Z511&amp;""))="NO"),IF(ISNUMBER(Datos!Z511),AND(OR(Z$1005="",Datos!Z511&gt;=Z$1005),OR(Z$1006="",Datos!Z511&lt;=Z$1006)),FALSE),TRUE))))</f>
        <v>0.0</v>
      </c>
      <c r="AA511">
        <f>IF(Datos!AA511="",0,IF(AND(AA$1008&lt;&gt;"",Datos!AA511=AA$1008),0,IF(AA$1004=0,0,1-CHOOSE(AA$1004,IF(ISNUMBER(Datos!AA511),AND(OR(AA$1005="",Datos!AA511&gt;=AA$1005),OR(AA$1006="",Datos!AA511&lt;=AA$1006)),FALSE),IF(ISNUMBER(Datos!AA511),AND(Datos!AA511=INT(Datos!AA511),AND(OR(AA$1005="",Datos!AA511&gt;=AA$1005),OR(AA$1006="",Datos!AA511&lt;=AA$1006))),FALSE),OR(ISNUMBER(FIND(";"&amp;UPPER(TRIM(Datos!AA511&amp;""))&amp;"=",AA$1007)),ISNUMBER(FIND(";"&amp;UPPER(TRIM(Datos!AA511&amp;""))&amp;";",AA$1007))),OR(UPPER(TRIM(Datos!AA511&amp;""))="SÍ",UPPER(TRIM(Datos!AA511&amp;""))="SI",UPPER(TRIM(Datos!AA511&amp;""))="NO"),IF(ISNUMBER(Datos!AA511),AND(OR(AA$1005="",Datos!AA511&gt;=AA$1005),OR(AA$1006="",Datos!AA511&lt;=AA$1006)),FALSE),TRUE))))</f>
        <v>0.0</v>
      </c>
      <c r="AB511">
        <f>IF(Datos!AB511="",0,IF(AND(AB$1008&lt;&gt;"",Datos!AB511=AB$1008),0,IF(AB$1004=0,0,1-CHOOSE(AB$1004,IF(ISNUMBER(Datos!AB511),AND(OR(AB$1005="",Datos!AB511&gt;=AB$1005),OR(AB$1006="",Datos!AB511&lt;=AB$1006)),FALSE),IF(ISNUMBER(Datos!AB511),AND(Datos!AB511=INT(Datos!AB511),AND(OR(AB$1005="",Datos!AB511&gt;=AB$1005),OR(AB$1006="",Datos!AB511&lt;=AB$1006))),FALSE),OR(ISNUMBER(FIND(";"&amp;UPPER(TRIM(Datos!AB511&amp;""))&amp;"=",AB$1007)),ISNUMBER(FIND(";"&amp;UPPER(TRIM(Datos!AB511&amp;""))&amp;";",AB$1007))),OR(UPPER(TRIM(Datos!AB511&amp;""))="SÍ",UPPER(TRIM(Datos!AB511&amp;""))="SI",UPPER(TRIM(Datos!AB511&amp;""))="NO"),IF(ISNUMBER(Datos!AB511),AND(OR(AB$1005="",Datos!AB511&gt;=AB$1005),OR(AB$1006="",Datos!AB511&lt;=AB$1006)),FALSE),TRUE))))</f>
        <v>0.0</v>
      </c>
      <c r="AC511">
        <f>IF(Datos!AC511="",0,IF(AND(AC$1008&lt;&gt;"",Datos!AC511=AC$1008),0,IF(AC$1004=0,0,1-CHOOSE(AC$1004,IF(ISNUMBER(Datos!AC511),AND(OR(AC$1005="",Datos!AC511&gt;=AC$1005),OR(AC$1006="",Datos!AC511&lt;=AC$1006)),FALSE),IF(ISNUMBER(Datos!AC511),AND(Datos!AC511=INT(Datos!AC511),AND(OR(AC$1005="",Datos!AC511&gt;=AC$1005),OR(AC$1006="",Datos!AC511&lt;=AC$1006))),FALSE),OR(ISNUMBER(FIND(";"&amp;UPPER(TRIM(Datos!AC511&amp;""))&amp;"=",AC$1007)),ISNUMBER(FIND(";"&amp;UPPER(TRIM(Datos!AC511&amp;""))&amp;";",AC$1007))),OR(UPPER(TRIM(Datos!AC511&amp;""))="SÍ",UPPER(TRIM(Datos!AC511&amp;""))="SI",UPPER(TRIM(Datos!AC511&amp;""))="NO"),IF(ISNUMBER(Datos!AC511),AND(OR(AC$1005="",Datos!AC511&gt;=AC$1005),OR(AC$1006="",Datos!AC511&lt;=AC$1006)),FALSE),TRUE))))</f>
        <v>0.0</v>
      </c>
      <c r="AD511">
        <f>IF(Datos!AD511="",0,IF(AND(AD$1008&lt;&gt;"",Datos!AD511=AD$1008),0,IF(AD$1004=0,0,1-CHOOSE(AD$1004,IF(ISNUMBER(Datos!AD511),AND(OR(AD$1005="",Datos!AD511&gt;=AD$1005),OR(AD$1006="",Datos!AD511&lt;=AD$1006)),FALSE),IF(ISNUMBER(Datos!AD511),AND(Datos!AD511=INT(Datos!AD511),AND(OR(AD$1005="",Datos!AD511&gt;=AD$1005),OR(AD$1006="",Datos!AD511&lt;=AD$1006))),FALSE),OR(ISNUMBER(FIND(";"&amp;UPPER(TRIM(Datos!AD511&amp;""))&amp;"=",AD$1007)),ISNUMBER(FIND(";"&amp;UPPER(TRIM(Datos!AD511&amp;""))&amp;";",AD$1007))),OR(UPPER(TRIM(Datos!AD511&amp;""))="SÍ",UPPER(TRIM(Datos!AD511&amp;""))="SI",UPPER(TRIM(Datos!AD511&amp;""))="NO"),IF(ISNUMBER(Datos!AD511),AND(OR(AD$1005="",Datos!AD511&gt;=AD$1005),OR(AD$1006="",Datos!AD511&lt;=AD$1006)),FALSE),TRUE))))</f>
        <v>0.0</v>
      </c>
      <c r="AE511">
        <f>IF(Datos!AE511="",0,IF(AND(AE$1008&lt;&gt;"",Datos!AE511=AE$1008),0,IF(AE$1004=0,0,1-CHOOSE(AE$1004,IF(ISNUMBER(Datos!AE511),AND(OR(AE$1005="",Datos!AE511&gt;=AE$1005),OR(AE$1006="",Datos!AE511&lt;=AE$1006)),FALSE),IF(ISNUMBER(Datos!AE511),AND(Datos!AE511=INT(Datos!AE511),AND(OR(AE$1005="",Datos!AE511&gt;=AE$1005),OR(AE$1006="",Datos!AE511&lt;=AE$1006))),FALSE),OR(ISNUMBER(FIND(";"&amp;UPPER(TRIM(Datos!AE511&amp;""))&amp;"=",AE$1007)),ISNUMBER(FIND(";"&amp;UPPER(TRIM(Datos!AE511&amp;""))&amp;";",AE$1007))),OR(UPPER(TRIM(Datos!AE511&amp;""))="SÍ",UPPER(TRIM(Datos!AE511&amp;""))="SI",UPPER(TRIM(Datos!AE511&amp;""))="NO"),IF(ISNUMBER(Datos!AE511),AND(OR(AE$1005="",Datos!AE511&gt;=AE$1005),OR(AE$1006="",Datos!AE511&lt;=AE$1006)),FALSE),TRUE))))</f>
        <v>0.0</v>
      </c>
    </row>
    <row r="512" spans="2:31">
      <c r="B512">
        <f>IF(Datos!B512="",0,IF(AND(B$1008&lt;&gt;"",Datos!B512=B$1008),0,IF(B$1004=0,0,1-CHOOSE(B$1004,IF(ISNUMBER(Datos!B512),AND(OR(B$1005="",Datos!B512&gt;=B$1005),OR(B$1006="",Datos!B512&lt;=B$1006)),FALSE),IF(ISNUMBER(Datos!B512),AND(Datos!B512=INT(Datos!B512),AND(OR(B$1005="",Datos!B512&gt;=B$1005),OR(B$1006="",Datos!B512&lt;=B$1006))),FALSE),OR(ISNUMBER(FIND(";"&amp;UPPER(TRIM(Datos!B512&amp;""))&amp;"=",B$1007)),ISNUMBER(FIND(";"&amp;UPPER(TRIM(Datos!B512&amp;""))&amp;";",B$1007))),OR(UPPER(TRIM(Datos!B512&amp;""))="SÍ",UPPER(TRIM(Datos!B512&amp;""))="SI",UPPER(TRIM(Datos!B512&amp;""))="NO"),IF(ISNUMBER(Datos!B512),AND(OR(B$1005="",Datos!B512&gt;=B$1005),OR(B$1006="",Datos!B512&lt;=B$1006)),FALSE),TRUE))))</f>
        <v>0.0</v>
      </c>
      <c r="C512">
        <f>IF(Datos!C512="",0,IF(AND(C$1008&lt;&gt;"",Datos!C512=C$1008),0,IF(C$1004=0,0,1-CHOOSE(C$1004,IF(ISNUMBER(Datos!C512),AND(OR(C$1005="",Datos!C512&gt;=C$1005),OR(C$1006="",Datos!C512&lt;=C$1006)),FALSE),IF(ISNUMBER(Datos!C512),AND(Datos!C512=INT(Datos!C512),AND(OR(C$1005="",Datos!C512&gt;=C$1005),OR(C$1006="",Datos!C512&lt;=C$1006))),FALSE),OR(ISNUMBER(FIND(";"&amp;UPPER(TRIM(Datos!C512&amp;""))&amp;"=",C$1007)),ISNUMBER(FIND(";"&amp;UPPER(TRIM(Datos!C512&amp;""))&amp;";",C$1007))),OR(UPPER(TRIM(Datos!C512&amp;""))="SÍ",UPPER(TRIM(Datos!C512&amp;""))="SI",UPPER(TRIM(Datos!C512&amp;""))="NO"),IF(ISNUMBER(Datos!C512),AND(OR(C$1005="",Datos!C512&gt;=C$1005),OR(C$1006="",Datos!C512&lt;=C$1006)),FALSE),TRUE))))</f>
        <v>0.0</v>
      </c>
      <c r="D512">
        <f>IF(Datos!D512="",0,IF(AND(D$1008&lt;&gt;"",Datos!D512=D$1008),0,IF(D$1004=0,0,1-CHOOSE(D$1004,IF(ISNUMBER(Datos!D512),AND(OR(D$1005="",Datos!D512&gt;=D$1005),OR(D$1006="",Datos!D512&lt;=D$1006)),FALSE),IF(ISNUMBER(Datos!D512),AND(Datos!D512=INT(Datos!D512),AND(OR(D$1005="",Datos!D512&gt;=D$1005),OR(D$1006="",Datos!D512&lt;=D$1006))),FALSE),OR(ISNUMBER(FIND(";"&amp;UPPER(TRIM(Datos!D512&amp;""))&amp;"=",D$1007)),ISNUMBER(FIND(";"&amp;UPPER(TRIM(Datos!D512&amp;""))&amp;";",D$1007))),OR(UPPER(TRIM(Datos!D512&amp;""))="SÍ",UPPER(TRIM(Datos!D512&amp;""))="SI",UPPER(TRIM(Datos!D512&amp;""))="NO"),IF(ISNUMBER(Datos!D512),AND(OR(D$1005="",Datos!D512&gt;=D$1005),OR(D$1006="",Datos!D512&lt;=D$1006)),FALSE),TRUE))))</f>
        <v>0.0</v>
      </c>
      <c r="E512">
        <f>IF(Datos!E512="",0,IF(AND(E$1008&lt;&gt;"",Datos!E512=E$1008),0,IF(E$1004=0,0,1-CHOOSE(E$1004,IF(ISNUMBER(Datos!E512),AND(OR(E$1005="",Datos!E512&gt;=E$1005),OR(E$1006="",Datos!E512&lt;=E$1006)),FALSE),IF(ISNUMBER(Datos!E512),AND(Datos!E512=INT(Datos!E512),AND(OR(E$1005="",Datos!E512&gt;=E$1005),OR(E$1006="",Datos!E512&lt;=E$1006))),FALSE),OR(ISNUMBER(FIND(";"&amp;UPPER(TRIM(Datos!E512&amp;""))&amp;"=",E$1007)),ISNUMBER(FIND(";"&amp;UPPER(TRIM(Datos!E512&amp;""))&amp;";",E$1007))),OR(UPPER(TRIM(Datos!E512&amp;""))="SÍ",UPPER(TRIM(Datos!E512&amp;""))="SI",UPPER(TRIM(Datos!E512&amp;""))="NO"),IF(ISNUMBER(Datos!E512),AND(OR(E$1005="",Datos!E512&gt;=E$1005),OR(E$1006="",Datos!E512&lt;=E$1006)),FALSE),TRUE))))</f>
        <v>0.0</v>
      </c>
      <c r="F512">
        <f>IF(Datos!F512="",0,IF(AND(F$1008&lt;&gt;"",Datos!F512=F$1008),0,IF(F$1004=0,0,1-CHOOSE(F$1004,IF(ISNUMBER(Datos!F512),AND(OR(F$1005="",Datos!F512&gt;=F$1005),OR(F$1006="",Datos!F512&lt;=F$1006)),FALSE),IF(ISNUMBER(Datos!F512),AND(Datos!F512=INT(Datos!F512),AND(OR(F$1005="",Datos!F512&gt;=F$1005),OR(F$1006="",Datos!F512&lt;=F$1006))),FALSE),OR(ISNUMBER(FIND(";"&amp;UPPER(TRIM(Datos!F512&amp;""))&amp;"=",F$1007)),ISNUMBER(FIND(";"&amp;UPPER(TRIM(Datos!F512&amp;""))&amp;";",F$1007))),OR(UPPER(TRIM(Datos!F512&amp;""))="SÍ",UPPER(TRIM(Datos!F512&amp;""))="SI",UPPER(TRIM(Datos!F512&amp;""))="NO"),IF(ISNUMBER(Datos!F512),AND(OR(F$1005="",Datos!F512&gt;=F$1005),OR(F$1006="",Datos!F512&lt;=F$1006)),FALSE),TRUE))))</f>
        <v>0.0</v>
      </c>
      <c r="G512">
        <f>IF(Datos!G512="",0,IF(AND(G$1008&lt;&gt;"",Datos!G512=G$1008),0,IF(G$1004=0,0,1-CHOOSE(G$1004,IF(ISNUMBER(Datos!G512),AND(OR(G$1005="",Datos!G512&gt;=G$1005),OR(G$1006="",Datos!G512&lt;=G$1006)),FALSE),IF(ISNUMBER(Datos!G512),AND(Datos!G512=INT(Datos!G512),AND(OR(G$1005="",Datos!G512&gt;=G$1005),OR(G$1006="",Datos!G512&lt;=G$1006))),FALSE),OR(ISNUMBER(FIND(";"&amp;UPPER(TRIM(Datos!G512&amp;""))&amp;"=",G$1007)),ISNUMBER(FIND(";"&amp;UPPER(TRIM(Datos!G512&amp;""))&amp;";",G$1007))),OR(UPPER(TRIM(Datos!G512&amp;""))="SÍ",UPPER(TRIM(Datos!G512&amp;""))="SI",UPPER(TRIM(Datos!G512&amp;""))="NO"),IF(ISNUMBER(Datos!G512),AND(OR(G$1005="",Datos!G512&gt;=G$1005),OR(G$1006="",Datos!G512&lt;=G$1006)),FALSE),TRUE))))</f>
        <v>0.0</v>
      </c>
      <c r="H512">
        <f>IF(Datos!H512="",0,IF(AND(H$1008&lt;&gt;"",Datos!H512=H$1008),0,IF(H$1004=0,0,1-CHOOSE(H$1004,IF(ISNUMBER(Datos!H512),AND(OR(H$1005="",Datos!H512&gt;=H$1005),OR(H$1006="",Datos!H512&lt;=H$1006)),FALSE),IF(ISNUMBER(Datos!H512),AND(Datos!H512=INT(Datos!H512),AND(OR(H$1005="",Datos!H512&gt;=H$1005),OR(H$1006="",Datos!H512&lt;=H$1006))),FALSE),OR(ISNUMBER(FIND(";"&amp;UPPER(TRIM(Datos!H512&amp;""))&amp;"=",H$1007)),ISNUMBER(FIND(";"&amp;UPPER(TRIM(Datos!H512&amp;""))&amp;";",H$1007))),OR(UPPER(TRIM(Datos!H512&amp;""))="SÍ",UPPER(TRIM(Datos!H512&amp;""))="SI",UPPER(TRIM(Datos!H512&amp;""))="NO"),IF(ISNUMBER(Datos!H512),AND(OR(H$1005="",Datos!H512&gt;=H$1005),OR(H$1006="",Datos!H512&lt;=H$1006)),FALSE),TRUE))))</f>
        <v>0.0</v>
      </c>
      <c r="I512">
        <f>IF(Datos!I512="",0,IF(AND(I$1008&lt;&gt;"",Datos!I512=I$1008),0,IF(I$1004=0,0,1-CHOOSE(I$1004,IF(ISNUMBER(Datos!I512),AND(OR(I$1005="",Datos!I512&gt;=I$1005),OR(I$1006="",Datos!I512&lt;=I$1006)),FALSE),IF(ISNUMBER(Datos!I512),AND(Datos!I512=INT(Datos!I512),AND(OR(I$1005="",Datos!I512&gt;=I$1005),OR(I$1006="",Datos!I512&lt;=I$1006))),FALSE),OR(ISNUMBER(FIND(";"&amp;UPPER(TRIM(Datos!I512&amp;""))&amp;"=",I$1007)),ISNUMBER(FIND(";"&amp;UPPER(TRIM(Datos!I512&amp;""))&amp;";",I$1007))),OR(UPPER(TRIM(Datos!I512&amp;""))="SÍ",UPPER(TRIM(Datos!I512&amp;""))="SI",UPPER(TRIM(Datos!I512&amp;""))="NO"),IF(ISNUMBER(Datos!I512),AND(OR(I$1005="",Datos!I512&gt;=I$1005),OR(I$1006="",Datos!I512&lt;=I$1006)),FALSE),TRUE))))</f>
        <v>0.0</v>
      </c>
      <c r="J512">
        <f>IF(Datos!J512="",0,IF(AND(J$1008&lt;&gt;"",Datos!J512=J$1008),0,IF(J$1004=0,0,1-CHOOSE(J$1004,IF(ISNUMBER(Datos!J512),AND(OR(J$1005="",Datos!J512&gt;=J$1005),OR(J$1006="",Datos!J512&lt;=J$1006)),FALSE),IF(ISNUMBER(Datos!J512),AND(Datos!J512=INT(Datos!J512),AND(OR(J$1005="",Datos!J512&gt;=J$1005),OR(J$1006="",Datos!J512&lt;=J$1006))),FALSE),OR(ISNUMBER(FIND(";"&amp;UPPER(TRIM(Datos!J512&amp;""))&amp;"=",J$1007)),ISNUMBER(FIND(";"&amp;UPPER(TRIM(Datos!J512&amp;""))&amp;";",J$1007))),OR(UPPER(TRIM(Datos!J512&amp;""))="SÍ",UPPER(TRIM(Datos!J512&amp;""))="SI",UPPER(TRIM(Datos!J512&amp;""))="NO"),IF(ISNUMBER(Datos!J512),AND(OR(J$1005="",Datos!J512&gt;=J$1005),OR(J$1006="",Datos!J512&lt;=J$1006)),FALSE),TRUE))))</f>
        <v>0.0</v>
      </c>
      <c r="K512">
        <f>IF(Datos!K512="",0,IF(AND(K$1008&lt;&gt;"",Datos!K512=K$1008),0,IF(K$1004=0,0,1-CHOOSE(K$1004,IF(ISNUMBER(Datos!K512),AND(OR(K$1005="",Datos!K512&gt;=K$1005),OR(K$1006="",Datos!K512&lt;=K$1006)),FALSE),IF(ISNUMBER(Datos!K512),AND(Datos!K512=INT(Datos!K512),AND(OR(K$1005="",Datos!K512&gt;=K$1005),OR(K$1006="",Datos!K512&lt;=K$1006))),FALSE),OR(ISNUMBER(FIND(";"&amp;UPPER(TRIM(Datos!K512&amp;""))&amp;"=",K$1007)),ISNUMBER(FIND(";"&amp;UPPER(TRIM(Datos!K512&amp;""))&amp;";",K$1007))),OR(UPPER(TRIM(Datos!K512&amp;""))="SÍ",UPPER(TRIM(Datos!K512&amp;""))="SI",UPPER(TRIM(Datos!K512&amp;""))="NO"),IF(ISNUMBER(Datos!K512),AND(OR(K$1005="",Datos!K512&gt;=K$1005),OR(K$1006="",Datos!K512&lt;=K$1006)),FALSE),TRUE))))</f>
        <v>0.0</v>
      </c>
      <c r="L512">
        <f>IF(Datos!L512="",0,IF(AND(L$1008&lt;&gt;"",Datos!L512=L$1008),0,IF(L$1004=0,0,1-CHOOSE(L$1004,IF(ISNUMBER(Datos!L512),AND(OR(L$1005="",Datos!L512&gt;=L$1005),OR(L$1006="",Datos!L512&lt;=L$1006)),FALSE),IF(ISNUMBER(Datos!L512),AND(Datos!L512=INT(Datos!L512),AND(OR(L$1005="",Datos!L512&gt;=L$1005),OR(L$1006="",Datos!L512&lt;=L$1006))),FALSE),OR(ISNUMBER(FIND(";"&amp;UPPER(TRIM(Datos!L512&amp;""))&amp;"=",L$1007)),ISNUMBER(FIND(";"&amp;UPPER(TRIM(Datos!L512&amp;""))&amp;";",L$1007))),OR(UPPER(TRIM(Datos!L512&amp;""))="SÍ",UPPER(TRIM(Datos!L512&amp;""))="SI",UPPER(TRIM(Datos!L512&amp;""))="NO"),IF(ISNUMBER(Datos!L512),AND(OR(L$1005="",Datos!L512&gt;=L$1005),OR(L$1006="",Datos!L512&lt;=L$1006)),FALSE),TRUE))))</f>
        <v>0.0</v>
      </c>
      <c r="M512">
        <f>IF(Datos!M512="",0,IF(AND(M$1008&lt;&gt;"",Datos!M512=M$1008),0,IF(M$1004=0,0,1-CHOOSE(M$1004,IF(ISNUMBER(Datos!M512),AND(OR(M$1005="",Datos!M512&gt;=M$1005),OR(M$1006="",Datos!M512&lt;=M$1006)),FALSE),IF(ISNUMBER(Datos!M512),AND(Datos!M512=INT(Datos!M512),AND(OR(M$1005="",Datos!M512&gt;=M$1005),OR(M$1006="",Datos!M512&lt;=M$1006))),FALSE),OR(ISNUMBER(FIND(";"&amp;UPPER(TRIM(Datos!M512&amp;""))&amp;"=",M$1007)),ISNUMBER(FIND(";"&amp;UPPER(TRIM(Datos!M512&amp;""))&amp;";",M$1007))),OR(UPPER(TRIM(Datos!M512&amp;""))="SÍ",UPPER(TRIM(Datos!M512&amp;""))="SI",UPPER(TRIM(Datos!M512&amp;""))="NO"),IF(ISNUMBER(Datos!M512),AND(OR(M$1005="",Datos!M512&gt;=M$1005),OR(M$1006="",Datos!M512&lt;=M$1006)),FALSE),TRUE))))</f>
        <v>0.0</v>
      </c>
      <c r="N512">
        <f>IF(Datos!N512="",0,IF(AND(N$1008&lt;&gt;"",Datos!N512=N$1008),0,IF(N$1004=0,0,1-CHOOSE(N$1004,IF(ISNUMBER(Datos!N512),AND(OR(N$1005="",Datos!N512&gt;=N$1005),OR(N$1006="",Datos!N512&lt;=N$1006)),FALSE),IF(ISNUMBER(Datos!N512),AND(Datos!N512=INT(Datos!N512),AND(OR(N$1005="",Datos!N512&gt;=N$1005),OR(N$1006="",Datos!N512&lt;=N$1006))),FALSE),OR(ISNUMBER(FIND(";"&amp;UPPER(TRIM(Datos!N512&amp;""))&amp;"=",N$1007)),ISNUMBER(FIND(";"&amp;UPPER(TRIM(Datos!N512&amp;""))&amp;";",N$1007))),OR(UPPER(TRIM(Datos!N512&amp;""))="SÍ",UPPER(TRIM(Datos!N512&amp;""))="SI",UPPER(TRIM(Datos!N512&amp;""))="NO"),IF(ISNUMBER(Datos!N512),AND(OR(N$1005="",Datos!N512&gt;=N$1005),OR(N$1006="",Datos!N512&lt;=N$1006)),FALSE),TRUE))))</f>
        <v>0.0</v>
      </c>
      <c r="O512">
        <f>IF(Datos!O512="",0,IF(AND(O$1008&lt;&gt;"",Datos!O512=O$1008),0,IF(O$1004=0,0,1-CHOOSE(O$1004,IF(ISNUMBER(Datos!O512),AND(OR(O$1005="",Datos!O512&gt;=O$1005),OR(O$1006="",Datos!O512&lt;=O$1006)),FALSE),IF(ISNUMBER(Datos!O512),AND(Datos!O512=INT(Datos!O512),AND(OR(O$1005="",Datos!O512&gt;=O$1005),OR(O$1006="",Datos!O512&lt;=O$1006))),FALSE),OR(ISNUMBER(FIND(";"&amp;UPPER(TRIM(Datos!O512&amp;""))&amp;"=",O$1007)),ISNUMBER(FIND(";"&amp;UPPER(TRIM(Datos!O512&amp;""))&amp;";",O$1007))),OR(UPPER(TRIM(Datos!O512&amp;""))="SÍ",UPPER(TRIM(Datos!O512&amp;""))="SI",UPPER(TRIM(Datos!O512&amp;""))="NO"),IF(ISNUMBER(Datos!O512),AND(OR(O$1005="",Datos!O512&gt;=O$1005),OR(O$1006="",Datos!O512&lt;=O$1006)),FALSE),TRUE))))</f>
        <v>0.0</v>
      </c>
      <c r="P512">
        <f>IF(Datos!P512="",0,IF(AND(P$1008&lt;&gt;"",Datos!P512=P$1008),0,IF(P$1004=0,0,1-CHOOSE(P$1004,IF(ISNUMBER(Datos!P512),AND(OR(P$1005="",Datos!P512&gt;=P$1005),OR(P$1006="",Datos!P512&lt;=P$1006)),FALSE),IF(ISNUMBER(Datos!P512),AND(Datos!P512=INT(Datos!P512),AND(OR(P$1005="",Datos!P512&gt;=P$1005),OR(P$1006="",Datos!P512&lt;=P$1006))),FALSE),OR(ISNUMBER(FIND(";"&amp;UPPER(TRIM(Datos!P512&amp;""))&amp;"=",P$1007)),ISNUMBER(FIND(";"&amp;UPPER(TRIM(Datos!P512&amp;""))&amp;";",P$1007))),OR(UPPER(TRIM(Datos!P512&amp;""))="SÍ",UPPER(TRIM(Datos!P512&amp;""))="SI",UPPER(TRIM(Datos!P512&amp;""))="NO"),IF(ISNUMBER(Datos!P512),AND(OR(P$1005="",Datos!P512&gt;=P$1005),OR(P$1006="",Datos!P512&lt;=P$1006)),FALSE),TRUE))))</f>
        <v>0.0</v>
      </c>
      <c r="Q512">
        <f>IF(Datos!Q512="",0,IF(AND(Q$1008&lt;&gt;"",Datos!Q512=Q$1008),0,IF(Q$1004=0,0,1-CHOOSE(Q$1004,IF(ISNUMBER(Datos!Q512),AND(OR(Q$1005="",Datos!Q512&gt;=Q$1005),OR(Q$1006="",Datos!Q512&lt;=Q$1006)),FALSE),IF(ISNUMBER(Datos!Q512),AND(Datos!Q512=INT(Datos!Q512),AND(OR(Q$1005="",Datos!Q512&gt;=Q$1005),OR(Q$1006="",Datos!Q512&lt;=Q$1006))),FALSE),OR(ISNUMBER(FIND(";"&amp;UPPER(TRIM(Datos!Q512&amp;""))&amp;"=",Q$1007)),ISNUMBER(FIND(";"&amp;UPPER(TRIM(Datos!Q512&amp;""))&amp;";",Q$1007))),OR(UPPER(TRIM(Datos!Q512&amp;""))="SÍ",UPPER(TRIM(Datos!Q512&amp;""))="SI",UPPER(TRIM(Datos!Q512&amp;""))="NO"),IF(ISNUMBER(Datos!Q512),AND(OR(Q$1005="",Datos!Q512&gt;=Q$1005),OR(Q$1006="",Datos!Q512&lt;=Q$1006)),FALSE),TRUE))))</f>
        <v>0.0</v>
      </c>
      <c r="R512">
        <f>IF(Datos!R512="",0,IF(AND(R$1008&lt;&gt;"",Datos!R512=R$1008),0,IF(R$1004=0,0,1-CHOOSE(R$1004,IF(ISNUMBER(Datos!R512),AND(OR(R$1005="",Datos!R512&gt;=R$1005),OR(R$1006="",Datos!R512&lt;=R$1006)),FALSE),IF(ISNUMBER(Datos!R512),AND(Datos!R512=INT(Datos!R512),AND(OR(R$1005="",Datos!R512&gt;=R$1005),OR(R$1006="",Datos!R512&lt;=R$1006))),FALSE),OR(ISNUMBER(FIND(";"&amp;UPPER(TRIM(Datos!R512&amp;""))&amp;"=",R$1007)),ISNUMBER(FIND(";"&amp;UPPER(TRIM(Datos!R512&amp;""))&amp;";",R$1007))),OR(UPPER(TRIM(Datos!R512&amp;""))="SÍ",UPPER(TRIM(Datos!R512&amp;""))="SI",UPPER(TRIM(Datos!R512&amp;""))="NO"),IF(ISNUMBER(Datos!R512),AND(OR(R$1005="",Datos!R512&gt;=R$1005),OR(R$1006="",Datos!R512&lt;=R$1006)),FALSE),TRUE))))</f>
        <v>0.0</v>
      </c>
      <c r="S512">
        <f>IF(Datos!S512="",0,IF(AND(S$1008&lt;&gt;"",Datos!S512=S$1008),0,IF(S$1004=0,0,1-CHOOSE(S$1004,IF(ISNUMBER(Datos!S512),AND(OR(S$1005="",Datos!S512&gt;=S$1005),OR(S$1006="",Datos!S512&lt;=S$1006)),FALSE),IF(ISNUMBER(Datos!S512),AND(Datos!S512=INT(Datos!S512),AND(OR(S$1005="",Datos!S512&gt;=S$1005),OR(S$1006="",Datos!S512&lt;=S$1006))),FALSE),OR(ISNUMBER(FIND(";"&amp;UPPER(TRIM(Datos!S512&amp;""))&amp;"=",S$1007)),ISNUMBER(FIND(";"&amp;UPPER(TRIM(Datos!S512&amp;""))&amp;";",S$1007))),OR(UPPER(TRIM(Datos!S512&amp;""))="SÍ",UPPER(TRIM(Datos!S512&amp;""))="SI",UPPER(TRIM(Datos!S512&amp;""))="NO"),IF(ISNUMBER(Datos!S512),AND(OR(S$1005="",Datos!S512&gt;=S$1005),OR(S$1006="",Datos!S512&lt;=S$1006)),FALSE),TRUE))))</f>
        <v>0.0</v>
      </c>
      <c r="T512">
        <f>IF(Datos!T512="",0,IF(AND(T$1008&lt;&gt;"",Datos!T512=T$1008),0,IF(T$1004=0,0,1-CHOOSE(T$1004,IF(ISNUMBER(Datos!T512),AND(OR(T$1005="",Datos!T512&gt;=T$1005),OR(T$1006="",Datos!T512&lt;=T$1006)),FALSE),IF(ISNUMBER(Datos!T512),AND(Datos!T512=INT(Datos!T512),AND(OR(T$1005="",Datos!T512&gt;=T$1005),OR(T$1006="",Datos!T512&lt;=T$1006))),FALSE),OR(ISNUMBER(FIND(";"&amp;UPPER(TRIM(Datos!T512&amp;""))&amp;"=",T$1007)),ISNUMBER(FIND(";"&amp;UPPER(TRIM(Datos!T512&amp;""))&amp;";",T$1007))),OR(UPPER(TRIM(Datos!T512&amp;""))="SÍ",UPPER(TRIM(Datos!T512&amp;""))="SI",UPPER(TRIM(Datos!T512&amp;""))="NO"),IF(ISNUMBER(Datos!T512),AND(OR(T$1005="",Datos!T512&gt;=T$1005),OR(T$1006="",Datos!T512&lt;=T$1006)),FALSE),TRUE))))</f>
        <v>0.0</v>
      </c>
      <c r="U512">
        <f>IF(Datos!U512="",0,IF(AND(U$1008&lt;&gt;"",Datos!U512=U$1008),0,IF(U$1004=0,0,1-CHOOSE(U$1004,IF(ISNUMBER(Datos!U512),AND(OR(U$1005="",Datos!U512&gt;=U$1005),OR(U$1006="",Datos!U512&lt;=U$1006)),FALSE),IF(ISNUMBER(Datos!U512),AND(Datos!U512=INT(Datos!U512),AND(OR(U$1005="",Datos!U512&gt;=U$1005),OR(U$1006="",Datos!U512&lt;=U$1006))),FALSE),OR(ISNUMBER(FIND(";"&amp;UPPER(TRIM(Datos!U512&amp;""))&amp;"=",U$1007)),ISNUMBER(FIND(";"&amp;UPPER(TRIM(Datos!U512&amp;""))&amp;";",U$1007))),OR(UPPER(TRIM(Datos!U512&amp;""))="SÍ",UPPER(TRIM(Datos!U512&amp;""))="SI",UPPER(TRIM(Datos!U512&amp;""))="NO"),IF(ISNUMBER(Datos!U512),AND(OR(U$1005="",Datos!U512&gt;=U$1005),OR(U$1006="",Datos!U512&lt;=U$1006)),FALSE),TRUE))))</f>
        <v>0.0</v>
      </c>
      <c r="V512">
        <f>IF(Datos!V512="",0,IF(AND(V$1008&lt;&gt;"",Datos!V512=V$1008),0,IF(V$1004=0,0,1-CHOOSE(V$1004,IF(ISNUMBER(Datos!V512),AND(OR(V$1005="",Datos!V512&gt;=V$1005),OR(V$1006="",Datos!V512&lt;=V$1006)),FALSE),IF(ISNUMBER(Datos!V512),AND(Datos!V512=INT(Datos!V512),AND(OR(V$1005="",Datos!V512&gt;=V$1005),OR(V$1006="",Datos!V512&lt;=V$1006))),FALSE),OR(ISNUMBER(FIND(";"&amp;UPPER(TRIM(Datos!V512&amp;""))&amp;"=",V$1007)),ISNUMBER(FIND(";"&amp;UPPER(TRIM(Datos!V512&amp;""))&amp;";",V$1007))),OR(UPPER(TRIM(Datos!V512&amp;""))="SÍ",UPPER(TRIM(Datos!V512&amp;""))="SI",UPPER(TRIM(Datos!V512&amp;""))="NO"),IF(ISNUMBER(Datos!V512),AND(OR(V$1005="",Datos!V512&gt;=V$1005),OR(V$1006="",Datos!V512&lt;=V$1006)),FALSE),TRUE))))</f>
        <v>0.0</v>
      </c>
      <c r="W512">
        <f>IF(Datos!W512="",0,IF(AND(W$1008&lt;&gt;"",Datos!W512=W$1008),0,IF(W$1004=0,0,1-CHOOSE(W$1004,IF(ISNUMBER(Datos!W512),AND(OR(W$1005="",Datos!W512&gt;=W$1005),OR(W$1006="",Datos!W512&lt;=W$1006)),FALSE),IF(ISNUMBER(Datos!W512),AND(Datos!W512=INT(Datos!W512),AND(OR(W$1005="",Datos!W512&gt;=W$1005),OR(W$1006="",Datos!W512&lt;=W$1006))),FALSE),OR(ISNUMBER(FIND(";"&amp;UPPER(TRIM(Datos!W512&amp;""))&amp;"=",W$1007)),ISNUMBER(FIND(";"&amp;UPPER(TRIM(Datos!W512&amp;""))&amp;";",W$1007))),OR(UPPER(TRIM(Datos!W512&amp;""))="SÍ",UPPER(TRIM(Datos!W512&amp;""))="SI",UPPER(TRIM(Datos!W512&amp;""))="NO"),IF(ISNUMBER(Datos!W512),AND(OR(W$1005="",Datos!W512&gt;=W$1005),OR(W$1006="",Datos!W512&lt;=W$1006)),FALSE),TRUE))))</f>
        <v>0.0</v>
      </c>
      <c r="X512">
        <f>IF(Datos!X512="",0,IF(AND(X$1008&lt;&gt;"",Datos!X512=X$1008),0,IF(X$1004=0,0,1-CHOOSE(X$1004,IF(ISNUMBER(Datos!X512),AND(OR(X$1005="",Datos!X512&gt;=X$1005),OR(X$1006="",Datos!X512&lt;=X$1006)),FALSE),IF(ISNUMBER(Datos!X512),AND(Datos!X512=INT(Datos!X512),AND(OR(X$1005="",Datos!X512&gt;=X$1005),OR(X$1006="",Datos!X512&lt;=X$1006))),FALSE),OR(ISNUMBER(FIND(";"&amp;UPPER(TRIM(Datos!X512&amp;""))&amp;"=",X$1007)),ISNUMBER(FIND(";"&amp;UPPER(TRIM(Datos!X512&amp;""))&amp;";",X$1007))),OR(UPPER(TRIM(Datos!X512&amp;""))="SÍ",UPPER(TRIM(Datos!X512&amp;""))="SI",UPPER(TRIM(Datos!X512&amp;""))="NO"),IF(ISNUMBER(Datos!X512),AND(OR(X$1005="",Datos!X512&gt;=X$1005),OR(X$1006="",Datos!X512&lt;=X$1006)),FALSE),TRUE))))</f>
        <v>0.0</v>
      </c>
      <c r="Y512">
        <f>IF(Datos!Y512="",0,IF(AND(Y$1008&lt;&gt;"",Datos!Y512=Y$1008),0,IF(Y$1004=0,0,1-CHOOSE(Y$1004,IF(ISNUMBER(Datos!Y512),AND(OR(Y$1005="",Datos!Y512&gt;=Y$1005),OR(Y$1006="",Datos!Y512&lt;=Y$1006)),FALSE),IF(ISNUMBER(Datos!Y512),AND(Datos!Y512=INT(Datos!Y512),AND(OR(Y$1005="",Datos!Y512&gt;=Y$1005),OR(Y$1006="",Datos!Y512&lt;=Y$1006))),FALSE),OR(ISNUMBER(FIND(";"&amp;UPPER(TRIM(Datos!Y512&amp;""))&amp;"=",Y$1007)),ISNUMBER(FIND(";"&amp;UPPER(TRIM(Datos!Y512&amp;""))&amp;";",Y$1007))),OR(UPPER(TRIM(Datos!Y512&amp;""))="SÍ",UPPER(TRIM(Datos!Y512&amp;""))="SI",UPPER(TRIM(Datos!Y512&amp;""))="NO"),IF(ISNUMBER(Datos!Y512),AND(OR(Y$1005="",Datos!Y512&gt;=Y$1005),OR(Y$1006="",Datos!Y512&lt;=Y$1006)),FALSE),TRUE))))</f>
        <v>0.0</v>
      </c>
      <c r="Z512">
        <f>IF(Datos!Z512="",0,IF(AND(Z$1008&lt;&gt;"",Datos!Z512=Z$1008),0,IF(Z$1004=0,0,1-CHOOSE(Z$1004,IF(ISNUMBER(Datos!Z512),AND(OR(Z$1005="",Datos!Z512&gt;=Z$1005),OR(Z$1006="",Datos!Z512&lt;=Z$1006)),FALSE),IF(ISNUMBER(Datos!Z512),AND(Datos!Z512=INT(Datos!Z512),AND(OR(Z$1005="",Datos!Z512&gt;=Z$1005),OR(Z$1006="",Datos!Z512&lt;=Z$1006))),FALSE),OR(ISNUMBER(FIND(";"&amp;UPPER(TRIM(Datos!Z512&amp;""))&amp;"=",Z$1007)),ISNUMBER(FIND(";"&amp;UPPER(TRIM(Datos!Z512&amp;""))&amp;";",Z$1007))),OR(UPPER(TRIM(Datos!Z512&amp;""))="SÍ",UPPER(TRIM(Datos!Z512&amp;""))="SI",UPPER(TRIM(Datos!Z512&amp;""))="NO"),IF(ISNUMBER(Datos!Z512),AND(OR(Z$1005="",Datos!Z512&gt;=Z$1005),OR(Z$1006="",Datos!Z512&lt;=Z$1006)),FALSE),TRUE))))</f>
        <v>0.0</v>
      </c>
      <c r="AA512">
        <f>IF(Datos!AA512="",0,IF(AND(AA$1008&lt;&gt;"",Datos!AA512=AA$1008),0,IF(AA$1004=0,0,1-CHOOSE(AA$1004,IF(ISNUMBER(Datos!AA512),AND(OR(AA$1005="",Datos!AA512&gt;=AA$1005),OR(AA$1006="",Datos!AA512&lt;=AA$1006)),FALSE),IF(ISNUMBER(Datos!AA512),AND(Datos!AA512=INT(Datos!AA512),AND(OR(AA$1005="",Datos!AA512&gt;=AA$1005),OR(AA$1006="",Datos!AA512&lt;=AA$1006))),FALSE),OR(ISNUMBER(FIND(";"&amp;UPPER(TRIM(Datos!AA512&amp;""))&amp;"=",AA$1007)),ISNUMBER(FIND(";"&amp;UPPER(TRIM(Datos!AA512&amp;""))&amp;";",AA$1007))),OR(UPPER(TRIM(Datos!AA512&amp;""))="SÍ",UPPER(TRIM(Datos!AA512&amp;""))="SI",UPPER(TRIM(Datos!AA512&amp;""))="NO"),IF(ISNUMBER(Datos!AA512),AND(OR(AA$1005="",Datos!AA512&gt;=AA$1005),OR(AA$1006="",Datos!AA512&lt;=AA$1006)),FALSE),TRUE))))</f>
        <v>0.0</v>
      </c>
      <c r="AB512">
        <f>IF(Datos!AB512="",0,IF(AND(AB$1008&lt;&gt;"",Datos!AB512=AB$1008),0,IF(AB$1004=0,0,1-CHOOSE(AB$1004,IF(ISNUMBER(Datos!AB512),AND(OR(AB$1005="",Datos!AB512&gt;=AB$1005),OR(AB$1006="",Datos!AB512&lt;=AB$1006)),FALSE),IF(ISNUMBER(Datos!AB512),AND(Datos!AB512=INT(Datos!AB512),AND(OR(AB$1005="",Datos!AB512&gt;=AB$1005),OR(AB$1006="",Datos!AB512&lt;=AB$1006))),FALSE),OR(ISNUMBER(FIND(";"&amp;UPPER(TRIM(Datos!AB512&amp;""))&amp;"=",AB$1007)),ISNUMBER(FIND(";"&amp;UPPER(TRIM(Datos!AB512&amp;""))&amp;";",AB$1007))),OR(UPPER(TRIM(Datos!AB512&amp;""))="SÍ",UPPER(TRIM(Datos!AB512&amp;""))="SI",UPPER(TRIM(Datos!AB512&amp;""))="NO"),IF(ISNUMBER(Datos!AB512),AND(OR(AB$1005="",Datos!AB512&gt;=AB$1005),OR(AB$1006="",Datos!AB512&lt;=AB$1006)),FALSE),TRUE))))</f>
        <v>0.0</v>
      </c>
      <c r="AC512">
        <f>IF(Datos!AC512="",0,IF(AND(AC$1008&lt;&gt;"",Datos!AC512=AC$1008),0,IF(AC$1004=0,0,1-CHOOSE(AC$1004,IF(ISNUMBER(Datos!AC512),AND(OR(AC$1005="",Datos!AC512&gt;=AC$1005),OR(AC$1006="",Datos!AC512&lt;=AC$1006)),FALSE),IF(ISNUMBER(Datos!AC512),AND(Datos!AC512=INT(Datos!AC512),AND(OR(AC$1005="",Datos!AC512&gt;=AC$1005),OR(AC$1006="",Datos!AC512&lt;=AC$1006))),FALSE),OR(ISNUMBER(FIND(";"&amp;UPPER(TRIM(Datos!AC512&amp;""))&amp;"=",AC$1007)),ISNUMBER(FIND(";"&amp;UPPER(TRIM(Datos!AC512&amp;""))&amp;";",AC$1007))),OR(UPPER(TRIM(Datos!AC512&amp;""))="SÍ",UPPER(TRIM(Datos!AC512&amp;""))="SI",UPPER(TRIM(Datos!AC512&amp;""))="NO"),IF(ISNUMBER(Datos!AC512),AND(OR(AC$1005="",Datos!AC512&gt;=AC$1005),OR(AC$1006="",Datos!AC512&lt;=AC$1006)),FALSE),TRUE))))</f>
        <v>0.0</v>
      </c>
      <c r="AD512">
        <f>IF(Datos!AD512="",0,IF(AND(AD$1008&lt;&gt;"",Datos!AD512=AD$1008),0,IF(AD$1004=0,0,1-CHOOSE(AD$1004,IF(ISNUMBER(Datos!AD512),AND(OR(AD$1005="",Datos!AD512&gt;=AD$1005),OR(AD$1006="",Datos!AD512&lt;=AD$1006)),FALSE),IF(ISNUMBER(Datos!AD512),AND(Datos!AD512=INT(Datos!AD512),AND(OR(AD$1005="",Datos!AD512&gt;=AD$1005),OR(AD$1006="",Datos!AD512&lt;=AD$1006))),FALSE),OR(ISNUMBER(FIND(";"&amp;UPPER(TRIM(Datos!AD512&amp;""))&amp;"=",AD$1007)),ISNUMBER(FIND(";"&amp;UPPER(TRIM(Datos!AD512&amp;""))&amp;";",AD$1007))),OR(UPPER(TRIM(Datos!AD512&amp;""))="SÍ",UPPER(TRIM(Datos!AD512&amp;""))="SI",UPPER(TRIM(Datos!AD512&amp;""))="NO"),IF(ISNUMBER(Datos!AD512),AND(OR(AD$1005="",Datos!AD512&gt;=AD$1005),OR(AD$1006="",Datos!AD512&lt;=AD$1006)),FALSE),TRUE))))</f>
        <v>0.0</v>
      </c>
      <c r="AE512">
        <f>IF(Datos!AE512="",0,IF(AND(AE$1008&lt;&gt;"",Datos!AE512=AE$1008),0,IF(AE$1004=0,0,1-CHOOSE(AE$1004,IF(ISNUMBER(Datos!AE512),AND(OR(AE$1005="",Datos!AE512&gt;=AE$1005),OR(AE$1006="",Datos!AE512&lt;=AE$1006)),FALSE),IF(ISNUMBER(Datos!AE512),AND(Datos!AE512=INT(Datos!AE512),AND(OR(AE$1005="",Datos!AE512&gt;=AE$1005),OR(AE$1006="",Datos!AE512&lt;=AE$1006))),FALSE),OR(ISNUMBER(FIND(";"&amp;UPPER(TRIM(Datos!AE512&amp;""))&amp;"=",AE$1007)),ISNUMBER(FIND(";"&amp;UPPER(TRIM(Datos!AE512&amp;""))&amp;";",AE$1007))),OR(UPPER(TRIM(Datos!AE512&amp;""))="SÍ",UPPER(TRIM(Datos!AE512&amp;""))="SI",UPPER(TRIM(Datos!AE512&amp;""))="NO"),IF(ISNUMBER(Datos!AE512),AND(OR(AE$1005="",Datos!AE512&gt;=AE$1005),OR(AE$1006="",Datos!AE512&lt;=AE$1006)),FALSE),TRUE))))</f>
        <v>0.0</v>
      </c>
    </row>
    <row r="513" spans="2:31">
      <c r="B513">
        <f>IF(Datos!B513="",0,IF(AND(B$1008&lt;&gt;"",Datos!B513=B$1008),0,IF(B$1004=0,0,1-CHOOSE(B$1004,IF(ISNUMBER(Datos!B513),AND(OR(B$1005="",Datos!B513&gt;=B$1005),OR(B$1006="",Datos!B513&lt;=B$1006)),FALSE),IF(ISNUMBER(Datos!B513),AND(Datos!B513=INT(Datos!B513),AND(OR(B$1005="",Datos!B513&gt;=B$1005),OR(B$1006="",Datos!B513&lt;=B$1006))),FALSE),OR(ISNUMBER(FIND(";"&amp;UPPER(TRIM(Datos!B513&amp;""))&amp;"=",B$1007)),ISNUMBER(FIND(";"&amp;UPPER(TRIM(Datos!B513&amp;""))&amp;";",B$1007))),OR(UPPER(TRIM(Datos!B513&amp;""))="SÍ",UPPER(TRIM(Datos!B513&amp;""))="SI",UPPER(TRIM(Datos!B513&amp;""))="NO"),IF(ISNUMBER(Datos!B513),AND(OR(B$1005="",Datos!B513&gt;=B$1005),OR(B$1006="",Datos!B513&lt;=B$1006)),FALSE),TRUE))))</f>
        <v>0.0</v>
      </c>
      <c r="C513">
        <f>IF(Datos!C513="",0,IF(AND(C$1008&lt;&gt;"",Datos!C513=C$1008),0,IF(C$1004=0,0,1-CHOOSE(C$1004,IF(ISNUMBER(Datos!C513),AND(OR(C$1005="",Datos!C513&gt;=C$1005),OR(C$1006="",Datos!C513&lt;=C$1006)),FALSE),IF(ISNUMBER(Datos!C513),AND(Datos!C513=INT(Datos!C513),AND(OR(C$1005="",Datos!C513&gt;=C$1005),OR(C$1006="",Datos!C513&lt;=C$1006))),FALSE),OR(ISNUMBER(FIND(";"&amp;UPPER(TRIM(Datos!C513&amp;""))&amp;"=",C$1007)),ISNUMBER(FIND(";"&amp;UPPER(TRIM(Datos!C513&amp;""))&amp;";",C$1007))),OR(UPPER(TRIM(Datos!C513&amp;""))="SÍ",UPPER(TRIM(Datos!C513&amp;""))="SI",UPPER(TRIM(Datos!C513&amp;""))="NO"),IF(ISNUMBER(Datos!C513),AND(OR(C$1005="",Datos!C513&gt;=C$1005),OR(C$1006="",Datos!C513&lt;=C$1006)),FALSE),TRUE))))</f>
        <v>0.0</v>
      </c>
      <c r="D513">
        <f>IF(Datos!D513="",0,IF(AND(D$1008&lt;&gt;"",Datos!D513=D$1008),0,IF(D$1004=0,0,1-CHOOSE(D$1004,IF(ISNUMBER(Datos!D513),AND(OR(D$1005="",Datos!D513&gt;=D$1005),OR(D$1006="",Datos!D513&lt;=D$1006)),FALSE),IF(ISNUMBER(Datos!D513),AND(Datos!D513=INT(Datos!D513),AND(OR(D$1005="",Datos!D513&gt;=D$1005),OR(D$1006="",Datos!D513&lt;=D$1006))),FALSE),OR(ISNUMBER(FIND(";"&amp;UPPER(TRIM(Datos!D513&amp;""))&amp;"=",D$1007)),ISNUMBER(FIND(";"&amp;UPPER(TRIM(Datos!D513&amp;""))&amp;";",D$1007))),OR(UPPER(TRIM(Datos!D513&amp;""))="SÍ",UPPER(TRIM(Datos!D513&amp;""))="SI",UPPER(TRIM(Datos!D513&amp;""))="NO"),IF(ISNUMBER(Datos!D513),AND(OR(D$1005="",Datos!D513&gt;=D$1005),OR(D$1006="",Datos!D513&lt;=D$1006)),FALSE),TRUE))))</f>
        <v>0.0</v>
      </c>
      <c r="E513">
        <f>IF(Datos!E513="",0,IF(AND(E$1008&lt;&gt;"",Datos!E513=E$1008),0,IF(E$1004=0,0,1-CHOOSE(E$1004,IF(ISNUMBER(Datos!E513),AND(OR(E$1005="",Datos!E513&gt;=E$1005),OR(E$1006="",Datos!E513&lt;=E$1006)),FALSE),IF(ISNUMBER(Datos!E513),AND(Datos!E513=INT(Datos!E513),AND(OR(E$1005="",Datos!E513&gt;=E$1005),OR(E$1006="",Datos!E513&lt;=E$1006))),FALSE),OR(ISNUMBER(FIND(";"&amp;UPPER(TRIM(Datos!E513&amp;""))&amp;"=",E$1007)),ISNUMBER(FIND(";"&amp;UPPER(TRIM(Datos!E513&amp;""))&amp;";",E$1007))),OR(UPPER(TRIM(Datos!E513&amp;""))="SÍ",UPPER(TRIM(Datos!E513&amp;""))="SI",UPPER(TRIM(Datos!E513&amp;""))="NO"),IF(ISNUMBER(Datos!E513),AND(OR(E$1005="",Datos!E513&gt;=E$1005),OR(E$1006="",Datos!E513&lt;=E$1006)),FALSE),TRUE))))</f>
        <v>0.0</v>
      </c>
      <c r="F513">
        <f>IF(Datos!F513="",0,IF(AND(F$1008&lt;&gt;"",Datos!F513=F$1008),0,IF(F$1004=0,0,1-CHOOSE(F$1004,IF(ISNUMBER(Datos!F513),AND(OR(F$1005="",Datos!F513&gt;=F$1005),OR(F$1006="",Datos!F513&lt;=F$1006)),FALSE),IF(ISNUMBER(Datos!F513),AND(Datos!F513=INT(Datos!F513),AND(OR(F$1005="",Datos!F513&gt;=F$1005),OR(F$1006="",Datos!F513&lt;=F$1006))),FALSE),OR(ISNUMBER(FIND(";"&amp;UPPER(TRIM(Datos!F513&amp;""))&amp;"=",F$1007)),ISNUMBER(FIND(";"&amp;UPPER(TRIM(Datos!F513&amp;""))&amp;";",F$1007))),OR(UPPER(TRIM(Datos!F513&amp;""))="SÍ",UPPER(TRIM(Datos!F513&amp;""))="SI",UPPER(TRIM(Datos!F513&amp;""))="NO"),IF(ISNUMBER(Datos!F513),AND(OR(F$1005="",Datos!F513&gt;=F$1005),OR(F$1006="",Datos!F513&lt;=F$1006)),FALSE),TRUE))))</f>
        <v>0.0</v>
      </c>
      <c r="G513">
        <f>IF(Datos!G513="",0,IF(AND(G$1008&lt;&gt;"",Datos!G513=G$1008),0,IF(G$1004=0,0,1-CHOOSE(G$1004,IF(ISNUMBER(Datos!G513),AND(OR(G$1005="",Datos!G513&gt;=G$1005),OR(G$1006="",Datos!G513&lt;=G$1006)),FALSE),IF(ISNUMBER(Datos!G513),AND(Datos!G513=INT(Datos!G513),AND(OR(G$1005="",Datos!G513&gt;=G$1005),OR(G$1006="",Datos!G513&lt;=G$1006))),FALSE),OR(ISNUMBER(FIND(";"&amp;UPPER(TRIM(Datos!G513&amp;""))&amp;"=",G$1007)),ISNUMBER(FIND(";"&amp;UPPER(TRIM(Datos!G513&amp;""))&amp;";",G$1007))),OR(UPPER(TRIM(Datos!G513&amp;""))="SÍ",UPPER(TRIM(Datos!G513&amp;""))="SI",UPPER(TRIM(Datos!G513&amp;""))="NO"),IF(ISNUMBER(Datos!G513),AND(OR(G$1005="",Datos!G513&gt;=G$1005),OR(G$1006="",Datos!G513&lt;=G$1006)),FALSE),TRUE))))</f>
        <v>0.0</v>
      </c>
      <c r="H513">
        <f>IF(Datos!H513="",0,IF(AND(H$1008&lt;&gt;"",Datos!H513=H$1008),0,IF(H$1004=0,0,1-CHOOSE(H$1004,IF(ISNUMBER(Datos!H513),AND(OR(H$1005="",Datos!H513&gt;=H$1005),OR(H$1006="",Datos!H513&lt;=H$1006)),FALSE),IF(ISNUMBER(Datos!H513),AND(Datos!H513=INT(Datos!H513),AND(OR(H$1005="",Datos!H513&gt;=H$1005),OR(H$1006="",Datos!H513&lt;=H$1006))),FALSE),OR(ISNUMBER(FIND(";"&amp;UPPER(TRIM(Datos!H513&amp;""))&amp;"=",H$1007)),ISNUMBER(FIND(";"&amp;UPPER(TRIM(Datos!H513&amp;""))&amp;";",H$1007))),OR(UPPER(TRIM(Datos!H513&amp;""))="SÍ",UPPER(TRIM(Datos!H513&amp;""))="SI",UPPER(TRIM(Datos!H513&amp;""))="NO"),IF(ISNUMBER(Datos!H513),AND(OR(H$1005="",Datos!H513&gt;=H$1005),OR(H$1006="",Datos!H513&lt;=H$1006)),FALSE),TRUE))))</f>
        <v>0.0</v>
      </c>
      <c r="I513">
        <f>IF(Datos!I513="",0,IF(AND(I$1008&lt;&gt;"",Datos!I513=I$1008),0,IF(I$1004=0,0,1-CHOOSE(I$1004,IF(ISNUMBER(Datos!I513),AND(OR(I$1005="",Datos!I513&gt;=I$1005),OR(I$1006="",Datos!I513&lt;=I$1006)),FALSE),IF(ISNUMBER(Datos!I513),AND(Datos!I513=INT(Datos!I513),AND(OR(I$1005="",Datos!I513&gt;=I$1005),OR(I$1006="",Datos!I513&lt;=I$1006))),FALSE),OR(ISNUMBER(FIND(";"&amp;UPPER(TRIM(Datos!I513&amp;""))&amp;"=",I$1007)),ISNUMBER(FIND(";"&amp;UPPER(TRIM(Datos!I513&amp;""))&amp;";",I$1007))),OR(UPPER(TRIM(Datos!I513&amp;""))="SÍ",UPPER(TRIM(Datos!I513&amp;""))="SI",UPPER(TRIM(Datos!I513&amp;""))="NO"),IF(ISNUMBER(Datos!I513),AND(OR(I$1005="",Datos!I513&gt;=I$1005),OR(I$1006="",Datos!I513&lt;=I$1006)),FALSE),TRUE))))</f>
        <v>0.0</v>
      </c>
      <c r="J513">
        <f>IF(Datos!J513="",0,IF(AND(J$1008&lt;&gt;"",Datos!J513=J$1008),0,IF(J$1004=0,0,1-CHOOSE(J$1004,IF(ISNUMBER(Datos!J513),AND(OR(J$1005="",Datos!J513&gt;=J$1005),OR(J$1006="",Datos!J513&lt;=J$1006)),FALSE),IF(ISNUMBER(Datos!J513),AND(Datos!J513=INT(Datos!J513),AND(OR(J$1005="",Datos!J513&gt;=J$1005),OR(J$1006="",Datos!J513&lt;=J$1006))),FALSE),OR(ISNUMBER(FIND(";"&amp;UPPER(TRIM(Datos!J513&amp;""))&amp;"=",J$1007)),ISNUMBER(FIND(";"&amp;UPPER(TRIM(Datos!J513&amp;""))&amp;";",J$1007))),OR(UPPER(TRIM(Datos!J513&amp;""))="SÍ",UPPER(TRIM(Datos!J513&amp;""))="SI",UPPER(TRIM(Datos!J513&amp;""))="NO"),IF(ISNUMBER(Datos!J513),AND(OR(J$1005="",Datos!J513&gt;=J$1005),OR(J$1006="",Datos!J513&lt;=J$1006)),FALSE),TRUE))))</f>
        <v>0.0</v>
      </c>
      <c r="K513">
        <f>IF(Datos!K513="",0,IF(AND(K$1008&lt;&gt;"",Datos!K513=K$1008),0,IF(K$1004=0,0,1-CHOOSE(K$1004,IF(ISNUMBER(Datos!K513),AND(OR(K$1005="",Datos!K513&gt;=K$1005),OR(K$1006="",Datos!K513&lt;=K$1006)),FALSE),IF(ISNUMBER(Datos!K513),AND(Datos!K513=INT(Datos!K513),AND(OR(K$1005="",Datos!K513&gt;=K$1005),OR(K$1006="",Datos!K513&lt;=K$1006))),FALSE),OR(ISNUMBER(FIND(";"&amp;UPPER(TRIM(Datos!K513&amp;""))&amp;"=",K$1007)),ISNUMBER(FIND(";"&amp;UPPER(TRIM(Datos!K513&amp;""))&amp;";",K$1007))),OR(UPPER(TRIM(Datos!K513&amp;""))="SÍ",UPPER(TRIM(Datos!K513&amp;""))="SI",UPPER(TRIM(Datos!K513&amp;""))="NO"),IF(ISNUMBER(Datos!K513),AND(OR(K$1005="",Datos!K513&gt;=K$1005),OR(K$1006="",Datos!K513&lt;=K$1006)),FALSE),TRUE))))</f>
        <v>0.0</v>
      </c>
      <c r="L513">
        <f>IF(Datos!L513="",0,IF(AND(L$1008&lt;&gt;"",Datos!L513=L$1008),0,IF(L$1004=0,0,1-CHOOSE(L$1004,IF(ISNUMBER(Datos!L513),AND(OR(L$1005="",Datos!L513&gt;=L$1005),OR(L$1006="",Datos!L513&lt;=L$1006)),FALSE),IF(ISNUMBER(Datos!L513),AND(Datos!L513=INT(Datos!L513),AND(OR(L$1005="",Datos!L513&gt;=L$1005),OR(L$1006="",Datos!L513&lt;=L$1006))),FALSE),OR(ISNUMBER(FIND(";"&amp;UPPER(TRIM(Datos!L513&amp;""))&amp;"=",L$1007)),ISNUMBER(FIND(";"&amp;UPPER(TRIM(Datos!L513&amp;""))&amp;";",L$1007))),OR(UPPER(TRIM(Datos!L513&amp;""))="SÍ",UPPER(TRIM(Datos!L513&amp;""))="SI",UPPER(TRIM(Datos!L513&amp;""))="NO"),IF(ISNUMBER(Datos!L513),AND(OR(L$1005="",Datos!L513&gt;=L$1005),OR(L$1006="",Datos!L513&lt;=L$1006)),FALSE),TRUE))))</f>
        <v>0.0</v>
      </c>
      <c r="M513">
        <f>IF(Datos!M513="",0,IF(AND(M$1008&lt;&gt;"",Datos!M513=M$1008),0,IF(M$1004=0,0,1-CHOOSE(M$1004,IF(ISNUMBER(Datos!M513),AND(OR(M$1005="",Datos!M513&gt;=M$1005),OR(M$1006="",Datos!M513&lt;=M$1006)),FALSE),IF(ISNUMBER(Datos!M513),AND(Datos!M513=INT(Datos!M513),AND(OR(M$1005="",Datos!M513&gt;=M$1005),OR(M$1006="",Datos!M513&lt;=M$1006))),FALSE),OR(ISNUMBER(FIND(";"&amp;UPPER(TRIM(Datos!M513&amp;""))&amp;"=",M$1007)),ISNUMBER(FIND(";"&amp;UPPER(TRIM(Datos!M513&amp;""))&amp;";",M$1007))),OR(UPPER(TRIM(Datos!M513&amp;""))="SÍ",UPPER(TRIM(Datos!M513&amp;""))="SI",UPPER(TRIM(Datos!M513&amp;""))="NO"),IF(ISNUMBER(Datos!M513),AND(OR(M$1005="",Datos!M513&gt;=M$1005),OR(M$1006="",Datos!M513&lt;=M$1006)),FALSE),TRUE))))</f>
        <v>0.0</v>
      </c>
      <c r="N513">
        <f>IF(Datos!N513="",0,IF(AND(N$1008&lt;&gt;"",Datos!N513=N$1008),0,IF(N$1004=0,0,1-CHOOSE(N$1004,IF(ISNUMBER(Datos!N513),AND(OR(N$1005="",Datos!N513&gt;=N$1005),OR(N$1006="",Datos!N513&lt;=N$1006)),FALSE),IF(ISNUMBER(Datos!N513),AND(Datos!N513=INT(Datos!N513),AND(OR(N$1005="",Datos!N513&gt;=N$1005),OR(N$1006="",Datos!N513&lt;=N$1006))),FALSE),OR(ISNUMBER(FIND(";"&amp;UPPER(TRIM(Datos!N513&amp;""))&amp;"=",N$1007)),ISNUMBER(FIND(";"&amp;UPPER(TRIM(Datos!N513&amp;""))&amp;";",N$1007))),OR(UPPER(TRIM(Datos!N513&amp;""))="SÍ",UPPER(TRIM(Datos!N513&amp;""))="SI",UPPER(TRIM(Datos!N513&amp;""))="NO"),IF(ISNUMBER(Datos!N513),AND(OR(N$1005="",Datos!N513&gt;=N$1005),OR(N$1006="",Datos!N513&lt;=N$1006)),FALSE),TRUE))))</f>
        <v>0.0</v>
      </c>
      <c r="O513">
        <f>IF(Datos!O513="",0,IF(AND(O$1008&lt;&gt;"",Datos!O513=O$1008),0,IF(O$1004=0,0,1-CHOOSE(O$1004,IF(ISNUMBER(Datos!O513),AND(OR(O$1005="",Datos!O513&gt;=O$1005),OR(O$1006="",Datos!O513&lt;=O$1006)),FALSE),IF(ISNUMBER(Datos!O513),AND(Datos!O513=INT(Datos!O513),AND(OR(O$1005="",Datos!O513&gt;=O$1005),OR(O$1006="",Datos!O513&lt;=O$1006))),FALSE),OR(ISNUMBER(FIND(";"&amp;UPPER(TRIM(Datos!O513&amp;""))&amp;"=",O$1007)),ISNUMBER(FIND(";"&amp;UPPER(TRIM(Datos!O513&amp;""))&amp;";",O$1007))),OR(UPPER(TRIM(Datos!O513&amp;""))="SÍ",UPPER(TRIM(Datos!O513&amp;""))="SI",UPPER(TRIM(Datos!O513&amp;""))="NO"),IF(ISNUMBER(Datos!O513),AND(OR(O$1005="",Datos!O513&gt;=O$1005),OR(O$1006="",Datos!O513&lt;=O$1006)),FALSE),TRUE))))</f>
        <v>0.0</v>
      </c>
      <c r="P513">
        <f>IF(Datos!P513="",0,IF(AND(P$1008&lt;&gt;"",Datos!P513=P$1008),0,IF(P$1004=0,0,1-CHOOSE(P$1004,IF(ISNUMBER(Datos!P513),AND(OR(P$1005="",Datos!P513&gt;=P$1005),OR(P$1006="",Datos!P513&lt;=P$1006)),FALSE),IF(ISNUMBER(Datos!P513),AND(Datos!P513=INT(Datos!P513),AND(OR(P$1005="",Datos!P513&gt;=P$1005),OR(P$1006="",Datos!P513&lt;=P$1006))),FALSE),OR(ISNUMBER(FIND(";"&amp;UPPER(TRIM(Datos!P513&amp;""))&amp;"=",P$1007)),ISNUMBER(FIND(";"&amp;UPPER(TRIM(Datos!P513&amp;""))&amp;";",P$1007))),OR(UPPER(TRIM(Datos!P513&amp;""))="SÍ",UPPER(TRIM(Datos!P513&amp;""))="SI",UPPER(TRIM(Datos!P513&amp;""))="NO"),IF(ISNUMBER(Datos!P513),AND(OR(P$1005="",Datos!P513&gt;=P$1005),OR(P$1006="",Datos!P513&lt;=P$1006)),FALSE),TRUE))))</f>
        <v>0.0</v>
      </c>
      <c r="Q513">
        <f>IF(Datos!Q513="",0,IF(AND(Q$1008&lt;&gt;"",Datos!Q513=Q$1008),0,IF(Q$1004=0,0,1-CHOOSE(Q$1004,IF(ISNUMBER(Datos!Q513),AND(OR(Q$1005="",Datos!Q513&gt;=Q$1005),OR(Q$1006="",Datos!Q513&lt;=Q$1006)),FALSE),IF(ISNUMBER(Datos!Q513),AND(Datos!Q513=INT(Datos!Q513),AND(OR(Q$1005="",Datos!Q513&gt;=Q$1005),OR(Q$1006="",Datos!Q513&lt;=Q$1006))),FALSE),OR(ISNUMBER(FIND(";"&amp;UPPER(TRIM(Datos!Q513&amp;""))&amp;"=",Q$1007)),ISNUMBER(FIND(";"&amp;UPPER(TRIM(Datos!Q513&amp;""))&amp;";",Q$1007))),OR(UPPER(TRIM(Datos!Q513&amp;""))="SÍ",UPPER(TRIM(Datos!Q513&amp;""))="SI",UPPER(TRIM(Datos!Q513&amp;""))="NO"),IF(ISNUMBER(Datos!Q513),AND(OR(Q$1005="",Datos!Q513&gt;=Q$1005),OR(Q$1006="",Datos!Q513&lt;=Q$1006)),FALSE),TRUE))))</f>
        <v>0.0</v>
      </c>
      <c r="R513">
        <f>IF(Datos!R513="",0,IF(AND(R$1008&lt;&gt;"",Datos!R513=R$1008),0,IF(R$1004=0,0,1-CHOOSE(R$1004,IF(ISNUMBER(Datos!R513),AND(OR(R$1005="",Datos!R513&gt;=R$1005),OR(R$1006="",Datos!R513&lt;=R$1006)),FALSE),IF(ISNUMBER(Datos!R513),AND(Datos!R513=INT(Datos!R513),AND(OR(R$1005="",Datos!R513&gt;=R$1005),OR(R$1006="",Datos!R513&lt;=R$1006))),FALSE),OR(ISNUMBER(FIND(";"&amp;UPPER(TRIM(Datos!R513&amp;""))&amp;"=",R$1007)),ISNUMBER(FIND(";"&amp;UPPER(TRIM(Datos!R513&amp;""))&amp;";",R$1007))),OR(UPPER(TRIM(Datos!R513&amp;""))="SÍ",UPPER(TRIM(Datos!R513&amp;""))="SI",UPPER(TRIM(Datos!R513&amp;""))="NO"),IF(ISNUMBER(Datos!R513),AND(OR(R$1005="",Datos!R513&gt;=R$1005),OR(R$1006="",Datos!R513&lt;=R$1006)),FALSE),TRUE))))</f>
        <v>0.0</v>
      </c>
      <c r="S513">
        <f>IF(Datos!S513="",0,IF(AND(S$1008&lt;&gt;"",Datos!S513=S$1008),0,IF(S$1004=0,0,1-CHOOSE(S$1004,IF(ISNUMBER(Datos!S513),AND(OR(S$1005="",Datos!S513&gt;=S$1005),OR(S$1006="",Datos!S513&lt;=S$1006)),FALSE),IF(ISNUMBER(Datos!S513),AND(Datos!S513=INT(Datos!S513),AND(OR(S$1005="",Datos!S513&gt;=S$1005),OR(S$1006="",Datos!S513&lt;=S$1006))),FALSE),OR(ISNUMBER(FIND(";"&amp;UPPER(TRIM(Datos!S513&amp;""))&amp;"=",S$1007)),ISNUMBER(FIND(";"&amp;UPPER(TRIM(Datos!S513&amp;""))&amp;";",S$1007))),OR(UPPER(TRIM(Datos!S513&amp;""))="SÍ",UPPER(TRIM(Datos!S513&amp;""))="SI",UPPER(TRIM(Datos!S513&amp;""))="NO"),IF(ISNUMBER(Datos!S513),AND(OR(S$1005="",Datos!S513&gt;=S$1005),OR(S$1006="",Datos!S513&lt;=S$1006)),FALSE),TRUE))))</f>
        <v>0.0</v>
      </c>
      <c r="T513">
        <f>IF(Datos!T513="",0,IF(AND(T$1008&lt;&gt;"",Datos!T513=T$1008),0,IF(T$1004=0,0,1-CHOOSE(T$1004,IF(ISNUMBER(Datos!T513),AND(OR(T$1005="",Datos!T513&gt;=T$1005),OR(T$1006="",Datos!T513&lt;=T$1006)),FALSE),IF(ISNUMBER(Datos!T513),AND(Datos!T513=INT(Datos!T513),AND(OR(T$1005="",Datos!T513&gt;=T$1005),OR(T$1006="",Datos!T513&lt;=T$1006))),FALSE),OR(ISNUMBER(FIND(";"&amp;UPPER(TRIM(Datos!T513&amp;""))&amp;"=",T$1007)),ISNUMBER(FIND(";"&amp;UPPER(TRIM(Datos!T513&amp;""))&amp;";",T$1007))),OR(UPPER(TRIM(Datos!T513&amp;""))="SÍ",UPPER(TRIM(Datos!T513&amp;""))="SI",UPPER(TRIM(Datos!T513&amp;""))="NO"),IF(ISNUMBER(Datos!T513),AND(OR(T$1005="",Datos!T513&gt;=T$1005),OR(T$1006="",Datos!T513&lt;=T$1006)),FALSE),TRUE))))</f>
        <v>0.0</v>
      </c>
      <c r="U513">
        <f>IF(Datos!U513="",0,IF(AND(U$1008&lt;&gt;"",Datos!U513=U$1008),0,IF(U$1004=0,0,1-CHOOSE(U$1004,IF(ISNUMBER(Datos!U513),AND(OR(U$1005="",Datos!U513&gt;=U$1005),OR(U$1006="",Datos!U513&lt;=U$1006)),FALSE),IF(ISNUMBER(Datos!U513),AND(Datos!U513=INT(Datos!U513),AND(OR(U$1005="",Datos!U513&gt;=U$1005),OR(U$1006="",Datos!U513&lt;=U$1006))),FALSE),OR(ISNUMBER(FIND(";"&amp;UPPER(TRIM(Datos!U513&amp;""))&amp;"=",U$1007)),ISNUMBER(FIND(";"&amp;UPPER(TRIM(Datos!U513&amp;""))&amp;";",U$1007))),OR(UPPER(TRIM(Datos!U513&amp;""))="SÍ",UPPER(TRIM(Datos!U513&amp;""))="SI",UPPER(TRIM(Datos!U513&amp;""))="NO"),IF(ISNUMBER(Datos!U513),AND(OR(U$1005="",Datos!U513&gt;=U$1005),OR(U$1006="",Datos!U513&lt;=U$1006)),FALSE),TRUE))))</f>
        <v>0.0</v>
      </c>
      <c r="V513">
        <f>IF(Datos!V513="",0,IF(AND(V$1008&lt;&gt;"",Datos!V513=V$1008),0,IF(V$1004=0,0,1-CHOOSE(V$1004,IF(ISNUMBER(Datos!V513),AND(OR(V$1005="",Datos!V513&gt;=V$1005),OR(V$1006="",Datos!V513&lt;=V$1006)),FALSE),IF(ISNUMBER(Datos!V513),AND(Datos!V513=INT(Datos!V513),AND(OR(V$1005="",Datos!V513&gt;=V$1005),OR(V$1006="",Datos!V513&lt;=V$1006))),FALSE),OR(ISNUMBER(FIND(";"&amp;UPPER(TRIM(Datos!V513&amp;""))&amp;"=",V$1007)),ISNUMBER(FIND(";"&amp;UPPER(TRIM(Datos!V513&amp;""))&amp;";",V$1007))),OR(UPPER(TRIM(Datos!V513&amp;""))="SÍ",UPPER(TRIM(Datos!V513&amp;""))="SI",UPPER(TRIM(Datos!V513&amp;""))="NO"),IF(ISNUMBER(Datos!V513),AND(OR(V$1005="",Datos!V513&gt;=V$1005),OR(V$1006="",Datos!V513&lt;=V$1006)),FALSE),TRUE))))</f>
        <v>0.0</v>
      </c>
      <c r="W513">
        <f>IF(Datos!W513="",0,IF(AND(W$1008&lt;&gt;"",Datos!W513=W$1008),0,IF(W$1004=0,0,1-CHOOSE(W$1004,IF(ISNUMBER(Datos!W513),AND(OR(W$1005="",Datos!W513&gt;=W$1005),OR(W$1006="",Datos!W513&lt;=W$1006)),FALSE),IF(ISNUMBER(Datos!W513),AND(Datos!W513=INT(Datos!W513),AND(OR(W$1005="",Datos!W513&gt;=W$1005),OR(W$1006="",Datos!W513&lt;=W$1006))),FALSE),OR(ISNUMBER(FIND(";"&amp;UPPER(TRIM(Datos!W513&amp;""))&amp;"=",W$1007)),ISNUMBER(FIND(";"&amp;UPPER(TRIM(Datos!W513&amp;""))&amp;";",W$1007))),OR(UPPER(TRIM(Datos!W513&amp;""))="SÍ",UPPER(TRIM(Datos!W513&amp;""))="SI",UPPER(TRIM(Datos!W513&amp;""))="NO"),IF(ISNUMBER(Datos!W513),AND(OR(W$1005="",Datos!W513&gt;=W$1005),OR(W$1006="",Datos!W513&lt;=W$1006)),FALSE),TRUE))))</f>
        <v>0.0</v>
      </c>
      <c r="X513">
        <f>IF(Datos!X513="",0,IF(AND(X$1008&lt;&gt;"",Datos!X513=X$1008),0,IF(X$1004=0,0,1-CHOOSE(X$1004,IF(ISNUMBER(Datos!X513),AND(OR(X$1005="",Datos!X513&gt;=X$1005),OR(X$1006="",Datos!X513&lt;=X$1006)),FALSE),IF(ISNUMBER(Datos!X513),AND(Datos!X513=INT(Datos!X513),AND(OR(X$1005="",Datos!X513&gt;=X$1005),OR(X$1006="",Datos!X513&lt;=X$1006))),FALSE),OR(ISNUMBER(FIND(";"&amp;UPPER(TRIM(Datos!X513&amp;""))&amp;"=",X$1007)),ISNUMBER(FIND(";"&amp;UPPER(TRIM(Datos!X513&amp;""))&amp;";",X$1007))),OR(UPPER(TRIM(Datos!X513&amp;""))="SÍ",UPPER(TRIM(Datos!X513&amp;""))="SI",UPPER(TRIM(Datos!X513&amp;""))="NO"),IF(ISNUMBER(Datos!X513),AND(OR(X$1005="",Datos!X513&gt;=X$1005),OR(X$1006="",Datos!X513&lt;=X$1006)),FALSE),TRUE))))</f>
        <v>0.0</v>
      </c>
      <c r="Y513">
        <f>IF(Datos!Y513="",0,IF(AND(Y$1008&lt;&gt;"",Datos!Y513=Y$1008),0,IF(Y$1004=0,0,1-CHOOSE(Y$1004,IF(ISNUMBER(Datos!Y513),AND(OR(Y$1005="",Datos!Y513&gt;=Y$1005),OR(Y$1006="",Datos!Y513&lt;=Y$1006)),FALSE),IF(ISNUMBER(Datos!Y513),AND(Datos!Y513=INT(Datos!Y513),AND(OR(Y$1005="",Datos!Y513&gt;=Y$1005),OR(Y$1006="",Datos!Y513&lt;=Y$1006))),FALSE),OR(ISNUMBER(FIND(";"&amp;UPPER(TRIM(Datos!Y513&amp;""))&amp;"=",Y$1007)),ISNUMBER(FIND(";"&amp;UPPER(TRIM(Datos!Y513&amp;""))&amp;";",Y$1007))),OR(UPPER(TRIM(Datos!Y513&amp;""))="SÍ",UPPER(TRIM(Datos!Y513&amp;""))="SI",UPPER(TRIM(Datos!Y513&amp;""))="NO"),IF(ISNUMBER(Datos!Y513),AND(OR(Y$1005="",Datos!Y513&gt;=Y$1005),OR(Y$1006="",Datos!Y513&lt;=Y$1006)),FALSE),TRUE))))</f>
        <v>0.0</v>
      </c>
      <c r="Z513">
        <f>IF(Datos!Z513="",0,IF(AND(Z$1008&lt;&gt;"",Datos!Z513=Z$1008),0,IF(Z$1004=0,0,1-CHOOSE(Z$1004,IF(ISNUMBER(Datos!Z513),AND(OR(Z$1005="",Datos!Z513&gt;=Z$1005),OR(Z$1006="",Datos!Z513&lt;=Z$1006)),FALSE),IF(ISNUMBER(Datos!Z513),AND(Datos!Z513=INT(Datos!Z513),AND(OR(Z$1005="",Datos!Z513&gt;=Z$1005),OR(Z$1006="",Datos!Z513&lt;=Z$1006))),FALSE),OR(ISNUMBER(FIND(";"&amp;UPPER(TRIM(Datos!Z513&amp;""))&amp;"=",Z$1007)),ISNUMBER(FIND(";"&amp;UPPER(TRIM(Datos!Z513&amp;""))&amp;";",Z$1007))),OR(UPPER(TRIM(Datos!Z513&amp;""))="SÍ",UPPER(TRIM(Datos!Z513&amp;""))="SI",UPPER(TRIM(Datos!Z513&amp;""))="NO"),IF(ISNUMBER(Datos!Z513),AND(OR(Z$1005="",Datos!Z513&gt;=Z$1005),OR(Z$1006="",Datos!Z513&lt;=Z$1006)),FALSE),TRUE))))</f>
        <v>0.0</v>
      </c>
      <c r="AA513">
        <f>IF(Datos!AA513="",0,IF(AND(AA$1008&lt;&gt;"",Datos!AA513=AA$1008),0,IF(AA$1004=0,0,1-CHOOSE(AA$1004,IF(ISNUMBER(Datos!AA513),AND(OR(AA$1005="",Datos!AA513&gt;=AA$1005),OR(AA$1006="",Datos!AA513&lt;=AA$1006)),FALSE),IF(ISNUMBER(Datos!AA513),AND(Datos!AA513=INT(Datos!AA513),AND(OR(AA$1005="",Datos!AA513&gt;=AA$1005),OR(AA$1006="",Datos!AA513&lt;=AA$1006))),FALSE),OR(ISNUMBER(FIND(";"&amp;UPPER(TRIM(Datos!AA513&amp;""))&amp;"=",AA$1007)),ISNUMBER(FIND(";"&amp;UPPER(TRIM(Datos!AA513&amp;""))&amp;";",AA$1007))),OR(UPPER(TRIM(Datos!AA513&amp;""))="SÍ",UPPER(TRIM(Datos!AA513&amp;""))="SI",UPPER(TRIM(Datos!AA513&amp;""))="NO"),IF(ISNUMBER(Datos!AA513),AND(OR(AA$1005="",Datos!AA513&gt;=AA$1005),OR(AA$1006="",Datos!AA513&lt;=AA$1006)),FALSE),TRUE))))</f>
        <v>0.0</v>
      </c>
      <c r="AB513">
        <f>IF(Datos!AB513="",0,IF(AND(AB$1008&lt;&gt;"",Datos!AB513=AB$1008),0,IF(AB$1004=0,0,1-CHOOSE(AB$1004,IF(ISNUMBER(Datos!AB513),AND(OR(AB$1005="",Datos!AB513&gt;=AB$1005),OR(AB$1006="",Datos!AB513&lt;=AB$1006)),FALSE),IF(ISNUMBER(Datos!AB513),AND(Datos!AB513=INT(Datos!AB513),AND(OR(AB$1005="",Datos!AB513&gt;=AB$1005),OR(AB$1006="",Datos!AB513&lt;=AB$1006))),FALSE),OR(ISNUMBER(FIND(";"&amp;UPPER(TRIM(Datos!AB513&amp;""))&amp;"=",AB$1007)),ISNUMBER(FIND(";"&amp;UPPER(TRIM(Datos!AB513&amp;""))&amp;";",AB$1007))),OR(UPPER(TRIM(Datos!AB513&amp;""))="SÍ",UPPER(TRIM(Datos!AB513&amp;""))="SI",UPPER(TRIM(Datos!AB513&amp;""))="NO"),IF(ISNUMBER(Datos!AB513),AND(OR(AB$1005="",Datos!AB513&gt;=AB$1005),OR(AB$1006="",Datos!AB513&lt;=AB$1006)),FALSE),TRUE))))</f>
        <v>0.0</v>
      </c>
      <c r="AC513">
        <f>IF(Datos!AC513="",0,IF(AND(AC$1008&lt;&gt;"",Datos!AC513=AC$1008),0,IF(AC$1004=0,0,1-CHOOSE(AC$1004,IF(ISNUMBER(Datos!AC513),AND(OR(AC$1005="",Datos!AC513&gt;=AC$1005),OR(AC$1006="",Datos!AC513&lt;=AC$1006)),FALSE),IF(ISNUMBER(Datos!AC513),AND(Datos!AC513=INT(Datos!AC513),AND(OR(AC$1005="",Datos!AC513&gt;=AC$1005),OR(AC$1006="",Datos!AC513&lt;=AC$1006))),FALSE),OR(ISNUMBER(FIND(";"&amp;UPPER(TRIM(Datos!AC513&amp;""))&amp;"=",AC$1007)),ISNUMBER(FIND(";"&amp;UPPER(TRIM(Datos!AC513&amp;""))&amp;";",AC$1007))),OR(UPPER(TRIM(Datos!AC513&amp;""))="SÍ",UPPER(TRIM(Datos!AC513&amp;""))="SI",UPPER(TRIM(Datos!AC513&amp;""))="NO"),IF(ISNUMBER(Datos!AC513),AND(OR(AC$1005="",Datos!AC513&gt;=AC$1005),OR(AC$1006="",Datos!AC513&lt;=AC$1006)),FALSE),TRUE))))</f>
        <v>0.0</v>
      </c>
      <c r="AD513">
        <f>IF(Datos!AD513="",0,IF(AND(AD$1008&lt;&gt;"",Datos!AD513=AD$1008),0,IF(AD$1004=0,0,1-CHOOSE(AD$1004,IF(ISNUMBER(Datos!AD513),AND(OR(AD$1005="",Datos!AD513&gt;=AD$1005),OR(AD$1006="",Datos!AD513&lt;=AD$1006)),FALSE),IF(ISNUMBER(Datos!AD513),AND(Datos!AD513=INT(Datos!AD513),AND(OR(AD$1005="",Datos!AD513&gt;=AD$1005),OR(AD$1006="",Datos!AD513&lt;=AD$1006))),FALSE),OR(ISNUMBER(FIND(";"&amp;UPPER(TRIM(Datos!AD513&amp;""))&amp;"=",AD$1007)),ISNUMBER(FIND(";"&amp;UPPER(TRIM(Datos!AD513&amp;""))&amp;";",AD$1007))),OR(UPPER(TRIM(Datos!AD513&amp;""))="SÍ",UPPER(TRIM(Datos!AD513&amp;""))="SI",UPPER(TRIM(Datos!AD513&amp;""))="NO"),IF(ISNUMBER(Datos!AD513),AND(OR(AD$1005="",Datos!AD513&gt;=AD$1005),OR(AD$1006="",Datos!AD513&lt;=AD$1006)),FALSE),TRUE))))</f>
        <v>0.0</v>
      </c>
      <c r="AE513">
        <f>IF(Datos!AE513="",0,IF(AND(AE$1008&lt;&gt;"",Datos!AE513=AE$1008),0,IF(AE$1004=0,0,1-CHOOSE(AE$1004,IF(ISNUMBER(Datos!AE513),AND(OR(AE$1005="",Datos!AE513&gt;=AE$1005),OR(AE$1006="",Datos!AE513&lt;=AE$1006)),FALSE),IF(ISNUMBER(Datos!AE513),AND(Datos!AE513=INT(Datos!AE513),AND(OR(AE$1005="",Datos!AE513&gt;=AE$1005),OR(AE$1006="",Datos!AE513&lt;=AE$1006))),FALSE),OR(ISNUMBER(FIND(";"&amp;UPPER(TRIM(Datos!AE513&amp;""))&amp;"=",AE$1007)),ISNUMBER(FIND(";"&amp;UPPER(TRIM(Datos!AE513&amp;""))&amp;";",AE$1007))),OR(UPPER(TRIM(Datos!AE513&amp;""))="SÍ",UPPER(TRIM(Datos!AE513&amp;""))="SI",UPPER(TRIM(Datos!AE513&amp;""))="NO"),IF(ISNUMBER(Datos!AE513),AND(OR(AE$1005="",Datos!AE513&gt;=AE$1005),OR(AE$1006="",Datos!AE513&lt;=AE$1006)),FALSE),TRUE))))</f>
        <v>0.0</v>
      </c>
    </row>
    <row r="514" spans="2:31">
      <c r="B514">
        <f>IF(Datos!B514="",0,IF(AND(B$1008&lt;&gt;"",Datos!B514=B$1008),0,IF(B$1004=0,0,1-CHOOSE(B$1004,IF(ISNUMBER(Datos!B514),AND(OR(B$1005="",Datos!B514&gt;=B$1005),OR(B$1006="",Datos!B514&lt;=B$1006)),FALSE),IF(ISNUMBER(Datos!B514),AND(Datos!B514=INT(Datos!B514),AND(OR(B$1005="",Datos!B514&gt;=B$1005),OR(B$1006="",Datos!B514&lt;=B$1006))),FALSE),OR(ISNUMBER(FIND(";"&amp;UPPER(TRIM(Datos!B514&amp;""))&amp;"=",B$1007)),ISNUMBER(FIND(";"&amp;UPPER(TRIM(Datos!B514&amp;""))&amp;";",B$1007))),OR(UPPER(TRIM(Datos!B514&amp;""))="SÍ",UPPER(TRIM(Datos!B514&amp;""))="SI",UPPER(TRIM(Datos!B514&amp;""))="NO"),IF(ISNUMBER(Datos!B514),AND(OR(B$1005="",Datos!B514&gt;=B$1005),OR(B$1006="",Datos!B514&lt;=B$1006)),FALSE),TRUE))))</f>
        <v>0.0</v>
      </c>
      <c r="C514">
        <f>IF(Datos!C514="",0,IF(AND(C$1008&lt;&gt;"",Datos!C514=C$1008),0,IF(C$1004=0,0,1-CHOOSE(C$1004,IF(ISNUMBER(Datos!C514),AND(OR(C$1005="",Datos!C514&gt;=C$1005),OR(C$1006="",Datos!C514&lt;=C$1006)),FALSE),IF(ISNUMBER(Datos!C514),AND(Datos!C514=INT(Datos!C514),AND(OR(C$1005="",Datos!C514&gt;=C$1005),OR(C$1006="",Datos!C514&lt;=C$1006))),FALSE),OR(ISNUMBER(FIND(";"&amp;UPPER(TRIM(Datos!C514&amp;""))&amp;"=",C$1007)),ISNUMBER(FIND(";"&amp;UPPER(TRIM(Datos!C514&amp;""))&amp;";",C$1007))),OR(UPPER(TRIM(Datos!C514&amp;""))="SÍ",UPPER(TRIM(Datos!C514&amp;""))="SI",UPPER(TRIM(Datos!C514&amp;""))="NO"),IF(ISNUMBER(Datos!C514),AND(OR(C$1005="",Datos!C514&gt;=C$1005),OR(C$1006="",Datos!C514&lt;=C$1006)),FALSE),TRUE))))</f>
        <v>0.0</v>
      </c>
      <c r="D514">
        <f>IF(Datos!D514="",0,IF(AND(D$1008&lt;&gt;"",Datos!D514=D$1008),0,IF(D$1004=0,0,1-CHOOSE(D$1004,IF(ISNUMBER(Datos!D514),AND(OR(D$1005="",Datos!D514&gt;=D$1005),OR(D$1006="",Datos!D514&lt;=D$1006)),FALSE),IF(ISNUMBER(Datos!D514),AND(Datos!D514=INT(Datos!D514),AND(OR(D$1005="",Datos!D514&gt;=D$1005),OR(D$1006="",Datos!D514&lt;=D$1006))),FALSE),OR(ISNUMBER(FIND(";"&amp;UPPER(TRIM(Datos!D514&amp;""))&amp;"=",D$1007)),ISNUMBER(FIND(";"&amp;UPPER(TRIM(Datos!D514&amp;""))&amp;";",D$1007))),OR(UPPER(TRIM(Datos!D514&amp;""))="SÍ",UPPER(TRIM(Datos!D514&amp;""))="SI",UPPER(TRIM(Datos!D514&amp;""))="NO"),IF(ISNUMBER(Datos!D514),AND(OR(D$1005="",Datos!D514&gt;=D$1005),OR(D$1006="",Datos!D514&lt;=D$1006)),FALSE),TRUE))))</f>
        <v>0.0</v>
      </c>
      <c r="E514">
        <f>IF(Datos!E514="",0,IF(AND(E$1008&lt;&gt;"",Datos!E514=E$1008),0,IF(E$1004=0,0,1-CHOOSE(E$1004,IF(ISNUMBER(Datos!E514),AND(OR(E$1005="",Datos!E514&gt;=E$1005),OR(E$1006="",Datos!E514&lt;=E$1006)),FALSE),IF(ISNUMBER(Datos!E514),AND(Datos!E514=INT(Datos!E514),AND(OR(E$1005="",Datos!E514&gt;=E$1005),OR(E$1006="",Datos!E514&lt;=E$1006))),FALSE),OR(ISNUMBER(FIND(";"&amp;UPPER(TRIM(Datos!E514&amp;""))&amp;"=",E$1007)),ISNUMBER(FIND(";"&amp;UPPER(TRIM(Datos!E514&amp;""))&amp;";",E$1007))),OR(UPPER(TRIM(Datos!E514&amp;""))="SÍ",UPPER(TRIM(Datos!E514&amp;""))="SI",UPPER(TRIM(Datos!E514&amp;""))="NO"),IF(ISNUMBER(Datos!E514),AND(OR(E$1005="",Datos!E514&gt;=E$1005),OR(E$1006="",Datos!E514&lt;=E$1006)),FALSE),TRUE))))</f>
        <v>0.0</v>
      </c>
      <c r="F514">
        <f>IF(Datos!F514="",0,IF(AND(F$1008&lt;&gt;"",Datos!F514=F$1008),0,IF(F$1004=0,0,1-CHOOSE(F$1004,IF(ISNUMBER(Datos!F514),AND(OR(F$1005="",Datos!F514&gt;=F$1005),OR(F$1006="",Datos!F514&lt;=F$1006)),FALSE),IF(ISNUMBER(Datos!F514),AND(Datos!F514=INT(Datos!F514),AND(OR(F$1005="",Datos!F514&gt;=F$1005),OR(F$1006="",Datos!F514&lt;=F$1006))),FALSE),OR(ISNUMBER(FIND(";"&amp;UPPER(TRIM(Datos!F514&amp;""))&amp;"=",F$1007)),ISNUMBER(FIND(";"&amp;UPPER(TRIM(Datos!F514&amp;""))&amp;";",F$1007))),OR(UPPER(TRIM(Datos!F514&amp;""))="SÍ",UPPER(TRIM(Datos!F514&amp;""))="SI",UPPER(TRIM(Datos!F514&amp;""))="NO"),IF(ISNUMBER(Datos!F514),AND(OR(F$1005="",Datos!F514&gt;=F$1005),OR(F$1006="",Datos!F514&lt;=F$1006)),FALSE),TRUE))))</f>
        <v>0.0</v>
      </c>
      <c r="G514">
        <f>IF(Datos!G514="",0,IF(AND(G$1008&lt;&gt;"",Datos!G514=G$1008),0,IF(G$1004=0,0,1-CHOOSE(G$1004,IF(ISNUMBER(Datos!G514),AND(OR(G$1005="",Datos!G514&gt;=G$1005),OR(G$1006="",Datos!G514&lt;=G$1006)),FALSE),IF(ISNUMBER(Datos!G514),AND(Datos!G514=INT(Datos!G514),AND(OR(G$1005="",Datos!G514&gt;=G$1005),OR(G$1006="",Datos!G514&lt;=G$1006))),FALSE),OR(ISNUMBER(FIND(";"&amp;UPPER(TRIM(Datos!G514&amp;""))&amp;"=",G$1007)),ISNUMBER(FIND(";"&amp;UPPER(TRIM(Datos!G514&amp;""))&amp;";",G$1007))),OR(UPPER(TRIM(Datos!G514&amp;""))="SÍ",UPPER(TRIM(Datos!G514&amp;""))="SI",UPPER(TRIM(Datos!G514&amp;""))="NO"),IF(ISNUMBER(Datos!G514),AND(OR(G$1005="",Datos!G514&gt;=G$1005),OR(G$1006="",Datos!G514&lt;=G$1006)),FALSE),TRUE))))</f>
        <v>0.0</v>
      </c>
      <c r="H514">
        <f>IF(Datos!H514="",0,IF(AND(H$1008&lt;&gt;"",Datos!H514=H$1008),0,IF(H$1004=0,0,1-CHOOSE(H$1004,IF(ISNUMBER(Datos!H514),AND(OR(H$1005="",Datos!H514&gt;=H$1005),OR(H$1006="",Datos!H514&lt;=H$1006)),FALSE),IF(ISNUMBER(Datos!H514),AND(Datos!H514=INT(Datos!H514),AND(OR(H$1005="",Datos!H514&gt;=H$1005),OR(H$1006="",Datos!H514&lt;=H$1006))),FALSE),OR(ISNUMBER(FIND(";"&amp;UPPER(TRIM(Datos!H514&amp;""))&amp;"=",H$1007)),ISNUMBER(FIND(";"&amp;UPPER(TRIM(Datos!H514&amp;""))&amp;";",H$1007))),OR(UPPER(TRIM(Datos!H514&amp;""))="SÍ",UPPER(TRIM(Datos!H514&amp;""))="SI",UPPER(TRIM(Datos!H514&amp;""))="NO"),IF(ISNUMBER(Datos!H514),AND(OR(H$1005="",Datos!H514&gt;=H$1005),OR(H$1006="",Datos!H514&lt;=H$1006)),FALSE),TRUE))))</f>
        <v>0.0</v>
      </c>
      <c r="I514">
        <f>IF(Datos!I514="",0,IF(AND(I$1008&lt;&gt;"",Datos!I514=I$1008),0,IF(I$1004=0,0,1-CHOOSE(I$1004,IF(ISNUMBER(Datos!I514),AND(OR(I$1005="",Datos!I514&gt;=I$1005),OR(I$1006="",Datos!I514&lt;=I$1006)),FALSE),IF(ISNUMBER(Datos!I514),AND(Datos!I514=INT(Datos!I514),AND(OR(I$1005="",Datos!I514&gt;=I$1005),OR(I$1006="",Datos!I514&lt;=I$1006))),FALSE),OR(ISNUMBER(FIND(";"&amp;UPPER(TRIM(Datos!I514&amp;""))&amp;"=",I$1007)),ISNUMBER(FIND(";"&amp;UPPER(TRIM(Datos!I514&amp;""))&amp;";",I$1007))),OR(UPPER(TRIM(Datos!I514&amp;""))="SÍ",UPPER(TRIM(Datos!I514&amp;""))="SI",UPPER(TRIM(Datos!I514&amp;""))="NO"),IF(ISNUMBER(Datos!I514),AND(OR(I$1005="",Datos!I514&gt;=I$1005),OR(I$1006="",Datos!I514&lt;=I$1006)),FALSE),TRUE))))</f>
        <v>0.0</v>
      </c>
      <c r="J514">
        <f>IF(Datos!J514="",0,IF(AND(J$1008&lt;&gt;"",Datos!J514=J$1008),0,IF(J$1004=0,0,1-CHOOSE(J$1004,IF(ISNUMBER(Datos!J514),AND(OR(J$1005="",Datos!J514&gt;=J$1005),OR(J$1006="",Datos!J514&lt;=J$1006)),FALSE),IF(ISNUMBER(Datos!J514),AND(Datos!J514=INT(Datos!J514),AND(OR(J$1005="",Datos!J514&gt;=J$1005),OR(J$1006="",Datos!J514&lt;=J$1006))),FALSE),OR(ISNUMBER(FIND(";"&amp;UPPER(TRIM(Datos!J514&amp;""))&amp;"=",J$1007)),ISNUMBER(FIND(";"&amp;UPPER(TRIM(Datos!J514&amp;""))&amp;";",J$1007))),OR(UPPER(TRIM(Datos!J514&amp;""))="SÍ",UPPER(TRIM(Datos!J514&amp;""))="SI",UPPER(TRIM(Datos!J514&amp;""))="NO"),IF(ISNUMBER(Datos!J514),AND(OR(J$1005="",Datos!J514&gt;=J$1005),OR(J$1006="",Datos!J514&lt;=J$1006)),FALSE),TRUE))))</f>
        <v>0.0</v>
      </c>
      <c r="K514">
        <f>IF(Datos!K514="",0,IF(AND(K$1008&lt;&gt;"",Datos!K514=K$1008),0,IF(K$1004=0,0,1-CHOOSE(K$1004,IF(ISNUMBER(Datos!K514),AND(OR(K$1005="",Datos!K514&gt;=K$1005),OR(K$1006="",Datos!K514&lt;=K$1006)),FALSE),IF(ISNUMBER(Datos!K514),AND(Datos!K514=INT(Datos!K514),AND(OR(K$1005="",Datos!K514&gt;=K$1005),OR(K$1006="",Datos!K514&lt;=K$1006))),FALSE),OR(ISNUMBER(FIND(";"&amp;UPPER(TRIM(Datos!K514&amp;""))&amp;"=",K$1007)),ISNUMBER(FIND(";"&amp;UPPER(TRIM(Datos!K514&amp;""))&amp;";",K$1007))),OR(UPPER(TRIM(Datos!K514&amp;""))="SÍ",UPPER(TRIM(Datos!K514&amp;""))="SI",UPPER(TRIM(Datos!K514&amp;""))="NO"),IF(ISNUMBER(Datos!K514),AND(OR(K$1005="",Datos!K514&gt;=K$1005),OR(K$1006="",Datos!K514&lt;=K$1006)),FALSE),TRUE))))</f>
        <v>0.0</v>
      </c>
      <c r="L514">
        <f>IF(Datos!L514="",0,IF(AND(L$1008&lt;&gt;"",Datos!L514=L$1008),0,IF(L$1004=0,0,1-CHOOSE(L$1004,IF(ISNUMBER(Datos!L514),AND(OR(L$1005="",Datos!L514&gt;=L$1005),OR(L$1006="",Datos!L514&lt;=L$1006)),FALSE),IF(ISNUMBER(Datos!L514),AND(Datos!L514=INT(Datos!L514),AND(OR(L$1005="",Datos!L514&gt;=L$1005),OR(L$1006="",Datos!L514&lt;=L$1006))),FALSE),OR(ISNUMBER(FIND(";"&amp;UPPER(TRIM(Datos!L514&amp;""))&amp;"=",L$1007)),ISNUMBER(FIND(";"&amp;UPPER(TRIM(Datos!L514&amp;""))&amp;";",L$1007))),OR(UPPER(TRIM(Datos!L514&amp;""))="SÍ",UPPER(TRIM(Datos!L514&amp;""))="SI",UPPER(TRIM(Datos!L514&amp;""))="NO"),IF(ISNUMBER(Datos!L514),AND(OR(L$1005="",Datos!L514&gt;=L$1005),OR(L$1006="",Datos!L514&lt;=L$1006)),FALSE),TRUE))))</f>
        <v>0.0</v>
      </c>
      <c r="M514">
        <f>IF(Datos!M514="",0,IF(AND(M$1008&lt;&gt;"",Datos!M514=M$1008),0,IF(M$1004=0,0,1-CHOOSE(M$1004,IF(ISNUMBER(Datos!M514),AND(OR(M$1005="",Datos!M514&gt;=M$1005),OR(M$1006="",Datos!M514&lt;=M$1006)),FALSE),IF(ISNUMBER(Datos!M514),AND(Datos!M514=INT(Datos!M514),AND(OR(M$1005="",Datos!M514&gt;=M$1005),OR(M$1006="",Datos!M514&lt;=M$1006))),FALSE),OR(ISNUMBER(FIND(";"&amp;UPPER(TRIM(Datos!M514&amp;""))&amp;"=",M$1007)),ISNUMBER(FIND(";"&amp;UPPER(TRIM(Datos!M514&amp;""))&amp;";",M$1007))),OR(UPPER(TRIM(Datos!M514&amp;""))="SÍ",UPPER(TRIM(Datos!M514&amp;""))="SI",UPPER(TRIM(Datos!M514&amp;""))="NO"),IF(ISNUMBER(Datos!M514),AND(OR(M$1005="",Datos!M514&gt;=M$1005),OR(M$1006="",Datos!M514&lt;=M$1006)),FALSE),TRUE))))</f>
        <v>0.0</v>
      </c>
      <c r="N514">
        <f>IF(Datos!N514="",0,IF(AND(N$1008&lt;&gt;"",Datos!N514=N$1008),0,IF(N$1004=0,0,1-CHOOSE(N$1004,IF(ISNUMBER(Datos!N514),AND(OR(N$1005="",Datos!N514&gt;=N$1005),OR(N$1006="",Datos!N514&lt;=N$1006)),FALSE),IF(ISNUMBER(Datos!N514),AND(Datos!N514=INT(Datos!N514),AND(OR(N$1005="",Datos!N514&gt;=N$1005),OR(N$1006="",Datos!N514&lt;=N$1006))),FALSE),OR(ISNUMBER(FIND(";"&amp;UPPER(TRIM(Datos!N514&amp;""))&amp;"=",N$1007)),ISNUMBER(FIND(";"&amp;UPPER(TRIM(Datos!N514&amp;""))&amp;";",N$1007))),OR(UPPER(TRIM(Datos!N514&amp;""))="SÍ",UPPER(TRIM(Datos!N514&amp;""))="SI",UPPER(TRIM(Datos!N514&amp;""))="NO"),IF(ISNUMBER(Datos!N514),AND(OR(N$1005="",Datos!N514&gt;=N$1005),OR(N$1006="",Datos!N514&lt;=N$1006)),FALSE),TRUE))))</f>
        <v>0.0</v>
      </c>
      <c r="O514">
        <f>IF(Datos!O514="",0,IF(AND(O$1008&lt;&gt;"",Datos!O514=O$1008),0,IF(O$1004=0,0,1-CHOOSE(O$1004,IF(ISNUMBER(Datos!O514),AND(OR(O$1005="",Datos!O514&gt;=O$1005),OR(O$1006="",Datos!O514&lt;=O$1006)),FALSE),IF(ISNUMBER(Datos!O514),AND(Datos!O514=INT(Datos!O514),AND(OR(O$1005="",Datos!O514&gt;=O$1005),OR(O$1006="",Datos!O514&lt;=O$1006))),FALSE),OR(ISNUMBER(FIND(";"&amp;UPPER(TRIM(Datos!O514&amp;""))&amp;"=",O$1007)),ISNUMBER(FIND(";"&amp;UPPER(TRIM(Datos!O514&amp;""))&amp;";",O$1007))),OR(UPPER(TRIM(Datos!O514&amp;""))="SÍ",UPPER(TRIM(Datos!O514&amp;""))="SI",UPPER(TRIM(Datos!O514&amp;""))="NO"),IF(ISNUMBER(Datos!O514),AND(OR(O$1005="",Datos!O514&gt;=O$1005),OR(O$1006="",Datos!O514&lt;=O$1006)),FALSE),TRUE))))</f>
        <v>0.0</v>
      </c>
      <c r="P514">
        <f>IF(Datos!P514="",0,IF(AND(P$1008&lt;&gt;"",Datos!P514=P$1008),0,IF(P$1004=0,0,1-CHOOSE(P$1004,IF(ISNUMBER(Datos!P514),AND(OR(P$1005="",Datos!P514&gt;=P$1005),OR(P$1006="",Datos!P514&lt;=P$1006)),FALSE),IF(ISNUMBER(Datos!P514),AND(Datos!P514=INT(Datos!P514),AND(OR(P$1005="",Datos!P514&gt;=P$1005),OR(P$1006="",Datos!P514&lt;=P$1006))),FALSE),OR(ISNUMBER(FIND(";"&amp;UPPER(TRIM(Datos!P514&amp;""))&amp;"=",P$1007)),ISNUMBER(FIND(";"&amp;UPPER(TRIM(Datos!P514&amp;""))&amp;";",P$1007))),OR(UPPER(TRIM(Datos!P514&amp;""))="SÍ",UPPER(TRIM(Datos!P514&amp;""))="SI",UPPER(TRIM(Datos!P514&amp;""))="NO"),IF(ISNUMBER(Datos!P514),AND(OR(P$1005="",Datos!P514&gt;=P$1005),OR(P$1006="",Datos!P514&lt;=P$1006)),FALSE),TRUE))))</f>
        <v>0.0</v>
      </c>
      <c r="Q514">
        <f>IF(Datos!Q514="",0,IF(AND(Q$1008&lt;&gt;"",Datos!Q514=Q$1008),0,IF(Q$1004=0,0,1-CHOOSE(Q$1004,IF(ISNUMBER(Datos!Q514),AND(OR(Q$1005="",Datos!Q514&gt;=Q$1005),OR(Q$1006="",Datos!Q514&lt;=Q$1006)),FALSE),IF(ISNUMBER(Datos!Q514),AND(Datos!Q514=INT(Datos!Q514),AND(OR(Q$1005="",Datos!Q514&gt;=Q$1005),OR(Q$1006="",Datos!Q514&lt;=Q$1006))),FALSE),OR(ISNUMBER(FIND(";"&amp;UPPER(TRIM(Datos!Q514&amp;""))&amp;"=",Q$1007)),ISNUMBER(FIND(";"&amp;UPPER(TRIM(Datos!Q514&amp;""))&amp;";",Q$1007))),OR(UPPER(TRIM(Datos!Q514&amp;""))="SÍ",UPPER(TRIM(Datos!Q514&amp;""))="SI",UPPER(TRIM(Datos!Q514&amp;""))="NO"),IF(ISNUMBER(Datos!Q514),AND(OR(Q$1005="",Datos!Q514&gt;=Q$1005),OR(Q$1006="",Datos!Q514&lt;=Q$1006)),FALSE),TRUE))))</f>
        <v>0.0</v>
      </c>
      <c r="R514">
        <f>IF(Datos!R514="",0,IF(AND(R$1008&lt;&gt;"",Datos!R514=R$1008),0,IF(R$1004=0,0,1-CHOOSE(R$1004,IF(ISNUMBER(Datos!R514),AND(OR(R$1005="",Datos!R514&gt;=R$1005),OR(R$1006="",Datos!R514&lt;=R$1006)),FALSE),IF(ISNUMBER(Datos!R514),AND(Datos!R514=INT(Datos!R514),AND(OR(R$1005="",Datos!R514&gt;=R$1005),OR(R$1006="",Datos!R514&lt;=R$1006))),FALSE),OR(ISNUMBER(FIND(";"&amp;UPPER(TRIM(Datos!R514&amp;""))&amp;"=",R$1007)),ISNUMBER(FIND(";"&amp;UPPER(TRIM(Datos!R514&amp;""))&amp;";",R$1007))),OR(UPPER(TRIM(Datos!R514&amp;""))="SÍ",UPPER(TRIM(Datos!R514&amp;""))="SI",UPPER(TRIM(Datos!R514&amp;""))="NO"),IF(ISNUMBER(Datos!R514),AND(OR(R$1005="",Datos!R514&gt;=R$1005),OR(R$1006="",Datos!R514&lt;=R$1006)),FALSE),TRUE))))</f>
        <v>0.0</v>
      </c>
      <c r="S514">
        <f>IF(Datos!S514="",0,IF(AND(S$1008&lt;&gt;"",Datos!S514=S$1008),0,IF(S$1004=0,0,1-CHOOSE(S$1004,IF(ISNUMBER(Datos!S514),AND(OR(S$1005="",Datos!S514&gt;=S$1005),OR(S$1006="",Datos!S514&lt;=S$1006)),FALSE),IF(ISNUMBER(Datos!S514),AND(Datos!S514=INT(Datos!S514),AND(OR(S$1005="",Datos!S514&gt;=S$1005),OR(S$1006="",Datos!S514&lt;=S$1006))),FALSE),OR(ISNUMBER(FIND(";"&amp;UPPER(TRIM(Datos!S514&amp;""))&amp;"=",S$1007)),ISNUMBER(FIND(";"&amp;UPPER(TRIM(Datos!S514&amp;""))&amp;";",S$1007))),OR(UPPER(TRIM(Datos!S514&amp;""))="SÍ",UPPER(TRIM(Datos!S514&amp;""))="SI",UPPER(TRIM(Datos!S514&amp;""))="NO"),IF(ISNUMBER(Datos!S514),AND(OR(S$1005="",Datos!S514&gt;=S$1005),OR(S$1006="",Datos!S514&lt;=S$1006)),FALSE),TRUE))))</f>
        <v>0.0</v>
      </c>
      <c r="T514">
        <f>IF(Datos!T514="",0,IF(AND(T$1008&lt;&gt;"",Datos!T514=T$1008),0,IF(T$1004=0,0,1-CHOOSE(T$1004,IF(ISNUMBER(Datos!T514),AND(OR(T$1005="",Datos!T514&gt;=T$1005),OR(T$1006="",Datos!T514&lt;=T$1006)),FALSE),IF(ISNUMBER(Datos!T514),AND(Datos!T514=INT(Datos!T514),AND(OR(T$1005="",Datos!T514&gt;=T$1005),OR(T$1006="",Datos!T514&lt;=T$1006))),FALSE),OR(ISNUMBER(FIND(";"&amp;UPPER(TRIM(Datos!T514&amp;""))&amp;"=",T$1007)),ISNUMBER(FIND(";"&amp;UPPER(TRIM(Datos!T514&amp;""))&amp;";",T$1007))),OR(UPPER(TRIM(Datos!T514&amp;""))="SÍ",UPPER(TRIM(Datos!T514&amp;""))="SI",UPPER(TRIM(Datos!T514&amp;""))="NO"),IF(ISNUMBER(Datos!T514),AND(OR(T$1005="",Datos!T514&gt;=T$1005),OR(T$1006="",Datos!T514&lt;=T$1006)),FALSE),TRUE))))</f>
        <v>0.0</v>
      </c>
      <c r="U514">
        <f>IF(Datos!U514="",0,IF(AND(U$1008&lt;&gt;"",Datos!U514=U$1008),0,IF(U$1004=0,0,1-CHOOSE(U$1004,IF(ISNUMBER(Datos!U514),AND(OR(U$1005="",Datos!U514&gt;=U$1005),OR(U$1006="",Datos!U514&lt;=U$1006)),FALSE),IF(ISNUMBER(Datos!U514),AND(Datos!U514=INT(Datos!U514),AND(OR(U$1005="",Datos!U514&gt;=U$1005),OR(U$1006="",Datos!U514&lt;=U$1006))),FALSE),OR(ISNUMBER(FIND(";"&amp;UPPER(TRIM(Datos!U514&amp;""))&amp;"=",U$1007)),ISNUMBER(FIND(";"&amp;UPPER(TRIM(Datos!U514&amp;""))&amp;";",U$1007))),OR(UPPER(TRIM(Datos!U514&amp;""))="SÍ",UPPER(TRIM(Datos!U514&amp;""))="SI",UPPER(TRIM(Datos!U514&amp;""))="NO"),IF(ISNUMBER(Datos!U514),AND(OR(U$1005="",Datos!U514&gt;=U$1005),OR(U$1006="",Datos!U514&lt;=U$1006)),FALSE),TRUE))))</f>
        <v>0.0</v>
      </c>
      <c r="V514">
        <f>IF(Datos!V514="",0,IF(AND(V$1008&lt;&gt;"",Datos!V514=V$1008),0,IF(V$1004=0,0,1-CHOOSE(V$1004,IF(ISNUMBER(Datos!V514),AND(OR(V$1005="",Datos!V514&gt;=V$1005),OR(V$1006="",Datos!V514&lt;=V$1006)),FALSE),IF(ISNUMBER(Datos!V514),AND(Datos!V514=INT(Datos!V514),AND(OR(V$1005="",Datos!V514&gt;=V$1005),OR(V$1006="",Datos!V514&lt;=V$1006))),FALSE),OR(ISNUMBER(FIND(";"&amp;UPPER(TRIM(Datos!V514&amp;""))&amp;"=",V$1007)),ISNUMBER(FIND(";"&amp;UPPER(TRIM(Datos!V514&amp;""))&amp;";",V$1007))),OR(UPPER(TRIM(Datos!V514&amp;""))="SÍ",UPPER(TRIM(Datos!V514&amp;""))="SI",UPPER(TRIM(Datos!V514&amp;""))="NO"),IF(ISNUMBER(Datos!V514),AND(OR(V$1005="",Datos!V514&gt;=V$1005),OR(V$1006="",Datos!V514&lt;=V$1006)),FALSE),TRUE))))</f>
        <v>0.0</v>
      </c>
      <c r="W514">
        <f>IF(Datos!W514="",0,IF(AND(W$1008&lt;&gt;"",Datos!W514=W$1008),0,IF(W$1004=0,0,1-CHOOSE(W$1004,IF(ISNUMBER(Datos!W514),AND(OR(W$1005="",Datos!W514&gt;=W$1005),OR(W$1006="",Datos!W514&lt;=W$1006)),FALSE),IF(ISNUMBER(Datos!W514),AND(Datos!W514=INT(Datos!W514),AND(OR(W$1005="",Datos!W514&gt;=W$1005),OR(W$1006="",Datos!W514&lt;=W$1006))),FALSE),OR(ISNUMBER(FIND(";"&amp;UPPER(TRIM(Datos!W514&amp;""))&amp;"=",W$1007)),ISNUMBER(FIND(";"&amp;UPPER(TRIM(Datos!W514&amp;""))&amp;";",W$1007))),OR(UPPER(TRIM(Datos!W514&amp;""))="SÍ",UPPER(TRIM(Datos!W514&amp;""))="SI",UPPER(TRIM(Datos!W514&amp;""))="NO"),IF(ISNUMBER(Datos!W514),AND(OR(W$1005="",Datos!W514&gt;=W$1005),OR(W$1006="",Datos!W514&lt;=W$1006)),FALSE),TRUE))))</f>
        <v>0.0</v>
      </c>
      <c r="X514">
        <f>IF(Datos!X514="",0,IF(AND(X$1008&lt;&gt;"",Datos!X514=X$1008),0,IF(X$1004=0,0,1-CHOOSE(X$1004,IF(ISNUMBER(Datos!X514),AND(OR(X$1005="",Datos!X514&gt;=X$1005),OR(X$1006="",Datos!X514&lt;=X$1006)),FALSE),IF(ISNUMBER(Datos!X514),AND(Datos!X514=INT(Datos!X514),AND(OR(X$1005="",Datos!X514&gt;=X$1005),OR(X$1006="",Datos!X514&lt;=X$1006))),FALSE),OR(ISNUMBER(FIND(";"&amp;UPPER(TRIM(Datos!X514&amp;""))&amp;"=",X$1007)),ISNUMBER(FIND(";"&amp;UPPER(TRIM(Datos!X514&amp;""))&amp;";",X$1007))),OR(UPPER(TRIM(Datos!X514&amp;""))="SÍ",UPPER(TRIM(Datos!X514&amp;""))="SI",UPPER(TRIM(Datos!X514&amp;""))="NO"),IF(ISNUMBER(Datos!X514),AND(OR(X$1005="",Datos!X514&gt;=X$1005),OR(X$1006="",Datos!X514&lt;=X$1006)),FALSE),TRUE))))</f>
        <v>0.0</v>
      </c>
      <c r="Y514">
        <f>IF(Datos!Y514="",0,IF(AND(Y$1008&lt;&gt;"",Datos!Y514=Y$1008),0,IF(Y$1004=0,0,1-CHOOSE(Y$1004,IF(ISNUMBER(Datos!Y514),AND(OR(Y$1005="",Datos!Y514&gt;=Y$1005),OR(Y$1006="",Datos!Y514&lt;=Y$1006)),FALSE),IF(ISNUMBER(Datos!Y514),AND(Datos!Y514=INT(Datos!Y514),AND(OR(Y$1005="",Datos!Y514&gt;=Y$1005),OR(Y$1006="",Datos!Y514&lt;=Y$1006))),FALSE),OR(ISNUMBER(FIND(";"&amp;UPPER(TRIM(Datos!Y514&amp;""))&amp;"=",Y$1007)),ISNUMBER(FIND(";"&amp;UPPER(TRIM(Datos!Y514&amp;""))&amp;";",Y$1007))),OR(UPPER(TRIM(Datos!Y514&amp;""))="SÍ",UPPER(TRIM(Datos!Y514&amp;""))="SI",UPPER(TRIM(Datos!Y514&amp;""))="NO"),IF(ISNUMBER(Datos!Y514),AND(OR(Y$1005="",Datos!Y514&gt;=Y$1005),OR(Y$1006="",Datos!Y514&lt;=Y$1006)),FALSE),TRUE))))</f>
        <v>0.0</v>
      </c>
      <c r="Z514">
        <f>IF(Datos!Z514="",0,IF(AND(Z$1008&lt;&gt;"",Datos!Z514=Z$1008),0,IF(Z$1004=0,0,1-CHOOSE(Z$1004,IF(ISNUMBER(Datos!Z514),AND(OR(Z$1005="",Datos!Z514&gt;=Z$1005),OR(Z$1006="",Datos!Z514&lt;=Z$1006)),FALSE),IF(ISNUMBER(Datos!Z514),AND(Datos!Z514=INT(Datos!Z514),AND(OR(Z$1005="",Datos!Z514&gt;=Z$1005),OR(Z$1006="",Datos!Z514&lt;=Z$1006))),FALSE),OR(ISNUMBER(FIND(";"&amp;UPPER(TRIM(Datos!Z514&amp;""))&amp;"=",Z$1007)),ISNUMBER(FIND(";"&amp;UPPER(TRIM(Datos!Z514&amp;""))&amp;";",Z$1007))),OR(UPPER(TRIM(Datos!Z514&amp;""))="SÍ",UPPER(TRIM(Datos!Z514&amp;""))="SI",UPPER(TRIM(Datos!Z514&amp;""))="NO"),IF(ISNUMBER(Datos!Z514),AND(OR(Z$1005="",Datos!Z514&gt;=Z$1005),OR(Z$1006="",Datos!Z514&lt;=Z$1006)),FALSE),TRUE))))</f>
        <v>0.0</v>
      </c>
      <c r="AA514">
        <f>IF(Datos!AA514="",0,IF(AND(AA$1008&lt;&gt;"",Datos!AA514=AA$1008),0,IF(AA$1004=0,0,1-CHOOSE(AA$1004,IF(ISNUMBER(Datos!AA514),AND(OR(AA$1005="",Datos!AA514&gt;=AA$1005),OR(AA$1006="",Datos!AA514&lt;=AA$1006)),FALSE),IF(ISNUMBER(Datos!AA514),AND(Datos!AA514=INT(Datos!AA514),AND(OR(AA$1005="",Datos!AA514&gt;=AA$1005),OR(AA$1006="",Datos!AA514&lt;=AA$1006))),FALSE),OR(ISNUMBER(FIND(";"&amp;UPPER(TRIM(Datos!AA514&amp;""))&amp;"=",AA$1007)),ISNUMBER(FIND(";"&amp;UPPER(TRIM(Datos!AA514&amp;""))&amp;";",AA$1007))),OR(UPPER(TRIM(Datos!AA514&amp;""))="SÍ",UPPER(TRIM(Datos!AA514&amp;""))="SI",UPPER(TRIM(Datos!AA514&amp;""))="NO"),IF(ISNUMBER(Datos!AA514),AND(OR(AA$1005="",Datos!AA514&gt;=AA$1005),OR(AA$1006="",Datos!AA514&lt;=AA$1006)),FALSE),TRUE))))</f>
        <v>0.0</v>
      </c>
      <c r="AB514">
        <f>IF(Datos!AB514="",0,IF(AND(AB$1008&lt;&gt;"",Datos!AB514=AB$1008),0,IF(AB$1004=0,0,1-CHOOSE(AB$1004,IF(ISNUMBER(Datos!AB514),AND(OR(AB$1005="",Datos!AB514&gt;=AB$1005),OR(AB$1006="",Datos!AB514&lt;=AB$1006)),FALSE),IF(ISNUMBER(Datos!AB514),AND(Datos!AB514=INT(Datos!AB514),AND(OR(AB$1005="",Datos!AB514&gt;=AB$1005),OR(AB$1006="",Datos!AB514&lt;=AB$1006))),FALSE),OR(ISNUMBER(FIND(";"&amp;UPPER(TRIM(Datos!AB514&amp;""))&amp;"=",AB$1007)),ISNUMBER(FIND(";"&amp;UPPER(TRIM(Datos!AB514&amp;""))&amp;";",AB$1007))),OR(UPPER(TRIM(Datos!AB514&amp;""))="SÍ",UPPER(TRIM(Datos!AB514&amp;""))="SI",UPPER(TRIM(Datos!AB514&amp;""))="NO"),IF(ISNUMBER(Datos!AB514),AND(OR(AB$1005="",Datos!AB514&gt;=AB$1005),OR(AB$1006="",Datos!AB514&lt;=AB$1006)),FALSE),TRUE))))</f>
        <v>0.0</v>
      </c>
      <c r="AC514">
        <f>IF(Datos!AC514="",0,IF(AND(AC$1008&lt;&gt;"",Datos!AC514=AC$1008),0,IF(AC$1004=0,0,1-CHOOSE(AC$1004,IF(ISNUMBER(Datos!AC514),AND(OR(AC$1005="",Datos!AC514&gt;=AC$1005),OR(AC$1006="",Datos!AC514&lt;=AC$1006)),FALSE),IF(ISNUMBER(Datos!AC514),AND(Datos!AC514=INT(Datos!AC514),AND(OR(AC$1005="",Datos!AC514&gt;=AC$1005),OR(AC$1006="",Datos!AC514&lt;=AC$1006))),FALSE),OR(ISNUMBER(FIND(";"&amp;UPPER(TRIM(Datos!AC514&amp;""))&amp;"=",AC$1007)),ISNUMBER(FIND(";"&amp;UPPER(TRIM(Datos!AC514&amp;""))&amp;";",AC$1007))),OR(UPPER(TRIM(Datos!AC514&amp;""))="SÍ",UPPER(TRIM(Datos!AC514&amp;""))="SI",UPPER(TRIM(Datos!AC514&amp;""))="NO"),IF(ISNUMBER(Datos!AC514),AND(OR(AC$1005="",Datos!AC514&gt;=AC$1005),OR(AC$1006="",Datos!AC514&lt;=AC$1006)),FALSE),TRUE))))</f>
        <v>0.0</v>
      </c>
      <c r="AD514">
        <f>IF(Datos!AD514="",0,IF(AND(AD$1008&lt;&gt;"",Datos!AD514=AD$1008),0,IF(AD$1004=0,0,1-CHOOSE(AD$1004,IF(ISNUMBER(Datos!AD514),AND(OR(AD$1005="",Datos!AD514&gt;=AD$1005),OR(AD$1006="",Datos!AD514&lt;=AD$1006)),FALSE),IF(ISNUMBER(Datos!AD514),AND(Datos!AD514=INT(Datos!AD514),AND(OR(AD$1005="",Datos!AD514&gt;=AD$1005),OR(AD$1006="",Datos!AD514&lt;=AD$1006))),FALSE),OR(ISNUMBER(FIND(";"&amp;UPPER(TRIM(Datos!AD514&amp;""))&amp;"=",AD$1007)),ISNUMBER(FIND(";"&amp;UPPER(TRIM(Datos!AD514&amp;""))&amp;";",AD$1007))),OR(UPPER(TRIM(Datos!AD514&amp;""))="SÍ",UPPER(TRIM(Datos!AD514&amp;""))="SI",UPPER(TRIM(Datos!AD514&amp;""))="NO"),IF(ISNUMBER(Datos!AD514),AND(OR(AD$1005="",Datos!AD514&gt;=AD$1005),OR(AD$1006="",Datos!AD514&lt;=AD$1006)),FALSE),TRUE))))</f>
        <v>0.0</v>
      </c>
      <c r="AE514">
        <f>IF(Datos!AE514="",0,IF(AND(AE$1008&lt;&gt;"",Datos!AE514=AE$1008),0,IF(AE$1004=0,0,1-CHOOSE(AE$1004,IF(ISNUMBER(Datos!AE514),AND(OR(AE$1005="",Datos!AE514&gt;=AE$1005),OR(AE$1006="",Datos!AE514&lt;=AE$1006)),FALSE),IF(ISNUMBER(Datos!AE514),AND(Datos!AE514=INT(Datos!AE514),AND(OR(AE$1005="",Datos!AE514&gt;=AE$1005),OR(AE$1006="",Datos!AE514&lt;=AE$1006))),FALSE),OR(ISNUMBER(FIND(";"&amp;UPPER(TRIM(Datos!AE514&amp;""))&amp;"=",AE$1007)),ISNUMBER(FIND(";"&amp;UPPER(TRIM(Datos!AE514&amp;""))&amp;";",AE$1007))),OR(UPPER(TRIM(Datos!AE514&amp;""))="SÍ",UPPER(TRIM(Datos!AE514&amp;""))="SI",UPPER(TRIM(Datos!AE514&amp;""))="NO"),IF(ISNUMBER(Datos!AE514),AND(OR(AE$1005="",Datos!AE514&gt;=AE$1005),OR(AE$1006="",Datos!AE514&lt;=AE$1006)),FALSE),TRUE))))</f>
        <v>0.0</v>
      </c>
    </row>
    <row r="515" spans="2:31">
      <c r="B515">
        <f>IF(Datos!B515="",0,IF(AND(B$1008&lt;&gt;"",Datos!B515=B$1008),0,IF(B$1004=0,0,1-CHOOSE(B$1004,IF(ISNUMBER(Datos!B515),AND(OR(B$1005="",Datos!B515&gt;=B$1005),OR(B$1006="",Datos!B515&lt;=B$1006)),FALSE),IF(ISNUMBER(Datos!B515),AND(Datos!B515=INT(Datos!B515),AND(OR(B$1005="",Datos!B515&gt;=B$1005),OR(B$1006="",Datos!B515&lt;=B$1006))),FALSE),OR(ISNUMBER(FIND(";"&amp;UPPER(TRIM(Datos!B515&amp;""))&amp;"=",B$1007)),ISNUMBER(FIND(";"&amp;UPPER(TRIM(Datos!B515&amp;""))&amp;";",B$1007))),OR(UPPER(TRIM(Datos!B515&amp;""))="SÍ",UPPER(TRIM(Datos!B515&amp;""))="SI",UPPER(TRIM(Datos!B515&amp;""))="NO"),IF(ISNUMBER(Datos!B515),AND(OR(B$1005="",Datos!B515&gt;=B$1005),OR(B$1006="",Datos!B515&lt;=B$1006)),FALSE),TRUE))))</f>
        <v>0.0</v>
      </c>
      <c r="C515">
        <f>IF(Datos!C515="",0,IF(AND(C$1008&lt;&gt;"",Datos!C515=C$1008),0,IF(C$1004=0,0,1-CHOOSE(C$1004,IF(ISNUMBER(Datos!C515),AND(OR(C$1005="",Datos!C515&gt;=C$1005),OR(C$1006="",Datos!C515&lt;=C$1006)),FALSE),IF(ISNUMBER(Datos!C515),AND(Datos!C515=INT(Datos!C515),AND(OR(C$1005="",Datos!C515&gt;=C$1005),OR(C$1006="",Datos!C515&lt;=C$1006))),FALSE),OR(ISNUMBER(FIND(";"&amp;UPPER(TRIM(Datos!C515&amp;""))&amp;"=",C$1007)),ISNUMBER(FIND(";"&amp;UPPER(TRIM(Datos!C515&amp;""))&amp;";",C$1007))),OR(UPPER(TRIM(Datos!C515&amp;""))="SÍ",UPPER(TRIM(Datos!C515&amp;""))="SI",UPPER(TRIM(Datos!C515&amp;""))="NO"),IF(ISNUMBER(Datos!C515),AND(OR(C$1005="",Datos!C515&gt;=C$1005),OR(C$1006="",Datos!C515&lt;=C$1006)),FALSE),TRUE))))</f>
        <v>0.0</v>
      </c>
      <c r="D515">
        <f>IF(Datos!D515="",0,IF(AND(D$1008&lt;&gt;"",Datos!D515=D$1008),0,IF(D$1004=0,0,1-CHOOSE(D$1004,IF(ISNUMBER(Datos!D515),AND(OR(D$1005="",Datos!D515&gt;=D$1005),OR(D$1006="",Datos!D515&lt;=D$1006)),FALSE),IF(ISNUMBER(Datos!D515),AND(Datos!D515=INT(Datos!D515),AND(OR(D$1005="",Datos!D515&gt;=D$1005),OR(D$1006="",Datos!D515&lt;=D$1006))),FALSE),OR(ISNUMBER(FIND(";"&amp;UPPER(TRIM(Datos!D515&amp;""))&amp;"=",D$1007)),ISNUMBER(FIND(";"&amp;UPPER(TRIM(Datos!D515&amp;""))&amp;";",D$1007))),OR(UPPER(TRIM(Datos!D515&amp;""))="SÍ",UPPER(TRIM(Datos!D515&amp;""))="SI",UPPER(TRIM(Datos!D515&amp;""))="NO"),IF(ISNUMBER(Datos!D515),AND(OR(D$1005="",Datos!D515&gt;=D$1005),OR(D$1006="",Datos!D515&lt;=D$1006)),FALSE),TRUE))))</f>
        <v>0.0</v>
      </c>
      <c r="E515">
        <f>IF(Datos!E515="",0,IF(AND(E$1008&lt;&gt;"",Datos!E515=E$1008),0,IF(E$1004=0,0,1-CHOOSE(E$1004,IF(ISNUMBER(Datos!E515),AND(OR(E$1005="",Datos!E515&gt;=E$1005),OR(E$1006="",Datos!E515&lt;=E$1006)),FALSE),IF(ISNUMBER(Datos!E515),AND(Datos!E515=INT(Datos!E515),AND(OR(E$1005="",Datos!E515&gt;=E$1005),OR(E$1006="",Datos!E515&lt;=E$1006))),FALSE),OR(ISNUMBER(FIND(";"&amp;UPPER(TRIM(Datos!E515&amp;""))&amp;"=",E$1007)),ISNUMBER(FIND(";"&amp;UPPER(TRIM(Datos!E515&amp;""))&amp;";",E$1007))),OR(UPPER(TRIM(Datos!E515&amp;""))="SÍ",UPPER(TRIM(Datos!E515&amp;""))="SI",UPPER(TRIM(Datos!E515&amp;""))="NO"),IF(ISNUMBER(Datos!E515),AND(OR(E$1005="",Datos!E515&gt;=E$1005),OR(E$1006="",Datos!E515&lt;=E$1006)),FALSE),TRUE))))</f>
        <v>0.0</v>
      </c>
      <c r="F515">
        <f>IF(Datos!F515="",0,IF(AND(F$1008&lt;&gt;"",Datos!F515=F$1008),0,IF(F$1004=0,0,1-CHOOSE(F$1004,IF(ISNUMBER(Datos!F515),AND(OR(F$1005="",Datos!F515&gt;=F$1005),OR(F$1006="",Datos!F515&lt;=F$1006)),FALSE),IF(ISNUMBER(Datos!F515),AND(Datos!F515=INT(Datos!F515),AND(OR(F$1005="",Datos!F515&gt;=F$1005),OR(F$1006="",Datos!F515&lt;=F$1006))),FALSE),OR(ISNUMBER(FIND(";"&amp;UPPER(TRIM(Datos!F515&amp;""))&amp;"=",F$1007)),ISNUMBER(FIND(";"&amp;UPPER(TRIM(Datos!F515&amp;""))&amp;";",F$1007))),OR(UPPER(TRIM(Datos!F515&amp;""))="SÍ",UPPER(TRIM(Datos!F515&amp;""))="SI",UPPER(TRIM(Datos!F515&amp;""))="NO"),IF(ISNUMBER(Datos!F515),AND(OR(F$1005="",Datos!F515&gt;=F$1005),OR(F$1006="",Datos!F515&lt;=F$1006)),FALSE),TRUE))))</f>
        <v>0.0</v>
      </c>
      <c r="G515">
        <f>IF(Datos!G515="",0,IF(AND(G$1008&lt;&gt;"",Datos!G515=G$1008),0,IF(G$1004=0,0,1-CHOOSE(G$1004,IF(ISNUMBER(Datos!G515),AND(OR(G$1005="",Datos!G515&gt;=G$1005),OR(G$1006="",Datos!G515&lt;=G$1006)),FALSE),IF(ISNUMBER(Datos!G515),AND(Datos!G515=INT(Datos!G515),AND(OR(G$1005="",Datos!G515&gt;=G$1005),OR(G$1006="",Datos!G515&lt;=G$1006))),FALSE),OR(ISNUMBER(FIND(";"&amp;UPPER(TRIM(Datos!G515&amp;""))&amp;"=",G$1007)),ISNUMBER(FIND(";"&amp;UPPER(TRIM(Datos!G515&amp;""))&amp;";",G$1007))),OR(UPPER(TRIM(Datos!G515&amp;""))="SÍ",UPPER(TRIM(Datos!G515&amp;""))="SI",UPPER(TRIM(Datos!G515&amp;""))="NO"),IF(ISNUMBER(Datos!G515),AND(OR(G$1005="",Datos!G515&gt;=G$1005),OR(G$1006="",Datos!G515&lt;=G$1006)),FALSE),TRUE))))</f>
        <v>0.0</v>
      </c>
      <c r="H515">
        <f>IF(Datos!H515="",0,IF(AND(H$1008&lt;&gt;"",Datos!H515=H$1008),0,IF(H$1004=0,0,1-CHOOSE(H$1004,IF(ISNUMBER(Datos!H515),AND(OR(H$1005="",Datos!H515&gt;=H$1005),OR(H$1006="",Datos!H515&lt;=H$1006)),FALSE),IF(ISNUMBER(Datos!H515),AND(Datos!H515=INT(Datos!H515),AND(OR(H$1005="",Datos!H515&gt;=H$1005),OR(H$1006="",Datos!H515&lt;=H$1006))),FALSE),OR(ISNUMBER(FIND(";"&amp;UPPER(TRIM(Datos!H515&amp;""))&amp;"=",H$1007)),ISNUMBER(FIND(";"&amp;UPPER(TRIM(Datos!H515&amp;""))&amp;";",H$1007))),OR(UPPER(TRIM(Datos!H515&amp;""))="SÍ",UPPER(TRIM(Datos!H515&amp;""))="SI",UPPER(TRIM(Datos!H515&amp;""))="NO"),IF(ISNUMBER(Datos!H515),AND(OR(H$1005="",Datos!H515&gt;=H$1005),OR(H$1006="",Datos!H515&lt;=H$1006)),FALSE),TRUE))))</f>
        <v>0.0</v>
      </c>
      <c r="I515">
        <f>IF(Datos!I515="",0,IF(AND(I$1008&lt;&gt;"",Datos!I515=I$1008),0,IF(I$1004=0,0,1-CHOOSE(I$1004,IF(ISNUMBER(Datos!I515),AND(OR(I$1005="",Datos!I515&gt;=I$1005),OR(I$1006="",Datos!I515&lt;=I$1006)),FALSE),IF(ISNUMBER(Datos!I515),AND(Datos!I515=INT(Datos!I515),AND(OR(I$1005="",Datos!I515&gt;=I$1005),OR(I$1006="",Datos!I515&lt;=I$1006))),FALSE),OR(ISNUMBER(FIND(";"&amp;UPPER(TRIM(Datos!I515&amp;""))&amp;"=",I$1007)),ISNUMBER(FIND(";"&amp;UPPER(TRIM(Datos!I515&amp;""))&amp;";",I$1007))),OR(UPPER(TRIM(Datos!I515&amp;""))="SÍ",UPPER(TRIM(Datos!I515&amp;""))="SI",UPPER(TRIM(Datos!I515&amp;""))="NO"),IF(ISNUMBER(Datos!I515),AND(OR(I$1005="",Datos!I515&gt;=I$1005),OR(I$1006="",Datos!I515&lt;=I$1006)),FALSE),TRUE))))</f>
        <v>0.0</v>
      </c>
      <c r="J515">
        <f>IF(Datos!J515="",0,IF(AND(J$1008&lt;&gt;"",Datos!J515=J$1008),0,IF(J$1004=0,0,1-CHOOSE(J$1004,IF(ISNUMBER(Datos!J515),AND(OR(J$1005="",Datos!J515&gt;=J$1005),OR(J$1006="",Datos!J515&lt;=J$1006)),FALSE),IF(ISNUMBER(Datos!J515),AND(Datos!J515=INT(Datos!J515),AND(OR(J$1005="",Datos!J515&gt;=J$1005),OR(J$1006="",Datos!J515&lt;=J$1006))),FALSE),OR(ISNUMBER(FIND(";"&amp;UPPER(TRIM(Datos!J515&amp;""))&amp;"=",J$1007)),ISNUMBER(FIND(";"&amp;UPPER(TRIM(Datos!J515&amp;""))&amp;";",J$1007))),OR(UPPER(TRIM(Datos!J515&amp;""))="SÍ",UPPER(TRIM(Datos!J515&amp;""))="SI",UPPER(TRIM(Datos!J515&amp;""))="NO"),IF(ISNUMBER(Datos!J515),AND(OR(J$1005="",Datos!J515&gt;=J$1005),OR(J$1006="",Datos!J515&lt;=J$1006)),FALSE),TRUE))))</f>
        <v>0.0</v>
      </c>
      <c r="K515">
        <f>IF(Datos!K515="",0,IF(AND(K$1008&lt;&gt;"",Datos!K515=K$1008),0,IF(K$1004=0,0,1-CHOOSE(K$1004,IF(ISNUMBER(Datos!K515),AND(OR(K$1005="",Datos!K515&gt;=K$1005),OR(K$1006="",Datos!K515&lt;=K$1006)),FALSE),IF(ISNUMBER(Datos!K515),AND(Datos!K515=INT(Datos!K515),AND(OR(K$1005="",Datos!K515&gt;=K$1005),OR(K$1006="",Datos!K515&lt;=K$1006))),FALSE),OR(ISNUMBER(FIND(";"&amp;UPPER(TRIM(Datos!K515&amp;""))&amp;"=",K$1007)),ISNUMBER(FIND(";"&amp;UPPER(TRIM(Datos!K515&amp;""))&amp;";",K$1007))),OR(UPPER(TRIM(Datos!K515&amp;""))="SÍ",UPPER(TRIM(Datos!K515&amp;""))="SI",UPPER(TRIM(Datos!K515&amp;""))="NO"),IF(ISNUMBER(Datos!K515),AND(OR(K$1005="",Datos!K515&gt;=K$1005),OR(K$1006="",Datos!K515&lt;=K$1006)),FALSE),TRUE))))</f>
        <v>0.0</v>
      </c>
      <c r="L515">
        <f>IF(Datos!L515="",0,IF(AND(L$1008&lt;&gt;"",Datos!L515=L$1008),0,IF(L$1004=0,0,1-CHOOSE(L$1004,IF(ISNUMBER(Datos!L515),AND(OR(L$1005="",Datos!L515&gt;=L$1005),OR(L$1006="",Datos!L515&lt;=L$1006)),FALSE),IF(ISNUMBER(Datos!L515),AND(Datos!L515=INT(Datos!L515),AND(OR(L$1005="",Datos!L515&gt;=L$1005),OR(L$1006="",Datos!L515&lt;=L$1006))),FALSE),OR(ISNUMBER(FIND(";"&amp;UPPER(TRIM(Datos!L515&amp;""))&amp;"=",L$1007)),ISNUMBER(FIND(";"&amp;UPPER(TRIM(Datos!L515&amp;""))&amp;";",L$1007))),OR(UPPER(TRIM(Datos!L515&amp;""))="SÍ",UPPER(TRIM(Datos!L515&amp;""))="SI",UPPER(TRIM(Datos!L515&amp;""))="NO"),IF(ISNUMBER(Datos!L515),AND(OR(L$1005="",Datos!L515&gt;=L$1005),OR(L$1006="",Datos!L515&lt;=L$1006)),FALSE),TRUE))))</f>
        <v>0.0</v>
      </c>
      <c r="M515">
        <f>IF(Datos!M515="",0,IF(AND(M$1008&lt;&gt;"",Datos!M515=M$1008),0,IF(M$1004=0,0,1-CHOOSE(M$1004,IF(ISNUMBER(Datos!M515),AND(OR(M$1005="",Datos!M515&gt;=M$1005),OR(M$1006="",Datos!M515&lt;=M$1006)),FALSE),IF(ISNUMBER(Datos!M515),AND(Datos!M515=INT(Datos!M515),AND(OR(M$1005="",Datos!M515&gt;=M$1005),OR(M$1006="",Datos!M515&lt;=M$1006))),FALSE),OR(ISNUMBER(FIND(";"&amp;UPPER(TRIM(Datos!M515&amp;""))&amp;"=",M$1007)),ISNUMBER(FIND(";"&amp;UPPER(TRIM(Datos!M515&amp;""))&amp;";",M$1007))),OR(UPPER(TRIM(Datos!M515&amp;""))="SÍ",UPPER(TRIM(Datos!M515&amp;""))="SI",UPPER(TRIM(Datos!M515&amp;""))="NO"),IF(ISNUMBER(Datos!M515),AND(OR(M$1005="",Datos!M515&gt;=M$1005),OR(M$1006="",Datos!M515&lt;=M$1006)),FALSE),TRUE))))</f>
        <v>0.0</v>
      </c>
      <c r="N515">
        <f>IF(Datos!N515="",0,IF(AND(N$1008&lt;&gt;"",Datos!N515=N$1008),0,IF(N$1004=0,0,1-CHOOSE(N$1004,IF(ISNUMBER(Datos!N515),AND(OR(N$1005="",Datos!N515&gt;=N$1005),OR(N$1006="",Datos!N515&lt;=N$1006)),FALSE),IF(ISNUMBER(Datos!N515),AND(Datos!N515=INT(Datos!N515),AND(OR(N$1005="",Datos!N515&gt;=N$1005),OR(N$1006="",Datos!N515&lt;=N$1006))),FALSE),OR(ISNUMBER(FIND(";"&amp;UPPER(TRIM(Datos!N515&amp;""))&amp;"=",N$1007)),ISNUMBER(FIND(";"&amp;UPPER(TRIM(Datos!N515&amp;""))&amp;";",N$1007))),OR(UPPER(TRIM(Datos!N515&amp;""))="SÍ",UPPER(TRIM(Datos!N515&amp;""))="SI",UPPER(TRIM(Datos!N515&amp;""))="NO"),IF(ISNUMBER(Datos!N515),AND(OR(N$1005="",Datos!N515&gt;=N$1005),OR(N$1006="",Datos!N515&lt;=N$1006)),FALSE),TRUE))))</f>
        <v>0.0</v>
      </c>
      <c r="O515">
        <f>IF(Datos!O515="",0,IF(AND(O$1008&lt;&gt;"",Datos!O515=O$1008),0,IF(O$1004=0,0,1-CHOOSE(O$1004,IF(ISNUMBER(Datos!O515),AND(OR(O$1005="",Datos!O515&gt;=O$1005),OR(O$1006="",Datos!O515&lt;=O$1006)),FALSE),IF(ISNUMBER(Datos!O515),AND(Datos!O515=INT(Datos!O515),AND(OR(O$1005="",Datos!O515&gt;=O$1005),OR(O$1006="",Datos!O515&lt;=O$1006))),FALSE),OR(ISNUMBER(FIND(";"&amp;UPPER(TRIM(Datos!O515&amp;""))&amp;"=",O$1007)),ISNUMBER(FIND(";"&amp;UPPER(TRIM(Datos!O515&amp;""))&amp;";",O$1007))),OR(UPPER(TRIM(Datos!O515&amp;""))="SÍ",UPPER(TRIM(Datos!O515&amp;""))="SI",UPPER(TRIM(Datos!O515&amp;""))="NO"),IF(ISNUMBER(Datos!O515),AND(OR(O$1005="",Datos!O515&gt;=O$1005),OR(O$1006="",Datos!O515&lt;=O$1006)),FALSE),TRUE))))</f>
        <v>0.0</v>
      </c>
      <c r="P515">
        <f>IF(Datos!P515="",0,IF(AND(P$1008&lt;&gt;"",Datos!P515=P$1008),0,IF(P$1004=0,0,1-CHOOSE(P$1004,IF(ISNUMBER(Datos!P515),AND(OR(P$1005="",Datos!P515&gt;=P$1005),OR(P$1006="",Datos!P515&lt;=P$1006)),FALSE),IF(ISNUMBER(Datos!P515),AND(Datos!P515=INT(Datos!P515),AND(OR(P$1005="",Datos!P515&gt;=P$1005),OR(P$1006="",Datos!P515&lt;=P$1006))),FALSE),OR(ISNUMBER(FIND(";"&amp;UPPER(TRIM(Datos!P515&amp;""))&amp;"=",P$1007)),ISNUMBER(FIND(";"&amp;UPPER(TRIM(Datos!P515&amp;""))&amp;";",P$1007))),OR(UPPER(TRIM(Datos!P515&amp;""))="SÍ",UPPER(TRIM(Datos!P515&amp;""))="SI",UPPER(TRIM(Datos!P515&amp;""))="NO"),IF(ISNUMBER(Datos!P515),AND(OR(P$1005="",Datos!P515&gt;=P$1005),OR(P$1006="",Datos!P515&lt;=P$1006)),FALSE),TRUE))))</f>
        <v>0.0</v>
      </c>
      <c r="Q515">
        <f>IF(Datos!Q515="",0,IF(AND(Q$1008&lt;&gt;"",Datos!Q515=Q$1008),0,IF(Q$1004=0,0,1-CHOOSE(Q$1004,IF(ISNUMBER(Datos!Q515),AND(OR(Q$1005="",Datos!Q515&gt;=Q$1005),OR(Q$1006="",Datos!Q515&lt;=Q$1006)),FALSE),IF(ISNUMBER(Datos!Q515),AND(Datos!Q515=INT(Datos!Q515),AND(OR(Q$1005="",Datos!Q515&gt;=Q$1005),OR(Q$1006="",Datos!Q515&lt;=Q$1006))),FALSE),OR(ISNUMBER(FIND(";"&amp;UPPER(TRIM(Datos!Q515&amp;""))&amp;"=",Q$1007)),ISNUMBER(FIND(";"&amp;UPPER(TRIM(Datos!Q515&amp;""))&amp;";",Q$1007))),OR(UPPER(TRIM(Datos!Q515&amp;""))="SÍ",UPPER(TRIM(Datos!Q515&amp;""))="SI",UPPER(TRIM(Datos!Q515&amp;""))="NO"),IF(ISNUMBER(Datos!Q515),AND(OR(Q$1005="",Datos!Q515&gt;=Q$1005),OR(Q$1006="",Datos!Q515&lt;=Q$1006)),FALSE),TRUE))))</f>
        <v>0.0</v>
      </c>
      <c r="R515">
        <f>IF(Datos!R515="",0,IF(AND(R$1008&lt;&gt;"",Datos!R515=R$1008),0,IF(R$1004=0,0,1-CHOOSE(R$1004,IF(ISNUMBER(Datos!R515),AND(OR(R$1005="",Datos!R515&gt;=R$1005),OR(R$1006="",Datos!R515&lt;=R$1006)),FALSE),IF(ISNUMBER(Datos!R515),AND(Datos!R515=INT(Datos!R515),AND(OR(R$1005="",Datos!R515&gt;=R$1005),OR(R$1006="",Datos!R515&lt;=R$1006))),FALSE),OR(ISNUMBER(FIND(";"&amp;UPPER(TRIM(Datos!R515&amp;""))&amp;"=",R$1007)),ISNUMBER(FIND(";"&amp;UPPER(TRIM(Datos!R515&amp;""))&amp;";",R$1007))),OR(UPPER(TRIM(Datos!R515&amp;""))="SÍ",UPPER(TRIM(Datos!R515&amp;""))="SI",UPPER(TRIM(Datos!R515&amp;""))="NO"),IF(ISNUMBER(Datos!R515),AND(OR(R$1005="",Datos!R515&gt;=R$1005),OR(R$1006="",Datos!R515&lt;=R$1006)),FALSE),TRUE))))</f>
        <v>0.0</v>
      </c>
      <c r="S515">
        <f>IF(Datos!S515="",0,IF(AND(S$1008&lt;&gt;"",Datos!S515=S$1008),0,IF(S$1004=0,0,1-CHOOSE(S$1004,IF(ISNUMBER(Datos!S515),AND(OR(S$1005="",Datos!S515&gt;=S$1005),OR(S$1006="",Datos!S515&lt;=S$1006)),FALSE),IF(ISNUMBER(Datos!S515),AND(Datos!S515=INT(Datos!S515),AND(OR(S$1005="",Datos!S515&gt;=S$1005),OR(S$1006="",Datos!S515&lt;=S$1006))),FALSE),OR(ISNUMBER(FIND(";"&amp;UPPER(TRIM(Datos!S515&amp;""))&amp;"=",S$1007)),ISNUMBER(FIND(";"&amp;UPPER(TRIM(Datos!S515&amp;""))&amp;";",S$1007))),OR(UPPER(TRIM(Datos!S515&amp;""))="SÍ",UPPER(TRIM(Datos!S515&amp;""))="SI",UPPER(TRIM(Datos!S515&amp;""))="NO"),IF(ISNUMBER(Datos!S515),AND(OR(S$1005="",Datos!S515&gt;=S$1005),OR(S$1006="",Datos!S515&lt;=S$1006)),FALSE),TRUE))))</f>
        <v>0.0</v>
      </c>
      <c r="T515">
        <f>IF(Datos!T515="",0,IF(AND(T$1008&lt;&gt;"",Datos!T515=T$1008),0,IF(T$1004=0,0,1-CHOOSE(T$1004,IF(ISNUMBER(Datos!T515),AND(OR(T$1005="",Datos!T515&gt;=T$1005),OR(T$1006="",Datos!T515&lt;=T$1006)),FALSE),IF(ISNUMBER(Datos!T515),AND(Datos!T515=INT(Datos!T515),AND(OR(T$1005="",Datos!T515&gt;=T$1005),OR(T$1006="",Datos!T515&lt;=T$1006))),FALSE),OR(ISNUMBER(FIND(";"&amp;UPPER(TRIM(Datos!T515&amp;""))&amp;"=",T$1007)),ISNUMBER(FIND(";"&amp;UPPER(TRIM(Datos!T515&amp;""))&amp;";",T$1007))),OR(UPPER(TRIM(Datos!T515&amp;""))="SÍ",UPPER(TRIM(Datos!T515&amp;""))="SI",UPPER(TRIM(Datos!T515&amp;""))="NO"),IF(ISNUMBER(Datos!T515),AND(OR(T$1005="",Datos!T515&gt;=T$1005),OR(T$1006="",Datos!T515&lt;=T$1006)),FALSE),TRUE))))</f>
        <v>0.0</v>
      </c>
      <c r="U515">
        <f>IF(Datos!U515="",0,IF(AND(U$1008&lt;&gt;"",Datos!U515=U$1008),0,IF(U$1004=0,0,1-CHOOSE(U$1004,IF(ISNUMBER(Datos!U515),AND(OR(U$1005="",Datos!U515&gt;=U$1005),OR(U$1006="",Datos!U515&lt;=U$1006)),FALSE),IF(ISNUMBER(Datos!U515),AND(Datos!U515=INT(Datos!U515),AND(OR(U$1005="",Datos!U515&gt;=U$1005),OR(U$1006="",Datos!U515&lt;=U$1006))),FALSE),OR(ISNUMBER(FIND(";"&amp;UPPER(TRIM(Datos!U515&amp;""))&amp;"=",U$1007)),ISNUMBER(FIND(";"&amp;UPPER(TRIM(Datos!U515&amp;""))&amp;";",U$1007))),OR(UPPER(TRIM(Datos!U515&amp;""))="SÍ",UPPER(TRIM(Datos!U515&amp;""))="SI",UPPER(TRIM(Datos!U515&amp;""))="NO"),IF(ISNUMBER(Datos!U515),AND(OR(U$1005="",Datos!U515&gt;=U$1005),OR(U$1006="",Datos!U515&lt;=U$1006)),FALSE),TRUE))))</f>
        <v>0.0</v>
      </c>
      <c r="V515">
        <f>IF(Datos!V515="",0,IF(AND(V$1008&lt;&gt;"",Datos!V515=V$1008),0,IF(V$1004=0,0,1-CHOOSE(V$1004,IF(ISNUMBER(Datos!V515),AND(OR(V$1005="",Datos!V515&gt;=V$1005),OR(V$1006="",Datos!V515&lt;=V$1006)),FALSE),IF(ISNUMBER(Datos!V515),AND(Datos!V515=INT(Datos!V515),AND(OR(V$1005="",Datos!V515&gt;=V$1005),OR(V$1006="",Datos!V515&lt;=V$1006))),FALSE),OR(ISNUMBER(FIND(";"&amp;UPPER(TRIM(Datos!V515&amp;""))&amp;"=",V$1007)),ISNUMBER(FIND(";"&amp;UPPER(TRIM(Datos!V515&amp;""))&amp;";",V$1007))),OR(UPPER(TRIM(Datos!V515&amp;""))="SÍ",UPPER(TRIM(Datos!V515&amp;""))="SI",UPPER(TRIM(Datos!V515&amp;""))="NO"),IF(ISNUMBER(Datos!V515),AND(OR(V$1005="",Datos!V515&gt;=V$1005),OR(V$1006="",Datos!V515&lt;=V$1006)),FALSE),TRUE))))</f>
        <v>0.0</v>
      </c>
      <c r="W515">
        <f>IF(Datos!W515="",0,IF(AND(W$1008&lt;&gt;"",Datos!W515=W$1008),0,IF(W$1004=0,0,1-CHOOSE(W$1004,IF(ISNUMBER(Datos!W515),AND(OR(W$1005="",Datos!W515&gt;=W$1005),OR(W$1006="",Datos!W515&lt;=W$1006)),FALSE),IF(ISNUMBER(Datos!W515),AND(Datos!W515=INT(Datos!W515),AND(OR(W$1005="",Datos!W515&gt;=W$1005),OR(W$1006="",Datos!W515&lt;=W$1006))),FALSE),OR(ISNUMBER(FIND(";"&amp;UPPER(TRIM(Datos!W515&amp;""))&amp;"=",W$1007)),ISNUMBER(FIND(";"&amp;UPPER(TRIM(Datos!W515&amp;""))&amp;";",W$1007))),OR(UPPER(TRIM(Datos!W515&amp;""))="SÍ",UPPER(TRIM(Datos!W515&amp;""))="SI",UPPER(TRIM(Datos!W515&amp;""))="NO"),IF(ISNUMBER(Datos!W515),AND(OR(W$1005="",Datos!W515&gt;=W$1005),OR(W$1006="",Datos!W515&lt;=W$1006)),FALSE),TRUE))))</f>
        <v>0.0</v>
      </c>
      <c r="X515">
        <f>IF(Datos!X515="",0,IF(AND(X$1008&lt;&gt;"",Datos!X515=X$1008),0,IF(X$1004=0,0,1-CHOOSE(X$1004,IF(ISNUMBER(Datos!X515),AND(OR(X$1005="",Datos!X515&gt;=X$1005),OR(X$1006="",Datos!X515&lt;=X$1006)),FALSE),IF(ISNUMBER(Datos!X515),AND(Datos!X515=INT(Datos!X515),AND(OR(X$1005="",Datos!X515&gt;=X$1005),OR(X$1006="",Datos!X515&lt;=X$1006))),FALSE),OR(ISNUMBER(FIND(";"&amp;UPPER(TRIM(Datos!X515&amp;""))&amp;"=",X$1007)),ISNUMBER(FIND(";"&amp;UPPER(TRIM(Datos!X515&amp;""))&amp;";",X$1007))),OR(UPPER(TRIM(Datos!X515&amp;""))="SÍ",UPPER(TRIM(Datos!X515&amp;""))="SI",UPPER(TRIM(Datos!X515&amp;""))="NO"),IF(ISNUMBER(Datos!X515),AND(OR(X$1005="",Datos!X515&gt;=X$1005),OR(X$1006="",Datos!X515&lt;=X$1006)),FALSE),TRUE))))</f>
        <v>0.0</v>
      </c>
      <c r="Y515">
        <f>IF(Datos!Y515="",0,IF(AND(Y$1008&lt;&gt;"",Datos!Y515=Y$1008),0,IF(Y$1004=0,0,1-CHOOSE(Y$1004,IF(ISNUMBER(Datos!Y515),AND(OR(Y$1005="",Datos!Y515&gt;=Y$1005),OR(Y$1006="",Datos!Y515&lt;=Y$1006)),FALSE),IF(ISNUMBER(Datos!Y515),AND(Datos!Y515=INT(Datos!Y515),AND(OR(Y$1005="",Datos!Y515&gt;=Y$1005),OR(Y$1006="",Datos!Y515&lt;=Y$1006))),FALSE),OR(ISNUMBER(FIND(";"&amp;UPPER(TRIM(Datos!Y515&amp;""))&amp;"=",Y$1007)),ISNUMBER(FIND(";"&amp;UPPER(TRIM(Datos!Y515&amp;""))&amp;";",Y$1007))),OR(UPPER(TRIM(Datos!Y515&amp;""))="SÍ",UPPER(TRIM(Datos!Y515&amp;""))="SI",UPPER(TRIM(Datos!Y515&amp;""))="NO"),IF(ISNUMBER(Datos!Y515),AND(OR(Y$1005="",Datos!Y515&gt;=Y$1005),OR(Y$1006="",Datos!Y515&lt;=Y$1006)),FALSE),TRUE))))</f>
        <v>0.0</v>
      </c>
      <c r="Z515">
        <f>IF(Datos!Z515="",0,IF(AND(Z$1008&lt;&gt;"",Datos!Z515=Z$1008),0,IF(Z$1004=0,0,1-CHOOSE(Z$1004,IF(ISNUMBER(Datos!Z515),AND(OR(Z$1005="",Datos!Z515&gt;=Z$1005),OR(Z$1006="",Datos!Z515&lt;=Z$1006)),FALSE),IF(ISNUMBER(Datos!Z515),AND(Datos!Z515=INT(Datos!Z515),AND(OR(Z$1005="",Datos!Z515&gt;=Z$1005),OR(Z$1006="",Datos!Z515&lt;=Z$1006))),FALSE),OR(ISNUMBER(FIND(";"&amp;UPPER(TRIM(Datos!Z515&amp;""))&amp;"=",Z$1007)),ISNUMBER(FIND(";"&amp;UPPER(TRIM(Datos!Z515&amp;""))&amp;";",Z$1007))),OR(UPPER(TRIM(Datos!Z515&amp;""))="SÍ",UPPER(TRIM(Datos!Z515&amp;""))="SI",UPPER(TRIM(Datos!Z515&amp;""))="NO"),IF(ISNUMBER(Datos!Z515),AND(OR(Z$1005="",Datos!Z515&gt;=Z$1005),OR(Z$1006="",Datos!Z515&lt;=Z$1006)),FALSE),TRUE))))</f>
        <v>0.0</v>
      </c>
      <c r="AA515">
        <f>IF(Datos!AA515="",0,IF(AND(AA$1008&lt;&gt;"",Datos!AA515=AA$1008),0,IF(AA$1004=0,0,1-CHOOSE(AA$1004,IF(ISNUMBER(Datos!AA515),AND(OR(AA$1005="",Datos!AA515&gt;=AA$1005),OR(AA$1006="",Datos!AA515&lt;=AA$1006)),FALSE),IF(ISNUMBER(Datos!AA515),AND(Datos!AA515=INT(Datos!AA515),AND(OR(AA$1005="",Datos!AA515&gt;=AA$1005),OR(AA$1006="",Datos!AA515&lt;=AA$1006))),FALSE),OR(ISNUMBER(FIND(";"&amp;UPPER(TRIM(Datos!AA515&amp;""))&amp;"=",AA$1007)),ISNUMBER(FIND(";"&amp;UPPER(TRIM(Datos!AA515&amp;""))&amp;";",AA$1007))),OR(UPPER(TRIM(Datos!AA515&amp;""))="SÍ",UPPER(TRIM(Datos!AA515&amp;""))="SI",UPPER(TRIM(Datos!AA515&amp;""))="NO"),IF(ISNUMBER(Datos!AA515),AND(OR(AA$1005="",Datos!AA515&gt;=AA$1005),OR(AA$1006="",Datos!AA515&lt;=AA$1006)),FALSE),TRUE))))</f>
        <v>0.0</v>
      </c>
      <c r="AB515">
        <f>IF(Datos!AB515="",0,IF(AND(AB$1008&lt;&gt;"",Datos!AB515=AB$1008),0,IF(AB$1004=0,0,1-CHOOSE(AB$1004,IF(ISNUMBER(Datos!AB515),AND(OR(AB$1005="",Datos!AB515&gt;=AB$1005),OR(AB$1006="",Datos!AB515&lt;=AB$1006)),FALSE),IF(ISNUMBER(Datos!AB515),AND(Datos!AB515=INT(Datos!AB515),AND(OR(AB$1005="",Datos!AB515&gt;=AB$1005),OR(AB$1006="",Datos!AB515&lt;=AB$1006))),FALSE),OR(ISNUMBER(FIND(";"&amp;UPPER(TRIM(Datos!AB515&amp;""))&amp;"=",AB$1007)),ISNUMBER(FIND(";"&amp;UPPER(TRIM(Datos!AB515&amp;""))&amp;";",AB$1007))),OR(UPPER(TRIM(Datos!AB515&amp;""))="SÍ",UPPER(TRIM(Datos!AB515&amp;""))="SI",UPPER(TRIM(Datos!AB515&amp;""))="NO"),IF(ISNUMBER(Datos!AB515),AND(OR(AB$1005="",Datos!AB515&gt;=AB$1005),OR(AB$1006="",Datos!AB515&lt;=AB$1006)),FALSE),TRUE))))</f>
        <v>0.0</v>
      </c>
      <c r="AC515">
        <f>IF(Datos!AC515="",0,IF(AND(AC$1008&lt;&gt;"",Datos!AC515=AC$1008),0,IF(AC$1004=0,0,1-CHOOSE(AC$1004,IF(ISNUMBER(Datos!AC515),AND(OR(AC$1005="",Datos!AC515&gt;=AC$1005),OR(AC$1006="",Datos!AC515&lt;=AC$1006)),FALSE),IF(ISNUMBER(Datos!AC515),AND(Datos!AC515=INT(Datos!AC515),AND(OR(AC$1005="",Datos!AC515&gt;=AC$1005),OR(AC$1006="",Datos!AC515&lt;=AC$1006))),FALSE),OR(ISNUMBER(FIND(";"&amp;UPPER(TRIM(Datos!AC515&amp;""))&amp;"=",AC$1007)),ISNUMBER(FIND(";"&amp;UPPER(TRIM(Datos!AC515&amp;""))&amp;";",AC$1007))),OR(UPPER(TRIM(Datos!AC515&amp;""))="SÍ",UPPER(TRIM(Datos!AC515&amp;""))="SI",UPPER(TRIM(Datos!AC515&amp;""))="NO"),IF(ISNUMBER(Datos!AC515),AND(OR(AC$1005="",Datos!AC515&gt;=AC$1005),OR(AC$1006="",Datos!AC515&lt;=AC$1006)),FALSE),TRUE))))</f>
        <v>0.0</v>
      </c>
      <c r="AD515">
        <f>IF(Datos!AD515="",0,IF(AND(AD$1008&lt;&gt;"",Datos!AD515=AD$1008),0,IF(AD$1004=0,0,1-CHOOSE(AD$1004,IF(ISNUMBER(Datos!AD515),AND(OR(AD$1005="",Datos!AD515&gt;=AD$1005),OR(AD$1006="",Datos!AD515&lt;=AD$1006)),FALSE),IF(ISNUMBER(Datos!AD515),AND(Datos!AD515=INT(Datos!AD515),AND(OR(AD$1005="",Datos!AD515&gt;=AD$1005),OR(AD$1006="",Datos!AD515&lt;=AD$1006))),FALSE),OR(ISNUMBER(FIND(";"&amp;UPPER(TRIM(Datos!AD515&amp;""))&amp;"=",AD$1007)),ISNUMBER(FIND(";"&amp;UPPER(TRIM(Datos!AD515&amp;""))&amp;";",AD$1007))),OR(UPPER(TRIM(Datos!AD515&amp;""))="SÍ",UPPER(TRIM(Datos!AD515&amp;""))="SI",UPPER(TRIM(Datos!AD515&amp;""))="NO"),IF(ISNUMBER(Datos!AD515),AND(OR(AD$1005="",Datos!AD515&gt;=AD$1005),OR(AD$1006="",Datos!AD515&lt;=AD$1006)),FALSE),TRUE))))</f>
        <v>0.0</v>
      </c>
      <c r="AE515">
        <f>IF(Datos!AE515="",0,IF(AND(AE$1008&lt;&gt;"",Datos!AE515=AE$1008),0,IF(AE$1004=0,0,1-CHOOSE(AE$1004,IF(ISNUMBER(Datos!AE515),AND(OR(AE$1005="",Datos!AE515&gt;=AE$1005),OR(AE$1006="",Datos!AE515&lt;=AE$1006)),FALSE),IF(ISNUMBER(Datos!AE515),AND(Datos!AE515=INT(Datos!AE515),AND(OR(AE$1005="",Datos!AE515&gt;=AE$1005),OR(AE$1006="",Datos!AE515&lt;=AE$1006))),FALSE),OR(ISNUMBER(FIND(";"&amp;UPPER(TRIM(Datos!AE515&amp;""))&amp;"=",AE$1007)),ISNUMBER(FIND(";"&amp;UPPER(TRIM(Datos!AE515&amp;""))&amp;";",AE$1007))),OR(UPPER(TRIM(Datos!AE515&amp;""))="SÍ",UPPER(TRIM(Datos!AE515&amp;""))="SI",UPPER(TRIM(Datos!AE515&amp;""))="NO"),IF(ISNUMBER(Datos!AE515),AND(OR(AE$1005="",Datos!AE515&gt;=AE$1005),OR(AE$1006="",Datos!AE515&lt;=AE$1006)),FALSE),TRUE))))</f>
        <v>0.0</v>
      </c>
    </row>
    <row r="516" spans="2:31">
      <c r="B516">
        <f>IF(Datos!B516="",0,IF(AND(B$1008&lt;&gt;"",Datos!B516=B$1008),0,IF(B$1004=0,0,1-CHOOSE(B$1004,IF(ISNUMBER(Datos!B516),AND(OR(B$1005="",Datos!B516&gt;=B$1005),OR(B$1006="",Datos!B516&lt;=B$1006)),FALSE),IF(ISNUMBER(Datos!B516),AND(Datos!B516=INT(Datos!B516),AND(OR(B$1005="",Datos!B516&gt;=B$1005),OR(B$1006="",Datos!B516&lt;=B$1006))),FALSE),OR(ISNUMBER(FIND(";"&amp;UPPER(TRIM(Datos!B516&amp;""))&amp;"=",B$1007)),ISNUMBER(FIND(";"&amp;UPPER(TRIM(Datos!B516&amp;""))&amp;";",B$1007))),OR(UPPER(TRIM(Datos!B516&amp;""))="SÍ",UPPER(TRIM(Datos!B516&amp;""))="SI",UPPER(TRIM(Datos!B516&amp;""))="NO"),IF(ISNUMBER(Datos!B516),AND(OR(B$1005="",Datos!B516&gt;=B$1005),OR(B$1006="",Datos!B516&lt;=B$1006)),FALSE),TRUE))))</f>
        <v>0.0</v>
      </c>
      <c r="C516">
        <f>IF(Datos!C516="",0,IF(AND(C$1008&lt;&gt;"",Datos!C516=C$1008),0,IF(C$1004=0,0,1-CHOOSE(C$1004,IF(ISNUMBER(Datos!C516),AND(OR(C$1005="",Datos!C516&gt;=C$1005),OR(C$1006="",Datos!C516&lt;=C$1006)),FALSE),IF(ISNUMBER(Datos!C516),AND(Datos!C516=INT(Datos!C516),AND(OR(C$1005="",Datos!C516&gt;=C$1005),OR(C$1006="",Datos!C516&lt;=C$1006))),FALSE),OR(ISNUMBER(FIND(";"&amp;UPPER(TRIM(Datos!C516&amp;""))&amp;"=",C$1007)),ISNUMBER(FIND(";"&amp;UPPER(TRIM(Datos!C516&amp;""))&amp;";",C$1007))),OR(UPPER(TRIM(Datos!C516&amp;""))="SÍ",UPPER(TRIM(Datos!C516&amp;""))="SI",UPPER(TRIM(Datos!C516&amp;""))="NO"),IF(ISNUMBER(Datos!C516),AND(OR(C$1005="",Datos!C516&gt;=C$1005),OR(C$1006="",Datos!C516&lt;=C$1006)),FALSE),TRUE))))</f>
        <v>0.0</v>
      </c>
      <c r="D516">
        <f>IF(Datos!D516="",0,IF(AND(D$1008&lt;&gt;"",Datos!D516=D$1008),0,IF(D$1004=0,0,1-CHOOSE(D$1004,IF(ISNUMBER(Datos!D516),AND(OR(D$1005="",Datos!D516&gt;=D$1005),OR(D$1006="",Datos!D516&lt;=D$1006)),FALSE),IF(ISNUMBER(Datos!D516),AND(Datos!D516=INT(Datos!D516),AND(OR(D$1005="",Datos!D516&gt;=D$1005),OR(D$1006="",Datos!D516&lt;=D$1006))),FALSE),OR(ISNUMBER(FIND(";"&amp;UPPER(TRIM(Datos!D516&amp;""))&amp;"=",D$1007)),ISNUMBER(FIND(";"&amp;UPPER(TRIM(Datos!D516&amp;""))&amp;";",D$1007))),OR(UPPER(TRIM(Datos!D516&amp;""))="SÍ",UPPER(TRIM(Datos!D516&amp;""))="SI",UPPER(TRIM(Datos!D516&amp;""))="NO"),IF(ISNUMBER(Datos!D516),AND(OR(D$1005="",Datos!D516&gt;=D$1005),OR(D$1006="",Datos!D516&lt;=D$1006)),FALSE),TRUE))))</f>
        <v>0.0</v>
      </c>
      <c r="E516">
        <f>IF(Datos!E516="",0,IF(AND(E$1008&lt;&gt;"",Datos!E516=E$1008),0,IF(E$1004=0,0,1-CHOOSE(E$1004,IF(ISNUMBER(Datos!E516),AND(OR(E$1005="",Datos!E516&gt;=E$1005),OR(E$1006="",Datos!E516&lt;=E$1006)),FALSE),IF(ISNUMBER(Datos!E516),AND(Datos!E516=INT(Datos!E516),AND(OR(E$1005="",Datos!E516&gt;=E$1005),OR(E$1006="",Datos!E516&lt;=E$1006))),FALSE),OR(ISNUMBER(FIND(";"&amp;UPPER(TRIM(Datos!E516&amp;""))&amp;"=",E$1007)),ISNUMBER(FIND(";"&amp;UPPER(TRIM(Datos!E516&amp;""))&amp;";",E$1007))),OR(UPPER(TRIM(Datos!E516&amp;""))="SÍ",UPPER(TRIM(Datos!E516&amp;""))="SI",UPPER(TRIM(Datos!E516&amp;""))="NO"),IF(ISNUMBER(Datos!E516),AND(OR(E$1005="",Datos!E516&gt;=E$1005),OR(E$1006="",Datos!E516&lt;=E$1006)),FALSE),TRUE))))</f>
        <v>0.0</v>
      </c>
      <c r="F516">
        <f>IF(Datos!F516="",0,IF(AND(F$1008&lt;&gt;"",Datos!F516=F$1008),0,IF(F$1004=0,0,1-CHOOSE(F$1004,IF(ISNUMBER(Datos!F516),AND(OR(F$1005="",Datos!F516&gt;=F$1005),OR(F$1006="",Datos!F516&lt;=F$1006)),FALSE),IF(ISNUMBER(Datos!F516),AND(Datos!F516=INT(Datos!F516),AND(OR(F$1005="",Datos!F516&gt;=F$1005),OR(F$1006="",Datos!F516&lt;=F$1006))),FALSE),OR(ISNUMBER(FIND(";"&amp;UPPER(TRIM(Datos!F516&amp;""))&amp;"=",F$1007)),ISNUMBER(FIND(";"&amp;UPPER(TRIM(Datos!F516&amp;""))&amp;";",F$1007))),OR(UPPER(TRIM(Datos!F516&amp;""))="SÍ",UPPER(TRIM(Datos!F516&amp;""))="SI",UPPER(TRIM(Datos!F516&amp;""))="NO"),IF(ISNUMBER(Datos!F516),AND(OR(F$1005="",Datos!F516&gt;=F$1005),OR(F$1006="",Datos!F516&lt;=F$1006)),FALSE),TRUE))))</f>
        <v>0.0</v>
      </c>
      <c r="G516">
        <f>IF(Datos!G516="",0,IF(AND(G$1008&lt;&gt;"",Datos!G516=G$1008),0,IF(G$1004=0,0,1-CHOOSE(G$1004,IF(ISNUMBER(Datos!G516),AND(OR(G$1005="",Datos!G516&gt;=G$1005),OR(G$1006="",Datos!G516&lt;=G$1006)),FALSE),IF(ISNUMBER(Datos!G516),AND(Datos!G516=INT(Datos!G516),AND(OR(G$1005="",Datos!G516&gt;=G$1005),OR(G$1006="",Datos!G516&lt;=G$1006))),FALSE),OR(ISNUMBER(FIND(";"&amp;UPPER(TRIM(Datos!G516&amp;""))&amp;"=",G$1007)),ISNUMBER(FIND(";"&amp;UPPER(TRIM(Datos!G516&amp;""))&amp;";",G$1007))),OR(UPPER(TRIM(Datos!G516&amp;""))="SÍ",UPPER(TRIM(Datos!G516&amp;""))="SI",UPPER(TRIM(Datos!G516&amp;""))="NO"),IF(ISNUMBER(Datos!G516),AND(OR(G$1005="",Datos!G516&gt;=G$1005),OR(G$1006="",Datos!G516&lt;=G$1006)),FALSE),TRUE))))</f>
        <v>0.0</v>
      </c>
      <c r="H516">
        <f>IF(Datos!H516="",0,IF(AND(H$1008&lt;&gt;"",Datos!H516=H$1008),0,IF(H$1004=0,0,1-CHOOSE(H$1004,IF(ISNUMBER(Datos!H516),AND(OR(H$1005="",Datos!H516&gt;=H$1005),OR(H$1006="",Datos!H516&lt;=H$1006)),FALSE),IF(ISNUMBER(Datos!H516),AND(Datos!H516=INT(Datos!H516),AND(OR(H$1005="",Datos!H516&gt;=H$1005),OR(H$1006="",Datos!H516&lt;=H$1006))),FALSE),OR(ISNUMBER(FIND(";"&amp;UPPER(TRIM(Datos!H516&amp;""))&amp;"=",H$1007)),ISNUMBER(FIND(";"&amp;UPPER(TRIM(Datos!H516&amp;""))&amp;";",H$1007))),OR(UPPER(TRIM(Datos!H516&amp;""))="SÍ",UPPER(TRIM(Datos!H516&amp;""))="SI",UPPER(TRIM(Datos!H516&amp;""))="NO"),IF(ISNUMBER(Datos!H516),AND(OR(H$1005="",Datos!H516&gt;=H$1005),OR(H$1006="",Datos!H516&lt;=H$1006)),FALSE),TRUE))))</f>
        <v>0.0</v>
      </c>
      <c r="I516">
        <f>IF(Datos!I516="",0,IF(AND(I$1008&lt;&gt;"",Datos!I516=I$1008),0,IF(I$1004=0,0,1-CHOOSE(I$1004,IF(ISNUMBER(Datos!I516),AND(OR(I$1005="",Datos!I516&gt;=I$1005),OR(I$1006="",Datos!I516&lt;=I$1006)),FALSE),IF(ISNUMBER(Datos!I516),AND(Datos!I516=INT(Datos!I516),AND(OR(I$1005="",Datos!I516&gt;=I$1005),OR(I$1006="",Datos!I516&lt;=I$1006))),FALSE),OR(ISNUMBER(FIND(";"&amp;UPPER(TRIM(Datos!I516&amp;""))&amp;"=",I$1007)),ISNUMBER(FIND(";"&amp;UPPER(TRIM(Datos!I516&amp;""))&amp;";",I$1007))),OR(UPPER(TRIM(Datos!I516&amp;""))="SÍ",UPPER(TRIM(Datos!I516&amp;""))="SI",UPPER(TRIM(Datos!I516&amp;""))="NO"),IF(ISNUMBER(Datos!I516),AND(OR(I$1005="",Datos!I516&gt;=I$1005),OR(I$1006="",Datos!I516&lt;=I$1006)),FALSE),TRUE))))</f>
        <v>0.0</v>
      </c>
      <c r="J516">
        <f>IF(Datos!J516="",0,IF(AND(J$1008&lt;&gt;"",Datos!J516=J$1008),0,IF(J$1004=0,0,1-CHOOSE(J$1004,IF(ISNUMBER(Datos!J516),AND(OR(J$1005="",Datos!J516&gt;=J$1005),OR(J$1006="",Datos!J516&lt;=J$1006)),FALSE),IF(ISNUMBER(Datos!J516),AND(Datos!J516=INT(Datos!J516),AND(OR(J$1005="",Datos!J516&gt;=J$1005),OR(J$1006="",Datos!J516&lt;=J$1006))),FALSE),OR(ISNUMBER(FIND(";"&amp;UPPER(TRIM(Datos!J516&amp;""))&amp;"=",J$1007)),ISNUMBER(FIND(";"&amp;UPPER(TRIM(Datos!J516&amp;""))&amp;";",J$1007))),OR(UPPER(TRIM(Datos!J516&amp;""))="SÍ",UPPER(TRIM(Datos!J516&amp;""))="SI",UPPER(TRIM(Datos!J516&amp;""))="NO"),IF(ISNUMBER(Datos!J516),AND(OR(J$1005="",Datos!J516&gt;=J$1005),OR(J$1006="",Datos!J516&lt;=J$1006)),FALSE),TRUE))))</f>
        <v>0.0</v>
      </c>
      <c r="K516">
        <f>IF(Datos!K516="",0,IF(AND(K$1008&lt;&gt;"",Datos!K516=K$1008),0,IF(K$1004=0,0,1-CHOOSE(K$1004,IF(ISNUMBER(Datos!K516),AND(OR(K$1005="",Datos!K516&gt;=K$1005),OR(K$1006="",Datos!K516&lt;=K$1006)),FALSE),IF(ISNUMBER(Datos!K516),AND(Datos!K516=INT(Datos!K516),AND(OR(K$1005="",Datos!K516&gt;=K$1005),OR(K$1006="",Datos!K516&lt;=K$1006))),FALSE),OR(ISNUMBER(FIND(";"&amp;UPPER(TRIM(Datos!K516&amp;""))&amp;"=",K$1007)),ISNUMBER(FIND(";"&amp;UPPER(TRIM(Datos!K516&amp;""))&amp;";",K$1007))),OR(UPPER(TRIM(Datos!K516&amp;""))="SÍ",UPPER(TRIM(Datos!K516&amp;""))="SI",UPPER(TRIM(Datos!K516&amp;""))="NO"),IF(ISNUMBER(Datos!K516),AND(OR(K$1005="",Datos!K516&gt;=K$1005),OR(K$1006="",Datos!K516&lt;=K$1006)),FALSE),TRUE))))</f>
        <v>0.0</v>
      </c>
      <c r="L516">
        <f>IF(Datos!L516="",0,IF(AND(L$1008&lt;&gt;"",Datos!L516=L$1008),0,IF(L$1004=0,0,1-CHOOSE(L$1004,IF(ISNUMBER(Datos!L516),AND(OR(L$1005="",Datos!L516&gt;=L$1005),OR(L$1006="",Datos!L516&lt;=L$1006)),FALSE),IF(ISNUMBER(Datos!L516),AND(Datos!L516=INT(Datos!L516),AND(OR(L$1005="",Datos!L516&gt;=L$1005),OR(L$1006="",Datos!L516&lt;=L$1006))),FALSE),OR(ISNUMBER(FIND(";"&amp;UPPER(TRIM(Datos!L516&amp;""))&amp;"=",L$1007)),ISNUMBER(FIND(";"&amp;UPPER(TRIM(Datos!L516&amp;""))&amp;";",L$1007))),OR(UPPER(TRIM(Datos!L516&amp;""))="SÍ",UPPER(TRIM(Datos!L516&amp;""))="SI",UPPER(TRIM(Datos!L516&amp;""))="NO"),IF(ISNUMBER(Datos!L516),AND(OR(L$1005="",Datos!L516&gt;=L$1005),OR(L$1006="",Datos!L516&lt;=L$1006)),FALSE),TRUE))))</f>
        <v>0.0</v>
      </c>
      <c r="M516">
        <f>IF(Datos!M516="",0,IF(AND(M$1008&lt;&gt;"",Datos!M516=M$1008),0,IF(M$1004=0,0,1-CHOOSE(M$1004,IF(ISNUMBER(Datos!M516),AND(OR(M$1005="",Datos!M516&gt;=M$1005),OR(M$1006="",Datos!M516&lt;=M$1006)),FALSE),IF(ISNUMBER(Datos!M516),AND(Datos!M516=INT(Datos!M516),AND(OR(M$1005="",Datos!M516&gt;=M$1005),OR(M$1006="",Datos!M516&lt;=M$1006))),FALSE),OR(ISNUMBER(FIND(";"&amp;UPPER(TRIM(Datos!M516&amp;""))&amp;"=",M$1007)),ISNUMBER(FIND(";"&amp;UPPER(TRIM(Datos!M516&amp;""))&amp;";",M$1007))),OR(UPPER(TRIM(Datos!M516&amp;""))="SÍ",UPPER(TRIM(Datos!M516&amp;""))="SI",UPPER(TRIM(Datos!M516&amp;""))="NO"),IF(ISNUMBER(Datos!M516),AND(OR(M$1005="",Datos!M516&gt;=M$1005),OR(M$1006="",Datos!M516&lt;=M$1006)),FALSE),TRUE))))</f>
        <v>0.0</v>
      </c>
      <c r="N516">
        <f>IF(Datos!N516="",0,IF(AND(N$1008&lt;&gt;"",Datos!N516=N$1008),0,IF(N$1004=0,0,1-CHOOSE(N$1004,IF(ISNUMBER(Datos!N516),AND(OR(N$1005="",Datos!N516&gt;=N$1005),OR(N$1006="",Datos!N516&lt;=N$1006)),FALSE),IF(ISNUMBER(Datos!N516),AND(Datos!N516=INT(Datos!N516),AND(OR(N$1005="",Datos!N516&gt;=N$1005),OR(N$1006="",Datos!N516&lt;=N$1006))),FALSE),OR(ISNUMBER(FIND(";"&amp;UPPER(TRIM(Datos!N516&amp;""))&amp;"=",N$1007)),ISNUMBER(FIND(";"&amp;UPPER(TRIM(Datos!N516&amp;""))&amp;";",N$1007))),OR(UPPER(TRIM(Datos!N516&amp;""))="SÍ",UPPER(TRIM(Datos!N516&amp;""))="SI",UPPER(TRIM(Datos!N516&amp;""))="NO"),IF(ISNUMBER(Datos!N516),AND(OR(N$1005="",Datos!N516&gt;=N$1005),OR(N$1006="",Datos!N516&lt;=N$1006)),FALSE),TRUE))))</f>
        <v>0.0</v>
      </c>
      <c r="O516">
        <f>IF(Datos!O516="",0,IF(AND(O$1008&lt;&gt;"",Datos!O516=O$1008),0,IF(O$1004=0,0,1-CHOOSE(O$1004,IF(ISNUMBER(Datos!O516),AND(OR(O$1005="",Datos!O516&gt;=O$1005),OR(O$1006="",Datos!O516&lt;=O$1006)),FALSE),IF(ISNUMBER(Datos!O516),AND(Datos!O516=INT(Datos!O516),AND(OR(O$1005="",Datos!O516&gt;=O$1005),OR(O$1006="",Datos!O516&lt;=O$1006))),FALSE),OR(ISNUMBER(FIND(";"&amp;UPPER(TRIM(Datos!O516&amp;""))&amp;"=",O$1007)),ISNUMBER(FIND(";"&amp;UPPER(TRIM(Datos!O516&amp;""))&amp;";",O$1007))),OR(UPPER(TRIM(Datos!O516&amp;""))="SÍ",UPPER(TRIM(Datos!O516&amp;""))="SI",UPPER(TRIM(Datos!O516&amp;""))="NO"),IF(ISNUMBER(Datos!O516),AND(OR(O$1005="",Datos!O516&gt;=O$1005),OR(O$1006="",Datos!O516&lt;=O$1006)),FALSE),TRUE))))</f>
        <v>0.0</v>
      </c>
      <c r="P516">
        <f>IF(Datos!P516="",0,IF(AND(P$1008&lt;&gt;"",Datos!P516=P$1008),0,IF(P$1004=0,0,1-CHOOSE(P$1004,IF(ISNUMBER(Datos!P516),AND(OR(P$1005="",Datos!P516&gt;=P$1005),OR(P$1006="",Datos!P516&lt;=P$1006)),FALSE),IF(ISNUMBER(Datos!P516),AND(Datos!P516=INT(Datos!P516),AND(OR(P$1005="",Datos!P516&gt;=P$1005),OR(P$1006="",Datos!P516&lt;=P$1006))),FALSE),OR(ISNUMBER(FIND(";"&amp;UPPER(TRIM(Datos!P516&amp;""))&amp;"=",P$1007)),ISNUMBER(FIND(";"&amp;UPPER(TRIM(Datos!P516&amp;""))&amp;";",P$1007))),OR(UPPER(TRIM(Datos!P516&amp;""))="SÍ",UPPER(TRIM(Datos!P516&amp;""))="SI",UPPER(TRIM(Datos!P516&amp;""))="NO"),IF(ISNUMBER(Datos!P516),AND(OR(P$1005="",Datos!P516&gt;=P$1005),OR(P$1006="",Datos!P516&lt;=P$1006)),FALSE),TRUE))))</f>
        <v>0.0</v>
      </c>
      <c r="Q516">
        <f>IF(Datos!Q516="",0,IF(AND(Q$1008&lt;&gt;"",Datos!Q516=Q$1008),0,IF(Q$1004=0,0,1-CHOOSE(Q$1004,IF(ISNUMBER(Datos!Q516),AND(OR(Q$1005="",Datos!Q516&gt;=Q$1005),OR(Q$1006="",Datos!Q516&lt;=Q$1006)),FALSE),IF(ISNUMBER(Datos!Q516),AND(Datos!Q516=INT(Datos!Q516),AND(OR(Q$1005="",Datos!Q516&gt;=Q$1005),OR(Q$1006="",Datos!Q516&lt;=Q$1006))),FALSE),OR(ISNUMBER(FIND(";"&amp;UPPER(TRIM(Datos!Q516&amp;""))&amp;"=",Q$1007)),ISNUMBER(FIND(";"&amp;UPPER(TRIM(Datos!Q516&amp;""))&amp;";",Q$1007))),OR(UPPER(TRIM(Datos!Q516&amp;""))="SÍ",UPPER(TRIM(Datos!Q516&amp;""))="SI",UPPER(TRIM(Datos!Q516&amp;""))="NO"),IF(ISNUMBER(Datos!Q516),AND(OR(Q$1005="",Datos!Q516&gt;=Q$1005),OR(Q$1006="",Datos!Q516&lt;=Q$1006)),FALSE),TRUE))))</f>
        <v>0.0</v>
      </c>
      <c r="R516">
        <f>IF(Datos!R516="",0,IF(AND(R$1008&lt;&gt;"",Datos!R516=R$1008),0,IF(R$1004=0,0,1-CHOOSE(R$1004,IF(ISNUMBER(Datos!R516),AND(OR(R$1005="",Datos!R516&gt;=R$1005),OR(R$1006="",Datos!R516&lt;=R$1006)),FALSE),IF(ISNUMBER(Datos!R516),AND(Datos!R516=INT(Datos!R516),AND(OR(R$1005="",Datos!R516&gt;=R$1005),OR(R$1006="",Datos!R516&lt;=R$1006))),FALSE),OR(ISNUMBER(FIND(";"&amp;UPPER(TRIM(Datos!R516&amp;""))&amp;"=",R$1007)),ISNUMBER(FIND(";"&amp;UPPER(TRIM(Datos!R516&amp;""))&amp;";",R$1007))),OR(UPPER(TRIM(Datos!R516&amp;""))="SÍ",UPPER(TRIM(Datos!R516&amp;""))="SI",UPPER(TRIM(Datos!R516&amp;""))="NO"),IF(ISNUMBER(Datos!R516),AND(OR(R$1005="",Datos!R516&gt;=R$1005),OR(R$1006="",Datos!R516&lt;=R$1006)),FALSE),TRUE))))</f>
        <v>0.0</v>
      </c>
      <c r="S516">
        <f>IF(Datos!S516="",0,IF(AND(S$1008&lt;&gt;"",Datos!S516=S$1008),0,IF(S$1004=0,0,1-CHOOSE(S$1004,IF(ISNUMBER(Datos!S516),AND(OR(S$1005="",Datos!S516&gt;=S$1005),OR(S$1006="",Datos!S516&lt;=S$1006)),FALSE),IF(ISNUMBER(Datos!S516),AND(Datos!S516=INT(Datos!S516),AND(OR(S$1005="",Datos!S516&gt;=S$1005),OR(S$1006="",Datos!S516&lt;=S$1006))),FALSE),OR(ISNUMBER(FIND(";"&amp;UPPER(TRIM(Datos!S516&amp;""))&amp;"=",S$1007)),ISNUMBER(FIND(";"&amp;UPPER(TRIM(Datos!S516&amp;""))&amp;";",S$1007))),OR(UPPER(TRIM(Datos!S516&amp;""))="SÍ",UPPER(TRIM(Datos!S516&amp;""))="SI",UPPER(TRIM(Datos!S516&amp;""))="NO"),IF(ISNUMBER(Datos!S516),AND(OR(S$1005="",Datos!S516&gt;=S$1005),OR(S$1006="",Datos!S516&lt;=S$1006)),FALSE),TRUE))))</f>
        <v>0.0</v>
      </c>
      <c r="T516">
        <f>IF(Datos!T516="",0,IF(AND(T$1008&lt;&gt;"",Datos!T516=T$1008),0,IF(T$1004=0,0,1-CHOOSE(T$1004,IF(ISNUMBER(Datos!T516),AND(OR(T$1005="",Datos!T516&gt;=T$1005),OR(T$1006="",Datos!T516&lt;=T$1006)),FALSE),IF(ISNUMBER(Datos!T516),AND(Datos!T516=INT(Datos!T516),AND(OR(T$1005="",Datos!T516&gt;=T$1005),OR(T$1006="",Datos!T516&lt;=T$1006))),FALSE),OR(ISNUMBER(FIND(";"&amp;UPPER(TRIM(Datos!T516&amp;""))&amp;"=",T$1007)),ISNUMBER(FIND(";"&amp;UPPER(TRIM(Datos!T516&amp;""))&amp;";",T$1007))),OR(UPPER(TRIM(Datos!T516&amp;""))="SÍ",UPPER(TRIM(Datos!T516&amp;""))="SI",UPPER(TRIM(Datos!T516&amp;""))="NO"),IF(ISNUMBER(Datos!T516),AND(OR(T$1005="",Datos!T516&gt;=T$1005),OR(T$1006="",Datos!T516&lt;=T$1006)),FALSE),TRUE))))</f>
        <v>0.0</v>
      </c>
      <c r="U516">
        <f>IF(Datos!U516="",0,IF(AND(U$1008&lt;&gt;"",Datos!U516=U$1008),0,IF(U$1004=0,0,1-CHOOSE(U$1004,IF(ISNUMBER(Datos!U516),AND(OR(U$1005="",Datos!U516&gt;=U$1005),OR(U$1006="",Datos!U516&lt;=U$1006)),FALSE),IF(ISNUMBER(Datos!U516),AND(Datos!U516=INT(Datos!U516),AND(OR(U$1005="",Datos!U516&gt;=U$1005),OR(U$1006="",Datos!U516&lt;=U$1006))),FALSE),OR(ISNUMBER(FIND(";"&amp;UPPER(TRIM(Datos!U516&amp;""))&amp;"=",U$1007)),ISNUMBER(FIND(";"&amp;UPPER(TRIM(Datos!U516&amp;""))&amp;";",U$1007))),OR(UPPER(TRIM(Datos!U516&amp;""))="SÍ",UPPER(TRIM(Datos!U516&amp;""))="SI",UPPER(TRIM(Datos!U516&amp;""))="NO"),IF(ISNUMBER(Datos!U516),AND(OR(U$1005="",Datos!U516&gt;=U$1005),OR(U$1006="",Datos!U516&lt;=U$1006)),FALSE),TRUE))))</f>
        <v>0.0</v>
      </c>
      <c r="V516">
        <f>IF(Datos!V516="",0,IF(AND(V$1008&lt;&gt;"",Datos!V516=V$1008),0,IF(V$1004=0,0,1-CHOOSE(V$1004,IF(ISNUMBER(Datos!V516),AND(OR(V$1005="",Datos!V516&gt;=V$1005),OR(V$1006="",Datos!V516&lt;=V$1006)),FALSE),IF(ISNUMBER(Datos!V516),AND(Datos!V516=INT(Datos!V516),AND(OR(V$1005="",Datos!V516&gt;=V$1005),OR(V$1006="",Datos!V516&lt;=V$1006))),FALSE),OR(ISNUMBER(FIND(";"&amp;UPPER(TRIM(Datos!V516&amp;""))&amp;"=",V$1007)),ISNUMBER(FIND(";"&amp;UPPER(TRIM(Datos!V516&amp;""))&amp;";",V$1007))),OR(UPPER(TRIM(Datos!V516&amp;""))="SÍ",UPPER(TRIM(Datos!V516&amp;""))="SI",UPPER(TRIM(Datos!V516&amp;""))="NO"),IF(ISNUMBER(Datos!V516),AND(OR(V$1005="",Datos!V516&gt;=V$1005),OR(V$1006="",Datos!V516&lt;=V$1006)),FALSE),TRUE))))</f>
        <v>0.0</v>
      </c>
      <c r="W516">
        <f>IF(Datos!W516="",0,IF(AND(W$1008&lt;&gt;"",Datos!W516=W$1008),0,IF(W$1004=0,0,1-CHOOSE(W$1004,IF(ISNUMBER(Datos!W516),AND(OR(W$1005="",Datos!W516&gt;=W$1005),OR(W$1006="",Datos!W516&lt;=W$1006)),FALSE),IF(ISNUMBER(Datos!W516),AND(Datos!W516=INT(Datos!W516),AND(OR(W$1005="",Datos!W516&gt;=W$1005),OR(W$1006="",Datos!W516&lt;=W$1006))),FALSE),OR(ISNUMBER(FIND(";"&amp;UPPER(TRIM(Datos!W516&amp;""))&amp;"=",W$1007)),ISNUMBER(FIND(";"&amp;UPPER(TRIM(Datos!W516&amp;""))&amp;";",W$1007))),OR(UPPER(TRIM(Datos!W516&amp;""))="SÍ",UPPER(TRIM(Datos!W516&amp;""))="SI",UPPER(TRIM(Datos!W516&amp;""))="NO"),IF(ISNUMBER(Datos!W516),AND(OR(W$1005="",Datos!W516&gt;=W$1005),OR(W$1006="",Datos!W516&lt;=W$1006)),FALSE),TRUE))))</f>
        <v>0.0</v>
      </c>
      <c r="X516">
        <f>IF(Datos!X516="",0,IF(AND(X$1008&lt;&gt;"",Datos!X516=X$1008),0,IF(X$1004=0,0,1-CHOOSE(X$1004,IF(ISNUMBER(Datos!X516),AND(OR(X$1005="",Datos!X516&gt;=X$1005),OR(X$1006="",Datos!X516&lt;=X$1006)),FALSE),IF(ISNUMBER(Datos!X516),AND(Datos!X516=INT(Datos!X516),AND(OR(X$1005="",Datos!X516&gt;=X$1005),OR(X$1006="",Datos!X516&lt;=X$1006))),FALSE),OR(ISNUMBER(FIND(";"&amp;UPPER(TRIM(Datos!X516&amp;""))&amp;"=",X$1007)),ISNUMBER(FIND(";"&amp;UPPER(TRIM(Datos!X516&amp;""))&amp;";",X$1007))),OR(UPPER(TRIM(Datos!X516&amp;""))="SÍ",UPPER(TRIM(Datos!X516&amp;""))="SI",UPPER(TRIM(Datos!X516&amp;""))="NO"),IF(ISNUMBER(Datos!X516),AND(OR(X$1005="",Datos!X516&gt;=X$1005),OR(X$1006="",Datos!X516&lt;=X$1006)),FALSE),TRUE))))</f>
        <v>0.0</v>
      </c>
      <c r="Y516">
        <f>IF(Datos!Y516="",0,IF(AND(Y$1008&lt;&gt;"",Datos!Y516=Y$1008),0,IF(Y$1004=0,0,1-CHOOSE(Y$1004,IF(ISNUMBER(Datos!Y516),AND(OR(Y$1005="",Datos!Y516&gt;=Y$1005),OR(Y$1006="",Datos!Y516&lt;=Y$1006)),FALSE),IF(ISNUMBER(Datos!Y516),AND(Datos!Y516=INT(Datos!Y516),AND(OR(Y$1005="",Datos!Y516&gt;=Y$1005),OR(Y$1006="",Datos!Y516&lt;=Y$1006))),FALSE),OR(ISNUMBER(FIND(";"&amp;UPPER(TRIM(Datos!Y516&amp;""))&amp;"=",Y$1007)),ISNUMBER(FIND(";"&amp;UPPER(TRIM(Datos!Y516&amp;""))&amp;";",Y$1007))),OR(UPPER(TRIM(Datos!Y516&amp;""))="SÍ",UPPER(TRIM(Datos!Y516&amp;""))="SI",UPPER(TRIM(Datos!Y516&amp;""))="NO"),IF(ISNUMBER(Datos!Y516),AND(OR(Y$1005="",Datos!Y516&gt;=Y$1005),OR(Y$1006="",Datos!Y516&lt;=Y$1006)),FALSE),TRUE))))</f>
        <v>0.0</v>
      </c>
      <c r="Z516">
        <f>IF(Datos!Z516="",0,IF(AND(Z$1008&lt;&gt;"",Datos!Z516=Z$1008),0,IF(Z$1004=0,0,1-CHOOSE(Z$1004,IF(ISNUMBER(Datos!Z516),AND(OR(Z$1005="",Datos!Z516&gt;=Z$1005),OR(Z$1006="",Datos!Z516&lt;=Z$1006)),FALSE),IF(ISNUMBER(Datos!Z516),AND(Datos!Z516=INT(Datos!Z516),AND(OR(Z$1005="",Datos!Z516&gt;=Z$1005),OR(Z$1006="",Datos!Z516&lt;=Z$1006))),FALSE),OR(ISNUMBER(FIND(";"&amp;UPPER(TRIM(Datos!Z516&amp;""))&amp;"=",Z$1007)),ISNUMBER(FIND(";"&amp;UPPER(TRIM(Datos!Z516&amp;""))&amp;";",Z$1007))),OR(UPPER(TRIM(Datos!Z516&amp;""))="SÍ",UPPER(TRIM(Datos!Z516&amp;""))="SI",UPPER(TRIM(Datos!Z516&amp;""))="NO"),IF(ISNUMBER(Datos!Z516),AND(OR(Z$1005="",Datos!Z516&gt;=Z$1005),OR(Z$1006="",Datos!Z516&lt;=Z$1006)),FALSE),TRUE))))</f>
        <v>0.0</v>
      </c>
      <c r="AA516">
        <f>IF(Datos!AA516="",0,IF(AND(AA$1008&lt;&gt;"",Datos!AA516=AA$1008),0,IF(AA$1004=0,0,1-CHOOSE(AA$1004,IF(ISNUMBER(Datos!AA516),AND(OR(AA$1005="",Datos!AA516&gt;=AA$1005),OR(AA$1006="",Datos!AA516&lt;=AA$1006)),FALSE),IF(ISNUMBER(Datos!AA516),AND(Datos!AA516=INT(Datos!AA516),AND(OR(AA$1005="",Datos!AA516&gt;=AA$1005),OR(AA$1006="",Datos!AA516&lt;=AA$1006))),FALSE),OR(ISNUMBER(FIND(";"&amp;UPPER(TRIM(Datos!AA516&amp;""))&amp;"=",AA$1007)),ISNUMBER(FIND(";"&amp;UPPER(TRIM(Datos!AA516&amp;""))&amp;";",AA$1007))),OR(UPPER(TRIM(Datos!AA516&amp;""))="SÍ",UPPER(TRIM(Datos!AA516&amp;""))="SI",UPPER(TRIM(Datos!AA516&amp;""))="NO"),IF(ISNUMBER(Datos!AA516),AND(OR(AA$1005="",Datos!AA516&gt;=AA$1005),OR(AA$1006="",Datos!AA516&lt;=AA$1006)),FALSE),TRUE))))</f>
        <v>0.0</v>
      </c>
      <c r="AB516">
        <f>IF(Datos!AB516="",0,IF(AND(AB$1008&lt;&gt;"",Datos!AB516=AB$1008),0,IF(AB$1004=0,0,1-CHOOSE(AB$1004,IF(ISNUMBER(Datos!AB516),AND(OR(AB$1005="",Datos!AB516&gt;=AB$1005),OR(AB$1006="",Datos!AB516&lt;=AB$1006)),FALSE),IF(ISNUMBER(Datos!AB516),AND(Datos!AB516=INT(Datos!AB516),AND(OR(AB$1005="",Datos!AB516&gt;=AB$1005),OR(AB$1006="",Datos!AB516&lt;=AB$1006))),FALSE),OR(ISNUMBER(FIND(";"&amp;UPPER(TRIM(Datos!AB516&amp;""))&amp;"=",AB$1007)),ISNUMBER(FIND(";"&amp;UPPER(TRIM(Datos!AB516&amp;""))&amp;";",AB$1007))),OR(UPPER(TRIM(Datos!AB516&amp;""))="SÍ",UPPER(TRIM(Datos!AB516&amp;""))="SI",UPPER(TRIM(Datos!AB516&amp;""))="NO"),IF(ISNUMBER(Datos!AB516),AND(OR(AB$1005="",Datos!AB516&gt;=AB$1005),OR(AB$1006="",Datos!AB516&lt;=AB$1006)),FALSE),TRUE))))</f>
        <v>0.0</v>
      </c>
      <c r="AC516">
        <f>IF(Datos!AC516="",0,IF(AND(AC$1008&lt;&gt;"",Datos!AC516=AC$1008),0,IF(AC$1004=0,0,1-CHOOSE(AC$1004,IF(ISNUMBER(Datos!AC516),AND(OR(AC$1005="",Datos!AC516&gt;=AC$1005),OR(AC$1006="",Datos!AC516&lt;=AC$1006)),FALSE),IF(ISNUMBER(Datos!AC516),AND(Datos!AC516=INT(Datos!AC516),AND(OR(AC$1005="",Datos!AC516&gt;=AC$1005),OR(AC$1006="",Datos!AC516&lt;=AC$1006))),FALSE),OR(ISNUMBER(FIND(";"&amp;UPPER(TRIM(Datos!AC516&amp;""))&amp;"=",AC$1007)),ISNUMBER(FIND(";"&amp;UPPER(TRIM(Datos!AC516&amp;""))&amp;";",AC$1007))),OR(UPPER(TRIM(Datos!AC516&amp;""))="SÍ",UPPER(TRIM(Datos!AC516&amp;""))="SI",UPPER(TRIM(Datos!AC516&amp;""))="NO"),IF(ISNUMBER(Datos!AC516),AND(OR(AC$1005="",Datos!AC516&gt;=AC$1005),OR(AC$1006="",Datos!AC516&lt;=AC$1006)),FALSE),TRUE))))</f>
        <v>0.0</v>
      </c>
      <c r="AD516">
        <f>IF(Datos!AD516="",0,IF(AND(AD$1008&lt;&gt;"",Datos!AD516=AD$1008),0,IF(AD$1004=0,0,1-CHOOSE(AD$1004,IF(ISNUMBER(Datos!AD516),AND(OR(AD$1005="",Datos!AD516&gt;=AD$1005),OR(AD$1006="",Datos!AD516&lt;=AD$1006)),FALSE),IF(ISNUMBER(Datos!AD516),AND(Datos!AD516=INT(Datos!AD516),AND(OR(AD$1005="",Datos!AD516&gt;=AD$1005),OR(AD$1006="",Datos!AD516&lt;=AD$1006))),FALSE),OR(ISNUMBER(FIND(";"&amp;UPPER(TRIM(Datos!AD516&amp;""))&amp;"=",AD$1007)),ISNUMBER(FIND(";"&amp;UPPER(TRIM(Datos!AD516&amp;""))&amp;";",AD$1007))),OR(UPPER(TRIM(Datos!AD516&amp;""))="SÍ",UPPER(TRIM(Datos!AD516&amp;""))="SI",UPPER(TRIM(Datos!AD516&amp;""))="NO"),IF(ISNUMBER(Datos!AD516),AND(OR(AD$1005="",Datos!AD516&gt;=AD$1005),OR(AD$1006="",Datos!AD516&lt;=AD$1006)),FALSE),TRUE))))</f>
        <v>0.0</v>
      </c>
      <c r="AE516">
        <f>IF(Datos!AE516="",0,IF(AND(AE$1008&lt;&gt;"",Datos!AE516=AE$1008),0,IF(AE$1004=0,0,1-CHOOSE(AE$1004,IF(ISNUMBER(Datos!AE516),AND(OR(AE$1005="",Datos!AE516&gt;=AE$1005),OR(AE$1006="",Datos!AE516&lt;=AE$1006)),FALSE),IF(ISNUMBER(Datos!AE516),AND(Datos!AE516=INT(Datos!AE516),AND(OR(AE$1005="",Datos!AE516&gt;=AE$1005),OR(AE$1006="",Datos!AE516&lt;=AE$1006))),FALSE),OR(ISNUMBER(FIND(";"&amp;UPPER(TRIM(Datos!AE516&amp;""))&amp;"=",AE$1007)),ISNUMBER(FIND(";"&amp;UPPER(TRIM(Datos!AE516&amp;""))&amp;";",AE$1007))),OR(UPPER(TRIM(Datos!AE516&amp;""))="SÍ",UPPER(TRIM(Datos!AE516&amp;""))="SI",UPPER(TRIM(Datos!AE516&amp;""))="NO"),IF(ISNUMBER(Datos!AE516),AND(OR(AE$1005="",Datos!AE516&gt;=AE$1005),OR(AE$1006="",Datos!AE516&lt;=AE$1006)),FALSE),TRUE))))</f>
        <v>0.0</v>
      </c>
    </row>
    <row r="517" spans="2:31">
      <c r="B517">
        <f>IF(Datos!B517="",0,IF(AND(B$1008&lt;&gt;"",Datos!B517=B$1008),0,IF(B$1004=0,0,1-CHOOSE(B$1004,IF(ISNUMBER(Datos!B517),AND(OR(B$1005="",Datos!B517&gt;=B$1005),OR(B$1006="",Datos!B517&lt;=B$1006)),FALSE),IF(ISNUMBER(Datos!B517),AND(Datos!B517=INT(Datos!B517),AND(OR(B$1005="",Datos!B517&gt;=B$1005),OR(B$1006="",Datos!B517&lt;=B$1006))),FALSE),OR(ISNUMBER(FIND(";"&amp;UPPER(TRIM(Datos!B517&amp;""))&amp;"=",B$1007)),ISNUMBER(FIND(";"&amp;UPPER(TRIM(Datos!B517&amp;""))&amp;";",B$1007))),OR(UPPER(TRIM(Datos!B517&amp;""))="SÍ",UPPER(TRIM(Datos!B517&amp;""))="SI",UPPER(TRIM(Datos!B517&amp;""))="NO"),IF(ISNUMBER(Datos!B517),AND(OR(B$1005="",Datos!B517&gt;=B$1005),OR(B$1006="",Datos!B517&lt;=B$1006)),FALSE),TRUE))))</f>
        <v>0.0</v>
      </c>
      <c r="C517">
        <f>IF(Datos!C517="",0,IF(AND(C$1008&lt;&gt;"",Datos!C517=C$1008),0,IF(C$1004=0,0,1-CHOOSE(C$1004,IF(ISNUMBER(Datos!C517),AND(OR(C$1005="",Datos!C517&gt;=C$1005),OR(C$1006="",Datos!C517&lt;=C$1006)),FALSE),IF(ISNUMBER(Datos!C517),AND(Datos!C517=INT(Datos!C517),AND(OR(C$1005="",Datos!C517&gt;=C$1005),OR(C$1006="",Datos!C517&lt;=C$1006))),FALSE),OR(ISNUMBER(FIND(";"&amp;UPPER(TRIM(Datos!C517&amp;""))&amp;"=",C$1007)),ISNUMBER(FIND(";"&amp;UPPER(TRIM(Datos!C517&amp;""))&amp;";",C$1007))),OR(UPPER(TRIM(Datos!C517&amp;""))="SÍ",UPPER(TRIM(Datos!C517&amp;""))="SI",UPPER(TRIM(Datos!C517&amp;""))="NO"),IF(ISNUMBER(Datos!C517),AND(OR(C$1005="",Datos!C517&gt;=C$1005),OR(C$1006="",Datos!C517&lt;=C$1006)),FALSE),TRUE))))</f>
        <v>0.0</v>
      </c>
      <c r="D517">
        <f>IF(Datos!D517="",0,IF(AND(D$1008&lt;&gt;"",Datos!D517=D$1008),0,IF(D$1004=0,0,1-CHOOSE(D$1004,IF(ISNUMBER(Datos!D517),AND(OR(D$1005="",Datos!D517&gt;=D$1005),OR(D$1006="",Datos!D517&lt;=D$1006)),FALSE),IF(ISNUMBER(Datos!D517),AND(Datos!D517=INT(Datos!D517),AND(OR(D$1005="",Datos!D517&gt;=D$1005),OR(D$1006="",Datos!D517&lt;=D$1006))),FALSE),OR(ISNUMBER(FIND(";"&amp;UPPER(TRIM(Datos!D517&amp;""))&amp;"=",D$1007)),ISNUMBER(FIND(";"&amp;UPPER(TRIM(Datos!D517&amp;""))&amp;";",D$1007))),OR(UPPER(TRIM(Datos!D517&amp;""))="SÍ",UPPER(TRIM(Datos!D517&amp;""))="SI",UPPER(TRIM(Datos!D517&amp;""))="NO"),IF(ISNUMBER(Datos!D517),AND(OR(D$1005="",Datos!D517&gt;=D$1005),OR(D$1006="",Datos!D517&lt;=D$1006)),FALSE),TRUE))))</f>
        <v>0.0</v>
      </c>
      <c r="E517">
        <f>IF(Datos!E517="",0,IF(AND(E$1008&lt;&gt;"",Datos!E517=E$1008),0,IF(E$1004=0,0,1-CHOOSE(E$1004,IF(ISNUMBER(Datos!E517),AND(OR(E$1005="",Datos!E517&gt;=E$1005),OR(E$1006="",Datos!E517&lt;=E$1006)),FALSE),IF(ISNUMBER(Datos!E517),AND(Datos!E517=INT(Datos!E517),AND(OR(E$1005="",Datos!E517&gt;=E$1005),OR(E$1006="",Datos!E517&lt;=E$1006))),FALSE),OR(ISNUMBER(FIND(";"&amp;UPPER(TRIM(Datos!E517&amp;""))&amp;"=",E$1007)),ISNUMBER(FIND(";"&amp;UPPER(TRIM(Datos!E517&amp;""))&amp;";",E$1007))),OR(UPPER(TRIM(Datos!E517&amp;""))="SÍ",UPPER(TRIM(Datos!E517&amp;""))="SI",UPPER(TRIM(Datos!E517&amp;""))="NO"),IF(ISNUMBER(Datos!E517),AND(OR(E$1005="",Datos!E517&gt;=E$1005),OR(E$1006="",Datos!E517&lt;=E$1006)),FALSE),TRUE))))</f>
        <v>0.0</v>
      </c>
      <c r="F517">
        <f>IF(Datos!F517="",0,IF(AND(F$1008&lt;&gt;"",Datos!F517=F$1008),0,IF(F$1004=0,0,1-CHOOSE(F$1004,IF(ISNUMBER(Datos!F517),AND(OR(F$1005="",Datos!F517&gt;=F$1005),OR(F$1006="",Datos!F517&lt;=F$1006)),FALSE),IF(ISNUMBER(Datos!F517),AND(Datos!F517=INT(Datos!F517),AND(OR(F$1005="",Datos!F517&gt;=F$1005),OR(F$1006="",Datos!F517&lt;=F$1006))),FALSE),OR(ISNUMBER(FIND(";"&amp;UPPER(TRIM(Datos!F517&amp;""))&amp;"=",F$1007)),ISNUMBER(FIND(";"&amp;UPPER(TRIM(Datos!F517&amp;""))&amp;";",F$1007))),OR(UPPER(TRIM(Datos!F517&amp;""))="SÍ",UPPER(TRIM(Datos!F517&amp;""))="SI",UPPER(TRIM(Datos!F517&amp;""))="NO"),IF(ISNUMBER(Datos!F517),AND(OR(F$1005="",Datos!F517&gt;=F$1005),OR(F$1006="",Datos!F517&lt;=F$1006)),FALSE),TRUE))))</f>
        <v>0.0</v>
      </c>
      <c r="G517">
        <f>IF(Datos!G517="",0,IF(AND(G$1008&lt;&gt;"",Datos!G517=G$1008),0,IF(G$1004=0,0,1-CHOOSE(G$1004,IF(ISNUMBER(Datos!G517),AND(OR(G$1005="",Datos!G517&gt;=G$1005),OR(G$1006="",Datos!G517&lt;=G$1006)),FALSE),IF(ISNUMBER(Datos!G517),AND(Datos!G517=INT(Datos!G517),AND(OR(G$1005="",Datos!G517&gt;=G$1005),OR(G$1006="",Datos!G517&lt;=G$1006))),FALSE),OR(ISNUMBER(FIND(";"&amp;UPPER(TRIM(Datos!G517&amp;""))&amp;"=",G$1007)),ISNUMBER(FIND(";"&amp;UPPER(TRIM(Datos!G517&amp;""))&amp;";",G$1007))),OR(UPPER(TRIM(Datos!G517&amp;""))="SÍ",UPPER(TRIM(Datos!G517&amp;""))="SI",UPPER(TRIM(Datos!G517&amp;""))="NO"),IF(ISNUMBER(Datos!G517),AND(OR(G$1005="",Datos!G517&gt;=G$1005),OR(G$1006="",Datos!G517&lt;=G$1006)),FALSE),TRUE))))</f>
        <v>0.0</v>
      </c>
      <c r="H517">
        <f>IF(Datos!H517="",0,IF(AND(H$1008&lt;&gt;"",Datos!H517=H$1008),0,IF(H$1004=0,0,1-CHOOSE(H$1004,IF(ISNUMBER(Datos!H517),AND(OR(H$1005="",Datos!H517&gt;=H$1005),OR(H$1006="",Datos!H517&lt;=H$1006)),FALSE),IF(ISNUMBER(Datos!H517),AND(Datos!H517=INT(Datos!H517),AND(OR(H$1005="",Datos!H517&gt;=H$1005),OR(H$1006="",Datos!H517&lt;=H$1006))),FALSE),OR(ISNUMBER(FIND(";"&amp;UPPER(TRIM(Datos!H517&amp;""))&amp;"=",H$1007)),ISNUMBER(FIND(";"&amp;UPPER(TRIM(Datos!H517&amp;""))&amp;";",H$1007))),OR(UPPER(TRIM(Datos!H517&amp;""))="SÍ",UPPER(TRIM(Datos!H517&amp;""))="SI",UPPER(TRIM(Datos!H517&amp;""))="NO"),IF(ISNUMBER(Datos!H517),AND(OR(H$1005="",Datos!H517&gt;=H$1005),OR(H$1006="",Datos!H517&lt;=H$1006)),FALSE),TRUE))))</f>
        <v>0.0</v>
      </c>
      <c r="I517">
        <f>IF(Datos!I517="",0,IF(AND(I$1008&lt;&gt;"",Datos!I517=I$1008),0,IF(I$1004=0,0,1-CHOOSE(I$1004,IF(ISNUMBER(Datos!I517),AND(OR(I$1005="",Datos!I517&gt;=I$1005),OR(I$1006="",Datos!I517&lt;=I$1006)),FALSE),IF(ISNUMBER(Datos!I517),AND(Datos!I517=INT(Datos!I517),AND(OR(I$1005="",Datos!I517&gt;=I$1005),OR(I$1006="",Datos!I517&lt;=I$1006))),FALSE),OR(ISNUMBER(FIND(";"&amp;UPPER(TRIM(Datos!I517&amp;""))&amp;"=",I$1007)),ISNUMBER(FIND(";"&amp;UPPER(TRIM(Datos!I517&amp;""))&amp;";",I$1007))),OR(UPPER(TRIM(Datos!I517&amp;""))="SÍ",UPPER(TRIM(Datos!I517&amp;""))="SI",UPPER(TRIM(Datos!I517&amp;""))="NO"),IF(ISNUMBER(Datos!I517),AND(OR(I$1005="",Datos!I517&gt;=I$1005),OR(I$1006="",Datos!I517&lt;=I$1006)),FALSE),TRUE))))</f>
        <v>0.0</v>
      </c>
      <c r="J517">
        <f>IF(Datos!J517="",0,IF(AND(J$1008&lt;&gt;"",Datos!J517=J$1008),0,IF(J$1004=0,0,1-CHOOSE(J$1004,IF(ISNUMBER(Datos!J517),AND(OR(J$1005="",Datos!J517&gt;=J$1005),OR(J$1006="",Datos!J517&lt;=J$1006)),FALSE),IF(ISNUMBER(Datos!J517),AND(Datos!J517=INT(Datos!J517),AND(OR(J$1005="",Datos!J517&gt;=J$1005),OR(J$1006="",Datos!J517&lt;=J$1006))),FALSE),OR(ISNUMBER(FIND(";"&amp;UPPER(TRIM(Datos!J517&amp;""))&amp;"=",J$1007)),ISNUMBER(FIND(";"&amp;UPPER(TRIM(Datos!J517&amp;""))&amp;";",J$1007))),OR(UPPER(TRIM(Datos!J517&amp;""))="SÍ",UPPER(TRIM(Datos!J517&amp;""))="SI",UPPER(TRIM(Datos!J517&amp;""))="NO"),IF(ISNUMBER(Datos!J517),AND(OR(J$1005="",Datos!J517&gt;=J$1005),OR(J$1006="",Datos!J517&lt;=J$1006)),FALSE),TRUE))))</f>
        <v>0.0</v>
      </c>
      <c r="K517">
        <f>IF(Datos!K517="",0,IF(AND(K$1008&lt;&gt;"",Datos!K517=K$1008),0,IF(K$1004=0,0,1-CHOOSE(K$1004,IF(ISNUMBER(Datos!K517),AND(OR(K$1005="",Datos!K517&gt;=K$1005),OR(K$1006="",Datos!K517&lt;=K$1006)),FALSE),IF(ISNUMBER(Datos!K517),AND(Datos!K517=INT(Datos!K517),AND(OR(K$1005="",Datos!K517&gt;=K$1005),OR(K$1006="",Datos!K517&lt;=K$1006))),FALSE),OR(ISNUMBER(FIND(";"&amp;UPPER(TRIM(Datos!K517&amp;""))&amp;"=",K$1007)),ISNUMBER(FIND(";"&amp;UPPER(TRIM(Datos!K517&amp;""))&amp;";",K$1007))),OR(UPPER(TRIM(Datos!K517&amp;""))="SÍ",UPPER(TRIM(Datos!K517&amp;""))="SI",UPPER(TRIM(Datos!K517&amp;""))="NO"),IF(ISNUMBER(Datos!K517),AND(OR(K$1005="",Datos!K517&gt;=K$1005),OR(K$1006="",Datos!K517&lt;=K$1006)),FALSE),TRUE))))</f>
        <v>0.0</v>
      </c>
      <c r="L517">
        <f>IF(Datos!L517="",0,IF(AND(L$1008&lt;&gt;"",Datos!L517=L$1008),0,IF(L$1004=0,0,1-CHOOSE(L$1004,IF(ISNUMBER(Datos!L517),AND(OR(L$1005="",Datos!L517&gt;=L$1005),OR(L$1006="",Datos!L517&lt;=L$1006)),FALSE),IF(ISNUMBER(Datos!L517),AND(Datos!L517=INT(Datos!L517),AND(OR(L$1005="",Datos!L517&gt;=L$1005),OR(L$1006="",Datos!L517&lt;=L$1006))),FALSE),OR(ISNUMBER(FIND(";"&amp;UPPER(TRIM(Datos!L517&amp;""))&amp;"=",L$1007)),ISNUMBER(FIND(";"&amp;UPPER(TRIM(Datos!L517&amp;""))&amp;";",L$1007))),OR(UPPER(TRIM(Datos!L517&amp;""))="SÍ",UPPER(TRIM(Datos!L517&amp;""))="SI",UPPER(TRIM(Datos!L517&amp;""))="NO"),IF(ISNUMBER(Datos!L517),AND(OR(L$1005="",Datos!L517&gt;=L$1005),OR(L$1006="",Datos!L517&lt;=L$1006)),FALSE),TRUE))))</f>
        <v>0.0</v>
      </c>
      <c r="M517">
        <f>IF(Datos!M517="",0,IF(AND(M$1008&lt;&gt;"",Datos!M517=M$1008),0,IF(M$1004=0,0,1-CHOOSE(M$1004,IF(ISNUMBER(Datos!M517),AND(OR(M$1005="",Datos!M517&gt;=M$1005),OR(M$1006="",Datos!M517&lt;=M$1006)),FALSE),IF(ISNUMBER(Datos!M517),AND(Datos!M517=INT(Datos!M517),AND(OR(M$1005="",Datos!M517&gt;=M$1005),OR(M$1006="",Datos!M517&lt;=M$1006))),FALSE),OR(ISNUMBER(FIND(";"&amp;UPPER(TRIM(Datos!M517&amp;""))&amp;"=",M$1007)),ISNUMBER(FIND(";"&amp;UPPER(TRIM(Datos!M517&amp;""))&amp;";",M$1007))),OR(UPPER(TRIM(Datos!M517&amp;""))="SÍ",UPPER(TRIM(Datos!M517&amp;""))="SI",UPPER(TRIM(Datos!M517&amp;""))="NO"),IF(ISNUMBER(Datos!M517),AND(OR(M$1005="",Datos!M517&gt;=M$1005),OR(M$1006="",Datos!M517&lt;=M$1006)),FALSE),TRUE))))</f>
        <v>0.0</v>
      </c>
      <c r="N517">
        <f>IF(Datos!N517="",0,IF(AND(N$1008&lt;&gt;"",Datos!N517=N$1008),0,IF(N$1004=0,0,1-CHOOSE(N$1004,IF(ISNUMBER(Datos!N517),AND(OR(N$1005="",Datos!N517&gt;=N$1005),OR(N$1006="",Datos!N517&lt;=N$1006)),FALSE),IF(ISNUMBER(Datos!N517),AND(Datos!N517=INT(Datos!N517),AND(OR(N$1005="",Datos!N517&gt;=N$1005),OR(N$1006="",Datos!N517&lt;=N$1006))),FALSE),OR(ISNUMBER(FIND(";"&amp;UPPER(TRIM(Datos!N517&amp;""))&amp;"=",N$1007)),ISNUMBER(FIND(";"&amp;UPPER(TRIM(Datos!N517&amp;""))&amp;";",N$1007))),OR(UPPER(TRIM(Datos!N517&amp;""))="SÍ",UPPER(TRIM(Datos!N517&amp;""))="SI",UPPER(TRIM(Datos!N517&amp;""))="NO"),IF(ISNUMBER(Datos!N517),AND(OR(N$1005="",Datos!N517&gt;=N$1005),OR(N$1006="",Datos!N517&lt;=N$1006)),FALSE),TRUE))))</f>
        <v>0.0</v>
      </c>
      <c r="O517">
        <f>IF(Datos!O517="",0,IF(AND(O$1008&lt;&gt;"",Datos!O517=O$1008),0,IF(O$1004=0,0,1-CHOOSE(O$1004,IF(ISNUMBER(Datos!O517),AND(OR(O$1005="",Datos!O517&gt;=O$1005),OR(O$1006="",Datos!O517&lt;=O$1006)),FALSE),IF(ISNUMBER(Datos!O517),AND(Datos!O517=INT(Datos!O517),AND(OR(O$1005="",Datos!O517&gt;=O$1005),OR(O$1006="",Datos!O517&lt;=O$1006))),FALSE),OR(ISNUMBER(FIND(";"&amp;UPPER(TRIM(Datos!O517&amp;""))&amp;"=",O$1007)),ISNUMBER(FIND(";"&amp;UPPER(TRIM(Datos!O517&amp;""))&amp;";",O$1007))),OR(UPPER(TRIM(Datos!O517&amp;""))="SÍ",UPPER(TRIM(Datos!O517&amp;""))="SI",UPPER(TRIM(Datos!O517&amp;""))="NO"),IF(ISNUMBER(Datos!O517),AND(OR(O$1005="",Datos!O517&gt;=O$1005),OR(O$1006="",Datos!O517&lt;=O$1006)),FALSE),TRUE))))</f>
        <v>0.0</v>
      </c>
      <c r="P517">
        <f>IF(Datos!P517="",0,IF(AND(P$1008&lt;&gt;"",Datos!P517=P$1008),0,IF(P$1004=0,0,1-CHOOSE(P$1004,IF(ISNUMBER(Datos!P517),AND(OR(P$1005="",Datos!P517&gt;=P$1005),OR(P$1006="",Datos!P517&lt;=P$1006)),FALSE),IF(ISNUMBER(Datos!P517),AND(Datos!P517=INT(Datos!P517),AND(OR(P$1005="",Datos!P517&gt;=P$1005),OR(P$1006="",Datos!P517&lt;=P$1006))),FALSE),OR(ISNUMBER(FIND(";"&amp;UPPER(TRIM(Datos!P517&amp;""))&amp;"=",P$1007)),ISNUMBER(FIND(";"&amp;UPPER(TRIM(Datos!P517&amp;""))&amp;";",P$1007))),OR(UPPER(TRIM(Datos!P517&amp;""))="SÍ",UPPER(TRIM(Datos!P517&amp;""))="SI",UPPER(TRIM(Datos!P517&amp;""))="NO"),IF(ISNUMBER(Datos!P517),AND(OR(P$1005="",Datos!P517&gt;=P$1005),OR(P$1006="",Datos!P517&lt;=P$1006)),FALSE),TRUE))))</f>
        <v>0.0</v>
      </c>
      <c r="Q517">
        <f>IF(Datos!Q517="",0,IF(AND(Q$1008&lt;&gt;"",Datos!Q517=Q$1008),0,IF(Q$1004=0,0,1-CHOOSE(Q$1004,IF(ISNUMBER(Datos!Q517),AND(OR(Q$1005="",Datos!Q517&gt;=Q$1005),OR(Q$1006="",Datos!Q517&lt;=Q$1006)),FALSE),IF(ISNUMBER(Datos!Q517),AND(Datos!Q517=INT(Datos!Q517),AND(OR(Q$1005="",Datos!Q517&gt;=Q$1005),OR(Q$1006="",Datos!Q517&lt;=Q$1006))),FALSE),OR(ISNUMBER(FIND(";"&amp;UPPER(TRIM(Datos!Q517&amp;""))&amp;"=",Q$1007)),ISNUMBER(FIND(";"&amp;UPPER(TRIM(Datos!Q517&amp;""))&amp;";",Q$1007))),OR(UPPER(TRIM(Datos!Q517&amp;""))="SÍ",UPPER(TRIM(Datos!Q517&amp;""))="SI",UPPER(TRIM(Datos!Q517&amp;""))="NO"),IF(ISNUMBER(Datos!Q517),AND(OR(Q$1005="",Datos!Q517&gt;=Q$1005),OR(Q$1006="",Datos!Q517&lt;=Q$1006)),FALSE),TRUE))))</f>
        <v>0.0</v>
      </c>
      <c r="R517">
        <f>IF(Datos!R517="",0,IF(AND(R$1008&lt;&gt;"",Datos!R517=R$1008),0,IF(R$1004=0,0,1-CHOOSE(R$1004,IF(ISNUMBER(Datos!R517),AND(OR(R$1005="",Datos!R517&gt;=R$1005),OR(R$1006="",Datos!R517&lt;=R$1006)),FALSE),IF(ISNUMBER(Datos!R517),AND(Datos!R517=INT(Datos!R517),AND(OR(R$1005="",Datos!R517&gt;=R$1005),OR(R$1006="",Datos!R517&lt;=R$1006))),FALSE),OR(ISNUMBER(FIND(";"&amp;UPPER(TRIM(Datos!R517&amp;""))&amp;"=",R$1007)),ISNUMBER(FIND(";"&amp;UPPER(TRIM(Datos!R517&amp;""))&amp;";",R$1007))),OR(UPPER(TRIM(Datos!R517&amp;""))="SÍ",UPPER(TRIM(Datos!R517&amp;""))="SI",UPPER(TRIM(Datos!R517&amp;""))="NO"),IF(ISNUMBER(Datos!R517),AND(OR(R$1005="",Datos!R517&gt;=R$1005),OR(R$1006="",Datos!R517&lt;=R$1006)),FALSE),TRUE))))</f>
        <v>0.0</v>
      </c>
      <c r="S517">
        <f>IF(Datos!S517="",0,IF(AND(S$1008&lt;&gt;"",Datos!S517=S$1008),0,IF(S$1004=0,0,1-CHOOSE(S$1004,IF(ISNUMBER(Datos!S517),AND(OR(S$1005="",Datos!S517&gt;=S$1005),OR(S$1006="",Datos!S517&lt;=S$1006)),FALSE),IF(ISNUMBER(Datos!S517),AND(Datos!S517=INT(Datos!S517),AND(OR(S$1005="",Datos!S517&gt;=S$1005),OR(S$1006="",Datos!S517&lt;=S$1006))),FALSE),OR(ISNUMBER(FIND(";"&amp;UPPER(TRIM(Datos!S517&amp;""))&amp;"=",S$1007)),ISNUMBER(FIND(";"&amp;UPPER(TRIM(Datos!S517&amp;""))&amp;";",S$1007))),OR(UPPER(TRIM(Datos!S517&amp;""))="SÍ",UPPER(TRIM(Datos!S517&amp;""))="SI",UPPER(TRIM(Datos!S517&amp;""))="NO"),IF(ISNUMBER(Datos!S517),AND(OR(S$1005="",Datos!S517&gt;=S$1005),OR(S$1006="",Datos!S517&lt;=S$1006)),FALSE),TRUE))))</f>
        <v>0.0</v>
      </c>
      <c r="T517">
        <f>IF(Datos!T517="",0,IF(AND(T$1008&lt;&gt;"",Datos!T517=T$1008),0,IF(T$1004=0,0,1-CHOOSE(T$1004,IF(ISNUMBER(Datos!T517),AND(OR(T$1005="",Datos!T517&gt;=T$1005),OR(T$1006="",Datos!T517&lt;=T$1006)),FALSE),IF(ISNUMBER(Datos!T517),AND(Datos!T517=INT(Datos!T517),AND(OR(T$1005="",Datos!T517&gt;=T$1005),OR(T$1006="",Datos!T517&lt;=T$1006))),FALSE),OR(ISNUMBER(FIND(";"&amp;UPPER(TRIM(Datos!T517&amp;""))&amp;"=",T$1007)),ISNUMBER(FIND(";"&amp;UPPER(TRIM(Datos!T517&amp;""))&amp;";",T$1007))),OR(UPPER(TRIM(Datos!T517&amp;""))="SÍ",UPPER(TRIM(Datos!T517&amp;""))="SI",UPPER(TRIM(Datos!T517&amp;""))="NO"),IF(ISNUMBER(Datos!T517),AND(OR(T$1005="",Datos!T517&gt;=T$1005),OR(T$1006="",Datos!T517&lt;=T$1006)),FALSE),TRUE))))</f>
        <v>0.0</v>
      </c>
      <c r="U517">
        <f>IF(Datos!U517="",0,IF(AND(U$1008&lt;&gt;"",Datos!U517=U$1008),0,IF(U$1004=0,0,1-CHOOSE(U$1004,IF(ISNUMBER(Datos!U517),AND(OR(U$1005="",Datos!U517&gt;=U$1005),OR(U$1006="",Datos!U517&lt;=U$1006)),FALSE),IF(ISNUMBER(Datos!U517),AND(Datos!U517=INT(Datos!U517),AND(OR(U$1005="",Datos!U517&gt;=U$1005),OR(U$1006="",Datos!U517&lt;=U$1006))),FALSE),OR(ISNUMBER(FIND(";"&amp;UPPER(TRIM(Datos!U517&amp;""))&amp;"=",U$1007)),ISNUMBER(FIND(";"&amp;UPPER(TRIM(Datos!U517&amp;""))&amp;";",U$1007))),OR(UPPER(TRIM(Datos!U517&amp;""))="SÍ",UPPER(TRIM(Datos!U517&amp;""))="SI",UPPER(TRIM(Datos!U517&amp;""))="NO"),IF(ISNUMBER(Datos!U517),AND(OR(U$1005="",Datos!U517&gt;=U$1005),OR(U$1006="",Datos!U517&lt;=U$1006)),FALSE),TRUE))))</f>
        <v>0.0</v>
      </c>
      <c r="V517">
        <f>IF(Datos!V517="",0,IF(AND(V$1008&lt;&gt;"",Datos!V517=V$1008),0,IF(V$1004=0,0,1-CHOOSE(V$1004,IF(ISNUMBER(Datos!V517),AND(OR(V$1005="",Datos!V517&gt;=V$1005),OR(V$1006="",Datos!V517&lt;=V$1006)),FALSE),IF(ISNUMBER(Datos!V517),AND(Datos!V517=INT(Datos!V517),AND(OR(V$1005="",Datos!V517&gt;=V$1005),OR(V$1006="",Datos!V517&lt;=V$1006))),FALSE),OR(ISNUMBER(FIND(";"&amp;UPPER(TRIM(Datos!V517&amp;""))&amp;"=",V$1007)),ISNUMBER(FIND(";"&amp;UPPER(TRIM(Datos!V517&amp;""))&amp;";",V$1007))),OR(UPPER(TRIM(Datos!V517&amp;""))="SÍ",UPPER(TRIM(Datos!V517&amp;""))="SI",UPPER(TRIM(Datos!V517&amp;""))="NO"),IF(ISNUMBER(Datos!V517),AND(OR(V$1005="",Datos!V517&gt;=V$1005),OR(V$1006="",Datos!V517&lt;=V$1006)),FALSE),TRUE))))</f>
        <v>0.0</v>
      </c>
      <c r="W517">
        <f>IF(Datos!W517="",0,IF(AND(W$1008&lt;&gt;"",Datos!W517=W$1008),0,IF(W$1004=0,0,1-CHOOSE(W$1004,IF(ISNUMBER(Datos!W517),AND(OR(W$1005="",Datos!W517&gt;=W$1005),OR(W$1006="",Datos!W517&lt;=W$1006)),FALSE),IF(ISNUMBER(Datos!W517),AND(Datos!W517=INT(Datos!W517),AND(OR(W$1005="",Datos!W517&gt;=W$1005),OR(W$1006="",Datos!W517&lt;=W$1006))),FALSE),OR(ISNUMBER(FIND(";"&amp;UPPER(TRIM(Datos!W517&amp;""))&amp;"=",W$1007)),ISNUMBER(FIND(";"&amp;UPPER(TRIM(Datos!W517&amp;""))&amp;";",W$1007))),OR(UPPER(TRIM(Datos!W517&amp;""))="SÍ",UPPER(TRIM(Datos!W517&amp;""))="SI",UPPER(TRIM(Datos!W517&amp;""))="NO"),IF(ISNUMBER(Datos!W517),AND(OR(W$1005="",Datos!W517&gt;=W$1005),OR(W$1006="",Datos!W517&lt;=W$1006)),FALSE),TRUE))))</f>
        <v>0.0</v>
      </c>
      <c r="X517">
        <f>IF(Datos!X517="",0,IF(AND(X$1008&lt;&gt;"",Datos!X517=X$1008),0,IF(X$1004=0,0,1-CHOOSE(X$1004,IF(ISNUMBER(Datos!X517),AND(OR(X$1005="",Datos!X517&gt;=X$1005),OR(X$1006="",Datos!X517&lt;=X$1006)),FALSE),IF(ISNUMBER(Datos!X517),AND(Datos!X517=INT(Datos!X517),AND(OR(X$1005="",Datos!X517&gt;=X$1005),OR(X$1006="",Datos!X517&lt;=X$1006))),FALSE),OR(ISNUMBER(FIND(";"&amp;UPPER(TRIM(Datos!X517&amp;""))&amp;"=",X$1007)),ISNUMBER(FIND(";"&amp;UPPER(TRIM(Datos!X517&amp;""))&amp;";",X$1007))),OR(UPPER(TRIM(Datos!X517&amp;""))="SÍ",UPPER(TRIM(Datos!X517&amp;""))="SI",UPPER(TRIM(Datos!X517&amp;""))="NO"),IF(ISNUMBER(Datos!X517),AND(OR(X$1005="",Datos!X517&gt;=X$1005),OR(X$1006="",Datos!X517&lt;=X$1006)),FALSE),TRUE))))</f>
        <v>0.0</v>
      </c>
      <c r="Y517">
        <f>IF(Datos!Y517="",0,IF(AND(Y$1008&lt;&gt;"",Datos!Y517=Y$1008),0,IF(Y$1004=0,0,1-CHOOSE(Y$1004,IF(ISNUMBER(Datos!Y517),AND(OR(Y$1005="",Datos!Y517&gt;=Y$1005),OR(Y$1006="",Datos!Y517&lt;=Y$1006)),FALSE),IF(ISNUMBER(Datos!Y517),AND(Datos!Y517=INT(Datos!Y517),AND(OR(Y$1005="",Datos!Y517&gt;=Y$1005),OR(Y$1006="",Datos!Y517&lt;=Y$1006))),FALSE),OR(ISNUMBER(FIND(";"&amp;UPPER(TRIM(Datos!Y517&amp;""))&amp;"=",Y$1007)),ISNUMBER(FIND(";"&amp;UPPER(TRIM(Datos!Y517&amp;""))&amp;";",Y$1007))),OR(UPPER(TRIM(Datos!Y517&amp;""))="SÍ",UPPER(TRIM(Datos!Y517&amp;""))="SI",UPPER(TRIM(Datos!Y517&amp;""))="NO"),IF(ISNUMBER(Datos!Y517),AND(OR(Y$1005="",Datos!Y517&gt;=Y$1005),OR(Y$1006="",Datos!Y517&lt;=Y$1006)),FALSE),TRUE))))</f>
        <v>0.0</v>
      </c>
      <c r="Z517">
        <f>IF(Datos!Z517="",0,IF(AND(Z$1008&lt;&gt;"",Datos!Z517=Z$1008),0,IF(Z$1004=0,0,1-CHOOSE(Z$1004,IF(ISNUMBER(Datos!Z517),AND(OR(Z$1005="",Datos!Z517&gt;=Z$1005),OR(Z$1006="",Datos!Z517&lt;=Z$1006)),FALSE),IF(ISNUMBER(Datos!Z517),AND(Datos!Z517=INT(Datos!Z517),AND(OR(Z$1005="",Datos!Z517&gt;=Z$1005),OR(Z$1006="",Datos!Z517&lt;=Z$1006))),FALSE),OR(ISNUMBER(FIND(";"&amp;UPPER(TRIM(Datos!Z517&amp;""))&amp;"=",Z$1007)),ISNUMBER(FIND(";"&amp;UPPER(TRIM(Datos!Z517&amp;""))&amp;";",Z$1007))),OR(UPPER(TRIM(Datos!Z517&amp;""))="SÍ",UPPER(TRIM(Datos!Z517&amp;""))="SI",UPPER(TRIM(Datos!Z517&amp;""))="NO"),IF(ISNUMBER(Datos!Z517),AND(OR(Z$1005="",Datos!Z517&gt;=Z$1005),OR(Z$1006="",Datos!Z517&lt;=Z$1006)),FALSE),TRUE))))</f>
        <v>0.0</v>
      </c>
      <c r="AA517">
        <f>IF(Datos!AA517="",0,IF(AND(AA$1008&lt;&gt;"",Datos!AA517=AA$1008),0,IF(AA$1004=0,0,1-CHOOSE(AA$1004,IF(ISNUMBER(Datos!AA517),AND(OR(AA$1005="",Datos!AA517&gt;=AA$1005),OR(AA$1006="",Datos!AA517&lt;=AA$1006)),FALSE),IF(ISNUMBER(Datos!AA517),AND(Datos!AA517=INT(Datos!AA517),AND(OR(AA$1005="",Datos!AA517&gt;=AA$1005),OR(AA$1006="",Datos!AA517&lt;=AA$1006))),FALSE),OR(ISNUMBER(FIND(";"&amp;UPPER(TRIM(Datos!AA517&amp;""))&amp;"=",AA$1007)),ISNUMBER(FIND(";"&amp;UPPER(TRIM(Datos!AA517&amp;""))&amp;";",AA$1007))),OR(UPPER(TRIM(Datos!AA517&amp;""))="SÍ",UPPER(TRIM(Datos!AA517&amp;""))="SI",UPPER(TRIM(Datos!AA517&amp;""))="NO"),IF(ISNUMBER(Datos!AA517),AND(OR(AA$1005="",Datos!AA517&gt;=AA$1005),OR(AA$1006="",Datos!AA517&lt;=AA$1006)),FALSE),TRUE))))</f>
        <v>0.0</v>
      </c>
      <c r="AB517">
        <f>IF(Datos!AB517="",0,IF(AND(AB$1008&lt;&gt;"",Datos!AB517=AB$1008),0,IF(AB$1004=0,0,1-CHOOSE(AB$1004,IF(ISNUMBER(Datos!AB517),AND(OR(AB$1005="",Datos!AB517&gt;=AB$1005),OR(AB$1006="",Datos!AB517&lt;=AB$1006)),FALSE),IF(ISNUMBER(Datos!AB517),AND(Datos!AB517=INT(Datos!AB517),AND(OR(AB$1005="",Datos!AB517&gt;=AB$1005),OR(AB$1006="",Datos!AB517&lt;=AB$1006))),FALSE),OR(ISNUMBER(FIND(";"&amp;UPPER(TRIM(Datos!AB517&amp;""))&amp;"=",AB$1007)),ISNUMBER(FIND(";"&amp;UPPER(TRIM(Datos!AB517&amp;""))&amp;";",AB$1007))),OR(UPPER(TRIM(Datos!AB517&amp;""))="SÍ",UPPER(TRIM(Datos!AB517&amp;""))="SI",UPPER(TRIM(Datos!AB517&amp;""))="NO"),IF(ISNUMBER(Datos!AB517),AND(OR(AB$1005="",Datos!AB517&gt;=AB$1005),OR(AB$1006="",Datos!AB517&lt;=AB$1006)),FALSE),TRUE))))</f>
        <v>0.0</v>
      </c>
      <c r="AC517">
        <f>IF(Datos!AC517="",0,IF(AND(AC$1008&lt;&gt;"",Datos!AC517=AC$1008),0,IF(AC$1004=0,0,1-CHOOSE(AC$1004,IF(ISNUMBER(Datos!AC517),AND(OR(AC$1005="",Datos!AC517&gt;=AC$1005),OR(AC$1006="",Datos!AC517&lt;=AC$1006)),FALSE),IF(ISNUMBER(Datos!AC517),AND(Datos!AC517=INT(Datos!AC517),AND(OR(AC$1005="",Datos!AC517&gt;=AC$1005),OR(AC$1006="",Datos!AC517&lt;=AC$1006))),FALSE),OR(ISNUMBER(FIND(";"&amp;UPPER(TRIM(Datos!AC517&amp;""))&amp;"=",AC$1007)),ISNUMBER(FIND(";"&amp;UPPER(TRIM(Datos!AC517&amp;""))&amp;";",AC$1007))),OR(UPPER(TRIM(Datos!AC517&amp;""))="SÍ",UPPER(TRIM(Datos!AC517&amp;""))="SI",UPPER(TRIM(Datos!AC517&amp;""))="NO"),IF(ISNUMBER(Datos!AC517),AND(OR(AC$1005="",Datos!AC517&gt;=AC$1005),OR(AC$1006="",Datos!AC517&lt;=AC$1006)),FALSE),TRUE))))</f>
        <v>0.0</v>
      </c>
      <c r="AD517">
        <f>IF(Datos!AD517="",0,IF(AND(AD$1008&lt;&gt;"",Datos!AD517=AD$1008),0,IF(AD$1004=0,0,1-CHOOSE(AD$1004,IF(ISNUMBER(Datos!AD517),AND(OR(AD$1005="",Datos!AD517&gt;=AD$1005),OR(AD$1006="",Datos!AD517&lt;=AD$1006)),FALSE),IF(ISNUMBER(Datos!AD517),AND(Datos!AD517=INT(Datos!AD517),AND(OR(AD$1005="",Datos!AD517&gt;=AD$1005),OR(AD$1006="",Datos!AD517&lt;=AD$1006))),FALSE),OR(ISNUMBER(FIND(";"&amp;UPPER(TRIM(Datos!AD517&amp;""))&amp;"=",AD$1007)),ISNUMBER(FIND(";"&amp;UPPER(TRIM(Datos!AD517&amp;""))&amp;";",AD$1007))),OR(UPPER(TRIM(Datos!AD517&amp;""))="SÍ",UPPER(TRIM(Datos!AD517&amp;""))="SI",UPPER(TRIM(Datos!AD517&amp;""))="NO"),IF(ISNUMBER(Datos!AD517),AND(OR(AD$1005="",Datos!AD517&gt;=AD$1005),OR(AD$1006="",Datos!AD517&lt;=AD$1006)),FALSE),TRUE))))</f>
        <v>0.0</v>
      </c>
      <c r="AE517">
        <f>IF(Datos!AE517="",0,IF(AND(AE$1008&lt;&gt;"",Datos!AE517=AE$1008),0,IF(AE$1004=0,0,1-CHOOSE(AE$1004,IF(ISNUMBER(Datos!AE517),AND(OR(AE$1005="",Datos!AE517&gt;=AE$1005),OR(AE$1006="",Datos!AE517&lt;=AE$1006)),FALSE),IF(ISNUMBER(Datos!AE517),AND(Datos!AE517=INT(Datos!AE517),AND(OR(AE$1005="",Datos!AE517&gt;=AE$1005),OR(AE$1006="",Datos!AE517&lt;=AE$1006))),FALSE),OR(ISNUMBER(FIND(";"&amp;UPPER(TRIM(Datos!AE517&amp;""))&amp;"=",AE$1007)),ISNUMBER(FIND(";"&amp;UPPER(TRIM(Datos!AE517&amp;""))&amp;";",AE$1007))),OR(UPPER(TRIM(Datos!AE517&amp;""))="SÍ",UPPER(TRIM(Datos!AE517&amp;""))="SI",UPPER(TRIM(Datos!AE517&amp;""))="NO"),IF(ISNUMBER(Datos!AE517),AND(OR(AE$1005="",Datos!AE517&gt;=AE$1005),OR(AE$1006="",Datos!AE517&lt;=AE$1006)),FALSE),TRUE))))</f>
        <v>0.0</v>
      </c>
    </row>
    <row r="518" spans="2:31">
      <c r="B518">
        <f>IF(Datos!B518="",0,IF(AND(B$1008&lt;&gt;"",Datos!B518=B$1008),0,IF(B$1004=0,0,1-CHOOSE(B$1004,IF(ISNUMBER(Datos!B518),AND(OR(B$1005="",Datos!B518&gt;=B$1005),OR(B$1006="",Datos!B518&lt;=B$1006)),FALSE),IF(ISNUMBER(Datos!B518),AND(Datos!B518=INT(Datos!B518),AND(OR(B$1005="",Datos!B518&gt;=B$1005),OR(B$1006="",Datos!B518&lt;=B$1006))),FALSE),OR(ISNUMBER(FIND(";"&amp;UPPER(TRIM(Datos!B518&amp;""))&amp;"=",B$1007)),ISNUMBER(FIND(";"&amp;UPPER(TRIM(Datos!B518&amp;""))&amp;";",B$1007))),OR(UPPER(TRIM(Datos!B518&amp;""))="SÍ",UPPER(TRIM(Datos!B518&amp;""))="SI",UPPER(TRIM(Datos!B518&amp;""))="NO"),IF(ISNUMBER(Datos!B518),AND(OR(B$1005="",Datos!B518&gt;=B$1005),OR(B$1006="",Datos!B518&lt;=B$1006)),FALSE),TRUE))))</f>
        <v>0.0</v>
      </c>
      <c r="C518">
        <f>IF(Datos!C518="",0,IF(AND(C$1008&lt;&gt;"",Datos!C518=C$1008),0,IF(C$1004=0,0,1-CHOOSE(C$1004,IF(ISNUMBER(Datos!C518),AND(OR(C$1005="",Datos!C518&gt;=C$1005),OR(C$1006="",Datos!C518&lt;=C$1006)),FALSE),IF(ISNUMBER(Datos!C518),AND(Datos!C518=INT(Datos!C518),AND(OR(C$1005="",Datos!C518&gt;=C$1005),OR(C$1006="",Datos!C518&lt;=C$1006))),FALSE),OR(ISNUMBER(FIND(";"&amp;UPPER(TRIM(Datos!C518&amp;""))&amp;"=",C$1007)),ISNUMBER(FIND(";"&amp;UPPER(TRIM(Datos!C518&amp;""))&amp;";",C$1007))),OR(UPPER(TRIM(Datos!C518&amp;""))="SÍ",UPPER(TRIM(Datos!C518&amp;""))="SI",UPPER(TRIM(Datos!C518&amp;""))="NO"),IF(ISNUMBER(Datos!C518),AND(OR(C$1005="",Datos!C518&gt;=C$1005),OR(C$1006="",Datos!C518&lt;=C$1006)),FALSE),TRUE))))</f>
        <v>0.0</v>
      </c>
      <c r="D518">
        <f>IF(Datos!D518="",0,IF(AND(D$1008&lt;&gt;"",Datos!D518=D$1008),0,IF(D$1004=0,0,1-CHOOSE(D$1004,IF(ISNUMBER(Datos!D518),AND(OR(D$1005="",Datos!D518&gt;=D$1005),OR(D$1006="",Datos!D518&lt;=D$1006)),FALSE),IF(ISNUMBER(Datos!D518),AND(Datos!D518=INT(Datos!D518),AND(OR(D$1005="",Datos!D518&gt;=D$1005),OR(D$1006="",Datos!D518&lt;=D$1006))),FALSE),OR(ISNUMBER(FIND(";"&amp;UPPER(TRIM(Datos!D518&amp;""))&amp;"=",D$1007)),ISNUMBER(FIND(";"&amp;UPPER(TRIM(Datos!D518&amp;""))&amp;";",D$1007))),OR(UPPER(TRIM(Datos!D518&amp;""))="SÍ",UPPER(TRIM(Datos!D518&amp;""))="SI",UPPER(TRIM(Datos!D518&amp;""))="NO"),IF(ISNUMBER(Datos!D518),AND(OR(D$1005="",Datos!D518&gt;=D$1005),OR(D$1006="",Datos!D518&lt;=D$1006)),FALSE),TRUE))))</f>
        <v>0.0</v>
      </c>
      <c r="E518">
        <f>IF(Datos!E518="",0,IF(AND(E$1008&lt;&gt;"",Datos!E518=E$1008),0,IF(E$1004=0,0,1-CHOOSE(E$1004,IF(ISNUMBER(Datos!E518),AND(OR(E$1005="",Datos!E518&gt;=E$1005),OR(E$1006="",Datos!E518&lt;=E$1006)),FALSE),IF(ISNUMBER(Datos!E518),AND(Datos!E518=INT(Datos!E518),AND(OR(E$1005="",Datos!E518&gt;=E$1005),OR(E$1006="",Datos!E518&lt;=E$1006))),FALSE),OR(ISNUMBER(FIND(";"&amp;UPPER(TRIM(Datos!E518&amp;""))&amp;"=",E$1007)),ISNUMBER(FIND(";"&amp;UPPER(TRIM(Datos!E518&amp;""))&amp;";",E$1007))),OR(UPPER(TRIM(Datos!E518&amp;""))="SÍ",UPPER(TRIM(Datos!E518&amp;""))="SI",UPPER(TRIM(Datos!E518&amp;""))="NO"),IF(ISNUMBER(Datos!E518),AND(OR(E$1005="",Datos!E518&gt;=E$1005),OR(E$1006="",Datos!E518&lt;=E$1006)),FALSE),TRUE))))</f>
        <v>0.0</v>
      </c>
      <c r="F518">
        <f>IF(Datos!F518="",0,IF(AND(F$1008&lt;&gt;"",Datos!F518=F$1008),0,IF(F$1004=0,0,1-CHOOSE(F$1004,IF(ISNUMBER(Datos!F518),AND(OR(F$1005="",Datos!F518&gt;=F$1005),OR(F$1006="",Datos!F518&lt;=F$1006)),FALSE),IF(ISNUMBER(Datos!F518),AND(Datos!F518=INT(Datos!F518),AND(OR(F$1005="",Datos!F518&gt;=F$1005),OR(F$1006="",Datos!F518&lt;=F$1006))),FALSE),OR(ISNUMBER(FIND(";"&amp;UPPER(TRIM(Datos!F518&amp;""))&amp;"=",F$1007)),ISNUMBER(FIND(";"&amp;UPPER(TRIM(Datos!F518&amp;""))&amp;";",F$1007))),OR(UPPER(TRIM(Datos!F518&amp;""))="SÍ",UPPER(TRIM(Datos!F518&amp;""))="SI",UPPER(TRIM(Datos!F518&amp;""))="NO"),IF(ISNUMBER(Datos!F518),AND(OR(F$1005="",Datos!F518&gt;=F$1005),OR(F$1006="",Datos!F518&lt;=F$1006)),FALSE),TRUE))))</f>
        <v>0.0</v>
      </c>
      <c r="G518">
        <f>IF(Datos!G518="",0,IF(AND(G$1008&lt;&gt;"",Datos!G518=G$1008),0,IF(G$1004=0,0,1-CHOOSE(G$1004,IF(ISNUMBER(Datos!G518),AND(OR(G$1005="",Datos!G518&gt;=G$1005),OR(G$1006="",Datos!G518&lt;=G$1006)),FALSE),IF(ISNUMBER(Datos!G518),AND(Datos!G518=INT(Datos!G518),AND(OR(G$1005="",Datos!G518&gt;=G$1005),OR(G$1006="",Datos!G518&lt;=G$1006))),FALSE),OR(ISNUMBER(FIND(";"&amp;UPPER(TRIM(Datos!G518&amp;""))&amp;"=",G$1007)),ISNUMBER(FIND(";"&amp;UPPER(TRIM(Datos!G518&amp;""))&amp;";",G$1007))),OR(UPPER(TRIM(Datos!G518&amp;""))="SÍ",UPPER(TRIM(Datos!G518&amp;""))="SI",UPPER(TRIM(Datos!G518&amp;""))="NO"),IF(ISNUMBER(Datos!G518),AND(OR(G$1005="",Datos!G518&gt;=G$1005),OR(G$1006="",Datos!G518&lt;=G$1006)),FALSE),TRUE))))</f>
        <v>0.0</v>
      </c>
      <c r="H518">
        <f>IF(Datos!H518="",0,IF(AND(H$1008&lt;&gt;"",Datos!H518=H$1008),0,IF(H$1004=0,0,1-CHOOSE(H$1004,IF(ISNUMBER(Datos!H518),AND(OR(H$1005="",Datos!H518&gt;=H$1005),OR(H$1006="",Datos!H518&lt;=H$1006)),FALSE),IF(ISNUMBER(Datos!H518),AND(Datos!H518=INT(Datos!H518),AND(OR(H$1005="",Datos!H518&gt;=H$1005),OR(H$1006="",Datos!H518&lt;=H$1006))),FALSE),OR(ISNUMBER(FIND(";"&amp;UPPER(TRIM(Datos!H518&amp;""))&amp;"=",H$1007)),ISNUMBER(FIND(";"&amp;UPPER(TRIM(Datos!H518&amp;""))&amp;";",H$1007))),OR(UPPER(TRIM(Datos!H518&amp;""))="SÍ",UPPER(TRIM(Datos!H518&amp;""))="SI",UPPER(TRIM(Datos!H518&amp;""))="NO"),IF(ISNUMBER(Datos!H518),AND(OR(H$1005="",Datos!H518&gt;=H$1005),OR(H$1006="",Datos!H518&lt;=H$1006)),FALSE),TRUE))))</f>
        <v>0.0</v>
      </c>
      <c r="I518">
        <f>IF(Datos!I518="",0,IF(AND(I$1008&lt;&gt;"",Datos!I518=I$1008),0,IF(I$1004=0,0,1-CHOOSE(I$1004,IF(ISNUMBER(Datos!I518),AND(OR(I$1005="",Datos!I518&gt;=I$1005),OR(I$1006="",Datos!I518&lt;=I$1006)),FALSE),IF(ISNUMBER(Datos!I518),AND(Datos!I518=INT(Datos!I518),AND(OR(I$1005="",Datos!I518&gt;=I$1005),OR(I$1006="",Datos!I518&lt;=I$1006))),FALSE),OR(ISNUMBER(FIND(";"&amp;UPPER(TRIM(Datos!I518&amp;""))&amp;"=",I$1007)),ISNUMBER(FIND(";"&amp;UPPER(TRIM(Datos!I518&amp;""))&amp;";",I$1007))),OR(UPPER(TRIM(Datos!I518&amp;""))="SÍ",UPPER(TRIM(Datos!I518&amp;""))="SI",UPPER(TRIM(Datos!I518&amp;""))="NO"),IF(ISNUMBER(Datos!I518),AND(OR(I$1005="",Datos!I518&gt;=I$1005),OR(I$1006="",Datos!I518&lt;=I$1006)),FALSE),TRUE))))</f>
        <v>0.0</v>
      </c>
      <c r="J518">
        <f>IF(Datos!J518="",0,IF(AND(J$1008&lt;&gt;"",Datos!J518=J$1008),0,IF(J$1004=0,0,1-CHOOSE(J$1004,IF(ISNUMBER(Datos!J518),AND(OR(J$1005="",Datos!J518&gt;=J$1005),OR(J$1006="",Datos!J518&lt;=J$1006)),FALSE),IF(ISNUMBER(Datos!J518),AND(Datos!J518=INT(Datos!J518),AND(OR(J$1005="",Datos!J518&gt;=J$1005),OR(J$1006="",Datos!J518&lt;=J$1006))),FALSE),OR(ISNUMBER(FIND(";"&amp;UPPER(TRIM(Datos!J518&amp;""))&amp;"=",J$1007)),ISNUMBER(FIND(";"&amp;UPPER(TRIM(Datos!J518&amp;""))&amp;";",J$1007))),OR(UPPER(TRIM(Datos!J518&amp;""))="SÍ",UPPER(TRIM(Datos!J518&amp;""))="SI",UPPER(TRIM(Datos!J518&amp;""))="NO"),IF(ISNUMBER(Datos!J518),AND(OR(J$1005="",Datos!J518&gt;=J$1005),OR(J$1006="",Datos!J518&lt;=J$1006)),FALSE),TRUE))))</f>
        <v>0.0</v>
      </c>
      <c r="K518">
        <f>IF(Datos!K518="",0,IF(AND(K$1008&lt;&gt;"",Datos!K518=K$1008),0,IF(K$1004=0,0,1-CHOOSE(K$1004,IF(ISNUMBER(Datos!K518),AND(OR(K$1005="",Datos!K518&gt;=K$1005),OR(K$1006="",Datos!K518&lt;=K$1006)),FALSE),IF(ISNUMBER(Datos!K518),AND(Datos!K518=INT(Datos!K518),AND(OR(K$1005="",Datos!K518&gt;=K$1005),OR(K$1006="",Datos!K518&lt;=K$1006))),FALSE),OR(ISNUMBER(FIND(";"&amp;UPPER(TRIM(Datos!K518&amp;""))&amp;"=",K$1007)),ISNUMBER(FIND(";"&amp;UPPER(TRIM(Datos!K518&amp;""))&amp;";",K$1007))),OR(UPPER(TRIM(Datos!K518&amp;""))="SÍ",UPPER(TRIM(Datos!K518&amp;""))="SI",UPPER(TRIM(Datos!K518&amp;""))="NO"),IF(ISNUMBER(Datos!K518),AND(OR(K$1005="",Datos!K518&gt;=K$1005),OR(K$1006="",Datos!K518&lt;=K$1006)),FALSE),TRUE))))</f>
        <v>0.0</v>
      </c>
      <c r="L518">
        <f>IF(Datos!L518="",0,IF(AND(L$1008&lt;&gt;"",Datos!L518=L$1008),0,IF(L$1004=0,0,1-CHOOSE(L$1004,IF(ISNUMBER(Datos!L518),AND(OR(L$1005="",Datos!L518&gt;=L$1005),OR(L$1006="",Datos!L518&lt;=L$1006)),FALSE),IF(ISNUMBER(Datos!L518),AND(Datos!L518=INT(Datos!L518),AND(OR(L$1005="",Datos!L518&gt;=L$1005),OR(L$1006="",Datos!L518&lt;=L$1006))),FALSE),OR(ISNUMBER(FIND(";"&amp;UPPER(TRIM(Datos!L518&amp;""))&amp;"=",L$1007)),ISNUMBER(FIND(";"&amp;UPPER(TRIM(Datos!L518&amp;""))&amp;";",L$1007))),OR(UPPER(TRIM(Datos!L518&amp;""))="SÍ",UPPER(TRIM(Datos!L518&amp;""))="SI",UPPER(TRIM(Datos!L518&amp;""))="NO"),IF(ISNUMBER(Datos!L518),AND(OR(L$1005="",Datos!L518&gt;=L$1005),OR(L$1006="",Datos!L518&lt;=L$1006)),FALSE),TRUE))))</f>
        <v>0.0</v>
      </c>
      <c r="M518">
        <f>IF(Datos!M518="",0,IF(AND(M$1008&lt;&gt;"",Datos!M518=M$1008),0,IF(M$1004=0,0,1-CHOOSE(M$1004,IF(ISNUMBER(Datos!M518),AND(OR(M$1005="",Datos!M518&gt;=M$1005),OR(M$1006="",Datos!M518&lt;=M$1006)),FALSE),IF(ISNUMBER(Datos!M518),AND(Datos!M518=INT(Datos!M518),AND(OR(M$1005="",Datos!M518&gt;=M$1005),OR(M$1006="",Datos!M518&lt;=M$1006))),FALSE),OR(ISNUMBER(FIND(";"&amp;UPPER(TRIM(Datos!M518&amp;""))&amp;"=",M$1007)),ISNUMBER(FIND(";"&amp;UPPER(TRIM(Datos!M518&amp;""))&amp;";",M$1007))),OR(UPPER(TRIM(Datos!M518&amp;""))="SÍ",UPPER(TRIM(Datos!M518&amp;""))="SI",UPPER(TRIM(Datos!M518&amp;""))="NO"),IF(ISNUMBER(Datos!M518),AND(OR(M$1005="",Datos!M518&gt;=M$1005),OR(M$1006="",Datos!M518&lt;=M$1006)),FALSE),TRUE))))</f>
        <v>0.0</v>
      </c>
      <c r="N518">
        <f>IF(Datos!N518="",0,IF(AND(N$1008&lt;&gt;"",Datos!N518=N$1008),0,IF(N$1004=0,0,1-CHOOSE(N$1004,IF(ISNUMBER(Datos!N518),AND(OR(N$1005="",Datos!N518&gt;=N$1005),OR(N$1006="",Datos!N518&lt;=N$1006)),FALSE),IF(ISNUMBER(Datos!N518),AND(Datos!N518=INT(Datos!N518),AND(OR(N$1005="",Datos!N518&gt;=N$1005),OR(N$1006="",Datos!N518&lt;=N$1006))),FALSE),OR(ISNUMBER(FIND(";"&amp;UPPER(TRIM(Datos!N518&amp;""))&amp;"=",N$1007)),ISNUMBER(FIND(";"&amp;UPPER(TRIM(Datos!N518&amp;""))&amp;";",N$1007))),OR(UPPER(TRIM(Datos!N518&amp;""))="SÍ",UPPER(TRIM(Datos!N518&amp;""))="SI",UPPER(TRIM(Datos!N518&amp;""))="NO"),IF(ISNUMBER(Datos!N518),AND(OR(N$1005="",Datos!N518&gt;=N$1005),OR(N$1006="",Datos!N518&lt;=N$1006)),FALSE),TRUE))))</f>
        <v>0.0</v>
      </c>
      <c r="O518">
        <f>IF(Datos!O518="",0,IF(AND(O$1008&lt;&gt;"",Datos!O518=O$1008),0,IF(O$1004=0,0,1-CHOOSE(O$1004,IF(ISNUMBER(Datos!O518),AND(OR(O$1005="",Datos!O518&gt;=O$1005),OR(O$1006="",Datos!O518&lt;=O$1006)),FALSE),IF(ISNUMBER(Datos!O518),AND(Datos!O518=INT(Datos!O518),AND(OR(O$1005="",Datos!O518&gt;=O$1005),OR(O$1006="",Datos!O518&lt;=O$1006))),FALSE),OR(ISNUMBER(FIND(";"&amp;UPPER(TRIM(Datos!O518&amp;""))&amp;"=",O$1007)),ISNUMBER(FIND(";"&amp;UPPER(TRIM(Datos!O518&amp;""))&amp;";",O$1007))),OR(UPPER(TRIM(Datos!O518&amp;""))="SÍ",UPPER(TRIM(Datos!O518&amp;""))="SI",UPPER(TRIM(Datos!O518&amp;""))="NO"),IF(ISNUMBER(Datos!O518),AND(OR(O$1005="",Datos!O518&gt;=O$1005),OR(O$1006="",Datos!O518&lt;=O$1006)),FALSE),TRUE))))</f>
        <v>0.0</v>
      </c>
      <c r="P518">
        <f>IF(Datos!P518="",0,IF(AND(P$1008&lt;&gt;"",Datos!P518=P$1008),0,IF(P$1004=0,0,1-CHOOSE(P$1004,IF(ISNUMBER(Datos!P518),AND(OR(P$1005="",Datos!P518&gt;=P$1005),OR(P$1006="",Datos!P518&lt;=P$1006)),FALSE),IF(ISNUMBER(Datos!P518),AND(Datos!P518=INT(Datos!P518),AND(OR(P$1005="",Datos!P518&gt;=P$1005),OR(P$1006="",Datos!P518&lt;=P$1006))),FALSE),OR(ISNUMBER(FIND(";"&amp;UPPER(TRIM(Datos!P518&amp;""))&amp;"=",P$1007)),ISNUMBER(FIND(";"&amp;UPPER(TRIM(Datos!P518&amp;""))&amp;";",P$1007))),OR(UPPER(TRIM(Datos!P518&amp;""))="SÍ",UPPER(TRIM(Datos!P518&amp;""))="SI",UPPER(TRIM(Datos!P518&amp;""))="NO"),IF(ISNUMBER(Datos!P518),AND(OR(P$1005="",Datos!P518&gt;=P$1005),OR(P$1006="",Datos!P518&lt;=P$1006)),FALSE),TRUE))))</f>
        <v>0.0</v>
      </c>
      <c r="Q518">
        <f>IF(Datos!Q518="",0,IF(AND(Q$1008&lt;&gt;"",Datos!Q518=Q$1008),0,IF(Q$1004=0,0,1-CHOOSE(Q$1004,IF(ISNUMBER(Datos!Q518),AND(OR(Q$1005="",Datos!Q518&gt;=Q$1005),OR(Q$1006="",Datos!Q518&lt;=Q$1006)),FALSE),IF(ISNUMBER(Datos!Q518),AND(Datos!Q518=INT(Datos!Q518),AND(OR(Q$1005="",Datos!Q518&gt;=Q$1005),OR(Q$1006="",Datos!Q518&lt;=Q$1006))),FALSE),OR(ISNUMBER(FIND(";"&amp;UPPER(TRIM(Datos!Q518&amp;""))&amp;"=",Q$1007)),ISNUMBER(FIND(";"&amp;UPPER(TRIM(Datos!Q518&amp;""))&amp;";",Q$1007))),OR(UPPER(TRIM(Datos!Q518&amp;""))="SÍ",UPPER(TRIM(Datos!Q518&amp;""))="SI",UPPER(TRIM(Datos!Q518&amp;""))="NO"),IF(ISNUMBER(Datos!Q518),AND(OR(Q$1005="",Datos!Q518&gt;=Q$1005),OR(Q$1006="",Datos!Q518&lt;=Q$1006)),FALSE),TRUE))))</f>
        <v>0.0</v>
      </c>
      <c r="R518">
        <f>IF(Datos!R518="",0,IF(AND(R$1008&lt;&gt;"",Datos!R518=R$1008),0,IF(R$1004=0,0,1-CHOOSE(R$1004,IF(ISNUMBER(Datos!R518),AND(OR(R$1005="",Datos!R518&gt;=R$1005),OR(R$1006="",Datos!R518&lt;=R$1006)),FALSE),IF(ISNUMBER(Datos!R518),AND(Datos!R518=INT(Datos!R518),AND(OR(R$1005="",Datos!R518&gt;=R$1005),OR(R$1006="",Datos!R518&lt;=R$1006))),FALSE),OR(ISNUMBER(FIND(";"&amp;UPPER(TRIM(Datos!R518&amp;""))&amp;"=",R$1007)),ISNUMBER(FIND(";"&amp;UPPER(TRIM(Datos!R518&amp;""))&amp;";",R$1007))),OR(UPPER(TRIM(Datos!R518&amp;""))="SÍ",UPPER(TRIM(Datos!R518&amp;""))="SI",UPPER(TRIM(Datos!R518&amp;""))="NO"),IF(ISNUMBER(Datos!R518),AND(OR(R$1005="",Datos!R518&gt;=R$1005),OR(R$1006="",Datos!R518&lt;=R$1006)),FALSE),TRUE))))</f>
        <v>0.0</v>
      </c>
      <c r="S518">
        <f>IF(Datos!S518="",0,IF(AND(S$1008&lt;&gt;"",Datos!S518=S$1008),0,IF(S$1004=0,0,1-CHOOSE(S$1004,IF(ISNUMBER(Datos!S518),AND(OR(S$1005="",Datos!S518&gt;=S$1005),OR(S$1006="",Datos!S518&lt;=S$1006)),FALSE),IF(ISNUMBER(Datos!S518),AND(Datos!S518=INT(Datos!S518),AND(OR(S$1005="",Datos!S518&gt;=S$1005),OR(S$1006="",Datos!S518&lt;=S$1006))),FALSE),OR(ISNUMBER(FIND(";"&amp;UPPER(TRIM(Datos!S518&amp;""))&amp;"=",S$1007)),ISNUMBER(FIND(";"&amp;UPPER(TRIM(Datos!S518&amp;""))&amp;";",S$1007))),OR(UPPER(TRIM(Datos!S518&amp;""))="SÍ",UPPER(TRIM(Datos!S518&amp;""))="SI",UPPER(TRIM(Datos!S518&amp;""))="NO"),IF(ISNUMBER(Datos!S518),AND(OR(S$1005="",Datos!S518&gt;=S$1005),OR(S$1006="",Datos!S518&lt;=S$1006)),FALSE),TRUE))))</f>
        <v>0.0</v>
      </c>
      <c r="T518">
        <f>IF(Datos!T518="",0,IF(AND(T$1008&lt;&gt;"",Datos!T518=T$1008),0,IF(T$1004=0,0,1-CHOOSE(T$1004,IF(ISNUMBER(Datos!T518),AND(OR(T$1005="",Datos!T518&gt;=T$1005),OR(T$1006="",Datos!T518&lt;=T$1006)),FALSE),IF(ISNUMBER(Datos!T518),AND(Datos!T518=INT(Datos!T518),AND(OR(T$1005="",Datos!T518&gt;=T$1005),OR(T$1006="",Datos!T518&lt;=T$1006))),FALSE),OR(ISNUMBER(FIND(";"&amp;UPPER(TRIM(Datos!T518&amp;""))&amp;"=",T$1007)),ISNUMBER(FIND(";"&amp;UPPER(TRIM(Datos!T518&amp;""))&amp;";",T$1007))),OR(UPPER(TRIM(Datos!T518&amp;""))="SÍ",UPPER(TRIM(Datos!T518&amp;""))="SI",UPPER(TRIM(Datos!T518&amp;""))="NO"),IF(ISNUMBER(Datos!T518),AND(OR(T$1005="",Datos!T518&gt;=T$1005),OR(T$1006="",Datos!T518&lt;=T$1006)),FALSE),TRUE))))</f>
        <v>0.0</v>
      </c>
      <c r="U518">
        <f>IF(Datos!U518="",0,IF(AND(U$1008&lt;&gt;"",Datos!U518=U$1008),0,IF(U$1004=0,0,1-CHOOSE(U$1004,IF(ISNUMBER(Datos!U518),AND(OR(U$1005="",Datos!U518&gt;=U$1005),OR(U$1006="",Datos!U518&lt;=U$1006)),FALSE),IF(ISNUMBER(Datos!U518),AND(Datos!U518=INT(Datos!U518),AND(OR(U$1005="",Datos!U518&gt;=U$1005),OR(U$1006="",Datos!U518&lt;=U$1006))),FALSE),OR(ISNUMBER(FIND(";"&amp;UPPER(TRIM(Datos!U518&amp;""))&amp;"=",U$1007)),ISNUMBER(FIND(";"&amp;UPPER(TRIM(Datos!U518&amp;""))&amp;";",U$1007))),OR(UPPER(TRIM(Datos!U518&amp;""))="SÍ",UPPER(TRIM(Datos!U518&amp;""))="SI",UPPER(TRIM(Datos!U518&amp;""))="NO"),IF(ISNUMBER(Datos!U518),AND(OR(U$1005="",Datos!U518&gt;=U$1005),OR(U$1006="",Datos!U518&lt;=U$1006)),FALSE),TRUE))))</f>
        <v>0.0</v>
      </c>
      <c r="V518">
        <f>IF(Datos!V518="",0,IF(AND(V$1008&lt;&gt;"",Datos!V518=V$1008),0,IF(V$1004=0,0,1-CHOOSE(V$1004,IF(ISNUMBER(Datos!V518),AND(OR(V$1005="",Datos!V518&gt;=V$1005),OR(V$1006="",Datos!V518&lt;=V$1006)),FALSE),IF(ISNUMBER(Datos!V518),AND(Datos!V518=INT(Datos!V518),AND(OR(V$1005="",Datos!V518&gt;=V$1005),OR(V$1006="",Datos!V518&lt;=V$1006))),FALSE),OR(ISNUMBER(FIND(";"&amp;UPPER(TRIM(Datos!V518&amp;""))&amp;"=",V$1007)),ISNUMBER(FIND(";"&amp;UPPER(TRIM(Datos!V518&amp;""))&amp;";",V$1007))),OR(UPPER(TRIM(Datos!V518&amp;""))="SÍ",UPPER(TRIM(Datos!V518&amp;""))="SI",UPPER(TRIM(Datos!V518&amp;""))="NO"),IF(ISNUMBER(Datos!V518),AND(OR(V$1005="",Datos!V518&gt;=V$1005),OR(V$1006="",Datos!V518&lt;=V$1006)),FALSE),TRUE))))</f>
        <v>0.0</v>
      </c>
      <c r="W518">
        <f>IF(Datos!W518="",0,IF(AND(W$1008&lt;&gt;"",Datos!W518=W$1008),0,IF(W$1004=0,0,1-CHOOSE(W$1004,IF(ISNUMBER(Datos!W518),AND(OR(W$1005="",Datos!W518&gt;=W$1005),OR(W$1006="",Datos!W518&lt;=W$1006)),FALSE),IF(ISNUMBER(Datos!W518),AND(Datos!W518=INT(Datos!W518),AND(OR(W$1005="",Datos!W518&gt;=W$1005),OR(W$1006="",Datos!W518&lt;=W$1006))),FALSE),OR(ISNUMBER(FIND(";"&amp;UPPER(TRIM(Datos!W518&amp;""))&amp;"=",W$1007)),ISNUMBER(FIND(";"&amp;UPPER(TRIM(Datos!W518&amp;""))&amp;";",W$1007))),OR(UPPER(TRIM(Datos!W518&amp;""))="SÍ",UPPER(TRIM(Datos!W518&amp;""))="SI",UPPER(TRIM(Datos!W518&amp;""))="NO"),IF(ISNUMBER(Datos!W518),AND(OR(W$1005="",Datos!W518&gt;=W$1005),OR(W$1006="",Datos!W518&lt;=W$1006)),FALSE),TRUE))))</f>
        <v>0.0</v>
      </c>
      <c r="X518">
        <f>IF(Datos!X518="",0,IF(AND(X$1008&lt;&gt;"",Datos!X518=X$1008),0,IF(X$1004=0,0,1-CHOOSE(X$1004,IF(ISNUMBER(Datos!X518),AND(OR(X$1005="",Datos!X518&gt;=X$1005),OR(X$1006="",Datos!X518&lt;=X$1006)),FALSE),IF(ISNUMBER(Datos!X518),AND(Datos!X518=INT(Datos!X518),AND(OR(X$1005="",Datos!X518&gt;=X$1005),OR(X$1006="",Datos!X518&lt;=X$1006))),FALSE),OR(ISNUMBER(FIND(";"&amp;UPPER(TRIM(Datos!X518&amp;""))&amp;"=",X$1007)),ISNUMBER(FIND(";"&amp;UPPER(TRIM(Datos!X518&amp;""))&amp;";",X$1007))),OR(UPPER(TRIM(Datos!X518&amp;""))="SÍ",UPPER(TRIM(Datos!X518&amp;""))="SI",UPPER(TRIM(Datos!X518&amp;""))="NO"),IF(ISNUMBER(Datos!X518),AND(OR(X$1005="",Datos!X518&gt;=X$1005),OR(X$1006="",Datos!X518&lt;=X$1006)),FALSE),TRUE))))</f>
        <v>0.0</v>
      </c>
      <c r="Y518">
        <f>IF(Datos!Y518="",0,IF(AND(Y$1008&lt;&gt;"",Datos!Y518=Y$1008),0,IF(Y$1004=0,0,1-CHOOSE(Y$1004,IF(ISNUMBER(Datos!Y518),AND(OR(Y$1005="",Datos!Y518&gt;=Y$1005),OR(Y$1006="",Datos!Y518&lt;=Y$1006)),FALSE),IF(ISNUMBER(Datos!Y518),AND(Datos!Y518=INT(Datos!Y518),AND(OR(Y$1005="",Datos!Y518&gt;=Y$1005),OR(Y$1006="",Datos!Y518&lt;=Y$1006))),FALSE),OR(ISNUMBER(FIND(";"&amp;UPPER(TRIM(Datos!Y518&amp;""))&amp;"=",Y$1007)),ISNUMBER(FIND(";"&amp;UPPER(TRIM(Datos!Y518&amp;""))&amp;";",Y$1007))),OR(UPPER(TRIM(Datos!Y518&amp;""))="SÍ",UPPER(TRIM(Datos!Y518&amp;""))="SI",UPPER(TRIM(Datos!Y518&amp;""))="NO"),IF(ISNUMBER(Datos!Y518),AND(OR(Y$1005="",Datos!Y518&gt;=Y$1005),OR(Y$1006="",Datos!Y518&lt;=Y$1006)),FALSE),TRUE))))</f>
        <v>0.0</v>
      </c>
      <c r="Z518">
        <f>IF(Datos!Z518="",0,IF(AND(Z$1008&lt;&gt;"",Datos!Z518=Z$1008),0,IF(Z$1004=0,0,1-CHOOSE(Z$1004,IF(ISNUMBER(Datos!Z518),AND(OR(Z$1005="",Datos!Z518&gt;=Z$1005),OR(Z$1006="",Datos!Z518&lt;=Z$1006)),FALSE),IF(ISNUMBER(Datos!Z518),AND(Datos!Z518=INT(Datos!Z518),AND(OR(Z$1005="",Datos!Z518&gt;=Z$1005),OR(Z$1006="",Datos!Z518&lt;=Z$1006))),FALSE),OR(ISNUMBER(FIND(";"&amp;UPPER(TRIM(Datos!Z518&amp;""))&amp;"=",Z$1007)),ISNUMBER(FIND(";"&amp;UPPER(TRIM(Datos!Z518&amp;""))&amp;";",Z$1007))),OR(UPPER(TRIM(Datos!Z518&amp;""))="SÍ",UPPER(TRIM(Datos!Z518&amp;""))="SI",UPPER(TRIM(Datos!Z518&amp;""))="NO"),IF(ISNUMBER(Datos!Z518),AND(OR(Z$1005="",Datos!Z518&gt;=Z$1005),OR(Z$1006="",Datos!Z518&lt;=Z$1006)),FALSE),TRUE))))</f>
        <v>0.0</v>
      </c>
      <c r="AA518">
        <f>IF(Datos!AA518="",0,IF(AND(AA$1008&lt;&gt;"",Datos!AA518=AA$1008),0,IF(AA$1004=0,0,1-CHOOSE(AA$1004,IF(ISNUMBER(Datos!AA518),AND(OR(AA$1005="",Datos!AA518&gt;=AA$1005),OR(AA$1006="",Datos!AA518&lt;=AA$1006)),FALSE),IF(ISNUMBER(Datos!AA518),AND(Datos!AA518=INT(Datos!AA518),AND(OR(AA$1005="",Datos!AA518&gt;=AA$1005),OR(AA$1006="",Datos!AA518&lt;=AA$1006))),FALSE),OR(ISNUMBER(FIND(";"&amp;UPPER(TRIM(Datos!AA518&amp;""))&amp;"=",AA$1007)),ISNUMBER(FIND(";"&amp;UPPER(TRIM(Datos!AA518&amp;""))&amp;";",AA$1007))),OR(UPPER(TRIM(Datos!AA518&amp;""))="SÍ",UPPER(TRIM(Datos!AA518&amp;""))="SI",UPPER(TRIM(Datos!AA518&amp;""))="NO"),IF(ISNUMBER(Datos!AA518),AND(OR(AA$1005="",Datos!AA518&gt;=AA$1005),OR(AA$1006="",Datos!AA518&lt;=AA$1006)),FALSE),TRUE))))</f>
        <v>0.0</v>
      </c>
      <c r="AB518">
        <f>IF(Datos!AB518="",0,IF(AND(AB$1008&lt;&gt;"",Datos!AB518=AB$1008),0,IF(AB$1004=0,0,1-CHOOSE(AB$1004,IF(ISNUMBER(Datos!AB518),AND(OR(AB$1005="",Datos!AB518&gt;=AB$1005),OR(AB$1006="",Datos!AB518&lt;=AB$1006)),FALSE),IF(ISNUMBER(Datos!AB518),AND(Datos!AB518=INT(Datos!AB518),AND(OR(AB$1005="",Datos!AB518&gt;=AB$1005),OR(AB$1006="",Datos!AB518&lt;=AB$1006))),FALSE),OR(ISNUMBER(FIND(";"&amp;UPPER(TRIM(Datos!AB518&amp;""))&amp;"=",AB$1007)),ISNUMBER(FIND(";"&amp;UPPER(TRIM(Datos!AB518&amp;""))&amp;";",AB$1007))),OR(UPPER(TRIM(Datos!AB518&amp;""))="SÍ",UPPER(TRIM(Datos!AB518&amp;""))="SI",UPPER(TRIM(Datos!AB518&amp;""))="NO"),IF(ISNUMBER(Datos!AB518),AND(OR(AB$1005="",Datos!AB518&gt;=AB$1005),OR(AB$1006="",Datos!AB518&lt;=AB$1006)),FALSE),TRUE))))</f>
        <v>0.0</v>
      </c>
      <c r="AC518">
        <f>IF(Datos!AC518="",0,IF(AND(AC$1008&lt;&gt;"",Datos!AC518=AC$1008),0,IF(AC$1004=0,0,1-CHOOSE(AC$1004,IF(ISNUMBER(Datos!AC518),AND(OR(AC$1005="",Datos!AC518&gt;=AC$1005),OR(AC$1006="",Datos!AC518&lt;=AC$1006)),FALSE),IF(ISNUMBER(Datos!AC518),AND(Datos!AC518=INT(Datos!AC518),AND(OR(AC$1005="",Datos!AC518&gt;=AC$1005),OR(AC$1006="",Datos!AC518&lt;=AC$1006))),FALSE),OR(ISNUMBER(FIND(";"&amp;UPPER(TRIM(Datos!AC518&amp;""))&amp;"=",AC$1007)),ISNUMBER(FIND(";"&amp;UPPER(TRIM(Datos!AC518&amp;""))&amp;";",AC$1007))),OR(UPPER(TRIM(Datos!AC518&amp;""))="SÍ",UPPER(TRIM(Datos!AC518&amp;""))="SI",UPPER(TRIM(Datos!AC518&amp;""))="NO"),IF(ISNUMBER(Datos!AC518),AND(OR(AC$1005="",Datos!AC518&gt;=AC$1005),OR(AC$1006="",Datos!AC518&lt;=AC$1006)),FALSE),TRUE))))</f>
        <v>0.0</v>
      </c>
      <c r="AD518">
        <f>IF(Datos!AD518="",0,IF(AND(AD$1008&lt;&gt;"",Datos!AD518=AD$1008),0,IF(AD$1004=0,0,1-CHOOSE(AD$1004,IF(ISNUMBER(Datos!AD518),AND(OR(AD$1005="",Datos!AD518&gt;=AD$1005),OR(AD$1006="",Datos!AD518&lt;=AD$1006)),FALSE),IF(ISNUMBER(Datos!AD518),AND(Datos!AD518=INT(Datos!AD518),AND(OR(AD$1005="",Datos!AD518&gt;=AD$1005),OR(AD$1006="",Datos!AD518&lt;=AD$1006))),FALSE),OR(ISNUMBER(FIND(";"&amp;UPPER(TRIM(Datos!AD518&amp;""))&amp;"=",AD$1007)),ISNUMBER(FIND(";"&amp;UPPER(TRIM(Datos!AD518&amp;""))&amp;";",AD$1007))),OR(UPPER(TRIM(Datos!AD518&amp;""))="SÍ",UPPER(TRIM(Datos!AD518&amp;""))="SI",UPPER(TRIM(Datos!AD518&amp;""))="NO"),IF(ISNUMBER(Datos!AD518),AND(OR(AD$1005="",Datos!AD518&gt;=AD$1005),OR(AD$1006="",Datos!AD518&lt;=AD$1006)),FALSE),TRUE))))</f>
        <v>0.0</v>
      </c>
      <c r="AE518">
        <f>IF(Datos!AE518="",0,IF(AND(AE$1008&lt;&gt;"",Datos!AE518=AE$1008),0,IF(AE$1004=0,0,1-CHOOSE(AE$1004,IF(ISNUMBER(Datos!AE518),AND(OR(AE$1005="",Datos!AE518&gt;=AE$1005),OR(AE$1006="",Datos!AE518&lt;=AE$1006)),FALSE),IF(ISNUMBER(Datos!AE518),AND(Datos!AE518=INT(Datos!AE518),AND(OR(AE$1005="",Datos!AE518&gt;=AE$1005),OR(AE$1006="",Datos!AE518&lt;=AE$1006))),FALSE),OR(ISNUMBER(FIND(";"&amp;UPPER(TRIM(Datos!AE518&amp;""))&amp;"=",AE$1007)),ISNUMBER(FIND(";"&amp;UPPER(TRIM(Datos!AE518&amp;""))&amp;";",AE$1007))),OR(UPPER(TRIM(Datos!AE518&amp;""))="SÍ",UPPER(TRIM(Datos!AE518&amp;""))="SI",UPPER(TRIM(Datos!AE518&amp;""))="NO"),IF(ISNUMBER(Datos!AE518),AND(OR(AE$1005="",Datos!AE518&gt;=AE$1005),OR(AE$1006="",Datos!AE518&lt;=AE$1006)),FALSE),TRUE))))</f>
        <v>0.0</v>
      </c>
    </row>
    <row r="519" spans="2:31">
      <c r="B519">
        <f>IF(Datos!B519="",0,IF(AND(B$1008&lt;&gt;"",Datos!B519=B$1008),0,IF(B$1004=0,0,1-CHOOSE(B$1004,IF(ISNUMBER(Datos!B519),AND(OR(B$1005="",Datos!B519&gt;=B$1005),OR(B$1006="",Datos!B519&lt;=B$1006)),FALSE),IF(ISNUMBER(Datos!B519),AND(Datos!B519=INT(Datos!B519),AND(OR(B$1005="",Datos!B519&gt;=B$1005),OR(B$1006="",Datos!B519&lt;=B$1006))),FALSE),OR(ISNUMBER(FIND(";"&amp;UPPER(TRIM(Datos!B519&amp;""))&amp;"=",B$1007)),ISNUMBER(FIND(";"&amp;UPPER(TRIM(Datos!B519&amp;""))&amp;";",B$1007))),OR(UPPER(TRIM(Datos!B519&amp;""))="SÍ",UPPER(TRIM(Datos!B519&amp;""))="SI",UPPER(TRIM(Datos!B519&amp;""))="NO"),IF(ISNUMBER(Datos!B519),AND(OR(B$1005="",Datos!B519&gt;=B$1005),OR(B$1006="",Datos!B519&lt;=B$1006)),FALSE),TRUE))))</f>
        <v>0.0</v>
      </c>
      <c r="C519">
        <f>IF(Datos!C519="",0,IF(AND(C$1008&lt;&gt;"",Datos!C519=C$1008),0,IF(C$1004=0,0,1-CHOOSE(C$1004,IF(ISNUMBER(Datos!C519),AND(OR(C$1005="",Datos!C519&gt;=C$1005),OR(C$1006="",Datos!C519&lt;=C$1006)),FALSE),IF(ISNUMBER(Datos!C519),AND(Datos!C519=INT(Datos!C519),AND(OR(C$1005="",Datos!C519&gt;=C$1005),OR(C$1006="",Datos!C519&lt;=C$1006))),FALSE),OR(ISNUMBER(FIND(";"&amp;UPPER(TRIM(Datos!C519&amp;""))&amp;"=",C$1007)),ISNUMBER(FIND(";"&amp;UPPER(TRIM(Datos!C519&amp;""))&amp;";",C$1007))),OR(UPPER(TRIM(Datos!C519&amp;""))="SÍ",UPPER(TRIM(Datos!C519&amp;""))="SI",UPPER(TRIM(Datos!C519&amp;""))="NO"),IF(ISNUMBER(Datos!C519),AND(OR(C$1005="",Datos!C519&gt;=C$1005),OR(C$1006="",Datos!C519&lt;=C$1006)),FALSE),TRUE))))</f>
        <v>0.0</v>
      </c>
      <c r="D519">
        <f>IF(Datos!D519="",0,IF(AND(D$1008&lt;&gt;"",Datos!D519=D$1008),0,IF(D$1004=0,0,1-CHOOSE(D$1004,IF(ISNUMBER(Datos!D519),AND(OR(D$1005="",Datos!D519&gt;=D$1005),OR(D$1006="",Datos!D519&lt;=D$1006)),FALSE),IF(ISNUMBER(Datos!D519),AND(Datos!D519=INT(Datos!D519),AND(OR(D$1005="",Datos!D519&gt;=D$1005),OR(D$1006="",Datos!D519&lt;=D$1006))),FALSE),OR(ISNUMBER(FIND(";"&amp;UPPER(TRIM(Datos!D519&amp;""))&amp;"=",D$1007)),ISNUMBER(FIND(";"&amp;UPPER(TRIM(Datos!D519&amp;""))&amp;";",D$1007))),OR(UPPER(TRIM(Datos!D519&amp;""))="SÍ",UPPER(TRIM(Datos!D519&amp;""))="SI",UPPER(TRIM(Datos!D519&amp;""))="NO"),IF(ISNUMBER(Datos!D519),AND(OR(D$1005="",Datos!D519&gt;=D$1005),OR(D$1006="",Datos!D519&lt;=D$1006)),FALSE),TRUE))))</f>
        <v>0.0</v>
      </c>
      <c r="E519">
        <f>IF(Datos!E519="",0,IF(AND(E$1008&lt;&gt;"",Datos!E519=E$1008),0,IF(E$1004=0,0,1-CHOOSE(E$1004,IF(ISNUMBER(Datos!E519),AND(OR(E$1005="",Datos!E519&gt;=E$1005),OR(E$1006="",Datos!E519&lt;=E$1006)),FALSE),IF(ISNUMBER(Datos!E519),AND(Datos!E519=INT(Datos!E519),AND(OR(E$1005="",Datos!E519&gt;=E$1005),OR(E$1006="",Datos!E519&lt;=E$1006))),FALSE),OR(ISNUMBER(FIND(";"&amp;UPPER(TRIM(Datos!E519&amp;""))&amp;"=",E$1007)),ISNUMBER(FIND(";"&amp;UPPER(TRIM(Datos!E519&amp;""))&amp;";",E$1007))),OR(UPPER(TRIM(Datos!E519&amp;""))="SÍ",UPPER(TRIM(Datos!E519&amp;""))="SI",UPPER(TRIM(Datos!E519&amp;""))="NO"),IF(ISNUMBER(Datos!E519),AND(OR(E$1005="",Datos!E519&gt;=E$1005),OR(E$1006="",Datos!E519&lt;=E$1006)),FALSE),TRUE))))</f>
        <v>0.0</v>
      </c>
      <c r="F519">
        <f>IF(Datos!F519="",0,IF(AND(F$1008&lt;&gt;"",Datos!F519=F$1008),0,IF(F$1004=0,0,1-CHOOSE(F$1004,IF(ISNUMBER(Datos!F519),AND(OR(F$1005="",Datos!F519&gt;=F$1005),OR(F$1006="",Datos!F519&lt;=F$1006)),FALSE),IF(ISNUMBER(Datos!F519),AND(Datos!F519=INT(Datos!F519),AND(OR(F$1005="",Datos!F519&gt;=F$1005),OR(F$1006="",Datos!F519&lt;=F$1006))),FALSE),OR(ISNUMBER(FIND(";"&amp;UPPER(TRIM(Datos!F519&amp;""))&amp;"=",F$1007)),ISNUMBER(FIND(";"&amp;UPPER(TRIM(Datos!F519&amp;""))&amp;";",F$1007))),OR(UPPER(TRIM(Datos!F519&amp;""))="SÍ",UPPER(TRIM(Datos!F519&amp;""))="SI",UPPER(TRIM(Datos!F519&amp;""))="NO"),IF(ISNUMBER(Datos!F519),AND(OR(F$1005="",Datos!F519&gt;=F$1005),OR(F$1006="",Datos!F519&lt;=F$1006)),FALSE),TRUE))))</f>
        <v>0.0</v>
      </c>
      <c r="G519">
        <f>IF(Datos!G519="",0,IF(AND(G$1008&lt;&gt;"",Datos!G519=G$1008),0,IF(G$1004=0,0,1-CHOOSE(G$1004,IF(ISNUMBER(Datos!G519),AND(OR(G$1005="",Datos!G519&gt;=G$1005),OR(G$1006="",Datos!G519&lt;=G$1006)),FALSE),IF(ISNUMBER(Datos!G519),AND(Datos!G519=INT(Datos!G519),AND(OR(G$1005="",Datos!G519&gt;=G$1005),OR(G$1006="",Datos!G519&lt;=G$1006))),FALSE),OR(ISNUMBER(FIND(";"&amp;UPPER(TRIM(Datos!G519&amp;""))&amp;"=",G$1007)),ISNUMBER(FIND(";"&amp;UPPER(TRIM(Datos!G519&amp;""))&amp;";",G$1007))),OR(UPPER(TRIM(Datos!G519&amp;""))="SÍ",UPPER(TRIM(Datos!G519&amp;""))="SI",UPPER(TRIM(Datos!G519&amp;""))="NO"),IF(ISNUMBER(Datos!G519),AND(OR(G$1005="",Datos!G519&gt;=G$1005),OR(G$1006="",Datos!G519&lt;=G$1006)),FALSE),TRUE))))</f>
        <v>0.0</v>
      </c>
      <c r="H519">
        <f>IF(Datos!H519="",0,IF(AND(H$1008&lt;&gt;"",Datos!H519=H$1008),0,IF(H$1004=0,0,1-CHOOSE(H$1004,IF(ISNUMBER(Datos!H519),AND(OR(H$1005="",Datos!H519&gt;=H$1005),OR(H$1006="",Datos!H519&lt;=H$1006)),FALSE),IF(ISNUMBER(Datos!H519),AND(Datos!H519=INT(Datos!H519),AND(OR(H$1005="",Datos!H519&gt;=H$1005),OR(H$1006="",Datos!H519&lt;=H$1006))),FALSE),OR(ISNUMBER(FIND(";"&amp;UPPER(TRIM(Datos!H519&amp;""))&amp;"=",H$1007)),ISNUMBER(FIND(";"&amp;UPPER(TRIM(Datos!H519&amp;""))&amp;";",H$1007))),OR(UPPER(TRIM(Datos!H519&amp;""))="SÍ",UPPER(TRIM(Datos!H519&amp;""))="SI",UPPER(TRIM(Datos!H519&amp;""))="NO"),IF(ISNUMBER(Datos!H519),AND(OR(H$1005="",Datos!H519&gt;=H$1005),OR(H$1006="",Datos!H519&lt;=H$1006)),FALSE),TRUE))))</f>
        <v>0.0</v>
      </c>
      <c r="I519">
        <f>IF(Datos!I519="",0,IF(AND(I$1008&lt;&gt;"",Datos!I519=I$1008),0,IF(I$1004=0,0,1-CHOOSE(I$1004,IF(ISNUMBER(Datos!I519),AND(OR(I$1005="",Datos!I519&gt;=I$1005),OR(I$1006="",Datos!I519&lt;=I$1006)),FALSE),IF(ISNUMBER(Datos!I519),AND(Datos!I519=INT(Datos!I519),AND(OR(I$1005="",Datos!I519&gt;=I$1005),OR(I$1006="",Datos!I519&lt;=I$1006))),FALSE),OR(ISNUMBER(FIND(";"&amp;UPPER(TRIM(Datos!I519&amp;""))&amp;"=",I$1007)),ISNUMBER(FIND(";"&amp;UPPER(TRIM(Datos!I519&amp;""))&amp;";",I$1007))),OR(UPPER(TRIM(Datos!I519&amp;""))="SÍ",UPPER(TRIM(Datos!I519&amp;""))="SI",UPPER(TRIM(Datos!I519&amp;""))="NO"),IF(ISNUMBER(Datos!I519),AND(OR(I$1005="",Datos!I519&gt;=I$1005),OR(I$1006="",Datos!I519&lt;=I$1006)),FALSE),TRUE))))</f>
        <v>0.0</v>
      </c>
      <c r="J519">
        <f>IF(Datos!J519="",0,IF(AND(J$1008&lt;&gt;"",Datos!J519=J$1008),0,IF(J$1004=0,0,1-CHOOSE(J$1004,IF(ISNUMBER(Datos!J519),AND(OR(J$1005="",Datos!J519&gt;=J$1005),OR(J$1006="",Datos!J519&lt;=J$1006)),FALSE),IF(ISNUMBER(Datos!J519),AND(Datos!J519=INT(Datos!J519),AND(OR(J$1005="",Datos!J519&gt;=J$1005),OR(J$1006="",Datos!J519&lt;=J$1006))),FALSE),OR(ISNUMBER(FIND(";"&amp;UPPER(TRIM(Datos!J519&amp;""))&amp;"=",J$1007)),ISNUMBER(FIND(";"&amp;UPPER(TRIM(Datos!J519&amp;""))&amp;";",J$1007))),OR(UPPER(TRIM(Datos!J519&amp;""))="SÍ",UPPER(TRIM(Datos!J519&amp;""))="SI",UPPER(TRIM(Datos!J519&amp;""))="NO"),IF(ISNUMBER(Datos!J519),AND(OR(J$1005="",Datos!J519&gt;=J$1005),OR(J$1006="",Datos!J519&lt;=J$1006)),FALSE),TRUE))))</f>
        <v>0.0</v>
      </c>
      <c r="K519">
        <f>IF(Datos!K519="",0,IF(AND(K$1008&lt;&gt;"",Datos!K519=K$1008),0,IF(K$1004=0,0,1-CHOOSE(K$1004,IF(ISNUMBER(Datos!K519),AND(OR(K$1005="",Datos!K519&gt;=K$1005),OR(K$1006="",Datos!K519&lt;=K$1006)),FALSE),IF(ISNUMBER(Datos!K519),AND(Datos!K519=INT(Datos!K519),AND(OR(K$1005="",Datos!K519&gt;=K$1005),OR(K$1006="",Datos!K519&lt;=K$1006))),FALSE),OR(ISNUMBER(FIND(";"&amp;UPPER(TRIM(Datos!K519&amp;""))&amp;"=",K$1007)),ISNUMBER(FIND(";"&amp;UPPER(TRIM(Datos!K519&amp;""))&amp;";",K$1007))),OR(UPPER(TRIM(Datos!K519&amp;""))="SÍ",UPPER(TRIM(Datos!K519&amp;""))="SI",UPPER(TRIM(Datos!K519&amp;""))="NO"),IF(ISNUMBER(Datos!K519),AND(OR(K$1005="",Datos!K519&gt;=K$1005),OR(K$1006="",Datos!K519&lt;=K$1006)),FALSE),TRUE))))</f>
        <v>0.0</v>
      </c>
      <c r="L519">
        <f>IF(Datos!L519="",0,IF(AND(L$1008&lt;&gt;"",Datos!L519=L$1008),0,IF(L$1004=0,0,1-CHOOSE(L$1004,IF(ISNUMBER(Datos!L519),AND(OR(L$1005="",Datos!L519&gt;=L$1005),OR(L$1006="",Datos!L519&lt;=L$1006)),FALSE),IF(ISNUMBER(Datos!L519),AND(Datos!L519=INT(Datos!L519),AND(OR(L$1005="",Datos!L519&gt;=L$1005),OR(L$1006="",Datos!L519&lt;=L$1006))),FALSE),OR(ISNUMBER(FIND(";"&amp;UPPER(TRIM(Datos!L519&amp;""))&amp;"=",L$1007)),ISNUMBER(FIND(";"&amp;UPPER(TRIM(Datos!L519&amp;""))&amp;";",L$1007))),OR(UPPER(TRIM(Datos!L519&amp;""))="SÍ",UPPER(TRIM(Datos!L519&amp;""))="SI",UPPER(TRIM(Datos!L519&amp;""))="NO"),IF(ISNUMBER(Datos!L519),AND(OR(L$1005="",Datos!L519&gt;=L$1005),OR(L$1006="",Datos!L519&lt;=L$1006)),FALSE),TRUE))))</f>
        <v>0.0</v>
      </c>
      <c r="M519">
        <f>IF(Datos!M519="",0,IF(AND(M$1008&lt;&gt;"",Datos!M519=M$1008),0,IF(M$1004=0,0,1-CHOOSE(M$1004,IF(ISNUMBER(Datos!M519),AND(OR(M$1005="",Datos!M519&gt;=M$1005),OR(M$1006="",Datos!M519&lt;=M$1006)),FALSE),IF(ISNUMBER(Datos!M519),AND(Datos!M519=INT(Datos!M519),AND(OR(M$1005="",Datos!M519&gt;=M$1005),OR(M$1006="",Datos!M519&lt;=M$1006))),FALSE),OR(ISNUMBER(FIND(";"&amp;UPPER(TRIM(Datos!M519&amp;""))&amp;"=",M$1007)),ISNUMBER(FIND(";"&amp;UPPER(TRIM(Datos!M519&amp;""))&amp;";",M$1007))),OR(UPPER(TRIM(Datos!M519&amp;""))="SÍ",UPPER(TRIM(Datos!M519&amp;""))="SI",UPPER(TRIM(Datos!M519&amp;""))="NO"),IF(ISNUMBER(Datos!M519),AND(OR(M$1005="",Datos!M519&gt;=M$1005),OR(M$1006="",Datos!M519&lt;=M$1006)),FALSE),TRUE))))</f>
        <v>0.0</v>
      </c>
      <c r="N519">
        <f>IF(Datos!N519="",0,IF(AND(N$1008&lt;&gt;"",Datos!N519=N$1008),0,IF(N$1004=0,0,1-CHOOSE(N$1004,IF(ISNUMBER(Datos!N519),AND(OR(N$1005="",Datos!N519&gt;=N$1005),OR(N$1006="",Datos!N519&lt;=N$1006)),FALSE),IF(ISNUMBER(Datos!N519),AND(Datos!N519=INT(Datos!N519),AND(OR(N$1005="",Datos!N519&gt;=N$1005),OR(N$1006="",Datos!N519&lt;=N$1006))),FALSE),OR(ISNUMBER(FIND(";"&amp;UPPER(TRIM(Datos!N519&amp;""))&amp;"=",N$1007)),ISNUMBER(FIND(";"&amp;UPPER(TRIM(Datos!N519&amp;""))&amp;";",N$1007))),OR(UPPER(TRIM(Datos!N519&amp;""))="SÍ",UPPER(TRIM(Datos!N519&amp;""))="SI",UPPER(TRIM(Datos!N519&amp;""))="NO"),IF(ISNUMBER(Datos!N519),AND(OR(N$1005="",Datos!N519&gt;=N$1005),OR(N$1006="",Datos!N519&lt;=N$1006)),FALSE),TRUE))))</f>
        <v>0.0</v>
      </c>
      <c r="O519">
        <f>IF(Datos!O519="",0,IF(AND(O$1008&lt;&gt;"",Datos!O519=O$1008),0,IF(O$1004=0,0,1-CHOOSE(O$1004,IF(ISNUMBER(Datos!O519),AND(OR(O$1005="",Datos!O519&gt;=O$1005),OR(O$1006="",Datos!O519&lt;=O$1006)),FALSE),IF(ISNUMBER(Datos!O519),AND(Datos!O519=INT(Datos!O519),AND(OR(O$1005="",Datos!O519&gt;=O$1005),OR(O$1006="",Datos!O519&lt;=O$1006))),FALSE),OR(ISNUMBER(FIND(";"&amp;UPPER(TRIM(Datos!O519&amp;""))&amp;"=",O$1007)),ISNUMBER(FIND(";"&amp;UPPER(TRIM(Datos!O519&amp;""))&amp;";",O$1007))),OR(UPPER(TRIM(Datos!O519&amp;""))="SÍ",UPPER(TRIM(Datos!O519&amp;""))="SI",UPPER(TRIM(Datos!O519&amp;""))="NO"),IF(ISNUMBER(Datos!O519),AND(OR(O$1005="",Datos!O519&gt;=O$1005),OR(O$1006="",Datos!O519&lt;=O$1006)),FALSE),TRUE))))</f>
        <v>0.0</v>
      </c>
      <c r="P519">
        <f>IF(Datos!P519="",0,IF(AND(P$1008&lt;&gt;"",Datos!P519=P$1008),0,IF(P$1004=0,0,1-CHOOSE(P$1004,IF(ISNUMBER(Datos!P519),AND(OR(P$1005="",Datos!P519&gt;=P$1005),OR(P$1006="",Datos!P519&lt;=P$1006)),FALSE),IF(ISNUMBER(Datos!P519),AND(Datos!P519=INT(Datos!P519),AND(OR(P$1005="",Datos!P519&gt;=P$1005),OR(P$1006="",Datos!P519&lt;=P$1006))),FALSE),OR(ISNUMBER(FIND(";"&amp;UPPER(TRIM(Datos!P519&amp;""))&amp;"=",P$1007)),ISNUMBER(FIND(";"&amp;UPPER(TRIM(Datos!P519&amp;""))&amp;";",P$1007))),OR(UPPER(TRIM(Datos!P519&amp;""))="SÍ",UPPER(TRIM(Datos!P519&amp;""))="SI",UPPER(TRIM(Datos!P519&amp;""))="NO"),IF(ISNUMBER(Datos!P519),AND(OR(P$1005="",Datos!P519&gt;=P$1005),OR(P$1006="",Datos!P519&lt;=P$1006)),FALSE),TRUE))))</f>
        <v>0.0</v>
      </c>
      <c r="Q519">
        <f>IF(Datos!Q519="",0,IF(AND(Q$1008&lt;&gt;"",Datos!Q519=Q$1008),0,IF(Q$1004=0,0,1-CHOOSE(Q$1004,IF(ISNUMBER(Datos!Q519),AND(OR(Q$1005="",Datos!Q519&gt;=Q$1005),OR(Q$1006="",Datos!Q519&lt;=Q$1006)),FALSE),IF(ISNUMBER(Datos!Q519),AND(Datos!Q519=INT(Datos!Q519),AND(OR(Q$1005="",Datos!Q519&gt;=Q$1005),OR(Q$1006="",Datos!Q519&lt;=Q$1006))),FALSE),OR(ISNUMBER(FIND(";"&amp;UPPER(TRIM(Datos!Q519&amp;""))&amp;"=",Q$1007)),ISNUMBER(FIND(";"&amp;UPPER(TRIM(Datos!Q519&amp;""))&amp;";",Q$1007))),OR(UPPER(TRIM(Datos!Q519&amp;""))="SÍ",UPPER(TRIM(Datos!Q519&amp;""))="SI",UPPER(TRIM(Datos!Q519&amp;""))="NO"),IF(ISNUMBER(Datos!Q519),AND(OR(Q$1005="",Datos!Q519&gt;=Q$1005),OR(Q$1006="",Datos!Q519&lt;=Q$1006)),FALSE),TRUE))))</f>
        <v>0.0</v>
      </c>
      <c r="R519">
        <f>IF(Datos!R519="",0,IF(AND(R$1008&lt;&gt;"",Datos!R519=R$1008),0,IF(R$1004=0,0,1-CHOOSE(R$1004,IF(ISNUMBER(Datos!R519),AND(OR(R$1005="",Datos!R519&gt;=R$1005),OR(R$1006="",Datos!R519&lt;=R$1006)),FALSE),IF(ISNUMBER(Datos!R519),AND(Datos!R519=INT(Datos!R519),AND(OR(R$1005="",Datos!R519&gt;=R$1005),OR(R$1006="",Datos!R519&lt;=R$1006))),FALSE),OR(ISNUMBER(FIND(";"&amp;UPPER(TRIM(Datos!R519&amp;""))&amp;"=",R$1007)),ISNUMBER(FIND(";"&amp;UPPER(TRIM(Datos!R519&amp;""))&amp;";",R$1007))),OR(UPPER(TRIM(Datos!R519&amp;""))="SÍ",UPPER(TRIM(Datos!R519&amp;""))="SI",UPPER(TRIM(Datos!R519&amp;""))="NO"),IF(ISNUMBER(Datos!R519),AND(OR(R$1005="",Datos!R519&gt;=R$1005),OR(R$1006="",Datos!R519&lt;=R$1006)),FALSE),TRUE))))</f>
        <v>0.0</v>
      </c>
      <c r="S519">
        <f>IF(Datos!S519="",0,IF(AND(S$1008&lt;&gt;"",Datos!S519=S$1008),0,IF(S$1004=0,0,1-CHOOSE(S$1004,IF(ISNUMBER(Datos!S519),AND(OR(S$1005="",Datos!S519&gt;=S$1005),OR(S$1006="",Datos!S519&lt;=S$1006)),FALSE),IF(ISNUMBER(Datos!S519),AND(Datos!S519=INT(Datos!S519),AND(OR(S$1005="",Datos!S519&gt;=S$1005),OR(S$1006="",Datos!S519&lt;=S$1006))),FALSE),OR(ISNUMBER(FIND(";"&amp;UPPER(TRIM(Datos!S519&amp;""))&amp;"=",S$1007)),ISNUMBER(FIND(";"&amp;UPPER(TRIM(Datos!S519&amp;""))&amp;";",S$1007))),OR(UPPER(TRIM(Datos!S519&amp;""))="SÍ",UPPER(TRIM(Datos!S519&amp;""))="SI",UPPER(TRIM(Datos!S519&amp;""))="NO"),IF(ISNUMBER(Datos!S519),AND(OR(S$1005="",Datos!S519&gt;=S$1005),OR(S$1006="",Datos!S519&lt;=S$1006)),FALSE),TRUE))))</f>
        <v>0.0</v>
      </c>
      <c r="T519">
        <f>IF(Datos!T519="",0,IF(AND(T$1008&lt;&gt;"",Datos!T519=T$1008),0,IF(T$1004=0,0,1-CHOOSE(T$1004,IF(ISNUMBER(Datos!T519),AND(OR(T$1005="",Datos!T519&gt;=T$1005),OR(T$1006="",Datos!T519&lt;=T$1006)),FALSE),IF(ISNUMBER(Datos!T519),AND(Datos!T519=INT(Datos!T519),AND(OR(T$1005="",Datos!T519&gt;=T$1005),OR(T$1006="",Datos!T519&lt;=T$1006))),FALSE),OR(ISNUMBER(FIND(";"&amp;UPPER(TRIM(Datos!T519&amp;""))&amp;"=",T$1007)),ISNUMBER(FIND(";"&amp;UPPER(TRIM(Datos!T519&amp;""))&amp;";",T$1007))),OR(UPPER(TRIM(Datos!T519&amp;""))="SÍ",UPPER(TRIM(Datos!T519&amp;""))="SI",UPPER(TRIM(Datos!T519&amp;""))="NO"),IF(ISNUMBER(Datos!T519),AND(OR(T$1005="",Datos!T519&gt;=T$1005),OR(T$1006="",Datos!T519&lt;=T$1006)),FALSE),TRUE))))</f>
        <v>0.0</v>
      </c>
      <c r="U519">
        <f>IF(Datos!U519="",0,IF(AND(U$1008&lt;&gt;"",Datos!U519=U$1008),0,IF(U$1004=0,0,1-CHOOSE(U$1004,IF(ISNUMBER(Datos!U519),AND(OR(U$1005="",Datos!U519&gt;=U$1005),OR(U$1006="",Datos!U519&lt;=U$1006)),FALSE),IF(ISNUMBER(Datos!U519),AND(Datos!U519=INT(Datos!U519),AND(OR(U$1005="",Datos!U519&gt;=U$1005),OR(U$1006="",Datos!U519&lt;=U$1006))),FALSE),OR(ISNUMBER(FIND(";"&amp;UPPER(TRIM(Datos!U519&amp;""))&amp;"=",U$1007)),ISNUMBER(FIND(";"&amp;UPPER(TRIM(Datos!U519&amp;""))&amp;";",U$1007))),OR(UPPER(TRIM(Datos!U519&amp;""))="SÍ",UPPER(TRIM(Datos!U519&amp;""))="SI",UPPER(TRIM(Datos!U519&amp;""))="NO"),IF(ISNUMBER(Datos!U519),AND(OR(U$1005="",Datos!U519&gt;=U$1005),OR(U$1006="",Datos!U519&lt;=U$1006)),FALSE),TRUE))))</f>
        <v>0.0</v>
      </c>
      <c r="V519">
        <f>IF(Datos!V519="",0,IF(AND(V$1008&lt;&gt;"",Datos!V519=V$1008),0,IF(V$1004=0,0,1-CHOOSE(V$1004,IF(ISNUMBER(Datos!V519),AND(OR(V$1005="",Datos!V519&gt;=V$1005),OR(V$1006="",Datos!V519&lt;=V$1006)),FALSE),IF(ISNUMBER(Datos!V519),AND(Datos!V519=INT(Datos!V519),AND(OR(V$1005="",Datos!V519&gt;=V$1005),OR(V$1006="",Datos!V519&lt;=V$1006))),FALSE),OR(ISNUMBER(FIND(";"&amp;UPPER(TRIM(Datos!V519&amp;""))&amp;"=",V$1007)),ISNUMBER(FIND(";"&amp;UPPER(TRIM(Datos!V519&amp;""))&amp;";",V$1007))),OR(UPPER(TRIM(Datos!V519&amp;""))="SÍ",UPPER(TRIM(Datos!V519&amp;""))="SI",UPPER(TRIM(Datos!V519&amp;""))="NO"),IF(ISNUMBER(Datos!V519),AND(OR(V$1005="",Datos!V519&gt;=V$1005),OR(V$1006="",Datos!V519&lt;=V$1006)),FALSE),TRUE))))</f>
        <v>0.0</v>
      </c>
      <c r="W519">
        <f>IF(Datos!W519="",0,IF(AND(W$1008&lt;&gt;"",Datos!W519=W$1008),0,IF(W$1004=0,0,1-CHOOSE(W$1004,IF(ISNUMBER(Datos!W519),AND(OR(W$1005="",Datos!W519&gt;=W$1005),OR(W$1006="",Datos!W519&lt;=W$1006)),FALSE),IF(ISNUMBER(Datos!W519),AND(Datos!W519=INT(Datos!W519),AND(OR(W$1005="",Datos!W519&gt;=W$1005),OR(W$1006="",Datos!W519&lt;=W$1006))),FALSE),OR(ISNUMBER(FIND(";"&amp;UPPER(TRIM(Datos!W519&amp;""))&amp;"=",W$1007)),ISNUMBER(FIND(";"&amp;UPPER(TRIM(Datos!W519&amp;""))&amp;";",W$1007))),OR(UPPER(TRIM(Datos!W519&amp;""))="SÍ",UPPER(TRIM(Datos!W519&amp;""))="SI",UPPER(TRIM(Datos!W519&amp;""))="NO"),IF(ISNUMBER(Datos!W519),AND(OR(W$1005="",Datos!W519&gt;=W$1005),OR(W$1006="",Datos!W519&lt;=W$1006)),FALSE),TRUE))))</f>
        <v>0.0</v>
      </c>
      <c r="X519">
        <f>IF(Datos!X519="",0,IF(AND(X$1008&lt;&gt;"",Datos!X519=X$1008),0,IF(X$1004=0,0,1-CHOOSE(X$1004,IF(ISNUMBER(Datos!X519),AND(OR(X$1005="",Datos!X519&gt;=X$1005),OR(X$1006="",Datos!X519&lt;=X$1006)),FALSE),IF(ISNUMBER(Datos!X519),AND(Datos!X519=INT(Datos!X519),AND(OR(X$1005="",Datos!X519&gt;=X$1005),OR(X$1006="",Datos!X519&lt;=X$1006))),FALSE),OR(ISNUMBER(FIND(";"&amp;UPPER(TRIM(Datos!X519&amp;""))&amp;"=",X$1007)),ISNUMBER(FIND(";"&amp;UPPER(TRIM(Datos!X519&amp;""))&amp;";",X$1007))),OR(UPPER(TRIM(Datos!X519&amp;""))="SÍ",UPPER(TRIM(Datos!X519&amp;""))="SI",UPPER(TRIM(Datos!X519&amp;""))="NO"),IF(ISNUMBER(Datos!X519),AND(OR(X$1005="",Datos!X519&gt;=X$1005),OR(X$1006="",Datos!X519&lt;=X$1006)),FALSE),TRUE))))</f>
        <v>0.0</v>
      </c>
      <c r="Y519">
        <f>IF(Datos!Y519="",0,IF(AND(Y$1008&lt;&gt;"",Datos!Y519=Y$1008),0,IF(Y$1004=0,0,1-CHOOSE(Y$1004,IF(ISNUMBER(Datos!Y519),AND(OR(Y$1005="",Datos!Y519&gt;=Y$1005),OR(Y$1006="",Datos!Y519&lt;=Y$1006)),FALSE),IF(ISNUMBER(Datos!Y519),AND(Datos!Y519=INT(Datos!Y519),AND(OR(Y$1005="",Datos!Y519&gt;=Y$1005),OR(Y$1006="",Datos!Y519&lt;=Y$1006))),FALSE),OR(ISNUMBER(FIND(";"&amp;UPPER(TRIM(Datos!Y519&amp;""))&amp;"=",Y$1007)),ISNUMBER(FIND(";"&amp;UPPER(TRIM(Datos!Y519&amp;""))&amp;";",Y$1007))),OR(UPPER(TRIM(Datos!Y519&amp;""))="SÍ",UPPER(TRIM(Datos!Y519&amp;""))="SI",UPPER(TRIM(Datos!Y519&amp;""))="NO"),IF(ISNUMBER(Datos!Y519),AND(OR(Y$1005="",Datos!Y519&gt;=Y$1005),OR(Y$1006="",Datos!Y519&lt;=Y$1006)),FALSE),TRUE))))</f>
        <v>0.0</v>
      </c>
      <c r="Z519">
        <f>IF(Datos!Z519="",0,IF(AND(Z$1008&lt;&gt;"",Datos!Z519=Z$1008),0,IF(Z$1004=0,0,1-CHOOSE(Z$1004,IF(ISNUMBER(Datos!Z519),AND(OR(Z$1005="",Datos!Z519&gt;=Z$1005),OR(Z$1006="",Datos!Z519&lt;=Z$1006)),FALSE),IF(ISNUMBER(Datos!Z519),AND(Datos!Z519=INT(Datos!Z519),AND(OR(Z$1005="",Datos!Z519&gt;=Z$1005),OR(Z$1006="",Datos!Z519&lt;=Z$1006))),FALSE),OR(ISNUMBER(FIND(";"&amp;UPPER(TRIM(Datos!Z519&amp;""))&amp;"=",Z$1007)),ISNUMBER(FIND(";"&amp;UPPER(TRIM(Datos!Z519&amp;""))&amp;";",Z$1007))),OR(UPPER(TRIM(Datos!Z519&amp;""))="SÍ",UPPER(TRIM(Datos!Z519&amp;""))="SI",UPPER(TRIM(Datos!Z519&amp;""))="NO"),IF(ISNUMBER(Datos!Z519),AND(OR(Z$1005="",Datos!Z519&gt;=Z$1005),OR(Z$1006="",Datos!Z519&lt;=Z$1006)),FALSE),TRUE))))</f>
        <v>0.0</v>
      </c>
      <c r="AA519">
        <f>IF(Datos!AA519="",0,IF(AND(AA$1008&lt;&gt;"",Datos!AA519=AA$1008),0,IF(AA$1004=0,0,1-CHOOSE(AA$1004,IF(ISNUMBER(Datos!AA519),AND(OR(AA$1005="",Datos!AA519&gt;=AA$1005),OR(AA$1006="",Datos!AA519&lt;=AA$1006)),FALSE),IF(ISNUMBER(Datos!AA519),AND(Datos!AA519=INT(Datos!AA519),AND(OR(AA$1005="",Datos!AA519&gt;=AA$1005),OR(AA$1006="",Datos!AA519&lt;=AA$1006))),FALSE),OR(ISNUMBER(FIND(";"&amp;UPPER(TRIM(Datos!AA519&amp;""))&amp;"=",AA$1007)),ISNUMBER(FIND(";"&amp;UPPER(TRIM(Datos!AA519&amp;""))&amp;";",AA$1007))),OR(UPPER(TRIM(Datos!AA519&amp;""))="SÍ",UPPER(TRIM(Datos!AA519&amp;""))="SI",UPPER(TRIM(Datos!AA519&amp;""))="NO"),IF(ISNUMBER(Datos!AA519),AND(OR(AA$1005="",Datos!AA519&gt;=AA$1005),OR(AA$1006="",Datos!AA519&lt;=AA$1006)),FALSE),TRUE))))</f>
        <v>0.0</v>
      </c>
      <c r="AB519">
        <f>IF(Datos!AB519="",0,IF(AND(AB$1008&lt;&gt;"",Datos!AB519=AB$1008),0,IF(AB$1004=0,0,1-CHOOSE(AB$1004,IF(ISNUMBER(Datos!AB519),AND(OR(AB$1005="",Datos!AB519&gt;=AB$1005),OR(AB$1006="",Datos!AB519&lt;=AB$1006)),FALSE),IF(ISNUMBER(Datos!AB519),AND(Datos!AB519=INT(Datos!AB519),AND(OR(AB$1005="",Datos!AB519&gt;=AB$1005),OR(AB$1006="",Datos!AB519&lt;=AB$1006))),FALSE),OR(ISNUMBER(FIND(";"&amp;UPPER(TRIM(Datos!AB519&amp;""))&amp;"=",AB$1007)),ISNUMBER(FIND(";"&amp;UPPER(TRIM(Datos!AB519&amp;""))&amp;";",AB$1007))),OR(UPPER(TRIM(Datos!AB519&amp;""))="SÍ",UPPER(TRIM(Datos!AB519&amp;""))="SI",UPPER(TRIM(Datos!AB519&amp;""))="NO"),IF(ISNUMBER(Datos!AB519),AND(OR(AB$1005="",Datos!AB519&gt;=AB$1005),OR(AB$1006="",Datos!AB519&lt;=AB$1006)),FALSE),TRUE))))</f>
        <v>0.0</v>
      </c>
      <c r="AC519">
        <f>IF(Datos!AC519="",0,IF(AND(AC$1008&lt;&gt;"",Datos!AC519=AC$1008),0,IF(AC$1004=0,0,1-CHOOSE(AC$1004,IF(ISNUMBER(Datos!AC519),AND(OR(AC$1005="",Datos!AC519&gt;=AC$1005),OR(AC$1006="",Datos!AC519&lt;=AC$1006)),FALSE),IF(ISNUMBER(Datos!AC519),AND(Datos!AC519=INT(Datos!AC519),AND(OR(AC$1005="",Datos!AC519&gt;=AC$1005),OR(AC$1006="",Datos!AC519&lt;=AC$1006))),FALSE),OR(ISNUMBER(FIND(";"&amp;UPPER(TRIM(Datos!AC519&amp;""))&amp;"=",AC$1007)),ISNUMBER(FIND(";"&amp;UPPER(TRIM(Datos!AC519&amp;""))&amp;";",AC$1007))),OR(UPPER(TRIM(Datos!AC519&amp;""))="SÍ",UPPER(TRIM(Datos!AC519&amp;""))="SI",UPPER(TRIM(Datos!AC519&amp;""))="NO"),IF(ISNUMBER(Datos!AC519),AND(OR(AC$1005="",Datos!AC519&gt;=AC$1005),OR(AC$1006="",Datos!AC519&lt;=AC$1006)),FALSE),TRUE))))</f>
        <v>0.0</v>
      </c>
      <c r="AD519">
        <f>IF(Datos!AD519="",0,IF(AND(AD$1008&lt;&gt;"",Datos!AD519=AD$1008),0,IF(AD$1004=0,0,1-CHOOSE(AD$1004,IF(ISNUMBER(Datos!AD519),AND(OR(AD$1005="",Datos!AD519&gt;=AD$1005),OR(AD$1006="",Datos!AD519&lt;=AD$1006)),FALSE),IF(ISNUMBER(Datos!AD519),AND(Datos!AD519=INT(Datos!AD519),AND(OR(AD$1005="",Datos!AD519&gt;=AD$1005),OR(AD$1006="",Datos!AD519&lt;=AD$1006))),FALSE),OR(ISNUMBER(FIND(";"&amp;UPPER(TRIM(Datos!AD519&amp;""))&amp;"=",AD$1007)),ISNUMBER(FIND(";"&amp;UPPER(TRIM(Datos!AD519&amp;""))&amp;";",AD$1007))),OR(UPPER(TRIM(Datos!AD519&amp;""))="SÍ",UPPER(TRIM(Datos!AD519&amp;""))="SI",UPPER(TRIM(Datos!AD519&amp;""))="NO"),IF(ISNUMBER(Datos!AD519),AND(OR(AD$1005="",Datos!AD519&gt;=AD$1005),OR(AD$1006="",Datos!AD519&lt;=AD$1006)),FALSE),TRUE))))</f>
        <v>0.0</v>
      </c>
      <c r="AE519">
        <f>IF(Datos!AE519="",0,IF(AND(AE$1008&lt;&gt;"",Datos!AE519=AE$1008),0,IF(AE$1004=0,0,1-CHOOSE(AE$1004,IF(ISNUMBER(Datos!AE519),AND(OR(AE$1005="",Datos!AE519&gt;=AE$1005),OR(AE$1006="",Datos!AE519&lt;=AE$1006)),FALSE),IF(ISNUMBER(Datos!AE519),AND(Datos!AE519=INT(Datos!AE519),AND(OR(AE$1005="",Datos!AE519&gt;=AE$1005),OR(AE$1006="",Datos!AE519&lt;=AE$1006))),FALSE),OR(ISNUMBER(FIND(";"&amp;UPPER(TRIM(Datos!AE519&amp;""))&amp;"=",AE$1007)),ISNUMBER(FIND(";"&amp;UPPER(TRIM(Datos!AE519&amp;""))&amp;";",AE$1007))),OR(UPPER(TRIM(Datos!AE519&amp;""))="SÍ",UPPER(TRIM(Datos!AE519&amp;""))="SI",UPPER(TRIM(Datos!AE519&amp;""))="NO"),IF(ISNUMBER(Datos!AE519),AND(OR(AE$1005="",Datos!AE519&gt;=AE$1005),OR(AE$1006="",Datos!AE519&lt;=AE$1006)),FALSE),TRUE))))</f>
        <v>0.0</v>
      </c>
    </row>
    <row r="520" spans="2:31">
      <c r="B520">
        <f>IF(Datos!B520="",0,IF(AND(B$1008&lt;&gt;"",Datos!B520=B$1008),0,IF(B$1004=0,0,1-CHOOSE(B$1004,IF(ISNUMBER(Datos!B520),AND(OR(B$1005="",Datos!B520&gt;=B$1005),OR(B$1006="",Datos!B520&lt;=B$1006)),FALSE),IF(ISNUMBER(Datos!B520),AND(Datos!B520=INT(Datos!B520),AND(OR(B$1005="",Datos!B520&gt;=B$1005),OR(B$1006="",Datos!B520&lt;=B$1006))),FALSE),OR(ISNUMBER(FIND(";"&amp;UPPER(TRIM(Datos!B520&amp;""))&amp;"=",B$1007)),ISNUMBER(FIND(";"&amp;UPPER(TRIM(Datos!B520&amp;""))&amp;";",B$1007))),OR(UPPER(TRIM(Datos!B520&amp;""))="SÍ",UPPER(TRIM(Datos!B520&amp;""))="SI",UPPER(TRIM(Datos!B520&amp;""))="NO"),IF(ISNUMBER(Datos!B520),AND(OR(B$1005="",Datos!B520&gt;=B$1005),OR(B$1006="",Datos!B520&lt;=B$1006)),FALSE),TRUE))))</f>
        <v>0.0</v>
      </c>
      <c r="C520">
        <f>IF(Datos!C520="",0,IF(AND(C$1008&lt;&gt;"",Datos!C520=C$1008),0,IF(C$1004=0,0,1-CHOOSE(C$1004,IF(ISNUMBER(Datos!C520),AND(OR(C$1005="",Datos!C520&gt;=C$1005),OR(C$1006="",Datos!C520&lt;=C$1006)),FALSE),IF(ISNUMBER(Datos!C520),AND(Datos!C520=INT(Datos!C520),AND(OR(C$1005="",Datos!C520&gt;=C$1005),OR(C$1006="",Datos!C520&lt;=C$1006))),FALSE),OR(ISNUMBER(FIND(";"&amp;UPPER(TRIM(Datos!C520&amp;""))&amp;"=",C$1007)),ISNUMBER(FIND(";"&amp;UPPER(TRIM(Datos!C520&amp;""))&amp;";",C$1007))),OR(UPPER(TRIM(Datos!C520&amp;""))="SÍ",UPPER(TRIM(Datos!C520&amp;""))="SI",UPPER(TRIM(Datos!C520&amp;""))="NO"),IF(ISNUMBER(Datos!C520),AND(OR(C$1005="",Datos!C520&gt;=C$1005),OR(C$1006="",Datos!C520&lt;=C$1006)),FALSE),TRUE))))</f>
        <v>0.0</v>
      </c>
      <c r="D520">
        <f>IF(Datos!D520="",0,IF(AND(D$1008&lt;&gt;"",Datos!D520=D$1008),0,IF(D$1004=0,0,1-CHOOSE(D$1004,IF(ISNUMBER(Datos!D520),AND(OR(D$1005="",Datos!D520&gt;=D$1005),OR(D$1006="",Datos!D520&lt;=D$1006)),FALSE),IF(ISNUMBER(Datos!D520),AND(Datos!D520=INT(Datos!D520),AND(OR(D$1005="",Datos!D520&gt;=D$1005),OR(D$1006="",Datos!D520&lt;=D$1006))),FALSE),OR(ISNUMBER(FIND(";"&amp;UPPER(TRIM(Datos!D520&amp;""))&amp;"=",D$1007)),ISNUMBER(FIND(";"&amp;UPPER(TRIM(Datos!D520&amp;""))&amp;";",D$1007))),OR(UPPER(TRIM(Datos!D520&amp;""))="SÍ",UPPER(TRIM(Datos!D520&amp;""))="SI",UPPER(TRIM(Datos!D520&amp;""))="NO"),IF(ISNUMBER(Datos!D520),AND(OR(D$1005="",Datos!D520&gt;=D$1005),OR(D$1006="",Datos!D520&lt;=D$1006)),FALSE),TRUE))))</f>
        <v>0.0</v>
      </c>
      <c r="E520">
        <f>IF(Datos!E520="",0,IF(AND(E$1008&lt;&gt;"",Datos!E520=E$1008),0,IF(E$1004=0,0,1-CHOOSE(E$1004,IF(ISNUMBER(Datos!E520),AND(OR(E$1005="",Datos!E520&gt;=E$1005),OR(E$1006="",Datos!E520&lt;=E$1006)),FALSE),IF(ISNUMBER(Datos!E520),AND(Datos!E520=INT(Datos!E520),AND(OR(E$1005="",Datos!E520&gt;=E$1005),OR(E$1006="",Datos!E520&lt;=E$1006))),FALSE),OR(ISNUMBER(FIND(";"&amp;UPPER(TRIM(Datos!E520&amp;""))&amp;"=",E$1007)),ISNUMBER(FIND(";"&amp;UPPER(TRIM(Datos!E520&amp;""))&amp;";",E$1007))),OR(UPPER(TRIM(Datos!E520&amp;""))="SÍ",UPPER(TRIM(Datos!E520&amp;""))="SI",UPPER(TRIM(Datos!E520&amp;""))="NO"),IF(ISNUMBER(Datos!E520),AND(OR(E$1005="",Datos!E520&gt;=E$1005),OR(E$1006="",Datos!E520&lt;=E$1006)),FALSE),TRUE))))</f>
        <v>0.0</v>
      </c>
      <c r="F520">
        <f>IF(Datos!F520="",0,IF(AND(F$1008&lt;&gt;"",Datos!F520=F$1008),0,IF(F$1004=0,0,1-CHOOSE(F$1004,IF(ISNUMBER(Datos!F520),AND(OR(F$1005="",Datos!F520&gt;=F$1005),OR(F$1006="",Datos!F520&lt;=F$1006)),FALSE),IF(ISNUMBER(Datos!F520),AND(Datos!F520=INT(Datos!F520),AND(OR(F$1005="",Datos!F520&gt;=F$1005),OR(F$1006="",Datos!F520&lt;=F$1006))),FALSE),OR(ISNUMBER(FIND(";"&amp;UPPER(TRIM(Datos!F520&amp;""))&amp;"=",F$1007)),ISNUMBER(FIND(";"&amp;UPPER(TRIM(Datos!F520&amp;""))&amp;";",F$1007))),OR(UPPER(TRIM(Datos!F520&amp;""))="SÍ",UPPER(TRIM(Datos!F520&amp;""))="SI",UPPER(TRIM(Datos!F520&amp;""))="NO"),IF(ISNUMBER(Datos!F520),AND(OR(F$1005="",Datos!F520&gt;=F$1005),OR(F$1006="",Datos!F520&lt;=F$1006)),FALSE),TRUE))))</f>
        <v>0.0</v>
      </c>
      <c r="G520">
        <f>IF(Datos!G520="",0,IF(AND(G$1008&lt;&gt;"",Datos!G520=G$1008),0,IF(G$1004=0,0,1-CHOOSE(G$1004,IF(ISNUMBER(Datos!G520),AND(OR(G$1005="",Datos!G520&gt;=G$1005),OR(G$1006="",Datos!G520&lt;=G$1006)),FALSE),IF(ISNUMBER(Datos!G520),AND(Datos!G520=INT(Datos!G520),AND(OR(G$1005="",Datos!G520&gt;=G$1005),OR(G$1006="",Datos!G520&lt;=G$1006))),FALSE),OR(ISNUMBER(FIND(";"&amp;UPPER(TRIM(Datos!G520&amp;""))&amp;"=",G$1007)),ISNUMBER(FIND(";"&amp;UPPER(TRIM(Datos!G520&amp;""))&amp;";",G$1007))),OR(UPPER(TRIM(Datos!G520&amp;""))="SÍ",UPPER(TRIM(Datos!G520&amp;""))="SI",UPPER(TRIM(Datos!G520&amp;""))="NO"),IF(ISNUMBER(Datos!G520),AND(OR(G$1005="",Datos!G520&gt;=G$1005),OR(G$1006="",Datos!G520&lt;=G$1006)),FALSE),TRUE))))</f>
        <v>0.0</v>
      </c>
      <c r="H520">
        <f>IF(Datos!H520="",0,IF(AND(H$1008&lt;&gt;"",Datos!H520=H$1008),0,IF(H$1004=0,0,1-CHOOSE(H$1004,IF(ISNUMBER(Datos!H520),AND(OR(H$1005="",Datos!H520&gt;=H$1005),OR(H$1006="",Datos!H520&lt;=H$1006)),FALSE),IF(ISNUMBER(Datos!H520),AND(Datos!H520=INT(Datos!H520),AND(OR(H$1005="",Datos!H520&gt;=H$1005),OR(H$1006="",Datos!H520&lt;=H$1006))),FALSE),OR(ISNUMBER(FIND(";"&amp;UPPER(TRIM(Datos!H520&amp;""))&amp;"=",H$1007)),ISNUMBER(FIND(";"&amp;UPPER(TRIM(Datos!H520&amp;""))&amp;";",H$1007))),OR(UPPER(TRIM(Datos!H520&amp;""))="SÍ",UPPER(TRIM(Datos!H520&amp;""))="SI",UPPER(TRIM(Datos!H520&amp;""))="NO"),IF(ISNUMBER(Datos!H520),AND(OR(H$1005="",Datos!H520&gt;=H$1005),OR(H$1006="",Datos!H520&lt;=H$1006)),FALSE),TRUE))))</f>
        <v>0.0</v>
      </c>
      <c r="I520">
        <f>IF(Datos!I520="",0,IF(AND(I$1008&lt;&gt;"",Datos!I520=I$1008),0,IF(I$1004=0,0,1-CHOOSE(I$1004,IF(ISNUMBER(Datos!I520),AND(OR(I$1005="",Datos!I520&gt;=I$1005),OR(I$1006="",Datos!I520&lt;=I$1006)),FALSE),IF(ISNUMBER(Datos!I520),AND(Datos!I520=INT(Datos!I520),AND(OR(I$1005="",Datos!I520&gt;=I$1005),OR(I$1006="",Datos!I520&lt;=I$1006))),FALSE),OR(ISNUMBER(FIND(";"&amp;UPPER(TRIM(Datos!I520&amp;""))&amp;"=",I$1007)),ISNUMBER(FIND(";"&amp;UPPER(TRIM(Datos!I520&amp;""))&amp;";",I$1007))),OR(UPPER(TRIM(Datos!I520&amp;""))="SÍ",UPPER(TRIM(Datos!I520&amp;""))="SI",UPPER(TRIM(Datos!I520&amp;""))="NO"),IF(ISNUMBER(Datos!I520),AND(OR(I$1005="",Datos!I520&gt;=I$1005),OR(I$1006="",Datos!I520&lt;=I$1006)),FALSE),TRUE))))</f>
        <v>0.0</v>
      </c>
      <c r="J520">
        <f>IF(Datos!J520="",0,IF(AND(J$1008&lt;&gt;"",Datos!J520=J$1008),0,IF(J$1004=0,0,1-CHOOSE(J$1004,IF(ISNUMBER(Datos!J520),AND(OR(J$1005="",Datos!J520&gt;=J$1005),OR(J$1006="",Datos!J520&lt;=J$1006)),FALSE),IF(ISNUMBER(Datos!J520),AND(Datos!J520=INT(Datos!J520),AND(OR(J$1005="",Datos!J520&gt;=J$1005),OR(J$1006="",Datos!J520&lt;=J$1006))),FALSE),OR(ISNUMBER(FIND(";"&amp;UPPER(TRIM(Datos!J520&amp;""))&amp;"=",J$1007)),ISNUMBER(FIND(";"&amp;UPPER(TRIM(Datos!J520&amp;""))&amp;";",J$1007))),OR(UPPER(TRIM(Datos!J520&amp;""))="SÍ",UPPER(TRIM(Datos!J520&amp;""))="SI",UPPER(TRIM(Datos!J520&amp;""))="NO"),IF(ISNUMBER(Datos!J520),AND(OR(J$1005="",Datos!J520&gt;=J$1005),OR(J$1006="",Datos!J520&lt;=J$1006)),FALSE),TRUE))))</f>
        <v>0.0</v>
      </c>
      <c r="K520">
        <f>IF(Datos!K520="",0,IF(AND(K$1008&lt;&gt;"",Datos!K520=K$1008),0,IF(K$1004=0,0,1-CHOOSE(K$1004,IF(ISNUMBER(Datos!K520),AND(OR(K$1005="",Datos!K520&gt;=K$1005),OR(K$1006="",Datos!K520&lt;=K$1006)),FALSE),IF(ISNUMBER(Datos!K520),AND(Datos!K520=INT(Datos!K520),AND(OR(K$1005="",Datos!K520&gt;=K$1005),OR(K$1006="",Datos!K520&lt;=K$1006))),FALSE),OR(ISNUMBER(FIND(";"&amp;UPPER(TRIM(Datos!K520&amp;""))&amp;"=",K$1007)),ISNUMBER(FIND(";"&amp;UPPER(TRIM(Datos!K520&amp;""))&amp;";",K$1007))),OR(UPPER(TRIM(Datos!K520&amp;""))="SÍ",UPPER(TRIM(Datos!K520&amp;""))="SI",UPPER(TRIM(Datos!K520&amp;""))="NO"),IF(ISNUMBER(Datos!K520),AND(OR(K$1005="",Datos!K520&gt;=K$1005),OR(K$1006="",Datos!K520&lt;=K$1006)),FALSE),TRUE))))</f>
        <v>0.0</v>
      </c>
      <c r="L520">
        <f>IF(Datos!L520="",0,IF(AND(L$1008&lt;&gt;"",Datos!L520=L$1008),0,IF(L$1004=0,0,1-CHOOSE(L$1004,IF(ISNUMBER(Datos!L520),AND(OR(L$1005="",Datos!L520&gt;=L$1005),OR(L$1006="",Datos!L520&lt;=L$1006)),FALSE),IF(ISNUMBER(Datos!L520),AND(Datos!L520=INT(Datos!L520),AND(OR(L$1005="",Datos!L520&gt;=L$1005),OR(L$1006="",Datos!L520&lt;=L$1006))),FALSE),OR(ISNUMBER(FIND(";"&amp;UPPER(TRIM(Datos!L520&amp;""))&amp;"=",L$1007)),ISNUMBER(FIND(";"&amp;UPPER(TRIM(Datos!L520&amp;""))&amp;";",L$1007))),OR(UPPER(TRIM(Datos!L520&amp;""))="SÍ",UPPER(TRIM(Datos!L520&amp;""))="SI",UPPER(TRIM(Datos!L520&amp;""))="NO"),IF(ISNUMBER(Datos!L520),AND(OR(L$1005="",Datos!L520&gt;=L$1005),OR(L$1006="",Datos!L520&lt;=L$1006)),FALSE),TRUE))))</f>
        <v>0.0</v>
      </c>
      <c r="M520">
        <f>IF(Datos!M520="",0,IF(AND(M$1008&lt;&gt;"",Datos!M520=M$1008),0,IF(M$1004=0,0,1-CHOOSE(M$1004,IF(ISNUMBER(Datos!M520),AND(OR(M$1005="",Datos!M520&gt;=M$1005),OR(M$1006="",Datos!M520&lt;=M$1006)),FALSE),IF(ISNUMBER(Datos!M520),AND(Datos!M520=INT(Datos!M520),AND(OR(M$1005="",Datos!M520&gt;=M$1005),OR(M$1006="",Datos!M520&lt;=M$1006))),FALSE),OR(ISNUMBER(FIND(";"&amp;UPPER(TRIM(Datos!M520&amp;""))&amp;"=",M$1007)),ISNUMBER(FIND(";"&amp;UPPER(TRIM(Datos!M520&amp;""))&amp;";",M$1007))),OR(UPPER(TRIM(Datos!M520&amp;""))="SÍ",UPPER(TRIM(Datos!M520&amp;""))="SI",UPPER(TRIM(Datos!M520&amp;""))="NO"),IF(ISNUMBER(Datos!M520),AND(OR(M$1005="",Datos!M520&gt;=M$1005),OR(M$1006="",Datos!M520&lt;=M$1006)),FALSE),TRUE))))</f>
        <v>0.0</v>
      </c>
      <c r="N520">
        <f>IF(Datos!N520="",0,IF(AND(N$1008&lt;&gt;"",Datos!N520=N$1008),0,IF(N$1004=0,0,1-CHOOSE(N$1004,IF(ISNUMBER(Datos!N520),AND(OR(N$1005="",Datos!N520&gt;=N$1005),OR(N$1006="",Datos!N520&lt;=N$1006)),FALSE),IF(ISNUMBER(Datos!N520),AND(Datos!N520=INT(Datos!N520),AND(OR(N$1005="",Datos!N520&gt;=N$1005),OR(N$1006="",Datos!N520&lt;=N$1006))),FALSE),OR(ISNUMBER(FIND(";"&amp;UPPER(TRIM(Datos!N520&amp;""))&amp;"=",N$1007)),ISNUMBER(FIND(";"&amp;UPPER(TRIM(Datos!N520&amp;""))&amp;";",N$1007))),OR(UPPER(TRIM(Datos!N520&amp;""))="SÍ",UPPER(TRIM(Datos!N520&amp;""))="SI",UPPER(TRIM(Datos!N520&amp;""))="NO"),IF(ISNUMBER(Datos!N520),AND(OR(N$1005="",Datos!N520&gt;=N$1005),OR(N$1006="",Datos!N520&lt;=N$1006)),FALSE),TRUE))))</f>
        <v>0.0</v>
      </c>
      <c r="O520">
        <f>IF(Datos!O520="",0,IF(AND(O$1008&lt;&gt;"",Datos!O520=O$1008),0,IF(O$1004=0,0,1-CHOOSE(O$1004,IF(ISNUMBER(Datos!O520),AND(OR(O$1005="",Datos!O520&gt;=O$1005),OR(O$1006="",Datos!O520&lt;=O$1006)),FALSE),IF(ISNUMBER(Datos!O520),AND(Datos!O520=INT(Datos!O520),AND(OR(O$1005="",Datos!O520&gt;=O$1005),OR(O$1006="",Datos!O520&lt;=O$1006))),FALSE),OR(ISNUMBER(FIND(";"&amp;UPPER(TRIM(Datos!O520&amp;""))&amp;"=",O$1007)),ISNUMBER(FIND(";"&amp;UPPER(TRIM(Datos!O520&amp;""))&amp;";",O$1007))),OR(UPPER(TRIM(Datos!O520&amp;""))="SÍ",UPPER(TRIM(Datos!O520&amp;""))="SI",UPPER(TRIM(Datos!O520&amp;""))="NO"),IF(ISNUMBER(Datos!O520),AND(OR(O$1005="",Datos!O520&gt;=O$1005),OR(O$1006="",Datos!O520&lt;=O$1006)),FALSE),TRUE))))</f>
        <v>0.0</v>
      </c>
      <c r="P520">
        <f>IF(Datos!P520="",0,IF(AND(P$1008&lt;&gt;"",Datos!P520=P$1008),0,IF(P$1004=0,0,1-CHOOSE(P$1004,IF(ISNUMBER(Datos!P520),AND(OR(P$1005="",Datos!P520&gt;=P$1005),OR(P$1006="",Datos!P520&lt;=P$1006)),FALSE),IF(ISNUMBER(Datos!P520),AND(Datos!P520=INT(Datos!P520),AND(OR(P$1005="",Datos!P520&gt;=P$1005),OR(P$1006="",Datos!P520&lt;=P$1006))),FALSE),OR(ISNUMBER(FIND(";"&amp;UPPER(TRIM(Datos!P520&amp;""))&amp;"=",P$1007)),ISNUMBER(FIND(";"&amp;UPPER(TRIM(Datos!P520&amp;""))&amp;";",P$1007))),OR(UPPER(TRIM(Datos!P520&amp;""))="SÍ",UPPER(TRIM(Datos!P520&amp;""))="SI",UPPER(TRIM(Datos!P520&amp;""))="NO"),IF(ISNUMBER(Datos!P520),AND(OR(P$1005="",Datos!P520&gt;=P$1005),OR(P$1006="",Datos!P520&lt;=P$1006)),FALSE),TRUE))))</f>
        <v>0.0</v>
      </c>
      <c r="Q520">
        <f>IF(Datos!Q520="",0,IF(AND(Q$1008&lt;&gt;"",Datos!Q520=Q$1008),0,IF(Q$1004=0,0,1-CHOOSE(Q$1004,IF(ISNUMBER(Datos!Q520),AND(OR(Q$1005="",Datos!Q520&gt;=Q$1005),OR(Q$1006="",Datos!Q520&lt;=Q$1006)),FALSE),IF(ISNUMBER(Datos!Q520),AND(Datos!Q520=INT(Datos!Q520),AND(OR(Q$1005="",Datos!Q520&gt;=Q$1005),OR(Q$1006="",Datos!Q520&lt;=Q$1006))),FALSE),OR(ISNUMBER(FIND(";"&amp;UPPER(TRIM(Datos!Q520&amp;""))&amp;"=",Q$1007)),ISNUMBER(FIND(";"&amp;UPPER(TRIM(Datos!Q520&amp;""))&amp;";",Q$1007))),OR(UPPER(TRIM(Datos!Q520&amp;""))="SÍ",UPPER(TRIM(Datos!Q520&amp;""))="SI",UPPER(TRIM(Datos!Q520&amp;""))="NO"),IF(ISNUMBER(Datos!Q520),AND(OR(Q$1005="",Datos!Q520&gt;=Q$1005),OR(Q$1006="",Datos!Q520&lt;=Q$1006)),FALSE),TRUE))))</f>
        <v>0.0</v>
      </c>
      <c r="R520">
        <f>IF(Datos!R520="",0,IF(AND(R$1008&lt;&gt;"",Datos!R520=R$1008),0,IF(R$1004=0,0,1-CHOOSE(R$1004,IF(ISNUMBER(Datos!R520),AND(OR(R$1005="",Datos!R520&gt;=R$1005),OR(R$1006="",Datos!R520&lt;=R$1006)),FALSE),IF(ISNUMBER(Datos!R520),AND(Datos!R520=INT(Datos!R520),AND(OR(R$1005="",Datos!R520&gt;=R$1005),OR(R$1006="",Datos!R520&lt;=R$1006))),FALSE),OR(ISNUMBER(FIND(";"&amp;UPPER(TRIM(Datos!R520&amp;""))&amp;"=",R$1007)),ISNUMBER(FIND(";"&amp;UPPER(TRIM(Datos!R520&amp;""))&amp;";",R$1007))),OR(UPPER(TRIM(Datos!R520&amp;""))="SÍ",UPPER(TRIM(Datos!R520&amp;""))="SI",UPPER(TRIM(Datos!R520&amp;""))="NO"),IF(ISNUMBER(Datos!R520),AND(OR(R$1005="",Datos!R520&gt;=R$1005),OR(R$1006="",Datos!R520&lt;=R$1006)),FALSE),TRUE))))</f>
        <v>0.0</v>
      </c>
      <c r="S520">
        <f>IF(Datos!S520="",0,IF(AND(S$1008&lt;&gt;"",Datos!S520=S$1008),0,IF(S$1004=0,0,1-CHOOSE(S$1004,IF(ISNUMBER(Datos!S520),AND(OR(S$1005="",Datos!S520&gt;=S$1005),OR(S$1006="",Datos!S520&lt;=S$1006)),FALSE),IF(ISNUMBER(Datos!S520),AND(Datos!S520=INT(Datos!S520),AND(OR(S$1005="",Datos!S520&gt;=S$1005),OR(S$1006="",Datos!S520&lt;=S$1006))),FALSE),OR(ISNUMBER(FIND(";"&amp;UPPER(TRIM(Datos!S520&amp;""))&amp;"=",S$1007)),ISNUMBER(FIND(";"&amp;UPPER(TRIM(Datos!S520&amp;""))&amp;";",S$1007))),OR(UPPER(TRIM(Datos!S520&amp;""))="SÍ",UPPER(TRIM(Datos!S520&amp;""))="SI",UPPER(TRIM(Datos!S520&amp;""))="NO"),IF(ISNUMBER(Datos!S520),AND(OR(S$1005="",Datos!S520&gt;=S$1005),OR(S$1006="",Datos!S520&lt;=S$1006)),FALSE),TRUE))))</f>
        <v>0.0</v>
      </c>
      <c r="T520">
        <f>IF(Datos!T520="",0,IF(AND(T$1008&lt;&gt;"",Datos!T520=T$1008),0,IF(T$1004=0,0,1-CHOOSE(T$1004,IF(ISNUMBER(Datos!T520),AND(OR(T$1005="",Datos!T520&gt;=T$1005),OR(T$1006="",Datos!T520&lt;=T$1006)),FALSE),IF(ISNUMBER(Datos!T520),AND(Datos!T520=INT(Datos!T520),AND(OR(T$1005="",Datos!T520&gt;=T$1005),OR(T$1006="",Datos!T520&lt;=T$1006))),FALSE),OR(ISNUMBER(FIND(";"&amp;UPPER(TRIM(Datos!T520&amp;""))&amp;"=",T$1007)),ISNUMBER(FIND(";"&amp;UPPER(TRIM(Datos!T520&amp;""))&amp;";",T$1007))),OR(UPPER(TRIM(Datos!T520&amp;""))="SÍ",UPPER(TRIM(Datos!T520&amp;""))="SI",UPPER(TRIM(Datos!T520&amp;""))="NO"),IF(ISNUMBER(Datos!T520),AND(OR(T$1005="",Datos!T520&gt;=T$1005),OR(T$1006="",Datos!T520&lt;=T$1006)),FALSE),TRUE))))</f>
        <v>0.0</v>
      </c>
      <c r="U520">
        <f>IF(Datos!U520="",0,IF(AND(U$1008&lt;&gt;"",Datos!U520=U$1008),0,IF(U$1004=0,0,1-CHOOSE(U$1004,IF(ISNUMBER(Datos!U520),AND(OR(U$1005="",Datos!U520&gt;=U$1005),OR(U$1006="",Datos!U520&lt;=U$1006)),FALSE),IF(ISNUMBER(Datos!U520),AND(Datos!U520=INT(Datos!U520),AND(OR(U$1005="",Datos!U520&gt;=U$1005),OR(U$1006="",Datos!U520&lt;=U$1006))),FALSE),OR(ISNUMBER(FIND(";"&amp;UPPER(TRIM(Datos!U520&amp;""))&amp;"=",U$1007)),ISNUMBER(FIND(";"&amp;UPPER(TRIM(Datos!U520&amp;""))&amp;";",U$1007))),OR(UPPER(TRIM(Datos!U520&amp;""))="SÍ",UPPER(TRIM(Datos!U520&amp;""))="SI",UPPER(TRIM(Datos!U520&amp;""))="NO"),IF(ISNUMBER(Datos!U520),AND(OR(U$1005="",Datos!U520&gt;=U$1005),OR(U$1006="",Datos!U520&lt;=U$1006)),FALSE),TRUE))))</f>
        <v>0.0</v>
      </c>
      <c r="V520">
        <f>IF(Datos!V520="",0,IF(AND(V$1008&lt;&gt;"",Datos!V520=V$1008),0,IF(V$1004=0,0,1-CHOOSE(V$1004,IF(ISNUMBER(Datos!V520),AND(OR(V$1005="",Datos!V520&gt;=V$1005),OR(V$1006="",Datos!V520&lt;=V$1006)),FALSE),IF(ISNUMBER(Datos!V520),AND(Datos!V520=INT(Datos!V520),AND(OR(V$1005="",Datos!V520&gt;=V$1005),OR(V$1006="",Datos!V520&lt;=V$1006))),FALSE),OR(ISNUMBER(FIND(";"&amp;UPPER(TRIM(Datos!V520&amp;""))&amp;"=",V$1007)),ISNUMBER(FIND(";"&amp;UPPER(TRIM(Datos!V520&amp;""))&amp;";",V$1007))),OR(UPPER(TRIM(Datos!V520&amp;""))="SÍ",UPPER(TRIM(Datos!V520&amp;""))="SI",UPPER(TRIM(Datos!V520&amp;""))="NO"),IF(ISNUMBER(Datos!V520),AND(OR(V$1005="",Datos!V520&gt;=V$1005),OR(V$1006="",Datos!V520&lt;=V$1006)),FALSE),TRUE))))</f>
        <v>0.0</v>
      </c>
      <c r="W520">
        <f>IF(Datos!W520="",0,IF(AND(W$1008&lt;&gt;"",Datos!W520=W$1008),0,IF(W$1004=0,0,1-CHOOSE(W$1004,IF(ISNUMBER(Datos!W520),AND(OR(W$1005="",Datos!W520&gt;=W$1005),OR(W$1006="",Datos!W520&lt;=W$1006)),FALSE),IF(ISNUMBER(Datos!W520),AND(Datos!W520=INT(Datos!W520),AND(OR(W$1005="",Datos!W520&gt;=W$1005),OR(W$1006="",Datos!W520&lt;=W$1006))),FALSE),OR(ISNUMBER(FIND(";"&amp;UPPER(TRIM(Datos!W520&amp;""))&amp;"=",W$1007)),ISNUMBER(FIND(";"&amp;UPPER(TRIM(Datos!W520&amp;""))&amp;";",W$1007))),OR(UPPER(TRIM(Datos!W520&amp;""))="SÍ",UPPER(TRIM(Datos!W520&amp;""))="SI",UPPER(TRIM(Datos!W520&amp;""))="NO"),IF(ISNUMBER(Datos!W520),AND(OR(W$1005="",Datos!W520&gt;=W$1005),OR(W$1006="",Datos!W520&lt;=W$1006)),FALSE),TRUE))))</f>
        <v>0.0</v>
      </c>
      <c r="X520">
        <f>IF(Datos!X520="",0,IF(AND(X$1008&lt;&gt;"",Datos!X520=X$1008),0,IF(X$1004=0,0,1-CHOOSE(X$1004,IF(ISNUMBER(Datos!X520),AND(OR(X$1005="",Datos!X520&gt;=X$1005),OR(X$1006="",Datos!X520&lt;=X$1006)),FALSE),IF(ISNUMBER(Datos!X520),AND(Datos!X520=INT(Datos!X520),AND(OR(X$1005="",Datos!X520&gt;=X$1005),OR(X$1006="",Datos!X520&lt;=X$1006))),FALSE),OR(ISNUMBER(FIND(";"&amp;UPPER(TRIM(Datos!X520&amp;""))&amp;"=",X$1007)),ISNUMBER(FIND(";"&amp;UPPER(TRIM(Datos!X520&amp;""))&amp;";",X$1007))),OR(UPPER(TRIM(Datos!X520&amp;""))="SÍ",UPPER(TRIM(Datos!X520&amp;""))="SI",UPPER(TRIM(Datos!X520&amp;""))="NO"),IF(ISNUMBER(Datos!X520),AND(OR(X$1005="",Datos!X520&gt;=X$1005),OR(X$1006="",Datos!X520&lt;=X$1006)),FALSE),TRUE))))</f>
        <v>0.0</v>
      </c>
      <c r="Y520">
        <f>IF(Datos!Y520="",0,IF(AND(Y$1008&lt;&gt;"",Datos!Y520=Y$1008),0,IF(Y$1004=0,0,1-CHOOSE(Y$1004,IF(ISNUMBER(Datos!Y520),AND(OR(Y$1005="",Datos!Y520&gt;=Y$1005),OR(Y$1006="",Datos!Y520&lt;=Y$1006)),FALSE),IF(ISNUMBER(Datos!Y520),AND(Datos!Y520=INT(Datos!Y520),AND(OR(Y$1005="",Datos!Y520&gt;=Y$1005),OR(Y$1006="",Datos!Y520&lt;=Y$1006))),FALSE),OR(ISNUMBER(FIND(";"&amp;UPPER(TRIM(Datos!Y520&amp;""))&amp;"=",Y$1007)),ISNUMBER(FIND(";"&amp;UPPER(TRIM(Datos!Y520&amp;""))&amp;";",Y$1007))),OR(UPPER(TRIM(Datos!Y520&amp;""))="SÍ",UPPER(TRIM(Datos!Y520&amp;""))="SI",UPPER(TRIM(Datos!Y520&amp;""))="NO"),IF(ISNUMBER(Datos!Y520),AND(OR(Y$1005="",Datos!Y520&gt;=Y$1005),OR(Y$1006="",Datos!Y520&lt;=Y$1006)),FALSE),TRUE))))</f>
        <v>0.0</v>
      </c>
      <c r="Z520">
        <f>IF(Datos!Z520="",0,IF(AND(Z$1008&lt;&gt;"",Datos!Z520=Z$1008),0,IF(Z$1004=0,0,1-CHOOSE(Z$1004,IF(ISNUMBER(Datos!Z520),AND(OR(Z$1005="",Datos!Z520&gt;=Z$1005),OR(Z$1006="",Datos!Z520&lt;=Z$1006)),FALSE),IF(ISNUMBER(Datos!Z520),AND(Datos!Z520=INT(Datos!Z520),AND(OR(Z$1005="",Datos!Z520&gt;=Z$1005),OR(Z$1006="",Datos!Z520&lt;=Z$1006))),FALSE),OR(ISNUMBER(FIND(";"&amp;UPPER(TRIM(Datos!Z520&amp;""))&amp;"=",Z$1007)),ISNUMBER(FIND(";"&amp;UPPER(TRIM(Datos!Z520&amp;""))&amp;";",Z$1007))),OR(UPPER(TRIM(Datos!Z520&amp;""))="SÍ",UPPER(TRIM(Datos!Z520&amp;""))="SI",UPPER(TRIM(Datos!Z520&amp;""))="NO"),IF(ISNUMBER(Datos!Z520),AND(OR(Z$1005="",Datos!Z520&gt;=Z$1005),OR(Z$1006="",Datos!Z520&lt;=Z$1006)),FALSE),TRUE))))</f>
        <v>0.0</v>
      </c>
      <c r="AA520">
        <f>IF(Datos!AA520="",0,IF(AND(AA$1008&lt;&gt;"",Datos!AA520=AA$1008),0,IF(AA$1004=0,0,1-CHOOSE(AA$1004,IF(ISNUMBER(Datos!AA520),AND(OR(AA$1005="",Datos!AA520&gt;=AA$1005),OR(AA$1006="",Datos!AA520&lt;=AA$1006)),FALSE),IF(ISNUMBER(Datos!AA520),AND(Datos!AA520=INT(Datos!AA520),AND(OR(AA$1005="",Datos!AA520&gt;=AA$1005),OR(AA$1006="",Datos!AA520&lt;=AA$1006))),FALSE),OR(ISNUMBER(FIND(";"&amp;UPPER(TRIM(Datos!AA520&amp;""))&amp;"=",AA$1007)),ISNUMBER(FIND(";"&amp;UPPER(TRIM(Datos!AA520&amp;""))&amp;";",AA$1007))),OR(UPPER(TRIM(Datos!AA520&amp;""))="SÍ",UPPER(TRIM(Datos!AA520&amp;""))="SI",UPPER(TRIM(Datos!AA520&amp;""))="NO"),IF(ISNUMBER(Datos!AA520),AND(OR(AA$1005="",Datos!AA520&gt;=AA$1005),OR(AA$1006="",Datos!AA520&lt;=AA$1006)),FALSE),TRUE))))</f>
        <v>0.0</v>
      </c>
      <c r="AB520">
        <f>IF(Datos!AB520="",0,IF(AND(AB$1008&lt;&gt;"",Datos!AB520=AB$1008),0,IF(AB$1004=0,0,1-CHOOSE(AB$1004,IF(ISNUMBER(Datos!AB520),AND(OR(AB$1005="",Datos!AB520&gt;=AB$1005),OR(AB$1006="",Datos!AB520&lt;=AB$1006)),FALSE),IF(ISNUMBER(Datos!AB520),AND(Datos!AB520=INT(Datos!AB520),AND(OR(AB$1005="",Datos!AB520&gt;=AB$1005),OR(AB$1006="",Datos!AB520&lt;=AB$1006))),FALSE),OR(ISNUMBER(FIND(";"&amp;UPPER(TRIM(Datos!AB520&amp;""))&amp;"=",AB$1007)),ISNUMBER(FIND(";"&amp;UPPER(TRIM(Datos!AB520&amp;""))&amp;";",AB$1007))),OR(UPPER(TRIM(Datos!AB520&amp;""))="SÍ",UPPER(TRIM(Datos!AB520&amp;""))="SI",UPPER(TRIM(Datos!AB520&amp;""))="NO"),IF(ISNUMBER(Datos!AB520),AND(OR(AB$1005="",Datos!AB520&gt;=AB$1005),OR(AB$1006="",Datos!AB520&lt;=AB$1006)),FALSE),TRUE))))</f>
        <v>0.0</v>
      </c>
      <c r="AC520">
        <f>IF(Datos!AC520="",0,IF(AND(AC$1008&lt;&gt;"",Datos!AC520=AC$1008),0,IF(AC$1004=0,0,1-CHOOSE(AC$1004,IF(ISNUMBER(Datos!AC520),AND(OR(AC$1005="",Datos!AC520&gt;=AC$1005),OR(AC$1006="",Datos!AC520&lt;=AC$1006)),FALSE),IF(ISNUMBER(Datos!AC520),AND(Datos!AC520=INT(Datos!AC520),AND(OR(AC$1005="",Datos!AC520&gt;=AC$1005),OR(AC$1006="",Datos!AC520&lt;=AC$1006))),FALSE),OR(ISNUMBER(FIND(";"&amp;UPPER(TRIM(Datos!AC520&amp;""))&amp;"=",AC$1007)),ISNUMBER(FIND(";"&amp;UPPER(TRIM(Datos!AC520&amp;""))&amp;";",AC$1007))),OR(UPPER(TRIM(Datos!AC520&amp;""))="SÍ",UPPER(TRIM(Datos!AC520&amp;""))="SI",UPPER(TRIM(Datos!AC520&amp;""))="NO"),IF(ISNUMBER(Datos!AC520),AND(OR(AC$1005="",Datos!AC520&gt;=AC$1005),OR(AC$1006="",Datos!AC520&lt;=AC$1006)),FALSE),TRUE))))</f>
        <v>0.0</v>
      </c>
      <c r="AD520">
        <f>IF(Datos!AD520="",0,IF(AND(AD$1008&lt;&gt;"",Datos!AD520=AD$1008),0,IF(AD$1004=0,0,1-CHOOSE(AD$1004,IF(ISNUMBER(Datos!AD520),AND(OR(AD$1005="",Datos!AD520&gt;=AD$1005),OR(AD$1006="",Datos!AD520&lt;=AD$1006)),FALSE),IF(ISNUMBER(Datos!AD520),AND(Datos!AD520=INT(Datos!AD520),AND(OR(AD$1005="",Datos!AD520&gt;=AD$1005),OR(AD$1006="",Datos!AD520&lt;=AD$1006))),FALSE),OR(ISNUMBER(FIND(";"&amp;UPPER(TRIM(Datos!AD520&amp;""))&amp;"=",AD$1007)),ISNUMBER(FIND(";"&amp;UPPER(TRIM(Datos!AD520&amp;""))&amp;";",AD$1007))),OR(UPPER(TRIM(Datos!AD520&amp;""))="SÍ",UPPER(TRIM(Datos!AD520&amp;""))="SI",UPPER(TRIM(Datos!AD520&amp;""))="NO"),IF(ISNUMBER(Datos!AD520),AND(OR(AD$1005="",Datos!AD520&gt;=AD$1005),OR(AD$1006="",Datos!AD520&lt;=AD$1006)),FALSE),TRUE))))</f>
        <v>0.0</v>
      </c>
      <c r="AE520">
        <f>IF(Datos!AE520="",0,IF(AND(AE$1008&lt;&gt;"",Datos!AE520=AE$1008),0,IF(AE$1004=0,0,1-CHOOSE(AE$1004,IF(ISNUMBER(Datos!AE520),AND(OR(AE$1005="",Datos!AE520&gt;=AE$1005),OR(AE$1006="",Datos!AE520&lt;=AE$1006)),FALSE),IF(ISNUMBER(Datos!AE520),AND(Datos!AE520=INT(Datos!AE520),AND(OR(AE$1005="",Datos!AE520&gt;=AE$1005),OR(AE$1006="",Datos!AE520&lt;=AE$1006))),FALSE),OR(ISNUMBER(FIND(";"&amp;UPPER(TRIM(Datos!AE520&amp;""))&amp;"=",AE$1007)),ISNUMBER(FIND(";"&amp;UPPER(TRIM(Datos!AE520&amp;""))&amp;";",AE$1007))),OR(UPPER(TRIM(Datos!AE520&amp;""))="SÍ",UPPER(TRIM(Datos!AE520&amp;""))="SI",UPPER(TRIM(Datos!AE520&amp;""))="NO"),IF(ISNUMBER(Datos!AE520),AND(OR(AE$1005="",Datos!AE520&gt;=AE$1005),OR(AE$1006="",Datos!AE520&lt;=AE$1006)),FALSE),TRUE))))</f>
        <v>0.0</v>
      </c>
    </row>
    <row r="521" spans="2:31">
      <c r="B521">
        <f>IF(Datos!B521="",0,IF(AND(B$1008&lt;&gt;"",Datos!B521=B$1008),0,IF(B$1004=0,0,1-CHOOSE(B$1004,IF(ISNUMBER(Datos!B521),AND(OR(B$1005="",Datos!B521&gt;=B$1005),OR(B$1006="",Datos!B521&lt;=B$1006)),FALSE),IF(ISNUMBER(Datos!B521),AND(Datos!B521=INT(Datos!B521),AND(OR(B$1005="",Datos!B521&gt;=B$1005),OR(B$1006="",Datos!B521&lt;=B$1006))),FALSE),OR(ISNUMBER(FIND(";"&amp;UPPER(TRIM(Datos!B521&amp;""))&amp;"=",B$1007)),ISNUMBER(FIND(";"&amp;UPPER(TRIM(Datos!B521&amp;""))&amp;";",B$1007))),OR(UPPER(TRIM(Datos!B521&amp;""))="SÍ",UPPER(TRIM(Datos!B521&amp;""))="SI",UPPER(TRIM(Datos!B521&amp;""))="NO"),IF(ISNUMBER(Datos!B521),AND(OR(B$1005="",Datos!B521&gt;=B$1005),OR(B$1006="",Datos!B521&lt;=B$1006)),FALSE),TRUE))))</f>
        <v>0.0</v>
      </c>
      <c r="C521">
        <f>IF(Datos!C521="",0,IF(AND(C$1008&lt;&gt;"",Datos!C521=C$1008),0,IF(C$1004=0,0,1-CHOOSE(C$1004,IF(ISNUMBER(Datos!C521),AND(OR(C$1005="",Datos!C521&gt;=C$1005),OR(C$1006="",Datos!C521&lt;=C$1006)),FALSE),IF(ISNUMBER(Datos!C521),AND(Datos!C521=INT(Datos!C521),AND(OR(C$1005="",Datos!C521&gt;=C$1005),OR(C$1006="",Datos!C521&lt;=C$1006))),FALSE),OR(ISNUMBER(FIND(";"&amp;UPPER(TRIM(Datos!C521&amp;""))&amp;"=",C$1007)),ISNUMBER(FIND(";"&amp;UPPER(TRIM(Datos!C521&amp;""))&amp;";",C$1007))),OR(UPPER(TRIM(Datos!C521&amp;""))="SÍ",UPPER(TRIM(Datos!C521&amp;""))="SI",UPPER(TRIM(Datos!C521&amp;""))="NO"),IF(ISNUMBER(Datos!C521),AND(OR(C$1005="",Datos!C521&gt;=C$1005),OR(C$1006="",Datos!C521&lt;=C$1006)),FALSE),TRUE))))</f>
        <v>0.0</v>
      </c>
      <c r="D521">
        <f>IF(Datos!D521="",0,IF(AND(D$1008&lt;&gt;"",Datos!D521=D$1008),0,IF(D$1004=0,0,1-CHOOSE(D$1004,IF(ISNUMBER(Datos!D521),AND(OR(D$1005="",Datos!D521&gt;=D$1005),OR(D$1006="",Datos!D521&lt;=D$1006)),FALSE),IF(ISNUMBER(Datos!D521),AND(Datos!D521=INT(Datos!D521),AND(OR(D$1005="",Datos!D521&gt;=D$1005),OR(D$1006="",Datos!D521&lt;=D$1006))),FALSE),OR(ISNUMBER(FIND(";"&amp;UPPER(TRIM(Datos!D521&amp;""))&amp;"=",D$1007)),ISNUMBER(FIND(";"&amp;UPPER(TRIM(Datos!D521&amp;""))&amp;";",D$1007))),OR(UPPER(TRIM(Datos!D521&amp;""))="SÍ",UPPER(TRIM(Datos!D521&amp;""))="SI",UPPER(TRIM(Datos!D521&amp;""))="NO"),IF(ISNUMBER(Datos!D521),AND(OR(D$1005="",Datos!D521&gt;=D$1005),OR(D$1006="",Datos!D521&lt;=D$1006)),FALSE),TRUE))))</f>
        <v>0.0</v>
      </c>
      <c r="E521">
        <f>IF(Datos!E521="",0,IF(AND(E$1008&lt;&gt;"",Datos!E521=E$1008),0,IF(E$1004=0,0,1-CHOOSE(E$1004,IF(ISNUMBER(Datos!E521),AND(OR(E$1005="",Datos!E521&gt;=E$1005),OR(E$1006="",Datos!E521&lt;=E$1006)),FALSE),IF(ISNUMBER(Datos!E521),AND(Datos!E521=INT(Datos!E521),AND(OR(E$1005="",Datos!E521&gt;=E$1005),OR(E$1006="",Datos!E521&lt;=E$1006))),FALSE),OR(ISNUMBER(FIND(";"&amp;UPPER(TRIM(Datos!E521&amp;""))&amp;"=",E$1007)),ISNUMBER(FIND(";"&amp;UPPER(TRIM(Datos!E521&amp;""))&amp;";",E$1007))),OR(UPPER(TRIM(Datos!E521&amp;""))="SÍ",UPPER(TRIM(Datos!E521&amp;""))="SI",UPPER(TRIM(Datos!E521&amp;""))="NO"),IF(ISNUMBER(Datos!E521),AND(OR(E$1005="",Datos!E521&gt;=E$1005),OR(E$1006="",Datos!E521&lt;=E$1006)),FALSE),TRUE))))</f>
        <v>0.0</v>
      </c>
      <c r="F521">
        <f>IF(Datos!F521="",0,IF(AND(F$1008&lt;&gt;"",Datos!F521=F$1008),0,IF(F$1004=0,0,1-CHOOSE(F$1004,IF(ISNUMBER(Datos!F521),AND(OR(F$1005="",Datos!F521&gt;=F$1005),OR(F$1006="",Datos!F521&lt;=F$1006)),FALSE),IF(ISNUMBER(Datos!F521),AND(Datos!F521=INT(Datos!F521),AND(OR(F$1005="",Datos!F521&gt;=F$1005),OR(F$1006="",Datos!F521&lt;=F$1006))),FALSE),OR(ISNUMBER(FIND(";"&amp;UPPER(TRIM(Datos!F521&amp;""))&amp;"=",F$1007)),ISNUMBER(FIND(";"&amp;UPPER(TRIM(Datos!F521&amp;""))&amp;";",F$1007))),OR(UPPER(TRIM(Datos!F521&amp;""))="SÍ",UPPER(TRIM(Datos!F521&amp;""))="SI",UPPER(TRIM(Datos!F521&amp;""))="NO"),IF(ISNUMBER(Datos!F521),AND(OR(F$1005="",Datos!F521&gt;=F$1005),OR(F$1006="",Datos!F521&lt;=F$1006)),FALSE),TRUE))))</f>
        <v>0.0</v>
      </c>
      <c r="G521">
        <f>IF(Datos!G521="",0,IF(AND(G$1008&lt;&gt;"",Datos!G521=G$1008),0,IF(G$1004=0,0,1-CHOOSE(G$1004,IF(ISNUMBER(Datos!G521),AND(OR(G$1005="",Datos!G521&gt;=G$1005),OR(G$1006="",Datos!G521&lt;=G$1006)),FALSE),IF(ISNUMBER(Datos!G521),AND(Datos!G521=INT(Datos!G521),AND(OR(G$1005="",Datos!G521&gt;=G$1005),OR(G$1006="",Datos!G521&lt;=G$1006))),FALSE),OR(ISNUMBER(FIND(";"&amp;UPPER(TRIM(Datos!G521&amp;""))&amp;"=",G$1007)),ISNUMBER(FIND(";"&amp;UPPER(TRIM(Datos!G521&amp;""))&amp;";",G$1007))),OR(UPPER(TRIM(Datos!G521&amp;""))="SÍ",UPPER(TRIM(Datos!G521&amp;""))="SI",UPPER(TRIM(Datos!G521&amp;""))="NO"),IF(ISNUMBER(Datos!G521),AND(OR(G$1005="",Datos!G521&gt;=G$1005),OR(G$1006="",Datos!G521&lt;=G$1006)),FALSE),TRUE))))</f>
        <v>0.0</v>
      </c>
      <c r="H521">
        <f>IF(Datos!H521="",0,IF(AND(H$1008&lt;&gt;"",Datos!H521=H$1008),0,IF(H$1004=0,0,1-CHOOSE(H$1004,IF(ISNUMBER(Datos!H521),AND(OR(H$1005="",Datos!H521&gt;=H$1005),OR(H$1006="",Datos!H521&lt;=H$1006)),FALSE),IF(ISNUMBER(Datos!H521),AND(Datos!H521=INT(Datos!H521),AND(OR(H$1005="",Datos!H521&gt;=H$1005),OR(H$1006="",Datos!H521&lt;=H$1006))),FALSE),OR(ISNUMBER(FIND(";"&amp;UPPER(TRIM(Datos!H521&amp;""))&amp;"=",H$1007)),ISNUMBER(FIND(";"&amp;UPPER(TRIM(Datos!H521&amp;""))&amp;";",H$1007))),OR(UPPER(TRIM(Datos!H521&amp;""))="SÍ",UPPER(TRIM(Datos!H521&amp;""))="SI",UPPER(TRIM(Datos!H521&amp;""))="NO"),IF(ISNUMBER(Datos!H521),AND(OR(H$1005="",Datos!H521&gt;=H$1005),OR(H$1006="",Datos!H521&lt;=H$1006)),FALSE),TRUE))))</f>
        <v>0.0</v>
      </c>
      <c r="I521">
        <f>IF(Datos!I521="",0,IF(AND(I$1008&lt;&gt;"",Datos!I521=I$1008),0,IF(I$1004=0,0,1-CHOOSE(I$1004,IF(ISNUMBER(Datos!I521),AND(OR(I$1005="",Datos!I521&gt;=I$1005),OR(I$1006="",Datos!I521&lt;=I$1006)),FALSE),IF(ISNUMBER(Datos!I521),AND(Datos!I521=INT(Datos!I521),AND(OR(I$1005="",Datos!I521&gt;=I$1005),OR(I$1006="",Datos!I521&lt;=I$1006))),FALSE),OR(ISNUMBER(FIND(";"&amp;UPPER(TRIM(Datos!I521&amp;""))&amp;"=",I$1007)),ISNUMBER(FIND(";"&amp;UPPER(TRIM(Datos!I521&amp;""))&amp;";",I$1007))),OR(UPPER(TRIM(Datos!I521&amp;""))="SÍ",UPPER(TRIM(Datos!I521&amp;""))="SI",UPPER(TRIM(Datos!I521&amp;""))="NO"),IF(ISNUMBER(Datos!I521),AND(OR(I$1005="",Datos!I521&gt;=I$1005),OR(I$1006="",Datos!I521&lt;=I$1006)),FALSE),TRUE))))</f>
        <v>0.0</v>
      </c>
      <c r="J521">
        <f>IF(Datos!J521="",0,IF(AND(J$1008&lt;&gt;"",Datos!J521=J$1008),0,IF(J$1004=0,0,1-CHOOSE(J$1004,IF(ISNUMBER(Datos!J521),AND(OR(J$1005="",Datos!J521&gt;=J$1005),OR(J$1006="",Datos!J521&lt;=J$1006)),FALSE),IF(ISNUMBER(Datos!J521),AND(Datos!J521=INT(Datos!J521),AND(OR(J$1005="",Datos!J521&gt;=J$1005),OR(J$1006="",Datos!J521&lt;=J$1006))),FALSE),OR(ISNUMBER(FIND(";"&amp;UPPER(TRIM(Datos!J521&amp;""))&amp;"=",J$1007)),ISNUMBER(FIND(";"&amp;UPPER(TRIM(Datos!J521&amp;""))&amp;";",J$1007))),OR(UPPER(TRIM(Datos!J521&amp;""))="SÍ",UPPER(TRIM(Datos!J521&amp;""))="SI",UPPER(TRIM(Datos!J521&amp;""))="NO"),IF(ISNUMBER(Datos!J521),AND(OR(J$1005="",Datos!J521&gt;=J$1005),OR(J$1006="",Datos!J521&lt;=J$1006)),FALSE),TRUE))))</f>
        <v>0.0</v>
      </c>
      <c r="K521">
        <f>IF(Datos!K521="",0,IF(AND(K$1008&lt;&gt;"",Datos!K521=K$1008),0,IF(K$1004=0,0,1-CHOOSE(K$1004,IF(ISNUMBER(Datos!K521),AND(OR(K$1005="",Datos!K521&gt;=K$1005),OR(K$1006="",Datos!K521&lt;=K$1006)),FALSE),IF(ISNUMBER(Datos!K521),AND(Datos!K521=INT(Datos!K521),AND(OR(K$1005="",Datos!K521&gt;=K$1005),OR(K$1006="",Datos!K521&lt;=K$1006))),FALSE),OR(ISNUMBER(FIND(";"&amp;UPPER(TRIM(Datos!K521&amp;""))&amp;"=",K$1007)),ISNUMBER(FIND(";"&amp;UPPER(TRIM(Datos!K521&amp;""))&amp;";",K$1007))),OR(UPPER(TRIM(Datos!K521&amp;""))="SÍ",UPPER(TRIM(Datos!K521&amp;""))="SI",UPPER(TRIM(Datos!K521&amp;""))="NO"),IF(ISNUMBER(Datos!K521),AND(OR(K$1005="",Datos!K521&gt;=K$1005),OR(K$1006="",Datos!K521&lt;=K$1006)),FALSE),TRUE))))</f>
        <v>0.0</v>
      </c>
      <c r="L521">
        <f>IF(Datos!L521="",0,IF(AND(L$1008&lt;&gt;"",Datos!L521=L$1008),0,IF(L$1004=0,0,1-CHOOSE(L$1004,IF(ISNUMBER(Datos!L521),AND(OR(L$1005="",Datos!L521&gt;=L$1005),OR(L$1006="",Datos!L521&lt;=L$1006)),FALSE),IF(ISNUMBER(Datos!L521),AND(Datos!L521=INT(Datos!L521),AND(OR(L$1005="",Datos!L521&gt;=L$1005),OR(L$1006="",Datos!L521&lt;=L$1006))),FALSE),OR(ISNUMBER(FIND(";"&amp;UPPER(TRIM(Datos!L521&amp;""))&amp;"=",L$1007)),ISNUMBER(FIND(";"&amp;UPPER(TRIM(Datos!L521&amp;""))&amp;";",L$1007))),OR(UPPER(TRIM(Datos!L521&amp;""))="SÍ",UPPER(TRIM(Datos!L521&amp;""))="SI",UPPER(TRIM(Datos!L521&amp;""))="NO"),IF(ISNUMBER(Datos!L521),AND(OR(L$1005="",Datos!L521&gt;=L$1005),OR(L$1006="",Datos!L521&lt;=L$1006)),FALSE),TRUE))))</f>
        <v>0.0</v>
      </c>
      <c r="M521">
        <f>IF(Datos!M521="",0,IF(AND(M$1008&lt;&gt;"",Datos!M521=M$1008),0,IF(M$1004=0,0,1-CHOOSE(M$1004,IF(ISNUMBER(Datos!M521),AND(OR(M$1005="",Datos!M521&gt;=M$1005),OR(M$1006="",Datos!M521&lt;=M$1006)),FALSE),IF(ISNUMBER(Datos!M521),AND(Datos!M521=INT(Datos!M521),AND(OR(M$1005="",Datos!M521&gt;=M$1005),OR(M$1006="",Datos!M521&lt;=M$1006))),FALSE),OR(ISNUMBER(FIND(";"&amp;UPPER(TRIM(Datos!M521&amp;""))&amp;"=",M$1007)),ISNUMBER(FIND(";"&amp;UPPER(TRIM(Datos!M521&amp;""))&amp;";",M$1007))),OR(UPPER(TRIM(Datos!M521&amp;""))="SÍ",UPPER(TRIM(Datos!M521&amp;""))="SI",UPPER(TRIM(Datos!M521&amp;""))="NO"),IF(ISNUMBER(Datos!M521),AND(OR(M$1005="",Datos!M521&gt;=M$1005),OR(M$1006="",Datos!M521&lt;=M$1006)),FALSE),TRUE))))</f>
        <v>0.0</v>
      </c>
      <c r="N521">
        <f>IF(Datos!N521="",0,IF(AND(N$1008&lt;&gt;"",Datos!N521=N$1008),0,IF(N$1004=0,0,1-CHOOSE(N$1004,IF(ISNUMBER(Datos!N521),AND(OR(N$1005="",Datos!N521&gt;=N$1005),OR(N$1006="",Datos!N521&lt;=N$1006)),FALSE),IF(ISNUMBER(Datos!N521),AND(Datos!N521=INT(Datos!N521),AND(OR(N$1005="",Datos!N521&gt;=N$1005),OR(N$1006="",Datos!N521&lt;=N$1006))),FALSE),OR(ISNUMBER(FIND(";"&amp;UPPER(TRIM(Datos!N521&amp;""))&amp;"=",N$1007)),ISNUMBER(FIND(";"&amp;UPPER(TRIM(Datos!N521&amp;""))&amp;";",N$1007))),OR(UPPER(TRIM(Datos!N521&amp;""))="SÍ",UPPER(TRIM(Datos!N521&amp;""))="SI",UPPER(TRIM(Datos!N521&amp;""))="NO"),IF(ISNUMBER(Datos!N521),AND(OR(N$1005="",Datos!N521&gt;=N$1005),OR(N$1006="",Datos!N521&lt;=N$1006)),FALSE),TRUE))))</f>
        <v>0.0</v>
      </c>
      <c r="O521">
        <f>IF(Datos!O521="",0,IF(AND(O$1008&lt;&gt;"",Datos!O521=O$1008),0,IF(O$1004=0,0,1-CHOOSE(O$1004,IF(ISNUMBER(Datos!O521),AND(OR(O$1005="",Datos!O521&gt;=O$1005),OR(O$1006="",Datos!O521&lt;=O$1006)),FALSE),IF(ISNUMBER(Datos!O521),AND(Datos!O521=INT(Datos!O521),AND(OR(O$1005="",Datos!O521&gt;=O$1005),OR(O$1006="",Datos!O521&lt;=O$1006))),FALSE),OR(ISNUMBER(FIND(";"&amp;UPPER(TRIM(Datos!O521&amp;""))&amp;"=",O$1007)),ISNUMBER(FIND(";"&amp;UPPER(TRIM(Datos!O521&amp;""))&amp;";",O$1007))),OR(UPPER(TRIM(Datos!O521&amp;""))="SÍ",UPPER(TRIM(Datos!O521&amp;""))="SI",UPPER(TRIM(Datos!O521&amp;""))="NO"),IF(ISNUMBER(Datos!O521),AND(OR(O$1005="",Datos!O521&gt;=O$1005),OR(O$1006="",Datos!O521&lt;=O$1006)),FALSE),TRUE))))</f>
        <v>0.0</v>
      </c>
      <c r="P521">
        <f>IF(Datos!P521="",0,IF(AND(P$1008&lt;&gt;"",Datos!P521=P$1008),0,IF(P$1004=0,0,1-CHOOSE(P$1004,IF(ISNUMBER(Datos!P521),AND(OR(P$1005="",Datos!P521&gt;=P$1005),OR(P$1006="",Datos!P521&lt;=P$1006)),FALSE),IF(ISNUMBER(Datos!P521),AND(Datos!P521=INT(Datos!P521),AND(OR(P$1005="",Datos!P521&gt;=P$1005),OR(P$1006="",Datos!P521&lt;=P$1006))),FALSE),OR(ISNUMBER(FIND(";"&amp;UPPER(TRIM(Datos!P521&amp;""))&amp;"=",P$1007)),ISNUMBER(FIND(";"&amp;UPPER(TRIM(Datos!P521&amp;""))&amp;";",P$1007))),OR(UPPER(TRIM(Datos!P521&amp;""))="SÍ",UPPER(TRIM(Datos!P521&amp;""))="SI",UPPER(TRIM(Datos!P521&amp;""))="NO"),IF(ISNUMBER(Datos!P521),AND(OR(P$1005="",Datos!P521&gt;=P$1005),OR(P$1006="",Datos!P521&lt;=P$1006)),FALSE),TRUE))))</f>
        <v>0.0</v>
      </c>
      <c r="Q521">
        <f>IF(Datos!Q521="",0,IF(AND(Q$1008&lt;&gt;"",Datos!Q521=Q$1008),0,IF(Q$1004=0,0,1-CHOOSE(Q$1004,IF(ISNUMBER(Datos!Q521),AND(OR(Q$1005="",Datos!Q521&gt;=Q$1005),OR(Q$1006="",Datos!Q521&lt;=Q$1006)),FALSE),IF(ISNUMBER(Datos!Q521),AND(Datos!Q521=INT(Datos!Q521),AND(OR(Q$1005="",Datos!Q521&gt;=Q$1005),OR(Q$1006="",Datos!Q521&lt;=Q$1006))),FALSE),OR(ISNUMBER(FIND(";"&amp;UPPER(TRIM(Datos!Q521&amp;""))&amp;"=",Q$1007)),ISNUMBER(FIND(";"&amp;UPPER(TRIM(Datos!Q521&amp;""))&amp;";",Q$1007))),OR(UPPER(TRIM(Datos!Q521&amp;""))="SÍ",UPPER(TRIM(Datos!Q521&amp;""))="SI",UPPER(TRIM(Datos!Q521&amp;""))="NO"),IF(ISNUMBER(Datos!Q521),AND(OR(Q$1005="",Datos!Q521&gt;=Q$1005),OR(Q$1006="",Datos!Q521&lt;=Q$1006)),FALSE),TRUE))))</f>
        <v>0.0</v>
      </c>
      <c r="R521">
        <f>IF(Datos!R521="",0,IF(AND(R$1008&lt;&gt;"",Datos!R521=R$1008),0,IF(R$1004=0,0,1-CHOOSE(R$1004,IF(ISNUMBER(Datos!R521),AND(OR(R$1005="",Datos!R521&gt;=R$1005),OR(R$1006="",Datos!R521&lt;=R$1006)),FALSE),IF(ISNUMBER(Datos!R521),AND(Datos!R521=INT(Datos!R521),AND(OR(R$1005="",Datos!R521&gt;=R$1005),OR(R$1006="",Datos!R521&lt;=R$1006))),FALSE),OR(ISNUMBER(FIND(";"&amp;UPPER(TRIM(Datos!R521&amp;""))&amp;"=",R$1007)),ISNUMBER(FIND(";"&amp;UPPER(TRIM(Datos!R521&amp;""))&amp;";",R$1007))),OR(UPPER(TRIM(Datos!R521&amp;""))="SÍ",UPPER(TRIM(Datos!R521&amp;""))="SI",UPPER(TRIM(Datos!R521&amp;""))="NO"),IF(ISNUMBER(Datos!R521),AND(OR(R$1005="",Datos!R521&gt;=R$1005),OR(R$1006="",Datos!R521&lt;=R$1006)),FALSE),TRUE))))</f>
        <v>0.0</v>
      </c>
      <c r="S521">
        <f>IF(Datos!S521="",0,IF(AND(S$1008&lt;&gt;"",Datos!S521=S$1008),0,IF(S$1004=0,0,1-CHOOSE(S$1004,IF(ISNUMBER(Datos!S521),AND(OR(S$1005="",Datos!S521&gt;=S$1005),OR(S$1006="",Datos!S521&lt;=S$1006)),FALSE),IF(ISNUMBER(Datos!S521),AND(Datos!S521=INT(Datos!S521),AND(OR(S$1005="",Datos!S521&gt;=S$1005),OR(S$1006="",Datos!S521&lt;=S$1006))),FALSE),OR(ISNUMBER(FIND(";"&amp;UPPER(TRIM(Datos!S521&amp;""))&amp;"=",S$1007)),ISNUMBER(FIND(";"&amp;UPPER(TRIM(Datos!S521&amp;""))&amp;";",S$1007))),OR(UPPER(TRIM(Datos!S521&amp;""))="SÍ",UPPER(TRIM(Datos!S521&amp;""))="SI",UPPER(TRIM(Datos!S521&amp;""))="NO"),IF(ISNUMBER(Datos!S521),AND(OR(S$1005="",Datos!S521&gt;=S$1005),OR(S$1006="",Datos!S521&lt;=S$1006)),FALSE),TRUE))))</f>
        <v>0.0</v>
      </c>
      <c r="T521">
        <f>IF(Datos!T521="",0,IF(AND(T$1008&lt;&gt;"",Datos!T521=T$1008),0,IF(T$1004=0,0,1-CHOOSE(T$1004,IF(ISNUMBER(Datos!T521),AND(OR(T$1005="",Datos!T521&gt;=T$1005),OR(T$1006="",Datos!T521&lt;=T$1006)),FALSE),IF(ISNUMBER(Datos!T521),AND(Datos!T521=INT(Datos!T521),AND(OR(T$1005="",Datos!T521&gt;=T$1005),OR(T$1006="",Datos!T521&lt;=T$1006))),FALSE),OR(ISNUMBER(FIND(";"&amp;UPPER(TRIM(Datos!T521&amp;""))&amp;"=",T$1007)),ISNUMBER(FIND(";"&amp;UPPER(TRIM(Datos!T521&amp;""))&amp;";",T$1007))),OR(UPPER(TRIM(Datos!T521&amp;""))="SÍ",UPPER(TRIM(Datos!T521&amp;""))="SI",UPPER(TRIM(Datos!T521&amp;""))="NO"),IF(ISNUMBER(Datos!T521),AND(OR(T$1005="",Datos!T521&gt;=T$1005),OR(T$1006="",Datos!T521&lt;=T$1006)),FALSE),TRUE))))</f>
        <v>0.0</v>
      </c>
      <c r="U521">
        <f>IF(Datos!U521="",0,IF(AND(U$1008&lt;&gt;"",Datos!U521=U$1008),0,IF(U$1004=0,0,1-CHOOSE(U$1004,IF(ISNUMBER(Datos!U521),AND(OR(U$1005="",Datos!U521&gt;=U$1005),OR(U$1006="",Datos!U521&lt;=U$1006)),FALSE),IF(ISNUMBER(Datos!U521),AND(Datos!U521=INT(Datos!U521),AND(OR(U$1005="",Datos!U521&gt;=U$1005),OR(U$1006="",Datos!U521&lt;=U$1006))),FALSE),OR(ISNUMBER(FIND(";"&amp;UPPER(TRIM(Datos!U521&amp;""))&amp;"=",U$1007)),ISNUMBER(FIND(";"&amp;UPPER(TRIM(Datos!U521&amp;""))&amp;";",U$1007))),OR(UPPER(TRIM(Datos!U521&amp;""))="SÍ",UPPER(TRIM(Datos!U521&amp;""))="SI",UPPER(TRIM(Datos!U521&amp;""))="NO"),IF(ISNUMBER(Datos!U521),AND(OR(U$1005="",Datos!U521&gt;=U$1005),OR(U$1006="",Datos!U521&lt;=U$1006)),FALSE),TRUE))))</f>
        <v>0.0</v>
      </c>
      <c r="V521">
        <f>IF(Datos!V521="",0,IF(AND(V$1008&lt;&gt;"",Datos!V521=V$1008),0,IF(V$1004=0,0,1-CHOOSE(V$1004,IF(ISNUMBER(Datos!V521),AND(OR(V$1005="",Datos!V521&gt;=V$1005),OR(V$1006="",Datos!V521&lt;=V$1006)),FALSE),IF(ISNUMBER(Datos!V521),AND(Datos!V521=INT(Datos!V521),AND(OR(V$1005="",Datos!V521&gt;=V$1005),OR(V$1006="",Datos!V521&lt;=V$1006))),FALSE),OR(ISNUMBER(FIND(";"&amp;UPPER(TRIM(Datos!V521&amp;""))&amp;"=",V$1007)),ISNUMBER(FIND(";"&amp;UPPER(TRIM(Datos!V521&amp;""))&amp;";",V$1007))),OR(UPPER(TRIM(Datos!V521&amp;""))="SÍ",UPPER(TRIM(Datos!V521&amp;""))="SI",UPPER(TRIM(Datos!V521&amp;""))="NO"),IF(ISNUMBER(Datos!V521),AND(OR(V$1005="",Datos!V521&gt;=V$1005),OR(V$1006="",Datos!V521&lt;=V$1006)),FALSE),TRUE))))</f>
        <v>0.0</v>
      </c>
      <c r="W521">
        <f>IF(Datos!W521="",0,IF(AND(W$1008&lt;&gt;"",Datos!W521=W$1008),0,IF(W$1004=0,0,1-CHOOSE(W$1004,IF(ISNUMBER(Datos!W521),AND(OR(W$1005="",Datos!W521&gt;=W$1005),OR(W$1006="",Datos!W521&lt;=W$1006)),FALSE),IF(ISNUMBER(Datos!W521),AND(Datos!W521=INT(Datos!W521),AND(OR(W$1005="",Datos!W521&gt;=W$1005),OR(W$1006="",Datos!W521&lt;=W$1006))),FALSE),OR(ISNUMBER(FIND(";"&amp;UPPER(TRIM(Datos!W521&amp;""))&amp;"=",W$1007)),ISNUMBER(FIND(";"&amp;UPPER(TRIM(Datos!W521&amp;""))&amp;";",W$1007))),OR(UPPER(TRIM(Datos!W521&amp;""))="SÍ",UPPER(TRIM(Datos!W521&amp;""))="SI",UPPER(TRIM(Datos!W521&amp;""))="NO"),IF(ISNUMBER(Datos!W521),AND(OR(W$1005="",Datos!W521&gt;=W$1005),OR(W$1006="",Datos!W521&lt;=W$1006)),FALSE),TRUE))))</f>
        <v>0.0</v>
      </c>
      <c r="X521">
        <f>IF(Datos!X521="",0,IF(AND(X$1008&lt;&gt;"",Datos!X521=X$1008),0,IF(X$1004=0,0,1-CHOOSE(X$1004,IF(ISNUMBER(Datos!X521),AND(OR(X$1005="",Datos!X521&gt;=X$1005),OR(X$1006="",Datos!X521&lt;=X$1006)),FALSE),IF(ISNUMBER(Datos!X521),AND(Datos!X521=INT(Datos!X521),AND(OR(X$1005="",Datos!X521&gt;=X$1005),OR(X$1006="",Datos!X521&lt;=X$1006))),FALSE),OR(ISNUMBER(FIND(";"&amp;UPPER(TRIM(Datos!X521&amp;""))&amp;"=",X$1007)),ISNUMBER(FIND(";"&amp;UPPER(TRIM(Datos!X521&amp;""))&amp;";",X$1007))),OR(UPPER(TRIM(Datos!X521&amp;""))="SÍ",UPPER(TRIM(Datos!X521&amp;""))="SI",UPPER(TRIM(Datos!X521&amp;""))="NO"),IF(ISNUMBER(Datos!X521),AND(OR(X$1005="",Datos!X521&gt;=X$1005),OR(X$1006="",Datos!X521&lt;=X$1006)),FALSE),TRUE))))</f>
        <v>0.0</v>
      </c>
      <c r="Y521">
        <f>IF(Datos!Y521="",0,IF(AND(Y$1008&lt;&gt;"",Datos!Y521=Y$1008),0,IF(Y$1004=0,0,1-CHOOSE(Y$1004,IF(ISNUMBER(Datos!Y521),AND(OR(Y$1005="",Datos!Y521&gt;=Y$1005),OR(Y$1006="",Datos!Y521&lt;=Y$1006)),FALSE),IF(ISNUMBER(Datos!Y521),AND(Datos!Y521=INT(Datos!Y521),AND(OR(Y$1005="",Datos!Y521&gt;=Y$1005),OR(Y$1006="",Datos!Y521&lt;=Y$1006))),FALSE),OR(ISNUMBER(FIND(";"&amp;UPPER(TRIM(Datos!Y521&amp;""))&amp;"=",Y$1007)),ISNUMBER(FIND(";"&amp;UPPER(TRIM(Datos!Y521&amp;""))&amp;";",Y$1007))),OR(UPPER(TRIM(Datos!Y521&amp;""))="SÍ",UPPER(TRIM(Datos!Y521&amp;""))="SI",UPPER(TRIM(Datos!Y521&amp;""))="NO"),IF(ISNUMBER(Datos!Y521),AND(OR(Y$1005="",Datos!Y521&gt;=Y$1005),OR(Y$1006="",Datos!Y521&lt;=Y$1006)),FALSE),TRUE))))</f>
        <v>0.0</v>
      </c>
      <c r="Z521">
        <f>IF(Datos!Z521="",0,IF(AND(Z$1008&lt;&gt;"",Datos!Z521=Z$1008),0,IF(Z$1004=0,0,1-CHOOSE(Z$1004,IF(ISNUMBER(Datos!Z521),AND(OR(Z$1005="",Datos!Z521&gt;=Z$1005),OR(Z$1006="",Datos!Z521&lt;=Z$1006)),FALSE),IF(ISNUMBER(Datos!Z521),AND(Datos!Z521=INT(Datos!Z521),AND(OR(Z$1005="",Datos!Z521&gt;=Z$1005),OR(Z$1006="",Datos!Z521&lt;=Z$1006))),FALSE),OR(ISNUMBER(FIND(";"&amp;UPPER(TRIM(Datos!Z521&amp;""))&amp;"=",Z$1007)),ISNUMBER(FIND(";"&amp;UPPER(TRIM(Datos!Z521&amp;""))&amp;";",Z$1007))),OR(UPPER(TRIM(Datos!Z521&amp;""))="SÍ",UPPER(TRIM(Datos!Z521&amp;""))="SI",UPPER(TRIM(Datos!Z521&amp;""))="NO"),IF(ISNUMBER(Datos!Z521),AND(OR(Z$1005="",Datos!Z521&gt;=Z$1005),OR(Z$1006="",Datos!Z521&lt;=Z$1006)),FALSE),TRUE))))</f>
        <v>0.0</v>
      </c>
      <c r="AA521">
        <f>IF(Datos!AA521="",0,IF(AND(AA$1008&lt;&gt;"",Datos!AA521=AA$1008),0,IF(AA$1004=0,0,1-CHOOSE(AA$1004,IF(ISNUMBER(Datos!AA521),AND(OR(AA$1005="",Datos!AA521&gt;=AA$1005),OR(AA$1006="",Datos!AA521&lt;=AA$1006)),FALSE),IF(ISNUMBER(Datos!AA521),AND(Datos!AA521=INT(Datos!AA521),AND(OR(AA$1005="",Datos!AA521&gt;=AA$1005),OR(AA$1006="",Datos!AA521&lt;=AA$1006))),FALSE),OR(ISNUMBER(FIND(";"&amp;UPPER(TRIM(Datos!AA521&amp;""))&amp;"=",AA$1007)),ISNUMBER(FIND(";"&amp;UPPER(TRIM(Datos!AA521&amp;""))&amp;";",AA$1007))),OR(UPPER(TRIM(Datos!AA521&amp;""))="SÍ",UPPER(TRIM(Datos!AA521&amp;""))="SI",UPPER(TRIM(Datos!AA521&amp;""))="NO"),IF(ISNUMBER(Datos!AA521),AND(OR(AA$1005="",Datos!AA521&gt;=AA$1005),OR(AA$1006="",Datos!AA521&lt;=AA$1006)),FALSE),TRUE))))</f>
        <v>0.0</v>
      </c>
      <c r="AB521">
        <f>IF(Datos!AB521="",0,IF(AND(AB$1008&lt;&gt;"",Datos!AB521=AB$1008),0,IF(AB$1004=0,0,1-CHOOSE(AB$1004,IF(ISNUMBER(Datos!AB521),AND(OR(AB$1005="",Datos!AB521&gt;=AB$1005),OR(AB$1006="",Datos!AB521&lt;=AB$1006)),FALSE),IF(ISNUMBER(Datos!AB521),AND(Datos!AB521=INT(Datos!AB521),AND(OR(AB$1005="",Datos!AB521&gt;=AB$1005),OR(AB$1006="",Datos!AB521&lt;=AB$1006))),FALSE),OR(ISNUMBER(FIND(";"&amp;UPPER(TRIM(Datos!AB521&amp;""))&amp;"=",AB$1007)),ISNUMBER(FIND(";"&amp;UPPER(TRIM(Datos!AB521&amp;""))&amp;";",AB$1007))),OR(UPPER(TRIM(Datos!AB521&amp;""))="SÍ",UPPER(TRIM(Datos!AB521&amp;""))="SI",UPPER(TRIM(Datos!AB521&amp;""))="NO"),IF(ISNUMBER(Datos!AB521),AND(OR(AB$1005="",Datos!AB521&gt;=AB$1005),OR(AB$1006="",Datos!AB521&lt;=AB$1006)),FALSE),TRUE))))</f>
        <v>0.0</v>
      </c>
      <c r="AC521">
        <f>IF(Datos!AC521="",0,IF(AND(AC$1008&lt;&gt;"",Datos!AC521=AC$1008),0,IF(AC$1004=0,0,1-CHOOSE(AC$1004,IF(ISNUMBER(Datos!AC521),AND(OR(AC$1005="",Datos!AC521&gt;=AC$1005),OR(AC$1006="",Datos!AC521&lt;=AC$1006)),FALSE),IF(ISNUMBER(Datos!AC521),AND(Datos!AC521=INT(Datos!AC521),AND(OR(AC$1005="",Datos!AC521&gt;=AC$1005),OR(AC$1006="",Datos!AC521&lt;=AC$1006))),FALSE),OR(ISNUMBER(FIND(";"&amp;UPPER(TRIM(Datos!AC521&amp;""))&amp;"=",AC$1007)),ISNUMBER(FIND(";"&amp;UPPER(TRIM(Datos!AC521&amp;""))&amp;";",AC$1007))),OR(UPPER(TRIM(Datos!AC521&amp;""))="SÍ",UPPER(TRIM(Datos!AC521&amp;""))="SI",UPPER(TRIM(Datos!AC521&amp;""))="NO"),IF(ISNUMBER(Datos!AC521),AND(OR(AC$1005="",Datos!AC521&gt;=AC$1005),OR(AC$1006="",Datos!AC521&lt;=AC$1006)),FALSE),TRUE))))</f>
        <v>0.0</v>
      </c>
      <c r="AD521">
        <f>IF(Datos!AD521="",0,IF(AND(AD$1008&lt;&gt;"",Datos!AD521=AD$1008),0,IF(AD$1004=0,0,1-CHOOSE(AD$1004,IF(ISNUMBER(Datos!AD521),AND(OR(AD$1005="",Datos!AD521&gt;=AD$1005),OR(AD$1006="",Datos!AD521&lt;=AD$1006)),FALSE),IF(ISNUMBER(Datos!AD521),AND(Datos!AD521=INT(Datos!AD521),AND(OR(AD$1005="",Datos!AD521&gt;=AD$1005),OR(AD$1006="",Datos!AD521&lt;=AD$1006))),FALSE),OR(ISNUMBER(FIND(";"&amp;UPPER(TRIM(Datos!AD521&amp;""))&amp;"=",AD$1007)),ISNUMBER(FIND(";"&amp;UPPER(TRIM(Datos!AD521&amp;""))&amp;";",AD$1007))),OR(UPPER(TRIM(Datos!AD521&amp;""))="SÍ",UPPER(TRIM(Datos!AD521&amp;""))="SI",UPPER(TRIM(Datos!AD521&amp;""))="NO"),IF(ISNUMBER(Datos!AD521),AND(OR(AD$1005="",Datos!AD521&gt;=AD$1005),OR(AD$1006="",Datos!AD521&lt;=AD$1006)),FALSE),TRUE))))</f>
        <v>0.0</v>
      </c>
      <c r="AE521">
        <f>IF(Datos!AE521="",0,IF(AND(AE$1008&lt;&gt;"",Datos!AE521=AE$1008),0,IF(AE$1004=0,0,1-CHOOSE(AE$1004,IF(ISNUMBER(Datos!AE521),AND(OR(AE$1005="",Datos!AE521&gt;=AE$1005),OR(AE$1006="",Datos!AE521&lt;=AE$1006)),FALSE),IF(ISNUMBER(Datos!AE521),AND(Datos!AE521=INT(Datos!AE521),AND(OR(AE$1005="",Datos!AE521&gt;=AE$1005),OR(AE$1006="",Datos!AE521&lt;=AE$1006))),FALSE),OR(ISNUMBER(FIND(";"&amp;UPPER(TRIM(Datos!AE521&amp;""))&amp;"=",AE$1007)),ISNUMBER(FIND(";"&amp;UPPER(TRIM(Datos!AE521&amp;""))&amp;";",AE$1007))),OR(UPPER(TRIM(Datos!AE521&amp;""))="SÍ",UPPER(TRIM(Datos!AE521&amp;""))="SI",UPPER(TRIM(Datos!AE521&amp;""))="NO"),IF(ISNUMBER(Datos!AE521),AND(OR(AE$1005="",Datos!AE521&gt;=AE$1005),OR(AE$1006="",Datos!AE521&lt;=AE$1006)),FALSE),TRUE))))</f>
        <v>0.0</v>
      </c>
    </row>
    <row r="522" spans="2:31">
      <c r="B522">
        <f>IF(Datos!B522="",0,IF(AND(B$1008&lt;&gt;"",Datos!B522=B$1008),0,IF(B$1004=0,0,1-CHOOSE(B$1004,IF(ISNUMBER(Datos!B522),AND(OR(B$1005="",Datos!B522&gt;=B$1005),OR(B$1006="",Datos!B522&lt;=B$1006)),FALSE),IF(ISNUMBER(Datos!B522),AND(Datos!B522=INT(Datos!B522),AND(OR(B$1005="",Datos!B522&gt;=B$1005),OR(B$1006="",Datos!B522&lt;=B$1006))),FALSE),OR(ISNUMBER(FIND(";"&amp;UPPER(TRIM(Datos!B522&amp;""))&amp;"=",B$1007)),ISNUMBER(FIND(";"&amp;UPPER(TRIM(Datos!B522&amp;""))&amp;";",B$1007))),OR(UPPER(TRIM(Datos!B522&amp;""))="SÍ",UPPER(TRIM(Datos!B522&amp;""))="SI",UPPER(TRIM(Datos!B522&amp;""))="NO"),IF(ISNUMBER(Datos!B522),AND(OR(B$1005="",Datos!B522&gt;=B$1005),OR(B$1006="",Datos!B522&lt;=B$1006)),FALSE),TRUE))))</f>
        <v>0.0</v>
      </c>
      <c r="C522">
        <f>IF(Datos!C522="",0,IF(AND(C$1008&lt;&gt;"",Datos!C522=C$1008),0,IF(C$1004=0,0,1-CHOOSE(C$1004,IF(ISNUMBER(Datos!C522),AND(OR(C$1005="",Datos!C522&gt;=C$1005),OR(C$1006="",Datos!C522&lt;=C$1006)),FALSE),IF(ISNUMBER(Datos!C522),AND(Datos!C522=INT(Datos!C522),AND(OR(C$1005="",Datos!C522&gt;=C$1005),OR(C$1006="",Datos!C522&lt;=C$1006))),FALSE),OR(ISNUMBER(FIND(";"&amp;UPPER(TRIM(Datos!C522&amp;""))&amp;"=",C$1007)),ISNUMBER(FIND(";"&amp;UPPER(TRIM(Datos!C522&amp;""))&amp;";",C$1007))),OR(UPPER(TRIM(Datos!C522&amp;""))="SÍ",UPPER(TRIM(Datos!C522&amp;""))="SI",UPPER(TRIM(Datos!C522&amp;""))="NO"),IF(ISNUMBER(Datos!C522),AND(OR(C$1005="",Datos!C522&gt;=C$1005),OR(C$1006="",Datos!C522&lt;=C$1006)),FALSE),TRUE))))</f>
        <v>0.0</v>
      </c>
      <c r="D522">
        <f>IF(Datos!D522="",0,IF(AND(D$1008&lt;&gt;"",Datos!D522=D$1008),0,IF(D$1004=0,0,1-CHOOSE(D$1004,IF(ISNUMBER(Datos!D522),AND(OR(D$1005="",Datos!D522&gt;=D$1005),OR(D$1006="",Datos!D522&lt;=D$1006)),FALSE),IF(ISNUMBER(Datos!D522),AND(Datos!D522=INT(Datos!D522),AND(OR(D$1005="",Datos!D522&gt;=D$1005),OR(D$1006="",Datos!D522&lt;=D$1006))),FALSE),OR(ISNUMBER(FIND(";"&amp;UPPER(TRIM(Datos!D522&amp;""))&amp;"=",D$1007)),ISNUMBER(FIND(";"&amp;UPPER(TRIM(Datos!D522&amp;""))&amp;";",D$1007))),OR(UPPER(TRIM(Datos!D522&amp;""))="SÍ",UPPER(TRIM(Datos!D522&amp;""))="SI",UPPER(TRIM(Datos!D522&amp;""))="NO"),IF(ISNUMBER(Datos!D522),AND(OR(D$1005="",Datos!D522&gt;=D$1005),OR(D$1006="",Datos!D522&lt;=D$1006)),FALSE),TRUE))))</f>
        <v>0.0</v>
      </c>
      <c r="E522">
        <f>IF(Datos!E522="",0,IF(AND(E$1008&lt;&gt;"",Datos!E522=E$1008),0,IF(E$1004=0,0,1-CHOOSE(E$1004,IF(ISNUMBER(Datos!E522),AND(OR(E$1005="",Datos!E522&gt;=E$1005),OR(E$1006="",Datos!E522&lt;=E$1006)),FALSE),IF(ISNUMBER(Datos!E522),AND(Datos!E522=INT(Datos!E522),AND(OR(E$1005="",Datos!E522&gt;=E$1005),OR(E$1006="",Datos!E522&lt;=E$1006))),FALSE),OR(ISNUMBER(FIND(";"&amp;UPPER(TRIM(Datos!E522&amp;""))&amp;"=",E$1007)),ISNUMBER(FIND(";"&amp;UPPER(TRIM(Datos!E522&amp;""))&amp;";",E$1007))),OR(UPPER(TRIM(Datos!E522&amp;""))="SÍ",UPPER(TRIM(Datos!E522&amp;""))="SI",UPPER(TRIM(Datos!E522&amp;""))="NO"),IF(ISNUMBER(Datos!E522),AND(OR(E$1005="",Datos!E522&gt;=E$1005),OR(E$1006="",Datos!E522&lt;=E$1006)),FALSE),TRUE))))</f>
        <v>0.0</v>
      </c>
      <c r="F522">
        <f>IF(Datos!F522="",0,IF(AND(F$1008&lt;&gt;"",Datos!F522=F$1008),0,IF(F$1004=0,0,1-CHOOSE(F$1004,IF(ISNUMBER(Datos!F522),AND(OR(F$1005="",Datos!F522&gt;=F$1005),OR(F$1006="",Datos!F522&lt;=F$1006)),FALSE),IF(ISNUMBER(Datos!F522),AND(Datos!F522=INT(Datos!F522),AND(OR(F$1005="",Datos!F522&gt;=F$1005),OR(F$1006="",Datos!F522&lt;=F$1006))),FALSE),OR(ISNUMBER(FIND(";"&amp;UPPER(TRIM(Datos!F522&amp;""))&amp;"=",F$1007)),ISNUMBER(FIND(";"&amp;UPPER(TRIM(Datos!F522&amp;""))&amp;";",F$1007))),OR(UPPER(TRIM(Datos!F522&amp;""))="SÍ",UPPER(TRIM(Datos!F522&amp;""))="SI",UPPER(TRIM(Datos!F522&amp;""))="NO"),IF(ISNUMBER(Datos!F522),AND(OR(F$1005="",Datos!F522&gt;=F$1005),OR(F$1006="",Datos!F522&lt;=F$1006)),FALSE),TRUE))))</f>
        <v>0.0</v>
      </c>
      <c r="G522">
        <f>IF(Datos!G522="",0,IF(AND(G$1008&lt;&gt;"",Datos!G522=G$1008),0,IF(G$1004=0,0,1-CHOOSE(G$1004,IF(ISNUMBER(Datos!G522),AND(OR(G$1005="",Datos!G522&gt;=G$1005),OR(G$1006="",Datos!G522&lt;=G$1006)),FALSE),IF(ISNUMBER(Datos!G522),AND(Datos!G522=INT(Datos!G522),AND(OR(G$1005="",Datos!G522&gt;=G$1005),OR(G$1006="",Datos!G522&lt;=G$1006))),FALSE),OR(ISNUMBER(FIND(";"&amp;UPPER(TRIM(Datos!G522&amp;""))&amp;"=",G$1007)),ISNUMBER(FIND(";"&amp;UPPER(TRIM(Datos!G522&amp;""))&amp;";",G$1007))),OR(UPPER(TRIM(Datos!G522&amp;""))="SÍ",UPPER(TRIM(Datos!G522&amp;""))="SI",UPPER(TRIM(Datos!G522&amp;""))="NO"),IF(ISNUMBER(Datos!G522),AND(OR(G$1005="",Datos!G522&gt;=G$1005),OR(G$1006="",Datos!G522&lt;=G$1006)),FALSE),TRUE))))</f>
        <v>0.0</v>
      </c>
      <c r="H522">
        <f>IF(Datos!H522="",0,IF(AND(H$1008&lt;&gt;"",Datos!H522=H$1008),0,IF(H$1004=0,0,1-CHOOSE(H$1004,IF(ISNUMBER(Datos!H522),AND(OR(H$1005="",Datos!H522&gt;=H$1005),OR(H$1006="",Datos!H522&lt;=H$1006)),FALSE),IF(ISNUMBER(Datos!H522),AND(Datos!H522=INT(Datos!H522),AND(OR(H$1005="",Datos!H522&gt;=H$1005),OR(H$1006="",Datos!H522&lt;=H$1006))),FALSE),OR(ISNUMBER(FIND(";"&amp;UPPER(TRIM(Datos!H522&amp;""))&amp;"=",H$1007)),ISNUMBER(FIND(";"&amp;UPPER(TRIM(Datos!H522&amp;""))&amp;";",H$1007))),OR(UPPER(TRIM(Datos!H522&amp;""))="SÍ",UPPER(TRIM(Datos!H522&amp;""))="SI",UPPER(TRIM(Datos!H522&amp;""))="NO"),IF(ISNUMBER(Datos!H522),AND(OR(H$1005="",Datos!H522&gt;=H$1005),OR(H$1006="",Datos!H522&lt;=H$1006)),FALSE),TRUE))))</f>
        <v>0.0</v>
      </c>
      <c r="I522">
        <f>IF(Datos!I522="",0,IF(AND(I$1008&lt;&gt;"",Datos!I522=I$1008),0,IF(I$1004=0,0,1-CHOOSE(I$1004,IF(ISNUMBER(Datos!I522),AND(OR(I$1005="",Datos!I522&gt;=I$1005),OR(I$1006="",Datos!I522&lt;=I$1006)),FALSE),IF(ISNUMBER(Datos!I522),AND(Datos!I522=INT(Datos!I522),AND(OR(I$1005="",Datos!I522&gt;=I$1005),OR(I$1006="",Datos!I522&lt;=I$1006))),FALSE),OR(ISNUMBER(FIND(";"&amp;UPPER(TRIM(Datos!I522&amp;""))&amp;"=",I$1007)),ISNUMBER(FIND(";"&amp;UPPER(TRIM(Datos!I522&amp;""))&amp;";",I$1007))),OR(UPPER(TRIM(Datos!I522&amp;""))="SÍ",UPPER(TRIM(Datos!I522&amp;""))="SI",UPPER(TRIM(Datos!I522&amp;""))="NO"),IF(ISNUMBER(Datos!I522),AND(OR(I$1005="",Datos!I522&gt;=I$1005),OR(I$1006="",Datos!I522&lt;=I$1006)),FALSE),TRUE))))</f>
        <v>0.0</v>
      </c>
      <c r="J522">
        <f>IF(Datos!J522="",0,IF(AND(J$1008&lt;&gt;"",Datos!J522=J$1008),0,IF(J$1004=0,0,1-CHOOSE(J$1004,IF(ISNUMBER(Datos!J522),AND(OR(J$1005="",Datos!J522&gt;=J$1005),OR(J$1006="",Datos!J522&lt;=J$1006)),FALSE),IF(ISNUMBER(Datos!J522),AND(Datos!J522=INT(Datos!J522),AND(OR(J$1005="",Datos!J522&gt;=J$1005),OR(J$1006="",Datos!J522&lt;=J$1006))),FALSE),OR(ISNUMBER(FIND(";"&amp;UPPER(TRIM(Datos!J522&amp;""))&amp;"=",J$1007)),ISNUMBER(FIND(";"&amp;UPPER(TRIM(Datos!J522&amp;""))&amp;";",J$1007))),OR(UPPER(TRIM(Datos!J522&amp;""))="SÍ",UPPER(TRIM(Datos!J522&amp;""))="SI",UPPER(TRIM(Datos!J522&amp;""))="NO"),IF(ISNUMBER(Datos!J522),AND(OR(J$1005="",Datos!J522&gt;=J$1005),OR(J$1006="",Datos!J522&lt;=J$1006)),FALSE),TRUE))))</f>
        <v>0.0</v>
      </c>
      <c r="K522">
        <f>IF(Datos!K522="",0,IF(AND(K$1008&lt;&gt;"",Datos!K522=K$1008),0,IF(K$1004=0,0,1-CHOOSE(K$1004,IF(ISNUMBER(Datos!K522),AND(OR(K$1005="",Datos!K522&gt;=K$1005),OR(K$1006="",Datos!K522&lt;=K$1006)),FALSE),IF(ISNUMBER(Datos!K522),AND(Datos!K522=INT(Datos!K522),AND(OR(K$1005="",Datos!K522&gt;=K$1005),OR(K$1006="",Datos!K522&lt;=K$1006))),FALSE),OR(ISNUMBER(FIND(";"&amp;UPPER(TRIM(Datos!K522&amp;""))&amp;"=",K$1007)),ISNUMBER(FIND(";"&amp;UPPER(TRIM(Datos!K522&amp;""))&amp;";",K$1007))),OR(UPPER(TRIM(Datos!K522&amp;""))="SÍ",UPPER(TRIM(Datos!K522&amp;""))="SI",UPPER(TRIM(Datos!K522&amp;""))="NO"),IF(ISNUMBER(Datos!K522),AND(OR(K$1005="",Datos!K522&gt;=K$1005),OR(K$1006="",Datos!K522&lt;=K$1006)),FALSE),TRUE))))</f>
        <v>0.0</v>
      </c>
      <c r="L522">
        <f>IF(Datos!L522="",0,IF(AND(L$1008&lt;&gt;"",Datos!L522=L$1008),0,IF(L$1004=0,0,1-CHOOSE(L$1004,IF(ISNUMBER(Datos!L522),AND(OR(L$1005="",Datos!L522&gt;=L$1005),OR(L$1006="",Datos!L522&lt;=L$1006)),FALSE),IF(ISNUMBER(Datos!L522),AND(Datos!L522=INT(Datos!L522),AND(OR(L$1005="",Datos!L522&gt;=L$1005),OR(L$1006="",Datos!L522&lt;=L$1006))),FALSE),OR(ISNUMBER(FIND(";"&amp;UPPER(TRIM(Datos!L522&amp;""))&amp;"=",L$1007)),ISNUMBER(FIND(";"&amp;UPPER(TRIM(Datos!L522&amp;""))&amp;";",L$1007))),OR(UPPER(TRIM(Datos!L522&amp;""))="SÍ",UPPER(TRIM(Datos!L522&amp;""))="SI",UPPER(TRIM(Datos!L522&amp;""))="NO"),IF(ISNUMBER(Datos!L522),AND(OR(L$1005="",Datos!L522&gt;=L$1005),OR(L$1006="",Datos!L522&lt;=L$1006)),FALSE),TRUE))))</f>
        <v>0.0</v>
      </c>
      <c r="M522">
        <f>IF(Datos!M522="",0,IF(AND(M$1008&lt;&gt;"",Datos!M522=M$1008),0,IF(M$1004=0,0,1-CHOOSE(M$1004,IF(ISNUMBER(Datos!M522),AND(OR(M$1005="",Datos!M522&gt;=M$1005),OR(M$1006="",Datos!M522&lt;=M$1006)),FALSE),IF(ISNUMBER(Datos!M522),AND(Datos!M522=INT(Datos!M522),AND(OR(M$1005="",Datos!M522&gt;=M$1005),OR(M$1006="",Datos!M522&lt;=M$1006))),FALSE),OR(ISNUMBER(FIND(";"&amp;UPPER(TRIM(Datos!M522&amp;""))&amp;"=",M$1007)),ISNUMBER(FIND(";"&amp;UPPER(TRIM(Datos!M522&amp;""))&amp;";",M$1007))),OR(UPPER(TRIM(Datos!M522&amp;""))="SÍ",UPPER(TRIM(Datos!M522&amp;""))="SI",UPPER(TRIM(Datos!M522&amp;""))="NO"),IF(ISNUMBER(Datos!M522),AND(OR(M$1005="",Datos!M522&gt;=M$1005),OR(M$1006="",Datos!M522&lt;=M$1006)),FALSE),TRUE))))</f>
        <v>0.0</v>
      </c>
      <c r="N522">
        <f>IF(Datos!N522="",0,IF(AND(N$1008&lt;&gt;"",Datos!N522=N$1008),0,IF(N$1004=0,0,1-CHOOSE(N$1004,IF(ISNUMBER(Datos!N522),AND(OR(N$1005="",Datos!N522&gt;=N$1005),OR(N$1006="",Datos!N522&lt;=N$1006)),FALSE),IF(ISNUMBER(Datos!N522),AND(Datos!N522=INT(Datos!N522),AND(OR(N$1005="",Datos!N522&gt;=N$1005),OR(N$1006="",Datos!N522&lt;=N$1006))),FALSE),OR(ISNUMBER(FIND(";"&amp;UPPER(TRIM(Datos!N522&amp;""))&amp;"=",N$1007)),ISNUMBER(FIND(";"&amp;UPPER(TRIM(Datos!N522&amp;""))&amp;";",N$1007))),OR(UPPER(TRIM(Datos!N522&amp;""))="SÍ",UPPER(TRIM(Datos!N522&amp;""))="SI",UPPER(TRIM(Datos!N522&amp;""))="NO"),IF(ISNUMBER(Datos!N522),AND(OR(N$1005="",Datos!N522&gt;=N$1005),OR(N$1006="",Datos!N522&lt;=N$1006)),FALSE),TRUE))))</f>
        <v>0.0</v>
      </c>
      <c r="O522">
        <f>IF(Datos!O522="",0,IF(AND(O$1008&lt;&gt;"",Datos!O522=O$1008),0,IF(O$1004=0,0,1-CHOOSE(O$1004,IF(ISNUMBER(Datos!O522),AND(OR(O$1005="",Datos!O522&gt;=O$1005),OR(O$1006="",Datos!O522&lt;=O$1006)),FALSE),IF(ISNUMBER(Datos!O522),AND(Datos!O522=INT(Datos!O522),AND(OR(O$1005="",Datos!O522&gt;=O$1005),OR(O$1006="",Datos!O522&lt;=O$1006))),FALSE),OR(ISNUMBER(FIND(";"&amp;UPPER(TRIM(Datos!O522&amp;""))&amp;"=",O$1007)),ISNUMBER(FIND(";"&amp;UPPER(TRIM(Datos!O522&amp;""))&amp;";",O$1007))),OR(UPPER(TRIM(Datos!O522&amp;""))="SÍ",UPPER(TRIM(Datos!O522&amp;""))="SI",UPPER(TRIM(Datos!O522&amp;""))="NO"),IF(ISNUMBER(Datos!O522),AND(OR(O$1005="",Datos!O522&gt;=O$1005),OR(O$1006="",Datos!O522&lt;=O$1006)),FALSE),TRUE))))</f>
        <v>0.0</v>
      </c>
      <c r="P522">
        <f>IF(Datos!P522="",0,IF(AND(P$1008&lt;&gt;"",Datos!P522=P$1008),0,IF(P$1004=0,0,1-CHOOSE(P$1004,IF(ISNUMBER(Datos!P522),AND(OR(P$1005="",Datos!P522&gt;=P$1005),OR(P$1006="",Datos!P522&lt;=P$1006)),FALSE),IF(ISNUMBER(Datos!P522),AND(Datos!P522=INT(Datos!P522),AND(OR(P$1005="",Datos!P522&gt;=P$1005),OR(P$1006="",Datos!P522&lt;=P$1006))),FALSE),OR(ISNUMBER(FIND(";"&amp;UPPER(TRIM(Datos!P522&amp;""))&amp;"=",P$1007)),ISNUMBER(FIND(";"&amp;UPPER(TRIM(Datos!P522&amp;""))&amp;";",P$1007))),OR(UPPER(TRIM(Datos!P522&amp;""))="SÍ",UPPER(TRIM(Datos!P522&amp;""))="SI",UPPER(TRIM(Datos!P522&amp;""))="NO"),IF(ISNUMBER(Datos!P522),AND(OR(P$1005="",Datos!P522&gt;=P$1005),OR(P$1006="",Datos!P522&lt;=P$1006)),FALSE),TRUE))))</f>
        <v>0.0</v>
      </c>
      <c r="Q522">
        <f>IF(Datos!Q522="",0,IF(AND(Q$1008&lt;&gt;"",Datos!Q522=Q$1008),0,IF(Q$1004=0,0,1-CHOOSE(Q$1004,IF(ISNUMBER(Datos!Q522),AND(OR(Q$1005="",Datos!Q522&gt;=Q$1005),OR(Q$1006="",Datos!Q522&lt;=Q$1006)),FALSE),IF(ISNUMBER(Datos!Q522),AND(Datos!Q522=INT(Datos!Q522),AND(OR(Q$1005="",Datos!Q522&gt;=Q$1005),OR(Q$1006="",Datos!Q522&lt;=Q$1006))),FALSE),OR(ISNUMBER(FIND(";"&amp;UPPER(TRIM(Datos!Q522&amp;""))&amp;"=",Q$1007)),ISNUMBER(FIND(";"&amp;UPPER(TRIM(Datos!Q522&amp;""))&amp;";",Q$1007))),OR(UPPER(TRIM(Datos!Q522&amp;""))="SÍ",UPPER(TRIM(Datos!Q522&amp;""))="SI",UPPER(TRIM(Datos!Q522&amp;""))="NO"),IF(ISNUMBER(Datos!Q522),AND(OR(Q$1005="",Datos!Q522&gt;=Q$1005),OR(Q$1006="",Datos!Q522&lt;=Q$1006)),FALSE),TRUE))))</f>
        <v>0.0</v>
      </c>
      <c r="R522">
        <f>IF(Datos!R522="",0,IF(AND(R$1008&lt;&gt;"",Datos!R522=R$1008),0,IF(R$1004=0,0,1-CHOOSE(R$1004,IF(ISNUMBER(Datos!R522),AND(OR(R$1005="",Datos!R522&gt;=R$1005),OR(R$1006="",Datos!R522&lt;=R$1006)),FALSE),IF(ISNUMBER(Datos!R522),AND(Datos!R522=INT(Datos!R522),AND(OR(R$1005="",Datos!R522&gt;=R$1005),OR(R$1006="",Datos!R522&lt;=R$1006))),FALSE),OR(ISNUMBER(FIND(";"&amp;UPPER(TRIM(Datos!R522&amp;""))&amp;"=",R$1007)),ISNUMBER(FIND(";"&amp;UPPER(TRIM(Datos!R522&amp;""))&amp;";",R$1007))),OR(UPPER(TRIM(Datos!R522&amp;""))="SÍ",UPPER(TRIM(Datos!R522&amp;""))="SI",UPPER(TRIM(Datos!R522&amp;""))="NO"),IF(ISNUMBER(Datos!R522),AND(OR(R$1005="",Datos!R522&gt;=R$1005),OR(R$1006="",Datos!R522&lt;=R$1006)),FALSE),TRUE))))</f>
        <v>0.0</v>
      </c>
      <c r="S522">
        <f>IF(Datos!S522="",0,IF(AND(S$1008&lt;&gt;"",Datos!S522=S$1008),0,IF(S$1004=0,0,1-CHOOSE(S$1004,IF(ISNUMBER(Datos!S522),AND(OR(S$1005="",Datos!S522&gt;=S$1005),OR(S$1006="",Datos!S522&lt;=S$1006)),FALSE),IF(ISNUMBER(Datos!S522),AND(Datos!S522=INT(Datos!S522),AND(OR(S$1005="",Datos!S522&gt;=S$1005),OR(S$1006="",Datos!S522&lt;=S$1006))),FALSE),OR(ISNUMBER(FIND(";"&amp;UPPER(TRIM(Datos!S522&amp;""))&amp;"=",S$1007)),ISNUMBER(FIND(";"&amp;UPPER(TRIM(Datos!S522&amp;""))&amp;";",S$1007))),OR(UPPER(TRIM(Datos!S522&amp;""))="SÍ",UPPER(TRIM(Datos!S522&amp;""))="SI",UPPER(TRIM(Datos!S522&amp;""))="NO"),IF(ISNUMBER(Datos!S522),AND(OR(S$1005="",Datos!S522&gt;=S$1005),OR(S$1006="",Datos!S522&lt;=S$1006)),FALSE),TRUE))))</f>
        <v>0.0</v>
      </c>
      <c r="T522">
        <f>IF(Datos!T522="",0,IF(AND(T$1008&lt;&gt;"",Datos!T522=T$1008),0,IF(T$1004=0,0,1-CHOOSE(T$1004,IF(ISNUMBER(Datos!T522),AND(OR(T$1005="",Datos!T522&gt;=T$1005),OR(T$1006="",Datos!T522&lt;=T$1006)),FALSE),IF(ISNUMBER(Datos!T522),AND(Datos!T522=INT(Datos!T522),AND(OR(T$1005="",Datos!T522&gt;=T$1005),OR(T$1006="",Datos!T522&lt;=T$1006))),FALSE),OR(ISNUMBER(FIND(";"&amp;UPPER(TRIM(Datos!T522&amp;""))&amp;"=",T$1007)),ISNUMBER(FIND(";"&amp;UPPER(TRIM(Datos!T522&amp;""))&amp;";",T$1007))),OR(UPPER(TRIM(Datos!T522&amp;""))="SÍ",UPPER(TRIM(Datos!T522&amp;""))="SI",UPPER(TRIM(Datos!T522&amp;""))="NO"),IF(ISNUMBER(Datos!T522),AND(OR(T$1005="",Datos!T522&gt;=T$1005),OR(T$1006="",Datos!T522&lt;=T$1006)),FALSE),TRUE))))</f>
        <v>0.0</v>
      </c>
      <c r="U522">
        <f>IF(Datos!U522="",0,IF(AND(U$1008&lt;&gt;"",Datos!U522=U$1008),0,IF(U$1004=0,0,1-CHOOSE(U$1004,IF(ISNUMBER(Datos!U522),AND(OR(U$1005="",Datos!U522&gt;=U$1005),OR(U$1006="",Datos!U522&lt;=U$1006)),FALSE),IF(ISNUMBER(Datos!U522),AND(Datos!U522=INT(Datos!U522),AND(OR(U$1005="",Datos!U522&gt;=U$1005),OR(U$1006="",Datos!U522&lt;=U$1006))),FALSE),OR(ISNUMBER(FIND(";"&amp;UPPER(TRIM(Datos!U522&amp;""))&amp;"=",U$1007)),ISNUMBER(FIND(";"&amp;UPPER(TRIM(Datos!U522&amp;""))&amp;";",U$1007))),OR(UPPER(TRIM(Datos!U522&amp;""))="SÍ",UPPER(TRIM(Datos!U522&amp;""))="SI",UPPER(TRIM(Datos!U522&amp;""))="NO"),IF(ISNUMBER(Datos!U522),AND(OR(U$1005="",Datos!U522&gt;=U$1005),OR(U$1006="",Datos!U522&lt;=U$1006)),FALSE),TRUE))))</f>
        <v>0.0</v>
      </c>
      <c r="V522">
        <f>IF(Datos!V522="",0,IF(AND(V$1008&lt;&gt;"",Datos!V522=V$1008),0,IF(V$1004=0,0,1-CHOOSE(V$1004,IF(ISNUMBER(Datos!V522),AND(OR(V$1005="",Datos!V522&gt;=V$1005),OR(V$1006="",Datos!V522&lt;=V$1006)),FALSE),IF(ISNUMBER(Datos!V522),AND(Datos!V522=INT(Datos!V522),AND(OR(V$1005="",Datos!V522&gt;=V$1005),OR(V$1006="",Datos!V522&lt;=V$1006))),FALSE),OR(ISNUMBER(FIND(";"&amp;UPPER(TRIM(Datos!V522&amp;""))&amp;"=",V$1007)),ISNUMBER(FIND(";"&amp;UPPER(TRIM(Datos!V522&amp;""))&amp;";",V$1007))),OR(UPPER(TRIM(Datos!V522&amp;""))="SÍ",UPPER(TRIM(Datos!V522&amp;""))="SI",UPPER(TRIM(Datos!V522&amp;""))="NO"),IF(ISNUMBER(Datos!V522),AND(OR(V$1005="",Datos!V522&gt;=V$1005),OR(V$1006="",Datos!V522&lt;=V$1006)),FALSE),TRUE))))</f>
        <v>0.0</v>
      </c>
      <c r="W522">
        <f>IF(Datos!W522="",0,IF(AND(W$1008&lt;&gt;"",Datos!W522=W$1008),0,IF(W$1004=0,0,1-CHOOSE(W$1004,IF(ISNUMBER(Datos!W522),AND(OR(W$1005="",Datos!W522&gt;=W$1005),OR(W$1006="",Datos!W522&lt;=W$1006)),FALSE),IF(ISNUMBER(Datos!W522),AND(Datos!W522=INT(Datos!W522),AND(OR(W$1005="",Datos!W522&gt;=W$1005),OR(W$1006="",Datos!W522&lt;=W$1006))),FALSE),OR(ISNUMBER(FIND(";"&amp;UPPER(TRIM(Datos!W522&amp;""))&amp;"=",W$1007)),ISNUMBER(FIND(";"&amp;UPPER(TRIM(Datos!W522&amp;""))&amp;";",W$1007))),OR(UPPER(TRIM(Datos!W522&amp;""))="SÍ",UPPER(TRIM(Datos!W522&amp;""))="SI",UPPER(TRIM(Datos!W522&amp;""))="NO"),IF(ISNUMBER(Datos!W522),AND(OR(W$1005="",Datos!W522&gt;=W$1005),OR(W$1006="",Datos!W522&lt;=W$1006)),FALSE),TRUE))))</f>
        <v>0.0</v>
      </c>
      <c r="X522">
        <f>IF(Datos!X522="",0,IF(AND(X$1008&lt;&gt;"",Datos!X522=X$1008),0,IF(X$1004=0,0,1-CHOOSE(X$1004,IF(ISNUMBER(Datos!X522),AND(OR(X$1005="",Datos!X522&gt;=X$1005),OR(X$1006="",Datos!X522&lt;=X$1006)),FALSE),IF(ISNUMBER(Datos!X522),AND(Datos!X522=INT(Datos!X522),AND(OR(X$1005="",Datos!X522&gt;=X$1005),OR(X$1006="",Datos!X522&lt;=X$1006))),FALSE),OR(ISNUMBER(FIND(";"&amp;UPPER(TRIM(Datos!X522&amp;""))&amp;"=",X$1007)),ISNUMBER(FIND(";"&amp;UPPER(TRIM(Datos!X522&amp;""))&amp;";",X$1007))),OR(UPPER(TRIM(Datos!X522&amp;""))="SÍ",UPPER(TRIM(Datos!X522&amp;""))="SI",UPPER(TRIM(Datos!X522&amp;""))="NO"),IF(ISNUMBER(Datos!X522),AND(OR(X$1005="",Datos!X522&gt;=X$1005),OR(X$1006="",Datos!X522&lt;=X$1006)),FALSE),TRUE))))</f>
        <v>0.0</v>
      </c>
      <c r="Y522">
        <f>IF(Datos!Y522="",0,IF(AND(Y$1008&lt;&gt;"",Datos!Y522=Y$1008),0,IF(Y$1004=0,0,1-CHOOSE(Y$1004,IF(ISNUMBER(Datos!Y522),AND(OR(Y$1005="",Datos!Y522&gt;=Y$1005),OR(Y$1006="",Datos!Y522&lt;=Y$1006)),FALSE),IF(ISNUMBER(Datos!Y522),AND(Datos!Y522=INT(Datos!Y522),AND(OR(Y$1005="",Datos!Y522&gt;=Y$1005),OR(Y$1006="",Datos!Y522&lt;=Y$1006))),FALSE),OR(ISNUMBER(FIND(";"&amp;UPPER(TRIM(Datos!Y522&amp;""))&amp;"=",Y$1007)),ISNUMBER(FIND(";"&amp;UPPER(TRIM(Datos!Y522&amp;""))&amp;";",Y$1007))),OR(UPPER(TRIM(Datos!Y522&amp;""))="SÍ",UPPER(TRIM(Datos!Y522&amp;""))="SI",UPPER(TRIM(Datos!Y522&amp;""))="NO"),IF(ISNUMBER(Datos!Y522),AND(OR(Y$1005="",Datos!Y522&gt;=Y$1005),OR(Y$1006="",Datos!Y522&lt;=Y$1006)),FALSE),TRUE))))</f>
        <v>0.0</v>
      </c>
      <c r="Z522">
        <f>IF(Datos!Z522="",0,IF(AND(Z$1008&lt;&gt;"",Datos!Z522=Z$1008),0,IF(Z$1004=0,0,1-CHOOSE(Z$1004,IF(ISNUMBER(Datos!Z522),AND(OR(Z$1005="",Datos!Z522&gt;=Z$1005),OR(Z$1006="",Datos!Z522&lt;=Z$1006)),FALSE),IF(ISNUMBER(Datos!Z522),AND(Datos!Z522=INT(Datos!Z522),AND(OR(Z$1005="",Datos!Z522&gt;=Z$1005),OR(Z$1006="",Datos!Z522&lt;=Z$1006))),FALSE),OR(ISNUMBER(FIND(";"&amp;UPPER(TRIM(Datos!Z522&amp;""))&amp;"=",Z$1007)),ISNUMBER(FIND(";"&amp;UPPER(TRIM(Datos!Z522&amp;""))&amp;";",Z$1007))),OR(UPPER(TRIM(Datos!Z522&amp;""))="SÍ",UPPER(TRIM(Datos!Z522&amp;""))="SI",UPPER(TRIM(Datos!Z522&amp;""))="NO"),IF(ISNUMBER(Datos!Z522),AND(OR(Z$1005="",Datos!Z522&gt;=Z$1005),OR(Z$1006="",Datos!Z522&lt;=Z$1006)),FALSE),TRUE))))</f>
        <v>0.0</v>
      </c>
      <c r="AA522">
        <f>IF(Datos!AA522="",0,IF(AND(AA$1008&lt;&gt;"",Datos!AA522=AA$1008),0,IF(AA$1004=0,0,1-CHOOSE(AA$1004,IF(ISNUMBER(Datos!AA522),AND(OR(AA$1005="",Datos!AA522&gt;=AA$1005),OR(AA$1006="",Datos!AA522&lt;=AA$1006)),FALSE),IF(ISNUMBER(Datos!AA522),AND(Datos!AA522=INT(Datos!AA522),AND(OR(AA$1005="",Datos!AA522&gt;=AA$1005),OR(AA$1006="",Datos!AA522&lt;=AA$1006))),FALSE),OR(ISNUMBER(FIND(";"&amp;UPPER(TRIM(Datos!AA522&amp;""))&amp;"=",AA$1007)),ISNUMBER(FIND(";"&amp;UPPER(TRIM(Datos!AA522&amp;""))&amp;";",AA$1007))),OR(UPPER(TRIM(Datos!AA522&amp;""))="SÍ",UPPER(TRIM(Datos!AA522&amp;""))="SI",UPPER(TRIM(Datos!AA522&amp;""))="NO"),IF(ISNUMBER(Datos!AA522),AND(OR(AA$1005="",Datos!AA522&gt;=AA$1005),OR(AA$1006="",Datos!AA522&lt;=AA$1006)),FALSE),TRUE))))</f>
        <v>0.0</v>
      </c>
      <c r="AB522">
        <f>IF(Datos!AB522="",0,IF(AND(AB$1008&lt;&gt;"",Datos!AB522=AB$1008),0,IF(AB$1004=0,0,1-CHOOSE(AB$1004,IF(ISNUMBER(Datos!AB522),AND(OR(AB$1005="",Datos!AB522&gt;=AB$1005),OR(AB$1006="",Datos!AB522&lt;=AB$1006)),FALSE),IF(ISNUMBER(Datos!AB522),AND(Datos!AB522=INT(Datos!AB522),AND(OR(AB$1005="",Datos!AB522&gt;=AB$1005),OR(AB$1006="",Datos!AB522&lt;=AB$1006))),FALSE),OR(ISNUMBER(FIND(";"&amp;UPPER(TRIM(Datos!AB522&amp;""))&amp;"=",AB$1007)),ISNUMBER(FIND(";"&amp;UPPER(TRIM(Datos!AB522&amp;""))&amp;";",AB$1007))),OR(UPPER(TRIM(Datos!AB522&amp;""))="SÍ",UPPER(TRIM(Datos!AB522&amp;""))="SI",UPPER(TRIM(Datos!AB522&amp;""))="NO"),IF(ISNUMBER(Datos!AB522),AND(OR(AB$1005="",Datos!AB522&gt;=AB$1005),OR(AB$1006="",Datos!AB522&lt;=AB$1006)),FALSE),TRUE))))</f>
        <v>0.0</v>
      </c>
      <c r="AC522">
        <f>IF(Datos!AC522="",0,IF(AND(AC$1008&lt;&gt;"",Datos!AC522=AC$1008),0,IF(AC$1004=0,0,1-CHOOSE(AC$1004,IF(ISNUMBER(Datos!AC522),AND(OR(AC$1005="",Datos!AC522&gt;=AC$1005),OR(AC$1006="",Datos!AC522&lt;=AC$1006)),FALSE),IF(ISNUMBER(Datos!AC522),AND(Datos!AC522=INT(Datos!AC522),AND(OR(AC$1005="",Datos!AC522&gt;=AC$1005),OR(AC$1006="",Datos!AC522&lt;=AC$1006))),FALSE),OR(ISNUMBER(FIND(";"&amp;UPPER(TRIM(Datos!AC522&amp;""))&amp;"=",AC$1007)),ISNUMBER(FIND(";"&amp;UPPER(TRIM(Datos!AC522&amp;""))&amp;";",AC$1007))),OR(UPPER(TRIM(Datos!AC522&amp;""))="SÍ",UPPER(TRIM(Datos!AC522&amp;""))="SI",UPPER(TRIM(Datos!AC522&amp;""))="NO"),IF(ISNUMBER(Datos!AC522),AND(OR(AC$1005="",Datos!AC522&gt;=AC$1005),OR(AC$1006="",Datos!AC522&lt;=AC$1006)),FALSE),TRUE))))</f>
        <v>0.0</v>
      </c>
      <c r="AD522">
        <f>IF(Datos!AD522="",0,IF(AND(AD$1008&lt;&gt;"",Datos!AD522=AD$1008),0,IF(AD$1004=0,0,1-CHOOSE(AD$1004,IF(ISNUMBER(Datos!AD522),AND(OR(AD$1005="",Datos!AD522&gt;=AD$1005),OR(AD$1006="",Datos!AD522&lt;=AD$1006)),FALSE),IF(ISNUMBER(Datos!AD522),AND(Datos!AD522=INT(Datos!AD522),AND(OR(AD$1005="",Datos!AD522&gt;=AD$1005),OR(AD$1006="",Datos!AD522&lt;=AD$1006))),FALSE),OR(ISNUMBER(FIND(";"&amp;UPPER(TRIM(Datos!AD522&amp;""))&amp;"=",AD$1007)),ISNUMBER(FIND(";"&amp;UPPER(TRIM(Datos!AD522&amp;""))&amp;";",AD$1007))),OR(UPPER(TRIM(Datos!AD522&amp;""))="SÍ",UPPER(TRIM(Datos!AD522&amp;""))="SI",UPPER(TRIM(Datos!AD522&amp;""))="NO"),IF(ISNUMBER(Datos!AD522),AND(OR(AD$1005="",Datos!AD522&gt;=AD$1005),OR(AD$1006="",Datos!AD522&lt;=AD$1006)),FALSE),TRUE))))</f>
        <v>0.0</v>
      </c>
      <c r="AE522">
        <f>IF(Datos!AE522="",0,IF(AND(AE$1008&lt;&gt;"",Datos!AE522=AE$1008),0,IF(AE$1004=0,0,1-CHOOSE(AE$1004,IF(ISNUMBER(Datos!AE522),AND(OR(AE$1005="",Datos!AE522&gt;=AE$1005),OR(AE$1006="",Datos!AE522&lt;=AE$1006)),FALSE),IF(ISNUMBER(Datos!AE522),AND(Datos!AE522=INT(Datos!AE522),AND(OR(AE$1005="",Datos!AE522&gt;=AE$1005),OR(AE$1006="",Datos!AE522&lt;=AE$1006))),FALSE),OR(ISNUMBER(FIND(";"&amp;UPPER(TRIM(Datos!AE522&amp;""))&amp;"=",AE$1007)),ISNUMBER(FIND(";"&amp;UPPER(TRIM(Datos!AE522&amp;""))&amp;";",AE$1007))),OR(UPPER(TRIM(Datos!AE522&amp;""))="SÍ",UPPER(TRIM(Datos!AE522&amp;""))="SI",UPPER(TRIM(Datos!AE522&amp;""))="NO"),IF(ISNUMBER(Datos!AE522),AND(OR(AE$1005="",Datos!AE522&gt;=AE$1005),OR(AE$1006="",Datos!AE522&lt;=AE$1006)),FALSE),TRUE))))</f>
        <v>0.0</v>
      </c>
    </row>
    <row r="523" spans="2:31">
      <c r="B523">
        <f>IF(Datos!B523="",0,IF(AND(B$1008&lt;&gt;"",Datos!B523=B$1008),0,IF(B$1004=0,0,1-CHOOSE(B$1004,IF(ISNUMBER(Datos!B523),AND(OR(B$1005="",Datos!B523&gt;=B$1005),OR(B$1006="",Datos!B523&lt;=B$1006)),FALSE),IF(ISNUMBER(Datos!B523),AND(Datos!B523=INT(Datos!B523),AND(OR(B$1005="",Datos!B523&gt;=B$1005),OR(B$1006="",Datos!B523&lt;=B$1006))),FALSE),OR(ISNUMBER(FIND(";"&amp;UPPER(TRIM(Datos!B523&amp;""))&amp;"=",B$1007)),ISNUMBER(FIND(";"&amp;UPPER(TRIM(Datos!B523&amp;""))&amp;";",B$1007))),OR(UPPER(TRIM(Datos!B523&amp;""))="SÍ",UPPER(TRIM(Datos!B523&amp;""))="SI",UPPER(TRIM(Datos!B523&amp;""))="NO"),IF(ISNUMBER(Datos!B523),AND(OR(B$1005="",Datos!B523&gt;=B$1005),OR(B$1006="",Datos!B523&lt;=B$1006)),FALSE),TRUE))))</f>
        <v>0.0</v>
      </c>
      <c r="C523">
        <f>IF(Datos!C523="",0,IF(AND(C$1008&lt;&gt;"",Datos!C523=C$1008),0,IF(C$1004=0,0,1-CHOOSE(C$1004,IF(ISNUMBER(Datos!C523),AND(OR(C$1005="",Datos!C523&gt;=C$1005),OR(C$1006="",Datos!C523&lt;=C$1006)),FALSE),IF(ISNUMBER(Datos!C523),AND(Datos!C523=INT(Datos!C523),AND(OR(C$1005="",Datos!C523&gt;=C$1005),OR(C$1006="",Datos!C523&lt;=C$1006))),FALSE),OR(ISNUMBER(FIND(";"&amp;UPPER(TRIM(Datos!C523&amp;""))&amp;"=",C$1007)),ISNUMBER(FIND(";"&amp;UPPER(TRIM(Datos!C523&amp;""))&amp;";",C$1007))),OR(UPPER(TRIM(Datos!C523&amp;""))="SÍ",UPPER(TRIM(Datos!C523&amp;""))="SI",UPPER(TRIM(Datos!C523&amp;""))="NO"),IF(ISNUMBER(Datos!C523),AND(OR(C$1005="",Datos!C523&gt;=C$1005),OR(C$1006="",Datos!C523&lt;=C$1006)),FALSE),TRUE))))</f>
        <v>0.0</v>
      </c>
      <c r="D523">
        <f>IF(Datos!D523="",0,IF(AND(D$1008&lt;&gt;"",Datos!D523=D$1008),0,IF(D$1004=0,0,1-CHOOSE(D$1004,IF(ISNUMBER(Datos!D523),AND(OR(D$1005="",Datos!D523&gt;=D$1005),OR(D$1006="",Datos!D523&lt;=D$1006)),FALSE),IF(ISNUMBER(Datos!D523),AND(Datos!D523=INT(Datos!D523),AND(OR(D$1005="",Datos!D523&gt;=D$1005),OR(D$1006="",Datos!D523&lt;=D$1006))),FALSE),OR(ISNUMBER(FIND(";"&amp;UPPER(TRIM(Datos!D523&amp;""))&amp;"=",D$1007)),ISNUMBER(FIND(";"&amp;UPPER(TRIM(Datos!D523&amp;""))&amp;";",D$1007))),OR(UPPER(TRIM(Datos!D523&amp;""))="SÍ",UPPER(TRIM(Datos!D523&amp;""))="SI",UPPER(TRIM(Datos!D523&amp;""))="NO"),IF(ISNUMBER(Datos!D523),AND(OR(D$1005="",Datos!D523&gt;=D$1005),OR(D$1006="",Datos!D523&lt;=D$1006)),FALSE),TRUE))))</f>
        <v>0.0</v>
      </c>
      <c r="E523">
        <f>IF(Datos!E523="",0,IF(AND(E$1008&lt;&gt;"",Datos!E523=E$1008),0,IF(E$1004=0,0,1-CHOOSE(E$1004,IF(ISNUMBER(Datos!E523),AND(OR(E$1005="",Datos!E523&gt;=E$1005),OR(E$1006="",Datos!E523&lt;=E$1006)),FALSE),IF(ISNUMBER(Datos!E523),AND(Datos!E523=INT(Datos!E523),AND(OR(E$1005="",Datos!E523&gt;=E$1005),OR(E$1006="",Datos!E523&lt;=E$1006))),FALSE),OR(ISNUMBER(FIND(";"&amp;UPPER(TRIM(Datos!E523&amp;""))&amp;"=",E$1007)),ISNUMBER(FIND(";"&amp;UPPER(TRIM(Datos!E523&amp;""))&amp;";",E$1007))),OR(UPPER(TRIM(Datos!E523&amp;""))="SÍ",UPPER(TRIM(Datos!E523&amp;""))="SI",UPPER(TRIM(Datos!E523&amp;""))="NO"),IF(ISNUMBER(Datos!E523),AND(OR(E$1005="",Datos!E523&gt;=E$1005),OR(E$1006="",Datos!E523&lt;=E$1006)),FALSE),TRUE))))</f>
        <v>0.0</v>
      </c>
      <c r="F523">
        <f>IF(Datos!F523="",0,IF(AND(F$1008&lt;&gt;"",Datos!F523=F$1008),0,IF(F$1004=0,0,1-CHOOSE(F$1004,IF(ISNUMBER(Datos!F523),AND(OR(F$1005="",Datos!F523&gt;=F$1005),OR(F$1006="",Datos!F523&lt;=F$1006)),FALSE),IF(ISNUMBER(Datos!F523),AND(Datos!F523=INT(Datos!F523),AND(OR(F$1005="",Datos!F523&gt;=F$1005),OR(F$1006="",Datos!F523&lt;=F$1006))),FALSE),OR(ISNUMBER(FIND(";"&amp;UPPER(TRIM(Datos!F523&amp;""))&amp;"=",F$1007)),ISNUMBER(FIND(";"&amp;UPPER(TRIM(Datos!F523&amp;""))&amp;";",F$1007))),OR(UPPER(TRIM(Datos!F523&amp;""))="SÍ",UPPER(TRIM(Datos!F523&amp;""))="SI",UPPER(TRIM(Datos!F523&amp;""))="NO"),IF(ISNUMBER(Datos!F523),AND(OR(F$1005="",Datos!F523&gt;=F$1005),OR(F$1006="",Datos!F523&lt;=F$1006)),FALSE),TRUE))))</f>
        <v>0.0</v>
      </c>
      <c r="G523">
        <f>IF(Datos!G523="",0,IF(AND(G$1008&lt;&gt;"",Datos!G523=G$1008),0,IF(G$1004=0,0,1-CHOOSE(G$1004,IF(ISNUMBER(Datos!G523),AND(OR(G$1005="",Datos!G523&gt;=G$1005),OR(G$1006="",Datos!G523&lt;=G$1006)),FALSE),IF(ISNUMBER(Datos!G523),AND(Datos!G523=INT(Datos!G523),AND(OR(G$1005="",Datos!G523&gt;=G$1005),OR(G$1006="",Datos!G523&lt;=G$1006))),FALSE),OR(ISNUMBER(FIND(";"&amp;UPPER(TRIM(Datos!G523&amp;""))&amp;"=",G$1007)),ISNUMBER(FIND(";"&amp;UPPER(TRIM(Datos!G523&amp;""))&amp;";",G$1007))),OR(UPPER(TRIM(Datos!G523&amp;""))="SÍ",UPPER(TRIM(Datos!G523&amp;""))="SI",UPPER(TRIM(Datos!G523&amp;""))="NO"),IF(ISNUMBER(Datos!G523),AND(OR(G$1005="",Datos!G523&gt;=G$1005),OR(G$1006="",Datos!G523&lt;=G$1006)),FALSE),TRUE))))</f>
        <v>0.0</v>
      </c>
      <c r="H523">
        <f>IF(Datos!H523="",0,IF(AND(H$1008&lt;&gt;"",Datos!H523=H$1008),0,IF(H$1004=0,0,1-CHOOSE(H$1004,IF(ISNUMBER(Datos!H523),AND(OR(H$1005="",Datos!H523&gt;=H$1005),OR(H$1006="",Datos!H523&lt;=H$1006)),FALSE),IF(ISNUMBER(Datos!H523),AND(Datos!H523=INT(Datos!H523),AND(OR(H$1005="",Datos!H523&gt;=H$1005),OR(H$1006="",Datos!H523&lt;=H$1006))),FALSE),OR(ISNUMBER(FIND(";"&amp;UPPER(TRIM(Datos!H523&amp;""))&amp;"=",H$1007)),ISNUMBER(FIND(";"&amp;UPPER(TRIM(Datos!H523&amp;""))&amp;";",H$1007))),OR(UPPER(TRIM(Datos!H523&amp;""))="SÍ",UPPER(TRIM(Datos!H523&amp;""))="SI",UPPER(TRIM(Datos!H523&amp;""))="NO"),IF(ISNUMBER(Datos!H523),AND(OR(H$1005="",Datos!H523&gt;=H$1005),OR(H$1006="",Datos!H523&lt;=H$1006)),FALSE),TRUE))))</f>
        <v>0.0</v>
      </c>
      <c r="I523">
        <f>IF(Datos!I523="",0,IF(AND(I$1008&lt;&gt;"",Datos!I523=I$1008),0,IF(I$1004=0,0,1-CHOOSE(I$1004,IF(ISNUMBER(Datos!I523),AND(OR(I$1005="",Datos!I523&gt;=I$1005),OR(I$1006="",Datos!I523&lt;=I$1006)),FALSE),IF(ISNUMBER(Datos!I523),AND(Datos!I523=INT(Datos!I523),AND(OR(I$1005="",Datos!I523&gt;=I$1005),OR(I$1006="",Datos!I523&lt;=I$1006))),FALSE),OR(ISNUMBER(FIND(";"&amp;UPPER(TRIM(Datos!I523&amp;""))&amp;"=",I$1007)),ISNUMBER(FIND(";"&amp;UPPER(TRIM(Datos!I523&amp;""))&amp;";",I$1007))),OR(UPPER(TRIM(Datos!I523&amp;""))="SÍ",UPPER(TRIM(Datos!I523&amp;""))="SI",UPPER(TRIM(Datos!I523&amp;""))="NO"),IF(ISNUMBER(Datos!I523),AND(OR(I$1005="",Datos!I523&gt;=I$1005),OR(I$1006="",Datos!I523&lt;=I$1006)),FALSE),TRUE))))</f>
        <v>0.0</v>
      </c>
      <c r="J523">
        <f>IF(Datos!J523="",0,IF(AND(J$1008&lt;&gt;"",Datos!J523=J$1008),0,IF(J$1004=0,0,1-CHOOSE(J$1004,IF(ISNUMBER(Datos!J523),AND(OR(J$1005="",Datos!J523&gt;=J$1005),OR(J$1006="",Datos!J523&lt;=J$1006)),FALSE),IF(ISNUMBER(Datos!J523),AND(Datos!J523=INT(Datos!J523),AND(OR(J$1005="",Datos!J523&gt;=J$1005),OR(J$1006="",Datos!J523&lt;=J$1006))),FALSE),OR(ISNUMBER(FIND(";"&amp;UPPER(TRIM(Datos!J523&amp;""))&amp;"=",J$1007)),ISNUMBER(FIND(";"&amp;UPPER(TRIM(Datos!J523&amp;""))&amp;";",J$1007))),OR(UPPER(TRIM(Datos!J523&amp;""))="SÍ",UPPER(TRIM(Datos!J523&amp;""))="SI",UPPER(TRIM(Datos!J523&amp;""))="NO"),IF(ISNUMBER(Datos!J523),AND(OR(J$1005="",Datos!J523&gt;=J$1005),OR(J$1006="",Datos!J523&lt;=J$1006)),FALSE),TRUE))))</f>
        <v>0.0</v>
      </c>
      <c r="K523">
        <f>IF(Datos!K523="",0,IF(AND(K$1008&lt;&gt;"",Datos!K523=K$1008),0,IF(K$1004=0,0,1-CHOOSE(K$1004,IF(ISNUMBER(Datos!K523),AND(OR(K$1005="",Datos!K523&gt;=K$1005),OR(K$1006="",Datos!K523&lt;=K$1006)),FALSE),IF(ISNUMBER(Datos!K523),AND(Datos!K523=INT(Datos!K523),AND(OR(K$1005="",Datos!K523&gt;=K$1005),OR(K$1006="",Datos!K523&lt;=K$1006))),FALSE),OR(ISNUMBER(FIND(";"&amp;UPPER(TRIM(Datos!K523&amp;""))&amp;"=",K$1007)),ISNUMBER(FIND(";"&amp;UPPER(TRIM(Datos!K523&amp;""))&amp;";",K$1007))),OR(UPPER(TRIM(Datos!K523&amp;""))="SÍ",UPPER(TRIM(Datos!K523&amp;""))="SI",UPPER(TRIM(Datos!K523&amp;""))="NO"),IF(ISNUMBER(Datos!K523),AND(OR(K$1005="",Datos!K523&gt;=K$1005),OR(K$1006="",Datos!K523&lt;=K$1006)),FALSE),TRUE))))</f>
        <v>0.0</v>
      </c>
      <c r="L523">
        <f>IF(Datos!L523="",0,IF(AND(L$1008&lt;&gt;"",Datos!L523=L$1008),0,IF(L$1004=0,0,1-CHOOSE(L$1004,IF(ISNUMBER(Datos!L523),AND(OR(L$1005="",Datos!L523&gt;=L$1005),OR(L$1006="",Datos!L523&lt;=L$1006)),FALSE),IF(ISNUMBER(Datos!L523),AND(Datos!L523=INT(Datos!L523),AND(OR(L$1005="",Datos!L523&gt;=L$1005),OR(L$1006="",Datos!L523&lt;=L$1006))),FALSE),OR(ISNUMBER(FIND(";"&amp;UPPER(TRIM(Datos!L523&amp;""))&amp;"=",L$1007)),ISNUMBER(FIND(";"&amp;UPPER(TRIM(Datos!L523&amp;""))&amp;";",L$1007))),OR(UPPER(TRIM(Datos!L523&amp;""))="SÍ",UPPER(TRIM(Datos!L523&amp;""))="SI",UPPER(TRIM(Datos!L523&amp;""))="NO"),IF(ISNUMBER(Datos!L523),AND(OR(L$1005="",Datos!L523&gt;=L$1005),OR(L$1006="",Datos!L523&lt;=L$1006)),FALSE),TRUE))))</f>
        <v>0.0</v>
      </c>
      <c r="M523">
        <f>IF(Datos!M523="",0,IF(AND(M$1008&lt;&gt;"",Datos!M523=M$1008),0,IF(M$1004=0,0,1-CHOOSE(M$1004,IF(ISNUMBER(Datos!M523),AND(OR(M$1005="",Datos!M523&gt;=M$1005),OR(M$1006="",Datos!M523&lt;=M$1006)),FALSE),IF(ISNUMBER(Datos!M523),AND(Datos!M523=INT(Datos!M523),AND(OR(M$1005="",Datos!M523&gt;=M$1005),OR(M$1006="",Datos!M523&lt;=M$1006))),FALSE),OR(ISNUMBER(FIND(";"&amp;UPPER(TRIM(Datos!M523&amp;""))&amp;"=",M$1007)),ISNUMBER(FIND(";"&amp;UPPER(TRIM(Datos!M523&amp;""))&amp;";",M$1007))),OR(UPPER(TRIM(Datos!M523&amp;""))="SÍ",UPPER(TRIM(Datos!M523&amp;""))="SI",UPPER(TRIM(Datos!M523&amp;""))="NO"),IF(ISNUMBER(Datos!M523),AND(OR(M$1005="",Datos!M523&gt;=M$1005),OR(M$1006="",Datos!M523&lt;=M$1006)),FALSE),TRUE))))</f>
        <v>0.0</v>
      </c>
      <c r="N523">
        <f>IF(Datos!N523="",0,IF(AND(N$1008&lt;&gt;"",Datos!N523=N$1008),0,IF(N$1004=0,0,1-CHOOSE(N$1004,IF(ISNUMBER(Datos!N523),AND(OR(N$1005="",Datos!N523&gt;=N$1005),OR(N$1006="",Datos!N523&lt;=N$1006)),FALSE),IF(ISNUMBER(Datos!N523),AND(Datos!N523=INT(Datos!N523),AND(OR(N$1005="",Datos!N523&gt;=N$1005),OR(N$1006="",Datos!N523&lt;=N$1006))),FALSE),OR(ISNUMBER(FIND(";"&amp;UPPER(TRIM(Datos!N523&amp;""))&amp;"=",N$1007)),ISNUMBER(FIND(";"&amp;UPPER(TRIM(Datos!N523&amp;""))&amp;";",N$1007))),OR(UPPER(TRIM(Datos!N523&amp;""))="SÍ",UPPER(TRIM(Datos!N523&amp;""))="SI",UPPER(TRIM(Datos!N523&amp;""))="NO"),IF(ISNUMBER(Datos!N523),AND(OR(N$1005="",Datos!N523&gt;=N$1005),OR(N$1006="",Datos!N523&lt;=N$1006)),FALSE),TRUE))))</f>
        <v>0.0</v>
      </c>
      <c r="O523">
        <f>IF(Datos!O523="",0,IF(AND(O$1008&lt;&gt;"",Datos!O523=O$1008),0,IF(O$1004=0,0,1-CHOOSE(O$1004,IF(ISNUMBER(Datos!O523),AND(OR(O$1005="",Datos!O523&gt;=O$1005),OR(O$1006="",Datos!O523&lt;=O$1006)),FALSE),IF(ISNUMBER(Datos!O523),AND(Datos!O523=INT(Datos!O523),AND(OR(O$1005="",Datos!O523&gt;=O$1005),OR(O$1006="",Datos!O523&lt;=O$1006))),FALSE),OR(ISNUMBER(FIND(";"&amp;UPPER(TRIM(Datos!O523&amp;""))&amp;"=",O$1007)),ISNUMBER(FIND(";"&amp;UPPER(TRIM(Datos!O523&amp;""))&amp;";",O$1007))),OR(UPPER(TRIM(Datos!O523&amp;""))="SÍ",UPPER(TRIM(Datos!O523&amp;""))="SI",UPPER(TRIM(Datos!O523&amp;""))="NO"),IF(ISNUMBER(Datos!O523),AND(OR(O$1005="",Datos!O523&gt;=O$1005),OR(O$1006="",Datos!O523&lt;=O$1006)),FALSE),TRUE))))</f>
        <v>0.0</v>
      </c>
      <c r="P523">
        <f>IF(Datos!P523="",0,IF(AND(P$1008&lt;&gt;"",Datos!P523=P$1008),0,IF(P$1004=0,0,1-CHOOSE(P$1004,IF(ISNUMBER(Datos!P523),AND(OR(P$1005="",Datos!P523&gt;=P$1005),OR(P$1006="",Datos!P523&lt;=P$1006)),FALSE),IF(ISNUMBER(Datos!P523),AND(Datos!P523=INT(Datos!P523),AND(OR(P$1005="",Datos!P523&gt;=P$1005),OR(P$1006="",Datos!P523&lt;=P$1006))),FALSE),OR(ISNUMBER(FIND(";"&amp;UPPER(TRIM(Datos!P523&amp;""))&amp;"=",P$1007)),ISNUMBER(FIND(";"&amp;UPPER(TRIM(Datos!P523&amp;""))&amp;";",P$1007))),OR(UPPER(TRIM(Datos!P523&amp;""))="SÍ",UPPER(TRIM(Datos!P523&amp;""))="SI",UPPER(TRIM(Datos!P523&amp;""))="NO"),IF(ISNUMBER(Datos!P523),AND(OR(P$1005="",Datos!P523&gt;=P$1005),OR(P$1006="",Datos!P523&lt;=P$1006)),FALSE),TRUE))))</f>
        <v>0.0</v>
      </c>
      <c r="Q523">
        <f>IF(Datos!Q523="",0,IF(AND(Q$1008&lt;&gt;"",Datos!Q523=Q$1008),0,IF(Q$1004=0,0,1-CHOOSE(Q$1004,IF(ISNUMBER(Datos!Q523),AND(OR(Q$1005="",Datos!Q523&gt;=Q$1005),OR(Q$1006="",Datos!Q523&lt;=Q$1006)),FALSE),IF(ISNUMBER(Datos!Q523),AND(Datos!Q523=INT(Datos!Q523),AND(OR(Q$1005="",Datos!Q523&gt;=Q$1005),OR(Q$1006="",Datos!Q523&lt;=Q$1006))),FALSE),OR(ISNUMBER(FIND(";"&amp;UPPER(TRIM(Datos!Q523&amp;""))&amp;"=",Q$1007)),ISNUMBER(FIND(";"&amp;UPPER(TRIM(Datos!Q523&amp;""))&amp;";",Q$1007))),OR(UPPER(TRIM(Datos!Q523&amp;""))="SÍ",UPPER(TRIM(Datos!Q523&amp;""))="SI",UPPER(TRIM(Datos!Q523&amp;""))="NO"),IF(ISNUMBER(Datos!Q523),AND(OR(Q$1005="",Datos!Q523&gt;=Q$1005),OR(Q$1006="",Datos!Q523&lt;=Q$1006)),FALSE),TRUE))))</f>
        <v>0.0</v>
      </c>
      <c r="R523">
        <f>IF(Datos!R523="",0,IF(AND(R$1008&lt;&gt;"",Datos!R523=R$1008),0,IF(R$1004=0,0,1-CHOOSE(R$1004,IF(ISNUMBER(Datos!R523),AND(OR(R$1005="",Datos!R523&gt;=R$1005),OR(R$1006="",Datos!R523&lt;=R$1006)),FALSE),IF(ISNUMBER(Datos!R523),AND(Datos!R523=INT(Datos!R523),AND(OR(R$1005="",Datos!R523&gt;=R$1005),OR(R$1006="",Datos!R523&lt;=R$1006))),FALSE),OR(ISNUMBER(FIND(";"&amp;UPPER(TRIM(Datos!R523&amp;""))&amp;"=",R$1007)),ISNUMBER(FIND(";"&amp;UPPER(TRIM(Datos!R523&amp;""))&amp;";",R$1007))),OR(UPPER(TRIM(Datos!R523&amp;""))="SÍ",UPPER(TRIM(Datos!R523&amp;""))="SI",UPPER(TRIM(Datos!R523&amp;""))="NO"),IF(ISNUMBER(Datos!R523),AND(OR(R$1005="",Datos!R523&gt;=R$1005),OR(R$1006="",Datos!R523&lt;=R$1006)),FALSE),TRUE))))</f>
        <v>0.0</v>
      </c>
      <c r="S523">
        <f>IF(Datos!S523="",0,IF(AND(S$1008&lt;&gt;"",Datos!S523=S$1008),0,IF(S$1004=0,0,1-CHOOSE(S$1004,IF(ISNUMBER(Datos!S523),AND(OR(S$1005="",Datos!S523&gt;=S$1005),OR(S$1006="",Datos!S523&lt;=S$1006)),FALSE),IF(ISNUMBER(Datos!S523),AND(Datos!S523=INT(Datos!S523),AND(OR(S$1005="",Datos!S523&gt;=S$1005),OR(S$1006="",Datos!S523&lt;=S$1006))),FALSE),OR(ISNUMBER(FIND(";"&amp;UPPER(TRIM(Datos!S523&amp;""))&amp;"=",S$1007)),ISNUMBER(FIND(";"&amp;UPPER(TRIM(Datos!S523&amp;""))&amp;";",S$1007))),OR(UPPER(TRIM(Datos!S523&amp;""))="SÍ",UPPER(TRIM(Datos!S523&amp;""))="SI",UPPER(TRIM(Datos!S523&amp;""))="NO"),IF(ISNUMBER(Datos!S523),AND(OR(S$1005="",Datos!S523&gt;=S$1005),OR(S$1006="",Datos!S523&lt;=S$1006)),FALSE),TRUE))))</f>
        <v>0.0</v>
      </c>
      <c r="T523">
        <f>IF(Datos!T523="",0,IF(AND(T$1008&lt;&gt;"",Datos!T523=T$1008),0,IF(T$1004=0,0,1-CHOOSE(T$1004,IF(ISNUMBER(Datos!T523),AND(OR(T$1005="",Datos!T523&gt;=T$1005),OR(T$1006="",Datos!T523&lt;=T$1006)),FALSE),IF(ISNUMBER(Datos!T523),AND(Datos!T523=INT(Datos!T523),AND(OR(T$1005="",Datos!T523&gt;=T$1005),OR(T$1006="",Datos!T523&lt;=T$1006))),FALSE),OR(ISNUMBER(FIND(";"&amp;UPPER(TRIM(Datos!T523&amp;""))&amp;"=",T$1007)),ISNUMBER(FIND(";"&amp;UPPER(TRIM(Datos!T523&amp;""))&amp;";",T$1007))),OR(UPPER(TRIM(Datos!T523&amp;""))="SÍ",UPPER(TRIM(Datos!T523&amp;""))="SI",UPPER(TRIM(Datos!T523&amp;""))="NO"),IF(ISNUMBER(Datos!T523),AND(OR(T$1005="",Datos!T523&gt;=T$1005),OR(T$1006="",Datos!T523&lt;=T$1006)),FALSE),TRUE))))</f>
        <v>0.0</v>
      </c>
      <c r="U523">
        <f>IF(Datos!U523="",0,IF(AND(U$1008&lt;&gt;"",Datos!U523=U$1008),0,IF(U$1004=0,0,1-CHOOSE(U$1004,IF(ISNUMBER(Datos!U523),AND(OR(U$1005="",Datos!U523&gt;=U$1005),OR(U$1006="",Datos!U523&lt;=U$1006)),FALSE),IF(ISNUMBER(Datos!U523),AND(Datos!U523=INT(Datos!U523),AND(OR(U$1005="",Datos!U523&gt;=U$1005),OR(U$1006="",Datos!U523&lt;=U$1006))),FALSE),OR(ISNUMBER(FIND(";"&amp;UPPER(TRIM(Datos!U523&amp;""))&amp;"=",U$1007)),ISNUMBER(FIND(";"&amp;UPPER(TRIM(Datos!U523&amp;""))&amp;";",U$1007))),OR(UPPER(TRIM(Datos!U523&amp;""))="SÍ",UPPER(TRIM(Datos!U523&amp;""))="SI",UPPER(TRIM(Datos!U523&amp;""))="NO"),IF(ISNUMBER(Datos!U523),AND(OR(U$1005="",Datos!U523&gt;=U$1005),OR(U$1006="",Datos!U523&lt;=U$1006)),FALSE),TRUE))))</f>
        <v>0.0</v>
      </c>
      <c r="V523">
        <f>IF(Datos!V523="",0,IF(AND(V$1008&lt;&gt;"",Datos!V523=V$1008),0,IF(V$1004=0,0,1-CHOOSE(V$1004,IF(ISNUMBER(Datos!V523),AND(OR(V$1005="",Datos!V523&gt;=V$1005),OR(V$1006="",Datos!V523&lt;=V$1006)),FALSE),IF(ISNUMBER(Datos!V523),AND(Datos!V523=INT(Datos!V523),AND(OR(V$1005="",Datos!V523&gt;=V$1005),OR(V$1006="",Datos!V523&lt;=V$1006))),FALSE),OR(ISNUMBER(FIND(";"&amp;UPPER(TRIM(Datos!V523&amp;""))&amp;"=",V$1007)),ISNUMBER(FIND(";"&amp;UPPER(TRIM(Datos!V523&amp;""))&amp;";",V$1007))),OR(UPPER(TRIM(Datos!V523&amp;""))="SÍ",UPPER(TRIM(Datos!V523&amp;""))="SI",UPPER(TRIM(Datos!V523&amp;""))="NO"),IF(ISNUMBER(Datos!V523),AND(OR(V$1005="",Datos!V523&gt;=V$1005),OR(V$1006="",Datos!V523&lt;=V$1006)),FALSE),TRUE))))</f>
        <v>0.0</v>
      </c>
      <c r="W523">
        <f>IF(Datos!W523="",0,IF(AND(W$1008&lt;&gt;"",Datos!W523=W$1008),0,IF(W$1004=0,0,1-CHOOSE(W$1004,IF(ISNUMBER(Datos!W523),AND(OR(W$1005="",Datos!W523&gt;=W$1005),OR(W$1006="",Datos!W523&lt;=W$1006)),FALSE),IF(ISNUMBER(Datos!W523),AND(Datos!W523=INT(Datos!W523),AND(OR(W$1005="",Datos!W523&gt;=W$1005),OR(W$1006="",Datos!W523&lt;=W$1006))),FALSE),OR(ISNUMBER(FIND(";"&amp;UPPER(TRIM(Datos!W523&amp;""))&amp;"=",W$1007)),ISNUMBER(FIND(";"&amp;UPPER(TRIM(Datos!W523&amp;""))&amp;";",W$1007))),OR(UPPER(TRIM(Datos!W523&amp;""))="SÍ",UPPER(TRIM(Datos!W523&amp;""))="SI",UPPER(TRIM(Datos!W523&amp;""))="NO"),IF(ISNUMBER(Datos!W523),AND(OR(W$1005="",Datos!W523&gt;=W$1005),OR(W$1006="",Datos!W523&lt;=W$1006)),FALSE),TRUE))))</f>
        <v>0.0</v>
      </c>
      <c r="X523">
        <f>IF(Datos!X523="",0,IF(AND(X$1008&lt;&gt;"",Datos!X523=X$1008),0,IF(X$1004=0,0,1-CHOOSE(X$1004,IF(ISNUMBER(Datos!X523),AND(OR(X$1005="",Datos!X523&gt;=X$1005),OR(X$1006="",Datos!X523&lt;=X$1006)),FALSE),IF(ISNUMBER(Datos!X523),AND(Datos!X523=INT(Datos!X523),AND(OR(X$1005="",Datos!X523&gt;=X$1005),OR(X$1006="",Datos!X523&lt;=X$1006))),FALSE),OR(ISNUMBER(FIND(";"&amp;UPPER(TRIM(Datos!X523&amp;""))&amp;"=",X$1007)),ISNUMBER(FIND(";"&amp;UPPER(TRIM(Datos!X523&amp;""))&amp;";",X$1007))),OR(UPPER(TRIM(Datos!X523&amp;""))="SÍ",UPPER(TRIM(Datos!X523&amp;""))="SI",UPPER(TRIM(Datos!X523&amp;""))="NO"),IF(ISNUMBER(Datos!X523),AND(OR(X$1005="",Datos!X523&gt;=X$1005),OR(X$1006="",Datos!X523&lt;=X$1006)),FALSE),TRUE))))</f>
        <v>0.0</v>
      </c>
      <c r="Y523">
        <f>IF(Datos!Y523="",0,IF(AND(Y$1008&lt;&gt;"",Datos!Y523=Y$1008),0,IF(Y$1004=0,0,1-CHOOSE(Y$1004,IF(ISNUMBER(Datos!Y523),AND(OR(Y$1005="",Datos!Y523&gt;=Y$1005),OR(Y$1006="",Datos!Y523&lt;=Y$1006)),FALSE),IF(ISNUMBER(Datos!Y523),AND(Datos!Y523=INT(Datos!Y523),AND(OR(Y$1005="",Datos!Y523&gt;=Y$1005),OR(Y$1006="",Datos!Y523&lt;=Y$1006))),FALSE),OR(ISNUMBER(FIND(";"&amp;UPPER(TRIM(Datos!Y523&amp;""))&amp;"=",Y$1007)),ISNUMBER(FIND(";"&amp;UPPER(TRIM(Datos!Y523&amp;""))&amp;";",Y$1007))),OR(UPPER(TRIM(Datos!Y523&amp;""))="SÍ",UPPER(TRIM(Datos!Y523&amp;""))="SI",UPPER(TRIM(Datos!Y523&amp;""))="NO"),IF(ISNUMBER(Datos!Y523),AND(OR(Y$1005="",Datos!Y523&gt;=Y$1005),OR(Y$1006="",Datos!Y523&lt;=Y$1006)),FALSE),TRUE))))</f>
        <v>0.0</v>
      </c>
      <c r="Z523">
        <f>IF(Datos!Z523="",0,IF(AND(Z$1008&lt;&gt;"",Datos!Z523=Z$1008),0,IF(Z$1004=0,0,1-CHOOSE(Z$1004,IF(ISNUMBER(Datos!Z523),AND(OR(Z$1005="",Datos!Z523&gt;=Z$1005),OR(Z$1006="",Datos!Z523&lt;=Z$1006)),FALSE),IF(ISNUMBER(Datos!Z523),AND(Datos!Z523=INT(Datos!Z523),AND(OR(Z$1005="",Datos!Z523&gt;=Z$1005),OR(Z$1006="",Datos!Z523&lt;=Z$1006))),FALSE),OR(ISNUMBER(FIND(";"&amp;UPPER(TRIM(Datos!Z523&amp;""))&amp;"=",Z$1007)),ISNUMBER(FIND(";"&amp;UPPER(TRIM(Datos!Z523&amp;""))&amp;";",Z$1007))),OR(UPPER(TRIM(Datos!Z523&amp;""))="SÍ",UPPER(TRIM(Datos!Z523&amp;""))="SI",UPPER(TRIM(Datos!Z523&amp;""))="NO"),IF(ISNUMBER(Datos!Z523),AND(OR(Z$1005="",Datos!Z523&gt;=Z$1005),OR(Z$1006="",Datos!Z523&lt;=Z$1006)),FALSE),TRUE))))</f>
        <v>0.0</v>
      </c>
      <c r="AA523">
        <f>IF(Datos!AA523="",0,IF(AND(AA$1008&lt;&gt;"",Datos!AA523=AA$1008),0,IF(AA$1004=0,0,1-CHOOSE(AA$1004,IF(ISNUMBER(Datos!AA523),AND(OR(AA$1005="",Datos!AA523&gt;=AA$1005),OR(AA$1006="",Datos!AA523&lt;=AA$1006)),FALSE),IF(ISNUMBER(Datos!AA523),AND(Datos!AA523=INT(Datos!AA523),AND(OR(AA$1005="",Datos!AA523&gt;=AA$1005),OR(AA$1006="",Datos!AA523&lt;=AA$1006))),FALSE),OR(ISNUMBER(FIND(";"&amp;UPPER(TRIM(Datos!AA523&amp;""))&amp;"=",AA$1007)),ISNUMBER(FIND(";"&amp;UPPER(TRIM(Datos!AA523&amp;""))&amp;";",AA$1007))),OR(UPPER(TRIM(Datos!AA523&amp;""))="SÍ",UPPER(TRIM(Datos!AA523&amp;""))="SI",UPPER(TRIM(Datos!AA523&amp;""))="NO"),IF(ISNUMBER(Datos!AA523),AND(OR(AA$1005="",Datos!AA523&gt;=AA$1005),OR(AA$1006="",Datos!AA523&lt;=AA$1006)),FALSE),TRUE))))</f>
        <v>0.0</v>
      </c>
      <c r="AB523">
        <f>IF(Datos!AB523="",0,IF(AND(AB$1008&lt;&gt;"",Datos!AB523=AB$1008),0,IF(AB$1004=0,0,1-CHOOSE(AB$1004,IF(ISNUMBER(Datos!AB523),AND(OR(AB$1005="",Datos!AB523&gt;=AB$1005),OR(AB$1006="",Datos!AB523&lt;=AB$1006)),FALSE),IF(ISNUMBER(Datos!AB523),AND(Datos!AB523=INT(Datos!AB523),AND(OR(AB$1005="",Datos!AB523&gt;=AB$1005),OR(AB$1006="",Datos!AB523&lt;=AB$1006))),FALSE),OR(ISNUMBER(FIND(";"&amp;UPPER(TRIM(Datos!AB523&amp;""))&amp;"=",AB$1007)),ISNUMBER(FIND(";"&amp;UPPER(TRIM(Datos!AB523&amp;""))&amp;";",AB$1007))),OR(UPPER(TRIM(Datos!AB523&amp;""))="SÍ",UPPER(TRIM(Datos!AB523&amp;""))="SI",UPPER(TRIM(Datos!AB523&amp;""))="NO"),IF(ISNUMBER(Datos!AB523),AND(OR(AB$1005="",Datos!AB523&gt;=AB$1005),OR(AB$1006="",Datos!AB523&lt;=AB$1006)),FALSE),TRUE))))</f>
        <v>0.0</v>
      </c>
      <c r="AC523">
        <f>IF(Datos!AC523="",0,IF(AND(AC$1008&lt;&gt;"",Datos!AC523=AC$1008),0,IF(AC$1004=0,0,1-CHOOSE(AC$1004,IF(ISNUMBER(Datos!AC523),AND(OR(AC$1005="",Datos!AC523&gt;=AC$1005),OR(AC$1006="",Datos!AC523&lt;=AC$1006)),FALSE),IF(ISNUMBER(Datos!AC523),AND(Datos!AC523=INT(Datos!AC523),AND(OR(AC$1005="",Datos!AC523&gt;=AC$1005),OR(AC$1006="",Datos!AC523&lt;=AC$1006))),FALSE),OR(ISNUMBER(FIND(";"&amp;UPPER(TRIM(Datos!AC523&amp;""))&amp;"=",AC$1007)),ISNUMBER(FIND(";"&amp;UPPER(TRIM(Datos!AC523&amp;""))&amp;";",AC$1007))),OR(UPPER(TRIM(Datos!AC523&amp;""))="SÍ",UPPER(TRIM(Datos!AC523&amp;""))="SI",UPPER(TRIM(Datos!AC523&amp;""))="NO"),IF(ISNUMBER(Datos!AC523),AND(OR(AC$1005="",Datos!AC523&gt;=AC$1005),OR(AC$1006="",Datos!AC523&lt;=AC$1006)),FALSE),TRUE))))</f>
        <v>0.0</v>
      </c>
      <c r="AD523">
        <f>IF(Datos!AD523="",0,IF(AND(AD$1008&lt;&gt;"",Datos!AD523=AD$1008),0,IF(AD$1004=0,0,1-CHOOSE(AD$1004,IF(ISNUMBER(Datos!AD523),AND(OR(AD$1005="",Datos!AD523&gt;=AD$1005),OR(AD$1006="",Datos!AD523&lt;=AD$1006)),FALSE),IF(ISNUMBER(Datos!AD523),AND(Datos!AD523=INT(Datos!AD523),AND(OR(AD$1005="",Datos!AD523&gt;=AD$1005),OR(AD$1006="",Datos!AD523&lt;=AD$1006))),FALSE),OR(ISNUMBER(FIND(";"&amp;UPPER(TRIM(Datos!AD523&amp;""))&amp;"=",AD$1007)),ISNUMBER(FIND(";"&amp;UPPER(TRIM(Datos!AD523&amp;""))&amp;";",AD$1007))),OR(UPPER(TRIM(Datos!AD523&amp;""))="SÍ",UPPER(TRIM(Datos!AD523&amp;""))="SI",UPPER(TRIM(Datos!AD523&amp;""))="NO"),IF(ISNUMBER(Datos!AD523),AND(OR(AD$1005="",Datos!AD523&gt;=AD$1005),OR(AD$1006="",Datos!AD523&lt;=AD$1006)),FALSE),TRUE))))</f>
        <v>0.0</v>
      </c>
      <c r="AE523">
        <f>IF(Datos!AE523="",0,IF(AND(AE$1008&lt;&gt;"",Datos!AE523=AE$1008),0,IF(AE$1004=0,0,1-CHOOSE(AE$1004,IF(ISNUMBER(Datos!AE523),AND(OR(AE$1005="",Datos!AE523&gt;=AE$1005),OR(AE$1006="",Datos!AE523&lt;=AE$1006)),FALSE),IF(ISNUMBER(Datos!AE523),AND(Datos!AE523=INT(Datos!AE523),AND(OR(AE$1005="",Datos!AE523&gt;=AE$1005),OR(AE$1006="",Datos!AE523&lt;=AE$1006))),FALSE),OR(ISNUMBER(FIND(";"&amp;UPPER(TRIM(Datos!AE523&amp;""))&amp;"=",AE$1007)),ISNUMBER(FIND(";"&amp;UPPER(TRIM(Datos!AE523&amp;""))&amp;";",AE$1007))),OR(UPPER(TRIM(Datos!AE523&amp;""))="SÍ",UPPER(TRIM(Datos!AE523&amp;""))="SI",UPPER(TRIM(Datos!AE523&amp;""))="NO"),IF(ISNUMBER(Datos!AE523),AND(OR(AE$1005="",Datos!AE523&gt;=AE$1005),OR(AE$1006="",Datos!AE523&lt;=AE$1006)),FALSE),TRUE))))</f>
        <v>0.0</v>
      </c>
    </row>
    <row r="524" spans="2:31">
      <c r="B524">
        <f>IF(Datos!B524="",0,IF(AND(B$1008&lt;&gt;"",Datos!B524=B$1008),0,IF(B$1004=0,0,1-CHOOSE(B$1004,IF(ISNUMBER(Datos!B524),AND(OR(B$1005="",Datos!B524&gt;=B$1005),OR(B$1006="",Datos!B524&lt;=B$1006)),FALSE),IF(ISNUMBER(Datos!B524),AND(Datos!B524=INT(Datos!B524),AND(OR(B$1005="",Datos!B524&gt;=B$1005),OR(B$1006="",Datos!B524&lt;=B$1006))),FALSE),OR(ISNUMBER(FIND(";"&amp;UPPER(TRIM(Datos!B524&amp;""))&amp;"=",B$1007)),ISNUMBER(FIND(";"&amp;UPPER(TRIM(Datos!B524&amp;""))&amp;";",B$1007))),OR(UPPER(TRIM(Datos!B524&amp;""))="SÍ",UPPER(TRIM(Datos!B524&amp;""))="SI",UPPER(TRIM(Datos!B524&amp;""))="NO"),IF(ISNUMBER(Datos!B524),AND(OR(B$1005="",Datos!B524&gt;=B$1005),OR(B$1006="",Datos!B524&lt;=B$1006)),FALSE),TRUE))))</f>
        <v>0.0</v>
      </c>
      <c r="C524">
        <f>IF(Datos!C524="",0,IF(AND(C$1008&lt;&gt;"",Datos!C524=C$1008),0,IF(C$1004=0,0,1-CHOOSE(C$1004,IF(ISNUMBER(Datos!C524),AND(OR(C$1005="",Datos!C524&gt;=C$1005),OR(C$1006="",Datos!C524&lt;=C$1006)),FALSE),IF(ISNUMBER(Datos!C524),AND(Datos!C524=INT(Datos!C524),AND(OR(C$1005="",Datos!C524&gt;=C$1005),OR(C$1006="",Datos!C524&lt;=C$1006))),FALSE),OR(ISNUMBER(FIND(";"&amp;UPPER(TRIM(Datos!C524&amp;""))&amp;"=",C$1007)),ISNUMBER(FIND(";"&amp;UPPER(TRIM(Datos!C524&amp;""))&amp;";",C$1007))),OR(UPPER(TRIM(Datos!C524&amp;""))="SÍ",UPPER(TRIM(Datos!C524&amp;""))="SI",UPPER(TRIM(Datos!C524&amp;""))="NO"),IF(ISNUMBER(Datos!C524),AND(OR(C$1005="",Datos!C524&gt;=C$1005),OR(C$1006="",Datos!C524&lt;=C$1006)),FALSE),TRUE))))</f>
        <v>0.0</v>
      </c>
      <c r="D524">
        <f>IF(Datos!D524="",0,IF(AND(D$1008&lt;&gt;"",Datos!D524=D$1008),0,IF(D$1004=0,0,1-CHOOSE(D$1004,IF(ISNUMBER(Datos!D524),AND(OR(D$1005="",Datos!D524&gt;=D$1005),OR(D$1006="",Datos!D524&lt;=D$1006)),FALSE),IF(ISNUMBER(Datos!D524),AND(Datos!D524=INT(Datos!D524),AND(OR(D$1005="",Datos!D524&gt;=D$1005),OR(D$1006="",Datos!D524&lt;=D$1006))),FALSE),OR(ISNUMBER(FIND(";"&amp;UPPER(TRIM(Datos!D524&amp;""))&amp;"=",D$1007)),ISNUMBER(FIND(";"&amp;UPPER(TRIM(Datos!D524&amp;""))&amp;";",D$1007))),OR(UPPER(TRIM(Datos!D524&amp;""))="SÍ",UPPER(TRIM(Datos!D524&amp;""))="SI",UPPER(TRIM(Datos!D524&amp;""))="NO"),IF(ISNUMBER(Datos!D524),AND(OR(D$1005="",Datos!D524&gt;=D$1005),OR(D$1006="",Datos!D524&lt;=D$1006)),FALSE),TRUE))))</f>
        <v>0.0</v>
      </c>
      <c r="E524">
        <f>IF(Datos!E524="",0,IF(AND(E$1008&lt;&gt;"",Datos!E524=E$1008),0,IF(E$1004=0,0,1-CHOOSE(E$1004,IF(ISNUMBER(Datos!E524),AND(OR(E$1005="",Datos!E524&gt;=E$1005),OR(E$1006="",Datos!E524&lt;=E$1006)),FALSE),IF(ISNUMBER(Datos!E524),AND(Datos!E524=INT(Datos!E524),AND(OR(E$1005="",Datos!E524&gt;=E$1005),OR(E$1006="",Datos!E524&lt;=E$1006))),FALSE),OR(ISNUMBER(FIND(";"&amp;UPPER(TRIM(Datos!E524&amp;""))&amp;"=",E$1007)),ISNUMBER(FIND(";"&amp;UPPER(TRIM(Datos!E524&amp;""))&amp;";",E$1007))),OR(UPPER(TRIM(Datos!E524&amp;""))="SÍ",UPPER(TRIM(Datos!E524&amp;""))="SI",UPPER(TRIM(Datos!E524&amp;""))="NO"),IF(ISNUMBER(Datos!E524),AND(OR(E$1005="",Datos!E524&gt;=E$1005),OR(E$1006="",Datos!E524&lt;=E$1006)),FALSE),TRUE))))</f>
        <v>0.0</v>
      </c>
      <c r="F524">
        <f>IF(Datos!F524="",0,IF(AND(F$1008&lt;&gt;"",Datos!F524=F$1008),0,IF(F$1004=0,0,1-CHOOSE(F$1004,IF(ISNUMBER(Datos!F524),AND(OR(F$1005="",Datos!F524&gt;=F$1005),OR(F$1006="",Datos!F524&lt;=F$1006)),FALSE),IF(ISNUMBER(Datos!F524),AND(Datos!F524=INT(Datos!F524),AND(OR(F$1005="",Datos!F524&gt;=F$1005),OR(F$1006="",Datos!F524&lt;=F$1006))),FALSE),OR(ISNUMBER(FIND(";"&amp;UPPER(TRIM(Datos!F524&amp;""))&amp;"=",F$1007)),ISNUMBER(FIND(";"&amp;UPPER(TRIM(Datos!F524&amp;""))&amp;";",F$1007))),OR(UPPER(TRIM(Datos!F524&amp;""))="SÍ",UPPER(TRIM(Datos!F524&amp;""))="SI",UPPER(TRIM(Datos!F524&amp;""))="NO"),IF(ISNUMBER(Datos!F524),AND(OR(F$1005="",Datos!F524&gt;=F$1005),OR(F$1006="",Datos!F524&lt;=F$1006)),FALSE),TRUE))))</f>
        <v>0.0</v>
      </c>
      <c r="G524">
        <f>IF(Datos!G524="",0,IF(AND(G$1008&lt;&gt;"",Datos!G524=G$1008),0,IF(G$1004=0,0,1-CHOOSE(G$1004,IF(ISNUMBER(Datos!G524),AND(OR(G$1005="",Datos!G524&gt;=G$1005),OR(G$1006="",Datos!G524&lt;=G$1006)),FALSE),IF(ISNUMBER(Datos!G524),AND(Datos!G524=INT(Datos!G524),AND(OR(G$1005="",Datos!G524&gt;=G$1005),OR(G$1006="",Datos!G524&lt;=G$1006))),FALSE),OR(ISNUMBER(FIND(";"&amp;UPPER(TRIM(Datos!G524&amp;""))&amp;"=",G$1007)),ISNUMBER(FIND(";"&amp;UPPER(TRIM(Datos!G524&amp;""))&amp;";",G$1007))),OR(UPPER(TRIM(Datos!G524&amp;""))="SÍ",UPPER(TRIM(Datos!G524&amp;""))="SI",UPPER(TRIM(Datos!G524&amp;""))="NO"),IF(ISNUMBER(Datos!G524),AND(OR(G$1005="",Datos!G524&gt;=G$1005),OR(G$1006="",Datos!G524&lt;=G$1006)),FALSE),TRUE))))</f>
        <v>0.0</v>
      </c>
      <c r="H524">
        <f>IF(Datos!H524="",0,IF(AND(H$1008&lt;&gt;"",Datos!H524=H$1008),0,IF(H$1004=0,0,1-CHOOSE(H$1004,IF(ISNUMBER(Datos!H524),AND(OR(H$1005="",Datos!H524&gt;=H$1005),OR(H$1006="",Datos!H524&lt;=H$1006)),FALSE),IF(ISNUMBER(Datos!H524),AND(Datos!H524=INT(Datos!H524),AND(OR(H$1005="",Datos!H524&gt;=H$1005),OR(H$1006="",Datos!H524&lt;=H$1006))),FALSE),OR(ISNUMBER(FIND(";"&amp;UPPER(TRIM(Datos!H524&amp;""))&amp;"=",H$1007)),ISNUMBER(FIND(";"&amp;UPPER(TRIM(Datos!H524&amp;""))&amp;";",H$1007))),OR(UPPER(TRIM(Datos!H524&amp;""))="SÍ",UPPER(TRIM(Datos!H524&amp;""))="SI",UPPER(TRIM(Datos!H524&amp;""))="NO"),IF(ISNUMBER(Datos!H524),AND(OR(H$1005="",Datos!H524&gt;=H$1005),OR(H$1006="",Datos!H524&lt;=H$1006)),FALSE),TRUE))))</f>
        <v>0.0</v>
      </c>
      <c r="I524">
        <f>IF(Datos!I524="",0,IF(AND(I$1008&lt;&gt;"",Datos!I524=I$1008),0,IF(I$1004=0,0,1-CHOOSE(I$1004,IF(ISNUMBER(Datos!I524),AND(OR(I$1005="",Datos!I524&gt;=I$1005),OR(I$1006="",Datos!I524&lt;=I$1006)),FALSE),IF(ISNUMBER(Datos!I524),AND(Datos!I524=INT(Datos!I524),AND(OR(I$1005="",Datos!I524&gt;=I$1005),OR(I$1006="",Datos!I524&lt;=I$1006))),FALSE),OR(ISNUMBER(FIND(";"&amp;UPPER(TRIM(Datos!I524&amp;""))&amp;"=",I$1007)),ISNUMBER(FIND(";"&amp;UPPER(TRIM(Datos!I524&amp;""))&amp;";",I$1007))),OR(UPPER(TRIM(Datos!I524&amp;""))="SÍ",UPPER(TRIM(Datos!I524&amp;""))="SI",UPPER(TRIM(Datos!I524&amp;""))="NO"),IF(ISNUMBER(Datos!I524),AND(OR(I$1005="",Datos!I524&gt;=I$1005),OR(I$1006="",Datos!I524&lt;=I$1006)),FALSE),TRUE))))</f>
        <v>0.0</v>
      </c>
      <c r="J524">
        <f>IF(Datos!J524="",0,IF(AND(J$1008&lt;&gt;"",Datos!J524=J$1008),0,IF(J$1004=0,0,1-CHOOSE(J$1004,IF(ISNUMBER(Datos!J524),AND(OR(J$1005="",Datos!J524&gt;=J$1005),OR(J$1006="",Datos!J524&lt;=J$1006)),FALSE),IF(ISNUMBER(Datos!J524),AND(Datos!J524=INT(Datos!J524),AND(OR(J$1005="",Datos!J524&gt;=J$1005),OR(J$1006="",Datos!J524&lt;=J$1006))),FALSE),OR(ISNUMBER(FIND(";"&amp;UPPER(TRIM(Datos!J524&amp;""))&amp;"=",J$1007)),ISNUMBER(FIND(";"&amp;UPPER(TRIM(Datos!J524&amp;""))&amp;";",J$1007))),OR(UPPER(TRIM(Datos!J524&amp;""))="SÍ",UPPER(TRIM(Datos!J524&amp;""))="SI",UPPER(TRIM(Datos!J524&amp;""))="NO"),IF(ISNUMBER(Datos!J524),AND(OR(J$1005="",Datos!J524&gt;=J$1005),OR(J$1006="",Datos!J524&lt;=J$1006)),FALSE),TRUE))))</f>
        <v>0.0</v>
      </c>
      <c r="K524">
        <f>IF(Datos!K524="",0,IF(AND(K$1008&lt;&gt;"",Datos!K524=K$1008),0,IF(K$1004=0,0,1-CHOOSE(K$1004,IF(ISNUMBER(Datos!K524),AND(OR(K$1005="",Datos!K524&gt;=K$1005),OR(K$1006="",Datos!K524&lt;=K$1006)),FALSE),IF(ISNUMBER(Datos!K524),AND(Datos!K524=INT(Datos!K524),AND(OR(K$1005="",Datos!K524&gt;=K$1005),OR(K$1006="",Datos!K524&lt;=K$1006))),FALSE),OR(ISNUMBER(FIND(";"&amp;UPPER(TRIM(Datos!K524&amp;""))&amp;"=",K$1007)),ISNUMBER(FIND(";"&amp;UPPER(TRIM(Datos!K524&amp;""))&amp;";",K$1007))),OR(UPPER(TRIM(Datos!K524&amp;""))="SÍ",UPPER(TRIM(Datos!K524&amp;""))="SI",UPPER(TRIM(Datos!K524&amp;""))="NO"),IF(ISNUMBER(Datos!K524),AND(OR(K$1005="",Datos!K524&gt;=K$1005),OR(K$1006="",Datos!K524&lt;=K$1006)),FALSE),TRUE))))</f>
        <v>0.0</v>
      </c>
      <c r="L524">
        <f>IF(Datos!L524="",0,IF(AND(L$1008&lt;&gt;"",Datos!L524=L$1008),0,IF(L$1004=0,0,1-CHOOSE(L$1004,IF(ISNUMBER(Datos!L524),AND(OR(L$1005="",Datos!L524&gt;=L$1005),OR(L$1006="",Datos!L524&lt;=L$1006)),FALSE),IF(ISNUMBER(Datos!L524),AND(Datos!L524=INT(Datos!L524),AND(OR(L$1005="",Datos!L524&gt;=L$1005),OR(L$1006="",Datos!L524&lt;=L$1006))),FALSE),OR(ISNUMBER(FIND(";"&amp;UPPER(TRIM(Datos!L524&amp;""))&amp;"=",L$1007)),ISNUMBER(FIND(";"&amp;UPPER(TRIM(Datos!L524&amp;""))&amp;";",L$1007))),OR(UPPER(TRIM(Datos!L524&amp;""))="SÍ",UPPER(TRIM(Datos!L524&amp;""))="SI",UPPER(TRIM(Datos!L524&amp;""))="NO"),IF(ISNUMBER(Datos!L524),AND(OR(L$1005="",Datos!L524&gt;=L$1005),OR(L$1006="",Datos!L524&lt;=L$1006)),FALSE),TRUE))))</f>
        <v>0.0</v>
      </c>
      <c r="M524">
        <f>IF(Datos!M524="",0,IF(AND(M$1008&lt;&gt;"",Datos!M524=M$1008),0,IF(M$1004=0,0,1-CHOOSE(M$1004,IF(ISNUMBER(Datos!M524),AND(OR(M$1005="",Datos!M524&gt;=M$1005),OR(M$1006="",Datos!M524&lt;=M$1006)),FALSE),IF(ISNUMBER(Datos!M524),AND(Datos!M524=INT(Datos!M524),AND(OR(M$1005="",Datos!M524&gt;=M$1005),OR(M$1006="",Datos!M524&lt;=M$1006))),FALSE),OR(ISNUMBER(FIND(";"&amp;UPPER(TRIM(Datos!M524&amp;""))&amp;"=",M$1007)),ISNUMBER(FIND(";"&amp;UPPER(TRIM(Datos!M524&amp;""))&amp;";",M$1007))),OR(UPPER(TRIM(Datos!M524&amp;""))="SÍ",UPPER(TRIM(Datos!M524&amp;""))="SI",UPPER(TRIM(Datos!M524&amp;""))="NO"),IF(ISNUMBER(Datos!M524),AND(OR(M$1005="",Datos!M524&gt;=M$1005),OR(M$1006="",Datos!M524&lt;=M$1006)),FALSE),TRUE))))</f>
        <v>0.0</v>
      </c>
      <c r="N524">
        <f>IF(Datos!N524="",0,IF(AND(N$1008&lt;&gt;"",Datos!N524=N$1008),0,IF(N$1004=0,0,1-CHOOSE(N$1004,IF(ISNUMBER(Datos!N524),AND(OR(N$1005="",Datos!N524&gt;=N$1005),OR(N$1006="",Datos!N524&lt;=N$1006)),FALSE),IF(ISNUMBER(Datos!N524),AND(Datos!N524=INT(Datos!N524),AND(OR(N$1005="",Datos!N524&gt;=N$1005),OR(N$1006="",Datos!N524&lt;=N$1006))),FALSE),OR(ISNUMBER(FIND(";"&amp;UPPER(TRIM(Datos!N524&amp;""))&amp;"=",N$1007)),ISNUMBER(FIND(";"&amp;UPPER(TRIM(Datos!N524&amp;""))&amp;";",N$1007))),OR(UPPER(TRIM(Datos!N524&amp;""))="SÍ",UPPER(TRIM(Datos!N524&amp;""))="SI",UPPER(TRIM(Datos!N524&amp;""))="NO"),IF(ISNUMBER(Datos!N524),AND(OR(N$1005="",Datos!N524&gt;=N$1005),OR(N$1006="",Datos!N524&lt;=N$1006)),FALSE),TRUE))))</f>
        <v>0.0</v>
      </c>
      <c r="O524">
        <f>IF(Datos!O524="",0,IF(AND(O$1008&lt;&gt;"",Datos!O524=O$1008),0,IF(O$1004=0,0,1-CHOOSE(O$1004,IF(ISNUMBER(Datos!O524),AND(OR(O$1005="",Datos!O524&gt;=O$1005),OR(O$1006="",Datos!O524&lt;=O$1006)),FALSE),IF(ISNUMBER(Datos!O524),AND(Datos!O524=INT(Datos!O524),AND(OR(O$1005="",Datos!O524&gt;=O$1005),OR(O$1006="",Datos!O524&lt;=O$1006))),FALSE),OR(ISNUMBER(FIND(";"&amp;UPPER(TRIM(Datos!O524&amp;""))&amp;"=",O$1007)),ISNUMBER(FIND(";"&amp;UPPER(TRIM(Datos!O524&amp;""))&amp;";",O$1007))),OR(UPPER(TRIM(Datos!O524&amp;""))="SÍ",UPPER(TRIM(Datos!O524&amp;""))="SI",UPPER(TRIM(Datos!O524&amp;""))="NO"),IF(ISNUMBER(Datos!O524),AND(OR(O$1005="",Datos!O524&gt;=O$1005),OR(O$1006="",Datos!O524&lt;=O$1006)),FALSE),TRUE))))</f>
        <v>0.0</v>
      </c>
      <c r="P524">
        <f>IF(Datos!P524="",0,IF(AND(P$1008&lt;&gt;"",Datos!P524=P$1008),0,IF(P$1004=0,0,1-CHOOSE(P$1004,IF(ISNUMBER(Datos!P524),AND(OR(P$1005="",Datos!P524&gt;=P$1005),OR(P$1006="",Datos!P524&lt;=P$1006)),FALSE),IF(ISNUMBER(Datos!P524),AND(Datos!P524=INT(Datos!P524),AND(OR(P$1005="",Datos!P524&gt;=P$1005),OR(P$1006="",Datos!P524&lt;=P$1006))),FALSE),OR(ISNUMBER(FIND(";"&amp;UPPER(TRIM(Datos!P524&amp;""))&amp;"=",P$1007)),ISNUMBER(FIND(";"&amp;UPPER(TRIM(Datos!P524&amp;""))&amp;";",P$1007))),OR(UPPER(TRIM(Datos!P524&amp;""))="SÍ",UPPER(TRIM(Datos!P524&amp;""))="SI",UPPER(TRIM(Datos!P524&amp;""))="NO"),IF(ISNUMBER(Datos!P524),AND(OR(P$1005="",Datos!P524&gt;=P$1005),OR(P$1006="",Datos!P524&lt;=P$1006)),FALSE),TRUE))))</f>
        <v>0.0</v>
      </c>
      <c r="Q524">
        <f>IF(Datos!Q524="",0,IF(AND(Q$1008&lt;&gt;"",Datos!Q524=Q$1008),0,IF(Q$1004=0,0,1-CHOOSE(Q$1004,IF(ISNUMBER(Datos!Q524),AND(OR(Q$1005="",Datos!Q524&gt;=Q$1005),OR(Q$1006="",Datos!Q524&lt;=Q$1006)),FALSE),IF(ISNUMBER(Datos!Q524),AND(Datos!Q524=INT(Datos!Q524),AND(OR(Q$1005="",Datos!Q524&gt;=Q$1005),OR(Q$1006="",Datos!Q524&lt;=Q$1006))),FALSE),OR(ISNUMBER(FIND(";"&amp;UPPER(TRIM(Datos!Q524&amp;""))&amp;"=",Q$1007)),ISNUMBER(FIND(";"&amp;UPPER(TRIM(Datos!Q524&amp;""))&amp;";",Q$1007))),OR(UPPER(TRIM(Datos!Q524&amp;""))="SÍ",UPPER(TRIM(Datos!Q524&amp;""))="SI",UPPER(TRIM(Datos!Q524&amp;""))="NO"),IF(ISNUMBER(Datos!Q524),AND(OR(Q$1005="",Datos!Q524&gt;=Q$1005),OR(Q$1006="",Datos!Q524&lt;=Q$1006)),FALSE),TRUE))))</f>
        <v>0.0</v>
      </c>
      <c r="R524">
        <f>IF(Datos!R524="",0,IF(AND(R$1008&lt;&gt;"",Datos!R524=R$1008),0,IF(R$1004=0,0,1-CHOOSE(R$1004,IF(ISNUMBER(Datos!R524),AND(OR(R$1005="",Datos!R524&gt;=R$1005),OR(R$1006="",Datos!R524&lt;=R$1006)),FALSE),IF(ISNUMBER(Datos!R524),AND(Datos!R524=INT(Datos!R524),AND(OR(R$1005="",Datos!R524&gt;=R$1005),OR(R$1006="",Datos!R524&lt;=R$1006))),FALSE),OR(ISNUMBER(FIND(";"&amp;UPPER(TRIM(Datos!R524&amp;""))&amp;"=",R$1007)),ISNUMBER(FIND(";"&amp;UPPER(TRIM(Datos!R524&amp;""))&amp;";",R$1007))),OR(UPPER(TRIM(Datos!R524&amp;""))="SÍ",UPPER(TRIM(Datos!R524&amp;""))="SI",UPPER(TRIM(Datos!R524&amp;""))="NO"),IF(ISNUMBER(Datos!R524),AND(OR(R$1005="",Datos!R524&gt;=R$1005),OR(R$1006="",Datos!R524&lt;=R$1006)),FALSE),TRUE))))</f>
        <v>0.0</v>
      </c>
      <c r="S524">
        <f>IF(Datos!S524="",0,IF(AND(S$1008&lt;&gt;"",Datos!S524=S$1008),0,IF(S$1004=0,0,1-CHOOSE(S$1004,IF(ISNUMBER(Datos!S524),AND(OR(S$1005="",Datos!S524&gt;=S$1005),OR(S$1006="",Datos!S524&lt;=S$1006)),FALSE),IF(ISNUMBER(Datos!S524),AND(Datos!S524=INT(Datos!S524),AND(OR(S$1005="",Datos!S524&gt;=S$1005),OR(S$1006="",Datos!S524&lt;=S$1006))),FALSE),OR(ISNUMBER(FIND(";"&amp;UPPER(TRIM(Datos!S524&amp;""))&amp;"=",S$1007)),ISNUMBER(FIND(";"&amp;UPPER(TRIM(Datos!S524&amp;""))&amp;";",S$1007))),OR(UPPER(TRIM(Datos!S524&amp;""))="SÍ",UPPER(TRIM(Datos!S524&amp;""))="SI",UPPER(TRIM(Datos!S524&amp;""))="NO"),IF(ISNUMBER(Datos!S524),AND(OR(S$1005="",Datos!S524&gt;=S$1005),OR(S$1006="",Datos!S524&lt;=S$1006)),FALSE),TRUE))))</f>
        <v>0.0</v>
      </c>
      <c r="T524">
        <f>IF(Datos!T524="",0,IF(AND(T$1008&lt;&gt;"",Datos!T524=T$1008),0,IF(T$1004=0,0,1-CHOOSE(T$1004,IF(ISNUMBER(Datos!T524),AND(OR(T$1005="",Datos!T524&gt;=T$1005),OR(T$1006="",Datos!T524&lt;=T$1006)),FALSE),IF(ISNUMBER(Datos!T524),AND(Datos!T524=INT(Datos!T524),AND(OR(T$1005="",Datos!T524&gt;=T$1005),OR(T$1006="",Datos!T524&lt;=T$1006))),FALSE),OR(ISNUMBER(FIND(";"&amp;UPPER(TRIM(Datos!T524&amp;""))&amp;"=",T$1007)),ISNUMBER(FIND(";"&amp;UPPER(TRIM(Datos!T524&amp;""))&amp;";",T$1007))),OR(UPPER(TRIM(Datos!T524&amp;""))="SÍ",UPPER(TRIM(Datos!T524&amp;""))="SI",UPPER(TRIM(Datos!T524&amp;""))="NO"),IF(ISNUMBER(Datos!T524),AND(OR(T$1005="",Datos!T524&gt;=T$1005),OR(T$1006="",Datos!T524&lt;=T$1006)),FALSE),TRUE))))</f>
        <v>0.0</v>
      </c>
      <c r="U524">
        <f>IF(Datos!U524="",0,IF(AND(U$1008&lt;&gt;"",Datos!U524=U$1008),0,IF(U$1004=0,0,1-CHOOSE(U$1004,IF(ISNUMBER(Datos!U524),AND(OR(U$1005="",Datos!U524&gt;=U$1005),OR(U$1006="",Datos!U524&lt;=U$1006)),FALSE),IF(ISNUMBER(Datos!U524),AND(Datos!U524=INT(Datos!U524),AND(OR(U$1005="",Datos!U524&gt;=U$1005),OR(U$1006="",Datos!U524&lt;=U$1006))),FALSE),OR(ISNUMBER(FIND(";"&amp;UPPER(TRIM(Datos!U524&amp;""))&amp;"=",U$1007)),ISNUMBER(FIND(";"&amp;UPPER(TRIM(Datos!U524&amp;""))&amp;";",U$1007))),OR(UPPER(TRIM(Datos!U524&amp;""))="SÍ",UPPER(TRIM(Datos!U524&amp;""))="SI",UPPER(TRIM(Datos!U524&amp;""))="NO"),IF(ISNUMBER(Datos!U524),AND(OR(U$1005="",Datos!U524&gt;=U$1005),OR(U$1006="",Datos!U524&lt;=U$1006)),FALSE),TRUE))))</f>
        <v>0.0</v>
      </c>
      <c r="V524">
        <f>IF(Datos!V524="",0,IF(AND(V$1008&lt;&gt;"",Datos!V524=V$1008),0,IF(V$1004=0,0,1-CHOOSE(V$1004,IF(ISNUMBER(Datos!V524),AND(OR(V$1005="",Datos!V524&gt;=V$1005),OR(V$1006="",Datos!V524&lt;=V$1006)),FALSE),IF(ISNUMBER(Datos!V524),AND(Datos!V524=INT(Datos!V524),AND(OR(V$1005="",Datos!V524&gt;=V$1005),OR(V$1006="",Datos!V524&lt;=V$1006))),FALSE),OR(ISNUMBER(FIND(";"&amp;UPPER(TRIM(Datos!V524&amp;""))&amp;"=",V$1007)),ISNUMBER(FIND(";"&amp;UPPER(TRIM(Datos!V524&amp;""))&amp;";",V$1007))),OR(UPPER(TRIM(Datos!V524&amp;""))="SÍ",UPPER(TRIM(Datos!V524&amp;""))="SI",UPPER(TRIM(Datos!V524&amp;""))="NO"),IF(ISNUMBER(Datos!V524),AND(OR(V$1005="",Datos!V524&gt;=V$1005),OR(V$1006="",Datos!V524&lt;=V$1006)),FALSE),TRUE))))</f>
        <v>0.0</v>
      </c>
      <c r="W524">
        <f>IF(Datos!W524="",0,IF(AND(W$1008&lt;&gt;"",Datos!W524=W$1008),0,IF(W$1004=0,0,1-CHOOSE(W$1004,IF(ISNUMBER(Datos!W524),AND(OR(W$1005="",Datos!W524&gt;=W$1005),OR(W$1006="",Datos!W524&lt;=W$1006)),FALSE),IF(ISNUMBER(Datos!W524),AND(Datos!W524=INT(Datos!W524),AND(OR(W$1005="",Datos!W524&gt;=W$1005),OR(W$1006="",Datos!W524&lt;=W$1006))),FALSE),OR(ISNUMBER(FIND(";"&amp;UPPER(TRIM(Datos!W524&amp;""))&amp;"=",W$1007)),ISNUMBER(FIND(";"&amp;UPPER(TRIM(Datos!W524&amp;""))&amp;";",W$1007))),OR(UPPER(TRIM(Datos!W524&amp;""))="SÍ",UPPER(TRIM(Datos!W524&amp;""))="SI",UPPER(TRIM(Datos!W524&amp;""))="NO"),IF(ISNUMBER(Datos!W524),AND(OR(W$1005="",Datos!W524&gt;=W$1005),OR(W$1006="",Datos!W524&lt;=W$1006)),FALSE),TRUE))))</f>
        <v>0.0</v>
      </c>
      <c r="X524">
        <f>IF(Datos!X524="",0,IF(AND(X$1008&lt;&gt;"",Datos!X524=X$1008),0,IF(X$1004=0,0,1-CHOOSE(X$1004,IF(ISNUMBER(Datos!X524),AND(OR(X$1005="",Datos!X524&gt;=X$1005),OR(X$1006="",Datos!X524&lt;=X$1006)),FALSE),IF(ISNUMBER(Datos!X524),AND(Datos!X524=INT(Datos!X524),AND(OR(X$1005="",Datos!X524&gt;=X$1005),OR(X$1006="",Datos!X524&lt;=X$1006))),FALSE),OR(ISNUMBER(FIND(";"&amp;UPPER(TRIM(Datos!X524&amp;""))&amp;"=",X$1007)),ISNUMBER(FIND(";"&amp;UPPER(TRIM(Datos!X524&amp;""))&amp;";",X$1007))),OR(UPPER(TRIM(Datos!X524&amp;""))="SÍ",UPPER(TRIM(Datos!X524&amp;""))="SI",UPPER(TRIM(Datos!X524&amp;""))="NO"),IF(ISNUMBER(Datos!X524),AND(OR(X$1005="",Datos!X524&gt;=X$1005),OR(X$1006="",Datos!X524&lt;=X$1006)),FALSE),TRUE))))</f>
        <v>0.0</v>
      </c>
      <c r="Y524">
        <f>IF(Datos!Y524="",0,IF(AND(Y$1008&lt;&gt;"",Datos!Y524=Y$1008),0,IF(Y$1004=0,0,1-CHOOSE(Y$1004,IF(ISNUMBER(Datos!Y524),AND(OR(Y$1005="",Datos!Y524&gt;=Y$1005),OR(Y$1006="",Datos!Y524&lt;=Y$1006)),FALSE),IF(ISNUMBER(Datos!Y524),AND(Datos!Y524=INT(Datos!Y524),AND(OR(Y$1005="",Datos!Y524&gt;=Y$1005),OR(Y$1006="",Datos!Y524&lt;=Y$1006))),FALSE),OR(ISNUMBER(FIND(";"&amp;UPPER(TRIM(Datos!Y524&amp;""))&amp;"=",Y$1007)),ISNUMBER(FIND(";"&amp;UPPER(TRIM(Datos!Y524&amp;""))&amp;";",Y$1007))),OR(UPPER(TRIM(Datos!Y524&amp;""))="SÍ",UPPER(TRIM(Datos!Y524&amp;""))="SI",UPPER(TRIM(Datos!Y524&amp;""))="NO"),IF(ISNUMBER(Datos!Y524),AND(OR(Y$1005="",Datos!Y524&gt;=Y$1005),OR(Y$1006="",Datos!Y524&lt;=Y$1006)),FALSE),TRUE))))</f>
        <v>0.0</v>
      </c>
      <c r="Z524">
        <f>IF(Datos!Z524="",0,IF(AND(Z$1008&lt;&gt;"",Datos!Z524=Z$1008),0,IF(Z$1004=0,0,1-CHOOSE(Z$1004,IF(ISNUMBER(Datos!Z524),AND(OR(Z$1005="",Datos!Z524&gt;=Z$1005),OR(Z$1006="",Datos!Z524&lt;=Z$1006)),FALSE),IF(ISNUMBER(Datos!Z524),AND(Datos!Z524=INT(Datos!Z524),AND(OR(Z$1005="",Datos!Z524&gt;=Z$1005),OR(Z$1006="",Datos!Z524&lt;=Z$1006))),FALSE),OR(ISNUMBER(FIND(";"&amp;UPPER(TRIM(Datos!Z524&amp;""))&amp;"=",Z$1007)),ISNUMBER(FIND(";"&amp;UPPER(TRIM(Datos!Z524&amp;""))&amp;";",Z$1007))),OR(UPPER(TRIM(Datos!Z524&amp;""))="SÍ",UPPER(TRIM(Datos!Z524&amp;""))="SI",UPPER(TRIM(Datos!Z524&amp;""))="NO"),IF(ISNUMBER(Datos!Z524),AND(OR(Z$1005="",Datos!Z524&gt;=Z$1005),OR(Z$1006="",Datos!Z524&lt;=Z$1006)),FALSE),TRUE))))</f>
        <v>0.0</v>
      </c>
      <c r="AA524">
        <f>IF(Datos!AA524="",0,IF(AND(AA$1008&lt;&gt;"",Datos!AA524=AA$1008),0,IF(AA$1004=0,0,1-CHOOSE(AA$1004,IF(ISNUMBER(Datos!AA524),AND(OR(AA$1005="",Datos!AA524&gt;=AA$1005),OR(AA$1006="",Datos!AA524&lt;=AA$1006)),FALSE),IF(ISNUMBER(Datos!AA524),AND(Datos!AA524=INT(Datos!AA524),AND(OR(AA$1005="",Datos!AA524&gt;=AA$1005),OR(AA$1006="",Datos!AA524&lt;=AA$1006))),FALSE),OR(ISNUMBER(FIND(";"&amp;UPPER(TRIM(Datos!AA524&amp;""))&amp;"=",AA$1007)),ISNUMBER(FIND(";"&amp;UPPER(TRIM(Datos!AA524&amp;""))&amp;";",AA$1007))),OR(UPPER(TRIM(Datos!AA524&amp;""))="SÍ",UPPER(TRIM(Datos!AA524&amp;""))="SI",UPPER(TRIM(Datos!AA524&amp;""))="NO"),IF(ISNUMBER(Datos!AA524),AND(OR(AA$1005="",Datos!AA524&gt;=AA$1005),OR(AA$1006="",Datos!AA524&lt;=AA$1006)),FALSE),TRUE))))</f>
        <v>0.0</v>
      </c>
      <c r="AB524">
        <f>IF(Datos!AB524="",0,IF(AND(AB$1008&lt;&gt;"",Datos!AB524=AB$1008),0,IF(AB$1004=0,0,1-CHOOSE(AB$1004,IF(ISNUMBER(Datos!AB524),AND(OR(AB$1005="",Datos!AB524&gt;=AB$1005),OR(AB$1006="",Datos!AB524&lt;=AB$1006)),FALSE),IF(ISNUMBER(Datos!AB524),AND(Datos!AB524=INT(Datos!AB524),AND(OR(AB$1005="",Datos!AB524&gt;=AB$1005),OR(AB$1006="",Datos!AB524&lt;=AB$1006))),FALSE),OR(ISNUMBER(FIND(";"&amp;UPPER(TRIM(Datos!AB524&amp;""))&amp;"=",AB$1007)),ISNUMBER(FIND(";"&amp;UPPER(TRIM(Datos!AB524&amp;""))&amp;";",AB$1007))),OR(UPPER(TRIM(Datos!AB524&amp;""))="SÍ",UPPER(TRIM(Datos!AB524&amp;""))="SI",UPPER(TRIM(Datos!AB524&amp;""))="NO"),IF(ISNUMBER(Datos!AB524),AND(OR(AB$1005="",Datos!AB524&gt;=AB$1005),OR(AB$1006="",Datos!AB524&lt;=AB$1006)),FALSE),TRUE))))</f>
        <v>0.0</v>
      </c>
      <c r="AC524">
        <f>IF(Datos!AC524="",0,IF(AND(AC$1008&lt;&gt;"",Datos!AC524=AC$1008),0,IF(AC$1004=0,0,1-CHOOSE(AC$1004,IF(ISNUMBER(Datos!AC524),AND(OR(AC$1005="",Datos!AC524&gt;=AC$1005),OR(AC$1006="",Datos!AC524&lt;=AC$1006)),FALSE),IF(ISNUMBER(Datos!AC524),AND(Datos!AC524=INT(Datos!AC524),AND(OR(AC$1005="",Datos!AC524&gt;=AC$1005),OR(AC$1006="",Datos!AC524&lt;=AC$1006))),FALSE),OR(ISNUMBER(FIND(";"&amp;UPPER(TRIM(Datos!AC524&amp;""))&amp;"=",AC$1007)),ISNUMBER(FIND(";"&amp;UPPER(TRIM(Datos!AC524&amp;""))&amp;";",AC$1007))),OR(UPPER(TRIM(Datos!AC524&amp;""))="SÍ",UPPER(TRIM(Datos!AC524&amp;""))="SI",UPPER(TRIM(Datos!AC524&amp;""))="NO"),IF(ISNUMBER(Datos!AC524),AND(OR(AC$1005="",Datos!AC524&gt;=AC$1005),OR(AC$1006="",Datos!AC524&lt;=AC$1006)),FALSE),TRUE))))</f>
        <v>0.0</v>
      </c>
      <c r="AD524">
        <f>IF(Datos!AD524="",0,IF(AND(AD$1008&lt;&gt;"",Datos!AD524=AD$1008),0,IF(AD$1004=0,0,1-CHOOSE(AD$1004,IF(ISNUMBER(Datos!AD524),AND(OR(AD$1005="",Datos!AD524&gt;=AD$1005),OR(AD$1006="",Datos!AD524&lt;=AD$1006)),FALSE),IF(ISNUMBER(Datos!AD524),AND(Datos!AD524=INT(Datos!AD524),AND(OR(AD$1005="",Datos!AD524&gt;=AD$1005),OR(AD$1006="",Datos!AD524&lt;=AD$1006))),FALSE),OR(ISNUMBER(FIND(";"&amp;UPPER(TRIM(Datos!AD524&amp;""))&amp;"=",AD$1007)),ISNUMBER(FIND(";"&amp;UPPER(TRIM(Datos!AD524&amp;""))&amp;";",AD$1007))),OR(UPPER(TRIM(Datos!AD524&amp;""))="SÍ",UPPER(TRIM(Datos!AD524&amp;""))="SI",UPPER(TRIM(Datos!AD524&amp;""))="NO"),IF(ISNUMBER(Datos!AD524),AND(OR(AD$1005="",Datos!AD524&gt;=AD$1005),OR(AD$1006="",Datos!AD524&lt;=AD$1006)),FALSE),TRUE))))</f>
        <v>0.0</v>
      </c>
      <c r="AE524">
        <f>IF(Datos!AE524="",0,IF(AND(AE$1008&lt;&gt;"",Datos!AE524=AE$1008),0,IF(AE$1004=0,0,1-CHOOSE(AE$1004,IF(ISNUMBER(Datos!AE524),AND(OR(AE$1005="",Datos!AE524&gt;=AE$1005),OR(AE$1006="",Datos!AE524&lt;=AE$1006)),FALSE),IF(ISNUMBER(Datos!AE524),AND(Datos!AE524=INT(Datos!AE524),AND(OR(AE$1005="",Datos!AE524&gt;=AE$1005),OR(AE$1006="",Datos!AE524&lt;=AE$1006))),FALSE),OR(ISNUMBER(FIND(";"&amp;UPPER(TRIM(Datos!AE524&amp;""))&amp;"=",AE$1007)),ISNUMBER(FIND(";"&amp;UPPER(TRIM(Datos!AE524&amp;""))&amp;";",AE$1007))),OR(UPPER(TRIM(Datos!AE524&amp;""))="SÍ",UPPER(TRIM(Datos!AE524&amp;""))="SI",UPPER(TRIM(Datos!AE524&amp;""))="NO"),IF(ISNUMBER(Datos!AE524),AND(OR(AE$1005="",Datos!AE524&gt;=AE$1005),OR(AE$1006="",Datos!AE524&lt;=AE$1006)),FALSE),TRUE))))</f>
        <v>0.0</v>
      </c>
    </row>
    <row r="525" spans="2:31">
      <c r="B525">
        <f>IF(Datos!B525="",0,IF(AND(B$1008&lt;&gt;"",Datos!B525=B$1008),0,IF(B$1004=0,0,1-CHOOSE(B$1004,IF(ISNUMBER(Datos!B525),AND(OR(B$1005="",Datos!B525&gt;=B$1005),OR(B$1006="",Datos!B525&lt;=B$1006)),FALSE),IF(ISNUMBER(Datos!B525),AND(Datos!B525=INT(Datos!B525),AND(OR(B$1005="",Datos!B525&gt;=B$1005),OR(B$1006="",Datos!B525&lt;=B$1006))),FALSE),OR(ISNUMBER(FIND(";"&amp;UPPER(TRIM(Datos!B525&amp;""))&amp;"=",B$1007)),ISNUMBER(FIND(";"&amp;UPPER(TRIM(Datos!B525&amp;""))&amp;";",B$1007))),OR(UPPER(TRIM(Datos!B525&amp;""))="SÍ",UPPER(TRIM(Datos!B525&amp;""))="SI",UPPER(TRIM(Datos!B525&amp;""))="NO"),IF(ISNUMBER(Datos!B525),AND(OR(B$1005="",Datos!B525&gt;=B$1005),OR(B$1006="",Datos!B525&lt;=B$1006)),FALSE),TRUE))))</f>
        <v>0.0</v>
      </c>
      <c r="C525">
        <f>IF(Datos!C525="",0,IF(AND(C$1008&lt;&gt;"",Datos!C525=C$1008),0,IF(C$1004=0,0,1-CHOOSE(C$1004,IF(ISNUMBER(Datos!C525),AND(OR(C$1005="",Datos!C525&gt;=C$1005),OR(C$1006="",Datos!C525&lt;=C$1006)),FALSE),IF(ISNUMBER(Datos!C525),AND(Datos!C525=INT(Datos!C525),AND(OR(C$1005="",Datos!C525&gt;=C$1005),OR(C$1006="",Datos!C525&lt;=C$1006))),FALSE),OR(ISNUMBER(FIND(";"&amp;UPPER(TRIM(Datos!C525&amp;""))&amp;"=",C$1007)),ISNUMBER(FIND(";"&amp;UPPER(TRIM(Datos!C525&amp;""))&amp;";",C$1007))),OR(UPPER(TRIM(Datos!C525&amp;""))="SÍ",UPPER(TRIM(Datos!C525&amp;""))="SI",UPPER(TRIM(Datos!C525&amp;""))="NO"),IF(ISNUMBER(Datos!C525),AND(OR(C$1005="",Datos!C525&gt;=C$1005),OR(C$1006="",Datos!C525&lt;=C$1006)),FALSE),TRUE))))</f>
        <v>0.0</v>
      </c>
      <c r="D525">
        <f>IF(Datos!D525="",0,IF(AND(D$1008&lt;&gt;"",Datos!D525=D$1008),0,IF(D$1004=0,0,1-CHOOSE(D$1004,IF(ISNUMBER(Datos!D525),AND(OR(D$1005="",Datos!D525&gt;=D$1005),OR(D$1006="",Datos!D525&lt;=D$1006)),FALSE),IF(ISNUMBER(Datos!D525),AND(Datos!D525=INT(Datos!D525),AND(OR(D$1005="",Datos!D525&gt;=D$1005),OR(D$1006="",Datos!D525&lt;=D$1006))),FALSE),OR(ISNUMBER(FIND(";"&amp;UPPER(TRIM(Datos!D525&amp;""))&amp;"=",D$1007)),ISNUMBER(FIND(";"&amp;UPPER(TRIM(Datos!D525&amp;""))&amp;";",D$1007))),OR(UPPER(TRIM(Datos!D525&amp;""))="SÍ",UPPER(TRIM(Datos!D525&amp;""))="SI",UPPER(TRIM(Datos!D525&amp;""))="NO"),IF(ISNUMBER(Datos!D525),AND(OR(D$1005="",Datos!D525&gt;=D$1005),OR(D$1006="",Datos!D525&lt;=D$1006)),FALSE),TRUE))))</f>
        <v>0.0</v>
      </c>
      <c r="E525">
        <f>IF(Datos!E525="",0,IF(AND(E$1008&lt;&gt;"",Datos!E525=E$1008),0,IF(E$1004=0,0,1-CHOOSE(E$1004,IF(ISNUMBER(Datos!E525),AND(OR(E$1005="",Datos!E525&gt;=E$1005),OR(E$1006="",Datos!E525&lt;=E$1006)),FALSE),IF(ISNUMBER(Datos!E525),AND(Datos!E525=INT(Datos!E525),AND(OR(E$1005="",Datos!E525&gt;=E$1005),OR(E$1006="",Datos!E525&lt;=E$1006))),FALSE),OR(ISNUMBER(FIND(";"&amp;UPPER(TRIM(Datos!E525&amp;""))&amp;"=",E$1007)),ISNUMBER(FIND(";"&amp;UPPER(TRIM(Datos!E525&amp;""))&amp;";",E$1007))),OR(UPPER(TRIM(Datos!E525&amp;""))="SÍ",UPPER(TRIM(Datos!E525&amp;""))="SI",UPPER(TRIM(Datos!E525&amp;""))="NO"),IF(ISNUMBER(Datos!E525),AND(OR(E$1005="",Datos!E525&gt;=E$1005),OR(E$1006="",Datos!E525&lt;=E$1006)),FALSE),TRUE))))</f>
        <v>0.0</v>
      </c>
      <c r="F525">
        <f>IF(Datos!F525="",0,IF(AND(F$1008&lt;&gt;"",Datos!F525=F$1008),0,IF(F$1004=0,0,1-CHOOSE(F$1004,IF(ISNUMBER(Datos!F525),AND(OR(F$1005="",Datos!F525&gt;=F$1005),OR(F$1006="",Datos!F525&lt;=F$1006)),FALSE),IF(ISNUMBER(Datos!F525),AND(Datos!F525=INT(Datos!F525),AND(OR(F$1005="",Datos!F525&gt;=F$1005),OR(F$1006="",Datos!F525&lt;=F$1006))),FALSE),OR(ISNUMBER(FIND(";"&amp;UPPER(TRIM(Datos!F525&amp;""))&amp;"=",F$1007)),ISNUMBER(FIND(";"&amp;UPPER(TRIM(Datos!F525&amp;""))&amp;";",F$1007))),OR(UPPER(TRIM(Datos!F525&amp;""))="SÍ",UPPER(TRIM(Datos!F525&amp;""))="SI",UPPER(TRIM(Datos!F525&amp;""))="NO"),IF(ISNUMBER(Datos!F525),AND(OR(F$1005="",Datos!F525&gt;=F$1005),OR(F$1006="",Datos!F525&lt;=F$1006)),FALSE),TRUE))))</f>
        <v>0.0</v>
      </c>
      <c r="G525">
        <f>IF(Datos!G525="",0,IF(AND(G$1008&lt;&gt;"",Datos!G525=G$1008),0,IF(G$1004=0,0,1-CHOOSE(G$1004,IF(ISNUMBER(Datos!G525),AND(OR(G$1005="",Datos!G525&gt;=G$1005),OR(G$1006="",Datos!G525&lt;=G$1006)),FALSE),IF(ISNUMBER(Datos!G525),AND(Datos!G525=INT(Datos!G525),AND(OR(G$1005="",Datos!G525&gt;=G$1005),OR(G$1006="",Datos!G525&lt;=G$1006))),FALSE),OR(ISNUMBER(FIND(";"&amp;UPPER(TRIM(Datos!G525&amp;""))&amp;"=",G$1007)),ISNUMBER(FIND(";"&amp;UPPER(TRIM(Datos!G525&amp;""))&amp;";",G$1007))),OR(UPPER(TRIM(Datos!G525&amp;""))="SÍ",UPPER(TRIM(Datos!G525&amp;""))="SI",UPPER(TRIM(Datos!G525&amp;""))="NO"),IF(ISNUMBER(Datos!G525),AND(OR(G$1005="",Datos!G525&gt;=G$1005),OR(G$1006="",Datos!G525&lt;=G$1006)),FALSE),TRUE))))</f>
        <v>0.0</v>
      </c>
      <c r="H525">
        <f>IF(Datos!H525="",0,IF(AND(H$1008&lt;&gt;"",Datos!H525=H$1008),0,IF(H$1004=0,0,1-CHOOSE(H$1004,IF(ISNUMBER(Datos!H525),AND(OR(H$1005="",Datos!H525&gt;=H$1005),OR(H$1006="",Datos!H525&lt;=H$1006)),FALSE),IF(ISNUMBER(Datos!H525),AND(Datos!H525=INT(Datos!H525),AND(OR(H$1005="",Datos!H525&gt;=H$1005),OR(H$1006="",Datos!H525&lt;=H$1006))),FALSE),OR(ISNUMBER(FIND(";"&amp;UPPER(TRIM(Datos!H525&amp;""))&amp;"=",H$1007)),ISNUMBER(FIND(";"&amp;UPPER(TRIM(Datos!H525&amp;""))&amp;";",H$1007))),OR(UPPER(TRIM(Datos!H525&amp;""))="SÍ",UPPER(TRIM(Datos!H525&amp;""))="SI",UPPER(TRIM(Datos!H525&amp;""))="NO"),IF(ISNUMBER(Datos!H525),AND(OR(H$1005="",Datos!H525&gt;=H$1005),OR(H$1006="",Datos!H525&lt;=H$1006)),FALSE),TRUE))))</f>
        <v>0.0</v>
      </c>
      <c r="I525">
        <f>IF(Datos!I525="",0,IF(AND(I$1008&lt;&gt;"",Datos!I525=I$1008),0,IF(I$1004=0,0,1-CHOOSE(I$1004,IF(ISNUMBER(Datos!I525),AND(OR(I$1005="",Datos!I525&gt;=I$1005),OR(I$1006="",Datos!I525&lt;=I$1006)),FALSE),IF(ISNUMBER(Datos!I525),AND(Datos!I525=INT(Datos!I525),AND(OR(I$1005="",Datos!I525&gt;=I$1005),OR(I$1006="",Datos!I525&lt;=I$1006))),FALSE),OR(ISNUMBER(FIND(";"&amp;UPPER(TRIM(Datos!I525&amp;""))&amp;"=",I$1007)),ISNUMBER(FIND(";"&amp;UPPER(TRIM(Datos!I525&amp;""))&amp;";",I$1007))),OR(UPPER(TRIM(Datos!I525&amp;""))="SÍ",UPPER(TRIM(Datos!I525&amp;""))="SI",UPPER(TRIM(Datos!I525&amp;""))="NO"),IF(ISNUMBER(Datos!I525),AND(OR(I$1005="",Datos!I525&gt;=I$1005),OR(I$1006="",Datos!I525&lt;=I$1006)),FALSE),TRUE))))</f>
        <v>0.0</v>
      </c>
      <c r="J525">
        <f>IF(Datos!J525="",0,IF(AND(J$1008&lt;&gt;"",Datos!J525=J$1008),0,IF(J$1004=0,0,1-CHOOSE(J$1004,IF(ISNUMBER(Datos!J525),AND(OR(J$1005="",Datos!J525&gt;=J$1005),OR(J$1006="",Datos!J525&lt;=J$1006)),FALSE),IF(ISNUMBER(Datos!J525),AND(Datos!J525=INT(Datos!J525),AND(OR(J$1005="",Datos!J525&gt;=J$1005),OR(J$1006="",Datos!J525&lt;=J$1006))),FALSE),OR(ISNUMBER(FIND(";"&amp;UPPER(TRIM(Datos!J525&amp;""))&amp;"=",J$1007)),ISNUMBER(FIND(";"&amp;UPPER(TRIM(Datos!J525&amp;""))&amp;";",J$1007))),OR(UPPER(TRIM(Datos!J525&amp;""))="SÍ",UPPER(TRIM(Datos!J525&amp;""))="SI",UPPER(TRIM(Datos!J525&amp;""))="NO"),IF(ISNUMBER(Datos!J525),AND(OR(J$1005="",Datos!J525&gt;=J$1005),OR(J$1006="",Datos!J525&lt;=J$1006)),FALSE),TRUE))))</f>
        <v>0.0</v>
      </c>
      <c r="K525">
        <f>IF(Datos!K525="",0,IF(AND(K$1008&lt;&gt;"",Datos!K525=K$1008),0,IF(K$1004=0,0,1-CHOOSE(K$1004,IF(ISNUMBER(Datos!K525),AND(OR(K$1005="",Datos!K525&gt;=K$1005),OR(K$1006="",Datos!K525&lt;=K$1006)),FALSE),IF(ISNUMBER(Datos!K525),AND(Datos!K525=INT(Datos!K525),AND(OR(K$1005="",Datos!K525&gt;=K$1005),OR(K$1006="",Datos!K525&lt;=K$1006))),FALSE),OR(ISNUMBER(FIND(";"&amp;UPPER(TRIM(Datos!K525&amp;""))&amp;"=",K$1007)),ISNUMBER(FIND(";"&amp;UPPER(TRIM(Datos!K525&amp;""))&amp;";",K$1007))),OR(UPPER(TRIM(Datos!K525&amp;""))="SÍ",UPPER(TRIM(Datos!K525&amp;""))="SI",UPPER(TRIM(Datos!K525&amp;""))="NO"),IF(ISNUMBER(Datos!K525),AND(OR(K$1005="",Datos!K525&gt;=K$1005),OR(K$1006="",Datos!K525&lt;=K$1006)),FALSE),TRUE))))</f>
        <v>0.0</v>
      </c>
      <c r="L525">
        <f>IF(Datos!L525="",0,IF(AND(L$1008&lt;&gt;"",Datos!L525=L$1008),0,IF(L$1004=0,0,1-CHOOSE(L$1004,IF(ISNUMBER(Datos!L525),AND(OR(L$1005="",Datos!L525&gt;=L$1005),OR(L$1006="",Datos!L525&lt;=L$1006)),FALSE),IF(ISNUMBER(Datos!L525),AND(Datos!L525=INT(Datos!L525),AND(OR(L$1005="",Datos!L525&gt;=L$1005),OR(L$1006="",Datos!L525&lt;=L$1006))),FALSE),OR(ISNUMBER(FIND(";"&amp;UPPER(TRIM(Datos!L525&amp;""))&amp;"=",L$1007)),ISNUMBER(FIND(";"&amp;UPPER(TRIM(Datos!L525&amp;""))&amp;";",L$1007))),OR(UPPER(TRIM(Datos!L525&amp;""))="SÍ",UPPER(TRIM(Datos!L525&amp;""))="SI",UPPER(TRIM(Datos!L525&amp;""))="NO"),IF(ISNUMBER(Datos!L525),AND(OR(L$1005="",Datos!L525&gt;=L$1005),OR(L$1006="",Datos!L525&lt;=L$1006)),FALSE),TRUE))))</f>
        <v>0.0</v>
      </c>
      <c r="M525">
        <f>IF(Datos!M525="",0,IF(AND(M$1008&lt;&gt;"",Datos!M525=M$1008),0,IF(M$1004=0,0,1-CHOOSE(M$1004,IF(ISNUMBER(Datos!M525),AND(OR(M$1005="",Datos!M525&gt;=M$1005),OR(M$1006="",Datos!M525&lt;=M$1006)),FALSE),IF(ISNUMBER(Datos!M525),AND(Datos!M525=INT(Datos!M525),AND(OR(M$1005="",Datos!M525&gt;=M$1005),OR(M$1006="",Datos!M525&lt;=M$1006))),FALSE),OR(ISNUMBER(FIND(";"&amp;UPPER(TRIM(Datos!M525&amp;""))&amp;"=",M$1007)),ISNUMBER(FIND(";"&amp;UPPER(TRIM(Datos!M525&amp;""))&amp;";",M$1007))),OR(UPPER(TRIM(Datos!M525&amp;""))="SÍ",UPPER(TRIM(Datos!M525&amp;""))="SI",UPPER(TRIM(Datos!M525&amp;""))="NO"),IF(ISNUMBER(Datos!M525),AND(OR(M$1005="",Datos!M525&gt;=M$1005),OR(M$1006="",Datos!M525&lt;=M$1006)),FALSE),TRUE))))</f>
        <v>0.0</v>
      </c>
      <c r="N525">
        <f>IF(Datos!N525="",0,IF(AND(N$1008&lt;&gt;"",Datos!N525=N$1008),0,IF(N$1004=0,0,1-CHOOSE(N$1004,IF(ISNUMBER(Datos!N525),AND(OR(N$1005="",Datos!N525&gt;=N$1005),OR(N$1006="",Datos!N525&lt;=N$1006)),FALSE),IF(ISNUMBER(Datos!N525),AND(Datos!N525=INT(Datos!N525),AND(OR(N$1005="",Datos!N525&gt;=N$1005),OR(N$1006="",Datos!N525&lt;=N$1006))),FALSE),OR(ISNUMBER(FIND(";"&amp;UPPER(TRIM(Datos!N525&amp;""))&amp;"=",N$1007)),ISNUMBER(FIND(";"&amp;UPPER(TRIM(Datos!N525&amp;""))&amp;";",N$1007))),OR(UPPER(TRIM(Datos!N525&amp;""))="SÍ",UPPER(TRIM(Datos!N525&amp;""))="SI",UPPER(TRIM(Datos!N525&amp;""))="NO"),IF(ISNUMBER(Datos!N525),AND(OR(N$1005="",Datos!N525&gt;=N$1005),OR(N$1006="",Datos!N525&lt;=N$1006)),FALSE),TRUE))))</f>
        <v>0.0</v>
      </c>
      <c r="O525">
        <f>IF(Datos!O525="",0,IF(AND(O$1008&lt;&gt;"",Datos!O525=O$1008),0,IF(O$1004=0,0,1-CHOOSE(O$1004,IF(ISNUMBER(Datos!O525),AND(OR(O$1005="",Datos!O525&gt;=O$1005),OR(O$1006="",Datos!O525&lt;=O$1006)),FALSE),IF(ISNUMBER(Datos!O525),AND(Datos!O525=INT(Datos!O525),AND(OR(O$1005="",Datos!O525&gt;=O$1005),OR(O$1006="",Datos!O525&lt;=O$1006))),FALSE),OR(ISNUMBER(FIND(";"&amp;UPPER(TRIM(Datos!O525&amp;""))&amp;"=",O$1007)),ISNUMBER(FIND(";"&amp;UPPER(TRIM(Datos!O525&amp;""))&amp;";",O$1007))),OR(UPPER(TRIM(Datos!O525&amp;""))="SÍ",UPPER(TRIM(Datos!O525&amp;""))="SI",UPPER(TRIM(Datos!O525&amp;""))="NO"),IF(ISNUMBER(Datos!O525),AND(OR(O$1005="",Datos!O525&gt;=O$1005),OR(O$1006="",Datos!O525&lt;=O$1006)),FALSE),TRUE))))</f>
        <v>0.0</v>
      </c>
      <c r="P525">
        <f>IF(Datos!P525="",0,IF(AND(P$1008&lt;&gt;"",Datos!P525=P$1008),0,IF(P$1004=0,0,1-CHOOSE(P$1004,IF(ISNUMBER(Datos!P525),AND(OR(P$1005="",Datos!P525&gt;=P$1005),OR(P$1006="",Datos!P525&lt;=P$1006)),FALSE),IF(ISNUMBER(Datos!P525),AND(Datos!P525=INT(Datos!P525),AND(OR(P$1005="",Datos!P525&gt;=P$1005),OR(P$1006="",Datos!P525&lt;=P$1006))),FALSE),OR(ISNUMBER(FIND(";"&amp;UPPER(TRIM(Datos!P525&amp;""))&amp;"=",P$1007)),ISNUMBER(FIND(";"&amp;UPPER(TRIM(Datos!P525&amp;""))&amp;";",P$1007))),OR(UPPER(TRIM(Datos!P525&amp;""))="SÍ",UPPER(TRIM(Datos!P525&amp;""))="SI",UPPER(TRIM(Datos!P525&amp;""))="NO"),IF(ISNUMBER(Datos!P525),AND(OR(P$1005="",Datos!P525&gt;=P$1005),OR(P$1006="",Datos!P525&lt;=P$1006)),FALSE),TRUE))))</f>
        <v>0.0</v>
      </c>
      <c r="Q525">
        <f>IF(Datos!Q525="",0,IF(AND(Q$1008&lt;&gt;"",Datos!Q525=Q$1008),0,IF(Q$1004=0,0,1-CHOOSE(Q$1004,IF(ISNUMBER(Datos!Q525),AND(OR(Q$1005="",Datos!Q525&gt;=Q$1005),OR(Q$1006="",Datos!Q525&lt;=Q$1006)),FALSE),IF(ISNUMBER(Datos!Q525),AND(Datos!Q525=INT(Datos!Q525),AND(OR(Q$1005="",Datos!Q525&gt;=Q$1005),OR(Q$1006="",Datos!Q525&lt;=Q$1006))),FALSE),OR(ISNUMBER(FIND(";"&amp;UPPER(TRIM(Datos!Q525&amp;""))&amp;"=",Q$1007)),ISNUMBER(FIND(";"&amp;UPPER(TRIM(Datos!Q525&amp;""))&amp;";",Q$1007))),OR(UPPER(TRIM(Datos!Q525&amp;""))="SÍ",UPPER(TRIM(Datos!Q525&amp;""))="SI",UPPER(TRIM(Datos!Q525&amp;""))="NO"),IF(ISNUMBER(Datos!Q525),AND(OR(Q$1005="",Datos!Q525&gt;=Q$1005),OR(Q$1006="",Datos!Q525&lt;=Q$1006)),FALSE),TRUE))))</f>
        <v>0.0</v>
      </c>
      <c r="R525">
        <f>IF(Datos!R525="",0,IF(AND(R$1008&lt;&gt;"",Datos!R525=R$1008),0,IF(R$1004=0,0,1-CHOOSE(R$1004,IF(ISNUMBER(Datos!R525),AND(OR(R$1005="",Datos!R525&gt;=R$1005),OR(R$1006="",Datos!R525&lt;=R$1006)),FALSE),IF(ISNUMBER(Datos!R525),AND(Datos!R525=INT(Datos!R525),AND(OR(R$1005="",Datos!R525&gt;=R$1005),OR(R$1006="",Datos!R525&lt;=R$1006))),FALSE),OR(ISNUMBER(FIND(";"&amp;UPPER(TRIM(Datos!R525&amp;""))&amp;"=",R$1007)),ISNUMBER(FIND(";"&amp;UPPER(TRIM(Datos!R525&amp;""))&amp;";",R$1007))),OR(UPPER(TRIM(Datos!R525&amp;""))="SÍ",UPPER(TRIM(Datos!R525&amp;""))="SI",UPPER(TRIM(Datos!R525&amp;""))="NO"),IF(ISNUMBER(Datos!R525),AND(OR(R$1005="",Datos!R525&gt;=R$1005),OR(R$1006="",Datos!R525&lt;=R$1006)),FALSE),TRUE))))</f>
        <v>0.0</v>
      </c>
      <c r="S525">
        <f>IF(Datos!S525="",0,IF(AND(S$1008&lt;&gt;"",Datos!S525=S$1008),0,IF(S$1004=0,0,1-CHOOSE(S$1004,IF(ISNUMBER(Datos!S525),AND(OR(S$1005="",Datos!S525&gt;=S$1005),OR(S$1006="",Datos!S525&lt;=S$1006)),FALSE),IF(ISNUMBER(Datos!S525),AND(Datos!S525=INT(Datos!S525),AND(OR(S$1005="",Datos!S525&gt;=S$1005),OR(S$1006="",Datos!S525&lt;=S$1006))),FALSE),OR(ISNUMBER(FIND(";"&amp;UPPER(TRIM(Datos!S525&amp;""))&amp;"=",S$1007)),ISNUMBER(FIND(";"&amp;UPPER(TRIM(Datos!S525&amp;""))&amp;";",S$1007))),OR(UPPER(TRIM(Datos!S525&amp;""))="SÍ",UPPER(TRIM(Datos!S525&amp;""))="SI",UPPER(TRIM(Datos!S525&amp;""))="NO"),IF(ISNUMBER(Datos!S525),AND(OR(S$1005="",Datos!S525&gt;=S$1005),OR(S$1006="",Datos!S525&lt;=S$1006)),FALSE),TRUE))))</f>
        <v>0.0</v>
      </c>
      <c r="T525">
        <f>IF(Datos!T525="",0,IF(AND(T$1008&lt;&gt;"",Datos!T525=T$1008),0,IF(T$1004=0,0,1-CHOOSE(T$1004,IF(ISNUMBER(Datos!T525),AND(OR(T$1005="",Datos!T525&gt;=T$1005),OR(T$1006="",Datos!T525&lt;=T$1006)),FALSE),IF(ISNUMBER(Datos!T525),AND(Datos!T525=INT(Datos!T525),AND(OR(T$1005="",Datos!T525&gt;=T$1005),OR(T$1006="",Datos!T525&lt;=T$1006))),FALSE),OR(ISNUMBER(FIND(";"&amp;UPPER(TRIM(Datos!T525&amp;""))&amp;"=",T$1007)),ISNUMBER(FIND(";"&amp;UPPER(TRIM(Datos!T525&amp;""))&amp;";",T$1007))),OR(UPPER(TRIM(Datos!T525&amp;""))="SÍ",UPPER(TRIM(Datos!T525&amp;""))="SI",UPPER(TRIM(Datos!T525&amp;""))="NO"),IF(ISNUMBER(Datos!T525),AND(OR(T$1005="",Datos!T525&gt;=T$1005),OR(T$1006="",Datos!T525&lt;=T$1006)),FALSE),TRUE))))</f>
        <v>0.0</v>
      </c>
      <c r="U525">
        <f>IF(Datos!U525="",0,IF(AND(U$1008&lt;&gt;"",Datos!U525=U$1008),0,IF(U$1004=0,0,1-CHOOSE(U$1004,IF(ISNUMBER(Datos!U525),AND(OR(U$1005="",Datos!U525&gt;=U$1005),OR(U$1006="",Datos!U525&lt;=U$1006)),FALSE),IF(ISNUMBER(Datos!U525),AND(Datos!U525=INT(Datos!U525),AND(OR(U$1005="",Datos!U525&gt;=U$1005),OR(U$1006="",Datos!U525&lt;=U$1006))),FALSE),OR(ISNUMBER(FIND(";"&amp;UPPER(TRIM(Datos!U525&amp;""))&amp;"=",U$1007)),ISNUMBER(FIND(";"&amp;UPPER(TRIM(Datos!U525&amp;""))&amp;";",U$1007))),OR(UPPER(TRIM(Datos!U525&amp;""))="SÍ",UPPER(TRIM(Datos!U525&amp;""))="SI",UPPER(TRIM(Datos!U525&amp;""))="NO"),IF(ISNUMBER(Datos!U525),AND(OR(U$1005="",Datos!U525&gt;=U$1005),OR(U$1006="",Datos!U525&lt;=U$1006)),FALSE),TRUE))))</f>
        <v>0.0</v>
      </c>
      <c r="V525">
        <f>IF(Datos!V525="",0,IF(AND(V$1008&lt;&gt;"",Datos!V525=V$1008),0,IF(V$1004=0,0,1-CHOOSE(V$1004,IF(ISNUMBER(Datos!V525),AND(OR(V$1005="",Datos!V525&gt;=V$1005),OR(V$1006="",Datos!V525&lt;=V$1006)),FALSE),IF(ISNUMBER(Datos!V525),AND(Datos!V525=INT(Datos!V525),AND(OR(V$1005="",Datos!V525&gt;=V$1005),OR(V$1006="",Datos!V525&lt;=V$1006))),FALSE),OR(ISNUMBER(FIND(";"&amp;UPPER(TRIM(Datos!V525&amp;""))&amp;"=",V$1007)),ISNUMBER(FIND(";"&amp;UPPER(TRIM(Datos!V525&amp;""))&amp;";",V$1007))),OR(UPPER(TRIM(Datos!V525&amp;""))="SÍ",UPPER(TRIM(Datos!V525&amp;""))="SI",UPPER(TRIM(Datos!V525&amp;""))="NO"),IF(ISNUMBER(Datos!V525),AND(OR(V$1005="",Datos!V525&gt;=V$1005),OR(V$1006="",Datos!V525&lt;=V$1006)),FALSE),TRUE))))</f>
        <v>0.0</v>
      </c>
      <c r="W525">
        <f>IF(Datos!W525="",0,IF(AND(W$1008&lt;&gt;"",Datos!W525=W$1008),0,IF(W$1004=0,0,1-CHOOSE(W$1004,IF(ISNUMBER(Datos!W525),AND(OR(W$1005="",Datos!W525&gt;=W$1005),OR(W$1006="",Datos!W525&lt;=W$1006)),FALSE),IF(ISNUMBER(Datos!W525),AND(Datos!W525=INT(Datos!W525),AND(OR(W$1005="",Datos!W525&gt;=W$1005),OR(W$1006="",Datos!W525&lt;=W$1006))),FALSE),OR(ISNUMBER(FIND(";"&amp;UPPER(TRIM(Datos!W525&amp;""))&amp;"=",W$1007)),ISNUMBER(FIND(";"&amp;UPPER(TRIM(Datos!W525&amp;""))&amp;";",W$1007))),OR(UPPER(TRIM(Datos!W525&amp;""))="SÍ",UPPER(TRIM(Datos!W525&amp;""))="SI",UPPER(TRIM(Datos!W525&amp;""))="NO"),IF(ISNUMBER(Datos!W525),AND(OR(W$1005="",Datos!W525&gt;=W$1005),OR(W$1006="",Datos!W525&lt;=W$1006)),FALSE),TRUE))))</f>
        <v>0.0</v>
      </c>
      <c r="X525">
        <f>IF(Datos!X525="",0,IF(AND(X$1008&lt;&gt;"",Datos!X525=X$1008),0,IF(X$1004=0,0,1-CHOOSE(X$1004,IF(ISNUMBER(Datos!X525),AND(OR(X$1005="",Datos!X525&gt;=X$1005),OR(X$1006="",Datos!X525&lt;=X$1006)),FALSE),IF(ISNUMBER(Datos!X525),AND(Datos!X525=INT(Datos!X525),AND(OR(X$1005="",Datos!X525&gt;=X$1005),OR(X$1006="",Datos!X525&lt;=X$1006))),FALSE),OR(ISNUMBER(FIND(";"&amp;UPPER(TRIM(Datos!X525&amp;""))&amp;"=",X$1007)),ISNUMBER(FIND(";"&amp;UPPER(TRIM(Datos!X525&amp;""))&amp;";",X$1007))),OR(UPPER(TRIM(Datos!X525&amp;""))="SÍ",UPPER(TRIM(Datos!X525&amp;""))="SI",UPPER(TRIM(Datos!X525&amp;""))="NO"),IF(ISNUMBER(Datos!X525),AND(OR(X$1005="",Datos!X525&gt;=X$1005),OR(X$1006="",Datos!X525&lt;=X$1006)),FALSE),TRUE))))</f>
        <v>0.0</v>
      </c>
      <c r="Y525">
        <f>IF(Datos!Y525="",0,IF(AND(Y$1008&lt;&gt;"",Datos!Y525=Y$1008),0,IF(Y$1004=0,0,1-CHOOSE(Y$1004,IF(ISNUMBER(Datos!Y525),AND(OR(Y$1005="",Datos!Y525&gt;=Y$1005),OR(Y$1006="",Datos!Y525&lt;=Y$1006)),FALSE),IF(ISNUMBER(Datos!Y525),AND(Datos!Y525=INT(Datos!Y525),AND(OR(Y$1005="",Datos!Y525&gt;=Y$1005),OR(Y$1006="",Datos!Y525&lt;=Y$1006))),FALSE),OR(ISNUMBER(FIND(";"&amp;UPPER(TRIM(Datos!Y525&amp;""))&amp;"=",Y$1007)),ISNUMBER(FIND(";"&amp;UPPER(TRIM(Datos!Y525&amp;""))&amp;";",Y$1007))),OR(UPPER(TRIM(Datos!Y525&amp;""))="SÍ",UPPER(TRIM(Datos!Y525&amp;""))="SI",UPPER(TRIM(Datos!Y525&amp;""))="NO"),IF(ISNUMBER(Datos!Y525),AND(OR(Y$1005="",Datos!Y525&gt;=Y$1005),OR(Y$1006="",Datos!Y525&lt;=Y$1006)),FALSE),TRUE))))</f>
        <v>0.0</v>
      </c>
      <c r="Z525">
        <f>IF(Datos!Z525="",0,IF(AND(Z$1008&lt;&gt;"",Datos!Z525=Z$1008),0,IF(Z$1004=0,0,1-CHOOSE(Z$1004,IF(ISNUMBER(Datos!Z525),AND(OR(Z$1005="",Datos!Z525&gt;=Z$1005),OR(Z$1006="",Datos!Z525&lt;=Z$1006)),FALSE),IF(ISNUMBER(Datos!Z525),AND(Datos!Z525=INT(Datos!Z525),AND(OR(Z$1005="",Datos!Z525&gt;=Z$1005),OR(Z$1006="",Datos!Z525&lt;=Z$1006))),FALSE),OR(ISNUMBER(FIND(";"&amp;UPPER(TRIM(Datos!Z525&amp;""))&amp;"=",Z$1007)),ISNUMBER(FIND(";"&amp;UPPER(TRIM(Datos!Z525&amp;""))&amp;";",Z$1007))),OR(UPPER(TRIM(Datos!Z525&amp;""))="SÍ",UPPER(TRIM(Datos!Z525&amp;""))="SI",UPPER(TRIM(Datos!Z525&amp;""))="NO"),IF(ISNUMBER(Datos!Z525),AND(OR(Z$1005="",Datos!Z525&gt;=Z$1005),OR(Z$1006="",Datos!Z525&lt;=Z$1006)),FALSE),TRUE))))</f>
        <v>0.0</v>
      </c>
      <c r="AA525">
        <f>IF(Datos!AA525="",0,IF(AND(AA$1008&lt;&gt;"",Datos!AA525=AA$1008),0,IF(AA$1004=0,0,1-CHOOSE(AA$1004,IF(ISNUMBER(Datos!AA525),AND(OR(AA$1005="",Datos!AA525&gt;=AA$1005),OR(AA$1006="",Datos!AA525&lt;=AA$1006)),FALSE),IF(ISNUMBER(Datos!AA525),AND(Datos!AA525=INT(Datos!AA525),AND(OR(AA$1005="",Datos!AA525&gt;=AA$1005),OR(AA$1006="",Datos!AA525&lt;=AA$1006))),FALSE),OR(ISNUMBER(FIND(";"&amp;UPPER(TRIM(Datos!AA525&amp;""))&amp;"=",AA$1007)),ISNUMBER(FIND(";"&amp;UPPER(TRIM(Datos!AA525&amp;""))&amp;";",AA$1007))),OR(UPPER(TRIM(Datos!AA525&amp;""))="SÍ",UPPER(TRIM(Datos!AA525&amp;""))="SI",UPPER(TRIM(Datos!AA525&amp;""))="NO"),IF(ISNUMBER(Datos!AA525),AND(OR(AA$1005="",Datos!AA525&gt;=AA$1005),OR(AA$1006="",Datos!AA525&lt;=AA$1006)),FALSE),TRUE))))</f>
        <v>0.0</v>
      </c>
      <c r="AB525">
        <f>IF(Datos!AB525="",0,IF(AND(AB$1008&lt;&gt;"",Datos!AB525=AB$1008),0,IF(AB$1004=0,0,1-CHOOSE(AB$1004,IF(ISNUMBER(Datos!AB525),AND(OR(AB$1005="",Datos!AB525&gt;=AB$1005),OR(AB$1006="",Datos!AB525&lt;=AB$1006)),FALSE),IF(ISNUMBER(Datos!AB525),AND(Datos!AB525=INT(Datos!AB525),AND(OR(AB$1005="",Datos!AB525&gt;=AB$1005),OR(AB$1006="",Datos!AB525&lt;=AB$1006))),FALSE),OR(ISNUMBER(FIND(";"&amp;UPPER(TRIM(Datos!AB525&amp;""))&amp;"=",AB$1007)),ISNUMBER(FIND(";"&amp;UPPER(TRIM(Datos!AB525&amp;""))&amp;";",AB$1007))),OR(UPPER(TRIM(Datos!AB525&amp;""))="SÍ",UPPER(TRIM(Datos!AB525&amp;""))="SI",UPPER(TRIM(Datos!AB525&amp;""))="NO"),IF(ISNUMBER(Datos!AB525),AND(OR(AB$1005="",Datos!AB525&gt;=AB$1005),OR(AB$1006="",Datos!AB525&lt;=AB$1006)),FALSE),TRUE))))</f>
        <v>0.0</v>
      </c>
      <c r="AC525">
        <f>IF(Datos!AC525="",0,IF(AND(AC$1008&lt;&gt;"",Datos!AC525=AC$1008),0,IF(AC$1004=0,0,1-CHOOSE(AC$1004,IF(ISNUMBER(Datos!AC525),AND(OR(AC$1005="",Datos!AC525&gt;=AC$1005),OR(AC$1006="",Datos!AC525&lt;=AC$1006)),FALSE),IF(ISNUMBER(Datos!AC525),AND(Datos!AC525=INT(Datos!AC525),AND(OR(AC$1005="",Datos!AC525&gt;=AC$1005),OR(AC$1006="",Datos!AC525&lt;=AC$1006))),FALSE),OR(ISNUMBER(FIND(";"&amp;UPPER(TRIM(Datos!AC525&amp;""))&amp;"=",AC$1007)),ISNUMBER(FIND(";"&amp;UPPER(TRIM(Datos!AC525&amp;""))&amp;";",AC$1007))),OR(UPPER(TRIM(Datos!AC525&amp;""))="SÍ",UPPER(TRIM(Datos!AC525&amp;""))="SI",UPPER(TRIM(Datos!AC525&amp;""))="NO"),IF(ISNUMBER(Datos!AC525),AND(OR(AC$1005="",Datos!AC525&gt;=AC$1005),OR(AC$1006="",Datos!AC525&lt;=AC$1006)),FALSE),TRUE))))</f>
        <v>0.0</v>
      </c>
      <c r="AD525">
        <f>IF(Datos!AD525="",0,IF(AND(AD$1008&lt;&gt;"",Datos!AD525=AD$1008),0,IF(AD$1004=0,0,1-CHOOSE(AD$1004,IF(ISNUMBER(Datos!AD525),AND(OR(AD$1005="",Datos!AD525&gt;=AD$1005),OR(AD$1006="",Datos!AD525&lt;=AD$1006)),FALSE),IF(ISNUMBER(Datos!AD525),AND(Datos!AD525=INT(Datos!AD525),AND(OR(AD$1005="",Datos!AD525&gt;=AD$1005),OR(AD$1006="",Datos!AD525&lt;=AD$1006))),FALSE),OR(ISNUMBER(FIND(";"&amp;UPPER(TRIM(Datos!AD525&amp;""))&amp;"=",AD$1007)),ISNUMBER(FIND(";"&amp;UPPER(TRIM(Datos!AD525&amp;""))&amp;";",AD$1007))),OR(UPPER(TRIM(Datos!AD525&amp;""))="SÍ",UPPER(TRIM(Datos!AD525&amp;""))="SI",UPPER(TRIM(Datos!AD525&amp;""))="NO"),IF(ISNUMBER(Datos!AD525),AND(OR(AD$1005="",Datos!AD525&gt;=AD$1005),OR(AD$1006="",Datos!AD525&lt;=AD$1006)),FALSE),TRUE))))</f>
        <v>0.0</v>
      </c>
      <c r="AE525">
        <f>IF(Datos!AE525="",0,IF(AND(AE$1008&lt;&gt;"",Datos!AE525=AE$1008),0,IF(AE$1004=0,0,1-CHOOSE(AE$1004,IF(ISNUMBER(Datos!AE525),AND(OR(AE$1005="",Datos!AE525&gt;=AE$1005),OR(AE$1006="",Datos!AE525&lt;=AE$1006)),FALSE),IF(ISNUMBER(Datos!AE525),AND(Datos!AE525=INT(Datos!AE525),AND(OR(AE$1005="",Datos!AE525&gt;=AE$1005),OR(AE$1006="",Datos!AE525&lt;=AE$1006))),FALSE),OR(ISNUMBER(FIND(";"&amp;UPPER(TRIM(Datos!AE525&amp;""))&amp;"=",AE$1007)),ISNUMBER(FIND(";"&amp;UPPER(TRIM(Datos!AE525&amp;""))&amp;";",AE$1007))),OR(UPPER(TRIM(Datos!AE525&amp;""))="SÍ",UPPER(TRIM(Datos!AE525&amp;""))="SI",UPPER(TRIM(Datos!AE525&amp;""))="NO"),IF(ISNUMBER(Datos!AE525),AND(OR(AE$1005="",Datos!AE525&gt;=AE$1005),OR(AE$1006="",Datos!AE525&lt;=AE$1006)),FALSE),TRUE))))</f>
        <v>0.0</v>
      </c>
    </row>
    <row r="526" spans="2:31">
      <c r="B526">
        <f>IF(Datos!B526="",0,IF(AND(B$1008&lt;&gt;"",Datos!B526=B$1008),0,IF(B$1004=0,0,1-CHOOSE(B$1004,IF(ISNUMBER(Datos!B526),AND(OR(B$1005="",Datos!B526&gt;=B$1005),OR(B$1006="",Datos!B526&lt;=B$1006)),FALSE),IF(ISNUMBER(Datos!B526),AND(Datos!B526=INT(Datos!B526),AND(OR(B$1005="",Datos!B526&gt;=B$1005),OR(B$1006="",Datos!B526&lt;=B$1006))),FALSE),OR(ISNUMBER(FIND(";"&amp;UPPER(TRIM(Datos!B526&amp;""))&amp;"=",B$1007)),ISNUMBER(FIND(";"&amp;UPPER(TRIM(Datos!B526&amp;""))&amp;";",B$1007))),OR(UPPER(TRIM(Datos!B526&amp;""))="SÍ",UPPER(TRIM(Datos!B526&amp;""))="SI",UPPER(TRIM(Datos!B526&amp;""))="NO"),IF(ISNUMBER(Datos!B526),AND(OR(B$1005="",Datos!B526&gt;=B$1005),OR(B$1006="",Datos!B526&lt;=B$1006)),FALSE),TRUE))))</f>
        <v>0.0</v>
      </c>
      <c r="C526">
        <f>IF(Datos!C526="",0,IF(AND(C$1008&lt;&gt;"",Datos!C526=C$1008),0,IF(C$1004=0,0,1-CHOOSE(C$1004,IF(ISNUMBER(Datos!C526),AND(OR(C$1005="",Datos!C526&gt;=C$1005),OR(C$1006="",Datos!C526&lt;=C$1006)),FALSE),IF(ISNUMBER(Datos!C526),AND(Datos!C526=INT(Datos!C526),AND(OR(C$1005="",Datos!C526&gt;=C$1005),OR(C$1006="",Datos!C526&lt;=C$1006))),FALSE),OR(ISNUMBER(FIND(";"&amp;UPPER(TRIM(Datos!C526&amp;""))&amp;"=",C$1007)),ISNUMBER(FIND(";"&amp;UPPER(TRIM(Datos!C526&amp;""))&amp;";",C$1007))),OR(UPPER(TRIM(Datos!C526&amp;""))="SÍ",UPPER(TRIM(Datos!C526&amp;""))="SI",UPPER(TRIM(Datos!C526&amp;""))="NO"),IF(ISNUMBER(Datos!C526),AND(OR(C$1005="",Datos!C526&gt;=C$1005),OR(C$1006="",Datos!C526&lt;=C$1006)),FALSE),TRUE))))</f>
        <v>0.0</v>
      </c>
      <c r="D526">
        <f>IF(Datos!D526="",0,IF(AND(D$1008&lt;&gt;"",Datos!D526=D$1008),0,IF(D$1004=0,0,1-CHOOSE(D$1004,IF(ISNUMBER(Datos!D526),AND(OR(D$1005="",Datos!D526&gt;=D$1005),OR(D$1006="",Datos!D526&lt;=D$1006)),FALSE),IF(ISNUMBER(Datos!D526),AND(Datos!D526=INT(Datos!D526),AND(OR(D$1005="",Datos!D526&gt;=D$1005),OR(D$1006="",Datos!D526&lt;=D$1006))),FALSE),OR(ISNUMBER(FIND(";"&amp;UPPER(TRIM(Datos!D526&amp;""))&amp;"=",D$1007)),ISNUMBER(FIND(";"&amp;UPPER(TRIM(Datos!D526&amp;""))&amp;";",D$1007))),OR(UPPER(TRIM(Datos!D526&amp;""))="SÍ",UPPER(TRIM(Datos!D526&amp;""))="SI",UPPER(TRIM(Datos!D526&amp;""))="NO"),IF(ISNUMBER(Datos!D526),AND(OR(D$1005="",Datos!D526&gt;=D$1005),OR(D$1006="",Datos!D526&lt;=D$1006)),FALSE),TRUE))))</f>
        <v>0.0</v>
      </c>
      <c r="E526">
        <f>IF(Datos!E526="",0,IF(AND(E$1008&lt;&gt;"",Datos!E526=E$1008),0,IF(E$1004=0,0,1-CHOOSE(E$1004,IF(ISNUMBER(Datos!E526),AND(OR(E$1005="",Datos!E526&gt;=E$1005),OR(E$1006="",Datos!E526&lt;=E$1006)),FALSE),IF(ISNUMBER(Datos!E526),AND(Datos!E526=INT(Datos!E526),AND(OR(E$1005="",Datos!E526&gt;=E$1005),OR(E$1006="",Datos!E526&lt;=E$1006))),FALSE),OR(ISNUMBER(FIND(";"&amp;UPPER(TRIM(Datos!E526&amp;""))&amp;"=",E$1007)),ISNUMBER(FIND(";"&amp;UPPER(TRIM(Datos!E526&amp;""))&amp;";",E$1007))),OR(UPPER(TRIM(Datos!E526&amp;""))="SÍ",UPPER(TRIM(Datos!E526&amp;""))="SI",UPPER(TRIM(Datos!E526&amp;""))="NO"),IF(ISNUMBER(Datos!E526),AND(OR(E$1005="",Datos!E526&gt;=E$1005),OR(E$1006="",Datos!E526&lt;=E$1006)),FALSE),TRUE))))</f>
        <v>0.0</v>
      </c>
      <c r="F526">
        <f>IF(Datos!F526="",0,IF(AND(F$1008&lt;&gt;"",Datos!F526=F$1008),0,IF(F$1004=0,0,1-CHOOSE(F$1004,IF(ISNUMBER(Datos!F526),AND(OR(F$1005="",Datos!F526&gt;=F$1005),OR(F$1006="",Datos!F526&lt;=F$1006)),FALSE),IF(ISNUMBER(Datos!F526),AND(Datos!F526=INT(Datos!F526),AND(OR(F$1005="",Datos!F526&gt;=F$1005),OR(F$1006="",Datos!F526&lt;=F$1006))),FALSE),OR(ISNUMBER(FIND(";"&amp;UPPER(TRIM(Datos!F526&amp;""))&amp;"=",F$1007)),ISNUMBER(FIND(";"&amp;UPPER(TRIM(Datos!F526&amp;""))&amp;";",F$1007))),OR(UPPER(TRIM(Datos!F526&amp;""))="SÍ",UPPER(TRIM(Datos!F526&amp;""))="SI",UPPER(TRIM(Datos!F526&amp;""))="NO"),IF(ISNUMBER(Datos!F526),AND(OR(F$1005="",Datos!F526&gt;=F$1005),OR(F$1006="",Datos!F526&lt;=F$1006)),FALSE),TRUE))))</f>
        <v>0.0</v>
      </c>
      <c r="G526">
        <f>IF(Datos!G526="",0,IF(AND(G$1008&lt;&gt;"",Datos!G526=G$1008),0,IF(G$1004=0,0,1-CHOOSE(G$1004,IF(ISNUMBER(Datos!G526),AND(OR(G$1005="",Datos!G526&gt;=G$1005),OR(G$1006="",Datos!G526&lt;=G$1006)),FALSE),IF(ISNUMBER(Datos!G526),AND(Datos!G526=INT(Datos!G526),AND(OR(G$1005="",Datos!G526&gt;=G$1005),OR(G$1006="",Datos!G526&lt;=G$1006))),FALSE),OR(ISNUMBER(FIND(";"&amp;UPPER(TRIM(Datos!G526&amp;""))&amp;"=",G$1007)),ISNUMBER(FIND(";"&amp;UPPER(TRIM(Datos!G526&amp;""))&amp;";",G$1007))),OR(UPPER(TRIM(Datos!G526&amp;""))="SÍ",UPPER(TRIM(Datos!G526&amp;""))="SI",UPPER(TRIM(Datos!G526&amp;""))="NO"),IF(ISNUMBER(Datos!G526),AND(OR(G$1005="",Datos!G526&gt;=G$1005),OR(G$1006="",Datos!G526&lt;=G$1006)),FALSE),TRUE))))</f>
        <v>0.0</v>
      </c>
      <c r="H526">
        <f>IF(Datos!H526="",0,IF(AND(H$1008&lt;&gt;"",Datos!H526=H$1008),0,IF(H$1004=0,0,1-CHOOSE(H$1004,IF(ISNUMBER(Datos!H526),AND(OR(H$1005="",Datos!H526&gt;=H$1005),OR(H$1006="",Datos!H526&lt;=H$1006)),FALSE),IF(ISNUMBER(Datos!H526),AND(Datos!H526=INT(Datos!H526),AND(OR(H$1005="",Datos!H526&gt;=H$1005),OR(H$1006="",Datos!H526&lt;=H$1006))),FALSE),OR(ISNUMBER(FIND(";"&amp;UPPER(TRIM(Datos!H526&amp;""))&amp;"=",H$1007)),ISNUMBER(FIND(";"&amp;UPPER(TRIM(Datos!H526&amp;""))&amp;";",H$1007))),OR(UPPER(TRIM(Datos!H526&amp;""))="SÍ",UPPER(TRIM(Datos!H526&amp;""))="SI",UPPER(TRIM(Datos!H526&amp;""))="NO"),IF(ISNUMBER(Datos!H526),AND(OR(H$1005="",Datos!H526&gt;=H$1005),OR(H$1006="",Datos!H526&lt;=H$1006)),FALSE),TRUE))))</f>
        <v>0.0</v>
      </c>
      <c r="I526">
        <f>IF(Datos!I526="",0,IF(AND(I$1008&lt;&gt;"",Datos!I526=I$1008),0,IF(I$1004=0,0,1-CHOOSE(I$1004,IF(ISNUMBER(Datos!I526),AND(OR(I$1005="",Datos!I526&gt;=I$1005),OR(I$1006="",Datos!I526&lt;=I$1006)),FALSE),IF(ISNUMBER(Datos!I526),AND(Datos!I526=INT(Datos!I526),AND(OR(I$1005="",Datos!I526&gt;=I$1005),OR(I$1006="",Datos!I526&lt;=I$1006))),FALSE),OR(ISNUMBER(FIND(";"&amp;UPPER(TRIM(Datos!I526&amp;""))&amp;"=",I$1007)),ISNUMBER(FIND(";"&amp;UPPER(TRIM(Datos!I526&amp;""))&amp;";",I$1007))),OR(UPPER(TRIM(Datos!I526&amp;""))="SÍ",UPPER(TRIM(Datos!I526&amp;""))="SI",UPPER(TRIM(Datos!I526&amp;""))="NO"),IF(ISNUMBER(Datos!I526),AND(OR(I$1005="",Datos!I526&gt;=I$1005),OR(I$1006="",Datos!I526&lt;=I$1006)),FALSE),TRUE))))</f>
        <v>0.0</v>
      </c>
      <c r="J526">
        <f>IF(Datos!J526="",0,IF(AND(J$1008&lt;&gt;"",Datos!J526=J$1008),0,IF(J$1004=0,0,1-CHOOSE(J$1004,IF(ISNUMBER(Datos!J526),AND(OR(J$1005="",Datos!J526&gt;=J$1005),OR(J$1006="",Datos!J526&lt;=J$1006)),FALSE),IF(ISNUMBER(Datos!J526),AND(Datos!J526=INT(Datos!J526),AND(OR(J$1005="",Datos!J526&gt;=J$1005),OR(J$1006="",Datos!J526&lt;=J$1006))),FALSE),OR(ISNUMBER(FIND(";"&amp;UPPER(TRIM(Datos!J526&amp;""))&amp;"=",J$1007)),ISNUMBER(FIND(";"&amp;UPPER(TRIM(Datos!J526&amp;""))&amp;";",J$1007))),OR(UPPER(TRIM(Datos!J526&amp;""))="SÍ",UPPER(TRIM(Datos!J526&amp;""))="SI",UPPER(TRIM(Datos!J526&amp;""))="NO"),IF(ISNUMBER(Datos!J526),AND(OR(J$1005="",Datos!J526&gt;=J$1005),OR(J$1006="",Datos!J526&lt;=J$1006)),FALSE),TRUE))))</f>
        <v>0.0</v>
      </c>
      <c r="K526">
        <f>IF(Datos!K526="",0,IF(AND(K$1008&lt;&gt;"",Datos!K526=K$1008),0,IF(K$1004=0,0,1-CHOOSE(K$1004,IF(ISNUMBER(Datos!K526),AND(OR(K$1005="",Datos!K526&gt;=K$1005),OR(K$1006="",Datos!K526&lt;=K$1006)),FALSE),IF(ISNUMBER(Datos!K526),AND(Datos!K526=INT(Datos!K526),AND(OR(K$1005="",Datos!K526&gt;=K$1005),OR(K$1006="",Datos!K526&lt;=K$1006))),FALSE),OR(ISNUMBER(FIND(";"&amp;UPPER(TRIM(Datos!K526&amp;""))&amp;"=",K$1007)),ISNUMBER(FIND(";"&amp;UPPER(TRIM(Datos!K526&amp;""))&amp;";",K$1007))),OR(UPPER(TRIM(Datos!K526&amp;""))="SÍ",UPPER(TRIM(Datos!K526&amp;""))="SI",UPPER(TRIM(Datos!K526&amp;""))="NO"),IF(ISNUMBER(Datos!K526),AND(OR(K$1005="",Datos!K526&gt;=K$1005),OR(K$1006="",Datos!K526&lt;=K$1006)),FALSE),TRUE))))</f>
        <v>0.0</v>
      </c>
      <c r="L526">
        <f>IF(Datos!L526="",0,IF(AND(L$1008&lt;&gt;"",Datos!L526=L$1008),0,IF(L$1004=0,0,1-CHOOSE(L$1004,IF(ISNUMBER(Datos!L526),AND(OR(L$1005="",Datos!L526&gt;=L$1005),OR(L$1006="",Datos!L526&lt;=L$1006)),FALSE),IF(ISNUMBER(Datos!L526),AND(Datos!L526=INT(Datos!L526),AND(OR(L$1005="",Datos!L526&gt;=L$1005),OR(L$1006="",Datos!L526&lt;=L$1006))),FALSE),OR(ISNUMBER(FIND(";"&amp;UPPER(TRIM(Datos!L526&amp;""))&amp;"=",L$1007)),ISNUMBER(FIND(";"&amp;UPPER(TRIM(Datos!L526&amp;""))&amp;";",L$1007))),OR(UPPER(TRIM(Datos!L526&amp;""))="SÍ",UPPER(TRIM(Datos!L526&amp;""))="SI",UPPER(TRIM(Datos!L526&amp;""))="NO"),IF(ISNUMBER(Datos!L526),AND(OR(L$1005="",Datos!L526&gt;=L$1005),OR(L$1006="",Datos!L526&lt;=L$1006)),FALSE),TRUE))))</f>
        <v>0.0</v>
      </c>
      <c r="M526">
        <f>IF(Datos!M526="",0,IF(AND(M$1008&lt;&gt;"",Datos!M526=M$1008),0,IF(M$1004=0,0,1-CHOOSE(M$1004,IF(ISNUMBER(Datos!M526),AND(OR(M$1005="",Datos!M526&gt;=M$1005),OR(M$1006="",Datos!M526&lt;=M$1006)),FALSE),IF(ISNUMBER(Datos!M526),AND(Datos!M526=INT(Datos!M526),AND(OR(M$1005="",Datos!M526&gt;=M$1005),OR(M$1006="",Datos!M526&lt;=M$1006))),FALSE),OR(ISNUMBER(FIND(";"&amp;UPPER(TRIM(Datos!M526&amp;""))&amp;"=",M$1007)),ISNUMBER(FIND(";"&amp;UPPER(TRIM(Datos!M526&amp;""))&amp;";",M$1007))),OR(UPPER(TRIM(Datos!M526&amp;""))="SÍ",UPPER(TRIM(Datos!M526&amp;""))="SI",UPPER(TRIM(Datos!M526&amp;""))="NO"),IF(ISNUMBER(Datos!M526),AND(OR(M$1005="",Datos!M526&gt;=M$1005),OR(M$1006="",Datos!M526&lt;=M$1006)),FALSE),TRUE))))</f>
        <v>0.0</v>
      </c>
      <c r="N526">
        <f>IF(Datos!N526="",0,IF(AND(N$1008&lt;&gt;"",Datos!N526=N$1008),0,IF(N$1004=0,0,1-CHOOSE(N$1004,IF(ISNUMBER(Datos!N526),AND(OR(N$1005="",Datos!N526&gt;=N$1005),OR(N$1006="",Datos!N526&lt;=N$1006)),FALSE),IF(ISNUMBER(Datos!N526),AND(Datos!N526=INT(Datos!N526),AND(OR(N$1005="",Datos!N526&gt;=N$1005),OR(N$1006="",Datos!N526&lt;=N$1006))),FALSE),OR(ISNUMBER(FIND(";"&amp;UPPER(TRIM(Datos!N526&amp;""))&amp;"=",N$1007)),ISNUMBER(FIND(";"&amp;UPPER(TRIM(Datos!N526&amp;""))&amp;";",N$1007))),OR(UPPER(TRIM(Datos!N526&amp;""))="SÍ",UPPER(TRIM(Datos!N526&amp;""))="SI",UPPER(TRIM(Datos!N526&amp;""))="NO"),IF(ISNUMBER(Datos!N526),AND(OR(N$1005="",Datos!N526&gt;=N$1005),OR(N$1006="",Datos!N526&lt;=N$1006)),FALSE),TRUE))))</f>
        <v>0.0</v>
      </c>
      <c r="O526">
        <f>IF(Datos!O526="",0,IF(AND(O$1008&lt;&gt;"",Datos!O526=O$1008),0,IF(O$1004=0,0,1-CHOOSE(O$1004,IF(ISNUMBER(Datos!O526),AND(OR(O$1005="",Datos!O526&gt;=O$1005),OR(O$1006="",Datos!O526&lt;=O$1006)),FALSE),IF(ISNUMBER(Datos!O526),AND(Datos!O526=INT(Datos!O526),AND(OR(O$1005="",Datos!O526&gt;=O$1005),OR(O$1006="",Datos!O526&lt;=O$1006))),FALSE),OR(ISNUMBER(FIND(";"&amp;UPPER(TRIM(Datos!O526&amp;""))&amp;"=",O$1007)),ISNUMBER(FIND(";"&amp;UPPER(TRIM(Datos!O526&amp;""))&amp;";",O$1007))),OR(UPPER(TRIM(Datos!O526&amp;""))="SÍ",UPPER(TRIM(Datos!O526&amp;""))="SI",UPPER(TRIM(Datos!O526&amp;""))="NO"),IF(ISNUMBER(Datos!O526),AND(OR(O$1005="",Datos!O526&gt;=O$1005),OR(O$1006="",Datos!O526&lt;=O$1006)),FALSE),TRUE))))</f>
        <v>0.0</v>
      </c>
      <c r="P526">
        <f>IF(Datos!P526="",0,IF(AND(P$1008&lt;&gt;"",Datos!P526=P$1008),0,IF(P$1004=0,0,1-CHOOSE(P$1004,IF(ISNUMBER(Datos!P526),AND(OR(P$1005="",Datos!P526&gt;=P$1005),OR(P$1006="",Datos!P526&lt;=P$1006)),FALSE),IF(ISNUMBER(Datos!P526),AND(Datos!P526=INT(Datos!P526),AND(OR(P$1005="",Datos!P526&gt;=P$1005),OR(P$1006="",Datos!P526&lt;=P$1006))),FALSE),OR(ISNUMBER(FIND(";"&amp;UPPER(TRIM(Datos!P526&amp;""))&amp;"=",P$1007)),ISNUMBER(FIND(";"&amp;UPPER(TRIM(Datos!P526&amp;""))&amp;";",P$1007))),OR(UPPER(TRIM(Datos!P526&amp;""))="SÍ",UPPER(TRIM(Datos!P526&amp;""))="SI",UPPER(TRIM(Datos!P526&amp;""))="NO"),IF(ISNUMBER(Datos!P526),AND(OR(P$1005="",Datos!P526&gt;=P$1005),OR(P$1006="",Datos!P526&lt;=P$1006)),FALSE),TRUE))))</f>
        <v>0.0</v>
      </c>
      <c r="Q526">
        <f>IF(Datos!Q526="",0,IF(AND(Q$1008&lt;&gt;"",Datos!Q526=Q$1008),0,IF(Q$1004=0,0,1-CHOOSE(Q$1004,IF(ISNUMBER(Datos!Q526),AND(OR(Q$1005="",Datos!Q526&gt;=Q$1005),OR(Q$1006="",Datos!Q526&lt;=Q$1006)),FALSE),IF(ISNUMBER(Datos!Q526),AND(Datos!Q526=INT(Datos!Q526),AND(OR(Q$1005="",Datos!Q526&gt;=Q$1005),OR(Q$1006="",Datos!Q526&lt;=Q$1006))),FALSE),OR(ISNUMBER(FIND(";"&amp;UPPER(TRIM(Datos!Q526&amp;""))&amp;"=",Q$1007)),ISNUMBER(FIND(";"&amp;UPPER(TRIM(Datos!Q526&amp;""))&amp;";",Q$1007))),OR(UPPER(TRIM(Datos!Q526&amp;""))="SÍ",UPPER(TRIM(Datos!Q526&amp;""))="SI",UPPER(TRIM(Datos!Q526&amp;""))="NO"),IF(ISNUMBER(Datos!Q526),AND(OR(Q$1005="",Datos!Q526&gt;=Q$1005),OR(Q$1006="",Datos!Q526&lt;=Q$1006)),FALSE),TRUE))))</f>
        <v>0.0</v>
      </c>
      <c r="R526">
        <f>IF(Datos!R526="",0,IF(AND(R$1008&lt;&gt;"",Datos!R526=R$1008),0,IF(R$1004=0,0,1-CHOOSE(R$1004,IF(ISNUMBER(Datos!R526),AND(OR(R$1005="",Datos!R526&gt;=R$1005),OR(R$1006="",Datos!R526&lt;=R$1006)),FALSE),IF(ISNUMBER(Datos!R526),AND(Datos!R526=INT(Datos!R526),AND(OR(R$1005="",Datos!R526&gt;=R$1005),OR(R$1006="",Datos!R526&lt;=R$1006))),FALSE),OR(ISNUMBER(FIND(";"&amp;UPPER(TRIM(Datos!R526&amp;""))&amp;"=",R$1007)),ISNUMBER(FIND(";"&amp;UPPER(TRIM(Datos!R526&amp;""))&amp;";",R$1007))),OR(UPPER(TRIM(Datos!R526&amp;""))="SÍ",UPPER(TRIM(Datos!R526&amp;""))="SI",UPPER(TRIM(Datos!R526&amp;""))="NO"),IF(ISNUMBER(Datos!R526),AND(OR(R$1005="",Datos!R526&gt;=R$1005),OR(R$1006="",Datos!R526&lt;=R$1006)),FALSE),TRUE))))</f>
        <v>0.0</v>
      </c>
      <c r="S526">
        <f>IF(Datos!S526="",0,IF(AND(S$1008&lt;&gt;"",Datos!S526=S$1008),0,IF(S$1004=0,0,1-CHOOSE(S$1004,IF(ISNUMBER(Datos!S526),AND(OR(S$1005="",Datos!S526&gt;=S$1005),OR(S$1006="",Datos!S526&lt;=S$1006)),FALSE),IF(ISNUMBER(Datos!S526),AND(Datos!S526=INT(Datos!S526),AND(OR(S$1005="",Datos!S526&gt;=S$1005),OR(S$1006="",Datos!S526&lt;=S$1006))),FALSE),OR(ISNUMBER(FIND(";"&amp;UPPER(TRIM(Datos!S526&amp;""))&amp;"=",S$1007)),ISNUMBER(FIND(";"&amp;UPPER(TRIM(Datos!S526&amp;""))&amp;";",S$1007))),OR(UPPER(TRIM(Datos!S526&amp;""))="SÍ",UPPER(TRIM(Datos!S526&amp;""))="SI",UPPER(TRIM(Datos!S526&amp;""))="NO"),IF(ISNUMBER(Datos!S526),AND(OR(S$1005="",Datos!S526&gt;=S$1005),OR(S$1006="",Datos!S526&lt;=S$1006)),FALSE),TRUE))))</f>
        <v>0.0</v>
      </c>
      <c r="T526">
        <f>IF(Datos!T526="",0,IF(AND(T$1008&lt;&gt;"",Datos!T526=T$1008),0,IF(T$1004=0,0,1-CHOOSE(T$1004,IF(ISNUMBER(Datos!T526),AND(OR(T$1005="",Datos!T526&gt;=T$1005),OR(T$1006="",Datos!T526&lt;=T$1006)),FALSE),IF(ISNUMBER(Datos!T526),AND(Datos!T526=INT(Datos!T526),AND(OR(T$1005="",Datos!T526&gt;=T$1005),OR(T$1006="",Datos!T526&lt;=T$1006))),FALSE),OR(ISNUMBER(FIND(";"&amp;UPPER(TRIM(Datos!T526&amp;""))&amp;"=",T$1007)),ISNUMBER(FIND(";"&amp;UPPER(TRIM(Datos!T526&amp;""))&amp;";",T$1007))),OR(UPPER(TRIM(Datos!T526&amp;""))="SÍ",UPPER(TRIM(Datos!T526&amp;""))="SI",UPPER(TRIM(Datos!T526&amp;""))="NO"),IF(ISNUMBER(Datos!T526),AND(OR(T$1005="",Datos!T526&gt;=T$1005),OR(T$1006="",Datos!T526&lt;=T$1006)),FALSE),TRUE))))</f>
        <v>0.0</v>
      </c>
      <c r="U526">
        <f>IF(Datos!U526="",0,IF(AND(U$1008&lt;&gt;"",Datos!U526=U$1008),0,IF(U$1004=0,0,1-CHOOSE(U$1004,IF(ISNUMBER(Datos!U526),AND(OR(U$1005="",Datos!U526&gt;=U$1005),OR(U$1006="",Datos!U526&lt;=U$1006)),FALSE),IF(ISNUMBER(Datos!U526),AND(Datos!U526=INT(Datos!U526),AND(OR(U$1005="",Datos!U526&gt;=U$1005),OR(U$1006="",Datos!U526&lt;=U$1006))),FALSE),OR(ISNUMBER(FIND(";"&amp;UPPER(TRIM(Datos!U526&amp;""))&amp;"=",U$1007)),ISNUMBER(FIND(";"&amp;UPPER(TRIM(Datos!U526&amp;""))&amp;";",U$1007))),OR(UPPER(TRIM(Datos!U526&amp;""))="SÍ",UPPER(TRIM(Datos!U526&amp;""))="SI",UPPER(TRIM(Datos!U526&amp;""))="NO"),IF(ISNUMBER(Datos!U526),AND(OR(U$1005="",Datos!U526&gt;=U$1005),OR(U$1006="",Datos!U526&lt;=U$1006)),FALSE),TRUE))))</f>
        <v>0.0</v>
      </c>
      <c r="V526">
        <f>IF(Datos!V526="",0,IF(AND(V$1008&lt;&gt;"",Datos!V526=V$1008),0,IF(V$1004=0,0,1-CHOOSE(V$1004,IF(ISNUMBER(Datos!V526),AND(OR(V$1005="",Datos!V526&gt;=V$1005),OR(V$1006="",Datos!V526&lt;=V$1006)),FALSE),IF(ISNUMBER(Datos!V526),AND(Datos!V526=INT(Datos!V526),AND(OR(V$1005="",Datos!V526&gt;=V$1005),OR(V$1006="",Datos!V526&lt;=V$1006))),FALSE),OR(ISNUMBER(FIND(";"&amp;UPPER(TRIM(Datos!V526&amp;""))&amp;"=",V$1007)),ISNUMBER(FIND(";"&amp;UPPER(TRIM(Datos!V526&amp;""))&amp;";",V$1007))),OR(UPPER(TRIM(Datos!V526&amp;""))="SÍ",UPPER(TRIM(Datos!V526&amp;""))="SI",UPPER(TRIM(Datos!V526&amp;""))="NO"),IF(ISNUMBER(Datos!V526),AND(OR(V$1005="",Datos!V526&gt;=V$1005),OR(V$1006="",Datos!V526&lt;=V$1006)),FALSE),TRUE))))</f>
        <v>0.0</v>
      </c>
      <c r="W526">
        <f>IF(Datos!W526="",0,IF(AND(W$1008&lt;&gt;"",Datos!W526=W$1008),0,IF(W$1004=0,0,1-CHOOSE(W$1004,IF(ISNUMBER(Datos!W526),AND(OR(W$1005="",Datos!W526&gt;=W$1005),OR(W$1006="",Datos!W526&lt;=W$1006)),FALSE),IF(ISNUMBER(Datos!W526),AND(Datos!W526=INT(Datos!W526),AND(OR(W$1005="",Datos!W526&gt;=W$1005),OR(W$1006="",Datos!W526&lt;=W$1006))),FALSE),OR(ISNUMBER(FIND(";"&amp;UPPER(TRIM(Datos!W526&amp;""))&amp;"=",W$1007)),ISNUMBER(FIND(";"&amp;UPPER(TRIM(Datos!W526&amp;""))&amp;";",W$1007))),OR(UPPER(TRIM(Datos!W526&amp;""))="SÍ",UPPER(TRIM(Datos!W526&amp;""))="SI",UPPER(TRIM(Datos!W526&amp;""))="NO"),IF(ISNUMBER(Datos!W526),AND(OR(W$1005="",Datos!W526&gt;=W$1005),OR(W$1006="",Datos!W526&lt;=W$1006)),FALSE),TRUE))))</f>
        <v>0.0</v>
      </c>
      <c r="X526">
        <f>IF(Datos!X526="",0,IF(AND(X$1008&lt;&gt;"",Datos!X526=X$1008),0,IF(X$1004=0,0,1-CHOOSE(X$1004,IF(ISNUMBER(Datos!X526),AND(OR(X$1005="",Datos!X526&gt;=X$1005),OR(X$1006="",Datos!X526&lt;=X$1006)),FALSE),IF(ISNUMBER(Datos!X526),AND(Datos!X526=INT(Datos!X526),AND(OR(X$1005="",Datos!X526&gt;=X$1005),OR(X$1006="",Datos!X526&lt;=X$1006))),FALSE),OR(ISNUMBER(FIND(";"&amp;UPPER(TRIM(Datos!X526&amp;""))&amp;"=",X$1007)),ISNUMBER(FIND(";"&amp;UPPER(TRIM(Datos!X526&amp;""))&amp;";",X$1007))),OR(UPPER(TRIM(Datos!X526&amp;""))="SÍ",UPPER(TRIM(Datos!X526&amp;""))="SI",UPPER(TRIM(Datos!X526&amp;""))="NO"),IF(ISNUMBER(Datos!X526),AND(OR(X$1005="",Datos!X526&gt;=X$1005),OR(X$1006="",Datos!X526&lt;=X$1006)),FALSE),TRUE))))</f>
        <v>0.0</v>
      </c>
      <c r="Y526">
        <f>IF(Datos!Y526="",0,IF(AND(Y$1008&lt;&gt;"",Datos!Y526=Y$1008),0,IF(Y$1004=0,0,1-CHOOSE(Y$1004,IF(ISNUMBER(Datos!Y526),AND(OR(Y$1005="",Datos!Y526&gt;=Y$1005),OR(Y$1006="",Datos!Y526&lt;=Y$1006)),FALSE),IF(ISNUMBER(Datos!Y526),AND(Datos!Y526=INT(Datos!Y526),AND(OR(Y$1005="",Datos!Y526&gt;=Y$1005),OR(Y$1006="",Datos!Y526&lt;=Y$1006))),FALSE),OR(ISNUMBER(FIND(";"&amp;UPPER(TRIM(Datos!Y526&amp;""))&amp;"=",Y$1007)),ISNUMBER(FIND(";"&amp;UPPER(TRIM(Datos!Y526&amp;""))&amp;";",Y$1007))),OR(UPPER(TRIM(Datos!Y526&amp;""))="SÍ",UPPER(TRIM(Datos!Y526&amp;""))="SI",UPPER(TRIM(Datos!Y526&amp;""))="NO"),IF(ISNUMBER(Datos!Y526),AND(OR(Y$1005="",Datos!Y526&gt;=Y$1005),OR(Y$1006="",Datos!Y526&lt;=Y$1006)),FALSE),TRUE))))</f>
        <v>0.0</v>
      </c>
      <c r="Z526">
        <f>IF(Datos!Z526="",0,IF(AND(Z$1008&lt;&gt;"",Datos!Z526=Z$1008),0,IF(Z$1004=0,0,1-CHOOSE(Z$1004,IF(ISNUMBER(Datos!Z526),AND(OR(Z$1005="",Datos!Z526&gt;=Z$1005),OR(Z$1006="",Datos!Z526&lt;=Z$1006)),FALSE),IF(ISNUMBER(Datos!Z526),AND(Datos!Z526=INT(Datos!Z526),AND(OR(Z$1005="",Datos!Z526&gt;=Z$1005),OR(Z$1006="",Datos!Z526&lt;=Z$1006))),FALSE),OR(ISNUMBER(FIND(";"&amp;UPPER(TRIM(Datos!Z526&amp;""))&amp;"=",Z$1007)),ISNUMBER(FIND(";"&amp;UPPER(TRIM(Datos!Z526&amp;""))&amp;";",Z$1007))),OR(UPPER(TRIM(Datos!Z526&amp;""))="SÍ",UPPER(TRIM(Datos!Z526&amp;""))="SI",UPPER(TRIM(Datos!Z526&amp;""))="NO"),IF(ISNUMBER(Datos!Z526),AND(OR(Z$1005="",Datos!Z526&gt;=Z$1005),OR(Z$1006="",Datos!Z526&lt;=Z$1006)),FALSE),TRUE))))</f>
        <v>0.0</v>
      </c>
      <c r="AA526">
        <f>IF(Datos!AA526="",0,IF(AND(AA$1008&lt;&gt;"",Datos!AA526=AA$1008),0,IF(AA$1004=0,0,1-CHOOSE(AA$1004,IF(ISNUMBER(Datos!AA526),AND(OR(AA$1005="",Datos!AA526&gt;=AA$1005),OR(AA$1006="",Datos!AA526&lt;=AA$1006)),FALSE),IF(ISNUMBER(Datos!AA526),AND(Datos!AA526=INT(Datos!AA526),AND(OR(AA$1005="",Datos!AA526&gt;=AA$1005),OR(AA$1006="",Datos!AA526&lt;=AA$1006))),FALSE),OR(ISNUMBER(FIND(";"&amp;UPPER(TRIM(Datos!AA526&amp;""))&amp;"=",AA$1007)),ISNUMBER(FIND(";"&amp;UPPER(TRIM(Datos!AA526&amp;""))&amp;";",AA$1007))),OR(UPPER(TRIM(Datos!AA526&amp;""))="SÍ",UPPER(TRIM(Datos!AA526&amp;""))="SI",UPPER(TRIM(Datos!AA526&amp;""))="NO"),IF(ISNUMBER(Datos!AA526),AND(OR(AA$1005="",Datos!AA526&gt;=AA$1005),OR(AA$1006="",Datos!AA526&lt;=AA$1006)),FALSE),TRUE))))</f>
        <v>0.0</v>
      </c>
      <c r="AB526">
        <f>IF(Datos!AB526="",0,IF(AND(AB$1008&lt;&gt;"",Datos!AB526=AB$1008),0,IF(AB$1004=0,0,1-CHOOSE(AB$1004,IF(ISNUMBER(Datos!AB526),AND(OR(AB$1005="",Datos!AB526&gt;=AB$1005),OR(AB$1006="",Datos!AB526&lt;=AB$1006)),FALSE),IF(ISNUMBER(Datos!AB526),AND(Datos!AB526=INT(Datos!AB526),AND(OR(AB$1005="",Datos!AB526&gt;=AB$1005),OR(AB$1006="",Datos!AB526&lt;=AB$1006))),FALSE),OR(ISNUMBER(FIND(";"&amp;UPPER(TRIM(Datos!AB526&amp;""))&amp;"=",AB$1007)),ISNUMBER(FIND(";"&amp;UPPER(TRIM(Datos!AB526&amp;""))&amp;";",AB$1007))),OR(UPPER(TRIM(Datos!AB526&amp;""))="SÍ",UPPER(TRIM(Datos!AB526&amp;""))="SI",UPPER(TRIM(Datos!AB526&amp;""))="NO"),IF(ISNUMBER(Datos!AB526),AND(OR(AB$1005="",Datos!AB526&gt;=AB$1005),OR(AB$1006="",Datos!AB526&lt;=AB$1006)),FALSE),TRUE))))</f>
        <v>0.0</v>
      </c>
      <c r="AC526">
        <f>IF(Datos!AC526="",0,IF(AND(AC$1008&lt;&gt;"",Datos!AC526=AC$1008),0,IF(AC$1004=0,0,1-CHOOSE(AC$1004,IF(ISNUMBER(Datos!AC526),AND(OR(AC$1005="",Datos!AC526&gt;=AC$1005),OR(AC$1006="",Datos!AC526&lt;=AC$1006)),FALSE),IF(ISNUMBER(Datos!AC526),AND(Datos!AC526=INT(Datos!AC526),AND(OR(AC$1005="",Datos!AC526&gt;=AC$1005),OR(AC$1006="",Datos!AC526&lt;=AC$1006))),FALSE),OR(ISNUMBER(FIND(";"&amp;UPPER(TRIM(Datos!AC526&amp;""))&amp;"=",AC$1007)),ISNUMBER(FIND(";"&amp;UPPER(TRIM(Datos!AC526&amp;""))&amp;";",AC$1007))),OR(UPPER(TRIM(Datos!AC526&amp;""))="SÍ",UPPER(TRIM(Datos!AC526&amp;""))="SI",UPPER(TRIM(Datos!AC526&amp;""))="NO"),IF(ISNUMBER(Datos!AC526),AND(OR(AC$1005="",Datos!AC526&gt;=AC$1005),OR(AC$1006="",Datos!AC526&lt;=AC$1006)),FALSE),TRUE))))</f>
        <v>0.0</v>
      </c>
      <c r="AD526">
        <f>IF(Datos!AD526="",0,IF(AND(AD$1008&lt;&gt;"",Datos!AD526=AD$1008),0,IF(AD$1004=0,0,1-CHOOSE(AD$1004,IF(ISNUMBER(Datos!AD526),AND(OR(AD$1005="",Datos!AD526&gt;=AD$1005),OR(AD$1006="",Datos!AD526&lt;=AD$1006)),FALSE),IF(ISNUMBER(Datos!AD526),AND(Datos!AD526=INT(Datos!AD526),AND(OR(AD$1005="",Datos!AD526&gt;=AD$1005),OR(AD$1006="",Datos!AD526&lt;=AD$1006))),FALSE),OR(ISNUMBER(FIND(";"&amp;UPPER(TRIM(Datos!AD526&amp;""))&amp;"=",AD$1007)),ISNUMBER(FIND(";"&amp;UPPER(TRIM(Datos!AD526&amp;""))&amp;";",AD$1007))),OR(UPPER(TRIM(Datos!AD526&amp;""))="SÍ",UPPER(TRIM(Datos!AD526&amp;""))="SI",UPPER(TRIM(Datos!AD526&amp;""))="NO"),IF(ISNUMBER(Datos!AD526),AND(OR(AD$1005="",Datos!AD526&gt;=AD$1005),OR(AD$1006="",Datos!AD526&lt;=AD$1006)),FALSE),TRUE))))</f>
        <v>0.0</v>
      </c>
      <c r="AE526">
        <f>IF(Datos!AE526="",0,IF(AND(AE$1008&lt;&gt;"",Datos!AE526=AE$1008),0,IF(AE$1004=0,0,1-CHOOSE(AE$1004,IF(ISNUMBER(Datos!AE526),AND(OR(AE$1005="",Datos!AE526&gt;=AE$1005),OR(AE$1006="",Datos!AE526&lt;=AE$1006)),FALSE),IF(ISNUMBER(Datos!AE526),AND(Datos!AE526=INT(Datos!AE526),AND(OR(AE$1005="",Datos!AE526&gt;=AE$1005),OR(AE$1006="",Datos!AE526&lt;=AE$1006))),FALSE),OR(ISNUMBER(FIND(";"&amp;UPPER(TRIM(Datos!AE526&amp;""))&amp;"=",AE$1007)),ISNUMBER(FIND(";"&amp;UPPER(TRIM(Datos!AE526&amp;""))&amp;";",AE$1007))),OR(UPPER(TRIM(Datos!AE526&amp;""))="SÍ",UPPER(TRIM(Datos!AE526&amp;""))="SI",UPPER(TRIM(Datos!AE526&amp;""))="NO"),IF(ISNUMBER(Datos!AE526),AND(OR(AE$1005="",Datos!AE526&gt;=AE$1005),OR(AE$1006="",Datos!AE526&lt;=AE$1006)),FALSE),TRUE))))</f>
        <v>0.0</v>
      </c>
    </row>
    <row r="527" spans="2:31">
      <c r="B527">
        <f>IF(Datos!B527="",0,IF(AND(B$1008&lt;&gt;"",Datos!B527=B$1008),0,IF(B$1004=0,0,1-CHOOSE(B$1004,IF(ISNUMBER(Datos!B527),AND(OR(B$1005="",Datos!B527&gt;=B$1005),OR(B$1006="",Datos!B527&lt;=B$1006)),FALSE),IF(ISNUMBER(Datos!B527),AND(Datos!B527=INT(Datos!B527),AND(OR(B$1005="",Datos!B527&gt;=B$1005),OR(B$1006="",Datos!B527&lt;=B$1006))),FALSE),OR(ISNUMBER(FIND(";"&amp;UPPER(TRIM(Datos!B527&amp;""))&amp;"=",B$1007)),ISNUMBER(FIND(";"&amp;UPPER(TRIM(Datos!B527&amp;""))&amp;";",B$1007))),OR(UPPER(TRIM(Datos!B527&amp;""))="SÍ",UPPER(TRIM(Datos!B527&amp;""))="SI",UPPER(TRIM(Datos!B527&amp;""))="NO"),IF(ISNUMBER(Datos!B527),AND(OR(B$1005="",Datos!B527&gt;=B$1005),OR(B$1006="",Datos!B527&lt;=B$1006)),FALSE),TRUE))))</f>
        <v>0.0</v>
      </c>
      <c r="C527">
        <f>IF(Datos!C527="",0,IF(AND(C$1008&lt;&gt;"",Datos!C527=C$1008),0,IF(C$1004=0,0,1-CHOOSE(C$1004,IF(ISNUMBER(Datos!C527),AND(OR(C$1005="",Datos!C527&gt;=C$1005),OR(C$1006="",Datos!C527&lt;=C$1006)),FALSE),IF(ISNUMBER(Datos!C527),AND(Datos!C527=INT(Datos!C527),AND(OR(C$1005="",Datos!C527&gt;=C$1005),OR(C$1006="",Datos!C527&lt;=C$1006))),FALSE),OR(ISNUMBER(FIND(";"&amp;UPPER(TRIM(Datos!C527&amp;""))&amp;"=",C$1007)),ISNUMBER(FIND(";"&amp;UPPER(TRIM(Datos!C527&amp;""))&amp;";",C$1007))),OR(UPPER(TRIM(Datos!C527&amp;""))="SÍ",UPPER(TRIM(Datos!C527&amp;""))="SI",UPPER(TRIM(Datos!C527&amp;""))="NO"),IF(ISNUMBER(Datos!C527),AND(OR(C$1005="",Datos!C527&gt;=C$1005),OR(C$1006="",Datos!C527&lt;=C$1006)),FALSE),TRUE))))</f>
        <v>0.0</v>
      </c>
      <c r="D527">
        <f>IF(Datos!D527="",0,IF(AND(D$1008&lt;&gt;"",Datos!D527=D$1008),0,IF(D$1004=0,0,1-CHOOSE(D$1004,IF(ISNUMBER(Datos!D527),AND(OR(D$1005="",Datos!D527&gt;=D$1005),OR(D$1006="",Datos!D527&lt;=D$1006)),FALSE),IF(ISNUMBER(Datos!D527),AND(Datos!D527=INT(Datos!D527),AND(OR(D$1005="",Datos!D527&gt;=D$1005),OR(D$1006="",Datos!D527&lt;=D$1006))),FALSE),OR(ISNUMBER(FIND(";"&amp;UPPER(TRIM(Datos!D527&amp;""))&amp;"=",D$1007)),ISNUMBER(FIND(";"&amp;UPPER(TRIM(Datos!D527&amp;""))&amp;";",D$1007))),OR(UPPER(TRIM(Datos!D527&amp;""))="SÍ",UPPER(TRIM(Datos!D527&amp;""))="SI",UPPER(TRIM(Datos!D527&amp;""))="NO"),IF(ISNUMBER(Datos!D527),AND(OR(D$1005="",Datos!D527&gt;=D$1005),OR(D$1006="",Datos!D527&lt;=D$1006)),FALSE),TRUE))))</f>
        <v>0.0</v>
      </c>
      <c r="E527">
        <f>IF(Datos!E527="",0,IF(AND(E$1008&lt;&gt;"",Datos!E527=E$1008),0,IF(E$1004=0,0,1-CHOOSE(E$1004,IF(ISNUMBER(Datos!E527),AND(OR(E$1005="",Datos!E527&gt;=E$1005),OR(E$1006="",Datos!E527&lt;=E$1006)),FALSE),IF(ISNUMBER(Datos!E527),AND(Datos!E527=INT(Datos!E527),AND(OR(E$1005="",Datos!E527&gt;=E$1005),OR(E$1006="",Datos!E527&lt;=E$1006))),FALSE),OR(ISNUMBER(FIND(";"&amp;UPPER(TRIM(Datos!E527&amp;""))&amp;"=",E$1007)),ISNUMBER(FIND(";"&amp;UPPER(TRIM(Datos!E527&amp;""))&amp;";",E$1007))),OR(UPPER(TRIM(Datos!E527&amp;""))="SÍ",UPPER(TRIM(Datos!E527&amp;""))="SI",UPPER(TRIM(Datos!E527&amp;""))="NO"),IF(ISNUMBER(Datos!E527),AND(OR(E$1005="",Datos!E527&gt;=E$1005),OR(E$1006="",Datos!E527&lt;=E$1006)),FALSE),TRUE))))</f>
        <v>0.0</v>
      </c>
      <c r="F527">
        <f>IF(Datos!F527="",0,IF(AND(F$1008&lt;&gt;"",Datos!F527=F$1008),0,IF(F$1004=0,0,1-CHOOSE(F$1004,IF(ISNUMBER(Datos!F527),AND(OR(F$1005="",Datos!F527&gt;=F$1005),OR(F$1006="",Datos!F527&lt;=F$1006)),FALSE),IF(ISNUMBER(Datos!F527),AND(Datos!F527=INT(Datos!F527),AND(OR(F$1005="",Datos!F527&gt;=F$1005),OR(F$1006="",Datos!F527&lt;=F$1006))),FALSE),OR(ISNUMBER(FIND(";"&amp;UPPER(TRIM(Datos!F527&amp;""))&amp;"=",F$1007)),ISNUMBER(FIND(";"&amp;UPPER(TRIM(Datos!F527&amp;""))&amp;";",F$1007))),OR(UPPER(TRIM(Datos!F527&amp;""))="SÍ",UPPER(TRIM(Datos!F527&amp;""))="SI",UPPER(TRIM(Datos!F527&amp;""))="NO"),IF(ISNUMBER(Datos!F527),AND(OR(F$1005="",Datos!F527&gt;=F$1005),OR(F$1006="",Datos!F527&lt;=F$1006)),FALSE),TRUE))))</f>
        <v>0.0</v>
      </c>
      <c r="G527">
        <f>IF(Datos!G527="",0,IF(AND(G$1008&lt;&gt;"",Datos!G527=G$1008),0,IF(G$1004=0,0,1-CHOOSE(G$1004,IF(ISNUMBER(Datos!G527),AND(OR(G$1005="",Datos!G527&gt;=G$1005),OR(G$1006="",Datos!G527&lt;=G$1006)),FALSE),IF(ISNUMBER(Datos!G527),AND(Datos!G527=INT(Datos!G527),AND(OR(G$1005="",Datos!G527&gt;=G$1005),OR(G$1006="",Datos!G527&lt;=G$1006))),FALSE),OR(ISNUMBER(FIND(";"&amp;UPPER(TRIM(Datos!G527&amp;""))&amp;"=",G$1007)),ISNUMBER(FIND(";"&amp;UPPER(TRIM(Datos!G527&amp;""))&amp;";",G$1007))),OR(UPPER(TRIM(Datos!G527&amp;""))="SÍ",UPPER(TRIM(Datos!G527&amp;""))="SI",UPPER(TRIM(Datos!G527&amp;""))="NO"),IF(ISNUMBER(Datos!G527),AND(OR(G$1005="",Datos!G527&gt;=G$1005),OR(G$1006="",Datos!G527&lt;=G$1006)),FALSE),TRUE))))</f>
        <v>0.0</v>
      </c>
      <c r="H527">
        <f>IF(Datos!H527="",0,IF(AND(H$1008&lt;&gt;"",Datos!H527=H$1008),0,IF(H$1004=0,0,1-CHOOSE(H$1004,IF(ISNUMBER(Datos!H527),AND(OR(H$1005="",Datos!H527&gt;=H$1005),OR(H$1006="",Datos!H527&lt;=H$1006)),FALSE),IF(ISNUMBER(Datos!H527),AND(Datos!H527=INT(Datos!H527),AND(OR(H$1005="",Datos!H527&gt;=H$1005),OR(H$1006="",Datos!H527&lt;=H$1006))),FALSE),OR(ISNUMBER(FIND(";"&amp;UPPER(TRIM(Datos!H527&amp;""))&amp;"=",H$1007)),ISNUMBER(FIND(";"&amp;UPPER(TRIM(Datos!H527&amp;""))&amp;";",H$1007))),OR(UPPER(TRIM(Datos!H527&amp;""))="SÍ",UPPER(TRIM(Datos!H527&amp;""))="SI",UPPER(TRIM(Datos!H527&amp;""))="NO"),IF(ISNUMBER(Datos!H527),AND(OR(H$1005="",Datos!H527&gt;=H$1005),OR(H$1006="",Datos!H527&lt;=H$1006)),FALSE),TRUE))))</f>
        <v>0.0</v>
      </c>
      <c r="I527">
        <f>IF(Datos!I527="",0,IF(AND(I$1008&lt;&gt;"",Datos!I527=I$1008),0,IF(I$1004=0,0,1-CHOOSE(I$1004,IF(ISNUMBER(Datos!I527),AND(OR(I$1005="",Datos!I527&gt;=I$1005),OR(I$1006="",Datos!I527&lt;=I$1006)),FALSE),IF(ISNUMBER(Datos!I527),AND(Datos!I527=INT(Datos!I527),AND(OR(I$1005="",Datos!I527&gt;=I$1005),OR(I$1006="",Datos!I527&lt;=I$1006))),FALSE),OR(ISNUMBER(FIND(";"&amp;UPPER(TRIM(Datos!I527&amp;""))&amp;"=",I$1007)),ISNUMBER(FIND(";"&amp;UPPER(TRIM(Datos!I527&amp;""))&amp;";",I$1007))),OR(UPPER(TRIM(Datos!I527&amp;""))="SÍ",UPPER(TRIM(Datos!I527&amp;""))="SI",UPPER(TRIM(Datos!I527&amp;""))="NO"),IF(ISNUMBER(Datos!I527),AND(OR(I$1005="",Datos!I527&gt;=I$1005),OR(I$1006="",Datos!I527&lt;=I$1006)),FALSE),TRUE))))</f>
        <v>0.0</v>
      </c>
      <c r="J527">
        <f>IF(Datos!J527="",0,IF(AND(J$1008&lt;&gt;"",Datos!J527=J$1008),0,IF(J$1004=0,0,1-CHOOSE(J$1004,IF(ISNUMBER(Datos!J527),AND(OR(J$1005="",Datos!J527&gt;=J$1005),OR(J$1006="",Datos!J527&lt;=J$1006)),FALSE),IF(ISNUMBER(Datos!J527),AND(Datos!J527=INT(Datos!J527),AND(OR(J$1005="",Datos!J527&gt;=J$1005),OR(J$1006="",Datos!J527&lt;=J$1006))),FALSE),OR(ISNUMBER(FIND(";"&amp;UPPER(TRIM(Datos!J527&amp;""))&amp;"=",J$1007)),ISNUMBER(FIND(";"&amp;UPPER(TRIM(Datos!J527&amp;""))&amp;";",J$1007))),OR(UPPER(TRIM(Datos!J527&amp;""))="SÍ",UPPER(TRIM(Datos!J527&amp;""))="SI",UPPER(TRIM(Datos!J527&amp;""))="NO"),IF(ISNUMBER(Datos!J527),AND(OR(J$1005="",Datos!J527&gt;=J$1005),OR(J$1006="",Datos!J527&lt;=J$1006)),FALSE),TRUE))))</f>
        <v>0.0</v>
      </c>
      <c r="K527">
        <f>IF(Datos!K527="",0,IF(AND(K$1008&lt;&gt;"",Datos!K527=K$1008),0,IF(K$1004=0,0,1-CHOOSE(K$1004,IF(ISNUMBER(Datos!K527),AND(OR(K$1005="",Datos!K527&gt;=K$1005),OR(K$1006="",Datos!K527&lt;=K$1006)),FALSE),IF(ISNUMBER(Datos!K527),AND(Datos!K527=INT(Datos!K527),AND(OR(K$1005="",Datos!K527&gt;=K$1005),OR(K$1006="",Datos!K527&lt;=K$1006))),FALSE),OR(ISNUMBER(FIND(";"&amp;UPPER(TRIM(Datos!K527&amp;""))&amp;"=",K$1007)),ISNUMBER(FIND(";"&amp;UPPER(TRIM(Datos!K527&amp;""))&amp;";",K$1007))),OR(UPPER(TRIM(Datos!K527&amp;""))="SÍ",UPPER(TRIM(Datos!K527&amp;""))="SI",UPPER(TRIM(Datos!K527&amp;""))="NO"),IF(ISNUMBER(Datos!K527),AND(OR(K$1005="",Datos!K527&gt;=K$1005),OR(K$1006="",Datos!K527&lt;=K$1006)),FALSE),TRUE))))</f>
        <v>0.0</v>
      </c>
      <c r="L527">
        <f>IF(Datos!L527="",0,IF(AND(L$1008&lt;&gt;"",Datos!L527=L$1008),0,IF(L$1004=0,0,1-CHOOSE(L$1004,IF(ISNUMBER(Datos!L527),AND(OR(L$1005="",Datos!L527&gt;=L$1005),OR(L$1006="",Datos!L527&lt;=L$1006)),FALSE),IF(ISNUMBER(Datos!L527),AND(Datos!L527=INT(Datos!L527),AND(OR(L$1005="",Datos!L527&gt;=L$1005),OR(L$1006="",Datos!L527&lt;=L$1006))),FALSE),OR(ISNUMBER(FIND(";"&amp;UPPER(TRIM(Datos!L527&amp;""))&amp;"=",L$1007)),ISNUMBER(FIND(";"&amp;UPPER(TRIM(Datos!L527&amp;""))&amp;";",L$1007))),OR(UPPER(TRIM(Datos!L527&amp;""))="SÍ",UPPER(TRIM(Datos!L527&amp;""))="SI",UPPER(TRIM(Datos!L527&amp;""))="NO"),IF(ISNUMBER(Datos!L527),AND(OR(L$1005="",Datos!L527&gt;=L$1005),OR(L$1006="",Datos!L527&lt;=L$1006)),FALSE),TRUE))))</f>
        <v>0.0</v>
      </c>
      <c r="M527">
        <f>IF(Datos!M527="",0,IF(AND(M$1008&lt;&gt;"",Datos!M527=M$1008),0,IF(M$1004=0,0,1-CHOOSE(M$1004,IF(ISNUMBER(Datos!M527),AND(OR(M$1005="",Datos!M527&gt;=M$1005),OR(M$1006="",Datos!M527&lt;=M$1006)),FALSE),IF(ISNUMBER(Datos!M527),AND(Datos!M527=INT(Datos!M527),AND(OR(M$1005="",Datos!M527&gt;=M$1005),OR(M$1006="",Datos!M527&lt;=M$1006))),FALSE),OR(ISNUMBER(FIND(";"&amp;UPPER(TRIM(Datos!M527&amp;""))&amp;"=",M$1007)),ISNUMBER(FIND(";"&amp;UPPER(TRIM(Datos!M527&amp;""))&amp;";",M$1007))),OR(UPPER(TRIM(Datos!M527&amp;""))="SÍ",UPPER(TRIM(Datos!M527&amp;""))="SI",UPPER(TRIM(Datos!M527&amp;""))="NO"),IF(ISNUMBER(Datos!M527),AND(OR(M$1005="",Datos!M527&gt;=M$1005),OR(M$1006="",Datos!M527&lt;=M$1006)),FALSE),TRUE))))</f>
        <v>0.0</v>
      </c>
      <c r="N527">
        <f>IF(Datos!N527="",0,IF(AND(N$1008&lt;&gt;"",Datos!N527=N$1008),0,IF(N$1004=0,0,1-CHOOSE(N$1004,IF(ISNUMBER(Datos!N527),AND(OR(N$1005="",Datos!N527&gt;=N$1005),OR(N$1006="",Datos!N527&lt;=N$1006)),FALSE),IF(ISNUMBER(Datos!N527),AND(Datos!N527=INT(Datos!N527),AND(OR(N$1005="",Datos!N527&gt;=N$1005),OR(N$1006="",Datos!N527&lt;=N$1006))),FALSE),OR(ISNUMBER(FIND(";"&amp;UPPER(TRIM(Datos!N527&amp;""))&amp;"=",N$1007)),ISNUMBER(FIND(";"&amp;UPPER(TRIM(Datos!N527&amp;""))&amp;";",N$1007))),OR(UPPER(TRIM(Datos!N527&amp;""))="SÍ",UPPER(TRIM(Datos!N527&amp;""))="SI",UPPER(TRIM(Datos!N527&amp;""))="NO"),IF(ISNUMBER(Datos!N527),AND(OR(N$1005="",Datos!N527&gt;=N$1005),OR(N$1006="",Datos!N527&lt;=N$1006)),FALSE),TRUE))))</f>
        <v>0.0</v>
      </c>
      <c r="O527">
        <f>IF(Datos!O527="",0,IF(AND(O$1008&lt;&gt;"",Datos!O527=O$1008),0,IF(O$1004=0,0,1-CHOOSE(O$1004,IF(ISNUMBER(Datos!O527),AND(OR(O$1005="",Datos!O527&gt;=O$1005),OR(O$1006="",Datos!O527&lt;=O$1006)),FALSE),IF(ISNUMBER(Datos!O527),AND(Datos!O527=INT(Datos!O527),AND(OR(O$1005="",Datos!O527&gt;=O$1005),OR(O$1006="",Datos!O527&lt;=O$1006))),FALSE),OR(ISNUMBER(FIND(";"&amp;UPPER(TRIM(Datos!O527&amp;""))&amp;"=",O$1007)),ISNUMBER(FIND(";"&amp;UPPER(TRIM(Datos!O527&amp;""))&amp;";",O$1007))),OR(UPPER(TRIM(Datos!O527&amp;""))="SÍ",UPPER(TRIM(Datos!O527&amp;""))="SI",UPPER(TRIM(Datos!O527&amp;""))="NO"),IF(ISNUMBER(Datos!O527),AND(OR(O$1005="",Datos!O527&gt;=O$1005),OR(O$1006="",Datos!O527&lt;=O$1006)),FALSE),TRUE))))</f>
        <v>0.0</v>
      </c>
      <c r="P527">
        <f>IF(Datos!P527="",0,IF(AND(P$1008&lt;&gt;"",Datos!P527=P$1008),0,IF(P$1004=0,0,1-CHOOSE(P$1004,IF(ISNUMBER(Datos!P527),AND(OR(P$1005="",Datos!P527&gt;=P$1005),OR(P$1006="",Datos!P527&lt;=P$1006)),FALSE),IF(ISNUMBER(Datos!P527),AND(Datos!P527=INT(Datos!P527),AND(OR(P$1005="",Datos!P527&gt;=P$1005),OR(P$1006="",Datos!P527&lt;=P$1006))),FALSE),OR(ISNUMBER(FIND(";"&amp;UPPER(TRIM(Datos!P527&amp;""))&amp;"=",P$1007)),ISNUMBER(FIND(";"&amp;UPPER(TRIM(Datos!P527&amp;""))&amp;";",P$1007))),OR(UPPER(TRIM(Datos!P527&amp;""))="SÍ",UPPER(TRIM(Datos!P527&amp;""))="SI",UPPER(TRIM(Datos!P527&amp;""))="NO"),IF(ISNUMBER(Datos!P527),AND(OR(P$1005="",Datos!P527&gt;=P$1005),OR(P$1006="",Datos!P527&lt;=P$1006)),FALSE),TRUE))))</f>
        <v>0.0</v>
      </c>
      <c r="Q527">
        <f>IF(Datos!Q527="",0,IF(AND(Q$1008&lt;&gt;"",Datos!Q527=Q$1008),0,IF(Q$1004=0,0,1-CHOOSE(Q$1004,IF(ISNUMBER(Datos!Q527),AND(OR(Q$1005="",Datos!Q527&gt;=Q$1005),OR(Q$1006="",Datos!Q527&lt;=Q$1006)),FALSE),IF(ISNUMBER(Datos!Q527),AND(Datos!Q527=INT(Datos!Q527),AND(OR(Q$1005="",Datos!Q527&gt;=Q$1005),OR(Q$1006="",Datos!Q527&lt;=Q$1006))),FALSE),OR(ISNUMBER(FIND(";"&amp;UPPER(TRIM(Datos!Q527&amp;""))&amp;"=",Q$1007)),ISNUMBER(FIND(";"&amp;UPPER(TRIM(Datos!Q527&amp;""))&amp;";",Q$1007))),OR(UPPER(TRIM(Datos!Q527&amp;""))="SÍ",UPPER(TRIM(Datos!Q527&amp;""))="SI",UPPER(TRIM(Datos!Q527&amp;""))="NO"),IF(ISNUMBER(Datos!Q527),AND(OR(Q$1005="",Datos!Q527&gt;=Q$1005),OR(Q$1006="",Datos!Q527&lt;=Q$1006)),FALSE),TRUE))))</f>
        <v>0.0</v>
      </c>
      <c r="R527">
        <f>IF(Datos!R527="",0,IF(AND(R$1008&lt;&gt;"",Datos!R527=R$1008),0,IF(R$1004=0,0,1-CHOOSE(R$1004,IF(ISNUMBER(Datos!R527),AND(OR(R$1005="",Datos!R527&gt;=R$1005),OR(R$1006="",Datos!R527&lt;=R$1006)),FALSE),IF(ISNUMBER(Datos!R527),AND(Datos!R527=INT(Datos!R527),AND(OR(R$1005="",Datos!R527&gt;=R$1005),OR(R$1006="",Datos!R527&lt;=R$1006))),FALSE),OR(ISNUMBER(FIND(";"&amp;UPPER(TRIM(Datos!R527&amp;""))&amp;"=",R$1007)),ISNUMBER(FIND(";"&amp;UPPER(TRIM(Datos!R527&amp;""))&amp;";",R$1007))),OR(UPPER(TRIM(Datos!R527&amp;""))="SÍ",UPPER(TRIM(Datos!R527&amp;""))="SI",UPPER(TRIM(Datos!R527&amp;""))="NO"),IF(ISNUMBER(Datos!R527),AND(OR(R$1005="",Datos!R527&gt;=R$1005),OR(R$1006="",Datos!R527&lt;=R$1006)),FALSE),TRUE))))</f>
        <v>0.0</v>
      </c>
      <c r="S527">
        <f>IF(Datos!S527="",0,IF(AND(S$1008&lt;&gt;"",Datos!S527=S$1008),0,IF(S$1004=0,0,1-CHOOSE(S$1004,IF(ISNUMBER(Datos!S527),AND(OR(S$1005="",Datos!S527&gt;=S$1005),OR(S$1006="",Datos!S527&lt;=S$1006)),FALSE),IF(ISNUMBER(Datos!S527),AND(Datos!S527=INT(Datos!S527),AND(OR(S$1005="",Datos!S527&gt;=S$1005),OR(S$1006="",Datos!S527&lt;=S$1006))),FALSE),OR(ISNUMBER(FIND(";"&amp;UPPER(TRIM(Datos!S527&amp;""))&amp;"=",S$1007)),ISNUMBER(FIND(";"&amp;UPPER(TRIM(Datos!S527&amp;""))&amp;";",S$1007))),OR(UPPER(TRIM(Datos!S527&amp;""))="SÍ",UPPER(TRIM(Datos!S527&amp;""))="SI",UPPER(TRIM(Datos!S527&amp;""))="NO"),IF(ISNUMBER(Datos!S527),AND(OR(S$1005="",Datos!S527&gt;=S$1005),OR(S$1006="",Datos!S527&lt;=S$1006)),FALSE),TRUE))))</f>
        <v>0.0</v>
      </c>
      <c r="T527">
        <f>IF(Datos!T527="",0,IF(AND(T$1008&lt;&gt;"",Datos!T527=T$1008),0,IF(T$1004=0,0,1-CHOOSE(T$1004,IF(ISNUMBER(Datos!T527),AND(OR(T$1005="",Datos!T527&gt;=T$1005),OR(T$1006="",Datos!T527&lt;=T$1006)),FALSE),IF(ISNUMBER(Datos!T527),AND(Datos!T527=INT(Datos!T527),AND(OR(T$1005="",Datos!T527&gt;=T$1005),OR(T$1006="",Datos!T527&lt;=T$1006))),FALSE),OR(ISNUMBER(FIND(";"&amp;UPPER(TRIM(Datos!T527&amp;""))&amp;"=",T$1007)),ISNUMBER(FIND(";"&amp;UPPER(TRIM(Datos!T527&amp;""))&amp;";",T$1007))),OR(UPPER(TRIM(Datos!T527&amp;""))="SÍ",UPPER(TRIM(Datos!T527&amp;""))="SI",UPPER(TRIM(Datos!T527&amp;""))="NO"),IF(ISNUMBER(Datos!T527),AND(OR(T$1005="",Datos!T527&gt;=T$1005),OR(T$1006="",Datos!T527&lt;=T$1006)),FALSE),TRUE))))</f>
        <v>0.0</v>
      </c>
      <c r="U527">
        <f>IF(Datos!U527="",0,IF(AND(U$1008&lt;&gt;"",Datos!U527=U$1008),0,IF(U$1004=0,0,1-CHOOSE(U$1004,IF(ISNUMBER(Datos!U527),AND(OR(U$1005="",Datos!U527&gt;=U$1005),OR(U$1006="",Datos!U527&lt;=U$1006)),FALSE),IF(ISNUMBER(Datos!U527),AND(Datos!U527=INT(Datos!U527),AND(OR(U$1005="",Datos!U527&gt;=U$1005),OR(U$1006="",Datos!U527&lt;=U$1006))),FALSE),OR(ISNUMBER(FIND(";"&amp;UPPER(TRIM(Datos!U527&amp;""))&amp;"=",U$1007)),ISNUMBER(FIND(";"&amp;UPPER(TRIM(Datos!U527&amp;""))&amp;";",U$1007))),OR(UPPER(TRIM(Datos!U527&amp;""))="SÍ",UPPER(TRIM(Datos!U527&amp;""))="SI",UPPER(TRIM(Datos!U527&amp;""))="NO"),IF(ISNUMBER(Datos!U527),AND(OR(U$1005="",Datos!U527&gt;=U$1005),OR(U$1006="",Datos!U527&lt;=U$1006)),FALSE),TRUE))))</f>
        <v>0.0</v>
      </c>
      <c r="V527">
        <f>IF(Datos!V527="",0,IF(AND(V$1008&lt;&gt;"",Datos!V527=V$1008),0,IF(V$1004=0,0,1-CHOOSE(V$1004,IF(ISNUMBER(Datos!V527),AND(OR(V$1005="",Datos!V527&gt;=V$1005),OR(V$1006="",Datos!V527&lt;=V$1006)),FALSE),IF(ISNUMBER(Datos!V527),AND(Datos!V527=INT(Datos!V527),AND(OR(V$1005="",Datos!V527&gt;=V$1005),OR(V$1006="",Datos!V527&lt;=V$1006))),FALSE),OR(ISNUMBER(FIND(";"&amp;UPPER(TRIM(Datos!V527&amp;""))&amp;"=",V$1007)),ISNUMBER(FIND(";"&amp;UPPER(TRIM(Datos!V527&amp;""))&amp;";",V$1007))),OR(UPPER(TRIM(Datos!V527&amp;""))="SÍ",UPPER(TRIM(Datos!V527&amp;""))="SI",UPPER(TRIM(Datos!V527&amp;""))="NO"),IF(ISNUMBER(Datos!V527),AND(OR(V$1005="",Datos!V527&gt;=V$1005),OR(V$1006="",Datos!V527&lt;=V$1006)),FALSE),TRUE))))</f>
        <v>0.0</v>
      </c>
      <c r="W527">
        <f>IF(Datos!W527="",0,IF(AND(W$1008&lt;&gt;"",Datos!W527=W$1008),0,IF(W$1004=0,0,1-CHOOSE(W$1004,IF(ISNUMBER(Datos!W527),AND(OR(W$1005="",Datos!W527&gt;=W$1005),OR(W$1006="",Datos!W527&lt;=W$1006)),FALSE),IF(ISNUMBER(Datos!W527),AND(Datos!W527=INT(Datos!W527),AND(OR(W$1005="",Datos!W527&gt;=W$1005),OR(W$1006="",Datos!W527&lt;=W$1006))),FALSE),OR(ISNUMBER(FIND(";"&amp;UPPER(TRIM(Datos!W527&amp;""))&amp;"=",W$1007)),ISNUMBER(FIND(";"&amp;UPPER(TRIM(Datos!W527&amp;""))&amp;";",W$1007))),OR(UPPER(TRIM(Datos!W527&amp;""))="SÍ",UPPER(TRIM(Datos!W527&amp;""))="SI",UPPER(TRIM(Datos!W527&amp;""))="NO"),IF(ISNUMBER(Datos!W527),AND(OR(W$1005="",Datos!W527&gt;=W$1005),OR(W$1006="",Datos!W527&lt;=W$1006)),FALSE),TRUE))))</f>
        <v>0.0</v>
      </c>
      <c r="X527">
        <f>IF(Datos!X527="",0,IF(AND(X$1008&lt;&gt;"",Datos!X527=X$1008),0,IF(X$1004=0,0,1-CHOOSE(X$1004,IF(ISNUMBER(Datos!X527),AND(OR(X$1005="",Datos!X527&gt;=X$1005),OR(X$1006="",Datos!X527&lt;=X$1006)),FALSE),IF(ISNUMBER(Datos!X527),AND(Datos!X527=INT(Datos!X527),AND(OR(X$1005="",Datos!X527&gt;=X$1005),OR(X$1006="",Datos!X527&lt;=X$1006))),FALSE),OR(ISNUMBER(FIND(";"&amp;UPPER(TRIM(Datos!X527&amp;""))&amp;"=",X$1007)),ISNUMBER(FIND(";"&amp;UPPER(TRIM(Datos!X527&amp;""))&amp;";",X$1007))),OR(UPPER(TRIM(Datos!X527&amp;""))="SÍ",UPPER(TRIM(Datos!X527&amp;""))="SI",UPPER(TRIM(Datos!X527&amp;""))="NO"),IF(ISNUMBER(Datos!X527),AND(OR(X$1005="",Datos!X527&gt;=X$1005),OR(X$1006="",Datos!X527&lt;=X$1006)),FALSE),TRUE))))</f>
        <v>0.0</v>
      </c>
      <c r="Y527">
        <f>IF(Datos!Y527="",0,IF(AND(Y$1008&lt;&gt;"",Datos!Y527=Y$1008),0,IF(Y$1004=0,0,1-CHOOSE(Y$1004,IF(ISNUMBER(Datos!Y527),AND(OR(Y$1005="",Datos!Y527&gt;=Y$1005),OR(Y$1006="",Datos!Y527&lt;=Y$1006)),FALSE),IF(ISNUMBER(Datos!Y527),AND(Datos!Y527=INT(Datos!Y527),AND(OR(Y$1005="",Datos!Y527&gt;=Y$1005),OR(Y$1006="",Datos!Y527&lt;=Y$1006))),FALSE),OR(ISNUMBER(FIND(";"&amp;UPPER(TRIM(Datos!Y527&amp;""))&amp;"=",Y$1007)),ISNUMBER(FIND(";"&amp;UPPER(TRIM(Datos!Y527&amp;""))&amp;";",Y$1007))),OR(UPPER(TRIM(Datos!Y527&amp;""))="SÍ",UPPER(TRIM(Datos!Y527&amp;""))="SI",UPPER(TRIM(Datos!Y527&amp;""))="NO"),IF(ISNUMBER(Datos!Y527),AND(OR(Y$1005="",Datos!Y527&gt;=Y$1005),OR(Y$1006="",Datos!Y527&lt;=Y$1006)),FALSE),TRUE))))</f>
        <v>0.0</v>
      </c>
      <c r="Z527">
        <f>IF(Datos!Z527="",0,IF(AND(Z$1008&lt;&gt;"",Datos!Z527=Z$1008),0,IF(Z$1004=0,0,1-CHOOSE(Z$1004,IF(ISNUMBER(Datos!Z527),AND(OR(Z$1005="",Datos!Z527&gt;=Z$1005),OR(Z$1006="",Datos!Z527&lt;=Z$1006)),FALSE),IF(ISNUMBER(Datos!Z527),AND(Datos!Z527=INT(Datos!Z527),AND(OR(Z$1005="",Datos!Z527&gt;=Z$1005),OR(Z$1006="",Datos!Z527&lt;=Z$1006))),FALSE),OR(ISNUMBER(FIND(";"&amp;UPPER(TRIM(Datos!Z527&amp;""))&amp;"=",Z$1007)),ISNUMBER(FIND(";"&amp;UPPER(TRIM(Datos!Z527&amp;""))&amp;";",Z$1007))),OR(UPPER(TRIM(Datos!Z527&amp;""))="SÍ",UPPER(TRIM(Datos!Z527&amp;""))="SI",UPPER(TRIM(Datos!Z527&amp;""))="NO"),IF(ISNUMBER(Datos!Z527),AND(OR(Z$1005="",Datos!Z527&gt;=Z$1005),OR(Z$1006="",Datos!Z527&lt;=Z$1006)),FALSE),TRUE))))</f>
        <v>0.0</v>
      </c>
      <c r="AA527">
        <f>IF(Datos!AA527="",0,IF(AND(AA$1008&lt;&gt;"",Datos!AA527=AA$1008),0,IF(AA$1004=0,0,1-CHOOSE(AA$1004,IF(ISNUMBER(Datos!AA527),AND(OR(AA$1005="",Datos!AA527&gt;=AA$1005),OR(AA$1006="",Datos!AA527&lt;=AA$1006)),FALSE),IF(ISNUMBER(Datos!AA527),AND(Datos!AA527=INT(Datos!AA527),AND(OR(AA$1005="",Datos!AA527&gt;=AA$1005),OR(AA$1006="",Datos!AA527&lt;=AA$1006))),FALSE),OR(ISNUMBER(FIND(";"&amp;UPPER(TRIM(Datos!AA527&amp;""))&amp;"=",AA$1007)),ISNUMBER(FIND(";"&amp;UPPER(TRIM(Datos!AA527&amp;""))&amp;";",AA$1007))),OR(UPPER(TRIM(Datos!AA527&amp;""))="SÍ",UPPER(TRIM(Datos!AA527&amp;""))="SI",UPPER(TRIM(Datos!AA527&amp;""))="NO"),IF(ISNUMBER(Datos!AA527),AND(OR(AA$1005="",Datos!AA527&gt;=AA$1005),OR(AA$1006="",Datos!AA527&lt;=AA$1006)),FALSE),TRUE))))</f>
        <v>0.0</v>
      </c>
      <c r="AB527">
        <f>IF(Datos!AB527="",0,IF(AND(AB$1008&lt;&gt;"",Datos!AB527=AB$1008),0,IF(AB$1004=0,0,1-CHOOSE(AB$1004,IF(ISNUMBER(Datos!AB527),AND(OR(AB$1005="",Datos!AB527&gt;=AB$1005),OR(AB$1006="",Datos!AB527&lt;=AB$1006)),FALSE),IF(ISNUMBER(Datos!AB527),AND(Datos!AB527=INT(Datos!AB527),AND(OR(AB$1005="",Datos!AB527&gt;=AB$1005),OR(AB$1006="",Datos!AB527&lt;=AB$1006))),FALSE),OR(ISNUMBER(FIND(";"&amp;UPPER(TRIM(Datos!AB527&amp;""))&amp;"=",AB$1007)),ISNUMBER(FIND(";"&amp;UPPER(TRIM(Datos!AB527&amp;""))&amp;";",AB$1007))),OR(UPPER(TRIM(Datos!AB527&amp;""))="SÍ",UPPER(TRIM(Datos!AB527&amp;""))="SI",UPPER(TRIM(Datos!AB527&amp;""))="NO"),IF(ISNUMBER(Datos!AB527),AND(OR(AB$1005="",Datos!AB527&gt;=AB$1005),OR(AB$1006="",Datos!AB527&lt;=AB$1006)),FALSE),TRUE))))</f>
        <v>0.0</v>
      </c>
      <c r="AC527">
        <f>IF(Datos!AC527="",0,IF(AND(AC$1008&lt;&gt;"",Datos!AC527=AC$1008),0,IF(AC$1004=0,0,1-CHOOSE(AC$1004,IF(ISNUMBER(Datos!AC527),AND(OR(AC$1005="",Datos!AC527&gt;=AC$1005),OR(AC$1006="",Datos!AC527&lt;=AC$1006)),FALSE),IF(ISNUMBER(Datos!AC527),AND(Datos!AC527=INT(Datos!AC527),AND(OR(AC$1005="",Datos!AC527&gt;=AC$1005),OR(AC$1006="",Datos!AC527&lt;=AC$1006))),FALSE),OR(ISNUMBER(FIND(";"&amp;UPPER(TRIM(Datos!AC527&amp;""))&amp;"=",AC$1007)),ISNUMBER(FIND(";"&amp;UPPER(TRIM(Datos!AC527&amp;""))&amp;";",AC$1007))),OR(UPPER(TRIM(Datos!AC527&amp;""))="SÍ",UPPER(TRIM(Datos!AC527&amp;""))="SI",UPPER(TRIM(Datos!AC527&amp;""))="NO"),IF(ISNUMBER(Datos!AC527),AND(OR(AC$1005="",Datos!AC527&gt;=AC$1005),OR(AC$1006="",Datos!AC527&lt;=AC$1006)),FALSE),TRUE))))</f>
        <v>0.0</v>
      </c>
      <c r="AD527">
        <f>IF(Datos!AD527="",0,IF(AND(AD$1008&lt;&gt;"",Datos!AD527=AD$1008),0,IF(AD$1004=0,0,1-CHOOSE(AD$1004,IF(ISNUMBER(Datos!AD527),AND(OR(AD$1005="",Datos!AD527&gt;=AD$1005),OR(AD$1006="",Datos!AD527&lt;=AD$1006)),FALSE),IF(ISNUMBER(Datos!AD527),AND(Datos!AD527=INT(Datos!AD527),AND(OR(AD$1005="",Datos!AD527&gt;=AD$1005),OR(AD$1006="",Datos!AD527&lt;=AD$1006))),FALSE),OR(ISNUMBER(FIND(";"&amp;UPPER(TRIM(Datos!AD527&amp;""))&amp;"=",AD$1007)),ISNUMBER(FIND(";"&amp;UPPER(TRIM(Datos!AD527&amp;""))&amp;";",AD$1007))),OR(UPPER(TRIM(Datos!AD527&amp;""))="SÍ",UPPER(TRIM(Datos!AD527&amp;""))="SI",UPPER(TRIM(Datos!AD527&amp;""))="NO"),IF(ISNUMBER(Datos!AD527),AND(OR(AD$1005="",Datos!AD527&gt;=AD$1005),OR(AD$1006="",Datos!AD527&lt;=AD$1006)),FALSE),TRUE))))</f>
        <v>0.0</v>
      </c>
      <c r="AE527">
        <f>IF(Datos!AE527="",0,IF(AND(AE$1008&lt;&gt;"",Datos!AE527=AE$1008),0,IF(AE$1004=0,0,1-CHOOSE(AE$1004,IF(ISNUMBER(Datos!AE527),AND(OR(AE$1005="",Datos!AE527&gt;=AE$1005),OR(AE$1006="",Datos!AE527&lt;=AE$1006)),FALSE),IF(ISNUMBER(Datos!AE527),AND(Datos!AE527=INT(Datos!AE527),AND(OR(AE$1005="",Datos!AE527&gt;=AE$1005),OR(AE$1006="",Datos!AE527&lt;=AE$1006))),FALSE),OR(ISNUMBER(FIND(";"&amp;UPPER(TRIM(Datos!AE527&amp;""))&amp;"=",AE$1007)),ISNUMBER(FIND(";"&amp;UPPER(TRIM(Datos!AE527&amp;""))&amp;";",AE$1007))),OR(UPPER(TRIM(Datos!AE527&amp;""))="SÍ",UPPER(TRIM(Datos!AE527&amp;""))="SI",UPPER(TRIM(Datos!AE527&amp;""))="NO"),IF(ISNUMBER(Datos!AE527),AND(OR(AE$1005="",Datos!AE527&gt;=AE$1005),OR(AE$1006="",Datos!AE527&lt;=AE$1006)),FALSE),TRUE))))</f>
        <v>0.0</v>
      </c>
    </row>
    <row r="528" spans="2:31">
      <c r="B528">
        <f>IF(Datos!B528="",0,IF(AND(B$1008&lt;&gt;"",Datos!B528=B$1008),0,IF(B$1004=0,0,1-CHOOSE(B$1004,IF(ISNUMBER(Datos!B528),AND(OR(B$1005="",Datos!B528&gt;=B$1005),OR(B$1006="",Datos!B528&lt;=B$1006)),FALSE),IF(ISNUMBER(Datos!B528),AND(Datos!B528=INT(Datos!B528),AND(OR(B$1005="",Datos!B528&gt;=B$1005),OR(B$1006="",Datos!B528&lt;=B$1006))),FALSE),OR(ISNUMBER(FIND(";"&amp;UPPER(TRIM(Datos!B528&amp;""))&amp;"=",B$1007)),ISNUMBER(FIND(";"&amp;UPPER(TRIM(Datos!B528&amp;""))&amp;";",B$1007))),OR(UPPER(TRIM(Datos!B528&amp;""))="SÍ",UPPER(TRIM(Datos!B528&amp;""))="SI",UPPER(TRIM(Datos!B528&amp;""))="NO"),IF(ISNUMBER(Datos!B528),AND(OR(B$1005="",Datos!B528&gt;=B$1005),OR(B$1006="",Datos!B528&lt;=B$1006)),FALSE),TRUE))))</f>
        <v>0.0</v>
      </c>
      <c r="C528">
        <f>IF(Datos!C528="",0,IF(AND(C$1008&lt;&gt;"",Datos!C528=C$1008),0,IF(C$1004=0,0,1-CHOOSE(C$1004,IF(ISNUMBER(Datos!C528),AND(OR(C$1005="",Datos!C528&gt;=C$1005),OR(C$1006="",Datos!C528&lt;=C$1006)),FALSE),IF(ISNUMBER(Datos!C528),AND(Datos!C528=INT(Datos!C528),AND(OR(C$1005="",Datos!C528&gt;=C$1005),OR(C$1006="",Datos!C528&lt;=C$1006))),FALSE),OR(ISNUMBER(FIND(";"&amp;UPPER(TRIM(Datos!C528&amp;""))&amp;"=",C$1007)),ISNUMBER(FIND(";"&amp;UPPER(TRIM(Datos!C528&amp;""))&amp;";",C$1007))),OR(UPPER(TRIM(Datos!C528&amp;""))="SÍ",UPPER(TRIM(Datos!C528&amp;""))="SI",UPPER(TRIM(Datos!C528&amp;""))="NO"),IF(ISNUMBER(Datos!C528),AND(OR(C$1005="",Datos!C528&gt;=C$1005),OR(C$1006="",Datos!C528&lt;=C$1006)),FALSE),TRUE))))</f>
        <v>0.0</v>
      </c>
      <c r="D528">
        <f>IF(Datos!D528="",0,IF(AND(D$1008&lt;&gt;"",Datos!D528=D$1008),0,IF(D$1004=0,0,1-CHOOSE(D$1004,IF(ISNUMBER(Datos!D528),AND(OR(D$1005="",Datos!D528&gt;=D$1005),OR(D$1006="",Datos!D528&lt;=D$1006)),FALSE),IF(ISNUMBER(Datos!D528),AND(Datos!D528=INT(Datos!D528),AND(OR(D$1005="",Datos!D528&gt;=D$1005),OR(D$1006="",Datos!D528&lt;=D$1006))),FALSE),OR(ISNUMBER(FIND(";"&amp;UPPER(TRIM(Datos!D528&amp;""))&amp;"=",D$1007)),ISNUMBER(FIND(";"&amp;UPPER(TRIM(Datos!D528&amp;""))&amp;";",D$1007))),OR(UPPER(TRIM(Datos!D528&amp;""))="SÍ",UPPER(TRIM(Datos!D528&amp;""))="SI",UPPER(TRIM(Datos!D528&amp;""))="NO"),IF(ISNUMBER(Datos!D528),AND(OR(D$1005="",Datos!D528&gt;=D$1005),OR(D$1006="",Datos!D528&lt;=D$1006)),FALSE),TRUE))))</f>
        <v>0.0</v>
      </c>
      <c r="E528">
        <f>IF(Datos!E528="",0,IF(AND(E$1008&lt;&gt;"",Datos!E528=E$1008),0,IF(E$1004=0,0,1-CHOOSE(E$1004,IF(ISNUMBER(Datos!E528),AND(OR(E$1005="",Datos!E528&gt;=E$1005),OR(E$1006="",Datos!E528&lt;=E$1006)),FALSE),IF(ISNUMBER(Datos!E528),AND(Datos!E528=INT(Datos!E528),AND(OR(E$1005="",Datos!E528&gt;=E$1005),OR(E$1006="",Datos!E528&lt;=E$1006))),FALSE),OR(ISNUMBER(FIND(";"&amp;UPPER(TRIM(Datos!E528&amp;""))&amp;"=",E$1007)),ISNUMBER(FIND(";"&amp;UPPER(TRIM(Datos!E528&amp;""))&amp;";",E$1007))),OR(UPPER(TRIM(Datos!E528&amp;""))="SÍ",UPPER(TRIM(Datos!E528&amp;""))="SI",UPPER(TRIM(Datos!E528&amp;""))="NO"),IF(ISNUMBER(Datos!E528),AND(OR(E$1005="",Datos!E528&gt;=E$1005),OR(E$1006="",Datos!E528&lt;=E$1006)),FALSE),TRUE))))</f>
        <v>0.0</v>
      </c>
      <c r="F528">
        <f>IF(Datos!F528="",0,IF(AND(F$1008&lt;&gt;"",Datos!F528=F$1008),0,IF(F$1004=0,0,1-CHOOSE(F$1004,IF(ISNUMBER(Datos!F528),AND(OR(F$1005="",Datos!F528&gt;=F$1005),OR(F$1006="",Datos!F528&lt;=F$1006)),FALSE),IF(ISNUMBER(Datos!F528),AND(Datos!F528=INT(Datos!F528),AND(OR(F$1005="",Datos!F528&gt;=F$1005),OR(F$1006="",Datos!F528&lt;=F$1006))),FALSE),OR(ISNUMBER(FIND(";"&amp;UPPER(TRIM(Datos!F528&amp;""))&amp;"=",F$1007)),ISNUMBER(FIND(";"&amp;UPPER(TRIM(Datos!F528&amp;""))&amp;";",F$1007))),OR(UPPER(TRIM(Datos!F528&amp;""))="SÍ",UPPER(TRIM(Datos!F528&amp;""))="SI",UPPER(TRIM(Datos!F528&amp;""))="NO"),IF(ISNUMBER(Datos!F528),AND(OR(F$1005="",Datos!F528&gt;=F$1005),OR(F$1006="",Datos!F528&lt;=F$1006)),FALSE),TRUE))))</f>
        <v>0.0</v>
      </c>
      <c r="G528">
        <f>IF(Datos!G528="",0,IF(AND(G$1008&lt;&gt;"",Datos!G528=G$1008),0,IF(G$1004=0,0,1-CHOOSE(G$1004,IF(ISNUMBER(Datos!G528),AND(OR(G$1005="",Datos!G528&gt;=G$1005),OR(G$1006="",Datos!G528&lt;=G$1006)),FALSE),IF(ISNUMBER(Datos!G528),AND(Datos!G528=INT(Datos!G528),AND(OR(G$1005="",Datos!G528&gt;=G$1005),OR(G$1006="",Datos!G528&lt;=G$1006))),FALSE),OR(ISNUMBER(FIND(";"&amp;UPPER(TRIM(Datos!G528&amp;""))&amp;"=",G$1007)),ISNUMBER(FIND(";"&amp;UPPER(TRIM(Datos!G528&amp;""))&amp;";",G$1007))),OR(UPPER(TRIM(Datos!G528&amp;""))="SÍ",UPPER(TRIM(Datos!G528&amp;""))="SI",UPPER(TRIM(Datos!G528&amp;""))="NO"),IF(ISNUMBER(Datos!G528),AND(OR(G$1005="",Datos!G528&gt;=G$1005),OR(G$1006="",Datos!G528&lt;=G$1006)),FALSE),TRUE))))</f>
        <v>0.0</v>
      </c>
      <c r="H528">
        <f>IF(Datos!H528="",0,IF(AND(H$1008&lt;&gt;"",Datos!H528=H$1008),0,IF(H$1004=0,0,1-CHOOSE(H$1004,IF(ISNUMBER(Datos!H528),AND(OR(H$1005="",Datos!H528&gt;=H$1005),OR(H$1006="",Datos!H528&lt;=H$1006)),FALSE),IF(ISNUMBER(Datos!H528),AND(Datos!H528=INT(Datos!H528),AND(OR(H$1005="",Datos!H528&gt;=H$1005),OR(H$1006="",Datos!H528&lt;=H$1006))),FALSE),OR(ISNUMBER(FIND(";"&amp;UPPER(TRIM(Datos!H528&amp;""))&amp;"=",H$1007)),ISNUMBER(FIND(";"&amp;UPPER(TRIM(Datos!H528&amp;""))&amp;";",H$1007))),OR(UPPER(TRIM(Datos!H528&amp;""))="SÍ",UPPER(TRIM(Datos!H528&amp;""))="SI",UPPER(TRIM(Datos!H528&amp;""))="NO"),IF(ISNUMBER(Datos!H528),AND(OR(H$1005="",Datos!H528&gt;=H$1005),OR(H$1006="",Datos!H528&lt;=H$1006)),FALSE),TRUE))))</f>
        <v>0.0</v>
      </c>
      <c r="I528">
        <f>IF(Datos!I528="",0,IF(AND(I$1008&lt;&gt;"",Datos!I528=I$1008),0,IF(I$1004=0,0,1-CHOOSE(I$1004,IF(ISNUMBER(Datos!I528),AND(OR(I$1005="",Datos!I528&gt;=I$1005),OR(I$1006="",Datos!I528&lt;=I$1006)),FALSE),IF(ISNUMBER(Datos!I528),AND(Datos!I528=INT(Datos!I528),AND(OR(I$1005="",Datos!I528&gt;=I$1005),OR(I$1006="",Datos!I528&lt;=I$1006))),FALSE),OR(ISNUMBER(FIND(";"&amp;UPPER(TRIM(Datos!I528&amp;""))&amp;"=",I$1007)),ISNUMBER(FIND(";"&amp;UPPER(TRIM(Datos!I528&amp;""))&amp;";",I$1007))),OR(UPPER(TRIM(Datos!I528&amp;""))="SÍ",UPPER(TRIM(Datos!I528&amp;""))="SI",UPPER(TRIM(Datos!I528&amp;""))="NO"),IF(ISNUMBER(Datos!I528),AND(OR(I$1005="",Datos!I528&gt;=I$1005),OR(I$1006="",Datos!I528&lt;=I$1006)),FALSE),TRUE))))</f>
        <v>0.0</v>
      </c>
      <c r="J528">
        <f>IF(Datos!J528="",0,IF(AND(J$1008&lt;&gt;"",Datos!J528=J$1008),0,IF(J$1004=0,0,1-CHOOSE(J$1004,IF(ISNUMBER(Datos!J528),AND(OR(J$1005="",Datos!J528&gt;=J$1005),OR(J$1006="",Datos!J528&lt;=J$1006)),FALSE),IF(ISNUMBER(Datos!J528),AND(Datos!J528=INT(Datos!J528),AND(OR(J$1005="",Datos!J528&gt;=J$1005),OR(J$1006="",Datos!J528&lt;=J$1006))),FALSE),OR(ISNUMBER(FIND(";"&amp;UPPER(TRIM(Datos!J528&amp;""))&amp;"=",J$1007)),ISNUMBER(FIND(";"&amp;UPPER(TRIM(Datos!J528&amp;""))&amp;";",J$1007))),OR(UPPER(TRIM(Datos!J528&amp;""))="SÍ",UPPER(TRIM(Datos!J528&amp;""))="SI",UPPER(TRIM(Datos!J528&amp;""))="NO"),IF(ISNUMBER(Datos!J528),AND(OR(J$1005="",Datos!J528&gt;=J$1005),OR(J$1006="",Datos!J528&lt;=J$1006)),FALSE),TRUE))))</f>
        <v>0.0</v>
      </c>
      <c r="K528">
        <f>IF(Datos!K528="",0,IF(AND(K$1008&lt;&gt;"",Datos!K528=K$1008),0,IF(K$1004=0,0,1-CHOOSE(K$1004,IF(ISNUMBER(Datos!K528),AND(OR(K$1005="",Datos!K528&gt;=K$1005),OR(K$1006="",Datos!K528&lt;=K$1006)),FALSE),IF(ISNUMBER(Datos!K528),AND(Datos!K528=INT(Datos!K528),AND(OR(K$1005="",Datos!K528&gt;=K$1005),OR(K$1006="",Datos!K528&lt;=K$1006))),FALSE),OR(ISNUMBER(FIND(";"&amp;UPPER(TRIM(Datos!K528&amp;""))&amp;"=",K$1007)),ISNUMBER(FIND(";"&amp;UPPER(TRIM(Datos!K528&amp;""))&amp;";",K$1007))),OR(UPPER(TRIM(Datos!K528&amp;""))="SÍ",UPPER(TRIM(Datos!K528&amp;""))="SI",UPPER(TRIM(Datos!K528&amp;""))="NO"),IF(ISNUMBER(Datos!K528),AND(OR(K$1005="",Datos!K528&gt;=K$1005),OR(K$1006="",Datos!K528&lt;=K$1006)),FALSE),TRUE))))</f>
        <v>0.0</v>
      </c>
      <c r="L528">
        <f>IF(Datos!L528="",0,IF(AND(L$1008&lt;&gt;"",Datos!L528=L$1008),0,IF(L$1004=0,0,1-CHOOSE(L$1004,IF(ISNUMBER(Datos!L528),AND(OR(L$1005="",Datos!L528&gt;=L$1005),OR(L$1006="",Datos!L528&lt;=L$1006)),FALSE),IF(ISNUMBER(Datos!L528),AND(Datos!L528=INT(Datos!L528),AND(OR(L$1005="",Datos!L528&gt;=L$1005),OR(L$1006="",Datos!L528&lt;=L$1006))),FALSE),OR(ISNUMBER(FIND(";"&amp;UPPER(TRIM(Datos!L528&amp;""))&amp;"=",L$1007)),ISNUMBER(FIND(";"&amp;UPPER(TRIM(Datos!L528&amp;""))&amp;";",L$1007))),OR(UPPER(TRIM(Datos!L528&amp;""))="SÍ",UPPER(TRIM(Datos!L528&amp;""))="SI",UPPER(TRIM(Datos!L528&amp;""))="NO"),IF(ISNUMBER(Datos!L528),AND(OR(L$1005="",Datos!L528&gt;=L$1005),OR(L$1006="",Datos!L528&lt;=L$1006)),FALSE),TRUE))))</f>
        <v>0.0</v>
      </c>
      <c r="M528">
        <f>IF(Datos!M528="",0,IF(AND(M$1008&lt;&gt;"",Datos!M528=M$1008),0,IF(M$1004=0,0,1-CHOOSE(M$1004,IF(ISNUMBER(Datos!M528),AND(OR(M$1005="",Datos!M528&gt;=M$1005),OR(M$1006="",Datos!M528&lt;=M$1006)),FALSE),IF(ISNUMBER(Datos!M528),AND(Datos!M528=INT(Datos!M528),AND(OR(M$1005="",Datos!M528&gt;=M$1005),OR(M$1006="",Datos!M528&lt;=M$1006))),FALSE),OR(ISNUMBER(FIND(";"&amp;UPPER(TRIM(Datos!M528&amp;""))&amp;"=",M$1007)),ISNUMBER(FIND(";"&amp;UPPER(TRIM(Datos!M528&amp;""))&amp;";",M$1007))),OR(UPPER(TRIM(Datos!M528&amp;""))="SÍ",UPPER(TRIM(Datos!M528&amp;""))="SI",UPPER(TRIM(Datos!M528&amp;""))="NO"),IF(ISNUMBER(Datos!M528),AND(OR(M$1005="",Datos!M528&gt;=M$1005),OR(M$1006="",Datos!M528&lt;=M$1006)),FALSE),TRUE))))</f>
        <v>0.0</v>
      </c>
      <c r="N528">
        <f>IF(Datos!N528="",0,IF(AND(N$1008&lt;&gt;"",Datos!N528=N$1008),0,IF(N$1004=0,0,1-CHOOSE(N$1004,IF(ISNUMBER(Datos!N528),AND(OR(N$1005="",Datos!N528&gt;=N$1005),OR(N$1006="",Datos!N528&lt;=N$1006)),FALSE),IF(ISNUMBER(Datos!N528),AND(Datos!N528=INT(Datos!N528),AND(OR(N$1005="",Datos!N528&gt;=N$1005),OR(N$1006="",Datos!N528&lt;=N$1006))),FALSE),OR(ISNUMBER(FIND(";"&amp;UPPER(TRIM(Datos!N528&amp;""))&amp;"=",N$1007)),ISNUMBER(FIND(";"&amp;UPPER(TRIM(Datos!N528&amp;""))&amp;";",N$1007))),OR(UPPER(TRIM(Datos!N528&amp;""))="SÍ",UPPER(TRIM(Datos!N528&amp;""))="SI",UPPER(TRIM(Datos!N528&amp;""))="NO"),IF(ISNUMBER(Datos!N528),AND(OR(N$1005="",Datos!N528&gt;=N$1005),OR(N$1006="",Datos!N528&lt;=N$1006)),FALSE),TRUE))))</f>
        <v>0.0</v>
      </c>
      <c r="O528">
        <f>IF(Datos!O528="",0,IF(AND(O$1008&lt;&gt;"",Datos!O528=O$1008),0,IF(O$1004=0,0,1-CHOOSE(O$1004,IF(ISNUMBER(Datos!O528),AND(OR(O$1005="",Datos!O528&gt;=O$1005),OR(O$1006="",Datos!O528&lt;=O$1006)),FALSE),IF(ISNUMBER(Datos!O528),AND(Datos!O528=INT(Datos!O528),AND(OR(O$1005="",Datos!O528&gt;=O$1005),OR(O$1006="",Datos!O528&lt;=O$1006))),FALSE),OR(ISNUMBER(FIND(";"&amp;UPPER(TRIM(Datos!O528&amp;""))&amp;"=",O$1007)),ISNUMBER(FIND(";"&amp;UPPER(TRIM(Datos!O528&amp;""))&amp;";",O$1007))),OR(UPPER(TRIM(Datos!O528&amp;""))="SÍ",UPPER(TRIM(Datos!O528&amp;""))="SI",UPPER(TRIM(Datos!O528&amp;""))="NO"),IF(ISNUMBER(Datos!O528),AND(OR(O$1005="",Datos!O528&gt;=O$1005),OR(O$1006="",Datos!O528&lt;=O$1006)),FALSE),TRUE))))</f>
        <v>0.0</v>
      </c>
      <c r="P528">
        <f>IF(Datos!P528="",0,IF(AND(P$1008&lt;&gt;"",Datos!P528=P$1008),0,IF(P$1004=0,0,1-CHOOSE(P$1004,IF(ISNUMBER(Datos!P528),AND(OR(P$1005="",Datos!P528&gt;=P$1005),OR(P$1006="",Datos!P528&lt;=P$1006)),FALSE),IF(ISNUMBER(Datos!P528),AND(Datos!P528=INT(Datos!P528),AND(OR(P$1005="",Datos!P528&gt;=P$1005),OR(P$1006="",Datos!P528&lt;=P$1006))),FALSE),OR(ISNUMBER(FIND(";"&amp;UPPER(TRIM(Datos!P528&amp;""))&amp;"=",P$1007)),ISNUMBER(FIND(";"&amp;UPPER(TRIM(Datos!P528&amp;""))&amp;";",P$1007))),OR(UPPER(TRIM(Datos!P528&amp;""))="SÍ",UPPER(TRIM(Datos!P528&amp;""))="SI",UPPER(TRIM(Datos!P528&amp;""))="NO"),IF(ISNUMBER(Datos!P528),AND(OR(P$1005="",Datos!P528&gt;=P$1005),OR(P$1006="",Datos!P528&lt;=P$1006)),FALSE),TRUE))))</f>
        <v>0.0</v>
      </c>
      <c r="Q528">
        <f>IF(Datos!Q528="",0,IF(AND(Q$1008&lt;&gt;"",Datos!Q528=Q$1008),0,IF(Q$1004=0,0,1-CHOOSE(Q$1004,IF(ISNUMBER(Datos!Q528),AND(OR(Q$1005="",Datos!Q528&gt;=Q$1005),OR(Q$1006="",Datos!Q528&lt;=Q$1006)),FALSE),IF(ISNUMBER(Datos!Q528),AND(Datos!Q528=INT(Datos!Q528),AND(OR(Q$1005="",Datos!Q528&gt;=Q$1005),OR(Q$1006="",Datos!Q528&lt;=Q$1006))),FALSE),OR(ISNUMBER(FIND(";"&amp;UPPER(TRIM(Datos!Q528&amp;""))&amp;"=",Q$1007)),ISNUMBER(FIND(";"&amp;UPPER(TRIM(Datos!Q528&amp;""))&amp;";",Q$1007))),OR(UPPER(TRIM(Datos!Q528&amp;""))="SÍ",UPPER(TRIM(Datos!Q528&amp;""))="SI",UPPER(TRIM(Datos!Q528&amp;""))="NO"),IF(ISNUMBER(Datos!Q528),AND(OR(Q$1005="",Datos!Q528&gt;=Q$1005),OR(Q$1006="",Datos!Q528&lt;=Q$1006)),FALSE),TRUE))))</f>
        <v>0.0</v>
      </c>
      <c r="R528">
        <f>IF(Datos!R528="",0,IF(AND(R$1008&lt;&gt;"",Datos!R528=R$1008),0,IF(R$1004=0,0,1-CHOOSE(R$1004,IF(ISNUMBER(Datos!R528),AND(OR(R$1005="",Datos!R528&gt;=R$1005),OR(R$1006="",Datos!R528&lt;=R$1006)),FALSE),IF(ISNUMBER(Datos!R528),AND(Datos!R528=INT(Datos!R528),AND(OR(R$1005="",Datos!R528&gt;=R$1005),OR(R$1006="",Datos!R528&lt;=R$1006))),FALSE),OR(ISNUMBER(FIND(";"&amp;UPPER(TRIM(Datos!R528&amp;""))&amp;"=",R$1007)),ISNUMBER(FIND(";"&amp;UPPER(TRIM(Datos!R528&amp;""))&amp;";",R$1007))),OR(UPPER(TRIM(Datos!R528&amp;""))="SÍ",UPPER(TRIM(Datos!R528&amp;""))="SI",UPPER(TRIM(Datos!R528&amp;""))="NO"),IF(ISNUMBER(Datos!R528),AND(OR(R$1005="",Datos!R528&gt;=R$1005),OR(R$1006="",Datos!R528&lt;=R$1006)),FALSE),TRUE))))</f>
        <v>0.0</v>
      </c>
      <c r="S528">
        <f>IF(Datos!S528="",0,IF(AND(S$1008&lt;&gt;"",Datos!S528=S$1008),0,IF(S$1004=0,0,1-CHOOSE(S$1004,IF(ISNUMBER(Datos!S528),AND(OR(S$1005="",Datos!S528&gt;=S$1005),OR(S$1006="",Datos!S528&lt;=S$1006)),FALSE),IF(ISNUMBER(Datos!S528),AND(Datos!S528=INT(Datos!S528),AND(OR(S$1005="",Datos!S528&gt;=S$1005),OR(S$1006="",Datos!S528&lt;=S$1006))),FALSE),OR(ISNUMBER(FIND(";"&amp;UPPER(TRIM(Datos!S528&amp;""))&amp;"=",S$1007)),ISNUMBER(FIND(";"&amp;UPPER(TRIM(Datos!S528&amp;""))&amp;";",S$1007))),OR(UPPER(TRIM(Datos!S528&amp;""))="SÍ",UPPER(TRIM(Datos!S528&amp;""))="SI",UPPER(TRIM(Datos!S528&amp;""))="NO"),IF(ISNUMBER(Datos!S528),AND(OR(S$1005="",Datos!S528&gt;=S$1005),OR(S$1006="",Datos!S528&lt;=S$1006)),FALSE),TRUE))))</f>
        <v>0.0</v>
      </c>
      <c r="T528">
        <f>IF(Datos!T528="",0,IF(AND(T$1008&lt;&gt;"",Datos!T528=T$1008),0,IF(T$1004=0,0,1-CHOOSE(T$1004,IF(ISNUMBER(Datos!T528),AND(OR(T$1005="",Datos!T528&gt;=T$1005),OR(T$1006="",Datos!T528&lt;=T$1006)),FALSE),IF(ISNUMBER(Datos!T528),AND(Datos!T528=INT(Datos!T528),AND(OR(T$1005="",Datos!T528&gt;=T$1005),OR(T$1006="",Datos!T528&lt;=T$1006))),FALSE),OR(ISNUMBER(FIND(";"&amp;UPPER(TRIM(Datos!T528&amp;""))&amp;"=",T$1007)),ISNUMBER(FIND(";"&amp;UPPER(TRIM(Datos!T528&amp;""))&amp;";",T$1007))),OR(UPPER(TRIM(Datos!T528&amp;""))="SÍ",UPPER(TRIM(Datos!T528&amp;""))="SI",UPPER(TRIM(Datos!T528&amp;""))="NO"),IF(ISNUMBER(Datos!T528),AND(OR(T$1005="",Datos!T528&gt;=T$1005),OR(T$1006="",Datos!T528&lt;=T$1006)),FALSE),TRUE))))</f>
        <v>0.0</v>
      </c>
      <c r="U528">
        <f>IF(Datos!U528="",0,IF(AND(U$1008&lt;&gt;"",Datos!U528=U$1008),0,IF(U$1004=0,0,1-CHOOSE(U$1004,IF(ISNUMBER(Datos!U528),AND(OR(U$1005="",Datos!U528&gt;=U$1005),OR(U$1006="",Datos!U528&lt;=U$1006)),FALSE),IF(ISNUMBER(Datos!U528),AND(Datos!U528=INT(Datos!U528),AND(OR(U$1005="",Datos!U528&gt;=U$1005),OR(U$1006="",Datos!U528&lt;=U$1006))),FALSE),OR(ISNUMBER(FIND(";"&amp;UPPER(TRIM(Datos!U528&amp;""))&amp;"=",U$1007)),ISNUMBER(FIND(";"&amp;UPPER(TRIM(Datos!U528&amp;""))&amp;";",U$1007))),OR(UPPER(TRIM(Datos!U528&amp;""))="SÍ",UPPER(TRIM(Datos!U528&amp;""))="SI",UPPER(TRIM(Datos!U528&amp;""))="NO"),IF(ISNUMBER(Datos!U528),AND(OR(U$1005="",Datos!U528&gt;=U$1005),OR(U$1006="",Datos!U528&lt;=U$1006)),FALSE),TRUE))))</f>
        <v>0.0</v>
      </c>
      <c r="V528">
        <f>IF(Datos!V528="",0,IF(AND(V$1008&lt;&gt;"",Datos!V528=V$1008),0,IF(V$1004=0,0,1-CHOOSE(V$1004,IF(ISNUMBER(Datos!V528),AND(OR(V$1005="",Datos!V528&gt;=V$1005),OR(V$1006="",Datos!V528&lt;=V$1006)),FALSE),IF(ISNUMBER(Datos!V528),AND(Datos!V528=INT(Datos!V528),AND(OR(V$1005="",Datos!V528&gt;=V$1005),OR(V$1006="",Datos!V528&lt;=V$1006))),FALSE),OR(ISNUMBER(FIND(";"&amp;UPPER(TRIM(Datos!V528&amp;""))&amp;"=",V$1007)),ISNUMBER(FIND(";"&amp;UPPER(TRIM(Datos!V528&amp;""))&amp;";",V$1007))),OR(UPPER(TRIM(Datos!V528&amp;""))="SÍ",UPPER(TRIM(Datos!V528&amp;""))="SI",UPPER(TRIM(Datos!V528&amp;""))="NO"),IF(ISNUMBER(Datos!V528),AND(OR(V$1005="",Datos!V528&gt;=V$1005),OR(V$1006="",Datos!V528&lt;=V$1006)),FALSE),TRUE))))</f>
        <v>0.0</v>
      </c>
      <c r="W528">
        <f>IF(Datos!W528="",0,IF(AND(W$1008&lt;&gt;"",Datos!W528=W$1008),0,IF(W$1004=0,0,1-CHOOSE(W$1004,IF(ISNUMBER(Datos!W528),AND(OR(W$1005="",Datos!W528&gt;=W$1005),OR(W$1006="",Datos!W528&lt;=W$1006)),FALSE),IF(ISNUMBER(Datos!W528),AND(Datos!W528=INT(Datos!W528),AND(OR(W$1005="",Datos!W528&gt;=W$1005),OR(W$1006="",Datos!W528&lt;=W$1006))),FALSE),OR(ISNUMBER(FIND(";"&amp;UPPER(TRIM(Datos!W528&amp;""))&amp;"=",W$1007)),ISNUMBER(FIND(";"&amp;UPPER(TRIM(Datos!W528&amp;""))&amp;";",W$1007))),OR(UPPER(TRIM(Datos!W528&amp;""))="SÍ",UPPER(TRIM(Datos!W528&amp;""))="SI",UPPER(TRIM(Datos!W528&amp;""))="NO"),IF(ISNUMBER(Datos!W528),AND(OR(W$1005="",Datos!W528&gt;=W$1005),OR(W$1006="",Datos!W528&lt;=W$1006)),FALSE),TRUE))))</f>
        <v>0.0</v>
      </c>
      <c r="X528">
        <f>IF(Datos!X528="",0,IF(AND(X$1008&lt;&gt;"",Datos!X528=X$1008),0,IF(X$1004=0,0,1-CHOOSE(X$1004,IF(ISNUMBER(Datos!X528),AND(OR(X$1005="",Datos!X528&gt;=X$1005),OR(X$1006="",Datos!X528&lt;=X$1006)),FALSE),IF(ISNUMBER(Datos!X528),AND(Datos!X528=INT(Datos!X528),AND(OR(X$1005="",Datos!X528&gt;=X$1005),OR(X$1006="",Datos!X528&lt;=X$1006))),FALSE),OR(ISNUMBER(FIND(";"&amp;UPPER(TRIM(Datos!X528&amp;""))&amp;"=",X$1007)),ISNUMBER(FIND(";"&amp;UPPER(TRIM(Datos!X528&amp;""))&amp;";",X$1007))),OR(UPPER(TRIM(Datos!X528&amp;""))="SÍ",UPPER(TRIM(Datos!X528&amp;""))="SI",UPPER(TRIM(Datos!X528&amp;""))="NO"),IF(ISNUMBER(Datos!X528),AND(OR(X$1005="",Datos!X528&gt;=X$1005),OR(X$1006="",Datos!X528&lt;=X$1006)),FALSE),TRUE))))</f>
        <v>0.0</v>
      </c>
      <c r="Y528">
        <f>IF(Datos!Y528="",0,IF(AND(Y$1008&lt;&gt;"",Datos!Y528=Y$1008),0,IF(Y$1004=0,0,1-CHOOSE(Y$1004,IF(ISNUMBER(Datos!Y528),AND(OR(Y$1005="",Datos!Y528&gt;=Y$1005),OR(Y$1006="",Datos!Y528&lt;=Y$1006)),FALSE),IF(ISNUMBER(Datos!Y528),AND(Datos!Y528=INT(Datos!Y528),AND(OR(Y$1005="",Datos!Y528&gt;=Y$1005),OR(Y$1006="",Datos!Y528&lt;=Y$1006))),FALSE),OR(ISNUMBER(FIND(";"&amp;UPPER(TRIM(Datos!Y528&amp;""))&amp;"=",Y$1007)),ISNUMBER(FIND(";"&amp;UPPER(TRIM(Datos!Y528&amp;""))&amp;";",Y$1007))),OR(UPPER(TRIM(Datos!Y528&amp;""))="SÍ",UPPER(TRIM(Datos!Y528&amp;""))="SI",UPPER(TRIM(Datos!Y528&amp;""))="NO"),IF(ISNUMBER(Datos!Y528),AND(OR(Y$1005="",Datos!Y528&gt;=Y$1005),OR(Y$1006="",Datos!Y528&lt;=Y$1006)),FALSE),TRUE))))</f>
        <v>0.0</v>
      </c>
      <c r="Z528">
        <f>IF(Datos!Z528="",0,IF(AND(Z$1008&lt;&gt;"",Datos!Z528=Z$1008),0,IF(Z$1004=0,0,1-CHOOSE(Z$1004,IF(ISNUMBER(Datos!Z528),AND(OR(Z$1005="",Datos!Z528&gt;=Z$1005),OR(Z$1006="",Datos!Z528&lt;=Z$1006)),FALSE),IF(ISNUMBER(Datos!Z528),AND(Datos!Z528=INT(Datos!Z528),AND(OR(Z$1005="",Datos!Z528&gt;=Z$1005),OR(Z$1006="",Datos!Z528&lt;=Z$1006))),FALSE),OR(ISNUMBER(FIND(";"&amp;UPPER(TRIM(Datos!Z528&amp;""))&amp;"=",Z$1007)),ISNUMBER(FIND(";"&amp;UPPER(TRIM(Datos!Z528&amp;""))&amp;";",Z$1007))),OR(UPPER(TRIM(Datos!Z528&amp;""))="SÍ",UPPER(TRIM(Datos!Z528&amp;""))="SI",UPPER(TRIM(Datos!Z528&amp;""))="NO"),IF(ISNUMBER(Datos!Z528),AND(OR(Z$1005="",Datos!Z528&gt;=Z$1005),OR(Z$1006="",Datos!Z528&lt;=Z$1006)),FALSE),TRUE))))</f>
        <v>0.0</v>
      </c>
      <c r="AA528">
        <f>IF(Datos!AA528="",0,IF(AND(AA$1008&lt;&gt;"",Datos!AA528=AA$1008),0,IF(AA$1004=0,0,1-CHOOSE(AA$1004,IF(ISNUMBER(Datos!AA528),AND(OR(AA$1005="",Datos!AA528&gt;=AA$1005),OR(AA$1006="",Datos!AA528&lt;=AA$1006)),FALSE),IF(ISNUMBER(Datos!AA528),AND(Datos!AA528=INT(Datos!AA528),AND(OR(AA$1005="",Datos!AA528&gt;=AA$1005),OR(AA$1006="",Datos!AA528&lt;=AA$1006))),FALSE),OR(ISNUMBER(FIND(";"&amp;UPPER(TRIM(Datos!AA528&amp;""))&amp;"=",AA$1007)),ISNUMBER(FIND(";"&amp;UPPER(TRIM(Datos!AA528&amp;""))&amp;";",AA$1007))),OR(UPPER(TRIM(Datos!AA528&amp;""))="SÍ",UPPER(TRIM(Datos!AA528&amp;""))="SI",UPPER(TRIM(Datos!AA528&amp;""))="NO"),IF(ISNUMBER(Datos!AA528),AND(OR(AA$1005="",Datos!AA528&gt;=AA$1005),OR(AA$1006="",Datos!AA528&lt;=AA$1006)),FALSE),TRUE))))</f>
        <v>0.0</v>
      </c>
      <c r="AB528">
        <f>IF(Datos!AB528="",0,IF(AND(AB$1008&lt;&gt;"",Datos!AB528=AB$1008),0,IF(AB$1004=0,0,1-CHOOSE(AB$1004,IF(ISNUMBER(Datos!AB528),AND(OR(AB$1005="",Datos!AB528&gt;=AB$1005),OR(AB$1006="",Datos!AB528&lt;=AB$1006)),FALSE),IF(ISNUMBER(Datos!AB528),AND(Datos!AB528=INT(Datos!AB528),AND(OR(AB$1005="",Datos!AB528&gt;=AB$1005),OR(AB$1006="",Datos!AB528&lt;=AB$1006))),FALSE),OR(ISNUMBER(FIND(";"&amp;UPPER(TRIM(Datos!AB528&amp;""))&amp;"=",AB$1007)),ISNUMBER(FIND(";"&amp;UPPER(TRIM(Datos!AB528&amp;""))&amp;";",AB$1007))),OR(UPPER(TRIM(Datos!AB528&amp;""))="SÍ",UPPER(TRIM(Datos!AB528&amp;""))="SI",UPPER(TRIM(Datos!AB528&amp;""))="NO"),IF(ISNUMBER(Datos!AB528),AND(OR(AB$1005="",Datos!AB528&gt;=AB$1005),OR(AB$1006="",Datos!AB528&lt;=AB$1006)),FALSE),TRUE))))</f>
        <v>0.0</v>
      </c>
      <c r="AC528">
        <f>IF(Datos!AC528="",0,IF(AND(AC$1008&lt;&gt;"",Datos!AC528=AC$1008),0,IF(AC$1004=0,0,1-CHOOSE(AC$1004,IF(ISNUMBER(Datos!AC528),AND(OR(AC$1005="",Datos!AC528&gt;=AC$1005),OR(AC$1006="",Datos!AC528&lt;=AC$1006)),FALSE),IF(ISNUMBER(Datos!AC528),AND(Datos!AC528=INT(Datos!AC528),AND(OR(AC$1005="",Datos!AC528&gt;=AC$1005),OR(AC$1006="",Datos!AC528&lt;=AC$1006))),FALSE),OR(ISNUMBER(FIND(";"&amp;UPPER(TRIM(Datos!AC528&amp;""))&amp;"=",AC$1007)),ISNUMBER(FIND(";"&amp;UPPER(TRIM(Datos!AC528&amp;""))&amp;";",AC$1007))),OR(UPPER(TRIM(Datos!AC528&amp;""))="SÍ",UPPER(TRIM(Datos!AC528&amp;""))="SI",UPPER(TRIM(Datos!AC528&amp;""))="NO"),IF(ISNUMBER(Datos!AC528),AND(OR(AC$1005="",Datos!AC528&gt;=AC$1005),OR(AC$1006="",Datos!AC528&lt;=AC$1006)),FALSE),TRUE))))</f>
        <v>0.0</v>
      </c>
      <c r="AD528">
        <f>IF(Datos!AD528="",0,IF(AND(AD$1008&lt;&gt;"",Datos!AD528=AD$1008),0,IF(AD$1004=0,0,1-CHOOSE(AD$1004,IF(ISNUMBER(Datos!AD528),AND(OR(AD$1005="",Datos!AD528&gt;=AD$1005),OR(AD$1006="",Datos!AD528&lt;=AD$1006)),FALSE),IF(ISNUMBER(Datos!AD528),AND(Datos!AD528=INT(Datos!AD528),AND(OR(AD$1005="",Datos!AD528&gt;=AD$1005),OR(AD$1006="",Datos!AD528&lt;=AD$1006))),FALSE),OR(ISNUMBER(FIND(";"&amp;UPPER(TRIM(Datos!AD528&amp;""))&amp;"=",AD$1007)),ISNUMBER(FIND(";"&amp;UPPER(TRIM(Datos!AD528&amp;""))&amp;";",AD$1007))),OR(UPPER(TRIM(Datos!AD528&amp;""))="SÍ",UPPER(TRIM(Datos!AD528&amp;""))="SI",UPPER(TRIM(Datos!AD528&amp;""))="NO"),IF(ISNUMBER(Datos!AD528),AND(OR(AD$1005="",Datos!AD528&gt;=AD$1005),OR(AD$1006="",Datos!AD528&lt;=AD$1006)),FALSE),TRUE))))</f>
        <v>0.0</v>
      </c>
      <c r="AE528">
        <f>IF(Datos!AE528="",0,IF(AND(AE$1008&lt;&gt;"",Datos!AE528=AE$1008),0,IF(AE$1004=0,0,1-CHOOSE(AE$1004,IF(ISNUMBER(Datos!AE528),AND(OR(AE$1005="",Datos!AE528&gt;=AE$1005),OR(AE$1006="",Datos!AE528&lt;=AE$1006)),FALSE),IF(ISNUMBER(Datos!AE528),AND(Datos!AE528=INT(Datos!AE528),AND(OR(AE$1005="",Datos!AE528&gt;=AE$1005),OR(AE$1006="",Datos!AE528&lt;=AE$1006))),FALSE),OR(ISNUMBER(FIND(";"&amp;UPPER(TRIM(Datos!AE528&amp;""))&amp;"=",AE$1007)),ISNUMBER(FIND(";"&amp;UPPER(TRIM(Datos!AE528&amp;""))&amp;";",AE$1007))),OR(UPPER(TRIM(Datos!AE528&amp;""))="SÍ",UPPER(TRIM(Datos!AE528&amp;""))="SI",UPPER(TRIM(Datos!AE528&amp;""))="NO"),IF(ISNUMBER(Datos!AE528),AND(OR(AE$1005="",Datos!AE528&gt;=AE$1005),OR(AE$1006="",Datos!AE528&lt;=AE$1006)),FALSE),TRUE))))</f>
        <v>0.0</v>
      </c>
    </row>
    <row r="529" spans="2:31">
      <c r="B529">
        <f>IF(Datos!B529="",0,IF(AND(B$1008&lt;&gt;"",Datos!B529=B$1008),0,IF(B$1004=0,0,1-CHOOSE(B$1004,IF(ISNUMBER(Datos!B529),AND(OR(B$1005="",Datos!B529&gt;=B$1005),OR(B$1006="",Datos!B529&lt;=B$1006)),FALSE),IF(ISNUMBER(Datos!B529),AND(Datos!B529=INT(Datos!B529),AND(OR(B$1005="",Datos!B529&gt;=B$1005),OR(B$1006="",Datos!B529&lt;=B$1006))),FALSE),OR(ISNUMBER(FIND(";"&amp;UPPER(TRIM(Datos!B529&amp;""))&amp;"=",B$1007)),ISNUMBER(FIND(";"&amp;UPPER(TRIM(Datos!B529&amp;""))&amp;";",B$1007))),OR(UPPER(TRIM(Datos!B529&amp;""))="SÍ",UPPER(TRIM(Datos!B529&amp;""))="SI",UPPER(TRIM(Datos!B529&amp;""))="NO"),IF(ISNUMBER(Datos!B529),AND(OR(B$1005="",Datos!B529&gt;=B$1005),OR(B$1006="",Datos!B529&lt;=B$1006)),FALSE),TRUE))))</f>
        <v>0.0</v>
      </c>
      <c r="C529">
        <f>IF(Datos!C529="",0,IF(AND(C$1008&lt;&gt;"",Datos!C529=C$1008),0,IF(C$1004=0,0,1-CHOOSE(C$1004,IF(ISNUMBER(Datos!C529),AND(OR(C$1005="",Datos!C529&gt;=C$1005),OR(C$1006="",Datos!C529&lt;=C$1006)),FALSE),IF(ISNUMBER(Datos!C529),AND(Datos!C529=INT(Datos!C529),AND(OR(C$1005="",Datos!C529&gt;=C$1005),OR(C$1006="",Datos!C529&lt;=C$1006))),FALSE),OR(ISNUMBER(FIND(";"&amp;UPPER(TRIM(Datos!C529&amp;""))&amp;"=",C$1007)),ISNUMBER(FIND(";"&amp;UPPER(TRIM(Datos!C529&amp;""))&amp;";",C$1007))),OR(UPPER(TRIM(Datos!C529&amp;""))="SÍ",UPPER(TRIM(Datos!C529&amp;""))="SI",UPPER(TRIM(Datos!C529&amp;""))="NO"),IF(ISNUMBER(Datos!C529),AND(OR(C$1005="",Datos!C529&gt;=C$1005),OR(C$1006="",Datos!C529&lt;=C$1006)),FALSE),TRUE))))</f>
        <v>0.0</v>
      </c>
      <c r="D529">
        <f>IF(Datos!D529="",0,IF(AND(D$1008&lt;&gt;"",Datos!D529=D$1008),0,IF(D$1004=0,0,1-CHOOSE(D$1004,IF(ISNUMBER(Datos!D529),AND(OR(D$1005="",Datos!D529&gt;=D$1005),OR(D$1006="",Datos!D529&lt;=D$1006)),FALSE),IF(ISNUMBER(Datos!D529),AND(Datos!D529=INT(Datos!D529),AND(OR(D$1005="",Datos!D529&gt;=D$1005),OR(D$1006="",Datos!D529&lt;=D$1006))),FALSE),OR(ISNUMBER(FIND(";"&amp;UPPER(TRIM(Datos!D529&amp;""))&amp;"=",D$1007)),ISNUMBER(FIND(";"&amp;UPPER(TRIM(Datos!D529&amp;""))&amp;";",D$1007))),OR(UPPER(TRIM(Datos!D529&amp;""))="SÍ",UPPER(TRIM(Datos!D529&amp;""))="SI",UPPER(TRIM(Datos!D529&amp;""))="NO"),IF(ISNUMBER(Datos!D529),AND(OR(D$1005="",Datos!D529&gt;=D$1005),OR(D$1006="",Datos!D529&lt;=D$1006)),FALSE),TRUE))))</f>
        <v>0.0</v>
      </c>
      <c r="E529">
        <f>IF(Datos!E529="",0,IF(AND(E$1008&lt;&gt;"",Datos!E529=E$1008),0,IF(E$1004=0,0,1-CHOOSE(E$1004,IF(ISNUMBER(Datos!E529),AND(OR(E$1005="",Datos!E529&gt;=E$1005),OR(E$1006="",Datos!E529&lt;=E$1006)),FALSE),IF(ISNUMBER(Datos!E529),AND(Datos!E529=INT(Datos!E529),AND(OR(E$1005="",Datos!E529&gt;=E$1005),OR(E$1006="",Datos!E529&lt;=E$1006))),FALSE),OR(ISNUMBER(FIND(";"&amp;UPPER(TRIM(Datos!E529&amp;""))&amp;"=",E$1007)),ISNUMBER(FIND(";"&amp;UPPER(TRIM(Datos!E529&amp;""))&amp;";",E$1007))),OR(UPPER(TRIM(Datos!E529&amp;""))="SÍ",UPPER(TRIM(Datos!E529&amp;""))="SI",UPPER(TRIM(Datos!E529&amp;""))="NO"),IF(ISNUMBER(Datos!E529),AND(OR(E$1005="",Datos!E529&gt;=E$1005),OR(E$1006="",Datos!E529&lt;=E$1006)),FALSE),TRUE))))</f>
        <v>0.0</v>
      </c>
      <c r="F529">
        <f>IF(Datos!F529="",0,IF(AND(F$1008&lt;&gt;"",Datos!F529=F$1008),0,IF(F$1004=0,0,1-CHOOSE(F$1004,IF(ISNUMBER(Datos!F529),AND(OR(F$1005="",Datos!F529&gt;=F$1005),OR(F$1006="",Datos!F529&lt;=F$1006)),FALSE),IF(ISNUMBER(Datos!F529),AND(Datos!F529=INT(Datos!F529),AND(OR(F$1005="",Datos!F529&gt;=F$1005),OR(F$1006="",Datos!F529&lt;=F$1006))),FALSE),OR(ISNUMBER(FIND(";"&amp;UPPER(TRIM(Datos!F529&amp;""))&amp;"=",F$1007)),ISNUMBER(FIND(";"&amp;UPPER(TRIM(Datos!F529&amp;""))&amp;";",F$1007))),OR(UPPER(TRIM(Datos!F529&amp;""))="SÍ",UPPER(TRIM(Datos!F529&amp;""))="SI",UPPER(TRIM(Datos!F529&amp;""))="NO"),IF(ISNUMBER(Datos!F529),AND(OR(F$1005="",Datos!F529&gt;=F$1005),OR(F$1006="",Datos!F529&lt;=F$1006)),FALSE),TRUE))))</f>
        <v>0.0</v>
      </c>
      <c r="G529">
        <f>IF(Datos!G529="",0,IF(AND(G$1008&lt;&gt;"",Datos!G529=G$1008),0,IF(G$1004=0,0,1-CHOOSE(G$1004,IF(ISNUMBER(Datos!G529),AND(OR(G$1005="",Datos!G529&gt;=G$1005),OR(G$1006="",Datos!G529&lt;=G$1006)),FALSE),IF(ISNUMBER(Datos!G529),AND(Datos!G529=INT(Datos!G529),AND(OR(G$1005="",Datos!G529&gt;=G$1005),OR(G$1006="",Datos!G529&lt;=G$1006))),FALSE),OR(ISNUMBER(FIND(";"&amp;UPPER(TRIM(Datos!G529&amp;""))&amp;"=",G$1007)),ISNUMBER(FIND(";"&amp;UPPER(TRIM(Datos!G529&amp;""))&amp;";",G$1007))),OR(UPPER(TRIM(Datos!G529&amp;""))="SÍ",UPPER(TRIM(Datos!G529&amp;""))="SI",UPPER(TRIM(Datos!G529&amp;""))="NO"),IF(ISNUMBER(Datos!G529),AND(OR(G$1005="",Datos!G529&gt;=G$1005),OR(G$1006="",Datos!G529&lt;=G$1006)),FALSE),TRUE))))</f>
        <v>0.0</v>
      </c>
      <c r="H529">
        <f>IF(Datos!H529="",0,IF(AND(H$1008&lt;&gt;"",Datos!H529=H$1008),0,IF(H$1004=0,0,1-CHOOSE(H$1004,IF(ISNUMBER(Datos!H529),AND(OR(H$1005="",Datos!H529&gt;=H$1005),OR(H$1006="",Datos!H529&lt;=H$1006)),FALSE),IF(ISNUMBER(Datos!H529),AND(Datos!H529=INT(Datos!H529),AND(OR(H$1005="",Datos!H529&gt;=H$1005),OR(H$1006="",Datos!H529&lt;=H$1006))),FALSE),OR(ISNUMBER(FIND(";"&amp;UPPER(TRIM(Datos!H529&amp;""))&amp;"=",H$1007)),ISNUMBER(FIND(";"&amp;UPPER(TRIM(Datos!H529&amp;""))&amp;";",H$1007))),OR(UPPER(TRIM(Datos!H529&amp;""))="SÍ",UPPER(TRIM(Datos!H529&amp;""))="SI",UPPER(TRIM(Datos!H529&amp;""))="NO"),IF(ISNUMBER(Datos!H529),AND(OR(H$1005="",Datos!H529&gt;=H$1005),OR(H$1006="",Datos!H529&lt;=H$1006)),FALSE),TRUE))))</f>
        <v>0.0</v>
      </c>
      <c r="I529">
        <f>IF(Datos!I529="",0,IF(AND(I$1008&lt;&gt;"",Datos!I529=I$1008),0,IF(I$1004=0,0,1-CHOOSE(I$1004,IF(ISNUMBER(Datos!I529),AND(OR(I$1005="",Datos!I529&gt;=I$1005),OR(I$1006="",Datos!I529&lt;=I$1006)),FALSE),IF(ISNUMBER(Datos!I529),AND(Datos!I529=INT(Datos!I529),AND(OR(I$1005="",Datos!I529&gt;=I$1005),OR(I$1006="",Datos!I529&lt;=I$1006))),FALSE),OR(ISNUMBER(FIND(";"&amp;UPPER(TRIM(Datos!I529&amp;""))&amp;"=",I$1007)),ISNUMBER(FIND(";"&amp;UPPER(TRIM(Datos!I529&amp;""))&amp;";",I$1007))),OR(UPPER(TRIM(Datos!I529&amp;""))="SÍ",UPPER(TRIM(Datos!I529&amp;""))="SI",UPPER(TRIM(Datos!I529&amp;""))="NO"),IF(ISNUMBER(Datos!I529),AND(OR(I$1005="",Datos!I529&gt;=I$1005),OR(I$1006="",Datos!I529&lt;=I$1006)),FALSE),TRUE))))</f>
        <v>0.0</v>
      </c>
      <c r="J529">
        <f>IF(Datos!J529="",0,IF(AND(J$1008&lt;&gt;"",Datos!J529=J$1008),0,IF(J$1004=0,0,1-CHOOSE(J$1004,IF(ISNUMBER(Datos!J529),AND(OR(J$1005="",Datos!J529&gt;=J$1005),OR(J$1006="",Datos!J529&lt;=J$1006)),FALSE),IF(ISNUMBER(Datos!J529),AND(Datos!J529=INT(Datos!J529),AND(OR(J$1005="",Datos!J529&gt;=J$1005),OR(J$1006="",Datos!J529&lt;=J$1006))),FALSE),OR(ISNUMBER(FIND(";"&amp;UPPER(TRIM(Datos!J529&amp;""))&amp;"=",J$1007)),ISNUMBER(FIND(";"&amp;UPPER(TRIM(Datos!J529&amp;""))&amp;";",J$1007))),OR(UPPER(TRIM(Datos!J529&amp;""))="SÍ",UPPER(TRIM(Datos!J529&amp;""))="SI",UPPER(TRIM(Datos!J529&amp;""))="NO"),IF(ISNUMBER(Datos!J529),AND(OR(J$1005="",Datos!J529&gt;=J$1005),OR(J$1006="",Datos!J529&lt;=J$1006)),FALSE),TRUE))))</f>
        <v>0.0</v>
      </c>
      <c r="K529">
        <f>IF(Datos!K529="",0,IF(AND(K$1008&lt;&gt;"",Datos!K529=K$1008),0,IF(K$1004=0,0,1-CHOOSE(K$1004,IF(ISNUMBER(Datos!K529),AND(OR(K$1005="",Datos!K529&gt;=K$1005),OR(K$1006="",Datos!K529&lt;=K$1006)),FALSE),IF(ISNUMBER(Datos!K529),AND(Datos!K529=INT(Datos!K529),AND(OR(K$1005="",Datos!K529&gt;=K$1005),OR(K$1006="",Datos!K529&lt;=K$1006))),FALSE),OR(ISNUMBER(FIND(";"&amp;UPPER(TRIM(Datos!K529&amp;""))&amp;"=",K$1007)),ISNUMBER(FIND(";"&amp;UPPER(TRIM(Datos!K529&amp;""))&amp;";",K$1007))),OR(UPPER(TRIM(Datos!K529&amp;""))="SÍ",UPPER(TRIM(Datos!K529&amp;""))="SI",UPPER(TRIM(Datos!K529&amp;""))="NO"),IF(ISNUMBER(Datos!K529),AND(OR(K$1005="",Datos!K529&gt;=K$1005),OR(K$1006="",Datos!K529&lt;=K$1006)),FALSE),TRUE))))</f>
        <v>0.0</v>
      </c>
      <c r="L529">
        <f>IF(Datos!L529="",0,IF(AND(L$1008&lt;&gt;"",Datos!L529=L$1008),0,IF(L$1004=0,0,1-CHOOSE(L$1004,IF(ISNUMBER(Datos!L529),AND(OR(L$1005="",Datos!L529&gt;=L$1005),OR(L$1006="",Datos!L529&lt;=L$1006)),FALSE),IF(ISNUMBER(Datos!L529),AND(Datos!L529=INT(Datos!L529),AND(OR(L$1005="",Datos!L529&gt;=L$1005),OR(L$1006="",Datos!L529&lt;=L$1006))),FALSE),OR(ISNUMBER(FIND(";"&amp;UPPER(TRIM(Datos!L529&amp;""))&amp;"=",L$1007)),ISNUMBER(FIND(";"&amp;UPPER(TRIM(Datos!L529&amp;""))&amp;";",L$1007))),OR(UPPER(TRIM(Datos!L529&amp;""))="SÍ",UPPER(TRIM(Datos!L529&amp;""))="SI",UPPER(TRIM(Datos!L529&amp;""))="NO"),IF(ISNUMBER(Datos!L529),AND(OR(L$1005="",Datos!L529&gt;=L$1005),OR(L$1006="",Datos!L529&lt;=L$1006)),FALSE),TRUE))))</f>
        <v>0.0</v>
      </c>
      <c r="M529">
        <f>IF(Datos!M529="",0,IF(AND(M$1008&lt;&gt;"",Datos!M529=M$1008),0,IF(M$1004=0,0,1-CHOOSE(M$1004,IF(ISNUMBER(Datos!M529),AND(OR(M$1005="",Datos!M529&gt;=M$1005),OR(M$1006="",Datos!M529&lt;=M$1006)),FALSE),IF(ISNUMBER(Datos!M529),AND(Datos!M529=INT(Datos!M529),AND(OR(M$1005="",Datos!M529&gt;=M$1005),OR(M$1006="",Datos!M529&lt;=M$1006))),FALSE),OR(ISNUMBER(FIND(";"&amp;UPPER(TRIM(Datos!M529&amp;""))&amp;"=",M$1007)),ISNUMBER(FIND(";"&amp;UPPER(TRIM(Datos!M529&amp;""))&amp;";",M$1007))),OR(UPPER(TRIM(Datos!M529&amp;""))="SÍ",UPPER(TRIM(Datos!M529&amp;""))="SI",UPPER(TRIM(Datos!M529&amp;""))="NO"),IF(ISNUMBER(Datos!M529),AND(OR(M$1005="",Datos!M529&gt;=M$1005),OR(M$1006="",Datos!M529&lt;=M$1006)),FALSE),TRUE))))</f>
        <v>0.0</v>
      </c>
      <c r="N529">
        <f>IF(Datos!N529="",0,IF(AND(N$1008&lt;&gt;"",Datos!N529=N$1008),0,IF(N$1004=0,0,1-CHOOSE(N$1004,IF(ISNUMBER(Datos!N529),AND(OR(N$1005="",Datos!N529&gt;=N$1005),OR(N$1006="",Datos!N529&lt;=N$1006)),FALSE),IF(ISNUMBER(Datos!N529),AND(Datos!N529=INT(Datos!N529),AND(OR(N$1005="",Datos!N529&gt;=N$1005),OR(N$1006="",Datos!N529&lt;=N$1006))),FALSE),OR(ISNUMBER(FIND(";"&amp;UPPER(TRIM(Datos!N529&amp;""))&amp;"=",N$1007)),ISNUMBER(FIND(";"&amp;UPPER(TRIM(Datos!N529&amp;""))&amp;";",N$1007))),OR(UPPER(TRIM(Datos!N529&amp;""))="SÍ",UPPER(TRIM(Datos!N529&amp;""))="SI",UPPER(TRIM(Datos!N529&amp;""))="NO"),IF(ISNUMBER(Datos!N529),AND(OR(N$1005="",Datos!N529&gt;=N$1005),OR(N$1006="",Datos!N529&lt;=N$1006)),FALSE),TRUE))))</f>
        <v>0.0</v>
      </c>
      <c r="O529">
        <f>IF(Datos!O529="",0,IF(AND(O$1008&lt;&gt;"",Datos!O529=O$1008),0,IF(O$1004=0,0,1-CHOOSE(O$1004,IF(ISNUMBER(Datos!O529),AND(OR(O$1005="",Datos!O529&gt;=O$1005),OR(O$1006="",Datos!O529&lt;=O$1006)),FALSE),IF(ISNUMBER(Datos!O529),AND(Datos!O529=INT(Datos!O529),AND(OR(O$1005="",Datos!O529&gt;=O$1005),OR(O$1006="",Datos!O529&lt;=O$1006))),FALSE),OR(ISNUMBER(FIND(";"&amp;UPPER(TRIM(Datos!O529&amp;""))&amp;"=",O$1007)),ISNUMBER(FIND(";"&amp;UPPER(TRIM(Datos!O529&amp;""))&amp;";",O$1007))),OR(UPPER(TRIM(Datos!O529&amp;""))="SÍ",UPPER(TRIM(Datos!O529&amp;""))="SI",UPPER(TRIM(Datos!O529&amp;""))="NO"),IF(ISNUMBER(Datos!O529),AND(OR(O$1005="",Datos!O529&gt;=O$1005),OR(O$1006="",Datos!O529&lt;=O$1006)),FALSE),TRUE))))</f>
        <v>0.0</v>
      </c>
      <c r="P529">
        <f>IF(Datos!P529="",0,IF(AND(P$1008&lt;&gt;"",Datos!P529=P$1008),0,IF(P$1004=0,0,1-CHOOSE(P$1004,IF(ISNUMBER(Datos!P529),AND(OR(P$1005="",Datos!P529&gt;=P$1005),OR(P$1006="",Datos!P529&lt;=P$1006)),FALSE),IF(ISNUMBER(Datos!P529),AND(Datos!P529=INT(Datos!P529),AND(OR(P$1005="",Datos!P529&gt;=P$1005),OR(P$1006="",Datos!P529&lt;=P$1006))),FALSE),OR(ISNUMBER(FIND(";"&amp;UPPER(TRIM(Datos!P529&amp;""))&amp;"=",P$1007)),ISNUMBER(FIND(";"&amp;UPPER(TRIM(Datos!P529&amp;""))&amp;";",P$1007))),OR(UPPER(TRIM(Datos!P529&amp;""))="SÍ",UPPER(TRIM(Datos!P529&amp;""))="SI",UPPER(TRIM(Datos!P529&amp;""))="NO"),IF(ISNUMBER(Datos!P529),AND(OR(P$1005="",Datos!P529&gt;=P$1005),OR(P$1006="",Datos!P529&lt;=P$1006)),FALSE),TRUE))))</f>
        <v>0.0</v>
      </c>
      <c r="Q529">
        <f>IF(Datos!Q529="",0,IF(AND(Q$1008&lt;&gt;"",Datos!Q529=Q$1008),0,IF(Q$1004=0,0,1-CHOOSE(Q$1004,IF(ISNUMBER(Datos!Q529),AND(OR(Q$1005="",Datos!Q529&gt;=Q$1005),OR(Q$1006="",Datos!Q529&lt;=Q$1006)),FALSE),IF(ISNUMBER(Datos!Q529),AND(Datos!Q529=INT(Datos!Q529),AND(OR(Q$1005="",Datos!Q529&gt;=Q$1005),OR(Q$1006="",Datos!Q529&lt;=Q$1006))),FALSE),OR(ISNUMBER(FIND(";"&amp;UPPER(TRIM(Datos!Q529&amp;""))&amp;"=",Q$1007)),ISNUMBER(FIND(";"&amp;UPPER(TRIM(Datos!Q529&amp;""))&amp;";",Q$1007))),OR(UPPER(TRIM(Datos!Q529&amp;""))="SÍ",UPPER(TRIM(Datos!Q529&amp;""))="SI",UPPER(TRIM(Datos!Q529&amp;""))="NO"),IF(ISNUMBER(Datos!Q529),AND(OR(Q$1005="",Datos!Q529&gt;=Q$1005),OR(Q$1006="",Datos!Q529&lt;=Q$1006)),FALSE),TRUE))))</f>
        <v>0.0</v>
      </c>
      <c r="R529">
        <f>IF(Datos!R529="",0,IF(AND(R$1008&lt;&gt;"",Datos!R529=R$1008),0,IF(R$1004=0,0,1-CHOOSE(R$1004,IF(ISNUMBER(Datos!R529),AND(OR(R$1005="",Datos!R529&gt;=R$1005),OR(R$1006="",Datos!R529&lt;=R$1006)),FALSE),IF(ISNUMBER(Datos!R529),AND(Datos!R529=INT(Datos!R529),AND(OR(R$1005="",Datos!R529&gt;=R$1005),OR(R$1006="",Datos!R529&lt;=R$1006))),FALSE),OR(ISNUMBER(FIND(";"&amp;UPPER(TRIM(Datos!R529&amp;""))&amp;"=",R$1007)),ISNUMBER(FIND(";"&amp;UPPER(TRIM(Datos!R529&amp;""))&amp;";",R$1007))),OR(UPPER(TRIM(Datos!R529&amp;""))="SÍ",UPPER(TRIM(Datos!R529&amp;""))="SI",UPPER(TRIM(Datos!R529&amp;""))="NO"),IF(ISNUMBER(Datos!R529),AND(OR(R$1005="",Datos!R529&gt;=R$1005),OR(R$1006="",Datos!R529&lt;=R$1006)),FALSE),TRUE))))</f>
        <v>0.0</v>
      </c>
      <c r="S529">
        <f>IF(Datos!S529="",0,IF(AND(S$1008&lt;&gt;"",Datos!S529=S$1008),0,IF(S$1004=0,0,1-CHOOSE(S$1004,IF(ISNUMBER(Datos!S529),AND(OR(S$1005="",Datos!S529&gt;=S$1005),OR(S$1006="",Datos!S529&lt;=S$1006)),FALSE),IF(ISNUMBER(Datos!S529),AND(Datos!S529=INT(Datos!S529),AND(OR(S$1005="",Datos!S529&gt;=S$1005),OR(S$1006="",Datos!S529&lt;=S$1006))),FALSE),OR(ISNUMBER(FIND(";"&amp;UPPER(TRIM(Datos!S529&amp;""))&amp;"=",S$1007)),ISNUMBER(FIND(";"&amp;UPPER(TRIM(Datos!S529&amp;""))&amp;";",S$1007))),OR(UPPER(TRIM(Datos!S529&amp;""))="SÍ",UPPER(TRIM(Datos!S529&amp;""))="SI",UPPER(TRIM(Datos!S529&amp;""))="NO"),IF(ISNUMBER(Datos!S529),AND(OR(S$1005="",Datos!S529&gt;=S$1005),OR(S$1006="",Datos!S529&lt;=S$1006)),FALSE),TRUE))))</f>
        <v>0.0</v>
      </c>
      <c r="T529">
        <f>IF(Datos!T529="",0,IF(AND(T$1008&lt;&gt;"",Datos!T529=T$1008),0,IF(T$1004=0,0,1-CHOOSE(T$1004,IF(ISNUMBER(Datos!T529),AND(OR(T$1005="",Datos!T529&gt;=T$1005),OR(T$1006="",Datos!T529&lt;=T$1006)),FALSE),IF(ISNUMBER(Datos!T529),AND(Datos!T529=INT(Datos!T529),AND(OR(T$1005="",Datos!T529&gt;=T$1005),OR(T$1006="",Datos!T529&lt;=T$1006))),FALSE),OR(ISNUMBER(FIND(";"&amp;UPPER(TRIM(Datos!T529&amp;""))&amp;"=",T$1007)),ISNUMBER(FIND(";"&amp;UPPER(TRIM(Datos!T529&amp;""))&amp;";",T$1007))),OR(UPPER(TRIM(Datos!T529&amp;""))="SÍ",UPPER(TRIM(Datos!T529&amp;""))="SI",UPPER(TRIM(Datos!T529&amp;""))="NO"),IF(ISNUMBER(Datos!T529),AND(OR(T$1005="",Datos!T529&gt;=T$1005),OR(T$1006="",Datos!T529&lt;=T$1006)),FALSE),TRUE))))</f>
        <v>0.0</v>
      </c>
      <c r="U529">
        <f>IF(Datos!U529="",0,IF(AND(U$1008&lt;&gt;"",Datos!U529=U$1008),0,IF(U$1004=0,0,1-CHOOSE(U$1004,IF(ISNUMBER(Datos!U529),AND(OR(U$1005="",Datos!U529&gt;=U$1005),OR(U$1006="",Datos!U529&lt;=U$1006)),FALSE),IF(ISNUMBER(Datos!U529),AND(Datos!U529=INT(Datos!U529),AND(OR(U$1005="",Datos!U529&gt;=U$1005),OR(U$1006="",Datos!U529&lt;=U$1006))),FALSE),OR(ISNUMBER(FIND(";"&amp;UPPER(TRIM(Datos!U529&amp;""))&amp;"=",U$1007)),ISNUMBER(FIND(";"&amp;UPPER(TRIM(Datos!U529&amp;""))&amp;";",U$1007))),OR(UPPER(TRIM(Datos!U529&amp;""))="SÍ",UPPER(TRIM(Datos!U529&amp;""))="SI",UPPER(TRIM(Datos!U529&amp;""))="NO"),IF(ISNUMBER(Datos!U529),AND(OR(U$1005="",Datos!U529&gt;=U$1005),OR(U$1006="",Datos!U529&lt;=U$1006)),FALSE),TRUE))))</f>
        <v>0.0</v>
      </c>
      <c r="V529">
        <f>IF(Datos!V529="",0,IF(AND(V$1008&lt;&gt;"",Datos!V529=V$1008),0,IF(V$1004=0,0,1-CHOOSE(V$1004,IF(ISNUMBER(Datos!V529),AND(OR(V$1005="",Datos!V529&gt;=V$1005),OR(V$1006="",Datos!V529&lt;=V$1006)),FALSE),IF(ISNUMBER(Datos!V529),AND(Datos!V529=INT(Datos!V529),AND(OR(V$1005="",Datos!V529&gt;=V$1005),OR(V$1006="",Datos!V529&lt;=V$1006))),FALSE),OR(ISNUMBER(FIND(";"&amp;UPPER(TRIM(Datos!V529&amp;""))&amp;"=",V$1007)),ISNUMBER(FIND(";"&amp;UPPER(TRIM(Datos!V529&amp;""))&amp;";",V$1007))),OR(UPPER(TRIM(Datos!V529&amp;""))="SÍ",UPPER(TRIM(Datos!V529&amp;""))="SI",UPPER(TRIM(Datos!V529&amp;""))="NO"),IF(ISNUMBER(Datos!V529),AND(OR(V$1005="",Datos!V529&gt;=V$1005),OR(V$1006="",Datos!V529&lt;=V$1006)),FALSE),TRUE))))</f>
        <v>0.0</v>
      </c>
      <c r="W529">
        <f>IF(Datos!W529="",0,IF(AND(W$1008&lt;&gt;"",Datos!W529=W$1008),0,IF(W$1004=0,0,1-CHOOSE(W$1004,IF(ISNUMBER(Datos!W529),AND(OR(W$1005="",Datos!W529&gt;=W$1005),OR(W$1006="",Datos!W529&lt;=W$1006)),FALSE),IF(ISNUMBER(Datos!W529),AND(Datos!W529=INT(Datos!W529),AND(OR(W$1005="",Datos!W529&gt;=W$1005),OR(W$1006="",Datos!W529&lt;=W$1006))),FALSE),OR(ISNUMBER(FIND(";"&amp;UPPER(TRIM(Datos!W529&amp;""))&amp;"=",W$1007)),ISNUMBER(FIND(";"&amp;UPPER(TRIM(Datos!W529&amp;""))&amp;";",W$1007))),OR(UPPER(TRIM(Datos!W529&amp;""))="SÍ",UPPER(TRIM(Datos!W529&amp;""))="SI",UPPER(TRIM(Datos!W529&amp;""))="NO"),IF(ISNUMBER(Datos!W529),AND(OR(W$1005="",Datos!W529&gt;=W$1005),OR(W$1006="",Datos!W529&lt;=W$1006)),FALSE),TRUE))))</f>
        <v>0.0</v>
      </c>
      <c r="X529">
        <f>IF(Datos!X529="",0,IF(AND(X$1008&lt;&gt;"",Datos!X529=X$1008),0,IF(X$1004=0,0,1-CHOOSE(X$1004,IF(ISNUMBER(Datos!X529),AND(OR(X$1005="",Datos!X529&gt;=X$1005),OR(X$1006="",Datos!X529&lt;=X$1006)),FALSE),IF(ISNUMBER(Datos!X529),AND(Datos!X529=INT(Datos!X529),AND(OR(X$1005="",Datos!X529&gt;=X$1005),OR(X$1006="",Datos!X529&lt;=X$1006))),FALSE),OR(ISNUMBER(FIND(";"&amp;UPPER(TRIM(Datos!X529&amp;""))&amp;"=",X$1007)),ISNUMBER(FIND(";"&amp;UPPER(TRIM(Datos!X529&amp;""))&amp;";",X$1007))),OR(UPPER(TRIM(Datos!X529&amp;""))="SÍ",UPPER(TRIM(Datos!X529&amp;""))="SI",UPPER(TRIM(Datos!X529&amp;""))="NO"),IF(ISNUMBER(Datos!X529),AND(OR(X$1005="",Datos!X529&gt;=X$1005),OR(X$1006="",Datos!X529&lt;=X$1006)),FALSE),TRUE))))</f>
        <v>0.0</v>
      </c>
      <c r="Y529">
        <f>IF(Datos!Y529="",0,IF(AND(Y$1008&lt;&gt;"",Datos!Y529=Y$1008),0,IF(Y$1004=0,0,1-CHOOSE(Y$1004,IF(ISNUMBER(Datos!Y529),AND(OR(Y$1005="",Datos!Y529&gt;=Y$1005),OR(Y$1006="",Datos!Y529&lt;=Y$1006)),FALSE),IF(ISNUMBER(Datos!Y529),AND(Datos!Y529=INT(Datos!Y529),AND(OR(Y$1005="",Datos!Y529&gt;=Y$1005),OR(Y$1006="",Datos!Y529&lt;=Y$1006))),FALSE),OR(ISNUMBER(FIND(";"&amp;UPPER(TRIM(Datos!Y529&amp;""))&amp;"=",Y$1007)),ISNUMBER(FIND(";"&amp;UPPER(TRIM(Datos!Y529&amp;""))&amp;";",Y$1007))),OR(UPPER(TRIM(Datos!Y529&amp;""))="SÍ",UPPER(TRIM(Datos!Y529&amp;""))="SI",UPPER(TRIM(Datos!Y529&amp;""))="NO"),IF(ISNUMBER(Datos!Y529),AND(OR(Y$1005="",Datos!Y529&gt;=Y$1005),OR(Y$1006="",Datos!Y529&lt;=Y$1006)),FALSE),TRUE))))</f>
        <v>0.0</v>
      </c>
      <c r="Z529">
        <f>IF(Datos!Z529="",0,IF(AND(Z$1008&lt;&gt;"",Datos!Z529=Z$1008),0,IF(Z$1004=0,0,1-CHOOSE(Z$1004,IF(ISNUMBER(Datos!Z529),AND(OR(Z$1005="",Datos!Z529&gt;=Z$1005),OR(Z$1006="",Datos!Z529&lt;=Z$1006)),FALSE),IF(ISNUMBER(Datos!Z529),AND(Datos!Z529=INT(Datos!Z529),AND(OR(Z$1005="",Datos!Z529&gt;=Z$1005),OR(Z$1006="",Datos!Z529&lt;=Z$1006))),FALSE),OR(ISNUMBER(FIND(";"&amp;UPPER(TRIM(Datos!Z529&amp;""))&amp;"=",Z$1007)),ISNUMBER(FIND(";"&amp;UPPER(TRIM(Datos!Z529&amp;""))&amp;";",Z$1007))),OR(UPPER(TRIM(Datos!Z529&amp;""))="SÍ",UPPER(TRIM(Datos!Z529&amp;""))="SI",UPPER(TRIM(Datos!Z529&amp;""))="NO"),IF(ISNUMBER(Datos!Z529),AND(OR(Z$1005="",Datos!Z529&gt;=Z$1005),OR(Z$1006="",Datos!Z529&lt;=Z$1006)),FALSE),TRUE))))</f>
        <v>0.0</v>
      </c>
      <c r="AA529">
        <f>IF(Datos!AA529="",0,IF(AND(AA$1008&lt;&gt;"",Datos!AA529=AA$1008),0,IF(AA$1004=0,0,1-CHOOSE(AA$1004,IF(ISNUMBER(Datos!AA529),AND(OR(AA$1005="",Datos!AA529&gt;=AA$1005),OR(AA$1006="",Datos!AA529&lt;=AA$1006)),FALSE),IF(ISNUMBER(Datos!AA529),AND(Datos!AA529=INT(Datos!AA529),AND(OR(AA$1005="",Datos!AA529&gt;=AA$1005),OR(AA$1006="",Datos!AA529&lt;=AA$1006))),FALSE),OR(ISNUMBER(FIND(";"&amp;UPPER(TRIM(Datos!AA529&amp;""))&amp;"=",AA$1007)),ISNUMBER(FIND(";"&amp;UPPER(TRIM(Datos!AA529&amp;""))&amp;";",AA$1007))),OR(UPPER(TRIM(Datos!AA529&amp;""))="SÍ",UPPER(TRIM(Datos!AA529&amp;""))="SI",UPPER(TRIM(Datos!AA529&amp;""))="NO"),IF(ISNUMBER(Datos!AA529),AND(OR(AA$1005="",Datos!AA529&gt;=AA$1005),OR(AA$1006="",Datos!AA529&lt;=AA$1006)),FALSE),TRUE))))</f>
        <v>0.0</v>
      </c>
      <c r="AB529">
        <f>IF(Datos!AB529="",0,IF(AND(AB$1008&lt;&gt;"",Datos!AB529=AB$1008),0,IF(AB$1004=0,0,1-CHOOSE(AB$1004,IF(ISNUMBER(Datos!AB529),AND(OR(AB$1005="",Datos!AB529&gt;=AB$1005),OR(AB$1006="",Datos!AB529&lt;=AB$1006)),FALSE),IF(ISNUMBER(Datos!AB529),AND(Datos!AB529=INT(Datos!AB529),AND(OR(AB$1005="",Datos!AB529&gt;=AB$1005),OR(AB$1006="",Datos!AB529&lt;=AB$1006))),FALSE),OR(ISNUMBER(FIND(";"&amp;UPPER(TRIM(Datos!AB529&amp;""))&amp;"=",AB$1007)),ISNUMBER(FIND(";"&amp;UPPER(TRIM(Datos!AB529&amp;""))&amp;";",AB$1007))),OR(UPPER(TRIM(Datos!AB529&amp;""))="SÍ",UPPER(TRIM(Datos!AB529&amp;""))="SI",UPPER(TRIM(Datos!AB529&amp;""))="NO"),IF(ISNUMBER(Datos!AB529),AND(OR(AB$1005="",Datos!AB529&gt;=AB$1005),OR(AB$1006="",Datos!AB529&lt;=AB$1006)),FALSE),TRUE))))</f>
        <v>0.0</v>
      </c>
      <c r="AC529">
        <f>IF(Datos!AC529="",0,IF(AND(AC$1008&lt;&gt;"",Datos!AC529=AC$1008),0,IF(AC$1004=0,0,1-CHOOSE(AC$1004,IF(ISNUMBER(Datos!AC529),AND(OR(AC$1005="",Datos!AC529&gt;=AC$1005),OR(AC$1006="",Datos!AC529&lt;=AC$1006)),FALSE),IF(ISNUMBER(Datos!AC529),AND(Datos!AC529=INT(Datos!AC529),AND(OR(AC$1005="",Datos!AC529&gt;=AC$1005),OR(AC$1006="",Datos!AC529&lt;=AC$1006))),FALSE),OR(ISNUMBER(FIND(";"&amp;UPPER(TRIM(Datos!AC529&amp;""))&amp;"=",AC$1007)),ISNUMBER(FIND(";"&amp;UPPER(TRIM(Datos!AC529&amp;""))&amp;";",AC$1007))),OR(UPPER(TRIM(Datos!AC529&amp;""))="SÍ",UPPER(TRIM(Datos!AC529&amp;""))="SI",UPPER(TRIM(Datos!AC529&amp;""))="NO"),IF(ISNUMBER(Datos!AC529),AND(OR(AC$1005="",Datos!AC529&gt;=AC$1005),OR(AC$1006="",Datos!AC529&lt;=AC$1006)),FALSE),TRUE))))</f>
        <v>0.0</v>
      </c>
      <c r="AD529">
        <f>IF(Datos!AD529="",0,IF(AND(AD$1008&lt;&gt;"",Datos!AD529=AD$1008),0,IF(AD$1004=0,0,1-CHOOSE(AD$1004,IF(ISNUMBER(Datos!AD529),AND(OR(AD$1005="",Datos!AD529&gt;=AD$1005),OR(AD$1006="",Datos!AD529&lt;=AD$1006)),FALSE),IF(ISNUMBER(Datos!AD529),AND(Datos!AD529=INT(Datos!AD529),AND(OR(AD$1005="",Datos!AD529&gt;=AD$1005),OR(AD$1006="",Datos!AD529&lt;=AD$1006))),FALSE),OR(ISNUMBER(FIND(";"&amp;UPPER(TRIM(Datos!AD529&amp;""))&amp;"=",AD$1007)),ISNUMBER(FIND(";"&amp;UPPER(TRIM(Datos!AD529&amp;""))&amp;";",AD$1007))),OR(UPPER(TRIM(Datos!AD529&amp;""))="SÍ",UPPER(TRIM(Datos!AD529&amp;""))="SI",UPPER(TRIM(Datos!AD529&amp;""))="NO"),IF(ISNUMBER(Datos!AD529),AND(OR(AD$1005="",Datos!AD529&gt;=AD$1005),OR(AD$1006="",Datos!AD529&lt;=AD$1006)),FALSE),TRUE))))</f>
        <v>0.0</v>
      </c>
      <c r="AE529">
        <f>IF(Datos!AE529="",0,IF(AND(AE$1008&lt;&gt;"",Datos!AE529=AE$1008),0,IF(AE$1004=0,0,1-CHOOSE(AE$1004,IF(ISNUMBER(Datos!AE529),AND(OR(AE$1005="",Datos!AE529&gt;=AE$1005),OR(AE$1006="",Datos!AE529&lt;=AE$1006)),FALSE),IF(ISNUMBER(Datos!AE529),AND(Datos!AE529=INT(Datos!AE529),AND(OR(AE$1005="",Datos!AE529&gt;=AE$1005),OR(AE$1006="",Datos!AE529&lt;=AE$1006))),FALSE),OR(ISNUMBER(FIND(";"&amp;UPPER(TRIM(Datos!AE529&amp;""))&amp;"=",AE$1007)),ISNUMBER(FIND(";"&amp;UPPER(TRIM(Datos!AE529&amp;""))&amp;";",AE$1007))),OR(UPPER(TRIM(Datos!AE529&amp;""))="SÍ",UPPER(TRIM(Datos!AE529&amp;""))="SI",UPPER(TRIM(Datos!AE529&amp;""))="NO"),IF(ISNUMBER(Datos!AE529),AND(OR(AE$1005="",Datos!AE529&gt;=AE$1005),OR(AE$1006="",Datos!AE529&lt;=AE$1006)),FALSE),TRUE))))</f>
        <v>0.0</v>
      </c>
    </row>
    <row r="530" spans="2:31">
      <c r="B530">
        <f>IF(Datos!B530="",0,IF(AND(B$1008&lt;&gt;"",Datos!B530=B$1008),0,IF(B$1004=0,0,1-CHOOSE(B$1004,IF(ISNUMBER(Datos!B530),AND(OR(B$1005="",Datos!B530&gt;=B$1005),OR(B$1006="",Datos!B530&lt;=B$1006)),FALSE),IF(ISNUMBER(Datos!B530),AND(Datos!B530=INT(Datos!B530),AND(OR(B$1005="",Datos!B530&gt;=B$1005),OR(B$1006="",Datos!B530&lt;=B$1006))),FALSE),OR(ISNUMBER(FIND(";"&amp;UPPER(TRIM(Datos!B530&amp;""))&amp;"=",B$1007)),ISNUMBER(FIND(";"&amp;UPPER(TRIM(Datos!B530&amp;""))&amp;";",B$1007))),OR(UPPER(TRIM(Datos!B530&amp;""))="SÍ",UPPER(TRIM(Datos!B530&amp;""))="SI",UPPER(TRIM(Datos!B530&amp;""))="NO"),IF(ISNUMBER(Datos!B530),AND(OR(B$1005="",Datos!B530&gt;=B$1005),OR(B$1006="",Datos!B530&lt;=B$1006)),FALSE),TRUE))))</f>
        <v>0.0</v>
      </c>
      <c r="C530">
        <f>IF(Datos!C530="",0,IF(AND(C$1008&lt;&gt;"",Datos!C530=C$1008),0,IF(C$1004=0,0,1-CHOOSE(C$1004,IF(ISNUMBER(Datos!C530),AND(OR(C$1005="",Datos!C530&gt;=C$1005),OR(C$1006="",Datos!C530&lt;=C$1006)),FALSE),IF(ISNUMBER(Datos!C530),AND(Datos!C530=INT(Datos!C530),AND(OR(C$1005="",Datos!C530&gt;=C$1005),OR(C$1006="",Datos!C530&lt;=C$1006))),FALSE),OR(ISNUMBER(FIND(";"&amp;UPPER(TRIM(Datos!C530&amp;""))&amp;"=",C$1007)),ISNUMBER(FIND(";"&amp;UPPER(TRIM(Datos!C530&amp;""))&amp;";",C$1007))),OR(UPPER(TRIM(Datos!C530&amp;""))="SÍ",UPPER(TRIM(Datos!C530&amp;""))="SI",UPPER(TRIM(Datos!C530&amp;""))="NO"),IF(ISNUMBER(Datos!C530),AND(OR(C$1005="",Datos!C530&gt;=C$1005),OR(C$1006="",Datos!C530&lt;=C$1006)),FALSE),TRUE))))</f>
        <v>0.0</v>
      </c>
      <c r="D530">
        <f>IF(Datos!D530="",0,IF(AND(D$1008&lt;&gt;"",Datos!D530=D$1008),0,IF(D$1004=0,0,1-CHOOSE(D$1004,IF(ISNUMBER(Datos!D530),AND(OR(D$1005="",Datos!D530&gt;=D$1005),OR(D$1006="",Datos!D530&lt;=D$1006)),FALSE),IF(ISNUMBER(Datos!D530),AND(Datos!D530=INT(Datos!D530),AND(OR(D$1005="",Datos!D530&gt;=D$1005),OR(D$1006="",Datos!D530&lt;=D$1006))),FALSE),OR(ISNUMBER(FIND(";"&amp;UPPER(TRIM(Datos!D530&amp;""))&amp;"=",D$1007)),ISNUMBER(FIND(";"&amp;UPPER(TRIM(Datos!D530&amp;""))&amp;";",D$1007))),OR(UPPER(TRIM(Datos!D530&amp;""))="SÍ",UPPER(TRIM(Datos!D530&amp;""))="SI",UPPER(TRIM(Datos!D530&amp;""))="NO"),IF(ISNUMBER(Datos!D530),AND(OR(D$1005="",Datos!D530&gt;=D$1005),OR(D$1006="",Datos!D530&lt;=D$1006)),FALSE),TRUE))))</f>
        <v>0.0</v>
      </c>
      <c r="E530">
        <f>IF(Datos!E530="",0,IF(AND(E$1008&lt;&gt;"",Datos!E530=E$1008),0,IF(E$1004=0,0,1-CHOOSE(E$1004,IF(ISNUMBER(Datos!E530),AND(OR(E$1005="",Datos!E530&gt;=E$1005),OR(E$1006="",Datos!E530&lt;=E$1006)),FALSE),IF(ISNUMBER(Datos!E530),AND(Datos!E530=INT(Datos!E530),AND(OR(E$1005="",Datos!E530&gt;=E$1005),OR(E$1006="",Datos!E530&lt;=E$1006))),FALSE),OR(ISNUMBER(FIND(";"&amp;UPPER(TRIM(Datos!E530&amp;""))&amp;"=",E$1007)),ISNUMBER(FIND(";"&amp;UPPER(TRIM(Datos!E530&amp;""))&amp;";",E$1007))),OR(UPPER(TRIM(Datos!E530&amp;""))="SÍ",UPPER(TRIM(Datos!E530&amp;""))="SI",UPPER(TRIM(Datos!E530&amp;""))="NO"),IF(ISNUMBER(Datos!E530),AND(OR(E$1005="",Datos!E530&gt;=E$1005),OR(E$1006="",Datos!E530&lt;=E$1006)),FALSE),TRUE))))</f>
        <v>0.0</v>
      </c>
      <c r="F530">
        <f>IF(Datos!F530="",0,IF(AND(F$1008&lt;&gt;"",Datos!F530=F$1008),0,IF(F$1004=0,0,1-CHOOSE(F$1004,IF(ISNUMBER(Datos!F530),AND(OR(F$1005="",Datos!F530&gt;=F$1005),OR(F$1006="",Datos!F530&lt;=F$1006)),FALSE),IF(ISNUMBER(Datos!F530),AND(Datos!F530=INT(Datos!F530),AND(OR(F$1005="",Datos!F530&gt;=F$1005),OR(F$1006="",Datos!F530&lt;=F$1006))),FALSE),OR(ISNUMBER(FIND(";"&amp;UPPER(TRIM(Datos!F530&amp;""))&amp;"=",F$1007)),ISNUMBER(FIND(";"&amp;UPPER(TRIM(Datos!F530&amp;""))&amp;";",F$1007))),OR(UPPER(TRIM(Datos!F530&amp;""))="SÍ",UPPER(TRIM(Datos!F530&amp;""))="SI",UPPER(TRIM(Datos!F530&amp;""))="NO"),IF(ISNUMBER(Datos!F530),AND(OR(F$1005="",Datos!F530&gt;=F$1005),OR(F$1006="",Datos!F530&lt;=F$1006)),FALSE),TRUE))))</f>
        <v>0.0</v>
      </c>
      <c r="G530">
        <f>IF(Datos!G530="",0,IF(AND(G$1008&lt;&gt;"",Datos!G530=G$1008),0,IF(G$1004=0,0,1-CHOOSE(G$1004,IF(ISNUMBER(Datos!G530),AND(OR(G$1005="",Datos!G530&gt;=G$1005),OR(G$1006="",Datos!G530&lt;=G$1006)),FALSE),IF(ISNUMBER(Datos!G530),AND(Datos!G530=INT(Datos!G530),AND(OR(G$1005="",Datos!G530&gt;=G$1005),OR(G$1006="",Datos!G530&lt;=G$1006))),FALSE),OR(ISNUMBER(FIND(";"&amp;UPPER(TRIM(Datos!G530&amp;""))&amp;"=",G$1007)),ISNUMBER(FIND(";"&amp;UPPER(TRIM(Datos!G530&amp;""))&amp;";",G$1007))),OR(UPPER(TRIM(Datos!G530&amp;""))="SÍ",UPPER(TRIM(Datos!G530&amp;""))="SI",UPPER(TRIM(Datos!G530&amp;""))="NO"),IF(ISNUMBER(Datos!G530),AND(OR(G$1005="",Datos!G530&gt;=G$1005),OR(G$1006="",Datos!G530&lt;=G$1006)),FALSE),TRUE))))</f>
        <v>0.0</v>
      </c>
      <c r="H530">
        <f>IF(Datos!H530="",0,IF(AND(H$1008&lt;&gt;"",Datos!H530=H$1008),0,IF(H$1004=0,0,1-CHOOSE(H$1004,IF(ISNUMBER(Datos!H530),AND(OR(H$1005="",Datos!H530&gt;=H$1005),OR(H$1006="",Datos!H530&lt;=H$1006)),FALSE),IF(ISNUMBER(Datos!H530),AND(Datos!H530=INT(Datos!H530),AND(OR(H$1005="",Datos!H530&gt;=H$1005),OR(H$1006="",Datos!H530&lt;=H$1006))),FALSE),OR(ISNUMBER(FIND(";"&amp;UPPER(TRIM(Datos!H530&amp;""))&amp;"=",H$1007)),ISNUMBER(FIND(";"&amp;UPPER(TRIM(Datos!H530&amp;""))&amp;";",H$1007))),OR(UPPER(TRIM(Datos!H530&amp;""))="SÍ",UPPER(TRIM(Datos!H530&amp;""))="SI",UPPER(TRIM(Datos!H530&amp;""))="NO"),IF(ISNUMBER(Datos!H530),AND(OR(H$1005="",Datos!H530&gt;=H$1005),OR(H$1006="",Datos!H530&lt;=H$1006)),FALSE),TRUE))))</f>
        <v>0.0</v>
      </c>
      <c r="I530">
        <f>IF(Datos!I530="",0,IF(AND(I$1008&lt;&gt;"",Datos!I530=I$1008),0,IF(I$1004=0,0,1-CHOOSE(I$1004,IF(ISNUMBER(Datos!I530),AND(OR(I$1005="",Datos!I530&gt;=I$1005),OR(I$1006="",Datos!I530&lt;=I$1006)),FALSE),IF(ISNUMBER(Datos!I530),AND(Datos!I530=INT(Datos!I530),AND(OR(I$1005="",Datos!I530&gt;=I$1005),OR(I$1006="",Datos!I530&lt;=I$1006))),FALSE),OR(ISNUMBER(FIND(";"&amp;UPPER(TRIM(Datos!I530&amp;""))&amp;"=",I$1007)),ISNUMBER(FIND(";"&amp;UPPER(TRIM(Datos!I530&amp;""))&amp;";",I$1007))),OR(UPPER(TRIM(Datos!I530&amp;""))="SÍ",UPPER(TRIM(Datos!I530&amp;""))="SI",UPPER(TRIM(Datos!I530&amp;""))="NO"),IF(ISNUMBER(Datos!I530),AND(OR(I$1005="",Datos!I530&gt;=I$1005),OR(I$1006="",Datos!I530&lt;=I$1006)),FALSE),TRUE))))</f>
        <v>0.0</v>
      </c>
      <c r="J530">
        <f>IF(Datos!J530="",0,IF(AND(J$1008&lt;&gt;"",Datos!J530=J$1008),0,IF(J$1004=0,0,1-CHOOSE(J$1004,IF(ISNUMBER(Datos!J530),AND(OR(J$1005="",Datos!J530&gt;=J$1005),OR(J$1006="",Datos!J530&lt;=J$1006)),FALSE),IF(ISNUMBER(Datos!J530),AND(Datos!J530=INT(Datos!J530),AND(OR(J$1005="",Datos!J530&gt;=J$1005),OR(J$1006="",Datos!J530&lt;=J$1006))),FALSE),OR(ISNUMBER(FIND(";"&amp;UPPER(TRIM(Datos!J530&amp;""))&amp;"=",J$1007)),ISNUMBER(FIND(";"&amp;UPPER(TRIM(Datos!J530&amp;""))&amp;";",J$1007))),OR(UPPER(TRIM(Datos!J530&amp;""))="SÍ",UPPER(TRIM(Datos!J530&amp;""))="SI",UPPER(TRIM(Datos!J530&amp;""))="NO"),IF(ISNUMBER(Datos!J530),AND(OR(J$1005="",Datos!J530&gt;=J$1005),OR(J$1006="",Datos!J530&lt;=J$1006)),FALSE),TRUE))))</f>
        <v>0.0</v>
      </c>
      <c r="K530">
        <f>IF(Datos!K530="",0,IF(AND(K$1008&lt;&gt;"",Datos!K530=K$1008),0,IF(K$1004=0,0,1-CHOOSE(K$1004,IF(ISNUMBER(Datos!K530),AND(OR(K$1005="",Datos!K530&gt;=K$1005),OR(K$1006="",Datos!K530&lt;=K$1006)),FALSE),IF(ISNUMBER(Datos!K530),AND(Datos!K530=INT(Datos!K530),AND(OR(K$1005="",Datos!K530&gt;=K$1005),OR(K$1006="",Datos!K530&lt;=K$1006))),FALSE),OR(ISNUMBER(FIND(";"&amp;UPPER(TRIM(Datos!K530&amp;""))&amp;"=",K$1007)),ISNUMBER(FIND(";"&amp;UPPER(TRIM(Datos!K530&amp;""))&amp;";",K$1007))),OR(UPPER(TRIM(Datos!K530&amp;""))="SÍ",UPPER(TRIM(Datos!K530&amp;""))="SI",UPPER(TRIM(Datos!K530&amp;""))="NO"),IF(ISNUMBER(Datos!K530),AND(OR(K$1005="",Datos!K530&gt;=K$1005),OR(K$1006="",Datos!K530&lt;=K$1006)),FALSE),TRUE))))</f>
        <v>0.0</v>
      </c>
      <c r="L530">
        <f>IF(Datos!L530="",0,IF(AND(L$1008&lt;&gt;"",Datos!L530=L$1008),0,IF(L$1004=0,0,1-CHOOSE(L$1004,IF(ISNUMBER(Datos!L530),AND(OR(L$1005="",Datos!L530&gt;=L$1005),OR(L$1006="",Datos!L530&lt;=L$1006)),FALSE),IF(ISNUMBER(Datos!L530),AND(Datos!L530=INT(Datos!L530),AND(OR(L$1005="",Datos!L530&gt;=L$1005),OR(L$1006="",Datos!L530&lt;=L$1006))),FALSE),OR(ISNUMBER(FIND(";"&amp;UPPER(TRIM(Datos!L530&amp;""))&amp;"=",L$1007)),ISNUMBER(FIND(";"&amp;UPPER(TRIM(Datos!L530&amp;""))&amp;";",L$1007))),OR(UPPER(TRIM(Datos!L530&amp;""))="SÍ",UPPER(TRIM(Datos!L530&amp;""))="SI",UPPER(TRIM(Datos!L530&amp;""))="NO"),IF(ISNUMBER(Datos!L530),AND(OR(L$1005="",Datos!L530&gt;=L$1005),OR(L$1006="",Datos!L530&lt;=L$1006)),FALSE),TRUE))))</f>
        <v>0.0</v>
      </c>
      <c r="M530">
        <f>IF(Datos!M530="",0,IF(AND(M$1008&lt;&gt;"",Datos!M530=M$1008),0,IF(M$1004=0,0,1-CHOOSE(M$1004,IF(ISNUMBER(Datos!M530),AND(OR(M$1005="",Datos!M530&gt;=M$1005),OR(M$1006="",Datos!M530&lt;=M$1006)),FALSE),IF(ISNUMBER(Datos!M530),AND(Datos!M530=INT(Datos!M530),AND(OR(M$1005="",Datos!M530&gt;=M$1005),OR(M$1006="",Datos!M530&lt;=M$1006))),FALSE),OR(ISNUMBER(FIND(";"&amp;UPPER(TRIM(Datos!M530&amp;""))&amp;"=",M$1007)),ISNUMBER(FIND(";"&amp;UPPER(TRIM(Datos!M530&amp;""))&amp;";",M$1007))),OR(UPPER(TRIM(Datos!M530&amp;""))="SÍ",UPPER(TRIM(Datos!M530&amp;""))="SI",UPPER(TRIM(Datos!M530&amp;""))="NO"),IF(ISNUMBER(Datos!M530),AND(OR(M$1005="",Datos!M530&gt;=M$1005),OR(M$1006="",Datos!M530&lt;=M$1006)),FALSE),TRUE))))</f>
        <v>0.0</v>
      </c>
      <c r="N530">
        <f>IF(Datos!N530="",0,IF(AND(N$1008&lt;&gt;"",Datos!N530=N$1008),0,IF(N$1004=0,0,1-CHOOSE(N$1004,IF(ISNUMBER(Datos!N530),AND(OR(N$1005="",Datos!N530&gt;=N$1005),OR(N$1006="",Datos!N530&lt;=N$1006)),FALSE),IF(ISNUMBER(Datos!N530),AND(Datos!N530=INT(Datos!N530),AND(OR(N$1005="",Datos!N530&gt;=N$1005),OR(N$1006="",Datos!N530&lt;=N$1006))),FALSE),OR(ISNUMBER(FIND(";"&amp;UPPER(TRIM(Datos!N530&amp;""))&amp;"=",N$1007)),ISNUMBER(FIND(";"&amp;UPPER(TRIM(Datos!N530&amp;""))&amp;";",N$1007))),OR(UPPER(TRIM(Datos!N530&amp;""))="SÍ",UPPER(TRIM(Datos!N530&amp;""))="SI",UPPER(TRIM(Datos!N530&amp;""))="NO"),IF(ISNUMBER(Datos!N530),AND(OR(N$1005="",Datos!N530&gt;=N$1005),OR(N$1006="",Datos!N530&lt;=N$1006)),FALSE),TRUE))))</f>
        <v>0.0</v>
      </c>
      <c r="O530">
        <f>IF(Datos!O530="",0,IF(AND(O$1008&lt;&gt;"",Datos!O530=O$1008),0,IF(O$1004=0,0,1-CHOOSE(O$1004,IF(ISNUMBER(Datos!O530),AND(OR(O$1005="",Datos!O530&gt;=O$1005),OR(O$1006="",Datos!O530&lt;=O$1006)),FALSE),IF(ISNUMBER(Datos!O530),AND(Datos!O530=INT(Datos!O530),AND(OR(O$1005="",Datos!O530&gt;=O$1005),OR(O$1006="",Datos!O530&lt;=O$1006))),FALSE),OR(ISNUMBER(FIND(";"&amp;UPPER(TRIM(Datos!O530&amp;""))&amp;"=",O$1007)),ISNUMBER(FIND(";"&amp;UPPER(TRIM(Datos!O530&amp;""))&amp;";",O$1007))),OR(UPPER(TRIM(Datos!O530&amp;""))="SÍ",UPPER(TRIM(Datos!O530&amp;""))="SI",UPPER(TRIM(Datos!O530&amp;""))="NO"),IF(ISNUMBER(Datos!O530),AND(OR(O$1005="",Datos!O530&gt;=O$1005),OR(O$1006="",Datos!O530&lt;=O$1006)),FALSE),TRUE))))</f>
        <v>0.0</v>
      </c>
      <c r="P530">
        <f>IF(Datos!P530="",0,IF(AND(P$1008&lt;&gt;"",Datos!P530=P$1008),0,IF(P$1004=0,0,1-CHOOSE(P$1004,IF(ISNUMBER(Datos!P530),AND(OR(P$1005="",Datos!P530&gt;=P$1005),OR(P$1006="",Datos!P530&lt;=P$1006)),FALSE),IF(ISNUMBER(Datos!P530),AND(Datos!P530=INT(Datos!P530),AND(OR(P$1005="",Datos!P530&gt;=P$1005),OR(P$1006="",Datos!P530&lt;=P$1006))),FALSE),OR(ISNUMBER(FIND(";"&amp;UPPER(TRIM(Datos!P530&amp;""))&amp;"=",P$1007)),ISNUMBER(FIND(";"&amp;UPPER(TRIM(Datos!P530&amp;""))&amp;";",P$1007))),OR(UPPER(TRIM(Datos!P530&amp;""))="SÍ",UPPER(TRIM(Datos!P530&amp;""))="SI",UPPER(TRIM(Datos!P530&amp;""))="NO"),IF(ISNUMBER(Datos!P530),AND(OR(P$1005="",Datos!P530&gt;=P$1005),OR(P$1006="",Datos!P530&lt;=P$1006)),FALSE),TRUE))))</f>
        <v>0.0</v>
      </c>
      <c r="Q530">
        <f>IF(Datos!Q530="",0,IF(AND(Q$1008&lt;&gt;"",Datos!Q530=Q$1008),0,IF(Q$1004=0,0,1-CHOOSE(Q$1004,IF(ISNUMBER(Datos!Q530),AND(OR(Q$1005="",Datos!Q530&gt;=Q$1005),OR(Q$1006="",Datos!Q530&lt;=Q$1006)),FALSE),IF(ISNUMBER(Datos!Q530),AND(Datos!Q530=INT(Datos!Q530),AND(OR(Q$1005="",Datos!Q530&gt;=Q$1005),OR(Q$1006="",Datos!Q530&lt;=Q$1006))),FALSE),OR(ISNUMBER(FIND(";"&amp;UPPER(TRIM(Datos!Q530&amp;""))&amp;"=",Q$1007)),ISNUMBER(FIND(";"&amp;UPPER(TRIM(Datos!Q530&amp;""))&amp;";",Q$1007))),OR(UPPER(TRIM(Datos!Q530&amp;""))="SÍ",UPPER(TRIM(Datos!Q530&amp;""))="SI",UPPER(TRIM(Datos!Q530&amp;""))="NO"),IF(ISNUMBER(Datos!Q530),AND(OR(Q$1005="",Datos!Q530&gt;=Q$1005),OR(Q$1006="",Datos!Q530&lt;=Q$1006)),FALSE),TRUE))))</f>
        <v>0.0</v>
      </c>
      <c r="R530">
        <f>IF(Datos!R530="",0,IF(AND(R$1008&lt;&gt;"",Datos!R530=R$1008),0,IF(R$1004=0,0,1-CHOOSE(R$1004,IF(ISNUMBER(Datos!R530),AND(OR(R$1005="",Datos!R530&gt;=R$1005),OR(R$1006="",Datos!R530&lt;=R$1006)),FALSE),IF(ISNUMBER(Datos!R530),AND(Datos!R530=INT(Datos!R530),AND(OR(R$1005="",Datos!R530&gt;=R$1005),OR(R$1006="",Datos!R530&lt;=R$1006))),FALSE),OR(ISNUMBER(FIND(";"&amp;UPPER(TRIM(Datos!R530&amp;""))&amp;"=",R$1007)),ISNUMBER(FIND(";"&amp;UPPER(TRIM(Datos!R530&amp;""))&amp;";",R$1007))),OR(UPPER(TRIM(Datos!R530&amp;""))="SÍ",UPPER(TRIM(Datos!R530&amp;""))="SI",UPPER(TRIM(Datos!R530&amp;""))="NO"),IF(ISNUMBER(Datos!R530),AND(OR(R$1005="",Datos!R530&gt;=R$1005),OR(R$1006="",Datos!R530&lt;=R$1006)),FALSE),TRUE))))</f>
        <v>0.0</v>
      </c>
      <c r="S530">
        <f>IF(Datos!S530="",0,IF(AND(S$1008&lt;&gt;"",Datos!S530=S$1008),0,IF(S$1004=0,0,1-CHOOSE(S$1004,IF(ISNUMBER(Datos!S530),AND(OR(S$1005="",Datos!S530&gt;=S$1005),OR(S$1006="",Datos!S530&lt;=S$1006)),FALSE),IF(ISNUMBER(Datos!S530),AND(Datos!S530=INT(Datos!S530),AND(OR(S$1005="",Datos!S530&gt;=S$1005),OR(S$1006="",Datos!S530&lt;=S$1006))),FALSE),OR(ISNUMBER(FIND(";"&amp;UPPER(TRIM(Datos!S530&amp;""))&amp;"=",S$1007)),ISNUMBER(FIND(";"&amp;UPPER(TRIM(Datos!S530&amp;""))&amp;";",S$1007))),OR(UPPER(TRIM(Datos!S530&amp;""))="SÍ",UPPER(TRIM(Datos!S530&amp;""))="SI",UPPER(TRIM(Datos!S530&amp;""))="NO"),IF(ISNUMBER(Datos!S530),AND(OR(S$1005="",Datos!S530&gt;=S$1005),OR(S$1006="",Datos!S530&lt;=S$1006)),FALSE),TRUE))))</f>
        <v>0.0</v>
      </c>
      <c r="T530">
        <f>IF(Datos!T530="",0,IF(AND(T$1008&lt;&gt;"",Datos!T530=T$1008),0,IF(T$1004=0,0,1-CHOOSE(T$1004,IF(ISNUMBER(Datos!T530),AND(OR(T$1005="",Datos!T530&gt;=T$1005),OR(T$1006="",Datos!T530&lt;=T$1006)),FALSE),IF(ISNUMBER(Datos!T530),AND(Datos!T530=INT(Datos!T530),AND(OR(T$1005="",Datos!T530&gt;=T$1005),OR(T$1006="",Datos!T530&lt;=T$1006))),FALSE),OR(ISNUMBER(FIND(";"&amp;UPPER(TRIM(Datos!T530&amp;""))&amp;"=",T$1007)),ISNUMBER(FIND(";"&amp;UPPER(TRIM(Datos!T530&amp;""))&amp;";",T$1007))),OR(UPPER(TRIM(Datos!T530&amp;""))="SÍ",UPPER(TRIM(Datos!T530&amp;""))="SI",UPPER(TRIM(Datos!T530&amp;""))="NO"),IF(ISNUMBER(Datos!T530),AND(OR(T$1005="",Datos!T530&gt;=T$1005),OR(T$1006="",Datos!T530&lt;=T$1006)),FALSE),TRUE))))</f>
        <v>0.0</v>
      </c>
      <c r="U530">
        <f>IF(Datos!U530="",0,IF(AND(U$1008&lt;&gt;"",Datos!U530=U$1008),0,IF(U$1004=0,0,1-CHOOSE(U$1004,IF(ISNUMBER(Datos!U530),AND(OR(U$1005="",Datos!U530&gt;=U$1005),OR(U$1006="",Datos!U530&lt;=U$1006)),FALSE),IF(ISNUMBER(Datos!U530),AND(Datos!U530=INT(Datos!U530),AND(OR(U$1005="",Datos!U530&gt;=U$1005),OR(U$1006="",Datos!U530&lt;=U$1006))),FALSE),OR(ISNUMBER(FIND(";"&amp;UPPER(TRIM(Datos!U530&amp;""))&amp;"=",U$1007)),ISNUMBER(FIND(";"&amp;UPPER(TRIM(Datos!U530&amp;""))&amp;";",U$1007))),OR(UPPER(TRIM(Datos!U530&amp;""))="SÍ",UPPER(TRIM(Datos!U530&amp;""))="SI",UPPER(TRIM(Datos!U530&amp;""))="NO"),IF(ISNUMBER(Datos!U530),AND(OR(U$1005="",Datos!U530&gt;=U$1005),OR(U$1006="",Datos!U530&lt;=U$1006)),FALSE),TRUE))))</f>
        <v>0.0</v>
      </c>
      <c r="V530">
        <f>IF(Datos!V530="",0,IF(AND(V$1008&lt;&gt;"",Datos!V530=V$1008),0,IF(V$1004=0,0,1-CHOOSE(V$1004,IF(ISNUMBER(Datos!V530),AND(OR(V$1005="",Datos!V530&gt;=V$1005),OR(V$1006="",Datos!V530&lt;=V$1006)),FALSE),IF(ISNUMBER(Datos!V530),AND(Datos!V530=INT(Datos!V530),AND(OR(V$1005="",Datos!V530&gt;=V$1005),OR(V$1006="",Datos!V530&lt;=V$1006))),FALSE),OR(ISNUMBER(FIND(";"&amp;UPPER(TRIM(Datos!V530&amp;""))&amp;"=",V$1007)),ISNUMBER(FIND(";"&amp;UPPER(TRIM(Datos!V530&amp;""))&amp;";",V$1007))),OR(UPPER(TRIM(Datos!V530&amp;""))="SÍ",UPPER(TRIM(Datos!V530&amp;""))="SI",UPPER(TRIM(Datos!V530&amp;""))="NO"),IF(ISNUMBER(Datos!V530),AND(OR(V$1005="",Datos!V530&gt;=V$1005),OR(V$1006="",Datos!V530&lt;=V$1006)),FALSE),TRUE))))</f>
        <v>0.0</v>
      </c>
      <c r="W530">
        <f>IF(Datos!W530="",0,IF(AND(W$1008&lt;&gt;"",Datos!W530=W$1008),0,IF(W$1004=0,0,1-CHOOSE(W$1004,IF(ISNUMBER(Datos!W530),AND(OR(W$1005="",Datos!W530&gt;=W$1005),OR(W$1006="",Datos!W530&lt;=W$1006)),FALSE),IF(ISNUMBER(Datos!W530),AND(Datos!W530=INT(Datos!W530),AND(OR(W$1005="",Datos!W530&gt;=W$1005),OR(W$1006="",Datos!W530&lt;=W$1006))),FALSE),OR(ISNUMBER(FIND(";"&amp;UPPER(TRIM(Datos!W530&amp;""))&amp;"=",W$1007)),ISNUMBER(FIND(";"&amp;UPPER(TRIM(Datos!W530&amp;""))&amp;";",W$1007))),OR(UPPER(TRIM(Datos!W530&amp;""))="SÍ",UPPER(TRIM(Datos!W530&amp;""))="SI",UPPER(TRIM(Datos!W530&amp;""))="NO"),IF(ISNUMBER(Datos!W530),AND(OR(W$1005="",Datos!W530&gt;=W$1005),OR(W$1006="",Datos!W530&lt;=W$1006)),FALSE),TRUE))))</f>
        <v>0.0</v>
      </c>
      <c r="X530">
        <f>IF(Datos!X530="",0,IF(AND(X$1008&lt;&gt;"",Datos!X530=X$1008),0,IF(X$1004=0,0,1-CHOOSE(X$1004,IF(ISNUMBER(Datos!X530),AND(OR(X$1005="",Datos!X530&gt;=X$1005),OR(X$1006="",Datos!X530&lt;=X$1006)),FALSE),IF(ISNUMBER(Datos!X530),AND(Datos!X530=INT(Datos!X530),AND(OR(X$1005="",Datos!X530&gt;=X$1005),OR(X$1006="",Datos!X530&lt;=X$1006))),FALSE),OR(ISNUMBER(FIND(";"&amp;UPPER(TRIM(Datos!X530&amp;""))&amp;"=",X$1007)),ISNUMBER(FIND(";"&amp;UPPER(TRIM(Datos!X530&amp;""))&amp;";",X$1007))),OR(UPPER(TRIM(Datos!X530&amp;""))="SÍ",UPPER(TRIM(Datos!X530&amp;""))="SI",UPPER(TRIM(Datos!X530&amp;""))="NO"),IF(ISNUMBER(Datos!X530),AND(OR(X$1005="",Datos!X530&gt;=X$1005),OR(X$1006="",Datos!X530&lt;=X$1006)),FALSE),TRUE))))</f>
        <v>0.0</v>
      </c>
      <c r="Y530">
        <f>IF(Datos!Y530="",0,IF(AND(Y$1008&lt;&gt;"",Datos!Y530=Y$1008),0,IF(Y$1004=0,0,1-CHOOSE(Y$1004,IF(ISNUMBER(Datos!Y530),AND(OR(Y$1005="",Datos!Y530&gt;=Y$1005),OR(Y$1006="",Datos!Y530&lt;=Y$1006)),FALSE),IF(ISNUMBER(Datos!Y530),AND(Datos!Y530=INT(Datos!Y530),AND(OR(Y$1005="",Datos!Y530&gt;=Y$1005),OR(Y$1006="",Datos!Y530&lt;=Y$1006))),FALSE),OR(ISNUMBER(FIND(";"&amp;UPPER(TRIM(Datos!Y530&amp;""))&amp;"=",Y$1007)),ISNUMBER(FIND(";"&amp;UPPER(TRIM(Datos!Y530&amp;""))&amp;";",Y$1007))),OR(UPPER(TRIM(Datos!Y530&amp;""))="SÍ",UPPER(TRIM(Datos!Y530&amp;""))="SI",UPPER(TRIM(Datos!Y530&amp;""))="NO"),IF(ISNUMBER(Datos!Y530),AND(OR(Y$1005="",Datos!Y530&gt;=Y$1005),OR(Y$1006="",Datos!Y530&lt;=Y$1006)),FALSE),TRUE))))</f>
        <v>0.0</v>
      </c>
      <c r="Z530">
        <f>IF(Datos!Z530="",0,IF(AND(Z$1008&lt;&gt;"",Datos!Z530=Z$1008),0,IF(Z$1004=0,0,1-CHOOSE(Z$1004,IF(ISNUMBER(Datos!Z530),AND(OR(Z$1005="",Datos!Z530&gt;=Z$1005),OR(Z$1006="",Datos!Z530&lt;=Z$1006)),FALSE),IF(ISNUMBER(Datos!Z530),AND(Datos!Z530=INT(Datos!Z530),AND(OR(Z$1005="",Datos!Z530&gt;=Z$1005),OR(Z$1006="",Datos!Z530&lt;=Z$1006))),FALSE),OR(ISNUMBER(FIND(";"&amp;UPPER(TRIM(Datos!Z530&amp;""))&amp;"=",Z$1007)),ISNUMBER(FIND(";"&amp;UPPER(TRIM(Datos!Z530&amp;""))&amp;";",Z$1007))),OR(UPPER(TRIM(Datos!Z530&amp;""))="SÍ",UPPER(TRIM(Datos!Z530&amp;""))="SI",UPPER(TRIM(Datos!Z530&amp;""))="NO"),IF(ISNUMBER(Datos!Z530),AND(OR(Z$1005="",Datos!Z530&gt;=Z$1005),OR(Z$1006="",Datos!Z530&lt;=Z$1006)),FALSE),TRUE))))</f>
        <v>0.0</v>
      </c>
      <c r="AA530">
        <f>IF(Datos!AA530="",0,IF(AND(AA$1008&lt;&gt;"",Datos!AA530=AA$1008),0,IF(AA$1004=0,0,1-CHOOSE(AA$1004,IF(ISNUMBER(Datos!AA530),AND(OR(AA$1005="",Datos!AA530&gt;=AA$1005),OR(AA$1006="",Datos!AA530&lt;=AA$1006)),FALSE),IF(ISNUMBER(Datos!AA530),AND(Datos!AA530=INT(Datos!AA530),AND(OR(AA$1005="",Datos!AA530&gt;=AA$1005),OR(AA$1006="",Datos!AA530&lt;=AA$1006))),FALSE),OR(ISNUMBER(FIND(";"&amp;UPPER(TRIM(Datos!AA530&amp;""))&amp;"=",AA$1007)),ISNUMBER(FIND(";"&amp;UPPER(TRIM(Datos!AA530&amp;""))&amp;";",AA$1007))),OR(UPPER(TRIM(Datos!AA530&amp;""))="SÍ",UPPER(TRIM(Datos!AA530&amp;""))="SI",UPPER(TRIM(Datos!AA530&amp;""))="NO"),IF(ISNUMBER(Datos!AA530),AND(OR(AA$1005="",Datos!AA530&gt;=AA$1005),OR(AA$1006="",Datos!AA530&lt;=AA$1006)),FALSE),TRUE))))</f>
        <v>0.0</v>
      </c>
      <c r="AB530">
        <f>IF(Datos!AB530="",0,IF(AND(AB$1008&lt;&gt;"",Datos!AB530=AB$1008),0,IF(AB$1004=0,0,1-CHOOSE(AB$1004,IF(ISNUMBER(Datos!AB530),AND(OR(AB$1005="",Datos!AB530&gt;=AB$1005),OR(AB$1006="",Datos!AB530&lt;=AB$1006)),FALSE),IF(ISNUMBER(Datos!AB530),AND(Datos!AB530=INT(Datos!AB530),AND(OR(AB$1005="",Datos!AB530&gt;=AB$1005),OR(AB$1006="",Datos!AB530&lt;=AB$1006))),FALSE),OR(ISNUMBER(FIND(";"&amp;UPPER(TRIM(Datos!AB530&amp;""))&amp;"=",AB$1007)),ISNUMBER(FIND(";"&amp;UPPER(TRIM(Datos!AB530&amp;""))&amp;";",AB$1007))),OR(UPPER(TRIM(Datos!AB530&amp;""))="SÍ",UPPER(TRIM(Datos!AB530&amp;""))="SI",UPPER(TRIM(Datos!AB530&amp;""))="NO"),IF(ISNUMBER(Datos!AB530),AND(OR(AB$1005="",Datos!AB530&gt;=AB$1005),OR(AB$1006="",Datos!AB530&lt;=AB$1006)),FALSE),TRUE))))</f>
        <v>0.0</v>
      </c>
      <c r="AC530">
        <f>IF(Datos!AC530="",0,IF(AND(AC$1008&lt;&gt;"",Datos!AC530=AC$1008),0,IF(AC$1004=0,0,1-CHOOSE(AC$1004,IF(ISNUMBER(Datos!AC530),AND(OR(AC$1005="",Datos!AC530&gt;=AC$1005),OR(AC$1006="",Datos!AC530&lt;=AC$1006)),FALSE),IF(ISNUMBER(Datos!AC530),AND(Datos!AC530=INT(Datos!AC530),AND(OR(AC$1005="",Datos!AC530&gt;=AC$1005),OR(AC$1006="",Datos!AC530&lt;=AC$1006))),FALSE),OR(ISNUMBER(FIND(";"&amp;UPPER(TRIM(Datos!AC530&amp;""))&amp;"=",AC$1007)),ISNUMBER(FIND(";"&amp;UPPER(TRIM(Datos!AC530&amp;""))&amp;";",AC$1007))),OR(UPPER(TRIM(Datos!AC530&amp;""))="SÍ",UPPER(TRIM(Datos!AC530&amp;""))="SI",UPPER(TRIM(Datos!AC530&amp;""))="NO"),IF(ISNUMBER(Datos!AC530),AND(OR(AC$1005="",Datos!AC530&gt;=AC$1005),OR(AC$1006="",Datos!AC530&lt;=AC$1006)),FALSE),TRUE))))</f>
        <v>0.0</v>
      </c>
      <c r="AD530">
        <f>IF(Datos!AD530="",0,IF(AND(AD$1008&lt;&gt;"",Datos!AD530=AD$1008),0,IF(AD$1004=0,0,1-CHOOSE(AD$1004,IF(ISNUMBER(Datos!AD530),AND(OR(AD$1005="",Datos!AD530&gt;=AD$1005),OR(AD$1006="",Datos!AD530&lt;=AD$1006)),FALSE),IF(ISNUMBER(Datos!AD530),AND(Datos!AD530=INT(Datos!AD530),AND(OR(AD$1005="",Datos!AD530&gt;=AD$1005),OR(AD$1006="",Datos!AD530&lt;=AD$1006))),FALSE),OR(ISNUMBER(FIND(";"&amp;UPPER(TRIM(Datos!AD530&amp;""))&amp;"=",AD$1007)),ISNUMBER(FIND(";"&amp;UPPER(TRIM(Datos!AD530&amp;""))&amp;";",AD$1007))),OR(UPPER(TRIM(Datos!AD530&amp;""))="SÍ",UPPER(TRIM(Datos!AD530&amp;""))="SI",UPPER(TRIM(Datos!AD530&amp;""))="NO"),IF(ISNUMBER(Datos!AD530),AND(OR(AD$1005="",Datos!AD530&gt;=AD$1005),OR(AD$1006="",Datos!AD530&lt;=AD$1006)),FALSE),TRUE))))</f>
        <v>0.0</v>
      </c>
      <c r="AE530">
        <f>IF(Datos!AE530="",0,IF(AND(AE$1008&lt;&gt;"",Datos!AE530=AE$1008),0,IF(AE$1004=0,0,1-CHOOSE(AE$1004,IF(ISNUMBER(Datos!AE530),AND(OR(AE$1005="",Datos!AE530&gt;=AE$1005),OR(AE$1006="",Datos!AE530&lt;=AE$1006)),FALSE),IF(ISNUMBER(Datos!AE530),AND(Datos!AE530=INT(Datos!AE530),AND(OR(AE$1005="",Datos!AE530&gt;=AE$1005),OR(AE$1006="",Datos!AE530&lt;=AE$1006))),FALSE),OR(ISNUMBER(FIND(";"&amp;UPPER(TRIM(Datos!AE530&amp;""))&amp;"=",AE$1007)),ISNUMBER(FIND(";"&amp;UPPER(TRIM(Datos!AE530&amp;""))&amp;";",AE$1007))),OR(UPPER(TRIM(Datos!AE530&amp;""))="SÍ",UPPER(TRIM(Datos!AE530&amp;""))="SI",UPPER(TRIM(Datos!AE530&amp;""))="NO"),IF(ISNUMBER(Datos!AE530),AND(OR(AE$1005="",Datos!AE530&gt;=AE$1005),OR(AE$1006="",Datos!AE530&lt;=AE$1006)),FALSE),TRUE))))</f>
        <v>0.0</v>
      </c>
    </row>
    <row r="531" spans="2:31">
      <c r="B531">
        <f>IF(Datos!B531="",0,IF(AND(B$1008&lt;&gt;"",Datos!B531=B$1008),0,IF(B$1004=0,0,1-CHOOSE(B$1004,IF(ISNUMBER(Datos!B531),AND(OR(B$1005="",Datos!B531&gt;=B$1005),OR(B$1006="",Datos!B531&lt;=B$1006)),FALSE),IF(ISNUMBER(Datos!B531),AND(Datos!B531=INT(Datos!B531),AND(OR(B$1005="",Datos!B531&gt;=B$1005),OR(B$1006="",Datos!B531&lt;=B$1006))),FALSE),OR(ISNUMBER(FIND(";"&amp;UPPER(TRIM(Datos!B531&amp;""))&amp;"=",B$1007)),ISNUMBER(FIND(";"&amp;UPPER(TRIM(Datos!B531&amp;""))&amp;";",B$1007))),OR(UPPER(TRIM(Datos!B531&amp;""))="SÍ",UPPER(TRIM(Datos!B531&amp;""))="SI",UPPER(TRIM(Datos!B531&amp;""))="NO"),IF(ISNUMBER(Datos!B531),AND(OR(B$1005="",Datos!B531&gt;=B$1005),OR(B$1006="",Datos!B531&lt;=B$1006)),FALSE),TRUE))))</f>
        <v>0.0</v>
      </c>
      <c r="C531">
        <f>IF(Datos!C531="",0,IF(AND(C$1008&lt;&gt;"",Datos!C531=C$1008),0,IF(C$1004=0,0,1-CHOOSE(C$1004,IF(ISNUMBER(Datos!C531),AND(OR(C$1005="",Datos!C531&gt;=C$1005),OR(C$1006="",Datos!C531&lt;=C$1006)),FALSE),IF(ISNUMBER(Datos!C531),AND(Datos!C531=INT(Datos!C531),AND(OR(C$1005="",Datos!C531&gt;=C$1005),OR(C$1006="",Datos!C531&lt;=C$1006))),FALSE),OR(ISNUMBER(FIND(";"&amp;UPPER(TRIM(Datos!C531&amp;""))&amp;"=",C$1007)),ISNUMBER(FIND(";"&amp;UPPER(TRIM(Datos!C531&amp;""))&amp;";",C$1007))),OR(UPPER(TRIM(Datos!C531&amp;""))="SÍ",UPPER(TRIM(Datos!C531&amp;""))="SI",UPPER(TRIM(Datos!C531&amp;""))="NO"),IF(ISNUMBER(Datos!C531),AND(OR(C$1005="",Datos!C531&gt;=C$1005),OR(C$1006="",Datos!C531&lt;=C$1006)),FALSE),TRUE))))</f>
        <v>0.0</v>
      </c>
      <c r="D531">
        <f>IF(Datos!D531="",0,IF(AND(D$1008&lt;&gt;"",Datos!D531=D$1008),0,IF(D$1004=0,0,1-CHOOSE(D$1004,IF(ISNUMBER(Datos!D531),AND(OR(D$1005="",Datos!D531&gt;=D$1005),OR(D$1006="",Datos!D531&lt;=D$1006)),FALSE),IF(ISNUMBER(Datos!D531),AND(Datos!D531=INT(Datos!D531),AND(OR(D$1005="",Datos!D531&gt;=D$1005),OR(D$1006="",Datos!D531&lt;=D$1006))),FALSE),OR(ISNUMBER(FIND(";"&amp;UPPER(TRIM(Datos!D531&amp;""))&amp;"=",D$1007)),ISNUMBER(FIND(";"&amp;UPPER(TRIM(Datos!D531&amp;""))&amp;";",D$1007))),OR(UPPER(TRIM(Datos!D531&amp;""))="SÍ",UPPER(TRIM(Datos!D531&amp;""))="SI",UPPER(TRIM(Datos!D531&amp;""))="NO"),IF(ISNUMBER(Datos!D531),AND(OR(D$1005="",Datos!D531&gt;=D$1005),OR(D$1006="",Datos!D531&lt;=D$1006)),FALSE),TRUE))))</f>
        <v>0.0</v>
      </c>
      <c r="E531">
        <f>IF(Datos!E531="",0,IF(AND(E$1008&lt;&gt;"",Datos!E531=E$1008),0,IF(E$1004=0,0,1-CHOOSE(E$1004,IF(ISNUMBER(Datos!E531),AND(OR(E$1005="",Datos!E531&gt;=E$1005),OR(E$1006="",Datos!E531&lt;=E$1006)),FALSE),IF(ISNUMBER(Datos!E531),AND(Datos!E531=INT(Datos!E531),AND(OR(E$1005="",Datos!E531&gt;=E$1005),OR(E$1006="",Datos!E531&lt;=E$1006))),FALSE),OR(ISNUMBER(FIND(";"&amp;UPPER(TRIM(Datos!E531&amp;""))&amp;"=",E$1007)),ISNUMBER(FIND(";"&amp;UPPER(TRIM(Datos!E531&amp;""))&amp;";",E$1007))),OR(UPPER(TRIM(Datos!E531&amp;""))="SÍ",UPPER(TRIM(Datos!E531&amp;""))="SI",UPPER(TRIM(Datos!E531&amp;""))="NO"),IF(ISNUMBER(Datos!E531),AND(OR(E$1005="",Datos!E531&gt;=E$1005),OR(E$1006="",Datos!E531&lt;=E$1006)),FALSE),TRUE))))</f>
        <v>0.0</v>
      </c>
      <c r="F531">
        <f>IF(Datos!F531="",0,IF(AND(F$1008&lt;&gt;"",Datos!F531=F$1008),0,IF(F$1004=0,0,1-CHOOSE(F$1004,IF(ISNUMBER(Datos!F531),AND(OR(F$1005="",Datos!F531&gt;=F$1005),OR(F$1006="",Datos!F531&lt;=F$1006)),FALSE),IF(ISNUMBER(Datos!F531),AND(Datos!F531=INT(Datos!F531),AND(OR(F$1005="",Datos!F531&gt;=F$1005),OR(F$1006="",Datos!F531&lt;=F$1006))),FALSE),OR(ISNUMBER(FIND(";"&amp;UPPER(TRIM(Datos!F531&amp;""))&amp;"=",F$1007)),ISNUMBER(FIND(";"&amp;UPPER(TRIM(Datos!F531&amp;""))&amp;";",F$1007))),OR(UPPER(TRIM(Datos!F531&amp;""))="SÍ",UPPER(TRIM(Datos!F531&amp;""))="SI",UPPER(TRIM(Datos!F531&amp;""))="NO"),IF(ISNUMBER(Datos!F531),AND(OR(F$1005="",Datos!F531&gt;=F$1005),OR(F$1006="",Datos!F531&lt;=F$1006)),FALSE),TRUE))))</f>
        <v>0.0</v>
      </c>
      <c r="G531">
        <f>IF(Datos!G531="",0,IF(AND(G$1008&lt;&gt;"",Datos!G531=G$1008),0,IF(G$1004=0,0,1-CHOOSE(G$1004,IF(ISNUMBER(Datos!G531),AND(OR(G$1005="",Datos!G531&gt;=G$1005),OR(G$1006="",Datos!G531&lt;=G$1006)),FALSE),IF(ISNUMBER(Datos!G531),AND(Datos!G531=INT(Datos!G531),AND(OR(G$1005="",Datos!G531&gt;=G$1005),OR(G$1006="",Datos!G531&lt;=G$1006))),FALSE),OR(ISNUMBER(FIND(";"&amp;UPPER(TRIM(Datos!G531&amp;""))&amp;"=",G$1007)),ISNUMBER(FIND(";"&amp;UPPER(TRIM(Datos!G531&amp;""))&amp;";",G$1007))),OR(UPPER(TRIM(Datos!G531&amp;""))="SÍ",UPPER(TRIM(Datos!G531&amp;""))="SI",UPPER(TRIM(Datos!G531&amp;""))="NO"),IF(ISNUMBER(Datos!G531),AND(OR(G$1005="",Datos!G531&gt;=G$1005),OR(G$1006="",Datos!G531&lt;=G$1006)),FALSE),TRUE))))</f>
        <v>0.0</v>
      </c>
      <c r="H531">
        <f>IF(Datos!H531="",0,IF(AND(H$1008&lt;&gt;"",Datos!H531=H$1008),0,IF(H$1004=0,0,1-CHOOSE(H$1004,IF(ISNUMBER(Datos!H531),AND(OR(H$1005="",Datos!H531&gt;=H$1005),OR(H$1006="",Datos!H531&lt;=H$1006)),FALSE),IF(ISNUMBER(Datos!H531),AND(Datos!H531=INT(Datos!H531),AND(OR(H$1005="",Datos!H531&gt;=H$1005),OR(H$1006="",Datos!H531&lt;=H$1006))),FALSE),OR(ISNUMBER(FIND(";"&amp;UPPER(TRIM(Datos!H531&amp;""))&amp;"=",H$1007)),ISNUMBER(FIND(";"&amp;UPPER(TRIM(Datos!H531&amp;""))&amp;";",H$1007))),OR(UPPER(TRIM(Datos!H531&amp;""))="SÍ",UPPER(TRIM(Datos!H531&amp;""))="SI",UPPER(TRIM(Datos!H531&amp;""))="NO"),IF(ISNUMBER(Datos!H531),AND(OR(H$1005="",Datos!H531&gt;=H$1005),OR(H$1006="",Datos!H531&lt;=H$1006)),FALSE),TRUE))))</f>
        <v>0.0</v>
      </c>
      <c r="I531">
        <f>IF(Datos!I531="",0,IF(AND(I$1008&lt;&gt;"",Datos!I531=I$1008),0,IF(I$1004=0,0,1-CHOOSE(I$1004,IF(ISNUMBER(Datos!I531),AND(OR(I$1005="",Datos!I531&gt;=I$1005),OR(I$1006="",Datos!I531&lt;=I$1006)),FALSE),IF(ISNUMBER(Datos!I531),AND(Datos!I531=INT(Datos!I531),AND(OR(I$1005="",Datos!I531&gt;=I$1005),OR(I$1006="",Datos!I531&lt;=I$1006))),FALSE),OR(ISNUMBER(FIND(";"&amp;UPPER(TRIM(Datos!I531&amp;""))&amp;"=",I$1007)),ISNUMBER(FIND(";"&amp;UPPER(TRIM(Datos!I531&amp;""))&amp;";",I$1007))),OR(UPPER(TRIM(Datos!I531&amp;""))="SÍ",UPPER(TRIM(Datos!I531&amp;""))="SI",UPPER(TRIM(Datos!I531&amp;""))="NO"),IF(ISNUMBER(Datos!I531),AND(OR(I$1005="",Datos!I531&gt;=I$1005),OR(I$1006="",Datos!I531&lt;=I$1006)),FALSE),TRUE))))</f>
        <v>0.0</v>
      </c>
      <c r="J531">
        <f>IF(Datos!J531="",0,IF(AND(J$1008&lt;&gt;"",Datos!J531=J$1008),0,IF(J$1004=0,0,1-CHOOSE(J$1004,IF(ISNUMBER(Datos!J531),AND(OR(J$1005="",Datos!J531&gt;=J$1005),OR(J$1006="",Datos!J531&lt;=J$1006)),FALSE),IF(ISNUMBER(Datos!J531),AND(Datos!J531=INT(Datos!J531),AND(OR(J$1005="",Datos!J531&gt;=J$1005),OR(J$1006="",Datos!J531&lt;=J$1006))),FALSE),OR(ISNUMBER(FIND(";"&amp;UPPER(TRIM(Datos!J531&amp;""))&amp;"=",J$1007)),ISNUMBER(FIND(";"&amp;UPPER(TRIM(Datos!J531&amp;""))&amp;";",J$1007))),OR(UPPER(TRIM(Datos!J531&amp;""))="SÍ",UPPER(TRIM(Datos!J531&amp;""))="SI",UPPER(TRIM(Datos!J531&amp;""))="NO"),IF(ISNUMBER(Datos!J531),AND(OR(J$1005="",Datos!J531&gt;=J$1005),OR(J$1006="",Datos!J531&lt;=J$1006)),FALSE),TRUE))))</f>
        <v>0.0</v>
      </c>
      <c r="K531">
        <f>IF(Datos!K531="",0,IF(AND(K$1008&lt;&gt;"",Datos!K531=K$1008),0,IF(K$1004=0,0,1-CHOOSE(K$1004,IF(ISNUMBER(Datos!K531),AND(OR(K$1005="",Datos!K531&gt;=K$1005),OR(K$1006="",Datos!K531&lt;=K$1006)),FALSE),IF(ISNUMBER(Datos!K531),AND(Datos!K531=INT(Datos!K531),AND(OR(K$1005="",Datos!K531&gt;=K$1005),OR(K$1006="",Datos!K531&lt;=K$1006))),FALSE),OR(ISNUMBER(FIND(";"&amp;UPPER(TRIM(Datos!K531&amp;""))&amp;"=",K$1007)),ISNUMBER(FIND(";"&amp;UPPER(TRIM(Datos!K531&amp;""))&amp;";",K$1007))),OR(UPPER(TRIM(Datos!K531&amp;""))="SÍ",UPPER(TRIM(Datos!K531&amp;""))="SI",UPPER(TRIM(Datos!K531&amp;""))="NO"),IF(ISNUMBER(Datos!K531),AND(OR(K$1005="",Datos!K531&gt;=K$1005),OR(K$1006="",Datos!K531&lt;=K$1006)),FALSE),TRUE))))</f>
        <v>0.0</v>
      </c>
      <c r="L531">
        <f>IF(Datos!L531="",0,IF(AND(L$1008&lt;&gt;"",Datos!L531=L$1008),0,IF(L$1004=0,0,1-CHOOSE(L$1004,IF(ISNUMBER(Datos!L531),AND(OR(L$1005="",Datos!L531&gt;=L$1005),OR(L$1006="",Datos!L531&lt;=L$1006)),FALSE),IF(ISNUMBER(Datos!L531),AND(Datos!L531=INT(Datos!L531),AND(OR(L$1005="",Datos!L531&gt;=L$1005),OR(L$1006="",Datos!L531&lt;=L$1006))),FALSE),OR(ISNUMBER(FIND(";"&amp;UPPER(TRIM(Datos!L531&amp;""))&amp;"=",L$1007)),ISNUMBER(FIND(";"&amp;UPPER(TRIM(Datos!L531&amp;""))&amp;";",L$1007))),OR(UPPER(TRIM(Datos!L531&amp;""))="SÍ",UPPER(TRIM(Datos!L531&amp;""))="SI",UPPER(TRIM(Datos!L531&amp;""))="NO"),IF(ISNUMBER(Datos!L531),AND(OR(L$1005="",Datos!L531&gt;=L$1005),OR(L$1006="",Datos!L531&lt;=L$1006)),FALSE),TRUE))))</f>
        <v>0.0</v>
      </c>
      <c r="M531">
        <f>IF(Datos!M531="",0,IF(AND(M$1008&lt;&gt;"",Datos!M531=M$1008),0,IF(M$1004=0,0,1-CHOOSE(M$1004,IF(ISNUMBER(Datos!M531),AND(OR(M$1005="",Datos!M531&gt;=M$1005),OR(M$1006="",Datos!M531&lt;=M$1006)),FALSE),IF(ISNUMBER(Datos!M531),AND(Datos!M531=INT(Datos!M531),AND(OR(M$1005="",Datos!M531&gt;=M$1005),OR(M$1006="",Datos!M531&lt;=M$1006))),FALSE),OR(ISNUMBER(FIND(";"&amp;UPPER(TRIM(Datos!M531&amp;""))&amp;"=",M$1007)),ISNUMBER(FIND(";"&amp;UPPER(TRIM(Datos!M531&amp;""))&amp;";",M$1007))),OR(UPPER(TRIM(Datos!M531&amp;""))="SÍ",UPPER(TRIM(Datos!M531&amp;""))="SI",UPPER(TRIM(Datos!M531&amp;""))="NO"),IF(ISNUMBER(Datos!M531),AND(OR(M$1005="",Datos!M531&gt;=M$1005),OR(M$1006="",Datos!M531&lt;=M$1006)),FALSE),TRUE))))</f>
        <v>0.0</v>
      </c>
      <c r="N531">
        <f>IF(Datos!N531="",0,IF(AND(N$1008&lt;&gt;"",Datos!N531=N$1008),0,IF(N$1004=0,0,1-CHOOSE(N$1004,IF(ISNUMBER(Datos!N531),AND(OR(N$1005="",Datos!N531&gt;=N$1005),OR(N$1006="",Datos!N531&lt;=N$1006)),FALSE),IF(ISNUMBER(Datos!N531),AND(Datos!N531=INT(Datos!N531),AND(OR(N$1005="",Datos!N531&gt;=N$1005),OR(N$1006="",Datos!N531&lt;=N$1006))),FALSE),OR(ISNUMBER(FIND(";"&amp;UPPER(TRIM(Datos!N531&amp;""))&amp;"=",N$1007)),ISNUMBER(FIND(";"&amp;UPPER(TRIM(Datos!N531&amp;""))&amp;";",N$1007))),OR(UPPER(TRIM(Datos!N531&amp;""))="SÍ",UPPER(TRIM(Datos!N531&amp;""))="SI",UPPER(TRIM(Datos!N531&amp;""))="NO"),IF(ISNUMBER(Datos!N531),AND(OR(N$1005="",Datos!N531&gt;=N$1005),OR(N$1006="",Datos!N531&lt;=N$1006)),FALSE),TRUE))))</f>
        <v>0.0</v>
      </c>
      <c r="O531">
        <f>IF(Datos!O531="",0,IF(AND(O$1008&lt;&gt;"",Datos!O531=O$1008),0,IF(O$1004=0,0,1-CHOOSE(O$1004,IF(ISNUMBER(Datos!O531),AND(OR(O$1005="",Datos!O531&gt;=O$1005),OR(O$1006="",Datos!O531&lt;=O$1006)),FALSE),IF(ISNUMBER(Datos!O531),AND(Datos!O531=INT(Datos!O531),AND(OR(O$1005="",Datos!O531&gt;=O$1005),OR(O$1006="",Datos!O531&lt;=O$1006))),FALSE),OR(ISNUMBER(FIND(";"&amp;UPPER(TRIM(Datos!O531&amp;""))&amp;"=",O$1007)),ISNUMBER(FIND(";"&amp;UPPER(TRIM(Datos!O531&amp;""))&amp;";",O$1007))),OR(UPPER(TRIM(Datos!O531&amp;""))="SÍ",UPPER(TRIM(Datos!O531&amp;""))="SI",UPPER(TRIM(Datos!O531&amp;""))="NO"),IF(ISNUMBER(Datos!O531),AND(OR(O$1005="",Datos!O531&gt;=O$1005),OR(O$1006="",Datos!O531&lt;=O$1006)),FALSE),TRUE))))</f>
        <v>0.0</v>
      </c>
      <c r="P531">
        <f>IF(Datos!P531="",0,IF(AND(P$1008&lt;&gt;"",Datos!P531=P$1008),0,IF(P$1004=0,0,1-CHOOSE(P$1004,IF(ISNUMBER(Datos!P531),AND(OR(P$1005="",Datos!P531&gt;=P$1005),OR(P$1006="",Datos!P531&lt;=P$1006)),FALSE),IF(ISNUMBER(Datos!P531),AND(Datos!P531=INT(Datos!P531),AND(OR(P$1005="",Datos!P531&gt;=P$1005),OR(P$1006="",Datos!P531&lt;=P$1006))),FALSE),OR(ISNUMBER(FIND(";"&amp;UPPER(TRIM(Datos!P531&amp;""))&amp;"=",P$1007)),ISNUMBER(FIND(";"&amp;UPPER(TRIM(Datos!P531&amp;""))&amp;";",P$1007))),OR(UPPER(TRIM(Datos!P531&amp;""))="SÍ",UPPER(TRIM(Datos!P531&amp;""))="SI",UPPER(TRIM(Datos!P531&amp;""))="NO"),IF(ISNUMBER(Datos!P531),AND(OR(P$1005="",Datos!P531&gt;=P$1005),OR(P$1006="",Datos!P531&lt;=P$1006)),FALSE),TRUE))))</f>
        <v>0.0</v>
      </c>
      <c r="Q531">
        <f>IF(Datos!Q531="",0,IF(AND(Q$1008&lt;&gt;"",Datos!Q531=Q$1008),0,IF(Q$1004=0,0,1-CHOOSE(Q$1004,IF(ISNUMBER(Datos!Q531),AND(OR(Q$1005="",Datos!Q531&gt;=Q$1005),OR(Q$1006="",Datos!Q531&lt;=Q$1006)),FALSE),IF(ISNUMBER(Datos!Q531),AND(Datos!Q531=INT(Datos!Q531),AND(OR(Q$1005="",Datos!Q531&gt;=Q$1005),OR(Q$1006="",Datos!Q531&lt;=Q$1006))),FALSE),OR(ISNUMBER(FIND(";"&amp;UPPER(TRIM(Datos!Q531&amp;""))&amp;"=",Q$1007)),ISNUMBER(FIND(";"&amp;UPPER(TRIM(Datos!Q531&amp;""))&amp;";",Q$1007))),OR(UPPER(TRIM(Datos!Q531&amp;""))="SÍ",UPPER(TRIM(Datos!Q531&amp;""))="SI",UPPER(TRIM(Datos!Q531&amp;""))="NO"),IF(ISNUMBER(Datos!Q531),AND(OR(Q$1005="",Datos!Q531&gt;=Q$1005),OR(Q$1006="",Datos!Q531&lt;=Q$1006)),FALSE),TRUE))))</f>
        <v>0.0</v>
      </c>
      <c r="R531">
        <f>IF(Datos!R531="",0,IF(AND(R$1008&lt;&gt;"",Datos!R531=R$1008),0,IF(R$1004=0,0,1-CHOOSE(R$1004,IF(ISNUMBER(Datos!R531),AND(OR(R$1005="",Datos!R531&gt;=R$1005),OR(R$1006="",Datos!R531&lt;=R$1006)),FALSE),IF(ISNUMBER(Datos!R531),AND(Datos!R531=INT(Datos!R531),AND(OR(R$1005="",Datos!R531&gt;=R$1005),OR(R$1006="",Datos!R531&lt;=R$1006))),FALSE),OR(ISNUMBER(FIND(";"&amp;UPPER(TRIM(Datos!R531&amp;""))&amp;"=",R$1007)),ISNUMBER(FIND(";"&amp;UPPER(TRIM(Datos!R531&amp;""))&amp;";",R$1007))),OR(UPPER(TRIM(Datos!R531&amp;""))="SÍ",UPPER(TRIM(Datos!R531&amp;""))="SI",UPPER(TRIM(Datos!R531&amp;""))="NO"),IF(ISNUMBER(Datos!R531),AND(OR(R$1005="",Datos!R531&gt;=R$1005),OR(R$1006="",Datos!R531&lt;=R$1006)),FALSE),TRUE))))</f>
        <v>0.0</v>
      </c>
      <c r="S531">
        <f>IF(Datos!S531="",0,IF(AND(S$1008&lt;&gt;"",Datos!S531=S$1008),0,IF(S$1004=0,0,1-CHOOSE(S$1004,IF(ISNUMBER(Datos!S531),AND(OR(S$1005="",Datos!S531&gt;=S$1005),OR(S$1006="",Datos!S531&lt;=S$1006)),FALSE),IF(ISNUMBER(Datos!S531),AND(Datos!S531=INT(Datos!S531),AND(OR(S$1005="",Datos!S531&gt;=S$1005),OR(S$1006="",Datos!S531&lt;=S$1006))),FALSE),OR(ISNUMBER(FIND(";"&amp;UPPER(TRIM(Datos!S531&amp;""))&amp;"=",S$1007)),ISNUMBER(FIND(";"&amp;UPPER(TRIM(Datos!S531&amp;""))&amp;";",S$1007))),OR(UPPER(TRIM(Datos!S531&amp;""))="SÍ",UPPER(TRIM(Datos!S531&amp;""))="SI",UPPER(TRIM(Datos!S531&amp;""))="NO"),IF(ISNUMBER(Datos!S531),AND(OR(S$1005="",Datos!S531&gt;=S$1005),OR(S$1006="",Datos!S531&lt;=S$1006)),FALSE),TRUE))))</f>
        <v>0.0</v>
      </c>
      <c r="T531">
        <f>IF(Datos!T531="",0,IF(AND(T$1008&lt;&gt;"",Datos!T531=T$1008),0,IF(T$1004=0,0,1-CHOOSE(T$1004,IF(ISNUMBER(Datos!T531),AND(OR(T$1005="",Datos!T531&gt;=T$1005),OR(T$1006="",Datos!T531&lt;=T$1006)),FALSE),IF(ISNUMBER(Datos!T531),AND(Datos!T531=INT(Datos!T531),AND(OR(T$1005="",Datos!T531&gt;=T$1005),OR(T$1006="",Datos!T531&lt;=T$1006))),FALSE),OR(ISNUMBER(FIND(";"&amp;UPPER(TRIM(Datos!T531&amp;""))&amp;"=",T$1007)),ISNUMBER(FIND(";"&amp;UPPER(TRIM(Datos!T531&amp;""))&amp;";",T$1007))),OR(UPPER(TRIM(Datos!T531&amp;""))="SÍ",UPPER(TRIM(Datos!T531&amp;""))="SI",UPPER(TRIM(Datos!T531&amp;""))="NO"),IF(ISNUMBER(Datos!T531),AND(OR(T$1005="",Datos!T531&gt;=T$1005),OR(T$1006="",Datos!T531&lt;=T$1006)),FALSE),TRUE))))</f>
        <v>0.0</v>
      </c>
      <c r="U531">
        <f>IF(Datos!U531="",0,IF(AND(U$1008&lt;&gt;"",Datos!U531=U$1008),0,IF(U$1004=0,0,1-CHOOSE(U$1004,IF(ISNUMBER(Datos!U531),AND(OR(U$1005="",Datos!U531&gt;=U$1005),OR(U$1006="",Datos!U531&lt;=U$1006)),FALSE),IF(ISNUMBER(Datos!U531),AND(Datos!U531=INT(Datos!U531),AND(OR(U$1005="",Datos!U531&gt;=U$1005),OR(U$1006="",Datos!U531&lt;=U$1006))),FALSE),OR(ISNUMBER(FIND(";"&amp;UPPER(TRIM(Datos!U531&amp;""))&amp;"=",U$1007)),ISNUMBER(FIND(";"&amp;UPPER(TRIM(Datos!U531&amp;""))&amp;";",U$1007))),OR(UPPER(TRIM(Datos!U531&amp;""))="SÍ",UPPER(TRIM(Datos!U531&amp;""))="SI",UPPER(TRIM(Datos!U531&amp;""))="NO"),IF(ISNUMBER(Datos!U531),AND(OR(U$1005="",Datos!U531&gt;=U$1005),OR(U$1006="",Datos!U531&lt;=U$1006)),FALSE),TRUE))))</f>
        <v>0.0</v>
      </c>
      <c r="V531">
        <f>IF(Datos!V531="",0,IF(AND(V$1008&lt;&gt;"",Datos!V531=V$1008),0,IF(V$1004=0,0,1-CHOOSE(V$1004,IF(ISNUMBER(Datos!V531),AND(OR(V$1005="",Datos!V531&gt;=V$1005),OR(V$1006="",Datos!V531&lt;=V$1006)),FALSE),IF(ISNUMBER(Datos!V531),AND(Datos!V531=INT(Datos!V531),AND(OR(V$1005="",Datos!V531&gt;=V$1005),OR(V$1006="",Datos!V531&lt;=V$1006))),FALSE),OR(ISNUMBER(FIND(";"&amp;UPPER(TRIM(Datos!V531&amp;""))&amp;"=",V$1007)),ISNUMBER(FIND(";"&amp;UPPER(TRIM(Datos!V531&amp;""))&amp;";",V$1007))),OR(UPPER(TRIM(Datos!V531&amp;""))="SÍ",UPPER(TRIM(Datos!V531&amp;""))="SI",UPPER(TRIM(Datos!V531&amp;""))="NO"),IF(ISNUMBER(Datos!V531),AND(OR(V$1005="",Datos!V531&gt;=V$1005),OR(V$1006="",Datos!V531&lt;=V$1006)),FALSE),TRUE))))</f>
        <v>0.0</v>
      </c>
      <c r="W531">
        <f>IF(Datos!W531="",0,IF(AND(W$1008&lt;&gt;"",Datos!W531=W$1008),0,IF(W$1004=0,0,1-CHOOSE(W$1004,IF(ISNUMBER(Datos!W531),AND(OR(W$1005="",Datos!W531&gt;=W$1005),OR(W$1006="",Datos!W531&lt;=W$1006)),FALSE),IF(ISNUMBER(Datos!W531),AND(Datos!W531=INT(Datos!W531),AND(OR(W$1005="",Datos!W531&gt;=W$1005),OR(W$1006="",Datos!W531&lt;=W$1006))),FALSE),OR(ISNUMBER(FIND(";"&amp;UPPER(TRIM(Datos!W531&amp;""))&amp;"=",W$1007)),ISNUMBER(FIND(";"&amp;UPPER(TRIM(Datos!W531&amp;""))&amp;";",W$1007))),OR(UPPER(TRIM(Datos!W531&amp;""))="SÍ",UPPER(TRIM(Datos!W531&amp;""))="SI",UPPER(TRIM(Datos!W531&amp;""))="NO"),IF(ISNUMBER(Datos!W531),AND(OR(W$1005="",Datos!W531&gt;=W$1005),OR(W$1006="",Datos!W531&lt;=W$1006)),FALSE),TRUE))))</f>
        <v>0.0</v>
      </c>
      <c r="X531">
        <f>IF(Datos!X531="",0,IF(AND(X$1008&lt;&gt;"",Datos!X531=X$1008),0,IF(X$1004=0,0,1-CHOOSE(X$1004,IF(ISNUMBER(Datos!X531),AND(OR(X$1005="",Datos!X531&gt;=X$1005),OR(X$1006="",Datos!X531&lt;=X$1006)),FALSE),IF(ISNUMBER(Datos!X531),AND(Datos!X531=INT(Datos!X531),AND(OR(X$1005="",Datos!X531&gt;=X$1005),OR(X$1006="",Datos!X531&lt;=X$1006))),FALSE),OR(ISNUMBER(FIND(";"&amp;UPPER(TRIM(Datos!X531&amp;""))&amp;"=",X$1007)),ISNUMBER(FIND(";"&amp;UPPER(TRIM(Datos!X531&amp;""))&amp;";",X$1007))),OR(UPPER(TRIM(Datos!X531&amp;""))="SÍ",UPPER(TRIM(Datos!X531&amp;""))="SI",UPPER(TRIM(Datos!X531&amp;""))="NO"),IF(ISNUMBER(Datos!X531),AND(OR(X$1005="",Datos!X531&gt;=X$1005),OR(X$1006="",Datos!X531&lt;=X$1006)),FALSE),TRUE))))</f>
        <v>0.0</v>
      </c>
      <c r="Y531">
        <f>IF(Datos!Y531="",0,IF(AND(Y$1008&lt;&gt;"",Datos!Y531=Y$1008),0,IF(Y$1004=0,0,1-CHOOSE(Y$1004,IF(ISNUMBER(Datos!Y531),AND(OR(Y$1005="",Datos!Y531&gt;=Y$1005),OR(Y$1006="",Datos!Y531&lt;=Y$1006)),FALSE),IF(ISNUMBER(Datos!Y531),AND(Datos!Y531=INT(Datos!Y531),AND(OR(Y$1005="",Datos!Y531&gt;=Y$1005),OR(Y$1006="",Datos!Y531&lt;=Y$1006))),FALSE),OR(ISNUMBER(FIND(";"&amp;UPPER(TRIM(Datos!Y531&amp;""))&amp;"=",Y$1007)),ISNUMBER(FIND(";"&amp;UPPER(TRIM(Datos!Y531&amp;""))&amp;";",Y$1007))),OR(UPPER(TRIM(Datos!Y531&amp;""))="SÍ",UPPER(TRIM(Datos!Y531&amp;""))="SI",UPPER(TRIM(Datos!Y531&amp;""))="NO"),IF(ISNUMBER(Datos!Y531),AND(OR(Y$1005="",Datos!Y531&gt;=Y$1005),OR(Y$1006="",Datos!Y531&lt;=Y$1006)),FALSE),TRUE))))</f>
        <v>0.0</v>
      </c>
      <c r="Z531">
        <f>IF(Datos!Z531="",0,IF(AND(Z$1008&lt;&gt;"",Datos!Z531=Z$1008),0,IF(Z$1004=0,0,1-CHOOSE(Z$1004,IF(ISNUMBER(Datos!Z531),AND(OR(Z$1005="",Datos!Z531&gt;=Z$1005),OR(Z$1006="",Datos!Z531&lt;=Z$1006)),FALSE),IF(ISNUMBER(Datos!Z531),AND(Datos!Z531=INT(Datos!Z531),AND(OR(Z$1005="",Datos!Z531&gt;=Z$1005),OR(Z$1006="",Datos!Z531&lt;=Z$1006))),FALSE),OR(ISNUMBER(FIND(";"&amp;UPPER(TRIM(Datos!Z531&amp;""))&amp;"=",Z$1007)),ISNUMBER(FIND(";"&amp;UPPER(TRIM(Datos!Z531&amp;""))&amp;";",Z$1007))),OR(UPPER(TRIM(Datos!Z531&amp;""))="SÍ",UPPER(TRIM(Datos!Z531&amp;""))="SI",UPPER(TRIM(Datos!Z531&amp;""))="NO"),IF(ISNUMBER(Datos!Z531),AND(OR(Z$1005="",Datos!Z531&gt;=Z$1005),OR(Z$1006="",Datos!Z531&lt;=Z$1006)),FALSE),TRUE))))</f>
        <v>0.0</v>
      </c>
      <c r="AA531">
        <f>IF(Datos!AA531="",0,IF(AND(AA$1008&lt;&gt;"",Datos!AA531=AA$1008),0,IF(AA$1004=0,0,1-CHOOSE(AA$1004,IF(ISNUMBER(Datos!AA531),AND(OR(AA$1005="",Datos!AA531&gt;=AA$1005),OR(AA$1006="",Datos!AA531&lt;=AA$1006)),FALSE),IF(ISNUMBER(Datos!AA531),AND(Datos!AA531=INT(Datos!AA531),AND(OR(AA$1005="",Datos!AA531&gt;=AA$1005),OR(AA$1006="",Datos!AA531&lt;=AA$1006))),FALSE),OR(ISNUMBER(FIND(";"&amp;UPPER(TRIM(Datos!AA531&amp;""))&amp;"=",AA$1007)),ISNUMBER(FIND(";"&amp;UPPER(TRIM(Datos!AA531&amp;""))&amp;";",AA$1007))),OR(UPPER(TRIM(Datos!AA531&amp;""))="SÍ",UPPER(TRIM(Datos!AA531&amp;""))="SI",UPPER(TRIM(Datos!AA531&amp;""))="NO"),IF(ISNUMBER(Datos!AA531),AND(OR(AA$1005="",Datos!AA531&gt;=AA$1005),OR(AA$1006="",Datos!AA531&lt;=AA$1006)),FALSE),TRUE))))</f>
        <v>0.0</v>
      </c>
      <c r="AB531">
        <f>IF(Datos!AB531="",0,IF(AND(AB$1008&lt;&gt;"",Datos!AB531=AB$1008),0,IF(AB$1004=0,0,1-CHOOSE(AB$1004,IF(ISNUMBER(Datos!AB531),AND(OR(AB$1005="",Datos!AB531&gt;=AB$1005),OR(AB$1006="",Datos!AB531&lt;=AB$1006)),FALSE),IF(ISNUMBER(Datos!AB531),AND(Datos!AB531=INT(Datos!AB531),AND(OR(AB$1005="",Datos!AB531&gt;=AB$1005),OR(AB$1006="",Datos!AB531&lt;=AB$1006))),FALSE),OR(ISNUMBER(FIND(";"&amp;UPPER(TRIM(Datos!AB531&amp;""))&amp;"=",AB$1007)),ISNUMBER(FIND(";"&amp;UPPER(TRIM(Datos!AB531&amp;""))&amp;";",AB$1007))),OR(UPPER(TRIM(Datos!AB531&amp;""))="SÍ",UPPER(TRIM(Datos!AB531&amp;""))="SI",UPPER(TRIM(Datos!AB531&amp;""))="NO"),IF(ISNUMBER(Datos!AB531),AND(OR(AB$1005="",Datos!AB531&gt;=AB$1005),OR(AB$1006="",Datos!AB531&lt;=AB$1006)),FALSE),TRUE))))</f>
        <v>0.0</v>
      </c>
      <c r="AC531">
        <f>IF(Datos!AC531="",0,IF(AND(AC$1008&lt;&gt;"",Datos!AC531=AC$1008),0,IF(AC$1004=0,0,1-CHOOSE(AC$1004,IF(ISNUMBER(Datos!AC531),AND(OR(AC$1005="",Datos!AC531&gt;=AC$1005),OR(AC$1006="",Datos!AC531&lt;=AC$1006)),FALSE),IF(ISNUMBER(Datos!AC531),AND(Datos!AC531=INT(Datos!AC531),AND(OR(AC$1005="",Datos!AC531&gt;=AC$1005),OR(AC$1006="",Datos!AC531&lt;=AC$1006))),FALSE),OR(ISNUMBER(FIND(";"&amp;UPPER(TRIM(Datos!AC531&amp;""))&amp;"=",AC$1007)),ISNUMBER(FIND(";"&amp;UPPER(TRIM(Datos!AC531&amp;""))&amp;";",AC$1007))),OR(UPPER(TRIM(Datos!AC531&amp;""))="SÍ",UPPER(TRIM(Datos!AC531&amp;""))="SI",UPPER(TRIM(Datos!AC531&amp;""))="NO"),IF(ISNUMBER(Datos!AC531),AND(OR(AC$1005="",Datos!AC531&gt;=AC$1005),OR(AC$1006="",Datos!AC531&lt;=AC$1006)),FALSE),TRUE))))</f>
        <v>0.0</v>
      </c>
      <c r="AD531">
        <f>IF(Datos!AD531="",0,IF(AND(AD$1008&lt;&gt;"",Datos!AD531=AD$1008),0,IF(AD$1004=0,0,1-CHOOSE(AD$1004,IF(ISNUMBER(Datos!AD531),AND(OR(AD$1005="",Datos!AD531&gt;=AD$1005),OR(AD$1006="",Datos!AD531&lt;=AD$1006)),FALSE),IF(ISNUMBER(Datos!AD531),AND(Datos!AD531=INT(Datos!AD531),AND(OR(AD$1005="",Datos!AD531&gt;=AD$1005),OR(AD$1006="",Datos!AD531&lt;=AD$1006))),FALSE),OR(ISNUMBER(FIND(";"&amp;UPPER(TRIM(Datos!AD531&amp;""))&amp;"=",AD$1007)),ISNUMBER(FIND(";"&amp;UPPER(TRIM(Datos!AD531&amp;""))&amp;";",AD$1007))),OR(UPPER(TRIM(Datos!AD531&amp;""))="SÍ",UPPER(TRIM(Datos!AD531&amp;""))="SI",UPPER(TRIM(Datos!AD531&amp;""))="NO"),IF(ISNUMBER(Datos!AD531),AND(OR(AD$1005="",Datos!AD531&gt;=AD$1005),OR(AD$1006="",Datos!AD531&lt;=AD$1006)),FALSE),TRUE))))</f>
        <v>0.0</v>
      </c>
      <c r="AE531">
        <f>IF(Datos!AE531="",0,IF(AND(AE$1008&lt;&gt;"",Datos!AE531=AE$1008),0,IF(AE$1004=0,0,1-CHOOSE(AE$1004,IF(ISNUMBER(Datos!AE531),AND(OR(AE$1005="",Datos!AE531&gt;=AE$1005),OR(AE$1006="",Datos!AE531&lt;=AE$1006)),FALSE),IF(ISNUMBER(Datos!AE531),AND(Datos!AE531=INT(Datos!AE531),AND(OR(AE$1005="",Datos!AE531&gt;=AE$1005),OR(AE$1006="",Datos!AE531&lt;=AE$1006))),FALSE),OR(ISNUMBER(FIND(";"&amp;UPPER(TRIM(Datos!AE531&amp;""))&amp;"=",AE$1007)),ISNUMBER(FIND(";"&amp;UPPER(TRIM(Datos!AE531&amp;""))&amp;";",AE$1007))),OR(UPPER(TRIM(Datos!AE531&amp;""))="SÍ",UPPER(TRIM(Datos!AE531&amp;""))="SI",UPPER(TRIM(Datos!AE531&amp;""))="NO"),IF(ISNUMBER(Datos!AE531),AND(OR(AE$1005="",Datos!AE531&gt;=AE$1005),OR(AE$1006="",Datos!AE531&lt;=AE$1006)),FALSE),TRUE))))</f>
        <v>0.0</v>
      </c>
    </row>
    <row r="532" spans="2:31">
      <c r="B532">
        <f>IF(Datos!B532="",0,IF(AND(B$1008&lt;&gt;"",Datos!B532=B$1008),0,IF(B$1004=0,0,1-CHOOSE(B$1004,IF(ISNUMBER(Datos!B532),AND(OR(B$1005="",Datos!B532&gt;=B$1005),OR(B$1006="",Datos!B532&lt;=B$1006)),FALSE),IF(ISNUMBER(Datos!B532),AND(Datos!B532=INT(Datos!B532),AND(OR(B$1005="",Datos!B532&gt;=B$1005),OR(B$1006="",Datos!B532&lt;=B$1006))),FALSE),OR(ISNUMBER(FIND(";"&amp;UPPER(TRIM(Datos!B532&amp;""))&amp;"=",B$1007)),ISNUMBER(FIND(";"&amp;UPPER(TRIM(Datos!B532&amp;""))&amp;";",B$1007))),OR(UPPER(TRIM(Datos!B532&amp;""))="SÍ",UPPER(TRIM(Datos!B532&amp;""))="SI",UPPER(TRIM(Datos!B532&amp;""))="NO"),IF(ISNUMBER(Datos!B532),AND(OR(B$1005="",Datos!B532&gt;=B$1005),OR(B$1006="",Datos!B532&lt;=B$1006)),FALSE),TRUE))))</f>
        <v>0.0</v>
      </c>
      <c r="C532">
        <f>IF(Datos!C532="",0,IF(AND(C$1008&lt;&gt;"",Datos!C532=C$1008),0,IF(C$1004=0,0,1-CHOOSE(C$1004,IF(ISNUMBER(Datos!C532),AND(OR(C$1005="",Datos!C532&gt;=C$1005),OR(C$1006="",Datos!C532&lt;=C$1006)),FALSE),IF(ISNUMBER(Datos!C532),AND(Datos!C532=INT(Datos!C532),AND(OR(C$1005="",Datos!C532&gt;=C$1005),OR(C$1006="",Datos!C532&lt;=C$1006))),FALSE),OR(ISNUMBER(FIND(";"&amp;UPPER(TRIM(Datos!C532&amp;""))&amp;"=",C$1007)),ISNUMBER(FIND(";"&amp;UPPER(TRIM(Datos!C532&amp;""))&amp;";",C$1007))),OR(UPPER(TRIM(Datos!C532&amp;""))="SÍ",UPPER(TRIM(Datos!C532&amp;""))="SI",UPPER(TRIM(Datos!C532&amp;""))="NO"),IF(ISNUMBER(Datos!C532),AND(OR(C$1005="",Datos!C532&gt;=C$1005),OR(C$1006="",Datos!C532&lt;=C$1006)),FALSE),TRUE))))</f>
        <v>0.0</v>
      </c>
      <c r="D532">
        <f>IF(Datos!D532="",0,IF(AND(D$1008&lt;&gt;"",Datos!D532=D$1008),0,IF(D$1004=0,0,1-CHOOSE(D$1004,IF(ISNUMBER(Datos!D532),AND(OR(D$1005="",Datos!D532&gt;=D$1005),OR(D$1006="",Datos!D532&lt;=D$1006)),FALSE),IF(ISNUMBER(Datos!D532),AND(Datos!D532=INT(Datos!D532),AND(OR(D$1005="",Datos!D532&gt;=D$1005),OR(D$1006="",Datos!D532&lt;=D$1006))),FALSE),OR(ISNUMBER(FIND(";"&amp;UPPER(TRIM(Datos!D532&amp;""))&amp;"=",D$1007)),ISNUMBER(FIND(";"&amp;UPPER(TRIM(Datos!D532&amp;""))&amp;";",D$1007))),OR(UPPER(TRIM(Datos!D532&amp;""))="SÍ",UPPER(TRIM(Datos!D532&amp;""))="SI",UPPER(TRIM(Datos!D532&amp;""))="NO"),IF(ISNUMBER(Datos!D532),AND(OR(D$1005="",Datos!D532&gt;=D$1005),OR(D$1006="",Datos!D532&lt;=D$1006)),FALSE),TRUE))))</f>
        <v>0.0</v>
      </c>
      <c r="E532">
        <f>IF(Datos!E532="",0,IF(AND(E$1008&lt;&gt;"",Datos!E532=E$1008),0,IF(E$1004=0,0,1-CHOOSE(E$1004,IF(ISNUMBER(Datos!E532),AND(OR(E$1005="",Datos!E532&gt;=E$1005),OR(E$1006="",Datos!E532&lt;=E$1006)),FALSE),IF(ISNUMBER(Datos!E532),AND(Datos!E532=INT(Datos!E532),AND(OR(E$1005="",Datos!E532&gt;=E$1005),OR(E$1006="",Datos!E532&lt;=E$1006))),FALSE),OR(ISNUMBER(FIND(";"&amp;UPPER(TRIM(Datos!E532&amp;""))&amp;"=",E$1007)),ISNUMBER(FIND(";"&amp;UPPER(TRIM(Datos!E532&amp;""))&amp;";",E$1007))),OR(UPPER(TRIM(Datos!E532&amp;""))="SÍ",UPPER(TRIM(Datos!E532&amp;""))="SI",UPPER(TRIM(Datos!E532&amp;""))="NO"),IF(ISNUMBER(Datos!E532),AND(OR(E$1005="",Datos!E532&gt;=E$1005),OR(E$1006="",Datos!E532&lt;=E$1006)),FALSE),TRUE))))</f>
        <v>0.0</v>
      </c>
      <c r="F532">
        <f>IF(Datos!F532="",0,IF(AND(F$1008&lt;&gt;"",Datos!F532=F$1008),0,IF(F$1004=0,0,1-CHOOSE(F$1004,IF(ISNUMBER(Datos!F532),AND(OR(F$1005="",Datos!F532&gt;=F$1005),OR(F$1006="",Datos!F532&lt;=F$1006)),FALSE),IF(ISNUMBER(Datos!F532),AND(Datos!F532=INT(Datos!F532),AND(OR(F$1005="",Datos!F532&gt;=F$1005),OR(F$1006="",Datos!F532&lt;=F$1006))),FALSE),OR(ISNUMBER(FIND(";"&amp;UPPER(TRIM(Datos!F532&amp;""))&amp;"=",F$1007)),ISNUMBER(FIND(";"&amp;UPPER(TRIM(Datos!F532&amp;""))&amp;";",F$1007))),OR(UPPER(TRIM(Datos!F532&amp;""))="SÍ",UPPER(TRIM(Datos!F532&amp;""))="SI",UPPER(TRIM(Datos!F532&amp;""))="NO"),IF(ISNUMBER(Datos!F532),AND(OR(F$1005="",Datos!F532&gt;=F$1005),OR(F$1006="",Datos!F532&lt;=F$1006)),FALSE),TRUE))))</f>
        <v>0.0</v>
      </c>
      <c r="G532">
        <f>IF(Datos!G532="",0,IF(AND(G$1008&lt;&gt;"",Datos!G532=G$1008),0,IF(G$1004=0,0,1-CHOOSE(G$1004,IF(ISNUMBER(Datos!G532),AND(OR(G$1005="",Datos!G532&gt;=G$1005),OR(G$1006="",Datos!G532&lt;=G$1006)),FALSE),IF(ISNUMBER(Datos!G532),AND(Datos!G532=INT(Datos!G532),AND(OR(G$1005="",Datos!G532&gt;=G$1005),OR(G$1006="",Datos!G532&lt;=G$1006))),FALSE),OR(ISNUMBER(FIND(";"&amp;UPPER(TRIM(Datos!G532&amp;""))&amp;"=",G$1007)),ISNUMBER(FIND(";"&amp;UPPER(TRIM(Datos!G532&amp;""))&amp;";",G$1007))),OR(UPPER(TRIM(Datos!G532&amp;""))="SÍ",UPPER(TRIM(Datos!G532&amp;""))="SI",UPPER(TRIM(Datos!G532&amp;""))="NO"),IF(ISNUMBER(Datos!G532),AND(OR(G$1005="",Datos!G532&gt;=G$1005),OR(G$1006="",Datos!G532&lt;=G$1006)),FALSE),TRUE))))</f>
        <v>0.0</v>
      </c>
      <c r="H532">
        <f>IF(Datos!H532="",0,IF(AND(H$1008&lt;&gt;"",Datos!H532=H$1008),0,IF(H$1004=0,0,1-CHOOSE(H$1004,IF(ISNUMBER(Datos!H532),AND(OR(H$1005="",Datos!H532&gt;=H$1005),OR(H$1006="",Datos!H532&lt;=H$1006)),FALSE),IF(ISNUMBER(Datos!H532),AND(Datos!H532=INT(Datos!H532),AND(OR(H$1005="",Datos!H532&gt;=H$1005),OR(H$1006="",Datos!H532&lt;=H$1006))),FALSE),OR(ISNUMBER(FIND(";"&amp;UPPER(TRIM(Datos!H532&amp;""))&amp;"=",H$1007)),ISNUMBER(FIND(";"&amp;UPPER(TRIM(Datos!H532&amp;""))&amp;";",H$1007))),OR(UPPER(TRIM(Datos!H532&amp;""))="SÍ",UPPER(TRIM(Datos!H532&amp;""))="SI",UPPER(TRIM(Datos!H532&amp;""))="NO"),IF(ISNUMBER(Datos!H532),AND(OR(H$1005="",Datos!H532&gt;=H$1005),OR(H$1006="",Datos!H532&lt;=H$1006)),FALSE),TRUE))))</f>
        <v>0.0</v>
      </c>
      <c r="I532">
        <f>IF(Datos!I532="",0,IF(AND(I$1008&lt;&gt;"",Datos!I532=I$1008),0,IF(I$1004=0,0,1-CHOOSE(I$1004,IF(ISNUMBER(Datos!I532),AND(OR(I$1005="",Datos!I532&gt;=I$1005),OR(I$1006="",Datos!I532&lt;=I$1006)),FALSE),IF(ISNUMBER(Datos!I532),AND(Datos!I532=INT(Datos!I532),AND(OR(I$1005="",Datos!I532&gt;=I$1005),OR(I$1006="",Datos!I532&lt;=I$1006))),FALSE),OR(ISNUMBER(FIND(";"&amp;UPPER(TRIM(Datos!I532&amp;""))&amp;"=",I$1007)),ISNUMBER(FIND(";"&amp;UPPER(TRIM(Datos!I532&amp;""))&amp;";",I$1007))),OR(UPPER(TRIM(Datos!I532&amp;""))="SÍ",UPPER(TRIM(Datos!I532&amp;""))="SI",UPPER(TRIM(Datos!I532&amp;""))="NO"),IF(ISNUMBER(Datos!I532),AND(OR(I$1005="",Datos!I532&gt;=I$1005),OR(I$1006="",Datos!I532&lt;=I$1006)),FALSE),TRUE))))</f>
        <v>0.0</v>
      </c>
      <c r="J532">
        <f>IF(Datos!J532="",0,IF(AND(J$1008&lt;&gt;"",Datos!J532=J$1008),0,IF(J$1004=0,0,1-CHOOSE(J$1004,IF(ISNUMBER(Datos!J532),AND(OR(J$1005="",Datos!J532&gt;=J$1005),OR(J$1006="",Datos!J532&lt;=J$1006)),FALSE),IF(ISNUMBER(Datos!J532),AND(Datos!J532=INT(Datos!J532),AND(OR(J$1005="",Datos!J532&gt;=J$1005),OR(J$1006="",Datos!J532&lt;=J$1006))),FALSE),OR(ISNUMBER(FIND(";"&amp;UPPER(TRIM(Datos!J532&amp;""))&amp;"=",J$1007)),ISNUMBER(FIND(";"&amp;UPPER(TRIM(Datos!J532&amp;""))&amp;";",J$1007))),OR(UPPER(TRIM(Datos!J532&amp;""))="SÍ",UPPER(TRIM(Datos!J532&amp;""))="SI",UPPER(TRIM(Datos!J532&amp;""))="NO"),IF(ISNUMBER(Datos!J532),AND(OR(J$1005="",Datos!J532&gt;=J$1005),OR(J$1006="",Datos!J532&lt;=J$1006)),FALSE),TRUE))))</f>
        <v>0.0</v>
      </c>
      <c r="K532">
        <f>IF(Datos!K532="",0,IF(AND(K$1008&lt;&gt;"",Datos!K532=K$1008),0,IF(K$1004=0,0,1-CHOOSE(K$1004,IF(ISNUMBER(Datos!K532),AND(OR(K$1005="",Datos!K532&gt;=K$1005),OR(K$1006="",Datos!K532&lt;=K$1006)),FALSE),IF(ISNUMBER(Datos!K532),AND(Datos!K532=INT(Datos!K532),AND(OR(K$1005="",Datos!K532&gt;=K$1005),OR(K$1006="",Datos!K532&lt;=K$1006))),FALSE),OR(ISNUMBER(FIND(";"&amp;UPPER(TRIM(Datos!K532&amp;""))&amp;"=",K$1007)),ISNUMBER(FIND(";"&amp;UPPER(TRIM(Datos!K532&amp;""))&amp;";",K$1007))),OR(UPPER(TRIM(Datos!K532&amp;""))="SÍ",UPPER(TRIM(Datos!K532&amp;""))="SI",UPPER(TRIM(Datos!K532&amp;""))="NO"),IF(ISNUMBER(Datos!K532),AND(OR(K$1005="",Datos!K532&gt;=K$1005),OR(K$1006="",Datos!K532&lt;=K$1006)),FALSE),TRUE))))</f>
        <v>0.0</v>
      </c>
      <c r="L532">
        <f>IF(Datos!L532="",0,IF(AND(L$1008&lt;&gt;"",Datos!L532=L$1008),0,IF(L$1004=0,0,1-CHOOSE(L$1004,IF(ISNUMBER(Datos!L532),AND(OR(L$1005="",Datos!L532&gt;=L$1005),OR(L$1006="",Datos!L532&lt;=L$1006)),FALSE),IF(ISNUMBER(Datos!L532),AND(Datos!L532=INT(Datos!L532),AND(OR(L$1005="",Datos!L532&gt;=L$1005),OR(L$1006="",Datos!L532&lt;=L$1006))),FALSE),OR(ISNUMBER(FIND(";"&amp;UPPER(TRIM(Datos!L532&amp;""))&amp;"=",L$1007)),ISNUMBER(FIND(";"&amp;UPPER(TRIM(Datos!L532&amp;""))&amp;";",L$1007))),OR(UPPER(TRIM(Datos!L532&amp;""))="SÍ",UPPER(TRIM(Datos!L532&amp;""))="SI",UPPER(TRIM(Datos!L532&amp;""))="NO"),IF(ISNUMBER(Datos!L532),AND(OR(L$1005="",Datos!L532&gt;=L$1005),OR(L$1006="",Datos!L532&lt;=L$1006)),FALSE),TRUE))))</f>
        <v>0.0</v>
      </c>
      <c r="M532">
        <f>IF(Datos!M532="",0,IF(AND(M$1008&lt;&gt;"",Datos!M532=M$1008),0,IF(M$1004=0,0,1-CHOOSE(M$1004,IF(ISNUMBER(Datos!M532),AND(OR(M$1005="",Datos!M532&gt;=M$1005),OR(M$1006="",Datos!M532&lt;=M$1006)),FALSE),IF(ISNUMBER(Datos!M532),AND(Datos!M532=INT(Datos!M532),AND(OR(M$1005="",Datos!M532&gt;=M$1005),OR(M$1006="",Datos!M532&lt;=M$1006))),FALSE),OR(ISNUMBER(FIND(";"&amp;UPPER(TRIM(Datos!M532&amp;""))&amp;"=",M$1007)),ISNUMBER(FIND(";"&amp;UPPER(TRIM(Datos!M532&amp;""))&amp;";",M$1007))),OR(UPPER(TRIM(Datos!M532&amp;""))="SÍ",UPPER(TRIM(Datos!M532&amp;""))="SI",UPPER(TRIM(Datos!M532&amp;""))="NO"),IF(ISNUMBER(Datos!M532),AND(OR(M$1005="",Datos!M532&gt;=M$1005),OR(M$1006="",Datos!M532&lt;=M$1006)),FALSE),TRUE))))</f>
        <v>0.0</v>
      </c>
      <c r="N532">
        <f>IF(Datos!N532="",0,IF(AND(N$1008&lt;&gt;"",Datos!N532=N$1008),0,IF(N$1004=0,0,1-CHOOSE(N$1004,IF(ISNUMBER(Datos!N532),AND(OR(N$1005="",Datos!N532&gt;=N$1005),OR(N$1006="",Datos!N532&lt;=N$1006)),FALSE),IF(ISNUMBER(Datos!N532),AND(Datos!N532=INT(Datos!N532),AND(OR(N$1005="",Datos!N532&gt;=N$1005),OR(N$1006="",Datos!N532&lt;=N$1006))),FALSE),OR(ISNUMBER(FIND(";"&amp;UPPER(TRIM(Datos!N532&amp;""))&amp;"=",N$1007)),ISNUMBER(FIND(";"&amp;UPPER(TRIM(Datos!N532&amp;""))&amp;";",N$1007))),OR(UPPER(TRIM(Datos!N532&amp;""))="SÍ",UPPER(TRIM(Datos!N532&amp;""))="SI",UPPER(TRIM(Datos!N532&amp;""))="NO"),IF(ISNUMBER(Datos!N532),AND(OR(N$1005="",Datos!N532&gt;=N$1005),OR(N$1006="",Datos!N532&lt;=N$1006)),FALSE),TRUE))))</f>
        <v>0.0</v>
      </c>
      <c r="O532">
        <f>IF(Datos!O532="",0,IF(AND(O$1008&lt;&gt;"",Datos!O532=O$1008),0,IF(O$1004=0,0,1-CHOOSE(O$1004,IF(ISNUMBER(Datos!O532),AND(OR(O$1005="",Datos!O532&gt;=O$1005),OR(O$1006="",Datos!O532&lt;=O$1006)),FALSE),IF(ISNUMBER(Datos!O532),AND(Datos!O532=INT(Datos!O532),AND(OR(O$1005="",Datos!O532&gt;=O$1005),OR(O$1006="",Datos!O532&lt;=O$1006))),FALSE),OR(ISNUMBER(FIND(";"&amp;UPPER(TRIM(Datos!O532&amp;""))&amp;"=",O$1007)),ISNUMBER(FIND(";"&amp;UPPER(TRIM(Datos!O532&amp;""))&amp;";",O$1007))),OR(UPPER(TRIM(Datos!O532&amp;""))="SÍ",UPPER(TRIM(Datos!O532&amp;""))="SI",UPPER(TRIM(Datos!O532&amp;""))="NO"),IF(ISNUMBER(Datos!O532),AND(OR(O$1005="",Datos!O532&gt;=O$1005),OR(O$1006="",Datos!O532&lt;=O$1006)),FALSE),TRUE))))</f>
        <v>0.0</v>
      </c>
      <c r="P532">
        <f>IF(Datos!P532="",0,IF(AND(P$1008&lt;&gt;"",Datos!P532=P$1008),0,IF(P$1004=0,0,1-CHOOSE(P$1004,IF(ISNUMBER(Datos!P532),AND(OR(P$1005="",Datos!P532&gt;=P$1005),OR(P$1006="",Datos!P532&lt;=P$1006)),FALSE),IF(ISNUMBER(Datos!P532),AND(Datos!P532=INT(Datos!P532),AND(OR(P$1005="",Datos!P532&gt;=P$1005),OR(P$1006="",Datos!P532&lt;=P$1006))),FALSE),OR(ISNUMBER(FIND(";"&amp;UPPER(TRIM(Datos!P532&amp;""))&amp;"=",P$1007)),ISNUMBER(FIND(";"&amp;UPPER(TRIM(Datos!P532&amp;""))&amp;";",P$1007))),OR(UPPER(TRIM(Datos!P532&amp;""))="SÍ",UPPER(TRIM(Datos!P532&amp;""))="SI",UPPER(TRIM(Datos!P532&amp;""))="NO"),IF(ISNUMBER(Datos!P532),AND(OR(P$1005="",Datos!P532&gt;=P$1005),OR(P$1006="",Datos!P532&lt;=P$1006)),FALSE),TRUE))))</f>
        <v>0.0</v>
      </c>
      <c r="Q532">
        <f>IF(Datos!Q532="",0,IF(AND(Q$1008&lt;&gt;"",Datos!Q532=Q$1008),0,IF(Q$1004=0,0,1-CHOOSE(Q$1004,IF(ISNUMBER(Datos!Q532),AND(OR(Q$1005="",Datos!Q532&gt;=Q$1005),OR(Q$1006="",Datos!Q532&lt;=Q$1006)),FALSE),IF(ISNUMBER(Datos!Q532),AND(Datos!Q532=INT(Datos!Q532),AND(OR(Q$1005="",Datos!Q532&gt;=Q$1005),OR(Q$1006="",Datos!Q532&lt;=Q$1006))),FALSE),OR(ISNUMBER(FIND(";"&amp;UPPER(TRIM(Datos!Q532&amp;""))&amp;"=",Q$1007)),ISNUMBER(FIND(";"&amp;UPPER(TRIM(Datos!Q532&amp;""))&amp;";",Q$1007))),OR(UPPER(TRIM(Datos!Q532&amp;""))="SÍ",UPPER(TRIM(Datos!Q532&amp;""))="SI",UPPER(TRIM(Datos!Q532&amp;""))="NO"),IF(ISNUMBER(Datos!Q532),AND(OR(Q$1005="",Datos!Q532&gt;=Q$1005),OR(Q$1006="",Datos!Q532&lt;=Q$1006)),FALSE),TRUE))))</f>
        <v>0.0</v>
      </c>
      <c r="R532">
        <f>IF(Datos!R532="",0,IF(AND(R$1008&lt;&gt;"",Datos!R532=R$1008),0,IF(R$1004=0,0,1-CHOOSE(R$1004,IF(ISNUMBER(Datos!R532),AND(OR(R$1005="",Datos!R532&gt;=R$1005),OR(R$1006="",Datos!R532&lt;=R$1006)),FALSE),IF(ISNUMBER(Datos!R532),AND(Datos!R532=INT(Datos!R532),AND(OR(R$1005="",Datos!R532&gt;=R$1005),OR(R$1006="",Datos!R532&lt;=R$1006))),FALSE),OR(ISNUMBER(FIND(";"&amp;UPPER(TRIM(Datos!R532&amp;""))&amp;"=",R$1007)),ISNUMBER(FIND(";"&amp;UPPER(TRIM(Datos!R532&amp;""))&amp;";",R$1007))),OR(UPPER(TRIM(Datos!R532&amp;""))="SÍ",UPPER(TRIM(Datos!R532&amp;""))="SI",UPPER(TRIM(Datos!R532&amp;""))="NO"),IF(ISNUMBER(Datos!R532),AND(OR(R$1005="",Datos!R532&gt;=R$1005),OR(R$1006="",Datos!R532&lt;=R$1006)),FALSE),TRUE))))</f>
        <v>0.0</v>
      </c>
      <c r="S532">
        <f>IF(Datos!S532="",0,IF(AND(S$1008&lt;&gt;"",Datos!S532=S$1008),0,IF(S$1004=0,0,1-CHOOSE(S$1004,IF(ISNUMBER(Datos!S532),AND(OR(S$1005="",Datos!S532&gt;=S$1005),OR(S$1006="",Datos!S532&lt;=S$1006)),FALSE),IF(ISNUMBER(Datos!S532),AND(Datos!S532=INT(Datos!S532),AND(OR(S$1005="",Datos!S532&gt;=S$1005),OR(S$1006="",Datos!S532&lt;=S$1006))),FALSE),OR(ISNUMBER(FIND(";"&amp;UPPER(TRIM(Datos!S532&amp;""))&amp;"=",S$1007)),ISNUMBER(FIND(";"&amp;UPPER(TRIM(Datos!S532&amp;""))&amp;";",S$1007))),OR(UPPER(TRIM(Datos!S532&amp;""))="SÍ",UPPER(TRIM(Datos!S532&amp;""))="SI",UPPER(TRIM(Datos!S532&amp;""))="NO"),IF(ISNUMBER(Datos!S532),AND(OR(S$1005="",Datos!S532&gt;=S$1005),OR(S$1006="",Datos!S532&lt;=S$1006)),FALSE),TRUE))))</f>
        <v>0.0</v>
      </c>
      <c r="T532">
        <f>IF(Datos!T532="",0,IF(AND(T$1008&lt;&gt;"",Datos!T532=T$1008),0,IF(T$1004=0,0,1-CHOOSE(T$1004,IF(ISNUMBER(Datos!T532),AND(OR(T$1005="",Datos!T532&gt;=T$1005),OR(T$1006="",Datos!T532&lt;=T$1006)),FALSE),IF(ISNUMBER(Datos!T532),AND(Datos!T532=INT(Datos!T532),AND(OR(T$1005="",Datos!T532&gt;=T$1005),OR(T$1006="",Datos!T532&lt;=T$1006))),FALSE),OR(ISNUMBER(FIND(";"&amp;UPPER(TRIM(Datos!T532&amp;""))&amp;"=",T$1007)),ISNUMBER(FIND(";"&amp;UPPER(TRIM(Datos!T532&amp;""))&amp;";",T$1007))),OR(UPPER(TRIM(Datos!T532&amp;""))="SÍ",UPPER(TRIM(Datos!T532&amp;""))="SI",UPPER(TRIM(Datos!T532&amp;""))="NO"),IF(ISNUMBER(Datos!T532),AND(OR(T$1005="",Datos!T532&gt;=T$1005),OR(T$1006="",Datos!T532&lt;=T$1006)),FALSE),TRUE))))</f>
        <v>0.0</v>
      </c>
      <c r="U532">
        <f>IF(Datos!U532="",0,IF(AND(U$1008&lt;&gt;"",Datos!U532=U$1008),0,IF(U$1004=0,0,1-CHOOSE(U$1004,IF(ISNUMBER(Datos!U532),AND(OR(U$1005="",Datos!U532&gt;=U$1005),OR(U$1006="",Datos!U532&lt;=U$1006)),FALSE),IF(ISNUMBER(Datos!U532),AND(Datos!U532=INT(Datos!U532),AND(OR(U$1005="",Datos!U532&gt;=U$1005),OR(U$1006="",Datos!U532&lt;=U$1006))),FALSE),OR(ISNUMBER(FIND(";"&amp;UPPER(TRIM(Datos!U532&amp;""))&amp;"=",U$1007)),ISNUMBER(FIND(";"&amp;UPPER(TRIM(Datos!U532&amp;""))&amp;";",U$1007))),OR(UPPER(TRIM(Datos!U532&amp;""))="SÍ",UPPER(TRIM(Datos!U532&amp;""))="SI",UPPER(TRIM(Datos!U532&amp;""))="NO"),IF(ISNUMBER(Datos!U532),AND(OR(U$1005="",Datos!U532&gt;=U$1005),OR(U$1006="",Datos!U532&lt;=U$1006)),FALSE),TRUE))))</f>
        <v>0.0</v>
      </c>
      <c r="V532">
        <f>IF(Datos!V532="",0,IF(AND(V$1008&lt;&gt;"",Datos!V532=V$1008),0,IF(V$1004=0,0,1-CHOOSE(V$1004,IF(ISNUMBER(Datos!V532),AND(OR(V$1005="",Datos!V532&gt;=V$1005),OR(V$1006="",Datos!V532&lt;=V$1006)),FALSE),IF(ISNUMBER(Datos!V532),AND(Datos!V532=INT(Datos!V532),AND(OR(V$1005="",Datos!V532&gt;=V$1005),OR(V$1006="",Datos!V532&lt;=V$1006))),FALSE),OR(ISNUMBER(FIND(";"&amp;UPPER(TRIM(Datos!V532&amp;""))&amp;"=",V$1007)),ISNUMBER(FIND(";"&amp;UPPER(TRIM(Datos!V532&amp;""))&amp;";",V$1007))),OR(UPPER(TRIM(Datos!V532&amp;""))="SÍ",UPPER(TRIM(Datos!V532&amp;""))="SI",UPPER(TRIM(Datos!V532&amp;""))="NO"),IF(ISNUMBER(Datos!V532),AND(OR(V$1005="",Datos!V532&gt;=V$1005),OR(V$1006="",Datos!V532&lt;=V$1006)),FALSE),TRUE))))</f>
        <v>0.0</v>
      </c>
      <c r="W532">
        <f>IF(Datos!W532="",0,IF(AND(W$1008&lt;&gt;"",Datos!W532=W$1008),0,IF(W$1004=0,0,1-CHOOSE(W$1004,IF(ISNUMBER(Datos!W532),AND(OR(W$1005="",Datos!W532&gt;=W$1005),OR(W$1006="",Datos!W532&lt;=W$1006)),FALSE),IF(ISNUMBER(Datos!W532),AND(Datos!W532=INT(Datos!W532),AND(OR(W$1005="",Datos!W532&gt;=W$1005),OR(W$1006="",Datos!W532&lt;=W$1006))),FALSE),OR(ISNUMBER(FIND(";"&amp;UPPER(TRIM(Datos!W532&amp;""))&amp;"=",W$1007)),ISNUMBER(FIND(";"&amp;UPPER(TRIM(Datos!W532&amp;""))&amp;";",W$1007))),OR(UPPER(TRIM(Datos!W532&amp;""))="SÍ",UPPER(TRIM(Datos!W532&amp;""))="SI",UPPER(TRIM(Datos!W532&amp;""))="NO"),IF(ISNUMBER(Datos!W532),AND(OR(W$1005="",Datos!W532&gt;=W$1005),OR(W$1006="",Datos!W532&lt;=W$1006)),FALSE),TRUE))))</f>
        <v>0.0</v>
      </c>
      <c r="X532">
        <f>IF(Datos!X532="",0,IF(AND(X$1008&lt;&gt;"",Datos!X532=X$1008),0,IF(X$1004=0,0,1-CHOOSE(X$1004,IF(ISNUMBER(Datos!X532),AND(OR(X$1005="",Datos!X532&gt;=X$1005),OR(X$1006="",Datos!X532&lt;=X$1006)),FALSE),IF(ISNUMBER(Datos!X532),AND(Datos!X532=INT(Datos!X532),AND(OR(X$1005="",Datos!X532&gt;=X$1005),OR(X$1006="",Datos!X532&lt;=X$1006))),FALSE),OR(ISNUMBER(FIND(";"&amp;UPPER(TRIM(Datos!X532&amp;""))&amp;"=",X$1007)),ISNUMBER(FIND(";"&amp;UPPER(TRIM(Datos!X532&amp;""))&amp;";",X$1007))),OR(UPPER(TRIM(Datos!X532&amp;""))="SÍ",UPPER(TRIM(Datos!X532&amp;""))="SI",UPPER(TRIM(Datos!X532&amp;""))="NO"),IF(ISNUMBER(Datos!X532),AND(OR(X$1005="",Datos!X532&gt;=X$1005),OR(X$1006="",Datos!X532&lt;=X$1006)),FALSE),TRUE))))</f>
        <v>0.0</v>
      </c>
      <c r="Y532">
        <f>IF(Datos!Y532="",0,IF(AND(Y$1008&lt;&gt;"",Datos!Y532=Y$1008),0,IF(Y$1004=0,0,1-CHOOSE(Y$1004,IF(ISNUMBER(Datos!Y532),AND(OR(Y$1005="",Datos!Y532&gt;=Y$1005),OR(Y$1006="",Datos!Y532&lt;=Y$1006)),FALSE),IF(ISNUMBER(Datos!Y532),AND(Datos!Y532=INT(Datos!Y532),AND(OR(Y$1005="",Datos!Y532&gt;=Y$1005),OR(Y$1006="",Datos!Y532&lt;=Y$1006))),FALSE),OR(ISNUMBER(FIND(";"&amp;UPPER(TRIM(Datos!Y532&amp;""))&amp;"=",Y$1007)),ISNUMBER(FIND(";"&amp;UPPER(TRIM(Datos!Y532&amp;""))&amp;";",Y$1007))),OR(UPPER(TRIM(Datos!Y532&amp;""))="SÍ",UPPER(TRIM(Datos!Y532&amp;""))="SI",UPPER(TRIM(Datos!Y532&amp;""))="NO"),IF(ISNUMBER(Datos!Y532),AND(OR(Y$1005="",Datos!Y532&gt;=Y$1005),OR(Y$1006="",Datos!Y532&lt;=Y$1006)),FALSE),TRUE))))</f>
        <v>0.0</v>
      </c>
      <c r="Z532">
        <f>IF(Datos!Z532="",0,IF(AND(Z$1008&lt;&gt;"",Datos!Z532=Z$1008),0,IF(Z$1004=0,0,1-CHOOSE(Z$1004,IF(ISNUMBER(Datos!Z532),AND(OR(Z$1005="",Datos!Z532&gt;=Z$1005),OR(Z$1006="",Datos!Z532&lt;=Z$1006)),FALSE),IF(ISNUMBER(Datos!Z532),AND(Datos!Z532=INT(Datos!Z532),AND(OR(Z$1005="",Datos!Z532&gt;=Z$1005),OR(Z$1006="",Datos!Z532&lt;=Z$1006))),FALSE),OR(ISNUMBER(FIND(";"&amp;UPPER(TRIM(Datos!Z532&amp;""))&amp;"=",Z$1007)),ISNUMBER(FIND(";"&amp;UPPER(TRIM(Datos!Z532&amp;""))&amp;";",Z$1007))),OR(UPPER(TRIM(Datos!Z532&amp;""))="SÍ",UPPER(TRIM(Datos!Z532&amp;""))="SI",UPPER(TRIM(Datos!Z532&amp;""))="NO"),IF(ISNUMBER(Datos!Z532),AND(OR(Z$1005="",Datos!Z532&gt;=Z$1005),OR(Z$1006="",Datos!Z532&lt;=Z$1006)),FALSE),TRUE))))</f>
        <v>0.0</v>
      </c>
      <c r="AA532">
        <f>IF(Datos!AA532="",0,IF(AND(AA$1008&lt;&gt;"",Datos!AA532=AA$1008),0,IF(AA$1004=0,0,1-CHOOSE(AA$1004,IF(ISNUMBER(Datos!AA532),AND(OR(AA$1005="",Datos!AA532&gt;=AA$1005),OR(AA$1006="",Datos!AA532&lt;=AA$1006)),FALSE),IF(ISNUMBER(Datos!AA532),AND(Datos!AA532=INT(Datos!AA532),AND(OR(AA$1005="",Datos!AA532&gt;=AA$1005),OR(AA$1006="",Datos!AA532&lt;=AA$1006))),FALSE),OR(ISNUMBER(FIND(";"&amp;UPPER(TRIM(Datos!AA532&amp;""))&amp;"=",AA$1007)),ISNUMBER(FIND(";"&amp;UPPER(TRIM(Datos!AA532&amp;""))&amp;";",AA$1007))),OR(UPPER(TRIM(Datos!AA532&amp;""))="SÍ",UPPER(TRIM(Datos!AA532&amp;""))="SI",UPPER(TRIM(Datos!AA532&amp;""))="NO"),IF(ISNUMBER(Datos!AA532),AND(OR(AA$1005="",Datos!AA532&gt;=AA$1005),OR(AA$1006="",Datos!AA532&lt;=AA$1006)),FALSE),TRUE))))</f>
        <v>0.0</v>
      </c>
      <c r="AB532">
        <f>IF(Datos!AB532="",0,IF(AND(AB$1008&lt;&gt;"",Datos!AB532=AB$1008),0,IF(AB$1004=0,0,1-CHOOSE(AB$1004,IF(ISNUMBER(Datos!AB532),AND(OR(AB$1005="",Datos!AB532&gt;=AB$1005),OR(AB$1006="",Datos!AB532&lt;=AB$1006)),FALSE),IF(ISNUMBER(Datos!AB532),AND(Datos!AB532=INT(Datos!AB532),AND(OR(AB$1005="",Datos!AB532&gt;=AB$1005),OR(AB$1006="",Datos!AB532&lt;=AB$1006))),FALSE),OR(ISNUMBER(FIND(";"&amp;UPPER(TRIM(Datos!AB532&amp;""))&amp;"=",AB$1007)),ISNUMBER(FIND(";"&amp;UPPER(TRIM(Datos!AB532&amp;""))&amp;";",AB$1007))),OR(UPPER(TRIM(Datos!AB532&amp;""))="SÍ",UPPER(TRIM(Datos!AB532&amp;""))="SI",UPPER(TRIM(Datos!AB532&amp;""))="NO"),IF(ISNUMBER(Datos!AB532),AND(OR(AB$1005="",Datos!AB532&gt;=AB$1005),OR(AB$1006="",Datos!AB532&lt;=AB$1006)),FALSE),TRUE))))</f>
        <v>0.0</v>
      </c>
      <c r="AC532">
        <f>IF(Datos!AC532="",0,IF(AND(AC$1008&lt;&gt;"",Datos!AC532=AC$1008),0,IF(AC$1004=0,0,1-CHOOSE(AC$1004,IF(ISNUMBER(Datos!AC532),AND(OR(AC$1005="",Datos!AC532&gt;=AC$1005),OR(AC$1006="",Datos!AC532&lt;=AC$1006)),FALSE),IF(ISNUMBER(Datos!AC532),AND(Datos!AC532=INT(Datos!AC532),AND(OR(AC$1005="",Datos!AC532&gt;=AC$1005),OR(AC$1006="",Datos!AC532&lt;=AC$1006))),FALSE),OR(ISNUMBER(FIND(";"&amp;UPPER(TRIM(Datos!AC532&amp;""))&amp;"=",AC$1007)),ISNUMBER(FIND(";"&amp;UPPER(TRIM(Datos!AC532&amp;""))&amp;";",AC$1007))),OR(UPPER(TRIM(Datos!AC532&amp;""))="SÍ",UPPER(TRIM(Datos!AC532&amp;""))="SI",UPPER(TRIM(Datos!AC532&amp;""))="NO"),IF(ISNUMBER(Datos!AC532),AND(OR(AC$1005="",Datos!AC532&gt;=AC$1005),OR(AC$1006="",Datos!AC532&lt;=AC$1006)),FALSE),TRUE))))</f>
        <v>0.0</v>
      </c>
      <c r="AD532">
        <f>IF(Datos!AD532="",0,IF(AND(AD$1008&lt;&gt;"",Datos!AD532=AD$1008),0,IF(AD$1004=0,0,1-CHOOSE(AD$1004,IF(ISNUMBER(Datos!AD532),AND(OR(AD$1005="",Datos!AD532&gt;=AD$1005),OR(AD$1006="",Datos!AD532&lt;=AD$1006)),FALSE),IF(ISNUMBER(Datos!AD532),AND(Datos!AD532=INT(Datos!AD532),AND(OR(AD$1005="",Datos!AD532&gt;=AD$1005),OR(AD$1006="",Datos!AD532&lt;=AD$1006))),FALSE),OR(ISNUMBER(FIND(";"&amp;UPPER(TRIM(Datos!AD532&amp;""))&amp;"=",AD$1007)),ISNUMBER(FIND(";"&amp;UPPER(TRIM(Datos!AD532&amp;""))&amp;";",AD$1007))),OR(UPPER(TRIM(Datos!AD532&amp;""))="SÍ",UPPER(TRIM(Datos!AD532&amp;""))="SI",UPPER(TRIM(Datos!AD532&amp;""))="NO"),IF(ISNUMBER(Datos!AD532),AND(OR(AD$1005="",Datos!AD532&gt;=AD$1005),OR(AD$1006="",Datos!AD532&lt;=AD$1006)),FALSE),TRUE))))</f>
        <v>0.0</v>
      </c>
      <c r="AE532">
        <f>IF(Datos!AE532="",0,IF(AND(AE$1008&lt;&gt;"",Datos!AE532=AE$1008),0,IF(AE$1004=0,0,1-CHOOSE(AE$1004,IF(ISNUMBER(Datos!AE532),AND(OR(AE$1005="",Datos!AE532&gt;=AE$1005),OR(AE$1006="",Datos!AE532&lt;=AE$1006)),FALSE),IF(ISNUMBER(Datos!AE532),AND(Datos!AE532=INT(Datos!AE532),AND(OR(AE$1005="",Datos!AE532&gt;=AE$1005),OR(AE$1006="",Datos!AE532&lt;=AE$1006))),FALSE),OR(ISNUMBER(FIND(";"&amp;UPPER(TRIM(Datos!AE532&amp;""))&amp;"=",AE$1007)),ISNUMBER(FIND(";"&amp;UPPER(TRIM(Datos!AE532&amp;""))&amp;";",AE$1007))),OR(UPPER(TRIM(Datos!AE532&amp;""))="SÍ",UPPER(TRIM(Datos!AE532&amp;""))="SI",UPPER(TRIM(Datos!AE532&amp;""))="NO"),IF(ISNUMBER(Datos!AE532),AND(OR(AE$1005="",Datos!AE532&gt;=AE$1005),OR(AE$1006="",Datos!AE532&lt;=AE$1006)),FALSE),TRUE))))</f>
        <v>0.0</v>
      </c>
    </row>
    <row r="533" spans="2:31">
      <c r="B533">
        <f>IF(Datos!B533="",0,IF(AND(B$1008&lt;&gt;"",Datos!B533=B$1008),0,IF(B$1004=0,0,1-CHOOSE(B$1004,IF(ISNUMBER(Datos!B533),AND(OR(B$1005="",Datos!B533&gt;=B$1005),OR(B$1006="",Datos!B533&lt;=B$1006)),FALSE),IF(ISNUMBER(Datos!B533),AND(Datos!B533=INT(Datos!B533),AND(OR(B$1005="",Datos!B533&gt;=B$1005),OR(B$1006="",Datos!B533&lt;=B$1006))),FALSE),OR(ISNUMBER(FIND(";"&amp;UPPER(TRIM(Datos!B533&amp;""))&amp;"=",B$1007)),ISNUMBER(FIND(";"&amp;UPPER(TRIM(Datos!B533&amp;""))&amp;";",B$1007))),OR(UPPER(TRIM(Datos!B533&amp;""))="SÍ",UPPER(TRIM(Datos!B533&amp;""))="SI",UPPER(TRIM(Datos!B533&amp;""))="NO"),IF(ISNUMBER(Datos!B533),AND(OR(B$1005="",Datos!B533&gt;=B$1005),OR(B$1006="",Datos!B533&lt;=B$1006)),FALSE),TRUE))))</f>
        <v>0.0</v>
      </c>
      <c r="C533">
        <f>IF(Datos!C533="",0,IF(AND(C$1008&lt;&gt;"",Datos!C533=C$1008),0,IF(C$1004=0,0,1-CHOOSE(C$1004,IF(ISNUMBER(Datos!C533),AND(OR(C$1005="",Datos!C533&gt;=C$1005),OR(C$1006="",Datos!C533&lt;=C$1006)),FALSE),IF(ISNUMBER(Datos!C533),AND(Datos!C533=INT(Datos!C533),AND(OR(C$1005="",Datos!C533&gt;=C$1005),OR(C$1006="",Datos!C533&lt;=C$1006))),FALSE),OR(ISNUMBER(FIND(";"&amp;UPPER(TRIM(Datos!C533&amp;""))&amp;"=",C$1007)),ISNUMBER(FIND(";"&amp;UPPER(TRIM(Datos!C533&amp;""))&amp;";",C$1007))),OR(UPPER(TRIM(Datos!C533&amp;""))="SÍ",UPPER(TRIM(Datos!C533&amp;""))="SI",UPPER(TRIM(Datos!C533&amp;""))="NO"),IF(ISNUMBER(Datos!C533),AND(OR(C$1005="",Datos!C533&gt;=C$1005),OR(C$1006="",Datos!C533&lt;=C$1006)),FALSE),TRUE))))</f>
        <v>0.0</v>
      </c>
      <c r="D533">
        <f>IF(Datos!D533="",0,IF(AND(D$1008&lt;&gt;"",Datos!D533=D$1008),0,IF(D$1004=0,0,1-CHOOSE(D$1004,IF(ISNUMBER(Datos!D533),AND(OR(D$1005="",Datos!D533&gt;=D$1005),OR(D$1006="",Datos!D533&lt;=D$1006)),FALSE),IF(ISNUMBER(Datos!D533),AND(Datos!D533=INT(Datos!D533),AND(OR(D$1005="",Datos!D533&gt;=D$1005),OR(D$1006="",Datos!D533&lt;=D$1006))),FALSE),OR(ISNUMBER(FIND(";"&amp;UPPER(TRIM(Datos!D533&amp;""))&amp;"=",D$1007)),ISNUMBER(FIND(";"&amp;UPPER(TRIM(Datos!D533&amp;""))&amp;";",D$1007))),OR(UPPER(TRIM(Datos!D533&amp;""))="SÍ",UPPER(TRIM(Datos!D533&amp;""))="SI",UPPER(TRIM(Datos!D533&amp;""))="NO"),IF(ISNUMBER(Datos!D533),AND(OR(D$1005="",Datos!D533&gt;=D$1005),OR(D$1006="",Datos!D533&lt;=D$1006)),FALSE),TRUE))))</f>
        <v>0.0</v>
      </c>
      <c r="E533">
        <f>IF(Datos!E533="",0,IF(AND(E$1008&lt;&gt;"",Datos!E533=E$1008),0,IF(E$1004=0,0,1-CHOOSE(E$1004,IF(ISNUMBER(Datos!E533),AND(OR(E$1005="",Datos!E533&gt;=E$1005),OR(E$1006="",Datos!E533&lt;=E$1006)),FALSE),IF(ISNUMBER(Datos!E533),AND(Datos!E533=INT(Datos!E533),AND(OR(E$1005="",Datos!E533&gt;=E$1005),OR(E$1006="",Datos!E533&lt;=E$1006))),FALSE),OR(ISNUMBER(FIND(";"&amp;UPPER(TRIM(Datos!E533&amp;""))&amp;"=",E$1007)),ISNUMBER(FIND(";"&amp;UPPER(TRIM(Datos!E533&amp;""))&amp;";",E$1007))),OR(UPPER(TRIM(Datos!E533&amp;""))="SÍ",UPPER(TRIM(Datos!E533&amp;""))="SI",UPPER(TRIM(Datos!E533&amp;""))="NO"),IF(ISNUMBER(Datos!E533),AND(OR(E$1005="",Datos!E533&gt;=E$1005),OR(E$1006="",Datos!E533&lt;=E$1006)),FALSE),TRUE))))</f>
        <v>0.0</v>
      </c>
      <c r="F533">
        <f>IF(Datos!F533="",0,IF(AND(F$1008&lt;&gt;"",Datos!F533=F$1008),0,IF(F$1004=0,0,1-CHOOSE(F$1004,IF(ISNUMBER(Datos!F533),AND(OR(F$1005="",Datos!F533&gt;=F$1005),OR(F$1006="",Datos!F533&lt;=F$1006)),FALSE),IF(ISNUMBER(Datos!F533),AND(Datos!F533=INT(Datos!F533),AND(OR(F$1005="",Datos!F533&gt;=F$1005),OR(F$1006="",Datos!F533&lt;=F$1006))),FALSE),OR(ISNUMBER(FIND(";"&amp;UPPER(TRIM(Datos!F533&amp;""))&amp;"=",F$1007)),ISNUMBER(FIND(";"&amp;UPPER(TRIM(Datos!F533&amp;""))&amp;";",F$1007))),OR(UPPER(TRIM(Datos!F533&amp;""))="SÍ",UPPER(TRIM(Datos!F533&amp;""))="SI",UPPER(TRIM(Datos!F533&amp;""))="NO"),IF(ISNUMBER(Datos!F533),AND(OR(F$1005="",Datos!F533&gt;=F$1005),OR(F$1006="",Datos!F533&lt;=F$1006)),FALSE),TRUE))))</f>
        <v>0.0</v>
      </c>
      <c r="G533">
        <f>IF(Datos!G533="",0,IF(AND(G$1008&lt;&gt;"",Datos!G533=G$1008),0,IF(G$1004=0,0,1-CHOOSE(G$1004,IF(ISNUMBER(Datos!G533),AND(OR(G$1005="",Datos!G533&gt;=G$1005),OR(G$1006="",Datos!G533&lt;=G$1006)),FALSE),IF(ISNUMBER(Datos!G533),AND(Datos!G533=INT(Datos!G533),AND(OR(G$1005="",Datos!G533&gt;=G$1005),OR(G$1006="",Datos!G533&lt;=G$1006))),FALSE),OR(ISNUMBER(FIND(";"&amp;UPPER(TRIM(Datos!G533&amp;""))&amp;"=",G$1007)),ISNUMBER(FIND(";"&amp;UPPER(TRIM(Datos!G533&amp;""))&amp;";",G$1007))),OR(UPPER(TRIM(Datos!G533&amp;""))="SÍ",UPPER(TRIM(Datos!G533&amp;""))="SI",UPPER(TRIM(Datos!G533&amp;""))="NO"),IF(ISNUMBER(Datos!G533),AND(OR(G$1005="",Datos!G533&gt;=G$1005),OR(G$1006="",Datos!G533&lt;=G$1006)),FALSE),TRUE))))</f>
        <v>0.0</v>
      </c>
      <c r="H533">
        <f>IF(Datos!H533="",0,IF(AND(H$1008&lt;&gt;"",Datos!H533=H$1008),0,IF(H$1004=0,0,1-CHOOSE(H$1004,IF(ISNUMBER(Datos!H533),AND(OR(H$1005="",Datos!H533&gt;=H$1005),OR(H$1006="",Datos!H533&lt;=H$1006)),FALSE),IF(ISNUMBER(Datos!H533),AND(Datos!H533=INT(Datos!H533),AND(OR(H$1005="",Datos!H533&gt;=H$1005),OR(H$1006="",Datos!H533&lt;=H$1006))),FALSE),OR(ISNUMBER(FIND(";"&amp;UPPER(TRIM(Datos!H533&amp;""))&amp;"=",H$1007)),ISNUMBER(FIND(";"&amp;UPPER(TRIM(Datos!H533&amp;""))&amp;";",H$1007))),OR(UPPER(TRIM(Datos!H533&amp;""))="SÍ",UPPER(TRIM(Datos!H533&amp;""))="SI",UPPER(TRIM(Datos!H533&amp;""))="NO"),IF(ISNUMBER(Datos!H533),AND(OR(H$1005="",Datos!H533&gt;=H$1005),OR(H$1006="",Datos!H533&lt;=H$1006)),FALSE),TRUE))))</f>
        <v>0.0</v>
      </c>
      <c r="I533">
        <f>IF(Datos!I533="",0,IF(AND(I$1008&lt;&gt;"",Datos!I533=I$1008),0,IF(I$1004=0,0,1-CHOOSE(I$1004,IF(ISNUMBER(Datos!I533),AND(OR(I$1005="",Datos!I533&gt;=I$1005),OR(I$1006="",Datos!I533&lt;=I$1006)),FALSE),IF(ISNUMBER(Datos!I533),AND(Datos!I533=INT(Datos!I533),AND(OR(I$1005="",Datos!I533&gt;=I$1005),OR(I$1006="",Datos!I533&lt;=I$1006))),FALSE),OR(ISNUMBER(FIND(";"&amp;UPPER(TRIM(Datos!I533&amp;""))&amp;"=",I$1007)),ISNUMBER(FIND(";"&amp;UPPER(TRIM(Datos!I533&amp;""))&amp;";",I$1007))),OR(UPPER(TRIM(Datos!I533&amp;""))="SÍ",UPPER(TRIM(Datos!I533&amp;""))="SI",UPPER(TRIM(Datos!I533&amp;""))="NO"),IF(ISNUMBER(Datos!I533),AND(OR(I$1005="",Datos!I533&gt;=I$1005),OR(I$1006="",Datos!I533&lt;=I$1006)),FALSE),TRUE))))</f>
        <v>0.0</v>
      </c>
      <c r="J533">
        <f>IF(Datos!J533="",0,IF(AND(J$1008&lt;&gt;"",Datos!J533=J$1008),0,IF(J$1004=0,0,1-CHOOSE(J$1004,IF(ISNUMBER(Datos!J533),AND(OR(J$1005="",Datos!J533&gt;=J$1005),OR(J$1006="",Datos!J533&lt;=J$1006)),FALSE),IF(ISNUMBER(Datos!J533),AND(Datos!J533=INT(Datos!J533),AND(OR(J$1005="",Datos!J533&gt;=J$1005),OR(J$1006="",Datos!J533&lt;=J$1006))),FALSE),OR(ISNUMBER(FIND(";"&amp;UPPER(TRIM(Datos!J533&amp;""))&amp;"=",J$1007)),ISNUMBER(FIND(";"&amp;UPPER(TRIM(Datos!J533&amp;""))&amp;";",J$1007))),OR(UPPER(TRIM(Datos!J533&amp;""))="SÍ",UPPER(TRIM(Datos!J533&amp;""))="SI",UPPER(TRIM(Datos!J533&amp;""))="NO"),IF(ISNUMBER(Datos!J533),AND(OR(J$1005="",Datos!J533&gt;=J$1005),OR(J$1006="",Datos!J533&lt;=J$1006)),FALSE),TRUE))))</f>
        <v>0.0</v>
      </c>
      <c r="K533">
        <f>IF(Datos!K533="",0,IF(AND(K$1008&lt;&gt;"",Datos!K533=K$1008),0,IF(K$1004=0,0,1-CHOOSE(K$1004,IF(ISNUMBER(Datos!K533),AND(OR(K$1005="",Datos!K533&gt;=K$1005),OR(K$1006="",Datos!K533&lt;=K$1006)),FALSE),IF(ISNUMBER(Datos!K533),AND(Datos!K533=INT(Datos!K533),AND(OR(K$1005="",Datos!K533&gt;=K$1005),OR(K$1006="",Datos!K533&lt;=K$1006))),FALSE),OR(ISNUMBER(FIND(";"&amp;UPPER(TRIM(Datos!K533&amp;""))&amp;"=",K$1007)),ISNUMBER(FIND(";"&amp;UPPER(TRIM(Datos!K533&amp;""))&amp;";",K$1007))),OR(UPPER(TRIM(Datos!K533&amp;""))="SÍ",UPPER(TRIM(Datos!K533&amp;""))="SI",UPPER(TRIM(Datos!K533&amp;""))="NO"),IF(ISNUMBER(Datos!K533),AND(OR(K$1005="",Datos!K533&gt;=K$1005),OR(K$1006="",Datos!K533&lt;=K$1006)),FALSE),TRUE))))</f>
        <v>0.0</v>
      </c>
      <c r="L533">
        <f>IF(Datos!L533="",0,IF(AND(L$1008&lt;&gt;"",Datos!L533=L$1008),0,IF(L$1004=0,0,1-CHOOSE(L$1004,IF(ISNUMBER(Datos!L533),AND(OR(L$1005="",Datos!L533&gt;=L$1005),OR(L$1006="",Datos!L533&lt;=L$1006)),FALSE),IF(ISNUMBER(Datos!L533),AND(Datos!L533=INT(Datos!L533),AND(OR(L$1005="",Datos!L533&gt;=L$1005),OR(L$1006="",Datos!L533&lt;=L$1006))),FALSE),OR(ISNUMBER(FIND(";"&amp;UPPER(TRIM(Datos!L533&amp;""))&amp;"=",L$1007)),ISNUMBER(FIND(";"&amp;UPPER(TRIM(Datos!L533&amp;""))&amp;";",L$1007))),OR(UPPER(TRIM(Datos!L533&amp;""))="SÍ",UPPER(TRIM(Datos!L533&amp;""))="SI",UPPER(TRIM(Datos!L533&amp;""))="NO"),IF(ISNUMBER(Datos!L533),AND(OR(L$1005="",Datos!L533&gt;=L$1005),OR(L$1006="",Datos!L533&lt;=L$1006)),FALSE),TRUE))))</f>
        <v>0.0</v>
      </c>
      <c r="M533">
        <f>IF(Datos!M533="",0,IF(AND(M$1008&lt;&gt;"",Datos!M533=M$1008),0,IF(M$1004=0,0,1-CHOOSE(M$1004,IF(ISNUMBER(Datos!M533),AND(OR(M$1005="",Datos!M533&gt;=M$1005),OR(M$1006="",Datos!M533&lt;=M$1006)),FALSE),IF(ISNUMBER(Datos!M533),AND(Datos!M533=INT(Datos!M533),AND(OR(M$1005="",Datos!M533&gt;=M$1005),OR(M$1006="",Datos!M533&lt;=M$1006))),FALSE),OR(ISNUMBER(FIND(";"&amp;UPPER(TRIM(Datos!M533&amp;""))&amp;"=",M$1007)),ISNUMBER(FIND(";"&amp;UPPER(TRIM(Datos!M533&amp;""))&amp;";",M$1007))),OR(UPPER(TRIM(Datos!M533&amp;""))="SÍ",UPPER(TRIM(Datos!M533&amp;""))="SI",UPPER(TRIM(Datos!M533&amp;""))="NO"),IF(ISNUMBER(Datos!M533),AND(OR(M$1005="",Datos!M533&gt;=M$1005),OR(M$1006="",Datos!M533&lt;=M$1006)),FALSE),TRUE))))</f>
        <v>0.0</v>
      </c>
      <c r="N533">
        <f>IF(Datos!N533="",0,IF(AND(N$1008&lt;&gt;"",Datos!N533=N$1008),0,IF(N$1004=0,0,1-CHOOSE(N$1004,IF(ISNUMBER(Datos!N533),AND(OR(N$1005="",Datos!N533&gt;=N$1005),OR(N$1006="",Datos!N533&lt;=N$1006)),FALSE),IF(ISNUMBER(Datos!N533),AND(Datos!N533=INT(Datos!N533),AND(OR(N$1005="",Datos!N533&gt;=N$1005),OR(N$1006="",Datos!N533&lt;=N$1006))),FALSE),OR(ISNUMBER(FIND(";"&amp;UPPER(TRIM(Datos!N533&amp;""))&amp;"=",N$1007)),ISNUMBER(FIND(";"&amp;UPPER(TRIM(Datos!N533&amp;""))&amp;";",N$1007))),OR(UPPER(TRIM(Datos!N533&amp;""))="SÍ",UPPER(TRIM(Datos!N533&amp;""))="SI",UPPER(TRIM(Datos!N533&amp;""))="NO"),IF(ISNUMBER(Datos!N533),AND(OR(N$1005="",Datos!N533&gt;=N$1005),OR(N$1006="",Datos!N533&lt;=N$1006)),FALSE),TRUE))))</f>
        <v>0.0</v>
      </c>
      <c r="O533">
        <f>IF(Datos!O533="",0,IF(AND(O$1008&lt;&gt;"",Datos!O533=O$1008),0,IF(O$1004=0,0,1-CHOOSE(O$1004,IF(ISNUMBER(Datos!O533),AND(OR(O$1005="",Datos!O533&gt;=O$1005),OR(O$1006="",Datos!O533&lt;=O$1006)),FALSE),IF(ISNUMBER(Datos!O533),AND(Datos!O533=INT(Datos!O533),AND(OR(O$1005="",Datos!O533&gt;=O$1005),OR(O$1006="",Datos!O533&lt;=O$1006))),FALSE),OR(ISNUMBER(FIND(";"&amp;UPPER(TRIM(Datos!O533&amp;""))&amp;"=",O$1007)),ISNUMBER(FIND(";"&amp;UPPER(TRIM(Datos!O533&amp;""))&amp;";",O$1007))),OR(UPPER(TRIM(Datos!O533&amp;""))="SÍ",UPPER(TRIM(Datos!O533&amp;""))="SI",UPPER(TRIM(Datos!O533&amp;""))="NO"),IF(ISNUMBER(Datos!O533),AND(OR(O$1005="",Datos!O533&gt;=O$1005),OR(O$1006="",Datos!O533&lt;=O$1006)),FALSE),TRUE))))</f>
        <v>0.0</v>
      </c>
      <c r="P533">
        <f>IF(Datos!P533="",0,IF(AND(P$1008&lt;&gt;"",Datos!P533=P$1008),0,IF(P$1004=0,0,1-CHOOSE(P$1004,IF(ISNUMBER(Datos!P533),AND(OR(P$1005="",Datos!P533&gt;=P$1005),OR(P$1006="",Datos!P533&lt;=P$1006)),FALSE),IF(ISNUMBER(Datos!P533),AND(Datos!P533=INT(Datos!P533),AND(OR(P$1005="",Datos!P533&gt;=P$1005),OR(P$1006="",Datos!P533&lt;=P$1006))),FALSE),OR(ISNUMBER(FIND(";"&amp;UPPER(TRIM(Datos!P533&amp;""))&amp;"=",P$1007)),ISNUMBER(FIND(";"&amp;UPPER(TRIM(Datos!P533&amp;""))&amp;";",P$1007))),OR(UPPER(TRIM(Datos!P533&amp;""))="SÍ",UPPER(TRIM(Datos!P533&amp;""))="SI",UPPER(TRIM(Datos!P533&amp;""))="NO"),IF(ISNUMBER(Datos!P533),AND(OR(P$1005="",Datos!P533&gt;=P$1005),OR(P$1006="",Datos!P533&lt;=P$1006)),FALSE),TRUE))))</f>
        <v>0.0</v>
      </c>
      <c r="Q533">
        <f>IF(Datos!Q533="",0,IF(AND(Q$1008&lt;&gt;"",Datos!Q533=Q$1008),0,IF(Q$1004=0,0,1-CHOOSE(Q$1004,IF(ISNUMBER(Datos!Q533),AND(OR(Q$1005="",Datos!Q533&gt;=Q$1005),OR(Q$1006="",Datos!Q533&lt;=Q$1006)),FALSE),IF(ISNUMBER(Datos!Q533),AND(Datos!Q533=INT(Datos!Q533),AND(OR(Q$1005="",Datos!Q533&gt;=Q$1005),OR(Q$1006="",Datos!Q533&lt;=Q$1006))),FALSE),OR(ISNUMBER(FIND(";"&amp;UPPER(TRIM(Datos!Q533&amp;""))&amp;"=",Q$1007)),ISNUMBER(FIND(";"&amp;UPPER(TRIM(Datos!Q533&amp;""))&amp;";",Q$1007))),OR(UPPER(TRIM(Datos!Q533&amp;""))="SÍ",UPPER(TRIM(Datos!Q533&amp;""))="SI",UPPER(TRIM(Datos!Q533&amp;""))="NO"),IF(ISNUMBER(Datos!Q533),AND(OR(Q$1005="",Datos!Q533&gt;=Q$1005),OR(Q$1006="",Datos!Q533&lt;=Q$1006)),FALSE),TRUE))))</f>
        <v>0.0</v>
      </c>
      <c r="R533">
        <f>IF(Datos!R533="",0,IF(AND(R$1008&lt;&gt;"",Datos!R533=R$1008),0,IF(R$1004=0,0,1-CHOOSE(R$1004,IF(ISNUMBER(Datos!R533),AND(OR(R$1005="",Datos!R533&gt;=R$1005),OR(R$1006="",Datos!R533&lt;=R$1006)),FALSE),IF(ISNUMBER(Datos!R533),AND(Datos!R533=INT(Datos!R533),AND(OR(R$1005="",Datos!R533&gt;=R$1005),OR(R$1006="",Datos!R533&lt;=R$1006))),FALSE),OR(ISNUMBER(FIND(";"&amp;UPPER(TRIM(Datos!R533&amp;""))&amp;"=",R$1007)),ISNUMBER(FIND(";"&amp;UPPER(TRIM(Datos!R533&amp;""))&amp;";",R$1007))),OR(UPPER(TRIM(Datos!R533&amp;""))="SÍ",UPPER(TRIM(Datos!R533&amp;""))="SI",UPPER(TRIM(Datos!R533&amp;""))="NO"),IF(ISNUMBER(Datos!R533),AND(OR(R$1005="",Datos!R533&gt;=R$1005),OR(R$1006="",Datos!R533&lt;=R$1006)),FALSE),TRUE))))</f>
        <v>0.0</v>
      </c>
      <c r="S533">
        <f>IF(Datos!S533="",0,IF(AND(S$1008&lt;&gt;"",Datos!S533=S$1008),0,IF(S$1004=0,0,1-CHOOSE(S$1004,IF(ISNUMBER(Datos!S533),AND(OR(S$1005="",Datos!S533&gt;=S$1005),OR(S$1006="",Datos!S533&lt;=S$1006)),FALSE),IF(ISNUMBER(Datos!S533),AND(Datos!S533=INT(Datos!S533),AND(OR(S$1005="",Datos!S533&gt;=S$1005),OR(S$1006="",Datos!S533&lt;=S$1006))),FALSE),OR(ISNUMBER(FIND(";"&amp;UPPER(TRIM(Datos!S533&amp;""))&amp;"=",S$1007)),ISNUMBER(FIND(";"&amp;UPPER(TRIM(Datos!S533&amp;""))&amp;";",S$1007))),OR(UPPER(TRIM(Datos!S533&amp;""))="SÍ",UPPER(TRIM(Datos!S533&amp;""))="SI",UPPER(TRIM(Datos!S533&amp;""))="NO"),IF(ISNUMBER(Datos!S533),AND(OR(S$1005="",Datos!S533&gt;=S$1005),OR(S$1006="",Datos!S533&lt;=S$1006)),FALSE),TRUE))))</f>
        <v>0.0</v>
      </c>
      <c r="T533">
        <f>IF(Datos!T533="",0,IF(AND(T$1008&lt;&gt;"",Datos!T533=T$1008),0,IF(T$1004=0,0,1-CHOOSE(T$1004,IF(ISNUMBER(Datos!T533),AND(OR(T$1005="",Datos!T533&gt;=T$1005),OR(T$1006="",Datos!T533&lt;=T$1006)),FALSE),IF(ISNUMBER(Datos!T533),AND(Datos!T533=INT(Datos!T533),AND(OR(T$1005="",Datos!T533&gt;=T$1005),OR(T$1006="",Datos!T533&lt;=T$1006))),FALSE),OR(ISNUMBER(FIND(";"&amp;UPPER(TRIM(Datos!T533&amp;""))&amp;"=",T$1007)),ISNUMBER(FIND(";"&amp;UPPER(TRIM(Datos!T533&amp;""))&amp;";",T$1007))),OR(UPPER(TRIM(Datos!T533&amp;""))="SÍ",UPPER(TRIM(Datos!T533&amp;""))="SI",UPPER(TRIM(Datos!T533&amp;""))="NO"),IF(ISNUMBER(Datos!T533),AND(OR(T$1005="",Datos!T533&gt;=T$1005),OR(T$1006="",Datos!T533&lt;=T$1006)),FALSE),TRUE))))</f>
        <v>0.0</v>
      </c>
      <c r="U533">
        <f>IF(Datos!U533="",0,IF(AND(U$1008&lt;&gt;"",Datos!U533=U$1008),0,IF(U$1004=0,0,1-CHOOSE(U$1004,IF(ISNUMBER(Datos!U533),AND(OR(U$1005="",Datos!U533&gt;=U$1005),OR(U$1006="",Datos!U533&lt;=U$1006)),FALSE),IF(ISNUMBER(Datos!U533),AND(Datos!U533=INT(Datos!U533),AND(OR(U$1005="",Datos!U533&gt;=U$1005),OR(U$1006="",Datos!U533&lt;=U$1006))),FALSE),OR(ISNUMBER(FIND(";"&amp;UPPER(TRIM(Datos!U533&amp;""))&amp;"=",U$1007)),ISNUMBER(FIND(";"&amp;UPPER(TRIM(Datos!U533&amp;""))&amp;";",U$1007))),OR(UPPER(TRIM(Datos!U533&amp;""))="SÍ",UPPER(TRIM(Datos!U533&amp;""))="SI",UPPER(TRIM(Datos!U533&amp;""))="NO"),IF(ISNUMBER(Datos!U533),AND(OR(U$1005="",Datos!U533&gt;=U$1005),OR(U$1006="",Datos!U533&lt;=U$1006)),FALSE),TRUE))))</f>
        <v>0.0</v>
      </c>
      <c r="V533">
        <f>IF(Datos!V533="",0,IF(AND(V$1008&lt;&gt;"",Datos!V533=V$1008),0,IF(V$1004=0,0,1-CHOOSE(V$1004,IF(ISNUMBER(Datos!V533),AND(OR(V$1005="",Datos!V533&gt;=V$1005),OR(V$1006="",Datos!V533&lt;=V$1006)),FALSE),IF(ISNUMBER(Datos!V533),AND(Datos!V533=INT(Datos!V533),AND(OR(V$1005="",Datos!V533&gt;=V$1005),OR(V$1006="",Datos!V533&lt;=V$1006))),FALSE),OR(ISNUMBER(FIND(";"&amp;UPPER(TRIM(Datos!V533&amp;""))&amp;"=",V$1007)),ISNUMBER(FIND(";"&amp;UPPER(TRIM(Datos!V533&amp;""))&amp;";",V$1007))),OR(UPPER(TRIM(Datos!V533&amp;""))="SÍ",UPPER(TRIM(Datos!V533&amp;""))="SI",UPPER(TRIM(Datos!V533&amp;""))="NO"),IF(ISNUMBER(Datos!V533),AND(OR(V$1005="",Datos!V533&gt;=V$1005),OR(V$1006="",Datos!V533&lt;=V$1006)),FALSE),TRUE))))</f>
        <v>0.0</v>
      </c>
      <c r="W533">
        <f>IF(Datos!W533="",0,IF(AND(W$1008&lt;&gt;"",Datos!W533=W$1008),0,IF(W$1004=0,0,1-CHOOSE(W$1004,IF(ISNUMBER(Datos!W533),AND(OR(W$1005="",Datos!W533&gt;=W$1005),OR(W$1006="",Datos!W533&lt;=W$1006)),FALSE),IF(ISNUMBER(Datos!W533),AND(Datos!W533=INT(Datos!W533),AND(OR(W$1005="",Datos!W533&gt;=W$1005),OR(W$1006="",Datos!W533&lt;=W$1006))),FALSE),OR(ISNUMBER(FIND(";"&amp;UPPER(TRIM(Datos!W533&amp;""))&amp;"=",W$1007)),ISNUMBER(FIND(";"&amp;UPPER(TRIM(Datos!W533&amp;""))&amp;";",W$1007))),OR(UPPER(TRIM(Datos!W533&amp;""))="SÍ",UPPER(TRIM(Datos!W533&amp;""))="SI",UPPER(TRIM(Datos!W533&amp;""))="NO"),IF(ISNUMBER(Datos!W533),AND(OR(W$1005="",Datos!W533&gt;=W$1005),OR(W$1006="",Datos!W533&lt;=W$1006)),FALSE),TRUE))))</f>
        <v>0.0</v>
      </c>
      <c r="X533">
        <f>IF(Datos!X533="",0,IF(AND(X$1008&lt;&gt;"",Datos!X533=X$1008),0,IF(X$1004=0,0,1-CHOOSE(X$1004,IF(ISNUMBER(Datos!X533),AND(OR(X$1005="",Datos!X533&gt;=X$1005),OR(X$1006="",Datos!X533&lt;=X$1006)),FALSE),IF(ISNUMBER(Datos!X533),AND(Datos!X533=INT(Datos!X533),AND(OR(X$1005="",Datos!X533&gt;=X$1005),OR(X$1006="",Datos!X533&lt;=X$1006))),FALSE),OR(ISNUMBER(FIND(";"&amp;UPPER(TRIM(Datos!X533&amp;""))&amp;"=",X$1007)),ISNUMBER(FIND(";"&amp;UPPER(TRIM(Datos!X533&amp;""))&amp;";",X$1007))),OR(UPPER(TRIM(Datos!X533&amp;""))="SÍ",UPPER(TRIM(Datos!X533&amp;""))="SI",UPPER(TRIM(Datos!X533&amp;""))="NO"),IF(ISNUMBER(Datos!X533),AND(OR(X$1005="",Datos!X533&gt;=X$1005),OR(X$1006="",Datos!X533&lt;=X$1006)),FALSE),TRUE))))</f>
        <v>0.0</v>
      </c>
      <c r="Y533">
        <f>IF(Datos!Y533="",0,IF(AND(Y$1008&lt;&gt;"",Datos!Y533=Y$1008),0,IF(Y$1004=0,0,1-CHOOSE(Y$1004,IF(ISNUMBER(Datos!Y533),AND(OR(Y$1005="",Datos!Y533&gt;=Y$1005),OR(Y$1006="",Datos!Y533&lt;=Y$1006)),FALSE),IF(ISNUMBER(Datos!Y533),AND(Datos!Y533=INT(Datos!Y533),AND(OR(Y$1005="",Datos!Y533&gt;=Y$1005),OR(Y$1006="",Datos!Y533&lt;=Y$1006))),FALSE),OR(ISNUMBER(FIND(";"&amp;UPPER(TRIM(Datos!Y533&amp;""))&amp;"=",Y$1007)),ISNUMBER(FIND(";"&amp;UPPER(TRIM(Datos!Y533&amp;""))&amp;";",Y$1007))),OR(UPPER(TRIM(Datos!Y533&amp;""))="SÍ",UPPER(TRIM(Datos!Y533&amp;""))="SI",UPPER(TRIM(Datos!Y533&amp;""))="NO"),IF(ISNUMBER(Datos!Y533),AND(OR(Y$1005="",Datos!Y533&gt;=Y$1005),OR(Y$1006="",Datos!Y533&lt;=Y$1006)),FALSE),TRUE))))</f>
        <v>0.0</v>
      </c>
      <c r="Z533">
        <f>IF(Datos!Z533="",0,IF(AND(Z$1008&lt;&gt;"",Datos!Z533=Z$1008),0,IF(Z$1004=0,0,1-CHOOSE(Z$1004,IF(ISNUMBER(Datos!Z533),AND(OR(Z$1005="",Datos!Z533&gt;=Z$1005),OR(Z$1006="",Datos!Z533&lt;=Z$1006)),FALSE),IF(ISNUMBER(Datos!Z533),AND(Datos!Z533=INT(Datos!Z533),AND(OR(Z$1005="",Datos!Z533&gt;=Z$1005),OR(Z$1006="",Datos!Z533&lt;=Z$1006))),FALSE),OR(ISNUMBER(FIND(";"&amp;UPPER(TRIM(Datos!Z533&amp;""))&amp;"=",Z$1007)),ISNUMBER(FIND(";"&amp;UPPER(TRIM(Datos!Z533&amp;""))&amp;";",Z$1007))),OR(UPPER(TRIM(Datos!Z533&amp;""))="SÍ",UPPER(TRIM(Datos!Z533&amp;""))="SI",UPPER(TRIM(Datos!Z533&amp;""))="NO"),IF(ISNUMBER(Datos!Z533),AND(OR(Z$1005="",Datos!Z533&gt;=Z$1005),OR(Z$1006="",Datos!Z533&lt;=Z$1006)),FALSE),TRUE))))</f>
        <v>0.0</v>
      </c>
      <c r="AA533">
        <f>IF(Datos!AA533="",0,IF(AND(AA$1008&lt;&gt;"",Datos!AA533=AA$1008),0,IF(AA$1004=0,0,1-CHOOSE(AA$1004,IF(ISNUMBER(Datos!AA533),AND(OR(AA$1005="",Datos!AA533&gt;=AA$1005),OR(AA$1006="",Datos!AA533&lt;=AA$1006)),FALSE),IF(ISNUMBER(Datos!AA533),AND(Datos!AA533=INT(Datos!AA533),AND(OR(AA$1005="",Datos!AA533&gt;=AA$1005),OR(AA$1006="",Datos!AA533&lt;=AA$1006))),FALSE),OR(ISNUMBER(FIND(";"&amp;UPPER(TRIM(Datos!AA533&amp;""))&amp;"=",AA$1007)),ISNUMBER(FIND(";"&amp;UPPER(TRIM(Datos!AA533&amp;""))&amp;";",AA$1007))),OR(UPPER(TRIM(Datos!AA533&amp;""))="SÍ",UPPER(TRIM(Datos!AA533&amp;""))="SI",UPPER(TRIM(Datos!AA533&amp;""))="NO"),IF(ISNUMBER(Datos!AA533),AND(OR(AA$1005="",Datos!AA533&gt;=AA$1005),OR(AA$1006="",Datos!AA533&lt;=AA$1006)),FALSE),TRUE))))</f>
        <v>0.0</v>
      </c>
      <c r="AB533">
        <f>IF(Datos!AB533="",0,IF(AND(AB$1008&lt;&gt;"",Datos!AB533=AB$1008),0,IF(AB$1004=0,0,1-CHOOSE(AB$1004,IF(ISNUMBER(Datos!AB533),AND(OR(AB$1005="",Datos!AB533&gt;=AB$1005),OR(AB$1006="",Datos!AB533&lt;=AB$1006)),FALSE),IF(ISNUMBER(Datos!AB533),AND(Datos!AB533=INT(Datos!AB533),AND(OR(AB$1005="",Datos!AB533&gt;=AB$1005),OR(AB$1006="",Datos!AB533&lt;=AB$1006))),FALSE),OR(ISNUMBER(FIND(";"&amp;UPPER(TRIM(Datos!AB533&amp;""))&amp;"=",AB$1007)),ISNUMBER(FIND(";"&amp;UPPER(TRIM(Datos!AB533&amp;""))&amp;";",AB$1007))),OR(UPPER(TRIM(Datos!AB533&amp;""))="SÍ",UPPER(TRIM(Datos!AB533&amp;""))="SI",UPPER(TRIM(Datos!AB533&amp;""))="NO"),IF(ISNUMBER(Datos!AB533),AND(OR(AB$1005="",Datos!AB533&gt;=AB$1005),OR(AB$1006="",Datos!AB533&lt;=AB$1006)),FALSE),TRUE))))</f>
        <v>0.0</v>
      </c>
      <c r="AC533">
        <f>IF(Datos!AC533="",0,IF(AND(AC$1008&lt;&gt;"",Datos!AC533=AC$1008),0,IF(AC$1004=0,0,1-CHOOSE(AC$1004,IF(ISNUMBER(Datos!AC533),AND(OR(AC$1005="",Datos!AC533&gt;=AC$1005),OR(AC$1006="",Datos!AC533&lt;=AC$1006)),FALSE),IF(ISNUMBER(Datos!AC533),AND(Datos!AC533=INT(Datos!AC533),AND(OR(AC$1005="",Datos!AC533&gt;=AC$1005),OR(AC$1006="",Datos!AC533&lt;=AC$1006))),FALSE),OR(ISNUMBER(FIND(";"&amp;UPPER(TRIM(Datos!AC533&amp;""))&amp;"=",AC$1007)),ISNUMBER(FIND(";"&amp;UPPER(TRIM(Datos!AC533&amp;""))&amp;";",AC$1007))),OR(UPPER(TRIM(Datos!AC533&amp;""))="SÍ",UPPER(TRIM(Datos!AC533&amp;""))="SI",UPPER(TRIM(Datos!AC533&amp;""))="NO"),IF(ISNUMBER(Datos!AC533),AND(OR(AC$1005="",Datos!AC533&gt;=AC$1005),OR(AC$1006="",Datos!AC533&lt;=AC$1006)),FALSE),TRUE))))</f>
        <v>0.0</v>
      </c>
      <c r="AD533">
        <f>IF(Datos!AD533="",0,IF(AND(AD$1008&lt;&gt;"",Datos!AD533=AD$1008),0,IF(AD$1004=0,0,1-CHOOSE(AD$1004,IF(ISNUMBER(Datos!AD533),AND(OR(AD$1005="",Datos!AD533&gt;=AD$1005),OR(AD$1006="",Datos!AD533&lt;=AD$1006)),FALSE),IF(ISNUMBER(Datos!AD533),AND(Datos!AD533=INT(Datos!AD533),AND(OR(AD$1005="",Datos!AD533&gt;=AD$1005),OR(AD$1006="",Datos!AD533&lt;=AD$1006))),FALSE),OR(ISNUMBER(FIND(";"&amp;UPPER(TRIM(Datos!AD533&amp;""))&amp;"=",AD$1007)),ISNUMBER(FIND(";"&amp;UPPER(TRIM(Datos!AD533&amp;""))&amp;";",AD$1007))),OR(UPPER(TRIM(Datos!AD533&amp;""))="SÍ",UPPER(TRIM(Datos!AD533&amp;""))="SI",UPPER(TRIM(Datos!AD533&amp;""))="NO"),IF(ISNUMBER(Datos!AD533),AND(OR(AD$1005="",Datos!AD533&gt;=AD$1005),OR(AD$1006="",Datos!AD533&lt;=AD$1006)),FALSE),TRUE))))</f>
        <v>0.0</v>
      </c>
      <c r="AE533">
        <f>IF(Datos!AE533="",0,IF(AND(AE$1008&lt;&gt;"",Datos!AE533=AE$1008),0,IF(AE$1004=0,0,1-CHOOSE(AE$1004,IF(ISNUMBER(Datos!AE533),AND(OR(AE$1005="",Datos!AE533&gt;=AE$1005),OR(AE$1006="",Datos!AE533&lt;=AE$1006)),FALSE),IF(ISNUMBER(Datos!AE533),AND(Datos!AE533=INT(Datos!AE533),AND(OR(AE$1005="",Datos!AE533&gt;=AE$1005),OR(AE$1006="",Datos!AE533&lt;=AE$1006))),FALSE),OR(ISNUMBER(FIND(";"&amp;UPPER(TRIM(Datos!AE533&amp;""))&amp;"=",AE$1007)),ISNUMBER(FIND(";"&amp;UPPER(TRIM(Datos!AE533&amp;""))&amp;";",AE$1007))),OR(UPPER(TRIM(Datos!AE533&amp;""))="SÍ",UPPER(TRIM(Datos!AE533&amp;""))="SI",UPPER(TRIM(Datos!AE533&amp;""))="NO"),IF(ISNUMBER(Datos!AE533),AND(OR(AE$1005="",Datos!AE533&gt;=AE$1005),OR(AE$1006="",Datos!AE533&lt;=AE$1006)),FALSE),TRUE))))</f>
        <v>0.0</v>
      </c>
    </row>
    <row r="534" spans="2:31">
      <c r="B534">
        <f>IF(Datos!B534="",0,IF(AND(B$1008&lt;&gt;"",Datos!B534=B$1008),0,IF(B$1004=0,0,1-CHOOSE(B$1004,IF(ISNUMBER(Datos!B534),AND(OR(B$1005="",Datos!B534&gt;=B$1005),OR(B$1006="",Datos!B534&lt;=B$1006)),FALSE),IF(ISNUMBER(Datos!B534),AND(Datos!B534=INT(Datos!B534),AND(OR(B$1005="",Datos!B534&gt;=B$1005),OR(B$1006="",Datos!B534&lt;=B$1006))),FALSE),OR(ISNUMBER(FIND(";"&amp;UPPER(TRIM(Datos!B534&amp;""))&amp;"=",B$1007)),ISNUMBER(FIND(";"&amp;UPPER(TRIM(Datos!B534&amp;""))&amp;";",B$1007))),OR(UPPER(TRIM(Datos!B534&amp;""))="SÍ",UPPER(TRIM(Datos!B534&amp;""))="SI",UPPER(TRIM(Datos!B534&amp;""))="NO"),IF(ISNUMBER(Datos!B534),AND(OR(B$1005="",Datos!B534&gt;=B$1005),OR(B$1006="",Datos!B534&lt;=B$1006)),FALSE),TRUE))))</f>
        <v>0.0</v>
      </c>
      <c r="C534">
        <f>IF(Datos!C534="",0,IF(AND(C$1008&lt;&gt;"",Datos!C534=C$1008),0,IF(C$1004=0,0,1-CHOOSE(C$1004,IF(ISNUMBER(Datos!C534),AND(OR(C$1005="",Datos!C534&gt;=C$1005),OR(C$1006="",Datos!C534&lt;=C$1006)),FALSE),IF(ISNUMBER(Datos!C534),AND(Datos!C534=INT(Datos!C534),AND(OR(C$1005="",Datos!C534&gt;=C$1005),OR(C$1006="",Datos!C534&lt;=C$1006))),FALSE),OR(ISNUMBER(FIND(";"&amp;UPPER(TRIM(Datos!C534&amp;""))&amp;"=",C$1007)),ISNUMBER(FIND(";"&amp;UPPER(TRIM(Datos!C534&amp;""))&amp;";",C$1007))),OR(UPPER(TRIM(Datos!C534&amp;""))="SÍ",UPPER(TRIM(Datos!C534&amp;""))="SI",UPPER(TRIM(Datos!C534&amp;""))="NO"),IF(ISNUMBER(Datos!C534),AND(OR(C$1005="",Datos!C534&gt;=C$1005),OR(C$1006="",Datos!C534&lt;=C$1006)),FALSE),TRUE))))</f>
        <v>0.0</v>
      </c>
      <c r="D534">
        <f>IF(Datos!D534="",0,IF(AND(D$1008&lt;&gt;"",Datos!D534=D$1008),0,IF(D$1004=0,0,1-CHOOSE(D$1004,IF(ISNUMBER(Datos!D534),AND(OR(D$1005="",Datos!D534&gt;=D$1005),OR(D$1006="",Datos!D534&lt;=D$1006)),FALSE),IF(ISNUMBER(Datos!D534),AND(Datos!D534=INT(Datos!D534),AND(OR(D$1005="",Datos!D534&gt;=D$1005),OR(D$1006="",Datos!D534&lt;=D$1006))),FALSE),OR(ISNUMBER(FIND(";"&amp;UPPER(TRIM(Datos!D534&amp;""))&amp;"=",D$1007)),ISNUMBER(FIND(";"&amp;UPPER(TRIM(Datos!D534&amp;""))&amp;";",D$1007))),OR(UPPER(TRIM(Datos!D534&amp;""))="SÍ",UPPER(TRIM(Datos!D534&amp;""))="SI",UPPER(TRIM(Datos!D534&amp;""))="NO"),IF(ISNUMBER(Datos!D534),AND(OR(D$1005="",Datos!D534&gt;=D$1005),OR(D$1006="",Datos!D534&lt;=D$1006)),FALSE),TRUE))))</f>
        <v>0.0</v>
      </c>
      <c r="E534">
        <f>IF(Datos!E534="",0,IF(AND(E$1008&lt;&gt;"",Datos!E534=E$1008),0,IF(E$1004=0,0,1-CHOOSE(E$1004,IF(ISNUMBER(Datos!E534),AND(OR(E$1005="",Datos!E534&gt;=E$1005),OR(E$1006="",Datos!E534&lt;=E$1006)),FALSE),IF(ISNUMBER(Datos!E534),AND(Datos!E534=INT(Datos!E534),AND(OR(E$1005="",Datos!E534&gt;=E$1005),OR(E$1006="",Datos!E534&lt;=E$1006))),FALSE),OR(ISNUMBER(FIND(";"&amp;UPPER(TRIM(Datos!E534&amp;""))&amp;"=",E$1007)),ISNUMBER(FIND(";"&amp;UPPER(TRIM(Datos!E534&amp;""))&amp;";",E$1007))),OR(UPPER(TRIM(Datos!E534&amp;""))="SÍ",UPPER(TRIM(Datos!E534&amp;""))="SI",UPPER(TRIM(Datos!E534&amp;""))="NO"),IF(ISNUMBER(Datos!E534),AND(OR(E$1005="",Datos!E534&gt;=E$1005),OR(E$1006="",Datos!E534&lt;=E$1006)),FALSE),TRUE))))</f>
        <v>0.0</v>
      </c>
      <c r="F534">
        <f>IF(Datos!F534="",0,IF(AND(F$1008&lt;&gt;"",Datos!F534=F$1008),0,IF(F$1004=0,0,1-CHOOSE(F$1004,IF(ISNUMBER(Datos!F534),AND(OR(F$1005="",Datos!F534&gt;=F$1005),OR(F$1006="",Datos!F534&lt;=F$1006)),FALSE),IF(ISNUMBER(Datos!F534),AND(Datos!F534=INT(Datos!F534),AND(OR(F$1005="",Datos!F534&gt;=F$1005),OR(F$1006="",Datos!F534&lt;=F$1006))),FALSE),OR(ISNUMBER(FIND(";"&amp;UPPER(TRIM(Datos!F534&amp;""))&amp;"=",F$1007)),ISNUMBER(FIND(";"&amp;UPPER(TRIM(Datos!F534&amp;""))&amp;";",F$1007))),OR(UPPER(TRIM(Datos!F534&amp;""))="SÍ",UPPER(TRIM(Datos!F534&amp;""))="SI",UPPER(TRIM(Datos!F534&amp;""))="NO"),IF(ISNUMBER(Datos!F534),AND(OR(F$1005="",Datos!F534&gt;=F$1005),OR(F$1006="",Datos!F534&lt;=F$1006)),FALSE),TRUE))))</f>
        <v>0.0</v>
      </c>
      <c r="G534">
        <f>IF(Datos!G534="",0,IF(AND(G$1008&lt;&gt;"",Datos!G534=G$1008),0,IF(G$1004=0,0,1-CHOOSE(G$1004,IF(ISNUMBER(Datos!G534),AND(OR(G$1005="",Datos!G534&gt;=G$1005),OR(G$1006="",Datos!G534&lt;=G$1006)),FALSE),IF(ISNUMBER(Datos!G534),AND(Datos!G534=INT(Datos!G534),AND(OR(G$1005="",Datos!G534&gt;=G$1005),OR(G$1006="",Datos!G534&lt;=G$1006))),FALSE),OR(ISNUMBER(FIND(";"&amp;UPPER(TRIM(Datos!G534&amp;""))&amp;"=",G$1007)),ISNUMBER(FIND(";"&amp;UPPER(TRIM(Datos!G534&amp;""))&amp;";",G$1007))),OR(UPPER(TRIM(Datos!G534&amp;""))="SÍ",UPPER(TRIM(Datos!G534&amp;""))="SI",UPPER(TRIM(Datos!G534&amp;""))="NO"),IF(ISNUMBER(Datos!G534),AND(OR(G$1005="",Datos!G534&gt;=G$1005),OR(G$1006="",Datos!G534&lt;=G$1006)),FALSE),TRUE))))</f>
        <v>0.0</v>
      </c>
      <c r="H534">
        <f>IF(Datos!H534="",0,IF(AND(H$1008&lt;&gt;"",Datos!H534=H$1008),0,IF(H$1004=0,0,1-CHOOSE(H$1004,IF(ISNUMBER(Datos!H534),AND(OR(H$1005="",Datos!H534&gt;=H$1005),OR(H$1006="",Datos!H534&lt;=H$1006)),FALSE),IF(ISNUMBER(Datos!H534),AND(Datos!H534=INT(Datos!H534),AND(OR(H$1005="",Datos!H534&gt;=H$1005),OR(H$1006="",Datos!H534&lt;=H$1006))),FALSE),OR(ISNUMBER(FIND(";"&amp;UPPER(TRIM(Datos!H534&amp;""))&amp;"=",H$1007)),ISNUMBER(FIND(";"&amp;UPPER(TRIM(Datos!H534&amp;""))&amp;";",H$1007))),OR(UPPER(TRIM(Datos!H534&amp;""))="SÍ",UPPER(TRIM(Datos!H534&amp;""))="SI",UPPER(TRIM(Datos!H534&amp;""))="NO"),IF(ISNUMBER(Datos!H534),AND(OR(H$1005="",Datos!H534&gt;=H$1005),OR(H$1006="",Datos!H534&lt;=H$1006)),FALSE),TRUE))))</f>
        <v>0.0</v>
      </c>
      <c r="I534">
        <f>IF(Datos!I534="",0,IF(AND(I$1008&lt;&gt;"",Datos!I534=I$1008),0,IF(I$1004=0,0,1-CHOOSE(I$1004,IF(ISNUMBER(Datos!I534),AND(OR(I$1005="",Datos!I534&gt;=I$1005),OR(I$1006="",Datos!I534&lt;=I$1006)),FALSE),IF(ISNUMBER(Datos!I534),AND(Datos!I534=INT(Datos!I534),AND(OR(I$1005="",Datos!I534&gt;=I$1005),OR(I$1006="",Datos!I534&lt;=I$1006))),FALSE),OR(ISNUMBER(FIND(";"&amp;UPPER(TRIM(Datos!I534&amp;""))&amp;"=",I$1007)),ISNUMBER(FIND(";"&amp;UPPER(TRIM(Datos!I534&amp;""))&amp;";",I$1007))),OR(UPPER(TRIM(Datos!I534&amp;""))="SÍ",UPPER(TRIM(Datos!I534&amp;""))="SI",UPPER(TRIM(Datos!I534&amp;""))="NO"),IF(ISNUMBER(Datos!I534),AND(OR(I$1005="",Datos!I534&gt;=I$1005),OR(I$1006="",Datos!I534&lt;=I$1006)),FALSE),TRUE))))</f>
        <v>0.0</v>
      </c>
      <c r="J534">
        <f>IF(Datos!J534="",0,IF(AND(J$1008&lt;&gt;"",Datos!J534=J$1008),0,IF(J$1004=0,0,1-CHOOSE(J$1004,IF(ISNUMBER(Datos!J534),AND(OR(J$1005="",Datos!J534&gt;=J$1005),OR(J$1006="",Datos!J534&lt;=J$1006)),FALSE),IF(ISNUMBER(Datos!J534),AND(Datos!J534=INT(Datos!J534),AND(OR(J$1005="",Datos!J534&gt;=J$1005),OR(J$1006="",Datos!J534&lt;=J$1006))),FALSE),OR(ISNUMBER(FIND(";"&amp;UPPER(TRIM(Datos!J534&amp;""))&amp;"=",J$1007)),ISNUMBER(FIND(";"&amp;UPPER(TRIM(Datos!J534&amp;""))&amp;";",J$1007))),OR(UPPER(TRIM(Datos!J534&amp;""))="SÍ",UPPER(TRIM(Datos!J534&amp;""))="SI",UPPER(TRIM(Datos!J534&amp;""))="NO"),IF(ISNUMBER(Datos!J534),AND(OR(J$1005="",Datos!J534&gt;=J$1005),OR(J$1006="",Datos!J534&lt;=J$1006)),FALSE),TRUE))))</f>
        <v>0.0</v>
      </c>
      <c r="K534">
        <f>IF(Datos!K534="",0,IF(AND(K$1008&lt;&gt;"",Datos!K534=K$1008),0,IF(K$1004=0,0,1-CHOOSE(K$1004,IF(ISNUMBER(Datos!K534),AND(OR(K$1005="",Datos!K534&gt;=K$1005),OR(K$1006="",Datos!K534&lt;=K$1006)),FALSE),IF(ISNUMBER(Datos!K534),AND(Datos!K534=INT(Datos!K534),AND(OR(K$1005="",Datos!K534&gt;=K$1005),OR(K$1006="",Datos!K534&lt;=K$1006))),FALSE),OR(ISNUMBER(FIND(";"&amp;UPPER(TRIM(Datos!K534&amp;""))&amp;"=",K$1007)),ISNUMBER(FIND(";"&amp;UPPER(TRIM(Datos!K534&amp;""))&amp;";",K$1007))),OR(UPPER(TRIM(Datos!K534&amp;""))="SÍ",UPPER(TRIM(Datos!K534&amp;""))="SI",UPPER(TRIM(Datos!K534&amp;""))="NO"),IF(ISNUMBER(Datos!K534),AND(OR(K$1005="",Datos!K534&gt;=K$1005),OR(K$1006="",Datos!K534&lt;=K$1006)),FALSE),TRUE))))</f>
        <v>0.0</v>
      </c>
      <c r="L534">
        <f>IF(Datos!L534="",0,IF(AND(L$1008&lt;&gt;"",Datos!L534=L$1008),0,IF(L$1004=0,0,1-CHOOSE(L$1004,IF(ISNUMBER(Datos!L534),AND(OR(L$1005="",Datos!L534&gt;=L$1005),OR(L$1006="",Datos!L534&lt;=L$1006)),FALSE),IF(ISNUMBER(Datos!L534),AND(Datos!L534=INT(Datos!L534),AND(OR(L$1005="",Datos!L534&gt;=L$1005),OR(L$1006="",Datos!L534&lt;=L$1006))),FALSE),OR(ISNUMBER(FIND(";"&amp;UPPER(TRIM(Datos!L534&amp;""))&amp;"=",L$1007)),ISNUMBER(FIND(";"&amp;UPPER(TRIM(Datos!L534&amp;""))&amp;";",L$1007))),OR(UPPER(TRIM(Datos!L534&amp;""))="SÍ",UPPER(TRIM(Datos!L534&amp;""))="SI",UPPER(TRIM(Datos!L534&amp;""))="NO"),IF(ISNUMBER(Datos!L534),AND(OR(L$1005="",Datos!L534&gt;=L$1005),OR(L$1006="",Datos!L534&lt;=L$1006)),FALSE),TRUE))))</f>
        <v>0.0</v>
      </c>
      <c r="M534">
        <f>IF(Datos!M534="",0,IF(AND(M$1008&lt;&gt;"",Datos!M534=M$1008),0,IF(M$1004=0,0,1-CHOOSE(M$1004,IF(ISNUMBER(Datos!M534),AND(OR(M$1005="",Datos!M534&gt;=M$1005),OR(M$1006="",Datos!M534&lt;=M$1006)),FALSE),IF(ISNUMBER(Datos!M534),AND(Datos!M534=INT(Datos!M534),AND(OR(M$1005="",Datos!M534&gt;=M$1005),OR(M$1006="",Datos!M534&lt;=M$1006))),FALSE),OR(ISNUMBER(FIND(";"&amp;UPPER(TRIM(Datos!M534&amp;""))&amp;"=",M$1007)),ISNUMBER(FIND(";"&amp;UPPER(TRIM(Datos!M534&amp;""))&amp;";",M$1007))),OR(UPPER(TRIM(Datos!M534&amp;""))="SÍ",UPPER(TRIM(Datos!M534&amp;""))="SI",UPPER(TRIM(Datos!M534&amp;""))="NO"),IF(ISNUMBER(Datos!M534),AND(OR(M$1005="",Datos!M534&gt;=M$1005),OR(M$1006="",Datos!M534&lt;=M$1006)),FALSE),TRUE))))</f>
        <v>0.0</v>
      </c>
      <c r="N534">
        <f>IF(Datos!N534="",0,IF(AND(N$1008&lt;&gt;"",Datos!N534=N$1008),0,IF(N$1004=0,0,1-CHOOSE(N$1004,IF(ISNUMBER(Datos!N534),AND(OR(N$1005="",Datos!N534&gt;=N$1005),OR(N$1006="",Datos!N534&lt;=N$1006)),FALSE),IF(ISNUMBER(Datos!N534),AND(Datos!N534=INT(Datos!N534),AND(OR(N$1005="",Datos!N534&gt;=N$1005),OR(N$1006="",Datos!N534&lt;=N$1006))),FALSE),OR(ISNUMBER(FIND(";"&amp;UPPER(TRIM(Datos!N534&amp;""))&amp;"=",N$1007)),ISNUMBER(FIND(";"&amp;UPPER(TRIM(Datos!N534&amp;""))&amp;";",N$1007))),OR(UPPER(TRIM(Datos!N534&amp;""))="SÍ",UPPER(TRIM(Datos!N534&amp;""))="SI",UPPER(TRIM(Datos!N534&amp;""))="NO"),IF(ISNUMBER(Datos!N534),AND(OR(N$1005="",Datos!N534&gt;=N$1005),OR(N$1006="",Datos!N534&lt;=N$1006)),FALSE),TRUE))))</f>
        <v>0.0</v>
      </c>
      <c r="O534">
        <f>IF(Datos!O534="",0,IF(AND(O$1008&lt;&gt;"",Datos!O534=O$1008),0,IF(O$1004=0,0,1-CHOOSE(O$1004,IF(ISNUMBER(Datos!O534),AND(OR(O$1005="",Datos!O534&gt;=O$1005),OR(O$1006="",Datos!O534&lt;=O$1006)),FALSE),IF(ISNUMBER(Datos!O534),AND(Datos!O534=INT(Datos!O534),AND(OR(O$1005="",Datos!O534&gt;=O$1005),OR(O$1006="",Datos!O534&lt;=O$1006))),FALSE),OR(ISNUMBER(FIND(";"&amp;UPPER(TRIM(Datos!O534&amp;""))&amp;"=",O$1007)),ISNUMBER(FIND(";"&amp;UPPER(TRIM(Datos!O534&amp;""))&amp;";",O$1007))),OR(UPPER(TRIM(Datos!O534&amp;""))="SÍ",UPPER(TRIM(Datos!O534&amp;""))="SI",UPPER(TRIM(Datos!O534&amp;""))="NO"),IF(ISNUMBER(Datos!O534),AND(OR(O$1005="",Datos!O534&gt;=O$1005),OR(O$1006="",Datos!O534&lt;=O$1006)),FALSE),TRUE))))</f>
        <v>0.0</v>
      </c>
      <c r="P534">
        <f>IF(Datos!P534="",0,IF(AND(P$1008&lt;&gt;"",Datos!P534=P$1008),0,IF(P$1004=0,0,1-CHOOSE(P$1004,IF(ISNUMBER(Datos!P534),AND(OR(P$1005="",Datos!P534&gt;=P$1005),OR(P$1006="",Datos!P534&lt;=P$1006)),FALSE),IF(ISNUMBER(Datos!P534),AND(Datos!P534=INT(Datos!P534),AND(OR(P$1005="",Datos!P534&gt;=P$1005),OR(P$1006="",Datos!P534&lt;=P$1006))),FALSE),OR(ISNUMBER(FIND(";"&amp;UPPER(TRIM(Datos!P534&amp;""))&amp;"=",P$1007)),ISNUMBER(FIND(";"&amp;UPPER(TRIM(Datos!P534&amp;""))&amp;";",P$1007))),OR(UPPER(TRIM(Datos!P534&amp;""))="SÍ",UPPER(TRIM(Datos!P534&amp;""))="SI",UPPER(TRIM(Datos!P534&amp;""))="NO"),IF(ISNUMBER(Datos!P534),AND(OR(P$1005="",Datos!P534&gt;=P$1005),OR(P$1006="",Datos!P534&lt;=P$1006)),FALSE),TRUE))))</f>
        <v>0.0</v>
      </c>
      <c r="Q534">
        <f>IF(Datos!Q534="",0,IF(AND(Q$1008&lt;&gt;"",Datos!Q534=Q$1008),0,IF(Q$1004=0,0,1-CHOOSE(Q$1004,IF(ISNUMBER(Datos!Q534),AND(OR(Q$1005="",Datos!Q534&gt;=Q$1005),OR(Q$1006="",Datos!Q534&lt;=Q$1006)),FALSE),IF(ISNUMBER(Datos!Q534),AND(Datos!Q534=INT(Datos!Q534),AND(OR(Q$1005="",Datos!Q534&gt;=Q$1005),OR(Q$1006="",Datos!Q534&lt;=Q$1006))),FALSE),OR(ISNUMBER(FIND(";"&amp;UPPER(TRIM(Datos!Q534&amp;""))&amp;"=",Q$1007)),ISNUMBER(FIND(";"&amp;UPPER(TRIM(Datos!Q534&amp;""))&amp;";",Q$1007))),OR(UPPER(TRIM(Datos!Q534&amp;""))="SÍ",UPPER(TRIM(Datos!Q534&amp;""))="SI",UPPER(TRIM(Datos!Q534&amp;""))="NO"),IF(ISNUMBER(Datos!Q534),AND(OR(Q$1005="",Datos!Q534&gt;=Q$1005),OR(Q$1006="",Datos!Q534&lt;=Q$1006)),FALSE),TRUE))))</f>
        <v>0.0</v>
      </c>
      <c r="R534">
        <f>IF(Datos!R534="",0,IF(AND(R$1008&lt;&gt;"",Datos!R534=R$1008),0,IF(R$1004=0,0,1-CHOOSE(R$1004,IF(ISNUMBER(Datos!R534),AND(OR(R$1005="",Datos!R534&gt;=R$1005),OR(R$1006="",Datos!R534&lt;=R$1006)),FALSE),IF(ISNUMBER(Datos!R534),AND(Datos!R534=INT(Datos!R534),AND(OR(R$1005="",Datos!R534&gt;=R$1005),OR(R$1006="",Datos!R534&lt;=R$1006))),FALSE),OR(ISNUMBER(FIND(";"&amp;UPPER(TRIM(Datos!R534&amp;""))&amp;"=",R$1007)),ISNUMBER(FIND(";"&amp;UPPER(TRIM(Datos!R534&amp;""))&amp;";",R$1007))),OR(UPPER(TRIM(Datos!R534&amp;""))="SÍ",UPPER(TRIM(Datos!R534&amp;""))="SI",UPPER(TRIM(Datos!R534&amp;""))="NO"),IF(ISNUMBER(Datos!R534),AND(OR(R$1005="",Datos!R534&gt;=R$1005),OR(R$1006="",Datos!R534&lt;=R$1006)),FALSE),TRUE))))</f>
        <v>0.0</v>
      </c>
      <c r="S534">
        <f>IF(Datos!S534="",0,IF(AND(S$1008&lt;&gt;"",Datos!S534=S$1008),0,IF(S$1004=0,0,1-CHOOSE(S$1004,IF(ISNUMBER(Datos!S534),AND(OR(S$1005="",Datos!S534&gt;=S$1005),OR(S$1006="",Datos!S534&lt;=S$1006)),FALSE),IF(ISNUMBER(Datos!S534),AND(Datos!S534=INT(Datos!S534),AND(OR(S$1005="",Datos!S534&gt;=S$1005),OR(S$1006="",Datos!S534&lt;=S$1006))),FALSE),OR(ISNUMBER(FIND(";"&amp;UPPER(TRIM(Datos!S534&amp;""))&amp;"=",S$1007)),ISNUMBER(FIND(";"&amp;UPPER(TRIM(Datos!S534&amp;""))&amp;";",S$1007))),OR(UPPER(TRIM(Datos!S534&amp;""))="SÍ",UPPER(TRIM(Datos!S534&amp;""))="SI",UPPER(TRIM(Datos!S534&amp;""))="NO"),IF(ISNUMBER(Datos!S534),AND(OR(S$1005="",Datos!S534&gt;=S$1005),OR(S$1006="",Datos!S534&lt;=S$1006)),FALSE),TRUE))))</f>
        <v>0.0</v>
      </c>
      <c r="T534">
        <f>IF(Datos!T534="",0,IF(AND(T$1008&lt;&gt;"",Datos!T534=T$1008),0,IF(T$1004=0,0,1-CHOOSE(T$1004,IF(ISNUMBER(Datos!T534),AND(OR(T$1005="",Datos!T534&gt;=T$1005),OR(T$1006="",Datos!T534&lt;=T$1006)),FALSE),IF(ISNUMBER(Datos!T534),AND(Datos!T534=INT(Datos!T534),AND(OR(T$1005="",Datos!T534&gt;=T$1005),OR(T$1006="",Datos!T534&lt;=T$1006))),FALSE),OR(ISNUMBER(FIND(";"&amp;UPPER(TRIM(Datos!T534&amp;""))&amp;"=",T$1007)),ISNUMBER(FIND(";"&amp;UPPER(TRIM(Datos!T534&amp;""))&amp;";",T$1007))),OR(UPPER(TRIM(Datos!T534&amp;""))="SÍ",UPPER(TRIM(Datos!T534&amp;""))="SI",UPPER(TRIM(Datos!T534&amp;""))="NO"),IF(ISNUMBER(Datos!T534),AND(OR(T$1005="",Datos!T534&gt;=T$1005),OR(T$1006="",Datos!T534&lt;=T$1006)),FALSE),TRUE))))</f>
        <v>0.0</v>
      </c>
      <c r="U534">
        <f>IF(Datos!U534="",0,IF(AND(U$1008&lt;&gt;"",Datos!U534=U$1008),0,IF(U$1004=0,0,1-CHOOSE(U$1004,IF(ISNUMBER(Datos!U534),AND(OR(U$1005="",Datos!U534&gt;=U$1005),OR(U$1006="",Datos!U534&lt;=U$1006)),FALSE),IF(ISNUMBER(Datos!U534),AND(Datos!U534=INT(Datos!U534),AND(OR(U$1005="",Datos!U534&gt;=U$1005),OR(U$1006="",Datos!U534&lt;=U$1006))),FALSE),OR(ISNUMBER(FIND(";"&amp;UPPER(TRIM(Datos!U534&amp;""))&amp;"=",U$1007)),ISNUMBER(FIND(";"&amp;UPPER(TRIM(Datos!U534&amp;""))&amp;";",U$1007))),OR(UPPER(TRIM(Datos!U534&amp;""))="SÍ",UPPER(TRIM(Datos!U534&amp;""))="SI",UPPER(TRIM(Datos!U534&amp;""))="NO"),IF(ISNUMBER(Datos!U534),AND(OR(U$1005="",Datos!U534&gt;=U$1005),OR(U$1006="",Datos!U534&lt;=U$1006)),FALSE),TRUE))))</f>
        <v>0.0</v>
      </c>
      <c r="V534">
        <f>IF(Datos!V534="",0,IF(AND(V$1008&lt;&gt;"",Datos!V534=V$1008),0,IF(V$1004=0,0,1-CHOOSE(V$1004,IF(ISNUMBER(Datos!V534),AND(OR(V$1005="",Datos!V534&gt;=V$1005),OR(V$1006="",Datos!V534&lt;=V$1006)),FALSE),IF(ISNUMBER(Datos!V534),AND(Datos!V534=INT(Datos!V534),AND(OR(V$1005="",Datos!V534&gt;=V$1005),OR(V$1006="",Datos!V534&lt;=V$1006))),FALSE),OR(ISNUMBER(FIND(";"&amp;UPPER(TRIM(Datos!V534&amp;""))&amp;"=",V$1007)),ISNUMBER(FIND(";"&amp;UPPER(TRIM(Datos!V534&amp;""))&amp;";",V$1007))),OR(UPPER(TRIM(Datos!V534&amp;""))="SÍ",UPPER(TRIM(Datos!V534&amp;""))="SI",UPPER(TRIM(Datos!V534&amp;""))="NO"),IF(ISNUMBER(Datos!V534),AND(OR(V$1005="",Datos!V534&gt;=V$1005),OR(V$1006="",Datos!V534&lt;=V$1006)),FALSE),TRUE))))</f>
        <v>0.0</v>
      </c>
      <c r="W534">
        <f>IF(Datos!W534="",0,IF(AND(W$1008&lt;&gt;"",Datos!W534=W$1008),0,IF(W$1004=0,0,1-CHOOSE(W$1004,IF(ISNUMBER(Datos!W534),AND(OR(W$1005="",Datos!W534&gt;=W$1005),OR(W$1006="",Datos!W534&lt;=W$1006)),FALSE),IF(ISNUMBER(Datos!W534),AND(Datos!W534=INT(Datos!W534),AND(OR(W$1005="",Datos!W534&gt;=W$1005),OR(W$1006="",Datos!W534&lt;=W$1006))),FALSE),OR(ISNUMBER(FIND(";"&amp;UPPER(TRIM(Datos!W534&amp;""))&amp;"=",W$1007)),ISNUMBER(FIND(";"&amp;UPPER(TRIM(Datos!W534&amp;""))&amp;";",W$1007))),OR(UPPER(TRIM(Datos!W534&amp;""))="SÍ",UPPER(TRIM(Datos!W534&amp;""))="SI",UPPER(TRIM(Datos!W534&amp;""))="NO"),IF(ISNUMBER(Datos!W534),AND(OR(W$1005="",Datos!W534&gt;=W$1005),OR(W$1006="",Datos!W534&lt;=W$1006)),FALSE),TRUE))))</f>
        <v>0.0</v>
      </c>
      <c r="X534">
        <f>IF(Datos!X534="",0,IF(AND(X$1008&lt;&gt;"",Datos!X534=X$1008),0,IF(X$1004=0,0,1-CHOOSE(X$1004,IF(ISNUMBER(Datos!X534),AND(OR(X$1005="",Datos!X534&gt;=X$1005),OR(X$1006="",Datos!X534&lt;=X$1006)),FALSE),IF(ISNUMBER(Datos!X534),AND(Datos!X534=INT(Datos!X534),AND(OR(X$1005="",Datos!X534&gt;=X$1005),OR(X$1006="",Datos!X534&lt;=X$1006))),FALSE),OR(ISNUMBER(FIND(";"&amp;UPPER(TRIM(Datos!X534&amp;""))&amp;"=",X$1007)),ISNUMBER(FIND(";"&amp;UPPER(TRIM(Datos!X534&amp;""))&amp;";",X$1007))),OR(UPPER(TRIM(Datos!X534&amp;""))="SÍ",UPPER(TRIM(Datos!X534&amp;""))="SI",UPPER(TRIM(Datos!X534&amp;""))="NO"),IF(ISNUMBER(Datos!X534),AND(OR(X$1005="",Datos!X534&gt;=X$1005),OR(X$1006="",Datos!X534&lt;=X$1006)),FALSE),TRUE))))</f>
        <v>0.0</v>
      </c>
      <c r="Y534">
        <f>IF(Datos!Y534="",0,IF(AND(Y$1008&lt;&gt;"",Datos!Y534=Y$1008),0,IF(Y$1004=0,0,1-CHOOSE(Y$1004,IF(ISNUMBER(Datos!Y534),AND(OR(Y$1005="",Datos!Y534&gt;=Y$1005),OR(Y$1006="",Datos!Y534&lt;=Y$1006)),FALSE),IF(ISNUMBER(Datos!Y534),AND(Datos!Y534=INT(Datos!Y534),AND(OR(Y$1005="",Datos!Y534&gt;=Y$1005),OR(Y$1006="",Datos!Y534&lt;=Y$1006))),FALSE),OR(ISNUMBER(FIND(";"&amp;UPPER(TRIM(Datos!Y534&amp;""))&amp;"=",Y$1007)),ISNUMBER(FIND(";"&amp;UPPER(TRIM(Datos!Y534&amp;""))&amp;";",Y$1007))),OR(UPPER(TRIM(Datos!Y534&amp;""))="SÍ",UPPER(TRIM(Datos!Y534&amp;""))="SI",UPPER(TRIM(Datos!Y534&amp;""))="NO"),IF(ISNUMBER(Datos!Y534),AND(OR(Y$1005="",Datos!Y534&gt;=Y$1005),OR(Y$1006="",Datos!Y534&lt;=Y$1006)),FALSE),TRUE))))</f>
        <v>0.0</v>
      </c>
      <c r="Z534">
        <f>IF(Datos!Z534="",0,IF(AND(Z$1008&lt;&gt;"",Datos!Z534=Z$1008),0,IF(Z$1004=0,0,1-CHOOSE(Z$1004,IF(ISNUMBER(Datos!Z534),AND(OR(Z$1005="",Datos!Z534&gt;=Z$1005),OR(Z$1006="",Datos!Z534&lt;=Z$1006)),FALSE),IF(ISNUMBER(Datos!Z534),AND(Datos!Z534=INT(Datos!Z534),AND(OR(Z$1005="",Datos!Z534&gt;=Z$1005),OR(Z$1006="",Datos!Z534&lt;=Z$1006))),FALSE),OR(ISNUMBER(FIND(";"&amp;UPPER(TRIM(Datos!Z534&amp;""))&amp;"=",Z$1007)),ISNUMBER(FIND(";"&amp;UPPER(TRIM(Datos!Z534&amp;""))&amp;";",Z$1007))),OR(UPPER(TRIM(Datos!Z534&amp;""))="SÍ",UPPER(TRIM(Datos!Z534&amp;""))="SI",UPPER(TRIM(Datos!Z534&amp;""))="NO"),IF(ISNUMBER(Datos!Z534),AND(OR(Z$1005="",Datos!Z534&gt;=Z$1005),OR(Z$1006="",Datos!Z534&lt;=Z$1006)),FALSE),TRUE))))</f>
        <v>0.0</v>
      </c>
      <c r="AA534">
        <f>IF(Datos!AA534="",0,IF(AND(AA$1008&lt;&gt;"",Datos!AA534=AA$1008),0,IF(AA$1004=0,0,1-CHOOSE(AA$1004,IF(ISNUMBER(Datos!AA534),AND(OR(AA$1005="",Datos!AA534&gt;=AA$1005),OR(AA$1006="",Datos!AA534&lt;=AA$1006)),FALSE),IF(ISNUMBER(Datos!AA534),AND(Datos!AA534=INT(Datos!AA534),AND(OR(AA$1005="",Datos!AA534&gt;=AA$1005),OR(AA$1006="",Datos!AA534&lt;=AA$1006))),FALSE),OR(ISNUMBER(FIND(";"&amp;UPPER(TRIM(Datos!AA534&amp;""))&amp;"=",AA$1007)),ISNUMBER(FIND(";"&amp;UPPER(TRIM(Datos!AA534&amp;""))&amp;";",AA$1007))),OR(UPPER(TRIM(Datos!AA534&amp;""))="SÍ",UPPER(TRIM(Datos!AA534&amp;""))="SI",UPPER(TRIM(Datos!AA534&amp;""))="NO"),IF(ISNUMBER(Datos!AA534),AND(OR(AA$1005="",Datos!AA534&gt;=AA$1005),OR(AA$1006="",Datos!AA534&lt;=AA$1006)),FALSE),TRUE))))</f>
        <v>0.0</v>
      </c>
      <c r="AB534">
        <f>IF(Datos!AB534="",0,IF(AND(AB$1008&lt;&gt;"",Datos!AB534=AB$1008),0,IF(AB$1004=0,0,1-CHOOSE(AB$1004,IF(ISNUMBER(Datos!AB534),AND(OR(AB$1005="",Datos!AB534&gt;=AB$1005),OR(AB$1006="",Datos!AB534&lt;=AB$1006)),FALSE),IF(ISNUMBER(Datos!AB534),AND(Datos!AB534=INT(Datos!AB534),AND(OR(AB$1005="",Datos!AB534&gt;=AB$1005),OR(AB$1006="",Datos!AB534&lt;=AB$1006))),FALSE),OR(ISNUMBER(FIND(";"&amp;UPPER(TRIM(Datos!AB534&amp;""))&amp;"=",AB$1007)),ISNUMBER(FIND(";"&amp;UPPER(TRIM(Datos!AB534&amp;""))&amp;";",AB$1007))),OR(UPPER(TRIM(Datos!AB534&amp;""))="SÍ",UPPER(TRIM(Datos!AB534&amp;""))="SI",UPPER(TRIM(Datos!AB534&amp;""))="NO"),IF(ISNUMBER(Datos!AB534),AND(OR(AB$1005="",Datos!AB534&gt;=AB$1005),OR(AB$1006="",Datos!AB534&lt;=AB$1006)),FALSE),TRUE))))</f>
        <v>0.0</v>
      </c>
      <c r="AC534">
        <f>IF(Datos!AC534="",0,IF(AND(AC$1008&lt;&gt;"",Datos!AC534=AC$1008),0,IF(AC$1004=0,0,1-CHOOSE(AC$1004,IF(ISNUMBER(Datos!AC534),AND(OR(AC$1005="",Datos!AC534&gt;=AC$1005),OR(AC$1006="",Datos!AC534&lt;=AC$1006)),FALSE),IF(ISNUMBER(Datos!AC534),AND(Datos!AC534=INT(Datos!AC534),AND(OR(AC$1005="",Datos!AC534&gt;=AC$1005),OR(AC$1006="",Datos!AC534&lt;=AC$1006))),FALSE),OR(ISNUMBER(FIND(";"&amp;UPPER(TRIM(Datos!AC534&amp;""))&amp;"=",AC$1007)),ISNUMBER(FIND(";"&amp;UPPER(TRIM(Datos!AC534&amp;""))&amp;";",AC$1007))),OR(UPPER(TRIM(Datos!AC534&amp;""))="SÍ",UPPER(TRIM(Datos!AC534&amp;""))="SI",UPPER(TRIM(Datos!AC534&amp;""))="NO"),IF(ISNUMBER(Datos!AC534),AND(OR(AC$1005="",Datos!AC534&gt;=AC$1005),OR(AC$1006="",Datos!AC534&lt;=AC$1006)),FALSE),TRUE))))</f>
        <v>0.0</v>
      </c>
      <c r="AD534">
        <f>IF(Datos!AD534="",0,IF(AND(AD$1008&lt;&gt;"",Datos!AD534=AD$1008),0,IF(AD$1004=0,0,1-CHOOSE(AD$1004,IF(ISNUMBER(Datos!AD534),AND(OR(AD$1005="",Datos!AD534&gt;=AD$1005),OR(AD$1006="",Datos!AD534&lt;=AD$1006)),FALSE),IF(ISNUMBER(Datos!AD534),AND(Datos!AD534=INT(Datos!AD534),AND(OR(AD$1005="",Datos!AD534&gt;=AD$1005),OR(AD$1006="",Datos!AD534&lt;=AD$1006))),FALSE),OR(ISNUMBER(FIND(";"&amp;UPPER(TRIM(Datos!AD534&amp;""))&amp;"=",AD$1007)),ISNUMBER(FIND(";"&amp;UPPER(TRIM(Datos!AD534&amp;""))&amp;";",AD$1007))),OR(UPPER(TRIM(Datos!AD534&amp;""))="SÍ",UPPER(TRIM(Datos!AD534&amp;""))="SI",UPPER(TRIM(Datos!AD534&amp;""))="NO"),IF(ISNUMBER(Datos!AD534),AND(OR(AD$1005="",Datos!AD534&gt;=AD$1005),OR(AD$1006="",Datos!AD534&lt;=AD$1006)),FALSE),TRUE))))</f>
        <v>0.0</v>
      </c>
      <c r="AE534">
        <f>IF(Datos!AE534="",0,IF(AND(AE$1008&lt;&gt;"",Datos!AE534=AE$1008),0,IF(AE$1004=0,0,1-CHOOSE(AE$1004,IF(ISNUMBER(Datos!AE534),AND(OR(AE$1005="",Datos!AE534&gt;=AE$1005),OR(AE$1006="",Datos!AE534&lt;=AE$1006)),FALSE),IF(ISNUMBER(Datos!AE534),AND(Datos!AE534=INT(Datos!AE534),AND(OR(AE$1005="",Datos!AE534&gt;=AE$1005),OR(AE$1006="",Datos!AE534&lt;=AE$1006))),FALSE),OR(ISNUMBER(FIND(";"&amp;UPPER(TRIM(Datos!AE534&amp;""))&amp;"=",AE$1007)),ISNUMBER(FIND(";"&amp;UPPER(TRIM(Datos!AE534&amp;""))&amp;";",AE$1007))),OR(UPPER(TRIM(Datos!AE534&amp;""))="SÍ",UPPER(TRIM(Datos!AE534&amp;""))="SI",UPPER(TRIM(Datos!AE534&amp;""))="NO"),IF(ISNUMBER(Datos!AE534),AND(OR(AE$1005="",Datos!AE534&gt;=AE$1005),OR(AE$1006="",Datos!AE534&lt;=AE$1006)),FALSE),TRUE))))</f>
        <v>0.0</v>
      </c>
    </row>
    <row r="535" spans="2:31">
      <c r="B535">
        <f>IF(Datos!B535="",0,IF(AND(B$1008&lt;&gt;"",Datos!B535=B$1008),0,IF(B$1004=0,0,1-CHOOSE(B$1004,IF(ISNUMBER(Datos!B535),AND(OR(B$1005="",Datos!B535&gt;=B$1005),OR(B$1006="",Datos!B535&lt;=B$1006)),FALSE),IF(ISNUMBER(Datos!B535),AND(Datos!B535=INT(Datos!B535),AND(OR(B$1005="",Datos!B535&gt;=B$1005),OR(B$1006="",Datos!B535&lt;=B$1006))),FALSE),OR(ISNUMBER(FIND(";"&amp;UPPER(TRIM(Datos!B535&amp;""))&amp;"=",B$1007)),ISNUMBER(FIND(";"&amp;UPPER(TRIM(Datos!B535&amp;""))&amp;";",B$1007))),OR(UPPER(TRIM(Datos!B535&amp;""))="SÍ",UPPER(TRIM(Datos!B535&amp;""))="SI",UPPER(TRIM(Datos!B535&amp;""))="NO"),IF(ISNUMBER(Datos!B535),AND(OR(B$1005="",Datos!B535&gt;=B$1005),OR(B$1006="",Datos!B535&lt;=B$1006)),FALSE),TRUE))))</f>
        <v>0.0</v>
      </c>
      <c r="C535">
        <f>IF(Datos!C535="",0,IF(AND(C$1008&lt;&gt;"",Datos!C535=C$1008),0,IF(C$1004=0,0,1-CHOOSE(C$1004,IF(ISNUMBER(Datos!C535),AND(OR(C$1005="",Datos!C535&gt;=C$1005),OR(C$1006="",Datos!C535&lt;=C$1006)),FALSE),IF(ISNUMBER(Datos!C535),AND(Datos!C535=INT(Datos!C535),AND(OR(C$1005="",Datos!C535&gt;=C$1005),OR(C$1006="",Datos!C535&lt;=C$1006))),FALSE),OR(ISNUMBER(FIND(";"&amp;UPPER(TRIM(Datos!C535&amp;""))&amp;"=",C$1007)),ISNUMBER(FIND(";"&amp;UPPER(TRIM(Datos!C535&amp;""))&amp;";",C$1007))),OR(UPPER(TRIM(Datos!C535&amp;""))="SÍ",UPPER(TRIM(Datos!C535&amp;""))="SI",UPPER(TRIM(Datos!C535&amp;""))="NO"),IF(ISNUMBER(Datos!C535),AND(OR(C$1005="",Datos!C535&gt;=C$1005),OR(C$1006="",Datos!C535&lt;=C$1006)),FALSE),TRUE))))</f>
        <v>0.0</v>
      </c>
      <c r="D535">
        <f>IF(Datos!D535="",0,IF(AND(D$1008&lt;&gt;"",Datos!D535=D$1008),0,IF(D$1004=0,0,1-CHOOSE(D$1004,IF(ISNUMBER(Datos!D535),AND(OR(D$1005="",Datos!D535&gt;=D$1005),OR(D$1006="",Datos!D535&lt;=D$1006)),FALSE),IF(ISNUMBER(Datos!D535),AND(Datos!D535=INT(Datos!D535),AND(OR(D$1005="",Datos!D535&gt;=D$1005),OR(D$1006="",Datos!D535&lt;=D$1006))),FALSE),OR(ISNUMBER(FIND(";"&amp;UPPER(TRIM(Datos!D535&amp;""))&amp;"=",D$1007)),ISNUMBER(FIND(";"&amp;UPPER(TRIM(Datos!D535&amp;""))&amp;";",D$1007))),OR(UPPER(TRIM(Datos!D535&amp;""))="SÍ",UPPER(TRIM(Datos!D535&amp;""))="SI",UPPER(TRIM(Datos!D535&amp;""))="NO"),IF(ISNUMBER(Datos!D535),AND(OR(D$1005="",Datos!D535&gt;=D$1005),OR(D$1006="",Datos!D535&lt;=D$1006)),FALSE),TRUE))))</f>
        <v>0.0</v>
      </c>
      <c r="E535">
        <f>IF(Datos!E535="",0,IF(AND(E$1008&lt;&gt;"",Datos!E535=E$1008),0,IF(E$1004=0,0,1-CHOOSE(E$1004,IF(ISNUMBER(Datos!E535),AND(OR(E$1005="",Datos!E535&gt;=E$1005),OR(E$1006="",Datos!E535&lt;=E$1006)),FALSE),IF(ISNUMBER(Datos!E535),AND(Datos!E535=INT(Datos!E535),AND(OR(E$1005="",Datos!E535&gt;=E$1005),OR(E$1006="",Datos!E535&lt;=E$1006))),FALSE),OR(ISNUMBER(FIND(";"&amp;UPPER(TRIM(Datos!E535&amp;""))&amp;"=",E$1007)),ISNUMBER(FIND(";"&amp;UPPER(TRIM(Datos!E535&amp;""))&amp;";",E$1007))),OR(UPPER(TRIM(Datos!E535&amp;""))="SÍ",UPPER(TRIM(Datos!E535&amp;""))="SI",UPPER(TRIM(Datos!E535&amp;""))="NO"),IF(ISNUMBER(Datos!E535),AND(OR(E$1005="",Datos!E535&gt;=E$1005),OR(E$1006="",Datos!E535&lt;=E$1006)),FALSE),TRUE))))</f>
        <v>0.0</v>
      </c>
      <c r="F535">
        <f>IF(Datos!F535="",0,IF(AND(F$1008&lt;&gt;"",Datos!F535=F$1008),0,IF(F$1004=0,0,1-CHOOSE(F$1004,IF(ISNUMBER(Datos!F535),AND(OR(F$1005="",Datos!F535&gt;=F$1005),OR(F$1006="",Datos!F535&lt;=F$1006)),FALSE),IF(ISNUMBER(Datos!F535),AND(Datos!F535=INT(Datos!F535),AND(OR(F$1005="",Datos!F535&gt;=F$1005),OR(F$1006="",Datos!F535&lt;=F$1006))),FALSE),OR(ISNUMBER(FIND(";"&amp;UPPER(TRIM(Datos!F535&amp;""))&amp;"=",F$1007)),ISNUMBER(FIND(";"&amp;UPPER(TRIM(Datos!F535&amp;""))&amp;";",F$1007))),OR(UPPER(TRIM(Datos!F535&amp;""))="SÍ",UPPER(TRIM(Datos!F535&amp;""))="SI",UPPER(TRIM(Datos!F535&amp;""))="NO"),IF(ISNUMBER(Datos!F535),AND(OR(F$1005="",Datos!F535&gt;=F$1005),OR(F$1006="",Datos!F535&lt;=F$1006)),FALSE),TRUE))))</f>
        <v>0.0</v>
      </c>
      <c r="G535">
        <f>IF(Datos!G535="",0,IF(AND(G$1008&lt;&gt;"",Datos!G535=G$1008),0,IF(G$1004=0,0,1-CHOOSE(G$1004,IF(ISNUMBER(Datos!G535),AND(OR(G$1005="",Datos!G535&gt;=G$1005),OR(G$1006="",Datos!G535&lt;=G$1006)),FALSE),IF(ISNUMBER(Datos!G535),AND(Datos!G535=INT(Datos!G535),AND(OR(G$1005="",Datos!G535&gt;=G$1005),OR(G$1006="",Datos!G535&lt;=G$1006))),FALSE),OR(ISNUMBER(FIND(";"&amp;UPPER(TRIM(Datos!G535&amp;""))&amp;"=",G$1007)),ISNUMBER(FIND(";"&amp;UPPER(TRIM(Datos!G535&amp;""))&amp;";",G$1007))),OR(UPPER(TRIM(Datos!G535&amp;""))="SÍ",UPPER(TRIM(Datos!G535&amp;""))="SI",UPPER(TRIM(Datos!G535&amp;""))="NO"),IF(ISNUMBER(Datos!G535),AND(OR(G$1005="",Datos!G535&gt;=G$1005),OR(G$1006="",Datos!G535&lt;=G$1006)),FALSE),TRUE))))</f>
        <v>0.0</v>
      </c>
      <c r="H535">
        <f>IF(Datos!H535="",0,IF(AND(H$1008&lt;&gt;"",Datos!H535=H$1008),0,IF(H$1004=0,0,1-CHOOSE(H$1004,IF(ISNUMBER(Datos!H535),AND(OR(H$1005="",Datos!H535&gt;=H$1005),OR(H$1006="",Datos!H535&lt;=H$1006)),FALSE),IF(ISNUMBER(Datos!H535),AND(Datos!H535=INT(Datos!H535),AND(OR(H$1005="",Datos!H535&gt;=H$1005),OR(H$1006="",Datos!H535&lt;=H$1006))),FALSE),OR(ISNUMBER(FIND(";"&amp;UPPER(TRIM(Datos!H535&amp;""))&amp;"=",H$1007)),ISNUMBER(FIND(";"&amp;UPPER(TRIM(Datos!H535&amp;""))&amp;";",H$1007))),OR(UPPER(TRIM(Datos!H535&amp;""))="SÍ",UPPER(TRIM(Datos!H535&amp;""))="SI",UPPER(TRIM(Datos!H535&amp;""))="NO"),IF(ISNUMBER(Datos!H535),AND(OR(H$1005="",Datos!H535&gt;=H$1005),OR(H$1006="",Datos!H535&lt;=H$1006)),FALSE),TRUE))))</f>
        <v>0.0</v>
      </c>
      <c r="I535">
        <f>IF(Datos!I535="",0,IF(AND(I$1008&lt;&gt;"",Datos!I535=I$1008),0,IF(I$1004=0,0,1-CHOOSE(I$1004,IF(ISNUMBER(Datos!I535),AND(OR(I$1005="",Datos!I535&gt;=I$1005),OR(I$1006="",Datos!I535&lt;=I$1006)),FALSE),IF(ISNUMBER(Datos!I535),AND(Datos!I535=INT(Datos!I535),AND(OR(I$1005="",Datos!I535&gt;=I$1005),OR(I$1006="",Datos!I535&lt;=I$1006))),FALSE),OR(ISNUMBER(FIND(";"&amp;UPPER(TRIM(Datos!I535&amp;""))&amp;"=",I$1007)),ISNUMBER(FIND(";"&amp;UPPER(TRIM(Datos!I535&amp;""))&amp;";",I$1007))),OR(UPPER(TRIM(Datos!I535&amp;""))="SÍ",UPPER(TRIM(Datos!I535&amp;""))="SI",UPPER(TRIM(Datos!I535&amp;""))="NO"),IF(ISNUMBER(Datos!I535),AND(OR(I$1005="",Datos!I535&gt;=I$1005),OR(I$1006="",Datos!I535&lt;=I$1006)),FALSE),TRUE))))</f>
        <v>0.0</v>
      </c>
      <c r="J535">
        <f>IF(Datos!J535="",0,IF(AND(J$1008&lt;&gt;"",Datos!J535=J$1008),0,IF(J$1004=0,0,1-CHOOSE(J$1004,IF(ISNUMBER(Datos!J535),AND(OR(J$1005="",Datos!J535&gt;=J$1005),OR(J$1006="",Datos!J535&lt;=J$1006)),FALSE),IF(ISNUMBER(Datos!J535),AND(Datos!J535=INT(Datos!J535),AND(OR(J$1005="",Datos!J535&gt;=J$1005),OR(J$1006="",Datos!J535&lt;=J$1006))),FALSE),OR(ISNUMBER(FIND(";"&amp;UPPER(TRIM(Datos!J535&amp;""))&amp;"=",J$1007)),ISNUMBER(FIND(";"&amp;UPPER(TRIM(Datos!J535&amp;""))&amp;";",J$1007))),OR(UPPER(TRIM(Datos!J535&amp;""))="SÍ",UPPER(TRIM(Datos!J535&amp;""))="SI",UPPER(TRIM(Datos!J535&amp;""))="NO"),IF(ISNUMBER(Datos!J535),AND(OR(J$1005="",Datos!J535&gt;=J$1005),OR(J$1006="",Datos!J535&lt;=J$1006)),FALSE),TRUE))))</f>
        <v>0.0</v>
      </c>
      <c r="K535">
        <f>IF(Datos!K535="",0,IF(AND(K$1008&lt;&gt;"",Datos!K535=K$1008),0,IF(K$1004=0,0,1-CHOOSE(K$1004,IF(ISNUMBER(Datos!K535),AND(OR(K$1005="",Datos!K535&gt;=K$1005),OR(K$1006="",Datos!K535&lt;=K$1006)),FALSE),IF(ISNUMBER(Datos!K535),AND(Datos!K535=INT(Datos!K535),AND(OR(K$1005="",Datos!K535&gt;=K$1005),OR(K$1006="",Datos!K535&lt;=K$1006))),FALSE),OR(ISNUMBER(FIND(";"&amp;UPPER(TRIM(Datos!K535&amp;""))&amp;"=",K$1007)),ISNUMBER(FIND(";"&amp;UPPER(TRIM(Datos!K535&amp;""))&amp;";",K$1007))),OR(UPPER(TRIM(Datos!K535&amp;""))="SÍ",UPPER(TRIM(Datos!K535&amp;""))="SI",UPPER(TRIM(Datos!K535&amp;""))="NO"),IF(ISNUMBER(Datos!K535),AND(OR(K$1005="",Datos!K535&gt;=K$1005),OR(K$1006="",Datos!K535&lt;=K$1006)),FALSE),TRUE))))</f>
        <v>0.0</v>
      </c>
      <c r="L535">
        <f>IF(Datos!L535="",0,IF(AND(L$1008&lt;&gt;"",Datos!L535=L$1008),0,IF(L$1004=0,0,1-CHOOSE(L$1004,IF(ISNUMBER(Datos!L535),AND(OR(L$1005="",Datos!L535&gt;=L$1005),OR(L$1006="",Datos!L535&lt;=L$1006)),FALSE),IF(ISNUMBER(Datos!L535),AND(Datos!L535=INT(Datos!L535),AND(OR(L$1005="",Datos!L535&gt;=L$1005),OR(L$1006="",Datos!L535&lt;=L$1006))),FALSE),OR(ISNUMBER(FIND(";"&amp;UPPER(TRIM(Datos!L535&amp;""))&amp;"=",L$1007)),ISNUMBER(FIND(";"&amp;UPPER(TRIM(Datos!L535&amp;""))&amp;";",L$1007))),OR(UPPER(TRIM(Datos!L535&amp;""))="SÍ",UPPER(TRIM(Datos!L535&amp;""))="SI",UPPER(TRIM(Datos!L535&amp;""))="NO"),IF(ISNUMBER(Datos!L535),AND(OR(L$1005="",Datos!L535&gt;=L$1005),OR(L$1006="",Datos!L535&lt;=L$1006)),FALSE),TRUE))))</f>
        <v>0.0</v>
      </c>
      <c r="M535">
        <f>IF(Datos!M535="",0,IF(AND(M$1008&lt;&gt;"",Datos!M535=M$1008),0,IF(M$1004=0,0,1-CHOOSE(M$1004,IF(ISNUMBER(Datos!M535),AND(OR(M$1005="",Datos!M535&gt;=M$1005),OR(M$1006="",Datos!M535&lt;=M$1006)),FALSE),IF(ISNUMBER(Datos!M535),AND(Datos!M535=INT(Datos!M535),AND(OR(M$1005="",Datos!M535&gt;=M$1005),OR(M$1006="",Datos!M535&lt;=M$1006))),FALSE),OR(ISNUMBER(FIND(";"&amp;UPPER(TRIM(Datos!M535&amp;""))&amp;"=",M$1007)),ISNUMBER(FIND(";"&amp;UPPER(TRIM(Datos!M535&amp;""))&amp;";",M$1007))),OR(UPPER(TRIM(Datos!M535&amp;""))="SÍ",UPPER(TRIM(Datos!M535&amp;""))="SI",UPPER(TRIM(Datos!M535&amp;""))="NO"),IF(ISNUMBER(Datos!M535),AND(OR(M$1005="",Datos!M535&gt;=M$1005),OR(M$1006="",Datos!M535&lt;=M$1006)),FALSE),TRUE))))</f>
        <v>0.0</v>
      </c>
      <c r="N535">
        <f>IF(Datos!N535="",0,IF(AND(N$1008&lt;&gt;"",Datos!N535=N$1008),0,IF(N$1004=0,0,1-CHOOSE(N$1004,IF(ISNUMBER(Datos!N535),AND(OR(N$1005="",Datos!N535&gt;=N$1005),OR(N$1006="",Datos!N535&lt;=N$1006)),FALSE),IF(ISNUMBER(Datos!N535),AND(Datos!N535=INT(Datos!N535),AND(OR(N$1005="",Datos!N535&gt;=N$1005),OR(N$1006="",Datos!N535&lt;=N$1006))),FALSE),OR(ISNUMBER(FIND(";"&amp;UPPER(TRIM(Datos!N535&amp;""))&amp;"=",N$1007)),ISNUMBER(FIND(";"&amp;UPPER(TRIM(Datos!N535&amp;""))&amp;";",N$1007))),OR(UPPER(TRIM(Datos!N535&amp;""))="SÍ",UPPER(TRIM(Datos!N535&amp;""))="SI",UPPER(TRIM(Datos!N535&amp;""))="NO"),IF(ISNUMBER(Datos!N535),AND(OR(N$1005="",Datos!N535&gt;=N$1005),OR(N$1006="",Datos!N535&lt;=N$1006)),FALSE),TRUE))))</f>
        <v>0.0</v>
      </c>
      <c r="O535">
        <f>IF(Datos!O535="",0,IF(AND(O$1008&lt;&gt;"",Datos!O535=O$1008),0,IF(O$1004=0,0,1-CHOOSE(O$1004,IF(ISNUMBER(Datos!O535),AND(OR(O$1005="",Datos!O535&gt;=O$1005),OR(O$1006="",Datos!O535&lt;=O$1006)),FALSE),IF(ISNUMBER(Datos!O535),AND(Datos!O535=INT(Datos!O535),AND(OR(O$1005="",Datos!O535&gt;=O$1005),OR(O$1006="",Datos!O535&lt;=O$1006))),FALSE),OR(ISNUMBER(FIND(";"&amp;UPPER(TRIM(Datos!O535&amp;""))&amp;"=",O$1007)),ISNUMBER(FIND(";"&amp;UPPER(TRIM(Datos!O535&amp;""))&amp;";",O$1007))),OR(UPPER(TRIM(Datos!O535&amp;""))="SÍ",UPPER(TRIM(Datos!O535&amp;""))="SI",UPPER(TRIM(Datos!O535&amp;""))="NO"),IF(ISNUMBER(Datos!O535),AND(OR(O$1005="",Datos!O535&gt;=O$1005),OR(O$1006="",Datos!O535&lt;=O$1006)),FALSE),TRUE))))</f>
        <v>0.0</v>
      </c>
      <c r="P535">
        <f>IF(Datos!P535="",0,IF(AND(P$1008&lt;&gt;"",Datos!P535=P$1008),0,IF(P$1004=0,0,1-CHOOSE(P$1004,IF(ISNUMBER(Datos!P535),AND(OR(P$1005="",Datos!P535&gt;=P$1005),OR(P$1006="",Datos!P535&lt;=P$1006)),FALSE),IF(ISNUMBER(Datos!P535),AND(Datos!P535=INT(Datos!P535),AND(OR(P$1005="",Datos!P535&gt;=P$1005),OR(P$1006="",Datos!P535&lt;=P$1006))),FALSE),OR(ISNUMBER(FIND(";"&amp;UPPER(TRIM(Datos!P535&amp;""))&amp;"=",P$1007)),ISNUMBER(FIND(";"&amp;UPPER(TRIM(Datos!P535&amp;""))&amp;";",P$1007))),OR(UPPER(TRIM(Datos!P535&amp;""))="SÍ",UPPER(TRIM(Datos!P535&amp;""))="SI",UPPER(TRIM(Datos!P535&amp;""))="NO"),IF(ISNUMBER(Datos!P535),AND(OR(P$1005="",Datos!P535&gt;=P$1005),OR(P$1006="",Datos!P535&lt;=P$1006)),FALSE),TRUE))))</f>
        <v>0.0</v>
      </c>
      <c r="Q535">
        <f>IF(Datos!Q535="",0,IF(AND(Q$1008&lt;&gt;"",Datos!Q535=Q$1008),0,IF(Q$1004=0,0,1-CHOOSE(Q$1004,IF(ISNUMBER(Datos!Q535),AND(OR(Q$1005="",Datos!Q535&gt;=Q$1005),OR(Q$1006="",Datos!Q535&lt;=Q$1006)),FALSE),IF(ISNUMBER(Datos!Q535),AND(Datos!Q535=INT(Datos!Q535),AND(OR(Q$1005="",Datos!Q535&gt;=Q$1005),OR(Q$1006="",Datos!Q535&lt;=Q$1006))),FALSE),OR(ISNUMBER(FIND(";"&amp;UPPER(TRIM(Datos!Q535&amp;""))&amp;"=",Q$1007)),ISNUMBER(FIND(";"&amp;UPPER(TRIM(Datos!Q535&amp;""))&amp;";",Q$1007))),OR(UPPER(TRIM(Datos!Q535&amp;""))="SÍ",UPPER(TRIM(Datos!Q535&amp;""))="SI",UPPER(TRIM(Datos!Q535&amp;""))="NO"),IF(ISNUMBER(Datos!Q535),AND(OR(Q$1005="",Datos!Q535&gt;=Q$1005),OR(Q$1006="",Datos!Q535&lt;=Q$1006)),FALSE),TRUE))))</f>
        <v>0.0</v>
      </c>
      <c r="R535">
        <f>IF(Datos!R535="",0,IF(AND(R$1008&lt;&gt;"",Datos!R535=R$1008),0,IF(R$1004=0,0,1-CHOOSE(R$1004,IF(ISNUMBER(Datos!R535),AND(OR(R$1005="",Datos!R535&gt;=R$1005),OR(R$1006="",Datos!R535&lt;=R$1006)),FALSE),IF(ISNUMBER(Datos!R535),AND(Datos!R535=INT(Datos!R535),AND(OR(R$1005="",Datos!R535&gt;=R$1005),OR(R$1006="",Datos!R535&lt;=R$1006))),FALSE),OR(ISNUMBER(FIND(";"&amp;UPPER(TRIM(Datos!R535&amp;""))&amp;"=",R$1007)),ISNUMBER(FIND(";"&amp;UPPER(TRIM(Datos!R535&amp;""))&amp;";",R$1007))),OR(UPPER(TRIM(Datos!R535&amp;""))="SÍ",UPPER(TRIM(Datos!R535&amp;""))="SI",UPPER(TRIM(Datos!R535&amp;""))="NO"),IF(ISNUMBER(Datos!R535),AND(OR(R$1005="",Datos!R535&gt;=R$1005),OR(R$1006="",Datos!R535&lt;=R$1006)),FALSE),TRUE))))</f>
        <v>0.0</v>
      </c>
      <c r="S535">
        <f>IF(Datos!S535="",0,IF(AND(S$1008&lt;&gt;"",Datos!S535=S$1008),0,IF(S$1004=0,0,1-CHOOSE(S$1004,IF(ISNUMBER(Datos!S535),AND(OR(S$1005="",Datos!S535&gt;=S$1005),OR(S$1006="",Datos!S535&lt;=S$1006)),FALSE),IF(ISNUMBER(Datos!S535),AND(Datos!S535=INT(Datos!S535),AND(OR(S$1005="",Datos!S535&gt;=S$1005),OR(S$1006="",Datos!S535&lt;=S$1006))),FALSE),OR(ISNUMBER(FIND(";"&amp;UPPER(TRIM(Datos!S535&amp;""))&amp;"=",S$1007)),ISNUMBER(FIND(";"&amp;UPPER(TRIM(Datos!S535&amp;""))&amp;";",S$1007))),OR(UPPER(TRIM(Datos!S535&amp;""))="SÍ",UPPER(TRIM(Datos!S535&amp;""))="SI",UPPER(TRIM(Datos!S535&amp;""))="NO"),IF(ISNUMBER(Datos!S535),AND(OR(S$1005="",Datos!S535&gt;=S$1005),OR(S$1006="",Datos!S535&lt;=S$1006)),FALSE),TRUE))))</f>
        <v>0.0</v>
      </c>
      <c r="T535">
        <f>IF(Datos!T535="",0,IF(AND(T$1008&lt;&gt;"",Datos!T535=T$1008),0,IF(T$1004=0,0,1-CHOOSE(T$1004,IF(ISNUMBER(Datos!T535),AND(OR(T$1005="",Datos!T535&gt;=T$1005),OR(T$1006="",Datos!T535&lt;=T$1006)),FALSE),IF(ISNUMBER(Datos!T535),AND(Datos!T535=INT(Datos!T535),AND(OR(T$1005="",Datos!T535&gt;=T$1005),OR(T$1006="",Datos!T535&lt;=T$1006))),FALSE),OR(ISNUMBER(FIND(";"&amp;UPPER(TRIM(Datos!T535&amp;""))&amp;"=",T$1007)),ISNUMBER(FIND(";"&amp;UPPER(TRIM(Datos!T535&amp;""))&amp;";",T$1007))),OR(UPPER(TRIM(Datos!T535&amp;""))="SÍ",UPPER(TRIM(Datos!T535&amp;""))="SI",UPPER(TRIM(Datos!T535&amp;""))="NO"),IF(ISNUMBER(Datos!T535),AND(OR(T$1005="",Datos!T535&gt;=T$1005),OR(T$1006="",Datos!T535&lt;=T$1006)),FALSE),TRUE))))</f>
        <v>0.0</v>
      </c>
      <c r="U535">
        <f>IF(Datos!U535="",0,IF(AND(U$1008&lt;&gt;"",Datos!U535=U$1008),0,IF(U$1004=0,0,1-CHOOSE(U$1004,IF(ISNUMBER(Datos!U535),AND(OR(U$1005="",Datos!U535&gt;=U$1005),OR(U$1006="",Datos!U535&lt;=U$1006)),FALSE),IF(ISNUMBER(Datos!U535),AND(Datos!U535=INT(Datos!U535),AND(OR(U$1005="",Datos!U535&gt;=U$1005),OR(U$1006="",Datos!U535&lt;=U$1006))),FALSE),OR(ISNUMBER(FIND(";"&amp;UPPER(TRIM(Datos!U535&amp;""))&amp;"=",U$1007)),ISNUMBER(FIND(";"&amp;UPPER(TRIM(Datos!U535&amp;""))&amp;";",U$1007))),OR(UPPER(TRIM(Datos!U535&amp;""))="SÍ",UPPER(TRIM(Datos!U535&amp;""))="SI",UPPER(TRIM(Datos!U535&amp;""))="NO"),IF(ISNUMBER(Datos!U535),AND(OR(U$1005="",Datos!U535&gt;=U$1005),OR(U$1006="",Datos!U535&lt;=U$1006)),FALSE),TRUE))))</f>
        <v>0.0</v>
      </c>
      <c r="V535">
        <f>IF(Datos!V535="",0,IF(AND(V$1008&lt;&gt;"",Datos!V535=V$1008),0,IF(V$1004=0,0,1-CHOOSE(V$1004,IF(ISNUMBER(Datos!V535),AND(OR(V$1005="",Datos!V535&gt;=V$1005),OR(V$1006="",Datos!V535&lt;=V$1006)),FALSE),IF(ISNUMBER(Datos!V535),AND(Datos!V535=INT(Datos!V535),AND(OR(V$1005="",Datos!V535&gt;=V$1005),OR(V$1006="",Datos!V535&lt;=V$1006))),FALSE),OR(ISNUMBER(FIND(";"&amp;UPPER(TRIM(Datos!V535&amp;""))&amp;"=",V$1007)),ISNUMBER(FIND(";"&amp;UPPER(TRIM(Datos!V535&amp;""))&amp;";",V$1007))),OR(UPPER(TRIM(Datos!V535&amp;""))="SÍ",UPPER(TRIM(Datos!V535&amp;""))="SI",UPPER(TRIM(Datos!V535&amp;""))="NO"),IF(ISNUMBER(Datos!V535),AND(OR(V$1005="",Datos!V535&gt;=V$1005),OR(V$1006="",Datos!V535&lt;=V$1006)),FALSE),TRUE))))</f>
        <v>0.0</v>
      </c>
      <c r="W535">
        <f>IF(Datos!W535="",0,IF(AND(W$1008&lt;&gt;"",Datos!W535=W$1008),0,IF(W$1004=0,0,1-CHOOSE(W$1004,IF(ISNUMBER(Datos!W535),AND(OR(W$1005="",Datos!W535&gt;=W$1005),OR(W$1006="",Datos!W535&lt;=W$1006)),FALSE),IF(ISNUMBER(Datos!W535),AND(Datos!W535=INT(Datos!W535),AND(OR(W$1005="",Datos!W535&gt;=W$1005),OR(W$1006="",Datos!W535&lt;=W$1006))),FALSE),OR(ISNUMBER(FIND(";"&amp;UPPER(TRIM(Datos!W535&amp;""))&amp;"=",W$1007)),ISNUMBER(FIND(";"&amp;UPPER(TRIM(Datos!W535&amp;""))&amp;";",W$1007))),OR(UPPER(TRIM(Datos!W535&amp;""))="SÍ",UPPER(TRIM(Datos!W535&amp;""))="SI",UPPER(TRIM(Datos!W535&amp;""))="NO"),IF(ISNUMBER(Datos!W535),AND(OR(W$1005="",Datos!W535&gt;=W$1005),OR(W$1006="",Datos!W535&lt;=W$1006)),FALSE),TRUE))))</f>
        <v>0.0</v>
      </c>
      <c r="X535">
        <f>IF(Datos!X535="",0,IF(AND(X$1008&lt;&gt;"",Datos!X535=X$1008),0,IF(X$1004=0,0,1-CHOOSE(X$1004,IF(ISNUMBER(Datos!X535),AND(OR(X$1005="",Datos!X535&gt;=X$1005),OR(X$1006="",Datos!X535&lt;=X$1006)),FALSE),IF(ISNUMBER(Datos!X535),AND(Datos!X535=INT(Datos!X535),AND(OR(X$1005="",Datos!X535&gt;=X$1005),OR(X$1006="",Datos!X535&lt;=X$1006))),FALSE),OR(ISNUMBER(FIND(";"&amp;UPPER(TRIM(Datos!X535&amp;""))&amp;"=",X$1007)),ISNUMBER(FIND(";"&amp;UPPER(TRIM(Datos!X535&amp;""))&amp;";",X$1007))),OR(UPPER(TRIM(Datos!X535&amp;""))="SÍ",UPPER(TRIM(Datos!X535&amp;""))="SI",UPPER(TRIM(Datos!X535&amp;""))="NO"),IF(ISNUMBER(Datos!X535),AND(OR(X$1005="",Datos!X535&gt;=X$1005),OR(X$1006="",Datos!X535&lt;=X$1006)),FALSE),TRUE))))</f>
        <v>0.0</v>
      </c>
      <c r="Y535">
        <f>IF(Datos!Y535="",0,IF(AND(Y$1008&lt;&gt;"",Datos!Y535=Y$1008),0,IF(Y$1004=0,0,1-CHOOSE(Y$1004,IF(ISNUMBER(Datos!Y535),AND(OR(Y$1005="",Datos!Y535&gt;=Y$1005),OR(Y$1006="",Datos!Y535&lt;=Y$1006)),FALSE),IF(ISNUMBER(Datos!Y535),AND(Datos!Y535=INT(Datos!Y535),AND(OR(Y$1005="",Datos!Y535&gt;=Y$1005),OR(Y$1006="",Datos!Y535&lt;=Y$1006))),FALSE),OR(ISNUMBER(FIND(";"&amp;UPPER(TRIM(Datos!Y535&amp;""))&amp;"=",Y$1007)),ISNUMBER(FIND(";"&amp;UPPER(TRIM(Datos!Y535&amp;""))&amp;";",Y$1007))),OR(UPPER(TRIM(Datos!Y535&amp;""))="SÍ",UPPER(TRIM(Datos!Y535&amp;""))="SI",UPPER(TRIM(Datos!Y535&amp;""))="NO"),IF(ISNUMBER(Datos!Y535),AND(OR(Y$1005="",Datos!Y535&gt;=Y$1005),OR(Y$1006="",Datos!Y535&lt;=Y$1006)),FALSE),TRUE))))</f>
        <v>0.0</v>
      </c>
      <c r="Z535">
        <f>IF(Datos!Z535="",0,IF(AND(Z$1008&lt;&gt;"",Datos!Z535=Z$1008),0,IF(Z$1004=0,0,1-CHOOSE(Z$1004,IF(ISNUMBER(Datos!Z535),AND(OR(Z$1005="",Datos!Z535&gt;=Z$1005),OR(Z$1006="",Datos!Z535&lt;=Z$1006)),FALSE),IF(ISNUMBER(Datos!Z535),AND(Datos!Z535=INT(Datos!Z535),AND(OR(Z$1005="",Datos!Z535&gt;=Z$1005),OR(Z$1006="",Datos!Z535&lt;=Z$1006))),FALSE),OR(ISNUMBER(FIND(";"&amp;UPPER(TRIM(Datos!Z535&amp;""))&amp;"=",Z$1007)),ISNUMBER(FIND(";"&amp;UPPER(TRIM(Datos!Z535&amp;""))&amp;";",Z$1007))),OR(UPPER(TRIM(Datos!Z535&amp;""))="SÍ",UPPER(TRIM(Datos!Z535&amp;""))="SI",UPPER(TRIM(Datos!Z535&amp;""))="NO"),IF(ISNUMBER(Datos!Z535),AND(OR(Z$1005="",Datos!Z535&gt;=Z$1005),OR(Z$1006="",Datos!Z535&lt;=Z$1006)),FALSE),TRUE))))</f>
        <v>0.0</v>
      </c>
      <c r="AA535">
        <f>IF(Datos!AA535="",0,IF(AND(AA$1008&lt;&gt;"",Datos!AA535=AA$1008),0,IF(AA$1004=0,0,1-CHOOSE(AA$1004,IF(ISNUMBER(Datos!AA535),AND(OR(AA$1005="",Datos!AA535&gt;=AA$1005),OR(AA$1006="",Datos!AA535&lt;=AA$1006)),FALSE),IF(ISNUMBER(Datos!AA535),AND(Datos!AA535=INT(Datos!AA535),AND(OR(AA$1005="",Datos!AA535&gt;=AA$1005),OR(AA$1006="",Datos!AA535&lt;=AA$1006))),FALSE),OR(ISNUMBER(FIND(";"&amp;UPPER(TRIM(Datos!AA535&amp;""))&amp;"=",AA$1007)),ISNUMBER(FIND(";"&amp;UPPER(TRIM(Datos!AA535&amp;""))&amp;";",AA$1007))),OR(UPPER(TRIM(Datos!AA535&amp;""))="SÍ",UPPER(TRIM(Datos!AA535&amp;""))="SI",UPPER(TRIM(Datos!AA535&amp;""))="NO"),IF(ISNUMBER(Datos!AA535),AND(OR(AA$1005="",Datos!AA535&gt;=AA$1005),OR(AA$1006="",Datos!AA535&lt;=AA$1006)),FALSE),TRUE))))</f>
        <v>0.0</v>
      </c>
      <c r="AB535">
        <f>IF(Datos!AB535="",0,IF(AND(AB$1008&lt;&gt;"",Datos!AB535=AB$1008),0,IF(AB$1004=0,0,1-CHOOSE(AB$1004,IF(ISNUMBER(Datos!AB535),AND(OR(AB$1005="",Datos!AB535&gt;=AB$1005),OR(AB$1006="",Datos!AB535&lt;=AB$1006)),FALSE),IF(ISNUMBER(Datos!AB535),AND(Datos!AB535=INT(Datos!AB535),AND(OR(AB$1005="",Datos!AB535&gt;=AB$1005),OR(AB$1006="",Datos!AB535&lt;=AB$1006))),FALSE),OR(ISNUMBER(FIND(";"&amp;UPPER(TRIM(Datos!AB535&amp;""))&amp;"=",AB$1007)),ISNUMBER(FIND(";"&amp;UPPER(TRIM(Datos!AB535&amp;""))&amp;";",AB$1007))),OR(UPPER(TRIM(Datos!AB535&amp;""))="SÍ",UPPER(TRIM(Datos!AB535&amp;""))="SI",UPPER(TRIM(Datos!AB535&amp;""))="NO"),IF(ISNUMBER(Datos!AB535),AND(OR(AB$1005="",Datos!AB535&gt;=AB$1005),OR(AB$1006="",Datos!AB535&lt;=AB$1006)),FALSE),TRUE))))</f>
        <v>0.0</v>
      </c>
      <c r="AC535">
        <f>IF(Datos!AC535="",0,IF(AND(AC$1008&lt;&gt;"",Datos!AC535=AC$1008),0,IF(AC$1004=0,0,1-CHOOSE(AC$1004,IF(ISNUMBER(Datos!AC535),AND(OR(AC$1005="",Datos!AC535&gt;=AC$1005),OR(AC$1006="",Datos!AC535&lt;=AC$1006)),FALSE),IF(ISNUMBER(Datos!AC535),AND(Datos!AC535=INT(Datos!AC535),AND(OR(AC$1005="",Datos!AC535&gt;=AC$1005),OR(AC$1006="",Datos!AC535&lt;=AC$1006))),FALSE),OR(ISNUMBER(FIND(";"&amp;UPPER(TRIM(Datos!AC535&amp;""))&amp;"=",AC$1007)),ISNUMBER(FIND(";"&amp;UPPER(TRIM(Datos!AC535&amp;""))&amp;";",AC$1007))),OR(UPPER(TRIM(Datos!AC535&amp;""))="SÍ",UPPER(TRIM(Datos!AC535&amp;""))="SI",UPPER(TRIM(Datos!AC535&amp;""))="NO"),IF(ISNUMBER(Datos!AC535),AND(OR(AC$1005="",Datos!AC535&gt;=AC$1005),OR(AC$1006="",Datos!AC535&lt;=AC$1006)),FALSE),TRUE))))</f>
        <v>0.0</v>
      </c>
      <c r="AD535">
        <f>IF(Datos!AD535="",0,IF(AND(AD$1008&lt;&gt;"",Datos!AD535=AD$1008),0,IF(AD$1004=0,0,1-CHOOSE(AD$1004,IF(ISNUMBER(Datos!AD535),AND(OR(AD$1005="",Datos!AD535&gt;=AD$1005),OR(AD$1006="",Datos!AD535&lt;=AD$1006)),FALSE),IF(ISNUMBER(Datos!AD535),AND(Datos!AD535=INT(Datos!AD535),AND(OR(AD$1005="",Datos!AD535&gt;=AD$1005),OR(AD$1006="",Datos!AD535&lt;=AD$1006))),FALSE),OR(ISNUMBER(FIND(";"&amp;UPPER(TRIM(Datos!AD535&amp;""))&amp;"=",AD$1007)),ISNUMBER(FIND(";"&amp;UPPER(TRIM(Datos!AD535&amp;""))&amp;";",AD$1007))),OR(UPPER(TRIM(Datos!AD535&amp;""))="SÍ",UPPER(TRIM(Datos!AD535&amp;""))="SI",UPPER(TRIM(Datos!AD535&amp;""))="NO"),IF(ISNUMBER(Datos!AD535),AND(OR(AD$1005="",Datos!AD535&gt;=AD$1005),OR(AD$1006="",Datos!AD535&lt;=AD$1006)),FALSE),TRUE))))</f>
        <v>0.0</v>
      </c>
      <c r="AE535">
        <f>IF(Datos!AE535="",0,IF(AND(AE$1008&lt;&gt;"",Datos!AE535=AE$1008),0,IF(AE$1004=0,0,1-CHOOSE(AE$1004,IF(ISNUMBER(Datos!AE535),AND(OR(AE$1005="",Datos!AE535&gt;=AE$1005),OR(AE$1006="",Datos!AE535&lt;=AE$1006)),FALSE),IF(ISNUMBER(Datos!AE535),AND(Datos!AE535=INT(Datos!AE535),AND(OR(AE$1005="",Datos!AE535&gt;=AE$1005),OR(AE$1006="",Datos!AE535&lt;=AE$1006))),FALSE),OR(ISNUMBER(FIND(";"&amp;UPPER(TRIM(Datos!AE535&amp;""))&amp;"=",AE$1007)),ISNUMBER(FIND(";"&amp;UPPER(TRIM(Datos!AE535&amp;""))&amp;";",AE$1007))),OR(UPPER(TRIM(Datos!AE535&amp;""))="SÍ",UPPER(TRIM(Datos!AE535&amp;""))="SI",UPPER(TRIM(Datos!AE535&amp;""))="NO"),IF(ISNUMBER(Datos!AE535),AND(OR(AE$1005="",Datos!AE535&gt;=AE$1005),OR(AE$1006="",Datos!AE535&lt;=AE$1006)),FALSE),TRUE))))</f>
        <v>0.0</v>
      </c>
    </row>
    <row r="536" spans="2:31">
      <c r="B536">
        <f>IF(Datos!B536="",0,IF(AND(B$1008&lt;&gt;"",Datos!B536=B$1008),0,IF(B$1004=0,0,1-CHOOSE(B$1004,IF(ISNUMBER(Datos!B536),AND(OR(B$1005="",Datos!B536&gt;=B$1005),OR(B$1006="",Datos!B536&lt;=B$1006)),FALSE),IF(ISNUMBER(Datos!B536),AND(Datos!B536=INT(Datos!B536),AND(OR(B$1005="",Datos!B536&gt;=B$1005),OR(B$1006="",Datos!B536&lt;=B$1006))),FALSE),OR(ISNUMBER(FIND(";"&amp;UPPER(TRIM(Datos!B536&amp;""))&amp;"=",B$1007)),ISNUMBER(FIND(";"&amp;UPPER(TRIM(Datos!B536&amp;""))&amp;";",B$1007))),OR(UPPER(TRIM(Datos!B536&amp;""))="SÍ",UPPER(TRIM(Datos!B536&amp;""))="SI",UPPER(TRIM(Datos!B536&amp;""))="NO"),IF(ISNUMBER(Datos!B536),AND(OR(B$1005="",Datos!B536&gt;=B$1005),OR(B$1006="",Datos!B536&lt;=B$1006)),FALSE),TRUE))))</f>
        <v>0.0</v>
      </c>
      <c r="C536">
        <f>IF(Datos!C536="",0,IF(AND(C$1008&lt;&gt;"",Datos!C536=C$1008),0,IF(C$1004=0,0,1-CHOOSE(C$1004,IF(ISNUMBER(Datos!C536),AND(OR(C$1005="",Datos!C536&gt;=C$1005),OR(C$1006="",Datos!C536&lt;=C$1006)),FALSE),IF(ISNUMBER(Datos!C536),AND(Datos!C536=INT(Datos!C536),AND(OR(C$1005="",Datos!C536&gt;=C$1005),OR(C$1006="",Datos!C536&lt;=C$1006))),FALSE),OR(ISNUMBER(FIND(";"&amp;UPPER(TRIM(Datos!C536&amp;""))&amp;"=",C$1007)),ISNUMBER(FIND(";"&amp;UPPER(TRIM(Datos!C536&amp;""))&amp;";",C$1007))),OR(UPPER(TRIM(Datos!C536&amp;""))="SÍ",UPPER(TRIM(Datos!C536&amp;""))="SI",UPPER(TRIM(Datos!C536&amp;""))="NO"),IF(ISNUMBER(Datos!C536),AND(OR(C$1005="",Datos!C536&gt;=C$1005),OR(C$1006="",Datos!C536&lt;=C$1006)),FALSE),TRUE))))</f>
        <v>0.0</v>
      </c>
      <c r="D536">
        <f>IF(Datos!D536="",0,IF(AND(D$1008&lt;&gt;"",Datos!D536=D$1008),0,IF(D$1004=0,0,1-CHOOSE(D$1004,IF(ISNUMBER(Datos!D536),AND(OR(D$1005="",Datos!D536&gt;=D$1005),OR(D$1006="",Datos!D536&lt;=D$1006)),FALSE),IF(ISNUMBER(Datos!D536),AND(Datos!D536=INT(Datos!D536),AND(OR(D$1005="",Datos!D536&gt;=D$1005),OR(D$1006="",Datos!D536&lt;=D$1006))),FALSE),OR(ISNUMBER(FIND(";"&amp;UPPER(TRIM(Datos!D536&amp;""))&amp;"=",D$1007)),ISNUMBER(FIND(";"&amp;UPPER(TRIM(Datos!D536&amp;""))&amp;";",D$1007))),OR(UPPER(TRIM(Datos!D536&amp;""))="SÍ",UPPER(TRIM(Datos!D536&amp;""))="SI",UPPER(TRIM(Datos!D536&amp;""))="NO"),IF(ISNUMBER(Datos!D536),AND(OR(D$1005="",Datos!D536&gt;=D$1005),OR(D$1006="",Datos!D536&lt;=D$1006)),FALSE),TRUE))))</f>
        <v>0.0</v>
      </c>
      <c r="E536">
        <f>IF(Datos!E536="",0,IF(AND(E$1008&lt;&gt;"",Datos!E536=E$1008),0,IF(E$1004=0,0,1-CHOOSE(E$1004,IF(ISNUMBER(Datos!E536),AND(OR(E$1005="",Datos!E536&gt;=E$1005),OR(E$1006="",Datos!E536&lt;=E$1006)),FALSE),IF(ISNUMBER(Datos!E536),AND(Datos!E536=INT(Datos!E536),AND(OR(E$1005="",Datos!E536&gt;=E$1005),OR(E$1006="",Datos!E536&lt;=E$1006))),FALSE),OR(ISNUMBER(FIND(";"&amp;UPPER(TRIM(Datos!E536&amp;""))&amp;"=",E$1007)),ISNUMBER(FIND(";"&amp;UPPER(TRIM(Datos!E536&amp;""))&amp;";",E$1007))),OR(UPPER(TRIM(Datos!E536&amp;""))="SÍ",UPPER(TRIM(Datos!E536&amp;""))="SI",UPPER(TRIM(Datos!E536&amp;""))="NO"),IF(ISNUMBER(Datos!E536),AND(OR(E$1005="",Datos!E536&gt;=E$1005),OR(E$1006="",Datos!E536&lt;=E$1006)),FALSE),TRUE))))</f>
        <v>0.0</v>
      </c>
      <c r="F536">
        <f>IF(Datos!F536="",0,IF(AND(F$1008&lt;&gt;"",Datos!F536=F$1008),0,IF(F$1004=0,0,1-CHOOSE(F$1004,IF(ISNUMBER(Datos!F536),AND(OR(F$1005="",Datos!F536&gt;=F$1005),OR(F$1006="",Datos!F536&lt;=F$1006)),FALSE),IF(ISNUMBER(Datos!F536),AND(Datos!F536=INT(Datos!F536),AND(OR(F$1005="",Datos!F536&gt;=F$1005),OR(F$1006="",Datos!F536&lt;=F$1006))),FALSE),OR(ISNUMBER(FIND(";"&amp;UPPER(TRIM(Datos!F536&amp;""))&amp;"=",F$1007)),ISNUMBER(FIND(";"&amp;UPPER(TRIM(Datos!F536&amp;""))&amp;";",F$1007))),OR(UPPER(TRIM(Datos!F536&amp;""))="SÍ",UPPER(TRIM(Datos!F536&amp;""))="SI",UPPER(TRIM(Datos!F536&amp;""))="NO"),IF(ISNUMBER(Datos!F536),AND(OR(F$1005="",Datos!F536&gt;=F$1005),OR(F$1006="",Datos!F536&lt;=F$1006)),FALSE),TRUE))))</f>
        <v>0.0</v>
      </c>
      <c r="G536">
        <f>IF(Datos!G536="",0,IF(AND(G$1008&lt;&gt;"",Datos!G536=G$1008),0,IF(G$1004=0,0,1-CHOOSE(G$1004,IF(ISNUMBER(Datos!G536),AND(OR(G$1005="",Datos!G536&gt;=G$1005),OR(G$1006="",Datos!G536&lt;=G$1006)),FALSE),IF(ISNUMBER(Datos!G536),AND(Datos!G536=INT(Datos!G536),AND(OR(G$1005="",Datos!G536&gt;=G$1005),OR(G$1006="",Datos!G536&lt;=G$1006))),FALSE),OR(ISNUMBER(FIND(";"&amp;UPPER(TRIM(Datos!G536&amp;""))&amp;"=",G$1007)),ISNUMBER(FIND(";"&amp;UPPER(TRIM(Datos!G536&amp;""))&amp;";",G$1007))),OR(UPPER(TRIM(Datos!G536&amp;""))="SÍ",UPPER(TRIM(Datos!G536&amp;""))="SI",UPPER(TRIM(Datos!G536&amp;""))="NO"),IF(ISNUMBER(Datos!G536),AND(OR(G$1005="",Datos!G536&gt;=G$1005),OR(G$1006="",Datos!G536&lt;=G$1006)),FALSE),TRUE))))</f>
        <v>0.0</v>
      </c>
      <c r="H536">
        <f>IF(Datos!H536="",0,IF(AND(H$1008&lt;&gt;"",Datos!H536=H$1008),0,IF(H$1004=0,0,1-CHOOSE(H$1004,IF(ISNUMBER(Datos!H536),AND(OR(H$1005="",Datos!H536&gt;=H$1005),OR(H$1006="",Datos!H536&lt;=H$1006)),FALSE),IF(ISNUMBER(Datos!H536),AND(Datos!H536=INT(Datos!H536),AND(OR(H$1005="",Datos!H536&gt;=H$1005),OR(H$1006="",Datos!H536&lt;=H$1006))),FALSE),OR(ISNUMBER(FIND(";"&amp;UPPER(TRIM(Datos!H536&amp;""))&amp;"=",H$1007)),ISNUMBER(FIND(";"&amp;UPPER(TRIM(Datos!H536&amp;""))&amp;";",H$1007))),OR(UPPER(TRIM(Datos!H536&amp;""))="SÍ",UPPER(TRIM(Datos!H536&amp;""))="SI",UPPER(TRIM(Datos!H536&amp;""))="NO"),IF(ISNUMBER(Datos!H536),AND(OR(H$1005="",Datos!H536&gt;=H$1005),OR(H$1006="",Datos!H536&lt;=H$1006)),FALSE),TRUE))))</f>
        <v>0.0</v>
      </c>
      <c r="I536">
        <f>IF(Datos!I536="",0,IF(AND(I$1008&lt;&gt;"",Datos!I536=I$1008),0,IF(I$1004=0,0,1-CHOOSE(I$1004,IF(ISNUMBER(Datos!I536),AND(OR(I$1005="",Datos!I536&gt;=I$1005),OR(I$1006="",Datos!I536&lt;=I$1006)),FALSE),IF(ISNUMBER(Datos!I536),AND(Datos!I536=INT(Datos!I536),AND(OR(I$1005="",Datos!I536&gt;=I$1005),OR(I$1006="",Datos!I536&lt;=I$1006))),FALSE),OR(ISNUMBER(FIND(";"&amp;UPPER(TRIM(Datos!I536&amp;""))&amp;"=",I$1007)),ISNUMBER(FIND(";"&amp;UPPER(TRIM(Datos!I536&amp;""))&amp;";",I$1007))),OR(UPPER(TRIM(Datos!I536&amp;""))="SÍ",UPPER(TRIM(Datos!I536&amp;""))="SI",UPPER(TRIM(Datos!I536&amp;""))="NO"),IF(ISNUMBER(Datos!I536),AND(OR(I$1005="",Datos!I536&gt;=I$1005),OR(I$1006="",Datos!I536&lt;=I$1006)),FALSE),TRUE))))</f>
        <v>0.0</v>
      </c>
      <c r="J536">
        <f>IF(Datos!J536="",0,IF(AND(J$1008&lt;&gt;"",Datos!J536=J$1008),0,IF(J$1004=0,0,1-CHOOSE(J$1004,IF(ISNUMBER(Datos!J536),AND(OR(J$1005="",Datos!J536&gt;=J$1005),OR(J$1006="",Datos!J536&lt;=J$1006)),FALSE),IF(ISNUMBER(Datos!J536),AND(Datos!J536=INT(Datos!J536),AND(OR(J$1005="",Datos!J536&gt;=J$1005),OR(J$1006="",Datos!J536&lt;=J$1006))),FALSE),OR(ISNUMBER(FIND(";"&amp;UPPER(TRIM(Datos!J536&amp;""))&amp;"=",J$1007)),ISNUMBER(FIND(";"&amp;UPPER(TRIM(Datos!J536&amp;""))&amp;";",J$1007))),OR(UPPER(TRIM(Datos!J536&amp;""))="SÍ",UPPER(TRIM(Datos!J536&amp;""))="SI",UPPER(TRIM(Datos!J536&amp;""))="NO"),IF(ISNUMBER(Datos!J536),AND(OR(J$1005="",Datos!J536&gt;=J$1005),OR(J$1006="",Datos!J536&lt;=J$1006)),FALSE),TRUE))))</f>
        <v>0.0</v>
      </c>
      <c r="K536">
        <f>IF(Datos!K536="",0,IF(AND(K$1008&lt;&gt;"",Datos!K536=K$1008),0,IF(K$1004=0,0,1-CHOOSE(K$1004,IF(ISNUMBER(Datos!K536),AND(OR(K$1005="",Datos!K536&gt;=K$1005),OR(K$1006="",Datos!K536&lt;=K$1006)),FALSE),IF(ISNUMBER(Datos!K536),AND(Datos!K536=INT(Datos!K536),AND(OR(K$1005="",Datos!K536&gt;=K$1005),OR(K$1006="",Datos!K536&lt;=K$1006))),FALSE),OR(ISNUMBER(FIND(";"&amp;UPPER(TRIM(Datos!K536&amp;""))&amp;"=",K$1007)),ISNUMBER(FIND(";"&amp;UPPER(TRIM(Datos!K536&amp;""))&amp;";",K$1007))),OR(UPPER(TRIM(Datos!K536&amp;""))="SÍ",UPPER(TRIM(Datos!K536&amp;""))="SI",UPPER(TRIM(Datos!K536&amp;""))="NO"),IF(ISNUMBER(Datos!K536),AND(OR(K$1005="",Datos!K536&gt;=K$1005),OR(K$1006="",Datos!K536&lt;=K$1006)),FALSE),TRUE))))</f>
        <v>0.0</v>
      </c>
      <c r="L536">
        <f>IF(Datos!L536="",0,IF(AND(L$1008&lt;&gt;"",Datos!L536=L$1008),0,IF(L$1004=0,0,1-CHOOSE(L$1004,IF(ISNUMBER(Datos!L536),AND(OR(L$1005="",Datos!L536&gt;=L$1005),OR(L$1006="",Datos!L536&lt;=L$1006)),FALSE),IF(ISNUMBER(Datos!L536),AND(Datos!L536=INT(Datos!L536),AND(OR(L$1005="",Datos!L536&gt;=L$1005),OR(L$1006="",Datos!L536&lt;=L$1006))),FALSE),OR(ISNUMBER(FIND(";"&amp;UPPER(TRIM(Datos!L536&amp;""))&amp;"=",L$1007)),ISNUMBER(FIND(";"&amp;UPPER(TRIM(Datos!L536&amp;""))&amp;";",L$1007))),OR(UPPER(TRIM(Datos!L536&amp;""))="SÍ",UPPER(TRIM(Datos!L536&amp;""))="SI",UPPER(TRIM(Datos!L536&amp;""))="NO"),IF(ISNUMBER(Datos!L536),AND(OR(L$1005="",Datos!L536&gt;=L$1005),OR(L$1006="",Datos!L536&lt;=L$1006)),FALSE),TRUE))))</f>
        <v>0.0</v>
      </c>
      <c r="M536">
        <f>IF(Datos!M536="",0,IF(AND(M$1008&lt;&gt;"",Datos!M536=M$1008),0,IF(M$1004=0,0,1-CHOOSE(M$1004,IF(ISNUMBER(Datos!M536),AND(OR(M$1005="",Datos!M536&gt;=M$1005),OR(M$1006="",Datos!M536&lt;=M$1006)),FALSE),IF(ISNUMBER(Datos!M536),AND(Datos!M536=INT(Datos!M536),AND(OR(M$1005="",Datos!M536&gt;=M$1005),OR(M$1006="",Datos!M536&lt;=M$1006))),FALSE),OR(ISNUMBER(FIND(";"&amp;UPPER(TRIM(Datos!M536&amp;""))&amp;"=",M$1007)),ISNUMBER(FIND(";"&amp;UPPER(TRIM(Datos!M536&amp;""))&amp;";",M$1007))),OR(UPPER(TRIM(Datos!M536&amp;""))="SÍ",UPPER(TRIM(Datos!M536&amp;""))="SI",UPPER(TRIM(Datos!M536&amp;""))="NO"),IF(ISNUMBER(Datos!M536),AND(OR(M$1005="",Datos!M536&gt;=M$1005),OR(M$1006="",Datos!M536&lt;=M$1006)),FALSE),TRUE))))</f>
        <v>0.0</v>
      </c>
      <c r="N536">
        <f>IF(Datos!N536="",0,IF(AND(N$1008&lt;&gt;"",Datos!N536=N$1008),0,IF(N$1004=0,0,1-CHOOSE(N$1004,IF(ISNUMBER(Datos!N536),AND(OR(N$1005="",Datos!N536&gt;=N$1005),OR(N$1006="",Datos!N536&lt;=N$1006)),FALSE),IF(ISNUMBER(Datos!N536),AND(Datos!N536=INT(Datos!N536),AND(OR(N$1005="",Datos!N536&gt;=N$1005),OR(N$1006="",Datos!N536&lt;=N$1006))),FALSE),OR(ISNUMBER(FIND(";"&amp;UPPER(TRIM(Datos!N536&amp;""))&amp;"=",N$1007)),ISNUMBER(FIND(";"&amp;UPPER(TRIM(Datos!N536&amp;""))&amp;";",N$1007))),OR(UPPER(TRIM(Datos!N536&amp;""))="SÍ",UPPER(TRIM(Datos!N536&amp;""))="SI",UPPER(TRIM(Datos!N536&amp;""))="NO"),IF(ISNUMBER(Datos!N536),AND(OR(N$1005="",Datos!N536&gt;=N$1005),OR(N$1006="",Datos!N536&lt;=N$1006)),FALSE),TRUE))))</f>
        <v>0.0</v>
      </c>
      <c r="O536">
        <f>IF(Datos!O536="",0,IF(AND(O$1008&lt;&gt;"",Datos!O536=O$1008),0,IF(O$1004=0,0,1-CHOOSE(O$1004,IF(ISNUMBER(Datos!O536),AND(OR(O$1005="",Datos!O536&gt;=O$1005),OR(O$1006="",Datos!O536&lt;=O$1006)),FALSE),IF(ISNUMBER(Datos!O536),AND(Datos!O536=INT(Datos!O536),AND(OR(O$1005="",Datos!O536&gt;=O$1005),OR(O$1006="",Datos!O536&lt;=O$1006))),FALSE),OR(ISNUMBER(FIND(";"&amp;UPPER(TRIM(Datos!O536&amp;""))&amp;"=",O$1007)),ISNUMBER(FIND(";"&amp;UPPER(TRIM(Datos!O536&amp;""))&amp;";",O$1007))),OR(UPPER(TRIM(Datos!O536&amp;""))="SÍ",UPPER(TRIM(Datos!O536&amp;""))="SI",UPPER(TRIM(Datos!O536&amp;""))="NO"),IF(ISNUMBER(Datos!O536),AND(OR(O$1005="",Datos!O536&gt;=O$1005),OR(O$1006="",Datos!O536&lt;=O$1006)),FALSE),TRUE))))</f>
        <v>0.0</v>
      </c>
      <c r="P536">
        <f>IF(Datos!P536="",0,IF(AND(P$1008&lt;&gt;"",Datos!P536=P$1008),0,IF(P$1004=0,0,1-CHOOSE(P$1004,IF(ISNUMBER(Datos!P536),AND(OR(P$1005="",Datos!P536&gt;=P$1005),OR(P$1006="",Datos!P536&lt;=P$1006)),FALSE),IF(ISNUMBER(Datos!P536),AND(Datos!P536=INT(Datos!P536),AND(OR(P$1005="",Datos!P536&gt;=P$1005),OR(P$1006="",Datos!P536&lt;=P$1006))),FALSE),OR(ISNUMBER(FIND(";"&amp;UPPER(TRIM(Datos!P536&amp;""))&amp;"=",P$1007)),ISNUMBER(FIND(";"&amp;UPPER(TRIM(Datos!P536&amp;""))&amp;";",P$1007))),OR(UPPER(TRIM(Datos!P536&amp;""))="SÍ",UPPER(TRIM(Datos!P536&amp;""))="SI",UPPER(TRIM(Datos!P536&amp;""))="NO"),IF(ISNUMBER(Datos!P536),AND(OR(P$1005="",Datos!P536&gt;=P$1005),OR(P$1006="",Datos!P536&lt;=P$1006)),FALSE),TRUE))))</f>
        <v>0.0</v>
      </c>
      <c r="Q536">
        <f>IF(Datos!Q536="",0,IF(AND(Q$1008&lt;&gt;"",Datos!Q536=Q$1008),0,IF(Q$1004=0,0,1-CHOOSE(Q$1004,IF(ISNUMBER(Datos!Q536),AND(OR(Q$1005="",Datos!Q536&gt;=Q$1005),OR(Q$1006="",Datos!Q536&lt;=Q$1006)),FALSE),IF(ISNUMBER(Datos!Q536),AND(Datos!Q536=INT(Datos!Q536),AND(OR(Q$1005="",Datos!Q536&gt;=Q$1005),OR(Q$1006="",Datos!Q536&lt;=Q$1006))),FALSE),OR(ISNUMBER(FIND(";"&amp;UPPER(TRIM(Datos!Q536&amp;""))&amp;"=",Q$1007)),ISNUMBER(FIND(";"&amp;UPPER(TRIM(Datos!Q536&amp;""))&amp;";",Q$1007))),OR(UPPER(TRIM(Datos!Q536&amp;""))="SÍ",UPPER(TRIM(Datos!Q536&amp;""))="SI",UPPER(TRIM(Datos!Q536&amp;""))="NO"),IF(ISNUMBER(Datos!Q536),AND(OR(Q$1005="",Datos!Q536&gt;=Q$1005),OR(Q$1006="",Datos!Q536&lt;=Q$1006)),FALSE),TRUE))))</f>
        <v>0.0</v>
      </c>
      <c r="R536">
        <f>IF(Datos!R536="",0,IF(AND(R$1008&lt;&gt;"",Datos!R536=R$1008),0,IF(R$1004=0,0,1-CHOOSE(R$1004,IF(ISNUMBER(Datos!R536),AND(OR(R$1005="",Datos!R536&gt;=R$1005),OR(R$1006="",Datos!R536&lt;=R$1006)),FALSE),IF(ISNUMBER(Datos!R536),AND(Datos!R536=INT(Datos!R536),AND(OR(R$1005="",Datos!R536&gt;=R$1005),OR(R$1006="",Datos!R536&lt;=R$1006))),FALSE),OR(ISNUMBER(FIND(";"&amp;UPPER(TRIM(Datos!R536&amp;""))&amp;"=",R$1007)),ISNUMBER(FIND(";"&amp;UPPER(TRIM(Datos!R536&amp;""))&amp;";",R$1007))),OR(UPPER(TRIM(Datos!R536&amp;""))="SÍ",UPPER(TRIM(Datos!R536&amp;""))="SI",UPPER(TRIM(Datos!R536&amp;""))="NO"),IF(ISNUMBER(Datos!R536),AND(OR(R$1005="",Datos!R536&gt;=R$1005),OR(R$1006="",Datos!R536&lt;=R$1006)),FALSE),TRUE))))</f>
        <v>0.0</v>
      </c>
      <c r="S536">
        <f>IF(Datos!S536="",0,IF(AND(S$1008&lt;&gt;"",Datos!S536=S$1008),0,IF(S$1004=0,0,1-CHOOSE(S$1004,IF(ISNUMBER(Datos!S536),AND(OR(S$1005="",Datos!S536&gt;=S$1005),OR(S$1006="",Datos!S536&lt;=S$1006)),FALSE),IF(ISNUMBER(Datos!S536),AND(Datos!S536=INT(Datos!S536),AND(OR(S$1005="",Datos!S536&gt;=S$1005),OR(S$1006="",Datos!S536&lt;=S$1006))),FALSE),OR(ISNUMBER(FIND(";"&amp;UPPER(TRIM(Datos!S536&amp;""))&amp;"=",S$1007)),ISNUMBER(FIND(";"&amp;UPPER(TRIM(Datos!S536&amp;""))&amp;";",S$1007))),OR(UPPER(TRIM(Datos!S536&amp;""))="SÍ",UPPER(TRIM(Datos!S536&amp;""))="SI",UPPER(TRIM(Datos!S536&amp;""))="NO"),IF(ISNUMBER(Datos!S536),AND(OR(S$1005="",Datos!S536&gt;=S$1005),OR(S$1006="",Datos!S536&lt;=S$1006)),FALSE),TRUE))))</f>
        <v>0.0</v>
      </c>
      <c r="T536">
        <f>IF(Datos!T536="",0,IF(AND(T$1008&lt;&gt;"",Datos!T536=T$1008),0,IF(T$1004=0,0,1-CHOOSE(T$1004,IF(ISNUMBER(Datos!T536),AND(OR(T$1005="",Datos!T536&gt;=T$1005),OR(T$1006="",Datos!T536&lt;=T$1006)),FALSE),IF(ISNUMBER(Datos!T536),AND(Datos!T536=INT(Datos!T536),AND(OR(T$1005="",Datos!T536&gt;=T$1005),OR(T$1006="",Datos!T536&lt;=T$1006))),FALSE),OR(ISNUMBER(FIND(";"&amp;UPPER(TRIM(Datos!T536&amp;""))&amp;"=",T$1007)),ISNUMBER(FIND(";"&amp;UPPER(TRIM(Datos!T536&amp;""))&amp;";",T$1007))),OR(UPPER(TRIM(Datos!T536&amp;""))="SÍ",UPPER(TRIM(Datos!T536&amp;""))="SI",UPPER(TRIM(Datos!T536&amp;""))="NO"),IF(ISNUMBER(Datos!T536),AND(OR(T$1005="",Datos!T536&gt;=T$1005),OR(T$1006="",Datos!T536&lt;=T$1006)),FALSE),TRUE))))</f>
        <v>0.0</v>
      </c>
      <c r="U536">
        <f>IF(Datos!U536="",0,IF(AND(U$1008&lt;&gt;"",Datos!U536=U$1008),0,IF(U$1004=0,0,1-CHOOSE(U$1004,IF(ISNUMBER(Datos!U536),AND(OR(U$1005="",Datos!U536&gt;=U$1005),OR(U$1006="",Datos!U536&lt;=U$1006)),FALSE),IF(ISNUMBER(Datos!U536),AND(Datos!U536=INT(Datos!U536),AND(OR(U$1005="",Datos!U536&gt;=U$1005),OR(U$1006="",Datos!U536&lt;=U$1006))),FALSE),OR(ISNUMBER(FIND(";"&amp;UPPER(TRIM(Datos!U536&amp;""))&amp;"=",U$1007)),ISNUMBER(FIND(";"&amp;UPPER(TRIM(Datos!U536&amp;""))&amp;";",U$1007))),OR(UPPER(TRIM(Datos!U536&amp;""))="SÍ",UPPER(TRIM(Datos!U536&amp;""))="SI",UPPER(TRIM(Datos!U536&amp;""))="NO"),IF(ISNUMBER(Datos!U536),AND(OR(U$1005="",Datos!U536&gt;=U$1005),OR(U$1006="",Datos!U536&lt;=U$1006)),FALSE),TRUE))))</f>
        <v>0.0</v>
      </c>
      <c r="V536">
        <f>IF(Datos!V536="",0,IF(AND(V$1008&lt;&gt;"",Datos!V536=V$1008),0,IF(V$1004=0,0,1-CHOOSE(V$1004,IF(ISNUMBER(Datos!V536),AND(OR(V$1005="",Datos!V536&gt;=V$1005),OR(V$1006="",Datos!V536&lt;=V$1006)),FALSE),IF(ISNUMBER(Datos!V536),AND(Datos!V536=INT(Datos!V536),AND(OR(V$1005="",Datos!V536&gt;=V$1005),OR(V$1006="",Datos!V536&lt;=V$1006))),FALSE),OR(ISNUMBER(FIND(";"&amp;UPPER(TRIM(Datos!V536&amp;""))&amp;"=",V$1007)),ISNUMBER(FIND(";"&amp;UPPER(TRIM(Datos!V536&amp;""))&amp;";",V$1007))),OR(UPPER(TRIM(Datos!V536&amp;""))="SÍ",UPPER(TRIM(Datos!V536&amp;""))="SI",UPPER(TRIM(Datos!V536&amp;""))="NO"),IF(ISNUMBER(Datos!V536),AND(OR(V$1005="",Datos!V536&gt;=V$1005),OR(V$1006="",Datos!V536&lt;=V$1006)),FALSE),TRUE))))</f>
        <v>0.0</v>
      </c>
      <c r="W536">
        <f>IF(Datos!W536="",0,IF(AND(W$1008&lt;&gt;"",Datos!W536=W$1008),0,IF(W$1004=0,0,1-CHOOSE(W$1004,IF(ISNUMBER(Datos!W536),AND(OR(W$1005="",Datos!W536&gt;=W$1005),OR(W$1006="",Datos!W536&lt;=W$1006)),FALSE),IF(ISNUMBER(Datos!W536),AND(Datos!W536=INT(Datos!W536),AND(OR(W$1005="",Datos!W536&gt;=W$1005),OR(W$1006="",Datos!W536&lt;=W$1006))),FALSE),OR(ISNUMBER(FIND(";"&amp;UPPER(TRIM(Datos!W536&amp;""))&amp;"=",W$1007)),ISNUMBER(FIND(";"&amp;UPPER(TRIM(Datos!W536&amp;""))&amp;";",W$1007))),OR(UPPER(TRIM(Datos!W536&amp;""))="SÍ",UPPER(TRIM(Datos!W536&amp;""))="SI",UPPER(TRIM(Datos!W536&amp;""))="NO"),IF(ISNUMBER(Datos!W536),AND(OR(W$1005="",Datos!W536&gt;=W$1005),OR(W$1006="",Datos!W536&lt;=W$1006)),FALSE),TRUE))))</f>
        <v>0.0</v>
      </c>
      <c r="X536">
        <f>IF(Datos!X536="",0,IF(AND(X$1008&lt;&gt;"",Datos!X536=X$1008),0,IF(X$1004=0,0,1-CHOOSE(X$1004,IF(ISNUMBER(Datos!X536),AND(OR(X$1005="",Datos!X536&gt;=X$1005),OR(X$1006="",Datos!X536&lt;=X$1006)),FALSE),IF(ISNUMBER(Datos!X536),AND(Datos!X536=INT(Datos!X536),AND(OR(X$1005="",Datos!X536&gt;=X$1005),OR(X$1006="",Datos!X536&lt;=X$1006))),FALSE),OR(ISNUMBER(FIND(";"&amp;UPPER(TRIM(Datos!X536&amp;""))&amp;"=",X$1007)),ISNUMBER(FIND(";"&amp;UPPER(TRIM(Datos!X536&amp;""))&amp;";",X$1007))),OR(UPPER(TRIM(Datos!X536&amp;""))="SÍ",UPPER(TRIM(Datos!X536&amp;""))="SI",UPPER(TRIM(Datos!X536&amp;""))="NO"),IF(ISNUMBER(Datos!X536),AND(OR(X$1005="",Datos!X536&gt;=X$1005),OR(X$1006="",Datos!X536&lt;=X$1006)),FALSE),TRUE))))</f>
        <v>0.0</v>
      </c>
      <c r="Y536">
        <f>IF(Datos!Y536="",0,IF(AND(Y$1008&lt;&gt;"",Datos!Y536=Y$1008),0,IF(Y$1004=0,0,1-CHOOSE(Y$1004,IF(ISNUMBER(Datos!Y536),AND(OR(Y$1005="",Datos!Y536&gt;=Y$1005),OR(Y$1006="",Datos!Y536&lt;=Y$1006)),FALSE),IF(ISNUMBER(Datos!Y536),AND(Datos!Y536=INT(Datos!Y536),AND(OR(Y$1005="",Datos!Y536&gt;=Y$1005),OR(Y$1006="",Datos!Y536&lt;=Y$1006))),FALSE),OR(ISNUMBER(FIND(";"&amp;UPPER(TRIM(Datos!Y536&amp;""))&amp;"=",Y$1007)),ISNUMBER(FIND(";"&amp;UPPER(TRIM(Datos!Y536&amp;""))&amp;";",Y$1007))),OR(UPPER(TRIM(Datos!Y536&amp;""))="SÍ",UPPER(TRIM(Datos!Y536&amp;""))="SI",UPPER(TRIM(Datos!Y536&amp;""))="NO"),IF(ISNUMBER(Datos!Y536),AND(OR(Y$1005="",Datos!Y536&gt;=Y$1005),OR(Y$1006="",Datos!Y536&lt;=Y$1006)),FALSE),TRUE))))</f>
        <v>0.0</v>
      </c>
      <c r="Z536">
        <f>IF(Datos!Z536="",0,IF(AND(Z$1008&lt;&gt;"",Datos!Z536=Z$1008),0,IF(Z$1004=0,0,1-CHOOSE(Z$1004,IF(ISNUMBER(Datos!Z536),AND(OR(Z$1005="",Datos!Z536&gt;=Z$1005),OR(Z$1006="",Datos!Z536&lt;=Z$1006)),FALSE),IF(ISNUMBER(Datos!Z536),AND(Datos!Z536=INT(Datos!Z536),AND(OR(Z$1005="",Datos!Z536&gt;=Z$1005),OR(Z$1006="",Datos!Z536&lt;=Z$1006))),FALSE),OR(ISNUMBER(FIND(";"&amp;UPPER(TRIM(Datos!Z536&amp;""))&amp;"=",Z$1007)),ISNUMBER(FIND(";"&amp;UPPER(TRIM(Datos!Z536&amp;""))&amp;";",Z$1007))),OR(UPPER(TRIM(Datos!Z536&amp;""))="SÍ",UPPER(TRIM(Datos!Z536&amp;""))="SI",UPPER(TRIM(Datos!Z536&amp;""))="NO"),IF(ISNUMBER(Datos!Z536),AND(OR(Z$1005="",Datos!Z536&gt;=Z$1005),OR(Z$1006="",Datos!Z536&lt;=Z$1006)),FALSE),TRUE))))</f>
        <v>0.0</v>
      </c>
      <c r="AA536">
        <f>IF(Datos!AA536="",0,IF(AND(AA$1008&lt;&gt;"",Datos!AA536=AA$1008),0,IF(AA$1004=0,0,1-CHOOSE(AA$1004,IF(ISNUMBER(Datos!AA536),AND(OR(AA$1005="",Datos!AA536&gt;=AA$1005),OR(AA$1006="",Datos!AA536&lt;=AA$1006)),FALSE),IF(ISNUMBER(Datos!AA536),AND(Datos!AA536=INT(Datos!AA536),AND(OR(AA$1005="",Datos!AA536&gt;=AA$1005),OR(AA$1006="",Datos!AA536&lt;=AA$1006))),FALSE),OR(ISNUMBER(FIND(";"&amp;UPPER(TRIM(Datos!AA536&amp;""))&amp;"=",AA$1007)),ISNUMBER(FIND(";"&amp;UPPER(TRIM(Datos!AA536&amp;""))&amp;";",AA$1007))),OR(UPPER(TRIM(Datos!AA536&amp;""))="SÍ",UPPER(TRIM(Datos!AA536&amp;""))="SI",UPPER(TRIM(Datos!AA536&amp;""))="NO"),IF(ISNUMBER(Datos!AA536),AND(OR(AA$1005="",Datos!AA536&gt;=AA$1005),OR(AA$1006="",Datos!AA536&lt;=AA$1006)),FALSE),TRUE))))</f>
        <v>0.0</v>
      </c>
      <c r="AB536">
        <f>IF(Datos!AB536="",0,IF(AND(AB$1008&lt;&gt;"",Datos!AB536=AB$1008),0,IF(AB$1004=0,0,1-CHOOSE(AB$1004,IF(ISNUMBER(Datos!AB536),AND(OR(AB$1005="",Datos!AB536&gt;=AB$1005),OR(AB$1006="",Datos!AB536&lt;=AB$1006)),FALSE),IF(ISNUMBER(Datos!AB536),AND(Datos!AB536=INT(Datos!AB536),AND(OR(AB$1005="",Datos!AB536&gt;=AB$1005),OR(AB$1006="",Datos!AB536&lt;=AB$1006))),FALSE),OR(ISNUMBER(FIND(";"&amp;UPPER(TRIM(Datos!AB536&amp;""))&amp;"=",AB$1007)),ISNUMBER(FIND(";"&amp;UPPER(TRIM(Datos!AB536&amp;""))&amp;";",AB$1007))),OR(UPPER(TRIM(Datos!AB536&amp;""))="SÍ",UPPER(TRIM(Datos!AB536&amp;""))="SI",UPPER(TRIM(Datos!AB536&amp;""))="NO"),IF(ISNUMBER(Datos!AB536),AND(OR(AB$1005="",Datos!AB536&gt;=AB$1005),OR(AB$1006="",Datos!AB536&lt;=AB$1006)),FALSE),TRUE))))</f>
        <v>0.0</v>
      </c>
      <c r="AC536">
        <f>IF(Datos!AC536="",0,IF(AND(AC$1008&lt;&gt;"",Datos!AC536=AC$1008),0,IF(AC$1004=0,0,1-CHOOSE(AC$1004,IF(ISNUMBER(Datos!AC536),AND(OR(AC$1005="",Datos!AC536&gt;=AC$1005),OR(AC$1006="",Datos!AC536&lt;=AC$1006)),FALSE),IF(ISNUMBER(Datos!AC536),AND(Datos!AC536=INT(Datos!AC536),AND(OR(AC$1005="",Datos!AC536&gt;=AC$1005),OR(AC$1006="",Datos!AC536&lt;=AC$1006))),FALSE),OR(ISNUMBER(FIND(";"&amp;UPPER(TRIM(Datos!AC536&amp;""))&amp;"=",AC$1007)),ISNUMBER(FIND(";"&amp;UPPER(TRIM(Datos!AC536&amp;""))&amp;";",AC$1007))),OR(UPPER(TRIM(Datos!AC536&amp;""))="SÍ",UPPER(TRIM(Datos!AC536&amp;""))="SI",UPPER(TRIM(Datos!AC536&amp;""))="NO"),IF(ISNUMBER(Datos!AC536),AND(OR(AC$1005="",Datos!AC536&gt;=AC$1005),OR(AC$1006="",Datos!AC536&lt;=AC$1006)),FALSE),TRUE))))</f>
        <v>0.0</v>
      </c>
      <c r="AD536">
        <f>IF(Datos!AD536="",0,IF(AND(AD$1008&lt;&gt;"",Datos!AD536=AD$1008),0,IF(AD$1004=0,0,1-CHOOSE(AD$1004,IF(ISNUMBER(Datos!AD536),AND(OR(AD$1005="",Datos!AD536&gt;=AD$1005),OR(AD$1006="",Datos!AD536&lt;=AD$1006)),FALSE),IF(ISNUMBER(Datos!AD536),AND(Datos!AD536=INT(Datos!AD536),AND(OR(AD$1005="",Datos!AD536&gt;=AD$1005),OR(AD$1006="",Datos!AD536&lt;=AD$1006))),FALSE),OR(ISNUMBER(FIND(";"&amp;UPPER(TRIM(Datos!AD536&amp;""))&amp;"=",AD$1007)),ISNUMBER(FIND(";"&amp;UPPER(TRIM(Datos!AD536&amp;""))&amp;";",AD$1007))),OR(UPPER(TRIM(Datos!AD536&amp;""))="SÍ",UPPER(TRIM(Datos!AD536&amp;""))="SI",UPPER(TRIM(Datos!AD536&amp;""))="NO"),IF(ISNUMBER(Datos!AD536),AND(OR(AD$1005="",Datos!AD536&gt;=AD$1005),OR(AD$1006="",Datos!AD536&lt;=AD$1006)),FALSE),TRUE))))</f>
        <v>0.0</v>
      </c>
      <c r="AE536">
        <f>IF(Datos!AE536="",0,IF(AND(AE$1008&lt;&gt;"",Datos!AE536=AE$1008),0,IF(AE$1004=0,0,1-CHOOSE(AE$1004,IF(ISNUMBER(Datos!AE536),AND(OR(AE$1005="",Datos!AE536&gt;=AE$1005),OR(AE$1006="",Datos!AE536&lt;=AE$1006)),FALSE),IF(ISNUMBER(Datos!AE536),AND(Datos!AE536=INT(Datos!AE536),AND(OR(AE$1005="",Datos!AE536&gt;=AE$1005),OR(AE$1006="",Datos!AE536&lt;=AE$1006))),FALSE),OR(ISNUMBER(FIND(";"&amp;UPPER(TRIM(Datos!AE536&amp;""))&amp;"=",AE$1007)),ISNUMBER(FIND(";"&amp;UPPER(TRIM(Datos!AE536&amp;""))&amp;";",AE$1007))),OR(UPPER(TRIM(Datos!AE536&amp;""))="SÍ",UPPER(TRIM(Datos!AE536&amp;""))="SI",UPPER(TRIM(Datos!AE536&amp;""))="NO"),IF(ISNUMBER(Datos!AE536),AND(OR(AE$1005="",Datos!AE536&gt;=AE$1005),OR(AE$1006="",Datos!AE536&lt;=AE$1006)),FALSE),TRUE))))</f>
        <v>0.0</v>
      </c>
    </row>
    <row r="537" spans="2:31">
      <c r="B537">
        <f>IF(Datos!B537="",0,IF(AND(B$1008&lt;&gt;"",Datos!B537=B$1008),0,IF(B$1004=0,0,1-CHOOSE(B$1004,IF(ISNUMBER(Datos!B537),AND(OR(B$1005="",Datos!B537&gt;=B$1005),OR(B$1006="",Datos!B537&lt;=B$1006)),FALSE),IF(ISNUMBER(Datos!B537),AND(Datos!B537=INT(Datos!B537),AND(OR(B$1005="",Datos!B537&gt;=B$1005),OR(B$1006="",Datos!B537&lt;=B$1006))),FALSE),OR(ISNUMBER(FIND(";"&amp;UPPER(TRIM(Datos!B537&amp;""))&amp;"=",B$1007)),ISNUMBER(FIND(";"&amp;UPPER(TRIM(Datos!B537&amp;""))&amp;";",B$1007))),OR(UPPER(TRIM(Datos!B537&amp;""))="SÍ",UPPER(TRIM(Datos!B537&amp;""))="SI",UPPER(TRIM(Datos!B537&amp;""))="NO"),IF(ISNUMBER(Datos!B537),AND(OR(B$1005="",Datos!B537&gt;=B$1005),OR(B$1006="",Datos!B537&lt;=B$1006)),FALSE),TRUE))))</f>
        <v>0.0</v>
      </c>
      <c r="C537">
        <f>IF(Datos!C537="",0,IF(AND(C$1008&lt;&gt;"",Datos!C537=C$1008),0,IF(C$1004=0,0,1-CHOOSE(C$1004,IF(ISNUMBER(Datos!C537),AND(OR(C$1005="",Datos!C537&gt;=C$1005),OR(C$1006="",Datos!C537&lt;=C$1006)),FALSE),IF(ISNUMBER(Datos!C537),AND(Datos!C537=INT(Datos!C537),AND(OR(C$1005="",Datos!C537&gt;=C$1005),OR(C$1006="",Datos!C537&lt;=C$1006))),FALSE),OR(ISNUMBER(FIND(";"&amp;UPPER(TRIM(Datos!C537&amp;""))&amp;"=",C$1007)),ISNUMBER(FIND(";"&amp;UPPER(TRIM(Datos!C537&amp;""))&amp;";",C$1007))),OR(UPPER(TRIM(Datos!C537&amp;""))="SÍ",UPPER(TRIM(Datos!C537&amp;""))="SI",UPPER(TRIM(Datos!C537&amp;""))="NO"),IF(ISNUMBER(Datos!C537),AND(OR(C$1005="",Datos!C537&gt;=C$1005),OR(C$1006="",Datos!C537&lt;=C$1006)),FALSE),TRUE))))</f>
        <v>0.0</v>
      </c>
      <c r="D537">
        <f>IF(Datos!D537="",0,IF(AND(D$1008&lt;&gt;"",Datos!D537=D$1008),0,IF(D$1004=0,0,1-CHOOSE(D$1004,IF(ISNUMBER(Datos!D537),AND(OR(D$1005="",Datos!D537&gt;=D$1005),OR(D$1006="",Datos!D537&lt;=D$1006)),FALSE),IF(ISNUMBER(Datos!D537),AND(Datos!D537=INT(Datos!D537),AND(OR(D$1005="",Datos!D537&gt;=D$1005),OR(D$1006="",Datos!D537&lt;=D$1006))),FALSE),OR(ISNUMBER(FIND(";"&amp;UPPER(TRIM(Datos!D537&amp;""))&amp;"=",D$1007)),ISNUMBER(FIND(";"&amp;UPPER(TRIM(Datos!D537&amp;""))&amp;";",D$1007))),OR(UPPER(TRIM(Datos!D537&amp;""))="SÍ",UPPER(TRIM(Datos!D537&amp;""))="SI",UPPER(TRIM(Datos!D537&amp;""))="NO"),IF(ISNUMBER(Datos!D537),AND(OR(D$1005="",Datos!D537&gt;=D$1005),OR(D$1006="",Datos!D537&lt;=D$1006)),FALSE),TRUE))))</f>
        <v>0.0</v>
      </c>
      <c r="E537">
        <f>IF(Datos!E537="",0,IF(AND(E$1008&lt;&gt;"",Datos!E537=E$1008),0,IF(E$1004=0,0,1-CHOOSE(E$1004,IF(ISNUMBER(Datos!E537),AND(OR(E$1005="",Datos!E537&gt;=E$1005),OR(E$1006="",Datos!E537&lt;=E$1006)),FALSE),IF(ISNUMBER(Datos!E537),AND(Datos!E537=INT(Datos!E537),AND(OR(E$1005="",Datos!E537&gt;=E$1005),OR(E$1006="",Datos!E537&lt;=E$1006))),FALSE),OR(ISNUMBER(FIND(";"&amp;UPPER(TRIM(Datos!E537&amp;""))&amp;"=",E$1007)),ISNUMBER(FIND(";"&amp;UPPER(TRIM(Datos!E537&amp;""))&amp;";",E$1007))),OR(UPPER(TRIM(Datos!E537&amp;""))="SÍ",UPPER(TRIM(Datos!E537&amp;""))="SI",UPPER(TRIM(Datos!E537&amp;""))="NO"),IF(ISNUMBER(Datos!E537),AND(OR(E$1005="",Datos!E537&gt;=E$1005),OR(E$1006="",Datos!E537&lt;=E$1006)),FALSE),TRUE))))</f>
        <v>0.0</v>
      </c>
      <c r="F537">
        <f>IF(Datos!F537="",0,IF(AND(F$1008&lt;&gt;"",Datos!F537=F$1008),0,IF(F$1004=0,0,1-CHOOSE(F$1004,IF(ISNUMBER(Datos!F537),AND(OR(F$1005="",Datos!F537&gt;=F$1005),OR(F$1006="",Datos!F537&lt;=F$1006)),FALSE),IF(ISNUMBER(Datos!F537),AND(Datos!F537=INT(Datos!F537),AND(OR(F$1005="",Datos!F537&gt;=F$1005),OR(F$1006="",Datos!F537&lt;=F$1006))),FALSE),OR(ISNUMBER(FIND(";"&amp;UPPER(TRIM(Datos!F537&amp;""))&amp;"=",F$1007)),ISNUMBER(FIND(";"&amp;UPPER(TRIM(Datos!F537&amp;""))&amp;";",F$1007))),OR(UPPER(TRIM(Datos!F537&amp;""))="SÍ",UPPER(TRIM(Datos!F537&amp;""))="SI",UPPER(TRIM(Datos!F537&amp;""))="NO"),IF(ISNUMBER(Datos!F537),AND(OR(F$1005="",Datos!F537&gt;=F$1005),OR(F$1006="",Datos!F537&lt;=F$1006)),FALSE),TRUE))))</f>
        <v>0.0</v>
      </c>
      <c r="G537">
        <f>IF(Datos!G537="",0,IF(AND(G$1008&lt;&gt;"",Datos!G537=G$1008),0,IF(G$1004=0,0,1-CHOOSE(G$1004,IF(ISNUMBER(Datos!G537),AND(OR(G$1005="",Datos!G537&gt;=G$1005),OR(G$1006="",Datos!G537&lt;=G$1006)),FALSE),IF(ISNUMBER(Datos!G537),AND(Datos!G537=INT(Datos!G537),AND(OR(G$1005="",Datos!G537&gt;=G$1005),OR(G$1006="",Datos!G537&lt;=G$1006))),FALSE),OR(ISNUMBER(FIND(";"&amp;UPPER(TRIM(Datos!G537&amp;""))&amp;"=",G$1007)),ISNUMBER(FIND(";"&amp;UPPER(TRIM(Datos!G537&amp;""))&amp;";",G$1007))),OR(UPPER(TRIM(Datos!G537&amp;""))="SÍ",UPPER(TRIM(Datos!G537&amp;""))="SI",UPPER(TRIM(Datos!G537&amp;""))="NO"),IF(ISNUMBER(Datos!G537),AND(OR(G$1005="",Datos!G537&gt;=G$1005),OR(G$1006="",Datos!G537&lt;=G$1006)),FALSE),TRUE))))</f>
        <v>0.0</v>
      </c>
      <c r="H537">
        <f>IF(Datos!H537="",0,IF(AND(H$1008&lt;&gt;"",Datos!H537=H$1008),0,IF(H$1004=0,0,1-CHOOSE(H$1004,IF(ISNUMBER(Datos!H537),AND(OR(H$1005="",Datos!H537&gt;=H$1005),OR(H$1006="",Datos!H537&lt;=H$1006)),FALSE),IF(ISNUMBER(Datos!H537),AND(Datos!H537=INT(Datos!H537),AND(OR(H$1005="",Datos!H537&gt;=H$1005),OR(H$1006="",Datos!H537&lt;=H$1006))),FALSE),OR(ISNUMBER(FIND(";"&amp;UPPER(TRIM(Datos!H537&amp;""))&amp;"=",H$1007)),ISNUMBER(FIND(";"&amp;UPPER(TRIM(Datos!H537&amp;""))&amp;";",H$1007))),OR(UPPER(TRIM(Datos!H537&amp;""))="SÍ",UPPER(TRIM(Datos!H537&amp;""))="SI",UPPER(TRIM(Datos!H537&amp;""))="NO"),IF(ISNUMBER(Datos!H537),AND(OR(H$1005="",Datos!H537&gt;=H$1005),OR(H$1006="",Datos!H537&lt;=H$1006)),FALSE),TRUE))))</f>
        <v>0.0</v>
      </c>
      <c r="I537">
        <f>IF(Datos!I537="",0,IF(AND(I$1008&lt;&gt;"",Datos!I537=I$1008),0,IF(I$1004=0,0,1-CHOOSE(I$1004,IF(ISNUMBER(Datos!I537),AND(OR(I$1005="",Datos!I537&gt;=I$1005),OR(I$1006="",Datos!I537&lt;=I$1006)),FALSE),IF(ISNUMBER(Datos!I537),AND(Datos!I537=INT(Datos!I537),AND(OR(I$1005="",Datos!I537&gt;=I$1005),OR(I$1006="",Datos!I537&lt;=I$1006))),FALSE),OR(ISNUMBER(FIND(";"&amp;UPPER(TRIM(Datos!I537&amp;""))&amp;"=",I$1007)),ISNUMBER(FIND(";"&amp;UPPER(TRIM(Datos!I537&amp;""))&amp;";",I$1007))),OR(UPPER(TRIM(Datos!I537&amp;""))="SÍ",UPPER(TRIM(Datos!I537&amp;""))="SI",UPPER(TRIM(Datos!I537&amp;""))="NO"),IF(ISNUMBER(Datos!I537),AND(OR(I$1005="",Datos!I537&gt;=I$1005),OR(I$1006="",Datos!I537&lt;=I$1006)),FALSE),TRUE))))</f>
        <v>0.0</v>
      </c>
      <c r="J537">
        <f>IF(Datos!J537="",0,IF(AND(J$1008&lt;&gt;"",Datos!J537=J$1008),0,IF(J$1004=0,0,1-CHOOSE(J$1004,IF(ISNUMBER(Datos!J537),AND(OR(J$1005="",Datos!J537&gt;=J$1005),OR(J$1006="",Datos!J537&lt;=J$1006)),FALSE),IF(ISNUMBER(Datos!J537),AND(Datos!J537=INT(Datos!J537),AND(OR(J$1005="",Datos!J537&gt;=J$1005),OR(J$1006="",Datos!J537&lt;=J$1006))),FALSE),OR(ISNUMBER(FIND(";"&amp;UPPER(TRIM(Datos!J537&amp;""))&amp;"=",J$1007)),ISNUMBER(FIND(";"&amp;UPPER(TRIM(Datos!J537&amp;""))&amp;";",J$1007))),OR(UPPER(TRIM(Datos!J537&amp;""))="SÍ",UPPER(TRIM(Datos!J537&amp;""))="SI",UPPER(TRIM(Datos!J537&amp;""))="NO"),IF(ISNUMBER(Datos!J537),AND(OR(J$1005="",Datos!J537&gt;=J$1005),OR(J$1006="",Datos!J537&lt;=J$1006)),FALSE),TRUE))))</f>
        <v>0.0</v>
      </c>
      <c r="K537">
        <f>IF(Datos!K537="",0,IF(AND(K$1008&lt;&gt;"",Datos!K537=K$1008),0,IF(K$1004=0,0,1-CHOOSE(K$1004,IF(ISNUMBER(Datos!K537),AND(OR(K$1005="",Datos!K537&gt;=K$1005),OR(K$1006="",Datos!K537&lt;=K$1006)),FALSE),IF(ISNUMBER(Datos!K537),AND(Datos!K537=INT(Datos!K537),AND(OR(K$1005="",Datos!K537&gt;=K$1005),OR(K$1006="",Datos!K537&lt;=K$1006))),FALSE),OR(ISNUMBER(FIND(";"&amp;UPPER(TRIM(Datos!K537&amp;""))&amp;"=",K$1007)),ISNUMBER(FIND(";"&amp;UPPER(TRIM(Datos!K537&amp;""))&amp;";",K$1007))),OR(UPPER(TRIM(Datos!K537&amp;""))="SÍ",UPPER(TRIM(Datos!K537&amp;""))="SI",UPPER(TRIM(Datos!K537&amp;""))="NO"),IF(ISNUMBER(Datos!K537),AND(OR(K$1005="",Datos!K537&gt;=K$1005),OR(K$1006="",Datos!K537&lt;=K$1006)),FALSE),TRUE))))</f>
        <v>0.0</v>
      </c>
      <c r="L537">
        <f>IF(Datos!L537="",0,IF(AND(L$1008&lt;&gt;"",Datos!L537=L$1008),0,IF(L$1004=0,0,1-CHOOSE(L$1004,IF(ISNUMBER(Datos!L537),AND(OR(L$1005="",Datos!L537&gt;=L$1005),OR(L$1006="",Datos!L537&lt;=L$1006)),FALSE),IF(ISNUMBER(Datos!L537),AND(Datos!L537=INT(Datos!L537),AND(OR(L$1005="",Datos!L537&gt;=L$1005),OR(L$1006="",Datos!L537&lt;=L$1006))),FALSE),OR(ISNUMBER(FIND(";"&amp;UPPER(TRIM(Datos!L537&amp;""))&amp;"=",L$1007)),ISNUMBER(FIND(";"&amp;UPPER(TRIM(Datos!L537&amp;""))&amp;";",L$1007))),OR(UPPER(TRIM(Datos!L537&amp;""))="SÍ",UPPER(TRIM(Datos!L537&amp;""))="SI",UPPER(TRIM(Datos!L537&amp;""))="NO"),IF(ISNUMBER(Datos!L537),AND(OR(L$1005="",Datos!L537&gt;=L$1005),OR(L$1006="",Datos!L537&lt;=L$1006)),FALSE),TRUE))))</f>
        <v>0.0</v>
      </c>
      <c r="M537">
        <f>IF(Datos!M537="",0,IF(AND(M$1008&lt;&gt;"",Datos!M537=M$1008),0,IF(M$1004=0,0,1-CHOOSE(M$1004,IF(ISNUMBER(Datos!M537),AND(OR(M$1005="",Datos!M537&gt;=M$1005),OR(M$1006="",Datos!M537&lt;=M$1006)),FALSE),IF(ISNUMBER(Datos!M537),AND(Datos!M537=INT(Datos!M537),AND(OR(M$1005="",Datos!M537&gt;=M$1005),OR(M$1006="",Datos!M537&lt;=M$1006))),FALSE),OR(ISNUMBER(FIND(";"&amp;UPPER(TRIM(Datos!M537&amp;""))&amp;"=",M$1007)),ISNUMBER(FIND(";"&amp;UPPER(TRIM(Datos!M537&amp;""))&amp;";",M$1007))),OR(UPPER(TRIM(Datos!M537&amp;""))="SÍ",UPPER(TRIM(Datos!M537&amp;""))="SI",UPPER(TRIM(Datos!M537&amp;""))="NO"),IF(ISNUMBER(Datos!M537),AND(OR(M$1005="",Datos!M537&gt;=M$1005),OR(M$1006="",Datos!M537&lt;=M$1006)),FALSE),TRUE))))</f>
        <v>0.0</v>
      </c>
      <c r="N537">
        <f>IF(Datos!N537="",0,IF(AND(N$1008&lt;&gt;"",Datos!N537=N$1008),0,IF(N$1004=0,0,1-CHOOSE(N$1004,IF(ISNUMBER(Datos!N537),AND(OR(N$1005="",Datos!N537&gt;=N$1005),OR(N$1006="",Datos!N537&lt;=N$1006)),FALSE),IF(ISNUMBER(Datos!N537),AND(Datos!N537=INT(Datos!N537),AND(OR(N$1005="",Datos!N537&gt;=N$1005),OR(N$1006="",Datos!N537&lt;=N$1006))),FALSE),OR(ISNUMBER(FIND(";"&amp;UPPER(TRIM(Datos!N537&amp;""))&amp;"=",N$1007)),ISNUMBER(FIND(";"&amp;UPPER(TRIM(Datos!N537&amp;""))&amp;";",N$1007))),OR(UPPER(TRIM(Datos!N537&amp;""))="SÍ",UPPER(TRIM(Datos!N537&amp;""))="SI",UPPER(TRIM(Datos!N537&amp;""))="NO"),IF(ISNUMBER(Datos!N537),AND(OR(N$1005="",Datos!N537&gt;=N$1005),OR(N$1006="",Datos!N537&lt;=N$1006)),FALSE),TRUE))))</f>
        <v>0.0</v>
      </c>
      <c r="O537">
        <f>IF(Datos!O537="",0,IF(AND(O$1008&lt;&gt;"",Datos!O537=O$1008),0,IF(O$1004=0,0,1-CHOOSE(O$1004,IF(ISNUMBER(Datos!O537),AND(OR(O$1005="",Datos!O537&gt;=O$1005),OR(O$1006="",Datos!O537&lt;=O$1006)),FALSE),IF(ISNUMBER(Datos!O537),AND(Datos!O537=INT(Datos!O537),AND(OR(O$1005="",Datos!O537&gt;=O$1005),OR(O$1006="",Datos!O537&lt;=O$1006))),FALSE),OR(ISNUMBER(FIND(";"&amp;UPPER(TRIM(Datos!O537&amp;""))&amp;"=",O$1007)),ISNUMBER(FIND(";"&amp;UPPER(TRIM(Datos!O537&amp;""))&amp;";",O$1007))),OR(UPPER(TRIM(Datos!O537&amp;""))="SÍ",UPPER(TRIM(Datos!O537&amp;""))="SI",UPPER(TRIM(Datos!O537&amp;""))="NO"),IF(ISNUMBER(Datos!O537),AND(OR(O$1005="",Datos!O537&gt;=O$1005),OR(O$1006="",Datos!O537&lt;=O$1006)),FALSE),TRUE))))</f>
        <v>0.0</v>
      </c>
      <c r="P537">
        <f>IF(Datos!P537="",0,IF(AND(P$1008&lt;&gt;"",Datos!P537=P$1008),0,IF(P$1004=0,0,1-CHOOSE(P$1004,IF(ISNUMBER(Datos!P537),AND(OR(P$1005="",Datos!P537&gt;=P$1005),OR(P$1006="",Datos!P537&lt;=P$1006)),FALSE),IF(ISNUMBER(Datos!P537),AND(Datos!P537=INT(Datos!P537),AND(OR(P$1005="",Datos!P537&gt;=P$1005),OR(P$1006="",Datos!P537&lt;=P$1006))),FALSE),OR(ISNUMBER(FIND(";"&amp;UPPER(TRIM(Datos!P537&amp;""))&amp;"=",P$1007)),ISNUMBER(FIND(";"&amp;UPPER(TRIM(Datos!P537&amp;""))&amp;";",P$1007))),OR(UPPER(TRIM(Datos!P537&amp;""))="SÍ",UPPER(TRIM(Datos!P537&amp;""))="SI",UPPER(TRIM(Datos!P537&amp;""))="NO"),IF(ISNUMBER(Datos!P537),AND(OR(P$1005="",Datos!P537&gt;=P$1005),OR(P$1006="",Datos!P537&lt;=P$1006)),FALSE),TRUE))))</f>
        <v>0.0</v>
      </c>
      <c r="Q537">
        <f>IF(Datos!Q537="",0,IF(AND(Q$1008&lt;&gt;"",Datos!Q537=Q$1008),0,IF(Q$1004=0,0,1-CHOOSE(Q$1004,IF(ISNUMBER(Datos!Q537),AND(OR(Q$1005="",Datos!Q537&gt;=Q$1005),OR(Q$1006="",Datos!Q537&lt;=Q$1006)),FALSE),IF(ISNUMBER(Datos!Q537),AND(Datos!Q537=INT(Datos!Q537),AND(OR(Q$1005="",Datos!Q537&gt;=Q$1005),OR(Q$1006="",Datos!Q537&lt;=Q$1006))),FALSE),OR(ISNUMBER(FIND(";"&amp;UPPER(TRIM(Datos!Q537&amp;""))&amp;"=",Q$1007)),ISNUMBER(FIND(";"&amp;UPPER(TRIM(Datos!Q537&amp;""))&amp;";",Q$1007))),OR(UPPER(TRIM(Datos!Q537&amp;""))="SÍ",UPPER(TRIM(Datos!Q537&amp;""))="SI",UPPER(TRIM(Datos!Q537&amp;""))="NO"),IF(ISNUMBER(Datos!Q537),AND(OR(Q$1005="",Datos!Q537&gt;=Q$1005),OR(Q$1006="",Datos!Q537&lt;=Q$1006)),FALSE),TRUE))))</f>
        <v>0.0</v>
      </c>
      <c r="R537">
        <f>IF(Datos!R537="",0,IF(AND(R$1008&lt;&gt;"",Datos!R537=R$1008),0,IF(R$1004=0,0,1-CHOOSE(R$1004,IF(ISNUMBER(Datos!R537),AND(OR(R$1005="",Datos!R537&gt;=R$1005),OR(R$1006="",Datos!R537&lt;=R$1006)),FALSE),IF(ISNUMBER(Datos!R537),AND(Datos!R537=INT(Datos!R537),AND(OR(R$1005="",Datos!R537&gt;=R$1005),OR(R$1006="",Datos!R537&lt;=R$1006))),FALSE),OR(ISNUMBER(FIND(";"&amp;UPPER(TRIM(Datos!R537&amp;""))&amp;"=",R$1007)),ISNUMBER(FIND(";"&amp;UPPER(TRIM(Datos!R537&amp;""))&amp;";",R$1007))),OR(UPPER(TRIM(Datos!R537&amp;""))="SÍ",UPPER(TRIM(Datos!R537&amp;""))="SI",UPPER(TRIM(Datos!R537&amp;""))="NO"),IF(ISNUMBER(Datos!R537),AND(OR(R$1005="",Datos!R537&gt;=R$1005),OR(R$1006="",Datos!R537&lt;=R$1006)),FALSE),TRUE))))</f>
        <v>0.0</v>
      </c>
      <c r="S537">
        <f>IF(Datos!S537="",0,IF(AND(S$1008&lt;&gt;"",Datos!S537=S$1008),0,IF(S$1004=0,0,1-CHOOSE(S$1004,IF(ISNUMBER(Datos!S537),AND(OR(S$1005="",Datos!S537&gt;=S$1005),OR(S$1006="",Datos!S537&lt;=S$1006)),FALSE),IF(ISNUMBER(Datos!S537),AND(Datos!S537=INT(Datos!S537),AND(OR(S$1005="",Datos!S537&gt;=S$1005),OR(S$1006="",Datos!S537&lt;=S$1006))),FALSE),OR(ISNUMBER(FIND(";"&amp;UPPER(TRIM(Datos!S537&amp;""))&amp;"=",S$1007)),ISNUMBER(FIND(";"&amp;UPPER(TRIM(Datos!S537&amp;""))&amp;";",S$1007))),OR(UPPER(TRIM(Datos!S537&amp;""))="SÍ",UPPER(TRIM(Datos!S537&amp;""))="SI",UPPER(TRIM(Datos!S537&amp;""))="NO"),IF(ISNUMBER(Datos!S537),AND(OR(S$1005="",Datos!S537&gt;=S$1005),OR(S$1006="",Datos!S537&lt;=S$1006)),FALSE),TRUE))))</f>
        <v>0.0</v>
      </c>
      <c r="T537">
        <f>IF(Datos!T537="",0,IF(AND(T$1008&lt;&gt;"",Datos!T537=T$1008),0,IF(T$1004=0,0,1-CHOOSE(T$1004,IF(ISNUMBER(Datos!T537),AND(OR(T$1005="",Datos!T537&gt;=T$1005),OR(T$1006="",Datos!T537&lt;=T$1006)),FALSE),IF(ISNUMBER(Datos!T537),AND(Datos!T537=INT(Datos!T537),AND(OR(T$1005="",Datos!T537&gt;=T$1005),OR(T$1006="",Datos!T537&lt;=T$1006))),FALSE),OR(ISNUMBER(FIND(";"&amp;UPPER(TRIM(Datos!T537&amp;""))&amp;"=",T$1007)),ISNUMBER(FIND(";"&amp;UPPER(TRIM(Datos!T537&amp;""))&amp;";",T$1007))),OR(UPPER(TRIM(Datos!T537&amp;""))="SÍ",UPPER(TRIM(Datos!T537&amp;""))="SI",UPPER(TRIM(Datos!T537&amp;""))="NO"),IF(ISNUMBER(Datos!T537),AND(OR(T$1005="",Datos!T537&gt;=T$1005),OR(T$1006="",Datos!T537&lt;=T$1006)),FALSE),TRUE))))</f>
        <v>0.0</v>
      </c>
      <c r="U537">
        <f>IF(Datos!U537="",0,IF(AND(U$1008&lt;&gt;"",Datos!U537=U$1008),0,IF(U$1004=0,0,1-CHOOSE(U$1004,IF(ISNUMBER(Datos!U537),AND(OR(U$1005="",Datos!U537&gt;=U$1005),OR(U$1006="",Datos!U537&lt;=U$1006)),FALSE),IF(ISNUMBER(Datos!U537),AND(Datos!U537=INT(Datos!U537),AND(OR(U$1005="",Datos!U537&gt;=U$1005),OR(U$1006="",Datos!U537&lt;=U$1006))),FALSE),OR(ISNUMBER(FIND(";"&amp;UPPER(TRIM(Datos!U537&amp;""))&amp;"=",U$1007)),ISNUMBER(FIND(";"&amp;UPPER(TRIM(Datos!U537&amp;""))&amp;";",U$1007))),OR(UPPER(TRIM(Datos!U537&amp;""))="SÍ",UPPER(TRIM(Datos!U537&amp;""))="SI",UPPER(TRIM(Datos!U537&amp;""))="NO"),IF(ISNUMBER(Datos!U537),AND(OR(U$1005="",Datos!U537&gt;=U$1005),OR(U$1006="",Datos!U537&lt;=U$1006)),FALSE),TRUE))))</f>
        <v>0.0</v>
      </c>
      <c r="V537">
        <f>IF(Datos!V537="",0,IF(AND(V$1008&lt;&gt;"",Datos!V537=V$1008),0,IF(V$1004=0,0,1-CHOOSE(V$1004,IF(ISNUMBER(Datos!V537),AND(OR(V$1005="",Datos!V537&gt;=V$1005),OR(V$1006="",Datos!V537&lt;=V$1006)),FALSE),IF(ISNUMBER(Datos!V537),AND(Datos!V537=INT(Datos!V537),AND(OR(V$1005="",Datos!V537&gt;=V$1005),OR(V$1006="",Datos!V537&lt;=V$1006))),FALSE),OR(ISNUMBER(FIND(";"&amp;UPPER(TRIM(Datos!V537&amp;""))&amp;"=",V$1007)),ISNUMBER(FIND(";"&amp;UPPER(TRIM(Datos!V537&amp;""))&amp;";",V$1007))),OR(UPPER(TRIM(Datos!V537&amp;""))="SÍ",UPPER(TRIM(Datos!V537&amp;""))="SI",UPPER(TRIM(Datos!V537&amp;""))="NO"),IF(ISNUMBER(Datos!V537),AND(OR(V$1005="",Datos!V537&gt;=V$1005),OR(V$1006="",Datos!V537&lt;=V$1006)),FALSE),TRUE))))</f>
        <v>0.0</v>
      </c>
      <c r="W537">
        <f>IF(Datos!W537="",0,IF(AND(W$1008&lt;&gt;"",Datos!W537=W$1008),0,IF(W$1004=0,0,1-CHOOSE(W$1004,IF(ISNUMBER(Datos!W537),AND(OR(W$1005="",Datos!W537&gt;=W$1005),OR(W$1006="",Datos!W537&lt;=W$1006)),FALSE),IF(ISNUMBER(Datos!W537),AND(Datos!W537=INT(Datos!W537),AND(OR(W$1005="",Datos!W537&gt;=W$1005),OR(W$1006="",Datos!W537&lt;=W$1006))),FALSE),OR(ISNUMBER(FIND(";"&amp;UPPER(TRIM(Datos!W537&amp;""))&amp;"=",W$1007)),ISNUMBER(FIND(";"&amp;UPPER(TRIM(Datos!W537&amp;""))&amp;";",W$1007))),OR(UPPER(TRIM(Datos!W537&amp;""))="SÍ",UPPER(TRIM(Datos!W537&amp;""))="SI",UPPER(TRIM(Datos!W537&amp;""))="NO"),IF(ISNUMBER(Datos!W537),AND(OR(W$1005="",Datos!W537&gt;=W$1005),OR(W$1006="",Datos!W537&lt;=W$1006)),FALSE),TRUE))))</f>
        <v>0.0</v>
      </c>
      <c r="X537">
        <f>IF(Datos!X537="",0,IF(AND(X$1008&lt;&gt;"",Datos!X537=X$1008),0,IF(X$1004=0,0,1-CHOOSE(X$1004,IF(ISNUMBER(Datos!X537),AND(OR(X$1005="",Datos!X537&gt;=X$1005),OR(X$1006="",Datos!X537&lt;=X$1006)),FALSE),IF(ISNUMBER(Datos!X537),AND(Datos!X537=INT(Datos!X537),AND(OR(X$1005="",Datos!X537&gt;=X$1005),OR(X$1006="",Datos!X537&lt;=X$1006))),FALSE),OR(ISNUMBER(FIND(";"&amp;UPPER(TRIM(Datos!X537&amp;""))&amp;"=",X$1007)),ISNUMBER(FIND(";"&amp;UPPER(TRIM(Datos!X537&amp;""))&amp;";",X$1007))),OR(UPPER(TRIM(Datos!X537&amp;""))="SÍ",UPPER(TRIM(Datos!X537&amp;""))="SI",UPPER(TRIM(Datos!X537&amp;""))="NO"),IF(ISNUMBER(Datos!X537),AND(OR(X$1005="",Datos!X537&gt;=X$1005),OR(X$1006="",Datos!X537&lt;=X$1006)),FALSE),TRUE))))</f>
        <v>0.0</v>
      </c>
      <c r="Y537">
        <f>IF(Datos!Y537="",0,IF(AND(Y$1008&lt;&gt;"",Datos!Y537=Y$1008),0,IF(Y$1004=0,0,1-CHOOSE(Y$1004,IF(ISNUMBER(Datos!Y537),AND(OR(Y$1005="",Datos!Y537&gt;=Y$1005),OR(Y$1006="",Datos!Y537&lt;=Y$1006)),FALSE),IF(ISNUMBER(Datos!Y537),AND(Datos!Y537=INT(Datos!Y537),AND(OR(Y$1005="",Datos!Y537&gt;=Y$1005),OR(Y$1006="",Datos!Y537&lt;=Y$1006))),FALSE),OR(ISNUMBER(FIND(";"&amp;UPPER(TRIM(Datos!Y537&amp;""))&amp;"=",Y$1007)),ISNUMBER(FIND(";"&amp;UPPER(TRIM(Datos!Y537&amp;""))&amp;";",Y$1007))),OR(UPPER(TRIM(Datos!Y537&amp;""))="SÍ",UPPER(TRIM(Datos!Y537&amp;""))="SI",UPPER(TRIM(Datos!Y537&amp;""))="NO"),IF(ISNUMBER(Datos!Y537),AND(OR(Y$1005="",Datos!Y537&gt;=Y$1005),OR(Y$1006="",Datos!Y537&lt;=Y$1006)),FALSE),TRUE))))</f>
        <v>0.0</v>
      </c>
      <c r="Z537">
        <f>IF(Datos!Z537="",0,IF(AND(Z$1008&lt;&gt;"",Datos!Z537=Z$1008),0,IF(Z$1004=0,0,1-CHOOSE(Z$1004,IF(ISNUMBER(Datos!Z537),AND(OR(Z$1005="",Datos!Z537&gt;=Z$1005),OR(Z$1006="",Datos!Z537&lt;=Z$1006)),FALSE),IF(ISNUMBER(Datos!Z537),AND(Datos!Z537=INT(Datos!Z537),AND(OR(Z$1005="",Datos!Z537&gt;=Z$1005),OR(Z$1006="",Datos!Z537&lt;=Z$1006))),FALSE),OR(ISNUMBER(FIND(";"&amp;UPPER(TRIM(Datos!Z537&amp;""))&amp;"=",Z$1007)),ISNUMBER(FIND(";"&amp;UPPER(TRIM(Datos!Z537&amp;""))&amp;";",Z$1007))),OR(UPPER(TRIM(Datos!Z537&amp;""))="SÍ",UPPER(TRIM(Datos!Z537&amp;""))="SI",UPPER(TRIM(Datos!Z537&amp;""))="NO"),IF(ISNUMBER(Datos!Z537),AND(OR(Z$1005="",Datos!Z537&gt;=Z$1005),OR(Z$1006="",Datos!Z537&lt;=Z$1006)),FALSE),TRUE))))</f>
        <v>0.0</v>
      </c>
      <c r="AA537">
        <f>IF(Datos!AA537="",0,IF(AND(AA$1008&lt;&gt;"",Datos!AA537=AA$1008),0,IF(AA$1004=0,0,1-CHOOSE(AA$1004,IF(ISNUMBER(Datos!AA537),AND(OR(AA$1005="",Datos!AA537&gt;=AA$1005),OR(AA$1006="",Datos!AA537&lt;=AA$1006)),FALSE),IF(ISNUMBER(Datos!AA537),AND(Datos!AA537=INT(Datos!AA537),AND(OR(AA$1005="",Datos!AA537&gt;=AA$1005),OR(AA$1006="",Datos!AA537&lt;=AA$1006))),FALSE),OR(ISNUMBER(FIND(";"&amp;UPPER(TRIM(Datos!AA537&amp;""))&amp;"=",AA$1007)),ISNUMBER(FIND(";"&amp;UPPER(TRIM(Datos!AA537&amp;""))&amp;";",AA$1007))),OR(UPPER(TRIM(Datos!AA537&amp;""))="SÍ",UPPER(TRIM(Datos!AA537&amp;""))="SI",UPPER(TRIM(Datos!AA537&amp;""))="NO"),IF(ISNUMBER(Datos!AA537),AND(OR(AA$1005="",Datos!AA537&gt;=AA$1005),OR(AA$1006="",Datos!AA537&lt;=AA$1006)),FALSE),TRUE))))</f>
        <v>0.0</v>
      </c>
      <c r="AB537">
        <f>IF(Datos!AB537="",0,IF(AND(AB$1008&lt;&gt;"",Datos!AB537=AB$1008),0,IF(AB$1004=0,0,1-CHOOSE(AB$1004,IF(ISNUMBER(Datos!AB537),AND(OR(AB$1005="",Datos!AB537&gt;=AB$1005),OR(AB$1006="",Datos!AB537&lt;=AB$1006)),FALSE),IF(ISNUMBER(Datos!AB537),AND(Datos!AB537=INT(Datos!AB537),AND(OR(AB$1005="",Datos!AB537&gt;=AB$1005),OR(AB$1006="",Datos!AB537&lt;=AB$1006))),FALSE),OR(ISNUMBER(FIND(";"&amp;UPPER(TRIM(Datos!AB537&amp;""))&amp;"=",AB$1007)),ISNUMBER(FIND(";"&amp;UPPER(TRIM(Datos!AB537&amp;""))&amp;";",AB$1007))),OR(UPPER(TRIM(Datos!AB537&amp;""))="SÍ",UPPER(TRIM(Datos!AB537&amp;""))="SI",UPPER(TRIM(Datos!AB537&amp;""))="NO"),IF(ISNUMBER(Datos!AB537),AND(OR(AB$1005="",Datos!AB537&gt;=AB$1005),OR(AB$1006="",Datos!AB537&lt;=AB$1006)),FALSE),TRUE))))</f>
        <v>0.0</v>
      </c>
      <c r="AC537">
        <f>IF(Datos!AC537="",0,IF(AND(AC$1008&lt;&gt;"",Datos!AC537=AC$1008),0,IF(AC$1004=0,0,1-CHOOSE(AC$1004,IF(ISNUMBER(Datos!AC537),AND(OR(AC$1005="",Datos!AC537&gt;=AC$1005),OR(AC$1006="",Datos!AC537&lt;=AC$1006)),FALSE),IF(ISNUMBER(Datos!AC537),AND(Datos!AC537=INT(Datos!AC537),AND(OR(AC$1005="",Datos!AC537&gt;=AC$1005),OR(AC$1006="",Datos!AC537&lt;=AC$1006))),FALSE),OR(ISNUMBER(FIND(";"&amp;UPPER(TRIM(Datos!AC537&amp;""))&amp;"=",AC$1007)),ISNUMBER(FIND(";"&amp;UPPER(TRIM(Datos!AC537&amp;""))&amp;";",AC$1007))),OR(UPPER(TRIM(Datos!AC537&amp;""))="SÍ",UPPER(TRIM(Datos!AC537&amp;""))="SI",UPPER(TRIM(Datos!AC537&amp;""))="NO"),IF(ISNUMBER(Datos!AC537),AND(OR(AC$1005="",Datos!AC537&gt;=AC$1005),OR(AC$1006="",Datos!AC537&lt;=AC$1006)),FALSE),TRUE))))</f>
        <v>0.0</v>
      </c>
      <c r="AD537">
        <f>IF(Datos!AD537="",0,IF(AND(AD$1008&lt;&gt;"",Datos!AD537=AD$1008),0,IF(AD$1004=0,0,1-CHOOSE(AD$1004,IF(ISNUMBER(Datos!AD537),AND(OR(AD$1005="",Datos!AD537&gt;=AD$1005),OR(AD$1006="",Datos!AD537&lt;=AD$1006)),FALSE),IF(ISNUMBER(Datos!AD537),AND(Datos!AD537=INT(Datos!AD537),AND(OR(AD$1005="",Datos!AD537&gt;=AD$1005),OR(AD$1006="",Datos!AD537&lt;=AD$1006))),FALSE),OR(ISNUMBER(FIND(";"&amp;UPPER(TRIM(Datos!AD537&amp;""))&amp;"=",AD$1007)),ISNUMBER(FIND(";"&amp;UPPER(TRIM(Datos!AD537&amp;""))&amp;";",AD$1007))),OR(UPPER(TRIM(Datos!AD537&amp;""))="SÍ",UPPER(TRIM(Datos!AD537&amp;""))="SI",UPPER(TRIM(Datos!AD537&amp;""))="NO"),IF(ISNUMBER(Datos!AD537),AND(OR(AD$1005="",Datos!AD537&gt;=AD$1005),OR(AD$1006="",Datos!AD537&lt;=AD$1006)),FALSE),TRUE))))</f>
        <v>0.0</v>
      </c>
      <c r="AE537">
        <f>IF(Datos!AE537="",0,IF(AND(AE$1008&lt;&gt;"",Datos!AE537=AE$1008),0,IF(AE$1004=0,0,1-CHOOSE(AE$1004,IF(ISNUMBER(Datos!AE537),AND(OR(AE$1005="",Datos!AE537&gt;=AE$1005),OR(AE$1006="",Datos!AE537&lt;=AE$1006)),FALSE),IF(ISNUMBER(Datos!AE537),AND(Datos!AE537=INT(Datos!AE537),AND(OR(AE$1005="",Datos!AE537&gt;=AE$1005),OR(AE$1006="",Datos!AE537&lt;=AE$1006))),FALSE),OR(ISNUMBER(FIND(";"&amp;UPPER(TRIM(Datos!AE537&amp;""))&amp;"=",AE$1007)),ISNUMBER(FIND(";"&amp;UPPER(TRIM(Datos!AE537&amp;""))&amp;";",AE$1007))),OR(UPPER(TRIM(Datos!AE537&amp;""))="SÍ",UPPER(TRIM(Datos!AE537&amp;""))="SI",UPPER(TRIM(Datos!AE537&amp;""))="NO"),IF(ISNUMBER(Datos!AE537),AND(OR(AE$1005="",Datos!AE537&gt;=AE$1005),OR(AE$1006="",Datos!AE537&lt;=AE$1006)),FALSE),TRUE))))</f>
        <v>0.0</v>
      </c>
    </row>
    <row r="538" spans="2:31">
      <c r="B538">
        <f>IF(Datos!B538="",0,IF(AND(B$1008&lt;&gt;"",Datos!B538=B$1008),0,IF(B$1004=0,0,1-CHOOSE(B$1004,IF(ISNUMBER(Datos!B538),AND(OR(B$1005="",Datos!B538&gt;=B$1005),OR(B$1006="",Datos!B538&lt;=B$1006)),FALSE),IF(ISNUMBER(Datos!B538),AND(Datos!B538=INT(Datos!B538),AND(OR(B$1005="",Datos!B538&gt;=B$1005),OR(B$1006="",Datos!B538&lt;=B$1006))),FALSE),OR(ISNUMBER(FIND(";"&amp;UPPER(TRIM(Datos!B538&amp;""))&amp;"=",B$1007)),ISNUMBER(FIND(";"&amp;UPPER(TRIM(Datos!B538&amp;""))&amp;";",B$1007))),OR(UPPER(TRIM(Datos!B538&amp;""))="SÍ",UPPER(TRIM(Datos!B538&amp;""))="SI",UPPER(TRIM(Datos!B538&amp;""))="NO"),IF(ISNUMBER(Datos!B538),AND(OR(B$1005="",Datos!B538&gt;=B$1005),OR(B$1006="",Datos!B538&lt;=B$1006)),FALSE),TRUE))))</f>
        <v>0.0</v>
      </c>
      <c r="C538">
        <f>IF(Datos!C538="",0,IF(AND(C$1008&lt;&gt;"",Datos!C538=C$1008),0,IF(C$1004=0,0,1-CHOOSE(C$1004,IF(ISNUMBER(Datos!C538),AND(OR(C$1005="",Datos!C538&gt;=C$1005),OR(C$1006="",Datos!C538&lt;=C$1006)),FALSE),IF(ISNUMBER(Datos!C538),AND(Datos!C538=INT(Datos!C538),AND(OR(C$1005="",Datos!C538&gt;=C$1005),OR(C$1006="",Datos!C538&lt;=C$1006))),FALSE),OR(ISNUMBER(FIND(";"&amp;UPPER(TRIM(Datos!C538&amp;""))&amp;"=",C$1007)),ISNUMBER(FIND(";"&amp;UPPER(TRIM(Datos!C538&amp;""))&amp;";",C$1007))),OR(UPPER(TRIM(Datos!C538&amp;""))="SÍ",UPPER(TRIM(Datos!C538&amp;""))="SI",UPPER(TRIM(Datos!C538&amp;""))="NO"),IF(ISNUMBER(Datos!C538),AND(OR(C$1005="",Datos!C538&gt;=C$1005),OR(C$1006="",Datos!C538&lt;=C$1006)),FALSE),TRUE))))</f>
        <v>0.0</v>
      </c>
      <c r="D538">
        <f>IF(Datos!D538="",0,IF(AND(D$1008&lt;&gt;"",Datos!D538=D$1008),0,IF(D$1004=0,0,1-CHOOSE(D$1004,IF(ISNUMBER(Datos!D538),AND(OR(D$1005="",Datos!D538&gt;=D$1005),OR(D$1006="",Datos!D538&lt;=D$1006)),FALSE),IF(ISNUMBER(Datos!D538),AND(Datos!D538=INT(Datos!D538),AND(OR(D$1005="",Datos!D538&gt;=D$1005),OR(D$1006="",Datos!D538&lt;=D$1006))),FALSE),OR(ISNUMBER(FIND(";"&amp;UPPER(TRIM(Datos!D538&amp;""))&amp;"=",D$1007)),ISNUMBER(FIND(";"&amp;UPPER(TRIM(Datos!D538&amp;""))&amp;";",D$1007))),OR(UPPER(TRIM(Datos!D538&amp;""))="SÍ",UPPER(TRIM(Datos!D538&amp;""))="SI",UPPER(TRIM(Datos!D538&amp;""))="NO"),IF(ISNUMBER(Datos!D538),AND(OR(D$1005="",Datos!D538&gt;=D$1005),OR(D$1006="",Datos!D538&lt;=D$1006)),FALSE),TRUE))))</f>
        <v>0.0</v>
      </c>
      <c r="E538">
        <f>IF(Datos!E538="",0,IF(AND(E$1008&lt;&gt;"",Datos!E538=E$1008),0,IF(E$1004=0,0,1-CHOOSE(E$1004,IF(ISNUMBER(Datos!E538),AND(OR(E$1005="",Datos!E538&gt;=E$1005),OR(E$1006="",Datos!E538&lt;=E$1006)),FALSE),IF(ISNUMBER(Datos!E538),AND(Datos!E538=INT(Datos!E538),AND(OR(E$1005="",Datos!E538&gt;=E$1005),OR(E$1006="",Datos!E538&lt;=E$1006))),FALSE),OR(ISNUMBER(FIND(";"&amp;UPPER(TRIM(Datos!E538&amp;""))&amp;"=",E$1007)),ISNUMBER(FIND(";"&amp;UPPER(TRIM(Datos!E538&amp;""))&amp;";",E$1007))),OR(UPPER(TRIM(Datos!E538&amp;""))="SÍ",UPPER(TRIM(Datos!E538&amp;""))="SI",UPPER(TRIM(Datos!E538&amp;""))="NO"),IF(ISNUMBER(Datos!E538),AND(OR(E$1005="",Datos!E538&gt;=E$1005),OR(E$1006="",Datos!E538&lt;=E$1006)),FALSE),TRUE))))</f>
        <v>0.0</v>
      </c>
      <c r="F538">
        <f>IF(Datos!F538="",0,IF(AND(F$1008&lt;&gt;"",Datos!F538=F$1008),0,IF(F$1004=0,0,1-CHOOSE(F$1004,IF(ISNUMBER(Datos!F538),AND(OR(F$1005="",Datos!F538&gt;=F$1005),OR(F$1006="",Datos!F538&lt;=F$1006)),FALSE),IF(ISNUMBER(Datos!F538),AND(Datos!F538=INT(Datos!F538),AND(OR(F$1005="",Datos!F538&gt;=F$1005),OR(F$1006="",Datos!F538&lt;=F$1006))),FALSE),OR(ISNUMBER(FIND(";"&amp;UPPER(TRIM(Datos!F538&amp;""))&amp;"=",F$1007)),ISNUMBER(FIND(";"&amp;UPPER(TRIM(Datos!F538&amp;""))&amp;";",F$1007))),OR(UPPER(TRIM(Datos!F538&amp;""))="SÍ",UPPER(TRIM(Datos!F538&amp;""))="SI",UPPER(TRIM(Datos!F538&amp;""))="NO"),IF(ISNUMBER(Datos!F538),AND(OR(F$1005="",Datos!F538&gt;=F$1005),OR(F$1006="",Datos!F538&lt;=F$1006)),FALSE),TRUE))))</f>
        <v>0.0</v>
      </c>
      <c r="G538">
        <f>IF(Datos!G538="",0,IF(AND(G$1008&lt;&gt;"",Datos!G538=G$1008),0,IF(G$1004=0,0,1-CHOOSE(G$1004,IF(ISNUMBER(Datos!G538),AND(OR(G$1005="",Datos!G538&gt;=G$1005),OR(G$1006="",Datos!G538&lt;=G$1006)),FALSE),IF(ISNUMBER(Datos!G538),AND(Datos!G538=INT(Datos!G538),AND(OR(G$1005="",Datos!G538&gt;=G$1005),OR(G$1006="",Datos!G538&lt;=G$1006))),FALSE),OR(ISNUMBER(FIND(";"&amp;UPPER(TRIM(Datos!G538&amp;""))&amp;"=",G$1007)),ISNUMBER(FIND(";"&amp;UPPER(TRIM(Datos!G538&amp;""))&amp;";",G$1007))),OR(UPPER(TRIM(Datos!G538&amp;""))="SÍ",UPPER(TRIM(Datos!G538&amp;""))="SI",UPPER(TRIM(Datos!G538&amp;""))="NO"),IF(ISNUMBER(Datos!G538),AND(OR(G$1005="",Datos!G538&gt;=G$1005),OR(G$1006="",Datos!G538&lt;=G$1006)),FALSE),TRUE))))</f>
        <v>0.0</v>
      </c>
      <c r="H538">
        <f>IF(Datos!H538="",0,IF(AND(H$1008&lt;&gt;"",Datos!H538=H$1008),0,IF(H$1004=0,0,1-CHOOSE(H$1004,IF(ISNUMBER(Datos!H538),AND(OR(H$1005="",Datos!H538&gt;=H$1005),OR(H$1006="",Datos!H538&lt;=H$1006)),FALSE),IF(ISNUMBER(Datos!H538),AND(Datos!H538=INT(Datos!H538),AND(OR(H$1005="",Datos!H538&gt;=H$1005),OR(H$1006="",Datos!H538&lt;=H$1006))),FALSE),OR(ISNUMBER(FIND(";"&amp;UPPER(TRIM(Datos!H538&amp;""))&amp;"=",H$1007)),ISNUMBER(FIND(";"&amp;UPPER(TRIM(Datos!H538&amp;""))&amp;";",H$1007))),OR(UPPER(TRIM(Datos!H538&amp;""))="SÍ",UPPER(TRIM(Datos!H538&amp;""))="SI",UPPER(TRIM(Datos!H538&amp;""))="NO"),IF(ISNUMBER(Datos!H538),AND(OR(H$1005="",Datos!H538&gt;=H$1005),OR(H$1006="",Datos!H538&lt;=H$1006)),FALSE),TRUE))))</f>
        <v>0.0</v>
      </c>
      <c r="I538">
        <f>IF(Datos!I538="",0,IF(AND(I$1008&lt;&gt;"",Datos!I538=I$1008),0,IF(I$1004=0,0,1-CHOOSE(I$1004,IF(ISNUMBER(Datos!I538),AND(OR(I$1005="",Datos!I538&gt;=I$1005),OR(I$1006="",Datos!I538&lt;=I$1006)),FALSE),IF(ISNUMBER(Datos!I538),AND(Datos!I538=INT(Datos!I538),AND(OR(I$1005="",Datos!I538&gt;=I$1005),OR(I$1006="",Datos!I538&lt;=I$1006))),FALSE),OR(ISNUMBER(FIND(";"&amp;UPPER(TRIM(Datos!I538&amp;""))&amp;"=",I$1007)),ISNUMBER(FIND(";"&amp;UPPER(TRIM(Datos!I538&amp;""))&amp;";",I$1007))),OR(UPPER(TRIM(Datos!I538&amp;""))="SÍ",UPPER(TRIM(Datos!I538&amp;""))="SI",UPPER(TRIM(Datos!I538&amp;""))="NO"),IF(ISNUMBER(Datos!I538),AND(OR(I$1005="",Datos!I538&gt;=I$1005),OR(I$1006="",Datos!I538&lt;=I$1006)),FALSE),TRUE))))</f>
        <v>0.0</v>
      </c>
      <c r="J538">
        <f>IF(Datos!J538="",0,IF(AND(J$1008&lt;&gt;"",Datos!J538=J$1008),0,IF(J$1004=0,0,1-CHOOSE(J$1004,IF(ISNUMBER(Datos!J538),AND(OR(J$1005="",Datos!J538&gt;=J$1005),OR(J$1006="",Datos!J538&lt;=J$1006)),FALSE),IF(ISNUMBER(Datos!J538),AND(Datos!J538=INT(Datos!J538),AND(OR(J$1005="",Datos!J538&gt;=J$1005),OR(J$1006="",Datos!J538&lt;=J$1006))),FALSE),OR(ISNUMBER(FIND(";"&amp;UPPER(TRIM(Datos!J538&amp;""))&amp;"=",J$1007)),ISNUMBER(FIND(";"&amp;UPPER(TRIM(Datos!J538&amp;""))&amp;";",J$1007))),OR(UPPER(TRIM(Datos!J538&amp;""))="SÍ",UPPER(TRIM(Datos!J538&amp;""))="SI",UPPER(TRIM(Datos!J538&amp;""))="NO"),IF(ISNUMBER(Datos!J538),AND(OR(J$1005="",Datos!J538&gt;=J$1005),OR(J$1006="",Datos!J538&lt;=J$1006)),FALSE),TRUE))))</f>
        <v>0.0</v>
      </c>
      <c r="K538">
        <f>IF(Datos!K538="",0,IF(AND(K$1008&lt;&gt;"",Datos!K538=K$1008),0,IF(K$1004=0,0,1-CHOOSE(K$1004,IF(ISNUMBER(Datos!K538),AND(OR(K$1005="",Datos!K538&gt;=K$1005),OR(K$1006="",Datos!K538&lt;=K$1006)),FALSE),IF(ISNUMBER(Datos!K538),AND(Datos!K538=INT(Datos!K538),AND(OR(K$1005="",Datos!K538&gt;=K$1005),OR(K$1006="",Datos!K538&lt;=K$1006))),FALSE),OR(ISNUMBER(FIND(";"&amp;UPPER(TRIM(Datos!K538&amp;""))&amp;"=",K$1007)),ISNUMBER(FIND(";"&amp;UPPER(TRIM(Datos!K538&amp;""))&amp;";",K$1007))),OR(UPPER(TRIM(Datos!K538&amp;""))="SÍ",UPPER(TRIM(Datos!K538&amp;""))="SI",UPPER(TRIM(Datos!K538&amp;""))="NO"),IF(ISNUMBER(Datos!K538),AND(OR(K$1005="",Datos!K538&gt;=K$1005),OR(K$1006="",Datos!K538&lt;=K$1006)),FALSE),TRUE))))</f>
        <v>0.0</v>
      </c>
      <c r="L538">
        <f>IF(Datos!L538="",0,IF(AND(L$1008&lt;&gt;"",Datos!L538=L$1008),0,IF(L$1004=0,0,1-CHOOSE(L$1004,IF(ISNUMBER(Datos!L538),AND(OR(L$1005="",Datos!L538&gt;=L$1005),OR(L$1006="",Datos!L538&lt;=L$1006)),FALSE),IF(ISNUMBER(Datos!L538),AND(Datos!L538=INT(Datos!L538),AND(OR(L$1005="",Datos!L538&gt;=L$1005),OR(L$1006="",Datos!L538&lt;=L$1006))),FALSE),OR(ISNUMBER(FIND(";"&amp;UPPER(TRIM(Datos!L538&amp;""))&amp;"=",L$1007)),ISNUMBER(FIND(";"&amp;UPPER(TRIM(Datos!L538&amp;""))&amp;";",L$1007))),OR(UPPER(TRIM(Datos!L538&amp;""))="SÍ",UPPER(TRIM(Datos!L538&amp;""))="SI",UPPER(TRIM(Datos!L538&amp;""))="NO"),IF(ISNUMBER(Datos!L538),AND(OR(L$1005="",Datos!L538&gt;=L$1005),OR(L$1006="",Datos!L538&lt;=L$1006)),FALSE),TRUE))))</f>
        <v>0.0</v>
      </c>
      <c r="M538">
        <f>IF(Datos!M538="",0,IF(AND(M$1008&lt;&gt;"",Datos!M538=M$1008),0,IF(M$1004=0,0,1-CHOOSE(M$1004,IF(ISNUMBER(Datos!M538),AND(OR(M$1005="",Datos!M538&gt;=M$1005),OR(M$1006="",Datos!M538&lt;=M$1006)),FALSE),IF(ISNUMBER(Datos!M538),AND(Datos!M538=INT(Datos!M538),AND(OR(M$1005="",Datos!M538&gt;=M$1005),OR(M$1006="",Datos!M538&lt;=M$1006))),FALSE),OR(ISNUMBER(FIND(";"&amp;UPPER(TRIM(Datos!M538&amp;""))&amp;"=",M$1007)),ISNUMBER(FIND(";"&amp;UPPER(TRIM(Datos!M538&amp;""))&amp;";",M$1007))),OR(UPPER(TRIM(Datos!M538&amp;""))="SÍ",UPPER(TRIM(Datos!M538&amp;""))="SI",UPPER(TRIM(Datos!M538&amp;""))="NO"),IF(ISNUMBER(Datos!M538),AND(OR(M$1005="",Datos!M538&gt;=M$1005),OR(M$1006="",Datos!M538&lt;=M$1006)),FALSE),TRUE))))</f>
        <v>0.0</v>
      </c>
      <c r="N538">
        <f>IF(Datos!N538="",0,IF(AND(N$1008&lt;&gt;"",Datos!N538=N$1008),0,IF(N$1004=0,0,1-CHOOSE(N$1004,IF(ISNUMBER(Datos!N538),AND(OR(N$1005="",Datos!N538&gt;=N$1005),OR(N$1006="",Datos!N538&lt;=N$1006)),FALSE),IF(ISNUMBER(Datos!N538),AND(Datos!N538=INT(Datos!N538),AND(OR(N$1005="",Datos!N538&gt;=N$1005),OR(N$1006="",Datos!N538&lt;=N$1006))),FALSE),OR(ISNUMBER(FIND(";"&amp;UPPER(TRIM(Datos!N538&amp;""))&amp;"=",N$1007)),ISNUMBER(FIND(";"&amp;UPPER(TRIM(Datos!N538&amp;""))&amp;";",N$1007))),OR(UPPER(TRIM(Datos!N538&amp;""))="SÍ",UPPER(TRIM(Datos!N538&amp;""))="SI",UPPER(TRIM(Datos!N538&amp;""))="NO"),IF(ISNUMBER(Datos!N538),AND(OR(N$1005="",Datos!N538&gt;=N$1005),OR(N$1006="",Datos!N538&lt;=N$1006)),FALSE),TRUE))))</f>
        <v>0.0</v>
      </c>
      <c r="O538">
        <f>IF(Datos!O538="",0,IF(AND(O$1008&lt;&gt;"",Datos!O538=O$1008),0,IF(O$1004=0,0,1-CHOOSE(O$1004,IF(ISNUMBER(Datos!O538),AND(OR(O$1005="",Datos!O538&gt;=O$1005),OR(O$1006="",Datos!O538&lt;=O$1006)),FALSE),IF(ISNUMBER(Datos!O538),AND(Datos!O538=INT(Datos!O538),AND(OR(O$1005="",Datos!O538&gt;=O$1005),OR(O$1006="",Datos!O538&lt;=O$1006))),FALSE),OR(ISNUMBER(FIND(";"&amp;UPPER(TRIM(Datos!O538&amp;""))&amp;"=",O$1007)),ISNUMBER(FIND(";"&amp;UPPER(TRIM(Datos!O538&amp;""))&amp;";",O$1007))),OR(UPPER(TRIM(Datos!O538&amp;""))="SÍ",UPPER(TRIM(Datos!O538&amp;""))="SI",UPPER(TRIM(Datos!O538&amp;""))="NO"),IF(ISNUMBER(Datos!O538),AND(OR(O$1005="",Datos!O538&gt;=O$1005),OR(O$1006="",Datos!O538&lt;=O$1006)),FALSE),TRUE))))</f>
        <v>0.0</v>
      </c>
      <c r="P538">
        <f>IF(Datos!P538="",0,IF(AND(P$1008&lt;&gt;"",Datos!P538=P$1008),0,IF(P$1004=0,0,1-CHOOSE(P$1004,IF(ISNUMBER(Datos!P538),AND(OR(P$1005="",Datos!P538&gt;=P$1005),OR(P$1006="",Datos!P538&lt;=P$1006)),FALSE),IF(ISNUMBER(Datos!P538),AND(Datos!P538=INT(Datos!P538),AND(OR(P$1005="",Datos!P538&gt;=P$1005),OR(P$1006="",Datos!P538&lt;=P$1006))),FALSE),OR(ISNUMBER(FIND(";"&amp;UPPER(TRIM(Datos!P538&amp;""))&amp;"=",P$1007)),ISNUMBER(FIND(";"&amp;UPPER(TRIM(Datos!P538&amp;""))&amp;";",P$1007))),OR(UPPER(TRIM(Datos!P538&amp;""))="SÍ",UPPER(TRIM(Datos!P538&amp;""))="SI",UPPER(TRIM(Datos!P538&amp;""))="NO"),IF(ISNUMBER(Datos!P538),AND(OR(P$1005="",Datos!P538&gt;=P$1005),OR(P$1006="",Datos!P538&lt;=P$1006)),FALSE),TRUE))))</f>
        <v>0.0</v>
      </c>
      <c r="Q538">
        <f>IF(Datos!Q538="",0,IF(AND(Q$1008&lt;&gt;"",Datos!Q538=Q$1008),0,IF(Q$1004=0,0,1-CHOOSE(Q$1004,IF(ISNUMBER(Datos!Q538),AND(OR(Q$1005="",Datos!Q538&gt;=Q$1005),OR(Q$1006="",Datos!Q538&lt;=Q$1006)),FALSE),IF(ISNUMBER(Datos!Q538),AND(Datos!Q538=INT(Datos!Q538),AND(OR(Q$1005="",Datos!Q538&gt;=Q$1005),OR(Q$1006="",Datos!Q538&lt;=Q$1006))),FALSE),OR(ISNUMBER(FIND(";"&amp;UPPER(TRIM(Datos!Q538&amp;""))&amp;"=",Q$1007)),ISNUMBER(FIND(";"&amp;UPPER(TRIM(Datos!Q538&amp;""))&amp;";",Q$1007))),OR(UPPER(TRIM(Datos!Q538&amp;""))="SÍ",UPPER(TRIM(Datos!Q538&amp;""))="SI",UPPER(TRIM(Datos!Q538&amp;""))="NO"),IF(ISNUMBER(Datos!Q538),AND(OR(Q$1005="",Datos!Q538&gt;=Q$1005),OR(Q$1006="",Datos!Q538&lt;=Q$1006)),FALSE),TRUE))))</f>
        <v>0.0</v>
      </c>
      <c r="R538">
        <f>IF(Datos!R538="",0,IF(AND(R$1008&lt;&gt;"",Datos!R538=R$1008),0,IF(R$1004=0,0,1-CHOOSE(R$1004,IF(ISNUMBER(Datos!R538),AND(OR(R$1005="",Datos!R538&gt;=R$1005),OR(R$1006="",Datos!R538&lt;=R$1006)),FALSE),IF(ISNUMBER(Datos!R538),AND(Datos!R538=INT(Datos!R538),AND(OR(R$1005="",Datos!R538&gt;=R$1005),OR(R$1006="",Datos!R538&lt;=R$1006))),FALSE),OR(ISNUMBER(FIND(";"&amp;UPPER(TRIM(Datos!R538&amp;""))&amp;"=",R$1007)),ISNUMBER(FIND(";"&amp;UPPER(TRIM(Datos!R538&amp;""))&amp;";",R$1007))),OR(UPPER(TRIM(Datos!R538&amp;""))="SÍ",UPPER(TRIM(Datos!R538&amp;""))="SI",UPPER(TRIM(Datos!R538&amp;""))="NO"),IF(ISNUMBER(Datos!R538),AND(OR(R$1005="",Datos!R538&gt;=R$1005),OR(R$1006="",Datos!R538&lt;=R$1006)),FALSE),TRUE))))</f>
        <v>0.0</v>
      </c>
      <c r="S538">
        <f>IF(Datos!S538="",0,IF(AND(S$1008&lt;&gt;"",Datos!S538=S$1008),0,IF(S$1004=0,0,1-CHOOSE(S$1004,IF(ISNUMBER(Datos!S538),AND(OR(S$1005="",Datos!S538&gt;=S$1005),OR(S$1006="",Datos!S538&lt;=S$1006)),FALSE),IF(ISNUMBER(Datos!S538),AND(Datos!S538=INT(Datos!S538),AND(OR(S$1005="",Datos!S538&gt;=S$1005),OR(S$1006="",Datos!S538&lt;=S$1006))),FALSE),OR(ISNUMBER(FIND(";"&amp;UPPER(TRIM(Datos!S538&amp;""))&amp;"=",S$1007)),ISNUMBER(FIND(";"&amp;UPPER(TRIM(Datos!S538&amp;""))&amp;";",S$1007))),OR(UPPER(TRIM(Datos!S538&amp;""))="SÍ",UPPER(TRIM(Datos!S538&amp;""))="SI",UPPER(TRIM(Datos!S538&amp;""))="NO"),IF(ISNUMBER(Datos!S538),AND(OR(S$1005="",Datos!S538&gt;=S$1005),OR(S$1006="",Datos!S538&lt;=S$1006)),FALSE),TRUE))))</f>
        <v>0.0</v>
      </c>
      <c r="T538">
        <f>IF(Datos!T538="",0,IF(AND(T$1008&lt;&gt;"",Datos!T538=T$1008),0,IF(T$1004=0,0,1-CHOOSE(T$1004,IF(ISNUMBER(Datos!T538),AND(OR(T$1005="",Datos!T538&gt;=T$1005),OR(T$1006="",Datos!T538&lt;=T$1006)),FALSE),IF(ISNUMBER(Datos!T538),AND(Datos!T538=INT(Datos!T538),AND(OR(T$1005="",Datos!T538&gt;=T$1005),OR(T$1006="",Datos!T538&lt;=T$1006))),FALSE),OR(ISNUMBER(FIND(";"&amp;UPPER(TRIM(Datos!T538&amp;""))&amp;"=",T$1007)),ISNUMBER(FIND(";"&amp;UPPER(TRIM(Datos!T538&amp;""))&amp;";",T$1007))),OR(UPPER(TRIM(Datos!T538&amp;""))="SÍ",UPPER(TRIM(Datos!T538&amp;""))="SI",UPPER(TRIM(Datos!T538&amp;""))="NO"),IF(ISNUMBER(Datos!T538),AND(OR(T$1005="",Datos!T538&gt;=T$1005),OR(T$1006="",Datos!T538&lt;=T$1006)),FALSE),TRUE))))</f>
        <v>0.0</v>
      </c>
      <c r="U538">
        <f>IF(Datos!U538="",0,IF(AND(U$1008&lt;&gt;"",Datos!U538=U$1008),0,IF(U$1004=0,0,1-CHOOSE(U$1004,IF(ISNUMBER(Datos!U538),AND(OR(U$1005="",Datos!U538&gt;=U$1005),OR(U$1006="",Datos!U538&lt;=U$1006)),FALSE),IF(ISNUMBER(Datos!U538),AND(Datos!U538=INT(Datos!U538),AND(OR(U$1005="",Datos!U538&gt;=U$1005),OR(U$1006="",Datos!U538&lt;=U$1006))),FALSE),OR(ISNUMBER(FIND(";"&amp;UPPER(TRIM(Datos!U538&amp;""))&amp;"=",U$1007)),ISNUMBER(FIND(";"&amp;UPPER(TRIM(Datos!U538&amp;""))&amp;";",U$1007))),OR(UPPER(TRIM(Datos!U538&amp;""))="SÍ",UPPER(TRIM(Datos!U538&amp;""))="SI",UPPER(TRIM(Datos!U538&amp;""))="NO"),IF(ISNUMBER(Datos!U538),AND(OR(U$1005="",Datos!U538&gt;=U$1005),OR(U$1006="",Datos!U538&lt;=U$1006)),FALSE),TRUE))))</f>
        <v>0.0</v>
      </c>
      <c r="V538">
        <f>IF(Datos!V538="",0,IF(AND(V$1008&lt;&gt;"",Datos!V538=V$1008),0,IF(V$1004=0,0,1-CHOOSE(V$1004,IF(ISNUMBER(Datos!V538),AND(OR(V$1005="",Datos!V538&gt;=V$1005),OR(V$1006="",Datos!V538&lt;=V$1006)),FALSE),IF(ISNUMBER(Datos!V538),AND(Datos!V538=INT(Datos!V538),AND(OR(V$1005="",Datos!V538&gt;=V$1005),OR(V$1006="",Datos!V538&lt;=V$1006))),FALSE),OR(ISNUMBER(FIND(";"&amp;UPPER(TRIM(Datos!V538&amp;""))&amp;"=",V$1007)),ISNUMBER(FIND(";"&amp;UPPER(TRIM(Datos!V538&amp;""))&amp;";",V$1007))),OR(UPPER(TRIM(Datos!V538&amp;""))="SÍ",UPPER(TRIM(Datos!V538&amp;""))="SI",UPPER(TRIM(Datos!V538&amp;""))="NO"),IF(ISNUMBER(Datos!V538),AND(OR(V$1005="",Datos!V538&gt;=V$1005),OR(V$1006="",Datos!V538&lt;=V$1006)),FALSE),TRUE))))</f>
        <v>0.0</v>
      </c>
      <c r="W538">
        <f>IF(Datos!W538="",0,IF(AND(W$1008&lt;&gt;"",Datos!W538=W$1008),0,IF(W$1004=0,0,1-CHOOSE(W$1004,IF(ISNUMBER(Datos!W538),AND(OR(W$1005="",Datos!W538&gt;=W$1005),OR(W$1006="",Datos!W538&lt;=W$1006)),FALSE),IF(ISNUMBER(Datos!W538),AND(Datos!W538=INT(Datos!W538),AND(OR(W$1005="",Datos!W538&gt;=W$1005),OR(W$1006="",Datos!W538&lt;=W$1006))),FALSE),OR(ISNUMBER(FIND(";"&amp;UPPER(TRIM(Datos!W538&amp;""))&amp;"=",W$1007)),ISNUMBER(FIND(";"&amp;UPPER(TRIM(Datos!W538&amp;""))&amp;";",W$1007))),OR(UPPER(TRIM(Datos!W538&amp;""))="SÍ",UPPER(TRIM(Datos!W538&amp;""))="SI",UPPER(TRIM(Datos!W538&amp;""))="NO"),IF(ISNUMBER(Datos!W538),AND(OR(W$1005="",Datos!W538&gt;=W$1005),OR(W$1006="",Datos!W538&lt;=W$1006)),FALSE),TRUE))))</f>
        <v>0.0</v>
      </c>
      <c r="X538">
        <f>IF(Datos!X538="",0,IF(AND(X$1008&lt;&gt;"",Datos!X538=X$1008),0,IF(X$1004=0,0,1-CHOOSE(X$1004,IF(ISNUMBER(Datos!X538),AND(OR(X$1005="",Datos!X538&gt;=X$1005),OR(X$1006="",Datos!X538&lt;=X$1006)),FALSE),IF(ISNUMBER(Datos!X538),AND(Datos!X538=INT(Datos!X538),AND(OR(X$1005="",Datos!X538&gt;=X$1005),OR(X$1006="",Datos!X538&lt;=X$1006))),FALSE),OR(ISNUMBER(FIND(";"&amp;UPPER(TRIM(Datos!X538&amp;""))&amp;"=",X$1007)),ISNUMBER(FIND(";"&amp;UPPER(TRIM(Datos!X538&amp;""))&amp;";",X$1007))),OR(UPPER(TRIM(Datos!X538&amp;""))="SÍ",UPPER(TRIM(Datos!X538&amp;""))="SI",UPPER(TRIM(Datos!X538&amp;""))="NO"),IF(ISNUMBER(Datos!X538),AND(OR(X$1005="",Datos!X538&gt;=X$1005),OR(X$1006="",Datos!X538&lt;=X$1006)),FALSE),TRUE))))</f>
        <v>0.0</v>
      </c>
      <c r="Y538">
        <f>IF(Datos!Y538="",0,IF(AND(Y$1008&lt;&gt;"",Datos!Y538=Y$1008),0,IF(Y$1004=0,0,1-CHOOSE(Y$1004,IF(ISNUMBER(Datos!Y538),AND(OR(Y$1005="",Datos!Y538&gt;=Y$1005),OR(Y$1006="",Datos!Y538&lt;=Y$1006)),FALSE),IF(ISNUMBER(Datos!Y538),AND(Datos!Y538=INT(Datos!Y538),AND(OR(Y$1005="",Datos!Y538&gt;=Y$1005),OR(Y$1006="",Datos!Y538&lt;=Y$1006))),FALSE),OR(ISNUMBER(FIND(";"&amp;UPPER(TRIM(Datos!Y538&amp;""))&amp;"=",Y$1007)),ISNUMBER(FIND(";"&amp;UPPER(TRIM(Datos!Y538&amp;""))&amp;";",Y$1007))),OR(UPPER(TRIM(Datos!Y538&amp;""))="SÍ",UPPER(TRIM(Datos!Y538&amp;""))="SI",UPPER(TRIM(Datos!Y538&amp;""))="NO"),IF(ISNUMBER(Datos!Y538),AND(OR(Y$1005="",Datos!Y538&gt;=Y$1005),OR(Y$1006="",Datos!Y538&lt;=Y$1006)),FALSE),TRUE))))</f>
        <v>0.0</v>
      </c>
      <c r="Z538">
        <f>IF(Datos!Z538="",0,IF(AND(Z$1008&lt;&gt;"",Datos!Z538=Z$1008),0,IF(Z$1004=0,0,1-CHOOSE(Z$1004,IF(ISNUMBER(Datos!Z538),AND(OR(Z$1005="",Datos!Z538&gt;=Z$1005),OR(Z$1006="",Datos!Z538&lt;=Z$1006)),FALSE),IF(ISNUMBER(Datos!Z538),AND(Datos!Z538=INT(Datos!Z538),AND(OR(Z$1005="",Datos!Z538&gt;=Z$1005),OR(Z$1006="",Datos!Z538&lt;=Z$1006))),FALSE),OR(ISNUMBER(FIND(";"&amp;UPPER(TRIM(Datos!Z538&amp;""))&amp;"=",Z$1007)),ISNUMBER(FIND(";"&amp;UPPER(TRIM(Datos!Z538&amp;""))&amp;";",Z$1007))),OR(UPPER(TRIM(Datos!Z538&amp;""))="SÍ",UPPER(TRIM(Datos!Z538&amp;""))="SI",UPPER(TRIM(Datos!Z538&amp;""))="NO"),IF(ISNUMBER(Datos!Z538),AND(OR(Z$1005="",Datos!Z538&gt;=Z$1005),OR(Z$1006="",Datos!Z538&lt;=Z$1006)),FALSE),TRUE))))</f>
        <v>0.0</v>
      </c>
      <c r="AA538">
        <f>IF(Datos!AA538="",0,IF(AND(AA$1008&lt;&gt;"",Datos!AA538=AA$1008),0,IF(AA$1004=0,0,1-CHOOSE(AA$1004,IF(ISNUMBER(Datos!AA538),AND(OR(AA$1005="",Datos!AA538&gt;=AA$1005),OR(AA$1006="",Datos!AA538&lt;=AA$1006)),FALSE),IF(ISNUMBER(Datos!AA538),AND(Datos!AA538=INT(Datos!AA538),AND(OR(AA$1005="",Datos!AA538&gt;=AA$1005),OR(AA$1006="",Datos!AA538&lt;=AA$1006))),FALSE),OR(ISNUMBER(FIND(";"&amp;UPPER(TRIM(Datos!AA538&amp;""))&amp;"=",AA$1007)),ISNUMBER(FIND(";"&amp;UPPER(TRIM(Datos!AA538&amp;""))&amp;";",AA$1007))),OR(UPPER(TRIM(Datos!AA538&amp;""))="SÍ",UPPER(TRIM(Datos!AA538&amp;""))="SI",UPPER(TRIM(Datos!AA538&amp;""))="NO"),IF(ISNUMBER(Datos!AA538),AND(OR(AA$1005="",Datos!AA538&gt;=AA$1005),OR(AA$1006="",Datos!AA538&lt;=AA$1006)),FALSE),TRUE))))</f>
        <v>0.0</v>
      </c>
      <c r="AB538">
        <f>IF(Datos!AB538="",0,IF(AND(AB$1008&lt;&gt;"",Datos!AB538=AB$1008),0,IF(AB$1004=0,0,1-CHOOSE(AB$1004,IF(ISNUMBER(Datos!AB538),AND(OR(AB$1005="",Datos!AB538&gt;=AB$1005),OR(AB$1006="",Datos!AB538&lt;=AB$1006)),FALSE),IF(ISNUMBER(Datos!AB538),AND(Datos!AB538=INT(Datos!AB538),AND(OR(AB$1005="",Datos!AB538&gt;=AB$1005),OR(AB$1006="",Datos!AB538&lt;=AB$1006))),FALSE),OR(ISNUMBER(FIND(";"&amp;UPPER(TRIM(Datos!AB538&amp;""))&amp;"=",AB$1007)),ISNUMBER(FIND(";"&amp;UPPER(TRIM(Datos!AB538&amp;""))&amp;";",AB$1007))),OR(UPPER(TRIM(Datos!AB538&amp;""))="SÍ",UPPER(TRIM(Datos!AB538&amp;""))="SI",UPPER(TRIM(Datos!AB538&amp;""))="NO"),IF(ISNUMBER(Datos!AB538),AND(OR(AB$1005="",Datos!AB538&gt;=AB$1005),OR(AB$1006="",Datos!AB538&lt;=AB$1006)),FALSE),TRUE))))</f>
        <v>0.0</v>
      </c>
      <c r="AC538">
        <f>IF(Datos!AC538="",0,IF(AND(AC$1008&lt;&gt;"",Datos!AC538=AC$1008),0,IF(AC$1004=0,0,1-CHOOSE(AC$1004,IF(ISNUMBER(Datos!AC538),AND(OR(AC$1005="",Datos!AC538&gt;=AC$1005),OR(AC$1006="",Datos!AC538&lt;=AC$1006)),FALSE),IF(ISNUMBER(Datos!AC538),AND(Datos!AC538=INT(Datos!AC538),AND(OR(AC$1005="",Datos!AC538&gt;=AC$1005),OR(AC$1006="",Datos!AC538&lt;=AC$1006))),FALSE),OR(ISNUMBER(FIND(";"&amp;UPPER(TRIM(Datos!AC538&amp;""))&amp;"=",AC$1007)),ISNUMBER(FIND(";"&amp;UPPER(TRIM(Datos!AC538&amp;""))&amp;";",AC$1007))),OR(UPPER(TRIM(Datos!AC538&amp;""))="SÍ",UPPER(TRIM(Datos!AC538&amp;""))="SI",UPPER(TRIM(Datos!AC538&amp;""))="NO"),IF(ISNUMBER(Datos!AC538),AND(OR(AC$1005="",Datos!AC538&gt;=AC$1005),OR(AC$1006="",Datos!AC538&lt;=AC$1006)),FALSE),TRUE))))</f>
        <v>0.0</v>
      </c>
      <c r="AD538">
        <f>IF(Datos!AD538="",0,IF(AND(AD$1008&lt;&gt;"",Datos!AD538=AD$1008),0,IF(AD$1004=0,0,1-CHOOSE(AD$1004,IF(ISNUMBER(Datos!AD538),AND(OR(AD$1005="",Datos!AD538&gt;=AD$1005),OR(AD$1006="",Datos!AD538&lt;=AD$1006)),FALSE),IF(ISNUMBER(Datos!AD538),AND(Datos!AD538=INT(Datos!AD538),AND(OR(AD$1005="",Datos!AD538&gt;=AD$1005),OR(AD$1006="",Datos!AD538&lt;=AD$1006))),FALSE),OR(ISNUMBER(FIND(";"&amp;UPPER(TRIM(Datos!AD538&amp;""))&amp;"=",AD$1007)),ISNUMBER(FIND(";"&amp;UPPER(TRIM(Datos!AD538&amp;""))&amp;";",AD$1007))),OR(UPPER(TRIM(Datos!AD538&amp;""))="SÍ",UPPER(TRIM(Datos!AD538&amp;""))="SI",UPPER(TRIM(Datos!AD538&amp;""))="NO"),IF(ISNUMBER(Datos!AD538),AND(OR(AD$1005="",Datos!AD538&gt;=AD$1005),OR(AD$1006="",Datos!AD538&lt;=AD$1006)),FALSE),TRUE))))</f>
        <v>0.0</v>
      </c>
      <c r="AE538">
        <f>IF(Datos!AE538="",0,IF(AND(AE$1008&lt;&gt;"",Datos!AE538=AE$1008),0,IF(AE$1004=0,0,1-CHOOSE(AE$1004,IF(ISNUMBER(Datos!AE538),AND(OR(AE$1005="",Datos!AE538&gt;=AE$1005),OR(AE$1006="",Datos!AE538&lt;=AE$1006)),FALSE),IF(ISNUMBER(Datos!AE538),AND(Datos!AE538=INT(Datos!AE538),AND(OR(AE$1005="",Datos!AE538&gt;=AE$1005),OR(AE$1006="",Datos!AE538&lt;=AE$1006))),FALSE),OR(ISNUMBER(FIND(";"&amp;UPPER(TRIM(Datos!AE538&amp;""))&amp;"=",AE$1007)),ISNUMBER(FIND(";"&amp;UPPER(TRIM(Datos!AE538&amp;""))&amp;";",AE$1007))),OR(UPPER(TRIM(Datos!AE538&amp;""))="SÍ",UPPER(TRIM(Datos!AE538&amp;""))="SI",UPPER(TRIM(Datos!AE538&amp;""))="NO"),IF(ISNUMBER(Datos!AE538),AND(OR(AE$1005="",Datos!AE538&gt;=AE$1005),OR(AE$1006="",Datos!AE538&lt;=AE$1006)),FALSE),TRUE))))</f>
        <v>0.0</v>
      </c>
    </row>
    <row r="539" spans="2:31">
      <c r="B539">
        <f>IF(Datos!B539="",0,IF(AND(B$1008&lt;&gt;"",Datos!B539=B$1008),0,IF(B$1004=0,0,1-CHOOSE(B$1004,IF(ISNUMBER(Datos!B539),AND(OR(B$1005="",Datos!B539&gt;=B$1005),OR(B$1006="",Datos!B539&lt;=B$1006)),FALSE),IF(ISNUMBER(Datos!B539),AND(Datos!B539=INT(Datos!B539),AND(OR(B$1005="",Datos!B539&gt;=B$1005),OR(B$1006="",Datos!B539&lt;=B$1006))),FALSE),OR(ISNUMBER(FIND(";"&amp;UPPER(TRIM(Datos!B539&amp;""))&amp;"=",B$1007)),ISNUMBER(FIND(";"&amp;UPPER(TRIM(Datos!B539&amp;""))&amp;";",B$1007))),OR(UPPER(TRIM(Datos!B539&amp;""))="SÍ",UPPER(TRIM(Datos!B539&amp;""))="SI",UPPER(TRIM(Datos!B539&amp;""))="NO"),IF(ISNUMBER(Datos!B539),AND(OR(B$1005="",Datos!B539&gt;=B$1005),OR(B$1006="",Datos!B539&lt;=B$1006)),FALSE),TRUE))))</f>
        <v>0.0</v>
      </c>
      <c r="C539">
        <f>IF(Datos!C539="",0,IF(AND(C$1008&lt;&gt;"",Datos!C539=C$1008),0,IF(C$1004=0,0,1-CHOOSE(C$1004,IF(ISNUMBER(Datos!C539),AND(OR(C$1005="",Datos!C539&gt;=C$1005),OR(C$1006="",Datos!C539&lt;=C$1006)),FALSE),IF(ISNUMBER(Datos!C539),AND(Datos!C539=INT(Datos!C539),AND(OR(C$1005="",Datos!C539&gt;=C$1005),OR(C$1006="",Datos!C539&lt;=C$1006))),FALSE),OR(ISNUMBER(FIND(";"&amp;UPPER(TRIM(Datos!C539&amp;""))&amp;"=",C$1007)),ISNUMBER(FIND(";"&amp;UPPER(TRIM(Datos!C539&amp;""))&amp;";",C$1007))),OR(UPPER(TRIM(Datos!C539&amp;""))="SÍ",UPPER(TRIM(Datos!C539&amp;""))="SI",UPPER(TRIM(Datos!C539&amp;""))="NO"),IF(ISNUMBER(Datos!C539),AND(OR(C$1005="",Datos!C539&gt;=C$1005),OR(C$1006="",Datos!C539&lt;=C$1006)),FALSE),TRUE))))</f>
        <v>0.0</v>
      </c>
      <c r="D539">
        <f>IF(Datos!D539="",0,IF(AND(D$1008&lt;&gt;"",Datos!D539=D$1008),0,IF(D$1004=0,0,1-CHOOSE(D$1004,IF(ISNUMBER(Datos!D539),AND(OR(D$1005="",Datos!D539&gt;=D$1005),OR(D$1006="",Datos!D539&lt;=D$1006)),FALSE),IF(ISNUMBER(Datos!D539),AND(Datos!D539=INT(Datos!D539),AND(OR(D$1005="",Datos!D539&gt;=D$1005),OR(D$1006="",Datos!D539&lt;=D$1006))),FALSE),OR(ISNUMBER(FIND(";"&amp;UPPER(TRIM(Datos!D539&amp;""))&amp;"=",D$1007)),ISNUMBER(FIND(";"&amp;UPPER(TRIM(Datos!D539&amp;""))&amp;";",D$1007))),OR(UPPER(TRIM(Datos!D539&amp;""))="SÍ",UPPER(TRIM(Datos!D539&amp;""))="SI",UPPER(TRIM(Datos!D539&amp;""))="NO"),IF(ISNUMBER(Datos!D539),AND(OR(D$1005="",Datos!D539&gt;=D$1005),OR(D$1006="",Datos!D539&lt;=D$1006)),FALSE),TRUE))))</f>
        <v>0.0</v>
      </c>
      <c r="E539">
        <f>IF(Datos!E539="",0,IF(AND(E$1008&lt;&gt;"",Datos!E539=E$1008),0,IF(E$1004=0,0,1-CHOOSE(E$1004,IF(ISNUMBER(Datos!E539),AND(OR(E$1005="",Datos!E539&gt;=E$1005),OR(E$1006="",Datos!E539&lt;=E$1006)),FALSE),IF(ISNUMBER(Datos!E539),AND(Datos!E539=INT(Datos!E539),AND(OR(E$1005="",Datos!E539&gt;=E$1005),OR(E$1006="",Datos!E539&lt;=E$1006))),FALSE),OR(ISNUMBER(FIND(";"&amp;UPPER(TRIM(Datos!E539&amp;""))&amp;"=",E$1007)),ISNUMBER(FIND(";"&amp;UPPER(TRIM(Datos!E539&amp;""))&amp;";",E$1007))),OR(UPPER(TRIM(Datos!E539&amp;""))="SÍ",UPPER(TRIM(Datos!E539&amp;""))="SI",UPPER(TRIM(Datos!E539&amp;""))="NO"),IF(ISNUMBER(Datos!E539),AND(OR(E$1005="",Datos!E539&gt;=E$1005),OR(E$1006="",Datos!E539&lt;=E$1006)),FALSE),TRUE))))</f>
        <v>0.0</v>
      </c>
      <c r="F539">
        <f>IF(Datos!F539="",0,IF(AND(F$1008&lt;&gt;"",Datos!F539=F$1008),0,IF(F$1004=0,0,1-CHOOSE(F$1004,IF(ISNUMBER(Datos!F539),AND(OR(F$1005="",Datos!F539&gt;=F$1005),OR(F$1006="",Datos!F539&lt;=F$1006)),FALSE),IF(ISNUMBER(Datos!F539),AND(Datos!F539=INT(Datos!F539),AND(OR(F$1005="",Datos!F539&gt;=F$1005),OR(F$1006="",Datos!F539&lt;=F$1006))),FALSE),OR(ISNUMBER(FIND(";"&amp;UPPER(TRIM(Datos!F539&amp;""))&amp;"=",F$1007)),ISNUMBER(FIND(";"&amp;UPPER(TRIM(Datos!F539&amp;""))&amp;";",F$1007))),OR(UPPER(TRIM(Datos!F539&amp;""))="SÍ",UPPER(TRIM(Datos!F539&amp;""))="SI",UPPER(TRIM(Datos!F539&amp;""))="NO"),IF(ISNUMBER(Datos!F539),AND(OR(F$1005="",Datos!F539&gt;=F$1005),OR(F$1006="",Datos!F539&lt;=F$1006)),FALSE),TRUE))))</f>
        <v>0.0</v>
      </c>
      <c r="G539">
        <f>IF(Datos!G539="",0,IF(AND(G$1008&lt;&gt;"",Datos!G539=G$1008),0,IF(G$1004=0,0,1-CHOOSE(G$1004,IF(ISNUMBER(Datos!G539),AND(OR(G$1005="",Datos!G539&gt;=G$1005),OR(G$1006="",Datos!G539&lt;=G$1006)),FALSE),IF(ISNUMBER(Datos!G539),AND(Datos!G539=INT(Datos!G539),AND(OR(G$1005="",Datos!G539&gt;=G$1005),OR(G$1006="",Datos!G539&lt;=G$1006))),FALSE),OR(ISNUMBER(FIND(";"&amp;UPPER(TRIM(Datos!G539&amp;""))&amp;"=",G$1007)),ISNUMBER(FIND(";"&amp;UPPER(TRIM(Datos!G539&amp;""))&amp;";",G$1007))),OR(UPPER(TRIM(Datos!G539&amp;""))="SÍ",UPPER(TRIM(Datos!G539&amp;""))="SI",UPPER(TRIM(Datos!G539&amp;""))="NO"),IF(ISNUMBER(Datos!G539),AND(OR(G$1005="",Datos!G539&gt;=G$1005),OR(G$1006="",Datos!G539&lt;=G$1006)),FALSE),TRUE))))</f>
        <v>0.0</v>
      </c>
      <c r="H539">
        <f>IF(Datos!H539="",0,IF(AND(H$1008&lt;&gt;"",Datos!H539=H$1008),0,IF(H$1004=0,0,1-CHOOSE(H$1004,IF(ISNUMBER(Datos!H539),AND(OR(H$1005="",Datos!H539&gt;=H$1005),OR(H$1006="",Datos!H539&lt;=H$1006)),FALSE),IF(ISNUMBER(Datos!H539),AND(Datos!H539=INT(Datos!H539),AND(OR(H$1005="",Datos!H539&gt;=H$1005),OR(H$1006="",Datos!H539&lt;=H$1006))),FALSE),OR(ISNUMBER(FIND(";"&amp;UPPER(TRIM(Datos!H539&amp;""))&amp;"=",H$1007)),ISNUMBER(FIND(";"&amp;UPPER(TRIM(Datos!H539&amp;""))&amp;";",H$1007))),OR(UPPER(TRIM(Datos!H539&amp;""))="SÍ",UPPER(TRIM(Datos!H539&amp;""))="SI",UPPER(TRIM(Datos!H539&amp;""))="NO"),IF(ISNUMBER(Datos!H539),AND(OR(H$1005="",Datos!H539&gt;=H$1005),OR(H$1006="",Datos!H539&lt;=H$1006)),FALSE),TRUE))))</f>
        <v>0.0</v>
      </c>
      <c r="I539">
        <f>IF(Datos!I539="",0,IF(AND(I$1008&lt;&gt;"",Datos!I539=I$1008),0,IF(I$1004=0,0,1-CHOOSE(I$1004,IF(ISNUMBER(Datos!I539),AND(OR(I$1005="",Datos!I539&gt;=I$1005),OR(I$1006="",Datos!I539&lt;=I$1006)),FALSE),IF(ISNUMBER(Datos!I539),AND(Datos!I539=INT(Datos!I539),AND(OR(I$1005="",Datos!I539&gt;=I$1005),OR(I$1006="",Datos!I539&lt;=I$1006))),FALSE),OR(ISNUMBER(FIND(";"&amp;UPPER(TRIM(Datos!I539&amp;""))&amp;"=",I$1007)),ISNUMBER(FIND(";"&amp;UPPER(TRIM(Datos!I539&amp;""))&amp;";",I$1007))),OR(UPPER(TRIM(Datos!I539&amp;""))="SÍ",UPPER(TRIM(Datos!I539&amp;""))="SI",UPPER(TRIM(Datos!I539&amp;""))="NO"),IF(ISNUMBER(Datos!I539),AND(OR(I$1005="",Datos!I539&gt;=I$1005),OR(I$1006="",Datos!I539&lt;=I$1006)),FALSE),TRUE))))</f>
        <v>0.0</v>
      </c>
      <c r="J539">
        <f>IF(Datos!J539="",0,IF(AND(J$1008&lt;&gt;"",Datos!J539=J$1008),0,IF(J$1004=0,0,1-CHOOSE(J$1004,IF(ISNUMBER(Datos!J539),AND(OR(J$1005="",Datos!J539&gt;=J$1005),OR(J$1006="",Datos!J539&lt;=J$1006)),FALSE),IF(ISNUMBER(Datos!J539),AND(Datos!J539=INT(Datos!J539),AND(OR(J$1005="",Datos!J539&gt;=J$1005),OR(J$1006="",Datos!J539&lt;=J$1006))),FALSE),OR(ISNUMBER(FIND(";"&amp;UPPER(TRIM(Datos!J539&amp;""))&amp;"=",J$1007)),ISNUMBER(FIND(";"&amp;UPPER(TRIM(Datos!J539&amp;""))&amp;";",J$1007))),OR(UPPER(TRIM(Datos!J539&amp;""))="SÍ",UPPER(TRIM(Datos!J539&amp;""))="SI",UPPER(TRIM(Datos!J539&amp;""))="NO"),IF(ISNUMBER(Datos!J539),AND(OR(J$1005="",Datos!J539&gt;=J$1005),OR(J$1006="",Datos!J539&lt;=J$1006)),FALSE),TRUE))))</f>
        <v>0.0</v>
      </c>
      <c r="K539">
        <f>IF(Datos!K539="",0,IF(AND(K$1008&lt;&gt;"",Datos!K539=K$1008),0,IF(K$1004=0,0,1-CHOOSE(K$1004,IF(ISNUMBER(Datos!K539),AND(OR(K$1005="",Datos!K539&gt;=K$1005),OR(K$1006="",Datos!K539&lt;=K$1006)),FALSE),IF(ISNUMBER(Datos!K539),AND(Datos!K539=INT(Datos!K539),AND(OR(K$1005="",Datos!K539&gt;=K$1005),OR(K$1006="",Datos!K539&lt;=K$1006))),FALSE),OR(ISNUMBER(FIND(";"&amp;UPPER(TRIM(Datos!K539&amp;""))&amp;"=",K$1007)),ISNUMBER(FIND(";"&amp;UPPER(TRIM(Datos!K539&amp;""))&amp;";",K$1007))),OR(UPPER(TRIM(Datos!K539&amp;""))="SÍ",UPPER(TRIM(Datos!K539&amp;""))="SI",UPPER(TRIM(Datos!K539&amp;""))="NO"),IF(ISNUMBER(Datos!K539),AND(OR(K$1005="",Datos!K539&gt;=K$1005),OR(K$1006="",Datos!K539&lt;=K$1006)),FALSE),TRUE))))</f>
        <v>0.0</v>
      </c>
      <c r="L539">
        <f>IF(Datos!L539="",0,IF(AND(L$1008&lt;&gt;"",Datos!L539=L$1008),0,IF(L$1004=0,0,1-CHOOSE(L$1004,IF(ISNUMBER(Datos!L539),AND(OR(L$1005="",Datos!L539&gt;=L$1005),OR(L$1006="",Datos!L539&lt;=L$1006)),FALSE),IF(ISNUMBER(Datos!L539),AND(Datos!L539=INT(Datos!L539),AND(OR(L$1005="",Datos!L539&gt;=L$1005),OR(L$1006="",Datos!L539&lt;=L$1006))),FALSE),OR(ISNUMBER(FIND(";"&amp;UPPER(TRIM(Datos!L539&amp;""))&amp;"=",L$1007)),ISNUMBER(FIND(";"&amp;UPPER(TRIM(Datos!L539&amp;""))&amp;";",L$1007))),OR(UPPER(TRIM(Datos!L539&amp;""))="SÍ",UPPER(TRIM(Datos!L539&amp;""))="SI",UPPER(TRIM(Datos!L539&amp;""))="NO"),IF(ISNUMBER(Datos!L539),AND(OR(L$1005="",Datos!L539&gt;=L$1005),OR(L$1006="",Datos!L539&lt;=L$1006)),FALSE),TRUE))))</f>
        <v>0.0</v>
      </c>
      <c r="M539">
        <f>IF(Datos!M539="",0,IF(AND(M$1008&lt;&gt;"",Datos!M539=M$1008),0,IF(M$1004=0,0,1-CHOOSE(M$1004,IF(ISNUMBER(Datos!M539),AND(OR(M$1005="",Datos!M539&gt;=M$1005),OR(M$1006="",Datos!M539&lt;=M$1006)),FALSE),IF(ISNUMBER(Datos!M539),AND(Datos!M539=INT(Datos!M539),AND(OR(M$1005="",Datos!M539&gt;=M$1005),OR(M$1006="",Datos!M539&lt;=M$1006))),FALSE),OR(ISNUMBER(FIND(";"&amp;UPPER(TRIM(Datos!M539&amp;""))&amp;"=",M$1007)),ISNUMBER(FIND(";"&amp;UPPER(TRIM(Datos!M539&amp;""))&amp;";",M$1007))),OR(UPPER(TRIM(Datos!M539&amp;""))="SÍ",UPPER(TRIM(Datos!M539&amp;""))="SI",UPPER(TRIM(Datos!M539&amp;""))="NO"),IF(ISNUMBER(Datos!M539),AND(OR(M$1005="",Datos!M539&gt;=M$1005),OR(M$1006="",Datos!M539&lt;=M$1006)),FALSE),TRUE))))</f>
        <v>0.0</v>
      </c>
      <c r="N539">
        <f>IF(Datos!N539="",0,IF(AND(N$1008&lt;&gt;"",Datos!N539=N$1008),0,IF(N$1004=0,0,1-CHOOSE(N$1004,IF(ISNUMBER(Datos!N539),AND(OR(N$1005="",Datos!N539&gt;=N$1005),OR(N$1006="",Datos!N539&lt;=N$1006)),FALSE),IF(ISNUMBER(Datos!N539),AND(Datos!N539=INT(Datos!N539),AND(OR(N$1005="",Datos!N539&gt;=N$1005),OR(N$1006="",Datos!N539&lt;=N$1006))),FALSE),OR(ISNUMBER(FIND(";"&amp;UPPER(TRIM(Datos!N539&amp;""))&amp;"=",N$1007)),ISNUMBER(FIND(";"&amp;UPPER(TRIM(Datos!N539&amp;""))&amp;";",N$1007))),OR(UPPER(TRIM(Datos!N539&amp;""))="SÍ",UPPER(TRIM(Datos!N539&amp;""))="SI",UPPER(TRIM(Datos!N539&amp;""))="NO"),IF(ISNUMBER(Datos!N539),AND(OR(N$1005="",Datos!N539&gt;=N$1005),OR(N$1006="",Datos!N539&lt;=N$1006)),FALSE),TRUE))))</f>
        <v>0.0</v>
      </c>
      <c r="O539">
        <f>IF(Datos!O539="",0,IF(AND(O$1008&lt;&gt;"",Datos!O539=O$1008),0,IF(O$1004=0,0,1-CHOOSE(O$1004,IF(ISNUMBER(Datos!O539),AND(OR(O$1005="",Datos!O539&gt;=O$1005),OR(O$1006="",Datos!O539&lt;=O$1006)),FALSE),IF(ISNUMBER(Datos!O539),AND(Datos!O539=INT(Datos!O539),AND(OR(O$1005="",Datos!O539&gt;=O$1005),OR(O$1006="",Datos!O539&lt;=O$1006))),FALSE),OR(ISNUMBER(FIND(";"&amp;UPPER(TRIM(Datos!O539&amp;""))&amp;"=",O$1007)),ISNUMBER(FIND(";"&amp;UPPER(TRIM(Datos!O539&amp;""))&amp;";",O$1007))),OR(UPPER(TRIM(Datos!O539&amp;""))="SÍ",UPPER(TRIM(Datos!O539&amp;""))="SI",UPPER(TRIM(Datos!O539&amp;""))="NO"),IF(ISNUMBER(Datos!O539),AND(OR(O$1005="",Datos!O539&gt;=O$1005),OR(O$1006="",Datos!O539&lt;=O$1006)),FALSE),TRUE))))</f>
        <v>0.0</v>
      </c>
      <c r="P539">
        <f>IF(Datos!P539="",0,IF(AND(P$1008&lt;&gt;"",Datos!P539=P$1008),0,IF(P$1004=0,0,1-CHOOSE(P$1004,IF(ISNUMBER(Datos!P539),AND(OR(P$1005="",Datos!P539&gt;=P$1005),OR(P$1006="",Datos!P539&lt;=P$1006)),FALSE),IF(ISNUMBER(Datos!P539),AND(Datos!P539=INT(Datos!P539),AND(OR(P$1005="",Datos!P539&gt;=P$1005),OR(P$1006="",Datos!P539&lt;=P$1006))),FALSE),OR(ISNUMBER(FIND(";"&amp;UPPER(TRIM(Datos!P539&amp;""))&amp;"=",P$1007)),ISNUMBER(FIND(";"&amp;UPPER(TRIM(Datos!P539&amp;""))&amp;";",P$1007))),OR(UPPER(TRIM(Datos!P539&amp;""))="SÍ",UPPER(TRIM(Datos!P539&amp;""))="SI",UPPER(TRIM(Datos!P539&amp;""))="NO"),IF(ISNUMBER(Datos!P539),AND(OR(P$1005="",Datos!P539&gt;=P$1005),OR(P$1006="",Datos!P539&lt;=P$1006)),FALSE),TRUE))))</f>
        <v>0.0</v>
      </c>
      <c r="Q539">
        <f>IF(Datos!Q539="",0,IF(AND(Q$1008&lt;&gt;"",Datos!Q539=Q$1008),0,IF(Q$1004=0,0,1-CHOOSE(Q$1004,IF(ISNUMBER(Datos!Q539),AND(OR(Q$1005="",Datos!Q539&gt;=Q$1005),OR(Q$1006="",Datos!Q539&lt;=Q$1006)),FALSE),IF(ISNUMBER(Datos!Q539),AND(Datos!Q539=INT(Datos!Q539),AND(OR(Q$1005="",Datos!Q539&gt;=Q$1005),OR(Q$1006="",Datos!Q539&lt;=Q$1006))),FALSE),OR(ISNUMBER(FIND(";"&amp;UPPER(TRIM(Datos!Q539&amp;""))&amp;"=",Q$1007)),ISNUMBER(FIND(";"&amp;UPPER(TRIM(Datos!Q539&amp;""))&amp;";",Q$1007))),OR(UPPER(TRIM(Datos!Q539&amp;""))="SÍ",UPPER(TRIM(Datos!Q539&amp;""))="SI",UPPER(TRIM(Datos!Q539&amp;""))="NO"),IF(ISNUMBER(Datos!Q539),AND(OR(Q$1005="",Datos!Q539&gt;=Q$1005),OR(Q$1006="",Datos!Q539&lt;=Q$1006)),FALSE),TRUE))))</f>
        <v>0.0</v>
      </c>
      <c r="R539">
        <f>IF(Datos!R539="",0,IF(AND(R$1008&lt;&gt;"",Datos!R539=R$1008),0,IF(R$1004=0,0,1-CHOOSE(R$1004,IF(ISNUMBER(Datos!R539),AND(OR(R$1005="",Datos!R539&gt;=R$1005),OR(R$1006="",Datos!R539&lt;=R$1006)),FALSE),IF(ISNUMBER(Datos!R539),AND(Datos!R539=INT(Datos!R539),AND(OR(R$1005="",Datos!R539&gt;=R$1005),OR(R$1006="",Datos!R539&lt;=R$1006))),FALSE),OR(ISNUMBER(FIND(";"&amp;UPPER(TRIM(Datos!R539&amp;""))&amp;"=",R$1007)),ISNUMBER(FIND(";"&amp;UPPER(TRIM(Datos!R539&amp;""))&amp;";",R$1007))),OR(UPPER(TRIM(Datos!R539&amp;""))="SÍ",UPPER(TRIM(Datos!R539&amp;""))="SI",UPPER(TRIM(Datos!R539&amp;""))="NO"),IF(ISNUMBER(Datos!R539),AND(OR(R$1005="",Datos!R539&gt;=R$1005),OR(R$1006="",Datos!R539&lt;=R$1006)),FALSE),TRUE))))</f>
        <v>0.0</v>
      </c>
      <c r="S539">
        <f>IF(Datos!S539="",0,IF(AND(S$1008&lt;&gt;"",Datos!S539=S$1008),0,IF(S$1004=0,0,1-CHOOSE(S$1004,IF(ISNUMBER(Datos!S539),AND(OR(S$1005="",Datos!S539&gt;=S$1005),OR(S$1006="",Datos!S539&lt;=S$1006)),FALSE),IF(ISNUMBER(Datos!S539),AND(Datos!S539=INT(Datos!S539),AND(OR(S$1005="",Datos!S539&gt;=S$1005),OR(S$1006="",Datos!S539&lt;=S$1006))),FALSE),OR(ISNUMBER(FIND(";"&amp;UPPER(TRIM(Datos!S539&amp;""))&amp;"=",S$1007)),ISNUMBER(FIND(";"&amp;UPPER(TRIM(Datos!S539&amp;""))&amp;";",S$1007))),OR(UPPER(TRIM(Datos!S539&amp;""))="SÍ",UPPER(TRIM(Datos!S539&amp;""))="SI",UPPER(TRIM(Datos!S539&amp;""))="NO"),IF(ISNUMBER(Datos!S539),AND(OR(S$1005="",Datos!S539&gt;=S$1005),OR(S$1006="",Datos!S539&lt;=S$1006)),FALSE),TRUE))))</f>
        <v>0.0</v>
      </c>
      <c r="T539">
        <f>IF(Datos!T539="",0,IF(AND(T$1008&lt;&gt;"",Datos!T539=T$1008),0,IF(T$1004=0,0,1-CHOOSE(T$1004,IF(ISNUMBER(Datos!T539),AND(OR(T$1005="",Datos!T539&gt;=T$1005),OR(T$1006="",Datos!T539&lt;=T$1006)),FALSE),IF(ISNUMBER(Datos!T539),AND(Datos!T539=INT(Datos!T539),AND(OR(T$1005="",Datos!T539&gt;=T$1005),OR(T$1006="",Datos!T539&lt;=T$1006))),FALSE),OR(ISNUMBER(FIND(";"&amp;UPPER(TRIM(Datos!T539&amp;""))&amp;"=",T$1007)),ISNUMBER(FIND(";"&amp;UPPER(TRIM(Datos!T539&amp;""))&amp;";",T$1007))),OR(UPPER(TRIM(Datos!T539&amp;""))="SÍ",UPPER(TRIM(Datos!T539&amp;""))="SI",UPPER(TRIM(Datos!T539&amp;""))="NO"),IF(ISNUMBER(Datos!T539),AND(OR(T$1005="",Datos!T539&gt;=T$1005),OR(T$1006="",Datos!T539&lt;=T$1006)),FALSE),TRUE))))</f>
        <v>0.0</v>
      </c>
      <c r="U539">
        <f>IF(Datos!U539="",0,IF(AND(U$1008&lt;&gt;"",Datos!U539=U$1008),0,IF(U$1004=0,0,1-CHOOSE(U$1004,IF(ISNUMBER(Datos!U539),AND(OR(U$1005="",Datos!U539&gt;=U$1005),OR(U$1006="",Datos!U539&lt;=U$1006)),FALSE),IF(ISNUMBER(Datos!U539),AND(Datos!U539=INT(Datos!U539),AND(OR(U$1005="",Datos!U539&gt;=U$1005),OR(U$1006="",Datos!U539&lt;=U$1006))),FALSE),OR(ISNUMBER(FIND(";"&amp;UPPER(TRIM(Datos!U539&amp;""))&amp;"=",U$1007)),ISNUMBER(FIND(";"&amp;UPPER(TRIM(Datos!U539&amp;""))&amp;";",U$1007))),OR(UPPER(TRIM(Datos!U539&amp;""))="SÍ",UPPER(TRIM(Datos!U539&amp;""))="SI",UPPER(TRIM(Datos!U539&amp;""))="NO"),IF(ISNUMBER(Datos!U539),AND(OR(U$1005="",Datos!U539&gt;=U$1005),OR(U$1006="",Datos!U539&lt;=U$1006)),FALSE),TRUE))))</f>
        <v>0.0</v>
      </c>
      <c r="V539">
        <f>IF(Datos!V539="",0,IF(AND(V$1008&lt;&gt;"",Datos!V539=V$1008),0,IF(V$1004=0,0,1-CHOOSE(V$1004,IF(ISNUMBER(Datos!V539),AND(OR(V$1005="",Datos!V539&gt;=V$1005),OR(V$1006="",Datos!V539&lt;=V$1006)),FALSE),IF(ISNUMBER(Datos!V539),AND(Datos!V539=INT(Datos!V539),AND(OR(V$1005="",Datos!V539&gt;=V$1005),OR(V$1006="",Datos!V539&lt;=V$1006))),FALSE),OR(ISNUMBER(FIND(";"&amp;UPPER(TRIM(Datos!V539&amp;""))&amp;"=",V$1007)),ISNUMBER(FIND(";"&amp;UPPER(TRIM(Datos!V539&amp;""))&amp;";",V$1007))),OR(UPPER(TRIM(Datos!V539&amp;""))="SÍ",UPPER(TRIM(Datos!V539&amp;""))="SI",UPPER(TRIM(Datos!V539&amp;""))="NO"),IF(ISNUMBER(Datos!V539),AND(OR(V$1005="",Datos!V539&gt;=V$1005),OR(V$1006="",Datos!V539&lt;=V$1006)),FALSE),TRUE))))</f>
        <v>0.0</v>
      </c>
      <c r="W539">
        <f>IF(Datos!W539="",0,IF(AND(W$1008&lt;&gt;"",Datos!W539=W$1008),0,IF(W$1004=0,0,1-CHOOSE(W$1004,IF(ISNUMBER(Datos!W539),AND(OR(W$1005="",Datos!W539&gt;=W$1005),OR(W$1006="",Datos!W539&lt;=W$1006)),FALSE),IF(ISNUMBER(Datos!W539),AND(Datos!W539=INT(Datos!W539),AND(OR(W$1005="",Datos!W539&gt;=W$1005),OR(W$1006="",Datos!W539&lt;=W$1006))),FALSE),OR(ISNUMBER(FIND(";"&amp;UPPER(TRIM(Datos!W539&amp;""))&amp;"=",W$1007)),ISNUMBER(FIND(";"&amp;UPPER(TRIM(Datos!W539&amp;""))&amp;";",W$1007))),OR(UPPER(TRIM(Datos!W539&amp;""))="SÍ",UPPER(TRIM(Datos!W539&amp;""))="SI",UPPER(TRIM(Datos!W539&amp;""))="NO"),IF(ISNUMBER(Datos!W539),AND(OR(W$1005="",Datos!W539&gt;=W$1005),OR(W$1006="",Datos!W539&lt;=W$1006)),FALSE),TRUE))))</f>
        <v>0.0</v>
      </c>
      <c r="X539">
        <f>IF(Datos!X539="",0,IF(AND(X$1008&lt;&gt;"",Datos!X539=X$1008),0,IF(X$1004=0,0,1-CHOOSE(X$1004,IF(ISNUMBER(Datos!X539),AND(OR(X$1005="",Datos!X539&gt;=X$1005),OR(X$1006="",Datos!X539&lt;=X$1006)),FALSE),IF(ISNUMBER(Datos!X539),AND(Datos!X539=INT(Datos!X539),AND(OR(X$1005="",Datos!X539&gt;=X$1005),OR(X$1006="",Datos!X539&lt;=X$1006))),FALSE),OR(ISNUMBER(FIND(";"&amp;UPPER(TRIM(Datos!X539&amp;""))&amp;"=",X$1007)),ISNUMBER(FIND(";"&amp;UPPER(TRIM(Datos!X539&amp;""))&amp;";",X$1007))),OR(UPPER(TRIM(Datos!X539&amp;""))="SÍ",UPPER(TRIM(Datos!X539&amp;""))="SI",UPPER(TRIM(Datos!X539&amp;""))="NO"),IF(ISNUMBER(Datos!X539),AND(OR(X$1005="",Datos!X539&gt;=X$1005),OR(X$1006="",Datos!X539&lt;=X$1006)),FALSE),TRUE))))</f>
        <v>0.0</v>
      </c>
      <c r="Y539">
        <f>IF(Datos!Y539="",0,IF(AND(Y$1008&lt;&gt;"",Datos!Y539=Y$1008),0,IF(Y$1004=0,0,1-CHOOSE(Y$1004,IF(ISNUMBER(Datos!Y539),AND(OR(Y$1005="",Datos!Y539&gt;=Y$1005),OR(Y$1006="",Datos!Y539&lt;=Y$1006)),FALSE),IF(ISNUMBER(Datos!Y539),AND(Datos!Y539=INT(Datos!Y539),AND(OR(Y$1005="",Datos!Y539&gt;=Y$1005),OR(Y$1006="",Datos!Y539&lt;=Y$1006))),FALSE),OR(ISNUMBER(FIND(";"&amp;UPPER(TRIM(Datos!Y539&amp;""))&amp;"=",Y$1007)),ISNUMBER(FIND(";"&amp;UPPER(TRIM(Datos!Y539&amp;""))&amp;";",Y$1007))),OR(UPPER(TRIM(Datos!Y539&amp;""))="SÍ",UPPER(TRIM(Datos!Y539&amp;""))="SI",UPPER(TRIM(Datos!Y539&amp;""))="NO"),IF(ISNUMBER(Datos!Y539),AND(OR(Y$1005="",Datos!Y539&gt;=Y$1005),OR(Y$1006="",Datos!Y539&lt;=Y$1006)),FALSE),TRUE))))</f>
        <v>0.0</v>
      </c>
      <c r="Z539">
        <f>IF(Datos!Z539="",0,IF(AND(Z$1008&lt;&gt;"",Datos!Z539=Z$1008),0,IF(Z$1004=0,0,1-CHOOSE(Z$1004,IF(ISNUMBER(Datos!Z539),AND(OR(Z$1005="",Datos!Z539&gt;=Z$1005),OR(Z$1006="",Datos!Z539&lt;=Z$1006)),FALSE),IF(ISNUMBER(Datos!Z539),AND(Datos!Z539=INT(Datos!Z539),AND(OR(Z$1005="",Datos!Z539&gt;=Z$1005),OR(Z$1006="",Datos!Z539&lt;=Z$1006))),FALSE),OR(ISNUMBER(FIND(";"&amp;UPPER(TRIM(Datos!Z539&amp;""))&amp;"=",Z$1007)),ISNUMBER(FIND(";"&amp;UPPER(TRIM(Datos!Z539&amp;""))&amp;";",Z$1007))),OR(UPPER(TRIM(Datos!Z539&amp;""))="SÍ",UPPER(TRIM(Datos!Z539&amp;""))="SI",UPPER(TRIM(Datos!Z539&amp;""))="NO"),IF(ISNUMBER(Datos!Z539),AND(OR(Z$1005="",Datos!Z539&gt;=Z$1005),OR(Z$1006="",Datos!Z539&lt;=Z$1006)),FALSE),TRUE))))</f>
        <v>0.0</v>
      </c>
      <c r="AA539">
        <f>IF(Datos!AA539="",0,IF(AND(AA$1008&lt;&gt;"",Datos!AA539=AA$1008),0,IF(AA$1004=0,0,1-CHOOSE(AA$1004,IF(ISNUMBER(Datos!AA539),AND(OR(AA$1005="",Datos!AA539&gt;=AA$1005),OR(AA$1006="",Datos!AA539&lt;=AA$1006)),FALSE),IF(ISNUMBER(Datos!AA539),AND(Datos!AA539=INT(Datos!AA539),AND(OR(AA$1005="",Datos!AA539&gt;=AA$1005),OR(AA$1006="",Datos!AA539&lt;=AA$1006))),FALSE),OR(ISNUMBER(FIND(";"&amp;UPPER(TRIM(Datos!AA539&amp;""))&amp;"=",AA$1007)),ISNUMBER(FIND(";"&amp;UPPER(TRIM(Datos!AA539&amp;""))&amp;";",AA$1007))),OR(UPPER(TRIM(Datos!AA539&amp;""))="SÍ",UPPER(TRIM(Datos!AA539&amp;""))="SI",UPPER(TRIM(Datos!AA539&amp;""))="NO"),IF(ISNUMBER(Datos!AA539),AND(OR(AA$1005="",Datos!AA539&gt;=AA$1005),OR(AA$1006="",Datos!AA539&lt;=AA$1006)),FALSE),TRUE))))</f>
        <v>0.0</v>
      </c>
      <c r="AB539">
        <f>IF(Datos!AB539="",0,IF(AND(AB$1008&lt;&gt;"",Datos!AB539=AB$1008),0,IF(AB$1004=0,0,1-CHOOSE(AB$1004,IF(ISNUMBER(Datos!AB539),AND(OR(AB$1005="",Datos!AB539&gt;=AB$1005),OR(AB$1006="",Datos!AB539&lt;=AB$1006)),FALSE),IF(ISNUMBER(Datos!AB539),AND(Datos!AB539=INT(Datos!AB539),AND(OR(AB$1005="",Datos!AB539&gt;=AB$1005),OR(AB$1006="",Datos!AB539&lt;=AB$1006))),FALSE),OR(ISNUMBER(FIND(";"&amp;UPPER(TRIM(Datos!AB539&amp;""))&amp;"=",AB$1007)),ISNUMBER(FIND(";"&amp;UPPER(TRIM(Datos!AB539&amp;""))&amp;";",AB$1007))),OR(UPPER(TRIM(Datos!AB539&amp;""))="SÍ",UPPER(TRIM(Datos!AB539&amp;""))="SI",UPPER(TRIM(Datos!AB539&amp;""))="NO"),IF(ISNUMBER(Datos!AB539),AND(OR(AB$1005="",Datos!AB539&gt;=AB$1005),OR(AB$1006="",Datos!AB539&lt;=AB$1006)),FALSE),TRUE))))</f>
        <v>0.0</v>
      </c>
      <c r="AC539">
        <f>IF(Datos!AC539="",0,IF(AND(AC$1008&lt;&gt;"",Datos!AC539=AC$1008),0,IF(AC$1004=0,0,1-CHOOSE(AC$1004,IF(ISNUMBER(Datos!AC539),AND(OR(AC$1005="",Datos!AC539&gt;=AC$1005),OR(AC$1006="",Datos!AC539&lt;=AC$1006)),FALSE),IF(ISNUMBER(Datos!AC539),AND(Datos!AC539=INT(Datos!AC539),AND(OR(AC$1005="",Datos!AC539&gt;=AC$1005),OR(AC$1006="",Datos!AC539&lt;=AC$1006))),FALSE),OR(ISNUMBER(FIND(";"&amp;UPPER(TRIM(Datos!AC539&amp;""))&amp;"=",AC$1007)),ISNUMBER(FIND(";"&amp;UPPER(TRIM(Datos!AC539&amp;""))&amp;";",AC$1007))),OR(UPPER(TRIM(Datos!AC539&amp;""))="SÍ",UPPER(TRIM(Datos!AC539&amp;""))="SI",UPPER(TRIM(Datos!AC539&amp;""))="NO"),IF(ISNUMBER(Datos!AC539),AND(OR(AC$1005="",Datos!AC539&gt;=AC$1005),OR(AC$1006="",Datos!AC539&lt;=AC$1006)),FALSE),TRUE))))</f>
        <v>0.0</v>
      </c>
      <c r="AD539">
        <f>IF(Datos!AD539="",0,IF(AND(AD$1008&lt;&gt;"",Datos!AD539=AD$1008),0,IF(AD$1004=0,0,1-CHOOSE(AD$1004,IF(ISNUMBER(Datos!AD539),AND(OR(AD$1005="",Datos!AD539&gt;=AD$1005),OR(AD$1006="",Datos!AD539&lt;=AD$1006)),FALSE),IF(ISNUMBER(Datos!AD539),AND(Datos!AD539=INT(Datos!AD539),AND(OR(AD$1005="",Datos!AD539&gt;=AD$1005),OR(AD$1006="",Datos!AD539&lt;=AD$1006))),FALSE),OR(ISNUMBER(FIND(";"&amp;UPPER(TRIM(Datos!AD539&amp;""))&amp;"=",AD$1007)),ISNUMBER(FIND(";"&amp;UPPER(TRIM(Datos!AD539&amp;""))&amp;";",AD$1007))),OR(UPPER(TRIM(Datos!AD539&amp;""))="SÍ",UPPER(TRIM(Datos!AD539&amp;""))="SI",UPPER(TRIM(Datos!AD539&amp;""))="NO"),IF(ISNUMBER(Datos!AD539),AND(OR(AD$1005="",Datos!AD539&gt;=AD$1005),OR(AD$1006="",Datos!AD539&lt;=AD$1006)),FALSE),TRUE))))</f>
        <v>0.0</v>
      </c>
      <c r="AE539">
        <f>IF(Datos!AE539="",0,IF(AND(AE$1008&lt;&gt;"",Datos!AE539=AE$1008),0,IF(AE$1004=0,0,1-CHOOSE(AE$1004,IF(ISNUMBER(Datos!AE539),AND(OR(AE$1005="",Datos!AE539&gt;=AE$1005),OR(AE$1006="",Datos!AE539&lt;=AE$1006)),FALSE),IF(ISNUMBER(Datos!AE539),AND(Datos!AE539=INT(Datos!AE539),AND(OR(AE$1005="",Datos!AE539&gt;=AE$1005),OR(AE$1006="",Datos!AE539&lt;=AE$1006))),FALSE),OR(ISNUMBER(FIND(";"&amp;UPPER(TRIM(Datos!AE539&amp;""))&amp;"=",AE$1007)),ISNUMBER(FIND(";"&amp;UPPER(TRIM(Datos!AE539&amp;""))&amp;";",AE$1007))),OR(UPPER(TRIM(Datos!AE539&amp;""))="SÍ",UPPER(TRIM(Datos!AE539&amp;""))="SI",UPPER(TRIM(Datos!AE539&amp;""))="NO"),IF(ISNUMBER(Datos!AE539),AND(OR(AE$1005="",Datos!AE539&gt;=AE$1005),OR(AE$1006="",Datos!AE539&lt;=AE$1006)),FALSE),TRUE))))</f>
        <v>0.0</v>
      </c>
    </row>
    <row r="540" spans="2:31">
      <c r="B540">
        <f>IF(Datos!B540="",0,IF(AND(B$1008&lt;&gt;"",Datos!B540=B$1008),0,IF(B$1004=0,0,1-CHOOSE(B$1004,IF(ISNUMBER(Datos!B540),AND(OR(B$1005="",Datos!B540&gt;=B$1005),OR(B$1006="",Datos!B540&lt;=B$1006)),FALSE),IF(ISNUMBER(Datos!B540),AND(Datos!B540=INT(Datos!B540),AND(OR(B$1005="",Datos!B540&gt;=B$1005),OR(B$1006="",Datos!B540&lt;=B$1006))),FALSE),OR(ISNUMBER(FIND(";"&amp;UPPER(TRIM(Datos!B540&amp;""))&amp;"=",B$1007)),ISNUMBER(FIND(";"&amp;UPPER(TRIM(Datos!B540&amp;""))&amp;";",B$1007))),OR(UPPER(TRIM(Datos!B540&amp;""))="SÍ",UPPER(TRIM(Datos!B540&amp;""))="SI",UPPER(TRIM(Datos!B540&amp;""))="NO"),IF(ISNUMBER(Datos!B540),AND(OR(B$1005="",Datos!B540&gt;=B$1005),OR(B$1006="",Datos!B540&lt;=B$1006)),FALSE),TRUE))))</f>
        <v>0.0</v>
      </c>
      <c r="C540">
        <f>IF(Datos!C540="",0,IF(AND(C$1008&lt;&gt;"",Datos!C540=C$1008),0,IF(C$1004=0,0,1-CHOOSE(C$1004,IF(ISNUMBER(Datos!C540),AND(OR(C$1005="",Datos!C540&gt;=C$1005),OR(C$1006="",Datos!C540&lt;=C$1006)),FALSE),IF(ISNUMBER(Datos!C540),AND(Datos!C540=INT(Datos!C540),AND(OR(C$1005="",Datos!C540&gt;=C$1005),OR(C$1006="",Datos!C540&lt;=C$1006))),FALSE),OR(ISNUMBER(FIND(";"&amp;UPPER(TRIM(Datos!C540&amp;""))&amp;"=",C$1007)),ISNUMBER(FIND(";"&amp;UPPER(TRIM(Datos!C540&amp;""))&amp;";",C$1007))),OR(UPPER(TRIM(Datos!C540&amp;""))="SÍ",UPPER(TRIM(Datos!C540&amp;""))="SI",UPPER(TRIM(Datos!C540&amp;""))="NO"),IF(ISNUMBER(Datos!C540),AND(OR(C$1005="",Datos!C540&gt;=C$1005),OR(C$1006="",Datos!C540&lt;=C$1006)),FALSE),TRUE))))</f>
        <v>0.0</v>
      </c>
      <c r="D540">
        <f>IF(Datos!D540="",0,IF(AND(D$1008&lt;&gt;"",Datos!D540=D$1008),0,IF(D$1004=0,0,1-CHOOSE(D$1004,IF(ISNUMBER(Datos!D540),AND(OR(D$1005="",Datos!D540&gt;=D$1005),OR(D$1006="",Datos!D540&lt;=D$1006)),FALSE),IF(ISNUMBER(Datos!D540),AND(Datos!D540=INT(Datos!D540),AND(OR(D$1005="",Datos!D540&gt;=D$1005),OR(D$1006="",Datos!D540&lt;=D$1006))),FALSE),OR(ISNUMBER(FIND(";"&amp;UPPER(TRIM(Datos!D540&amp;""))&amp;"=",D$1007)),ISNUMBER(FIND(";"&amp;UPPER(TRIM(Datos!D540&amp;""))&amp;";",D$1007))),OR(UPPER(TRIM(Datos!D540&amp;""))="SÍ",UPPER(TRIM(Datos!D540&amp;""))="SI",UPPER(TRIM(Datos!D540&amp;""))="NO"),IF(ISNUMBER(Datos!D540),AND(OR(D$1005="",Datos!D540&gt;=D$1005),OR(D$1006="",Datos!D540&lt;=D$1006)),FALSE),TRUE))))</f>
        <v>0.0</v>
      </c>
      <c r="E540">
        <f>IF(Datos!E540="",0,IF(AND(E$1008&lt;&gt;"",Datos!E540=E$1008),0,IF(E$1004=0,0,1-CHOOSE(E$1004,IF(ISNUMBER(Datos!E540),AND(OR(E$1005="",Datos!E540&gt;=E$1005),OR(E$1006="",Datos!E540&lt;=E$1006)),FALSE),IF(ISNUMBER(Datos!E540),AND(Datos!E540=INT(Datos!E540),AND(OR(E$1005="",Datos!E540&gt;=E$1005),OR(E$1006="",Datos!E540&lt;=E$1006))),FALSE),OR(ISNUMBER(FIND(";"&amp;UPPER(TRIM(Datos!E540&amp;""))&amp;"=",E$1007)),ISNUMBER(FIND(";"&amp;UPPER(TRIM(Datos!E540&amp;""))&amp;";",E$1007))),OR(UPPER(TRIM(Datos!E540&amp;""))="SÍ",UPPER(TRIM(Datos!E540&amp;""))="SI",UPPER(TRIM(Datos!E540&amp;""))="NO"),IF(ISNUMBER(Datos!E540),AND(OR(E$1005="",Datos!E540&gt;=E$1005),OR(E$1006="",Datos!E540&lt;=E$1006)),FALSE),TRUE))))</f>
        <v>0.0</v>
      </c>
      <c r="F540">
        <f>IF(Datos!F540="",0,IF(AND(F$1008&lt;&gt;"",Datos!F540=F$1008),0,IF(F$1004=0,0,1-CHOOSE(F$1004,IF(ISNUMBER(Datos!F540),AND(OR(F$1005="",Datos!F540&gt;=F$1005),OR(F$1006="",Datos!F540&lt;=F$1006)),FALSE),IF(ISNUMBER(Datos!F540),AND(Datos!F540=INT(Datos!F540),AND(OR(F$1005="",Datos!F540&gt;=F$1005),OR(F$1006="",Datos!F540&lt;=F$1006))),FALSE),OR(ISNUMBER(FIND(";"&amp;UPPER(TRIM(Datos!F540&amp;""))&amp;"=",F$1007)),ISNUMBER(FIND(";"&amp;UPPER(TRIM(Datos!F540&amp;""))&amp;";",F$1007))),OR(UPPER(TRIM(Datos!F540&amp;""))="SÍ",UPPER(TRIM(Datos!F540&amp;""))="SI",UPPER(TRIM(Datos!F540&amp;""))="NO"),IF(ISNUMBER(Datos!F540),AND(OR(F$1005="",Datos!F540&gt;=F$1005),OR(F$1006="",Datos!F540&lt;=F$1006)),FALSE),TRUE))))</f>
        <v>0.0</v>
      </c>
      <c r="G540">
        <f>IF(Datos!G540="",0,IF(AND(G$1008&lt;&gt;"",Datos!G540=G$1008),0,IF(G$1004=0,0,1-CHOOSE(G$1004,IF(ISNUMBER(Datos!G540),AND(OR(G$1005="",Datos!G540&gt;=G$1005),OR(G$1006="",Datos!G540&lt;=G$1006)),FALSE),IF(ISNUMBER(Datos!G540),AND(Datos!G540=INT(Datos!G540),AND(OR(G$1005="",Datos!G540&gt;=G$1005),OR(G$1006="",Datos!G540&lt;=G$1006))),FALSE),OR(ISNUMBER(FIND(";"&amp;UPPER(TRIM(Datos!G540&amp;""))&amp;"=",G$1007)),ISNUMBER(FIND(";"&amp;UPPER(TRIM(Datos!G540&amp;""))&amp;";",G$1007))),OR(UPPER(TRIM(Datos!G540&amp;""))="SÍ",UPPER(TRIM(Datos!G540&amp;""))="SI",UPPER(TRIM(Datos!G540&amp;""))="NO"),IF(ISNUMBER(Datos!G540),AND(OR(G$1005="",Datos!G540&gt;=G$1005),OR(G$1006="",Datos!G540&lt;=G$1006)),FALSE),TRUE))))</f>
        <v>0.0</v>
      </c>
      <c r="H540">
        <f>IF(Datos!H540="",0,IF(AND(H$1008&lt;&gt;"",Datos!H540=H$1008),0,IF(H$1004=0,0,1-CHOOSE(H$1004,IF(ISNUMBER(Datos!H540),AND(OR(H$1005="",Datos!H540&gt;=H$1005),OR(H$1006="",Datos!H540&lt;=H$1006)),FALSE),IF(ISNUMBER(Datos!H540),AND(Datos!H540=INT(Datos!H540),AND(OR(H$1005="",Datos!H540&gt;=H$1005),OR(H$1006="",Datos!H540&lt;=H$1006))),FALSE),OR(ISNUMBER(FIND(";"&amp;UPPER(TRIM(Datos!H540&amp;""))&amp;"=",H$1007)),ISNUMBER(FIND(";"&amp;UPPER(TRIM(Datos!H540&amp;""))&amp;";",H$1007))),OR(UPPER(TRIM(Datos!H540&amp;""))="SÍ",UPPER(TRIM(Datos!H540&amp;""))="SI",UPPER(TRIM(Datos!H540&amp;""))="NO"),IF(ISNUMBER(Datos!H540),AND(OR(H$1005="",Datos!H540&gt;=H$1005),OR(H$1006="",Datos!H540&lt;=H$1006)),FALSE),TRUE))))</f>
        <v>0.0</v>
      </c>
      <c r="I540">
        <f>IF(Datos!I540="",0,IF(AND(I$1008&lt;&gt;"",Datos!I540=I$1008),0,IF(I$1004=0,0,1-CHOOSE(I$1004,IF(ISNUMBER(Datos!I540),AND(OR(I$1005="",Datos!I540&gt;=I$1005),OR(I$1006="",Datos!I540&lt;=I$1006)),FALSE),IF(ISNUMBER(Datos!I540),AND(Datos!I540=INT(Datos!I540),AND(OR(I$1005="",Datos!I540&gt;=I$1005),OR(I$1006="",Datos!I540&lt;=I$1006))),FALSE),OR(ISNUMBER(FIND(";"&amp;UPPER(TRIM(Datos!I540&amp;""))&amp;"=",I$1007)),ISNUMBER(FIND(";"&amp;UPPER(TRIM(Datos!I540&amp;""))&amp;";",I$1007))),OR(UPPER(TRIM(Datos!I540&amp;""))="SÍ",UPPER(TRIM(Datos!I540&amp;""))="SI",UPPER(TRIM(Datos!I540&amp;""))="NO"),IF(ISNUMBER(Datos!I540),AND(OR(I$1005="",Datos!I540&gt;=I$1005),OR(I$1006="",Datos!I540&lt;=I$1006)),FALSE),TRUE))))</f>
        <v>0.0</v>
      </c>
      <c r="J540">
        <f>IF(Datos!J540="",0,IF(AND(J$1008&lt;&gt;"",Datos!J540=J$1008),0,IF(J$1004=0,0,1-CHOOSE(J$1004,IF(ISNUMBER(Datos!J540),AND(OR(J$1005="",Datos!J540&gt;=J$1005),OR(J$1006="",Datos!J540&lt;=J$1006)),FALSE),IF(ISNUMBER(Datos!J540),AND(Datos!J540=INT(Datos!J540),AND(OR(J$1005="",Datos!J540&gt;=J$1005),OR(J$1006="",Datos!J540&lt;=J$1006))),FALSE),OR(ISNUMBER(FIND(";"&amp;UPPER(TRIM(Datos!J540&amp;""))&amp;"=",J$1007)),ISNUMBER(FIND(";"&amp;UPPER(TRIM(Datos!J540&amp;""))&amp;";",J$1007))),OR(UPPER(TRIM(Datos!J540&amp;""))="SÍ",UPPER(TRIM(Datos!J540&amp;""))="SI",UPPER(TRIM(Datos!J540&amp;""))="NO"),IF(ISNUMBER(Datos!J540),AND(OR(J$1005="",Datos!J540&gt;=J$1005),OR(J$1006="",Datos!J540&lt;=J$1006)),FALSE),TRUE))))</f>
        <v>0.0</v>
      </c>
      <c r="K540">
        <f>IF(Datos!K540="",0,IF(AND(K$1008&lt;&gt;"",Datos!K540=K$1008),0,IF(K$1004=0,0,1-CHOOSE(K$1004,IF(ISNUMBER(Datos!K540),AND(OR(K$1005="",Datos!K540&gt;=K$1005),OR(K$1006="",Datos!K540&lt;=K$1006)),FALSE),IF(ISNUMBER(Datos!K540),AND(Datos!K540=INT(Datos!K540),AND(OR(K$1005="",Datos!K540&gt;=K$1005),OR(K$1006="",Datos!K540&lt;=K$1006))),FALSE),OR(ISNUMBER(FIND(";"&amp;UPPER(TRIM(Datos!K540&amp;""))&amp;"=",K$1007)),ISNUMBER(FIND(";"&amp;UPPER(TRIM(Datos!K540&amp;""))&amp;";",K$1007))),OR(UPPER(TRIM(Datos!K540&amp;""))="SÍ",UPPER(TRIM(Datos!K540&amp;""))="SI",UPPER(TRIM(Datos!K540&amp;""))="NO"),IF(ISNUMBER(Datos!K540),AND(OR(K$1005="",Datos!K540&gt;=K$1005),OR(K$1006="",Datos!K540&lt;=K$1006)),FALSE),TRUE))))</f>
        <v>0.0</v>
      </c>
      <c r="L540">
        <f>IF(Datos!L540="",0,IF(AND(L$1008&lt;&gt;"",Datos!L540=L$1008),0,IF(L$1004=0,0,1-CHOOSE(L$1004,IF(ISNUMBER(Datos!L540),AND(OR(L$1005="",Datos!L540&gt;=L$1005),OR(L$1006="",Datos!L540&lt;=L$1006)),FALSE),IF(ISNUMBER(Datos!L540),AND(Datos!L540=INT(Datos!L540),AND(OR(L$1005="",Datos!L540&gt;=L$1005),OR(L$1006="",Datos!L540&lt;=L$1006))),FALSE),OR(ISNUMBER(FIND(";"&amp;UPPER(TRIM(Datos!L540&amp;""))&amp;"=",L$1007)),ISNUMBER(FIND(";"&amp;UPPER(TRIM(Datos!L540&amp;""))&amp;";",L$1007))),OR(UPPER(TRIM(Datos!L540&amp;""))="SÍ",UPPER(TRIM(Datos!L540&amp;""))="SI",UPPER(TRIM(Datos!L540&amp;""))="NO"),IF(ISNUMBER(Datos!L540),AND(OR(L$1005="",Datos!L540&gt;=L$1005),OR(L$1006="",Datos!L540&lt;=L$1006)),FALSE),TRUE))))</f>
        <v>0.0</v>
      </c>
      <c r="M540">
        <f>IF(Datos!M540="",0,IF(AND(M$1008&lt;&gt;"",Datos!M540=M$1008),0,IF(M$1004=0,0,1-CHOOSE(M$1004,IF(ISNUMBER(Datos!M540),AND(OR(M$1005="",Datos!M540&gt;=M$1005),OR(M$1006="",Datos!M540&lt;=M$1006)),FALSE),IF(ISNUMBER(Datos!M540),AND(Datos!M540=INT(Datos!M540),AND(OR(M$1005="",Datos!M540&gt;=M$1005),OR(M$1006="",Datos!M540&lt;=M$1006))),FALSE),OR(ISNUMBER(FIND(";"&amp;UPPER(TRIM(Datos!M540&amp;""))&amp;"=",M$1007)),ISNUMBER(FIND(";"&amp;UPPER(TRIM(Datos!M540&amp;""))&amp;";",M$1007))),OR(UPPER(TRIM(Datos!M540&amp;""))="SÍ",UPPER(TRIM(Datos!M540&amp;""))="SI",UPPER(TRIM(Datos!M540&amp;""))="NO"),IF(ISNUMBER(Datos!M540),AND(OR(M$1005="",Datos!M540&gt;=M$1005),OR(M$1006="",Datos!M540&lt;=M$1006)),FALSE),TRUE))))</f>
        <v>0.0</v>
      </c>
      <c r="N540">
        <f>IF(Datos!N540="",0,IF(AND(N$1008&lt;&gt;"",Datos!N540=N$1008),0,IF(N$1004=0,0,1-CHOOSE(N$1004,IF(ISNUMBER(Datos!N540),AND(OR(N$1005="",Datos!N540&gt;=N$1005),OR(N$1006="",Datos!N540&lt;=N$1006)),FALSE),IF(ISNUMBER(Datos!N540),AND(Datos!N540=INT(Datos!N540),AND(OR(N$1005="",Datos!N540&gt;=N$1005),OR(N$1006="",Datos!N540&lt;=N$1006))),FALSE),OR(ISNUMBER(FIND(";"&amp;UPPER(TRIM(Datos!N540&amp;""))&amp;"=",N$1007)),ISNUMBER(FIND(";"&amp;UPPER(TRIM(Datos!N540&amp;""))&amp;";",N$1007))),OR(UPPER(TRIM(Datos!N540&amp;""))="SÍ",UPPER(TRIM(Datos!N540&amp;""))="SI",UPPER(TRIM(Datos!N540&amp;""))="NO"),IF(ISNUMBER(Datos!N540),AND(OR(N$1005="",Datos!N540&gt;=N$1005),OR(N$1006="",Datos!N540&lt;=N$1006)),FALSE),TRUE))))</f>
        <v>0.0</v>
      </c>
      <c r="O540">
        <f>IF(Datos!O540="",0,IF(AND(O$1008&lt;&gt;"",Datos!O540=O$1008),0,IF(O$1004=0,0,1-CHOOSE(O$1004,IF(ISNUMBER(Datos!O540),AND(OR(O$1005="",Datos!O540&gt;=O$1005),OR(O$1006="",Datos!O540&lt;=O$1006)),FALSE),IF(ISNUMBER(Datos!O540),AND(Datos!O540=INT(Datos!O540),AND(OR(O$1005="",Datos!O540&gt;=O$1005),OR(O$1006="",Datos!O540&lt;=O$1006))),FALSE),OR(ISNUMBER(FIND(";"&amp;UPPER(TRIM(Datos!O540&amp;""))&amp;"=",O$1007)),ISNUMBER(FIND(";"&amp;UPPER(TRIM(Datos!O540&amp;""))&amp;";",O$1007))),OR(UPPER(TRIM(Datos!O540&amp;""))="SÍ",UPPER(TRIM(Datos!O540&amp;""))="SI",UPPER(TRIM(Datos!O540&amp;""))="NO"),IF(ISNUMBER(Datos!O540),AND(OR(O$1005="",Datos!O540&gt;=O$1005),OR(O$1006="",Datos!O540&lt;=O$1006)),FALSE),TRUE))))</f>
        <v>0.0</v>
      </c>
      <c r="P540">
        <f>IF(Datos!P540="",0,IF(AND(P$1008&lt;&gt;"",Datos!P540=P$1008),0,IF(P$1004=0,0,1-CHOOSE(P$1004,IF(ISNUMBER(Datos!P540),AND(OR(P$1005="",Datos!P540&gt;=P$1005),OR(P$1006="",Datos!P540&lt;=P$1006)),FALSE),IF(ISNUMBER(Datos!P540),AND(Datos!P540=INT(Datos!P540),AND(OR(P$1005="",Datos!P540&gt;=P$1005),OR(P$1006="",Datos!P540&lt;=P$1006))),FALSE),OR(ISNUMBER(FIND(";"&amp;UPPER(TRIM(Datos!P540&amp;""))&amp;"=",P$1007)),ISNUMBER(FIND(";"&amp;UPPER(TRIM(Datos!P540&amp;""))&amp;";",P$1007))),OR(UPPER(TRIM(Datos!P540&amp;""))="SÍ",UPPER(TRIM(Datos!P540&amp;""))="SI",UPPER(TRIM(Datos!P540&amp;""))="NO"),IF(ISNUMBER(Datos!P540),AND(OR(P$1005="",Datos!P540&gt;=P$1005),OR(P$1006="",Datos!P540&lt;=P$1006)),FALSE),TRUE))))</f>
        <v>0.0</v>
      </c>
      <c r="Q540">
        <f>IF(Datos!Q540="",0,IF(AND(Q$1008&lt;&gt;"",Datos!Q540=Q$1008),0,IF(Q$1004=0,0,1-CHOOSE(Q$1004,IF(ISNUMBER(Datos!Q540),AND(OR(Q$1005="",Datos!Q540&gt;=Q$1005),OR(Q$1006="",Datos!Q540&lt;=Q$1006)),FALSE),IF(ISNUMBER(Datos!Q540),AND(Datos!Q540=INT(Datos!Q540),AND(OR(Q$1005="",Datos!Q540&gt;=Q$1005),OR(Q$1006="",Datos!Q540&lt;=Q$1006))),FALSE),OR(ISNUMBER(FIND(";"&amp;UPPER(TRIM(Datos!Q540&amp;""))&amp;"=",Q$1007)),ISNUMBER(FIND(";"&amp;UPPER(TRIM(Datos!Q540&amp;""))&amp;";",Q$1007))),OR(UPPER(TRIM(Datos!Q540&amp;""))="SÍ",UPPER(TRIM(Datos!Q540&amp;""))="SI",UPPER(TRIM(Datos!Q540&amp;""))="NO"),IF(ISNUMBER(Datos!Q540),AND(OR(Q$1005="",Datos!Q540&gt;=Q$1005),OR(Q$1006="",Datos!Q540&lt;=Q$1006)),FALSE),TRUE))))</f>
        <v>0.0</v>
      </c>
      <c r="R540">
        <f>IF(Datos!R540="",0,IF(AND(R$1008&lt;&gt;"",Datos!R540=R$1008),0,IF(R$1004=0,0,1-CHOOSE(R$1004,IF(ISNUMBER(Datos!R540),AND(OR(R$1005="",Datos!R540&gt;=R$1005),OR(R$1006="",Datos!R540&lt;=R$1006)),FALSE),IF(ISNUMBER(Datos!R540),AND(Datos!R540=INT(Datos!R540),AND(OR(R$1005="",Datos!R540&gt;=R$1005),OR(R$1006="",Datos!R540&lt;=R$1006))),FALSE),OR(ISNUMBER(FIND(";"&amp;UPPER(TRIM(Datos!R540&amp;""))&amp;"=",R$1007)),ISNUMBER(FIND(";"&amp;UPPER(TRIM(Datos!R540&amp;""))&amp;";",R$1007))),OR(UPPER(TRIM(Datos!R540&amp;""))="SÍ",UPPER(TRIM(Datos!R540&amp;""))="SI",UPPER(TRIM(Datos!R540&amp;""))="NO"),IF(ISNUMBER(Datos!R540),AND(OR(R$1005="",Datos!R540&gt;=R$1005),OR(R$1006="",Datos!R540&lt;=R$1006)),FALSE),TRUE))))</f>
        <v>0.0</v>
      </c>
      <c r="S540">
        <f>IF(Datos!S540="",0,IF(AND(S$1008&lt;&gt;"",Datos!S540=S$1008),0,IF(S$1004=0,0,1-CHOOSE(S$1004,IF(ISNUMBER(Datos!S540),AND(OR(S$1005="",Datos!S540&gt;=S$1005),OR(S$1006="",Datos!S540&lt;=S$1006)),FALSE),IF(ISNUMBER(Datos!S540),AND(Datos!S540=INT(Datos!S540),AND(OR(S$1005="",Datos!S540&gt;=S$1005),OR(S$1006="",Datos!S540&lt;=S$1006))),FALSE),OR(ISNUMBER(FIND(";"&amp;UPPER(TRIM(Datos!S540&amp;""))&amp;"=",S$1007)),ISNUMBER(FIND(";"&amp;UPPER(TRIM(Datos!S540&amp;""))&amp;";",S$1007))),OR(UPPER(TRIM(Datos!S540&amp;""))="SÍ",UPPER(TRIM(Datos!S540&amp;""))="SI",UPPER(TRIM(Datos!S540&amp;""))="NO"),IF(ISNUMBER(Datos!S540),AND(OR(S$1005="",Datos!S540&gt;=S$1005),OR(S$1006="",Datos!S540&lt;=S$1006)),FALSE),TRUE))))</f>
        <v>0.0</v>
      </c>
      <c r="T540">
        <f>IF(Datos!T540="",0,IF(AND(T$1008&lt;&gt;"",Datos!T540=T$1008),0,IF(T$1004=0,0,1-CHOOSE(T$1004,IF(ISNUMBER(Datos!T540),AND(OR(T$1005="",Datos!T540&gt;=T$1005),OR(T$1006="",Datos!T540&lt;=T$1006)),FALSE),IF(ISNUMBER(Datos!T540),AND(Datos!T540=INT(Datos!T540),AND(OR(T$1005="",Datos!T540&gt;=T$1005),OR(T$1006="",Datos!T540&lt;=T$1006))),FALSE),OR(ISNUMBER(FIND(";"&amp;UPPER(TRIM(Datos!T540&amp;""))&amp;"=",T$1007)),ISNUMBER(FIND(";"&amp;UPPER(TRIM(Datos!T540&amp;""))&amp;";",T$1007))),OR(UPPER(TRIM(Datos!T540&amp;""))="SÍ",UPPER(TRIM(Datos!T540&amp;""))="SI",UPPER(TRIM(Datos!T540&amp;""))="NO"),IF(ISNUMBER(Datos!T540),AND(OR(T$1005="",Datos!T540&gt;=T$1005),OR(T$1006="",Datos!T540&lt;=T$1006)),FALSE),TRUE))))</f>
        <v>0.0</v>
      </c>
      <c r="U540">
        <f>IF(Datos!U540="",0,IF(AND(U$1008&lt;&gt;"",Datos!U540=U$1008),0,IF(U$1004=0,0,1-CHOOSE(U$1004,IF(ISNUMBER(Datos!U540),AND(OR(U$1005="",Datos!U540&gt;=U$1005),OR(U$1006="",Datos!U540&lt;=U$1006)),FALSE),IF(ISNUMBER(Datos!U540),AND(Datos!U540=INT(Datos!U540),AND(OR(U$1005="",Datos!U540&gt;=U$1005),OR(U$1006="",Datos!U540&lt;=U$1006))),FALSE),OR(ISNUMBER(FIND(";"&amp;UPPER(TRIM(Datos!U540&amp;""))&amp;"=",U$1007)),ISNUMBER(FIND(";"&amp;UPPER(TRIM(Datos!U540&amp;""))&amp;";",U$1007))),OR(UPPER(TRIM(Datos!U540&amp;""))="SÍ",UPPER(TRIM(Datos!U540&amp;""))="SI",UPPER(TRIM(Datos!U540&amp;""))="NO"),IF(ISNUMBER(Datos!U540),AND(OR(U$1005="",Datos!U540&gt;=U$1005),OR(U$1006="",Datos!U540&lt;=U$1006)),FALSE),TRUE))))</f>
        <v>0.0</v>
      </c>
      <c r="V540">
        <f>IF(Datos!V540="",0,IF(AND(V$1008&lt;&gt;"",Datos!V540=V$1008),0,IF(V$1004=0,0,1-CHOOSE(V$1004,IF(ISNUMBER(Datos!V540),AND(OR(V$1005="",Datos!V540&gt;=V$1005),OR(V$1006="",Datos!V540&lt;=V$1006)),FALSE),IF(ISNUMBER(Datos!V540),AND(Datos!V540=INT(Datos!V540),AND(OR(V$1005="",Datos!V540&gt;=V$1005),OR(V$1006="",Datos!V540&lt;=V$1006))),FALSE),OR(ISNUMBER(FIND(";"&amp;UPPER(TRIM(Datos!V540&amp;""))&amp;"=",V$1007)),ISNUMBER(FIND(";"&amp;UPPER(TRIM(Datos!V540&amp;""))&amp;";",V$1007))),OR(UPPER(TRIM(Datos!V540&amp;""))="SÍ",UPPER(TRIM(Datos!V540&amp;""))="SI",UPPER(TRIM(Datos!V540&amp;""))="NO"),IF(ISNUMBER(Datos!V540),AND(OR(V$1005="",Datos!V540&gt;=V$1005),OR(V$1006="",Datos!V540&lt;=V$1006)),FALSE),TRUE))))</f>
        <v>0.0</v>
      </c>
      <c r="W540">
        <f>IF(Datos!W540="",0,IF(AND(W$1008&lt;&gt;"",Datos!W540=W$1008),0,IF(W$1004=0,0,1-CHOOSE(W$1004,IF(ISNUMBER(Datos!W540),AND(OR(W$1005="",Datos!W540&gt;=W$1005),OR(W$1006="",Datos!W540&lt;=W$1006)),FALSE),IF(ISNUMBER(Datos!W540),AND(Datos!W540=INT(Datos!W540),AND(OR(W$1005="",Datos!W540&gt;=W$1005),OR(W$1006="",Datos!W540&lt;=W$1006))),FALSE),OR(ISNUMBER(FIND(";"&amp;UPPER(TRIM(Datos!W540&amp;""))&amp;"=",W$1007)),ISNUMBER(FIND(";"&amp;UPPER(TRIM(Datos!W540&amp;""))&amp;";",W$1007))),OR(UPPER(TRIM(Datos!W540&amp;""))="SÍ",UPPER(TRIM(Datos!W540&amp;""))="SI",UPPER(TRIM(Datos!W540&amp;""))="NO"),IF(ISNUMBER(Datos!W540),AND(OR(W$1005="",Datos!W540&gt;=W$1005),OR(W$1006="",Datos!W540&lt;=W$1006)),FALSE),TRUE))))</f>
        <v>0.0</v>
      </c>
      <c r="X540">
        <f>IF(Datos!X540="",0,IF(AND(X$1008&lt;&gt;"",Datos!X540=X$1008),0,IF(X$1004=0,0,1-CHOOSE(X$1004,IF(ISNUMBER(Datos!X540),AND(OR(X$1005="",Datos!X540&gt;=X$1005),OR(X$1006="",Datos!X540&lt;=X$1006)),FALSE),IF(ISNUMBER(Datos!X540),AND(Datos!X540=INT(Datos!X540),AND(OR(X$1005="",Datos!X540&gt;=X$1005),OR(X$1006="",Datos!X540&lt;=X$1006))),FALSE),OR(ISNUMBER(FIND(";"&amp;UPPER(TRIM(Datos!X540&amp;""))&amp;"=",X$1007)),ISNUMBER(FIND(";"&amp;UPPER(TRIM(Datos!X540&amp;""))&amp;";",X$1007))),OR(UPPER(TRIM(Datos!X540&amp;""))="SÍ",UPPER(TRIM(Datos!X540&amp;""))="SI",UPPER(TRIM(Datos!X540&amp;""))="NO"),IF(ISNUMBER(Datos!X540),AND(OR(X$1005="",Datos!X540&gt;=X$1005),OR(X$1006="",Datos!X540&lt;=X$1006)),FALSE),TRUE))))</f>
        <v>0.0</v>
      </c>
      <c r="Y540">
        <f>IF(Datos!Y540="",0,IF(AND(Y$1008&lt;&gt;"",Datos!Y540=Y$1008),0,IF(Y$1004=0,0,1-CHOOSE(Y$1004,IF(ISNUMBER(Datos!Y540),AND(OR(Y$1005="",Datos!Y540&gt;=Y$1005),OR(Y$1006="",Datos!Y540&lt;=Y$1006)),FALSE),IF(ISNUMBER(Datos!Y540),AND(Datos!Y540=INT(Datos!Y540),AND(OR(Y$1005="",Datos!Y540&gt;=Y$1005),OR(Y$1006="",Datos!Y540&lt;=Y$1006))),FALSE),OR(ISNUMBER(FIND(";"&amp;UPPER(TRIM(Datos!Y540&amp;""))&amp;"=",Y$1007)),ISNUMBER(FIND(";"&amp;UPPER(TRIM(Datos!Y540&amp;""))&amp;";",Y$1007))),OR(UPPER(TRIM(Datos!Y540&amp;""))="SÍ",UPPER(TRIM(Datos!Y540&amp;""))="SI",UPPER(TRIM(Datos!Y540&amp;""))="NO"),IF(ISNUMBER(Datos!Y540),AND(OR(Y$1005="",Datos!Y540&gt;=Y$1005),OR(Y$1006="",Datos!Y540&lt;=Y$1006)),FALSE),TRUE))))</f>
        <v>0.0</v>
      </c>
      <c r="Z540">
        <f>IF(Datos!Z540="",0,IF(AND(Z$1008&lt;&gt;"",Datos!Z540=Z$1008),0,IF(Z$1004=0,0,1-CHOOSE(Z$1004,IF(ISNUMBER(Datos!Z540),AND(OR(Z$1005="",Datos!Z540&gt;=Z$1005),OR(Z$1006="",Datos!Z540&lt;=Z$1006)),FALSE),IF(ISNUMBER(Datos!Z540),AND(Datos!Z540=INT(Datos!Z540),AND(OR(Z$1005="",Datos!Z540&gt;=Z$1005),OR(Z$1006="",Datos!Z540&lt;=Z$1006))),FALSE),OR(ISNUMBER(FIND(";"&amp;UPPER(TRIM(Datos!Z540&amp;""))&amp;"=",Z$1007)),ISNUMBER(FIND(";"&amp;UPPER(TRIM(Datos!Z540&amp;""))&amp;";",Z$1007))),OR(UPPER(TRIM(Datos!Z540&amp;""))="SÍ",UPPER(TRIM(Datos!Z540&amp;""))="SI",UPPER(TRIM(Datos!Z540&amp;""))="NO"),IF(ISNUMBER(Datos!Z540),AND(OR(Z$1005="",Datos!Z540&gt;=Z$1005),OR(Z$1006="",Datos!Z540&lt;=Z$1006)),FALSE),TRUE))))</f>
        <v>0.0</v>
      </c>
      <c r="AA540">
        <f>IF(Datos!AA540="",0,IF(AND(AA$1008&lt;&gt;"",Datos!AA540=AA$1008),0,IF(AA$1004=0,0,1-CHOOSE(AA$1004,IF(ISNUMBER(Datos!AA540),AND(OR(AA$1005="",Datos!AA540&gt;=AA$1005),OR(AA$1006="",Datos!AA540&lt;=AA$1006)),FALSE),IF(ISNUMBER(Datos!AA540),AND(Datos!AA540=INT(Datos!AA540),AND(OR(AA$1005="",Datos!AA540&gt;=AA$1005),OR(AA$1006="",Datos!AA540&lt;=AA$1006))),FALSE),OR(ISNUMBER(FIND(";"&amp;UPPER(TRIM(Datos!AA540&amp;""))&amp;"=",AA$1007)),ISNUMBER(FIND(";"&amp;UPPER(TRIM(Datos!AA540&amp;""))&amp;";",AA$1007))),OR(UPPER(TRIM(Datos!AA540&amp;""))="SÍ",UPPER(TRIM(Datos!AA540&amp;""))="SI",UPPER(TRIM(Datos!AA540&amp;""))="NO"),IF(ISNUMBER(Datos!AA540),AND(OR(AA$1005="",Datos!AA540&gt;=AA$1005),OR(AA$1006="",Datos!AA540&lt;=AA$1006)),FALSE),TRUE))))</f>
        <v>0.0</v>
      </c>
      <c r="AB540">
        <f>IF(Datos!AB540="",0,IF(AND(AB$1008&lt;&gt;"",Datos!AB540=AB$1008),0,IF(AB$1004=0,0,1-CHOOSE(AB$1004,IF(ISNUMBER(Datos!AB540),AND(OR(AB$1005="",Datos!AB540&gt;=AB$1005),OR(AB$1006="",Datos!AB540&lt;=AB$1006)),FALSE),IF(ISNUMBER(Datos!AB540),AND(Datos!AB540=INT(Datos!AB540),AND(OR(AB$1005="",Datos!AB540&gt;=AB$1005),OR(AB$1006="",Datos!AB540&lt;=AB$1006))),FALSE),OR(ISNUMBER(FIND(";"&amp;UPPER(TRIM(Datos!AB540&amp;""))&amp;"=",AB$1007)),ISNUMBER(FIND(";"&amp;UPPER(TRIM(Datos!AB540&amp;""))&amp;";",AB$1007))),OR(UPPER(TRIM(Datos!AB540&amp;""))="SÍ",UPPER(TRIM(Datos!AB540&amp;""))="SI",UPPER(TRIM(Datos!AB540&amp;""))="NO"),IF(ISNUMBER(Datos!AB540),AND(OR(AB$1005="",Datos!AB540&gt;=AB$1005),OR(AB$1006="",Datos!AB540&lt;=AB$1006)),FALSE),TRUE))))</f>
        <v>0.0</v>
      </c>
      <c r="AC540">
        <f>IF(Datos!AC540="",0,IF(AND(AC$1008&lt;&gt;"",Datos!AC540=AC$1008),0,IF(AC$1004=0,0,1-CHOOSE(AC$1004,IF(ISNUMBER(Datos!AC540),AND(OR(AC$1005="",Datos!AC540&gt;=AC$1005),OR(AC$1006="",Datos!AC540&lt;=AC$1006)),FALSE),IF(ISNUMBER(Datos!AC540),AND(Datos!AC540=INT(Datos!AC540),AND(OR(AC$1005="",Datos!AC540&gt;=AC$1005),OR(AC$1006="",Datos!AC540&lt;=AC$1006))),FALSE),OR(ISNUMBER(FIND(";"&amp;UPPER(TRIM(Datos!AC540&amp;""))&amp;"=",AC$1007)),ISNUMBER(FIND(";"&amp;UPPER(TRIM(Datos!AC540&amp;""))&amp;";",AC$1007))),OR(UPPER(TRIM(Datos!AC540&amp;""))="SÍ",UPPER(TRIM(Datos!AC540&amp;""))="SI",UPPER(TRIM(Datos!AC540&amp;""))="NO"),IF(ISNUMBER(Datos!AC540),AND(OR(AC$1005="",Datos!AC540&gt;=AC$1005),OR(AC$1006="",Datos!AC540&lt;=AC$1006)),FALSE),TRUE))))</f>
        <v>0.0</v>
      </c>
      <c r="AD540">
        <f>IF(Datos!AD540="",0,IF(AND(AD$1008&lt;&gt;"",Datos!AD540=AD$1008),0,IF(AD$1004=0,0,1-CHOOSE(AD$1004,IF(ISNUMBER(Datos!AD540),AND(OR(AD$1005="",Datos!AD540&gt;=AD$1005),OR(AD$1006="",Datos!AD540&lt;=AD$1006)),FALSE),IF(ISNUMBER(Datos!AD540),AND(Datos!AD540=INT(Datos!AD540),AND(OR(AD$1005="",Datos!AD540&gt;=AD$1005),OR(AD$1006="",Datos!AD540&lt;=AD$1006))),FALSE),OR(ISNUMBER(FIND(";"&amp;UPPER(TRIM(Datos!AD540&amp;""))&amp;"=",AD$1007)),ISNUMBER(FIND(";"&amp;UPPER(TRIM(Datos!AD540&amp;""))&amp;";",AD$1007))),OR(UPPER(TRIM(Datos!AD540&amp;""))="SÍ",UPPER(TRIM(Datos!AD540&amp;""))="SI",UPPER(TRIM(Datos!AD540&amp;""))="NO"),IF(ISNUMBER(Datos!AD540),AND(OR(AD$1005="",Datos!AD540&gt;=AD$1005),OR(AD$1006="",Datos!AD540&lt;=AD$1006)),FALSE),TRUE))))</f>
        <v>0.0</v>
      </c>
      <c r="AE540">
        <f>IF(Datos!AE540="",0,IF(AND(AE$1008&lt;&gt;"",Datos!AE540=AE$1008),0,IF(AE$1004=0,0,1-CHOOSE(AE$1004,IF(ISNUMBER(Datos!AE540),AND(OR(AE$1005="",Datos!AE540&gt;=AE$1005),OR(AE$1006="",Datos!AE540&lt;=AE$1006)),FALSE),IF(ISNUMBER(Datos!AE540),AND(Datos!AE540=INT(Datos!AE540),AND(OR(AE$1005="",Datos!AE540&gt;=AE$1005),OR(AE$1006="",Datos!AE540&lt;=AE$1006))),FALSE),OR(ISNUMBER(FIND(";"&amp;UPPER(TRIM(Datos!AE540&amp;""))&amp;"=",AE$1007)),ISNUMBER(FIND(";"&amp;UPPER(TRIM(Datos!AE540&amp;""))&amp;";",AE$1007))),OR(UPPER(TRIM(Datos!AE540&amp;""))="SÍ",UPPER(TRIM(Datos!AE540&amp;""))="SI",UPPER(TRIM(Datos!AE540&amp;""))="NO"),IF(ISNUMBER(Datos!AE540),AND(OR(AE$1005="",Datos!AE540&gt;=AE$1005),OR(AE$1006="",Datos!AE540&lt;=AE$1006)),FALSE),TRUE))))</f>
        <v>0.0</v>
      </c>
    </row>
    <row r="541" spans="2:31">
      <c r="B541">
        <f>IF(Datos!B541="",0,IF(AND(B$1008&lt;&gt;"",Datos!B541=B$1008),0,IF(B$1004=0,0,1-CHOOSE(B$1004,IF(ISNUMBER(Datos!B541),AND(OR(B$1005="",Datos!B541&gt;=B$1005),OR(B$1006="",Datos!B541&lt;=B$1006)),FALSE),IF(ISNUMBER(Datos!B541),AND(Datos!B541=INT(Datos!B541),AND(OR(B$1005="",Datos!B541&gt;=B$1005),OR(B$1006="",Datos!B541&lt;=B$1006))),FALSE),OR(ISNUMBER(FIND(";"&amp;UPPER(TRIM(Datos!B541&amp;""))&amp;"=",B$1007)),ISNUMBER(FIND(";"&amp;UPPER(TRIM(Datos!B541&amp;""))&amp;";",B$1007))),OR(UPPER(TRIM(Datos!B541&amp;""))="SÍ",UPPER(TRIM(Datos!B541&amp;""))="SI",UPPER(TRIM(Datos!B541&amp;""))="NO"),IF(ISNUMBER(Datos!B541),AND(OR(B$1005="",Datos!B541&gt;=B$1005),OR(B$1006="",Datos!B541&lt;=B$1006)),FALSE),TRUE))))</f>
        <v>0.0</v>
      </c>
      <c r="C541">
        <f>IF(Datos!C541="",0,IF(AND(C$1008&lt;&gt;"",Datos!C541=C$1008),0,IF(C$1004=0,0,1-CHOOSE(C$1004,IF(ISNUMBER(Datos!C541),AND(OR(C$1005="",Datos!C541&gt;=C$1005),OR(C$1006="",Datos!C541&lt;=C$1006)),FALSE),IF(ISNUMBER(Datos!C541),AND(Datos!C541=INT(Datos!C541),AND(OR(C$1005="",Datos!C541&gt;=C$1005),OR(C$1006="",Datos!C541&lt;=C$1006))),FALSE),OR(ISNUMBER(FIND(";"&amp;UPPER(TRIM(Datos!C541&amp;""))&amp;"=",C$1007)),ISNUMBER(FIND(";"&amp;UPPER(TRIM(Datos!C541&amp;""))&amp;";",C$1007))),OR(UPPER(TRIM(Datos!C541&amp;""))="SÍ",UPPER(TRIM(Datos!C541&amp;""))="SI",UPPER(TRIM(Datos!C541&amp;""))="NO"),IF(ISNUMBER(Datos!C541),AND(OR(C$1005="",Datos!C541&gt;=C$1005),OR(C$1006="",Datos!C541&lt;=C$1006)),FALSE),TRUE))))</f>
        <v>0.0</v>
      </c>
      <c r="D541">
        <f>IF(Datos!D541="",0,IF(AND(D$1008&lt;&gt;"",Datos!D541=D$1008),0,IF(D$1004=0,0,1-CHOOSE(D$1004,IF(ISNUMBER(Datos!D541),AND(OR(D$1005="",Datos!D541&gt;=D$1005),OR(D$1006="",Datos!D541&lt;=D$1006)),FALSE),IF(ISNUMBER(Datos!D541),AND(Datos!D541=INT(Datos!D541),AND(OR(D$1005="",Datos!D541&gt;=D$1005),OR(D$1006="",Datos!D541&lt;=D$1006))),FALSE),OR(ISNUMBER(FIND(";"&amp;UPPER(TRIM(Datos!D541&amp;""))&amp;"=",D$1007)),ISNUMBER(FIND(";"&amp;UPPER(TRIM(Datos!D541&amp;""))&amp;";",D$1007))),OR(UPPER(TRIM(Datos!D541&amp;""))="SÍ",UPPER(TRIM(Datos!D541&amp;""))="SI",UPPER(TRIM(Datos!D541&amp;""))="NO"),IF(ISNUMBER(Datos!D541),AND(OR(D$1005="",Datos!D541&gt;=D$1005),OR(D$1006="",Datos!D541&lt;=D$1006)),FALSE),TRUE))))</f>
        <v>0.0</v>
      </c>
      <c r="E541">
        <f>IF(Datos!E541="",0,IF(AND(E$1008&lt;&gt;"",Datos!E541=E$1008),0,IF(E$1004=0,0,1-CHOOSE(E$1004,IF(ISNUMBER(Datos!E541),AND(OR(E$1005="",Datos!E541&gt;=E$1005),OR(E$1006="",Datos!E541&lt;=E$1006)),FALSE),IF(ISNUMBER(Datos!E541),AND(Datos!E541=INT(Datos!E541),AND(OR(E$1005="",Datos!E541&gt;=E$1005),OR(E$1006="",Datos!E541&lt;=E$1006))),FALSE),OR(ISNUMBER(FIND(";"&amp;UPPER(TRIM(Datos!E541&amp;""))&amp;"=",E$1007)),ISNUMBER(FIND(";"&amp;UPPER(TRIM(Datos!E541&amp;""))&amp;";",E$1007))),OR(UPPER(TRIM(Datos!E541&amp;""))="SÍ",UPPER(TRIM(Datos!E541&amp;""))="SI",UPPER(TRIM(Datos!E541&amp;""))="NO"),IF(ISNUMBER(Datos!E541),AND(OR(E$1005="",Datos!E541&gt;=E$1005),OR(E$1006="",Datos!E541&lt;=E$1006)),FALSE),TRUE))))</f>
        <v>0.0</v>
      </c>
      <c r="F541">
        <f>IF(Datos!F541="",0,IF(AND(F$1008&lt;&gt;"",Datos!F541=F$1008),0,IF(F$1004=0,0,1-CHOOSE(F$1004,IF(ISNUMBER(Datos!F541),AND(OR(F$1005="",Datos!F541&gt;=F$1005),OR(F$1006="",Datos!F541&lt;=F$1006)),FALSE),IF(ISNUMBER(Datos!F541),AND(Datos!F541=INT(Datos!F541),AND(OR(F$1005="",Datos!F541&gt;=F$1005),OR(F$1006="",Datos!F541&lt;=F$1006))),FALSE),OR(ISNUMBER(FIND(";"&amp;UPPER(TRIM(Datos!F541&amp;""))&amp;"=",F$1007)),ISNUMBER(FIND(";"&amp;UPPER(TRIM(Datos!F541&amp;""))&amp;";",F$1007))),OR(UPPER(TRIM(Datos!F541&amp;""))="SÍ",UPPER(TRIM(Datos!F541&amp;""))="SI",UPPER(TRIM(Datos!F541&amp;""))="NO"),IF(ISNUMBER(Datos!F541),AND(OR(F$1005="",Datos!F541&gt;=F$1005),OR(F$1006="",Datos!F541&lt;=F$1006)),FALSE),TRUE))))</f>
        <v>0.0</v>
      </c>
      <c r="G541">
        <f>IF(Datos!G541="",0,IF(AND(G$1008&lt;&gt;"",Datos!G541=G$1008),0,IF(G$1004=0,0,1-CHOOSE(G$1004,IF(ISNUMBER(Datos!G541),AND(OR(G$1005="",Datos!G541&gt;=G$1005),OR(G$1006="",Datos!G541&lt;=G$1006)),FALSE),IF(ISNUMBER(Datos!G541),AND(Datos!G541=INT(Datos!G541),AND(OR(G$1005="",Datos!G541&gt;=G$1005),OR(G$1006="",Datos!G541&lt;=G$1006))),FALSE),OR(ISNUMBER(FIND(";"&amp;UPPER(TRIM(Datos!G541&amp;""))&amp;"=",G$1007)),ISNUMBER(FIND(";"&amp;UPPER(TRIM(Datos!G541&amp;""))&amp;";",G$1007))),OR(UPPER(TRIM(Datos!G541&amp;""))="SÍ",UPPER(TRIM(Datos!G541&amp;""))="SI",UPPER(TRIM(Datos!G541&amp;""))="NO"),IF(ISNUMBER(Datos!G541),AND(OR(G$1005="",Datos!G541&gt;=G$1005),OR(G$1006="",Datos!G541&lt;=G$1006)),FALSE),TRUE))))</f>
        <v>0.0</v>
      </c>
      <c r="H541">
        <f>IF(Datos!H541="",0,IF(AND(H$1008&lt;&gt;"",Datos!H541=H$1008),0,IF(H$1004=0,0,1-CHOOSE(H$1004,IF(ISNUMBER(Datos!H541),AND(OR(H$1005="",Datos!H541&gt;=H$1005),OR(H$1006="",Datos!H541&lt;=H$1006)),FALSE),IF(ISNUMBER(Datos!H541),AND(Datos!H541=INT(Datos!H541),AND(OR(H$1005="",Datos!H541&gt;=H$1005),OR(H$1006="",Datos!H541&lt;=H$1006))),FALSE),OR(ISNUMBER(FIND(";"&amp;UPPER(TRIM(Datos!H541&amp;""))&amp;"=",H$1007)),ISNUMBER(FIND(";"&amp;UPPER(TRIM(Datos!H541&amp;""))&amp;";",H$1007))),OR(UPPER(TRIM(Datos!H541&amp;""))="SÍ",UPPER(TRIM(Datos!H541&amp;""))="SI",UPPER(TRIM(Datos!H541&amp;""))="NO"),IF(ISNUMBER(Datos!H541),AND(OR(H$1005="",Datos!H541&gt;=H$1005),OR(H$1006="",Datos!H541&lt;=H$1006)),FALSE),TRUE))))</f>
        <v>0.0</v>
      </c>
      <c r="I541">
        <f>IF(Datos!I541="",0,IF(AND(I$1008&lt;&gt;"",Datos!I541=I$1008),0,IF(I$1004=0,0,1-CHOOSE(I$1004,IF(ISNUMBER(Datos!I541),AND(OR(I$1005="",Datos!I541&gt;=I$1005),OR(I$1006="",Datos!I541&lt;=I$1006)),FALSE),IF(ISNUMBER(Datos!I541),AND(Datos!I541=INT(Datos!I541),AND(OR(I$1005="",Datos!I541&gt;=I$1005),OR(I$1006="",Datos!I541&lt;=I$1006))),FALSE),OR(ISNUMBER(FIND(";"&amp;UPPER(TRIM(Datos!I541&amp;""))&amp;"=",I$1007)),ISNUMBER(FIND(";"&amp;UPPER(TRIM(Datos!I541&amp;""))&amp;";",I$1007))),OR(UPPER(TRIM(Datos!I541&amp;""))="SÍ",UPPER(TRIM(Datos!I541&amp;""))="SI",UPPER(TRIM(Datos!I541&amp;""))="NO"),IF(ISNUMBER(Datos!I541),AND(OR(I$1005="",Datos!I541&gt;=I$1005),OR(I$1006="",Datos!I541&lt;=I$1006)),FALSE),TRUE))))</f>
        <v>0.0</v>
      </c>
      <c r="J541">
        <f>IF(Datos!J541="",0,IF(AND(J$1008&lt;&gt;"",Datos!J541=J$1008),0,IF(J$1004=0,0,1-CHOOSE(J$1004,IF(ISNUMBER(Datos!J541),AND(OR(J$1005="",Datos!J541&gt;=J$1005),OR(J$1006="",Datos!J541&lt;=J$1006)),FALSE),IF(ISNUMBER(Datos!J541),AND(Datos!J541=INT(Datos!J541),AND(OR(J$1005="",Datos!J541&gt;=J$1005),OR(J$1006="",Datos!J541&lt;=J$1006))),FALSE),OR(ISNUMBER(FIND(";"&amp;UPPER(TRIM(Datos!J541&amp;""))&amp;"=",J$1007)),ISNUMBER(FIND(";"&amp;UPPER(TRIM(Datos!J541&amp;""))&amp;";",J$1007))),OR(UPPER(TRIM(Datos!J541&amp;""))="SÍ",UPPER(TRIM(Datos!J541&amp;""))="SI",UPPER(TRIM(Datos!J541&amp;""))="NO"),IF(ISNUMBER(Datos!J541),AND(OR(J$1005="",Datos!J541&gt;=J$1005),OR(J$1006="",Datos!J541&lt;=J$1006)),FALSE),TRUE))))</f>
        <v>0.0</v>
      </c>
      <c r="K541">
        <f>IF(Datos!K541="",0,IF(AND(K$1008&lt;&gt;"",Datos!K541=K$1008),0,IF(K$1004=0,0,1-CHOOSE(K$1004,IF(ISNUMBER(Datos!K541),AND(OR(K$1005="",Datos!K541&gt;=K$1005),OR(K$1006="",Datos!K541&lt;=K$1006)),FALSE),IF(ISNUMBER(Datos!K541),AND(Datos!K541=INT(Datos!K541),AND(OR(K$1005="",Datos!K541&gt;=K$1005),OR(K$1006="",Datos!K541&lt;=K$1006))),FALSE),OR(ISNUMBER(FIND(";"&amp;UPPER(TRIM(Datos!K541&amp;""))&amp;"=",K$1007)),ISNUMBER(FIND(";"&amp;UPPER(TRIM(Datos!K541&amp;""))&amp;";",K$1007))),OR(UPPER(TRIM(Datos!K541&amp;""))="SÍ",UPPER(TRIM(Datos!K541&amp;""))="SI",UPPER(TRIM(Datos!K541&amp;""))="NO"),IF(ISNUMBER(Datos!K541),AND(OR(K$1005="",Datos!K541&gt;=K$1005),OR(K$1006="",Datos!K541&lt;=K$1006)),FALSE),TRUE))))</f>
        <v>0.0</v>
      </c>
      <c r="L541">
        <f>IF(Datos!L541="",0,IF(AND(L$1008&lt;&gt;"",Datos!L541=L$1008),0,IF(L$1004=0,0,1-CHOOSE(L$1004,IF(ISNUMBER(Datos!L541),AND(OR(L$1005="",Datos!L541&gt;=L$1005),OR(L$1006="",Datos!L541&lt;=L$1006)),FALSE),IF(ISNUMBER(Datos!L541),AND(Datos!L541=INT(Datos!L541),AND(OR(L$1005="",Datos!L541&gt;=L$1005),OR(L$1006="",Datos!L541&lt;=L$1006))),FALSE),OR(ISNUMBER(FIND(";"&amp;UPPER(TRIM(Datos!L541&amp;""))&amp;"=",L$1007)),ISNUMBER(FIND(";"&amp;UPPER(TRIM(Datos!L541&amp;""))&amp;";",L$1007))),OR(UPPER(TRIM(Datos!L541&amp;""))="SÍ",UPPER(TRIM(Datos!L541&amp;""))="SI",UPPER(TRIM(Datos!L541&amp;""))="NO"),IF(ISNUMBER(Datos!L541),AND(OR(L$1005="",Datos!L541&gt;=L$1005),OR(L$1006="",Datos!L541&lt;=L$1006)),FALSE),TRUE))))</f>
        <v>0.0</v>
      </c>
      <c r="M541">
        <f>IF(Datos!M541="",0,IF(AND(M$1008&lt;&gt;"",Datos!M541=M$1008),0,IF(M$1004=0,0,1-CHOOSE(M$1004,IF(ISNUMBER(Datos!M541),AND(OR(M$1005="",Datos!M541&gt;=M$1005),OR(M$1006="",Datos!M541&lt;=M$1006)),FALSE),IF(ISNUMBER(Datos!M541),AND(Datos!M541=INT(Datos!M541),AND(OR(M$1005="",Datos!M541&gt;=M$1005),OR(M$1006="",Datos!M541&lt;=M$1006))),FALSE),OR(ISNUMBER(FIND(";"&amp;UPPER(TRIM(Datos!M541&amp;""))&amp;"=",M$1007)),ISNUMBER(FIND(";"&amp;UPPER(TRIM(Datos!M541&amp;""))&amp;";",M$1007))),OR(UPPER(TRIM(Datos!M541&amp;""))="SÍ",UPPER(TRIM(Datos!M541&amp;""))="SI",UPPER(TRIM(Datos!M541&amp;""))="NO"),IF(ISNUMBER(Datos!M541),AND(OR(M$1005="",Datos!M541&gt;=M$1005),OR(M$1006="",Datos!M541&lt;=M$1006)),FALSE),TRUE))))</f>
        <v>0.0</v>
      </c>
      <c r="N541">
        <f>IF(Datos!N541="",0,IF(AND(N$1008&lt;&gt;"",Datos!N541=N$1008),0,IF(N$1004=0,0,1-CHOOSE(N$1004,IF(ISNUMBER(Datos!N541),AND(OR(N$1005="",Datos!N541&gt;=N$1005),OR(N$1006="",Datos!N541&lt;=N$1006)),FALSE),IF(ISNUMBER(Datos!N541),AND(Datos!N541=INT(Datos!N541),AND(OR(N$1005="",Datos!N541&gt;=N$1005),OR(N$1006="",Datos!N541&lt;=N$1006))),FALSE),OR(ISNUMBER(FIND(";"&amp;UPPER(TRIM(Datos!N541&amp;""))&amp;"=",N$1007)),ISNUMBER(FIND(";"&amp;UPPER(TRIM(Datos!N541&amp;""))&amp;";",N$1007))),OR(UPPER(TRIM(Datos!N541&amp;""))="SÍ",UPPER(TRIM(Datos!N541&amp;""))="SI",UPPER(TRIM(Datos!N541&amp;""))="NO"),IF(ISNUMBER(Datos!N541),AND(OR(N$1005="",Datos!N541&gt;=N$1005),OR(N$1006="",Datos!N541&lt;=N$1006)),FALSE),TRUE))))</f>
        <v>0.0</v>
      </c>
      <c r="O541">
        <f>IF(Datos!O541="",0,IF(AND(O$1008&lt;&gt;"",Datos!O541=O$1008),0,IF(O$1004=0,0,1-CHOOSE(O$1004,IF(ISNUMBER(Datos!O541),AND(OR(O$1005="",Datos!O541&gt;=O$1005),OR(O$1006="",Datos!O541&lt;=O$1006)),FALSE),IF(ISNUMBER(Datos!O541),AND(Datos!O541=INT(Datos!O541),AND(OR(O$1005="",Datos!O541&gt;=O$1005),OR(O$1006="",Datos!O541&lt;=O$1006))),FALSE),OR(ISNUMBER(FIND(";"&amp;UPPER(TRIM(Datos!O541&amp;""))&amp;"=",O$1007)),ISNUMBER(FIND(";"&amp;UPPER(TRIM(Datos!O541&amp;""))&amp;";",O$1007))),OR(UPPER(TRIM(Datos!O541&amp;""))="SÍ",UPPER(TRIM(Datos!O541&amp;""))="SI",UPPER(TRIM(Datos!O541&amp;""))="NO"),IF(ISNUMBER(Datos!O541),AND(OR(O$1005="",Datos!O541&gt;=O$1005),OR(O$1006="",Datos!O541&lt;=O$1006)),FALSE),TRUE))))</f>
        <v>0.0</v>
      </c>
      <c r="P541">
        <f>IF(Datos!P541="",0,IF(AND(P$1008&lt;&gt;"",Datos!P541=P$1008),0,IF(P$1004=0,0,1-CHOOSE(P$1004,IF(ISNUMBER(Datos!P541),AND(OR(P$1005="",Datos!P541&gt;=P$1005),OR(P$1006="",Datos!P541&lt;=P$1006)),FALSE),IF(ISNUMBER(Datos!P541),AND(Datos!P541=INT(Datos!P541),AND(OR(P$1005="",Datos!P541&gt;=P$1005),OR(P$1006="",Datos!P541&lt;=P$1006))),FALSE),OR(ISNUMBER(FIND(";"&amp;UPPER(TRIM(Datos!P541&amp;""))&amp;"=",P$1007)),ISNUMBER(FIND(";"&amp;UPPER(TRIM(Datos!P541&amp;""))&amp;";",P$1007))),OR(UPPER(TRIM(Datos!P541&amp;""))="SÍ",UPPER(TRIM(Datos!P541&amp;""))="SI",UPPER(TRIM(Datos!P541&amp;""))="NO"),IF(ISNUMBER(Datos!P541),AND(OR(P$1005="",Datos!P541&gt;=P$1005),OR(P$1006="",Datos!P541&lt;=P$1006)),FALSE),TRUE))))</f>
        <v>0.0</v>
      </c>
      <c r="Q541">
        <f>IF(Datos!Q541="",0,IF(AND(Q$1008&lt;&gt;"",Datos!Q541=Q$1008),0,IF(Q$1004=0,0,1-CHOOSE(Q$1004,IF(ISNUMBER(Datos!Q541),AND(OR(Q$1005="",Datos!Q541&gt;=Q$1005),OR(Q$1006="",Datos!Q541&lt;=Q$1006)),FALSE),IF(ISNUMBER(Datos!Q541),AND(Datos!Q541=INT(Datos!Q541),AND(OR(Q$1005="",Datos!Q541&gt;=Q$1005),OR(Q$1006="",Datos!Q541&lt;=Q$1006))),FALSE),OR(ISNUMBER(FIND(";"&amp;UPPER(TRIM(Datos!Q541&amp;""))&amp;"=",Q$1007)),ISNUMBER(FIND(";"&amp;UPPER(TRIM(Datos!Q541&amp;""))&amp;";",Q$1007))),OR(UPPER(TRIM(Datos!Q541&amp;""))="SÍ",UPPER(TRIM(Datos!Q541&amp;""))="SI",UPPER(TRIM(Datos!Q541&amp;""))="NO"),IF(ISNUMBER(Datos!Q541),AND(OR(Q$1005="",Datos!Q541&gt;=Q$1005),OR(Q$1006="",Datos!Q541&lt;=Q$1006)),FALSE),TRUE))))</f>
        <v>0.0</v>
      </c>
      <c r="R541">
        <f>IF(Datos!R541="",0,IF(AND(R$1008&lt;&gt;"",Datos!R541=R$1008),0,IF(R$1004=0,0,1-CHOOSE(R$1004,IF(ISNUMBER(Datos!R541),AND(OR(R$1005="",Datos!R541&gt;=R$1005),OR(R$1006="",Datos!R541&lt;=R$1006)),FALSE),IF(ISNUMBER(Datos!R541),AND(Datos!R541=INT(Datos!R541),AND(OR(R$1005="",Datos!R541&gt;=R$1005),OR(R$1006="",Datos!R541&lt;=R$1006))),FALSE),OR(ISNUMBER(FIND(";"&amp;UPPER(TRIM(Datos!R541&amp;""))&amp;"=",R$1007)),ISNUMBER(FIND(";"&amp;UPPER(TRIM(Datos!R541&amp;""))&amp;";",R$1007))),OR(UPPER(TRIM(Datos!R541&amp;""))="SÍ",UPPER(TRIM(Datos!R541&amp;""))="SI",UPPER(TRIM(Datos!R541&amp;""))="NO"),IF(ISNUMBER(Datos!R541),AND(OR(R$1005="",Datos!R541&gt;=R$1005),OR(R$1006="",Datos!R541&lt;=R$1006)),FALSE),TRUE))))</f>
        <v>0.0</v>
      </c>
      <c r="S541">
        <f>IF(Datos!S541="",0,IF(AND(S$1008&lt;&gt;"",Datos!S541=S$1008),0,IF(S$1004=0,0,1-CHOOSE(S$1004,IF(ISNUMBER(Datos!S541),AND(OR(S$1005="",Datos!S541&gt;=S$1005),OR(S$1006="",Datos!S541&lt;=S$1006)),FALSE),IF(ISNUMBER(Datos!S541),AND(Datos!S541=INT(Datos!S541),AND(OR(S$1005="",Datos!S541&gt;=S$1005),OR(S$1006="",Datos!S541&lt;=S$1006))),FALSE),OR(ISNUMBER(FIND(";"&amp;UPPER(TRIM(Datos!S541&amp;""))&amp;"=",S$1007)),ISNUMBER(FIND(";"&amp;UPPER(TRIM(Datos!S541&amp;""))&amp;";",S$1007))),OR(UPPER(TRIM(Datos!S541&amp;""))="SÍ",UPPER(TRIM(Datos!S541&amp;""))="SI",UPPER(TRIM(Datos!S541&amp;""))="NO"),IF(ISNUMBER(Datos!S541),AND(OR(S$1005="",Datos!S541&gt;=S$1005),OR(S$1006="",Datos!S541&lt;=S$1006)),FALSE),TRUE))))</f>
        <v>0.0</v>
      </c>
      <c r="T541">
        <f>IF(Datos!T541="",0,IF(AND(T$1008&lt;&gt;"",Datos!T541=T$1008),0,IF(T$1004=0,0,1-CHOOSE(T$1004,IF(ISNUMBER(Datos!T541),AND(OR(T$1005="",Datos!T541&gt;=T$1005),OR(T$1006="",Datos!T541&lt;=T$1006)),FALSE),IF(ISNUMBER(Datos!T541),AND(Datos!T541=INT(Datos!T541),AND(OR(T$1005="",Datos!T541&gt;=T$1005),OR(T$1006="",Datos!T541&lt;=T$1006))),FALSE),OR(ISNUMBER(FIND(";"&amp;UPPER(TRIM(Datos!T541&amp;""))&amp;"=",T$1007)),ISNUMBER(FIND(";"&amp;UPPER(TRIM(Datos!T541&amp;""))&amp;";",T$1007))),OR(UPPER(TRIM(Datos!T541&amp;""))="SÍ",UPPER(TRIM(Datos!T541&amp;""))="SI",UPPER(TRIM(Datos!T541&amp;""))="NO"),IF(ISNUMBER(Datos!T541),AND(OR(T$1005="",Datos!T541&gt;=T$1005),OR(T$1006="",Datos!T541&lt;=T$1006)),FALSE),TRUE))))</f>
        <v>0.0</v>
      </c>
      <c r="U541">
        <f>IF(Datos!U541="",0,IF(AND(U$1008&lt;&gt;"",Datos!U541=U$1008),0,IF(U$1004=0,0,1-CHOOSE(U$1004,IF(ISNUMBER(Datos!U541),AND(OR(U$1005="",Datos!U541&gt;=U$1005),OR(U$1006="",Datos!U541&lt;=U$1006)),FALSE),IF(ISNUMBER(Datos!U541),AND(Datos!U541=INT(Datos!U541),AND(OR(U$1005="",Datos!U541&gt;=U$1005),OR(U$1006="",Datos!U541&lt;=U$1006))),FALSE),OR(ISNUMBER(FIND(";"&amp;UPPER(TRIM(Datos!U541&amp;""))&amp;"=",U$1007)),ISNUMBER(FIND(";"&amp;UPPER(TRIM(Datos!U541&amp;""))&amp;";",U$1007))),OR(UPPER(TRIM(Datos!U541&amp;""))="SÍ",UPPER(TRIM(Datos!U541&amp;""))="SI",UPPER(TRIM(Datos!U541&amp;""))="NO"),IF(ISNUMBER(Datos!U541),AND(OR(U$1005="",Datos!U541&gt;=U$1005),OR(U$1006="",Datos!U541&lt;=U$1006)),FALSE),TRUE))))</f>
        <v>0.0</v>
      </c>
      <c r="V541">
        <f>IF(Datos!V541="",0,IF(AND(V$1008&lt;&gt;"",Datos!V541=V$1008),0,IF(V$1004=0,0,1-CHOOSE(V$1004,IF(ISNUMBER(Datos!V541),AND(OR(V$1005="",Datos!V541&gt;=V$1005),OR(V$1006="",Datos!V541&lt;=V$1006)),FALSE),IF(ISNUMBER(Datos!V541),AND(Datos!V541=INT(Datos!V541),AND(OR(V$1005="",Datos!V541&gt;=V$1005),OR(V$1006="",Datos!V541&lt;=V$1006))),FALSE),OR(ISNUMBER(FIND(";"&amp;UPPER(TRIM(Datos!V541&amp;""))&amp;"=",V$1007)),ISNUMBER(FIND(";"&amp;UPPER(TRIM(Datos!V541&amp;""))&amp;";",V$1007))),OR(UPPER(TRIM(Datos!V541&amp;""))="SÍ",UPPER(TRIM(Datos!V541&amp;""))="SI",UPPER(TRIM(Datos!V541&amp;""))="NO"),IF(ISNUMBER(Datos!V541),AND(OR(V$1005="",Datos!V541&gt;=V$1005),OR(V$1006="",Datos!V541&lt;=V$1006)),FALSE),TRUE))))</f>
        <v>0.0</v>
      </c>
      <c r="W541">
        <f>IF(Datos!W541="",0,IF(AND(W$1008&lt;&gt;"",Datos!W541=W$1008),0,IF(W$1004=0,0,1-CHOOSE(W$1004,IF(ISNUMBER(Datos!W541),AND(OR(W$1005="",Datos!W541&gt;=W$1005),OR(W$1006="",Datos!W541&lt;=W$1006)),FALSE),IF(ISNUMBER(Datos!W541),AND(Datos!W541=INT(Datos!W541),AND(OR(W$1005="",Datos!W541&gt;=W$1005),OR(W$1006="",Datos!W541&lt;=W$1006))),FALSE),OR(ISNUMBER(FIND(";"&amp;UPPER(TRIM(Datos!W541&amp;""))&amp;"=",W$1007)),ISNUMBER(FIND(";"&amp;UPPER(TRIM(Datos!W541&amp;""))&amp;";",W$1007))),OR(UPPER(TRIM(Datos!W541&amp;""))="SÍ",UPPER(TRIM(Datos!W541&amp;""))="SI",UPPER(TRIM(Datos!W541&amp;""))="NO"),IF(ISNUMBER(Datos!W541),AND(OR(W$1005="",Datos!W541&gt;=W$1005),OR(W$1006="",Datos!W541&lt;=W$1006)),FALSE),TRUE))))</f>
        <v>0.0</v>
      </c>
      <c r="X541">
        <f>IF(Datos!X541="",0,IF(AND(X$1008&lt;&gt;"",Datos!X541=X$1008),0,IF(X$1004=0,0,1-CHOOSE(X$1004,IF(ISNUMBER(Datos!X541),AND(OR(X$1005="",Datos!X541&gt;=X$1005),OR(X$1006="",Datos!X541&lt;=X$1006)),FALSE),IF(ISNUMBER(Datos!X541),AND(Datos!X541=INT(Datos!X541),AND(OR(X$1005="",Datos!X541&gt;=X$1005),OR(X$1006="",Datos!X541&lt;=X$1006))),FALSE),OR(ISNUMBER(FIND(";"&amp;UPPER(TRIM(Datos!X541&amp;""))&amp;"=",X$1007)),ISNUMBER(FIND(";"&amp;UPPER(TRIM(Datos!X541&amp;""))&amp;";",X$1007))),OR(UPPER(TRIM(Datos!X541&amp;""))="SÍ",UPPER(TRIM(Datos!X541&amp;""))="SI",UPPER(TRIM(Datos!X541&amp;""))="NO"),IF(ISNUMBER(Datos!X541),AND(OR(X$1005="",Datos!X541&gt;=X$1005),OR(X$1006="",Datos!X541&lt;=X$1006)),FALSE),TRUE))))</f>
        <v>0.0</v>
      </c>
      <c r="Y541">
        <f>IF(Datos!Y541="",0,IF(AND(Y$1008&lt;&gt;"",Datos!Y541=Y$1008),0,IF(Y$1004=0,0,1-CHOOSE(Y$1004,IF(ISNUMBER(Datos!Y541),AND(OR(Y$1005="",Datos!Y541&gt;=Y$1005),OR(Y$1006="",Datos!Y541&lt;=Y$1006)),FALSE),IF(ISNUMBER(Datos!Y541),AND(Datos!Y541=INT(Datos!Y541),AND(OR(Y$1005="",Datos!Y541&gt;=Y$1005),OR(Y$1006="",Datos!Y541&lt;=Y$1006))),FALSE),OR(ISNUMBER(FIND(";"&amp;UPPER(TRIM(Datos!Y541&amp;""))&amp;"=",Y$1007)),ISNUMBER(FIND(";"&amp;UPPER(TRIM(Datos!Y541&amp;""))&amp;";",Y$1007))),OR(UPPER(TRIM(Datos!Y541&amp;""))="SÍ",UPPER(TRIM(Datos!Y541&amp;""))="SI",UPPER(TRIM(Datos!Y541&amp;""))="NO"),IF(ISNUMBER(Datos!Y541),AND(OR(Y$1005="",Datos!Y541&gt;=Y$1005),OR(Y$1006="",Datos!Y541&lt;=Y$1006)),FALSE),TRUE))))</f>
        <v>0.0</v>
      </c>
      <c r="Z541">
        <f>IF(Datos!Z541="",0,IF(AND(Z$1008&lt;&gt;"",Datos!Z541=Z$1008),0,IF(Z$1004=0,0,1-CHOOSE(Z$1004,IF(ISNUMBER(Datos!Z541),AND(OR(Z$1005="",Datos!Z541&gt;=Z$1005),OR(Z$1006="",Datos!Z541&lt;=Z$1006)),FALSE),IF(ISNUMBER(Datos!Z541),AND(Datos!Z541=INT(Datos!Z541),AND(OR(Z$1005="",Datos!Z541&gt;=Z$1005),OR(Z$1006="",Datos!Z541&lt;=Z$1006))),FALSE),OR(ISNUMBER(FIND(";"&amp;UPPER(TRIM(Datos!Z541&amp;""))&amp;"=",Z$1007)),ISNUMBER(FIND(";"&amp;UPPER(TRIM(Datos!Z541&amp;""))&amp;";",Z$1007))),OR(UPPER(TRIM(Datos!Z541&amp;""))="SÍ",UPPER(TRIM(Datos!Z541&amp;""))="SI",UPPER(TRIM(Datos!Z541&amp;""))="NO"),IF(ISNUMBER(Datos!Z541),AND(OR(Z$1005="",Datos!Z541&gt;=Z$1005),OR(Z$1006="",Datos!Z541&lt;=Z$1006)),FALSE),TRUE))))</f>
        <v>0.0</v>
      </c>
      <c r="AA541">
        <f>IF(Datos!AA541="",0,IF(AND(AA$1008&lt;&gt;"",Datos!AA541=AA$1008),0,IF(AA$1004=0,0,1-CHOOSE(AA$1004,IF(ISNUMBER(Datos!AA541),AND(OR(AA$1005="",Datos!AA541&gt;=AA$1005),OR(AA$1006="",Datos!AA541&lt;=AA$1006)),FALSE),IF(ISNUMBER(Datos!AA541),AND(Datos!AA541=INT(Datos!AA541),AND(OR(AA$1005="",Datos!AA541&gt;=AA$1005),OR(AA$1006="",Datos!AA541&lt;=AA$1006))),FALSE),OR(ISNUMBER(FIND(";"&amp;UPPER(TRIM(Datos!AA541&amp;""))&amp;"=",AA$1007)),ISNUMBER(FIND(";"&amp;UPPER(TRIM(Datos!AA541&amp;""))&amp;";",AA$1007))),OR(UPPER(TRIM(Datos!AA541&amp;""))="SÍ",UPPER(TRIM(Datos!AA541&amp;""))="SI",UPPER(TRIM(Datos!AA541&amp;""))="NO"),IF(ISNUMBER(Datos!AA541),AND(OR(AA$1005="",Datos!AA541&gt;=AA$1005),OR(AA$1006="",Datos!AA541&lt;=AA$1006)),FALSE),TRUE))))</f>
        <v>0.0</v>
      </c>
      <c r="AB541">
        <f>IF(Datos!AB541="",0,IF(AND(AB$1008&lt;&gt;"",Datos!AB541=AB$1008),0,IF(AB$1004=0,0,1-CHOOSE(AB$1004,IF(ISNUMBER(Datos!AB541),AND(OR(AB$1005="",Datos!AB541&gt;=AB$1005),OR(AB$1006="",Datos!AB541&lt;=AB$1006)),FALSE),IF(ISNUMBER(Datos!AB541),AND(Datos!AB541=INT(Datos!AB541),AND(OR(AB$1005="",Datos!AB541&gt;=AB$1005),OR(AB$1006="",Datos!AB541&lt;=AB$1006))),FALSE),OR(ISNUMBER(FIND(";"&amp;UPPER(TRIM(Datos!AB541&amp;""))&amp;"=",AB$1007)),ISNUMBER(FIND(";"&amp;UPPER(TRIM(Datos!AB541&amp;""))&amp;";",AB$1007))),OR(UPPER(TRIM(Datos!AB541&amp;""))="SÍ",UPPER(TRIM(Datos!AB541&amp;""))="SI",UPPER(TRIM(Datos!AB541&amp;""))="NO"),IF(ISNUMBER(Datos!AB541),AND(OR(AB$1005="",Datos!AB541&gt;=AB$1005),OR(AB$1006="",Datos!AB541&lt;=AB$1006)),FALSE),TRUE))))</f>
        <v>0.0</v>
      </c>
      <c r="AC541">
        <f>IF(Datos!AC541="",0,IF(AND(AC$1008&lt;&gt;"",Datos!AC541=AC$1008),0,IF(AC$1004=0,0,1-CHOOSE(AC$1004,IF(ISNUMBER(Datos!AC541),AND(OR(AC$1005="",Datos!AC541&gt;=AC$1005),OR(AC$1006="",Datos!AC541&lt;=AC$1006)),FALSE),IF(ISNUMBER(Datos!AC541),AND(Datos!AC541=INT(Datos!AC541),AND(OR(AC$1005="",Datos!AC541&gt;=AC$1005),OR(AC$1006="",Datos!AC541&lt;=AC$1006))),FALSE),OR(ISNUMBER(FIND(";"&amp;UPPER(TRIM(Datos!AC541&amp;""))&amp;"=",AC$1007)),ISNUMBER(FIND(";"&amp;UPPER(TRIM(Datos!AC541&amp;""))&amp;";",AC$1007))),OR(UPPER(TRIM(Datos!AC541&amp;""))="SÍ",UPPER(TRIM(Datos!AC541&amp;""))="SI",UPPER(TRIM(Datos!AC541&amp;""))="NO"),IF(ISNUMBER(Datos!AC541),AND(OR(AC$1005="",Datos!AC541&gt;=AC$1005),OR(AC$1006="",Datos!AC541&lt;=AC$1006)),FALSE),TRUE))))</f>
        <v>0.0</v>
      </c>
      <c r="AD541">
        <f>IF(Datos!AD541="",0,IF(AND(AD$1008&lt;&gt;"",Datos!AD541=AD$1008),0,IF(AD$1004=0,0,1-CHOOSE(AD$1004,IF(ISNUMBER(Datos!AD541),AND(OR(AD$1005="",Datos!AD541&gt;=AD$1005),OR(AD$1006="",Datos!AD541&lt;=AD$1006)),FALSE),IF(ISNUMBER(Datos!AD541),AND(Datos!AD541=INT(Datos!AD541),AND(OR(AD$1005="",Datos!AD541&gt;=AD$1005),OR(AD$1006="",Datos!AD541&lt;=AD$1006))),FALSE),OR(ISNUMBER(FIND(";"&amp;UPPER(TRIM(Datos!AD541&amp;""))&amp;"=",AD$1007)),ISNUMBER(FIND(";"&amp;UPPER(TRIM(Datos!AD541&amp;""))&amp;";",AD$1007))),OR(UPPER(TRIM(Datos!AD541&amp;""))="SÍ",UPPER(TRIM(Datos!AD541&amp;""))="SI",UPPER(TRIM(Datos!AD541&amp;""))="NO"),IF(ISNUMBER(Datos!AD541),AND(OR(AD$1005="",Datos!AD541&gt;=AD$1005),OR(AD$1006="",Datos!AD541&lt;=AD$1006)),FALSE),TRUE))))</f>
        <v>0.0</v>
      </c>
      <c r="AE541">
        <f>IF(Datos!AE541="",0,IF(AND(AE$1008&lt;&gt;"",Datos!AE541=AE$1008),0,IF(AE$1004=0,0,1-CHOOSE(AE$1004,IF(ISNUMBER(Datos!AE541),AND(OR(AE$1005="",Datos!AE541&gt;=AE$1005),OR(AE$1006="",Datos!AE541&lt;=AE$1006)),FALSE),IF(ISNUMBER(Datos!AE541),AND(Datos!AE541=INT(Datos!AE541),AND(OR(AE$1005="",Datos!AE541&gt;=AE$1005),OR(AE$1006="",Datos!AE541&lt;=AE$1006))),FALSE),OR(ISNUMBER(FIND(";"&amp;UPPER(TRIM(Datos!AE541&amp;""))&amp;"=",AE$1007)),ISNUMBER(FIND(";"&amp;UPPER(TRIM(Datos!AE541&amp;""))&amp;";",AE$1007))),OR(UPPER(TRIM(Datos!AE541&amp;""))="SÍ",UPPER(TRIM(Datos!AE541&amp;""))="SI",UPPER(TRIM(Datos!AE541&amp;""))="NO"),IF(ISNUMBER(Datos!AE541),AND(OR(AE$1005="",Datos!AE541&gt;=AE$1005),OR(AE$1006="",Datos!AE541&lt;=AE$1006)),FALSE),TRUE))))</f>
        <v>0.0</v>
      </c>
    </row>
    <row r="542" spans="2:31">
      <c r="B542">
        <f>IF(Datos!B542="",0,IF(AND(B$1008&lt;&gt;"",Datos!B542=B$1008),0,IF(B$1004=0,0,1-CHOOSE(B$1004,IF(ISNUMBER(Datos!B542),AND(OR(B$1005="",Datos!B542&gt;=B$1005),OR(B$1006="",Datos!B542&lt;=B$1006)),FALSE),IF(ISNUMBER(Datos!B542),AND(Datos!B542=INT(Datos!B542),AND(OR(B$1005="",Datos!B542&gt;=B$1005),OR(B$1006="",Datos!B542&lt;=B$1006))),FALSE),OR(ISNUMBER(FIND(";"&amp;UPPER(TRIM(Datos!B542&amp;""))&amp;"=",B$1007)),ISNUMBER(FIND(";"&amp;UPPER(TRIM(Datos!B542&amp;""))&amp;";",B$1007))),OR(UPPER(TRIM(Datos!B542&amp;""))="SÍ",UPPER(TRIM(Datos!B542&amp;""))="SI",UPPER(TRIM(Datos!B542&amp;""))="NO"),IF(ISNUMBER(Datos!B542),AND(OR(B$1005="",Datos!B542&gt;=B$1005),OR(B$1006="",Datos!B542&lt;=B$1006)),FALSE),TRUE))))</f>
        <v>0.0</v>
      </c>
      <c r="C542">
        <f>IF(Datos!C542="",0,IF(AND(C$1008&lt;&gt;"",Datos!C542=C$1008),0,IF(C$1004=0,0,1-CHOOSE(C$1004,IF(ISNUMBER(Datos!C542),AND(OR(C$1005="",Datos!C542&gt;=C$1005),OR(C$1006="",Datos!C542&lt;=C$1006)),FALSE),IF(ISNUMBER(Datos!C542),AND(Datos!C542=INT(Datos!C542),AND(OR(C$1005="",Datos!C542&gt;=C$1005),OR(C$1006="",Datos!C542&lt;=C$1006))),FALSE),OR(ISNUMBER(FIND(";"&amp;UPPER(TRIM(Datos!C542&amp;""))&amp;"=",C$1007)),ISNUMBER(FIND(";"&amp;UPPER(TRIM(Datos!C542&amp;""))&amp;";",C$1007))),OR(UPPER(TRIM(Datos!C542&amp;""))="SÍ",UPPER(TRIM(Datos!C542&amp;""))="SI",UPPER(TRIM(Datos!C542&amp;""))="NO"),IF(ISNUMBER(Datos!C542),AND(OR(C$1005="",Datos!C542&gt;=C$1005),OR(C$1006="",Datos!C542&lt;=C$1006)),FALSE),TRUE))))</f>
        <v>0.0</v>
      </c>
      <c r="D542">
        <f>IF(Datos!D542="",0,IF(AND(D$1008&lt;&gt;"",Datos!D542=D$1008),0,IF(D$1004=0,0,1-CHOOSE(D$1004,IF(ISNUMBER(Datos!D542),AND(OR(D$1005="",Datos!D542&gt;=D$1005),OR(D$1006="",Datos!D542&lt;=D$1006)),FALSE),IF(ISNUMBER(Datos!D542),AND(Datos!D542=INT(Datos!D542),AND(OR(D$1005="",Datos!D542&gt;=D$1005),OR(D$1006="",Datos!D542&lt;=D$1006))),FALSE),OR(ISNUMBER(FIND(";"&amp;UPPER(TRIM(Datos!D542&amp;""))&amp;"=",D$1007)),ISNUMBER(FIND(";"&amp;UPPER(TRIM(Datos!D542&amp;""))&amp;";",D$1007))),OR(UPPER(TRIM(Datos!D542&amp;""))="SÍ",UPPER(TRIM(Datos!D542&amp;""))="SI",UPPER(TRIM(Datos!D542&amp;""))="NO"),IF(ISNUMBER(Datos!D542),AND(OR(D$1005="",Datos!D542&gt;=D$1005),OR(D$1006="",Datos!D542&lt;=D$1006)),FALSE),TRUE))))</f>
        <v>0.0</v>
      </c>
      <c r="E542">
        <f>IF(Datos!E542="",0,IF(AND(E$1008&lt;&gt;"",Datos!E542=E$1008),0,IF(E$1004=0,0,1-CHOOSE(E$1004,IF(ISNUMBER(Datos!E542),AND(OR(E$1005="",Datos!E542&gt;=E$1005),OR(E$1006="",Datos!E542&lt;=E$1006)),FALSE),IF(ISNUMBER(Datos!E542),AND(Datos!E542=INT(Datos!E542),AND(OR(E$1005="",Datos!E542&gt;=E$1005),OR(E$1006="",Datos!E542&lt;=E$1006))),FALSE),OR(ISNUMBER(FIND(";"&amp;UPPER(TRIM(Datos!E542&amp;""))&amp;"=",E$1007)),ISNUMBER(FIND(";"&amp;UPPER(TRIM(Datos!E542&amp;""))&amp;";",E$1007))),OR(UPPER(TRIM(Datos!E542&amp;""))="SÍ",UPPER(TRIM(Datos!E542&amp;""))="SI",UPPER(TRIM(Datos!E542&amp;""))="NO"),IF(ISNUMBER(Datos!E542),AND(OR(E$1005="",Datos!E542&gt;=E$1005),OR(E$1006="",Datos!E542&lt;=E$1006)),FALSE),TRUE))))</f>
        <v>0.0</v>
      </c>
      <c r="F542">
        <f>IF(Datos!F542="",0,IF(AND(F$1008&lt;&gt;"",Datos!F542=F$1008),0,IF(F$1004=0,0,1-CHOOSE(F$1004,IF(ISNUMBER(Datos!F542),AND(OR(F$1005="",Datos!F542&gt;=F$1005),OR(F$1006="",Datos!F542&lt;=F$1006)),FALSE),IF(ISNUMBER(Datos!F542),AND(Datos!F542=INT(Datos!F542),AND(OR(F$1005="",Datos!F542&gt;=F$1005),OR(F$1006="",Datos!F542&lt;=F$1006))),FALSE),OR(ISNUMBER(FIND(";"&amp;UPPER(TRIM(Datos!F542&amp;""))&amp;"=",F$1007)),ISNUMBER(FIND(";"&amp;UPPER(TRIM(Datos!F542&amp;""))&amp;";",F$1007))),OR(UPPER(TRIM(Datos!F542&amp;""))="SÍ",UPPER(TRIM(Datos!F542&amp;""))="SI",UPPER(TRIM(Datos!F542&amp;""))="NO"),IF(ISNUMBER(Datos!F542),AND(OR(F$1005="",Datos!F542&gt;=F$1005),OR(F$1006="",Datos!F542&lt;=F$1006)),FALSE),TRUE))))</f>
        <v>0.0</v>
      </c>
      <c r="G542">
        <f>IF(Datos!G542="",0,IF(AND(G$1008&lt;&gt;"",Datos!G542=G$1008),0,IF(G$1004=0,0,1-CHOOSE(G$1004,IF(ISNUMBER(Datos!G542),AND(OR(G$1005="",Datos!G542&gt;=G$1005),OR(G$1006="",Datos!G542&lt;=G$1006)),FALSE),IF(ISNUMBER(Datos!G542),AND(Datos!G542=INT(Datos!G542),AND(OR(G$1005="",Datos!G542&gt;=G$1005),OR(G$1006="",Datos!G542&lt;=G$1006))),FALSE),OR(ISNUMBER(FIND(";"&amp;UPPER(TRIM(Datos!G542&amp;""))&amp;"=",G$1007)),ISNUMBER(FIND(";"&amp;UPPER(TRIM(Datos!G542&amp;""))&amp;";",G$1007))),OR(UPPER(TRIM(Datos!G542&amp;""))="SÍ",UPPER(TRIM(Datos!G542&amp;""))="SI",UPPER(TRIM(Datos!G542&amp;""))="NO"),IF(ISNUMBER(Datos!G542),AND(OR(G$1005="",Datos!G542&gt;=G$1005),OR(G$1006="",Datos!G542&lt;=G$1006)),FALSE),TRUE))))</f>
        <v>0.0</v>
      </c>
      <c r="H542">
        <f>IF(Datos!H542="",0,IF(AND(H$1008&lt;&gt;"",Datos!H542=H$1008),0,IF(H$1004=0,0,1-CHOOSE(H$1004,IF(ISNUMBER(Datos!H542),AND(OR(H$1005="",Datos!H542&gt;=H$1005),OR(H$1006="",Datos!H542&lt;=H$1006)),FALSE),IF(ISNUMBER(Datos!H542),AND(Datos!H542=INT(Datos!H542),AND(OR(H$1005="",Datos!H542&gt;=H$1005),OR(H$1006="",Datos!H542&lt;=H$1006))),FALSE),OR(ISNUMBER(FIND(";"&amp;UPPER(TRIM(Datos!H542&amp;""))&amp;"=",H$1007)),ISNUMBER(FIND(";"&amp;UPPER(TRIM(Datos!H542&amp;""))&amp;";",H$1007))),OR(UPPER(TRIM(Datos!H542&amp;""))="SÍ",UPPER(TRIM(Datos!H542&amp;""))="SI",UPPER(TRIM(Datos!H542&amp;""))="NO"),IF(ISNUMBER(Datos!H542),AND(OR(H$1005="",Datos!H542&gt;=H$1005),OR(H$1006="",Datos!H542&lt;=H$1006)),FALSE),TRUE))))</f>
        <v>0.0</v>
      </c>
      <c r="I542">
        <f>IF(Datos!I542="",0,IF(AND(I$1008&lt;&gt;"",Datos!I542=I$1008),0,IF(I$1004=0,0,1-CHOOSE(I$1004,IF(ISNUMBER(Datos!I542),AND(OR(I$1005="",Datos!I542&gt;=I$1005),OR(I$1006="",Datos!I542&lt;=I$1006)),FALSE),IF(ISNUMBER(Datos!I542),AND(Datos!I542=INT(Datos!I542),AND(OR(I$1005="",Datos!I542&gt;=I$1005),OR(I$1006="",Datos!I542&lt;=I$1006))),FALSE),OR(ISNUMBER(FIND(";"&amp;UPPER(TRIM(Datos!I542&amp;""))&amp;"=",I$1007)),ISNUMBER(FIND(";"&amp;UPPER(TRIM(Datos!I542&amp;""))&amp;";",I$1007))),OR(UPPER(TRIM(Datos!I542&amp;""))="SÍ",UPPER(TRIM(Datos!I542&amp;""))="SI",UPPER(TRIM(Datos!I542&amp;""))="NO"),IF(ISNUMBER(Datos!I542),AND(OR(I$1005="",Datos!I542&gt;=I$1005),OR(I$1006="",Datos!I542&lt;=I$1006)),FALSE),TRUE))))</f>
        <v>0.0</v>
      </c>
      <c r="J542">
        <f>IF(Datos!J542="",0,IF(AND(J$1008&lt;&gt;"",Datos!J542=J$1008),0,IF(J$1004=0,0,1-CHOOSE(J$1004,IF(ISNUMBER(Datos!J542),AND(OR(J$1005="",Datos!J542&gt;=J$1005),OR(J$1006="",Datos!J542&lt;=J$1006)),FALSE),IF(ISNUMBER(Datos!J542),AND(Datos!J542=INT(Datos!J542),AND(OR(J$1005="",Datos!J542&gt;=J$1005),OR(J$1006="",Datos!J542&lt;=J$1006))),FALSE),OR(ISNUMBER(FIND(";"&amp;UPPER(TRIM(Datos!J542&amp;""))&amp;"=",J$1007)),ISNUMBER(FIND(";"&amp;UPPER(TRIM(Datos!J542&amp;""))&amp;";",J$1007))),OR(UPPER(TRIM(Datos!J542&amp;""))="SÍ",UPPER(TRIM(Datos!J542&amp;""))="SI",UPPER(TRIM(Datos!J542&amp;""))="NO"),IF(ISNUMBER(Datos!J542),AND(OR(J$1005="",Datos!J542&gt;=J$1005),OR(J$1006="",Datos!J542&lt;=J$1006)),FALSE),TRUE))))</f>
        <v>0.0</v>
      </c>
      <c r="K542">
        <f>IF(Datos!K542="",0,IF(AND(K$1008&lt;&gt;"",Datos!K542=K$1008),0,IF(K$1004=0,0,1-CHOOSE(K$1004,IF(ISNUMBER(Datos!K542),AND(OR(K$1005="",Datos!K542&gt;=K$1005),OR(K$1006="",Datos!K542&lt;=K$1006)),FALSE),IF(ISNUMBER(Datos!K542),AND(Datos!K542=INT(Datos!K542),AND(OR(K$1005="",Datos!K542&gt;=K$1005),OR(K$1006="",Datos!K542&lt;=K$1006))),FALSE),OR(ISNUMBER(FIND(";"&amp;UPPER(TRIM(Datos!K542&amp;""))&amp;"=",K$1007)),ISNUMBER(FIND(";"&amp;UPPER(TRIM(Datos!K542&amp;""))&amp;";",K$1007))),OR(UPPER(TRIM(Datos!K542&amp;""))="SÍ",UPPER(TRIM(Datos!K542&amp;""))="SI",UPPER(TRIM(Datos!K542&amp;""))="NO"),IF(ISNUMBER(Datos!K542),AND(OR(K$1005="",Datos!K542&gt;=K$1005),OR(K$1006="",Datos!K542&lt;=K$1006)),FALSE),TRUE))))</f>
        <v>0.0</v>
      </c>
      <c r="L542">
        <f>IF(Datos!L542="",0,IF(AND(L$1008&lt;&gt;"",Datos!L542=L$1008),0,IF(L$1004=0,0,1-CHOOSE(L$1004,IF(ISNUMBER(Datos!L542),AND(OR(L$1005="",Datos!L542&gt;=L$1005),OR(L$1006="",Datos!L542&lt;=L$1006)),FALSE),IF(ISNUMBER(Datos!L542),AND(Datos!L542=INT(Datos!L542),AND(OR(L$1005="",Datos!L542&gt;=L$1005),OR(L$1006="",Datos!L542&lt;=L$1006))),FALSE),OR(ISNUMBER(FIND(";"&amp;UPPER(TRIM(Datos!L542&amp;""))&amp;"=",L$1007)),ISNUMBER(FIND(";"&amp;UPPER(TRIM(Datos!L542&amp;""))&amp;";",L$1007))),OR(UPPER(TRIM(Datos!L542&amp;""))="SÍ",UPPER(TRIM(Datos!L542&amp;""))="SI",UPPER(TRIM(Datos!L542&amp;""))="NO"),IF(ISNUMBER(Datos!L542),AND(OR(L$1005="",Datos!L542&gt;=L$1005),OR(L$1006="",Datos!L542&lt;=L$1006)),FALSE),TRUE))))</f>
        <v>0.0</v>
      </c>
      <c r="M542">
        <f>IF(Datos!M542="",0,IF(AND(M$1008&lt;&gt;"",Datos!M542=M$1008),0,IF(M$1004=0,0,1-CHOOSE(M$1004,IF(ISNUMBER(Datos!M542),AND(OR(M$1005="",Datos!M542&gt;=M$1005),OR(M$1006="",Datos!M542&lt;=M$1006)),FALSE),IF(ISNUMBER(Datos!M542),AND(Datos!M542=INT(Datos!M542),AND(OR(M$1005="",Datos!M542&gt;=M$1005),OR(M$1006="",Datos!M542&lt;=M$1006))),FALSE),OR(ISNUMBER(FIND(";"&amp;UPPER(TRIM(Datos!M542&amp;""))&amp;"=",M$1007)),ISNUMBER(FIND(";"&amp;UPPER(TRIM(Datos!M542&amp;""))&amp;";",M$1007))),OR(UPPER(TRIM(Datos!M542&amp;""))="SÍ",UPPER(TRIM(Datos!M542&amp;""))="SI",UPPER(TRIM(Datos!M542&amp;""))="NO"),IF(ISNUMBER(Datos!M542),AND(OR(M$1005="",Datos!M542&gt;=M$1005),OR(M$1006="",Datos!M542&lt;=M$1006)),FALSE),TRUE))))</f>
        <v>0.0</v>
      </c>
      <c r="N542">
        <f>IF(Datos!N542="",0,IF(AND(N$1008&lt;&gt;"",Datos!N542=N$1008),0,IF(N$1004=0,0,1-CHOOSE(N$1004,IF(ISNUMBER(Datos!N542),AND(OR(N$1005="",Datos!N542&gt;=N$1005),OR(N$1006="",Datos!N542&lt;=N$1006)),FALSE),IF(ISNUMBER(Datos!N542),AND(Datos!N542=INT(Datos!N542),AND(OR(N$1005="",Datos!N542&gt;=N$1005),OR(N$1006="",Datos!N542&lt;=N$1006))),FALSE),OR(ISNUMBER(FIND(";"&amp;UPPER(TRIM(Datos!N542&amp;""))&amp;"=",N$1007)),ISNUMBER(FIND(";"&amp;UPPER(TRIM(Datos!N542&amp;""))&amp;";",N$1007))),OR(UPPER(TRIM(Datos!N542&amp;""))="SÍ",UPPER(TRIM(Datos!N542&amp;""))="SI",UPPER(TRIM(Datos!N542&amp;""))="NO"),IF(ISNUMBER(Datos!N542),AND(OR(N$1005="",Datos!N542&gt;=N$1005),OR(N$1006="",Datos!N542&lt;=N$1006)),FALSE),TRUE))))</f>
        <v>0.0</v>
      </c>
      <c r="O542">
        <f>IF(Datos!O542="",0,IF(AND(O$1008&lt;&gt;"",Datos!O542=O$1008),0,IF(O$1004=0,0,1-CHOOSE(O$1004,IF(ISNUMBER(Datos!O542),AND(OR(O$1005="",Datos!O542&gt;=O$1005),OR(O$1006="",Datos!O542&lt;=O$1006)),FALSE),IF(ISNUMBER(Datos!O542),AND(Datos!O542=INT(Datos!O542),AND(OR(O$1005="",Datos!O542&gt;=O$1005),OR(O$1006="",Datos!O542&lt;=O$1006))),FALSE),OR(ISNUMBER(FIND(";"&amp;UPPER(TRIM(Datos!O542&amp;""))&amp;"=",O$1007)),ISNUMBER(FIND(";"&amp;UPPER(TRIM(Datos!O542&amp;""))&amp;";",O$1007))),OR(UPPER(TRIM(Datos!O542&amp;""))="SÍ",UPPER(TRIM(Datos!O542&amp;""))="SI",UPPER(TRIM(Datos!O542&amp;""))="NO"),IF(ISNUMBER(Datos!O542),AND(OR(O$1005="",Datos!O542&gt;=O$1005),OR(O$1006="",Datos!O542&lt;=O$1006)),FALSE),TRUE))))</f>
        <v>0.0</v>
      </c>
      <c r="P542">
        <f>IF(Datos!P542="",0,IF(AND(P$1008&lt;&gt;"",Datos!P542=P$1008),0,IF(P$1004=0,0,1-CHOOSE(P$1004,IF(ISNUMBER(Datos!P542),AND(OR(P$1005="",Datos!P542&gt;=P$1005),OR(P$1006="",Datos!P542&lt;=P$1006)),FALSE),IF(ISNUMBER(Datos!P542),AND(Datos!P542=INT(Datos!P542),AND(OR(P$1005="",Datos!P542&gt;=P$1005),OR(P$1006="",Datos!P542&lt;=P$1006))),FALSE),OR(ISNUMBER(FIND(";"&amp;UPPER(TRIM(Datos!P542&amp;""))&amp;"=",P$1007)),ISNUMBER(FIND(";"&amp;UPPER(TRIM(Datos!P542&amp;""))&amp;";",P$1007))),OR(UPPER(TRIM(Datos!P542&amp;""))="SÍ",UPPER(TRIM(Datos!P542&amp;""))="SI",UPPER(TRIM(Datos!P542&amp;""))="NO"),IF(ISNUMBER(Datos!P542),AND(OR(P$1005="",Datos!P542&gt;=P$1005),OR(P$1006="",Datos!P542&lt;=P$1006)),FALSE),TRUE))))</f>
        <v>0.0</v>
      </c>
      <c r="Q542">
        <f>IF(Datos!Q542="",0,IF(AND(Q$1008&lt;&gt;"",Datos!Q542=Q$1008),0,IF(Q$1004=0,0,1-CHOOSE(Q$1004,IF(ISNUMBER(Datos!Q542),AND(OR(Q$1005="",Datos!Q542&gt;=Q$1005),OR(Q$1006="",Datos!Q542&lt;=Q$1006)),FALSE),IF(ISNUMBER(Datos!Q542),AND(Datos!Q542=INT(Datos!Q542),AND(OR(Q$1005="",Datos!Q542&gt;=Q$1005),OR(Q$1006="",Datos!Q542&lt;=Q$1006))),FALSE),OR(ISNUMBER(FIND(";"&amp;UPPER(TRIM(Datos!Q542&amp;""))&amp;"=",Q$1007)),ISNUMBER(FIND(";"&amp;UPPER(TRIM(Datos!Q542&amp;""))&amp;";",Q$1007))),OR(UPPER(TRIM(Datos!Q542&amp;""))="SÍ",UPPER(TRIM(Datos!Q542&amp;""))="SI",UPPER(TRIM(Datos!Q542&amp;""))="NO"),IF(ISNUMBER(Datos!Q542),AND(OR(Q$1005="",Datos!Q542&gt;=Q$1005),OR(Q$1006="",Datos!Q542&lt;=Q$1006)),FALSE),TRUE))))</f>
        <v>0.0</v>
      </c>
      <c r="R542">
        <f>IF(Datos!R542="",0,IF(AND(R$1008&lt;&gt;"",Datos!R542=R$1008),0,IF(R$1004=0,0,1-CHOOSE(R$1004,IF(ISNUMBER(Datos!R542),AND(OR(R$1005="",Datos!R542&gt;=R$1005),OR(R$1006="",Datos!R542&lt;=R$1006)),FALSE),IF(ISNUMBER(Datos!R542),AND(Datos!R542=INT(Datos!R542),AND(OR(R$1005="",Datos!R542&gt;=R$1005),OR(R$1006="",Datos!R542&lt;=R$1006))),FALSE),OR(ISNUMBER(FIND(";"&amp;UPPER(TRIM(Datos!R542&amp;""))&amp;"=",R$1007)),ISNUMBER(FIND(";"&amp;UPPER(TRIM(Datos!R542&amp;""))&amp;";",R$1007))),OR(UPPER(TRIM(Datos!R542&amp;""))="SÍ",UPPER(TRIM(Datos!R542&amp;""))="SI",UPPER(TRIM(Datos!R542&amp;""))="NO"),IF(ISNUMBER(Datos!R542),AND(OR(R$1005="",Datos!R542&gt;=R$1005),OR(R$1006="",Datos!R542&lt;=R$1006)),FALSE),TRUE))))</f>
        <v>0.0</v>
      </c>
      <c r="S542">
        <f>IF(Datos!S542="",0,IF(AND(S$1008&lt;&gt;"",Datos!S542=S$1008),0,IF(S$1004=0,0,1-CHOOSE(S$1004,IF(ISNUMBER(Datos!S542),AND(OR(S$1005="",Datos!S542&gt;=S$1005),OR(S$1006="",Datos!S542&lt;=S$1006)),FALSE),IF(ISNUMBER(Datos!S542),AND(Datos!S542=INT(Datos!S542),AND(OR(S$1005="",Datos!S542&gt;=S$1005),OR(S$1006="",Datos!S542&lt;=S$1006))),FALSE),OR(ISNUMBER(FIND(";"&amp;UPPER(TRIM(Datos!S542&amp;""))&amp;"=",S$1007)),ISNUMBER(FIND(";"&amp;UPPER(TRIM(Datos!S542&amp;""))&amp;";",S$1007))),OR(UPPER(TRIM(Datos!S542&amp;""))="SÍ",UPPER(TRIM(Datos!S542&amp;""))="SI",UPPER(TRIM(Datos!S542&amp;""))="NO"),IF(ISNUMBER(Datos!S542),AND(OR(S$1005="",Datos!S542&gt;=S$1005),OR(S$1006="",Datos!S542&lt;=S$1006)),FALSE),TRUE))))</f>
        <v>0.0</v>
      </c>
      <c r="T542">
        <f>IF(Datos!T542="",0,IF(AND(T$1008&lt;&gt;"",Datos!T542=T$1008),0,IF(T$1004=0,0,1-CHOOSE(T$1004,IF(ISNUMBER(Datos!T542),AND(OR(T$1005="",Datos!T542&gt;=T$1005),OR(T$1006="",Datos!T542&lt;=T$1006)),FALSE),IF(ISNUMBER(Datos!T542),AND(Datos!T542=INT(Datos!T542),AND(OR(T$1005="",Datos!T542&gt;=T$1005),OR(T$1006="",Datos!T542&lt;=T$1006))),FALSE),OR(ISNUMBER(FIND(";"&amp;UPPER(TRIM(Datos!T542&amp;""))&amp;"=",T$1007)),ISNUMBER(FIND(";"&amp;UPPER(TRIM(Datos!T542&amp;""))&amp;";",T$1007))),OR(UPPER(TRIM(Datos!T542&amp;""))="SÍ",UPPER(TRIM(Datos!T542&amp;""))="SI",UPPER(TRIM(Datos!T542&amp;""))="NO"),IF(ISNUMBER(Datos!T542),AND(OR(T$1005="",Datos!T542&gt;=T$1005),OR(T$1006="",Datos!T542&lt;=T$1006)),FALSE),TRUE))))</f>
        <v>0.0</v>
      </c>
      <c r="U542">
        <f>IF(Datos!U542="",0,IF(AND(U$1008&lt;&gt;"",Datos!U542=U$1008),0,IF(U$1004=0,0,1-CHOOSE(U$1004,IF(ISNUMBER(Datos!U542),AND(OR(U$1005="",Datos!U542&gt;=U$1005),OR(U$1006="",Datos!U542&lt;=U$1006)),FALSE),IF(ISNUMBER(Datos!U542),AND(Datos!U542=INT(Datos!U542),AND(OR(U$1005="",Datos!U542&gt;=U$1005),OR(U$1006="",Datos!U542&lt;=U$1006))),FALSE),OR(ISNUMBER(FIND(";"&amp;UPPER(TRIM(Datos!U542&amp;""))&amp;"=",U$1007)),ISNUMBER(FIND(";"&amp;UPPER(TRIM(Datos!U542&amp;""))&amp;";",U$1007))),OR(UPPER(TRIM(Datos!U542&amp;""))="SÍ",UPPER(TRIM(Datos!U542&amp;""))="SI",UPPER(TRIM(Datos!U542&amp;""))="NO"),IF(ISNUMBER(Datos!U542),AND(OR(U$1005="",Datos!U542&gt;=U$1005),OR(U$1006="",Datos!U542&lt;=U$1006)),FALSE),TRUE))))</f>
        <v>0.0</v>
      </c>
      <c r="V542">
        <f>IF(Datos!V542="",0,IF(AND(V$1008&lt;&gt;"",Datos!V542=V$1008),0,IF(V$1004=0,0,1-CHOOSE(V$1004,IF(ISNUMBER(Datos!V542),AND(OR(V$1005="",Datos!V542&gt;=V$1005),OR(V$1006="",Datos!V542&lt;=V$1006)),FALSE),IF(ISNUMBER(Datos!V542),AND(Datos!V542=INT(Datos!V542),AND(OR(V$1005="",Datos!V542&gt;=V$1005),OR(V$1006="",Datos!V542&lt;=V$1006))),FALSE),OR(ISNUMBER(FIND(";"&amp;UPPER(TRIM(Datos!V542&amp;""))&amp;"=",V$1007)),ISNUMBER(FIND(";"&amp;UPPER(TRIM(Datos!V542&amp;""))&amp;";",V$1007))),OR(UPPER(TRIM(Datos!V542&amp;""))="SÍ",UPPER(TRIM(Datos!V542&amp;""))="SI",UPPER(TRIM(Datos!V542&amp;""))="NO"),IF(ISNUMBER(Datos!V542),AND(OR(V$1005="",Datos!V542&gt;=V$1005),OR(V$1006="",Datos!V542&lt;=V$1006)),FALSE),TRUE))))</f>
        <v>0.0</v>
      </c>
      <c r="W542">
        <f>IF(Datos!W542="",0,IF(AND(W$1008&lt;&gt;"",Datos!W542=W$1008),0,IF(W$1004=0,0,1-CHOOSE(W$1004,IF(ISNUMBER(Datos!W542),AND(OR(W$1005="",Datos!W542&gt;=W$1005),OR(W$1006="",Datos!W542&lt;=W$1006)),FALSE),IF(ISNUMBER(Datos!W542),AND(Datos!W542=INT(Datos!W542),AND(OR(W$1005="",Datos!W542&gt;=W$1005),OR(W$1006="",Datos!W542&lt;=W$1006))),FALSE),OR(ISNUMBER(FIND(";"&amp;UPPER(TRIM(Datos!W542&amp;""))&amp;"=",W$1007)),ISNUMBER(FIND(";"&amp;UPPER(TRIM(Datos!W542&amp;""))&amp;";",W$1007))),OR(UPPER(TRIM(Datos!W542&amp;""))="SÍ",UPPER(TRIM(Datos!W542&amp;""))="SI",UPPER(TRIM(Datos!W542&amp;""))="NO"),IF(ISNUMBER(Datos!W542),AND(OR(W$1005="",Datos!W542&gt;=W$1005),OR(W$1006="",Datos!W542&lt;=W$1006)),FALSE),TRUE))))</f>
        <v>0.0</v>
      </c>
      <c r="X542">
        <f>IF(Datos!X542="",0,IF(AND(X$1008&lt;&gt;"",Datos!X542=X$1008),0,IF(X$1004=0,0,1-CHOOSE(X$1004,IF(ISNUMBER(Datos!X542),AND(OR(X$1005="",Datos!X542&gt;=X$1005),OR(X$1006="",Datos!X542&lt;=X$1006)),FALSE),IF(ISNUMBER(Datos!X542),AND(Datos!X542=INT(Datos!X542),AND(OR(X$1005="",Datos!X542&gt;=X$1005),OR(X$1006="",Datos!X542&lt;=X$1006))),FALSE),OR(ISNUMBER(FIND(";"&amp;UPPER(TRIM(Datos!X542&amp;""))&amp;"=",X$1007)),ISNUMBER(FIND(";"&amp;UPPER(TRIM(Datos!X542&amp;""))&amp;";",X$1007))),OR(UPPER(TRIM(Datos!X542&amp;""))="SÍ",UPPER(TRIM(Datos!X542&amp;""))="SI",UPPER(TRIM(Datos!X542&amp;""))="NO"),IF(ISNUMBER(Datos!X542),AND(OR(X$1005="",Datos!X542&gt;=X$1005),OR(X$1006="",Datos!X542&lt;=X$1006)),FALSE),TRUE))))</f>
        <v>0.0</v>
      </c>
      <c r="Y542">
        <f>IF(Datos!Y542="",0,IF(AND(Y$1008&lt;&gt;"",Datos!Y542=Y$1008),0,IF(Y$1004=0,0,1-CHOOSE(Y$1004,IF(ISNUMBER(Datos!Y542),AND(OR(Y$1005="",Datos!Y542&gt;=Y$1005),OR(Y$1006="",Datos!Y542&lt;=Y$1006)),FALSE),IF(ISNUMBER(Datos!Y542),AND(Datos!Y542=INT(Datos!Y542),AND(OR(Y$1005="",Datos!Y542&gt;=Y$1005),OR(Y$1006="",Datos!Y542&lt;=Y$1006))),FALSE),OR(ISNUMBER(FIND(";"&amp;UPPER(TRIM(Datos!Y542&amp;""))&amp;"=",Y$1007)),ISNUMBER(FIND(";"&amp;UPPER(TRIM(Datos!Y542&amp;""))&amp;";",Y$1007))),OR(UPPER(TRIM(Datos!Y542&amp;""))="SÍ",UPPER(TRIM(Datos!Y542&amp;""))="SI",UPPER(TRIM(Datos!Y542&amp;""))="NO"),IF(ISNUMBER(Datos!Y542),AND(OR(Y$1005="",Datos!Y542&gt;=Y$1005),OR(Y$1006="",Datos!Y542&lt;=Y$1006)),FALSE),TRUE))))</f>
        <v>0.0</v>
      </c>
      <c r="Z542">
        <f>IF(Datos!Z542="",0,IF(AND(Z$1008&lt;&gt;"",Datos!Z542=Z$1008),0,IF(Z$1004=0,0,1-CHOOSE(Z$1004,IF(ISNUMBER(Datos!Z542),AND(OR(Z$1005="",Datos!Z542&gt;=Z$1005),OR(Z$1006="",Datos!Z542&lt;=Z$1006)),FALSE),IF(ISNUMBER(Datos!Z542),AND(Datos!Z542=INT(Datos!Z542),AND(OR(Z$1005="",Datos!Z542&gt;=Z$1005),OR(Z$1006="",Datos!Z542&lt;=Z$1006))),FALSE),OR(ISNUMBER(FIND(";"&amp;UPPER(TRIM(Datos!Z542&amp;""))&amp;"=",Z$1007)),ISNUMBER(FIND(";"&amp;UPPER(TRIM(Datos!Z542&amp;""))&amp;";",Z$1007))),OR(UPPER(TRIM(Datos!Z542&amp;""))="SÍ",UPPER(TRIM(Datos!Z542&amp;""))="SI",UPPER(TRIM(Datos!Z542&amp;""))="NO"),IF(ISNUMBER(Datos!Z542),AND(OR(Z$1005="",Datos!Z542&gt;=Z$1005),OR(Z$1006="",Datos!Z542&lt;=Z$1006)),FALSE),TRUE))))</f>
        <v>0.0</v>
      </c>
      <c r="AA542">
        <f>IF(Datos!AA542="",0,IF(AND(AA$1008&lt;&gt;"",Datos!AA542=AA$1008),0,IF(AA$1004=0,0,1-CHOOSE(AA$1004,IF(ISNUMBER(Datos!AA542),AND(OR(AA$1005="",Datos!AA542&gt;=AA$1005),OR(AA$1006="",Datos!AA542&lt;=AA$1006)),FALSE),IF(ISNUMBER(Datos!AA542),AND(Datos!AA542=INT(Datos!AA542),AND(OR(AA$1005="",Datos!AA542&gt;=AA$1005),OR(AA$1006="",Datos!AA542&lt;=AA$1006))),FALSE),OR(ISNUMBER(FIND(";"&amp;UPPER(TRIM(Datos!AA542&amp;""))&amp;"=",AA$1007)),ISNUMBER(FIND(";"&amp;UPPER(TRIM(Datos!AA542&amp;""))&amp;";",AA$1007))),OR(UPPER(TRIM(Datos!AA542&amp;""))="SÍ",UPPER(TRIM(Datos!AA542&amp;""))="SI",UPPER(TRIM(Datos!AA542&amp;""))="NO"),IF(ISNUMBER(Datos!AA542),AND(OR(AA$1005="",Datos!AA542&gt;=AA$1005),OR(AA$1006="",Datos!AA542&lt;=AA$1006)),FALSE),TRUE))))</f>
        <v>0.0</v>
      </c>
      <c r="AB542">
        <f>IF(Datos!AB542="",0,IF(AND(AB$1008&lt;&gt;"",Datos!AB542=AB$1008),0,IF(AB$1004=0,0,1-CHOOSE(AB$1004,IF(ISNUMBER(Datos!AB542),AND(OR(AB$1005="",Datos!AB542&gt;=AB$1005),OR(AB$1006="",Datos!AB542&lt;=AB$1006)),FALSE),IF(ISNUMBER(Datos!AB542),AND(Datos!AB542=INT(Datos!AB542),AND(OR(AB$1005="",Datos!AB542&gt;=AB$1005),OR(AB$1006="",Datos!AB542&lt;=AB$1006))),FALSE),OR(ISNUMBER(FIND(";"&amp;UPPER(TRIM(Datos!AB542&amp;""))&amp;"=",AB$1007)),ISNUMBER(FIND(";"&amp;UPPER(TRIM(Datos!AB542&amp;""))&amp;";",AB$1007))),OR(UPPER(TRIM(Datos!AB542&amp;""))="SÍ",UPPER(TRIM(Datos!AB542&amp;""))="SI",UPPER(TRIM(Datos!AB542&amp;""))="NO"),IF(ISNUMBER(Datos!AB542),AND(OR(AB$1005="",Datos!AB542&gt;=AB$1005),OR(AB$1006="",Datos!AB542&lt;=AB$1006)),FALSE),TRUE))))</f>
        <v>0.0</v>
      </c>
      <c r="AC542">
        <f>IF(Datos!AC542="",0,IF(AND(AC$1008&lt;&gt;"",Datos!AC542=AC$1008),0,IF(AC$1004=0,0,1-CHOOSE(AC$1004,IF(ISNUMBER(Datos!AC542),AND(OR(AC$1005="",Datos!AC542&gt;=AC$1005),OR(AC$1006="",Datos!AC542&lt;=AC$1006)),FALSE),IF(ISNUMBER(Datos!AC542),AND(Datos!AC542=INT(Datos!AC542),AND(OR(AC$1005="",Datos!AC542&gt;=AC$1005),OR(AC$1006="",Datos!AC542&lt;=AC$1006))),FALSE),OR(ISNUMBER(FIND(";"&amp;UPPER(TRIM(Datos!AC542&amp;""))&amp;"=",AC$1007)),ISNUMBER(FIND(";"&amp;UPPER(TRIM(Datos!AC542&amp;""))&amp;";",AC$1007))),OR(UPPER(TRIM(Datos!AC542&amp;""))="SÍ",UPPER(TRIM(Datos!AC542&amp;""))="SI",UPPER(TRIM(Datos!AC542&amp;""))="NO"),IF(ISNUMBER(Datos!AC542),AND(OR(AC$1005="",Datos!AC542&gt;=AC$1005),OR(AC$1006="",Datos!AC542&lt;=AC$1006)),FALSE),TRUE))))</f>
        <v>0.0</v>
      </c>
      <c r="AD542">
        <f>IF(Datos!AD542="",0,IF(AND(AD$1008&lt;&gt;"",Datos!AD542=AD$1008),0,IF(AD$1004=0,0,1-CHOOSE(AD$1004,IF(ISNUMBER(Datos!AD542),AND(OR(AD$1005="",Datos!AD542&gt;=AD$1005),OR(AD$1006="",Datos!AD542&lt;=AD$1006)),FALSE),IF(ISNUMBER(Datos!AD542),AND(Datos!AD542=INT(Datos!AD542),AND(OR(AD$1005="",Datos!AD542&gt;=AD$1005),OR(AD$1006="",Datos!AD542&lt;=AD$1006))),FALSE),OR(ISNUMBER(FIND(";"&amp;UPPER(TRIM(Datos!AD542&amp;""))&amp;"=",AD$1007)),ISNUMBER(FIND(";"&amp;UPPER(TRIM(Datos!AD542&amp;""))&amp;";",AD$1007))),OR(UPPER(TRIM(Datos!AD542&amp;""))="SÍ",UPPER(TRIM(Datos!AD542&amp;""))="SI",UPPER(TRIM(Datos!AD542&amp;""))="NO"),IF(ISNUMBER(Datos!AD542),AND(OR(AD$1005="",Datos!AD542&gt;=AD$1005),OR(AD$1006="",Datos!AD542&lt;=AD$1006)),FALSE),TRUE))))</f>
        <v>0.0</v>
      </c>
      <c r="AE542">
        <f>IF(Datos!AE542="",0,IF(AND(AE$1008&lt;&gt;"",Datos!AE542=AE$1008),0,IF(AE$1004=0,0,1-CHOOSE(AE$1004,IF(ISNUMBER(Datos!AE542),AND(OR(AE$1005="",Datos!AE542&gt;=AE$1005),OR(AE$1006="",Datos!AE542&lt;=AE$1006)),FALSE),IF(ISNUMBER(Datos!AE542),AND(Datos!AE542=INT(Datos!AE542),AND(OR(AE$1005="",Datos!AE542&gt;=AE$1005),OR(AE$1006="",Datos!AE542&lt;=AE$1006))),FALSE),OR(ISNUMBER(FIND(";"&amp;UPPER(TRIM(Datos!AE542&amp;""))&amp;"=",AE$1007)),ISNUMBER(FIND(";"&amp;UPPER(TRIM(Datos!AE542&amp;""))&amp;";",AE$1007))),OR(UPPER(TRIM(Datos!AE542&amp;""))="SÍ",UPPER(TRIM(Datos!AE542&amp;""))="SI",UPPER(TRIM(Datos!AE542&amp;""))="NO"),IF(ISNUMBER(Datos!AE542),AND(OR(AE$1005="",Datos!AE542&gt;=AE$1005),OR(AE$1006="",Datos!AE542&lt;=AE$1006)),FALSE),TRUE))))</f>
        <v>0.0</v>
      </c>
    </row>
    <row r="543" spans="2:31">
      <c r="B543">
        <f>IF(Datos!B543="",0,IF(AND(B$1008&lt;&gt;"",Datos!B543=B$1008),0,IF(B$1004=0,0,1-CHOOSE(B$1004,IF(ISNUMBER(Datos!B543),AND(OR(B$1005="",Datos!B543&gt;=B$1005),OR(B$1006="",Datos!B543&lt;=B$1006)),FALSE),IF(ISNUMBER(Datos!B543),AND(Datos!B543=INT(Datos!B543),AND(OR(B$1005="",Datos!B543&gt;=B$1005),OR(B$1006="",Datos!B543&lt;=B$1006))),FALSE),OR(ISNUMBER(FIND(";"&amp;UPPER(TRIM(Datos!B543&amp;""))&amp;"=",B$1007)),ISNUMBER(FIND(";"&amp;UPPER(TRIM(Datos!B543&amp;""))&amp;";",B$1007))),OR(UPPER(TRIM(Datos!B543&amp;""))="SÍ",UPPER(TRIM(Datos!B543&amp;""))="SI",UPPER(TRIM(Datos!B543&amp;""))="NO"),IF(ISNUMBER(Datos!B543),AND(OR(B$1005="",Datos!B543&gt;=B$1005),OR(B$1006="",Datos!B543&lt;=B$1006)),FALSE),TRUE))))</f>
        <v>0.0</v>
      </c>
      <c r="C543">
        <f>IF(Datos!C543="",0,IF(AND(C$1008&lt;&gt;"",Datos!C543=C$1008),0,IF(C$1004=0,0,1-CHOOSE(C$1004,IF(ISNUMBER(Datos!C543),AND(OR(C$1005="",Datos!C543&gt;=C$1005),OR(C$1006="",Datos!C543&lt;=C$1006)),FALSE),IF(ISNUMBER(Datos!C543),AND(Datos!C543=INT(Datos!C543),AND(OR(C$1005="",Datos!C543&gt;=C$1005),OR(C$1006="",Datos!C543&lt;=C$1006))),FALSE),OR(ISNUMBER(FIND(";"&amp;UPPER(TRIM(Datos!C543&amp;""))&amp;"=",C$1007)),ISNUMBER(FIND(";"&amp;UPPER(TRIM(Datos!C543&amp;""))&amp;";",C$1007))),OR(UPPER(TRIM(Datos!C543&amp;""))="SÍ",UPPER(TRIM(Datos!C543&amp;""))="SI",UPPER(TRIM(Datos!C543&amp;""))="NO"),IF(ISNUMBER(Datos!C543),AND(OR(C$1005="",Datos!C543&gt;=C$1005),OR(C$1006="",Datos!C543&lt;=C$1006)),FALSE),TRUE))))</f>
        <v>0.0</v>
      </c>
      <c r="D543">
        <f>IF(Datos!D543="",0,IF(AND(D$1008&lt;&gt;"",Datos!D543=D$1008),0,IF(D$1004=0,0,1-CHOOSE(D$1004,IF(ISNUMBER(Datos!D543),AND(OR(D$1005="",Datos!D543&gt;=D$1005),OR(D$1006="",Datos!D543&lt;=D$1006)),FALSE),IF(ISNUMBER(Datos!D543),AND(Datos!D543=INT(Datos!D543),AND(OR(D$1005="",Datos!D543&gt;=D$1005),OR(D$1006="",Datos!D543&lt;=D$1006))),FALSE),OR(ISNUMBER(FIND(";"&amp;UPPER(TRIM(Datos!D543&amp;""))&amp;"=",D$1007)),ISNUMBER(FIND(";"&amp;UPPER(TRIM(Datos!D543&amp;""))&amp;";",D$1007))),OR(UPPER(TRIM(Datos!D543&amp;""))="SÍ",UPPER(TRIM(Datos!D543&amp;""))="SI",UPPER(TRIM(Datos!D543&amp;""))="NO"),IF(ISNUMBER(Datos!D543),AND(OR(D$1005="",Datos!D543&gt;=D$1005),OR(D$1006="",Datos!D543&lt;=D$1006)),FALSE),TRUE))))</f>
        <v>0.0</v>
      </c>
      <c r="E543">
        <f>IF(Datos!E543="",0,IF(AND(E$1008&lt;&gt;"",Datos!E543=E$1008),0,IF(E$1004=0,0,1-CHOOSE(E$1004,IF(ISNUMBER(Datos!E543),AND(OR(E$1005="",Datos!E543&gt;=E$1005),OR(E$1006="",Datos!E543&lt;=E$1006)),FALSE),IF(ISNUMBER(Datos!E543),AND(Datos!E543=INT(Datos!E543),AND(OR(E$1005="",Datos!E543&gt;=E$1005),OR(E$1006="",Datos!E543&lt;=E$1006))),FALSE),OR(ISNUMBER(FIND(";"&amp;UPPER(TRIM(Datos!E543&amp;""))&amp;"=",E$1007)),ISNUMBER(FIND(";"&amp;UPPER(TRIM(Datos!E543&amp;""))&amp;";",E$1007))),OR(UPPER(TRIM(Datos!E543&amp;""))="SÍ",UPPER(TRIM(Datos!E543&amp;""))="SI",UPPER(TRIM(Datos!E543&amp;""))="NO"),IF(ISNUMBER(Datos!E543),AND(OR(E$1005="",Datos!E543&gt;=E$1005),OR(E$1006="",Datos!E543&lt;=E$1006)),FALSE),TRUE))))</f>
        <v>0.0</v>
      </c>
      <c r="F543">
        <f>IF(Datos!F543="",0,IF(AND(F$1008&lt;&gt;"",Datos!F543=F$1008),0,IF(F$1004=0,0,1-CHOOSE(F$1004,IF(ISNUMBER(Datos!F543),AND(OR(F$1005="",Datos!F543&gt;=F$1005),OR(F$1006="",Datos!F543&lt;=F$1006)),FALSE),IF(ISNUMBER(Datos!F543),AND(Datos!F543=INT(Datos!F543),AND(OR(F$1005="",Datos!F543&gt;=F$1005),OR(F$1006="",Datos!F543&lt;=F$1006))),FALSE),OR(ISNUMBER(FIND(";"&amp;UPPER(TRIM(Datos!F543&amp;""))&amp;"=",F$1007)),ISNUMBER(FIND(";"&amp;UPPER(TRIM(Datos!F543&amp;""))&amp;";",F$1007))),OR(UPPER(TRIM(Datos!F543&amp;""))="SÍ",UPPER(TRIM(Datos!F543&amp;""))="SI",UPPER(TRIM(Datos!F543&amp;""))="NO"),IF(ISNUMBER(Datos!F543),AND(OR(F$1005="",Datos!F543&gt;=F$1005),OR(F$1006="",Datos!F543&lt;=F$1006)),FALSE),TRUE))))</f>
        <v>0.0</v>
      </c>
      <c r="G543">
        <f>IF(Datos!G543="",0,IF(AND(G$1008&lt;&gt;"",Datos!G543=G$1008),0,IF(G$1004=0,0,1-CHOOSE(G$1004,IF(ISNUMBER(Datos!G543),AND(OR(G$1005="",Datos!G543&gt;=G$1005),OR(G$1006="",Datos!G543&lt;=G$1006)),FALSE),IF(ISNUMBER(Datos!G543),AND(Datos!G543=INT(Datos!G543),AND(OR(G$1005="",Datos!G543&gt;=G$1005),OR(G$1006="",Datos!G543&lt;=G$1006))),FALSE),OR(ISNUMBER(FIND(";"&amp;UPPER(TRIM(Datos!G543&amp;""))&amp;"=",G$1007)),ISNUMBER(FIND(";"&amp;UPPER(TRIM(Datos!G543&amp;""))&amp;";",G$1007))),OR(UPPER(TRIM(Datos!G543&amp;""))="SÍ",UPPER(TRIM(Datos!G543&amp;""))="SI",UPPER(TRIM(Datos!G543&amp;""))="NO"),IF(ISNUMBER(Datos!G543),AND(OR(G$1005="",Datos!G543&gt;=G$1005),OR(G$1006="",Datos!G543&lt;=G$1006)),FALSE),TRUE))))</f>
        <v>0.0</v>
      </c>
      <c r="H543">
        <f>IF(Datos!H543="",0,IF(AND(H$1008&lt;&gt;"",Datos!H543=H$1008),0,IF(H$1004=0,0,1-CHOOSE(H$1004,IF(ISNUMBER(Datos!H543),AND(OR(H$1005="",Datos!H543&gt;=H$1005),OR(H$1006="",Datos!H543&lt;=H$1006)),FALSE),IF(ISNUMBER(Datos!H543),AND(Datos!H543=INT(Datos!H543),AND(OR(H$1005="",Datos!H543&gt;=H$1005),OR(H$1006="",Datos!H543&lt;=H$1006))),FALSE),OR(ISNUMBER(FIND(";"&amp;UPPER(TRIM(Datos!H543&amp;""))&amp;"=",H$1007)),ISNUMBER(FIND(";"&amp;UPPER(TRIM(Datos!H543&amp;""))&amp;";",H$1007))),OR(UPPER(TRIM(Datos!H543&amp;""))="SÍ",UPPER(TRIM(Datos!H543&amp;""))="SI",UPPER(TRIM(Datos!H543&amp;""))="NO"),IF(ISNUMBER(Datos!H543),AND(OR(H$1005="",Datos!H543&gt;=H$1005),OR(H$1006="",Datos!H543&lt;=H$1006)),FALSE),TRUE))))</f>
        <v>0.0</v>
      </c>
      <c r="I543">
        <f>IF(Datos!I543="",0,IF(AND(I$1008&lt;&gt;"",Datos!I543=I$1008),0,IF(I$1004=0,0,1-CHOOSE(I$1004,IF(ISNUMBER(Datos!I543),AND(OR(I$1005="",Datos!I543&gt;=I$1005),OR(I$1006="",Datos!I543&lt;=I$1006)),FALSE),IF(ISNUMBER(Datos!I543),AND(Datos!I543=INT(Datos!I543),AND(OR(I$1005="",Datos!I543&gt;=I$1005),OR(I$1006="",Datos!I543&lt;=I$1006))),FALSE),OR(ISNUMBER(FIND(";"&amp;UPPER(TRIM(Datos!I543&amp;""))&amp;"=",I$1007)),ISNUMBER(FIND(";"&amp;UPPER(TRIM(Datos!I543&amp;""))&amp;";",I$1007))),OR(UPPER(TRIM(Datos!I543&amp;""))="SÍ",UPPER(TRIM(Datos!I543&amp;""))="SI",UPPER(TRIM(Datos!I543&amp;""))="NO"),IF(ISNUMBER(Datos!I543),AND(OR(I$1005="",Datos!I543&gt;=I$1005),OR(I$1006="",Datos!I543&lt;=I$1006)),FALSE),TRUE))))</f>
        <v>0.0</v>
      </c>
      <c r="J543">
        <f>IF(Datos!J543="",0,IF(AND(J$1008&lt;&gt;"",Datos!J543=J$1008),0,IF(J$1004=0,0,1-CHOOSE(J$1004,IF(ISNUMBER(Datos!J543),AND(OR(J$1005="",Datos!J543&gt;=J$1005),OR(J$1006="",Datos!J543&lt;=J$1006)),FALSE),IF(ISNUMBER(Datos!J543),AND(Datos!J543=INT(Datos!J543),AND(OR(J$1005="",Datos!J543&gt;=J$1005),OR(J$1006="",Datos!J543&lt;=J$1006))),FALSE),OR(ISNUMBER(FIND(";"&amp;UPPER(TRIM(Datos!J543&amp;""))&amp;"=",J$1007)),ISNUMBER(FIND(";"&amp;UPPER(TRIM(Datos!J543&amp;""))&amp;";",J$1007))),OR(UPPER(TRIM(Datos!J543&amp;""))="SÍ",UPPER(TRIM(Datos!J543&amp;""))="SI",UPPER(TRIM(Datos!J543&amp;""))="NO"),IF(ISNUMBER(Datos!J543),AND(OR(J$1005="",Datos!J543&gt;=J$1005),OR(J$1006="",Datos!J543&lt;=J$1006)),FALSE),TRUE))))</f>
        <v>0.0</v>
      </c>
      <c r="K543">
        <f>IF(Datos!K543="",0,IF(AND(K$1008&lt;&gt;"",Datos!K543=K$1008),0,IF(K$1004=0,0,1-CHOOSE(K$1004,IF(ISNUMBER(Datos!K543),AND(OR(K$1005="",Datos!K543&gt;=K$1005),OR(K$1006="",Datos!K543&lt;=K$1006)),FALSE),IF(ISNUMBER(Datos!K543),AND(Datos!K543=INT(Datos!K543),AND(OR(K$1005="",Datos!K543&gt;=K$1005),OR(K$1006="",Datos!K543&lt;=K$1006))),FALSE),OR(ISNUMBER(FIND(";"&amp;UPPER(TRIM(Datos!K543&amp;""))&amp;"=",K$1007)),ISNUMBER(FIND(";"&amp;UPPER(TRIM(Datos!K543&amp;""))&amp;";",K$1007))),OR(UPPER(TRIM(Datos!K543&amp;""))="SÍ",UPPER(TRIM(Datos!K543&amp;""))="SI",UPPER(TRIM(Datos!K543&amp;""))="NO"),IF(ISNUMBER(Datos!K543),AND(OR(K$1005="",Datos!K543&gt;=K$1005),OR(K$1006="",Datos!K543&lt;=K$1006)),FALSE),TRUE))))</f>
        <v>0.0</v>
      </c>
      <c r="L543">
        <f>IF(Datos!L543="",0,IF(AND(L$1008&lt;&gt;"",Datos!L543=L$1008),0,IF(L$1004=0,0,1-CHOOSE(L$1004,IF(ISNUMBER(Datos!L543),AND(OR(L$1005="",Datos!L543&gt;=L$1005),OR(L$1006="",Datos!L543&lt;=L$1006)),FALSE),IF(ISNUMBER(Datos!L543),AND(Datos!L543=INT(Datos!L543),AND(OR(L$1005="",Datos!L543&gt;=L$1005),OR(L$1006="",Datos!L543&lt;=L$1006))),FALSE),OR(ISNUMBER(FIND(";"&amp;UPPER(TRIM(Datos!L543&amp;""))&amp;"=",L$1007)),ISNUMBER(FIND(";"&amp;UPPER(TRIM(Datos!L543&amp;""))&amp;";",L$1007))),OR(UPPER(TRIM(Datos!L543&amp;""))="SÍ",UPPER(TRIM(Datos!L543&amp;""))="SI",UPPER(TRIM(Datos!L543&amp;""))="NO"),IF(ISNUMBER(Datos!L543),AND(OR(L$1005="",Datos!L543&gt;=L$1005),OR(L$1006="",Datos!L543&lt;=L$1006)),FALSE),TRUE))))</f>
        <v>0.0</v>
      </c>
      <c r="M543">
        <f>IF(Datos!M543="",0,IF(AND(M$1008&lt;&gt;"",Datos!M543=M$1008),0,IF(M$1004=0,0,1-CHOOSE(M$1004,IF(ISNUMBER(Datos!M543),AND(OR(M$1005="",Datos!M543&gt;=M$1005),OR(M$1006="",Datos!M543&lt;=M$1006)),FALSE),IF(ISNUMBER(Datos!M543),AND(Datos!M543=INT(Datos!M543),AND(OR(M$1005="",Datos!M543&gt;=M$1005),OR(M$1006="",Datos!M543&lt;=M$1006))),FALSE),OR(ISNUMBER(FIND(";"&amp;UPPER(TRIM(Datos!M543&amp;""))&amp;"=",M$1007)),ISNUMBER(FIND(";"&amp;UPPER(TRIM(Datos!M543&amp;""))&amp;";",M$1007))),OR(UPPER(TRIM(Datos!M543&amp;""))="SÍ",UPPER(TRIM(Datos!M543&amp;""))="SI",UPPER(TRIM(Datos!M543&amp;""))="NO"),IF(ISNUMBER(Datos!M543),AND(OR(M$1005="",Datos!M543&gt;=M$1005),OR(M$1006="",Datos!M543&lt;=M$1006)),FALSE),TRUE))))</f>
        <v>0.0</v>
      </c>
      <c r="N543">
        <f>IF(Datos!N543="",0,IF(AND(N$1008&lt;&gt;"",Datos!N543=N$1008),0,IF(N$1004=0,0,1-CHOOSE(N$1004,IF(ISNUMBER(Datos!N543),AND(OR(N$1005="",Datos!N543&gt;=N$1005),OR(N$1006="",Datos!N543&lt;=N$1006)),FALSE),IF(ISNUMBER(Datos!N543),AND(Datos!N543=INT(Datos!N543),AND(OR(N$1005="",Datos!N543&gt;=N$1005),OR(N$1006="",Datos!N543&lt;=N$1006))),FALSE),OR(ISNUMBER(FIND(";"&amp;UPPER(TRIM(Datos!N543&amp;""))&amp;"=",N$1007)),ISNUMBER(FIND(";"&amp;UPPER(TRIM(Datos!N543&amp;""))&amp;";",N$1007))),OR(UPPER(TRIM(Datos!N543&amp;""))="SÍ",UPPER(TRIM(Datos!N543&amp;""))="SI",UPPER(TRIM(Datos!N543&amp;""))="NO"),IF(ISNUMBER(Datos!N543),AND(OR(N$1005="",Datos!N543&gt;=N$1005),OR(N$1006="",Datos!N543&lt;=N$1006)),FALSE),TRUE))))</f>
        <v>0.0</v>
      </c>
      <c r="O543">
        <f>IF(Datos!O543="",0,IF(AND(O$1008&lt;&gt;"",Datos!O543=O$1008),0,IF(O$1004=0,0,1-CHOOSE(O$1004,IF(ISNUMBER(Datos!O543),AND(OR(O$1005="",Datos!O543&gt;=O$1005),OR(O$1006="",Datos!O543&lt;=O$1006)),FALSE),IF(ISNUMBER(Datos!O543),AND(Datos!O543=INT(Datos!O543),AND(OR(O$1005="",Datos!O543&gt;=O$1005),OR(O$1006="",Datos!O543&lt;=O$1006))),FALSE),OR(ISNUMBER(FIND(";"&amp;UPPER(TRIM(Datos!O543&amp;""))&amp;"=",O$1007)),ISNUMBER(FIND(";"&amp;UPPER(TRIM(Datos!O543&amp;""))&amp;";",O$1007))),OR(UPPER(TRIM(Datos!O543&amp;""))="SÍ",UPPER(TRIM(Datos!O543&amp;""))="SI",UPPER(TRIM(Datos!O543&amp;""))="NO"),IF(ISNUMBER(Datos!O543),AND(OR(O$1005="",Datos!O543&gt;=O$1005),OR(O$1006="",Datos!O543&lt;=O$1006)),FALSE),TRUE))))</f>
        <v>0.0</v>
      </c>
      <c r="P543">
        <f>IF(Datos!P543="",0,IF(AND(P$1008&lt;&gt;"",Datos!P543=P$1008),0,IF(P$1004=0,0,1-CHOOSE(P$1004,IF(ISNUMBER(Datos!P543),AND(OR(P$1005="",Datos!P543&gt;=P$1005),OR(P$1006="",Datos!P543&lt;=P$1006)),FALSE),IF(ISNUMBER(Datos!P543),AND(Datos!P543=INT(Datos!P543),AND(OR(P$1005="",Datos!P543&gt;=P$1005),OR(P$1006="",Datos!P543&lt;=P$1006))),FALSE),OR(ISNUMBER(FIND(";"&amp;UPPER(TRIM(Datos!P543&amp;""))&amp;"=",P$1007)),ISNUMBER(FIND(";"&amp;UPPER(TRIM(Datos!P543&amp;""))&amp;";",P$1007))),OR(UPPER(TRIM(Datos!P543&amp;""))="SÍ",UPPER(TRIM(Datos!P543&amp;""))="SI",UPPER(TRIM(Datos!P543&amp;""))="NO"),IF(ISNUMBER(Datos!P543),AND(OR(P$1005="",Datos!P543&gt;=P$1005),OR(P$1006="",Datos!P543&lt;=P$1006)),FALSE),TRUE))))</f>
        <v>0.0</v>
      </c>
      <c r="Q543">
        <f>IF(Datos!Q543="",0,IF(AND(Q$1008&lt;&gt;"",Datos!Q543=Q$1008),0,IF(Q$1004=0,0,1-CHOOSE(Q$1004,IF(ISNUMBER(Datos!Q543),AND(OR(Q$1005="",Datos!Q543&gt;=Q$1005),OR(Q$1006="",Datos!Q543&lt;=Q$1006)),FALSE),IF(ISNUMBER(Datos!Q543),AND(Datos!Q543=INT(Datos!Q543),AND(OR(Q$1005="",Datos!Q543&gt;=Q$1005),OR(Q$1006="",Datos!Q543&lt;=Q$1006))),FALSE),OR(ISNUMBER(FIND(";"&amp;UPPER(TRIM(Datos!Q543&amp;""))&amp;"=",Q$1007)),ISNUMBER(FIND(";"&amp;UPPER(TRIM(Datos!Q543&amp;""))&amp;";",Q$1007))),OR(UPPER(TRIM(Datos!Q543&amp;""))="SÍ",UPPER(TRIM(Datos!Q543&amp;""))="SI",UPPER(TRIM(Datos!Q543&amp;""))="NO"),IF(ISNUMBER(Datos!Q543),AND(OR(Q$1005="",Datos!Q543&gt;=Q$1005),OR(Q$1006="",Datos!Q543&lt;=Q$1006)),FALSE),TRUE))))</f>
        <v>0.0</v>
      </c>
      <c r="R543">
        <f>IF(Datos!R543="",0,IF(AND(R$1008&lt;&gt;"",Datos!R543=R$1008),0,IF(R$1004=0,0,1-CHOOSE(R$1004,IF(ISNUMBER(Datos!R543),AND(OR(R$1005="",Datos!R543&gt;=R$1005),OR(R$1006="",Datos!R543&lt;=R$1006)),FALSE),IF(ISNUMBER(Datos!R543),AND(Datos!R543=INT(Datos!R543),AND(OR(R$1005="",Datos!R543&gt;=R$1005),OR(R$1006="",Datos!R543&lt;=R$1006))),FALSE),OR(ISNUMBER(FIND(";"&amp;UPPER(TRIM(Datos!R543&amp;""))&amp;"=",R$1007)),ISNUMBER(FIND(";"&amp;UPPER(TRIM(Datos!R543&amp;""))&amp;";",R$1007))),OR(UPPER(TRIM(Datos!R543&amp;""))="SÍ",UPPER(TRIM(Datos!R543&amp;""))="SI",UPPER(TRIM(Datos!R543&amp;""))="NO"),IF(ISNUMBER(Datos!R543),AND(OR(R$1005="",Datos!R543&gt;=R$1005),OR(R$1006="",Datos!R543&lt;=R$1006)),FALSE),TRUE))))</f>
        <v>0.0</v>
      </c>
      <c r="S543">
        <f>IF(Datos!S543="",0,IF(AND(S$1008&lt;&gt;"",Datos!S543=S$1008),0,IF(S$1004=0,0,1-CHOOSE(S$1004,IF(ISNUMBER(Datos!S543),AND(OR(S$1005="",Datos!S543&gt;=S$1005),OR(S$1006="",Datos!S543&lt;=S$1006)),FALSE),IF(ISNUMBER(Datos!S543),AND(Datos!S543=INT(Datos!S543),AND(OR(S$1005="",Datos!S543&gt;=S$1005),OR(S$1006="",Datos!S543&lt;=S$1006))),FALSE),OR(ISNUMBER(FIND(";"&amp;UPPER(TRIM(Datos!S543&amp;""))&amp;"=",S$1007)),ISNUMBER(FIND(";"&amp;UPPER(TRIM(Datos!S543&amp;""))&amp;";",S$1007))),OR(UPPER(TRIM(Datos!S543&amp;""))="SÍ",UPPER(TRIM(Datos!S543&amp;""))="SI",UPPER(TRIM(Datos!S543&amp;""))="NO"),IF(ISNUMBER(Datos!S543),AND(OR(S$1005="",Datos!S543&gt;=S$1005),OR(S$1006="",Datos!S543&lt;=S$1006)),FALSE),TRUE))))</f>
        <v>0.0</v>
      </c>
      <c r="T543">
        <f>IF(Datos!T543="",0,IF(AND(T$1008&lt;&gt;"",Datos!T543=T$1008),0,IF(T$1004=0,0,1-CHOOSE(T$1004,IF(ISNUMBER(Datos!T543),AND(OR(T$1005="",Datos!T543&gt;=T$1005),OR(T$1006="",Datos!T543&lt;=T$1006)),FALSE),IF(ISNUMBER(Datos!T543),AND(Datos!T543=INT(Datos!T543),AND(OR(T$1005="",Datos!T543&gt;=T$1005),OR(T$1006="",Datos!T543&lt;=T$1006))),FALSE),OR(ISNUMBER(FIND(";"&amp;UPPER(TRIM(Datos!T543&amp;""))&amp;"=",T$1007)),ISNUMBER(FIND(";"&amp;UPPER(TRIM(Datos!T543&amp;""))&amp;";",T$1007))),OR(UPPER(TRIM(Datos!T543&amp;""))="SÍ",UPPER(TRIM(Datos!T543&amp;""))="SI",UPPER(TRIM(Datos!T543&amp;""))="NO"),IF(ISNUMBER(Datos!T543),AND(OR(T$1005="",Datos!T543&gt;=T$1005),OR(T$1006="",Datos!T543&lt;=T$1006)),FALSE),TRUE))))</f>
        <v>0.0</v>
      </c>
      <c r="U543">
        <f>IF(Datos!U543="",0,IF(AND(U$1008&lt;&gt;"",Datos!U543=U$1008),0,IF(U$1004=0,0,1-CHOOSE(U$1004,IF(ISNUMBER(Datos!U543),AND(OR(U$1005="",Datos!U543&gt;=U$1005),OR(U$1006="",Datos!U543&lt;=U$1006)),FALSE),IF(ISNUMBER(Datos!U543),AND(Datos!U543=INT(Datos!U543),AND(OR(U$1005="",Datos!U543&gt;=U$1005),OR(U$1006="",Datos!U543&lt;=U$1006))),FALSE),OR(ISNUMBER(FIND(";"&amp;UPPER(TRIM(Datos!U543&amp;""))&amp;"=",U$1007)),ISNUMBER(FIND(";"&amp;UPPER(TRIM(Datos!U543&amp;""))&amp;";",U$1007))),OR(UPPER(TRIM(Datos!U543&amp;""))="SÍ",UPPER(TRIM(Datos!U543&amp;""))="SI",UPPER(TRIM(Datos!U543&amp;""))="NO"),IF(ISNUMBER(Datos!U543),AND(OR(U$1005="",Datos!U543&gt;=U$1005),OR(U$1006="",Datos!U543&lt;=U$1006)),FALSE),TRUE))))</f>
        <v>0.0</v>
      </c>
      <c r="V543">
        <f>IF(Datos!V543="",0,IF(AND(V$1008&lt;&gt;"",Datos!V543=V$1008),0,IF(V$1004=0,0,1-CHOOSE(V$1004,IF(ISNUMBER(Datos!V543),AND(OR(V$1005="",Datos!V543&gt;=V$1005),OR(V$1006="",Datos!V543&lt;=V$1006)),FALSE),IF(ISNUMBER(Datos!V543),AND(Datos!V543=INT(Datos!V543),AND(OR(V$1005="",Datos!V543&gt;=V$1005),OR(V$1006="",Datos!V543&lt;=V$1006))),FALSE),OR(ISNUMBER(FIND(";"&amp;UPPER(TRIM(Datos!V543&amp;""))&amp;"=",V$1007)),ISNUMBER(FIND(";"&amp;UPPER(TRIM(Datos!V543&amp;""))&amp;";",V$1007))),OR(UPPER(TRIM(Datos!V543&amp;""))="SÍ",UPPER(TRIM(Datos!V543&amp;""))="SI",UPPER(TRIM(Datos!V543&amp;""))="NO"),IF(ISNUMBER(Datos!V543),AND(OR(V$1005="",Datos!V543&gt;=V$1005),OR(V$1006="",Datos!V543&lt;=V$1006)),FALSE),TRUE))))</f>
        <v>0.0</v>
      </c>
      <c r="W543">
        <f>IF(Datos!W543="",0,IF(AND(W$1008&lt;&gt;"",Datos!W543=W$1008),0,IF(W$1004=0,0,1-CHOOSE(W$1004,IF(ISNUMBER(Datos!W543),AND(OR(W$1005="",Datos!W543&gt;=W$1005),OR(W$1006="",Datos!W543&lt;=W$1006)),FALSE),IF(ISNUMBER(Datos!W543),AND(Datos!W543=INT(Datos!W543),AND(OR(W$1005="",Datos!W543&gt;=W$1005),OR(W$1006="",Datos!W543&lt;=W$1006))),FALSE),OR(ISNUMBER(FIND(";"&amp;UPPER(TRIM(Datos!W543&amp;""))&amp;"=",W$1007)),ISNUMBER(FIND(";"&amp;UPPER(TRIM(Datos!W543&amp;""))&amp;";",W$1007))),OR(UPPER(TRIM(Datos!W543&amp;""))="SÍ",UPPER(TRIM(Datos!W543&amp;""))="SI",UPPER(TRIM(Datos!W543&amp;""))="NO"),IF(ISNUMBER(Datos!W543),AND(OR(W$1005="",Datos!W543&gt;=W$1005),OR(W$1006="",Datos!W543&lt;=W$1006)),FALSE),TRUE))))</f>
        <v>0.0</v>
      </c>
      <c r="X543">
        <f>IF(Datos!X543="",0,IF(AND(X$1008&lt;&gt;"",Datos!X543=X$1008),0,IF(X$1004=0,0,1-CHOOSE(X$1004,IF(ISNUMBER(Datos!X543),AND(OR(X$1005="",Datos!X543&gt;=X$1005),OR(X$1006="",Datos!X543&lt;=X$1006)),FALSE),IF(ISNUMBER(Datos!X543),AND(Datos!X543=INT(Datos!X543),AND(OR(X$1005="",Datos!X543&gt;=X$1005),OR(X$1006="",Datos!X543&lt;=X$1006))),FALSE),OR(ISNUMBER(FIND(";"&amp;UPPER(TRIM(Datos!X543&amp;""))&amp;"=",X$1007)),ISNUMBER(FIND(";"&amp;UPPER(TRIM(Datos!X543&amp;""))&amp;";",X$1007))),OR(UPPER(TRIM(Datos!X543&amp;""))="SÍ",UPPER(TRIM(Datos!X543&amp;""))="SI",UPPER(TRIM(Datos!X543&amp;""))="NO"),IF(ISNUMBER(Datos!X543),AND(OR(X$1005="",Datos!X543&gt;=X$1005),OR(X$1006="",Datos!X543&lt;=X$1006)),FALSE),TRUE))))</f>
        <v>0.0</v>
      </c>
      <c r="Y543">
        <f>IF(Datos!Y543="",0,IF(AND(Y$1008&lt;&gt;"",Datos!Y543=Y$1008),0,IF(Y$1004=0,0,1-CHOOSE(Y$1004,IF(ISNUMBER(Datos!Y543),AND(OR(Y$1005="",Datos!Y543&gt;=Y$1005),OR(Y$1006="",Datos!Y543&lt;=Y$1006)),FALSE),IF(ISNUMBER(Datos!Y543),AND(Datos!Y543=INT(Datos!Y543),AND(OR(Y$1005="",Datos!Y543&gt;=Y$1005),OR(Y$1006="",Datos!Y543&lt;=Y$1006))),FALSE),OR(ISNUMBER(FIND(";"&amp;UPPER(TRIM(Datos!Y543&amp;""))&amp;"=",Y$1007)),ISNUMBER(FIND(";"&amp;UPPER(TRIM(Datos!Y543&amp;""))&amp;";",Y$1007))),OR(UPPER(TRIM(Datos!Y543&amp;""))="SÍ",UPPER(TRIM(Datos!Y543&amp;""))="SI",UPPER(TRIM(Datos!Y543&amp;""))="NO"),IF(ISNUMBER(Datos!Y543),AND(OR(Y$1005="",Datos!Y543&gt;=Y$1005),OR(Y$1006="",Datos!Y543&lt;=Y$1006)),FALSE),TRUE))))</f>
        <v>0.0</v>
      </c>
      <c r="Z543">
        <f>IF(Datos!Z543="",0,IF(AND(Z$1008&lt;&gt;"",Datos!Z543=Z$1008),0,IF(Z$1004=0,0,1-CHOOSE(Z$1004,IF(ISNUMBER(Datos!Z543),AND(OR(Z$1005="",Datos!Z543&gt;=Z$1005),OR(Z$1006="",Datos!Z543&lt;=Z$1006)),FALSE),IF(ISNUMBER(Datos!Z543),AND(Datos!Z543=INT(Datos!Z543),AND(OR(Z$1005="",Datos!Z543&gt;=Z$1005),OR(Z$1006="",Datos!Z543&lt;=Z$1006))),FALSE),OR(ISNUMBER(FIND(";"&amp;UPPER(TRIM(Datos!Z543&amp;""))&amp;"=",Z$1007)),ISNUMBER(FIND(";"&amp;UPPER(TRIM(Datos!Z543&amp;""))&amp;";",Z$1007))),OR(UPPER(TRIM(Datos!Z543&amp;""))="SÍ",UPPER(TRIM(Datos!Z543&amp;""))="SI",UPPER(TRIM(Datos!Z543&amp;""))="NO"),IF(ISNUMBER(Datos!Z543),AND(OR(Z$1005="",Datos!Z543&gt;=Z$1005),OR(Z$1006="",Datos!Z543&lt;=Z$1006)),FALSE),TRUE))))</f>
        <v>0.0</v>
      </c>
      <c r="AA543">
        <f>IF(Datos!AA543="",0,IF(AND(AA$1008&lt;&gt;"",Datos!AA543=AA$1008),0,IF(AA$1004=0,0,1-CHOOSE(AA$1004,IF(ISNUMBER(Datos!AA543),AND(OR(AA$1005="",Datos!AA543&gt;=AA$1005),OR(AA$1006="",Datos!AA543&lt;=AA$1006)),FALSE),IF(ISNUMBER(Datos!AA543),AND(Datos!AA543=INT(Datos!AA543),AND(OR(AA$1005="",Datos!AA543&gt;=AA$1005),OR(AA$1006="",Datos!AA543&lt;=AA$1006))),FALSE),OR(ISNUMBER(FIND(";"&amp;UPPER(TRIM(Datos!AA543&amp;""))&amp;"=",AA$1007)),ISNUMBER(FIND(";"&amp;UPPER(TRIM(Datos!AA543&amp;""))&amp;";",AA$1007))),OR(UPPER(TRIM(Datos!AA543&amp;""))="SÍ",UPPER(TRIM(Datos!AA543&amp;""))="SI",UPPER(TRIM(Datos!AA543&amp;""))="NO"),IF(ISNUMBER(Datos!AA543),AND(OR(AA$1005="",Datos!AA543&gt;=AA$1005),OR(AA$1006="",Datos!AA543&lt;=AA$1006)),FALSE),TRUE))))</f>
        <v>0.0</v>
      </c>
      <c r="AB543">
        <f>IF(Datos!AB543="",0,IF(AND(AB$1008&lt;&gt;"",Datos!AB543=AB$1008),0,IF(AB$1004=0,0,1-CHOOSE(AB$1004,IF(ISNUMBER(Datos!AB543),AND(OR(AB$1005="",Datos!AB543&gt;=AB$1005),OR(AB$1006="",Datos!AB543&lt;=AB$1006)),FALSE),IF(ISNUMBER(Datos!AB543),AND(Datos!AB543=INT(Datos!AB543),AND(OR(AB$1005="",Datos!AB543&gt;=AB$1005),OR(AB$1006="",Datos!AB543&lt;=AB$1006))),FALSE),OR(ISNUMBER(FIND(";"&amp;UPPER(TRIM(Datos!AB543&amp;""))&amp;"=",AB$1007)),ISNUMBER(FIND(";"&amp;UPPER(TRIM(Datos!AB543&amp;""))&amp;";",AB$1007))),OR(UPPER(TRIM(Datos!AB543&amp;""))="SÍ",UPPER(TRIM(Datos!AB543&amp;""))="SI",UPPER(TRIM(Datos!AB543&amp;""))="NO"),IF(ISNUMBER(Datos!AB543),AND(OR(AB$1005="",Datos!AB543&gt;=AB$1005),OR(AB$1006="",Datos!AB543&lt;=AB$1006)),FALSE),TRUE))))</f>
        <v>0.0</v>
      </c>
      <c r="AC543">
        <f>IF(Datos!AC543="",0,IF(AND(AC$1008&lt;&gt;"",Datos!AC543=AC$1008),0,IF(AC$1004=0,0,1-CHOOSE(AC$1004,IF(ISNUMBER(Datos!AC543),AND(OR(AC$1005="",Datos!AC543&gt;=AC$1005),OR(AC$1006="",Datos!AC543&lt;=AC$1006)),FALSE),IF(ISNUMBER(Datos!AC543),AND(Datos!AC543=INT(Datos!AC543),AND(OR(AC$1005="",Datos!AC543&gt;=AC$1005),OR(AC$1006="",Datos!AC543&lt;=AC$1006))),FALSE),OR(ISNUMBER(FIND(";"&amp;UPPER(TRIM(Datos!AC543&amp;""))&amp;"=",AC$1007)),ISNUMBER(FIND(";"&amp;UPPER(TRIM(Datos!AC543&amp;""))&amp;";",AC$1007))),OR(UPPER(TRIM(Datos!AC543&amp;""))="SÍ",UPPER(TRIM(Datos!AC543&amp;""))="SI",UPPER(TRIM(Datos!AC543&amp;""))="NO"),IF(ISNUMBER(Datos!AC543),AND(OR(AC$1005="",Datos!AC543&gt;=AC$1005),OR(AC$1006="",Datos!AC543&lt;=AC$1006)),FALSE),TRUE))))</f>
        <v>0.0</v>
      </c>
      <c r="AD543">
        <f>IF(Datos!AD543="",0,IF(AND(AD$1008&lt;&gt;"",Datos!AD543=AD$1008),0,IF(AD$1004=0,0,1-CHOOSE(AD$1004,IF(ISNUMBER(Datos!AD543),AND(OR(AD$1005="",Datos!AD543&gt;=AD$1005),OR(AD$1006="",Datos!AD543&lt;=AD$1006)),FALSE),IF(ISNUMBER(Datos!AD543),AND(Datos!AD543=INT(Datos!AD543),AND(OR(AD$1005="",Datos!AD543&gt;=AD$1005),OR(AD$1006="",Datos!AD543&lt;=AD$1006))),FALSE),OR(ISNUMBER(FIND(";"&amp;UPPER(TRIM(Datos!AD543&amp;""))&amp;"=",AD$1007)),ISNUMBER(FIND(";"&amp;UPPER(TRIM(Datos!AD543&amp;""))&amp;";",AD$1007))),OR(UPPER(TRIM(Datos!AD543&amp;""))="SÍ",UPPER(TRIM(Datos!AD543&amp;""))="SI",UPPER(TRIM(Datos!AD543&amp;""))="NO"),IF(ISNUMBER(Datos!AD543),AND(OR(AD$1005="",Datos!AD543&gt;=AD$1005),OR(AD$1006="",Datos!AD543&lt;=AD$1006)),FALSE),TRUE))))</f>
        <v>0.0</v>
      </c>
      <c r="AE543">
        <f>IF(Datos!AE543="",0,IF(AND(AE$1008&lt;&gt;"",Datos!AE543=AE$1008),0,IF(AE$1004=0,0,1-CHOOSE(AE$1004,IF(ISNUMBER(Datos!AE543),AND(OR(AE$1005="",Datos!AE543&gt;=AE$1005),OR(AE$1006="",Datos!AE543&lt;=AE$1006)),FALSE),IF(ISNUMBER(Datos!AE543),AND(Datos!AE543=INT(Datos!AE543),AND(OR(AE$1005="",Datos!AE543&gt;=AE$1005),OR(AE$1006="",Datos!AE543&lt;=AE$1006))),FALSE),OR(ISNUMBER(FIND(";"&amp;UPPER(TRIM(Datos!AE543&amp;""))&amp;"=",AE$1007)),ISNUMBER(FIND(";"&amp;UPPER(TRIM(Datos!AE543&amp;""))&amp;";",AE$1007))),OR(UPPER(TRIM(Datos!AE543&amp;""))="SÍ",UPPER(TRIM(Datos!AE543&amp;""))="SI",UPPER(TRIM(Datos!AE543&amp;""))="NO"),IF(ISNUMBER(Datos!AE543),AND(OR(AE$1005="",Datos!AE543&gt;=AE$1005),OR(AE$1006="",Datos!AE543&lt;=AE$1006)),FALSE),TRUE))))</f>
        <v>0.0</v>
      </c>
    </row>
    <row r="544" spans="2:31">
      <c r="B544">
        <f>IF(Datos!B544="",0,IF(AND(B$1008&lt;&gt;"",Datos!B544=B$1008),0,IF(B$1004=0,0,1-CHOOSE(B$1004,IF(ISNUMBER(Datos!B544),AND(OR(B$1005="",Datos!B544&gt;=B$1005),OR(B$1006="",Datos!B544&lt;=B$1006)),FALSE),IF(ISNUMBER(Datos!B544),AND(Datos!B544=INT(Datos!B544),AND(OR(B$1005="",Datos!B544&gt;=B$1005),OR(B$1006="",Datos!B544&lt;=B$1006))),FALSE),OR(ISNUMBER(FIND(";"&amp;UPPER(TRIM(Datos!B544&amp;""))&amp;"=",B$1007)),ISNUMBER(FIND(";"&amp;UPPER(TRIM(Datos!B544&amp;""))&amp;";",B$1007))),OR(UPPER(TRIM(Datos!B544&amp;""))="SÍ",UPPER(TRIM(Datos!B544&amp;""))="SI",UPPER(TRIM(Datos!B544&amp;""))="NO"),IF(ISNUMBER(Datos!B544),AND(OR(B$1005="",Datos!B544&gt;=B$1005),OR(B$1006="",Datos!B544&lt;=B$1006)),FALSE),TRUE))))</f>
        <v>0.0</v>
      </c>
      <c r="C544">
        <f>IF(Datos!C544="",0,IF(AND(C$1008&lt;&gt;"",Datos!C544=C$1008),0,IF(C$1004=0,0,1-CHOOSE(C$1004,IF(ISNUMBER(Datos!C544),AND(OR(C$1005="",Datos!C544&gt;=C$1005),OR(C$1006="",Datos!C544&lt;=C$1006)),FALSE),IF(ISNUMBER(Datos!C544),AND(Datos!C544=INT(Datos!C544),AND(OR(C$1005="",Datos!C544&gt;=C$1005),OR(C$1006="",Datos!C544&lt;=C$1006))),FALSE),OR(ISNUMBER(FIND(";"&amp;UPPER(TRIM(Datos!C544&amp;""))&amp;"=",C$1007)),ISNUMBER(FIND(";"&amp;UPPER(TRIM(Datos!C544&amp;""))&amp;";",C$1007))),OR(UPPER(TRIM(Datos!C544&amp;""))="SÍ",UPPER(TRIM(Datos!C544&amp;""))="SI",UPPER(TRIM(Datos!C544&amp;""))="NO"),IF(ISNUMBER(Datos!C544),AND(OR(C$1005="",Datos!C544&gt;=C$1005),OR(C$1006="",Datos!C544&lt;=C$1006)),FALSE),TRUE))))</f>
        <v>0.0</v>
      </c>
      <c r="D544">
        <f>IF(Datos!D544="",0,IF(AND(D$1008&lt;&gt;"",Datos!D544=D$1008),0,IF(D$1004=0,0,1-CHOOSE(D$1004,IF(ISNUMBER(Datos!D544),AND(OR(D$1005="",Datos!D544&gt;=D$1005),OR(D$1006="",Datos!D544&lt;=D$1006)),FALSE),IF(ISNUMBER(Datos!D544),AND(Datos!D544=INT(Datos!D544),AND(OR(D$1005="",Datos!D544&gt;=D$1005),OR(D$1006="",Datos!D544&lt;=D$1006))),FALSE),OR(ISNUMBER(FIND(";"&amp;UPPER(TRIM(Datos!D544&amp;""))&amp;"=",D$1007)),ISNUMBER(FIND(";"&amp;UPPER(TRIM(Datos!D544&amp;""))&amp;";",D$1007))),OR(UPPER(TRIM(Datos!D544&amp;""))="SÍ",UPPER(TRIM(Datos!D544&amp;""))="SI",UPPER(TRIM(Datos!D544&amp;""))="NO"),IF(ISNUMBER(Datos!D544),AND(OR(D$1005="",Datos!D544&gt;=D$1005),OR(D$1006="",Datos!D544&lt;=D$1006)),FALSE),TRUE))))</f>
        <v>0.0</v>
      </c>
      <c r="E544">
        <f>IF(Datos!E544="",0,IF(AND(E$1008&lt;&gt;"",Datos!E544=E$1008),0,IF(E$1004=0,0,1-CHOOSE(E$1004,IF(ISNUMBER(Datos!E544),AND(OR(E$1005="",Datos!E544&gt;=E$1005),OR(E$1006="",Datos!E544&lt;=E$1006)),FALSE),IF(ISNUMBER(Datos!E544),AND(Datos!E544=INT(Datos!E544),AND(OR(E$1005="",Datos!E544&gt;=E$1005),OR(E$1006="",Datos!E544&lt;=E$1006))),FALSE),OR(ISNUMBER(FIND(";"&amp;UPPER(TRIM(Datos!E544&amp;""))&amp;"=",E$1007)),ISNUMBER(FIND(";"&amp;UPPER(TRIM(Datos!E544&amp;""))&amp;";",E$1007))),OR(UPPER(TRIM(Datos!E544&amp;""))="SÍ",UPPER(TRIM(Datos!E544&amp;""))="SI",UPPER(TRIM(Datos!E544&amp;""))="NO"),IF(ISNUMBER(Datos!E544),AND(OR(E$1005="",Datos!E544&gt;=E$1005),OR(E$1006="",Datos!E544&lt;=E$1006)),FALSE),TRUE))))</f>
        <v>0.0</v>
      </c>
      <c r="F544">
        <f>IF(Datos!F544="",0,IF(AND(F$1008&lt;&gt;"",Datos!F544=F$1008),0,IF(F$1004=0,0,1-CHOOSE(F$1004,IF(ISNUMBER(Datos!F544),AND(OR(F$1005="",Datos!F544&gt;=F$1005),OR(F$1006="",Datos!F544&lt;=F$1006)),FALSE),IF(ISNUMBER(Datos!F544),AND(Datos!F544=INT(Datos!F544),AND(OR(F$1005="",Datos!F544&gt;=F$1005),OR(F$1006="",Datos!F544&lt;=F$1006))),FALSE),OR(ISNUMBER(FIND(";"&amp;UPPER(TRIM(Datos!F544&amp;""))&amp;"=",F$1007)),ISNUMBER(FIND(";"&amp;UPPER(TRIM(Datos!F544&amp;""))&amp;";",F$1007))),OR(UPPER(TRIM(Datos!F544&amp;""))="SÍ",UPPER(TRIM(Datos!F544&amp;""))="SI",UPPER(TRIM(Datos!F544&amp;""))="NO"),IF(ISNUMBER(Datos!F544),AND(OR(F$1005="",Datos!F544&gt;=F$1005),OR(F$1006="",Datos!F544&lt;=F$1006)),FALSE),TRUE))))</f>
        <v>0.0</v>
      </c>
      <c r="G544">
        <f>IF(Datos!G544="",0,IF(AND(G$1008&lt;&gt;"",Datos!G544=G$1008),0,IF(G$1004=0,0,1-CHOOSE(G$1004,IF(ISNUMBER(Datos!G544),AND(OR(G$1005="",Datos!G544&gt;=G$1005),OR(G$1006="",Datos!G544&lt;=G$1006)),FALSE),IF(ISNUMBER(Datos!G544),AND(Datos!G544=INT(Datos!G544),AND(OR(G$1005="",Datos!G544&gt;=G$1005),OR(G$1006="",Datos!G544&lt;=G$1006))),FALSE),OR(ISNUMBER(FIND(";"&amp;UPPER(TRIM(Datos!G544&amp;""))&amp;"=",G$1007)),ISNUMBER(FIND(";"&amp;UPPER(TRIM(Datos!G544&amp;""))&amp;";",G$1007))),OR(UPPER(TRIM(Datos!G544&amp;""))="SÍ",UPPER(TRIM(Datos!G544&amp;""))="SI",UPPER(TRIM(Datos!G544&amp;""))="NO"),IF(ISNUMBER(Datos!G544),AND(OR(G$1005="",Datos!G544&gt;=G$1005),OR(G$1006="",Datos!G544&lt;=G$1006)),FALSE),TRUE))))</f>
        <v>0.0</v>
      </c>
      <c r="H544">
        <f>IF(Datos!H544="",0,IF(AND(H$1008&lt;&gt;"",Datos!H544=H$1008),0,IF(H$1004=0,0,1-CHOOSE(H$1004,IF(ISNUMBER(Datos!H544),AND(OR(H$1005="",Datos!H544&gt;=H$1005),OR(H$1006="",Datos!H544&lt;=H$1006)),FALSE),IF(ISNUMBER(Datos!H544),AND(Datos!H544=INT(Datos!H544),AND(OR(H$1005="",Datos!H544&gt;=H$1005),OR(H$1006="",Datos!H544&lt;=H$1006))),FALSE),OR(ISNUMBER(FIND(";"&amp;UPPER(TRIM(Datos!H544&amp;""))&amp;"=",H$1007)),ISNUMBER(FIND(";"&amp;UPPER(TRIM(Datos!H544&amp;""))&amp;";",H$1007))),OR(UPPER(TRIM(Datos!H544&amp;""))="SÍ",UPPER(TRIM(Datos!H544&amp;""))="SI",UPPER(TRIM(Datos!H544&amp;""))="NO"),IF(ISNUMBER(Datos!H544),AND(OR(H$1005="",Datos!H544&gt;=H$1005),OR(H$1006="",Datos!H544&lt;=H$1006)),FALSE),TRUE))))</f>
        <v>0.0</v>
      </c>
      <c r="I544">
        <f>IF(Datos!I544="",0,IF(AND(I$1008&lt;&gt;"",Datos!I544=I$1008),0,IF(I$1004=0,0,1-CHOOSE(I$1004,IF(ISNUMBER(Datos!I544),AND(OR(I$1005="",Datos!I544&gt;=I$1005),OR(I$1006="",Datos!I544&lt;=I$1006)),FALSE),IF(ISNUMBER(Datos!I544),AND(Datos!I544=INT(Datos!I544),AND(OR(I$1005="",Datos!I544&gt;=I$1005),OR(I$1006="",Datos!I544&lt;=I$1006))),FALSE),OR(ISNUMBER(FIND(";"&amp;UPPER(TRIM(Datos!I544&amp;""))&amp;"=",I$1007)),ISNUMBER(FIND(";"&amp;UPPER(TRIM(Datos!I544&amp;""))&amp;";",I$1007))),OR(UPPER(TRIM(Datos!I544&amp;""))="SÍ",UPPER(TRIM(Datos!I544&amp;""))="SI",UPPER(TRIM(Datos!I544&amp;""))="NO"),IF(ISNUMBER(Datos!I544),AND(OR(I$1005="",Datos!I544&gt;=I$1005),OR(I$1006="",Datos!I544&lt;=I$1006)),FALSE),TRUE))))</f>
        <v>0.0</v>
      </c>
      <c r="J544">
        <f>IF(Datos!J544="",0,IF(AND(J$1008&lt;&gt;"",Datos!J544=J$1008),0,IF(J$1004=0,0,1-CHOOSE(J$1004,IF(ISNUMBER(Datos!J544),AND(OR(J$1005="",Datos!J544&gt;=J$1005),OR(J$1006="",Datos!J544&lt;=J$1006)),FALSE),IF(ISNUMBER(Datos!J544),AND(Datos!J544=INT(Datos!J544),AND(OR(J$1005="",Datos!J544&gt;=J$1005),OR(J$1006="",Datos!J544&lt;=J$1006))),FALSE),OR(ISNUMBER(FIND(";"&amp;UPPER(TRIM(Datos!J544&amp;""))&amp;"=",J$1007)),ISNUMBER(FIND(";"&amp;UPPER(TRIM(Datos!J544&amp;""))&amp;";",J$1007))),OR(UPPER(TRIM(Datos!J544&amp;""))="SÍ",UPPER(TRIM(Datos!J544&amp;""))="SI",UPPER(TRIM(Datos!J544&amp;""))="NO"),IF(ISNUMBER(Datos!J544),AND(OR(J$1005="",Datos!J544&gt;=J$1005),OR(J$1006="",Datos!J544&lt;=J$1006)),FALSE),TRUE))))</f>
        <v>0.0</v>
      </c>
      <c r="K544">
        <f>IF(Datos!K544="",0,IF(AND(K$1008&lt;&gt;"",Datos!K544=K$1008),0,IF(K$1004=0,0,1-CHOOSE(K$1004,IF(ISNUMBER(Datos!K544),AND(OR(K$1005="",Datos!K544&gt;=K$1005),OR(K$1006="",Datos!K544&lt;=K$1006)),FALSE),IF(ISNUMBER(Datos!K544),AND(Datos!K544=INT(Datos!K544),AND(OR(K$1005="",Datos!K544&gt;=K$1005),OR(K$1006="",Datos!K544&lt;=K$1006))),FALSE),OR(ISNUMBER(FIND(";"&amp;UPPER(TRIM(Datos!K544&amp;""))&amp;"=",K$1007)),ISNUMBER(FIND(";"&amp;UPPER(TRIM(Datos!K544&amp;""))&amp;";",K$1007))),OR(UPPER(TRIM(Datos!K544&amp;""))="SÍ",UPPER(TRIM(Datos!K544&amp;""))="SI",UPPER(TRIM(Datos!K544&amp;""))="NO"),IF(ISNUMBER(Datos!K544),AND(OR(K$1005="",Datos!K544&gt;=K$1005),OR(K$1006="",Datos!K544&lt;=K$1006)),FALSE),TRUE))))</f>
        <v>0.0</v>
      </c>
      <c r="L544">
        <f>IF(Datos!L544="",0,IF(AND(L$1008&lt;&gt;"",Datos!L544=L$1008),0,IF(L$1004=0,0,1-CHOOSE(L$1004,IF(ISNUMBER(Datos!L544),AND(OR(L$1005="",Datos!L544&gt;=L$1005),OR(L$1006="",Datos!L544&lt;=L$1006)),FALSE),IF(ISNUMBER(Datos!L544),AND(Datos!L544=INT(Datos!L544),AND(OR(L$1005="",Datos!L544&gt;=L$1005),OR(L$1006="",Datos!L544&lt;=L$1006))),FALSE),OR(ISNUMBER(FIND(";"&amp;UPPER(TRIM(Datos!L544&amp;""))&amp;"=",L$1007)),ISNUMBER(FIND(";"&amp;UPPER(TRIM(Datos!L544&amp;""))&amp;";",L$1007))),OR(UPPER(TRIM(Datos!L544&amp;""))="SÍ",UPPER(TRIM(Datos!L544&amp;""))="SI",UPPER(TRIM(Datos!L544&amp;""))="NO"),IF(ISNUMBER(Datos!L544),AND(OR(L$1005="",Datos!L544&gt;=L$1005),OR(L$1006="",Datos!L544&lt;=L$1006)),FALSE),TRUE))))</f>
        <v>0.0</v>
      </c>
      <c r="M544">
        <f>IF(Datos!M544="",0,IF(AND(M$1008&lt;&gt;"",Datos!M544=M$1008),0,IF(M$1004=0,0,1-CHOOSE(M$1004,IF(ISNUMBER(Datos!M544),AND(OR(M$1005="",Datos!M544&gt;=M$1005),OR(M$1006="",Datos!M544&lt;=M$1006)),FALSE),IF(ISNUMBER(Datos!M544),AND(Datos!M544=INT(Datos!M544),AND(OR(M$1005="",Datos!M544&gt;=M$1005),OR(M$1006="",Datos!M544&lt;=M$1006))),FALSE),OR(ISNUMBER(FIND(";"&amp;UPPER(TRIM(Datos!M544&amp;""))&amp;"=",M$1007)),ISNUMBER(FIND(";"&amp;UPPER(TRIM(Datos!M544&amp;""))&amp;";",M$1007))),OR(UPPER(TRIM(Datos!M544&amp;""))="SÍ",UPPER(TRIM(Datos!M544&amp;""))="SI",UPPER(TRIM(Datos!M544&amp;""))="NO"),IF(ISNUMBER(Datos!M544),AND(OR(M$1005="",Datos!M544&gt;=M$1005),OR(M$1006="",Datos!M544&lt;=M$1006)),FALSE),TRUE))))</f>
        <v>0.0</v>
      </c>
      <c r="N544">
        <f>IF(Datos!N544="",0,IF(AND(N$1008&lt;&gt;"",Datos!N544=N$1008),0,IF(N$1004=0,0,1-CHOOSE(N$1004,IF(ISNUMBER(Datos!N544),AND(OR(N$1005="",Datos!N544&gt;=N$1005),OR(N$1006="",Datos!N544&lt;=N$1006)),FALSE),IF(ISNUMBER(Datos!N544),AND(Datos!N544=INT(Datos!N544),AND(OR(N$1005="",Datos!N544&gt;=N$1005),OR(N$1006="",Datos!N544&lt;=N$1006))),FALSE),OR(ISNUMBER(FIND(";"&amp;UPPER(TRIM(Datos!N544&amp;""))&amp;"=",N$1007)),ISNUMBER(FIND(";"&amp;UPPER(TRIM(Datos!N544&amp;""))&amp;";",N$1007))),OR(UPPER(TRIM(Datos!N544&amp;""))="SÍ",UPPER(TRIM(Datos!N544&amp;""))="SI",UPPER(TRIM(Datos!N544&amp;""))="NO"),IF(ISNUMBER(Datos!N544),AND(OR(N$1005="",Datos!N544&gt;=N$1005),OR(N$1006="",Datos!N544&lt;=N$1006)),FALSE),TRUE))))</f>
        <v>0.0</v>
      </c>
      <c r="O544">
        <f>IF(Datos!O544="",0,IF(AND(O$1008&lt;&gt;"",Datos!O544=O$1008),0,IF(O$1004=0,0,1-CHOOSE(O$1004,IF(ISNUMBER(Datos!O544),AND(OR(O$1005="",Datos!O544&gt;=O$1005),OR(O$1006="",Datos!O544&lt;=O$1006)),FALSE),IF(ISNUMBER(Datos!O544),AND(Datos!O544=INT(Datos!O544),AND(OR(O$1005="",Datos!O544&gt;=O$1005),OR(O$1006="",Datos!O544&lt;=O$1006))),FALSE),OR(ISNUMBER(FIND(";"&amp;UPPER(TRIM(Datos!O544&amp;""))&amp;"=",O$1007)),ISNUMBER(FIND(";"&amp;UPPER(TRIM(Datos!O544&amp;""))&amp;";",O$1007))),OR(UPPER(TRIM(Datos!O544&amp;""))="SÍ",UPPER(TRIM(Datos!O544&amp;""))="SI",UPPER(TRIM(Datos!O544&amp;""))="NO"),IF(ISNUMBER(Datos!O544),AND(OR(O$1005="",Datos!O544&gt;=O$1005),OR(O$1006="",Datos!O544&lt;=O$1006)),FALSE),TRUE))))</f>
        <v>0.0</v>
      </c>
      <c r="P544">
        <f>IF(Datos!P544="",0,IF(AND(P$1008&lt;&gt;"",Datos!P544=P$1008),0,IF(P$1004=0,0,1-CHOOSE(P$1004,IF(ISNUMBER(Datos!P544),AND(OR(P$1005="",Datos!P544&gt;=P$1005),OR(P$1006="",Datos!P544&lt;=P$1006)),FALSE),IF(ISNUMBER(Datos!P544),AND(Datos!P544=INT(Datos!P544),AND(OR(P$1005="",Datos!P544&gt;=P$1005),OR(P$1006="",Datos!P544&lt;=P$1006))),FALSE),OR(ISNUMBER(FIND(";"&amp;UPPER(TRIM(Datos!P544&amp;""))&amp;"=",P$1007)),ISNUMBER(FIND(";"&amp;UPPER(TRIM(Datos!P544&amp;""))&amp;";",P$1007))),OR(UPPER(TRIM(Datos!P544&amp;""))="SÍ",UPPER(TRIM(Datos!P544&amp;""))="SI",UPPER(TRIM(Datos!P544&amp;""))="NO"),IF(ISNUMBER(Datos!P544),AND(OR(P$1005="",Datos!P544&gt;=P$1005),OR(P$1006="",Datos!P544&lt;=P$1006)),FALSE),TRUE))))</f>
        <v>0.0</v>
      </c>
      <c r="Q544">
        <f>IF(Datos!Q544="",0,IF(AND(Q$1008&lt;&gt;"",Datos!Q544=Q$1008),0,IF(Q$1004=0,0,1-CHOOSE(Q$1004,IF(ISNUMBER(Datos!Q544),AND(OR(Q$1005="",Datos!Q544&gt;=Q$1005),OR(Q$1006="",Datos!Q544&lt;=Q$1006)),FALSE),IF(ISNUMBER(Datos!Q544),AND(Datos!Q544=INT(Datos!Q544),AND(OR(Q$1005="",Datos!Q544&gt;=Q$1005),OR(Q$1006="",Datos!Q544&lt;=Q$1006))),FALSE),OR(ISNUMBER(FIND(";"&amp;UPPER(TRIM(Datos!Q544&amp;""))&amp;"=",Q$1007)),ISNUMBER(FIND(";"&amp;UPPER(TRIM(Datos!Q544&amp;""))&amp;";",Q$1007))),OR(UPPER(TRIM(Datos!Q544&amp;""))="SÍ",UPPER(TRIM(Datos!Q544&amp;""))="SI",UPPER(TRIM(Datos!Q544&amp;""))="NO"),IF(ISNUMBER(Datos!Q544),AND(OR(Q$1005="",Datos!Q544&gt;=Q$1005),OR(Q$1006="",Datos!Q544&lt;=Q$1006)),FALSE),TRUE))))</f>
        <v>0.0</v>
      </c>
      <c r="R544">
        <f>IF(Datos!R544="",0,IF(AND(R$1008&lt;&gt;"",Datos!R544=R$1008),0,IF(R$1004=0,0,1-CHOOSE(R$1004,IF(ISNUMBER(Datos!R544),AND(OR(R$1005="",Datos!R544&gt;=R$1005),OR(R$1006="",Datos!R544&lt;=R$1006)),FALSE),IF(ISNUMBER(Datos!R544),AND(Datos!R544=INT(Datos!R544),AND(OR(R$1005="",Datos!R544&gt;=R$1005),OR(R$1006="",Datos!R544&lt;=R$1006))),FALSE),OR(ISNUMBER(FIND(";"&amp;UPPER(TRIM(Datos!R544&amp;""))&amp;"=",R$1007)),ISNUMBER(FIND(";"&amp;UPPER(TRIM(Datos!R544&amp;""))&amp;";",R$1007))),OR(UPPER(TRIM(Datos!R544&amp;""))="SÍ",UPPER(TRIM(Datos!R544&amp;""))="SI",UPPER(TRIM(Datos!R544&amp;""))="NO"),IF(ISNUMBER(Datos!R544),AND(OR(R$1005="",Datos!R544&gt;=R$1005),OR(R$1006="",Datos!R544&lt;=R$1006)),FALSE),TRUE))))</f>
        <v>0.0</v>
      </c>
      <c r="S544">
        <f>IF(Datos!S544="",0,IF(AND(S$1008&lt;&gt;"",Datos!S544=S$1008),0,IF(S$1004=0,0,1-CHOOSE(S$1004,IF(ISNUMBER(Datos!S544),AND(OR(S$1005="",Datos!S544&gt;=S$1005),OR(S$1006="",Datos!S544&lt;=S$1006)),FALSE),IF(ISNUMBER(Datos!S544),AND(Datos!S544=INT(Datos!S544),AND(OR(S$1005="",Datos!S544&gt;=S$1005),OR(S$1006="",Datos!S544&lt;=S$1006))),FALSE),OR(ISNUMBER(FIND(";"&amp;UPPER(TRIM(Datos!S544&amp;""))&amp;"=",S$1007)),ISNUMBER(FIND(";"&amp;UPPER(TRIM(Datos!S544&amp;""))&amp;";",S$1007))),OR(UPPER(TRIM(Datos!S544&amp;""))="SÍ",UPPER(TRIM(Datos!S544&amp;""))="SI",UPPER(TRIM(Datos!S544&amp;""))="NO"),IF(ISNUMBER(Datos!S544),AND(OR(S$1005="",Datos!S544&gt;=S$1005),OR(S$1006="",Datos!S544&lt;=S$1006)),FALSE),TRUE))))</f>
        <v>0.0</v>
      </c>
      <c r="T544">
        <f>IF(Datos!T544="",0,IF(AND(T$1008&lt;&gt;"",Datos!T544=T$1008),0,IF(T$1004=0,0,1-CHOOSE(T$1004,IF(ISNUMBER(Datos!T544),AND(OR(T$1005="",Datos!T544&gt;=T$1005),OR(T$1006="",Datos!T544&lt;=T$1006)),FALSE),IF(ISNUMBER(Datos!T544),AND(Datos!T544=INT(Datos!T544),AND(OR(T$1005="",Datos!T544&gt;=T$1005),OR(T$1006="",Datos!T544&lt;=T$1006))),FALSE),OR(ISNUMBER(FIND(";"&amp;UPPER(TRIM(Datos!T544&amp;""))&amp;"=",T$1007)),ISNUMBER(FIND(";"&amp;UPPER(TRIM(Datos!T544&amp;""))&amp;";",T$1007))),OR(UPPER(TRIM(Datos!T544&amp;""))="SÍ",UPPER(TRIM(Datos!T544&amp;""))="SI",UPPER(TRIM(Datos!T544&amp;""))="NO"),IF(ISNUMBER(Datos!T544),AND(OR(T$1005="",Datos!T544&gt;=T$1005),OR(T$1006="",Datos!T544&lt;=T$1006)),FALSE),TRUE))))</f>
        <v>0.0</v>
      </c>
      <c r="U544">
        <f>IF(Datos!U544="",0,IF(AND(U$1008&lt;&gt;"",Datos!U544=U$1008),0,IF(U$1004=0,0,1-CHOOSE(U$1004,IF(ISNUMBER(Datos!U544),AND(OR(U$1005="",Datos!U544&gt;=U$1005),OR(U$1006="",Datos!U544&lt;=U$1006)),FALSE),IF(ISNUMBER(Datos!U544),AND(Datos!U544=INT(Datos!U544),AND(OR(U$1005="",Datos!U544&gt;=U$1005),OR(U$1006="",Datos!U544&lt;=U$1006))),FALSE),OR(ISNUMBER(FIND(";"&amp;UPPER(TRIM(Datos!U544&amp;""))&amp;"=",U$1007)),ISNUMBER(FIND(";"&amp;UPPER(TRIM(Datos!U544&amp;""))&amp;";",U$1007))),OR(UPPER(TRIM(Datos!U544&amp;""))="SÍ",UPPER(TRIM(Datos!U544&amp;""))="SI",UPPER(TRIM(Datos!U544&amp;""))="NO"),IF(ISNUMBER(Datos!U544),AND(OR(U$1005="",Datos!U544&gt;=U$1005),OR(U$1006="",Datos!U544&lt;=U$1006)),FALSE),TRUE))))</f>
        <v>0.0</v>
      </c>
      <c r="V544">
        <f>IF(Datos!V544="",0,IF(AND(V$1008&lt;&gt;"",Datos!V544=V$1008),0,IF(V$1004=0,0,1-CHOOSE(V$1004,IF(ISNUMBER(Datos!V544),AND(OR(V$1005="",Datos!V544&gt;=V$1005),OR(V$1006="",Datos!V544&lt;=V$1006)),FALSE),IF(ISNUMBER(Datos!V544),AND(Datos!V544=INT(Datos!V544),AND(OR(V$1005="",Datos!V544&gt;=V$1005),OR(V$1006="",Datos!V544&lt;=V$1006))),FALSE),OR(ISNUMBER(FIND(";"&amp;UPPER(TRIM(Datos!V544&amp;""))&amp;"=",V$1007)),ISNUMBER(FIND(";"&amp;UPPER(TRIM(Datos!V544&amp;""))&amp;";",V$1007))),OR(UPPER(TRIM(Datos!V544&amp;""))="SÍ",UPPER(TRIM(Datos!V544&amp;""))="SI",UPPER(TRIM(Datos!V544&amp;""))="NO"),IF(ISNUMBER(Datos!V544),AND(OR(V$1005="",Datos!V544&gt;=V$1005),OR(V$1006="",Datos!V544&lt;=V$1006)),FALSE),TRUE))))</f>
        <v>0.0</v>
      </c>
      <c r="W544">
        <f>IF(Datos!W544="",0,IF(AND(W$1008&lt;&gt;"",Datos!W544=W$1008),0,IF(W$1004=0,0,1-CHOOSE(W$1004,IF(ISNUMBER(Datos!W544),AND(OR(W$1005="",Datos!W544&gt;=W$1005),OR(W$1006="",Datos!W544&lt;=W$1006)),FALSE),IF(ISNUMBER(Datos!W544),AND(Datos!W544=INT(Datos!W544),AND(OR(W$1005="",Datos!W544&gt;=W$1005),OR(W$1006="",Datos!W544&lt;=W$1006))),FALSE),OR(ISNUMBER(FIND(";"&amp;UPPER(TRIM(Datos!W544&amp;""))&amp;"=",W$1007)),ISNUMBER(FIND(";"&amp;UPPER(TRIM(Datos!W544&amp;""))&amp;";",W$1007))),OR(UPPER(TRIM(Datos!W544&amp;""))="SÍ",UPPER(TRIM(Datos!W544&amp;""))="SI",UPPER(TRIM(Datos!W544&amp;""))="NO"),IF(ISNUMBER(Datos!W544),AND(OR(W$1005="",Datos!W544&gt;=W$1005),OR(W$1006="",Datos!W544&lt;=W$1006)),FALSE),TRUE))))</f>
        <v>0.0</v>
      </c>
      <c r="X544">
        <f>IF(Datos!X544="",0,IF(AND(X$1008&lt;&gt;"",Datos!X544=X$1008),0,IF(X$1004=0,0,1-CHOOSE(X$1004,IF(ISNUMBER(Datos!X544),AND(OR(X$1005="",Datos!X544&gt;=X$1005),OR(X$1006="",Datos!X544&lt;=X$1006)),FALSE),IF(ISNUMBER(Datos!X544),AND(Datos!X544=INT(Datos!X544),AND(OR(X$1005="",Datos!X544&gt;=X$1005),OR(X$1006="",Datos!X544&lt;=X$1006))),FALSE),OR(ISNUMBER(FIND(";"&amp;UPPER(TRIM(Datos!X544&amp;""))&amp;"=",X$1007)),ISNUMBER(FIND(";"&amp;UPPER(TRIM(Datos!X544&amp;""))&amp;";",X$1007))),OR(UPPER(TRIM(Datos!X544&amp;""))="SÍ",UPPER(TRIM(Datos!X544&amp;""))="SI",UPPER(TRIM(Datos!X544&amp;""))="NO"),IF(ISNUMBER(Datos!X544),AND(OR(X$1005="",Datos!X544&gt;=X$1005),OR(X$1006="",Datos!X544&lt;=X$1006)),FALSE),TRUE))))</f>
        <v>0.0</v>
      </c>
      <c r="Y544">
        <f>IF(Datos!Y544="",0,IF(AND(Y$1008&lt;&gt;"",Datos!Y544=Y$1008),0,IF(Y$1004=0,0,1-CHOOSE(Y$1004,IF(ISNUMBER(Datos!Y544),AND(OR(Y$1005="",Datos!Y544&gt;=Y$1005),OR(Y$1006="",Datos!Y544&lt;=Y$1006)),FALSE),IF(ISNUMBER(Datos!Y544),AND(Datos!Y544=INT(Datos!Y544),AND(OR(Y$1005="",Datos!Y544&gt;=Y$1005),OR(Y$1006="",Datos!Y544&lt;=Y$1006))),FALSE),OR(ISNUMBER(FIND(";"&amp;UPPER(TRIM(Datos!Y544&amp;""))&amp;"=",Y$1007)),ISNUMBER(FIND(";"&amp;UPPER(TRIM(Datos!Y544&amp;""))&amp;";",Y$1007))),OR(UPPER(TRIM(Datos!Y544&amp;""))="SÍ",UPPER(TRIM(Datos!Y544&amp;""))="SI",UPPER(TRIM(Datos!Y544&amp;""))="NO"),IF(ISNUMBER(Datos!Y544),AND(OR(Y$1005="",Datos!Y544&gt;=Y$1005),OR(Y$1006="",Datos!Y544&lt;=Y$1006)),FALSE),TRUE))))</f>
        <v>0.0</v>
      </c>
      <c r="Z544">
        <f>IF(Datos!Z544="",0,IF(AND(Z$1008&lt;&gt;"",Datos!Z544=Z$1008),0,IF(Z$1004=0,0,1-CHOOSE(Z$1004,IF(ISNUMBER(Datos!Z544),AND(OR(Z$1005="",Datos!Z544&gt;=Z$1005),OR(Z$1006="",Datos!Z544&lt;=Z$1006)),FALSE),IF(ISNUMBER(Datos!Z544),AND(Datos!Z544=INT(Datos!Z544),AND(OR(Z$1005="",Datos!Z544&gt;=Z$1005),OR(Z$1006="",Datos!Z544&lt;=Z$1006))),FALSE),OR(ISNUMBER(FIND(";"&amp;UPPER(TRIM(Datos!Z544&amp;""))&amp;"=",Z$1007)),ISNUMBER(FIND(";"&amp;UPPER(TRIM(Datos!Z544&amp;""))&amp;";",Z$1007))),OR(UPPER(TRIM(Datos!Z544&amp;""))="SÍ",UPPER(TRIM(Datos!Z544&amp;""))="SI",UPPER(TRIM(Datos!Z544&amp;""))="NO"),IF(ISNUMBER(Datos!Z544),AND(OR(Z$1005="",Datos!Z544&gt;=Z$1005),OR(Z$1006="",Datos!Z544&lt;=Z$1006)),FALSE),TRUE))))</f>
        <v>0.0</v>
      </c>
      <c r="AA544">
        <f>IF(Datos!AA544="",0,IF(AND(AA$1008&lt;&gt;"",Datos!AA544=AA$1008),0,IF(AA$1004=0,0,1-CHOOSE(AA$1004,IF(ISNUMBER(Datos!AA544),AND(OR(AA$1005="",Datos!AA544&gt;=AA$1005),OR(AA$1006="",Datos!AA544&lt;=AA$1006)),FALSE),IF(ISNUMBER(Datos!AA544),AND(Datos!AA544=INT(Datos!AA544),AND(OR(AA$1005="",Datos!AA544&gt;=AA$1005),OR(AA$1006="",Datos!AA544&lt;=AA$1006))),FALSE),OR(ISNUMBER(FIND(";"&amp;UPPER(TRIM(Datos!AA544&amp;""))&amp;"=",AA$1007)),ISNUMBER(FIND(";"&amp;UPPER(TRIM(Datos!AA544&amp;""))&amp;";",AA$1007))),OR(UPPER(TRIM(Datos!AA544&amp;""))="SÍ",UPPER(TRIM(Datos!AA544&amp;""))="SI",UPPER(TRIM(Datos!AA544&amp;""))="NO"),IF(ISNUMBER(Datos!AA544),AND(OR(AA$1005="",Datos!AA544&gt;=AA$1005),OR(AA$1006="",Datos!AA544&lt;=AA$1006)),FALSE),TRUE))))</f>
        <v>0.0</v>
      </c>
      <c r="AB544">
        <f>IF(Datos!AB544="",0,IF(AND(AB$1008&lt;&gt;"",Datos!AB544=AB$1008),0,IF(AB$1004=0,0,1-CHOOSE(AB$1004,IF(ISNUMBER(Datos!AB544),AND(OR(AB$1005="",Datos!AB544&gt;=AB$1005),OR(AB$1006="",Datos!AB544&lt;=AB$1006)),FALSE),IF(ISNUMBER(Datos!AB544),AND(Datos!AB544=INT(Datos!AB544),AND(OR(AB$1005="",Datos!AB544&gt;=AB$1005),OR(AB$1006="",Datos!AB544&lt;=AB$1006))),FALSE),OR(ISNUMBER(FIND(";"&amp;UPPER(TRIM(Datos!AB544&amp;""))&amp;"=",AB$1007)),ISNUMBER(FIND(";"&amp;UPPER(TRIM(Datos!AB544&amp;""))&amp;";",AB$1007))),OR(UPPER(TRIM(Datos!AB544&amp;""))="SÍ",UPPER(TRIM(Datos!AB544&amp;""))="SI",UPPER(TRIM(Datos!AB544&amp;""))="NO"),IF(ISNUMBER(Datos!AB544),AND(OR(AB$1005="",Datos!AB544&gt;=AB$1005),OR(AB$1006="",Datos!AB544&lt;=AB$1006)),FALSE),TRUE))))</f>
        <v>0.0</v>
      </c>
      <c r="AC544">
        <f>IF(Datos!AC544="",0,IF(AND(AC$1008&lt;&gt;"",Datos!AC544=AC$1008),0,IF(AC$1004=0,0,1-CHOOSE(AC$1004,IF(ISNUMBER(Datos!AC544),AND(OR(AC$1005="",Datos!AC544&gt;=AC$1005),OR(AC$1006="",Datos!AC544&lt;=AC$1006)),FALSE),IF(ISNUMBER(Datos!AC544),AND(Datos!AC544=INT(Datos!AC544),AND(OR(AC$1005="",Datos!AC544&gt;=AC$1005),OR(AC$1006="",Datos!AC544&lt;=AC$1006))),FALSE),OR(ISNUMBER(FIND(";"&amp;UPPER(TRIM(Datos!AC544&amp;""))&amp;"=",AC$1007)),ISNUMBER(FIND(";"&amp;UPPER(TRIM(Datos!AC544&amp;""))&amp;";",AC$1007))),OR(UPPER(TRIM(Datos!AC544&amp;""))="SÍ",UPPER(TRIM(Datos!AC544&amp;""))="SI",UPPER(TRIM(Datos!AC544&amp;""))="NO"),IF(ISNUMBER(Datos!AC544),AND(OR(AC$1005="",Datos!AC544&gt;=AC$1005),OR(AC$1006="",Datos!AC544&lt;=AC$1006)),FALSE),TRUE))))</f>
        <v>0.0</v>
      </c>
      <c r="AD544">
        <f>IF(Datos!AD544="",0,IF(AND(AD$1008&lt;&gt;"",Datos!AD544=AD$1008),0,IF(AD$1004=0,0,1-CHOOSE(AD$1004,IF(ISNUMBER(Datos!AD544),AND(OR(AD$1005="",Datos!AD544&gt;=AD$1005),OR(AD$1006="",Datos!AD544&lt;=AD$1006)),FALSE),IF(ISNUMBER(Datos!AD544),AND(Datos!AD544=INT(Datos!AD544),AND(OR(AD$1005="",Datos!AD544&gt;=AD$1005),OR(AD$1006="",Datos!AD544&lt;=AD$1006))),FALSE),OR(ISNUMBER(FIND(";"&amp;UPPER(TRIM(Datos!AD544&amp;""))&amp;"=",AD$1007)),ISNUMBER(FIND(";"&amp;UPPER(TRIM(Datos!AD544&amp;""))&amp;";",AD$1007))),OR(UPPER(TRIM(Datos!AD544&amp;""))="SÍ",UPPER(TRIM(Datos!AD544&amp;""))="SI",UPPER(TRIM(Datos!AD544&amp;""))="NO"),IF(ISNUMBER(Datos!AD544),AND(OR(AD$1005="",Datos!AD544&gt;=AD$1005),OR(AD$1006="",Datos!AD544&lt;=AD$1006)),FALSE),TRUE))))</f>
        <v>0.0</v>
      </c>
      <c r="AE544">
        <f>IF(Datos!AE544="",0,IF(AND(AE$1008&lt;&gt;"",Datos!AE544=AE$1008),0,IF(AE$1004=0,0,1-CHOOSE(AE$1004,IF(ISNUMBER(Datos!AE544),AND(OR(AE$1005="",Datos!AE544&gt;=AE$1005),OR(AE$1006="",Datos!AE544&lt;=AE$1006)),FALSE),IF(ISNUMBER(Datos!AE544),AND(Datos!AE544=INT(Datos!AE544),AND(OR(AE$1005="",Datos!AE544&gt;=AE$1005),OR(AE$1006="",Datos!AE544&lt;=AE$1006))),FALSE),OR(ISNUMBER(FIND(";"&amp;UPPER(TRIM(Datos!AE544&amp;""))&amp;"=",AE$1007)),ISNUMBER(FIND(";"&amp;UPPER(TRIM(Datos!AE544&amp;""))&amp;";",AE$1007))),OR(UPPER(TRIM(Datos!AE544&amp;""))="SÍ",UPPER(TRIM(Datos!AE544&amp;""))="SI",UPPER(TRIM(Datos!AE544&amp;""))="NO"),IF(ISNUMBER(Datos!AE544),AND(OR(AE$1005="",Datos!AE544&gt;=AE$1005),OR(AE$1006="",Datos!AE544&lt;=AE$1006)),FALSE),TRUE))))</f>
        <v>0.0</v>
      </c>
    </row>
    <row r="545" spans="2:31">
      <c r="B545">
        <f>IF(Datos!B545="",0,IF(AND(B$1008&lt;&gt;"",Datos!B545=B$1008),0,IF(B$1004=0,0,1-CHOOSE(B$1004,IF(ISNUMBER(Datos!B545),AND(OR(B$1005="",Datos!B545&gt;=B$1005),OR(B$1006="",Datos!B545&lt;=B$1006)),FALSE),IF(ISNUMBER(Datos!B545),AND(Datos!B545=INT(Datos!B545),AND(OR(B$1005="",Datos!B545&gt;=B$1005),OR(B$1006="",Datos!B545&lt;=B$1006))),FALSE),OR(ISNUMBER(FIND(";"&amp;UPPER(TRIM(Datos!B545&amp;""))&amp;"=",B$1007)),ISNUMBER(FIND(";"&amp;UPPER(TRIM(Datos!B545&amp;""))&amp;";",B$1007))),OR(UPPER(TRIM(Datos!B545&amp;""))="SÍ",UPPER(TRIM(Datos!B545&amp;""))="SI",UPPER(TRIM(Datos!B545&amp;""))="NO"),IF(ISNUMBER(Datos!B545),AND(OR(B$1005="",Datos!B545&gt;=B$1005),OR(B$1006="",Datos!B545&lt;=B$1006)),FALSE),TRUE))))</f>
        <v>0.0</v>
      </c>
      <c r="C545">
        <f>IF(Datos!C545="",0,IF(AND(C$1008&lt;&gt;"",Datos!C545=C$1008),0,IF(C$1004=0,0,1-CHOOSE(C$1004,IF(ISNUMBER(Datos!C545),AND(OR(C$1005="",Datos!C545&gt;=C$1005),OR(C$1006="",Datos!C545&lt;=C$1006)),FALSE),IF(ISNUMBER(Datos!C545),AND(Datos!C545=INT(Datos!C545),AND(OR(C$1005="",Datos!C545&gt;=C$1005),OR(C$1006="",Datos!C545&lt;=C$1006))),FALSE),OR(ISNUMBER(FIND(";"&amp;UPPER(TRIM(Datos!C545&amp;""))&amp;"=",C$1007)),ISNUMBER(FIND(";"&amp;UPPER(TRIM(Datos!C545&amp;""))&amp;";",C$1007))),OR(UPPER(TRIM(Datos!C545&amp;""))="SÍ",UPPER(TRIM(Datos!C545&amp;""))="SI",UPPER(TRIM(Datos!C545&amp;""))="NO"),IF(ISNUMBER(Datos!C545),AND(OR(C$1005="",Datos!C545&gt;=C$1005),OR(C$1006="",Datos!C545&lt;=C$1006)),FALSE),TRUE))))</f>
        <v>0.0</v>
      </c>
      <c r="D545">
        <f>IF(Datos!D545="",0,IF(AND(D$1008&lt;&gt;"",Datos!D545=D$1008),0,IF(D$1004=0,0,1-CHOOSE(D$1004,IF(ISNUMBER(Datos!D545),AND(OR(D$1005="",Datos!D545&gt;=D$1005),OR(D$1006="",Datos!D545&lt;=D$1006)),FALSE),IF(ISNUMBER(Datos!D545),AND(Datos!D545=INT(Datos!D545),AND(OR(D$1005="",Datos!D545&gt;=D$1005),OR(D$1006="",Datos!D545&lt;=D$1006))),FALSE),OR(ISNUMBER(FIND(";"&amp;UPPER(TRIM(Datos!D545&amp;""))&amp;"=",D$1007)),ISNUMBER(FIND(";"&amp;UPPER(TRIM(Datos!D545&amp;""))&amp;";",D$1007))),OR(UPPER(TRIM(Datos!D545&amp;""))="SÍ",UPPER(TRIM(Datos!D545&amp;""))="SI",UPPER(TRIM(Datos!D545&amp;""))="NO"),IF(ISNUMBER(Datos!D545),AND(OR(D$1005="",Datos!D545&gt;=D$1005),OR(D$1006="",Datos!D545&lt;=D$1006)),FALSE),TRUE))))</f>
        <v>0.0</v>
      </c>
      <c r="E545">
        <f>IF(Datos!E545="",0,IF(AND(E$1008&lt;&gt;"",Datos!E545=E$1008),0,IF(E$1004=0,0,1-CHOOSE(E$1004,IF(ISNUMBER(Datos!E545),AND(OR(E$1005="",Datos!E545&gt;=E$1005),OR(E$1006="",Datos!E545&lt;=E$1006)),FALSE),IF(ISNUMBER(Datos!E545),AND(Datos!E545=INT(Datos!E545),AND(OR(E$1005="",Datos!E545&gt;=E$1005),OR(E$1006="",Datos!E545&lt;=E$1006))),FALSE),OR(ISNUMBER(FIND(";"&amp;UPPER(TRIM(Datos!E545&amp;""))&amp;"=",E$1007)),ISNUMBER(FIND(";"&amp;UPPER(TRIM(Datos!E545&amp;""))&amp;";",E$1007))),OR(UPPER(TRIM(Datos!E545&amp;""))="SÍ",UPPER(TRIM(Datos!E545&amp;""))="SI",UPPER(TRIM(Datos!E545&amp;""))="NO"),IF(ISNUMBER(Datos!E545),AND(OR(E$1005="",Datos!E545&gt;=E$1005),OR(E$1006="",Datos!E545&lt;=E$1006)),FALSE),TRUE))))</f>
        <v>0.0</v>
      </c>
      <c r="F545">
        <f>IF(Datos!F545="",0,IF(AND(F$1008&lt;&gt;"",Datos!F545=F$1008),0,IF(F$1004=0,0,1-CHOOSE(F$1004,IF(ISNUMBER(Datos!F545),AND(OR(F$1005="",Datos!F545&gt;=F$1005),OR(F$1006="",Datos!F545&lt;=F$1006)),FALSE),IF(ISNUMBER(Datos!F545),AND(Datos!F545=INT(Datos!F545),AND(OR(F$1005="",Datos!F545&gt;=F$1005),OR(F$1006="",Datos!F545&lt;=F$1006))),FALSE),OR(ISNUMBER(FIND(";"&amp;UPPER(TRIM(Datos!F545&amp;""))&amp;"=",F$1007)),ISNUMBER(FIND(";"&amp;UPPER(TRIM(Datos!F545&amp;""))&amp;";",F$1007))),OR(UPPER(TRIM(Datos!F545&amp;""))="SÍ",UPPER(TRIM(Datos!F545&amp;""))="SI",UPPER(TRIM(Datos!F545&amp;""))="NO"),IF(ISNUMBER(Datos!F545),AND(OR(F$1005="",Datos!F545&gt;=F$1005),OR(F$1006="",Datos!F545&lt;=F$1006)),FALSE),TRUE))))</f>
        <v>0.0</v>
      </c>
      <c r="G545">
        <f>IF(Datos!G545="",0,IF(AND(G$1008&lt;&gt;"",Datos!G545=G$1008),0,IF(G$1004=0,0,1-CHOOSE(G$1004,IF(ISNUMBER(Datos!G545),AND(OR(G$1005="",Datos!G545&gt;=G$1005),OR(G$1006="",Datos!G545&lt;=G$1006)),FALSE),IF(ISNUMBER(Datos!G545),AND(Datos!G545=INT(Datos!G545),AND(OR(G$1005="",Datos!G545&gt;=G$1005),OR(G$1006="",Datos!G545&lt;=G$1006))),FALSE),OR(ISNUMBER(FIND(";"&amp;UPPER(TRIM(Datos!G545&amp;""))&amp;"=",G$1007)),ISNUMBER(FIND(";"&amp;UPPER(TRIM(Datos!G545&amp;""))&amp;";",G$1007))),OR(UPPER(TRIM(Datos!G545&amp;""))="SÍ",UPPER(TRIM(Datos!G545&amp;""))="SI",UPPER(TRIM(Datos!G545&amp;""))="NO"),IF(ISNUMBER(Datos!G545),AND(OR(G$1005="",Datos!G545&gt;=G$1005),OR(G$1006="",Datos!G545&lt;=G$1006)),FALSE),TRUE))))</f>
        <v>0.0</v>
      </c>
      <c r="H545">
        <f>IF(Datos!H545="",0,IF(AND(H$1008&lt;&gt;"",Datos!H545=H$1008),0,IF(H$1004=0,0,1-CHOOSE(H$1004,IF(ISNUMBER(Datos!H545),AND(OR(H$1005="",Datos!H545&gt;=H$1005),OR(H$1006="",Datos!H545&lt;=H$1006)),FALSE),IF(ISNUMBER(Datos!H545),AND(Datos!H545=INT(Datos!H545),AND(OR(H$1005="",Datos!H545&gt;=H$1005),OR(H$1006="",Datos!H545&lt;=H$1006))),FALSE),OR(ISNUMBER(FIND(";"&amp;UPPER(TRIM(Datos!H545&amp;""))&amp;"=",H$1007)),ISNUMBER(FIND(";"&amp;UPPER(TRIM(Datos!H545&amp;""))&amp;";",H$1007))),OR(UPPER(TRIM(Datos!H545&amp;""))="SÍ",UPPER(TRIM(Datos!H545&amp;""))="SI",UPPER(TRIM(Datos!H545&amp;""))="NO"),IF(ISNUMBER(Datos!H545),AND(OR(H$1005="",Datos!H545&gt;=H$1005),OR(H$1006="",Datos!H545&lt;=H$1006)),FALSE),TRUE))))</f>
        <v>0.0</v>
      </c>
      <c r="I545">
        <f>IF(Datos!I545="",0,IF(AND(I$1008&lt;&gt;"",Datos!I545=I$1008),0,IF(I$1004=0,0,1-CHOOSE(I$1004,IF(ISNUMBER(Datos!I545),AND(OR(I$1005="",Datos!I545&gt;=I$1005),OR(I$1006="",Datos!I545&lt;=I$1006)),FALSE),IF(ISNUMBER(Datos!I545),AND(Datos!I545=INT(Datos!I545),AND(OR(I$1005="",Datos!I545&gt;=I$1005),OR(I$1006="",Datos!I545&lt;=I$1006))),FALSE),OR(ISNUMBER(FIND(";"&amp;UPPER(TRIM(Datos!I545&amp;""))&amp;"=",I$1007)),ISNUMBER(FIND(";"&amp;UPPER(TRIM(Datos!I545&amp;""))&amp;";",I$1007))),OR(UPPER(TRIM(Datos!I545&amp;""))="SÍ",UPPER(TRIM(Datos!I545&amp;""))="SI",UPPER(TRIM(Datos!I545&amp;""))="NO"),IF(ISNUMBER(Datos!I545),AND(OR(I$1005="",Datos!I545&gt;=I$1005),OR(I$1006="",Datos!I545&lt;=I$1006)),FALSE),TRUE))))</f>
        <v>0.0</v>
      </c>
      <c r="J545">
        <f>IF(Datos!J545="",0,IF(AND(J$1008&lt;&gt;"",Datos!J545=J$1008),0,IF(J$1004=0,0,1-CHOOSE(J$1004,IF(ISNUMBER(Datos!J545),AND(OR(J$1005="",Datos!J545&gt;=J$1005),OR(J$1006="",Datos!J545&lt;=J$1006)),FALSE),IF(ISNUMBER(Datos!J545),AND(Datos!J545=INT(Datos!J545),AND(OR(J$1005="",Datos!J545&gt;=J$1005),OR(J$1006="",Datos!J545&lt;=J$1006))),FALSE),OR(ISNUMBER(FIND(";"&amp;UPPER(TRIM(Datos!J545&amp;""))&amp;"=",J$1007)),ISNUMBER(FIND(";"&amp;UPPER(TRIM(Datos!J545&amp;""))&amp;";",J$1007))),OR(UPPER(TRIM(Datos!J545&amp;""))="SÍ",UPPER(TRIM(Datos!J545&amp;""))="SI",UPPER(TRIM(Datos!J545&amp;""))="NO"),IF(ISNUMBER(Datos!J545),AND(OR(J$1005="",Datos!J545&gt;=J$1005),OR(J$1006="",Datos!J545&lt;=J$1006)),FALSE),TRUE))))</f>
        <v>0.0</v>
      </c>
      <c r="K545">
        <f>IF(Datos!K545="",0,IF(AND(K$1008&lt;&gt;"",Datos!K545=K$1008),0,IF(K$1004=0,0,1-CHOOSE(K$1004,IF(ISNUMBER(Datos!K545),AND(OR(K$1005="",Datos!K545&gt;=K$1005),OR(K$1006="",Datos!K545&lt;=K$1006)),FALSE),IF(ISNUMBER(Datos!K545),AND(Datos!K545=INT(Datos!K545),AND(OR(K$1005="",Datos!K545&gt;=K$1005),OR(K$1006="",Datos!K545&lt;=K$1006))),FALSE),OR(ISNUMBER(FIND(";"&amp;UPPER(TRIM(Datos!K545&amp;""))&amp;"=",K$1007)),ISNUMBER(FIND(";"&amp;UPPER(TRIM(Datos!K545&amp;""))&amp;";",K$1007))),OR(UPPER(TRIM(Datos!K545&amp;""))="SÍ",UPPER(TRIM(Datos!K545&amp;""))="SI",UPPER(TRIM(Datos!K545&amp;""))="NO"),IF(ISNUMBER(Datos!K545),AND(OR(K$1005="",Datos!K545&gt;=K$1005),OR(K$1006="",Datos!K545&lt;=K$1006)),FALSE),TRUE))))</f>
        <v>0.0</v>
      </c>
      <c r="L545">
        <f>IF(Datos!L545="",0,IF(AND(L$1008&lt;&gt;"",Datos!L545=L$1008),0,IF(L$1004=0,0,1-CHOOSE(L$1004,IF(ISNUMBER(Datos!L545),AND(OR(L$1005="",Datos!L545&gt;=L$1005),OR(L$1006="",Datos!L545&lt;=L$1006)),FALSE),IF(ISNUMBER(Datos!L545),AND(Datos!L545=INT(Datos!L545),AND(OR(L$1005="",Datos!L545&gt;=L$1005),OR(L$1006="",Datos!L545&lt;=L$1006))),FALSE),OR(ISNUMBER(FIND(";"&amp;UPPER(TRIM(Datos!L545&amp;""))&amp;"=",L$1007)),ISNUMBER(FIND(";"&amp;UPPER(TRIM(Datos!L545&amp;""))&amp;";",L$1007))),OR(UPPER(TRIM(Datos!L545&amp;""))="SÍ",UPPER(TRIM(Datos!L545&amp;""))="SI",UPPER(TRIM(Datos!L545&amp;""))="NO"),IF(ISNUMBER(Datos!L545),AND(OR(L$1005="",Datos!L545&gt;=L$1005),OR(L$1006="",Datos!L545&lt;=L$1006)),FALSE),TRUE))))</f>
        <v>0.0</v>
      </c>
      <c r="M545">
        <f>IF(Datos!M545="",0,IF(AND(M$1008&lt;&gt;"",Datos!M545=M$1008),0,IF(M$1004=0,0,1-CHOOSE(M$1004,IF(ISNUMBER(Datos!M545),AND(OR(M$1005="",Datos!M545&gt;=M$1005),OR(M$1006="",Datos!M545&lt;=M$1006)),FALSE),IF(ISNUMBER(Datos!M545),AND(Datos!M545=INT(Datos!M545),AND(OR(M$1005="",Datos!M545&gt;=M$1005),OR(M$1006="",Datos!M545&lt;=M$1006))),FALSE),OR(ISNUMBER(FIND(";"&amp;UPPER(TRIM(Datos!M545&amp;""))&amp;"=",M$1007)),ISNUMBER(FIND(";"&amp;UPPER(TRIM(Datos!M545&amp;""))&amp;";",M$1007))),OR(UPPER(TRIM(Datos!M545&amp;""))="SÍ",UPPER(TRIM(Datos!M545&amp;""))="SI",UPPER(TRIM(Datos!M545&amp;""))="NO"),IF(ISNUMBER(Datos!M545),AND(OR(M$1005="",Datos!M545&gt;=M$1005),OR(M$1006="",Datos!M545&lt;=M$1006)),FALSE),TRUE))))</f>
        <v>0.0</v>
      </c>
      <c r="N545">
        <f>IF(Datos!N545="",0,IF(AND(N$1008&lt;&gt;"",Datos!N545=N$1008),0,IF(N$1004=0,0,1-CHOOSE(N$1004,IF(ISNUMBER(Datos!N545),AND(OR(N$1005="",Datos!N545&gt;=N$1005),OR(N$1006="",Datos!N545&lt;=N$1006)),FALSE),IF(ISNUMBER(Datos!N545),AND(Datos!N545=INT(Datos!N545),AND(OR(N$1005="",Datos!N545&gt;=N$1005),OR(N$1006="",Datos!N545&lt;=N$1006))),FALSE),OR(ISNUMBER(FIND(";"&amp;UPPER(TRIM(Datos!N545&amp;""))&amp;"=",N$1007)),ISNUMBER(FIND(";"&amp;UPPER(TRIM(Datos!N545&amp;""))&amp;";",N$1007))),OR(UPPER(TRIM(Datos!N545&amp;""))="SÍ",UPPER(TRIM(Datos!N545&amp;""))="SI",UPPER(TRIM(Datos!N545&amp;""))="NO"),IF(ISNUMBER(Datos!N545),AND(OR(N$1005="",Datos!N545&gt;=N$1005),OR(N$1006="",Datos!N545&lt;=N$1006)),FALSE),TRUE))))</f>
        <v>0.0</v>
      </c>
      <c r="O545">
        <f>IF(Datos!O545="",0,IF(AND(O$1008&lt;&gt;"",Datos!O545=O$1008),0,IF(O$1004=0,0,1-CHOOSE(O$1004,IF(ISNUMBER(Datos!O545),AND(OR(O$1005="",Datos!O545&gt;=O$1005),OR(O$1006="",Datos!O545&lt;=O$1006)),FALSE),IF(ISNUMBER(Datos!O545),AND(Datos!O545=INT(Datos!O545),AND(OR(O$1005="",Datos!O545&gt;=O$1005),OR(O$1006="",Datos!O545&lt;=O$1006))),FALSE),OR(ISNUMBER(FIND(";"&amp;UPPER(TRIM(Datos!O545&amp;""))&amp;"=",O$1007)),ISNUMBER(FIND(";"&amp;UPPER(TRIM(Datos!O545&amp;""))&amp;";",O$1007))),OR(UPPER(TRIM(Datos!O545&amp;""))="SÍ",UPPER(TRIM(Datos!O545&amp;""))="SI",UPPER(TRIM(Datos!O545&amp;""))="NO"),IF(ISNUMBER(Datos!O545),AND(OR(O$1005="",Datos!O545&gt;=O$1005),OR(O$1006="",Datos!O545&lt;=O$1006)),FALSE),TRUE))))</f>
        <v>0.0</v>
      </c>
      <c r="P545">
        <f>IF(Datos!P545="",0,IF(AND(P$1008&lt;&gt;"",Datos!P545=P$1008),0,IF(P$1004=0,0,1-CHOOSE(P$1004,IF(ISNUMBER(Datos!P545),AND(OR(P$1005="",Datos!P545&gt;=P$1005),OR(P$1006="",Datos!P545&lt;=P$1006)),FALSE),IF(ISNUMBER(Datos!P545),AND(Datos!P545=INT(Datos!P545),AND(OR(P$1005="",Datos!P545&gt;=P$1005),OR(P$1006="",Datos!P545&lt;=P$1006))),FALSE),OR(ISNUMBER(FIND(";"&amp;UPPER(TRIM(Datos!P545&amp;""))&amp;"=",P$1007)),ISNUMBER(FIND(";"&amp;UPPER(TRIM(Datos!P545&amp;""))&amp;";",P$1007))),OR(UPPER(TRIM(Datos!P545&amp;""))="SÍ",UPPER(TRIM(Datos!P545&amp;""))="SI",UPPER(TRIM(Datos!P545&amp;""))="NO"),IF(ISNUMBER(Datos!P545),AND(OR(P$1005="",Datos!P545&gt;=P$1005),OR(P$1006="",Datos!P545&lt;=P$1006)),FALSE),TRUE))))</f>
        <v>0.0</v>
      </c>
      <c r="Q545">
        <f>IF(Datos!Q545="",0,IF(AND(Q$1008&lt;&gt;"",Datos!Q545=Q$1008),0,IF(Q$1004=0,0,1-CHOOSE(Q$1004,IF(ISNUMBER(Datos!Q545),AND(OR(Q$1005="",Datos!Q545&gt;=Q$1005),OR(Q$1006="",Datos!Q545&lt;=Q$1006)),FALSE),IF(ISNUMBER(Datos!Q545),AND(Datos!Q545=INT(Datos!Q545),AND(OR(Q$1005="",Datos!Q545&gt;=Q$1005),OR(Q$1006="",Datos!Q545&lt;=Q$1006))),FALSE),OR(ISNUMBER(FIND(";"&amp;UPPER(TRIM(Datos!Q545&amp;""))&amp;"=",Q$1007)),ISNUMBER(FIND(";"&amp;UPPER(TRIM(Datos!Q545&amp;""))&amp;";",Q$1007))),OR(UPPER(TRIM(Datos!Q545&amp;""))="SÍ",UPPER(TRIM(Datos!Q545&amp;""))="SI",UPPER(TRIM(Datos!Q545&amp;""))="NO"),IF(ISNUMBER(Datos!Q545),AND(OR(Q$1005="",Datos!Q545&gt;=Q$1005),OR(Q$1006="",Datos!Q545&lt;=Q$1006)),FALSE),TRUE))))</f>
        <v>0.0</v>
      </c>
      <c r="R545">
        <f>IF(Datos!R545="",0,IF(AND(R$1008&lt;&gt;"",Datos!R545=R$1008),0,IF(R$1004=0,0,1-CHOOSE(R$1004,IF(ISNUMBER(Datos!R545),AND(OR(R$1005="",Datos!R545&gt;=R$1005),OR(R$1006="",Datos!R545&lt;=R$1006)),FALSE),IF(ISNUMBER(Datos!R545),AND(Datos!R545=INT(Datos!R545),AND(OR(R$1005="",Datos!R545&gt;=R$1005),OR(R$1006="",Datos!R545&lt;=R$1006))),FALSE),OR(ISNUMBER(FIND(";"&amp;UPPER(TRIM(Datos!R545&amp;""))&amp;"=",R$1007)),ISNUMBER(FIND(";"&amp;UPPER(TRIM(Datos!R545&amp;""))&amp;";",R$1007))),OR(UPPER(TRIM(Datos!R545&amp;""))="SÍ",UPPER(TRIM(Datos!R545&amp;""))="SI",UPPER(TRIM(Datos!R545&amp;""))="NO"),IF(ISNUMBER(Datos!R545),AND(OR(R$1005="",Datos!R545&gt;=R$1005),OR(R$1006="",Datos!R545&lt;=R$1006)),FALSE),TRUE))))</f>
        <v>0.0</v>
      </c>
      <c r="S545">
        <f>IF(Datos!S545="",0,IF(AND(S$1008&lt;&gt;"",Datos!S545=S$1008),0,IF(S$1004=0,0,1-CHOOSE(S$1004,IF(ISNUMBER(Datos!S545),AND(OR(S$1005="",Datos!S545&gt;=S$1005),OR(S$1006="",Datos!S545&lt;=S$1006)),FALSE),IF(ISNUMBER(Datos!S545),AND(Datos!S545=INT(Datos!S545),AND(OR(S$1005="",Datos!S545&gt;=S$1005),OR(S$1006="",Datos!S545&lt;=S$1006))),FALSE),OR(ISNUMBER(FIND(";"&amp;UPPER(TRIM(Datos!S545&amp;""))&amp;"=",S$1007)),ISNUMBER(FIND(";"&amp;UPPER(TRIM(Datos!S545&amp;""))&amp;";",S$1007))),OR(UPPER(TRIM(Datos!S545&amp;""))="SÍ",UPPER(TRIM(Datos!S545&amp;""))="SI",UPPER(TRIM(Datos!S545&amp;""))="NO"),IF(ISNUMBER(Datos!S545),AND(OR(S$1005="",Datos!S545&gt;=S$1005),OR(S$1006="",Datos!S545&lt;=S$1006)),FALSE),TRUE))))</f>
        <v>0.0</v>
      </c>
      <c r="T545">
        <f>IF(Datos!T545="",0,IF(AND(T$1008&lt;&gt;"",Datos!T545=T$1008),0,IF(T$1004=0,0,1-CHOOSE(T$1004,IF(ISNUMBER(Datos!T545),AND(OR(T$1005="",Datos!T545&gt;=T$1005),OR(T$1006="",Datos!T545&lt;=T$1006)),FALSE),IF(ISNUMBER(Datos!T545),AND(Datos!T545=INT(Datos!T545),AND(OR(T$1005="",Datos!T545&gt;=T$1005),OR(T$1006="",Datos!T545&lt;=T$1006))),FALSE),OR(ISNUMBER(FIND(";"&amp;UPPER(TRIM(Datos!T545&amp;""))&amp;"=",T$1007)),ISNUMBER(FIND(";"&amp;UPPER(TRIM(Datos!T545&amp;""))&amp;";",T$1007))),OR(UPPER(TRIM(Datos!T545&amp;""))="SÍ",UPPER(TRIM(Datos!T545&amp;""))="SI",UPPER(TRIM(Datos!T545&amp;""))="NO"),IF(ISNUMBER(Datos!T545),AND(OR(T$1005="",Datos!T545&gt;=T$1005),OR(T$1006="",Datos!T545&lt;=T$1006)),FALSE),TRUE))))</f>
        <v>0.0</v>
      </c>
      <c r="U545">
        <f>IF(Datos!U545="",0,IF(AND(U$1008&lt;&gt;"",Datos!U545=U$1008),0,IF(U$1004=0,0,1-CHOOSE(U$1004,IF(ISNUMBER(Datos!U545),AND(OR(U$1005="",Datos!U545&gt;=U$1005),OR(U$1006="",Datos!U545&lt;=U$1006)),FALSE),IF(ISNUMBER(Datos!U545),AND(Datos!U545=INT(Datos!U545),AND(OR(U$1005="",Datos!U545&gt;=U$1005),OR(U$1006="",Datos!U545&lt;=U$1006))),FALSE),OR(ISNUMBER(FIND(";"&amp;UPPER(TRIM(Datos!U545&amp;""))&amp;"=",U$1007)),ISNUMBER(FIND(";"&amp;UPPER(TRIM(Datos!U545&amp;""))&amp;";",U$1007))),OR(UPPER(TRIM(Datos!U545&amp;""))="SÍ",UPPER(TRIM(Datos!U545&amp;""))="SI",UPPER(TRIM(Datos!U545&amp;""))="NO"),IF(ISNUMBER(Datos!U545),AND(OR(U$1005="",Datos!U545&gt;=U$1005),OR(U$1006="",Datos!U545&lt;=U$1006)),FALSE),TRUE))))</f>
        <v>0.0</v>
      </c>
      <c r="V545">
        <f>IF(Datos!V545="",0,IF(AND(V$1008&lt;&gt;"",Datos!V545=V$1008),0,IF(V$1004=0,0,1-CHOOSE(V$1004,IF(ISNUMBER(Datos!V545),AND(OR(V$1005="",Datos!V545&gt;=V$1005),OR(V$1006="",Datos!V545&lt;=V$1006)),FALSE),IF(ISNUMBER(Datos!V545),AND(Datos!V545=INT(Datos!V545),AND(OR(V$1005="",Datos!V545&gt;=V$1005),OR(V$1006="",Datos!V545&lt;=V$1006))),FALSE),OR(ISNUMBER(FIND(";"&amp;UPPER(TRIM(Datos!V545&amp;""))&amp;"=",V$1007)),ISNUMBER(FIND(";"&amp;UPPER(TRIM(Datos!V545&amp;""))&amp;";",V$1007))),OR(UPPER(TRIM(Datos!V545&amp;""))="SÍ",UPPER(TRIM(Datos!V545&amp;""))="SI",UPPER(TRIM(Datos!V545&amp;""))="NO"),IF(ISNUMBER(Datos!V545),AND(OR(V$1005="",Datos!V545&gt;=V$1005),OR(V$1006="",Datos!V545&lt;=V$1006)),FALSE),TRUE))))</f>
        <v>0.0</v>
      </c>
      <c r="W545">
        <f>IF(Datos!W545="",0,IF(AND(W$1008&lt;&gt;"",Datos!W545=W$1008),0,IF(W$1004=0,0,1-CHOOSE(W$1004,IF(ISNUMBER(Datos!W545),AND(OR(W$1005="",Datos!W545&gt;=W$1005),OR(W$1006="",Datos!W545&lt;=W$1006)),FALSE),IF(ISNUMBER(Datos!W545),AND(Datos!W545=INT(Datos!W545),AND(OR(W$1005="",Datos!W545&gt;=W$1005),OR(W$1006="",Datos!W545&lt;=W$1006))),FALSE),OR(ISNUMBER(FIND(";"&amp;UPPER(TRIM(Datos!W545&amp;""))&amp;"=",W$1007)),ISNUMBER(FIND(";"&amp;UPPER(TRIM(Datos!W545&amp;""))&amp;";",W$1007))),OR(UPPER(TRIM(Datos!W545&amp;""))="SÍ",UPPER(TRIM(Datos!W545&amp;""))="SI",UPPER(TRIM(Datos!W545&amp;""))="NO"),IF(ISNUMBER(Datos!W545),AND(OR(W$1005="",Datos!W545&gt;=W$1005),OR(W$1006="",Datos!W545&lt;=W$1006)),FALSE),TRUE))))</f>
        <v>0.0</v>
      </c>
      <c r="X545">
        <f>IF(Datos!X545="",0,IF(AND(X$1008&lt;&gt;"",Datos!X545=X$1008),0,IF(X$1004=0,0,1-CHOOSE(X$1004,IF(ISNUMBER(Datos!X545),AND(OR(X$1005="",Datos!X545&gt;=X$1005),OR(X$1006="",Datos!X545&lt;=X$1006)),FALSE),IF(ISNUMBER(Datos!X545),AND(Datos!X545=INT(Datos!X545),AND(OR(X$1005="",Datos!X545&gt;=X$1005),OR(X$1006="",Datos!X545&lt;=X$1006))),FALSE),OR(ISNUMBER(FIND(";"&amp;UPPER(TRIM(Datos!X545&amp;""))&amp;"=",X$1007)),ISNUMBER(FIND(";"&amp;UPPER(TRIM(Datos!X545&amp;""))&amp;";",X$1007))),OR(UPPER(TRIM(Datos!X545&amp;""))="SÍ",UPPER(TRIM(Datos!X545&amp;""))="SI",UPPER(TRIM(Datos!X545&amp;""))="NO"),IF(ISNUMBER(Datos!X545),AND(OR(X$1005="",Datos!X545&gt;=X$1005),OR(X$1006="",Datos!X545&lt;=X$1006)),FALSE),TRUE))))</f>
        <v>0.0</v>
      </c>
      <c r="Y545">
        <f>IF(Datos!Y545="",0,IF(AND(Y$1008&lt;&gt;"",Datos!Y545=Y$1008),0,IF(Y$1004=0,0,1-CHOOSE(Y$1004,IF(ISNUMBER(Datos!Y545),AND(OR(Y$1005="",Datos!Y545&gt;=Y$1005),OR(Y$1006="",Datos!Y545&lt;=Y$1006)),FALSE),IF(ISNUMBER(Datos!Y545),AND(Datos!Y545=INT(Datos!Y545),AND(OR(Y$1005="",Datos!Y545&gt;=Y$1005),OR(Y$1006="",Datos!Y545&lt;=Y$1006))),FALSE),OR(ISNUMBER(FIND(";"&amp;UPPER(TRIM(Datos!Y545&amp;""))&amp;"=",Y$1007)),ISNUMBER(FIND(";"&amp;UPPER(TRIM(Datos!Y545&amp;""))&amp;";",Y$1007))),OR(UPPER(TRIM(Datos!Y545&amp;""))="SÍ",UPPER(TRIM(Datos!Y545&amp;""))="SI",UPPER(TRIM(Datos!Y545&amp;""))="NO"),IF(ISNUMBER(Datos!Y545),AND(OR(Y$1005="",Datos!Y545&gt;=Y$1005),OR(Y$1006="",Datos!Y545&lt;=Y$1006)),FALSE),TRUE))))</f>
        <v>0.0</v>
      </c>
      <c r="Z545">
        <f>IF(Datos!Z545="",0,IF(AND(Z$1008&lt;&gt;"",Datos!Z545=Z$1008),0,IF(Z$1004=0,0,1-CHOOSE(Z$1004,IF(ISNUMBER(Datos!Z545),AND(OR(Z$1005="",Datos!Z545&gt;=Z$1005),OR(Z$1006="",Datos!Z545&lt;=Z$1006)),FALSE),IF(ISNUMBER(Datos!Z545),AND(Datos!Z545=INT(Datos!Z545),AND(OR(Z$1005="",Datos!Z545&gt;=Z$1005),OR(Z$1006="",Datos!Z545&lt;=Z$1006))),FALSE),OR(ISNUMBER(FIND(";"&amp;UPPER(TRIM(Datos!Z545&amp;""))&amp;"=",Z$1007)),ISNUMBER(FIND(";"&amp;UPPER(TRIM(Datos!Z545&amp;""))&amp;";",Z$1007))),OR(UPPER(TRIM(Datos!Z545&amp;""))="SÍ",UPPER(TRIM(Datos!Z545&amp;""))="SI",UPPER(TRIM(Datos!Z545&amp;""))="NO"),IF(ISNUMBER(Datos!Z545),AND(OR(Z$1005="",Datos!Z545&gt;=Z$1005),OR(Z$1006="",Datos!Z545&lt;=Z$1006)),FALSE),TRUE))))</f>
        <v>0.0</v>
      </c>
      <c r="AA545">
        <f>IF(Datos!AA545="",0,IF(AND(AA$1008&lt;&gt;"",Datos!AA545=AA$1008),0,IF(AA$1004=0,0,1-CHOOSE(AA$1004,IF(ISNUMBER(Datos!AA545),AND(OR(AA$1005="",Datos!AA545&gt;=AA$1005),OR(AA$1006="",Datos!AA545&lt;=AA$1006)),FALSE),IF(ISNUMBER(Datos!AA545),AND(Datos!AA545=INT(Datos!AA545),AND(OR(AA$1005="",Datos!AA545&gt;=AA$1005),OR(AA$1006="",Datos!AA545&lt;=AA$1006))),FALSE),OR(ISNUMBER(FIND(";"&amp;UPPER(TRIM(Datos!AA545&amp;""))&amp;"=",AA$1007)),ISNUMBER(FIND(";"&amp;UPPER(TRIM(Datos!AA545&amp;""))&amp;";",AA$1007))),OR(UPPER(TRIM(Datos!AA545&amp;""))="SÍ",UPPER(TRIM(Datos!AA545&amp;""))="SI",UPPER(TRIM(Datos!AA545&amp;""))="NO"),IF(ISNUMBER(Datos!AA545),AND(OR(AA$1005="",Datos!AA545&gt;=AA$1005),OR(AA$1006="",Datos!AA545&lt;=AA$1006)),FALSE),TRUE))))</f>
        <v>0.0</v>
      </c>
      <c r="AB545">
        <f>IF(Datos!AB545="",0,IF(AND(AB$1008&lt;&gt;"",Datos!AB545=AB$1008),0,IF(AB$1004=0,0,1-CHOOSE(AB$1004,IF(ISNUMBER(Datos!AB545),AND(OR(AB$1005="",Datos!AB545&gt;=AB$1005),OR(AB$1006="",Datos!AB545&lt;=AB$1006)),FALSE),IF(ISNUMBER(Datos!AB545),AND(Datos!AB545=INT(Datos!AB545),AND(OR(AB$1005="",Datos!AB545&gt;=AB$1005),OR(AB$1006="",Datos!AB545&lt;=AB$1006))),FALSE),OR(ISNUMBER(FIND(";"&amp;UPPER(TRIM(Datos!AB545&amp;""))&amp;"=",AB$1007)),ISNUMBER(FIND(";"&amp;UPPER(TRIM(Datos!AB545&amp;""))&amp;";",AB$1007))),OR(UPPER(TRIM(Datos!AB545&amp;""))="SÍ",UPPER(TRIM(Datos!AB545&amp;""))="SI",UPPER(TRIM(Datos!AB545&amp;""))="NO"),IF(ISNUMBER(Datos!AB545),AND(OR(AB$1005="",Datos!AB545&gt;=AB$1005),OR(AB$1006="",Datos!AB545&lt;=AB$1006)),FALSE),TRUE))))</f>
        <v>0.0</v>
      </c>
      <c r="AC545">
        <f>IF(Datos!AC545="",0,IF(AND(AC$1008&lt;&gt;"",Datos!AC545=AC$1008),0,IF(AC$1004=0,0,1-CHOOSE(AC$1004,IF(ISNUMBER(Datos!AC545),AND(OR(AC$1005="",Datos!AC545&gt;=AC$1005),OR(AC$1006="",Datos!AC545&lt;=AC$1006)),FALSE),IF(ISNUMBER(Datos!AC545),AND(Datos!AC545=INT(Datos!AC545),AND(OR(AC$1005="",Datos!AC545&gt;=AC$1005),OR(AC$1006="",Datos!AC545&lt;=AC$1006))),FALSE),OR(ISNUMBER(FIND(";"&amp;UPPER(TRIM(Datos!AC545&amp;""))&amp;"=",AC$1007)),ISNUMBER(FIND(";"&amp;UPPER(TRIM(Datos!AC545&amp;""))&amp;";",AC$1007))),OR(UPPER(TRIM(Datos!AC545&amp;""))="SÍ",UPPER(TRIM(Datos!AC545&amp;""))="SI",UPPER(TRIM(Datos!AC545&amp;""))="NO"),IF(ISNUMBER(Datos!AC545),AND(OR(AC$1005="",Datos!AC545&gt;=AC$1005),OR(AC$1006="",Datos!AC545&lt;=AC$1006)),FALSE),TRUE))))</f>
        <v>0.0</v>
      </c>
      <c r="AD545">
        <f>IF(Datos!AD545="",0,IF(AND(AD$1008&lt;&gt;"",Datos!AD545=AD$1008),0,IF(AD$1004=0,0,1-CHOOSE(AD$1004,IF(ISNUMBER(Datos!AD545),AND(OR(AD$1005="",Datos!AD545&gt;=AD$1005),OR(AD$1006="",Datos!AD545&lt;=AD$1006)),FALSE),IF(ISNUMBER(Datos!AD545),AND(Datos!AD545=INT(Datos!AD545),AND(OR(AD$1005="",Datos!AD545&gt;=AD$1005),OR(AD$1006="",Datos!AD545&lt;=AD$1006))),FALSE),OR(ISNUMBER(FIND(";"&amp;UPPER(TRIM(Datos!AD545&amp;""))&amp;"=",AD$1007)),ISNUMBER(FIND(";"&amp;UPPER(TRIM(Datos!AD545&amp;""))&amp;";",AD$1007))),OR(UPPER(TRIM(Datos!AD545&amp;""))="SÍ",UPPER(TRIM(Datos!AD545&amp;""))="SI",UPPER(TRIM(Datos!AD545&amp;""))="NO"),IF(ISNUMBER(Datos!AD545),AND(OR(AD$1005="",Datos!AD545&gt;=AD$1005),OR(AD$1006="",Datos!AD545&lt;=AD$1006)),FALSE),TRUE))))</f>
        <v>0.0</v>
      </c>
      <c r="AE545">
        <f>IF(Datos!AE545="",0,IF(AND(AE$1008&lt;&gt;"",Datos!AE545=AE$1008),0,IF(AE$1004=0,0,1-CHOOSE(AE$1004,IF(ISNUMBER(Datos!AE545),AND(OR(AE$1005="",Datos!AE545&gt;=AE$1005),OR(AE$1006="",Datos!AE545&lt;=AE$1006)),FALSE),IF(ISNUMBER(Datos!AE545),AND(Datos!AE545=INT(Datos!AE545),AND(OR(AE$1005="",Datos!AE545&gt;=AE$1005),OR(AE$1006="",Datos!AE545&lt;=AE$1006))),FALSE),OR(ISNUMBER(FIND(";"&amp;UPPER(TRIM(Datos!AE545&amp;""))&amp;"=",AE$1007)),ISNUMBER(FIND(";"&amp;UPPER(TRIM(Datos!AE545&amp;""))&amp;";",AE$1007))),OR(UPPER(TRIM(Datos!AE545&amp;""))="SÍ",UPPER(TRIM(Datos!AE545&amp;""))="SI",UPPER(TRIM(Datos!AE545&amp;""))="NO"),IF(ISNUMBER(Datos!AE545),AND(OR(AE$1005="",Datos!AE545&gt;=AE$1005),OR(AE$1006="",Datos!AE545&lt;=AE$1006)),FALSE),TRUE))))</f>
        <v>0.0</v>
      </c>
    </row>
    <row r="546" spans="2:31">
      <c r="B546">
        <f>IF(Datos!B546="",0,IF(AND(B$1008&lt;&gt;"",Datos!B546=B$1008),0,IF(B$1004=0,0,1-CHOOSE(B$1004,IF(ISNUMBER(Datos!B546),AND(OR(B$1005="",Datos!B546&gt;=B$1005),OR(B$1006="",Datos!B546&lt;=B$1006)),FALSE),IF(ISNUMBER(Datos!B546),AND(Datos!B546=INT(Datos!B546),AND(OR(B$1005="",Datos!B546&gt;=B$1005),OR(B$1006="",Datos!B546&lt;=B$1006))),FALSE),OR(ISNUMBER(FIND(";"&amp;UPPER(TRIM(Datos!B546&amp;""))&amp;"=",B$1007)),ISNUMBER(FIND(";"&amp;UPPER(TRIM(Datos!B546&amp;""))&amp;";",B$1007))),OR(UPPER(TRIM(Datos!B546&amp;""))="SÍ",UPPER(TRIM(Datos!B546&amp;""))="SI",UPPER(TRIM(Datos!B546&amp;""))="NO"),IF(ISNUMBER(Datos!B546),AND(OR(B$1005="",Datos!B546&gt;=B$1005),OR(B$1006="",Datos!B546&lt;=B$1006)),FALSE),TRUE))))</f>
        <v>0.0</v>
      </c>
      <c r="C546">
        <f>IF(Datos!C546="",0,IF(AND(C$1008&lt;&gt;"",Datos!C546=C$1008),0,IF(C$1004=0,0,1-CHOOSE(C$1004,IF(ISNUMBER(Datos!C546),AND(OR(C$1005="",Datos!C546&gt;=C$1005),OR(C$1006="",Datos!C546&lt;=C$1006)),FALSE),IF(ISNUMBER(Datos!C546),AND(Datos!C546=INT(Datos!C546),AND(OR(C$1005="",Datos!C546&gt;=C$1005),OR(C$1006="",Datos!C546&lt;=C$1006))),FALSE),OR(ISNUMBER(FIND(";"&amp;UPPER(TRIM(Datos!C546&amp;""))&amp;"=",C$1007)),ISNUMBER(FIND(";"&amp;UPPER(TRIM(Datos!C546&amp;""))&amp;";",C$1007))),OR(UPPER(TRIM(Datos!C546&amp;""))="SÍ",UPPER(TRIM(Datos!C546&amp;""))="SI",UPPER(TRIM(Datos!C546&amp;""))="NO"),IF(ISNUMBER(Datos!C546),AND(OR(C$1005="",Datos!C546&gt;=C$1005),OR(C$1006="",Datos!C546&lt;=C$1006)),FALSE),TRUE))))</f>
        <v>0.0</v>
      </c>
      <c r="D546">
        <f>IF(Datos!D546="",0,IF(AND(D$1008&lt;&gt;"",Datos!D546=D$1008),0,IF(D$1004=0,0,1-CHOOSE(D$1004,IF(ISNUMBER(Datos!D546),AND(OR(D$1005="",Datos!D546&gt;=D$1005),OR(D$1006="",Datos!D546&lt;=D$1006)),FALSE),IF(ISNUMBER(Datos!D546),AND(Datos!D546=INT(Datos!D546),AND(OR(D$1005="",Datos!D546&gt;=D$1005),OR(D$1006="",Datos!D546&lt;=D$1006))),FALSE),OR(ISNUMBER(FIND(";"&amp;UPPER(TRIM(Datos!D546&amp;""))&amp;"=",D$1007)),ISNUMBER(FIND(";"&amp;UPPER(TRIM(Datos!D546&amp;""))&amp;";",D$1007))),OR(UPPER(TRIM(Datos!D546&amp;""))="SÍ",UPPER(TRIM(Datos!D546&amp;""))="SI",UPPER(TRIM(Datos!D546&amp;""))="NO"),IF(ISNUMBER(Datos!D546),AND(OR(D$1005="",Datos!D546&gt;=D$1005),OR(D$1006="",Datos!D546&lt;=D$1006)),FALSE),TRUE))))</f>
        <v>0.0</v>
      </c>
      <c r="E546">
        <f>IF(Datos!E546="",0,IF(AND(E$1008&lt;&gt;"",Datos!E546=E$1008),0,IF(E$1004=0,0,1-CHOOSE(E$1004,IF(ISNUMBER(Datos!E546),AND(OR(E$1005="",Datos!E546&gt;=E$1005),OR(E$1006="",Datos!E546&lt;=E$1006)),FALSE),IF(ISNUMBER(Datos!E546),AND(Datos!E546=INT(Datos!E546),AND(OR(E$1005="",Datos!E546&gt;=E$1005),OR(E$1006="",Datos!E546&lt;=E$1006))),FALSE),OR(ISNUMBER(FIND(";"&amp;UPPER(TRIM(Datos!E546&amp;""))&amp;"=",E$1007)),ISNUMBER(FIND(";"&amp;UPPER(TRIM(Datos!E546&amp;""))&amp;";",E$1007))),OR(UPPER(TRIM(Datos!E546&amp;""))="SÍ",UPPER(TRIM(Datos!E546&amp;""))="SI",UPPER(TRIM(Datos!E546&amp;""))="NO"),IF(ISNUMBER(Datos!E546),AND(OR(E$1005="",Datos!E546&gt;=E$1005),OR(E$1006="",Datos!E546&lt;=E$1006)),FALSE),TRUE))))</f>
        <v>0.0</v>
      </c>
      <c r="F546">
        <f>IF(Datos!F546="",0,IF(AND(F$1008&lt;&gt;"",Datos!F546=F$1008),0,IF(F$1004=0,0,1-CHOOSE(F$1004,IF(ISNUMBER(Datos!F546),AND(OR(F$1005="",Datos!F546&gt;=F$1005),OR(F$1006="",Datos!F546&lt;=F$1006)),FALSE),IF(ISNUMBER(Datos!F546),AND(Datos!F546=INT(Datos!F546),AND(OR(F$1005="",Datos!F546&gt;=F$1005),OR(F$1006="",Datos!F546&lt;=F$1006))),FALSE),OR(ISNUMBER(FIND(";"&amp;UPPER(TRIM(Datos!F546&amp;""))&amp;"=",F$1007)),ISNUMBER(FIND(";"&amp;UPPER(TRIM(Datos!F546&amp;""))&amp;";",F$1007))),OR(UPPER(TRIM(Datos!F546&amp;""))="SÍ",UPPER(TRIM(Datos!F546&amp;""))="SI",UPPER(TRIM(Datos!F546&amp;""))="NO"),IF(ISNUMBER(Datos!F546),AND(OR(F$1005="",Datos!F546&gt;=F$1005),OR(F$1006="",Datos!F546&lt;=F$1006)),FALSE),TRUE))))</f>
        <v>0.0</v>
      </c>
      <c r="G546">
        <f>IF(Datos!G546="",0,IF(AND(G$1008&lt;&gt;"",Datos!G546=G$1008),0,IF(G$1004=0,0,1-CHOOSE(G$1004,IF(ISNUMBER(Datos!G546),AND(OR(G$1005="",Datos!G546&gt;=G$1005),OR(G$1006="",Datos!G546&lt;=G$1006)),FALSE),IF(ISNUMBER(Datos!G546),AND(Datos!G546=INT(Datos!G546),AND(OR(G$1005="",Datos!G546&gt;=G$1005),OR(G$1006="",Datos!G546&lt;=G$1006))),FALSE),OR(ISNUMBER(FIND(";"&amp;UPPER(TRIM(Datos!G546&amp;""))&amp;"=",G$1007)),ISNUMBER(FIND(";"&amp;UPPER(TRIM(Datos!G546&amp;""))&amp;";",G$1007))),OR(UPPER(TRIM(Datos!G546&amp;""))="SÍ",UPPER(TRIM(Datos!G546&amp;""))="SI",UPPER(TRIM(Datos!G546&amp;""))="NO"),IF(ISNUMBER(Datos!G546),AND(OR(G$1005="",Datos!G546&gt;=G$1005),OR(G$1006="",Datos!G546&lt;=G$1006)),FALSE),TRUE))))</f>
        <v>0.0</v>
      </c>
      <c r="H546">
        <f>IF(Datos!H546="",0,IF(AND(H$1008&lt;&gt;"",Datos!H546=H$1008),0,IF(H$1004=0,0,1-CHOOSE(H$1004,IF(ISNUMBER(Datos!H546),AND(OR(H$1005="",Datos!H546&gt;=H$1005),OR(H$1006="",Datos!H546&lt;=H$1006)),FALSE),IF(ISNUMBER(Datos!H546),AND(Datos!H546=INT(Datos!H546),AND(OR(H$1005="",Datos!H546&gt;=H$1005),OR(H$1006="",Datos!H546&lt;=H$1006))),FALSE),OR(ISNUMBER(FIND(";"&amp;UPPER(TRIM(Datos!H546&amp;""))&amp;"=",H$1007)),ISNUMBER(FIND(";"&amp;UPPER(TRIM(Datos!H546&amp;""))&amp;";",H$1007))),OR(UPPER(TRIM(Datos!H546&amp;""))="SÍ",UPPER(TRIM(Datos!H546&amp;""))="SI",UPPER(TRIM(Datos!H546&amp;""))="NO"),IF(ISNUMBER(Datos!H546),AND(OR(H$1005="",Datos!H546&gt;=H$1005),OR(H$1006="",Datos!H546&lt;=H$1006)),FALSE),TRUE))))</f>
        <v>0.0</v>
      </c>
      <c r="I546">
        <f>IF(Datos!I546="",0,IF(AND(I$1008&lt;&gt;"",Datos!I546=I$1008),0,IF(I$1004=0,0,1-CHOOSE(I$1004,IF(ISNUMBER(Datos!I546),AND(OR(I$1005="",Datos!I546&gt;=I$1005),OR(I$1006="",Datos!I546&lt;=I$1006)),FALSE),IF(ISNUMBER(Datos!I546),AND(Datos!I546=INT(Datos!I546),AND(OR(I$1005="",Datos!I546&gt;=I$1005),OR(I$1006="",Datos!I546&lt;=I$1006))),FALSE),OR(ISNUMBER(FIND(";"&amp;UPPER(TRIM(Datos!I546&amp;""))&amp;"=",I$1007)),ISNUMBER(FIND(";"&amp;UPPER(TRIM(Datos!I546&amp;""))&amp;";",I$1007))),OR(UPPER(TRIM(Datos!I546&amp;""))="SÍ",UPPER(TRIM(Datos!I546&amp;""))="SI",UPPER(TRIM(Datos!I546&amp;""))="NO"),IF(ISNUMBER(Datos!I546),AND(OR(I$1005="",Datos!I546&gt;=I$1005),OR(I$1006="",Datos!I546&lt;=I$1006)),FALSE),TRUE))))</f>
        <v>0.0</v>
      </c>
      <c r="J546">
        <f>IF(Datos!J546="",0,IF(AND(J$1008&lt;&gt;"",Datos!J546=J$1008),0,IF(J$1004=0,0,1-CHOOSE(J$1004,IF(ISNUMBER(Datos!J546),AND(OR(J$1005="",Datos!J546&gt;=J$1005),OR(J$1006="",Datos!J546&lt;=J$1006)),FALSE),IF(ISNUMBER(Datos!J546),AND(Datos!J546=INT(Datos!J546),AND(OR(J$1005="",Datos!J546&gt;=J$1005),OR(J$1006="",Datos!J546&lt;=J$1006))),FALSE),OR(ISNUMBER(FIND(";"&amp;UPPER(TRIM(Datos!J546&amp;""))&amp;"=",J$1007)),ISNUMBER(FIND(";"&amp;UPPER(TRIM(Datos!J546&amp;""))&amp;";",J$1007))),OR(UPPER(TRIM(Datos!J546&amp;""))="SÍ",UPPER(TRIM(Datos!J546&amp;""))="SI",UPPER(TRIM(Datos!J546&amp;""))="NO"),IF(ISNUMBER(Datos!J546),AND(OR(J$1005="",Datos!J546&gt;=J$1005),OR(J$1006="",Datos!J546&lt;=J$1006)),FALSE),TRUE))))</f>
        <v>0.0</v>
      </c>
      <c r="K546">
        <f>IF(Datos!K546="",0,IF(AND(K$1008&lt;&gt;"",Datos!K546=K$1008),0,IF(K$1004=0,0,1-CHOOSE(K$1004,IF(ISNUMBER(Datos!K546),AND(OR(K$1005="",Datos!K546&gt;=K$1005),OR(K$1006="",Datos!K546&lt;=K$1006)),FALSE),IF(ISNUMBER(Datos!K546),AND(Datos!K546=INT(Datos!K546),AND(OR(K$1005="",Datos!K546&gt;=K$1005),OR(K$1006="",Datos!K546&lt;=K$1006))),FALSE),OR(ISNUMBER(FIND(";"&amp;UPPER(TRIM(Datos!K546&amp;""))&amp;"=",K$1007)),ISNUMBER(FIND(";"&amp;UPPER(TRIM(Datos!K546&amp;""))&amp;";",K$1007))),OR(UPPER(TRIM(Datos!K546&amp;""))="SÍ",UPPER(TRIM(Datos!K546&amp;""))="SI",UPPER(TRIM(Datos!K546&amp;""))="NO"),IF(ISNUMBER(Datos!K546),AND(OR(K$1005="",Datos!K546&gt;=K$1005),OR(K$1006="",Datos!K546&lt;=K$1006)),FALSE),TRUE))))</f>
        <v>0.0</v>
      </c>
      <c r="L546">
        <f>IF(Datos!L546="",0,IF(AND(L$1008&lt;&gt;"",Datos!L546=L$1008),0,IF(L$1004=0,0,1-CHOOSE(L$1004,IF(ISNUMBER(Datos!L546),AND(OR(L$1005="",Datos!L546&gt;=L$1005),OR(L$1006="",Datos!L546&lt;=L$1006)),FALSE),IF(ISNUMBER(Datos!L546),AND(Datos!L546=INT(Datos!L546),AND(OR(L$1005="",Datos!L546&gt;=L$1005),OR(L$1006="",Datos!L546&lt;=L$1006))),FALSE),OR(ISNUMBER(FIND(";"&amp;UPPER(TRIM(Datos!L546&amp;""))&amp;"=",L$1007)),ISNUMBER(FIND(";"&amp;UPPER(TRIM(Datos!L546&amp;""))&amp;";",L$1007))),OR(UPPER(TRIM(Datos!L546&amp;""))="SÍ",UPPER(TRIM(Datos!L546&amp;""))="SI",UPPER(TRIM(Datos!L546&amp;""))="NO"),IF(ISNUMBER(Datos!L546),AND(OR(L$1005="",Datos!L546&gt;=L$1005),OR(L$1006="",Datos!L546&lt;=L$1006)),FALSE),TRUE))))</f>
        <v>0.0</v>
      </c>
      <c r="M546">
        <f>IF(Datos!M546="",0,IF(AND(M$1008&lt;&gt;"",Datos!M546=M$1008),0,IF(M$1004=0,0,1-CHOOSE(M$1004,IF(ISNUMBER(Datos!M546),AND(OR(M$1005="",Datos!M546&gt;=M$1005),OR(M$1006="",Datos!M546&lt;=M$1006)),FALSE),IF(ISNUMBER(Datos!M546),AND(Datos!M546=INT(Datos!M546),AND(OR(M$1005="",Datos!M546&gt;=M$1005),OR(M$1006="",Datos!M546&lt;=M$1006))),FALSE),OR(ISNUMBER(FIND(";"&amp;UPPER(TRIM(Datos!M546&amp;""))&amp;"=",M$1007)),ISNUMBER(FIND(";"&amp;UPPER(TRIM(Datos!M546&amp;""))&amp;";",M$1007))),OR(UPPER(TRIM(Datos!M546&amp;""))="SÍ",UPPER(TRIM(Datos!M546&amp;""))="SI",UPPER(TRIM(Datos!M546&amp;""))="NO"),IF(ISNUMBER(Datos!M546),AND(OR(M$1005="",Datos!M546&gt;=M$1005),OR(M$1006="",Datos!M546&lt;=M$1006)),FALSE),TRUE))))</f>
        <v>0.0</v>
      </c>
      <c r="N546">
        <f>IF(Datos!N546="",0,IF(AND(N$1008&lt;&gt;"",Datos!N546=N$1008),0,IF(N$1004=0,0,1-CHOOSE(N$1004,IF(ISNUMBER(Datos!N546),AND(OR(N$1005="",Datos!N546&gt;=N$1005),OR(N$1006="",Datos!N546&lt;=N$1006)),FALSE),IF(ISNUMBER(Datos!N546),AND(Datos!N546=INT(Datos!N546),AND(OR(N$1005="",Datos!N546&gt;=N$1005),OR(N$1006="",Datos!N546&lt;=N$1006))),FALSE),OR(ISNUMBER(FIND(";"&amp;UPPER(TRIM(Datos!N546&amp;""))&amp;"=",N$1007)),ISNUMBER(FIND(";"&amp;UPPER(TRIM(Datos!N546&amp;""))&amp;";",N$1007))),OR(UPPER(TRIM(Datos!N546&amp;""))="SÍ",UPPER(TRIM(Datos!N546&amp;""))="SI",UPPER(TRIM(Datos!N546&amp;""))="NO"),IF(ISNUMBER(Datos!N546),AND(OR(N$1005="",Datos!N546&gt;=N$1005),OR(N$1006="",Datos!N546&lt;=N$1006)),FALSE),TRUE))))</f>
        <v>0.0</v>
      </c>
      <c r="O546">
        <f>IF(Datos!O546="",0,IF(AND(O$1008&lt;&gt;"",Datos!O546=O$1008),0,IF(O$1004=0,0,1-CHOOSE(O$1004,IF(ISNUMBER(Datos!O546),AND(OR(O$1005="",Datos!O546&gt;=O$1005),OR(O$1006="",Datos!O546&lt;=O$1006)),FALSE),IF(ISNUMBER(Datos!O546),AND(Datos!O546=INT(Datos!O546),AND(OR(O$1005="",Datos!O546&gt;=O$1005),OR(O$1006="",Datos!O546&lt;=O$1006))),FALSE),OR(ISNUMBER(FIND(";"&amp;UPPER(TRIM(Datos!O546&amp;""))&amp;"=",O$1007)),ISNUMBER(FIND(";"&amp;UPPER(TRIM(Datos!O546&amp;""))&amp;";",O$1007))),OR(UPPER(TRIM(Datos!O546&amp;""))="SÍ",UPPER(TRIM(Datos!O546&amp;""))="SI",UPPER(TRIM(Datos!O546&amp;""))="NO"),IF(ISNUMBER(Datos!O546),AND(OR(O$1005="",Datos!O546&gt;=O$1005),OR(O$1006="",Datos!O546&lt;=O$1006)),FALSE),TRUE))))</f>
        <v>0.0</v>
      </c>
      <c r="P546">
        <f>IF(Datos!P546="",0,IF(AND(P$1008&lt;&gt;"",Datos!P546=P$1008),0,IF(P$1004=0,0,1-CHOOSE(P$1004,IF(ISNUMBER(Datos!P546),AND(OR(P$1005="",Datos!P546&gt;=P$1005),OR(P$1006="",Datos!P546&lt;=P$1006)),FALSE),IF(ISNUMBER(Datos!P546),AND(Datos!P546=INT(Datos!P546),AND(OR(P$1005="",Datos!P546&gt;=P$1005),OR(P$1006="",Datos!P546&lt;=P$1006))),FALSE),OR(ISNUMBER(FIND(";"&amp;UPPER(TRIM(Datos!P546&amp;""))&amp;"=",P$1007)),ISNUMBER(FIND(";"&amp;UPPER(TRIM(Datos!P546&amp;""))&amp;";",P$1007))),OR(UPPER(TRIM(Datos!P546&amp;""))="SÍ",UPPER(TRIM(Datos!P546&amp;""))="SI",UPPER(TRIM(Datos!P546&amp;""))="NO"),IF(ISNUMBER(Datos!P546),AND(OR(P$1005="",Datos!P546&gt;=P$1005),OR(P$1006="",Datos!P546&lt;=P$1006)),FALSE),TRUE))))</f>
        <v>0.0</v>
      </c>
      <c r="Q546">
        <f>IF(Datos!Q546="",0,IF(AND(Q$1008&lt;&gt;"",Datos!Q546=Q$1008),0,IF(Q$1004=0,0,1-CHOOSE(Q$1004,IF(ISNUMBER(Datos!Q546),AND(OR(Q$1005="",Datos!Q546&gt;=Q$1005),OR(Q$1006="",Datos!Q546&lt;=Q$1006)),FALSE),IF(ISNUMBER(Datos!Q546),AND(Datos!Q546=INT(Datos!Q546),AND(OR(Q$1005="",Datos!Q546&gt;=Q$1005),OR(Q$1006="",Datos!Q546&lt;=Q$1006))),FALSE),OR(ISNUMBER(FIND(";"&amp;UPPER(TRIM(Datos!Q546&amp;""))&amp;"=",Q$1007)),ISNUMBER(FIND(";"&amp;UPPER(TRIM(Datos!Q546&amp;""))&amp;";",Q$1007))),OR(UPPER(TRIM(Datos!Q546&amp;""))="SÍ",UPPER(TRIM(Datos!Q546&amp;""))="SI",UPPER(TRIM(Datos!Q546&amp;""))="NO"),IF(ISNUMBER(Datos!Q546),AND(OR(Q$1005="",Datos!Q546&gt;=Q$1005),OR(Q$1006="",Datos!Q546&lt;=Q$1006)),FALSE),TRUE))))</f>
        <v>0.0</v>
      </c>
      <c r="R546">
        <f>IF(Datos!R546="",0,IF(AND(R$1008&lt;&gt;"",Datos!R546=R$1008),0,IF(R$1004=0,0,1-CHOOSE(R$1004,IF(ISNUMBER(Datos!R546),AND(OR(R$1005="",Datos!R546&gt;=R$1005),OR(R$1006="",Datos!R546&lt;=R$1006)),FALSE),IF(ISNUMBER(Datos!R546),AND(Datos!R546=INT(Datos!R546),AND(OR(R$1005="",Datos!R546&gt;=R$1005),OR(R$1006="",Datos!R546&lt;=R$1006))),FALSE),OR(ISNUMBER(FIND(";"&amp;UPPER(TRIM(Datos!R546&amp;""))&amp;"=",R$1007)),ISNUMBER(FIND(";"&amp;UPPER(TRIM(Datos!R546&amp;""))&amp;";",R$1007))),OR(UPPER(TRIM(Datos!R546&amp;""))="SÍ",UPPER(TRIM(Datos!R546&amp;""))="SI",UPPER(TRIM(Datos!R546&amp;""))="NO"),IF(ISNUMBER(Datos!R546),AND(OR(R$1005="",Datos!R546&gt;=R$1005),OR(R$1006="",Datos!R546&lt;=R$1006)),FALSE),TRUE))))</f>
        <v>0.0</v>
      </c>
      <c r="S546">
        <f>IF(Datos!S546="",0,IF(AND(S$1008&lt;&gt;"",Datos!S546=S$1008),0,IF(S$1004=0,0,1-CHOOSE(S$1004,IF(ISNUMBER(Datos!S546),AND(OR(S$1005="",Datos!S546&gt;=S$1005),OR(S$1006="",Datos!S546&lt;=S$1006)),FALSE),IF(ISNUMBER(Datos!S546),AND(Datos!S546=INT(Datos!S546),AND(OR(S$1005="",Datos!S546&gt;=S$1005),OR(S$1006="",Datos!S546&lt;=S$1006))),FALSE),OR(ISNUMBER(FIND(";"&amp;UPPER(TRIM(Datos!S546&amp;""))&amp;"=",S$1007)),ISNUMBER(FIND(";"&amp;UPPER(TRIM(Datos!S546&amp;""))&amp;";",S$1007))),OR(UPPER(TRIM(Datos!S546&amp;""))="SÍ",UPPER(TRIM(Datos!S546&amp;""))="SI",UPPER(TRIM(Datos!S546&amp;""))="NO"),IF(ISNUMBER(Datos!S546),AND(OR(S$1005="",Datos!S546&gt;=S$1005),OR(S$1006="",Datos!S546&lt;=S$1006)),FALSE),TRUE))))</f>
        <v>0.0</v>
      </c>
      <c r="T546">
        <f>IF(Datos!T546="",0,IF(AND(T$1008&lt;&gt;"",Datos!T546=T$1008),0,IF(T$1004=0,0,1-CHOOSE(T$1004,IF(ISNUMBER(Datos!T546),AND(OR(T$1005="",Datos!T546&gt;=T$1005),OR(T$1006="",Datos!T546&lt;=T$1006)),FALSE),IF(ISNUMBER(Datos!T546),AND(Datos!T546=INT(Datos!T546),AND(OR(T$1005="",Datos!T546&gt;=T$1005),OR(T$1006="",Datos!T546&lt;=T$1006))),FALSE),OR(ISNUMBER(FIND(";"&amp;UPPER(TRIM(Datos!T546&amp;""))&amp;"=",T$1007)),ISNUMBER(FIND(";"&amp;UPPER(TRIM(Datos!T546&amp;""))&amp;";",T$1007))),OR(UPPER(TRIM(Datos!T546&amp;""))="SÍ",UPPER(TRIM(Datos!T546&amp;""))="SI",UPPER(TRIM(Datos!T546&amp;""))="NO"),IF(ISNUMBER(Datos!T546),AND(OR(T$1005="",Datos!T546&gt;=T$1005),OR(T$1006="",Datos!T546&lt;=T$1006)),FALSE),TRUE))))</f>
        <v>0.0</v>
      </c>
      <c r="U546">
        <f>IF(Datos!U546="",0,IF(AND(U$1008&lt;&gt;"",Datos!U546=U$1008),0,IF(U$1004=0,0,1-CHOOSE(U$1004,IF(ISNUMBER(Datos!U546),AND(OR(U$1005="",Datos!U546&gt;=U$1005),OR(U$1006="",Datos!U546&lt;=U$1006)),FALSE),IF(ISNUMBER(Datos!U546),AND(Datos!U546=INT(Datos!U546),AND(OR(U$1005="",Datos!U546&gt;=U$1005),OR(U$1006="",Datos!U546&lt;=U$1006))),FALSE),OR(ISNUMBER(FIND(";"&amp;UPPER(TRIM(Datos!U546&amp;""))&amp;"=",U$1007)),ISNUMBER(FIND(";"&amp;UPPER(TRIM(Datos!U546&amp;""))&amp;";",U$1007))),OR(UPPER(TRIM(Datos!U546&amp;""))="SÍ",UPPER(TRIM(Datos!U546&amp;""))="SI",UPPER(TRIM(Datos!U546&amp;""))="NO"),IF(ISNUMBER(Datos!U546),AND(OR(U$1005="",Datos!U546&gt;=U$1005),OR(U$1006="",Datos!U546&lt;=U$1006)),FALSE),TRUE))))</f>
        <v>0.0</v>
      </c>
      <c r="V546">
        <f>IF(Datos!V546="",0,IF(AND(V$1008&lt;&gt;"",Datos!V546=V$1008),0,IF(V$1004=0,0,1-CHOOSE(V$1004,IF(ISNUMBER(Datos!V546),AND(OR(V$1005="",Datos!V546&gt;=V$1005),OR(V$1006="",Datos!V546&lt;=V$1006)),FALSE),IF(ISNUMBER(Datos!V546),AND(Datos!V546=INT(Datos!V546),AND(OR(V$1005="",Datos!V546&gt;=V$1005),OR(V$1006="",Datos!V546&lt;=V$1006))),FALSE),OR(ISNUMBER(FIND(";"&amp;UPPER(TRIM(Datos!V546&amp;""))&amp;"=",V$1007)),ISNUMBER(FIND(";"&amp;UPPER(TRIM(Datos!V546&amp;""))&amp;";",V$1007))),OR(UPPER(TRIM(Datos!V546&amp;""))="SÍ",UPPER(TRIM(Datos!V546&amp;""))="SI",UPPER(TRIM(Datos!V546&amp;""))="NO"),IF(ISNUMBER(Datos!V546),AND(OR(V$1005="",Datos!V546&gt;=V$1005),OR(V$1006="",Datos!V546&lt;=V$1006)),FALSE),TRUE))))</f>
        <v>0.0</v>
      </c>
      <c r="W546">
        <f>IF(Datos!W546="",0,IF(AND(W$1008&lt;&gt;"",Datos!W546=W$1008),0,IF(W$1004=0,0,1-CHOOSE(W$1004,IF(ISNUMBER(Datos!W546),AND(OR(W$1005="",Datos!W546&gt;=W$1005),OR(W$1006="",Datos!W546&lt;=W$1006)),FALSE),IF(ISNUMBER(Datos!W546),AND(Datos!W546=INT(Datos!W546),AND(OR(W$1005="",Datos!W546&gt;=W$1005),OR(W$1006="",Datos!W546&lt;=W$1006))),FALSE),OR(ISNUMBER(FIND(";"&amp;UPPER(TRIM(Datos!W546&amp;""))&amp;"=",W$1007)),ISNUMBER(FIND(";"&amp;UPPER(TRIM(Datos!W546&amp;""))&amp;";",W$1007))),OR(UPPER(TRIM(Datos!W546&amp;""))="SÍ",UPPER(TRIM(Datos!W546&amp;""))="SI",UPPER(TRIM(Datos!W546&amp;""))="NO"),IF(ISNUMBER(Datos!W546),AND(OR(W$1005="",Datos!W546&gt;=W$1005),OR(W$1006="",Datos!W546&lt;=W$1006)),FALSE),TRUE))))</f>
        <v>0.0</v>
      </c>
      <c r="X546">
        <f>IF(Datos!X546="",0,IF(AND(X$1008&lt;&gt;"",Datos!X546=X$1008),0,IF(X$1004=0,0,1-CHOOSE(X$1004,IF(ISNUMBER(Datos!X546),AND(OR(X$1005="",Datos!X546&gt;=X$1005),OR(X$1006="",Datos!X546&lt;=X$1006)),FALSE),IF(ISNUMBER(Datos!X546),AND(Datos!X546=INT(Datos!X546),AND(OR(X$1005="",Datos!X546&gt;=X$1005),OR(X$1006="",Datos!X546&lt;=X$1006))),FALSE),OR(ISNUMBER(FIND(";"&amp;UPPER(TRIM(Datos!X546&amp;""))&amp;"=",X$1007)),ISNUMBER(FIND(";"&amp;UPPER(TRIM(Datos!X546&amp;""))&amp;";",X$1007))),OR(UPPER(TRIM(Datos!X546&amp;""))="SÍ",UPPER(TRIM(Datos!X546&amp;""))="SI",UPPER(TRIM(Datos!X546&amp;""))="NO"),IF(ISNUMBER(Datos!X546),AND(OR(X$1005="",Datos!X546&gt;=X$1005),OR(X$1006="",Datos!X546&lt;=X$1006)),FALSE),TRUE))))</f>
        <v>0.0</v>
      </c>
      <c r="Y546">
        <f>IF(Datos!Y546="",0,IF(AND(Y$1008&lt;&gt;"",Datos!Y546=Y$1008),0,IF(Y$1004=0,0,1-CHOOSE(Y$1004,IF(ISNUMBER(Datos!Y546),AND(OR(Y$1005="",Datos!Y546&gt;=Y$1005),OR(Y$1006="",Datos!Y546&lt;=Y$1006)),FALSE),IF(ISNUMBER(Datos!Y546),AND(Datos!Y546=INT(Datos!Y546),AND(OR(Y$1005="",Datos!Y546&gt;=Y$1005),OR(Y$1006="",Datos!Y546&lt;=Y$1006))),FALSE),OR(ISNUMBER(FIND(";"&amp;UPPER(TRIM(Datos!Y546&amp;""))&amp;"=",Y$1007)),ISNUMBER(FIND(";"&amp;UPPER(TRIM(Datos!Y546&amp;""))&amp;";",Y$1007))),OR(UPPER(TRIM(Datos!Y546&amp;""))="SÍ",UPPER(TRIM(Datos!Y546&amp;""))="SI",UPPER(TRIM(Datos!Y546&amp;""))="NO"),IF(ISNUMBER(Datos!Y546),AND(OR(Y$1005="",Datos!Y546&gt;=Y$1005),OR(Y$1006="",Datos!Y546&lt;=Y$1006)),FALSE),TRUE))))</f>
        <v>0.0</v>
      </c>
      <c r="Z546">
        <f>IF(Datos!Z546="",0,IF(AND(Z$1008&lt;&gt;"",Datos!Z546=Z$1008),0,IF(Z$1004=0,0,1-CHOOSE(Z$1004,IF(ISNUMBER(Datos!Z546),AND(OR(Z$1005="",Datos!Z546&gt;=Z$1005),OR(Z$1006="",Datos!Z546&lt;=Z$1006)),FALSE),IF(ISNUMBER(Datos!Z546),AND(Datos!Z546=INT(Datos!Z546),AND(OR(Z$1005="",Datos!Z546&gt;=Z$1005),OR(Z$1006="",Datos!Z546&lt;=Z$1006))),FALSE),OR(ISNUMBER(FIND(";"&amp;UPPER(TRIM(Datos!Z546&amp;""))&amp;"=",Z$1007)),ISNUMBER(FIND(";"&amp;UPPER(TRIM(Datos!Z546&amp;""))&amp;";",Z$1007))),OR(UPPER(TRIM(Datos!Z546&amp;""))="SÍ",UPPER(TRIM(Datos!Z546&amp;""))="SI",UPPER(TRIM(Datos!Z546&amp;""))="NO"),IF(ISNUMBER(Datos!Z546),AND(OR(Z$1005="",Datos!Z546&gt;=Z$1005),OR(Z$1006="",Datos!Z546&lt;=Z$1006)),FALSE),TRUE))))</f>
        <v>0.0</v>
      </c>
      <c r="AA546">
        <f>IF(Datos!AA546="",0,IF(AND(AA$1008&lt;&gt;"",Datos!AA546=AA$1008),0,IF(AA$1004=0,0,1-CHOOSE(AA$1004,IF(ISNUMBER(Datos!AA546),AND(OR(AA$1005="",Datos!AA546&gt;=AA$1005),OR(AA$1006="",Datos!AA546&lt;=AA$1006)),FALSE),IF(ISNUMBER(Datos!AA546),AND(Datos!AA546=INT(Datos!AA546),AND(OR(AA$1005="",Datos!AA546&gt;=AA$1005),OR(AA$1006="",Datos!AA546&lt;=AA$1006))),FALSE),OR(ISNUMBER(FIND(";"&amp;UPPER(TRIM(Datos!AA546&amp;""))&amp;"=",AA$1007)),ISNUMBER(FIND(";"&amp;UPPER(TRIM(Datos!AA546&amp;""))&amp;";",AA$1007))),OR(UPPER(TRIM(Datos!AA546&amp;""))="SÍ",UPPER(TRIM(Datos!AA546&amp;""))="SI",UPPER(TRIM(Datos!AA546&amp;""))="NO"),IF(ISNUMBER(Datos!AA546),AND(OR(AA$1005="",Datos!AA546&gt;=AA$1005),OR(AA$1006="",Datos!AA546&lt;=AA$1006)),FALSE),TRUE))))</f>
        <v>0.0</v>
      </c>
      <c r="AB546">
        <f>IF(Datos!AB546="",0,IF(AND(AB$1008&lt;&gt;"",Datos!AB546=AB$1008),0,IF(AB$1004=0,0,1-CHOOSE(AB$1004,IF(ISNUMBER(Datos!AB546),AND(OR(AB$1005="",Datos!AB546&gt;=AB$1005),OR(AB$1006="",Datos!AB546&lt;=AB$1006)),FALSE),IF(ISNUMBER(Datos!AB546),AND(Datos!AB546=INT(Datos!AB546),AND(OR(AB$1005="",Datos!AB546&gt;=AB$1005),OR(AB$1006="",Datos!AB546&lt;=AB$1006))),FALSE),OR(ISNUMBER(FIND(";"&amp;UPPER(TRIM(Datos!AB546&amp;""))&amp;"=",AB$1007)),ISNUMBER(FIND(";"&amp;UPPER(TRIM(Datos!AB546&amp;""))&amp;";",AB$1007))),OR(UPPER(TRIM(Datos!AB546&amp;""))="SÍ",UPPER(TRIM(Datos!AB546&amp;""))="SI",UPPER(TRIM(Datos!AB546&amp;""))="NO"),IF(ISNUMBER(Datos!AB546),AND(OR(AB$1005="",Datos!AB546&gt;=AB$1005),OR(AB$1006="",Datos!AB546&lt;=AB$1006)),FALSE),TRUE))))</f>
        <v>0.0</v>
      </c>
      <c r="AC546">
        <f>IF(Datos!AC546="",0,IF(AND(AC$1008&lt;&gt;"",Datos!AC546=AC$1008),0,IF(AC$1004=0,0,1-CHOOSE(AC$1004,IF(ISNUMBER(Datos!AC546),AND(OR(AC$1005="",Datos!AC546&gt;=AC$1005),OR(AC$1006="",Datos!AC546&lt;=AC$1006)),FALSE),IF(ISNUMBER(Datos!AC546),AND(Datos!AC546=INT(Datos!AC546),AND(OR(AC$1005="",Datos!AC546&gt;=AC$1005),OR(AC$1006="",Datos!AC546&lt;=AC$1006))),FALSE),OR(ISNUMBER(FIND(";"&amp;UPPER(TRIM(Datos!AC546&amp;""))&amp;"=",AC$1007)),ISNUMBER(FIND(";"&amp;UPPER(TRIM(Datos!AC546&amp;""))&amp;";",AC$1007))),OR(UPPER(TRIM(Datos!AC546&amp;""))="SÍ",UPPER(TRIM(Datos!AC546&amp;""))="SI",UPPER(TRIM(Datos!AC546&amp;""))="NO"),IF(ISNUMBER(Datos!AC546),AND(OR(AC$1005="",Datos!AC546&gt;=AC$1005),OR(AC$1006="",Datos!AC546&lt;=AC$1006)),FALSE),TRUE))))</f>
        <v>0.0</v>
      </c>
      <c r="AD546">
        <f>IF(Datos!AD546="",0,IF(AND(AD$1008&lt;&gt;"",Datos!AD546=AD$1008),0,IF(AD$1004=0,0,1-CHOOSE(AD$1004,IF(ISNUMBER(Datos!AD546),AND(OR(AD$1005="",Datos!AD546&gt;=AD$1005),OR(AD$1006="",Datos!AD546&lt;=AD$1006)),FALSE),IF(ISNUMBER(Datos!AD546),AND(Datos!AD546=INT(Datos!AD546),AND(OR(AD$1005="",Datos!AD546&gt;=AD$1005),OR(AD$1006="",Datos!AD546&lt;=AD$1006))),FALSE),OR(ISNUMBER(FIND(";"&amp;UPPER(TRIM(Datos!AD546&amp;""))&amp;"=",AD$1007)),ISNUMBER(FIND(";"&amp;UPPER(TRIM(Datos!AD546&amp;""))&amp;";",AD$1007))),OR(UPPER(TRIM(Datos!AD546&amp;""))="SÍ",UPPER(TRIM(Datos!AD546&amp;""))="SI",UPPER(TRIM(Datos!AD546&amp;""))="NO"),IF(ISNUMBER(Datos!AD546),AND(OR(AD$1005="",Datos!AD546&gt;=AD$1005),OR(AD$1006="",Datos!AD546&lt;=AD$1006)),FALSE),TRUE))))</f>
        <v>0.0</v>
      </c>
      <c r="AE546">
        <f>IF(Datos!AE546="",0,IF(AND(AE$1008&lt;&gt;"",Datos!AE546=AE$1008),0,IF(AE$1004=0,0,1-CHOOSE(AE$1004,IF(ISNUMBER(Datos!AE546),AND(OR(AE$1005="",Datos!AE546&gt;=AE$1005),OR(AE$1006="",Datos!AE546&lt;=AE$1006)),FALSE),IF(ISNUMBER(Datos!AE546),AND(Datos!AE546=INT(Datos!AE546),AND(OR(AE$1005="",Datos!AE546&gt;=AE$1005),OR(AE$1006="",Datos!AE546&lt;=AE$1006))),FALSE),OR(ISNUMBER(FIND(";"&amp;UPPER(TRIM(Datos!AE546&amp;""))&amp;"=",AE$1007)),ISNUMBER(FIND(";"&amp;UPPER(TRIM(Datos!AE546&amp;""))&amp;";",AE$1007))),OR(UPPER(TRIM(Datos!AE546&amp;""))="SÍ",UPPER(TRIM(Datos!AE546&amp;""))="SI",UPPER(TRIM(Datos!AE546&amp;""))="NO"),IF(ISNUMBER(Datos!AE546),AND(OR(AE$1005="",Datos!AE546&gt;=AE$1005),OR(AE$1006="",Datos!AE546&lt;=AE$1006)),FALSE),TRUE))))</f>
        <v>0.0</v>
      </c>
    </row>
    <row r="547" spans="2:31">
      <c r="B547">
        <f>IF(Datos!B547="",0,IF(AND(B$1008&lt;&gt;"",Datos!B547=B$1008),0,IF(B$1004=0,0,1-CHOOSE(B$1004,IF(ISNUMBER(Datos!B547),AND(OR(B$1005="",Datos!B547&gt;=B$1005),OR(B$1006="",Datos!B547&lt;=B$1006)),FALSE),IF(ISNUMBER(Datos!B547),AND(Datos!B547=INT(Datos!B547),AND(OR(B$1005="",Datos!B547&gt;=B$1005),OR(B$1006="",Datos!B547&lt;=B$1006))),FALSE),OR(ISNUMBER(FIND(";"&amp;UPPER(TRIM(Datos!B547&amp;""))&amp;"=",B$1007)),ISNUMBER(FIND(";"&amp;UPPER(TRIM(Datos!B547&amp;""))&amp;";",B$1007))),OR(UPPER(TRIM(Datos!B547&amp;""))="SÍ",UPPER(TRIM(Datos!B547&amp;""))="SI",UPPER(TRIM(Datos!B547&amp;""))="NO"),IF(ISNUMBER(Datos!B547),AND(OR(B$1005="",Datos!B547&gt;=B$1005),OR(B$1006="",Datos!B547&lt;=B$1006)),FALSE),TRUE))))</f>
        <v>0.0</v>
      </c>
      <c r="C547">
        <f>IF(Datos!C547="",0,IF(AND(C$1008&lt;&gt;"",Datos!C547=C$1008),0,IF(C$1004=0,0,1-CHOOSE(C$1004,IF(ISNUMBER(Datos!C547),AND(OR(C$1005="",Datos!C547&gt;=C$1005),OR(C$1006="",Datos!C547&lt;=C$1006)),FALSE),IF(ISNUMBER(Datos!C547),AND(Datos!C547=INT(Datos!C547),AND(OR(C$1005="",Datos!C547&gt;=C$1005),OR(C$1006="",Datos!C547&lt;=C$1006))),FALSE),OR(ISNUMBER(FIND(";"&amp;UPPER(TRIM(Datos!C547&amp;""))&amp;"=",C$1007)),ISNUMBER(FIND(";"&amp;UPPER(TRIM(Datos!C547&amp;""))&amp;";",C$1007))),OR(UPPER(TRIM(Datos!C547&amp;""))="SÍ",UPPER(TRIM(Datos!C547&amp;""))="SI",UPPER(TRIM(Datos!C547&amp;""))="NO"),IF(ISNUMBER(Datos!C547),AND(OR(C$1005="",Datos!C547&gt;=C$1005),OR(C$1006="",Datos!C547&lt;=C$1006)),FALSE),TRUE))))</f>
        <v>0.0</v>
      </c>
      <c r="D547">
        <f>IF(Datos!D547="",0,IF(AND(D$1008&lt;&gt;"",Datos!D547=D$1008),0,IF(D$1004=0,0,1-CHOOSE(D$1004,IF(ISNUMBER(Datos!D547),AND(OR(D$1005="",Datos!D547&gt;=D$1005),OR(D$1006="",Datos!D547&lt;=D$1006)),FALSE),IF(ISNUMBER(Datos!D547),AND(Datos!D547=INT(Datos!D547),AND(OR(D$1005="",Datos!D547&gt;=D$1005),OR(D$1006="",Datos!D547&lt;=D$1006))),FALSE),OR(ISNUMBER(FIND(";"&amp;UPPER(TRIM(Datos!D547&amp;""))&amp;"=",D$1007)),ISNUMBER(FIND(";"&amp;UPPER(TRIM(Datos!D547&amp;""))&amp;";",D$1007))),OR(UPPER(TRIM(Datos!D547&amp;""))="SÍ",UPPER(TRIM(Datos!D547&amp;""))="SI",UPPER(TRIM(Datos!D547&amp;""))="NO"),IF(ISNUMBER(Datos!D547),AND(OR(D$1005="",Datos!D547&gt;=D$1005),OR(D$1006="",Datos!D547&lt;=D$1006)),FALSE),TRUE))))</f>
        <v>0.0</v>
      </c>
      <c r="E547">
        <f>IF(Datos!E547="",0,IF(AND(E$1008&lt;&gt;"",Datos!E547=E$1008),0,IF(E$1004=0,0,1-CHOOSE(E$1004,IF(ISNUMBER(Datos!E547),AND(OR(E$1005="",Datos!E547&gt;=E$1005),OR(E$1006="",Datos!E547&lt;=E$1006)),FALSE),IF(ISNUMBER(Datos!E547),AND(Datos!E547=INT(Datos!E547),AND(OR(E$1005="",Datos!E547&gt;=E$1005),OR(E$1006="",Datos!E547&lt;=E$1006))),FALSE),OR(ISNUMBER(FIND(";"&amp;UPPER(TRIM(Datos!E547&amp;""))&amp;"=",E$1007)),ISNUMBER(FIND(";"&amp;UPPER(TRIM(Datos!E547&amp;""))&amp;";",E$1007))),OR(UPPER(TRIM(Datos!E547&amp;""))="SÍ",UPPER(TRIM(Datos!E547&amp;""))="SI",UPPER(TRIM(Datos!E547&amp;""))="NO"),IF(ISNUMBER(Datos!E547),AND(OR(E$1005="",Datos!E547&gt;=E$1005),OR(E$1006="",Datos!E547&lt;=E$1006)),FALSE),TRUE))))</f>
        <v>0.0</v>
      </c>
      <c r="F547">
        <f>IF(Datos!F547="",0,IF(AND(F$1008&lt;&gt;"",Datos!F547=F$1008),0,IF(F$1004=0,0,1-CHOOSE(F$1004,IF(ISNUMBER(Datos!F547),AND(OR(F$1005="",Datos!F547&gt;=F$1005),OR(F$1006="",Datos!F547&lt;=F$1006)),FALSE),IF(ISNUMBER(Datos!F547),AND(Datos!F547=INT(Datos!F547),AND(OR(F$1005="",Datos!F547&gt;=F$1005),OR(F$1006="",Datos!F547&lt;=F$1006))),FALSE),OR(ISNUMBER(FIND(";"&amp;UPPER(TRIM(Datos!F547&amp;""))&amp;"=",F$1007)),ISNUMBER(FIND(";"&amp;UPPER(TRIM(Datos!F547&amp;""))&amp;";",F$1007))),OR(UPPER(TRIM(Datos!F547&amp;""))="SÍ",UPPER(TRIM(Datos!F547&amp;""))="SI",UPPER(TRIM(Datos!F547&amp;""))="NO"),IF(ISNUMBER(Datos!F547),AND(OR(F$1005="",Datos!F547&gt;=F$1005),OR(F$1006="",Datos!F547&lt;=F$1006)),FALSE),TRUE))))</f>
        <v>0.0</v>
      </c>
      <c r="G547">
        <f>IF(Datos!G547="",0,IF(AND(G$1008&lt;&gt;"",Datos!G547=G$1008),0,IF(G$1004=0,0,1-CHOOSE(G$1004,IF(ISNUMBER(Datos!G547),AND(OR(G$1005="",Datos!G547&gt;=G$1005),OR(G$1006="",Datos!G547&lt;=G$1006)),FALSE),IF(ISNUMBER(Datos!G547),AND(Datos!G547=INT(Datos!G547),AND(OR(G$1005="",Datos!G547&gt;=G$1005),OR(G$1006="",Datos!G547&lt;=G$1006))),FALSE),OR(ISNUMBER(FIND(";"&amp;UPPER(TRIM(Datos!G547&amp;""))&amp;"=",G$1007)),ISNUMBER(FIND(";"&amp;UPPER(TRIM(Datos!G547&amp;""))&amp;";",G$1007))),OR(UPPER(TRIM(Datos!G547&amp;""))="SÍ",UPPER(TRIM(Datos!G547&amp;""))="SI",UPPER(TRIM(Datos!G547&amp;""))="NO"),IF(ISNUMBER(Datos!G547),AND(OR(G$1005="",Datos!G547&gt;=G$1005),OR(G$1006="",Datos!G547&lt;=G$1006)),FALSE),TRUE))))</f>
        <v>0.0</v>
      </c>
      <c r="H547">
        <f>IF(Datos!H547="",0,IF(AND(H$1008&lt;&gt;"",Datos!H547=H$1008),0,IF(H$1004=0,0,1-CHOOSE(H$1004,IF(ISNUMBER(Datos!H547),AND(OR(H$1005="",Datos!H547&gt;=H$1005),OR(H$1006="",Datos!H547&lt;=H$1006)),FALSE),IF(ISNUMBER(Datos!H547),AND(Datos!H547=INT(Datos!H547),AND(OR(H$1005="",Datos!H547&gt;=H$1005),OR(H$1006="",Datos!H547&lt;=H$1006))),FALSE),OR(ISNUMBER(FIND(";"&amp;UPPER(TRIM(Datos!H547&amp;""))&amp;"=",H$1007)),ISNUMBER(FIND(";"&amp;UPPER(TRIM(Datos!H547&amp;""))&amp;";",H$1007))),OR(UPPER(TRIM(Datos!H547&amp;""))="SÍ",UPPER(TRIM(Datos!H547&amp;""))="SI",UPPER(TRIM(Datos!H547&amp;""))="NO"),IF(ISNUMBER(Datos!H547),AND(OR(H$1005="",Datos!H547&gt;=H$1005),OR(H$1006="",Datos!H547&lt;=H$1006)),FALSE),TRUE))))</f>
        <v>0.0</v>
      </c>
      <c r="I547">
        <f>IF(Datos!I547="",0,IF(AND(I$1008&lt;&gt;"",Datos!I547=I$1008),0,IF(I$1004=0,0,1-CHOOSE(I$1004,IF(ISNUMBER(Datos!I547),AND(OR(I$1005="",Datos!I547&gt;=I$1005),OR(I$1006="",Datos!I547&lt;=I$1006)),FALSE),IF(ISNUMBER(Datos!I547),AND(Datos!I547=INT(Datos!I547),AND(OR(I$1005="",Datos!I547&gt;=I$1005),OR(I$1006="",Datos!I547&lt;=I$1006))),FALSE),OR(ISNUMBER(FIND(";"&amp;UPPER(TRIM(Datos!I547&amp;""))&amp;"=",I$1007)),ISNUMBER(FIND(";"&amp;UPPER(TRIM(Datos!I547&amp;""))&amp;";",I$1007))),OR(UPPER(TRIM(Datos!I547&amp;""))="SÍ",UPPER(TRIM(Datos!I547&amp;""))="SI",UPPER(TRIM(Datos!I547&amp;""))="NO"),IF(ISNUMBER(Datos!I547),AND(OR(I$1005="",Datos!I547&gt;=I$1005),OR(I$1006="",Datos!I547&lt;=I$1006)),FALSE),TRUE))))</f>
        <v>0.0</v>
      </c>
      <c r="J547">
        <f>IF(Datos!J547="",0,IF(AND(J$1008&lt;&gt;"",Datos!J547=J$1008),0,IF(J$1004=0,0,1-CHOOSE(J$1004,IF(ISNUMBER(Datos!J547),AND(OR(J$1005="",Datos!J547&gt;=J$1005),OR(J$1006="",Datos!J547&lt;=J$1006)),FALSE),IF(ISNUMBER(Datos!J547),AND(Datos!J547=INT(Datos!J547),AND(OR(J$1005="",Datos!J547&gt;=J$1005),OR(J$1006="",Datos!J547&lt;=J$1006))),FALSE),OR(ISNUMBER(FIND(";"&amp;UPPER(TRIM(Datos!J547&amp;""))&amp;"=",J$1007)),ISNUMBER(FIND(";"&amp;UPPER(TRIM(Datos!J547&amp;""))&amp;";",J$1007))),OR(UPPER(TRIM(Datos!J547&amp;""))="SÍ",UPPER(TRIM(Datos!J547&amp;""))="SI",UPPER(TRIM(Datos!J547&amp;""))="NO"),IF(ISNUMBER(Datos!J547),AND(OR(J$1005="",Datos!J547&gt;=J$1005),OR(J$1006="",Datos!J547&lt;=J$1006)),FALSE),TRUE))))</f>
        <v>0.0</v>
      </c>
      <c r="K547">
        <f>IF(Datos!K547="",0,IF(AND(K$1008&lt;&gt;"",Datos!K547=K$1008),0,IF(K$1004=0,0,1-CHOOSE(K$1004,IF(ISNUMBER(Datos!K547),AND(OR(K$1005="",Datos!K547&gt;=K$1005),OR(K$1006="",Datos!K547&lt;=K$1006)),FALSE),IF(ISNUMBER(Datos!K547),AND(Datos!K547=INT(Datos!K547),AND(OR(K$1005="",Datos!K547&gt;=K$1005),OR(K$1006="",Datos!K547&lt;=K$1006))),FALSE),OR(ISNUMBER(FIND(";"&amp;UPPER(TRIM(Datos!K547&amp;""))&amp;"=",K$1007)),ISNUMBER(FIND(";"&amp;UPPER(TRIM(Datos!K547&amp;""))&amp;";",K$1007))),OR(UPPER(TRIM(Datos!K547&amp;""))="SÍ",UPPER(TRIM(Datos!K547&amp;""))="SI",UPPER(TRIM(Datos!K547&amp;""))="NO"),IF(ISNUMBER(Datos!K547),AND(OR(K$1005="",Datos!K547&gt;=K$1005),OR(K$1006="",Datos!K547&lt;=K$1006)),FALSE),TRUE))))</f>
        <v>0.0</v>
      </c>
      <c r="L547">
        <f>IF(Datos!L547="",0,IF(AND(L$1008&lt;&gt;"",Datos!L547=L$1008),0,IF(L$1004=0,0,1-CHOOSE(L$1004,IF(ISNUMBER(Datos!L547),AND(OR(L$1005="",Datos!L547&gt;=L$1005),OR(L$1006="",Datos!L547&lt;=L$1006)),FALSE),IF(ISNUMBER(Datos!L547),AND(Datos!L547=INT(Datos!L547),AND(OR(L$1005="",Datos!L547&gt;=L$1005),OR(L$1006="",Datos!L547&lt;=L$1006))),FALSE),OR(ISNUMBER(FIND(";"&amp;UPPER(TRIM(Datos!L547&amp;""))&amp;"=",L$1007)),ISNUMBER(FIND(";"&amp;UPPER(TRIM(Datos!L547&amp;""))&amp;";",L$1007))),OR(UPPER(TRIM(Datos!L547&amp;""))="SÍ",UPPER(TRIM(Datos!L547&amp;""))="SI",UPPER(TRIM(Datos!L547&amp;""))="NO"),IF(ISNUMBER(Datos!L547),AND(OR(L$1005="",Datos!L547&gt;=L$1005),OR(L$1006="",Datos!L547&lt;=L$1006)),FALSE),TRUE))))</f>
        <v>0.0</v>
      </c>
      <c r="M547">
        <f>IF(Datos!M547="",0,IF(AND(M$1008&lt;&gt;"",Datos!M547=M$1008),0,IF(M$1004=0,0,1-CHOOSE(M$1004,IF(ISNUMBER(Datos!M547),AND(OR(M$1005="",Datos!M547&gt;=M$1005),OR(M$1006="",Datos!M547&lt;=M$1006)),FALSE),IF(ISNUMBER(Datos!M547),AND(Datos!M547=INT(Datos!M547),AND(OR(M$1005="",Datos!M547&gt;=M$1005),OR(M$1006="",Datos!M547&lt;=M$1006))),FALSE),OR(ISNUMBER(FIND(";"&amp;UPPER(TRIM(Datos!M547&amp;""))&amp;"=",M$1007)),ISNUMBER(FIND(";"&amp;UPPER(TRIM(Datos!M547&amp;""))&amp;";",M$1007))),OR(UPPER(TRIM(Datos!M547&amp;""))="SÍ",UPPER(TRIM(Datos!M547&amp;""))="SI",UPPER(TRIM(Datos!M547&amp;""))="NO"),IF(ISNUMBER(Datos!M547),AND(OR(M$1005="",Datos!M547&gt;=M$1005),OR(M$1006="",Datos!M547&lt;=M$1006)),FALSE),TRUE))))</f>
        <v>0.0</v>
      </c>
      <c r="N547">
        <f>IF(Datos!N547="",0,IF(AND(N$1008&lt;&gt;"",Datos!N547=N$1008),0,IF(N$1004=0,0,1-CHOOSE(N$1004,IF(ISNUMBER(Datos!N547),AND(OR(N$1005="",Datos!N547&gt;=N$1005),OR(N$1006="",Datos!N547&lt;=N$1006)),FALSE),IF(ISNUMBER(Datos!N547),AND(Datos!N547=INT(Datos!N547),AND(OR(N$1005="",Datos!N547&gt;=N$1005),OR(N$1006="",Datos!N547&lt;=N$1006))),FALSE),OR(ISNUMBER(FIND(";"&amp;UPPER(TRIM(Datos!N547&amp;""))&amp;"=",N$1007)),ISNUMBER(FIND(";"&amp;UPPER(TRIM(Datos!N547&amp;""))&amp;";",N$1007))),OR(UPPER(TRIM(Datos!N547&amp;""))="SÍ",UPPER(TRIM(Datos!N547&amp;""))="SI",UPPER(TRIM(Datos!N547&amp;""))="NO"),IF(ISNUMBER(Datos!N547),AND(OR(N$1005="",Datos!N547&gt;=N$1005),OR(N$1006="",Datos!N547&lt;=N$1006)),FALSE),TRUE))))</f>
        <v>0.0</v>
      </c>
      <c r="O547">
        <f>IF(Datos!O547="",0,IF(AND(O$1008&lt;&gt;"",Datos!O547=O$1008),0,IF(O$1004=0,0,1-CHOOSE(O$1004,IF(ISNUMBER(Datos!O547),AND(OR(O$1005="",Datos!O547&gt;=O$1005),OR(O$1006="",Datos!O547&lt;=O$1006)),FALSE),IF(ISNUMBER(Datos!O547),AND(Datos!O547=INT(Datos!O547),AND(OR(O$1005="",Datos!O547&gt;=O$1005),OR(O$1006="",Datos!O547&lt;=O$1006))),FALSE),OR(ISNUMBER(FIND(";"&amp;UPPER(TRIM(Datos!O547&amp;""))&amp;"=",O$1007)),ISNUMBER(FIND(";"&amp;UPPER(TRIM(Datos!O547&amp;""))&amp;";",O$1007))),OR(UPPER(TRIM(Datos!O547&amp;""))="SÍ",UPPER(TRIM(Datos!O547&amp;""))="SI",UPPER(TRIM(Datos!O547&amp;""))="NO"),IF(ISNUMBER(Datos!O547),AND(OR(O$1005="",Datos!O547&gt;=O$1005),OR(O$1006="",Datos!O547&lt;=O$1006)),FALSE),TRUE))))</f>
        <v>0.0</v>
      </c>
      <c r="P547">
        <f>IF(Datos!P547="",0,IF(AND(P$1008&lt;&gt;"",Datos!P547=P$1008),0,IF(P$1004=0,0,1-CHOOSE(P$1004,IF(ISNUMBER(Datos!P547),AND(OR(P$1005="",Datos!P547&gt;=P$1005),OR(P$1006="",Datos!P547&lt;=P$1006)),FALSE),IF(ISNUMBER(Datos!P547),AND(Datos!P547=INT(Datos!P547),AND(OR(P$1005="",Datos!P547&gt;=P$1005),OR(P$1006="",Datos!P547&lt;=P$1006))),FALSE),OR(ISNUMBER(FIND(";"&amp;UPPER(TRIM(Datos!P547&amp;""))&amp;"=",P$1007)),ISNUMBER(FIND(";"&amp;UPPER(TRIM(Datos!P547&amp;""))&amp;";",P$1007))),OR(UPPER(TRIM(Datos!P547&amp;""))="SÍ",UPPER(TRIM(Datos!P547&amp;""))="SI",UPPER(TRIM(Datos!P547&amp;""))="NO"),IF(ISNUMBER(Datos!P547),AND(OR(P$1005="",Datos!P547&gt;=P$1005),OR(P$1006="",Datos!P547&lt;=P$1006)),FALSE),TRUE))))</f>
        <v>0.0</v>
      </c>
      <c r="Q547">
        <f>IF(Datos!Q547="",0,IF(AND(Q$1008&lt;&gt;"",Datos!Q547=Q$1008),0,IF(Q$1004=0,0,1-CHOOSE(Q$1004,IF(ISNUMBER(Datos!Q547),AND(OR(Q$1005="",Datos!Q547&gt;=Q$1005),OR(Q$1006="",Datos!Q547&lt;=Q$1006)),FALSE),IF(ISNUMBER(Datos!Q547),AND(Datos!Q547=INT(Datos!Q547),AND(OR(Q$1005="",Datos!Q547&gt;=Q$1005),OR(Q$1006="",Datos!Q547&lt;=Q$1006))),FALSE),OR(ISNUMBER(FIND(";"&amp;UPPER(TRIM(Datos!Q547&amp;""))&amp;"=",Q$1007)),ISNUMBER(FIND(";"&amp;UPPER(TRIM(Datos!Q547&amp;""))&amp;";",Q$1007))),OR(UPPER(TRIM(Datos!Q547&amp;""))="SÍ",UPPER(TRIM(Datos!Q547&amp;""))="SI",UPPER(TRIM(Datos!Q547&amp;""))="NO"),IF(ISNUMBER(Datos!Q547),AND(OR(Q$1005="",Datos!Q547&gt;=Q$1005),OR(Q$1006="",Datos!Q547&lt;=Q$1006)),FALSE),TRUE))))</f>
        <v>0.0</v>
      </c>
      <c r="R547">
        <f>IF(Datos!R547="",0,IF(AND(R$1008&lt;&gt;"",Datos!R547=R$1008),0,IF(R$1004=0,0,1-CHOOSE(R$1004,IF(ISNUMBER(Datos!R547),AND(OR(R$1005="",Datos!R547&gt;=R$1005),OR(R$1006="",Datos!R547&lt;=R$1006)),FALSE),IF(ISNUMBER(Datos!R547),AND(Datos!R547=INT(Datos!R547),AND(OR(R$1005="",Datos!R547&gt;=R$1005),OR(R$1006="",Datos!R547&lt;=R$1006))),FALSE),OR(ISNUMBER(FIND(";"&amp;UPPER(TRIM(Datos!R547&amp;""))&amp;"=",R$1007)),ISNUMBER(FIND(";"&amp;UPPER(TRIM(Datos!R547&amp;""))&amp;";",R$1007))),OR(UPPER(TRIM(Datos!R547&amp;""))="SÍ",UPPER(TRIM(Datos!R547&amp;""))="SI",UPPER(TRIM(Datos!R547&amp;""))="NO"),IF(ISNUMBER(Datos!R547),AND(OR(R$1005="",Datos!R547&gt;=R$1005),OR(R$1006="",Datos!R547&lt;=R$1006)),FALSE),TRUE))))</f>
        <v>0.0</v>
      </c>
      <c r="S547">
        <f>IF(Datos!S547="",0,IF(AND(S$1008&lt;&gt;"",Datos!S547=S$1008),0,IF(S$1004=0,0,1-CHOOSE(S$1004,IF(ISNUMBER(Datos!S547),AND(OR(S$1005="",Datos!S547&gt;=S$1005),OR(S$1006="",Datos!S547&lt;=S$1006)),FALSE),IF(ISNUMBER(Datos!S547),AND(Datos!S547=INT(Datos!S547),AND(OR(S$1005="",Datos!S547&gt;=S$1005),OR(S$1006="",Datos!S547&lt;=S$1006))),FALSE),OR(ISNUMBER(FIND(";"&amp;UPPER(TRIM(Datos!S547&amp;""))&amp;"=",S$1007)),ISNUMBER(FIND(";"&amp;UPPER(TRIM(Datos!S547&amp;""))&amp;";",S$1007))),OR(UPPER(TRIM(Datos!S547&amp;""))="SÍ",UPPER(TRIM(Datos!S547&amp;""))="SI",UPPER(TRIM(Datos!S547&amp;""))="NO"),IF(ISNUMBER(Datos!S547),AND(OR(S$1005="",Datos!S547&gt;=S$1005),OR(S$1006="",Datos!S547&lt;=S$1006)),FALSE),TRUE))))</f>
        <v>0.0</v>
      </c>
      <c r="T547">
        <f>IF(Datos!T547="",0,IF(AND(T$1008&lt;&gt;"",Datos!T547=T$1008),0,IF(T$1004=0,0,1-CHOOSE(T$1004,IF(ISNUMBER(Datos!T547),AND(OR(T$1005="",Datos!T547&gt;=T$1005),OR(T$1006="",Datos!T547&lt;=T$1006)),FALSE),IF(ISNUMBER(Datos!T547),AND(Datos!T547=INT(Datos!T547),AND(OR(T$1005="",Datos!T547&gt;=T$1005),OR(T$1006="",Datos!T547&lt;=T$1006))),FALSE),OR(ISNUMBER(FIND(";"&amp;UPPER(TRIM(Datos!T547&amp;""))&amp;"=",T$1007)),ISNUMBER(FIND(";"&amp;UPPER(TRIM(Datos!T547&amp;""))&amp;";",T$1007))),OR(UPPER(TRIM(Datos!T547&amp;""))="SÍ",UPPER(TRIM(Datos!T547&amp;""))="SI",UPPER(TRIM(Datos!T547&amp;""))="NO"),IF(ISNUMBER(Datos!T547),AND(OR(T$1005="",Datos!T547&gt;=T$1005),OR(T$1006="",Datos!T547&lt;=T$1006)),FALSE),TRUE))))</f>
        <v>0.0</v>
      </c>
      <c r="U547">
        <f>IF(Datos!U547="",0,IF(AND(U$1008&lt;&gt;"",Datos!U547=U$1008),0,IF(U$1004=0,0,1-CHOOSE(U$1004,IF(ISNUMBER(Datos!U547),AND(OR(U$1005="",Datos!U547&gt;=U$1005),OR(U$1006="",Datos!U547&lt;=U$1006)),FALSE),IF(ISNUMBER(Datos!U547),AND(Datos!U547=INT(Datos!U547),AND(OR(U$1005="",Datos!U547&gt;=U$1005),OR(U$1006="",Datos!U547&lt;=U$1006))),FALSE),OR(ISNUMBER(FIND(";"&amp;UPPER(TRIM(Datos!U547&amp;""))&amp;"=",U$1007)),ISNUMBER(FIND(";"&amp;UPPER(TRIM(Datos!U547&amp;""))&amp;";",U$1007))),OR(UPPER(TRIM(Datos!U547&amp;""))="SÍ",UPPER(TRIM(Datos!U547&amp;""))="SI",UPPER(TRIM(Datos!U547&amp;""))="NO"),IF(ISNUMBER(Datos!U547),AND(OR(U$1005="",Datos!U547&gt;=U$1005),OR(U$1006="",Datos!U547&lt;=U$1006)),FALSE),TRUE))))</f>
        <v>0.0</v>
      </c>
      <c r="V547">
        <f>IF(Datos!V547="",0,IF(AND(V$1008&lt;&gt;"",Datos!V547=V$1008),0,IF(V$1004=0,0,1-CHOOSE(V$1004,IF(ISNUMBER(Datos!V547),AND(OR(V$1005="",Datos!V547&gt;=V$1005),OR(V$1006="",Datos!V547&lt;=V$1006)),FALSE),IF(ISNUMBER(Datos!V547),AND(Datos!V547=INT(Datos!V547),AND(OR(V$1005="",Datos!V547&gt;=V$1005),OR(V$1006="",Datos!V547&lt;=V$1006))),FALSE),OR(ISNUMBER(FIND(";"&amp;UPPER(TRIM(Datos!V547&amp;""))&amp;"=",V$1007)),ISNUMBER(FIND(";"&amp;UPPER(TRIM(Datos!V547&amp;""))&amp;";",V$1007))),OR(UPPER(TRIM(Datos!V547&amp;""))="SÍ",UPPER(TRIM(Datos!V547&amp;""))="SI",UPPER(TRIM(Datos!V547&amp;""))="NO"),IF(ISNUMBER(Datos!V547),AND(OR(V$1005="",Datos!V547&gt;=V$1005),OR(V$1006="",Datos!V547&lt;=V$1006)),FALSE),TRUE))))</f>
        <v>0.0</v>
      </c>
      <c r="W547">
        <f>IF(Datos!W547="",0,IF(AND(W$1008&lt;&gt;"",Datos!W547=W$1008),0,IF(W$1004=0,0,1-CHOOSE(W$1004,IF(ISNUMBER(Datos!W547),AND(OR(W$1005="",Datos!W547&gt;=W$1005),OR(W$1006="",Datos!W547&lt;=W$1006)),FALSE),IF(ISNUMBER(Datos!W547),AND(Datos!W547=INT(Datos!W547),AND(OR(W$1005="",Datos!W547&gt;=W$1005),OR(W$1006="",Datos!W547&lt;=W$1006))),FALSE),OR(ISNUMBER(FIND(";"&amp;UPPER(TRIM(Datos!W547&amp;""))&amp;"=",W$1007)),ISNUMBER(FIND(";"&amp;UPPER(TRIM(Datos!W547&amp;""))&amp;";",W$1007))),OR(UPPER(TRIM(Datos!W547&amp;""))="SÍ",UPPER(TRIM(Datos!W547&amp;""))="SI",UPPER(TRIM(Datos!W547&amp;""))="NO"),IF(ISNUMBER(Datos!W547),AND(OR(W$1005="",Datos!W547&gt;=W$1005),OR(W$1006="",Datos!W547&lt;=W$1006)),FALSE),TRUE))))</f>
        <v>0.0</v>
      </c>
      <c r="X547">
        <f>IF(Datos!X547="",0,IF(AND(X$1008&lt;&gt;"",Datos!X547=X$1008),0,IF(X$1004=0,0,1-CHOOSE(X$1004,IF(ISNUMBER(Datos!X547),AND(OR(X$1005="",Datos!X547&gt;=X$1005),OR(X$1006="",Datos!X547&lt;=X$1006)),FALSE),IF(ISNUMBER(Datos!X547),AND(Datos!X547=INT(Datos!X547),AND(OR(X$1005="",Datos!X547&gt;=X$1005),OR(X$1006="",Datos!X547&lt;=X$1006))),FALSE),OR(ISNUMBER(FIND(";"&amp;UPPER(TRIM(Datos!X547&amp;""))&amp;"=",X$1007)),ISNUMBER(FIND(";"&amp;UPPER(TRIM(Datos!X547&amp;""))&amp;";",X$1007))),OR(UPPER(TRIM(Datos!X547&amp;""))="SÍ",UPPER(TRIM(Datos!X547&amp;""))="SI",UPPER(TRIM(Datos!X547&amp;""))="NO"),IF(ISNUMBER(Datos!X547),AND(OR(X$1005="",Datos!X547&gt;=X$1005),OR(X$1006="",Datos!X547&lt;=X$1006)),FALSE),TRUE))))</f>
        <v>0.0</v>
      </c>
      <c r="Y547">
        <f>IF(Datos!Y547="",0,IF(AND(Y$1008&lt;&gt;"",Datos!Y547=Y$1008),0,IF(Y$1004=0,0,1-CHOOSE(Y$1004,IF(ISNUMBER(Datos!Y547),AND(OR(Y$1005="",Datos!Y547&gt;=Y$1005),OR(Y$1006="",Datos!Y547&lt;=Y$1006)),FALSE),IF(ISNUMBER(Datos!Y547),AND(Datos!Y547=INT(Datos!Y547),AND(OR(Y$1005="",Datos!Y547&gt;=Y$1005),OR(Y$1006="",Datos!Y547&lt;=Y$1006))),FALSE),OR(ISNUMBER(FIND(";"&amp;UPPER(TRIM(Datos!Y547&amp;""))&amp;"=",Y$1007)),ISNUMBER(FIND(";"&amp;UPPER(TRIM(Datos!Y547&amp;""))&amp;";",Y$1007))),OR(UPPER(TRIM(Datos!Y547&amp;""))="SÍ",UPPER(TRIM(Datos!Y547&amp;""))="SI",UPPER(TRIM(Datos!Y547&amp;""))="NO"),IF(ISNUMBER(Datos!Y547),AND(OR(Y$1005="",Datos!Y547&gt;=Y$1005),OR(Y$1006="",Datos!Y547&lt;=Y$1006)),FALSE),TRUE))))</f>
        <v>0.0</v>
      </c>
      <c r="Z547">
        <f>IF(Datos!Z547="",0,IF(AND(Z$1008&lt;&gt;"",Datos!Z547=Z$1008),0,IF(Z$1004=0,0,1-CHOOSE(Z$1004,IF(ISNUMBER(Datos!Z547),AND(OR(Z$1005="",Datos!Z547&gt;=Z$1005),OR(Z$1006="",Datos!Z547&lt;=Z$1006)),FALSE),IF(ISNUMBER(Datos!Z547),AND(Datos!Z547=INT(Datos!Z547),AND(OR(Z$1005="",Datos!Z547&gt;=Z$1005),OR(Z$1006="",Datos!Z547&lt;=Z$1006))),FALSE),OR(ISNUMBER(FIND(";"&amp;UPPER(TRIM(Datos!Z547&amp;""))&amp;"=",Z$1007)),ISNUMBER(FIND(";"&amp;UPPER(TRIM(Datos!Z547&amp;""))&amp;";",Z$1007))),OR(UPPER(TRIM(Datos!Z547&amp;""))="SÍ",UPPER(TRIM(Datos!Z547&amp;""))="SI",UPPER(TRIM(Datos!Z547&amp;""))="NO"),IF(ISNUMBER(Datos!Z547),AND(OR(Z$1005="",Datos!Z547&gt;=Z$1005),OR(Z$1006="",Datos!Z547&lt;=Z$1006)),FALSE),TRUE))))</f>
        <v>0.0</v>
      </c>
      <c r="AA547">
        <f>IF(Datos!AA547="",0,IF(AND(AA$1008&lt;&gt;"",Datos!AA547=AA$1008),0,IF(AA$1004=0,0,1-CHOOSE(AA$1004,IF(ISNUMBER(Datos!AA547),AND(OR(AA$1005="",Datos!AA547&gt;=AA$1005),OR(AA$1006="",Datos!AA547&lt;=AA$1006)),FALSE),IF(ISNUMBER(Datos!AA547),AND(Datos!AA547=INT(Datos!AA547),AND(OR(AA$1005="",Datos!AA547&gt;=AA$1005),OR(AA$1006="",Datos!AA547&lt;=AA$1006))),FALSE),OR(ISNUMBER(FIND(";"&amp;UPPER(TRIM(Datos!AA547&amp;""))&amp;"=",AA$1007)),ISNUMBER(FIND(";"&amp;UPPER(TRIM(Datos!AA547&amp;""))&amp;";",AA$1007))),OR(UPPER(TRIM(Datos!AA547&amp;""))="SÍ",UPPER(TRIM(Datos!AA547&amp;""))="SI",UPPER(TRIM(Datos!AA547&amp;""))="NO"),IF(ISNUMBER(Datos!AA547),AND(OR(AA$1005="",Datos!AA547&gt;=AA$1005),OR(AA$1006="",Datos!AA547&lt;=AA$1006)),FALSE),TRUE))))</f>
        <v>0.0</v>
      </c>
      <c r="AB547">
        <f>IF(Datos!AB547="",0,IF(AND(AB$1008&lt;&gt;"",Datos!AB547=AB$1008),0,IF(AB$1004=0,0,1-CHOOSE(AB$1004,IF(ISNUMBER(Datos!AB547),AND(OR(AB$1005="",Datos!AB547&gt;=AB$1005),OR(AB$1006="",Datos!AB547&lt;=AB$1006)),FALSE),IF(ISNUMBER(Datos!AB547),AND(Datos!AB547=INT(Datos!AB547),AND(OR(AB$1005="",Datos!AB547&gt;=AB$1005),OR(AB$1006="",Datos!AB547&lt;=AB$1006))),FALSE),OR(ISNUMBER(FIND(";"&amp;UPPER(TRIM(Datos!AB547&amp;""))&amp;"=",AB$1007)),ISNUMBER(FIND(";"&amp;UPPER(TRIM(Datos!AB547&amp;""))&amp;";",AB$1007))),OR(UPPER(TRIM(Datos!AB547&amp;""))="SÍ",UPPER(TRIM(Datos!AB547&amp;""))="SI",UPPER(TRIM(Datos!AB547&amp;""))="NO"),IF(ISNUMBER(Datos!AB547),AND(OR(AB$1005="",Datos!AB547&gt;=AB$1005),OR(AB$1006="",Datos!AB547&lt;=AB$1006)),FALSE),TRUE))))</f>
        <v>0.0</v>
      </c>
      <c r="AC547">
        <f>IF(Datos!AC547="",0,IF(AND(AC$1008&lt;&gt;"",Datos!AC547=AC$1008),0,IF(AC$1004=0,0,1-CHOOSE(AC$1004,IF(ISNUMBER(Datos!AC547),AND(OR(AC$1005="",Datos!AC547&gt;=AC$1005),OR(AC$1006="",Datos!AC547&lt;=AC$1006)),FALSE),IF(ISNUMBER(Datos!AC547),AND(Datos!AC547=INT(Datos!AC547),AND(OR(AC$1005="",Datos!AC547&gt;=AC$1005),OR(AC$1006="",Datos!AC547&lt;=AC$1006))),FALSE),OR(ISNUMBER(FIND(";"&amp;UPPER(TRIM(Datos!AC547&amp;""))&amp;"=",AC$1007)),ISNUMBER(FIND(";"&amp;UPPER(TRIM(Datos!AC547&amp;""))&amp;";",AC$1007))),OR(UPPER(TRIM(Datos!AC547&amp;""))="SÍ",UPPER(TRIM(Datos!AC547&amp;""))="SI",UPPER(TRIM(Datos!AC547&amp;""))="NO"),IF(ISNUMBER(Datos!AC547),AND(OR(AC$1005="",Datos!AC547&gt;=AC$1005),OR(AC$1006="",Datos!AC547&lt;=AC$1006)),FALSE),TRUE))))</f>
        <v>0.0</v>
      </c>
      <c r="AD547">
        <f>IF(Datos!AD547="",0,IF(AND(AD$1008&lt;&gt;"",Datos!AD547=AD$1008),0,IF(AD$1004=0,0,1-CHOOSE(AD$1004,IF(ISNUMBER(Datos!AD547),AND(OR(AD$1005="",Datos!AD547&gt;=AD$1005),OR(AD$1006="",Datos!AD547&lt;=AD$1006)),FALSE),IF(ISNUMBER(Datos!AD547),AND(Datos!AD547=INT(Datos!AD547),AND(OR(AD$1005="",Datos!AD547&gt;=AD$1005),OR(AD$1006="",Datos!AD547&lt;=AD$1006))),FALSE),OR(ISNUMBER(FIND(";"&amp;UPPER(TRIM(Datos!AD547&amp;""))&amp;"=",AD$1007)),ISNUMBER(FIND(";"&amp;UPPER(TRIM(Datos!AD547&amp;""))&amp;";",AD$1007))),OR(UPPER(TRIM(Datos!AD547&amp;""))="SÍ",UPPER(TRIM(Datos!AD547&amp;""))="SI",UPPER(TRIM(Datos!AD547&amp;""))="NO"),IF(ISNUMBER(Datos!AD547),AND(OR(AD$1005="",Datos!AD547&gt;=AD$1005),OR(AD$1006="",Datos!AD547&lt;=AD$1006)),FALSE),TRUE))))</f>
        <v>0.0</v>
      </c>
      <c r="AE547">
        <f>IF(Datos!AE547="",0,IF(AND(AE$1008&lt;&gt;"",Datos!AE547=AE$1008),0,IF(AE$1004=0,0,1-CHOOSE(AE$1004,IF(ISNUMBER(Datos!AE547),AND(OR(AE$1005="",Datos!AE547&gt;=AE$1005),OR(AE$1006="",Datos!AE547&lt;=AE$1006)),FALSE),IF(ISNUMBER(Datos!AE547),AND(Datos!AE547=INT(Datos!AE547),AND(OR(AE$1005="",Datos!AE547&gt;=AE$1005),OR(AE$1006="",Datos!AE547&lt;=AE$1006))),FALSE),OR(ISNUMBER(FIND(";"&amp;UPPER(TRIM(Datos!AE547&amp;""))&amp;"=",AE$1007)),ISNUMBER(FIND(";"&amp;UPPER(TRIM(Datos!AE547&amp;""))&amp;";",AE$1007))),OR(UPPER(TRIM(Datos!AE547&amp;""))="SÍ",UPPER(TRIM(Datos!AE547&amp;""))="SI",UPPER(TRIM(Datos!AE547&amp;""))="NO"),IF(ISNUMBER(Datos!AE547),AND(OR(AE$1005="",Datos!AE547&gt;=AE$1005),OR(AE$1006="",Datos!AE547&lt;=AE$1006)),FALSE),TRUE))))</f>
        <v>0.0</v>
      </c>
    </row>
    <row r="548" spans="2:31">
      <c r="B548">
        <f>IF(Datos!B548="",0,IF(AND(B$1008&lt;&gt;"",Datos!B548=B$1008),0,IF(B$1004=0,0,1-CHOOSE(B$1004,IF(ISNUMBER(Datos!B548),AND(OR(B$1005="",Datos!B548&gt;=B$1005),OR(B$1006="",Datos!B548&lt;=B$1006)),FALSE),IF(ISNUMBER(Datos!B548),AND(Datos!B548=INT(Datos!B548),AND(OR(B$1005="",Datos!B548&gt;=B$1005),OR(B$1006="",Datos!B548&lt;=B$1006))),FALSE),OR(ISNUMBER(FIND(";"&amp;UPPER(TRIM(Datos!B548&amp;""))&amp;"=",B$1007)),ISNUMBER(FIND(";"&amp;UPPER(TRIM(Datos!B548&amp;""))&amp;";",B$1007))),OR(UPPER(TRIM(Datos!B548&amp;""))="SÍ",UPPER(TRIM(Datos!B548&amp;""))="SI",UPPER(TRIM(Datos!B548&amp;""))="NO"),IF(ISNUMBER(Datos!B548),AND(OR(B$1005="",Datos!B548&gt;=B$1005),OR(B$1006="",Datos!B548&lt;=B$1006)),FALSE),TRUE))))</f>
        <v>0.0</v>
      </c>
      <c r="C548">
        <f>IF(Datos!C548="",0,IF(AND(C$1008&lt;&gt;"",Datos!C548=C$1008),0,IF(C$1004=0,0,1-CHOOSE(C$1004,IF(ISNUMBER(Datos!C548),AND(OR(C$1005="",Datos!C548&gt;=C$1005),OR(C$1006="",Datos!C548&lt;=C$1006)),FALSE),IF(ISNUMBER(Datos!C548),AND(Datos!C548=INT(Datos!C548),AND(OR(C$1005="",Datos!C548&gt;=C$1005),OR(C$1006="",Datos!C548&lt;=C$1006))),FALSE),OR(ISNUMBER(FIND(";"&amp;UPPER(TRIM(Datos!C548&amp;""))&amp;"=",C$1007)),ISNUMBER(FIND(";"&amp;UPPER(TRIM(Datos!C548&amp;""))&amp;";",C$1007))),OR(UPPER(TRIM(Datos!C548&amp;""))="SÍ",UPPER(TRIM(Datos!C548&amp;""))="SI",UPPER(TRIM(Datos!C548&amp;""))="NO"),IF(ISNUMBER(Datos!C548),AND(OR(C$1005="",Datos!C548&gt;=C$1005),OR(C$1006="",Datos!C548&lt;=C$1006)),FALSE),TRUE))))</f>
        <v>0.0</v>
      </c>
      <c r="D548">
        <f>IF(Datos!D548="",0,IF(AND(D$1008&lt;&gt;"",Datos!D548=D$1008),0,IF(D$1004=0,0,1-CHOOSE(D$1004,IF(ISNUMBER(Datos!D548),AND(OR(D$1005="",Datos!D548&gt;=D$1005),OR(D$1006="",Datos!D548&lt;=D$1006)),FALSE),IF(ISNUMBER(Datos!D548),AND(Datos!D548=INT(Datos!D548),AND(OR(D$1005="",Datos!D548&gt;=D$1005),OR(D$1006="",Datos!D548&lt;=D$1006))),FALSE),OR(ISNUMBER(FIND(";"&amp;UPPER(TRIM(Datos!D548&amp;""))&amp;"=",D$1007)),ISNUMBER(FIND(";"&amp;UPPER(TRIM(Datos!D548&amp;""))&amp;";",D$1007))),OR(UPPER(TRIM(Datos!D548&amp;""))="SÍ",UPPER(TRIM(Datos!D548&amp;""))="SI",UPPER(TRIM(Datos!D548&amp;""))="NO"),IF(ISNUMBER(Datos!D548),AND(OR(D$1005="",Datos!D548&gt;=D$1005),OR(D$1006="",Datos!D548&lt;=D$1006)),FALSE),TRUE))))</f>
        <v>0.0</v>
      </c>
      <c r="E548">
        <f>IF(Datos!E548="",0,IF(AND(E$1008&lt;&gt;"",Datos!E548=E$1008),0,IF(E$1004=0,0,1-CHOOSE(E$1004,IF(ISNUMBER(Datos!E548),AND(OR(E$1005="",Datos!E548&gt;=E$1005),OR(E$1006="",Datos!E548&lt;=E$1006)),FALSE),IF(ISNUMBER(Datos!E548),AND(Datos!E548=INT(Datos!E548),AND(OR(E$1005="",Datos!E548&gt;=E$1005),OR(E$1006="",Datos!E548&lt;=E$1006))),FALSE),OR(ISNUMBER(FIND(";"&amp;UPPER(TRIM(Datos!E548&amp;""))&amp;"=",E$1007)),ISNUMBER(FIND(";"&amp;UPPER(TRIM(Datos!E548&amp;""))&amp;";",E$1007))),OR(UPPER(TRIM(Datos!E548&amp;""))="SÍ",UPPER(TRIM(Datos!E548&amp;""))="SI",UPPER(TRIM(Datos!E548&amp;""))="NO"),IF(ISNUMBER(Datos!E548),AND(OR(E$1005="",Datos!E548&gt;=E$1005),OR(E$1006="",Datos!E548&lt;=E$1006)),FALSE),TRUE))))</f>
        <v>0.0</v>
      </c>
      <c r="F548">
        <f>IF(Datos!F548="",0,IF(AND(F$1008&lt;&gt;"",Datos!F548=F$1008),0,IF(F$1004=0,0,1-CHOOSE(F$1004,IF(ISNUMBER(Datos!F548),AND(OR(F$1005="",Datos!F548&gt;=F$1005),OR(F$1006="",Datos!F548&lt;=F$1006)),FALSE),IF(ISNUMBER(Datos!F548),AND(Datos!F548=INT(Datos!F548),AND(OR(F$1005="",Datos!F548&gt;=F$1005),OR(F$1006="",Datos!F548&lt;=F$1006))),FALSE),OR(ISNUMBER(FIND(";"&amp;UPPER(TRIM(Datos!F548&amp;""))&amp;"=",F$1007)),ISNUMBER(FIND(";"&amp;UPPER(TRIM(Datos!F548&amp;""))&amp;";",F$1007))),OR(UPPER(TRIM(Datos!F548&amp;""))="SÍ",UPPER(TRIM(Datos!F548&amp;""))="SI",UPPER(TRIM(Datos!F548&amp;""))="NO"),IF(ISNUMBER(Datos!F548),AND(OR(F$1005="",Datos!F548&gt;=F$1005),OR(F$1006="",Datos!F548&lt;=F$1006)),FALSE),TRUE))))</f>
        <v>0.0</v>
      </c>
      <c r="G548">
        <f>IF(Datos!G548="",0,IF(AND(G$1008&lt;&gt;"",Datos!G548=G$1008),0,IF(G$1004=0,0,1-CHOOSE(G$1004,IF(ISNUMBER(Datos!G548),AND(OR(G$1005="",Datos!G548&gt;=G$1005),OR(G$1006="",Datos!G548&lt;=G$1006)),FALSE),IF(ISNUMBER(Datos!G548),AND(Datos!G548=INT(Datos!G548),AND(OR(G$1005="",Datos!G548&gt;=G$1005),OR(G$1006="",Datos!G548&lt;=G$1006))),FALSE),OR(ISNUMBER(FIND(";"&amp;UPPER(TRIM(Datos!G548&amp;""))&amp;"=",G$1007)),ISNUMBER(FIND(";"&amp;UPPER(TRIM(Datos!G548&amp;""))&amp;";",G$1007))),OR(UPPER(TRIM(Datos!G548&amp;""))="SÍ",UPPER(TRIM(Datos!G548&amp;""))="SI",UPPER(TRIM(Datos!G548&amp;""))="NO"),IF(ISNUMBER(Datos!G548),AND(OR(G$1005="",Datos!G548&gt;=G$1005),OR(G$1006="",Datos!G548&lt;=G$1006)),FALSE),TRUE))))</f>
        <v>0.0</v>
      </c>
      <c r="H548">
        <f>IF(Datos!H548="",0,IF(AND(H$1008&lt;&gt;"",Datos!H548=H$1008),0,IF(H$1004=0,0,1-CHOOSE(H$1004,IF(ISNUMBER(Datos!H548),AND(OR(H$1005="",Datos!H548&gt;=H$1005),OR(H$1006="",Datos!H548&lt;=H$1006)),FALSE),IF(ISNUMBER(Datos!H548),AND(Datos!H548=INT(Datos!H548),AND(OR(H$1005="",Datos!H548&gt;=H$1005),OR(H$1006="",Datos!H548&lt;=H$1006))),FALSE),OR(ISNUMBER(FIND(";"&amp;UPPER(TRIM(Datos!H548&amp;""))&amp;"=",H$1007)),ISNUMBER(FIND(";"&amp;UPPER(TRIM(Datos!H548&amp;""))&amp;";",H$1007))),OR(UPPER(TRIM(Datos!H548&amp;""))="SÍ",UPPER(TRIM(Datos!H548&amp;""))="SI",UPPER(TRIM(Datos!H548&amp;""))="NO"),IF(ISNUMBER(Datos!H548),AND(OR(H$1005="",Datos!H548&gt;=H$1005),OR(H$1006="",Datos!H548&lt;=H$1006)),FALSE),TRUE))))</f>
        <v>0.0</v>
      </c>
      <c r="I548">
        <f>IF(Datos!I548="",0,IF(AND(I$1008&lt;&gt;"",Datos!I548=I$1008),0,IF(I$1004=0,0,1-CHOOSE(I$1004,IF(ISNUMBER(Datos!I548),AND(OR(I$1005="",Datos!I548&gt;=I$1005),OR(I$1006="",Datos!I548&lt;=I$1006)),FALSE),IF(ISNUMBER(Datos!I548),AND(Datos!I548=INT(Datos!I548),AND(OR(I$1005="",Datos!I548&gt;=I$1005),OR(I$1006="",Datos!I548&lt;=I$1006))),FALSE),OR(ISNUMBER(FIND(";"&amp;UPPER(TRIM(Datos!I548&amp;""))&amp;"=",I$1007)),ISNUMBER(FIND(";"&amp;UPPER(TRIM(Datos!I548&amp;""))&amp;";",I$1007))),OR(UPPER(TRIM(Datos!I548&amp;""))="SÍ",UPPER(TRIM(Datos!I548&amp;""))="SI",UPPER(TRIM(Datos!I548&amp;""))="NO"),IF(ISNUMBER(Datos!I548),AND(OR(I$1005="",Datos!I548&gt;=I$1005),OR(I$1006="",Datos!I548&lt;=I$1006)),FALSE),TRUE))))</f>
        <v>0.0</v>
      </c>
      <c r="J548">
        <f>IF(Datos!J548="",0,IF(AND(J$1008&lt;&gt;"",Datos!J548=J$1008),0,IF(J$1004=0,0,1-CHOOSE(J$1004,IF(ISNUMBER(Datos!J548),AND(OR(J$1005="",Datos!J548&gt;=J$1005),OR(J$1006="",Datos!J548&lt;=J$1006)),FALSE),IF(ISNUMBER(Datos!J548),AND(Datos!J548=INT(Datos!J548),AND(OR(J$1005="",Datos!J548&gt;=J$1005),OR(J$1006="",Datos!J548&lt;=J$1006))),FALSE),OR(ISNUMBER(FIND(";"&amp;UPPER(TRIM(Datos!J548&amp;""))&amp;"=",J$1007)),ISNUMBER(FIND(";"&amp;UPPER(TRIM(Datos!J548&amp;""))&amp;";",J$1007))),OR(UPPER(TRIM(Datos!J548&amp;""))="SÍ",UPPER(TRIM(Datos!J548&amp;""))="SI",UPPER(TRIM(Datos!J548&amp;""))="NO"),IF(ISNUMBER(Datos!J548),AND(OR(J$1005="",Datos!J548&gt;=J$1005),OR(J$1006="",Datos!J548&lt;=J$1006)),FALSE),TRUE))))</f>
        <v>0.0</v>
      </c>
      <c r="K548">
        <f>IF(Datos!K548="",0,IF(AND(K$1008&lt;&gt;"",Datos!K548=K$1008),0,IF(K$1004=0,0,1-CHOOSE(K$1004,IF(ISNUMBER(Datos!K548),AND(OR(K$1005="",Datos!K548&gt;=K$1005),OR(K$1006="",Datos!K548&lt;=K$1006)),FALSE),IF(ISNUMBER(Datos!K548),AND(Datos!K548=INT(Datos!K548),AND(OR(K$1005="",Datos!K548&gt;=K$1005),OR(K$1006="",Datos!K548&lt;=K$1006))),FALSE),OR(ISNUMBER(FIND(";"&amp;UPPER(TRIM(Datos!K548&amp;""))&amp;"=",K$1007)),ISNUMBER(FIND(";"&amp;UPPER(TRIM(Datos!K548&amp;""))&amp;";",K$1007))),OR(UPPER(TRIM(Datos!K548&amp;""))="SÍ",UPPER(TRIM(Datos!K548&amp;""))="SI",UPPER(TRIM(Datos!K548&amp;""))="NO"),IF(ISNUMBER(Datos!K548),AND(OR(K$1005="",Datos!K548&gt;=K$1005),OR(K$1006="",Datos!K548&lt;=K$1006)),FALSE),TRUE))))</f>
        <v>0.0</v>
      </c>
      <c r="L548">
        <f>IF(Datos!L548="",0,IF(AND(L$1008&lt;&gt;"",Datos!L548=L$1008),0,IF(L$1004=0,0,1-CHOOSE(L$1004,IF(ISNUMBER(Datos!L548),AND(OR(L$1005="",Datos!L548&gt;=L$1005),OR(L$1006="",Datos!L548&lt;=L$1006)),FALSE),IF(ISNUMBER(Datos!L548),AND(Datos!L548=INT(Datos!L548),AND(OR(L$1005="",Datos!L548&gt;=L$1005),OR(L$1006="",Datos!L548&lt;=L$1006))),FALSE),OR(ISNUMBER(FIND(";"&amp;UPPER(TRIM(Datos!L548&amp;""))&amp;"=",L$1007)),ISNUMBER(FIND(";"&amp;UPPER(TRIM(Datos!L548&amp;""))&amp;";",L$1007))),OR(UPPER(TRIM(Datos!L548&amp;""))="SÍ",UPPER(TRIM(Datos!L548&amp;""))="SI",UPPER(TRIM(Datos!L548&amp;""))="NO"),IF(ISNUMBER(Datos!L548),AND(OR(L$1005="",Datos!L548&gt;=L$1005),OR(L$1006="",Datos!L548&lt;=L$1006)),FALSE),TRUE))))</f>
        <v>0.0</v>
      </c>
      <c r="M548">
        <f>IF(Datos!M548="",0,IF(AND(M$1008&lt;&gt;"",Datos!M548=M$1008),0,IF(M$1004=0,0,1-CHOOSE(M$1004,IF(ISNUMBER(Datos!M548),AND(OR(M$1005="",Datos!M548&gt;=M$1005),OR(M$1006="",Datos!M548&lt;=M$1006)),FALSE),IF(ISNUMBER(Datos!M548),AND(Datos!M548=INT(Datos!M548),AND(OR(M$1005="",Datos!M548&gt;=M$1005),OR(M$1006="",Datos!M548&lt;=M$1006))),FALSE),OR(ISNUMBER(FIND(";"&amp;UPPER(TRIM(Datos!M548&amp;""))&amp;"=",M$1007)),ISNUMBER(FIND(";"&amp;UPPER(TRIM(Datos!M548&amp;""))&amp;";",M$1007))),OR(UPPER(TRIM(Datos!M548&amp;""))="SÍ",UPPER(TRIM(Datos!M548&amp;""))="SI",UPPER(TRIM(Datos!M548&amp;""))="NO"),IF(ISNUMBER(Datos!M548),AND(OR(M$1005="",Datos!M548&gt;=M$1005),OR(M$1006="",Datos!M548&lt;=M$1006)),FALSE),TRUE))))</f>
        <v>0.0</v>
      </c>
      <c r="N548">
        <f>IF(Datos!N548="",0,IF(AND(N$1008&lt;&gt;"",Datos!N548=N$1008),0,IF(N$1004=0,0,1-CHOOSE(N$1004,IF(ISNUMBER(Datos!N548),AND(OR(N$1005="",Datos!N548&gt;=N$1005),OR(N$1006="",Datos!N548&lt;=N$1006)),FALSE),IF(ISNUMBER(Datos!N548),AND(Datos!N548=INT(Datos!N548),AND(OR(N$1005="",Datos!N548&gt;=N$1005),OR(N$1006="",Datos!N548&lt;=N$1006))),FALSE),OR(ISNUMBER(FIND(";"&amp;UPPER(TRIM(Datos!N548&amp;""))&amp;"=",N$1007)),ISNUMBER(FIND(";"&amp;UPPER(TRIM(Datos!N548&amp;""))&amp;";",N$1007))),OR(UPPER(TRIM(Datos!N548&amp;""))="SÍ",UPPER(TRIM(Datos!N548&amp;""))="SI",UPPER(TRIM(Datos!N548&amp;""))="NO"),IF(ISNUMBER(Datos!N548),AND(OR(N$1005="",Datos!N548&gt;=N$1005),OR(N$1006="",Datos!N548&lt;=N$1006)),FALSE),TRUE))))</f>
        <v>0.0</v>
      </c>
      <c r="O548">
        <f>IF(Datos!O548="",0,IF(AND(O$1008&lt;&gt;"",Datos!O548=O$1008),0,IF(O$1004=0,0,1-CHOOSE(O$1004,IF(ISNUMBER(Datos!O548),AND(OR(O$1005="",Datos!O548&gt;=O$1005),OR(O$1006="",Datos!O548&lt;=O$1006)),FALSE),IF(ISNUMBER(Datos!O548),AND(Datos!O548=INT(Datos!O548),AND(OR(O$1005="",Datos!O548&gt;=O$1005),OR(O$1006="",Datos!O548&lt;=O$1006))),FALSE),OR(ISNUMBER(FIND(";"&amp;UPPER(TRIM(Datos!O548&amp;""))&amp;"=",O$1007)),ISNUMBER(FIND(";"&amp;UPPER(TRIM(Datos!O548&amp;""))&amp;";",O$1007))),OR(UPPER(TRIM(Datos!O548&amp;""))="SÍ",UPPER(TRIM(Datos!O548&amp;""))="SI",UPPER(TRIM(Datos!O548&amp;""))="NO"),IF(ISNUMBER(Datos!O548),AND(OR(O$1005="",Datos!O548&gt;=O$1005),OR(O$1006="",Datos!O548&lt;=O$1006)),FALSE),TRUE))))</f>
        <v>0.0</v>
      </c>
      <c r="P548">
        <f>IF(Datos!P548="",0,IF(AND(P$1008&lt;&gt;"",Datos!P548=P$1008),0,IF(P$1004=0,0,1-CHOOSE(P$1004,IF(ISNUMBER(Datos!P548),AND(OR(P$1005="",Datos!P548&gt;=P$1005),OR(P$1006="",Datos!P548&lt;=P$1006)),FALSE),IF(ISNUMBER(Datos!P548),AND(Datos!P548=INT(Datos!P548),AND(OR(P$1005="",Datos!P548&gt;=P$1005),OR(P$1006="",Datos!P548&lt;=P$1006))),FALSE),OR(ISNUMBER(FIND(";"&amp;UPPER(TRIM(Datos!P548&amp;""))&amp;"=",P$1007)),ISNUMBER(FIND(";"&amp;UPPER(TRIM(Datos!P548&amp;""))&amp;";",P$1007))),OR(UPPER(TRIM(Datos!P548&amp;""))="SÍ",UPPER(TRIM(Datos!P548&amp;""))="SI",UPPER(TRIM(Datos!P548&amp;""))="NO"),IF(ISNUMBER(Datos!P548),AND(OR(P$1005="",Datos!P548&gt;=P$1005),OR(P$1006="",Datos!P548&lt;=P$1006)),FALSE),TRUE))))</f>
        <v>0.0</v>
      </c>
      <c r="Q548">
        <f>IF(Datos!Q548="",0,IF(AND(Q$1008&lt;&gt;"",Datos!Q548=Q$1008),0,IF(Q$1004=0,0,1-CHOOSE(Q$1004,IF(ISNUMBER(Datos!Q548),AND(OR(Q$1005="",Datos!Q548&gt;=Q$1005),OR(Q$1006="",Datos!Q548&lt;=Q$1006)),FALSE),IF(ISNUMBER(Datos!Q548),AND(Datos!Q548=INT(Datos!Q548),AND(OR(Q$1005="",Datos!Q548&gt;=Q$1005),OR(Q$1006="",Datos!Q548&lt;=Q$1006))),FALSE),OR(ISNUMBER(FIND(";"&amp;UPPER(TRIM(Datos!Q548&amp;""))&amp;"=",Q$1007)),ISNUMBER(FIND(";"&amp;UPPER(TRIM(Datos!Q548&amp;""))&amp;";",Q$1007))),OR(UPPER(TRIM(Datos!Q548&amp;""))="SÍ",UPPER(TRIM(Datos!Q548&amp;""))="SI",UPPER(TRIM(Datos!Q548&amp;""))="NO"),IF(ISNUMBER(Datos!Q548),AND(OR(Q$1005="",Datos!Q548&gt;=Q$1005),OR(Q$1006="",Datos!Q548&lt;=Q$1006)),FALSE),TRUE))))</f>
        <v>0.0</v>
      </c>
      <c r="R548">
        <f>IF(Datos!R548="",0,IF(AND(R$1008&lt;&gt;"",Datos!R548=R$1008),0,IF(R$1004=0,0,1-CHOOSE(R$1004,IF(ISNUMBER(Datos!R548),AND(OR(R$1005="",Datos!R548&gt;=R$1005),OR(R$1006="",Datos!R548&lt;=R$1006)),FALSE),IF(ISNUMBER(Datos!R548),AND(Datos!R548=INT(Datos!R548),AND(OR(R$1005="",Datos!R548&gt;=R$1005),OR(R$1006="",Datos!R548&lt;=R$1006))),FALSE),OR(ISNUMBER(FIND(";"&amp;UPPER(TRIM(Datos!R548&amp;""))&amp;"=",R$1007)),ISNUMBER(FIND(";"&amp;UPPER(TRIM(Datos!R548&amp;""))&amp;";",R$1007))),OR(UPPER(TRIM(Datos!R548&amp;""))="SÍ",UPPER(TRIM(Datos!R548&amp;""))="SI",UPPER(TRIM(Datos!R548&amp;""))="NO"),IF(ISNUMBER(Datos!R548),AND(OR(R$1005="",Datos!R548&gt;=R$1005),OR(R$1006="",Datos!R548&lt;=R$1006)),FALSE),TRUE))))</f>
        <v>0.0</v>
      </c>
      <c r="S548">
        <f>IF(Datos!S548="",0,IF(AND(S$1008&lt;&gt;"",Datos!S548=S$1008),0,IF(S$1004=0,0,1-CHOOSE(S$1004,IF(ISNUMBER(Datos!S548),AND(OR(S$1005="",Datos!S548&gt;=S$1005),OR(S$1006="",Datos!S548&lt;=S$1006)),FALSE),IF(ISNUMBER(Datos!S548),AND(Datos!S548=INT(Datos!S548),AND(OR(S$1005="",Datos!S548&gt;=S$1005),OR(S$1006="",Datos!S548&lt;=S$1006))),FALSE),OR(ISNUMBER(FIND(";"&amp;UPPER(TRIM(Datos!S548&amp;""))&amp;"=",S$1007)),ISNUMBER(FIND(";"&amp;UPPER(TRIM(Datos!S548&amp;""))&amp;";",S$1007))),OR(UPPER(TRIM(Datos!S548&amp;""))="SÍ",UPPER(TRIM(Datos!S548&amp;""))="SI",UPPER(TRIM(Datos!S548&amp;""))="NO"),IF(ISNUMBER(Datos!S548),AND(OR(S$1005="",Datos!S548&gt;=S$1005),OR(S$1006="",Datos!S548&lt;=S$1006)),FALSE),TRUE))))</f>
        <v>0.0</v>
      </c>
      <c r="T548">
        <f>IF(Datos!T548="",0,IF(AND(T$1008&lt;&gt;"",Datos!T548=T$1008),0,IF(T$1004=0,0,1-CHOOSE(T$1004,IF(ISNUMBER(Datos!T548),AND(OR(T$1005="",Datos!T548&gt;=T$1005),OR(T$1006="",Datos!T548&lt;=T$1006)),FALSE),IF(ISNUMBER(Datos!T548),AND(Datos!T548=INT(Datos!T548),AND(OR(T$1005="",Datos!T548&gt;=T$1005),OR(T$1006="",Datos!T548&lt;=T$1006))),FALSE),OR(ISNUMBER(FIND(";"&amp;UPPER(TRIM(Datos!T548&amp;""))&amp;"=",T$1007)),ISNUMBER(FIND(";"&amp;UPPER(TRIM(Datos!T548&amp;""))&amp;";",T$1007))),OR(UPPER(TRIM(Datos!T548&amp;""))="SÍ",UPPER(TRIM(Datos!T548&amp;""))="SI",UPPER(TRIM(Datos!T548&amp;""))="NO"),IF(ISNUMBER(Datos!T548),AND(OR(T$1005="",Datos!T548&gt;=T$1005),OR(T$1006="",Datos!T548&lt;=T$1006)),FALSE),TRUE))))</f>
        <v>0.0</v>
      </c>
      <c r="U548">
        <f>IF(Datos!U548="",0,IF(AND(U$1008&lt;&gt;"",Datos!U548=U$1008),0,IF(U$1004=0,0,1-CHOOSE(U$1004,IF(ISNUMBER(Datos!U548),AND(OR(U$1005="",Datos!U548&gt;=U$1005),OR(U$1006="",Datos!U548&lt;=U$1006)),FALSE),IF(ISNUMBER(Datos!U548),AND(Datos!U548=INT(Datos!U548),AND(OR(U$1005="",Datos!U548&gt;=U$1005),OR(U$1006="",Datos!U548&lt;=U$1006))),FALSE),OR(ISNUMBER(FIND(";"&amp;UPPER(TRIM(Datos!U548&amp;""))&amp;"=",U$1007)),ISNUMBER(FIND(";"&amp;UPPER(TRIM(Datos!U548&amp;""))&amp;";",U$1007))),OR(UPPER(TRIM(Datos!U548&amp;""))="SÍ",UPPER(TRIM(Datos!U548&amp;""))="SI",UPPER(TRIM(Datos!U548&amp;""))="NO"),IF(ISNUMBER(Datos!U548),AND(OR(U$1005="",Datos!U548&gt;=U$1005),OR(U$1006="",Datos!U548&lt;=U$1006)),FALSE),TRUE))))</f>
        <v>0.0</v>
      </c>
      <c r="V548">
        <f>IF(Datos!V548="",0,IF(AND(V$1008&lt;&gt;"",Datos!V548=V$1008),0,IF(V$1004=0,0,1-CHOOSE(V$1004,IF(ISNUMBER(Datos!V548),AND(OR(V$1005="",Datos!V548&gt;=V$1005),OR(V$1006="",Datos!V548&lt;=V$1006)),FALSE),IF(ISNUMBER(Datos!V548),AND(Datos!V548=INT(Datos!V548),AND(OR(V$1005="",Datos!V548&gt;=V$1005),OR(V$1006="",Datos!V548&lt;=V$1006))),FALSE),OR(ISNUMBER(FIND(";"&amp;UPPER(TRIM(Datos!V548&amp;""))&amp;"=",V$1007)),ISNUMBER(FIND(";"&amp;UPPER(TRIM(Datos!V548&amp;""))&amp;";",V$1007))),OR(UPPER(TRIM(Datos!V548&amp;""))="SÍ",UPPER(TRIM(Datos!V548&amp;""))="SI",UPPER(TRIM(Datos!V548&amp;""))="NO"),IF(ISNUMBER(Datos!V548),AND(OR(V$1005="",Datos!V548&gt;=V$1005),OR(V$1006="",Datos!V548&lt;=V$1006)),FALSE),TRUE))))</f>
        <v>0.0</v>
      </c>
      <c r="W548">
        <f>IF(Datos!W548="",0,IF(AND(W$1008&lt;&gt;"",Datos!W548=W$1008),0,IF(W$1004=0,0,1-CHOOSE(W$1004,IF(ISNUMBER(Datos!W548),AND(OR(W$1005="",Datos!W548&gt;=W$1005),OR(W$1006="",Datos!W548&lt;=W$1006)),FALSE),IF(ISNUMBER(Datos!W548),AND(Datos!W548=INT(Datos!W548),AND(OR(W$1005="",Datos!W548&gt;=W$1005),OR(W$1006="",Datos!W548&lt;=W$1006))),FALSE),OR(ISNUMBER(FIND(";"&amp;UPPER(TRIM(Datos!W548&amp;""))&amp;"=",W$1007)),ISNUMBER(FIND(";"&amp;UPPER(TRIM(Datos!W548&amp;""))&amp;";",W$1007))),OR(UPPER(TRIM(Datos!W548&amp;""))="SÍ",UPPER(TRIM(Datos!W548&amp;""))="SI",UPPER(TRIM(Datos!W548&amp;""))="NO"),IF(ISNUMBER(Datos!W548),AND(OR(W$1005="",Datos!W548&gt;=W$1005),OR(W$1006="",Datos!W548&lt;=W$1006)),FALSE),TRUE))))</f>
        <v>0.0</v>
      </c>
      <c r="X548">
        <f>IF(Datos!X548="",0,IF(AND(X$1008&lt;&gt;"",Datos!X548=X$1008),0,IF(X$1004=0,0,1-CHOOSE(X$1004,IF(ISNUMBER(Datos!X548),AND(OR(X$1005="",Datos!X548&gt;=X$1005),OR(X$1006="",Datos!X548&lt;=X$1006)),FALSE),IF(ISNUMBER(Datos!X548),AND(Datos!X548=INT(Datos!X548),AND(OR(X$1005="",Datos!X548&gt;=X$1005),OR(X$1006="",Datos!X548&lt;=X$1006))),FALSE),OR(ISNUMBER(FIND(";"&amp;UPPER(TRIM(Datos!X548&amp;""))&amp;"=",X$1007)),ISNUMBER(FIND(";"&amp;UPPER(TRIM(Datos!X548&amp;""))&amp;";",X$1007))),OR(UPPER(TRIM(Datos!X548&amp;""))="SÍ",UPPER(TRIM(Datos!X548&amp;""))="SI",UPPER(TRIM(Datos!X548&amp;""))="NO"),IF(ISNUMBER(Datos!X548),AND(OR(X$1005="",Datos!X548&gt;=X$1005),OR(X$1006="",Datos!X548&lt;=X$1006)),FALSE),TRUE))))</f>
        <v>0.0</v>
      </c>
      <c r="Y548">
        <f>IF(Datos!Y548="",0,IF(AND(Y$1008&lt;&gt;"",Datos!Y548=Y$1008),0,IF(Y$1004=0,0,1-CHOOSE(Y$1004,IF(ISNUMBER(Datos!Y548),AND(OR(Y$1005="",Datos!Y548&gt;=Y$1005),OR(Y$1006="",Datos!Y548&lt;=Y$1006)),FALSE),IF(ISNUMBER(Datos!Y548),AND(Datos!Y548=INT(Datos!Y548),AND(OR(Y$1005="",Datos!Y548&gt;=Y$1005),OR(Y$1006="",Datos!Y548&lt;=Y$1006))),FALSE),OR(ISNUMBER(FIND(";"&amp;UPPER(TRIM(Datos!Y548&amp;""))&amp;"=",Y$1007)),ISNUMBER(FIND(";"&amp;UPPER(TRIM(Datos!Y548&amp;""))&amp;";",Y$1007))),OR(UPPER(TRIM(Datos!Y548&amp;""))="SÍ",UPPER(TRIM(Datos!Y548&amp;""))="SI",UPPER(TRIM(Datos!Y548&amp;""))="NO"),IF(ISNUMBER(Datos!Y548),AND(OR(Y$1005="",Datos!Y548&gt;=Y$1005),OR(Y$1006="",Datos!Y548&lt;=Y$1006)),FALSE),TRUE))))</f>
        <v>0.0</v>
      </c>
      <c r="Z548">
        <f>IF(Datos!Z548="",0,IF(AND(Z$1008&lt;&gt;"",Datos!Z548=Z$1008),0,IF(Z$1004=0,0,1-CHOOSE(Z$1004,IF(ISNUMBER(Datos!Z548),AND(OR(Z$1005="",Datos!Z548&gt;=Z$1005),OR(Z$1006="",Datos!Z548&lt;=Z$1006)),FALSE),IF(ISNUMBER(Datos!Z548),AND(Datos!Z548=INT(Datos!Z548),AND(OR(Z$1005="",Datos!Z548&gt;=Z$1005),OR(Z$1006="",Datos!Z548&lt;=Z$1006))),FALSE),OR(ISNUMBER(FIND(";"&amp;UPPER(TRIM(Datos!Z548&amp;""))&amp;"=",Z$1007)),ISNUMBER(FIND(";"&amp;UPPER(TRIM(Datos!Z548&amp;""))&amp;";",Z$1007))),OR(UPPER(TRIM(Datos!Z548&amp;""))="SÍ",UPPER(TRIM(Datos!Z548&amp;""))="SI",UPPER(TRIM(Datos!Z548&amp;""))="NO"),IF(ISNUMBER(Datos!Z548),AND(OR(Z$1005="",Datos!Z548&gt;=Z$1005),OR(Z$1006="",Datos!Z548&lt;=Z$1006)),FALSE),TRUE))))</f>
        <v>0.0</v>
      </c>
      <c r="AA548">
        <f>IF(Datos!AA548="",0,IF(AND(AA$1008&lt;&gt;"",Datos!AA548=AA$1008),0,IF(AA$1004=0,0,1-CHOOSE(AA$1004,IF(ISNUMBER(Datos!AA548),AND(OR(AA$1005="",Datos!AA548&gt;=AA$1005),OR(AA$1006="",Datos!AA548&lt;=AA$1006)),FALSE),IF(ISNUMBER(Datos!AA548),AND(Datos!AA548=INT(Datos!AA548),AND(OR(AA$1005="",Datos!AA548&gt;=AA$1005),OR(AA$1006="",Datos!AA548&lt;=AA$1006))),FALSE),OR(ISNUMBER(FIND(";"&amp;UPPER(TRIM(Datos!AA548&amp;""))&amp;"=",AA$1007)),ISNUMBER(FIND(";"&amp;UPPER(TRIM(Datos!AA548&amp;""))&amp;";",AA$1007))),OR(UPPER(TRIM(Datos!AA548&amp;""))="SÍ",UPPER(TRIM(Datos!AA548&amp;""))="SI",UPPER(TRIM(Datos!AA548&amp;""))="NO"),IF(ISNUMBER(Datos!AA548),AND(OR(AA$1005="",Datos!AA548&gt;=AA$1005),OR(AA$1006="",Datos!AA548&lt;=AA$1006)),FALSE),TRUE))))</f>
        <v>0.0</v>
      </c>
      <c r="AB548">
        <f>IF(Datos!AB548="",0,IF(AND(AB$1008&lt;&gt;"",Datos!AB548=AB$1008),0,IF(AB$1004=0,0,1-CHOOSE(AB$1004,IF(ISNUMBER(Datos!AB548),AND(OR(AB$1005="",Datos!AB548&gt;=AB$1005),OR(AB$1006="",Datos!AB548&lt;=AB$1006)),FALSE),IF(ISNUMBER(Datos!AB548),AND(Datos!AB548=INT(Datos!AB548),AND(OR(AB$1005="",Datos!AB548&gt;=AB$1005),OR(AB$1006="",Datos!AB548&lt;=AB$1006))),FALSE),OR(ISNUMBER(FIND(";"&amp;UPPER(TRIM(Datos!AB548&amp;""))&amp;"=",AB$1007)),ISNUMBER(FIND(";"&amp;UPPER(TRIM(Datos!AB548&amp;""))&amp;";",AB$1007))),OR(UPPER(TRIM(Datos!AB548&amp;""))="SÍ",UPPER(TRIM(Datos!AB548&amp;""))="SI",UPPER(TRIM(Datos!AB548&amp;""))="NO"),IF(ISNUMBER(Datos!AB548),AND(OR(AB$1005="",Datos!AB548&gt;=AB$1005),OR(AB$1006="",Datos!AB548&lt;=AB$1006)),FALSE),TRUE))))</f>
        <v>0.0</v>
      </c>
      <c r="AC548">
        <f>IF(Datos!AC548="",0,IF(AND(AC$1008&lt;&gt;"",Datos!AC548=AC$1008),0,IF(AC$1004=0,0,1-CHOOSE(AC$1004,IF(ISNUMBER(Datos!AC548),AND(OR(AC$1005="",Datos!AC548&gt;=AC$1005),OR(AC$1006="",Datos!AC548&lt;=AC$1006)),FALSE),IF(ISNUMBER(Datos!AC548),AND(Datos!AC548=INT(Datos!AC548),AND(OR(AC$1005="",Datos!AC548&gt;=AC$1005),OR(AC$1006="",Datos!AC548&lt;=AC$1006))),FALSE),OR(ISNUMBER(FIND(";"&amp;UPPER(TRIM(Datos!AC548&amp;""))&amp;"=",AC$1007)),ISNUMBER(FIND(";"&amp;UPPER(TRIM(Datos!AC548&amp;""))&amp;";",AC$1007))),OR(UPPER(TRIM(Datos!AC548&amp;""))="SÍ",UPPER(TRIM(Datos!AC548&amp;""))="SI",UPPER(TRIM(Datos!AC548&amp;""))="NO"),IF(ISNUMBER(Datos!AC548),AND(OR(AC$1005="",Datos!AC548&gt;=AC$1005),OR(AC$1006="",Datos!AC548&lt;=AC$1006)),FALSE),TRUE))))</f>
        <v>0.0</v>
      </c>
      <c r="AD548">
        <f>IF(Datos!AD548="",0,IF(AND(AD$1008&lt;&gt;"",Datos!AD548=AD$1008),0,IF(AD$1004=0,0,1-CHOOSE(AD$1004,IF(ISNUMBER(Datos!AD548),AND(OR(AD$1005="",Datos!AD548&gt;=AD$1005),OR(AD$1006="",Datos!AD548&lt;=AD$1006)),FALSE),IF(ISNUMBER(Datos!AD548),AND(Datos!AD548=INT(Datos!AD548),AND(OR(AD$1005="",Datos!AD548&gt;=AD$1005),OR(AD$1006="",Datos!AD548&lt;=AD$1006))),FALSE),OR(ISNUMBER(FIND(";"&amp;UPPER(TRIM(Datos!AD548&amp;""))&amp;"=",AD$1007)),ISNUMBER(FIND(";"&amp;UPPER(TRIM(Datos!AD548&amp;""))&amp;";",AD$1007))),OR(UPPER(TRIM(Datos!AD548&amp;""))="SÍ",UPPER(TRIM(Datos!AD548&amp;""))="SI",UPPER(TRIM(Datos!AD548&amp;""))="NO"),IF(ISNUMBER(Datos!AD548),AND(OR(AD$1005="",Datos!AD548&gt;=AD$1005),OR(AD$1006="",Datos!AD548&lt;=AD$1006)),FALSE),TRUE))))</f>
        <v>0.0</v>
      </c>
      <c r="AE548">
        <f>IF(Datos!AE548="",0,IF(AND(AE$1008&lt;&gt;"",Datos!AE548=AE$1008),0,IF(AE$1004=0,0,1-CHOOSE(AE$1004,IF(ISNUMBER(Datos!AE548),AND(OR(AE$1005="",Datos!AE548&gt;=AE$1005),OR(AE$1006="",Datos!AE548&lt;=AE$1006)),FALSE),IF(ISNUMBER(Datos!AE548),AND(Datos!AE548=INT(Datos!AE548),AND(OR(AE$1005="",Datos!AE548&gt;=AE$1005),OR(AE$1006="",Datos!AE548&lt;=AE$1006))),FALSE),OR(ISNUMBER(FIND(";"&amp;UPPER(TRIM(Datos!AE548&amp;""))&amp;"=",AE$1007)),ISNUMBER(FIND(";"&amp;UPPER(TRIM(Datos!AE548&amp;""))&amp;";",AE$1007))),OR(UPPER(TRIM(Datos!AE548&amp;""))="SÍ",UPPER(TRIM(Datos!AE548&amp;""))="SI",UPPER(TRIM(Datos!AE548&amp;""))="NO"),IF(ISNUMBER(Datos!AE548),AND(OR(AE$1005="",Datos!AE548&gt;=AE$1005),OR(AE$1006="",Datos!AE548&lt;=AE$1006)),FALSE),TRUE))))</f>
        <v>0.0</v>
      </c>
    </row>
    <row r="549" spans="2:31">
      <c r="B549">
        <f>IF(Datos!B549="",0,IF(AND(B$1008&lt;&gt;"",Datos!B549=B$1008),0,IF(B$1004=0,0,1-CHOOSE(B$1004,IF(ISNUMBER(Datos!B549),AND(OR(B$1005="",Datos!B549&gt;=B$1005),OR(B$1006="",Datos!B549&lt;=B$1006)),FALSE),IF(ISNUMBER(Datos!B549),AND(Datos!B549=INT(Datos!B549),AND(OR(B$1005="",Datos!B549&gt;=B$1005),OR(B$1006="",Datos!B549&lt;=B$1006))),FALSE),OR(ISNUMBER(FIND(";"&amp;UPPER(TRIM(Datos!B549&amp;""))&amp;"=",B$1007)),ISNUMBER(FIND(";"&amp;UPPER(TRIM(Datos!B549&amp;""))&amp;";",B$1007))),OR(UPPER(TRIM(Datos!B549&amp;""))="SÍ",UPPER(TRIM(Datos!B549&amp;""))="SI",UPPER(TRIM(Datos!B549&amp;""))="NO"),IF(ISNUMBER(Datos!B549),AND(OR(B$1005="",Datos!B549&gt;=B$1005),OR(B$1006="",Datos!B549&lt;=B$1006)),FALSE),TRUE))))</f>
        <v>0.0</v>
      </c>
      <c r="C549">
        <f>IF(Datos!C549="",0,IF(AND(C$1008&lt;&gt;"",Datos!C549=C$1008),0,IF(C$1004=0,0,1-CHOOSE(C$1004,IF(ISNUMBER(Datos!C549),AND(OR(C$1005="",Datos!C549&gt;=C$1005),OR(C$1006="",Datos!C549&lt;=C$1006)),FALSE),IF(ISNUMBER(Datos!C549),AND(Datos!C549=INT(Datos!C549),AND(OR(C$1005="",Datos!C549&gt;=C$1005),OR(C$1006="",Datos!C549&lt;=C$1006))),FALSE),OR(ISNUMBER(FIND(";"&amp;UPPER(TRIM(Datos!C549&amp;""))&amp;"=",C$1007)),ISNUMBER(FIND(";"&amp;UPPER(TRIM(Datos!C549&amp;""))&amp;";",C$1007))),OR(UPPER(TRIM(Datos!C549&amp;""))="SÍ",UPPER(TRIM(Datos!C549&amp;""))="SI",UPPER(TRIM(Datos!C549&amp;""))="NO"),IF(ISNUMBER(Datos!C549),AND(OR(C$1005="",Datos!C549&gt;=C$1005),OR(C$1006="",Datos!C549&lt;=C$1006)),FALSE),TRUE))))</f>
        <v>0.0</v>
      </c>
      <c r="D549">
        <f>IF(Datos!D549="",0,IF(AND(D$1008&lt;&gt;"",Datos!D549=D$1008),0,IF(D$1004=0,0,1-CHOOSE(D$1004,IF(ISNUMBER(Datos!D549),AND(OR(D$1005="",Datos!D549&gt;=D$1005),OR(D$1006="",Datos!D549&lt;=D$1006)),FALSE),IF(ISNUMBER(Datos!D549),AND(Datos!D549=INT(Datos!D549),AND(OR(D$1005="",Datos!D549&gt;=D$1005),OR(D$1006="",Datos!D549&lt;=D$1006))),FALSE),OR(ISNUMBER(FIND(";"&amp;UPPER(TRIM(Datos!D549&amp;""))&amp;"=",D$1007)),ISNUMBER(FIND(";"&amp;UPPER(TRIM(Datos!D549&amp;""))&amp;";",D$1007))),OR(UPPER(TRIM(Datos!D549&amp;""))="SÍ",UPPER(TRIM(Datos!D549&amp;""))="SI",UPPER(TRIM(Datos!D549&amp;""))="NO"),IF(ISNUMBER(Datos!D549),AND(OR(D$1005="",Datos!D549&gt;=D$1005),OR(D$1006="",Datos!D549&lt;=D$1006)),FALSE),TRUE))))</f>
        <v>0.0</v>
      </c>
      <c r="E549">
        <f>IF(Datos!E549="",0,IF(AND(E$1008&lt;&gt;"",Datos!E549=E$1008),0,IF(E$1004=0,0,1-CHOOSE(E$1004,IF(ISNUMBER(Datos!E549),AND(OR(E$1005="",Datos!E549&gt;=E$1005),OR(E$1006="",Datos!E549&lt;=E$1006)),FALSE),IF(ISNUMBER(Datos!E549),AND(Datos!E549=INT(Datos!E549),AND(OR(E$1005="",Datos!E549&gt;=E$1005),OR(E$1006="",Datos!E549&lt;=E$1006))),FALSE),OR(ISNUMBER(FIND(";"&amp;UPPER(TRIM(Datos!E549&amp;""))&amp;"=",E$1007)),ISNUMBER(FIND(";"&amp;UPPER(TRIM(Datos!E549&amp;""))&amp;";",E$1007))),OR(UPPER(TRIM(Datos!E549&amp;""))="SÍ",UPPER(TRIM(Datos!E549&amp;""))="SI",UPPER(TRIM(Datos!E549&amp;""))="NO"),IF(ISNUMBER(Datos!E549),AND(OR(E$1005="",Datos!E549&gt;=E$1005),OR(E$1006="",Datos!E549&lt;=E$1006)),FALSE),TRUE))))</f>
        <v>0.0</v>
      </c>
      <c r="F549">
        <f>IF(Datos!F549="",0,IF(AND(F$1008&lt;&gt;"",Datos!F549=F$1008),0,IF(F$1004=0,0,1-CHOOSE(F$1004,IF(ISNUMBER(Datos!F549),AND(OR(F$1005="",Datos!F549&gt;=F$1005),OR(F$1006="",Datos!F549&lt;=F$1006)),FALSE),IF(ISNUMBER(Datos!F549),AND(Datos!F549=INT(Datos!F549),AND(OR(F$1005="",Datos!F549&gt;=F$1005),OR(F$1006="",Datos!F549&lt;=F$1006))),FALSE),OR(ISNUMBER(FIND(";"&amp;UPPER(TRIM(Datos!F549&amp;""))&amp;"=",F$1007)),ISNUMBER(FIND(";"&amp;UPPER(TRIM(Datos!F549&amp;""))&amp;";",F$1007))),OR(UPPER(TRIM(Datos!F549&amp;""))="SÍ",UPPER(TRIM(Datos!F549&amp;""))="SI",UPPER(TRIM(Datos!F549&amp;""))="NO"),IF(ISNUMBER(Datos!F549),AND(OR(F$1005="",Datos!F549&gt;=F$1005),OR(F$1006="",Datos!F549&lt;=F$1006)),FALSE),TRUE))))</f>
        <v>0.0</v>
      </c>
      <c r="G549">
        <f>IF(Datos!G549="",0,IF(AND(G$1008&lt;&gt;"",Datos!G549=G$1008),0,IF(G$1004=0,0,1-CHOOSE(G$1004,IF(ISNUMBER(Datos!G549),AND(OR(G$1005="",Datos!G549&gt;=G$1005),OR(G$1006="",Datos!G549&lt;=G$1006)),FALSE),IF(ISNUMBER(Datos!G549),AND(Datos!G549=INT(Datos!G549),AND(OR(G$1005="",Datos!G549&gt;=G$1005),OR(G$1006="",Datos!G549&lt;=G$1006))),FALSE),OR(ISNUMBER(FIND(";"&amp;UPPER(TRIM(Datos!G549&amp;""))&amp;"=",G$1007)),ISNUMBER(FIND(";"&amp;UPPER(TRIM(Datos!G549&amp;""))&amp;";",G$1007))),OR(UPPER(TRIM(Datos!G549&amp;""))="SÍ",UPPER(TRIM(Datos!G549&amp;""))="SI",UPPER(TRIM(Datos!G549&amp;""))="NO"),IF(ISNUMBER(Datos!G549),AND(OR(G$1005="",Datos!G549&gt;=G$1005),OR(G$1006="",Datos!G549&lt;=G$1006)),FALSE),TRUE))))</f>
        <v>0.0</v>
      </c>
      <c r="H549">
        <f>IF(Datos!H549="",0,IF(AND(H$1008&lt;&gt;"",Datos!H549=H$1008),0,IF(H$1004=0,0,1-CHOOSE(H$1004,IF(ISNUMBER(Datos!H549),AND(OR(H$1005="",Datos!H549&gt;=H$1005),OR(H$1006="",Datos!H549&lt;=H$1006)),FALSE),IF(ISNUMBER(Datos!H549),AND(Datos!H549=INT(Datos!H549),AND(OR(H$1005="",Datos!H549&gt;=H$1005),OR(H$1006="",Datos!H549&lt;=H$1006))),FALSE),OR(ISNUMBER(FIND(";"&amp;UPPER(TRIM(Datos!H549&amp;""))&amp;"=",H$1007)),ISNUMBER(FIND(";"&amp;UPPER(TRIM(Datos!H549&amp;""))&amp;";",H$1007))),OR(UPPER(TRIM(Datos!H549&amp;""))="SÍ",UPPER(TRIM(Datos!H549&amp;""))="SI",UPPER(TRIM(Datos!H549&amp;""))="NO"),IF(ISNUMBER(Datos!H549),AND(OR(H$1005="",Datos!H549&gt;=H$1005),OR(H$1006="",Datos!H549&lt;=H$1006)),FALSE),TRUE))))</f>
        <v>0.0</v>
      </c>
      <c r="I549">
        <f>IF(Datos!I549="",0,IF(AND(I$1008&lt;&gt;"",Datos!I549=I$1008),0,IF(I$1004=0,0,1-CHOOSE(I$1004,IF(ISNUMBER(Datos!I549),AND(OR(I$1005="",Datos!I549&gt;=I$1005),OR(I$1006="",Datos!I549&lt;=I$1006)),FALSE),IF(ISNUMBER(Datos!I549),AND(Datos!I549=INT(Datos!I549),AND(OR(I$1005="",Datos!I549&gt;=I$1005),OR(I$1006="",Datos!I549&lt;=I$1006))),FALSE),OR(ISNUMBER(FIND(";"&amp;UPPER(TRIM(Datos!I549&amp;""))&amp;"=",I$1007)),ISNUMBER(FIND(";"&amp;UPPER(TRIM(Datos!I549&amp;""))&amp;";",I$1007))),OR(UPPER(TRIM(Datos!I549&amp;""))="SÍ",UPPER(TRIM(Datos!I549&amp;""))="SI",UPPER(TRIM(Datos!I549&amp;""))="NO"),IF(ISNUMBER(Datos!I549),AND(OR(I$1005="",Datos!I549&gt;=I$1005),OR(I$1006="",Datos!I549&lt;=I$1006)),FALSE),TRUE))))</f>
        <v>0.0</v>
      </c>
      <c r="J549">
        <f>IF(Datos!J549="",0,IF(AND(J$1008&lt;&gt;"",Datos!J549=J$1008),0,IF(J$1004=0,0,1-CHOOSE(J$1004,IF(ISNUMBER(Datos!J549),AND(OR(J$1005="",Datos!J549&gt;=J$1005),OR(J$1006="",Datos!J549&lt;=J$1006)),FALSE),IF(ISNUMBER(Datos!J549),AND(Datos!J549=INT(Datos!J549),AND(OR(J$1005="",Datos!J549&gt;=J$1005),OR(J$1006="",Datos!J549&lt;=J$1006))),FALSE),OR(ISNUMBER(FIND(";"&amp;UPPER(TRIM(Datos!J549&amp;""))&amp;"=",J$1007)),ISNUMBER(FIND(";"&amp;UPPER(TRIM(Datos!J549&amp;""))&amp;";",J$1007))),OR(UPPER(TRIM(Datos!J549&amp;""))="SÍ",UPPER(TRIM(Datos!J549&amp;""))="SI",UPPER(TRIM(Datos!J549&amp;""))="NO"),IF(ISNUMBER(Datos!J549),AND(OR(J$1005="",Datos!J549&gt;=J$1005),OR(J$1006="",Datos!J549&lt;=J$1006)),FALSE),TRUE))))</f>
        <v>0.0</v>
      </c>
      <c r="K549">
        <f>IF(Datos!K549="",0,IF(AND(K$1008&lt;&gt;"",Datos!K549=K$1008),0,IF(K$1004=0,0,1-CHOOSE(K$1004,IF(ISNUMBER(Datos!K549),AND(OR(K$1005="",Datos!K549&gt;=K$1005),OR(K$1006="",Datos!K549&lt;=K$1006)),FALSE),IF(ISNUMBER(Datos!K549),AND(Datos!K549=INT(Datos!K549),AND(OR(K$1005="",Datos!K549&gt;=K$1005),OR(K$1006="",Datos!K549&lt;=K$1006))),FALSE),OR(ISNUMBER(FIND(";"&amp;UPPER(TRIM(Datos!K549&amp;""))&amp;"=",K$1007)),ISNUMBER(FIND(";"&amp;UPPER(TRIM(Datos!K549&amp;""))&amp;";",K$1007))),OR(UPPER(TRIM(Datos!K549&amp;""))="SÍ",UPPER(TRIM(Datos!K549&amp;""))="SI",UPPER(TRIM(Datos!K549&amp;""))="NO"),IF(ISNUMBER(Datos!K549),AND(OR(K$1005="",Datos!K549&gt;=K$1005),OR(K$1006="",Datos!K549&lt;=K$1006)),FALSE),TRUE))))</f>
        <v>0.0</v>
      </c>
      <c r="L549">
        <f>IF(Datos!L549="",0,IF(AND(L$1008&lt;&gt;"",Datos!L549=L$1008),0,IF(L$1004=0,0,1-CHOOSE(L$1004,IF(ISNUMBER(Datos!L549),AND(OR(L$1005="",Datos!L549&gt;=L$1005),OR(L$1006="",Datos!L549&lt;=L$1006)),FALSE),IF(ISNUMBER(Datos!L549),AND(Datos!L549=INT(Datos!L549),AND(OR(L$1005="",Datos!L549&gt;=L$1005),OR(L$1006="",Datos!L549&lt;=L$1006))),FALSE),OR(ISNUMBER(FIND(";"&amp;UPPER(TRIM(Datos!L549&amp;""))&amp;"=",L$1007)),ISNUMBER(FIND(";"&amp;UPPER(TRIM(Datos!L549&amp;""))&amp;";",L$1007))),OR(UPPER(TRIM(Datos!L549&amp;""))="SÍ",UPPER(TRIM(Datos!L549&amp;""))="SI",UPPER(TRIM(Datos!L549&amp;""))="NO"),IF(ISNUMBER(Datos!L549),AND(OR(L$1005="",Datos!L549&gt;=L$1005),OR(L$1006="",Datos!L549&lt;=L$1006)),FALSE),TRUE))))</f>
        <v>0.0</v>
      </c>
      <c r="M549">
        <f>IF(Datos!M549="",0,IF(AND(M$1008&lt;&gt;"",Datos!M549=M$1008),0,IF(M$1004=0,0,1-CHOOSE(M$1004,IF(ISNUMBER(Datos!M549),AND(OR(M$1005="",Datos!M549&gt;=M$1005),OR(M$1006="",Datos!M549&lt;=M$1006)),FALSE),IF(ISNUMBER(Datos!M549),AND(Datos!M549=INT(Datos!M549),AND(OR(M$1005="",Datos!M549&gt;=M$1005),OR(M$1006="",Datos!M549&lt;=M$1006))),FALSE),OR(ISNUMBER(FIND(";"&amp;UPPER(TRIM(Datos!M549&amp;""))&amp;"=",M$1007)),ISNUMBER(FIND(";"&amp;UPPER(TRIM(Datos!M549&amp;""))&amp;";",M$1007))),OR(UPPER(TRIM(Datos!M549&amp;""))="SÍ",UPPER(TRIM(Datos!M549&amp;""))="SI",UPPER(TRIM(Datos!M549&amp;""))="NO"),IF(ISNUMBER(Datos!M549),AND(OR(M$1005="",Datos!M549&gt;=M$1005),OR(M$1006="",Datos!M549&lt;=M$1006)),FALSE),TRUE))))</f>
        <v>0.0</v>
      </c>
      <c r="N549">
        <f>IF(Datos!N549="",0,IF(AND(N$1008&lt;&gt;"",Datos!N549=N$1008),0,IF(N$1004=0,0,1-CHOOSE(N$1004,IF(ISNUMBER(Datos!N549),AND(OR(N$1005="",Datos!N549&gt;=N$1005),OR(N$1006="",Datos!N549&lt;=N$1006)),FALSE),IF(ISNUMBER(Datos!N549),AND(Datos!N549=INT(Datos!N549),AND(OR(N$1005="",Datos!N549&gt;=N$1005),OR(N$1006="",Datos!N549&lt;=N$1006))),FALSE),OR(ISNUMBER(FIND(";"&amp;UPPER(TRIM(Datos!N549&amp;""))&amp;"=",N$1007)),ISNUMBER(FIND(";"&amp;UPPER(TRIM(Datos!N549&amp;""))&amp;";",N$1007))),OR(UPPER(TRIM(Datos!N549&amp;""))="SÍ",UPPER(TRIM(Datos!N549&amp;""))="SI",UPPER(TRIM(Datos!N549&amp;""))="NO"),IF(ISNUMBER(Datos!N549),AND(OR(N$1005="",Datos!N549&gt;=N$1005),OR(N$1006="",Datos!N549&lt;=N$1006)),FALSE),TRUE))))</f>
        <v>0.0</v>
      </c>
      <c r="O549">
        <f>IF(Datos!O549="",0,IF(AND(O$1008&lt;&gt;"",Datos!O549=O$1008),0,IF(O$1004=0,0,1-CHOOSE(O$1004,IF(ISNUMBER(Datos!O549),AND(OR(O$1005="",Datos!O549&gt;=O$1005),OR(O$1006="",Datos!O549&lt;=O$1006)),FALSE),IF(ISNUMBER(Datos!O549),AND(Datos!O549=INT(Datos!O549),AND(OR(O$1005="",Datos!O549&gt;=O$1005),OR(O$1006="",Datos!O549&lt;=O$1006))),FALSE),OR(ISNUMBER(FIND(";"&amp;UPPER(TRIM(Datos!O549&amp;""))&amp;"=",O$1007)),ISNUMBER(FIND(";"&amp;UPPER(TRIM(Datos!O549&amp;""))&amp;";",O$1007))),OR(UPPER(TRIM(Datos!O549&amp;""))="SÍ",UPPER(TRIM(Datos!O549&amp;""))="SI",UPPER(TRIM(Datos!O549&amp;""))="NO"),IF(ISNUMBER(Datos!O549),AND(OR(O$1005="",Datos!O549&gt;=O$1005),OR(O$1006="",Datos!O549&lt;=O$1006)),FALSE),TRUE))))</f>
        <v>0.0</v>
      </c>
      <c r="P549">
        <f>IF(Datos!P549="",0,IF(AND(P$1008&lt;&gt;"",Datos!P549=P$1008),0,IF(P$1004=0,0,1-CHOOSE(P$1004,IF(ISNUMBER(Datos!P549),AND(OR(P$1005="",Datos!P549&gt;=P$1005),OR(P$1006="",Datos!P549&lt;=P$1006)),FALSE),IF(ISNUMBER(Datos!P549),AND(Datos!P549=INT(Datos!P549),AND(OR(P$1005="",Datos!P549&gt;=P$1005),OR(P$1006="",Datos!P549&lt;=P$1006))),FALSE),OR(ISNUMBER(FIND(";"&amp;UPPER(TRIM(Datos!P549&amp;""))&amp;"=",P$1007)),ISNUMBER(FIND(";"&amp;UPPER(TRIM(Datos!P549&amp;""))&amp;";",P$1007))),OR(UPPER(TRIM(Datos!P549&amp;""))="SÍ",UPPER(TRIM(Datos!P549&amp;""))="SI",UPPER(TRIM(Datos!P549&amp;""))="NO"),IF(ISNUMBER(Datos!P549),AND(OR(P$1005="",Datos!P549&gt;=P$1005),OR(P$1006="",Datos!P549&lt;=P$1006)),FALSE),TRUE))))</f>
        <v>0.0</v>
      </c>
      <c r="Q549">
        <f>IF(Datos!Q549="",0,IF(AND(Q$1008&lt;&gt;"",Datos!Q549=Q$1008),0,IF(Q$1004=0,0,1-CHOOSE(Q$1004,IF(ISNUMBER(Datos!Q549),AND(OR(Q$1005="",Datos!Q549&gt;=Q$1005),OR(Q$1006="",Datos!Q549&lt;=Q$1006)),FALSE),IF(ISNUMBER(Datos!Q549),AND(Datos!Q549=INT(Datos!Q549),AND(OR(Q$1005="",Datos!Q549&gt;=Q$1005),OR(Q$1006="",Datos!Q549&lt;=Q$1006))),FALSE),OR(ISNUMBER(FIND(";"&amp;UPPER(TRIM(Datos!Q549&amp;""))&amp;"=",Q$1007)),ISNUMBER(FIND(";"&amp;UPPER(TRIM(Datos!Q549&amp;""))&amp;";",Q$1007))),OR(UPPER(TRIM(Datos!Q549&amp;""))="SÍ",UPPER(TRIM(Datos!Q549&amp;""))="SI",UPPER(TRIM(Datos!Q549&amp;""))="NO"),IF(ISNUMBER(Datos!Q549),AND(OR(Q$1005="",Datos!Q549&gt;=Q$1005),OR(Q$1006="",Datos!Q549&lt;=Q$1006)),FALSE),TRUE))))</f>
        <v>0.0</v>
      </c>
      <c r="R549">
        <f>IF(Datos!R549="",0,IF(AND(R$1008&lt;&gt;"",Datos!R549=R$1008),0,IF(R$1004=0,0,1-CHOOSE(R$1004,IF(ISNUMBER(Datos!R549),AND(OR(R$1005="",Datos!R549&gt;=R$1005),OR(R$1006="",Datos!R549&lt;=R$1006)),FALSE),IF(ISNUMBER(Datos!R549),AND(Datos!R549=INT(Datos!R549),AND(OR(R$1005="",Datos!R549&gt;=R$1005),OR(R$1006="",Datos!R549&lt;=R$1006))),FALSE),OR(ISNUMBER(FIND(";"&amp;UPPER(TRIM(Datos!R549&amp;""))&amp;"=",R$1007)),ISNUMBER(FIND(";"&amp;UPPER(TRIM(Datos!R549&amp;""))&amp;";",R$1007))),OR(UPPER(TRIM(Datos!R549&amp;""))="SÍ",UPPER(TRIM(Datos!R549&amp;""))="SI",UPPER(TRIM(Datos!R549&amp;""))="NO"),IF(ISNUMBER(Datos!R549),AND(OR(R$1005="",Datos!R549&gt;=R$1005),OR(R$1006="",Datos!R549&lt;=R$1006)),FALSE),TRUE))))</f>
        <v>0.0</v>
      </c>
      <c r="S549">
        <f>IF(Datos!S549="",0,IF(AND(S$1008&lt;&gt;"",Datos!S549=S$1008),0,IF(S$1004=0,0,1-CHOOSE(S$1004,IF(ISNUMBER(Datos!S549),AND(OR(S$1005="",Datos!S549&gt;=S$1005),OR(S$1006="",Datos!S549&lt;=S$1006)),FALSE),IF(ISNUMBER(Datos!S549),AND(Datos!S549=INT(Datos!S549),AND(OR(S$1005="",Datos!S549&gt;=S$1005),OR(S$1006="",Datos!S549&lt;=S$1006))),FALSE),OR(ISNUMBER(FIND(";"&amp;UPPER(TRIM(Datos!S549&amp;""))&amp;"=",S$1007)),ISNUMBER(FIND(";"&amp;UPPER(TRIM(Datos!S549&amp;""))&amp;";",S$1007))),OR(UPPER(TRIM(Datos!S549&amp;""))="SÍ",UPPER(TRIM(Datos!S549&amp;""))="SI",UPPER(TRIM(Datos!S549&amp;""))="NO"),IF(ISNUMBER(Datos!S549),AND(OR(S$1005="",Datos!S549&gt;=S$1005),OR(S$1006="",Datos!S549&lt;=S$1006)),FALSE),TRUE))))</f>
        <v>0.0</v>
      </c>
      <c r="T549">
        <f>IF(Datos!T549="",0,IF(AND(T$1008&lt;&gt;"",Datos!T549=T$1008),0,IF(T$1004=0,0,1-CHOOSE(T$1004,IF(ISNUMBER(Datos!T549),AND(OR(T$1005="",Datos!T549&gt;=T$1005),OR(T$1006="",Datos!T549&lt;=T$1006)),FALSE),IF(ISNUMBER(Datos!T549),AND(Datos!T549=INT(Datos!T549),AND(OR(T$1005="",Datos!T549&gt;=T$1005),OR(T$1006="",Datos!T549&lt;=T$1006))),FALSE),OR(ISNUMBER(FIND(";"&amp;UPPER(TRIM(Datos!T549&amp;""))&amp;"=",T$1007)),ISNUMBER(FIND(";"&amp;UPPER(TRIM(Datos!T549&amp;""))&amp;";",T$1007))),OR(UPPER(TRIM(Datos!T549&amp;""))="SÍ",UPPER(TRIM(Datos!T549&amp;""))="SI",UPPER(TRIM(Datos!T549&amp;""))="NO"),IF(ISNUMBER(Datos!T549),AND(OR(T$1005="",Datos!T549&gt;=T$1005),OR(T$1006="",Datos!T549&lt;=T$1006)),FALSE),TRUE))))</f>
        <v>0.0</v>
      </c>
      <c r="U549">
        <f>IF(Datos!U549="",0,IF(AND(U$1008&lt;&gt;"",Datos!U549=U$1008),0,IF(U$1004=0,0,1-CHOOSE(U$1004,IF(ISNUMBER(Datos!U549),AND(OR(U$1005="",Datos!U549&gt;=U$1005),OR(U$1006="",Datos!U549&lt;=U$1006)),FALSE),IF(ISNUMBER(Datos!U549),AND(Datos!U549=INT(Datos!U549),AND(OR(U$1005="",Datos!U549&gt;=U$1005),OR(U$1006="",Datos!U549&lt;=U$1006))),FALSE),OR(ISNUMBER(FIND(";"&amp;UPPER(TRIM(Datos!U549&amp;""))&amp;"=",U$1007)),ISNUMBER(FIND(";"&amp;UPPER(TRIM(Datos!U549&amp;""))&amp;";",U$1007))),OR(UPPER(TRIM(Datos!U549&amp;""))="SÍ",UPPER(TRIM(Datos!U549&amp;""))="SI",UPPER(TRIM(Datos!U549&amp;""))="NO"),IF(ISNUMBER(Datos!U549),AND(OR(U$1005="",Datos!U549&gt;=U$1005),OR(U$1006="",Datos!U549&lt;=U$1006)),FALSE),TRUE))))</f>
        <v>0.0</v>
      </c>
      <c r="V549">
        <f>IF(Datos!V549="",0,IF(AND(V$1008&lt;&gt;"",Datos!V549=V$1008),0,IF(V$1004=0,0,1-CHOOSE(V$1004,IF(ISNUMBER(Datos!V549),AND(OR(V$1005="",Datos!V549&gt;=V$1005),OR(V$1006="",Datos!V549&lt;=V$1006)),FALSE),IF(ISNUMBER(Datos!V549),AND(Datos!V549=INT(Datos!V549),AND(OR(V$1005="",Datos!V549&gt;=V$1005),OR(V$1006="",Datos!V549&lt;=V$1006))),FALSE),OR(ISNUMBER(FIND(";"&amp;UPPER(TRIM(Datos!V549&amp;""))&amp;"=",V$1007)),ISNUMBER(FIND(";"&amp;UPPER(TRIM(Datos!V549&amp;""))&amp;";",V$1007))),OR(UPPER(TRIM(Datos!V549&amp;""))="SÍ",UPPER(TRIM(Datos!V549&amp;""))="SI",UPPER(TRIM(Datos!V549&amp;""))="NO"),IF(ISNUMBER(Datos!V549),AND(OR(V$1005="",Datos!V549&gt;=V$1005),OR(V$1006="",Datos!V549&lt;=V$1006)),FALSE),TRUE))))</f>
        <v>0.0</v>
      </c>
      <c r="W549">
        <f>IF(Datos!W549="",0,IF(AND(W$1008&lt;&gt;"",Datos!W549=W$1008),0,IF(W$1004=0,0,1-CHOOSE(W$1004,IF(ISNUMBER(Datos!W549),AND(OR(W$1005="",Datos!W549&gt;=W$1005),OR(W$1006="",Datos!W549&lt;=W$1006)),FALSE),IF(ISNUMBER(Datos!W549),AND(Datos!W549=INT(Datos!W549),AND(OR(W$1005="",Datos!W549&gt;=W$1005),OR(W$1006="",Datos!W549&lt;=W$1006))),FALSE),OR(ISNUMBER(FIND(";"&amp;UPPER(TRIM(Datos!W549&amp;""))&amp;"=",W$1007)),ISNUMBER(FIND(";"&amp;UPPER(TRIM(Datos!W549&amp;""))&amp;";",W$1007))),OR(UPPER(TRIM(Datos!W549&amp;""))="SÍ",UPPER(TRIM(Datos!W549&amp;""))="SI",UPPER(TRIM(Datos!W549&amp;""))="NO"),IF(ISNUMBER(Datos!W549),AND(OR(W$1005="",Datos!W549&gt;=W$1005),OR(W$1006="",Datos!W549&lt;=W$1006)),FALSE),TRUE))))</f>
        <v>0.0</v>
      </c>
      <c r="X549">
        <f>IF(Datos!X549="",0,IF(AND(X$1008&lt;&gt;"",Datos!X549=X$1008),0,IF(X$1004=0,0,1-CHOOSE(X$1004,IF(ISNUMBER(Datos!X549),AND(OR(X$1005="",Datos!X549&gt;=X$1005),OR(X$1006="",Datos!X549&lt;=X$1006)),FALSE),IF(ISNUMBER(Datos!X549),AND(Datos!X549=INT(Datos!X549),AND(OR(X$1005="",Datos!X549&gt;=X$1005),OR(X$1006="",Datos!X549&lt;=X$1006))),FALSE),OR(ISNUMBER(FIND(";"&amp;UPPER(TRIM(Datos!X549&amp;""))&amp;"=",X$1007)),ISNUMBER(FIND(";"&amp;UPPER(TRIM(Datos!X549&amp;""))&amp;";",X$1007))),OR(UPPER(TRIM(Datos!X549&amp;""))="SÍ",UPPER(TRIM(Datos!X549&amp;""))="SI",UPPER(TRIM(Datos!X549&amp;""))="NO"),IF(ISNUMBER(Datos!X549),AND(OR(X$1005="",Datos!X549&gt;=X$1005),OR(X$1006="",Datos!X549&lt;=X$1006)),FALSE),TRUE))))</f>
        <v>0.0</v>
      </c>
      <c r="Y549">
        <f>IF(Datos!Y549="",0,IF(AND(Y$1008&lt;&gt;"",Datos!Y549=Y$1008),0,IF(Y$1004=0,0,1-CHOOSE(Y$1004,IF(ISNUMBER(Datos!Y549),AND(OR(Y$1005="",Datos!Y549&gt;=Y$1005),OR(Y$1006="",Datos!Y549&lt;=Y$1006)),FALSE),IF(ISNUMBER(Datos!Y549),AND(Datos!Y549=INT(Datos!Y549),AND(OR(Y$1005="",Datos!Y549&gt;=Y$1005),OR(Y$1006="",Datos!Y549&lt;=Y$1006))),FALSE),OR(ISNUMBER(FIND(";"&amp;UPPER(TRIM(Datos!Y549&amp;""))&amp;"=",Y$1007)),ISNUMBER(FIND(";"&amp;UPPER(TRIM(Datos!Y549&amp;""))&amp;";",Y$1007))),OR(UPPER(TRIM(Datos!Y549&amp;""))="SÍ",UPPER(TRIM(Datos!Y549&amp;""))="SI",UPPER(TRIM(Datos!Y549&amp;""))="NO"),IF(ISNUMBER(Datos!Y549),AND(OR(Y$1005="",Datos!Y549&gt;=Y$1005),OR(Y$1006="",Datos!Y549&lt;=Y$1006)),FALSE),TRUE))))</f>
        <v>0.0</v>
      </c>
      <c r="Z549">
        <f>IF(Datos!Z549="",0,IF(AND(Z$1008&lt;&gt;"",Datos!Z549=Z$1008),0,IF(Z$1004=0,0,1-CHOOSE(Z$1004,IF(ISNUMBER(Datos!Z549),AND(OR(Z$1005="",Datos!Z549&gt;=Z$1005),OR(Z$1006="",Datos!Z549&lt;=Z$1006)),FALSE),IF(ISNUMBER(Datos!Z549),AND(Datos!Z549=INT(Datos!Z549),AND(OR(Z$1005="",Datos!Z549&gt;=Z$1005),OR(Z$1006="",Datos!Z549&lt;=Z$1006))),FALSE),OR(ISNUMBER(FIND(";"&amp;UPPER(TRIM(Datos!Z549&amp;""))&amp;"=",Z$1007)),ISNUMBER(FIND(";"&amp;UPPER(TRIM(Datos!Z549&amp;""))&amp;";",Z$1007))),OR(UPPER(TRIM(Datos!Z549&amp;""))="SÍ",UPPER(TRIM(Datos!Z549&amp;""))="SI",UPPER(TRIM(Datos!Z549&amp;""))="NO"),IF(ISNUMBER(Datos!Z549),AND(OR(Z$1005="",Datos!Z549&gt;=Z$1005),OR(Z$1006="",Datos!Z549&lt;=Z$1006)),FALSE),TRUE))))</f>
        <v>0.0</v>
      </c>
      <c r="AA549">
        <f>IF(Datos!AA549="",0,IF(AND(AA$1008&lt;&gt;"",Datos!AA549=AA$1008),0,IF(AA$1004=0,0,1-CHOOSE(AA$1004,IF(ISNUMBER(Datos!AA549),AND(OR(AA$1005="",Datos!AA549&gt;=AA$1005),OR(AA$1006="",Datos!AA549&lt;=AA$1006)),FALSE),IF(ISNUMBER(Datos!AA549),AND(Datos!AA549=INT(Datos!AA549),AND(OR(AA$1005="",Datos!AA549&gt;=AA$1005),OR(AA$1006="",Datos!AA549&lt;=AA$1006))),FALSE),OR(ISNUMBER(FIND(";"&amp;UPPER(TRIM(Datos!AA549&amp;""))&amp;"=",AA$1007)),ISNUMBER(FIND(";"&amp;UPPER(TRIM(Datos!AA549&amp;""))&amp;";",AA$1007))),OR(UPPER(TRIM(Datos!AA549&amp;""))="SÍ",UPPER(TRIM(Datos!AA549&amp;""))="SI",UPPER(TRIM(Datos!AA549&amp;""))="NO"),IF(ISNUMBER(Datos!AA549),AND(OR(AA$1005="",Datos!AA549&gt;=AA$1005),OR(AA$1006="",Datos!AA549&lt;=AA$1006)),FALSE),TRUE))))</f>
        <v>0.0</v>
      </c>
      <c r="AB549">
        <f>IF(Datos!AB549="",0,IF(AND(AB$1008&lt;&gt;"",Datos!AB549=AB$1008),0,IF(AB$1004=0,0,1-CHOOSE(AB$1004,IF(ISNUMBER(Datos!AB549),AND(OR(AB$1005="",Datos!AB549&gt;=AB$1005),OR(AB$1006="",Datos!AB549&lt;=AB$1006)),FALSE),IF(ISNUMBER(Datos!AB549),AND(Datos!AB549=INT(Datos!AB549),AND(OR(AB$1005="",Datos!AB549&gt;=AB$1005),OR(AB$1006="",Datos!AB549&lt;=AB$1006))),FALSE),OR(ISNUMBER(FIND(";"&amp;UPPER(TRIM(Datos!AB549&amp;""))&amp;"=",AB$1007)),ISNUMBER(FIND(";"&amp;UPPER(TRIM(Datos!AB549&amp;""))&amp;";",AB$1007))),OR(UPPER(TRIM(Datos!AB549&amp;""))="SÍ",UPPER(TRIM(Datos!AB549&amp;""))="SI",UPPER(TRIM(Datos!AB549&amp;""))="NO"),IF(ISNUMBER(Datos!AB549),AND(OR(AB$1005="",Datos!AB549&gt;=AB$1005),OR(AB$1006="",Datos!AB549&lt;=AB$1006)),FALSE),TRUE))))</f>
        <v>0.0</v>
      </c>
      <c r="AC549">
        <f>IF(Datos!AC549="",0,IF(AND(AC$1008&lt;&gt;"",Datos!AC549=AC$1008),0,IF(AC$1004=0,0,1-CHOOSE(AC$1004,IF(ISNUMBER(Datos!AC549),AND(OR(AC$1005="",Datos!AC549&gt;=AC$1005),OR(AC$1006="",Datos!AC549&lt;=AC$1006)),FALSE),IF(ISNUMBER(Datos!AC549),AND(Datos!AC549=INT(Datos!AC549),AND(OR(AC$1005="",Datos!AC549&gt;=AC$1005),OR(AC$1006="",Datos!AC549&lt;=AC$1006))),FALSE),OR(ISNUMBER(FIND(";"&amp;UPPER(TRIM(Datos!AC549&amp;""))&amp;"=",AC$1007)),ISNUMBER(FIND(";"&amp;UPPER(TRIM(Datos!AC549&amp;""))&amp;";",AC$1007))),OR(UPPER(TRIM(Datos!AC549&amp;""))="SÍ",UPPER(TRIM(Datos!AC549&amp;""))="SI",UPPER(TRIM(Datos!AC549&amp;""))="NO"),IF(ISNUMBER(Datos!AC549),AND(OR(AC$1005="",Datos!AC549&gt;=AC$1005),OR(AC$1006="",Datos!AC549&lt;=AC$1006)),FALSE),TRUE))))</f>
        <v>0.0</v>
      </c>
      <c r="AD549">
        <f>IF(Datos!AD549="",0,IF(AND(AD$1008&lt;&gt;"",Datos!AD549=AD$1008),0,IF(AD$1004=0,0,1-CHOOSE(AD$1004,IF(ISNUMBER(Datos!AD549),AND(OR(AD$1005="",Datos!AD549&gt;=AD$1005),OR(AD$1006="",Datos!AD549&lt;=AD$1006)),FALSE),IF(ISNUMBER(Datos!AD549),AND(Datos!AD549=INT(Datos!AD549),AND(OR(AD$1005="",Datos!AD549&gt;=AD$1005),OR(AD$1006="",Datos!AD549&lt;=AD$1006))),FALSE),OR(ISNUMBER(FIND(";"&amp;UPPER(TRIM(Datos!AD549&amp;""))&amp;"=",AD$1007)),ISNUMBER(FIND(";"&amp;UPPER(TRIM(Datos!AD549&amp;""))&amp;";",AD$1007))),OR(UPPER(TRIM(Datos!AD549&amp;""))="SÍ",UPPER(TRIM(Datos!AD549&amp;""))="SI",UPPER(TRIM(Datos!AD549&amp;""))="NO"),IF(ISNUMBER(Datos!AD549),AND(OR(AD$1005="",Datos!AD549&gt;=AD$1005),OR(AD$1006="",Datos!AD549&lt;=AD$1006)),FALSE),TRUE))))</f>
        <v>0.0</v>
      </c>
      <c r="AE549">
        <f>IF(Datos!AE549="",0,IF(AND(AE$1008&lt;&gt;"",Datos!AE549=AE$1008),0,IF(AE$1004=0,0,1-CHOOSE(AE$1004,IF(ISNUMBER(Datos!AE549),AND(OR(AE$1005="",Datos!AE549&gt;=AE$1005),OR(AE$1006="",Datos!AE549&lt;=AE$1006)),FALSE),IF(ISNUMBER(Datos!AE549),AND(Datos!AE549=INT(Datos!AE549),AND(OR(AE$1005="",Datos!AE549&gt;=AE$1005),OR(AE$1006="",Datos!AE549&lt;=AE$1006))),FALSE),OR(ISNUMBER(FIND(";"&amp;UPPER(TRIM(Datos!AE549&amp;""))&amp;"=",AE$1007)),ISNUMBER(FIND(";"&amp;UPPER(TRIM(Datos!AE549&amp;""))&amp;";",AE$1007))),OR(UPPER(TRIM(Datos!AE549&amp;""))="SÍ",UPPER(TRIM(Datos!AE549&amp;""))="SI",UPPER(TRIM(Datos!AE549&amp;""))="NO"),IF(ISNUMBER(Datos!AE549),AND(OR(AE$1005="",Datos!AE549&gt;=AE$1005),OR(AE$1006="",Datos!AE549&lt;=AE$1006)),FALSE),TRUE))))</f>
        <v>0.0</v>
      </c>
    </row>
    <row r="550" spans="2:31">
      <c r="B550">
        <f>IF(Datos!B550="",0,IF(AND(B$1008&lt;&gt;"",Datos!B550=B$1008),0,IF(B$1004=0,0,1-CHOOSE(B$1004,IF(ISNUMBER(Datos!B550),AND(OR(B$1005="",Datos!B550&gt;=B$1005),OR(B$1006="",Datos!B550&lt;=B$1006)),FALSE),IF(ISNUMBER(Datos!B550),AND(Datos!B550=INT(Datos!B550),AND(OR(B$1005="",Datos!B550&gt;=B$1005),OR(B$1006="",Datos!B550&lt;=B$1006))),FALSE),OR(ISNUMBER(FIND(";"&amp;UPPER(TRIM(Datos!B550&amp;""))&amp;"=",B$1007)),ISNUMBER(FIND(";"&amp;UPPER(TRIM(Datos!B550&amp;""))&amp;";",B$1007))),OR(UPPER(TRIM(Datos!B550&amp;""))="SÍ",UPPER(TRIM(Datos!B550&amp;""))="SI",UPPER(TRIM(Datos!B550&amp;""))="NO"),IF(ISNUMBER(Datos!B550),AND(OR(B$1005="",Datos!B550&gt;=B$1005),OR(B$1006="",Datos!B550&lt;=B$1006)),FALSE),TRUE))))</f>
        <v>0.0</v>
      </c>
      <c r="C550">
        <f>IF(Datos!C550="",0,IF(AND(C$1008&lt;&gt;"",Datos!C550=C$1008),0,IF(C$1004=0,0,1-CHOOSE(C$1004,IF(ISNUMBER(Datos!C550),AND(OR(C$1005="",Datos!C550&gt;=C$1005),OR(C$1006="",Datos!C550&lt;=C$1006)),FALSE),IF(ISNUMBER(Datos!C550),AND(Datos!C550=INT(Datos!C550),AND(OR(C$1005="",Datos!C550&gt;=C$1005),OR(C$1006="",Datos!C550&lt;=C$1006))),FALSE),OR(ISNUMBER(FIND(";"&amp;UPPER(TRIM(Datos!C550&amp;""))&amp;"=",C$1007)),ISNUMBER(FIND(";"&amp;UPPER(TRIM(Datos!C550&amp;""))&amp;";",C$1007))),OR(UPPER(TRIM(Datos!C550&amp;""))="SÍ",UPPER(TRIM(Datos!C550&amp;""))="SI",UPPER(TRIM(Datos!C550&amp;""))="NO"),IF(ISNUMBER(Datos!C550),AND(OR(C$1005="",Datos!C550&gt;=C$1005),OR(C$1006="",Datos!C550&lt;=C$1006)),FALSE),TRUE))))</f>
        <v>0.0</v>
      </c>
      <c r="D550">
        <f>IF(Datos!D550="",0,IF(AND(D$1008&lt;&gt;"",Datos!D550=D$1008),0,IF(D$1004=0,0,1-CHOOSE(D$1004,IF(ISNUMBER(Datos!D550),AND(OR(D$1005="",Datos!D550&gt;=D$1005),OR(D$1006="",Datos!D550&lt;=D$1006)),FALSE),IF(ISNUMBER(Datos!D550),AND(Datos!D550=INT(Datos!D550),AND(OR(D$1005="",Datos!D550&gt;=D$1005),OR(D$1006="",Datos!D550&lt;=D$1006))),FALSE),OR(ISNUMBER(FIND(";"&amp;UPPER(TRIM(Datos!D550&amp;""))&amp;"=",D$1007)),ISNUMBER(FIND(";"&amp;UPPER(TRIM(Datos!D550&amp;""))&amp;";",D$1007))),OR(UPPER(TRIM(Datos!D550&amp;""))="SÍ",UPPER(TRIM(Datos!D550&amp;""))="SI",UPPER(TRIM(Datos!D550&amp;""))="NO"),IF(ISNUMBER(Datos!D550),AND(OR(D$1005="",Datos!D550&gt;=D$1005),OR(D$1006="",Datos!D550&lt;=D$1006)),FALSE),TRUE))))</f>
        <v>0.0</v>
      </c>
      <c r="E550">
        <f>IF(Datos!E550="",0,IF(AND(E$1008&lt;&gt;"",Datos!E550=E$1008),0,IF(E$1004=0,0,1-CHOOSE(E$1004,IF(ISNUMBER(Datos!E550),AND(OR(E$1005="",Datos!E550&gt;=E$1005),OR(E$1006="",Datos!E550&lt;=E$1006)),FALSE),IF(ISNUMBER(Datos!E550),AND(Datos!E550=INT(Datos!E550),AND(OR(E$1005="",Datos!E550&gt;=E$1005),OR(E$1006="",Datos!E550&lt;=E$1006))),FALSE),OR(ISNUMBER(FIND(";"&amp;UPPER(TRIM(Datos!E550&amp;""))&amp;"=",E$1007)),ISNUMBER(FIND(";"&amp;UPPER(TRIM(Datos!E550&amp;""))&amp;";",E$1007))),OR(UPPER(TRIM(Datos!E550&amp;""))="SÍ",UPPER(TRIM(Datos!E550&amp;""))="SI",UPPER(TRIM(Datos!E550&amp;""))="NO"),IF(ISNUMBER(Datos!E550),AND(OR(E$1005="",Datos!E550&gt;=E$1005),OR(E$1006="",Datos!E550&lt;=E$1006)),FALSE),TRUE))))</f>
        <v>0.0</v>
      </c>
      <c r="F550">
        <f>IF(Datos!F550="",0,IF(AND(F$1008&lt;&gt;"",Datos!F550=F$1008),0,IF(F$1004=0,0,1-CHOOSE(F$1004,IF(ISNUMBER(Datos!F550),AND(OR(F$1005="",Datos!F550&gt;=F$1005),OR(F$1006="",Datos!F550&lt;=F$1006)),FALSE),IF(ISNUMBER(Datos!F550),AND(Datos!F550=INT(Datos!F550),AND(OR(F$1005="",Datos!F550&gt;=F$1005),OR(F$1006="",Datos!F550&lt;=F$1006))),FALSE),OR(ISNUMBER(FIND(";"&amp;UPPER(TRIM(Datos!F550&amp;""))&amp;"=",F$1007)),ISNUMBER(FIND(";"&amp;UPPER(TRIM(Datos!F550&amp;""))&amp;";",F$1007))),OR(UPPER(TRIM(Datos!F550&amp;""))="SÍ",UPPER(TRIM(Datos!F550&amp;""))="SI",UPPER(TRIM(Datos!F550&amp;""))="NO"),IF(ISNUMBER(Datos!F550),AND(OR(F$1005="",Datos!F550&gt;=F$1005),OR(F$1006="",Datos!F550&lt;=F$1006)),FALSE),TRUE))))</f>
        <v>0.0</v>
      </c>
      <c r="G550">
        <f>IF(Datos!G550="",0,IF(AND(G$1008&lt;&gt;"",Datos!G550=G$1008),0,IF(G$1004=0,0,1-CHOOSE(G$1004,IF(ISNUMBER(Datos!G550),AND(OR(G$1005="",Datos!G550&gt;=G$1005),OR(G$1006="",Datos!G550&lt;=G$1006)),FALSE),IF(ISNUMBER(Datos!G550),AND(Datos!G550=INT(Datos!G550),AND(OR(G$1005="",Datos!G550&gt;=G$1005),OR(G$1006="",Datos!G550&lt;=G$1006))),FALSE),OR(ISNUMBER(FIND(";"&amp;UPPER(TRIM(Datos!G550&amp;""))&amp;"=",G$1007)),ISNUMBER(FIND(";"&amp;UPPER(TRIM(Datos!G550&amp;""))&amp;";",G$1007))),OR(UPPER(TRIM(Datos!G550&amp;""))="SÍ",UPPER(TRIM(Datos!G550&amp;""))="SI",UPPER(TRIM(Datos!G550&amp;""))="NO"),IF(ISNUMBER(Datos!G550),AND(OR(G$1005="",Datos!G550&gt;=G$1005),OR(G$1006="",Datos!G550&lt;=G$1006)),FALSE),TRUE))))</f>
        <v>0.0</v>
      </c>
      <c r="H550">
        <f>IF(Datos!H550="",0,IF(AND(H$1008&lt;&gt;"",Datos!H550=H$1008),0,IF(H$1004=0,0,1-CHOOSE(H$1004,IF(ISNUMBER(Datos!H550),AND(OR(H$1005="",Datos!H550&gt;=H$1005),OR(H$1006="",Datos!H550&lt;=H$1006)),FALSE),IF(ISNUMBER(Datos!H550),AND(Datos!H550=INT(Datos!H550),AND(OR(H$1005="",Datos!H550&gt;=H$1005),OR(H$1006="",Datos!H550&lt;=H$1006))),FALSE),OR(ISNUMBER(FIND(";"&amp;UPPER(TRIM(Datos!H550&amp;""))&amp;"=",H$1007)),ISNUMBER(FIND(";"&amp;UPPER(TRIM(Datos!H550&amp;""))&amp;";",H$1007))),OR(UPPER(TRIM(Datos!H550&amp;""))="SÍ",UPPER(TRIM(Datos!H550&amp;""))="SI",UPPER(TRIM(Datos!H550&amp;""))="NO"),IF(ISNUMBER(Datos!H550),AND(OR(H$1005="",Datos!H550&gt;=H$1005),OR(H$1006="",Datos!H550&lt;=H$1006)),FALSE),TRUE))))</f>
        <v>0.0</v>
      </c>
      <c r="I550">
        <f>IF(Datos!I550="",0,IF(AND(I$1008&lt;&gt;"",Datos!I550=I$1008),0,IF(I$1004=0,0,1-CHOOSE(I$1004,IF(ISNUMBER(Datos!I550),AND(OR(I$1005="",Datos!I550&gt;=I$1005),OR(I$1006="",Datos!I550&lt;=I$1006)),FALSE),IF(ISNUMBER(Datos!I550),AND(Datos!I550=INT(Datos!I550),AND(OR(I$1005="",Datos!I550&gt;=I$1005),OR(I$1006="",Datos!I550&lt;=I$1006))),FALSE),OR(ISNUMBER(FIND(";"&amp;UPPER(TRIM(Datos!I550&amp;""))&amp;"=",I$1007)),ISNUMBER(FIND(";"&amp;UPPER(TRIM(Datos!I550&amp;""))&amp;";",I$1007))),OR(UPPER(TRIM(Datos!I550&amp;""))="SÍ",UPPER(TRIM(Datos!I550&amp;""))="SI",UPPER(TRIM(Datos!I550&amp;""))="NO"),IF(ISNUMBER(Datos!I550),AND(OR(I$1005="",Datos!I550&gt;=I$1005),OR(I$1006="",Datos!I550&lt;=I$1006)),FALSE),TRUE))))</f>
        <v>0.0</v>
      </c>
      <c r="J550">
        <f>IF(Datos!J550="",0,IF(AND(J$1008&lt;&gt;"",Datos!J550=J$1008),0,IF(J$1004=0,0,1-CHOOSE(J$1004,IF(ISNUMBER(Datos!J550),AND(OR(J$1005="",Datos!J550&gt;=J$1005),OR(J$1006="",Datos!J550&lt;=J$1006)),FALSE),IF(ISNUMBER(Datos!J550),AND(Datos!J550=INT(Datos!J550),AND(OR(J$1005="",Datos!J550&gt;=J$1005),OR(J$1006="",Datos!J550&lt;=J$1006))),FALSE),OR(ISNUMBER(FIND(";"&amp;UPPER(TRIM(Datos!J550&amp;""))&amp;"=",J$1007)),ISNUMBER(FIND(";"&amp;UPPER(TRIM(Datos!J550&amp;""))&amp;";",J$1007))),OR(UPPER(TRIM(Datos!J550&amp;""))="SÍ",UPPER(TRIM(Datos!J550&amp;""))="SI",UPPER(TRIM(Datos!J550&amp;""))="NO"),IF(ISNUMBER(Datos!J550),AND(OR(J$1005="",Datos!J550&gt;=J$1005),OR(J$1006="",Datos!J550&lt;=J$1006)),FALSE),TRUE))))</f>
        <v>0.0</v>
      </c>
      <c r="K550">
        <f>IF(Datos!K550="",0,IF(AND(K$1008&lt;&gt;"",Datos!K550=K$1008),0,IF(K$1004=0,0,1-CHOOSE(K$1004,IF(ISNUMBER(Datos!K550),AND(OR(K$1005="",Datos!K550&gt;=K$1005),OR(K$1006="",Datos!K550&lt;=K$1006)),FALSE),IF(ISNUMBER(Datos!K550),AND(Datos!K550=INT(Datos!K550),AND(OR(K$1005="",Datos!K550&gt;=K$1005),OR(K$1006="",Datos!K550&lt;=K$1006))),FALSE),OR(ISNUMBER(FIND(";"&amp;UPPER(TRIM(Datos!K550&amp;""))&amp;"=",K$1007)),ISNUMBER(FIND(";"&amp;UPPER(TRIM(Datos!K550&amp;""))&amp;";",K$1007))),OR(UPPER(TRIM(Datos!K550&amp;""))="SÍ",UPPER(TRIM(Datos!K550&amp;""))="SI",UPPER(TRIM(Datos!K550&amp;""))="NO"),IF(ISNUMBER(Datos!K550),AND(OR(K$1005="",Datos!K550&gt;=K$1005),OR(K$1006="",Datos!K550&lt;=K$1006)),FALSE),TRUE))))</f>
        <v>0.0</v>
      </c>
      <c r="L550">
        <f>IF(Datos!L550="",0,IF(AND(L$1008&lt;&gt;"",Datos!L550=L$1008),0,IF(L$1004=0,0,1-CHOOSE(L$1004,IF(ISNUMBER(Datos!L550),AND(OR(L$1005="",Datos!L550&gt;=L$1005),OR(L$1006="",Datos!L550&lt;=L$1006)),FALSE),IF(ISNUMBER(Datos!L550),AND(Datos!L550=INT(Datos!L550),AND(OR(L$1005="",Datos!L550&gt;=L$1005),OR(L$1006="",Datos!L550&lt;=L$1006))),FALSE),OR(ISNUMBER(FIND(";"&amp;UPPER(TRIM(Datos!L550&amp;""))&amp;"=",L$1007)),ISNUMBER(FIND(";"&amp;UPPER(TRIM(Datos!L550&amp;""))&amp;";",L$1007))),OR(UPPER(TRIM(Datos!L550&amp;""))="SÍ",UPPER(TRIM(Datos!L550&amp;""))="SI",UPPER(TRIM(Datos!L550&amp;""))="NO"),IF(ISNUMBER(Datos!L550),AND(OR(L$1005="",Datos!L550&gt;=L$1005),OR(L$1006="",Datos!L550&lt;=L$1006)),FALSE),TRUE))))</f>
        <v>0.0</v>
      </c>
      <c r="M550">
        <f>IF(Datos!M550="",0,IF(AND(M$1008&lt;&gt;"",Datos!M550=M$1008),0,IF(M$1004=0,0,1-CHOOSE(M$1004,IF(ISNUMBER(Datos!M550),AND(OR(M$1005="",Datos!M550&gt;=M$1005),OR(M$1006="",Datos!M550&lt;=M$1006)),FALSE),IF(ISNUMBER(Datos!M550),AND(Datos!M550=INT(Datos!M550),AND(OR(M$1005="",Datos!M550&gt;=M$1005),OR(M$1006="",Datos!M550&lt;=M$1006))),FALSE),OR(ISNUMBER(FIND(";"&amp;UPPER(TRIM(Datos!M550&amp;""))&amp;"=",M$1007)),ISNUMBER(FIND(";"&amp;UPPER(TRIM(Datos!M550&amp;""))&amp;";",M$1007))),OR(UPPER(TRIM(Datos!M550&amp;""))="SÍ",UPPER(TRIM(Datos!M550&amp;""))="SI",UPPER(TRIM(Datos!M550&amp;""))="NO"),IF(ISNUMBER(Datos!M550),AND(OR(M$1005="",Datos!M550&gt;=M$1005),OR(M$1006="",Datos!M550&lt;=M$1006)),FALSE),TRUE))))</f>
        <v>0.0</v>
      </c>
      <c r="N550">
        <f>IF(Datos!N550="",0,IF(AND(N$1008&lt;&gt;"",Datos!N550=N$1008),0,IF(N$1004=0,0,1-CHOOSE(N$1004,IF(ISNUMBER(Datos!N550),AND(OR(N$1005="",Datos!N550&gt;=N$1005),OR(N$1006="",Datos!N550&lt;=N$1006)),FALSE),IF(ISNUMBER(Datos!N550),AND(Datos!N550=INT(Datos!N550),AND(OR(N$1005="",Datos!N550&gt;=N$1005),OR(N$1006="",Datos!N550&lt;=N$1006))),FALSE),OR(ISNUMBER(FIND(";"&amp;UPPER(TRIM(Datos!N550&amp;""))&amp;"=",N$1007)),ISNUMBER(FIND(";"&amp;UPPER(TRIM(Datos!N550&amp;""))&amp;";",N$1007))),OR(UPPER(TRIM(Datos!N550&amp;""))="SÍ",UPPER(TRIM(Datos!N550&amp;""))="SI",UPPER(TRIM(Datos!N550&amp;""))="NO"),IF(ISNUMBER(Datos!N550),AND(OR(N$1005="",Datos!N550&gt;=N$1005),OR(N$1006="",Datos!N550&lt;=N$1006)),FALSE),TRUE))))</f>
        <v>0.0</v>
      </c>
      <c r="O550">
        <f>IF(Datos!O550="",0,IF(AND(O$1008&lt;&gt;"",Datos!O550=O$1008),0,IF(O$1004=0,0,1-CHOOSE(O$1004,IF(ISNUMBER(Datos!O550),AND(OR(O$1005="",Datos!O550&gt;=O$1005),OR(O$1006="",Datos!O550&lt;=O$1006)),FALSE),IF(ISNUMBER(Datos!O550),AND(Datos!O550=INT(Datos!O550),AND(OR(O$1005="",Datos!O550&gt;=O$1005),OR(O$1006="",Datos!O550&lt;=O$1006))),FALSE),OR(ISNUMBER(FIND(";"&amp;UPPER(TRIM(Datos!O550&amp;""))&amp;"=",O$1007)),ISNUMBER(FIND(";"&amp;UPPER(TRIM(Datos!O550&amp;""))&amp;";",O$1007))),OR(UPPER(TRIM(Datos!O550&amp;""))="SÍ",UPPER(TRIM(Datos!O550&amp;""))="SI",UPPER(TRIM(Datos!O550&amp;""))="NO"),IF(ISNUMBER(Datos!O550),AND(OR(O$1005="",Datos!O550&gt;=O$1005),OR(O$1006="",Datos!O550&lt;=O$1006)),FALSE),TRUE))))</f>
        <v>0.0</v>
      </c>
      <c r="P550">
        <f>IF(Datos!P550="",0,IF(AND(P$1008&lt;&gt;"",Datos!P550=P$1008),0,IF(P$1004=0,0,1-CHOOSE(P$1004,IF(ISNUMBER(Datos!P550),AND(OR(P$1005="",Datos!P550&gt;=P$1005),OR(P$1006="",Datos!P550&lt;=P$1006)),FALSE),IF(ISNUMBER(Datos!P550),AND(Datos!P550=INT(Datos!P550),AND(OR(P$1005="",Datos!P550&gt;=P$1005),OR(P$1006="",Datos!P550&lt;=P$1006))),FALSE),OR(ISNUMBER(FIND(";"&amp;UPPER(TRIM(Datos!P550&amp;""))&amp;"=",P$1007)),ISNUMBER(FIND(";"&amp;UPPER(TRIM(Datos!P550&amp;""))&amp;";",P$1007))),OR(UPPER(TRIM(Datos!P550&amp;""))="SÍ",UPPER(TRIM(Datos!P550&amp;""))="SI",UPPER(TRIM(Datos!P550&amp;""))="NO"),IF(ISNUMBER(Datos!P550),AND(OR(P$1005="",Datos!P550&gt;=P$1005),OR(P$1006="",Datos!P550&lt;=P$1006)),FALSE),TRUE))))</f>
        <v>0.0</v>
      </c>
      <c r="Q550">
        <f>IF(Datos!Q550="",0,IF(AND(Q$1008&lt;&gt;"",Datos!Q550=Q$1008),0,IF(Q$1004=0,0,1-CHOOSE(Q$1004,IF(ISNUMBER(Datos!Q550),AND(OR(Q$1005="",Datos!Q550&gt;=Q$1005),OR(Q$1006="",Datos!Q550&lt;=Q$1006)),FALSE),IF(ISNUMBER(Datos!Q550),AND(Datos!Q550=INT(Datos!Q550),AND(OR(Q$1005="",Datos!Q550&gt;=Q$1005),OR(Q$1006="",Datos!Q550&lt;=Q$1006))),FALSE),OR(ISNUMBER(FIND(";"&amp;UPPER(TRIM(Datos!Q550&amp;""))&amp;"=",Q$1007)),ISNUMBER(FIND(";"&amp;UPPER(TRIM(Datos!Q550&amp;""))&amp;";",Q$1007))),OR(UPPER(TRIM(Datos!Q550&amp;""))="SÍ",UPPER(TRIM(Datos!Q550&amp;""))="SI",UPPER(TRIM(Datos!Q550&amp;""))="NO"),IF(ISNUMBER(Datos!Q550),AND(OR(Q$1005="",Datos!Q550&gt;=Q$1005),OR(Q$1006="",Datos!Q550&lt;=Q$1006)),FALSE),TRUE))))</f>
        <v>0.0</v>
      </c>
      <c r="R550">
        <f>IF(Datos!R550="",0,IF(AND(R$1008&lt;&gt;"",Datos!R550=R$1008),0,IF(R$1004=0,0,1-CHOOSE(R$1004,IF(ISNUMBER(Datos!R550),AND(OR(R$1005="",Datos!R550&gt;=R$1005),OR(R$1006="",Datos!R550&lt;=R$1006)),FALSE),IF(ISNUMBER(Datos!R550),AND(Datos!R550=INT(Datos!R550),AND(OR(R$1005="",Datos!R550&gt;=R$1005),OR(R$1006="",Datos!R550&lt;=R$1006))),FALSE),OR(ISNUMBER(FIND(";"&amp;UPPER(TRIM(Datos!R550&amp;""))&amp;"=",R$1007)),ISNUMBER(FIND(";"&amp;UPPER(TRIM(Datos!R550&amp;""))&amp;";",R$1007))),OR(UPPER(TRIM(Datos!R550&amp;""))="SÍ",UPPER(TRIM(Datos!R550&amp;""))="SI",UPPER(TRIM(Datos!R550&amp;""))="NO"),IF(ISNUMBER(Datos!R550),AND(OR(R$1005="",Datos!R550&gt;=R$1005),OR(R$1006="",Datos!R550&lt;=R$1006)),FALSE),TRUE))))</f>
        <v>0.0</v>
      </c>
      <c r="S550">
        <f>IF(Datos!S550="",0,IF(AND(S$1008&lt;&gt;"",Datos!S550=S$1008),0,IF(S$1004=0,0,1-CHOOSE(S$1004,IF(ISNUMBER(Datos!S550),AND(OR(S$1005="",Datos!S550&gt;=S$1005),OR(S$1006="",Datos!S550&lt;=S$1006)),FALSE),IF(ISNUMBER(Datos!S550),AND(Datos!S550=INT(Datos!S550),AND(OR(S$1005="",Datos!S550&gt;=S$1005),OR(S$1006="",Datos!S550&lt;=S$1006))),FALSE),OR(ISNUMBER(FIND(";"&amp;UPPER(TRIM(Datos!S550&amp;""))&amp;"=",S$1007)),ISNUMBER(FIND(";"&amp;UPPER(TRIM(Datos!S550&amp;""))&amp;";",S$1007))),OR(UPPER(TRIM(Datos!S550&amp;""))="SÍ",UPPER(TRIM(Datos!S550&amp;""))="SI",UPPER(TRIM(Datos!S550&amp;""))="NO"),IF(ISNUMBER(Datos!S550),AND(OR(S$1005="",Datos!S550&gt;=S$1005),OR(S$1006="",Datos!S550&lt;=S$1006)),FALSE),TRUE))))</f>
        <v>0.0</v>
      </c>
      <c r="T550">
        <f>IF(Datos!T550="",0,IF(AND(T$1008&lt;&gt;"",Datos!T550=T$1008),0,IF(T$1004=0,0,1-CHOOSE(T$1004,IF(ISNUMBER(Datos!T550),AND(OR(T$1005="",Datos!T550&gt;=T$1005),OR(T$1006="",Datos!T550&lt;=T$1006)),FALSE),IF(ISNUMBER(Datos!T550),AND(Datos!T550=INT(Datos!T550),AND(OR(T$1005="",Datos!T550&gt;=T$1005),OR(T$1006="",Datos!T550&lt;=T$1006))),FALSE),OR(ISNUMBER(FIND(";"&amp;UPPER(TRIM(Datos!T550&amp;""))&amp;"=",T$1007)),ISNUMBER(FIND(";"&amp;UPPER(TRIM(Datos!T550&amp;""))&amp;";",T$1007))),OR(UPPER(TRIM(Datos!T550&amp;""))="SÍ",UPPER(TRIM(Datos!T550&amp;""))="SI",UPPER(TRIM(Datos!T550&amp;""))="NO"),IF(ISNUMBER(Datos!T550),AND(OR(T$1005="",Datos!T550&gt;=T$1005),OR(T$1006="",Datos!T550&lt;=T$1006)),FALSE),TRUE))))</f>
        <v>0.0</v>
      </c>
      <c r="U550">
        <f>IF(Datos!U550="",0,IF(AND(U$1008&lt;&gt;"",Datos!U550=U$1008),0,IF(U$1004=0,0,1-CHOOSE(U$1004,IF(ISNUMBER(Datos!U550),AND(OR(U$1005="",Datos!U550&gt;=U$1005),OR(U$1006="",Datos!U550&lt;=U$1006)),FALSE),IF(ISNUMBER(Datos!U550),AND(Datos!U550=INT(Datos!U550),AND(OR(U$1005="",Datos!U550&gt;=U$1005),OR(U$1006="",Datos!U550&lt;=U$1006))),FALSE),OR(ISNUMBER(FIND(";"&amp;UPPER(TRIM(Datos!U550&amp;""))&amp;"=",U$1007)),ISNUMBER(FIND(";"&amp;UPPER(TRIM(Datos!U550&amp;""))&amp;";",U$1007))),OR(UPPER(TRIM(Datos!U550&amp;""))="SÍ",UPPER(TRIM(Datos!U550&amp;""))="SI",UPPER(TRIM(Datos!U550&amp;""))="NO"),IF(ISNUMBER(Datos!U550),AND(OR(U$1005="",Datos!U550&gt;=U$1005),OR(U$1006="",Datos!U550&lt;=U$1006)),FALSE),TRUE))))</f>
        <v>0.0</v>
      </c>
      <c r="V550">
        <f>IF(Datos!V550="",0,IF(AND(V$1008&lt;&gt;"",Datos!V550=V$1008),0,IF(V$1004=0,0,1-CHOOSE(V$1004,IF(ISNUMBER(Datos!V550),AND(OR(V$1005="",Datos!V550&gt;=V$1005),OR(V$1006="",Datos!V550&lt;=V$1006)),FALSE),IF(ISNUMBER(Datos!V550),AND(Datos!V550=INT(Datos!V550),AND(OR(V$1005="",Datos!V550&gt;=V$1005),OR(V$1006="",Datos!V550&lt;=V$1006))),FALSE),OR(ISNUMBER(FIND(";"&amp;UPPER(TRIM(Datos!V550&amp;""))&amp;"=",V$1007)),ISNUMBER(FIND(";"&amp;UPPER(TRIM(Datos!V550&amp;""))&amp;";",V$1007))),OR(UPPER(TRIM(Datos!V550&amp;""))="SÍ",UPPER(TRIM(Datos!V550&amp;""))="SI",UPPER(TRIM(Datos!V550&amp;""))="NO"),IF(ISNUMBER(Datos!V550),AND(OR(V$1005="",Datos!V550&gt;=V$1005),OR(V$1006="",Datos!V550&lt;=V$1006)),FALSE),TRUE))))</f>
        <v>0.0</v>
      </c>
      <c r="W550">
        <f>IF(Datos!W550="",0,IF(AND(W$1008&lt;&gt;"",Datos!W550=W$1008),0,IF(W$1004=0,0,1-CHOOSE(W$1004,IF(ISNUMBER(Datos!W550),AND(OR(W$1005="",Datos!W550&gt;=W$1005),OR(W$1006="",Datos!W550&lt;=W$1006)),FALSE),IF(ISNUMBER(Datos!W550),AND(Datos!W550=INT(Datos!W550),AND(OR(W$1005="",Datos!W550&gt;=W$1005),OR(W$1006="",Datos!W550&lt;=W$1006))),FALSE),OR(ISNUMBER(FIND(";"&amp;UPPER(TRIM(Datos!W550&amp;""))&amp;"=",W$1007)),ISNUMBER(FIND(";"&amp;UPPER(TRIM(Datos!W550&amp;""))&amp;";",W$1007))),OR(UPPER(TRIM(Datos!W550&amp;""))="SÍ",UPPER(TRIM(Datos!W550&amp;""))="SI",UPPER(TRIM(Datos!W550&amp;""))="NO"),IF(ISNUMBER(Datos!W550),AND(OR(W$1005="",Datos!W550&gt;=W$1005),OR(W$1006="",Datos!W550&lt;=W$1006)),FALSE),TRUE))))</f>
        <v>0.0</v>
      </c>
      <c r="X550">
        <f>IF(Datos!X550="",0,IF(AND(X$1008&lt;&gt;"",Datos!X550=X$1008),0,IF(X$1004=0,0,1-CHOOSE(X$1004,IF(ISNUMBER(Datos!X550),AND(OR(X$1005="",Datos!X550&gt;=X$1005),OR(X$1006="",Datos!X550&lt;=X$1006)),FALSE),IF(ISNUMBER(Datos!X550),AND(Datos!X550=INT(Datos!X550),AND(OR(X$1005="",Datos!X550&gt;=X$1005),OR(X$1006="",Datos!X550&lt;=X$1006))),FALSE),OR(ISNUMBER(FIND(";"&amp;UPPER(TRIM(Datos!X550&amp;""))&amp;"=",X$1007)),ISNUMBER(FIND(";"&amp;UPPER(TRIM(Datos!X550&amp;""))&amp;";",X$1007))),OR(UPPER(TRIM(Datos!X550&amp;""))="SÍ",UPPER(TRIM(Datos!X550&amp;""))="SI",UPPER(TRIM(Datos!X550&amp;""))="NO"),IF(ISNUMBER(Datos!X550),AND(OR(X$1005="",Datos!X550&gt;=X$1005),OR(X$1006="",Datos!X550&lt;=X$1006)),FALSE),TRUE))))</f>
        <v>0.0</v>
      </c>
      <c r="Y550">
        <f>IF(Datos!Y550="",0,IF(AND(Y$1008&lt;&gt;"",Datos!Y550=Y$1008),0,IF(Y$1004=0,0,1-CHOOSE(Y$1004,IF(ISNUMBER(Datos!Y550),AND(OR(Y$1005="",Datos!Y550&gt;=Y$1005),OR(Y$1006="",Datos!Y550&lt;=Y$1006)),FALSE),IF(ISNUMBER(Datos!Y550),AND(Datos!Y550=INT(Datos!Y550),AND(OR(Y$1005="",Datos!Y550&gt;=Y$1005),OR(Y$1006="",Datos!Y550&lt;=Y$1006))),FALSE),OR(ISNUMBER(FIND(";"&amp;UPPER(TRIM(Datos!Y550&amp;""))&amp;"=",Y$1007)),ISNUMBER(FIND(";"&amp;UPPER(TRIM(Datos!Y550&amp;""))&amp;";",Y$1007))),OR(UPPER(TRIM(Datos!Y550&amp;""))="SÍ",UPPER(TRIM(Datos!Y550&amp;""))="SI",UPPER(TRIM(Datos!Y550&amp;""))="NO"),IF(ISNUMBER(Datos!Y550),AND(OR(Y$1005="",Datos!Y550&gt;=Y$1005),OR(Y$1006="",Datos!Y550&lt;=Y$1006)),FALSE),TRUE))))</f>
        <v>0.0</v>
      </c>
      <c r="Z550">
        <f>IF(Datos!Z550="",0,IF(AND(Z$1008&lt;&gt;"",Datos!Z550=Z$1008),0,IF(Z$1004=0,0,1-CHOOSE(Z$1004,IF(ISNUMBER(Datos!Z550),AND(OR(Z$1005="",Datos!Z550&gt;=Z$1005),OR(Z$1006="",Datos!Z550&lt;=Z$1006)),FALSE),IF(ISNUMBER(Datos!Z550),AND(Datos!Z550=INT(Datos!Z550),AND(OR(Z$1005="",Datos!Z550&gt;=Z$1005),OR(Z$1006="",Datos!Z550&lt;=Z$1006))),FALSE),OR(ISNUMBER(FIND(";"&amp;UPPER(TRIM(Datos!Z550&amp;""))&amp;"=",Z$1007)),ISNUMBER(FIND(";"&amp;UPPER(TRIM(Datos!Z550&amp;""))&amp;";",Z$1007))),OR(UPPER(TRIM(Datos!Z550&amp;""))="SÍ",UPPER(TRIM(Datos!Z550&amp;""))="SI",UPPER(TRIM(Datos!Z550&amp;""))="NO"),IF(ISNUMBER(Datos!Z550),AND(OR(Z$1005="",Datos!Z550&gt;=Z$1005),OR(Z$1006="",Datos!Z550&lt;=Z$1006)),FALSE),TRUE))))</f>
        <v>0.0</v>
      </c>
      <c r="AA550">
        <f>IF(Datos!AA550="",0,IF(AND(AA$1008&lt;&gt;"",Datos!AA550=AA$1008),0,IF(AA$1004=0,0,1-CHOOSE(AA$1004,IF(ISNUMBER(Datos!AA550),AND(OR(AA$1005="",Datos!AA550&gt;=AA$1005),OR(AA$1006="",Datos!AA550&lt;=AA$1006)),FALSE),IF(ISNUMBER(Datos!AA550),AND(Datos!AA550=INT(Datos!AA550),AND(OR(AA$1005="",Datos!AA550&gt;=AA$1005),OR(AA$1006="",Datos!AA550&lt;=AA$1006))),FALSE),OR(ISNUMBER(FIND(";"&amp;UPPER(TRIM(Datos!AA550&amp;""))&amp;"=",AA$1007)),ISNUMBER(FIND(";"&amp;UPPER(TRIM(Datos!AA550&amp;""))&amp;";",AA$1007))),OR(UPPER(TRIM(Datos!AA550&amp;""))="SÍ",UPPER(TRIM(Datos!AA550&amp;""))="SI",UPPER(TRIM(Datos!AA550&amp;""))="NO"),IF(ISNUMBER(Datos!AA550),AND(OR(AA$1005="",Datos!AA550&gt;=AA$1005),OR(AA$1006="",Datos!AA550&lt;=AA$1006)),FALSE),TRUE))))</f>
        <v>0.0</v>
      </c>
      <c r="AB550">
        <f>IF(Datos!AB550="",0,IF(AND(AB$1008&lt;&gt;"",Datos!AB550=AB$1008),0,IF(AB$1004=0,0,1-CHOOSE(AB$1004,IF(ISNUMBER(Datos!AB550),AND(OR(AB$1005="",Datos!AB550&gt;=AB$1005),OR(AB$1006="",Datos!AB550&lt;=AB$1006)),FALSE),IF(ISNUMBER(Datos!AB550),AND(Datos!AB550=INT(Datos!AB550),AND(OR(AB$1005="",Datos!AB550&gt;=AB$1005),OR(AB$1006="",Datos!AB550&lt;=AB$1006))),FALSE),OR(ISNUMBER(FIND(";"&amp;UPPER(TRIM(Datos!AB550&amp;""))&amp;"=",AB$1007)),ISNUMBER(FIND(";"&amp;UPPER(TRIM(Datos!AB550&amp;""))&amp;";",AB$1007))),OR(UPPER(TRIM(Datos!AB550&amp;""))="SÍ",UPPER(TRIM(Datos!AB550&amp;""))="SI",UPPER(TRIM(Datos!AB550&amp;""))="NO"),IF(ISNUMBER(Datos!AB550),AND(OR(AB$1005="",Datos!AB550&gt;=AB$1005),OR(AB$1006="",Datos!AB550&lt;=AB$1006)),FALSE),TRUE))))</f>
        <v>0.0</v>
      </c>
      <c r="AC550">
        <f>IF(Datos!AC550="",0,IF(AND(AC$1008&lt;&gt;"",Datos!AC550=AC$1008),0,IF(AC$1004=0,0,1-CHOOSE(AC$1004,IF(ISNUMBER(Datos!AC550),AND(OR(AC$1005="",Datos!AC550&gt;=AC$1005),OR(AC$1006="",Datos!AC550&lt;=AC$1006)),FALSE),IF(ISNUMBER(Datos!AC550),AND(Datos!AC550=INT(Datos!AC550),AND(OR(AC$1005="",Datos!AC550&gt;=AC$1005),OR(AC$1006="",Datos!AC550&lt;=AC$1006))),FALSE),OR(ISNUMBER(FIND(";"&amp;UPPER(TRIM(Datos!AC550&amp;""))&amp;"=",AC$1007)),ISNUMBER(FIND(";"&amp;UPPER(TRIM(Datos!AC550&amp;""))&amp;";",AC$1007))),OR(UPPER(TRIM(Datos!AC550&amp;""))="SÍ",UPPER(TRIM(Datos!AC550&amp;""))="SI",UPPER(TRIM(Datos!AC550&amp;""))="NO"),IF(ISNUMBER(Datos!AC550),AND(OR(AC$1005="",Datos!AC550&gt;=AC$1005),OR(AC$1006="",Datos!AC550&lt;=AC$1006)),FALSE),TRUE))))</f>
        <v>0.0</v>
      </c>
      <c r="AD550">
        <f>IF(Datos!AD550="",0,IF(AND(AD$1008&lt;&gt;"",Datos!AD550=AD$1008),0,IF(AD$1004=0,0,1-CHOOSE(AD$1004,IF(ISNUMBER(Datos!AD550),AND(OR(AD$1005="",Datos!AD550&gt;=AD$1005),OR(AD$1006="",Datos!AD550&lt;=AD$1006)),FALSE),IF(ISNUMBER(Datos!AD550),AND(Datos!AD550=INT(Datos!AD550),AND(OR(AD$1005="",Datos!AD550&gt;=AD$1005),OR(AD$1006="",Datos!AD550&lt;=AD$1006))),FALSE),OR(ISNUMBER(FIND(";"&amp;UPPER(TRIM(Datos!AD550&amp;""))&amp;"=",AD$1007)),ISNUMBER(FIND(";"&amp;UPPER(TRIM(Datos!AD550&amp;""))&amp;";",AD$1007))),OR(UPPER(TRIM(Datos!AD550&amp;""))="SÍ",UPPER(TRIM(Datos!AD550&amp;""))="SI",UPPER(TRIM(Datos!AD550&amp;""))="NO"),IF(ISNUMBER(Datos!AD550),AND(OR(AD$1005="",Datos!AD550&gt;=AD$1005),OR(AD$1006="",Datos!AD550&lt;=AD$1006)),FALSE),TRUE))))</f>
        <v>0.0</v>
      </c>
      <c r="AE550">
        <f>IF(Datos!AE550="",0,IF(AND(AE$1008&lt;&gt;"",Datos!AE550=AE$1008),0,IF(AE$1004=0,0,1-CHOOSE(AE$1004,IF(ISNUMBER(Datos!AE550),AND(OR(AE$1005="",Datos!AE550&gt;=AE$1005),OR(AE$1006="",Datos!AE550&lt;=AE$1006)),FALSE),IF(ISNUMBER(Datos!AE550),AND(Datos!AE550=INT(Datos!AE550),AND(OR(AE$1005="",Datos!AE550&gt;=AE$1005),OR(AE$1006="",Datos!AE550&lt;=AE$1006))),FALSE),OR(ISNUMBER(FIND(";"&amp;UPPER(TRIM(Datos!AE550&amp;""))&amp;"=",AE$1007)),ISNUMBER(FIND(";"&amp;UPPER(TRIM(Datos!AE550&amp;""))&amp;";",AE$1007))),OR(UPPER(TRIM(Datos!AE550&amp;""))="SÍ",UPPER(TRIM(Datos!AE550&amp;""))="SI",UPPER(TRIM(Datos!AE550&amp;""))="NO"),IF(ISNUMBER(Datos!AE550),AND(OR(AE$1005="",Datos!AE550&gt;=AE$1005),OR(AE$1006="",Datos!AE550&lt;=AE$1006)),FALSE),TRUE))))</f>
        <v>0.0</v>
      </c>
    </row>
    <row r="551" spans="2:31">
      <c r="B551">
        <f>IF(Datos!B551="",0,IF(AND(B$1008&lt;&gt;"",Datos!B551=B$1008),0,IF(B$1004=0,0,1-CHOOSE(B$1004,IF(ISNUMBER(Datos!B551),AND(OR(B$1005="",Datos!B551&gt;=B$1005),OR(B$1006="",Datos!B551&lt;=B$1006)),FALSE),IF(ISNUMBER(Datos!B551),AND(Datos!B551=INT(Datos!B551),AND(OR(B$1005="",Datos!B551&gt;=B$1005),OR(B$1006="",Datos!B551&lt;=B$1006))),FALSE),OR(ISNUMBER(FIND(";"&amp;UPPER(TRIM(Datos!B551&amp;""))&amp;"=",B$1007)),ISNUMBER(FIND(";"&amp;UPPER(TRIM(Datos!B551&amp;""))&amp;";",B$1007))),OR(UPPER(TRIM(Datos!B551&amp;""))="SÍ",UPPER(TRIM(Datos!B551&amp;""))="SI",UPPER(TRIM(Datos!B551&amp;""))="NO"),IF(ISNUMBER(Datos!B551),AND(OR(B$1005="",Datos!B551&gt;=B$1005),OR(B$1006="",Datos!B551&lt;=B$1006)),FALSE),TRUE))))</f>
        <v>0.0</v>
      </c>
      <c r="C551">
        <f>IF(Datos!C551="",0,IF(AND(C$1008&lt;&gt;"",Datos!C551=C$1008),0,IF(C$1004=0,0,1-CHOOSE(C$1004,IF(ISNUMBER(Datos!C551),AND(OR(C$1005="",Datos!C551&gt;=C$1005),OR(C$1006="",Datos!C551&lt;=C$1006)),FALSE),IF(ISNUMBER(Datos!C551),AND(Datos!C551=INT(Datos!C551),AND(OR(C$1005="",Datos!C551&gt;=C$1005),OR(C$1006="",Datos!C551&lt;=C$1006))),FALSE),OR(ISNUMBER(FIND(";"&amp;UPPER(TRIM(Datos!C551&amp;""))&amp;"=",C$1007)),ISNUMBER(FIND(";"&amp;UPPER(TRIM(Datos!C551&amp;""))&amp;";",C$1007))),OR(UPPER(TRIM(Datos!C551&amp;""))="SÍ",UPPER(TRIM(Datos!C551&amp;""))="SI",UPPER(TRIM(Datos!C551&amp;""))="NO"),IF(ISNUMBER(Datos!C551),AND(OR(C$1005="",Datos!C551&gt;=C$1005),OR(C$1006="",Datos!C551&lt;=C$1006)),FALSE),TRUE))))</f>
        <v>0.0</v>
      </c>
      <c r="D551">
        <f>IF(Datos!D551="",0,IF(AND(D$1008&lt;&gt;"",Datos!D551=D$1008),0,IF(D$1004=0,0,1-CHOOSE(D$1004,IF(ISNUMBER(Datos!D551),AND(OR(D$1005="",Datos!D551&gt;=D$1005),OR(D$1006="",Datos!D551&lt;=D$1006)),FALSE),IF(ISNUMBER(Datos!D551),AND(Datos!D551=INT(Datos!D551),AND(OR(D$1005="",Datos!D551&gt;=D$1005),OR(D$1006="",Datos!D551&lt;=D$1006))),FALSE),OR(ISNUMBER(FIND(";"&amp;UPPER(TRIM(Datos!D551&amp;""))&amp;"=",D$1007)),ISNUMBER(FIND(";"&amp;UPPER(TRIM(Datos!D551&amp;""))&amp;";",D$1007))),OR(UPPER(TRIM(Datos!D551&amp;""))="SÍ",UPPER(TRIM(Datos!D551&amp;""))="SI",UPPER(TRIM(Datos!D551&amp;""))="NO"),IF(ISNUMBER(Datos!D551),AND(OR(D$1005="",Datos!D551&gt;=D$1005),OR(D$1006="",Datos!D551&lt;=D$1006)),FALSE),TRUE))))</f>
        <v>0.0</v>
      </c>
      <c r="E551">
        <f>IF(Datos!E551="",0,IF(AND(E$1008&lt;&gt;"",Datos!E551=E$1008),0,IF(E$1004=0,0,1-CHOOSE(E$1004,IF(ISNUMBER(Datos!E551),AND(OR(E$1005="",Datos!E551&gt;=E$1005),OR(E$1006="",Datos!E551&lt;=E$1006)),FALSE),IF(ISNUMBER(Datos!E551),AND(Datos!E551=INT(Datos!E551),AND(OR(E$1005="",Datos!E551&gt;=E$1005),OR(E$1006="",Datos!E551&lt;=E$1006))),FALSE),OR(ISNUMBER(FIND(";"&amp;UPPER(TRIM(Datos!E551&amp;""))&amp;"=",E$1007)),ISNUMBER(FIND(";"&amp;UPPER(TRIM(Datos!E551&amp;""))&amp;";",E$1007))),OR(UPPER(TRIM(Datos!E551&amp;""))="SÍ",UPPER(TRIM(Datos!E551&amp;""))="SI",UPPER(TRIM(Datos!E551&amp;""))="NO"),IF(ISNUMBER(Datos!E551),AND(OR(E$1005="",Datos!E551&gt;=E$1005),OR(E$1006="",Datos!E551&lt;=E$1006)),FALSE),TRUE))))</f>
        <v>0.0</v>
      </c>
      <c r="F551">
        <f>IF(Datos!F551="",0,IF(AND(F$1008&lt;&gt;"",Datos!F551=F$1008),0,IF(F$1004=0,0,1-CHOOSE(F$1004,IF(ISNUMBER(Datos!F551),AND(OR(F$1005="",Datos!F551&gt;=F$1005),OR(F$1006="",Datos!F551&lt;=F$1006)),FALSE),IF(ISNUMBER(Datos!F551),AND(Datos!F551=INT(Datos!F551),AND(OR(F$1005="",Datos!F551&gt;=F$1005),OR(F$1006="",Datos!F551&lt;=F$1006))),FALSE),OR(ISNUMBER(FIND(";"&amp;UPPER(TRIM(Datos!F551&amp;""))&amp;"=",F$1007)),ISNUMBER(FIND(";"&amp;UPPER(TRIM(Datos!F551&amp;""))&amp;";",F$1007))),OR(UPPER(TRIM(Datos!F551&amp;""))="SÍ",UPPER(TRIM(Datos!F551&amp;""))="SI",UPPER(TRIM(Datos!F551&amp;""))="NO"),IF(ISNUMBER(Datos!F551),AND(OR(F$1005="",Datos!F551&gt;=F$1005),OR(F$1006="",Datos!F551&lt;=F$1006)),FALSE),TRUE))))</f>
        <v>0.0</v>
      </c>
      <c r="G551">
        <f>IF(Datos!G551="",0,IF(AND(G$1008&lt;&gt;"",Datos!G551=G$1008),0,IF(G$1004=0,0,1-CHOOSE(G$1004,IF(ISNUMBER(Datos!G551),AND(OR(G$1005="",Datos!G551&gt;=G$1005),OR(G$1006="",Datos!G551&lt;=G$1006)),FALSE),IF(ISNUMBER(Datos!G551),AND(Datos!G551=INT(Datos!G551),AND(OR(G$1005="",Datos!G551&gt;=G$1005),OR(G$1006="",Datos!G551&lt;=G$1006))),FALSE),OR(ISNUMBER(FIND(";"&amp;UPPER(TRIM(Datos!G551&amp;""))&amp;"=",G$1007)),ISNUMBER(FIND(";"&amp;UPPER(TRIM(Datos!G551&amp;""))&amp;";",G$1007))),OR(UPPER(TRIM(Datos!G551&amp;""))="SÍ",UPPER(TRIM(Datos!G551&amp;""))="SI",UPPER(TRIM(Datos!G551&amp;""))="NO"),IF(ISNUMBER(Datos!G551),AND(OR(G$1005="",Datos!G551&gt;=G$1005),OR(G$1006="",Datos!G551&lt;=G$1006)),FALSE),TRUE))))</f>
        <v>0.0</v>
      </c>
      <c r="H551">
        <f>IF(Datos!H551="",0,IF(AND(H$1008&lt;&gt;"",Datos!H551=H$1008),0,IF(H$1004=0,0,1-CHOOSE(H$1004,IF(ISNUMBER(Datos!H551),AND(OR(H$1005="",Datos!H551&gt;=H$1005),OR(H$1006="",Datos!H551&lt;=H$1006)),FALSE),IF(ISNUMBER(Datos!H551),AND(Datos!H551=INT(Datos!H551),AND(OR(H$1005="",Datos!H551&gt;=H$1005),OR(H$1006="",Datos!H551&lt;=H$1006))),FALSE),OR(ISNUMBER(FIND(";"&amp;UPPER(TRIM(Datos!H551&amp;""))&amp;"=",H$1007)),ISNUMBER(FIND(";"&amp;UPPER(TRIM(Datos!H551&amp;""))&amp;";",H$1007))),OR(UPPER(TRIM(Datos!H551&amp;""))="SÍ",UPPER(TRIM(Datos!H551&amp;""))="SI",UPPER(TRIM(Datos!H551&amp;""))="NO"),IF(ISNUMBER(Datos!H551),AND(OR(H$1005="",Datos!H551&gt;=H$1005),OR(H$1006="",Datos!H551&lt;=H$1006)),FALSE),TRUE))))</f>
        <v>0.0</v>
      </c>
      <c r="I551">
        <f>IF(Datos!I551="",0,IF(AND(I$1008&lt;&gt;"",Datos!I551=I$1008),0,IF(I$1004=0,0,1-CHOOSE(I$1004,IF(ISNUMBER(Datos!I551),AND(OR(I$1005="",Datos!I551&gt;=I$1005),OR(I$1006="",Datos!I551&lt;=I$1006)),FALSE),IF(ISNUMBER(Datos!I551),AND(Datos!I551=INT(Datos!I551),AND(OR(I$1005="",Datos!I551&gt;=I$1005),OR(I$1006="",Datos!I551&lt;=I$1006))),FALSE),OR(ISNUMBER(FIND(";"&amp;UPPER(TRIM(Datos!I551&amp;""))&amp;"=",I$1007)),ISNUMBER(FIND(";"&amp;UPPER(TRIM(Datos!I551&amp;""))&amp;";",I$1007))),OR(UPPER(TRIM(Datos!I551&amp;""))="SÍ",UPPER(TRIM(Datos!I551&amp;""))="SI",UPPER(TRIM(Datos!I551&amp;""))="NO"),IF(ISNUMBER(Datos!I551),AND(OR(I$1005="",Datos!I551&gt;=I$1005),OR(I$1006="",Datos!I551&lt;=I$1006)),FALSE),TRUE))))</f>
        <v>0.0</v>
      </c>
      <c r="J551">
        <f>IF(Datos!J551="",0,IF(AND(J$1008&lt;&gt;"",Datos!J551=J$1008),0,IF(J$1004=0,0,1-CHOOSE(J$1004,IF(ISNUMBER(Datos!J551),AND(OR(J$1005="",Datos!J551&gt;=J$1005),OR(J$1006="",Datos!J551&lt;=J$1006)),FALSE),IF(ISNUMBER(Datos!J551),AND(Datos!J551=INT(Datos!J551),AND(OR(J$1005="",Datos!J551&gt;=J$1005),OR(J$1006="",Datos!J551&lt;=J$1006))),FALSE),OR(ISNUMBER(FIND(";"&amp;UPPER(TRIM(Datos!J551&amp;""))&amp;"=",J$1007)),ISNUMBER(FIND(";"&amp;UPPER(TRIM(Datos!J551&amp;""))&amp;";",J$1007))),OR(UPPER(TRIM(Datos!J551&amp;""))="SÍ",UPPER(TRIM(Datos!J551&amp;""))="SI",UPPER(TRIM(Datos!J551&amp;""))="NO"),IF(ISNUMBER(Datos!J551),AND(OR(J$1005="",Datos!J551&gt;=J$1005),OR(J$1006="",Datos!J551&lt;=J$1006)),FALSE),TRUE))))</f>
        <v>0.0</v>
      </c>
      <c r="K551">
        <f>IF(Datos!K551="",0,IF(AND(K$1008&lt;&gt;"",Datos!K551=K$1008),0,IF(K$1004=0,0,1-CHOOSE(K$1004,IF(ISNUMBER(Datos!K551),AND(OR(K$1005="",Datos!K551&gt;=K$1005),OR(K$1006="",Datos!K551&lt;=K$1006)),FALSE),IF(ISNUMBER(Datos!K551),AND(Datos!K551=INT(Datos!K551),AND(OR(K$1005="",Datos!K551&gt;=K$1005),OR(K$1006="",Datos!K551&lt;=K$1006))),FALSE),OR(ISNUMBER(FIND(";"&amp;UPPER(TRIM(Datos!K551&amp;""))&amp;"=",K$1007)),ISNUMBER(FIND(";"&amp;UPPER(TRIM(Datos!K551&amp;""))&amp;";",K$1007))),OR(UPPER(TRIM(Datos!K551&amp;""))="SÍ",UPPER(TRIM(Datos!K551&amp;""))="SI",UPPER(TRIM(Datos!K551&amp;""))="NO"),IF(ISNUMBER(Datos!K551),AND(OR(K$1005="",Datos!K551&gt;=K$1005),OR(K$1006="",Datos!K551&lt;=K$1006)),FALSE),TRUE))))</f>
        <v>0.0</v>
      </c>
      <c r="L551">
        <f>IF(Datos!L551="",0,IF(AND(L$1008&lt;&gt;"",Datos!L551=L$1008),0,IF(L$1004=0,0,1-CHOOSE(L$1004,IF(ISNUMBER(Datos!L551),AND(OR(L$1005="",Datos!L551&gt;=L$1005),OR(L$1006="",Datos!L551&lt;=L$1006)),FALSE),IF(ISNUMBER(Datos!L551),AND(Datos!L551=INT(Datos!L551),AND(OR(L$1005="",Datos!L551&gt;=L$1005),OR(L$1006="",Datos!L551&lt;=L$1006))),FALSE),OR(ISNUMBER(FIND(";"&amp;UPPER(TRIM(Datos!L551&amp;""))&amp;"=",L$1007)),ISNUMBER(FIND(";"&amp;UPPER(TRIM(Datos!L551&amp;""))&amp;";",L$1007))),OR(UPPER(TRIM(Datos!L551&amp;""))="SÍ",UPPER(TRIM(Datos!L551&amp;""))="SI",UPPER(TRIM(Datos!L551&amp;""))="NO"),IF(ISNUMBER(Datos!L551),AND(OR(L$1005="",Datos!L551&gt;=L$1005),OR(L$1006="",Datos!L551&lt;=L$1006)),FALSE),TRUE))))</f>
        <v>0.0</v>
      </c>
      <c r="M551">
        <f>IF(Datos!M551="",0,IF(AND(M$1008&lt;&gt;"",Datos!M551=M$1008),0,IF(M$1004=0,0,1-CHOOSE(M$1004,IF(ISNUMBER(Datos!M551),AND(OR(M$1005="",Datos!M551&gt;=M$1005),OR(M$1006="",Datos!M551&lt;=M$1006)),FALSE),IF(ISNUMBER(Datos!M551),AND(Datos!M551=INT(Datos!M551),AND(OR(M$1005="",Datos!M551&gt;=M$1005),OR(M$1006="",Datos!M551&lt;=M$1006))),FALSE),OR(ISNUMBER(FIND(";"&amp;UPPER(TRIM(Datos!M551&amp;""))&amp;"=",M$1007)),ISNUMBER(FIND(";"&amp;UPPER(TRIM(Datos!M551&amp;""))&amp;";",M$1007))),OR(UPPER(TRIM(Datos!M551&amp;""))="SÍ",UPPER(TRIM(Datos!M551&amp;""))="SI",UPPER(TRIM(Datos!M551&amp;""))="NO"),IF(ISNUMBER(Datos!M551),AND(OR(M$1005="",Datos!M551&gt;=M$1005),OR(M$1006="",Datos!M551&lt;=M$1006)),FALSE),TRUE))))</f>
        <v>0.0</v>
      </c>
      <c r="N551">
        <f>IF(Datos!N551="",0,IF(AND(N$1008&lt;&gt;"",Datos!N551=N$1008),0,IF(N$1004=0,0,1-CHOOSE(N$1004,IF(ISNUMBER(Datos!N551),AND(OR(N$1005="",Datos!N551&gt;=N$1005),OR(N$1006="",Datos!N551&lt;=N$1006)),FALSE),IF(ISNUMBER(Datos!N551),AND(Datos!N551=INT(Datos!N551),AND(OR(N$1005="",Datos!N551&gt;=N$1005),OR(N$1006="",Datos!N551&lt;=N$1006))),FALSE),OR(ISNUMBER(FIND(";"&amp;UPPER(TRIM(Datos!N551&amp;""))&amp;"=",N$1007)),ISNUMBER(FIND(";"&amp;UPPER(TRIM(Datos!N551&amp;""))&amp;";",N$1007))),OR(UPPER(TRIM(Datos!N551&amp;""))="SÍ",UPPER(TRIM(Datos!N551&amp;""))="SI",UPPER(TRIM(Datos!N551&amp;""))="NO"),IF(ISNUMBER(Datos!N551),AND(OR(N$1005="",Datos!N551&gt;=N$1005),OR(N$1006="",Datos!N551&lt;=N$1006)),FALSE),TRUE))))</f>
        <v>0.0</v>
      </c>
      <c r="O551">
        <f>IF(Datos!O551="",0,IF(AND(O$1008&lt;&gt;"",Datos!O551=O$1008),0,IF(O$1004=0,0,1-CHOOSE(O$1004,IF(ISNUMBER(Datos!O551),AND(OR(O$1005="",Datos!O551&gt;=O$1005),OR(O$1006="",Datos!O551&lt;=O$1006)),FALSE),IF(ISNUMBER(Datos!O551),AND(Datos!O551=INT(Datos!O551),AND(OR(O$1005="",Datos!O551&gt;=O$1005),OR(O$1006="",Datos!O551&lt;=O$1006))),FALSE),OR(ISNUMBER(FIND(";"&amp;UPPER(TRIM(Datos!O551&amp;""))&amp;"=",O$1007)),ISNUMBER(FIND(";"&amp;UPPER(TRIM(Datos!O551&amp;""))&amp;";",O$1007))),OR(UPPER(TRIM(Datos!O551&amp;""))="SÍ",UPPER(TRIM(Datos!O551&amp;""))="SI",UPPER(TRIM(Datos!O551&amp;""))="NO"),IF(ISNUMBER(Datos!O551),AND(OR(O$1005="",Datos!O551&gt;=O$1005),OR(O$1006="",Datos!O551&lt;=O$1006)),FALSE),TRUE))))</f>
        <v>0.0</v>
      </c>
      <c r="P551">
        <f>IF(Datos!P551="",0,IF(AND(P$1008&lt;&gt;"",Datos!P551=P$1008),0,IF(P$1004=0,0,1-CHOOSE(P$1004,IF(ISNUMBER(Datos!P551),AND(OR(P$1005="",Datos!P551&gt;=P$1005),OR(P$1006="",Datos!P551&lt;=P$1006)),FALSE),IF(ISNUMBER(Datos!P551),AND(Datos!P551=INT(Datos!P551),AND(OR(P$1005="",Datos!P551&gt;=P$1005),OR(P$1006="",Datos!P551&lt;=P$1006))),FALSE),OR(ISNUMBER(FIND(";"&amp;UPPER(TRIM(Datos!P551&amp;""))&amp;"=",P$1007)),ISNUMBER(FIND(";"&amp;UPPER(TRIM(Datos!P551&amp;""))&amp;";",P$1007))),OR(UPPER(TRIM(Datos!P551&amp;""))="SÍ",UPPER(TRIM(Datos!P551&amp;""))="SI",UPPER(TRIM(Datos!P551&amp;""))="NO"),IF(ISNUMBER(Datos!P551),AND(OR(P$1005="",Datos!P551&gt;=P$1005),OR(P$1006="",Datos!P551&lt;=P$1006)),FALSE),TRUE))))</f>
        <v>0.0</v>
      </c>
      <c r="Q551">
        <f>IF(Datos!Q551="",0,IF(AND(Q$1008&lt;&gt;"",Datos!Q551=Q$1008),0,IF(Q$1004=0,0,1-CHOOSE(Q$1004,IF(ISNUMBER(Datos!Q551),AND(OR(Q$1005="",Datos!Q551&gt;=Q$1005),OR(Q$1006="",Datos!Q551&lt;=Q$1006)),FALSE),IF(ISNUMBER(Datos!Q551),AND(Datos!Q551=INT(Datos!Q551),AND(OR(Q$1005="",Datos!Q551&gt;=Q$1005),OR(Q$1006="",Datos!Q551&lt;=Q$1006))),FALSE),OR(ISNUMBER(FIND(";"&amp;UPPER(TRIM(Datos!Q551&amp;""))&amp;"=",Q$1007)),ISNUMBER(FIND(";"&amp;UPPER(TRIM(Datos!Q551&amp;""))&amp;";",Q$1007))),OR(UPPER(TRIM(Datos!Q551&amp;""))="SÍ",UPPER(TRIM(Datos!Q551&amp;""))="SI",UPPER(TRIM(Datos!Q551&amp;""))="NO"),IF(ISNUMBER(Datos!Q551),AND(OR(Q$1005="",Datos!Q551&gt;=Q$1005),OR(Q$1006="",Datos!Q551&lt;=Q$1006)),FALSE),TRUE))))</f>
        <v>0.0</v>
      </c>
      <c r="R551">
        <f>IF(Datos!R551="",0,IF(AND(R$1008&lt;&gt;"",Datos!R551=R$1008),0,IF(R$1004=0,0,1-CHOOSE(R$1004,IF(ISNUMBER(Datos!R551),AND(OR(R$1005="",Datos!R551&gt;=R$1005),OR(R$1006="",Datos!R551&lt;=R$1006)),FALSE),IF(ISNUMBER(Datos!R551),AND(Datos!R551=INT(Datos!R551),AND(OR(R$1005="",Datos!R551&gt;=R$1005),OR(R$1006="",Datos!R551&lt;=R$1006))),FALSE),OR(ISNUMBER(FIND(";"&amp;UPPER(TRIM(Datos!R551&amp;""))&amp;"=",R$1007)),ISNUMBER(FIND(";"&amp;UPPER(TRIM(Datos!R551&amp;""))&amp;";",R$1007))),OR(UPPER(TRIM(Datos!R551&amp;""))="SÍ",UPPER(TRIM(Datos!R551&amp;""))="SI",UPPER(TRIM(Datos!R551&amp;""))="NO"),IF(ISNUMBER(Datos!R551),AND(OR(R$1005="",Datos!R551&gt;=R$1005),OR(R$1006="",Datos!R551&lt;=R$1006)),FALSE),TRUE))))</f>
        <v>0.0</v>
      </c>
      <c r="S551">
        <f>IF(Datos!S551="",0,IF(AND(S$1008&lt;&gt;"",Datos!S551=S$1008),0,IF(S$1004=0,0,1-CHOOSE(S$1004,IF(ISNUMBER(Datos!S551),AND(OR(S$1005="",Datos!S551&gt;=S$1005),OR(S$1006="",Datos!S551&lt;=S$1006)),FALSE),IF(ISNUMBER(Datos!S551),AND(Datos!S551=INT(Datos!S551),AND(OR(S$1005="",Datos!S551&gt;=S$1005),OR(S$1006="",Datos!S551&lt;=S$1006))),FALSE),OR(ISNUMBER(FIND(";"&amp;UPPER(TRIM(Datos!S551&amp;""))&amp;"=",S$1007)),ISNUMBER(FIND(";"&amp;UPPER(TRIM(Datos!S551&amp;""))&amp;";",S$1007))),OR(UPPER(TRIM(Datos!S551&amp;""))="SÍ",UPPER(TRIM(Datos!S551&amp;""))="SI",UPPER(TRIM(Datos!S551&amp;""))="NO"),IF(ISNUMBER(Datos!S551),AND(OR(S$1005="",Datos!S551&gt;=S$1005),OR(S$1006="",Datos!S551&lt;=S$1006)),FALSE),TRUE))))</f>
        <v>0.0</v>
      </c>
      <c r="T551">
        <f>IF(Datos!T551="",0,IF(AND(T$1008&lt;&gt;"",Datos!T551=T$1008),0,IF(T$1004=0,0,1-CHOOSE(T$1004,IF(ISNUMBER(Datos!T551),AND(OR(T$1005="",Datos!T551&gt;=T$1005),OR(T$1006="",Datos!T551&lt;=T$1006)),FALSE),IF(ISNUMBER(Datos!T551),AND(Datos!T551=INT(Datos!T551),AND(OR(T$1005="",Datos!T551&gt;=T$1005),OR(T$1006="",Datos!T551&lt;=T$1006))),FALSE),OR(ISNUMBER(FIND(";"&amp;UPPER(TRIM(Datos!T551&amp;""))&amp;"=",T$1007)),ISNUMBER(FIND(";"&amp;UPPER(TRIM(Datos!T551&amp;""))&amp;";",T$1007))),OR(UPPER(TRIM(Datos!T551&amp;""))="SÍ",UPPER(TRIM(Datos!T551&amp;""))="SI",UPPER(TRIM(Datos!T551&amp;""))="NO"),IF(ISNUMBER(Datos!T551),AND(OR(T$1005="",Datos!T551&gt;=T$1005),OR(T$1006="",Datos!T551&lt;=T$1006)),FALSE),TRUE))))</f>
        <v>0.0</v>
      </c>
      <c r="U551">
        <f>IF(Datos!U551="",0,IF(AND(U$1008&lt;&gt;"",Datos!U551=U$1008),0,IF(U$1004=0,0,1-CHOOSE(U$1004,IF(ISNUMBER(Datos!U551),AND(OR(U$1005="",Datos!U551&gt;=U$1005),OR(U$1006="",Datos!U551&lt;=U$1006)),FALSE),IF(ISNUMBER(Datos!U551),AND(Datos!U551=INT(Datos!U551),AND(OR(U$1005="",Datos!U551&gt;=U$1005),OR(U$1006="",Datos!U551&lt;=U$1006))),FALSE),OR(ISNUMBER(FIND(";"&amp;UPPER(TRIM(Datos!U551&amp;""))&amp;"=",U$1007)),ISNUMBER(FIND(";"&amp;UPPER(TRIM(Datos!U551&amp;""))&amp;";",U$1007))),OR(UPPER(TRIM(Datos!U551&amp;""))="SÍ",UPPER(TRIM(Datos!U551&amp;""))="SI",UPPER(TRIM(Datos!U551&amp;""))="NO"),IF(ISNUMBER(Datos!U551),AND(OR(U$1005="",Datos!U551&gt;=U$1005),OR(U$1006="",Datos!U551&lt;=U$1006)),FALSE),TRUE))))</f>
        <v>0.0</v>
      </c>
      <c r="V551">
        <f>IF(Datos!V551="",0,IF(AND(V$1008&lt;&gt;"",Datos!V551=V$1008),0,IF(V$1004=0,0,1-CHOOSE(V$1004,IF(ISNUMBER(Datos!V551),AND(OR(V$1005="",Datos!V551&gt;=V$1005),OR(V$1006="",Datos!V551&lt;=V$1006)),FALSE),IF(ISNUMBER(Datos!V551),AND(Datos!V551=INT(Datos!V551),AND(OR(V$1005="",Datos!V551&gt;=V$1005),OR(V$1006="",Datos!V551&lt;=V$1006))),FALSE),OR(ISNUMBER(FIND(";"&amp;UPPER(TRIM(Datos!V551&amp;""))&amp;"=",V$1007)),ISNUMBER(FIND(";"&amp;UPPER(TRIM(Datos!V551&amp;""))&amp;";",V$1007))),OR(UPPER(TRIM(Datos!V551&amp;""))="SÍ",UPPER(TRIM(Datos!V551&amp;""))="SI",UPPER(TRIM(Datos!V551&amp;""))="NO"),IF(ISNUMBER(Datos!V551),AND(OR(V$1005="",Datos!V551&gt;=V$1005),OR(V$1006="",Datos!V551&lt;=V$1006)),FALSE),TRUE))))</f>
        <v>0.0</v>
      </c>
      <c r="W551">
        <f>IF(Datos!W551="",0,IF(AND(W$1008&lt;&gt;"",Datos!W551=W$1008),0,IF(W$1004=0,0,1-CHOOSE(W$1004,IF(ISNUMBER(Datos!W551),AND(OR(W$1005="",Datos!W551&gt;=W$1005),OR(W$1006="",Datos!W551&lt;=W$1006)),FALSE),IF(ISNUMBER(Datos!W551),AND(Datos!W551=INT(Datos!W551),AND(OR(W$1005="",Datos!W551&gt;=W$1005),OR(W$1006="",Datos!W551&lt;=W$1006))),FALSE),OR(ISNUMBER(FIND(";"&amp;UPPER(TRIM(Datos!W551&amp;""))&amp;"=",W$1007)),ISNUMBER(FIND(";"&amp;UPPER(TRIM(Datos!W551&amp;""))&amp;";",W$1007))),OR(UPPER(TRIM(Datos!W551&amp;""))="SÍ",UPPER(TRIM(Datos!W551&amp;""))="SI",UPPER(TRIM(Datos!W551&amp;""))="NO"),IF(ISNUMBER(Datos!W551),AND(OR(W$1005="",Datos!W551&gt;=W$1005),OR(W$1006="",Datos!W551&lt;=W$1006)),FALSE),TRUE))))</f>
        <v>0.0</v>
      </c>
      <c r="X551">
        <f>IF(Datos!X551="",0,IF(AND(X$1008&lt;&gt;"",Datos!X551=X$1008),0,IF(X$1004=0,0,1-CHOOSE(X$1004,IF(ISNUMBER(Datos!X551),AND(OR(X$1005="",Datos!X551&gt;=X$1005),OR(X$1006="",Datos!X551&lt;=X$1006)),FALSE),IF(ISNUMBER(Datos!X551),AND(Datos!X551=INT(Datos!X551),AND(OR(X$1005="",Datos!X551&gt;=X$1005),OR(X$1006="",Datos!X551&lt;=X$1006))),FALSE),OR(ISNUMBER(FIND(";"&amp;UPPER(TRIM(Datos!X551&amp;""))&amp;"=",X$1007)),ISNUMBER(FIND(";"&amp;UPPER(TRIM(Datos!X551&amp;""))&amp;";",X$1007))),OR(UPPER(TRIM(Datos!X551&amp;""))="SÍ",UPPER(TRIM(Datos!X551&amp;""))="SI",UPPER(TRIM(Datos!X551&amp;""))="NO"),IF(ISNUMBER(Datos!X551),AND(OR(X$1005="",Datos!X551&gt;=X$1005),OR(X$1006="",Datos!X551&lt;=X$1006)),FALSE),TRUE))))</f>
        <v>0.0</v>
      </c>
      <c r="Y551">
        <f>IF(Datos!Y551="",0,IF(AND(Y$1008&lt;&gt;"",Datos!Y551=Y$1008),0,IF(Y$1004=0,0,1-CHOOSE(Y$1004,IF(ISNUMBER(Datos!Y551),AND(OR(Y$1005="",Datos!Y551&gt;=Y$1005),OR(Y$1006="",Datos!Y551&lt;=Y$1006)),FALSE),IF(ISNUMBER(Datos!Y551),AND(Datos!Y551=INT(Datos!Y551),AND(OR(Y$1005="",Datos!Y551&gt;=Y$1005),OR(Y$1006="",Datos!Y551&lt;=Y$1006))),FALSE),OR(ISNUMBER(FIND(";"&amp;UPPER(TRIM(Datos!Y551&amp;""))&amp;"=",Y$1007)),ISNUMBER(FIND(";"&amp;UPPER(TRIM(Datos!Y551&amp;""))&amp;";",Y$1007))),OR(UPPER(TRIM(Datos!Y551&amp;""))="SÍ",UPPER(TRIM(Datos!Y551&amp;""))="SI",UPPER(TRIM(Datos!Y551&amp;""))="NO"),IF(ISNUMBER(Datos!Y551),AND(OR(Y$1005="",Datos!Y551&gt;=Y$1005),OR(Y$1006="",Datos!Y551&lt;=Y$1006)),FALSE),TRUE))))</f>
        <v>0.0</v>
      </c>
      <c r="Z551">
        <f>IF(Datos!Z551="",0,IF(AND(Z$1008&lt;&gt;"",Datos!Z551=Z$1008),0,IF(Z$1004=0,0,1-CHOOSE(Z$1004,IF(ISNUMBER(Datos!Z551),AND(OR(Z$1005="",Datos!Z551&gt;=Z$1005),OR(Z$1006="",Datos!Z551&lt;=Z$1006)),FALSE),IF(ISNUMBER(Datos!Z551),AND(Datos!Z551=INT(Datos!Z551),AND(OR(Z$1005="",Datos!Z551&gt;=Z$1005),OR(Z$1006="",Datos!Z551&lt;=Z$1006))),FALSE),OR(ISNUMBER(FIND(";"&amp;UPPER(TRIM(Datos!Z551&amp;""))&amp;"=",Z$1007)),ISNUMBER(FIND(";"&amp;UPPER(TRIM(Datos!Z551&amp;""))&amp;";",Z$1007))),OR(UPPER(TRIM(Datos!Z551&amp;""))="SÍ",UPPER(TRIM(Datos!Z551&amp;""))="SI",UPPER(TRIM(Datos!Z551&amp;""))="NO"),IF(ISNUMBER(Datos!Z551),AND(OR(Z$1005="",Datos!Z551&gt;=Z$1005),OR(Z$1006="",Datos!Z551&lt;=Z$1006)),FALSE),TRUE))))</f>
        <v>0.0</v>
      </c>
      <c r="AA551">
        <f>IF(Datos!AA551="",0,IF(AND(AA$1008&lt;&gt;"",Datos!AA551=AA$1008),0,IF(AA$1004=0,0,1-CHOOSE(AA$1004,IF(ISNUMBER(Datos!AA551),AND(OR(AA$1005="",Datos!AA551&gt;=AA$1005),OR(AA$1006="",Datos!AA551&lt;=AA$1006)),FALSE),IF(ISNUMBER(Datos!AA551),AND(Datos!AA551=INT(Datos!AA551),AND(OR(AA$1005="",Datos!AA551&gt;=AA$1005),OR(AA$1006="",Datos!AA551&lt;=AA$1006))),FALSE),OR(ISNUMBER(FIND(";"&amp;UPPER(TRIM(Datos!AA551&amp;""))&amp;"=",AA$1007)),ISNUMBER(FIND(";"&amp;UPPER(TRIM(Datos!AA551&amp;""))&amp;";",AA$1007))),OR(UPPER(TRIM(Datos!AA551&amp;""))="SÍ",UPPER(TRIM(Datos!AA551&amp;""))="SI",UPPER(TRIM(Datos!AA551&amp;""))="NO"),IF(ISNUMBER(Datos!AA551),AND(OR(AA$1005="",Datos!AA551&gt;=AA$1005),OR(AA$1006="",Datos!AA551&lt;=AA$1006)),FALSE),TRUE))))</f>
        <v>0.0</v>
      </c>
      <c r="AB551">
        <f>IF(Datos!AB551="",0,IF(AND(AB$1008&lt;&gt;"",Datos!AB551=AB$1008),0,IF(AB$1004=0,0,1-CHOOSE(AB$1004,IF(ISNUMBER(Datos!AB551),AND(OR(AB$1005="",Datos!AB551&gt;=AB$1005),OR(AB$1006="",Datos!AB551&lt;=AB$1006)),FALSE),IF(ISNUMBER(Datos!AB551),AND(Datos!AB551=INT(Datos!AB551),AND(OR(AB$1005="",Datos!AB551&gt;=AB$1005),OR(AB$1006="",Datos!AB551&lt;=AB$1006))),FALSE),OR(ISNUMBER(FIND(";"&amp;UPPER(TRIM(Datos!AB551&amp;""))&amp;"=",AB$1007)),ISNUMBER(FIND(";"&amp;UPPER(TRIM(Datos!AB551&amp;""))&amp;";",AB$1007))),OR(UPPER(TRIM(Datos!AB551&amp;""))="SÍ",UPPER(TRIM(Datos!AB551&amp;""))="SI",UPPER(TRIM(Datos!AB551&amp;""))="NO"),IF(ISNUMBER(Datos!AB551),AND(OR(AB$1005="",Datos!AB551&gt;=AB$1005),OR(AB$1006="",Datos!AB551&lt;=AB$1006)),FALSE),TRUE))))</f>
        <v>0.0</v>
      </c>
      <c r="AC551">
        <f>IF(Datos!AC551="",0,IF(AND(AC$1008&lt;&gt;"",Datos!AC551=AC$1008),0,IF(AC$1004=0,0,1-CHOOSE(AC$1004,IF(ISNUMBER(Datos!AC551),AND(OR(AC$1005="",Datos!AC551&gt;=AC$1005),OR(AC$1006="",Datos!AC551&lt;=AC$1006)),FALSE),IF(ISNUMBER(Datos!AC551),AND(Datos!AC551=INT(Datos!AC551),AND(OR(AC$1005="",Datos!AC551&gt;=AC$1005),OR(AC$1006="",Datos!AC551&lt;=AC$1006))),FALSE),OR(ISNUMBER(FIND(";"&amp;UPPER(TRIM(Datos!AC551&amp;""))&amp;"=",AC$1007)),ISNUMBER(FIND(";"&amp;UPPER(TRIM(Datos!AC551&amp;""))&amp;";",AC$1007))),OR(UPPER(TRIM(Datos!AC551&amp;""))="SÍ",UPPER(TRIM(Datos!AC551&amp;""))="SI",UPPER(TRIM(Datos!AC551&amp;""))="NO"),IF(ISNUMBER(Datos!AC551),AND(OR(AC$1005="",Datos!AC551&gt;=AC$1005),OR(AC$1006="",Datos!AC551&lt;=AC$1006)),FALSE),TRUE))))</f>
        <v>0.0</v>
      </c>
      <c r="AD551">
        <f>IF(Datos!AD551="",0,IF(AND(AD$1008&lt;&gt;"",Datos!AD551=AD$1008),0,IF(AD$1004=0,0,1-CHOOSE(AD$1004,IF(ISNUMBER(Datos!AD551),AND(OR(AD$1005="",Datos!AD551&gt;=AD$1005),OR(AD$1006="",Datos!AD551&lt;=AD$1006)),FALSE),IF(ISNUMBER(Datos!AD551),AND(Datos!AD551=INT(Datos!AD551),AND(OR(AD$1005="",Datos!AD551&gt;=AD$1005),OR(AD$1006="",Datos!AD551&lt;=AD$1006))),FALSE),OR(ISNUMBER(FIND(";"&amp;UPPER(TRIM(Datos!AD551&amp;""))&amp;"=",AD$1007)),ISNUMBER(FIND(";"&amp;UPPER(TRIM(Datos!AD551&amp;""))&amp;";",AD$1007))),OR(UPPER(TRIM(Datos!AD551&amp;""))="SÍ",UPPER(TRIM(Datos!AD551&amp;""))="SI",UPPER(TRIM(Datos!AD551&amp;""))="NO"),IF(ISNUMBER(Datos!AD551),AND(OR(AD$1005="",Datos!AD551&gt;=AD$1005),OR(AD$1006="",Datos!AD551&lt;=AD$1006)),FALSE),TRUE))))</f>
        <v>0.0</v>
      </c>
      <c r="AE551">
        <f>IF(Datos!AE551="",0,IF(AND(AE$1008&lt;&gt;"",Datos!AE551=AE$1008),0,IF(AE$1004=0,0,1-CHOOSE(AE$1004,IF(ISNUMBER(Datos!AE551),AND(OR(AE$1005="",Datos!AE551&gt;=AE$1005),OR(AE$1006="",Datos!AE551&lt;=AE$1006)),FALSE),IF(ISNUMBER(Datos!AE551),AND(Datos!AE551=INT(Datos!AE551),AND(OR(AE$1005="",Datos!AE551&gt;=AE$1005),OR(AE$1006="",Datos!AE551&lt;=AE$1006))),FALSE),OR(ISNUMBER(FIND(";"&amp;UPPER(TRIM(Datos!AE551&amp;""))&amp;"=",AE$1007)),ISNUMBER(FIND(";"&amp;UPPER(TRIM(Datos!AE551&amp;""))&amp;";",AE$1007))),OR(UPPER(TRIM(Datos!AE551&amp;""))="SÍ",UPPER(TRIM(Datos!AE551&amp;""))="SI",UPPER(TRIM(Datos!AE551&amp;""))="NO"),IF(ISNUMBER(Datos!AE551),AND(OR(AE$1005="",Datos!AE551&gt;=AE$1005),OR(AE$1006="",Datos!AE551&lt;=AE$1006)),FALSE),TRUE))))</f>
        <v>0.0</v>
      </c>
    </row>
    <row r="552" spans="2:31">
      <c r="B552">
        <f>IF(Datos!B552="",0,IF(AND(B$1008&lt;&gt;"",Datos!B552=B$1008),0,IF(B$1004=0,0,1-CHOOSE(B$1004,IF(ISNUMBER(Datos!B552),AND(OR(B$1005="",Datos!B552&gt;=B$1005),OR(B$1006="",Datos!B552&lt;=B$1006)),FALSE),IF(ISNUMBER(Datos!B552),AND(Datos!B552=INT(Datos!B552),AND(OR(B$1005="",Datos!B552&gt;=B$1005),OR(B$1006="",Datos!B552&lt;=B$1006))),FALSE),OR(ISNUMBER(FIND(";"&amp;UPPER(TRIM(Datos!B552&amp;""))&amp;"=",B$1007)),ISNUMBER(FIND(";"&amp;UPPER(TRIM(Datos!B552&amp;""))&amp;";",B$1007))),OR(UPPER(TRIM(Datos!B552&amp;""))="SÍ",UPPER(TRIM(Datos!B552&amp;""))="SI",UPPER(TRIM(Datos!B552&amp;""))="NO"),IF(ISNUMBER(Datos!B552),AND(OR(B$1005="",Datos!B552&gt;=B$1005),OR(B$1006="",Datos!B552&lt;=B$1006)),FALSE),TRUE))))</f>
        <v>0.0</v>
      </c>
      <c r="C552">
        <f>IF(Datos!C552="",0,IF(AND(C$1008&lt;&gt;"",Datos!C552=C$1008),0,IF(C$1004=0,0,1-CHOOSE(C$1004,IF(ISNUMBER(Datos!C552),AND(OR(C$1005="",Datos!C552&gt;=C$1005),OR(C$1006="",Datos!C552&lt;=C$1006)),FALSE),IF(ISNUMBER(Datos!C552),AND(Datos!C552=INT(Datos!C552),AND(OR(C$1005="",Datos!C552&gt;=C$1005),OR(C$1006="",Datos!C552&lt;=C$1006))),FALSE),OR(ISNUMBER(FIND(";"&amp;UPPER(TRIM(Datos!C552&amp;""))&amp;"=",C$1007)),ISNUMBER(FIND(";"&amp;UPPER(TRIM(Datos!C552&amp;""))&amp;";",C$1007))),OR(UPPER(TRIM(Datos!C552&amp;""))="SÍ",UPPER(TRIM(Datos!C552&amp;""))="SI",UPPER(TRIM(Datos!C552&amp;""))="NO"),IF(ISNUMBER(Datos!C552),AND(OR(C$1005="",Datos!C552&gt;=C$1005),OR(C$1006="",Datos!C552&lt;=C$1006)),FALSE),TRUE))))</f>
        <v>0.0</v>
      </c>
      <c r="D552">
        <f>IF(Datos!D552="",0,IF(AND(D$1008&lt;&gt;"",Datos!D552=D$1008),0,IF(D$1004=0,0,1-CHOOSE(D$1004,IF(ISNUMBER(Datos!D552),AND(OR(D$1005="",Datos!D552&gt;=D$1005),OR(D$1006="",Datos!D552&lt;=D$1006)),FALSE),IF(ISNUMBER(Datos!D552),AND(Datos!D552=INT(Datos!D552),AND(OR(D$1005="",Datos!D552&gt;=D$1005),OR(D$1006="",Datos!D552&lt;=D$1006))),FALSE),OR(ISNUMBER(FIND(";"&amp;UPPER(TRIM(Datos!D552&amp;""))&amp;"=",D$1007)),ISNUMBER(FIND(";"&amp;UPPER(TRIM(Datos!D552&amp;""))&amp;";",D$1007))),OR(UPPER(TRIM(Datos!D552&amp;""))="SÍ",UPPER(TRIM(Datos!D552&amp;""))="SI",UPPER(TRIM(Datos!D552&amp;""))="NO"),IF(ISNUMBER(Datos!D552),AND(OR(D$1005="",Datos!D552&gt;=D$1005),OR(D$1006="",Datos!D552&lt;=D$1006)),FALSE),TRUE))))</f>
        <v>0.0</v>
      </c>
      <c r="E552">
        <f>IF(Datos!E552="",0,IF(AND(E$1008&lt;&gt;"",Datos!E552=E$1008),0,IF(E$1004=0,0,1-CHOOSE(E$1004,IF(ISNUMBER(Datos!E552),AND(OR(E$1005="",Datos!E552&gt;=E$1005),OR(E$1006="",Datos!E552&lt;=E$1006)),FALSE),IF(ISNUMBER(Datos!E552),AND(Datos!E552=INT(Datos!E552),AND(OR(E$1005="",Datos!E552&gt;=E$1005),OR(E$1006="",Datos!E552&lt;=E$1006))),FALSE),OR(ISNUMBER(FIND(";"&amp;UPPER(TRIM(Datos!E552&amp;""))&amp;"=",E$1007)),ISNUMBER(FIND(";"&amp;UPPER(TRIM(Datos!E552&amp;""))&amp;";",E$1007))),OR(UPPER(TRIM(Datos!E552&amp;""))="SÍ",UPPER(TRIM(Datos!E552&amp;""))="SI",UPPER(TRIM(Datos!E552&amp;""))="NO"),IF(ISNUMBER(Datos!E552),AND(OR(E$1005="",Datos!E552&gt;=E$1005),OR(E$1006="",Datos!E552&lt;=E$1006)),FALSE),TRUE))))</f>
        <v>0.0</v>
      </c>
      <c r="F552">
        <f>IF(Datos!F552="",0,IF(AND(F$1008&lt;&gt;"",Datos!F552=F$1008),0,IF(F$1004=0,0,1-CHOOSE(F$1004,IF(ISNUMBER(Datos!F552),AND(OR(F$1005="",Datos!F552&gt;=F$1005),OR(F$1006="",Datos!F552&lt;=F$1006)),FALSE),IF(ISNUMBER(Datos!F552),AND(Datos!F552=INT(Datos!F552),AND(OR(F$1005="",Datos!F552&gt;=F$1005),OR(F$1006="",Datos!F552&lt;=F$1006))),FALSE),OR(ISNUMBER(FIND(";"&amp;UPPER(TRIM(Datos!F552&amp;""))&amp;"=",F$1007)),ISNUMBER(FIND(";"&amp;UPPER(TRIM(Datos!F552&amp;""))&amp;";",F$1007))),OR(UPPER(TRIM(Datos!F552&amp;""))="SÍ",UPPER(TRIM(Datos!F552&amp;""))="SI",UPPER(TRIM(Datos!F552&amp;""))="NO"),IF(ISNUMBER(Datos!F552),AND(OR(F$1005="",Datos!F552&gt;=F$1005),OR(F$1006="",Datos!F552&lt;=F$1006)),FALSE),TRUE))))</f>
        <v>0.0</v>
      </c>
      <c r="G552">
        <f>IF(Datos!G552="",0,IF(AND(G$1008&lt;&gt;"",Datos!G552=G$1008),0,IF(G$1004=0,0,1-CHOOSE(G$1004,IF(ISNUMBER(Datos!G552),AND(OR(G$1005="",Datos!G552&gt;=G$1005),OR(G$1006="",Datos!G552&lt;=G$1006)),FALSE),IF(ISNUMBER(Datos!G552),AND(Datos!G552=INT(Datos!G552),AND(OR(G$1005="",Datos!G552&gt;=G$1005),OR(G$1006="",Datos!G552&lt;=G$1006))),FALSE),OR(ISNUMBER(FIND(";"&amp;UPPER(TRIM(Datos!G552&amp;""))&amp;"=",G$1007)),ISNUMBER(FIND(";"&amp;UPPER(TRIM(Datos!G552&amp;""))&amp;";",G$1007))),OR(UPPER(TRIM(Datos!G552&amp;""))="SÍ",UPPER(TRIM(Datos!G552&amp;""))="SI",UPPER(TRIM(Datos!G552&amp;""))="NO"),IF(ISNUMBER(Datos!G552),AND(OR(G$1005="",Datos!G552&gt;=G$1005),OR(G$1006="",Datos!G552&lt;=G$1006)),FALSE),TRUE))))</f>
        <v>0.0</v>
      </c>
      <c r="H552">
        <f>IF(Datos!H552="",0,IF(AND(H$1008&lt;&gt;"",Datos!H552=H$1008),0,IF(H$1004=0,0,1-CHOOSE(H$1004,IF(ISNUMBER(Datos!H552),AND(OR(H$1005="",Datos!H552&gt;=H$1005),OR(H$1006="",Datos!H552&lt;=H$1006)),FALSE),IF(ISNUMBER(Datos!H552),AND(Datos!H552=INT(Datos!H552),AND(OR(H$1005="",Datos!H552&gt;=H$1005),OR(H$1006="",Datos!H552&lt;=H$1006))),FALSE),OR(ISNUMBER(FIND(";"&amp;UPPER(TRIM(Datos!H552&amp;""))&amp;"=",H$1007)),ISNUMBER(FIND(";"&amp;UPPER(TRIM(Datos!H552&amp;""))&amp;";",H$1007))),OR(UPPER(TRIM(Datos!H552&amp;""))="SÍ",UPPER(TRIM(Datos!H552&amp;""))="SI",UPPER(TRIM(Datos!H552&amp;""))="NO"),IF(ISNUMBER(Datos!H552),AND(OR(H$1005="",Datos!H552&gt;=H$1005),OR(H$1006="",Datos!H552&lt;=H$1006)),FALSE),TRUE))))</f>
        <v>0.0</v>
      </c>
      <c r="I552">
        <f>IF(Datos!I552="",0,IF(AND(I$1008&lt;&gt;"",Datos!I552=I$1008),0,IF(I$1004=0,0,1-CHOOSE(I$1004,IF(ISNUMBER(Datos!I552),AND(OR(I$1005="",Datos!I552&gt;=I$1005),OR(I$1006="",Datos!I552&lt;=I$1006)),FALSE),IF(ISNUMBER(Datos!I552),AND(Datos!I552=INT(Datos!I552),AND(OR(I$1005="",Datos!I552&gt;=I$1005),OR(I$1006="",Datos!I552&lt;=I$1006))),FALSE),OR(ISNUMBER(FIND(";"&amp;UPPER(TRIM(Datos!I552&amp;""))&amp;"=",I$1007)),ISNUMBER(FIND(";"&amp;UPPER(TRIM(Datos!I552&amp;""))&amp;";",I$1007))),OR(UPPER(TRIM(Datos!I552&amp;""))="SÍ",UPPER(TRIM(Datos!I552&amp;""))="SI",UPPER(TRIM(Datos!I552&amp;""))="NO"),IF(ISNUMBER(Datos!I552),AND(OR(I$1005="",Datos!I552&gt;=I$1005),OR(I$1006="",Datos!I552&lt;=I$1006)),FALSE),TRUE))))</f>
        <v>0.0</v>
      </c>
      <c r="J552">
        <f>IF(Datos!J552="",0,IF(AND(J$1008&lt;&gt;"",Datos!J552=J$1008),0,IF(J$1004=0,0,1-CHOOSE(J$1004,IF(ISNUMBER(Datos!J552),AND(OR(J$1005="",Datos!J552&gt;=J$1005),OR(J$1006="",Datos!J552&lt;=J$1006)),FALSE),IF(ISNUMBER(Datos!J552),AND(Datos!J552=INT(Datos!J552),AND(OR(J$1005="",Datos!J552&gt;=J$1005),OR(J$1006="",Datos!J552&lt;=J$1006))),FALSE),OR(ISNUMBER(FIND(";"&amp;UPPER(TRIM(Datos!J552&amp;""))&amp;"=",J$1007)),ISNUMBER(FIND(";"&amp;UPPER(TRIM(Datos!J552&amp;""))&amp;";",J$1007))),OR(UPPER(TRIM(Datos!J552&amp;""))="SÍ",UPPER(TRIM(Datos!J552&amp;""))="SI",UPPER(TRIM(Datos!J552&amp;""))="NO"),IF(ISNUMBER(Datos!J552),AND(OR(J$1005="",Datos!J552&gt;=J$1005),OR(J$1006="",Datos!J552&lt;=J$1006)),FALSE),TRUE))))</f>
        <v>0.0</v>
      </c>
      <c r="K552">
        <f>IF(Datos!K552="",0,IF(AND(K$1008&lt;&gt;"",Datos!K552=K$1008),0,IF(K$1004=0,0,1-CHOOSE(K$1004,IF(ISNUMBER(Datos!K552),AND(OR(K$1005="",Datos!K552&gt;=K$1005),OR(K$1006="",Datos!K552&lt;=K$1006)),FALSE),IF(ISNUMBER(Datos!K552),AND(Datos!K552=INT(Datos!K552),AND(OR(K$1005="",Datos!K552&gt;=K$1005),OR(K$1006="",Datos!K552&lt;=K$1006))),FALSE),OR(ISNUMBER(FIND(";"&amp;UPPER(TRIM(Datos!K552&amp;""))&amp;"=",K$1007)),ISNUMBER(FIND(";"&amp;UPPER(TRIM(Datos!K552&amp;""))&amp;";",K$1007))),OR(UPPER(TRIM(Datos!K552&amp;""))="SÍ",UPPER(TRIM(Datos!K552&amp;""))="SI",UPPER(TRIM(Datos!K552&amp;""))="NO"),IF(ISNUMBER(Datos!K552),AND(OR(K$1005="",Datos!K552&gt;=K$1005),OR(K$1006="",Datos!K552&lt;=K$1006)),FALSE),TRUE))))</f>
        <v>0.0</v>
      </c>
      <c r="L552">
        <f>IF(Datos!L552="",0,IF(AND(L$1008&lt;&gt;"",Datos!L552=L$1008),0,IF(L$1004=0,0,1-CHOOSE(L$1004,IF(ISNUMBER(Datos!L552),AND(OR(L$1005="",Datos!L552&gt;=L$1005),OR(L$1006="",Datos!L552&lt;=L$1006)),FALSE),IF(ISNUMBER(Datos!L552),AND(Datos!L552=INT(Datos!L552),AND(OR(L$1005="",Datos!L552&gt;=L$1005),OR(L$1006="",Datos!L552&lt;=L$1006))),FALSE),OR(ISNUMBER(FIND(";"&amp;UPPER(TRIM(Datos!L552&amp;""))&amp;"=",L$1007)),ISNUMBER(FIND(";"&amp;UPPER(TRIM(Datos!L552&amp;""))&amp;";",L$1007))),OR(UPPER(TRIM(Datos!L552&amp;""))="SÍ",UPPER(TRIM(Datos!L552&amp;""))="SI",UPPER(TRIM(Datos!L552&amp;""))="NO"),IF(ISNUMBER(Datos!L552),AND(OR(L$1005="",Datos!L552&gt;=L$1005),OR(L$1006="",Datos!L552&lt;=L$1006)),FALSE),TRUE))))</f>
        <v>0.0</v>
      </c>
      <c r="M552">
        <f>IF(Datos!M552="",0,IF(AND(M$1008&lt;&gt;"",Datos!M552=M$1008),0,IF(M$1004=0,0,1-CHOOSE(M$1004,IF(ISNUMBER(Datos!M552),AND(OR(M$1005="",Datos!M552&gt;=M$1005),OR(M$1006="",Datos!M552&lt;=M$1006)),FALSE),IF(ISNUMBER(Datos!M552),AND(Datos!M552=INT(Datos!M552),AND(OR(M$1005="",Datos!M552&gt;=M$1005),OR(M$1006="",Datos!M552&lt;=M$1006))),FALSE),OR(ISNUMBER(FIND(";"&amp;UPPER(TRIM(Datos!M552&amp;""))&amp;"=",M$1007)),ISNUMBER(FIND(";"&amp;UPPER(TRIM(Datos!M552&amp;""))&amp;";",M$1007))),OR(UPPER(TRIM(Datos!M552&amp;""))="SÍ",UPPER(TRIM(Datos!M552&amp;""))="SI",UPPER(TRIM(Datos!M552&amp;""))="NO"),IF(ISNUMBER(Datos!M552),AND(OR(M$1005="",Datos!M552&gt;=M$1005),OR(M$1006="",Datos!M552&lt;=M$1006)),FALSE),TRUE))))</f>
        <v>0.0</v>
      </c>
      <c r="N552">
        <f>IF(Datos!N552="",0,IF(AND(N$1008&lt;&gt;"",Datos!N552=N$1008),0,IF(N$1004=0,0,1-CHOOSE(N$1004,IF(ISNUMBER(Datos!N552),AND(OR(N$1005="",Datos!N552&gt;=N$1005),OR(N$1006="",Datos!N552&lt;=N$1006)),FALSE),IF(ISNUMBER(Datos!N552),AND(Datos!N552=INT(Datos!N552),AND(OR(N$1005="",Datos!N552&gt;=N$1005),OR(N$1006="",Datos!N552&lt;=N$1006))),FALSE),OR(ISNUMBER(FIND(";"&amp;UPPER(TRIM(Datos!N552&amp;""))&amp;"=",N$1007)),ISNUMBER(FIND(";"&amp;UPPER(TRIM(Datos!N552&amp;""))&amp;";",N$1007))),OR(UPPER(TRIM(Datos!N552&amp;""))="SÍ",UPPER(TRIM(Datos!N552&amp;""))="SI",UPPER(TRIM(Datos!N552&amp;""))="NO"),IF(ISNUMBER(Datos!N552),AND(OR(N$1005="",Datos!N552&gt;=N$1005),OR(N$1006="",Datos!N552&lt;=N$1006)),FALSE),TRUE))))</f>
        <v>0.0</v>
      </c>
      <c r="O552">
        <f>IF(Datos!O552="",0,IF(AND(O$1008&lt;&gt;"",Datos!O552=O$1008),0,IF(O$1004=0,0,1-CHOOSE(O$1004,IF(ISNUMBER(Datos!O552),AND(OR(O$1005="",Datos!O552&gt;=O$1005),OR(O$1006="",Datos!O552&lt;=O$1006)),FALSE),IF(ISNUMBER(Datos!O552),AND(Datos!O552=INT(Datos!O552),AND(OR(O$1005="",Datos!O552&gt;=O$1005),OR(O$1006="",Datos!O552&lt;=O$1006))),FALSE),OR(ISNUMBER(FIND(";"&amp;UPPER(TRIM(Datos!O552&amp;""))&amp;"=",O$1007)),ISNUMBER(FIND(";"&amp;UPPER(TRIM(Datos!O552&amp;""))&amp;";",O$1007))),OR(UPPER(TRIM(Datos!O552&amp;""))="SÍ",UPPER(TRIM(Datos!O552&amp;""))="SI",UPPER(TRIM(Datos!O552&amp;""))="NO"),IF(ISNUMBER(Datos!O552),AND(OR(O$1005="",Datos!O552&gt;=O$1005),OR(O$1006="",Datos!O552&lt;=O$1006)),FALSE),TRUE))))</f>
        <v>0.0</v>
      </c>
      <c r="P552">
        <f>IF(Datos!P552="",0,IF(AND(P$1008&lt;&gt;"",Datos!P552=P$1008),0,IF(P$1004=0,0,1-CHOOSE(P$1004,IF(ISNUMBER(Datos!P552),AND(OR(P$1005="",Datos!P552&gt;=P$1005),OR(P$1006="",Datos!P552&lt;=P$1006)),FALSE),IF(ISNUMBER(Datos!P552),AND(Datos!P552=INT(Datos!P552),AND(OR(P$1005="",Datos!P552&gt;=P$1005),OR(P$1006="",Datos!P552&lt;=P$1006))),FALSE),OR(ISNUMBER(FIND(";"&amp;UPPER(TRIM(Datos!P552&amp;""))&amp;"=",P$1007)),ISNUMBER(FIND(";"&amp;UPPER(TRIM(Datos!P552&amp;""))&amp;";",P$1007))),OR(UPPER(TRIM(Datos!P552&amp;""))="SÍ",UPPER(TRIM(Datos!P552&amp;""))="SI",UPPER(TRIM(Datos!P552&amp;""))="NO"),IF(ISNUMBER(Datos!P552),AND(OR(P$1005="",Datos!P552&gt;=P$1005),OR(P$1006="",Datos!P552&lt;=P$1006)),FALSE),TRUE))))</f>
        <v>0.0</v>
      </c>
      <c r="Q552">
        <f>IF(Datos!Q552="",0,IF(AND(Q$1008&lt;&gt;"",Datos!Q552=Q$1008),0,IF(Q$1004=0,0,1-CHOOSE(Q$1004,IF(ISNUMBER(Datos!Q552),AND(OR(Q$1005="",Datos!Q552&gt;=Q$1005),OR(Q$1006="",Datos!Q552&lt;=Q$1006)),FALSE),IF(ISNUMBER(Datos!Q552),AND(Datos!Q552=INT(Datos!Q552),AND(OR(Q$1005="",Datos!Q552&gt;=Q$1005),OR(Q$1006="",Datos!Q552&lt;=Q$1006))),FALSE),OR(ISNUMBER(FIND(";"&amp;UPPER(TRIM(Datos!Q552&amp;""))&amp;"=",Q$1007)),ISNUMBER(FIND(";"&amp;UPPER(TRIM(Datos!Q552&amp;""))&amp;";",Q$1007))),OR(UPPER(TRIM(Datos!Q552&amp;""))="SÍ",UPPER(TRIM(Datos!Q552&amp;""))="SI",UPPER(TRIM(Datos!Q552&amp;""))="NO"),IF(ISNUMBER(Datos!Q552),AND(OR(Q$1005="",Datos!Q552&gt;=Q$1005),OR(Q$1006="",Datos!Q552&lt;=Q$1006)),FALSE),TRUE))))</f>
        <v>0.0</v>
      </c>
      <c r="R552">
        <f>IF(Datos!R552="",0,IF(AND(R$1008&lt;&gt;"",Datos!R552=R$1008),0,IF(R$1004=0,0,1-CHOOSE(R$1004,IF(ISNUMBER(Datos!R552),AND(OR(R$1005="",Datos!R552&gt;=R$1005),OR(R$1006="",Datos!R552&lt;=R$1006)),FALSE),IF(ISNUMBER(Datos!R552),AND(Datos!R552=INT(Datos!R552),AND(OR(R$1005="",Datos!R552&gt;=R$1005),OR(R$1006="",Datos!R552&lt;=R$1006))),FALSE),OR(ISNUMBER(FIND(";"&amp;UPPER(TRIM(Datos!R552&amp;""))&amp;"=",R$1007)),ISNUMBER(FIND(";"&amp;UPPER(TRIM(Datos!R552&amp;""))&amp;";",R$1007))),OR(UPPER(TRIM(Datos!R552&amp;""))="SÍ",UPPER(TRIM(Datos!R552&amp;""))="SI",UPPER(TRIM(Datos!R552&amp;""))="NO"),IF(ISNUMBER(Datos!R552),AND(OR(R$1005="",Datos!R552&gt;=R$1005),OR(R$1006="",Datos!R552&lt;=R$1006)),FALSE),TRUE))))</f>
        <v>0.0</v>
      </c>
      <c r="S552">
        <f>IF(Datos!S552="",0,IF(AND(S$1008&lt;&gt;"",Datos!S552=S$1008),0,IF(S$1004=0,0,1-CHOOSE(S$1004,IF(ISNUMBER(Datos!S552),AND(OR(S$1005="",Datos!S552&gt;=S$1005),OR(S$1006="",Datos!S552&lt;=S$1006)),FALSE),IF(ISNUMBER(Datos!S552),AND(Datos!S552=INT(Datos!S552),AND(OR(S$1005="",Datos!S552&gt;=S$1005),OR(S$1006="",Datos!S552&lt;=S$1006))),FALSE),OR(ISNUMBER(FIND(";"&amp;UPPER(TRIM(Datos!S552&amp;""))&amp;"=",S$1007)),ISNUMBER(FIND(";"&amp;UPPER(TRIM(Datos!S552&amp;""))&amp;";",S$1007))),OR(UPPER(TRIM(Datos!S552&amp;""))="SÍ",UPPER(TRIM(Datos!S552&amp;""))="SI",UPPER(TRIM(Datos!S552&amp;""))="NO"),IF(ISNUMBER(Datos!S552),AND(OR(S$1005="",Datos!S552&gt;=S$1005),OR(S$1006="",Datos!S552&lt;=S$1006)),FALSE),TRUE))))</f>
        <v>0.0</v>
      </c>
      <c r="T552">
        <f>IF(Datos!T552="",0,IF(AND(T$1008&lt;&gt;"",Datos!T552=T$1008),0,IF(T$1004=0,0,1-CHOOSE(T$1004,IF(ISNUMBER(Datos!T552),AND(OR(T$1005="",Datos!T552&gt;=T$1005),OR(T$1006="",Datos!T552&lt;=T$1006)),FALSE),IF(ISNUMBER(Datos!T552),AND(Datos!T552=INT(Datos!T552),AND(OR(T$1005="",Datos!T552&gt;=T$1005),OR(T$1006="",Datos!T552&lt;=T$1006))),FALSE),OR(ISNUMBER(FIND(";"&amp;UPPER(TRIM(Datos!T552&amp;""))&amp;"=",T$1007)),ISNUMBER(FIND(";"&amp;UPPER(TRIM(Datos!T552&amp;""))&amp;";",T$1007))),OR(UPPER(TRIM(Datos!T552&amp;""))="SÍ",UPPER(TRIM(Datos!T552&amp;""))="SI",UPPER(TRIM(Datos!T552&amp;""))="NO"),IF(ISNUMBER(Datos!T552),AND(OR(T$1005="",Datos!T552&gt;=T$1005),OR(T$1006="",Datos!T552&lt;=T$1006)),FALSE),TRUE))))</f>
        <v>0.0</v>
      </c>
      <c r="U552">
        <f>IF(Datos!U552="",0,IF(AND(U$1008&lt;&gt;"",Datos!U552=U$1008),0,IF(U$1004=0,0,1-CHOOSE(U$1004,IF(ISNUMBER(Datos!U552),AND(OR(U$1005="",Datos!U552&gt;=U$1005),OR(U$1006="",Datos!U552&lt;=U$1006)),FALSE),IF(ISNUMBER(Datos!U552),AND(Datos!U552=INT(Datos!U552),AND(OR(U$1005="",Datos!U552&gt;=U$1005),OR(U$1006="",Datos!U552&lt;=U$1006))),FALSE),OR(ISNUMBER(FIND(";"&amp;UPPER(TRIM(Datos!U552&amp;""))&amp;"=",U$1007)),ISNUMBER(FIND(";"&amp;UPPER(TRIM(Datos!U552&amp;""))&amp;";",U$1007))),OR(UPPER(TRIM(Datos!U552&amp;""))="SÍ",UPPER(TRIM(Datos!U552&amp;""))="SI",UPPER(TRIM(Datos!U552&amp;""))="NO"),IF(ISNUMBER(Datos!U552),AND(OR(U$1005="",Datos!U552&gt;=U$1005),OR(U$1006="",Datos!U552&lt;=U$1006)),FALSE),TRUE))))</f>
        <v>0.0</v>
      </c>
      <c r="V552">
        <f>IF(Datos!V552="",0,IF(AND(V$1008&lt;&gt;"",Datos!V552=V$1008),0,IF(V$1004=0,0,1-CHOOSE(V$1004,IF(ISNUMBER(Datos!V552),AND(OR(V$1005="",Datos!V552&gt;=V$1005),OR(V$1006="",Datos!V552&lt;=V$1006)),FALSE),IF(ISNUMBER(Datos!V552),AND(Datos!V552=INT(Datos!V552),AND(OR(V$1005="",Datos!V552&gt;=V$1005),OR(V$1006="",Datos!V552&lt;=V$1006))),FALSE),OR(ISNUMBER(FIND(";"&amp;UPPER(TRIM(Datos!V552&amp;""))&amp;"=",V$1007)),ISNUMBER(FIND(";"&amp;UPPER(TRIM(Datos!V552&amp;""))&amp;";",V$1007))),OR(UPPER(TRIM(Datos!V552&amp;""))="SÍ",UPPER(TRIM(Datos!V552&amp;""))="SI",UPPER(TRIM(Datos!V552&amp;""))="NO"),IF(ISNUMBER(Datos!V552),AND(OR(V$1005="",Datos!V552&gt;=V$1005),OR(V$1006="",Datos!V552&lt;=V$1006)),FALSE),TRUE))))</f>
        <v>0.0</v>
      </c>
      <c r="W552">
        <f>IF(Datos!W552="",0,IF(AND(W$1008&lt;&gt;"",Datos!W552=W$1008),0,IF(W$1004=0,0,1-CHOOSE(W$1004,IF(ISNUMBER(Datos!W552),AND(OR(W$1005="",Datos!W552&gt;=W$1005),OR(W$1006="",Datos!W552&lt;=W$1006)),FALSE),IF(ISNUMBER(Datos!W552),AND(Datos!W552=INT(Datos!W552),AND(OR(W$1005="",Datos!W552&gt;=W$1005),OR(W$1006="",Datos!W552&lt;=W$1006))),FALSE),OR(ISNUMBER(FIND(";"&amp;UPPER(TRIM(Datos!W552&amp;""))&amp;"=",W$1007)),ISNUMBER(FIND(";"&amp;UPPER(TRIM(Datos!W552&amp;""))&amp;";",W$1007))),OR(UPPER(TRIM(Datos!W552&amp;""))="SÍ",UPPER(TRIM(Datos!W552&amp;""))="SI",UPPER(TRIM(Datos!W552&amp;""))="NO"),IF(ISNUMBER(Datos!W552),AND(OR(W$1005="",Datos!W552&gt;=W$1005),OR(W$1006="",Datos!W552&lt;=W$1006)),FALSE),TRUE))))</f>
        <v>0.0</v>
      </c>
      <c r="X552">
        <f>IF(Datos!X552="",0,IF(AND(X$1008&lt;&gt;"",Datos!X552=X$1008),0,IF(X$1004=0,0,1-CHOOSE(X$1004,IF(ISNUMBER(Datos!X552),AND(OR(X$1005="",Datos!X552&gt;=X$1005),OR(X$1006="",Datos!X552&lt;=X$1006)),FALSE),IF(ISNUMBER(Datos!X552),AND(Datos!X552=INT(Datos!X552),AND(OR(X$1005="",Datos!X552&gt;=X$1005),OR(X$1006="",Datos!X552&lt;=X$1006))),FALSE),OR(ISNUMBER(FIND(";"&amp;UPPER(TRIM(Datos!X552&amp;""))&amp;"=",X$1007)),ISNUMBER(FIND(";"&amp;UPPER(TRIM(Datos!X552&amp;""))&amp;";",X$1007))),OR(UPPER(TRIM(Datos!X552&amp;""))="SÍ",UPPER(TRIM(Datos!X552&amp;""))="SI",UPPER(TRIM(Datos!X552&amp;""))="NO"),IF(ISNUMBER(Datos!X552),AND(OR(X$1005="",Datos!X552&gt;=X$1005),OR(X$1006="",Datos!X552&lt;=X$1006)),FALSE),TRUE))))</f>
        <v>0.0</v>
      </c>
      <c r="Y552">
        <f>IF(Datos!Y552="",0,IF(AND(Y$1008&lt;&gt;"",Datos!Y552=Y$1008),0,IF(Y$1004=0,0,1-CHOOSE(Y$1004,IF(ISNUMBER(Datos!Y552),AND(OR(Y$1005="",Datos!Y552&gt;=Y$1005),OR(Y$1006="",Datos!Y552&lt;=Y$1006)),FALSE),IF(ISNUMBER(Datos!Y552),AND(Datos!Y552=INT(Datos!Y552),AND(OR(Y$1005="",Datos!Y552&gt;=Y$1005),OR(Y$1006="",Datos!Y552&lt;=Y$1006))),FALSE),OR(ISNUMBER(FIND(";"&amp;UPPER(TRIM(Datos!Y552&amp;""))&amp;"=",Y$1007)),ISNUMBER(FIND(";"&amp;UPPER(TRIM(Datos!Y552&amp;""))&amp;";",Y$1007))),OR(UPPER(TRIM(Datos!Y552&amp;""))="SÍ",UPPER(TRIM(Datos!Y552&amp;""))="SI",UPPER(TRIM(Datos!Y552&amp;""))="NO"),IF(ISNUMBER(Datos!Y552),AND(OR(Y$1005="",Datos!Y552&gt;=Y$1005),OR(Y$1006="",Datos!Y552&lt;=Y$1006)),FALSE),TRUE))))</f>
        <v>0.0</v>
      </c>
      <c r="Z552">
        <f>IF(Datos!Z552="",0,IF(AND(Z$1008&lt;&gt;"",Datos!Z552=Z$1008),0,IF(Z$1004=0,0,1-CHOOSE(Z$1004,IF(ISNUMBER(Datos!Z552),AND(OR(Z$1005="",Datos!Z552&gt;=Z$1005),OR(Z$1006="",Datos!Z552&lt;=Z$1006)),FALSE),IF(ISNUMBER(Datos!Z552),AND(Datos!Z552=INT(Datos!Z552),AND(OR(Z$1005="",Datos!Z552&gt;=Z$1005),OR(Z$1006="",Datos!Z552&lt;=Z$1006))),FALSE),OR(ISNUMBER(FIND(";"&amp;UPPER(TRIM(Datos!Z552&amp;""))&amp;"=",Z$1007)),ISNUMBER(FIND(";"&amp;UPPER(TRIM(Datos!Z552&amp;""))&amp;";",Z$1007))),OR(UPPER(TRIM(Datos!Z552&amp;""))="SÍ",UPPER(TRIM(Datos!Z552&amp;""))="SI",UPPER(TRIM(Datos!Z552&amp;""))="NO"),IF(ISNUMBER(Datos!Z552),AND(OR(Z$1005="",Datos!Z552&gt;=Z$1005),OR(Z$1006="",Datos!Z552&lt;=Z$1006)),FALSE),TRUE))))</f>
        <v>0.0</v>
      </c>
      <c r="AA552">
        <f>IF(Datos!AA552="",0,IF(AND(AA$1008&lt;&gt;"",Datos!AA552=AA$1008),0,IF(AA$1004=0,0,1-CHOOSE(AA$1004,IF(ISNUMBER(Datos!AA552),AND(OR(AA$1005="",Datos!AA552&gt;=AA$1005),OR(AA$1006="",Datos!AA552&lt;=AA$1006)),FALSE),IF(ISNUMBER(Datos!AA552),AND(Datos!AA552=INT(Datos!AA552),AND(OR(AA$1005="",Datos!AA552&gt;=AA$1005),OR(AA$1006="",Datos!AA552&lt;=AA$1006))),FALSE),OR(ISNUMBER(FIND(";"&amp;UPPER(TRIM(Datos!AA552&amp;""))&amp;"=",AA$1007)),ISNUMBER(FIND(";"&amp;UPPER(TRIM(Datos!AA552&amp;""))&amp;";",AA$1007))),OR(UPPER(TRIM(Datos!AA552&amp;""))="SÍ",UPPER(TRIM(Datos!AA552&amp;""))="SI",UPPER(TRIM(Datos!AA552&amp;""))="NO"),IF(ISNUMBER(Datos!AA552),AND(OR(AA$1005="",Datos!AA552&gt;=AA$1005),OR(AA$1006="",Datos!AA552&lt;=AA$1006)),FALSE),TRUE))))</f>
        <v>0.0</v>
      </c>
      <c r="AB552">
        <f>IF(Datos!AB552="",0,IF(AND(AB$1008&lt;&gt;"",Datos!AB552=AB$1008),0,IF(AB$1004=0,0,1-CHOOSE(AB$1004,IF(ISNUMBER(Datos!AB552),AND(OR(AB$1005="",Datos!AB552&gt;=AB$1005),OR(AB$1006="",Datos!AB552&lt;=AB$1006)),FALSE),IF(ISNUMBER(Datos!AB552),AND(Datos!AB552=INT(Datos!AB552),AND(OR(AB$1005="",Datos!AB552&gt;=AB$1005),OR(AB$1006="",Datos!AB552&lt;=AB$1006))),FALSE),OR(ISNUMBER(FIND(";"&amp;UPPER(TRIM(Datos!AB552&amp;""))&amp;"=",AB$1007)),ISNUMBER(FIND(";"&amp;UPPER(TRIM(Datos!AB552&amp;""))&amp;";",AB$1007))),OR(UPPER(TRIM(Datos!AB552&amp;""))="SÍ",UPPER(TRIM(Datos!AB552&amp;""))="SI",UPPER(TRIM(Datos!AB552&amp;""))="NO"),IF(ISNUMBER(Datos!AB552),AND(OR(AB$1005="",Datos!AB552&gt;=AB$1005),OR(AB$1006="",Datos!AB552&lt;=AB$1006)),FALSE),TRUE))))</f>
        <v>0.0</v>
      </c>
      <c r="AC552">
        <f>IF(Datos!AC552="",0,IF(AND(AC$1008&lt;&gt;"",Datos!AC552=AC$1008),0,IF(AC$1004=0,0,1-CHOOSE(AC$1004,IF(ISNUMBER(Datos!AC552),AND(OR(AC$1005="",Datos!AC552&gt;=AC$1005),OR(AC$1006="",Datos!AC552&lt;=AC$1006)),FALSE),IF(ISNUMBER(Datos!AC552),AND(Datos!AC552=INT(Datos!AC552),AND(OR(AC$1005="",Datos!AC552&gt;=AC$1005),OR(AC$1006="",Datos!AC552&lt;=AC$1006))),FALSE),OR(ISNUMBER(FIND(";"&amp;UPPER(TRIM(Datos!AC552&amp;""))&amp;"=",AC$1007)),ISNUMBER(FIND(";"&amp;UPPER(TRIM(Datos!AC552&amp;""))&amp;";",AC$1007))),OR(UPPER(TRIM(Datos!AC552&amp;""))="SÍ",UPPER(TRIM(Datos!AC552&amp;""))="SI",UPPER(TRIM(Datos!AC552&amp;""))="NO"),IF(ISNUMBER(Datos!AC552),AND(OR(AC$1005="",Datos!AC552&gt;=AC$1005),OR(AC$1006="",Datos!AC552&lt;=AC$1006)),FALSE),TRUE))))</f>
        <v>0.0</v>
      </c>
      <c r="AD552">
        <f>IF(Datos!AD552="",0,IF(AND(AD$1008&lt;&gt;"",Datos!AD552=AD$1008),0,IF(AD$1004=0,0,1-CHOOSE(AD$1004,IF(ISNUMBER(Datos!AD552),AND(OR(AD$1005="",Datos!AD552&gt;=AD$1005),OR(AD$1006="",Datos!AD552&lt;=AD$1006)),FALSE),IF(ISNUMBER(Datos!AD552),AND(Datos!AD552=INT(Datos!AD552),AND(OR(AD$1005="",Datos!AD552&gt;=AD$1005),OR(AD$1006="",Datos!AD552&lt;=AD$1006))),FALSE),OR(ISNUMBER(FIND(";"&amp;UPPER(TRIM(Datos!AD552&amp;""))&amp;"=",AD$1007)),ISNUMBER(FIND(";"&amp;UPPER(TRIM(Datos!AD552&amp;""))&amp;";",AD$1007))),OR(UPPER(TRIM(Datos!AD552&amp;""))="SÍ",UPPER(TRIM(Datos!AD552&amp;""))="SI",UPPER(TRIM(Datos!AD552&amp;""))="NO"),IF(ISNUMBER(Datos!AD552),AND(OR(AD$1005="",Datos!AD552&gt;=AD$1005),OR(AD$1006="",Datos!AD552&lt;=AD$1006)),FALSE),TRUE))))</f>
        <v>0.0</v>
      </c>
      <c r="AE552">
        <f>IF(Datos!AE552="",0,IF(AND(AE$1008&lt;&gt;"",Datos!AE552=AE$1008),0,IF(AE$1004=0,0,1-CHOOSE(AE$1004,IF(ISNUMBER(Datos!AE552),AND(OR(AE$1005="",Datos!AE552&gt;=AE$1005),OR(AE$1006="",Datos!AE552&lt;=AE$1006)),FALSE),IF(ISNUMBER(Datos!AE552),AND(Datos!AE552=INT(Datos!AE552),AND(OR(AE$1005="",Datos!AE552&gt;=AE$1005),OR(AE$1006="",Datos!AE552&lt;=AE$1006))),FALSE),OR(ISNUMBER(FIND(";"&amp;UPPER(TRIM(Datos!AE552&amp;""))&amp;"=",AE$1007)),ISNUMBER(FIND(";"&amp;UPPER(TRIM(Datos!AE552&amp;""))&amp;";",AE$1007))),OR(UPPER(TRIM(Datos!AE552&amp;""))="SÍ",UPPER(TRIM(Datos!AE552&amp;""))="SI",UPPER(TRIM(Datos!AE552&amp;""))="NO"),IF(ISNUMBER(Datos!AE552),AND(OR(AE$1005="",Datos!AE552&gt;=AE$1005),OR(AE$1006="",Datos!AE552&lt;=AE$1006)),FALSE),TRUE))))</f>
        <v>0.0</v>
      </c>
    </row>
    <row r="553" spans="2:31">
      <c r="B553">
        <f>IF(Datos!B553="",0,IF(AND(B$1008&lt;&gt;"",Datos!B553=B$1008),0,IF(B$1004=0,0,1-CHOOSE(B$1004,IF(ISNUMBER(Datos!B553),AND(OR(B$1005="",Datos!B553&gt;=B$1005),OR(B$1006="",Datos!B553&lt;=B$1006)),FALSE),IF(ISNUMBER(Datos!B553),AND(Datos!B553=INT(Datos!B553),AND(OR(B$1005="",Datos!B553&gt;=B$1005),OR(B$1006="",Datos!B553&lt;=B$1006))),FALSE),OR(ISNUMBER(FIND(";"&amp;UPPER(TRIM(Datos!B553&amp;""))&amp;"=",B$1007)),ISNUMBER(FIND(";"&amp;UPPER(TRIM(Datos!B553&amp;""))&amp;";",B$1007))),OR(UPPER(TRIM(Datos!B553&amp;""))="SÍ",UPPER(TRIM(Datos!B553&amp;""))="SI",UPPER(TRIM(Datos!B553&amp;""))="NO"),IF(ISNUMBER(Datos!B553),AND(OR(B$1005="",Datos!B553&gt;=B$1005),OR(B$1006="",Datos!B553&lt;=B$1006)),FALSE),TRUE))))</f>
        <v>0.0</v>
      </c>
      <c r="C553">
        <f>IF(Datos!C553="",0,IF(AND(C$1008&lt;&gt;"",Datos!C553=C$1008),0,IF(C$1004=0,0,1-CHOOSE(C$1004,IF(ISNUMBER(Datos!C553),AND(OR(C$1005="",Datos!C553&gt;=C$1005),OR(C$1006="",Datos!C553&lt;=C$1006)),FALSE),IF(ISNUMBER(Datos!C553),AND(Datos!C553=INT(Datos!C553),AND(OR(C$1005="",Datos!C553&gt;=C$1005),OR(C$1006="",Datos!C553&lt;=C$1006))),FALSE),OR(ISNUMBER(FIND(";"&amp;UPPER(TRIM(Datos!C553&amp;""))&amp;"=",C$1007)),ISNUMBER(FIND(";"&amp;UPPER(TRIM(Datos!C553&amp;""))&amp;";",C$1007))),OR(UPPER(TRIM(Datos!C553&amp;""))="SÍ",UPPER(TRIM(Datos!C553&amp;""))="SI",UPPER(TRIM(Datos!C553&amp;""))="NO"),IF(ISNUMBER(Datos!C553),AND(OR(C$1005="",Datos!C553&gt;=C$1005),OR(C$1006="",Datos!C553&lt;=C$1006)),FALSE),TRUE))))</f>
        <v>0.0</v>
      </c>
      <c r="D553">
        <f>IF(Datos!D553="",0,IF(AND(D$1008&lt;&gt;"",Datos!D553=D$1008),0,IF(D$1004=0,0,1-CHOOSE(D$1004,IF(ISNUMBER(Datos!D553),AND(OR(D$1005="",Datos!D553&gt;=D$1005),OR(D$1006="",Datos!D553&lt;=D$1006)),FALSE),IF(ISNUMBER(Datos!D553),AND(Datos!D553=INT(Datos!D553),AND(OR(D$1005="",Datos!D553&gt;=D$1005),OR(D$1006="",Datos!D553&lt;=D$1006))),FALSE),OR(ISNUMBER(FIND(";"&amp;UPPER(TRIM(Datos!D553&amp;""))&amp;"=",D$1007)),ISNUMBER(FIND(";"&amp;UPPER(TRIM(Datos!D553&amp;""))&amp;";",D$1007))),OR(UPPER(TRIM(Datos!D553&amp;""))="SÍ",UPPER(TRIM(Datos!D553&amp;""))="SI",UPPER(TRIM(Datos!D553&amp;""))="NO"),IF(ISNUMBER(Datos!D553),AND(OR(D$1005="",Datos!D553&gt;=D$1005),OR(D$1006="",Datos!D553&lt;=D$1006)),FALSE),TRUE))))</f>
        <v>0.0</v>
      </c>
      <c r="E553">
        <f>IF(Datos!E553="",0,IF(AND(E$1008&lt;&gt;"",Datos!E553=E$1008),0,IF(E$1004=0,0,1-CHOOSE(E$1004,IF(ISNUMBER(Datos!E553),AND(OR(E$1005="",Datos!E553&gt;=E$1005),OR(E$1006="",Datos!E553&lt;=E$1006)),FALSE),IF(ISNUMBER(Datos!E553),AND(Datos!E553=INT(Datos!E553),AND(OR(E$1005="",Datos!E553&gt;=E$1005),OR(E$1006="",Datos!E553&lt;=E$1006))),FALSE),OR(ISNUMBER(FIND(";"&amp;UPPER(TRIM(Datos!E553&amp;""))&amp;"=",E$1007)),ISNUMBER(FIND(";"&amp;UPPER(TRIM(Datos!E553&amp;""))&amp;";",E$1007))),OR(UPPER(TRIM(Datos!E553&amp;""))="SÍ",UPPER(TRIM(Datos!E553&amp;""))="SI",UPPER(TRIM(Datos!E553&amp;""))="NO"),IF(ISNUMBER(Datos!E553),AND(OR(E$1005="",Datos!E553&gt;=E$1005),OR(E$1006="",Datos!E553&lt;=E$1006)),FALSE),TRUE))))</f>
        <v>0.0</v>
      </c>
      <c r="F553">
        <f>IF(Datos!F553="",0,IF(AND(F$1008&lt;&gt;"",Datos!F553=F$1008),0,IF(F$1004=0,0,1-CHOOSE(F$1004,IF(ISNUMBER(Datos!F553),AND(OR(F$1005="",Datos!F553&gt;=F$1005),OR(F$1006="",Datos!F553&lt;=F$1006)),FALSE),IF(ISNUMBER(Datos!F553),AND(Datos!F553=INT(Datos!F553),AND(OR(F$1005="",Datos!F553&gt;=F$1005),OR(F$1006="",Datos!F553&lt;=F$1006))),FALSE),OR(ISNUMBER(FIND(";"&amp;UPPER(TRIM(Datos!F553&amp;""))&amp;"=",F$1007)),ISNUMBER(FIND(";"&amp;UPPER(TRIM(Datos!F553&amp;""))&amp;";",F$1007))),OR(UPPER(TRIM(Datos!F553&amp;""))="SÍ",UPPER(TRIM(Datos!F553&amp;""))="SI",UPPER(TRIM(Datos!F553&amp;""))="NO"),IF(ISNUMBER(Datos!F553),AND(OR(F$1005="",Datos!F553&gt;=F$1005),OR(F$1006="",Datos!F553&lt;=F$1006)),FALSE),TRUE))))</f>
        <v>0.0</v>
      </c>
      <c r="G553">
        <f>IF(Datos!G553="",0,IF(AND(G$1008&lt;&gt;"",Datos!G553=G$1008),0,IF(G$1004=0,0,1-CHOOSE(G$1004,IF(ISNUMBER(Datos!G553),AND(OR(G$1005="",Datos!G553&gt;=G$1005),OR(G$1006="",Datos!G553&lt;=G$1006)),FALSE),IF(ISNUMBER(Datos!G553),AND(Datos!G553=INT(Datos!G553),AND(OR(G$1005="",Datos!G553&gt;=G$1005),OR(G$1006="",Datos!G553&lt;=G$1006))),FALSE),OR(ISNUMBER(FIND(";"&amp;UPPER(TRIM(Datos!G553&amp;""))&amp;"=",G$1007)),ISNUMBER(FIND(";"&amp;UPPER(TRIM(Datos!G553&amp;""))&amp;";",G$1007))),OR(UPPER(TRIM(Datos!G553&amp;""))="SÍ",UPPER(TRIM(Datos!G553&amp;""))="SI",UPPER(TRIM(Datos!G553&amp;""))="NO"),IF(ISNUMBER(Datos!G553),AND(OR(G$1005="",Datos!G553&gt;=G$1005),OR(G$1006="",Datos!G553&lt;=G$1006)),FALSE),TRUE))))</f>
        <v>0.0</v>
      </c>
      <c r="H553">
        <f>IF(Datos!H553="",0,IF(AND(H$1008&lt;&gt;"",Datos!H553=H$1008),0,IF(H$1004=0,0,1-CHOOSE(H$1004,IF(ISNUMBER(Datos!H553),AND(OR(H$1005="",Datos!H553&gt;=H$1005),OR(H$1006="",Datos!H553&lt;=H$1006)),FALSE),IF(ISNUMBER(Datos!H553),AND(Datos!H553=INT(Datos!H553),AND(OR(H$1005="",Datos!H553&gt;=H$1005),OR(H$1006="",Datos!H553&lt;=H$1006))),FALSE),OR(ISNUMBER(FIND(";"&amp;UPPER(TRIM(Datos!H553&amp;""))&amp;"=",H$1007)),ISNUMBER(FIND(";"&amp;UPPER(TRIM(Datos!H553&amp;""))&amp;";",H$1007))),OR(UPPER(TRIM(Datos!H553&amp;""))="SÍ",UPPER(TRIM(Datos!H553&amp;""))="SI",UPPER(TRIM(Datos!H553&amp;""))="NO"),IF(ISNUMBER(Datos!H553),AND(OR(H$1005="",Datos!H553&gt;=H$1005),OR(H$1006="",Datos!H553&lt;=H$1006)),FALSE),TRUE))))</f>
        <v>0.0</v>
      </c>
      <c r="I553">
        <f>IF(Datos!I553="",0,IF(AND(I$1008&lt;&gt;"",Datos!I553=I$1008),0,IF(I$1004=0,0,1-CHOOSE(I$1004,IF(ISNUMBER(Datos!I553),AND(OR(I$1005="",Datos!I553&gt;=I$1005),OR(I$1006="",Datos!I553&lt;=I$1006)),FALSE),IF(ISNUMBER(Datos!I553),AND(Datos!I553=INT(Datos!I553),AND(OR(I$1005="",Datos!I553&gt;=I$1005),OR(I$1006="",Datos!I553&lt;=I$1006))),FALSE),OR(ISNUMBER(FIND(";"&amp;UPPER(TRIM(Datos!I553&amp;""))&amp;"=",I$1007)),ISNUMBER(FIND(";"&amp;UPPER(TRIM(Datos!I553&amp;""))&amp;";",I$1007))),OR(UPPER(TRIM(Datos!I553&amp;""))="SÍ",UPPER(TRIM(Datos!I553&amp;""))="SI",UPPER(TRIM(Datos!I553&amp;""))="NO"),IF(ISNUMBER(Datos!I553),AND(OR(I$1005="",Datos!I553&gt;=I$1005),OR(I$1006="",Datos!I553&lt;=I$1006)),FALSE),TRUE))))</f>
        <v>0.0</v>
      </c>
      <c r="J553">
        <f>IF(Datos!J553="",0,IF(AND(J$1008&lt;&gt;"",Datos!J553=J$1008),0,IF(J$1004=0,0,1-CHOOSE(J$1004,IF(ISNUMBER(Datos!J553),AND(OR(J$1005="",Datos!J553&gt;=J$1005),OR(J$1006="",Datos!J553&lt;=J$1006)),FALSE),IF(ISNUMBER(Datos!J553),AND(Datos!J553=INT(Datos!J553),AND(OR(J$1005="",Datos!J553&gt;=J$1005),OR(J$1006="",Datos!J553&lt;=J$1006))),FALSE),OR(ISNUMBER(FIND(";"&amp;UPPER(TRIM(Datos!J553&amp;""))&amp;"=",J$1007)),ISNUMBER(FIND(";"&amp;UPPER(TRIM(Datos!J553&amp;""))&amp;";",J$1007))),OR(UPPER(TRIM(Datos!J553&amp;""))="SÍ",UPPER(TRIM(Datos!J553&amp;""))="SI",UPPER(TRIM(Datos!J553&amp;""))="NO"),IF(ISNUMBER(Datos!J553),AND(OR(J$1005="",Datos!J553&gt;=J$1005),OR(J$1006="",Datos!J553&lt;=J$1006)),FALSE),TRUE))))</f>
        <v>0.0</v>
      </c>
      <c r="K553">
        <f>IF(Datos!K553="",0,IF(AND(K$1008&lt;&gt;"",Datos!K553=K$1008),0,IF(K$1004=0,0,1-CHOOSE(K$1004,IF(ISNUMBER(Datos!K553),AND(OR(K$1005="",Datos!K553&gt;=K$1005),OR(K$1006="",Datos!K553&lt;=K$1006)),FALSE),IF(ISNUMBER(Datos!K553),AND(Datos!K553=INT(Datos!K553),AND(OR(K$1005="",Datos!K553&gt;=K$1005),OR(K$1006="",Datos!K553&lt;=K$1006))),FALSE),OR(ISNUMBER(FIND(";"&amp;UPPER(TRIM(Datos!K553&amp;""))&amp;"=",K$1007)),ISNUMBER(FIND(";"&amp;UPPER(TRIM(Datos!K553&amp;""))&amp;";",K$1007))),OR(UPPER(TRIM(Datos!K553&amp;""))="SÍ",UPPER(TRIM(Datos!K553&amp;""))="SI",UPPER(TRIM(Datos!K553&amp;""))="NO"),IF(ISNUMBER(Datos!K553),AND(OR(K$1005="",Datos!K553&gt;=K$1005),OR(K$1006="",Datos!K553&lt;=K$1006)),FALSE),TRUE))))</f>
        <v>0.0</v>
      </c>
      <c r="L553">
        <f>IF(Datos!L553="",0,IF(AND(L$1008&lt;&gt;"",Datos!L553=L$1008),0,IF(L$1004=0,0,1-CHOOSE(L$1004,IF(ISNUMBER(Datos!L553),AND(OR(L$1005="",Datos!L553&gt;=L$1005),OR(L$1006="",Datos!L553&lt;=L$1006)),FALSE),IF(ISNUMBER(Datos!L553),AND(Datos!L553=INT(Datos!L553),AND(OR(L$1005="",Datos!L553&gt;=L$1005),OR(L$1006="",Datos!L553&lt;=L$1006))),FALSE),OR(ISNUMBER(FIND(";"&amp;UPPER(TRIM(Datos!L553&amp;""))&amp;"=",L$1007)),ISNUMBER(FIND(";"&amp;UPPER(TRIM(Datos!L553&amp;""))&amp;";",L$1007))),OR(UPPER(TRIM(Datos!L553&amp;""))="SÍ",UPPER(TRIM(Datos!L553&amp;""))="SI",UPPER(TRIM(Datos!L553&amp;""))="NO"),IF(ISNUMBER(Datos!L553),AND(OR(L$1005="",Datos!L553&gt;=L$1005),OR(L$1006="",Datos!L553&lt;=L$1006)),FALSE),TRUE))))</f>
        <v>0.0</v>
      </c>
      <c r="M553">
        <f>IF(Datos!M553="",0,IF(AND(M$1008&lt;&gt;"",Datos!M553=M$1008),0,IF(M$1004=0,0,1-CHOOSE(M$1004,IF(ISNUMBER(Datos!M553),AND(OR(M$1005="",Datos!M553&gt;=M$1005),OR(M$1006="",Datos!M553&lt;=M$1006)),FALSE),IF(ISNUMBER(Datos!M553),AND(Datos!M553=INT(Datos!M553),AND(OR(M$1005="",Datos!M553&gt;=M$1005),OR(M$1006="",Datos!M553&lt;=M$1006))),FALSE),OR(ISNUMBER(FIND(";"&amp;UPPER(TRIM(Datos!M553&amp;""))&amp;"=",M$1007)),ISNUMBER(FIND(";"&amp;UPPER(TRIM(Datos!M553&amp;""))&amp;";",M$1007))),OR(UPPER(TRIM(Datos!M553&amp;""))="SÍ",UPPER(TRIM(Datos!M553&amp;""))="SI",UPPER(TRIM(Datos!M553&amp;""))="NO"),IF(ISNUMBER(Datos!M553),AND(OR(M$1005="",Datos!M553&gt;=M$1005),OR(M$1006="",Datos!M553&lt;=M$1006)),FALSE),TRUE))))</f>
        <v>0.0</v>
      </c>
      <c r="N553">
        <f>IF(Datos!N553="",0,IF(AND(N$1008&lt;&gt;"",Datos!N553=N$1008),0,IF(N$1004=0,0,1-CHOOSE(N$1004,IF(ISNUMBER(Datos!N553),AND(OR(N$1005="",Datos!N553&gt;=N$1005),OR(N$1006="",Datos!N553&lt;=N$1006)),FALSE),IF(ISNUMBER(Datos!N553),AND(Datos!N553=INT(Datos!N553),AND(OR(N$1005="",Datos!N553&gt;=N$1005),OR(N$1006="",Datos!N553&lt;=N$1006))),FALSE),OR(ISNUMBER(FIND(";"&amp;UPPER(TRIM(Datos!N553&amp;""))&amp;"=",N$1007)),ISNUMBER(FIND(";"&amp;UPPER(TRIM(Datos!N553&amp;""))&amp;";",N$1007))),OR(UPPER(TRIM(Datos!N553&amp;""))="SÍ",UPPER(TRIM(Datos!N553&amp;""))="SI",UPPER(TRIM(Datos!N553&amp;""))="NO"),IF(ISNUMBER(Datos!N553),AND(OR(N$1005="",Datos!N553&gt;=N$1005),OR(N$1006="",Datos!N553&lt;=N$1006)),FALSE),TRUE))))</f>
        <v>0.0</v>
      </c>
      <c r="O553">
        <f>IF(Datos!O553="",0,IF(AND(O$1008&lt;&gt;"",Datos!O553=O$1008),0,IF(O$1004=0,0,1-CHOOSE(O$1004,IF(ISNUMBER(Datos!O553),AND(OR(O$1005="",Datos!O553&gt;=O$1005),OR(O$1006="",Datos!O553&lt;=O$1006)),FALSE),IF(ISNUMBER(Datos!O553),AND(Datos!O553=INT(Datos!O553),AND(OR(O$1005="",Datos!O553&gt;=O$1005),OR(O$1006="",Datos!O553&lt;=O$1006))),FALSE),OR(ISNUMBER(FIND(";"&amp;UPPER(TRIM(Datos!O553&amp;""))&amp;"=",O$1007)),ISNUMBER(FIND(";"&amp;UPPER(TRIM(Datos!O553&amp;""))&amp;";",O$1007))),OR(UPPER(TRIM(Datos!O553&amp;""))="SÍ",UPPER(TRIM(Datos!O553&amp;""))="SI",UPPER(TRIM(Datos!O553&amp;""))="NO"),IF(ISNUMBER(Datos!O553),AND(OR(O$1005="",Datos!O553&gt;=O$1005),OR(O$1006="",Datos!O553&lt;=O$1006)),FALSE),TRUE))))</f>
        <v>0.0</v>
      </c>
      <c r="P553">
        <f>IF(Datos!P553="",0,IF(AND(P$1008&lt;&gt;"",Datos!P553=P$1008),0,IF(P$1004=0,0,1-CHOOSE(P$1004,IF(ISNUMBER(Datos!P553),AND(OR(P$1005="",Datos!P553&gt;=P$1005),OR(P$1006="",Datos!P553&lt;=P$1006)),FALSE),IF(ISNUMBER(Datos!P553),AND(Datos!P553=INT(Datos!P553),AND(OR(P$1005="",Datos!P553&gt;=P$1005),OR(P$1006="",Datos!P553&lt;=P$1006))),FALSE),OR(ISNUMBER(FIND(";"&amp;UPPER(TRIM(Datos!P553&amp;""))&amp;"=",P$1007)),ISNUMBER(FIND(";"&amp;UPPER(TRIM(Datos!P553&amp;""))&amp;";",P$1007))),OR(UPPER(TRIM(Datos!P553&amp;""))="SÍ",UPPER(TRIM(Datos!P553&amp;""))="SI",UPPER(TRIM(Datos!P553&amp;""))="NO"),IF(ISNUMBER(Datos!P553),AND(OR(P$1005="",Datos!P553&gt;=P$1005),OR(P$1006="",Datos!P553&lt;=P$1006)),FALSE),TRUE))))</f>
        <v>0.0</v>
      </c>
      <c r="Q553">
        <f>IF(Datos!Q553="",0,IF(AND(Q$1008&lt;&gt;"",Datos!Q553=Q$1008),0,IF(Q$1004=0,0,1-CHOOSE(Q$1004,IF(ISNUMBER(Datos!Q553),AND(OR(Q$1005="",Datos!Q553&gt;=Q$1005),OR(Q$1006="",Datos!Q553&lt;=Q$1006)),FALSE),IF(ISNUMBER(Datos!Q553),AND(Datos!Q553=INT(Datos!Q553),AND(OR(Q$1005="",Datos!Q553&gt;=Q$1005),OR(Q$1006="",Datos!Q553&lt;=Q$1006))),FALSE),OR(ISNUMBER(FIND(";"&amp;UPPER(TRIM(Datos!Q553&amp;""))&amp;"=",Q$1007)),ISNUMBER(FIND(";"&amp;UPPER(TRIM(Datos!Q553&amp;""))&amp;";",Q$1007))),OR(UPPER(TRIM(Datos!Q553&amp;""))="SÍ",UPPER(TRIM(Datos!Q553&amp;""))="SI",UPPER(TRIM(Datos!Q553&amp;""))="NO"),IF(ISNUMBER(Datos!Q553),AND(OR(Q$1005="",Datos!Q553&gt;=Q$1005),OR(Q$1006="",Datos!Q553&lt;=Q$1006)),FALSE),TRUE))))</f>
        <v>0.0</v>
      </c>
      <c r="R553">
        <f>IF(Datos!R553="",0,IF(AND(R$1008&lt;&gt;"",Datos!R553=R$1008),0,IF(R$1004=0,0,1-CHOOSE(R$1004,IF(ISNUMBER(Datos!R553),AND(OR(R$1005="",Datos!R553&gt;=R$1005),OR(R$1006="",Datos!R553&lt;=R$1006)),FALSE),IF(ISNUMBER(Datos!R553),AND(Datos!R553=INT(Datos!R553),AND(OR(R$1005="",Datos!R553&gt;=R$1005),OR(R$1006="",Datos!R553&lt;=R$1006))),FALSE),OR(ISNUMBER(FIND(";"&amp;UPPER(TRIM(Datos!R553&amp;""))&amp;"=",R$1007)),ISNUMBER(FIND(";"&amp;UPPER(TRIM(Datos!R553&amp;""))&amp;";",R$1007))),OR(UPPER(TRIM(Datos!R553&amp;""))="SÍ",UPPER(TRIM(Datos!R553&amp;""))="SI",UPPER(TRIM(Datos!R553&amp;""))="NO"),IF(ISNUMBER(Datos!R553),AND(OR(R$1005="",Datos!R553&gt;=R$1005),OR(R$1006="",Datos!R553&lt;=R$1006)),FALSE),TRUE))))</f>
        <v>0.0</v>
      </c>
      <c r="S553">
        <f>IF(Datos!S553="",0,IF(AND(S$1008&lt;&gt;"",Datos!S553=S$1008),0,IF(S$1004=0,0,1-CHOOSE(S$1004,IF(ISNUMBER(Datos!S553),AND(OR(S$1005="",Datos!S553&gt;=S$1005),OR(S$1006="",Datos!S553&lt;=S$1006)),FALSE),IF(ISNUMBER(Datos!S553),AND(Datos!S553=INT(Datos!S553),AND(OR(S$1005="",Datos!S553&gt;=S$1005),OR(S$1006="",Datos!S553&lt;=S$1006))),FALSE),OR(ISNUMBER(FIND(";"&amp;UPPER(TRIM(Datos!S553&amp;""))&amp;"=",S$1007)),ISNUMBER(FIND(";"&amp;UPPER(TRIM(Datos!S553&amp;""))&amp;";",S$1007))),OR(UPPER(TRIM(Datos!S553&amp;""))="SÍ",UPPER(TRIM(Datos!S553&amp;""))="SI",UPPER(TRIM(Datos!S553&amp;""))="NO"),IF(ISNUMBER(Datos!S553),AND(OR(S$1005="",Datos!S553&gt;=S$1005),OR(S$1006="",Datos!S553&lt;=S$1006)),FALSE),TRUE))))</f>
        <v>0.0</v>
      </c>
      <c r="T553">
        <f>IF(Datos!T553="",0,IF(AND(T$1008&lt;&gt;"",Datos!T553=T$1008),0,IF(T$1004=0,0,1-CHOOSE(T$1004,IF(ISNUMBER(Datos!T553),AND(OR(T$1005="",Datos!T553&gt;=T$1005),OR(T$1006="",Datos!T553&lt;=T$1006)),FALSE),IF(ISNUMBER(Datos!T553),AND(Datos!T553=INT(Datos!T553),AND(OR(T$1005="",Datos!T553&gt;=T$1005),OR(T$1006="",Datos!T553&lt;=T$1006))),FALSE),OR(ISNUMBER(FIND(";"&amp;UPPER(TRIM(Datos!T553&amp;""))&amp;"=",T$1007)),ISNUMBER(FIND(";"&amp;UPPER(TRIM(Datos!T553&amp;""))&amp;";",T$1007))),OR(UPPER(TRIM(Datos!T553&amp;""))="SÍ",UPPER(TRIM(Datos!T553&amp;""))="SI",UPPER(TRIM(Datos!T553&amp;""))="NO"),IF(ISNUMBER(Datos!T553),AND(OR(T$1005="",Datos!T553&gt;=T$1005),OR(T$1006="",Datos!T553&lt;=T$1006)),FALSE),TRUE))))</f>
        <v>0.0</v>
      </c>
      <c r="U553">
        <f>IF(Datos!U553="",0,IF(AND(U$1008&lt;&gt;"",Datos!U553=U$1008),0,IF(U$1004=0,0,1-CHOOSE(U$1004,IF(ISNUMBER(Datos!U553),AND(OR(U$1005="",Datos!U553&gt;=U$1005),OR(U$1006="",Datos!U553&lt;=U$1006)),FALSE),IF(ISNUMBER(Datos!U553),AND(Datos!U553=INT(Datos!U553),AND(OR(U$1005="",Datos!U553&gt;=U$1005),OR(U$1006="",Datos!U553&lt;=U$1006))),FALSE),OR(ISNUMBER(FIND(";"&amp;UPPER(TRIM(Datos!U553&amp;""))&amp;"=",U$1007)),ISNUMBER(FIND(";"&amp;UPPER(TRIM(Datos!U553&amp;""))&amp;";",U$1007))),OR(UPPER(TRIM(Datos!U553&amp;""))="SÍ",UPPER(TRIM(Datos!U553&amp;""))="SI",UPPER(TRIM(Datos!U553&amp;""))="NO"),IF(ISNUMBER(Datos!U553),AND(OR(U$1005="",Datos!U553&gt;=U$1005),OR(U$1006="",Datos!U553&lt;=U$1006)),FALSE),TRUE))))</f>
        <v>0.0</v>
      </c>
      <c r="V553">
        <f>IF(Datos!V553="",0,IF(AND(V$1008&lt;&gt;"",Datos!V553=V$1008),0,IF(V$1004=0,0,1-CHOOSE(V$1004,IF(ISNUMBER(Datos!V553),AND(OR(V$1005="",Datos!V553&gt;=V$1005),OR(V$1006="",Datos!V553&lt;=V$1006)),FALSE),IF(ISNUMBER(Datos!V553),AND(Datos!V553=INT(Datos!V553),AND(OR(V$1005="",Datos!V553&gt;=V$1005),OR(V$1006="",Datos!V553&lt;=V$1006))),FALSE),OR(ISNUMBER(FIND(";"&amp;UPPER(TRIM(Datos!V553&amp;""))&amp;"=",V$1007)),ISNUMBER(FIND(";"&amp;UPPER(TRIM(Datos!V553&amp;""))&amp;";",V$1007))),OR(UPPER(TRIM(Datos!V553&amp;""))="SÍ",UPPER(TRIM(Datos!V553&amp;""))="SI",UPPER(TRIM(Datos!V553&amp;""))="NO"),IF(ISNUMBER(Datos!V553),AND(OR(V$1005="",Datos!V553&gt;=V$1005),OR(V$1006="",Datos!V553&lt;=V$1006)),FALSE),TRUE))))</f>
        <v>0.0</v>
      </c>
      <c r="W553">
        <f>IF(Datos!W553="",0,IF(AND(W$1008&lt;&gt;"",Datos!W553=W$1008),0,IF(W$1004=0,0,1-CHOOSE(W$1004,IF(ISNUMBER(Datos!W553),AND(OR(W$1005="",Datos!W553&gt;=W$1005),OR(W$1006="",Datos!W553&lt;=W$1006)),FALSE),IF(ISNUMBER(Datos!W553),AND(Datos!W553=INT(Datos!W553),AND(OR(W$1005="",Datos!W553&gt;=W$1005),OR(W$1006="",Datos!W553&lt;=W$1006))),FALSE),OR(ISNUMBER(FIND(";"&amp;UPPER(TRIM(Datos!W553&amp;""))&amp;"=",W$1007)),ISNUMBER(FIND(";"&amp;UPPER(TRIM(Datos!W553&amp;""))&amp;";",W$1007))),OR(UPPER(TRIM(Datos!W553&amp;""))="SÍ",UPPER(TRIM(Datos!W553&amp;""))="SI",UPPER(TRIM(Datos!W553&amp;""))="NO"),IF(ISNUMBER(Datos!W553),AND(OR(W$1005="",Datos!W553&gt;=W$1005),OR(W$1006="",Datos!W553&lt;=W$1006)),FALSE),TRUE))))</f>
        <v>0.0</v>
      </c>
      <c r="X553">
        <f>IF(Datos!X553="",0,IF(AND(X$1008&lt;&gt;"",Datos!X553=X$1008),0,IF(X$1004=0,0,1-CHOOSE(X$1004,IF(ISNUMBER(Datos!X553),AND(OR(X$1005="",Datos!X553&gt;=X$1005),OR(X$1006="",Datos!X553&lt;=X$1006)),FALSE),IF(ISNUMBER(Datos!X553),AND(Datos!X553=INT(Datos!X553),AND(OR(X$1005="",Datos!X553&gt;=X$1005),OR(X$1006="",Datos!X553&lt;=X$1006))),FALSE),OR(ISNUMBER(FIND(";"&amp;UPPER(TRIM(Datos!X553&amp;""))&amp;"=",X$1007)),ISNUMBER(FIND(";"&amp;UPPER(TRIM(Datos!X553&amp;""))&amp;";",X$1007))),OR(UPPER(TRIM(Datos!X553&amp;""))="SÍ",UPPER(TRIM(Datos!X553&amp;""))="SI",UPPER(TRIM(Datos!X553&amp;""))="NO"),IF(ISNUMBER(Datos!X553),AND(OR(X$1005="",Datos!X553&gt;=X$1005),OR(X$1006="",Datos!X553&lt;=X$1006)),FALSE),TRUE))))</f>
        <v>0.0</v>
      </c>
      <c r="Y553">
        <f>IF(Datos!Y553="",0,IF(AND(Y$1008&lt;&gt;"",Datos!Y553=Y$1008),0,IF(Y$1004=0,0,1-CHOOSE(Y$1004,IF(ISNUMBER(Datos!Y553),AND(OR(Y$1005="",Datos!Y553&gt;=Y$1005),OR(Y$1006="",Datos!Y553&lt;=Y$1006)),FALSE),IF(ISNUMBER(Datos!Y553),AND(Datos!Y553=INT(Datos!Y553),AND(OR(Y$1005="",Datos!Y553&gt;=Y$1005),OR(Y$1006="",Datos!Y553&lt;=Y$1006))),FALSE),OR(ISNUMBER(FIND(";"&amp;UPPER(TRIM(Datos!Y553&amp;""))&amp;"=",Y$1007)),ISNUMBER(FIND(";"&amp;UPPER(TRIM(Datos!Y553&amp;""))&amp;";",Y$1007))),OR(UPPER(TRIM(Datos!Y553&amp;""))="SÍ",UPPER(TRIM(Datos!Y553&amp;""))="SI",UPPER(TRIM(Datos!Y553&amp;""))="NO"),IF(ISNUMBER(Datos!Y553),AND(OR(Y$1005="",Datos!Y553&gt;=Y$1005),OR(Y$1006="",Datos!Y553&lt;=Y$1006)),FALSE),TRUE))))</f>
        <v>0.0</v>
      </c>
      <c r="Z553">
        <f>IF(Datos!Z553="",0,IF(AND(Z$1008&lt;&gt;"",Datos!Z553=Z$1008),0,IF(Z$1004=0,0,1-CHOOSE(Z$1004,IF(ISNUMBER(Datos!Z553),AND(OR(Z$1005="",Datos!Z553&gt;=Z$1005),OR(Z$1006="",Datos!Z553&lt;=Z$1006)),FALSE),IF(ISNUMBER(Datos!Z553),AND(Datos!Z553=INT(Datos!Z553),AND(OR(Z$1005="",Datos!Z553&gt;=Z$1005),OR(Z$1006="",Datos!Z553&lt;=Z$1006))),FALSE),OR(ISNUMBER(FIND(";"&amp;UPPER(TRIM(Datos!Z553&amp;""))&amp;"=",Z$1007)),ISNUMBER(FIND(";"&amp;UPPER(TRIM(Datos!Z553&amp;""))&amp;";",Z$1007))),OR(UPPER(TRIM(Datos!Z553&amp;""))="SÍ",UPPER(TRIM(Datos!Z553&amp;""))="SI",UPPER(TRIM(Datos!Z553&amp;""))="NO"),IF(ISNUMBER(Datos!Z553),AND(OR(Z$1005="",Datos!Z553&gt;=Z$1005),OR(Z$1006="",Datos!Z553&lt;=Z$1006)),FALSE),TRUE))))</f>
        <v>0.0</v>
      </c>
      <c r="AA553">
        <f>IF(Datos!AA553="",0,IF(AND(AA$1008&lt;&gt;"",Datos!AA553=AA$1008),0,IF(AA$1004=0,0,1-CHOOSE(AA$1004,IF(ISNUMBER(Datos!AA553),AND(OR(AA$1005="",Datos!AA553&gt;=AA$1005),OR(AA$1006="",Datos!AA553&lt;=AA$1006)),FALSE),IF(ISNUMBER(Datos!AA553),AND(Datos!AA553=INT(Datos!AA553),AND(OR(AA$1005="",Datos!AA553&gt;=AA$1005),OR(AA$1006="",Datos!AA553&lt;=AA$1006))),FALSE),OR(ISNUMBER(FIND(";"&amp;UPPER(TRIM(Datos!AA553&amp;""))&amp;"=",AA$1007)),ISNUMBER(FIND(";"&amp;UPPER(TRIM(Datos!AA553&amp;""))&amp;";",AA$1007))),OR(UPPER(TRIM(Datos!AA553&amp;""))="SÍ",UPPER(TRIM(Datos!AA553&amp;""))="SI",UPPER(TRIM(Datos!AA553&amp;""))="NO"),IF(ISNUMBER(Datos!AA553),AND(OR(AA$1005="",Datos!AA553&gt;=AA$1005),OR(AA$1006="",Datos!AA553&lt;=AA$1006)),FALSE),TRUE))))</f>
        <v>0.0</v>
      </c>
      <c r="AB553">
        <f>IF(Datos!AB553="",0,IF(AND(AB$1008&lt;&gt;"",Datos!AB553=AB$1008),0,IF(AB$1004=0,0,1-CHOOSE(AB$1004,IF(ISNUMBER(Datos!AB553),AND(OR(AB$1005="",Datos!AB553&gt;=AB$1005),OR(AB$1006="",Datos!AB553&lt;=AB$1006)),FALSE),IF(ISNUMBER(Datos!AB553),AND(Datos!AB553=INT(Datos!AB553),AND(OR(AB$1005="",Datos!AB553&gt;=AB$1005),OR(AB$1006="",Datos!AB553&lt;=AB$1006))),FALSE),OR(ISNUMBER(FIND(";"&amp;UPPER(TRIM(Datos!AB553&amp;""))&amp;"=",AB$1007)),ISNUMBER(FIND(";"&amp;UPPER(TRIM(Datos!AB553&amp;""))&amp;";",AB$1007))),OR(UPPER(TRIM(Datos!AB553&amp;""))="SÍ",UPPER(TRIM(Datos!AB553&amp;""))="SI",UPPER(TRIM(Datos!AB553&amp;""))="NO"),IF(ISNUMBER(Datos!AB553),AND(OR(AB$1005="",Datos!AB553&gt;=AB$1005),OR(AB$1006="",Datos!AB553&lt;=AB$1006)),FALSE),TRUE))))</f>
        <v>0.0</v>
      </c>
      <c r="AC553">
        <f>IF(Datos!AC553="",0,IF(AND(AC$1008&lt;&gt;"",Datos!AC553=AC$1008),0,IF(AC$1004=0,0,1-CHOOSE(AC$1004,IF(ISNUMBER(Datos!AC553),AND(OR(AC$1005="",Datos!AC553&gt;=AC$1005),OR(AC$1006="",Datos!AC553&lt;=AC$1006)),FALSE),IF(ISNUMBER(Datos!AC553),AND(Datos!AC553=INT(Datos!AC553),AND(OR(AC$1005="",Datos!AC553&gt;=AC$1005),OR(AC$1006="",Datos!AC553&lt;=AC$1006))),FALSE),OR(ISNUMBER(FIND(";"&amp;UPPER(TRIM(Datos!AC553&amp;""))&amp;"=",AC$1007)),ISNUMBER(FIND(";"&amp;UPPER(TRIM(Datos!AC553&amp;""))&amp;";",AC$1007))),OR(UPPER(TRIM(Datos!AC553&amp;""))="SÍ",UPPER(TRIM(Datos!AC553&amp;""))="SI",UPPER(TRIM(Datos!AC553&amp;""))="NO"),IF(ISNUMBER(Datos!AC553),AND(OR(AC$1005="",Datos!AC553&gt;=AC$1005),OR(AC$1006="",Datos!AC553&lt;=AC$1006)),FALSE),TRUE))))</f>
        <v>0.0</v>
      </c>
      <c r="AD553">
        <f>IF(Datos!AD553="",0,IF(AND(AD$1008&lt;&gt;"",Datos!AD553=AD$1008),0,IF(AD$1004=0,0,1-CHOOSE(AD$1004,IF(ISNUMBER(Datos!AD553),AND(OR(AD$1005="",Datos!AD553&gt;=AD$1005),OR(AD$1006="",Datos!AD553&lt;=AD$1006)),FALSE),IF(ISNUMBER(Datos!AD553),AND(Datos!AD553=INT(Datos!AD553),AND(OR(AD$1005="",Datos!AD553&gt;=AD$1005),OR(AD$1006="",Datos!AD553&lt;=AD$1006))),FALSE),OR(ISNUMBER(FIND(";"&amp;UPPER(TRIM(Datos!AD553&amp;""))&amp;"=",AD$1007)),ISNUMBER(FIND(";"&amp;UPPER(TRIM(Datos!AD553&amp;""))&amp;";",AD$1007))),OR(UPPER(TRIM(Datos!AD553&amp;""))="SÍ",UPPER(TRIM(Datos!AD553&amp;""))="SI",UPPER(TRIM(Datos!AD553&amp;""))="NO"),IF(ISNUMBER(Datos!AD553),AND(OR(AD$1005="",Datos!AD553&gt;=AD$1005),OR(AD$1006="",Datos!AD553&lt;=AD$1006)),FALSE),TRUE))))</f>
        <v>0.0</v>
      </c>
      <c r="AE553">
        <f>IF(Datos!AE553="",0,IF(AND(AE$1008&lt;&gt;"",Datos!AE553=AE$1008),0,IF(AE$1004=0,0,1-CHOOSE(AE$1004,IF(ISNUMBER(Datos!AE553),AND(OR(AE$1005="",Datos!AE553&gt;=AE$1005),OR(AE$1006="",Datos!AE553&lt;=AE$1006)),FALSE),IF(ISNUMBER(Datos!AE553),AND(Datos!AE553=INT(Datos!AE553),AND(OR(AE$1005="",Datos!AE553&gt;=AE$1005),OR(AE$1006="",Datos!AE553&lt;=AE$1006))),FALSE),OR(ISNUMBER(FIND(";"&amp;UPPER(TRIM(Datos!AE553&amp;""))&amp;"=",AE$1007)),ISNUMBER(FIND(";"&amp;UPPER(TRIM(Datos!AE553&amp;""))&amp;";",AE$1007))),OR(UPPER(TRIM(Datos!AE553&amp;""))="SÍ",UPPER(TRIM(Datos!AE553&amp;""))="SI",UPPER(TRIM(Datos!AE553&amp;""))="NO"),IF(ISNUMBER(Datos!AE553),AND(OR(AE$1005="",Datos!AE553&gt;=AE$1005),OR(AE$1006="",Datos!AE553&lt;=AE$1006)),FALSE),TRUE))))</f>
        <v>0.0</v>
      </c>
    </row>
    <row r="554" spans="2:31">
      <c r="B554">
        <f>IF(Datos!B554="",0,IF(AND(B$1008&lt;&gt;"",Datos!B554=B$1008),0,IF(B$1004=0,0,1-CHOOSE(B$1004,IF(ISNUMBER(Datos!B554),AND(OR(B$1005="",Datos!B554&gt;=B$1005),OR(B$1006="",Datos!B554&lt;=B$1006)),FALSE),IF(ISNUMBER(Datos!B554),AND(Datos!B554=INT(Datos!B554),AND(OR(B$1005="",Datos!B554&gt;=B$1005),OR(B$1006="",Datos!B554&lt;=B$1006))),FALSE),OR(ISNUMBER(FIND(";"&amp;UPPER(TRIM(Datos!B554&amp;""))&amp;"=",B$1007)),ISNUMBER(FIND(";"&amp;UPPER(TRIM(Datos!B554&amp;""))&amp;";",B$1007))),OR(UPPER(TRIM(Datos!B554&amp;""))="SÍ",UPPER(TRIM(Datos!B554&amp;""))="SI",UPPER(TRIM(Datos!B554&amp;""))="NO"),IF(ISNUMBER(Datos!B554),AND(OR(B$1005="",Datos!B554&gt;=B$1005),OR(B$1006="",Datos!B554&lt;=B$1006)),FALSE),TRUE))))</f>
        <v>0.0</v>
      </c>
      <c r="C554">
        <f>IF(Datos!C554="",0,IF(AND(C$1008&lt;&gt;"",Datos!C554=C$1008),0,IF(C$1004=0,0,1-CHOOSE(C$1004,IF(ISNUMBER(Datos!C554),AND(OR(C$1005="",Datos!C554&gt;=C$1005),OR(C$1006="",Datos!C554&lt;=C$1006)),FALSE),IF(ISNUMBER(Datos!C554),AND(Datos!C554=INT(Datos!C554),AND(OR(C$1005="",Datos!C554&gt;=C$1005),OR(C$1006="",Datos!C554&lt;=C$1006))),FALSE),OR(ISNUMBER(FIND(";"&amp;UPPER(TRIM(Datos!C554&amp;""))&amp;"=",C$1007)),ISNUMBER(FIND(";"&amp;UPPER(TRIM(Datos!C554&amp;""))&amp;";",C$1007))),OR(UPPER(TRIM(Datos!C554&amp;""))="SÍ",UPPER(TRIM(Datos!C554&amp;""))="SI",UPPER(TRIM(Datos!C554&amp;""))="NO"),IF(ISNUMBER(Datos!C554),AND(OR(C$1005="",Datos!C554&gt;=C$1005),OR(C$1006="",Datos!C554&lt;=C$1006)),FALSE),TRUE))))</f>
        <v>0.0</v>
      </c>
      <c r="D554">
        <f>IF(Datos!D554="",0,IF(AND(D$1008&lt;&gt;"",Datos!D554=D$1008),0,IF(D$1004=0,0,1-CHOOSE(D$1004,IF(ISNUMBER(Datos!D554),AND(OR(D$1005="",Datos!D554&gt;=D$1005),OR(D$1006="",Datos!D554&lt;=D$1006)),FALSE),IF(ISNUMBER(Datos!D554),AND(Datos!D554=INT(Datos!D554),AND(OR(D$1005="",Datos!D554&gt;=D$1005),OR(D$1006="",Datos!D554&lt;=D$1006))),FALSE),OR(ISNUMBER(FIND(";"&amp;UPPER(TRIM(Datos!D554&amp;""))&amp;"=",D$1007)),ISNUMBER(FIND(";"&amp;UPPER(TRIM(Datos!D554&amp;""))&amp;";",D$1007))),OR(UPPER(TRIM(Datos!D554&amp;""))="SÍ",UPPER(TRIM(Datos!D554&amp;""))="SI",UPPER(TRIM(Datos!D554&amp;""))="NO"),IF(ISNUMBER(Datos!D554),AND(OR(D$1005="",Datos!D554&gt;=D$1005),OR(D$1006="",Datos!D554&lt;=D$1006)),FALSE),TRUE))))</f>
        <v>0.0</v>
      </c>
      <c r="E554">
        <f>IF(Datos!E554="",0,IF(AND(E$1008&lt;&gt;"",Datos!E554=E$1008),0,IF(E$1004=0,0,1-CHOOSE(E$1004,IF(ISNUMBER(Datos!E554),AND(OR(E$1005="",Datos!E554&gt;=E$1005),OR(E$1006="",Datos!E554&lt;=E$1006)),FALSE),IF(ISNUMBER(Datos!E554),AND(Datos!E554=INT(Datos!E554),AND(OR(E$1005="",Datos!E554&gt;=E$1005),OR(E$1006="",Datos!E554&lt;=E$1006))),FALSE),OR(ISNUMBER(FIND(";"&amp;UPPER(TRIM(Datos!E554&amp;""))&amp;"=",E$1007)),ISNUMBER(FIND(";"&amp;UPPER(TRIM(Datos!E554&amp;""))&amp;";",E$1007))),OR(UPPER(TRIM(Datos!E554&amp;""))="SÍ",UPPER(TRIM(Datos!E554&amp;""))="SI",UPPER(TRIM(Datos!E554&amp;""))="NO"),IF(ISNUMBER(Datos!E554),AND(OR(E$1005="",Datos!E554&gt;=E$1005),OR(E$1006="",Datos!E554&lt;=E$1006)),FALSE),TRUE))))</f>
        <v>0.0</v>
      </c>
      <c r="F554">
        <f>IF(Datos!F554="",0,IF(AND(F$1008&lt;&gt;"",Datos!F554=F$1008),0,IF(F$1004=0,0,1-CHOOSE(F$1004,IF(ISNUMBER(Datos!F554),AND(OR(F$1005="",Datos!F554&gt;=F$1005),OR(F$1006="",Datos!F554&lt;=F$1006)),FALSE),IF(ISNUMBER(Datos!F554),AND(Datos!F554=INT(Datos!F554),AND(OR(F$1005="",Datos!F554&gt;=F$1005),OR(F$1006="",Datos!F554&lt;=F$1006))),FALSE),OR(ISNUMBER(FIND(";"&amp;UPPER(TRIM(Datos!F554&amp;""))&amp;"=",F$1007)),ISNUMBER(FIND(";"&amp;UPPER(TRIM(Datos!F554&amp;""))&amp;";",F$1007))),OR(UPPER(TRIM(Datos!F554&amp;""))="SÍ",UPPER(TRIM(Datos!F554&amp;""))="SI",UPPER(TRIM(Datos!F554&amp;""))="NO"),IF(ISNUMBER(Datos!F554),AND(OR(F$1005="",Datos!F554&gt;=F$1005),OR(F$1006="",Datos!F554&lt;=F$1006)),FALSE),TRUE))))</f>
        <v>0.0</v>
      </c>
      <c r="G554">
        <f>IF(Datos!G554="",0,IF(AND(G$1008&lt;&gt;"",Datos!G554=G$1008),0,IF(G$1004=0,0,1-CHOOSE(G$1004,IF(ISNUMBER(Datos!G554),AND(OR(G$1005="",Datos!G554&gt;=G$1005),OR(G$1006="",Datos!G554&lt;=G$1006)),FALSE),IF(ISNUMBER(Datos!G554),AND(Datos!G554=INT(Datos!G554),AND(OR(G$1005="",Datos!G554&gt;=G$1005),OR(G$1006="",Datos!G554&lt;=G$1006))),FALSE),OR(ISNUMBER(FIND(";"&amp;UPPER(TRIM(Datos!G554&amp;""))&amp;"=",G$1007)),ISNUMBER(FIND(";"&amp;UPPER(TRIM(Datos!G554&amp;""))&amp;";",G$1007))),OR(UPPER(TRIM(Datos!G554&amp;""))="SÍ",UPPER(TRIM(Datos!G554&amp;""))="SI",UPPER(TRIM(Datos!G554&amp;""))="NO"),IF(ISNUMBER(Datos!G554),AND(OR(G$1005="",Datos!G554&gt;=G$1005),OR(G$1006="",Datos!G554&lt;=G$1006)),FALSE),TRUE))))</f>
        <v>0.0</v>
      </c>
      <c r="H554">
        <f>IF(Datos!H554="",0,IF(AND(H$1008&lt;&gt;"",Datos!H554=H$1008),0,IF(H$1004=0,0,1-CHOOSE(H$1004,IF(ISNUMBER(Datos!H554),AND(OR(H$1005="",Datos!H554&gt;=H$1005),OR(H$1006="",Datos!H554&lt;=H$1006)),FALSE),IF(ISNUMBER(Datos!H554),AND(Datos!H554=INT(Datos!H554),AND(OR(H$1005="",Datos!H554&gt;=H$1005),OR(H$1006="",Datos!H554&lt;=H$1006))),FALSE),OR(ISNUMBER(FIND(";"&amp;UPPER(TRIM(Datos!H554&amp;""))&amp;"=",H$1007)),ISNUMBER(FIND(";"&amp;UPPER(TRIM(Datos!H554&amp;""))&amp;";",H$1007))),OR(UPPER(TRIM(Datos!H554&amp;""))="SÍ",UPPER(TRIM(Datos!H554&amp;""))="SI",UPPER(TRIM(Datos!H554&amp;""))="NO"),IF(ISNUMBER(Datos!H554),AND(OR(H$1005="",Datos!H554&gt;=H$1005),OR(H$1006="",Datos!H554&lt;=H$1006)),FALSE),TRUE))))</f>
        <v>0.0</v>
      </c>
      <c r="I554">
        <f>IF(Datos!I554="",0,IF(AND(I$1008&lt;&gt;"",Datos!I554=I$1008),0,IF(I$1004=0,0,1-CHOOSE(I$1004,IF(ISNUMBER(Datos!I554),AND(OR(I$1005="",Datos!I554&gt;=I$1005),OR(I$1006="",Datos!I554&lt;=I$1006)),FALSE),IF(ISNUMBER(Datos!I554),AND(Datos!I554=INT(Datos!I554),AND(OR(I$1005="",Datos!I554&gt;=I$1005),OR(I$1006="",Datos!I554&lt;=I$1006))),FALSE),OR(ISNUMBER(FIND(";"&amp;UPPER(TRIM(Datos!I554&amp;""))&amp;"=",I$1007)),ISNUMBER(FIND(";"&amp;UPPER(TRIM(Datos!I554&amp;""))&amp;";",I$1007))),OR(UPPER(TRIM(Datos!I554&amp;""))="SÍ",UPPER(TRIM(Datos!I554&amp;""))="SI",UPPER(TRIM(Datos!I554&amp;""))="NO"),IF(ISNUMBER(Datos!I554),AND(OR(I$1005="",Datos!I554&gt;=I$1005),OR(I$1006="",Datos!I554&lt;=I$1006)),FALSE),TRUE))))</f>
        <v>0.0</v>
      </c>
      <c r="J554">
        <f>IF(Datos!J554="",0,IF(AND(J$1008&lt;&gt;"",Datos!J554=J$1008),0,IF(J$1004=0,0,1-CHOOSE(J$1004,IF(ISNUMBER(Datos!J554),AND(OR(J$1005="",Datos!J554&gt;=J$1005),OR(J$1006="",Datos!J554&lt;=J$1006)),FALSE),IF(ISNUMBER(Datos!J554),AND(Datos!J554=INT(Datos!J554),AND(OR(J$1005="",Datos!J554&gt;=J$1005),OR(J$1006="",Datos!J554&lt;=J$1006))),FALSE),OR(ISNUMBER(FIND(";"&amp;UPPER(TRIM(Datos!J554&amp;""))&amp;"=",J$1007)),ISNUMBER(FIND(";"&amp;UPPER(TRIM(Datos!J554&amp;""))&amp;";",J$1007))),OR(UPPER(TRIM(Datos!J554&amp;""))="SÍ",UPPER(TRIM(Datos!J554&amp;""))="SI",UPPER(TRIM(Datos!J554&amp;""))="NO"),IF(ISNUMBER(Datos!J554),AND(OR(J$1005="",Datos!J554&gt;=J$1005),OR(J$1006="",Datos!J554&lt;=J$1006)),FALSE),TRUE))))</f>
        <v>0.0</v>
      </c>
      <c r="K554">
        <f>IF(Datos!K554="",0,IF(AND(K$1008&lt;&gt;"",Datos!K554=K$1008),0,IF(K$1004=0,0,1-CHOOSE(K$1004,IF(ISNUMBER(Datos!K554),AND(OR(K$1005="",Datos!K554&gt;=K$1005),OR(K$1006="",Datos!K554&lt;=K$1006)),FALSE),IF(ISNUMBER(Datos!K554),AND(Datos!K554=INT(Datos!K554),AND(OR(K$1005="",Datos!K554&gt;=K$1005),OR(K$1006="",Datos!K554&lt;=K$1006))),FALSE),OR(ISNUMBER(FIND(";"&amp;UPPER(TRIM(Datos!K554&amp;""))&amp;"=",K$1007)),ISNUMBER(FIND(";"&amp;UPPER(TRIM(Datos!K554&amp;""))&amp;";",K$1007))),OR(UPPER(TRIM(Datos!K554&amp;""))="SÍ",UPPER(TRIM(Datos!K554&amp;""))="SI",UPPER(TRIM(Datos!K554&amp;""))="NO"),IF(ISNUMBER(Datos!K554),AND(OR(K$1005="",Datos!K554&gt;=K$1005),OR(K$1006="",Datos!K554&lt;=K$1006)),FALSE),TRUE))))</f>
        <v>0.0</v>
      </c>
      <c r="L554">
        <f>IF(Datos!L554="",0,IF(AND(L$1008&lt;&gt;"",Datos!L554=L$1008),0,IF(L$1004=0,0,1-CHOOSE(L$1004,IF(ISNUMBER(Datos!L554),AND(OR(L$1005="",Datos!L554&gt;=L$1005),OR(L$1006="",Datos!L554&lt;=L$1006)),FALSE),IF(ISNUMBER(Datos!L554),AND(Datos!L554=INT(Datos!L554),AND(OR(L$1005="",Datos!L554&gt;=L$1005),OR(L$1006="",Datos!L554&lt;=L$1006))),FALSE),OR(ISNUMBER(FIND(";"&amp;UPPER(TRIM(Datos!L554&amp;""))&amp;"=",L$1007)),ISNUMBER(FIND(";"&amp;UPPER(TRIM(Datos!L554&amp;""))&amp;";",L$1007))),OR(UPPER(TRIM(Datos!L554&amp;""))="SÍ",UPPER(TRIM(Datos!L554&amp;""))="SI",UPPER(TRIM(Datos!L554&amp;""))="NO"),IF(ISNUMBER(Datos!L554),AND(OR(L$1005="",Datos!L554&gt;=L$1005),OR(L$1006="",Datos!L554&lt;=L$1006)),FALSE),TRUE))))</f>
        <v>0.0</v>
      </c>
      <c r="M554">
        <f>IF(Datos!M554="",0,IF(AND(M$1008&lt;&gt;"",Datos!M554=M$1008),0,IF(M$1004=0,0,1-CHOOSE(M$1004,IF(ISNUMBER(Datos!M554),AND(OR(M$1005="",Datos!M554&gt;=M$1005),OR(M$1006="",Datos!M554&lt;=M$1006)),FALSE),IF(ISNUMBER(Datos!M554),AND(Datos!M554=INT(Datos!M554),AND(OR(M$1005="",Datos!M554&gt;=M$1005),OR(M$1006="",Datos!M554&lt;=M$1006))),FALSE),OR(ISNUMBER(FIND(";"&amp;UPPER(TRIM(Datos!M554&amp;""))&amp;"=",M$1007)),ISNUMBER(FIND(";"&amp;UPPER(TRIM(Datos!M554&amp;""))&amp;";",M$1007))),OR(UPPER(TRIM(Datos!M554&amp;""))="SÍ",UPPER(TRIM(Datos!M554&amp;""))="SI",UPPER(TRIM(Datos!M554&amp;""))="NO"),IF(ISNUMBER(Datos!M554),AND(OR(M$1005="",Datos!M554&gt;=M$1005),OR(M$1006="",Datos!M554&lt;=M$1006)),FALSE),TRUE))))</f>
        <v>0.0</v>
      </c>
      <c r="N554">
        <f>IF(Datos!N554="",0,IF(AND(N$1008&lt;&gt;"",Datos!N554=N$1008),0,IF(N$1004=0,0,1-CHOOSE(N$1004,IF(ISNUMBER(Datos!N554),AND(OR(N$1005="",Datos!N554&gt;=N$1005),OR(N$1006="",Datos!N554&lt;=N$1006)),FALSE),IF(ISNUMBER(Datos!N554),AND(Datos!N554=INT(Datos!N554),AND(OR(N$1005="",Datos!N554&gt;=N$1005),OR(N$1006="",Datos!N554&lt;=N$1006))),FALSE),OR(ISNUMBER(FIND(";"&amp;UPPER(TRIM(Datos!N554&amp;""))&amp;"=",N$1007)),ISNUMBER(FIND(";"&amp;UPPER(TRIM(Datos!N554&amp;""))&amp;";",N$1007))),OR(UPPER(TRIM(Datos!N554&amp;""))="SÍ",UPPER(TRIM(Datos!N554&amp;""))="SI",UPPER(TRIM(Datos!N554&amp;""))="NO"),IF(ISNUMBER(Datos!N554),AND(OR(N$1005="",Datos!N554&gt;=N$1005),OR(N$1006="",Datos!N554&lt;=N$1006)),FALSE),TRUE))))</f>
        <v>0.0</v>
      </c>
      <c r="O554">
        <f>IF(Datos!O554="",0,IF(AND(O$1008&lt;&gt;"",Datos!O554=O$1008),0,IF(O$1004=0,0,1-CHOOSE(O$1004,IF(ISNUMBER(Datos!O554),AND(OR(O$1005="",Datos!O554&gt;=O$1005),OR(O$1006="",Datos!O554&lt;=O$1006)),FALSE),IF(ISNUMBER(Datos!O554),AND(Datos!O554=INT(Datos!O554),AND(OR(O$1005="",Datos!O554&gt;=O$1005),OR(O$1006="",Datos!O554&lt;=O$1006))),FALSE),OR(ISNUMBER(FIND(";"&amp;UPPER(TRIM(Datos!O554&amp;""))&amp;"=",O$1007)),ISNUMBER(FIND(";"&amp;UPPER(TRIM(Datos!O554&amp;""))&amp;";",O$1007))),OR(UPPER(TRIM(Datos!O554&amp;""))="SÍ",UPPER(TRIM(Datos!O554&amp;""))="SI",UPPER(TRIM(Datos!O554&amp;""))="NO"),IF(ISNUMBER(Datos!O554),AND(OR(O$1005="",Datos!O554&gt;=O$1005),OR(O$1006="",Datos!O554&lt;=O$1006)),FALSE),TRUE))))</f>
        <v>0.0</v>
      </c>
      <c r="P554">
        <f>IF(Datos!P554="",0,IF(AND(P$1008&lt;&gt;"",Datos!P554=P$1008),0,IF(P$1004=0,0,1-CHOOSE(P$1004,IF(ISNUMBER(Datos!P554),AND(OR(P$1005="",Datos!P554&gt;=P$1005),OR(P$1006="",Datos!P554&lt;=P$1006)),FALSE),IF(ISNUMBER(Datos!P554),AND(Datos!P554=INT(Datos!P554),AND(OR(P$1005="",Datos!P554&gt;=P$1005),OR(P$1006="",Datos!P554&lt;=P$1006))),FALSE),OR(ISNUMBER(FIND(";"&amp;UPPER(TRIM(Datos!P554&amp;""))&amp;"=",P$1007)),ISNUMBER(FIND(";"&amp;UPPER(TRIM(Datos!P554&amp;""))&amp;";",P$1007))),OR(UPPER(TRIM(Datos!P554&amp;""))="SÍ",UPPER(TRIM(Datos!P554&amp;""))="SI",UPPER(TRIM(Datos!P554&amp;""))="NO"),IF(ISNUMBER(Datos!P554),AND(OR(P$1005="",Datos!P554&gt;=P$1005),OR(P$1006="",Datos!P554&lt;=P$1006)),FALSE),TRUE))))</f>
        <v>0.0</v>
      </c>
      <c r="Q554">
        <f>IF(Datos!Q554="",0,IF(AND(Q$1008&lt;&gt;"",Datos!Q554=Q$1008),0,IF(Q$1004=0,0,1-CHOOSE(Q$1004,IF(ISNUMBER(Datos!Q554),AND(OR(Q$1005="",Datos!Q554&gt;=Q$1005),OR(Q$1006="",Datos!Q554&lt;=Q$1006)),FALSE),IF(ISNUMBER(Datos!Q554),AND(Datos!Q554=INT(Datos!Q554),AND(OR(Q$1005="",Datos!Q554&gt;=Q$1005),OR(Q$1006="",Datos!Q554&lt;=Q$1006))),FALSE),OR(ISNUMBER(FIND(";"&amp;UPPER(TRIM(Datos!Q554&amp;""))&amp;"=",Q$1007)),ISNUMBER(FIND(";"&amp;UPPER(TRIM(Datos!Q554&amp;""))&amp;";",Q$1007))),OR(UPPER(TRIM(Datos!Q554&amp;""))="SÍ",UPPER(TRIM(Datos!Q554&amp;""))="SI",UPPER(TRIM(Datos!Q554&amp;""))="NO"),IF(ISNUMBER(Datos!Q554),AND(OR(Q$1005="",Datos!Q554&gt;=Q$1005),OR(Q$1006="",Datos!Q554&lt;=Q$1006)),FALSE),TRUE))))</f>
        <v>0.0</v>
      </c>
      <c r="R554">
        <f>IF(Datos!R554="",0,IF(AND(R$1008&lt;&gt;"",Datos!R554=R$1008),0,IF(R$1004=0,0,1-CHOOSE(R$1004,IF(ISNUMBER(Datos!R554),AND(OR(R$1005="",Datos!R554&gt;=R$1005),OR(R$1006="",Datos!R554&lt;=R$1006)),FALSE),IF(ISNUMBER(Datos!R554),AND(Datos!R554=INT(Datos!R554),AND(OR(R$1005="",Datos!R554&gt;=R$1005),OR(R$1006="",Datos!R554&lt;=R$1006))),FALSE),OR(ISNUMBER(FIND(";"&amp;UPPER(TRIM(Datos!R554&amp;""))&amp;"=",R$1007)),ISNUMBER(FIND(";"&amp;UPPER(TRIM(Datos!R554&amp;""))&amp;";",R$1007))),OR(UPPER(TRIM(Datos!R554&amp;""))="SÍ",UPPER(TRIM(Datos!R554&amp;""))="SI",UPPER(TRIM(Datos!R554&amp;""))="NO"),IF(ISNUMBER(Datos!R554),AND(OR(R$1005="",Datos!R554&gt;=R$1005),OR(R$1006="",Datos!R554&lt;=R$1006)),FALSE),TRUE))))</f>
        <v>0.0</v>
      </c>
      <c r="S554">
        <f>IF(Datos!S554="",0,IF(AND(S$1008&lt;&gt;"",Datos!S554=S$1008),0,IF(S$1004=0,0,1-CHOOSE(S$1004,IF(ISNUMBER(Datos!S554),AND(OR(S$1005="",Datos!S554&gt;=S$1005),OR(S$1006="",Datos!S554&lt;=S$1006)),FALSE),IF(ISNUMBER(Datos!S554),AND(Datos!S554=INT(Datos!S554),AND(OR(S$1005="",Datos!S554&gt;=S$1005),OR(S$1006="",Datos!S554&lt;=S$1006))),FALSE),OR(ISNUMBER(FIND(";"&amp;UPPER(TRIM(Datos!S554&amp;""))&amp;"=",S$1007)),ISNUMBER(FIND(";"&amp;UPPER(TRIM(Datos!S554&amp;""))&amp;";",S$1007))),OR(UPPER(TRIM(Datos!S554&amp;""))="SÍ",UPPER(TRIM(Datos!S554&amp;""))="SI",UPPER(TRIM(Datos!S554&amp;""))="NO"),IF(ISNUMBER(Datos!S554),AND(OR(S$1005="",Datos!S554&gt;=S$1005),OR(S$1006="",Datos!S554&lt;=S$1006)),FALSE),TRUE))))</f>
        <v>0.0</v>
      </c>
      <c r="T554">
        <f>IF(Datos!T554="",0,IF(AND(T$1008&lt;&gt;"",Datos!T554=T$1008),0,IF(T$1004=0,0,1-CHOOSE(T$1004,IF(ISNUMBER(Datos!T554),AND(OR(T$1005="",Datos!T554&gt;=T$1005),OR(T$1006="",Datos!T554&lt;=T$1006)),FALSE),IF(ISNUMBER(Datos!T554),AND(Datos!T554=INT(Datos!T554),AND(OR(T$1005="",Datos!T554&gt;=T$1005),OR(T$1006="",Datos!T554&lt;=T$1006))),FALSE),OR(ISNUMBER(FIND(";"&amp;UPPER(TRIM(Datos!T554&amp;""))&amp;"=",T$1007)),ISNUMBER(FIND(";"&amp;UPPER(TRIM(Datos!T554&amp;""))&amp;";",T$1007))),OR(UPPER(TRIM(Datos!T554&amp;""))="SÍ",UPPER(TRIM(Datos!T554&amp;""))="SI",UPPER(TRIM(Datos!T554&amp;""))="NO"),IF(ISNUMBER(Datos!T554),AND(OR(T$1005="",Datos!T554&gt;=T$1005),OR(T$1006="",Datos!T554&lt;=T$1006)),FALSE),TRUE))))</f>
        <v>0.0</v>
      </c>
      <c r="U554">
        <f>IF(Datos!U554="",0,IF(AND(U$1008&lt;&gt;"",Datos!U554=U$1008),0,IF(U$1004=0,0,1-CHOOSE(U$1004,IF(ISNUMBER(Datos!U554),AND(OR(U$1005="",Datos!U554&gt;=U$1005),OR(U$1006="",Datos!U554&lt;=U$1006)),FALSE),IF(ISNUMBER(Datos!U554),AND(Datos!U554=INT(Datos!U554),AND(OR(U$1005="",Datos!U554&gt;=U$1005),OR(U$1006="",Datos!U554&lt;=U$1006))),FALSE),OR(ISNUMBER(FIND(";"&amp;UPPER(TRIM(Datos!U554&amp;""))&amp;"=",U$1007)),ISNUMBER(FIND(";"&amp;UPPER(TRIM(Datos!U554&amp;""))&amp;";",U$1007))),OR(UPPER(TRIM(Datos!U554&amp;""))="SÍ",UPPER(TRIM(Datos!U554&amp;""))="SI",UPPER(TRIM(Datos!U554&amp;""))="NO"),IF(ISNUMBER(Datos!U554),AND(OR(U$1005="",Datos!U554&gt;=U$1005),OR(U$1006="",Datos!U554&lt;=U$1006)),FALSE),TRUE))))</f>
        <v>0.0</v>
      </c>
      <c r="V554">
        <f>IF(Datos!V554="",0,IF(AND(V$1008&lt;&gt;"",Datos!V554=V$1008),0,IF(V$1004=0,0,1-CHOOSE(V$1004,IF(ISNUMBER(Datos!V554),AND(OR(V$1005="",Datos!V554&gt;=V$1005),OR(V$1006="",Datos!V554&lt;=V$1006)),FALSE),IF(ISNUMBER(Datos!V554),AND(Datos!V554=INT(Datos!V554),AND(OR(V$1005="",Datos!V554&gt;=V$1005),OR(V$1006="",Datos!V554&lt;=V$1006))),FALSE),OR(ISNUMBER(FIND(";"&amp;UPPER(TRIM(Datos!V554&amp;""))&amp;"=",V$1007)),ISNUMBER(FIND(";"&amp;UPPER(TRIM(Datos!V554&amp;""))&amp;";",V$1007))),OR(UPPER(TRIM(Datos!V554&amp;""))="SÍ",UPPER(TRIM(Datos!V554&amp;""))="SI",UPPER(TRIM(Datos!V554&amp;""))="NO"),IF(ISNUMBER(Datos!V554),AND(OR(V$1005="",Datos!V554&gt;=V$1005),OR(V$1006="",Datos!V554&lt;=V$1006)),FALSE),TRUE))))</f>
        <v>0.0</v>
      </c>
      <c r="W554">
        <f>IF(Datos!W554="",0,IF(AND(W$1008&lt;&gt;"",Datos!W554=W$1008),0,IF(W$1004=0,0,1-CHOOSE(W$1004,IF(ISNUMBER(Datos!W554),AND(OR(W$1005="",Datos!W554&gt;=W$1005),OR(W$1006="",Datos!W554&lt;=W$1006)),FALSE),IF(ISNUMBER(Datos!W554),AND(Datos!W554=INT(Datos!W554),AND(OR(W$1005="",Datos!W554&gt;=W$1005),OR(W$1006="",Datos!W554&lt;=W$1006))),FALSE),OR(ISNUMBER(FIND(";"&amp;UPPER(TRIM(Datos!W554&amp;""))&amp;"=",W$1007)),ISNUMBER(FIND(";"&amp;UPPER(TRIM(Datos!W554&amp;""))&amp;";",W$1007))),OR(UPPER(TRIM(Datos!W554&amp;""))="SÍ",UPPER(TRIM(Datos!W554&amp;""))="SI",UPPER(TRIM(Datos!W554&amp;""))="NO"),IF(ISNUMBER(Datos!W554),AND(OR(W$1005="",Datos!W554&gt;=W$1005),OR(W$1006="",Datos!W554&lt;=W$1006)),FALSE),TRUE))))</f>
        <v>0.0</v>
      </c>
      <c r="X554">
        <f>IF(Datos!X554="",0,IF(AND(X$1008&lt;&gt;"",Datos!X554=X$1008),0,IF(X$1004=0,0,1-CHOOSE(X$1004,IF(ISNUMBER(Datos!X554),AND(OR(X$1005="",Datos!X554&gt;=X$1005),OR(X$1006="",Datos!X554&lt;=X$1006)),FALSE),IF(ISNUMBER(Datos!X554),AND(Datos!X554=INT(Datos!X554),AND(OR(X$1005="",Datos!X554&gt;=X$1005),OR(X$1006="",Datos!X554&lt;=X$1006))),FALSE),OR(ISNUMBER(FIND(";"&amp;UPPER(TRIM(Datos!X554&amp;""))&amp;"=",X$1007)),ISNUMBER(FIND(";"&amp;UPPER(TRIM(Datos!X554&amp;""))&amp;";",X$1007))),OR(UPPER(TRIM(Datos!X554&amp;""))="SÍ",UPPER(TRIM(Datos!X554&amp;""))="SI",UPPER(TRIM(Datos!X554&amp;""))="NO"),IF(ISNUMBER(Datos!X554),AND(OR(X$1005="",Datos!X554&gt;=X$1005),OR(X$1006="",Datos!X554&lt;=X$1006)),FALSE),TRUE))))</f>
        <v>0.0</v>
      </c>
      <c r="Y554">
        <f>IF(Datos!Y554="",0,IF(AND(Y$1008&lt;&gt;"",Datos!Y554=Y$1008),0,IF(Y$1004=0,0,1-CHOOSE(Y$1004,IF(ISNUMBER(Datos!Y554),AND(OR(Y$1005="",Datos!Y554&gt;=Y$1005),OR(Y$1006="",Datos!Y554&lt;=Y$1006)),FALSE),IF(ISNUMBER(Datos!Y554),AND(Datos!Y554=INT(Datos!Y554),AND(OR(Y$1005="",Datos!Y554&gt;=Y$1005),OR(Y$1006="",Datos!Y554&lt;=Y$1006))),FALSE),OR(ISNUMBER(FIND(";"&amp;UPPER(TRIM(Datos!Y554&amp;""))&amp;"=",Y$1007)),ISNUMBER(FIND(";"&amp;UPPER(TRIM(Datos!Y554&amp;""))&amp;";",Y$1007))),OR(UPPER(TRIM(Datos!Y554&amp;""))="SÍ",UPPER(TRIM(Datos!Y554&amp;""))="SI",UPPER(TRIM(Datos!Y554&amp;""))="NO"),IF(ISNUMBER(Datos!Y554),AND(OR(Y$1005="",Datos!Y554&gt;=Y$1005),OR(Y$1006="",Datos!Y554&lt;=Y$1006)),FALSE),TRUE))))</f>
        <v>0.0</v>
      </c>
      <c r="Z554">
        <f>IF(Datos!Z554="",0,IF(AND(Z$1008&lt;&gt;"",Datos!Z554=Z$1008),0,IF(Z$1004=0,0,1-CHOOSE(Z$1004,IF(ISNUMBER(Datos!Z554),AND(OR(Z$1005="",Datos!Z554&gt;=Z$1005),OR(Z$1006="",Datos!Z554&lt;=Z$1006)),FALSE),IF(ISNUMBER(Datos!Z554),AND(Datos!Z554=INT(Datos!Z554),AND(OR(Z$1005="",Datos!Z554&gt;=Z$1005),OR(Z$1006="",Datos!Z554&lt;=Z$1006))),FALSE),OR(ISNUMBER(FIND(";"&amp;UPPER(TRIM(Datos!Z554&amp;""))&amp;"=",Z$1007)),ISNUMBER(FIND(";"&amp;UPPER(TRIM(Datos!Z554&amp;""))&amp;";",Z$1007))),OR(UPPER(TRIM(Datos!Z554&amp;""))="SÍ",UPPER(TRIM(Datos!Z554&amp;""))="SI",UPPER(TRIM(Datos!Z554&amp;""))="NO"),IF(ISNUMBER(Datos!Z554),AND(OR(Z$1005="",Datos!Z554&gt;=Z$1005),OR(Z$1006="",Datos!Z554&lt;=Z$1006)),FALSE),TRUE))))</f>
        <v>0.0</v>
      </c>
      <c r="AA554">
        <f>IF(Datos!AA554="",0,IF(AND(AA$1008&lt;&gt;"",Datos!AA554=AA$1008),0,IF(AA$1004=0,0,1-CHOOSE(AA$1004,IF(ISNUMBER(Datos!AA554),AND(OR(AA$1005="",Datos!AA554&gt;=AA$1005),OR(AA$1006="",Datos!AA554&lt;=AA$1006)),FALSE),IF(ISNUMBER(Datos!AA554),AND(Datos!AA554=INT(Datos!AA554),AND(OR(AA$1005="",Datos!AA554&gt;=AA$1005),OR(AA$1006="",Datos!AA554&lt;=AA$1006))),FALSE),OR(ISNUMBER(FIND(";"&amp;UPPER(TRIM(Datos!AA554&amp;""))&amp;"=",AA$1007)),ISNUMBER(FIND(";"&amp;UPPER(TRIM(Datos!AA554&amp;""))&amp;";",AA$1007))),OR(UPPER(TRIM(Datos!AA554&amp;""))="SÍ",UPPER(TRIM(Datos!AA554&amp;""))="SI",UPPER(TRIM(Datos!AA554&amp;""))="NO"),IF(ISNUMBER(Datos!AA554),AND(OR(AA$1005="",Datos!AA554&gt;=AA$1005),OR(AA$1006="",Datos!AA554&lt;=AA$1006)),FALSE),TRUE))))</f>
        <v>0.0</v>
      </c>
      <c r="AB554">
        <f>IF(Datos!AB554="",0,IF(AND(AB$1008&lt;&gt;"",Datos!AB554=AB$1008),0,IF(AB$1004=0,0,1-CHOOSE(AB$1004,IF(ISNUMBER(Datos!AB554),AND(OR(AB$1005="",Datos!AB554&gt;=AB$1005),OR(AB$1006="",Datos!AB554&lt;=AB$1006)),FALSE),IF(ISNUMBER(Datos!AB554),AND(Datos!AB554=INT(Datos!AB554),AND(OR(AB$1005="",Datos!AB554&gt;=AB$1005),OR(AB$1006="",Datos!AB554&lt;=AB$1006))),FALSE),OR(ISNUMBER(FIND(";"&amp;UPPER(TRIM(Datos!AB554&amp;""))&amp;"=",AB$1007)),ISNUMBER(FIND(";"&amp;UPPER(TRIM(Datos!AB554&amp;""))&amp;";",AB$1007))),OR(UPPER(TRIM(Datos!AB554&amp;""))="SÍ",UPPER(TRIM(Datos!AB554&amp;""))="SI",UPPER(TRIM(Datos!AB554&amp;""))="NO"),IF(ISNUMBER(Datos!AB554),AND(OR(AB$1005="",Datos!AB554&gt;=AB$1005),OR(AB$1006="",Datos!AB554&lt;=AB$1006)),FALSE),TRUE))))</f>
        <v>0.0</v>
      </c>
      <c r="AC554">
        <f>IF(Datos!AC554="",0,IF(AND(AC$1008&lt;&gt;"",Datos!AC554=AC$1008),0,IF(AC$1004=0,0,1-CHOOSE(AC$1004,IF(ISNUMBER(Datos!AC554),AND(OR(AC$1005="",Datos!AC554&gt;=AC$1005),OR(AC$1006="",Datos!AC554&lt;=AC$1006)),FALSE),IF(ISNUMBER(Datos!AC554),AND(Datos!AC554=INT(Datos!AC554),AND(OR(AC$1005="",Datos!AC554&gt;=AC$1005),OR(AC$1006="",Datos!AC554&lt;=AC$1006))),FALSE),OR(ISNUMBER(FIND(";"&amp;UPPER(TRIM(Datos!AC554&amp;""))&amp;"=",AC$1007)),ISNUMBER(FIND(";"&amp;UPPER(TRIM(Datos!AC554&amp;""))&amp;";",AC$1007))),OR(UPPER(TRIM(Datos!AC554&amp;""))="SÍ",UPPER(TRIM(Datos!AC554&amp;""))="SI",UPPER(TRIM(Datos!AC554&amp;""))="NO"),IF(ISNUMBER(Datos!AC554),AND(OR(AC$1005="",Datos!AC554&gt;=AC$1005),OR(AC$1006="",Datos!AC554&lt;=AC$1006)),FALSE),TRUE))))</f>
        <v>0.0</v>
      </c>
      <c r="AD554">
        <f>IF(Datos!AD554="",0,IF(AND(AD$1008&lt;&gt;"",Datos!AD554=AD$1008),0,IF(AD$1004=0,0,1-CHOOSE(AD$1004,IF(ISNUMBER(Datos!AD554),AND(OR(AD$1005="",Datos!AD554&gt;=AD$1005),OR(AD$1006="",Datos!AD554&lt;=AD$1006)),FALSE),IF(ISNUMBER(Datos!AD554),AND(Datos!AD554=INT(Datos!AD554),AND(OR(AD$1005="",Datos!AD554&gt;=AD$1005),OR(AD$1006="",Datos!AD554&lt;=AD$1006))),FALSE),OR(ISNUMBER(FIND(";"&amp;UPPER(TRIM(Datos!AD554&amp;""))&amp;"=",AD$1007)),ISNUMBER(FIND(";"&amp;UPPER(TRIM(Datos!AD554&amp;""))&amp;";",AD$1007))),OR(UPPER(TRIM(Datos!AD554&amp;""))="SÍ",UPPER(TRIM(Datos!AD554&amp;""))="SI",UPPER(TRIM(Datos!AD554&amp;""))="NO"),IF(ISNUMBER(Datos!AD554),AND(OR(AD$1005="",Datos!AD554&gt;=AD$1005),OR(AD$1006="",Datos!AD554&lt;=AD$1006)),FALSE),TRUE))))</f>
        <v>0.0</v>
      </c>
      <c r="AE554">
        <f>IF(Datos!AE554="",0,IF(AND(AE$1008&lt;&gt;"",Datos!AE554=AE$1008),0,IF(AE$1004=0,0,1-CHOOSE(AE$1004,IF(ISNUMBER(Datos!AE554),AND(OR(AE$1005="",Datos!AE554&gt;=AE$1005),OR(AE$1006="",Datos!AE554&lt;=AE$1006)),FALSE),IF(ISNUMBER(Datos!AE554),AND(Datos!AE554=INT(Datos!AE554),AND(OR(AE$1005="",Datos!AE554&gt;=AE$1005),OR(AE$1006="",Datos!AE554&lt;=AE$1006))),FALSE),OR(ISNUMBER(FIND(";"&amp;UPPER(TRIM(Datos!AE554&amp;""))&amp;"=",AE$1007)),ISNUMBER(FIND(";"&amp;UPPER(TRIM(Datos!AE554&amp;""))&amp;";",AE$1007))),OR(UPPER(TRIM(Datos!AE554&amp;""))="SÍ",UPPER(TRIM(Datos!AE554&amp;""))="SI",UPPER(TRIM(Datos!AE554&amp;""))="NO"),IF(ISNUMBER(Datos!AE554),AND(OR(AE$1005="",Datos!AE554&gt;=AE$1005),OR(AE$1006="",Datos!AE554&lt;=AE$1006)),FALSE),TRUE))))</f>
        <v>0.0</v>
      </c>
    </row>
    <row r="555" spans="2:31">
      <c r="B555">
        <f>IF(Datos!B555="",0,IF(AND(B$1008&lt;&gt;"",Datos!B555=B$1008),0,IF(B$1004=0,0,1-CHOOSE(B$1004,IF(ISNUMBER(Datos!B555),AND(OR(B$1005="",Datos!B555&gt;=B$1005),OR(B$1006="",Datos!B555&lt;=B$1006)),FALSE),IF(ISNUMBER(Datos!B555),AND(Datos!B555=INT(Datos!B555),AND(OR(B$1005="",Datos!B555&gt;=B$1005),OR(B$1006="",Datos!B555&lt;=B$1006))),FALSE),OR(ISNUMBER(FIND(";"&amp;UPPER(TRIM(Datos!B555&amp;""))&amp;"=",B$1007)),ISNUMBER(FIND(";"&amp;UPPER(TRIM(Datos!B555&amp;""))&amp;";",B$1007))),OR(UPPER(TRIM(Datos!B555&amp;""))="SÍ",UPPER(TRIM(Datos!B555&amp;""))="SI",UPPER(TRIM(Datos!B555&amp;""))="NO"),IF(ISNUMBER(Datos!B555),AND(OR(B$1005="",Datos!B555&gt;=B$1005),OR(B$1006="",Datos!B555&lt;=B$1006)),FALSE),TRUE))))</f>
        <v>0.0</v>
      </c>
      <c r="C555">
        <f>IF(Datos!C555="",0,IF(AND(C$1008&lt;&gt;"",Datos!C555=C$1008),0,IF(C$1004=0,0,1-CHOOSE(C$1004,IF(ISNUMBER(Datos!C555),AND(OR(C$1005="",Datos!C555&gt;=C$1005),OR(C$1006="",Datos!C555&lt;=C$1006)),FALSE),IF(ISNUMBER(Datos!C555),AND(Datos!C555=INT(Datos!C555),AND(OR(C$1005="",Datos!C555&gt;=C$1005),OR(C$1006="",Datos!C555&lt;=C$1006))),FALSE),OR(ISNUMBER(FIND(";"&amp;UPPER(TRIM(Datos!C555&amp;""))&amp;"=",C$1007)),ISNUMBER(FIND(";"&amp;UPPER(TRIM(Datos!C555&amp;""))&amp;";",C$1007))),OR(UPPER(TRIM(Datos!C555&amp;""))="SÍ",UPPER(TRIM(Datos!C555&amp;""))="SI",UPPER(TRIM(Datos!C555&amp;""))="NO"),IF(ISNUMBER(Datos!C555),AND(OR(C$1005="",Datos!C555&gt;=C$1005),OR(C$1006="",Datos!C555&lt;=C$1006)),FALSE),TRUE))))</f>
        <v>0.0</v>
      </c>
      <c r="D555">
        <f>IF(Datos!D555="",0,IF(AND(D$1008&lt;&gt;"",Datos!D555=D$1008),0,IF(D$1004=0,0,1-CHOOSE(D$1004,IF(ISNUMBER(Datos!D555),AND(OR(D$1005="",Datos!D555&gt;=D$1005),OR(D$1006="",Datos!D555&lt;=D$1006)),FALSE),IF(ISNUMBER(Datos!D555),AND(Datos!D555=INT(Datos!D555),AND(OR(D$1005="",Datos!D555&gt;=D$1005),OR(D$1006="",Datos!D555&lt;=D$1006))),FALSE),OR(ISNUMBER(FIND(";"&amp;UPPER(TRIM(Datos!D555&amp;""))&amp;"=",D$1007)),ISNUMBER(FIND(";"&amp;UPPER(TRIM(Datos!D555&amp;""))&amp;";",D$1007))),OR(UPPER(TRIM(Datos!D555&amp;""))="SÍ",UPPER(TRIM(Datos!D555&amp;""))="SI",UPPER(TRIM(Datos!D555&amp;""))="NO"),IF(ISNUMBER(Datos!D555),AND(OR(D$1005="",Datos!D555&gt;=D$1005),OR(D$1006="",Datos!D555&lt;=D$1006)),FALSE),TRUE))))</f>
        <v>0.0</v>
      </c>
      <c r="E555">
        <f>IF(Datos!E555="",0,IF(AND(E$1008&lt;&gt;"",Datos!E555=E$1008),0,IF(E$1004=0,0,1-CHOOSE(E$1004,IF(ISNUMBER(Datos!E555),AND(OR(E$1005="",Datos!E555&gt;=E$1005),OR(E$1006="",Datos!E555&lt;=E$1006)),FALSE),IF(ISNUMBER(Datos!E555),AND(Datos!E555=INT(Datos!E555),AND(OR(E$1005="",Datos!E555&gt;=E$1005),OR(E$1006="",Datos!E555&lt;=E$1006))),FALSE),OR(ISNUMBER(FIND(";"&amp;UPPER(TRIM(Datos!E555&amp;""))&amp;"=",E$1007)),ISNUMBER(FIND(";"&amp;UPPER(TRIM(Datos!E555&amp;""))&amp;";",E$1007))),OR(UPPER(TRIM(Datos!E555&amp;""))="SÍ",UPPER(TRIM(Datos!E555&amp;""))="SI",UPPER(TRIM(Datos!E555&amp;""))="NO"),IF(ISNUMBER(Datos!E555),AND(OR(E$1005="",Datos!E555&gt;=E$1005),OR(E$1006="",Datos!E555&lt;=E$1006)),FALSE),TRUE))))</f>
        <v>0.0</v>
      </c>
      <c r="F555">
        <f>IF(Datos!F555="",0,IF(AND(F$1008&lt;&gt;"",Datos!F555=F$1008),0,IF(F$1004=0,0,1-CHOOSE(F$1004,IF(ISNUMBER(Datos!F555),AND(OR(F$1005="",Datos!F555&gt;=F$1005),OR(F$1006="",Datos!F555&lt;=F$1006)),FALSE),IF(ISNUMBER(Datos!F555),AND(Datos!F555=INT(Datos!F555),AND(OR(F$1005="",Datos!F555&gt;=F$1005),OR(F$1006="",Datos!F555&lt;=F$1006))),FALSE),OR(ISNUMBER(FIND(";"&amp;UPPER(TRIM(Datos!F555&amp;""))&amp;"=",F$1007)),ISNUMBER(FIND(";"&amp;UPPER(TRIM(Datos!F555&amp;""))&amp;";",F$1007))),OR(UPPER(TRIM(Datos!F555&amp;""))="SÍ",UPPER(TRIM(Datos!F555&amp;""))="SI",UPPER(TRIM(Datos!F555&amp;""))="NO"),IF(ISNUMBER(Datos!F555),AND(OR(F$1005="",Datos!F555&gt;=F$1005),OR(F$1006="",Datos!F555&lt;=F$1006)),FALSE),TRUE))))</f>
        <v>0.0</v>
      </c>
      <c r="G555">
        <f>IF(Datos!G555="",0,IF(AND(G$1008&lt;&gt;"",Datos!G555=G$1008),0,IF(G$1004=0,0,1-CHOOSE(G$1004,IF(ISNUMBER(Datos!G555),AND(OR(G$1005="",Datos!G555&gt;=G$1005),OR(G$1006="",Datos!G555&lt;=G$1006)),FALSE),IF(ISNUMBER(Datos!G555),AND(Datos!G555=INT(Datos!G555),AND(OR(G$1005="",Datos!G555&gt;=G$1005),OR(G$1006="",Datos!G555&lt;=G$1006))),FALSE),OR(ISNUMBER(FIND(";"&amp;UPPER(TRIM(Datos!G555&amp;""))&amp;"=",G$1007)),ISNUMBER(FIND(";"&amp;UPPER(TRIM(Datos!G555&amp;""))&amp;";",G$1007))),OR(UPPER(TRIM(Datos!G555&amp;""))="SÍ",UPPER(TRIM(Datos!G555&amp;""))="SI",UPPER(TRIM(Datos!G555&amp;""))="NO"),IF(ISNUMBER(Datos!G555),AND(OR(G$1005="",Datos!G555&gt;=G$1005),OR(G$1006="",Datos!G555&lt;=G$1006)),FALSE),TRUE))))</f>
        <v>0.0</v>
      </c>
      <c r="H555">
        <f>IF(Datos!H555="",0,IF(AND(H$1008&lt;&gt;"",Datos!H555=H$1008),0,IF(H$1004=0,0,1-CHOOSE(H$1004,IF(ISNUMBER(Datos!H555),AND(OR(H$1005="",Datos!H555&gt;=H$1005),OR(H$1006="",Datos!H555&lt;=H$1006)),FALSE),IF(ISNUMBER(Datos!H555),AND(Datos!H555=INT(Datos!H555),AND(OR(H$1005="",Datos!H555&gt;=H$1005),OR(H$1006="",Datos!H555&lt;=H$1006))),FALSE),OR(ISNUMBER(FIND(";"&amp;UPPER(TRIM(Datos!H555&amp;""))&amp;"=",H$1007)),ISNUMBER(FIND(";"&amp;UPPER(TRIM(Datos!H555&amp;""))&amp;";",H$1007))),OR(UPPER(TRIM(Datos!H555&amp;""))="SÍ",UPPER(TRIM(Datos!H555&amp;""))="SI",UPPER(TRIM(Datos!H555&amp;""))="NO"),IF(ISNUMBER(Datos!H555),AND(OR(H$1005="",Datos!H555&gt;=H$1005),OR(H$1006="",Datos!H555&lt;=H$1006)),FALSE),TRUE))))</f>
        <v>0.0</v>
      </c>
      <c r="I555">
        <f>IF(Datos!I555="",0,IF(AND(I$1008&lt;&gt;"",Datos!I555=I$1008),0,IF(I$1004=0,0,1-CHOOSE(I$1004,IF(ISNUMBER(Datos!I555),AND(OR(I$1005="",Datos!I555&gt;=I$1005),OR(I$1006="",Datos!I555&lt;=I$1006)),FALSE),IF(ISNUMBER(Datos!I555),AND(Datos!I555=INT(Datos!I555),AND(OR(I$1005="",Datos!I555&gt;=I$1005),OR(I$1006="",Datos!I555&lt;=I$1006))),FALSE),OR(ISNUMBER(FIND(";"&amp;UPPER(TRIM(Datos!I555&amp;""))&amp;"=",I$1007)),ISNUMBER(FIND(";"&amp;UPPER(TRIM(Datos!I555&amp;""))&amp;";",I$1007))),OR(UPPER(TRIM(Datos!I555&amp;""))="SÍ",UPPER(TRIM(Datos!I555&amp;""))="SI",UPPER(TRIM(Datos!I555&amp;""))="NO"),IF(ISNUMBER(Datos!I555),AND(OR(I$1005="",Datos!I555&gt;=I$1005),OR(I$1006="",Datos!I555&lt;=I$1006)),FALSE),TRUE))))</f>
        <v>0.0</v>
      </c>
      <c r="J555">
        <f>IF(Datos!J555="",0,IF(AND(J$1008&lt;&gt;"",Datos!J555=J$1008),0,IF(J$1004=0,0,1-CHOOSE(J$1004,IF(ISNUMBER(Datos!J555),AND(OR(J$1005="",Datos!J555&gt;=J$1005),OR(J$1006="",Datos!J555&lt;=J$1006)),FALSE),IF(ISNUMBER(Datos!J555),AND(Datos!J555=INT(Datos!J555),AND(OR(J$1005="",Datos!J555&gt;=J$1005),OR(J$1006="",Datos!J555&lt;=J$1006))),FALSE),OR(ISNUMBER(FIND(";"&amp;UPPER(TRIM(Datos!J555&amp;""))&amp;"=",J$1007)),ISNUMBER(FIND(";"&amp;UPPER(TRIM(Datos!J555&amp;""))&amp;";",J$1007))),OR(UPPER(TRIM(Datos!J555&amp;""))="SÍ",UPPER(TRIM(Datos!J555&amp;""))="SI",UPPER(TRIM(Datos!J555&amp;""))="NO"),IF(ISNUMBER(Datos!J555),AND(OR(J$1005="",Datos!J555&gt;=J$1005),OR(J$1006="",Datos!J555&lt;=J$1006)),FALSE),TRUE))))</f>
        <v>0.0</v>
      </c>
      <c r="K555">
        <f>IF(Datos!K555="",0,IF(AND(K$1008&lt;&gt;"",Datos!K555=K$1008),0,IF(K$1004=0,0,1-CHOOSE(K$1004,IF(ISNUMBER(Datos!K555),AND(OR(K$1005="",Datos!K555&gt;=K$1005),OR(K$1006="",Datos!K555&lt;=K$1006)),FALSE),IF(ISNUMBER(Datos!K555),AND(Datos!K555=INT(Datos!K555),AND(OR(K$1005="",Datos!K555&gt;=K$1005),OR(K$1006="",Datos!K555&lt;=K$1006))),FALSE),OR(ISNUMBER(FIND(";"&amp;UPPER(TRIM(Datos!K555&amp;""))&amp;"=",K$1007)),ISNUMBER(FIND(";"&amp;UPPER(TRIM(Datos!K555&amp;""))&amp;";",K$1007))),OR(UPPER(TRIM(Datos!K555&amp;""))="SÍ",UPPER(TRIM(Datos!K555&amp;""))="SI",UPPER(TRIM(Datos!K555&amp;""))="NO"),IF(ISNUMBER(Datos!K555),AND(OR(K$1005="",Datos!K555&gt;=K$1005),OR(K$1006="",Datos!K555&lt;=K$1006)),FALSE),TRUE))))</f>
        <v>0.0</v>
      </c>
      <c r="L555">
        <f>IF(Datos!L555="",0,IF(AND(L$1008&lt;&gt;"",Datos!L555=L$1008),0,IF(L$1004=0,0,1-CHOOSE(L$1004,IF(ISNUMBER(Datos!L555),AND(OR(L$1005="",Datos!L555&gt;=L$1005),OR(L$1006="",Datos!L555&lt;=L$1006)),FALSE),IF(ISNUMBER(Datos!L555),AND(Datos!L555=INT(Datos!L555),AND(OR(L$1005="",Datos!L555&gt;=L$1005),OR(L$1006="",Datos!L555&lt;=L$1006))),FALSE),OR(ISNUMBER(FIND(";"&amp;UPPER(TRIM(Datos!L555&amp;""))&amp;"=",L$1007)),ISNUMBER(FIND(";"&amp;UPPER(TRIM(Datos!L555&amp;""))&amp;";",L$1007))),OR(UPPER(TRIM(Datos!L555&amp;""))="SÍ",UPPER(TRIM(Datos!L555&amp;""))="SI",UPPER(TRIM(Datos!L555&amp;""))="NO"),IF(ISNUMBER(Datos!L555),AND(OR(L$1005="",Datos!L555&gt;=L$1005),OR(L$1006="",Datos!L555&lt;=L$1006)),FALSE),TRUE))))</f>
        <v>0.0</v>
      </c>
      <c r="M555">
        <f>IF(Datos!M555="",0,IF(AND(M$1008&lt;&gt;"",Datos!M555=M$1008),0,IF(M$1004=0,0,1-CHOOSE(M$1004,IF(ISNUMBER(Datos!M555),AND(OR(M$1005="",Datos!M555&gt;=M$1005),OR(M$1006="",Datos!M555&lt;=M$1006)),FALSE),IF(ISNUMBER(Datos!M555),AND(Datos!M555=INT(Datos!M555),AND(OR(M$1005="",Datos!M555&gt;=M$1005),OR(M$1006="",Datos!M555&lt;=M$1006))),FALSE),OR(ISNUMBER(FIND(";"&amp;UPPER(TRIM(Datos!M555&amp;""))&amp;"=",M$1007)),ISNUMBER(FIND(";"&amp;UPPER(TRIM(Datos!M555&amp;""))&amp;";",M$1007))),OR(UPPER(TRIM(Datos!M555&amp;""))="SÍ",UPPER(TRIM(Datos!M555&amp;""))="SI",UPPER(TRIM(Datos!M555&amp;""))="NO"),IF(ISNUMBER(Datos!M555),AND(OR(M$1005="",Datos!M555&gt;=M$1005),OR(M$1006="",Datos!M555&lt;=M$1006)),FALSE),TRUE))))</f>
        <v>0.0</v>
      </c>
      <c r="N555">
        <f>IF(Datos!N555="",0,IF(AND(N$1008&lt;&gt;"",Datos!N555=N$1008),0,IF(N$1004=0,0,1-CHOOSE(N$1004,IF(ISNUMBER(Datos!N555),AND(OR(N$1005="",Datos!N555&gt;=N$1005),OR(N$1006="",Datos!N555&lt;=N$1006)),FALSE),IF(ISNUMBER(Datos!N555),AND(Datos!N555=INT(Datos!N555),AND(OR(N$1005="",Datos!N555&gt;=N$1005),OR(N$1006="",Datos!N555&lt;=N$1006))),FALSE),OR(ISNUMBER(FIND(";"&amp;UPPER(TRIM(Datos!N555&amp;""))&amp;"=",N$1007)),ISNUMBER(FIND(";"&amp;UPPER(TRIM(Datos!N555&amp;""))&amp;";",N$1007))),OR(UPPER(TRIM(Datos!N555&amp;""))="SÍ",UPPER(TRIM(Datos!N555&amp;""))="SI",UPPER(TRIM(Datos!N555&amp;""))="NO"),IF(ISNUMBER(Datos!N555),AND(OR(N$1005="",Datos!N555&gt;=N$1005),OR(N$1006="",Datos!N555&lt;=N$1006)),FALSE),TRUE))))</f>
        <v>0.0</v>
      </c>
      <c r="O555">
        <f>IF(Datos!O555="",0,IF(AND(O$1008&lt;&gt;"",Datos!O555=O$1008),0,IF(O$1004=0,0,1-CHOOSE(O$1004,IF(ISNUMBER(Datos!O555),AND(OR(O$1005="",Datos!O555&gt;=O$1005),OR(O$1006="",Datos!O555&lt;=O$1006)),FALSE),IF(ISNUMBER(Datos!O555),AND(Datos!O555=INT(Datos!O555),AND(OR(O$1005="",Datos!O555&gt;=O$1005),OR(O$1006="",Datos!O555&lt;=O$1006))),FALSE),OR(ISNUMBER(FIND(";"&amp;UPPER(TRIM(Datos!O555&amp;""))&amp;"=",O$1007)),ISNUMBER(FIND(";"&amp;UPPER(TRIM(Datos!O555&amp;""))&amp;";",O$1007))),OR(UPPER(TRIM(Datos!O555&amp;""))="SÍ",UPPER(TRIM(Datos!O555&amp;""))="SI",UPPER(TRIM(Datos!O555&amp;""))="NO"),IF(ISNUMBER(Datos!O555),AND(OR(O$1005="",Datos!O555&gt;=O$1005),OR(O$1006="",Datos!O555&lt;=O$1006)),FALSE),TRUE))))</f>
        <v>0.0</v>
      </c>
      <c r="P555">
        <f>IF(Datos!P555="",0,IF(AND(P$1008&lt;&gt;"",Datos!P555=P$1008),0,IF(P$1004=0,0,1-CHOOSE(P$1004,IF(ISNUMBER(Datos!P555),AND(OR(P$1005="",Datos!P555&gt;=P$1005),OR(P$1006="",Datos!P555&lt;=P$1006)),FALSE),IF(ISNUMBER(Datos!P555),AND(Datos!P555=INT(Datos!P555),AND(OR(P$1005="",Datos!P555&gt;=P$1005),OR(P$1006="",Datos!P555&lt;=P$1006))),FALSE),OR(ISNUMBER(FIND(";"&amp;UPPER(TRIM(Datos!P555&amp;""))&amp;"=",P$1007)),ISNUMBER(FIND(";"&amp;UPPER(TRIM(Datos!P555&amp;""))&amp;";",P$1007))),OR(UPPER(TRIM(Datos!P555&amp;""))="SÍ",UPPER(TRIM(Datos!P555&amp;""))="SI",UPPER(TRIM(Datos!P555&amp;""))="NO"),IF(ISNUMBER(Datos!P555),AND(OR(P$1005="",Datos!P555&gt;=P$1005),OR(P$1006="",Datos!P555&lt;=P$1006)),FALSE),TRUE))))</f>
        <v>0.0</v>
      </c>
      <c r="Q555">
        <f>IF(Datos!Q555="",0,IF(AND(Q$1008&lt;&gt;"",Datos!Q555=Q$1008),0,IF(Q$1004=0,0,1-CHOOSE(Q$1004,IF(ISNUMBER(Datos!Q555),AND(OR(Q$1005="",Datos!Q555&gt;=Q$1005),OR(Q$1006="",Datos!Q555&lt;=Q$1006)),FALSE),IF(ISNUMBER(Datos!Q555),AND(Datos!Q555=INT(Datos!Q555),AND(OR(Q$1005="",Datos!Q555&gt;=Q$1005),OR(Q$1006="",Datos!Q555&lt;=Q$1006))),FALSE),OR(ISNUMBER(FIND(";"&amp;UPPER(TRIM(Datos!Q555&amp;""))&amp;"=",Q$1007)),ISNUMBER(FIND(";"&amp;UPPER(TRIM(Datos!Q555&amp;""))&amp;";",Q$1007))),OR(UPPER(TRIM(Datos!Q555&amp;""))="SÍ",UPPER(TRIM(Datos!Q555&amp;""))="SI",UPPER(TRIM(Datos!Q555&amp;""))="NO"),IF(ISNUMBER(Datos!Q555),AND(OR(Q$1005="",Datos!Q555&gt;=Q$1005),OR(Q$1006="",Datos!Q555&lt;=Q$1006)),FALSE),TRUE))))</f>
        <v>0.0</v>
      </c>
      <c r="R555">
        <f>IF(Datos!R555="",0,IF(AND(R$1008&lt;&gt;"",Datos!R555=R$1008),0,IF(R$1004=0,0,1-CHOOSE(R$1004,IF(ISNUMBER(Datos!R555),AND(OR(R$1005="",Datos!R555&gt;=R$1005),OR(R$1006="",Datos!R555&lt;=R$1006)),FALSE),IF(ISNUMBER(Datos!R555),AND(Datos!R555=INT(Datos!R555),AND(OR(R$1005="",Datos!R555&gt;=R$1005),OR(R$1006="",Datos!R555&lt;=R$1006))),FALSE),OR(ISNUMBER(FIND(";"&amp;UPPER(TRIM(Datos!R555&amp;""))&amp;"=",R$1007)),ISNUMBER(FIND(";"&amp;UPPER(TRIM(Datos!R555&amp;""))&amp;";",R$1007))),OR(UPPER(TRIM(Datos!R555&amp;""))="SÍ",UPPER(TRIM(Datos!R555&amp;""))="SI",UPPER(TRIM(Datos!R555&amp;""))="NO"),IF(ISNUMBER(Datos!R555),AND(OR(R$1005="",Datos!R555&gt;=R$1005),OR(R$1006="",Datos!R555&lt;=R$1006)),FALSE),TRUE))))</f>
        <v>0.0</v>
      </c>
      <c r="S555">
        <f>IF(Datos!S555="",0,IF(AND(S$1008&lt;&gt;"",Datos!S555=S$1008),0,IF(S$1004=0,0,1-CHOOSE(S$1004,IF(ISNUMBER(Datos!S555),AND(OR(S$1005="",Datos!S555&gt;=S$1005),OR(S$1006="",Datos!S555&lt;=S$1006)),FALSE),IF(ISNUMBER(Datos!S555),AND(Datos!S555=INT(Datos!S555),AND(OR(S$1005="",Datos!S555&gt;=S$1005),OR(S$1006="",Datos!S555&lt;=S$1006))),FALSE),OR(ISNUMBER(FIND(";"&amp;UPPER(TRIM(Datos!S555&amp;""))&amp;"=",S$1007)),ISNUMBER(FIND(";"&amp;UPPER(TRIM(Datos!S555&amp;""))&amp;";",S$1007))),OR(UPPER(TRIM(Datos!S555&amp;""))="SÍ",UPPER(TRIM(Datos!S555&amp;""))="SI",UPPER(TRIM(Datos!S555&amp;""))="NO"),IF(ISNUMBER(Datos!S555),AND(OR(S$1005="",Datos!S555&gt;=S$1005),OR(S$1006="",Datos!S555&lt;=S$1006)),FALSE),TRUE))))</f>
        <v>0.0</v>
      </c>
      <c r="T555">
        <f>IF(Datos!T555="",0,IF(AND(T$1008&lt;&gt;"",Datos!T555=T$1008),0,IF(T$1004=0,0,1-CHOOSE(T$1004,IF(ISNUMBER(Datos!T555),AND(OR(T$1005="",Datos!T555&gt;=T$1005),OR(T$1006="",Datos!T555&lt;=T$1006)),FALSE),IF(ISNUMBER(Datos!T555),AND(Datos!T555=INT(Datos!T555),AND(OR(T$1005="",Datos!T555&gt;=T$1005),OR(T$1006="",Datos!T555&lt;=T$1006))),FALSE),OR(ISNUMBER(FIND(";"&amp;UPPER(TRIM(Datos!T555&amp;""))&amp;"=",T$1007)),ISNUMBER(FIND(";"&amp;UPPER(TRIM(Datos!T555&amp;""))&amp;";",T$1007))),OR(UPPER(TRIM(Datos!T555&amp;""))="SÍ",UPPER(TRIM(Datos!T555&amp;""))="SI",UPPER(TRIM(Datos!T555&amp;""))="NO"),IF(ISNUMBER(Datos!T555),AND(OR(T$1005="",Datos!T555&gt;=T$1005),OR(T$1006="",Datos!T555&lt;=T$1006)),FALSE),TRUE))))</f>
        <v>0.0</v>
      </c>
      <c r="U555">
        <f>IF(Datos!U555="",0,IF(AND(U$1008&lt;&gt;"",Datos!U555=U$1008),0,IF(U$1004=0,0,1-CHOOSE(U$1004,IF(ISNUMBER(Datos!U555),AND(OR(U$1005="",Datos!U555&gt;=U$1005),OR(U$1006="",Datos!U555&lt;=U$1006)),FALSE),IF(ISNUMBER(Datos!U555),AND(Datos!U555=INT(Datos!U555),AND(OR(U$1005="",Datos!U555&gt;=U$1005),OR(U$1006="",Datos!U555&lt;=U$1006))),FALSE),OR(ISNUMBER(FIND(";"&amp;UPPER(TRIM(Datos!U555&amp;""))&amp;"=",U$1007)),ISNUMBER(FIND(";"&amp;UPPER(TRIM(Datos!U555&amp;""))&amp;";",U$1007))),OR(UPPER(TRIM(Datos!U555&amp;""))="SÍ",UPPER(TRIM(Datos!U555&amp;""))="SI",UPPER(TRIM(Datos!U555&amp;""))="NO"),IF(ISNUMBER(Datos!U555),AND(OR(U$1005="",Datos!U555&gt;=U$1005),OR(U$1006="",Datos!U555&lt;=U$1006)),FALSE),TRUE))))</f>
        <v>0.0</v>
      </c>
      <c r="V555">
        <f>IF(Datos!V555="",0,IF(AND(V$1008&lt;&gt;"",Datos!V555=V$1008),0,IF(V$1004=0,0,1-CHOOSE(V$1004,IF(ISNUMBER(Datos!V555),AND(OR(V$1005="",Datos!V555&gt;=V$1005),OR(V$1006="",Datos!V555&lt;=V$1006)),FALSE),IF(ISNUMBER(Datos!V555),AND(Datos!V555=INT(Datos!V555),AND(OR(V$1005="",Datos!V555&gt;=V$1005),OR(V$1006="",Datos!V555&lt;=V$1006))),FALSE),OR(ISNUMBER(FIND(";"&amp;UPPER(TRIM(Datos!V555&amp;""))&amp;"=",V$1007)),ISNUMBER(FIND(";"&amp;UPPER(TRIM(Datos!V555&amp;""))&amp;";",V$1007))),OR(UPPER(TRIM(Datos!V555&amp;""))="SÍ",UPPER(TRIM(Datos!V555&amp;""))="SI",UPPER(TRIM(Datos!V555&amp;""))="NO"),IF(ISNUMBER(Datos!V555),AND(OR(V$1005="",Datos!V555&gt;=V$1005),OR(V$1006="",Datos!V555&lt;=V$1006)),FALSE),TRUE))))</f>
        <v>0.0</v>
      </c>
      <c r="W555">
        <f>IF(Datos!W555="",0,IF(AND(W$1008&lt;&gt;"",Datos!W555=W$1008),0,IF(W$1004=0,0,1-CHOOSE(W$1004,IF(ISNUMBER(Datos!W555),AND(OR(W$1005="",Datos!W555&gt;=W$1005),OR(W$1006="",Datos!W555&lt;=W$1006)),FALSE),IF(ISNUMBER(Datos!W555),AND(Datos!W555=INT(Datos!W555),AND(OR(W$1005="",Datos!W555&gt;=W$1005),OR(W$1006="",Datos!W555&lt;=W$1006))),FALSE),OR(ISNUMBER(FIND(";"&amp;UPPER(TRIM(Datos!W555&amp;""))&amp;"=",W$1007)),ISNUMBER(FIND(";"&amp;UPPER(TRIM(Datos!W555&amp;""))&amp;";",W$1007))),OR(UPPER(TRIM(Datos!W555&amp;""))="SÍ",UPPER(TRIM(Datos!W555&amp;""))="SI",UPPER(TRIM(Datos!W555&amp;""))="NO"),IF(ISNUMBER(Datos!W555),AND(OR(W$1005="",Datos!W555&gt;=W$1005),OR(W$1006="",Datos!W555&lt;=W$1006)),FALSE),TRUE))))</f>
        <v>0.0</v>
      </c>
      <c r="X555">
        <f>IF(Datos!X555="",0,IF(AND(X$1008&lt;&gt;"",Datos!X555=X$1008),0,IF(X$1004=0,0,1-CHOOSE(X$1004,IF(ISNUMBER(Datos!X555),AND(OR(X$1005="",Datos!X555&gt;=X$1005),OR(X$1006="",Datos!X555&lt;=X$1006)),FALSE),IF(ISNUMBER(Datos!X555),AND(Datos!X555=INT(Datos!X555),AND(OR(X$1005="",Datos!X555&gt;=X$1005),OR(X$1006="",Datos!X555&lt;=X$1006))),FALSE),OR(ISNUMBER(FIND(";"&amp;UPPER(TRIM(Datos!X555&amp;""))&amp;"=",X$1007)),ISNUMBER(FIND(";"&amp;UPPER(TRIM(Datos!X555&amp;""))&amp;";",X$1007))),OR(UPPER(TRIM(Datos!X555&amp;""))="SÍ",UPPER(TRIM(Datos!X555&amp;""))="SI",UPPER(TRIM(Datos!X555&amp;""))="NO"),IF(ISNUMBER(Datos!X555),AND(OR(X$1005="",Datos!X555&gt;=X$1005),OR(X$1006="",Datos!X555&lt;=X$1006)),FALSE),TRUE))))</f>
        <v>0.0</v>
      </c>
      <c r="Y555">
        <f>IF(Datos!Y555="",0,IF(AND(Y$1008&lt;&gt;"",Datos!Y555=Y$1008),0,IF(Y$1004=0,0,1-CHOOSE(Y$1004,IF(ISNUMBER(Datos!Y555),AND(OR(Y$1005="",Datos!Y555&gt;=Y$1005),OR(Y$1006="",Datos!Y555&lt;=Y$1006)),FALSE),IF(ISNUMBER(Datos!Y555),AND(Datos!Y555=INT(Datos!Y555),AND(OR(Y$1005="",Datos!Y555&gt;=Y$1005),OR(Y$1006="",Datos!Y555&lt;=Y$1006))),FALSE),OR(ISNUMBER(FIND(";"&amp;UPPER(TRIM(Datos!Y555&amp;""))&amp;"=",Y$1007)),ISNUMBER(FIND(";"&amp;UPPER(TRIM(Datos!Y555&amp;""))&amp;";",Y$1007))),OR(UPPER(TRIM(Datos!Y555&amp;""))="SÍ",UPPER(TRIM(Datos!Y555&amp;""))="SI",UPPER(TRIM(Datos!Y555&amp;""))="NO"),IF(ISNUMBER(Datos!Y555),AND(OR(Y$1005="",Datos!Y555&gt;=Y$1005),OR(Y$1006="",Datos!Y555&lt;=Y$1006)),FALSE),TRUE))))</f>
        <v>0.0</v>
      </c>
      <c r="Z555">
        <f>IF(Datos!Z555="",0,IF(AND(Z$1008&lt;&gt;"",Datos!Z555=Z$1008),0,IF(Z$1004=0,0,1-CHOOSE(Z$1004,IF(ISNUMBER(Datos!Z555),AND(OR(Z$1005="",Datos!Z555&gt;=Z$1005),OR(Z$1006="",Datos!Z555&lt;=Z$1006)),FALSE),IF(ISNUMBER(Datos!Z555),AND(Datos!Z555=INT(Datos!Z555),AND(OR(Z$1005="",Datos!Z555&gt;=Z$1005),OR(Z$1006="",Datos!Z555&lt;=Z$1006))),FALSE),OR(ISNUMBER(FIND(";"&amp;UPPER(TRIM(Datos!Z555&amp;""))&amp;"=",Z$1007)),ISNUMBER(FIND(";"&amp;UPPER(TRIM(Datos!Z555&amp;""))&amp;";",Z$1007))),OR(UPPER(TRIM(Datos!Z555&amp;""))="SÍ",UPPER(TRIM(Datos!Z555&amp;""))="SI",UPPER(TRIM(Datos!Z555&amp;""))="NO"),IF(ISNUMBER(Datos!Z555),AND(OR(Z$1005="",Datos!Z555&gt;=Z$1005),OR(Z$1006="",Datos!Z555&lt;=Z$1006)),FALSE),TRUE))))</f>
        <v>0.0</v>
      </c>
      <c r="AA555">
        <f>IF(Datos!AA555="",0,IF(AND(AA$1008&lt;&gt;"",Datos!AA555=AA$1008),0,IF(AA$1004=0,0,1-CHOOSE(AA$1004,IF(ISNUMBER(Datos!AA555),AND(OR(AA$1005="",Datos!AA555&gt;=AA$1005),OR(AA$1006="",Datos!AA555&lt;=AA$1006)),FALSE),IF(ISNUMBER(Datos!AA555),AND(Datos!AA555=INT(Datos!AA555),AND(OR(AA$1005="",Datos!AA555&gt;=AA$1005),OR(AA$1006="",Datos!AA555&lt;=AA$1006))),FALSE),OR(ISNUMBER(FIND(";"&amp;UPPER(TRIM(Datos!AA555&amp;""))&amp;"=",AA$1007)),ISNUMBER(FIND(";"&amp;UPPER(TRIM(Datos!AA555&amp;""))&amp;";",AA$1007))),OR(UPPER(TRIM(Datos!AA555&amp;""))="SÍ",UPPER(TRIM(Datos!AA555&amp;""))="SI",UPPER(TRIM(Datos!AA555&amp;""))="NO"),IF(ISNUMBER(Datos!AA555),AND(OR(AA$1005="",Datos!AA555&gt;=AA$1005),OR(AA$1006="",Datos!AA555&lt;=AA$1006)),FALSE),TRUE))))</f>
        <v>0.0</v>
      </c>
      <c r="AB555">
        <f>IF(Datos!AB555="",0,IF(AND(AB$1008&lt;&gt;"",Datos!AB555=AB$1008),0,IF(AB$1004=0,0,1-CHOOSE(AB$1004,IF(ISNUMBER(Datos!AB555),AND(OR(AB$1005="",Datos!AB555&gt;=AB$1005),OR(AB$1006="",Datos!AB555&lt;=AB$1006)),FALSE),IF(ISNUMBER(Datos!AB555),AND(Datos!AB555=INT(Datos!AB555),AND(OR(AB$1005="",Datos!AB555&gt;=AB$1005),OR(AB$1006="",Datos!AB555&lt;=AB$1006))),FALSE),OR(ISNUMBER(FIND(";"&amp;UPPER(TRIM(Datos!AB555&amp;""))&amp;"=",AB$1007)),ISNUMBER(FIND(";"&amp;UPPER(TRIM(Datos!AB555&amp;""))&amp;";",AB$1007))),OR(UPPER(TRIM(Datos!AB555&amp;""))="SÍ",UPPER(TRIM(Datos!AB555&amp;""))="SI",UPPER(TRIM(Datos!AB555&amp;""))="NO"),IF(ISNUMBER(Datos!AB555),AND(OR(AB$1005="",Datos!AB555&gt;=AB$1005),OR(AB$1006="",Datos!AB555&lt;=AB$1006)),FALSE),TRUE))))</f>
        <v>0.0</v>
      </c>
      <c r="AC555">
        <f>IF(Datos!AC555="",0,IF(AND(AC$1008&lt;&gt;"",Datos!AC555=AC$1008),0,IF(AC$1004=0,0,1-CHOOSE(AC$1004,IF(ISNUMBER(Datos!AC555),AND(OR(AC$1005="",Datos!AC555&gt;=AC$1005),OR(AC$1006="",Datos!AC555&lt;=AC$1006)),FALSE),IF(ISNUMBER(Datos!AC555),AND(Datos!AC555=INT(Datos!AC555),AND(OR(AC$1005="",Datos!AC555&gt;=AC$1005),OR(AC$1006="",Datos!AC555&lt;=AC$1006))),FALSE),OR(ISNUMBER(FIND(";"&amp;UPPER(TRIM(Datos!AC555&amp;""))&amp;"=",AC$1007)),ISNUMBER(FIND(";"&amp;UPPER(TRIM(Datos!AC555&amp;""))&amp;";",AC$1007))),OR(UPPER(TRIM(Datos!AC555&amp;""))="SÍ",UPPER(TRIM(Datos!AC555&amp;""))="SI",UPPER(TRIM(Datos!AC555&amp;""))="NO"),IF(ISNUMBER(Datos!AC555),AND(OR(AC$1005="",Datos!AC555&gt;=AC$1005),OR(AC$1006="",Datos!AC555&lt;=AC$1006)),FALSE),TRUE))))</f>
        <v>0.0</v>
      </c>
      <c r="AD555">
        <f>IF(Datos!AD555="",0,IF(AND(AD$1008&lt;&gt;"",Datos!AD555=AD$1008),0,IF(AD$1004=0,0,1-CHOOSE(AD$1004,IF(ISNUMBER(Datos!AD555),AND(OR(AD$1005="",Datos!AD555&gt;=AD$1005),OR(AD$1006="",Datos!AD555&lt;=AD$1006)),FALSE),IF(ISNUMBER(Datos!AD555),AND(Datos!AD555=INT(Datos!AD555),AND(OR(AD$1005="",Datos!AD555&gt;=AD$1005),OR(AD$1006="",Datos!AD555&lt;=AD$1006))),FALSE),OR(ISNUMBER(FIND(";"&amp;UPPER(TRIM(Datos!AD555&amp;""))&amp;"=",AD$1007)),ISNUMBER(FIND(";"&amp;UPPER(TRIM(Datos!AD555&amp;""))&amp;";",AD$1007))),OR(UPPER(TRIM(Datos!AD555&amp;""))="SÍ",UPPER(TRIM(Datos!AD555&amp;""))="SI",UPPER(TRIM(Datos!AD555&amp;""))="NO"),IF(ISNUMBER(Datos!AD555),AND(OR(AD$1005="",Datos!AD555&gt;=AD$1005),OR(AD$1006="",Datos!AD555&lt;=AD$1006)),FALSE),TRUE))))</f>
        <v>0.0</v>
      </c>
      <c r="AE555">
        <f>IF(Datos!AE555="",0,IF(AND(AE$1008&lt;&gt;"",Datos!AE555=AE$1008),0,IF(AE$1004=0,0,1-CHOOSE(AE$1004,IF(ISNUMBER(Datos!AE555),AND(OR(AE$1005="",Datos!AE555&gt;=AE$1005),OR(AE$1006="",Datos!AE555&lt;=AE$1006)),FALSE),IF(ISNUMBER(Datos!AE555),AND(Datos!AE555=INT(Datos!AE555),AND(OR(AE$1005="",Datos!AE555&gt;=AE$1005),OR(AE$1006="",Datos!AE555&lt;=AE$1006))),FALSE),OR(ISNUMBER(FIND(";"&amp;UPPER(TRIM(Datos!AE555&amp;""))&amp;"=",AE$1007)),ISNUMBER(FIND(";"&amp;UPPER(TRIM(Datos!AE555&amp;""))&amp;";",AE$1007))),OR(UPPER(TRIM(Datos!AE555&amp;""))="SÍ",UPPER(TRIM(Datos!AE555&amp;""))="SI",UPPER(TRIM(Datos!AE555&amp;""))="NO"),IF(ISNUMBER(Datos!AE555),AND(OR(AE$1005="",Datos!AE555&gt;=AE$1005),OR(AE$1006="",Datos!AE555&lt;=AE$1006)),FALSE),TRUE))))</f>
        <v>0.0</v>
      </c>
    </row>
    <row r="556" spans="2:31">
      <c r="B556">
        <f>IF(Datos!B556="",0,IF(AND(B$1008&lt;&gt;"",Datos!B556=B$1008),0,IF(B$1004=0,0,1-CHOOSE(B$1004,IF(ISNUMBER(Datos!B556),AND(OR(B$1005="",Datos!B556&gt;=B$1005),OR(B$1006="",Datos!B556&lt;=B$1006)),FALSE),IF(ISNUMBER(Datos!B556),AND(Datos!B556=INT(Datos!B556),AND(OR(B$1005="",Datos!B556&gt;=B$1005),OR(B$1006="",Datos!B556&lt;=B$1006))),FALSE),OR(ISNUMBER(FIND(";"&amp;UPPER(TRIM(Datos!B556&amp;""))&amp;"=",B$1007)),ISNUMBER(FIND(";"&amp;UPPER(TRIM(Datos!B556&amp;""))&amp;";",B$1007))),OR(UPPER(TRIM(Datos!B556&amp;""))="SÍ",UPPER(TRIM(Datos!B556&amp;""))="SI",UPPER(TRIM(Datos!B556&amp;""))="NO"),IF(ISNUMBER(Datos!B556),AND(OR(B$1005="",Datos!B556&gt;=B$1005),OR(B$1006="",Datos!B556&lt;=B$1006)),FALSE),TRUE))))</f>
        <v>0.0</v>
      </c>
      <c r="C556">
        <f>IF(Datos!C556="",0,IF(AND(C$1008&lt;&gt;"",Datos!C556=C$1008),0,IF(C$1004=0,0,1-CHOOSE(C$1004,IF(ISNUMBER(Datos!C556),AND(OR(C$1005="",Datos!C556&gt;=C$1005),OR(C$1006="",Datos!C556&lt;=C$1006)),FALSE),IF(ISNUMBER(Datos!C556),AND(Datos!C556=INT(Datos!C556),AND(OR(C$1005="",Datos!C556&gt;=C$1005),OR(C$1006="",Datos!C556&lt;=C$1006))),FALSE),OR(ISNUMBER(FIND(";"&amp;UPPER(TRIM(Datos!C556&amp;""))&amp;"=",C$1007)),ISNUMBER(FIND(";"&amp;UPPER(TRIM(Datos!C556&amp;""))&amp;";",C$1007))),OR(UPPER(TRIM(Datos!C556&amp;""))="SÍ",UPPER(TRIM(Datos!C556&amp;""))="SI",UPPER(TRIM(Datos!C556&amp;""))="NO"),IF(ISNUMBER(Datos!C556),AND(OR(C$1005="",Datos!C556&gt;=C$1005),OR(C$1006="",Datos!C556&lt;=C$1006)),FALSE),TRUE))))</f>
        <v>0.0</v>
      </c>
      <c r="D556">
        <f>IF(Datos!D556="",0,IF(AND(D$1008&lt;&gt;"",Datos!D556=D$1008),0,IF(D$1004=0,0,1-CHOOSE(D$1004,IF(ISNUMBER(Datos!D556),AND(OR(D$1005="",Datos!D556&gt;=D$1005),OR(D$1006="",Datos!D556&lt;=D$1006)),FALSE),IF(ISNUMBER(Datos!D556),AND(Datos!D556=INT(Datos!D556),AND(OR(D$1005="",Datos!D556&gt;=D$1005),OR(D$1006="",Datos!D556&lt;=D$1006))),FALSE),OR(ISNUMBER(FIND(";"&amp;UPPER(TRIM(Datos!D556&amp;""))&amp;"=",D$1007)),ISNUMBER(FIND(";"&amp;UPPER(TRIM(Datos!D556&amp;""))&amp;";",D$1007))),OR(UPPER(TRIM(Datos!D556&amp;""))="SÍ",UPPER(TRIM(Datos!D556&amp;""))="SI",UPPER(TRIM(Datos!D556&amp;""))="NO"),IF(ISNUMBER(Datos!D556),AND(OR(D$1005="",Datos!D556&gt;=D$1005),OR(D$1006="",Datos!D556&lt;=D$1006)),FALSE),TRUE))))</f>
        <v>0.0</v>
      </c>
      <c r="E556">
        <f>IF(Datos!E556="",0,IF(AND(E$1008&lt;&gt;"",Datos!E556=E$1008),0,IF(E$1004=0,0,1-CHOOSE(E$1004,IF(ISNUMBER(Datos!E556),AND(OR(E$1005="",Datos!E556&gt;=E$1005),OR(E$1006="",Datos!E556&lt;=E$1006)),FALSE),IF(ISNUMBER(Datos!E556),AND(Datos!E556=INT(Datos!E556),AND(OR(E$1005="",Datos!E556&gt;=E$1005),OR(E$1006="",Datos!E556&lt;=E$1006))),FALSE),OR(ISNUMBER(FIND(";"&amp;UPPER(TRIM(Datos!E556&amp;""))&amp;"=",E$1007)),ISNUMBER(FIND(";"&amp;UPPER(TRIM(Datos!E556&amp;""))&amp;";",E$1007))),OR(UPPER(TRIM(Datos!E556&amp;""))="SÍ",UPPER(TRIM(Datos!E556&amp;""))="SI",UPPER(TRIM(Datos!E556&amp;""))="NO"),IF(ISNUMBER(Datos!E556),AND(OR(E$1005="",Datos!E556&gt;=E$1005),OR(E$1006="",Datos!E556&lt;=E$1006)),FALSE),TRUE))))</f>
        <v>0.0</v>
      </c>
      <c r="F556">
        <f>IF(Datos!F556="",0,IF(AND(F$1008&lt;&gt;"",Datos!F556=F$1008),0,IF(F$1004=0,0,1-CHOOSE(F$1004,IF(ISNUMBER(Datos!F556),AND(OR(F$1005="",Datos!F556&gt;=F$1005),OR(F$1006="",Datos!F556&lt;=F$1006)),FALSE),IF(ISNUMBER(Datos!F556),AND(Datos!F556=INT(Datos!F556),AND(OR(F$1005="",Datos!F556&gt;=F$1005),OR(F$1006="",Datos!F556&lt;=F$1006))),FALSE),OR(ISNUMBER(FIND(";"&amp;UPPER(TRIM(Datos!F556&amp;""))&amp;"=",F$1007)),ISNUMBER(FIND(";"&amp;UPPER(TRIM(Datos!F556&amp;""))&amp;";",F$1007))),OR(UPPER(TRIM(Datos!F556&amp;""))="SÍ",UPPER(TRIM(Datos!F556&amp;""))="SI",UPPER(TRIM(Datos!F556&amp;""))="NO"),IF(ISNUMBER(Datos!F556),AND(OR(F$1005="",Datos!F556&gt;=F$1005),OR(F$1006="",Datos!F556&lt;=F$1006)),FALSE),TRUE))))</f>
        <v>0.0</v>
      </c>
      <c r="G556">
        <f>IF(Datos!G556="",0,IF(AND(G$1008&lt;&gt;"",Datos!G556=G$1008),0,IF(G$1004=0,0,1-CHOOSE(G$1004,IF(ISNUMBER(Datos!G556),AND(OR(G$1005="",Datos!G556&gt;=G$1005),OR(G$1006="",Datos!G556&lt;=G$1006)),FALSE),IF(ISNUMBER(Datos!G556),AND(Datos!G556=INT(Datos!G556),AND(OR(G$1005="",Datos!G556&gt;=G$1005),OR(G$1006="",Datos!G556&lt;=G$1006))),FALSE),OR(ISNUMBER(FIND(";"&amp;UPPER(TRIM(Datos!G556&amp;""))&amp;"=",G$1007)),ISNUMBER(FIND(";"&amp;UPPER(TRIM(Datos!G556&amp;""))&amp;";",G$1007))),OR(UPPER(TRIM(Datos!G556&amp;""))="SÍ",UPPER(TRIM(Datos!G556&amp;""))="SI",UPPER(TRIM(Datos!G556&amp;""))="NO"),IF(ISNUMBER(Datos!G556),AND(OR(G$1005="",Datos!G556&gt;=G$1005),OR(G$1006="",Datos!G556&lt;=G$1006)),FALSE),TRUE))))</f>
        <v>0.0</v>
      </c>
      <c r="H556">
        <f>IF(Datos!H556="",0,IF(AND(H$1008&lt;&gt;"",Datos!H556=H$1008),0,IF(H$1004=0,0,1-CHOOSE(H$1004,IF(ISNUMBER(Datos!H556),AND(OR(H$1005="",Datos!H556&gt;=H$1005),OR(H$1006="",Datos!H556&lt;=H$1006)),FALSE),IF(ISNUMBER(Datos!H556),AND(Datos!H556=INT(Datos!H556),AND(OR(H$1005="",Datos!H556&gt;=H$1005),OR(H$1006="",Datos!H556&lt;=H$1006))),FALSE),OR(ISNUMBER(FIND(";"&amp;UPPER(TRIM(Datos!H556&amp;""))&amp;"=",H$1007)),ISNUMBER(FIND(";"&amp;UPPER(TRIM(Datos!H556&amp;""))&amp;";",H$1007))),OR(UPPER(TRIM(Datos!H556&amp;""))="SÍ",UPPER(TRIM(Datos!H556&amp;""))="SI",UPPER(TRIM(Datos!H556&amp;""))="NO"),IF(ISNUMBER(Datos!H556),AND(OR(H$1005="",Datos!H556&gt;=H$1005),OR(H$1006="",Datos!H556&lt;=H$1006)),FALSE),TRUE))))</f>
        <v>0.0</v>
      </c>
      <c r="I556">
        <f>IF(Datos!I556="",0,IF(AND(I$1008&lt;&gt;"",Datos!I556=I$1008),0,IF(I$1004=0,0,1-CHOOSE(I$1004,IF(ISNUMBER(Datos!I556),AND(OR(I$1005="",Datos!I556&gt;=I$1005),OR(I$1006="",Datos!I556&lt;=I$1006)),FALSE),IF(ISNUMBER(Datos!I556),AND(Datos!I556=INT(Datos!I556),AND(OR(I$1005="",Datos!I556&gt;=I$1005),OR(I$1006="",Datos!I556&lt;=I$1006))),FALSE),OR(ISNUMBER(FIND(";"&amp;UPPER(TRIM(Datos!I556&amp;""))&amp;"=",I$1007)),ISNUMBER(FIND(";"&amp;UPPER(TRIM(Datos!I556&amp;""))&amp;";",I$1007))),OR(UPPER(TRIM(Datos!I556&amp;""))="SÍ",UPPER(TRIM(Datos!I556&amp;""))="SI",UPPER(TRIM(Datos!I556&amp;""))="NO"),IF(ISNUMBER(Datos!I556),AND(OR(I$1005="",Datos!I556&gt;=I$1005),OR(I$1006="",Datos!I556&lt;=I$1006)),FALSE),TRUE))))</f>
        <v>0.0</v>
      </c>
      <c r="J556">
        <f>IF(Datos!J556="",0,IF(AND(J$1008&lt;&gt;"",Datos!J556=J$1008),0,IF(J$1004=0,0,1-CHOOSE(J$1004,IF(ISNUMBER(Datos!J556),AND(OR(J$1005="",Datos!J556&gt;=J$1005),OR(J$1006="",Datos!J556&lt;=J$1006)),FALSE),IF(ISNUMBER(Datos!J556),AND(Datos!J556=INT(Datos!J556),AND(OR(J$1005="",Datos!J556&gt;=J$1005),OR(J$1006="",Datos!J556&lt;=J$1006))),FALSE),OR(ISNUMBER(FIND(";"&amp;UPPER(TRIM(Datos!J556&amp;""))&amp;"=",J$1007)),ISNUMBER(FIND(";"&amp;UPPER(TRIM(Datos!J556&amp;""))&amp;";",J$1007))),OR(UPPER(TRIM(Datos!J556&amp;""))="SÍ",UPPER(TRIM(Datos!J556&amp;""))="SI",UPPER(TRIM(Datos!J556&amp;""))="NO"),IF(ISNUMBER(Datos!J556),AND(OR(J$1005="",Datos!J556&gt;=J$1005),OR(J$1006="",Datos!J556&lt;=J$1006)),FALSE),TRUE))))</f>
        <v>0.0</v>
      </c>
      <c r="K556">
        <f>IF(Datos!K556="",0,IF(AND(K$1008&lt;&gt;"",Datos!K556=K$1008),0,IF(K$1004=0,0,1-CHOOSE(K$1004,IF(ISNUMBER(Datos!K556),AND(OR(K$1005="",Datos!K556&gt;=K$1005),OR(K$1006="",Datos!K556&lt;=K$1006)),FALSE),IF(ISNUMBER(Datos!K556),AND(Datos!K556=INT(Datos!K556),AND(OR(K$1005="",Datos!K556&gt;=K$1005),OR(K$1006="",Datos!K556&lt;=K$1006))),FALSE),OR(ISNUMBER(FIND(";"&amp;UPPER(TRIM(Datos!K556&amp;""))&amp;"=",K$1007)),ISNUMBER(FIND(";"&amp;UPPER(TRIM(Datos!K556&amp;""))&amp;";",K$1007))),OR(UPPER(TRIM(Datos!K556&amp;""))="SÍ",UPPER(TRIM(Datos!K556&amp;""))="SI",UPPER(TRIM(Datos!K556&amp;""))="NO"),IF(ISNUMBER(Datos!K556),AND(OR(K$1005="",Datos!K556&gt;=K$1005),OR(K$1006="",Datos!K556&lt;=K$1006)),FALSE),TRUE))))</f>
        <v>0.0</v>
      </c>
      <c r="L556">
        <f>IF(Datos!L556="",0,IF(AND(L$1008&lt;&gt;"",Datos!L556=L$1008),0,IF(L$1004=0,0,1-CHOOSE(L$1004,IF(ISNUMBER(Datos!L556),AND(OR(L$1005="",Datos!L556&gt;=L$1005),OR(L$1006="",Datos!L556&lt;=L$1006)),FALSE),IF(ISNUMBER(Datos!L556),AND(Datos!L556=INT(Datos!L556),AND(OR(L$1005="",Datos!L556&gt;=L$1005),OR(L$1006="",Datos!L556&lt;=L$1006))),FALSE),OR(ISNUMBER(FIND(";"&amp;UPPER(TRIM(Datos!L556&amp;""))&amp;"=",L$1007)),ISNUMBER(FIND(";"&amp;UPPER(TRIM(Datos!L556&amp;""))&amp;";",L$1007))),OR(UPPER(TRIM(Datos!L556&amp;""))="SÍ",UPPER(TRIM(Datos!L556&amp;""))="SI",UPPER(TRIM(Datos!L556&amp;""))="NO"),IF(ISNUMBER(Datos!L556),AND(OR(L$1005="",Datos!L556&gt;=L$1005),OR(L$1006="",Datos!L556&lt;=L$1006)),FALSE),TRUE))))</f>
        <v>0.0</v>
      </c>
      <c r="M556">
        <f>IF(Datos!M556="",0,IF(AND(M$1008&lt;&gt;"",Datos!M556=M$1008),0,IF(M$1004=0,0,1-CHOOSE(M$1004,IF(ISNUMBER(Datos!M556),AND(OR(M$1005="",Datos!M556&gt;=M$1005),OR(M$1006="",Datos!M556&lt;=M$1006)),FALSE),IF(ISNUMBER(Datos!M556),AND(Datos!M556=INT(Datos!M556),AND(OR(M$1005="",Datos!M556&gt;=M$1005),OR(M$1006="",Datos!M556&lt;=M$1006))),FALSE),OR(ISNUMBER(FIND(";"&amp;UPPER(TRIM(Datos!M556&amp;""))&amp;"=",M$1007)),ISNUMBER(FIND(";"&amp;UPPER(TRIM(Datos!M556&amp;""))&amp;";",M$1007))),OR(UPPER(TRIM(Datos!M556&amp;""))="SÍ",UPPER(TRIM(Datos!M556&amp;""))="SI",UPPER(TRIM(Datos!M556&amp;""))="NO"),IF(ISNUMBER(Datos!M556),AND(OR(M$1005="",Datos!M556&gt;=M$1005),OR(M$1006="",Datos!M556&lt;=M$1006)),FALSE),TRUE))))</f>
        <v>0.0</v>
      </c>
      <c r="N556">
        <f>IF(Datos!N556="",0,IF(AND(N$1008&lt;&gt;"",Datos!N556=N$1008),0,IF(N$1004=0,0,1-CHOOSE(N$1004,IF(ISNUMBER(Datos!N556),AND(OR(N$1005="",Datos!N556&gt;=N$1005),OR(N$1006="",Datos!N556&lt;=N$1006)),FALSE),IF(ISNUMBER(Datos!N556),AND(Datos!N556=INT(Datos!N556),AND(OR(N$1005="",Datos!N556&gt;=N$1005),OR(N$1006="",Datos!N556&lt;=N$1006))),FALSE),OR(ISNUMBER(FIND(";"&amp;UPPER(TRIM(Datos!N556&amp;""))&amp;"=",N$1007)),ISNUMBER(FIND(";"&amp;UPPER(TRIM(Datos!N556&amp;""))&amp;";",N$1007))),OR(UPPER(TRIM(Datos!N556&amp;""))="SÍ",UPPER(TRIM(Datos!N556&amp;""))="SI",UPPER(TRIM(Datos!N556&amp;""))="NO"),IF(ISNUMBER(Datos!N556),AND(OR(N$1005="",Datos!N556&gt;=N$1005),OR(N$1006="",Datos!N556&lt;=N$1006)),FALSE),TRUE))))</f>
        <v>0.0</v>
      </c>
      <c r="O556">
        <f>IF(Datos!O556="",0,IF(AND(O$1008&lt;&gt;"",Datos!O556=O$1008),0,IF(O$1004=0,0,1-CHOOSE(O$1004,IF(ISNUMBER(Datos!O556),AND(OR(O$1005="",Datos!O556&gt;=O$1005),OR(O$1006="",Datos!O556&lt;=O$1006)),FALSE),IF(ISNUMBER(Datos!O556),AND(Datos!O556=INT(Datos!O556),AND(OR(O$1005="",Datos!O556&gt;=O$1005),OR(O$1006="",Datos!O556&lt;=O$1006))),FALSE),OR(ISNUMBER(FIND(";"&amp;UPPER(TRIM(Datos!O556&amp;""))&amp;"=",O$1007)),ISNUMBER(FIND(";"&amp;UPPER(TRIM(Datos!O556&amp;""))&amp;";",O$1007))),OR(UPPER(TRIM(Datos!O556&amp;""))="SÍ",UPPER(TRIM(Datos!O556&amp;""))="SI",UPPER(TRIM(Datos!O556&amp;""))="NO"),IF(ISNUMBER(Datos!O556),AND(OR(O$1005="",Datos!O556&gt;=O$1005),OR(O$1006="",Datos!O556&lt;=O$1006)),FALSE),TRUE))))</f>
        <v>0.0</v>
      </c>
      <c r="P556">
        <f>IF(Datos!P556="",0,IF(AND(P$1008&lt;&gt;"",Datos!P556=P$1008),0,IF(P$1004=0,0,1-CHOOSE(P$1004,IF(ISNUMBER(Datos!P556),AND(OR(P$1005="",Datos!P556&gt;=P$1005),OR(P$1006="",Datos!P556&lt;=P$1006)),FALSE),IF(ISNUMBER(Datos!P556),AND(Datos!P556=INT(Datos!P556),AND(OR(P$1005="",Datos!P556&gt;=P$1005),OR(P$1006="",Datos!P556&lt;=P$1006))),FALSE),OR(ISNUMBER(FIND(";"&amp;UPPER(TRIM(Datos!P556&amp;""))&amp;"=",P$1007)),ISNUMBER(FIND(";"&amp;UPPER(TRIM(Datos!P556&amp;""))&amp;";",P$1007))),OR(UPPER(TRIM(Datos!P556&amp;""))="SÍ",UPPER(TRIM(Datos!P556&amp;""))="SI",UPPER(TRIM(Datos!P556&amp;""))="NO"),IF(ISNUMBER(Datos!P556),AND(OR(P$1005="",Datos!P556&gt;=P$1005),OR(P$1006="",Datos!P556&lt;=P$1006)),FALSE),TRUE))))</f>
        <v>0.0</v>
      </c>
      <c r="Q556">
        <f>IF(Datos!Q556="",0,IF(AND(Q$1008&lt;&gt;"",Datos!Q556=Q$1008),0,IF(Q$1004=0,0,1-CHOOSE(Q$1004,IF(ISNUMBER(Datos!Q556),AND(OR(Q$1005="",Datos!Q556&gt;=Q$1005),OR(Q$1006="",Datos!Q556&lt;=Q$1006)),FALSE),IF(ISNUMBER(Datos!Q556),AND(Datos!Q556=INT(Datos!Q556),AND(OR(Q$1005="",Datos!Q556&gt;=Q$1005),OR(Q$1006="",Datos!Q556&lt;=Q$1006))),FALSE),OR(ISNUMBER(FIND(";"&amp;UPPER(TRIM(Datos!Q556&amp;""))&amp;"=",Q$1007)),ISNUMBER(FIND(";"&amp;UPPER(TRIM(Datos!Q556&amp;""))&amp;";",Q$1007))),OR(UPPER(TRIM(Datos!Q556&amp;""))="SÍ",UPPER(TRIM(Datos!Q556&amp;""))="SI",UPPER(TRIM(Datos!Q556&amp;""))="NO"),IF(ISNUMBER(Datos!Q556),AND(OR(Q$1005="",Datos!Q556&gt;=Q$1005),OR(Q$1006="",Datos!Q556&lt;=Q$1006)),FALSE),TRUE))))</f>
        <v>0.0</v>
      </c>
      <c r="R556">
        <f>IF(Datos!R556="",0,IF(AND(R$1008&lt;&gt;"",Datos!R556=R$1008),0,IF(R$1004=0,0,1-CHOOSE(R$1004,IF(ISNUMBER(Datos!R556),AND(OR(R$1005="",Datos!R556&gt;=R$1005),OR(R$1006="",Datos!R556&lt;=R$1006)),FALSE),IF(ISNUMBER(Datos!R556),AND(Datos!R556=INT(Datos!R556),AND(OR(R$1005="",Datos!R556&gt;=R$1005),OR(R$1006="",Datos!R556&lt;=R$1006))),FALSE),OR(ISNUMBER(FIND(";"&amp;UPPER(TRIM(Datos!R556&amp;""))&amp;"=",R$1007)),ISNUMBER(FIND(";"&amp;UPPER(TRIM(Datos!R556&amp;""))&amp;";",R$1007))),OR(UPPER(TRIM(Datos!R556&amp;""))="SÍ",UPPER(TRIM(Datos!R556&amp;""))="SI",UPPER(TRIM(Datos!R556&amp;""))="NO"),IF(ISNUMBER(Datos!R556),AND(OR(R$1005="",Datos!R556&gt;=R$1005),OR(R$1006="",Datos!R556&lt;=R$1006)),FALSE),TRUE))))</f>
        <v>0.0</v>
      </c>
      <c r="S556">
        <f>IF(Datos!S556="",0,IF(AND(S$1008&lt;&gt;"",Datos!S556=S$1008),0,IF(S$1004=0,0,1-CHOOSE(S$1004,IF(ISNUMBER(Datos!S556),AND(OR(S$1005="",Datos!S556&gt;=S$1005),OR(S$1006="",Datos!S556&lt;=S$1006)),FALSE),IF(ISNUMBER(Datos!S556),AND(Datos!S556=INT(Datos!S556),AND(OR(S$1005="",Datos!S556&gt;=S$1005),OR(S$1006="",Datos!S556&lt;=S$1006))),FALSE),OR(ISNUMBER(FIND(";"&amp;UPPER(TRIM(Datos!S556&amp;""))&amp;"=",S$1007)),ISNUMBER(FIND(";"&amp;UPPER(TRIM(Datos!S556&amp;""))&amp;";",S$1007))),OR(UPPER(TRIM(Datos!S556&amp;""))="SÍ",UPPER(TRIM(Datos!S556&amp;""))="SI",UPPER(TRIM(Datos!S556&amp;""))="NO"),IF(ISNUMBER(Datos!S556),AND(OR(S$1005="",Datos!S556&gt;=S$1005),OR(S$1006="",Datos!S556&lt;=S$1006)),FALSE),TRUE))))</f>
        <v>0.0</v>
      </c>
      <c r="T556">
        <f>IF(Datos!T556="",0,IF(AND(T$1008&lt;&gt;"",Datos!T556=T$1008),0,IF(T$1004=0,0,1-CHOOSE(T$1004,IF(ISNUMBER(Datos!T556),AND(OR(T$1005="",Datos!T556&gt;=T$1005),OR(T$1006="",Datos!T556&lt;=T$1006)),FALSE),IF(ISNUMBER(Datos!T556),AND(Datos!T556=INT(Datos!T556),AND(OR(T$1005="",Datos!T556&gt;=T$1005),OR(T$1006="",Datos!T556&lt;=T$1006))),FALSE),OR(ISNUMBER(FIND(";"&amp;UPPER(TRIM(Datos!T556&amp;""))&amp;"=",T$1007)),ISNUMBER(FIND(";"&amp;UPPER(TRIM(Datos!T556&amp;""))&amp;";",T$1007))),OR(UPPER(TRIM(Datos!T556&amp;""))="SÍ",UPPER(TRIM(Datos!T556&amp;""))="SI",UPPER(TRIM(Datos!T556&amp;""))="NO"),IF(ISNUMBER(Datos!T556),AND(OR(T$1005="",Datos!T556&gt;=T$1005),OR(T$1006="",Datos!T556&lt;=T$1006)),FALSE),TRUE))))</f>
        <v>0.0</v>
      </c>
      <c r="U556">
        <f>IF(Datos!U556="",0,IF(AND(U$1008&lt;&gt;"",Datos!U556=U$1008),0,IF(U$1004=0,0,1-CHOOSE(U$1004,IF(ISNUMBER(Datos!U556),AND(OR(U$1005="",Datos!U556&gt;=U$1005),OR(U$1006="",Datos!U556&lt;=U$1006)),FALSE),IF(ISNUMBER(Datos!U556),AND(Datos!U556=INT(Datos!U556),AND(OR(U$1005="",Datos!U556&gt;=U$1005),OR(U$1006="",Datos!U556&lt;=U$1006))),FALSE),OR(ISNUMBER(FIND(";"&amp;UPPER(TRIM(Datos!U556&amp;""))&amp;"=",U$1007)),ISNUMBER(FIND(";"&amp;UPPER(TRIM(Datos!U556&amp;""))&amp;";",U$1007))),OR(UPPER(TRIM(Datos!U556&amp;""))="SÍ",UPPER(TRIM(Datos!U556&amp;""))="SI",UPPER(TRIM(Datos!U556&amp;""))="NO"),IF(ISNUMBER(Datos!U556),AND(OR(U$1005="",Datos!U556&gt;=U$1005),OR(U$1006="",Datos!U556&lt;=U$1006)),FALSE),TRUE))))</f>
        <v>0.0</v>
      </c>
      <c r="V556">
        <f>IF(Datos!V556="",0,IF(AND(V$1008&lt;&gt;"",Datos!V556=V$1008),0,IF(V$1004=0,0,1-CHOOSE(V$1004,IF(ISNUMBER(Datos!V556),AND(OR(V$1005="",Datos!V556&gt;=V$1005),OR(V$1006="",Datos!V556&lt;=V$1006)),FALSE),IF(ISNUMBER(Datos!V556),AND(Datos!V556=INT(Datos!V556),AND(OR(V$1005="",Datos!V556&gt;=V$1005),OR(V$1006="",Datos!V556&lt;=V$1006))),FALSE),OR(ISNUMBER(FIND(";"&amp;UPPER(TRIM(Datos!V556&amp;""))&amp;"=",V$1007)),ISNUMBER(FIND(";"&amp;UPPER(TRIM(Datos!V556&amp;""))&amp;";",V$1007))),OR(UPPER(TRIM(Datos!V556&amp;""))="SÍ",UPPER(TRIM(Datos!V556&amp;""))="SI",UPPER(TRIM(Datos!V556&amp;""))="NO"),IF(ISNUMBER(Datos!V556),AND(OR(V$1005="",Datos!V556&gt;=V$1005),OR(V$1006="",Datos!V556&lt;=V$1006)),FALSE),TRUE))))</f>
        <v>0.0</v>
      </c>
      <c r="W556">
        <f>IF(Datos!W556="",0,IF(AND(W$1008&lt;&gt;"",Datos!W556=W$1008),0,IF(W$1004=0,0,1-CHOOSE(W$1004,IF(ISNUMBER(Datos!W556),AND(OR(W$1005="",Datos!W556&gt;=W$1005),OR(W$1006="",Datos!W556&lt;=W$1006)),FALSE),IF(ISNUMBER(Datos!W556),AND(Datos!W556=INT(Datos!W556),AND(OR(W$1005="",Datos!W556&gt;=W$1005),OR(W$1006="",Datos!W556&lt;=W$1006))),FALSE),OR(ISNUMBER(FIND(";"&amp;UPPER(TRIM(Datos!W556&amp;""))&amp;"=",W$1007)),ISNUMBER(FIND(";"&amp;UPPER(TRIM(Datos!W556&amp;""))&amp;";",W$1007))),OR(UPPER(TRIM(Datos!W556&amp;""))="SÍ",UPPER(TRIM(Datos!W556&amp;""))="SI",UPPER(TRIM(Datos!W556&amp;""))="NO"),IF(ISNUMBER(Datos!W556),AND(OR(W$1005="",Datos!W556&gt;=W$1005),OR(W$1006="",Datos!W556&lt;=W$1006)),FALSE),TRUE))))</f>
        <v>0.0</v>
      </c>
      <c r="X556">
        <f>IF(Datos!X556="",0,IF(AND(X$1008&lt;&gt;"",Datos!X556=X$1008),0,IF(X$1004=0,0,1-CHOOSE(X$1004,IF(ISNUMBER(Datos!X556),AND(OR(X$1005="",Datos!X556&gt;=X$1005),OR(X$1006="",Datos!X556&lt;=X$1006)),FALSE),IF(ISNUMBER(Datos!X556),AND(Datos!X556=INT(Datos!X556),AND(OR(X$1005="",Datos!X556&gt;=X$1005),OR(X$1006="",Datos!X556&lt;=X$1006))),FALSE),OR(ISNUMBER(FIND(";"&amp;UPPER(TRIM(Datos!X556&amp;""))&amp;"=",X$1007)),ISNUMBER(FIND(";"&amp;UPPER(TRIM(Datos!X556&amp;""))&amp;";",X$1007))),OR(UPPER(TRIM(Datos!X556&amp;""))="SÍ",UPPER(TRIM(Datos!X556&amp;""))="SI",UPPER(TRIM(Datos!X556&amp;""))="NO"),IF(ISNUMBER(Datos!X556),AND(OR(X$1005="",Datos!X556&gt;=X$1005),OR(X$1006="",Datos!X556&lt;=X$1006)),FALSE),TRUE))))</f>
        <v>0.0</v>
      </c>
      <c r="Y556">
        <f>IF(Datos!Y556="",0,IF(AND(Y$1008&lt;&gt;"",Datos!Y556=Y$1008),0,IF(Y$1004=0,0,1-CHOOSE(Y$1004,IF(ISNUMBER(Datos!Y556),AND(OR(Y$1005="",Datos!Y556&gt;=Y$1005),OR(Y$1006="",Datos!Y556&lt;=Y$1006)),FALSE),IF(ISNUMBER(Datos!Y556),AND(Datos!Y556=INT(Datos!Y556),AND(OR(Y$1005="",Datos!Y556&gt;=Y$1005),OR(Y$1006="",Datos!Y556&lt;=Y$1006))),FALSE),OR(ISNUMBER(FIND(";"&amp;UPPER(TRIM(Datos!Y556&amp;""))&amp;"=",Y$1007)),ISNUMBER(FIND(";"&amp;UPPER(TRIM(Datos!Y556&amp;""))&amp;";",Y$1007))),OR(UPPER(TRIM(Datos!Y556&amp;""))="SÍ",UPPER(TRIM(Datos!Y556&amp;""))="SI",UPPER(TRIM(Datos!Y556&amp;""))="NO"),IF(ISNUMBER(Datos!Y556),AND(OR(Y$1005="",Datos!Y556&gt;=Y$1005),OR(Y$1006="",Datos!Y556&lt;=Y$1006)),FALSE),TRUE))))</f>
        <v>0.0</v>
      </c>
      <c r="Z556">
        <f>IF(Datos!Z556="",0,IF(AND(Z$1008&lt;&gt;"",Datos!Z556=Z$1008),0,IF(Z$1004=0,0,1-CHOOSE(Z$1004,IF(ISNUMBER(Datos!Z556),AND(OR(Z$1005="",Datos!Z556&gt;=Z$1005),OR(Z$1006="",Datos!Z556&lt;=Z$1006)),FALSE),IF(ISNUMBER(Datos!Z556),AND(Datos!Z556=INT(Datos!Z556),AND(OR(Z$1005="",Datos!Z556&gt;=Z$1005),OR(Z$1006="",Datos!Z556&lt;=Z$1006))),FALSE),OR(ISNUMBER(FIND(";"&amp;UPPER(TRIM(Datos!Z556&amp;""))&amp;"=",Z$1007)),ISNUMBER(FIND(";"&amp;UPPER(TRIM(Datos!Z556&amp;""))&amp;";",Z$1007))),OR(UPPER(TRIM(Datos!Z556&amp;""))="SÍ",UPPER(TRIM(Datos!Z556&amp;""))="SI",UPPER(TRIM(Datos!Z556&amp;""))="NO"),IF(ISNUMBER(Datos!Z556),AND(OR(Z$1005="",Datos!Z556&gt;=Z$1005),OR(Z$1006="",Datos!Z556&lt;=Z$1006)),FALSE),TRUE))))</f>
        <v>0.0</v>
      </c>
      <c r="AA556">
        <f>IF(Datos!AA556="",0,IF(AND(AA$1008&lt;&gt;"",Datos!AA556=AA$1008),0,IF(AA$1004=0,0,1-CHOOSE(AA$1004,IF(ISNUMBER(Datos!AA556),AND(OR(AA$1005="",Datos!AA556&gt;=AA$1005),OR(AA$1006="",Datos!AA556&lt;=AA$1006)),FALSE),IF(ISNUMBER(Datos!AA556),AND(Datos!AA556=INT(Datos!AA556),AND(OR(AA$1005="",Datos!AA556&gt;=AA$1005),OR(AA$1006="",Datos!AA556&lt;=AA$1006))),FALSE),OR(ISNUMBER(FIND(";"&amp;UPPER(TRIM(Datos!AA556&amp;""))&amp;"=",AA$1007)),ISNUMBER(FIND(";"&amp;UPPER(TRIM(Datos!AA556&amp;""))&amp;";",AA$1007))),OR(UPPER(TRIM(Datos!AA556&amp;""))="SÍ",UPPER(TRIM(Datos!AA556&amp;""))="SI",UPPER(TRIM(Datos!AA556&amp;""))="NO"),IF(ISNUMBER(Datos!AA556),AND(OR(AA$1005="",Datos!AA556&gt;=AA$1005),OR(AA$1006="",Datos!AA556&lt;=AA$1006)),FALSE),TRUE))))</f>
        <v>0.0</v>
      </c>
      <c r="AB556">
        <f>IF(Datos!AB556="",0,IF(AND(AB$1008&lt;&gt;"",Datos!AB556=AB$1008),0,IF(AB$1004=0,0,1-CHOOSE(AB$1004,IF(ISNUMBER(Datos!AB556),AND(OR(AB$1005="",Datos!AB556&gt;=AB$1005),OR(AB$1006="",Datos!AB556&lt;=AB$1006)),FALSE),IF(ISNUMBER(Datos!AB556),AND(Datos!AB556=INT(Datos!AB556),AND(OR(AB$1005="",Datos!AB556&gt;=AB$1005),OR(AB$1006="",Datos!AB556&lt;=AB$1006))),FALSE),OR(ISNUMBER(FIND(";"&amp;UPPER(TRIM(Datos!AB556&amp;""))&amp;"=",AB$1007)),ISNUMBER(FIND(";"&amp;UPPER(TRIM(Datos!AB556&amp;""))&amp;";",AB$1007))),OR(UPPER(TRIM(Datos!AB556&amp;""))="SÍ",UPPER(TRIM(Datos!AB556&amp;""))="SI",UPPER(TRIM(Datos!AB556&amp;""))="NO"),IF(ISNUMBER(Datos!AB556),AND(OR(AB$1005="",Datos!AB556&gt;=AB$1005),OR(AB$1006="",Datos!AB556&lt;=AB$1006)),FALSE),TRUE))))</f>
        <v>0.0</v>
      </c>
      <c r="AC556">
        <f>IF(Datos!AC556="",0,IF(AND(AC$1008&lt;&gt;"",Datos!AC556=AC$1008),0,IF(AC$1004=0,0,1-CHOOSE(AC$1004,IF(ISNUMBER(Datos!AC556),AND(OR(AC$1005="",Datos!AC556&gt;=AC$1005),OR(AC$1006="",Datos!AC556&lt;=AC$1006)),FALSE),IF(ISNUMBER(Datos!AC556),AND(Datos!AC556=INT(Datos!AC556),AND(OR(AC$1005="",Datos!AC556&gt;=AC$1005),OR(AC$1006="",Datos!AC556&lt;=AC$1006))),FALSE),OR(ISNUMBER(FIND(";"&amp;UPPER(TRIM(Datos!AC556&amp;""))&amp;"=",AC$1007)),ISNUMBER(FIND(";"&amp;UPPER(TRIM(Datos!AC556&amp;""))&amp;";",AC$1007))),OR(UPPER(TRIM(Datos!AC556&amp;""))="SÍ",UPPER(TRIM(Datos!AC556&amp;""))="SI",UPPER(TRIM(Datos!AC556&amp;""))="NO"),IF(ISNUMBER(Datos!AC556),AND(OR(AC$1005="",Datos!AC556&gt;=AC$1005),OR(AC$1006="",Datos!AC556&lt;=AC$1006)),FALSE),TRUE))))</f>
        <v>0.0</v>
      </c>
      <c r="AD556">
        <f>IF(Datos!AD556="",0,IF(AND(AD$1008&lt;&gt;"",Datos!AD556=AD$1008),0,IF(AD$1004=0,0,1-CHOOSE(AD$1004,IF(ISNUMBER(Datos!AD556),AND(OR(AD$1005="",Datos!AD556&gt;=AD$1005),OR(AD$1006="",Datos!AD556&lt;=AD$1006)),FALSE),IF(ISNUMBER(Datos!AD556),AND(Datos!AD556=INT(Datos!AD556),AND(OR(AD$1005="",Datos!AD556&gt;=AD$1005),OR(AD$1006="",Datos!AD556&lt;=AD$1006))),FALSE),OR(ISNUMBER(FIND(";"&amp;UPPER(TRIM(Datos!AD556&amp;""))&amp;"=",AD$1007)),ISNUMBER(FIND(";"&amp;UPPER(TRIM(Datos!AD556&amp;""))&amp;";",AD$1007))),OR(UPPER(TRIM(Datos!AD556&amp;""))="SÍ",UPPER(TRIM(Datos!AD556&amp;""))="SI",UPPER(TRIM(Datos!AD556&amp;""))="NO"),IF(ISNUMBER(Datos!AD556),AND(OR(AD$1005="",Datos!AD556&gt;=AD$1005),OR(AD$1006="",Datos!AD556&lt;=AD$1006)),FALSE),TRUE))))</f>
        <v>0.0</v>
      </c>
      <c r="AE556">
        <f>IF(Datos!AE556="",0,IF(AND(AE$1008&lt;&gt;"",Datos!AE556=AE$1008),0,IF(AE$1004=0,0,1-CHOOSE(AE$1004,IF(ISNUMBER(Datos!AE556),AND(OR(AE$1005="",Datos!AE556&gt;=AE$1005),OR(AE$1006="",Datos!AE556&lt;=AE$1006)),FALSE),IF(ISNUMBER(Datos!AE556),AND(Datos!AE556=INT(Datos!AE556),AND(OR(AE$1005="",Datos!AE556&gt;=AE$1005),OR(AE$1006="",Datos!AE556&lt;=AE$1006))),FALSE),OR(ISNUMBER(FIND(";"&amp;UPPER(TRIM(Datos!AE556&amp;""))&amp;"=",AE$1007)),ISNUMBER(FIND(";"&amp;UPPER(TRIM(Datos!AE556&amp;""))&amp;";",AE$1007))),OR(UPPER(TRIM(Datos!AE556&amp;""))="SÍ",UPPER(TRIM(Datos!AE556&amp;""))="SI",UPPER(TRIM(Datos!AE556&amp;""))="NO"),IF(ISNUMBER(Datos!AE556),AND(OR(AE$1005="",Datos!AE556&gt;=AE$1005),OR(AE$1006="",Datos!AE556&lt;=AE$1006)),FALSE),TRUE))))</f>
        <v>0.0</v>
      </c>
    </row>
    <row r="557" spans="2:31">
      <c r="B557">
        <f>IF(Datos!B557="",0,IF(AND(B$1008&lt;&gt;"",Datos!B557=B$1008),0,IF(B$1004=0,0,1-CHOOSE(B$1004,IF(ISNUMBER(Datos!B557),AND(OR(B$1005="",Datos!B557&gt;=B$1005),OR(B$1006="",Datos!B557&lt;=B$1006)),FALSE),IF(ISNUMBER(Datos!B557),AND(Datos!B557=INT(Datos!B557),AND(OR(B$1005="",Datos!B557&gt;=B$1005),OR(B$1006="",Datos!B557&lt;=B$1006))),FALSE),OR(ISNUMBER(FIND(";"&amp;UPPER(TRIM(Datos!B557&amp;""))&amp;"=",B$1007)),ISNUMBER(FIND(";"&amp;UPPER(TRIM(Datos!B557&amp;""))&amp;";",B$1007))),OR(UPPER(TRIM(Datos!B557&amp;""))="SÍ",UPPER(TRIM(Datos!B557&amp;""))="SI",UPPER(TRIM(Datos!B557&amp;""))="NO"),IF(ISNUMBER(Datos!B557),AND(OR(B$1005="",Datos!B557&gt;=B$1005),OR(B$1006="",Datos!B557&lt;=B$1006)),FALSE),TRUE))))</f>
        <v>0.0</v>
      </c>
      <c r="C557">
        <f>IF(Datos!C557="",0,IF(AND(C$1008&lt;&gt;"",Datos!C557=C$1008),0,IF(C$1004=0,0,1-CHOOSE(C$1004,IF(ISNUMBER(Datos!C557),AND(OR(C$1005="",Datos!C557&gt;=C$1005),OR(C$1006="",Datos!C557&lt;=C$1006)),FALSE),IF(ISNUMBER(Datos!C557),AND(Datos!C557=INT(Datos!C557),AND(OR(C$1005="",Datos!C557&gt;=C$1005),OR(C$1006="",Datos!C557&lt;=C$1006))),FALSE),OR(ISNUMBER(FIND(";"&amp;UPPER(TRIM(Datos!C557&amp;""))&amp;"=",C$1007)),ISNUMBER(FIND(";"&amp;UPPER(TRIM(Datos!C557&amp;""))&amp;";",C$1007))),OR(UPPER(TRIM(Datos!C557&amp;""))="SÍ",UPPER(TRIM(Datos!C557&amp;""))="SI",UPPER(TRIM(Datos!C557&amp;""))="NO"),IF(ISNUMBER(Datos!C557),AND(OR(C$1005="",Datos!C557&gt;=C$1005),OR(C$1006="",Datos!C557&lt;=C$1006)),FALSE),TRUE))))</f>
        <v>0.0</v>
      </c>
      <c r="D557">
        <f>IF(Datos!D557="",0,IF(AND(D$1008&lt;&gt;"",Datos!D557=D$1008),0,IF(D$1004=0,0,1-CHOOSE(D$1004,IF(ISNUMBER(Datos!D557),AND(OR(D$1005="",Datos!D557&gt;=D$1005),OR(D$1006="",Datos!D557&lt;=D$1006)),FALSE),IF(ISNUMBER(Datos!D557),AND(Datos!D557=INT(Datos!D557),AND(OR(D$1005="",Datos!D557&gt;=D$1005),OR(D$1006="",Datos!D557&lt;=D$1006))),FALSE),OR(ISNUMBER(FIND(";"&amp;UPPER(TRIM(Datos!D557&amp;""))&amp;"=",D$1007)),ISNUMBER(FIND(";"&amp;UPPER(TRIM(Datos!D557&amp;""))&amp;";",D$1007))),OR(UPPER(TRIM(Datos!D557&amp;""))="SÍ",UPPER(TRIM(Datos!D557&amp;""))="SI",UPPER(TRIM(Datos!D557&amp;""))="NO"),IF(ISNUMBER(Datos!D557),AND(OR(D$1005="",Datos!D557&gt;=D$1005),OR(D$1006="",Datos!D557&lt;=D$1006)),FALSE),TRUE))))</f>
        <v>0.0</v>
      </c>
      <c r="E557">
        <f>IF(Datos!E557="",0,IF(AND(E$1008&lt;&gt;"",Datos!E557=E$1008),0,IF(E$1004=0,0,1-CHOOSE(E$1004,IF(ISNUMBER(Datos!E557),AND(OR(E$1005="",Datos!E557&gt;=E$1005),OR(E$1006="",Datos!E557&lt;=E$1006)),FALSE),IF(ISNUMBER(Datos!E557),AND(Datos!E557=INT(Datos!E557),AND(OR(E$1005="",Datos!E557&gt;=E$1005),OR(E$1006="",Datos!E557&lt;=E$1006))),FALSE),OR(ISNUMBER(FIND(";"&amp;UPPER(TRIM(Datos!E557&amp;""))&amp;"=",E$1007)),ISNUMBER(FIND(";"&amp;UPPER(TRIM(Datos!E557&amp;""))&amp;";",E$1007))),OR(UPPER(TRIM(Datos!E557&amp;""))="SÍ",UPPER(TRIM(Datos!E557&amp;""))="SI",UPPER(TRIM(Datos!E557&amp;""))="NO"),IF(ISNUMBER(Datos!E557),AND(OR(E$1005="",Datos!E557&gt;=E$1005),OR(E$1006="",Datos!E557&lt;=E$1006)),FALSE),TRUE))))</f>
        <v>0.0</v>
      </c>
      <c r="F557">
        <f>IF(Datos!F557="",0,IF(AND(F$1008&lt;&gt;"",Datos!F557=F$1008),0,IF(F$1004=0,0,1-CHOOSE(F$1004,IF(ISNUMBER(Datos!F557),AND(OR(F$1005="",Datos!F557&gt;=F$1005),OR(F$1006="",Datos!F557&lt;=F$1006)),FALSE),IF(ISNUMBER(Datos!F557),AND(Datos!F557=INT(Datos!F557),AND(OR(F$1005="",Datos!F557&gt;=F$1005),OR(F$1006="",Datos!F557&lt;=F$1006))),FALSE),OR(ISNUMBER(FIND(";"&amp;UPPER(TRIM(Datos!F557&amp;""))&amp;"=",F$1007)),ISNUMBER(FIND(";"&amp;UPPER(TRIM(Datos!F557&amp;""))&amp;";",F$1007))),OR(UPPER(TRIM(Datos!F557&amp;""))="SÍ",UPPER(TRIM(Datos!F557&amp;""))="SI",UPPER(TRIM(Datos!F557&amp;""))="NO"),IF(ISNUMBER(Datos!F557),AND(OR(F$1005="",Datos!F557&gt;=F$1005),OR(F$1006="",Datos!F557&lt;=F$1006)),FALSE),TRUE))))</f>
        <v>0.0</v>
      </c>
      <c r="G557">
        <f>IF(Datos!G557="",0,IF(AND(G$1008&lt;&gt;"",Datos!G557=G$1008),0,IF(G$1004=0,0,1-CHOOSE(G$1004,IF(ISNUMBER(Datos!G557),AND(OR(G$1005="",Datos!G557&gt;=G$1005),OR(G$1006="",Datos!G557&lt;=G$1006)),FALSE),IF(ISNUMBER(Datos!G557),AND(Datos!G557=INT(Datos!G557),AND(OR(G$1005="",Datos!G557&gt;=G$1005),OR(G$1006="",Datos!G557&lt;=G$1006))),FALSE),OR(ISNUMBER(FIND(";"&amp;UPPER(TRIM(Datos!G557&amp;""))&amp;"=",G$1007)),ISNUMBER(FIND(";"&amp;UPPER(TRIM(Datos!G557&amp;""))&amp;";",G$1007))),OR(UPPER(TRIM(Datos!G557&amp;""))="SÍ",UPPER(TRIM(Datos!G557&amp;""))="SI",UPPER(TRIM(Datos!G557&amp;""))="NO"),IF(ISNUMBER(Datos!G557),AND(OR(G$1005="",Datos!G557&gt;=G$1005),OR(G$1006="",Datos!G557&lt;=G$1006)),FALSE),TRUE))))</f>
        <v>0.0</v>
      </c>
      <c r="H557">
        <f>IF(Datos!H557="",0,IF(AND(H$1008&lt;&gt;"",Datos!H557=H$1008),0,IF(H$1004=0,0,1-CHOOSE(H$1004,IF(ISNUMBER(Datos!H557),AND(OR(H$1005="",Datos!H557&gt;=H$1005),OR(H$1006="",Datos!H557&lt;=H$1006)),FALSE),IF(ISNUMBER(Datos!H557),AND(Datos!H557=INT(Datos!H557),AND(OR(H$1005="",Datos!H557&gt;=H$1005),OR(H$1006="",Datos!H557&lt;=H$1006))),FALSE),OR(ISNUMBER(FIND(";"&amp;UPPER(TRIM(Datos!H557&amp;""))&amp;"=",H$1007)),ISNUMBER(FIND(";"&amp;UPPER(TRIM(Datos!H557&amp;""))&amp;";",H$1007))),OR(UPPER(TRIM(Datos!H557&amp;""))="SÍ",UPPER(TRIM(Datos!H557&amp;""))="SI",UPPER(TRIM(Datos!H557&amp;""))="NO"),IF(ISNUMBER(Datos!H557),AND(OR(H$1005="",Datos!H557&gt;=H$1005),OR(H$1006="",Datos!H557&lt;=H$1006)),FALSE),TRUE))))</f>
        <v>0.0</v>
      </c>
      <c r="I557">
        <f>IF(Datos!I557="",0,IF(AND(I$1008&lt;&gt;"",Datos!I557=I$1008),0,IF(I$1004=0,0,1-CHOOSE(I$1004,IF(ISNUMBER(Datos!I557),AND(OR(I$1005="",Datos!I557&gt;=I$1005),OR(I$1006="",Datos!I557&lt;=I$1006)),FALSE),IF(ISNUMBER(Datos!I557),AND(Datos!I557=INT(Datos!I557),AND(OR(I$1005="",Datos!I557&gt;=I$1005),OR(I$1006="",Datos!I557&lt;=I$1006))),FALSE),OR(ISNUMBER(FIND(";"&amp;UPPER(TRIM(Datos!I557&amp;""))&amp;"=",I$1007)),ISNUMBER(FIND(";"&amp;UPPER(TRIM(Datos!I557&amp;""))&amp;";",I$1007))),OR(UPPER(TRIM(Datos!I557&amp;""))="SÍ",UPPER(TRIM(Datos!I557&amp;""))="SI",UPPER(TRIM(Datos!I557&amp;""))="NO"),IF(ISNUMBER(Datos!I557),AND(OR(I$1005="",Datos!I557&gt;=I$1005),OR(I$1006="",Datos!I557&lt;=I$1006)),FALSE),TRUE))))</f>
        <v>0.0</v>
      </c>
      <c r="J557">
        <f>IF(Datos!J557="",0,IF(AND(J$1008&lt;&gt;"",Datos!J557=J$1008),0,IF(J$1004=0,0,1-CHOOSE(J$1004,IF(ISNUMBER(Datos!J557),AND(OR(J$1005="",Datos!J557&gt;=J$1005),OR(J$1006="",Datos!J557&lt;=J$1006)),FALSE),IF(ISNUMBER(Datos!J557),AND(Datos!J557=INT(Datos!J557),AND(OR(J$1005="",Datos!J557&gt;=J$1005),OR(J$1006="",Datos!J557&lt;=J$1006))),FALSE),OR(ISNUMBER(FIND(";"&amp;UPPER(TRIM(Datos!J557&amp;""))&amp;"=",J$1007)),ISNUMBER(FIND(";"&amp;UPPER(TRIM(Datos!J557&amp;""))&amp;";",J$1007))),OR(UPPER(TRIM(Datos!J557&amp;""))="SÍ",UPPER(TRIM(Datos!J557&amp;""))="SI",UPPER(TRIM(Datos!J557&amp;""))="NO"),IF(ISNUMBER(Datos!J557),AND(OR(J$1005="",Datos!J557&gt;=J$1005),OR(J$1006="",Datos!J557&lt;=J$1006)),FALSE),TRUE))))</f>
        <v>0.0</v>
      </c>
      <c r="K557">
        <f>IF(Datos!K557="",0,IF(AND(K$1008&lt;&gt;"",Datos!K557=K$1008),0,IF(K$1004=0,0,1-CHOOSE(K$1004,IF(ISNUMBER(Datos!K557),AND(OR(K$1005="",Datos!K557&gt;=K$1005),OR(K$1006="",Datos!K557&lt;=K$1006)),FALSE),IF(ISNUMBER(Datos!K557),AND(Datos!K557=INT(Datos!K557),AND(OR(K$1005="",Datos!K557&gt;=K$1005),OR(K$1006="",Datos!K557&lt;=K$1006))),FALSE),OR(ISNUMBER(FIND(";"&amp;UPPER(TRIM(Datos!K557&amp;""))&amp;"=",K$1007)),ISNUMBER(FIND(";"&amp;UPPER(TRIM(Datos!K557&amp;""))&amp;";",K$1007))),OR(UPPER(TRIM(Datos!K557&amp;""))="SÍ",UPPER(TRIM(Datos!K557&amp;""))="SI",UPPER(TRIM(Datos!K557&amp;""))="NO"),IF(ISNUMBER(Datos!K557),AND(OR(K$1005="",Datos!K557&gt;=K$1005),OR(K$1006="",Datos!K557&lt;=K$1006)),FALSE),TRUE))))</f>
        <v>0.0</v>
      </c>
      <c r="L557">
        <f>IF(Datos!L557="",0,IF(AND(L$1008&lt;&gt;"",Datos!L557=L$1008),0,IF(L$1004=0,0,1-CHOOSE(L$1004,IF(ISNUMBER(Datos!L557),AND(OR(L$1005="",Datos!L557&gt;=L$1005),OR(L$1006="",Datos!L557&lt;=L$1006)),FALSE),IF(ISNUMBER(Datos!L557),AND(Datos!L557=INT(Datos!L557),AND(OR(L$1005="",Datos!L557&gt;=L$1005),OR(L$1006="",Datos!L557&lt;=L$1006))),FALSE),OR(ISNUMBER(FIND(";"&amp;UPPER(TRIM(Datos!L557&amp;""))&amp;"=",L$1007)),ISNUMBER(FIND(";"&amp;UPPER(TRIM(Datos!L557&amp;""))&amp;";",L$1007))),OR(UPPER(TRIM(Datos!L557&amp;""))="SÍ",UPPER(TRIM(Datos!L557&amp;""))="SI",UPPER(TRIM(Datos!L557&amp;""))="NO"),IF(ISNUMBER(Datos!L557),AND(OR(L$1005="",Datos!L557&gt;=L$1005),OR(L$1006="",Datos!L557&lt;=L$1006)),FALSE),TRUE))))</f>
        <v>0.0</v>
      </c>
      <c r="M557">
        <f>IF(Datos!M557="",0,IF(AND(M$1008&lt;&gt;"",Datos!M557=M$1008),0,IF(M$1004=0,0,1-CHOOSE(M$1004,IF(ISNUMBER(Datos!M557),AND(OR(M$1005="",Datos!M557&gt;=M$1005),OR(M$1006="",Datos!M557&lt;=M$1006)),FALSE),IF(ISNUMBER(Datos!M557),AND(Datos!M557=INT(Datos!M557),AND(OR(M$1005="",Datos!M557&gt;=M$1005),OR(M$1006="",Datos!M557&lt;=M$1006))),FALSE),OR(ISNUMBER(FIND(";"&amp;UPPER(TRIM(Datos!M557&amp;""))&amp;"=",M$1007)),ISNUMBER(FIND(";"&amp;UPPER(TRIM(Datos!M557&amp;""))&amp;";",M$1007))),OR(UPPER(TRIM(Datos!M557&amp;""))="SÍ",UPPER(TRIM(Datos!M557&amp;""))="SI",UPPER(TRIM(Datos!M557&amp;""))="NO"),IF(ISNUMBER(Datos!M557),AND(OR(M$1005="",Datos!M557&gt;=M$1005),OR(M$1006="",Datos!M557&lt;=M$1006)),FALSE),TRUE))))</f>
        <v>0.0</v>
      </c>
      <c r="N557">
        <f>IF(Datos!N557="",0,IF(AND(N$1008&lt;&gt;"",Datos!N557=N$1008),0,IF(N$1004=0,0,1-CHOOSE(N$1004,IF(ISNUMBER(Datos!N557),AND(OR(N$1005="",Datos!N557&gt;=N$1005),OR(N$1006="",Datos!N557&lt;=N$1006)),FALSE),IF(ISNUMBER(Datos!N557),AND(Datos!N557=INT(Datos!N557),AND(OR(N$1005="",Datos!N557&gt;=N$1005),OR(N$1006="",Datos!N557&lt;=N$1006))),FALSE),OR(ISNUMBER(FIND(";"&amp;UPPER(TRIM(Datos!N557&amp;""))&amp;"=",N$1007)),ISNUMBER(FIND(";"&amp;UPPER(TRIM(Datos!N557&amp;""))&amp;";",N$1007))),OR(UPPER(TRIM(Datos!N557&amp;""))="SÍ",UPPER(TRIM(Datos!N557&amp;""))="SI",UPPER(TRIM(Datos!N557&amp;""))="NO"),IF(ISNUMBER(Datos!N557),AND(OR(N$1005="",Datos!N557&gt;=N$1005),OR(N$1006="",Datos!N557&lt;=N$1006)),FALSE),TRUE))))</f>
        <v>0.0</v>
      </c>
      <c r="O557">
        <f>IF(Datos!O557="",0,IF(AND(O$1008&lt;&gt;"",Datos!O557=O$1008),0,IF(O$1004=0,0,1-CHOOSE(O$1004,IF(ISNUMBER(Datos!O557),AND(OR(O$1005="",Datos!O557&gt;=O$1005),OR(O$1006="",Datos!O557&lt;=O$1006)),FALSE),IF(ISNUMBER(Datos!O557),AND(Datos!O557=INT(Datos!O557),AND(OR(O$1005="",Datos!O557&gt;=O$1005),OR(O$1006="",Datos!O557&lt;=O$1006))),FALSE),OR(ISNUMBER(FIND(";"&amp;UPPER(TRIM(Datos!O557&amp;""))&amp;"=",O$1007)),ISNUMBER(FIND(";"&amp;UPPER(TRIM(Datos!O557&amp;""))&amp;";",O$1007))),OR(UPPER(TRIM(Datos!O557&amp;""))="SÍ",UPPER(TRIM(Datos!O557&amp;""))="SI",UPPER(TRIM(Datos!O557&amp;""))="NO"),IF(ISNUMBER(Datos!O557),AND(OR(O$1005="",Datos!O557&gt;=O$1005),OR(O$1006="",Datos!O557&lt;=O$1006)),FALSE),TRUE))))</f>
        <v>0.0</v>
      </c>
      <c r="P557">
        <f>IF(Datos!P557="",0,IF(AND(P$1008&lt;&gt;"",Datos!P557=P$1008),0,IF(P$1004=0,0,1-CHOOSE(P$1004,IF(ISNUMBER(Datos!P557),AND(OR(P$1005="",Datos!P557&gt;=P$1005),OR(P$1006="",Datos!P557&lt;=P$1006)),FALSE),IF(ISNUMBER(Datos!P557),AND(Datos!P557=INT(Datos!P557),AND(OR(P$1005="",Datos!P557&gt;=P$1005),OR(P$1006="",Datos!P557&lt;=P$1006))),FALSE),OR(ISNUMBER(FIND(";"&amp;UPPER(TRIM(Datos!P557&amp;""))&amp;"=",P$1007)),ISNUMBER(FIND(";"&amp;UPPER(TRIM(Datos!P557&amp;""))&amp;";",P$1007))),OR(UPPER(TRIM(Datos!P557&amp;""))="SÍ",UPPER(TRIM(Datos!P557&amp;""))="SI",UPPER(TRIM(Datos!P557&amp;""))="NO"),IF(ISNUMBER(Datos!P557),AND(OR(P$1005="",Datos!P557&gt;=P$1005),OR(P$1006="",Datos!P557&lt;=P$1006)),FALSE),TRUE))))</f>
        <v>0.0</v>
      </c>
      <c r="Q557">
        <f>IF(Datos!Q557="",0,IF(AND(Q$1008&lt;&gt;"",Datos!Q557=Q$1008),0,IF(Q$1004=0,0,1-CHOOSE(Q$1004,IF(ISNUMBER(Datos!Q557),AND(OR(Q$1005="",Datos!Q557&gt;=Q$1005),OR(Q$1006="",Datos!Q557&lt;=Q$1006)),FALSE),IF(ISNUMBER(Datos!Q557),AND(Datos!Q557=INT(Datos!Q557),AND(OR(Q$1005="",Datos!Q557&gt;=Q$1005),OR(Q$1006="",Datos!Q557&lt;=Q$1006))),FALSE),OR(ISNUMBER(FIND(";"&amp;UPPER(TRIM(Datos!Q557&amp;""))&amp;"=",Q$1007)),ISNUMBER(FIND(";"&amp;UPPER(TRIM(Datos!Q557&amp;""))&amp;";",Q$1007))),OR(UPPER(TRIM(Datos!Q557&amp;""))="SÍ",UPPER(TRIM(Datos!Q557&amp;""))="SI",UPPER(TRIM(Datos!Q557&amp;""))="NO"),IF(ISNUMBER(Datos!Q557),AND(OR(Q$1005="",Datos!Q557&gt;=Q$1005),OR(Q$1006="",Datos!Q557&lt;=Q$1006)),FALSE),TRUE))))</f>
        <v>0.0</v>
      </c>
      <c r="R557">
        <f>IF(Datos!R557="",0,IF(AND(R$1008&lt;&gt;"",Datos!R557=R$1008),0,IF(R$1004=0,0,1-CHOOSE(R$1004,IF(ISNUMBER(Datos!R557),AND(OR(R$1005="",Datos!R557&gt;=R$1005),OR(R$1006="",Datos!R557&lt;=R$1006)),FALSE),IF(ISNUMBER(Datos!R557),AND(Datos!R557=INT(Datos!R557),AND(OR(R$1005="",Datos!R557&gt;=R$1005),OR(R$1006="",Datos!R557&lt;=R$1006))),FALSE),OR(ISNUMBER(FIND(";"&amp;UPPER(TRIM(Datos!R557&amp;""))&amp;"=",R$1007)),ISNUMBER(FIND(";"&amp;UPPER(TRIM(Datos!R557&amp;""))&amp;";",R$1007))),OR(UPPER(TRIM(Datos!R557&amp;""))="SÍ",UPPER(TRIM(Datos!R557&amp;""))="SI",UPPER(TRIM(Datos!R557&amp;""))="NO"),IF(ISNUMBER(Datos!R557),AND(OR(R$1005="",Datos!R557&gt;=R$1005),OR(R$1006="",Datos!R557&lt;=R$1006)),FALSE),TRUE))))</f>
        <v>0.0</v>
      </c>
      <c r="S557">
        <f>IF(Datos!S557="",0,IF(AND(S$1008&lt;&gt;"",Datos!S557=S$1008),0,IF(S$1004=0,0,1-CHOOSE(S$1004,IF(ISNUMBER(Datos!S557),AND(OR(S$1005="",Datos!S557&gt;=S$1005),OR(S$1006="",Datos!S557&lt;=S$1006)),FALSE),IF(ISNUMBER(Datos!S557),AND(Datos!S557=INT(Datos!S557),AND(OR(S$1005="",Datos!S557&gt;=S$1005),OR(S$1006="",Datos!S557&lt;=S$1006))),FALSE),OR(ISNUMBER(FIND(";"&amp;UPPER(TRIM(Datos!S557&amp;""))&amp;"=",S$1007)),ISNUMBER(FIND(";"&amp;UPPER(TRIM(Datos!S557&amp;""))&amp;";",S$1007))),OR(UPPER(TRIM(Datos!S557&amp;""))="SÍ",UPPER(TRIM(Datos!S557&amp;""))="SI",UPPER(TRIM(Datos!S557&amp;""))="NO"),IF(ISNUMBER(Datos!S557),AND(OR(S$1005="",Datos!S557&gt;=S$1005),OR(S$1006="",Datos!S557&lt;=S$1006)),FALSE),TRUE))))</f>
        <v>0.0</v>
      </c>
      <c r="T557">
        <f>IF(Datos!T557="",0,IF(AND(T$1008&lt;&gt;"",Datos!T557=T$1008),0,IF(T$1004=0,0,1-CHOOSE(T$1004,IF(ISNUMBER(Datos!T557),AND(OR(T$1005="",Datos!T557&gt;=T$1005),OR(T$1006="",Datos!T557&lt;=T$1006)),FALSE),IF(ISNUMBER(Datos!T557),AND(Datos!T557=INT(Datos!T557),AND(OR(T$1005="",Datos!T557&gt;=T$1005),OR(T$1006="",Datos!T557&lt;=T$1006))),FALSE),OR(ISNUMBER(FIND(";"&amp;UPPER(TRIM(Datos!T557&amp;""))&amp;"=",T$1007)),ISNUMBER(FIND(";"&amp;UPPER(TRIM(Datos!T557&amp;""))&amp;";",T$1007))),OR(UPPER(TRIM(Datos!T557&amp;""))="SÍ",UPPER(TRIM(Datos!T557&amp;""))="SI",UPPER(TRIM(Datos!T557&amp;""))="NO"),IF(ISNUMBER(Datos!T557),AND(OR(T$1005="",Datos!T557&gt;=T$1005),OR(T$1006="",Datos!T557&lt;=T$1006)),FALSE),TRUE))))</f>
        <v>0.0</v>
      </c>
      <c r="U557">
        <f>IF(Datos!U557="",0,IF(AND(U$1008&lt;&gt;"",Datos!U557=U$1008),0,IF(U$1004=0,0,1-CHOOSE(U$1004,IF(ISNUMBER(Datos!U557),AND(OR(U$1005="",Datos!U557&gt;=U$1005),OR(U$1006="",Datos!U557&lt;=U$1006)),FALSE),IF(ISNUMBER(Datos!U557),AND(Datos!U557=INT(Datos!U557),AND(OR(U$1005="",Datos!U557&gt;=U$1005),OR(U$1006="",Datos!U557&lt;=U$1006))),FALSE),OR(ISNUMBER(FIND(";"&amp;UPPER(TRIM(Datos!U557&amp;""))&amp;"=",U$1007)),ISNUMBER(FIND(";"&amp;UPPER(TRIM(Datos!U557&amp;""))&amp;";",U$1007))),OR(UPPER(TRIM(Datos!U557&amp;""))="SÍ",UPPER(TRIM(Datos!U557&amp;""))="SI",UPPER(TRIM(Datos!U557&amp;""))="NO"),IF(ISNUMBER(Datos!U557),AND(OR(U$1005="",Datos!U557&gt;=U$1005),OR(U$1006="",Datos!U557&lt;=U$1006)),FALSE),TRUE))))</f>
        <v>0.0</v>
      </c>
      <c r="V557">
        <f>IF(Datos!V557="",0,IF(AND(V$1008&lt;&gt;"",Datos!V557=V$1008),0,IF(V$1004=0,0,1-CHOOSE(V$1004,IF(ISNUMBER(Datos!V557),AND(OR(V$1005="",Datos!V557&gt;=V$1005),OR(V$1006="",Datos!V557&lt;=V$1006)),FALSE),IF(ISNUMBER(Datos!V557),AND(Datos!V557=INT(Datos!V557),AND(OR(V$1005="",Datos!V557&gt;=V$1005),OR(V$1006="",Datos!V557&lt;=V$1006))),FALSE),OR(ISNUMBER(FIND(";"&amp;UPPER(TRIM(Datos!V557&amp;""))&amp;"=",V$1007)),ISNUMBER(FIND(";"&amp;UPPER(TRIM(Datos!V557&amp;""))&amp;";",V$1007))),OR(UPPER(TRIM(Datos!V557&amp;""))="SÍ",UPPER(TRIM(Datos!V557&amp;""))="SI",UPPER(TRIM(Datos!V557&amp;""))="NO"),IF(ISNUMBER(Datos!V557),AND(OR(V$1005="",Datos!V557&gt;=V$1005),OR(V$1006="",Datos!V557&lt;=V$1006)),FALSE),TRUE))))</f>
        <v>0.0</v>
      </c>
      <c r="W557">
        <f>IF(Datos!W557="",0,IF(AND(W$1008&lt;&gt;"",Datos!W557=W$1008),0,IF(W$1004=0,0,1-CHOOSE(W$1004,IF(ISNUMBER(Datos!W557),AND(OR(W$1005="",Datos!W557&gt;=W$1005),OR(W$1006="",Datos!W557&lt;=W$1006)),FALSE),IF(ISNUMBER(Datos!W557),AND(Datos!W557=INT(Datos!W557),AND(OR(W$1005="",Datos!W557&gt;=W$1005),OR(W$1006="",Datos!W557&lt;=W$1006))),FALSE),OR(ISNUMBER(FIND(";"&amp;UPPER(TRIM(Datos!W557&amp;""))&amp;"=",W$1007)),ISNUMBER(FIND(";"&amp;UPPER(TRIM(Datos!W557&amp;""))&amp;";",W$1007))),OR(UPPER(TRIM(Datos!W557&amp;""))="SÍ",UPPER(TRIM(Datos!W557&amp;""))="SI",UPPER(TRIM(Datos!W557&amp;""))="NO"),IF(ISNUMBER(Datos!W557),AND(OR(W$1005="",Datos!W557&gt;=W$1005),OR(W$1006="",Datos!W557&lt;=W$1006)),FALSE),TRUE))))</f>
        <v>0.0</v>
      </c>
      <c r="X557">
        <f>IF(Datos!X557="",0,IF(AND(X$1008&lt;&gt;"",Datos!X557=X$1008),0,IF(X$1004=0,0,1-CHOOSE(X$1004,IF(ISNUMBER(Datos!X557),AND(OR(X$1005="",Datos!X557&gt;=X$1005),OR(X$1006="",Datos!X557&lt;=X$1006)),FALSE),IF(ISNUMBER(Datos!X557),AND(Datos!X557=INT(Datos!X557),AND(OR(X$1005="",Datos!X557&gt;=X$1005),OR(X$1006="",Datos!X557&lt;=X$1006))),FALSE),OR(ISNUMBER(FIND(";"&amp;UPPER(TRIM(Datos!X557&amp;""))&amp;"=",X$1007)),ISNUMBER(FIND(";"&amp;UPPER(TRIM(Datos!X557&amp;""))&amp;";",X$1007))),OR(UPPER(TRIM(Datos!X557&amp;""))="SÍ",UPPER(TRIM(Datos!X557&amp;""))="SI",UPPER(TRIM(Datos!X557&amp;""))="NO"),IF(ISNUMBER(Datos!X557),AND(OR(X$1005="",Datos!X557&gt;=X$1005),OR(X$1006="",Datos!X557&lt;=X$1006)),FALSE),TRUE))))</f>
        <v>0.0</v>
      </c>
      <c r="Y557">
        <f>IF(Datos!Y557="",0,IF(AND(Y$1008&lt;&gt;"",Datos!Y557=Y$1008),0,IF(Y$1004=0,0,1-CHOOSE(Y$1004,IF(ISNUMBER(Datos!Y557),AND(OR(Y$1005="",Datos!Y557&gt;=Y$1005),OR(Y$1006="",Datos!Y557&lt;=Y$1006)),FALSE),IF(ISNUMBER(Datos!Y557),AND(Datos!Y557=INT(Datos!Y557),AND(OR(Y$1005="",Datos!Y557&gt;=Y$1005),OR(Y$1006="",Datos!Y557&lt;=Y$1006))),FALSE),OR(ISNUMBER(FIND(";"&amp;UPPER(TRIM(Datos!Y557&amp;""))&amp;"=",Y$1007)),ISNUMBER(FIND(";"&amp;UPPER(TRIM(Datos!Y557&amp;""))&amp;";",Y$1007))),OR(UPPER(TRIM(Datos!Y557&amp;""))="SÍ",UPPER(TRIM(Datos!Y557&amp;""))="SI",UPPER(TRIM(Datos!Y557&amp;""))="NO"),IF(ISNUMBER(Datos!Y557),AND(OR(Y$1005="",Datos!Y557&gt;=Y$1005),OR(Y$1006="",Datos!Y557&lt;=Y$1006)),FALSE),TRUE))))</f>
        <v>0.0</v>
      </c>
      <c r="Z557">
        <f>IF(Datos!Z557="",0,IF(AND(Z$1008&lt;&gt;"",Datos!Z557=Z$1008),0,IF(Z$1004=0,0,1-CHOOSE(Z$1004,IF(ISNUMBER(Datos!Z557),AND(OR(Z$1005="",Datos!Z557&gt;=Z$1005),OR(Z$1006="",Datos!Z557&lt;=Z$1006)),FALSE),IF(ISNUMBER(Datos!Z557),AND(Datos!Z557=INT(Datos!Z557),AND(OR(Z$1005="",Datos!Z557&gt;=Z$1005),OR(Z$1006="",Datos!Z557&lt;=Z$1006))),FALSE),OR(ISNUMBER(FIND(";"&amp;UPPER(TRIM(Datos!Z557&amp;""))&amp;"=",Z$1007)),ISNUMBER(FIND(";"&amp;UPPER(TRIM(Datos!Z557&amp;""))&amp;";",Z$1007))),OR(UPPER(TRIM(Datos!Z557&amp;""))="SÍ",UPPER(TRIM(Datos!Z557&amp;""))="SI",UPPER(TRIM(Datos!Z557&amp;""))="NO"),IF(ISNUMBER(Datos!Z557),AND(OR(Z$1005="",Datos!Z557&gt;=Z$1005),OR(Z$1006="",Datos!Z557&lt;=Z$1006)),FALSE),TRUE))))</f>
        <v>0.0</v>
      </c>
      <c r="AA557">
        <f>IF(Datos!AA557="",0,IF(AND(AA$1008&lt;&gt;"",Datos!AA557=AA$1008),0,IF(AA$1004=0,0,1-CHOOSE(AA$1004,IF(ISNUMBER(Datos!AA557),AND(OR(AA$1005="",Datos!AA557&gt;=AA$1005),OR(AA$1006="",Datos!AA557&lt;=AA$1006)),FALSE),IF(ISNUMBER(Datos!AA557),AND(Datos!AA557=INT(Datos!AA557),AND(OR(AA$1005="",Datos!AA557&gt;=AA$1005),OR(AA$1006="",Datos!AA557&lt;=AA$1006))),FALSE),OR(ISNUMBER(FIND(";"&amp;UPPER(TRIM(Datos!AA557&amp;""))&amp;"=",AA$1007)),ISNUMBER(FIND(";"&amp;UPPER(TRIM(Datos!AA557&amp;""))&amp;";",AA$1007))),OR(UPPER(TRIM(Datos!AA557&amp;""))="SÍ",UPPER(TRIM(Datos!AA557&amp;""))="SI",UPPER(TRIM(Datos!AA557&amp;""))="NO"),IF(ISNUMBER(Datos!AA557),AND(OR(AA$1005="",Datos!AA557&gt;=AA$1005),OR(AA$1006="",Datos!AA557&lt;=AA$1006)),FALSE),TRUE))))</f>
        <v>0.0</v>
      </c>
      <c r="AB557">
        <f>IF(Datos!AB557="",0,IF(AND(AB$1008&lt;&gt;"",Datos!AB557=AB$1008),0,IF(AB$1004=0,0,1-CHOOSE(AB$1004,IF(ISNUMBER(Datos!AB557),AND(OR(AB$1005="",Datos!AB557&gt;=AB$1005),OR(AB$1006="",Datos!AB557&lt;=AB$1006)),FALSE),IF(ISNUMBER(Datos!AB557),AND(Datos!AB557=INT(Datos!AB557),AND(OR(AB$1005="",Datos!AB557&gt;=AB$1005),OR(AB$1006="",Datos!AB557&lt;=AB$1006))),FALSE),OR(ISNUMBER(FIND(";"&amp;UPPER(TRIM(Datos!AB557&amp;""))&amp;"=",AB$1007)),ISNUMBER(FIND(";"&amp;UPPER(TRIM(Datos!AB557&amp;""))&amp;";",AB$1007))),OR(UPPER(TRIM(Datos!AB557&amp;""))="SÍ",UPPER(TRIM(Datos!AB557&amp;""))="SI",UPPER(TRIM(Datos!AB557&amp;""))="NO"),IF(ISNUMBER(Datos!AB557),AND(OR(AB$1005="",Datos!AB557&gt;=AB$1005),OR(AB$1006="",Datos!AB557&lt;=AB$1006)),FALSE),TRUE))))</f>
        <v>0.0</v>
      </c>
      <c r="AC557">
        <f>IF(Datos!AC557="",0,IF(AND(AC$1008&lt;&gt;"",Datos!AC557=AC$1008),0,IF(AC$1004=0,0,1-CHOOSE(AC$1004,IF(ISNUMBER(Datos!AC557),AND(OR(AC$1005="",Datos!AC557&gt;=AC$1005),OR(AC$1006="",Datos!AC557&lt;=AC$1006)),FALSE),IF(ISNUMBER(Datos!AC557),AND(Datos!AC557=INT(Datos!AC557),AND(OR(AC$1005="",Datos!AC557&gt;=AC$1005),OR(AC$1006="",Datos!AC557&lt;=AC$1006))),FALSE),OR(ISNUMBER(FIND(";"&amp;UPPER(TRIM(Datos!AC557&amp;""))&amp;"=",AC$1007)),ISNUMBER(FIND(";"&amp;UPPER(TRIM(Datos!AC557&amp;""))&amp;";",AC$1007))),OR(UPPER(TRIM(Datos!AC557&amp;""))="SÍ",UPPER(TRIM(Datos!AC557&amp;""))="SI",UPPER(TRIM(Datos!AC557&amp;""))="NO"),IF(ISNUMBER(Datos!AC557),AND(OR(AC$1005="",Datos!AC557&gt;=AC$1005),OR(AC$1006="",Datos!AC557&lt;=AC$1006)),FALSE),TRUE))))</f>
        <v>0.0</v>
      </c>
      <c r="AD557">
        <f>IF(Datos!AD557="",0,IF(AND(AD$1008&lt;&gt;"",Datos!AD557=AD$1008),0,IF(AD$1004=0,0,1-CHOOSE(AD$1004,IF(ISNUMBER(Datos!AD557),AND(OR(AD$1005="",Datos!AD557&gt;=AD$1005),OR(AD$1006="",Datos!AD557&lt;=AD$1006)),FALSE),IF(ISNUMBER(Datos!AD557),AND(Datos!AD557=INT(Datos!AD557),AND(OR(AD$1005="",Datos!AD557&gt;=AD$1005),OR(AD$1006="",Datos!AD557&lt;=AD$1006))),FALSE),OR(ISNUMBER(FIND(";"&amp;UPPER(TRIM(Datos!AD557&amp;""))&amp;"=",AD$1007)),ISNUMBER(FIND(";"&amp;UPPER(TRIM(Datos!AD557&amp;""))&amp;";",AD$1007))),OR(UPPER(TRIM(Datos!AD557&amp;""))="SÍ",UPPER(TRIM(Datos!AD557&amp;""))="SI",UPPER(TRIM(Datos!AD557&amp;""))="NO"),IF(ISNUMBER(Datos!AD557),AND(OR(AD$1005="",Datos!AD557&gt;=AD$1005),OR(AD$1006="",Datos!AD557&lt;=AD$1006)),FALSE),TRUE))))</f>
        <v>0.0</v>
      </c>
      <c r="AE557">
        <f>IF(Datos!AE557="",0,IF(AND(AE$1008&lt;&gt;"",Datos!AE557=AE$1008),0,IF(AE$1004=0,0,1-CHOOSE(AE$1004,IF(ISNUMBER(Datos!AE557),AND(OR(AE$1005="",Datos!AE557&gt;=AE$1005),OR(AE$1006="",Datos!AE557&lt;=AE$1006)),FALSE),IF(ISNUMBER(Datos!AE557),AND(Datos!AE557=INT(Datos!AE557),AND(OR(AE$1005="",Datos!AE557&gt;=AE$1005),OR(AE$1006="",Datos!AE557&lt;=AE$1006))),FALSE),OR(ISNUMBER(FIND(";"&amp;UPPER(TRIM(Datos!AE557&amp;""))&amp;"=",AE$1007)),ISNUMBER(FIND(";"&amp;UPPER(TRIM(Datos!AE557&amp;""))&amp;";",AE$1007))),OR(UPPER(TRIM(Datos!AE557&amp;""))="SÍ",UPPER(TRIM(Datos!AE557&amp;""))="SI",UPPER(TRIM(Datos!AE557&amp;""))="NO"),IF(ISNUMBER(Datos!AE557),AND(OR(AE$1005="",Datos!AE557&gt;=AE$1005),OR(AE$1006="",Datos!AE557&lt;=AE$1006)),FALSE),TRUE))))</f>
        <v>0.0</v>
      </c>
    </row>
    <row r="558" spans="2:31">
      <c r="B558">
        <f>IF(Datos!B558="",0,IF(AND(B$1008&lt;&gt;"",Datos!B558=B$1008),0,IF(B$1004=0,0,1-CHOOSE(B$1004,IF(ISNUMBER(Datos!B558),AND(OR(B$1005="",Datos!B558&gt;=B$1005),OR(B$1006="",Datos!B558&lt;=B$1006)),FALSE),IF(ISNUMBER(Datos!B558),AND(Datos!B558=INT(Datos!B558),AND(OR(B$1005="",Datos!B558&gt;=B$1005),OR(B$1006="",Datos!B558&lt;=B$1006))),FALSE),OR(ISNUMBER(FIND(";"&amp;UPPER(TRIM(Datos!B558&amp;""))&amp;"=",B$1007)),ISNUMBER(FIND(";"&amp;UPPER(TRIM(Datos!B558&amp;""))&amp;";",B$1007))),OR(UPPER(TRIM(Datos!B558&amp;""))="SÍ",UPPER(TRIM(Datos!B558&amp;""))="SI",UPPER(TRIM(Datos!B558&amp;""))="NO"),IF(ISNUMBER(Datos!B558),AND(OR(B$1005="",Datos!B558&gt;=B$1005),OR(B$1006="",Datos!B558&lt;=B$1006)),FALSE),TRUE))))</f>
        <v>0.0</v>
      </c>
      <c r="C558">
        <f>IF(Datos!C558="",0,IF(AND(C$1008&lt;&gt;"",Datos!C558=C$1008),0,IF(C$1004=0,0,1-CHOOSE(C$1004,IF(ISNUMBER(Datos!C558),AND(OR(C$1005="",Datos!C558&gt;=C$1005),OR(C$1006="",Datos!C558&lt;=C$1006)),FALSE),IF(ISNUMBER(Datos!C558),AND(Datos!C558=INT(Datos!C558),AND(OR(C$1005="",Datos!C558&gt;=C$1005),OR(C$1006="",Datos!C558&lt;=C$1006))),FALSE),OR(ISNUMBER(FIND(";"&amp;UPPER(TRIM(Datos!C558&amp;""))&amp;"=",C$1007)),ISNUMBER(FIND(";"&amp;UPPER(TRIM(Datos!C558&amp;""))&amp;";",C$1007))),OR(UPPER(TRIM(Datos!C558&amp;""))="SÍ",UPPER(TRIM(Datos!C558&amp;""))="SI",UPPER(TRIM(Datos!C558&amp;""))="NO"),IF(ISNUMBER(Datos!C558),AND(OR(C$1005="",Datos!C558&gt;=C$1005),OR(C$1006="",Datos!C558&lt;=C$1006)),FALSE),TRUE))))</f>
        <v>0.0</v>
      </c>
      <c r="D558">
        <f>IF(Datos!D558="",0,IF(AND(D$1008&lt;&gt;"",Datos!D558=D$1008),0,IF(D$1004=0,0,1-CHOOSE(D$1004,IF(ISNUMBER(Datos!D558),AND(OR(D$1005="",Datos!D558&gt;=D$1005),OR(D$1006="",Datos!D558&lt;=D$1006)),FALSE),IF(ISNUMBER(Datos!D558),AND(Datos!D558=INT(Datos!D558),AND(OR(D$1005="",Datos!D558&gt;=D$1005),OR(D$1006="",Datos!D558&lt;=D$1006))),FALSE),OR(ISNUMBER(FIND(";"&amp;UPPER(TRIM(Datos!D558&amp;""))&amp;"=",D$1007)),ISNUMBER(FIND(";"&amp;UPPER(TRIM(Datos!D558&amp;""))&amp;";",D$1007))),OR(UPPER(TRIM(Datos!D558&amp;""))="SÍ",UPPER(TRIM(Datos!D558&amp;""))="SI",UPPER(TRIM(Datos!D558&amp;""))="NO"),IF(ISNUMBER(Datos!D558),AND(OR(D$1005="",Datos!D558&gt;=D$1005),OR(D$1006="",Datos!D558&lt;=D$1006)),FALSE),TRUE))))</f>
        <v>0.0</v>
      </c>
      <c r="E558">
        <f>IF(Datos!E558="",0,IF(AND(E$1008&lt;&gt;"",Datos!E558=E$1008),0,IF(E$1004=0,0,1-CHOOSE(E$1004,IF(ISNUMBER(Datos!E558),AND(OR(E$1005="",Datos!E558&gt;=E$1005),OR(E$1006="",Datos!E558&lt;=E$1006)),FALSE),IF(ISNUMBER(Datos!E558),AND(Datos!E558=INT(Datos!E558),AND(OR(E$1005="",Datos!E558&gt;=E$1005),OR(E$1006="",Datos!E558&lt;=E$1006))),FALSE),OR(ISNUMBER(FIND(";"&amp;UPPER(TRIM(Datos!E558&amp;""))&amp;"=",E$1007)),ISNUMBER(FIND(";"&amp;UPPER(TRIM(Datos!E558&amp;""))&amp;";",E$1007))),OR(UPPER(TRIM(Datos!E558&amp;""))="SÍ",UPPER(TRIM(Datos!E558&amp;""))="SI",UPPER(TRIM(Datos!E558&amp;""))="NO"),IF(ISNUMBER(Datos!E558),AND(OR(E$1005="",Datos!E558&gt;=E$1005),OR(E$1006="",Datos!E558&lt;=E$1006)),FALSE),TRUE))))</f>
        <v>0.0</v>
      </c>
      <c r="F558">
        <f>IF(Datos!F558="",0,IF(AND(F$1008&lt;&gt;"",Datos!F558=F$1008),0,IF(F$1004=0,0,1-CHOOSE(F$1004,IF(ISNUMBER(Datos!F558),AND(OR(F$1005="",Datos!F558&gt;=F$1005),OR(F$1006="",Datos!F558&lt;=F$1006)),FALSE),IF(ISNUMBER(Datos!F558),AND(Datos!F558=INT(Datos!F558),AND(OR(F$1005="",Datos!F558&gt;=F$1005),OR(F$1006="",Datos!F558&lt;=F$1006))),FALSE),OR(ISNUMBER(FIND(";"&amp;UPPER(TRIM(Datos!F558&amp;""))&amp;"=",F$1007)),ISNUMBER(FIND(";"&amp;UPPER(TRIM(Datos!F558&amp;""))&amp;";",F$1007))),OR(UPPER(TRIM(Datos!F558&amp;""))="SÍ",UPPER(TRIM(Datos!F558&amp;""))="SI",UPPER(TRIM(Datos!F558&amp;""))="NO"),IF(ISNUMBER(Datos!F558),AND(OR(F$1005="",Datos!F558&gt;=F$1005),OR(F$1006="",Datos!F558&lt;=F$1006)),FALSE),TRUE))))</f>
        <v>0.0</v>
      </c>
      <c r="G558">
        <f>IF(Datos!G558="",0,IF(AND(G$1008&lt;&gt;"",Datos!G558=G$1008),0,IF(G$1004=0,0,1-CHOOSE(G$1004,IF(ISNUMBER(Datos!G558),AND(OR(G$1005="",Datos!G558&gt;=G$1005),OR(G$1006="",Datos!G558&lt;=G$1006)),FALSE),IF(ISNUMBER(Datos!G558),AND(Datos!G558=INT(Datos!G558),AND(OR(G$1005="",Datos!G558&gt;=G$1005),OR(G$1006="",Datos!G558&lt;=G$1006))),FALSE),OR(ISNUMBER(FIND(";"&amp;UPPER(TRIM(Datos!G558&amp;""))&amp;"=",G$1007)),ISNUMBER(FIND(";"&amp;UPPER(TRIM(Datos!G558&amp;""))&amp;";",G$1007))),OR(UPPER(TRIM(Datos!G558&amp;""))="SÍ",UPPER(TRIM(Datos!G558&amp;""))="SI",UPPER(TRIM(Datos!G558&amp;""))="NO"),IF(ISNUMBER(Datos!G558),AND(OR(G$1005="",Datos!G558&gt;=G$1005),OR(G$1006="",Datos!G558&lt;=G$1006)),FALSE),TRUE))))</f>
        <v>0.0</v>
      </c>
      <c r="H558">
        <f>IF(Datos!H558="",0,IF(AND(H$1008&lt;&gt;"",Datos!H558=H$1008),0,IF(H$1004=0,0,1-CHOOSE(H$1004,IF(ISNUMBER(Datos!H558),AND(OR(H$1005="",Datos!H558&gt;=H$1005),OR(H$1006="",Datos!H558&lt;=H$1006)),FALSE),IF(ISNUMBER(Datos!H558),AND(Datos!H558=INT(Datos!H558),AND(OR(H$1005="",Datos!H558&gt;=H$1005),OR(H$1006="",Datos!H558&lt;=H$1006))),FALSE),OR(ISNUMBER(FIND(";"&amp;UPPER(TRIM(Datos!H558&amp;""))&amp;"=",H$1007)),ISNUMBER(FIND(";"&amp;UPPER(TRIM(Datos!H558&amp;""))&amp;";",H$1007))),OR(UPPER(TRIM(Datos!H558&amp;""))="SÍ",UPPER(TRIM(Datos!H558&amp;""))="SI",UPPER(TRIM(Datos!H558&amp;""))="NO"),IF(ISNUMBER(Datos!H558),AND(OR(H$1005="",Datos!H558&gt;=H$1005),OR(H$1006="",Datos!H558&lt;=H$1006)),FALSE),TRUE))))</f>
        <v>0.0</v>
      </c>
      <c r="I558">
        <f>IF(Datos!I558="",0,IF(AND(I$1008&lt;&gt;"",Datos!I558=I$1008),0,IF(I$1004=0,0,1-CHOOSE(I$1004,IF(ISNUMBER(Datos!I558),AND(OR(I$1005="",Datos!I558&gt;=I$1005),OR(I$1006="",Datos!I558&lt;=I$1006)),FALSE),IF(ISNUMBER(Datos!I558),AND(Datos!I558=INT(Datos!I558),AND(OR(I$1005="",Datos!I558&gt;=I$1005),OR(I$1006="",Datos!I558&lt;=I$1006))),FALSE),OR(ISNUMBER(FIND(";"&amp;UPPER(TRIM(Datos!I558&amp;""))&amp;"=",I$1007)),ISNUMBER(FIND(";"&amp;UPPER(TRIM(Datos!I558&amp;""))&amp;";",I$1007))),OR(UPPER(TRIM(Datos!I558&amp;""))="SÍ",UPPER(TRIM(Datos!I558&amp;""))="SI",UPPER(TRIM(Datos!I558&amp;""))="NO"),IF(ISNUMBER(Datos!I558),AND(OR(I$1005="",Datos!I558&gt;=I$1005),OR(I$1006="",Datos!I558&lt;=I$1006)),FALSE),TRUE))))</f>
        <v>0.0</v>
      </c>
      <c r="J558">
        <f>IF(Datos!J558="",0,IF(AND(J$1008&lt;&gt;"",Datos!J558=J$1008),0,IF(J$1004=0,0,1-CHOOSE(J$1004,IF(ISNUMBER(Datos!J558),AND(OR(J$1005="",Datos!J558&gt;=J$1005),OR(J$1006="",Datos!J558&lt;=J$1006)),FALSE),IF(ISNUMBER(Datos!J558),AND(Datos!J558=INT(Datos!J558),AND(OR(J$1005="",Datos!J558&gt;=J$1005),OR(J$1006="",Datos!J558&lt;=J$1006))),FALSE),OR(ISNUMBER(FIND(";"&amp;UPPER(TRIM(Datos!J558&amp;""))&amp;"=",J$1007)),ISNUMBER(FIND(";"&amp;UPPER(TRIM(Datos!J558&amp;""))&amp;";",J$1007))),OR(UPPER(TRIM(Datos!J558&amp;""))="SÍ",UPPER(TRIM(Datos!J558&amp;""))="SI",UPPER(TRIM(Datos!J558&amp;""))="NO"),IF(ISNUMBER(Datos!J558),AND(OR(J$1005="",Datos!J558&gt;=J$1005),OR(J$1006="",Datos!J558&lt;=J$1006)),FALSE),TRUE))))</f>
        <v>0.0</v>
      </c>
      <c r="K558">
        <f>IF(Datos!K558="",0,IF(AND(K$1008&lt;&gt;"",Datos!K558=K$1008),0,IF(K$1004=0,0,1-CHOOSE(K$1004,IF(ISNUMBER(Datos!K558),AND(OR(K$1005="",Datos!K558&gt;=K$1005),OR(K$1006="",Datos!K558&lt;=K$1006)),FALSE),IF(ISNUMBER(Datos!K558),AND(Datos!K558=INT(Datos!K558),AND(OR(K$1005="",Datos!K558&gt;=K$1005),OR(K$1006="",Datos!K558&lt;=K$1006))),FALSE),OR(ISNUMBER(FIND(";"&amp;UPPER(TRIM(Datos!K558&amp;""))&amp;"=",K$1007)),ISNUMBER(FIND(";"&amp;UPPER(TRIM(Datos!K558&amp;""))&amp;";",K$1007))),OR(UPPER(TRIM(Datos!K558&amp;""))="SÍ",UPPER(TRIM(Datos!K558&amp;""))="SI",UPPER(TRIM(Datos!K558&amp;""))="NO"),IF(ISNUMBER(Datos!K558),AND(OR(K$1005="",Datos!K558&gt;=K$1005),OR(K$1006="",Datos!K558&lt;=K$1006)),FALSE),TRUE))))</f>
        <v>0.0</v>
      </c>
      <c r="L558">
        <f>IF(Datos!L558="",0,IF(AND(L$1008&lt;&gt;"",Datos!L558=L$1008),0,IF(L$1004=0,0,1-CHOOSE(L$1004,IF(ISNUMBER(Datos!L558),AND(OR(L$1005="",Datos!L558&gt;=L$1005),OR(L$1006="",Datos!L558&lt;=L$1006)),FALSE),IF(ISNUMBER(Datos!L558),AND(Datos!L558=INT(Datos!L558),AND(OR(L$1005="",Datos!L558&gt;=L$1005),OR(L$1006="",Datos!L558&lt;=L$1006))),FALSE),OR(ISNUMBER(FIND(";"&amp;UPPER(TRIM(Datos!L558&amp;""))&amp;"=",L$1007)),ISNUMBER(FIND(";"&amp;UPPER(TRIM(Datos!L558&amp;""))&amp;";",L$1007))),OR(UPPER(TRIM(Datos!L558&amp;""))="SÍ",UPPER(TRIM(Datos!L558&amp;""))="SI",UPPER(TRIM(Datos!L558&amp;""))="NO"),IF(ISNUMBER(Datos!L558),AND(OR(L$1005="",Datos!L558&gt;=L$1005),OR(L$1006="",Datos!L558&lt;=L$1006)),FALSE),TRUE))))</f>
        <v>0.0</v>
      </c>
      <c r="M558">
        <f>IF(Datos!M558="",0,IF(AND(M$1008&lt;&gt;"",Datos!M558=M$1008),0,IF(M$1004=0,0,1-CHOOSE(M$1004,IF(ISNUMBER(Datos!M558),AND(OR(M$1005="",Datos!M558&gt;=M$1005),OR(M$1006="",Datos!M558&lt;=M$1006)),FALSE),IF(ISNUMBER(Datos!M558),AND(Datos!M558=INT(Datos!M558),AND(OR(M$1005="",Datos!M558&gt;=M$1005),OR(M$1006="",Datos!M558&lt;=M$1006))),FALSE),OR(ISNUMBER(FIND(";"&amp;UPPER(TRIM(Datos!M558&amp;""))&amp;"=",M$1007)),ISNUMBER(FIND(";"&amp;UPPER(TRIM(Datos!M558&amp;""))&amp;";",M$1007))),OR(UPPER(TRIM(Datos!M558&amp;""))="SÍ",UPPER(TRIM(Datos!M558&amp;""))="SI",UPPER(TRIM(Datos!M558&amp;""))="NO"),IF(ISNUMBER(Datos!M558),AND(OR(M$1005="",Datos!M558&gt;=M$1005),OR(M$1006="",Datos!M558&lt;=M$1006)),FALSE),TRUE))))</f>
        <v>0.0</v>
      </c>
      <c r="N558">
        <f>IF(Datos!N558="",0,IF(AND(N$1008&lt;&gt;"",Datos!N558=N$1008),0,IF(N$1004=0,0,1-CHOOSE(N$1004,IF(ISNUMBER(Datos!N558),AND(OR(N$1005="",Datos!N558&gt;=N$1005),OR(N$1006="",Datos!N558&lt;=N$1006)),FALSE),IF(ISNUMBER(Datos!N558),AND(Datos!N558=INT(Datos!N558),AND(OR(N$1005="",Datos!N558&gt;=N$1005),OR(N$1006="",Datos!N558&lt;=N$1006))),FALSE),OR(ISNUMBER(FIND(";"&amp;UPPER(TRIM(Datos!N558&amp;""))&amp;"=",N$1007)),ISNUMBER(FIND(";"&amp;UPPER(TRIM(Datos!N558&amp;""))&amp;";",N$1007))),OR(UPPER(TRIM(Datos!N558&amp;""))="SÍ",UPPER(TRIM(Datos!N558&amp;""))="SI",UPPER(TRIM(Datos!N558&amp;""))="NO"),IF(ISNUMBER(Datos!N558),AND(OR(N$1005="",Datos!N558&gt;=N$1005),OR(N$1006="",Datos!N558&lt;=N$1006)),FALSE),TRUE))))</f>
        <v>0.0</v>
      </c>
      <c r="O558">
        <f>IF(Datos!O558="",0,IF(AND(O$1008&lt;&gt;"",Datos!O558=O$1008),0,IF(O$1004=0,0,1-CHOOSE(O$1004,IF(ISNUMBER(Datos!O558),AND(OR(O$1005="",Datos!O558&gt;=O$1005),OR(O$1006="",Datos!O558&lt;=O$1006)),FALSE),IF(ISNUMBER(Datos!O558),AND(Datos!O558=INT(Datos!O558),AND(OR(O$1005="",Datos!O558&gt;=O$1005),OR(O$1006="",Datos!O558&lt;=O$1006))),FALSE),OR(ISNUMBER(FIND(";"&amp;UPPER(TRIM(Datos!O558&amp;""))&amp;"=",O$1007)),ISNUMBER(FIND(";"&amp;UPPER(TRIM(Datos!O558&amp;""))&amp;";",O$1007))),OR(UPPER(TRIM(Datos!O558&amp;""))="SÍ",UPPER(TRIM(Datos!O558&amp;""))="SI",UPPER(TRIM(Datos!O558&amp;""))="NO"),IF(ISNUMBER(Datos!O558),AND(OR(O$1005="",Datos!O558&gt;=O$1005),OR(O$1006="",Datos!O558&lt;=O$1006)),FALSE),TRUE))))</f>
        <v>0.0</v>
      </c>
      <c r="P558">
        <f>IF(Datos!P558="",0,IF(AND(P$1008&lt;&gt;"",Datos!P558=P$1008),0,IF(P$1004=0,0,1-CHOOSE(P$1004,IF(ISNUMBER(Datos!P558),AND(OR(P$1005="",Datos!P558&gt;=P$1005),OR(P$1006="",Datos!P558&lt;=P$1006)),FALSE),IF(ISNUMBER(Datos!P558),AND(Datos!P558=INT(Datos!P558),AND(OR(P$1005="",Datos!P558&gt;=P$1005),OR(P$1006="",Datos!P558&lt;=P$1006))),FALSE),OR(ISNUMBER(FIND(";"&amp;UPPER(TRIM(Datos!P558&amp;""))&amp;"=",P$1007)),ISNUMBER(FIND(";"&amp;UPPER(TRIM(Datos!P558&amp;""))&amp;";",P$1007))),OR(UPPER(TRIM(Datos!P558&amp;""))="SÍ",UPPER(TRIM(Datos!P558&amp;""))="SI",UPPER(TRIM(Datos!P558&amp;""))="NO"),IF(ISNUMBER(Datos!P558),AND(OR(P$1005="",Datos!P558&gt;=P$1005),OR(P$1006="",Datos!P558&lt;=P$1006)),FALSE),TRUE))))</f>
        <v>0.0</v>
      </c>
      <c r="Q558">
        <f>IF(Datos!Q558="",0,IF(AND(Q$1008&lt;&gt;"",Datos!Q558=Q$1008),0,IF(Q$1004=0,0,1-CHOOSE(Q$1004,IF(ISNUMBER(Datos!Q558),AND(OR(Q$1005="",Datos!Q558&gt;=Q$1005),OR(Q$1006="",Datos!Q558&lt;=Q$1006)),FALSE),IF(ISNUMBER(Datos!Q558),AND(Datos!Q558=INT(Datos!Q558),AND(OR(Q$1005="",Datos!Q558&gt;=Q$1005),OR(Q$1006="",Datos!Q558&lt;=Q$1006))),FALSE),OR(ISNUMBER(FIND(";"&amp;UPPER(TRIM(Datos!Q558&amp;""))&amp;"=",Q$1007)),ISNUMBER(FIND(";"&amp;UPPER(TRIM(Datos!Q558&amp;""))&amp;";",Q$1007))),OR(UPPER(TRIM(Datos!Q558&amp;""))="SÍ",UPPER(TRIM(Datos!Q558&amp;""))="SI",UPPER(TRIM(Datos!Q558&amp;""))="NO"),IF(ISNUMBER(Datos!Q558),AND(OR(Q$1005="",Datos!Q558&gt;=Q$1005),OR(Q$1006="",Datos!Q558&lt;=Q$1006)),FALSE),TRUE))))</f>
        <v>0.0</v>
      </c>
      <c r="R558">
        <f>IF(Datos!R558="",0,IF(AND(R$1008&lt;&gt;"",Datos!R558=R$1008),0,IF(R$1004=0,0,1-CHOOSE(R$1004,IF(ISNUMBER(Datos!R558),AND(OR(R$1005="",Datos!R558&gt;=R$1005),OR(R$1006="",Datos!R558&lt;=R$1006)),FALSE),IF(ISNUMBER(Datos!R558),AND(Datos!R558=INT(Datos!R558),AND(OR(R$1005="",Datos!R558&gt;=R$1005),OR(R$1006="",Datos!R558&lt;=R$1006))),FALSE),OR(ISNUMBER(FIND(";"&amp;UPPER(TRIM(Datos!R558&amp;""))&amp;"=",R$1007)),ISNUMBER(FIND(";"&amp;UPPER(TRIM(Datos!R558&amp;""))&amp;";",R$1007))),OR(UPPER(TRIM(Datos!R558&amp;""))="SÍ",UPPER(TRIM(Datos!R558&amp;""))="SI",UPPER(TRIM(Datos!R558&amp;""))="NO"),IF(ISNUMBER(Datos!R558),AND(OR(R$1005="",Datos!R558&gt;=R$1005),OR(R$1006="",Datos!R558&lt;=R$1006)),FALSE),TRUE))))</f>
        <v>0.0</v>
      </c>
      <c r="S558">
        <f>IF(Datos!S558="",0,IF(AND(S$1008&lt;&gt;"",Datos!S558=S$1008),0,IF(S$1004=0,0,1-CHOOSE(S$1004,IF(ISNUMBER(Datos!S558),AND(OR(S$1005="",Datos!S558&gt;=S$1005),OR(S$1006="",Datos!S558&lt;=S$1006)),FALSE),IF(ISNUMBER(Datos!S558),AND(Datos!S558=INT(Datos!S558),AND(OR(S$1005="",Datos!S558&gt;=S$1005),OR(S$1006="",Datos!S558&lt;=S$1006))),FALSE),OR(ISNUMBER(FIND(";"&amp;UPPER(TRIM(Datos!S558&amp;""))&amp;"=",S$1007)),ISNUMBER(FIND(";"&amp;UPPER(TRIM(Datos!S558&amp;""))&amp;";",S$1007))),OR(UPPER(TRIM(Datos!S558&amp;""))="SÍ",UPPER(TRIM(Datos!S558&amp;""))="SI",UPPER(TRIM(Datos!S558&amp;""))="NO"),IF(ISNUMBER(Datos!S558),AND(OR(S$1005="",Datos!S558&gt;=S$1005),OR(S$1006="",Datos!S558&lt;=S$1006)),FALSE),TRUE))))</f>
        <v>0.0</v>
      </c>
      <c r="T558">
        <f>IF(Datos!T558="",0,IF(AND(T$1008&lt;&gt;"",Datos!T558=T$1008),0,IF(T$1004=0,0,1-CHOOSE(T$1004,IF(ISNUMBER(Datos!T558),AND(OR(T$1005="",Datos!T558&gt;=T$1005),OR(T$1006="",Datos!T558&lt;=T$1006)),FALSE),IF(ISNUMBER(Datos!T558),AND(Datos!T558=INT(Datos!T558),AND(OR(T$1005="",Datos!T558&gt;=T$1005),OR(T$1006="",Datos!T558&lt;=T$1006))),FALSE),OR(ISNUMBER(FIND(";"&amp;UPPER(TRIM(Datos!T558&amp;""))&amp;"=",T$1007)),ISNUMBER(FIND(";"&amp;UPPER(TRIM(Datos!T558&amp;""))&amp;";",T$1007))),OR(UPPER(TRIM(Datos!T558&amp;""))="SÍ",UPPER(TRIM(Datos!T558&amp;""))="SI",UPPER(TRIM(Datos!T558&amp;""))="NO"),IF(ISNUMBER(Datos!T558),AND(OR(T$1005="",Datos!T558&gt;=T$1005),OR(T$1006="",Datos!T558&lt;=T$1006)),FALSE),TRUE))))</f>
        <v>0.0</v>
      </c>
      <c r="U558">
        <f>IF(Datos!U558="",0,IF(AND(U$1008&lt;&gt;"",Datos!U558=U$1008),0,IF(U$1004=0,0,1-CHOOSE(U$1004,IF(ISNUMBER(Datos!U558),AND(OR(U$1005="",Datos!U558&gt;=U$1005),OR(U$1006="",Datos!U558&lt;=U$1006)),FALSE),IF(ISNUMBER(Datos!U558),AND(Datos!U558=INT(Datos!U558),AND(OR(U$1005="",Datos!U558&gt;=U$1005),OR(U$1006="",Datos!U558&lt;=U$1006))),FALSE),OR(ISNUMBER(FIND(";"&amp;UPPER(TRIM(Datos!U558&amp;""))&amp;"=",U$1007)),ISNUMBER(FIND(";"&amp;UPPER(TRIM(Datos!U558&amp;""))&amp;";",U$1007))),OR(UPPER(TRIM(Datos!U558&amp;""))="SÍ",UPPER(TRIM(Datos!U558&amp;""))="SI",UPPER(TRIM(Datos!U558&amp;""))="NO"),IF(ISNUMBER(Datos!U558),AND(OR(U$1005="",Datos!U558&gt;=U$1005),OR(U$1006="",Datos!U558&lt;=U$1006)),FALSE),TRUE))))</f>
        <v>0.0</v>
      </c>
      <c r="V558">
        <f>IF(Datos!V558="",0,IF(AND(V$1008&lt;&gt;"",Datos!V558=V$1008),0,IF(V$1004=0,0,1-CHOOSE(V$1004,IF(ISNUMBER(Datos!V558),AND(OR(V$1005="",Datos!V558&gt;=V$1005),OR(V$1006="",Datos!V558&lt;=V$1006)),FALSE),IF(ISNUMBER(Datos!V558),AND(Datos!V558=INT(Datos!V558),AND(OR(V$1005="",Datos!V558&gt;=V$1005),OR(V$1006="",Datos!V558&lt;=V$1006))),FALSE),OR(ISNUMBER(FIND(";"&amp;UPPER(TRIM(Datos!V558&amp;""))&amp;"=",V$1007)),ISNUMBER(FIND(";"&amp;UPPER(TRIM(Datos!V558&amp;""))&amp;";",V$1007))),OR(UPPER(TRIM(Datos!V558&amp;""))="SÍ",UPPER(TRIM(Datos!V558&amp;""))="SI",UPPER(TRIM(Datos!V558&amp;""))="NO"),IF(ISNUMBER(Datos!V558),AND(OR(V$1005="",Datos!V558&gt;=V$1005),OR(V$1006="",Datos!V558&lt;=V$1006)),FALSE),TRUE))))</f>
        <v>0.0</v>
      </c>
      <c r="W558">
        <f>IF(Datos!W558="",0,IF(AND(W$1008&lt;&gt;"",Datos!W558=W$1008),0,IF(W$1004=0,0,1-CHOOSE(W$1004,IF(ISNUMBER(Datos!W558),AND(OR(W$1005="",Datos!W558&gt;=W$1005),OR(W$1006="",Datos!W558&lt;=W$1006)),FALSE),IF(ISNUMBER(Datos!W558),AND(Datos!W558=INT(Datos!W558),AND(OR(W$1005="",Datos!W558&gt;=W$1005),OR(W$1006="",Datos!W558&lt;=W$1006))),FALSE),OR(ISNUMBER(FIND(";"&amp;UPPER(TRIM(Datos!W558&amp;""))&amp;"=",W$1007)),ISNUMBER(FIND(";"&amp;UPPER(TRIM(Datos!W558&amp;""))&amp;";",W$1007))),OR(UPPER(TRIM(Datos!W558&amp;""))="SÍ",UPPER(TRIM(Datos!W558&amp;""))="SI",UPPER(TRIM(Datos!W558&amp;""))="NO"),IF(ISNUMBER(Datos!W558),AND(OR(W$1005="",Datos!W558&gt;=W$1005),OR(W$1006="",Datos!W558&lt;=W$1006)),FALSE),TRUE))))</f>
        <v>0.0</v>
      </c>
      <c r="X558">
        <f>IF(Datos!X558="",0,IF(AND(X$1008&lt;&gt;"",Datos!X558=X$1008),0,IF(X$1004=0,0,1-CHOOSE(X$1004,IF(ISNUMBER(Datos!X558),AND(OR(X$1005="",Datos!X558&gt;=X$1005),OR(X$1006="",Datos!X558&lt;=X$1006)),FALSE),IF(ISNUMBER(Datos!X558),AND(Datos!X558=INT(Datos!X558),AND(OR(X$1005="",Datos!X558&gt;=X$1005),OR(X$1006="",Datos!X558&lt;=X$1006))),FALSE),OR(ISNUMBER(FIND(";"&amp;UPPER(TRIM(Datos!X558&amp;""))&amp;"=",X$1007)),ISNUMBER(FIND(";"&amp;UPPER(TRIM(Datos!X558&amp;""))&amp;";",X$1007))),OR(UPPER(TRIM(Datos!X558&amp;""))="SÍ",UPPER(TRIM(Datos!X558&amp;""))="SI",UPPER(TRIM(Datos!X558&amp;""))="NO"),IF(ISNUMBER(Datos!X558),AND(OR(X$1005="",Datos!X558&gt;=X$1005),OR(X$1006="",Datos!X558&lt;=X$1006)),FALSE),TRUE))))</f>
        <v>0.0</v>
      </c>
      <c r="Y558">
        <f>IF(Datos!Y558="",0,IF(AND(Y$1008&lt;&gt;"",Datos!Y558=Y$1008),0,IF(Y$1004=0,0,1-CHOOSE(Y$1004,IF(ISNUMBER(Datos!Y558),AND(OR(Y$1005="",Datos!Y558&gt;=Y$1005),OR(Y$1006="",Datos!Y558&lt;=Y$1006)),FALSE),IF(ISNUMBER(Datos!Y558),AND(Datos!Y558=INT(Datos!Y558),AND(OR(Y$1005="",Datos!Y558&gt;=Y$1005),OR(Y$1006="",Datos!Y558&lt;=Y$1006))),FALSE),OR(ISNUMBER(FIND(";"&amp;UPPER(TRIM(Datos!Y558&amp;""))&amp;"=",Y$1007)),ISNUMBER(FIND(";"&amp;UPPER(TRIM(Datos!Y558&amp;""))&amp;";",Y$1007))),OR(UPPER(TRIM(Datos!Y558&amp;""))="SÍ",UPPER(TRIM(Datos!Y558&amp;""))="SI",UPPER(TRIM(Datos!Y558&amp;""))="NO"),IF(ISNUMBER(Datos!Y558),AND(OR(Y$1005="",Datos!Y558&gt;=Y$1005),OR(Y$1006="",Datos!Y558&lt;=Y$1006)),FALSE),TRUE))))</f>
        <v>0.0</v>
      </c>
      <c r="Z558">
        <f>IF(Datos!Z558="",0,IF(AND(Z$1008&lt;&gt;"",Datos!Z558=Z$1008),0,IF(Z$1004=0,0,1-CHOOSE(Z$1004,IF(ISNUMBER(Datos!Z558),AND(OR(Z$1005="",Datos!Z558&gt;=Z$1005),OR(Z$1006="",Datos!Z558&lt;=Z$1006)),FALSE),IF(ISNUMBER(Datos!Z558),AND(Datos!Z558=INT(Datos!Z558),AND(OR(Z$1005="",Datos!Z558&gt;=Z$1005),OR(Z$1006="",Datos!Z558&lt;=Z$1006))),FALSE),OR(ISNUMBER(FIND(";"&amp;UPPER(TRIM(Datos!Z558&amp;""))&amp;"=",Z$1007)),ISNUMBER(FIND(";"&amp;UPPER(TRIM(Datos!Z558&amp;""))&amp;";",Z$1007))),OR(UPPER(TRIM(Datos!Z558&amp;""))="SÍ",UPPER(TRIM(Datos!Z558&amp;""))="SI",UPPER(TRIM(Datos!Z558&amp;""))="NO"),IF(ISNUMBER(Datos!Z558),AND(OR(Z$1005="",Datos!Z558&gt;=Z$1005),OR(Z$1006="",Datos!Z558&lt;=Z$1006)),FALSE),TRUE))))</f>
        <v>0.0</v>
      </c>
      <c r="AA558">
        <f>IF(Datos!AA558="",0,IF(AND(AA$1008&lt;&gt;"",Datos!AA558=AA$1008),0,IF(AA$1004=0,0,1-CHOOSE(AA$1004,IF(ISNUMBER(Datos!AA558),AND(OR(AA$1005="",Datos!AA558&gt;=AA$1005),OR(AA$1006="",Datos!AA558&lt;=AA$1006)),FALSE),IF(ISNUMBER(Datos!AA558),AND(Datos!AA558=INT(Datos!AA558),AND(OR(AA$1005="",Datos!AA558&gt;=AA$1005),OR(AA$1006="",Datos!AA558&lt;=AA$1006))),FALSE),OR(ISNUMBER(FIND(";"&amp;UPPER(TRIM(Datos!AA558&amp;""))&amp;"=",AA$1007)),ISNUMBER(FIND(";"&amp;UPPER(TRIM(Datos!AA558&amp;""))&amp;";",AA$1007))),OR(UPPER(TRIM(Datos!AA558&amp;""))="SÍ",UPPER(TRIM(Datos!AA558&amp;""))="SI",UPPER(TRIM(Datos!AA558&amp;""))="NO"),IF(ISNUMBER(Datos!AA558),AND(OR(AA$1005="",Datos!AA558&gt;=AA$1005),OR(AA$1006="",Datos!AA558&lt;=AA$1006)),FALSE),TRUE))))</f>
        <v>0.0</v>
      </c>
      <c r="AB558">
        <f>IF(Datos!AB558="",0,IF(AND(AB$1008&lt;&gt;"",Datos!AB558=AB$1008),0,IF(AB$1004=0,0,1-CHOOSE(AB$1004,IF(ISNUMBER(Datos!AB558),AND(OR(AB$1005="",Datos!AB558&gt;=AB$1005),OR(AB$1006="",Datos!AB558&lt;=AB$1006)),FALSE),IF(ISNUMBER(Datos!AB558),AND(Datos!AB558=INT(Datos!AB558),AND(OR(AB$1005="",Datos!AB558&gt;=AB$1005),OR(AB$1006="",Datos!AB558&lt;=AB$1006))),FALSE),OR(ISNUMBER(FIND(";"&amp;UPPER(TRIM(Datos!AB558&amp;""))&amp;"=",AB$1007)),ISNUMBER(FIND(";"&amp;UPPER(TRIM(Datos!AB558&amp;""))&amp;";",AB$1007))),OR(UPPER(TRIM(Datos!AB558&amp;""))="SÍ",UPPER(TRIM(Datos!AB558&amp;""))="SI",UPPER(TRIM(Datos!AB558&amp;""))="NO"),IF(ISNUMBER(Datos!AB558),AND(OR(AB$1005="",Datos!AB558&gt;=AB$1005),OR(AB$1006="",Datos!AB558&lt;=AB$1006)),FALSE),TRUE))))</f>
        <v>0.0</v>
      </c>
      <c r="AC558">
        <f>IF(Datos!AC558="",0,IF(AND(AC$1008&lt;&gt;"",Datos!AC558=AC$1008),0,IF(AC$1004=0,0,1-CHOOSE(AC$1004,IF(ISNUMBER(Datos!AC558),AND(OR(AC$1005="",Datos!AC558&gt;=AC$1005),OR(AC$1006="",Datos!AC558&lt;=AC$1006)),FALSE),IF(ISNUMBER(Datos!AC558),AND(Datos!AC558=INT(Datos!AC558),AND(OR(AC$1005="",Datos!AC558&gt;=AC$1005),OR(AC$1006="",Datos!AC558&lt;=AC$1006))),FALSE),OR(ISNUMBER(FIND(";"&amp;UPPER(TRIM(Datos!AC558&amp;""))&amp;"=",AC$1007)),ISNUMBER(FIND(";"&amp;UPPER(TRIM(Datos!AC558&amp;""))&amp;";",AC$1007))),OR(UPPER(TRIM(Datos!AC558&amp;""))="SÍ",UPPER(TRIM(Datos!AC558&amp;""))="SI",UPPER(TRIM(Datos!AC558&amp;""))="NO"),IF(ISNUMBER(Datos!AC558),AND(OR(AC$1005="",Datos!AC558&gt;=AC$1005),OR(AC$1006="",Datos!AC558&lt;=AC$1006)),FALSE),TRUE))))</f>
        <v>0.0</v>
      </c>
      <c r="AD558">
        <f>IF(Datos!AD558="",0,IF(AND(AD$1008&lt;&gt;"",Datos!AD558=AD$1008),0,IF(AD$1004=0,0,1-CHOOSE(AD$1004,IF(ISNUMBER(Datos!AD558),AND(OR(AD$1005="",Datos!AD558&gt;=AD$1005),OR(AD$1006="",Datos!AD558&lt;=AD$1006)),FALSE),IF(ISNUMBER(Datos!AD558),AND(Datos!AD558=INT(Datos!AD558),AND(OR(AD$1005="",Datos!AD558&gt;=AD$1005),OR(AD$1006="",Datos!AD558&lt;=AD$1006))),FALSE),OR(ISNUMBER(FIND(";"&amp;UPPER(TRIM(Datos!AD558&amp;""))&amp;"=",AD$1007)),ISNUMBER(FIND(";"&amp;UPPER(TRIM(Datos!AD558&amp;""))&amp;";",AD$1007))),OR(UPPER(TRIM(Datos!AD558&amp;""))="SÍ",UPPER(TRIM(Datos!AD558&amp;""))="SI",UPPER(TRIM(Datos!AD558&amp;""))="NO"),IF(ISNUMBER(Datos!AD558),AND(OR(AD$1005="",Datos!AD558&gt;=AD$1005),OR(AD$1006="",Datos!AD558&lt;=AD$1006)),FALSE),TRUE))))</f>
        <v>0.0</v>
      </c>
      <c r="AE558">
        <f>IF(Datos!AE558="",0,IF(AND(AE$1008&lt;&gt;"",Datos!AE558=AE$1008),0,IF(AE$1004=0,0,1-CHOOSE(AE$1004,IF(ISNUMBER(Datos!AE558),AND(OR(AE$1005="",Datos!AE558&gt;=AE$1005),OR(AE$1006="",Datos!AE558&lt;=AE$1006)),FALSE),IF(ISNUMBER(Datos!AE558),AND(Datos!AE558=INT(Datos!AE558),AND(OR(AE$1005="",Datos!AE558&gt;=AE$1005),OR(AE$1006="",Datos!AE558&lt;=AE$1006))),FALSE),OR(ISNUMBER(FIND(";"&amp;UPPER(TRIM(Datos!AE558&amp;""))&amp;"=",AE$1007)),ISNUMBER(FIND(";"&amp;UPPER(TRIM(Datos!AE558&amp;""))&amp;";",AE$1007))),OR(UPPER(TRIM(Datos!AE558&amp;""))="SÍ",UPPER(TRIM(Datos!AE558&amp;""))="SI",UPPER(TRIM(Datos!AE558&amp;""))="NO"),IF(ISNUMBER(Datos!AE558),AND(OR(AE$1005="",Datos!AE558&gt;=AE$1005),OR(AE$1006="",Datos!AE558&lt;=AE$1006)),FALSE),TRUE))))</f>
        <v>0.0</v>
      </c>
    </row>
    <row r="559" spans="2:31">
      <c r="B559">
        <f>IF(Datos!B559="",0,IF(AND(B$1008&lt;&gt;"",Datos!B559=B$1008),0,IF(B$1004=0,0,1-CHOOSE(B$1004,IF(ISNUMBER(Datos!B559),AND(OR(B$1005="",Datos!B559&gt;=B$1005),OR(B$1006="",Datos!B559&lt;=B$1006)),FALSE),IF(ISNUMBER(Datos!B559),AND(Datos!B559=INT(Datos!B559),AND(OR(B$1005="",Datos!B559&gt;=B$1005),OR(B$1006="",Datos!B559&lt;=B$1006))),FALSE),OR(ISNUMBER(FIND(";"&amp;UPPER(TRIM(Datos!B559&amp;""))&amp;"=",B$1007)),ISNUMBER(FIND(";"&amp;UPPER(TRIM(Datos!B559&amp;""))&amp;";",B$1007))),OR(UPPER(TRIM(Datos!B559&amp;""))="SÍ",UPPER(TRIM(Datos!B559&amp;""))="SI",UPPER(TRIM(Datos!B559&amp;""))="NO"),IF(ISNUMBER(Datos!B559),AND(OR(B$1005="",Datos!B559&gt;=B$1005),OR(B$1006="",Datos!B559&lt;=B$1006)),FALSE),TRUE))))</f>
        <v>0.0</v>
      </c>
      <c r="C559">
        <f>IF(Datos!C559="",0,IF(AND(C$1008&lt;&gt;"",Datos!C559=C$1008),0,IF(C$1004=0,0,1-CHOOSE(C$1004,IF(ISNUMBER(Datos!C559),AND(OR(C$1005="",Datos!C559&gt;=C$1005),OR(C$1006="",Datos!C559&lt;=C$1006)),FALSE),IF(ISNUMBER(Datos!C559),AND(Datos!C559=INT(Datos!C559),AND(OR(C$1005="",Datos!C559&gt;=C$1005),OR(C$1006="",Datos!C559&lt;=C$1006))),FALSE),OR(ISNUMBER(FIND(";"&amp;UPPER(TRIM(Datos!C559&amp;""))&amp;"=",C$1007)),ISNUMBER(FIND(";"&amp;UPPER(TRIM(Datos!C559&amp;""))&amp;";",C$1007))),OR(UPPER(TRIM(Datos!C559&amp;""))="SÍ",UPPER(TRIM(Datos!C559&amp;""))="SI",UPPER(TRIM(Datos!C559&amp;""))="NO"),IF(ISNUMBER(Datos!C559),AND(OR(C$1005="",Datos!C559&gt;=C$1005),OR(C$1006="",Datos!C559&lt;=C$1006)),FALSE),TRUE))))</f>
        <v>0.0</v>
      </c>
      <c r="D559">
        <f>IF(Datos!D559="",0,IF(AND(D$1008&lt;&gt;"",Datos!D559=D$1008),0,IF(D$1004=0,0,1-CHOOSE(D$1004,IF(ISNUMBER(Datos!D559),AND(OR(D$1005="",Datos!D559&gt;=D$1005),OR(D$1006="",Datos!D559&lt;=D$1006)),FALSE),IF(ISNUMBER(Datos!D559),AND(Datos!D559=INT(Datos!D559),AND(OR(D$1005="",Datos!D559&gt;=D$1005),OR(D$1006="",Datos!D559&lt;=D$1006))),FALSE),OR(ISNUMBER(FIND(";"&amp;UPPER(TRIM(Datos!D559&amp;""))&amp;"=",D$1007)),ISNUMBER(FIND(";"&amp;UPPER(TRIM(Datos!D559&amp;""))&amp;";",D$1007))),OR(UPPER(TRIM(Datos!D559&amp;""))="SÍ",UPPER(TRIM(Datos!D559&amp;""))="SI",UPPER(TRIM(Datos!D559&amp;""))="NO"),IF(ISNUMBER(Datos!D559),AND(OR(D$1005="",Datos!D559&gt;=D$1005),OR(D$1006="",Datos!D559&lt;=D$1006)),FALSE),TRUE))))</f>
        <v>0.0</v>
      </c>
      <c r="E559">
        <f>IF(Datos!E559="",0,IF(AND(E$1008&lt;&gt;"",Datos!E559=E$1008),0,IF(E$1004=0,0,1-CHOOSE(E$1004,IF(ISNUMBER(Datos!E559),AND(OR(E$1005="",Datos!E559&gt;=E$1005),OR(E$1006="",Datos!E559&lt;=E$1006)),FALSE),IF(ISNUMBER(Datos!E559),AND(Datos!E559=INT(Datos!E559),AND(OR(E$1005="",Datos!E559&gt;=E$1005),OR(E$1006="",Datos!E559&lt;=E$1006))),FALSE),OR(ISNUMBER(FIND(";"&amp;UPPER(TRIM(Datos!E559&amp;""))&amp;"=",E$1007)),ISNUMBER(FIND(";"&amp;UPPER(TRIM(Datos!E559&amp;""))&amp;";",E$1007))),OR(UPPER(TRIM(Datos!E559&amp;""))="SÍ",UPPER(TRIM(Datos!E559&amp;""))="SI",UPPER(TRIM(Datos!E559&amp;""))="NO"),IF(ISNUMBER(Datos!E559),AND(OR(E$1005="",Datos!E559&gt;=E$1005),OR(E$1006="",Datos!E559&lt;=E$1006)),FALSE),TRUE))))</f>
        <v>0.0</v>
      </c>
      <c r="F559">
        <f>IF(Datos!F559="",0,IF(AND(F$1008&lt;&gt;"",Datos!F559=F$1008),0,IF(F$1004=0,0,1-CHOOSE(F$1004,IF(ISNUMBER(Datos!F559),AND(OR(F$1005="",Datos!F559&gt;=F$1005),OR(F$1006="",Datos!F559&lt;=F$1006)),FALSE),IF(ISNUMBER(Datos!F559),AND(Datos!F559=INT(Datos!F559),AND(OR(F$1005="",Datos!F559&gt;=F$1005),OR(F$1006="",Datos!F559&lt;=F$1006))),FALSE),OR(ISNUMBER(FIND(";"&amp;UPPER(TRIM(Datos!F559&amp;""))&amp;"=",F$1007)),ISNUMBER(FIND(";"&amp;UPPER(TRIM(Datos!F559&amp;""))&amp;";",F$1007))),OR(UPPER(TRIM(Datos!F559&amp;""))="SÍ",UPPER(TRIM(Datos!F559&amp;""))="SI",UPPER(TRIM(Datos!F559&amp;""))="NO"),IF(ISNUMBER(Datos!F559),AND(OR(F$1005="",Datos!F559&gt;=F$1005),OR(F$1006="",Datos!F559&lt;=F$1006)),FALSE),TRUE))))</f>
        <v>0.0</v>
      </c>
      <c r="G559">
        <f>IF(Datos!G559="",0,IF(AND(G$1008&lt;&gt;"",Datos!G559=G$1008),0,IF(G$1004=0,0,1-CHOOSE(G$1004,IF(ISNUMBER(Datos!G559),AND(OR(G$1005="",Datos!G559&gt;=G$1005),OR(G$1006="",Datos!G559&lt;=G$1006)),FALSE),IF(ISNUMBER(Datos!G559),AND(Datos!G559=INT(Datos!G559),AND(OR(G$1005="",Datos!G559&gt;=G$1005),OR(G$1006="",Datos!G559&lt;=G$1006))),FALSE),OR(ISNUMBER(FIND(";"&amp;UPPER(TRIM(Datos!G559&amp;""))&amp;"=",G$1007)),ISNUMBER(FIND(";"&amp;UPPER(TRIM(Datos!G559&amp;""))&amp;";",G$1007))),OR(UPPER(TRIM(Datos!G559&amp;""))="SÍ",UPPER(TRIM(Datos!G559&amp;""))="SI",UPPER(TRIM(Datos!G559&amp;""))="NO"),IF(ISNUMBER(Datos!G559),AND(OR(G$1005="",Datos!G559&gt;=G$1005),OR(G$1006="",Datos!G559&lt;=G$1006)),FALSE),TRUE))))</f>
        <v>0.0</v>
      </c>
      <c r="H559">
        <f>IF(Datos!H559="",0,IF(AND(H$1008&lt;&gt;"",Datos!H559=H$1008),0,IF(H$1004=0,0,1-CHOOSE(H$1004,IF(ISNUMBER(Datos!H559),AND(OR(H$1005="",Datos!H559&gt;=H$1005),OR(H$1006="",Datos!H559&lt;=H$1006)),FALSE),IF(ISNUMBER(Datos!H559),AND(Datos!H559=INT(Datos!H559),AND(OR(H$1005="",Datos!H559&gt;=H$1005),OR(H$1006="",Datos!H559&lt;=H$1006))),FALSE),OR(ISNUMBER(FIND(";"&amp;UPPER(TRIM(Datos!H559&amp;""))&amp;"=",H$1007)),ISNUMBER(FIND(";"&amp;UPPER(TRIM(Datos!H559&amp;""))&amp;";",H$1007))),OR(UPPER(TRIM(Datos!H559&amp;""))="SÍ",UPPER(TRIM(Datos!H559&amp;""))="SI",UPPER(TRIM(Datos!H559&amp;""))="NO"),IF(ISNUMBER(Datos!H559),AND(OR(H$1005="",Datos!H559&gt;=H$1005),OR(H$1006="",Datos!H559&lt;=H$1006)),FALSE),TRUE))))</f>
        <v>0.0</v>
      </c>
      <c r="I559">
        <f>IF(Datos!I559="",0,IF(AND(I$1008&lt;&gt;"",Datos!I559=I$1008),0,IF(I$1004=0,0,1-CHOOSE(I$1004,IF(ISNUMBER(Datos!I559),AND(OR(I$1005="",Datos!I559&gt;=I$1005),OR(I$1006="",Datos!I559&lt;=I$1006)),FALSE),IF(ISNUMBER(Datos!I559),AND(Datos!I559=INT(Datos!I559),AND(OR(I$1005="",Datos!I559&gt;=I$1005),OR(I$1006="",Datos!I559&lt;=I$1006))),FALSE),OR(ISNUMBER(FIND(";"&amp;UPPER(TRIM(Datos!I559&amp;""))&amp;"=",I$1007)),ISNUMBER(FIND(";"&amp;UPPER(TRIM(Datos!I559&amp;""))&amp;";",I$1007))),OR(UPPER(TRIM(Datos!I559&amp;""))="SÍ",UPPER(TRIM(Datos!I559&amp;""))="SI",UPPER(TRIM(Datos!I559&amp;""))="NO"),IF(ISNUMBER(Datos!I559),AND(OR(I$1005="",Datos!I559&gt;=I$1005),OR(I$1006="",Datos!I559&lt;=I$1006)),FALSE),TRUE))))</f>
        <v>0.0</v>
      </c>
      <c r="J559">
        <f>IF(Datos!J559="",0,IF(AND(J$1008&lt;&gt;"",Datos!J559=J$1008),0,IF(J$1004=0,0,1-CHOOSE(J$1004,IF(ISNUMBER(Datos!J559),AND(OR(J$1005="",Datos!J559&gt;=J$1005),OR(J$1006="",Datos!J559&lt;=J$1006)),FALSE),IF(ISNUMBER(Datos!J559),AND(Datos!J559=INT(Datos!J559),AND(OR(J$1005="",Datos!J559&gt;=J$1005),OR(J$1006="",Datos!J559&lt;=J$1006))),FALSE),OR(ISNUMBER(FIND(";"&amp;UPPER(TRIM(Datos!J559&amp;""))&amp;"=",J$1007)),ISNUMBER(FIND(";"&amp;UPPER(TRIM(Datos!J559&amp;""))&amp;";",J$1007))),OR(UPPER(TRIM(Datos!J559&amp;""))="SÍ",UPPER(TRIM(Datos!J559&amp;""))="SI",UPPER(TRIM(Datos!J559&amp;""))="NO"),IF(ISNUMBER(Datos!J559),AND(OR(J$1005="",Datos!J559&gt;=J$1005),OR(J$1006="",Datos!J559&lt;=J$1006)),FALSE),TRUE))))</f>
        <v>0.0</v>
      </c>
      <c r="K559">
        <f>IF(Datos!K559="",0,IF(AND(K$1008&lt;&gt;"",Datos!K559=K$1008),0,IF(K$1004=0,0,1-CHOOSE(K$1004,IF(ISNUMBER(Datos!K559),AND(OR(K$1005="",Datos!K559&gt;=K$1005),OR(K$1006="",Datos!K559&lt;=K$1006)),FALSE),IF(ISNUMBER(Datos!K559),AND(Datos!K559=INT(Datos!K559),AND(OR(K$1005="",Datos!K559&gt;=K$1005),OR(K$1006="",Datos!K559&lt;=K$1006))),FALSE),OR(ISNUMBER(FIND(";"&amp;UPPER(TRIM(Datos!K559&amp;""))&amp;"=",K$1007)),ISNUMBER(FIND(";"&amp;UPPER(TRIM(Datos!K559&amp;""))&amp;";",K$1007))),OR(UPPER(TRIM(Datos!K559&amp;""))="SÍ",UPPER(TRIM(Datos!K559&amp;""))="SI",UPPER(TRIM(Datos!K559&amp;""))="NO"),IF(ISNUMBER(Datos!K559),AND(OR(K$1005="",Datos!K559&gt;=K$1005),OR(K$1006="",Datos!K559&lt;=K$1006)),FALSE),TRUE))))</f>
        <v>0.0</v>
      </c>
      <c r="L559">
        <f>IF(Datos!L559="",0,IF(AND(L$1008&lt;&gt;"",Datos!L559=L$1008),0,IF(L$1004=0,0,1-CHOOSE(L$1004,IF(ISNUMBER(Datos!L559),AND(OR(L$1005="",Datos!L559&gt;=L$1005),OR(L$1006="",Datos!L559&lt;=L$1006)),FALSE),IF(ISNUMBER(Datos!L559),AND(Datos!L559=INT(Datos!L559),AND(OR(L$1005="",Datos!L559&gt;=L$1005),OR(L$1006="",Datos!L559&lt;=L$1006))),FALSE),OR(ISNUMBER(FIND(";"&amp;UPPER(TRIM(Datos!L559&amp;""))&amp;"=",L$1007)),ISNUMBER(FIND(";"&amp;UPPER(TRIM(Datos!L559&amp;""))&amp;";",L$1007))),OR(UPPER(TRIM(Datos!L559&amp;""))="SÍ",UPPER(TRIM(Datos!L559&amp;""))="SI",UPPER(TRIM(Datos!L559&amp;""))="NO"),IF(ISNUMBER(Datos!L559),AND(OR(L$1005="",Datos!L559&gt;=L$1005),OR(L$1006="",Datos!L559&lt;=L$1006)),FALSE),TRUE))))</f>
        <v>0.0</v>
      </c>
      <c r="M559">
        <f>IF(Datos!M559="",0,IF(AND(M$1008&lt;&gt;"",Datos!M559=M$1008),0,IF(M$1004=0,0,1-CHOOSE(M$1004,IF(ISNUMBER(Datos!M559),AND(OR(M$1005="",Datos!M559&gt;=M$1005),OR(M$1006="",Datos!M559&lt;=M$1006)),FALSE),IF(ISNUMBER(Datos!M559),AND(Datos!M559=INT(Datos!M559),AND(OR(M$1005="",Datos!M559&gt;=M$1005),OR(M$1006="",Datos!M559&lt;=M$1006))),FALSE),OR(ISNUMBER(FIND(";"&amp;UPPER(TRIM(Datos!M559&amp;""))&amp;"=",M$1007)),ISNUMBER(FIND(";"&amp;UPPER(TRIM(Datos!M559&amp;""))&amp;";",M$1007))),OR(UPPER(TRIM(Datos!M559&amp;""))="SÍ",UPPER(TRIM(Datos!M559&amp;""))="SI",UPPER(TRIM(Datos!M559&amp;""))="NO"),IF(ISNUMBER(Datos!M559),AND(OR(M$1005="",Datos!M559&gt;=M$1005),OR(M$1006="",Datos!M559&lt;=M$1006)),FALSE),TRUE))))</f>
        <v>0.0</v>
      </c>
      <c r="N559">
        <f>IF(Datos!N559="",0,IF(AND(N$1008&lt;&gt;"",Datos!N559=N$1008),0,IF(N$1004=0,0,1-CHOOSE(N$1004,IF(ISNUMBER(Datos!N559),AND(OR(N$1005="",Datos!N559&gt;=N$1005),OR(N$1006="",Datos!N559&lt;=N$1006)),FALSE),IF(ISNUMBER(Datos!N559),AND(Datos!N559=INT(Datos!N559),AND(OR(N$1005="",Datos!N559&gt;=N$1005),OR(N$1006="",Datos!N559&lt;=N$1006))),FALSE),OR(ISNUMBER(FIND(";"&amp;UPPER(TRIM(Datos!N559&amp;""))&amp;"=",N$1007)),ISNUMBER(FIND(";"&amp;UPPER(TRIM(Datos!N559&amp;""))&amp;";",N$1007))),OR(UPPER(TRIM(Datos!N559&amp;""))="SÍ",UPPER(TRIM(Datos!N559&amp;""))="SI",UPPER(TRIM(Datos!N559&amp;""))="NO"),IF(ISNUMBER(Datos!N559),AND(OR(N$1005="",Datos!N559&gt;=N$1005),OR(N$1006="",Datos!N559&lt;=N$1006)),FALSE),TRUE))))</f>
        <v>0.0</v>
      </c>
      <c r="O559">
        <f>IF(Datos!O559="",0,IF(AND(O$1008&lt;&gt;"",Datos!O559=O$1008),0,IF(O$1004=0,0,1-CHOOSE(O$1004,IF(ISNUMBER(Datos!O559),AND(OR(O$1005="",Datos!O559&gt;=O$1005),OR(O$1006="",Datos!O559&lt;=O$1006)),FALSE),IF(ISNUMBER(Datos!O559),AND(Datos!O559=INT(Datos!O559),AND(OR(O$1005="",Datos!O559&gt;=O$1005),OR(O$1006="",Datos!O559&lt;=O$1006))),FALSE),OR(ISNUMBER(FIND(";"&amp;UPPER(TRIM(Datos!O559&amp;""))&amp;"=",O$1007)),ISNUMBER(FIND(";"&amp;UPPER(TRIM(Datos!O559&amp;""))&amp;";",O$1007))),OR(UPPER(TRIM(Datos!O559&amp;""))="SÍ",UPPER(TRIM(Datos!O559&amp;""))="SI",UPPER(TRIM(Datos!O559&amp;""))="NO"),IF(ISNUMBER(Datos!O559),AND(OR(O$1005="",Datos!O559&gt;=O$1005),OR(O$1006="",Datos!O559&lt;=O$1006)),FALSE),TRUE))))</f>
        <v>0.0</v>
      </c>
      <c r="P559">
        <f>IF(Datos!P559="",0,IF(AND(P$1008&lt;&gt;"",Datos!P559=P$1008),0,IF(P$1004=0,0,1-CHOOSE(P$1004,IF(ISNUMBER(Datos!P559),AND(OR(P$1005="",Datos!P559&gt;=P$1005),OR(P$1006="",Datos!P559&lt;=P$1006)),FALSE),IF(ISNUMBER(Datos!P559),AND(Datos!P559=INT(Datos!P559),AND(OR(P$1005="",Datos!P559&gt;=P$1005),OR(P$1006="",Datos!P559&lt;=P$1006))),FALSE),OR(ISNUMBER(FIND(";"&amp;UPPER(TRIM(Datos!P559&amp;""))&amp;"=",P$1007)),ISNUMBER(FIND(";"&amp;UPPER(TRIM(Datos!P559&amp;""))&amp;";",P$1007))),OR(UPPER(TRIM(Datos!P559&amp;""))="SÍ",UPPER(TRIM(Datos!P559&amp;""))="SI",UPPER(TRIM(Datos!P559&amp;""))="NO"),IF(ISNUMBER(Datos!P559),AND(OR(P$1005="",Datos!P559&gt;=P$1005),OR(P$1006="",Datos!P559&lt;=P$1006)),FALSE),TRUE))))</f>
        <v>0.0</v>
      </c>
      <c r="Q559">
        <f>IF(Datos!Q559="",0,IF(AND(Q$1008&lt;&gt;"",Datos!Q559=Q$1008),0,IF(Q$1004=0,0,1-CHOOSE(Q$1004,IF(ISNUMBER(Datos!Q559),AND(OR(Q$1005="",Datos!Q559&gt;=Q$1005),OR(Q$1006="",Datos!Q559&lt;=Q$1006)),FALSE),IF(ISNUMBER(Datos!Q559),AND(Datos!Q559=INT(Datos!Q559),AND(OR(Q$1005="",Datos!Q559&gt;=Q$1005),OR(Q$1006="",Datos!Q559&lt;=Q$1006))),FALSE),OR(ISNUMBER(FIND(";"&amp;UPPER(TRIM(Datos!Q559&amp;""))&amp;"=",Q$1007)),ISNUMBER(FIND(";"&amp;UPPER(TRIM(Datos!Q559&amp;""))&amp;";",Q$1007))),OR(UPPER(TRIM(Datos!Q559&amp;""))="SÍ",UPPER(TRIM(Datos!Q559&amp;""))="SI",UPPER(TRIM(Datos!Q559&amp;""))="NO"),IF(ISNUMBER(Datos!Q559),AND(OR(Q$1005="",Datos!Q559&gt;=Q$1005),OR(Q$1006="",Datos!Q559&lt;=Q$1006)),FALSE),TRUE))))</f>
        <v>0.0</v>
      </c>
      <c r="R559">
        <f>IF(Datos!R559="",0,IF(AND(R$1008&lt;&gt;"",Datos!R559=R$1008),0,IF(R$1004=0,0,1-CHOOSE(R$1004,IF(ISNUMBER(Datos!R559),AND(OR(R$1005="",Datos!R559&gt;=R$1005),OR(R$1006="",Datos!R559&lt;=R$1006)),FALSE),IF(ISNUMBER(Datos!R559),AND(Datos!R559=INT(Datos!R559),AND(OR(R$1005="",Datos!R559&gt;=R$1005),OR(R$1006="",Datos!R559&lt;=R$1006))),FALSE),OR(ISNUMBER(FIND(";"&amp;UPPER(TRIM(Datos!R559&amp;""))&amp;"=",R$1007)),ISNUMBER(FIND(";"&amp;UPPER(TRIM(Datos!R559&amp;""))&amp;";",R$1007))),OR(UPPER(TRIM(Datos!R559&amp;""))="SÍ",UPPER(TRIM(Datos!R559&amp;""))="SI",UPPER(TRIM(Datos!R559&amp;""))="NO"),IF(ISNUMBER(Datos!R559),AND(OR(R$1005="",Datos!R559&gt;=R$1005),OR(R$1006="",Datos!R559&lt;=R$1006)),FALSE),TRUE))))</f>
        <v>0.0</v>
      </c>
      <c r="S559">
        <f>IF(Datos!S559="",0,IF(AND(S$1008&lt;&gt;"",Datos!S559=S$1008),0,IF(S$1004=0,0,1-CHOOSE(S$1004,IF(ISNUMBER(Datos!S559),AND(OR(S$1005="",Datos!S559&gt;=S$1005),OR(S$1006="",Datos!S559&lt;=S$1006)),FALSE),IF(ISNUMBER(Datos!S559),AND(Datos!S559=INT(Datos!S559),AND(OR(S$1005="",Datos!S559&gt;=S$1005),OR(S$1006="",Datos!S559&lt;=S$1006))),FALSE),OR(ISNUMBER(FIND(";"&amp;UPPER(TRIM(Datos!S559&amp;""))&amp;"=",S$1007)),ISNUMBER(FIND(";"&amp;UPPER(TRIM(Datos!S559&amp;""))&amp;";",S$1007))),OR(UPPER(TRIM(Datos!S559&amp;""))="SÍ",UPPER(TRIM(Datos!S559&amp;""))="SI",UPPER(TRIM(Datos!S559&amp;""))="NO"),IF(ISNUMBER(Datos!S559),AND(OR(S$1005="",Datos!S559&gt;=S$1005),OR(S$1006="",Datos!S559&lt;=S$1006)),FALSE),TRUE))))</f>
        <v>0.0</v>
      </c>
      <c r="T559">
        <f>IF(Datos!T559="",0,IF(AND(T$1008&lt;&gt;"",Datos!T559=T$1008),0,IF(T$1004=0,0,1-CHOOSE(T$1004,IF(ISNUMBER(Datos!T559),AND(OR(T$1005="",Datos!T559&gt;=T$1005),OR(T$1006="",Datos!T559&lt;=T$1006)),FALSE),IF(ISNUMBER(Datos!T559),AND(Datos!T559=INT(Datos!T559),AND(OR(T$1005="",Datos!T559&gt;=T$1005),OR(T$1006="",Datos!T559&lt;=T$1006))),FALSE),OR(ISNUMBER(FIND(";"&amp;UPPER(TRIM(Datos!T559&amp;""))&amp;"=",T$1007)),ISNUMBER(FIND(";"&amp;UPPER(TRIM(Datos!T559&amp;""))&amp;";",T$1007))),OR(UPPER(TRIM(Datos!T559&amp;""))="SÍ",UPPER(TRIM(Datos!T559&amp;""))="SI",UPPER(TRIM(Datos!T559&amp;""))="NO"),IF(ISNUMBER(Datos!T559),AND(OR(T$1005="",Datos!T559&gt;=T$1005),OR(T$1006="",Datos!T559&lt;=T$1006)),FALSE),TRUE))))</f>
        <v>0.0</v>
      </c>
      <c r="U559">
        <f>IF(Datos!U559="",0,IF(AND(U$1008&lt;&gt;"",Datos!U559=U$1008),0,IF(U$1004=0,0,1-CHOOSE(U$1004,IF(ISNUMBER(Datos!U559),AND(OR(U$1005="",Datos!U559&gt;=U$1005),OR(U$1006="",Datos!U559&lt;=U$1006)),FALSE),IF(ISNUMBER(Datos!U559),AND(Datos!U559=INT(Datos!U559),AND(OR(U$1005="",Datos!U559&gt;=U$1005),OR(U$1006="",Datos!U559&lt;=U$1006))),FALSE),OR(ISNUMBER(FIND(";"&amp;UPPER(TRIM(Datos!U559&amp;""))&amp;"=",U$1007)),ISNUMBER(FIND(";"&amp;UPPER(TRIM(Datos!U559&amp;""))&amp;";",U$1007))),OR(UPPER(TRIM(Datos!U559&amp;""))="SÍ",UPPER(TRIM(Datos!U559&amp;""))="SI",UPPER(TRIM(Datos!U559&amp;""))="NO"),IF(ISNUMBER(Datos!U559),AND(OR(U$1005="",Datos!U559&gt;=U$1005),OR(U$1006="",Datos!U559&lt;=U$1006)),FALSE),TRUE))))</f>
        <v>0.0</v>
      </c>
      <c r="V559">
        <f>IF(Datos!V559="",0,IF(AND(V$1008&lt;&gt;"",Datos!V559=V$1008),0,IF(V$1004=0,0,1-CHOOSE(V$1004,IF(ISNUMBER(Datos!V559),AND(OR(V$1005="",Datos!V559&gt;=V$1005),OR(V$1006="",Datos!V559&lt;=V$1006)),FALSE),IF(ISNUMBER(Datos!V559),AND(Datos!V559=INT(Datos!V559),AND(OR(V$1005="",Datos!V559&gt;=V$1005),OR(V$1006="",Datos!V559&lt;=V$1006))),FALSE),OR(ISNUMBER(FIND(";"&amp;UPPER(TRIM(Datos!V559&amp;""))&amp;"=",V$1007)),ISNUMBER(FIND(";"&amp;UPPER(TRIM(Datos!V559&amp;""))&amp;";",V$1007))),OR(UPPER(TRIM(Datos!V559&amp;""))="SÍ",UPPER(TRIM(Datos!V559&amp;""))="SI",UPPER(TRIM(Datos!V559&amp;""))="NO"),IF(ISNUMBER(Datos!V559),AND(OR(V$1005="",Datos!V559&gt;=V$1005),OR(V$1006="",Datos!V559&lt;=V$1006)),FALSE),TRUE))))</f>
        <v>0.0</v>
      </c>
      <c r="W559">
        <f>IF(Datos!W559="",0,IF(AND(W$1008&lt;&gt;"",Datos!W559=W$1008),0,IF(W$1004=0,0,1-CHOOSE(W$1004,IF(ISNUMBER(Datos!W559),AND(OR(W$1005="",Datos!W559&gt;=W$1005),OR(W$1006="",Datos!W559&lt;=W$1006)),FALSE),IF(ISNUMBER(Datos!W559),AND(Datos!W559=INT(Datos!W559),AND(OR(W$1005="",Datos!W559&gt;=W$1005),OR(W$1006="",Datos!W559&lt;=W$1006))),FALSE),OR(ISNUMBER(FIND(";"&amp;UPPER(TRIM(Datos!W559&amp;""))&amp;"=",W$1007)),ISNUMBER(FIND(";"&amp;UPPER(TRIM(Datos!W559&amp;""))&amp;";",W$1007))),OR(UPPER(TRIM(Datos!W559&amp;""))="SÍ",UPPER(TRIM(Datos!W559&amp;""))="SI",UPPER(TRIM(Datos!W559&amp;""))="NO"),IF(ISNUMBER(Datos!W559),AND(OR(W$1005="",Datos!W559&gt;=W$1005),OR(W$1006="",Datos!W559&lt;=W$1006)),FALSE),TRUE))))</f>
        <v>0.0</v>
      </c>
      <c r="X559">
        <f>IF(Datos!X559="",0,IF(AND(X$1008&lt;&gt;"",Datos!X559=X$1008),0,IF(X$1004=0,0,1-CHOOSE(X$1004,IF(ISNUMBER(Datos!X559),AND(OR(X$1005="",Datos!X559&gt;=X$1005),OR(X$1006="",Datos!X559&lt;=X$1006)),FALSE),IF(ISNUMBER(Datos!X559),AND(Datos!X559=INT(Datos!X559),AND(OR(X$1005="",Datos!X559&gt;=X$1005),OR(X$1006="",Datos!X559&lt;=X$1006))),FALSE),OR(ISNUMBER(FIND(";"&amp;UPPER(TRIM(Datos!X559&amp;""))&amp;"=",X$1007)),ISNUMBER(FIND(";"&amp;UPPER(TRIM(Datos!X559&amp;""))&amp;";",X$1007))),OR(UPPER(TRIM(Datos!X559&amp;""))="SÍ",UPPER(TRIM(Datos!X559&amp;""))="SI",UPPER(TRIM(Datos!X559&amp;""))="NO"),IF(ISNUMBER(Datos!X559),AND(OR(X$1005="",Datos!X559&gt;=X$1005),OR(X$1006="",Datos!X559&lt;=X$1006)),FALSE),TRUE))))</f>
        <v>0.0</v>
      </c>
      <c r="Y559">
        <f>IF(Datos!Y559="",0,IF(AND(Y$1008&lt;&gt;"",Datos!Y559=Y$1008),0,IF(Y$1004=0,0,1-CHOOSE(Y$1004,IF(ISNUMBER(Datos!Y559),AND(OR(Y$1005="",Datos!Y559&gt;=Y$1005),OR(Y$1006="",Datos!Y559&lt;=Y$1006)),FALSE),IF(ISNUMBER(Datos!Y559),AND(Datos!Y559=INT(Datos!Y559),AND(OR(Y$1005="",Datos!Y559&gt;=Y$1005),OR(Y$1006="",Datos!Y559&lt;=Y$1006))),FALSE),OR(ISNUMBER(FIND(";"&amp;UPPER(TRIM(Datos!Y559&amp;""))&amp;"=",Y$1007)),ISNUMBER(FIND(";"&amp;UPPER(TRIM(Datos!Y559&amp;""))&amp;";",Y$1007))),OR(UPPER(TRIM(Datos!Y559&amp;""))="SÍ",UPPER(TRIM(Datos!Y559&amp;""))="SI",UPPER(TRIM(Datos!Y559&amp;""))="NO"),IF(ISNUMBER(Datos!Y559),AND(OR(Y$1005="",Datos!Y559&gt;=Y$1005),OR(Y$1006="",Datos!Y559&lt;=Y$1006)),FALSE),TRUE))))</f>
        <v>0.0</v>
      </c>
      <c r="Z559">
        <f>IF(Datos!Z559="",0,IF(AND(Z$1008&lt;&gt;"",Datos!Z559=Z$1008),0,IF(Z$1004=0,0,1-CHOOSE(Z$1004,IF(ISNUMBER(Datos!Z559),AND(OR(Z$1005="",Datos!Z559&gt;=Z$1005),OR(Z$1006="",Datos!Z559&lt;=Z$1006)),FALSE),IF(ISNUMBER(Datos!Z559),AND(Datos!Z559=INT(Datos!Z559),AND(OR(Z$1005="",Datos!Z559&gt;=Z$1005),OR(Z$1006="",Datos!Z559&lt;=Z$1006))),FALSE),OR(ISNUMBER(FIND(";"&amp;UPPER(TRIM(Datos!Z559&amp;""))&amp;"=",Z$1007)),ISNUMBER(FIND(";"&amp;UPPER(TRIM(Datos!Z559&amp;""))&amp;";",Z$1007))),OR(UPPER(TRIM(Datos!Z559&amp;""))="SÍ",UPPER(TRIM(Datos!Z559&amp;""))="SI",UPPER(TRIM(Datos!Z559&amp;""))="NO"),IF(ISNUMBER(Datos!Z559),AND(OR(Z$1005="",Datos!Z559&gt;=Z$1005),OR(Z$1006="",Datos!Z559&lt;=Z$1006)),FALSE),TRUE))))</f>
        <v>0.0</v>
      </c>
      <c r="AA559">
        <f>IF(Datos!AA559="",0,IF(AND(AA$1008&lt;&gt;"",Datos!AA559=AA$1008),0,IF(AA$1004=0,0,1-CHOOSE(AA$1004,IF(ISNUMBER(Datos!AA559),AND(OR(AA$1005="",Datos!AA559&gt;=AA$1005),OR(AA$1006="",Datos!AA559&lt;=AA$1006)),FALSE),IF(ISNUMBER(Datos!AA559),AND(Datos!AA559=INT(Datos!AA559),AND(OR(AA$1005="",Datos!AA559&gt;=AA$1005),OR(AA$1006="",Datos!AA559&lt;=AA$1006))),FALSE),OR(ISNUMBER(FIND(";"&amp;UPPER(TRIM(Datos!AA559&amp;""))&amp;"=",AA$1007)),ISNUMBER(FIND(";"&amp;UPPER(TRIM(Datos!AA559&amp;""))&amp;";",AA$1007))),OR(UPPER(TRIM(Datos!AA559&amp;""))="SÍ",UPPER(TRIM(Datos!AA559&amp;""))="SI",UPPER(TRIM(Datos!AA559&amp;""))="NO"),IF(ISNUMBER(Datos!AA559),AND(OR(AA$1005="",Datos!AA559&gt;=AA$1005),OR(AA$1006="",Datos!AA559&lt;=AA$1006)),FALSE),TRUE))))</f>
        <v>0.0</v>
      </c>
      <c r="AB559">
        <f>IF(Datos!AB559="",0,IF(AND(AB$1008&lt;&gt;"",Datos!AB559=AB$1008),0,IF(AB$1004=0,0,1-CHOOSE(AB$1004,IF(ISNUMBER(Datos!AB559),AND(OR(AB$1005="",Datos!AB559&gt;=AB$1005),OR(AB$1006="",Datos!AB559&lt;=AB$1006)),FALSE),IF(ISNUMBER(Datos!AB559),AND(Datos!AB559=INT(Datos!AB559),AND(OR(AB$1005="",Datos!AB559&gt;=AB$1005),OR(AB$1006="",Datos!AB559&lt;=AB$1006))),FALSE),OR(ISNUMBER(FIND(";"&amp;UPPER(TRIM(Datos!AB559&amp;""))&amp;"=",AB$1007)),ISNUMBER(FIND(";"&amp;UPPER(TRIM(Datos!AB559&amp;""))&amp;";",AB$1007))),OR(UPPER(TRIM(Datos!AB559&amp;""))="SÍ",UPPER(TRIM(Datos!AB559&amp;""))="SI",UPPER(TRIM(Datos!AB559&amp;""))="NO"),IF(ISNUMBER(Datos!AB559),AND(OR(AB$1005="",Datos!AB559&gt;=AB$1005),OR(AB$1006="",Datos!AB559&lt;=AB$1006)),FALSE),TRUE))))</f>
        <v>0.0</v>
      </c>
      <c r="AC559">
        <f>IF(Datos!AC559="",0,IF(AND(AC$1008&lt;&gt;"",Datos!AC559=AC$1008),0,IF(AC$1004=0,0,1-CHOOSE(AC$1004,IF(ISNUMBER(Datos!AC559),AND(OR(AC$1005="",Datos!AC559&gt;=AC$1005),OR(AC$1006="",Datos!AC559&lt;=AC$1006)),FALSE),IF(ISNUMBER(Datos!AC559),AND(Datos!AC559=INT(Datos!AC559),AND(OR(AC$1005="",Datos!AC559&gt;=AC$1005),OR(AC$1006="",Datos!AC559&lt;=AC$1006))),FALSE),OR(ISNUMBER(FIND(";"&amp;UPPER(TRIM(Datos!AC559&amp;""))&amp;"=",AC$1007)),ISNUMBER(FIND(";"&amp;UPPER(TRIM(Datos!AC559&amp;""))&amp;";",AC$1007))),OR(UPPER(TRIM(Datos!AC559&amp;""))="SÍ",UPPER(TRIM(Datos!AC559&amp;""))="SI",UPPER(TRIM(Datos!AC559&amp;""))="NO"),IF(ISNUMBER(Datos!AC559),AND(OR(AC$1005="",Datos!AC559&gt;=AC$1005),OR(AC$1006="",Datos!AC559&lt;=AC$1006)),FALSE),TRUE))))</f>
        <v>0.0</v>
      </c>
      <c r="AD559">
        <f>IF(Datos!AD559="",0,IF(AND(AD$1008&lt;&gt;"",Datos!AD559=AD$1008),0,IF(AD$1004=0,0,1-CHOOSE(AD$1004,IF(ISNUMBER(Datos!AD559),AND(OR(AD$1005="",Datos!AD559&gt;=AD$1005),OR(AD$1006="",Datos!AD559&lt;=AD$1006)),FALSE),IF(ISNUMBER(Datos!AD559),AND(Datos!AD559=INT(Datos!AD559),AND(OR(AD$1005="",Datos!AD559&gt;=AD$1005),OR(AD$1006="",Datos!AD559&lt;=AD$1006))),FALSE),OR(ISNUMBER(FIND(";"&amp;UPPER(TRIM(Datos!AD559&amp;""))&amp;"=",AD$1007)),ISNUMBER(FIND(";"&amp;UPPER(TRIM(Datos!AD559&amp;""))&amp;";",AD$1007))),OR(UPPER(TRIM(Datos!AD559&amp;""))="SÍ",UPPER(TRIM(Datos!AD559&amp;""))="SI",UPPER(TRIM(Datos!AD559&amp;""))="NO"),IF(ISNUMBER(Datos!AD559),AND(OR(AD$1005="",Datos!AD559&gt;=AD$1005),OR(AD$1006="",Datos!AD559&lt;=AD$1006)),FALSE),TRUE))))</f>
        <v>0.0</v>
      </c>
      <c r="AE559">
        <f>IF(Datos!AE559="",0,IF(AND(AE$1008&lt;&gt;"",Datos!AE559=AE$1008),0,IF(AE$1004=0,0,1-CHOOSE(AE$1004,IF(ISNUMBER(Datos!AE559),AND(OR(AE$1005="",Datos!AE559&gt;=AE$1005),OR(AE$1006="",Datos!AE559&lt;=AE$1006)),FALSE),IF(ISNUMBER(Datos!AE559),AND(Datos!AE559=INT(Datos!AE559),AND(OR(AE$1005="",Datos!AE559&gt;=AE$1005),OR(AE$1006="",Datos!AE559&lt;=AE$1006))),FALSE),OR(ISNUMBER(FIND(";"&amp;UPPER(TRIM(Datos!AE559&amp;""))&amp;"=",AE$1007)),ISNUMBER(FIND(";"&amp;UPPER(TRIM(Datos!AE559&amp;""))&amp;";",AE$1007))),OR(UPPER(TRIM(Datos!AE559&amp;""))="SÍ",UPPER(TRIM(Datos!AE559&amp;""))="SI",UPPER(TRIM(Datos!AE559&amp;""))="NO"),IF(ISNUMBER(Datos!AE559),AND(OR(AE$1005="",Datos!AE559&gt;=AE$1005),OR(AE$1006="",Datos!AE559&lt;=AE$1006)),FALSE),TRUE))))</f>
        <v>0.0</v>
      </c>
    </row>
    <row r="560" spans="2:31">
      <c r="B560">
        <f>IF(Datos!B560="",0,IF(AND(B$1008&lt;&gt;"",Datos!B560=B$1008),0,IF(B$1004=0,0,1-CHOOSE(B$1004,IF(ISNUMBER(Datos!B560),AND(OR(B$1005="",Datos!B560&gt;=B$1005),OR(B$1006="",Datos!B560&lt;=B$1006)),FALSE),IF(ISNUMBER(Datos!B560),AND(Datos!B560=INT(Datos!B560),AND(OR(B$1005="",Datos!B560&gt;=B$1005),OR(B$1006="",Datos!B560&lt;=B$1006))),FALSE),OR(ISNUMBER(FIND(";"&amp;UPPER(TRIM(Datos!B560&amp;""))&amp;"=",B$1007)),ISNUMBER(FIND(";"&amp;UPPER(TRIM(Datos!B560&amp;""))&amp;";",B$1007))),OR(UPPER(TRIM(Datos!B560&amp;""))="SÍ",UPPER(TRIM(Datos!B560&amp;""))="SI",UPPER(TRIM(Datos!B560&amp;""))="NO"),IF(ISNUMBER(Datos!B560),AND(OR(B$1005="",Datos!B560&gt;=B$1005),OR(B$1006="",Datos!B560&lt;=B$1006)),FALSE),TRUE))))</f>
        <v>0.0</v>
      </c>
      <c r="C560">
        <f>IF(Datos!C560="",0,IF(AND(C$1008&lt;&gt;"",Datos!C560=C$1008),0,IF(C$1004=0,0,1-CHOOSE(C$1004,IF(ISNUMBER(Datos!C560),AND(OR(C$1005="",Datos!C560&gt;=C$1005),OR(C$1006="",Datos!C560&lt;=C$1006)),FALSE),IF(ISNUMBER(Datos!C560),AND(Datos!C560=INT(Datos!C560),AND(OR(C$1005="",Datos!C560&gt;=C$1005),OR(C$1006="",Datos!C560&lt;=C$1006))),FALSE),OR(ISNUMBER(FIND(";"&amp;UPPER(TRIM(Datos!C560&amp;""))&amp;"=",C$1007)),ISNUMBER(FIND(";"&amp;UPPER(TRIM(Datos!C560&amp;""))&amp;";",C$1007))),OR(UPPER(TRIM(Datos!C560&amp;""))="SÍ",UPPER(TRIM(Datos!C560&amp;""))="SI",UPPER(TRIM(Datos!C560&amp;""))="NO"),IF(ISNUMBER(Datos!C560),AND(OR(C$1005="",Datos!C560&gt;=C$1005),OR(C$1006="",Datos!C560&lt;=C$1006)),FALSE),TRUE))))</f>
        <v>0.0</v>
      </c>
      <c r="D560">
        <f>IF(Datos!D560="",0,IF(AND(D$1008&lt;&gt;"",Datos!D560=D$1008),0,IF(D$1004=0,0,1-CHOOSE(D$1004,IF(ISNUMBER(Datos!D560),AND(OR(D$1005="",Datos!D560&gt;=D$1005),OR(D$1006="",Datos!D560&lt;=D$1006)),FALSE),IF(ISNUMBER(Datos!D560),AND(Datos!D560=INT(Datos!D560),AND(OR(D$1005="",Datos!D560&gt;=D$1005),OR(D$1006="",Datos!D560&lt;=D$1006))),FALSE),OR(ISNUMBER(FIND(";"&amp;UPPER(TRIM(Datos!D560&amp;""))&amp;"=",D$1007)),ISNUMBER(FIND(";"&amp;UPPER(TRIM(Datos!D560&amp;""))&amp;";",D$1007))),OR(UPPER(TRIM(Datos!D560&amp;""))="SÍ",UPPER(TRIM(Datos!D560&amp;""))="SI",UPPER(TRIM(Datos!D560&amp;""))="NO"),IF(ISNUMBER(Datos!D560),AND(OR(D$1005="",Datos!D560&gt;=D$1005),OR(D$1006="",Datos!D560&lt;=D$1006)),FALSE),TRUE))))</f>
        <v>0.0</v>
      </c>
      <c r="E560">
        <f>IF(Datos!E560="",0,IF(AND(E$1008&lt;&gt;"",Datos!E560=E$1008),0,IF(E$1004=0,0,1-CHOOSE(E$1004,IF(ISNUMBER(Datos!E560),AND(OR(E$1005="",Datos!E560&gt;=E$1005),OR(E$1006="",Datos!E560&lt;=E$1006)),FALSE),IF(ISNUMBER(Datos!E560),AND(Datos!E560=INT(Datos!E560),AND(OR(E$1005="",Datos!E560&gt;=E$1005),OR(E$1006="",Datos!E560&lt;=E$1006))),FALSE),OR(ISNUMBER(FIND(";"&amp;UPPER(TRIM(Datos!E560&amp;""))&amp;"=",E$1007)),ISNUMBER(FIND(";"&amp;UPPER(TRIM(Datos!E560&amp;""))&amp;";",E$1007))),OR(UPPER(TRIM(Datos!E560&amp;""))="SÍ",UPPER(TRIM(Datos!E560&amp;""))="SI",UPPER(TRIM(Datos!E560&amp;""))="NO"),IF(ISNUMBER(Datos!E560),AND(OR(E$1005="",Datos!E560&gt;=E$1005),OR(E$1006="",Datos!E560&lt;=E$1006)),FALSE),TRUE))))</f>
        <v>0.0</v>
      </c>
      <c r="F560">
        <f>IF(Datos!F560="",0,IF(AND(F$1008&lt;&gt;"",Datos!F560=F$1008),0,IF(F$1004=0,0,1-CHOOSE(F$1004,IF(ISNUMBER(Datos!F560),AND(OR(F$1005="",Datos!F560&gt;=F$1005),OR(F$1006="",Datos!F560&lt;=F$1006)),FALSE),IF(ISNUMBER(Datos!F560),AND(Datos!F560=INT(Datos!F560),AND(OR(F$1005="",Datos!F560&gt;=F$1005),OR(F$1006="",Datos!F560&lt;=F$1006))),FALSE),OR(ISNUMBER(FIND(";"&amp;UPPER(TRIM(Datos!F560&amp;""))&amp;"=",F$1007)),ISNUMBER(FIND(";"&amp;UPPER(TRIM(Datos!F560&amp;""))&amp;";",F$1007))),OR(UPPER(TRIM(Datos!F560&amp;""))="SÍ",UPPER(TRIM(Datos!F560&amp;""))="SI",UPPER(TRIM(Datos!F560&amp;""))="NO"),IF(ISNUMBER(Datos!F560),AND(OR(F$1005="",Datos!F560&gt;=F$1005),OR(F$1006="",Datos!F560&lt;=F$1006)),FALSE),TRUE))))</f>
        <v>0.0</v>
      </c>
      <c r="G560">
        <f>IF(Datos!G560="",0,IF(AND(G$1008&lt;&gt;"",Datos!G560=G$1008),0,IF(G$1004=0,0,1-CHOOSE(G$1004,IF(ISNUMBER(Datos!G560),AND(OR(G$1005="",Datos!G560&gt;=G$1005),OR(G$1006="",Datos!G560&lt;=G$1006)),FALSE),IF(ISNUMBER(Datos!G560),AND(Datos!G560=INT(Datos!G560),AND(OR(G$1005="",Datos!G560&gt;=G$1005),OR(G$1006="",Datos!G560&lt;=G$1006))),FALSE),OR(ISNUMBER(FIND(";"&amp;UPPER(TRIM(Datos!G560&amp;""))&amp;"=",G$1007)),ISNUMBER(FIND(";"&amp;UPPER(TRIM(Datos!G560&amp;""))&amp;";",G$1007))),OR(UPPER(TRIM(Datos!G560&amp;""))="SÍ",UPPER(TRIM(Datos!G560&amp;""))="SI",UPPER(TRIM(Datos!G560&amp;""))="NO"),IF(ISNUMBER(Datos!G560),AND(OR(G$1005="",Datos!G560&gt;=G$1005),OR(G$1006="",Datos!G560&lt;=G$1006)),FALSE),TRUE))))</f>
        <v>0.0</v>
      </c>
      <c r="H560">
        <f>IF(Datos!H560="",0,IF(AND(H$1008&lt;&gt;"",Datos!H560=H$1008),0,IF(H$1004=0,0,1-CHOOSE(H$1004,IF(ISNUMBER(Datos!H560),AND(OR(H$1005="",Datos!H560&gt;=H$1005),OR(H$1006="",Datos!H560&lt;=H$1006)),FALSE),IF(ISNUMBER(Datos!H560),AND(Datos!H560=INT(Datos!H560),AND(OR(H$1005="",Datos!H560&gt;=H$1005),OR(H$1006="",Datos!H560&lt;=H$1006))),FALSE),OR(ISNUMBER(FIND(";"&amp;UPPER(TRIM(Datos!H560&amp;""))&amp;"=",H$1007)),ISNUMBER(FIND(";"&amp;UPPER(TRIM(Datos!H560&amp;""))&amp;";",H$1007))),OR(UPPER(TRIM(Datos!H560&amp;""))="SÍ",UPPER(TRIM(Datos!H560&amp;""))="SI",UPPER(TRIM(Datos!H560&amp;""))="NO"),IF(ISNUMBER(Datos!H560),AND(OR(H$1005="",Datos!H560&gt;=H$1005),OR(H$1006="",Datos!H560&lt;=H$1006)),FALSE),TRUE))))</f>
        <v>0.0</v>
      </c>
      <c r="I560">
        <f>IF(Datos!I560="",0,IF(AND(I$1008&lt;&gt;"",Datos!I560=I$1008),0,IF(I$1004=0,0,1-CHOOSE(I$1004,IF(ISNUMBER(Datos!I560),AND(OR(I$1005="",Datos!I560&gt;=I$1005),OR(I$1006="",Datos!I560&lt;=I$1006)),FALSE),IF(ISNUMBER(Datos!I560),AND(Datos!I560=INT(Datos!I560),AND(OR(I$1005="",Datos!I560&gt;=I$1005),OR(I$1006="",Datos!I560&lt;=I$1006))),FALSE),OR(ISNUMBER(FIND(";"&amp;UPPER(TRIM(Datos!I560&amp;""))&amp;"=",I$1007)),ISNUMBER(FIND(";"&amp;UPPER(TRIM(Datos!I560&amp;""))&amp;";",I$1007))),OR(UPPER(TRIM(Datos!I560&amp;""))="SÍ",UPPER(TRIM(Datos!I560&amp;""))="SI",UPPER(TRIM(Datos!I560&amp;""))="NO"),IF(ISNUMBER(Datos!I560),AND(OR(I$1005="",Datos!I560&gt;=I$1005),OR(I$1006="",Datos!I560&lt;=I$1006)),FALSE),TRUE))))</f>
        <v>0.0</v>
      </c>
      <c r="J560">
        <f>IF(Datos!J560="",0,IF(AND(J$1008&lt;&gt;"",Datos!J560=J$1008),0,IF(J$1004=0,0,1-CHOOSE(J$1004,IF(ISNUMBER(Datos!J560),AND(OR(J$1005="",Datos!J560&gt;=J$1005),OR(J$1006="",Datos!J560&lt;=J$1006)),FALSE),IF(ISNUMBER(Datos!J560),AND(Datos!J560=INT(Datos!J560),AND(OR(J$1005="",Datos!J560&gt;=J$1005),OR(J$1006="",Datos!J560&lt;=J$1006))),FALSE),OR(ISNUMBER(FIND(";"&amp;UPPER(TRIM(Datos!J560&amp;""))&amp;"=",J$1007)),ISNUMBER(FIND(";"&amp;UPPER(TRIM(Datos!J560&amp;""))&amp;";",J$1007))),OR(UPPER(TRIM(Datos!J560&amp;""))="SÍ",UPPER(TRIM(Datos!J560&amp;""))="SI",UPPER(TRIM(Datos!J560&amp;""))="NO"),IF(ISNUMBER(Datos!J560),AND(OR(J$1005="",Datos!J560&gt;=J$1005),OR(J$1006="",Datos!J560&lt;=J$1006)),FALSE),TRUE))))</f>
        <v>0.0</v>
      </c>
      <c r="K560">
        <f>IF(Datos!K560="",0,IF(AND(K$1008&lt;&gt;"",Datos!K560=K$1008),0,IF(K$1004=0,0,1-CHOOSE(K$1004,IF(ISNUMBER(Datos!K560),AND(OR(K$1005="",Datos!K560&gt;=K$1005),OR(K$1006="",Datos!K560&lt;=K$1006)),FALSE),IF(ISNUMBER(Datos!K560),AND(Datos!K560=INT(Datos!K560),AND(OR(K$1005="",Datos!K560&gt;=K$1005),OR(K$1006="",Datos!K560&lt;=K$1006))),FALSE),OR(ISNUMBER(FIND(";"&amp;UPPER(TRIM(Datos!K560&amp;""))&amp;"=",K$1007)),ISNUMBER(FIND(";"&amp;UPPER(TRIM(Datos!K560&amp;""))&amp;";",K$1007))),OR(UPPER(TRIM(Datos!K560&amp;""))="SÍ",UPPER(TRIM(Datos!K560&amp;""))="SI",UPPER(TRIM(Datos!K560&amp;""))="NO"),IF(ISNUMBER(Datos!K560),AND(OR(K$1005="",Datos!K560&gt;=K$1005),OR(K$1006="",Datos!K560&lt;=K$1006)),FALSE),TRUE))))</f>
        <v>0.0</v>
      </c>
      <c r="L560">
        <f>IF(Datos!L560="",0,IF(AND(L$1008&lt;&gt;"",Datos!L560=L$1008),0,IF(L$1004=0,0,1-CHOOSE(L$1004,IF(ISNUMBER(Datos!L560),AND(OR(L$1005="",Datos!L560&gt;=L$1005),OR(L$1006="",Datos!L560&lt;=L$1006)),FALSE),IF(ISNUMBER(Datos!L560),AND(Datos!L560=INT(Datos!L560),AND(OR(L$1005="",Datos!L560&gt;=L$1005),OR(L$1006="",Datos!L560&lt;=L$1006))),FALSE),OR(ISNUMBER(FIND(";"&amp;UPPER(TRIM(Datos!L560&amp;""))&amp;"=",L$1007)),ISNUMBER(FIND(";"&amp;UPPER(TRIM(Datos!L560&amp;""))&amp;";",L$1007))),OR(UPPER(TRIM(Datos!L560&amp;""))="SÍ",UPPER(TRIM(Datos!L560&amp;""))="SI",UPPER(TRIM(Datos!L560&amp;""))="NO"),IF(ISNUMBER(Datos!L560),AND(OR(L$1005="",Datos!L560&gt;=L$1005),OR(L$1006="",Datos!L560&lt;=L$1006)),FALSE),TRUE))))</f>
        <v>0.0</v>
      </c>
      <c r="M560">
        <f>IF(Datos!M560="",0,IF(AND(M$1008&lt;&gt;"",Datos!M560=M$1008),0,IF(M$1004=0,0,1-CHOOSE(M$1004,IF(ISNUMBER(Datos!M560),AND(OR(M$1005="",Datos!M560&gt;=M$1005),OR(M$1006="",Datos!M560&lt;=M$1006)),FALSE),IF(ISNUMBER(Datos!M560),AND(Datos!M560=INT(Datos!M560),AND(OR(M$1005="",Datos!M560&gt;=M$1005),OR(M$1006="",Datos!M560&lt;=M$1006))),FALSE),OR(ISNUMBER(FIND(";"&amp;UPPER(TRIM(Datos!M560&amp;""))&amp;"=",M$1007)),ISNUMBER(FIND(";"&amp;UPPER(TRIM(Datos!M560&amp;""))&amp;";",M$1007))),OR(UPPER(TRIM(Datos!M560&amp;""))="SÍ",UPPER(TRIM(Datos!M560&amp;""))="SI",UPPER(TRIM(Datos!M560&amp;""))="NO"),IF(ISNUMBER(Datos!M560),AND(OR(M$1005="",Datos!M560&gt;=M$1005),OR(M$1006="",Datos!M560&lt;=M$1006)),FALSE),TRUE))))</f>
        <v>0.0</v>
      </c>
      <c r="N560">
        <f>IF(Datos!N560="",0,IF(AND(N$1008&lt;&gt;"",Datos!N560=N$1008),0,IF(N$1004=0,0,1-CHOOSE(N$1004,IF(ISNUMBER(Datos!N560),AND(OR(N$1005="",Datos!N560&gt;=N$1005),OR(N$1006="",Datos!N560&lt;=N$1006)),FALSE),IF(ISNUMBER(Datos!N560),AND(Datos!N560=INT(Datos!N560),AND(OR(N$1005="",Datos!N560&gt;=N$1005),OR(N$1006="",Datos!N560&lt;=N$1006))),FALSE),OR(ISNUMBER(FIND(";"&amp;UPPER(TRIM(Datos!N560&amp;""))&amp;"=",N$1007)),ISNUMBER(FIND(";"&amp;UPPER(TRIM(Datos!N560&amp;""))&amp;";",N$1007))),OR(UPPER(TRIM(Datos!N560&amp;""))="SÍ",UPPER(TRIM(Datos!N560&amp;""))="SI",UPPER(TRIM(Datos!N560&amp;""))="NO"),IF(ISNUMBER(Datos!N560),AND(OR(N$1005="",Datos!N560&gt;=N$1005),OR(N$1006="",Datos!N560&lt;=N$1006)),FALSE),TRUE))))</f>
        <v>0.0</v>
      </c>
      <c r="O560">
        <f>IF(Datos!O560="",0,IF(AND(O$1008&lt;&gt;"",Datos!O560=O$1008),0,IF(O$1004=0,0,1-CHOOSE(O$1004,IF(ISNUMBER(Datos!O560),AND(OR(O$1005="",Datos!O560&gt;=O$1005),OR(O$1006="",Datos!O560&lt;=O$1006)),FALSE),IF(ISNUMBER(Datos!O560),AND(Datos!O560=INT(Datos!O560),AND(OR(O$1005="",Datos!O560&gt;=O$1005),OR(O$1006="",Datos!O560&lt;=O$1006))),FALSE),OR(ISNUMBER(FIND(";"&amp;UPPER(TRIM(Datos!O560&amp;""))&amp;"=",O$1007)),ISNUMBER(FIND(";"&amp;UPPER(TRIM(Datos!O560&amp;""))&amp;";",O$1007))),OR(UPPER(TRIM(Datos!O560&amp;""))="SÍ",UPPER(TRIM(Datos!O560&amp;""))="SI",UPPER(TRIM(Datos!O560&amp;""))="NO"),IF(ISNUMBER(Datos!O560),AND(OR(O$1005="",Datos!O560&gt;=O$1005),OR(O$1006="",Datos!O560&lt;=O$1006)),FALSE),TRUE))))</f>
        <v>0.0</v>
      </c>
      <c r="P560">
        <f>IF(Datos!P560="",0,IF(AND(P$1008&lt;&gt;"",Datos!P560=P$1008),0,IF(P$1004=0,0,1-CHOOSE(P$1004,IF(ISNUMBER(Datos!P560),AND(OR(P$1005="",Datos!P560&gt;=P$1005),OR(P$1006="",Datos!P560&lt;=P$1006)),FALSE),IF(ISNUMBER(Datos!P560),AND(Datos!P560=INT(Datos!P560),AND(OR(P$1005="",Datos!P560&gt;=P$1005),OR(P$1006="",Datos!P560&lt;=P$1006))),FALSE),OR(ISNUMBER(FIND(";"&amp;UPPER(TRIM(Datos!P560&amp;""))&amp;"=",P$1007)),ISNUMBER(FIND(";"&amp;UPPER(TRIM(Datos!P560&amp;""))&amp;";",P$1007))),OR(UPPER(TRIM(Datos!P560&amp;""))="SÍ",UPPER(TRIM(Datos!P560&amp;""))="SI",UPPER(TRIM(Datos!P560&amp;""))="NO"),IF(ISNUMBER(Datos!P560),AND(OR(P$1005="",Datos!P560&gt;=P$1005),OR(P$1006="",Datos!P560&lt;=P$1006)),FALSE),TRUE))))</f>
        <v>0.0</v>
      </c>
      <c r="Q560">
        <f>IF(Datos!Q560="",0,IF(AND(Q$1008&lt;&gt;"",Datos!Q560=Q$1008),0,IF(Q$1004=0,0,1-CHOOSE(Q$1004,IF(ISNUMBER(Datos!Q560),AND(OR(Q$1005="",Datos!Q560&gt;=Q$1005),OR(Q$1006="",Datos!Q560&lt;=Q$1006)),FALSE),IF(ISNUMBER(Datos!Q560),AND(Datos!Q560=INT(Datos!Q560),AND(OR(Q$1005="",Datos!Q560&gt;=Q$1005),OR(Q$1006="",Datos!Q560&lt;=Q$1006))),FALSE),OR(ISNUMBER(FIND(";"&amp;UPPER(TRIM(Datos!Q560&amp;""))&amp;"=",Q$1007)),ISNUMBER(FIND(";"&amp;UPPER(TRIM(Datos!Q560&amp;""))&amp;";",Q$1007))),OR(UPPER(TRIM(Datos!Q560&amp;""))="SÍ",UPPER(TRIM(Datos!Q560&amp;""))="SI",UPPER(TRIM(Datos!Q560&amp;""))="NO"),IF(ISNUMBER(Datos!Q560),AND(OR(Q$1005="",Datos!Q560&gt;=Q$1005),OR(Q$1006="",Datos!Q560&lt;=Q$1006)),FALSE),TRUE))))</f>
        <v>0.0</v>
      </c>
      <c r="R560">
        <f>IF(Datos!R560="",0,IF(AND(R$1008&lt;&gt;"",Datos!R560=R$1008),0,IF(R$1004=0,0,1-CHOOSE(R$1004,IF(ISNUMBER(Datos!R560),AND(OR(R$1005="",Datos!R560&gt;=R$1005),OR(R$1006="",Datos!R560&lt;=R$1006)),FALSE),IF(ISNUMBER(Datos!R560),AND(Datos!R560=INT(Datos!R560),AND(OR(R$1005="",Datos!R560&gt;=R$1005),OR(R$1006="",Datos!R560&lt;=R$1006))),FALSE),OR(ISNUMBER(FIND(";"&amp;UPPER(TRIM(Datos!R560&amp;""))&amp;"=",R$1007)),ISNUMBER(FIND(";"&amp;UPPER(TRIM(Datos!R560&amp;""))&amp;";",R$1007))),OR(UPPER(TRIM(Datos!R560&amp;""))="SÍ",UPPER(TRIM(Datos!R560&amp;""))="SI",UPPER(TRIM(Datos!R560&amp;""))="NO"),IF(ISNUMBER(Datos!R560),AND(OR(R$1005="",Datos!R560&gt;=R$1005),OR(R$1006="",Datos!R560&lt;=R$1006)),FALSE),TRUE))))</f>
        <v>0.0</v>
      </c>
      <c r="S560">
        <f>IF(Datos!S560="",0,IF(AND(S$1008&lt;&gt;"",Datos!S560=S$1008),0,IF(S$1004=0,0,1-CHOOSE(S$1004,IF(ISNUMBER(Datos!S560),AND(OR(S$1005="",Datos!S560&gt;=S$1005),OR(S$1006="",Datos!S560&lt;=S$1006)),FALSE),IF(ISNUMBER(Datos!S560),AND(Datos!S560=INT(Datos!S560),AND(OR(S$1005="",Datos!S560&gt;=S$1005),OR(S$1006="",Datos!S560&lt;=S$1006))),FALSE),OR(ISNUMBER(FIND(";"&amp;UPPER(TRIM(Datos!S560&amp;""))&amp;"=",S$1007)),ISNUMBER(FIND(";"&amp;UPPER(TRIM(Datos!S560&amp;""))&amp;";",S$1007))),OR(UPPER(TRIM(Datos!S560&amp;""))="SÍ",UPPER(TRIM(Datos!S560&amp;""))="SI",UPPER(TRIM(Datos!S560&amp;""))="NO"),IF(ISNUMBER(Datos!S560),AND(OR(S$1005="",Datos!S560&gt;=S$1005),OR(S$1006="",Datos!S560&lt;=S$1006)),FALSE),TRUE))))</f>
        <v>0.0</v>
      </c>
      <c r="T560">
        <f>IF(Datos!T560="",0,IF(AND(T$1008&lt;&gt;"",Datos!T560=T$1008),0,IF(T$1004=0,0,1-CHOOSE(T$1004,IF(ISNUMBER(Datos!T560),AND(OR(T$1005="",Datos!T560&gt;=T$1005),OR(T$1006="",Datos!T560&lt;=T$1006)),FALSE),IF(ISNUMBER(Datos!T560),AND(Datos!T560=INT(Datos!T560),AND(OR(T$1005="",Datos!T560&gt;=T$1005),OR(T$1006="",Datos!T560&lt;=T$1006))),FALSE),OR(ISNUMBER(FIND(";"&amp;UPPER(TRIM(Datos!T560&amp;""))&amp;"=",T$1007)),ISNUMBER(FIND(";"&amp;UPPER(TRIM(Datos!T560&amp;""))&amp;";",T$1007))),OR(UPPER(TRIM(Datos!T560&amp;""))="SÍ",UPPER(TRIM(Datos!T560&amp;""))="SI",UPPER(TRIM(Datos!T560&amp;""))="NO"),IF(ISNUMBER(Datos!T560),AND(OR(T$1005="",Datos!T560&gt;=T$1005),OR(T$1006="",Datos!T560&lt;=T$1006)),FALSE),TRUE))))</f>
        <v>0.0</v>
      </c>
      <c r="U560">
        <f>IF(Datos!U560="",0,IF(AND(U$1008&lt;&gt;"",Datos!U560=U$1008),0,IF(U$1004=0,0,1-CHOOSE(U$1004,IF(ISNUMBER(Datos!U560),AND(OR(U$1005="",Datos!U560&gt;=U$1005),OR(U$1006="",Datos!U560&lt;=U$1006)),FALSE),IF(ISNUMBER(Datos!U560),AND(Datos!U560=INT(Datos!U560),AND(OR(U$1005="",Datos!U560&gt;=U$1005),OR(U$1006="",Datos!U560&lt;=U$1006))),FALSE),OR(ISNUMBER(FIND(";"&amp;UPPER(TRIM(Datos!U560&amp;""))&amp;"=",U$1007)),ISNUMBER(FIND(";"&amp;UPPER(TRIM(Datos!U560&amp;""))&amp;";",U$1007))),OR(UPPER(TRIM(Datos!U560&amp;""))="SÍ",UPPER(TRIM(Datos!U560&amp;""))="SI",UPPER(TRIM(Datos!U560&amp;""))="NO"),IF(ISNUMBER(Datos!U560),AND(OR(U$1005="",Datos!U560&gt;=U$1005),OR(U$1006="",Datos!U560&lt;=U$1006)),FALSE),TRUE))))</f>
        <v>0.0</v>
      </c>
      <c r="V560">
        <f>IF(Datos!V560="",0,IF(AND(V$1008&lt;&gt;"",Datos!V560=V$1008),0,IF(V$1004=0,0,1-CHOOSE(V$1004,IF(ISNUMBER(Datos!V560),AND(OR(V$1005="",Datos!V560&gt;=V$1005),OR(V$1006="",Datos!V560&lt;=V$1006)),FALSE),IF(ISNUMBER(Datos!V560),AND(Datos!V560=INT(Datos!V560),AND(OR(V$1005="",Datos!V560&gt;=V$1005),OR(V$1006="",Datos!V560&lt;=V$1006))),FALSE),OR(ISNUMBER(FIND(";"&amp;UPPER(TRIM(Datos!V560&amp;""))&amp;"=",V$1007)),ISNUMBER(FIND(";"&amp;UPPER(TRIM(Datos!V560&amp;""))&amp;";",V$1007))),OR(UPPER(TRIM(Datos!V560&amp;""))="SÍ",UPPER(TRIM(Datos!V560&amp;""))="SI",UPPER(TRIM(Datos!V560&amp;""))="NO"),IF(ISNUMBER(Datos!V560),AND(OR(V$1005="",Datos!V560&gt;=V$1005),OR(V$1006="",Datos!V560&lt;=V$1006)),FALSE),TRUE))))</f>
        <v>0.0</v>
      </c>
      <c r="W560">
        <f>IF(Datos!W560="",0,IF(AND(W$1008&lt;&gt;"",Datos!W560=W$1008),0,IF(W$1004=0,0,1-CHOOSE(W$1004,IF(ISNUMBER(Datos!W560),AND(OR(W$1005="",Datos!W560&gt;=W$1005),OR(W$1006="",Datos!W560&lt;=W$1006)),FALSE),IF(ISNUMBER(Datos!W560),AND(Datos!W560=INT(Datos!W560),AND(OR(W$1005="",Datos!W560&gt;=W$1005),OR(W$1006="",Datos!W560&lt;=W$1006))),FALSE),OR(ISNUMBER(FIND(";"&amp;UPPER(TRIM(Datos!W560&amp;""))&amp;"=",W$1007)),ISNUMBER(FIND(";"&amp;UPPER(TRIM(Datos!W560&amp;""))&amp;";",W$1007))),OR(UPPER(TRIM(Datos!W560&amp;""))="SÍ",UPPER(TRIM(Datos!W560&amp;""))="SI",UPPER(TRIM(Datos!W560&amp;""))="NO"),IF(ISNUMBER(Datos!W560),AND(OR(W$1005="",Datos!W560&gt;=W$1005),OR(W$1006="",Datos!W560&lt;=W$1006)),FALSE),TRUE))))</f>
        <v>0.0</v>
      </c>
      <c r="X560">
        <f>IF(Datos!X560="",0,IF(AND(X$1008&lt;&gt;"",Datos!X560=X$1008),0,IF(X$1004=0,0,1-CHOOSE(X$1004,IF(ISNUMBER(Datos!X560),AND(OR(X$1005="",Datos!X560&gt;=X$1005),OR(X$1006="",Datos!X560&lt;=X$1006)),FALSE),IF(ISNUMBER(Datos!X560),AND(Datos!X560=INT(Datos!X560),AND(OR(X$1005="",Datos!X560&gt;=X$1005),OR(X$1006="",Datos!X560&lt;=X$1006))),FALSE),OR(ISNUMBER(FIND(";"&amp;UPPER(TRIM(Datos!X560&amp;""))&amp;"=",X$1007)),ISNUMBER(FIND(";"&amp;UPPER(TRIM(Datos!X560&amp;""))&amp;";",X$1007))),OR(UPPER(TRIM(Datos!X560&amp;""))="SÍ",UPPER(TRIM(Datos!X560&amp;""))="SI",UPPER(TRIM(Datos!X560&amp;""))="NO"),IF(ISNUMBER(Datos!X560),AND(OR(X$1005="",Datos!X560&gt;=X$1005),OR(X$1006="",Datos!X560&lt;=X$1006)),FALSE),TRUE))))</f>
        <v>0.0</v>
      </c>
      <c r="Y560">
        <f>IF(Datos!Y560="",0,IF(AND(Y$1008&lt;&gt;"",Datos!Y560=Y$1008),0,IF(Y$1004=0,0,1-CHOOSE(Y$1004,IF(ISNUMBER(Datos!Y560),AND(OR(Y$1005="",Datos!Y560&gt;=Y$1005),OR(Y$1006="",Datos!Y560&lt;=Y$1006)),FALSE),IF(ISNUMBER(Datos!Y560),AND(Datos!Y560=INT(Datos!Y560),AND(OR(Y$1005="",Datos!Y560&gt;=Y$1005),OR(Y$1006="",Datos!Y560&lt;=Y$1006))),FALSE),OR(ISNUMBER(FIND(";"&amp;UPPER(TRIM(Datos!Y560&amp;""))&amp;"=",Y$1007)),ISNUMBER(FIND(";"&amp;UPPER(TRIM(Datos!Y560&amp;""))&amp;";",Y$1007))),OR(UPPER(TRIM(Datos!Y560&amp;""))="SÍ",UPPER(TRIM(Datos!Y560&amp;""))="SI",UPPER(TRIM(Datos!Y560&amp;""))="NO"),IF(ISNUMBER(Datos!Y560),AND(OR(Y$1005="",Datos!Y560&gt;=Y$1005),OR(Y$1006="",Datos!Y560&lt;=Y$1006)),FALSE),TRUE))))</f>
        <v>0.0</v>
      </c>
      <c r="Z560">
        <f>IF(Datos!Z560="",0,IF(AND(Z$1008&lt;&gt;"",Datos!Z560=Z$1008),0,IF(Z$1004=0,0,1-CHOOSE(Z$1004,IF(ISNUMBER(Datos!Z560),AND(OR(Z$1005="",Datos!Z560&gt;=Z$1005),OR(Z$1006="",Datos!Z560&lt;=Z$1006)),FALSE),IF(ISNUMBER(Datos!Z560),AND(Datos!Z560=INT(Datos!Z560),AND(OR(Z$1005="",Datos!Z560&gt;=Z$1005),OR(Z$1006="",Datos!Z560&lt;=Z$1006))),FALSE),OR(ISNUMBER(FIND(";"&amp;UPPER(TRIM(Datos!Z560&amp;""))&amp;"=",Z$1007)),ISNUMBER(FIND(";"&amp;UPPER(TRIM(Datos!Z560&amp;""))&amp;";",Z$1007))),OR(UPPER(TRIM(Datos!Z560&amp;""))="SÍ",UPPER(TRIM(Datos!Z560&amp;""))="SI",UPPER(TRIM(Datos!Z560&amp;""))="NO"),IF(ISNUMBER(Datos!Z560),AND(OR(Z$1005="",Datos!Z560&gt;=Z$1005),OR(Z$1006="",Datos!Z560&lt;=Z$1006)),FALSE),TRUE))))</f>
        <v>0.0</v>
      </c>
      <c r="AA560">
        <f>IF(Datos!AA560="",0,IF(AND(AA$1008&lt;&gt;"",Datos!AA560=AA$1008),0,IF(AA$1004=0,0,1-CHOOSE(AA$1004,IF(ISNUMBER(Datos!AA560),AND(OR(AA$1005="",Datos!AA560&gt;=AA$1005),OR(AA$1006="",Datos!AA560&lt;=AA$1006)),FALSE),IF(ISNUMBER(Datos!AA560),AND(Datos!AA560=INT(Datos!AA560),AND(OR(AA$1005="",Datos!AA560&gt;=AA$1005),OR(AA$1006="",Datos!AA560&lt;=AA$1006))),FALSE),OR(ISNUMBER(FIND(";"&amp;UPPER(TRIM(Datos!AA560&amp;""))&amp;"=",AA$1007)),ISNUMBER(FIND(";"&amp;UPPER(TRIM(Datos!AA560&amp;""))&amp;";",AA$1007))),OR(UPPER(TRIM(Datos!AA560&amp;""))="SÍ",UPPER(TRIM(Datos!AA560&amp;""))="SI",UPPER(TRIM(Datos!AA560&amp;""))="NO"),IF(ISNUMBER(Datos!AA560),AND(OR(AA$1005="",Datos!AA560&gt;=AA$1005),OR(AA$1006="",Datos!AA560&lt;=AA$1006)),FALSE),TRUE))))</f>
        <v>0.0</v>
      </c>
      <c r="AB560">
        <f>IF(Datos!AB560="",0,IF(AND(AB$1008&lt;&gt;"",Datos!AB560=AB$1008),0,IF(AB$1004=0,0,1-CHOOSE(AB$1004,IF(ISNUMBER(Datos!AB560),AND(OR(AB$1005="",Datos!AB560&gt;=AB$1005),OR(AB$1006="",Datos!AB560&lt;=AB$1006)),FALSE),IF(ISNUMBER(Datos!AB560),AND(Datos!AB560=INT(Datos!AB560),AND(OR(AB$1005="",Datos!AB560&gt;=AB$1005),OR(AB$1006="",Datos!AB560&lt;=AB$1006))),FALSE),OR(ISNUMBER(FIND(";"&amp;UPPER(TRIM(Datos!AB560&amp;""))&amp;"=",AB$1007)),ISNUMBER(FIND(";"&amp;UPPER(TRIM(Datos!AB560&amp;""))&amp;";",AB$1007))),OR(UPPER(TRIM(Datos!AB560&amp;""))="SÍ",UPPER(TRIM(Datos!AB560&amp;""))="SI",UPPER(TRIM(Datos!AB560&amp;""))="NO"),IF(ISNUMBER(Datos!AB560),AND(OR(AB$1005="",Datos!AB560&gt;=AB$1005),OR(AB$1006="",Datos!AB560&lt;=AB$1006)),FALSE),TRUE))))</f>
        <v>0.0</v>
      </c>
      <c r="AC560">
        <f>IF(Datos!AC560="",0,IF(AND(AC$1008&lt;&gt;"",Datos!AC560=AC$1008),0,IF(AC$1004=0,0,1-CHOOSE(AC$1004,IF(ISNUMBER(Datos!AC560),AND(OR(AC$1005="",Datos!AC560&gt;=AC$1005),OR(AC$1006="",Datos!AC560&lt;=AC$1006)),FALSE),IF(ISNUMBER(Datos!AC560),AND(Datos!AC560=INT(Datos!AC560),AND(OR(AC$1005="",Datos!AC560&gt;=AC$1005),OR(AC$1006="",Datos!AC560&lt;=AC$1006))),FALSE),OR(ISNUMBER(FIND(";"&amp;UPPER(TRIM(Datos!AC560&amp;""))&amp;"=",AC$1007)),ISNUMBER(FIND(";"&amp;UPPER(TRIM(Datos!AC560&amp;""))&amp;";",AC$1007))),OR(UPPER(TRIM(Datos!AC560&amp;""))="SÍ",UPPER(TRIM(Datos!AC560&amp;""))="SI",UPPER(TRIM(Datos!AC560&amp;""))="NO"),IF(ISNUMBER(Datos!AC560),AND(OR(AC$1005="",Datos!AC560&gt;=AC$1005),OR(AC$1006="",Datos!AC560&lt;=AC$1006)),FALSE),TRUE))))</f>
        <v>0.0</v>
      </c>
      <c r="AD560">
        <f>IF(Datos!AD560="",0,IF(AND(AD$1008&lt;&gt;"",Datos!AD560=AD$1008),0,IF(AD$1004=0,0,1-CHOOSE(AD$1004,IF(ISNUMBER(Datos!AD560),AND(OR(AD$1005="",Datos!AD560&gt;=AD$1005),OR(AD$1006="",Datos!AD560&lt;=AD$1006)),FALSE),IF(ISNUMBER(Datos!AD560),AND(Datos!AD560=INT(Datos!AD560),AND(OR(AD$1005="",Datos!AD560&gt;=AD$1005),OR(AD$1006="",Datos!AD560&lt;=AD$1006))),FALSE),OR(ISNUMBER(FIND(";"&amp;UPPER(TRIM(Datos!AD560&amp;""))&amp;"=",AD$1007)),ISNUMBER(FIND(";"&amp;UPPER(TRIM(Datos!AD560&amp;""))&amp;";",AD$1007))),OR(UPPER(TRIM(Datos!AD560&amp;""))="SÍ",UPPER(TRIM(Datos!AD560&amp;""))="SI",UPPER(TRIM(Datos!AD560&amp;""))="NO"),IF(ISNUMBER(Datos!AD560),AND(OR(AD$1005="",Datos!AD560&gt;=AD$1005),OR(AD$1006="",Datos!AD560&lt;=AD$1006)),FALSE),TRUE))))</f>
        <v>0.0</v>
      </c>
      <c r="AE560">
        <f>IF(Datos!AE560="",0,IF(AND(AE$1008&lt;&gt;"",Datos!AE560=AE$1008),0,IF(AE$1004=0,0,1-CHOOSE(AE$1004,IF(ISNUMBER(Datos!AE560),AND(OR(AE$1005="",Datos!AE560&gt;=AE$1005),OR(AE$1006="",Datos!AE560&lt;=AE$1006)),FALSE),IF(ISNUMBER(Datos!AE560),AND(Datos!AE560=INT(Datos!AE560),AND(OR(AE$1005="",Datos!AE560&gt;=AE$1005),OR(AE$1006="",Datos!AE560&lt;=AE$1006))),FALSE),OR(ISNUMBER(FIND(";"&amp;UPPER(TRIM(Datos!AE560&amp;""))&amp;"=",AE$1007)),ISNUMBER(FIND(";"&amp;UPPER(TRIM(Datos!AE560&amp;""))&amp;";",AE$1007))),OR(UPPER(TRIM(Datos!AE560&amp;""))="SÍ",UPPER(TRIM(Datos!AE560&amp;""))="SI",UPPER(TRIM(Datos!AE560&amp;""))="NO"),IF(ISNUMBER(Datos!AE560),AND(OR(AE$1005="",Datos!AE560&gt;=AE$1005),OR(AE$1006="",Datos!AE560&lt;=AE$1006)),FALSE),TRUE))))</f>
        <v>0.0</v>
      </c>
    </row>
    <row r="561" spans="2:31">
      <c r="B561">
        <f>IF(Datos!B561="",0,IF(AND(B$1008&lt;&gt;"",Datos!B561=B$1008),0,IF(B$1004=0,0,1-CHOOSE(B$1004,IF(ISNUMBER(Datos!B561),AND(OR(B$1005="",Datos!B561&gt;=B$1005),OR(B$1006="",Datos!B561&lt;=B$1006)),FALSE),IF(ISNUMBER(Datos!B561),AND(Datos!B561=INT(Datos!B561),AND(OR(B$1005="",Datos!B561&gt;=B$1005),OR(B$1006="",Datos!B561&lt;=B$1006))),FALSE),OR(ISNUMBER(FIND(";"&amp;UPPER(TRIM(Datos!B561&amp;""))&amp;"=",B$1007)),ISNUMBER(FIND(";"&amp;UPPER(TRIM(Datos!B561&amp;""))&amp;";",B$1007))),OR(UPPER(TRIM(Datos!B561&amp;""))="SÍ",UPPER(TRIM(Datos!B561&amp;""))="SI",UPPER(TRIM(Datos!B561&amp;""))="NO"),IF(ISNUMBER(Datos!B561),AND(OR(B$1005="",Datos!B561&gt;=B$1005),OR(B$1006="",Datos!B561&lt;=B$1006)),FALSE),TRUE))))</f>
        <v>0.0</v>
      </c>
      <c r="C561">
        <f>IF(Datos!C561="",0,IF(AND(C$1008&lt;&gt;"",Datos!C561=C$1008),0,IF(C$1004=0,0,1-CHOOSE(C$1004,IF(ISNUMBER(Datos!C561),AND(OR(C$1005="",Datos!C561&gt;=C$1005),OR(C$1006="",Datos!C561&lt;=C$1006)),FALSE),IF(ISNUMBER(Datos!C561),AND(Datos!C561=INT(Datos!C561),AND(OR(C$1005="",Datos!C561&gt;=C$1005),OR(C$1006="",Datos!C561&lt;=C$1006))),FALSE),OR(ISNUMBER(FIND(";"&amp;UPPER(TRIM(Datos!C561&amp;""))&amp;"=",C$1007)),ISNUMBER(FIND(";"&amp;UPPER(TRIM(Datos!C561&amp;""))&amp;";",C$1007))),OR(UPPER(TRIM(Datos!C561&amp;""))="SÍ",UPPER(TRIM(Datos!C561&amp;""))="SI",UPPER(TRIM(Datos!C561&amp;""))="NO"),IF(ISNUMBER(Datos!C561),AND(OR(C$1005="",Datos!C561&gt;=C$1005),OR(C$1006="",Datos!C561&lt;=C$1006)),FALSE),TRUE))))</f>
        <v>0.0</v>
      </c>
      <c r="D561">
        <f>IF(Datos!D561="",0,IF(AND(D$1008&lt;&gt;"",Datos!D561=D$1008),0,IF(D$1004=0,0,1-CHOOSE(D$1004,IF(ISNUMBER(Datos!D561),AND(OR(D$1005="",Datos!D561&gt;=D$1005),OR(D$1006="",Datos!D561&lt;=D$1006)),FALSE),IF(ISNUMBER(Datos!D561),AND(Datos!D561=INT(Datos!D561),AND(OR(D$1005="",Datos!D561&gt;=D$1005),OR(D$1006="",Datos!D561&lt;=D$1006))),FALSE),OR(ISNUMBER(FIND(";"&amp;UPPER(TRIM(Datos!D561&amp;""))&amp;"=",D$1007)),ISNUMBER(FIND(";"&amp;UPPER(TRIM(Datos!D561&amp;""))&amp;";",D$1007))),OR(UPPER(TRIM(Datos!D561&amp;""))="SÍ",UPPER(TRIM(Datos!D561&amp;""))="SI",UPPER(TRIM(Datos!D561&amp;""))="NO"),IF(ISNUMBER(Datos!D561),AND(OR(D$1005="",Datos!D561&gt;=D$1005),OR(D$1006="",Datos!D561&lt;=D$1006)),FALSE),TRUE))))</f>
        <v>0.0</v>
      </c>
      <c r="E561">
        <f>IF(Datos!E561="",0,IF(AND(E$1008&lt;&gt;"",Datos!E561=E$1008),0,IF(E$1004=0,0,1-CHOOSE(E$1004,IF(ISNUMBER(Datos!E561),AND(OR(E$1005="",Datos!E561&gt;=E$1005),OR(E$1006="",Datos!E561&lt;=E$1006)),FALSE),IF(ISNUMBER(Datos!E561),AND(Datos!E561=INT(Datos!E561),AND(OR(E$1005="",Datos!E561&gt;=E$1005),OR(E$1006="",Datos!E561&lt;=E$1006))),FALSE),OR(ISNUMBER(FIND(";"&amp;UPPER(TRIM(Datos!E561&amp;""))&amp;"=",E$1007)),ISNUMBER(FIND(";"&amp;UPPER(TRIM(Datos!E561&amp;""))&amp;";",E$1007))),OR(UPPER(TRIM(Datos!E561&amp;""))="SÍ",UPPER(TRIM(Datos!E561&amp;""))="SI",UPPER(TRIM(Datos!E561&amp;""))="NO"),IF(ISNUMBER(Datos!E561),AND(OR(E$1005="",Datos!E561&gt;=E$1005),OR(E$1006="",Datos!E561&lt;=E$1006)),FALSE),TRUE))))</f>
        <v>0.0</v>
      </c>
      <c r="F561">
        <f>IF(Datos!F561="",0,IF(AND(F$1008&lt;&gt;"",Datos!F561=F$1008),0,IF(F$1004=0,0,1-CHOOSE(F$1004,IF(ISNUMBER(Datos!F561),AND(OR(F$1005="",Datos!F561&gt;=F$1005),OR(F$1006="",Datos!F561&lt;=F$1006)),FALSE),IF(ISNUMBER(Datos!F561),AND(Datos!F561=INT(Datos!F561),AND(OR(F$1005="",Datos!F561&gt;=F$1005),OR(F$1006="",Datos!F561&lt;=F$1006))),FALSE),OR(ISNUMBER(FIND(";"&amp;UPPER(TRIM(Datos!F561&amp;""))&amp;"=",F$1007)),ISNUMBER(FIND(";"&amp;UPPER(TRIM(Datos!F561&amp;""))&amp;";",F$1007))),OR(UPPER(TRIM(Datos!F561&amp;""))="SÍ",UPPER(TRIM(Datos!F561&amp;""))="SI",UPPER(TRIM(Datos!F561&amp;""))="NO"),IF(ISNUMBER(Datos!F561),AND(OR(F$1005="",Datos!F561&gt;=F$1005),OR(F$1006="",Datos!F561&lt;=F$1006)),FALSE),TRUE))))</f>
        <v>0.0</v>
      </c>
      <c r="G561">
        <f>IF(Datos!G561="",0,IF(AND(G$1008&lt;&gt;"",Datos!G561=G$1008),0,IF(G$1004=0,0,1-CHOOSE(G$1004,IF(ISNUMBER(Datos!G561),AND(OR(G$1005="",Datos!G561&gt;=G$1005),OR(G$1006="",Datos!G561&lt;=G$1006)),FALSE),IF(ISNUMBER(Datos!G561),AND(Datos!G561=INT(Datos!G561),AND(OR(G$1005="",Datos!G561&gt;=G$1005),OR(G$1006="",Datos!G561&lt;=G$1006))),FALSE),OR(ISNUMBER(FIND(";"&amp;UPPER(TRIM(Datos!G561&amp;""))&amp;"=",G$1007)),ISNUMBER(FIND(";"&amp;UPPER(TRIM(Datos!G561&amp;""))&amp;";",G$1007))),OR(UPPER(TRIM(Datos!G561&amp;""))="SÍ",UPPER(TRIM(Datos!G561&amp;""))="SI",UPPER(TRIM(Datos!G561&amp;""))="NO"),IF(ISNUMBER(Datos!G561),AND(OR(G$1005="",Datos!G561&gt;=G$1005),OR(G$1006="",Datos!G561&lt;=G$1006)),FALSE),TRUE))))</f>
        <v>0.0</v>
      </c>
      <c r="H561">
        <f>IF(Datos!H561="",0,IF(AND(H$1008&lt;&gt;"",Datos!H561=H$1008),0,IF(H$1004=0,0,1-CHOOSE(H$1004,IF(ISNUMBER(Datos!H561),AND(OR(H$1005="",Datos!H561&gt;=H$1005),OR(H$1006="",Datos!H561&lt;=H$1006)),FALSE),IF(ISNUMBER(Datos!H561),AND(Datos!H561=INT(Datos!H561),AND(OR(H$1005="",Datos!H561&gt;=H$1005),OR(H$1006="",Datos!H561&lt;=H$1006))),FALSE),OR(ISNUMBER(FIND(";"&amp;UPPER(TRIM(Datos!H561&amp;""))&amp;"=",H$1007)),ISNUMBER(FIND(";"&amp;UPPER(TRIM(Datos!H561&amp;""))&amp;";",H$1007))),OR(UPPER(TRIM(Datos!H561&amp;""))="SÍ",UPPER(TRIM(Datos!H561&amp;""))="SI",UPPER(TRIM(Datos!H561&amp;""))="NO"),IF(ISNUMBER(Datos!H561),AND(OR(H$1005="",Datos!H561&gt;=H$1005),OR(H$1006="",Datos!H561&lt;=H$1006)),FALSE),TRUE))))</f>
        <v>0.0</v>
      </c>
      <c r="I561">
        <f>IF(Datos!I561="",0,IF(AND(I$1008&lt;&gt;"",Datos!I561=I$1008),0,IF(I$1004=0,0,1-CHOOSE(I$1004,IF(ISNUMBER(Datos!I561),AND(OR(I$1005="",Datos!I561&gt;=I$1005),OR(I$1006="",Datos!I561&lt;=I$1006)),FALSE),IF(ISNUMBER(Datos!I561),AND(Datos!I561=INT(Datos!I561),AND(OR(I$1005="",Datos!I561&gt;=I$1005),OR(I$1006="",Datos!I561&lt;=I$1006))),FALSE),OR(ISNUMBER(FIND(";"&amp;UPPER(TRIM(Datos!I561&amp;""))&amp;"=",I$1007)),ISNUMBER(FIND(";"&amp;UPPER(TRIM(Datos!I561&amp;""))&amp;";",I$1007))),OR(UPPER(TRIM(Datos!I561&amp;""))="SÍ",UPPER(TRIM(Datos!I561&amp;""))="SI",UPPER(TRIM(Datos!I561&amp;""))="NO"),IF(ISNUMBER(Datos!I561),AND(OR(I$1005="",Datos!I561&gt;=I$1005),OR(I$1006="",Datos!I561&lt;=I$1006)),FALSE),TRUE))))</f>
        <v>0.0</v>
      </c>
      <c r="J561">
        <f>IF(Datos!J561="",0,IF(AND(J$1008&lt;&gt;"",Datos!J561=J$1008),0,IF(J$1004=0,0,1-CHOOSE(J$1004,IF(ISNUMBER(Datos!J561),AND(OR(J$1005="",Datos!J561&gt;=J$1005),OR(J$1006="",Datos!J561&lt;=J$1006)),FALSE),IF(ISNUMBER(Datos!J561),AND(Datos!J561=INT(Datos!J561),AND(OR(J$1005="",Datos!J561&gt;=J$1005),OR(J$1006="",Datos!J561&lt;=J$1006))),FALSE),OR(ISNUMBER(FIND(";"&amp;UPPER(TRIM(Datos!J561&amp;""))&amp;"=",J$1007)),ISNUMBER(FIND(";"&amp;UPPER(TRIM(Datos!J561&amp;""))&amp;";",J$1007))),OR(UPPER(TRIM(Datos!J561&amp;""))="SÍ",UPPER(TRIM(Datos!J561&amp;""))="SI",UPPER(TRIM(Datos!J561&amp;""))="NO"),IF(ISNUMBER(Datos!J561),AND(OR(J$1005="",Datos!J561&gt;=J$1005),OR(J$1006="",Datos!J561&lt;=J$1006)),FALSE),TRUE))))</f>
        <v>0.0</v>
      </c>
      <c r="K561">
        <f>IF(Datos!K561="",0,IF(AND(K$1008&lt;&gt;"",Datos!K561=K$1008),0,IF(K$1004=0,0,1-CHOOSE(K$1004,IF(ISNUMBER(Datos!K561),AND(OR(K$1005="",Datos!K561&gt;=K$1005),OR(K$1006="",Datos!K561&lt;=K$1006)),FALSE),IF(ISNUMBER(Datos!K561),AND(Datos!K561=INT(Datos!K561),AND(OR(K$1005="",Datos!K561&gt;=K$1005),OR(K$1006="",Datos!K561&lt;=K$1006))),FALSE),OR(ISNUMBER(FIND(";"&amp;UPPER(TRIM(Datos!K561&amp;""))&amp;"=",K$1007)),ISNUMBER(FIND(";"&amp;UPPER(TRIM(Datos!K561&amp;""))&amp;";",K$1007))),OR(UPPER(TRIM(Datos!K561&amp;""))="SÍ",UPPER(TRIM(Datos!K561&amp;""))="SI",UPPER(TRIM(Datos!K561&amp;""))="NO"),IF(ISNUMBER(Datos!K561),AND(OR(K$1005="",Datos!K561&gt;=K$1005),OR(K$1006="",Datos!K561&lt;=K$1006)),FALSE),TRUE))))</f>
        <v>0.0</v>
      </c>
      <c r="L561">
        <f>IF(Datos!L561="",0,IF(AND(L$1008&lt;&gt;"",Datos!L561=L$1008),0,IF(L$1004=0,0,1-CHOOSE(L$1004,IF(ISNUMBER(Datos!L561),AND(OR(L$1005="",Datos!L561&gt;=L$1005),OR(L$1006="",Datos!L561&lt;=L$1006)),FALSE),IF(ISNUMBER(Datos!L561),AND(Datos!L561=INT(Datos!L561),AND(OR(L$1005="",Datos!L561&gt;=L$1005),OR(L$1006="",Datos!L561&lt;=L$1006))),FALSE),OR(ISNUMBER(FIND(";"&amp;UPPER(TRIM(Datos!L561&amp;""))&amp;"=",L$1007)),ISNUMBER(FIND(";"&amp;UPPER(TRIM(Datos!L561&amp;""))&amp;";",L$1007))),OR(UPPER(TRIM(Datos!L561&amp;""))="SÍ",UPPER(TRIM(Datos!L561&amp;""))="SI",UPPER(TRIM(Datos!L561&amp;""))="NO"),IF(ISNUMBER(Datos!L561),AND(OR(L$1005="",Datos!L561&gt;=L$1005),OR(L$1006="",Datos!L561&lt;=L$1006)),FALSE),TRUE))))</f>
        <v>0.0</v>
      </c>
      <c r="M561">
        <f>IF(Datos!M561="",0,IF(AND(M$1008&lt;&gt;"",Datos!M561=M$1008),0,IF(M$1004=0,0,1-CHOOSE(M$1004,IF(ISNUMBER(Datos!M561),AND(OR(M$1005="",Datos!M561&gt;=M$1005),OR(M$1006="",Datos!M561&lt;=M$1006)),FALSE),IF(ISNUMBER(Datos!M561),AND(Datos!M561=INT(Datos!M561),AND(OR(M$1005="",Datos!M561&gt;=M$1005),OR(M$1006="",Datos!M561&lt;=M$1006))),FALSE),OR(ISNUMBER(FIND(";"&amp;UPPER(TRIM(Datos!M561&amp;""))&amp;"=",M$1007)),ISNUMBER(FIND(";"&amp;UPPER(TRIM(Datos!M561&amp;""))&amp;";",M$1007))),OR(UPPER(TRIM(Datos!M561&amp;""))="SÍ",UPPER(TRIM(Datos!M561&amp;""))="SI",UPPER(TRIM(Datos!M561&amp;""))="NO"),IF(ISNUMBER(Datos!M561),AND(OR(M$1005="",Datos!M561&gt;=M$1005),OR(M$1006="",Datos!M561&lt;=M$1006)),FALSE),TRUE))))</f>
        <v>0.0</v>
      </c>
      <c r="N561">
        <f>IF(Datos!N561="",0,IF(AND(N$1008&lt;&gt;"",Datos!N561=N$1008),0,IF(N$1004=0,0,1-CHOOSE(N$1004,IF(ISNUMBER(Datos!N561),AND(OR(N$1005="",Datos!N561&gt;=N$1005),OR(N$1006="",Datos!N561&lt;=N$1006)),FALSE),IF(ISNUMBER(Datos!N561),AND(Datos!N561=INT(Datos!N561),AND(OR(N$1005="",Datos!N561&gt;=N$1005),OR(N$1006="",Datos!N561&lt;=N$1006))),FALSE),OR(ISNUMBER(FIND(";"&amp;UPPER(TRIM(Datos!N561&amp;""))&amp;"=",N$1007)),ISNUMBER(FIND(";"&amp;UPPER(TRIM(Datos!N561&amp;""))&amp;";",N$1007))),OR(UPPER(TRIM(Datos!N561&amp;""))="SÍ",UPPER(TRIM(Datos!N561&amp;""))="SI",UPPER(TRIM(Datos!N561&amp;""))="NO"),IF(ISNUMBER(Datos!N561),AND(OR(N$1005="",Datos!N561&gt;=N$1005),OR(N$1006="",Datos!N561&lt;=N$1006)),FALSE),TRUE))))</f>
        <v>0.0</v>
      </c>
      <c r="O561">
        <f>IF(Datos!O561="",0,IF(AND(O$1008&lt;&gt;"",Datos!O561=O$1008),0,IF(O$1004=0,0,1-CHOOSE(O$1004,IF(ISNUMBER(Datos!O561),AND(OR(O$1005="",Datos!O561&gt;=O$1005),OR(O$1006="",Datos!O561&lt;=O$1006)),FALSE),IF(ISNUMBER(Datos!O561),AND(Datos!O561=INT(Datos!O561),AND(OR(O$1005="",Datos!O561&gt;=O$1005),OR(O$1006="",Datos!O561&lt;=O$1006))),FALSE),OR(ISNUMBER(FIND(";"&amp;UPPER(TRIM(Datos!O561&amp;""))&amp;"=",O$1007)),ISNUMBER(FIND(";"&amp;UPPER(TRIM(Datos!O561&amp;""))&amp;";",O$1007))),OR(UPPER(TRIM(Datos!O561&amp;""))="SÍ",UPPER(TRIM(Datos!O561&amp;""))="SI",UPPER(TRIM(Datos!O561&amp;""))="NO"),IF(ISNUMBER(Datos!O561),AND(OR(O$1005="",Datos!O561&gt;=O$1005),OR(O$1006="",Datos!O561&lt;=O$1006)),FALSE),TRUE))))</f>
        <v>0.0</v>
      </c>
      <c r="P561">
        <f>IF(Datos!P561="",0,IF(AND(P$1008&lt;&gt;"",Datos!P561=P$1008),0,IF(P$1004=0,0,1-CHOOSE(P$1004,IF(ISNUMBER(Datos!P561),AND(OR(P$1005="",Datos!P561&gt;=P$1005),OR(P$1006="",Datos!P561&lt;=P$1006)),FALSE),IF(ISNUMBER(Datos!P561),AND(Datos!P561=INT(Datos!P561),AND(OR(P$1005="",Datos!P561&gt;=P$1005),OR(P$1006="",Datos!P561&lt;=P$1006))),FALSE),OR(ISNUMBER(FIND(";"&amp;UPPER(TRIM(Datos!P561&amp;""))&amp;"=",P$1007)),ISNUMBER(FIND(";"&amp;UPPER(TRIM(Datos!P561&amp;""))&amp;";",P$1007))),OR(UPPER(TRIM(Datos!P561&amp;""))="SÍ",UPPER(TRIM(Datos!P561&amp;""))="SI",UPPER(TRIM(Datos!P561&amp;""))="NO"),IF(ISNUMBER(Datos!P561),AND(OR(P$1005="",Datos!P561&gt;=P$1005),OR(P$1006="",Datos!P561&lt;=P$1006)),FALSE),TRUE))))</f>
        <v>0.0</v>
      </c>
      <c r="Q561">
        <f>IF(Datos!Q561="",0,IF(AND(Q$1008&lt;&gt;"",Datos!Q561=Q$1008),0,IF(Q$1004=0,0,1-CHOOSE(Q$1004,IF(ISNUMBER(Datos!Q561),AND(OR(Q$1005="",Datos!Q561&gt;=Q$1005),OR(Q$1006="",Datos!Q561&lt;=Q$1006)),FALSE),IF(ISNUMBER(Datos!Q561),AND(Datos!Q561=INT(Datos!Q561),AND(OR(Q$1005="",Datos!Q561&gt;=Q$1005),OR(Q$1006="",Datos!Q561&lt;=Q$1006))),FALSE),OR(ISNUMBER(FIND(";"&amp;UPPER(TRIM(Datos!Q561&amp;""))&amp;"=",Q$1007)),ISNUMBER(FIND(";"&amp;UPPER(TRIM(Datos!Q561&amp;""))&amp;";",Q$1007))),OR(UPPER(TRIM(Datos!Q561&amp;""))="SÍ",UPPER(TRIM(Datos!Q561&amp;""))="SI",UPPER(TRIM(Datos!Q561&amp;""))="NO"),IF(ISNUMBER(Datos!Q561),AND(OR(Q$1005="",Datos!Q561&gt;=Q$1005),OR(Q$1006="",Datos!Q561&lt;=Q$1006)),FALSE),TRUE))))</f>
        <v>0.0</v>
      </c>
      <c r="R561">
        <f>IF(Datos!R561="",0,IF(AND(R$1008&lt;&gt;"",Datos!R561=R$1008),0,IF(R$1004=0,0,1-CHOOSE(R$1004,IF(ISNUMBER(Datos!R561),AND(OR(R$1005="",Datos!R561&gt;=R$1005),OR(R$1006="",Datos!R561&lt;=R$1006)),FALSE),IF(ISNUMBER(Datos!R561),AND(Datos!R561=INT(Datos!R561),AND(OR(R$1005="",Datos!R561&gt;=R$1005),OR(R$1006="",Datos!R561&lt;=R$1006))),FALSE),OR(ISNUMBER(FIND(";"&amp;UPPER(TRIM(Datos!R561&amp;""))&amp;"=",R$1007)),ISNUMBER(FIND(";"&amp;UPPER(TRIM(Datos!R561&amp;""))&amp;";",R$1007))),OR(UPPER(TRIM(Datos!R561&amp;""))="SÍ",UPPER(TRIM(Datos!R561&amp;""))="SI",UPPER(TRIM(Datos!R561&amp;""))="NO"),IF(ISNUMBER(Datos!R561),AND(OR(R$1005="",Datos!R561&gt;=R$1005),OR(R$1006="",Datos!R561&lt;=R$1006)),FALSE),TRUE))))</f>
        <v>0.0</v>
      </c>
      <c r="S561">
        <f>IF(Datos!S561="",0,IF(AND(S$1008&lt;&gt;"",Datos!S561=S$1008),0,IF(S$1004=0,0,1-CHOOSE(S$1004,IF(ISNUMBER(Datos!S561),AND(OR(S$1005="",Datos!S561&gt;=S$1005),OR(S$1006="",Datos!S561&lt;=S$1006)),FALSE),IF(ISNUMBER(Datos!S561),AND(Datos!S561=INT(Datos!S561),AND(OR(S$1005="",Datos!S561&gt;=S$1005),OR(S$1006="",Datos!S561&lt;=S$1006))),FALSE),OR(ISNUMBER(FIND(";"&amp;UPPER(TRIM(Datos!S561&amp;""))&amp;"=",S$1007)),ISNUMBER(FIND(";"&amp;UPPER(TRIM(Datos!S561&amp;""))&amp;";",S$1007))),OR(UPPER(TRIM(Datos!S561&amp;""))="SÍ",UPPER(TRIM(Datos!S561&amp;""))="SI",UPPER(TRIM(Datos!S561&amp;""))="NO"),IF(ISNUMBER(Datos!S561),AND(OR(S$1005="",Datos!S561&gt;=S$1005),OR(S$1006="",Datos!S561&lt;=S$1006)),FALSE),TRUE))))</f>
        <v>0.0</v>
      </c>
      <c r="T561">
        <f>IF(Datos!T561="",0,IF(AND(T$1008&lt;&gt;"",Datos!T561=T$1008),0,IF(T$1004=0,0,1-CHOOSE(T$1004,IF(ISNUMBER(Datos!T561),AND(OR(T$1005="",Datos!T561&gt;=T$1005),OR(T$1006="",Datos!T561&lt;=T$1006)),FALSE),IF(ISNUMBER(Datos!T561),AND(Datos!T561=INT(Datos!T561),AND(OR(T$1005="",Datos!T561&gt;=T$1005),OR(T$1006="",Datos!T561&lt;=T$1006))),FALSE),OR(ISNUMBER(FIND(";"&amp;UPPER(TRIM(Datos!T561&amp;""))&amp;"=",T$1007)),ISNUMBER(FIND(";"&amp;UPPER(TRIM(Datos!T561&amp;""))&amp;";",T$1007))),OR(UPPER(TRIM(Datos!T561&amp;""))="SÍ",UPPER(TRIM(Datos!T561&amp;""))="SI",UPPER(TRIM(Datos!T561&amp;""))="NO"),IF(ISNUMBER(Datos!T561),AND(OR(T$1005="",Datos!T561&gt;=T$1005),OR(T$1006="",Datos!T561&lt;=T$1006)),FALSE),TRUE))))</f>
        <v>0.0</v>
      </c>
      <c r="U561">
        <f>IF(Datos!U561="",0,IF(AND(U$1008&lt;&gt;"",Datos!U561=U$1008),0,IF(U$1004=0,0,1-CHOOSE(U$1004,IF(ISNUMBER(Datos!U561),AND(OR(U$1005="",Datos!U561&gt;=U$1005),OR(U$1006="",Datos!U561&lt;=U$1006)),FALSE),IF(ISNUMBER(Datos!U561),AND(Datos!U561=INT(Datos!U561),AND(OR(U$1005="",Datos!U561&gt;=U$1005),OR(U$1006="",Datos!U561&lt;=U$1006))),FALSE),OR(ISNUMBER(FIND(";"&amp;UPPER(TRIM(Datos!U561&amp;""))&amp;"=",U$1007)),ISNUMBER(FIND(";"&amp;UPPER(TRIM(Datos!U561&amp;""))&amp;";",U$1007))),OR(UPPER(TRIM(Datos!U561&amp;""))="SÍ",UPPER(TRIM(Datos!U561&amp;""))="SI",UPPER(TRIM(Datos!U561&amp;""))="NO"),IF(ISNUMBER(Datos!U561),AND(OR(U$1005="",Datos!U561&gt;=U$1005),OR(U$1006="",Datos!U561&lt;=U$1006)),FALSE),TRUE))))</f>
        <v>0.0</v>
      </c>
      <c r="V561">
        <f>IF(Datos!V561="",0,IF(AND(V$1008&lt;&gt;"",Datos!V561=V$1008),0,IF(V$1004=0,0,1-CHOOSE(V$1004,IF(ISNUMBER(Datos!V561),AND(OR(V$1005="",Datos!V561&gt;=V$1005),OR(V$1006="",Datos!V561&lt;=V$1006)),FALSE),IF(ISNUMBER(Datos!V561),AND(Datos!V561=INT(Datos!V561),AND(OR(V$1005="",Datos!V561&gt;=V$1005),OR(V$1006="",Datos!V561&lt;=V$1006))),FALSE),OR(ISNUMBER(FIND(";"&amp;UPPER(TRIM(Datos!V561&amp;""))&amp;"=",V$1007)),ISNUMBER(FIND(";"&amp;UPPER(TRIM(Datos!V561&amp;""))&amp;";",V$1007))),OR(UPPER(TRIM(Datos!V561&amp;""))="SÍ",UPPER(TRIM(Datos!V561&amp;""))="SI",UPPER(TRIM(Datos!V561&amp;""))="NO"),IF(ISNUMBER(Datos!V561),AND(OR(V$1005="",Datos!V561&gt;=V$1005),OR(V$1006="",Datos!V561&lt;=V$1006)),FALSE),TRUE))))</f>
        <v>0.0</v>
      </c>
      <c r="W561">
        <f>IF(Datos!W561="",0,IF(AND(W$1008&lt;&gt;"",Datos!W561=W$1008),0,IF(W$1004=0,0,1-CHOOSE(W$1004,IF(ISNUMBER(Datos!W561),AND(OR(W$1005="",Datos!W561&gt;=W$1005),OR(W$1006="",Datos!W561&lt;=W$1006)),FALSE),IF(ISNUMBER(Datos!W561),AND(Datos!W561=INT(Datos!W561),AND(OR(W$1005="",Datos!W561&gt;=W$1005),OR(W$1006="",Datos!W561&lt;=W$1006))),FALSE),OR(ISNUMBER(FIND(";"&amp;UPPER(TRIM(Datos!W561&amp;""))&amp;"=",W$1007)),ISNUMBER(FIND(";"&amp;UPPER(TRIM(Datos!W561&amp;""))&amp;";",W$1007))),OR(UPPER(TRIM(Datos!W561&amp;""))="SÍ",UPPER(TRIM(Datos!W561&amp;""))="SI",UPPER(TRIM(Datos!W561&amp;""))="NO"),IF(ISNUMBER(Datos!W561),AND(OR(W$1005="",Datos!W561&gt;=W$1005),OR(W$1006="",Datos!W561&lt;=W$1006)),FALSE),TRUE))))</f>
        <v>0.0</v>
      </c>
      <c r="X561">
        <f>IF(Datos!X561="",0,IF(AND(X$1008&lt;&gt;"",Datos!X561=X$1008),0,IF(X$1004=0,0,1-CHOOSE(X$1004,IF(ISNUMBER(Datos!X561),AND(OR(X$1005="",Datos!X561&gt;=X$1005),OR(X$1006="",Datos!X561&lt;=X$1006)),FALSE),IF(ISNUMBER(Datos!X561),AND(Datos!X561=INT(Datos!X561),AND(OR(X$1005="",Datos!X561&gt;=X$1005),OR(X$1006="",Datos!X561&lt;=X$1006))),FALSE),OR(ISNUMBER(FIND(";"&amp;UPPER(TRIM(Datos!X561&amp;""))&amp;"=",X$1007)),ISNUMBER(FIND(";"&amp;UPPER(TRIM(Datos!X561&amp;""))&amp;";",X$1007))),OR(UPPER(TRIM(Datos!X561&amp;""))="SÍ",UPPER(TRIM(Datos!X561&amp;""))="SI",UPPER(TRIM(Datos!X561&amp;""))="NO"),IF(ISNUMBER(Datos!X561),AND(OR(X$1005="",Datos!X561&gt;=X$1005),OR(X$1006="",Datos!X561&lt;=X$1006)),FALSE),TRUE))))</f>
        <v>0.0</v>
      </c>
      <c r="Y561">
        <f>IF(Datos!Y561="",0,IF(AND(Y$1008&lt;&gt;"",Datos!Y561=Y$1008),0,IF(Y$1004=0,0,1-CHOOSE(Y$1004,IF(ISNUMBER(Datos!Y561),AND(OR(Y$1005="",Datos!Y561&gt;=Y$1005),OR(Y$1006="",Datos!Y561&lt;=Y$1006)),FALSE),IF(ISNUMBER(Datos!Y561),AND(Datos!Y561=INT(Datos!Y561),AND(OR(Y$1005="",Datos!Y561&gt;=Y$1005),OR(Y$1006="",Datos!Y561&lt;=Y$1006))),FALSE),OR(ISNUMBER(FIND(";"&amp;UPPER(TRIM(Datos!Y561&amp;""))&amp;"=",Y$1007)),ISNUMBER(FIND(";"&amp;UPPER(TRIM(Datos!Y561&amp;""))&amp;";",Y$1007))),OR(UPPER(TRIM(Datos!Y561&amp;""))="SÍ",UPPER(TRIM(Datos!Y561&amp;""))="SI",UPPER(TRIM(Datos!Y561&amp;""))="NO"),IF(ISNUMBER(Datos!Y561),AND(OR(Y$1005="",Datos!Y561&gt;=Y$1005),OR(Y$1006="",Datos!Y561&lt;=Y$1006)),FALSE),TRUE))))</f>
        <v>0.0</v>
      </c>
      <c r="Z561">
        <f>IF(Datos!Z561="",0,IF(AND(Z$1008&lt;&gt;"",Datos!Z561=Z$1008),0,IF(Z$1004=0,0,1-CHOOSE(Z$1004,IF(ISNUMBER(Datos!Z561),AND(OR(Z$1005="",Datos!Z561&gt;=Z$1005),OR(Z$1006="",Datos!Z561&lt;=Z$1006)),FALSE),IF(ISNUMBER(Datos!Z561),AND(Datos!Z561=INT(Datos!Z561),AND(OR(Z$1005="",Datos!Z561&gt;=Z$1005),OR(Z$1006="",Datos!Z561&lt;=Z$1006))),FALSE),OR(ISNUMBER(FIND(";"&amp;UPPER(TRIM(Datos!Z561&amp;""))&amp;"=",Z$1007)),ISNUMBER(FIND(";"&amp;UPPER(TRIM(Datos!Z561&amp;""))&amp;";",Z$1007))),OR(UPPER(TRIM(Datos!Z561&amp;""))="SÍ",UPPER(TRIM(Datos!Z561&amp;""))="SI",UPPER(TRIM(Datos!Z561&amp;""))="NO"),IF(ISNUMBER(Datos!Z561),AND(OR(Z$1005="",Datos!Z561&gt;=Z$1005),OR(Z$1006="",Datos!Z561&lt;=Z$1006)),FALSE),TRUE))))</f>
        <v>0.0</v>
      </c>
      <c r="AA561">
        <f>IF(Datos!AA561="",0,IF(AND(AA$1008&lt;&gt;"",Datos!AA561=AA$1008),0,IF(AA$1004=0,0,1-CHOOSE(AA$1004,IF(ISNUMBER(Datos!AA561),AND(OR(AA$1005="",Datos!AA561&gt;=AA$1005),OR(AA$1006="",Datos!AA561&lt;=AA$1006)),FALSE),IF(ISNUMBER(Datos!AA561),AND(Datos!AA561=INT(Datos!AA561),AND(OR(AA$1005="",Datos!AA561&gt;=AA$1005),OR(AA$1006="",Datos!AA561&lt;=AA$1006))),FALSE),OR(ISNUMBER(FIND(";"&amp;UPPER(TRIM(Datos!AA561&amp;""))&amp;"=",AA$1007)),ISNUMBER(FIND(";"&amp;UPPER(TRIM(Datos!AA561&amp;""))&amp;";",AA$1007))),OR(UPPER(TRIM(Datos!AA561&amp;""))="SÍ",UPPER(TRIM(Datos!AA561&amp;""))="SI",UPPER(TRIM(Datos!AA561&amp;""))="NO"),IF(ISNUMBER(Datos!AA561),AND(OR(AA$1005="",Datos!AA561&gt;=AA$1005),OR(AA$1006="",Datos!AA561&lt;=AA$1006)),FALSE),TRUE))))</f>
        <v>0.0</v>
      </c>
      <c r="AB561">
        <f>IF(Datos!AB561="",0,IF(AND(AB$1008&lt;&gt;"",Datos!AB561=AB$1008),0,IF(AB$1004=0,0,1-CHOOSE(AB$1004,IF(ISNUMBER(Datos!AB561),AND(OR(AB$1005="",Datos!AB561&gt;=AB$1005),OR(AB$1006="",Datos!AB561&lt;=AB$1006)),FALSE),IF(ISNUMBER(Datos!AB561),AND(Datos!AB561=INT(Datos!AB561),AND(OR(AB$1005="",Datos!AB561&gt;=AB$1005),OR(AB$1006="",Datos!AB561&lt;=AB$1006))),FALSE),OR(ISNUMBER(FIND(";"&amp;UPPER(TRIM(Datos!AB561&amp;""))&amp;"=",AB$1007)),ISNUMBER(FIND(";"&amp;UPPER(TRIM(Datos!AB561&amp;""))&amp;";",AB$1007))),OR(UPPER(TRIM(Datos!AB561&amp;""))="SÍ",UPPER(TRIM(Datos!AB561&amp;""))="SI",UPPER(TRIM(Datos!AB561&amp;""))="NO"),IF(ISNUMBER(Datos!AB561),AND(OR(AB$1005="",Datos!AB561&gt;=AB$1005),OR(AB$1006="",Datos!AB561&lt;=AB$1006)),FALSE),TRUE))))</f>
        <v>0.0</v>
      </c>
      <c r="AC561">
        <f>IF(Datos!AC561="",0,IF(AND(AC$1008&lt;&gt;"",Datos!AC561=AC$1008),0,IF(AC$1004=0,0,1-CHOOSE(AC$1004,IF(ISNUMBER(Datos!AC561),AND(OR(AC$1005="",Datos!AC561&gt;=AC$1005),OR(AC$1006="",Datos!AC561&lt;=AC$1006)),FALSE),IF(ISNUMBER(Datos!AC561),AND(Datos!AC561=INT(Datos!AC561),AND(OR(AC$1005="",Datos!AC561&gt;=AC$1005),OR(AC$1006="",Datos!AC561&lt;=AC$1006))),FALSE),OR(ISNUMBER(FIND(";"&amp;UPPER(TRIM(Datos!AC561&amp;""))&amp;"=",AC$1007)),ISNUMBER(FIND(";"&amp;UPPER(TRIM(Datos!AC561&amp;""))&amp;";",AC$1007))),OR(UPPER(TRIM(Datos!AC561&amp;""))="SÍ",UPPER(TRIM(Datos!AC561&amp;""))="SI",UPPER(TRIM(Datos!AC561&amp;""))="NO"),IF(ISNUMBER(Datos!AC561),AND(OR(AC$1005="",Datos!AC561&gt;=AC$1005),OR(AC$1006="",Datos!AC561&lt;=AC$1006)),FALSE),TRUE))))</f>
        <v>0.0</v>
      </c>
      <c r="AD561">
        <f>IF(Datos!AD561="",0,IF(AND(AD$1008&lt;&gt;"",Datos!AD561=AD$1008),0,IF(AD$1004=0,0,1-CHOOSE(AD$1004,IF(ISNUMBER(Datos!AD561),AND(OR(AD$1005="",Datos!AD561&gt;=AD$1005),OR(AD$1006="",Datos!AD561&lt;=AD$1006)),FALSE),IF(ISNUMBER(Datos!AD561),AND(Datos!AD561=INT(Datos!AD561),AND(OR(AD$1005="",Datos!AD561&gt;=AD$1005),OR(AD$1006="",Datos!AD561&lt;=AD$1006))),FALSE),OR(ISNUMBER(FIND(";"&amp;UPPER(TRIM(Datos!AD561&amp;""))&amp;"=",AD$1007)),ISNUMBER(FIND(";"&amp;UPPER(TRIM(Datos!AD561&amp;""))&amp;";",AD$1007))),OR(UPPER(TRIM(Datos!AD561&amp;""))="SÍ",UPPER(TRIM(Datos!AD561&amp;""))="SI",UPPER(TRIM(Datos!AD561&amp;""))="NO"),IF(ISNUMBER(Datos!AD561),AND(OR(AD$1005="",Datos!AD561&gt;=AD$1005),OR(AD$1006="",Datos!AD561&lt;=AD$1006)),FALSE),TRUE))))</f>
        <v>0.0</v>
      </c>
      <c r="AE561">
        <f>IF(Datos!AE561="",0,IF(AND(AE$1008&lt;&gt;"",Datos!AE561=AE$1008),0,IF(AE$1004=0,0,1-CHOOSE(AE$1004,IF(ISNUMBER(Datos!AE561),AND(OR(AE$1005="",Datos!AE561&gt;=AE$1005),OR(AE$1006="",Datos!AE561&lt;=AE$1006)),FALSE),IF(ISNUMBER(Datos!AE561),AND(Datos!AE561=INT(Datos!AE561),AND(OR(AE$1005="",Datos!AE561&gt;=AE$1005),OR(AE$1006="",Datos!AE561&lt;=AE$1006))),FALSE),OR(ISNUMBER(FIND(";"&amp;UPPER(TRIM(Datos!AE561&amp;""))&amp;"=",AE$1007)),ISNUMBER(FIND(";"&amp;UPPER(TRIM(Datos!AE561&amp;""))&amp;";",AE$1007))),OR(UPPER(TRIM(Datos!AE561&amp;""))="SÍ",UPPER(TRIM(Datos!AE561&amp;""))="SI",UPPER(TRIM(Datos!AE561&amp;""))="NO"),IF(ISNUMBER(Datos!AE561),AND(OR(AE$1005="",Datos!AE561&gt;=AE$1005),OR(AE$1006="",Datos!AE561&lt;=AE$1006)),FALSE),TRUE))))</f>
        <v>0.0</v>
      </c>
    </row>
    <row r="562" spans="2:31">
      <c r="B562">
        <f>IF(Datos!B562="",0,IF(AND(B$1008&lt;&gt;"",Datos!B562=B$1008),0,IF(B$1004=0,0,1-CHOOSE(B$1004,IF(ISNUMBER(Datos!B562),AND(OR(B$1005="",Datos!B562&gt;=B$1005),OR(B$1006="",Datos!B562&lt;=B$1006)),FALSE),IF(ISNUMBER(Datos!B562),AND(Datos!B562=INT(Datos!B562),AND(OR(B$1005="",Datos!B562&gt;=B$1005),OR(B$1006="",Datos!B562&lt;=B$1006))),FALSE),OR(ISNUMBER(FIND(";"&amp;UPPER(TRIM(Datos!B562&amp;""))&amp;"=",B$1007)),ISNUMBER(FIND(";"&amp;UPPER(TRIM(Datos!B562&amp;""))&amp;";",B$1007))),OR(UPPER(TRIM(Datos!B562&amp;""))="SÍ",UPPER(TRIM(Datos!B562&amp;""))="SI",UPPER(TRIM(Datos!B562&amp;""))="NO"),IF(ISNUMBER(Datos!B562),AND(OR(B$1005="",Datos!B562&gt;=B$1005),OR(B$1006="",Datos!B562&lt;=B$1006)),FALSE),TRUE))))</f>
        <v>0.0</v>
      </c>
      <c r="C562">
        <f>IF(Datos!C562="",0,IF(AND(C$1008&lt;&gt;"",Datos!C562=C$1008),0,IF(C$1004=0,0,1-CHOOSE(C$1004,IF(ISNUMBER(Datos!C562),AND(OR(C$1005="",Datos!C562&gt;=C$1005),OR(C$1006="",Datos!C562&lt;=C$1006)),FALSE),IF(ISNUMBER(Datos!C562),AND(Datos!C562=INT(Datos!C562),AND(OR(C$1005="",Datos!C562&gt;=C$1005),OR(C$1006="",Datos!C562&lt;=C$1006))),FALSE),OR(ISNUMBER(FIND(";"&amp;UPPER(TRIM(Datos!C562&amp;""))&amp;"=",C$1007)),ISNUMBER(FIND(";"&amp;UPPER(TRIM(Datos!C562&amp;""))&amp;";",C$1007))),OR(UPPER(TRIM(Datos!C562&amp;""))="SÍ",UPPER(TRIM(Datos!C562&amp;""))="SI",UPPER(TRIM(Datos!C562&amp;""))="NO"),IF(ISNUMBER(Datos!C562),AND(OR(C$1005="",Datos!C562&gt;=C$1005),OR(C$1006="",Datos!C562&lt;=C$1006)),FALSE),TRUE))))</f>
        <v>0.0</v>
      </c>
      <c r="D562">
        <f>IF(Datos!D562="",0,IF(AND(D$1008&lt;&gt;"",Datos!D562=D$1008),0,IF(D$1004=0,0,1-CHOOSE(D$1004,IF(ISNUMBER(Datos!D562),AND(OR(D$1005="",Datos!D562&gt;=D$1005),OR(D$1006="",Datos!D562&lt;=D$1006)),FALSE),IF(ISNUMBER(Datos!D562),AND(Datos!D562=INT(Datos!D562),AND(OR(D$1005="",Datos!D562&gt;=D$1005),OR(D$1006="",Datos!D562&lt;=D$1006))),FALSE),OR(ISNUMBER(FIND(";"&amp;UPPER(TRIM(Datos!D562&amp;""))&amp;"=",D$1007)),ISNUMBER(FIND(";"&amp;UPPER(TRIM(Datos!D562&amp;""))&amp;";",D$1007))),OR(UPPER(TRIM(Datos!D562&amp;""))="SÍ",UPPER(TRIM(Datos!D562&amp;""))="SI",UPPER(TRIM(Datos!D562&amp;""))="NO"),IF(ISNUMBER(Datos!D562),AND(OR(D$1005="",Datos!D562&gt;=D$1005),OR(D$1006="",Datos!D562&lt;=D$1006)),FALSE),TRUE))))</f>
        <v>0.0</v>
      </c>
      <c r="E562">
        <f>IF(Datos!E562="",0,IF(AND(E$1008&lt;&gt;"",Datos!E562=E$1008),0,IF(E$1004=0,0,1-CHOOSE(E$1004,IF(ISNUMBER(Datos!E562),AND(OR(E$1005="",Datos!E562&gt;=E$1005),OR(E$1006="",Datos!E562&lt;=E$1006)),FALSE),IF(ISNUMBER(Datos!E562),AND(Datos!E562=INT(Datos!E562),AND(OR(E$1005="",Datos!E562&gt;=E$1005),OR(E$1006="",Datos!E562&lt;=E$1006))),FALSE),OR(ISNUMBER(FIND(";"&amp;UPPER(TRIM(Datos!E562&amp;""))&amp;"=",E$1007)),ISNUMBER(FIND(";"&amp;UPPER(TRIM(Datos!E562&amp;""))&amp;";",E$1007))),OR(UPPER(TRIM(Datos!E562&amp;""))="SÍ",UPPER(TRIM(Datos!E562&amp;""))="SI",UPPER(TRIM(Datos!E562&amp;""))="NO"),IF(ISNUMBER(Datos!E562),AND(OR(E$1005="",Datos!E562&gt;=E$1005),OR(E$1006="",Datos!E562&lt;=E$1006)),FALSE),TRUE))))</f>
        <v>0.0</v>
      </c>
      <c r="F562">
        <f>IF(Datos!F562="",0,IF(AND(F$1008&lt;&gt;"",Datos!F562=F$1008),0,IF(F$1004=0,0,1-CHOOSE(F$1004,IF(ISNUMBER(Datos!F562),AND(OR(F$1005="",Datos!F562&gt;=F$1005),OR(F$1006="",Datos!F562&lt;=F$1006)),FALSE),IF(ISNUMBER(Datos!F562),AND(Datos!F562=INT(Datos!F562),AND(OR(F$1005="",Datos!F562&gt;=F$1005),OR(F$1006="",Datos!F562&lt;=F$1006))),FALSE),OR(ISNUMBER(FIND(";"&amp;UPPER(TRIM(Datos!F562&amp;""))&amp;"=",F$1007)),ISNUMBER(FIND(";"&amp;UPPER(TRIM(Datos!F562&amp;""))&amp;";",F$1007))),OR(UPPER(TRIM(Datos!F562&amp;""))="SÍ",UPPER(TRIM(Datos!F562&amp;""))="SI",UPPER(TRIM(Datos!F562&amp;""))="NO"),IF(ISNUMBER(Datos!F562),AND(OR(F$1005="",Datos!F562&gt;=F$1005),OR(F$1006="",Datos!F562&lt;=F$1006)),FALSE),TRUE))))</f>
        <v>0.0</v>
      </c>
      <c r="G562">
        <f>IF(Datos!G562="",0,IF(AND(G$1008&lt;&gt;"",Datos!G562=G$1008),0,IF(G$1004=0,0,1-CHOOSE(G$1004,IF(ISNUMBER(Datos!G562),AND(OR(G$1005="",Datos!G562&gt;=G$1005),OR(G$1006="",Datos!G562&lt;=G$1006)),FALSE),IF(ISNUMBER(Datos!G562),AND(Datos!G562=INT(Datos!G562),AND(OR(G$1005="",Datos!G562&gt;=G$1005),OR(G$1006="",Datos!G562&lt;=G$1006))),FALSE),OR(ISNUMBER(FIND(";"&amp;UPPER(TRIM(Datos!G562&amp;""))&amp;"=",G$1007)),ISNUMBER(FIND(";"&amp;UPPER(TRIM(Datos!G562&amp;""))&amp;";",G$1007))),OR(UPPER(TRIM(Datos!G562&amp;""))="SÍ",UPPER(TRIM(Datos!G562&amp;""))="SI",UPPER(TRIM(Datos!G562&amp;""))="NO"),IF(ISNUMBER(Datos!G562),AND(OR(G$1005="",Datos!G562&gt;=G$1005),OR(G$1006="",Datos!G562&lt;=G$1006)),FALSE),TRUE))))</f>
        <v>0.0</v>
      </c>
      <c r="H562">
        <f>IF(Datos!H562="",0,IF(AND(H$1008&lt;&gt;"",Datos!H562=H$1008),0,IF(H$1004=0,0,1-CHOOSE(H$1004,IF(ISNUMBER(Datos!H562),AND(OR(H$1005="",Datos!H562&gt;=H$1005),OR(H$1006="",Datos!H562&lt;=H$1006)),FALSE),IF(ISNUMBER(Datos!H562),AND(Datos!H562=INT(Datos!H562),AND(OR(H$1005="",Datos!H562&gt;=H$1005),OR(H$1006="",Datos!H562&lt;=H$1006))),FALSE),OR(ISNUMBER(FIND(";"&amp;UPPER(TRIM(Datos!H562&amp;""))&amp;"=",H$1007)),ISNUMBER(FIND(";"&amp;UPPER(TRIM(Datos!H562&amp;""))&amp;";",H$1007))),OR(UPPER(TRIM(Datos!H562&amp;""))="SÍ",UPPER(TRIM(Datos!H562&amp;""))="SI",UPPER(TRIM(Datos!H562&amp;""))="NO"),IF(ISNUMBER(Datos!H562),AND(OR(H$1005="",Datos!H562&gt;=H$1005),OR(H$1006="",Datos!H562&lt;=H$1006)),FALSE),TRUE))))</f>
        <v>0.0</v>
      </c>
      <c r="I562">
        <f>IF(Datos!I562="",0,IF(AND(I$1008&lt;&gt;"",Datos!I562=I$1008),0,IF(I$1004=0,0,1-CHOOSE(I$1004,IF(ISNUMBER(Datos!I562),AND(OR(I$1005="",Datos!I562&gt;=I$1005),OR(I$1006="",Datos!I562&lt;=I$1006)),FALSE),IF(ISNUMBER(Datos!I562),AND(Datos!I562=INT(Datos!I562),AND(OR(I$1005="",Datos!I562&gt;=I$1005),OR(I$1006="",Datos!I562&lt;=I$1006))),FALSE),OR(ISNUMBER(FIND(";"&amp;UPPER(TRIM(Datos!I562&amp;""))&amp;"=",I$1007)),ISNUMBER(FIND(";"&amp;UPPER(TRIM(Datos!I562&amp;""))&amp;";",I$1007))),OR(UPPER(TRIM(Datos!I562&amp;""))="SÍ",UPPER(TRIM(Datos!I562&amp;""))="SI",UPPER(TRIM(Datos!I562&amp;""))="NO"),IF(ISNUMBER(Datos!I562),AND(OR(I$1005="",Datos!I562&gt;=I$1005),OR(I$1006="",Datos!I562&lt;=I$1006)),FALSE),TRUE))))</f>
        <v>0.0</v>
      </c>
      <c r="J562">
        <f>IF(Datos!J562="",0,IF(AND(J$1008&lt;&gt;"",Datos!J562=J$1008),0,IF(J$1004=0,0,1-CHOOSE(J$1004,IF(ISNUMBER(Datos!J562),AND(OR(J$1005="",Datos!J562&gt;=J$1005),OR(J$1006="",Datos!J562&lt;=J$1006)),FALSE),IF(ISNUMBER(Datos!J562),AND(Datos!J562=INT(Datos!J562),AND(OR(J$1005="",Datos!J562&gt;=J$1005),OR(J$1006="",Datos!J562&lt;=J$1006))),FALSE),OR(ISNUMBER(FIND(";"&amp;UPPER(TRIM(Datos!J562&amp;""))&amp;"=",J$1007)),ISNUMBER(FIND(";"&amp;UPPER(TRIM(Datos!J562&amp;""))&amp;";",J$1007))),OR(UPPER(TRIM(Datos!J562&amp;""))="SÍ",UPPER(TRIM(Datos!J562&amp;""))="SI",UPPER(TRIM(Datos!J562&amp;""))="NO"),IF(ISNUMBER(Datos!J562),AND(OR(J$1005="",Datos!J562&gt;=J$1005),OR(J$1006="",Datos!J562&lt;=J$1006)),FALSE),TRUE))))</f>
        <v>0.0</v>
      </c>
      <c r="K562">
        <f>IF(Datos!K562="",0,IF(AND(K$1008&lt;&gt;"",Datos!K562=K$1008),0,IF(K$1004=0,0,1-CHOOSE(K$1004,IF(ISNUMBER(Datos!K562),AND(OR(K$1005="",Datos!K562&gt;=K$1005),OR(K$1006="",Datos!K562&lt;=K$1006)),FALSE),IF(ISNUMBER(Datos!K562),AND(Datos!K562=INT(Datos!K562),AND(OR(K$1005="",Datos!K562&gt;=K$1005),OR(K$1006="",Datos!K562&lt;=K$1006))),FALSE),OR(ISNUMBER(FIND(";"&amp;UPPER(TRIM(Datos!K562&amp;""))&amp;"=",K$1007)),ISNUMBER(FIND(";"&amp;UPPER(TRIM(Datos!K562&amp;""))&amp;";",K$1007))),OR(UPPER(TRIM(Datos!K562&amp;""))="SÍ",UPPER(TRIM(Datos!K562&amp;""))="SI",UPPER(TRIM(Datos!K562&amp;""))="NO"),IF(ISNUMBER(Datos!K562),AND(OR(K$1005="",Datos!K562&gt;=K$1005),OR(K$1006="",Datos!K562&lt;=K$1006)),FALSE),TRUE))))</f>
        <v>0.0</v>
      </c>
      <c r="L562">
        <f>IF(Datos!L562="",0,IF(AND(L$1008&lt;&gt;"",Datos!L562=L$1008),0,IF(L$1004=0,0,1-CHOOSE(L$1004,IF(ISNUMBER(Datos!L562),AND(OR(L$1005="",Datos!L562&gt;=L$1005),OR(L$1006="",Datos!L562&lt;=L$1006)),FALSE),IF(ISNUMBER(Datos!L562),AND(Datos!L562=INT(Datos!L562),AND(OR(L$1005="",Datos!L562&gt;=L$1005),OR(L$1006="",Datos!L562&lt;=L$1006))),FALSE),OR(ISNUMBER(FIND(";"&amp;UPPER(TRIM(Datos!L562&amp;""))&amp;"=",L$1007)),ISNUMBER(FIND(";"&amp;UPPER(TRIM(Datos!L562&amp;""))&amp;";",L$1007))),OR(UPPER(TRIM(Datos!L562&amp;""))="SÍ",UPPER(TRIM(Datos!L562&amp;""))="SI",UPPER(TRIM(Datos!L562&amp;""))="NO"),IF(ISNUMBER(Datos!L562),AND(OR(L$1005="",Datos!L562&gt;=L$1005),OR(L$1006="",Datos!L562&lt;=L$1006)),FALSE),TRUE))))</f>
        <v>0.0</v>
      </c>
      <c r="M562">
        <f>IF(Datos!M562="",0,IF(AND(M$1008&lt;&gt;"",Datos!M562=M$1008),0,IF(M$1004=0,0,1-CHOOSE(M$1004,IF(ISNUMBER(Datos!M562),AND(OR(M$1005="",Datos!M562&gt;=M$1005),OR(M$1006="",Datos!M562&lt;=M$1006)),FALSE),IF(ISNUMBER(Datos!M562),AND(Datos!M562=INT(Datos!M562),AND(OR(M$1005="",Datos!M562&gt;=M$1005),OR(M$1006="",Datos!M562&lt;=M$1006))),FALSE),OR(ISNUMBER(FIND(";"&amp;UPPER(TRIM(Datos!M562&amp;""))&amp;"=",M$1007)),ISNUMBER(FIND(";"&amp;UPPER(TRIM(Datos!M562&amp;""))&amp;";",M$1007))),OR(UPPER(TRIM(Datos!M562&amp;""))="SÍ",UPPER(TRIM(Datos!M562&amp;""))="SI",UPPER(TRIM(Datos!M562&amp;""))="NO"),IF(ISNUMBER(Datos!M562),AND(OR(M$1005="",Datos!M562&gt;=M$1005),OR(M$1006="",Datos!M562&lt;=M$1006)),FALSE),TRUE))))</f>
        <v>0.0</v>
      </c>
      <c r="N562">
        <f>IF(Datos!N562="",0,IF(AND(N$1008&lt;&gt;"",Datos!N562=N$1008),0,IF(N$1004=0,0,1-CHOOSE(N$1004,IF(ISNUMBER(Datos!N562),AND(OR(N$1005="",Datos!N562&gt;=N$1005),OR(N$1006="",Datos!N562&lt;=N$1006)),FALSE),IF(ISNUMBER(Datos!N562),AND(Datos!N562=INT(Datos!N562),AND(OR(N$1005="",Datos!N562&gt;=N$1005),OR(N$1006="",Datos!N562&lt;=N$1006))),FALSE),OR(ISNUMBER(FIND(";"&amp;UPPER(TRIM(Datos!N562&amp;""))&amp;"=",N$1007)),ISNUMBER(FIND(";"&amp;UPPER(TRIM(Datos!N562&amp;""))&amp;";",N$1007))),OR(UPPER(TRIM(Datos!N562&amp;""))="SÍ",UPPER(TRIM(Datos!N562&amp;""))="SI",UPPER(TRIM(Datos!N562&amp;""))="NO"),IF(ISNUMBER(Datos!N562),AND(OR(N$1005="",Datos!N562&gt;=N$1005),OR(N$1006="",Datos!N562&lt;=N$1006)),FALSE),TRUE))))</f>
        <v>0.0</v>
      </c>
      <c r="O562">
        <f>IF(Datos!O562="",0,IF(AND(O$1008&lt;&gt;"",Datos!O562=O$1008),0,IF(O$1004=0,0,1-CHOOSE(O$1004,IF(ISNUMBER(Datos!O562),AND(OR(O$1005="",Datos!O562&gt;=O$1005),OR(O$1006="",Datos!O562&lt;=O$1006)),FALSE),IF(ISNUMBER(Datos!O562),AND(Datos!O562=INT(Datos!O562),AND(OR(O$1005="",Datos!O562&gt;=O$1005),OR(O$1006="",Datos!O562&lt;=O$1006))),FALSE),OR(ISNUMBER(FIND(";"&amp;UPPER(TRIM(Datos!O562&amp;""))&amp;"=",O$1007)),ISNUMBER(FIND(";"&amp;UPPER(TRIM(Datos!O562&amp;""))&amp;";",O$1007))),OR(UPPER(TRIM(Datos!O562&amp;""))="SÍ",UPPER(TRIM(Datos!O562&amp;""))="SI",UPPER(TRIM(Datos!O562&amp;""))="NO"),IF(ISNUMBER(Datos!O562),AND(OR(O$1005="",Datos!O562&gt;=O$1005),OR(O$1006="",Datos!O562&lt;=O$1006)),FALSE),TRUE))))</f>
        <v>0.0</v>
      </c>
      <c r="P562">
        <f>IF(Datos!P562="",0,IF(AND(P$1008&lt;&gt;"",Datos!P562=P$1008),0,IF(P$1004=0,0,1-CHOOSE(P$1004,IF(ISNUMBER(Datos!P562),AND(OR(P$1005="",Datos!P562&gt;=P$1005),OR(P$1006="",Datos!P562&lt;=P$1006)),FALSE),IF(ISNUMBER(Datos!P562),AND(Datos!P562=INT(Datos!P562),AND(OR(P$1005="",Datos!P562&gt;=P$1005),OR(P$1006="",Datos!P562&lt;=P$1006))),FALSE),OR(ISNUMBER(FIND(";"&amp;UPPER(TRIM(Datos!P562&amp;""))&amp;"=",P$1007)),ISNUMBER(FIND(";"&amp;UPPER(TRIM(Datos!P562&amp;""))&amp;";",P$1007))),OR(UPPER(TRIM(Datos!P562&amp;""))="SÍ",UPPER(TRIM(Datos!P562&amp;""))="SI",UPPER(TRIM(Datos!P562&amp;""))="NO"),IF(ISNUMBER(Datos!P562),AND(OR(P$1005="",Datos!P562&gt;=P$1005),OR(P$1006="",Datos!P562&lt;=P$1006)),FALSE),TRUE))))</f>
        <v>0.0</v>
      </c>
      <c r="Q562">
        <f>IF(Datos!Q562="",0,IF(AND(Q$1008&lt;&gt;"",Datos!Q562=Q$1008),0,IF(Q$1004=0,0,1-CHOOSE(Q$1004,IF(ISNUMBER(Datos!Q562),AND(OR(Q$1005="",Datos!Q562&gt;=Q$1005),OR(Q$1006="",Datos!Q562&lt;=Q$1006)),FALSE),IF(ISNUMBER(Datos!Q562),AND(Datos!Q562=INT(Datos!Q562),AND(OR(Q$1005="",Datos!Q562&gt;=Q$1005),OR(Q$1006="",Datos!Q562&lt;=Q$1006))),FALSE),OR(ISNUMBER(FIND(";"&amp;UPPER(TRIM(Datos!Q562&amp;""))&amp;"=",Q$1007)),ISNUMBER(FIND(";"&amp;UPPER(TRIM(Datos!Q562&amp;""))&amp;";",Q$1007))),OR(UPPER(TRIM(Datos!Q562&amp;""))="SÍ",UPPER(TRIM(Datos!Q562&amp;""))="SI",UPPER(TRIM(Datos!Q562&amp;""))="NO"),IF(ISNUMBER(Datos!Q562),AND(OR(Q$1005="",Datos!Q562&gt;=Q$1005),OR(Q$1006="",Datos!Q562&lt;=Q$1006)),FALSE),TRUE))))</f>
        <v>0.0</v>
      </c>
      <c r="R562">
        <f>IF(Datos!R562="",0,IF(AND(R$1008&lt;&gt;"",Datos!R562=R$1008),0,IF(R$1004=0,0,1-CHOOSE(R$1004,IF(ISNUMBER(Datos!R562),AND(OR(R$1005="",Datos!R562&gt;=R$1005),OR(R$1006="",Datos!R562&lt;=R$1006)),FALSE),IF(ISNUMBER(Datos!R562),AND(Datos!R562=INT(Datos!R562),AND(OR(R$1005="",Datos!R562&gt;=R$1005),OR(R$1006="",Datos!R562&lt;=R$1006))),FALSE),OR(ISNUMBER(FIND(";"&amp;UPPER(TRIM(Datos!R562&amp;""))&amp;"=",R$1007)),ISNUMBER(FIND(";"&amp;UPPER(TRIM(Datos!R562&amp;""))&amp;";",R$1007))),OR(UPPER(TRIM(Datos!R562&amp;""))="SÍ",UPPER(TRIM(Datos!R562&amp;""))="SI",UPPER(TRIM(Datos!R562&amp;""))="NO"),IF(ISNUMBER(Datos!R562),AND(OR(R$1005="",Datos!R562&gt;=R$1005),OR(R$1006="",Datos!R562&lt;=R$1006)),FALSE),TRUE))))</f>
        <v>0.0</v>
      </c>
      <c r="S562">
        <f>IF(Datos!S562="",0,IF(AND(S$1008&lt;&gt;"",Datos!S562=S$1008),0,IF(S$1004=0,0,1-CHOOSE(S$1004,IF(ISNUMBER(Datos!S562),AND(OR(S$1005="",Datos!S562&gt;=S$1005),OR(S$1006="",Datos!S562&lt;=S$1006)),FALSE),IF(ISNUMBER(Datos!S562),AND(Datos!S562=INT(Datos!S562),AND(OR(S$1005="",Datos!S562&gt;=S$1005),OR(S$1006="",Datos!S562&lt;=S$1006))),FALSE),OR(ISNUMBER(FIND(";"&amp;UPPER(TRIM(Datos!S562&amp;""))&amp;"=",S$1007)),ISNUMBER(FIND(";"&amp;UPPER(TRIM(Datos!S562&amp;""))&amp;";",S$1007))),OR(UPPER(TRIM(Datos!S562&amp;""))="SÍ",UPPER(TRIM(Datos!S562&amp;""))="SI",UPPER(TRIM(Datos!S562&amp;""))="NO"),IF(ISNUMBER(Datos!S562),AND(OR(S$1005="",Datos!S562&gt;=S$1005),OR(S$1006="",Datos!S562&lt;=S$1006)),FALSE),TRUE))))</f>
        <v>0.0</v>
      </c>
      <c r="T562">
        <f>IF(Datos!T562="",0,IF(AND(T$1008&lt;&gt;"",Datos!T562=T$1008),0,IF(T$1004=0,0,1-CHOOSE(T$1004,IF(ISNUMBER(Datos!T562),AND(OR(T$1005="",Datos!T562&gt;=T$1005),OR(T$1006="",Datos!T562&lt;=T$1006)),FALSE),IF(ISNUMBER(Datos!T562),AND(Datos!T562=INT(Datos!T562),AND(OR(T$1005="",Datos!T562&gt;=T$1005),OR(T$1006="",Datos!T562&lt;=T$1006))),FALSE),OR(ISNUMBER(FIND(";"&amp;UPPER(TRIM(Datos!T562&amp;""))&amp;"=",T$1007)),ISNUMBER(FIND(";"&amp;UPPER(TRIM(Datos!T562&amp;""))&amp;";",T$1007))),OR(UPPER(TRIM(Datos!T562&amp;""))="SÍ",UPPER(TRIM(Datos!T562&amp;""))="SI",UPPER(TRIM(Datos!T562&amp;""))="NO"),IF(ISNUMBER(Datos!T562),AND(OR(T$1005="",Datos!T562&gt;=T$1005),OR(T$1006="",Datos!T562&lt;=T$1006)),FALSE),TRUE))))</f>
        <v>0.0</v>
      </c>
      <c r="U562">
        <f>IF(Datos!U562="",0,IF(AND(U$1008&lt;&gt;"",Datos!U562=U$1008),0,IF(U$1004=0,0,1-CHOOSE(U$1004,IF(ISNUMBER(Datos!U562),AND(OR(U$1005="",Datos!U562&gt;=U$1005),OR(U$1006="",Datos!U562&lt;=U$1006)),FALSE),IF(ISNUMBER(Datos!U562),AND(Datos!U562=INT(Datos!U562),AND(OR(U$1005="",Datos!U562&gt;=U$1005),OR(U$1006="",Datos!U562&lt;=U$1006))),FALSE),OR(ISNUMBER(FIND(";"&amp;UPPER(TRIM(Datos!U562&amp;""))&amp;"=",U$1007)),ISNUMBER(FIND(";"&amp;UPPER(TRIM(Datos!U562&amp;""))&amp;";",U$1007))),OR(UPPER(TRIM(Datos!U562&amp;""))="SÍ",UPPER(TRIM(Datos!U562&amp;""))="SI",UPPER(TRIM(Datos!U562&amp;""))="NO"),IF(ISNUMBER(Datos!U562),AND(OR(U$1005="",Datos!U562&gt;=U$1005),OR(U$1006="",Datos!U562&lt;=U$1006)),FALSE),TRUE))))</f>
        <v>0.0</v>
      </c>
      <c r="V562">
        <f>IF(Datos!V562="",0,IF(AND(V$1008&lt;&gt;"",Datos!V562=V$1008),0,IF(V$1004=0,0,1-CHOOSE(V$1004,IF(ISNUMBER(Datos!V562),AND(OR(V$1005="",Datos!V562&gt;=V$1005),OR(V$1006="",Datos!V562&lt;=V$1006)),FALSE),IF(ISNUMBER(Datos!V562),AND(Datos!V562=INT(Datos!V562),AND(OR(V$1005="",Datos!V562&gt;=V$1005),OR(V$1006="",Datos!V562&lt;=V$1006))),FALSE),OR(ISNUMBER(FIND(";"&amp;UPPER(TRIM(Datos!V562&amp;""))&amp;"=",V$1007)),ISNUMBER(FIND(";"&amp;UPPER(TRIM(Datos!V562&amp;""))&amp;";",V$1007))),OR(UPPER(TRIM(Datos!V562&amp;""))="SÍ",UPPER(TRIM(Datos!V562&amp;""))="SI",UPPER(TRIM(Datos!V562&amp;""))="NO"),IF(ISNUMBER(Datos!V562),AND(OR(V$1005="",Datos!V562&gt;=V$1005),OR(V$1006="",Datos!V562&lt;=V$1006)),FALSE),TRUE))))</f>
        <v>0.0</v>
      </c>
      <c r="W562">
        <f>IF(Datos!W562="",0,IF(AND(W$1008&lt;&gt;"",Datos!W562=W$1008),0,IF(W$1004=0,0,1-CHOOSE(W$1004,IF(ISNUMBER(Datos!W562),AND(OR(W$1005="",Datos!W562&gt;=W$1005),OR(W$1006="",Datos!W562&lt;=W$1006)),FALSE),IF(ISNUMBER(Datos!W562),AND(Datos!W562=INT(Datos!W562),AND(OR(W$1005="",Datos!W562&gt;=W$1005),OR(W$1006="",Datos!W562&lt;=W$1006))),FALSE),OR(ISNUMBER(FIND(";"&amp;UPPER(TRIM(Datos!W562&amp;""))&amp;"=",W$1007)),ISNUMBER(FIND(";"&amp;UPPER(TRIM(Datos!W562&amp;""))&amp;";",W$1007))),OR(UPPER(TRIM(Datos!W562&amp;""))="SÍ",UPPER(TRIM(Datos!W562&amp;""))="SI",UPPER(TRIM(Datos!W562&amp;""))="NO"),IF(ISNUMBER(Datos!W562),AND(OR(W$1005="",Datos!W562&gt;=W$1005),OR(W$1006="",Datos!W562&lt;=W$1006)),FALSE),TRUE))))</f>
        <v>0.0</v>
      </c>
      <c r="X562">
        <f>IF(Datos!X562="",0,IF(AND(X$1008&lt;&gt;"",Datos!X562=X$1008),0,IF(X$1004=0,0,1-CHOOSE(X$1004,IF(ISNUMBER(Datos!X562),AND(OR(X$1005="",Datos!X562&gt;=X$1005),OR(X$1006="",Datos!X562&lt;=X$1006)),FALSE),IF(ISNUMBER(Datos!X562),AND(Datos!X562=INT(Datos!X562),AND(OR(X$1005="",Datos!X562&gt;=X$1005),OR(X$1006="",Datos!X562&lt;=X$1006))),FALSE),OR(ISNUMBER(FIND(";"&amp;UPPER(TRIM(Datos!X562&amp;""))&amp;"=",X$1007)),ISNUMBER(FIND(";"&amp;UPPER(TRIM(Datos!X562&amp;""))&amp;";",X$1007))),OR(UPPER(TRIM(Datos!X562&amp;""))="SÍ",UPPER(TRIM(Datos!X562&amp;""))="SI",UPPER(TRIM(Datos!X562&amp;""))="NO"),IF(ISNUMBER(Datos!X562),AND(OR(X$1005="",Datos!X562&gt;=X$1005),OR(X$1006="",Datos!X562&lt;=X$1006)),FALSE),TRUE))))</f>
        <v>0.0</v>
      </c>
      <c r="Y562">
        <f>IF(Datos!Y562="",0,IF(AND(Y$1008&lt;&gt;"",Datos!Y562=Y$1008),0,IF(Y$1004=0,0,1-CHOOSE(Y$1004,IF(ISNUMBER(Datos!Y562),AND(OR(Y$1005="",Datos!Y562&gt;=Y$1005),OR(Y$1006="",Datos!Y562&lt;=Y$1006)),FALSE),IF(ISNUMBER(Datos!Y562),AND(Datos!Y562=INT(Datos!Y562),AND(OR(Y$1005="",Datos!Y562&gt;=Y$1005),OR(Y$1006="",Datos!Y562&lt;=Y$1006))),FALSE),OR(ISNUMBER(FIND(";"&amp;UPPER(TRIM(Datos!Y562&amp;""))&amp;"=",Y$1007)),ISNUMBER(FIND(";"&amp;UPPER(TRIM(Datos!Y562&amp;""))&amp;";",Y$1007))),OR(UPPER(TRIM(Datos!Y562&amp;""))="SÍ",UPPER(TRIM(Datos!Y562&amp;""))="SI",UPPER(TRIM(Datos!Y562&amp;""))="NO"),IF(ISNUMBER(Datos!Y562),AND(OR(Y$1005="",Datos!Y562&gt;=Y$1005),OR(Y$1006="",Datos!Y562&lt;=Y$1006)),FALSE),TRUE))))</f>
        <v>0.0</v>
      </c>
      <c r="Z562">
        <f>IF(Datos!Z562="",0,IF(AND(Z$1008&lt;&gt;"",Datos!Z562=Z$1008),0,IF(Z$1004=0,0,1-CHOOSE(Z$1004,IF(ISNUMBER(Datos!Z562),AND(OR(Z$1005="",Datos!Z562&gt;=Z$1005),OR(Z$1006="",Datos!Z562&lt;=Z$1006)),FALSE),IF(ISNUMBER(Datos!Z562),AND(Datos!Z562=INT(Datos!Z562),AND(OR(Z$1005="",Datos!Z562&gt;=Z$1005),OR(Z$1006="",Datos!Z562&lt;=Z$1006))),FALSE),OR(ISNUMBER(FIND(";"&amp;UPPER(TRIM(Datos!Z562&amp;""))&amp;"=",Z$1007)),ISNUMBER(FIND(";"&amp;UPPER(TRIM(Datos!Z562&amp;""))&amp;";",Z$1007))),OR(UPPER(TRIM(Datos!Z562&amp;""))="SÍ",UPPER(TRIM(Datos!Z562&amp;""))="SI",UPPER(TRIM(Datos!Z562&amp;""))="NO"),IF(ISNUMBER(Datos!Z562),AND(OR(Z$1005="",Datos!Z562&gt;=Z$1005),OR(Z$1006="",Datos!Z562&lt;=Z$1006)),FALSE),TRUE))))</f>
        <v>0.0</v>
      </c>
      <c r="AA562">
        <f>IF(Datos!AA562="",0,IF(AND(AA$1008&lt;&gt;"",Datos!AA562=AA$1008),0,IF(AA$1004=0,0,1-CHOOSE(AA$1004,IF(ISNUMBER(Datos!AA562),AND(OR(AA$1005="",Datos!AA562&gt;=AA$1005),OR(AA$1006="",Datos!AA562&lt;=AA$1006)),FALSE),IF(ISNUMBER(Datos!AA562),AND(Datos!AA562=INT(Datos!AA562),AND(OR(AA$1005="",Datos!AA562&gt;=AA$1005),OR(AA$1006="",Datos!AA562&lt;=AA$1006))),FALSE),OR(ISNUMBER(FIND(";"&amp;UPPER(TRIM(Datos!AA562&amp;""))&amp;"=",AA$1007)),ISNUMBER(FIND(";"&amp;UPPER(TRIM(Datos!AA562&amp;""))&amp;";",AA$1007))),OR(UPPER(TRIM(Datos!AA562&amp;""))="SÍ",UPPER(TRIM(Datos!AA562&amp;""))="SI",UPPER(TRIM(Datos!AA562&amp;""))="NO"),IF(ISNUMBER(Datos!AA562),AND(OR(AA$1005="",Datos!AA562&gt;=AA$1005),OR(AA$1006="",Datos!AA562&lt;=AA$1006)),FALSE),TRUE))))</f>
        <v>0.0</v>
      </c>
      <c r="AB562">
        <f>IF(Datos!AB562="",0,IF(AND(AB$1008&lt;&gt;"",Datos!AB562=AB$1008),0,IF(AB$1004=0,0,1-CHOOSE(AB$1004,IF(ISNUMBER(Datos!AB562),AND(OR(AB$1005="",Datos!AB562&gt;=AB$1005),OR(AB$1006="",Datos!AB562&lt;=AB$1006)),FALSE),IF(ISNUMBER(Datos!AB562),AND(Datos!AB562=INT(Datos!AB562),AND(OR(AB$1005="",Datos!AB562&gt;=AB$1005),OR(AB$1006="",Datos!AB562&lt;=AB$1006))),FALSE),OR(ISNUMBER(FIND(";"&amp;UPPER(TRIM(Datos!AB562&amp;""))&amp;"=",AB$1007)),ISNUMBER(FIND(";"&amp;UPPER(TRIM(Datos!AB562&amp;""))&amp;";",AB$1007))),OR(UPPER(TRIM(Datos!AB562&amp;""))="SÍ",UPPER(TRIM(Datos!AB562&amp;""))="SI",UPPER(TRIM(Datos!AB562&amp;""))="NO"),IF(ISNUMBER(Datos!AB562),AND(OR(AB$1005="",Datos!AB562&gt;=AB$1005),OR(AB$1006="",Datos!AB562&lt;=AB$1006)),FALSE),TRUE))))</f>
        <v>0.0</v>
      </c>
      <c r="AC562">
        <f>IF(Datos!AC562="",0,IF(AND(AC$1008&lt;&gt;"",Datos!AC562=AC$1008),0,IF(AC$1004=0,0,1-CHOOSE(AC$1004,IF(ISNUMBER(Datos!AC562),AND(OR(AC$1005="",Datos!AC562&gt;=AC$1005),OR(AC$1006="",Datos!AC562&lt;=AC$1006)),FALSE),IF(ISNUMBER(Datos!AC562),AND(Datos!AC562=INT(Datos!AC562),AND(OR(AC$1005="",Datos!AC562&gt;=AC$1005),OR(AC$1006="",Datos!AC562&lt;=AC$1006))),FALSE),OR(ISNUMBER(FIND(";"&amp;UPPER(TRIM(Datos!AC562&amp;""))&amp;"=",AC$1007)),ISNUMBER(FIND(";"&amp;UPPER(TRIM(Datos!AC562&amp;""))&amp;";",AC$1007))),OR(UPPER(TRIM(Datos!AC562&amp;""))="SÍ",UPPER(TRIM(Datos!AC562&amp;""))="SI",UPPER(TRIM(Datos!AC562&amp;""))="NO"),IF(ISNUMBER(Datos!AC562),AND(OR(AC$1005="",Datos!AC562&gt;=AC$1005),OR(AC$1006="",Datos!AC562&lt;=AC$1006)),FALSE),TRUE))))</f>
        <v>0.0</v>
      </c>
      <c r="AD562">
        <f>IF(Datos!AD562="",0,IF(AND(AD$1008&lt;&gt;"",Datos!AD562=AD$1008),0,IF(AD$1004=0,0,1-CHOOSE(AD$1004,IF(ISNUMBER(Datos!AD562),AND(OR(AD$1005="",Datos!AD562&gt;=AD$1005),OR(AD$1006="",Datos!AD562&lt;=AD$1006)),FALSE),IF(ISNUMBER(Datos!AD562),AND(Datos!AD562=INT(Datos!AD562),AND(OR(AD$1005="",Datos!AD562&gt;=AD$1005),OR(AD$1006="",Datos!AD562&lt;=AD$1006))),FALSE),OR(ISNUMBER(FIND(";"&amp;UPPER(TRIM(Datos!AD562&amp;""))&amp;"=",AD$1007)),ISNUMBER(FIND(";"&amp;UPPER(TRIM(Datos!AD562&amp;""))&amp;";",AD$1007))),OR(UPPER(TRIM(Datos!AD562&amp;""))="SÍ",UPPER(TRIM(Datos!AD562&amp;""))="SI",UPPER(TRIM(Datos!AD562&amp;""))="NO"),IF(ISNUMBER(Datos!AD562),AND(OR(AD$1005="",Datos!AD562&gt;=AD$1005),OR(AD$1006="",Datos!AD562&lt;=AD$1006)),FALSE),TRUE))))</f>
        <v>0.0</v>
      </c>
      <c r="AE562">
        <f>IF(Datos!AE562="",0,IF(AND(AE$1008&lt;&gt;"",Datos!AE562=AE$1008),0,IF(AE$1004=0,0,1-CHOOSE(AE$1004,IF(ISNUMBER(Datos!AE562),AND(OR(AE$1005="",Datos!AE562&gt;=AE$1005),OR(AE$1006="",Datos!AE562&lt;=AE$1006)),FALSE),IF(ISNUMBER(Datos!AE562),AND(Datos!AE562=INT(Datos!AE562),AND(OR(AE$1005="",Datos!AE562&gt;=AE$1005),OR(AE$1006="",Datos!AE562&lt;=AE$1006))),FALSE),OR(ISNUMBER(FIND(";"&amp;UPPER(TRIM(Datos!AE562&amp;""))&amp;"=",AE$1007)),ISNUMBER(FIND(";"&amp;UPPER(TRIM(Datos!AE562&amp;""))&amp;";",AE$1007))),OR(UPPER(TRIM(Datos!AE562&amp;""))="SÍ",UPPER(TRIM(Datos!AE562&amp;""))="SI",UPPER(TRIM(Datos!AE562&amp;""))="NO"),IF(ISNUMBER(Datos!AE562),AND(OR(AE$1005="",Datos!AE562&gt;=AE$1005),OR(AE$1006="",Datos!AE562&lt;=AE$1006)),FALSE),TRUE))))</f>
        <v>0.0</v>
      </c>
    </row>
    <row r="563" spans="2:31">
      <c r="B563">
        <f>IF(Datos!B563="",0,IF(AND(B$1008&lt;&gt;"",Datos!B563=B$1008),0,IF(B$1004=0,0,1-CHOOSE(B$1004,IF(ISNUMBER(Datos!B563),AND(OR(B$1005="",Datos!B563&gt;=B$1005),OR(B$1006="",Datos!B563&lt;=B$1006)),FALSE),IF(ISNUMBER(Datos!B563),AND(Datos!B563=INT(Datos!B563),AND(OR(B$1005="",Datos!B563&gt;=B$1005),OR(B$1006="",Datos!B563&lt;=B$1006))),FALSE),OR(ISNUMBER(FIND(";"&amp;UPPER(TRIM(Datos!B563&amp;""))&amp;"=",B$1007)),ISNUMBER(FIND(";"&amp;UPPER(TRIM(Datos!B563&amp;""))&amp;";",B$1007))),OR(UPPER(TRIM(Datos!B563&amp;""))="SÍ",UPPER(TRIM(Datos!B563&amp;""))="SI",UPPER(TRIM(Datos!B563&amp;""))="NO"),IF(ISNUMBER(Datos!B563),AND(OR(B$1005="",Datos!B563&gt;=B$1005),OR(B$1006="",Datos!B563&lt;=B$1006)),FALSE),TRUE))))</f>
        <v>0.0</v>
      </c>
      <c r="C563">
        <f>IF(Datos!C563="",0,IF(AND(C$1008&lt;&gt;"",Datos!C563=C$1008),0,IF(C$1004=0,0,1-CHOOSE(C$1004,IF(ISNUMBER(Datos!C563),AND(OR(C$1005="",Datos!C563&gt;=C$1005),OR(C$1006="",Datos!C563&lt;=C$1006)),FALSE),IF(ISNUMBER(Datos!C563),AND(Datos!C563=INT(Datos!C563),AND(OR(C$1005="",Datos!C563&gt;=C$1005),OR(C$1006="",Datos!C563&lt;=C$1006))),FALSE),OR(ISNUMBER(FIND(";"&amp;UPPER(TRIM(Datos!C563&amp;""))&amp;"=",C$1007)),ISNUMBER(FIND(";"&amp;UPPER(TRIM(Datos!C563&amp;""))&amp;";",C$1007))),OR(UPPER(TRIM(Datos!C563&amp;""))="SÍ",UPPER(TRIM(Datos!C563&amp;""))="SI",UPPER(TRIM(Datos!C563&amp;""))="NO"),IF(ISNUMBER(Datos!C563),AND(OR(C$1005="",Datos!C563&gt;=C$1005),OR(C$1006="",Datos!C563&lt;=C$1006)),FALSE),TRUE))))</f>
        <v>0.0</v>
      </c>
      <c r="D563">
        <f>IF(Datos!D563="",0,IF(AND(D$1008&lt;&gt;"",Datos!D563=D$1008),0,IF(D$1004=0,0,1-CHOOSE(D$1004,IF(ISNUMBER(Datos!D563),AND(OR(D$1005="",Datos!D563&gt;=D$1005),OR(D$1006="",Datos!D563&lt;=D$1006)),FALSE),IF(ISNUMBER(Datos!D563),AND(Datos!D563=INT(Datos!D563),AND(OR(D$1005="",Datos!D563&gt;=D$1005),OR(D$1006="",Datos!D563&lt;=D$1006))),FALSE),OR(ISNUMBER(FIND(";"&amp;UPPER(TRIM(Datos!D563&amp;""))&amp;"=",D$1007)),ISNUMBER(FIND(";"&amp;UPPER(TRIM(Datos!D563&amp;""))&amp;";",D$1007))),OR(UPPER(TRIM(Datos!D563&amp;""))="SÍ",UPPER(TRIM(Datos!D563&amp;""))="SI",UPPER(TRIM(Datos!D563&amp;""))="NO"),IF(ISNUMBER(Datos!D563),AND(OR(D$1005="",Datos!D563&gt;=D$1005),OR(D$1006="",Datos!D563&lt;=D$1006)),FALSE),TRUE))))</f>
        <v>0.0</v>
      </c>
      <c r="E563">
        <f>IF(Datos!E563="",0,IF(AND(E$1008&lt;&gt;"",Datos!E563=E$1008),0,IF(E$1004=0,0,1-CHOOSE(E$1004,IF(ISNUMBER(Datos!E563),AND(OR(E$1005="",Datos!E563&gt;=E$1005),OR(E$1006="",Datos!E563&lt;=E$1006)),FALSE),IF(ISNUMBER(Datos!E563),AND(Datos!E563=INT(Datos!E563),AND(OR(E$1005="",Datos!E563&gt;=E$1005),OR(E$1006="",Datos!E563&lt;=E$1006))),FALSE),OR(ISNUMBER(FIND(";"&amp;UPPER(TRIM(Datos!E563&amp;""))&amp;"=",E$1007)),ISNUMBER(FIND(";"&amp;UPPER(TRIM(Datos!E563&amp;""))&amp;";",E$1007))),OR(UPPER(TRIM(Datos!E563&amp;""))="SÍ",UPPER(TRIM(Datos!E563&amp;""))="SI",UPPER(TRIM(Datos!E563&amp;""))="NO"),IF(ISNUMBER(Datos!E563),AND(OR(E$1005="",Datos!E563&gt;=E$1005),OR(E$1006="",Datos!E563&lt;=E$1006)),FALSE),TRUE))))</f>
        <v>0.0</v>
      </c>
      <c r="F563">
        <f>IF(Datos!F563="",0,IF(AND(F$1008&lt;&gt;"",Datos!F563=F$1008),0,IF(F$1004=0,0,1-CHOOSE(F$1004,IF(ISNUMBER(Datos!F563),AND(OR(F$1005="",Datos!F563&gt;=F$1005),OR(F$1006="",Datos!F563&lt;=F$1006)),FALSE),IF(ISNUMBER(Datos!F563),AND(Datos!F563=INT(Datos!F563),AND(OR(F$1005="",Datos!F563&gt;=F$1005),OR(F$1006="",Datos!F563&lt;=F$1006))),FALSE),OR(ISNUMBER(FIND(";"&amp;UPPER(TRIM(Datos!F563&amp;""))&amp;"=",F$1007)),ISNUMBER(FIND(";"&amp;UPPER(TRIM(Datos!F563&amp;""))&amp;";",F$1007))),OR(UPPER(TRIM(Datos!F563&amp;""))="SÍ",UPPER(TRIM(Datos!F563&amp;""))="SI",UPPER(TRIM(Datos!F563&amp;""))="NO"),IF(ISNUMBER(Datos!F563),AND(OR(F$1005="",Datos!F563&gt;=F$1005),OR(F$1006="",Datos!F563&lt;=F$1006)),FALSE),TRUE))))</f>
        <v>0.0</v>
      </c>
      <c r="G563">
        <f>IF(Datos!G563="",0,IF(AND(G$1008&lt;&gt;"",Datos!G563=G$1008),0,IF(G$1004=0,0,1-CHOOSE(G$1004,IF(ISNUMBER(Datos!G563),AND(OR(G$1005="",Datos!G563&gt;=G$1005),OR(G$1006="",Datos!G563&lt;=G$1006)),FALSE),IF(ISNUMBER(Datos!G563),AND(Datos!G563=INT(Datos!G563),AND(OR(G$1005="",Datos!G563&gt;=G$1005),OR(G$1006="",Datos!G563&lt;=G$1006))),FALSE),OR(ISNUMBER(FIND(";"&amp;UPPER(TRIM(Datos!G563&amp;""))&amp;"=",G$1007)),ISNUMBER(FIND(";"&amp;UPPER(TRIM(Datos!G563&amp;""))&amp;";",G$1007))),OR(UPPER(TRIM(Datos!G563&amp;""))="SÍ",UPPER(TRIM(Datos!G563&amp;""))="SI",UPPER(TRIM(Datos!G563&amp;""))="NO"),IF(ISNUMBER(Datos!G563),AND(OR(G$1005="",Datos!G563&gt;=G$1005),OR(G$1006="",Datos!G563&lt;=G$1006)),FALSE),TRUE))))</f>
        <v>0.0</v>
      </c>
      <c r="H563">
        <f>IF(Datos!H563="",0,IF(AND(H$1008&lt;&gt;"",Datos!H563=H$1008),0,IF(H$1004=0,0,1-CHOOSE(H$1004,IF(ISNUMBER(Datos!H563),AND(OR(H$1005="",Datos!H563&gt;=H$1005),OR(H$1006="",Datos!H563&lt;=H$1006)),FALSE),IF(ISNUMBER(Datos!H563),AND(Datos!H563=INT(Datos!H563),AND(OR(H$1005="",Datos!H563&gt;=H$1005),OR(H$1006="",Datos!H563&lt;=H$1006))),FALSE),OR(ISNUMBER(FIND(";"&amp;UPPER(TRIM(Datos!H563&amp;""))&amp;"=",H$1007)),ISNUMBER(FIND(";"&amp;UPPER(TRIM(Datos!H563&amp;""))&amp;";",H$1007))),OR(UPPER(TRIM(Datos!H563&amp;""))="SÍ",UPPER(TRIM(Datos!H563&amp;""))="SI",UPPER(TRIM(Datos!H563&amp;""))="NO"),IF(ISNUMBER(Datos!H563),AND(OR(H$1005="",Datos!H563&gt;=H$1005),OR(H$1006="",Datos!H563&lt;=H$1006)),FALSE),TRUE))))</f>
        <v>0.0</v>
      </c>
      <c r="I563">
        <f>IF(Datos!I563="",0,IF(AND(I$1008&lt;&gt;"",Datos!I563=I$1008),0,IF(I$1004=0,0,1-CHOOSE(I$1004,IF(ISNUMBER(Datos!I563),AND(OR(I$1005="",Datos!I563&gt;=I$1005),OR(I$1006="",Datos!I563&lt;=I$1006)),FALSE),IF(ISNUMBER(Datos!I563),AND(Datos!I563=INT(Datos!I563),AND(OR(I$1005="",Datos!I563&gt;=I$1005),OR(I$1006="",Datos!I563&lt;=I$1006))),FALSE),OR(ISNUMBER(FIND(";"&amp;UPPER(TRIM(Datos!I563&amp;""))&amp;"=",I$1007)),ISNUMBER(FIND(";"&amp;UPPER(TRIM(Datos!I563&amp;""))&amp;";",I$1007))),OR(UPPER(TRIM(Datos!I563&amp;""))="SÍ",UPPER(TRIM(Datos!I563&amp;""))="SI",UPPER(TRIM(Datos!I563&amp;""))="NO"),IF(ISNUMBER(Datos!I563),AND(OR(I$1005="",Datos!I563&gt;=I$1005),OR(I$1006="",Datos!I563&lt;=I$1006)),FALSE),TRUE))))</f>
        <v>0.0</v>
      </c>
      <c r="J563">
        <f>IF(Datos!J563="",0,IF(AND(J$1008&lt;&gt;"",Datos!J563=J$1008),0,IF(J$1004=0,0,1-CHOOSE(J$1004,IF(ISNUMBER(Datos!J563),AND(OR(J$1005="",Datos!J563&gt;=J$1005),OR(J$1006="",Datos!J563&lt;=J$1006)),FALSE),IF(ISNUMBER(Datos!J563),AND(Datos!J563=INT(Datos!J563),AND(OR(J$1005="",Datos!J563&gt;=J$1005),OR(J$1006="",Datos!J563&lt;=J$1006))),FALSE),OR(ISNUMBER(FIND(";"&amp;UPPER(TRIM(Datos!J563&amp;""))&amp;"=",J$1007)),ISNUMBER(FIND(";"&amp;UPPER(TRIM(Datos!J563&amp;""))&amp;";",J$1007))),OR(UPPER(TRIM(Datos!J563&amp;""))="SÍ",UPPER(TRIM(Datos!J563&amp;""))="SI",UPPER(TRIM(Datos!J563&amp;""))="NO"),IF(ISNUMBER(Datos!J563),AND(OR(J$1005="",Datos!J563&gt;=J$1005),OR(J$1006="",Datos!J563&lt;=J$1006)),FALSE),TRUE))))</f>
        <v>0.0</v>
      </c>
      <c r="K563">
        <f>IF(Datos!K563="",0,IF(AND(K$1008&lt;&gt;"",Datos!K563=K$1008),0,IF(K$1004=0,0,1-CHOOSE(K$1004,IF(ISNUMBER(Datos!K563),AND(OR(K$1005="",Datos!K563&gt;=K$1005),OR(K$1006="",Datos!K563&lt;=K$1006)),FALSE),IF(ISNUMBER(Datos!K563),AND(Datos!K563=INT(Datos!K563),AND(OR(K$1005="",Datos!K563&gt;=K$1005),OR(K$1006="",Datos!K563&lt;=K$1006))),FALSE),OR(ISNUMBER(FIND(";"&amp;UPPER(TRIM(Datos!K563&amp;""))&amp;"=",K$1007)),ISNUMBER(FIND(";"&amp;UPPER(TRIM(Datos!K563&amp;""))&amp;";",K$1007))),OR(UPPER(TRIM(Datos!K563&amp;""))="SÍ",UPPER(TRIM(Datos!K563&amp;""))="SI",UPPER(TRIM(Datos!K563&amp;""))="NO"),IF(ISNUMBER(Datos!K563),AND(OR(K$1005="",Datos!K563&gt;=K$1005),OR(K$1006="",Datos!K563&lt;=K$1006)),FALSE),TRUE))))</f>
        <v>0.0</v>
      </c>
      <c r="L563">
        <f>IF(Datos!L563="",0,IF(AND(L$1008&lt;&gt;"",Datos!L563=L$1008),0,IF(L$1004=0,0,1-CHOOSE(L$1004,IF(ISNUMBER(Datos!L563),AND(OR(L$1005="",Datos!L563&gt;=L$1005),OR(L$1006="",Datos!L563&lt;=L$1006)),FALSE),IF(ISNUMBER(Datos!L563),AND(Datos!L563=INT(Datos!L563),AND(OR(L$1005="",Datos!L563&gt;=L$1005),OR(L$1006="",Datos!L563&lt;=L$1006))),FALSE),OR(ISNUMBER(FIND(";"&amp;UPPER(TRIM(Datos!L563&amp;""))&amp;"=",L$1007)),ISNUMBER(FIND(";"&amp;UPPER(TRIM(Datos!L563&amp;""))&amp;";",L$1007))),OR(UPPER(TRIM(Datos!L563&amp;""))="SÍ",UPPER(TRIM(Datos!L563&amp;""))="SI",UPPER(TRIM(Datos!L563&amp;""))="NO"),IF(ISNUMBER(Datos!L563),AND(OR(L$1005="",Datos!L563&gt;=L$1005),OR(L$1006="",Datos!L563&lt;=L$1006)),FALSE),TRUE))))</f>
        <v>0.0</v>
      </c>
      <c r="M563">
        <f>IF(Datos!M563="",0,IF(AND(M$1008&lt;&gt;"",Datos!M563=M$1008),0,IF(M$1004=0,0,1-CHOOSE(M$1004,IF(ISNUMBER(Datos!M563),AND(OR(M$1005="",Datos!M563&gt;=M$1005),OR(M$1006="",Datos!M563&lt;=M$1006)),FALSE),IF(ISNUMBER(Datos!M563),AND(Datos!M563=INT(Datos!M563),AND(OR(M$1005="",Datos!M563&gt;=M$1005),OR(M$1006="",Datos!M563&lt;=M$1006))),FALSE),OR(ISNUMBER(FIND(";"&amp;UPPER(TRIM(Datos!M563&amp;""))&amp;"=",M$1007)),ISNUMBER(FIND(";"&amp;UPPER(TRIM(Datos!M563&amp;""))&amp;";",M$1007))),OR(UPPER(TRIM(Datos!M563&amp;""))="SÍ",UPPER(TRIM(Datos!M563&amp;""))="SI",UPPER(TRIM(Datos!M563&amp;""))="NO"),IF(ISNUMBER(Datos!M563),AND(OR(M$1005="",Datos!M563&gt;=M$1005),OR(M$1006="",Datos!M563&lt;=M$1006)),FALSE),TRUE))))</f>
        <v>0.0</v>
      </c>
      <c r="N563">
        <f>IF(Datos!N563="",0,IF(AND(N$1008&lt;&gt;"",Datos!N563=N$1008),0,IF(N$1004=0,0,1-CHOOSE(N$1004,IF(ISNUMBER(Datos!N563),AND(OR(N$1005="",Datos!N563&gt;=N$1005),OR(N$1006="",Datos!N563&lt;=N$1006)),FALSE),IF(ISNUMBER(Datos!N563),AND(Datos!N563=INT(Datos!N563),AND(OR(N$1005="",Datos!N563&gt;=N$1005),OR(N$1006="",Datos!N563&lt;=N$1006))),FALSE),OR(ISNUMBER(FIND(";"&amp;UPPER(TRIM(Datos!N563&amp;""))&amp;"=",N$1007)),ISNUMBER(FIND(";"&amp;UPPER(TRIM(Datos!N563&amp;""))&amp;";",N$1007))),OR(UPPER(TRIM(Datos!N563&amp;""))="SÍ",UPPER(TRIM(Datos!N563&amp;""))="SI",UPPER(TRIM(Datos!N563&amp;""))="NO"),IF(ISNUMBER(Datos!N563),AND(OR(N$1005="",Datos!N563&gt;=N$1005),OR(N$1006="",Datos!N563&lt;=N$1006)),FALSE),TRUE))))</f>
        <v>0.0</v>
      </c>
      <c r="O563">
        <f>IF(Datos!O563="",0,IF(AND(O$1008&lt;&gt;"",Datos!O563=O$1008),0,IF(O$1004=0,0,1-CHOOSE(O$1004,IF(ISNUMBER(Datos!O563),AND(OR(O$1005="",Datos!O563&gt;=O$1005),OR(O$1006="",Datos!O563&lt;=O$1006)),FALSE),IF(ISNUMBER(Datos!O563),AND(Datos!O563=INT(Datos!O563),AND(OR(O$1005="",Datos!O563&gt;=O$1005),OR(O$1006="",Datos!O563&lt;=O$1006))),FALSE),OR(ISNUMBER(FIND(";"&amp;UPPER(TRIM(Datos!O563&amp;""))&amp;"=",O$1007)),ISNUMBER(FIND(";"&amp;UPPER(TRIM(Datos!O563&amp;""))&amp;";",O$1007))),OR(UPPER(TRIM(Datos!O563&amp;""))="SÍ",UPPER(TRIM(Datos!O563&amp;""))="SI",UPPER(TRIM(Datos!O563&amp;""))="NO"),IF(ISNUMBER(Datos!O563),AND(OR(O$1005="",Datos!O563&gt;=O$1005),OR(O$1006="",Datos!O563&lt;=O$1006)),FALSE),TRUE))))</f>
        <v>0.0</v>
      </c>
      <c r="P563">
        <f>IF(Datos!P563="",0,IF(AND(P$1008&lt;&gt;"",Datos!P563=P$1008),0,IF(P$1004=0,0,1-CHOOSE(P$1004,IF(ISNUMBER(Datos!P563),AND(OR(P$1005="",Datos!P563&gt;=P$1005),OR(P$1006="",Datos!P563&lt;=P$1006)),FALSE),IF(ISNUMBER(Datos!P563),AND(Datos!P563=INT(Datos!P563),AND(OR(P$1005="",Datos!P563&gt;=P$1005),OR(P$1006="",Datos!P563&lt;=P$1006))),FALSE),OR(ISNUMBER(FIND(";"&amp;UPPER(TRIM(Datos!P563&amp;""))&amp;"=",P$1007)),ISNUMBER(FIND(";"&amp;UPPER(TRIM(Datos!P563&amp;""))&amp;";",P$1007))),OR(UPPER(TRIM(Datos!P563&amp;""))="SÍ",UPPER(TRIM(Datos!P563&amp;""))="SI",UPPER(TRIM(Datos!P563&amp;""))="NO"),IF(ISNUMBER(Datos!P563),AND(OR(P$1005="",Datos!P563&gt;=P$1005),OR(P$1006="",Datos!P563&lt;=P$1006)),FALSE),TRUE))))</f>
        <v>0.0</v>
      </c>
      <c r="Q563">
        <f>IF(Datos!Q563="",0,IF(AND(Q$1008&lt;&gt;"",Datos!Q563=Q$1008),0,IF(Q$1004=0,0,1-CHOOSE(Q$1004,IF(ISNUMBER(Datos!Q563),AND(OR(Q$1005="",Datos!Q563&gt;=Q$1005),OR(Q$1006="",Datos!Q563&lt;=Q$1006)),FALSE),IF(ISNUMBER(Datos!Q563),AND(Datos!Q563=INT(Datos!Q563),AND(OR(Q$1005="",Datos!Q563&gt;=Q$1005),OR(Q$1006="",Datos!Q563&lt;=Q$1006))),FALSE),OR(ISNUMBER(FIND(";"&amp;UPPER(TRIM(Datos!Q563&amp;""))&amp;"=",Q$1007)),ISNUMBER(FIND(";"&amp;UPPER(TRIM(Datos!Q563&amp;""))&amp;";",Q$1007))),OR(UPPER(TRIM(Datos!Q563&amp;""))="SÍ",UPPER(TRIM(Datos!Q563&amp;""))="SI",UPPER(TRIM(Datos!Q563&amp;""))="NO"),IF(ISNUMBER(Datos!Q563),AND(OR(Q$1005="",Datos!Q563&gt;=Q$1005),OR(Q$1006="",Datos!Q563&lt;=Q$1006)),FALSE),TRUE))))</f>
        <v>0.0</v>
      </c>
      <c r="R563">
        <f>IF(Datos!R563="",0,IF(AND(R$1008&lt;&gt;"",Datos!R563=R$1008),0,IF(R$1004=0,0,1-CHOOSE(R$1004,IF(ISNUMBER(Datos!R563),AND(OR(R$1005="",Datos!R563&gt;=R$1005),OR(R$1006="",Datos!R563&lt;=R$1006)),FALSE),IF(ISNUMBER(Datos!R563),AND(Datos!R563=INT(Datos!R563),AND(OR(R$1005="",Datos!R563&gt;=R$1005),OR(R$1006="",Datos!R563&lt;=R$1006))),FALSE),OR(ISNUMBER(FIND(";"&amp;UPPER(TRIM(Datos!R563&amp;""))&amp;"=",R$1007)),ISNUMBER(FIND(";"&amp;UPPER(TRIM(Datos!R563&amp;""))&amp;";",R$1007))),OR(UPPER(TRIM(Datos!R563&amp;""))="SÍ",UPPER(TRIM(Datos!R563&amp;""))="SI",UPPER(TRIM(Datos!R563&amp;""))="NO"),IF(ISNUMBER(Datos!R563),AND(OR(R$1005="",Datos!R563&gt;=R$1005),OR(R$1006="",Datos!R563&lt;=R$1006)),FALSE),TRUE))))</f>
        <v>0.0</v>
      </c>
      <c r="S563">
        <f>IF(Datos!S563="",0,IF(AND(S$1008&lt;&gt;"",Datos!S563=S$1008),0,IF(S$1004=0,0,1-CHOOSE(S$1004,IF(ISNUMBER(Datos!S563),AND(OR(S$1005="",Datos!S563&gt;=S$1005),OR(S$1006="",Datos!S563&lt;=S$1006)),FALSE),IF(ISNUMBER(Datos!S563),AND(Datos!S563=INT(Datos!S563),AND(OR(S$1005="",Datos!S563&gt;=S$1005),OR(S$1006="",Datos!S563&lt;=S$1006))),FALSE),OR(ISNUMBER(FIND(";"&amp;UPPER(TRIM(Datos!S563&amp;""))&amp;"=",S$1007)),ISNUMBER(FIND(";"&amp;UPPER(TRIM(Datos!S563&amp;""))&amp;";",S$1007))),OR(UPPER(TRIM(Datos!S563&amp;""))="SÍ",UPPER(TRIM(Datos!S563&amp;""))="SI",UPPER(TRIM(Datos!S563&amp;""))="NO"),IF(ISNUMBER(Datos!S563),AND(OR(S$1005="",Datos!S563&gt;=S$1005),OR(S$1006="",Datos!S563&lt;=S$1006)),FALSE),TRUE))))</f>
        <v>0.0</v>
      </c>
      <c r="T563">
        <f>IF(Datos!T563="",0,IF(AND(T$1008&lt;&gt;"",Datos!T563=T$1008),0,IF(T$1004=0,0,1-CHOOSE(T$1004,IF(ISNUMBER(Datos!T563),AND(OR(T$1005="",Datos!T563&gt;=T$1005),OR(T$1006="",Datos!T563&lt;=T$1006)),FALSE),IF(ISNUMBER(Datos!T563),AND(Datos!T563=INT(Datos!T563),AND(OR(T$1005="",Datos!T563&gt;=T$1005),OR(T$1006="",Datos!T563&lt;=T$1006))),FALSE),OR(ISNUMBER(FIND(";"&amp;UPPER(TRIM(Datos!T563&amp;""))&amp;"=",T$1007)),ISNUMBER(FIND(";"&amp;UPPER(TRIM(Datos!T563&amp;""))&amp;";",T$1007))),OR(UPPER(TRIM(Datos!T563&amp;""))="SÍ",UPPER(TRIM(Datos!T563&amp;""))="SI",UPPER(TRIM(Datos!T563&amp;""))="NO"),IF(ISNUMBER(Datos!T563),AND(OR(T$1005="",Datos!T563&gt;=T$1005),OR(T$1006="",Datos!T563&lt;=T$1006)),FALSE),TRUE))))</f>
        <v>0.0</v>
      </c>
      <c r="U563">
        <f>IF(Datos!U563="",0,IF(AND(U$1008&lt;&gt;"",Datos!U563=U$1008),0,IF(U$1004=0,0,1-CHOOSE(U$1004,IF(ISNUMBER(Datos!U563),AND(OR(U$1005="",Datos!U563&gt;=U$1005),OR(U$1006="",Datos!U563&lt;=U$1006)),FALSE),IF(ISNUMBER(Datos!U563),AND(Datos!U563=INT(Datos!U563),AND(OR(U$1005="",Datos!U563&gt;=U$1005),OR(U$1006="",Datos!U563&lt;=U$1006))),FALSE),OR(ISNUMBER(FIND(";"&amp;UPPER(TRIM(Datos!U563&amp;""))&amp;"=",U$1007)),ISNUMBER(FIND(";"&amp;UPPER(TRIM(Datos!U563&amp;""))&amp;";",U$1007))),OR(UPPER(TRIM(Datos!U563&amp;""))="SÍ",UPPER(TRIM(Datos!U563&amp;""))="SI",UPPER(TRIM(Datos!U563&amp;""))="NO"),IF(ISNUMBER(Datos!U563),AND(OR(U$1005="",Datos!U563&gt;=U$1005),OR(U$1006="",Datos!U563&lt;=U$1006)),FALSE),TRUE))))</f>
        <v>0.0</v>
      </c>
      <c r="V563">
        <f>IF(Datos!V563="",0,IF(AND(V$1008&lt;&gt;"",Datos!V563=V$1008),0,IF(V$1004=0,0,1-CHOOSE(V$1004,IF(ISNUMBER(Datos!V563),AND(OR(V$1005="",Datos!V563&gt;=V$1005),OR(V$1006="",Datos!V563&lt;=V$1006)),FALSE),IF(ISNUMBER(Datos!V563),AND(Datos!V563=INT(Datos!V563),AND(OR(V$1005="",Datos!V563&gt;=V$1005),OR(V$1006="",Datos!V563&lt;=V$1006))),FALSE),OR(ISNUMBER(FIND(";"&amp;UPPER(TRIM(Datos!V563&amp;""))&amp;"=",V$1007)),ISNUMBER(FIND(";"&amp;UPPER(TRIM(Datos!V563&amp;""))&amp;";",V$1007))),OR(UPPER(TRIM(Datos!V563&amp;""))="SÍ",UPPER(TRIM(Datos!V563&amp;""))="SI",UPPER(TRIM(Datos!V563&amp;""))="NO"),IF(ISNUMBER(Datos!V563),AND(OR(V$1005="",Datos!V563&gt;=V$1005),OR(V$1006="",Datos!V563&lt;=V$1006)),FALSE),TRUE))))</f>
        <v>0.0</v>
      </c>
      <c r="W563">
        <f>IF(Datos!W563="",0,IF(AND(W$1008&lt;&gt;"",Datos!W563=W$1008),0,IF(W$1004=0,0,1-CHOOSE(W$1004,IF(ISNUMBER(Datos!W563),AND(OR(W$1005="",Datos!W563&gt;=W$1005),OR(W$1006="",Datos!W563&lt;=W$1006)),FALSE),IF(ISNUMBER(Datos!W563),AND(Datos!W563=INT(Datos!W563),AND(OR(W$1005="",Datos!W563&gt;=W$1005),OR(W$1006="",Datos!W563&lt;=W$1006))),FALSE),OR(ISNUMBER(FIND(";"&amp;UPPER(TRIM(Datos!W563&amp;""))&amp;"=",W$1007)),ISNUMBER(FIND(";"&amp;UPPER(TRIM(Datos!W563&amp;""))&amp;";",W$1007))),OR(UPPER(TRIM(Datos!W563&amp;""))="SÍ",UPPER(TRIM(Datos!W563&amp;""))="SI",UPPER(TRIM(Datos!W563&amp;""))="NO"),IF(ISNUMBER(Datos!W563),AND(OR(W$1005="",Datos!W563&gt;=W$1005),OR(W$1006="",Datos!W563&lt;=W$1006)),FALSE),TRUE))))</f>
        <v>0.0</v>
      </c>
      <c r="X563">
        <f>IF(Datos!X563="",0,IF(AND(X$1008&lt;&gt;"",Datos!X563=X$1008),0,IF(X$1004=0,0,1-CHOOSE(X$1004,IF(ISNUMBER(Datos!X563),AND(OR(X$1005="",Datos!X563&gt;=X$1005),OR(X$1006="",Datos!X563&lt;=X$1006)),FALSE),IF(ISNUMBER(Datos!X563),AND(Datos!X563=INT(Datos!X563),AND(OR(X$1005="",Datos!X563&gt;=X$1005),OR(X$1006="",Datos!X563&lt;=X$1006))),FALSE),OR(ISNUMBER(FIND(";"&amp;UPPER(TRIM(Datos!X563&amp;""))&amp;"=",X$1007)),ISNUMBER(FIND(";"&amp;UPPER(TRIM(Datos!X563&amp;""))&amp;";",X$1007))),OR(UPPER(TRIM(Datos!X563&amp;""))="SÍ",UPPER(TRIM(Datos!X563&amp;""))="SI",UPPER(TRIM(Datos!X563&amp;""))="NO"),IF(ISNUMBER(Datos!X563),AND(OR(X$1005="",Datos!X563&gt;=X$1005),OR(X$1006="",Datos!X563&lt;=X$1006)),FALSE),TRUE))))</f>
        <v>0.0</v>
      </c>
      <c r="Y563">
        <f>IF(Datos!Y563="",0,IF(AND(Y$1008&lt;&gt;"",Datos!Y563=Y$1008),0,IF(Y$1004=0,0,1-CHOOSE(Y$1004,IF(ISNUMBER(Datos!Y563),AND(OR(Y$1005="",Datos!Y563&gt;=Y$1005),OR(Y$1006="",Datos!Y563&lt;=Y$1006)),FALSE),IF(ISNUMBER(Datos!Y563),AND(Datos!Y563=INT(Datos!Y563),AND(OR(Y$1005="",Datos!Y563&gt;=Y$1005),OR(Y$1006="",Datos!Y563&lt;=Y$1006))),FALSE),OR(ISNUMBER(FIND(";"&amp;UPPER(TRIM(Datos!Y563&amp;""))&amp;"=",Y$1007)),ISNUMBER(FIND(";"&amp;UPPER(TRIM(Datos!Y563&amp;""))&amp;";",Y$1007))),OR(UPPER(TRIM(Datos!Y563&amp;""))="SÍ",UPPER(TRIM(Datos!Y563&amp;""))="SI",UPPER(TRIM(Datos!Y563&amp;""))="NO"),IF(ISNUMBER(Datos!Y563),AND(OR(Y$1005="",Datos!Y563&gt;=Y$1005),OR(Y$1006="",Datos!Y563&lt;=Y$1006)),FALSE),TRUE))))</f>
        <v>0.0</v>
      </c>
      <c r="Z563">
        <f>IF(Datos!Z563="",0,IF(AND(Z$1008&lt;&gt;"",Datos!Z563=Z$1008),0,IF(Z$1004=0,0,1-CHOOSE(Z$1004,IF(ISNUMBER(Datos!Z563),AND(OR(Z$1005="",Datos!Z563&gt;=Z$1005),OR(Z$1006="",Datos!Z563&lt;=Z$1006)),FALSE),IF(ISNUMBER(Datos!Z563),AND(Datos!Z563=INT(Datos!Z563),AND(OR(Z$1005="",Datos!Z563&gt;=Z$1005),OR(Z$1006="",Datos!Z563&lt;=Z$1006))),FALSE),OR(ISNUMBER(FIND(";"&amp;UPPER(TRIM(Datos!Z563&amp;""))&amp;"=",Z$1007)),ISNUMBER(FIND(";"&amp;UPPER(TRIM(Datos!Z563&amp;""))&amp;";",Z$1007))),OR(UPPER(TRIM(Datos!Z563&amp;""))="SÍ",UPPER(TRIM(Datos!Z563&amp;""))="SI",UPPER(TRIM(Datos!Z563&amp;""))="NO"),IF(ISNUMBER(Datos!Z563),AND(OR(Z$1005="",Datos!Z563&gt;=Z$1005),OR(Z$1006="",Datos!Z563&lt;=Z$1006)),FALSE),TRUE))))</f>
        <v>0.0</v>
      </c>
      <c r="AA563">
        <f>IF(Datos!AA563="",0,IF(AND(AA$1008&lt;&gt;"",Datos!AA563=AA$1008),0,IF(AA$1004=0,0,1-CHOOSE(AA$1004,IF(ISNUMBER(Datos!AA563),AND(OR(AA$1005="",Datos!AA563&gt;=AA$1005),OR(AA$1006="",Datos!AA563&lt;=AA$1006)),FALSE),IF(ISNUMBER(Datos!AA563),AND(Datos!AA563=INT(Datos!AA563),AND(OR(AA$1005="",Datos!AA563&gt;=AA$1005),OR(AA$1006="",Datos!AA563&lt;=AA$1006))),FALSE),OR(ISNUMBER(FIND(";"&amp;UPPER(TRIM(Datos!AA563&amp;""))&amp;"=",AA$1007)),ISNUMBER(FIND(";"&amp;UPPER(TRIM(Datos!AA563&amp;""))&amp;";",AA$1007))),OR(UPPER(TRIM(Datos!AA563&amp;""))="SÍ",UPPER(TRIM(Datos!AA563&amp;""))="SI",UPPER(TRIM(Datos!AA563&amp;""))="NO"),IF(ISNUMBER(Datos!AA563),AND(OR(AA$1005="",Datos!AA563&gt;=AA$1005),OR(AA$1006="",Datos!AA563&lt;=AA$1006)),FALSE),TRUE))))</f>
        <v>0.0</v>
      </c>
      <c r="AB563">
        <f>IF(Datos!AB563="",0,IF(AND(AB$1008&lt;&gt;"",Datos!AB563=AB$1008),0,IF(AB$1004=0,0,1-CHOOSE(AB$1004,IF(ISNUMBER(Datos!AB563),AND(OR(AB$1005="",Datos!AB563&gt;=AB$1005),OR(AB$1006="",Datos!AB563&lt;=AB$1006)),FALSE),IF(ISNUMBER(Datos!AB563),AND(Datos!AB563=INT(Datos!AB563),AND(OR(AB$1005="",Datos!AB563&gt;=AB$1005),OR(AB$1006="",Datos!AB563&lt;=AB$1006))),FALSE),OR(ISNUMBER(FIND(";"&amp;UPPER(TRIM(Datos!AB563&amp;""))&amp;"=",AB$1007)),ISNUMBER(FIND(";"&amp;UPPER(TRIM(Datos!AB563&amp;""))&amp;";",AB$1007))),OR(UPPER(TRIM(Datos!AB563&amp;""))="SÍ",UPPER(TRIM(Datos!AB563&amp;""))="SI",UPPER(TRIM(Datos!AB563&amp;""))="NO"),IF(ISNUMBER(Datos!AB563),AND(OR(AB$1005="",Datos!AB563&gt;=AB$1005),OR(AB$1006="",Datos!AB563&lt;=AB$1006)),FALSE),TRUE))))</f>
        <v>0.0</v>
      </c>
      <c r="AC563">
        <f>IF(Datos!AC563="",0,IF(AND(AC$1008&lt;&gt;"",Datos!AC563=AC$1008),0,IF(AC$1004=0,0,1-CHOOSE(AC$1004,IF(ISNUMBER(Datos!AC563),AND(OR(AC$1005="",Datos!AC563&gt;=AC$1005),OR(AC$1006="",Datos!AC563&lt;=AC$1006)),FALSE),IF(ISNUMBER(Datos!AC563),AND(Datos!AC563=INT(Datos!AC563),AND(OR(AC$1005="",Datos!AC563&gt;=AC$1005),OR(AC$1006="",Datos!AC563&lt;=AC$1006))),FALSE),OR(ISNUMBER(FIND(";"&amp;UPPER(TRIM(Datos!AC563&amp;""))&amp;"=",AC$1007)),ISNUMBER(FIND(";"&amp;UPPER(TRIM(Datos!AC563&amp;""))&amp;";",AC$1007))),OR(UPPER(TRIM(Datos!AC563&amp;""))="SÍ",UPPER(TRIM(Datos!AC563&amp;""))="SI",UPPER(TRIM(Datos!AC563&amp;""))="NO"),IF(ISNUMBER(Datos!AC563),AND(OR(AC$1005="",Datos!AC563&gt;=AC$1005),OR(AC$1006="",Datos!AC563&lt;=AC$1006)),FALSE),TRUE))))</f>
        <v>0.0</v>
      </c>
      <c r="AD563">
        <f>IF(Datos!AD563="",0,IF(AND(AD$1008&lt;&gt;"",Datos!AD563=AD$1008),0,IF(AD$1004=0,0,1-CHOOSE(AD$1004,IF(ISNUMBER(Datos!AD563),AND(OR(AD$1005="",Datos!AD563&gt;=AD$1005),OR(AD$1006="",Datos!AD563&lt;=AD$1006)),FALSE),IF(ISNUMBER(Datos!AD563),AND(Datos!AD563=INT(Datos!AD563),AND(OR(AD$1005="",Datos!AD563&gt;=AD$1005),OR(AD$1006="",Datos!AD563&lt;=AD$1006))),FALSE),OR(ISNUMBER(FIND(";"&amp;UPPER(TRIM(Datos!AD563&amp;""))&amp;"=",AD$1007)),ISNUMBER(FIND(";"&amp;UPPER(TRIM(Datos!AD563&amp;""))&amp;";",AD$1007))),OR(UPPER(TRIM(Datos!AD563&amp;""))="SÍ",UPPER(TRIM(Datos!AD563&amp;""))="SI",UPPER(TRIM(Datos!AD563&amp;""))="NO"),IF(ISNUMBER(Datos!AD563),AND(OR(AD$1005="",Datos!AD563&gt;=AD$1005),OR(AD$1006="",Datos!AD563&lt;=AD$1006)),FALSE),TRUE))))</f>
        <v>0.0</v>
      </c>
      <c r="AE563">
        <f>IF(Datos!AE563="",0,IF(AND(AE$1008&lt;&gt;"",Datos!AE563=AE$1008),0,IF(AE$1004=0,0,1-CHOOSE(AE$1004,IF(ISNUMBER(Datos!AE563),AND(OR(AE$1005="",Datos!AE563&gt;=AE$1005),OR(AE$1006="",Datos!AE563&lt;=AE$1006)),FALSE),IF(ISNUMBER(Datos!AE563),AND(Datos!AE563=INT(Datos!AE563),AND(OR(AE$1005="",Datos!AE563&gt;=AE$1005),OR(AE$1006="",Datos!AE563&lt;=AE$1006))),FALSE),OR(ISNUMBER(FIND(";"&amp;UPPER(TRIM(Datos!AE563&amp;""))&amp;"=",AE$1007)),ISNUMBER(FIND(";"&amp;UPPER(TRIM(Datos!AE563&amp;""))&amp;";",AE$1007))),OR(UPPER(TRIM(Datos!AE563&amp;""))="SÍ",UPPER(TRIM(Datos!AE563&amp;""))="SI",UPPER(TRIM(Datos!AE563&amp;""))="NO"),IF(ISNUMBER(Datos!AE563),AND(OR(AE$1005="",Datos!AE563&gt;=AE$1005),OR(AE$1006="",Datos!AE563&lt;=AE$1006)),FALSE),TRUE))))</f>
        <v>0.0</v>
      </c>
    </row>
    <row r="564" spans="2:31">
      <c r="B564">
        <f>IF(Datos!B564="",0,IF(AND(B$1008&lt;&gt;"",Datos!B564=B$1008),0,IF(B$1004=0,0,1-CHOOSE(B$1004,IF(ISNUMBER(Datos!B564),AND(OR(B$1005="",Datos!B564&gt;=B$1005),OR(B$1006="",Datos!B564&lt;=B$1006)),FALSE),IF(ISNUMBER(Datos!B564),AND(Datos!B564=INT(Datos!B564),AND(OR(B$1005="",Datos!B564&gt;=B$1005),OR(B$1006="",Datos!B564&lt;=B$1006))),FALSE),OR(ISNUMBER(FIND(";"&amp;UPPER(TRIM(Datos!B564&amp;""))&amp;"=",B$1007)),ISNUMBER(FIND(";"&amp;UPPER(TRIM(Datos!B564&amp;""))&amp;";",B$1007))),OR(UPPER(TRIM(Datos!B564&amp;""))="SÍ",UPPER(TRIM(Datos!B564&amp;""))="SI",UPPER(TRIM(Datos!B564&amp;""))="NO"),IF(ISNUMBER(Datos!B564),AND(OR(B$1005="",Datos!B564&gt;=B$1005),OR(B$1006="",Datos!B564&lt;=B$1006)),FALSE),TRUE))))</f>
        <v>0.0</v>
      </c>
      <c r="C564">
        <f>IF(Datos!C564="",0,IF(AND(C$1008&lt;&gt;"",Datos!C564=C$1008),0,IF(C$1004=0,0,1-CHOOSE(C$1004,IF(ISNUMBER(Datos!C564),AND(OR(C$1005="",Datos!C564&gt;=C$1005),OR(C$1006="",Datos!C564&lt;=C$1006)),FALSE),IF(ISNUMBER(Datos!C564),AND(Datos!C564=INT(Datos!C564),AND(OR(C$1005="",Datos!C564&gt;=C$1005),OR(C$1006="",Datos!C564&lt;=C$1006))),FALSE),OR(ISNUMBER(FIND(";"&amp;UPPER(TRIM(Datos!C564&amp;""))&amp;"=",C$1007)),ISNUMBER(FIND(";"&amp;UPPER(TRIM(Datos!C564&amp;""))&amp;";",C$1007))),OR(UPPER(TRIM(Datos!C564&amp;""))="SÍ",UPPER(TRIM(Datos!C564&amp;""))="SI",UPPER(TRIM(Datos!C564&amp;""))="NO"),IF(ISNUMBER(Datos!C564),AND(OR(C$1005="",Datos!C564&gt;=C$1005),OR(C$1006="",Datos!C564&lt;=C$1006)),FALSE),TRUE))))</f>
        <v>0.0</v>
      </c>
      <c r="D564">
        <f>IF(Datos!D564="",0,IF(AND(D$1008&lt;&gt;"",Datos!D564=D$1008),0,IF(D$1004=0,0,1-CHOOSE(D$1004,IF(ISNUMBER(Datos!D564),AND(OR(D$1005="",Datos!D564&gt;=D$1005),OR(D$1006="",Datos!D564&lt;=D$1006)),FALSE),IF(ISNUMBER(Datos!D564),AND(Datos!D564=INT(Datos!D564),AND(OR(D$1005="",Datos!D564&gt;=D$1005),OR(D$1006="",Datos!D564&lt;=D$1006))),FALSE),OR(ISNUMBER(FIND(";"&amp;UPPER(TRIM(Datos!D564&amp;""))&amp;"=",D$1007)),ISNUMBER(FIND(";"&amp;UPPER(TRIM(Datos!D564&amp;""))&amp;";",D$1007))),OR(UPPER(TRIM(Datos!D564&amp;""))="SÍ",UPPER(TRIM(Datos!D564&amp;""))="SI",UPPER(TRIM(Datos!D564&amp;""))="NO"),IF(ISNUMBER(Datos!D564),AND(OR(D$1005="",Datos!D564&gt;=D$1005),OR(D$1006="",Datos!D564&lt;=D$1006)),FALSE),TRUE))))</f>
        <v>0.0</v>
      </c>
      <c r="E564">
        <f>IF(Datos!E564="",0,IF(AND(E$1008&lt;&gt;"",Datos!E564=E$1008),0,IF(E$1004=0,0,1-CHOOSE(E$1004,IF(ISNUMBER(Datos!E564),AND(OR(E$1005="",Datos!E564&gt;=E$1005),OR(E$1006="",Datos!E564&lt;=E$1006)),FALSE),IF(ISNUMBER(Datos!E564),AND(Datos!E564=INT(Datos!E564),AND(OR(E$1005="",Datos!E564&gt;=E$1005),OR(E$1006="",Datos!E564&lt;=E$1006))),FALSE),OR(ISNUMBER(FIND(";"&amp;UPPER(TRIM(Datos!E564&amp;""))&amp;"=",E$1007)),ISNUMBER(FIND(";"&amp;UPPER(TRIM(Datos!E564&amp;""))&amp;";",E$1007))),OR(UPPER(TRIM(Datos!E564&amp;""))="SÍ",UPPER(TRIM(Datos!E564&amp;""))="SI",UPPER(TRIM(Datos!E564&amp;""))="NO"),IF(ISNUMBER(Datos!E564),AND(OR(E$1005="",Datos!E564&gt;=E$1005),OR(E$1006="",Datos!E564&lt;=E$1006)),FALSE),TRUE))))</f>
        <v>0.0</v>
      </c>
      <c r="F564">
        <f>IF(Datos!F564="",0,IF(AND(F$1008&lt;&gt;"",Datos!F564=F$1008),0,IF(F$1004=0,0,1-CHOOSE(F$1004,IF(ISNUMBER(Datos!F564),AND(OR(F$1005="",Datos!F564&gt;=F$1005),OR(F$1006="",Datos!F564&lt;=F$1006)),FALSE),IF(ISNUMBER(Datos!F564),AND(Datos!F564=INT(Datos!F564),AND(OR(F$1005="",Datos!F564&gt;=F$1005),OR(F$1006="",Datos!F564&lt;=F$1006))),FALSE),OR(ISNUMBER(FIND(";"&amp;UPPER(TRIM(Datos!F564&amp;""))&amp;"=",F$1007)),ISNUMBER(FIND(";"&amp;UPPER(TRIM(Datos!F564&amp;""))&amp;";",F$1007))),OR(UPPER(TRIM(Datos!F564&amp;""))="SÍ",UPPER(TRIM(Datos!F564&amp;""))="SI",UPPER(TRIM(Datos!F564&amp;""))="NO"),IF(ISNUMBER(Datos!F564),AND(OR(F$1005="",Datos!F564&gt;=F$1005),OR(F$1006="",Datos!F564&lt;=F$1006)),FALSE),TRUE))))</f>
        <v>0.0</v>
      </c>
      <c r="G564">
        <f>IF(Datos!G564="",0,IF(AND(G$1008&lt;&gt;"",Datos!G564=G$1008),0,IF(G$1004=0,0,1-CHOOSE(G$1004,IF(ISNUMBER(Datos!G564),AND(OR(G$1005="",Datos!G564&gt;=G$1005),OR(G$1006="",Datos!G564&lt;=G$1006)),FALSE),IF(ISNUMBER(Datos!G564),AND(Datos!G564=INT(Datos!G564),AND(OR(G$1005="",Datos!G564&gt;=G$1005),OR(G$1006="",Datos!G564&lt;=G$1006))),FALSE),OR(ISNUMBER(FIND(";"&amp;UPPER(TRIM(Datos!G564&amp;""))&amp;"=",G$1007)),ISNUMBER(FIND(";"&amp;UPPER(TRIM(Datos!G564&amp;""))&amp;";",G$1007))),OR(UPPER(TRIM(Datos!G564&amp;""))="SÍ",UPPER(TRIM(Datos!G564&amp;""))="SI",UPPER(TRIM(Datos!G564&amp;""))="NO"),IF(ISNUMBER(Datos!G564),AND(OR(G$1005="",Datos!G564&gt;=G$1005),OR(G$1006="",Datos!G564&lt;=G$1006)),FALSE),TRUE))))</f>
        <v>0.0</v>
      </c>
      <c r="H564">
        <f>IF(Datos!H564="",0,IF(AND(H$1008&lt;&gt;"",Datos!H564=H$1008),0,IF(H$1004=0,0,1-CHOOSE(H$1004,IF(ISNUMBER(Datos!H564),AND(OR(H$1005="",Datos!H564&gt;=H$1005),OR(H$1006="",Datos!H564&lt;=H$1006)),FALSE),IF(ISNUMBER(Datos!H564),AND(Datos!H564=INT(Datos!H564),AND(OR(H$1005="",Datos!H564&gt;=H$1005),OR(H$1006="",Datos!H564&lt;=H$1006))),FALSE),OR(ISNUMBER(FIND(";"&amp;UPPER(TRIM(Datos!H564&amp;""))&amp;"=",H$1007)),ISNUMBER(FIND(";"&amp;UPPER(TRIM(Datos!H564&amp;""))&amp;";",H$1007))),OR(UPPER(TRIM(Datos!H564&amp;""))="SÍ",UPPER(TRIM(Datos!H564&amp;""))="SI",UPPER(TRIM(Datos!H564&amp;""))="NO"),IF(ISNUMBER(Datos!H564),AND(OR(H$1005="",Datos!H564&gt;=H$1005),OR(H$1006="",Datos!H564&lt;=H$1006)),FALSE),TRUE))))</f>
        <v>0.0</v>
      </c>
      <c r="I564">
        <f>IF(Datos!I564="",0,IF(AND(I$1008&lt;&gt;"",Datos!I564=I$1008),0,IF(I$1004=0,0,1-CHOOSE(I$1004,IF(ISNUMBER(Datos!I564),AND(OR(I$1005="",Datos!I564&gt;=I$1005),OR(I$1006="",Datos!I564&lt;=I$1006)),FALSE),IF(ISNUMBER(Datos!I564),AND(Datos!I564=INT(Datos!I564),AND(OR(I$1005="",Datos!I564&gt;=I$1005),OR(I$1006="",Datos!I564&lt;=I$1006))),FALSE),OR(ISNUMBER(FIND(";"&amp;UPPER(TRIM(Datos!I564&amp;""))&amp;"=",I$1007)),ISNUMBER(FIND(";"&amp;UPPER(TRIM(Datos!I564&amp;""))&amp;";",I$1007))),OR(UPPER(TRIM(Datos!I564&amp;""))="SÍ",UPPER(TRIM(Datos!I564&amp;""))="SI",UPPER(TRIM(Datos!I564&amp;""))="NO"),IF(ISNUMBER(Datos!I564),AND(OR(I$1005="",Datos!I564&gt;=I$1005),OR(I$1006="",Datos!I564&lt;=I$1006)),FALSE),TRUE))))</f>
        <v>0.0</v>
      </c>
      <c r="J564">
        <f>IF(Datos!J564="",0,IF(AND(J$1008&lt;&gt;"",Datos!J564=J$1008),0,IF(J$1004=0,0,1-CHOOSE(J$1004,IF(ISNUMBER(Datos!J564),AND(OR(J$1005="",Datos!J564&gt;=J$1005),OR(J$1006="",Datos!J564&lt;=J$1006)),FALSE),IF(ISNUMBER(Datos!J564),AND(Datos!J564=INT(Datos!J564),AND(OR(J$1005="",Datos!J564&gt;=J$1005),OR(J$1006="",Datos!J564&lt;=J$1006))),FALSE),OR(ISNUMBER(FIND(";"&amp;UPPER(TRIM(Datos!J564&amp;""))&amp;"=",J$1007)),ISNUMBER(FIND(";"&amp;UPPER(TRIM(Datos!J564&amp;""))&amp;";",J$1007))),OR(UPPER(TRIM(Datos!J564&amp;""))="SÍ",UPPER(TRIM(Datos!J564&amp;""))="SI",UPPER(TRIM(Datos!J564&amp;""))="NO"),IF(ISNUMBER(Datos!J564),AND(OR(J$1005="",Datos!J564&gt;=J$1005),OR(J$1006="",Datos!J564&lt;=J$1006)),FALSE),TRUE))))</f>
        <v>0.0</v>
      </c>
      <c r="K564">
        <f>IF(Datos!K564="",0,IF(AND(K$1008&lt;&gt;"",Datos!K564=K$1008),0,IF(K$1004=0,0,1-CHOOSE(K$1004,IF(ISNUMBER(Datos!K564),AND(OR(K$1005="",Datos!K564&gt;=K$1005),OR(K$1006="",Datos!K564&lt;=K$1006)),FALSE),IF(ISNUMBER(Datos!K564),AND(Datos!K564=INT(Datos!K564),AND(OR(K$1005="",Datos!K564&gt;=K$1005),OR(K$1006="",Datos!K564&lt;=K$1006))),FALSE),OR(ISNUMBER(FIND(";"&amp;UPPER(TRIM(Datos!K564&amp;""))&amp;"=",K$1007)),ISNUMBER(FIND(";"&amp;UPPER(TRIM(Datos!K564&amp;""))&amp;";",K$1007))),OR(UPPER(TRIM(Datos!K564&amp;""))="SÍ",UPPER(TRIM(Datos!K564&amp;""))="SI",UPPER(TRIM(Datos!K564&amp;""))="NO"),IF(ISNUMBER(Datos!K564),AND(OR(K$1005="",Datos!K564&gt;=K$1005),OR(K$1006="",Datos!K564&lt;=K$1006)),FALSE),TRUE))))</f>
        <v>0.0</v>
      </c>
      <c r="L564">
        <f>IF(Datos!L564="",0,IF(AND(L$1008&lt;&gt;"",Datos!L564=L$1008),0,IF(L$1004=0,0,1-CHOOSE(L$1004,IF(ISNUMBER(Datos!L564),AND(OR(L$1005="",Datos!L564&gt;=L$1005),OR(L$1006="",Datos!L564&lt;=L$1006)),FALSE),IF(ISNUMBER(Datos!L564),AND(Datos!L564=INT(Datos!L564),AND(OR(L$1005="",Datos!L564&gt;=L$1005),OR(L$1006="",Datos!L564&lt;=L$1006))),FALSE),OR(ISNUMBER(FIND(";"&amp;UPPER(TRIM(Datos!L564&amp;""))&amp;"=",L$1007)),ISNUMBER(FIND(";"&amp;UPPER(TRIM(Datos!L564&amp;""))&amp;";",L$1007))),OR(UPPER(TRIM(Datos!L564&amp;""))="SÍ",UPPER(TRIM(Datos!L564&amp;""))="SI",UPPER(TRIM(Datos!L564&amp;""))="NO"),IF(ISNUMBER(Datos!L564),AND(OR(L$1005="",Datos!L564&gt;=L$1005),OR(L$1006="",Datos!L564&lt;=L$1006)),FALSE),TRUE))))</f>
        <v>0.0</v>
      </c>
      <c r="M564">
        <f>IF(Datos!M564="",0,IF(AND(M$1008&lt;&gt;"",Datos!M564=M$1008),0,IF(M$1004=0,0,1-CHOOSE(M$1004,IF(ISNUMBER(Datos!M564),AND(OR(M$1005="",Datos!M564&gt;=M$1005),OR(M$1006="",Datos!M564&lt;=M$1006)),FALSE),IF(ISNUMBER(Datos!M564),AND(Datos!M564=INT(Datos!M564),AND(OR(M$1005="",Datos!M564&gt;=M$1005),OR(M$1006="",Datos!M564&lt;=M$1006))),FALSE),OR(ISNUMBER(FIND(";"&amp;UPPER(TRIM(Datos!M564&amp;""))&amp;"=",M$1007)),ISNUMBER(FIND(";"&amp;UPPER(TRIM(Datos!M564&amp;""))&amp;";",M$1007))),OR(UPPER(TRIM(Datos!M564&amp;""))="SÍ",UPPER(TRIM(Datos!M564&amp;""))="SI",UPPER(TRIM(Datos!M564&amp;""))="NO"),IF(ISNUMBER(Datos!M564),AND(OR(M$1005="",Datos!M564&gt;=M$1005),OR(M$1006="",Datos!M564&lt;=M$1006)),FALSE),TRUE))))</f>
        <v>0.0</v>
      </c>
      <c r="N564">
        <f>IF(Datos!N564="",0,IF(AND(N$1008&lt;&gt;"",Datos!N564=N$1008),0,IF(N$1004=0,0,1-CHOOSE(N$1004,IF(ISNUMBER(Datos!N564),AND(OR(N$1005="",Datos!N564&gt;=N$1005),OR(N$1006="",Datos!N564&lt;=N$1006)),FALSE),IF(ISNUMBER(Datos!N564),AND(Datos!N564=INT(Datos!N564),AND(OR(N$1005="",Datos!N564&gt;=N$1005),OR(N$1006="",Datos!N564&lt;=N$1006))),FALSE),OR(ISNUMBER(FIND(";"&amp;UPPER(TRIM(Datos!N564&amp;""))&amp;"=",N$1007)),ISNUMBER(FIND(";"&amp;UPPER(TRIM(Datos!N564&amp;""))&amp;";",N$1007))),OR(UPPER(TRIM(Datos!N564&amp;""))="SÍ",UPPER(TRIM(Datos!N564&amp;""))="SI",UPPER(TRIM(Datos!N564&amp;""))="NO"),IF(ISNUMBER(Datos!N564),AND(OR(N$1005="",Datos!N564&gt;=N$1005),OR(N$1006="",Datos!N564&lt;=N$1006)),FALSE),TRUE))))</f>
        <v>0.0</v>
      </c>
      <c r="O564">
        <f>IF(Datos!O564="",0,IF(AND(O$1008&lt;&gt;"",Datos!O564=O$1008),0,IF(O$1004=0,0,1-CHOOSE(O$1004,IF(ISNUMBER(Datos!O564),AND(OR(O$1005="",Datos!O564&gt;=O$1005),OR(O$1006="",Datos!O564&lt;=O$1006)),FALSE),IF(ISNUMBER(Datos!O564),AND(Datos!O564=INT(Datos!O564),AND(OR(O$1005="",Datos!O564&gt;=O$1005),OR(O$1006="",Datos!O564&lt;=O$1006))),FALSE),OR(ISNUMBER(FIND(";"&amp;UPPER(TRIM(Datos!O564&amp;""))&amp;"=",O$1007)),ISNUMBER(FIND(";"&amp;UPPER(TRIM(Datos!O564&amp;""))&amp;";",O$1007))),OR(UPPER(TRIM(Datos!O564&amp;""))="SÍ",UPPER(TRIM(Datos!O564&amp;""))="SI",UPPER(TRIM(Datos!O564&amp;""))="NO"),IF(ISNUMBER(Datos!O564),AND(OR(O$1005="",Datos!O564&gt;=O$1005),OR(O$1006="",Datos!O564&lt;=O$1006)),FALSE),TRUE))))</f>
        <v>0.0</v>
      </c>
      <c r="P564">
        <f>IF(Datos!P564="",0,IF(AND(P$1008&lt;&gt;"",Datos!P564=P$1008),0,IF(P$1004=0,0,1-CHOOSE(P$1004,IF(ISNUMBER(Datos!P564),AND(OR(P$1005="",Datos!P564&gt;=P$1005),OR(P$1006="",Datos!P564&lt;=P$1006)),FALSE),IF(ISNUMBER(Datos!P564),AND(Datos!P564=INT(Datos!P564),AND(OR(P$1005="",Datos!P564&gt;=P$1005),OR(P$1006="",Datos!P564&lt;=P$1006))),FALSE),OR(ISNUMBER(FIND(";"&amp;UPPER(TRIM(Datos!P564&amp;""))&amp;"=",P$1007)),ISNUMBER(FIND(";"&amp;UPPER(TRIM(Datos!P564&amp;""))&amp;";",P$1007))),OR(UPPER(TRIM(Datos!P564&amp;""))="SÍ",UPPER(TRIM(Datos!P564&amp;""))="SI",UPPER(TRIM(Datos!P564&amp;""))="NO"),IF(ISNUMBER(Datos!P564),AND(OR(P$1005="",Datos!P564&gt;=P$1005),OR(P$1006="",Datos!P564&lt;=P$1006)),FALSE),TRUE))))</f>
        <v>0.0</v>
      </c>
      <c r="Q564">
        <f>IF(Datos!Q564="",0,IF(AND(Q$1008&lt;&gt;"",Datos!Q564=Q$1008),0,IF(Q$1004=0,0,1-CHOOSE(Q$1004,IF(ISNUMBER(Datos!Q564),AND(OR(Q$1005="",Datos!Q564&gt;=Q$1005),OR(Q$1006="",Datos!Q564&lt;=Q$1006)),FALSE),IF(ISNUMBER(Datos!Q564),AND(Datos!Q564=INT(Datos!Q564),AND(OR(Q$1005="",Datos!Q564&gt;=Q$1005),OR(Q$1006="",Datos!Q564&lt;=Q$1006))),FALSE),OR(ISNUMBER(FIND(";"&amp;UPPER(TRIM(Datos!Q564&amp;""))&amp;"=",Q$1007)),ISNUMBER(FIND(";"&amp;UPPER(TRIM(Datos!Q564&amp;""))&amp;";",Q$1007))),OR(UPPER(TRIM(Datos!Q564&amp;""))="SÍ",UPPER(TRIM(Datos!Q564&amp;""))="SI",UPPER(TRIM(Datos!Q564&amp;""))="NO"),IF(ISNUMBER(Datos!Q564),AND(OR(Q$1005="",Datos!Q564&gt;=Q$1005),OR(Q$1006="",Datos!Q564&lt;=Q$1006)),FALSE),TRUE))))</f>
        <v>0.0</v>
      </c>
      <c r="R564">
        <f>IF(Datos!R564="",0,IF(AND(R$1008&lt;&gt;"",Datos!R564=R$1008),0,IF(R$1004=0,0,1-CHOOSE(R$1004,IF(ISNUMBER(Datos!R564),AND(OR(R$1005="",Datos!R564&gt;=R$1005),OR(R$1006="",Datos!R564&lt;=R$1006)),FALSE),IF(ISNUMBER(Datos!R564),AND(Datos!R564=INT(Datos!R564),AND(OR(R$1005="",Datos!R564&gt;=R$1005),OR(R$1006="",Datos!R564&lt;=R$1006))),FALSE),OR(ISNUMBER(FIND(";"&amp;UPPER(TRIM(Datos!R564&amp;""))&amp;"=",R$1007)),ISNUMBER(FIND(";"&amp;UPPER(TRIM(Datos!R564&amp;""))&amp;";",R$1007))),OR(UPPER(TRIM(Datos!R564&amp;""))="SÍ",UPPER(TRIM(Datos!R564&amp;""))="SI",UPPER(TRIM(Datos!R564&amp;""))="NO"),IF(ISNUMBER(Datos!R564),AND(OR(R$1005="",Datos!R564&gt;=R$1005),OR(R$1006="",Datos!R564&lt;=R$1006)),FALSE),TRUE))))</f>
        <v>0.0</v>
      </c>
      <c r="S564">
        <f>IF(Datos!S564="",0,IF(AND(S$1008&lt;&gt;"",Datos!S564=S$1008),0,IF(S$1004=0,0,1-CHOOSE(S$1004,IF(ISNUMBER(Datos!S564),AND(OR(S$1005="",Datos!S564&gt;=S$1005),OR(S$1006="",Datos!S564&lt;=S$1006)),FALSE),IF(ISNUMBER(Datos!S564),AND(Datos!S564=INT(Datos!S564),AND(OR(S$1005="",Datos!S564&gt;=S$1005),OR(S$1006="",Datos!S564&lt;=S$1006))),FALSE),OR(ISNUMBER(FIND(";"&amp;UPPER(TRIM(Datos!S564&amp;""))&amp;"=",S$1007)),ISNUMBER(FIND(";"&amp;UPPER(TRIM(Datos!S564&amp;""))&amp;";",S$1007))),OR(UPPER(TRIM(Datos!S564&amp;""))="SÍ",UPPER(TRIM(Datos!S564&amp;""))="SI",UPPER(TRIM(Datos!S564&amp;""))="NO"),IF(ISNUMBER(Datos!S564),AND(OR(S$1005="",Datos!S564&gt;=S$1005),OR(S$1006="",Datos!S564&lt;=S$1006)),FALSE),TRUE))))</f>
        <v>0.0</v>
      </c>
      <c r="T564">
        <f>IF(Datos!T564="",0,IF(AND(T$1008&lt;&gt;"",Datos!T564=T$1008),0,IF(T$1004=0,0,1-CHOOSE(T$1004,IF(ISNUMBER(Datos!T564),AND(OR(T$1005="",Datos!T564&gt;=T$1005),OR(T$1006="",Datos!T564&lt;=T$1006)),FALSE),IF(ISNUMBER(Datos!T564),AND(Datos!T564=INT(Datos!T564),AND(OR(T$1005="",Datos!T564&gt;=T$1005),OR(T$1006="",Datos!T564&lt;=T$1006))),FALSE),OR(ISNUMBER(FIND(";"&amp;UPPER(TRIM(Datos!T564&amp;""))&amp;"=",T$1007)),ISNUMBER(FIND(";"&amp;UPPER(TRIM(Datos!T564&amp;""))&amp;";",T$1007))),OR(UPPER(TRIM(Datos!T564&amp;""))="SÍ",UPPER(TRIM(Datos!T564&amp;""))="SI",UPPER(TRIM(Datos!T564&amp;""))="NO"),IF(ISNUMBER(Datos!T564),AND(OR(T$1005="",Datos!T564&gt;=T$1005),OR(T$1006="",Datos!T564&lt;=T$1006)),FALSE),TRUE))))</f>
        <v>0.0</v>
      </c>
      <c r="U564">
        <f>IF(Datos!U564="",0,IF(AND(U$1008&lt;&gt;"",Datos!U564=U$1008),0,IF(U$1004=0,0,1-CHOOSE(U$1004,IF(ISNUMBER(Datos!U564),AND(OR(U$1005="",Datos!U564&gt;=U$1005),OR(U$1006="",Datos!U564&lt;=U$1006)),FALSE),IF(ISNUMBER(Datos!U564),AND(Datos!U564=INT(Datos!U564),AND(OR(U$1005="",Datos!U564&gt;=U$1005),OR(U$1006="",Datos!U564&lt;=U$1006))),FALSE),OR(ISNUMBER(FIND(";"&amp;UPPER(TRIM(Datos!U564&amp;""))&amp;"=",U$1007)),ISNUMBER(FIND(";"&amp;UPPER(TRIM(Datos!U564&amp;""))&amp;";",U$1007))),OR(UPPER(TRIM(Datos!U564&amp;""))="SÍ",UPPER(TRIM(Datos!U564&amp;""))="SI",UPPER(TRIM(Datos!U564&amp;""))="NO"),IF(ISNUMBER(Datos!U564),AND(OR(U$1005="",Datos!U564&gt;=U$1005),OR(U$1006="",Datos!U564&lt;=U$1006)),FALSE),TRUE))))</f>
        <v>0.0</v>
      </c>
      <c r="V564">
        <f>IF(Datos!V564="",0,IF(AND(V$1008&lt;&gt;"",Datos!V564=V$1008),0,IF(V$1004=0,0,1-CHOOSE(V$1004,IF(ISNUMBER(Datos!V564),AND(OR(V$1005="",Datos!V564&gt;=V$1005),OR(V$1006="",Datos!V564&lt;=V$1006)),FALSE),IF(ISNUMBER(Datos!V564),AND(Datos!V564=INT(Datos!V564),AND(OR(V$1005="",Datos!V564&gt;=V$1005),OR(V$1006="",Datos!V564&lt;=V$1006))),FALSE),OR(ISNUMBER(FIND(";"&amp;UPPER(TRIM(Datos!V564&amp;""))&amp;"=",V$1007)),ISNUMBER(FIND(";"&amp;UPPER(TRIM(Datos!V564&amp;""))&amp;";",V$1007))),OR(UPPER(TRIM(Datos!V564&amp;""))="SÍ",UPPER(TRIM(Datos!V564&amp;""))="SI",UPPER(TRIM(Datos!V564&amp;""))="NO"),IF(ISNUMBER(Datos!V564),AND(OR(V$1005="",Datos!V564&gt;=V$1005),OR(V$1006="",Datos!V564&lt;=V$1006)),FALSE),TRUE))))</f>
        <v>0.0</v>
      </c>
      <c r="W564">
        <f>IF(Datos!W564="",0,IF(AND(W$1008&lt;&gt;"",Datos!W564=W$1008),0,IF(W$1004=0,0,1-CHOOSE(W$1004,IF(ISNUMBER(Datos!W564),AND(OR(W$1005="",Datos!W564&gt;=W$1005),OR(W$1006="",Datos!W564&lt;=W$1006)),FALSE),IF(ISNUMBER(Datos!W564),AND(Datos!W564=INT(Datos!W564),AND(OR(W$1005="",Datos!W564&gt;=W$1005),OR(W$1006="",Datos!W564&lt;=W$1006))),FALSE),OR(ISNUMBER(FIND(";"&amp;UPPER(TRIM(Datos!W564&amp;""))&amp;"=",W$1007)),ISNUMBER(FIND(";"&amp;UPPER(TRIM(Datos!W564&amp;""))&amp;";",W$1007))),OR(UPPER(TRIM(Datos!W564&amp;""))="SÍ",UPPER(TRIM(Datos!W564&amp;""))="SI",UPPER(TRIM(Datos!W564&amp;""))="NO"),IF(ISNUMBER(Datos!W564),AND(OR(W$1005="",Datos!W564&gt;=W$1005),OR(W$1006="",Datos!W564&lt;=W$1006)),FALSE),TRUE))))</f>
        <v>0.0</v>
      </c>
      <c r="X564">
        <f>IF(Datos!X564="",0,IF(AND(X$1008&lt;&gt;"",Datos!X564=X$1008),0,IF(X$1004=0,0,1-CHOOSE(X$1004,IF(ISNUMBER(Datos!X564),AND(OR(X$1005="",Datos!X564&gt;=X$1005),OR(X$1006="",Datos!X564&lt;=X$1006)),FALSE),IF(ISNUMBER(Datos!X564),AND(Datos!X564=INT(Datos!X564),AND(OR(X$1005="",Datos!X564&gt;=X$1005),OR(X$1006="",Datos!X564&lt;=X$1006))),FALSE),OR(ISNUMBER(FIND(";"&amp;UPPER(TRIM(Datos!X564&amp;""))&amp;"=",X$1007)),ISNUMBER(FIND(";"&amp;UPPER(TRIM(Datos!X564&amp;""))&amp;";",X$1007))),OR(UPPER(TRIM(Datos!X564&amp;""))="SÍ",UPPER(TRIM(Datos!X564&amp;""))="SI",UPPER(TRIM(Datos!X564&amp;""))="NO"),IF(ISNUMBER(Datos!X564),AND(OR(X$1005="",Datos!X564&gt;=X$1005),OR(X$1006="",Datos!X564&lt;=X$1006)),FALSE),TRUE))))</f>
        <v>0.0</v>
      </c>
      <c r="Y564">
        <f>IF(Datos!Y564="",0,IF(AND(Y$1008&lt;&gt;"",Datos!Y564=Y$1008),0,IF(Y$1004=0,0,1-CHOOSE(Y$1004,IF(ISNUMBER(Datos!Y564),AND(OR(Y$1005="",Datos!Y564&gt;=Y$1005),OR(Y$1006="",Datos!Y564&lt;=Y$1006)),FALSE),IF(ISNUMBER(Datos!Y564),AND(Datos!Y564=INT(Datos!Y564),AND(OR(Y$1005="",Datos!Y564&gt;=Y$1005),OR(Y$1006="",Datos!Y564&lt;=Y$1006))),FALSE),OR(ISNUMBER(FIND(";"&amp;UPPER(TRIM(Datos!Y564&amp;""))&amp;"=",Y$1007)),ISNUMBER(FIND(";"&amp;UPPER(TRIM(Datos!Y564&amp;""))&amp;";",Y$1007))),OR(UPPER(TRIM(Datos!Y564&amp;""))="SÍ",UPPER(TRIM(Datos!Y564&amp;""))="SI",UPPER(TRIM(Datos!Y564&amp;""))="NO"),IF(ISNUMBER(Datos!Y564),AND(OR(Y$1005="",Datos!Y564&gt;=Y$1005),OR(Y$1006="",Datos!Y564&lt;=Y$1006)),FALSE),TRUE))))</f>
        <v>0.0</v>
      </c>
      <c r="Z564">
        <f>IF(Datos!Z564="",0,IF(AND(Z$1008&lt;&gt;"",Datos!Z564=Z$1008),0,IF(Z$1004=0,0,1-CHOOSE(Z$1004,IF(ISNUMBER(Datos!Z564),AND(OR(Z$1005="",Datos!Z564&gt;=Z$1005),OR(Z$1006="",Datos!Z564&lt;=Z$1006)),FALSE),IF(ISNUMBER(Datos!Z564),AND(Datos!Z564=INT(Datos!Z564),AND(OR(Z$1005="",Datos!Z564&gt;=Z$1005),OR(Z$1006="",Datos!Z564&lt;=Z$1006))),FALSE),OR(ISNUMBER(FIND(";"&amp;UPPER(TRIM(Datos!Z564&amp;""))&amp;"=",Z$1007)),ISNUMBER(FIND(";"&amp;UPPER(TRIM(Datos!Z564&amp;""))&amp;";",Z$1007))),OR(UPPER(TRIM(Datos!Z564&amp;""))="SÍ",UPPER(TRIM(Datos!Z564&amp;""))="SI",UPPER(TRIM(Datos!Z564&amp;""))="NO"),IF(ISNUMBER(Datos!Z564),AND(OR(Z$1005="",Datos!Z564&gt;=Z$1005),OR(Z$1006="",Datos!Z564&lt;=Z$1006)),FALSE),TRUE))))</f>
        <v>0.0</v>
      </c>
      <c r="AA564">
        <f>IF(Datos!AA564="",0,IF(AND(AA$1008&lt;&gt;"",Datos!AA564=AA$1008),0,IF(AA$1004=0,0,1-CHOOSE(AA$1004,IF(ISNUMBER(Datos!AA564),AND(OR(AA$1005="",Datos!AA564&gt;=AA$1005),OR(AA$1006="",Datos!AA564&lt;=AA$1006)),FALSE),IF(ISNUMBER(Datos!AA564),AND(Datos!AA564=INT(Datos!AA564),AND(OR(AA$1005="",Datos!AA564&gt;=AA$1005),OR(AA$1006="",Datos!AA564&lt;=AA$1006))),FALSE),OR(ISNUMBER(FIND(";"&amp;UPPER(TRIM(Datos!AA564&amp;""))&amp;"=",AA$1007)),ISNUMBER(FIND(";"&amp;UPPER(TRIM(Datos!AA564&amp;""))&amp;";",AA$1007))),OR(UPPER(TRIM(Datos!AA564&amp;""))="SÍ",UPPER(TRIM(Datos!AA564&amp;""))="SI",UPPER(TRIM(Datos!AA564&amp;""))="NO"),IF(ISNUMBER(Datos!AA564),AND(OR(AA$1005="",Datos!AA564&gt;=AA$1005),OR(AA$1006="",Datos!AA564&lt;=AA$1006)),FALSE),TRUE))))</f>
        <v>0.0</v>
      </c>
      <c r="AB564">
        <f>IF(Datos!AB564="",0,IF(AND(AB$1008&lt;&gt;"",Datos!AB564=AB$1008),0,IF(AB$1004=0,0,1-CHOOSE(AB$1004,IF(ISNUMBER(Datos!AB564),AND(OR(AB$1005="",Datos!AB564&gt;=AB$1005),OR(AB$1006="",Datos!AB564&lt;=AB$1006)),FALSE),IF(ISNUMBER(Datos!AB564),AND(Datos!AB564=INT(Datos!AB564),AND(OR(AB$1005="",Datos!AB564&gt;=AB$1005),OR(AB$1006="",Datos!AB564&lt;=AB$1006))),FALSE),OR(ISNUMBER(FIND(";"&amp;UPPER(TRIM(Datos!AB564&amp;""))&amp;"=",AB$1007)),ISNUMBER(FIND(";"&amp;UPPER(TRIM(Datos!AB564&amp;""))&amp;";",AB$1007))),OR(UPPER(TRIM(Datos!AB564&amp;""))="SÍ",UPPER(TRIM(Datos!AB564&amp;""))="SI",UPPER(TRIM(Datos!AB564&amp;""))="NO"),IF(ISNUMBER(Datos!AB564),AND(OR(AB$1005="",Datos!AB564&gt;=AB$1005),OR(AB$1006="",Datos!AB564&lt;=AB$1006)),FALSE),TRUE))))</f>
        <v>0.0</v>
      </c>
      <c r="AC564">
        <f>IF(Datos!AC564="",0,IF(AND(AC$1008&lt;&gt;"",Datos!AC564=AC$1008),0,IF(AC$1004=0,0,1-CHOOSE(AC$1004,IF(ISNUMBER(Datos!AC564),AND(OR(AC$1005="",Datos!AC564&gt;=AC$1005),OR(AC$1006="",Datos!AC564&lt;=AC$1006)),FALSE),IF(ISNUMBER(Datos!AC564),AND(Datos!AC564=INT(Datos!AC564),AND(OR(AC$1005="",Datos!AC564&gt;=AC$1005),OR(AC$1006="",Datos!AC564&lt;=AC$1006))),FALSE),OR(ISNUMBER(FIND(";"&amp;UPPER(TRIM(Datos!AC564&amp;""))&amp;"=",AC$1007)),ISNUMBER(FIND(";"&amp;UPPER(TRIM(Datos!AC564&amp;""))&amp;";",AC$1007))),OR(UPPER(TRIM(Datos!AC564&amp;""))="SÍ",UPPER(TRIM(Datos!AC564&amp;""))="SI",UPPER(TRIM(Datos!AC564&amp;""))="NO"),IF(ISNUMBER(Datos!AC564),AND(OR(AC$1005="",Datos!AC564&gt;=AC$1005),OR(AC$1006="",Datos!AC564&lt;=AC$1006)),FALSE),TRUE))))</f>
        <v>0.0</v>
      </c>
      <c r="AD564">
        <f>IF(Datos!AD564="",0,IF(AND(AD$1008&lt;&gt;"",Datos!AD564=AD$1008),0,IF(AD$1004=0,0,1-CHOOSE(AD$1004,IF(ISNUMBER(Datos!AD564),AND(OR(AD$1005="",Datos!AD564&gt;=AD$1005),OR(AD$1006="",Datos!AD564&lt;=AD$1006)),FALSE),IF(ISNUMBER(Datos!AD564),AND(Datos!AD564=INT(Datos!AD564),AND(OR(AD$1005="",Datos!AD564&gt;=AD$1005),OR(AD$1006="",Datos!AD564&lt;=AD$1006))),FALSE),OR(ISNUMBER(FIND(";"&amp;UPPER(TRIM(Datos!AD564&amp;""))&amp;"=",AD$1007)),ISNUMBER(FIND(";"&amp;UPPER(TRIM(Datos!AD564&amp;""))&amp;";",AD$1007))),OR(UPPER(TRIM(Datos!AD564&amp;""))="SÍ",UPPER(TRIM(Datos!AD564&amp;""))="SI",UPPER(TRIM(Datos!AD564&amp;""))="NO"),IF(ISNUMBER(Datos!AD564),AND(OR(AD$1005="",Datos!AD564&gt;=AD$1005),OR(AD$1006="",Datos!AD564&lt;=AD$1006)),FALSE),TRUE))))</f>
        <v>0.0</v>
      </c>
      <c r="AE564">
        <f>IF(Datos!AE564="",0,IF(AND(AE$1008&lt;&gt;"",Datos!AE564=AE$1008),0,IF(AE$1004=0,0,1-CHOOSE(AE$1004,IF(ISNUMBER(Datos!AE564),AND(OR(AE$1005="",Datos!AE564&gt;=AE$1005),OR(AE$1006="",Datos!AE564&lt;=AE$1006)),FALSE),IF(ISNUMBER(Datos!AE564),AND(Datos!AE564=INT(Datos!AE564),AND(OR(AE$1005="",Datos!AE564&gt;=AE$1005),OR(AE$1006="",Datos!AE564&lt;=AE$1006))),FALSE),OR(ISNUMBER(FIND(";"&amp;UPPER(TRIM(Datos!AE564&amp;""))&amp;"=",AE$1007)),ISNUMBER(FIND(";"&amp;UPPER(TRIM(Datos!AE564&amp;""))&amp;";",AE$1007))),OR(UPPER(TRIM(Datos!AE564&amp;""))="SÍ",UPPER(TRIM(Datos!AE564&amp;""))="SI",UPPER(TRIM(Datos!AE564&amp;""))="NO"),IF(ISNUMBER(Datos!AE564),AND(OR(AE$1005="",Datos!AE564&gt;=AE$1005),OR(AE$1006="",Datos!AE564&lt;=AE$1006)),FALSE),TRUE))))</f>
        <v>0.0</v>
      </c>
    </row>
    <row r="565" spans="2:31">
      <c r="B565">
        <f>IF(Datos!B565="",0,IF(AND(B$1008&lt;&gt;"",Datos!B565=B$1008),0,IF(B$1004=0,0,1-CHOOSE(B$1004,IF(ISNUMBER(Datos!B565),AND(OR(B$1005="",Datos!B565&gt;=B$1005),OR(B$1006="",Datos!B565&lt;=B$1006)),FALSE),IF(ISNUMBER(Datos!B565),AND(Datos!B565=INT(Datos!B565),AND(OR(B$1005="",Datos!B565&gt;=B$1005),OR(B$1006="",Datos!B565&lt;=B$1006))),FALSE),OR(ISNUMBER(FIND(";"&amp;UPPER(TRIM(Datos!B565&amp;""))&amp;"=",B$1007)),ISNUMBER(FIND(";"&amp;UPPER(TRIM(Datos!B565&amp;""))&amp;";",B$1007))),OR(UPPER(TRIM(Datos!B565&amp;""))="SÍ",UPPER(TRIM(Datos!B565&amp;""))="SI",UPPER(TRIM(Datos!B565&amp;""))="NO"),IF(ISNUMBER(Datos!B565),AND(OR(B$1005="",Datos!B565&gt;=B$1005),OR(B$1006="",Datos!B565&lt;=B$1006)),FALSE),TRUE))))</f>
        <v>0.0</v>
      </c>
      <c r="C565">
        <f>IF(Datos!C565="",0,IF(AND(C$1008&lt;&gt;"",Datos!C565=C$1008),0,IF(C$1004=0,0,1-CHOOSE(C$1004,IF(ISNUMBER(Datos!C565),AND(OR(C$1005="",Datos!C565&gt;=C$1005),OR(C$1006="",Datos!C565&lt;=C$1006)),FALSE),IF(ISNUMBER(Datos!C565),AND(Datos!C565=INT(Datos!C565),AND(OR(C$1005="",Datos!C565&gt;=C$1005),OR(C$1006="",Datos!C565&lt;=C$1006))),FALSE),OR(ISNUMBER(FIND(";"&amp;UPPER(TRIM(Datos!C565&amp;""))&amp;"=",C$1007)),ISNUMBER(FIND(";"&amp;UPPER(TRIM(Datos!C565&amp;""))&amp;";",C$1007))),OR(UPPER(TRIM(Datos!C565&amp;""))="SÍ",UPPER(TRIM(Datos!C565&amp;""))="SI",UPPER(TRIM(Datos!C565&amp;""))="NO"),IF(ISNUMBER(Datos!C565),AND(OR(C$1005="",Datos!C565&gt;=C$1005),OR(C$1006="",Datos!C565&lt;=C$1006)),FALSE),TRUE))))</f>
        <v>0.0</v>
      </c>
      <c r="D565">
        <f>IF(Datos!D565="",0,IF(AND(D$1008&lt;&gt;"",Datos!D565=D$1008),0,IF(D$1004=0,0,1-CHOOSE(D$1004,IF(ISNUMBER(Datos!D565),AND(OR(D$1005="",Datos!D565&gt;=D$1005),OR(D$1006="",Datos!D565&lt;=D$1006)),FALSE),IF(ISNUMBER(Datos!D565),AND(Datos!D565=INT(Datos!D565),AND(OR(D$1005="",Datos!D565&gt;=D$1005),OR(D$1006="",Datos!D565&lt;=D$1006))),FALSE),OR(ISNUMBER(FIND(";"&amp;UPPER(TRIM(Datos!D565&amp;""))&amp;"=",D$1007)),ISNUMBER(FIND(";"&amp;UPPER(TRIM(Datos!D565&amp;""))&amp;";",D$1007))),OR(UPPER(TRIM(Datos!D565&amp;""))="SÍ",UPPER(TRIM(Datos!D565&amp;""))="SI",UPPER(TRIM(Datos!D565&amp;""))="NO"),IF(ISNUMBER(Datos!D565),AND(OR(D$1005="",Datos!D565&gt;=D$1005),OR(D$1006="",Datos!D565&lt;=D$1006)),FALSE),TRUE))))</f>
        <v>0.0</v>
      </c>
      <c r="E565">
        <f>IF(Datos!E565="",0,IF(AND(E$1008&lt;&gt;"",Datos!E565=E$1008),0,IF(E$1004=0,0,1-CHOOSE(E$1004,IF(ISNUMBER(Datos!E565),AND(OR(E$1005="",Datos!E565&gt;=E$1005),OR(E$1006="",Datos!E565&lt;=E$1006)),FALSE),IF(ISNUMBER(Datos!E565),AND(Datos!E565=INT(Datos!E565),AND(OR(E$1005="",Datos!E565&gt;=E$1005),OR(E$1006="",Datos!E565&lt;=E$1006))),FALSE),OR(ISNUMBER(FIND(";"&amp;UPPER(TRIM(Datos!E565&amp;""))&amp;"=",E$1007)),ISNUMBER(FIND(";"&amp;UPPER(TRIM(Datos!E565&amp;""))&amp;";",E$1007))),OR(UPPER(TRIM(Datos!E565&amp;""))="SÍ",UPPER(TRIM(Datos!E565&amp;""))="SI",UPPER(TRIM(Datos!E565&amp;""))="NO"),IF(ISNUMBER(Datos!E565),AND(OR(E$1005="",Datos!E565&gt;=E$1005),OR(E$1006="",Datos!E565&lt;=E$1006)),FALSE),TRUE))))</f>
        <v>0.0</v>
      </c>
      <c r="F565">
        <f>IF(Datos!F565="",0,IF(AND(F$1008&lt;&gt;"",Datos!F565=F$1008),0,IF(F$1004=0,0,1-CHOOSE(F$1004,IF(ISNUMBER(Datos!F565),AND(OR(F$1005="",Datos!F565&gt;=F$1005),OR(F$1006="",Datos!F565&lt;=F$1006)),FALSE),IF(ISNUMBER(Datos!F565),AND(Datos!F565=INT(Datos!F565),AND(OR(F$1005="",Datos!F565&gt;=F$1005),OR(F$1006="",Datos!F565&lt;=F$1006))),FALSE),OR(ISNUMBER(FIND(";"&amp;UPPER(TRIM(Datos!F565&amp;""))&amp;"=",F$1007)),ISNUMBER(FIND(";"&amp;UPPER(TRIM(Datos!F565&amp;""))&amp;";",F$1007))),OR(UPPER(TRIM(Datos!F565&amp;""))="SÍ",UPPER(TRIM(Datos!F565&amp;""))="SI",UPPER(TRIM(Datos!F565&amp;""))="NO"),IF(ISNUMBER(Datos!F565),AND(OR(F$1005="",Datos!F565&gt;=F$1005),OR(F$1006="",Datos!F565&lt;=F$1006)),FALSE),TRUE))))</f>
        <v>0.0</v>
      </c>
      <c r="G565">
        <f>IF(Datos!G565="",0,IF(AND(G$1008&lt;&gt;"",Datos!G565=G$1008),0,IF(G$1004=0,0,1-CHOOSE(G$1004,IF(ISNUMBER(Datos!G565),AND(OR(G$1005="",Datos!G565&gt;=G$1005),OR(G$1006="",Datos!G565&lt;=G$1006)),FALSE),IF(ISNUMBER(Datos!G565),AND(Datos!G565=INT(Datos!G565),AND(OR(G$1005="",Datos!G565&gt;=G$1005),OR(G$1006="",Datos!G565&lt;=G$1006))),FALSE),OR(ISNUMBER(FIND(";"&amp;UPPER(TRIM(Datos!G565&amp;""))&amp;"=",G$1007)),ISNUMBER(FIND(";"&amp;UPPER(TRIM(Datos!G565&amp;""))&amp;";",G$1007))),OR(UPPER(TRIM(Datos!G565&amp;""))="SÍ",UPPER(TRIM(Datos!G565&amp;""))="SI",UPPER(TRIM(Datos!G565&amp;""))="NO"),IF(ISNUMBER(Datos!G565),AND(OR(G$1005="",Datos!G565&gt;=G$1005),OR(G$1006="",Datos!G565&lt;=G$1006)),FALSE),TRUE))))</f>
        <v>0.0</v>
      </c>
      <c r="H565">
        <f>IF(Datos!H565="",0,IF(AND(H$1008&lt;&gt;"",Datos!H565=H$1008),0,IF(H$1004=0,0,1-CHOOSE(H$1004,IF(ISNUMBER(Datos!H565),AND(OR(H$1005="",Datos!H565&gt;=H$1005),OR(H$1006="",Datos!H565&lt;=H$1006)),FALSE),IF(ISNUMBER(Datos!H565),AND(Datos!H565=INT(Datos!H565),AND(OR(H$1005="",Datos!H565&gt;=H$1005),OR(H$1006="",Datos!H565&lt;=H$1006))),FALSE),OR(ISNUMBER(FIND(";"&amp;UPPER(TRIM(Datos!H565&amp;""))&amp;"=",H$1007)),ISNUMBER(FIND(";"&amp;UPPER(TRIM(Datos!H565&amp;""))&amp;";",H$1007))),OR(UPPER(TRIM(Datos!H565&amp;""))="SÍ",UPPER(TRIM(Datos!H565&amp;""))="SI",UPPER(TRIM(Datos!H565&amp;""))="NO"),IF(ISNUMBER(Datos!H565),AND(OR(H$1005="",Datos!H565&gt;=H$1005),OR(H$1006="",Datos!H565&lt;=H$1006)),FALSE),TRUE))))</f>
        <v>0.0</v>
      </c>
      <c r="I565">
        <f>IF(Datos!I565="",0,IF(AND(I$1008&lt;&gt;"",Datos!I565=I$1008),0,IF(I$1004=0,0,1-CHOOSE(I$1004,IF(ISNUMBER(Datos!I565),AND(OR(I$1005="",Datos!I565&gt;=I$1005),OR(I$1006="",Datos!I565&lt;=I$1006)),FALSE),IF(ISNUMBER(Datos!I565),AND(Datos!I565=INT(Datos!I565),AND(OR(I$1005="",Datos!I565&gt;=I$1005),OR(I$1006="",Datos!I565&lt;=I$1006))),FALSE),OR(ISNUMBER(FIND(";"&amp;UPPER(TRIM(Datos!I565&amp;""))&amp;"=",I$1007)),ISNUMBER(FIND(";"&amp;UPPER(TRIM(Datos!I565&amp;""))&amp;";",I$1007))),OR(UPPER(TRIM(Datos!I565&amp;""))="SÍ",UPPER(TRIM(Datos!I565&amp;""))="SI",UPPER(TRIM(Datos!I565&amp;""))="NO"),IF(ISNUMBER(Datos!I565),AND(OR(I$1005="",Datos!I565&gt;=I$1005),OR(I$1006="",Datos!I565&lt;=I$1006)),FALSE),TRUE))))</f>
        <v>0.0</v>
      </c>
      <c r="J565">
        <f>IF(Datos!J565="",0,IF(AND(J$1008&lt;&gt;"",Datos!J565=J$1008),0,IF(J$1004=0,0,1-CHOOSE(J$1004,IF(ISNUMBER(Datos!J565),AND(OR(J$1005="",Datos!J565&gt;=J$1005),OR(J$1006="",Datos!J565&lt;=J$1006)),FALSE),IF(ISNUMBER(Datos!J565),AND(Datos!J565=INT(Datos!J565),AND(OR(J$1005="",Datos!J565&gt;=J$1005),OR(J$1006="",Datos!J565&lt;=J$1006))),FALSE),OR(ISNUMBER(FIND(";"&amp;UPPER(TRIM(Datos!J565&amp;""))&amp;"=",J$1007)),ISNUMBER(FIND(";"&amp;UPPER(TRIM(Datos!J565&amp;""))&amp;";",J$1007))),OR(UPPER(TRIM(Datos!J565&amp;""))="SÍ",UPPER(TRIM(Datos!J565&amp;""))="SI",UPPER(TRIM(Datos!J565&amp;""))="NO"),IF(ISNUMBER(Datos!J565),AND(OR(J$1005="",Datos!J565&gt;=J$1005),OR(J$1006="",Datos!J565&lt;=J$1006)),FALSE),TRUE))))</f>
        <v>0.0</v>
      </c>
      <c r="K565">
        <f>IF(Datos!K565="",0,IF(AND(K$1008&lt;&gt;"",Datos!K565=K$1008),0,IF(K$1004=0,0,1-CHOOSE(K$1004,IF(ISNUMBER(Datos!K565),AND(OR(K$1005="",Datos!K565&gt;=K$1005),OR(K$1006="",Datos!K565&lt;=K$1006)),FALSE),IF(ISNUMBER(Datos!K565),AND(Datos!K565=INT(Datos!K565),AND(OR(K$1005="",Datos!K565&gt;=K$1005),OR(K$1006="",Datos!K565&lt;=K$1006))),FALSE),OR(ISNUMBER(FIND(";"&amp;UPPER(TRIM(Datos!K565&amp;""))&amp;"=",K$1007)),ISNUMBER(FIND(";"&amp;UPPER(TRIM(Datos!K565&amp;""))&amp;";",K$1007))),OR(UPPER(TRIM(Datos!K565&amp;""))="SÍ",UPPER(TRIM(Datos!K565&amp;""))="SI",UPPER(TRIM(Datos!K565&amp;""))="NO"),IF(ISNUMBER(Datos!K565),AND(OR(K$1005="",Datos!K565&gt;=K$1005),OR(K$1006="",Datos!K565&lt;=K$1006)),FALSE),TRUE))))</f>
        <v>0.0</v>
      </c>
      <c r="L565">
        <f>IF(Datos!L565="",0,IF(AND(L$1008&lt;&gt;"",Datos!L565=L$1008),0,IF(L$1004=0,0,1-CHOOSE(L$1004,IF(ISNUMBER(Datos!L565),AND(OR(L$1005="",Datos!L565&gt;=L$1005),OR(L$1006="",Datos!L565&lt;=L$1006)),FALSE),IF(ISNUMBER(Datos!L565),AND(Datos!L565=INT(Datos!L565),AND(OR(L$1005="",Datos!L565&gt;=L$1005),OR(L$1006="",Datos!L565&lt;=L$1006))),FALSE),OR(ISNUMBER(FIND(";"&amp;UPPER(TRIM(Datos!L565&amp;""))&amp;"=",L$1007)),ISNUMBER(FIND(";"&amp;UPPER(TRIM(Datos!L565&amp;""))&amp;";",L$1007))),OR(UPPER(TRIM(Datos!L565&amp;""))="SÍ",UPPER(TRIM(Datos!L565&amp;""))="SI",UPPER(TRIM(Datos!L565&amp;""))="NO"),IF(ISNUMBER(Datos!L565),AND(OR(L$1005="",Datos!L565&gt;=L$1005),OR(L$1006="",Datos!L565&lt;=L$1006)),FALSE),TRUE))))</f>
        <v>0.0</v>
      </c>
      <c r="M565">
        <f>IF(Datos!M565="",0,IF(AND(M$1008&lt;&gt;"",Datos!M565=M$1008),0,IF(M$1004=0,0,1-CHOOSE(M$1004,IF(ISNUMBER(Datos!M565),AND(OR(M$1005="",Datos!M565&gt;=M$1005),OR(M$1006="",Datos!M565&lt;=M$1006)),FALSE),IF(ISNUMBER(Datos!M565),AND(Datos!M565=INT(Datos!M565),AND(OR(M$1005="",Datos!M565&gt;=M$1005),OR(M$1006="",Datos!M565&lt;=M$1006))),FALSE),OR(ISNUMBER(FIND(";"&amp;UPPER(TRIM(Datos!M565&amp;""))&amp;"=",M$1007)),ISNUMBER(FIND(";"&amp;UPPER(TRIM(Datos!M565&amp;""))&amp;";",M$1007))),OR(UPPER(TRIM(Datos!M565&amp;""))="SÍ",UPPER(TRIM(Datos!M565&amp;""))="SI",UPPER(TRIM(Datos!M565&amp;""))="NO"),IF(ISNUMBER(Datos!M565),AND(OR(M$1005="",Datos!M565&gt;=M$1005),OR(M$1006="",Datos!M565&lt;=M$1006)),FALSE),TRUE))))</f>
        <v>0.0</v>
      </c>
      <c r="N565">
        <f>IF(Datos!N565="",0,IF(AND(N$1008&lt;&gt;"",Datos!N565=N$1008),0,IF(N$1004=0,0,1-CHOOSE(N$1004,IF(ISNUMBER(Datos!N565),AND(OR(N$1005="",Datos!N565&gt;=N$1005),OR(N$1006="",Datos!N565&lt;=N$1006)),FALSE),IF(ISNUMBER(Datos!N565),AND(Datos!N565=INT(Datos!N565),AND(OR(N$1005="",Datos!N565&gt;=N$1005),OR(N$1006="",Datos!N565&lt;=N$1006))),FALSE),OR(ISNUMBER(FIND(";"&amp;UPPER(TRIM(Datos!N565&amp;""))&amp;"=",N$1007)),ISNUMBER(FIND(";"&amp;UPPER(TRIM(Datos!N565&amp;""))&amp;";",N$1007))),OR(UPPER(TRIM(Datos!N565&amp;""))="SÍ",UPPER(TRIM(Datos!N565&amp;""))="SI",UPPER(TRIM(Datos!N565&amp;""))="NO"),IF(ISNUMBER(Datos!N565),AND(OR(N$1005="",Datos!N565&gt;=N$1005),OR(N$1006="",Datos!N565&lt;=N$1006)),FALSE),TRUE))))</f>
        <v>0.0</v>
      </c>
      <c r="O565">
        <f>IF(Datos!O565="",0,IF(AND(O$1008&lt;&gt;"",Datos!O565=O$1008),0,IF(O$1004=0,0,1-CHOOSE(O$1004,IF(ISNUMBER(Datos!O565),AND(OR(O$1005="",Datos!O565&gt;=O$1005),OR(O$1006="",Datos!O565&lt;=O$1006)),FALSE),IF(ISNUMBER(Datos!O565),AND(Datos!O565=INT(Datos!O565),AND(OR(O$1005="",Datos!O565&gt;=O$1005),OR(O$1006="",Datos!O565&lt;=O$1006))),FALSE),OR(ISNUMBER(FIND(";"&amp;UPPER(TRIM(Datos!O565&amp;""))&amp;"=",O$1007)),ISNUMBER(FIND(";"&amp;UPPER(TRIM(Datos!O565&amp;""))&amp;";",O$1007))),OR(UPPER(TRIM(Datos!O565&amp;""))="SÍ",UPPER(TRIM(Datos!O565&amp;""))="SI",UPPER(TRIM(Datos!O565&amp;""))="NO"),IF(ISNUMBER(Datos!O565),AND(OR(O$1005="",Datos!O565&gt;=O$1005),OR(O$1006="",Datos!O565&lt;=O$1006)),FALSE),TRUE))))</f>
        <v>0.0</v>
      </c>
      <c r="P565">
        <f>IF(Datos!P565="",0,IF(AND(P$1008&lt;&gt;"",Datos!P565=P$1008),0,IF(P$1004=0,0,1-CHOOSE(P$1004,IF(ISNUMBER(Datos!P565),AND(OR(P$1005="",Datos!P565&gt;=P$1005),OR(P$1006="",Datos!P565&lt;=P$1006)),FALSE),IF(ISNUMBER(Datos!P565),AND(Datos!P565=INT(Datos!P565),AND(OR(P$1005="",Datos!P565&gt;=P$1005),OR(P$1006="",Datos!P565&lt;=P$1006))),FALSE),OR(ISNUMBER(FIND(";"&amp;UPPER(TRIM(Datos!P565&amp;""))&amp;"=",P$1007)),ISNUMBER(FIND(";"&amp;UPPER(TRIM(Datos!P565&amp;""))&amp;";",P$1007))),OR(UPPER(TRIM(Datos!P565&amp;""))="SÍ",UPPER(TRIM(Datos!P565&amp;""))="SI",UPPER(TRIM(Datos!P565&amp;""))="NO"),IF(ISNUMBER(Datos!P565),AND(OR(P$1005="",Datos!P565&gt;=P$1005),OR(P$1006="",Datos!P565&lt;=P$1006)),FALSE),TRUE))))</f>
        <v>0.0</v>
      </c>
      <c r="Q565">
        <f>IF(Datos!Q565="",0,IF(AND(Q$1008&lt;&gt;"",Datos!Q565=Q$1008),0,IF(Q$1004=0,0,1-CHOOSE(Q$1004,IF(ISNUMBER(Datos!Q565),AND(OR(Q$1005="",Datos!Q565&gt;=Q$1005),OR(Q$1006="",Datos!Q565&lt;=Q$1006)),FALSE),IF(ISNUMBER(Datos!Q565),AND(Datos!Q565=INT(Datos!Q565),AND(OR(Q$1005="",Datos!Q565&gt;=Q$1005),OR(Q$1006="",Datos!Q565&lt;=Q$1006))),FALSE),OR(ISNUMBER(FIND(";"&amp;UPPER(TRIM(Datos!Q565&amp;""))&amp;"=",Q$1007)),ISNUMBER(FIND(";"&amp;UPPER(TRIM(Datos!Q565&amp;""))&amp;";",Q$1007))),OR(UPPER(TRIM(Datos!Q565&amp;""))="SÍ",UPPER(TRIM(Datos!Q565&amp;""))="SI",UPPER(TRIM(Datos!Q565&amp;""))="NO"),IF(ISNUMBER(Datos!Q565),AND(OR(Q$1005="",Datos!Q565&gt;=Q$1005),OR(Q$1006="",Datos!Q565&lt;=Q$1006)),FALSE),TRUE))))</f>
        <v>0.0</v>
      </c>
      <c r="R565">
        <f>IF(Datos!R565="",0,IF(AND(R$1008&lt;&gt;"",Datos!R565=R$1008),0,IF(R$1004=0,0,1-CHOOSE(R$1004,IF(ISNUMBER(Datos!R565),AND(OR(R$1005="",Datos!R565&gt;=R$1005),OR(R$1006="",Datos!R565&lt;=R$1006)),FALSE),IF(ISNUMBER(Datos!R565),AND(Datos!R565=INT(Datos!R565),AND(OR(R$1005="",Datos!R565&gt;=R$1005),OR(R$1006="",Datos!R565&lt;=R$1006))),FALSE),OR(ISNUMBER(FIND(";"&amp;UPPER(TRIM(Datos!R565&amp;""))&amp;"=",R$1007)),ISNUMBER(FIND(";"&amp;UPPER(TRIM(Datos!R565&amp;""))&amp;";",R$1007))),OR(UPPER(TRIM(Datos!R565&amp;""))="SÍ",UPPER(TRIM(Datos!R565&amp;""))="SI",UPPER(TRIM(Datos!R565&amp;""))="NO"),IF(ISNUMBER(Datos!R565),AND(OR(R$1005="",Datos!R565&gt;=R$1005),OR(R$1006="",Datos!R565&lt;=R$1006)),FALSE),TRUE))))</f>
        <v>0.0</v>
      </c>
      <c r="S565">
        <f>IF(Datos!S565="",0,IF(AND(S$1008&lt;&gt;"",Datos!S565=S$1008),0,IF(S$1004=0,0,1-CHOOSE(S$1004,IF(ISNUMBER(Datos!S565),AND(OR(S$1005="",Datos!S565&gt;=S$1005),OR(S$1006="",Datos!S565&lt;=S$1006)),FALSE),IF(ISNUMBER(Datos!S565),AND(Datos!S565=INT(Datos!S565),AND(OR(S$1005="",Datos!S565&gt;=S$1005),OR(S$1006="",Datos!S565&lt;=S$1006))),FALSE),OR(ISNUMBER(FIND(";"&amp;UPPER(TRIM(Datos!S565&amp;""))&amp;"=",S$1007)),ISNUMBER(FIND(";"&amp;UPPER(TRIM(Datos!S565&amp;""))&amp;";",S$1007))),OR(UPPER(TRIM(Datos!S565&amp;""))="SÍ",UPPER(TRIM(Datos!S565&amp;""))="SI",UPPER(TRIM(Datos!S565&amp;""))="NO"),IF(ISNUMBER(Datos!S565),AND(OR(S$1005="",Datos!S565&gt;=S$1005),OR(S$1006="",Datos!S565&lt;=S$1006)),FALSE),TRUE))))</f>
        <v>0.0</v>
      </c>
      <c r="T565">
        <f>IF(Datos!T565="",0,IF(AND(T$1008&lt;&gt;"",Datos!T565=T$1008),0,IF(T$1004=0,0,1-CHOOSE(T$1004,IF(ISNUMBER(Datos!T565),AND(OR(T$1005="",Datos!T565&gt;=T$1005),OR(T$1006="",Datos!T565&lt;=T$1006)),FALSE),IF(ISNUMBER(Datos!T565),AND(Datos!T565=INT(Datos!T565),AND(OR(T$1005="",Datos!T565&gt;=T$1005),OR(T$1006="",Datos!T565&lt;=T$1006))),FALSE),OR(ISNUMBER(FIND(";"&amp;UPPER(TRIM(Datos!T565&amp;""))&amp;"=",T$1007)),ISNUMBER(FIND(";"&amp;UPPER(TRIM(Datos!T565&amp;""))&amp;";",T$1007))),OR(UPPER(TRIM(Datos!T565&amp;""))="SÍ",UPPER(TRIM(Datos!T565&amp;""))="SI",UPPER(TRIM(Datos!T565&amp;""))="NO"),IF(ISNUMBER(Datos!T565),AND(OR(T$1005="",Datos!T565&gt;=T$1005),OR(T$1006="",Datos!T565&lt;=T$1006)),FALSE),TRUE))))</f>
        <v>0.0</v>
      </c>
      <c r="U565">
        <f>IF(Datos!U565="",0,IF(AND(U$1008&lt;&gt;"",Datos!U565=U$1008),0,IF(U$1004=0,0,1-CHOOSE(U$1004,IF(ISNUMBER(Datos!U565),AND(OR(U$1005="",Datos!U565&gt;=U$1005),OR(U$1006="",Datos!U565&lt;=U$1006)),FALSE),IF(ISNUMBER(Datos!U565),AND(Datos!U565=INT(Datos!U565),AND(OR(U$1005="",Datos!U565&gt;=U$1005),OR(U$1006="",Datos!U565&lt;=U$1006))),FALSE),OR(ISNUMBER(FIND(";"&amp;UPPER(TRIM(Datos!U565&amp;""))&amp;"=",U$1007)),ISNUMBER(FIND(";"&amp;UPPER(TRIM(Datos!U565&amp;""))&amp;";",U$1007))),OR(UPPER(TRIM(Datos!U565&amp;""))="SÍ",UPPER(TRIM(Datos!U565&amp;""))="SI",UPPER(TRIM(Datos!U565&amp;""))="NO"),IF(ISNUMBER(Datos!U565),AND(OR(U$1005="",Datos!U565&gt;=U$1005),OR(U$1006="",Datos!U565&lt;=U$1006)),FALSE),TRUE))))</f>
        <v>0.0</v>
      </c>
      <c r="V565">
        <f>IF(Datos!V565="",0,IF(AND(V$1008&lt;&gt;"",Datos!V565=V$1008),0,IF(V$1004=0,0,1-CHOOSE(V$1004,IF(ISNUMBER(Datos!V565),AND(OR(V$1005="",Datos!V565&gt;=V$1005),OR(V$1006="",Datos!V565&lt;=V$1006)),FALSE),IF(ISNUMBER(Datos!V565),AND(Datos!V565=INT(Datos!V565),AND(OR(V$1005="",Datos!V565&gt;=V$1005),OR(V$1006="",Datos!V565&lt;=V$1006))),FALSE),OR(ISNUMBER(FIND(";"&amp;UPPER(TRIM(Datos!V565&amp;""))&amp;"=",V$1007)),ISNUMBER(FIND(";"&amp;UPPER(TRIM(Datos!V565&amp;""))&amp;";",V$1007))),OR(UPPER(TRIM(Datos!V565&amp;""))="SÍ",UPPER(TRIM(Datos!V565&amp;""))="SI",UPPER(TRIM(Datos!V565&amp;""))="NO"),IF(ISNUMBER(Datos!V565),AND(OR(V$1005="",Datos!V565&gt;=V$1005),OR(V$1006="",Datos!V565&lt;=V$1006)),FALSE),TRUE))))</f>
        <v>0.0</v>
      </c>
      <c r="W565">
        <f>IF(Datos!W565="",0,IF(AND(W$1008&lt;&gt;"",Datos!W565=W$1008),0,IF(W$1004=0,0,1-CHOOSE(W$1004,IF(ISNUMBER(Datos!W565),AND(OR(W$1005="",Datos!W565&gt;=W$1005),OR(W$1006="",Datos!W565&lt;=W$1006)),FALSE),IF(ISNUMBER(Datos!W565),AND(Datos!W565=INT(Datos!W565),AND(OR(W$1005="",Datos!W565&gt;=W$1005),OR(W$1006="",Datos!W565&lt;=W$1006))),FALSE),OR(ISNUMBER(FIND(";"&amp;UPPER(TRIM(Datos!W565&amp;""))&amp;"=",W$1007)),ISNUMBER(FIND(";"&amp;UPPER(TRIM(Datos!W565&amp;""))&amp;";",W$1007))),OR(UPPER(TRIM(Datos!W565&amp;""))="SÍ",UPPER(TRIM(Datos!W565&amp;""))="SI",UPPER(TRIM(Datos!W565&amp;""))="NO"),IF(ISNUMBER(Datos!W565),AND(OR(W$1005="",Datos!W565&gt;=W$1005),OR(W$1006="",Datos!W565&lt;=W$1006)),FALSE),TRUE))))</f>
        <v>0.0</v>
      </c>
      <c r="X565">
        <f>IF(Datos!X565="",0,IF(AND(X$1008&lt;&gt;"",Datos!X565=X$1008),0,IF(X$1004=0,0,1-CHOOSE(X$1004,IF(ISNUMBER(Datos!X565),AND(OR(X$1005="",Datos!X565&gt;=X$1005),OR(X$1006="",Datos!X565&lt;=X$1006)),FALSE),IF(ISNUMBER(Datos!X565),AND(Datos!X565=INT(Datos!X565),AND(OR(X$1005="",Datos!X565&gt;=X$1005),OR(X$1006="",Datos!X565&lt;=X$1006))),FALSE),OR(ISNUMBER(FIND(";"&amp;UPPER(TRIM(Datos!X565&amp;""))&amp;"=",X$1007)),ISNUMBER(FIND(";"&amp;UPPER(TRIM(Datos!X565&amp;""))&amp;";",X$1007))),OR(UPPER(TRIM(Datos!X565&amp;""))="SÍ",UPPER(TRIM(Datos!X565&amp;""))="SI",UPPER(TRIM(Datos!X565&amp;""))="NO"),IF(ISNUMBER(Datos!X565),AND(OR(X$1005="",Datos!X565&gt;=X$1005),OR(X$1006="",Datos!X565&lt;=X$1006)),FALSE),TRUE))))</f>
        <v>0.0</v>
      </c>
      <c r="Y565">
        <f>IF(Datos!Y565="",0,IF(AND(Y$1008&lt;&gt;"",Datos!Y565=Y$1008),0,IF(Y$1004=0,0,1-CHOOSE(Y$1004,IF(ISNUMBER(Datos!Y565),AND(OR(Y$1005="",Datos!Y565&gt;=Y$1005),OR(Y$1006="",Datos!Y565&lt;=Y$1006)),FALSE),IF(ISNUMBER(Datos!Y565),AND(Datos!Y565=INT(Datos!Y565),AND(OR(Y$1005="",Datos!Y565&gt;=Y$1005),OR(Y$1006="",Datos!Y565&lt;=Y$1006))),FALSE),OR(ISNUMBER(FIND(";"&amp;UPPER(TRIM(Datos!Y565&amp;""))&amp;"=",Y$1007)),ISNUMBER(FIND(";"&amp;UPPER(TRIM(Datos!Y565&amp;""))&amp;";",Y$1007))),OR(UPPER(TRIM(Datos!Y565&amp;""))="SÍ",UPPER(TRIM(Datos!Y565&amp;""))="SI",UPPER(TRIM(Datos!Y565&amp;""))="NO"),IF(ISNUMBER(Datos!Y565),AND(OR(Y$1005="",Datos!Y565&gt;=Y$1005),OR(Y$1006="",Datos!Y565&lt;=Y$1006)),FALSE),TRUE))))</f>
        <v>0.0</v>
      </c>
      <c r="Z565">
        <f>IF(Datos!Z565="",0,IF(AND(Z$1008&lt;&gt;"",Datos!Z565=Z$1008),0,IF(Z$1004=0,0,1-CHOOSE(Z$1004,IF(ISNUMBER(Datos!Z565),AND(OR(Z$1005="",Datos!Z565&gt;=Z$1005),OR(Z$1006="",Datos!Z565&lt;=Z$1006)),FALSE),IF(ISNUMBER(Datos!Z565),AND(Datos!Z565=INT(Datos!Z565),AND(OR(Z$1005="",Datos!Z565&gt;=Z$1005),OR(Z$1006="",Datos!Z565&lt;=Z$1006))),FALSE),OR(ISNUMBER(FIND(";"&amp;UPPER(TRIM(Datos!Z565&amp;""))&amp;"=",Z$1007)),ISNUMBER(FIND(";"&amp;UPPER(TRIM(Datos!Z565&amp;""))&amp;";",Z$1007))),OR(UPPER(TRIM(Datos!Z565&amp;""))="SÍ",UPPER(TRIM(Datos!Z565&amp;""))="SI",UPPER(TRIM(Datos!Z565&amp;""))="NO"),IF(ISNUMBER(Datos!Z565),AND(OR(Z$1005="",Datos!Z565&gt;=Z$1005),OR(Z$1006="",Datos!Z565&lt;=Z$1006)),FALSE),TRUE))))</f>
        <v>0.0</v>
      </c>
      <c r="AA565">
        <f>IF(Datos!AA565="",0,IF(AND(AA$1008&lt;&gt;"",Datos!AA565=AA$1008),0,IF(AA$1004=0,0,1-CHOOSE(AA$1004,IF(ISNUMBER(Datos!AA565),AND(OR(AA$1005="",Datos!AA565&gt;=AA$1005),OR(AA$1006="",Datos!AA565&lt;=AA$1006)),FALSE),IF(ISNUMBER(Datos!AA565),AND(Datos!AA565=INT(Datos!AA565),AND(OR(AA$1005="",Datos!AA565&gt;=AA$1005),OR(AA$1006="",Datos!AA565&lt;=AA$1006))),FALSE),OR(ISNUMBER(FIND(";"&amp;UPPER(TRIM(Datos!AA565&amp;""))&amp;"=",AA$1007)),ISNUMBER(FIND(";"&amp;UPPER(TRIM(Datos!AA565&amp;""))&amp;";",AA$1007))),OR(UPPER(TRIM(Datos!AA565&amp;""))="SÍ",UPPER(TRIM(Datos!AA565&amp;""))="SI",UPPER(TRIM(Datos!AA565&amp;""))="NO"),IF(ISNUMBER(Datos!AA565),AND(OR(AA$1005="",Datos!AA565&gt;=AA$1005),OR(AA$1006="",Datos!AA565&lt;=AA$1006)),FALSE),TRUE))))</f>
        <v>0.0</v>
      </c>
      <c r="AB565">
        <f>IF(Datos!AB565="",0,IF(AND(AB$1008&lt;&gt;"",Datos!AB565=AB$1008),0,IF(AB$1004=0,0,1-CHOOSE(AB$1004,IF(ISNUMBER(Datos!AB565),AND(OR(AB$1005="",Datos!AB565&gt;=AB$1005),OR(AB$1006="",Datos!AB565&lt;=AB$1006)),FALSE),IF(ISNUMBER(Datos!AB565),AND(Datos!AB565=INT(Datos!AB565),AND(OR(AB$1005="",Datos!AB565&gt;=AB$1005),OR(AB$1006="",Datos!AB565&lt;=AB$1006))),FALSE),OR(ISNUMBER(FIND(";"&amp;UPPER(TRIM(Datos!AB565&amp;""))&amp;"=",AB$1007)),ISNUMBER(FIND(";"&amp;UPPER(TRIM(Datos!AB565&amp;""))&amp;";",AB$1007))),OR(UPPER(TRIM(Datos!AB565&amp;""))="SÍ",UPPER(TRIM(Datos!AB565&amp;""))="SI",UPPER(TRIM(Datos!AB565&amp;""))="NO"),IF(ISNUMBER(Datos!AB565),AND(OR(AB$1005="",Datos!AB565&gt;=AB$1005),OR(AB$1006="",Datos!AB565&lt;=AB$1006)),FALSE),TRUE))))</f>
        <v>0.0</v>
      </c>
      <c r="AC565">
        <f>IF(Datos!AC565="",0,IF(AND(AC$1008&lt;&gt;"",Datos!AC565=AC$1008),0,IF(AC$1004=0,0,1-CHOOSE(AC$1004,IF(ISNUMBER(Datos!AC565),AND(OR(AC$1005="",Datos!AC565&gt;=AC$1005),OR(AC$1006="",Datos!AC565&lt;=AC$1006)),FALSE),IF(ISNUMBER(Datos!AC565),AND(Datos!AC565=INT(Datos!AC565),AND(OR(AC$1005="",Datos!AC565&gt;=AC$1005),OR(AC$1006="",Datos!AC565&lt;=AC$1006))),FALSE),OR(ISNUMBER(FIND(";"&amp;UPPER(TRIM(Datos!AC565&amp;""))&amp;"=",AC$1007)),ISNUMBER(FIND(";"&amp;UPPER(TRIM(Datos!AC565&amp;""))&amp;";",AC$1007))),OR(UPPER(TRIM(Datos!AC565&amp;""))="SÍ",UPPER(TRIM(Datos!AC565&amp;""))="SI",UPPER(TRIM(Datos!AC565&amp;""))="NO"),IF(ISNUMBER(Datos!AC565),AND(OR(AC$1005="",Datos!AC565&gt;=AC$1005),OR(AC$1006="",Datos!AC565&lt;=AC$1006)),FALSE),TRUE))))</f>
        <v>0.0</v>
      </c>
      <c r="AD565">
        <f>IF(Datos!AD565="",0,IF(AND(AD$1008&lt;&gt;"",Datos!AD565=AD$1008),0,IF(AD$1004=0,0,1-CHOOSE(AD$1004,IF(ISNUMBER(Datos!AD565),AND(OR(AD$1005="",Datos!AD565&gt;=AD$1005),OR(AD$1006="",Datos!AD565&lt;=AD$1006)),FALSE),IF(ISNUMBER(Datos!AD565),AND(Datos!AD565=INT(Datos!AD565),AND(OR(AD$1005="",Datos!AD565&gt;=AD$1005),OR(AD$1006="",Datos!AD565&lt;=AD$1006))),FALSE),OR(ISNUMBER(FIND(";"&amp;UPPER(TRIM(Datos!AD565&amp;""))&amp;"=",AD$1007)),ISNUMBER(FIND(";"&amp;UPPER(TRIM(Datos!AD565&amp;""))&amp;";",AD$1007))),OR(UPPER(TRIM(Datos!AD565&amp;""))="SÍ",UPPER(TRIM(Datos!AD565&amp;""))="SI",UPPER(TRIM(Datos!AD565&amp;""))="NO"),IF(ISNUMBER(Datos!AD565),AND(OR(AD$1005="",Datos!AD565&gt;=AD$1005),OR(AD$1006="",Datos!AD565&lt;=AD$1006)),FALSE),TRUE))))</f>
        <v>0.0</v>
      </c>
      <c r="AE565">
        <f>IF(Datos!AE565="",0,IF(AND(AE$1008&lt;&gt;"",Datos!AE565=AE$1008),0,IF(AE$1004=0,0,1-CHOOSE(AE$1004,IF(ISNUMBER(Datos!AE565),AND(OR(AE$1005="",Datos!AE565&gt;=AE$1005),OR(AE$1006="",Datos!AE565&lt;=AE$1006)),FALSE),IF(ISNUMBER(Datos!AE565),AND(Datos!AE565=INT(Datos!AE565),AND(OR(AE$1005="",Datos!AE565&gt;=AE$1005),OR(AE$1006="",Datos!AE565&lt;=AE$1006))),FALSE),OR(ISNUMBER(FIND(";"&amp;UPPER(TRIM(Datos!AE565&amp;""))&amp;"=",AE$1007)),ISNUMBER(FIND(";"&amp;UPPER(TRIM(Datos!AE565&amp;""))&amp;";",AE$1007))),OR(UPPER(TRIM(Datos!AE565&amp;""))="SÍ",UPPER(TRIM(Datos!AE565&amp;""))="SI",UPPER(TRIM(Datos!AE565&amp;""))="NO"),IF(ISNUMBER(Datos!AE565),AND(OR(AE$1005="",Datos!AE565&gt;=AE$1005),OR(AE$1006="",Datos!AE565&lt;=AE$1006)),FALSE),TRUE))))</f>
        <v>0.0</v>
      </c>
    </row>
    <row r="566" spans="2:31">
      <c r="B566">
        <f>IF(Datos!B566="",0,IF(AND(B$1008&lt;&gt;"",Datos!B566=B$1008),0,IF(B$1004=0,0,1-CHOOSE(B$1004,IF(ISNUMBER(Datos!B566),AND(OR(B$1005="",Datos!B566&gt;=B$1005),OR(B$1006="",Datos!B566&lt;=B$1006)),FALSE),IF(ISNUMBER(Datos!B566),AND(Datos!B566=INT(Datos!B566),AND(OR(B$1005="",Datos!B566&gt;=B$1005),OR(B$1006="",Datos!B566&lt;=B$1006))),FALSE),OR(ISNUMBER(FIND(";"&amp;UPPER(TRIM(Datos!B566&amp;""))&amp;"=",B$1007)),ISNUMBER(FIND(";"&amp;UPPER(TRIM(Datos!B566&amp;""))&amp;";",B$1007))),OR(UPPER(TRIM(Datos!B566&amp;""))="SÍ",UPPER(TRIM(Datos!B566&amp;""))="SI",UPPER(TRIM(Datos!B566&amp;""))="NO"),IF(ISNUMBER(Datos!B566),AND(OR(B$1005="",Datos!B566&gt;=B$1005),OR(B$1006="",Datos!B566&lt;=B$1006)),FALSE),TRUE))))</f>
        <v>0.0</v>
      </c>
      <c r="C566">
        <f>IF(Datos!C566="",0,IF(AND(C$1008&lt;&gt;"",Datos!C566=C$1008),0,IF(C$1004=0,0,1-CHOOSE(C$1004,IF(ISNUMBER(Datos!C566),AND(OR(C$1005="",Datos!C566&gt;=C$1005),OR(C$1006="",Datos!C566&lt;=C$1006)),FALSE),IF(ISNUMBER(Datos!C566),AND(Datos!C566=INT(Datos!C566),AND(OR(C$1005="",Datos!C566&gt;=C$1005),OR(C$1006="",Datos!C566&lt;=C$1006))),FALSE),OR(ISNUMBER(FIND(";"&amp;UPPER(TRIM(Datos!C566&amp;""))&amp;"=",C$1007)),ISNUMBER(FIND(";"&amp;UPPER(TRIM(Datos!C566&amp;""))&amp;";",C$1007))),OR(UPPER(TRIM(Datos!C566&amp;""))="SÍ",UPPER(TRIM(Datos!C566&amp;""))="SI",UPPER(TRIM(Datos!C566&amp;""))="NO"),IF(ISNUMBER(Datos!C566),AND(OR(C$1005="",Datos!C566&gt;=C$1005),OR(C$1006="",Datos!C566&lt;=C$1006)),FALSE),TRUE))))</f>
        <v>0.0</v>
      </c>
      <c r="D566">
        <f>IF(Datos!D566="",0,IF(AND(D$1008&lt;&gt;"",Datos!D566=D$1008),0,IF(D$1004=0,0,1-CHOOSE(D$1004,IF(ISNUMBER(Datos!D566),AND(OR(D$1005="",Datos!D566&gt;=D$1005),OR(D$1006="",Datos!D566&lt;=D$1006)),FALSE),IF(ISNUMBER(Datos!D566),AND(Datos!D566=INT(Datos!D566),AND(OR(D$1005="",Datos!D566&gt;=D$1005),OR(D$1006="",Datos!D566&lt;=D$1006))),FALSE),OR(ISNUMBER(FIND(";"&amp;UPPER(TRIM(Datos!D566&amp;""))&amp;"=",D$1007)),ISNUMBER(FIND(";"&amp;UPPER(TRIM(Datos!D566&amp;""))&amp;";",D$1007))),OR(UPPER(TRIM(Datos!D566&amp;""))="SÍ",UPPER(TRIM(Datos!D566&amp;""))="SI",UPPER(TRIM(Datos!D566&amp;""))="NO"),IF(ISNUMBER(Datos!D566),AND(OR(D$1005="",Datos!D566&gt;=D$1005),OR(D$1006="",Datos!D566&lt;=D$1006)),FALSE),TRUE))))</f>
        <v>0.0</v>
      </c>
      <c r="E566">
        <f>IF(Datos!E566="",0,IF(AND(E$1008&lt;&gt;"",Datos!E566=E$1008),0,IF(E$1004=0,0,1-CHOOSE(E$1004,IF(ISNUMBER(Datos!E566),AND(OR(E$1005="",Datos!E566&gt;=E$1005),OR(E$1006="",Datos!E566&lt;=E$1006)),FALSE),IF(ISNUMBER(Datos!E566),AND(Datos!E566=INT(Datos!E566),AND(OR(E$1005="",Datos!E566&gt;=E$1005),OR(E$1006="",Datos!E566&lt;=E$1006))),FALSE),OR(ISNUMBER(FIND(";"&amp;UPPER(TRIM(Datos!E566&amp;""))&amp;"=",E$1007)),ISNUMBER(FIND(";"&amp;UPPER(TRIM(Datos!E566&amp;""))&amp;";",E$1007))),OR(UPPER(TRIM(Datos!E566&amp;""))="SÍ",UPPER(TRIM(Datos!E566&amp;""))="SI",UPPER(TRIM(Datos!E566&amp;""))="NO"),IF(ISNUMBER(Datos!E566),AND(OR(E$1005="",Datos!E566&gt;=E$1005),OR(E$1006="",Datos!E566&lt;=E$1006)),FALSE),TRUE))))</f>
        <v>0.0</v>
      </c>
      <c r="F566">
        <f>IF(Datos!F566="",0,IF(AND(F$1008&lt;&gt;"",Datos!F566=F$1008),0,IF(F$1004=0,0,1-CHOOSE(F$1004,IF(ISNUMBER(Datos!F566),AND(OR(F$1005="",Datos!F566&gt;=F$1005),OR(F$1006="",Datos!F566&lt;=F$1006)),FALSE),IF(ISNUMBER(Datos!F566),AND(Datos!F566=INT(Datos!F566),AND(OR(F$1005="",Datos!F566&gt;=F$1005),OR(F$1006="",Datos!F566&lt;=F$1006))),FALSE),OR(ISNUMBER(FIND(";"&amp;UPPER(TRIM(Datos!F566&amp;""))&amp;"=",F$1007)),ISNUMBER(FIND(";"&amp;UPPER(TRIM(Datos!F566&amp;""))&amp;";",F$1007))),OR(UPPER(TRIM(Datos!F566&amp;""))="SÍ",UPPER(TRIM(Datos!F566&amp;""))="SI",UPPER(TRIM(Datos!F566&amp;""))="NO"),IF(ISNUMBER(Datos!F566),AND(OR(F$1005="",Datos!F566&gt;=F$1005),OR(F$1006="",Datos!F566&lt;=F$1006)),FALSE),TRUE))))</f>
        <v>0.0</v>
      </c>
      <c r="G566">
        <f>IF(Datos!G566="",0,IF(AND(G$1008&lt;&gt;"",Datos!G566=G$1008),0,IF(G$1004=0,0,1-CHOOSE(G$1004,IF(ISNUMBER(Datos!G566),AND(OR(G$1005="",Datos!G566&gt;=G$1005),OR(G$1006="",Datos!G566&lt;=G$1006)),FALSE),IF(ISNUMBER(Datos!G566),AND(Datos!G566=INT(Datos!G566),AND(OR(G$1005="",Datos!G566&gt;=G$1005),OR(G$1006="",Datos!G566&lt;=G$1006))),FALSE),OR(ISNUMBER(FIND(";"&amp;UPPER(TRIM(Datos!G566&amp;""))&amp;"=",G$1007)),ISNUMBER(FIND(";"&amp;UPPER(TRIM(Datos!G566&amp;""))&amp;";",G$1007))),OR(UPPER(TRIM(Datos!G566&amp;""))="SÍ",UPPER(TRIM(Datos!G566&amp;""))="SI",UPPER(TRIM(Datos!G566&amp;""))="NO"),IF(ISNUMBER(Datos!G566),AND(OR(G$1005="",Datos!G566&gt;=G$1005),OR(G$1006="",Datos!G566&lt;=G$1006)),FALSE),TRUE))))</f>
        <v>0.0</v>
      </c>
      <c r="H566">
        <f>IF(Datos!H566="",0,IF(AND(H$1008&lt;&gt;"",Datos!H566=H$1008),0,IF(H$1004=0,0,1-CHOOSE(H$1004,IF(ISNUMBER(Datos!H566),AND(OR(H$1005="",Datos!H566&gt;=H$1005),OR(H$1006="",Datos!H566&lt;=H$1006)),FALSE),IF(ISNUMBER(Datos!H566),AND(Datos!H566=INT(Datos!H566),AND(OR(H$1005="",Datos!H566&gt;=H$1005),OR(H$1006="",Datos!H566&lt;=H$1006))),FALSE),OR(ISNUMBER(FIND(";"&amp;UPPER(TRIM(Datos!H566&amp;""))&amp;"=",H$1007)),ISNUMBER(FIND(";"&amp;UPPER(TRIM(Datos!H566&amp;""))&amp;";",H$1007))),OR(UPPER(TRIM(Datos!H566&amp;""))="SÍ",UPPER(TRIM(Datos!H566&amp;""))="SI",UPPER(TRIM(Datos!H566&amp;""))="NO"),IF(ISNUMBER(Datos!H566),AND(OR(H$1005="",Datos!H566&gt;=H$1005),OR(H$1006="",Datos!H566&lt;=H$1006)),FALSE),TRUE))))</f>
        <v>0.0</v>
      </c>
      <c r="I566">
        <f>IF(Datos!I566="",0,IF(AND(I$1008&lt;&gt;"",Datos!I566=I$1008),0,IF(I$1004=0,0,1-CHOOSE(I$1004,IF(ISNUMBER(Datos!I566),AND(OR(I$1005="",Datos!I566&gt;=I$1005),OR(I$1006="",Datos!I566&lt;=I$1006)),FALSE),IF(ISNUMBER(Datos!I566),AND(Datos!I566=INT(Datos!I566),AND(OR(I$1005="",Datos!I566&gt;=I$1005),OR(I$1006="",Datos!I566&lt;=I$1006))),FALSE),OR(ISNUMBER(FIND(";"&amp;UPPER(TRIM(Datos!I566&amp;""))&amp;"=",I$1007)),ISNUMBER(FIND(";"&amp;UPPER(TRIM(Datos!I566&amp;""))&amp;";",I$1007))),OR(UPPER(TRIM(Datos!I566&amp;""))="SÍ",UPPER(TRIM(Datos!I566&amp;""))="SI",UPPER(TRIM(Datos!I566&amp;""))="NO"),IF(ISNUMBER(Datos!I566),AND(OR(I$1005="",Datos!I566&gt;=I$1005),OR(I$1006="",Datos!I566&lt;=I$1006)),FALSE),TRUE))))</f>
        <v>0.0</v>
      </c>
      <c r="J566">
        <f>IF(Datos!J566="",0,IF(AND(J$1008&lt;&gt;"",Datos!J566=J$1008),0,IF(J$1004=0,0,1-CHOOSE(J$1004,IF(ISNUMBER(Datos!J566),AND(OR(J$1005="",Datos!J566&gt;=J$1005),OR(J$1006="",Datos!J566&lt;=J$1006)),FALSE),IF(ISNUMBER(Datos!J566),AND(Datos!J566=INT(Datos!J566),AND(OR(J$1005="",Datos!J566&gt;=J$1005),OR(J$1006="",Datos!J566&lt;=J$1006))),FALSE),OR(ISNUMBER(FIND(";"&amp;UPPER(TRIM(Datos!J566&amp;""))&amp;"=",J$1007)),ISNUMBER(FIND(";"&amp;UPPER(TRIM(Datos!J566&amp;""))&amp;";",J$1007))),OR(UPPER(TRIM(Datos!J566&amp;""))="SÍ",UPPER(TRIM(Datos!J566&amp;""))="SI",UPPER(TRIM(Datos!J566&amp;""))="NO"),IF(ISNUMBER(Datos!J566),AND(OR(J$1005="",Datos!J566&gt;=J$1005),OR(J$1006="",Datos!J566&lt;=J$1006)),FALSE),TRUE))))</f>
        <v>0.0</v>
      </c>
      <c r="K566">
        <f>IF(Datos!K566="",0,IF(AND(K$1008&lt;&gt;"",Datos!K566=K$1008),0,IF(K$1004=0,0,1-CHOOSE(K$1004,IF(ISNUMBER(Datos!K566),AND(OR(K$1005="",Datos!K566&gt;=K$1005),OR(K$1006="",Datos!K566&lt;=K$1006)),FALSE),IF(ISNUMBER(Datos!K566),AND(Datos!K566=INT(Datos!K566),AND(OR(K$1005="",Datos!K566&gt;=K$1005),OR(K$1006="",Datos!K566&lt;=K$1006))),FALSE),OR(ISNUMBER(FIND(";"&amp;UPPER(TRIM(Datos!K566&amp;""))&amp;"=",K$1007)),ISNUMBER(FIND(";"&amp;UPPER(TRIM(Datos!K566&amp;""))&amp;";",K$1007))),OR(UPPER(TRIM(Datos!K566&amp;""))="SÍ",UPPER(TRIM(Datos!K566&amp;""))="SI",UPPER(TRIM(Datos!K566&amp;""))="NO"),IF(ISNUMBER(Datos!K566),AND(OR(K$1005="",Datos!K566&gt;=K$1005),OR(K$1006="",Datos!K566&lt;=K$1006)),FALSE),TRUE))))</f>
        <v>0.0</v>
      </c>
      <c r="L566">
        <f>IF(Datos!L566="",0,IF(AND(L$1008&lt;&gt;"",Datos!L566=L$1008),0,IF(L$1004=0,0,1-CHOOSE(L$1004,IF(ISNUMBER(Datos!L566),AND(OR(L$1005="",Datos!L566&gt;=L$1005),OR(L$1006="",Datos!L566&lt;=L$1006)),FALSE),IF(ISNUMBER(Datos!L566),AND(Datos!L566=INT(Datos!L566),AND(OR(L$1005="",Datos!L566&gt;=L$1005),OR(L$1006="",Datos!L566&lt;=L$1006))),FALSE),OR(ISNUMBER(FIND(";"&amp;UPPER(TRIM(Datos!L566&amp;""))&amp;"=",L$1007)),ISNUMBER(FIND(";"&amp;UPPER(TRIM(Datos!L566&amp;""))&amp;";",L$1007))),OR(UPPER(TRIM(Datos!L566&amp;""))="SÍ",UPPER(TRIM(Datos!L566&amp;""))="SI",UPPER(TRIM(Datos!L566&amp;""))="NO"),IF(ISNUMBER(Datos!L566),AND(OR(L$1005="",Datos!L566&gt;=L$1005),OR(L$1006="",Datos!L566&lt;=L$1006)),FALSE),TRUE))))</f>
        <v>0.0</v>
      </c>
      <c r="M566">
        <f>IF(Datos!M566="",0,IF(AND(M$1008&lt;&gt;"",Datos!M566=M$1008),0,IF(M$1004=0,0,1-CHOOSE(M$1004,IF(ISNUMBER(Datos!M566),AND(OR(M$1005="",Datos!M566&gt;=M$1005),OR(M$1006="",Datos!M566&lt;=M$1006)),FALSE),IF(ISNUMBER(Datos!M566),AND(Datos!M566=INT(Datos!M566),AND(OR(M$1005="",Datos!M566&gt;=M$1005),OR(M$1006="",Datos!M566&lt;=M$1006))),FALSE),OR(ISNUMBER(FIND(";"&amp;UPPER(TRIM(Datos!M566&amp;""))&amp;"=",M$1007)),ISNUMBER(FIND(";"&amp;UPPER(TRIM(Datos!M566&amp;""))&amp;";",M$1007))),OR(UPPER(TRIM(Datos!M566&amp;""))="SÍ",UPPER(TRIM(Datos!M566&amp;""))="SI",UPPER(TRIM(Datos!M566&amp;""))="NO"),IF(ISNUMBER(Datos!M566),AND(OR(M$1005="",Datos!M566&gt;=M$1005),OR(M$1006="",Datos!M566&lt;=M$1006)),FALSE),TRUE))))</f>
        <v>0.0</v>
      </c>
      <c r="N566">
        <f>IF(Datos!N566="",0,IF(AND(N$1008&lt;&gt;"",Datos!N566=N$1008),0,IF(N$1004=0,0,1-CHOOSE(N$1004,IF(ISNUMBER(Datos!N566),AND(OR(N$1005="",Datos!N566&gt;=N$1005),OR(N$1006="",Datos!N566&lt;=N$1006)),FALSE),IF(ISNUMBER(Datos!N566),AND(Datos!N566=INT(Datos!N566),AND(OR(N$1005="",Datos!N566&gt;=N$1005),OR(N$1006="",Datos!N566&lt;=N$1006))),FALSE),OR(ISNUMBER(FIND(";"&amp;UPPER(TRIM(Datos!N566&amp;""))&amp;"=",N$1007)),ISNUMBER(FIND(";"&amp;UPPER(TRIM(Datos!N566&amp;""))&amp;";",N$1007))),OR(UPPER(TRIM(Datos!N566&amp;""))="SÍ",UPPER(TRIM(Datos!N566&amp;""))="SI",UPPER(TRIM(Datos!N566&amp;""))="NO"),IF(ISNUMBER(Datos!N566),AND(OR(N$1005="",Datos!N566&gt;=N$1005),OR(N$1006="",Datos!N566&lt;=N$1006)),FALSE),TRUE))))</f>
        <v>0.0</v>
      </c>
      <c r="O566">
        <f>IF(Datos!O566="",0,IF(AND(O$1008&lt;&gt;"",Datos!O566=O$1008),0,IF(O$1004=0,0,1-CHOOSE(O$1004,IF(ISNUMBER(Datos!O566),AND(OR(O$1005="",Datos!O566&gt;=O$1005),OR(O$1006="",Datos!O566&lt;=O$1006)),FALSE),IF(ISNUMBER(Datos!O566),AND(Datos!O566=INT(Datos!O566),AND(OR(O$1005="",Datos!O566&gt;=O$1005),OR(O$1006="",Datos!O566&lt;=O$1006))),FALSE),OR(ISNUMBER(FIND(";"&amp;UPPER(TRIM(Datos!O566&amp;""))&amp;"=",O$1007)),ISNUMBER(FIND(";"&amp;UPPER(TRIM(Datos!O566&amp;""))&amp;";",O$1007))),OR(UPPER(TRIM(Datos!O566&amp;""))="SÍ",UPPER(TRIM(Datos!O566&amp;""))="SI",UPPER(TRIM(Datos!O566&amp;""))="NO"),IF(ISNUMBER(Datos!O566),AND(OR(O$1005="",Datos!O566&gt;=O$1005),OR(O$1006="",Datos!O566&lt;=O$1006)),FALSE),TRUE))))</f>
        <v>0.0</v>
      </c>
      <c r="P566">
        <f>IF(Datos!P566="",0,IF(AND(P$1008&lt;&gt;"",Datos!P566=P$1008),0,IF(P$1004=0,0,1-CHOOSE(P$1004,IF(ISNUMBER(Datos!P566),AND(OR(P$1005="",Datos!P566&gt;=P$1005),OR(P$1006="",Datos!P566&lt;=P$1006)),FALSE),IF(ISNUMBER(Datos!P566),AND(Datos!P566=INT(Datos!P566),AND(OR(P$1005="",Datos!P566&gt;=P$1005),OR(P$1006="",Datos!P566&lt;=P$1006))),FALSE),OR(ISNUMBER(FIND(";"&amp;UPPER(TRIM(Datos!P566&amp;""))&amp;"=",P$1007)),ISNUMBER(FIND(";"&amp;UPPER(TRIM(Datos!P566&amp;""))&amp;";",P$1007))),OR(UPPER(TRIM(Datos!P566&amp;""))="SÍ",UPPER(TRIM(Datos!P566&amp;""))="SI",UPPER(TRIM(Datos!P566&amp;""))="NO"),IF(ISNUMBER(Datos!P566),AND(OR(P$1005="",Datos!P566&gt;=P$1005),OR(P$1006="",Datos!P566&lt;=P$1006)),FALSE),TRUE))))</f>
        <v>0.0</v>
      </c>
      <c r="Q566">
        <f>IF(Datos!Q566="",0,IF(AND(Q$1008&lt;&gt;"",Datos!Q566=Q$1008),0,IF(Q$1004=0,0,1-CHOOSE(Q$1004,IF(ISNUMBER(Datos!Q566),AND(OR(Q$1005="",Datos!Q566&gt;=Q$1005),OR(Q$1006="",Datos!Q566&lt;=Q$1006)),FALSE),IF(ISNUMBER(Datos!Q566),AND(Datos!Q566=INT(Datos!Q566),AND(OR(Q$1005="",Datos!Q566&gt;=Q$1005),OR(Q$1006="",Datos!Q566&lt;=Q$1006))),FALSE),OR(ISNUMBER(FIND(";"&amp;UPPER(TRIM(Datos!Q566&amp;""))&amp;"=",Q$1007)),ISNUMBER(FIND(";"&amp;UPPER(TRIM(Datos!Q566&amp;""))&amp;";",Q$1007))),OR(UPPER(TRIM(Datos!Q566&amp;""))="SÍ",UPPER(TRIM(Datos!Q566&amp;""))="SI",UPPER(TRIM(Datos!Q566&amp;""))="NO"),IF(ISNUMBER(Datos!Q566),AND(OR(Q$1005="",Datos!Q566&gt;=Q$1005),OR(Q$1006="",Datos!Q566&lt;=Q$1006)),FALSE),TRUE))))</f>
        <v>0.0</v>
      </c>
      <c r="R566">
        <f>IF(Datos!R566="",0,IF(AND(R$1008&lt;&gt;"",Datos!R566=R$1008),0,IF(R$1004=0,0,1-CHOOSE(R$1004,IF(ISNUMBER(Datos!R566),AND(OR(R$1005="",Datos!R566&gt;=R$1005),OR(R$1006="",Datos!R566&lt;=R$1006)),FALSE),IF(ISNUMBER(Datos!R566),AND(Datos!R566=INT(Datos!R566),AND(OR(R$1005="",Datos!R566&gt;=R$1005),OR(R$1006="",Datos!R566&lt;=R$1006))),FALSE),OR(ISNUMBER(FIND(";"&amp;UPPER(TRIM(Datos!R566&amp;""))&amp;"=",R$1007)),ISNUMBER(FIND(";"&amp;UPPER(TRIM(Datos!R566&amp;""))&amp;";",R$1007))),OR(UPPER(TRIM(Datos!R566&amp;""))="SÍ",UPPER(TRIM(Datos!R566&amp;""))="SI",UPPER(TRIM(Datos!R566&amp;""))="NO"),IF(ISNUMBER(Datos!R566),AND(OR(R$1005="",Datos!R566&gt;=R$1005),OR(R$1006="",Datos!R566&lt;=R$1006)),FALSE),TRUE))))</f>
        <v>0.0</v>
      </c>
      <c r="S566">
        <f>IF(Datos!S566="",0,IF(AND(S$1008&lt;&gt;"",Datos!S566=S$1008),0,IF(S$1004=0,0,1-CHOOSE(S$1004,IF(ISNUMBER(Datos!S566),AND(OR(S$1005="",Datos!S566&gt;=S$1005),OR(S$1006="",Datos!S566&lt;=S$1006)),FALSE),IF(ISNUMBER(Datos!S566),AND(Datos!S566=INT(Datos!S566),AND(OR(S$1005="",Datos!S566&gt;=S$1005),OR(S$1006="",Datos!S566&lt;=S$1006))),FALSE),OR(ISNUMBER(FIND(";"&amp;UPPER(TRIM(Datos!S566&amp;""))&amp;"=",S$1007)),ISNUMBER(FIND(";"&amp;UPPER(TRIM(Datos!S566&amp;""))&amp;";",S$1007))),OR(UPPER(TRIM(Datos!S566&amp;""))="SÍ",UPPER(TRIM(Datos!S566&amp;""))="SI",UPPER(TRIM(Datos!S566&amp;""))="NO"),IF(ISNUMBER(Datos!S566),AND(OR(S$1005="",Datos!S566&gt;=S$1005),OR(S$1006="",Datos!S566&lt;=S$1006)),FALSE),TRUE))))</f>
        <v>0.0</v>
      </c>
      <c r="T566">
        <f>IF(Datos!T566="",0,IF(AND(T$1008&lt;&gt;"",Datos!T566=T$1008),0,IF(T$1004=0,0,1-CHOOSE(T$1004,IF(ISNUMBER(Datos!T566),AND(OR(T$1005="",Datos!T566&gt;=T$1005),OR(T$1006="",Datos!T566&lt;=T$1006)),FALSE),IF(ISNUMBER(Datos!T566),AND(Datos!T566=INT(Datos!T566),AND(OR(T$1005="",Datos!T566&gt;=T$1005),OR(T$1006="",Datos!T566&lt;=T$1006))),FALSE),OR(ISNUMBER(FIND(";"&amp;UPPER(TRIM(Datos!T566&amp;""))&amp;"=",T$1007)),ISNUMBER(FIND(";"&amp;UPPER(TRIM(Datos!T566&amp;""))&amp;";",T$1007))),OR(UPPER(TRIM(Datos!T566&amp;""))="SÍ",UPPER(TRIM(Datos!T566&amp;""))="SI",UPPER(TRIM(Datos!T566&amp;""))="NO"),IF(ISNUMBER(Datos!T566),AND(OR(T$1005="",Datos!T566&gt;=T$1005),OR(T$1006="",Datos!T566&lt;=T$1006)),FALSE),TRUE))))</f>
        <v>0.0</v>
      </c>
      <c r="U566">
        <f>IF(Datos!U566="",0,IF(AND(U$1008&lt;&gt;"",Datos!U566=U$1008),0,IF(U$1004=0,0,1-CHOOSE(U$1004,IF(ISNUMBER(Datos!U566),AND(OR(U$1005="",Datos!U566&gt;=U$1005),OR(U$1006="",Datos!U566&lt;=U$1006)),FALSE),IF(ISNUMBER(Datos!U566),AND(Datos!U566=INT(Datos!U566),AND(OR(U$1005="",Datos!U566&gt;=U$1005),OR(U$1006="",Datos!U566&lt;=U$1006))),FALSE),OR(ISNUMBER(FIND(";"&amp;UPPER(TRIM(Datos!U566&amp;""))&amp;"=",U$1007)),ISNUMBER(FIND(";"&amp;UPPER(TRIM(Datos!U566&amp;""))&amp;";",U$1007))),OR(UPPER(TRIM(Datos!U566&amp;""))="SÍ",UPPER(TRIM(Datos!U566&amp;""))="SI",UPPER(TRIM(Datos!U566&amp;""))="NO"),IF(ISNUMBER(Datos!U566),AND(OR(U$1005="",Datos!U566&gt;=U$1005),OR(U$1006="",Datos!U566&lt;=U$1006)),FALSE),TRUE))))</f>
        <v>0.0</v>
      </c>
      <c r="V566">
        <f>IF(Datos!V566="",0,IF(AND(V$1008&lt;&gt;"",Datos!V566=V$1008),0,IF(V$1004=0,0,1-CHOOSE(V$1004,IF(ISNUMBER(Datos!V566),AND(OR(V$1005="",Datos!V566&gt;=V$1005),OR(V$1006="",Datos!V566&lt;=V$1006)),FALSE),IF(ISNUMBER(Datos!V566),AND(Datos!V566=INT(Datos!V566),AND(OR(V$1005="",Datos!V566&gt;=V$1005),OR(V$1006="",Datos!V566&lt;=V$1006))),FALSE),OR(ISNUMBER(FIND(";"&amp;UPPER(TRIM(Datos!V566&amp;""))&amp;"=",V$1007)),ISNUMBER(FIND(";"&amp;UPPER(TRIM(Datos!V566&amp;""))&amp;";",V$1007))),OR(UPPER(TRIM(Datos!V566&amp;""))="SÍ",UPPER(TRIM(Datos!V566&amp;""))="SI",UPPER(TRIM(Datos!V566&amp;""))="NO"),IF(ISNUMBER(Datos!V566),AND(OR(V$1005="",Datos!V566&gt;=V$1005),OR(V$1006="",Datos!V566&lt;=V$1006)),FALSE),TRUE))))</f>
        <v>0.0</v>
      </c>
      <c r="W566">
        <f>IF(Datos!W566="",0,IF(AND(W$1008&lt;&gt;"",Datos!W566=W$1008),0,IF(W$1004=0,0,1-CHOOSE(W$1004,IF(ISNUMBER(Datos!W566),AND(OR(W$1005="",Datos!W566&gt;=W$1005),OR(W$1006="",Datos!W566&lt;=W$1006)),FALSE),IF(ISNUMBER(Datos!W566),AND(Datos!W566=INT(Datos!W566),AND(OR(W$1005="",Datos!W566&gt;=W$1005),OR(W$1006="",Datos!W566&lt;=W$1006))),FALSE),OR(ISNUMBER(FIND(";"&amp;UPPER(TRIM(Datos!W566&amp;""))&amp;"=",W$1007)),ISNUMBER(FIND(";"&amp;UPPER(TRIM(Datos!W566&amp;""))&amp;";",W$1007))),OR(UPPER(TRIM(Datos!W566&amp;""))="SÍ",UPPER(TRIM(Datos!W566&amp;""))="SI",UPPER(TRIM(Datos!W566&amp;""))="NO"),IF(ISNUMBER(Datos!W566),AND(OR(W$1005="",Datos!W566&gt;=W$1005),OR(W$1006="",Datos!W566&lt;=W$1006)),FALSE),TRUE))))</f>
        <v>0.0</v>
      </c>
      <c r="X566">
        <f>IF(Datos!X566="",0,IF(AND(X$1008&lt;&gt;"",Datos!X566=X$1008),0,IF(X$1004=0,0,1-CHOOSE(X$1004,IF(ISNUMBER(Datos!X566),AND(OR(X$1005="",Datos!X566&gt;=X$1005),OR(X$1006="",Datos!X566&lt;=X$1006)),FALSE),IF(ISNUMBER(Datos!X566),AND(Datos!X566=INT(Datos!X566),AND(OR(X$1005="",Datos!X566&gt;=X$1005),OR(X$1006="",Datos!X566&lt;=X$1006))),FALSE),OR(ISNUMBER(FIND(";"&amp;UPPER(TRIM(Datos!X566&amp;""))&amp;"=",X$1007)),ISNUMBER(FIND(";"&amp;UPPER(TRIM(Datos!X566&amp;""))&amp;";",X$1007))),OR(UPPER(TRIM(Datos!X566&amp;""))="SÍ",UPPER(TRIM(Datos!X566&amp;""))="SI",UPPER(TRIM(Datos!X566&amp;""))="NO"),IF(ISNUMBER(Datos!X566),AND(OR(X$1005="",Datos!X566&gt;=X$1005),OR(X$1006="",Datos!X566&lt;=X$1006)),FALSE),TRUE))))</f>
        <v>0.0</v>
      </c>
      <c r="Y566">
        <f>IF(Datos!Y566="",0,IF(AND(Y$1008&lt;&gt;"",Datos!Y566=Y$1008),0,IF(Y$1004=0,0,1-CHOOSE(Y$1004,IF(ISNUMBER(Datos!Y566),AND(OR(Y$1005="",Datos!Y566&gt;=Y$1005),OR(Y$1006="",Datos!Y566&lt;=Y$1006)),FALSE),IF(ISNUMBER(Datos!Y566),AND(Datos!Y566=INT(Datos!Y566),AND(OR(Y$1005="",Datos!Y566&gt;=Y$1005),OR(Y$1006="",Datos!Y566&lt;=Y$1006))),FALSE),OR(ISNUMBER(FIND(";"&amp;UPPER(TRIM(Datos!Y566&amp;""))&amp;"=",Y$1007)),ISNUMBER(FIND(";"&amp;UPPER(TRIM(Datos!Y566&amp;""))&amp;";",Y$1007))),OR(UPPER(TRIM(Datos!Y566&amp;""))="SÍ",UPPER(TRIM(Datos!Y566&amp;""))="SI",UPPER(TRIM(Datos!Y566&amp;""))="NO"),IF(ISNUMBER(Datos!Y566),AND(OR(Y$1005="",Datos!Y566&gt;=Y$1005),OR(Y$1006="",Datos!Y566&lt;=Y$1006)),FALSE),TRUE))))</f>
        <v>0.0</v>
      </c>
      <c r="Z566">
        <f>IF(Datos!Z566="",0,IF(AND(Z$1008&lt;&gt;"",Datos!Z566=Z$1008),0,IF(Z$1004=0,0,1-CHOOSE(Z$1004,IF(ISNUMBER(Datos!Z566),AND(OR(Z$1005="",Datos!Z566&gt;=Z$1005),OR(Z$1006="",Datos!Z566&lt;=Z$1006)),FALSE),IF(ISNUMBER(Datos!Z566),AND(Datos!Z566=INT(Datos!Z566),AND(OR(Z$1005="",Datos!Z566&gt;=Z$1005),OR(Z$1006="",Datos!Z566&lt;=Z$1006))),FALSE),OR(ISNUMBER(FIND(";"&amp;UPPER(TRIM(Datos!Z566&amp;""))&amp;"=",Z$1007)),ISNUMBER(FIND(";"&amp;UPPER(TRIM(Datos!Z566&amp;""))&amp;";",Z$1007))),OR(UPPER(TRIM(Datos!Z566&amp;""))="SÍ",UPPER(TRIM(Datos!Z566&amp;""))="SI",UPPER(TRIM(Datos!Z566&amp;""))="NO"),IF(ISNUMBER(Datos!Z566),AND(OR(Z$1005="",Datos!Z566&gt;=Z$1005),OR(Z$1006="",Datos!Z566&lt;=Z$1006)),FALSE),TRUE))))</f>
        <v>0.0</v>
      </c>
      <c r="AA566">
        <f>IF(Datos!AA566="",0,IF(AND(AA$1008&lt;&gt;"",Datos!AA566=AA$1008),0,IF(AA$1004=0,0,1-CHOOSE(AA$1004,IF(ISNUMBER(Datos!AA566),AND(OR(AA$1005="",Datos!AA566&gt;=AA$1005),OR(AA$1006="",Datos!AA566&lt;=AA$1006)),FALSE),IF(ISNUMBER(Datos!AA566),AND(Datos!AA566=INT(Datos!AA566),AND(OR(AA$1005="",Datos!AA566&gt;=AA$1005),OR(AA$1006="",Datos!AA566&lt;=AA$1006))),FALSE),OR(ISNUMBER(FIND(";"&amp;UPPER(TRIM(Datos!AA566&amp;""))&amp;"=",AA$1007)),ISNUMBER(FIND(";"&amp;UPPER(TRIM(Datos!AA566&amp;""))&amp;";",AA$1007))),OR(UPPER(TRIM(Datos!AA566&amp;""))="SÍ",UPPER(TRIM(Datos!AA566&amp;""))="SI",UPPER(TRIM(Datos!AA566&amp;""))="NO"),IF(ISNUMBER(Datos!AA566),AND(OR(AA$1005="",Datos!AA566&gt;=AA$1005),OR(AA$1006="",Datos!AA566&lt;=AA$1006)),FALSE),TRUE))))</f>
        <v>0.0</v>
      </c>
      <c r="AB566">
        <f>IF(Datos!AB566="",0,IF(AND(AB$1008&lt;&gt;"",Datos!AB566=AB$1008),0,IF(AB$1004=0,0,1-CHOOSE(AB$1004,IF(ISNUMBER(Datos!AB566),AND(OR(AB$1005="",Datos!AB566&gt;=AB$1005),OR(AB$1006="",Datos!AB566&lt;=AB$1006)),FALSE),IF(ISNUMBER(Datos!AB566),AND(Datos!AB566=INT(Datos!AB566),AND(OR(AB$1005="",Datos!AB566&gt;=AB$1005),OR(AB$1006="",Datos!AB566&lt;=AB$1006))),FALSE),OR(ISNUMBER(FIND(";"&amp;UPPER(TRIM(Datos!AB566&amp;""))&amp;"=",AB$1007)),ISNUMBER(FIND(";"&amp;UPPER(TRIM(Datos!AB566&amp;""))&amp;";",AB$1007))),OR(UPPER(TRIM(Datos!AB566&amp;""))="SÍ",UPPER(TRIM(Datos!AB566&amp;""))="SI",UPPER(TRIM(Datos!AB566&amp;""))="NO"),IF(ISNUMBER(Datos!AB566),AND(OR(AB$1005="",Datos!AB566&gt;=AB$1005),OR(AB$1006="",Datos!AB566&lt;=AB$1006)),FALSE),TRUE))))</f>
        <v>0.0</v>
      </c>
      <c r="AC566">
        <f>IF(Datos!AC566="",0,IF(AND(AC$1008&lt;&gt;"",Datos!AC566=AC$1008),0,IF(AC$1004=0,0,1-CHOOSE(AC$1004,IF(ISNUMBER(Datos!AC566),AND(OR(AC$1005="",Datos!AC566&gt;=AC$1005),OR(AC$1006="",Datos!AC566&lt;=AC$1006)),FALSE),IF(ISNUMBER(Datos!AC566),AND(Datos!AC566=INT(Datos!AC566),AND(OR(AC$1005="",Datos!AC566&gt;=AC$1005),OR(AC$1006="",Datos!AC566&lt;=AC$1006))),FALSE),OR(ISNUMBER(FIND(";"&amp;UPPER(TRIM(Datos!AC566&amp;""))&amp;"=",AC$1007)),ISNUMBER(FIND(";"&amp;UPPER(TRIM(Datos!AC566&amp;""))&amp;";",AC$1007))),OR(UPPER(TRIM(Datos!AC566&amp;""))="SÍ",UPPER(TRIM(Datos!AC566&amp;""))="SI",UPPER(TRIM(Datos!AC566&amp;""))="NO"),IF(ISNUMBER(Datos!AC566),AND(OR(AC$1005="",Datos!AC566&gt;=AC$1005),OR(AC$1006="",Datos!AC566&lt;=AC$1006)),FALSE),TRUE))))</f>
        <v>0.0</v>
      </c>
      <c r="AD566">
        <f>IF(Datos!AD566="",0,IF(AND(AD$1008&lt;&gt;"",Datos!AD566=AD$1008),0,IF(AD$1004=0,0,1-CHOOSE(AD$1004,IF(ISNUMBER(Datos!AD566),AND(OR(AD$1005="",Datos!AD566&gt;=AD$1005),OR(AD$1006="",Datos!AD566&lt;=AD$1006)),FALSE),IF(ISNUMBER(Datos!AD566),AND(Datos!AD566=INT(Datos!AD566),AND(OR(AD$1005="",Datos!AD566&gt;=AD$1005),OR(AD$1006="",Datos!AD566&lt;=AD$1006))),FALSE),OR(ISNUMBER(FIND(";"&amp;UPPER(TRIM(Datos!AD566&amp;""))&amp;"=",AD$1007)),ISNUMBER(FIND(";"&amp;UPPER(TRIM(Datos!AD566&amp;""))&amp;";",AD$1007))),OR(UPPER(TRIM(Datos!AD566&amp;""))="SÍ",UPPER(TRIM(Datos!AD566&amp;""))="SI",UPPER(TRIM(Datos!AD566&amp;""))="NO"),IF(ISNUMBER(Datos!AD566),AND(OR(AD$1005="",Datos!AD566&gt;=AD$1005),OR(AD$1006="",Datos!AD566&lt;=AD$1006)),FALSE),TRUE))))</f>
        <v>0.0</v>
      </c>
      <c r="AE566">
        <f>IF(Datos!AE566="",0,IF(AND(AE$1008&lt;&gt;"",Datos!AE566=AE$1008),0,IF(AE$1004=0,0,1-CHOOSE(AE$1004,IF(ISNUMBER(Datos!AE566),AND(OR(AE$1005="",Datos!AE566&gt;=AE$1005),OR(AE$1006="",Datos!AE566&lt;=AE$1006)),FALSE),IF(ISNUMBER(Datos!AE566),AND(Datos!AE566=INT(Datos!AE566),AND(OR(AE$1005="",Datos!AE566&gt;=AE$1005),OR(AE$1006="",Datos!AE566&lt;=AE$1006))),FALSE),OR(ISNUMBER(FIND(";"&amp;UPPER(TRIM(Datos!AE566&amp;""))&amp;"=",AE$1007)),ISNUMBER(FIND(";"&amp;UPPER(TRIM(Datos!AE566&amp;""))&amp;";",AE$1007))),OR(UPPER(TRIM(Datos!AE566&amp;""))="SÍ",UPPER(TRIM(Datos!AE566&amp;""))="SI",UPPER(TRIM(Datos!AE566&amp;""))="NO"),IF(ISNUMBER(Datos!AE566),AND(OR(AE$1005="",Datos!AE566&gt;=AE$1005),OR(AE$1006="",Datos!AE566&lt;=AE$1006)),FALSE),TRUE))))</f>
        <v>0.0</v>
      </c>
    </row>
    <row r="567" spans="2:31">
      <c r="B567">
        <f>IF(Datos!B567="",0,IF(AND(B$1008&lt;&gt;"",Datos!B567=B$1008),0,IF(B$1004=0,0,1-CHOOSE(B$1004,IF(ISNUMBER(Datos!B567),AND(OR(B$1005="",Datos!B567&gt;=B$1005),OR(B$1006="",Datos!B567&lt;=B$1006)),FALSE),IF(ISNUMBER(Datos!B567),AND(Datos!B567=INT(Datos!B567),AND(OR(B$1005="",Datos!B567&gt;=B$1005),OR(B$1006="",Datos!B567&lt;=B$1006))),FALSE),OR(ISNUMBER(FIND(";"&amp;UPPER(TRIM(Datos!B567&amp;""))&amp;"=",B$1007)),ISNUMBER(FIND(";"&amp;UPPER(TRIM(Datos!B567&amp;""))&amp;";",B$1007))),OR(UPPER(TRIM(Datos!B567&amp;""))="SÍ",UPPER(TRIM(Datos!B567&amp;""))="SI",UPPER(TRIM(Datos!B567&amp;""))="NO"),IF(ISNUMBER(Datos!B567),AND(OR(B$1005="",Datos!B567&gt;=B$1005),OR(B$1006="",Datos!B567&lt;=B$1006)),FALSE),TRUE))))</f>
        <v>0.0</v>
      </c>
      <c r="C567">
        <f>IF(Datos!C567="",0,IF(AND(C$1008&lt;&gt;"",Datos!C567=C$1008),0,IF(C$1004=0,0,1-CHOOSE(C$1004,IF(ISNUMBER(Datos!C567),AND(OR(C$1005="",Datos!C567&gt;=C$1005),OR(C$1006="",Datos!C567&lt;=C$1006)),FALSE),IF(ISNUMBER(Datos!C567),AND(Datos!C567=INT(Datos!C567),AND(OR(C$1005="",Datos!C567&gt;=C$1005),OR(C$1006="",Datos!C567&lt;=C$1006))),FALSE),OR(ISNUMBER(FIND(";"&amp;UPPER(TRIM(Datos!C567&amp;""))&amp;"=",C$1007)),ISNUMBER(FIND(";"&amp;UPPER(TRIM(Datos!C567&amp;""))&amp;";",C$1007))),OR(UPPER(TRIM(Datos!C567&amp;""))="SÍ",UPPER(TRIM(Datos!C567&amp;""))="SI",UPPER(TRIM(Datos!C567&amp;""))="NO"),IF(ISNUMBER(Datos!C567),AND(OR(C$1005="",Datos!C567&gt;=C$1005),OR(C$1006="",Datos!C567&lt;=C$1006)),FALSE),TRUE))))</f>
        <v>0.0</v>
      </c>
      <c r="D567">
        <f>IF(Datos!D567="",0,IF(AND(D$1008&lt;&gt;"",Datos!D567=D$1008),0,IF(D$1004=0,0,1-CHOOSE(D$1004,IF(ISNUMBER(Datos!D567),AND(OR(D$1005="",Datos!D567&gt;=D$1005),OR(D$1006="",Datos!D567&lt;=D$1006)),FALSE),IF(ISNUMBER(Datos!D567),AND(Datos!D567=INT(Datos!D567),AND(OR(D$1005="",Datos!D567&gt;=D$1005),OR(D$1006="",Datos!D567&lt;=D$1006))),FALSE),OR(ISNUMBER(FIND(";"&amp;UPPER(TRIM(Datos!D567&amp;""))&amp;"=",D$1007)),ISNUMBER(FIND(";"&amp;UPPER(TRIM(Datos!D567&amp;""))&amp;";",D$1007))),OR(UPPER(TRIM(Datos!D567&amp;""))="SÍ",UPPER(TRIM(Datos!D567&amp;""))="SI",UPPER(TRIM(Datos!D567&amp;""))="NO"),IF(ISNUMBER(Datos!D567),AND(OR(D$1005="",Datos!D567&gt;=D$1005),OR(D$1006="",Datos!D567&lt;=D$1006)),FALSE),TRUE))))</f>
        <v>0.0</v>
      </c>
      <c r="E567">
        <f>IF(Datos!E567="",0,IF(AND(E$1008&lt;&gt;"",Datos!E567=E$1008),0,IF(E$1004=0,0,1-CHOOSE(E$1004,IF(ISNUMBER(Datos!E567),AND(OR(E$1005="",Datos!E567&gt;=E$1005),OR(E$1006="",Datos!E567&lt;=E$1006)),FALSE),IF(ISNUMBER(Datos!E567),AND(Datos!E567=INT(Datos!E567),AND(OR(E$1005="",Datos!E567&gt;=E$1005),OR(E$1006="",Datos!E567&lt;=E$1006))),FALSE),OR(ISNUMBER(FIND(";"&amp;UPPER(TRIM(Datos!E567&amp;""))&amp;"=",E$1007)),ISNUMBER(FIND(";"&amp;UPPER(TRIM(Datos!E567&amp;""))&amp;";",E$1007))),OR(UPPER(TRIM(Datos!E567&amp;""))="SÍ",UPPER(TRIM(Datos!E567&amp;""))="SI",UPPER(TRIM(Datos!E567&amp;""))="NO"),IF(ISNUMBER(Datos!E567),AND(OR(E$1005="",Datos!E567&gt;=E$1005),OR(E$1006="",Datos!E567&lt;=E$1006)),FALSE),TRUE))))</f>
        <v>0.0</v>
      </c>
      <c r="F567">
        <f>IF(Datos!F567="",0,IF(AND(F$1008&lt;&gt;"",Datos!F567=F$1008),0,IF(F$1004=0,0,1-CHOOSE(F$1004,IF(ISNUMBER(Datos!F567),AND(OR(F$1005="",Datos!F567&gt;=F$1005),OR(F$1006="",Datos!F567&lt;=F$1006)),FALSE),IF(ISNUMBER(Datos!F567),AND(Datos!F567=INT(Datos!F567),AND(OR(F$1005="",Datos!F567&gt;=F$1005),OR(F$1006="",Datos!F567&lt;=F$1006))),FALSE),OR(ISNUMBER(FIND(";"&amp;UPPER(TRIM(Datos!F567&amp;""))&amp;"=",F$1007)),ISNUMBER(FIND(";"&amp;UPPER(TRIM(Datos!F567&amp;""))&amp;";",F$1007))),OR(UPPER(TRIM(Datos!F567&amp;""))="SÍ",UPPER(TRIM(Datos!F567&amp;""))="SI",UPPER(TRIM(Datos!F567&amp;""))="NO"),IF(ISNUMBER(Datos!F567),AND(OR(F$1005="",Datos!F567&gt;=F$1005),OR(F$1006="",Datos!F567&lt;=F$1006)),FALSE),TRUE))))</f>
        <v>0.0</v>
      </c>
      <c r="G567">
        <f>IF(Datos!G567="",0,IF(AND(G$1008&lt;&gt;"",Datos!G567=G$1008),0,IF(G$1004=0,0,1-CHOOSE(G$1004,IF(ISNUMBER(Datos!G567),AND(OR(G$1005="",Datos!G567&gt;=G$1005),OR(G$1006="",Datos!G567&lt;=G$1006)),FALSE),IF(ISNUMBER(Datos!G567),AND(Datos!G567=INT(Datos!G567),AND(OR(G$1005="",Datos!G567&gt;=G$1005),OR(G$1006="",Datos!G567&lt;=G$1006))),FALSE),OR(ISNUMBER(FIND(";"&amp;UPPER(TRIM(Datos!G567&amp;""))&amp;"=",G$1007)),ISNUMBER(FIND(";"&amp;UPPER(TRIM(Datos!G567&amp;""))&amp;";",G$1007))),OR(UPPER(TRIM(Datos!G567&amp;""))="SÍ",UPPER(TRIM(Datos!G567&amp;""))="SI",UPPER(TRIM(Datos!G567&amp;""))="NO"),IF(ISNUMBER(Datos!G567),AND(OR(G$1005="",Datos!G567&gt;=G$1005),OR(G$1006="",Datos!G567&lt;=G$1006)),FALSE),TRUE))))</f>
        <v>0.0</v>
      </c>
      <c r="H567">
        <f>IF(Datos!H567="",0,IF(AND(H$1008&lt;&gt;"",Datos!H567=H$1008),0,IF(H$1004=0,0,1-CHOOSE(H$1004,IF(ISNUMBER(Datos!H567),AND(OR(H$1005="",Datos!H567&gt;=H$1005),OR(H$1006="",Datos!H567&lt;=H$1006)),FALSE),IF(ISNUMBER(Datos!H567),AND(Datos!H567=INT(Datos!H567),AND(OR(H$1005="",Datos!H567&gt;=H$1005),OR(H$1006="",Datos!H567&lt;=H$1006))),FALSE),OR(ISNUMBER(FIND(";"&amp;UPPER(TRIM(Datos!H567&amp;""))&amp;"=",H$1007)),ISNUMBER(FIND(";"&amp;UPPER(TRIM(Datos!H567&amp;""))&amp;";",H$1007))),OR(UPPER(TRIM(Datos!H567&amp;""))="SÍ",UPPER(TRIM(Datos!H567&amp;""))="SI",UPPER(TRIM(Datos!H567&amp;""))="NO"),IF(ISNUMBER(Datos!H567),AND(OR(H$1005="",Datos!H567&gt;=H$1005),OR(H$1006="",Datos!H567&lt;=H$1006)),FALSE),TRUE))))</f>
        <v>0.0</v>
      </c>
      <c r="I567">
        <f>IF(Datos!I567="",0,IF(AND(I$1008&lt;&gt;"",Datos!I567=I$1008),0,IF(I$1004=0,0,1-CHOOSE(I$1004,IF(ISNUMBER(Datos!I567),AND(OR(I$1005="",Datos!I567&gt;=I$1005),OR(I$1006="",Datos!I567&lt;=I$1006)),FALSE),IF(ISNUMBER(Datos!I567),AND(Datos!I567=INT(Datos!I567),AND(OR(I$1005="",Datos!I567&gt;=I$1005),OR(I$1006="",Datos!I567&lt;=I$1006))),FALSE),OR(ISNUMBER(FIND(";"&amp;UPPER(TRIM(Datos!I567&amp;""))&amp;"=",I$1007)),ISNUMBER(FIND(";"&amp;UPPER(TRIM(Datos!I567&amp;""))&amp;";",I$1007))),OR(UPPER(TRIM(Datos!I567&amp;""))="SÍ",UPPER(TRIM(Datos!I567&amp;""))="SI",UPPER(TRIM(Datos!I567&amp;""))="NO"),IF(ISNUMBER(Datos!I567),AND(OR(I$1005="",Datos!I567&gt;=I$1005),OR(I$1006="",Datos!I567&lt;=I$1006)),FALSE),TRUE))))</f>
        <v>0.0</v>
      </c>
      <c r="J567">
        <f>IF(Datos!J567="",0,IF(AND(J$1008&lt;&gt;"",Datos!J567=J$1008),0,IF(J$1004=0,0,1-CHOOSE(J$1004,IF(ISNUMBER(Datos!J567),AND(OR(J$1005="",Datos!J567&gt;=J$1005),OR(J$1006="",Datos!J567&lt;=J$1006)),FALSE),IF(ISNUMBER(Datos!J567),AND(Datos!J567=INT(Datos!J567),AND(OR(J$1005="",Datos!J567&gt;=J$1005),OR(J$1006="",Datos!J567&lt;=J$1006))),FALSE),OR(ISNUMBER(FIND(";"&amp;UPPER(TRIM(Datos!J567&amp;""))&amp;"=",J$1007)),ISNUMBER(FIND(";"&amp;UPPER(TRIM(Datos!J567&amp;""))&amp;";",J$1007))),OR(UPPER(TRIM(Datos!J567&amp;""))="SÍ",UPPER(TRIM(Datos!J567&amp;""))="SI",UPPER(TRIM(Datos!J567&amp;""))="NO"),IF(ISNUMBER(Datos!J567),AND(OR(J$1005="",Datos!J567&gt;=J$1005),OR(J$1006="",Datos!J567&lt;=J$1006)),FALSE),TRUE))))</f>
        <v>0.0</v>
      </c>
      <c r="K567">
        <f>IF(Datos!K567="",0,IF(AND(K$1008&lt;&gt;"",Datos!K567=K$1008),0,IF(K$1004=0,0,1-CHOOSE(K$1004,IF(ISNUMBER(Datos!K567),AND(OR(K$1005="",Datos!K567&gt;=K$1005),OR(K$1006="",Datos!K567&lt;=K$1006)),FALSE),IF(ISNUMBER(Datos!K567),AND(Datos!K567=INT(Datos!K567),AND(OR(K$1005="",Datos!K567&gt;=K$1005),OR(K$1006="",Datos!K567&lt;=K$1006))),FALSE),OR(ISNUMBER(FIND(";"&amp;UPPER(TRIM(Datos!K567&amp;""))&amp;"=",K$1007)),ISNUMBER(FIND(";"&amp;UPPER(TRIM(Datos!K567&amp;""))&amp;";",K$1007))),OR(UPPER(TRIM(Datos!K567&amp;""))="SÍ",UPPER(TRIM(Datos!K567&amp;""))="SI",UPPER(TRIM(Datos!K567&amp;""))="NO"),IF(ISNUMBER(Datos!K567),AND(OR(K$1005="",Datos!K567&gt;=K$1005),OR(K$1006="",Datos!K567&lt;=K$1006)),FALSE),TRUE))))</f>
        <v>0.0</v>
      </c>
      <c r="L567">
        <f>IF(Datos!L567="",0,IF(AND(L$1008&lt;&gt;"",Datos!L567=L$1008),0,IF(L$1004=0,0,1-CHOOSE(L$1004,IF(ISNUMBER(Datos!L567),AND(OR(L$1005="",Datos!L567&gt;=L$1005),OR(L$1006="",Datos!L567&lt;=L$1006)),FALSE),IF(ISNUMBER(Datos!L567),AND(Datos!L567=INT(Datos!L567),AND(OR(L$1005="",Datos!L567&gt;=L$1005),OR(L$1006="",Datos!L567&lt;=L$1006))),FALSE),OR(ISNUMBER(FIND(";"&amp;UPPER(TRIM(Datos!L567&amp;""))&amp;"=",L$1007)),ISNUMBER(FIND(";"&amp;UPPER(TRIM(Datos!L567&amp;""))&amp;";",L$1007))),OR(UPPER(TRIM(Datos!L567&amp;""))="SÍ",UPPER(TRIM(Datos!L567&amp;""))="SI",UPPER(TRIM(Datos!L567&amp;""))="NO"),IF(ISNUMBER(Datos!L567),AND(OR(L$1005="",Datos!L567&gt;=L$1005),OR(L$1006="",Datos!L567&lt;=L$1006)),FALSE),TRUE))))</f>
        <v>0.0</v>
      </c>
      <c r="M567">
        <f>IF(Datos!M567="",0,IF(AND(M$1008&lt;&gt;"",Datos!M567=M$1008),0,IF(M$1004=0,0,1-CHOOSE(M$1004,IF(ISNUMBER(Datos!M567),AND(OR(M$1005="",Datos!M567&gt;=M$1005),OR(M$1006="",Datos!M567&lt;=M$1006)),FALSE),IF(ISNUMBER(Datos!M567),AND(Datos!M567=INT(Datos!M567),AND(OR(M$1005="",Datos!M567&gt;=M$1005),OR(M$1006="",Datos!M567&lt;=M$1006))),FALSE),OR(ISNUMBER(FIND(";"&amp;UPPER(TRIM(Datos!M567&amp;""))&amp;"=",M$1007)),ISNUMBER(FIND(";"&amp;UPPER(TRIM(Datos!M567&amp;""))&amp;";",M$1007))),OR(UPPER(TRIM(Datos!M567&amp;""))="SÍ",UPPER(TRIM(Datos!M567&amp;""))="SI",UPPER(TRIM(Datos!M567&amp;""))="NO"),IF(ISNUMBER(Datos!M567),AND(OR(M$1005="",Datos!M567&gt;=M$1005),OR(M$1006="",Datos!M567&lt;=M$1006)),FALSE),TRUE))))</f>
        <v>0.0</v>
      </c>
      <c r="N567">
        <f>IF(Datos!N567="",0,IF(AND(N$1008&lt;&gt;"",Datos!N567=N$1008),0,IF(N$1004=0,0,1-CHOOSE(N$1004,IF(ISNUMBER(Datos!N567),AND(OR(N$1005="",Datos!N567&gt;=N$1005),OR(N$1006="",Datos!N567&lt;=N$1006)),FALSE),IF(ISNUMBER(Datos!N567),AND(Datos!N567=INT(Datos!N567),AND(OR(N$1005="",Datos!N567&gt;=N$1005),OR(N$1006="",Datos!N567&lt;=N$1006))),FALSE),OR(ISNUMBER(FIND(";"&amp;UPPER(TRIM(Datos!N567&amp;""))&amp;"=",N$1007)),ISNUMBER(FIND(";"&amp;UPPER(TRIM(Datos!N567&amp;""))&amp;";",N$1007))),OR(UPPER(TRIM(Datos!N567&amp;""))="SÍ",UPPER(TRIM(Datos!N567&amp;""))="SI",UPPER(TRIM(Datos!N567&amp;""))="NO"),IF(ISNUMBER(Datos!N567),AND(OR(N$1005="",Datos!N567&gt;=N$1005),OR(N$1006="",Datos!N567&lt;=N$1006)),FALSE),TRUE))))</f>
        <v>0.0</v>
      </c>
      <c r="O567">
        <f>IF(Datos!O567="",0,IF(AND(O$1008&lt;&gt;"",Datos!O567=O$1008),0,IF(O$1004=0,0,1-CHOOSE(O$1004,IF(ISNUMBER(Datos!O567),AND(OR(O$1005="",Datos!O567&gt;=O$1005),OR(O$1006="",Datos!O567&lt;=O$1006)),FALSE),IF(ISNUMBER(Datos!O567),AND(Datos!O567=INT(Datos!O567),AND(OR(O$1005="",Datos!O567&gt;=O$1005),OR(O$1006="",Datos!O567&lt;=O$1006))),FALSE),OR(ISNUMBER(FIND(";"&amp;UPPER(TRIM(Datos!O567&amp;""))&amp;"=",O$1007)),ISNUMBER(FIND(";"&amp;UPPER(TRIM(Datos!O567&amp;""))&amp;";",O$1007))),OR(UPPER(TRIM(Datos!O567&amp;""))="SÍ",UPPER(TRIM(Datos!O567&amp;""))="SI",UPPER(TRIM(Datos!O567&amp;""))="NO"),IF(ISNUMBER(Datos!O567),AND(OR(O$1005="",Datos!O567&gt;=O$1005),OR(O$1006="",Datos!O567&lt;=O$1006)),FALSE),TRUE))))</f>
        <v>0.0</v>
      </c>
      <c r="P567">
        <f>IF(Datos!P567="",0,IF(AND(P$1008&lt;&gt;"",Datos!P567=P$1008),0,IF(P$1004=0,0,1-CHOOSE(P$1004,IF(ISNUMBER(Datos!P567),AND(OR(P$1005="",Datos!P567&gt;=P$1005),OR(P$1006="",Datos!P567&lt;=P$1006)),FALSE),IF(ISNUMBER(Datos!P567),AND(Datos!P567=INT(Datos!P567),AND(OR(P$1005="",Datos!P567&gt;=P$1005),OR(P$1006="",Datos!P567&lt;=P$1006))),FALSE),OR(ISNUMBER(FIND(";"&amp;UPPER(TRIM(Datos!P567&amp;""))&amp;"=",P$1007)),ISNUMBER(FIND(";"&amp;UPPER(TRIM(Datos!P567&amp;""))&amp;";",P$1007))),OR(UPPER(TRIM(Datos!P567&amp;""))="SÍ",UPPER(TRIM(Datos!P567&amp;""))="SI",UPPER(TRIM(Datos!P567&amp;""))="NO"),IF(ISNUMBER(Datos!P567),AND(OR(P$1005="",Datos!P567&gt;=P$1005),OR(P$1006="",Datos!P567&lt;=P$1006)),FALSE),TRUE))))</f>
        <v>0.0</v>
      </c>
      <c r="Q567">
        <f>IF(Datos!Q567="",0,IF(AND(Q$1008&lt;&gt;"",Datos!Q567=Q$1008),0,IF(Q$1004=0,0,1-CHOOSE(Q$1004,IF(ISNUMBER(Datos!Q567),AND(OR(Q$1005="",Datos!Q567&gt;=Q$1005),OR(Q$1006="",Datos!Q567&lt;=Q$1006)),FALSE),IF(ISNUMBER(Datos!Q567),AND(Datos!Q567=INT(Datos!Q567),AND(OR(Q$1005="",Datos!Q567&gt;=Q$1005),OR(Q$1006="",Datos!Q567&lt;=Q$1006))),FALSE),OR(ISNUMBER(FIND(";"&amp;UPPER(TRIM(Datos!Q567&amp;""))&amp;"=",Q$1007)),ISNUMBER(FIND(";"&amp;UPPER(TRIM(Datos!Q567&amp;""))&amp;";",Q$1007))),OR(UPPER(TRIM(Datos!Q567&amp;""))="SÍ",UPPER(TRIM(Datos!Q567&amp;""))="SI",UPPER(TRIM(Datos!Q567&amp;""))="NO"),IF(ISNUMBER(Datos!Q567),AND(OR(Q$1005="",Datos!Q567&gt;=Q$1005),OR(Q$1006="",Datos!Q567&lt;=Q$1006)),FALSE),TRUE))))</f>
        <v>0.0</v>
      </c>
      <c r="R567">
        <f>IF(Datos!R567="",0,IF(AND(R$1008&lt;&gt;"",Datos!R567=R$1008),0,IF(R$1004=0,0,1-CHOOSE(R$1004,IF(ISNUMBER(Datos!R567),AND(OR(R$1005="",Datos!R567&gt;=R$1005),OR(R$1006="",Datos!R567&lt;=R$1006)),FALSE),IF(ISNUMBER(Datos!R567),AND(Datos!R567=INT(Datos!R567),AND(OR(R$1005="",Datos!R567&gt;=R$1005),OR(R$1006="",Datos!R567&lt;=R$1006))),FALSE),OR(ISNUMBER(FIND(";"&amp;UPPER(TRIM(Datos!R567&amp;""))&amp;"=",R$1007)),ISNUMBER(FIND(";"&amp;UPPER(TRIM(Datos!R567&amp;""))&amp;";",R$1007))),OR(UPPER(TRIM(Datos!R567&amp;""))="SÍ",UPPER(TRIM(Datos!R567&amp;""))="SI",UPPER(TRIM(Datos!R567&amp;""))="NO"),IF(ISNUMBER(Datos!R567),AND(OR(R$1005="",Datos!R567&gt;=R$1005),OR(R$1006="",Datos!R567&lt;=R$1006)),FALSE),TRUE))))</f>
        <v>0.0</v>
      </c>
      <c r="S567">
        <f>IF(Datos!S567="",0,IF(AND(S$1008&lt;&gt;"",Datos!S567=S$1008),0,IF(S$1004=0,0,1-CHOOSE(S$1004,IF(ISNUMBER(Datos!S567),AND(OR(S$1005="",Datos!S567&gt;=S$1005),OR(S$1006="",Datos!S567&lt;=S$1006)),FALSE),IF(ISNUMBER(Datos!S567),AND(Datos!S567=INT(Datos!S567),AND(OR(S$1005="",Datos!S567&gt;=S$1005),OR(S$1006="",Datos!S567&lt;=S$1006))),FALSE),OR(ISNUMBER(FIND(";"&amp;UPPER(TRIM(Datos!S567&amp;""))&amp;"=",S$1007)),ISNUMBER(FIND(";"&amp;UPPER(TRIM(Datos!S567&amp;""))&amp;";",S$1007))),OR(UPPER(TRIM(Datos!S567&amp;""))="SÍ",UPPER(TRIM(Datos!S567&amp;""))="SI",UPPER(TRIM(Datos!S567&amp;""))="NO"),IF(ISNUMBER(Datos!S567),AND(OR(S$1005="",Datos!S567&gt;=S$1005),OR(S$1006="",Datos!S567&lt;=S$1006)),FALSE),TRUE))))</f>
        <v>0.0</v>
      </c>
      <c r="T567">
        <f>IF(Datos!T567="",0,IF(AND(T$1008&lt;&gt;"",Datos!T567=T$1008),0,IF(T$1004=0,0,1-CHOOSE(T$1004,IF(ISNUMBER(Datos!T567),AND(OR(T$1005="",Datos!T567&gt;=T$1005),OR(T$1006="",Datos!T567&lt;=T$1006)),FALSE),IF(ISNUMBER(Datos!T567),AND(Datos!T567=INT(Datos!T567),AND(OR(T$1005="",Datos!T567&gt;=T$1005),OR(T$1006="",Datos!T567&lt;=T$1006))),FALSE),OR(ISNUMBER(FIND(";"&amp;UPPER(TRIM(Datos!T567&amp;""))&amp;"=",T$1007)),ISNUMBER(FIND(";"&amp;UPPER(TRIM(Datos!T567&amp;""))&amp;";",T$1007))),OR(UPPER(TRIM(Datos!T567&amp;""))="SÍ",UPPER(TRIM(Datos!T567&amp;""))="SI",UPPER(TRIM(Datos!T567&amp;""))="NO"),IF(ISNUMBER(Datos!T567),AND(OR(T$1005="",Datos!T567&gt;=T$1005),OR(T$1006="",Datos!T567&lt;=T$1006)),FALSE),TRUE))))</f>
        <v>0.0</v>
      </c>
      <c r="U567">
        <f>IF(Datos!U567="",0,IF(AND(U$1008&lt;&gt;"",Datos!U567=U$1008),0,IF(U$1004=0,0,1-CHOOSE(U$1004,IF(ISNUMBER(Datos!U567),AND(OR(U$1005="",Datos!U567&gt;=U$1005),OR(U$1006="",Datos!U567&lt;=U$1006)),FALSE),IF(ISNUMBER(Datos!U567),AND(Datos!U567=INT(Datos!U567),AND(OR(U$1005="",Datos!U567&gt;=U$1005),OR(U$1006="",Datos!U567&lt;=U$1006))),FALSE),OR(ISNUMBER(FIND(";"&amp;UPPER(TRIM(Datos!U567&amp;""))&amp;"=",U$1007)),ISNUMBER(FIND(";"&amp;UPPER(TRIM(Datos!U567&amp;""))&amp;";",U$1007))),OR(UPPER(TRIM(Datos!U567&amp;""))="SÍ",UPPER(TRIM(Datos!U567&amp;""))="SI",UPPER(TRIM(Datos!U567&amp;""))="NO"),IF(ISNUMBER(Datos!U567),AND(OR(U$1005="",Datos!U567&gt;=U$1005),OR(U$1006="",Datos!U567&lt;=U$1006)),FALSE),TRUE))))</f>
        <v>0.0</v>
      </c>
      <c r="V567">
        <f>IF(Datos!V567="",0,IF(AND(V$1008&lt;&gt;"",Datos!V567=V$1008),0,IF(V$1004=0,0,1-CHOOSE(V$1004,IF(ISNUMBER(Datos!V567),AND(OR(V$1005="",Datos!V567&gt;=V$1005),OR(V$1006="",Datos!V567&lt;=V$1006)),FALSE),IF(ISNUMBER(Datos!V567),AND(Datos!V567=INT(Datos!V567),AND(OR(V$1005="",Datos!V567&gt;=V$1005),OR(V$1006="",Datos!V567&lt;=V$1006))),FALSE),OR(ISNUMBER(FIND(";"&amp;UPPER(TRIM(Datos!V567&amp;""))&amp;"=",V$1007)),ISNUMBER(FIND(";"&amp;UPPER(TRIM(Datos!V567&amp;""))&amp;";",V$1007))),OR(UPPER(TRIM(Datos!V567&amp;""))="SÍ",UPPER(TRIM(Datos!V567&amp;""))="SI",UPPER(TRIM(Datos!V567&amp;""))="NO"),IF(ISNUMBER(Datos!V567),AND(OR(V$1005="",Datos!V567&gt;=V$1005),OR(V$1006="",Datos!V567&lt;=V$1006)),FALSE),TRUE))))</f>
        <v>0.0</v>
      </c>
      <c r="W567">
        <f>IF(Datos!W567="",0,IF(AND(W$1008&lt;&gt;"",Datos!W567=W$1008),0,IF(W$1004=0,0,1-CHOOSE(W$1004,IF(ISNUMBER(Datos!W567),AND(OR(W$1005="",Datos!W567&gt;=W$1005),OR(W$1006="",Datos!W567&lt;=W$1006)),FALSE),IF(ISNUMBER(Datos!W567),AND(Datos!W567=INT(Datos!W567),AND(OR(W$1005="",Datos!W567&gt;=W$1005),OR(W$1006="",Datos!W567&lt;=W$1006))),FALSE),OR(ISNUMBER(FIND(";"&amp;UPPER(TRIM(Datos!W567&amp;""))&amp;"=",W$1007)),ISNUMBER(FIND(";"&amp;UPPER(TRIM(Datos!W567&amp;""))&amp;";",W$1007))),OR(UPPER(TRIM(Datos!W567&amp;""))="SÍ",UPPER(TRIM(Datos!W567&amp;""))="SI",UPPER(TRIM(Datos!W567&amp;""))="NO"),IF(ISNUMBER(Datos!W567),AND(OR(W$1005="",Datos!W567&gt;=W$1005),OR(W$1006="",Datos!W567&lt;=W$1006)),FALSE),TRUE))))</f>
        <v>0.0</v>
      </c>
      <c r="X567">
        <f>IF(Datos!X567="",0,IF(AND(X$1008&lt;&gt;"",Datos!X567=X$1008),0,IF(X$1004=0,0,1-CHOOSE(X$1004,IF(ISNUMBER(Datos!X567),AND(OR(X$1005="",Datos!X567&gt;=X$1005),OR(X$1006="",Datos!X567&lt;=X$1006)),FALSE),IF(ISNUMBER(Datos!X567),AND(Datos!X567=INT(Datos!X567),AND(OR(X$1005="",Datos!X567&gt;=X$1005),OR(X$1006="",Datos!X567&lt;=X$1006))),FALSE),OR(ISNUMBER(FIND(";"&amp;UPPER(TRIM(Datos!X567&amp;""))&amp;"=",X$1007)),ISNUMBER(FIND(";"&amp;UPPER(TRIM(Datos!X567&amp;""))&amp;";",X$1007))),OR(UPPER(TRIM(Datos!X567&amp;""))="SÍ",UPPER(TRIM(Datos!X567&amp;""))="SI",UPPER(TRIM(Datos!X567&amp;""))="NO"),IF(ISNUMBER(Datos!X567),AND(OR(X$1005="",Datos!X567&gt;=X$1005),OR(X$1006="",Datos!X567&lt;=X$1006)),FALSE),TRUE))))</f>
        <v>0.0</v>
      </c>
      <c r="Y567">
        <f>IF(Datos!Y567="",0,IF(AND(Y$1008&lt;&gt;"",Datos!Y567=Y$1008),0,IF(Y$1004=0,0,1-CHOOSE(Y$1004,IF(ISNUMBER(Datos!Y567),AND(OR(Y$1005="",Datos!Y567&gt;=Y$1005),OR(Y$1006="",Datos!Y567&lt;=Y$1006)),FALSE),IF(ISNUMBER(Datos!Y567),AND(Datos!Y567=INT(Datos!Y567),AND(OR(Y$1005="",Datos!Y567&gt;=Y$1005),OR(Y$1006="",Datos!Y567&lt;=Y$1006))),FALSE),OR(ISNUMBER(FIND(";"&amp;UPPER(TRIM(Datos!Y567&amp;""))&amp;"=",Y$1007)),ISNUMBER(FIND(";"&amp;UPPER(TRIM(Datos!Y567&amp;""))&amp;";",Y$1007))),OR(UPPER(TRIM(Datos!Y567&amp;""))="SÍ",UPPER(TRIM(Datos!Y567&amp;""))="SI",UPPER(TRIM(Datos!Y567&amp;""))="NO"),IF(ISNUMBER(Datos!Y567),AND(OR(Y$1005="",Datos!Y567&gt;=Y$1005),OR(Y$1006="",Datos!Y567&lt;=Y$1006)),FALSE),TRUE))))</f>
        <v>0.0</v>
      </c>
      <c r="Z567">
        <f>IF(Datos!Z567="",0,IF(AND(Z$1008&lt;&gt;"",Datos!Z567=Z$1008),0,IF(Z$1004=0,0,1-CHOOSE(Z$1004,IF(ISNUMBER(Datos!Z567),AND(OR(Z$1005="",Datos!Z567&gt;=Z$1005),OR(Z$1006="",Datos!Z567&lt;=Z$1006)),FALSE),IF(ISNUMBER(Datos!Z567),AND(Datos!Z567=INT(Datos!Z567),AND(OR(Z$1005="",Datos!Z567&gt;=Z$1005),OR(Z$1006="",Datos!Z567&lt;=Z$1006))),FALSE),OR(ISNUMBER(FIND(";"&amp;UPPER(TRIM(Datos!Z567&amp;""))&amp;"=",Z$1007)),ISNUMBER(FIND(";"&amp;UPPER(TRIM(Datos!Z567&amp;""))&amp;";",Z$1007))),OR(UPPER(TRIM(Datos!Z567&amp;""))="SÍ",UPPER(TRIM(Datos!Z567&amp;""))="SI",UPPER(TRIM(Datos!Z567&amp;""))="NO"),IF(ISNUMBER(Datos!Z567),AND(OR(Z$1005="",Datos!Z567&gt;=Z$1005),OR(Z$1006="",Datos!Z567&lt;=Z$1006)),FALSE),TRUE))))</f>
        <v>0.0</v>
      </c>
      <c r="AA567">
        <f>IF(Datos!AA567="",0,IF(AND(AA$1008&lt;&gt;"",Datos!AA567=AA$1008),0,IF(AA$1004=0,0,1-CHOOSE(AA$1004,IF(ISNUMBER(Datos!AA567),AND(OR(AA$1005="",Datos!AA567&gt;=AA$1005),OR(AA$1006="",Datos!AA567&lt;=AA$1006)),FALSE),IF(ISNUMBER(Datos!AA567),AND(Datos!AA567=INT(Datos!AA567),AND(OR(AA$1005="",Datos!AA567&gt;=AA$1005),OR(AA$1006="",Datos!AA567&lt;=AA$1006))),FALSE),OR(ISNUMBER(FIND(";"&amp;UPPER(TRIM(Datos!AA567&amp;""))&amp;"=",AA$1007)),ISNUMBER(FIND(";"&amp;UPPER(TRIM(Datos!AA567&amp;""))&amp;";",AA$1007))),OR(UPPER(TRIM(Datos!AA567&amp;""))="SÍ",UPPER(TRIM(Datos!AA567&amp;""))="SI",UPPER(TRIM(Datos!AA567&amp;""))="NO"),IF(ISNUMBER(Datos!AA567),AND(OR(AA$1005="",Datos!AA567&gt;=AA$1005),OR(AA$1006="",Datos!AA567&lt;=AA$1006)),FALSE),TRUE))))</f>
        <v>0.0</v>
      </c>
      <c r="AB567">
        <f>IF(Datos!AB567="",0,IF(AND(AB$1008&lt;&gt;"",Datos!AB567=AB$1008),0,IF(AB$1004=0,0,1-CHOOSE(AB$1004,IF(ISNUMBER(Datos!AB567),AND(OR(AB$1005="",Datos!AB567&gt;=AB$1005),OR(AB$1006="",Datos!AB567&lt;=AB$1006)),FALSE),IF(ISNUMBER(Datos!AB567),AND(Datos!AB567=INT(Datos!AB567),AND(OR(AB$1005="",Datos!AB567&gt;=AB$1005),OR(AB$1006="",Datos!AB567&lt;=AB$1006))),FALSE),OR(ISNUMBER(FIND(";"&amp;UPPER(TRIM(Datos!AB567&amp;""))&amp;"=",AB$1007)),ISNUMBER(FIND(";"&amp;UPPER(TRIM(Datos!AB567&amp;""))&amp;";",AB$1007))),OR(UPPER(TRIM(Datos!AB567&amp;""))="SÍ",UPPER(TRIM(Datos!AB567&amp;""))="SI",UPPER(TRIM(Datos!AB567&amp;""))="NO"),IF(ISNUMBER(Datos!AB567),AND(OR(AB$1005="",Datos!AB567&gt;=AB$1005),OR(AB$1006="",Datos!AB567&lt;=AB$1006)),FALSE),TRUE))))</f>
        <v>0.0</v>
      </c>
      <c r="AC567">
        <f>IF(Datos!AC567="",0,IF(AND(AC$1008&lt;&gt;"",Datos!AC567=AC$1008),0,IF(AC$1004=0,0,1-CHOOSE(AC$1004,IF(ISNUMBER(Datos!AC567),AND(OR(AC$1005="",Datos!AC567&gt;=AC$1005),OR(AC$1006="",Datos!AC567&lt;=AC$1006)),FALSE),IF(ISNUMBER(Datos!AC567),AND(Datos!AC567=INT(Datos!AC567),AND(OR(AC$1005="",Datos!AC567&gt;=AC$1005),OR(AC$1006="",Datos!AC567&lt;=AC$1006))),FALSE),OR(ISNUMBER(FIND(";"&amp;UPPER(TRIM(Datos!AC567&amp;""))&amp;"=",AC$1007)),ISNUMBER(FIND(";"&amp;UPPER(TRIM(Datos!AC567&amp;""))&amp;";",AC$1007))),OR(UPPER(TRIM(Datos!AC567&amp;""))="SÍ",UPPER(TRIM(Datos!AC567&amp;""))="SI",UPPER(TRIM(Datos!AC567&amp;""))="NO"),IF(ISNUMBER(Datos!AC567),AND(OR(AC$1005="",Datos!AC567&gt;=AC$1005),OR(AC$1006="",Datos!AC567&lt;=AC$1006)),FALSE),TRUE))))</f>
        <v>0.0</v>
      </c>
      <c r="AD567">
        <f>IF(Datos!AD567="",0,IF(AND(AD$1008&lt;&gt;"",Datos!AD567=AD$1008),0,IF(AD$1004=0,0,1-CHOOSE(AD$1004,IF(ISNUMBER(Datos!AD567),AND(OR(AD$1005="",Datos!AD567&gt;=AD$1005),OR(AD$1006="",Datos!AD567&lt;=AD$1006)),FALSE),IF(ISNUMBER(Datos!AD567),AND(Datos!AD567=INT(Datos!AD567),AND(OR(AD$1005="",Datos!AD567&gt;=AD$1005),OR(AD$1006="",Datos!AD567&lt;=AD$1006))),FALSE),OR(ISNUMBER(FIND(";"&amp;UPPER(TRIM(Datos!AD567&amp;""))&amp;"=",AD$1007)),ISNUMBER(FIND(";"&amp;UPPER(TRIM(Datos!AD567&amp;""))&amp;";",AD$1007))),OR(UPPER(TRIM(Datos!AD567&amp;""))="SÍ",UPPER(TRIM(Datos!AD567&amp;""))="SI",UPPER(TRIM(Datos!AD567&amp;""))="NO"),IF(ISNUMBER(Datos!AD567),AND(OR(AD$1005="",Datos!AD567&gt;=AD$1005),OR(AD$1006="",Datos!AD567&lt;=AD$1006)),FALSE),TRUE))))</f>
        <v>0.0</v>
      </c>
      <c r="AE567">
        <f>IF(Datos!AE567="",0,IF(AND(AE$1008&lt;&gt;"",Datos!AE567=AE$1008),0,IF(AE$1004=0,0,1-CHOOSE(AE$1004,IF(ISNUMBER(Datos!AE567),AND(OR(AE$1005="",Datos!AE567&gt;=AE$1005),OR(AE$1006="",Datos!AE567&lt;=AE$1006)),FALSE),IF(ISNUMBER(Datos!AE567),AND(Datos!AE567=INT(Datos!AE567),AND(OR(AE$1005="",Datos!AE567&gt;=AE$1005),OR(AE$1006="",Datos!AE567&lt;=AE$1006))),FALSE),OR(ISNUMBER(FIND(";"&amp;UPPER(TRIM(Datos!AE567&amp;""))&amp;"=",AE$1007)),ISNUMBER(FIND(";"&amp;UPPER(TRIM(Datos!AE567&amp;""))&amp;";",AE$1007))),OR(UPPER(TRIM(Datos!AE567&amp;""))="SÍ",UPPER(TRIM(Datos!AE567&amp;""))="SI",UPPER(TRIM(Datos!AE567&amp;""))="NO"),IF(ISNUMBER(Datos!AE567),AND(OR(AE$1005="",Datos!AE567&gt;=AE$1005),OR(AE$1006="",Datos!AE567&lt;=AE$1006)),FALSE),TRUE))))</f>
        <v>0.0</v>
      </c>
    </row>
    <row r="568" spans="2:31">
      <c r="B568">
        <f>IF(Datos!B568="",0,IF(AND(B$1008&lt;&gt;"",Datos!B568=B$1008),0,IF(B$1004=0,0,1-CHOOSE(B$1004,IF(ISNUMBER(Datos!B568),AND(OR(B$1005="",Datos!B568&gt;=B$1005),OR(B$1006="",Datos!B568&lt;=B$1006)),FALSE),IF(ISNUMBER(Datos!B568),AND(Datos!B568=INT(Datos!B568),AND(OR(B$1005="",Datos!B568&gt;=B$1005),OR(B$1006="",Datos!B568&lt;=B$1006))),FALSE),OR(ISNUMBER(FIND(";"&amp;UPPER(TRIM(Datos!B568&amp;""))&amp;"=",B$1007)),ISNUMBER(FIND(";"&amp;UPPER(TRIM(Datos!B568&amp;""))&amp;";",B$1007))),OR(UPPER(TRIM(Datos!B568&amp;""))="SÍ",UPPER(TRIM(Datos!B568&amp;""))="SI",UPPER(TRIM(Datos!B568&amp;""))="NO"),IF(ISNUMBER(Datos!B568),AND(OR(B$1005="",Datos!B568&gt;=B$1005),OR(B$1006="",Datos!B568&lt;=B$1006)),FALSE),TRUE))))</f>
        <v>0.0</v>
      </c>
      <c r="C568">
        <f>IF(Datos!C568="",0,IF(AND(C$1008&lt;&gt;"",Datos!C568=C$1008),0,IF(C$1004=0,0,1-CHOOSE(C$1004,IF(ISNUMBER(Datos!C568),AND(OR(C$1005="",Datos!C568&gt;=C$1005),OR(C$1006="",Datos!C568&lt;=C$1006)),FALSE),IF(ISNUMBER(Datos!C568),AND(Datos!C568=INT(Datos!C568),AND(OR(C$1005="",Datos!C568&gt;=C$1005),OR(C$1006="",Datos!C568&lt;=C$1006))),FALSE),OR(ISNUMBER(FIND(";"&amp;UPPER(TRIM(Datos!C568&amp;""))&amp;"=",C$1007)),ISNUMBER(FIND(";"&amp;UPPER(TRIM(Datos!C568&amp;""))&amp;";",C$1007))),OR(UPPER(TRIM(Datos!C568&amp;""))="SÍ",UPPER(TRIM(Datos!C568&amp;""))="SI",UPPER(TRIM(Datos!C568&amp;""))="NO"),IF(ISNUMBER(Datos!C568),AND(OR(C$1005="",Datos!C568&gt;=C$1005),OR(C$1006="",Datos!C568&lt;=C$1006)),FALSE),TRUE))))</f>
        <v>0.0</v>
      </c>
      <c r="D568">
        <f>IF(Datos!D568="",0,IF(AND(D$1008&lt;&gt;"",Datos!D568=D$1008),0,IF(D$1004=0,0,1-CHOOSE(D$1004,IF(ISNUMBER(Datos!D568),AND(OR(D$1005="",Datos!D568&gt;=D$1005),OR(D$1006="",Datos!D568&lt;=D$1006)),FALSE),IF(ISNUMBER(Datos!D568),AND(Datos!D568=INT(Datos!D568),AND(OR(D$1005="",Datos!D568&gt;=D$1005),OR(D$1006="",Datos!D568&lt;=D$1006))),FALSE),OR(ISNUMBER(FIND(";"&amp;UPPER(TRIM(Datos!D568&amp;""))&amp;"=",D$1007)),ISNUMBER(FIND(";"&amp;UPPER(TRIM(Datos!D568&amp;""))&amp;";",D$1007))),OR(UPPER(TRIM(Datos!D568&amp;""))="SÍ",UPPER(TRIM(Datos!D568&amp;""))="SI",UPPER(TRIM(Datos!D568&amp;""))="NO"),IF(ISNUMBER(Datos!D568),AND(OR(D$1005="",Datos!D568&gt;=D$1005),OR(D$1006="",Datos!D568&lt;=D$1006)),FALSE),TRUE))))</f>
        <v>0.0</v>
      </c>
      <c r="E568">
        <f>IF(Datos!E568="",0,IF(AND(E$1008&lt;&gt;"",Datos!E568=E$1008),0,IF(E$1004=0,0,1-CHOOSE(E$1004,IF(ISNUMBER(Datos!E568),AND(OR(E$1005="",Datos!E568&gt;=E$1005),OR(E$1006="",Datos!E568&lt;=E$1006)),FALSE),IF(ISNUMBER(Datos!E568),AND(Datos!E568=INT(Datos!E568),AND(OR(E$1005="",Datos!E568&gt;=E$1005),OR(E$1006="",Datos!E568&lt;=E$1006))),FALSE),OR(ISNUMBER(FIND(";"&amp;UPPER(TRIM(Datos!E568&amp;""))&amp;"=",E$1007)),ISNUMBER(FIND(";"&amp;UPPER(TRIM(Datos!E568&amp;""))&amp;";",E$1007))),OR(UPPER(TRIM(Datos!E568&amp;""))="SÍ",UPPER(TRIM(Datos!E568&amp;""))="SI",UPPER(TRIM(Datos!E568&amp;""))="NO"),IF(ISNUMBER(Datos!E568),AND(OR(E$1005="",Datos!E568&gt;=E$1005),OR(E$1006="",Datos!E568&lt;=E$1006)),FALSE),TRUE))))</f>
        <v>0.0</v>
      </c>
      <c r="F568">
        <f>IF(Datos!F568="",0,IF(AND(F$1008&lt;&gt;"",Datos!F568=F$1008),0,IF(F$1004=0,0,1-CHOOSE(F$1004,IF(ISNUMBER(Datos!F568),AND(OR(F$1005="",Datos!F568&gt;=F$1005),OR(F$1006="",Datos!F568&lt;=F$1006)),FALSE),IF(ISNUMBER(Datos!F568),AND(Datos!F568=INT(Datos!F568),AND(OR(F$1005="",Datos!F568&gt;=F$1005),OR(F$1006="",Datos!F568&lt;=F$1006))),FALSE),OR(ISNUMBER(FIND(";"&amp;UPPER(TRIM(Datos!F568&amp;""))&amp;"=",F$1007)),ISNUMBER(FIND(";"&amp;UPPER(TRIM(Datos!F568&amp;""))&amp;";",F$1007))),OR(UPPER(TRIM(Datos!F568&amp;""))="SÍ",UPPER(TRIM(Datos!F568&amp;""))="SI",UPPER(TRIM(Datos!F568&amp;""))="NO"),IF(ISNUMBER(Datos!F568),AND(OR(F$1005="",Datos!F568&gt;=F$1005),OR(F$1006="",Datos!F568&lt;=F$1006)),FALSE),TRUE))))</f>
        <v>0.0</v>
      </c>
      <c r="G568">
        <f>IF(Datos!G568="",0,IF(AND(G$1008&lt;&gt;"",Datos!G568=G$1008),0,IF(G$1004=0,0,1-CHOOSE(G$1004,IF(ISNUMBER(Datos!G568),AND(OR(G$1005="",Datos!G568&gt;=G$1005),OR(G$1006="",Datos!G568&lt;=G$1006)),FALSE),IF(ISNUMBER(Datos!G568),AND(Datos!G568=INT(Datos!G568),AND(OR(G$1005="",Datos!G568&gt;=G$1005),OR(G$1006="",Datos!G568&lt;=G$1006))),FALSE),OR(ISNUMBER(FIND(";"&amp;UPPER(TRIM(Datos!G568&amp;""))&amp;"=",G$1007)),ISNUMBER(FIND(";"&amp;UPPER(TRIM(Datos!G568&amp;""))&amp;";",G$1007))),OR(UPPER(TRIM(Datos!G568&amp;""))="SÍ",UPPER(TRIM(Datos!G568&amp;""))="SI",UPPER(TRIM(Datos!G568&amp;""))="NO"),IF(ISNUMBER(Datos!G568),AND(OR(G$1005="",Datos!G568&gt;=G$1005),OR(G$1006="",Datos!G568&lt;=G$1006)),FALSE),TRUE))))</f>
        <v>0.0</v>
      </c>
      <c r="H568">
        <f>IF(Datos!H568="",0,IF(AND(H$1008&lt;&gt;"",Datos!H568=H$1008),0,IF(H$1004=0,0,1-CHOOSE(H$1004,IF(ISNUMBER(Datos!H568),AND(OR(H$1005="",Datos!H568&gt;=H$1005),OR(H$1006="",Datos!H568&lt;=H$1006)),FALSE),IF(ISNUMBER(Datos!H568),AND(Datos!H568=INT(Datos!H568),AND(OR(H$1005="",Datos!H568&gt;=H$1005),OR(H$1006="",Datos!H568&lt;=H$1006))),FALSE),OR(ISNUMBER(FIND(";"&amp;UPPER(TRIM(Datos!H568&amp;""))&amp;"=",H$1007)),ISNUMBER(FIND(";"&amp;UPPER(TRIM(Datos!H568&amp;""))&amp;";",H$1007))),OR(UPPER(TRIM(Datos!H568&amp;""))="SÍ",UPPER(TRIM(Datos!H568&amp;""))="SI",UPPER(TRIM(Datos!H568&amp;""))="NO"),IF(ISNUMBER(Datos!H568),AND(OR(H$1005="",Datos!H568&gt;=H$1005),OR(H$1006="",Datos!H568&lt;=H$1006)),FALSE),TRUE))))</f>
        <v>0.0</v>
      </c>
      <c r="I568">
        <f>IF(Datos!I568="",0,IF(AND(I$1008&lt;&gt;"",Datos!I568=I$1008),0,IF(I$1004=0,0,1-CHOOSE(I$1004,IF(ISNUMBER(Datos!I568),AND(OR(I$1005="",Datos!I568&gt;=I$1005),OR(I$1006="",Datos!I568&lt;=I$1006)),FALSE),IF(ISNUMBER(Datos!I568),AND(Datos!I568=INT(Datos!I568),AND(OR(I$1005="",Datos!I568&gt;=I$1005),OR(I$1006="",Datos!I568&lt;=I$1006))),FALSE),OR(ISNUMBER(FIND(";"&amp;UPPER(TRIM(Datos!I568&amp;""))&amp;"=",I$1007)),ISNUMBER(FIND(";"&amp;UPPER(TRIM(Datos!I568&amp;""))&amp;";",I$1007))),OR(UPPER(TRIM(Datos!I568&amp;""))="SÍ",UPPER(TRIM(Datos!I568&amp;""))="SI",UPPER(TRIM(Datos!I568&amp;""))="NO"),IF(ISNUMBER(Datos!I568),AND(OR(I$1005="",Datos!I568&gt;=I$1005),OR(I$1006="",Datos!I568&lt;=I$1006)),FALSE),TRUE))))</f>
        <v>0.0</v>
      </c>
      <c r="J568">
        <f>IF(Datos!J568="",0,IF(AND(J$1008&lt;&gt;"",Datos!J568=J$1008),0,IF(J$1004=0,0,1-CHOOSE(J$1004,IF(ISNUMBER(Datos!J568),AND(OR(J$1005="",Datos!J568&gt;=J$1005),OR(J$1006="",Datos!J568&lt;=J$1006)),FALSE),IF(ISNUMBER(Datos!J568),AND(Datos!J568=INT(Datos!J568),AND(OR(J$1005="",Datos!J568&gt;=J$1005),OR(J$1006="",Datos!J568&lt;=J$1006))),FALSE),OR(ISNUMBER(FIND(";"&amp;UPPER(TRIM(Datos!J568&amp;""))&amp;"=",J$1007)),ISNUMBER(FIND(";"&amp;UPPER(TRIM(Datos!J568&amp;""))&amp;";",J$1007))),OR(UPPER(TRIM(Datos!J568&amp;""))="SÍ",UPPER(TRIM(Datos!J568&amp;""))="SI",UPPER(TRIM(Datos!J568&amp;""))="NO"),IF(ISNUMBER(Datos!J568),AND(OR(J$1005="",Datos!J568&gt;=J$1005),OR(J$1006="",Datos!J568&lt;=J$1006)),FALSE),TRUE))))</f>
        <v>0.0</v>
      </c>
      <c r="K568">
        <f>IF(Datos!K568="",0,IF(AND(K$1008&lt;&gt;"",Datos!K568=K$1008),0,IF(K$1004=0,0,1-CHOOSE(K$1004,IF(ISNUMBER(Datos!K568),AND(OR(K$1005="",Datos!K568&gt;=K$1005),OR(K$1006="",Datos!K568&lt;=K$1006)),FALSE),IF(ISNUMBER(Datos!K568),AND(Datos!K568=INT(Datos!K568),AND(OR(K$1005="",Datos!K568&gt;=K$1005),OR(K$1006="",Datos!K568&lt;=K$1006))),FALSE),OR(ISNUMBER(FIND(";"&amp;UPPER(TRIM(Datos!K568&amp;""))&amp;"=",K$1007)),ISNUMBER(FIND(";"&amp;UPPER(TRIM(Datos!K568&amp;""))&amp;";",K$1007))),OR(UPPER(TRIM(Datos!K568&amp;""))="SÍ",UPPER(TRIM(Datos!K568&amp;""))="SI",UPPER(TRIM(Datos!K568&amp;""))="NO"),IF(ISNUMBER(Datos!K568),AND(OR(K$1005="",Datos!K568&gt;=K$1005),OR(K$1006="",Datos!K568&lt;=K$1006)),FALSE),TRUE))))</f>
        <v>0.0</v>
      </c>
      <c r="L568">
        <f>IF(Datos!L568="",0,IF(AND(L$1008&lt;&gt;"",Datos!L568=L$1008),0,IF(L$1004=0,0,1-CHOOSE(L$1004,IF(ISNUMBER(Datos!L568),AND(OR(L$1005="",Datos!L568&gt;=L$1005),OR(L$1006="",Datos!L568&lt;=L$1006)),FALSE),IF(ISNUMBER(Datos!L568),AND(Datos!L568=INT(Datos!L568),AND(OR(L$1005="",Datos!L568&gt;=L$1005),OR(L$1006="",Datos!L568&lt;=L$1006))),FALSE),OR(ISNUMBER(FIND(";"&amp;UPPER(TRIM(Datos!L568&amp;""))&amp;"=",L$1007)),ISNUMBER(FIND(";"&amp;UPPER(TRIM(Datos!L568&amp;""))&amp;";",L$1007))),OR(UPPER(TRIM(Datos!L568&amp;""))="SÍ",UPPER(TRIM(Datos!L568&amp;""))="SI",UPPER(TRIM(Datos!L568&amp;""))="NO"),IF(ISNUMBER(Datos!L568),AND(OR(L$1005="",Datos!L568&gt;=L$1005),OR(L$1006="",Datos!L568&lt;=L$1006)),FALSE),TRUE))))</f>
        <v>0.0</v>
      </c>
      <c r="M568">
        <f>IF(Datos!M568="",0,IF(AND(M$1008&lt;&gt;"",Datos!M568=M$1008),0,IF(M$1004=0,0,1-CHOOSE(M$1004,IF(ISNUMBER(Datos!M568),AND(OR(M$1005="",Datos!M568&gt;=M$1005),OR(M$1006="",Datos!M568&lt;=M$1006)),FALSE),IF(ISNUMBER(Datos!M568),AND(Datos!M568=INT(Datos!M568),AND(OR(M$1005="",Datos!M568&gt;=M$1005),OR(M$1006="",Datos!M568&lt;=M$1006))),FALSE),OR(ISNUMBER(FIND(";"&amp;UPPER(TRIM(Datos!M568&amp;""))&amp;"=",M$1007)),ISNUMBER(FIND(";"&amp;UPPER(TRIM(Datos!M568&amp;""))&amp;";",M$1007))),OR(UPPER(TRIM(Datos!M568&amp;""))="SÍ",UPPER(TRIM(Datos!M568&amp;""))="SI",UPPER(TRIM(Datos!M568&amp;""))="NO"),IF(ISNUMBER(Datos!M568),AND(OR(M$1005="",Datos!M568&gt;=M$1005),OR(M$1006="",Datos!M568&lt;=M$1006)),FALSE),TRUE))))</f>
        <v>0.0</v>
      </c>
      <c r="N568">
        <f>IF(Datos!N568="",0,IF(AND(N$1008&lt;&gt;"",Datos!N568=N$1008),0,IF(N$1004=0,0,1-CHOOSE(N$1004,IF(ISNUMBER(Datos!N568),AND(OR(N$1005="",Datos!N568&gt;=N$1005),OR(N$1006="",Datos!N568&lt;=N$1006)),FALSE),IF(ISNUMBER(Datos!N568),AND(Datos!N568=INT(Datos!N568),AND(OR(N$1005="",Datos!N568&gt;=N$1005),OR(N$1006="",Datos!N568&lt;=N$1006))),FALSE),OR(ISNUMBER(FIND(";"&amp;UPPER(TRIM(Datos!N568&amp;""))&amp;"=",N$1007)),ISNUMBER(FIND(";"&amp;UPPER(TRIM(Datos!N568&amp;""))&amp;";",N$1007))),OR(UPPER(TRIM(Datos!N568&amp;""))="SÍ",UPPER(TRIM(Datos!N568&amp;""))="SI",UPPER(TRIM(Datos!N568&amp;""))="NO"),IF(ISNUMBER(Datos!N568),AND(OR(N$1005="",Datos!N568&gt;=N$1005),OR(N$1006="",Datos!N568&lt;=N$1006)),FALSE),TRUE))))</f>
        <v>0.0</v>
      </c>
      <c r="O568">
        <f>IF(Datos!O568="",0,IF(AND(O$1008&lt;&gt;"",Datos!O568=O$1008),0,IF(O$1004=0,0,1-CHOOSE(O$1004,IF(ISNUMBER(Datos!O568),AND(OR(O$1005="",Datos!O568&gt;=O$1005),OR(O$1006="",Datos!O568&lt;=O$1006)),FALSE),IF(ISNUMBER(Datos!O568),AND(Datos!O568=INT(Datos!O568),AND(OR(O$1005="",Datos!O568&gt;=O$1005),OR(O$1006="",Datos!O568&lt;=O$1006))),FALSE),OR(ISNUMBER(FIND(";"&amp;UPPER(TRIM(Datos!O568&amp;""))&amp;"=",O$1007)),ISNUMBER(FIND(";"&amp;UPPER(TRIM(Datos!O568&amp;""))&amp;";",O$1007))),OR(UPPER(TRIM(Datos!O568&amp;""))="SÍ",UPPER(TRIM(Datos!O568&amp;""))="SI",UPPER(TRIM(Datos!O568&amp;""))="NO"),IF(ISNUMBER(Datos!O568),AND(OR(O$1005="",Datos!O568&gt;=O$1005),OR(O$1006="",Datos!O568&lt;=O$1006)),FALSE),TRUE))))</f>
        <v>0.0</v>
      </c>
      <c r="P568">
        <f>IF(Datos!P568="",0,IF(AND(P$1008&lt;&gt;"",Datos!P568=P$1008),0,IF(P$1004=0,0,1-CHOOSE(P$1004,IF(ISNUMBER(Datos!P568),AND(OR(P$1005="",Datos!P568&gt;=P$1005),OR(P$1006="",Datos!P568&lt;=P$1006)),FALSE),IF(ISNUMBER(Datos!P568),AND(Datos!P568=INT(Datos!P568),AND(OR(P$1005="",Datos!P568&gt;=P$1005),OR(P$1006="",Datos!P568&lt;=P$1006))),FALSE),OR(ISNUMBER(FIND(";"&amp;UPPER(TRIM(Datos!P568&amp;""))&amp;"=",P$1007)),ISNUMBER(FIND(";"&amp;UPPER(TRIM(Datos!P568&amp;""))&amp;";",P$1007))),OR(UPPER(TRIM(Datos!P568&amp;""))="SÍ",UPPER(TRIM(Datos!P568&amp;""))="SI",UPPER(TRIM(Datos!P568&amp;""))="NO"),IF(ISNUMBER(Datos!P568),AND(OR(P$1005="",Datos!P568&gt;=P$1005),OR(P$1006="",Datos!P568&lt;=P$1006)),FALSE),TRUE))))</f>
        <v>0.0</v>
      </c>
      <c r="Q568">
        <f>IF(Datos!Q568="",0,IF(AND(Q$1008&lt;&gt;"",Datos!Q568=Q$1008),0,IF(Q$1004=0,0,1-CHOOSE(Q$1004,IF(ISNUMBER(Datos!Q568),AND(OR(Q$1005="",Datos!Q568&gt;=Q$1005),OR(Q$1006="",Datos!Q568&lt;=Q$1006)),FALSE),IF(ISNUMBER(Datos!Q568),AND(Datos!Q568=INT(Datos!Q568),AND(OR(Q$1005="",Datos!Q568&gt;=Q$1005),OR(Q$1006="",Datos!Q568&lt;=Q$1006))),FALSE),OR(ISNUMBER(FIND(";"&amp;UPPER(TRIM(Datos!Q568&amp;""))&amp;"=",Q$1007)),ISNUMBER(FIND(";"&amp;UPPER(TRIM(Datos!Q568&amp;""))&amp;";",Q$1007))),OR(UPPER(TRIM(Datos!Q568&amp;""))="SÍ",UPPER(TRIM(Datos!Q568&amp;""))="SI",UPPER(TRIM(Datos!Q568&amp;""))="NO"),IF(ISNUMBER(Datos!Q568),AND(OR(Q$1005="",Datos!Q568&gt;=Q$1005),OR(Q$1006="",Datos!Q568&lt;=Q$1006)),FALSE),TRUE))))</f>
        <v>0.0</v>
      </c>
      <c r="R568">
        <f>IF(Datos!R568="",0,IF(AND(R$1008&lt;&gt;"",Datos!R568=R$1008),0,IF(R$1004=0,0,1-CHOOSE(R$1004,IF(ISNUMBER(Datos!R568),AND(OR(R$1005="",Datos!R568&gt;=R$1005),OR(R$1006="",Datos!R568&lt;=R$1006)),FALSE),IF(ISNUMBER(Datos!R568),AND(Datos!R568=INT(Datos!R568),AND(OR(R$1005="",Datos!R568&gt;=R$1005),OR(R$1006="",Datos!R568&lt;=R$1006))),FALSE),OR(ISNUMBER(FIND(";"&amp;UPPER(TRIM(Datos!R568&amp;""))&amp;"=",R$1007)),ISNUMBER(FIND(";"&amp;UPPER(TRIM(Datos!R568&amp;""))&amp;";",R$1007))),OR(UPPER(TRIM(Datos!R568&amp;""))="SÍ",UPPER(TRIM(Datos!R568&amp;""))="SI",UPPER(TRIM(Datos!R568&amp;""))="NO"),IF(ISNUMBER(Datos!R568),AND(OR(R$1005="",Datos!R568&gt;=R$1005),OR(R$1006="",Datos!R568&lt;=R$1006)),FALSE),TRUE))))</f>
        <v>0.0</v>
      </c>
      <c r="S568">
        <f>IF(Datos!S568="",0,IF(AND(S$1008&lt;&gt;"",Datos!S568=S$1008),0,IF(S$1004=0,0,1-CHOOSE(S$1004,IF(ISNUMBER(Datos!S568),AND(OR(S$1005="",Datos!S568&gt;=S$1005),OR(S$1006="",Datos!S568&lt;=S$1006)),FALSE),IF(ISNUMBER(Datos!S568),AND(Datos!S568=INT(Datos!S568),AND(OR(S$1005="",Datos!S568&gt;=S$1005),OR(S$1006="",Datos!S568&lt;=S$1006))),FALSE),OR(ISNUMBER(FIND(";"&amp;UPPER(TRIM(Datos!S568&amp;""))&amp;"=",S$1007)),ISNUMBER(FIND(";"&amp;UPPER(TRIM(Datos!S568&amp;""))&amp;";",S$1007))),OR(UPPER(TRIM(Datos!S568&amp;""))="SÍ",UPPER(TRIM(Datos!S568&amp;""))="SI",UPPER(TRIM(Datos!S568&amp;""))="NO"),IF(ISNUMBER(Datos!S568),AND(OR(S$1005="",Datos!S568&gt;=S$1005),OR(S$1006="",Datos!S568&lt;=S$1006)),FALSE),TRUE))))</f>
        <v>0.0</v>
      </c>
      <c r="T568">
        <f>IF(Datos!T568="",0,IF(AND(T$1008&lt;&gt;"",Datos!T568=T$1008),0,IF(T$1004=0,0,1-CHOOSE(T$1004,IF(ISNUMBER(Datos!T568),AND(OR(T$1005="",Datos!T568&gt;=T$1005),OR(T$1006="",Datos!T568&lt;=T$1006)),FALSE),IF(ISNUMBER(Datos!T568),AND(Datos!T568=INT(Datos!T568),AND(OR(T$1005="",Datos!T568&gt;=T$1005),OR(T$1006="",Datos!T568&lt;=T$1006))),FALSE),OR(ISNUMBER(FIND(";"&amp;UPPER(TRIM(Datos!T568&amp;""))&amp;"=",T$1007)),ISNUMBER(FIND(";"&amp;UPPER(TRIM(Datos!T568&amp;""))&amp;";",T$1007))),OR(UPPER(TRIM(Datos!T568&amp;""))="SÍ",UPPER(TRIM(Datos!T568&amp;""))="SI",UPPER(TRIM(Datos!T568&amp;""))="NO"),IF(ISNUMBER(Datos!T568),AND(OR(T$1005="",Datos!T568&gt;=T$1005),OR(T$1006="",Datos!T568&lt;=T$1006)),FALSE),TRUE))))</f>
        <v>0.0</v>
      </c>
      <c r="U568">
        <f>IF(Datos!U568="",0,IF(AND(U$1008&lt;&gt;"",Datos!U568=U$1008),0,IF(U$1004=0,0,1-CHOOSE(U$1004,IF(ISNUMBER(Datos!U568),AND(OR(U$1005="",Datos!U568&gt;=U$1005),OR(U$1006="",Datos!U568&lt;=U$1006)),FALSE),IF(ISNUMBER(Datos!U568),AND(Datos!U568=INT(Datos!U568),AND(OR(U$1005="",Datos!U568&gt;=U$1005),OR(U$1006="",Datos!U568&lt;=U$1006))),FALSE),OR(ISNUMBER(FIND(";"&amp;UPPER(TRIM(Datos!U568&amp;""))&amp;"=",U$1007)),ISNUMBER(FIND(";"&amp;UPPER(TRIM(Datos!U568&amp;""))&amp;";",U$1007))),OR(UPPER(TRIM(Datos!U568&amp;""))="SÍ",UPPER(TRIM(Datos!U568&amp;""))="SI",UPPER(TRIM(Datos!U568&amp;""))="NO"),IF(ISNUMBER(Datos!U568),AND(OR(U$1005="",Datos!U568&gt;=U$1005),OR(U$1006="",Datos!U568&lt;=U$1006)),FALSE),TRUE))))</f>
        <v>0.0</v>
      </c>
      <c r="V568">
        <f>IF(Datos!V568="",0,IF(AND(V$1008&lt;&gt;"",Datos!V568=V$1008),0,IF(V$1004=0,0,1-CHOOSE(V$1004,IF(ISNUMBER(Datos!V568),AND(OR(V$1005="",Datos!V568&gt;=V$1005),OR(V$1006="",Datos!V568&lt;=V$1006)),FALSE),IF(ISNUMBER(Datos!V568),AND(Datos!V568=INT(Datos!V568),AND(OR(V$1005="",Datos!V568&gt;=V$1005),OR(V$1006="",Datos!V568&lt;=V$1006))),FALSE),OR(ISNUMBER(FIND(";"&amp;UPPER(TRIM(Datos!V568&amp;""))&amp;"=",V$1007)),ISNUMBER(FIND(";"&amp;UPPER(TRIM(Datos!V568&amp;""))&amp;";",V$1007))),OR(UPPER(TRIM(Datos!V568&amp;""))="SÍ",UPPER(TRIM(Datos!V568&amp;""))="SI",UPPER(TRIM(Datos!V568&amp;""))="NO"),IF(ISNUMBER(Datos!V568),AND(OR(V$1005="",Datos!V568&gt;=V$1005),OR(V$1006="",Datos!V568&lt;=V$1006)),FALSE),TRUE))))</f>
        <v>0.0</v>
      </c>
      <c r="W568">
        <f>IF(Datos!W568="",0,IF(AND(W$1008&lt;&gt;"",Datos!W568=W$1008),0,IF(W$1004=0,0,1-CHOOSE(W$1004,IF(ISNUMBER(Datos!W568),AND(OR(W$1005="",Datos!W568&gt;=W$1005),OR(W$1006="",Datos!W568&lt;=W$1006)),FALSE),IF(ISNUMBER(Datos!W568),AND(Datos!W568=INT(Datos!W568),AND(OR(W$1005="",Datos!W568&gt;=W$1005),OR(W$1006="",Datos!W568&lt;=W$1006))),FALSE),OR(ISNUMBER(FIND(";"&amp;UPPER(TRIM(Datos!W568&amp;""))&amp;"=",W$1007)),ISNUMBER(FIND(";"&amp;UPPER(TRIM(Datos!W568&amp;""))&amp;";",W$1007))),OR(UPPER(TRIM(Datos!W568&amp;""))="SÍ",UPPER(TRIM(Datos!W568&amp;""))="SI",UPPER(TRIM(Datos!W568&amp;""))="NO"),IF(ISNUMBER(Datos!W568),AND(OR(W$1005="",Datos!W568&gt;=W$1005),OR(W$1006="",Datos!W568&lt;=W$1006)),FALSE),TRUE))))</f>
        <v>0.0</v>
      </c>
      <c r="X568">
        <f>IF(Datos!X568="",0,IF(AND(X$1008&lt;&gt;"",Datos!X568=X$1008),0,IF(X$1004=0,0,1-CHOOSE(X$1004,IF(ISNUMBER(Datos!X568),AND(OR(X$1005="",Datos!X568&gt;=X$1005),OR(X$1006="",Datos!X568&lt;=X$1006)),FALSE),IF(ISNUMBER(Datos!X568),AND(Datos!X568=INT(Datos!X568),AND(OR(X$1005="",Datos!X568&gt;=X$1005),OR(X$1006="",Datos!X568&lt;=X$1006))),FALSE),OR(ISNUMBER(FIND(";"&amp;UPPER(TRIM(Datos!X568&amp;""))&amp;"=",X$1007)),ISNUMBER(FIND(";"&amp;UPPER(TRIM(Datos!X568&amp;""))&amp;";",X$1007))),OR(UPPER(TRIM(Datos!X568&amp;""))="SÍ",UPPER(TRIM(Datos!X568&amp;""))="SI",UPPER(TRIM(Datos!X568&amp;""))="NO"),IF(ISNUMBER(Datos!X568),AND(OR(X$1005="",Datos!X568&gt;=X$1005),OR(X$1006="",Datos!X568&lt;=X$1006)),FALSE),TRUE))))</f>
        <v>0.0</v>
      </c>
      <c r="Y568">
        <f>IF(Datos!Y568="",0,IF(AND(Y$1008&lt;&gt;"",Datos!Y568=Y$1008),0,IF(Y$1004=0,0,1-CHOOSE(Y$1004,IF(ISNUMBER(Datos!Y568),AND(OR(Y$1005="",Datos!Y568&gt;=Y$1005),OR(Y$1006="",Datos!Y568&lt;=Y$1006)),FALSE),IF(ISNUMBER(Datos!Y568),AND(Datos!Y568=INT(Datos!Y568),AND(OR(Y$1005="",Datos!Y568&gt;=Y$1005),OR(Y$1006="",Datos!Y568&lt;=Y$1006))),FALSE),OR(ISNUMBER(FIND(";"&amp;UPPER(TRIM(Datos!Y568&amp;""))&amp;"=",Y$1007)),ISNUMBER(FIND(";"&amp;UPPER(TRIM(Datos!Y568&amp;""))&amp;";",Y$1007))),OR(UPPER(TRIM(Datos!Y568&amp;""))="SÍ",UPPER(TRIM(Datos!Y568&amp;""))="SI",UPPER(TRIM(Datos!Y568&amp;""))="NO"),IF(ISNUMBER(Datos!Y568),AND(OR(Y$1005="",Datos!Y568&gt;=Y$1005),OR(Y$1006="",Datos!Y568&lt;=Y$1006)),FALSE),TRUE))))</f>
        <v>0.0</v>
      </c>
      <c r="Z568">
        <f>IF(Datos!Z568="",0,IF(AND(Z$1008&lt;&gt;"",Datos!Z568=Z$1008),0,IF(Z$1004=0,0,1-CHOOSE(Z$1004,IF(ISNUMBER(Datos!Z568),AND(OR(Z$1005="",Datos!Z568&gt;=Z$1005),OR(Z$1006="",Datos!Z568&lt;=Z$1006)),FALSE),IF(ISNUMBER(Datos!Z568),AND(Datos!Z568=INT(Datos!Z568),AND(OR(Z$1005="",Datos!Z568&gt;=Z$1005),OR(Z$1006="",Datos!Z568&lt;=Z$1006))),FALSE),OR(ISNUMBER(FIND(";"&amp;UPPER(TRIM(Datos!Z568&amp;""))&amp;"=",Z$1007)),ISNUMBER(FIND(";"&amp;UPPER(TRIM(Datos!Z568&amp;""))&amp;";",Z$1007))),OR(UPPER(TRIM(Datos!Z568&amp;""))="SÍ",UPPER(TRIM(Datos!Z568&amp;""))="SI",UPPER(TRIM(Datos!Z568&amp;""))="NO"),IF(ISNUMBER(Datos!Z568),AND(OR(Z$1005="",Datos!Z568&gt;=Z$1005),OR(Z$1006="",Datos!Z568&lt;=Z$1006)),FALSE),TRUE))))</f>
        <v>0.0</v>
      </c>
      <c r="AA568">
        <f>IF(Datos!AA568="",0,IF(AND(AA$1008&lt;&gt;"",Datos!AA568=AA$1008),0,IF(AA$1004=0,0,1-CHOOSE(AA$1004,IF(ISNUMBER(Datos!AA568),AND(OR(AA$1005="",Datos!AA568&gt;=AA$1005),OR(AA$1006="",Datos!AA568&lt;=AA$1006)),FALSE),IF(ISNUMBER(Datos!AA568),AND(Datos!AA568=INT(Datos!AA568),AND(OR(AA$1005="",Datos!AA568&gt;=AA$1005),OR(AA$1006="",Datos!AA568&lt;=AA$1006))),FALSE),OR(ISNUMBER(FIND(";"&amp;UPPER(TRIM(Datos!AA568&amp;""))&amp;"=",AA$1007)),ISNUMBER(FIND(";"&amp;UPPER(TRIM(Datos!AA568&amp;""))&amp;";",AA$1007))),OR(UPPER(TRIM(Datos!AA568&amp;""))="SÍ",UPPER(TRIM(Datos!AA568&amp;""))="SI",UPPER(TRIM(Datos!AA568&amp;""))="NO"),IF(ISNUMBER(Datos!AA568),AND(OR(AA$1005="",Datos!AA568&gt;=AA$1005),OR(AA$1006="",Datos!AA568&lt;=AA$1006)),FALSE),TRUE))))</f>
        <v>0.0</v>
      </c>
      <c r="AB568">
        <f>IF(Datos!AB568="",0,IF(AND(AB$1008&lt;&gt;"",Datos!AB568=AB$1008),0,IF(AB$1004=0,0,1-CHOOSE(AB$1004,IF(ISNUMBER(Datos!AB568),AND(OR(AB$1005="",Datos!AB568&gt;=AB$1005),OR(AB$1006="",Datos!AB568&lt;=AB$1006)),FALSE),IF(ISNUMBER(Datos!AB568),AND(Datos!AB568=INT(Datos!AB568),AND(OR(AB$1005="",Datos!AB568&gt;=AB$1005),OR(AB$1006="",Datos!AB568&lt;=AB$1006))),FALSE),OR(ISNUMBER(FIND(";"&amp;UPPER(TRIM(Datos!AB568&amp;""))&amp;"=",AB$1007)),ISNUMBER(FIND(";"&amp;UPPER(TRIM(Datos!AB568&amp;""))&amp;";",AB$1007))),OR(UPPER(TRIM(Datos!AB568&amp;""))="SÍ",UPPER(TRIM(Datos!AB568&amp;""))="SI",UPPER(TRIM(Datos!AB568&amp;""))="NO"),IF(ISNUMBER(Datos!AB568),AND(OR(AB$1005="",Datos!AB568&gt;=AB$1005),OR(AB$1006="",Datos!AB568&lt;=AB$1006)),FALSE),TRUE))))</f>
        <v>0.0</v>
      </c>
      <c r="AC568">
        <f>IF(Datos!AC568="",0,IF(AND(AC$1008&lt;&gt;"",Datos!AC568=AC$1008),0,IF(AC$1004=0,0,1-CHOOSE(AC$1004,IF(ISNUMBER(Datos!AC568),AND(OR(AC$1005="",Datos!AC568&gt;=AC$1005),OR(AC$1006="",Datos!AC568&lt;=AC$1006)),FALSE),IF(ISNUMBER(Datos!AC568),AND(Datos!AC568=INT(Datos!AC568),AND(OR(AC$1005="",Datos!AC568&gt;=AC$1005),OR(AC$1006="",Datos!AC568&lt;=AC$1006))),FALSE),OR(ISNUMBER(FIND(";"&amp;UPPER(TRIM(Datos!AC568&amp;""))&amp;"=",AC$1007)),ISNUMBER(FIND(";"&amp;UPPER(TRIM(Datos!AC568&amp;""))&amp;";",AC$1007))),OR(UPPER(TRIM(Datos!AC568&amp;""))="SÍ",UPPER(TRIM(Datos!AC568&amp;""))="SI",UPPER(TRIM(Datos!AC568&amp;""))="NO"),IF(ISNUMBER(Datos!AC568),AND(OR(AC$1005="",Datos!AC568&gt;=AC$1005),OR(AC$1006="",Datos!AC568&lt;=AC$1006)),FALSE),TRUE))))</f>
        <v>0.0</v>
      </c>
      <c r="AD568">
        <f>IF(Datos!AD568="",0,IF(AND(AD$1008&lt;&gt;"",Datos!AD568=AD$1008),0,IF(AD$1004=0,0,1-CHOOSE(AD$1004,IF(ISNUMBER(Datos!AD568),AND(OR(AD$1005="",Datos!AD568&gt;=AD$1005),OR(AD$1006="",Datos!AD568&lt;=AD$1006)),FALSE),IF(ISNUMBER(Datos!AD568),AND(Datos!AD568=INT(Datos!AD568),AND(OR(AD$1005="",Datos!AD568&gt;=AD$1005),OR(AD$1006="",Datos!AD568&lt;=AD$1006))),FALSE),OR(ISNUMBER(FIND(";"&amp;UPPER(TRIM(Datos!AD568&amp;""))&amp;"=",AD$1007)),ISNUMBER(FIND(";"&amp;UPPER(TRIM(Datos!AD568&amp;""))&amp;";",AD$1007))),OR(UPPER(TRIM(Datos!AD568&amp;""))="SÍ",UPPER(TRIM(Datos!AD568&amp;""))="SI",UPPER(TRIM(Datos!AD568&amp;""))="NO"),IF(ISNUMBER(Datos!AD568),AND(OR(AD$1005="",Datos!AD568&gt;=AD$1005),OR(AD$1006="",Datos!AD568&lt;=AD$1006)),FALSE),TRUE))))</f>
        <v>0.0</v>
      </c>
      <c r="AE568">
        <f>IF(Datos!AE568="",0,IF(AND(AE$1008&lt;&gt;"",Datos!AE568=AE$1008),0,IF(AE$1004=0,0,1-CHOOSE(AE$1004,IF(ISNUMBER(Datos!AE568),AND(OR(AE$1005="",Datos!AE568&gt;=AE$1005),OR(AE$1006="",Datos!AE568&lt;=AE$1006)),FALSE),IF(ISNUMBER(Datos!AE568),AND(Datos!AE568=INT(Datos!AE568),AND(OR(AE$1005="",Datos!AE568&gt;=AE$1005),OR(AE$1006="",Datos!AE568&lt;=AE$1006))),FALSE),OR(ISNUMBER(FIND(";"&amp;UPPER(TRIM(Datos!AE568&amp;""))&amp;"=",AE$1007)),ISNUMBER(FIND(";"&amp;UPPER(TRIM(Datos!AE568&amp;""))&amp;";",AE$1007))),OR(UPPER(TRIM(Datos!AE568&amp;""))="SÍ",UPPER(TRIM(Datos!AE568&amp;""))="SI",UPPER(TRIM(Datos!AE568&amp;""))="NO"),IF(ISNUMBER(Datos!AE568),AND(OR(AE$1005="",Datos!AE568&gt;=AE$1005),OR(AE$1006="",Datos!AE568&lt;=AE$1006)),FALSE),TRUE))))</f>
        <v>0.0</v>
      </c>
    </row>
    <row r="569" spans="2:31">
      <c r="B569">
        <f>IF(Datos!B569="",0,IF(AND(B$1008&lt;&gt;"",Datos!B569=B$1008),0,IF(B$1004=0,0,1-CHOOSE(B$1004,IF(ISNUMBER(Datos!B569),AND(OR(B$1005="",Datos!B569&gt;=B$1005),OR(B$1006="",Datos!B569&lt;=B$1006)),FALSE),IF(ISNUMBER(Datos!B569),AND(Datos!B569=INT(Datos!B569),AND(OR(B$1005="",Datos!B569&gt;=B$1005),OR(B$1006="",Datos!B569&lt;=B$1006))),FALSE),OR(ISNUMBER(FIND(";"&amp;UPPER(TRIM(Datos!B569&amp;""))&amp;"=",B$1007)),ISNUMBER(FIND(";"&amp;UPPER(TRIM(Datos!B569&amp;""))&amp;";",B$1007))),OR(UPPER(TRIM(Datos!B569&amp;""))="SÍ",UPPER(TRIM(Datos!B569&amp;""))="SI",UPPER(TRIM(Datos!B569&amp;""))="NO"),IF(ISNUMBER(Datos!B569),AND(OR(B$1005="",Datos!B569&gt;=B$1005),OR(B$1006="",Datos!B569&lt;=B$1006)),FALSE),TRUE))))</f>
        <v>0.0</v>
      </c>
      <c r="C569">
        <f>IF(Datos!C569="",0,IF(AND(C$1008&lt;&gt;"",Datos!C569=C$1008),0,IF(C$1004=0,0,1-CHOOSE(C$1004,IF(ISNUMBER(Datos!C569),AND(OR(C$1005="",Datos!C569&gt;=C$1005),OR(C$1006="",Datos!C569&lt;=C$1006)),FALSE),IF(ISNUMBER(Datos!C569),AND(Datos!C569=INT(Datos!C569),AND(OR(C$1005="",Datos!C569&gt;=C$1005),OR(C$1006="",Datos!C569&lt;=C$1006))),FALSE),OR(ISNUMBER(FIND(";"&amp;UPPER(TRIM(Datos!C569&amp;""))&amp;"=",C$1007)),ISNUMBER(FIND(";"&amp;UPPER(TRIM(Datos!C569&amp;""))&amp;";",C$1007))),OR(UPPER(TRIM(Datos!C569&amp;""))="SÍ",UPPER(TRIM(Datos!C569&amp;""))="SI",UPPER(TRIM(Datos!C569&amp;""))="NO"),IF(ISNUMBER(Datos!C569),AND(OR(C$1005="",Datos!C569&gt;=C$1005),OR(C$1006="",Datos!C569&lt;=C$1006)),FALSE),TRUE))))</f>
        <v>0.0</v>
      </c>
      <c r="D569">
        <f>IF(Datos!D569="",0,IF(AND(D$1008&lt;&gt;"",Datos!D569=D$1008),0,IF(D$1004=0,0,1-CHOOSE(D$1004,IF(ISNUMBER(Datos!D569),AND(OR(D$1005="",Datos!D569&gt;=D$1005),OR(D$1006="",Datos!D569&lt;=D$1006)),FALSE),IF(ISNUMBER(Datos!D569),AND(Datos!D569=INT(Datos!D569),AND(OR(D$1005="",Datos!D569&gt;=D$1005),OR(D$1006="",Datos!D569&lt;=D$1006))),FALSE),OR(ISNUMBER(FIND(";"&amp;UPPER(TRIM(Datos!D569&amp;""))&amp;"=",D$1007)),ISNUMBER(FIND(";"&amp;UPPER(TRIM(Datos!D569&amp;""))&amp;";",D$1007))),OR(UPPER(TRIM(Datos!D569&amp;""))="SÍ",UPPER(TRIM(Datos!D569&amp;""))="SI",UPPER(TRIM(Datos!D569&amp;""))="NO"),IF(ISNUMBER(Datos!D569),AND(OR(D$1005="",Datos!D569&gt;=D$1005),OR(D$1006="",Datos!D569&lt;=D$1006)),FALSE),TRUE))))</f>
        <v>0.0</v>
      </c>
      <c r="E569">
        <f>IF(Datos!E569="",0,IF(AND(E$1008&lt;&gt;"",Datos!E569=E$1008),0,IF(E$1004=0,0,1-CHOOSE(E$1004,IF(ISNUMBER(Datos!E569),AND(OR(E$1005="",Datos!E569&gt;=E$1005),OR(E$1006="",Datos!E569&lt;=E$1006)),FALSE),IF(ISNUMBER(Datos!E569),AND(Datos!E569=INT(Datos!E569),AND(OR(E$1005="",Datos!E569&gt;=E$1005),OR(E$1006="",Datos!E569&lt;=E$1006))),FALSE),OR(ISNUMBER(FIND(";"&amp;UPPER(TRIM(Datos!E569&amp;""))&amp;"=",E$1007)),ISNUMBER(FIND(";"&amp;UPPER(TRIM(Datos!E569&amp;""))&amp;";",E$1007))),OR(UPPER(TRIM(Datos!E569&amp;""))="SÍ",UPPER(TRIM(Datos!E569&amp;""))="SI",UPPER(TRIM(Datos!E569&amp;""))="NO"),IF(ISNUMBER(Datos!E569),AND(OR(E$1005="",Datos!E569&gt;=E$1005),OR(E$1006="",Datos!E569&lt;=E$1006)),FALSE),TRUE))))</f>
        <v>0.0</v>
      </c>
      <c r="F569">
        <f>IF(Datos!F569="",0,IF(AND(F$1008&lt;&gt;"",Datos!F569=F$1008),0,IF(F$1004=0,0,1-CHOOSE(F$1004,IF(ISNUMBER(Datos!F569),AND(OR(F$1005="",Datos!F569&gt;=F$1005),OR(F$1006="",Datos!F569&lt;=F$1006)),FALSE),IF(ISNUMBER(Datos!F569),AND(Datos!F569=INT(Datos!F569),AND(OR(F$1005="",Datos!F569&gt;=F$1005),OR(F$1006="",Datos!F569&lt;=F$1006))),FALSE),OR(ISNUMBER(FIND(";"&amp;UPPER(TRIM(Datos!F569&amp;""))&amp;"=",F$1007)),ISNUMBER(FIND(";"&amp;UPPER(TRIM(Datos!F569&amp;""))&amp;";",F$1007))),OR(UPPER(TRIM(Datos!F569&amp;""))="SÍ",UPPER(TRIM(Datos!F569&amp;""))="SI",UPPER(TRIM(Datos!F569&amp;""))="NO"),IF(ISNUMBER(Datos!F569),AND(OR(F$1005="",Datos!F569&gt;=F$1005),OR(F$1006="",Datos!F569&lt;=F$1006)),FALSE),TRUE))))</f>
        <v>0.0</v>
      </c>
      <c r="G569">
        <f>IF(Datos!G569="",0,IF(AND(G$1008&lt;&gt;"",Datos!G569=G$1008),0,IF(G$1004=0,0,1-CHOOSE(G$1004,IF(ISNUMBER(Datos!G569),AND(OR(G$1005="",Datos!G569&gt;=G$1005),OR(G$1006="",Datos!G569&lt;=G$1006)),FALSE),IF(ISNUMBER(Datos!G569),AND(Datos!G569=INT(Datos!G569),AND(OR(G$1005="",Datos!G569&gt;=G$1005),OR(G$1006="",Datos!G569&lt;=G$1006))),FALSE),OR(ISNUMBER(FIND(";"&amp;UPPER(TRIM(Datos!G569&amp;""))&amp;"=",G$1007)),ISNUMBER(FIND(";"&amp;UPPER(TRIM(Datos!G569&amp;""))&amp;";",G$1007))),OR(UPPER(TRIM(Datos!G569&amp;""))="SÍ",UPPER(TRIM(Datos!G569&amp;""))="SI",UPPER(TRIM(Datos!G569&amp;""))="NO"),IF(ISNUMBER(Datos!G569),AND(OR(G$1005="",Datos!G569&gt;=G$1005),OR(G$1006="",Datos!G569&lt;=G$1006)),FALSE),TRUE))))</f>
        <v>0.0</v>
      </c>
      <c r="H569">
        <f>IF(Datos!H569="",0,IF(AND(H$1008&lt;&gt;"",Datos!H569=H$1008),0,IF(H$1004=0,0,1-CHOOSE(H$1004,IF(ISNUMBER(Datos!H569),AND(OR(H$1005="",Datos!H569&gt;=H$1005),OR(H$1006="",Datos!H569&lt;=H$1006)),FALSE),IF(ISNUMBER(Datos!H569),AND(Datos!H569=INT(Datos!H569),AND(OR(H$1005="",Datos!H569&gt;=H$1005),OR(H$1006="",Datos!H569&lt;=H$1006))),FALSE),OR(ISNUMBER(FIND(";"&amp;UPPER(TRIM(Datos!H569&amp;""))&amp;"=",H$1007)),ISNUMBER(FIND(";"&amp;UPPER(TRIM(Datos!H569&amp;""))&amp;";",H$1007))),OR(UPPER(TRIM(Datos!H569&amp;""))="SÍ",UPPER(TRIM(Datos!H569&amp;""))="SI",UPPER(TRIM(Datos!H569&amp;""))="NO"),IF(ISNUMBER(Datos!H569),AND(OR(H$1005="",Datos!H569&gt;=H$1005),OR(H$1006="",Datos!H569&lt;=H$1006)),FALSE),TRUE))))</f>
        <v>0.0</v>
      </c>
      <c r="I569">
        <f>IF(Datos!I569="",0,IF(AND(I$1008&lt;&gt;"",Datos!I569=I$1008),0,IF(I$1004=0,0,1-CHOOSE(I$1004,IF(ISNUMBER(Datos!I569),AND(OR(I$1005="",Datos!I569&gt;=I$1005),OR(I$1006="",Datos!I569&lt;=I$1006)),FALSE),IF(ISNUMBER(Datos!I569),AND(Datos!I569=INT(Datos!I569),AND(OR(I$1005="",Datos!I569&gt;=I$1005),OR(I$1006="",Datos!I569&lt;=I$1006))),FALSE),OR(ISNUMBER(FIND(";"&amp;UPPER(TRIM(Datos!I569&amp;""))&amp;"=",I$1007)),ISNUMBER(FIND(";"&amp;UPPER(TRIM(Datos!I569&amp;""))&amp;";",I$1007))),OR(UPPER(TRIM(Datos!I569&amp;""))="SÍ",UPPER(TRIM(Datos!I569&amp;""))="SI",UPPER(TRIM(Datos!I569&amp;""))="NO"),IF(ISNUMBER(Datos!I569),AND(OR(I$1005="",Datos!I569&gt;=I$1005),OR(I$1006="",Datos!I569&lt;=I$1006)),FALSE),TRUE))))</f>
        <v>0.0</v>
      </c>
      <c r="J569">
        <f>IF(Datos!J569="",0,IF(AND(J$1008&lt;&gt;"",Datos!J569=J$1008),0,IF(J$1004=0,0,1-CHOOSE(J$1004,IF(ISNUMBER(Datos!J569),AND(OR(J$1005="",Datos!J569&gt;=J$1005),OR(J$1006="",Datos!J569&lt;=J$1006)),FALSE),IF(ISNUMBER(Datos!J569),AND(Datos!J569=INT(Datos!J569),AND(OR(J$1005="",Datos!J569&gt;=J$1005),OR(J$1006="",Datos!J569&lt;=J$1006))),FALSE),OR(ISNUMBER(FIND(";"&amp;UPPER(TRIM(Datos!J569&amp;""))&amp;"=",J$1007)),ISNUMBER(FIND(";"&amp;UPPER(TRIM(Datos!J569&amp;""))&amp;";",J$1007))),OR(UPPER(TRIM(Datos!J569&amp;""))="SÍ",UPPER(TRIM(Datos!J569&amp;""))="SI",UPPER(TRIM(Datos!J569&amp;""))="NO"),IF(ISNUMBER(Datos!J569),AND(OR(J$1005="",Datos!J569&gt;=J$1005),OR(J$1006="",Datos!J569&lt;=J$1006)),FALSE),TRUE))))</f>
        <v>0.0</v>
      </c>
      <c r="K569">
        <f>IF(Datos!K569="",0,IF(AND(K$1008&lt;&gt;"",Datos!K569=K$1008),0,IF(K$1004=0,0,1-CHOOSE(K$1004,IF(ISNUMBER(Datos!K569),AND(OR(K$1005="",Datos!K569&gt;=K$1005),OR(K$1006="",Datos!K569&lt;=K$1006)),FALSE),IF(ISNUMBER(Datos!K569),AND(Datos!K569=INT(Datos!K569),AND(OR(K$1005="",Datos!K569&gt;=K$1005),OR(K$1006="",Datos!K569&lt;=K$1006))),FALSE),OR(ISNUMBER(FIND(";"&amp;UPPER(TRIM(Datos!K569&amp;""))&amp;"=",K$1007)),ISNUMBER(FIND(";"&amp;UPPER(TRIM(Datos!K569&amp;""))&amp;";",K$1007))),OR(UPPER(TRIM(Datos!K569&amp;""))="SÍ",UPPER(TRIM(Datos!K569&amp;""))="SI",UPPER(TRIM(Datos!K569&amp;""))="NO"),IF(ISNUMBER(Datos!K569),AND(OR(K$1005="",Datos!K569&gt;=K$1005),OR(K$1006="",Datos!K569&lt;=K$1006)),FALSE),TRUE))))</f>
        <v>0.0</v>
      </c>
      <c r="L569">
        <f>IF(Datos!L569="",0,IF(AND(L$1008&lt;&gt;"",Datos!L569=L$1008),0,IF(L$1004=0,0,1-CHOOSE(L$1004,IF(ISNUMBER(Datos!L569),AND(OR(L$1005="",Datos!L569&gt;=L$1005),OR(L$1006="",Datos!L569&lt;=L$1006)),FALSE),IF(ISNUMBER(Datos!L569),AND(Datos!L569=INT(Datos!L569),AND(OR(L$1005="",Datos!L569&gt;=L$1005),OR(L$1006="",Datos!L569&lt;=L$1006))),FALSE),OR(ISNUMBER(FIND(";"&amp;UPPER(TRIM(Datos!L569&amp;""))&amp;"=",L$1007)),ISNUMBER(FIND(";"&amp;UPPER(TRIM(Datos!L569&amp;""))&amp;";",L$1007))),OR(UPPER(TRIM(Datos!L569&amp;""))="SÍ",UPPER(TRIM(Datos!L569&amp;""))="SI",UPPER(TRIM(Datos!L569&amp;""))="NO"),IF(ISNUMBER(Datos!L569),AND(OR(L$1005="",Datos!L569&gt;=L$1005),OR(L$1006="",Datos!L569&lt;=L$1006)),FALSE),TRUE))))</f>
        <v>0.0</v>
      </c>
      <c r="M569">
        <f>IF(Datos!M569="",0,IF(AND(M$1008&lt;&gt;"",Datos!M569=M$1008),0,IF(M$1004=0,0,1-CHOOSE(M$1004,IF(ISNUMBER(Datos!M569),AND(OR(M$1005="",Datos!M569&gt;=M$1005),OR(M$1006="",Datos!M569&lt;=M$1006)),FALSE),IF(ISNUMBER(Datos!M569),AND(Datos!M569=INT(Datos!M569),AND(OR(M$1005="",Datos!M569&gt;=M$1005),OR(M$1006="",Datos!M569&lt;=M$1006))),FALSE),OR(ISNUMBER(FIND(";"&amp;UPPER(TRIM(Datos!M569&amp;""))&amp;"=",M$1007)),ISNUMBER(FIND(";"&amp;UPPER(TRIM(Datos!M569&amp;""))&amp;";",M$1007))),OR(UPPER(TRIM(Datos!M569&amp;""))="SÍ",UPPER(TRIM(Datos!M569&amp;""))="SI",UPPER(TRIM(Datos!M569&amp;""))="NO"),IF(ISNUMBER(Datos!M569),AND(OR(M$1005="",Datos!M569&gt;=M$1005),OR(M$1006="",Datos!M569&lt;=M$1006)),FALSE),TRUE))))</f>
        <v>0.0</v>
      </c>
      <c r="N569">
        <f>IF(Datos!N569="",0,IF(AND(N$1008&lt;&gt;"",Datos!N569=N$1008),0,IF(N$1004=0,0,1-CHOOSE(N$1004,IF(ISNUMBER(Datos!N569),AND(OR(N$1005="",Datos!N569&gt;=N$1005),OR(N$1006="",Datos!N569&lt;=N$1006)),FALSE),IF(ISNUMBER(Datos!N569),AND(Datos!N569=INT(Datos!N569),AND(OR(N$1005="",Datos!N569&gt;=N$1005),OR(N$1006="",Datos!N569&lt;=N$1006))),FALSE),OR(ISNUMBER(FIND(";"&amp;UPPER(TRIM(Datos!N569&amp;""))&amp;"=",N$1007)),ISNUMBER(FIND(";"&amp;UPPER(TRIM(Datos!N569&amp;""))&amp;";",N$1007))),OR(UPPER(TRIM(Datos!N569&amp;""))="SÍ",UPPER(TRIM(Datos!N569&amp;""))="SI",UPPER(TRIM(Datos!N569&amp;""))="NO"),IF(ISNUMBER(Datos!N569),AND(OR(N$1005="",Datos!N569&gt;=N$1005),OR(N$1006="",Datos!N569&lt;=N$1006)),FALSE),TRUE))))</f>
        <v>0.0</v>
      </c>
      <c r="O569">
        <f>IF(Datos!O569="",0,IF(AND(O$1008&lt;&gt;"",Datos!O569=O$1008),0,IF(O$1004=0,0,1-CHOOSE(O$1004,IF(ISNUMBER(Datos!O569),AND(OR(O$1005="",Datos!O569&gt;=O$1005),OR(O$1006="",Datos!O569&lt;=O$1006)),FALSE),IF(ISNUMBER(Datos!O569),AND(Datos!O569=INT(Datos!O569),AND(OR(O$1005="",Datos!O569&gt;=O$1005),OR(O$1006="",Datos!O569&lt;=O$1006))),FALSE),OR(ISNUMBER(FIND(";"&amp;UPPER(TRIM(Datos!O569&amp;""))&amp;"=",O$1007)),ISNUMBER(FIND(";"&amp;UPPER(TRIM(Datos!O569&amp;""))&amp;";",O$1007))),OR(UPPER(TRIM(Datos!O569&amp;""))="SÍ",UPPER(TRIM(Datos!O569&amp;""))="SI",UPPER(TRIM(Datos!O569&amp;""))="NO"),IF(ISNUMBER(Datos!O569),AND(OR(O$1005="",Datos!O569&gt;=O$1005),OR(O$1006="",Datos!O569&lt;=O$1006)),FALSE),TRUE))))</f>
        <v>0.0</v>
      </c>
      <c r="P569">
        <f>IF(Datos!P569="",0,IF(AND(P$1008&lt;&gt;"",Datos!P569=P$1008),0,IF(P$1004=0,0,1-CHOOSE(P$1004,IF(ISNUMBER(Datos!P569),AND(OR(P$1005="",Datos!P569&gt;=P$1005),OR(P$1006="",Datos!P569&lt;=P$1006)),FALSE),IF(ISNUMBER(Datos!P569),AND(Datos!P569=INT(Datos!P569),AND(OR(P$1005="",Datos!P569&gt;=P$1005),OR(P$1006="",Datos!P569&lt;=P$1006))),FALSE),OR(ISNUMBER(FIND(";"&amp;UPPER(TRIM(Datos!P569&amp;""))&amp;"=",P$1007)),ISNUMBER(FIND(";"&amp;UPPER(TRIM(Datos!P569&amp;""))&amp;";",P$1007))),OR(UPPER(TRIM(Datos!P569&amp;""))="SÍ",UPPER(TRIM(Datos!P569&amp;""))="SI",UPPER(TRIM(Datos!P569&amp;""))="NO"),IF(ISNUMBER(Datos!P569),AND(OR(P$1005="",Datos!P569&gt;=P$1005),OR(P$1006="",Datos!P569&lt;=P$1006)),FALSE),TRUE))))</f>
        <v>0.0</v>
      </c>
      <c r="Q569">
        <f>IF(Datos!Q569="",0,IF(AND(Q$1008&lt;&gt;"",Datos!Q569=Q$1008),0,IF(Q$1004=0,0,1-CHOOSE(Q$1004,IF(ISNUMBER(Datos!Q569),AND(OR(Q$1005="",Datos!Q569&gt;=Q$1005),OR(Q$1006="",Datos!Q569&lt;=Q$1006)),FALSE),IF(ISNUMBER(Datos!Q569),AND(Datos!Q569=INT(Datos!Q569),AND(OR(Q$1005="",Datos!Q569&gt;=Q$1005),OR(Q$1006="",Datos!Q569&lt;=Q$1006))),FALSE),OR(ISNUMBER(FIND(";"&amp;UPPER(TRIM(Datos!Q569&amp;""))&amp;"=",Q$1007)),ISNUMBER(FIND(";"&amp;UPPER(TRIM(Datos!Q569&amp;""))&amp;";",Q$1007))),OR(UPPER(TRIM(Datos!Q569&amp;""))="SÍ",UPPER(TRIM(Datos!Q569&amp;""))="SI",UPPER(TRIM(Datos!Q569&amp;""))="NO"),IF(ISNUMBER(Datos!Q569),AND(OR(Q$1005="",Datos!Q569&gt;=Q$1005),OR(Q$1006="",Datos!Q569&lt;=Q$1006)),FALSE),TRUE))))</f>
        <v>0.0</v>
      </c>
      <c r="R569">
        <f>IF(Datos!R569="",0,IF(AND(R$1008&lt;&gt;"",Datos!R569=R$1008),0,IF(R$1004=0,0,1-CHOOSE(R$1004,IF(ISNUMBER(Datos!R569),AND(OR(R$1005="",Datos!R569&gt;=R$1005),OR(R$1006="",Datos!R569&lt;=R$1006)),FALSE),IF(ISNUMBER(Datos!R569),AND(Datos!R569=INT(Datos!R569),AND(OR(R$1005="",Datos!R569&gt;=R$1005),OR(R$1006="",Datos!R569&lt;=R$1006))),FALSE),OR(ISNUMBER(FIND(";"&amp;UPPER(TRIM(Datos!R569&amp;""))&amp;"=",R$1007)),ISNUMBER(FIND(";"&amp;UPPER(TRIM(Datos!R569&amp;""))&amp;";",R$1007))),OR(UPPER(TRIM(Datos!R569&amp;""))="SÍ",UPPER(TRIM(Datos!R569&amp;""))="SI",UPPER(TRIM(Datos!R569&amp;""))="NO"),IF(ISNUMBER(Datos!R569),AND(OR(R$1005="",Datos!R569&gt;=R$1005),OR(R$1006="",Datos!R569&lt;=R$1006)),FALSE),TRUE))))</f>
        <v>0.0</v>
      </c>
      <c r="S569">
        <f>IF(Datos!S569="",0,IF(AND(S$1008&lt;&gt;"",Datos!S569=S$1008),0,IF(S$1004=0,0,1-CHOOSE(S$1004,IF(ISNUMBER(Datos!S569),AND(OR(S$1005="",Datos!S569&gt;=S$1005),OR(S$1006="",Datos!S569&lt;=S$1006)),FALSE),IF(ISNUMBER(Datos!S569),AND(Datos!S569=INT(Datos!S569),AND(OR(S$1005="",Datos!S569&gt;=S$1005),OR(S$1006="",Datos!S569&lt;=S$1006))),FALSE),OR(ISNUMBER(FIND(";"&amp;UPPER(TRIM(Datos!S569&amp;""))&amp;"=",S$1007)),ISNUMBER(FIND(";"&amp;UPPER(TRIM(Datos!S569&amp;""))&amp;";",S$1007))),OR(UPPER(TRIM(Datos!S569&amp;""))="SÍ",UPPER(TRIM(Datos!S569&amp;""))="SI",UPPER(TRIM(Datos!S569&amp;""))="NO"),IF(ISNUMBER(Datos!S569),AND(OR(S$1005="",Datos!S569&gt;=S$1005),OR(S$1006="",Datos!S569&lt;=S$1006)),FALSE),TRUE))))</f>
        <v>0.0</v>
      </c>
      <c r="T569">
        <f>IF(Datos!T569="",0,IF(AND(T$1008&lt;&gt;"",Datos!T569=T$1008),0,IF(T$1004=0,0,1-CHOOSE(T$1004,IF(ISNUMBER(Datos!T569),AND(OR(T$1005="",Datos!T569&gt;=T$1005),OR(T$1006="",Datos!T569&lt;=T$1006)),FALSE),IF(ISNUMBER(Datos!T569),AND(Datos!T569=INT(Datos!T569),AND(OR(T$1005="",Datos!T569&gt;=T$1005),OR(T$1006="",Datos!T569&lt;=T$1006))),FALSE),OR(ISNUMBER(FIND(";"&amp;UPPER(TRIM(Datos!T569&amp;""))&amp;"=",T$1007)),ISNUMBER(FIND(";"&amp;UPPER(TRIM(Datos!T569&amp;""))&amp;";",T$1007))),OR(UPPER(TRIM(Datos!T569&amp;""))="SÍ",UPPER(TRIM(Datos!T569&amp;""))="SI",UPPER(TRIM(Datos!T569&amp;""))="NO"),IF(ISNUMBER(Datos!T569),AND(OR(T$1005="",Datos!T569&gt;=T$1005),OR(T$1006="",Datos!T569&lt;=T$1006)),FALSE),TRUE))))</f>
        <v>0.0</v>
      </c>
      <c r="U569">
        <f>IF(Datos!U569="",0,IF(AND(U$1008&lt;&gt;"",Datos!U569=U$1008),0,IF(U$1004=0,0,1-CHOOSE(U$1004,IF(ISNUMBER(Datos!U569),AND(OR(U$1005="",Datos!U569&gt;=U$1005),OR(U$1006="",Datos!U569&lt;=U$1006)),FALSE),IF(ISNUMBER(Datos!U569),AND(Datos!U569=INT(Datos!U569),AND(OR(U$1005="",Datos!U569&gt;=U$1005),OR(U$1006="",Datos!U569&lt;=U$1006))),FALSE),OR(ISNUMBER(FIND(";"&amp;UPPER(TRIM(Datos!U569&amp;""))&amp;"=",U$1007)),ISNUMBER(FIND(";"&amp;UPPER(TRIM(Datos!U569&amp;""))&amp;";",U$1007))),OR(UPPER(TRIM(Datos!U569&amp;""))="SÍ",UPPER(TRIM(Datos!U569&amp;""))="SI",UPPER(TRIM(Datos!U569&amp;""))="NO"),IF(ISNUMBER(Datos!U569),AND(OR(U$1005="",Datos!U569&gt;=U$1005),OR(U$1006="",Datos!U569&lt;=U$1006)),FALSE),TRUE))))</f>
        <v>0.0</v>
      </c>
      <c r="V569">
        <f>IF(Datos!V569="",0,IF(AND(V$1008&lt;&gt;"",Datos!V569=V$1008),0,IF(V$1004=0,0,1-CHOOSE(V$1004,IF(ISNUMBER(Datos!V569),AND(OR(V$1005="",Datos!V569&gt;=V$1005),OR(V$1006="",Datos!V569&lt;=V$1006)),FALSE),IF(ISNUMBER(Datos!V569),AND(Datos!V569=INT(Datos!V569),AND(OR(V$1005="",Datos!V569&gt;=V$1005),OR(V$1006="",Datos!V569&lt;=V$1006))),FALSE),OR(ISNUMBER(FIND(";"&amp;UPPER(TRIM(Datos!V569&amp;""))&amp;"=",V$1007)),ISNUMBER(FIND(";"&amp;UPPER(TRIM(Datos!V569&amp;""))&amp;";",V$1007))),OR(UPPER(TRIM(Datos!V569&amp;""))="SÍ",UPPER(TRIM(Datos!V569&amp;""))="SI",UPPER(TRIM(Datos!V569&amp;""))="NO"),IF(ISNUMBER(Datos!V569),AND(OR(V$1005="",Datos!V569&gt;=V$1005),OR(V$1006="",Datos!V569&lt;=V$1006)),FALSE),TRUE))))</f>
        <v>0.0</v>
      </c>
      <c r="W569">
        <f>IF(Datos!W569="",0,IF(AND(W$1008&lt;&gt;"",Datos!W569=W$1008),0,IF(W$1004=0,0,1-CHOOSE(W$1004,IF(ISNUMBER(Datos!W569),AND(OR(W$1005="",Datos!W569&gt;=W$1005),OR(W$1006="",Datos!W569&lt;=W$1006)),FALSE),IF(ISNUMBER(Datos!W569),AND(Datos!W569=INT(Datos!W569),AND(OR(W$1005="",Datos!W569&gt;=W$1005),OR(W$1006="",Datos!W569&lt;=W$1006))),FALSE),OR(ISNUMBER(FIND(";"&amp;UPPER(TRIM(Datos!W569&amp;""))&amp;"=",W$1007)),ISNUMBER(FIND(";"&amp;UPPER(TRIM(Datos!W569&amp;""))&amp;";",W$1007))),OR(UPPER(TRIM(Datos!W569&amp;""))="SÍ",UPPER(TRIM(Datos!W569&amp;""))="SI",UPPER(TRIM(Datos!W569&amp;""))="NO"),IF(ISNUMBER(Datos!W569),AND(OR(W$1005="",Datos!W569&gt;=W$1005),OR(W$1006="",Datos!W569&lt;=W$1006)),FALSE),TRUE))))</f>
        <v>0.0</v>
      </c>
      <c r="X569">
        <f>IF(Datos!X569="",0,IF(AND(X$1008&lt;&gt;"",Datos!X569=X$1008),0,IF(X$1004=0,0,1-CHOOSE(X$1004,IF(ISNUMBER(Datos!X569),AND(OR(X$1005="",Datos!X569&gt;=X$1005),OR(X$1006="",Datos!X569&lt;=X$1006)),FALSE),IF(ISNUMBER(Datos!X569),AND(Datos!X569=INT(Datos!X569),AND(OR(X$1005="",Datos!X569&gt;=X$1005),OR(X$1006="",Datos!X569&lt;=X$1006))),FALSE),OR(ISNUMBER(FIND(";"&amp;UPPER(TRIM(Datos!X569&amp;""))&amp;"=",X$1007)),ISNUMBER(FIND(";"&amp;UPPER(TRIM(Datos!X569&amp;""))&amp;";",X$1007))),OR(UPPER(TRIM(Datos!X569&amp;""))="SÍ",UPPER(TRIM(Datos!X569&amp;""))="SI",UPPER(TRIM(Datos!X569&amp;""))="NO"),IF(ISNUMBER(Datos!X569),AND(OR(X$1005="",Datos!X569&gt;=X$1005),OR(X$1006="",Datos!X569&lt;=X$1006)),FALSE),TRUE))))</f>
        <v>0.0</v>
      </c>
      <c r="Y569">
        <f>IF(Datos!Y569="",0,IF(AND(Y$1008&lt;&gt;"",Datos!Y569=Y$1008),0,IF(Y$1004=0,0,1-CHOOSE(Y$1004,IF(ISNUMBER(Datos!Y569),AND(OR(Y$1005="",Datos!Y569&gt;=Y$1005),OR(Y$1006="",Datos!Y569&lt;=Y$1006)),FALSE),IF(ISNUMBER(Datos!Y569),AND(Datos!Y569=INT(Datos!Y569),AND(OR(Y$1005="",Datos!Y569&gt;=Y$1005),OR(Y$1006="",Datos!Y569&lt;=Y$1006))),FALSE),OR(ISNUMBER(FIND(";"&amp;UPPER(TRIM(Datos!Y569&amp;""))&amp;"=",Y$1007)),ISNUMBER(FIND(";"&amp;UPPER(TRIM(Datos!Y569&amp;""))&amp;";",Y$1007))),OR(UPPER(TRIM(Datos!Y569&amp;""))="SÍ",UPPER(TRIM(Datos!Y569&amp;""))="SI",UPPER(TRIM(Datos!Y569&amp;""))="NO"),IF(ISNUMBER(Datos!Y569),AND(OR(Y$1005="",Datos!Y569&gt;=Y$1005),OR(Y$1006="",Datos!Y569&lt;=Y$1006)),FALSE),TRUE))))</f>
        <v>0.0</v>
      </c>
      <c r="Z569">
        <f>IF(Datos!Z569="",0,IF(AND(Z$1008&lt;&gt;"",Datos!Z569=Z$1008),0,IF(Z$1004=0,0,1-CHOOSE(Z$1004,IF(ISNUMBER(Datos!Z569),AND(OR(Z$1005="",Datos!Z569&gt;=Z$1005),OR(Z$1006="",Datos!Z569&lt;=Z$1006)),FALSE),IF(ISNUMBER(Datos!Z569),AND(Datos!Z569=INT(Datos!Z569),AND(OR(Z$1005="",Datos!Z569&gt;=Z$1005),OR(Z$1006="",Datos!Z569&lt;=Z$1006))),FALSE),OR(ISNUMBER(FIND(";"&amp;UPPER(TRIM(Datos!Z569&amp;""))&amp;"=",Z$1007)),ISNUMBER(FIND(";"&amp;UPPER(TRIM(Datos!Z569&amp;""))&amp;";",Z$1007))),OR(UPPER(TRIM(Datos!Z569&amp;""))="SÍ",UPPER(TRIM(Datos!Z569&amp;""))="SI",UPPER(TRIM(Datos!Z569&amp;""))="NO"),IF(ISNUMBER(Datos!Z569),AND(OR(Z$1005="",Datos!Z569&gt;=Z$1005),OR(Z$1006="",Datos!Z569&lt;=Z$1006)),FALSE),TRUE))))</f>
        <v>0.0</v>
      </c>
      <c r="AA569">
        <f>IF(Datos!AA569="",0,IF(AND(AA$1008&lt;&gt;"",Datos!AA569=AA$1008),0,IF(AA$1004=0,0,1-CHOOSE(AA$1004,IF(ISNUMBER(Datos!AA569),AND(OR(AA$1005="",Datos!AA569&gt;=AA$1005),OR(AA$1006="",Datos!AA569&lt;=AA$1006)),FALSE),IF(ISNUMBER(Datos!AA569),AND(Datos!AA569=INT(Datos!AA569),AND(OR(AA$1005="",Datos!AA569&gt;=AA$1005),OR(AA$1006="",Datos!AA569&lt;=AA$1006))),FALSE),OR(ISNUMBER(FIND(";"&amp;UPPER(TRIM(Datos!AA569&amp;""))&amp;"=",AA$1007)),ISNUMBER(FIND(";"&amp;UPPER(TRIM(Datos!AA569&amp;""))&amp;";",AA$1007))),OR(UPPER(TRIM(Datos!AA569&amp;""))="SÍ",UPPER(TRIM(Datos!AA569&amp;""))="SI",UPPER(TRIM(Datos!AA569&amp;""))="NO"),IF(ISNUMBER(Datos!AA569),AND(OR(AA$1005="",Datos!AA569&gt;=AA$1005),OR(AA$1006="",Datos!AA569&lt;=AA$1006)),FALSE),TRUE))))</f>
        <v>0.0</v>
      </c>
      <c r="AB569">
        <f>IF(Datos!AB569="",0,IF(AND(AB$1008&lt;&gt;"",Datos!AB569=AB$1008),0,IF(AB$1004=0,0,1-CHOOSE(AB$1004,IF(ISNUMBER(Datos!AB569),AND(OR(AB$1005="",Datos!AB569&gt;=AB$1005),OR(AB$1006="",Datos!AB569&lt;=AB$1006)),FALSE),IF(ISNUMBER(Datos!AB569),AND(Datos!AB569=INT(Datos!AB569),AND(OR(AB$1005="",Datos!AB569&gt;=AB$1005),OR(AB$1006="",Datos!AB569&lt;=AB$1006))),FALSE),OR(ISNUMBER(FIND(";"&amp;UPPER(TRIM(Datos!AB569&amp;""))&amp;"=",AB$1007)),ISNUMBER(FIND(";"&amp;UPPER(TRIM(Datos!AB569&amp;""))&amp;";",AB$1007))),OR(UPPER(TRIM(Datos!AB569&amp;""))="SÍ",UPPER(TRIM(Datos!AB569&amp;""))="SI",UPPER(TRIM(Datos!AB569&amp;""))="NO"),IF(ISNUMBER(Datos!AB569),AND(OR(AB$1005="",Datos!AB569&gt;=AB$1005),OR(AB$1006="",Datos!AB569&lt;=AB$1006)),FALSE),TRUE))))</f>
        <v>0.0</v>
      </c>
      <c r="AC569">
        <f>IF(Datos!AC569="",0,IF(AND(AC$1008&lt;&gt;"",Datos!AC569=AC$1008),0,IF(AC$1004=0,0,1-CHOOSE(AC$1004,IF(ISNUMBER(Datos!AC569),AND(OR(AC$1005="",Datos!AC569&gt;=AC$1005),OR(AC$1006="",Datos!AC569&lt;=AC$1006)),FALSE),IF(ISNUMBER(Datos!AC569),AND(Datos!AC569=INT(Datos!AC569),AND(OR(AC$1005="",Datos!AC569&gt;=AC$1005),OR(AC$1006="",Datos!AC569&lt;=AC$1006))),FALSE),OR(ISNUMBER(FIND(";"&amp;UPPER(TRIM(Datos!AC569&amp;""))&amp;"=",AC$1007)),ISNUMBER(FIND(";"&amp;UPPER(TRIM(Datos!AC569&amp;""))&amp;";",AC$1007))),OR(UPPER(TRIM(Datos!AC569&amp;""))="SÍ",UPPER(TRIM(Datos!AC569&amp;""))="SI",UPPER(TRIM(Datos!AC569&amp;""))="NO"),IF(ISNUMBER(Datos!AC569),AND(OR(AC$1005="",Datos!AC569&gt;=AC$1005),OR(AC$1006="",Datos!AC569&lt;=AC$1006)),FALSE),TRUE))))</f>
        <v>0.0</v>
      </c>
      <c r="AD569">
        <f>IF(Datos!AD569="",0,IF(AND(AD$1008&lt;&gt;"",Datos!AD569=AD$1008),0,IF(AD$1004=0,0,1-CHOOSE(AD$1004,IF(ISNUMBER(Datos!AD569),AND(OR(AD$1005="",Datos!AD569&gt;=AD$1005),OR(AD$1006="",Datos!AD569&lt;=AD$1006)),FALSE),IF(ISNUMBER(Datos!AD569),AND(Datos!AD569=INT(Datos!AD569),AND(OR(AD$1005="",Datos!AD569&gt;=AD$1005),OR(AD$1006="",Datos!AD569&lt;=AD$1006))),FALSE),OR(ISNUMBER(FIND(";"&amp;UPPER(TRIM(Datos!AD569&amp;""))&amp;"=",AD$1007)),ISNUMBER(FIND(";"&amp;UPPER(TRIM(Datos!AD569&amp;""))&amp;";",AD$1007))),OR(UPPER(TRIM(Datos!AD569&amp;""))="SÍ",UPPER(TRIM(Datos!AD569&amp;""))="SI",UPPER(TRIM(Datos!AD569&amp;""))="NO"),IF(ISNUMBER(Datos!AD569),AND(OR(AD$1005="",Datos!AD569&gt;=AD$1005),OR(AD$1006="",Datos!AD569&lt;=AD$1006)),FALSE),TRUE))))</f>
        <v>0.0</v>
      </c>
      <c r="AE569">
        <f>IF(Datos!AE569="",0,IF(AND(AE$1008&lt;&gt;"",Datos!AE569=AE$1008),0,IF(AE$1004=0,0,1-CHOOSE(AE$1004,IF(ISNUMBER(Datos!AE569),AND(OR(AE$1005="",Datos!AE569&gt;=AE$1005),OR(AE$1006="",Datos!AE569&lt;=AE$1006)),FALSE),IF(ISNUMBER(Datos!AE569),AND(Datos!AE569=INT(Datos!AE569),AND(OR(AE$1005="",Datos!AE569&gt;=AE$1005),OR(AE$1006="",Datos!AE569&lt;=AE$1006))),FALSE),OR(ISNUMBER(FIND(";"&amp;UPPER(TRIM(Datos!AE569&amp;""))&amp;"=",AE$1007)),ISNUMBER(FIND(";"&amp;UPPER(TRIM(Datos!AE569&amp;""))&amp;";",AE$1007))),OR(UPPER(TRIM(Datos!AE569&amp;""))="SÍ",UPPER(TRIM(Datos!AE569&amp;""))="SI",UPPER(TRIM(Datos!AE569&amp;""))="NO"),IF(ISNUMBER(Datos!AE569),AND(OR(AE$1005="",Datos!AE569&gt;=AE$1005),OR(AE$1006="",Datos!AE569&lt;=AE$1006)),FALSE),TRUE))))</f>
        <v>0.0</v>
      </c>
    </row>
    <row r="570" spans="2:31">
      <c r="B570">
        <f>IF(Datos!B570="",0,IF(AND(B$1008&lt;&gt;"",Datos!B570=B$1008),0,IF(B$1004=0,0,1-CHOOSE(B$1004,IF(ISNUMBER(Datos!B570),AND(OR(B$1005="",Datos!B570&gt;=B$1005),OR(B$1006="",Datos!B570&lt;=B$1006)),FALSE),IF(ISNUMBER(Datos!B570),AND(Datos!B570=INT(Datos!B570),AND(OR(B$1005="",Datos!B570&gt;=B$1005),OR(B$1006="",Datos!B570&lt;=B$1006))),FALSE),OR(ISNUMBER(FIND(";"&amp;UPPER(TRIM(Datos!B570&amp;""))&amp;"=",B$1007)),ISNUMBER(FIND(";"&amp;UPPER(TRIM(Datos!B570&amp;""))&amp;";",B$1007))),OR(UPPER(TRIM(Datos!B570&amp;""))="SÍ",UPPER(TRIM(Datos!B570&amp;""))="SI",UPPER(TRIM(Datos!B570&amp;""))="NO"),IF(ISNUMBER(Datos!B570),AND(OR(B$1005="",Datos!B570&gt;=B$1005),OR(B$1006="",Datos!B570&lt;=B$1006)),FALSE),TRUE))))</f>
        <v>0.0</v>
      </c>
      <c r="C570">
        <f>IF(Datos!C570="",0,IF(AND(C$1008&lt;&gt;"",Datos!C570=C$1008),0,IF(C$1004=0,0,1-CHOOSE(C$1004,IF(ISNUMBER(Datos!C570),AND(OR(C$1005="",Datos!C570&gt;=C$1005),OR(C$1006="",Datos!C570&lt;=C$1006)),FALSE),IF(ISNUMBER(Datos!C570),AND(Datos!C570=INT(Datos!C570),AND(OR(C$1005="",Datos!C570&gt;=C$1005),OR(C$1006="",Datos!C570&lt;=C$1006))),FALSE),OR(ISNUMBER(FIND(";"&amp;UPPER(TRIM(Datos!C570&amp;""))&amp;"=",C$1007)),ISNUMBER(FIND(";"&amp;UPPER(TRIM(Datos!C570&amp;""))&amp;";",C$1007))),OR(UPPER(TRIM(Datos!C570&amp;""))="SÍ",UPPER(TRIM(Datos!C570&amp;""))="SI",UPPER(TRIM(Datos!C570&amp;""))="NO"),IF(ISNUMBER(Datos!C570),AND(OR(C$1005="",Datos!C570&gt;=C$1005),OR(C$1006="",Datos!C570&lt;=C$1006)),FALSE),TRUE))))</f>
        <v>0.0</v>
      </c>
      <c r="D570">
        <f>IF(Datos!D570="",0,IF(AND(D$1008&lt;&gt;"",Datos!D570=D$1008),0,IF(D$1004=0,0,1-CHOOSE(D$1004,IF(ISNUMBER(Datos!D570),AND(OR(D$1005="",Datos!D570&gt;=D$1005),OR(D$1006="",Datos!D570&lt;=D$1006)),FALSE),IF(ISNUMBER(Datos!D570),AND(Datos!D570=INT(Datos!D570),AND(OR(D$1005="",Datos!D570&gt;=D$1005),OR(D$1006="",Datos!D570&lt;=D$1006))),FALSE),OR(ISNUMBER(FIND(";"&amp;UPPER(TRIM(Datos!D570&amp;""))&amp;"=",D$1007)),ISNUMBER(FIND(";"&amp;UPPER(TRIM(Datos!D570&amp;""))&amp;";",D$1007))),OR(UPPER(TRIM(Datos!D570&amp;""))="SÍ",UPPER(TRIM(Datos!D570&amp;""))="SI",UPPER(TRIM(Datos!D570&amp;""))="NO"),IF(ISNUMBER(Datos!D570),AND(OR(D$1005="",Datos!D570&gt;=D$1005),OR(D$1006="",Datos!D570&lt;=D$1006)),FALSE),TRUE))))</f>
        <v>0.0</v>
      </c>
      <c r="E570">
        <f>IF(Datos!E570="",0,IF(AND(E$1008&lt;&gt;"",Datos!E570=E$1008),0,IF(E$1004=0,0,1-CHOOSE(E$1004,IF(ISNUMBER(Datos!E570),AND(OR(E$1005="",Datos!E570&gt;=E$1005),OR(E$1006="",Datos!E570&lt;=E$1006)),FALSE),IF(ISNUMBER(Datos!E570),AND(Datos!E570=INT(Datos!E570),AND(OR(E$1005="",Datos!E570&gt;=E$1005),OR(E$1006="",Datos!E570&lt;=E$1006))),FALSE),OR(ISNUMBER(FIND(";"&amp;UPPER(TRIM(Datos!E570&amp;""))&amp;"=",E$1007)),ISNUMBER(FIND(";"&amp;UPPER(TRIM(Datos!E570&amp;""))&amp;";",E$1007))),OR(UPPER(TRIM(Datos!E570&amp;""))="SÍ",UPPER(TRIM(Datos!E570&amp;""))="SI",UPPER(TRIM(Datos!E570&amp;""))="NO"),IF(ISNUMBER(Datos!E570),AND(OR(E$1005="",Datos!E570&gt;=E$1005),OR(E$1006="",Datos!E570&lt;=E$1006)),FALSE),TRUE))))</f>
        <v>0.0</v>
      </c>
      <c r="F570">
        <f>IF(Datos!F570="",0,IF(AND(F$1008&lt;&gt;"",Datos!F570=F$1008),0,IF(F$1004=0,0,1-CHOOSE(F$1004,IF(ISNUMBER(Datos!F570),AND(OR(F$1005="",Datos!F570&gt;=F$1005),OR(F$1006="",Datos!F570&lt;=F$1006)),FALSE),IF(ISNUMBER(Datos!F570),AND(Datos!F570=INT(Datos!F570),AND(OR(F$1005="",Datos!F570&gt;=F$1005),OR(F$1006="",Datos!F570&lt;=F$1006))),FALSE),OR(ISNUMBER(FIND(";"&amp;UPPER(TRIM(Datos!F570&amp;""))&amp;"=",F$1007)),ISNUMBER(FIND(";"&amp;UPPER(TRIM(Datos!F570&amp;""))&amp;";",F$1007))),OR(UPPER(TRIM(Datos!F570&amp;""))="SÍ",UPPER(TRIM(Datos!F570&amp;""))="SI",UPPER(TRIM(Datos!F570&amp;""))="NO"),IF(ISNUMBER(Datos!F570),AND(OR(F$1005="",Datos!F570&gt;=F$1005),OR(F$1006="",Datos!F570&lt;=F$1006)),FALSE),TRUE))))</f>
        <v>0.0</v>
      </c>
      <c r="G570">
        <f>IF(Datos!G570="",0,IF(AND(G$1008&lt;&gt;"",Datos!G570=G$1008),0,IF(G$1004=0,0,1-CHOOSE(G$1004,IF(ISNUMBER(Datos!G570),AND(OR(G$1005="",Datos!G570&gt;=G$1005),OR(G$1006="",Datos!G570&lt;=G$1006)),FALSE),IF(ISNUMBER(Datos!G570),AND(Datos!G570=INT(Datos!G570),AND(OR(G$1005="",Datos!G570&gt;=G$1005),OR(G$1006="",Datos!G570&lt;=G$1006))),FALSE),OR(ISNUMBER(FIND(";"&amp;UPPER(TRIM(Datos!G570&amp;""))&amp;"=",G$1007)),ISNUMBER(FIND(";"&amp;UPPER(TRIM(Datos!G570&amp;""))&amp;";",G$1007))),OR(UPPER(TRIM(Datos!G570&amp;""))="SÍ",UPPER(TRIM(Datos!G570&amp;""))="SI",UPPER(TRIM(Datos!G570&amp;""))="NO"),IF(ISNUMBER(Datos!G570),AND(OR(G$1005="",Datos!G570&gt;=G$1005),OR(G$1006="",Datos!G570&lt;=G$1006)),FALSE),TRUE))))</f>
        <v>0.0</v>
      </c>
      <c r="H570">
        <f>IF(Datos!H570="",0,IF(AND(H$1008&lt;&gt;"",Datos!H570=H$1008),0,IF(H$1004=0,0,1-CHOOSE(H$1004,IF(ISNUMBER(Datos!H570),AND(OR(H$1005="",Datos!H570&gt;=H$1005),OR(H$1006="",Datos!H570&lt;=H$1006)),FALSE),IF(ISNUMBER(Datos!H570),AND(Datos!H570=INT(Datos!H570),AND(OR(H$1005="",Datos!H570&gt;=H$1005),OR(H$1006="",Datos!H570&lt;=H$1006))),FALSE),OR(ISNUMBER(FIND(";"&amp;UPPER(TRIM(Datos!H570&amp;""))&amp;"=",H$1007)),ISNUMBER(FIND(";"&amp;UPPER(TRIM(Datos!H570&amp;""))&amp;";",H$1007))),OR(UPPER(TRIM(Datos!H570&amp;""))="SÍ",UPPER(TRIM(Datos!H570&amp;""))="SI",UPPER(TRIM(Datos!H570&amp;""))="NO"),IF(ISNUMBER(Datos!H570),AND(OR(H$1005="",Datos!H570&gt;=H$1005),OR(H$1006="",Datos!H570&lt;=H$1006)),FALSE),TRUE))))</f>
        <v>0.0</v>
      </c>
      <c r="I570">
        <f>IF(Datos!I570="",0,IF(AND(I$1008&lt;&gt;"",Datos!I570=I$1008),0,IF(I$1004=0,0,1-CHOOSE(I$1004,IF(ISNUMBER(Datos!I570),AND(OR(I$1005="",Datos!I570&gt;=I$1005),OR(I$1006="",Datos!I570&lt;=I$1006)),FALSE),IF(ISNUMBER(Datos!I570),AND(Datos!I570=INT(Datos!I570),AND(OR(I$1005="",Datos!I570&gt;=I$1005),OR(I$1006="",Datos!I570&lt;=I$1006))),FALSE),OR(ISNUMBER(FIND(";"&amp;UPPER(TRIM(Datos!I570&amp;""))&amp;"=",I$1007)),ISNUMBER(FIND(";"&amp;UPPER(TRIM(Datos!I570&amp;""))&amp;";",I$1007))),OR(UPPER(TRIM(Datos!I570&amp;""))="SÍ",UPPER(TRIM(Datos!I570&amp;""))="SI",UPPER(TRIM(Datos!I570&amp;""))="NO"),IF(ISNUMBER(Datos!I570),AND(OR(I$1005="",Datos!I570&gt;=I$1005),OR(I$1006="",Datos!I570&lt;=I$1006)),FALSE),TRUE))))</f>
        <v>0.0</v>
      </c>
      <c r="J570">
        <f>IF(Datos!J570="",0,IF(AND(J$1008&lt;&gt;"",Datos!J570=J$1008),0,IF(J$1004=0,0,1-CHOOSE(J$1004,IF(ISNUMBER(Datos!J570),AND(OR(J$1005="",Datos!J570&gt;=J$1005),OR(J$1006="",Datos!J570&lt;=J$1006)),FALSE),IF(ISNUMBER(Datos!J570),AND(Datos!J570=INT(Datos!J570),AND(OR(J$1005="",Datos!J570&gt;=J$1005),OR(J$1006="",Datos!J570&lt;=J$1006))),FALSE),OR(ISNUMBER(FIND(";"&amp;UPPER(TRIM(Datos!J570&amp;""))&amp;"=",J$1007)),ISNUMBER(FIND(";"&amp;UPPER(TRIM(Datos!J570&amp;""))&amp;";",J$1007))),OR(UPPER(TRIM(Datos!J570&amp;""))="SÍ",UPPER(TRIM(Datos!J570&amp;""))="SI",UPPER(TRIM(Datos!J570&amp;""))="NO"),IF(ISNUMBER(Datos!J570),AND(OR(J$1005="",Datos!J570&gt;=J$1005),OR(J$1006="",Datos!J570&lt;=J$1006)),FALSE),TRUE))))</f>
        <v>0.0</v>
      </c>
      <c r="K570">
        <f>IF(Datos!K570="",0,IF(AND(K$1008&lt;&gt;"",Datos!K570=K$1008),0,IF(K$1004=0,0,1-CHOOSE(K$1004,IF(ISNUMBER(Datos!K570),AND(OR(K$1005="",Datos!K570&gt;=K$1005),OR(K$1006="",Datos!K570&lt;=K$1006)),FALSE),IF(ISNUMBER(Datos!K570),AND(Datos!K570=INT(Datos!K570),AND(OR(K$1005="",Datos!K570&gt;=K$1005),OR(K$1006="",Datos!K570&lt;=K$1006))),FALSE),OR(ISNUMBER(FIND(";"&amp;UPPER(TRIM(Datos!K570&amp;""))&amp;"=",K$1007)),ISNUMBER(FIND(";"&amp;UPPER(TRIM(Datos!K570&amp;""))&amp;";",K$1007))),OR(UPPER(TRIM(Datos!K570&amp;""))="SÍ",UPPER(TRIM(Datos!K570&amp;""))="SI",UPPER(TRIM(Datos!K570&amp;""))="NO"),IF(ISNUMBER(Datos!K570),AND(OR(K$1005="",Datos!K570&gt;=K$1005),OR(K$1006="",Datos!K570&lt;=K$1006)),FALSE),TRUE))))</f>
        <v>0.0</v>
      </c>
      <c r="L570">
        <f>IF(Datos!L570="",0,IF(AND(L$1008&lt;&gt;"",Datos!L570=L$1008),0,IF(L$1004=0,0,1-CHOOSE(L$1004,IF(ISNUMBER(Datos!L570),AND(OR(L$1005="",Datos!L570&gt;=L$1005),OR(L$1006="",Datos!L570&lt;=L$1006)),FALSE),IF(ISNUMBER(Datos!L570),AND(Datos!L570=INT(Datos!L570),AND(OR(L$1005="",Datos!L570&gt;=L$1005),OR(L$1006="",Datos!L570&lt;=L$1006))),FALSE),OR(ISNUMBER(FIND(";"&amp;UPPER(TRIM(Datos!L570&amp;""))&amp;"=",L$1007)),ISNUMBER(FIND(";"&amp;UPPER(TRIM(Datos!L570&amp;""))&amp;";",L$1007))),OR(UPPER(TRIM(Datos!L570&amp;""))="SÍ",UPPER(TRIM(Datos!L570&amp;""))="SI",UPPER(TRIM(Datos!L570&amp;""))="NO"),IF(ISNUMBER(Datos!L570),AND(OR(L$1005="",Datos!L570&gt;=L$1005),OR(L$1006="",Datos!L570&lt;=L$1006)),FALSE),TRUE))))</f>
        <v>0.0</v>
      </c>
      <c r="M570">
        <f>IF(Datos!M570="",0,IF(AND(M$1008&lt;&gt;"",Datos!M570=M$1008),0,IF(M$1004=0,0,1-CHOOSE(M$1004,IF(ISNUMBER(Datos!M570),AND(OR(M$1005="",Datos!M570&gt;=M$1005),OR(M$1006="",Datos!M570&lt;=M$1006)),FALSE),IF(ISNUMBER(Datos!M570),AND(Datos!M570=INT(Datos!M570),AND(OR(M$1005="",Datos!M570&gt;=M$1005),OR(M$1006="",Datos!M570&lt;=M$1006))),FALSE),OR(ISNUMBER(FIND(";"&amp;UPPER(TRIM(Datos!M570&amp;""))&amp;"=",M$1007)),ISNUMBER(FIND(";"&amp;UPPER(TRIM(Datos!M570&amp;""))&amp;";",M$1007))),OR(UPPER(TRIM(Datos!M570&amp;""))="SÍ",UPPER(TRIM(Datos!M570&amp;""))="SI",UPPER(TRIM(Datos!M570&amp;""))="NO"),IF(ISNUMBER(Datos!M570),AND(OR(M$1005="",Datos!M570&gt;=M$1005),OR(M$1006="",Datos!M570&lt;=M$1006)),FALSE),TRUE))))</f>
        <v>0.0</v>
      </c>
      <c r="N570">
        <f>IF(Datos!N570="",0,IF(AND(N$1008&lt;&gt;"",Datos!N570=N$1008),0,IF(N$1004=0,0,1-CHOOSE(N$1004,IF(ISNUMBER(Datos!N570),AND(OR(N$1005="",Datos!N570&gt;=N$1005),OR(N$1006="",Datos!N570&lt;=N$1006)),FALSE),IF(ISNUMBER(Datos!N570),AND(Datos!N570=INT(Datos!N570),AND(OR(N$1005="",Datos!N570&gt;=N$1005),OR(N$1006="",Datos!N570&lt;=N$1006))),FALSE),OR(ISNUMBER(FIND(";"&amp;UPPER(TRIM(Datos!N570&amp;""))&amp;"=",N$1007)),ISNUMBER(FIND(";"&amp;UPPER(TRIM(Datos!N570&amp;""))&amp;";",N$1007))),OR(UPPER(TRIM(Datos!N570&amp;""))="SÍ",UPPER(TRIM(Datos!N570&amp;""))="SI",UPPER(TRIM(Datos!N570&amp;""))="NO"),IF(ISNUMBER(Datos!N570),AND(OR(N$1005="",Datos!N570&gt;=N$1005),OR(N$1006="",Datos!N570&lt;=N$1006)),FALSE),TRUE))))</f>
        <v>0.0</v>
      </c>
      <c r="O570">
        <f>IF(Datos!O570="",0,IF(AND(O$1008&lt;&gt;"",Datos!O570=O$1008),0,IF(O$1004=0,0,1-CHOOSE(O$1004,IF(ISNUMBER(Datos!O570),AND(OR(O$1005="",Datos!O570&gt;=O$1005),OR(O$1006="",Datos!O570&lt;=O$1006)),FALSE),IF(ISNUMBER(Datos!O570),AND(Datos!O570=INT(Datos!O570),AND(OR(O$1005="",Datos!O570&gt;=O$1005),OR(O$1006="",Datos!O570&lt;=O$1006))),FALSE),OR(ISNUMBER(FIND(";"&amp;UPPER(TRIM(Datos!O570&amp;""))&amp;"=",O$1007)),ISNUMBER(FIND(";"&amp;UPPER(TRIM(Datos!O570&amp;""))&amp;";",O$1007))),OR(UPPER(TRIM(Datos!O570&amp;""))="SÍ",UPPER(TRIM(Datos!O570&amp;""))="SI",UPPER(TRIM(Datos!O570&amp;""))="NO"),IF(ISNUMBER(Datos!O570),AND(OR(O$1005="",Datos!O570&gt;=O$1005),OR(O$1006="",Datos!O570&lt;=O$1006)),FALSE),TRUE))))</f>
        <v>0.0</v>
      </c>
      <c r="P570">
        <f>IF(Datos!P570="",0,IF(AND(P$1008&lt;&gt;"",Datos!P570=P$1008),0,IF(P$1004=0,0,1-CHOOSE(P$1004,IF(ISNUMBER(Datos!P570),AND(OR(P$1005="",Datos!P570&gt;=P$1005),OR(P$1006="",Datos!P570&lt;=P$1006)),FALSE),IF(ISNUMBER(Datos!P570),AND(Datos!P570=INT(Datos!P570),AND(OR(P$1005="",Datos!P570&gt;=P$1005),OR(P$1006="",Datos!P570&lt;=P$1006))),FALSE),OR(ISNUMBER(FIND(";"&amp;UPPER(TRIM(Datos!P570&amp;""))&amp;"=",P$1007)),ISNUMBER(FIND(";"&amp;UPPER(TRIM(Datos!P570&amp;""))&amp;";",P$1007))),OR(UPPER(TRIM(Datos!P570&amp;""))="SÍ",UPPER(TRIM(Datos!P570&amp;""))="SI",UPPER(TRIM(Datos!P570&amp;""))="NO"),IF(ISNUMBER(Datos!P570),AND(OR(P$1005="",Datos!P570&gt;=P$1005),OR(P$1006="",Datos!P570&lt;=P$1006)),FALSE),TRUE))))</f>
        <v>0.0</v>
      </c>
      <c r="Q570">
        <f>IF(Datos!Q570="",0,IF(AND(Q$1008&lt;&gt;"",Datos!Q570=Q$1008),0,IF(Q$1004=0,0,1-CHOOSE(Q$1004,IF(ISNUMBER(Datos!Q570),AND(OR(Q$1005="",Datos!Q570&gt;=Q$1005),OR(Q$1006="",Datos!Q570&lt;=Q$1006)),FALSE),IF(ISNUMBER(Datos!Q570),AND(Datos!Q570=INT(Datos!Q570),AND(OR(Q$1005="",Datos!Q570&gt;=Q$1005),OR(Q$1006="",Datos!Q570&lt;=Q$1006))),FALSE),OR(ISNUMBER(FIND(";"&amp;UPPER(TRIM(Datos!Q570&amp;""))&amp;"=",Q$1007)),ISNUMBER(FIND(";"&amp;UPPER(TRIM(Datos!Q570&amp;""))&amp;";",Q$1007))),OR(UPPER(TRIM(Datos!Q570&amp;""))="SÍ",UPPER(TRIM(Datos!Q570&amp;""))="SI",UPPER(TRIM(Datos!Q570&amp;""))="NO"),IF(ISNUMBER(Datos!Q570),AND(OR(Q$1005="",Datos!Q570&gt;=Q$1005),OR(Q$1006="",Datos!Q570&lt;=Q$1006)),FALSE),TRUE))))</f>
        <v>0.0</v>
      </c>
      <c r="R570">
        <f>IF(Datos!R570="",0,IF(AND(R$1008&lt;&gt;"",Datos!R570=R$1008),0,IF(R$1004=0,0,1-CHOOSE(R$1004,IF(ISNUMBER(Datos!R570),AND(OR(R$1005="",Datos!R570&gt;=R$1005),OR(R$1006="",Datos!R570&lt;=R$1006)),FALSE),IF(ISNUMBER(Datos!R570),AND(Datos!R570=INT(Datos!R570),AND(OR(R$1005="",Datos!R570&gt;=R$1005),OR(R$1006="",Datos!R570&lt;=R$1006))),FALSE),OR(ISNUMBER(FIND(";"&amp;UPPER(TRIM(Datos!R570&amp;""))&amp;"=",R$1007)),ISNUMBER(FIND(";"&amp;UPPER(TRIM(Datos!R570&amp;""))&amp;";",R$1007))),OR(UPPER(TRIM(Datos!R570&amp;""))="SÍ",UPPER(TRIM(Datos!R570&amp;""))="SI",UPPER(TRIM(Datos!R570&amp;""))="NO"),IF(ISNUMBER(Datos!R570),AND(OR(R$1005="",Datos!R570&gt;=R$1005),OR(R$1006="",Datos!R570&lt;=R$1006)),FALSE),TRUE))))</f>
        <v>0.0</v>
      </c>
      <c r="S570">
        <f>IF(Datos!S570="",0,IF(AND(S$1008&lt;&gt;"",Datos!S570=S$1008),0,IF(S$1004=0,0,1-CHOOSE(S$1004,IF(ISNUMBER(Datos!S570),AND(OR(S$1005="",Datos!S570&gt;=S$1005),OR(S$1006="",Datos!S570&lt;=S$1006)),FALSE),IF(ISNUMBER(Datos!S570),AND(Datos!S570=INT(Datos!S570),AND(OR(S$1005="",Datos!S570&gt;=S$1005),OR(S$1006="",Datos!S570&lt;=S$1006))),FALSE),OR(ISNUMBER(FIND(";"&amp;UPPER(TRIM(Datos!S570&amp;""))&amp;"=",S$1007)),ISNUMBER(FIND(";"&amp;UPPER(TRIM(Datos!S570&amp;""))&amp;";",S$1007))),OR(UPPER(TRIM(Datos!S570&amp;""))="SÍ",UPPER(TRIM(Datos!S570&amp;""))="SI",UPPER(TRIM(Datos!S570&amp;""))="NO"),IF(ISNUMBER(Datos!S570),AND(OR(S$1005="",Datos!S570&gt;=S$1005),OR(S$1006="",Datos!S570&lt;=S$1006)),FALSE),TRUE))))</f>
        <v>0.0</v>
      </c>
      <c r="T570">
        <f>IF(Datos!T570="",0,IF(AND(T$1008&lt;&gt;"",Datos!T570=T$1008),0,IF(T$1004=0,0,1-CHOOSE(T$1004,IF(ISNUMBER(Datos!T570),AND(OR(T$1005="",Datos!T570&gt;=T$1005),OR(T$1006="",Datos!T570&lt;=T$1006)),FALSE),IF(ISNUMBER(Datos!T570),AND(Datos!T570=INT(Datos!T570),AND(OR(T$1005="",Datos!T570&gt;=T$1005),OR(T$1006="",Datos!T570&lt;=T$1006))),FALSE),OR(ISNUMBER(FIND(";"&amp;UPPER(TRIM(Datos!T570&amp;""))&amp;"=",T$1007)),ISNUMBER(FIND(";"&amp;UPPER(TRIM(Datos!T570&amp;""))&amp;";",T$1007))),OR(UPPER(TRIM(Datos!T570&amp;""))="SÍ",UPPER(TRIM(Datos!T570&amp;""))="SI",UPPER(TRIM(Datos!T570&amp;""))="NO"),IF(ISNUMBER(Datos!T570),AND(OR(T$1005="",Datos!T570&gt;=T$1005),OR(T$1006="",Datos!T570&lt;=T$1006)),FALSE),TRUE))))</f>
        <v>0.0</v>
      </c>
      <c r="U570">
        <f>IF(Datos!U570="",0,IF(AND(U$1008&lt;&gt;"",Datos!U570=U$1008),0,IF(U$1004=0,0,1-CHOOSE(U$1004,IF(ISNUMBER(Datos!U570),AND(OR(U$1005="",Datos!U570&gt;=U$1005),OR(U$1006="",Datos!U570&lt;=U$1006)),FALSE),IF(ISNUMBER(Datos!U570),AND(Datos!U570=INT(Datos!U570),AND(OR(U$1005="",Datos!U570&gt;=U$1005),OR(U$1006="",Datos!U570&lt;=U$1006))),FALSE),OR(ISNUMBER(FIND(";"&amp;UPPER(TRIM(Datos!U570&amp;""))&amp;"=",U$1007)),ISNUMBER(FIND(";"&amp;UPPER(TRIM(Datos!U570&amp;""))&amp;";",U$1007))),OR(UPPER(TRIM(Datos!U570&amp;""))="SÍ",UPPER(TRIM(Datos!U570&amp;""))="SI",UPPER(TRIM(Datos!U570&amp;""))="NO"),IF(ISNUMBER(Datos!U570),AND(OR(U$1005="",Datos!U570&gt;=U$1005),OR(U$1006="",Datos!U570&lt;=U$1006)),FALSE),TRUE))))</f>
        <v>0.0</v>
      </c>
      <c r="V570">
        <f>IF(Datos!V570="",0,IF(AND(V$1008&lt;&gt;"",Datos!V570=V$1008),0,IF(V$1004=0,0,1-CHOOSE(V$1004,IF(ISNUMBER(Datos!V570),AND(OR(V$1005="",Datos!V570&gt;=V$1005),OR(V$1006="",Datos!V570&lt;=V$1006)),FALSE),IF(ISNUMBER(Datos!V570),AND(Datos!V570=INT(Datos!V570),AND(OR(V$1005="",Datos!V570&gt;=V$1005),OR(V$1006="",Datos!V570&lt;=V$1006))),FALSE),OR(ISNUMBER(FIND(";"&amp;UPPER(TRIM(Datos!V570&amp;""))&amp;"=",V$1007)),ISNUMBER(FIND(";"&amp;UPPER(TRIM(Datos!V570&amp;""))&amp;";",V$1007))),OR(UPPER(TRIM(Datos!V570&amp;""))="SÍ",UPPER(TRIM(Datos!V570&amp;""))="SI",UPPER(TRIM(Datos!V570&amp;""))="NO"),IF(ISNUMBER(Datos!V570),AND(OR(V$1005="",Datos!V570&gt;=V$1005),OR(V$1006="",Datos!V570&lt;=V$1006)),FALSE),TRUE))))</f>
        <v>0.0</v>
      </c>
      <c r="W570">
        <f>IF(Datos!W570="",0,IF(AND(W$1008&lt;&gt;"",Datos!W570=W$1008),0,IF(W$1004=0,0,1-CHOOSE(W$1004,IF(ISNUMBER(Datos!W570),AND(OR(W$1005="",Datos!W570&gt;=W$1005),OR(W$1006="",Datos!W570&lt;=W$1006)),FALSE),IF(ISNUMBER(Datos!W570),AND(Datos!W570=INT(Datos!W570),AND(OR(W$1005="",Datos!W570&gt;=W$1005),OR(W$1006="",Datos!W570&lt;=W$1006))),FALSE),OR(ISNUMBER(FIND(";"&amp;UPPER(TRIM(Datos!W570&amp;""))&amp;"=",W$1007)),ISNUMBER(FIND(";"&amp;UPPER(TRIM(Datos!W570&amp;""))&amp;";",W$1007))),OR(UPPER(TRIM(Datos!W570&amp;""))="SÍ",UPPER(TRIM(Datos!W570&amp;""))="SI",UPPER(TRIM(Datos!W570&amp;""))="NO"),IF(ISNUMBER(Datos!W570),AND(OR(W$1005="",Datos!W570&gt;=W$1005),OR(W$1006="",Datos!W570&lt;=W$1006)),FALSE),TRUE))))</f>
        <v>0.0</v>
      </c>
      <c r="X570">
        <f>IF(Datos!X570="",0,IF(AND(X$1008&lt;&gt;"",Datos!X570=X$1008),0,IF(X$1004=0,0,1-CHOOSE(X$1004,IF(ISNUMBER(Datos!X570),AND(OR(X$1005="",Datos!X570&gt;=X$1005),OR(X$1006="",Datos!X570&lt;=X$1006)),FALSE),IF(ISNUMBER(Datos!X570),AND(Datos!X570=INT(Datos!X570),AND(OR(X$1005="",Datos!X570&gt;=X$1005),OR(X$1006="",Datos!X570&lt;=X$1006))),FALSE),OR(ISNUMBER(FIND(";"&amp;UPPER(TRIM(Datos!X570&amp;""))&amp;"=",X$1007)),ISNUMBER(FIND(";"&amp;UPPER(TRIM(Datos!X570&amp;""))&amp;";",X$1007))),OR(UPPER(TRIM(Datos!X570&amp;""))="SÍ",UPPER(TRIM(Datos!X570&amp;""))="SI",UPPER(TRIM(Datos!X570&amp;""))="NO"),IF(ISNUMBER(Datos!X570),AND(OR(X$1005="",Datos!X570&gt;=X$1005),OR(X$1006="",Datos!X570&lt;=X$1006)),FALSE),TRUE))))</f>
        <v>0.0</v>
      </c>
      <c r="Y570">
        <f>IF(Datos!Y570="",0,IF(AND(Y$1008&lt;&gt;"",Datos!Y570=Y$1008),0,IF(Y$1004=0,0,1-CHOOSE(Y$1004,IF(ISNUMBER(Datos!Y570),AND(OR(Y$1005="",Datos!Y570&gt;=Y$1005),OR(Y$1006="",Datos!Y570&lt;=Y$1006)),FALSE),IF(ISNUMBER(Datos!Y570),AND(Datos!Y570=INT(Datos!Y570),AND(OR(Y$1005="",Datos!Y570&gt;=Y$1005),OR(Y$1006="",Datos!Y570&lt;=Y$1006))),FALSE),OR(ISNUMBER(FIND(";"&amp;UPPER(TRIM(Datos!Y570&amp;""))&amp;"=",Y$1007)),ISNUMBER(FIND(";"&amp;UPPER(TRIM(Datos!Y570&amp;""))&amp;";",Y$1007))),OR(UPPER(TRIM(Datos!Y570&amp;""))="SÍ",UPPER(TRIM(Datos!Y570&amp;""))="SI",UPPER(TRIM(Datos!Y570&amp;""))="NO"),IF(ISNUMBER(Datos!Y570),AND(OR(Y$1005="",Datos!Y570&gt;=Y$1005),OR(Y$1006="",Datos!Y570&lt;=Y$1006)),FALSE),TRUE))))</f>
        <v>0.0</v>
      </c>
      <c r="Z570">
        <f>IF(Datos!Z570="",0,IF(AND(Z$1008&lt;&gt;"",Datos!Z570=Z$1008),0,IF(Z$1004=0,0,1-CHOOSE(Z$1004,IF(ISNUMBER(Datos!Z570),AND(OR(Z$1005="",Datos!Z570&gt;=Z$1005),OR(Z$1006="",Datos!Z570&lt;=Z$1006)),FALSE),IF(ISNUMBER(Datos!Z570),AND(Datos!Z570=INT(Datos!Z570),AND(OR(Z$1005="",Datos!Z570&gt;=Z$1005),OR(Z$1006="",Datos!Z570&lt;=Z$1006))),FALSE),OR(ISNUMBER(FIND(";"&amp;UPPER(TRIM(Datos!Z570&amp;""))&amp;"=",Z$1007)),ISNUMBER(FIND(";"&amp;UPPER(TRIM(Datos!Z570&amp;""))&amp;";",Z$1007))),OR(UPPER(TRIM(Datos!Z570&amp;""))="SÍ",UPPER(TRIM(Datos!Z570&amp;""))="SI",UPPER(TRIM(Datos!Z570&amp;""))="NO"),IF(ISNUMBER(Datos!Z570),AND(OR(Z$1005="",Datos!Z570&gt;=Z$1005),OR(Z$1006="",Datos!Z570&lt;=Z$1006)),FALSE),TRUE))))</f>
        <v>0.0</v>
      </c>
      <c r="AA570">
        <f>IF(Datos!AA570="",0,IF(AND(AA$1008&lt;&gt;"",Datos!AA570=AA$1008),0,IF(AA$1004=0,0,1-CHOOSE(AA$1004,IF(ISNUMBER(Datos!AA570),AND(OR(AA$1005="",Datos!AA570&gt;=AA$1005),OR(AA$1006="",Datos!AA570&lt;=AA$1006)),FALSE),IF(ISNUMBER(Datos!AA570),AND(Datos!AA570=INT(Datos!AA570),AND(OR(AA$1005="",Datos!AA570&gt;=AA$1005),OR(AA$1006="",Datos!AA570&lt;=AA$1006))),FALSE),OR(ISNUMBER(FIND(";"&amp;UPPER(TRIM(Datos!AA570&amp;""))&amp;"=",AA$1007)),ISNUMBER(FIND(";"&amp;UPPER(TRIM(Datos!AA570&amp;""))&amp;";",AA$1007))),OR(UPPER(TRIM(Datos!AA570&amp;""))="SÍ",UPPER(TRIM(Datos!AA570&amp;""))="SI",UPPER(TRIM(Datos!AA570&amp;""))="NO"),IF(ISNUMBER(Datos!AA570),AND(OR(AA$1005="",Datos!AA570&gt;=AA$1005),OR(AA$1006="",Datos!AA570&lt;=AA$1006)),FALSE),TRUE))))</f>
        <v>0.0</v>
      </c>
      <c r="AB570">
        <f>IF(Datos!AB570="",0,IF(AND(AB$1008&lt;&gt;"",Datos!AB570=AB$1008),0,IF(AB$1004=0,0,1-CHOOSE(AB$1004,IF(ISNUMBER(Datos!AB570),AND(OR(AB$1005="",Datos!AB570&gt;=AB$1005),OR(AB$1006="",Datos!AB570&lt;=AB$1006)),FALSE),IF(ISNUMBER(Datos!AB570),AND(Datos!AB570=INT(Datos!AB570),AND(OR(AB$1005="",Datos!AB570&gt;=AB$1005),OR(AB$1006="",Datos!AB570&lt;=AB$1006))),FALSE),OR(ISNUMBER(FIND(";"&amp;UPPER(TRIM(Datos!AB570&amp;""))&amp;"=",AB$1007)),ISNUMBER(FIND(";"&amp;UPPER(TRIM(Datos!AB570&amp;""))&amp;";",AB$1007))),OR(UPPER(TRIM(Datos!AB570&amp;""))="SÍ",UPPER(TRIM(Datos!AB570&amp;""))="SI",UPPER(TRIM(Datos!AB570&amp;""))="NO"),IF(ISNUMBER(Datos!AB570),AND(OR(AB$1005="",Datos!AB570&gt;=AB$1005),OR(AB$1006="",Datos!AB570&lt;=AB$1006)),FALSE),TRUE))))</f>
        <v>0.0</v>
      </c>
      <c r="AC570">
        <f>IF(Datos!AC570="",0,IF(AND(AC$1008&lt;&gt;"",Datos!AC570=AC$1008),0,IF(AC$1004=0,0,1-CHOOSE(AC$1004,IF(ISNUMBER(Datos!AC570),AND(OR(AC$1005="",Datos!AC570&gt;=AC$1005),OR(AC$1006="",Datos!AC570&lt;=AC$1006)),FALSE),IF(ISNUMBER(Datos!AC570),AND(Datos!AC570=INT(Datos!AC570),AND(OR(AC$1005="",Datos!AC570&gt;=AC$1005),OR(AC$1006="",Datos!AC570&lt;=AC$1006))),FALSE),OR(ISNUMBER(FIND(";"&amp;UPPER(TRIM(Datos!AC570&amp;""))&amp;"=",AC$1007)),ISNUMBER(FIND(";"&amp;UPPER(TRIM(Datos!AC570&amp;""))&amp;";",AC$1007))),OR(UPPER(TRIM(Datos!AC570&amp;""))="SÍ",UPPER(TRIM(Datos!AC570&amp;""))="SI",UPPER(TRIM(Datos!AC570&amp;""))="NO"),IF(ISNUMBER(Datos!AC570),AND(OR(AC$1005="",Datos!AC570&gt;=AC$1005),OR(AC$1006="",Datos!AC570&lt;=AC$1006)),FALSE),TRUE))))</f>
        <v>0.0</v>
      </c>
      <c r="AD570">
        <f>IF(Datos!AD570="",0,IF(AND(AD$1008&lt;&gt;"",Datos!AD570=AD$1008),0,IF(AD$1004=0,0,1-CHOOSE(AD$1004,IF(ISNUMBER(Datos!AD570),AND(OR(AD$1005="",Datos!AD570&gt;=AD$1005),OR(AD$1006="",Datos!AD570&lt;=AD$1006)),FALSE),IF(ISNUMBER(Datos!AD570),AND(Datos!AD570=INT(Datos!AD570),AND(OR(AD$1005="",Datos!AD570&gt;=AD$1005),OR(AD$1006="",Datos!AD570&lt;=AD$1006))),FALSE),OR(ISNUMBER(FIND(";"&amp;UPPER(TRIM(Datos!AD570&amp;""))&amp;"=",AD$1007)),ISNUMBER(FIND(";"&amp;UPPER(TRIM(Datos!AD570&amp;""))&amp;";",AD$1007))),OR(UPPER(TRIM(Datos!AD570&amp;""))="SÍ",UPPER(TRIM(Datos!AD570&amp;""))="SI",UPPER(TRIM(Datos!AD570&amp;""))="NO"),IF(ISNUMBER(Datos!AD570),AND(OR(AD$1005="",Datos!AD570&gt;=AD$1005),OR(AD$1006="",Datos!AD570&lt;=AD$1006)),FALSE),TRUE))))</f>
        <v>0.0</v>
      </c>
      <c r="AE570">
        <f>IF(Datos!AE570="",0,IF(AND(AE$1008&lt;&gt;"",Datos!AE570=AE$1008),0,IF(AE$1004=0,0,1-CHOOSE(AE$1004,IF(ISNUMBER(Datos!AE570),AND(OR(AE$1005="",Datos!AE570&gt;=AE$1005),OR(AE$1006="",Datos!AE570&lt;=AE$1006)),FALSE),IF(ISNUMBER(Datos!AE570),AND(Datos!AE570=INT(Datos!AE570),AND(OR(AE$1005="",Datos!AE570&gt;=AE$1005),OR(AE$1006="",Datos!AE570&lt;=AE$1006))),FALSE),OR(ISNUMBER(FIND(";"&amp;UPPER(TRIM(Datos!AE570&amp;""))&amp;"=",AE$1007)),ISNUMBER(FIND(";"&amp;UPPER(TRIM(Datos!AE570&amp;""))&amp;";",AE$1007))),OR(UPPER(TRIM(Datos!AE570&amp;""))="SÍ",UPPER(TRIM(Datos!AE570&amp;""))="SI",UPPER(TRIM(Datos!AE570&amp;""))="NO"),IF(ISNUMBER(Datos!AE570),AND(OR(AE$1005="",Datos!AE570&gt;=AE$1005),OR(AE$1006="",Datos!AE570&lt;=AE$1006)),FALSE),TRUE))))</f>
        <v>0.0</v>
      </c>
    </row>
    <row r="571" spans="2:31">
      <c r="B571">
        <f>IF(Datos!B571="",0,IF(AND(B$1008&lt;&gt;"",Datos!B571=B$1008),0,IF(B$1004=0,0,1-CHOOSE(B$1004,IF(ISNUMBER(Datos!B571),AND(OR(B$1005="",Datos!B571&gt;=B$1005),OR(B$1006="",Datos!B571&lt;=B$1006)),FALSE),IF(ISNUMBER(Datos!B571),AND(Datos!B571=INT(Datos!B571),AND(OR(B$1005="",Datos!B571&gt;=B$1005),OR(B$1006="",Datos!B571&lt;=B$1006))),FALSE),OR(ISNUMBER(FIND(";"&amp;UPPER(TRIM(Datos!B571&amp;""))&amp;"=",B$1007)),ISNUMBER(FIND(";"&amp;UPPER(TRIM(Datos!B571&amp;""))&amp;";",B$1007))),OR(UPPER(TRIM(Datos!B571&amp;""))="SÍ",UPPER(TRIM(Datos!B571&amp;""))="SI",UPPER(TRIM(Datos!B571&amp;""))="NO"),IF(ISNUMBER(Datos!B571),AND(OR(B$1005="",Datos!B571&gt;=B$1005),OR(B$1006="",Datos!B571&lt;=B$1006)),FALSE),TRUE))))</f>
        <v>0.0</v>
      </c>
      <c r="C571">
        <f>IF(Datos!C571="",0,IF(AND(C$1008&lt;&gt;"",Datos!C571=C$1008),0,IF(C$1004=0,0,1-CHOOSE(C$1004,IF(ISNUMBER(Datos!C571),AND(OR(C$1005="",Datos!C571&gt;=C$1005),OR(C$1006="",Datos!C571&lt;=C$1006)),FALSE),IF(ISNUMBER(Datos!C571),AND(Datos!C571=INT(Datos!C571),AND(OR(C$1005="",Datos!C571&gt;=C$1005),OR(C$1006="",Datos!C571&lt;=C$1006))),FALSE),OR(ISNUMBER(FIND(";"&amp;UPPER(TRIM(Datos!C571&amp;""))&amp;"=",C$1007)),ISNUMBER(FIND(";"&amp;UPPER(TRIM(Datos!C571&amp;""))&amp;";",C$1007))),OR(UPPER(TRIM(Datos!C571&amp;""))="SÍ",UPPER(TRIM(Datos!C571&amp;""))="SI",UPPER(TRIM(Datos!C571&amp;""))="NO"),IF(ISNUMBER(Datos!C571),AND(OR(C$1005="",Datos!C571&gt;=C$1005),OR(C$1006="",Datos!C571&lt;=C$1006)),FALSE),TRUE))))</f>
        <v>0.0</v>
      </c>
      <c r="D571">
        <f>IF(Datos!D571="",0,IF(AND(D$1008&lt;&gt;"",Datos!D571=D$1008),0,IF(D$1004=0,0,1-CHOOSE(D$1004,IF(ISNUMBER(Datos!D571),AND(OR(D$1005="",Datos!D571&gt;=D$1005),OR(D$1006="",Datos!D571&lt;=D$1006)),FALSE),IF(ISNUMBER(Datos!D571),AND(Datos!D571=INT(Datos!D571),AND(OR(D$1005="",Datos!D571&gt;=D$1005),OR(D$1006="",Datos!D571&lt;=D$1006))),FALSE),OR(ISNUMBER(FIND(";"&amp;UPPER(TRIM(Datos!D571&amp;""))&amp;"=",D$1007)),ISNUMBER(FIND(";"&amp;UPPER(TRIM(Datos!D571&amp;""))&amp;";",D$1007))),OR(UPPER(TRIM(Datos!D571&amp;""))="SÍ",UPPER(TRIM(Datos!D571&amp;""))="SI",UPPER(TRIM(Datos!D571&amp;""))="NO"),IF(ISNUMBER(Datos!D571),AND(OR(D$1005="",Datos!D571&gt;=D$1005),OR(D$1006="",Datos!D571&lt;=D$1006)),FALSE),TRUE))))</f>
        <v>0.0</v>
      </c>
      <c r="E571">
        <f>IF(Datos!E571="",0,IF(AND(E$1008&lt;&gt;"",Datos!E571=E$1008),0,IF(E$1004=0,0,1-CHOOSE(E$1004,IF(ISNUMBER(Datos!E571),AND(OR(E$1005="",Datos!E571&gt;=E$1005),OR(E$1006="",Datos!E571&lt;=E$1006)),FALSE),IF(ISNUMBER(Datos!E571),AND(Datos!E571=INT(Datos!E571),AND(OR(E$1005="",Datos!E571&gt;=E$1005),OR(E$1006="",Datos!E571&lt;=E$1006))),FALSE),OR(ISNUMBER(FIND(";"&amp;UPPER(TRIM(Datos!E571&amp;""))&amp;"=",E$1007)),ISNUMBER(FIND(";"&amp;UPPER(TRIM(Datos!E571&amp;""))&amp;";",E$1007))),OR(UPPER(TRIM(Datos!E571&amp;""))="SÍ",UPPER(TRIM(Datos!E571&amp;""))="SI",UPPER(TRIM(Datos!E571&amp;""))="NO"),IF(ISNUMBER(Datos!E571),AND(OR(E$1005="",Datos!E571&gt;=E$1005),OR(E$1006="",Datos!E571&lt;=E$1006)),FALSE),TRUE))))</f>
        <v>0.0</v>
      </c>
      <c r="F571">
        <f>IF(Datos!F571="",0,IF(AND(F$1008&lt;&gt;"",Datos!F571=F$1008),0,IF(F$1004=0,0,1-CHOOSE(F$1004,IF(ISNUMBER(Datos!F571),AND(OR(F$1005="",Datos!F571&gt;=F$1005),OR(F$1006="",Datos!F571&lt;=F$1006)),FALSE),IF(ISNUMBER(Datos!F571),AND(Datos!F571=INT(Datos!F571),AND(OR(F$1005="",Datos!F571&gt;=F$1005),OR(F$1006="",Datos!F571&lt;=F$1006))),FALSE),OR(ISNUMBER(FIND(";"&amp;UPPER(TRIM(Datos!F571&amp;""))&amp;"=",F$1007)),ISNUMBER(FIND(";"&amp;UPPER(TRIM(Datos!F571&amp;""))&amp;";",F$1007))),OR(UPPER(TRIM(Datos!F571&amp;""))="SÍ",UPPER(TRIM(Datos!F571&amp;""))="SI",UPPER(TRIM(Datos!F571&amp;""))="NO"),IF(ISNUMBER(Datos!F571),AND(OR(F$1005="",Datos!F571&gt;=F$1005),OR(F$1006="",Datos!F571&lt;=F$1006)),FALSE),TRUE))))</f>
        <v>0.0</v>
      </c>
      <c r="G571">
        <f>IF(Datos!G571="",0,IF(AND(G$1008&lt;&gt;"",Datos!G571=G$1008),0,IF(G$1004=0,0,1-CHOOSE(G$1004,IF(ISNUMBER(Datos!G571),AND(OR(G$1005="",Datos!G571&gt;=G$1005),OR(G$1006="",Datos!G571&lt;=G$1006)),FALSE),IF(ISNUMBER(Datos!G571),AND(Datos!G571=INT(Datos!G571),AND(OR(G$1005="",Datos!G571&gt;=G$1005),OR(G$1006="",Datos!G571&lt;=G$1006))),FALSE),OR(ISNUMBER(FIND(";"&amp;UPPER(TRIM(Datos!G571&amp;""))&amp;"=",G$1007)),ISNUMBER(FIND(";"&amp;UPPER(TRIM(Datos!G571&amp;""))&amp;";",G$1007))),OR(UPPER(TRIM(Datos!G571&amp;""))="SÍ",UPPER(TRIM(Datos!G571&amp;""))="SI",UPPER(TRIM(Datos!G571&amp;""))="NO"),IF(ISNUMBER(Datos!G571),AND(OR(G$1005="",Datos!G571&gt;=G$1005),OR(G$1006="",Datos!G571&lt;=G$1006)),FALSE),TRUE))))</f>
        <v>0.0</v>
      </c>
      <c r="H571">
        <f>IF(Datos!H571="",0,IF(AND(H$1008&lt;&gt;"",Datos!H571=H$1008),0,IF(H$1004=0,0,1-CHOOSE(H$1004,IF(ISNUMBER(Datos!H571),AND(OR(H$1005="",Datos!H571&gt;=H$1005),OR(H$1006="",Datos!H571&lt;=H$1006)),FALSE),IF(ISNUMBER(Datos!H571),AND(Datos!H571=INT(Datos!H571),AND(OR(H$1005="",Datos!H571&gt;=H$1005),OR(H$1006="",Datos!H571&lt;=H$1006))),FALSE),OR(ISNUMBER(FIND(";"&amp;UPPER(TRIM(Datos!H571&amp;""))&amp;"=",H$1007)),ISNUMBER(FIND(";"&amp;UPPER(TRIM(Datos!H571&amp;""))&amp;";",H$1007))),OR(UPPER(TRIM(Datos!H571&amp;""))="SÍ",UPPER(TRIM(Datos!H571&amp;""))="SI",UPPER(TRIM(Datos!H571&amp;""))="NO"),IF(ISNUMBER(Datos!H571),AND(OR(H$1005="",Datos!H571&gt;=H$1005),OR(H$1006="",Datos!H571&lt;=H$1006)),FALSE),TRUE))))</f>
        <v>0.0</v>
      </c>
      <c r="I571">
        <f>IF(Datos!I571="",0,IF(AND(I$1008&lt;&gt;"",Datos!I571=I$1008),0,IF(I$1004=0,0,1-CHOOSE(I$1004,IF(ISNUMBER(Datos!I571),AND(OR(I$1005="",Datos!I571&gt;=I$1005),OR(I$1006="",Datos!I571&lt;=I$1006)),FALSE),IF(ISNUMBER(Datos!I571),AND(Datos!I571=INT(Datos!I571),AND(OR(I$1005="",Datos!I571&gt;=I$1005),OR(I$1006="",Datos!I571&lt;=I$1006))),FALSE),OR(ISNUMBER(FIND(";"&amp;UPPER(TRIM(Datos!I571&amp;""))&amp;"=",I$1007)),ISNUMBER(FIND(";"&amp;UPPER(TRIM(Datos!I571&amp;""))&amp;";",I$1007))),OR(UPPER(TRIM(Datos!I571&amp;""))="SÍ",UPPER(TRIM(Datos!I571&amp;""))="SI",UPPER(TRIM(Datos!I571&amp;""))="NO"),IF(ISNUMBER(Datos!I571),AND(OR(I$1005="",Datos!I571&gt;=I$1005),OR(I$1006="",Datos!I571&lt;=I$1006)),FALSE),TRUE))))</f>
        <v>0.0</v>
      </c>
      <c r="J571">
        <f>IF(Datos!J571="",0,IF(AND(J$1008&lt;&gt;"",Datos!J571=J$1008),0,IF(J$1004=0,0,1-CHOOSE(J$1004,IF(ISNUMBER(Datos!J571),AND(OR(J$1005="",Datos!J571&gt;=J$1005),OR(J$1006="",Datos!J571&lt;=J$1006)),FALSE),IF(ISNUMBER(Datos!J571),AND(Datos!J571=INT(Datos!J571),AND(OR(J$1005="",Datos!J571&gt;=J$1005),OR(J$1006="",Datos!J571&lt;=J$1006))),FALSE),OR(ISNUMBER(FIND(";"&amp;UPPER(TRIM(Datos!J571&amp;""))&amp;"=",J$1007)),ISNUMBER(FIND(";"&amp;UPPER(TRIM(Datos!J571&amp;""))&amp;";",J$1007))),OR(UPPER(TRIM(Datos!J571&amp;""))="SÍ",UPPER(TRIM(Datos!J571&amp;""))="SI",UPPER(TRIM(Datos!J571&amp;""))="NO"),IF(ISNUMBER(Datos!J571),AND(OR(J$1005="",Datos!J571&gt;=J$1005),OR(J$1006="",Datos!J571&lt;=J$1006)),FALSE),TRUE))))</f>
        <v>0.0</v>
      </c>
      <c r="K571">
        <f>IF(Datos!K571="",0,IF(AND(K$1008&lt;&gt;"",Datos!K571=K$1008),0,IF(K$1004=0,0,1-CHOOSE(K$1004,IF(ISNUMBER(Datos!K571),AND(OR(K$1005="",Datos!K571&gt;=K$1005),OR(K$1006="",Datos!K571&lt;=K$1006)),FALSE),IF(ISNUMBER(Datos!K571),AND(Datos!K571=INT(Datos!K571),AND(OR(K$1005="",Datos!K571&gt;=K$1005),OR(K$1006="",Datos!K571&lt;=K$1006))),FALSE),OR(ISNUMBER(FIND(";"&amp;UPPER(TRIM(Datos!K571&amp;""))&amp;"=",K$1007)),ISNUMBER(FIND(";"&amp;UPPER(TRIM(Datos!K571&amp;""))&amp;";",K$1007))),OR(UPPER(TRIM(Datos!K571&amp;""))="SÍ",UPPER(TRIM(Datos!K571&amp;""))="SI",UPPER(TRIM(Datos!K571&amp;""))="NO"),IF(ISNUMBER(Datos!K571),AND(OR(K$1005="",Datos!K571&gt;=K$1005),OR(K$1006="",Datos!K571&lt;=K$1006)),FALSE),TRUE))))</f>
        <v>0.0</v>
      </c>
      <c r="L571">
        <f>IF(Datos!L571="",0,IF(AND(L$1008&lt;&gt;"",Datos!L571=L$1008),0,IF(L$1004=0,0,1-CHOOSE(L$1004,IF(ISNUMBER(Datos!L571),AND(OR(L$1005="",Datos!L571&gt;=L$1005),OR(L$1006="",Datos!L571&lt;=L$1006)),FALSE),IF(ISNUMBER(Datos!L571),AND(Datos!L571=INT(Datos!L571),AND(OR(L$1005="",Datos!L571&gt;=L$1005),OR(L$1006="",Datos!L571&lt;=L$1006))),FALSE),OR(ISNUMBER(FIND(";"&amp;UPPER(TRIM(Datos!L571&amp;""))&amp;"=",L$1007)),ISNUMBER(FIND(";"&amp;UPPER(TRIM(Datos!L571&amp;""))&amp;";",L$1007))),OR(UPPER(TRIM(Datos!L571&amp;""))="SÍ",UPPER(TRIM(Datos!L571&amp;""))="SI",UPPER(TRIM(Datos!L571&amp;""))="NO"),IF(ISNUMBER(Datos!L571),AND(OR(L$1005="",Datos!L571&gt;=L$1005),OR(L$1006="",Datos!L571&lt;=L$1006)),FALSE),TRUE))))</f>
        <v>0.0</v>
      </c>
      <c r="M571">
        <f>IF(Datos!M571="",0,IF(AND(M$1008&lt;&gt;"",Datos!M571=M$1008),0,IF(M$1004=0,0,1-CHOOSE(M$1004,IF(ISNUMBER(Datos!M571),AND(OR(M$1005="",Datos!M571&gt;=M$1005),OR(M$1006="",Datos!M571&lt;=M$1006)),FALSE),IF(ISNUMBER(Datos!M571),AND(Datos!M571=INT(Datos!M571),AND(OR(M$1005="",Datos!M571&gt;=M$1005),OR(M$1006="",Datos!M571&lt;=M$1006))),FALSE),OR(ISNUMBER(FIND(";"&amp;UPPER(TRIM(Datos!M571&amp;""))&amp;"=",M$1007)),ISNUMBER(FIND(";"&amp;UPPER(TRIM(Datos!M571&amp;""))&amp;";",M$1007))),OR(UPPER(TRIM(Datos!M571&amp;""))="SÍ",UPPER(TRIM(Datos!M571&amp;""))="SI",UPPER(TRIM(Datos!M571&amp;""))="NO"),IF(ISNUMBER(Datos!M571),AND(OR(M$1005="",Datos!M571&gt;=M$1005),OR(M$1006="",Datos!M571&lt;=M$1006)),FALSE),TRUE))))</f>
        <v>0.0</v>
      </c>
      <c r="N571">
        <f>IF(Datos!N571="",0,IF(AND(N$1008&lt;&gt;"",Datos!N571=N$1008),0,IF(N$1004=0,0,1-CHOOSE(N$1004,IF(ISNUMBER(Datos!N571),AND(OR(N$1005="",Datos!N571&gt;=N$1005),OR(N$1006="",Datos!N571&lt;=N$1006)),FALSE),IF(ISNUMBER(Datos!N571),AND(Datos!N571=INT(Datos!N571),AND(OR(N$1005="",Datos!N571&gt;=N$1005),OR(N$1006="",Datos!N571&lt;=N$1006))),FALSE),OR(ISNUMBER(FIND(";"&amp;UPPER(TRIM(Datos!N571&amp;""))&amp;"=",N$1007)),ISNUMBER(FIND(";"&amp;UPPER(TRIM(Datos!N571&amp;""))&amp;";",N$1007))),OR(UPPER(TRIM(Datos!N571&amp;""))="SÍ",UPPER(TRIM(Datos!N571&amp;""))="SI",UPPER(TRIM(Datos!N571&amp;""))="NO"),IF(ISNUMBER(Datos!N571),AND(OR(N$1005="",Datos!N571&gt;=N$1005),OR(N$1006="",Datos!N571&lt;=N$1006)),FALSE),TRUE))))</f>
        <v>0.0</v>
      </c>
      <c r="O571">
        <f>IF(Datos!O571="",0,IF(AND(O$1008&lt;&gt;"",Datos!O571=O$1008),0,IF(O$1004=0,0,1-CHOOSE(O$1004,IF(ISNUMBER(Datos!O571),AND(OR(O$1005="",Datos!O571&gt;=O$1005),OR(O$1006="",Datos!O571&lt;=O$1006)),FALSE),IF(ISNUMBER(Datos!O571),AND(Datos!O571=INT(Datos!O571),AND(OR(O$1005="",Datos!O571&gt;=O$1005),OR(O$1006="",Datos!O571&lt;=O$1006))),FALSE),OR(ISNUMBER(FIND(";"&amp;UPPER(TRIM(Datos!O571&amp;""))&amp;"=",O$1007)),ISNUMBER(FIND(";"&amp;UPPER(TRIM(Datos!O571&amp;""))&amp;";",O$1007))),OR(UPPER(TRIM(Datos!O571&amp;""))="SÍ",UPPER(TRIM(Datos!O571&amp;""))="SI",UPPER(TRIM(Datos!O571&amp;""))="NO"),IF(ISNUMBER(Datos!O571),AND(OR(O$1005="",Datos!O571&gt;=O$1005),OR(O$1006="",Datos!O571&lt;=O$1006)),FALSE),TRUE))))</f>
        <v>0.0</v>
      </c>
      <c r="P571">
        <f>IF(Datos!P571="",0,IF(AND(P$1008&lt;&gt;"",Datos!P571=P$1008),0,IF(P$1004=0,0,1-CHOOSE(P$1004,IF(ISNUMBER(Datos!P571),AND(OR(P$1005="",Datos!P571&gt;=P$1005),OR(P$1006="",Datos!P571&lt;=P$1006)),FALSE),IF(ISNUMBER(Datos!P571),AND(Datos!P571=INT(Datos!P571),AND(OR(P$1005="",Datos!P571&gt;=P$1005),OR(P$1006="",Datos!P571&lt;=P$1006))),FALSE),OR(ISNUMBER(FIND(";"&amp;UPPER(TRIM(Datos!P571&amp;""))&amp;"=",P$1007)),ISNUMBER(FIND(";"&amp;UPPER(TRIM(Datos!P571&amp;""))&amp;";",P$1007))),OR(UPPER(TRIM(Datos!P571&amp;""))="SÍ",UPPER(TRIM(Datos!P571&amp;""))="SI",UPPER(TRIM(Datos!P571&amp;""))="NO"),IF(ISNUMBER(Datos!P571),AND(OR(P$1005="",Datos!P571&gt;=P$1005),OR(P$1006="",Datos!P571&lt;=P$1006)),FALSE),TRUE))))</f>
        <v>0.0</v>
      </c>
      <c r="Q571">
        <f>IF(Datos!Q571="",0,IF(AND(Q$1008&lt;&gt;"",Datos!Q571=Q$1008),0,IF(Q$1004=0,0,1-CHOOSE(Q$1004,IF(ISNUMBER(Datos!Q571),AND(OR(Q$1005="",Datos!Q571&gt;=Q$1005),OR(Q$1006="",Datos!Q571&lt;=Q$1006)),FALSE),IF(ISNUMBER(Datos!Q571),AND(Datos!Q571=INT(Datos!Q571),AND(OR(Q$1005="",Datos!Q571&gt;=Q$1005),OR(Q$1006="",Datos!Q571&lt;=Q$1006))),FALSE),OR(ISNUMBER(FIND(";"&amp;UPPER(TRIM(Datos!Q571&amp;""))&amp;"=",Q$1007)),ISNUMBER(FIND(";"&amp;UPPER(TRIM(Datos!Q571&amp;""))&amp;";",Q$1007))),OR(UPPER(TRIM(Datos!Q571&amp;""))="SÍ",UPPER(TRIM(Datos!Q571&amp;""))="SI",UPPER(TRIM(Datos!Q571&amp;""))="NO"),IF(ISNUMBER(Datos!Q571),AND(OR(Q$1005="",Datos!Q571&gt;=Q$1005),OR(Q$1006="",Datos!Q571&lt;=Q$1006)),FALSE),TRUE))))</f>
        <v>0.0</v>
      </c>
      <c r="R571">
        <f>IF(Datos!R571="",0,IF(AND(R$1008&lt;&gt;"",Datos!R571=R$1008),0,IF(R$1004=0,0,1-CHOOSE(R$1004,IF(ISNUMBER(Datos!R571),AND(OR(R$1005="",Datos!R571&gt;=R$1005),OR(R$1006="",Datos!R571&lt;=R$1006)),FALSE),IF(ISNUMBER(Datos!R571),AND(Datos!R571=INT(Datos!R571),AND(OR(R$1005="",Datos!R571&gt;=R$1005),OR(R$1006="",Datos!R571&lt;=R$1006))),FALSE),OR(ISNUMBER(FIND(";"&amp;UPPER(TRIM(Datos!R571&amp;""))&amp;"=",R$1007)),ISNUMBER(FIND(";"&amp;UPPER(TRIM(Datos!R571&amp;""))&amp;";",R$1007))),OR(UPPER(TRIM(Datos!R571&amp;""))="SÍ",UPPER(TRIM(Datos!R571&amp;""))="SI",UPPER(TRIM(Datos!R571&amp;""))="NO"),IF(ISNUMBER(Datos!R571),AND(OR(R$1005="",Datos!R571&gt;=R$1005),OR(R$1006="",Datos!R571&lt;=R$1006)),FALSE),TRUE))))</f>
        <v>0.0</v>
      </c>
      <c r="S571">
        <f>IF(Datos!S571="",0,IF(AND(S$1008&lt;&gt;"",Datos!S571=S$1008),0,IF(S$1004=0,0,1-CHOOSE(S$1004,IF(ISNUMBER(Datos!S571),AND(OR(S$1005="",Datos!S571&gt;=S$1005),OR(S$1006="",Datos!S571&lt;=S$1006)),FALSE),IF(ISNUMBER(Datos!S571),AND(Datos!S571=INT(Datos!S571),AND(OR(S$1005="",Datos!S571&gt;=S$1005),OR(S$1006="",Datos!S571&lt;=S$1006))),FALSE),OR(ISNUMBER(FIND(";"&amp;UPPER(TRIM(Datos!S571&amp;""))&amp;"=",S$1007)),ISNUMBER(FIND(";"&amp;UPPER(TRIM(Datos!S571&amp;""))&amp;";",S$1007))),OR(UPPER(TRIM(Datos!S571&amp;""))="SÍ",UPPER(TRIM(Datos!S571&amp;""))="SI",UPPER(TRIM(Datos!S571&amp;""))="NO"),IF(ISNUMBER(Datos!S571),AND(OR(S$1005="",Datos!S571&gt;=S$1005),OR(S$1006="",Datos!S571&lt;=S$1006)),FALSE),TRUE))))</f>
        <v>0.0</v>
      </c>
      <c r="T571">
        <f>IF(Datos!T571="",0,IF(AND(T$1008&lt;&gt;"",Datos!T571=T$1008),0,IF(T$1004=0,0,1-CHOOSE(T$1004,IF(ISNUMBER(Datos!T571),AND(OR(T$1005="",Datos!T571&gt;=T$1005),OR(T$1006="",Datos!T571&lt;=T$1006)),FALSE),IF(ISNUMBER(Datos!T571),AND(Datos!T571=INT(Datos!T571),AND(OR(T$1005="",Datos!T571&gt;=T$1005),OR(T$1006="",Datos!T571&lt;=T$1006))),FALSE),OR(ISNUMBER(FIND(";"&amp;UPPER(TRIM(Datos!T571&amp;""))&amp;"=",T$1007)),ISNUMBER(FIND(";"&amp;UPPER(TRIM(Datos!T571&amp;""))&amp;";",T$1007))),OR(UPPER(TRIM(Datos!T571&amp;""))="SÍ",UPPER(TRIM(Datos!T571&amp;""))="SI",UPPER(TRIM(Datos!T571&amp;""))="NO"),IF(ISNUMBER(Datos!T571),AND(OR(T$1005="",Datos!T571&gt;=T$1005),OR(T$1006="",Datos!T571&lt;=T$1006)),FALSE),TRUE))))</f>
        <v>0.0</v>
      </c>
      <c r="U571">
        <f>IF(Datos!U571="",0,IF(AND(U$1008&lt;&gt;"",Datos!U571=U$1008),0,IF(U$1004=0,0,1-CHOOSE(U$1004,IF(ISNUMBER(Datos!U571),AND(OR(U$1005="",Datos!U571&gt;=U$1005),OR(U$1006="",Datos!U571&lt;=U$1006)),FALSE),IF(ISNUMBER(Datos!U571),AND(Datos!U571=INT(Datos!U571),AND(OR(U$1005="",Datos!U571&gt;=U$1005),OR(U$1006="",Datos!U571&lt;=U$1006))),FALSE),OR(ISNUMBER(FIND(";"&amp;UPPER(TRIM(Datos!U571&amp;""))&amp;"=",U$1007)),ISNUMBER(FIND(";"&amp;UPPER(TRIM(Datos!U571&amp;""))&amp;";",U$1007))),OR(UPPER(TRIM(Datos!U571&amp;""))="SÍ",UPPER(TRIM(Datos!U571&amp;""))="SI",UPPER(TRIM(Datos!U571&amp;""))="NO"),IF(ISNUMBER(Datos!U571),AND(OR(U$1005="",Datos!U571&gt;=U$1005),OR(U$1006="",Datos!U571&lt;=U$1006)),FALSE),TRUE))))</f>
        <v>0.0</v>
      </c>
      <c r="V571">
        <f>IF(Datos!V571="",0,IF(AND(V$1008&lt;&gt;"",Datos!V571=V$1008),0,IF(V$1004=0,0,1-CHOOSE(V$1004,IF(ISNUMBER(Datos!V571),AND(OR(V$1005="",Datos!V571&gt;=V$1005),OR(V$1006="",Datos!V571&lt;=V$1006)),FALSE),IF(ISNUMBER(Datos!V571),AND(Datos!V571=INT(Datos!V571),AND(OR(V$1005="",Datos!V571&gt;=V$1005),OR(V$1006="",Datos!V571&lt;=V$1006))),FALSE),OR(ISNUMBER(FIND(";"&amp;UPPER(TRIM(Datos!V571&amp;""))&amp;"=",V$1007)),ISNUMBER(FIND(";"&amp;UPPER(TRIM(Datos!V571&amp;""))&amp;";",V$1007))),OR(UPPER(TRIM(Datos!V571&amp;""))="SÍ",UPPER(TRIM(Datos!V571&amp;""))="SI",UPPER(TRIM(Datos!V571&amp;""))="NO"),IF(ISNUMBER(Datos!V571),AND(OR(V$1005="",Datos!V571&gt;=V$1005),OR(V$1006="",Datos!V571&lt;=V$1006)),FALSE),TRUE))))</f>
        <v>0.0</v>
      </c>
      <c r="W571">
        <f>IF(Datos!W571="",0,IF(AND(W$1008&lt;&gt;"",Datos!W571=W$1008),0,IF(W$1004=0,0,1-CHOOSE(W$1004,IF(ISNUMBER(Datos!W571),AND(OR(W$1005="",Datos!W571&gt;=W$1005),OR(W$1006="",Datos!W571&lt;=W$1006)),FALSE),IF(ISNUMBER(Datos!W571),AND(Datos!W571=INT(Datos!W571),AND(OR(W$1005="",Datos!W571&gt;=W$1005),OR(W$1006="",Datos!W571&lt;=W$1006))),FALSE),OR(ISNUMBER(FIND(";"&amp;UPPER(TRIM(Datos!W571&amp;""))&amp;"=",W$1007)),ISNUMBER(FIND(";"&amp;UPPER(TRIM(Datos!W571&amp;""))&amp;";",W$1007))),OR(UPPER(TRIM(Datos!W571&amp;""))="SÍ",UPPER(TRIM(Datos!W571&amp;""))="SI",UPPER(TRIM(Datos!W571&amp;""))="NO"),IF(ISNUMBER(Datos!W571),AND(OR(W$1005="",Datos!W571&gt;=W$1005),OR(W$1006="",Datos!W571&lt;=W$1006)),FALSE),TRUE))))</f>
        <v>0.0</v>
      </c>
      <c r="X571">
        <f>IF(Datos!X571="",0,IF(AND(X$1008&lt;&gt;"",Datos!X571=X$1008),0,IF(X$1004=0,0,1-CHOOSE(X$1004,IF(ISNUMBER(Datos!X571),AND(OR(X$1005="",Datos!X571&gt;=X$1005),OR(X$1006="",Datos!X571&lt;=X$1006)),FALSE),IF(ISNUMBER(Datos!X571),AND(Datos!X571=INT(Datos!X571),AND(OR(X$1005="",Datos!X571&gt;=X$1005),OR(X$1006="",Datos!X571&lt;=X$1006))),FALSE),OR(ISNUMBER(FIND(";"&amp;UPPER(TRIM(Datos!X571&amp;""))&amp;"=",X$1007)),ISNUMBER(FIND(";"&amp;UPPER(TRIM(Datos!X571&amp;""))&amp;";",X$1007))),OR(UPPER(TRIM(Datos!X571&amp;""))="SÍ",UPPER(TRIM(Datos!X571&amp;""))="SI",UPPER(TRIM(Datos!X571&amp;""))="NO"),IF(ISNUMBER(Datos!X571),AND(OR(X$1005="",Datos!X571&gt;=X$1005),OR(X$1006="",Datos!X571&lt;=X$1006)),FALSE),TRUE))))</f>
        <v>0.0</v>
      </c>
      <c r="Y571">
        <f>IF(Datos!Y571="",0,IF(AND(Y$1008&lt;&gt;"",Datos!Y571=Y$1008),0,IF(Y$1004=0,0,1-CHOOSE(Y$1004,IF(ISNUMBER(Datos!Y571),AND(OR(Y$1005="",Datos!Y571&gt;=Y$1005),OR(Y$1006="",Datos!Y571&lt;=Y$1006)),FALSE),IF(ISNUMBER(Datos!Y571),AND(Datos!Y571=INT(Datos!Y571),AND(OR(Y$1005="",Datos!Y571&gt;=Y$1005),OR(Y$1006="",Datos!Y571&lt;=Y$1006))),FALSE),OR(ISNUMBER(FIND(";"&amp;UPPER(TRIM(Datos!Y571&amp;""))&amp;"=",Y$1007)),ISNUMBER(FIND(";"&amp;UPPER(TRIM(Datos!Y571&amp;""))&amp;";",Y$1007))),OR(UPPER(TRIM(Datos!Y571&amp;""))="SÍ",UPPER(TRIM(Datos!Y571&amp;""))="SI",UPPER(TRIM(Datos!Y571&amp;""))="NO"),IF(ISNUMBER(Datos!Y571),AND(OR(Y$1005="",Datos!Y571&gt;=Y$1005),OR(Y$1006="",Datos!Y571&lt;=Y$1006)),FALSE),TRUE))))</f>
        <v>0.0</v>
      </c>
      <c r="Z571">
        <f>IF(Datos!Z571="",0,IF(AND(Z$1008&lt;&gt;"",Datos!Z571=Z$1008),0,IF(Z$1004=0,0,1-CHOOSE(Z$1004,IF(ISNUMBER(Datos!Z571),AND(OR(Z$1005="",Datos!Z571&gt;=Z$1005),OR(Z$1006="",Datos!Z571&lt;=Z$1006)),FALSE),IF(ISNUMBER(Datos!Z571),AND(Datos!Z571=INT(Datos!Z571),AND(OR(Z$1005="",Datos!Z571&gt;=Z$1005),OR(Z$1006="",Datos!Z571&lt;=Z$1006))),FALSE),OR(ISNUMBER(FIND(";"&amp;UPPER(TRIM(Datos!Z571&amp;""))&amp;"=",Z$1007)),ISNUMBER(FIND(";"&amp;UPPER(TRIM(Datos!Z571&amp;""))&amp;";",Z$1007))),OR(UPPER(TRIM(Datos!Z571&amp;""))="SÍ",UPPER(TRIM(Datos!Z571&amp;""))="SI",UPPER(TRIM(Datos!Z571&amp;""))="NO"),IF(ISNUMBER(Datos!Z571),AND(OR(Z$1005="",Datos!Z571&gt;=Z$1005),OR(Z$1006="",Datos!Z571&lt;=Z$1006)),FALSE),TRUE))))</f>
        <v>0.0</v>
      </c>
      <c r="AA571">
        <f>IF(Datos!AA571="",0,IF(AND(AA$1008&lt;&gt;"",Datos!AA571=AA$1008),0,IF(AA$1004=0,0,1-CHOOSE(AA$1004,IF(ISNUMBER(Datos!AA571),AND(OR(AA$1005="",Datos!AA571&gt;=AA$1005),OR(AA$1006="",Datos!AA571&lt;=AA$1006)),FALSE),IF(ISNUMBER(Datos!AA571),AND(Datos!AA571=INT(Datos!AA571),AND(OR(AA$1005="",Datos!AA571&gt;=AA$1005),OR(AA$1006="",Datos!AA571&lt;=AA$1006))),FALSE),OR(ISNUMBER(FIND(";"&amp;UPPER(TRIM(Datos!AA571&amp;""))&amp;"=",AA$1007)),ISNUMBER(FIND(";"&amp;UPPER(TRIM(Datos!AA571&amp;""))&amp;";",AA$1007))),OR(UPPER(TRIM(Datos!AA571&amp;""))="SÍ",UPPER(TRIM(Datos!AA571&amp;""))="SI",UPPER(TRIM(Datos!AA571&amp;""))="NO"),IF(ISNUMBER(Datos!AA571),AND(OR(AA$1005="",Datos!AA571&gt;=AA$1005),OR(AA$1006="",Datos!AA571&lt;=AA$1006)),FALSE),TRUE))))</f>
        <v>0.0</v>
      </c>
      <c r="AB571">
        <f>IF(Datos!AB571="",0,IF(AND(AB$1008&lt;&gt;"",Datos!AB571=AB$1008),0,IF(AB$1004=0,0,1-CHOOSE(AB$1004,IF(ISNUMBER(Datos!AB571),AND(OR(AB$1005="",Datos!AB571&gt;=AB$1005),OR(AB$1006="",Datos!AB571&lt;=AB$1006)),FALSE),IF(ISNUMBER(Datos!AB571),AND(Datos!AB571=INT(Datos!AB571),AND(OR(AB$1005="",Datos!AB571&gt;=AB$1005),OR(AB$1006="",Datos!AB571&lt;=AB$1006))),FALSE),OR(ISNUMBER(FIND(";"&amp;UPPER(TRIM(Datos!AB571&amp;""))&amp;"=",AB$1007)),ISNUMBER(FIND(";"&amp;UPPER(TRIM(Datos!AB571&amp;""))&amp;";",AB$1007))),OR(UPPER(TRIM(Datos!AB571&amp;""))="SÍ",UPPER(TRIM(Datos!AB571&amp;""))="SI",UPPER(TRIM(Datos!AB571&amp;""))="NO"),IF(ISNUMBER(Datos!AB571),AND(OR(AB$1005="",Datos!AB571&gt;=AB$1005),OR(AB$1006="",Datos!AB571&lt;=AB$1006)),FALSE),TRUE))))</f>
        <v>0.0</v>
      </c>
      <c r="AC571">
        <f>IF(Datos!AC571="",0,IF(AND(AC$1008&lt;&gt;"",Datos!AC571=AC$1008),0,IF(AC$1004=0,0,1-CHOOSE(AC$1004,IF(ISNUMBER(Datos!AC571),AND(OR(AC$1005="",Datos!AC571&gt;=AC$1005),OR(AC$1006="",Datos!AC571&lt;=AC$1006)),FALSE),IF(ISNUMBER(Datos!AC571),AND(Datos!AC571=INT(Datos!AC571),AND(OR(AC$1005="",Datos!AC571&gt;=AC$1005),OR(AC$1006="",Datos!AC571&lt;=AC$1006))),FALSE),OR(ISNUMBER(FIND(";"&amp;UPPER(TRIM(Datos!AC571&amp;""))&amp;"=",AC$1007)),ISNUMBER(FIND(";"&amp;UPPER(TRIM(Datos!AC571&amp;""))&amp;";",AC$1007))),OR(UPPER(TRIM(Datos!AC571&amp;""))="SÍ",UPPER(TRIM(Datos!AC571&amp;""))="SI",UPPER(TRIM(Datos!AC571&amp;""))="NO"),IF(ISNUMBER(Datos!AC571),AND(OR(AC$1005="",Datos!AC571&gt;=AC$1005),OR(AC$1006="",Datos!AC571&lt;=AC$1006)),FALSE),TRUE))))</f>
        <v>0.0</v>
      </c>
      <c r="AD571">
        <f>IF(Datos!AD571="",0,IF(AND(AD$1008&lt;&gt;"",Datos!AD571=AD$1008),0,IF(AD$1004=0,0,1-CHOOSE(AD$1004,IF(ISNUMBER(Datos!AD571),AND(OR(AD$1005="",Datos!AD571&gt;=AD$1005),OR(AD$1006="",Datos!AD571&lt;=AD$1006)),FALSE),IF(ISNUMBER(Datos!AD571),AND(Datos!AD571=INT(Datos!AD571),AND(OR(AD$1005="",Datos!AD571&gt;=AD$1005),OR(AD$1006="",Datos!AD571&lt;=AD$1006))),FALSE),OR(ISNUMBER(FIND(";"&amp;UPPER(TRIM(Datos!AD571&amp;""))&amp;"=",AD$1007)),ISNUMBER(FIND(";"&amp;UPPER(TRIM(Datos!AD571&amp;""))&amp;";",AD$1007))),OR(UPPER(TRIM(Datos!AD571&amp;""))="SÍ",UPPER(TRIM(Datos!AD571&amp;""))="SI",UPPER(TRIM(Datos!AD571&amp;""))="NO"),IF(ISNUMBER(Datos!AD571),AND(OR(AD$1005="",Datos!AD571&gt;=AD$1005),OR(AD$1006="",Datos!AD571&lt;=AD$1006)),FALSE),TRUE))))</f>
        <v>0.0</v>
      </c>
      <c r="AE571">
        <f>IF(Datos!AE571="",0,IF(AND(AE$1008&lt;&gt;"",Datos!AE571=AE$1008),0,IF(AE$1004=0,0,1-CHOOSE(AE$1004,IF(ISNUMBER(Datos!AE571),AND(OR(AE$1005="",Datos!AE571&gt;=AE$1005),OR(AE$1006="",Datos!AE571&lt;=AE$1006)),FALSE),IF(ISNUMBER(Datos!AE571),AND(Datos!AE571=INT(Datos!AE571),AND(OR(AE$1005="",Datos!AE571&gt;=AE$1005),OR(AE$1006="",Datos!AE571&lt;=AE$1006))),FALSE),OR(ISNUMBER(FIND(";"&amp;UPPER(TRIM(Datos!AE571&amp;""))&amp;"=",AE$1007)),ISNUMBER(FIND(";"&amp;UPPER(TRIM(Datos!AE571&amp;""))&amp;";",AE$1007))),OR(UPPER(TRIM(Datos!AE571&amp;""))="SÍ",UPPER(TRIM(Datos!AE571&amp;""))="SI",UPPER(TRIM(Datos!AE571&amp;""))="NO"),IF(ISNUMBER(Datos!AE571),AND(OR(AE$1005="",Datos!AE571&gt;=AE$1005),OR(AE$1006="",Datos!AE571&lt;=AE$1006)),FALSE),TRUE))))</f>
        <v>0.0</v>
      </c>
    </row>
    <row r="572" spans="2:31">
      <c r="B572">
        <f>IF(Datos!B572="",0,IF(AND(B$1008&lt;&gt;"",Datos!B572=B$1008),0,IF(B$1004=0,0,1-CHOOSE(B$1004,IF(ISNUMBER(Datos!B572),AND(OR(B$1005="",Datos!B572&gt;=B$1005),OR(B$1006="",Datos!B572&lt;=B$1006)),FALSE),IF(ISNUMBER(Datos!B572),AND(Datos!B572=INT(Datos!B572),AND(OR(B$1005="",Datos!B572&gt;=B$1005),OR(B$1006="",Datos!B572&lt;=B$1006))),FALSE),OR(ISNUMBER(FIND(";"&amp;UPPER(TRIM(Datos!B572&amp;""))&amp;"=",B$1007)),ISNUMBER(FIND(";"&amp;UPPER(TRIM(Datos!B572&amp;""))&amp;";",B$1007))),OR(UPPER(TRIM(Datos!B572&amp;""))="SÍ",UPPER(TRIM(Datos!B572&amp;""))="SI",UPPER(TRIM(Datos!B572&amp;""))="NO"),IF(ISNUMBER(Datos!B572),AND(OR(B$1005="",Datos!B572&gt;=B$1005),OR(B$1006="",Datos!B572&lt;=B$1006)),FALSE),TRUE))))</f>
        <v>0.0</v>
      </c>
      <c r="C572">
        <f>IF(Datos!C572="",0,IF(AND(C$1008&lt;&gt;"",Datos!C572=C$1008),0,IF(C$1004=0,0,1-CHOOSE(C$1004,IF(ISNUMBER(Datos!C572),AND(OR(C$1005="",Datos!C572&gt;=C$1005),OR(C$1006="",Datos!C572&lt;=C$1006)),FALSE),IF(ISNUMBER(Datos!C572),AND(Datos!C572=INT(Datos!C572),AND(OR(C$1005="",Datos!C572&gt;=C$1005),OR(C$1006="",Datos!C572&lt;=C$1006))),FALSE),OR(ISNUMBER(FIND(";"&amp;UPPER(TRIM(Datos!C572&amp;""))&amp;"=",C$1007)),ISNUMBER(FIND(";"&amp;UPPER(TRIM(Datos!C572&amp;""))&amp;";",C$1007))),OR(UPPER(TRIM(Datos!C572&amp;""))="SÍ",UPPER(TRIM(Datos!C572&amp;""))="SI",UPPER(TRIM(Datos!C572&amp;""))="NO"),IF(ISNUMBER(Datos!C572),AND(OR(C$1005="",Datos!C572&gt;=C$1005),OR(C$1006="",Datos!C572&lt;=C$1006)),FALSE),TRUE))))</f>
        <v>0.0</v>
      </c>
      <c r="D572">
        <f>IF(Datos!D572="",0,IF(AND(D$1008&lt;&gt;"",Datos!D572=D$1008),0,IF(D$1004=0,0,1-CHOOSE(D$1004,IF(ISNUMBER(Datos!D572),AND(OR(D$1005="",Datos!D572&gt;=D$1005),OR(D$1006="",Datos!D572&lt;=D$1006)),FALSE),IF(ISNUMBER(Datos!D572),AND(Datos!D572=INT(Datos!D572),AND(OR(D$1005="",Datos!D572&gt;=D$1005),OR(D$1006="",Datos!D572&lt;=D$1006))),FALSE),OR(ISNUMBER(FIND(";"&amp;UPPER(TRIM(Datos!D572&amp;""))&amp;"=",D$1007)),ISNUMBER(FIND(";"&amp;UPPER(TRIM(Datos!D572&amp;""))&amp;";",D$1007))),OR(UPPER(TRIM(Datos!D572&amp;""))="SÍ",UPPER(TRIM(Datos!D572&amp;""))="SI",UPPER(TRIM(Datos!D572&amp;""))="NO"),IF(ISNUMBER(Datos!D572),AND(OR(D$1005="",Datos!D572&gt;=D$1005),OR(D$1006="",Datos!D572&lt;=D$1006)),FALSE),TRUE))))</f>
        <v>0.0</v>
      </c>
      <c r="E572">
        <f>IF(Datos!E572="",0,IF(AND(E$1008&lt;&gt;"",Datos!E572=E$1008),0,IF(E$1004=0,0,1-CHOOSE(E$1004,IF(ISNUMBER(Datos!E572),AND(OR(E$1005="",Datos!E572&gt;=E$1005),OR(E$1006="",Datos!E572&lt;=E$1006)),FALSE),IF(ISNUMBER(Datos!E572),AND(Datos!E572=INT(Datos!E572),AND(OR(E$1005="",Datos!E572&gt;=E$1005),OR(E$1006="",Datos!E572&lt;=E$1006))),FALSE),OR(ISNUMBER(FIND(";"&amp;UPPER(TRIM(Datos!E572&amp;""))&amp;"=",E$1007)),ISNUMBER(FIND(";"&amp;UPPER(TRIM(Datos!E572&amp;""))&amp;";",E$1007))),OR(UPPER(TRIM(Datos!E572&amp;""))="SÍ",UPPER(TRIM(Datos!E572&amp;""))="SI",UPPER(TRIM(Datos!E572&amp;""))="NO"),IF(ISNUMBER(Datos!E572),AND(OR(E$1005="",Datos!E572&gt;=E$1005),OR(E$1006="",Datos!E572&lt;=E$1006)),FALSE),TRUE))))</f>
        <v>0.0</v>
      </c>
      <c r="F572">
        <f>IF(Datos!F572="",0,IF(AND(F$1008&lt;&gt;"",Datos!F572=F$1008),0,IF(F$1004=0,0,1-CHOOSE(F$1004,IF(ISNUMBER(Datos!F572),AND(OR(F$1005="",Datos!F572&gt;=F$1005),OR(F$1006="",Datos!F572&lt;=F$1006)),FALSE),IF(ISNUMBER(Datos!F572),AND(Datos!F572=INT(Datos!F572),AND(OR(F$1005="",Datos!F572&gt;=F$1005),OR(F$1006="",Datos!F572&lt;=F$1006))),FALSE),OR(ISNUMBER(FIND(";"&amp;UPPER(TRIM(Datos!F572&amp;""))&amp;"=",F$1007)),ISNUMBER(FIND(";"&amp;UPPER(TRIM(Datos!F572&amp;""))&amp;";",F$1007))),OR(UPPER(TRIM(Datos!F572&amp;""))="SÍ",UPPER(TRIM(Datos!F572&amp;""))="SI",UPPER(TRIM(Datos!F572&amp;""))="NO"),IF(ISNUMBER(Datos!F572),AND(OR(F$1005="",Datos!F572&gt;=F$1005),OR(F$1006="",Datos!F572&lt;=F$1006)),FALSE),TRUE))))</f>
        <v>0.0</v>
      </c>
      <c r="G572">
        <f>IF(Datos!G572="",0,IF(AND(G$1008&lt;&gt;"",Datos!G572=G$1008),0,IF(G$1004=0,0,1-CHOOSE(G$1004,IF(ISNUMBER(Datos!G572),AND(OR(G$1005="",Datos!G572&gt;=G$1005),OR(G$1006="",Datos!G572&lt;=G$1006)),FALSE),IF(ISNUMBER(Datos!G572),AND(Datos!G572=INT(Datos!G572),AND(OR(G$1005="",Datos!G572&gt;=G$1005),OR(G$1006="",Datos!G572&lt;=G$1006))),FALSE),OR(ISNUMBER(FIND(";"&amp;UPPER(TRIM(Datos!G572&amp;""))&amp;"=",G$1007)),ISNUMBER(FIND(";"&amp;UPPER(TRIM(Datos!G572&amp;""))&amp;";",G$1007))),OR(UPPER(TRIM(Datos!G572&amp;""))="SÍ",UPPER(TRIM(Datos!G572&amp;""))="SI",UPPER(TRIM(Datos!G572&amp;""))="NO"),IF(ISNUMBER(Datos!G572),AND(OR(G$1005="",Datos!G572&gt;=G$1005),OR(G$1006="",Datos!G572&lt;=G$1006)),FALSE),TRUE))))</f>
        <v>0.0</v>
      </c>
      <c r="H572">
        <f>IF(Datos!H572="",0,IF(AND(H$1008&lt;&gt;"",Datos!H572=H$1008),0,IF(H$1004=0,0,1-CHOOSE(H$1004,IF(ISNUMBER(Datos!H572),AND(OR(H$1005="",Datos!H572&gt;=H$1005),OR(H$1006="",Datos!H572&lt;=H$1006)),FALSE),IF(ISNUMBER(Datos!H572),AND(Datos!H572=INT(Datos!H572),AND(OR(H$1005="",Datos!H572&gt;=H$1005),OR(H$1006="",Datos!H572&lt;=H$1006))),FALSE),OR(ISNUMBER(FIND(";"&amp;UPPER(TRIM(Datos!H572&amp;""))&amp;"=",H$1007)),ISNUMBER(FIND(";"&amp;UPPER(TRIM(Datos!H572&amp;""))&amp;";",H$1007))),OR(UPPER(TRIM(Datos!H572&amp;""))="SÍ",UPPER(TRIM(Datos!H572&amp;""))="SI",UPPER(TRIM(Datos!H572&amp;""))="NO"),IF(ISNUMBER(Datos!H572),AND(OR(H$1005="",Datos!H572&gt;=H$1005),OR(H$1006="",Datos!H572&lt;=H$1006)),FALSE),TRUE))))</f>
        <v>0.0</v>
      </c>
      <c r="I572">
        <f>IF(Datos!I572="",0,IF(AND(I$1008&lt;&gt;"",Datos!I572=I$1008),0,IF(I$1004=0,0,1-CHOOSE(I$1004,IF(ISNUMBER(Datos!I572),AND(OR(I$1005="",Datos!I572&gt;=I$1005),OR(I$1006="",Datos!I572&lt;=I$1006)),FALSE),IF(ISNUMBER(Datos!I572),AND(Datos!I572=INT(Datos!I572),AND(OR(I$1005="",Datos!I572&gt;=I$1005),OR(I$1006="",Datos!I572&lt;=I$1006))),FALSE),OR(ISNUMBER(FIND(";"&amp;UPPER(TRIM(Datos!I572&amp;""))&amp;"=",I$1007)),ISNUMBER(FIND(";"&amp;UPPER(TRIM(Datos!I572&amp;""))&amp;";",I$1007))),OR(UPPER(TRIM(Datos!I572&amp;""))="SÍ",UPPER(TRIM(Datos!I572&amp;""))="SI",UPPER(TRIM(Datos!I572&amp;""))="NO"),IF(ISNUMBER(Datos!I572),AND(OR(I$1005="",Datos!I572&gt;=I$1005),OR(I$1006="",Datos!I572&lt;=I$1006)),FALSE),TRUE))))</f>
        <v>0.0</v>
      </c>
      <c r="J572">
        <f>IF(Datos!J572="",0,IF(AND(J$1008&lt;&gt;"",Datos!J572=J$1008),0,IF(J$1004=0,0,1-CHOOSE(J$1004,IF(ISNUMBER(Datos!J572),AND(OR(J$1005="",Datos!J572&gt;=J$1005),OR(J$1006="",Datos!J572&lt;=J$1006)),FALSE),IF(ISNUMBER(Datos!J572),AND(Datos!J572=INT(Datos!J572),AND(OR(J$1005="",Datos!J572&gt;=J$1005),OR(J$1006="",Datos!J572&lt;=J$1006))),FALSE),OR(ISNUMBER(FIND(";"&amp;UPPER(TRIM(Datos!J572&amp;""))&amp;"=",J$1007)),ISNUMBER(FIND(";"&amp;UPPER(TRIM(Datos!J572&amp;""))&amp;";",J$1007))),OR(UPPER(TRIM(Datos!J572&amp;""))="SÍ",UPPER(TRIM(Datos!J572&amp;""))="SI",UPPER(TRIM(Datos!J572&amp;""))="NO"),IF(ISNUMBER(Datos!J572),AND(OR(J$1005="",Datos!J572&gt;=J$1005),OR(J$1006="",Datos!J572&lt;=J$1006)),FALSE),TRUE))))</f>
        <v>0.0</v>
      </c>
      <c r="K572">
        <f>IF(Datos!K572="",0,IF(AND(K$1008&lt;&gt;"",Datos!K572=K$1008),0,IF(K$1004=0,0,1-CHOOSE(K$1004,IF(ISNUMBER(Datos!K572),AND(OR(K$1005="",Datos!K572&gt;=K$1005),OR(K$1006="",Datos!K572&lt;=K$1006)),FALSE),IF(ISNUMBER(Datos!K572),AND(Datos!K572=INT(Datos!K572),AND(OR(K$1005="",Datos!K572&gt;=K$1005),OR(K$1006="",Datos!K572&lt;=K$1006))),FALSE),OR(ISNUMBER(FIND(";"&amp;UPPER(TRIM(Datos!K572&amp;""))&amp;"=",K$1007)),ISNUMBER(FIND(";"&amp;UPPER(TRIM(Datos!K572&amp;""))&amp;";",K$1007))),OR(UPPER(TRIM(Datos!K572&amp;""))="SÍ",UPPER(TRIM(Datos!K572&amp;""))="SI",UPPER(TRIM(Datos!K572&amp;""))="NO"),IF(ISNUMBER(Datos!K572),AND(OR(K$1005="",Datos!K572&gt;=K$1005),OR(K$1006="",Datos!K572&lt;=K$1006)),FALSE),TRUE))))</f>
        <v>0.0</v>
      </c>
      <c r="L572">
        <f>IF(Datos!L572="",0,IF(AND(L$1008&lt;&gt;"",Datos!L572=L$1008),0,IF(L$1004=0,0,1-CHOOSE(L$1004,IF(ISNUMBER(Datos!L572),AND(OR(L$1005="",Datos!L572&gt;=L$1005),OR(L$1006="",Datos!L572&lt;=L$1006)),FALSE),IF(ISNUMBER(Datos!L572),AND(Datos!L572=INT(Datos!L572),AND(OR(L$1005="",Datos!L572&gt;=L$1005),OR(L$1006="",Datos!L572&lt;=L$1006))),FALSE),OR(ISNUMBER(FIND(";"&amp;UPPER(TRIM(Datos!L572&amp;""))&amp;"=",L$1007)),ISNUMBER(FIND(";"&amp;UPPER(TRIM(Datos!L572&amp;""))&amp;";",L$1007))),OR(UPPER(TRIM(Datos!L572&amp;""))="SÍ",UPPER(TRIM(Datos!L572&amp;""))="SI",UPPER(TRIM(Datos!L572&amp;""))="NO"),IF(ISNUMBER(Datos!L572),AND(OR(L$1005="",Datos!L572&gt;=L$1005),OR(L$1006="",Datos!L572&lt;=L$1006)),FALSE),TRUE))))</f>
        <v>0.0</v>
      </c>
      <c r="M572">
        <f>IF(Datos!M572="",0,IF(AND(M$1008&lt;&gt;"",Datos!M572=M$1008),0,IF(M$1004=0,0,1-CHOOSE(M$1004,IF(ISNUMBER(Datos!M572),AND(OR(M$1005="",Datos!M572&gt;=M$1005),OR(M$1006="",Datos!M572&lt;=M$1006)),FALSE),IF(ISNUMBER(Datos!M572),AND(Datos!M572=INT(Datos!M572),AND(OR(M$1005="",Datos!M572&gt;=M$1005),OR(M$1006="",Datos!M572&lt;=M$1006))),FALSE),OR(ISNUMBER(FIND(";"&amp;UPPER(TRIM(Datos!M572&amp;""))&amp;"=",M$1007)),ISNUMBER(FIND(";"&amp;UPPER(TRIM(Datos!M572&amp;""))&amp;";",M$1007))),OR(UPPER(TRIM(Datos!M572&amp;""))="SÍ",UPPER(TRIM(Datos!M572&amp;""))="SI",UPPER(TRIM(Datos!M572&amp;""))="NO"),IF(ISNUMBER(Datos!M572),AND(OR(M$1005="",Datos!M572&gt;=M$1005),OR(M$1006="",Datos!M572&lt;=M$1006)),FALSE),TRUE))))</f>
        <v>0.0</v>
      </c>
      <c r="N572">
        <f>IF(Datos!N572="",0,IF(AND(N$1008&lt;&gt;"",Datos!N572=N$1008),0,IF(N$1004=0,0,1-CHOOSE(N$1004,IF(ISNUMBER(Datos!N572),AND(OR(N$1005="",Datos!N572&gt;=N$1005),OR(N$1006="",Datos!N572&lt;=N$1006)),FALSE),IF(ISNUMBER(Datos!N572),AND(Datos!N572=INT(Datos!N572),AND(OR(N$1005="",Datos!N572&gt;=N$1005),OR(N$1006="",Datos!N572&lt;=N$1006))),FALSE),OR(ISNUMBER(FIND(";"&amp;UPPER(TRIM(Datos!N572&amp;""))&amp;"=",N$1007)),ISNUMBER(FIND(";"&amp;UPPER(TRIM(Datos!N572&amp;""))&amp;";",N$1007))),OR(UPPER(TRIM(Datos!N572&amp;""))="SÍ",UPPER(TRIM(Datos!N572&amp;""))="SI",UPPER(TRIM(Datos!N572&amp;""))="NO"),IF(ISNUMBER(Datos!N572),AND(OR(N$1005="",Datos!N572&gt;=N$1005),OR(N$1006="",Datos!N572&lt;=N$1006)),FALSE),TRUE))))</f>
        <v>0.0</v>
      </c>
      <c r="O572">
        <f>IF(Datos!O572="",0,IF(AND(O$1008&lt;&gt;"",Datos!O572=O$1008),0,IF(O$1004=0,0,1-CHOOSE(O$1004,IF(ISNUMBER(Datos!O572),AND(OR(O$1005="",Datos!O572&gt;=O$1005),OR(O$1006="",Datos!O572&lt;=O$1006)),FALSE),IF(ISNUMBER(Datos!O572),AND(Datos!O572=INT(Datos!O572),AND(OR(O$1005="",Datos!O572&gt;=O$1005),OR(O$1006="",Datos!O572&lt;=O$1006))),FALSE),OR(ISNUMBER(FIND(";"&amp;UPPER(TRIM(Datos!O572&amp;""))&amp;"=",O$1007)),ISNUMBER(FIND(";"&amp;UPPER(TRIM(Datos!O572&amp;""))&amp;";",O$1007))),OR(UPPER(TRIM(Datos!O572&amp;""))="SÍ",UPPER(TRIM(Datos!O572&amp;""))="SI",UPPER(TRIM(Datos!O572&amp;""))="NO"),IF(ISNUMBER(Datos!O572),AND(OR(O$1005="",Datos!O572&gt;=O$1005),OR(O$1006="",Datos!O572&lt;=O$1006)),FALSE),TRUE))))</f>
        <v>0.0</v>
      </c>
      <c r="P572">
        <f>IF(Datos!P572="",0,IF(AND(P$1008&lt;&gt;"",Datos!P572=P$1008),0,IF(P$1004=0,0,1-CHOOSE(P$1004,IF(ISNUMBER(Datos!P572),AND(OR(P$1005="",Datos!P572&gt;=P$1005),OR(P$1006="",Datos!P572&lt;=P$1006)),FALSE),IF(ISNUMBER(Datos!P572),AND(Datos!P572=INT(Datos!P572),AND(OR(P$1005="",Datos!P572&gt;=P$1005),OR(P$1006="",Datos!P572&lt;=P$1006))),FALSE),OR(ISNUMBER(FIND(";"&amp;UPPER(TRIM(Datos!P572&amp;""))&amp;"=",P$1007)),ISNUMBER(FIND(";"&amp;UPPER(TRIM(Datos!P572&amp;""))&amp;";",P$1007))),OR(UPPER(TRIM(Datos!P572&amp;""))="SÍ",UPPER(TRIM(Datos!P572&amp;""))="SI",UPPER(TRIM(Datos!P572&amp;""))="NO"),IF(ISNUMBER(Datos!P572),AND(OR(P$1005="",Datos!P572&gt;=P$1005),OR(P$1006="",Datos!P572&lt;=P$1006)),FALSE),TRUE))))</f>
        <v>0.0</v>
      </c>
      <c r="Q572">
        <f>IF(Datos!Q572="",0,IF(AND(Q$1008&lt;&gt;"",Datos!Q572=Q$1008),0,IF(Q$1004=0,0,1-CHOOSE(Q$1004,IF(ISNUMBER(Datos!Q572),AND(OR(Q$1005="",Datos!Q572&gt;=Q$1005),OR(Q$1006="",Datos!Q572&lt;=Q$1006)),FALSE),IF(ISNUMBER(Datos!Q572),AND(Datos!Q572=INT(Datos!Q572),AND(OR(Q$1005="",Datos!Q572&gt;=Q$1005),OR(Q$1006="",Datos!Q572&lt;=Q$1006))),FALSE),OR(ISNUMBER(FIND(";"&amp;UPPER(TRIM(Datos!Q572&amp;""))&amp;"=",Q$1007)),ISNUMBER(FIND(";"&amp;UPPER(TRIM(Datos!Q572&amp;""))&amp;";",Q$1007))),OR(UPPER(TRIM(Datos!Q572&amp;""))="SÍ",UPPER(TRIM(Datos!Q572&amp;""))="SI",UPPER(TRIM(Datos!Q572&amp;""))="NO"),IF(ISNUMBER(Datos!Q572),AND(OR(Q$1005="",Datos!Q572&gt;=Q$1005),OR(Q$1006="",Datos!Q572&lt;=Q$1006)),FALSE),TRUE))))</f>
        <v>0.0</v>
      </c>
      <c r="R572">
        <f>IF(Datos!R572="",0,IF(AND(R$1008&lt;&gt;"",Datos!R572=R$1008),0,IF(R$1004=0,0,1-CHOOSE(R$1004,IF(ISNUMBER(Datos!R572),AND(OR(R$1005="",Datos!R572&gt;=R$1005),OR(R$1006="",Datos!R572&lt;=R$1006)),FALSE),IF(ISNUMBER(Datos!R572),AND(Datos!R572=INT(Datos!R572),AND(OR(R$1005="",Datos!R572&gt;=R$1005),OR(R$1006="",Datos!R572&lt;=R$1006))),FALSE),OR(ISNUMBER(FIND(";"&amp;UPPER(TRIM(Datos!R572&amp;""))&amp;"=",R$1007)),ISNUMBER(FIND(";"&amp;UPPER(TRIM(Datos!R572&amp;""))&amp;";",R$1007))),OR(UPPER(TRIM(Datos!R572&amp;""))="SÍ",UPPER(TRIM(Datos!R572&amp;""))="SI",UPPER(TRIM(Datos!R572&amp;""))="NO"),IF(ISNUMBER(Datos!R572),AND(OR(R$1005="",Datos!R572&gt;=R$1005),OR(R$1006="",Datos!R572&lt;=R$1006)),FALSE),TRUE))))</f>
        <v>0.0</v>
      </c>
      <c r="S572">
        <f>IF(Datos!S572="",0,IF(AND(S$1008&lt;&gt;"",Datos!S572=S$1008),0,IF(S$1004=0,0,1-CHOOSE(S$1004,IF(ISNUMBER(Datos!S572),AND(OR(S$1005="",Datos!S572&gt;=S$1005),OR(S$1006="",Datos!S572&lt;=S$1006)),FALSE),IF(ISNUMBER(Datos!S572),AND(Datos!S572=INT(Datos!S572),AND(OR(S$1005="",Datos!S572&gt;=S$1005),OR(S$1006="",Datos!S572&lt;=S$1006))),FALSE),OR(ISNUMBER(FIND(";"&amp;UPPER(TRIM(Datos!S572&amp;""))&amp;"=",S$1007)),ISNUMBER(FIND(";"&amp;UPPER(TRIM(Datos!S572&amp;""))&amp;";",S$1007))),OR(UPPER(TRIM(Datos!S572&amp;""))="SÍ",UPPER(TRIM(Datos!S572&amp;""))="SI",UPPER(TRIM(Datos!S572&amp;""))="NO"),IF(ISNUMBER(Datos!S572),AND(OR(S$1005="",Datos!S572&gt;=S$1005),OR(S$1006="",Datos!S572&lt;=S$1006)),FALSE),TRUE))))</f>
        <v>0.0</v>
      </c>
      <c r="T572">
        <f>IF(Datos!T572="",0,IF(AND(T$1008&lt;&gt;"",Datos!T572=T$1008),0,IF(T$1004=0,0,1-CHOOSE(T$1004,IF(ISNUMBER(Datos!T572),AND(OR(T$1005="",Datos!T572&gt;=T$1005),OR(T$1006="",Datos!T572&lt;=T$1006)),FALSE),IF(ISNUMBER(Datos!T572),AND(Datos!T572=INT(Datos!T572),AND(OR(T$1005="",Datos!T572&gt;=T$1005),OR(T$1006="",Datos!T572&lt;=T$1006))),FALSE),OR(ISNUMBER(FIND(";"&amp;UPPER(TRIM(Datos!T572&amp;""))&amp;"=",T$1007)),ISNUMBER(FIND(";"&amp;UPPER(TRIM(Datos!T572&amp;""))&amp;";",T$1007))),OR(UPPER(TRIM(Datos!T572&amp;""))="SÍ",UPPER(TRIM(Datos!T572&amp;""))="SI",UPPER(TRIM(Datos!T572&amp;""))="NO"),IF(ISNUMBER(Datos!T572),AND(OR(T$1005="",Datos!T572&gt;=T$1005),OR(T$1006="",Datos!T572&lt;=T$1006)),FALSE),TRUE))))</f>
        <v>0.0</v>
      </c>
      <c r="U572">
        <f>IF(Datos!U572="",0,IF(AND(U$1008&lt;&gt;"",Datos!U572=U$1008),0,IF(U$1004=0,0,1-CHOOSE(U$1004,IF(ISNUMBER(Datos!U572),AND(OR(U$1005="",Datos!U572&gt;=U$1005),OR(U$1006="",Datos!U572&lt;=U$1006)),FALSE),IF(ISNUMBER(Datos!U572),AND(Datos!U572=INT(Datos!U572),AND(OR(U$1005="",Datos!U572&gt;=U$1005),OR(U$1006="",Datos!U572&lt;=U$1006))),FALSE),OR(ISNUMBER(FIND(";"&amp;UPPER(TRIM(Datos!U572&amp;""))&amp;"=",U$1007)),ISNUMBER(FIND(";"&amp;UPPER(TRIM(Datos!U572&amp;""))&amp;";",U$1007))),OR(UPPER(TRIM(Datos!U572&amp;""))="SÍ",UPPER(TRIM(Datos!U572&amp;""))="SI",UPPER(TRIM(Datos!U572&amp;""))="NO"),IF(ISNUMBER(Datos!U572),AND(OR(U$1005="",Datos!U572&gt;=U$1005),OR(U$1006="",Datos!U572&lt;=U$1006)),FALSE),TRUE))))</f>
        <v>0.0</v>
      </c>
      <c r="V572">
        <f>IF(Datos!V572="",0,IF(AND(V$1008&lt;&gt;"",Datos!V572=V$1008),0,IF(V$1004=0,0,1-CHOOSE(V$1004,IF(ISNUMBER(Datos!V572),AND(OR(V$1005="",Datos!V572&gt;=V$1005),OR(V$1006="",Datos!V572&lt;=V$1006)),FALSE),IF(ISNUMBER(Datos!V572),AND(Datos!V572=INT(Datos!V572),AND(OR(V$1005="",Datos!V572&gt;=V$1005),OR(V$1006="",Datos!V572&lt;=V$1006))),FALSE),OR(ISNUMBER(FIND(";"&amp;UPPER(TRIM(Datos!V572&amp;""))&amp;"=",V$1007)),ISNUMBER(FIND(";"&amp;UPPER(TRIM(Datos!V572&amp;""))&amp;";",V$1007))),OR(UPPER(TRIM(Datos!V572&amp;""))="SÍ",UPPER(TRIM(Datos!V572&amp;""))="SI",UPPER(TRIM(Datos!V572&amp;""))="NO"),IF(ISNUMBER(Datos!V572),AND(OR(V$1005="",Datos!V572&gt;=V$1005),OR(V$1006="",Datos!V572&lt;=V$1006)),FALSE),TRUE))))</f>
        <v>0.0</v>
      </c>
      <c r="W572">
        <f>IF(Datos!W572="",0,IF(AND(W$1008&lt;&gt;"",Datos!W572=W$1008),0,IF(W$1004=0,0,1-CHOOSE(W$1004,IF(ISNUMBER(Datos!W572),AND(OR(W$1005="",Datos!W572&gt;=W$1005),OR(W$1006="",Datos!W572&lt;=W$1006)),FALSE),IF(ISNUMBER(Datos!W572),AND(Datos!W572=INT(Datos!W572),AND(OR(W$1005="",Datos!W572&gt;=W$1005),OR(W$1006="",Datos!W572&lt;=W$1006))),FALSE),OR(ISNUMBER(FIND(";"&amp;UPPER(TRIM(Datos!W572&amp;""))&amp;"=",W$1007)),ISNUMBER(FIND(";"&amp;UPPER(TRIM(Datos!W572&amp;""))&amp;";",W$1007))),OR(UPPER(TRIM(Datos!W572&amp;""))="SÍ",UPPER(TRIM(Datos!W572&amp;""))="SI",UPPER(TRIM(Datos!W572&amp;""))="NO"),IF(ISNUMBER(Datos!W572),AND(OR(W$1005="",Datos!W572&gt;=W$1005),OR(W$1006="",Datos!W572&lt;=W$1006)),FALSE),TRUE))))</f>
        <v>0.0</v>
      </c>
      <c r="X572">
        <f>IF(Datos!X572="",0,IF(AND(X$1008&lt;&gt;"",Datos!X572=X$1008),0,IF(X$1004=0,0,1-CHOOSE(X$1004,IF(ISNUMBER(Datos!X572),AND(OR(X$1005="",Datos!X572&gt;=X$1005),OR(X$1006="",Datos!X572&lt;=X$1006)),FALSE),IF(ISNUMBER(Datos!X572),AND(Datos!X572=INT(Datos!X572),AND(OR(X$1005="",Datos!X572&gt;=X$1005),OR(X$1006="",Datos!X572&lt;=X$1006))),FALSE),OR(ISNUMBER(FIND(";"&amp;UPPER(TRIM(Datos!X572&amp;""))&amp;"=",X$1007)),ISNUMBER(FIND(";"&amp;UPPER(TRIM(Datos!X572&amp;""))&amp;";",X$1007))),OR(UPPER(TRIM(Datos!X572&amp;""))="SÍ",UPPER(TRIM(Datos!X572&amp;""))="SI",UPPER(TRIM(Datos!X572&amp;""))="NO"),IF(ISNUMBER(Datos!X572),AND(OR(X$1005="",Datos!X572&gt;=X$1005),OR(X$1006="",Datos!X572&lt;=X$1006)),FALSE),TRUE))))</f>
        <v>0.0</v>
      </c>
      <c r="Y572">
        <f>IF(Datos!Y572="",0,IF(AND(Y$1008&lt;&gt;"",Datos!Y572=Y$1008),0,IF(Y$1004=0,0,1-CHOOSE(Y$1004,IF(ISNUMBER(Datos!Y572),AND(OR(Y$1005="",Datos!Y572&gt;=Y$1005),OR(Y$1006="",Datos!Y572&lt;=Y$1006)),FALSE),IF(ISNUMBER(Datos!Y572),AND(Datos!Y572=INT(Datos!Y572),AND(OR(Y$1005="",Datos!Y572&gt;=Y$1005),OR(Y$1006="",Datos!Y572&lt;=Y$1006))),FALSE),OR(ISNUMBER(FIND(";"&amp;UPPER(TRIM(Datos!Y572&amp;""))&amp;"=",Y$1007)),ISNUMBER(FIND(";"&amp;UPPER(TRIM(Datos!Y572&amp;""))&amp;";",Y$1007))),OR(UPPER(TRIM(Datos!Y572&amp;""))="SÍ",UPPER(TRIM(Datos!Y572&amp;""))="SI",UPPER(TRIM(Datos!Y572&amp;""))="NO"),IF(ISNUMBER(Datos!Y572),AND(OR(Y$1005="",Datos!Y572&gt;=Y$1005),OR(Y$1006="",Datos!Y572&lt;=Y$1006)),FALSE),TRUE))))</f>
        <v>0.0</v>
      </c>
      <c r="Z572">
        <f>IF(Datos!Z572="",0,IF(AND(Z$1008&lt;&gt;"",Datos!Z572=Z$1008),0,IF(Z$1004=0,0,1-CHOOSE(Z$1004,IF(ISNUMBER(Datos!Z572),AND(OR(Z$1005="",Datos!Z572&gt;=Z$1005),OR(Z$1006="",Datos!Z572&lt;=Z$1006)),FALSE),IF(ISNUMBER(Datos!Z572),AND(Datos!Z572=INT(Datos!Z572),AND(OR(Z$1005="",Datos!Z572&gt;=Z$1005),OR(Z$1006="",Datos!Z572&lt;=Z$1006))),FALSE),OR(ISNUMBER(FIND(";"&amp;UPPER(TRIM(Datos!Z572&amp;""))&amp;"=",Z$1007)),ISNUMBER(FIND(";"&amp;UPPER(TRIM(Datos!Z572&amp;""))&amp;";",Z$1007))),OR(UPPER(TRIM(Datos!Z572&amp;""))="SÍ",UPPER(TRIM(Datos!Z572&amp;""))="SI",UPPER(TRIM(Datos!Z572&amp;""))="NO"),IF(ISNUMBER(Datos!Z572),AND(OR(Z$1005="",Datos!Z572&gt;=Z$1005),OR(Z$1006="",Datos!Z572&lt;=Z$1006)),FALSE),TRUE))))</f>
        <v>0.0</v>
      </c>
      <c r="AA572">
        <f>IF(Datos!AA572="",0,IF(AND(AA$1008&lt;&gt;"",Datos!AA572=AA$1008),0,IF(AA$1004=0,0,1-CHOOSE(AA$1004,IF(ISNUMBER(Datos!AA572),AND(OR(AA$1005="",Datos!AA572&gt;=AA$1005),OR(AA$1006="",Datos!AA572&lt;=AA$1006)),FALSE),IF(ISNUMBER(Datos!AA572),AND(Datos!AA572=INT(Datos!AA572),AND(OR(AA$1005="",Datos!AA572&gt;=AA$1005),OR(AA$1006="",Datos!AA572&lt;=AA$1006))),FALSE),OR(ISNUMBER(FIND(";"&amp;UPPER(TRIM(Datos!AA572&amp;""))&amp;"=",AA$1007)),ISNUMBER(FIND(";"&amp;UPPER(TRIM(Datos!AA572&amp;""))&amp;";",AA$1007))),OR(UPPER(TRIM(Datos!AA572&amp;""))="SÍ",UPPER(TRIM(Datos!AA572&amp;""))="SI",UPPER(TRIM(Datos!AA572&amp;""))="NO"),IF(ISNUMBER(Datos!AA572),AND(OR(AA$1005="",Datos!AA572&gt;=AA$1005),OR(AA$1006="",Datos!AA572&lt;=AA$1006)),FALSE),TRUE))))</f>
        <v>0.0</v>
      </c>
      <c r="AB572">
        <f>IF(Datos!AB572="",0,IF(AND(AB$1008&lt;&gt;"",Datos!AB572=AB$1008),0,IF(AB$1004=0,0,1-CHOOSE(AB$1004,IF(ISNUMBER(Datos!AB572),AND(OR(AB$1005="",Datos!AB572&gt;=AB$1005),OR(AB$1006="",Datos!AB572&lt;=AB$1006)),FALSE),IF(ISNUMBER(Datos!AB572),AND(Datos!AB572=INT(Datos!AB572),AND(OR(AB$1005="",Datos!AB572&gt;=AB$1005),OR(AB$1006="",Datos!AB572&lt;=AB$1006))),FALSE),OR(ISNUMBER(FIND(";"&amp;UPPER(TRIM(Datos!AB572&amp;""))&amp;"=",AB$1007)),ISNUMBER(FIND(";"&amp;UPPER(TRIM(Datos!AB572&amp;""))&amp;";",AB$1007))),OR(UPPER(TRIM(Datos!AB572&amp;""))="SÍ",UPPER(TRIM(Datos!AB572&amp;""))="SI",UPPER(TRIM(Datos!AB572&amp;""))="NO"),IF(ISNUMBER(Datos!AB572),AND(OR(AB$1005="",Datos!AB572&gt;=AB$1005),OR(AB$1006="",Datos!AB572&lt;=AB$1006)),FALSE),TRUE))))</f>
        <v>0.0</v>
      </c>
      <c r="AC572">
        <f>IF(Datos!AC572="",0,IF(AND(AC$1008&lt;&gt;"",Datos!AC572=AC$1008),0,IF(AC$1004=0,0,1-CHOOSE(AC$1004,IF(ISNUMBER(Datos!AC572),AND(OR(AC$1005="",Datos!AC572&gt;=AC$1005),OR(AC$1006="",Datos!AC572&lt;=AC$1006)),FALSE),IF(ISNUMBER(Datos!AC572),AND(Datos!AC572=INT(Datos!AC572),AND(OR(AC$1005="",Datos!AC572&gt;=AC$1005),OR(AC$1006="",Datos!AC572&lt;=AC$1006))),FALSE),OR(ISNUMBER(FIND(";"&amp;UPPER(TRIM(Datos!AC572&amp;""))&amp;"=",AC$1007)),ISNUMBER(FIND(";"&amp;UPPER(TRIM(Datos!AC572&amp;""))&amp;";",AC$1007))),OR(UPPER(TRIM(Datos!AC572&amp;""))="SÍ",UPPER(TRIM(Datos!AC572&amp;""))="SI",UPPER(TRIM(Datos!AC572&amp;""))="NO"),IF(ISNUMBER(Datos!AC572),AND(OR(AC$1005="",Datos!AC572&gt;=AC$1005),OR(AC$1006="",Datos!AC572&lt;=AC$1006)),FALSE),TRUE))))</f>
        <v>0.0</v>
      </c>
      <c r="AD572">
        <f>IF(Datos!AD572="",0,IF(AND(AD$1008&lt;&gt;"",Datos!AD572=AD$1008),0,IF(AD$1004=0,0,1-CHOOSE(AD$1004,IF(ISNUMBER(Datos!AD572),AND(OR(AD$1005="",Datos!AD572&gt;=AD$1005),OR(AD$1006="",Datos!AD572&lt;=AD$1006)),FALSE),IF(ISNUMBER(Datos!AD572),AND(Datos!AD572=INT(Datos!AD572),AND(OR(AD$1005="",Datos!AD572&gt;=AD$1005),OR(AD$1006="",Datos!AD572&lt;=AD$1006))),FALSE),OR(ISNUMBER(FIND(";"&amp;UPPER(TRIM(Datos!AD572&amp;""))&amp;"=",AD$1007)),ISNUMBER(FIND(";"&amp;UPPER(TRIM(Datos!AD572&amp;""))&amp;";",AD$1007))),OR(UPPER(TRIM(Datos!AD572&amp;""))="SÍ",UPPER(TRIM(Datos!AD572&amp;""))="SI",UPPER(TRIM(Datos!AD572&amp;""))="NO"),IF(ISNUMBER(Datos!AD572),AND(OR(AD$1005="",Datos!AD572&gt;=AD$1005),OR(AD$1006="",Datos!AD572&lt;=AD$1006)),FALSE),TRUE))))</f>
        <v>0.0</v>
      </c>
      <c r="AE572">
        <f>IF(Datos!AE572="",0,IF(AND(AE$1008&lt;&gt;"",Datos!AE572=AE$1008),0,IF(AE$1004=0,0,1-CHOOSE(AE$1004,IF(ISNUMBER(Datos!AE572),AND(OR(AE$1005="",Datos!AE572&gt;=AE$1005),OR(AE$1006="",Datos!AE572&lt;=AE$1006)),FALSE),IF(ISNUMBER(Datos!AE572),AND(Datos!AE572=INT(Datos!AE572),AND(OR(AE$1005="",Datos!AE572&gt;=AE$1005),OR(AE$1006="",Datos!AE572&lt;=AE$1006))),FALSE),OR(ISNUMBER(FIND(";"&amp;UPPER(TRIM(Datos!AE572&amp;""))&amp;"=",AE$1007)),ISNUMBER(FIND(";"&amp;UPPER(TRIM(Datos!AE572&amp;""))&amp;";",AE$1007))),OR(UPPER(TRIM(Datos!AE572&amp;""))="SÍ",UPPER(TRIM(Datos!AE572&amp;""))="SI",UPPER(TRIM(Datos!AE572&amp;""))="NO"),IF(ISNUMBER(Datos!AE572),AND(OR(AE$1005="",Datos!AE572&gt;=AE$1005),OR(AE$1006="",Datos!AE572&lt;=AE$1006)),FALSE),TRUE))))</f>
        <v>0.0</v>
      </c>
    </row>
    <row r="573" spans="2:31">
      <c r="B573">
        <f>IF(Datos!B573="",0,IF(AND(B$1008&lt;&gt;"",Datos!B573=B$1008),0,IF(B$1004=0,0,1-CHOOSE(B$1004,IF(ISNUMBER(Datos!B573),AND(OR(B$1005="",Datos!B573&gt;=B$1005),OR(B$1006="",Datos!B573&lt;=B$1006)),FALSE),IF(ISNUMBER(Datos!B573),AND(Datos!B573=INT(Datos!B573),AND(OR(B$1005="",Datos!B573&gt;=B$1005),OR(B$1006="",Datos!B573&lt;=B$1006))),FALSE),OR(ISNUMBER(FIND(";"&amp;UPPER(TRIM(Datos!B573&amp;""))&amp;"=",B$1007)),ISNUMBER(FIND(";"&amp;UPPER(TRIM(Datos!B573&amp;""))&amp;";",B$1007))),OR(UPPER(TRIM(Datos!B573&amp;""))="SÍ",UPPER(TRIM(Datos!B573&amp;""))="SI",UPPER(TRIM(Datos!B573&amp;""))="NO"),IF(ISNUMBER(Datos!B573),AND(OR(B$1005="",Datos!B573&gt;=B$1005),OR(B$1006="",Datos!B573&lt;=B$1006)),FALSE),TRUE))))</f>
        <v>0.0</v>
      </c>
      <c r="C573">
        <f>IF(Datos!C573="",0,IF(AND(C$1008&lt;&gt;"",Datos!C573=C$1008),0,IF(C$1004=0,0,1-CHOOSE(C$1004,IF(ISNUMBER(Datos!C573),AND(OR(C$1005="",Datos!C573&gt;=C$1005),OR(C$1006="",Datos!C573&lt;=C$1006)),FALSE),IF(ISNUMBER(Datos!C573),AND(Datos!C573=INT(Datos!C573),AND(OR(C$1005="",Datos!C573&gt;=C$1005),OR(C$1006="",Datos!C573&lt;=C$1006))),FALSE),OR(ISNUMBER(FIND(";"&amp;UPPER(TRIM(Datos!C573&amp;""))&amp;"=",C$1007)),ISNUMBER(FIND(";"&amp;UPPER(TRIM(Datos!C573&amp;""))&amp;";",C$1007))),OR(UPPER(TRIM(Datos!C573&amp;""))="SÍ",UPPER(TRIM(Datos!C573&amp;""))="SI",UPPER(TRIM(Datos!C573&amp;""))="NO"),IF(ISNUMBER(Datos!C573),AND(OR(C$1005="",Datos!C573&gt;=C$1005),OR(C$1006="",Datos!C573&lt;=C$1006)),FALSE),TRUE))))</f>
        <v>0.0</v>
      </c>
      <c r="D573">
        <f>IF(Datos!D573="",0,IF(AND(D$1008&lt;&gt;"",Datos!D573=D$1008),0,IF(D$1004=0,0,1-CHOOSE(D$1004,IF(ISNUMBER(Datos!D573),AND(OR(D$1005="",Datos!D573&gt;=D$1005),OR(D$1006="",Datos!D573&lt;=D$1006)),FALSE),IF(ISNUMBER(Datos!D573),AND(Datos!D573=INT(Datos!D573),AND(OR(D$1005="",Datos!D573&gt;=D$1005),OR(D$1006="",Datos!D573&lt;=D$1006))),FALSE),OR(ISNUMBER(FIND(";"&amp;UPPER(TRIM(Datos!D573&amp;""))&amp;"=",D$1007)),ISNUMBER(FIND(";"&amp;UPPER(TRIM(Datos!D573&amp;""))&amp;";",D$1007))),OR(UPPER(TRIM(Datos!D573&amp;""))="SÍ",UPPER(TRIM(Datos!D573&amp;""))="SI",UPPER(TRIM(Datos!D573&amp;""))="NO"),IF(ISNUMBER(Datos!D573),AND(OR(D$1005="",Datos!D573&gt;=D$1005),OR(D$1006="",Datos!D573&lt;=D$1006)),FALSE),TRUE))))</f>
        <v>0.0</v>
      </c>
      <c r="E573">
        <f>IF(Datos!E573="",0,IF(AND(E$1008&lt;&gt;"",Datos!E573=E$1008),0,IF(E$1004=0,0,1-CHOOSE(E$1004,IF(ISNUMBER(Datos!E573),AND(OR(E$1005="",Datos!E573&gt;=E$1005),OR(E$1006="",Datos!E573&lt;=E$1006)),FALSE),IF(ISNUMBER(Datos!E573),AND(Datos!E573=INT(Datos!E573),AND(OR(E$1005="",Datos!E573&gt;=E$1005),OR(E$1006="",Datos!E573&lt;=E$1006))),FALSE),OR(ISNUMBER(FIND(";"&amp;UPPER(TRIM(Datos!E573&amp;""))&amp;"=",E$1007)),ISNUMBER(FIND(";"&amp;UPPER(TRIM(Datos!E573&amp;""))&amp;";",E$1007))),OR(UPPER(TRIM(Datos!E573&amp;""))="SÍ",UPPER(TRIM(Datos!E573&amp;""))="SI",UPPER(TRIM(Datos!E573&amp;""))="NO"),IF(ISNUMBER(Datos!E573),AND(OR(E$1005="",Datos!E573&gt;=E$1005),OR(E$1006="",Datos!E573&lt;=E$1006)),FALSE),TRUE))))</f>
        <v>0.0</v>
      </c>
      <c r="F573">
        <f>IF(Datos!F573="",0,IF(AND(F$1008&lt;&gt;"",Datos!F573=F$1008),0,IF(F$1004=0,0,1-CHOOSE(F$1004,IF(ISNUMBER(Datos!F573),AND(OR(F$1005="",Datos!F573&gt;=F$1005),OR(F$1006="",Datos!F573&lt;=F$1006)),FALSE),IF(ISNUMBER(Datos!F573),AND(Datos!F573=INT(Datos!F573),AND(OR(F$1005="",Datos!F573&gt;=F$1005),OR(F$1006="",Datos!F573&lt;=F$1006))),FALSE),OR(ISNUMBER(FIND(";"&amp;UPPER(TRIM(Datos!F573&amp;""))&amp;"=",F$1007)),ISNUMBER(FIND(";"&amp;UPPER(TRIM(Datos!F573&amp;""))&amp;";",F$1007))),OR(UPPER(TRIM(Datos!F573&amp;""))="SÍ",UPPER(TRIM(Datos!F573&amp;""))="SI",UPPER(TRIM(Datos!F573&amp;""))="NO"),IF(ISNUMBER(Datos!F573),AND(OR(F$1005="",Datos!F573&gt;=F$1005),OR(F$1006="",Datos!F573&lt;=F$1006)),FALSE),TRUE))))</f>
        <v>0.0</v>
      </c>
      <c r="G573">
        <f>IF(Datos!G573="",0,IF(AND(G$1008&lt;&gt;"",Datos!G573=G$1008),0,IF(G$1004=0,0,1-CHOOSE(G$1004,IF(ISNUMBER(Datos!G573),AND(OR(G$1005="",Datos!G573&gt;=G$1005),OR(G$1006="",Datos!G573&lt;=G$1006)),FALSE),IF(ISNUMBER(Datos!G573),AND(Datos!G573=INT(Datos!G573),AND(OR(G$1005="",Datos!G573&gt;=G$1005),OR(G$1006="",Datos!G573&lt;=G$1006))),FALSE),OR(ISNUMBER(FIND(";"&amp;UPPER(TRIM(Datos!G573&amp;""))&amp;"=",G$1007)),ISNUMBER(FIND(";"&amp;UPPER(TRIM(Datos!G573&amp;""))&amp;";",G$1007))),OR(UPPER(TRIM(Datos!G573&amp;""))="SÍ",UPPER(TRIM(Datos!G573&amp;""))="SI",UPPER(TRIM(Datos!G573&amp;""))="NO"),IF(ISNUMBER(Datos!G573),AND(OR(G$1005="",Datos!G573&gt;=G$1005),OR(G$1006="",Datos!G573&lt;=G$1006)),FALSE),TRUE))))</f>
        <v>0.0</v>
      </c>
      <c r="H573">
        <f>IF(Datos!H573="",0,IF(AND(H$1008&lt;&gt;"",Datos!H573=H$1008),0,IF(H$1004=0,0,1-CHOOSE(H$1004,IF(ISNUMBER(Datos!H573),AND(OR(H$1005="",Datos!H573&gt;=H$1005),OR(H$1006="",Datos!H573&lt;=H$1006)),FALSE),IF(ISNUMBER(Datos!H573),AND(Datos!H573=INT(Datos!H573),AND(OR(H$1005="",Datos!H573&gt;=H$1005),OR(H$1006="",Datos!H573&lt;=H$1006))),FALSE),OR(ISNUMBER(FIND(";"&amp;UPPER(TRIM(Datos!H573&amp;""))&amp;"=",H$1007)),ISNUMBER(FIND(";"&amp;UPPER(TRIM(Datos!H573&amp;""))&amp;";",H$1007))),OR(UPPER(TRIM(Datos!H573&amp;""))="SÍ",UPPER(TRIM(Datos!H573&amp;""))="SI",UPPER(TRIM(Datos!H573&amp;""))="NO"),IF(ISNUMBER(Datos!H573),AND(OR(H$1005="",Datos!H573&gt;=H$1005),OR(H$1006="",Datos!H573&lt;=H$1006)),FALSE),TRUE))))</f>
        <v>0.0</v>
      </c>
      <c r="I573">
        <f>IF(Datos!I573="",0,IF(AND(I$1008&lt;&gt;"",Datos!I573=I$1008),0,IF(I$1004=0,0,1-CHOOSE(I$1004,IF(ISNUMBER(Datos!I573),AND(OR(I$1005="",Datos!I573&gt;=I$1005),OR(I$1006="",Datos!I573&lt;=I$1006)),FALSE),IF(ISNUMBER(Datos!I573),AND(Datos!I573=INT(Datos!I573),AND(OR(I$1005="",Datos!I573&gt;=I$1005),OR(I$1006="",Datos!I573&lt;=I$1006))),FALSE),OR(ISNUMBER(FIND(";"&amp;UPPER(TRIM(Datos!I573&amp;""))&amp;"=",I$1007)),ISNUMBER(FIND(";"&amp;UPPER(TRIM(Datos!I573&amp;""))&amp;";",I$1007))),OR(UPPER(TRIM(Datos!I573&amp;""))="SÍ",UPPER(TRIM(Datos!I573&amp;""))="SI",UPPER(TRIM(Datos!I573&amp;""))="NO"),IF(ISNUMBER(Datos!I573),AND(OR(I$1005="",Datos!I573&gt;=I$1005),OR(I$1006="",Datos!I573&lt;=I$1006)),FALSE),TRUE))))</f>
        <v>0.0</v>
      </c>
      <c r="J573">
        <f>IF(Datos!J573="",0,IF(AND(J$1008&lt;&gt;"",Datos!J573=J$1008),0,IF(J$1004=0,0,1-CHOOSE(J$1004,IF(ISNUMBER(Datos!J573),AND(OR(J$1005="",Datos!J573&gt;=J$1005),OR(J$1006="",Datos!J573&lt;=J$1006)),FALSE),IF(ISNUMBER(Datos!J573),AND(Datos!J573=INT(Datos!J573),AND(OR(J$1005="",Datos!J573&gt;=J$1005),OR(J$1006="",Datos!J573&lt;=J$1006))),FALSE),OR(ISNUMBER(FIND(";"&amp;UPPER(TRIM(Datos!J573&amp;""))&amp;"=",J$1007)),ISNUMBER(FIND(";"&amp;UPPER(TRIM(Datos!J573&amp;""))&amp;";",J$1007))),OR(UPPER(TRIM(Datos!J573&amp;""))="SÍ",UPPER(TRIM(Datos!J573&amp;""))="SI",UPPER(TRIM(Datos!J573&amp;""))="NO"),IF(ISNUMBER(Datos!J573),AND(OR(J$1005="",Datos!J573&gt;=J$1005),OR(J$1006="",Datos!J573&lt;=J$1006)),FALSE),TRUE))))</f>
        <v>0.0</v>
      </c>
      <c r="K573">
        <f>IF(Datos!K573="",0,IF(AND(K$1008&lt;&gt;"",Datos!K573=K$1008),0,IF(K$1004=0,0,1-CHOOSE(K$1004,IF(ISNUMBER(Datos!K573),AND(OR(K$1005="",Datos!K573&gt;=K$1005),OR(K$1006="",Datos!K573&lt;=K$1006)),FALSE),IF(ISNUMBER(Datos!K573),AND(Datos!K573=INT(Datos!K573),AND(OR(K$1005="",Datos!K573&gt;=K$1005),OR(K$1006="",Datos!K573&lt;=K$1006))),FALSE),OR(ISNUMBER(FIND(";"&amp;UPPER(TRIM(Datos!K573&amp;""))&amp;"=",K$1007)),ISNUMBER(FIND(";"&amp;UPPER(TRIM(Datos!K573&amp;""))&amp;";",K$1007))),OR(UPPER(TRIM(Datos!K573&amp;""))="SÍ",UPPER(TRIM(Datos!K573&amp;""))="SI",UPPER(TRIM(Datos!K573&amp;""))="NO"),IF(ISNUMBER(Datos!K573),AND(OR(K$1005="",Datos!K573&gt;=K$1005),OR(K$1006="",Datos!K573&lt;=K$1006)),FALSE),TRUE))))</f>
        <v>0.0</v>
      </c>
      <c r="L573">
        <f>IF(Datos!L573="",0,IF(AND(L$1008&lt;&gt;"",Datos!L573=L$1008),0,IF(L$1004=0,0,1-CHOOSE(L$1004,IF(ISNUMBER(Datos!L573),AND(OR(L$1005="",Datos!L573&gt;=L$1005),OR(L$1006="",Datos!L573&lt;=L$1006)),FALSE),IF(ISNUMBER(Datos!L573),AND(Datos!L573=INT(Datos!L573),AND(OR(L$1005="",Datos!L573&gt;=L$1005),OR(L$1006="",Datos!L573&lt;=L$1006))),FALSE),OR(ISNUMBER(FIND(";"&amp;UPPER(TRIM(Datos!L573&amp;""))&amp;"=",L$1007)),ISNUMBER(FIND(";"&amp;UPPER(TRIM(Datos!L573&amp;""))&amp;";",L$1007))),OR(UPPER(TRIM(Datos!L573&amp;""))="SÍ",UPPER(TRIM(Datos!L573&amp;""))="SI",UPPER(TRIM(Datos!L573&amp;""))="NO"),IF(ISNUMBER(Datos!L573),AND(OR(L$1005="",Datos!L573&gt;=L$1005),OR(L$1006="",Datos!L573&lt;=L$1006)),FALSE),TRUE))))</f>
        <v>0.0</v>
      </c>
      <c r="M573">
        <f>IF(Datos!M573="",0,IF(AND(M$1008&lt;&gt;"",Datos!M573=M$1008),0,IF(M$1004=0,0,1-CHOOSE(M$1004,IF(ISNUMBER(Datos!M573),AND(OR(M$1005="",Datos!M573&gt;=M$1005),OR(M$1006="",Datos!M573&lt;=M$1006)),FALSE),IF(ISNUMBER(Datos!M573),AND(Datos!M573=INT(Datos!M573),AND(OR(M$1005="",Datos!M573&gt;=M$1005),OR(M$1006="",Datos!M573&lt;=M$1006))),FALSE),OR(ISNUMBER(FIND(";"&amp;UPPER(TRIM(Datos!M573&amp;""))&amp;"=",M$1007)),ISNUMBER(FIND(";"&amp;UPPER(TRIM(Datos!M573&amp;""))&amp;";",M$1007))),OR(UPPER(TRIM(Datos!M573&amp;""))="SÍ",UPPER(TRIM(Datos!M573&amp;""))="SI",UPPER(TRIM(Datos!M573&amp;""))="NO"),IF(ISNUMBER(Datos!M573),AND(OR(M$1005="",Datos!M573&gt;=M$1005),OR(M$1006="",Datos!M573&lt;=M$1006)),FALSE),TRUE))))</f>
        <v>0.0</v>
      </c>
      <c r="N573">
        <f>IF(Datos!N573="",0,IF(AND(N$1008&lt;&gt;"",Datos!N573=N$1008),0,IF(N$1004=0,0,1-CHOOSE(N$1004,IF(ISNUMBER(Datos!N573),AND(OR(N$1005="",Datos!N573&gt;=N$1005),OR(N$1006="",Datos!N573&lt;=N$1006)),FALSE),IF(ISNUMBER(Datos!N573),AND(Datos!N573=INT(Datos!N573),AND(OR(N$1005="",Datos!N573&gt;=N$1005),OR(N$1006="",Datos!N573&lt;=N$1006))),FALSE),OR(ISNUMBER(FIND(";"&amp;UPPER(TRIM(Datos!N573&amp;""))&amp;"=",N$1007)),ISNUMBER(FIND(";"&amp;UPPER(TRIM(Datos!N573&amp;""))&amp;";",N$1007))),OR(UPPER(TRIM(Datos!N573&amp;""))="SÍ",UPPER(TRIM(Datos!N573&amp;""))="SI",UPPER(TRIM(Datos!N573&amp;""))="NO"),IF(ISNUMBER(Datos!N573),AND(OR(N$1005="",Datos!N573&gt;=N$1005),OR(N$1006="",Datos!N573&lt;=N$1006)),FALSE),TRUE))))</f>
        <v>0.0</v>
      </c>
      <c r="O573">
        <f>IF(Datos!O573="",0,IF(AND(O$1008&lt;&gt;"",Datos!O573=O$1008),0,IF(O$1004=0,0,1-CHOOSE(O$1004,IF(ISNUMBER(Datos!O573),AND(OR(O$1005="",Datos!O573&gt;=O$1005),OR(O$1006="",Datos!O573&lt;=O$1006)),FALSE),IF(ISNUMBER(Datos!O573),AND(Datos!O573=INT(Datos!O573),AND(OR(O$1005="",Datos!O573&gt;=O$1005),OR(O$1006="",Datos!O573&lt;=O$1006))),FALSE),OR(ISNUMBER(FIND(";"&amp;UPPER(TRIM(Datos!O573&amp;""))&amp;"=",O$1007)),ISNUMBER(FIND(";"&amp;UPPER(TRIM(Datos!O573&amp;""))&amp;";",O$1007))),OR(UPPER(TRIM(Datos!O573&amp;""))="SÍ",UPPER(TRIM(Datos!O573&amp;""))="SI",UPPER(TRIM(Datos!O573&amp;""))="NO"),IF(ISNUMBER(Datos!O573),AND(OR(O$1005="",Datos!O573&gt;=O$1005),OR(O$1006="",Datos!O573&lt;=O$1006)),FALSE),TRUE))))</f>
        <v>0.0</v>
      </c>
      <c r="P573">
        <f>IF(Datos!P573="",0,IF(AND(P$1008&lt;&gt;"",Datos!P573=P$1008),0,IF(P$1004=0,0,1-CHOOSE(P$1004,IF(ISNUMBER(Datos!P573),AND(OR(P$1005="",Datos!P573&gt;=P$1005),OR(P$1006="",Datos!P573&lt;=P$1006)),FALSE),IF(ISNUMBER(Datos!P573),AND(Datos!P573=INT(Datos!P573),AND(OR(P$1005="",Datos!P573&gt;=P$1005),OR(P$1006="",Datos!P573&lt;=P$1006))),FALSE),OR(ISNUMBER(FIND(";"&amp;UPPER(TRIM(Datos!P573&amp;""))&amp;"=",P$1007)),ISNUMBER(FIND(";"&amp;UPPER(TRIM(Datos!P573&amp;""))&amp;";",P$1007))),OR(UPPER(TRIM(Datos!P573&amp;""))="SÍ",UPPER(TRIM(Datos!P573&amp;""))="SI",UPPER(TRIM(Datos!P573&amp;""))="NO"),IF(ISNUMBER(Datos!P573),AND(OR(P$1005="",Datos!P573&gt;=P$1005),OR(P$1006="",Datos!P573&lt;=P$1006)),FALSE),TRUE))))</f>
        <v>0.0</v>
      </c>
      <c r="Q573">
        <f>IF(Datos!Q573="",0,IF(AND(Q$1008&lt;&gt;"",Datos!Q573=Q$1008),0,IF(Q$1004=0,0,1-CHOOSE(Q$1004,IF(ISNUMBER(Datos!Q573),AND(OR(Q$1005="",Datos!Q573&gt;=Q$1005),OR(Q$1006="",Datos!Q573&lt;=Q$1006)),FALSE),IF(ISNUMBER(Datos!Q573),AND(Datos!Q573=INT(Datos!Q573),AND(OR(Q$1005="",Datos!Q573&gt;=Q$1005),OR(Q$1006="",Datos!Q573&lt;=Q$1006))),FALSE),OR(ISNUMBER(FIND(";"&amp;UPPER(TRIM(Datos!Q573&amp;""))&amp;"=",Q$1007)),ISNUMBER(FIND(";"&amp;UPPER(TRIM(Datos!Q573&amp;""))&amp;";",Q$1007))),OR(UPPER(TRIM(Datos!Q573&amp;""))="SÍ",UPPER(TRIM(Datos!Q573&amp;""))="SI",UPPER(TRIM(Datos!Q573&amp;""))="NO"),IF(ISNUMBER(Datos!Q573),AND(OR(Q$1005="",Datos!Q573&gt;=Q$1005),OR(Q$1006="",Datos!Q573&lt;=Q$1006)),FALSE),TRUE))))</f>
        <v>0.0</v>
      </c>
      <c r="R573">
        <f>IF(Datos!R573="",0,IF(AND(R$1008&lt;&gt;"",Datos!R573=R$1008),0,IF(R$1004=0,0,1-CHOOSE(R$1004,IF(ISNUMBER(Datos!R573),AND(OR(R$1005="",Datos!R573&gt;=R$1005),OR(R$1006="",Datos!R573&lt;=R$1006)),FALSE),IF(ISNUMBER(Datos!R573),AND(Datos!R573=INT(Datos!R573),AND(OR(R$1005="",Datos!R573&gt;=R$1005),OR(R$1006="",Datos!R573&lt;=R$1006))),FALSE),OR(ISNUMBER(FIND(";"&amp;UPPER(TRIM(Datos!R573&amp;""))&amp;"=",R$1007)),ISNUMBER(FIND(";"&amp;UPPER(TRIM(Datos!R573&amp;""))&amp;";",R$1007))),OR(UPPER(TRIM(Datos!R573&amp;""))="SÍ",UPPER(TRIM(Datos!R573&amp;""))="SI",UPPER(TRIM(Datos!R573&amp;""))="NO"),IF(ISNUMBER(Datos!R573),AND(OR(R$1005="",Datos!R573&gt;=R$1005),OR(R$1006="",Datos!R573&lt;=R$1006)),FALSE),TRUE))))</f>
        <v>0.0</v>
      </c>
      <c r="S573">
        <f>IF(Datos!S573="",0,IF(AND(S$1008&lt;&gt;"",Datos!S573=S$1008),0,IF(S$1004=0,0,1-CHOOSE(S$1004,IF(ISNUMBER(Datos!S573),AND(OR(S$1005="",Datos!S573&gt;=S$1005),OR(S$1006="",Datos!S573&lt;=S$1006)),FALSE),IF(ISNUMBER(Datos!S573),AND(Datos!S573=INT(Datos!S573),AND(OR(S$1005="",Datos!S573&gt;=S$1005),OR(S$1006="",Datos!S573&lt;=S$1006))),FALSE),OR(ISNUMBER(FIND(";"&amp;UPPER(TRIM(Datos!S573&amp;""))&amp;"=",S$1007)),ISNUMBER(FIND(";"&amp;UPPER(TRIM(Datos!S573&amp;""))&amp;";",S$1007))),OR(UPPER(TRIM(Datos!S573&amp;""))="SÍ",UPPER(TRIM(Datos!S573&amp;""))="SI",UPPER(TRIM(Datos!S573&amp;""))="NO"),IF(ISNUMBER(Datos!S573),AND(OR(S$1005="",Datos!S573&gt;=S$1005),OR(S$1006="",Datos!S573&lt;=S$1006)),FALSE),TRUE))))</f>
        <v>0.0</v>
      </c>
      <c r="T573">
        <f>IF(Datos!T573="",0,IF(AND(T$1008&lt;&gt;"",Datos!T573=T$1008),0,IF(T$1004=0,0,1-CHOOSE(T$1004,IF(ISNUMBER(Datos!T573),AND(OR(T$1005="",Datos!T573&gt;=T$1005),OR(T$1006="",Datos!T573&lt;=T$1006)),FALSE),IF(ISNUMBER(Datos!T573),AND(Datos!T573=INT(Datos!T573),AND(OR(T$1005="",Datos!T573&gt;=T$1005),OR(T$1006="",Datos!T573&lt;=T$1006))),FALSE),OR(ISNUMBER(FIND(";"&amp;UPPER(TRIM(Datos!T573&amp;""))&amp;"=",T$1007)),ISNUMBER(FIND(";"&amp;UPPER(TRIM(Datos!T573&amp;""))&amp;";",T$1007))),OR(UPPER(TRIM(Datos!T573&amp;""))="SÍ",UPPER(TRIM(Datos!T573&amp;""))="SI",UPPER(TRIM(Datos!T573&amp;""))="NO"),IF(ISNUMBER(Datos!T573),AND(OR(T$1005="",Datos!T573&gt;=T$1005),OR(T$1006="",Datos!T573&lt;=T$1006)),FALSE),TRUE))))</f>
        <v>0.0</v>
      </c>
      <c r="U573">
        <f>IF(Datos!U573="",0,IF(AND(U$1008&lt;&gt;"",Datos!U573=U$1008),0,IF(U$1004=0,0,1-CHOOSE(U$1004,IF(ISNUMBER(Datos!U573),AND(OR(U$1005="",Datos!U573&gt;=U$1005),OR(U$1006="",Datos!U573&lt;=U$1006)),FALSE),IF(ISNUMBER(Datos!U573),AND(Datos!U573=INT(Datos!U573),AND(OR(U$1005="",Datos!U573&gt;=U$1005),OR(U$1006="",Datos!U573&lt;=U$1006))),FALSE),OR(ISNUMBER(FIND(";"&amp;UPPER(TRIM(Datos!U573&amp;""))&amp;"=",U$1007)),ISNUMBER(FIND(";"&amp;UPPER(TRIM(Datos!U573&amp;""))&amp;";",U$1007))),OR(UPPER(TRIM(Datos!U573&amp;""))="SÍ",UPPER(TRIM(Datos!U573&amp;""))="SI",UPPER(TRIM(Datos!U573&amp;""))="NO"),IF(ISNUMBER(Datos!U573),AND(OR(U$1005="",Datos!U573&gt;=U$1005),OR(U$1006="",Datos!U573&lt;=U$1006)),FALSE),TRUE))))</f>
        <v>0.0</v>
      </c>
      <c r="V573">
        <f>IF(Datos!V573="",0,IF(AND(V$1008&lt;&gt;"",Datos!V573=V$1008),0,IF(V$1004=0,0,1-CHOOSE(V$1004,IF(ISNUMBER(Datos!V573),AND(OR(V$1005="",Datos!V573&gt;=V$1005),OR(V$1006="",Datos!V573&lt;=V$1006)),FALSE),IF(ISNUMBER(Datos!V573),AND(Datos!V573=INT(Datos!V573),AND(OR(V$1005="",Datos!V573&gt;=V$1005),OR(V$1006="",Datos!V573&lt;=V$1006))),FALSE),OR(ISNUMBER(FIND(";"&amp;UPPER(TRIM(Datos!V573&amp;""))&amp;"=",V$1007)),ISNUMBER(FIND(";"&amp;UPPER(TRIM(Datos!V573&amp;""))&amp;";",V$1007))),OR(UPPER(TRIM(Datos!V573&amp;""))="SÍ",UPPER(TRIM(Datos!V573&amp;""))="SI",UPPER(TRIM(Datos!V573&amp;""))="NO"),IF(ISNUMBER(Datos!V573),AND(OR(V$1005="",Datos!V573&gt;=V$1005),OR(V$1006="",Datos!V573&lt;=V$1006)),FALSE),TRUE))))</f>
        <v>0.0</v>
      </c>
      <c r="W573">
        <f>IF(Datos!W573="",0,IF(AND(W$1008&lt;&gt;"",Datos!W573=W$1008),0,IF(W$1004=0,0,1-CHOOSE(W$1004,IF(ISNUMBER(Datos!W573),AND(OR(W$1005="",Datos!W573&gt;=W$1005),OR(W$1006="",Datos!W573&lt;=W$1006)),FALSE),IF(ISNUMBER(Datos!W573),AND(Datos!W573=INT(Datos!W573),AND(OR(W$1005="",Datos!W573&gt;=W$1005),OR(W$1006="",Datos!W573&lt;=W$1006))),FALSE),OR(ISNUMBER(FIND(";"&amp;UPPER(TRIM(Datos!W573&amp;""))&amp;"=",W$1007)),ISNUMBER(FIND(";"&amp;UPPER(TRIM(Datos!W573&amp;""))&amp;";",W$1007))),OR(UPPER(TRIM(Datos!W573&amp;""))="SÍ",UPPER(TRIM(Datos!W573&amp;""))="SI",UPPER(TRIM(Datos!W573&amp;""))="NO"),IF(ISNUMBER(Datos!W573),AND(OR(W$1005="",Datos!W573&gt;=W$1005),OR(W$1006="",Datos!W573&lt;=W$1006)),FALSE),TRUE))))</f>
        <v>0.0</v>
      </c>
      <c r="X573">
        <f>IF(Datos!X573="",0,IF(AND(X$1008&lt;&gt;"",Datos!X573=X$1008),0,IF(X$1004=0,0,1-CHOOSE(X$1004,IF(ISNUMBER(Datos!X573),AND(OR(X$1005="",Datos!X573&gt;=X$1005),OR(X$1006="",Datos!X573&lt;=X$1006)),FALSE),IF(ISNUMBER(Datos!X573),AND(Datos!X573=INT(Datos!X573),AND(OR(X$1005="",Datos!X573&gt;=X$1005),OR(X$1006="",Datos!X573&lt;=X$1006))),FALSE),OR(ISNUMBER(FIND(";"&amp;UPPER(TRIM(Datos!X573&amp;""))&amp;"=",X$1007)),ISNUMBER(FIND(";"&amp;UPPER(TRIM(Datos!X573&amp;""))&amp;";",X$1007))),OR(UPPER(TRIM(Datos!X573&amp;""))="SÍ",UPPER(TRIM(Datos!X573&amp;""))="SI",UPPER(TRIM(Datos!X573&amp;""))="NO"),IF(ISNUMBER(Datos!X573),AND(OR(X$1005="",Datos!X573&gt;=X$1005),OR(X$1006="",Datos!X573&lt;=X$1006)),FALSE),TRUE))))</f>
        <v>0.0</v>
      </c>
      <c r="Y573">
        <f>IF(Datos!Y573="",0,IF(AND(Y$1008&lt;&gt;"",Datos!Y573=Y$1008),0,IF(Y$1004=0,0,1-CHOOSE(Y$1004,IF(ISNUMBER(Datos!Y573),AND(OR(Y$1005="",Datos!Y573&gt;=Y$1005),OR(Y$1006="",Datos!Y573&lt;=Y$1006)),FALSE),IF(ISNUMBER(Datos!Y573),AND(Datos!Y573=INT(Datos!Y573),AND(OR(Y$1005="",Datos!Y573&gt;=Y$1005),OR(Y$1006="",Datos!Y573&lt;=Y$1006))),FALSE),OR(ISNUMBER(FIND(";"&amp;UPPER(TRIM(Datos!Y573&amp;""))&amp;"=",Y$1007)),ISNUMBER(FIND(";"&amp;UPPER(TRIM(Datos!Y573&amp;""))&amp;";",Y$1007))),OR(UPPER(TRIM(Datos!Y573&amp;""))="SÍ",UPPER(TRIM(Datos!Y573&amp;""))="SI",UPPER(TRIM(Datos!Y573&amp;""))="NO"),IF(ISNUMBER(Datos!Y573),AND(OR(Y$1005="",Datos!Y573&gt;=Y$1005),OR(Y$1006="",Datos!Y573&lt;=Y$1006)),FALSE),TRUE))))</f>
        <v>0.0</v>
      </c>
      <c r="Z573">
        <f>IF(Datos!Z573="",0,IF(AND(Z$1008&lt;&gt;"",Datos!Z573=Z$1008),0,IF(Z$1004=0,0,1-CHOOSE(Z$1004,IF(ISNUMBER(Datos!Z573),AND(OR(Z$1005="",Datos!Z573&gt;=Z$1005),OR(Z$1006="",Datos!Z573&lt;=Z$1006)),FALSE),IF(ISNUMBER(Datos!Z573),AND(Datos!Z573=INT(Datos!Z573),AND(OR(Z$1005="",Datos!Z573&gt;=Z$1005),OR(Z$1006="",Datos!Z573&lt;=Z$1006))),FALSE),OR(ISNUMBER(FIND(";"&amp;UPPER(TRIM(Datos!Z573&amp;""))&amp;"=",Z$1007)),ISNUMBER(FIND(";"&amp;UPPER(TRIM(Datos!Z573&amp;""))&amp;";",Z$1007))),OR(UPPER(TRIM(Datos!Z573&amp;""))="SÍ",UPPER(TRIM(Datos!Z573&amp;""))="SI",UPPER(TRIM(Datos!Z573&amp;""))="NO"),IF(ISNUMBER(Datos!Z573),AND(OR(Z$1005="",Datos!Z573&gt;=Z$1005),OR(Z$1006="",Datos!Z573&lt;=Z$1006)),FALSE),TRUE))))</f>
        <v>0.0</v>
      </c>
      <c r="AA573">
        <f>IF(Datos!AA573="",0,IF(AND(AA$1008&lt;&gt;"",Datos!AA573=AA$1008),0,IF(AA$1004=0,0,1-CHOOSE(AA$1004,IF(ISNUMBER(Datos!AA573),AND(OR(AA$1005="",Datos!AA573&gt;=AA$1005),OR(AA$1006="",Datos!AA573&lt;=AA$1006)),FALSE),IF(ISNUMBER(Datos!AA573),AND(Datos!AA573=INT(Datos!AA573),AND(OR(AA$1005="",Datos!AA573&gt;=AA$1005),OR(AA$1006="",Datos!AA573&lt;=AA$1006))),FALSE),OR(ISNUMBER(FIND(";"&amp;UPPER(TRIM(Datos!AA573&amp;""))&amp;"=",AA$1007)),ISNUMBER(FIND(";"&amp;UPPER(TRIM(Datos!AA573&amp;""))&amp;";",AA$1007))),OR(UPPER(TRIM(Datos!AA573&amp;""))="SÍ",UPPER(TRIM(Datos!AA573&amp;""))="SI",UPPER(TRIM(Datos!AA573&amp;""))="NO"),IF(ISNUMBER(Datos!AA573),AND(OR(AA$1005="",Datos!AA573&gt;=AA$1005),OR(AA$1006="",Datos!AA573&lt;=AA$1006)),FALSE),TRUE))))</f>
        <v>0.0</v>
      </c>
      <c r="AB573">
        <f>IF(Datos!AB573="",0,IF(AND(AB$1008&lt;&gt;"",Datos!AB573=AB$1008),0,IF(AB$1004=0,0,1-CHOOSE(AB$1004,IF(ISNUMBER(Datos!AB573),AND(OR(AB$1005="",Datos!AB573&gt;=AB$1005),OR(AB$1006="",Datos!AB573&lt;=AB$1006)),FALSE),IF(ISNUMBER(Datos!AB573),AND(Datos!AB573=INT(Datos!AB573),AND(OR(AB$1005="",Datos!AB573&gt;=AB$1005),OR(AB$1006="",Datos!AB573&lt;=AB$1006))),FALSE),OR(ISNUMBER(FIND(";"&amp;UPPER(TRIM(Datos!AB573&amp;""))&amp;"=",AB$1007)),ISNUMBER(FIND(";"&amp;UPPER(TRIM(Datos!AB573&amp;""))&amp;";",AB$1007))),OR(UPPER(TRIM(Datos!AB573&amp;""))="SÍ",UPPER(TRIM(Datos!AB573&amp;""))="SI",UPPER(TRIM(Datos!AB573&amp;""))="NO"),IF(ISNUMBER(Datos!AB573),AND(OR(AB$1005="",Datos!AB573&gt;=AB$1005),OR(AB$1006="",Datos!AB573&lt;=AB$1006)),FALSE),TRUE))))</f>
        <v>0.0</v>
      </c>
      <c r="AC573">
        <f>IF(Datos!AC573="",0,IF(AND(AC$1008&lt;&gt;"",Datos!AC573=AC$1008),0,IF(AC$1004=0,0,1-CHOOSE(AC$1004,IF(ISNUMBER(Datos!AC573),AND(OR(AC$1005="",Datos!AC573&gt;=AC$1005),OR(AC$1006="",Datos!AC573&lt;=AC$1006)),FALSE),IF(ISNUMBER(Datos!AC573),AND(Datos!AC573=INT(Datos!AC573),AND(OR(AC$1005="",Datos!AC573&gt;=AC$1005),OR(AC$1006="",Datos!AC573&lt;=AC$1006))),FALSE),OR(ISNUMBER(FIND(";"&amp;UPPER(TRIM(Datos!AC573&amp;""))&amp;"=",AC$1007)),ISNUMBER(FIND(";"&amp;UPPER(TRIM(Datos!AC573&amp;""))&amp;";",AC$1007))),OR(UPPER(TRIM(Datos!AC573&amp;""))="SÍ",UPPER(TRIM(Datos!AC573&amp;""))="SI",UPPER(TRIM(Datos!AC573&amp;""))="NO"),IF(ISNUMBER(Datos!AC573),AND(OR(AC$1005="",Datos!AC573&gt;=AC$1005),OR(AC$1006="",Datos!AC573&lt;=AC$1006)),FALSE),TRUE))))</f>
        <v>0.0</v>
      </c>
      <c r="AD573">
        <f>IF(Datos!AD573="",0,IF(AND(AD$1008&lt;&gt;"",Datos!AD573=AD$1008),0,IF(AD$1004=0,0,1-CHOOSE(AD$1004,IF(ISNUMBER(Datos!AD573),AND(OR(AD$1005="",Datos!AD573&gt;=AD$1005),OR(AD$1006="",Datos!AD573&lt;=AD$1006)),FALSE),IF(ISNUMBER(Datos!AD573),AND(Datos!AD573=INT(Datos!AD573),AND(OR(AD$1005="",Datos!AD573&gt;=AD$1005),OR(AD$1006="",Datos!AD573&lt;=AD$1006))),FALSE),OR(ISNUMBER(FIND(";"&amp;UPPER(TRIM(Datos!AD573&amp;""))&amp;"=",AD$1007)),ISNUMBER(FIND(";"&amp;UPPER(TRIM(Datos!AD573&amp;""))&amp;";",AD$1007))),OR(UPPER(TRIM(Datos!AD573&amp;""))="SÍ",UPPER(TRIM(Datos!AD573&amp;""))="SI",UPPER(TRIM(Datos!AD573&amp;""))="NO"),IF(ISNUMBER(Datos!AD573),AND(OR(AD$1005="",Datos!AD573&gt;=AD$1005),OR(AD$1006="",Datos!AD573&lt;=AD$1006)),FALSE),TRUE))))</f>
        <v>0.0</v>
      </c>
      <c r="AE573">
        <f>IF(Datos!AE573="",0,IF(AND(AE$1008&lt;&gt;"",Datos!AE573=AE$1008),0,IF(AE$1004=0,0,1-CHOOSE(AE$1004,IF(ISNUMBER(Datos!AE573),AND(OR(AE$1005="",Datos!AE573&gt;=AE$1005),OR(AE$1006="",Datos!AE573&lt;=AE$1006)),FALSE),IF(ISNUMBER(Datos!AE573),AND(Datos!AE573=INT(Datos!AE573),AND(OR(AE$1005="",Datos!AE573&gt;=AE$1005),OR(AE$1006="",Datos!AE573&lt;=AE$1006))),FALSE),OR(ISNUMBER(FIND(";"&amp;UPPER(TRIM(Datos!AE573&amp;""))&amp;"=",AE$1007)),ISNUMBER(FIND(";"&amp;UPPER(TRIM(Datos!AE573&amp;""))&amp;";",AE$1007))),OR(UPPER(TRIM(Datos!AE573&amp;""))="SÍ",UPPER(TRIM(Datos!AE573&amp;""))="SI",UPPER(TRIM(Datos!AE573&amp;""))="NO"),IF(ISNUMBER(Datos!AE573),AND(OR(AE$1005="",Datos!AE573&gt;=AE$1005),OR(AE$1006="",Datos!AE573&lt;=AE$1006)),FALSE),TRUE))))</f>
        <v>0.0</v>
      </c>
    </row>
    <row r="574" spans="2:31">
      <c r="B574">
        <f>IF(Datos!B574="",0,IF(AND(B$1008&lt;&gt;"",Datos!B574=B$1008),0,IF(B$1004=0,0,1-CHOOSE(B$1004,IF(ISNUMBER(Datos!B574),AND(OR(B$1005="",Datos!B574&gt;=B$1005),OR(B$1006="",Datos!B574&lt;=B$1006)),FALSE),IF(ISNUMBER(Datos!B574),AND(Datos!B574=INT(Datos!B574),AND(OR(B$1005="",Datos!B574&gt;=B$1005),OR(B$1006="",Datos!B574&lt;=B$1006))),FALSE),OR(ISNUMBER(FIND(";"&amp;UPPER(TRIM(Datos!B574&amp;""))&amp;"=",B$1007)),ISNUMBER(FIND(";"&amp;UPPER(TRIM(Datos!B574&amp;""))&amp;";",B$1007))),OR(UPPER(TRIM(Datos!B574&amp;""))="SÍ",UPPER(TRIM(Datos!B574&amp;""))="SI",UPPER(TRIM(Datos!B574&amp;""))="NO"),IF(ISNUMBER(Datos!B574),AND(OR(B$1005="",Datos!B574&gt;=B$1005),OR(B$1006="",Datos!B574&lt;=B$1006)),FALSE),TRUE))))</f>
        <v>0.0</v>
      </c>
      <c r="C574">
        <f>IF(Datos!C574="",0,IF(AND(C$1008&lt;&gt;"",Datos!C574=C$1008),0,IF(C$1004=0,0,1-CHOOSE(C$1004,IF(ISNUMBER(Datos!C574),AND(OR(C$1005="",Datos!C574&gt;=C$1005),OR(C$1006="",Datos!C574&lt;=C$1006)),FALSE),IF(ISNUMBER(Datos!C574),AND(Datos!C574=INT(Datos!C574),AND(OR(C$1005="",Datos!C574&gt;=C$1005),OR(C$1006="",Datos!C574&lt;=C$1006))),FALSE),OR(ISNUMBER(FIND(";"&amp;UPPER(TRIM(Datos!C574&amp;""))&amp;"=",C$1007)),ISNUMBER(FIND(";"&amp;UPPER(TRIM(Datos!C574&amp;""))&amp;";",C$1007))),OR(UPPER(TRIM(Datos!C574&amp;""))="SÍ",UPPER(TRIM(Datos!C574&amp;""))="SI",UPPER(TRIM(Datos!C574&amp;""))="NO"),IF(ISNUMBER(Datos!C574),AND(OR(C$1005="",Datos!C574&gt;=C$1005),OR(C$1006="",Datos!C574&lt;=C$1006)),FALSE),TRUE))))</f>
        <v>0.0</v>
      </c>
      <c r="D574">
        <f>IF(Datos!D574="",0,IF(AND(D$1008&lt;&gt;"",Datos!D574=D$1008),0,IF(D$1004=0,0,1-CHOOSE(D$1004,IF(ISNUMBER(Datos!D574),AND(OR(D$1005="",Datos!D574&gt;=D$1005),OR(D$1006="",Datos!D574&lt;=D$1006)),FALSE),IF(ISNUMBER(Datos!D574),AND(Datos!D574=INT(Datos!D574),AND(OR(D$1005="",Datos!D574&gt;=D$1005),OR(D$1006="",Datos!D574&lt;=D$1006))),FALSE),OR(ISNUMBER(FIND(";"&amp;UPPER(TRIM(Datos!D574&amp;""))&amp;"=",D$1007)),ISNUMBER(FIND(";"&amp;UPPER(TRIM(Datos!D574&amp;""))&amp;";",D$1007))),OR(UPPER(TRIM(Datos!D574&amp;""))="SÍ",UPPER(TRIM(Datos!D574&amp;""))="SI",UPPER(TRIM(Datos!D574&amp;""))="NO"),IF(ISNUMBER(Datos!D574),AND(OR(D$1005="",Datos!D574&gt;=D$1005),OR(D$1006="",Datos!D574&lt;=D$1006)),FALSE),TRUE))))</f>
        <v>0.0</v>
      </c>
      <c r="E574">
        <f>IF(Datos!E574="",0,IF(AND(E$1008&lt;&gt;"",Datos!E574=E$1008),0,IF(E$1004=0,0,1-CHOOSE(E$1004,IF(ISNUMBER(Datos!E574),AND(OR(E$1005="",Datos!E574&gt;=E$1005),OR(E$1006="",Datos!E574&lt;=E$1006)),FALSE),IF(ISNUMBER(Datos!E574),AND(Datos!E574=INT(Datos!E574),AND(OR(E$1005="",Datos!E574&gt;=E$1005),OR(E$1006="",Datos!E574&lt;=E$1006))),FALSE),OR(ISNUMBER(FIND(";"&amp;UPPER(TRIM(Datos!E574&amp;""))&amp;"=",E$1007)),ISNUMBER(FIND(";"&amp;UPPER(TRIM(Datos!E574&amp;""))&amp;";",E$1007))),OR(UPPER(TRIM(Datos!E574&amp;""))="SÍ",UPPER(TRIM(Datos!E574&amp;""))="SI",UPPER(TRIM(Datos!E574&amp;""))="NO"),IF(ISNUMBER(Datos!E574),AND(OR(E$1005="",Datos!E574&gt;=E$1005),OR(E$1006="",Datos!E574&lt;=E$1006)),FALSE),TRUE))))</f>
        <v>0.0</v>
      </c>
      <c r="F574">
        <f>IF(Datos!F574="",0,IF(AND(F$1008&lt;&gt;"",Datos!F574=F$1008),0,IF(F$1004=0,0,1-CHOOSE(F$1004,IF(ISNUMBER(Datos!F574),AND(OR(F$1005="",Datos!F574&gt;=F$1005),OR(F$1006="",Datos!F574&lt;=F$1006)),FALSE),IF(ISNUMBER(Datos!F574),AND(Datos!F574=INT(Datos!F574),AND(OR(F$1005="",Datos!F574&gt;=F$1005),OR(F$1006="",Datos!F574&lt;=F$1006))),FALSE),OR(ISNUMBER(FIND(";"&amp;UPPER(TRIM(Datos!F574&amp;""))&amp;"=",F$1007)),ISNUMBER(FIND(";"&amp;UPPER(TRIM(Datos!F574&amp;""))&amp;";",F$1007))),OR(UPPER(TRIM(Datos!F574&amp;""))="SÍ",UPPER(TRIM(Datos!F574&amp;""))="SI",UPPER(TRIM(Datos!F574&amp;""))="NO"),IF(ISNUMBER(Datos!F574),AND(OR(F$1005="",Datos!F574&gt;=F$1005),OR(F$1006="",Datos!F574&lt;=F$1006)),FALSE),TRUE))))</f>
        <v>0.0</v>
      </c>
      <c r="G574">
        <f>IF(Datos!G574="",0,IF(AND(G$1008&lt;&gt;"",Datos!G574=G$1008),0,IF(G$1004=0,0,1-CHOOSE(G$1004,IF(ISNUMBER(Datos!G574),AND(OR(G$1005="",Datos!G574&gt;=G$1005),OR(G$1006="",Datos!G574&lt;=G$1006)),FALSE),IF(ISNUMBER(Datos!G574),AND(Datos!G574=INT(Datos!G574),AND(OR(G$1005="",Datos!G574&gt;=G$1005),OR(G$1006="",Datos!G574&lt;=G$1006))),FALSE),OR(ISNUMBER(FIND(";"&amp;UPPER(TRIM(Datos!G574&amp;""))&amp;"=",G$1007)),ISNUMBER(FIND(";"&amp;UPPER(TRIM(Datos!G574&amp;""))&amp;";",G$1007))),OR(UPPER(TRIM(Datos!G574&amp;""))="SÍ",UPPER(TRIM(Datos!G574&amp;""))="SI",UPPER(TRIM(Datos!G574&amp;""))="NO"),IF(ISNUMBER(Datos!G574),AND(OR(G$1005="",Datos!G574&gt;=G$1005),OR(G$1006="",Datos!G574&lt;=G$1006)),FALSE),TRUE))))</f>
        <v>0.0</v>
      </c>
      <c r="H574">
        <f>IF(Datos!H574="",0,IF(AND(H$1008&lt;&gt;"",Datos!H574=H$1008),0,IF(H$1004=0,0,1-CHOOSE(H$1004,IF(ISNUMBER(Datos!H574),AND(OR(H$1005="",Datos!H574&gt;=H$1005),OR(H$1006="",Datos!H574&lt;=H$1006)),FALSE),IF(ISNUMBER(Datos!H574),AND(Datos!H574=INT(Datos!H574),AND(OR(H$1005="",Datos!H574&gt;=H$1005),OR(H$1006="",Datos!H574&lt;=H$1006))),FALSE),OR(ISNUMBER(FIND(";"&amp;UPPER(TRIM(Datos!H574&amp;""))&amp;"=",H$1007)),ISNUMBER(FIND(";"&amp;UPPER(TRIM(Datos!H574&amp;""))&amp;";",H$1007))),OR(UPPER(TRIM(Datos!H574&amp;""))="SÍ",UPPER(TRIM(Datos!H574&amp;""))="SI",UPPER(TRIM(Datos!H574&amp;""))="NO"),IF(ISNUMBER(Datos!H574),AND(OR(H$1005="",Datos!H574&gt;=H$1005),OR(H$1006="",Datos!H574&lt;=H$1006)),FALSE),TRUE))))</f>
        <v>0.0</v>
      </c>
      <c r="I574">
        <f>IF(Datos!I574="",0,IF(AND(I$1008&lt;&gt;"",Datos!I574=I$1008),0,IF(I$1004=0,0,1-CHOOSE(I$1004,IF(ISNUMBER(Datos!I574),AND(OR(I$1005="",Datos!I574&gt;=I$1005),OR(I$1006="",Datos!I574&lt;=I$1006)),FALSE),IF(ISNUMBER(Datos!I574),AND(Datos!I574=INT(Datos!I574),AND(OR(I$1005="",Datos!I574&gt;=I$1005),OR(I$1006="",Datos!I574&lt;=I$1006))),FALSE),OR(ISNUMBER(FIND(";"&amp;UPPER(TRIM(Datos!I574&amp;""))&amp;"=",I$1007)),ISNUMBER(FIND(";"&amp;UPPER(TRIM(Datos!I574&amp;""))&amp;";",I$1007))),OR(UPPER(TRIM(Datos!I574&amp;""))="SÍ",UPPER(TRIM(Datos!I574&amp;""))="SI",UPPER(TRIM(Datos!I574&amp;""))="NO"),IF(ISNUMBER(Datos!I574),AND(OR(I$1005="",Datos!I574&gt;=I$1005),OR(I$1006="",Datos!I574&lt;=I$1006)),FALSE),TRUE))))</f>
        <v>0.0</v>
      </c>
      <c r="J574">
        <f>IF(Datos!J574="",0,IF(AND(J$1008&lt;&gt;"",Datos!J574=J$1008),0,IF(J$1004=0,0,1-CHOOSE(J$1004,IF(ISNUMBER(Datos!J574),AND(OR(J$1005="",Datos!J574&gt;=J$1005),OR(J$1006="",Datos!J574&lt;=J$1006)),FALSE),IF(ISNUMBER(Datos!J574),AND(Datos!J574=INT(Datos!J574),AND(OR(J$1005="",Datos!J574&gt;=J$1005),OR(J$1006="",Datos!J574&lt;=J$1006))),FALSE),OR(ISNUMBER(FIND(";"&amp;UPPER(TRIM(Datos!J574&amp;""))&amp;"=",J$1007)),ISNUMBER(FIND(";"&amp;UPPER(TRIM(Datos!J574&amp;""))&amp;";",J$1007))),OR(UPPER(TRIM(Datos!J574&amp;""))="SÍ",UPPER(TRIM(Datos!J574&amp;""))="SI",UPPER(TRIM(Datos!J574&amp;""))="NO"),IF(ISNUMBER(Datos!J574),AND(OR(J$1005="",Datos!J574&gt;=J$1005),OR(J$1006="",Datos!J574&lt;=J$1006)),FALSE),TRUE))))</f>
        <v>0.0</v>
      </c>
      <c r="K574">
        <f>IF(Datos!K574="",0,IF(AND(K$1008&lt;&gt;"",Datos!K574=K$1008),0,IF(K$1004=0,0,1-CHOOSE(K$1004,IF(ISNUMBER(Datos!K574),AND(OR(K$1005="",Datos!K574&gt;=K$1005),OR(K$1006="",Datos!K574&lt;=K$1006)),FALSE),IF(ISNUMBER(Datos!K574),AND(Datos!K574=INT(Datos!K574),AND(OR(K$1005="",Datos!K574&gt;=K$1005),OR(K$1006="",Datos!K574&lt;=K$1006))),FALSE),OR(ISNUMBER(FIND(";"&amp;UPPER(TRIM(Datos!K574&amp;""))&amp;"=",K$1007)),ISNUMBER(FIND(";"&amp;UPPER(TRIM(Datos!K574&amp;""))&amp;";",K$1007))),OR(UPPER(TRIM(Datos!K574&amp;""))="SÍ",UPPER(TRIM(Datos!K574&amp;""))="SI",UPPER(TRIM(Datos!K574&amp;""))="NO"),IF(ISNUMBER(Datos!K574),AND(OR(K$1005="",Datos!K574&gt;=K$1005),OR(K$1006="",Datos!K574&lt;=K$1006)),FALSE),TRUE))))</f>
        <v>0.0</v>
      </c>
      <c r="L574">
        <f>IF(Datos!L574="",0,IF(AND(L$1008&lt;&gt;"",Datos!L574=L$1008),0,IF(L$1004=0,0,1-CHOOSE(L$1004,IF(ISNUMBER(Datos!L574),AND(OR(L$1005="",Datos!L574&gt;=L$1005),OR(L$1006="",Datos!L574&lt;=L$1006)),FALSE),IF(ISNUMBER(Datos!L574),AND(Datos!L574=INT(Datos!L574),AND(OR(L$1005="",Datos!L574&gt;=L$1005),OR(L$1006="",Datos!L574&lt;=L$1006))),FALSE),OR(ISNUMBER(FIND(";"&amp;UPPER(TRIM(Datos!L574&amp;""))&amp;"=",L$1007)),ISNUMBER(FIND(";"&amp;UPPER(TRIM(Datos!L574&amp;""))&amp;";",L$1007))),OR(UPPER(TRIM(Datos!L574&amp;""))="SÍ",UPPER(TRIM(Datos!L574&amp;""))="SI",UPPER(TRIM(Datos!L574&amp;""))="NO"),IF(ISNUMBER(Datos!L574),AND(OR(L$1005="",Datos!L574&gt;=L$1005),OR(L$1006="",Datos!L574&lt;=L$1006)),FALSE),TRUE))))</f>
        <v>0.0</v>
      </c>
      <c r="M574">
        <f>IF(Datos!M574="",0,IF(AND(M$1008&lt;&gt;"",Datos!M574=M$1008),0,IF(M$1004=0,0,1-CHOOSE(M$1004,IF(ISNUMBER(Datos!M574),AND(OR(M$1005="",Datos!M574&gt;=M$1005),OR(M$1006="",Datos!M574&lt;=M$1006)),FALSE),IF(ISNUMBER(Datos!M574),AND(Datos!M574=INT(Datos!M574),AND(OR(M$1005="",Datos!M574&gt;=M$1005),OR(M$1006="",Datos!M574&lt;=M$1006))),FALSE),OR(ISNUMBER(FIND(";"&amp;UPPER(TRIM(Datos!M574&amp;""))&amp;"=",M$1007)),ISNUMBER(FIND(";"&amp;UPPER(TRIM(Datos!M574&amp;""))&amp;";",M$1007))),OR(UPPER(TRIM(Datos!M574&amp;""))="SÍ",UPPER(TRIM(Datos!M574&amp;""))="SI",UPPER(TRIM(Datos!M574&amp;""))="NO"),IF(ISNUMBER(Datos!M574),AND(OR(M$1005="",Datos!M574&gt;=M$1005),OR(M$1006="",Datos!M574&lt;=M$1006)),FALSE),TRUE))))</f>
        <v>0.0</v>
      </c>
      <c r="N574">
        <f>IF(Datos!N574="",0,IF(AND(N$1008&lt;&gt;"",Datos!N574=N$1008),0,IF(N$1004=0,0,1-CHOOSE(N$1004,IF(ISNUMBER(Datos!N574),AND(OR(N$1005="",Datos!N574&gt;=N$1005),OR(N$1006="",Datos!N574&lt;=N$1006)),FALSE),IF(ISNUMBER(Datos!N574),AND(Datos!N574=INT(Datos!N574),AND(OR(N$1005="",Datos!N574&gt;=N$1005),OR(N$1006="",Datos!N574&lt;=N$1006))),FALSE),OR(ISNUMBER(FIND(";"&amp;UPPER(TRIM(Datos!N574&amp;""))&amp;"=",N$1007)),ISNUMBER(FIND(";"&amp;UPPER(TRIM(Datos!N574&amp;""))&amp;";",N$1007))),OR(UPPER(TRIM(Datos!N574&amp;""))="SÍ",UPPER(TRIM(Datos!N574&amp;""))="SI",UPPER(TRIM(Datos!N574&amp;""))="NO"),IF(ISNUMBER(Datos!N574),AND(OR(N$1005="",Datos!N574&gt;=N$1005),OR(N$1006="",Datos!N574&lt;=N$1006)),FALSE),TRUE))))</f>
        <v>0.0</v>
      </c>
      <c r="O574">
        <f>IF(Datos!O574="",0,IF(AND(O$1008&lt;&gt;"",Datos!O574=O$1008),0,IF(O$1004=0,0,1-CHOOSE(O$1004,IF(ISNUMBER(Datos!O574),AND(OR(O$1005="",Datos!O574&gt;=O$1005),OR(O$1006="",Datos!O574&lt;=O$1006)),FALSE),IF(ISNUMBER(Datos!O574),AND(Datos!O574=INT(Datos!O574),AND(OR(O$1005="",Datos!O574&gt;=O$1005),OR(O$1006="",Datos!O574&lt;=O$1006))),FALSE),OR(ISNUMBER(FIND(";"&amp;UPPER(TRIM(Datos!O574&amp;""))&amp;"=",O$1007)),ISNUMBER(FIND(";"&amp;UPPER(TRIM(Datos!O574&amp;""))&amp;";",O$1007))),OR(UPPER(TRIM(Datos!O574&amp;""))="SÍ",UPPER(TRIM(Datos!O574&amp;""))="SI",UPPER(TRIM(Datos!O574&amp;""))="NO"),IF(ISNUMBER(Datos!O574),AND(OR(O$1005="",Datos!O574&gt;=O$1005),OR(O$1006="",Datos!O574&lt;=O$1006)),FALSE),TRUE))))</f>
        <v>0.0</v>
      </c>
      <c r="P574">
        <f>IF(Datos!P574="",0,IF(AND(P$1008&lt;&gt;"",Datos!P574=P$1008),0,IF(P$1004=0,0,1-CHOOSE(P$1004,IF(ISNUMBER(Datos!P574),AND(OR(P$1005="",Datos!P574&gt;=P$1005),OR(P$1006="",Datos!P574&lt;=P$1006)),FALSE),IF(ISNUMBER(Datos!P574),AND(Datos!P574=INT(Datos!P574),AND(OR(P$1005="",Datos!P574&gt;=P$1005),OR(P$1006="",Datos!P574&lt;=P$1006))),FALSE),OR(ISNUMBER(FIND(";"&amp;UPPER(TRIM(Datos!P574&amp;""))&amp;"=",P$1007)),ISNUMBER(FIND(";"&amp;UPPER(TRIM(Datos!P574&amp;""))&amp;";",P$1007))),OR(UPPER(TRIM(Datos!P574&amp;""))="SÍ",UPPER(TRIM(Datos!P574&amp;""))="SI",UPPER(TRIM(Datos!P574&amp;""))="NO"),IF(ISNUMBER(Datos!P574),AND(OR(P$1005="",Datos!P574&gt;=P$1005),OR(P$1006="",Datos!P574&lt;=P$1006)),FALSE),TRUE))))</f>
        <v>0.0</v>
      </c>
      <c r="Q574">
        <f>IF(Datos!Q574="",0,IF(AND(Q$1008&lt;&gt;"",Datos!Q574=Q$1008),0,IF(Q$1004=0,0,1-CHOOSE(Q$1004,IF(ISNUMBER(Datos!Q574),AND(OR(Q$1005="",Datos!Q574&gt;=Q$1005),OR(Q$1006="",Datos!Q574&lt;=Q$1006)),FALSE),IF(ISNUMBER(Datos!Q574),AND(Datos!Q574=INT(Datos!Q574),AND(OR(Q$1005="",Datos!Q574&gt;=Q$1005),OR(Q$1006="",Datos!Q574&lt;=Q$1006))),FALSE),OR(ISNUMBER(FIND(";"&amp;UPPER(TRIM(Datos!Q574&amp;""))&amp;"=",Q$1007)),ISNUMBER(FIND(";"&amp;UPPER(TRIM(Datos!Q574&amp;""))&amp;";",Q$1007))),OR(UPPER(TRIM(Datos!Q574&amp;""))="SÍ",UPPER(TRIM(Datos!Q574&amp;""))="SI",UPPER(TRIM(Datos!Q574&amp;""))="NO"),IF(ISNUMBER(Datos!Q574),AND(OR(Q$1005="",Datos!Q574&gt;=Q$1005),OR(Q$1006="",Datos!Q574&lt;=Q$1006)),FALSE),TRUE))))</f>
        <v>0.0</v>
      </c>
      <c r="R574">
        <f>IF(Datos!R574="",0,IF(AND(R$1008&lt;&gt;"",Datos!R574=R$1008),0,IF(R$1004=0,0,1-CHOOSE(R$1004,IF(ISNUMBER(Datos!R574),AND(OR(R$1005="",Datos!R574&gt;=R$1005),OR(R$1006="",Datos!R574&lt;=R$1006)),FALSE),IF(ISNUMBER(Datos!R574),AND(Datos!R574=INT(Datos!R574),AND(OR(R$1005="",Datos!R574&gt;=R$1005),OR(R$1006="",Datos!R574&lt;=R$1006))),FALSE),OR(ISNUMBER(FIND(";"&amp;UPPER(TRIM(Datos!R574&amp;""))&amp;"=",R$1007)),ISNUMBER(FIND(";"&amp;UPPER(TRIM(Datos!R574&amp;""))&amp;";",R$1007))),OR(UPPER(TRIM(Datos!R574&amp;""))="SÍ",UPPER(TRIM(Datos!R574&amp;""))="SI",UPPER(TRIM(Datos!R574&amp;""))="NO"),IF(ISNUMBER(Datos!R574),AND(OR(R$1005="",Datos!R574&gt;=R$1005),OR(R$1006="",Datos!R574&lt;=R$1006)),FALSE),TRUE))))</f>
        <v>0.0</v>
      </c>
      <c r="S574">
        <f>IF(Datos!S574="",0,IF(AND(S$1008&lt;&gt;"",Datos!S574=S$1008),0,IF(S$1004=0,0,1-CHOOSE(S$1004,IF(ISNUMBER(Datos!S574),AND(OR(S$1005="",Datos!S574&gt;=S$1005),OR(S$1006="",Datos!S574&lt;=S$1006)),FALSE),IF(ISNUMBER(Datos!S574),AND(Datos!S574=INT(Datos!S574),AND(OR(S$1005="",Datos!S574&gt;=S$1005),OR(S$1006="",Datos!S574&lt;=S$1006))),FALSE),OR(ISNUMBER(FIND(";"&amp;UPPER(TRIM(Datos!S574&amp;""))&amp;"=",S$1007)),ISNUMBER(FIND(";"&amp;UPPER(TRIM(Datos!S574&amp;""))&amp;";",S$1007))),OR(UPPER(TRIM(Datos!S574&amp;""))="SÍ",UPPER(TRIM(Datos!S574&amp;""))="SI",UPPER(TRIM(Datos!S574&amp;""))="NO"),IF(ISNUMBER(Datos!S574),AND(OR(S$1005="",Datos!S574&gt;=S$1005),OR(S$1006="",Datos!S574&lt;=S$1006)),FALSE),TRUE))))</f>
        <v>0.0</v>
      </c>
      <c r="T574">
        <f>IF(Datos!T574="",0,IF(AND(T$1008&lt;&gt;"",Datos!T574=T$1008),0,IF(T$1004=0,0,1-CHOOSE(T$1004,IF(ISNUMBER(Datos!T574),AND(OR(T$1005="",Datos!T574&gt;=T$1005),OR(T$1006="",Datos!T574&lt;=T$1006)),FALSE),IF(ISNUMBER(Datos!T574),AND(Datos!T574=INT(Datos!T574),AND(OR(T$1005="",Datos!T574&gt;=T$1005),OR(T$1006="",Datos!T574&lt;=T$1006))),FALSE),OR(ISNUMBER(FIND(";"&amp;UPPER(TRIM(Datos!T574&amp;""))&amp;"=",T$1007)),ISNUMBER(FIND(";"&amp;UPPER(TRIM(Datos!T574&amp;""))&amp;";",T$1007))),OR(UPPER(TRIM(Datos!T574&amp;""))="SÍ",UPPER(TRIM(Datos!T574&amp;""))="SI",UPPER(TRIM(Datos!T574&amp;""))="NO"),IF(ISNUMBER(Datos!T574),AND(OR(T$1005="",Datos!T574&gt;=T$1005),OR(T$1006="",Datos!T574&lt;=T$1006)),FALSE),TRUE))))</f>
        <v>0.0</v>
      </c>
      <c r="U574">
        <f>IF(Datos!U574="",0,IF(AND(U$1008&lt;&gt;"",Datos!U574=U$1008),0,IF(U$1004=0,0,1-CHOOSE(U$1004,IF(ISNUMBER(Datos!U574),AND(OR(U$1005="",Datos!U574&gt;=U$1005),OR(U$1006="",Datos!U574&lt;=U$1006)),FALSE),IF(ISNUMBER(Datos!U574),AND(Datos!U574=INT(Datos!U574),AND(OR(U$1005="",Datos!U574&gt;=U$1005),OR(U$1006="",Datos!U574&lt;=U$1006))),FALSE),OR(ISNUMBER(FIND(";"&amp;UPPER(TRIM(Datos!U574&amp;""))&amp;"=",U$1007)),ISNUMBER(FIND(";"&amp;UPPER(TRIM(Datos!U574&amp;""))&amp;";",U$1007))),OR(UPPER(TRIM(Datos!U574&amp;""))="SÍ",UPPER(TRIM(Datos!U574&amp;""))="SI",UPPER(TRIM(Datos!U574&amp;""))="NO"),IF(ISNUMBER(Datos!U574),AND(OR(U$1005="",Datos!U574&gt;=U$1005),OR(U$1006="",Datos!U574&lt;=U$1006)),FALSE),TRUE))))</f>
        <v>0.0</v>
      </c>
      <c r="V574">
        <f>IF(Datos!V574="",0,IF(AND(V$1008&lt;&gt;"",Datos!V574=V$1008),0,IF(V$1004=0,0,1-CHOOSE(V$1004,IF(ISNUMBER(Datos!V574),AND(OR(V$1005="",Datos!V574&gt;=V$1005),OR(V$1006="",Datos!V574&lt;=V$1006)),FALSE),IF(ISNUMBER(Datos!V574),AND(Datos!V574=INT(Datos!V574),AND(OR(V$1005="",Datos!V574&gt;=V$1005),OR(V$1006="",Datos!V574&lt;=V$1006))),FALSE),OR(ISNUMBER(FIND(";"&amp;UPPER(TRIM(Datos!V574&amp;""))&amp;"=",V$1007)),ISNUMBER(FIND(";"&amp;UPPER(TRIM(Datos!V574&amp;""))&amp;";",V$1007))),OR(UPPER(TRIM(Datos!V574&amp;""))="SÍ",UPPER(TRIM(Datos!V574&amp;""))="SI",UPPER(TRIM(Datos!V574&amp;""))="NO"),IF(ISNUMBER(Datos!V574),AND(OR(V$1005="",Datos!V574&gt;=V$1005),OR(V$1006="",Datos!V574&lt;=V$1006)),FALSE),TRUE))))</f>
        <v>0.0</v>
      </c>
      <c r="W574">
        <f>IF(Datos!W574="",0,IF(AND(W$1008&lt;&gt;"",Datos!W574=W$1008),0,IF(W$1004=0,0,1-CHOOSE(W$1004,IF(ISNUMBER(Datos!W574),AND(OR(W$1005="",Datos!W574&gt;=W$1005),OR(W$1006="",Datos!W574&lt;=W$1006)),FALSE),IF(ISNUMBER(Datos!W574),AND(Datos!W574=INT(Datos!W574),AND(OR(W$1005="",Datos!W574&gt;=W$1005),OR(W$1006="",Datos!W574&lt;=W$1006))),FALSE),OR(ISNUMBER(FIND(";"&amp;UPPER(TRIM(Datos!W574&amp;""))&amp;"=",W$1007)),ISNUMBER(FIND(";"&amp;UPPER(TRIM(Datos!W574&amp;""))&amp;";",W$1007))),OR(UPPER(TRIM(Datos!W574&amp;""))="SÍ",UPPER(TRIM(Datos!W574&amp;""))="SI",UPPER(TRIM(Datos!W574&amp;""))="NO"),IF(ISNUMBER(Datos!W574),AND(OR(W$1005="",Datos!W574&gt;=W$1005),OR(W$1006="",Datos!W574&lt;=W$1006)),FALSE),TRUE))))</f>
        <v>0.0</v>
      </c>
      <c r="X574">
        <f>IF(Datos!X574="",0,IF(AND(X$1008&lt;&gt;"",Datos!X574=X$1008),0,IF(X$1004=0,0,1-CHOOSE(X$1004,IF(ISNUMBER(Datos!X574),AND(OR(X$1005="",Datos!X574&gt;=X$1005),OR(X$1006="",Datos!X574&lt;=X$1006)),FALSE),IF(ISNUMBER(Datos!X574),AND(Datos!X574=INT(Datos!X574),AND(OR(X$1005="",Datos!X574&gt;=X$1005),OR(X$1006="",Datos!X574&lt;=X$1006))),FALSE),OR(ISNUMBER(FIND(";"&amp;UPPER(TRIM(Datos!X574&amp;""))&amp;"=",X$1007)),ISNUMBER(FIND(";"&amp;UPPER(TRIM(Datos!X574&amp;""))&amp;";",X$1007))),OR(UPPER(TRIM(Datos!X574&amp;""))="SÍ",UPPER(TRIM(Datos!X574&amp;""))="SI",UPPER(TRIM(Datos!X574&amp;""))="NO"),IF(ISNUMBER(Datos!X574),AND(OR(X$1005="",Datos!X574&gt;=X$1005),OR(X$1006="",Datos!X574&lt;=X$1006)),FALSE),TRUE))))</f>
        <v>0.0</v>
      </c>
      <c r="Y574">
        <f>IF(Datos!Y574="",0,IF(AND(Y$1008&lt;&gt;"",Datos!Y574=Y$1008),0,IF(Y$1004=0,0,1-CHOOSE(Y$1004,IF(ISNUMBER(Datos!Y574),AND(OR(Y$1005="",Datos!Y574&gt;=Y$1005),OR(Y$1006="",Datos!Y574&lt;=Y$1006)),FALSE),IF(ISNUMBER(Datos!Y574),AND(Datos!Y574=INT(Datos!Y574),AND(OR(Y$1005="",Datos!Y574&gt;=Y$1005),OR(Y$1006="",Datos!Y574&lt;=Y$1006))),FALSE),OR(ISNUMBER(FIND(";"&amp;UPPER(TRIM(Datos!Y574&amp;""))&amp;"=",Y$1007)),ISNUMBER(FIND(";"&amp;UPPER(TRIM(Datos!Y574&amp;""))&amp;";",Y$1007))),OR(UPPER(TRIM(Datos!Y574&amp;""))="SÍ",UPPER(TRIM(Datos!Y574&amp;""))="SI",UPPER(TRIM(Datos!Y574&amp;""))="NO"),IF(ISNUMBER(Datos!Y574),AND(OR(Y$1005="",Datos!Y574&gt;=Y$1005),OR(Y$1006="",Datos!Y574&lt;=Y$1006)),FALSE),TRUE))))</f>
        <v>0.0</v>
      </c>
      <c r="Z574">
        <f>IF(Datos!Z574="",0,IF(AND(Z$1008&lt;&gt;"",Datos!Z574=Z$1008),0,IF(Z$1004=0,0,1-CHOOSE(Z$1004,IF(ISNUMBER(Datos!Z574),AND(OR(Z$1005="",Datos!Z574&gt;=Z$1005),OR(Z$1006="",Datos!Z574&lt;=Z$1006)),FALSE),IF(ISNUMBER(Datos!Z574),AND(Datos!Z574=INT(Datos!Z574),AND(OR(Z$1005="",Datos!Z574&gt;=Z$1005),OR(Z$1006="",Datos!Z574&lt;=Z$1006))),FALSE),OR(ISNUMBER(FIND(";"&amp;UPPER(TRIM(Datos!Z574&amp;""))&amp;"=",Z$1007)),ISNUMBER(FIND(";"&amp;UPPER(TRIM(Datos!Z574&amp;""))&amp;";",Z$1007))),OR(UPPER(TRIM(Datos!Z574&amp;""))="SÍ",UPPER(TRIM(Datos!Z574&amp;""))="SI",UPPER(TRIM(Datos!Z574&amp;""))="NO"),IF(ISNUMBER(Datos!Z574),AND(OR(Z$1005="",Datos!Z574&gt;=Z$1005),OR(Z$1006="",Datos!Z574&lt;=Z$1006)),FALSE),TRUE))))</f>
        <v>0.0</v>
      </c>
      <c r="AA574">
        <f>IF(Datos!AA574="",0,IF(AND(AA$1008&lt;&gt;"",Datos!AA574=AA$1008),0,IF(AA$1004=0,0,1-CHOOSE(AA$1004,IF(ISNUMBER(Datos!AA574),AND(OR(AA$1005="",Datos!AA574&gt;=AA$1005),OR(AA$1006="",Datos!AA574&lt;=AA$1006)),FALSE),IF(ISNUMBER(Datos!AA574),AND(Datos!AA574=INT(Datos!AA574),AND(OR(AA$1005="",Datos!AA574&gt;=AA$1005),OR(AA$1006="",Datos!AA574&lt;=AA$1006))),FALSE),OR(ISNUMBER(FIND(";"&amp;UPPER(TRIM(Datos!AA574&amp;""))&amp;"=",AA$1007)),ISNUMBER(FIND(";"&amp;UPPER(TRIM(Datos!AA574&amp;""))&amp;";",AA$1007))),OR(UPPER(TRIM(Datos!AA574&amp;""))="SÍ",UPPER(TRIM(Datos!AA574&amp;""))="SI",UPPER(TRIM(Datos!AA574&amp;""))="NO"),IF(ISNUMBER(Datos!AA574),AND(OR(AA$1005="",Datos!AA574&gt;=AA$1005),OR(AA$1006="",Datos!AA574&lt;=AA$1006)),FALSE),TRUE))))</f>
        <v>0.0</v>
      </c>
      <c r="AB574">
        <f>IF(Datos!AB574="",0,IF(AND(AB$1008&lt;&gt;"",Datos!AB574=AB$1008),0,IF(AB$1004=0,0,1-CHOOSE(AB$1004,IF(ISNUMBER(Datos!AB574),AND(OR(AB$1005="",Datos!AB574&gt;=AB$1005),OR(AB$1006="",Datos!AB574&lt;=AB$1006)),FALSE),IF(ISNUMBER(Datos!AB574),AND(Datos!AB574=INT(Datos!AB574),AND(OR(AB$1005="",Datos!AB574&gt;=AB$1005),OR(AB$1006="",Datos!AB574&lt;=AB$1006))),FALSE),OR(ISNUMBER(FIND(";"&amp;UPPER(TRIM(Datos!AB574&amp;""))&amp;"=",AB$1007)),ISNUMBER(FIND(";"&amp;UPPER(TRIM(Datos!AB574&amp;""))&amp;";",AB$1007))),OR(UPPER(TRIM(Datos!AB574&amp;""))="SÍ",UPPER(TRIM(Datos!AB574&amp;""))="SI",UPPER(TRIM(Datos!AB574&amp;""))="NO"),IF(ISNUMBER(Datos!AB574),AND(OR(AB$1005="",Datos!AB574&gt;=AB$1005),OR(AB$1006="",Datos!AB574&lt;=AB$1006)),FALSE),TRUE))))</f>
        <v>0.0</v>
      </c>
      <c r="AC574">
        <f>IF(Datos!AC574="",0,IF(AND(AC$1008&lt;&gt;"",Datos!AC574=AC$1008),0,IF(AC$1004=0,0,1-CHOOSE(AC$1004,IF(ISNUMBER(Datos!AC574),AND(OR(AC$1005="",Datos!AC574&gt;=AC$1005),OR(AC$1006="",Datos!AC574&lt;=AC$1006)),FALSE),IF(ISNUMBER(Datos!AC574),AND(Datos!AC574=INT(Datos!AC574),AND(OR(AC$1005="",Datos!AC574&gt;=AC$1005),OR(AC$1006="",Datos!AC574&lt;=AC$1006))),FALSE),OR(ISNUMBER(FIND(";"&amp;UPPER(TRIM(Datos!AC574&amp;""))&amp;"=",AC$1007)),ISNUMBER(FIND(";"&amp;UPPER(TRIM(Datos!AC574&amp;""))&amp;";",AC$1007))),OR(UPPER(TRIM(Datos!AC574&amp;""))="SÍ",UPPER(TRIM(Datos!AC574&amp;""))="SI",UPPER(TRIM(Datos!AC574&amp;""))="NO"),IF(ISNUMBER(Datos!AC574),AND(OR(AC$1005="",Datos!AC574&gt;=AC$1005),OR(AC$1006="",Datos!AC574&lt;=AC$1006)),FALSE),TRUE))))</f>
        <v>0.0</v>
      </c>
      <c r="AD574">
        <f>IF(Datos!AD574="",0,IF(AND(AD$1008&lt;&gt;"",Datos!AD574=AD$1008),0,IF(AD$1004=0,0,1-CHOOSE(AD$1004,IF(ISNUMBER(Datos!AD574),AND(OR(AD$1005="",Datos!AD574&gt;=AD$1005),OR(AD$1006="",Datos!AD574&lt;=AD$1006)),FALSE),IF(ISNUMBER(Datos!AD574),AND(Datos!AD574=INT(Datos!AD574),AND(OR(AD$1005="",Datos!AD574&gt;=AD$1005),OR(AD$1006="",Datos!AD574&lt;=AD$1006))),FALSE),OR(ISNUMBER(FIND(";"&amp;UPPER(TRIM(Datos!AD574&amp;""))&amp;"=",AD$1007)),ISNUMBER(FIND(";"&amp;UPPER(TRIM(Datos!AD574&amp;""))&amp;";",AD$1007))),OR(UPPER(TRIM(Datos!AD574&amp;""))="SÍ",UPPER(TRIM(Datos!AD574&amp;""))="SI",UPPER(TRIM(Datos!AD574&amp;""))="NO"),IF(ISNUMBER(Datos!AD574),AND(OR(AD$1005="",Datos!AD574&gt;=AD$1005),OR(AD$1006="",Datos!AD574&lt;=AD$1006)),FALSE),TRUE))))</f>
        <v>0.0</v>
      </c>
      <c r="AE574">
        <f>IF(Datos!AE574="",0,IF(AND(AE$1008&lt;&gt;"",Datos!AE574=AE$1008),0,IF(AE$1004=0,0,1-CHOOSE(AE$1004,IF(ISNUMBER(Datos!AE574),AND(OR(AE$1005="",Datos!AE574&gt;=AE$1005),OR(AE$1006="",Datos!AE574&lt;=AE$1006)),FALSE),IF(ISNUMBER(Datos!AE574),AND(Datos!AE574=INT(Datos!AE574),AND(OR(AE$1005="",Datos!AE574&gt;=AE$1005),OR(AE$1006="",Datos!AE574&lt;=AE$1006))),FALSE),OR(ISNUMBER(FIND(";"&amp;UPPER(TRIM(Datos!AE574&amp;""))&amp;"=",AE$1007)),ISNUMBER(FIND(";"&amp;UPPER(TRIM(Datos!AE574&amp;""))&amp;";",AE$1007))),OR(UPPER(TRIM(Datos!AE574&amp;""))="SÍ",UPPER(TRIM(Datos!AE574&amp;""))="SI",UPPER(TRIM(Datos!AE574&amp;""))="NO"),IF(ISNUMBER(Datos!AE574),AND(OR(AE$1005="",Datos!AE574&gt;=AE$1005),OR(AE$1006="",Datos!AE574&lt;=AE$1006)),FALSE),TRUE))))</f>
        <v>0.0</v>
      </c>
    </row>
    <row r="575" spans="2:31">
      <c r="B575">
        <f>IF(Datos!B575="",0,IF(AND(B$1008&lt;&gt;"",Datos!B575=B$1008),0,IF(B$1004=0,0,1-CHOOSE(B$1004,IF(ISNUMBER(Datos!B575),AND(OR(B$1005="",Datos!B575&gt;=B$1005),OR(B$1006="",Datos!B575&lt;=B$1006)),FALSE),IF(ISNUMBER(Datos!B575),AND(Datos!B575=INT(Datos!B575),AND(OR(B$1005="",Datos!B575&gt;=B$1005),OR(B$1006="",Datos!B575&lt;=B$1006))),FALSE),OR(ISNUMBER(FIND(";"&amp;UPPER(TRIM(Datos!B575&amp;""))&amp;"=",B$1007)),ISNUMBER(FIND(";"&amp;UPPER(TRIM(Datos!B575&amp;""))&amp;";",B$1007))),OR(UPPER(TRIM(Datos!B575&amp;""))="SÍ",UPPER(TRIM(Datos!B575&amp;""))="SI",UPPER(TRIM(Datos!B575&amp;""))="NO"),IF(ISNUMBER(Datos!B575),AND(OR(B$1005="",Datos!B575&gt;=B$1005),OR(B$1006="",Datos!B575&lt;=B$1006)),FALSE),TRUE))))</f>
        <v>0.0</v>
      </c>
      <c r="C575">
        <f>IF(Datos!C575="",0,IF(AND(C$1008&lt;&gt;"",Datos!C575=C$1008),0,IF(C$1004=0,0,1-CHOOSE(C$1004,IF(ISNUMBER(Datos!C575),AND(OR(C$1005="",Datos!C575&gt;=C$1005),OR(C$1006="",Datos!C575&lt;=C$1006)),FALSE),IF(ISNUMBER(Datos!C575),AND(Datos!C575=INT(Datos!C575),AND(OR(C$1005="",Datos!C575&gt;=C$1005),OR(C$1006="",Datos!C575&lt;=C$1006))),FALSE),OR(ISNUMBER(FIND(";"&amp;UPPER(TRIM(Datos!C575&amp;""))&amp;"=",C$1007)),ISNUMBER(FIND(";"&amp;UPPER(TRIM(Datos!C575&amp;""))&amp;";",C$1007))),OR(UPPER(TRIM(Datos!C575&amp;""))="SÍ",UPPER(TRIM(Datos!C575&amp;""))="SI",UPPER(TRIM(Datos!C575&amp;""))="NO"),IF(ISNUMBER(Datos!C575),AND(OR(C$1005="",Datos!C575&gt;=C$1005),OR(C$1006="",Datos!C575&lt;=C$1006)),FALSE),TRUE))))</f>
        <v>0.0</v>
      </c>
      <c r="D575">
        <f>IF(Datos!D575="",0,IF(AND(D$1008&lt;&gt;"",Datos!D575=D$1008),0,IF(D$1004=0,0,1-CHOOSE(D$1004,IF(ISNUMBER(Datos!D575),AND(OR(D$1005="",Datos!D575&gt;=D$1005),OR(D$1006="",Datos!D575&lt;=D$1006)),FALSE),IF(ISNUMBER(Datos!D575),AND(Datos!D575=INT(Datos!D575),AND(OR(D$1005="",Datos!D575&gt;=D$1005),OR(D$1006="",Datos!D575&lt;=D$1006))),FALSE),OR(ISNUMBER(FIND(";"&amp;UPPER(TRIM(Datos!D575&amp;""))&amp;"=",D$1007)),ISNUMBER(FIND(";"&amp;UPPER(TRIM(Datos!D575&amp;""))&amp;";",D$1007))),OR(UPPER(TRIM(Datos!D575&amp;""))="SÍ",UPPER(TRIM(Datos!D575&amp;""))="SI",UPPER(TRIM(Datos!D575&amp;""))="NO"),IF(ISNUMBER(Datos!D575),AND(OR(D$1005="",Datos!D575&gt;=D$1005),OR(D$1006="",Datos!D575&lt;=D$1006)),FALSE),TRUE))))</f>
        <v>0.0</v>
      </c>
      <c r="E575">
        <f>IF(Datos!E575="",0,IF(AND(E$1008&lt;&gt;"",Datos!E575=E$1008),0,IF(E$1004=0,0,1-CHOOSE(E$1004,IF(ISNUMBER(Datos!E575),AND(OR(E$1005="",Datos!E575&gt;=E$1005),OR(E$1006="",Datos!E575&lt;=E$1006)),FALSE),IF(ISNUMBER(Datos!E575),AND(Datos!E575=INT(Datos!E575),AND(OR(E$1005="",Datos!E575&gt;=E$1005),OR(E$1006="",Datos!E575&lt;=E$1006))),FALSE),OR(ISNUMBER(FIND(";"&amp;UPPER(TRIM(Datos!E575&amp;""))&amp;"=",E$1007)),ISNUMBER(FIND(";"&amp;UPPER(TRIM(Datos!E575&amp;""))&amp;";",E$1007))),OR(UPPER(TRIM(Datos!E575&amp;""))="SÍ",UPPER(TRIM(Datos!E575&amp;""))="SI",UPPER(TRIM(Datos!E575&amp;""))="NO"),IF(ISNUMBER(Datos!E575),AND(OR(E$1005="",Datos!E575&gt;=E$1005),OR(E$1006="",Datos!E575&lt;=E$1006)),FALSE),TRUE))))</f>
        <v>0.0</v>
      </c>
      <c r="F575">
        <f>IF(Datos!F575="",0,IF(AND(F$1008&lt;&gt;"",Datos!F575=F$1008),0,IF(F$1004=0,0,1-CHOOSE(F$1004,IF(ISNUMBER(Datos!F575),AND(OR(F$1005="",Datos!F575&gt;=F$1005),OR(F$1006="",Datos!F575&lt;=F$1006)),FALSE),IF(ISNUMBER(Datos!F575),AND(Datos!F575=INT(Datos!F575),AND(OR(F$1005="",Datos!F575&gt;=F$1005),OR(F$1006="",Datos!F575&lt;=F$1006))),FALSE),OR(ISNUMBER(FIND(";"&amp;UPPER(TRIM(Datos!F575&amp;""))&amp;"=",F$1007)),ISNUMBER(FIND(";"&amp;UPPER(TRIM(Datos!F575&amp;""))&amp;";",F$1007))),OR(UPPER(TRIM(Datos!F575&amp;""))="SÍ",UPPER(TRIM(Datos!F575&amp;""))="SI",UPPER(TRIM(Datos!F575&amp;""))="NO"),IF(ISNUMBER(Datos!F575),AND(OR(F$1005="",Datos!F575&gt;=F$1005),OR(F$1006="",Datos!F575&lt;=F$1006)),FALSE),TRUE))))</f>
        <v>0.0</v>
      </c>
      <c r="G575">
        <f>IF(Datos!G575="",0,IF(AND(G$1008&lt;&gt;"",Datos!G575=G$1008),0,IF(G$1004=0,0,1-CHOOSE(G$1004,IF(ISNUMBER(Datos!G575),AND(OR(G$1005="",Datos!G575&gt;=G$1005),OR(G$1006="",Datos!G575&lt;=G$1006)),FALSE),IF(ISNUMBER(Datos!G575),AND(Datos!G575=INT(Datos!G575),AND(OR(G$1005="",Datos!G575&gt;=G$1005),OR(G$1006="",Datos!G575&lt;=G$1006))),FALSE),OR(ISNUMBER(FIND(";"&amp;UPPER(TRIM(Datos!G575&amp;""))&amp;"=",G$1007)),ISNUMBER(FIND(";"&amp;UPPER(TRIM(Datos!G575&amp;""))&amp;";",G$1007))),OR(UPPER(TRIM(Datos!G575&amp;""))="SÍ",UPPER(TRIM(Datos!G575&amp;""))="SI",UPPER(TRIM(Datos!G575&amp;""))="NO"),IF(ISNUMBER(Datos!G575),AND(OR(G$1005="",Datos!G575&gt;=G$1005),OR(G$1006="",Datos!G575&lt;=G$1006)),FALSE),TRUE))))</f>
        <v>0.0</v>
      </c>
      <c r="H575">
        <f>IF(Datos!H575="",0,IF(AND(H$1008&lt;&gt;"",Datos!H575=H$1008),0,IF(H$1004=0,0,1-CHOOSE(H$1004,IF(ISNUMBER(Datos!H575),AND(OR(H$1005="",Datos!H575&gt;=H$1005),OR(H$1006="",Datos!H575&lt;=H$1006)),FALSE),IF(ISNUMBER(Datos!H575),AND(Datos!H575=INT(Datos!H575),AND(OR(H$1005="",Datos!H575&gt;=H$1005),OR(H$1006="",Datos!H575&lt;=H$1006))),FALSE),OR(ISNUMBER(FIND(";"&amp;UPPER(TRIM(Datos!H575&amp;""))&amp;"=",H$1007)),ISNUMBER(FIND(";"&amp;UPPER(TRIM(Datos!H575&amp;""))&amp;";",H$1007))),OR(UPPER(TRIM(Datos!H575&amp;""))="SÍ",UPPER(TRIM(Datos!H575&amp;""))="SI",UPPER(TRIM(Datos!H575&amp;""))="NO"),IF(ISNUMBER(Datos!H575),AND(OR(H$1005="",Datos!H575&gt;=H$1005),OR(H$1006="",Datos!H575&lt;=H$1006)),FALSE),TRUE))))</f>
        <v>0.0</v>
      </c>
      <c r="I575">
        <f>IF(Datos!I575="",0,IF(AND(I$1008&lt;&gt;"",Datos!I575=I$1008),0,IF(I$1004=0,0,1-CHOOSE(I$1004,IF(ISNUMBER(Datos!I575),AND(OR(I$1005="",Datos!I575&gt;=I$1005),OR(I$1006="",Datos!I575&lt;=I$1006)),FALSE),IF(ISNUMBER(Datos!I575),AND(Datos!I575=INT(Datos!I575),AND(OR(I$1005="",Datos!I575&gt;=I$1005),OR(I$1006="",Datos!I575&lt;=I$1006))),FALSE),OR(ISNUMBER(FIND(";"&amp;UPPER(TRIM(Datos!I575&amp;""))&amp;"=",I$1007)),ISNUMBER(FIND(";"&amp;UPPER(TRIM(Datos!I575&amp;""))&amp;";",I$1007))),OR(UPPER(TRIM(Datos!I575&amp;""))="SÍ",UPPER(TRIM(Datos!I575&amp;""))="SI",UPPER(TRIM(Datos!I575&amp;""))="NO"),IF(ISNUMBER(Datos!I575),AND(OR(I$1005="",Datos!I575&gt;=I$1005),OR(I$1006="",Datos!I575&lt;=I$1006)),FALSE),TRUE))))</f>
        <v>0.0</v>
      </c>
      <c r="J575">
        <f>IF(Datos!J575="",0,IF(AND(J$1008&lt;&gt;"",Datos!J575=J$1008),0,IF(J$1004=0,0,1-CHOOSE(J$1004,IF(ISNUMBER(Datos!J575),AND(OR(J$1005="",Datos!J575&gt;=J$1005),OR(J$1006="",Datos!J575&lt;=J$1006)),FALSE),IF(ISNUMBER(Datos!J575),AND(Datos!J575=INT(Datos!J575),AND(OR(J$1005="",Datos!J575&gt;=J$1005),OR(J$1006="",Datos!J575&lt;=J$1006))),FALSE),OR(ISNUMBER(FIND(";"&amp;UPPER(TRIM(Datos!J575&amp;""))&amp;"=",J$1007)),ISNUMBER(FIND(";"&amp;UPPER(TRIM(Datos!J575&amp;""))&amp;";",J$1007))),OR(UPPER(TRIM(Datos!J575&amp;""))="SÍ",UPPER(TRIM(Datos!J575&amp;""))="SI",UPPER(TRIM(Datos!J575&amp;""))="NO"),IF(ISNUMBER(Datos!J575),AND(OR(J$1005="",Datos!J575&gt;=J$1005),OR(J$1006="",Datos!J575&lt;=J$1006)),FALSE),TRUE))))</f>
        <v>0.0</v>
      </c>
      <c r="K575">
        <f>IF(Datos!K575="",0,IF(AND(K$1008&lt;&gt;"",Datos!K575=K$1008),0,IF(K$1004=0,0,1-CHOOSE(K$1004,IF(ISNUMBER(Datos!K575),AND(OR(K$1005="",Datos!K575&gt;=K$1005),OR(K$1006="",Datos!K575&lt;=K$1006)),FALSE),IF(ISNUMBER(Datos!K575),AND(Datos!K575=INT(Datos!K575),AND(OR(K$1005="",Datos!K575&gt;=K$1005),OR(K$1006="",Datos!K575&lt;=K$1006))),FALSE),OR(ISNUMBER(FIND(";"&amp;UPPER(TRIM(Datos!K575&amp;""))&amp;"=",K$1007)),ISNUMBER(FIND(";"&amp;UPPER(TRIM(Datos!K575&amp;""))&amp;";",K$1007))),OR(UPPER(TRIM(Datos!K575&amp;""))="SÍ",UPPER(TRIM(Datos!K575&amp;""))="SI",UPPER(TRIM(Datos!K575&amp;""))="NO"),IF(ISNUMBER(Datos!K575),AND(OR(K$1005="",Datos!K575&gt;=K$1005),OR(K$1006="",Datos!K575&lt;=K$1006)),FALSE),TRUE))))</f>
        <v>0.0</v>
      </c>
      <c r="L575">
        <f>IF(Datos!L575="",0,IF(AND(L$1008&lt;&gt;"",Datos!L575=L$1008),0,IF(L$1004=0,0,1-CHOOSE(L$1004,IF(ISNUMBER(Datos!L575),AND(OR(L$1005="",Datos!L575&gt;=L$1005),OR(L$1006="",Datos!L575&lt;=L$1006)),FALSE),IF(ISNUMBER(Datos!L575),AND(Datos!L575=INT(Datos!L575),AND(OR(L$1005="",Datos!L575&gt;=L$1005),OR(L$1006="",Datos!L575&lt;=L$1006))),FALSE),OR(ISNUMBER(FIND(";"&amp;UPPER(TRIM(Datos!L575&amp;""))&amp;"=",L$1007)),ISNUMBER(FIND(";"&amp;UPPER(TRIM(Datos!L575&amp;""))&amp;";",L$1007))),OR(UPPER(TRIM(Datos!L575&amp;""))="SÍ",UPPER(TRIM(Datos!L575&amp;""))="SI",UPPER(TRIM(Datos!L575&amp;""))="NO"),IF(ISNUMBER(Datos!L575),AND(OR(L$1005="",Datos!L575&gt;=L$1005),OR(L$1006="",Datos!L575&lt;=L$1006)),FALSE),TRUE))))</f>
        <v>0.0</v>
      </c>
      <c r="M575">
        <f>IF(Datos!M575="",0,IF(AND(M$1008&lt;&gt;"",Datos!M575=M$1008),0,IF(M$1004=0,0,1-CHOOSE(M$1004,IF(ISNUMBER(Datos!M575),AND(OR(M$1005="",Datos!M575&gt;=M$1005),OR(M$1006="",Datos!M575&lt;=M$1006)),FALSE),IF(ISNUMBER(Datos!M575),AND(Datos!M575=INT(Datos!M575),AND(OR(M$1005="",Datos!M575&gt;=M$1005),OR(M$1006="",Datos!M575&lt;=M$1006))),FALSE),OR(ISNUMBER(FIND(";"&amp;UPPER(TRIM(Datos!M575&amp;""))&amp;"=",M$1007)),ISNUMBER(FIND(";"&amp;UPPER(TRIM(Datos!M575&amp;""))&amp;";",M$1007))),OR(UPPER(TRIM(Datos!M575&amp;""))="SÍ",UPPER(TRIM(Datos!M575&amp;""))="SI",UPPER(TRIM(Datos!M575&amp;""))="NO"),IF(ISNUMBER(Datos!M575),AND(OR(M$1005="",Datos!M575&gt;=M$1005),OR(M$1006="",Datos!M575&lt;=M$1006)),FALSE),TRUE))))</f>
        <v>0.0</v>
      </c>
      <c r="N575">
        <f>IF(Datos!N575="",0,IF(AND(N$1008&lt;&gt;"",Datos!N575=N$1008),0,IF(N$1004=0,0,1-CHOOSE(N$1004,IF(ISNUMBER(Datos!N575),AND(OR(N$1005="",Datos!N575&gt;=N$1005),OR(N$1006="",Datos!N575&lt;=N$1006)),FALSE),IF(ISNUMBER(Datos!N575),AND(Datos!N575=INT(Datos!N575),AND(OR(N$1005="",Datos!N575&gt;=N$1005),OR(N$1006="",Datos!N575&lt;=N$1006))),FALSE),OR(ISNUMBER(FIND(";"&amp;UPPER(TRIM(Datos!N575&amp;""))&amp;"=",N$1007)),ISNUMBER(FIND(";"&amp;UPPER(TRIM(Datos!N575&amp;""))&amp;";",N$1007))),OR(UPPER(TRIM(Datos!N575&amp;""))="SÍ",UPPER(TRIM(Datos!N575&amp;""))="SI",UPPER(TRIM(Datos!N575&amp;""))="NO"),IF(ISNUMBER(Datos!N575),AND(OR(N$1005="",Datos!N575&gt;=N$1005),OR(N$1006="",Datos!N575&lt;=N$1006)),FALSE),TRUE))))</f>
        <v>0.0</v>
      </c>
      <c r="O575">
        <f>IF(Datos!O575="",0,IF(AND(O$1008&lt;&gt;"",Datos!O575=O$1008),0,IF(O$1004=0,0,1-CHOOSE(O$1004,IF(ISNUMBER(Datos!O575),AND(OR(O$1005="",Datos!O575&gt;=O$1005),OR(O$1006="",Datos!O575&lt;=O$1006)),FALSE),IF(ISNUMBER(Datos!O575),AND(Datos!O575=INT(Datos!O575),AND(OR(O$1005="",Datos!O575&gt;=O$1005),OR(O$1006="",Datos!O575&lt;=O$1006))),FALSE),OR(ISNUMBER(FIND(";"&amp;UPPER(TRIM(Datos!O575&amp;""))&amp;"=",O$1007)),ISNUMBER(FIND(";"&amp;UPPER(TRIM(Datos!O575&amp;""))&amp;";",O$1007))),OR(UPPER(TRIM(Datos!O575&amp;""))="SÍ",UPPER(TRIM(Datos!O575&amp;""))="SI",UPPER(TRIM(Datos!O575&amp;""))="NO"),IF(ISNUMBER(Datos!O575),AND(OR(O$1005="",Datos!O575&gt;=O$1005),OR(O$1006="",Datos!O575&lt;=O$1006)),FALSE),TRUE))))</f>
        <v>0.0</v>
      </c>
      <c r="P575">
        <f>IF(Datos!P575="",0,IF(AND(P$1008&lt;&gt;"",Datos!P575=P$1008),0,IF(P$1004=0,0,1-CHOOSE(P$1004,IF(ISNUMBER(Datos!P575),AND(OR(P$1005="",Datos!P575&gt;=P$1005),OR(P$1006="",Datos!P575&lt;=P$1006)),FALSE),IF(ISNUMBER(Datos!P575),AND(Datos!P575=INT(Datos!P575),AND(OR(P$1005="",Datos!P575&gt;=P$1005),OR(P$1006="",Datos!P575&lt;=P$1006))),FALSE),OR(ISNUMBER(FIND(";"&amp;UPPER(TRIM(Datos!P575&amp;""))&amp;"=",P$1007)),ISNUMBER(FIND(";"&amp;UPPER(TRIM(Datos!P575&amp;""))&amp;";",P$1007))),OR(UPPER(TRIM(Datos!P575&amp;""))="SÍ",UPPER(TRIM(Datos!P575&amp;""))="SI",UPPER(TRIM(Datos!P575&amp;""))="NO"),IF(ISNUMBER(Datos!P575),AND(OR(P$1005="",Datos!P575&gt;=P$1005),OR(P$1006="",Datos!P575&lt;=P$1006)),FALSE),TRUE))))</f>
        <v>0.0</v>
      </c>
      <c r="Q575">
        <f>IF(Datos!Q575="",0,IF(AND(Q$1008&lt;&gt;"",Datos!Q575=Q$1008),0,IF(Q$1004=0,0,1-CHOOSE(Q$1004,IF(ISNUMBER(Datos!Q575),AND(OR(Q$1005="",Datos!Q575&gt;=Q$1005),OR(Q$1006="",Datos!Q575&lt;=Q$1006)),FALSE),IF(ISNUMBER(Datos!Q575),AND(Datos!Q575=INT(Datos!Q575),AND(OR(Q$1005="",Datos!Q575&gt;=Q$1005),OR(Q$1006="",Datos!Q575&lt;=Q$1006))),FALSE),OR(ISNUMBER(FIND(";"&amp;UPPER(TRIM(Datos!Q575&amp;""))&amp;"=",Q$1007)),ISNUMBER(FIND(";"&amp;UPPER(TRIM(Datos!Q575&amp;""))&amp;";",Q$1007))),OR(UPPER(TRIM(Datos!Q575&amp;""))="SÍ",UPPER(TRIM(Datos!Q575&amp;""))="SI",UPPER(TRIM(Datos!Q575&amp;""))="NO"),IF(ISNUMBER(Datos!Q575),AND(OR(Q$1005="",Datos!Q575&gt;=Q$1005),OR(Q$1006="",Datos!Q575&lt;=Q$1006)),FALSE),TRUE))))</f>
        <v>0.0</v>
      </c>
      <c r="R575">
        <f>IF(Datos!R575="",0,IF(AND(R$1008&lt;&gt;"",Datos!R575=R$1008),0,IF(R$1004=0,0,1-CHOOSE(R$1004,IF(ISNUMBER(Datos!R575),AND(OR(R$1005="",Datos!R575&gt;=R$1005),OR(R$1006="",Datos!R575&lt;=R$1006)),FALSE),IF(ISNUMBER(Datos!R575),AND(Datos!R575=INT(Datos!R575),AND(OR(R$1005="",Datos!R575&gt;=R$1005),OR(R$1006="",Datos!R575&lt;=R$1006))),FALSE),OR(ISNUMBER(FIND(";"&amp;UPPER(TRIM(Datos!R575&amp;""))&amp;"=",R$1007)),ISNUMBER(FIND(";"&amp;UPPER(TRIM(Datos!R575&amp;""))&amp;";",R$1007))),OR(UPPER(TRIM(Datos!R575&amp;""))="SÍ",UPPER(TRIM(Datos!R575&amp;""))="SI",UPPER(TRIM(Datos!R575&amp;""))="NO"),IF(ISNUMBER(Datos!R575),AND(OR(R$1005="",Datos!R575&gt;=R$1005),OR(R$1006="",Datos!R575&lt;=R$1006)),FALSE),TRUE))))</f>
        <v>0.0</v>
      </c>
      <c r="S575">
        <f>IF(Datos!S575="",0,IF(AND(S$1008&lt;&gt;"",Datos!S575=S$1008),0,IF(S$1004=0,0,1-CHOOSE(S$1004,IF(ISNUMBER(Datos!S575),AND(OR(S$1005="",Datos!S575&gt;=S$1005),OR(S$1006="",Datos!S575&lt;=S$1006)),FALSE),IF(ISNUMBER(Datos!S575),AND(Datos!S575=INT(Datos!S575),AND(OR(S$1005="",Datos!S575&gt;=S$1005),OR(S$1006="",Datos!S575&lt;=S$1006))),FALSE),OR(ISNUMBER(FIND(";"&amp;UPPER(TRIM(Datos!S575&amp;""))&amp;"=",S$1007)),ISNUMBER(FIND(";"&amp;UPPER(TRIM(Datos!S575&amp;""))&amp;";",S$1007))),OR(UPPER(TRIM(Datos!S575&amp;""))="SÍ",UPPER(TRIM(Datos!S575&amp;""))="SI",UPPER(TRIM(Datos!S575&amp;""))="NO"),IF(ISNUMBER(Datos!S575),AND(OR(S$1005="",Datos!S575&gt;=S$1005),OR(S$1006="",Datos!S575&lt;=S$1006)),FALSE),TRUE))))</f>
        <v>0.0</v>
      </c>
      <c r="T575">
        <f>IF(Datos!T575="",0,IF(AND(T$1008&lt;&gt;"",Datos!T575=T$1008),0,IF(T$1004=0,0,1-CHOOSE(T$1004,IF(ISNUMBER(Datos!T575),AND(OR(T$1005="",Datos!T575&gt;=T$1005),OR(T$1006="",Datos!T575&lt;=T$1006)),FALSE),IF(ISNUMBER(Datos!T575),AND(Datos!T575=INT(Datos!T575),AND(OR(T$1005="",Datos!T575&gt;=T$1005),OR(T$1006="",Datos!T575&lt;=T$1006))),FALSE),OR(ISNUMBER(FIND(";"&amp;UPPER(TRIM(Datos!T575&amp;""))&amp;"=",T$1007)),ISNUMBER(FIND(";"&amp;UPPER(TRIM(Datos!T575&amp;""))&amp;";",T$1007))),OR(UPPER(TRIM(Datos!T575&amp;""))="SÍ",UPPER(TRIM(Datos!T575&amp;""))="SI",UPPER(TRIM(Datos!T575&amp;""))="NO"),IF(ISNUMBER(Datos!T575),AND(OR(T$1005="",Datos!T575&gt;=T$1005),OR(T$1006="",Datos!T575&lt;=T$1006)),FALSE),TRUE))))</f>
        <v>0.0</v>
      </c>
      <c r="U575">
        <f>IF(Datos!U575="",0,IF(AND(U$1008&lt;&gt;"",Datos!U575=U$1008),0,IF(U$1004=0,0,1-CHOOSE(U$1004,IF(ISNUMBER(Datos!U575),AND(OR(U$1005="",Datos!U575&gt;=U$1005),OR(U$1006="",Datos!U575&lt;=U$1006)),FALSE),IF(ISNUMBER(Datos!U575),AND(Datos!U575=INT(Datos!U575),AND(OR(U$1005="",Datos!U575&gt;=U$1005),OR(U$1006="",Datos!U575&lt;=U$1006))),FALSE),OR(ISNUMBER(FIND(";"&amp;UPPER(TRIM(Datos!U575&amp;""))&amp;"=",U$1007)),ISNUMBER(FIND(";"&amp;UPPER(TRIM(Datos!U575&amp;""))&amp;";",U$1007))),OR(UPPER(TRIM(Datos!U575&amp;""))="SÍ",UPPER(TRIM(Datos!U575&amp;""))="SI",UPPER(TRIM(Datos!U575&amp;""))="NO"),IF(ISNUMBER(Datos!U575),AND(OR(U$1005="",Datos!U575&gt;=U$1005),OR(U$1006="",Datos!U575&lt;=U$1006)),FALSE),TRUE))))</f>
        <v>0.0</v>
      </c>
      <c r="V575">
        <f>IF(Datos!V575="",0,IF(AND(V$1008&lt;&gt;"",Datos!V575=V$1008),0,IF(V$1004=0,0,1-CHOOSE(V$1004,IF(ISNUMBER(Datos!V575),AND(OR(V$1005="",Datos!V575&gt;=V$1005),OR(V$1006="",Datos!V575&lt;=V$1006)),FALSE),IF(ISNUMBER(Datos!V575),AND(Datos!V575=INT(Datos!V575),AND(OR(V$1005="",Datos!V575&gt;=V$1005),OR(V$1006="",Datos!V575&lt;=V$1006))),FALSE),OR(ISNUMBER(FIND(";"&amp;UPPER(TRIM(Datos!V575&amp;""))&amp;"=",V$1007)),ISNUMBER(FIND(";"&amp;UPPER(TRIM(Datos!V575&amp;""))&amp;";",V$1007))),OR(UPPER(TRIM(Datos!V575&amp;""))="SÍ",UPPER(TRIM(Datos!V575&amp;""))="SI",UPPER(TRIM(Datos!V575&amp;""))="NO"),IF(ISNUMBER(Datos!V575),AND(OR(V$1005="",Datos!V575&gt;=V$1005),OR(V$1006="",Datos!V575&lt;=V$1006)),FALSE),TRUE))))</f>
        <v>0.0</v>
      </c>
      <c r="W575">
        <f>IF(Datos!W575="",0,IF(AND(W$1008&lt;&gt;"",Datos!W575=W$1008),0,IF(W$1004=0,0,1-CHOOSE(W$1004,IF(ISNUMBER(Datos!W575),AND(OR(W$1005="",Datos!W575&gt;=W$1005),OR(W$1006="",Datos!W575&lt;=W$1006)),FALSE),IF(ISNUMBER(Datos!W575),AND(Datos!W575=INT(Datos!W575),AND(OR(W$1005="",Datos!W575&gt;=W$1005),OR(W$1006="",Datos!W575&lt;=W$1006))),FALSE),OR(ISNUMBER(FIND(";"&amp;UPPER(TRIM(Datos!W575&amp;""))&amp;"=",W$1007)),ISNUMBER(FIND(";"&amp;UPPER(TRIM(Datos!W575&amp;""))&amp;";",W$1007))),OR(UPPER(TRIM(Datos!W575&amp;""))="SÍ",UPPER(TRIM(Datos!W575&amp;""))="SI",UPPER(TRIM(Datos!W575&amp;""))="NO"),IF(ISNUMBER(Datos!W575),AND(OR(W$1005="",Datos!W575&gt;=W$1005),OR(W$1006="",Datos!W575&lt;=W$1006)),FALSE),TRUE))))</f>
        <v>0.0</v>
      </c>
      <c r="X575">
        <f>IF(Datos!X575="",0,IF(AND(X$1008&lt;&gt;"",Datos!X575=X$1008),0,IF(X$1004=0,0,1-CHOOSE(X$1004,IF(ISNUMBER(Datos!X575),AND(OR(X$1005="",Datos!X575&gt;=X$1005),OR(X$1006="",Datos!X575&lt;=X$1006)),FALSE),IF(ISNUMBER(Datos!X575),AND(Datos!X575=INT(Datos!X575),AND(OR(X$1005="",Datos!X575&gt;=X$1005),OR(X$1006="",Datos!X575&lt;=X$1006))),FALSE),OR(ISNUMBER(FIND(";"&amp;UPPER(TRIM(Datos!X575&amp;""))&amp;"=",X$1007)),ISNUMBER(FIND(";"&amp;UPPER(TRIM(Datos!X575&amp;""))&amp;";",X$1007))),OR(UPPER(TRIM(Datos!X575&amp;""))="SÍ",UPPER(TRIM(Datos!X575&amp;""))="SI",UPPER(TRIM(Datos!X575&amp;""))="NO"),IF(ISNUMBER(Datos!X575),AND(OR(X$1005="",Datos!X575&gt;=X$1005),OR(X$1006="",Datos!X575&lt;=X$1006)),FALSE),TRUE))))</f>
        <v>0.0</v>
      </c>
      <c r="Y575">
        <f>IF(Datos!Y575="",0,IF(AND(Y$1008&lt;&gt;"",Datos!Y575=Y$1008),0,IF(Y$1004=0,0,1-CHOOSE(Y$1004,IF(ISNUMBER(Datos!Y575),AND(OR(Y$1005="",Datos!Y575&gt;=Y$1005),OR(Y$1006="",Datos!Y575&lt;=Y$1006)),FALSE),IF(ISNUMBER(Datos!Y575),AND(Datos!Y575=INT(Datos!Y575),AND(OR(Y$1005="",Datos!Y575&gt;=Y$1005),OR(Y$1006="",Datos!Y575&lt;=Y$1006))),FALSE),OR(ISNUMBER(FIND(";"&amp;UPPER(TRIM(Datos!Y575&amp;""))&amp;"=",Y$1007)),ISNUMBER(FIND(";"&amp;UPPER(TRIM(Datos!Y575&amp;""))&amp;";",Y$1007))),OR(UPPER(TRIM(Datos!Y575&amp;""))="SÍ",UPPER(TRIM(Datos!Y575&amp;""))="SI",UPPER(TRIM(Datos!Y575&amp;""))="NO"),IF(ISNUMBER(Datos!Y575),AND(OR(Y$1005="",Datos!Y575&gt;=Y$1005),OR(Y$1006="",Datos!Y575&lt;=Y$1006)),FALSE),TRUE))))</f>
        <v>0.0</v>
      </c>
      <c r="Z575">
        <f>IF(Datos!Z575="",0,IF(AND(Z$1008&lt;&gt;"",Datos!Z575=Z$1008),0,IF(Z$1004=0,0,1-CHOOSE(Z$1004,IF(ISNUMBER(Datos!Z575),AND(OR(Z$1005="",Datos!Z575&gt;=Z$1005),OR(Z$1006="",Datos!Z575&lt;=Z$1006)),FALSE),IF(ISNUMBER(Datos!Z575),AND(Datos!Z575=INT(Datos!Z575),AND(OR(Z$1005="",Datos!Z575&gt;=Z$1005),OR(Z$1006="",Datos!Z575&lt;=Z$1006))),FALSE),OR(ISNUMBER(FIND(";"&amp;UPPER(TRIM(Datos!Z575&amp;""))&amp;"=",Z$1007)),ISNUMBER(FIND(";"&amp;UPPER(TRIM(Datos!Z575&amp;""))&amp;";",Z$1007))),OR(UPPER(TRIM(Datos!Z575&amp;""))="SÍ",UPPER(TRIM(Datos!Z575&amp;""))="SI",UPPER(TRIM(Datos!Z575&amp;""))="NO"),IF(ISNUMBER(Datos!Z575),AND(OR(Z$1005="",Datos!Z575&gt;=Z$1005),OR(Z$1006="",Datos!Z575&lt;=Z$1006)),FALSE),TRUE))))</f>
        <v>0.0</v>
      </c>
      <c r="AA575">
        <f>IF(Datos!AA575="",0,IF(AND(AA$1008&lt;&gt;"",Datos!AA575=AA$1008),0,IF(AA$1004=0,0,1-CHOOSE(AA$1004,IF(ISNUMBER(Datos!AA575),AND(OR(AA$1005="",Datos!AA575&gt;=AA$1005),OR(AA$1006="",Datos!AA575&lt;=AA$1006)),FALSE),IF(ISNUMBER(Datos!AA575),AND(Datos!AA575=INT(Datos!AA575),AND(OR(AA$1005="",Datos!AA575&gt;=AA$1005),OR(AA$1006="",Datos!AA575&lt;=AA$1006))),FALSE),OR(ISNUMBER(FIND(";"&amp;UPPER(TRIM(Datos!AA575&amp;""))&amp;"=",AA$1007)),ISNUMBER(FIND(";"&amp;UPPER(TRIM(Datos!AA575&amp;""))&amp;";",AA$1007))),OR(UPPER(TRIM(Datos!AA575&amp;""))="SÍ",UPPER(TRIM(Datos!AA575&amp;""))="SI",UPPER(TRIM(Datos!AA575&amp;""))="NO"),IF(ISNUMBER(Datos!AA575),AND(OR(AA$1005="",Datos!AA575&gt;=AA$1005),OR(AA$1006="",Datos!AA575&lt;=AA$1006)),FALSE),TRUE))))</f>
        <v>0.0</v>
      </c>
      <c r="AB575">
        <f>IF(Datos!AB575="",0,IF(AND(AB$1008&lt;&gt;"",Datos!AB575=AB$1008),0,IF(AB$1004=0,0,1-CHOOSE(AB$1004,IF(ISNUMBER(Datos!AB575),AND(OR(AB$1005="",Datos!AB575&gt;=AB$1005),OR(AB$1006="",Datos!AB575&lt;=AB$1006)),FALSE),IF(ISNUMBER(Datos!AB575),AND(Datos!AB575=INT(Datos!AB575),AND(OR(AB$1005="",Datos!AB575&gt;=AB$1005),OR(AB$1006="",Datos!AB575&lt;=AB$1006))),FALSE),OR(ISNUMBER(FIND(";"&amp;UPPER(TRIM(Datos!AB575&amp;""))&amp;"=",AB$1007)),ISNUMBER(FIND(";"&amp;UPPER(TRIM(Datos!AB575&amp;""))&amp;";",AB$1007))),OR(UPPER(TRIM(Datos!AB575&amp;""))="SÍ",UPPER(TRIM(Datos!AB575&amp;""))="SI",UPPER(TRIM(Datos!AB575&amp;""))="NO"),IF(ISNUMBER(Datos!AB575),AND(OR(AB$1005="",Datos!AB575&gt;=AB$1005),OR(AB$1006="",Datos!AB575&lt;=AB$1006)),FALSE),TRUE))))</f>
        <v>0.0</v>
      </c>
      <c r="AC575">
        <f>IF(Datos!AC575="",0,IF(AND(AC$1008&lt;&gt;"",Datos!AC575=AC$1008),0,IF(AC$1004=0,0,1-CHOOSE(AC$1004,IF(ISNUMBER(Datos!AC575),AND(OR(AC$1005="",Datos!AC575&gt;=AC$1005),OR(AC$1006="",Datos!AC575&lt;=AC$1006)),FALSE),IF(ISNUMBER(Datos!AC575),AND(Datos!AC575=INT(Datos!AC575),AND(OR(AC$1005="",Datos!AC575&gt;=AC$1005),OR(AC$1006="",Datos!AC575&lt;=AC$1006))),FALSE),OR(ISNUMBER(FIND(";"&amp;UPPER(TRIM(Datos!AC575&amp;""))&amp;"=",AC$1007)),ISNUMBER(FIND(";"&amp;UPPER(TRIM(Datos!AC575&amp;""))&amp;";",AC$1007))),OR(UPPER(TRIM(Datos!AC575&amp;""))="SÍ",UPPER(TRIM(Datos!AC575&amp;""))="SI",UPPER(TRIM(Datos!AC575&amp;""))="NO"),IF(ISNUMBER(Datos!AC575),AND(OR(AC$1005="",Datos!AC575&gt;=AC$1005),OR(AC$1006="",Datos!AC575&lt;=AC$1006)),FALSE),TRUE))))</f>
        <v>0.0</v>
      </c>
      <c r="AD575">
        <f>IF(Datos!AD575="",0,IF(AND(AD$1008&lt;&gt;"",Datos!AD575=AD$1008),0,IF(AD$1004=0,0,1-CHOOSE(AD$1004,IF(ISNUMBER(Datos!AD575),AND(OR(AD$1005="",Datos!AD575&gt;=AD$1005),OR(AD$1006="",Datos!AD575&lt;=AD$1006)),FALSE),IF(ISNUMBER(Datos!AD575),AND(Datos!AD575=INT(Datos!AD575),AND(OR(AD$1005="",Datos!AD575&gt;=AD$1005),OR(AD$1006="",Datos!AD575&lt;=AD$1006))),FALSE),OR(ISNUMBER(FIND(";"&amp;UPPER(TRIM(Datos!AD575&amp;""))&amp;"=",AD$1007)),ISNUMBER(FIND(";"&amp;UPPER(TRIM(Datos!AD575&amp;""))&amp;";",AD$1007))),OR(UPPER(TRIM(Datos!AD575&amp;""))="SÍ",UPPER(TRIM(Datos!AD575&amp;""))="SI",UPPER(TRIM(Datos!AD575&amp;""))="NO"),IF(ISNUMBER(Datos!AD575),AND(OR(AD$1005="",Datos!AD575&gt;=AD$1005),OR(AD$1006="",Datos!AD575&lt;=AD$1006)),FALSE),TRUE))))</f>
        <v>0.0</v>
      </c>
      <c r="AE575">
        <f>IF(Datos!AE575="",0,IF(AND(AE$1008&lt;&gt;"",Datos!AE575=AE$1008),0,IF(AE$1004=0,0,1-CHOOSE(AE$1004,IF(ISNUMBER(Datos!AE575),AND(OR(AE$1005="",Datos!AE575&gt;=AE$1005),OR(AE$1006="",Datos!AE575&lt;=AE$1006)),FALSE),IF(ISNUMBER(Datos!AE575),AND(Datos!AE575=INT(Datos!AE575),AND(OR(AE$1005="",Datos!AE575&gt;=AE$1005),OR(AE$1006="",Datos!AE575&lt;=AE$1006))),FALSE),OR(ISNUMBER(FIND(";"&amp;UPPER(TRIM(Datos!AE575&amp;""))&amp;"=",AE$1007)),ISNUMBER(FIND(";"&amp;UPPER(TRIM(Datos!AE575&amp;""))&amp;";",AE$1007))),OR(UPPER(TRIM(Datos!AE575&amp;""))="SÍ",UPPER(TRIM(Datos!AE575&amp;""))="SI",UPPER(TRIM(Datos!AE575&amp;""))="NO"),IF(ISNUMBER(Datos!AE575),AND(OR(AE$1005="",Datos!AE575&gt;=AE$1005),OR(AE$1006="",Datos!AE575&lt;=AE$1006)),FALSE),TRUE))))</f>
        <v>0.0</v>
      </c>
    </row>
    <row r="576" spans="2:31">
      <c r="B576">
        <f>IF(Datos!B576="",0,IF(AND(B$1008&lt;&gt;"",Datos!B576=B$1008),0,IF(B$1004=0,0,1-CHOOSE(B$1004,IF(ISNUMBER(Datos!B576),AND(OR(B$1005="",Datos!B576&gt;=B$1005),OR(B$1006="",Datos!B576&lt;=B$1006)),FALSE),IF(ISNUMBER(Datos!B576),AND(Datos!B576=INT(Datos!B576),AND(OR(B$1005="",Datos!B576&gt;=B$1005),OR(B$1006="",Datos!B576&lt;=B$1006))),FALSE),OR(ISNUMBER(FIND(";"&amp;UPPER(TRIM(Datos!B576&amp;""))&amp;"=",B$1007)),ISNUMBER(FIND(";"&amp;UPPER(TRIM(Datos!B576&amp;""))&amp;";",B$1007))),OR(UPPER(TRIM(Datos!B576&amp;""))="SÍ",UPPER(TRIM(Datos!B576&amp;""))="SI",UPPER(TRIM(Datos!B576&amp;""))="NO"),IF(ISNUMBER(Datos!B576),AND(OR(B$1005="",Datos!B576&gt;=B$1005),OR(B$1006="",Datos!B576&lt;=B$1006)),FALSE),TRUE))))</f>
        <v>0.0</v>
      </c>
      <c r="C576">
        <f>IF(Datos!C576="",0,IF(AND(C$1008&lt;&gt;"",Datos!C576=C$1008),0,IF(C$1004=0,0,1-CHOOSE(C$1004,IF(ISNUMBER(Datos!C576),AND(OR(C$1005="",Datos!C576&gt;=C$1005),OR(C$1006="",Datos!C576&lt;=C$1006)),FALSE),IF(ISNUMBER(Datos!C576),AND(Datos!C576=INT(Datos!C576),AND(OR(C$1005="",Datos!C576&gt;=C$1005),OR(C$1006="",Datos!C576&lt;=C$1006))),FALSE),OR(ISNUMBER(FIND(";"&amp;UPPER(TRIM(Datos!C576&amp;""))&amp;"=",C$1007)),ISNUMBER(FIND(";"&amp;UPPER(TRIM(Datos!C576&amp;""))&amp;";",C$1007))),OR(UPPER(TRIM(Datos!C576&amp;""))="SÍ",UPPER(TRIM(Datos!C576&amp;""))="SI",UPPER(TRIM(Datos!C576&amp;""))="NO"),IF(ISNUMBER(Datos!C576),AND(OR(C$1005="",Datos!C576&gt;=C$1005),OR(C$1006="",Datos!C576&lt;=C$1006)),FALSE),TRUE))))</f>
        <v>0.0</v>
      </c>
      <c r="D576">
        <f>IF(Datos!D576="",0,IF(AND(D$1008&lt;&gt;"",Datos!D576=D$1008),0,IF(D$1004=0,0,1-CHOOSE(D$1004,IF(ISNUMBER(Datos!D576),AND(OR(D$1005="",Datos!D576&gt;=D$1005),OR(D$1006="",Datos!D576&lt;=D$1006)),FALSE),IF(ISNUMBER(Datos!D576),AND(Datos!D576=INT(Datos!D576),AND(OR(D$1005="",Datos!D576&gt;=D$1005),OR(D$1006="",Datos!D576&lt;=D$1006))),FALSE),OR(ISNUMBER(FIND(";"&amp;UPPER(TRIM(Datos!D576&amp;""))&amp;"=",D$1007)),ISNUMBER(FIND(";"&amp;UPPER(TRIM(Datos!D576&amp;""))&amp;";",D$1007))),OR(UPPER(TRIM(Datos!D576&amp;""))="SÍ",UPPER(TRIM(Datos!D576&amp;""))="SI",UPPER(TRIM(Datos!D576&amp;""))="NO"),IF(ISNUMBER(Datos!D576),AND(OR(D$1005="",Datos!D576&gt;=D$1005),OR(D$1006="",Datos!D576&lt;=D$1006)),FALSE),TRUE))))</f>
        <v>0.0</v>
      </c>
      <c r="E576">
        <f>IF(Datos!E576="",0,IF(AND(E$1008&lt;&gt;"",Datos!E576=E$1008),0,IF(E$1004=0,0,1-CHOOSE(E$1004,IF(ISNUMBER(Datos!E576),AND(OR(E$1005="",Datos!E576&gt;=E$1005),OR(E$1006="",Datos!E576&lt;=E$1006)),FALSE),IF(ISNUMBER(Datos!E576),AND(Datos!E576=INT(Datos!E576),AND(OR(E$1005="",Datos!E576&gt;=E$1005),OR(E$1006="",Datos!E576&lt;=E$1006))),FALSE),OR(ISNUMBER(FIND(";"&amp;UPPER(TRIM(Datos!E576&amp;""))&amp;"=",E$1007)),ISNUMBER(FIND(";"&amp;UPPER(TRIM(Datos!E576&amp;""))&amp;";",E$1007))),OR(UPPER(TRIM(Datos!E576&amp;""))="SÍ",UPPER(TRIM(Datos!E576&amp;""))="SI",UPPER(TRIM(Datos!E576&amp;""))="NO"),IF(ISNUMBER(Datos!E576),AND(OR(E$1005="",Datos!E576&gt;=E$1005),OR(E$1006="",Datos!E576&lt;=E$1006)),FALSE),TRUE))))</f>
        <v>0.0</v>
      </c>
      <c r="F576">
        <f>IF(Datos!F576="",0,IF(AND(F$1008&lt;&gt;"",Datos!F576=F$1008),0,IF(F$1004=0,0,1-CHOOSE(F$1004,IF(ISNUMBER(Datos!F576),AND(OR(F$1005="",Datos!F576&gt;=F$1005),OR(F$1006="",Datos!F576&lt;=F$1006)),FALSE),IF(ISNUMBER(Datos!F576),AND(Datos!F576=INT(Datos!F576),AND(OR(F$1005="",Datos!F576&gt;=F$1005),OR(F$1006="",Datos!F576&lt;=F$1006))),FALSE),OR(ISNUMBER(FIND(";"&amp;UPPER(TRIM(Datos!F576&amp;""))&amp;"=",F$1007)),ISNUMBER(FIND(";"&amp;UPPER(TRIM(Datos!F576&amp;""))&amp;";",F$1007))),OR(UPPER(TRIM(Datos!F576&amp;""))="SÍ",UPPER(TRIM(Datos!F576&amp;""))="SI",UPPER(TRIM(Datos!F576&amp;""))="NO"),IF(ISNUMBER(Datos!F576),AND(OR(F$1005="",Datos!F576&gt;=F$1005),OR(F$1006="",Datos!F576&lt;=F$1006)),FALSE),TRUE))))</f>
        <v>0.0</v>
      </c>
      <c r="G576">
        <f>IF(Datos!G576="",0,IF(AND(G$1008&lt;&gt;"",Datos!G576=G$1008),0,IF(G$1004=0,0,1-CHOOSE(G$1004,IF(ISNUMBER(Datos!G576),AND(OR(G$1005="",Datos!G576&gt;=G$1005),OR(G$1006="",Datos!G576&lt;=G$1006)),FALSE),IF(ISNUMBER(Datos!G576),AND(Datos!G576=INT(Datos!G576),AND(OR(G$1005="",Datos!G576&gt;=G$1005),OR(G$1006="",Datos!G576&lt;=G$1006))),FALSE),OR(ISNUMBER(FIND(";"&amp;UPPER(TRIM(Datos!G576&amp;""))&amp;"=",G$1007)),ISNUMBER(FIND(";"&amp;UPPER(TRIM(Datos!G576&amp;""))&amp;";",G$1007))),OR(UPPER(TRIM(Datos!G576&amp;""))="SÍ",UPPER(TRIM(Datos!G576&amp;""))="SI",UPPER(TRIM(Datos!G576&amp;""))="NO"),IF(ISNUMBER(Datos!G576),AND(OR(G$1005="",Datos!G576&gt;=G$1005),OR(G$1006="",Datos!G576&lt;=G$1006)),FALSE),TRUE))))</f>
        <v>0.0</v>
      </c>
      <c r="H576">
        <f>IF(Datos!H576="",0,IF(AND(H$1008&lt;&gt;"",Datos!H576=H$1008),0,IF(H$1004=0,0,1-CHOOSE(H$1004,IF(ISNUMBER(Datos!H576),AND(OR(H$1005="",Datos!H576&gt;=H$1005),OR(H$1006="",Datos!H576&lt;=H$1006)),FALSE),IF(ISNUMBER(Datos!H576),AND(Datos!H576=INT(Datos!H576),AND(OR(H$1005="",Datos!H576&gt;=H$1005),OR(H$1006="",Datos!H576&lt;=H$1006))),FALSE),OR(ISNUMBER(FIND(";"&amp;UPPER(TRIM(Datos!H576&amp;""))&amp;"=",H$1007)),ISNUMBER(FIND(";"&amp;UPPER(TRIM(Datos!H576&amp;""))&amp;";",H$1007))),OR(UPPER(TRIM(Datos!H576&amp;""))="SÍ",UPPER(TRIM(Datos!H576&amp;""))="SI",UPPER(TRIM(Datos!H576&amp;""))="NO"),IF(ISNUMBER(Datos!H576),AND(OR(H$1005="",Datos!H576&gt;=H$1005),OR(H$1006="",Datos!H576&lt;=H$1006)),FALSE),TRUE))))</f>
        <v>0.0</v>
      </c>
      <c r="I576">
        <f>IF(Datos!I576="",0,IF(AND(I$1008&lt;&gt;"",Datos!I576=I$1008),0,IF(I$1004=0,0,1-CHOOSE(I$1004,IF(ISNUMBER(Datos!I576),AND(OR(I$1005="",Datos!I576&gt;=I$1005),OR(I$1006="",Datos!I576&lt;=I$1006)),FALSE),IF(ISNUMBER(Datos!I576),AND(Datos!I576=INT(Datos!I576),AND(OR(I$1005="",Datos!I576&gt;=I$1005),OR(I$1006="",Datos!I576&lt;=I$1006))),FALSE),OR(ISNUMBER(FIND(";"&amp;UPPER(TRIM(Datos!I576&amp;""))&amp;"=",I$1007)),ISNUMBER(FIND(";"&amp;UPPER(TRIM(Datos!I576&amp;""))&amp;";",I$1007))),OR(UPPER(TRIM(Datos!I576&amp;""))="SÍ",UPPER(TRIM(Datos!I576&amp;""))="SI",UPPER(TRIM(Datos!I576&amp;""))="NO"),IF(ISNUMBER(Datos!I576),AND(OR(I$1005="",Datos!I576&gt;=I$1005),OR(I$1006="",Datos!I576&lt;=I$1006)),FALSE),TRUE))))</f>
        <v>0.0</v>
      </c>
      <c r="J576">
        <f>IF(Datos!J576="",0,IF(AND(J$1008&lt;&gt;"",Datos!J576=J$1008),0,IF(J$1004=0,0,1-CHOOSE(J$1004,IF(ISNUMBER(Datos!J576),AND(OR(J$1005="",Datos!J576&gt;=J$1005),OR(J$1006="",Datos!J576&lt;=J$1006)),FALSE),IF(ISNUMBER(Datos!J576),AND(Datos!J576=INT(Datos!J576),AND(OR(J$1005="",Datos!J576&gt;=J$1005),OR(J$1006="",Datos!J576&lt;=J$1006))),FALSE),OR(ISNUMBER(FIND(";"&amp;UPPER(TRIM(Datos!J576&amp;""))&amp;"=",J$1007)),ISNUMBER(FIND(";"&amp;UPPER(TRIM(Datos!J576&amp;""))&amp;";",J$1007))),OR(UPPER(TRIM(Datos!J576&amp;""))="SÍ",UPPER(TRIM(Datos!J576&amp;""))="SI",UPPER(TRIM(Datos!J576&amp;""))="NO"),IF(ISNUMBER(Datos!J576),AND(OR(J$1005="",Datos!J576&gt;=J$1005),OR(J$1006="",Datos!J576&lt;=J$1006)),FALSE),TRUE))))</f>
        <v>0.0</v>
      </c>
      <c r="K576">
        <f>IF(Datos!K576="",0,IF(AND(K$1008&lt;&gt;"",Datos!K576=K$1008),0,IF(K$1004=0,0,1-CHOOSE(K$1004,IF(ISNUMBER(Datos!K576),AND(OR(K$1005="",Datos!K576&gt;=K$1005),OR(K$1006="",Datos!K576&lt;=K$1006)),FALSE),IF(ISNUMBER(Datos!K576),AND(Datos!K576=INT(Datos!K576),AND(OR(K$1005="",Datos!K576&gt;=K$1005),OR(K$1006="",Datos!K576&lt;=K$1006))),FALSE),OR(ISNUMBER(FIND(";"&amp;UPPER(TRIM(Datos!K576&amp;""))&amp;"=",K$1007)),ISNUMBER(FIND(";"&amp;UPPER(TRIM(Datos!K576&amp;""))&amp;";",K$1007))),OR(UPPER(TRIM(Datos!K576&amp;""))="SÍ",UPPER(TRIM(Datos!K576&amp;""))="SI",UPPER(TRIM(Datos!K576&amp;""))="NO"),IF(ISNUMBER(Datos!K576),AND(OR(K$1005="",Datos!K576&gt;=K$1005),OR(K$1006="",Datos!K576&lt;=K$1006)),FALSE),TRUE))))</f>
        <v>0.0</v>
      </c>
      <c r="L576">
        <f>IF(Datos!L576="",0,IF(AND(L$1008&lt;&gt;"",Datos!L576=L$1008),0,IF(L$1004=0,0,1-CHOOSE(L$1004,IF(ISNUMBER(Datos!L576),AND(OR(L$1005="",Datos!L576&gt;=L$1005),OR(L$1006="",Datos!L576&lt;=L$1006)),FALSE),IF(ISNUMBER(Datos!L576),AND(Datos!L576=INT(Datos!L576),AND(OR(L$1005="",Datos!L576&gt;=L$1005),OR(L$1006="",Datos!L576&lt;=L$1006))),FALSE),OR(ISNUMBER(FIND(";"&amp;UPPER(TRIM(Datos!L576&amp;""))&amp;"=",L$1007)),ISNUMBER(FIND(";"&amp;UPPER(TRIM(Datos!L576&amp;""))&amp;";",L$1007))),OR(UPPER(TRIM(Datos!L576&amp;""))="SÍ",UPPER(TRIM(Datos!L576&amp;""))="SI",UPPER(TRIM(Datos!L576&amp;""))="NO"),IF(ISNUMBER(Datos!L576),AND(OR(L$1005="",Datos!L576&gt;=L$1005),OR(L$1006="",Datos!L576&lt;=L$1006)),FALSE),TRUE))))</f>
        <v>0.0</v>
      </c>
      <c r="M576">
        <f>IF(Datos!M576="",0,IF(AND(M$1008&lt;&gt;"",Datos!M576=M$1008),0,IF(M$1004=0,0,1-CHOOSE(M$1004,IF(ISNUMBER(Datos!M576),AND(OR(M$1005="",Datos!M576&gt;=M$1005),OR(M$1006="",Datos!M576&lt;=M$1006)),FALSE),IF(ISNUMBER(Datos!M576),AND(Datos!M576=INT(Datos!M576),AND(OR(M$1005="",Datos!M576&gt;=M$1005),OR(M$1006="",Datos!M576&lt;=M$1006))),FALSE),OR(ISNUMBER(FIND(";"&amp;UPPER(TRIM(Datos!M576&amp;""))&amp;"=",M$1007)),ISNUMBER(FIND(";"&amp;UPPER(TRIM(Datos!M576&amp;""))&amp;";",M$1007))),OR(UPPER(TRIM(Datos!M576&amp;""))="SÍ",UPPER(TRIM(Datos!M576&amp;""))="SI",UPPER(TRIM(Datos!M576&amp;""))="NO"),IF(ISNUMBER(Datos!M576),AND(OR(M$1005="",Datos!M576&gt;=M$1005),OR(M$1006="",Datos!M576&lt;=M$1006)),FALSE),TRUE))))</f>
        <v>0.0</v>
      </c>
      <c r="N576">
        <f>IF(Datos!N576="",0,IF(AND(N$1008&lt;&gt;"",Datos!N576=N$1008),0,IF(N$1004=0,0,1-CHOOSE(N$1004,IF(ISNUMBER(Datos!N576),AND(OR(N$1005="",Datos!N576&gt;=N$1005),OR(N$1006="",Datos!N576&lt;=N$1006)),FALSE),IF(ISNUMBER(Datos!N576),AND(Datos!N576=INT(Datos!N576),AND(OR(N$1005="",Datos!N576&gt;=N$1005),OR(N$1006="",Datos!N576&lt;=N$1006))),FALSE),OR(ISNUMBER(FIND(";"&amp;UPPER(TRIM(Datos!N576&amp;""))&amp;"=",N$1007)),ISNUMBER(FIND(";"&amp;UPPER(TRIM(Datos!N576&amp;""))&amp;";",N$1007))),OR(UPPER(TRIM(Datos!N576&amp;""))="SÍ",UPPER(TRIM(Datos!N576&amp;""))="SI",UPPER(TRIM(Datos!N576&amp;""))="NO"),IF(ISNUMBER(Datos!N576),AND(OR(N$1005="",Datos!N576&gt;=N$1005),OR(N$1006="",Datos!N576&lt;=N$1006)),FALSE),TRUE))))</f>
        <v>0.0</v>
      </c>
      <c r="O576">
        <f>IF(Datos!O576="",0,IF(AND(O$1008&lt;&gt;"",Datos!O576=O$1008),0,IF(O$1004=0,0,1-CHOOSE(O$1004,IF(ISNUMBER(Datos!O576),AND(OR(O$1005="",Datos!O576&gt;=O$1005),OR(O$1006="",Datos!O576&lt;=O$1006)),FALSE),IF(ISNUMBER(Datos!O576),AND(Datos!O576=INT(Datos!O576),AND(OR(O$1005="",Datos!O576&gt;=O$1005),OR(O$1006="",Datos!O576&lt;=O$1006))),FALSE),OR(ISNUMBER(FIND(";"&amp;UPPER(TRIM(Datos!O576&amp;""))&amp;"=",O$1007)),ISNUMBER(FIND(";"&amp;UPPER(TRIM(Datos!O576&amp;""))&amp;";",O$1007))),OR(UPPER(TRIM(Datos!O576&amp;""))="SÍ",UPPER(TRIM(Datos!O576&amp;""))="SI",UPPER(TRIM(Datos!O576&amp;""))="NO"),IF(ISNUMBER(Datos!O576),AND(OR(O$1005="",Datos!O576&gt;=O$1005),OR(O$1006="",Datos!O576&lt;=O$1006)),FALSE),TRUE))))</f>
        <v>0.0</v>
      </c>
      <c r="P576">
        <f>IF(Datos!P576="",0,IF(AND(P$1008&lt;&gt;"",Datos!P576=P$1008),0,IF(P$1004=0,0,1-CHOOSE(P$1004,IF(ISNUMBER(Datos!P576),AND(OR(P$1005="",Datos!P576&gt;=P$1005),OR(P$1006="",Datos!P576&lt;=P$1006)),FALSE),IF(ISNUMBER(Datos!P576),AND(Datos!P576=INT(Datos!P576),AND(OR(P$1005="",Datos!P576&gt;=P$1005),OR(P$1006="",Datos!P576&lt;=P$1006))),FALSE),OR(ISNUMBER(FIND(";"&amp;UPPER(TRIM(Datos!P576&amp;""))&amp;"=",P$1007)),ISNUMBER(FIND(";"&amp;UPPER(TRIM(Datos!P576&amp;""))&amp;";",P$1007))),OR(UPPER(TRIM(Datos!P576&amp;""))="SÍ",UPPER(TRIM(Datos!P576&amp;""))="SI",UPPER(TRIM(Datos!P576&amp;""))="NO"),IF(ISNUMBER(Datos!P576),AND(OR(P$1005="",Datos!P576&gt;=P$1005),OR(P$1006="",Datos!P576&lt;=P$1006)),FALSE),TRUE))))</f>
        <v>0.0</v>
      </c>
      <c r="Q576">
        <f>IF(Datos!Q576="",0,IF(AND(Q$1008&lt;&gt;"",Datos!Q576=Q$1008),0,IF(Q$1004=0,0,1-CHOOSE(Q$1004,IF(ISNUMBER(Datos!Q576),AND(OR(Q$1005="",Datos!Q576&gt;=Q$1005),OR(Q$1006="",Datos!Q576&lt;=Q$1006)),FALSE),IF(ISNUMBER(Datos!Q576),AND(Datos!Q576=INT(Datos!Q576),AND(OR(Q$1005="",Datos!Q576&gt;=Q$1005),OR(Q$1006="",Datos!Q576&lt;=Q$1006))),FALSE),OR(ISNUMBER(FIND(";"&amp;UPPER(TRIM(Datos!Q576&amp;""))&amp;"=",Q$1007)),ISNUMBER(FIND(";"&amp;UPPER(TRIM(Datos!Q576&amp;""))&amp;";",Q$1007))),OR(UPPER(TRIM(Datos!Q576&amp;""))="SÍ",UPPER(TRIM(Datos!Q576&amp;""))="SI",UPPER(TRIM(Datos!Q576&amp;""))="NO"),IF(ISNUMBER(Datos!Q576),AND(OR(Q$1005="",Datos!Q576&gt;=Q$1005),OR(Q$1006="",Datos!Q576&lt;=Q$1006)),FALSE),TRUE))))</f>
        <v>0.0</v>
      </c>
      <c r="R576">
        <f>IF(Datos!R576="",0,IF(AND(R$1008&lt;&gt;"",Datos!R576=R$1008),0,IF(R$1004=0,0,1-CHOOSE(R$1004,IF(ISNUMBER(Datos!R576),AND(OR(R$1005="",Datos!R576&gt;=R$1005),OR(R$1006="",Datos!R576&lt;=R$1006)),FALSE),IF(ISNUMBER(Datos!R576),AND(Datos!R576=INT(Datos!R576),AND(OR(R$1005="",Datos!R576&gt;=R$1005),OR(R$1006="",Datos!R576&lt;=R$1006))),FALSE),OR(ISNUMBER(FIND(";"&amp;UPPER(TRIM(Datos!R576&amp;""))&amp;"=",R$1007)),ISNUMBER(FIND(";"&amp;UPPER(TRIM(Datos!R576&amp;""))&amp;";",R$1007))),OR(UPPER(TRIM(Datos!R576&amp;""))="SÍ",UPPER(TRIM(Datos!R576&amp;""))="SI",UPPER(TRIM(Datos!R576&amp;""))="NO"),IF(ISNUMBER(Datos!R576),AND(OR(R$1005="",Datos!R576&gt;=R$1005),OR(R$1006="",Datos!R576&lt;=R$1006)),FALSE),TRUE))))</f>
        <v>0.0</v>
      </c>
      <c r="S576">
        <f>IF(Datos!S576="",0,IF(AND(S$1008&lt;&gt;"",Datos!S576=S$1008),0,IF(S$1004=0,0,1-CHOOSE(S$1004,IF(ISNUMBER(Datos!S576),AND(OR(S$1005="",Datos!S576&gt;=S$1005),OR(S$1006="",Datos!S576&lt;=S$1006)),FALSE),IF(ISNUMBER(Datos!S576),AND(Datos!S576=INT(Datos!S576),AND(OR(S$1005="",Datos!S576&gt;=S$1005),OR(S$1006="",Datos!S576&lt;=S$1006))),FALSE),OR(ISNUMBER(FIND(";"&amp;UPPER(TRIM(Datos!S576&amp;""))&amp;"=",S$1007)),ISNUMBER(FIND(";"&amp;UPPER(TRIM(Datos!S576&amp;""))&amp;";",S$1007))),OR(UPPER(TRIM(Datos!S576&amp;""))="SÍ",UPPER(TRIM(Datos!S576&amp;""))="SI",UPPER(TRIM(Datos!S576&amp;""))="NO"),IF(ISNUMBER(Datos!S576),AND(OR(S$1005="",Datos!S576&gt;=S$1005),OR(S$1006="",Datos!S576&lt;=S$1006)),FALSE),TRUE))))</f>
        <v>0.0</v>
      </c>
      <c r="T576">
        <f>IF(Datos!T576="",0,IF(AND(T$1008&lt;&gt;"",Datos!T576=T$1008),0,IF(T$1004=0,0,1-CHOOSE(T$1004,IF(ISNUMBER(Datos!T576),AND(OR(T$1005="",Datos!T576&gt;=T$1005),OR(T$1006="",Datos!T576&lt;=T$1006)),FALSE),IF(ISNUMBER(Datos!T576),AND(Datos!T576=INT(Datos!T576),AND(OR(T$1005="",Datos!T576&gt;=T$1005),OR(T$1006="",Datos!T576&lt;=T$1006))),FALSE),OR(ISNUMBER(FIND(";"&amp;UPPER(TRIM(Datos!T576&amp;""))&amp;"=",T$1007)),ISNUMBER(FIND(";"&amp;UPPER(TRIM(Datos!T576&amp;""))&amp;";",T$1007))),OR(UPPER(TRIM(Datos!T576&amp;""))="SÍ",UPPER(TRIM(Datos!T576&amp;""))="SI",UPPER(TRIM(Datos!T576&amp;""))="NO"),IF(ISNUMBER(Datos!T576),AND(OR(T$1005="",Datos!T576&gt;=T$1005),OR(T$1006="",Datos!T576&lt;=T$1006)),FALSE),TRUE))))</f>
        <v>0.0</v>
      </c>
      <c r="U576">
        <f>IF(Datos!U576="",0,IF(AND(U$1008&lt;&gt;"",Datos!U576=U$1008),0,IF(U$1004=0,0,1-CHOOSE(U$1004,IF(ISNUMBER(Datos!U576),AND(OR(U$1005="",Datos!U576&gt;=U$1005),OR(U$1006="",Datos!U576&lt;=U$1006)),FALSE),IF(ISNUMBER(Datos!U576),AND(Datos!U576=INT(Datos!U576),AND(OR(U$1005="",Datos!U576&gt;=U$1005),OR(U$1006="",Datos!U576&lt;=U$1006))),FALSE),OR(ISNUMBER(FIND(";"&amp;UPPER(TRIM(Datos!U576&amp;""))&amp;"=",U$1007)),ISNUMBER(FIND(";"&amp;UPPER(TRIM(Datos!U576&amp;""))&amp;";",U$1007))),OR(UPPER(TRIM(Datos!U576&amp;""))="SÍ",UPPER(TRIM(Datos!U576&amp;""))="SI",UPPER(TRIM(Datos!U576&amp;""))="NO"),IF(ISNUMBER(Datos!U576),AND(OR(U$1005="",Datos!U576&gt;=U$1005),OR(U$1006="",Datos!U576&lt;=U$1006)),FALSE),TRUE))))</f>
        <v>0.0</v>
      </c>
      <c r="V576">
        <f>IF(Datos!V576="",0,IF(AND(V$1008&lt;&gt;"",Datos!V576=V$1008),0,IF(V$1004=0,0,1-CHOOSE(V$1004,IF(ISNUMBER(Datos!V576),AND(OR(V$1005="",Datos!V576&gt;=V$1005),OR(V$1006="",Datos!V576&lt;=V$1006)),FALSE),IF(ISNUMBER(Datos!V576),AND(Datos!V576=INT(Datos!V576),AND(OR(V$1005="",Datos!V576&gt;=V$1005),OR(V$1006="",Datos!V576&lt;=V$1006))),FALSE),OR(ISNUMBER(FIND(";"&amp;UPPER(TRIM(Datos!V576&amp;""))&amp;"=",V$1007)),ISNUMBER(FIND(";"&amp;UPPER(TRIM(Datos!V576&amp;""))&amp;";",V$1007))),OR(UPPER(TRIM(Datos!V576&amp;""))="SÍ",UPPER(TRIM(Datos!V576&amp;""))="SI",UPPER(TRIM(Datos!V576&amp;""))="NO"),IF(ISNUMBER(Datos!V576),AND(OR(V$1005="",Datos!V576&gt;=V$1005),OR(V$1006="",Datos!V576&lt;=V$1006)),FALSE),TRUE))))</f>
        <v>0.0</v>
      </c>
      <c r="W576">
        <f>IF(Datos!W576="",0,IF(AND(W$1008&lt;&gt;"",Datos!W576=W$1008),0,IF(W$1004=0,0,1-CHOOSE(W$1004,IF(ISNUMBER(Datos!W576),AND(OR(W$1005="",Datos!W576&gt;=W$1005),OR(W$1006="",Datos!W576&lt;=W$1006)),FALSE),IF(ISNUMBER(Datos!W576),AND(Datos!W576=INT(Datos!W576),AND(OR(W$1005="",Datos!W576&gt;=W$1005),OR(W$1006="",Datos!W576&lt;=W$1006))),FALSE),OR(ISNUMBER(FIND(";"&amp;UPPER(TRIM(Datos!W576&amp;""))&amp;"=",W$1007)),ISNUMBER(FIND(";"&amp;UPPER(TRIM(Datos!W576&amp;""))&amp;";",W$1007))),OR(UPPER(TRIM(Datos!W576&amp;""))="SÍ",UPPER(TRIM(Datos!W576&amp;""))="SI",UPPER(TRIM(Datos!W576&amp;""))="NO"),IF(ISNUMBER(Datos!W576),AND(OR(W$1005="",Datos!W576&gt;=W$1005),OR(W$1006="",Datos!W576&lt;=W$1006)),FALSE),TRUE))))</f>
        <v>0.0</v>
      </c>
      <c r="X576">
        <f>IF(Datos!X576="",0,IF(AND(X$1008&lt;&gt;"",Datos!X576=X$1008),0,IF(X$1004=0,0,1-CHOOSE(X$1004,IF(ISNUMBER(Datos!X576),AND(OR(X$1005="",Datos!X576&gt;=X$1005),OR(X$1006="",Datos!X576&lt;=X$1006)),FALSE),IF(ISNUMBER(Datos!X576),AND(Datos!X576=INT(Datos!X576),AND(OR(X$1005="",Datos!X576&gt;=X$1005),OR(X$1006="",Datos!X576&lt;=X$1006))),FALSE),OR(ISNUMBER(FIND(";"&amp;UPPER(TRIM(Datos!X576&amp;""))&amp;"=",X$1007)),ISNUMBER(FIND(";"&amp;UPPER(TRIM(Datos!X576&amp;""))&amp;";",X$1007))),OR(UPPER(TRIM(Datos!X576&amp;""))="SÍ",UPPER(TRIM(Datos!X576&amp;""))="SI",UPPER(TRIM(Datos!X576&amp;""))="NO"),IF(ISNUMBER(Datos!X576),AND(OR(X$1005="",Datos!X576&gt;=X$1005),OR(X$1006="",Datos!X576&lt;=X$1006)),FALSE),TRUE))))</f>
        <v>0.0</v>
      </c>
      <c r="Y576">
        <f>IF(Datos!Y576="",0,IF(AND(Y$1008&lt;&gt;"",Datos!Y576=Y$1008),0,IF(Y$1004=0,0,1-CHOOSE(Y$1004,IF(ISNUMBER(Datos!Y576),AND(OR(Y$1005="",Datos!Y576&gt;=Y$1005),OR(Y$1006="",Datos!Y576&lt;=Y$1006)),FALSE),IF(ISNUMBER(Datos!Y576),AND(Datos!Y576=INT(Datos!Y576),AND(OR(Y$1005="",Datos!Y576&gt;=Y$1005),OR(Y$1006="",Datos!Y576&lt;=Y$1006))),FALSE),OR(ISNUMBER(FIND(";"&amp;UPPER(TRIM(Datos!Y576&amp;""))&amp;"=",Y$1007)),ISNUMBER(FIND(";"&amp;UPPER(TRIM(Datos!Y576&amp;""))&amp;";",Y$1007))),OR(UPPER(TRIM(Datos!Y576&amp;""))="SÍ",UPPER(TRIM(Datos!Y576&amp;""))="SI",UPPER(TRIM(Datos!Y576&amp;""))="NO"),IF(ISNUMBER(Datos!Y576),AND(OR(Y$1005="",Datos!Y576&gt;=Y$1005),OR(Y$1006="",Datos!Y576&lt;=Y$1006)),FALSE),TRUE))))</f>
        <v>0.0</v>
      </c>
      <c r="Z576">
        <f>IF(Datos!Z576="",0,IF(AND(Z$1008&lt;&gt;"",Datos!Z576=Z$1008),0,IF(Z$1004=0,0,1-CHOOSE(Z$1004,IF(ISNUMBER(Datos!Z576),AND(OR(Z$1005="",Datos!Z576&gt;=Z$1005),OR(Z$1006="",Datos!Z576&lt;=Z$1006)),FALSE),IF(ISNUMBER(Datos!Z576),AND(Datos!Z576=INT(Datos!Z576),AND(OR(Z$1005="",Datos!Z576&gt;=Z$1005),OR(Z$1006="",Datos!Z576&lt;=Z$1006))),FALSE),OR(ISNUMBER(FIND(";"&amp;UPPER(TRIM(Datos!Z576&amp;""))&amp;"=",Z$1007)),ISNUMBER(FIND(";"&amp;UPPER(TRIM(Datos!Z576&amp;""))&amp;";",Z$1007))),OR(UPPER(TRIM(Datos!Z576&amp;""))="SÍ",UPPER(TRIM(Datos!Z576&amp;""))="SI",UPPER(TRIM(Datos!Z576&amp;""))="NO"),IF(ISNUMBER(Datos!Z576),AND(OR(Z$1005="",Datos!Z576&gt;=Z$1005),OR(Z$1006="",Datos!Z576&lt;=Z$1006)),FALSE),TRUE))))</f>
        <v>0.0</v>
      </c>
      <c r="AA576">
        <f>IF(Datos!AA576="",0,IF(AND(AA$1008&lt;&gt;"",Datos!AA576=AA$1008),0,IF(AA$1004=0,0,1-CHOOSE(AA$1004,IF(ISNUMBER(Datos!AA576),AND(OR(AA$1005="",Datos!AA576&gt;=AA$1005),OR(AA$1006="",Datos!AA576&lt;=AA$1006)),FALSE),IF(ISNUMBER(Datos!AA576),AND(Datos!AA576=INT(Datos!AA576),AND(OR(AA$1005="",Datos!AA576&gt;=AA$1005),OR(AA$1006="",Datos!AA576&lt;=AA$1006))),FALSE),OR(ISNUMBER(FIND(";"&amp;UPPER(TRIM(Datos!AA576&amp;""))&amp;"=",AA$1007)),ISNUMBER(FIND(";"&amp;UPPER(TRIM(Datos!AA576&amp;""))&amp;";",AA$1007))),OR(UPPER(TRIM(Datos!AA576&amp;""))="SÍ",UPPER(TRIM(Datos!AA576&amp;""))="SI",UPPER(TRIM(Datos!AA576&amp;""))="NO"),IF(ISNUMBER(Datos!AA576),AND(OR(AA$1005="",Datos!AA576&gt;=AA$1005),OR(AA$1006="",Datos!AA576&lt;=AA$1006)),FALSE),TRUE))))</f>
        <v>0.0</v>
      </c>
      <c r="AB576">
        <f>IF(Datos!AB576="",0,IF(AND(AB$1008&lt;&gt;"",Datos!AB576=AB$1008),0,IF(AB$1004=0,0,1-CHOOSE(AB$1004,IF(ISNUMBER(Datos!AB576),AND(OR(AB$1005="",Datos!AB576&gt;=AB$1005),OR(AB$1006="",Datos!AB576&lt;=AB$1006)),FALSE),IF(ISNUMBER(Datos!AB576),AND(Datos!AB576=INT(Datos!AB576),AND(OR(AB$1005="",Datos!AB576&gt;=AB$1005),OR(AB$1006="",Datos!AB576&lt;=AB$1006))),FALSE),OR(ISNUMBER(FIND(";"&amp;UPPER(TRIM(Datos!AB576&amp;""))&amp;"=",AB$1007)),ISNUMBER(FIND(";"&amp;UPPER(TRIM(Datos!AB576&amp;""))&amp;";",AB$1007))),OR(UPPER(TRIM(Datos!AB576&amp;""))="SÍ",UPPER(TRIM(Datos!AB576&amp;""))="SI",UPPER(TRIM(Datos!AB576&amp;""))="NO"),IF(ISNUMBER(Datos!AB576),AND(OR(AB$1005="",Datos!AB576&gt;=AB$1005),OR(AB$1006="",Datos!AB576&lt;=AB$1006)),FALSE),TRUE))))</f>
        <v>0.0</v>
      </c>
      <c r="AC576">
        <f>IF(Datos!AC576="",0,IF(AND(AC$1008&lt;&gt;"",Datos!AC576=AC$1008),0,IF(AC$1004=0,0,1-CHOOSE(AC$1004,IF(ISNUMBER(Datos!AC576),AND(OR(AC$1005="",Datos!AC576&gt;=AC$1005),OR(AC$1006="",Datos!AC576&lt;=AC$1006)),FALSE),IF(ISNUMBER(Datos!AC576),AND(Datos!AC576=INT(Datos!AC576),AND(OR(AC$1005="",Datos!AC576&gt;=AC$1005),OR(AC$1006="",Datos!AC576&lt;=AC$1006))),FALSE),OR(ISNUMBER(FIND(";"&amp;UPPER(TRIM(Datos!AC576&amp;""))&amp;"=",AC$1007)),ISNUMBER(FIND(";"&amp;UPPER(TRIM(Datos!AC576&amp;""))&amp;";",AC$1007))),OR(UPPER(TRIM(Datos!AC576&amp;""))="SÍ",UPPER(TRIM(Datos!AC576&amp;""))="SI",UPPER(TRIM(Datos!AC576&amp;""))="NO"),IF(ISNUMBER(Datos!AC576),AND(OR(AC$1005="",Datos!AC576&gt;=AC$1005),OR(AC$1006="",Datos!AC576&lt;=AC$1006)),FALSE),TRUE))))</f>
        <v>0.0</v>
      </c>
      <c r="AD576">
        <f>IF(Datos!AD576="",0,IF(AND(AD$1008&lt;&gt;"",Datos!AD576=AD$1008),0,IF(AD$1004=0,0,1-CHOOSE(AD$1004,IF(ISNUMBER(Datos!AD576),AND(OR(AD$1005="",Datos!AD576&gt;=AD$1005),OR(AD$1006="",Datos!AD576&lt;=AD$1006)),FALSE),IF(ISNUMBER(Datos!AD576),AND(Datos!AD576=INT(Datos!AD576),AND(OR(AD$1005="",Datos!AD576&gt;=AD$1005),OR(AD$1006="",Datos!AD576&lt;=AD$1006))),FALSE),OR(ISNUMBER(FIND(";"&amp;UPPER(TRIM(Datos!AD576&amp;""))&amp;"=",AD$1007)),ISNUMBER(FIND(";"&amp;UPPER(TRIM(Datos!AD576&amp;""))&amp;";",AD$1007))),OR(UPPER(TRIM(Datos!AD576&amp;""))="SÍ",UPPER(TRIM(Datos!AD576&amp;""))="SI",UPPER(TRIM(Datos!AD576&amp;""))="NO"),IF(ISNUMBER(Datos!AD576),AND(OR(AD$1005="",Datos!AD576&gt;=AD$1005),OR(AD$1006="",Datos!AD576&lt;=AD$1006)),FALSE),TRUE))))</f>
        <v>0.0</v>
      </c>
      <c r="AE576">
        <f>IF(Datos!AE576="",0,IF(AND(AE$1008&lt;&gt;"",Datos!AE576=AE$1008),0,IF(AE$1004=0,0,1-CHOOSE(AE$1004,IF(ISNUMBER(Datos!AE576),AND(OR(AE$1005="",Datos!AE576&gt;=AE$1005),OR(AE$1006="",Datos!AE576&lt;=AE$1006)),FALSE),IF(ISNUMBER(Datos!AE576),AND(Datos!AE576=INT(Datos!AE576),AND(OR(AE$1005="",Datos!AE576&gt;=AE$1005),OR(AE$1006="",Datos!AE576&lt;=AE$1006))),FALSE),OR(ISNUMBER(FIND(";"&amp;UPPER(TRIM(Datos!AE576&amp;""))&amp;"=",AE$1007)),ISNUMBER(FIND(";"&amp;UPPER(TRIM(Datos!AE576&amp;""))&amp;";",AE$1007))),OR(UPPER(TRIM(Datos!AE576&amp;""))="SÍ",UPPER(TRIM(Datos!AE576&amp;""))="SI",UPPER(TRIM(Datos!AE576&amp;""))="NO"),IF(ISNUMBER(Datos!AE576),AND(OR(AE$1005="",Datos!AE576&gt;=AE$1005),OR(AE$1006="",Datos!AE576&lt;=AE$1006)),FALSE),TRUE))))</f>
        <v>0.0</v>
      </c>
    </row>
    <row r="577" spans="2:31">
      <c r="B577">
        <f>IF(Datos!B577="",0,IF(AND(B$1008&lt;&gt;"",Datos!B577=B$1008),0,IF(B$1004=0,0,1-CHOOSE(B$1004,IF(ISNUMBER(Datos!B577),AND(OR(B$1005="",Datos!B577&gt;=B$1005),OR(B$1006="",Datos!B577&lt;=B$1006)),FALSE),IF(ISNUMBER(Datos!B577),AND(Datos!B577=INT(Datos!B577),AND(OR(B$1005="",Datos!B577&gt;=B$1005),OR(B$1006="",Datos!B577&lt;=B$1006))),FALSE),OR(ISNUMBER(FIND(";"&amp;UPPER(TRIM(Datos!B577&amp;""))&amp;"=",B$1007)),ISNUMBER(FIND(";"&amp;UPPER(TRIM(Datos!B577&amp;""))&amp;";",B$1007))),OR(UPPER(TRIM(Datos!B577&amp;""))="SÍ",UPPER(TRIM(Datos!B577&amp;""))="SI",UPPER(TRIM(Datos!B577&amp;""))="NO"),IF(ISNUMBER(Datos!B577),AND(OR(B$1005="",Datos!B577&gt;=B$1005),OR(B$1006="",Datos!B577&lt;=B$1006)),FALSE),TRUE))))</f>
        <v>0.0</v>
      </c>
      <c r="C577">
        <f>IF(Datos!C577="",0,IF(AND(C$1008&lt;&gt;"",Datos!C577=C$1008),0,IF(C$1004=0,0,1-CHOOSE(C$1004,IF(ISNUMBER(Datos!C577),AND(OR(C$1005="",Datos!C577&gt;=C$1005),OR(C$1006="",Datos!C577&lt;=C$1006)),FALSE),IF(ISNUMBER(Datos!C577),AND(Datos!C577=INT(Datos!C577),AND(OR(C$1005="",Datos!C577&gt;=C$1005),OR(C$1006="",Datos!C577&lt;=C$1006))),FALSE),OR(ISNUMBER(FIND(";"&amp;UPPER(TRIM(Datos!C577&amp;""))&amp;"=",C$1007)),ISNUMBER(FIND(";"&amp;UPPER(TRIM(Datos!C577&amp;""))&amp;";",C$1007))),OR(UPPER(TRIM(Datos!C577&amp;""))="SÍ",UPPER(TRIM(Datos!C577&amp;""))="SI",UPPER(TRIM(Datos!C577&amp;""))="NO"),IF(ISNUMBER(Datos!C577),AND(OR(C$1005="",Datos!C577&gt;=C$1005),OR(C$1006="",Datos!C577&lt;=C$1006)),FALSE),TRUE))))</f>
        <v>0.0</v>
      </c>
      <c r="D577">
        <f>IF(Datos!D577="",0,IF(AND(D$1008&lt;&gt;"",Datos!D577=D$1008),0,IF(D$1004=0,0,1-CHOOSE(D$1004,IF(ISNUMBER(Datos!D577),AND(OR(D$1005="",Datos!D577&gt;=D$1005),OR(D$1006="",Datos!D577&lt;=D$1006)),FALSE),IF(ISNUMBER(Datos!D577),AND(Datos!D577=INT(Datos!D577),AND(OR(D$1005="",Datos!D577&gt;=D$1005),OR(D$1006="",Datos!D577&lt;=D$1006))),FALSE),OR(ISNUMBER(FIND(";"&amp;UPPER(TRIM(Datos!D577&amp;""))&amp;"=",D$1007)),ISNUMBER(FIND(";"&amp;UPPER(TRIM(Datos!D577&amp;""))&amp;";",D$1007))),OR(UPPER(TRIM(Datos!D577&amp;""))="SÍ",UPPER(TRIM(Datos!D577&amp;""))="SI",UPPER(TRIM(Datos!D577&amp;""))="NO"),IF(ISNUMBER(Datos!D577),AND(OR(D$1005="",Datos!D577&gt;=D$1005),OR(D$1006="",Datos!D577&lt;=D$1006)),FALSE),TRUE))))</f>
        <v>0.0</v>
      </c>
      <c r="E577">
        <f>IF(Datos!E577="",0,IF(AND(E$1008&lt;&gt;"",Datos!E577=E$1008),0,IF(E$1004=0,0,1-CHOOSE(E$1004,IF(ISNUMBER(Datos!E577),AND(OR(E$1005="",Datos!E577&gt;=E$1005),OR(E$1006="",Datos!E577&lt;=E$1006)),FALSE),IF(ISNUMBER(Datos!E577),AND(Datos!E577=INT(Datos!E577),AND(OR(E$1005="",Datos!E577&gt;=E$1005),OR(E$1006="",Datos!E577&lt;=E$1006))),FALSE),OR(ISNUMBER(FIND(";"&amp;UPPER(TRIM(Datos!E577&amp;""))&amp;"=",E$1007)),ISNUMBER(FIND(";"&amp;UPPER(TRIM(Datos!E577&amp;""))&amp;";",E$1007))),OR(UPPER(TRIM(Datos!E577&amp;""))="SÍ",UPPER(TRIM(Datos!E577&amp;""))="SI",UPPER(TRIM(Datos!E577&amp;""))="NO"),IF(ISNUMBER(Datos!E577),AND(OR(E$1005="",Datos!E577&gt;=E$1005),OR(E$1006="",Datos!E577&lt;=E$1006)),FALSE),TRUE))))</f>
        <v>0.0</v>
      </c>
      <c r="F577">
        <f>IF(Datos!F577="",0,IF(AND(F$1008&lt;&gt;"",Datos!F577=F$1008),0,IF(F$1004=0,0,1-CHOOSE(F$1004,IF(ISNUMBER(Datos!F577),AND(OR(F$1005="",Datos!F577&gt;=F$1005),OR(F$1006="",Datos!F577&lt;=F$1006)),FALSE),IF(ISNUMBER(Datos!F577),AND(Datos!F577=INT(Datos!F577),AND(OR(F$1005="",Datos!F577&gt;=F$1005),OR(F$1006="",Datos!F577&lt;=F$1006))),FALSE),OR(ISNUMBER(FIND(";"&amp;UPPER(TRIM(Datos!F577&amp;""))&amp;"=",F$1007)),ISNUMBER(FIND(";"&amp;UPPER(TRIM(Datos!F577&amp;""))&amp;";",F$1007))),OR(UPPER(TRIM(Datos!F577&amp;""))="SÍ",UPPER(TRIM(Datos!F577&amp;""))="SI",UPPER(TRIM(Datos!F577&amp;""))="NO"),IF(ISNUMBER(Datos!F577),AND(OR(F$1005="",Datos!F577&gt;=F$1005),OR(F$1006="",Datos!F577&lt;=F$1006)),FALSE),TRUE))))</f>
        <v>0.0</v>
      </c>
      <c r="G577">
        <f>IF(Datos!G577="",0,IF(AND(G$1008&lt;&gt;"",Datos!G577=G$1008),0,IF(G$1004=0,0,1-CHOOSE(G$1004,IF(ISNUMBER(Datos!G577),AND(OR(G$1005="",Datos!G577&gt;=G$1005),OR(G$1006="",Datos!G577&lt;=G$1006)),FALSE),IF(ISNUMBER(Datos!G577),AND(Datos!G577=INT(Datos!G577),AND(OR(G$1005="",Datos!G577&gt;=G$1005),OR(G$1006="",Datos!G577&lt;=G$1006))),FALSE),OR(ISNUMBER(FIND(";"&amp;UPPER(TRIM(Datos!G577&amp;""))&amp;"=",G$1007)),ISNUMBER(FIND(";"&amp;UPPER(TRIM(Datos!G577&amp;""))&amp;";",G$1007))),OR(UPPER(TRIM(Datos!G577&amp;""))="SÍ",UPPER(TRIM(Datos!G577&amp;""))="SI",UPPER(TRIM(Datos!G577&amp;""))="NO"),IF(ISNUMBER(Datos!G577),AND(OR(G$1005="",Datos!G577&gt;=G$1005),OR(G$1006="",Datos!G577&lt;=G$1006)),FALSE),TRUE))))</f>
        <v>0.0</v>
      </c>
      <c r="H577">
        <f>IF(Datos!H577="",0,IF(AND(H$1008&lt;&gt;"",Datos!H577=H$1008),0,IF(H$1004=0,0,1-CHOOSE(H$1004,IF(ISNUMBER(Datos!H577),AND(OR(H$1005="",Datos!H577&gt;=H$1005),OR(H$1006="",Datos!H577&lt;=H$1006)),FALSE),IF(ISNUMBER(Datos!H577),AND(Datos!H577=INT(Datos!H577),AND(OR(H$1005="",Datos!H577&gt;=H$1005),OR(H$1006="",Datos!H577&lt;=H$1006))),FALSE),OR(ISNUMBER(FIND(";"&amp;UPPER(TRIM(Datos!H577&amp;""))&amp;"=",H$1007)),ISNUMBER(FIND(";"&amp;UPPER(TRIM(Datos!H577&amp;""))&amp;";",H$1007))),OR(UPPER(TRIM(Datos!H577&amp;""))="SÍ",UPPER(TRIM(Datos!H577&amp;""))="SI",UPPER(TRIM(Datos!H577&amp;""))="NO"),IF(ISNUMBER(Datos!H577),AND(OR(H$1005="",Datos!H577&gt;=H$1005),OR(H$1006="",Datos!H577&lt;=H$1006)),FALSE),TRUE))))</f>
        <v>0.0</v>
      </c>
      <c r="I577">
        <f>IF(Datos!I577="",0,IF(AND(I$1008&lt;&gt;"",Datos!I577=I$1008),0,IF(I$1004=0,0,1-CHOOSE(I$1004,IF(ISNUMBER(Datos!I577),AND(OR(I$1005="",Datos!I577&gt;=I$1005),OR(I$1006="",Datos!I577&lt;=I$1006)),FALSE),IF(ISNUMBER(Datos!I577),AND(Datos!I577=INT(Datos!I577),AND(OR(I$1005="",Datos!I577&gt;=I$1005),OR(I$1006="",Datos!I577&lt;=I$1006))),FALSE),OR(ISNUMBER(FIND(";"&amp;UPPER(TRIM(Datos!I577&amp;""))&amp;"=",I$1007)),ISNUMBER(FIND(";"&amp;UPPER(TRIM(Datos!I577&amp;""))&amp;";",I$1007))),OR(UPPER(TRIM(Datos!I577&amp;""))="SÍ",UPPER(TRIM(Datos!I577&amp;""))="SI",UPPER(TRIM(Datos!I577&amp;""))="NO"),IF(ISNUMBER(Datos!I577),AND(OR(I$1005="",Datos!I577&gt;=I$1005),OR(I$1006="",Datos!I577&lt;=I$1006)),FALSE),TRUE))))</f>
        <v>0.0</v>
      </c>
      <c r="J577">
        <f>IF(Datos!J577="",0,IF(AND(J$1008&lt;&gt;"",Datos!J577=J$1008),0,IF(J$1004=0,0,1-CHOOSE(J$1004,IF(ISNUMBER(Datos!J577),AND(OR(J$1005="",Datos!J577&gt;=J$1005),OR(J$1006="",Datos!J577&lt;=J$1006)),FALSE),IF(ISNUMBER(Datos!J577),AND(Datos!J577=INT(Datos!J577),AND(OR(J$1005="",Datos!J577&gt;=J$1005),OR(J$1006="",Datos!J577&lt;=J$1006))),FALSE),OR(ISNUMBER(FIND(";"&amp;UPPER(TRIM(Datos!J577&amp;""))&amp;"=",J$1007)),ISNUMBER(FIND(";"&amp;UPPER(TRIM(Datos!J577&amp;""))&amp;";",J$1007))),OR(UPPER(TRIM(Datos!J577&amp;""))="SÍ",UPPER(TRIM(Datos!J577&amp;""))="SI",UPPER(TRIM(Datos!J577&amp;""))="NO"),IF(ISNUMBER(Datos!J577),AND(OR(J$1005="",Datos!J577&gt;=J$1005),OR(J$1006="",Datos!J577&lt;=J$1006)),FALSE),TRUE))))</f>
        <v>0.0</v>
      </c>
      <c r="K577">
        <f>IF(Datos!K577="",0,IF(AND(K$1008&lt;&gt;"",Datos!K577=K$1008),0,IF(K$1004=0,0,1-CHOOSE(K$1004,IF(ISNUMBER(Datos!K577),AND(OR(K$1005="",Datos!K577&gt;=K$1005),OR(K$1006="",Datos!K577&lt;=K$1006)),FALSE),IF(ISNUMBER(Datos!K577),AND(Datos!K577=INT(Datos!K577),AND(OR(K$1005="",Datos!K577&gt;=K$1005),OR(K$1006="",Datos!K577&lt;=K$1006))),FALSE),OR(ISNUMBER(FIND(";"&amp;UPPER(TRIM(Datos!K577&amp;""))&amp;"=",K$1007)),ISNUMBER(FIND(";"&amp;UPPER(TRIM(Datos!K577&amp;""))&amp;";",K$1007))),OR(UPPER(TRIM(Datos!K577&amp;""))="SÍ",UPPER(TRIM(Datos!K577&amp;""))="SI",UPPER(TRIM(Datos!K577&amp;""))="NO"),IF(ISNUMBER(Datos!K577),AND(OR(K$1005="",Datos!K577&gt;=K$1005),OR(K$1006="",Datos!K577&lt;=K$1006)),FALSE),TRUE))))</f>
        <v>0.0</v>
      </c>
      <c r="L577">
        <f>IF(Datos!L577="",0,IF(AND(L$1008&lt;&gt;"",Datos!L577=L$1008),0,IF(L$1004=0,0,1-CHOOSE(L$1004,IF(ISNUMBER(Datos!L577),AND(OR(L$1005="",Datos!L577&gt;=L$1005),OR(L$1006="",Datos!L577&lt;=L$1006)),FALSE),IF(ISNUMBER(Datos!L577),AND(Datos!L577=INT(Datos!L577),AND(OR(L$1005="",Datos!L577&gt;=L$1005),OR(L$1006="",Datos!L577&lt;=L$1006))),FALSE),OR(ISNUMBER(FIND(";"&amp;UPPER(TRIM(Datos!L577&amp;""))&amp;"=",L$1007)),ISNUMBER(FIND(";"&amp;UPPER(TRIM(Datos!L577&amp;""))&amp;";",L$1007))),OR(UPPER(TRIM(Datos!L577&amp;""))="SÍ",UPPER(TRIM(Datos!L577&amp;""))="SI",UPPER(TRIM(Datos!L577&amp;""))="NO"),IF(ISNUMBER(Datos!L577),AND(OR(L$1005="",Datos!L577&gt;=L$1005),OR(L$1006="",Datos!L577&lt;=L$1006)),FALSE),TRUE))))</f>
        <v>0.0</v>
      </c>
      <c r="M577">
        <f>IF(Datos!M577="",0,IF(AND(M$1008&lt;&gt;"",Datos!M577=M$1008),0,IF(M$1004=0,0,1-CHOOSE(M$1004,IF(ISNUMBER(Datos!M577),AND(OR(M$1005="",Datos!M577&gt;=M$1005),OR(M$1006="",Datos!M577&lt;=M$1006)),FALSE),IF(ISNUMBER(Datos!M577),AND(Datos!M577=INT(Datos!M577),AND(OR(M$1005="",Datos!M577&gt;=M$1005),OR(M$1006="",Datos!M577&lt;=M$1006))),FALSE),OR(ISNUMBER(FIND(";"&amp;UPPER(TRIM(Datos!M577&amp;""))&amp;"=",M$1007)),ISNUMBER(FIND(";"&amp;UPPER(TRIM(Datos!M577&amp;""))&amp;";",M$1007))),OR(UPPER(TRIM(Datos!M577&amp;""))="SÍ",UPPER(TRIM(Datos!M577&amp;""))="SI",UPPER(TRIM(Datos!M577&amp;""))="NO"),IF(ISNUMBER(Datos!M577),AND(OR(M$1005="",Datos!M577&gt;=M$1005),OR(M$1006="",Datos!M577&lt;=M$1006)),FALSE),TRUE))))</f>
        <v>0.0</v>
      </c>
      <c r="N577">
        <f>IF(Datos!N577="",0,IF(AND(N$1008&lt;&gt;"",Datos!N577=N$1008),0,IF(N$1004=0,0,1-CHOOSE(N$1004,IF(ISNUMBER(Datos!N577),AND(OR(N$1005="",Datos!N577&gt;=N$1005),OR(N$1006="",Datos!N577&lt;=N$1006)),FALSE),IF(ISNUMBER(Datos!N577),AND(Datos!N577=INT(Datos!N577),AND(OR(N$1005="",Datos!N577&gt;=N$1005),OR(N$1006="",Datos!N577&lt;=N$1006))),FALSE),OR(ISNUMBER(FIND(";"&amp;UPPER(TRIM(Datos!N577&amp;""))&amp;"=",N$1007)),ISNUMBER(FIND(";"&amp;UPPER(TRIM(Datos!N577&amp;""))&amp;";",N$1007))),OR(UPPER(TRIM(Datos!N577&amp;""))="SÍ",UPPER(TRIM(Datos!N577&amp;""))="SI",UPPER(TRIM(Datos!N577&amp;""))="NO"),IF(ISNUMBER(Datos!N577),AND(OR(N$1005="",Datos!N577&gt;=N$1005),OR(N$1006="",Datos!N577&lt;=N$1006)),FALSE),TRUE))))</f>
        <v>0.0</v>
      </c>
      <c r="O577">
        <f>IF(Datos!O577="",0,IF(AND(O$1008&lt;&gt;"",Datos!O577=O$1008),0,IF(O$1004=0,0,1-CHOOSE(O$1004,IF(ISNUMBER(Datos!O577),AND(OR(O$1005="",Datos!O577&gt;=O$1005),OR(O$1006="",Datos!O577&lt;=O$1006)),FALSE),IF(ISNUMBER(Datos!O577),AND(Datos!O577=INT(Datos!O577),AND(OR(O$1005="",Datos!O577&gt;=O$1005),OR(O$1006="",Datos!O577&lt;=O$1006))),FALSE),OR(ISNUMBER(FIND(";"&amp;UPPER(TRIM(Datos!O577&amp;""))&amp;"=",O$1007)),ISNUMBER(FIND(";"&amp;UPPER(TRIM(Datos!O577&amp;""))&amp;";",O$1007))),OR(UPPER(TRIM(Datos!O577&amp;""))="SÍ",UPPER(TRIM(Datos!O577&amp;""))="SI",UPPER(TRIM(Datos!O577&amp;""))="NO"),IF(ISNUMBER(Datos!O577),AND(OR(O$1005="",Datos!O577&gt;=O$1005),OR(O$1006="",Datos!O577&lt;=O$1006)),FALSE),TRUE))))</f>
        <v>0.0</v>
      </c>
      <c r="P577">
        <f>IF(Datos!P577="",0,IF(AND(P$1008&lt;&gt;"",Datos!P577=P$1008),0,IF(P$1004=0,0,1-CHOOSE(P$1004,IF(ISNUMBER(Datos!P577),AND(OR(P$1005="",Datos!P577&gt;=P$1005),OR(P$1006="",Datos!P577&lt;=P$1006)),FALSE),IF(ISNUMBER(Datos!P577),AND(Datos!P577=INT(Datos!P577),AND(OR(P$1005="",Datos!P577&gt;=P$1005),OR(P$1006="",Datos!P577&lt;=P$1006))),FALSE),OR(ISNUMBER(FIND(";"&amp;UPPER(TRIM(Datos!P577&amp;""))&amp;"=",P$1007)),ISNUMBER(FIND(";"&amp;UPPER(TRIM(Datos!P577&amp;""))&amp;";",P$1007))),OR(UPPER(TRIM(Datos!P577&amp;""))="SÍ",UPPER(TRIM(Datos!P577&amp;""))="SI",UPPER(TRIM(Datos!P577&amp;""))="NO"),IF(ISNUMBER(Datos!P577),AND(OR(P$1005="",Datos!P577&gt;=P$1005),OR(P$1006="",Datos!P577&lt;=P$1006)),FALSE),TRUE))))</f>
        <v>0.0</v>
      </c>
      <c r="Q577">
        <f>IF(Datos!Q577="",0,IF(AND(Q$1008&lt;&gt;"",Datos!Q577=Q$1008),0,IF(Q$1004=0,0,1-CHOOSE(Q$1004,IF(ISNUMBER(Datos!Q577),AND(OR(Q$1005="",Datos!Q577&gt;=Q$1005),OR(Q$1006="",Datos!Q577&lt;=Q$1006)),FALSE),IF(ISNUMBER(Datos!Q577),AND(Datos!Q577=INT(Datos!Q577),AND(OR(Q$1005="",Datos!Q577&gt;=Q$1005),OR(Q$1006="",Datos!Q577&lt;=Q$1006))),FALSE),OR(ISNUMBER(FIND(";"&amp;UPPER(TRIM(Datos!Q577&amp;""))&amp;"=",Q$1007)),ISNUMBER(FIND(";"&amp;UPPER(TRIM(Datos!Q577&amp;""))&amp;";",Q$1007))),OR(UPPER(TRIM(Datos!Q577&amp;""))="SÍ",UPPER(TRIM(Datos!Q577&amp;""))="SI",UPPER(TRIM(Datos!Q577&amp;""))="NO"),IF(ISNUMBER(Datos!Q577),AND(OR(Q$1005="",Datos!Q577&gt;=Q$1005),OR(Q$1006="",Datos!Q577&lt;=Q$1006)),FALSE),TRUE))))</f>
        <v>0.0</v>
      </c>
      <c r="R577">
        <f>IF(Datos!R577="",0,IF(AND(R$1008&lt;&gt;"",Datos!R577=R$1008),0,IF(R$1004=0,0,1-CHOOSE(R$1004,IF(ISNUMBER(Datos!R577),AND(OR(R$1005="",Datos!R577&gt;=R$1005),OR(R$1006="",Datos!R577&lt;=R$1006)),FALSE),IF(ISNUMBER(Datos!R577),AND(Datos!R577=INT(Datos!R577),AND(OR(R$1005="",Datos!R577&gt;=R$1005),OR(R$1006="",Datos!R577&lt;=R$1006))),FALSE),OR(ISNUMBER(FIND(";"&amp;UPPER(TRIM(Datos!R577&amp;""))&amp;"=",R$1007)),ISNUMBER(FIND(";"&amp;UPPER(TRIM(Datos!R577&amp;""))&amp;";",R$1007))),OR(UPPER(TRIM(Datos!R577&amp;""))="SÍ",UPPER(TRIM(Datos!R577&amp;""))="SI",UPPER(TRIM(Datos!R577&amp;""))="NO"),IF(ISNUMBER(Datos!R577),AND(OR(R$1005="",Datos!R577&gt;=R$1005),OR(R$1006="",Datos!R577&lt;=R$1006)),FALSE),TRUE))))</f>
        <v>0.0</v>
      </c>
      <c r="S577">
        <f>IF(Datos!S577="",0,IF(AND(S$1008&lt;&gt;"",Datos!S577=S$1008),0,IF(S$1004=0,0,1-CHOOSE(S$1004,IF(ISNUMBER(Datos!S577),AND(OR(S$1005="",Datos!S577&gt;=S$1005),OR(S$1006="",Datos!S577&lt;=S$1006)),FALSE),IF(ISNUMBER(Datos!S577),AND(Datos!S577=INT(Datos!S577),AND(OR(S$1005="",Datos!S577&gt;=S$1005),OR(S$1006="",Datos!S577&lt;=S$1006))),FALSE),OR(ISNUMBER(FIND(";"&amp;UPPER(TRIM(Datos!S577&amp;""))&amp;"=",S$1007)),ISNUMBER(FIND(";"&amp;UPPER(TRIM(Datos!S577&amp;""))&amp;";",S$1007))),OR(UPPER(TRIM(Datos!S577&amp;""))="SÍ",UPPER(TRIM(Datos!S577&amp;""))="SI",UPPER(TRIM(Datos!S577&amp;""))="NO"),IF(ISNUMBER(Datos!S577),AND(OR(S$1005="",Datos!S577&gt;=S$1005),OR(S$1006="",Datos!S577&lt;=S$1006)),FALSE),TRUE))))</f>
        <v>0.0</v>
      </c>
      <c r="T577">
        <f>IF(Datos!T577="",0,IF(AND(T$1008&lt;&gt;"",Datos!T577=T$1008),0,IF(T$1004=0,0,1-CHOOSE(T$1004,IF(ISNUMBER(Datos!T577),AND(OR(T$1005="",Datos!T577&gt;=T$1005),OR(T$1006="",Datos!T577&lt;=T$1006)),FALSE),IF(ISNUMBER(Datos!T577),AND(Datos!T577=INT(Datos!T577),AND(OR(T$1005="",Datos!T577&gt;=T$1005),OR(T$1006="",Datos!T577&lt;=T$1006))),FALSE),OR(ISNUMBER(FIND(";"&amp;UPPER(TRIM(Datos!T577&amp;""))&amp;"=",T$1007)),ISNUMBER(FIND(";"&amp;UPPER(TRIM(Datos!T577&amp;""))&amp;";",T$1007))),OR(UPPER(TRIM(Datos!T577&amp;""))="SÍ",UPPER(TRIM(Datos!T577&amp;""))="SI",UPPER(TRIM(Datos!T577&amp;""))="NO"),IF(ISNUMBER(Datos!T577),AND(OR(T$1005="",Datos!T577&gt;=T$1005),OR(T$1006="",Datos!T577&lt;=T$1006)),FALSE),TRUE))))</f>
        <v>0.0</v>
      </c>
      <c r="U577">
        <f>IF(Datos!U577="",0,IF(AND(U$1008&lt;&gt;"",Datos!U577=U$1008),0,IF(U$1004=0,0,1-CHOOSE(U$1004,IF(ISNUMBER(Datos!U577),AND(OR(U$1005="",Datos!U577&gt;=U$1005),OR(U$1006="",Datos!U577&lt;=U$1006)),FALSE),IF(ISNUMBER(Datos!U577),AND(Datos!U577=INT(Datos!U577),AND(OR(U$1005="",Datos!U577&gt;=U$1005),OR(U$1006="",Datos!U577&lt;=U$1006))),FALSE),OR(ISNUMBER(FIND(";"&amp;UPPER(TRIM(Datos!U577&amp;""))&amp;"=",U$1007)),ISNUMBER(FIND(";"&amp;UPPER(TRIM(Datos!U577&amp;""))&amp;";",U$1007))),OR(UPPER(TRIM(Datos!U577&amp;""))="SÍ",UPPER(TRIM(Datos!U577&amp;""))="SI",UPPER(TRIM(Datos!U577&amp;""))="NO"),IF(ISNUMBER(Datos!U577),AND(OR(U$1005="",Datos!U577&gt;=U$1005),OR(U$1006="",Datos!U577&lt;=U$1006)),FALSE),TRUE))))</f>
        <v>0.0</v>
      </c>
      <c r="V577">
        <f>IF(Datos!V577="",0,IF(AND(V$1008&lt;&gt;"",Datos!V577=V$1008),0,IF(V$1004=0,0,1-CHOOSE(V$1004,IF(ISNUMBER(Datos!V577),AND(OR(V$1005="",Datos!V577&gt;=V$1005),OR(V$1006="",Datos!V577&lt;=V$1006)),FALSE),IF(ISNUMBER(Datos!V577),AND(Datos!V577=INT(Datos!V577),AND(OR(V$1005="",Datos!V577&gt;=V$1005),OR(V$1006="",Datos!V577&lt;=V$1006))),FALSE),OR(ISNUMBER(FIND(";"&amp;UPPER(TRIM(Datos!V577&amp;""))&amp;"=",V$1007)),ISNUMBER(FIND(";"&amp;UPPER(TRIM(Datos!V577&amp;""))&amp;";",V$1007))),OR(UPPER(TRIM(Datos!V577&amp;""))="SÍ",UPPER(TRIM(Datos!V577&amp;""))="SI",UPPER(TRIM(Datos!V577&amp;""))="NO"),IF(ISNUMBER(Datos!V577),AND(OR(V$1005="",Datos!V577&gt;=V$1005),OR(V$1006="",Datos!V577&lt;=V$1006)),FALSE),TRUE))))</f>
        <v>0.0</v>
      </c>
      <c r="W577">
        <f>IF(Datos!W577="",0,IF(AND(W$1008&lt;&gt;"",Datos!W577=W$1008),0,IF(W$1004=0,0,1-CHOOSE(W$1004,IF(ISNUMBER(Datos!W577),AND(OR(W$1005="",Datos!W577&gt;=W$1005),OR(W$1006="",Datos!W577&lt;=W$1006)),FALSE),IF(ISNUMBER(Datos!W577),AND(Datos!W577=INT(Datos!W577),AND(OR(W$1005="",Datos!W577&gt;=W$1005),OR(W$1006="",Datos!W577&lt;=W$1006))),FALSE),OR(ISNUMBER(FIND(";"&amp;UPPER(TRIM(Datos!W577&amp;""))&amp;"=",W$1007)),ISNUMBER(FIND(";"&amp;UPPER(TRIM(Datos!W577&amp;""))&amp;";",W$1007))),OR(UPPER(TRIM(Datos!W577&amp;""))="SÍ",UPPER(TRIM(Datos!W577&amp;""))="SI",UPPER(TRIM(Datos!W577&amp;""))="NO"),IF(ISNUMBER(Datos!W577),AND(OR(W$1005="",Datos!W577&gt;=W$1005),OR(W$1006="",Datos!W577&lt;=W$1006)),FALSE),TRUE))))</f>
        <v>0.0</v>
      </c>
      <c r="X577">
        <f>IF(Datos!X577="",0,IF(AND(X$1008&lt;&gt;"",Datos!X577=X$1008),0,IF(X$1004=0,0,1-CHOOSE(X$1004,IF(ISNUMBER(Datos!X577),AND(OR(X$1005="",Datos!X577&gt;=X$1005),OR(X$1006="",Datos!X577&lt;=X$1006)),FALSE),IF(ISNUMBER(Datos!X577),AND(Datos!X577=INT(Datos!X577),AND(OR(X$1005="",Datos!X577&gt;=X$1005),OR(X$1006="",Datos!X577&lt;=X$1006))),FALSE),OR(ISNUMBER(FIND(";"&amp;UPPER(TRIM(Datos!X577&amp;""))&amp;"=",X$1007)),ISNUMBER(FIND(";"&amp;UPPER(TRIM(Datos!X577&amp;""))&amp;";",X$1007))),OR(UPPER(TRIM(Datos!X577&amp;""))="SÍ",UPPER(TRIM(Datos!X577&amp;""))="SI",UPPER(TRIM(Datos!X577&amp;""))="NO"),IF(ISNUMBER(Datos!X577),AND(OR(X$1005="",Datos!X577&gt;=X$1005),OR(X$1006="",Datos!X577&lt;=X$1006)),FALSE),TRUE))))</f>
        <v>0.0</v>
      </c>
      <c r="Y577">
        <f>IF(Datos!Y577="",0,IF(AND(Y$1008&lt;&gt;"",Datos!Y577=Y$1008),0,IF(Y$1004=0,0,1-CHOOSE(Y$1004,IF(ISNUMBER(Datos!Y577),AND(OR(Y$1005="",Datos!Y577&gt;=Y$1005),OR(Y$1006="",Datos!Y577&lt;=Y$1006)),FALSE),IF(ISNUMBER(Datos!Y577),AND(Datos!Y577=INT(Datos!Y577),AND(OR(Y$1005="",Datos!Y577&gt;=Y$1005),OR(Y$1006="",Datos!Y577&lt;=Y$1006))),FALSE),OR(ISNUMBER(FIND(";"&amp;UPPER(TRIM(Datos!Y577&amp;""))&amp;"=",Y$1007)),ISNUMBER(FIND(";"&amp;UPPER(TRIM(Datos!Y577&amp;""))&amp;";",Y$1007))),OR(UPPER(TRIM(Datos!Y577&amp;""))="SÍ",UPPER(TRIM(Datos!Y577&amp;""))="SI",UPPER(TRIM(Datos!Y577&amp;""))="NO"),IF(ISNUMBER(Datos!Y577),AND(OR(Y$1005="",Datos!Y577&gt;=Y$1005),OR(Y$1006="",Datos!Y577&lt;=Y$1006)),FALSE),TRUE))))</f>
        <v>0.0</v>
      </c>
      <c r="Z577">
        <f>IF(Datos!Z577="",0,IF(AND(Z$1008&lt;&gt;"",Datos!Z577=Z$1008),0,IF(Z$1004=0,0,1-CHOOSE(Z$1004,IF(ISNUMBER(Datos!Z577),AND(OR(Z$1005="",Datos!Z577&gt;=Z$1005),OR(Z$1006="",Datos!Z577&lt;=Z$1006)),FALSE),IF(ISNUMBER(Datos!Z577),AND(Datos!Z577=INT(Datos!Z577),AND(OR(Z$1005="",Datos!Z577&gt;=Z$1005),OR(Z$1006="",Datos!Z577&lt;=Z$1006))),FALSE),OR(ISNUMBER(FIND(";"&amp;UPPER(TRIM(Datos!Z577&amp;""))&amp;"=",Z$1007)),ISNUMBER(FIND(";"&amp;UPPER(TRIM(Datos!Z577&amp;""))&amp;";",Z$1007))),OR(UPPER(TRIM(Datos!Z577&amp;""))="SÍ",UPPER(TRIM(Datos!Z577&amp;""))="SI",UPPER(TRIM(Datos!Z577&amp;""))="NO"),IF(ISNUMBER(Datos!Z577),AND(OR(Z$1005="",Datos!Z577&gt;=Z$1005),OR(Z$1006="",Datos!Z577&lt;=Z$1006)),FALSE),TRUE))))</f>
        <v>0.0</v>
      </c>
      <c r="AA577">
        <f>IF(Datos!AA577="",0,IF(AND(AA$1008&lt;&gt;"",Datos!AA577=AA$1008),0,IF(AA$1004=0,0,1-CHOOSE(AA$1004,IF(ISNUMBER(Datos!AA577),AND(OR(AA$1005="",Datos!AA577&gt;=AA$1005),OR(AA$1006="",Datos!AA577&lt;=AA$1006)),FALSE),IF(ISNUMBER(Datos!AA577),AND(Datos!AA577=INT(Datos!AA577),AND(OR(AA$1005="",Datos!AA577&gt;=AA$1005),OR(AA$1006="",Datos!AA577&lt;=AA$1006))),FALSE),OR(ISNUMBER(FIND(";"&amp;UPPER(TRIM(Datos!AA577&amp;""))&amp;"=",AA$1007)),ISNUMBER(FIND(";"&amp;UPPER(TRIM(Datos!AA577&amp;""))&amp;";",AA$1007))),OR(UPPER(TRIM(Datos!AA577&amp;""))="SÍ",UPPER(TRIM(Datos!AA577&amp;""))="SI",UPPER(TRIM(Datos!AA577&amp;""))="NO"),IF(ISNUMBER(Datos!AA577),AND(OR(AA$1005="",Datos!AA577&gt;=AA$1005),OR(AA$1006="",Datos!AA577&lt;=AA$1006)),FALSE),TRUE))))</f>
        <v>0.0</v>
      </c>
      <c r="AB577">
        <f>IF(Datos!AB577="",0,IF(AND(AB$1008&lt;&gt;"",Datos!AB577=AB$1008),0,IF(AB$1004=0,0,1-CHOOSE(AB$1004,IF(ISNUMBER(Datos!AB577),AND(OR(AB$1005="",Datos!AB577&gt;=AB$1005),OR(AB$1006="",Datos!AB577&lt;=AB$1006)),FALSE),IF(ISNUMBER(Datos!AB577),AND(Datos!AB577=INT(Datos!AB577),AND(OR(AB$1005="",Datos!AB577&gt;=AB$1005),OR(AB$1006="",Datos!AB577&lt;=AB$1006))),FALSE),OR(ISNUMBER(FIND(";"&amp;UPPER(TRIM(Datos!AB577&amp;""))&amp;"=",AB$1007)),ISNUMBER(FIND(";"&amp;UPPER(TRIM(Datos!AB577&amp;""))&amp;";",AB$1007))),OR(UPPER(TRIM(Datos!AB577&amp;""))="SÍ",UPPER(TRIM(Datos!AB577&amp;""))="SI",UPPER(TRIM(Datos!AB577&amp;""))="NO"),IF(ISNUMBER(Datos!AB577),AND(OR(AB$1005="",Datos!AB577&gt;=AB$1005),OR(AB$1006="",Datos!AB577&lt;=AB$1006)),FALSE),TRUE))))</f>
        <v>0.0</v>
      </c>
      <c r="AC577">
        <f>IF(Datos!AC577="",0,IF(AND(AC$1008&lt;&gt;"",Datos!AC577=AC$1008),0,IF(AC$1004=0,0,1-CHOOSE(AC$1004,IF(ISNUMBER(Datos!AC577),AND(OR(AC$1005="",Datos!AC577&gt;=AC$1005),OR(AC$1006="",Datos!AC577&lt;=AC$1006)),FALSE),IF(ISNUMBER(Datos!AC577),AND(Datos!AC577=INT(Datos!AC577),AND(OR(AC$1005="",Datos!AC577&gt;=AC$1005),OR(AC$1006="",Datos!AC577&lt;=AC$1006))),FALSE),OR(ISNUMBER(FIND(";"&amp;UPPER(TRIM(Datos!AC577&amp;""))&amp;"=",AC$1007)),ISNUMBER(FIND(";"&amp;UPPER(TRIM(Datos!AC577&amp;""))&amp;";",AC$1007))),OR(UPPER(TRIM(Datos!AC577&amp;""))="SÍ",UPPER(TRIM(Datos!AC577&amp;""))="SI",UPPER(TRIM(Datos!AC577&amp;""))="NO"),IF(ISNUMBER(Datos!AC577),AND(OR(AC$1005="",Datos!AC577&gt;=AC$1005),OR(AC$1006="",Datos!AC577&lt;=AC$1006)),FALSE),TRUE))))</f>
        <v>0.0</v>
      </c>
      <c r="AD577">
        <f>IF(Datos!AD577="",0,IF(AND(AD$1008&lt;&gt;"",Datos!AD577=AD$1008),0,IF(AD$1004=0,0,1-CHOOSE(AD$1004,IF(ISNUMBER(Datos!AD577),AND(OR(AD$1005="",Datos!AD577&gt;=AD$1005),OR(AD$1006="",Datos!AD577&lt;=AD$1006)),FALSE),IF(ISNUMBER(Datos!AD577),AND(Datos!AD577=INT(Datos!AD577),AND(OR(AD$1005="",Datos!AD577&gt;=AD$1005),OR(AD$1006="",Datos!AD577&lt;=AD$1006))),FALSE),OR(ISNUMBER(FIND(";"&amp;UPPER(TRIM(Datos!AD577&amp;""))&amp;"=",AD$1007)),ISNUMBER(FIND(";"&amp;UPPER(TRIM(Datos!AD577&amp;""))&amp;";",AD$1007))),OR(UPPER(TRIM(Datos!AD577&amp;""))="SÍ",UPPER(TRIM(Datos!AD577&amp;""))="SI",UPPER(TRIM(Datos!AD577&amp;""))="NO"),IF(ISNUMBER(Datos!AD577),AND(OR(AD$1005="",Datos!AD577&gt;=AD$1005),OR(AD$1006="",Datos!AD577&lt;=AD$1006)),FALSE),TRUE))))</f>
        <v>0.0</v>
      </c>
      <c r="AE577">
        <f>IF(Datos!AE577="",0,IF(AND(AE$1008&lt;&gt;"",Datos!AE577=AE$1008),0,IF(AE$1004=0,0,1-CHOOSE(AE$1004,IF(ISNUMBER(Datos!AE577),AND(OR(AE$1005="",Datos!AE577&gt;=AE$1005),OR(AE$1006="",Datos!AE577&lt;=AE$1006)),FALSE),IF(ISNUMBER(Datos!AE577),AND(Datos!AE577=INT(Datos!AE577),AND(OR(AE$1005="",Datos!AE577&gt;=AE$1005),OR(AE$1006="",Datos!AE577&lt;=AE$1006))),FALSE),OR(ISNUMBER(FIND(";"&amp;UPPER(TRIM(Datos!AE577&amp;""))&amp;"=",AE$1007)),ISNUMBER(FIND(";"&amp;UPPER(TRIM(Datos!AE577&amp;""))&amp;";",AE$1007))),OR(UPPER(TRIM(Datos!AE577&amp;""))="SÍ",UPPER(TRIM(Datos!AE577&amp;""))="SI",UPPER(TRIM(Datos!AE577&amp;""))="NO"),IF(ISNUMBER(Datos!AE577),AND(OR(AE$1005="",Datos!AE577&gt;=AE$1005),OR(AE$1006="",Datos!AE577&lt;=AE$1006)),FALSE),TRUE))))</f>
        <v>0.0</v>
      </c>
    </row>
    <row r="578" spans="2:31">
      <c r="B578">
        <f>IF(Datos!B578="",0,IF(AND(B$1008&lt;&gt;"",Datos!B578=B$1008),0,IF(B$1004=0,0,1-CHOOSE(B$1004,IF(ISNUMBER(Datos!B578),AND(OR(B$1005="",Datos!B578&gt;=B$1005),OR(B$1006="",Datos!B578&lt;=B$1006)),FALSE),IF(ISNUMBER(Datos!B578),AND(Datos!B578=INT(Datos!B578),AND(OR(B$1005="",Datos!B578&gt;=B$1005),OR(B$1006="",Datos!B578&lt;=B$1006))),FALSE),OR(ISNUMBER(FIND(";"&amp;UPPER(TRIM(Datos!B578&amp;""))&amp;"=",B$1007)),ISNUMBER(FIND(";"&amp;UPPER(TRIM(Datos!B578&amp;""))&amp;";",B$1007))),OR(UPPER(TRIM(Datos!B578&amp;""))="SÍ",UPPER(TRIM(Datos!B578&amp;""))="SI",UPPER(TRIM(Datos!B578&amp;""))="NO"),IF(ISNUMBER(Datos!B578),AND(OR(B$1005="",Datos!B578&gt;=B$1005),OR(B$1006="",Datos!B578&lt;=B$1006)),FALSE),TRUE))))</f>
        <v>0.0</v>
      </c>
      <c r="C578">
        <f>IF(Datos!C578="",0,IF(AND(C$1008&lt;&gt;"",Datos!C578=C$1008),0,IF(C$1004=0,0,1-CHOOSE(C$1004,IF(ISNUMBER(Datos!C578),AND(OR(C$1005="",Datos!C578&gt;=C$1005),OR(C$1006="",Datos!C578&lt;=C$1006)),FALSE),IF(ISNUMBER(Datos!C578),AND(Datos!C578=INT(Datos!C578),AND(OR(C$1005="",Datos!C578&gt;=C$1005),OR(C$1006="",Datos!C578&lt;=C$1006))),FALSE),OR(ISNUMBER(FIND(";"&amp;UPPER(TRIM(Datos!C578&amp;""))&amp;"=",C$1007)),ISNUMBER(FIND(";"&amp;UPPER(TRIM(Datos!C578&amp;""))&amp;";",C$1007))),OR(UPPER(TRIM(Datos!C578&amp;""))="SÍ",UPPER(TRIM(Datos!C578&amp;""))="SI",UPPER(TRIM(Datos!C578&amp;""))="NO"),IF(ISNUMBER(Datos!C578),AND(OR(C$1005="",Datos!C578&gt;=C$1005),OR(C$1006="",Datos!C578&lt;=C$1006)),FALSE),TRUE))))</f>
        <v>0.0</v>
      </c>
      <c r="D578">
        <f>IF(Datos!D578="",0,IF(AND(D$1008&lt;&gt;"",Datos!D578=D$1008),0,IF(D$1004=0,0,1-CHOOSE(D$1004,IF(ISNUMBER(Datos!D578),AND(OR(D$1005="",Datos!D578&gt;=D$1005),OR(D$1006="",Datos!D578&lt;=D$1006)),FALSE),IF(ISNUMBER(Datos!D578),AND(Datos!D578=INT(Datos!D578),AND(OR(D$1005="",Datos!D578&gt;=D$1005),OR(D$1006="",Datos!D578&lt;=D$1006))),FALSE),OR(ISNUMBER(FIND(";"&amp;UPPER(TRIM(Datos!D578&amp;""))&amp;"=",D$1007)),ISNUMBER(FIND(";"&amp;UPPER(TRIM(Datos!D578&amp;""))&amp;";",D$1007))),OR(UPPER(TRIM(Datos!D578&amp;""))="SÍ",UPPER(TRIM(Datos!D578&amp;""))="SI",UPPER(TRIM(Datos!D578&amp;""))="NO"),IF(ISNUMBER(Datos!D578),AND(OR(D$1005="",Datos!D578&gt;=D$1005),OR(D$1006="",Datos!D578&lt;=D$1006)),FALSE),TRUE))))</f>
        <v>0.0</v>
      </c>
      <c r="E578">
        <f>IF(Datos!E578="",0,IF(AND(E$1008&lt;&gt;"",Datos!E578=E$1008),0,IF(E$1004=0,0,1-CHOOSE(E$1004,IF(ISNUMBER(Datos!E578),AND(OR(E$1005="",Datos!E578&gt;=E$1005),OR(E$1006="",Datos!E578&lt;=E$1006)),FALSE),IF(ISNUMBER(Datos!E578),AND(Datos!E578=INT(Datos!E578),AND(OR(E$1005="",Datos!E578&gt;=E$1005),OR(E$1006="",Datos!E578&lt;=E$1006))),FALSE),OR(ISNUMBER(FIND(";"&amp;UPPER(TRIM(Datos!E578&amp;""))&amp;"=",E$1007)),ISNUMBER(FIND(";"&amp;UPPER(TRIM(Datos!E578&amp;""))&amp;";",E$1007))),OR(UPPER(TRIM(Datos!E578&amp;""))="SÍ",UPPER(TRIM(Datos!E578&amp;""))="SI",UPPER(TRIM(Datos!E578&amp;""))="NO"),IF(ISNUMBER(Datos!E578),AND(OR(E$1005="",Datos!E578&gt;=E$1005),OR(E$1006="",Datos!E578&lt;=E$1006)),FALSE),TRUE))))</f>
        <v>0.0</v>
      </c>
      <c r="F578">
        <f>IF(Datos!F578="",0,IF(AND(F$1008&lt;&gt;"",Datos!F578=F$1008),0,IF(F$1004=0,0,1-CHOOSE(F$1004,IF(ISNUMBER(Datos!F578),AND(OR(F$1005="",Datos!F578&gt;=F$1005),OR(F$1006="",Datos!F578&lt;=F$1006)),FALSE),IF(ISNUMBER(Datos!F578),AND(Datos!F578=INT(Datos!F578),AND(OR(F$1005="",Datos!F578&gt;=F$1005),OR(F$1006="",Datos!F578&lt;=F$1006))),FALSE),OR(ISNUMBER(FIND(";"&amp;UPPER(TRIM(Datos!F578&amp;""))&amp;"=",F$1007)),ISNUMBER(FIND(";"&amp;UPPER(TRIM(Datos!F578&amp;""))&amp;";",F$1007))),OR(UPPER(TRIM(Datos!F578&amp;""))="SÍ",UPPER(TRIM(Datos!F578&amp;""))="SI",UPPER(TRIM(Datos!F578&amp;""))="NO"),IF(ISNUMBER(Datos!F578),AND(OR(F$1005="",Datos!F578&gt;=F$1005),OR(F$1006="",Datos!F578&lt;=F$1006)),FALSE),TRUE))))</f>
        <v>0.0</v>
      </c>
      <c r="G578">
        <f>IF(Datos!G578="",0,IF(AND(G$1008&lt;&gt;"",Datos!G578=G$1008),0,IF(G$1004=0,0,1-CHOOSE(G$1004,IF(ISNUMBER(Datos!G578),AND(OR(G$1005="",Datos!G578&gt;=G$1005),OR(G$1006="",Datos!G578&lt;=G$1006)),FALSE),IF(ISNUMBER(Datos!G578),AND(Datos!G578=INT(Datos!G578),AND(OR(G$1005="",Datos!G578&gt;=G$1005),OR(G$1006="",Datos!G578&lt;=G$1006))),FALSE),OR(ISNUMBER(FIND(";"&amp;UPPER(TRIM(Datos!G578&amp;""))&amp;"=",G$1007)),ISNUMBER(FIND(";"&amp;UPPER(TRIM(Datos!G578&amp;""))&amp;";",G$1007))),OR(UPPER(TRIM(Datos!G578&amp;""))="SÍ",UPPER(TRIM(Datos!G578&amp;""))="SI",UPPER(TRIM(Datos!G578&amp;""))="NO"),IF(ISNUMBER(Datos!G578),AND(OR(G$1005="",Datos!G578&gt;=G$1005),OR(G$1006="",Datos!G578&lt;=G$1006)),FALSE),TRUE))))</f>
        <v>0.0</v>
      </c>
      <c r="H578">
        <f>IF(Datos!H578="",0,IF(AND(H$1008&lt;&gt;"",Datos!H578=H$1008),0,IF(H$1004=0,0,1-CHOOSE(H$1004,IF(ISNUMBER(Datos!H578),AND(OR(H$1005="",Datos!H578&gt;=H$1005),OR(H$1006="",Datos!H578&lt;=H$1006)),FALSE),IF(ISNUMBER(Datos!H578),AND(Datos!H578=INT(Datos!H578),AND(OR(H$1005="",Datos!H578&gt;=H$1005),OR(H$1006="",Datos!H578&lt;=H$1006))),FALSE),OR(ISNUMBER(FIND(";"&amp;UPPER(TRIM(Datos!H578&amp;""))&amp;"=",H$1007)),ISNUMBER(FIND(";"&amp;UPPER(TRIM(Datos!H578&amp;""))&amp;";",H$1007))),OR(UPPER(TRIM(Datos!H578&amp;""))="SÍ",UPPER(TRIM(Datos!H578&amp;""))="SI",UPPER(TRIM(Datos!H578&amp;""))="NO"),IF(ISNUMBER(Datos!H578),AND(OR(H$1005="",Datos!H578&gt;=H$1005),OR(H$1006="",Datos!H578&lt;=H$1006)),FALSE),TRUE))))</f>
        <v>0.0</v>
      </c>
      <c r="I578">
        <f>IF(Datos!I578="",0,IF(AND(I$1008&lt;&gt;"",Datos!I578=I$1008),0,IF(I$1004=0,0,1-CHOOSE(I$1004,IF(ISNUMBER(Datos!I578),AND(OR(I$1005="",Datos!I578&gt;=I$1005),OR(I$1006="",Datos!I578&lt;=I$1006)),FALSE),IF(ISNUMBER(Datos!I578),AND(Datos!I578=INT(Datos!I578),AND(OR(I$1005="",Datos!I578&gt;=I$1005),OR(I$1006="",Datos!I578&lt;=I$1006))),FALSE),OR(ISNUMBER(FIND(";"&amp;UPPER(TRIM(Datos!I578&amp;""))&amp;"=",I$1007)),ISNUMBER(FIND(";"&amp;UPPER(TRIM(Datos!I578&amp;""))&amp;";",I$1007))),OR(UPPER(TRIM(Datos!I578&amp;""))="SÍ",UPPER(TRIM(Datos!I578&amp;""))="SI",UPPER(TRIM(Datos!I578&amp;""))="NO"),IF(ISNUMBER(Datos!I578),AND(OR(I$1005="",Datos!I578&gt;=I$1005),OR(I$1006="",Datos!I578&lt;=I$1006)),FALSE),TRUE))))</f>
        <v>0.0</v>
      </c>
      <c r="J578">
        <f>IF(Datos!J578="",0,IF(AND(J$1008&lt;&gt;"",Datos!J578=J$1008),0,IF(J$1004=0,0,1-CHOOSE(J$1004,IF(ISNUMBER(Datos!J578),AND(OR(J$1005="",Datos!J578&gt;=J$1005),OR(J$1006="",Datos!J578&lt;=J$1006)),FALSE),IF(ISNUMBER(Datos!J578),AND(Datos!J578=INT(Datos!J578),AND(OR(J$1005="",Datos!J578&gt;=J$1005),OR(J$1006="",Datos!J578&lt;=J$1006))),FALSE),OR(ISNUMBER(FIND(";"&amp;UPPER(TRIM(Datos!J578&amp;""))&amp;"=",J$1007)),ISNUMBER(FIND(";"&amp;UPPER(TRIM(Datos!J578&amp;""))&amp;";",J$1007))),OR(UPPER(TRIM(Datos!J578&amp;""))="SÍ",UPPER(TRIM(Datos!J578&amp;""))="SI",UPPER(TRIM(Datos!J578&amp;""))="NO"),IF(ISNUMBER(Datos!J578),AND(OR(J$1005="",Datos!J578&gt;=J$1005),OR(J$1006="",Datos!J578&lt;=J$1006)),FALSE),TRUE))))</f>
        <v>0.0</v>
      </c>
      <c r="K578">
        <f>IF(Datos!K578="",0,IF(AND(K$1008&lt;&gt;"",Datos!K578=K$1008),0,IF(K$1004=0,0,1-CHOOSE(K$1004,IF(ISNUMBER(Datos!K578),AND(OR(K$1005="",Datos!K578&gt;=K$1005),OR(K$1006="",Datos!K578&lt;=K$1006)),FALSE),IF(ISNUMBER(Datos!K578),AND(Datos!K578=INT(Datos!K578),AND(OR(K$1005="",Datos!K578&gt;=K$1005),OR(K$1006="",Datos!K578&lt;=K$1006))),FALSE),OR(ISNUMBER(FIND(";"&amp;UPPER(TRIM(Datos!K578&amp;""))&amp;"=",K$1007)),ISNUMBER(FIND(";"&amp;UPPER(TRIM(Datos!K578&amp;""))&amp;";",K$1007))),OR(UPPER(TRIM(Datos!K578&amp;""))="SÍ",UPPER(TRIM(Datos!K578&amp;""))="SI",UPPER(TRIM(Datos!K578&amp;""))="NO"),IF(ISNUMBER(Datos!K578),AND(OR(K$1005="",Datos!K578&gt;=K$1005),OR(K$1006="",Datos!K578&lt;=K$1006)),FALSE),TRUE))))</f>
        <v>0.0</v>
      </c>
      <c r="L578">
        <f>IF(Datos!L578="",0,IF(AND(L$1008&lt;&gt;"",Datos!L578=L$1008),0,IF(L$1004=0,0,1-CHOOSE(L$1004,IF(ISNUMBER(Datos!L578),AND(OR(L$1005="",Datos!L578&gt;=L$1005),OR(L$1006="",Datos!L578&lt;=L$1006)),FALSE),IF(ISNUMBER(Datos!L578),AND(Datos!L578=INT(Datos!L578),AND(OR(L$1005="",Datos!L578&gt;=L$1005),OR(L$1006="",Datos!L578&lt;=L$1006))),FALSE),OR(ISNUMBER(FIND(";"&amp;UPPER(TRIM(Datos!L578&amp;""))&amp;"=",L$1007)),ISNUMBER(FIND(";"&amp;UPPER(TRIM(Datos!L578&amp;""))&amp;";",L$1007))),OR(UPPER(TRIM(Datos!L578&amp;""))="SÍ",UPPER(TRIM(Datos!L578&amp;""))="SI",UPPER(TRIM(Datos!L578&amp;""))="NO"),IF(ISNUMBER(Datos!L578),AND(OR(L$1005="",Datos!L578&gt;=L$1005),OR(L$1006="",Datos!L578&lt;=L$1006)),FALSE),TRUE))))</f>
        <v>0.0</v>
      </c>
      <c r="M578">
        <f>IF(Datos!M578="",0,IF(AND(M$1008&lt;&gt;"",Datos!M578=M$1008),0,IF(M$1004=0,0,1-CHOOSE(M$1004,IF(ISNUMBER(Datos!M578),AND(OR(M$1005="",Datos!M578&gt;=M$1005),OR(M$1006="",Datos!M578&lt;=M$1006)),FALSE),IF(ISNUMBER(Datos!M578),AND(Datos!M578=INT(Datos!M578),AND(OR(M$1005="",Datos!M578&gt;=M$1005),OR(M$1006="",Datos!M578&lt;=M$1006))),FALSE),OR(ISNUMBER(FIND(";"&amp;UPPER(TRIM(Datos!M578&amp;""))&amp;"=",M$1007)),ISNUMBER(FIND(";"&amp;UPPER(TRIM(Datos!M578&amp;""))&amp;";",M$1007))),OR(UPPER(TRIM(Datos!M578&amp;""))="SÍ",UPPER(TRIM(Datos!M578&amp;""))="SI",UPPER(TRIM(Datos!M578&amp;""))="NO"),IF(ISNUMBER(Datos!M578),AND(OR(M$1005="",Datos!M578&gt;=M$1005),OR(M$1006="",Datos!M578&lt;=M$1006)),FALSE),TRUE))))</f>
        <v>0.0</v>
      </c>
      <c r="N578">
        <f>IF(Datos!N578="",0,IF(AND(N$1008&lt;&gt;"",Datos!N578=N$1008),0,IF(N$1004=0,0,1-CHOOSE(N$1004,IF(ISNUMBER(Datos!N578),AND(OR(N$1005="",Datos!N578&gt;=N$1005),OR(N$1006="",Datos!N578&lt;=N$1006)),FALSE),IF(ISNUMBER(Datos!N578),AND(Datos!N578=INT(Datos!N578),AND(OR(N$1005="",Datos!N578&gt;=N$1005),OR(N$1006="",Datos!N578&lt;=N$1006))),FALSE),OR(ISNUMBER(FIND(";"&amp;UPPER(TRIM(Datos!N578&amp;""))&amp;"=",N$1007)),ISNUMBER(FIND(";"&amp;UPPER(TRIM(Datos!N578&amp;""))&amp;";",N$1007))),OR(UPPER(TRIM(Datos!N578&amp;""))="SÍ",UPPER(TRIM(Datos!N578&amp;""))="SI",UPPER(TRIM(Datos!N578&amp;""))="NO"),IF(ISNUMBER(Datos!N578),AND(OR(N$1005="",Datos!N578&gt;=N$1005),OR(N$1006="",Datos!N578&lt;=N$1006)),FALSE),TRUE))))</f>
        <v>0.0</v>
      </c>
      <c r="O578">
        <f>IF(Datos!O578="",0,IF(AND(O$1008&lt;&gt;"",Datos!O578=O$1008),0,IF(O$1004=0,0,1-CHOOSE(O$1004,IF(ISNUMBER(Datos!O578),AND(OR(O$1005="",Datos!O578&gt;=O$1005),OR(O$1006="",Datos!O578&lt;=O$1006)),FALSE),IF(ISNUMBER(Datos!O578),AND(Datos!O578=INT(Datos!O578),AND(OR(O$1005="",Datos!O578&gt;=O$1005),OR(O$1006="",Datos!O578&lt;=O$1006))),FALSE),OR(ISNUMBER(FIND(";"&amp;UPPER(TRIM(Datos!O578&amp;""))&amp;"=",O$1007)),ISNUMBER(FIND(";"&amp;UPPER(TRIM(Datos!O578&amp;""))&amp;";",O$1007))),OR(UPPER(TRIM(Datos!O578&amp;""))="SÍ",UPPER(TRIM(Datos!O578&amp;""))="SI",UPPER(TRIM(Datos!O578&amp;""))="NO"),IF(ISNUMBER(Datos!O578),AND(OR(O$1005="",Datos!O578&gt;=O$1005),OR(O$1006="",Datos!O578&lt;=O$1006)),FALSE),TRUE))))</f>
        <v>0.0</v>
      </c>
      <c r="P578">
        <f>IF(Datos!P578="",0,IF(AND(P$1008&lt;&gt;"",Datos!P578=P$1008),0,IF(P$1004=0,0,1-CHOOSE(P$1004,IF(ISNUMBER(Datos!P578),AND(OR(P$1005="",Datos!P578&gt;=P$1005),OR(P$1006="",Datos!P578&lt;=P$1006)),FALSE),IF(ISNUMBER(Datos!P578),AND(Datos!P578=INT(Datos!P578),AND(OR(P$1005="",Datos!P578&gt;=P$1005),OR(P$1006="",Datos!P578&lt;=P$1006))),FALSE),OR(ISNUMBER(FIND(";"&amp;UPPER(TRIM(Datos!P578&amp;""))&amp;"=",P$1007)),ISNUMBER(FIND(";"&amp;UPPER(TRIM(Datos!P578&amp;""))&amp;";",P$1007))),OR(UPPER(TRIM(Datos!P578&amp;""))="SÍ",UPPER(TRIM(Datos!P578&amp;""))="SI",UPPER(TRIM(Datos!P578&amp;""))="NO"),IF(ISNUMBER(Datos!P578),AND(OR(P$1005="",Datos!P578&gt;=P$1005),OR(P$1006="",Datos!P578&lt;=P$1006)),FALSE),TRUE))))</f>
        <v>0.0</v>
      </c>
      <c r="Q578">
        <f>IF(Datos!Q578="",0,IF(AND(Q$1008&lt;&gt;"",Datos!Q578=Q$1008),0,IF(Q$1004=0,0,1-CHOOSE(Q$1004,IF(ISNUMBER(Datos!Q578),AND(OR(Q$1005="",Datos!Q578&gt;=Q$1005),OR(Q$1006="",Datos!Q578&lt;=Q$1006)),FALSE),IF(ISNUMBER(Datos!Q578),AND(Datos!Q578=INT(Datos!Q578),AND(OR(Q$1005="",Datos!Q578&gt;=Q$1005),OR(Q$1006="",Datos!Q578&lt;=Q$1006))),FALSE),OR(ISNUMBER(FIND(";"&amp;UPPER(TRIM(Datos!Q578&amp;""))&amp;"=",Q$1007)),ISNUMBER(FIND(";"&amp;UPPER(TRIM(Datos!Q578&amp;""))&amp;";",Q$1007))),OR(UPPER(TRIM(Datos!Q578&amp;""))="SÍ",UPPER(TRIM(Datos!Q578&amp;""))="SI",UPPER(TRIM(Datos!Q578&amp;""))="NO"),IF(ISNUMBER(Datos!Q578),AND(OR(Q$1005="",Datos!Q578&gt;=Q$1005),OR(Q$1006="",Datos!Q578&lt;=Q$1006)),FALSE),TRUE))))</f>
        <v>0.0</v>
      </c>
      <c r="R578">
        <f>IF(Datos!R578="",0,IF(AND(R$1008&lt;&gt;"",Datos!R578=R$1008),0,IF(R$1004=0,0,1-CHOOSE(R$1004,IF(ISNUMBER(Datos!R578),AND(OR(R$1005="",Datos!R578&gt;=R$1005),OR(R$1006="",Datos!R578&lt;=R$1006)),FALSE),IF(ISNUMBER(Datos!R578),AND(Datos!R578=INT(Datos!R578),AND(OR(R$1005="",Datos!R578&gt;=R$1005),OR(R$1006="",Datos!R578&lt;=R$1006))),FALSE),OR(ISNUMBER(FIND(";"&amp;UPPER(TRIM(Datos!R578&amp;""))&amp;"=",R$1007)),ISNUMBER(FIND(";"&amp;UPPER(TRIM(Datos!R578&amp;""))&amp;";",R$1007))),OR(UPPER(TRIM(Datos!R578&amp;""))="SÍ",UPPER(TRIM(Datos!R578&amp;""))="SI",UPPER(TRIM(Datos!R578&amp;""))="NO"),IF(ISNUMBER(Datos!R578),AND(OR(R$1005="",Datos!R578&gt;=R$1005),OR(R$1006="",Datos!R578&lt;=R$1006)),FALSE),TRUE))))</f>
        <v>0.0</v>
      </c>
      <c r="S578">
        <f>IF(Datos!S578="",0,IF(AND(S$1008&lt;&gt;"",Datos!S578=S$1008),0,IF(S$1004=0,0,1-CHOOSE(S$1004,IF(ISNUMBER(Datos!S578),AND(OR(S$1005="",Datos!S578&gt;=S$1005),OR(S$1006="",Datos!S578&lt;=S$1006)),FALSE),IF(ISNUMBER(Datos!S578),AND(Datos!S578=INT(Datos!S578),AND(OR(S$1005="",Datos!S578&gt;=S$1005),OR(S$1006="",Datos!S578&lt;=S$1006))),FALSE),OR(ISNUMBER(FIND(";"&amp;UPPER(TRIM(Datos!S578&amp;""))&amp;"=",S$1007)),ISNUMBER(FIND(";"&amp;UPPER(TRIM(Datos!S578&amp;""))&amp;";",S$1007))),OR(UPPER(TRIM(Datos!S578&amp;""))="SÍ",UPPER(TRIM(Datos!S578&amp;""))="SI",UPPER(TRIM(Datos!S578&amp;""))="NO"),IF(ISNUMBER(Datos!S578),AND(OR(S$1005="",Datos!S578&gt;=S$1005),OR(S$1006="",Datos!S578&lt;=S$1006)),FALSE),TRUE))))</f>
        <v>0.0</v>
      </c>
      <c r="T578">
        <f>IF(Datos!T578="",0,IF(AND(T$1008&lt;&gt;"",Datos!T578=T$1008),0,IF(T$1004=0,0,1-CHOOSE(T$1004,IF(ISNUMBER(Datos!T578),AND(OR(T$1005="",Datos!T578&gt;=T$1005),OR(T$1006="",Datos!T578&lt;=T$1006)),FALSE),IF(ISNUMBER(Datos!T578),AND(Datos!T578=INT(Datos!T578),AND(OR(T$1005="",Datos!T578&gt;=T$1005),OR(T$1006="",Datos!T578&lt;=T$1006))),FALSE),OR(ISNUMBER(FIND(";"&amp;UPPER(TRIM(Datos!T578&amp;""))&amp;"=",T$1007)),ISNUMBER(FIND(";"&amp;UPPER(TRIM(Datos!T578&amp;""))&amp;";",T$1007))),OR(UPPER(TRIM(Datos!T578&amp;""))="SÍ",UPPER(TRIM(Datos!T578&amp;""))="SI",UPPER(TRIM(Datos!T578&amp;""))="NO"),IF(ISNUMBER(Datos!T578),AND(OR(T$1005="",Datos!T578&gt;=T$1005),OR(T$1006="",Datos!T578&lt;=T$1006)),FALSE),TRUE))))</f>
        <v>0.0</v>
      </c>
      <c r="U578">
        <f>IF(Datos!U578="",0,IF(AND(U$1008&lt;&gt;"",Datos!U578=U$1008),0,IF(U$1004=0,0,1-CHOOSE(U$1004,IF(ISNUMBER(Datos!U578),AND(OR(U$1005="",Datos!U578&gt;=U$1005),OR(U$1006="",Datos!U578&lt;=U$1006)),FALSE),IF(ISNUMBER(Datos!U578),AND(Datos!U578=INT(Datos!U578),AND(OR(U$1005="",Datos!U578&gt;=U$1005),OR(U$1006="",Datos!U578&lt;=U$1006))),FALSE),OR(ISNUMBER(FIND(";"&amp;UPPER(TRIM(Datos!U578&amp;""))&amp;"=",U$1007)),ISNUMBER(FIND(";"&amp;UPPER(TRIM(Datos!U578&amp;""))&amp;";",U$1007))),OR(UPPER(TRIM(Datos!U578&amp;""))="SÍ",UPPER(TRIM(Datos!U578&amp;""))="SI",UPPER(TRIM(Datos!U578&amp;""))="NO"),IF(ISNUMBER(Datos!U578),AND(OR(U$1005="",Datos!U578&gt;=U$1005),OR(U$1006="",Datos!U578&lt;=U$1006)),FALSE),TRUE))))</f>
        <v>0.0</v>
      </c>
      <c r="V578">
        <f>IF(Datos!V578="",0,IF(AND(V$1008&lt;&gt;"",Datos!V578=V$1008),0,IF(V$1004=0,0,1-CHOOSE(V$1004,IF(ISNUMBER(Datos!V578),AND(OR(V$1005="",Datos!V578&gt;=V$1005),OR(V$1006="",Datos!V578&lt;=V$1006)),FALSE),IF(ISNUMBER(Datos!V578),AND(Datos!V578=INT(Datos!V578),AND(OR(V$1005="",Datos!V578&gt;=V$1005),OR(V$1006="",Datos!V578&lt;=V$1006))),FALSE),OR(ISNUMBER(FIND(";"&amp;UPPER(TRIM(Datos!V578&amp;""))&amp;"=",V$1007)),ISNUMBER(FIND(";"&amp;UPPER(TRIM(Datos!V578&amp;""))&amp;";",V$1007))),OR(UPPER(TRIM(Datos!V578&amp;""))="SÍ",UPPER(TRIM(Datos!V578&amp;""))="SI",UPPER(TRIM(Datos!V578&amp;""))="NO"),IF(ISNUMBER(Datos!V578),AND(OR(V$1005="",Datos!V578&gt;=V$1005),OR(V$1006="",Datos!V578&lt;=V$1006)),FALSE),TRUE))))</f>
        <v>0.0</v>
      </c>
      <c r="W578">
        <f>IF(Datos!W578="",0,IF(AND(W$1008&lt;&gt;"",Datos!W578=W$1008),0,IF(W$1004=0,0,1-CHOOSE(W$1004,IF(ISNUMBER(Datos!W578),AND(OR(W$1005="",Datos!W578&gt;=W$1005),OR(W$1006="",Datos!W578&lt;=W$1006)),FALSE),IF(ISNUMBER(Datos!W578),AND(Datos!W578=INT(Datos!W578),AND(OR(W$1005="",Datos!W578&gt;=W$1005),OR(W$1006="",Datos!W578&lt;=W$1006))),FALSE),OR(ISNUMBER(FIND(";"&amp;UPPER(TRIM(Datos!W578&amp;""))&amp;"=",W$1007)),ISNUMBER(FIND(";"&amp;UPPER(TRIM(Datos!W578&amp;""))&amp;";",W$1007))),OR(UPPER(TRIM(Datos!W578&amp;""))="SÍ",UPPER(TRIM(Datos!W578&amp;""))="SI",UPPER(TRIM(Datos!W578&amp;""))="NO"),IF(ISNUMBER(Datos!W578),AND(OR(W$1005="",Datos!W578&gt;=W$1005),OR(W$1006="",Datos!W578&lt;=W$1006)),FALSE),TRUE))))</f>
        <v>0.0</v>
      </c>
      <c r="X578">
        <f>IF(Datos!X578="",0,IF(AND(X$1008&lt;&gt;"",Datos!X578=X$1008),0,IF(X$1004=0,0,1-CHOOSE(X$1004,IF(ISNUMBER(Datos!X578),AND(OR(X$1005="",Datos!X578&gt;=X$1005),OR(X$1006="",Datos!X578&lt;=X$1006)),FALSE),IF(ISNUMBER(Datos!X578),AND(Datos!X578=INT(Datos!X578),AND(OR(X$1005="",Datos!X578&gt;=X$1005),OR(X$1006="",Datos!X578&lt;=X$1006))),FALSE),OR(ISNUMBER(FIND(";"&amp;UPPER(TRIM(Datos!X578&amp;""))&amp;"=",X$1007)),ISNUMBER(FIND(";"&amp;UPPER(TRIM(Datos!X578&amp;""))&amp;";",X$1007))),OR(UPPER(TRIM(Datos!X578&amp;""))="SÍ",UPPER(TRIM(Datos!X578&amp;""))="SI",UPPER(TRIM(Datos!X578&amp;""))="NO"),IF(ISNUMBER(Datos!X578),AND(OR(X$1005="",Datos!X578&gt;=X$1005),OR(X$1006="",Datos!X578&lt;=X$1006)),FALSE),TRUE))))</f>
        <v>0.0</v>
      </c>
      <c r="Y578">
        <f>IF(Datos!Y578="",0,IF(AND(Y$1008&lt;&gt;"",Datos!Y578=Y$1008),0,IF(Y$1004=0,0,1-CHOOSE(Y$1004,IF(ISNUMBER(Datos!Y578),AND(OR(Y$1005="",Datos!Y578&gt;=Y$1005),OR(Y$1006="",Datos!Y578&lt;=Y$1006)),FALSE),IF(ISNUMBER(Datos!Y578),AND(Datos!Y578=INT(Datos!Y578),AND(OR(Y$1005="",Datos!Y578&gt;=Y$1005),OR(Y$1006="",Datos!Y578&lt;=Y$1006))),FALSE),OR(ISNUMBER(FIND(";"&amp;UPPER(TRIM(Datos!Y578&amp;""))&amp;"=",Y$1007)),ISNUMBER(FIND(";"&amp;UPPER(TRIM(Datos!Y578&amp;""))&amp;";",Y$1007))),OR(UPPER(TRIM(Datos!Y578&amp;""))="SÍ",UPPER(TRIM(Datos!Y578&amp;""))="SI",UPPER(TRIM(Datos!Y578&amp;""))="NO"),IF(ISNUMBER(Datos!Y578),AND(OR(Y$1005="",Datos!Y578&gt;=Y$1005),OR(Y$1006="",Datos!Y578&lt;=Y$1006)),FALSE),TRUE))))</f>
        <v>0.0</v>
      </c>
      <c r="Z578">
        <f>IF(Datos!Z578="",0,IF(AND(Z$1008&lt;&gt;"",Datos!Z578=Z$1008),0,IF(Z$1004=0,0,1-CHOOSE(Z$1004,IF(ISNUMBER(Datos!Z578),AND(OR(Z$1005="",Datos!Z578&gt;=Z$1005),OR(Z$1006="",Datos!Z578&lt;=Z$1006)),FALSE),IF(ISNUMBER(Datos!Z578),AND(Datos!Z578=INT(Datos!Z578),AND(OR(Z$1005="",Datos!Z578&gt;=Z$1005),OR(Z$1006="",Datos!Z578&lt;=Z$1006))),FALSE),OR(ISNUMBER(FIND(";"&amp;UPPER(TRIM(Datos!Z578&amp;""))&amp;"=",Z$1007)),ISNUMBER(FIND(";"&amp;UPPER(TRIM(Datos!Z578&amp;""))&amp;";",Z$1007))),OR(UPPER(TRIM(Datos!Z578&amp;""))="SÍ",UPPER(TRIM(Datos!Z578&amp;""))="SI",UPPER(TRIM(Datos!Z578&amp;""))="NO"),IF(ISNUMBER(Datos!Z578),AND(OR(Z$1005="",Datos!Z578&gt;=Z$1005),OR(Z$1006="",Datos!Z578&lt;=Z$1006)),FALSE),TRUE))))</f>
        <v>0.0</v>
      </c>
      <c r="AA578">
        <f>IF(Datos!AA578="",0,IF(AND(AA$1008&lt;&gt;"",Datos!AA578=AA$1008),0,IF(AA$1004=0,0,1-CHOOSE(AA$1004,IF(ISNUMBER(Datos!AA578),AND(OR(AA$1005="",Datos!AA578&gt;=AA$1005),OR(AA$1006="",Datos!AA578&lt;=AA$1006)),FALSE),IF(ISNUMBER(Datos!AA578),AND(Datos!AA578=INT(Datos!AA578),AND(OR(AA$1005="",Datos!AA578&gt;=AA$1005),OR(AA$1006="",Datos!AA578&lt;=AA$1006))),FALSE),OR(ISNUMBER(FIND(";"&amp;UPPER(TRIM(Datos!AA578&amp;""))&amp;"=",AA$1007)),ISNUMBER(FIND(";"&amp;UPPER(TRIM(Datos!AA578&amp;""))&amp;";",AA$1007))),OR(UPPER(TRIM(Datos!AA578&amp;""))="SÍ",UPPER(TRIM(Datos!AA578&amp;""))="SI",UPPER(TRIM(Datos!AA578&amp;""))="NO"),IF(ISNUMBER(Datos!AA578),AND(OR(AA$1005="",Datos!AA578&gt;=AA$1005),OR(AA$1006="",Datos!AA578&lt;=AA$1006)),FALSE),TRUE))))</f>
        <v>0.0</v>
      </c>
      <c r="AB578">
        <f>IF(Datos!AB578="",0,IF(AND(AB$1008&lt;&gt;"",Datos!AB578=AB$1008),0,IF(AB$1004=0,0,1-CHOOSE(AB$1004,IF(ISNUMBER(Datos!AB578),AND(OR(AB$1005="",Datos!AB578&gt;=AB$1005),OR(AB$1006="",Datos!AB578&lt;=AB$1006)),FALSE),IF(ISNUMBER(Datos!AB578),AND(Datos!AB578=INT(Datos!AB578),AND(OR(AB$1005="",Datos!AB578&gt;=AB$1005),OR(AB$1006="",Datos!AB578&lt;=AB$1006))),FALSE),OR(ISNUMBER(FIND(";"&amp;UPPER(TRIM(Datos!AB578&amp;""))&amp;"=",AB$1007)),ISNUMBER(FIND(";"&amp;UPPER(TRIM(Datos!AB578&amp;""))&amp;";",AB$1007))),OR(UPPER(TRIM(Datos!AB578&amp;""))="SÍ",UPPER(TRIM(Datos!AB578&amp;""))="SI",UPPER(TRIM(Datos!AB578&amp;""))="NO"),IF(ISNUMBER(Datos!AB578),AND(OR(AB$1005="",Datos!AB578&gt;=AB$1005),OR(AB$1006="",Datos!AB578&lt;=AB$1006)),FALSE),TRUE))))</f>
        <v>0.0</v>
      </c>
      <c r="AC578">
        <f>IF(Datos!AC578="",0,IF(AND(AC$1008&lt;&gt;"",Datos!AC578=AC$1008),0,IF(AC$1004=0,0,1-CHOOSE(AC$1004,IF(ISNUMBER(Datos!AC578),AND(OR(AC$1005="",Datos!AC578&gt;=AC$1005),OR(AC$1006="",Datos!AC578&lt;=AC$1006)),FALSE),IF(ISNUMBER(Datos!AC578),AND(Datos!AC578=INT(Datos!AC578),AND(OR(AC$1005="",Datos!AC578&gt;=AC$1005),OR(AC$1006="",Datos!AC578&lt;=AC$1006))),FALSE),OR(ISNUMBER(FIND(";"&amp;UPPER(TRIM(Datos!AC578&amp;""))&amp;"=",AC$1007)),ISNUMBER(FIND(";"&amp;UPPER(TRIM(Datos!AC578&amp;""))&amp;";",AC$1007))),OR(UPPER(TRIM(Datos!AC578&amp;""))="SÍ",UPPER(TRIM(Datos!AC578&amp;""))="SI",UPPER(TRIM(Datos!AC578&amp;""))="NO"),IF(ISNUMBER(Datos!AC578),AND(OR(AC$1005="",Datos!AC578&gt;=AC$1005),OR(AC$1006="",Datos!AC578&lt;=AC$1006)),FALSE),TRUE))))</f>
        <v>0.0</v>
      </c>
      <c r="AD578">
        <f>IF(Datos!AD578="",0,IF(AND(AD$1008&lt;&gt;"",Datos!AD578=AD$1008),0,IF(AD$1004=0,0,1-CHOOSE(AD$1004,IF(ISNUMBER(Datos!AD578),AND(OR(AD$1005="",Datos!AD578&gt;=AD$1005),OR(AD$1006="",Datos!AD578&lt;=AD$1006)),FALSE),IF(ISNUMBER(Datos!AD578),AND(Datos!AD578=INT(Datos!AD578),AND(OR(AD$1005="",Datos!AD578&gt;=AD$1005),OR(AD$1006="",Datos!AD578&lt;=AD$1006))),FALSE),OR(ISNUMBER(FIND(";"&amp;UPPER(TRIM(Datos!AD578&amp;""))&amp;"=",AD$1007)),ISNUMBER(FIND(";"&amp;UPPER(TRIM(Datos!AD578&amp;""))&amp;";",AD$1007))),OR(UPPER(TRIM(Datos!AD578&amp;""))="SÍ",UPPER(TRIM(Datos!AD578&amp;""))="SI",UPPER(TRIM(Datos!AD578&amp;""))="NO"),IF(ISNUMBER(Datos!AD578),AND(OR(AD$1005="",Datos!AD578&gt;=AD$1005),OR(AD$1006="",Datos!AD578&lt;=AD$1006)),FALSE),TRUE))))</f>
        <v>0.0</v>
      </c>
      <c r="AE578">
        <f>IF(Datos!AE578="",0,IF(AND(AE$1008&lt;&gt;"",Datos!AE578=AE$1008),0,IF(AE$1004=0,0,1-CHOOSE(AE$1004,IF(ISNUMBER(Datos!AE578),AND(OR(AE$1005="",Datos!AE578&gt;=AE$1005),OR(AE$1006="",Datos!AE578&lt;=AE$1006)),FALSE),IF(ISNUMBER(Datos!AE578),AND(Datos!AE578=INT(Datos!AE578),AND(OR(AE$1005="",Datos!AE578&gt;=AE$1005),OR(AE$1006="",Datos!AE578&lt;=AE$1006))),FALSE),OR(ISNUMBER(FIND(";"&amp;UPPER(TRIM(Datos!AE578&amp;""))&amp;"=",AE$1007)),ISNUMBER(FIND(";"&amp;UPPER(TRIM(Datos!AE578&amp;""))&amp;";",AE$1007))),OR(UPPER(TRIM(Datos!AE578&amp;""))="SÍ",UPPER(TRIM(Datos!AE578&amp;""))="SI",UPPER(TRIM(Datos!AE578&amp;""))="NO"),IF(ISNUMBER(Datos!AE578),AND(OR(AE$1005="",Datos!AE578&gt;=AE$1005),OR(AE$1006="",Datos!AE578&lt;=AE$1006)),FALSE),TRUE))))</f>
        <v>0.0</v>
      </c>
    </row>
    <row r="579" spans="2:31">
      <c r="B579">
        <f>IF(Datos!B579="",0,IF(AND(B$1008&lt;&gt;"",Datos!B579=B$1008),0,IF(B$1004=0,0,1-CHOOSE(B$1004,IF(ISNUMBER(Datos!B579),AND(OR(B$1005="",Datos!B579&gt;=B$1005),OR(B$1006="",Datos!B579&lt;=B$1006)),FALSE),IF(ISNUMBER(Datos!B579),AND(Datos!B579=INT(Datos!B579),AND(OR(B$1005="",Datos!B579&gt;=B$1005),OR(B$1006="",Datos!B579&lt;=B$1006))),FALSE),OR(ISNUMBER(FIND(";"&amp;UPPER(TRIM(Datos!B579&amp;""))&amp;"=",B$1007)),ISNUMBER(FIND(";"&amp;UPPER(TRIM(Datos!B579&amp;""))&amp;";",B$1007))),OR(UPPER(TRIM(Datos!B579&amp;""))="SÍ",UPPER(TRIM(Datos!B579&amp;""))="SI",UPPER(TRIM(Datos!B579&amp;""))="NO"),IF(ISNUMBER(Datos!B579),AND(OR(B$1005="",Datos!B579&gt;=B$1005),OR(B$1006="",Datos!B579&lt;=B$1006)),FALSE),TRUE))))</f>
        <v>0.0</v>
      </c>
      <c r="C579">
        <f>IF(Datos!C579="",0,IF(AND(C$1008&lt;&gt;"",Datos!C579=C$1008),0,IF(C$1004=0,0,1-CHOOSE(C$1004,IF(ISNUMBER(Datos!C579),AND(OR(C$1005="",Datos!C579&gt;=C$1005),OR(C$1006="",Datos!C579&lt;=C$1006)),FALSE),IF(ISNUMBER(Datos!C579),AND(Datos!C579=INT(Datos!C579),AND(OR(C$1005="",Datos!C579&gt;=C$1005),OR(C$1006="",Datos!C579&lt;=C$1006))),FALSE),OR(ISNUMBER(FIND(";"&amp;UPPER(TRIM(Datos!C579&amp;""))&amp;"=",C$1007)),ISNUMBER(FIND(";"&amp;UPPER(TRIM(Datos!C579&amp;""))&amp;";",C$1007))),OR(UPPER(TRIM(Datos!C579&amp;""))="SÍ",UPPER(TRIM(Datos!C579&amp;""))="SI",UPPER(TRIM(Datos!C579&amp;""))="NO"),IF(ISNUMBER(Datos!C579),AND(OR(C$1005="",Datos!C579&gt;=C$1005),OR(C$1006="",Datos!C579&lt;=C$1006)),FALSE),TRUE))))</f>
        <v>0.0</v>
      </c>
      <c r="D579">
        <f>IF(Datos!D579="",0,IF(AND(D$1008&lt;&gt;"",Datos!D579=D$1008),0,IF(D$1004=0,0,1-CHOOSE(D$1004,IF(ISNUMBER(Datos!D579),AND(OR(D$1005="",Datos!D579&gt;=D$1005),OR(D$1006="",Datos!D579&lt;=D$1006)),FALSE),IF(ISNUMBER(Datos!D579),AND(Datos!D579=INT(Datos!D579),AND(OR(D$1005="",Datos!D579&gt;=D$1005),OR(D$1006="",Datos!D579&lt;=D$1006))),FALSE),OR(ISNUMBER(FIND(";"&amp;UPPER(TRIM(Datos!D579&amp;""))&amp;"=",D$1007)),ISNUMBER(FIND(";"&amp;UPPER(TRIM(Datos!D579&amp;""))&amp;";",D$1007))),OR(UPPER(TRIM(Datos!D579&amp;""))="SÍ",UPPER(TRIM(Datos!D579&amp;""))="SI",UPPER(TRIM(Datos!D579&amp;""))="NO"),IF(ISNUMBER(Datos!D579),AND(OR(D$1005="",Datos!D579&gt;=D$1005),OR(D$1006="",Datos!D579&lt;=D$1006)),FALSE),TRUE))))</f>
        <v>0.0</v>
      </c>
      <c r="E579">
        <f>IF(Datos!E579="",0,IF(AND(E$1008&lt;&gt;"",Datos!E579=E$1008),0,IF(E$1004=0,0,1-CHOOSE(E$1004,IF(ISNUMBER(Datos!E579),AND(OR(E$1005="",Datos!E579&gt;=E$1005),OR(E$1006="",Datos!E579&lt;=E$1006)),FALSE),IF(ISNUMBER(Datos!E579),AND(Datos!E579=INT(Datos!E579),AND(OR(E$1005="",Datos!E579&gt;=E$1005),OR(E$1006="",Datos!E579&lt;=E$1006))),FALSE),OR(ISNUMBER(FIND(";"&amp;UPPER(TRIM(Datos!E579&amp;""))&amp;"=",E$1007)),ISNUMBER(FIND(";"&amp;UPPER(TRIM(Datos!E579&amp;""))&amp;";",E$1007))),OR(UPPER(TRIM(Datos!E579&amp;""))="SÍ",UPPER(TRIM(Datos!E579&amp;""))="SI",UPPER(TRIM(Datos!E579&amp;""))="NO"),IF(ISNUMBER(Datos!E579),AND(OR(E$1005="",Datos!E579&gt;=E$1005),OR(E$1006="",Datos!E579&lt;=E$1006)),FALSE),TRUE))))</f>
        <v>0.0</v>
      </c>
      <c r="F579">
        <f>IF(Datos!F579="",0,IF(AND(F$1008&lt;&gt;"",Datos!F579=F$1008),0,IF(F$1004=0,0,1-CHOOSE(F$1004,IF(ISNUMBER(Datos!F579),AND(OR(F$1005="",Datos!F579&gt;=F$1005),OR(F$1006="",Datos!F579&lt;=F$1006)),FALSE),IF(ISNUMBER(Datos!F579),AND(Datos!F579=INT(Datos!F579),AND(OR(F$1005="",Datos!F579&gt;=F$1005),OR(F$1006="",Datos!F579&lt;=F$1006))),FALSE),OR(ISNUMBER(FIND(";"&amp;UPPER(TRIM(Datos!F579&amp;""))&amp;"=",F$1007)),ISNUMBER(FIND(";"&amp;UPPER(TRIM(Datos!F579&amp;""))&amp;";",F$1007))),OR(UPPER(TRIM(Datos!F579&amp;""))="SÍ",UPPER(TRIM(Datos!F579&amp;""))="SI",UPPER(TRIM(Datos!F579&amp;""))="NO"),IF(ISNUMBER(Datos!F579),AND(OR(F$1005="",Datos!F579&gt;=F$1005),OR(F$1006="",Datos!F579&lt;=F$1006)),FALSE),TRUE))))</f>
        <v>0.0</v>
      </c>
      <c r="G579">
        <f>IF(Datos!G579="",0,IF(AND(G$1008&lt;&gt;"",Datos!G579=G$1008),0,IF(G$1004=0,0,1-CHOOSE(G$1004,IF(ISNUMBER(Datos!G579),AND(OR(G$1005="",Datos!G579&gt;=G$1005),OR(G$1006="",Datos!G579&lt;=G$1006)),FALSE),IF(ISNUMBER(Datos!G579),AND(Datos!G579=INT(Datos!G579),AND(OR(G$1005="",Datos!G579&gt;=G$1005),OR(G$1006="",Datos!G579&lt;=G$1006))),FALSE),OR(ISNUMBER(FIND(";"&amp;UPPER(TRIM(Datos!G579&amp;""))&amp;"=",G$1007)),ISNUMBER(FIND(";"&amp;UPPER(TRIM(Datos!G579&amp;""))&amp;";",G$1007))),OR(UPPER(TRIM(Datos!G579&amp;""))="SÍ",UPPER(TRIM(Datos!G579&amp;""))="SI",UPPER(TRIM(Datos!G579&amp;""))="NO"),IF(ISNUMBER(Datos!G579),AND(OR(G$1005="",Datos!G579&gt;=G$1005),OR(G$1006="",Datos!G579&lt;=G$1006)),FALSE),TRUE))))</f>
        <v>0.0</v>
      </c>
      <c r="H579">
        <f>IF(Datos!H579="",0,IF(AND(H$1008&lt;&gt;"",Datos!H579=H$1008),0,IF(H$1004=0,0,1-CHOOSE(H$1004,IF(ISNUMBER(Datos!H579),AND(OR(H$1005="",Datos!H579&gt;=H$1005),OR(H$1006="",Datos!H579&lt;=H$1006)),FALSE),IF(ISNUMBER(Datos!H579),AND(Datos!H579=INT(Datos!H579),AND(OR(H$1005="",Datos!H579&gt;=H$1005),OR(H$1006="",Datos!H579&lt;=H$1006))),FALSE),OR(ISNUMBER(FIND(";"&amp;UPPER(TRIM(Datos!H579&amp;""))&amp;"=",H$1007)),ISNUMBER(FIND(";"&amp;UPPER(TRIM(Datos!H579&amp;""))&amp;";",H$1007))),OR(UPPER(TRIM(Datos!H579&amp;""))="SÍ",UPPER(TRIM(Datos!H579&amp;""))="SI",UPPER(TRIM(Datos!H579&amp;""))="NO"),IF(ISNUMBER(Datos!H579),AND(OR(H$1005="",Datos!H579&gt;=H$1005),OR(H$1006="",Datos!H579&lt;=H$1006)),FALSE),TRUE))))</f>
        <v>0.0</v>
      </c>
      <c r="I579">
        <f>IF(Datos!I579="",0,IF(AND(I$1008&lt;&gt;"",Datos!I579=I$1008),0,IF(I$1004=0,0,1-CHOOSE(I$1004,IF(ISNUMBER(Datos!I579),AND(OR(I$1005="",Datos!I579&gt;=I$1005),OR(I$1006="",Datos!I579&lt;=I$1006)),FALSE),IF(ISNUMBER(Datos!I579),AND(Datos!I579=INT(Datos!I579),AND(OR(I$1005="",Datos!I579&gt;=I$1005),OR(I$1006="",Datos!I579&lt;=I$1006))),FALSE),OR(ISNUMBER(FIND(";"&amp;UPPER(TRIM(Datos!I579&amp;""))&amp;"=",I$1007)),ISNUMBER(FIND(";"&amp;UPPER(TRIM(Datos!I579&amp;""))&amp;";",I$1007))),OR(UPPER(TRIM(Datos!I579&amp;""))="SÍ",UPPER(TRIM(Datos!I579&amp;""))="SI",UPPER(TRIM(Datos!I579&amp;""))="NO"),IF(ISNUMBER(Datos!I579),AND(OR(I$1005="",Datos!I579&gt;=I$1005),OR(I$1006="",Datos!I579&lt;=I$1006)),FALSE),TRUE))))</f>
        <v>0.0</v>
      </c>
      <c r="J579">
        <f>IF(Datos!J579="",0,IF(AND(J$1008&lt;&gt;"",Datos!J579=J$1008),0,IF(J$1004=0,0,1-CHOOSE(J$1004,IF(ISNUMBER(Datos!J579),AND(OR(J$1005="",Datos!J579&gt;=J$1005),OR(J$1006="",Datos!J579&lt;=J$1006)),FALSE),IF(ISNUMBER(Datos!J579),AND(Datos!J579=INT(Datos!J579),AND(OR(J$1005="",Datos!J579&gt;=J$1005),OR(J$1006="",Datos!J579&lt;=J$1006))),FALSE),OR(ISNUMBER(FIND(";"&amp;UPPER(TRIM(Datos!J579&amp;""))&amp;"=",J$1007)),ISNUMBER(FIND(";"&amp;UPPER(TRIM(Datos!J579&amp;""))&amp;";",J$1007))),OR(UPPER(TRIM(Datos!J579&amp;""))="SÍ",UPPER(TRIM(Datos!J579&amp;""))="SI",UPPER(TRIM(Datos!J579&amp;""))="NO"),IF(ISNUMBER(Datos!J579),AND(OR(J$1005="",Datos!J579&gt;=J$1005),OR(J$1006="",Datos!J579&lt;=J$1006)),FALSE),TRUE))))</f>
        <v>0.0</v>
      </c>
      <c r="K579">
        <f>IF(Datos!K579="",0,IF(AND(K$1008&lt;&gt;"",Datos!K579=K$1008),0,IF(K$1004=0,0,1-CHOOSE(K$1004,IF(ISNUMBER(Datos!K579),AND(OR(K$1005="",Datos!K579&gt;=K$1005),OR(K$1006="",Datos!K579&lt;=K$1006)),FALSE),IF(ISNUMBER(Datos!K579),AND(Datos!K579=INT(Datos!K579),AND(OR(K$1005="",Datos!K579&gt;=K$1005),OR(K$1006="",Datos!K579&lt;=K$1006))),FALSE),OR(ISNUMBER(FIND(";"&amp;UPPER(TRIM(Datos!K579&amp;""))&amp;"=",K$1007)),ISNUMBER(FIND(";"&amp;UPPER(TRIM(Datos!K579&amp;""))&amp;";",K$1007))),OR(UPPER(TRIM(Datos!K579&amp;""))="SÍ",UPPER(TRIM(Datos!K579&amp;""))="SI",UPPER(TRIM(Datos!K579&amp;""))="NO"),IF(ISNUMBER(Datos!K579),AND(OR(K$1005="",Datos!K579&gt;=K$1005),OR(K$1006="",Datos!K579&lt;=K$1006)),FALSE),TRUE))))</f>
        <v>0.0</v>
      </c>
      <c r="L579">
        <f>IF(Datos!L579="",0,IF(AND(L$1008&lt;&gt;"",Datos!L579=L$1008),0,IF(L$1004=0,0,1-CHOOSE(L$1004,IF(ISNUMBER(Datos!L579),AND(OR(L$1005="",Datos!L579&gt;=L$1005),OR(L$1006="",Datos!L579&lt;=L$1006)),FALSE),IF(ISNUMBER(Datos!L579),AND(Datos!L579=INT(Datos!L579),AND(OR(L$1005="",Datos!L579&gt;=L$1005),OR(L$1006="",Datos!L579&lt;=L$1006))),FALSE),OR(ISNUMBER(FIND(";"&amp;UPPER(TRIM(Datos!L579&amp;""))&amp;"=",L$1007)),ISNUMBER(FIND(";"&amp;UPPER(TRIM(Datos!L579&amp;""))&amp;";",L$1007))),OR(UPPER(TRIM(Datos!L579&amp;""))="SÍ",UPPER(TRIM(Datos!L579&amp;""))="SI",UPPER(TRIM(Datos!L579&amp;""))="NO"),IF(ISNUMBER(Datos!L579),AND(OR(L$1005="",Datos!L579&gt;=L$1005),OR(L$1006="",Datos!L579&lt;=L$1006)),FALSE),TRUE))))</f>
        <v>0.0</v>
      </c>
      <c r="M579">
        <f>IF(Datos!M579="",0,IF(AND(M$1008&lt;&gt;"",Datos!M579=M$1008),0,IF(M$1004=0,0,1-CHOOSE(M$1004,IF(ISNUMBER(Datos!M579),AND(OR(M$1005="",Datos!M579&gt;=M$1005),OR(M$1006="",Datos!M579&lt;=M$1006)),FALSE),IF(ISNUMBER(Datos!M579),AND(Datos!M579=INT(Datos!M579),AND(OR(M$1005="",Datos!M579&gt;=M$1005),OR(M$1006="",Datos!M579&lt;=M$1006))),FALSE),OR(ISNUMBER(FIND(";"&amp;UPPER(TRIM(Datos!M579&amp;""))&amp;"=",M$1007)),ISNUMBER(FIND(";"&amp;UPPER(TRIM(Datos!M579&amp;""))&amp;";",M$1007))),OR(UPPER(TRIM(Datos!M579&amp;""))="SÍ",UPPER(TRIM(Datos!M579&amp;""))="SI",UPPER(TRIM(Datos!M579&amp;""))="NO"),IF(ISNUMBER(Datos!M579),AND(OR(M$1005="",Datos!M579&gt;=M$1005),OR(M$1006="",Datos!M579&lt;=M$1006)),FALSE),TRUE))))</f>
        <v>0.0</v>
      </c>
      <c r="N579">
        <f>IF(Datos!N579="",0,IF(AND(N$1008&lt;&gt;"",Datos!N579=N$1008),0,IF(N$1004=0,0,1-CHOOSE(N$1004,IF(ISNUMBER(Datos!N579),AND(OR(N$1005="",Datos!N579&gt;=N$1005),OR(N$1006="",Datos!N579&lt;=N$1006)),FALSE),IF(ISNUMBER(Datos!N579),AND(Datos!N579=INT(Datos!N579),AND(OR(N$1005="",Datos!N579&gt;=N$1005),OR(N$1006="",Datos!N579&lt;=N$1006))),FALSE),OR(ISNUMBER(FIND(";"&amp;UPPER(TRIM(Datos!N579&amp;""))&amp;"=",N$1007)),ISNUMBER(FIND(";"&amp;UPPER(TRIM(Datos!N579&amp;""))&amp;";",N$1007))),OR(UPPER(TRIM(Datos!N579&amp;""))="SÍ",UPPER(TRIM(Datos!N579&amp;""))="SI",UPPER(TRIM(Datos!N579&amp;""))="NO"),IF(ISNUMBER(Datos!N579),AND(OR(N$1005="",Datos!N579&gt;=N$1005),OR(N$1006="",Datos!N579&lt;=N$1006)),FALSE),TRUE))))</f>
        <v>0.0</v>
      </c>
      <c r="O579">
        <f>IF(Datos!O579="",0,IF(AND(O$1008&lt;&gt;"",Datos!O579=O$1008),0,IF(O$1004=0,0,1-CHOOSE(O$1004,IF(ISNUMBER(Datos!O579),AND(OR(O$1005="",Datos!O579&gt;=O$1005),OR(O$1006="",Datos!O579&lt;=O$1006)),FALSE),IF(ISNUMBER(Datos!O579),AND(Datos!O579=INT(Datos!O579),AND(OR(O$1005="",Datos!O579&gt;=O$1005),OR(O$1006="",Datos!O579&lt;=O$1006))),FALSE),OR(ISNUMBER(FIND(";"&amp;UPPER(TRIM(Datos!O579&amp;""))&amp;"=",O$1007)),ISNUMBER(FIND(";"&amp;UPPER(TRIM(Datos!O579&amp;""))&amp;";",O$1007))),OR(UPPER(TRIM(Datos!O579&amp;""))="SÍ",UPPER(TRIM(Datos!O579&amp;""))="SI",UPPER(TRIM(Datos!O579&amp;""))="NO"),IF(ISNUMBER(Datos!O579),AND(OR(O$1005="",Datos!O579&gt;=O$1005),OR(O$1006="",Datos!O579&lt;=O$1006)),FALSE),TRUE))))</f>
        <v>0.0</v>
      </c>
      <c r="P579">
        <f>IF(Datos!P579="",0,IF(AND(P$1008&lt;&gt;"",Datos!P579=P$1008),0,IF(P$1004=0,0,1-CHOOSE(P$1004,IF(ISNUMBER(Datos!P579),AND(OR(P$1005="",Datos!P579&gt;=P$1005),OR(P$1006="",Datos!P579&lt;=P$1006)),FALSE),IF(ISNUMBER(Datos!P579),AND(Datos!P579=INT(Datos!P579),AND(OR(P$1005="",Datos!P579&gt;=P$1005),OR(P$1006="",Datos!P579&lt;=P$1006))),FALSE),OR(ISNUMBER(FIND(";"&amp;UPPER(TRIM(Datos!P579&amp;""))&amp;"=",P$1007)),ISNUMBER(FIND(";"&amp;UPPER(TRIM(Datos!P579&amp;""))&amp;";",P$1007))),OR(UPPER(TRIM(Datos!P579&amp;""))="SÍ",UPPER(TRIM(Datos!P579&amp;""))="SI",UPPER(TRIM(Datos!P579&amp;""))="NO"),IF(ISNUMBER(Datos!P579),AND(OR(P$1005="",Datos!P579&gt;=P$1005),OR(P$1006="",Datos!P579&lt;=P$1006)),FALSE),TRUE))))</f>
        <v>0.0</v>
      </c>
      <c r="Q579">
        <f>IF(Datos!Q579="",0,IF(AND(Q$1008&lt;&gt;"",Datos!Q579=Q$1008),0,IF(Q$1004=0,0,1-CHOOSE(Q$1004,IF(ISNUMBER(Datos!Q579),AND(OR(Q$1005="",Datos!Q579&gt;=Q$1005),OR(Q$1006="",Datos!Q579&lt;=Q$1006)),FALSE),IF(ISNUMBER(Datos!Q579),AND(Datos!Q579=INT(Datos!Q579),AND(OR(Q$1005="",Datos!Q579&gt;=Q$1005),OR(Q$1006="",Datos!Q579&lt;=Q$1006))),FALSE),OR(ISNUMBER(FIND(";"&amp;UPPER(TRIM(Datos!Q579&amp;""))&amp;"=",Q$1007)),ISNUMBER(FIND(";"&amp;UPPER(TRIM(Datos!Q579&amp;""))&amp;";",Q$1007))),OR(UPPER(TRIM(Datos!Q579&amp;""))="SÍ",UPPER(TRIM(Datos!Q579&amp;""))="SI",UPPER(TRIM(Datos!Q579&amp;""))="NO"),IF(ISNUMBER(Datos!Q579),AND(OR(Q$1005="",Datos!Q579&gt;=Q$1005),OR(Q$1006="",Datos!Q579&lt;=Q$1006)),FALSE),TRUE))))</f>
        <v>0.0</v>
      </c>
      <c r="R579">
        <f>IF(Datos!R579="",0,IF(AND(R$1008&lt;&gt;"",Datos!R579=R$1008),0,IF(R$1004=0,0,1-CHOOSE(R$1004,IF(ISNUMBER(Datos!R579),AND(OR(R$1005="",Datos!R579&gt;=R$1005),OR(R$1006="",Datos!R579&lt;=R$1006)),FALSE),IF(ISNUMBER(Datos!R579),AND(Datos!R579=INT(Datos!R579),AND(OR(R$1005="",Datos!R579&gt;=R$1005),OR(R$1006="",Datos!R579&lt;=R$1006))),FALSE),OR(ISNUMBER(FIND(";"&amp;UPPER(TRIM(Datos!R579&amp;""))&amp;"=",R$1007)),ISNUMBER(FIND(";"&amp;UPPER(TRIM(Datos!R579&amp;""))&amp;";",R$1007))),OR(UPPER(TRIM(Datos!R579&amp;""))="SÍ",UPPER(TRIM(Datos!R579&amp;""))="SI",UPPER(TRIM(Datos!R579&amp;""))="NO"),IF(ISNUMBER(Datos!R579),AND(OR(R$1005="",Datos!R579&gt;=R$1005),OR(R$1006="",Datos!R579&lt;=R$1006)),FALSE),TRUE))))</f>
        <v>0.0</v>
      </c>
      <c r="S579">
        <f>IF(Datos!S579="",0,IF(AND(S$1008&lt;&gt;"",Datos!S579=S$1008),0,IF(S$1004=0,0,1-CHOOSE(S$1004,IF(ISNUMBER(Datos!S579),AND(OR(S$1005="",Datos!S579&gt;=S$1005),OR(S$1006="",Datos!S579&lt;=S$1006)),FALSE),IF(ISNUMBER(Datos!S579),AND(Datos!S579=INT(Datos!S579),AND(OR(S$1005="",Datos!S579&gt;=S$1005),OR(S$1006="",Datos!S579&lt;=S$1006))),FALSE),OR(ISNUMBER(FIND(";"&amp;UPPER(TRIM(Datos!S579&amp;""))&amp;"=",S$1007)),ISNUMBER(FIND(";"&amp;UPPER(TRIM(Datos!S579&amp;""))&amp;";",S$1007))),OR(UPPER(TRIM(Datos!S579&amp;""))="SÍ",UPPER(TRIM(Datos!S579&amp;""))="SI",UPPER(TRIM(Datos!S579&amp;""))="NO"),IF(ISNUMBER(Datos!S579),AND(OR(S$1005="",Datos!S579&gt;=S$1005),OR(S$1006="",Datos!S579&lt;=S$1006)),FALSE),TRUE))))</f>
        <v>0.0</v>
      </c>
      <c r="T579">
        <f>IF(Datos!T579="",0,IF(AND(T$1008&lt;&gt;"",Datos!T579=T$1008),0,IF(T$1004=0,0,1-CHOOSE(T$1004,IF(ISNUMBER(Datos!T579),AND(OR(T$1005="",Datos!T579&gt;=T$1005),OR(T$1006="",Datos!T579&lt;=T$1006)),FALSE),IF(ISNUMBER(Datos!T579),AND(Datos!T579=INT(Datos!T579),AND(OR(T$1005="",Datos!T579&gt;=T$1005),OR(T$1006="",Datos!T579&lt;=T$1006))),FALSE),OR(ISNUMBER(FIND(";"&amp;UPPER(TRIM(Datos!T579&amp;""))&amp;"=",T$1007)),ISNUMBER(FIND(";"&amp;UPPER(TRIM(Datos!T579&amp;""))&amp;";",T$1007))),OR(UPPER(TRIM(Datos!T579&amp;""))="SÍ",UPPER(TRIM(Datos!T579&amp;""))="SI",UPPER(TRIM(Datos!T579&amp;""))="NO"),IF(ISNUMBER(Datos!T579),AND(OR(T$1005="",Datos!T579&gt;=T$1005),OR(T$1006="",Datos!T579&lt;=T$1006)),FALSE),TRUE))))</f>
        <v>0.0</v>
      </c>
      <c r="U579">
        <f>IF(Datos!U579="",0,IF(AND(U$1008&lt;&gt;"",Datos!U579=U$1008),0,IF(U$1004=0,0,1-CHOOSE(U$1004,IF(ISNUMBER(Datos!U579),AND(OR(U$1005="",Datos!U579&gt;=U$1005),OR(U$1006="",Datos!U579&lt;=U$1006)),FALSE),IF(ISNUMBER(Datos!U579),AND(Datos!U579=INT(Datos!U579),AND(OR(U$1005="",Datos!U579&gt;=U$1005),OR(U$1006="",Datos!U579&lt;=U$1006))),FALSE),OR(ISNUMBER(FIND(";"&amp;UPPER(TRIM(Datos!U579&amp;""))&amp;"=",U$1007)),ISNUMBER(FIND(";"&amp;UPPER(TRIM(Datos!U579&amp;""))&amp;";",U$1007))),OR(UPPER(TRIM(Datos!U579&amp;""))="SÍ",UPPER(TRIM(Datos!U579&amp;""))="SI",UPPER(TRIM(Datos!U579&amp;""))="NO"),IF(ISNUMBER(Datos!U579),AND(OR(U$1005="",Datos!U579&gt;=U$1005),OR(U$1006="",Datos!U579&lt;=U$1006)),FALSE),TRUE))))</f>
        <v>0.0</v>
      </c>
      <c r="V579">
        <f>IF(Datos!V579="",0,IF(AND(V$1008&lt;&gt;"",Datos!V579=V$1008),0,IF(V$1004=0,0,1-CHOOSE(V$1004,IF(ISNUMBER(Datos!V579),AND(OR(V$1005="",Datos!V579&gt;=V$1005),OR(V$1006="",Datos!V579&lt;=V$1006)),FALSE),IF(ISNUMBER(Datos!V579),AND(Datos!V579=INT(Datos!V579),AND(OR(V$1005="",Datos!V579&gt;=V$1005),OR(V$1006="",Datos!V579&lt;=V$1006))),FALSE),OR(ISNUMBER(FIND(";"&amp;UPPER(TRIM(Datos!V579&amp;""))&amp;"=",V$1007)),ISNUMBER(FIND(";"&amp;UPPER(TRIM(Datos!V579&amp;""))&amp;";",V$1007))),OR(UPPER(TRIM(Datos!V579&amp;""))="SÍ",UPPER(TRIM(Datos!V579&amp;""))="SI",UPPER(TRIM(Datos!V579&amp;""))="NO"),IF(ISNUMBER(Datos!V579),AND(OR(V$1005="",Datos!V579&gt;=V$1005),OR(V$1006="",Datos!V579&lt;=V$1006)),FALSE),TRUE))))</f>
        <v>0.0</v>
      </c>
      <c r="W579">
        <f>IF(Datos!W579="",0,IF(AND(W$1008&lt;&gt;"",Datos!W579=W$1008),0,IF(W$1004=0,0,1-CHOOSE(W$1004,IF(ISNUMBER(Datos!W579),AND(OR(W$1005="",Datos!W579&gt;=W$1005),OR(W$1006="",Datos!W579&lt;=W$1006)),FALSE),IF(ISNUMBER(Datos!W579),AND(Datos!W579=INT(Datos!W579),AND(OR(W$1005="",Datos!W579&gt;=W$1005),OR(W$1006="",Datos!W579&lt;=W$1006))),FALSE),OR(ISNUMBER(FIND(";"&amp;UPPER(TRIM(Datos!W579&amp;""))&amp;"=",W$1007)),ISNUMBER(FIND(";"&amp;UPPER(TRIM(Datos!W579&amp;""))&amp;";",W$1007))),OR(UPPER(TRIM(Datos!W579&amp;""))="SÍ",UPPER(TRIM(Datos!W579&amp;""))="SI",UPPER(TRIM(Datos!W579&amp;""))="NO"),IF(ISNUMBER(Datos!W579),AND(OR(W$1005="",Datos!W579&gt;=W$1005),OR(W$1006="",Datos!W579&lt;=W$1006)),FALSE),TRUE))))</f>
        <v>0.0</v>
      </c>
      <c r="X579">
        <f>IF(Datos!X579="",0,IF(AND(X$1008&lt;&gt;"",Datos!X579=X$1008),0,IF(X$1004=0,0,1-CHOOSE(X$1004,IF(ISNUMBER(Datos!X579),AND(OR(X$1005="",Datos!X579&gt;=X$1005),OR(X$1006="",Datos!X579&lt;=X$1006)),FALSE),IF(ISNUMBER(Datos!X579),AND(Datos!X579=INT(Datos!X579),AND(OR(X$1005="",Datos!X579&gt;=X$1005),OR(X$1006="",Datos!X579&lt;=X$1006))),FALSE),OR(ISNUMBER(FIND(";"&amp;UPPER(TRIM(Datos!X579&amp;""))&amp;"=",X$1007)),ISNUMBER(FIND(";"&amp;UPPER(TRIM(Datos!X579&amp;""))&amp;";",X$1007))),OR(UPPER(TRIM(Datos!X579&amp;""))="SÍ",UPPER(TRIM(Datos!X579&amp;""))="SI",UPPER(TRIM(Datos!X579&amp;""))="NO"),IF(ISNUMBER(Datos!X579),AND(OR(X$1005="",Datos!X579&gt;=X$1005),OR(X$1006="",Datos!X579&lt;=X$1006)),FALSE),TRUE))))</f>
        <v>0.0</v>
      </c>
      <c r="Y579">
        <f>IF(Datos!Y579="",0,IF(AND(Y$1008&lt;&gt;"",Datos!Y579=Y$1008),0,IF(Y$1004=0,0,1-CHOOSE(Y$1004,IF(ISNUMBER(Datos!Y579),AND(OR(Y$1005="",Datos!Y579&gt;=Y$1005),OR(Y$1006="",Datos!Y579&lt;=Y$1006)),FALSE),IF(ISNUMBER(Datos!Y579),AND(Datos!Y579=INT(Datos!Y579),AND(OR(Y$1005="",Datos!Y579&gt;=Y$1005),OR(Y$1006="",Datos!Y579&lt;=Y$1006))),FALSE),OR(ISNUMBER(FIND(";"&amp;UPPER(TRIM(Datos!Y579&amp;""))&amp;"=",Y$1007)),ISNUMBER(FIND(";"&amp;UPPER(TRIM(Datos!Y579&amp;""))&amp;";",Y$1007))),OR(UPPER(TRIM(Datos!Y579&amp;""))="SÍ",UPPER(TRIM(Datos!Y579&amp;""))="SI",UPPER(TRIM(Datos!Y579&amp;""))="NO"),IF(ISNUMBER(Datos!Y579),AND(OR(Y$1005="",Datos!Y579&gt;=Y$1005),OR(Y$1006="",Datos!Y579&lt;=Y$1006)),FALSE),TRUE))))</f>
        <v>0.0</v>
      </c>
      <c r="Z579">
        <f>IF(Datos!Z579="",0,IF(AND(Z$1008&lt;&gt;"",Datos!Z579=Z$1008),0,IF(Z$1004=0,0,1-CHOOSE(Z$1004,IF(ISNUMBER(Datos!Z579),AND(OR(Z$1005="",Datos!Z579&gt;=Z$1005),OR(Z$1006="",Datos!Z579&lt;=Z$1006)),FALSE),IF(ISNUMBER(Datos!Z579),AND(Datos!Z579=INT(Datos!Z579),AND(OR(Z$1005="",Datos!Z579&gt;=Z$1005),OR(Z$1006="",Datos!Z579&lt;=Z$1006))),FALSE),OR(ISNUMBER(FIND(";"&amp;UPPER(TRIM(Datos!Z579&amp;""))&amp;"=",Z$1007)),ISNUMBER(FIND(";"&amp;UPPER(TRIM(Datos!Z579&amp;""))&amp;";",Z$1007))),OR(UPPER(TRIM(Datos!Z579&amp;""))="SÍ",UPPER(TRIM(Datos!Z579&amp;""))="SI",UPPER(TRIM(Datos!Z579&amp;""))="NO"),IF(ISNUMBER(Datos!Z579),AND(OR(Z$1005="",Datos!Z579&gt;=Z$1005),OR(Z$1006="",Datos!Z579&lt;=Z$1006)),FALSE),TRUE))))</f>
        <v>0.0</v>
      </c>
      <c r="AA579">
        <f>IF(Datos!AA579="",0,IF(AND(AA$1008&lt;&gt;"",Datos!AA579=AA$1008),0,IF(AA$1004=0,0,1-CHOOSE(AA$1004,IF(ISNUMBER(Datos!AA579),AND(OR(AA$1005="",Datos!AA579&gt;=AA$1005),OR(AA$1006="",Datos!AA579&lt;=AA$1006)),FALSE),IF(ISNUMBER(Datos!AA579),AND(Datos!AA579=INT(Datos!AA579),AND(OR(AA$1005="",Datos!AA579&gt;=AA$1005),OR(AA$1006="",Datos!AA579&lt;=AA$1006))),FALSE),OR(ISNUMBER(FIND(";"&amp;UPPER(TRIM(Datos!AA579&amp;""))&amp;"=",AA$1007)),ISNUMBER(FIND(";"&amp;UPPER(TRIM(Datos!AA579&amp;""))&amp;";",AA$1007))),OR(UPPER(TRIM(Datos!AA579&amp;""))="SÍ",UPPER(TRIM(Datos!AA579&amp;""))="SI",UPPER(TRIM(Datos!AA579&amp;""))="NO"),IF(ISNUMBER(Datos!AA579),AND(OR(AA$1005="",Datos!AA579&gt;=AA$1005),OR(AA$1006="",Datos!AA579&lt;=AA$1006)),FALSE),TRUE))))</f>
        <v>0.0</v>
      </c>
      <c r="AB579">
        <f>IF(Datos!AB579="",0,IF(AND(AB$1008&lt;&gt;"",Datos!AB579=AB$1008),0,IF(AB$1004=0,0,1-CHOOSE(AB$1004,IF(ISNUMBER(Datos!AB579),AND(OR(AB$1005="",Datos!AB579&gt;=AB$1005),OR(AB$1006="",Datos!AB579&lt;=AB$1006)),FALSE),IF(ISNUMBER(Datos!AB579),AND(Datos!AB579=INT(Datos!AB579),AND(OR(AB$1005="",Datos!AB579&gt;=AB$1005),OR(AB$1006="",Datos!AB579&lt;=AB$1006))),FALSE),OR(ISNUMBER(FIND(";"&amp;UPPER(TRIM(Datos!AB579&amp;""))&amp;"=",AB$1007)),ISNUMBER(FIND(";"&amp;UPPER(TRIM(Datos!AB579&amp;""))&amp;";",AB$1007))),OR(UPPER(TRIM(Datos!AB579&amp;""))="SÍ",UPPER(TRIM(Datos!AB579&amp;""))="SI",UPPER(TRIM(Datos!AB579&amp;""))="NO"),IF(ISNUMBER(Datos!AB579),AND(OR(AB$1005="",Datos!AB579&gt;=AB$1005),OR(AB$1006="",Datos!AB579&lt;=AB$1006)),FALSE),TRUE))))</f>
        <v>0.0</v>
      </c>
      <c r="AC579">
        <f>IF(Datos!AC579="",0,IF(AND(AC$1008&lt;&gt;"",Datos!AC579=AC$1008),0,IF(AC$1004=0,0,1-CHOOSE(AC$1004,IF(ISNUMBER(Datos!AC579),AND(OR(AC$1005="",Datos!AC579&gt;=AC$1005),OR(AC$1006="",Datos!AC579&lt;=AC$1006)),FALSE),IF(ISNUMBER(Datos!AC579),AND(Datos!AC579=INT(Datos!AC579),AND(OR(AC$1005="",Datos!AC579&gt;=AC$1005),OR(AC$1006="",Datos!AC579&lt;=AC$1006))),FALSE),OR(ISNUMBER(FIND(";"&amp;UPPER(TRIM(Datos!AC579&amp;""))&amp;"=",AC$1007)),ISNUMBER(FIND(";"&amp;UPPER(TRIM(Datos!AC579&amp;""))&amp;";",AC$1007))),OR(UPPER(TRIM(Datos!AC579&amp;""))="SÍ",UPPER(TRIM(Datos!AC579&amp;""))="SI",UPPER(TRIM(Datos!AC579&amp;""))="NO"),IF(ISNUMBER(Datos!AC579),AND(OR(AC$1005="",Datos!AC579&gt;=AC$1005),OR(AC$1006="",Datos!AC579&lt;=AC$1006)),FALSE),TRUE))))</f>
        <v>0.0</v>
      </c>
      <c r="AD579">
        <f>IF(Datos!AD579="",0,IF(AND(AD$1008&lt;&gt;"",Datos!AD579=AD$1008),0,IF(AD$1004=0,0,1-CHOOSE(AD$1004,IF(ISNUMBER(Datos!AD579),AND(OR(AD$1005="",Datos!AD579&gt;=AD$1005),OR(AD$1006="",Datos!AD579&lt;=AD$1006)),FALSE),IF(ISNUMBER(Datos!AD579),AND(Datos!AD579=INT(Datos!AD579),AND(OR(AD$1005="",Datos!AD579&gt;=AD$1005),OR(AD$1006="",Datos!AD579&lt;=AD$1006))),FALSE),OR(ISNUMBER(FIND(";"&amp;UPPER(TRIM(Datos!AD579&amp;""))&amp;"=",AD$1007)),ISNUMBER(FIND(";"&amp;UPPER(TRIM(Datos!AD579&amp;""))&amp;";",AD$1007))),OR(UPPER(TRIM(Datos!AD579&amp;""))="SÍ",UPPER(TRIM(Datos!AD579&amp;""))="SI",UPPER(TRIM(Datos!AD579&amp;""))="NO"),IF(ISNUMBER(Datos!AD579),AND(OR(AD$1005="",Datos!AD579&gt;=AD$1005),OR(AD$1006="",Datos!AD579&lt;=AD$1006)),FALSE),TRUE))))</f>
        <v>0.0</v>
      </c>
      <c r="AE579">
        <f>IF(Datos!AE579="",0,IF(AND(AE$1008&lt;&gt;"",Datos!AE579=AE$1008),0,IF(AE$1004=0,0,1-CHOOSE(AE$1004,IF(ISNUMBER(Datos!AE579),AND(OR(AE$1005="",Datos!AE579&gt;=AE$1005),OR(AE$1006="",Datos!AE579&lt;=AE$1006)),FALSE),IF(ISNUMBER(Datos!AE579),AND(Datos!AE579=INT(Datos!AE579),AND(OR(AE$1005="",Datos!AE579&gt;=AE$1005),OR(AE$1006="",Datos!AE579&lt;=AE$1006))),FALSE),OR(ISNUMBER(FIND(";"&amp;UPPER(TRIM(Datos!AE579&amp;""))&amp;"=",AE$1007)),ISNUMBER(FIND(";"&amp;UPPER(TRIM(Datos!AE579&amp;""))&amp;";",AE$1007))),OR(UPPER(TRIM(Datos!AE579&amp;""))="SÍ",UPPER(TRIM(Datos!AE579&amp;""))="SI",UPPER(TRIM(Datos!AE579&amp;""))="NO"),IF(ISNUMBER(Datos!AE579),AND(OR(AE$1005="",Datos!AE579&gt;=AE$1005),OR(AE$1006="",Datos!AE579&lt;=AE$1006)),FALSE),TRUE))))</f>
        <v>0.0</v>
      </c>
    </row>
    <row r="580" spans="2:31">
      <c r="B580">
        <f>IF(Datos!B580="",0,IF(AND(B$1008&lt;&gt;"",Datos!B580=B$1008),0,IF(B$1004=0,0,1-CHOOSE(B$1004,IF(ISNUMBER(Datos!B580),AND(OR(B$1005="",Datos!B580&gt;=B$1005),OR(B$1006="",Datos!B580&lt;=B$1006)),FALSE),IF(ISNUMBER(Datos!B580),AND(Datos!B580=INT(Datos!B580),AND(OR(B$1005="",Datos!B580&gt;=B$1005),OR(B$1006="",Datos!B580&lt;=B$1006))),FALSE),OR(ISNUMBER(FIND(";"&amp;UPPER(TRIM(Datos!B580&amp;""))&amp;"=",B$1007)),ISNUMBER(FIND(";"&amp;UPPER(TRIM(Datos!B580&amp;""))&amp;";",B$1007))),OR(UPPER(TRIM(Datos!B580&amp;""))="SÍ",UPPER(TRIM(Datos!B580&amp;""))="SI",UPPER(TRIM(Datos!B580&amp;""))="NO"),IF(ISNUMBER(Datos!B580),AND(OR(B$1005="",Datos!B580&gt;=B$1005),OR(B$1006="",Datos!B580&lt;=B$1006)),FALSE),TRUE))))</f>
        <v>0.0</v>
      </c>
      <c r="C580">
        <f>IF(Datos!C580="",0,IF(AND(C$1008&lt;&gt;"",Datos!C580=C$1008),0,IF(C$1004=0,0,1-CHOOSE(C$1004,IF(ISNUMBER(Datos!C580),AND(OR(C$1005="",Datos!C580&gt;=C$1005),OR(C$1006="",Datos!C580&lt;=C$1006)),FALSE),IF(ISNUMBER(Datos!C580),AND(Datos!C580=INT(Datos!C580),AND(OR(C$1005="",Datos!C580&gt;=C$1005),OR(C$1006="",Datos!C580&lt;=C$1006))),FALSE),OR(ISNUMBER(FIND(";"&amp;UPPER(TRIM(Datos!C580&amp;""))&amp;"=",C$1007)),ISNUMBER(FIND(";"&amp;UPPER(TRIM(Datos!C580&amp;""))&amp;";",C$1007))),OR(UPPER(TRIM(Datos!C580&amp;""))="SÍ",UPPER(TRIM(Datos!C580&amp;""))="SI",UPPER(TRIM(Datos!C580&amp;""))="NO"),IF(ISNUMBER(Datos!C580),AND(OR(C$1005="",Datos!C580&gt;=C$1005),OR(C$1006="",Datos!C580&lt;=C$1006)),FALSE),TRUE))))</f>
        <v>0.0</v>
      </c>
      <c r="D580">
        <f>IF(Datos!D580="",0,IF(AND(D$1008&lt;&gt;"",Datos!D580=D$1008),0,IF(D$1004=0,0,1-CHOOSE(D$1004,IF(ISNUMBER(Datos!D580),AND(OR(D$1005="",Datos!D580&gt;=D$1005),OR(D$1006="",Datos!D580&lt;=D$1006)),FALSE),IF(ISNUMBER(Datos!D580),AND(Datos!D580=INT(Datos!D580),AND(OR(D$1005="",Datos!D580&gt;=D$1005),OR(D$1006="",Datos!D580&lt;=D$1006))),FALSE),OR(ISNUMBER(FIND(";"&amp;UPPER(TRIM(Datos!D580&amp;""))&amp;"=",D$1007)),ISNUMBER(FIND(";"&amp;UPPER(TRIM(Datos!D580&amp;""))&amp;";",D$1007))),OR(UPPER(TRIM(Datos!D580&amp;""))="SÍ",UPPER(TRIM(Datos!D580&amp;""))="SI",UPPER(TRIM(Datos!D580&amp;""))="NO"),IF(ISNUMBER(Datos!D580),AND(OR(D$1005="",Datos!D580&gt;=D$1005),OR(D$1006="",Datos!D580&lt;=D$1006)),FALSE),TRUE))))</f>
        <v>0.0</v>
      </c>
      <c r="E580">
        <f>IF(Datos!E580="",0,IF(AND(E$1008&lt;&gt;"",Datos!E580=E$1008),0,IF(E$1004=0,0,1-CHOOSE(E$1004,IF(ISNUMBER(Datos!E580),AND(OR(E$1005="",Datos!E580&gt;=E$1005),OR(E$1006="",Datos!E580&lt;=E$1006)),FALSE),IF(ISNUMBER(Datos!E580),AND(Datos!E580=INT(Datos!E580),AND(OR(E$1005="",Datos!E580&gt;=E$1005),OR(E$1006="",Datos!E580&lt;=E$1006))),FALSE),OR(ISNUMBER(FIND(";"&amp;UPPER(TRIM(Datos!E580&amp;""))&amp;"=",E$1007)),ISNUMBER(FIND(";"&amp;UPPER(TRIM(Datos!E580&amp;""))&amp;";",E$1007))),OR(UPPER(TRIM(Datos!E580&amp;""))="SÍ",UPPER(TRIM(Datos!E580&amp;""))="SI",UPPER(TRIM(Datos!E580&amp;""))="NO"),IF(ISNUMBER(Datos!E580),AND(OR(E$1005="",Datos!E580&gt;=E$1005),OR(E$1006="",Datos!E580&lt;=E$1006)),FALSE),TRUE))))</f>
        <v>0.0</v>
      </c>
      <c r="F580">
        <f>IF(Datos!F580="",0,IF(AND(F$1008&lt;&gt;"",Datos!F580=F$1008),0,IF(F$1004=0,0,1-CHOOSE(F$1004,IF(ISNUMBER(Datos!F580),AND(OR(F$1005="",Datos!F580&gt;=F$1005),OR(F$1006="",Datos!F580&lt;=F$1006)),FALSE),IF(ISNUMBER(Datos!F580),AND(Datos!F580=INT(Datos!F580),AND(OR(F$1005="",Datos!F580&gt;=F$1005),OR(F$1006="",Datos!F580&lt;=F$1006))),FALSE),OR(ISNUMBER(FIND(";"&amp;UPPER(TRIM(Datos!F580&amp;""))&amp;"=",F$1007)),ISNUMBER(FIND(";"&amp;UPPER(TRIM(Datos!F580&amp;""))&amp;";",F$1007))),OR(UPPER(TRIM(Datos!F580&amp;""))="SÍ",UPPER(TRIM(Datos!F580&amp;""))="SI",UPPER(TRIM(Datos!F580&amp;""))="NO"),IF(ISNUMBER(Datos!F580),AND(OR(F$1005="",Datos!F580&gt;=F$1005),OR(F$1006="",Datos!F580&lt;=F$1006)),FALSE),TRUE))))</f>
        <v>0.0</v>
      </c>
      <c r="G580">
        <f>IF(Datos!G580="",0,IF(AND(G$1008&lt;&gt;"",Datos!G580=G$1008),0,IF(G$1004=0,0,1-CHOOSE(G$1004,IF(ISNUMBER(Datos!G580),AND(OR(G$1005="",Datos!G580&gt;=G$1005),OR(G$1006="",Datos!G580&lt;=G$1006)),FALSE),IF(ISNUMBER(Datos!G580),AND(Datos!G580=INT(Datos!G580),AND(OR(G$1005="",Datos!G580&gt;=G$1005),OR(G$1006="",Datos!G580&lt;=G$1006))),FALSE),OR(ISNUMBER(FIND(";"&amp;UPPER(TRIM(Datos!G580&amp;""))&amp;"=",G$1007)),ISNUMBER(FIND(";"&amp;UPPER(TRIM(Datos!G580&amp;""))&amp;";",G$1007))),OR(UPPER(TRIM(Datos!G580&amp;""))="SÍ",UPPER(TRIM(Datos!G580&amp;""))="SI",UPPER(TRIM(Datos!G580&amp;""))="NO"),IF(ISNUMBER(Datos!G580),AND(OR(G$1005="",Datos!G580&gt;=G$1005),OR(G$1006="",Datos!G580&lt;=G$1006)),FALSE),TRUE))))</f>
        <v>0.0</v>
      </c>
      <c r="H580">
        <f>IF(Datos!H580="",0,IF(AND(H$1008&lt;&gt;"",Datos!H580=H$1008),0,IF(H$1004=0,0,1-CHOOSE(H$1004,IF(ISNUMBER(Datos!H580),AND(OR(H$1005="",Datos!H580&gt;=H$1005),OR(H$1006="",Datos!H580&lt;=H$1006)),FALSE),IF(ISNUMBER(Datos!H580),AND(Datos!H580=INT(Datos!H580),AND(OR(H$1005="",Datos!H580&gt;=H$1005),OR(H$1006="",Datos!H580&lt;=H$1006))),FALSE),OR(ISNUMBER(FIND(";"&amp;UPPER(TRIM(Datos!H580&amp;""))&amp;"=",H$1007)),ISNUMBER(FIND(";"&amp;UPPER(TRIM(Datos!H580&amp;""))&amp;";",H$1007))),OR(UPPER(TRIM(Datos!H580&amp;""))="SÍ",UPPER(TRIM(Datos!H580&amp;""))="SI",UPPER(TRIM(Datos!H580&amp;""))="NO"),IF(ISNUMBER(Datos!H580),AND(OR(H$1005="",Datos!H580&gt;=H$1005),OR(H$1006="",Datos!H580&lt;=H$1006)),FALSE),TRUE))))</f>
        <v>0.0</v>
      </c>
      <c r="I580">
        <f>IF(Datos!I580="",0,IF(AND(I$1008&lt;&gt;"",Datos!I580=I$1008),0,IF(I$1004=0,0,1-CHOOSE(I$1004,IF(ISNUMBER(Datos!I580),AND(OR(I$1005="",Datos!I580&gt;=I$1005),OR(I$1006="",Datos!I580&lt;=I$1006)),FALSE),IF(ISNUMBER(Datos!I580),AND(Datos!I580=INT(Datos!I580),AND(OR(I$1005="",Datos!I580&gt;=I$1005),OR(I$1006="",Datos!I580&lt;=I$1006))),FALSE),OR(ISNUMBER(FIND(";"&amp;UPPER(TRIM(Datos!I580&amp;""))&amp;"=",I$1007)),ISNUMBER(FIND(";"&amp;UPPER(TRIM(Datos!I580&amp;""))&amp;";",I$1007))),OR(UPPER(TRIM(Datos!I580&amp;""))="SÍ",UPPER(TRIM(Datos!I580&amp;""))="SI",UPPER(TRIM(Datos!I580&amp;""))="NO"),IF(ISNUMBER(Datos!I580),AND(OR(I$1005="",Datos!I580&gt;=I$1005),OR(I$1006="",Datos!I580&lt;=I$1006)),FALSE),TRUE))))</f>
        <v>0.0</v>
      </c>
      <c r="J580">
        <f>IF(Datos!J580="",0,IF(AND(J$1008&lt;&gt;"",Datos!J580=J$1008),0,IF(J$1004=0,0,1-CHOOSE(J$1004,IF(ISNUMBER(Datos!J580),AND(OR(J$1005="",Datos!J580&gt;=J$1005),OR(J$1006="",Datos!J580&lt;=J$1006)),FALSE),IF(ISNUMBER(Datos!J580),AND(Datos!J580=INT(Datos!J580),AND(OR(J$1005="",Datos!J580&gt;=J$1005),OR(J$1006="",Datos!J580&lt;=J$1006))),FALSE),OR(ISNUMBER(FIND(";"&amp;UPPER(TRIM(Datos!J580&amp;""))&amp;"=",J$1007)),ISNUMBER(FIND(";"&amp;UPPER(TRIM(Datos!J580&amp;""))&amp;";",J$1007))),OR(UPPER(TRIM(Datos!J580&amp;""))="SÍ",UPPER(TRIM(Datos!J580&amp;""))="SI",UPPER(TRIM(Datos!J580&amp;""))="NO"),IF(ISNUMBER(Datos!J580),AND(OR(J$1005="",Datos!J580&gt;=J$1005),OR(J$1006="",Datos!J580&lt;=J$1006)),FALSE),TRUE))))</f>
        <v>0.0</v>
      </c>
      <c r="K580">
        <f>IF(Datos!K580="",0,IF(AND(K$1008&lt;&gt;"",Datos!K580=K$1008),0,IF(K$1004=0,0,1-CHOOSE(K$1004,IF(ISNUMBER(Datos!K580),AND(OR(K$1005="",Datos!K580&gt;=K$1005),OR(K$1006="",Datos!K580&lt;=K$1006)),FALSE),IF(ISNUMBER(Datos!K580),AND(Datos!K580=INT(Datos!K580),AND(OR(K$1005="",Datos!K580&gt;=K$1005),OR(K$1006="",Datos!K580&lt;=K$1006))),FALSE),OR(ISNUMBER(FIND(";"&amp;UPPER(TRIM(Datos!K580&amp;""))&amp;"=",K$1007)),ISNUMBER(FIND(";"&amp;UPPER(TRIM(Datos!K580&amp;""))&amp;";",K$1007))),OR(UPPER(TRIM(Datos!K580&amp;""))="SÍ",UPPER(TRIM(Datos!K580&amp;""))="SI",UPPER(TRIM(Datos!K580&amp;""))="NO"),IF(ISNUMBER(Datos!K580),AND(OR(K$1005="",Datos!K580&gt;=K$1005),OR(K$1006="",Datos!K580&lt;=K$1006)),FALSE),TRUE))))</f>
        <v>0.0</v>
      </c>
      <c r="L580">
        <f>IF(Datos!L580="",0,IF(AND(L$1008&lt;&gt;"",Datos!L580=L$1008),0,IF(L$1004=0,0,1-CHOOSE(L$1004,IF(ISNUMBER(Datos!L580),AND(OR(L$1005="",Datos!L580&gt;=L$1005),OR(L$1006="",Datos!L580&lt;=L$1006)),FALSE),IF(ISNUMBER(Datos!L580),AND(Datos!L580=INT(Datos!L580),AND(OR(L$1005="",Datos!L580&gt;=L$1005),OR(L$1006="",Datos!L580&lt;=L$1006))),FALSE),OR(ISNUMBER(FIND(";"&amp;UPPER(TRIM(Datos!L580&amp;""))&amp;"=",L$1007)),ISNUMBER(FIND(";"&amp;UPPER(TRIM(Datos!L580&amp;""))&amp;";",L$1007))),OR(UPPER(TRIM(Datos!L580&amp;""))="SÍ",UPPER(TRIM(Datos!L580&amp;""))="SI",UPPER(TRIM(Datos!L580&amp;""))="NO"),IF(ISNUMBER(Datos!L580),AND(OR(L$1005="",Datos!L580&gt;=L$1005),OR(L$1006="",Datos!L580&lt;=L$1006)),FALSE),TRUE))))</f>
        <v>0.0</v>
      </c>
      <c r="M580">
        <f>IF(Datos!M580="",0,IF(AND(M$1008&lt;&gt;"",Datos!M580=M$1008),0,IF(M$1004=0,0,1-CHOOSE(M$1004,IF(ISNUMBER(Datos!M580),AND(OR(M$1005="",Datos!M580&gt;=M$1005),OR(M$1006="",Datos!M580&lt;=M$1006)),FALSE),IF(ISNUMBER(Datos!M580),AND(Datos!M580=INT(Datos!M580),AND(OR(M$1005="",Datos!M580&gt;=M$1005),OR(M$1006="",Datos!M580&lt;=M$1006))),FALSE),OR(ISNUMBER(FIND(";"&amp;UPPER(TRIM(Datos!M580&amp;""))&amp;"=",M$1007)),ISNUMBER(FIND(";"&amp;UPPER(TRIM(Datos!M580&amp;""))&amp;";",M$1007))),OR(UPPER(TRIM(Datos!M580&amp;""))="SÍ",UPPER(TRIM(Datos!M580&amp;""))="SI",UPPER(TRIM(Datos!M580&amp;""))="NO"),IF(ISNUMBER(Datos!M580),AND(OR(M$1005="",Datos!M580&gt;=M$1005),OR(M$1006="",Datos!M580&lt;=M$1006)),FALSE),TRUE))))</f>
        <v>0.0</v>
      </c>
      <c r="N580">
        <f>IF(Datos!N580="",0,IF(AND(N$1008&lt;&gt;"",Datos!N580=N$1008),0,IF(N$1004=0,0,1-CHOOSE(N$1004,IF(ISNUMBER(Datos!N580),AND(OR(N$1005="",Datos!N580&gt;=N$1005),OR(N$1006="",Datos!N580&lt;=N$1006)),FALSE),IF(ISNUMBER(Datos!N580),AND(Datos!N580=INT(Datos!N580),AND(OR(N$1005="",Datos!N580&gt;=N$1005),OR(N$1006="",Datos!N580&lt;=N$1006))),FALSE),OR(ISNUMBER(FIND(";"&amp;UPPER(TRIM(Datos!N580&amp;""))&amp;"=",N$1007)),ISNUMBER(FIND(";"&amp;UPPER(TRIM(Datos!N580&amp;""))&amp;";",N$1007))),OR(UPPER(TRIM(Datos!N580&amp;""))="SÍ",UPPER(TRIM(Datos!N580&amp;""))="SI",UPPER(TRIM(Datos!N580&amp;""))="NO"),IF(ISNUMBER(Datos!N580),AND(OR(N$1005="",Datos!N580&gt;=N$1005),OR(N$1006="",Datos!N580&lt;=N$1006)),FALSE),TRUE))))</f>
        <v>0.0</v>
      </c>
      <c r="O580">
        <f>IF(Datos!O580="",0,IF(AND(O$1008&lt;&gt;"",Datos!O580=O$1008),0,IF(O$1004=0,0,1-CHOOSE(O$1004,IF(ISNUMBER(Datos!O580),AND(OR(O$1005="",Datos!O580&gt;=O$1005),OR(O$1006="",Datos!O580&lt;=O$1006)),FALSE),IF(ISNUMBER(Datos!O580),AND(Datos!O580=INT(Datos!O580),AND(OR(O$1005="",Datos!O580&gt;=O$1005),OR(O$1006="",Datos!O580&lt;=O$1006))),FALSE),OR(ISNUMBER(FIND(";"&amp;UPPER(TRIM(Datos!O580&amp;""))&amp;"=",O$1007)),ISNUMBER(FIND(";"&amp;UPPER(TRIM(Datos!O580&amp;""))&amp;";",O$1007))),OR(UPPER(TRIM(Datos!O580&amp;""))="SÍ",UPPER(TRIM(Datos!O580&amp;""))="SI",UPPER(TRIM(Datos!O580&amp;""))="NO"),IF(ISNUMBER(Datos!O580),AND(OR(O$1005="",Datos!O580&gt;=O$1005),OR(O$1006="",Datos!O580&lt;=O$1006)),FALSE),TRUE))))</f>
        <v>0.0</v>
      </c>
      <c r="P580">
        <f>IF(Datos!P580="",0,IF(AND(P$1008&lt;&gt;"",Datos!P580=P$1008),0,IF(P$1004=0,0,1-CHOOSE(P$1004,IF(ISNUMBER(Datos!P580),AND(OR(P$1005="",Datos!P580&gt;=P$1005),OR(P$1006="",Datos!P580&lt;=P$1006)),FALSE),IF(ISNUMBER(Datos!P580),AND(Datos!P580=INT(Datos!P580),AND(OR(P$1005="",Datos!P580&gt;=P$1005),OR(P$1006="",Datos!P580&lt;=P$1006))),FALSE),OR(ISNUMBER(FIND(";"&amp;UPPER(TRIM(Datos!P580&amp;""))&amp;"=",P$1007)),ISNUMBER(FIND(";"&amp;UPPER(TRIM(Datos!P580&amp;""))&amp;";",P$1007))),OR(UPPER(TRIM(Datos!P580&amp;""))="SÍ",UPPER(TRIM(Datos!P580&amp;""))="SI",UPPER(TRIM(Datos!P580&amp;""))="NO"),IF(ISNUMBER(Datos!P580),AND(OR(P$1005="",Datos!P580&gt;=P$1005),OR(P$1006="",Datos!P580&lt;=P$1006)),FALSE),TRUE))))</f>
        <v>0.0</v>
      </c>
      <c r="Q580">
        <f>IF(Datos!Q580="",0,IF(AND(Q$1008&lt;&gt;"",Datos!Q580=Q$1008),0,IF(Q$1004=0,0,1-CHOOSE(Q$1004,IF(ISNUMBER(Datos!Q580),AND(OR(Q$1005="",Datos!Q580&gt;=Q$1005),OR(Q$1006="",Datos!Q580&lt;=Q$1006)),FALSE),IF(ISNUMBER(Datos!Q580),AND(Datos!Q580=INT(Datos!Q580),AND(OR(Q$1005="",Datos!Q580&gt;=Q$1005),OR(Q$1006="",Datos!Q580&lt;=Q$1006))),FALSE),OR(ISNUMBER(FIND(";"&amp;UPPER(TRIM(Datos!Q580&amp;""))&amp;"=",Q$1007)),ISNUMBER(FIND(";"&amp;UPPER(TRIM(Datos!Q580&amp;""))&amp;";",Q$1007))),OR(UPPER(TRIM(Datos!Q580&amp;""))="SÍ",UPPER(TRIM(Datos!Q580&amp;""))="SI",UPPER(TRIM(Datos!Q580&amp;""))="NO"),IF(ISNUMBER(Datos!Q580),AND(OR(Q$1005="",Datos!Q580&gt;=Q$1005),OR(Q$1006="",Datos!Q580&lt;=Q$1006)),FALSE),TRUE))))</f>
        <v>0.0</v>
      </c>
      <c r="R580">
        <f>IF(Datos!R580="",0,IF(AND(R$1008&lt;&gt;"",Datos!R580=R$1008),0,IF(R$1004=0,0,1-CHOOSE(R$1004,IF(ISNUMBER(Datos!R580),AND(OR(R$1005="",Datos!R580&gt;=R$1005),OR(R$1006="",Datos!R580&lt;=R$1006)),FALSE),IF(ISNUMBER(Datos!R580),AND(Datos!R580=INT(Datos!R580),AND(OR(R$1005="",Datos!R580&gt;=R$1005),OR(R$1006="",Datos!R580&lt;=R$1006))),FALSE),OR(ISNUMBER(FIND(";"&amp;UPPER(TRIM(Datos!R580&amp;""))&amp;"=",R$1007)),ISNUMBER(FIND(";"&amp;UPPER(TRIM(Datos!R580&amp;""))&amp;";",R$1007))),OR(UPPER(TRIM(Datos!R580&amp;""))="SÍ",UPPER(TRIM(Datos!R580&amp;""))="SI",UPPER(TRIM(Datos!R580&amp;""))="NO"),IF(ISNUMBER(Datos!R580),AND(OR(R$1005="",Datos!R580&gt;=R$1005),OR(R$1006="",Datos!R580&lt;=R$1006)),FALSE),TRUE))))</f>
        <v>0.0</v>
      </c>
      <c r="S580">
        <f>IF(Datos!S580="",0,IF(AND(S$1008&lt;&gt;"",Datos!S580=S$1008),0,IF(S$1004=0,0,1-CHOOSE(S$1004,IF(ISNUMBER(Datos!S580),AND(OR(S$1005="",Datos!S580&gt;=S$1005),OR(S$1006="",Datos!S580&lt;=S$1006)),FALSE),IF(ISNUMBER(Datos!S580),AND(Datos!S580=INT(Datos!S580),AND(OR(S$1005="",Datos!S580&gt;=S$1005),OR(S$1006="",Datos!S580&lt;=S$1006))),FALSE),OR(ISNUMBER(FIND(";"&amp;UPPER(TRIM(Datos!S580&amp;""))&amp;"=",S$1007)),ISNUMBER(FIND(";"&amp;UPPER(TRIM(Datos!S580&amp;""))&amp;";",S$1007))),OR(UPPER(TRIM(Datos!S580&amp;""))="SÍ",UPPER(TRIM(Datos!S580&amp;""))="SI",UPPER(TRIM(Datos!S580&amp;""))="NO"),IF(ISNUMBER(Datos!S580),AND(OR(S$1005="",Datos!S580&gt;=S$1005),OR(S$1006="",Datos!S580&lt;=S$1006)),FALSE),TRUE))))</f>
        <v>0.0</v>
      </c>
      <c r="T580">
        <f>IF(Datos!T580="",0,IF(AND(T$1008&lt;&gt;"",Datos!T580=T$1008),0,IF(T$1004=0,0,1-CHOOSE(T$1004,IF(ISNUMBER(Datos!T580),AND(OR(T$1005="",Datos!T580&gt;=T$1005),OR(T$1006="",Datos!T580&lt;=T$1006)),FALSE),IF(ISNUMBER(Datos!T580),AND(Datos!T580=INT(Datos!T580),AND(OR(T$1005="",Datos!T580&gt;=T$1005),OR(T$1006="",Datos!T580&lt;=T$1006))),FALSE),OR(ISNUMBER(FIND(";"&amp;UPPER(TRIM(Datos!T580&amp;""))&amp;"=",T$1007)),ISNUMBER(FIND(";"&amp;UPPER(TRIM(Datos!T580&amp;""))&amp;";",T$1007))),OR(UPPER(TRIM(Datos!T580&amp;""))="SÍ",UPPER(TRIM(Datos!T580&amp;""))="SI",UPPER(TRIM(Datos!T580&amp;""))="NO"),IF(ISNUMBER(Datos!T580),AND(OR(T$1005="",Datos!T580&gt;=T$1005),OR(T$1006="",Datos!T580&lt;=T$1006)),FALSE),TRUE))))</f>
        <v>0.0</v>
      </c>
      <c r="U580">
        <f>IF(Datos!U580="",0,IF(AND(U$1008&lt;&gt;"",Datos!U580=U$1008),0,IF(U$1004=0,0,1-CHOOSE(U$1004,IF(ISNUMBER(Datos!U580),AND(OR(U$1005="",Datos!U580&gt;=U$1005),OR(U$1006="",Datos!U580&lt;=U$1006)),FALSE),IF(ISNUMBER(Datos!U580),AND(Datos!U580=INT(Datos!U580),AND(OR(U$1005="",Datos!U580&gt;=U$1005),OR(U$1006="",Datos!U580&lt;=U$1006))),FALSE),OR(ISNUMBER(FIND(";"&amp;UPPER(TRIM(Datos!U580&amp;""))&amp;"=",U$1007)),ISNUMBER(FIND(";"&amp;UPPER(TRIM(Datos!U580&amp;""))&amp;";",U$1007))),OR(UPPER(TRIM(Datos!U580&amp;""))="SÍ",UPPER(TRIM(Datos!U580&amp;""))="SI",UPPER(TRIM(Datos!U580&amp;""))="NO"),IF(ISNUMBER(Datos!U580),AND(OR(U$1005="",Datos!U580&gt;=U$1005),OR(U$1006="",Datos!U580&lt;=U$1006)),FALSE),TRUE))))</f>
        <v>0.0</v>
      </c>
      <c r="V580">
        <f>IF(Datos!V580="",0,IF(AND(V$1008&lt;&gt;"",Datos!V580=V$1008),0,IF(V$1004=0,0,1-CHOOSE(V$1004,IF(ISNUMBER(Datos!V580),AND(OR(V$1005="",Datos!V580&gt;=V$1005),OR(V$1006="",Datos!V580&lt;=V$1006)),FALSE),IF(ISNUMBER(Datos!V580),AND(Datos!V580=INT(Datos!V580),AND(OR(V$1005="",Datos!V580&gt;=V$1005),OR(V$1006="",Datos!V580&lt;=V$1006))),FALSE),OR(ISNUMBER(FIND(";"&amp;UPPER(TRIM(Datos!V580&amp;""))&amp;"=",V$1007)),ISNUMBER(FIND(";"&amp;UPPER(TRIM(Datos!V580&amp;""))&amp;";",V$1007))),OR(UPPER(TRIM(Datos!V580&amp;""))="SÍ",UPPER(TRIM(Datos!V580&amp;""))="SI",UPPER(TRIM(Datos!V580&amp;""))="NO"),IF(ISNUMBER(Datos!V580),AND(OR(V$1005="",Datos!V580&gt;=V$1005),OR(V$1006="",Datos!V580&lt;=V$1006)),FALSE),TRUE))))</f>
        <v>0.0</v>
      </c>
      <c r="W580">
        <f>IF(Datos!W580="",0,IF(AND(W$1008&lt;&gt;"",Datos!W580=W$1008),0,IF(W$1004=0,0,1-CHOOSE(W$1004,IF(ISNUMBER(Datos!W580),AND(OR(W$1005="",Datos!W580&gt;=W$1005),OR(W$1006="",Datos!W580&lt;=W$1006)),FALSE),IF(ISNUMBER(Datos!W580),AND(Datos!W580=INT(Datos!W580),AND(OR(W$1005="",Datos!W580&gt;=W$1005),OR(W$1006="",Datos!W580&lt;=W$1006))),FALSE),OR(ISNUMBER(FIND(";"&amp;UPPER(TRIM(Datos!W580&amp;""))&amp;"=",W$1007)),ISNUMBER(FIND(";"&amp;UPPER(TRIM(Datos!W580&amp;""))&amp;";",W$1007))),OR(UPPER(TRIM(Datos!W580&amp;""))="SÍ",UPPER(TRIM(Datos!W580&amp;""))="SI",UPPER(TRIM(Datos!W580&amp;""))="NO"),IF(ISNUMBER(Datos!W580),AND(OR(W$1005="",Datos!W580&gt;=W$1005),OR(W$1006="",Datos!W580&lt;=W$1006)),FALSE),TRUE))))</f>
        <v>0.0</v>
      </c>
      <c r="X580">
        <f>IF(Datos!X580="",0,IF(AND(X$1008&lt;&gt;"",Datos!X580=X$1008),0,IF(X$1004=0,0,1-CHOOSE(X$1004,IF(ISNUMBER(Datos!X580),AND(OR(X$1005="",Datos!X580&gt;=X$1005),OR(X$1006="",Datos!X580&lt;=X$1006)),FALSE),IF(ISNUMBER(Datos!X580),AND(Datos!X580=INT(Datos!X580),AND(OR(X$1005="",Datos!X580&gt;=X$1005),OR(X$1006="",Datos!X580&lt;=X$1006))),FALSE),OR(ISNUMBER(FIND(";"&amp;UPPER(TRIM(Datos!X580&amp;""))&amp;"=",X$1007)),ISNUMBER(FIND(";"&amp;UPPER(TRIM(Datos!X580&amp;""))&amp;";",X$1007))),OR(UPPER(TRIM(Datos!X580&amp;""))="SÍ",UPPER(TRIM(Datos!X580&amp;""))="SI",UPPER(TRIM(Datos!X580&amp;""))="NO"),IF(ISNUMBER(Datos!X580),AND(OR(X$1005="",Datos!X580&gt;=X$1005),OR(X$1006="",Datos!X580&lt;=X$1006)),FALSE),TRUE))))</f>
        <v>0.0</v>
      </c>
      <c r="Y580">
        <f>IF(Datos!Y580="",0,IF(AND(Y$1008&lt;&gt;"",Datos!Y580=Y$1008),0,IF(Y$1004=0,0,1-CHOOSE(Y$1004,IF(ISNUMBER(Datos!Y580),AND(OR(Y$1005="",Datos!Y580&gt;=Y$1005),OR(Y$1006="",Datos!Y580&lt;=Y$1006)),FALSE),IF(ISNUMBER(Datos!Y580),AND(Datos!Y580=INT(Datos!Y580),AND(OR(Y$1005="",Datos!Y580&gt;=Y$1005),OR(Y$1006="",Datos!Y580&lt;=Y$1006))),FALSE),OR(ISNUMBER(FIND(";"&amp;UPPER(TRIM(Datos!Y580&amp;""))&amp;"=",Y$1007)),ISNUMBER(FIND(";"&amp;UPPER(TRIM(Datos!Y580&amp;""))&amp;";",Y$1007))),OR(UPPER(TRIM(Datos!Y580&amp;""))="SÍ",UPPER(TRIM(Datos!Y580&amp;""))="SI",UPPER(TRIM(Datos!Y580&amp;""))="NO"),IF(ISNUMBER(Datos!Y580),AND(OR(Y$1005="",Datos!Y580&gt;=Y$1005),OR(Y$1006="",Datos!Y580&lt;=Y$1006)),FALSE),TRUE))))</f>
        <v>0.0</v>
      </c>
      <c r="Z580">
        <f>IF(Datos!Z580="",0,IF(AND(Z$1008&lt;&gt;"",Datos!Z580=Z$1008),0,IF(Z$1004=0,0,1-CHOOSE(Z$1004,IF(ISNUMBER(Datos!Z580),AND(OR(Z$1005="",Datos!Z580&gt;=Z$1005),OR(Z$1006="",Datos!Z580&lt;=Z$1006)),FALSE),IF(ISNUMBER(Datos!Z580),AND(Datos!Z580=INT(Datos!Z580),AND(OR(Z$1005="",Datos!Z580&gt;=Z$1005),OR(Z$1006="",Datos!Z580&lt;=Z$1006))),FALSE),OR(ISNUMBER(FIND(";"&amp;UPPER(TRIM(Datos!Z580&amp;""))&amp;"=",Z$1007)),ISNUMBER(FIND(";"&amp;UPPER(TRIM(Datos!Z580&amp;""))&amp;";",Z$1007))),OR(UPPER(TRIM(Datos!Z580&amp;""))="SÍ",UPPER(TRIM(Datos!Z580&amp;""))="SI",UPPER(TRIM(Datos!Z580&amp;""))="NO"),IF(ISNUMBER(Datos!Z580),AND(OR(Z$1005="",Datos!Z580&gt;=Z$1005),OR(Z$1006="",Datos!Z580&lt;=Z$1006)),FALSE),TRUE))))</f>
        <v>0.0</v>
      </c>
      <c r="AA580">
        <f>IF(Datos!AA580="",0,IF(AND(AA$1008&lt;&gt;"",Datos!AA580=AA$1008),0,IF(AA$1004=0,0,1-CHOOSE(AA$1004,IF(ISNUMBER(Datos!AA580),AND(OR(AA$1005="",Datos!AA580&gt;=AA$1005),OR(AA$1006="",Datos!AA580&lt;=AA$1006)),FALSE),IF(ISNUMBER(Datos!AA580),AND(Datos!AA580=INT(Datos!AA580),AND(OR(AA$1005="",Datos!AA580&gt;=AA$1005),OR(AA$1006="",Datos!AA580&lt;=AA$1006))),FALSE),OR(ISNUMBER(FIND(";"&amp;UPPER(TRIM(Datos!AA580&amp;""))&amp;"=",AA$1007)),ISNUMBER(FIND(";"&amp;UPPER(TRIM(Datos!AA580&amp;""))&amp;";",AA$1007))),OR(UPPER(TRIM(Datos!AA580&amp;""))="SÍ",UPPER(TRIM(Datos!AA580&amp;""))="SI",UPPER(TRIM(Datos!AA580&amp;""))="NO"),IF(ISNUMBER(Datos!AA580),AND(OR(AA$1005="",Datos!AA580&gt;=AA$1005),OR(AA$1006="",Datos!AA580&lt;=AA$1006)),FALSE),TRUE))))</f>
        <v>0.0</v>
      </c>
      <c r="AB580">
        <f>IF(Datos!AB580="",0,IF(AND(AB$1008&lt;&gt;"",Datos!AB580=AB$1008),0,IF(AB$1004=0,0,1-CHOOSE(AB$1004,IF(ISNUMBER(Datos!AB580),AND(OR(AB$1005="",Datos!AB580&gt;=AB$1005),OR(AB$1006="",Datos!AB580&lt;=AB$1006)),FALSE),IF(ISNUMBER(Datos!AB580),AND(Datos!AB580=INT(Datos!AB580),AND(OR(AB$1005="",Datos!AB580&gt;=AB$1005),OR(AB$1006="",Datos!AB580&lt;=AB$1006))),FALSE),OR(ISNUMBER(FIND(";"&amp;UPPER(TRIM(Datos!AB580&amp;""))&amp;"=",AB$1007)),ISNUMBER(FIND(";"&amp;UPPER(TRIM(Datos!AB580&amp;""))&amp;";",AB$1007))),OR(UPPER(TRIM(Datos!AB580&amp;""))="SÍ",UPPER(TRIM(Datos!AB580&amp;""))="SI",UPPER(TRIM(Datos!AB580&amp;""))="NO"),IF(ISNUMBER(Datos!AB580),AND(OR(AB$1005="",Datos!AB580&gt;=AB$1005),OR(AB$1006="",Datos!AB580&lt;=AB$1006)),FALSE),TRUE))))</f>
        <v>0.0</v>
      </c>
      <c r="AC580">
        <f>IF(Datos!AC580="",0,IF(AND(AC$1008&lt;&gt;"",Datos!AC580=AC$1008),0,IF(AC$1004=0,0,1-CHOOSE(AC$1004,IF(ISNUMBER(Datos!AC580),AND(OR(AC$1005="",Datos!AC580&gt;=AC$1005),OR(AC$1006="",Datos!AC580&lt;=AC$1006)),FALSE),IF(ISNUMBER(Datos!AC580),AND(Datos!AC580=INT(Datos!AC580),AND(OR(AC$1005="",Datos!AC580&gt;=AC$1005),OR(AC$1006="",Datos!AC580&lt;=AC$1006))),FALSE),OR(ISNUMBER(FIND(";"&amp;UPPER(TRIM(Datos!AC580&amp;""))&amp;"=",AC$1007)),ISNUMBER(FIND(";"&amp;UPPER(TRIM(Datos!AC580&amp;""))&amp;";",AC$1007))),OR(UPPER(TRIM(Datos!AC580&amp;""))="SÍ",UPPER(TRIM(Datos!AC580&amp;""))="SI",UPPER(TRIM(Datos!AC580&amp;""))="NO"),IF(ISNUMBER(Datos!AC580),AND(OR(AC$1005="",Datos!AC580&gt;=AC$1005),OR(AC$1006="",Datos!AC580&lt;=AC$1006)),FALSE),TRUE))))</f>
        <v>0.0</v>
      </c>
      <c r="AD580">
        <f>IF(Datos!AD580="",0,IF(AND(AD$1008&lt;&gt;"",Datos!AD580=AD$1008),0,IF(AD$1004=0,0,1-CHOOSE(AD$1004,IF(ISNUMBER(Datos!AD580),AND(OR(AD$1005="",Datos!AD580&gt;=AD$1005),OR(AD$1006="",Datos!AD580&lt;=AD$1006)),FALSE),IF(ISNUMBER(Datos!AD580),AND(Datos!AD580=INT(Datos!AD580),AND(OR(AD$1005="",Datos!AD580&gt;=AD$1005),OR(AD$1006="",Datos!AD580&lt;=AD$1006))),FALSE),OR(ISNUMBER(FIND(";"&amp;UPPER(TRIM(Datos!AD580&amp;""))&amp;"=",AD$1007)),ISNUMBER(FIND(";"&amp;UPPER(TRIM(Datos!AD580&amp;""))&amp;";",AD$1007))),OR(UPPER(TRIM(Datos!AD580&amp;""))="SÍ",UPPER(TRIM(Datos!AD580&amp;""))="SI",UPPER(TRIM(Datos!AD580&amp;""))="NO"),IF(ISNUMBER(Datos!AD580),AND(OR(AD$1005="",Datos!AD580&gt;=AD$1005),OR(AD$1006="",Datos!AD580&lt;=AD$1006)),FALSE),TRUE))))</f>
        <v>0.0</v>
      </c>
      <c r="AE580">
        <f>IF(Datos!AE580="",0,IF(AND(AE$1008&lt;&gt;"",Datos!AE580=AE$1008),0,IF(AE$1004=0,0,1-CHOOSE(AE$1004,IF(ISNUMBER(Datos!AE580),AND(OR(AE$1005="",Datos!AE580&gt;=AE$1005),OR(AE$1006="",Datos!AE580&lt;=AE$1006)),FALSE),IF(ISNUMBER(Datos!AE580),AND(Datos!AE580=INT(Datos!AE580),AND(OR(AE$1005="",Datos!AE580&gt;=AE$1005),OR(AE$1006="",Datos!AE580&lt;=AE$1006))),FALSE),OR(ISNUMBER(FIND(";"&amp;UPPER(TRIM(Datos!AE580&amp;""))&amp;"=",AE$1007)),ISNUMBER(FIND(";"&amp;UPPER(TRIM(Datos!AE580&amp;""))&amp;";",AE$1007))),OR(UPPER(TRIM(Datos!AE580&amp;""))="SÍ",UPPER(TRIM(Datos!AE580&amp;""))="SI",UPPER(TRIM(Datos!AE580&amp;""))="NO"),IF(ISNUMBER(Datos!AE580),AND(OR(AE$1005="",Datos!AE580&gt;=AE$1005),OR(AE$1006="",Datos!AE580&lt;=AE$1006)),FALSE),TRUE))))</f>
        <v>0.0</v>
      </c>
    </row>
    <row r="581" spans="2:31">
      <c r="B581">
        <f>IF(Datos!B581="",0,IF(AND(B$1008&lt;&gt;"",Datos!B581=B$1008),0,IF(B$1004=0,0,1-CHOOSE(B$1004,IF(ISNUMBER(Datos!B581),AND(OR(B$1005="",Datos!B581&gt;=B$1005),OR(B$1006="",Datos!B581&lt;=B$1006)),FALSE),IF(ISNUMBER(Datos!B581),AND(Datos!B581=INT(Datos!B581),AND(OR(B$1005="",Datos!B581&gt;=B$1005),OR(B$1006="",Datos!B581&lt;=B$1006))),FALSE),OR(ISNUMBER(FIND(";"&amp;UPPER(TRIM(Datos!B581&amp;""))&amp;"=",B$1007)),ISNUMBER(FIND(";"&amp;UPPER(TRIM(Datos!B581&amp;""))&amp;";",B$1007))),OR(UPPER(TRIM(Datos!B581&amp;""))="SÍ",UPPER(TRIM(Datos!B581&amp;""))="SI",UPPER(TRIM(Datos!B581&amp;""))="NO"),IF(ISNUMBER(Datos!B581),AND(OR(B$1005="",Datos!B581&gt;=B$1005),OR(B$1006="",Datos!B581&lt;=B$1006)),FALSE),TRUE))))</f>
        <v>0.0</v>
      </c>
      <c r="C581">
        <f>IF(Datos!C581="",0,IF(AND(C$1008&lt;&gt;"",Datos!C581=C$1008),0,IF(C$1004=0,0,1-CHOOSE(C$1004,IF(ISNUMBER(Datos!C581),AND(OR(C$1005="",Datos!C581&gt;=C$1005),OR(C$1006="",Datos!C581&lt;=C$1006)),FALSE),IF(ISNUMBER(Datos!C581),AND(Datos!C581=INT(Datos!C581),AND(OR(C$1005="",Datos!C581&gt;=C$1005),OR(C$1006="",Datos!C581&lt;=C$1006))),FALSE),OR(ISNUMBER(FIND(";"&amp;UPPER(TRIM(Datos!C581&amp;""))&amp;"=",C$1007)),ISNUMBER(FIND(";"&amp;UPPER(TRIM(Datos!C581&amp;""))&amp;";",C$1007))),OR(UPPER(TRIM(Datos!C581&amp;""))="SÍ",UPPER(TRIM(Datos!C581&amp;""))="SI",UPPER(TRIM(Datos!C581&amp;""))="NO"),IF(ISNUMBER(Datos!C581),AND(OR(C$1005="",Datos!C581&gt;=C$1005),OR(C$1006="",Datos!C581&lt;=C$1006)),FALSE),TRUE))))</f>
        <v>0.0</v>
      </c>
      <c r="D581">
        <f>IF(Datos!D581="",0,IF(AND(D$1008&lt;&gt;"",Datos!D581=D$1008),0,IF(D$1004=0,0,1-CHOOSE(D$1004,IF(ISNUMBER(Datos!D581),AND(OR(D$1005="",Datos!D581&gt;=D$1005),OR(D$1006="",Datos!D581&lt;=D$1006)),FALSE),IF(ISNUMBER(Datos!D581),AND(Datos!D581=INT(Datos!D581),AND(OR(D$1005="",Datos!D581&gt;=D$1005),OR(D$1006="",Datos!D581&lt;=D$1006))),FALSE),OR(ISNUMBER(FIND(";"&amp;UPPER(TRIM(Datos!D581&amp;""))&amp;"=",D$1007)),ISNUMBER(FIND(";"&amp;UPPER(TRIM(Datos!D581&amp;""))&amp;";",D$1007))),OR(UPPER(TRIM(Datos!D581&amp;""))="SÍ",UPPER(TRIM(Datos!D581&amp;""))="SI",UPPER(TRIM(Datos!D581&amp;""))="NO"),IF(ISNUMBER(Datos!D581),AND(OR(D$1005="",Datos!D581&gt;=D$1005),OR(D$1006="",Datos!D581&lt;=D$1006)),FALSE),TRUE))))</f>
        <v>0.0</v>
      </c>
      <c r="E581">
        <f>IF(Datos!E581="",0,IF(AND(E$1008&lt;&gt;"",Datos!E581=E$1008),0,IF(E$1004=0,0,1-CHOOSE(E$1004,IF(ISNUMBER(Datos!E581),AND(OR(E$1005="",Datos!E581&gt;=E$1005),OR(E$1006="",Datos!E581&lt;=E$1006)),FALSE),IF(ISNUMBER(Datos!E581),AND(Datos!E581=INT(Datos!E581),AND(OR(E$1005="",Datos!E581&gt;=E$1005),OR(E$1006="",Datos!E581&lt;=E$1006))),FALSE),OR(ISNUMBER(FIND(";"&amp;UPPER(TRIM(Datos!E581&amp;""))&amp;"=",E$1007)),ISNUMBER(FIND(";"&amp;UPPER(TRIM(Datos!E581&amp;""))&amp;";",E$1007))),OR(UPPER(TRIM(Datos!E581&amp;""))="SÍ",UPPER(TRIM(Datos!E581&amp;""))="SI",UPPER(TRIM(Datos!E581&amp;""))="NO"),IF(ISNUMBER(Datos!E581),AND(OR(E$1005="",Datos!E581&gt;=E$1005),OR(E$1006="",Datos!E581&lt;=E$1006)),FALSE),TRUE))))</f>
        <v>0.0</v>
      </c>
      <c r="F581">
        <f>IF(Datos!F581="",0,IF(AND(F$1008&lt;&gt;"",Datos!F581=F$1008),0,IF(F$1004=0,0,1-CHOOSE(F$1004,IF(ISNUMBER(Datos!F581),AND(OR(F$1005="",Datos!F581&gt;=F$1005),OR(F$1006="",Datos!F581&lt;=F$1006)),FALSE),IF(ISNUMBER(Datos!F581),AND(Datos!F581=INT(Datos!F581),AND(OR(F$1005="",Datos!F581&gt;=F$1005),OR(F$1006="",Datos!F581&lt;=F$1006))),FALSE),OR(ISNUMBER(FIND(";"&amp;UPPER(TRIM(Datos!F581&amp;""))&amp;"=",F$1007)),ISNUMBER(FIND(";"&amp;UPPER(TRIM(Datos!F581&amp;""))&amp;";",F$1007))),OR(UPPER(TRIM(Datos!F581&amp;""))="SÍ",UPPER(TRIM(Datos!F581&amp;""))="SI",UPPER(TRIM(Datos!F581&amp;""))="NO"),IF(ISNUMBER(Datos!F581),AND(OR(F$1005="",Datos!F581&gt;=F$1005),OR(F$1006="",Datos!F581&lt;=F$1006)),FALSE),TRUE))))</f>
        <v>0.0</v>
      </c>
      <c r="G581">
        <f>IF(Datos!G581="",0,IF(AND(G$1008&lt;&gt;"",Datos!G581=G$1008),0,IF(G$1004=0,0,1-CHOOSE(G$1004,IF(ISNUMBER(Datos!G581),AND(OR(G$1005="",Datos!G581&gt;=G$1005),OR(G$1006="",Datos!G581&lt;=G$1006)),FALSE),IF(ISNUMBER(Datos!G581),AND(Datos!G581=INT(Datos!G581),AND(OR(G$1005="",Datos!G581&gt;=G$1005),OR(G$1006="",Datos!G581&lt;=G$1006))),FALSE),OR(ISNUMBER(FIND(";"&amp;UPPER(TRIM(Datos!G581&amp;""))&amp;"=",G$1007)),ISNUMBER(FIND(";"&amp;UPPER(TRIM(Datos!G581&amp;""))&amp;";",G$1007))),OR(UPPER(TRIM(Datos!G581&amp;""))="SÍ",UPPER(TRIM(Datos!G581&amp;""))="SI",UPPER(TRIM(Datos!G581&amp;""))="NO"),IF(ISNUMBER(Datos!G581),AND(OR(G$1005="",Datos!G581&gt;=G$1005),OR(G$1006="",Datos!G581&lt;=G$1006)),FALSE),TRUE))))</f>
        <v>0.0</v>
      </c>
      <c r="H581">
        <f>IF(Datos!H581="",0,IF(AND(H$1008&lt;&gt;"",Datos!H581=H$1008),0,IF(H$1004=0,0,1-CHOOSE(H$1004,IF(ISNUMBER(Datos!H581),AND(OR(H$1005="",Datos!H581&gt;=H$1005),OR(H$1006="",Datos!H581&lt;=H$1006)),FALSE),IF(ISNUMBER(Datos!H581),AND(Datos!H581=INT(Datos!H581),AND(OR(H$1005="",Datos!H581&gt;=H$1005),OR(H$1006="",Datos!H581&lt;=H$1006))),FALSE),OR(ISNUMBER(FIND(";"&amp;UPPER(TRIM(Datos!H581&amp;""))&amp;"=",H$1007)),ISNUMBER(FIND(";"&amp;UPPER(TRIM(Datos!H581&amp;""))&amp;";",H$1007))),OR(UPPER(TRIM(Datos!H581&amp;""))="SÍ",UPPER(TRIM(Datos!H581&amp;""))="SI",UPPER(TRIM(Datos!H581&amp;""))="NO"),IF(ISNUMBER(Datos!H581),AND(OR(H$1005="",Datos!H581&gt;=H$1005),OR(H$1006="",Datos!H581&lt;=H$1006)),FALSE),TRUE))))</f>
        <v>0.0</v>
      </c>
      <c r="I581">
        <f>IF(Datos!I581="",0,IF(AND(I$1008&lt;&gt;"",Datos!I581=I$1008),0,IF(I$1004=0,0,1-CHOOSE(I$1004,IF(ISNUMBER(Datos!I581),AND(OR(I$1005="",Datos!I581&gt;=I$1005),OR(I$1006="",Datos!I581&lt;=I$1006)),FALSE),IF(ISNUMBER(Datos!I581),AND(Datos!I581=INT(Datos!I581),AND(OR(I$1005="",Datos!I581&gt;=I$1005),OR(I$1006="",Datos!I581&lt;=I$1006))),FALSE),OR(ISNUMBER(FIND(";"&amp;UPPER(TRIM(Datos!I581&amp;""))&amp;"=",I$1007)),ISNUMBER(FIND(";"&amp;UPPER(TRIM(Datos!I581&amp;""))&amp;";",I$1007))),OR(UPPER(TRIM(Datos!I581&amp;""))="SÍ",UPPER(TRIM(Datos!I581&amp;""))="SI",UPPER(TRIM(Datos!I581&amp;""))="NO"),IF(ISNUMBER(Datos!I581),AND(OR(I$1005="",Datos!I581&gt;=I$1005),OR(I$1006="",Datos!I581&lt;=I$1006)),FALSE),TRUE))))</f>
        <v>0.0</v>
      </c>
      <c r="J581">
        <f>IF(Datos!J581="",0,IF(AND(J$1008&lt;&gt;"",Datos!J581=J$1008),0,IF(J$1004=0,0,1-CHOOSE(J$1004,IF(ISNUMBER(Datos!J581),AND(OR(J$1005="",Datos!J581&gt;=J$1005),OR(J$1006="",Datos!J581&lt;=J$1006)),FALSE),IF(ISNUMBER(Datos!J581),AND(Datos!J581=INT(Datos!J581),AND(OR(J$1005="",Datos!J581&gt;=J$1005),OR(J$1006="",Datos!J581&lt;=J$1006))),FALSE),OR(ISNUMBER(FIND(";"&amp;UPPER(TRIM(Datos!J581&amp;""))&amp;"=",J$1007)),ISNUMBER(FIND(";"&amp;UPPER(TRIM(Datos!J581&amp;""))&amp;";",J$1007))),OR(UPPER(TRIM(Datos!J581&amp;""))="SÍ",UPPER(TRIM(Datos!J581&amp;""))="SI",UPPER(TRIM(Datos!J581&amp;""))="NO"),IF(ISNUMBER(Datos!J581),AND(OR(J$1005="",Datos!J581&gt;=J$1005),OR(J$1006="",Datos!J581&lt;=J$1006)),FALSE),TRUE))))</f>
        <v>0.0</v>
      </c>
      <c r="K581">
        <f>IF(Datos!K581="",0,IF(AND(K$1008&lt;&gt;"",Datos!K581=K$1008),0,IF(K$1004=0,0,1-CHOOSE(K$1004,IF(ISNUMBER(Datos!K581),AND(OR(K$1005="",Datos!K581&gt;=K$1005),OR(K$1006="",Datos!K581&lt;=K$1006)),FALSE),IF(ISNUMBER(Datos!K581),AND(Datos!K581=INT(Datos!K581),AND(OR(K$1005="",Datos!K581&gt;=K$1005),OR(K$1006="",Datos!K581&lt;=K$1006))),FALSE),OR(ISNUMBER(FIND(";"&amp;UPPER(TRIM(Datos!K581&amp;""))&amp;"=",K$1007)),ISNUMBER(FIND(";"&amp;UPPER(TRIM(Datos!K581&amp;""))&amp;";",K$1007))),OR(UPPER(TRIM(Datos!K581&amp;""))="SÍ",UPPER(TRIM(Datos!K581&amp;""))="SI",UPPER(TRIM(Datos!K581&amp;""))="NO"),IF(ISNUMBER(Datos!K581),AND(OR(K$1005="",Datos!K581&gt;=K$1005),OR(K$1006="",Datos!K581&lt;=K$1006)),FALSE),TRUE))))</f>
        <v>0.0</v>
      </c>
      <c r="L581">
        <f>IF(Datos!L581="",0,IF(AND(L$1008&lt;&gt;"",Datos!L581=L$1008),0,IF(L$1004=0,0,1-CHOOSE(L$1004,IF(ISNUMBER(Datos!L581),AND(OR(L$1005="",Datos!L581&gt;=L$1005),OR(L$1006="",Datos!L581&lt;=L$1006)),FALSE),IF(ISNUMBER(Datos!L581),AND(Datos!L581=INT(Datos!L581),AND(OR(L$1005="",Datos!L581&gt;=L$1005),OR(L$1006="",Datos!L581&lt;=L$1006))),FALSE),OR(ISNUMBER(FIND(";"&amp;UPPER(TRIM(Datos!L581&amp;""))&amp;"=",L$1007)),ISNUMBER(FIND(";"&amp;UPPER(TRIM(Datos!L581&amp;""))&amp;";",L$1007))),OR(UPPER(TRIM(Datos!L581&amp;""))="SÍ",UPPER(TRIM(Datos!L581&amp;""))="SI",UPPER(TRIM(Datos!L581&amp;""))="NO"),IF(ISNUMBER(Datos!L581),AND(OR(L$1005="",Datos!L581&gt;=L$1005),OR(L$1006="",Datos!L581&lt;=L$1006)),FALSE),TRUE))))</f>
        <v>0.0</v>
      </c>
      <c r="M581">
        <f>IF(Datos!M581="",0,IF(AND(M$1008&lt;&gt;"",Datos!M581=M$1008),0,IF(M$1004=0,0,1-CHOOSE(M$1004,IF(ISNUMBER(Datos!M581),AND(OR(M$1005="",Datos!M581&gt;=M$1005),OR(M$1006="",Datos!M581&lt;=M$1006)),FALSE),IF(ISNUMBER(Datos!M581),AND(Datos!M581=INT(Datos!M581),AND(OR(M$1005="",Datos!M581&gt;=M$1005),OR(M$1006="",Datos!M581&lt;=M$1006))),FALSE),OR(ISNUMBER(FIND(";"&amp;UPPER(TRIM(Datos!M581&amp;""))&amp;"=",M$1007)),ISNUMBER(FIND(";"&amp;UPPER(TRIM(Datos!M581&amp;""))&amp;";",M$1007))),OR(UPPER(TRIM(Datos!M581&amp;""))="SÍ",UPPER(TRIM(Datos!M581&amp;""))="SI",UPPER(TRIM(Datos!M581&amp;""))="NO"),IF(ISNUMBER(Datos!M581),AND(OR(M$1005="",Datos!M581&gt;=M$1005),OR(M$1006="",Datos!M581&lt;=M$1006)),FALSE),TRUE))))</f>
        <v>0.0</v>
      </c>
      <c r="N581">
        <f>IF(Datos!N581="",0,IF(AND(N$1008&lt;&gt;"",Datos!N581=N$1008),0,IF(N$1004=0,0,1-CHOOSE(N$1004,IF(ISNUMBER(Datos!N581),AND(OR(N$1005="",Datos!N581&gt;=N$1005),OR(N$1006="",Datos!N581&lt;=N$1006)),FALSE),IF(ISNUMBER(Datos!N581),AND(Datos!N581=INT(Datos!N581),AND(OR(N$1005="",Datos!N581&gt;=N$1005),OR(N$1006="",Datos!N581&lt;=N$1006))),FALSE),OR(ISNUMBER(FIND(";"&amp;UPPER(TRIM(Datos!N581&amp;""))&amp;"=",N$1007)),ISNUMBER(FIND(";"&amp;UPPER(TRIM(Datos!N581&amp;""))&amp;";",N$1007))),OR(UPPER(TRIM(Datos!N581&amp;""))="SÍ",UPPER(TRIM(Datos!N581&amp;""))="SI",UPPER(TRIM(Datos!N581&amp;""))="NO"),IF(ISNUMBER(Datos!N581),AND(OR(N$1005="",Datos!N581&gt;=N$1005),OR(N$1006="",Datos!N581&lt;=N$1006)),FALSE),TRUE))))</f>
        <v>0.0</v>
      </c>
      <c r="O581">
        <f>IF(Datos!O581="",0,IF(AND(O$1008&lt;&gt;"",Datos!O581=O$1008),0,IF(O$1004=0,0,1-CHOOSE(O$1004,IF(ISNUMBER(Datos!O581),AND(OR(O$1005="",Datos!O581&gt;=O$1005),OR(O$1006="",Datos!O581&lt;=O$1006)),FALSE),IF(ISNUMBER(Datos!O581),AND(Datos!O581=INT(Datos!O581),AND(OR(O$1005="",Datos!O581&gt;=O$1005),OR(O$1006="",Datos!O581&lt;=O$1006))),FALSE),OR(ISNUMBER(FIND(";"&amp;UPPER(TRIM(Datos!O581&amp;""))&amp;"=",O$1007)),ISNUMBER(FIND(";"&amp;UPPER(TRIM(Datos!O581&amp;""))&amp;";",O$1007))),OR(UPPER(TRIM(Datos!O581&amp;""))="SÍ",UPPER(TRIM(Datos!O581&amp;""))="SI",UPPER(TRIM(Datos!O581&amp;""))="NO"),IF(ISNUMBER(Datos!O581),AND(OR(O$1005="",Datos!O581&gt;=O$1005),OR(O$1006="",Datos!O581&lt;=O$1006)),FALSE),TRUE))))</f>
        <v>0.0</v>
      </c>
      <c r="P581">
        <f>IF(Datos!P581="",0,IF(AND(P$1008&lt;&gt;"",Datos!P581=P$1008),0,IF(P$1004=0,0,1-CHOOSE(P$1004,IF(ISNUMBER(Datos!P581),AND(OR(P$1005="",Datos!P581&gt;=P$1005),OR(P$1006="",Datos!P581&lt;=P$1006)),FALSE),IF(ISNUMBER(Datos!P581),AND(Datos!P581=INT(Datos!P581),AND(OR(P$1005="",Datos!P581&gt;=P$1005),OR(P$1006="",Datos!P581&lt;=P$1006))),FALSE),OR(ISNUMBER(FIND(";"&amp;UPPER(TRIM(Datos!P581&amp;""))&amp;"=",P$1007)),ISNUMBER(FIND(";"&amp;UPPER(TRIM(Datos!P581&amp;""))&amp;";",P$1007))),OR(UPPER(TRIM(Datos!P581&amp;""))="SÍ",UPPER(TRIM(Datos!P581&amp;""))="SI",UPPER(TRIM(Datos!P581&amp;""))="NO"),IF(ISNUMBER(Datos!P581),AND(OR(P$1005="",Datos!P581&gt;=P$1005),OR(P$1006="",Datos!P581&lt;=P$1006)),FALSE),TRUE))))</f>
        <v>0.0</v>
      </c>
      <c r="Q581">
        <f>IF(Datos!Q581="",0,IF(AND(Q$1008&lt;&gt;"",Datos!Q581=Q$1008),0,IF(Q$1004=0,0,1-CHOOSE(Q$1004,IF(ISNUMBER(Datos!Q581),AND(OR(Q$1005="",Datos!Q581&gt;=Q$1005),OR(Q$1006="",Datos!Q581&lt;=Q$1006)),FALSE),IF(ISNUMBER(Datos!Q581),AND(Datos!Q581=INT(Datos!Q581),AND(OR(Q$1005="",Datos!Q581&gt;=Q$1005),OR(Q$1006="",Datos!Q581&lt;=Q$1006))),FALSE),OR(ISNUMBER(FIND(";"&amp;UPPER(TRIM(Datos!Q581&amp;""))&amp;"=",Q$1007)),ISNUMBER(FIND(";"&amp;UPPER(TRIM(Datos!Q581&amp;""))&amp;";",Q$1007))),OR(UPPER(TRIM(Datos!Q581&amp;""))="SÍ",UPPER(TRIM(Datos!Q581&amp;""))="SI",UPPER(TRIM(Datos!Q581&amp;""))="NO"),IF(ISNUMBER(Datos!Q581),AND(OR(Q$1005="",Datos!Q581&gt;=Q$1005),OR(Q$1006="",Datos!Q581&lt;=Q$1006)),FALSE),TRUE))))</f>
        <v>0.0</v>
      </c>
      <c r="R581">
        <f>IF(Datos!R581="",0,IF(AND(R$1008&lt;&gt;"",Datos!R581=R$1008),0,IF(R$1004=0,0,1-CHOOSE(R$1004,IF(ISNUMBER(Datos!R581),AND(OR(R$1005="",Datos!R581&gt;=R$1005),OR(R$1006="",Datos!R581&lt;=R$1006)),FALSE),IF(ISNUMBER(Datos!R581),AND(Datos!R581=INT(Datos!R581),AND(OR(R$1005="",Datos!R581&gt;=R$1005),OR(R$1006="",Datos!R581&lt;=R$1006))),FALSE),OR(ISNUMBER(FIND(";"&amp;UPPER(TRIM(Datos!R581&amp;""))&amp;"=",R$1007)),ISNUMBER(FIND(";"&amp;UPPER(TRIM(Datos!R581&amp;""))&amp;";",R$1007))),OR(UPPER(TRIM(Datos!R581&amp;""))="SÍ",UPPER(TRIM(Datos!R581&amp;""))="SI",UPPER(TRIM(Datos!R581&amp;""))="NO"),IF(ISNUMBER(Datos!R581),AND(OR(R$1005="",Datos!R581&gt;=R$1005),OR(R$1006="",Datos!R581&lt;=R$1006)),FALSE),TRUE))))</f>
        <v>0.0</v>
      </c>
      <c r="S581">
        <f>IF(Datos!S581="",0,IF(AND(S$1008&lt;&gt;"",Datos!S581=S$1008),0,IF(S$1004=0,0,1-CHOOSE(S$1004,IF(ISNUMBER(Datos!S581),AND(OR(S$1005="",Datos!S581&gt;=S$1005),OR(S$1006="",Datos!S581&lt;=S$1006)),FALSE),IF(ISNUMBER(Datos!S581),AND(Datos!S581=INT(Datos!S581),AND(OR(S$1005="",Datos!S581&gt;=S$1005),OR(S$1006="",Datos!S581&lt;=S$1006))),FALSE),OR(ISNUMBER(FIND(";"&amp;UPPER(TRIM(Datos!S581&amp;""))&amp;"=",S$1007)),ISNUMBER(FIND(";"&amp;UPPER(TRIM(Datos!S581&amp;""))&amp;";",S$1007))),OR(UPPER(TRIM(Datos!S581&amp;""))="SÍ",UPPER(TRIM(Datos!S581&amp;""))="SI",UPPER(TRIM(Datos!S581&amp;""))="NO"),IF(ISNUMBER(Datos!S581),AND(OR(S$1005="",Datos!S581&gt;=S$1005),OR(S$1006="",Datos!S581&lt;=S$1006)),FALSE),TRUE))))</f>
        <v>0.0</v>
      </c>
      <c r="T581">
        <f>IF(Datos!T581="",0,IF(AND(T$1008&lt;&gt;"",Datos!T581=T$1008),0,IF(T$1004=0,0,1-CHOOSE(T$1004,IF(ISNUMBER(Datos!T581),AND(OR(T$1005="",Datos!T581&gt;=T$1005),OR(T$1006="",Datos!T581&lt;=T$1006)),FALSE),IF(ISNUMBER(Datos!T581),AND(Datos!T581=INT(Datos!T581),AND(OR(T$1005="",Datos!T581&gt;=T$1005),OR(T$1006="",Datos!T581&lt;=T$1006))),FALSE),OR(ISNUMBER(FIND(";"&amp;UPPER(TRIM(Datos!T581&amp;""))&amp;"=",T$1007)),ISNUMBER(FIND(";"&amp;UPPER(TRIM(Datos!T581&amp;""))&amp;";",T$1007))),OR(UPPER(TRIM(Datos!T581&amp;""))="SÍ",UPPER(TRIM(Datos!T581&amp;""))="SI",UPPER(TRIM(Datos!T581&amp;""))="NO"),IF(ISNUMBER(Datos!T581),AND(OR(T$1005="",Datos!T581&gt;=T$1005),OR(T$1006="",Datos!T581&lt;=T$1006)),FALSE),TRUE))))</f>
        <v>0.0</v>
      </c>
      <c r="U581">
        <f>IF(Datos!U581="",0,IF(AND(U$1008&lt;&gt;"",Datos!U581=U$1008),0,IF(U$1004=0,0,1-CHOOSE(U$1004,IF(ISNUMBER(Datos!U581),AND(OR(U$1005="",Datos!U581&gt;=U$1005),OR(U$1006="",Datos!U581&lt;=U$1006)),FALSE),IF(ISNUMBER(Datos!U581),AND(Datos!U581=INT(Datos!U581),AND(OR(U$1005="",Datos!U581&gt;=U$1005),OR(U$1006="",Datos!U581&lt;=U$1006))),FALSE),OR(ISNUMBER(FIND(";"&amp;UPPER(TRIM(Datos!U581&amp;""))&amp;"=",U$1007)),ISNUMBER(FIND(";"&amp;UPPER(TRIM(Datos!U581&amp;""))&amp;";",U$1007))),OR(UPPER(TRIM(Datos!U581&amp;""))="SÍ",UPPER(TRIM(Datos!U581&amp;""))="SI",UPPER(TRIM(Datos!U581&amp;""))="NO"),IF(ISNUMBER(Datos!U581),AND(OR(U$1005="",Datos!U581&gt;=U$1005),OR(U$1006="",Datos!U581&lt;=U$1006)),FALSE),TRUE))))</f>
        <v>0.0</v>
      </c>
      <c r="V581">
        <f>IF(Datos!V581="",0,IF(AND(V$1008&lt;&gt;"",Datos!V581=V$1008),0,IF(V$1004=0,0,1-CHOOSE(V$1004,IF(ISNUMBER(Datos!V581),AND(OR(V$1005="",Datos!V581&gt;=V$1005),OR(V$1006="",Datos!V581&lt;=V$1006)),FALSE),IF(ISNUMBER(Datos!V581),AND(Datos!V581=INT(Datos!V581),AND(OR(V$1005="",Datos!V581&gt;=V$1005),OR(V$1006="",Datos!V581&lt;=V$1006))),FALSE),OR(ISNUMBER(FIND(";"&amp;UPPER(TRIM(Datos!V581&amp;""))&amp;"=",V$1007)),ISNUMBER(FIND(";"&amp;UPPER(TRIM(Datos!V581&amp;""))&amp;";",V$1007))),OR(UPPER(TRIM(Datos!V581&amp;""))="SÍ",UPPER(TRIM(Datos!V581&amp;""))="SI",UPPER(TRIM(Datos!V581&amp;""))="NO"),IF(ISNUMBER(Datos!V581),AND(OR(V$1005="",Datos!V581&gt;=V$1005),OR(V$1006="",Datos!V581&lt;=V$1006)),FALSE),TRUE))))</f>
        <v>0.0</v>
      </c>
      <c r="W581">
        <f>IF(Datos!W581="",0,IF(AND(W$1008&lt;&gt;"",Datos!W581=W$1008),0,IF(W$1004=0,0,1-CHOOSE(W$1004,IF(ISNUMBER(Datos!W581),AND(OR(W$1005="",Datos!W581&gt;=W$1005),OR(W$1006="",Datos!W581&lt;=W$1006)),FALSE),IF(ISNUMBER(Datos!W581),AND(Datos!W581=INT(Datos!W581),AND(OR(W$1005="",Datos!W581&gt;=W$1005),OR(W$1006="",Datos!W581&lt;=W$1006))),FALSE),OR(ISNUMBER(FIND(";"&amp;UPPER(TRIM(Datos!W581&amp;""))&amp;"=",W$1007)),ISNUMBER(FIND(";"&amp;UPPER(TRIM(Datos!W581&amp;""))&amp;";",W$1007))),OR(UPPER(TRIM(Datos!W581&amp;""))="SÍ",UPPER(TRIM(Datos!W581&amp;""))="SI",UPPER(TRIM(Datos!W581&amp;""))="NO"),IF(ISNUMBER(Datos!W581),AND(OR(W$1005="",Datos!W581&gt;=W$1005),OR(W$1006="",Datos!W581&lt;=W$1006)),FALSE),TRUE))))</f>
        <v>0.0</v>
      </c>
      <c r="X581">
        <f>IF(Datos!X581="",0,IF(AND(X$1008&lt;&gt;"",Datos!X581=X$1008),0,IF(X$1004=0,0,1-CHOOSE(X$1004,IF(ISNUMBER(Datos!X581),AND(OR(X$1005="",Datos!X581&gt;=X$1005),OR(X$1006="",Datos!X581&lt;=X$1006)),FALSE),IF(ISNUMBER(Datos!X581),AND(Datos!X581=INT(Datos!X581),AND(OR(X$1005="",Datos!X581&gt;=X$1005),OR(X$1006="",Datos!X581&lt;=X$1006))),FALSE),OR(ISNUMBER(FIND(";"&amp;UPPER(TRIM(Datos!X581&amp;""))&amp;"=",X$1007)),ISNUMBER(FIND(";"&amp;UPPER(TRIM(Datos!X581&amp;""))&amp;";",X$1007))),OR(UPPER(TRIM(Datos!X581&amp;""))="SÍ",UPPER(TRIM(Datos!X581&amp;""))="SI",UPPER(TRIM(Datos!X581&amp;""))="NO"),IF(ISNUMBER(Datos!X581),AND(OR(X$1005="",Datos!X581&gt;=X$1005),OR(X$1006="",Datos!X581&lt;=X$1006)),FALSE),TRUE))))</f>
        <v>0.0</v>
      </c>
      <c r="Y581">
        <f>IF(Datos!Y581="",0,IF(AND(Y$1008&lt;&gt;"",Datos!Y581=Y$1008),0,IF(Y$1004=0,0,1-CHOOSE(Y$1004,IF(ISNUMBER(Datos!Y581),AND(OR(Y$1005="",Datos!Y581&gt;=Y$1005),OR(Y$1006="",Datos!Y581&lt;=Y$1006)),FALSE),IF(ISNUMBER(Datos!Y581),AND(Datos!Y581=INT(Datos!Y581),AND(OR(Y$1005="",Datos!Y581&gt;=Y$1005),OR(Y$1006="",Datos!Y581&lt;=Y$1006))),FALSE),OR(ISNUMBER(FIND(";"&amp;UPPER(TRIM(Datos!Y581&amp;""))&amp;"=",Y$1007)),ISNUMBER(FIND(";"&amp;UPPER(TRIM(Datos!Y581&amp;""))&amp;";",Y$1007))),OR(UPPER(TRIM(Datos!Y581&amp;""))="SÍ",UPPER(TRIM(Datos!Y581&amp;""))="SI",UPPER(TRIM(Datos!Y581&amp;""))="NO"),IF(ISNUMBER(Datos!Y581),AND(OR(Y$1005="",Datos!Y581&gt;=Y$1005),OR(Y$1006="",Datos!Y581&lt;=Y$1006)),FALSE),TRUE))))</f>
        <v>0.0</v>
      </c>
      <c r="Z581">
        <f>IF(Datos!Z581="",0,IF(AND(Z$1008&lt;&gt;"",Datos!Z581=Z$1008),0,IF(Z$1004=0,0,1-CHOOSE(Z$1004,IF(ISNUMBER(Datos!Z581),AND(OR(Z$1005="",Datos!Z581&gt;=Z$1005),OR(Z$1006="",Datos!Z581&lt;=Z$1006)),FALSE),IF(ISNUMBER(Datos!Z581),AND(Datos!Z581=INT(Datos!Z581),AND(OR(Z$1005="",Datos!Z581&gt;=Z$1005),OR(Z$1006="",Datos!Z581&lt;=Z$1006))),FALSE),OR(ISNUMBER(FIND(";"&amp;UPPER(TRIM(Datos!Z581&amp;""))&amp;"=",Z$1007)),ISNUMBER(FIND(";"&amp;UPPER(TRIM(Datos!Z581&amp;""))&amp;";",Z$1007))),OR(UPPER(TRIM(Datos!Z581&amp;""))="SÍ",UPPER(TRIM(Datos!Z581&amp;""))="SI",UPPER(TRIM(Datos!Z581&amp;""))="NO"),IF(ISNUMBER(Datos!Z581),AND(OR(Z$1005="",Datos!Z581&gt;=Z$1005),OR(Z$1006="",Datos!Z581&lt;=Z$1006)),FALSE),TRUE))))</f>
        <v>0.0</v>
      </c>
      <c r="AA581">
        <f>IF(Datos!AA581="",0,IF(AND(AA$1008&lt;&gt;"",Datos!AA581=AA$1008),0,IF(AA$1004=0,0,1-CHOOSE(AA$1004,IF(ISNUMBER(Datos!AA581),AND(OR(AA$1005="",Datos!AA581&gt;=AA$1005),OR(AA$1006="",Datos!AA581&lt;=AA$1006)),FALSE),IF(ISNUMBER(Datos!AA581),AND(Datos!AA581=INT(Datos!AA581),AND(OR(AA$1005="",Datos!AA581&gt;=AA$1005),OR(AA$1006="",Datos!AA581&lt;=AA$1006))),FALSE),OR(ISNUMBER(FIND(";"&amp;UPPER(TRIM(Datos!AA581&amp;""))&amp;"=",AA$1007)),ISNUMBER(FIND(";"&amp;UPPER(TRIM(Datos!AA581&amp;""))&amp;";",AA$1007))),OR(UPPER(TRIM(Datos!AA581&amp;""))="SÍ",UPPER(TRIM(Datos!AA581&amp;""))="SI",UPPER(TRIM(Datos!AA581&amp;""))="NO"),IF(ISNUMBER(Datos!AA581),AND(OR(AA$1005="",Datos!AA581&gt;=AA$1005),OR(AA$1006="",Datos!AA581&lt;=AA$1006)),FALSE),TRUE))))</f>
        <v>0.0</v>
      </c>
      <c r="AB581">
        <f>IF(Datos!AB581="",0,IF(AND(AB$1008&lt;&gt;"",Datos!AB581=AB$1008),0,IF(AB$1004=0,0,1-CHOOSE(AB$1004,IF(ISNUMBER(Datos!AB581),AND(OR(AB$1005="",Datos!AB581&gt;=AB$1005),OR(AB$1006="",Datos!AB581&lt;=AB$1006)),FALSE),IF(ISNUMBER(Datos!AB581),AND(Datos!AB581=INT(Datos!AB581),AND(OR(AB$1005="",Datos!AB581&gt;=AB$1005),OR(AB$1006="",Datos!AB581&lt;=AB$1006))),FALSE),OR(ISNUMBER(FIND(";"&amp;UPPER(TRIM(Datos!AB581&amp;""))&amp;"=",AB$1007)),ISNUMBER(FIND(";"&amp;UPPER(TRIM(Datos!AB581&amp;""))&amp;";",AB$1007))),OR(UPPER(TRIM(Datos!AB581&amp;""))="SÍ",UPPER(TRIM(Datos!AB581&amp;""))="SI",UPPER(TRIM(Datos!AB581&amp;""))="NO"),IF(ISNUMBER(Datos!AB581),AND(OR(AB$1005="",Datos!AB581&gt;=AB$1005),OR(AB$1006="",Datos!AB581&lt;=AB$1006)),FALSE),TRUE))))</f>
        <v>0.0</v>
      </c>
      <c r="AC581">
        <f>IF(Datos!AC581="",0,IF(AND(AC$1008&lt;&gt;"",Datos!AC581=AC$1008),0,IF(AC$1004=0,0,1-CHOOSE(AC$1004,IF(ISNUMBER(Datos!AC581),AND(OR(AC$1005="",Datos!AC581&gt;=AC$1005),OR(AC$1006="",Datos!AC581&lt;=AC$1006)),FALSE),IF(ISNUMBER(Datos!AC581),AND(Datos!AC581=INT(Datos!AC581),AND(OR(AC$1005="",Datos!AC581&gt;=AC$1005),OR(AC$1006="",Datos!AC581&lt;=AC$1006))),FALSE),OR(ISNUMBER(FIND(";"&amp;UPPER(TRIM(Datos!AC581&amp;""))&amp;"=",AC$1007)),ISNUMBER(FIND(";"&amp;UPPER(TRIM(Datos!AC581&amp;""))&amp;";",AC$1007))),OR(UPPER(TRIM(Datos!AC581&amp;""))="SÍ",UPPER(TRIM(Datos!AC581&amp;""))="SI",UPPER(TRIM(Datos!AC581&amp;""))="NO"),IF(ISNUMBER(Datos!AC581),AND(OR(AC$1005="",Datos!AC581&gt;=AC$1005),OR(AC$1006="",Datos!AC581&lt;=AC$1006)),FALSE),TRUE))))</f>
        <v>0.0</v>
      </c>
      <c r="AD581">
        <f>IF(Datos!AD581="",0,IF(AND(AD$1008&lt;&gt;"",Datos!AD581=AD$1008),0,IF(AD$1004=0,0,1-CHOOSE(AD$1004,IF(ISNUMBER(Datos!AD581),AND(OR(AD$1005="",Datos!AD581&gt;=AD$1005),OR(AD$1006="",Datos!AD581&lt;=AD$1006)),FALSE),IF(ISNUMBER(Datos!AD581),AND(Datos!AD581=INT(Datos!AD581),AND(OR(AD$1005="",Datos!AD581&gt;=AD$1005),OR(AD$1006="",Datos!AD581&lt;=AD$1006))),FALSE),OR(ISNUMBER(FIND(";"&amp;UPPER(TRIM(Datos!AD581&amp;""))&amp;"=",AD$1007)),ISNUMBER(FIND(";"&amp;UPPER(TRIM(Datos!AD581&amp;""))&amp;";",AD$1007))),OR(UPPER(TRIM(Datos!AD581&amp;""))="SÍ",UPPER(TRIM(Datos!AD581&amp;""))="SI",UPPER(TRIM(Datos!AD581&amp;""))="NO"),IF(ISNUMBER(Datos!AD581),AND(OR(AD$1005="",Datos!AD581&gt;=AD$1005),OR(AD$1006="",Datos!AD581&lt;=AD$1006)),FALSE),TRUE))))</f>
        <v>0.0</v>
      </c>
      <c r="AE581">
        <f>IF(Datos!AE581="",0,IF(AND(AE$1008&lt;&gt;"",Datos!AE581=AE$1008),0,IF(AE$1004=0,0,1-CHOOSE(AE$1004,IF(ISNUMBER(Datos!AE581),AND(OR(AE$1005="",Datos!AE581&gt;=AE$1005),OR(AE$1006="",Datos!AE581&lt;=AE$1006)),FALSE),IF(ISNUMBER(Datos!AE581),AND(Datos!AE581=INT(Datos!AE581),AND(OR(AE$1005="",Datos!AE581&gt;=AE$1005),OR(AE$1006="",Datos!AE581&lt;=AE$1006))),FALSE),OR(ISNUMBER(FIND(";"&amp;UPPER(TRIM(Datos!AE581&amp;""))&amp;"=",AE$1007)),ISNUMBER(FIND(";"&amp;UPPER(TRIM(Datos!AE581&amp;""))&amp;";",AE$1007))),OR(UPPER(TRIM(Datos!AE581&amp;""))="SÍ",UPPER(TRIM(Datos!AE581&amp;""))="SI",UPPER(TRIM(Datos!AE581&amp;""))="NO"),IF(ISNUMBER(Datos!AE581),AND(OR(AE$1005="",Datos!AE581&gt;=AE$1005),OR(AE$1006="",Datos!AE581&lt;=AE$1006)),FALSE),TRUE))))</f>
        <v>0.0</v>
      </c>
    </row>
    <row r="582" spans="2:31">
      <c r="B582">
        <f>IF(Datos!B582="",0,IF(AND(B$1008&lt;&gt;"",Datos!B582=B$1008),0,IF(B$1004=0,0,1-CHOOSE(B$1004,IF(ISNUMBER(Datos!B582),AND(OR(B$1005="",Datos!B582&gt;=B$1005),OR(B$1006="",Datos!B582&lt;=B$1006)),FALSE),IF(ISNUMBER(Datos!B582),AND(Datos!B582=INT(Datos!B582),AND(OR(B$1005="",Datos!B582&gt;=B$1005),OR(B$1006="",Datos!B582&lt;=B$1006))),FALSE),OR(ISNUMBER(FIND(";"&amp;UPPER(TRIM(Datos!B582&amp;""))&amp;"=",B$1007)),ISNUMBER(FIND(";"&amp;UPPER(TRIM(Datos!B582&amp;""))&amp;";",B$1007))),OR(UPPER(TRIM(Datos!B582&amp;""))="SÍ",UPPER(TRIM(Datos!B582&amp;""))="SI",UPPER(TRIM(Datos!B582&amp;""))="NO"),IF(ISNUMBER(Datos!B582),AND(OR(B$1005="",Datos!B582&gt;=B$1005),OR(B$1006="",Datos!B582&lt;=B$1006)),FALSE),TRUE))))</f>
        <v>0.0</v>
      </c>
      <c r="C582">
        <f>IF(Datos!C582="",0,IF(AND(C$1008&lt;&gt;"",Datos!C582=C$1008),0,IF(C$1004=0,0,1-CHOOSE(C$1004,IF(ISNUMBER(Datos!C582),AND(OR(C$1005="",Datos!C582&gt;=C$1005),OR(C$1006="",Datos!C582&lt;=C$1006)),FALSE),IF(ISNUMBER(Datos!C582),AND(Datos!C582=INT(Datos!C582),AND(OR(C$1005="",Datos!C582&gt;=C$1005),OR(C$1006="",Datos!C582&lt;=C$1006))),FALSE),OR(ISNUMBER(FIND(";"&amp;UPPER(TRIM(Datos!C582&amp;""))&amp;"=",C$1007)),ISNUMBER(FIND(";"&amp;UPPER(TRIM(Datos!C582&amp;""))&amp;";",C$1007))),OR(UPPER(TRIM(Datos!C582&amp;""))="SÍ",UPPER(TRIM(Datos!C582&amp;""))="SI",UPPER(TRIM(Datos!C582&amp;""))="NO"),IF(ISNUMBER(Datos!C582),AND(OR(C$1005="",Datos!C582&gt;=C$1005),OR(C$1006="",Datos!C582&lt;=C$1006)),FALSE),TRUE))))</f>
        <v>0.0</v>
      </c>
      <c r="D582">
        <f>IF(Datos!D582="",0,IF(AND(D$1008&lt;&gt;"",Datos!D582=D$1008),0,IF(D$1004=0,0,1-CHOOSE(D$1004,IF(ISNUMBER(Datos!D582),AND(OR(D$1005="",Datos!D582&gt;=D$1005),OR(D$1006="",Datos!D582&lt;=D$1006)),FALSE),IF(ISNUMBER(Datos!D582),AND(Datos!D582=INT(Datos!D582),AND(OR(D$1005="",Datos!D582&gt;=D$1005),OR(D$1006="",Datos!D582&lt;=D$1006))),FALSE),OR(ISNUMBER(FIND(";"&amp;UPPER(TRIM(Datos!D582&amp;""))&amp;"=",D$1007)),ISNUMBER(FIND(";"&amp;UPPER(TRIM(Datos!D582&amp;""))&amp;";",D$1007))),OR(UPPER(TRIM(Datos!D582&amp;""))="SÍ",UPPER(TRIM(Datos!D582&amp;""))="SI",UPPER(TRIM(Datos!D582&amp;""))="NO"),IF(ISNUMBER(Datos!D582),AND(OR(D$1005="",Datos!D582&gt;=D$1005),OR(D$1006="",Datos!D582&lt;=D$1006)),FALSE),TRUE))))</f>
        <v>0.0</v>
      </c>
      <c r="E582">
        <f>IF(Datos!E582="",0,IF(AND(E$1008&lt;&gt;"",Datos!E582=E$1008),0,IF(E$1004=0,0,1-CHOOSE(E$1004,IF(ISNUMBER(Datos!E582),AND(OR(E$1005="",Datos!E582&gt;=E$1005),OR(E$1006="",Datos!E582&lt;=E$1006)),FALSE),IF(ISNUMBER(Datos!E582),AND(Datos!E582=INT(Datos!E582),AND(OR(E$1005="",Datos!E582&gt;=E$1005),OR(E$1006="",Datos!E582&lt;=E$1006))),FALSE),OR(ISNUMBER(FIND(";"&amp;UPPER(TRIM(Datos!E582&amp;""))&amp;"=",E$1007)),ISNUMBER(FIND(";"&amp;UPPER(TRIM(Datos!E582&amp;""))&amp;";",E$1007))),OR(UPPER(TRIM(Datos!E582&amp;""))="SÍ",UPPER(TRIM(Datos!E582&amp;""))="SI",UPPER(TRIM(Datos!E582&amp;""))="NO"),IF(ISNUMBER(Datos!E582),AND(OR(E$1005="",Datos!E582&gt;=E$1005),OR(E$1006="",Datos!E582&lt;=E$1006)),FALSE),TRUE))))</f>
        <v>0.0</v>
      </c>
      <c r="F582">
        <f>IF(Datos!F582="",0,IF(AND(F$1008&lt;&gt;"",Datos!F582=F$1008),0,IF(F$1004=0,0,1-CHOOSE(F$1004,IF(ISNUMBER(Datos!F582),AND(OR(F$1005="",Datos!F582&gt;=F$1005),OR(F$1006="",Datos!F582&lt;=F$1006)),FALSE),IF(ISNUMBER(Datos!F582),AND(Datos!F582=INT(Datos!F582),AND(OR(F$1005="",Datos!F582&gt;=F$1005),OR(F$1006="",Datos!F582&lt;=F$1006))),FALSE),OR(ISNUMBER(FIND(";"&amp;UPPER(TRIM(Datos!F582&amp;""))&amp;"=",F$1007)),ISNUMBER(FIND(";"&amp;UPPER(TRIM(Datos!F582&amp;""))&amp;";",F$1007))),OR(UPPER(TRIM(Datos!F582&amp;""))="SÍ",UPPER(TRIM(Datos!F582&amp;""))="SI",UPPER(TRIM(Datos!F582&amp;""))="NO"),IF(ISNUMBER(Datos!F582),AND(OR(F$1005="",Datos!F582&gt;=F$1005),OR(F$1006="",Datos!F582&lt;=F$1006)),FALSE),TRUE))))</f>
        <v>0.0</v>
      </c>
      <c r="G582">
        <f>IF(Datos!G582="",0,IF(AND(G$1008&lt;&gt;"",Datos!G582=G$1008),0,IF(G$1004=0,0,1-CHOOSE(G$1004,IF(ISNUMBER(Datos!G582),AND(OR(G$1005="",Datos!G582&gt;=G$1005),OR(G$1006="",Datos!G582&lt;=G$1006)),FALSE),IF(ISNUMBER(Datos!G582),AND(Datos!G582=INT(Datos!G582),AND(OR(G$1005="",Datos!G582&gt;=G$1005),OR(G$1006="",Datos!G582&lt;=G$1006))),FALSE),OR(ISNUMBER(FIND(";"&amp;UPPER(TRIM(Datos!G582&amp;""))&amp;"=",G$1007)),ISNUMBER(FIND(";"&amp;UPPER(TRIM(Datos!G582&amp;""))&amp;";",G$1007))),OR(UPPER(TRIM(Datos!G582&amp;""))="SÍ",UPPER(TRIM(Datos!G582&amp;""))="SI",UPPER(TRIM(Datos!G582&amp;""))="NO"),IF(ISNUMBER(Datos!G582),AND(OR(G$1005="",Datos!G582&gt;=G$1005),OR(G$1006="",Datos!G582&lt;=G$1006)),FALSE),TRUE))))</f>
        <v>0.0</v>
      </c>
      <c r="H582">
        <f>IF(Datos!H582="",0,IF(AND(H$1008&lt;&gt;"",Datos!H582=H$1008),0,IF(H$1004=0,0,1-CHOOSE(H$1004,IF(ISNUMBER(Datos!H582),AND(OR(H$1005="",Datos!H582&gt;=H$1005),OR(H$1006="",Datos!H582&lt;=H$1006)),FALSE),IF(ISNUMBER(Datos!H582),AND(Datos!H582=INT(Datos!H582),AND(OR(H$1005="",Datos!H582&gt;=H$1005),OR(H$1006="",Datos!H582&lt;=H$1006))),FALSE),OR(ISNUMBER(FIND(";"&amp;UPPER(TRIM(Datos!H582&amp;""))&amp;"=",H$1007)),ISNUMBER(FIND(";"&amp;UPPER(TRIM(Datos!H582&amp;""))&amp;";",H$1007))),OR(UPPER(TRIM(Datos!H582&amp;""))="SÍ",UPPER(TRIM(Datos!H582&amp;""))="SI",UPPER(TRIM(Datos!H582&amp;""))="NO"),IF(ISNUMBER(Datos!H582),AND(OR(H$1005="",Datos!H582&gt;=H$1005),OR(H$1006="",Datos!H582&lt;=H$1006)),FALSE),TRUE))))</f>
        <v>0.0</v>
      </c>
      <c r="I582">
        <f>IF(Datos!I582="",0,IF(AND(I$1008&lt;&gt;"",Datos!I582=I$1008),0,IF(I$1004=0,0,1-CHOOSE(I$1004,IF(ISNUMBER(Datos!I582),AND(OR(I$1005="",Datos!I582&gt;=I$1005),OR(I$1006="",Datos!I582&lt;=I$1006)),FALSE),IF(ISNUMBER(Datos!I582),AND(Datos!I582=INT(Datos!I582),AND(OR(I$1005="",Datos!I582&gt;=I$1005),OR(I$1006="",Datos!I582&lt;=I$1006))),FALSE),OR(ISNUMBER(FIND(";"&amp;UPPER(TRIM(Datos!I582&amp;""))&amp;"=",I$1007)),ISNUMBER(FIND(";"&amp;UPPER(TRIM(Datos!I582&amp;""))&amp;";",I$1007))),OR(UPPER(TRIM(Datos!I582&amp;""))="SÍ",UPPER(TRIM(Datos!I582&amp;""))="SI",UPPER(TRIM(Datos!I582&amp;""))="NO"),IF(ISNUMBER(Datos!I582),AND(OR(I$1005="",Datos!I582&gt;=I$1005),OR(I$1006="",Datos!I582&lt;=I$1006)),FALSE),TRUE))))</f>
        <v>0.0</v>
      </c>
      <c r="J582">
        <f>IF(Datos!J582="",0,IF(AND(J$1008&lt;&gt;"",Datos!J582=J$1008),0,IF(J$1004=0,0,1-CHOOSE(J$1004,IF(ISNUMBER(Datos!J582),AND(OR(J$1005="",Datos!J582&gt;=J$1005),OR(J$1006="",Datos!J582&lt;=J$1006)),FALSE),IF(ISNUMBER(Datos!J582),AND(Datos!J582=INT(Datos!J582),AND(OR(J$1005="",Datos!J582&gt;=J$1005),OR(J$1006="",Datos!J582&lt;=J$1006))),FALSE),OR(ISNUMBER(FIND(";"&amp;UPPER(TRIM(Datos!J582&amp;""))&amp;"=",J$1007)),ISNUMBER(FIND(";"&amp;UPPER(TRIM(Datos!J582&amp;""))&amp;";",J$1007))),OR(UPPER(TRIM(Datos!J582&amp;""))="SÍ",UPPER(TRIM(Datos!J582&amp;""))="SI",UPPER(TRIM(Datos!J582&amp;""))="NO"),IF(ISNUMBER(Datos!J582),AND(OR(J$1005="",Datos!J582&gt;=J$1005),OR(J$1006="",Datos!J582&lt;=J$1006)),FALSE),TRUE))))</f>
        <v>0.0</v>
      </c>
      <c r="K582">
        <f>IF(Datos!K582="",0,IF(AND(K$1008&lt;&gt;"",Datos!K582=K$1008),0,IF(K$1004=0,0,1-CHOOSE(K$1004,IF(ISNUMBER(Datos!K582),AND(OR(K$1005="",Datos!K582&gt;=K$1005),OR(K$1006="",Datos!K582&lt;=K$1006)),FALSE),IF(ISNUMBER(Datos!K582),AND(Datos!K582=INT(Datos!K582),AND(OR(K$1005="",Datos!K582&gt;=K$1005),OR(K$1006="",Datos!K582&lt;=K$1006))),FALSE),OR(ISNUMBER(FIND(";"&amp;UPPER(TRIM(Datos!K582&amp;""))&amp;"=",K$1007)),ISNUMBER(FIND(";"&amp;UPPER(TRIM(Datos!K582&amp;""))&amp;";",K$1007))),OR(UPPER(TRIM(Datos!K582&amp;""))="SÍ",UPPER(TRIM(Datos!K582&amp;""))="SI",UPPER(TRIM(Datos!K582&amp;""))="NO"),IF(ISNUMBER(Datos!K582),AND(OR(K$1005="",Datos!K582&gt;=K$1005),OR(K$1006="",Datos!K582&lt;=K$1006)),FALSE),TRUE))))</f>
        <v>0.0</v>
      </c>
      <c r="L582">
        <f>IF(Datos!L582="",0,IF(AND(L$1008&lt;&gt;"",Datos!L582=L$1008),0,IF(L$1004=0,0,1-CHOOSE(L$1004,IF(ISNUMBER(Datos!L582),AND(OR(L$1005="",Datos!L582&gt;=L$1005),OR(L$1006="",Datos!L582&lt;=L$1006)),FALSE),IF(ISNUMBER(Datos!L582),AND(Datos!L582=INT(Datos!L582),AND(OR(L$1005="",Datos!L582&gt;=L$1005),OR(L$1006="",Datos!L582&lt;=L$1006))),FALSE),OR(ISNUMBER(FIND(";"&amp;UPPER(TRIM(Datos!L582&amp;""))&amp;"=",L$1007)),ISNUMBER(FIND(";"&amp;UPPER(TRIM(Datos!L582&amp;""))&amp;";",L$1007))),OR(UPPER(TRIM(Datos!L582&amp;""))="SÍ",UPPER(TRIM(Datos!L582&amp;""))="SI",UPPER(TRIM(Datos!L582&amp;""))="NO"),IF(ISNUMBER(Datos!L582),AND(OR(L$1005="",Datos!L582&gt;=L$1005),OR(L$1006="",Datos!L582&lt;=L$1006)),FALSE),TRUE))))</f>
        <v>0.0</v>
      </c>
      <c r="M582">
        <f>IF(Datos!M582="",0,IF(AND(M$1008&lt;&gt;"",Datos!M582=M$1008),0,IF(M$1004=0,0,1-CHOOSE(M$1004,IF(ISNUMBER(Datos!M582),AND(OR(M$1005="",Datos!M582&gt;=M$1005),OR(M$1006="",Datos!M582&lt;=M$1006)),FALSE),IF(ISNUMBER(Datos!M582),AND(Datos!M582=INT(Datos!M582),AND(OR(M$1005="",Datos!M582&gt;=M$1005),OR(M$1006="",Datos!M582&lt;=M$1006))),FALSE),OR(ISNUMBER(FIND(";"&amp;UPPER(TRIM(Datos!M582&amp;""))&amp;"=",M$1007)),ISNUMBER(FIND(";"&amp;UPPER(TRIM(Datos!M582&amp;""))&amp;";",M$1007))),OR(UPPER(TRIM(Datos!M582&amp;""))="SÍ",UPPER(TRIM(Datos!M582&amp;""))="SI",UPPER(TRIM(Datos!M582&amp;""))="NO"),IF(ISNUMBER(Datos!M582),AND(OR(M$1005="",Datos!M582&gt;=M$1005),OR(M$1006="",Datos!M582&lt;=M$1006)),FALSE),TRUE))))</f>
        <v>0.0</v>
      </c>
      <c r="N582">
        <f>IF(Datos!N582="",0,IF(AND(N$1008&lt;&gt;"",Datos!N582=N$1008),0,IF(N$1004=0,0,1-CHOOSE(N$1004,IF(ISNUMBER(Datos!N582),AND(OR(N$1005="",Datos!N582&gt;=N$1005),OR(N$1006="",Datos!N582&lt;=N$1006)),FALSE),IF(ISNUMBER(Datos!N582),AND(Datos!N582=INT(Datos!N582),AND(OR(N$1005="",Datos!N582&gt;=N$1005),OR(N$1006="",Datos!N582&lt;=N$1006))),FALSE),OR(ISNUMBER(FIND(";"&amp;UPPER(TRIM(Datos!N582&amp;""))&amp;"=",N$1007)),ISNUMBER(FIND(";"&amp;UPPER(TRIM(Datos!N582&amp;""))&amp;";",N$1007))),OR(UPPER(TRIM(Datos!N582&amp;""))="SÍ",UPPER(TRIM(Datos!N582&amp;""))="SI",UPPER(TRIM(Datos!N582&amp;""))="NO"),IF(ISNUMBER(Datos!N582),AND(OR(N$1005="",Datos!N582&gt;=N$1005),OR(N$1006="",Datos!N582&lt;=N$1006)),FALSE),TRUE))))</f>
        <v>0.0</v>
      </c>
      <c r="O582">
        <f>IF(Datos!O582="",0,IF(AND(O$1008&lt;&gt;"",Datos!O582=O$1008),0,IF(O$1004=0,0,1-CHOOSE(O$1004,IF(ISNUMBER(Datos!O582),AND(OR(O$1005="",Datos!O582&gt;=O$1005),OR(O$1006="",Datos!O582&lt;=O$1006)),FALSE),IF(ISNUMBER(Datos!O582),AND(Datos!O582=INT(Datos!O582),AND(OR(O$1005="",Datos!O582&gt;=O$1005),OR(O$1006="",Datos!O582&lt;=O$1006))),FALSE),OR(ISNUMBER(FIND(";"&amp;UPPER(TRIM(Datos!O582&amp;""))&amp;"=",O$1007)),ISNUMBER(FIND(";"&amp;UPPER(TRIM(Datos!O582&amp;""))&amp;";",O$1007))),OR(UPPER(TRIM(Datos!O582&amp;""))="SÍ",UPPER(TRIM(Datos!O582&amp;""))="SI",UPPER(TRIM(Datos!O582&amp;""))="NO"),IF(ISNUMBER(Datos!O582),AND(OR(O$1005="",Datos!O582&gt;=O$1005),OR(O$1006="",Datos!O582&lt;=O$1006)),FALSE),TRUE))))</f>
        <v>0.0</v>
      </c>
      <c r="P582">
        <f>IF(Datos!P582="",0,IF(AND(P$1008&lt;&gt;"",Datos!P582=P$1008),0,IF(P$1004=0,0,1-CHOOSE(P$1004,IF(ISNUMBER(Datos!P582),AND(OR(P$1005="",Datos!P582&gt;=P$1005),OR(P$1006="",Datos!P582&lt;=P$1006)),FALSE),IF(ISNUMBER(Datos!P582),AND(Datos!P582=INT(Datos!P582),AND(OR(P$1005="",Datos!P582&gt;=P$1005),OR(P$1006="",Datos!P582&lt;=P$1006))),FALSE),OR(ISNUMBER(FIND(";"&amp;UPPER(TRIM(Datos!P582&amp;""))&amp;"=",P$1007)),ISNUMBER(FIND(";"&amp;UPPER(TRIM(Datos!P582&amp;""))&amp;";",P$1007))),OR(UPPER(TRIM(Datos!P582&amp;""))="SÍ",UPPER(TRIM(Datos!P582&amp;""))="SI",UPPER(TRIM(Datos!P582&amp;""))="NO"),IF(ISNUMBER(Datos!P582),AND(OR(P$1005="",Datos!P582&gt;=P$1005),OR(P$1006="",Datos!P582&lt;=P$1006)),FALSE),TRUE))))</f>
        <v>0.0</v>
      </c>
      <c r="Q582">
        <f>IF(Datos!Q582="",0,IF(AND(Q$1008&lt;&gt;"",Datos!Q582=Q$1008),0,IF(Q$1004=0,0,1-CHOOSE(Q$1004,IF(ISNUMBER(Datos!Q582),AND(OR(Q$1005="",Datos!Q582&gt;=Q$1005),OR(Q$1006="",Datos!Q582&lt;=Q$1006)),FALSE),IF(ISNUMBER(Datos!Q582),AND(Datos!Q582=INT(Datos!Q582),AND(OR(Q$1005="",Datos!Q582&gt;=Q$1005),OR(Q$1006="",Datos!Q582&lt;=Q$1006))),FALSE),OR(ISNUMBER(FIND(";"&amp;UPPER(TRIM(Datos!Q582&amp;""))&amp;"=",Q$1007)),ISNUMBER(FIND(";"&amp;UPPER(TRIM(Datos!Q582&amp;""))&amp;";",Q$1007))),OR(UPPER(TRIM(Datos!Q582&amp;""))="SÍ",UPPER(TRIM(Datos!Q582&amp;""))="SI",UPPER(TRIM(Datos!Q582&amp;""))="NO"),IF(ISNUMBER(Datos!Q582),AND(OR(Q$1005="",Datos!Q582&gt;=Q$1005),OR(Q$1006="",Datos!Q582&lt;=Q$1006)),FALSE),TRUE))))</f>
        <v>0.0</v>
      </c>
      <c r="R582">
        <f>IF(Datos!R582="",0,IF(AND(R$1008&lt;&gt;"",Datos!R582=R$1008),0,IF(R$1004=0,0,1-CHOOSE(R$1004,IF(ISNUMBER(Datos!R582),AND(OR(R$1005="",Datos!R582&gt;=R$1005),OR(R$1006="",Datos!R582&lt;=R$1006)),FALSE),IF(ISNUMBER(Datos!R582),AND(Datos!R582=INT(Datos!R582),AND(OR(R$1005="",Datos!R582&gt;=R$1005),OR(R$1006="",Datos!R582&lt;=R$1006))),FALSE),OR(ISNUMBER(FIND(";"&amp;UPPER(TRIM(Datos!R582&amp;""))&amp;"=",R$1007)),ISNUMBER(FIND(";"&amp;UPPER(TRIM(Datos!R582&amp;""))&amp;";",R$1007))),OR(UPPER(TRIM(Datos!R582&amp;""))="SÍ",UPPER(TRIM(Datos!R582&amp;""))="SI",UPPER(TRIM(Datos!R582&amp;""))="NO"),IF(ISNUMBER(Datos!R582),AND(OR(R$1005="",Datos!R582&gt;=R$1005),OR(R$1006="",Datos!R582&lt;=R$1006)),FALSE),TRUE))))</f>
        <v>0.0</v>
      </c>
      <c r="S582">
        <f>IF(Datos!S582="",0,IF(AND(S$1008&lt;&gt;"",Datos!S582=S$1008),0,IF(S$1004=0,0,1-CHOOSE(S$1004,IF(ISNUMBER(Datos!S582),AND(OR(S$1005="",Datos!S582&gt;=S$1005),OR(S$1006="",Datos!S582&lt;=S$1006)),FALSE),IF(ISNUMBER(Datos!S582),AND(Datos!S582=INT(Datos!S582),AND(OR(S$1005="",Datos!S582&gt;=S$1005),OR(S$1006="",Datos!S582&lt;=S$1006))),FALSE),OR(ISNUMBER(FIND(";"&amp;UPPER(TRIM(Datos!S582&amp;""))&amp;"=",S$1007)),ISNUMBER(FIND(";"&amp;UPPER(TRIM(Datos!S582&amp;""))&amp;";",S$1007))),OR(UPPER(TRIM(Datos!S582&amp;""))="SÍ",UPPER(TRIM(Datos!S582&amp;""))="SI",UPPER(TRIM(Datos!S582&amp;""))="NO"),IF(ISNUMBER(Datos!S582),AND(OR(S$1005="",Datos!S582&gt;=S$1005),OR(S$1006="",Datos!S582&lt;=S$1006)),FALSE),TRUE))))</f>
        <v>0.0</v>
      </c>
      <c r="T582">
        <f>IF(Datos!T582="",0,IF(AND(T$1008&lt;&gt;"",Datos!T582=T$1008),0,IF(T$1004=0,0,1-CHOOSE(T$1004,IF(ISNUMBER(Datos!T582),AND(OR(T$1005="",Datos!T582&gt;=T$1005),OR(T$1006="",Datos!T582&lt;=T$1006)),FALSE),IF(ISNUMBER(Datos!T582),AND(Datos!T582=INT(Datos!T582),AND(OR(T$1005="",Datos!T582&gt;=T$1005),OR(T$1006="",Datos!T582&lt;=T$1006))),FALSE),OR(ISNUMBER(FIND(";"&amp;UPPER(TRIM(Datos!T582&amp;""))&amp;"=",T$1007)),ISNUMBER(FIND(";"&amp;UPPER(TRIM(Datos!T582&amp;""))&amp;";",T$1007))),OR(UPPER(TRIM(Datos!T582&amp;""))="SÍ",UPPER(TRIM(Datos!T582&amp;""))="SI",UPPER(TRIM(Datos!T582&amp;""))="NO"),IF(ISNUMBER(Datos!T582),AND(OR(T$1005="",Datos!T582&gt;=T$1005),OR(T$1006="",Datos!T582&lt;=T$1006)),FALSE),TRUE))))</f>
        <v>0.0</v>
      </c>
      <c r="U582">
        <f>IF(Datos!U582="",0,IF(AND(U$1008&lt;&gt;"",Datos!U582=U$1008),0,IF(U$1004=0,0,1-CHOOSE(U$1004,IF(ISNUMBER(Datos!U582),AND(OR(U$1005="",Datos!U582&gt;=U$1005),OR(U$1006="",Datos!U582&lt;=U$1006)),FALSE),IF(ISNUMBER(Datos!U582),AND(Datos!U582=INT(Datos!U582),AND(OR(U$1005="",Datos!U582&gt;=U$1005),OR(U$1006="",Datos!U582&lt;=U$1006))),FALSE),OR(ISNUMBER(FIND(";"&amp;UPPER(TRIM(Datos!U582&amp;""))&amp;"=",U$1007)),ISNUMBER(FIND(";"&amp;UPPER(TRIM(Datos!U582&amp;""))&amp;";",U$1007))),OR(UPPER(TRIM(Datos!U582&amp;""))="SÍ",UPPER(TRIM(Datos!U582&amp;""))="SI",UPPER(TRIM(Datos!U582&amp;""))="NO"),IF(ISNUMBER(Datos!U582),AND(OR(U$1005="",Datos!U582&gt;=U$1005),OR(U$1006="",Datos!U582&lt;=U$1006)),FALSE),TRUE))))</f>
        <v>0.0</v>
      </c>
      <c r="V582">
        <f>IF(Datos!V582="",0,IF(AND(V$1008&lt;&gt;"",Datos!V582=V$1008),0,IF(V$1004=0,0,1-CHOOSE(V$1004,IF(ISNUMBER(Datos!V582),AND(OR(V$1005="",Datos!V582&gt;=V$1005),OR(V$1006="",Datos!V582&lt;=V$1006)),FALSE),IF(ISNUMBER(Datos!V582),AND(Datos!V582=INT(Datos!V582),AND(OR(V$1005="",Datos!V582&gt;=V$1005),OR(V$1006="",Datos!V582&lt;=V$1006))),FALSE),OR(ISNUMBER(FIND(";"&amp;UPPER(TRIM(Datos!V582&amp;""))&amp;"=",V$1007)),ISNUMBER(FIND(";"&amp;UPPER(TRIM(Datos!V582&amp;""))&amp;";",V$1007))),OR(UPPER(TRIM(Datos!V582&amp;""))="SÍ",UPPER(TRIM(Datos!V582&amp;""))="SI",UPPER(TRIM(Datos!V582&amp;""))="NO"),IF(ISNUMBER(Datos!V582),AND(OR(V$1005="",Datos!V582&gt;=V$1005),OR(V$1006="",Datos!V582&lt;=V$1006)),FALSE),TRUE))))</f>
        <v>0.0</v>
      </c>
      <c r="W582">
        <f>IF(Datos!W582="",0,IF(AND(W$1008&lt;&gt;"",Datos!W582=W$1008),0,IF(W$1004=0,0,1-CHOOSE(W$1004,IF(ISNUMBER(Datos!W582),AND(OR(W$1005="",Datos!W582&gt;=W$1005),OR(W$1006="",Datos!W582&lt;=W$1006)),FALSE),IF(ISNUMBER(Datos!W582),AND(Datos!W582=INT(Datos!W582),AND(OR(W$1005="",Datos!W582&gt;=W$1005),OR(W$1006="",Datos!W582&lt;=W$1006))),FALSE),OR(ISNUMBER(FIND(";"&amp;UPPER(TRIM(Datos!W582&amp;""))&amp;"=",W$1007)),ISNUMBER(FIND(";"&amp;UPPER(TRIM(Datos!W582&amp;""))&amp;";",W$1007))),OR(UPPER(TRIM(Datos!W582&amp;""))="SÍ",UPPER(TRIM(Datos!W582&amp;""))="SI",UPPER(TRIM(Datos!W582&amp;""))="NO"),IF(ISNUMBER(Datos!W582),AND(OR(W$1005="",Datos!W582&gt;=W$1005),OR(W$1006="",Datos!W582&lt;=W$1006)),FALSE),TRUE))))</f>
        <v>0.0</v>
      </c>
      <c r="X582">
        <f>IF(Datos!X582="",0,IF(AND(X$1008&lt;&gt;"",Datos!X582=X$1008),0,IF(X$1004=0,0,1-CHOOSE(X$1004,IF(ISNUMBER(Datos!X582),AND(OR(X$1005="",Datos!X582&gt;=X$1005),OR(X$1006="",Datos!X582&lt;=X$1006)),FALSE),IF(ISNUMBER(Datos!X582),AND(Datos!X582=INT(Datos!X582),AND(OR(X$1005="",Datos!X582&gt;=X$1005),OR(X$1006="",Datos!X582&lt;=X$1006))),FALSE),OR(ISNUMBER(FIND(";"&amp;UPPER(TRIM(Datos!X582&amp;""))&amp;"=",X$1007)),ISNUMBER(FIND(";"&amp;UPPER(TRIM(Datos!X582&amp;""))&amp;";",X$1007))),OR(UPPER(TRIM(Datos!X582&amp;""))="SÍ",UPPER(TRIM(Datos!X582&amp;""))="SI",UPPER(TRIM(Datos!X582&amp;""))="NO"),IF(ISNUMBER(Datos!X582),AND(OR(X$1005="",Datos!X582&gt;=X$1005),OR(X$1006="",Datos!X582&lt;=X$1006)),FALSE),TRUE))))</f>
        <v>0.0</v>
      </c>
      <c r="Y582">
        <f>IF(Datos!Y582="",0,IF(AND(Y$1008&lt;&gt;"",Datos!Y582=Y$1008),0,IF(Y$1004=0,0,1-CHOOSE(Y$1004,IF(ISNUMBER(Datos!Y582),AND(OR(Y$1005="",Datos!Y582&gt;=Y$1005),OR(Y$1006="",Datos!Y582&lt;=Y$1006)),FALSE),IF(ISNUMBER(Datos!Y582),AND(Datos!Y582=INT(Datos!Y582),AND(OR(Y$1005="",Datos!Y582&gt;=Y$1005),OR(Y$1006="",Datos!Y582&lt;=Y$1006))),FALSE),OR(ISNUMBER(FIND(";"&amp;UPPER(TRIM(Datos!Y582&amp;""))&amp;"=",Y$1007)),ISNUMBER(FIND(";"&amp;UPPER(TRIM(Datos!Y582&amp;""))&amp;";",Y$1007))),OR(UPPER(TRIM(Datos!Y582&amp;""))="SÍ",UPPER(TRIM(Datos!Y582&amp;""))="SI",UPPER(TRIM(Datos!Y582&amp;""))="NO"),IF(ISNUMBER(Datos!Y582),AND(OR(Y$1005="",Datos!Y582&gt;=Y$1005),OR(Y$1006="",Datos!Y582&lt;=Y$1006)),FALSE),TRUE))))</f>
        <v>0.0</v>
      </c>
      <c r="Z582">
        <f>IF(Datos!Z582="",0,IF(AND(Z$1008&lt;&gt;"",Datos!Z582=Z$1008),0,IF(Z$1004=0,0,1-CHOOSE(Z$1004,IF(ISNUMBER(Datos!Z582),AND(OR(Z$1005="",Datos!Z582&gt;=Z$1005),OR(Z$1006="",Datos!Z582&lt;=Z$1006)),FALSE),IF(ISNUMBER(Datos!Z582),AND(Datos!Z582=INT(Datos!Z582),AND(OR(Z$1005="",Datos!Z582&gt;=Z$1005),OR(Z$1006="",Datos!Z582&lt;=Z$1006))),FALSE),OR(ISNUMBER(FIND(";"&amp;UPPER(TRIM(Datos!Z582&amp;""))&amp;"=",Z$1007)),ISNUMBER(FIND(";"&amp;UPPER(TRIM(Datos!Z582&amp;""))&amp;";",Z$1007))),OR(UPPER(TRIM(Datos!Z582&amp;""))="SÍ",UPPER(TRIM(Datos!Z582&amp;""))="SI",UPPER(TRIM(Datos!Z582&amp;""))="NO"),IF(ISNUMBER(Datos!Z582),AND(OR(Z$1005="",Datos!Z582&gt;=Z$1005),OR(Z$1006="",Datos!Z582&lt;=Z$1006)),FALSE),TRUE))))</f>
        <v>0.0</v>
      </c>
      <c r="AA582">
        <f>IF(Datos!AA582="",0,IF(AND(AA$1008&lt;&gt;"",Datos!AA582=AA$1008),0,IF(AA$1004=0,0,1-CHOOSE(AA$1004,IF(ISNUMBER(Datos!AA582),AND(OR(AA$1005="",Datos!AA582&gt;=AA$1005),OR(AA$1006="",Datos!AA582&lt;=AA$1006)),FALSE),IF(ISNUMBER(Datos!AA582),AND(Datos!AA582=INT(Datos!AA582),AND(OR(AA$1005="",Datos!AA582&gt;=AA$1005),OR(AA$1006="",Datos!AA582&lt;=AA$1006))),FALSE),OR(ISNUMBER(FIND(";"&amp;UPPER(TRIM(Datos!AA582&amp;""))&amp;"=",AA$1007)),ISNUMBER(FIND(";"&amp;UPPER(TRIM(Datos!AA582&amp;""))&amp;";",AA$1007))),OR(UPPER(TRIM(Datos!AA582&amp;""))="SÍ",UPPER(TRIM(Datos!AA582&amp;""))="SI",UPPER(TRIM(Datos!AA582&amp;""))="NO"),IF(ISNUMBER(Datos!AA582),AND(OR(AA$1005="",Datos!AA582&gt;=AA$1005),OR(AA$1006="",Datos!AA582&lt;=AA$1006)),FALSE),TRUE))))</f>
        <v>0.0</v>
      </c>
      <c r="AB582">
        <f>IF(Datos!AB582="",0,IF(AND(AB$1008&lt;&gt;"",Datos!AB582=AB$1008),0,IF(AB$1004=0,0,1-CHOOSE(AB$1004,IF(ISNUMBER(Datos!AB582),AND(OR(AB$1005="",Datos!AB582&gt;=AB$1005),OR(AB$1006="",Datos!AB582&lt;=AB$1006)),FALSE),IF(ISNUMBER(Datos!AB582),AND(Datos!AB582=INT(Datos!AB582),AND(OR(AB$1005="",Datos!AB582&gt;=AB$1005),OR(AB$1006="",Datos!AB582&lt;=AB$1006))),FALSE),OR(ISNUMBER(FIND(";"&amp;UPPER(TRIM(Datos!AB582&amp;""))&amp;"=",AB$1007)),ISNUMBER(FIND(";"&amp;UPPER(TRIM(Datos!AB582&amp;""))&amp;";",AB$1007))),OR(UPPER(TRIM(Datos!AB582&amp;""))="SÍ",UPPER(TRIM(Datos!AB582&amp;""))="SI",UPPER(TRIM(Datos!AB582&amp;""))="NO"),IF(ISNUMBER(Datos!AB582),AND(OR(AB$1005="",Datos!AB582&gt;=AB$1005),OR(AB$1006="",Datos!AB582&lt;=AB$1006)),FALSE),TRUE))))</f>
        <v>0.0</v>
      </c>
      <c r="AC582">
        <f>IF(Datos!AC582="",0,IF(AND(AC$1008&lt;&gt;"",Datos!AC582=AC$1008),0,IF(AC$1004=0,0,1-CHOOSE(AC$1004,IF(ISNUMBER(Datos!AC582),AND(OR(AC$1005="",Datos!AC582&gt;=AC$1005),OR(AC$1006="",Datos!AC582&lt;=AC$1006)),FALSE),IF(ISNUMBER(Datos!AC582),AND(Datos!AC582=INT(Datos!AC582),AND(OR(AC$1005="",Datos!AC582&gt;=AC$1005),OR(AC$1006="",Datos!AC582&lt;=AC$1006))),FALSE),OR(ISNUMBER(FIND(";"&amp;UPPER(TRIM(Datos!AC582&amp;""))&amp;"=",AC$1007)),ISNUMBER(FIND(";"&amp;UPPER(TRIM(Datos!AC582&amp;""))&amp;";",AC$1007))),OR(UPPER(TRIM(Datos!AC582&amp;""))="SÍ",UPPER(TRIM(Datos!AC582&amp;""))="SI",UPPER(TRIM(Datos!AC582&amp;""))="NO"),IF(ISNUMBER(Datos!AC582),AND(OR(AC$1005="",Datos!AC582&gt;=AC$1005),OR(AC$1006="",Datos!AC582&lt;=AC$1006)),FALSE),TRUE))))</f>
        <v>0.0</v>
      </c>
      <c r="AD582">
        <f>IF(Datos!AD582="",0,IF(AND(AD$1008&lt;&gt;"",Datos!AD582=AD$1008),0,IF(AD$1004=0,0,1-CHOOSE(AD$1004,IF(ISNUMBER(Datos!AD582),AND(OR(AD$1005="",Datos!AD582&gt;=AD$1005),OR(AD$1006="",Datos!AD582&lt;=AD$1006)),FALSE),IF(ISNUMBER(Datos!AD582),AND(Datos!AD582=INT(Datos!AD582),AND(OR(AD$1005="",Datos!AD582&gt;=AD$1005),OR(AD$1006="",Datos!AD582&lt;=AD$1006))),FALSE),OR(ISNUMBER(FIND(";"&amp;UPPER(TRIM(Datos!AD582&amp;""))&amp;"=",AD$1007)),ISNUMBER(FIND(";"&amp;UPPER(TRIM(Datos!AD582&amp;""))&amp;";",AD$1007))),OR(UPPER(TRIM(Datos!AD582&amp;""))="SÍ",UPPER(TRIM(Datos!AD582&amp;""))="SI",UPPER(TRIM(Datos!AD582&amp;""))="NO"),IF(ISNUMBER(Datos!AD582),AND(OR(AD$1005="",Datos!AD582&gt;=AD$1005),OR(AD$1006="",Datos!AD582&lt;=AD$1006)),FALSE),TRUE))))</f>
        <v>0.0</v>
      </c>
      <c r="AE582">
        <f>IF(Datos!AE582="",0,IF(AND(AE$1008&lt;&gt;"",Datos!AE582=AE$1008),0,IF(AE$1004=0,0,1-CHOOSE(AE$1004,IF(ISNUMBER(Datos!AE582),AND(OR(AE$1005="",Datos!AE582&gt;=AE$1005),OR(AE$1006="",Datos!AE582&lt;=AE$1006)),FALSE),IF(ISNUMBER(Datos!AE582),AND(Datos!AE582=INT(Datos!AE582),AND(OR(AE$1005="",Datos!AE582&gt;=AE$1005),OR(AE$1006="",Datos!AE582&lt;=AE$1006))),FALSE),OR(ISNUMBER(FIND(";"&amp;UPPER(TRIM(Datos!AE582&amp;""))&amp;"=",AE$1007)),ISNUMBER(FIND(";"&amp;UPPER(TRIM(Datos!AE582&amp;""))&amp;";",AE$1007))),OR(UPPER(TRIM(Datos!AE582&amp;""))="SÍ",UPPER(TRIM(Datos!AE582&amp;""))="SI",UPPER(TRIM(Datos!AE582&amp;""))="NO"),IF(ISNUMBER(Datos!AE582),AND(OR(AE$1005="",Datos!AE582&gt;=AE$1005),OR(AE$1006="",Datos!AE582&lt;=AE$1006)),FALSE),TRUE))))</f>
        <v>0.0</v>
      </c>
    </row>
    <row r="583" spans="2:31">
      <c r="B583">
        <f>IF(Datos!B583="",0,IF(AND(B$1008&lt;&gt;"",Datos!B583=B$1008),0,IF(B$1004=0,0,1-CHOOSE(B$1004,IF(ISNUMBER(Datos!B583),AND(OR(B$1005="",Datos!B583&gt;=B$1005),OR(B$1006="",Datos!B583&lt;=B$1006)),FALSE),IF(ISNUMBER(Datos!B583),AND(Datos!B583=INT(Datos!B583),AND(OR(B$1005="",Datos!B583&gt;=B$1005),OR(B$1006="",Datos!B583&lt;=B$1006))),FALSE),OR(ISNUMBER(FIND(";"&amp;UPPER(TRIM(Datos!B583&amp;""))&amp;"=",B$1007)),ISNUMBER(FIND(";"&amp;UPPER(TRIM(Datos!B583&amp;""))&amp;";",B$1007))),OR(UPPER(TRIM(Datos!B583&amp;""))="SÍ",UPPER(TRIM(Datos!B583&amp;""))="SI",UPPER(TRIM(Datos!B583&amp;""))="NO"),IF(ISNUMBER(Datos!B583),AND(OR(B$1005="",Datos!B583&gt;=B$1005),OR(B$1006="",Datos!B583&lt;=B$1006)),FALSE),TRUE))))</f>
        <v>0.0</v>
      </c>
      <c r="C583">
        <f>IF(Datos!C583="",0,IF(AND(C$1008&lt;&gt;"",Datos!C583=C$1008),0,IF(C$1004=0,0,1-CHOOSE(C$1004,IF(ISNUMBER(Datos!C583),AND(OR(C$1005="",Datos!C583&gt;=C$1005),OR(C$1006="",Datos!C583&lt;=C$1006)),FALSE),IF(ISNUMBER(Datos!C583),AND(Datos!C583=INT(Datos!C583),AND(OR(C$1005="",Datos!C583&gt;=C$1005),OR(C$1006="",Datos!C583&lt;=C$1006))),FALSE),OR(ISNUMBER(FIND(";"&amp;UPPER(TRIM(Datos!C583&amp;""))&amp;"=",C$1007)),ISNUMBER(FIND(";"&amp;UPPER(TRIM(Datos!C583&amp;""))&amp;";",C$1007))),OR(UPPER(TRIM(Datos!C583&amp;""))="SÍ",UPPER(TRIM(Datos!C583&amp;""))="SI",UPPER(TRIM(Datos!C583&amp;""))="NO"),IF(ISNUMBER(Datos!C583),AND(OR(C$1005="",Datos!C583&gt;=C$1005),OR(C$1006="",Datos!C583&lt;=C$1006)),FALSE),TRUE))))</f>
        <v>0.0</v>
      </c>
      <c r="D583">
        <f>IF(Datos!D583="",0,IF(AND(D$1008&lt;&gt;"",Datos!D583=D$1008),0,IF(D$1004=0,0,1-CHOOSE(D$1004,IF(ISNUMBER(Datos!D583),AND(OR(D$1005="",Datos!D583&gt;=D$1005),OR(D$1006="",Datos!D583&lt;=D$1006)),FALSE),IF(ISNUMBER(Datos!D583),AND(Datos!D583=INT(Datos!D583),AND(OR(D$1005="",Datos!D583&gt;=D$1005),OR(D$1006="",Datos!D583&lt;=D$1006))),FALSE),OR(ISNUMBER(FIND(";"&amp;UPPER(TRIM(Datos!D583&amp;""))&amp;"=",D$1007)),ISNUMBER(FIND(";"&amp;UPPER(TRIM(Datos!D583&amp;""))&amp;";",D$1007))),OR(UPPER(TRIM(Datos!D583&amp;""))="SÍ",UPPER(TRIM(Datos!D583&amp;""))="SI",UPPER(TRIM(Datos!D583&amp;""))="NO"),IF(ISNUMBER(Datos!D583),AND(OR(D$1005="",Datos!D583&gt;=D$1005),OR(D$1006="",Datos!D583&lt;=D$1006)),FALSE),TRUE))))</f>
        <v>0.0</v>
      </c>
      <c r="E583">
        <f>IF(Datos!E583="",0,IF(AND(E$1008&lt;&gt;"",Datos!E583=E$1008),0,IF(E$1004=0,0,1-CHOOSE(E$1004,IF(ISNUMBER(Datos!E583),AND(OR(E$1005="",Datos!E583&gt;=E$1005),OR(E$1006="",Datos!E583&lt;=E$1006)),FALSE),IF(ISNUMBER(Datos!E583),AND(Datos!E583=INT(Datos!E583),AND(OR(E$1005="",Datos!E583&gt;=E$1005),OR(E$1006="",Datos!E583&lt;=E$1006))),FALSE),OR(ISNUMBER(FIND(";"&amp;UPPER(TRIM(Datos!E583&amp;""))&amp;"=",E$1007)),ISNUMBER(FIND(";"&amp;UPPER(TRIM(Datos!E583&amp;""))&amp;";",E$1007))),OR(UPPER(TRIM(Datos!E583&amp;""))="SÍ",UPPER(TRIM(Datos!E583&amp;""))="SI",UPPER(TRIM(Datos!E583&amp;""))="NO"),IF(ISNUMBER(Datos!E583),AND(OR(E$1005="",Datos!E583&gt;=E$1005),OR(E$1006="",Datos!E583&lt;=E$1006)),FALSE),TRUE))))</f>
        <v>0.0</v>
      </c>
      <c r="F583">
        <f>IF(Datos!F583="",0,IF(AND(F$1008&lt;&gt;"",Datos!F583=F$1008),0,IF(F$1004=0,0,1-CHOOSE(F$1004,IF(ISNUMBER(Datos!F583),AND(OR(F$1005="",Datos!F583&gt;=F$1005),OR(F$1006="",Datos!F583&lt;=F$1006)),FALSE),IF(ISNUMBER(Datos!F583),AND(Datos!F583=INT(Datos!F583),AND(OR(F$1005="",Datos!F583&gt;=F$1005),OR(F$1006="",Datos!F583&lt;=F$1006))),FALSE),OR(ISNUMBER(FIND(";"&amp;UPPER(TRIM(Datos!F583&amp;""))&amp;"=",F$1007)),ISNUMBER(FIND(";"&amp;UPPER(TRIM(Datos!F583&amp;""))&amp;";",F$1007))),OR(UPPER(TRIM(Datos!F583&amp;""))="SÍ",UPPER(TRIM(Datos!F583&amp;""))="SI",UPPER(TRIM(Datos!F583&amp;""))="NO"),IF(ISNUMBER(Datos!F583),AND(OR(F$1005="",Datos!F583&gt;=F$1005),OR(F$1006="",Datos!F583&lt;=F$1006)),FALSE),TRUE))))</f>
        <v>0.0</v>
      </c>
      <c r="G583">
        <f>IF(Datos!G583="",0,IF(AND(G$1008&lt;&gt;"",Datos!G583=G$1008),0,IF(G$1004=0,0,1-CHOOSE(G$1004,IF(ISNUMBER(Datos!G583),AND(OR(G$1005="",Datos!G583&gt;=G$1005),OR(G$1006="",Datos!G583&lt;=G$1006)),FALSE),IF(ISNUMBER(Datos!G583),AND(Datos!G583=INT(Datos!G583),AND(OR(G$1005="",Datos!G583&gt;=G$1005),OR(G$1006="",Datos!G583&lt;=G$1006))),FALSE),OR(ISNUMBER(FIND(";"&amp;UPPER(TRIM(Datos!G583&amp;""))&amp;"=",G$1007)),ISNUMBER(FIND(";"&amp;UPPER(TRIM(Datos!G583&amp;""))&amp;";",G$1007))),OR(UPPER(TRIM(Datos!G583&amp;""))="SÍ",UPPER(TRIM(Datos!G583&amp;""))="SI",UPPER(TRIM(Datos!G583&amp;""))="NO"),IF(ISNUMBER(Datos!G583),AND(OR(G$1005="",Datos!G583&gt;=G$1005),OR(G$1006="",Datos!G583&lt;=G$1006)),FALSE),TRUE))))</f>
        <v>0.0</v>
      </c>
      <c r="H583">
        <f>IF(Datos!H583="",0,IF(AND(H$1008&lt;&gt;"",Datos!H583=H$1008),0,IF(H$1004=0,0,1-CHOOSE(H$1004,IF(ISNUMBER(Datos!H583),AND(OR(H$1005="",Datos!H583&gt;=H$1005),OR(H$1006="",Datos!H583&lt;=H$1006)),FALSE),IF(ISNUMBER(Datos!H583),AND(Datos!H583=INT(Datos!H583),AND(OR(H$1005="",Datos!H583&gt;=H$1005),OR(H$1006="",Datos!H583&lt;=H$1006))),FALSE),OR(ISNUMBER(FIND(";"&amp;UPPER(TRIM(Datos!H583&amp;""))&amp;"=",H$1007)),ISNUMBER(FIND(";"&amp;UPPER(TRIM(Datos!H583&amp;""))&amp;";",H$1007))),OR(UPPER(TRIM(Datos!H583&amp;""))="SÍ",UPPER(TRIM(Datos!H583&amp;""))="SI",UPPER(TRIM(Datos!H583&amp;""))="NO"),IF(ISNUMBER(Datos!H583),AND(OR(H$1005="",Datos!H583&gt;=H$1005),OR(H$1006="",Datos!H583&lt;=H$1006)),FALSE),TRUE))))</f>
        <v>0.0</v>
      </c>
      <c r="I583">
        <f>IF(Datos!I583="",0,IF(AND(I$1008&lt;&gt;"",Datos!I583=I$1008),0,IF(I$1004=0,0,1-CHOOSE(I$1004,IF(ISNUMBER(Datos!I583),AND(OR(I$1005="",Datos!I583&gt;=I$1005),OR(I$1006="",Datos!I583&lt;=I$1006)),FALSE),IF(ISNUMBER(Datos!I583),AND(Datos!I583=INT(Datos!I583),AND(OR(I$1005="",Datos!I583&gt;=I$1005),OR(I$1006="",Datos!I583&lt;=I$1006))),FALSE),OR(ISNUMBER(FIND(";"&amp;UPPER(TRIM(Datos!I583&amp;""))&amp;"=",I$1007)),ISNUMBER(FIND(";"&amp;UPPER(TRIM(Datos!I583&amp;""))&amp;";",I$1007))),OR(UPPER(TRIM(Datos!I583&amp;""))="SÍ",UPPER(TRIM(Datos!I583&amp;""))="SI",UPPER(TRIM(Datos!I583&amp;""))="NO"),IF(ISNUMBER(Datos!I583),AND(OR(I$1005="",Datos!I583&gt;=I$1005),OR(I$1006="",Datos!I583&lt;=I$1006)),FALSE),TRUE))))</f>
        <v>0.0</v>
      </c>
      <c r="J583">
        <f>IF(Datos!J583="",0,IF(AND(J$1008&lt;&gt;"",Datos!J583=J$1008),0,IF(J$1004=0,0,1-CHOOSE(J$1004,IF(ISNUMBER(Datos!J583),AND(OR(J$1005="",Datos!J583&gt;=J$1005),OR(J$1006="",Datos!J583&lt;=J$1006)),FALSE),IF(ISNUMBER(Datos!J583),AND(Datos!J583=INT(Datos!J583),AND(OR(J$1005="",Datos!J583&gt;=J$1005),OR(J$1006="",Datos!J583&lt;=J$1006))),FALSE),OR(ISNUMBER(FIND(";"&amp;UPPER(TRIM(Datos!J583&amp;""))&amp;"=",J$1007)),ISNUMBER(FIND(";"&amp;UPPER(TRIM(Datos!J583&amp;""))&amp;";",J$1007))),OR(UPPER(TRIM(Datos!J583&amp;""))="SÍ",UPPER(TRIM(Datos!J583&amp;""))="SI",UPPER(TRIM(Datos!J583&amp;""))="NO"),IF(ISNUMBER(Datos!J583),AND(OR(J$1005="",Datos!J583&gt;=J$1005),OR(J$1006="",Datos!J583&lt;=J$1006)),FALSE),TRUE))))</f>
        <v>0.0</v>
      </c>
      <c r="K583">
        <f>IF(Datos!K583="",0,IF(AND(K$1008&lt;&gt;"",Datos!K583=K$1008),0,IF(K$1004=0,0,1-CHOOSE(K$1004,IF(ISNUMBER(Datos!K583),AND(OR(K$1005="",Datos!K583&gt;=K$1005),OR(K$1006="",Datos!K583&lt;=K$1006)),FALSE),IF(ISNUMBER(Datos!K583),AND(Datos!K583=INT(Datos!K583),AND(OR(K$1005="",Datos!K583&gt;=K$1005),OR(K$1006="",Datos!K583&lt;=K$1006))),FALSE),OR(ISNUMBER(FIND(";"&amp;UPPER(TRIM(Datos!K583&amp;""))&amp;"=",K$1007)),ISNUMBER(FIND(";"&amp;UPPER(TRIM(Datos!K583&amp;""))&amp;";",K$1007))),OR(UPPER(TRIM(Datos!K583&amp;""))="SÍ",UPPER(TRIM(Datos!K583&amp;""))="SI",UPPER(TRIM(Datos!K583&amp;""))="NO"),IF(ISNUMBER(Datos!K583),AND(OR(K$1005="",Datos!K583&gt;=K$1005),OR(K$1006="",Datos!K583&lt;=K$1006)),FALSE),TRUE))))</f>
        <v>0.0</v>
      </c>
      <c r="L583">
        <f>IF(Datos!L583="",0,IF(AND(L$1008&lt;&gt;"",Datos!L583=L$1008),0,IF(L$1004=0,0,1-CHOOSE(L$1004,IF(ISNUMBER(Datos!L583),AND(OR(L$1005="",Datos!L583&gt;=L$1005),OR(L$1006="",Datos!L583&lt;=L$1006)),FALSE),IF(ISNUMBER(Datos!L583),AND(Datos!L583=INT(Datos!L583),AND(OR(L$1005="",Datos!L583&gt;=L$1005),OR(L$1006="",Datos!L583&lt;=L$1006))),FALSE),OR(ISNUMBER(FIND(";"&amp;UPPER(TRIM(Datos!L583&amp;""))&amp;"=",L$1007)),ISNUMBER(FIND(";"&amp;UPPER(TRIM(Datos!L583&amp;""))&amp;";",L$1007))),OR(UPPER(TRIM(Datos!L583&amp;""))="SÍ",UPPER(TRIM(Datos!L583&amp;""))="SI",UPPER(TRIM(Datos!L583&amp;""))="NO"),IF(ISNUMBER(Datos!L583),AND(OR(L$1005="",Datos!L583&gt;=L$1005),OR(L$1006="",Datos!L583&lt;=L$1006)),FALSE),TRUE))))</f>
        <v>0.0</v>
      </c>
      <c r="M583">
        <f>IF(Datos!M583="",0,IF(AND(M$1008&lt;&gt;"",Datos!M583=M$1008),0,IF(M$1004=0,0,1-CHOOSE(M$1004,IF(ISNUMBER(Datos!M583),AND(OR(M$1005="",Datos!M583&gt;=M$1005),OR(M$1006="",Datos!M583&lt;=M$1006)),FALSE),IF(ISNUMBER(Datos!M583),AND(Datos!M583=INT(Datos!M583),AND(OR(M$1005="",Datos!M583&gt;=M$1005),OR(M$1006="",Datos!M583&lt;=M$1006))),FALSE),OR(ISNUMBER(FIND(";"&amp;UPPER(TRIM(Datos!M583&amp;""))&amp;"=",M$1007)),ISNUMBER(FIND(";"&amp;UPPER(TRIM(Datos!M583&amp;""))&amp;";",M$1007))),OR(UPPER(TRIM(Datos!M583&amp;""))="SÍ",UPPER(TRIM(Datos!M583&amp;""))="SI",UPPER(TRIM(Datos!M583&amp;""))="NO"),IF(ISNUMBER(Datos!M583),AND(OR(M$1005="",Datos!M583&gt;=M$1005),OR(M$1006="",Datos!M583&lt;=M$1006)),FALSE),TRUE))))</f>
        <v>0.0</v>
      </c>
      <c r="N583">
        <f>IF(Datos!N583="",0,IF(AND(N$1008&lt;&gt;"",Datos!N583=N$1008),0,IF(N$1004=0,0,1-CHOOSE(N$1004,IF(ISNUMBER(Datos!N583),AND(OR(N$1005="",Datos!N583&gt;=N$1005),OR(N$1006="",Datos!N583&lt;=N$1006)),FALSE),IF(ISNUMBER(Datos!N583),AND(Datos!N583=INT(Datos!N583),AND(OR(N$1005="",Datos!N583&gt;=N$1005),OR(N$1006="",Datos!N583&lt;=N$1006))),FALSE),OR(ISNUMBER(FIND(";"&amp;UPPER(TRIM(Datos!N583&amp;""))&amp;"=",N$1007)),ISNUMBER(FIND(";"&amp;UPPER(TRIM(Datos!N583&amp;""))&amp;";",N$1007))),OR(UPPER(TRIM(Datos!N583&amp;""))="SÍ",UPPER(TRIM(Datos!N583&amp;""))="SI",UPPER(TRIM(Datos!N583&amp;""))="NO"),IF(ISNUMBER(Datos!N583),AND(OR(N$1005="",Datos!N583&gt;=N$1005),OR(N$1006="",Datos!N583&lt;=N$1006)),FALSE),TRUE))))</f>
        <v>0.0</v>
      </c>
      <c r="O583">
        <f>IF(Datos!O583="",0,IF(AND(O$1008&lt;&gt;"",Datos!O583=O$1008),0,IF(O$1004=0,0,1-CHOOSE(O$1004,IF(ISNUMBER(Datos!O583),AND(OR(O$1005="",Datos!O583&gt;=O$1005),OR(O$1006="",Datos!O583&lt;=O$1006)),FALSE),IF(ISNUMBER(Datos!O583),AND(Datos!O583=INT(Datos!O583),AND(OR(O$1005="",Datos!O583&gt;=O$1005),OR(O$1006="",Datos!O583&lt;=O$1006))),FALSE),OR(ISNUMBER(FIND(";"&amp;UPPER(TRIM(Datos!O583&amp;""))&amp;"=",O$1007)),ISNUMBER(FIND(";"&amp;UPPER(TRIM(Datos!O583&amp;""))&amp;";",O$1007))),OR(UPPER(TRIM(Datos!O583&amp;""))="SÍ",UPPER(TRIM(Datos!O583&amp;""))="SI",UPPER(TRIM(Datos!O583&amp;""))="NO"),IF(ISNUMBER(Datos!O583),AND(OR(O$1005="",Datos!O583&gt;=O$1005),OR(O$1006="",Datos!O583&lt;=O$1006)),FALSE),TRUE))))</f>
        <v>0.0</v>
      </c>
      <c r="P583">
        <f>IF(Datos!P583="",0,IF(AND(P$1008&lt;&gt;"",Datos!P583=P$1008),0,IF(P$1004=0,0,1-CHOOSE(P$1004,IF(ISNUMBER(Datos!P583),AND(OR(P$1005="",Datos!P583&gt;=P$1005),OR(P$1006="",Datos!P583&lt;=P$1006)),FALSE),IF(ISNUMBER(Datos!P583),AND(Datos!P583=INT(Datos!P583),AND(OR(P$1005="",Datos!P583&gt;=P$1005),OR(P$1006="",Datos!P583&lt;=P$1006))),FALSE),OR(ISNUMBER(FIND(";"&amp;UPPER(TRIM(Datos!P583&amp;""))&amp;"=",P$1007)),ISNUMBER(FIND(";"&amp;UPPER(TRIM(Datos!P583&amp;""))&amp;";",P$1007))),OR(UPPER(TRIM(Datos!P583&amp;""))="SÍ",UPPER(TRIM(Datos!P583&amp;""))="SI",UPPER(TRIM(Datos!P583&amp;""))="NO"),IF(ISNUMBER(Datos!P583),AND(OR(P$1005="",Datos!P583&gt;=P$1005),OR(P$1006="",Datos!P583&lt;=P$1006)),FALSE),TRUE))))</f>
        <v>0.0</v>
      </c>
      <c r="Q583">
        <f>IF(Datos!Q583="",0,IF(AND(Q$1008&lt;&gt;"",Datos!Q583=Q$1008),0,IF(Q$1004=0,0,1-CHOOSE(Q$1004,IF(ISNUMBER(Datos!Q583),AND(OR(Q$1005="",Datos!Q583&gt;=Q$1005),OR(Q$1006="",Datos!Q583&lt;=Q$1006)),FALSE),IF(ISNUMBER(Datos!Q583),AND(Datos!Q583=INT(Datos!Q583),AND(OR(Q$1005="",Datos!Q583&gt;=Q$1005),OR(Q$1006="",Datos!Q583&lt;=Q$1006))),FALSE),OR(ISNUMBER(FIND(";"&amp;UPPER(TRIM(Datos!Q583&amp;""))&amp;"=",Q$1007)),ISNUMBER(FIND(";"&amp;UPPER(TRIM(Datos!Q583&amp;""))&amp;";",Q$1007))),OR(UPPER(TRIM(Datos!Q583&amp;""))="SÍ",UPPER(TRIM(Datos!Q583&amp;""))="SI",UPPER(TRIM(Datos!Q583&amp;""))="NO"),IF(ISNUMBER(Datos!Q583),AND(OR(Q$1005="",Datos!Q583&gt;=Q$1005),OR(Q$1006="",Datos!Q583&lt;=Q$1006)),FALSE),TRUE))))</f>
        <v>0.0</v>
      </c>
      <c r="R583">
        <f>IF(Datos!R583="",0,IF(AND(R$1008&lt;&gt;"",Datos!R583=R$1008),0,IF(R$1004=0,0,1-CHOOSE(R$1004,IF(ISNUMBER(Datos!R583),AND(OR(R$1005="",Datos!R583&gt;=R$1005),OR(R$1006="",Datos!R583&lt;=R$1006)),FALSE),IF(ISNUMBER(Datos!R583),AND(Datos!R583=INT(Datos!R583),AND(OR(R$1005="",Datos!R583&gt;=R$1005),OR(R$1006="",Datos!R583&lt;=R$1006))),FALSE),OR(ISNUMBER(FIND(";"&amp;UPPER(TRIM(Datos!R583&amp;""))&amp;"=",R$1007)),ISNUMBER(FIND(";"&amp;UPPER(TRIM(Datos!R583&amp;""))&amp;";",R$1007))),OR(UPPER(TRIM(Datos!R583&amp;""))="SÍ",UPPER(TRIM(Datos!R583&amp;""))="SI",UPPER(TRIM(Datos!R583&amp;""))="NO"),IF(ISNUMBER(Datos!R583),AND(OR(R$1005="",Datos!R583&gt;=R$1005),OR(R$1006="",Datos!R583&lt;=R$1006)),FALSE),TRUE))))</f>
        <v>0.0</v>
      </c>
      <c r="S583">
        <f>IF(Datos!S583="",0,IF(AND(S$1008&lt;&gt;"",Datos!S583=S$1008),0,IF(S$1004=0,0,1-CHOOSE(S$1004,IF(ISNUMBER(Datos!S583),AND(OR(S$1005="",Datos!S583&gt;=S$1005),OR(S$1006="",Datos!S583&lt;=S$1006)),FALSE),IF(ISNUMBER(Datos!S583),AND(Datos!S583=INT(Datos!S583),AND(OR(S$1005="",Datos!S583&gt;=S$1005),OR(S$1006="",Datos!S583&lt;=S$1006))),FALSE),OR(ISNUMBER(FIND(";"&amp;UPPER(TRIM(Datos!S583&amp;""))&amp;"=",S$1007)),ISNUMBER(FIND(";"&amp;UPPER(TRIM(Datos!S583&amp;""))&amp;";",S$1007))),OR(UPPER(TRIM(Datos!S583&amp;""))="SÍ",UPPER(TRIM(Datos!S583&amp;""))="SI",UPPER(TRIM(Datos!S583&amp;""))="NO"),IF(ISNUMBER(Datos!S583),AND(OR(S$1005="",Datos!S583&gt;=S$1005),OR(S$1006="",Datos!S583&lt;=S$1006)),FALSE),TRUE))))</f>
        <v>0.0</v>
      </c>
      <c r="T583">
        <f>IF(Datos!T583="",0,IF(AND(T$1008&lt;&gt;"",Datos!T583=T$1008),0,IF(T$1004=0,0,1-CHOOSE(T$1004,IF(ISNUMBER(Datos!T583),AND(OR(T$1005="",Datos!T583&gt;=T$1005),OR(T$1006="",Datos!T583&lt;=T$1006)),FALSE),IF(ISNUMBER(Datos!T583),AND(Datos!T583=INT(Datos!T583),AND(OR(T$1005="",Datos!T583&gt;=T$1005),OR(T$1006="",Datos!T583&lt;=T$1006))),FALSE),OR(ISNUMBER(FIND(";"&amp;UPPER(TRIM(Datos!T583&amp;""))&amp;"=",T$1007)),ISNUMBER(FIND(";"&amp;UPPER(TRIM(Datos!T583&amp;""))&amp;";",T$1007))),OR(UPPER(TRIM(Datos!T583&amp;""))="SÍ",UPPER(TRIM(Datos!T583&amp;""))="SI",UPPER(TRIM(Datos!T583&amp;""))="NO"),IF(ISNUMBER(Datos!T583),AND(OR(T$1005="",Datos!T583&gt;=T$1005),OR(T$1006="",Datos!T583&lt;=T$1006)),FALSE),TRUE))))</f>
        <v>0.0</v>
      </c>
      <c r="U583">
        <f>IF(Datos!U583="",0,IF(AND(U$1008&lt;&gt;"",Datos!U583=U$1008),0,IF(U$1004=0,0,1-CHOOSE(U$1004,IF(ISNUMBER(Datos!U583),AND(OR(U$1005="",Datos!U583&gt;=U$1005),OR(U$1006="",Datos!U583&lt;=U$1006)),FALSE),IF(ISNUMBER(Datos!U583),AND(Datos!U583=INT(Datos!U583),AND(OR(U$1005="",Datos!U583&gt;=U$1005),OR(U$1006="",Datos!U583&lt;=U$1006))),FALSE),OR(ISNUMBER(FIND(";"&amp;UPPER(TRIM(Datos!U583&amp;""))&amp;"=",U$1007)),ISNUMBER(FIND(";"&amp;UPPER(TRIM(Datos!U583&amp;""))&amp;";",U$1007))),OR(UPPER(TRIM(Datos!U583&amp;""))="SÍ",UPPER(TRIM(Datos!U583&amp;""))="SI",UPPER(TRIM(Datos!U583&amp;""))="NO"),IF(ISNUMBER(Datos!U583),AND(OR(U$1005="",Datos!U583&gt;=U$1005),OR(U$1006="",Datos!U583&lt;=U$1006)),FALSE),TRUE))))</f>
        <v>0.0</v>
      </c>
      <c r="V583">
        <f>IF(Datos!V583="",0,IF(AND(V$1008&lt;&gt;"",Datos!V583=V$1008),0,IF(V$1004=0,0,1-CHOOSE(V$1004,IF(ISNUMBER(Datos!V583),AND(OR(V$1005="",Datos!V583&gt;=V$1005),OR(V$1006="",Datos!V583&lt;=V$1006)),FALSE),IF(ISNUMBER(Datos!V583),AND(Datos!V583=INT(Datos!V583),AND(OR(V$1005="",Datos!V583&gt;=V$1005),OR(V$1006="",Datos!V583&lt;=V$1006))),FALSE),OR(ISNUMBER(FIND(";"&amp;UPPER(TRIM(Datos!V583&amp;""))&amp;"=",V$1007)),ISNUMBER(FIND(";"&amp;UPPER(TRIM(Datos!V583&amp;""))&amp;";",V$1007))),OR(UPPER(TRIM(Datos!V583&amp;""))="SÍ",UPPER(TRIM(Datos!V583&amp;""))="SI",UPPER(TRIM(Datos!V583&amp;""))="NO"),IF(ISNUMBER(Datos!V583),AND(OR(V$1005="",Datos!V583&gt;=V$1005),OR(V$1006="",Datos!V583&lt;=V$1006)),FALSE),TRUE))))</f>
        <v>0.0</v>
      </c>
      <c r="W583">
        <f>IF(Datos!W583="",0,IF(AND(W$1008&lt;&gt;"",Datos!W583=W$1008),0,IF(W$1004=0,0,1-CHOOSE(W$1004,IF(ISNUMBER(Datos!W583),AND(OR(W$1005="",Datos!W583&gt;=W$1005),OR(W$1006="",Datos!W583&lt;=W$1006)),FALSE),IF(ISNUMBER(Datos!W583),AND(Datos!W583=INT(Datos!W583),AND(OR(W$1005="",Datos!W583&gt;=W$1005),OR(W$1006="",Datos!W583&lt;=W$1006))),FALSE),OR(ISNUMBER(FIND(";"&amp;UPPER(TRIM(Datos!W583&amp;""))&amp;"=",W$1007)),ISNUMBER(FIND(";"&amp;UPPER(TRIM(Datos!W583&amp;""))&amp;";",W$1007))),OR(UPPER(TRIM(Datos!W583&amp;""))="SÍ",UPPER(TRIM(Datos!W583&amp;""))="SI",UPPER(TRIM(Datos!W583&amp;""))="NO"),IF(ISNUMBER(Datos!W583),AND(OR(W$1005="",Datos!W583&gt;=W$1005),OR(W$1006="",Datos!W583&lt;=W$1006)),FALSE),TRUE))))</f>
        <v>0.0</v>
      </c>
      <c r="X583">
        <f>IF(Datos!X583="",0,IF(AND(X$1008&lt;&gt;"",Datos!X583=X$1008),0,IF(X$1004=0,0,1-CHOOSE(X$1004,IF(ISNUMBER(Datos!X583),AND(OR(X$1005="",Datos!X583&gt;=X$1005),OR(X$1006="",Datos!X583&lt;=X$1006)),FALSE),IF(ISNUMBER(Datos!X583),AND(Datos!X583=INT(Datos!X583),AND(OR(X$1005="",Datos!X583&gt;=X$1005),OR(X$1006="",Datos!X583&lt;=X$1006))),FALSE),OR(ISNUMBER(FIND(";"&amp;UPPER(TRIM(Datos!X583&amp;""))&amp;"=",X$1007)),ISNUMBER(FIND(";"&amp;UPPER(TRIM(Datos!X583&amp;""))&amp;";",X$1007))),OR(UPPER(TRIM(Datos!X583&amp;""))="SÍ",UPPER(TRIM(Datos!X583&amp;""))="SI",UPPER(TRIM(Datos!X583&amp;""))="NO"),IF(ISNUMBER(Datos!X583),AND(OR(X$1005="",Datos!X583&gt;=X$1005),OR(X$1006="",Datos!X583&lt;=X$1006)),FALSE),TRUE))))</f>
        <v>0.0</v>
      </c>
      <c r="Y583">
        <f>IF(Datos!Y583="",0,IF(AND(Y$1008&lt;&gt;"",Datos!Y583=Y$1008),0,IF(Y$1004=0,0,1-CHOOSE(Y$1004,IF(ISNUMBER(Datos!Y583),AND(OR(Y$1005="",Datos!Y583&gt;=Y$1005),OR(Y$1006="",Datos!Y583&lt;=Y$1006)),FALSE),IF(ISNUMBER(Datos!Y583),AND(Datos!Y583=INT(Datos!Y583),AND(OR(Y$1005="",Datos!Y583&gt;=Y$1005),OR(Y$1006="",Datos!Y583&lt;=Y$1006))),FALSE),OR(ISNUMBER(FIND(";"&amp;UPPER(TRIM(Datos!Y583&amp;""))&amp;"=",Y$1007)),ISNUMBER(FIND(";"&amp;UPPER(TRIM(Datos!Y583&amp;""))&amp;";",Y$1007))),OR(UPPER(TRIM(Datos!Y583&amp;""))="SÍ",UPPER(TRIM(Datos!Y583&amp;""))="SI",UPPER(TRIM(Datos!Y583&amp;""))="NO"),IF(ISNUMBER(Datos!Y583),AND(OR(Y$1005="",Datos!Y583&gt;=Y$1005),OR(Y$1006="",Datos!Y583&lt;=Y$1006)),FALSE),TRUE))))</f>
        <v>0.0</v>
      </c>
      <c r="Z583">
        <f>IF(Datos!Z583="",0,IF(AND(Z$1008&lt;&gt;"",Datos!Z583=Z$1008),0,IF(Z$1004=0,0,1-CHOOSE(Z$1004,IF(ISNUMBER(Datos!Z583),AND(OR(Z$1005="",Datos!Z583&gt;=Z$1005),OR(Z$1006="",Datos!Z583&lt;=Z$1006)),FALSE),IF(ISNUMBER(Datos!Z583),AND(Datos!Z583=INT(Datos!Z583),AND(OR(Z$1005="",Datos!Z583&gt;=Z$1005),OR(Z$1006="",Datos!Z583&lt;=Z$1006))),FALSE),OR(ISNUMBER(FIND(";"&amp;UPPER(TRIM(Datos!Z583&amp;""))&amp;"=",Z$1007)),ISNUMBER(FIND(";"&amp;UPPER(TRIM(Datos!Z583&amp;""))&amp;";",Z$1007))),OR(UPPER(TRIM(Datos!Z583&amp;""))="SÍ",UPPER(TRIM(Datos!Z583&amp;""))="SI",UPPER(TRIM(Datos!Z583&amp;""))="NO"),IF(ISNUMBER(Datos!Z583),AND(OR(Z$1005="",Datos!Z583&gt;=Z$1005),OR(Z$1006="",Datos!Z583&lt;=Z$1006)),FALSE),TRUE))))</f>
        <v>0.0</v>
      </c>
      <c r="AA583">
        <f>IF(Datos!AA583="",0,IF(AND(AA$1008&lt;&gt;"",Datos!AA583=AA$1008),0,IF(AA$1004=0,0,1-CHOOSE(AA$1004,IF(ISNUMBER(Datos!AA583),AND(OR(AA$1005="",Datos!AA583&gt;=AA$1005),OR(AA$1006="",Datos!AA583&lt;=AA$1006)),FALSE),IF(ISNUMBER(Datos!AA583),AND(Datos!AA583=INT(Datos!AA583),AND(OR(AA$1005="",Datos!AA583&gt;=AA$1005),OR(AA$1006="",Datos!AA583&lt;=AA$1006))),FALSE),OR(ISNUMBER(FIND(";"&amp;UPPER(TRIM(Datos!AA583&amp;""))&amp;"=",AA$1007)),ISNUMBER(FIND(";"&amp;UPPER(TRIM(Datos!AA583&amp;""))&amp;";",AA$1007))),OR(UPPER(TRIM(Datos!AA583&amp;""))="SÍ",UPPER(TRIM(Datos!AA583&amp;""))="SI",UPPER(TRIM(Datos!AA583&amp;""))="NO"),IF(ISNUMBER(Datos!AA583),AND(OR(AA$1005="",Datos!AA583&gt;=AA$1005),OR(AA$1006="",Datos!AA583&lt;=AA$1006)),FALSE),TRUE))))</f>
        <v>0.0</v>
      </c>
      <c r="AB583">
        <f>IF(Datos!AB583="",0,IF(AND(AB$1008&lt;&gt;"",Datos!AB583=AB$1008),0,IF(AB$1004=0,0,1-CHOOSE(AB$1004,IF(ISNUMBER(Datos!AB583),AND(OR(AB$1005="",Datos!AB583&gt;=AB$1005),OR(AB$1006="",Datos!AB583&lt;=AB$1006)),FALSE),IF(ISNUMBER(Datos!AB583),AND(Datos!AB583=INT(Datos!AB583),AND(OR(AB$1005="",Datos!AB583&gt;=AB$1005),OR(AB$1006="",Datos!AB583&lt;=AB$1006))),FALSE),OR(ISNUMBER(FIND(";"&amp;UPPER(TRIM(Datos!AB583&amp;""))&amp;"=",AB$1007)),ISNUMBER(FIND(";"&amp;UPPER(TRIM(Datos!AB583&amp;""))&amp;";",AB$1007))),OR(UPPER(TRIM(Datos!AB583&amp;""))="SÍ",UPPER(TRIM(Datos!AB583&amp;""))="SI",UPPER(TRIM(Datos!AB583&amp;""))="NO"),IF(ISNUMBER(Datos!AB583),AND(OR(AB$1005="",Datos!AB583&gt;=AB$1005),OR(AB$1006="",Datos!AB583&lt;=AB$1006)),FALSE),TRUE))))</f>
        <v>0.0</v>
      </c>
      <c r="AC583">
        <f>IF(Datos!AC583="",0,IF(AND(AC$1008&lt;&gt;"",Datos!AC583=AC$1008),0,IF(AC$1004=0,0,1-CHOOSE(AC$1004,IF(ISNUMBER(Datos!AC583),AND(OR(AC$1005="",Datos!AC583&gt;=AC$1005),OR(AC$1006="",Datos!AC583&lt;=AC$1006)),FALSE),IF(ISNUMBER(Datos!AC583),AND(Datos!AC583=INT(Datos!AC583),AND(OR(AC$1005="",Datos!AC583&gt;=AC$1005),OR(AC$1006="",Datos!AC583&lt;=AC$1006))),FALSE),OR(ISNUMBER(FIND(";"&amp;UPPER(TRIM(Datos!AC583&amp;""))&amp;"=",AC$1007)),ISNUMBER(FIND(";"&amp;UPPER(TRIM(Datos!AC583&amp;""))&amp;";",AC$1007))),OR(UPPER(TRIM(Datos!AC583&amp;""))="SÍ",UPPER(TRIM(Datos!AC583&amp;""))="SI",UPPER(TRIM(Datos!AC583&amp;""))="NO"),IF(ISNUMBER(Datos!AC583),AND(OR(AC$1005="",Datos!AC583&gt;=AC$1005),OR(AC$1006="",Datos!AC583&lt;=AC$1006)),FALSE),TRUE))))</f>
        <v>0.0</v>
      </c>
      <c r="AD583">
        <f>IF(Datos!AD583="",0,IF(AND(AD$1008&lt;&gt;"",Datos!AD583=AD$1008),0,IF(AD$1004=0,0,1-CHOOSE(AD$1004,IF(ISNUMBER(Datos!AD583),AND(OR(AD$1005="",Datos!AD583&gt;=AD$1005),OR(AD$1006="",Datos!AD583&lt;=AD$1006)),FALSE),IF(ISNUMBER(Datos!AD583),AND(Datos!AD583=INT(Datos!AD583),AND(OR(AD$1005="",Datos!AD583&gt;=AD$1005),OR(AD$1006="",Datos!AD583&lt;=AD$1006))),FALSE),OR(ISNUMBER(FIND(";"&amp;UPPER(TRIM(Datos!AD583&amp;""))&amp;"=",AD$1007)),ISNUMBER(FIND(";"&amp;UPPER(TRIM(Datos!AD583&amp;""))&amp;";",AD$1007))),OR(UPPER(TRIM(Datos!AD583&amp;""))="SÍ",UPPER(TRIM(Datos!AD583&amp;""))="SI",UPPER(TRIM(Datos!AD583&amp;""))="NO"),IF(ISNUMBER(Datos!AD583),AND(OR(AD$1005="",Datos!AD583&gt;=AD$1005),OR(AD$1006="",Datos!AD583&lt;=AD$1006)),FALSE),TRUE))))</f>
        <v>0.0</v>
      </c>
      <c r="AE583">
        <f>IF(Datos!AE583="",0,IF(AND(AE$1008&lt;&gt;"",Datos!AE583=AE$1008),0,IF(AE$1004=0,0,1-CHOOSE(AE$1004,IF(ISNUMBER(Datos!AE583),AND(OR(AE$1005="",Datos!AE583&gt;=AE$1005),OR(AE$1006="",Datos!AE583&lt;=AE$1006)),FALSE),IF(ISNUMBER(Datos!AE583),AND(Datos!AE583=INT(Datos!AE583),AND(OR(AE$1005="",Datos!AE583&gt;=AE$1005),OR(AE$1006="",Datos!AE583&lt;=AE$1006))),FALSE),OR(ISNUMBER(FIND(";"&amp;UPPER(TRIM(Datos!AE583&amp;""))&amp;"=",AE$1007)),ISNUMBER(FIND(";"&amp;UPPER(TRIM(Datos!AE583&amp;""))&amp;";",AE$1007))),OR(UPPER(TRIM(Datos!AE583&amp;""))="SÍ",UPPER(TRIM(Datos!AE583&amp;""))="SI",UPPER(TRIM(Datos!AE583&amp;""))="NO"),IF(ISNUMBER(Datos!AE583),AND(OR(AE$1005="",Datos!AE583&gt;=AE$1005),OR(AE$1006="",Datos!AE583&lt;=AE$1006)),FALSE),TRUE))))</f>
        <v>0.0</v>
      </c>
    </row>
    <row r="584" spans="2:31">
      <c r="B584">
        <f>IF(Datos!B584="",0,IF(AND(B$1008&lt;&gt;"",Datos!B584=B$1008),0,IF(B$1004=0,0,1-CHOOSE(B$1004,IF(ISNUMBER(Datos!B584),AND(OR(B$1005="",Datos!B584&gt;=B$1005),OR(B$1006="",Datos!B584&lt;=B$1006)),FALSE),IF(ISNUMBER(Datos!B584),AND(Datos!B584=INT(Datos!B584),AND(OR(B$1005="",Datos!B584&gt;=B$1005),OR(B$1006="",Datos!B584&lt;=B$1006))),FALSE),OR(ISNUMBER(FIND(";"&amp;UPPER(TRIM(Datos!B584&amp;""))&amp;"=",B$1007)),ISNUMBER(FIND(";"&amp;UPPER(TRIM(Datos!B584&amp;""))&amp;";",B$1007))),OR(UPPER(TRIM(Datos!B584&amp;""))="SÍ",UPPER(TRIM(Datos!B584&amp;""))="SI",UPPER(TRIM(Datos!B584&amp;""))="NO"),IF(ISNUMBER(Datos!B584),AND(OR(B$1005="",Datos!B584&gt;=B$1005),OR(B$1006="",Datos!B584&lt;=B$1006)),FALSE),TRUE))))</f>
        <v>0.0</v>
      </c>
      <c r="C584">
        <f>IF(Datos!C584="",0,IF(AND(C$1008&lt;&gt;"",Datos!C584=C$1008),0,IF(C$1004=0,0,1-CHOOSE(C$1004,IF(ISNUMBER(Datos!C584),AND(OR(C$1005="",Datos!C584&gt;=C$1005),OR(C$1006="",Datos!C584&lt;=C$1006)),FALSE),IF(ISNUMBER(Datos!C584),AND(Datos!C584=INT(Datos!C584),AND(OR(C$1005="",Datos!C584&gt;=C$1005),OR(C$1006="",Datos!C584&lt;=C$1006))),FALSE),OR(ISNUMBER(FIND(";"&amp;UPPER(TRIM(Datos!C584&amp;""))&amp;"=",C$1007)),ISNUMBER(FIND(";"&amp;UPPER(TRIM(Datos!C584&amp;""))&amp;";",C$1007))),OR(UPPER(TRIM(Datos!C584&amp;""))="SÍ",UPPER(TRIM(Datos!C584&amp;""))="SI",UPPER(TRIM(Datos!C584&amp;""))="NO"),IF(ISNUMBER(Datos!C584),AND(OR(C$1005="",Datos!C584&gt;=C$1005),OR(C$1006="",Datos!C584&lt;=C$1006)),FALSE),TRUE))))</f>
        <v>0.0</v>
      </c>
      <c r="D584">
        <f>IF(Datos!D584="",0,IF(AND(D$1008&lt;&gt;"",Datos!D584=D$1008),0,IF(D$1004=0,0,1-CHOOSE(D$1004,IF(ISNUMBER(Datos!D584),AND(OR(D$1005="",Datos!D584&gt;=D$1005),OR(D$1006="",Datos!D584&lt;=D$1006)),FALSE),IF(ISNUMBER(Datos!D584),AND(Datos!D584=INT(Datos!D584),AND(OR(D$1005="",Datos!D584&gt;=D$1005),OR(D$1006="",Datos!D584&lt;=D$1006))),FALSE),OR(ISNUMBER(FIND(";"&amp;UPPER(TRIM(Datos!D584&amp;""))&amp;"=",D$1007)),ISNUMBER(FIND(";"&amp;UPPER(TRIM(Datos!D584&amp;""))&amp;";",D$1007))),OR(UPPER(TRIM(Datos!D584&amp;""))="SÍ",UPPER(TRIM(Datos!D584&amp;""))="SI",UPPER(TRIM(Datos!D584&amp;""))="NO"),IF(ISNUMBER(Datos!D584),AND(OR(D$1005="",Datos!D584&gt;=D$1005),OR(D$1006="",Datos!D584&lt;=D$1006)),FALSE),TRUE))))</f>
        <v>0.0</v>
      </c>
      <c r="E584">
        <f>IF(Datos!E584="",0,IF(AND(E$1008&lt;&gt;"",Datos!E584=E$1008),0,IF(E$1004=0,0,1-CHOOSE(E$1004,IF(ISNUMBER(Datos!E584),AND(OR(E$1005="",Datos!E584&gt;=E$1005),OR(E$1006="",Datos!E584&lt;=E$1006)),FALSE),IF(ISNUMBER(Datos!E584),AND(Datos!E584=INT(Datos!E584),AND(OR(E$1005="",Datos!E584&gt;=E$1005),OR(E$1006="",Datos!E584&lt;=E$1006))),FALSE),OR(ISNUMBER(FIND(";"&amp;UPPER(TRIM(Datos!E584&amp;""))&amp;"=",E$1007)),ISNUMBER(FIND(";"&amp;UPPER(TRIM(Datos!E584&amp;""))&amp;";",E$1007))),OR(UPPER(TRIM(Datos!E584&amp;""))="SÍ",UPPER(TRIM(Datos!E584&amp;""))="SI",UPPER(TRIM(Datos!E584&amp;""))="NO"),IF(ISNUMBER(Datos!E584),AND(OR(E$1005="",Datos!E584&gt;=E$1005),OR(E$1006="",Datos!E584&lt;=E$1006)),FALSE),TRUE))))</f>
        <v>0.0</v>
      </c>
      <c r="F584">
        <f>IF(Datos!F584="",0,IF(AND(F$1008&lt;&gt;"",Datos!F584=F$1008),0,IF(F$1004=0,0,1-CHOOSE(F$1004,IF(ISNUMBER(Datos!F584),AND(OR(F$1005="",Datos!F584&gt;=F$1005),OR(F$1006="",Datos!F584&lt;=F$1006)),FALSE),IF(ISNUMBER(Datos!F584),AND(Datos!F584=INT(Datos!F584),AND(OR(F$1005="",Datos!F584&gt;=F$1005),OR(F$1006="",Datos!F584&lt;=F$1006))),FALSE),OR(ISNUMBER(FIND(";"&amp;UPPER(TRIM(Datos!F584&amp;""))&amp;"=",F$1007)),ISNUMBER(FIND(";"&amp;UPPER(TRIM(Datos!F584&amp;""))&amp;";",F$1007))),OR(UPPER(TRIM(Datos!F584&amp;""))="SÍ",UPPER(TRIM(Datos!F584&amp;""))="SI",UPPER(TRIM(Datos!F584&amp;""))="NO"),IF(ISNUMBER(Datos!F584),AND(OR(F$1005="",Datos!F584&gt;=F$1005),OR(F$1006="",Datos!F584&lt;=F$1006)),FALSE),TRUE))))</f>
        <v>0.0</v>
      </c>
      <c r="G584">
        <f>IF(Datos!G584="",0,IF(AND(G$1008&lt;&gt;"",Datos!G584=G$1008),0,IF(G$1004=0,0,1-CHOOSE(G$1004,IF(ISNUMBER(Datos!G584),AND(OR(G$1005="",Datos!G584&gt;=G$1005),OR(G$1006="",Datos!G584&lt;=G$1006)),FALSE),IF(ISNUMBER(Datos!G584),AND(Datos!G584=INT(Datos!G584),AND(OR(G$1005="",Datos!G584&gt;=G$1005),OR(G$1006="",Datos!G584&lt;=G$1006))),FALSE),OR(ISNUMBER(FIND(";"&amp;UPPER(TRIM(Datos!G584&amp;""))&amp;"=",G$1007)),ISNUMBER(FIND(";"&amp;UPPER(TRIM(Datos!G584&amp;""))&amp;";",G$1007))),OR(UPPER(TRIM(Datos!G584&amp;""))="SÍ",UPPER(TRIM(Datos!G584&amp;""))="SI",UPPER(TRIM(Datos!G584&amp;""))="NO"),IF(ISNUMBER(Datos!G584),AND(OR(G$1005="",Datos!G584&gt;=G$1005),OR(G$1006="",Datos!G584&lt;=G$1006)),FALSE),TRUE))))</f>
        <v>0.0</v>
      </c>
      <c r="H584">
        <f>IF(Datos!H584="",0,IF(AND(H$1008&lt;&gt;"",Datos!H584=H$1008),0,IF(H$1004=0,0,1-CHOOSE(H$1004,IF(ISNUMBER(Datos!H584),AND(OR(H$1005="",Datos!H584&gt;=H$1005),OR(H$1006="",Datos!H584&lt;=H$1006)),FALSE),IF(ISNUMBER(Datos!H584),AND(Datos!H584=INT(Datos!H584),AND(OR(H$1005="",Datos!H584&gt;=H$1005),OR(H$1006="",Datos!H584&lt;=H$1006))),FALSE),OR(ISNUMBER(FIND(";"&amp;UPPER(TRIM(Datos!H584&amp;""))&amp;"=",H$1007)),ISNUMBER(FIND(";"&amp;UPPER(TRIM(Datos!H584&amp;""))&amp;";",H$1007))),OR(UPPER(TRIM(Datos!H584&amp;""))="SÍ",UPPER(TRIM(Datos!H584&amp;""))="SI",UPPER(TRIM(Datos!H584&amp;""))="NO"),IF(ISNUMBER(Datos!H584),AND(OR(H$1005="",Datos!H584&gt;=H$1005),OR(H$1006="",Datos!H584&lt;=H$1006)),FALSE),TRUE))))</f>
        <v>0.0</v>
      </c>
      <c r="I584">
        <f>IF(Datos!I584="",0,IF(AND(I$1008&lt;&gt;"",Datos!I584=I$1008),0,IF(I$1004=0,0,1-CHOOSE(I$1004,IF(ISNUMBER(Datos!I584),AND(OR(I$1005="",Datos!I584&gt;=I$1005),OR(I$1006="",Datos!I584&lt;=I$1006)),FALSE),IF(ISNUMBER(Datos!I584),AND(Datos!I584=INT(Datos!I584),AND(OR(I$1005="",Datos!I584&gt;=I$1005),OR(I$1006="",Datos!I584&lt;=I$1006))),FALSE),OR(ISNUMBER(FIND(";"&amp;UPPER(TRIM(Datos!I584&amp;""))&amp;"=",I$1007)),ISNUMBER(FIND(";"&amp;UPPER(TRIM(Datos!I584&amp;""))&amp;";",I$1007))),OR(UPPER(TRIM(Datos!I584&amp;""))="SÍ",UPPER(TRIM(Datos!I584&amp;""))="SI",UPPER(TRIM(Datos!I584&amp;""))="NO"),IF(ISNUMBER(Datos!I584),AND(OR(I$1005="",Datos!I584&gt;=I$1005),OR(I$1006="",Datos!I584&lt;=I$1006)),FALSE),TRUE))))</f>
        <v>0.0</v>
      </c>
      <c r="J584">
        <f>IF(Datos!J584="",0,IF(AND(J$1008&lt;&gt;"",Datos!J584=J$1008),0,IF(J$1004=0,0,1-CHOOSE(J$1004,IF(ISNUMBER(Datos!J584),AND(OR(J$1005="",Datos!J584&gt;=J$1005),OR(J$1006="",Datos!J584&lt;=J$1006)),FALSE),IF(ISNUMBER(Datos!J584),AND(Datos!J584=INT(Datos!J584),AND(OR(J$1005="",Datos!J584&gt;=J$1005),OR(J$1006="",Datos!J584&lt;=J$1006))),FALSE),OR(ISNUMBER(FIND(";"&amp;UPPER(TRIM(Datos!J584&amp;""))&amp;"=",J$1007)),ISNUMBER(FIND(";"&amp;UPPER(TRIM(Datos!J584&amp;""))&amp;";",J$1007))),OR(UPPER(TRIM(Datos!J584&amp;""))="SÍ",UPPER(TRIM(Datos!J584&amp;""))="SI",UPPER(TRIM(Datos!J584&amp;""))="NO"),IF(ISNUMBER(Datos!J584),AND(OR(J$1005="",Datos!J584&gt;=J$1005),OR(J$1006="",Datos!J584&lt;=J$1006)),FALSE),TRUE))))</f>
        <v>0.0</v>
      </c>
      <c r="K584">
        <f>IF(Datos!K584="",0,IF(AND(K$1008&lt;&gt;"",Datos!K584=K$1008),0,IF(K$1004=0,0,1-CHOOSE(K$1004,IF(ISNUMBER(Datos!K584),AND(OR(K$1005="",Datos!K584&gt;=K$1005),OR(K$1006="",Datos!K584&lt;=K$1006)),FALSE),IF(ISNUMBER(Datos!K584),AND(Datos!K584=INT(Datos!K584),AND(OR(K$1005="",Datos!K584&gt;=K$1005),OR(K$1006="",Datos!K584&lt;=K$1006))),FALSE),OR(ISNUMBER(FIND(";"&amp;UPPER(TRIM(Datos!K584&amp;""))&amp;"=",K$1007)),ISNUMBER(FIND(";"&amp;UPPER(TRIM(Datos!K584&amp;""))&amp;";",K$1007))),OR(UPPER(TRIM(Datos!K584&amp;""))="SÍ",UPPER(TRIM(Datos!K584&amp;""))="SI",UPPER(TRIM(Datos!K584&amp;""))="NO"),IF(ISNUMBER(Datos!K584),AND(OR(K$1005="",Datos!K584&gt;=K$1005),OR(K$1006="",Datos!K584&lt;=K$1006)),FALSE),TRUE))))</f>
        <v>0.0</v>
      </c>
      <c r="L584">
        <f>IF(Datos!L584="",0,IF(AND(L$1008&lt;&gt;"",Datos!L584=L$1008),0,IF(L$1004=0,0,1-CHOOSE(L$1004,IF(ISNUMBER(Datos!L584),AND(OR(L$1005="",Datos!L584&gt;=L$1005),OR(L$1006="",Datos!L584&lt;=L$1006)),FALSE),IF(ISNUMBER(Datos!L584),AND(Datos!L584=INT(Datos!L584),AND(OR(L$1005="",Datos!L584&gt;=L$1005),OR(L$1006="",Datos!L584&lt;=L$1006))),FALSE),OR(ISNUMBER(FIND(";"&amp;UPPER(TRIM(Datos!L584&amp;""))&amp;"=",L$1007)),ISNUMBER(FIND(";"&amp;UPPER(TRIM(Datos!L584&amp;""))&amp;";",L$1007))),OR(UPPER(TRIM(Datos!L584&amp;""))="SÍ",UPPER(TRIM(Datos!L584&amp;""))="SI",UPPER(TRIM(Datos!L584&amp;""))="NO"),IF(ISNUMBER(Datos!L584),AND(OR(L$1005="",Datos!L584&gt;=L$1005),OR(L$1006="",Datos!L584&lt;=L$1006)),FALSE),TRUE))))</f>
        <v>0.0</v>
      </c>
      <c r="M584">
        <f>IF(Datos!M584="",0,IF(AND(M$1008&lt;&gt;"",Datos!M584=M$1008),0,IF(M$1004=0,0,1-CHOOSE(M$1004,IF(ISNUMBER(Datos!M584),AND(OR(M$1005="",Datos!M584&gt;=M$1005),OR(M$1006="",Datos!M584&lt;=M$1006)),FALSE),IF(ISNUMBER(Datos!M584),AND(Datos!M584=INT(Datos!M584),AND(OR(M$1005="",Datos!M584&gt;=M$1005),OR(M$1006="",Datos!M584&lt;=M$1006))),FALSE),OR(ISNUMBER(FIND(";"&amp;UPPER(TRIM(Datos!M584&amp;""))&amp;"=",M$1007)),ISNUMBER(FIND(";"&amp;UPPER(TRIM(Datos!M584&amp;""))&amp;";",M$1007))),OR(UPPER(TRIM(Datos!M584&amp;""))="SÍ",UPPER(TRIM(Datos!M584&amp;""))="SI",UPPER(TRIM(Datos!M584&amp;""))="NO"),IF(ISNUMBER(Datos!M584),AND(OR(M$1005="",Datos!M584&gt;=M$1005),OR(M$1006="",Datos!M584&lt;=M$1006)),FALSE),TRUE))))</f>
        <v>0.0</v>
      </c>
      <c r="N584">
        <f>IF(Datos!N584="",0,IF(AND(N$1008&lt;&gt;"",Datos!N584=N$1008),0,IF(N$1004=0,0,1-CHOOSE(N$1004,IF(ISNUMBER(Datos!N584),AND(OR(N$1005="",Datos!N584&gt;=N$1005),OR(N$1006="",Datos!N584&lt;=N$1006)),FALSE),IF(ISNUMBER(Datos!N584),AND(Datos!N584=INT(Datos!N584),AND(OR(N$1005="",Datos!N584&gt;=N$1005),OR(N$1006="",Datos!N584&lt;=N$1006))),FALSE),OR(ISNUMBER(FIND(";"&amp;UPPER(TRIM(Datos!N584&amp;""))&amp;"=",N$1007)),ISNUMBER(FIND(";"&amp;UPPER(TRIM(Datos!N584&amp;""))&amp;";",N$1007))),OR(UPPER(TRIM(Datos!N584&amp;""))="SÍ",UPPER(TRIM(Datos!N584&amp;""))="SI",UPPER(TRIM(Datos!N584&amp;""))="NO"),IF(ISNUMBER(Datos!N584),AND(OR(N$1005="",Datos!N584&gt;=N$1005),OR(N$1006="",Datos!N584&lt;=N$1006)),FALSE),TRUE))))</f>
        <v>0.0</v>
      </c>
      <c r="O584">
        <f>IF(Datos!O584="",0,IF(AND(O$1008&lt;&gt;"",Datos!O584=O$1008),0,IF(O$1004=0,0,1-CHOOSE(O$1004,IF(ISNUMBER(Datos!O584),AND(OR(O$1005="",Datos!O584&gt;=O$1005),OR(O$1006="",Datos!O584&lt;=O$1006)),FALSE),IF(ISNUMBER(Datos!O584),AND(Datos!O584=INT(Datos!O584),AND(OR(O$1005="",Datos!O584&gt;=O$1005),OR(O$1006="",Datos!O584&lt;=O$1006))),FALSE),OR(ISNUMBER(FIND(";"&amp;UPPER(TRIM(Datos!O584&amp;""))&amp;"=",O$1007)),ISNUMBER(FIND(";"&amp;UPPER(TRIM(Datos!O584&amp;""))&amp;";",O$1007))),OR(UPPER(TRIM(Datos!O584&amp;""))="SÍ",UPPER(TRIM(Datos!O584&amp;""))="SI",UPPER(TRIM(Datos!O584&amp;""))="NO"),IF(ISNUMBER(Datos!O584),AND(OR(O$1005="",Datos!O584&gt;=O$1005),OR(O$1006="",Datos!O584&lt;=O$1006)),FALSE),TRUE))))</f>
        <v>0.0</v>
      </c>
      <c r="P584">
        <f>IF(Datos!P584="",0,IF(AND(P$1008&lt;&gt;"",Datos!P584=P$1008),0,IF(P$1004=0,0,1-CHOOSE(P$1004,IF(ISNUMBER(Datos!P584),AND(OR(P$1005="",Datos!P584&gt;=P$1005),OR(P$1006="",Datos!P584&lt;=P$1006)),FALSE),IF(ISNUMBER(Datos!P584),AND(Datos!P584=INT(Datos!P584),AND(OR(P$1005="",Datos!P584&gt;=P$1005),OR(P$1006="",Datos!P584&lt;=P$1006))),FALSE),OR(ISNUMBER(FIND(";"&amp;UPPER(TRIM(Datos!P584&amp;""))&amp;"=",P$1007)),ISNUMBER(FIND(";"&amp;UPPER(TRIM(Datos!P584&amp;""))&amp;";",P$1007))),OR(UPPER(TRIM(Datos!P584&amp;""))="SÍ",UPPER(TRIM(Datos!P584&amp;""))="SI",UPPER(TRIM(Datos!P584&amp;""))="NO"),IF(ISNUMBER(Datos!P584),AND(OR(P$1005="",Datos!P584&gt;=P$1005),OR(P$1006="",Datos!P584&lt;=P$1006)),FALSE),TRUE))))</f>
        <v>0.0</v>
      </c>
      <c r="Q584">
        <f>IF(Datos!Q584="",0,IF(AND(Q$1008&lt;&gt;"",Datos!Q584=Q$1008),0,IF(Q$1004=0,0,1-CHOOSE(Q$1004,IF(ISNUMBER(Datos!Q584),AND(OR(Q$1005="",Datos!Q584&gt;=Q$1005),OR(Q$1006="",Datos!Q584&lt;=Q$1006)),FALSE),IF(ISNUMBER(Datos!Q584),AND(Datos!Q584=INT(Datos!Q584),AND(OR(Q$1005="",Datos!Q584&gt;=Q$1005),OR(Q$1006="",Datos!Q584&lt;=Q$1006))),FALSE),OR(ISNUMBER(FIND(";"&amp;UPPER(TRIM(Datos!Q584&amp;""))&amp;"=",Q$1007)),ISNUMBER(FIND(";"&amp;UPPER(TRIM(Datos!Q584&amp;""))&amp;";",Q$1007))),OR(UPPER(TRIM(Datos!Q584&amp;""))="SÍ",UPPER(TRIM(Datos!Q584&amp;""))="SI",UPPER(TRIM(Datos!Q584&amp;""))="NO"),IF(ISNUMBER(Datos!Q584),AND(OR(Q$1005="",Datos!Q584&gt;=Q$1005),OR(Q$1006="",Datos!Q584&lt;=Q$1006)),FALSE),TRUE))))</f>
        <v>0.0</v>
      </c>
      <c r="R584">
        <f>IF(Datos!R584="",0,IF(AND(R$1008&lt;&gt;"",Datos!R584=R$1008),0,IF(R$1004=0,0,1-CHOOSE(R$1004,IF(ISNUMBER(Datos!R584),AND(OR(R$1005="",Datos!R584&gt;=R$1005),OR(R$1006="",Datos!R584&lt;=R$1006)),FALSE),IF(ISNUMBER(Datos!R584),AND(Datos!R584=INT(Datos!R584),AND(OR(R$1005="",Datos!R584&gt;=R$1005),OR(R$1006="",Datos!R584&lt;=R$1006))),FALSE),OR(ISNUMBER(FIND(";"&amp;UPPER(TRIM(Datos!R584&amp;""))&amp;"=",R$1007)),ISNUMBER(FIND(";"&amp;UPPER(TRIM(Datos!R584&amp;""))&amp;";",R$1007))),OR(UPPER(TRIM(Datos!R584&amp;""))="SÍ",UPPER(TRIM(Datos!R584&amp;""))="SI",UPPER(TRIM(Datos!R584&amp;""))="NO"),IF(ISNUMBER(Datos!R584),AND(OR(R$1005="",Datos!R584&gt;=R$1005),OR(R$1006="",Datos!R584&lt;=R$1006)),FALSE),TRUE))))</f>
        <v>0.0</v>
      </c>
      <c r="S584">
        <f>IF(Datos!S584="",0,IF(AND(S$1008&lt;&gt;"",Datos!S584=S$1008),0,IF(S$1004=0,0,1-CHOOSE(S$1004,IF(ISNUMBER(Datos!S584),AND(OR(S$1005="",Datos!S584&gt;=S$1005),OR(S$1006="",Datos!S584&lt;=S$1006)),FALSE),IF(ISNUMBER(Datos!S584),AND(Datos!S584=INT(Datos!S584),AND(OR(S$1005="",Datos!S584&gt;=S$1005),OR(S$1006="",Datos!S584&lt;=S$1006))),FALSE),OR(ISNUMBER(FIND(";"&amp;UPPER(TRIM(Datos!S584&amp;""))&amp;"=",S$1007)),ISNUMBER(FIND(";"&amp;UPPER(TRIM(Datos!S584&amp;""))&amp;";",S$1007))),OR(UPPER(TRIM(Datos!S584&amp;""))="SÍ",UPPER(TRIM(Datos!S584&amp;""))="SI",UPPER(TRIM(Datos!S584&amp;""))="NO"),IF(ISNUMBER(Datos!S584),AND(OR(S$1005="",Datos!S584&gt;=S$1005),OR(S$1006="",Datos!S584&lt;=S$1006)),FALSE),TRUE))))</f>
        <v>0.0</v>
      </c>
      <c r="T584">
        <f>IF(Datos!T584="",0,IF(AND(T$1008&lt;&gt;"",Datos!T584=T$1008),0,IF(T$1004=0,0,1-CHOOSE(T$1004,IF(ISNUMBER(Datos!T584),AND(OR(T$1005="",Datos!T584&gt;=T$1005),OR(T$1006="",Datos!T584&lt;=T$1006)),FALSE),IF(ISNUMBER(Datos!T584),AND(Datos!T584=INT(Datos!T584),AND(OR(T$1005="",Datos!T584&gt;=T$1005),OR(T$1006="",Datos!T584&lt;=T$1006))),FALSE),OR(ISNUMBER(FIND(";"&amp;UPPER(TRIM(Datos!T584&amp;""))&amp;"=",T$1007)),ISNUMBER(FIND(";"&amp;UPPER(TRIM(Datos!T584&amp;""))&amp;";",T$1007))),OR(UPPER(TRIM(Datos!T584&amp;""))="SÍ",UPPER(TRIM(Datos!T584&amp;""))="SI",UPPER(TRIM(Datos!T584&amp;""))="NO"),IF(ISNUMBER(Datos!T584),AND(OR(T$1005="",Datos!T584&gt;=T$1005),OR(T$1006="",Datos!T584&lt;=T$1006)),FALSE),TRUE))))</f>
        <v>0.0</v>
      </c>
      <c r="U584">
        <f>IF(Datos!U584="",0,IF(AND(U$1008&lt;&gt;"",Datos!U584=U$1008),0,IF(U$1004=0,0,1-CHOOSE(U$1004,IF(ISNUMBER(Datos!U584),AND(OR(U$1005="",Datos!U584&gt;=U$1005),OR(U$1006="",Datos!U584&lt;=U$1006)),FALSE),IF(ISNUMBER(Datos!U584),AND(Datos!U584=INT(Datos!U584),AND(OR(U$1005="",Datos!U584&gt;=U$1005),OR(U$1006="",Datos!U584&lt;=U$1006))),FALSE),OR(ISNUMBER(FIND(";"&amp;UPPER(TRIM(Datos!U584&amp;""))&amp;"=",U$1007)),ISNUMBER(FIND(";"&amp;UPPER(TRIM(Datos!U584&amp;""))&amp;";",U$1007))),OR(UPPER(TRIM(Datos!U584&amp;""))="SÍ",UPPER(TRIM(Datos!U584&amp;""))="SI",UPPER(TRIM(Datos!U584&amp;""))="NO"),IF(ISNUMBER(Datos!U584),AND(OR(U$1005="",Datos!U584&gt;=U$1005),OR(U$1006="",Datos!U584&lt;=U$1006)),FALSE),TRUE))))</f>
        <v>0.0</v>
      </c>
      <c r="V584">
        <f>IF(Datos!V584="",0,IF(AND(V$1008&lt;&gt;"",Datos!V584=V$1008),0,IF(V$1004=0,0,1-CHOOSE(V$1004,IF(ISNUMBER(Datos!V584),AND(OR(V$1005="",Datos!V584&gt;=V$1005),OR(V$1006="",Datos!V584&lt;=V$1006)),FALSE),IF(ISNUMBER(Datos!V584),AND(Datos!V584=INT(Datos!V584),AND(OR(V$1005="",Datos!V584&gt;=V$1005),OR(V$1006="",Datos!V584&lt;=V$1006))),FALSE),OR(ISNUMBER(FIND(";"&amp;UPPER(TRIM(Datos!V584&amp;""))&amp;"=",V$1007)),ISNUMBER(FIND(";"&amp;UPPER(TRIM(Datos!V584&amp;""))&amp;";",V$1007))),OR(UPPER(TRIM(Datos!V584&amp;""))="SÍ",UPPER(TRIM(Datos!V584&amp;""))="SI",UPPER(TRIM(Datos!V584&amp;""))="NO"),IF(ISNUMBER(Datos!V584),AND(OR(V$1005="",Datos!V584&gt;=V$1005),OR(V$1006="",Datos!V584&lt;=V$1006)),FALSE),TRUE))))</f>
        <v>0.0</v>
      </c>
      <c r="W584">
        <f>IF(Datos!W584="",0,IF(AND(W$1008&lt;&gt;"",Datos!W584=W$1008),0,IF(W$1004=0,0,1-CHOOSE(W$1004,IF(ISNUMBER(Datos!W584),AND(OR(W$1005="",Datos!W584&gt;=W$1005),OR(W$1006="",Datos!W584&lt;=W$1006)),FALSE),IF(ISNUMBER(Datos!W584),AND(Datos!W584=INT(Datos!W584),AND(OR(W$1005="",Datos!W584&gt;=W$1005),OR(W$1006="",Datos!W584&lt;=W$1006))),FALSE),OR(ISNUMBER(FIND(";"&amp;UPPER(TRIM(Datos!W584&amp;""))&amp;"=",W$1007)),ISNUMBER(FIND(";"&amp;UPPER(TRIM(Datos!W584&amp;""))&amp;";",W$1007))),OR(UPPER(TRIM(Datos!W584&amp;""))="SÍ",UPPER(TRIM(Datos!W584&amp;""))="SI",UPPER(TRIM(Datos!W584&amp;""))="NO"),IF(ISNUMBER(Datos!W584),AND(OR(W$1005="",Datos!W584&gt;=W$1005),OR(W$1006="",Datos!W584&lt;=W$1006)),FALSE),TRUE))))</f>
        <v>0.0</v>
      </c>
      <c r="X584">
        <f>IF(Datos!X584="",0,IF(AND(X$1008&lt;&gt;"",Datos!X584=X$1008),0,IF(X$1004=0,0,1-CHOOSE(X$1004,IF(ISNUMBER(Datos!X584),AND(OR(X$1005="",Datos!X584&gt;=X$1005),OR(X$1006="",Datos!X584&lt;=X$1006)),FALSE),IF(ISNUMBER(Datos!X584),AND(Datos!X584=INT(Datos!X584),AND(OR(X$1005="",Datos!X584&gt;=X$1005),OR(X$1006="",Datos!X584&lt;=X$1006))),FALSE),OR(ISNUMBER(FIND(";"&amp;UPPER(TRIM(Datos!X584&amp;""))&amp;"=",X$1007)),ISNUMBER(FIND(";"&amp;UPPER(TRIM(Datos!X584&amp;""))&amp;";",X$1007))),OR(UPPER(TRIM(Datos!X584&amp;""))="SÍ",UPPER(TRIM(Datos!X584&amp;""))="SI",UPPER(TRIM(Datos!X584&amp;""))="NO"),IF(ISNUMBER(Datos!X584),AND(OR(X$1005="",Datos!X584&gt;=X$1005),OR(X$1006="",Datos!X584&lt;=X$1006)),FALSE),TRUE))))</f>
        <v>0.0</v>
      </c>
      <c r="Y584">
        <f>IF(Datos!Y584="",0,IF(AND(Y$1008&lt;&gt;"",Datos!Y584=Y$1008),0,IF(Y$1004=0,0,1-CHOOSE(Y$1004,IF(ISNUMBER(Datos!Y584),AND(OR(Y$1005="",Datos!Y584&gt;=Y$1005),OR(Y$1006="",Datos!Y584&lt;=Y$1006)),FALSE),IF(ISNUMBER(Datos!Y584),AND(Datos!Y584=INT(Datos!Y584),AND(OR(Y$1005="",Datos!Y584&gt;=Y$1005),OR(Y$1006="",Datos!Y584&lt;=Y$1006))),FALSE),OR(ISNUMBER(FIND(";"&amp;UPPER(TRIM(Datos!Y584&amp;""))&amp;"=",Y$1007)),ISNUMBER(FIND(";"&amp;UPPER(TRIM(Datos!Y584&amp;""))&amp;";",Y$1007))),OR(UPPER(TRIM(Datos!Y584&amp;""))="SÍ",UPPER(TRIM(Datos!Y584&amp;""))="SI",UPPER(TRIM(Datos!Y584&amp;""))="NO"),IF(ISNUMBER(Datos!Y584),AND(OR(Y$1005="",Datos!Y584&gt;=Y$1005),OR(Y$1006="",Datos!Y584&lt;=Y$1006)),FALSE),TRUE))))</f>
        <v>0.0</v>
      </c>
      <c r="Z584">
        <f>IF(Datos!Z584="",0,IF(AND(Z$1008&lt;&gt;"",Datos!Z584=Z$1008),0,IF(Z$1004=0,0,1-CHOOSE(Z$1004,IF(ISNUMBER(Datos!Z584),AND(OR(Z$1005="",Datos!Z584&gt;=Z$1005),OR(Z$1006="",Datos!Z584&lt;=Z$1006)),FALSE),IF(ISNUMBER(Datos!Z584),AND(Datos!Z584=INT(Datos!Z584),AND(OR(Z$1005="",Datos!Z584&gt;=Z$1005),OR(Z$1006="",Datos!Z584&lt;=Z$1006))),FALSE),OR(ISNUMBER(FIND(";"&amp;UPPER(TRIM(Datos!Z584&amp;""))&amp;"=",Z$1007)),ISNUMBER(FIND(";"&amp;UPPER(TRIM(Datos!Z584&amp;""))&amp;";",Z$1007))),OR(UPPER(TRIM(Datos!Z584&amp;""))="SÍ",UPPER(TRIM(Datos!Z584&amp;""))="SI",UPPER(TRIM(Datos!Z584&amp;""))="NO"),IF(ISNUMBER(Datos!Z584),AND(OR(Z$1005="",Datos!Z584&gt;=Z$1005),OR(Z$1006="",Datos!Z584&lt;=Z$1006)),FALSE),TRUE))))</f>
        <v>0.0</v>
      </c>
      <c r="AA584">
        <f>IF(Datos!AA584="",0,IF(AND(AA$1008&lt;&gt;"",Datos!AA584=AA$1008),0,IF(AA$1004=0,0,1-CHOOSE(AA$1004,IF(ISNUMBER(Datos!AA584),AND(OR(AA$1005="",Datos!AA584&gt;=AA$1005),OR(AA$1006="",Datos!AA584&lt;=AA$1006)),FALSE),IF(ISNUMBER(Datos!AA584),AND(Datos!AA584=INT(Datos!AA584),AND(OR(AA$1005="",Datos!AA584&gt;=AA$1005),OR(AA$1006="",Datos!AA584&lt;=AA$1006))),FALSE),OR(ISNUMBER(FIND(";"&amp;UPPER(TRIM(Datos!AA584&amp;""))&amp;"=",AA$1007)),ISNUMBER(FIND(";"&amp;UPPER(TRIM(Datos!AA584&amp;""))&amp;";",AA$1007))),OR(UPPER(TRIM(Datos!AA584&amp;""))="SÍ",UPPER(TRIM(Datos!AA584&amp;""))="SI",UPPER(TRIM(Datos!AA584&amp;""))="NO"),IF(ISNUMBER(Datos!AA584),AND(OR(AA$1005="",Datos!AA584&gt;=AA$1005),OR(AA$1006="",Datos!AA584&lt;=AA$1006)),FALSE),TRUE))))</f>
        <v>0.0</v>
      </c>
      <c r="AB584">
        <f>IF(Datos!AB584="",0,IF(AND(AB$1008&lt;&gt;"",Datos!AB584=AB$1008),0,IF(AB$1004=0,0,1-CHOOSE(AB$1004,IF(ISNUMBER(Datos!AB584),AND(OR(AB$1005="",Datos!AB584&gt;=AB$1005),OR(AB$1006="",Datos!AB584&lt;=AB$1006)),FALSE),IF(ISNUMBER(Datos!AB584),AND(Datos!AB584=INT(Datos!AB584),AND(OR(AB$1005="",Datos!AB584&gt;=AB$1005),OR(AB$1006="",Datos!AB584&lt;=AB$1006))),FALSE),OR(ISNUMBER(FIND(";"&amp;UPPER(TRIM(Datos!AB584&amp;""))&amp;"=",AB$1007)),ISNUMBER(FIND(";"&amp;UPPER(TRIM(Datos!AB584&amp;""))&amp;";",AB$1007))),OR(UPPER(TRIM(Datos!AB584&amp;""))="SÍ",UPPER(TRIM(Datos!AB584&amp;""))="SI",UPPER(TRIM(Datos!AB584&amp;""))="NO"),IF(ISNUMBER(Datos!AB584),AND(OR(AB$1005="",Datos!AB584&gt;=AB$1005),OR(AB$1006="",Datos!AB584&lt;=AB$1006)),FALSE),TRUE))))</f>
        <v>0.0</v>
      </c>
      <c r="AC584">
        <f>IF(Datos!AC584="",0,IF(AND(AC$1008&lt;&gt;"",Datos!AC584=AC$1008),0,IF(AC$1004=0,0,1-CHOOSE(AC$1004,IF(ISNUMBER(Datos!AC584),AND(OR(AC$1005="",Datos!AC584&gt;=AC$1005),OR(AC$1006="",Datos!AC584&lt;=AC$1006)),FALSE),IF(ISNUMBER(Datos!AC584),AND(Datos!AC584=INT(Datos!AC584),AND(OR(AC$1005="",Datos!AC584&gt;=AC$1005),OR(AC$1006="",Datos!AC584&lt;=AC$1006))),FALSE),OR(ISNUMBER(FIND(";"&amp;UPPER(TRIM(Datos!AC584&amp;""))&amp;"=",AC$1007)),ISNUMBER(FIND(";"&amp;UPPER(TRIM(Datos!AC584&amp;""))&amp;";",AC$1007))),OR(UPPER(TRIM(Datos!AC584&amp;""))="SÍ",UPPER(TRIM(Datos!AC584&amp;""))="SI",UPPER(TRIM(Datos!AC584&amp;""))="NO"),IF(ISNUMBER(Datos!AC584),AND(OR(AC$1005="",Datos!AC584&gt;=AC$1005),OR(AC$1006="",Datos!AC584&lt;=AC$1006)),FALSE),TRUE))))</f>
        <v>0.0</v>
      </c>
      <c r="AD584">
        <f>IF(Datos!AD584="",0,IF(AND(AD$1008&lt;&gt;"",Datos!AD584=AD$1008),0,IF(AD$1004=0,0,1-CHOOSE(AD$1004,IF(ISNUMBER(Datos!AD584),AND(OR(AD$1005="",Datos!AD584&gt;=AD$1005),OR(AD$1006="",Datos!AD584&lt;=AD$1006)),FALSE),IF(ISNUMBER(Datos!AD584),AND(Datos!AD584=INT(Datos!AD584),AND(OR(AD$1005="",Datos!AD584&gt;=AD$1005),OR(AD$1006="",Datos!AD584&lt;=AD$1006))),FALSE),OR(ISNUMBER(FIND(";"&amp;UPPER(TRIM(Datos!AD584&amp;""))&amp;"=",AD$1007)),ISNUMBER(FIND(";"&amp;UPPER(TRIM(Datos!AD584&amp;""))&amp;";",AD$1007))),OR(UPPER(TRIM(Datos!AD584&amp;""))="SÍ",UPPER(TRIM(Datos!AD584&amp;""))="SI",UPPER(TRIM(Datos!AD584&amp;""))="NO"),IF(ISNUMBER(Datos!AD584),AND(OR(AD$1005="",Datos!AD584&gt;=AD$1005),OR(AD$1006="",Datos!AD584&lt;=AD$1006)),FALSE),TRUE))))</f>
        <v>0.0</v>
      </c>
      <c r="AE584">
        <f>IF(Datos!AE584="",0,IF(AND(AE$1008&lt;&gt;"",Datos!AE584=AE$1008),0,IF(AE$1004=0,0,1-CHOOSE(AE$1004,IF(ISNUMBER(Datos!AE584),AND(OR(AE$1005="",Datos!AE584&gt;=AE$1005),OR(AE$1006="",Datos!AE584&lt;=AE$1006)),FALSE),IF(ISNUMBER(Datos!AE584),AND(Datos!AE584=INT(Datos!AE584),AND(OR(AE$1005="",Datos!AE584&gt;=AE$1005),OR(AE$1006="",Datos!AE584&lt;=AE$1006))),FALSE),OR(ISNUMBER(FIND(";"&amp;UPPER(TRIM(Datos!AE584&amp;""))&amp;"=",AE$1007)),ISNUMBER(FIND(";"&amp;UPPER(TRIM(Datos!AE584&amp;""))&amp;";",AE$1007))),OR(UPPER(TRIM(Datos!AE584&amp;""))="SÍ",UPPER(TRIM(Datos!AE584&amp;""))="SI",UPPER(TRIM(Datos!AE584&amp;""))="NO"),IF(ISNUMBER(Datos!AE584),AND(OR(AE$1005="",Datos!AE584&gt;=AE$1005),OR(AE$1006="",Datos!AE584&lt;=AE$1006)),FALSE),TRUE))))</f>
        <v>0.0</v>
      </c>
    </row>
    <row r="585" spans="2:31">
      <c r="B585">
        <f>IF(Datos!B585="",0,IF(AND(B$1008&lt;&gt;"",Datos!B585=B$1008),0,IF(B$1004=0,0,1-CHOOSE(B$1004,IF(ISNUMBER(Datos!B585),AND(OR(B$1005="",Datos!B585&gt;=B$1005),OR(B$1006="",Datos!B585&lt;=B$1006)),FALSE),IF(ISNUMBER(Datos!B585),AND(Datos!B585=INT(Datos!B585),AND(OR(B$1005="",Datos!B585&gt;=B$1005),OR(B$1006="",Datos!B585&lt;=B$1006))),FALSE),OR(ISNUMBER(FIND(";"&amp;UPPER(TRIM(Datos!B585&amp;""))&amp;"=",B$1007)),ISNUMBER(FIND(";"&amp;UPPER(TRIM(Datos!B585&amp;""))&amp;";",B$1007))),OR(UPPER(TRIM(Datos!B585&amp;""))="SÍ",UPPER(TRIM(Datos!B585&amp;""))="SI",UPPER(TRIM(Datos!B585&amp;""))="NO"),IF(ISNUMBER(Datos!B585),AND(OR(B$1005="",Datos!B585&gt;=B$1005),OR(B$1006="",Datos!B585&lt;=B$1006)),FALSE),TRUE))))</f>
        <v>0.0</v>
      </c>
      <c r="C585">
        <f>IF(Datos!C585="",0,IF(AND(C$1008&lt;&gt;"",Datos!C585=C$1008),0,IF(C$1004=0,0,1-CHOOSE(C$1004,IF(ISNUMBER(Datos!C585),AND(OR(C$1005="",Datos!C585&gt;=C$1005),OR(C$1006="",Datos!C585&lt;=C$1006)),FALSE),IF(ISNUMBER(Datos!C585),AND(Datos!C585=INT(Datos!C585),AND(OR(C$1005="",Datos!C585&gt;=C$1005),OR(C$1006="",Datos!C585&lt;=C$1006))),FALSE),OR(ISNUMBER(FIND(";"&amp;UPPER(TRIM(Datos!C585&amp;""))&amp;"=",C$1007)),ISNUMBER(FIND(";"&amp;UPPER(TRIM(Datos!C585&amp;""))&amp;";",C$1007))),OR(UPPER(TRIM(Datos!C585&amp;""))="SÍ",UPPER(TRIM(Datos!C585&amp;""))="SI",UPPER(TRIM(Datos!C585&amp;""))="NO"),IF(ISNUMBER(Datos!C585),AND(OR(C$1005="",Datos!C585&gt;=C$1005),OR(C$1006="",Datos!C585&lt;=C$1006)),FALSE),TRUE))))</f>
        <v>0.0</v>
      </c>
      <c r="D585">
        <f>IF(Datos!D585="",0,IF(AND(D$1008&lt;&gt;"",Datos!D585=D$1008),0,IF(D$1004=0,0,1-CHOOSE(D$1004,IF(ISNUMBER(Datos!D585),AND(OR(D$1005="",Datos!D585&gt;=D$1005),OR(D$1006="",Datos!D585&lt;=D$1006)),FALSE),IF(ISNUMBER(Datos!D585),AND(Datos!D585=INT(Datos!D585),AND(OR(D$1005="",Datos!D585&gt;=D$1005),OR(D$1006="",Datos!D585&lt;=D$1006))),FALSE),OR(ISNUMBER(FIND(";"&amp;UPPER(TRIM(Datos!D585&amp;""))&amp;"=",D$1007)),ISNUMBER(FIND(";"&amp;UPPER(TRIM(Datos!D585&amp;""))&amp;";",D$1007))),OR(UPPER(TRIM(Datos!D585&amp;""))="SÍ",UPPER(TRIM(Datos!D585&amp;""))="SI",UPPER(TRIM(Datos!D585&amp;""))="NO"),IF(ISNUMBER(Datos!D585),AND(OR(D$1005="",Datos!D585&gt;=D$1005),OR(D$1006="",Datos!D585&lt;=D$1006)),FALSE),TRUE))))</f>
        <v>0.0</v>
      </c>
      <c r="E585">
        <f>IF(Datos!E585="",0,IF(AND(E$1008&lt;&gt;"",Datos!E585=E$1008),0,IF(E$1004=0,0,1-CHOOSE(E$1004,IF(ISNUMBER(Datos!E585),AND(OR(E$1005="",Datos!E585&gt;=E$1005),OR(E$1006="",Datos!E585&lt;=E$1006)),FALSE),IF(ISNUMBER(Datos!E585),AND(Datos!E585=INT(Datos!E585),AND(OR(E$1005="",Datos!E585&gt;=E$1005),OR(E$1006="",Datos!E585&lt;=E$1006))),FALSE),OR(ISNUMBER(FIND(";"&amp;UPPER(TRIM(Datos!E585&amp;""))&amp;"=",E$1007)),ISNUMBER(FIND(";"&amp;UPPER(TRIM(Datos!E585&amp;""))&amp;";",E$1007))),OR(UPPER(TRIM(Datos!E585&amp;""))="SÍ",UPPER(TRIM(Datos!E585&amp;""))="SI",UPPER(TRIM(Datos!E585&amp;""))="NO"),IF(ISNUMBER(Datos!E585),AND(OR(E$1005="",Datos!E585&gt;=E$1005),OR(E$1006="",Datos!E585&lt;=E$1006)),FALSE),TRUE))))</f>
        <v>0.0</v>
      </c>
      <c r="F585">
        <f>IF(Datos!F585="",0,IF(AND(F$1008&lt;&gt;"",Datos!F585=F$1008),0,IF(F$1004=0,0,1-CHOOSE(F$1004,IF(ISNUMBER(Datos!F585),AND(OR(F$1005="",Datos!F585&gt;=F$1005),OR(F$1006="",Datos!F585&lt;=F$1006)),FALSE),IF(ISNUMBER(Datos!F585),AND(Datos!F585=INT(Datos!F585),AND(OR(F$1005="",Datos!F585&gt;=F$1005),OR(F$1006="",Datos!F585&lt;=F$1006))),FALSE),OR(ISNUMBER(FIND(";"&amp;UPPER(TRIM(Datos!F585&amp;""))&amp;"=",F$1007)),ISNUMBER(FIND(";"&amp;UPPER(TRIM(Datos!F585&amp;""))&amp;";",F$1007))),OR(UPPER(TRIM(Datos!F585&amp;""))="SÍ",UPPER(TRIM(Datos!F585&amp;""))="SI",UPPER(TRIM(Datos!F585&amp;""))="NO"),IF(ISNUMBER(Datos!F585),AND(OR(F$1005="",Datos!F585&gt;=F$1005),OR(F$1006="",Datos!F585&lt;=F$1006)),FALSE),TRUE))))</f>
        <v>0.0</v>
      </c>
      <c r="G585">
        <f>IF(Datos!G585="",0,IF(AND(G$1008&lt;&gt;"",Datos!G585=G$1008),0,IF(G$1004=0,0,1-CHOOSE(G$1004,IF(ISNUMBER(Datos!G585),AND(OR(G$1005="",Datos!G585&gt;=G$1005),OR(G$1006="",Datos!G585&lt;=G$1006)),FALSE),IF(ISNUMBER(Datos!G585),AND(Datos!G585=INT(Datos!G585),AND(OR(G$1005="",Datos!G585&gt;=G$1005),OR(G$1006="",Datos!G585&lt;=G$1006))),FALSE),OR(ISNUMBER(FIND(";"&amp;UPPER(TRIM(Datos!G585&amp;""))&amp;"=",G$1007)),ISNUMBER(FIND(";"&amp;UPPER(TRIM(Datos!G585&amp;""))&amp;";",G$1007))),OR(UPPER(TRIM(Datos!G585&amp;""))="SÍ",UPPER(TRIM(Datos!G585&amp;""))="SI",UPPER(TRIM(Datos!G585&amp;""))="NO"),IF(ISNUMBER(Datos!G585),AND(OR(G$1005="",Datos!G585&gt;=G$1005),OR(G$1006="",Datos!G585&lt;=G$1006)),FALSE),TRUE))))</f>
        <v>0.0</v>
      </c>
      <c r="H585">
        <f>IF(Datos!H585="",0,IF(AND(H$1008&lt;&gt;"",Datos!H585=H$1008),0,IF(H$1004=0,0,1-CHOOSE(H$1004,IF(ISNUMBER(Datos!H585),AND(OR(H$1005="",Datos!H585&gt;=H$1005),OR(H$1006="",Datos!H585&lt;=H$1006)),FALSE),IF(ISNUMBER(Datos!H585),AND(Datos!H585=INT(Datos!H585),AND(OR(H$1005="",Datos!H585&gt;=H$1005),OR(H$1006="",Datos!H585&lt;=H$1006))),FALSE),OR(ISNUMBER(FIND(";"&amp;UPPER(TRIM(Datos!H585&amp;""))&amp;"=",H$1007)),ISNUMBER(FIND(";"&amp;UPPER(TRIM(Datos!H585&amp;""))&amp;";",H$1007))),OR(UPPER(TRIM(Datos!H585&amp;""))="SÍ",UPPER(TRIM(Datos!H585&amp;""))="SI",UPPER(TRIM(Datos!H585&amp;""))="NO"),IF(ISNUMBER(Datos!H585),AND(OR(H$1005="",Datos!H585&gt;=H$1005),OR(H$1006="",Datos!H585&lt;=H$1006)),FALSE),TRUE))))</f>
        <v>0.0</v>
      </c>
      <c r="I585">
        <f>IF(Datos!I585="",0,IF(AND(I$1008&lt;&gt;"",Datos!I585=I$1008),0,IF(I$1004=0,0,1-CHOOSE(I$1004,IF(ISNUMBER(Datos!I585),AND(OR(I$1005="",Datos!I585&gt;=I$1005),OR(I$1006="",Datos!I585&lt;=I$1006)),FALSE),IF(ISNUMBER(Datos!I585),AND(Datos!I585=INT(Datos!I585),AND(OR(I$1005="",Datos!I585&gt;=I$1005),OR(I$1006="",Datos!I585&lt;=I$1006))),FALSE),OR(ISNUMBER(FIND(";"&amp;UPPER(TRIM(Datos!I585&amp;""))&amp;"=",I$1007)),ISNUMBER(FIND(";"&amp;UPPER(TRIM(Datos!I585&amp;""))&amp;";",I$1007))),OR(UPPER(TRIM(Datos!I585&amp;""))="SÍ",UPPER(TRIM(Datos!I585&amp;""))="SI",UPPER(TRIM(Datos!I585&amp;""))="NO"),IF(ISNUMBER(Datos!I585),AND(OR(I$1005="",Datos!I585&gt;=I$1005),OR(I$1006="",Datos!I585&lt;=I$1006)),FALSE),TRUE))))</f>
        <v>0.0</v>
      </c>
      <c r="J585">
        <f>IF(Datos!J585="",0,IF(AND(J$1008&lt;&gt;"",Datos!J585=J$1008),0,IF(J$1004=0,0,1-CHOOSE(J$1004,IF(ISNUMBER(Datos!J585),AND(OR(J$1005="",Datos!J585&gt;=J$1005),OR(J$1006="",Datos!J585&lt;=J$1006)),FALSE),IF(ISNUMBER(Datos!J585),AND(Datos!J585=INT(Datos!J585),AND(OR(J$1005="",Datos!J585&gt;=J$1005),OR(J$1006="",Datos!J585&lt;=J$1006))),FALSE),OR(ISNUMBER(FIND(";"&amp;UPPER(TRIM(Datos!J585&amp;""))&amp;"=",J$1007)),ISNUMBER(FIND(";"&amp;UPPER(TRIM(Datos!J585&amp;""))&amp;";",J$1007))),OR(UPPER(TRIM(Datos!J585&amp;""))="SÍ",UPPER(TRIM(Datos!J585&amp;""))="SI",UPPER(TRIM(Datos!J585&amp;""))="NO"),IF(ISNUMBER(Datos!J585),AND(OR(J$1005="",Datos!J585&gt;=J$1005),OR(J$1006="",Datos!J585&lt;=J$1006)),FALSE),TRUE))))</f>
        <v>0.0</v>
      </c>
      <c r="K585">
        <f>IF(Datos!K585="",0,IF(AND(K$1008&lt;&gt;"",Datos!K585=K$1008),0,IF(K$1004=0,0,1-CHOOSE(K$1004,IF(ISNUMBER(Datos!K585),AND(OR(K$1005="",Datos!K585&gt;=K$1005),OR(K$1006="",Datos!K585&lt;=K$1006)),FALSE),IF(ISNUMBER(Datos!K585),AND(Datos!K585=INT(Datos!K585),AND(OR(K$1005="",Datos!K585&gt;=K$1005),OR(K$1006="",Datos!K585&lt;=K$1006))),FALSE),OR(ISNUMBER(FIND(";"&amp;UPPER(TRIM(Datos!K585&amp;""))&amp;"=",K$1007)),ISNUMBER(FIND(";"&amp;UPPER(TRIM(Datos!K585&amp;""))&amp;";",K$1007))),OR(UPPER(TRIM(Datos!K585&amp;""))="SÍ",UPPER(TRIM(Datos!K585&amp;""))="SI",UPPER(TRIM(Datos!K585&amp;""))="NO"),IF(ISNUMBER(Datos!K585),AND(OR(K$1005="",Datos!K585&gt;=K$1005),OR(K$1006="",Datos!K585&lt;=K$1006)),FALSE),TRUE))))</f>
        <v>0.0</v>
      </c>
      <c r="L585">
        <f>IF(Datos!L585="",0,IF(AND(L$1008&lt;&gt;"",Datos!L585=L$1008),0,IF(L$1004=0,0,1-CHOOSE(L$1004,IF(ISNUMBER(Datos!L585),AND(OR(L$1005="",Datos!L585&gt;=L$1005),OR(L$1006="",Datos!L585&lt;=L$1006)),FALSE),IF(ISNUMBER(Datos!L585),AND(Datos!L585=INT(Datos!L585),AND(OR(L$1005="",Datos!L585&gt;=L$1005),OR(L$1006="",Datos!L585&lt;=L$1006))),FALSE),OR(ISNUMBER(FIND(";"&amp;UPPER(TRIM(Datos!L585&amp;""))&amp;"=",L$1007)),ISNUMBER(FIND(";"&amp;UPPER(TRIM(Datos!L585&amp;""))&amp;";",L$1007))),OR(UPPER(TRIM(Datos!L585&amp;""))="SÍ",UPPER(TRIM(Datos!L585&amp;""))="SI",UPPER(TRIM(Datos!L585&amp;""))="NO"),IF(ISNUMBER(Datos!L585),AND(OR(L$1005="",Datos!L585&gt;=L$1005),OR(L$1006="",Datos!L585&lt;=L$1006)),FALSE),TRUE))))</f>
        <v>0.0</v>
      </c>
      <c r="M585">
        <f>IF(Datos!M585="",0,IF(AND(M$1008&lt;&gt;"",Datos!M585=M$1008),0,IF(M$1004=0,0,1-CHOOSE(M$1004,IF(ISNUMBER(Datos!M585),AND(OR(M$1005="",Datos!M585&gt;=M$1005),OR(M$1006="",Datos!M585&lt;=M$1006)),FALSE),IF(ISNUMBER(Datos!M585),AND(Datos!M585=INT(Datos!M585),AND(OR(M$1005="",Datos!M585&gt;=M$1005),OR(M$1006="",Datos!M585&lt;=M$1006))),FALSE),OR(ISNUMBER(FIND(";"&amp;UPPER(TRIM(Datos!M585&amp;""))&amp;"=",M$1007)),ISNUMBER(FIND(";"&amp;UPPER(TRIM(Datos!M585&amp;""))&amp;";",M$1007))),OR(UPPER(TRIM(Datos!M585&amp;""))="SÍ",UPPER(TRIM(Datos!M585&amp;""))="SI",UPPER(TRIM(Datos!M585&amp;""))="NO"),IF(ISNUMBER(Datos!M585),AND(OR(M$1005="",Datos!M585&gt;=M$1005),OR(M$1006="",Datos!M585&lt;=M$1006)),FALSE),TRUE))))</f>
        <v>0.0</v>
      </c>
      <c r="N585">
        <f>IF(Datos!N585="",0,IF(AND(N$1008&lt;&gt;"",Datos!N585=N$1008),0,IF(N$1004=0,0,1-CHOOSE(N$1004,IF(ISNUMBER(Datos!N585),AND(OR(N$1005="",Datos!N585&gt;=N$1005),OR(N$1006="",Datos!N585&lt;=N$1006)),FALSE),IF(ISNUMBER(Datos!N585),AND(Datos!N585=INT(Datos!N585),AND(OR(N$1005="",Datos!N585&gt;=N$1005),OR(N$1006="",Datos!N585&lt;=N$1006))),FALSE),OR(ISNUMBER(FIND(";"&amp;UPPER(TRIM(Datos!N585&amp;""))&amp;"=",N$1007)),ISNUMBER(FIND(";"&amp;UPPER(TRIM(Datos!N585&amp;""))&amp;";",N$1007))),OR(UPPER(TRIM(Datos!N585&amp;""))="SÍ",UPPER(TRIM(Datos!N585&amp;""))="SI",UPPER(TRIM(Datos!N585&amp;""))="NO"),IF(ISNUMBER(Datos!N585),AND(OR(N$1005="",Datos!N585&gt;=N$1005),OR(N$1006="",Datos!N585&lt;=N$1006)),FALSE),TRUE))))</f>
        <v>0.0</v>
      </c>
      <c r="O585">
        <f>IF(Datos!O585="",0,IF(AND(O$1008&lt;&gt;"",Datos!O585=O$1008),0,IF(O$1004=0,0,1-CHOOSE(O$1004,IF(ISNUMBER(Datos!O585),AND(OR(O$1005="",Datos!O585&gt;=O$1005),OR(O$1006="",Datos!O585&lt;=O$1006)),FALSE),IF(ISNUMBER(Datos!O585),AND(Datos!O585=INT(Datos!O585),AND(OR(O$1005="",Datos!O585&gt;=O$1005),OR(O$1006="",Datos!O585&lt;=O$1006))),FALSE),OR(ISNUMBER(FIND(";"&amp;UPPER(TRIM(Datos!O585&amp;""))&amp;"=",O$1007)),ISNUMBER(FIND(";"&amp;UPPER(TRIM(Datos!O585&amp;""))&amp;";",O$1007))),OR(UPPER(TRIM(Datos!O585&amp;""))="SÍ",UPPER(TRIM(Datos!O585&amp;""))="SI",UPPER(TRIM(Datos!O585&amp;""))="NO"),IF(ISNUMBER(Datos!O585),AND(OR(O$1005="",Datos!O585&gt;=O$1005),OR(O$1006="",Datos!O585&lt;=O$1006)),FALSE),TRUE))))</f>
        <v>0.0</v>
      </c>
      <c r="P585">
        <f>IF(Datos!P585="",0,IF(AND(P$1008&lt;&gt;"",Datos!P585=P$1008),0,IF(P$1004=0,0,1-CHOOSE(P$1004,IF(ISNUMBER(Datos!P585),AND(OR(P$1005="",Datos!P585&gt;=P$1005),OR(P$1006="",Datos!P585&lt;=P$1006)),FALSE),IF(ISNUMBER(Datos!P585),AND(Datos!P585=INT(Datos!P585),AND(OR(P$1005="",Datos!P585&gt;=P$1005),OR(P$1006="",Datos!P585&lt;=P$1006))),FALSE),OR(ISNUMBER(FIND(";"&amp;UPPER(TRIM(Datos!P585&amp;""))&amp;"=",P$1007)),ISNUMBER(FIND(";"&amp;UPPER(TRIM(Datos!P585&amp;""))&amp;";",P$1007))),OR(UPPER(TRIM(Datos!P585&amp;""))="SÍ",UPPER(TRIM(Datos!P585&amp;""))="SI",UPPER(TRIM(Datos!P585&amp;""))="NO"),IF(ISNUMBER(Datos!P585),AND(OR(P$1005="",Datos!P585&gt;=P$1005),OR(P$1006="",Datos!P585&lt;=P$1006)),FALSE),TRUE))))</f>
        <v>0.0</v>
      </c>
      <c r="Q585">
        <f>IF(Datos!Q585="",0,IF(AND(Q$1008&lt;&gt;"",Datos!Q585=Q$1008),0,IF(Q$1004=0,0,1-CHOOSE(Q$1004,IF(ISNUMBER(Datos!Q585),AND(OR(Q$1005="",Datos!Q585&gt;=Q$1005),OR(Q$1006="",Datos!Q585&lt;=Q$1006)),FALSE),IF(ISNUMBER(Datos!Q585),AND(Datos!Q585=INT(Datos!Q585),AND(OR(Q$1005="",Datos!Q585&gt;=Q$1005),OR(Q$1006="",Datos!Q585&lt;=Q$1006))),FALSE),OR(ISNUMBER(FIND(";"&amp;UPPER(TRIM(Datos!Q585&amp;""))&amp;"=",Q$1007)),ISNUMBER(FIND(";"&amp;UPPER(TRIM(Datos!Q585&amp;""))&amp;";",Q$1007))),OR(UPPER(TRIM(Datos!Q585&amp;""))="SÍ",UPPER(TRIM(Datos!Q585&amp;""))="SI",UPPER(TRIM(Datos!Q585&amp;""))="NO"),IF(ISNUMBER(Datos!Q585),AND(OR(Q$1005="",Datos!Q585&gt;=Q$1005),OR(Q$1006="",Datos!Q585&lt;=Q$1006)),FALSE),TRUE))))</f>
        <v>0.0</v>
      </c>
      <c r="R585">
        <f>IF(Datos!R585="",0,IF(AND(R$1008&lt;&gt;"",Datos!R585=R$1008),0,IF(R$1004=0,0,1-CHOOSE(R$1004,IF(ISNUMBER(Datos!R585),AND(OR(R$1005="",Datos!R585&gt;=R$1005),OR(R$1006="",Datos!R585&lt;=R$1006)),FALSE),IF(ISNUMBER(Datos!R585),AND(Datos!R585=INT(Datos!R585),AND(OR(R$1005="",Datos!R585&gt;=R$1005),OR(R$1006="",Datos!R585&lt;=R$1006))),FALSE),OR(ISNUMBER(FIND(";"&amp;UPPER(TRIM(Datos!R585&amp;""))&amp;"=",R$1007)),ISNUMBER(FIND(";"&amp;UPPER(TRIM(Datos!R585&amp;""))&amp;";",R$1007))),OR(UPPER(TRIM(Datos!R585&amp;""))="SÍ",UPPER(TRIM(Datos!R585&amp;""))="SI",UPPER(TRIM(Datos!R585&amp;""))="NO"),IF(ISNUMBER(Datos!R585),AND(OR(R$1005="",Datos!R585&gt;=R$1005),OR(R$1006="",Datos!R585&lt;=R$1006)),FALSE),TRUE))))</f>
        <v>0.0</v>
      </c>
      <c r="S585">
        <f>IF(Datos!S585="",0,IF(AND(S$1008&lt;&gt;"",Datos!S585=S$1008),0,IF(S$1004=0,0,1-CHOOSE(S$1004,IF(ISNUMBER(Datos!S585),AND(OR(S$1005="",Datos!S585&gt;=S$1005),OR(S$1006="",Datos!S585&lt;=S$1006)),FALSE),IF(ISNUMBER(Datos!S585),AND(Datos!S585=INT(Datos!S585),AND(OR(S$1005="",Datos!S585&gt;=S$1005),OR(S$1006="",Datos!S585&lt;=S$1006))),FALSE),OR(ISNUMBER(FIND(";"&amp;UPPER(TRIM(Datos!S585&amp;""))&amp;"=",S$1007)),ISNUMBER(FIND(";"&amp;UPPER(TRIM(Datos!S585&amp;""))&amp;";",S$1007))),OR(UPPER(TRIM(Datos!S585&amp;""))="SÍ",UPPER(TRIM(Datos!S585&amp;""))="SI",UPPER(TRIM(Datos!S585&amp;""))="NO"),IF(ISNUMBER(Datos!S585),AND(OR(S$1005="",Datos!S585&gt;=S$1005),OR(S$1006="",Datos!S585&lt;=S$1006)),FALSE),TRUE))))</f>
        <v>0.0</v>
      </c>
      <c r="T585">
        <f>IF(Datos!T585="",0,IF(AND(T$1008&lt;&gt;"",Datos!T585=T$1008),0,IF(T$1004=0,0,1-CHOOSE(T$1004,IF(ISNUMBER(Datos!T585),AND(OR(T$1005="",Datos!T585&gt;=T$1005),OR(T$1006="",Datos!T585&lt;=T$1006)),FALSE),IF(ISNUMBER(Datos!T585),AND(Datos!T585=INT(Datos!T585),AND(OR(T$1005="",Datos!T585&gt;=T$1005),OR(T$1006="",Datos!T585&lt;=T$1006))),FALSE),OR(ISNUMBER(FIND(";"&amp;UPPER(TRIM(Datos!T585&amp;""))&amp;"=",T$1007)),ISNUMBER(FIND(";"&amp;UPPER(TRIM(Datos!T585&amp;""))&amp;";",T$1007))),OR(UPPER(TRIM(Datos!T585&amp;""))="SÍ",UPPER(TRIM(Datos!T585&amp;""))="SI",UPPER(TRIM(Datos!T585&amp;""))="NO"),IF(ISNUMBER(Datos!T585),AND(OR(T$1005="",Datos!T585&gt;=T$1005),OR(T$1006="",Datos!T585&lt;=T$1006)),FALSE),TRUE))))</f>
        <v>0.0</v>
      </c>
      <c r="U585">
        <f>IF(Datos!U585="",0,IF(AND(U$1008&lt;&gt;"",Datos!U585=U$1008),0,IF(U$1004=0,0,1-CHOOSE(U$1004,IF(ISNUMBER(Datos!U585),AND(OR(U$1005="",Datos!U585&gt;=U$1005),OR(U$1006="",Datos!U585&lt;=U$1006)),FALSE),IF(ISNUMBER(Datos!U585),AND(Datos!U585=INT(Datos!U585),AND(OR(U$1005="",Datos!U585&gt;=U$1005),OR(U$1006="",Datos!U585&lt;=U$1006))),FALSE),OR(ISNUMBER(FIND(";"&amp;UPPER(TRIM(Datos!U585&amp;""))&amp;"=",U$1007)),ISNUMBER(FIND(";"&amp;UPPER(TRIM(Datos!U585&amp;""))&amp;";",U$1007))),OR(UPPER(TRIM(Datos!U585&amp;""))="SÍ",UPPER(TRIM(Datos!U585&amp;""))="SI",UPPER(TRIM(Datos!U585&amp;""))="NO"),IF(ISNUMBER(Datos!U585),AND(OR(U$1005="",Datos!U585&gt;=U$1005),OR(U$1006="",Datos!U585&lt;=U$1006)),FALSE),TRUE))))</f>
        <v>0.0</v>
      </c>
      <c r="V585">
        <f>IF(Datos!V585="",0,IF(AND(V$1008&lt;&gt;"",Datos!V585=V$1008),0,IF(V$1004=0,0,1-CHOOSE(V$1004,IF(ISNUMBER(Datos!V585),AND(OR(V$1005="",Datos!V585&gt;=V$1005),OR(V$1006="",Datos!V585&lt;=V$1006)),FALSE),IF(ISNUMBER(Datos!V585),AND(Datos!V585=INT(Datos!V585),AND(OR(V$1005="",Datos!V585&gt;=V$1005),OR(V$1006="",Datos!V585&lt;=V$1006))),FALSE),OR(ISNUMBER(FIND(";"&amp;UPPER(TRIM(Datos!V585&amp;""))&amp;"=",V$1007)),ISNUMBER(FIND(";"&amp;UPPER(TRIM(Datos!V585&amp;""))&amp;";",V$1007))),OR(UPPER(TRIM(Datos!V585&amp;""))="SÍ",UPPER(TRIM(Datos!V585&amp;""))="SI",UPPER(TRIM(Datos!V585&amp;""))="NO"),IF(ISNUMBER(Datos!V585),AND(OR(V$1005="",Datos!V585&gt;=V$1005),OR(V$1006="",Datos!V585&lt;=V$1006)),FALSE),TRUE))))</f>
        <v>0.0</v>
      </c>
      <c r="W585">
        <f>IF(Datos!W585="",0,IF(AND(W$1008&lt;&gt;"",Datos!W585=W$1008),0,IF(W$1004=0,0,1-CHOOSE(W$1004,IF(ISNUMBER(Datos!W585),AND(OR(W$1005="",Datos!W585&gt;=W$1005),OR(W$1006="",Datos!W585&lt;=W$1006)),FALSE),IF(ISNUMBER(Datos!W585),AND(Datos!W585=INT(Datos!W585),AND(OR(W$1005="",Datos!W585&gt;=W$1005),OR(W$1006="",Datos!W585&lt;=W$1006))),FALSE),OR(ISNUMBER(FIND(";"&amp;UPPER(TRIM(Datos!W585&amp;""))&amp;"=",W$1007)),ISNUMBER(FIND(";"&amp;UPPER(TRIM(Datos!W585&amp;""))&amp;";",W$1007))),OR(UPPER(TRIM(Datos!W585&amp;""))="SÍ",UPPER(TRIM(Datos!W585&amp;""))="SI",UPPER(TRIM(Datos!W585&amp;""))="NO"),IF(ISNUMBER(Datos!W585),AND(OR(W$1005="",Datos!W585&gt;=W$1005),OR(W$1006="",Datos!W585&lt;=W$1006)),FALSE),TRUE))))</f>
        <v>0.0</v>
      </c>
      <c r="X585">
        <f>IF(Datos!X585="",0,IF(AND(X$1008&lt;&gt;"",Datos!X585=X$1008),0,IF(X$1004=0,0,1-CHOOSE(X$1004,IF(ISNUMBER(Datos!X585),AND(OR(X$1005="",Datos!X585&gt;=X$1005),OR(X$1006="",Datos!X585&lt;=X$1006)),FALSE),IF(ISNUMBER(Datos!X585),AND(Datos!X585=INT(Datos!X585),AND(OR(X$1005="",Datos!X585&gt;=X$1005),OR(X$1006="",Datos!X585&lt;=X$1006))),FALSE),OR(ISNUMBER(FIND(";"&amp;UPPER(TRIM(Datos!X585&amp;""))&amp;"=",X$1007)),ISNUMBER(FIND(";"&amp;UPPER(TRIM(Datos!X585&amp;""))&amp;";",X$1007))),OR(UPPER(TRIM(Datos!X585&amp;""))="SÍ",UPPER(TRIM(Datos!X585&amp;""))="SI",UPPER(TRIM(Datos!X585&amp;""))="NO"),IF(ISNUMBER(Datos!X585),AND(OR(X$1005="",Datos!X585&gt;=X$1005),OR(X$1006="",Datos!X585&lt;=X$1006)),FALSE),TRUE))))</f>
        <v>0.0</v>
      </c>
      <c r="Y585">
        <f>IF(Datos!Y585="",0,IF(AND(Y$1008&lt;&gt;"",Datos!Y585=Y$1008),0,IF(Y$1004=0,0,1-CHOOSE(Y$1004,IF(ISNUMBER(Datos!Y585),AND(OR(Y$1005="",Datos!Y585&gt;=Y$1005),OR(Y$1006="",Datos!Y585&lt;=Y$1006)),FALSE),IF(ISNUMBER(Datos!Y585),AND(Datos!Y585=INT(Datos!Y585),AND(OR(Y$1005="",Datos!Y585&gt;=Y$1005),OR(Y$1006="",Datos!Y585&lt;=Y$1006))),FALSE),OR(ISNUMBER(FIND(";"&amp;UPPER(TRIM(Datos!Y585&amp;""))&amp;"=",Y$1007)),ISNUMBER(FIND(";"&amp;UPPER(TRIM(Datos!Y585&amp;""))&amp;";",Y$1007))),OR(UPPER(TRIM(Datos!Y585&amp;""))="SÍ",UPPER(TRIM(Datos!Y585&amp;""))="SI",UPPER(TRIM(Datos!Y585&amp;""))="NO"),IF(ISNUMBER(Datos!Y585),AND(OR(Y$1005="",Datos!Y585&gt;=Y$1005),OR(Y$1006="",Datos!Y585&lt;=Y$1006)),FALSE),TRUE))))</f>
        <v>0.0</v>
      </c>
      <c r="Z585">
        <f>IF(Datos!Z585="",0,IF(AND(Z$1008&lt;&gt;"",Datos!Z585=Z$1008),0,IF(Z$1004=0,0,1-CHOOSE(Z$1004,IF(ISNUMBER(Datos!Z585),AND(OR(Z$1005="",Datos!Z585&gt;=Z$1005),OR(Z$1006="",Datos!Z585&lt;=Z$1006)),FALSE),IF(ISNUMBER(Datos!Z585),AND(Datos!Z585=INT(Datos!Z585),AND(OR(Z$1005="",Datos!Z585&gt;=Z$1005),OR(Z$1006="",Datos!Z585&lt;=Z$1006))),FALSE),OR(ISNUMBER(FIND(";"&amp;UPPER(TRIM(Datos!Z585&amp;""))&amp;"=",Z$1007)),ISNUMBER(FIND(";"&amp;UPPER(TRIM(Datos!Z585&amp;""))&amp;";",Z$1007))),OR(UPPER(TRIM(Datos!Z585&amp;""))="SÍ",UPPER(TRIM(Datos!Z585&amp;""))="SI",UPPER(TRIM(Datos!Z585&amp;""))="NO"),IF(ISNUMBER(Datos!Z585),AND(OR(Z$1005="",Datos!Z585&gt;=Z$1005),OR(Z$1006="",Datos!Z585&lt;=Z$1006)),FALSE),TRUE))))</f>
        <v>0.0</v>
      </c>
      <c r="AA585">
        <f>IF(Datos!AA585="",0,IF(AND(AA$1008&lt;&gt;"",Datos!AA585=AA$1008),0,IF(AA$1004=0,0,1-CHOOSE(AA$1004,IF(ISNUMBER(Datos!AA585),AND(OR(AA$1005="",Datos!AA585&gt;=AA$1005),OR(AA$1006="",Datos!AA585&lt;=AA$1006)),FALSE),IF(ISNUMBER(Datos!AA585),AND(Datos!AA585=INT(Datos!AA585),AND(OR(AA$1005="",Datos!AA585&gt;=AA$1005),OR(AA$1006="",Datos!AA585&lt;=AA$1006))),FALSE),OR(ISNUMBER(FIND(";"&amp;UPPER(TRIM(Datos!AA585&amp;""))&amp;"=",AA$1007)),ISNUMBER(FIND(";"&amp;UPPER(TRIM(Datos!AA585&amp;""))&amp;";",AA$1007))),OR(UPPER(TRIM(Datos!AA585&amp;""))="SÍ",UPPER(TRIM(Datos!AA585&amp;""))="SI",UPPER(TRIM(Datos!AA585&amp;""))="NO"),IF(ISNUMBER(Datos!AA585),AND(OR(AA$1005="",Datos!AA585&gt;=AA$1005),OR(AA$1006="",Datos!AA585&lt;=AA$1006)),FALSE),TRUE))))</f>
        <v>0.0</v>
      </c>
      <c r="AB585">
        <f>IF(Datos!AB585="",0,IF(AND(AB$1008&lt;&gt;"",Datos!AB585=AB$1008),0,IF(AB$1004=0,0,1-CHOOSE(AB$1004,IF(ISNUMBER(Datos!AB585),AND(OR(AB$1005="",Datos!AB585&gt;=AB$1005),OR(AB$1006="",Datos!AB585&lt;=AB$1006)),FALSE),IF(ISNUMBER(Datos!AB585),AND(Datos!AB585=INT(Datos!AB585),AND(OR(AB$1005="",Datos!AB585&gt;=AB$1005),OR(AB$1006="",Datos!AB585&lt;=AB$1006))),FALSE),OR(ISNUMBER(FIND(";"&amp;UPPER(TRIM(Datos!AB585&amp;""))&amp;"=",AB$1007)),ISNUMBER(FIND(";"&amp;UPPER(TRIM(Datos!AB585&amp;""))&amp;";",AB$1007))),OR(UPPER(TRIM(Datos!AB585&amp;""))="SÍ",UPPER(TRIM(Datos!AB585&amp;""))="SI",UPPER(TRIM(Datos!AB585&amp;""))="NO"),IF(ISNUMBER(Datos!AB585),AND(OR(AB$1005="",Datos!AB585&gt;=AB$1005),OR(AB$1006="",Datos!AB585&lt;=AB$1006)),FALSE),TRUE))))</f>
        <v>0.0</v>
      </c>
      <c r="AC585">
        <f>IF(Datos!AC585="",0,IF(AND(AC$1008&lt;&gt;"",Datos!AC585=AC$1008),0,IF(AC$1004=0,0,1-CHOOSE(AC$1004,IF(ISNUMBER(Datos!AC585),AND(OR(AC$1005="",Datos!AC585&gt;=AC$1005),OR(AC$1006="",Datos!AC585&lt;=AC$1006)),FALSE),IF(ISNUMBER(Datos!AC585),AND(Datos!AC585=INT(Datos!AC585),AND(OR(AC$1005="",Datos!AC585&gt;=AC$1005),OR(AC$1006="",Datos!AC585&lt;=AC$1006))),FALSE),OR(ISNUMBER(FIND(";"&amp;UPPER(TRIM(Datos!AC585&amp;""))&amp;"=",AC$1007)),ISNUMBER(FIND(";"&amp;UPPER(TRIM(Datos!AC585&amp;""))&amp;";",AC$1007))),OR(UPPER(TRIM(Datos!AC585&amp;""))="SÍ",UPPER(TRIM(Datos!AC585&amp;""))="SI",UPPER(TRIM(Datos!AC585&amp;""))="NO"),IF(ISNUMBER(Datos!AC585),AND(OR(AC$1005="",Datos!AC585&gt;=AC$1005),OR(AC$1006="",Datos!AC585&lt;=AC$1006)),FALSE),TRUE))))</f>
        <v>0.0</v>
      </c>
      <c r="AD585">
        <f>IF(Datos!AD585="",0,IF(AND(AD$1008&lt;&gt;"",Datos!AD585=AD$1008),0,IF(AD$1004=0,0,1-CHOOSE(AD$1004,IF(ISNUMBER(Datos!AD585),AND(OR(AD$1005="",Datos!AD585&gt;=AD$1005),OR(AD$1006="",Datos!AD585&lt;=AD$1006)),FALSE),IF(ISNUMBER(Datos!AD585),AND(Datos!AD585=INT(Datos!AD585),AND(OR(AD$1005="",Datos!AD585&gt;=AD$1005),OR(AD$1006="",Datos!AD585&lt;=AD$1006))),FALSE),OR(ISNUMBER(FIND(";"&amp;UPPER(TRIM(Datos!AD585&amp;""))&amp;"=",AD$1007)),ISNUMBER(FIND(";"&amp;UPPER(TRIM(Datos!AD585&amp;""))&amp;";",AD$1007))),OR(UPPER(TRIM(Datos!AD585&amp;""))="SÍ",UPPER(TRIM(Datos!AD585&amp;""))="SI",UPPER(TRIM(Datos!AD585&amp;""))="NO"),IF(ISNUMBER(Datos!AD585),AND(OR(AD$1005="",Datos!AD585&gt;=AD$1005),OR(AD$1006="",Datos!AD585&lt;=AD$1006)),FALSE),TRUE))))</f>
        <v>0.0</v>
      </c>
      <c r="AE585">
        <f>IF(Datos!AE585="",0,IF(AND(AE$1008&lt;&gt;"",Datos!AE585=AE$1008),0,IF(AE$1004=0,0,1-CHOOSE(AE$1004,IF(ISNUMBER(Datos!AE585),AND(OR(AE$1005="",Datos!AE585&gt;=AE$1005),OR(AE$1006="",Datos!AE585&lt;=AE$1006)),FALSE),IF(ISNUMBER(Datos!AE585),AND(Datos!AE585=INT(Datos!AE585),AND(OR(AE$1005="",Datos!AE585&gt;=AE$1005),OR(AE$1006="",Datos!AE585&lt;=AE$1006))),FALSE),OR(ISNUMBER(FIND(";"&amp;UPPER(TRIM(Datos!AE585&amp;""))&amp;"=",AE$1007)),ISNUMBER(FIND(";"&amp;UPPER(TRIM(Datos!AE585&amp;""))&amp;";",AE$1007))),OR(UPPER(TRIM(Datos!AE585&amp;""))="SÍ",UPPER(TRIM(Datos!AE585&amp;""))="SI",UPPER(TRIM(Datos!AE585&amp;""))="NO"),IF(ISNUMBER(Datos!AE585),AND(OR(AE$1005="",Datos!AE585&gt;=AE$1005),OR(AE$1006="",Datos!AE585&lt;=AE$1006)),FALSE),TRUE))))</f>
        <v>0.0</v>
      </c>
    </row>
    <row r="586" spans="2:31">
      <c r="B586">
        <f>IF(Datos!B586="",0,IF(AND(B$1008&lt;&gt;"",Datos!B586=B$1008),0,IF(B$1004=0,0,1-CHOOSE(B$1004,IF(ISNUMBER(Datos!B586),AND(OR(B$1005="",Datos!B586&gt;=B$1005),OR(B$1006="",Datos!B586&lt;=B$1006)),FALSE),IF(ISNUMBER(Datos!B586),AND(Datos!B586=INT(Datos!B586),AND(OR(B$1005="",Datos!B586&gt;=B$1005),OR(B$1006="",Datos!B586&lt;=B$1006))),FALSE),OR(ISNUMBER(FIND(";"&amp;UPPER(TRIM(Datos!B586&amp;""))&amp;"=",B$1007)),ISNUMBER(FIND(";"&amp;UPPER(TRIM(Datos!B586&amp;""))&amp;";",B$1007))),OR(UPPER(TRIM(Datos!B586&amp;""))="SÍ",UPPER(TRIM(Datos!B586&amp;""))="SI",UPPER(TRIM(Datos!B586&amp;""))="NO"),IF(ISNUMBER(Datos!B586),AND(OR(B$1005="",Datos!B586&gt;=B$1005),OR(B$1006="",Datos!B586&lt;=B$1006)),FALSE),TRUE))))</f>
        <v>0.0</v>
      </c>
      <c r="C586">
        <f>IF(Datos!C586="",0,IF(AND(C$1008&lt;&gt;"",Datos!C586=C$1008),0,IF(C$1004=0,0,1-CHOOSE(C$1004,IF(ISNUMBER(Datos!C586),AND(OR(C$1005="",Datos!C586&gt;=C$1005),OR(C$1006="",Datos!C586&lt;=C$1006)),FALSE),IF(ISNUMBER(Datos!C586),AND(Datos!C586=INT(Datos!C586),AND(OR(C$1005="",Datos!C586&gt;=C$1005),OR(C$1006="",Datos!C586&lt;=C$1006))),FALSE),OR(ISNUMBER(FIND(";"&amp;UPPER(TRIM(Datos!C586&amp;""))&amp;"=",C$1007)),ISNUMBER(FIND(";"&amp;UPPER(TRIM(Datos!C586&amp;""))&amp;";",C$1007))),OR(UPPER(TRIM(Datos!C586&amp;""))="SÍ",UPPER(TRIM(Datos!C586&amp;""))="SI",UPPER(TRIM(Datos!C586&amp;""))="NO"),IF(ISNUMBER(Datos!C586),AND(OR(C$1005="",Datos!C586&gt;=C$1005),OR(C$1006="",Datos!C586&lt;=C$1006)),FALSE),TRUE))))</f>
        <v>0.0</v>
      </c>
      <c r="D586">
        <f>IF(Datos!D586="",0,IF(AND(D$1008&lt;&gt;"",Datos!D586=D$1008),0,IF(D$1004=0,0,1-CHOOSE(D$1004,IF(ISNUMBER(Datos!D586),AND(OR(D$1005="",Datos!D586&gt;=D$1005),OR(D$1006="",Datos!D586&lt;=D$1006)),FALSE),IF(ISNUMBER(Datos!D586),AND(Datos!D586=INT(Datos!D586),AND(OR(D$1005="",Datos!D586&gt;=D$1005),OR(D$1006="",Datos!D586&lt;=D$1006))),FALSE),OR(ISNUMBER(FIND(";"&amp;UPPER(TRIM(Datos!D586&amp;""))&amp;"=",D$1007)),ISNUMBER(FIND(";"&amp;UPPER(TRIM(Datos!D586&amp;""))&amp;";",D$1007))),OR(UPPER(TRIM(Datos!D586&amp;""))="SÍ",UPPER(TRIM(Datos!D586&amp;""))="SI",UPPER(TRIM(Datos!D586&amp;""))="NO"),IF(ISNUMBER(Datos!D586),AND(OR(D$1005="",Datos!D586&gt;=D$1005),OR(D$1006="",Datos!D586&lt;=D$1006)),FALSE),TRUE))))</f>
        <v>0.0</v>
      </c>
      <c r="E586">
        <f>IF(Datos!E586="",0,IF(AND(E$1008&lt;&gt;"",Datos!E586=E$1008),0,IF(E$1004=0,0,1-CHOOSE(E$1004,IF(ISNUMBER(Datos!E586),AND(OR(E$1005="",Datos!E586&gt;=E$1005),OR(E$1006="",Datos!E586&lt;=E$1006)),FALSE),IF(ISNUMBER(Datos!E586),AND(Datos!E586=INT(Datos!E586),AND(OR(E$1005="",Datos!E586&gt;=E$1005),OR(E$1006="",Datos!E586&lt;=E$1006))),FALSE),OR(ISNUMBER(FIND(";"&amp;UPPER(TRIM(Datos!E586&amp;""))&amp;"=",E$1007)),ISNUMBER(FIND(";"&amp;UPPER(TRIM(Datos!E586&amp;""))&amp;";",E$1007))),OR(UPPER(TRIM(Datos!E586&amp;""))="SÍ",UPPER(TRIM(Datos!E586&amp;""))="SI",UPPER(TRIM(Datos!E586&amp;""))="NO"),IF(ISNUMBER(Datos!E586),AND(OR(E$1005="",Datos!E586&gt;=E$1005),OR(E$1006="",Datos!E586&lt;=E$1006)),FALSE),TRUE))))</f>
        <v>0.0</v>
      </c>
      <c r="F586">
        <f>IF(Datos!F586="",0,IF(AND(F$1008&lt;&gt;"",Datos!F586=F$1008),0,IF(F$1004=0,0,1-CHOOSE(F$1004,IF(ISNUMBER(Datos!F586),AND(OR(F$1005="",Datos!F586&gt;=F$1005),OR(F$1006="",Datos!F586&lt;=F$1006)),FALSE),IF(ISNUMBER(Datos!F586),AND(Datos!F586=INT(Datos!F586),AND(OR(F$1005="",Datos!F586&gt;=F$1005),OR(F$1006="",Datos!F586&lt;=F$1006))),FALSE),OR(ISNUMBER(FIND(";"&amp;UPPER(TRIM(Datos!F586&amp;""))&amp;"=",F$1007)),ISNUMBER(FIND(";"&amp;UPPER(TRIM(Datos!F586&amp;""))&amp;";",F$1007))),OR(UPPER(TRIM(Datos!F586&amp;""))="SÍ",UPPER(TRIM(Datos!F586&amp;""))="SI",UPPER(TRIM(Datos!F586&amp;""))="NO"),IF(ISNUMBER(Datos!F586),AND(OR(F$1005="",Datos!F586&gt;=F$1005),OR(F$1006="",Datos!F586&lt;=F$1006)),FALSE),TRUE))))</f>
        <v>0.0</v>
      </c>
      <c r="G586">
        <f>IF(Datos!G586="",0,IF(AND(G$1008&lt;&gt;"",Datos!G586=G$1008),0,IF(G$1004=0,0,1-CHOOSE(G$1004,IF(ISNUMBER(Datos!G586),AND(OR(G$1005="",Datos!G586&gt;=G$1005),OR(G$1006="",Datos!G586&lt;=G$1006)),FALSE),IF(ISNUMBER(Datos!G586),AND(Datos!G586=INT(Datos!G586),AND(OR(G$1005="",Datos!G586&gt;=G$1005),OR(G$1006="",Datos!G586&lt;=G$1006))),FALSE),OR(ISNUMBER(FIND(";"&amp;UPPER(TRIM(Datos!G586&amp;""))&amp;"=",G$1007)),ISNUMBER(FIND(";"&amp;UPPER(TRIM(Datos!G586&amp;""))&amp;";",G$1007))),OR(UPPER(TRIM(Datos!G586&amp;""))="SÍ",UPPER(TRIM(Datos!G586&amp;""))="SI",UPPER(TRIM(Datos!G586&amp;""))="NO"),IF(ISNUMBER(Datos!G586),AND(OR(G$1005="",Datos!G586&gt;=G$1005),OR(G$1006="",Datos!G586&lt;=G$1006)),FALSE),TRUE))))</f>
        <v>0.0</v>
      </c>
      <c r="H586">
        <f>IF(Datos!H586="",0,IF(AND(H$1008&lt;&gt;"",Datos!H586=H$1008),0,IF(H$1004=0,0,1-CHOOSE(H$1004,IF(ISNUMBER(Datos!H586),AND(OR(H$1005="",Datos!H586&gt;=H$1005),OR(H$1006="",Datos!H586&lt;=H$1006)),FALSE),IF(ISNUMBER(Datos!H586),AND(Datos!H586=INT(Datos!H586),AND(OR(H$1005="",Datos!H586&gt;=H$1005),OR(H$1006="",Datos!H586&lt;=H$1006))),FALSE),OR(ISNUMBER(FIND(";"&amp;UPPER(TRIM(Datos!H586&amp;""))&amp;"=",H$1007)),ISNUMBER(FIND(";"&amp;UPPER(TRIM(Datos!H586&amp;""))&amp;";",H$1007))),OR(UPPER(TRIM(Datos!H586&amp;""))="SÍ",UPPER(TRIM(Datos!H586&amp;""))="SI",UPPER(TRIM(Datos!H586&amp;""))="NO"),IF(ISNUMBER(Datos!H586),AND(OR(H$1005="",Datos!H586&gt;=H$1005),OR(H$1006="",Datos!H586&lt;=H$1006)),FALSE),TRUE))))</f>
        <v>0.0</v>
      </c>
      <c r="I586">
        <f>IF(Datos!I586="",0,IF(AND(I$1008&lt;&gt;"",Datos!I586=I$1008),0,IF(I$1004=0,0,1-CHOOSE(I$1004,IF(ISNUMBER(Datos!I586),AND(OR(I$1005="",Datos!I586&gt;=I$1005),OR(I$1006="",Datos!I586&lt;=I$1006)),FALSE),IF(ISNUMBER(Datos!I586),AND(Datos!I586=INT(Datos!I586),AND(OR(I$1005="",Datos!I586&gt;=I$1005),OR(I$1006="",Datos!I586&lt;=I$1006))),FALSE),OR(ISNUMBER(FIND(";"&amp;UPPER(TRIM(Datos!I586&amp;""))&amp;"=",I$1007)),ISNUMBER(FIND(";"&amp;UPPER(TRIM(Datos!I586&amp;""))&amp;";",I$1007))),OR(UPPER(TRIM(Datos!I586&amp;""))="SÍ",UPPER(TRIM(Datos!I586&amp;""))="SI",UPPER(TRIM(Datos!I586&amp;""))="NO"),IF(ISNUMBER(Datos!I586),AND(OR(I$1005="",Datos!I586&gt;=I$1005),OR(I$1006="",Datos!I586&lt;=I$1006)),FALSE),TRUE))))</f>
        <v>0.0</v>
      </c>
      <c r="J586">
        <f>IF(Datos!J586="",0,IF(AND(J$1008&lt;&gt;"",Datos!J586=J$1008),0,IF(J$1004=0,0,1-CHOOSE(J$1004,IF(ISNUMBER(Datos!J586),AND(OR(J$1005="",Datos!J586&gt;=J$1005),OR(J$1006="",Datos!J586&lt;=J$1006)),FALSE),IF(ISNUMBER(Datos!J586),AND(Datos!J586=INT(Datos!J586),AND(OR(J$1005="",Datos!J586&gt;=J$1005),OR(J$1006="",Datos!J586&lt;=J$1006))),FALSE),OR(ISNUMBER(FIND(";"&amp;UPPER(TRIM(Datos!J586&amp;""))&amp;"=",J$1007)),ISNUMBER(FIND(";"&amp;UPPER(TRIM(Datos!J586&amp;""))&amp;";",J$1007))),OR(UPPER(TRIM(Datos!J586&amp;""))="SÍ",UPPER(TRIM(Datos!J586&amp;""))="SI",UPPER(TRIM(Datos!J586&amp;""))="NO"),IF(ISNUMBER(Datos!J586),AND(OR(J$1005="",Datos!J586&gt;=J$1005),OR(J$1006="",Datos!J586&lt;=J$1006)),FALSE),TRUE))))</f>
        <v>0.0</v>
      </c>
      <c r="K586">
        <f>IF(Datos!K586="",0,IF(AND(K$1008&lt;&gt;"",Datos!K586=K$1008),0,IF(K$1004=0,0,1-CHOOSE(K$1004,IF(ISNUMBER(Datos!K586),AND(OR(K$1005="",Datos!K586&gt;=K$1005),OR(K$1006="",Datos!K586&lt;=K$1006)),FALSE),IF(ISNUMBER(Datos!K586),AND(Datos!K586=INT(Datos!K586),AND(OR(K$1005="",Datos!K586&gt;=K$1005),OR(K$1006="",Datos!K586&lt;=K$1006))),FALSE),OR(ISNUMBER(FIND(";"&amp;UPPER(TRIM(Datos!K586&amp;""))&amp;"=",K$1007)),ISNUMBER(FIND(";"&amp;UPPER(TRIM(Datos!K586&amp;""))&amp;";",K$1007))),OR(UPPER(TRIM(Datos!K586&amp;""))="SÍ",UPPER(TRIM(Datos!K586&amp;""))="SI",UPPER(TRIM(Datos!K586&amp;""))="NO"),IF(ISNUMBER(Datos!K586),AND(OR(K$1005="",Datos!K586&gt;=K$1005),OR(K$1006="",Datos!K586&lt;=K$1006)),FALSE),TRUE))))</f>
        <v>0.0</v>
      </c>
      <c r="L586">
        <f>IF(Datos!L586="",0,IF(AND(L$1008&lt;&gt;"",Datos!L586=L$1008),0,IF(L$1004=0,0,1-CHOOSE(L$1004,IF(ISNUMBER(Datos!L586),AND(OR(L$1005="",Datos!L586&gt;=L$1005),OR(L$1006="",Datos!L586&lt;=L$1006)),FALSE),IF(ISNUMBER(Datos!L586),AND(Datos!L586=INT(Datos!L586),AND(OR(L$1005="",Datos!L586&gt;=L$1005),OR(L$1006="",Datos!L586&lt;=L$1006))),FALSE),OR(ISNUMBER(FIND(";"&amp;UPPER(TRIM(Datos!L586&amp;""))&amp;"=",L$1007)),ISNUMBER(FIND(";"&amp;UPPER(TRIM(Datos!L586&amp;""))&amp;";",L$1007))),OR(UPPER(TRIM(Datos!L586&amp;""))="SÍ",UPPER(TRIM(Datos!L586&amp;""))="SI",UPPER(TRIM(Datos!L586&amp;""))="NO"),IF(ISNUMBER(Datos!L586),AND(OR(L$1005="",Datos!L586&gt;=L$1005),OR(L$1006="",Datos!L586&lt;=L$1006)),FALSE),TRUE))))</f>
        <v>0.0</v>
      </c>
      <c r="M586">
        <f>IF(Datos!M586="",0,IF(AND(M$1008&lt;&gt;"",Datos!M586=M$1008),0,IF(M$1004=0,0,1-CHOOSE(M$1004,IF(ISNUMBER(Datos!M586),AND(OR(M$1005="",Datos!M586&gt;=M$1005),OR(M$1006="",Datos!M586&lt;=M$1006)),FALSE),IF(ISNUMBER(Datos!M586),AND(Datos!M586=INT(Datos!M586),AND(OR(M$1005="",Datos!M586&gt;=M$1005),OR(M$1006="",Datos!M586&lt;=M$1006))),FALSE),OR(ISNUMBER(FIND(";"&amp;UPPER(TRIM(Datos!M586&amp;""))&amp;"=",M$1007)),ISNUMBER(FIND(";"&amp;UPPER(TRIM(Datos!M586&amp;""))&amp;";",M$1007))),OR(UPPER(TRIM(Datos!M586&amp;""))="SÍ",UPPER(TRIM(Datos!M586&amp;""))="SI",UPPER(TRIM(Datos!M586&amp;""))="NO"),IF(ISNUMBER(Datos!M586),AND(OR(M$1005="",Datos!M586&gt;=M$1005),OR(M$1006="",Datos!M586&lt;=M$1006)),FALSE),TRUE))))</f>
        <v>0.0</v>
      </c>
      <c r="N586">
        <f>IF(Datos!N586="",0,IF(AND(N$1008&lt;&gt;"",Datos!N586=N$1008),0,IF(N$1004=0,0,1-CHOOSE(N$1004,IF(ISNUMBER(Datos!N586),AND(OR(N$1005="",Datos!N586&gt;=N$1005),OR(N$1006="",Datos!N586&lt;=N$1006)),FALSE),IF(ISNUMBER(Datos!N586),AND(Datos!N586=INT(Datos!N586),AND(OR(N$1005="",Datos!N586&gt;=N$1005),OR(N$1006="",Datos!N586&lt;=N$1006))),FALSE),OR(ISNUMBER(FIND(";"&amp;UPPER(TRIM(Datos!N586&amp;""))&amp;"=",N$1007)),ISNUMBER(FIND(";"&amp;UPPER(TRIM(Datos!N586&amp;""))&amp;";",N$1007))),OR(UPPER(TRIM(Datos!N586&amp;""))="SÍ",UPPER(TRIM(Datos!N586&amp;""))="SI",UPPER(TRIM(Datos!N586&amp;""))="NO"),IF(ISNUMBER(Datos!N586),AND(OR(N$1005="",Datos!N586&gt;=N$1005),OR(N$1006="",Datos!N586&lt;=N$1006)),FALSE),TRUE))))</f>
        <v>0.0</v>
      </c>
      <c r="O586">
        <f>IF(Datos!O586="",0,IF(AND(O$1008&lt;&gt;"",Datos!O586=O$1008),0,IF(O$1004=0,0,1-CHOOSE(O$1004,IF(ISNUMBER(Datos!O586),AND(OR(O$1005="",Datos!O586&gt;=O$1005),OR(O$1006="",Datos!O586&lt;=O$1006)),FALSE),IF(ISNUMBER(Datos!O586),AND(Datos!O586=INT(Datos!O586),AND(OR(O$1005="",Datos!O586&gt;=O$1005),OR(O$1006="",Datos!O586&lt;=O$1006))),FALSE),OR(ISNUMBER(FIND(";"&amp;UPPER(TRIM(Datos!O586&amp;""))&amp;"=",O$1007)),ISNUMBER(FIND(";"&amp;UPPER(TRIM(Datos!O586&amp;""))&amp;";",O$1007))),OR(UPPER(TRIM(Datos!O586&amp;""))="SÍ",UPPER(TRIM(Datos!O586&amp;""))="SI",UPPER(TRIM(Datos!O586&amp;""))="NO"),IF(ISNUMBER(Datos!O586),AND(OR(O$1005="",Datos!O586&gt;=O$1005),OR(O$1006="",Datos!O586&lt;=O$1006)),FALSE),TRUE))))</f>
        <v>0.0</v>
      </c>
      <c r="P586">
        <f>IF(Datos!P586="",0,IF(AND(P$1008&lt;&gt;"",Datos!P586=P$1008),0,IF(P$1004=0,0,1-CHOOSE(P$1004,IF(ISNUMBER(Datos!P586),AND(OR(P$1005="",Datos!P586&gt;=P$1005),OR(P$1006="",Datos!P586&lt;=P$1006)),FALSE),IF(ISNUMBER(Datos!P586),AND(Datos!P586=INT(Datos!P586),AND(OR(P$1005="",Datos!P586&gt;=P$1005),OR(P$1006="",Datos!P586&lt;=P$1006))),FALSE),OR(ISNUMBER(FIND(";"&amp;UPPER(TRIM(Datos!P586&amp;""))&amp;"=",P$1007)),ISNUMBER(FIND(";"&amp;UPPER(TRIM(Datos!P586&amp;""))&amp;";",P$1007))),OR(UPPER(TRIM(Datos!P586&amp;""))="SÍ",UPPER(TRIM(Datos!P586&amp;""))="SI",UPPER(TRIM(Datos!P586&amp;""))="NO"),IF(ISNUMBER(Datos!P586),AND(OR(P$1005="",Datos!P586&gt;=P$1005),OR(P$1006="",Datos!P586&lt;=P$1006)),FALSE),TRUE))))</f>
        <v>0.0</v>
      </c>
      <c r="Q586">
        <f>IF(Datos!Q586="",0,IF(AND(Q$1008&lt;&gt;"",Datos!Q586=Q$1008),0,IF(Q$1004=0,0,1-CHOOSE(Q$1004,IF(ISNUMBER(Datos!Q586),AND(OR(Q$1005="",Datos!Q586&gt;=Q$1005),OR(Q$1006="",Datos!Q586&lt;=Q$1006)),FALSE),IF(ISNUMBER(Datos!Q586),AND(Datos!Q586=INT(Datos!Q586),AND(OR(Q$1005="",Datos!Q586&gt;=Q$1005),OR(Q$1006="",Datos!Q586&lt;=Q$1006))),FALSE),OR(ISNUMBER(FIND(";"&amp;UPPER(TRIM(Datos!Q586&amp;""))&amp;"=",Q$1007)),ISNUMBER(FIND(";"&amp;UPPER(TRIM(Datos!Q586&amp;""))&amp;";",Q$1007))),OR(UPPER(TRIM(Datos!Q586&amp;""))="SÍ",UPPER(TRIM(Datos!Q586&amp;""))="SI",UPPER(TRIM(Datos!Q586&amp;""))="NO"),IF(ISNUMBER(Datos!Q586),AND(OR(Q$1005="",Datos!Q586&gt;=Q$1005),OR(Q$1006="",Datos!Q586&lt;=Q$1006)),FALSE),TRUE))))</f>
        <v>0.0</v>
      </c>
      <c r="R586">
        <f>IF(Datos!R586="",0,IF(AND(R$1008&lt;&gt;"",Datos!R586=R$1008),0,IF(R$1004=0,0,1-CHOOSE(R$1004,IF(ISNUMBER(Datos!R586),AND(OR(R$1005="",Datos!R586&gt;=R$1005),OR(R$1006="",Datos!R586&lt;=R$1006)),FALSE),IF(ISNUMBER(Datos!R586),AND(Datos!R586=INT(Datos!R586),AND(OR(R$1005="",Datos!R586&gt;=R$1005),OR(R$1006="",Datos!R586&lt;=R$1006))),FALSE),OR(ISNUMBER(FIND(";"&amp;UPPER(TRIM(Datos!R586&amp;""))&amp;"=",R$1007)),ISNUMBER(FIND(";"&amp;UPPER(TRIM(Datos!R586&amp;""))&amp;";",R$1007))),OR(UPPER(TRIM(Datos!R586&amp;""))="SÍ",UPPER(TRIM(Datos!R586&amp;""))="SI",UPPER(TRIM(Datos!R586&amp;""))="NO"),IF(ISNUMBER(Datos!R586),AND(OR(R$1005="",Datos!R586&gt;=R$1005),OR(R$1006="",Datos!R586&lt;=R$1006)),FALSE),TRUE))))</f>
        <v>0.0</v>
      </c>
      <c r="S586">
        <f>IF(Datos!S586="",0,IF(AND(S$1008&lt;&gt;"",Datos!S586=S$1008),0,IF(S$1004=0,0,1-CHOOSE(S$1004,IF(ISNUMBER(Datos!S586),AND(OR(S$1005="",Datos!S586&gt;=S$1005),OR(S$1006="",Datos!S586&lt;=S$1006)),FALSE),IF(ISNUMBER(Datos!S586),AND(Datos!S586=INT(Datos!S586),AND(OR(S$1005="",Datos!S586&gt;=S$1005),OR(S$1006="",Datos!S586&lt;=S$1006))),FALSE),OR(ISNUMBER(FIND(";"&amp;UPPER(TRIM(Datos!S586&amp;""))&amp;"=",S$1007)),ISNUMBER(FIND(";"&amp;UPPER(TRIM(Datos!S586&amp;""))&amp;";",S$1007))),OR(UPPER(TRIM(Datos!S586&amp;""))="SÍ",UPPER(TRIM(Datos!S586&amp;""))="SI",UPPER(TRIM(Datos!S586&amp;""))="NO"),IF(ISNUMBER(Datos!S586),AND(OR(S$1005="",Datos!S586&gt;=S$1005),OR(S$1006="",Datos!S586&lt;=S$1006)),FALSE),TRUE))))</f>
        <v>0.0</v>
      </c>
      <c r="T586">
        <f>IF(Datos!T586="",0,IF(AND(T$1008&lt;&gt;"",Datos!T586=T$1008),0,IF(T$1004=0,0,1-CHOOSE(T$1004,IF(ISNUMBER(Datos!T586),AND(OR(T$1005="",Datos!T586&gt;=T$1005),OR(T$1006="",Datos!T586&lt;=T$1006)),FALSE),IF(ISNUMBER(Datos!T586),AND(Datos!T586=INT(Datos!T586),AND(OR(T$1005="",Datos!T586&gt;=T$1005),OR(T$1006="",Datos!T586&lt;=T$1006))),FALSE),OR(ISNUMBER(FIND(";"&amp;UPPER(TRIM(Datos!T586&amp;""))&amp;"=",T$1007)),ISNUMBER(FIND(";"&amp;UPPER(TRIM(Datos!T586&amp;""))&amp;";",T$1007))),OR(UPPER(TRIM(Datos!T586&amp;""))="SÍ",UPPER(TRIM(Datos!T586&amp;""))="SI",UPPER(TRIM(Datos!T586&amp;""))="NO"),IF(ISNUMBER(Datos!T586),AND(OR(T$1005="",Datos!T586&gt;=T$1005),OR(T$1006="",Datos!T586&lt;=T$1006)),FALSE),TRUE))))</f>
        <v>0.0</v>
      </c>
      <c r="U586">
        <f>IF(Datos!U586="",0,IF(AND(U$1008&lt;&gt;"",Datos!U586=U$1008),0,IF(U$1004=0,0,1-CHOOSE(U$1004,IF(ISNUMBER(Datos!U586),AND(OR(U$1005="",Datos!U586&gt;=U$1005),OR(U$1006="",Datos!U586&lt;=U$1006)),FALSE),IF(ISNUMBER(Datos!U586),AND(Datos!U586=INT(Datos!U586),AND(OR(U$1005="",Datos!U586&gt;=U$1005),OR(U$1006="",Datos!U586&lt;=U$1006))),FALSE),OR(ISNUMBER(FIND(";"&amp;UPPER(TRIM(Datos!U586&amp;""))&amp;"=",U$1007)),ISNUMBER(FIND(";"&amp;UPPER(TRIM(Datos!U586&amp;""))&amp;";",U$1007))),OR(UPPER(TRIM(Datos!U586&amp;""))="SÍ",UPPER(TRIM(Datos!U586&amp;""))="SI",UPPER(TRIM(Datos!U586&amp;""))="NO"),IF(ISNUMBER(Datos!U586),AND(OR(U$1005="",Datos!U586&gt;=U$1005),OR(U$1006="",Datos!U586&lt;=U$1006)),FALSE),TRUE))))</f>
        <v>0.0</v>
      </c>
      <c r="V586">
        <f>IF(Datos!V586="",0,IF(AND(V$1008&lt;&gt;"",Datos!V586=V$1008),0,IF(V$1004=0,0,1-CHOOSE(V$1004,IF(ISNUMBER(Datos!V586),AND(OR(V$1005="",Datos!V586&gt;=V$1005),OR(V$1006="",Datos!V586&lt;=V$1006)),FALSE),IF(ISNUMBER(Datos!V586),AND(Datos!V586=INT(Datos!V586),AND(OR(V$1005="",Datos!V586&gt;=V$1005),OR(V$1006="",Datos!V586&lt;=V$1006))),FALSE),OR(ISNUMBER(FIND(";"&amp;UPPER(TRIM(Datos!V586&amp;""))&amp;"=",V$1007)),ISNUMBER(FIND(";"&amp;UPPER(TRIM(Datos!V586&amp;""))&amp;";",V$1007))),OR(UPPER(TRIM(Datos!V586&amp;""))="SÍ",UPPER(TRIM(Datos!V586&amp;""))="SI",UPPER(TRIM(Datos!V586&amp;""))="NO"),IF(ISNUMBER(Datos!V586),AND(OR(V$1005="",Datos!V586&gt;=V$1005),OR(V$1006="",Datos!V586&lt;=V$1006)),FALSE),TRUE))))</f>
        <v>0.0</v>
      </c>
      <c r="W586">
        <f>IF(Datos!W586="",0,IF(AND(W$1008&lt;&gt;"",Datos!W586=W$1008),0,IF(W$1004=0,0,1-CHOOSE(W$1004,IF(ISNUMBER(Datos!W586),AND(OR(W$1005="",Datos!W586&gt;=W$1005),OR(W$1006="",Datos!W586&lt;=W$1006)),FALSE),IF(ISNUMBER(Datos!W586),AND(Datos!W586=INT(Datos!W586),AND(OR(W$1005="",Datos!W586&gt;=W$1005),OR(W$1006="",Datos!W586&lt;=W$1006))),FALSE),OR(ISNUMBER(FIND(";"&amp;UPPER(TRIM(Datos!W586&amp;""))&amp;"=",W$1007)),ISNUMBER(FIND(";"&amp;UPPER(TRIM(Datos!W586&amp;""))&amp;";",W$1007))),OR(UPPER(TRIM(Datos!W586&amp;""))="SÍ",UPPER(TRIM(Datos!W586&amp;""))="SI",UPPER(TRIM(Datos!W586&amp;""))="NO"),IF(ISNUMBER(Datos!W586),AND(OR(W$1005="",Datos!W586&gt;=W$1005),OR(W$1006="",Datos!W586&lt;=W$1006)),FALSE),TRUE))))</f>
        <v>0.0</v>
      </c>
      <c r="X586">
        <f>IF(Datos!X586="",0,IF(AND(X$1008&lt;&gt;"",Datos!X586=X$1008),0,IF(X$1004=0,0,1-CHOOSE(X$1004,IF(ISNUMBER(Datos!X586),AND(OR(X$1005="",Datos!X586&gt;=X$1005),OR(X$1006="",Datos!X586&lt;=X$1006)),FALSE),IF(ISNUMBER(Datos!X586),AND(Datos!X586=INT(Datos!X586),AND(OR(X$1005="",Datos!X586&gt;=X$1005),OR(X$1006="",Datos!X586&lt;=X$1006))),FALSE),OR(ISNUMBER(FIND(";"&amp;UPPER(TRIM(Datos!X586&amp;""))&amp;"=",X$1007)),ISNUMBER(FIND(";"&amp;UPPER(TRIM(Datos!X586&amp;""))&amp;";",X$1007))),OR(UPPER(TRIM(Datos!X586&amp;""))="SÍ",UPPER(TRIM(Datos!X586&amp;""))="SI",UPPER(TRIM(Datos!X586&amp;""))="NO"),IF(ISNUMBER(Datos!X586),AND(OR(X$1005="",Datos!X586&gt;=X$1005),OR(X$1006="",Datos!X586&lt;=X$1006)),FALSE),TRUE))))</f>
        <v>0.0</v>
      </c>
      <c r="Y586">
        <f>IF(Datos!Y586="",0,IF(AND(Y$1008&lt;&gt;"",Datos!Y586=Y$1008),0,IF(Y$1004=0,0,1-CHOOSE(Y$1004,IF(ISNUMBER(Datos!Y586),AND(OR(Y$1005="",Datos!Y586&gt;=Y$1005),OR(Y$1006="",Datos!Y586&lt;=Y$1006)),FALSE),IF(ISNUMBER(Datos!Y586),AND(Datos!Y586=INT(Datos!Y586),AND(OR(Y$1005="",Datos!Y586&gt;=Y$1005),OR(Y$1006="",Datos!Y586&lt;=Y$1006))),FALSE),OR(ISNUMBER(FIND(";"&amp;UPPER(TRIM(Datos!Y586&amp;""))&amp;"=",Y$1007)),ISNUMBER(FIND(";"&amp;UPPER(TRIM(Datos!Y586&amp;""))&amp;";",Y$1007))),OR(UPPER(TRIM(Datos!Y586&amp;""))="SÍ",UPPER(TRIM(Datos!Y586&amp;""))="SI",UPPER(TRIM(Datos!Y586&amp;""))="NO"),IF(ISNUMBER(Datos!Y586),AND(OR(Y$1005="",Datos!Y586&gt;=Y$1005),OR(Y$1006="",Datos!Y586&lt;=Y$1006)),FALSE),TRUE))))</f>
        <v>0.0</v>
      </c>
      <c r="Z586">
        <f>IF(Datos!Z586="",0,IF(AND(Z$1008&lt;&gt;"",Datos!Z586=Z$1008),0,IF(Z$1004=0,0,1-CHOOSE(Z$1004,IF(ISNUMBER(Datos!Z586),AND(OR(Z$1005="",Datos!Z586&gt;=Z$1005),OR(Z$1006="",Datos!Z586&lt;=Z$1006)),FALSE),IF(ISNUMBER(Datos!Z586),AND(Datos!Z586=INT(Datos!Z586),AND(OR(Z$1005="",Datos!Z586&gt;=Z$1005),OR(Z$1006="",Datos!Z586&lt;=Z$1006))),FALSE),OR(ISNUMBER(FIND(";"&amp;UPPER(TRIM(Datos!Z586&amp;""))&amp;"=",Z$1007)),ISNUMBER(FIND(";"&amp;UPPER(TRIM(Datos!Z586&amp;""))&amp;";",Z$1007))),OR(UPPER(TRIM(Datos!Z586&amp;""))="SÍ",UPPER(TRIM(Datos!Z586&amp;""))="SI",UPPER(TRIM(Datos!Z586&amp;""))="NO"),IF(ISNUMBER(Datos!Z586),AND(OR(Z$1005="",Datos!Z586&gt;=Z$1005),OR(Z$1006="",Datos!Z586&lt;=Z$1006)),FALSE),TRUE))))</f>
        <v>0.0</v>
      </c>
      <c r="AA586">
        <f>IF(Datos!AA586="",0,IF(AND(AA$1008&lt;&gt;"",Datos!AA586=AA$1008),0,IF(AA$1004=0,0,1-CHOOSE(AA$1004,IF(ISNUMBER(Datos!AA586),AND(OR(AA$1005="",Datos!AA586&gt;=AA$1005),OR(AA$1006="",Datos!AA586&lt;=AA$1006)),FALSE),IF(ISNUMBER(Datos!AA586),AND(Datos!AA586=INT(Datos!AA586),AND(OR(AA$1005="",Datos!AA586&gt;=AA$1005),OR(AA$1006="",Datos!AA586&lt;=AA$1006))),FALSE),OR(ISNUMBER(FIND(";"&amp;UPPER(TRIM(Datos!AA586&amp;""))&amp;"=",AA$1007)),ISNUMBER(FIND(";"&amp;UPPER(TRIM(Datos!AA586&amp;""))&amp;";",AA$1007))),OR(UPPER(TRIM(Datos!AA586&amp;""))="SÍ",UPPER(TRIM(Datos!AA586&amp;""))="SI",UPPER(TRIM(Datos!AA586&amp;""))="NO"),IF(ISNUMBER(Datos!AA586),AND(OR(AA$1005="",Datos!AA586&gt;=AA$1005),OR(AA$1006="",Datos!AA586&lt;=AA$1006)),FALSE),TRUE))))</f>
        <v>0.0</v>
      </c>
      <c r="AB586">
        <f>IF(Datos!AB586="",0,IF(AND(AB$1008&lt;&gt;"",Datos!AB586=AB$1008),0,IF(AB$1004=0,0,1-CHOOSE(AB$1004,IF(ISNUMBER(Datos!AB586),AND(OR(AB$1005="",Datos!AB586&gt;=AB$1005),OR(AB$1006="",Datos!AB586&lt;=AB$1006)),FALSE),IF(ISNUMBER(Datos!AB586),AND(Datos!AB586=INT(Datos!AB586),AND(OR(AB$1005="",Datos!AB586&gt;=AB$1005),OR(AB$1006="",Datos!AB586&lt;=AB$1006))),FALSE),OR(ISNUMBER(FIND(";"&amp;UPPER(TRIM(Datos!AB586&amp;""))&amp;"=",AB$1007)),ISNUMBER(FIND(";"&amp;UPPER(TRIM(Datos!AB586&amp;""))&amp;";",AB$1007))),OR(UPPER(TRIM(Datos!AB586&amp;""))="SÍ",UPPER(TRIM(Datos!AB586&amp;""))="SI",UPPER(TRIM(Datos!AB586&amp;""))="NO"),IF(ISNUMBER(Datos!AB586),AND(OR(AB$1005="",Datos!AB586&gt;=AB$1005),OR(AB$1006="",Datos!AB586&lt;=AB$1006)),FALSE),TRUE))))</f>
        <v>0.0</v>
      </c>
      <c r="AC586">
        <f>IF(Datos!AC586="",0,IF(AND(AC$1008&lt;&gt;"",Datos!AC586=AC$1008),0,IF(AC$1004=0,0,1-CHOOSE(AC$1004,IF(ISNUMBER(Datos!AC586),AND(OR(AC$1005="",Datos!AC586&gt;=AC$1005),OR(AC$1006="",Datos!AC586&lt;=AC$1006)),FALSE),IF(ISNUMBER(Datos!AC586),AND(Datos!AC586=INT(Datos!AC586),AND(OR(AC$1005="",Datos!AC586&gt;=AC$1005),OR(AC$1006="",Datos!AC586&lt;=AC$1006))),FALSE),OR(ISNUMBER(FIND(";"&amp;UPPER(TRIM(Datos!AC586&amp;""))&amp;"=",AC$1007)),ISNUMBER(FIND(";"&amp;UPPER(TRIM(Datos!AC586&amp;""))&amp;";",AC$1007))),OR(UPPER(TRIM(Datos!AC586&amp;""))="SÍ",UPPER(TRIM(Datos!AC586&amp;""))="SI",UPPER(TRIM(Datos!AC586&amp;""))="NO"),IF(ISNUMBER(Datos!AC586),AND(OR(AC$1005="",Datos!AC586&gt;=AC$1005),OR(AC$1006="",Datos!AC586&lt;=AC$1006)),FALSE),TRUE))))</f>
        <v>0.0</v>
      </c>
      <c r="AD586">
        <f>IF(Datos!AD586="",0,IF(AND(AD$1008&lt;&gt;"",Datos!AD586=AD$1008),0,IF(AD$1004=0,0,1-CHOOSE(AD$1004,IF(ISNUMBER(Datos!AD586),AND(OR(AD$1005="",Datos!AD586&gt;=AD$1005),OR(AD$1006="",Datos!AD586&lt;=AD$1006)),FALSE),IF(ISNUMBER(Datos!AD586),AND(Datos!AD586=INT(Datos!AD586),AND(OR(AD$1005="",Datos!AD586&gt;=AD$1005),OR(AD$1006="",Datos!AD586&lt;=AD$1006))),FALSE),OR(ISNUMBER(FIND(";"&amp;UPPER(TRIM(Datos!AD586&amp;""))&amp;"=",AD$1007)),ISNUMBER(FIND(";"&amp;UPPER(TRIM(Datos!AD586&amp;""))&amp;";",AD$1007))),OR(UPPER(TRIM(Datos!AD586&amp;""))="SÍ",UPPER(TRIM(Datos!AD586&amp;""))="SI",UPPER(TRIM(Datos!AD586&amp;""))="NO"),IF(ISNUMBER(Datos!AD586),AND(OR(AD$1005="",Datos!AD586&gt;=AD$1005),OR(AD$1006="",Datos!AD586&lt;=AD$1006)),FALSE),TRUE))))</f>
        <v>0.0</v>
      </c>
      <c r="AE586">
        <f>IF(Datos!AE586="",0,IF(AND(AE$1008&lt;&gt;"",Datos!AE586=AE$1008),0,IF(AE$1004=0,0,1-CHOOSE(AE$1004,IF(ISNUMBER(Datos!AE586),AND(OR(AE$1005="",Datos!AE586&gt;=AE$1005),OR(AE$1006="",Datos!AE586&lt;=AE$1006)),FALSE),IF(ISNUMBER(Datos!AE586),AND(Datos!AE586=INT(Datos!AE586),AND(OR(AE$1005="",Datos!AE586&gt;=AE$1005),OR(AE$1006="",Datos!AE586&lt;=AE$1006))),FALSE),OR(ISNUMBER(FIND(";"&amp;UPPER(TRIM(Datos!AE586&amp;""))&amp;"=",AE$1007)),ISNUMBER(FIND(";"&amp;UPPER(TRIM(Datos!AE586&amp;""))&amp;";",AE$1007))),OR(UPPER(TRIM(Datos!AE586&amp;""))="SÍ",UPPER(TRIM(Datos!AE586&amp;""))="SI",UPPER(TRIM(Datos!AE586&amp;""))="NO"),IF(ISNUMBER(Datos!AE586),AND(OR(AE$1005="",Datos!AE586&gt;=AE$1005),OR(AE$1006="",Datos!AE586&lt;=AE$1006)),FALSE),TRUE))))</f>
        <v>0.0</v>
      </c>
    </row>
    <row r="587" spans="2:31">
      <c r="B587">
        <f>IF(Datos!B587="",0,IF(AND(B$1008&lt;&gt;"",Datos!B587=B$1008),0,IF(B$1004=0,0,1-CHOOSE(B$1004,IF(ISNUMBER(Datos!B587),AND(OR(B$1005="",Datos!B587&gt;=B$1005),OR(B$1006="",Datos!B587&lt;=B$1006)),FALSE),IF(ISNUMBER(Datos!B587),AND(Datos!B587=INT(Datos!B587),AND(OR(B$1005="",Datos!B587&gt;=B$1005),OR(B$1006="",Datos!B587&lt;=B$1006))),FALSE),OR(ISNUMBER(FIND(";"&amp;UPPER(TRIM(Datos!B587&amp;""))&amp;"=",B$1007)),ISNUMBER(FIND(";"&amp;UPPER(TRIM(Datos!B587&amp;""))&amp;";",B$1007))),OR(UPPER(TRIM(Datos!B587&amp;""))="SÍ",UPPER(TRIM(Datos!B587&amp;""))="SI",UPPER(TRIM(Datos!B587&amp;""))="NO"),IF(ISNUMBER(Datos!B587),AND(OR(B$1005="",Datos!B587&gt;=B$1005),OR(B$1006="",Datos!B587&lt;=B$1006)),FALSE),TRUE))))</f>
        <v>0.0</v>
      </c>
      <c r="C587">
        <f>IF(Datos!C587="",0,IF(AND(C$1008&lt;&gt;"",Datos!C587=C$1008),0,IF(C$1004=0,0,1-CHOOSE(C$1004,IF(ISNUMBER(Datos!C587),AND(OR(C$1005="",Datos!C587&gt;=C$1005),OR(C$1006="",Datos!C587&lt;=C$1006)),FALSE),IF(ISNUMBER(Datos!C587),AND(Datos!C587=INT(Datos!C587),AND(OR(C$1005="",Datos!C587&gt;=C$1005),OR(C$1006="",Datos!C587&lt;=C$1006))),FALSE),OR(ISNUMBER(FIND(";"&amp;UPPER(TRIM(Datos!C587&amp;""))&amp;"=",C$1007)),ISNUMBER(FIND(";"&amp;UPPER(TRIM(Datos!C587&amp;""))&amp;";",C$1007))),OR(UPPER(TRIM(Datos!C587&amp;""))="SÍ",UPPER(TRIM(Datos!C587&amp;""))="SI",UPPER(TRIM(Datos!C587&amp;""))="NO"),IF(ISNUMBER(Datos!C587),AND(OR(C$1005="",Datos!C587&gt;=C$1005),OR(C$1006="",Datos!C587&lt;=C$1006)),FALSE),TRUE))))</f>
        <v>0.0</v>
      </c>
      <c r="D587">
        <f>IF(Datos!D587="",0,IF(AND(D$1008&lt;&gt;"",Datos!D587=D$1008),0,IF(D$1004=0,0,1-CHOOSE(D$1004,IF(ISNUMBER(Datos!D587),AND(OR(D$1005="",Datos!D587&gt;=D$1005),OR(D$1006="",Datos!D587&lt;=D$1006)),FALSE),IF(ISNUMBER(Datos!D587),AND(Datos!D587=INT(Datos!D587),AND(OR(D$1005="",Datos!D587&gt;=D$1005),OR(D$1006="",Datos!D587&lt;=D$1006))),FALSE),OR(ISNUMBER(FIND(";"&amp;UPPER(TRIM(Datos!D587&amp;""))&amp;"=",D$1007)),ISNUMBER(FIND(";"&amp;UPPER(TRIM(Datos!D587&amp;""))&amp;";",D$1007))),OR(UPPER(TRIM(Datos!D587&amp;""))="SÍ",UPPER(TRIM(Datos!D587&amp;""))="SI",UPPER(TRIM(Datos!D587&amp;""))="NO"),IF(ISNUMBER(Datos!D587),AND(OR(D$1005="",Datos!D587&gt;=D$1005),OR(D$1006="",Datos!D587&lt;=D$1006)),FALSE),TRUE))))</f>
        <v>0.0</v>
      </c>
      <c r="E587">
        <f>IF(Datos!E587="",0,IF(AND(E$1008&lt;&gt;"",Datos!E587=E$1008),0,IF(E$1004=0,0,1-CHOOSE(E$1004,IF(ISNUMBER(Datos!E587),AND(OR(E$1005="",Datos!E587&gt;=E$1005),OR(E$1006="",Datos!E587&lt;=E$1006)),FALSE),IF(ISNUMBER(Datos!E587),AND(Datos!E587=INT(Datos!E587),AND(OR(E$1005="",Datos!E587&gt;=E$1005),OR(E$1006="",Datos!E587&lt;=E$1006))),FALSE),OR(ISNUMBER(FIND(";"&amp;UPPER(TRIM(Datos!E587&amp;""))&amp;"=",E$1007)),ISNUMBER(FIND(";"&amp;UPPER(TRIM(Datos!E587&amp;""))&amp;";",E$1007))),OR(UPPER(TRIM(Datos!E587&amp;""))="SÍ",UPPER(TRIM(Datos!E587&amp;""))="SI",UPPER(TRIM(Datos!E587&amp;""))="NO"),IF(ISNUMBER(Datos!E587),AND(OR(E$1005="",Datos!E587&gt;=E$1005),OR(E$1006="",Datos!E587&lt;=E$1006)),FALSE),TRUE))))</f>
        <v>0.0</v>
      </c>
      <c r="F587">
        <f>IF(Datos!F587="",0,IF(AND(F$1008&lt;&gt;"",Datos!F587=F$1008),0,IF(F$1004=0,0,1-CHOOSE(F$1004,IF(ISNUMBER(Datos!F587),AND(OR(F$1005="",Datos!F587&gt;=F$1005),OR(F$1006="",Datos!F587&lt;=F$1006)),FALSE),IF(ISNUMBER(Datos!F587),AND(Datos!F587=INT(Datos!F587),AND(OR(F$1005="",Datos!F587&gt;=F$1005),OR(F$1006="",Datos!F587&lt;=F$1006))),FALSE),OR(ISNUMBER(FIND(";"&amp;UPPER(TRIM(Datos!F587&amp;""))&amp;"=",F$1007)),ISNUMBER(FIND(";"&amp;UPPER(TRIM(Datos!F587&amp;""))&amp;";",F$1007))),OR(UPPER(TRIM(Datos!F587&amp;""))="SÍ",UPPER(TRIM(Datos!F587&amp;""))="SI",UPPER(TRIM(Datos!F587&amp;""))="NO"),IF(ISNUMBER(Datos!F587),AND(OR(F$1005="",Datos!F587&gt;=F$1005),OR(F$1006="",Datos!F587&lt;=F$1006)),FALSE),TRUE))))</f>
        <v>0.0</v>
      </c>
      <c r="G587">
        <f>IF(Datos!G587="",0,IF(AND(G$1008&lt;&gt;"",Datos!G587=G$1008),0,IF(G$1004=0,0,1-CHOOSE(G$1004,IF(ISNUMBER(Datos!G587),AND(OR(G$1005="",Datos!G587&gt;=G$1005),OR(G$1006="",Datos!G587&lt;=G$1006)),FALSE),IF(ISNUMBER(Datos!G587),AND(Datos!G587=INT(Datos!G587),AND(OR(G$1005="",Datos!G587&gt;=G$1005),OR(G$1006="",Datos!G587&lt;=G$1006))),FALSE),OR(ISNUMBER(FIND(";"&amp;UPPER(TRIM(Datos!G587&amp;""))&amp;"=",G$1007)),ISNUMBER(FIND(";"&amp;UPPER(TRIM(Datos!G587&amp;""))&amp;";",G$1007))),OR(UPPER(TRIM(Datos!G587&amp;""))="SÍ",UPPER(TRIM(Datos!G587&amp;""))="SI",UPPER(TRIM(Datos!G587&amp;""))="NO"),IF(ISNUMBER(Datos!G587),AND(OR(G$1005="",Datos!G587&gt;=G$1005),OR(G$1006="",Datos!G587&lt;=G$1006)),FALSE),TRUE))))</f>
        <v>0.0</v>
      </c>
      <c r="H587">
        <f>IF(Datos!H587="",0,IF(AND(H$1008&lt;&gt;"",Datos!H587=H$1008),0,IF(H$1004=0,0,1-CHOOSE(H$1004,IF(ISNUMBER(Datos!H587),AND(OR(H$1005="",Datos!H587&gt;=H$1005),OR(H$1006="",Datos!H587&lt;=H$1006)),FALSE),IF(ISNUMBER(Datos!H587),AND(Datos!H587=INT(Datos!H587),AND(OR(H$1005="",Datos!H587&gt;=H$1005),OR(H$1006="",Datos!H587&lt;=H$1006))),FALSE),OR(ISNUMBER(FIND(";"&amp;UPPER(TRIM(Datos!H587&amp;""))&amp;"=",H$1007)),ISNUMBER(FIND(";"&amp;UPPER(TRIM(Datos!H587&amp;""))&amp;";",H$1007))),OR(UPPER(TRIM(Datos!H587&amp;""))="SÍ",UPPER(TRIM(Datos!H587&amp;""))="SI",UPPER(TRIM(Datos!H587&amp;""))="NO"),IF(ISNUMBER(Datos!H587),AND(OR(H$1005="",Datos!H587&gt;=H$1005),OR(H$1006="",Datos!H587&lt;=H$1006)),FALSE),TRUE))))</f>
        <v>0.0</v>
      </c>
      <c r="I587">
        <f>IF(Datos!I587="",0,IF(AND(I$1008&lt;&gt;"",Datos!I587=I$1008),0,IF(I$1004=0,0,1-CHOOSE(I$1004,IF(ISNUMBER(Datos!I587),AND(OR(I$1005="",Datos!I587&gt;=I$1005),OR(I$1006="",Datos!I587&lt;=I$1006)),FALSE),IF(ISNUMBER(Datos!I587),AND(Datos!I587=INT(Datos!I587),AND(OR(I$1005="",Datos!I587&gt;=I$1005),OR(I$1006="",Datos!I587&lt;=I$1006))),FALSE),OR(ISNUMBER(FIND(";"&amp;UPPER(TRIM(Datos!I587&amp;""))&amp;"=",I$1007)),ISNUMBER(FIND(";"&amp;UPPER(TRIM(Datos!I587&amp;""))&amp;";",I$1007))),OR(UPPER(TRIM(Datos!I587&amp;""))="SÍ",UPPER(TRIM(Datos!I587&amp;""))="SI",UPPER(TRIM(Datos!I587&amp;""))="NO"),IF(ISNUMBER(Datos!I587),AND(OR(I$1005="",Datos!I587&gt;=I$1005),OR(I$1006="",Datos!I587&lt;=I$1006)),FALSE),TRUE))))</f>
        <v>0.0</v>
      </c>
      <c r="J587">
        <f>IF(Datos!J587="",0,IF(AND(J$1008&lt;&gt;"",Datos!J587=J$1008),0,IF(J$1004=0,0,1-CHOOSE(J$1004,IF(ISNUMBER(Datos!J587),AND(OR(J$1005="",Datos!J587&gt;=J$1005),OR(J$1006="",Datos!J587&lt;=J$1006)),FALSE),IF(ISNUMBER(Datos!J587),AND(Datos!J587=INT(Datos!J587),AND(OR(J$1005="",Datos!J587&gt;=J$1005),OR(J$1006="",Datos!J587&lt;=J$1006))),FALSE),OR(ISNUMBER(FIND(";"&amp;UPPER(TRIM(Datos!J587&amp;""))&amp;"=",J$1007)),ISNUMBER(FIND(";"&amp;UPPER(TRIM(Datos!J587&amp;""))&amp;";",J$1007))),OR(UPPER(TRIM(Datos!J587&amp;""))="SÍ",UPPER(TRIM(Datos!J587&amp;""))="SI",UPPER(TRIM(Datos!J587&amp;""))="NO"),IF(ISNUMBER(Datos!J587),AND(OR(J$1005="",Datos!J587&gt;=J$1005),OR(J$1006="",Datos!J587&lt;=J$1006)),FALSE),TRUE))))</f>
        <v>0.0</v>
      </c>
      <c r="K587">
        <f>IF(Datos!K587="",0,IF(AND(K$1008&lt;&gt;"",Datos!K587=K$1008),0,IF(K$1004=0,0,1-CHOOSE(K$1004,IF(ISNUMBER(Datos!K587),AND(OR(K$1005="",Datos!K587&gt;=K$1005),OR(K$1006="",Datos!K587&lt;=K$1006)),FALSE),IF(ISNUMBER(Datos!K587),AND(Datos!K587=INT(Datos!K587),AND(OR(K$1005="",Datos!K587&gt;=K$1005),OR(K$1006="",Datos!K587&lt;=K$1006))),FALSE),OR(ISNUMBER(FIND(";"&amp;UPPER(TRIM(Datos!K587&amp;""))&amp;"=",K$1007)),ISNUMBER(FIND(";"&amp;UPPER(TRIM(Datos!K587&amp;""))&amp;";",K$1007))),OR(UPPER(TRIM(Datos!K587&amp;""))="SÍ",UPPER(TRIM(Datos!K587&amp;""))="SI",UPPER(TRIM(Datos!K587&amp;""))="NO"),IF(ISNUMBER(Datos!K587),AND(OR(K$1005="",Datos!K587&gt;=K$1005),OR(K$1006="",Datos!K587&lt;=K$1006)),FALSE),TRUE))))</f>
        <v>0.0</v>
      </c>
      <c r="L587">
        <f>IF(Datos!L587="",0,IF(AND(L$1008&lt;&gt;"",Datos!L587=L$1008),0,IF(L$1004=0,0,1-CHOOSE(L$1004,IF(ISNUMBER(Datos!L587),AND(OR(L$1005="",Datos!L587&gt;=L$1005),OR(L$1006="",Datos!L587&lt;=L$1006)),FALSE),IF(ISNUMBER(Datos!L587),AND(Datos!L587=INT(Datos!L587),AND(OR(L$1005="",Datos!L587&gt;=L$1005),OR(L$1006="",Datos!L587&lt;=L$1006))),FALSE),OR(ISNUMBER(FIND(";"&amp;UPPER(TRIM(Datos!L587&amp;""))&amp;"=",L$1007)),ISNUMBER(FIND(";"&amp;UPPER(TRIM(Datos!L587&amp;""))&amp;";",L$1007))),OR(UPPER(TRIM(Datos!L587&amp;""))="SÍ",UPPER(TRIM(Datos!L587&amp;""))="SI",UPPER(TRIM(Datos!L587&amp;""))="NO"),IF(ISNUMBER(Datos!L587),AND(OR(L$1005="",Datos!L587&gt;=L$1005),OR(L$1006="",Datos!L587&lt;=L$1006)),FALSE),TRUE))))</f>
        <v>0.0</v>
      </c>
      <c r="M587">
        <f>IF(Datos!M587="",0,IF(AND(M$1008&lt;&gt;"",Datos!M587=M$1008),0,IF(M$1004=0,0,1-CHOOSE(M$1004,IF(ISNUMBER(Datos!M587),AND(OR(M$1005="",Datos!M587&gt;=M$1005),OR(M$1006="",Datos!M587&lt;=M$1006)),FALSE),IF(ISNUMBER(Datos!M587),AND(Datos!M587=INT(Datos!M587),AND(OR(M$1005="",Datos!M587&gt;=M$1005),OR(M$1006="",Datos!M587&lt;=M$1006))),FALSE),OR(ISNUMBER(FIND(";"&amp;UPPER(TRIM(Datos!M587&amp;""))&amp;"=",M$1007)),ISNUMBER(FIND(";"&amp;UPPER(TRIM(Datos!M587&amp;""))&amp;";",M$1007))),OR(UPPER(TRIM(Datos!M587&amp;""))="SÍ",UPPER(TRIM(Datos!M587&amp;""))="SI",UPPER(TRIM(Datos!M587&amp;""))="NO"),IF(ISNUMBER(Datos!M587),AND(OR(M$1005="",Datos!M587&gt;=M$1005),OR(M$1006="",Datos!M587&lt;=M$1006)),FALSE),TRUE))))</f>
        <v>0.0</v>
      </c>
      <c r="N587">
        <f>IF(Datos!N587="",0,IF(AND(N$1008&lt;&gt;"",Datos!N587=N$1008),0,IF(N$1004=0,0,1-CHOOSE(N$1004,IF(ISNUMBER(Datos!N587),AND(OR(N$1005="",Datos!N587&gt;=N$1005),OR(N$1006="",Datos!N587&lt;=N$1006)),FALSE),IF(ISNUMBER(Datos!N587),AND(Datos!N587=INT(Datos!N587),AND(OR(N$1005="",Datos!N587&gt;=N$1005),OR(N$1006="",Datos!N587&lt;=N$1006))),FALSE),OR(ISNUMBER(FIND(";"&amp;UPPER(TRIM(Datos!N587&amp;""))&amp;"=",N$1007)),ISNUMBER(FIND(";"&amp;UPPER(TRIM(Datos!N587&amp;""))&amp;";",N$1007))),OR(UPPER(TRIM(Datos!N587&amp;""))="SÍ",UPPER(TRIM(Datos!N587&amp;""))="SI",UPPER(TRIM(Datos!N587&amp;""))="NO"),IF(ISNUMBER(Datos!N587),AND(OR(N$1005="",Datos!N587&gt;=N$1005),OR(N$1006="",Datos!N587&lt;=N$1006)),FALSE),TRUE))))</f>
        <v>0.0</v>
      </c>
      <c r="O587">
        <f>IF(Datos!O587="",0,IF(AND(O$1008&lt;&gt;"",Datos!O587=O$1008),0,IF(O$1004=0,0,1-CHOOSE(O$1004,IF(ISNUMBER(Datos!O587),AND(OR(O$1005="",Datos!O587&gt;=O$1005),OR(O$1006="",Datos!O587&lt;=O$1006)),FALSE),IF(ISNUMBER(Datos!O587),AND(Datos!O587=INT(Datos!O587),AND(OR(O$1005="",Datos!O587&gt;=O$1005),OR(O$1006="",Datos!O587&lt;=O$1006))),FALSE),OR(ISNUMBER(FIND(";"&amp;UPPER(TRIM(Datos!O587&amp;""))&amp;"=",O$1007)),ISNUMBER(FIND(";"&amp;UPPER(TRIM(Datos!O587&amp;""))&amp;";",O$1007))),OR(UPPER(TRIM(Datos!O587&amp;""))="SÍ",UPPER(TRIM(Datos!O587&amp;""))="SI",UPPER(TRIM(Datos!O587&amp;""))="NO"),IF(ISNUMBER(Datos!O587),AND(OR(O$1005="",Datos!O587&gt;=O$1005),OR(O$1006="",Datos!O587&lt;=O$1006)),FALSE),TRUE))))</f>
        <v>0.0</v>
      </c>
      <c r="P587">
        <f>IF(Datos!P587="",0,IF(AND(P$1008&lt;&gt;"",Datos!P587=P$1008),0,IF(P$1004=0,0,1-CHOOSE(P$1004,IF(ISNUMBER(Datos!P587),AND(OR(P$1005="",Datos!P587&gt;=P$1005),OR(P$1006="",Datos!P587&lt;=P$1006)),FALSE),IF(ISNUMBER(Datos!P587),AND(Datos!P587=INT(Datos!P587),AND(OR(P$1005="",Datos!P587&gt;=P$1005),OR(P$1006="",Datos!P587&lt;=P$1006))),FALSE),OR(ISNUMBER(FIND(";"&amp;UPPER(TRIM(Datos!P587&amp;""))&amp;"=",P$1007)),ISNUMBER(FIND(";"&amp;UPPER(TRIM(Datos!P587&amp;""))&amp;";",P$1007))),OR(UPPER(TRIM(Datos!P587&amp;""))="SÍ",UPPER(TRIM(Datos!P587&amp;""))="SI",UPPER(TRIM(Datos!P587&amp;""))="NO"),IF(ISNUMBER(Datos!P587),AND(OR(P$1005="",Datos!P587&gt;=P$1005),OR(P$1006="",Datos!P587&lt;=P$1006)),FALSE),TRUE))))</f>
        <v>0.0</v>
      </c>
      <c r="Q587">
        <f>IF(Datos!Q587="",0,IF(AND(Q$1008&lt;&gt;"",Datos!Q587=Q$1008),0,IF(Q$1004=0,0,1-CHOOSE(Q$1004,IF(ISNUMBER(Datos!Q587),AND(OR(Q$1005="",Datos!Q587&gt;=Q$1005),OR(Q$1006="",Datos!Q587&lt;=Q$1006)),FALSE),IF(ISNUMBER(Datos!Q587),AND(Datos!Q587=INT(Datos!Q587),AND(OR(Q$1005="",Datos!Q587&gt;=Q$1005),OR(Q$1006="",Datos!Q587&lt;=Q$1006))),FALSE),OR(ISNUMBER(FIND(";"&amp;UPPER(TRIM(Datos!Q587&amp;""))&amp;"=",Q$1007)),ISNUMBER(FIND(";"&amp;UPPER(TRIM(Datos!Q587&amp;""))&amp;";",Q$1007))),OR(UPPER(TRIM(Datos!Q587&amp;""))="SÍ",UPPER(TRIM(Datos!Q587&amp;""))="SI",UPPER(TRIM(Datos!Q587&amp;""))="NO"),IF(ISNUMBER(Datos!Q587),AND(OR(Q$1005="",Datos!Q587&gt;=Q$1005),OR(Q$1006="",Datos!Q587&lt;=Q$1006)),FALSE),TRUE))))</f>
        <v>0.0</v>
      </c>
      <c r="R587">
        <f>IF(Datos!R587="",0,IF(AND(R$1008&lt;&gt;"",Datos!R587=R$1008),0,IF(R$1004=0,0,1-CHOOSE(R$1004,IF(ISNUMBER(Datos!R587),AND(OR(R$1005="",Datos!R587&gt;=R$1005),OR(R$1006="",Datos!R587&lt;=R$1006)),FALSE),IF(ISNUMBER(Datos!R587),AND(Datos!R587=INT(Datos!R587),AND(OR(R$1005="",Datos!R587&gt;=R$1005),OR(R$1006="",Datos!R587&lt;=R$1006))),FALSE),OR(ISNUMBER(FIND(";"&amp;UPPER(TRIM(Datos!R587&amp;""))&amp;"=",R$1007)),ISNUMBER(FIND(";"&amp;UPPER(TRIM(Datos!R587&amp;""))&amp;";",R$1007))),OR(UPPER(TRIM(Datos!R587&amp;""))="SÍ",UPPER(TRIM(Datos!R587&amp;""))="SI",UPPER(TRIM(Datos!R587&amp;""))="NO"),IF(ISNUMBER(Datos!R587),AND(OR(R$1005="",Datos!R587&gt;=R$1005),OR(R$1006="",Datos!R587&lt;=R$1006)),FALSE),TRUE))))</f>
        <v>0.0</v>
      </c>
      <c r="S587">
        <f>IF(Datos!S587="",0,IF(AND(S$1008&lt;&gt;"",Datos!S587=S$1008),0,IF(S$1004=0,0,1-CHOOSE(S$1004,IF(ISNUMBER(Datos!S587),AND(OR(S$1005="",Datos!S587&gt;=S$1005),OR(S$1006="",Datos!S587&lt;=S$1006)),FALSE),IF(ISNUMBER(Datos!S587),AND(Datos!S587=INT(Datos!S587),AND(OR(S$1005="",Datos!S587&gt;=S$1005),OR(S$1006="",Datos!S587&lt;=S$1006))),FALSE),OR(ISNUMBER(FIND(";"&amp;UPPER(TRIM(Datos!S587&amp;""))&amp;"=",S$1007)),ISNUMBER(FIND(";"&amp;UPPER(TRIM(Datos!S587&amp;""))&amp;";",S$1007))),OR(UPPER(TRIM(Datos!S587&amp;""))="SÍ",UPPER(TRIM(Datos!S587&amp;""))="SI",UPPER(TRIM(Datos!S587&amp;""))="NO"),IF(ISNUMBER(Datos!S587),AND(OR(S$1005="",Datos!S587&gt;=S$1005),OR(S$1006="",Datos!S587&lt;=S$1006)),FALSE),TRUE))))</f>
        <v>0.0</v>
      </c>
      <c r="T587">
        <f>IF(Datos!T587="",0,IF(AND(T$1008&lt;&gt;"",Datos!T587=T$1008),0,IF(T$1004=0,0,1-CHOOSE(T$1004,IF(ISNUMBER(Datos!T587),AND(OR(T$1005="",Datos!T587&gt;=T$1005),OR(T$1006="",Datos!T587&lt;=T$1006)),FALSE),IF(ISNUMBER(Datos!T587),AND(Datos!T587=INT(Datos!T587),AND(OR(T$1005="",Datos!T587&gt;=T$1005),OR(T$1006="",Datos!T587&lt;=T$1006))),FALSE),OR(ISNUMBER(FIND(";"&amp;UPPER(TRIM(Datos!T587&amp;""))&amp;"=",T$1007)),ISNUMBER(FIND(";"&amp;UPPER(TRIM(Datos!T587&amp;""))&amp;";",T$1007))),OR(UPPER(TRIM(Datos!T587&amp;""))="SÍ",UPPER(TRIM(Datos!T587&amp;""))="SI",UPPER(TRIM(Datos!T587&amp;""))="NO"),IF(ISNUMBER(Datos!T587),AND(OR(T$1005="",Datos!T587&gt;=T$1005),OR(T$1006="",Datos!T587&lt;=T$1006)),FALSE),TRUE))))</f>
        <v>0.0</v>
      </c>
      <c r="U587">
        <f>IF(Datos!U587="",0,IF(AND(U$1008&lt;&gt;"",Datos!U587=U$1008),0,IF(U$1004=0,0,1-CHOOSE(U$1004,IF(ISNUMBER(Datos!U587),AND(OR(U$1005="",Datos!U587&gt;=U$1005),OR(U$1006="",Datos!U587&lt;=U$1006)),FALSE),IF(ISNUMBER(Datos!U587),AND(Datos!U587=INT(Datos!U587),AND(OR(U$1005="",Datos!U587&gt;=U$1005),OR(U$1006="",Datos!U587&lt;=U$1006))),FALSE),OR(ISNUMBER(FIND(";"&amp;UPPER(TRIM(Datos!U587&amp;""))&amp;"=",U$1007)),ISNUMBER(FIND(";"&amp;UPPER(TRIM(Datos!U587&amp;""))&amp;";",U$1007))),OR(UPPER(TRIM(Datos!U587&amp;""))="SÍ",UPPER(TRIM(Datos!U587&amp;""))="SI",UPPER(TRIM(Datos!U587&amp;""))="NO"),IF(ISNUMBER(Datos!U587),AND(OR(U$1005="",Datos!U587&gt;=U$1005),OR(U$1006="",Datos!U587&lt;=U$1006)),FALSE),TRUE))))</f>
        <v>0.0</v>
      </c>
      <c r="V587">
        <f>IF(Datos!V587="",0,IF(AND(V$1008&lt;&gt;"",Datos!V587=V$1008),0,IF(V$1004=0,0,1-CHOOSE(V$1004,IF(ISNUMBER(Datos!V587),AND(OR(V$1005="",Datos!V587&gt;=V$1005),OR(V$1006="",Datos!V587&lt;=V$1006)),FALSE),IF(ISNUMBER(Datos!V587),AND(Datos!V587=INT(Datos!V587),AND(OR(V$1005="",Datos!V587&gt;=V$1005),OR(V$1006="",Datos!V587&lt;=V$1006))),FALSE),OR(ISNUMBER(FIND(";"&amp;UPPER(TRIM(Datos!V587&amp;""))&amp;"=",V$1007)),ISNUMBER(FIND(";"&amp;UPPER(TRIM(Datos!V587&amp;""))&amp;";",V$1007))),OR(UPPER(TRIM(Datos!V587&amp;""))="SÍ",UPPER(TRIM(Datos!V587&amp;""))="SI",UPPER(TRIM(Datos!V587&amp;""))="NO"),IF(ISNUMBER(Datos!V587),AND(OR(V$1005="",Datos!V587&gt;=V$1005),OR(V$1006="",Datos!V587&lt;=V$1006)),FALSE),TRUE))))</f>
        <v>0.0</v>
      </c>
      <c r="W587">
        <f>IF(Datos!W587="",0,IF(AND(W$1008&lt;&gt;"",Datos!W587=W$1008),0,IF(W$1004=0,0,1-CHOOSE(W$1004,IF(ISNUMBER(Datos!W587),AND(OR(W$1005="",Datos!W587&gt;=W$1005),OR(W$1006="",Datos!W587&lt;=W$1006)),FALSE),IF(ISNUMBER(Datos!W587),AND(Datos!W587=INT(Datos!W587),AND(OR(W$1005="",Datos!W587&gt;=W$1005),OR(W$1006="",Datos!W587&lt;=W$1006))),FALSE),OR(ISNUMBER(FIND(";"&amp;UPPER(TRIM(Datos!W587&amp;""))&amp;"=",W$1007)),ISNUMBER(FIND(";"&amp;UPPER(TRIM(Datos!W587&amp;""))&amp;";",W$1007))),OR(UPPER(TRIM(Datos!W587&amp;""))="SÍ",UPPER(TRIM(Datos!W587&amp;""))="SI",UPPER(TRIM(Datos!W587&amp;""))="NO"),IF(ISNUMBER(Datos!W587),AND(OR(W$1005="",Datos!W587&gt;=W$1005),OR(W$1006="",Datos!W587&lt;=W$1006)),FALSE),TRUE))))</f>
        <v>0.0</v>
      </c>
      <c r="X587">
        <f>IF(Datos!X587="",0,IF(AND(X$1008&lt;&gt;"",Datos!X587=X$1008),0,IF(X$1004=0,0,1-CHOOSE(X$1004,IF(ISNUMBER(Datos!X587),AND(OR(X$1005="",Datos!X587&gt;=X$1005),OR(X$1006="",Datos!X587&lt;=X$1006)),FALSE),IF(ISNUMBER(Datos!X587),AND(Datos!X587=INT(Datos!X587),AND(OR(X$1005="",Datos!X587&gt;=X$1005),OR(X$1006="",Datos!X587&lt;=X$1006))),FALSE),OR(ISNUMBER(FIND(";"&amp;UPPER(TRIM(Datos!X587&amp;""))&amp;"=",X$1007)),ISNUMBER(FIND(";"&amp;UPPER(TRIM(Datos!X587&amp;""))&amp;";",X$1007))),OR(UPPER(TRIM(Datos!X587&amp;""))="SÍ",UPPER(TRIM(Datos!X587&amp;""))="SI",UPPER(TRIM(Datos!X587&amp;""))="NO"),IF(ISNUMBER(Datos!X587),AND(OR(X$1005="",Datos!X587&gt;=X$1005),OR(X$1006="",Datos!X587&lt;=X$1006)),FALSE),TRUE))))</f>
        <v>0.0</v>
      </c>
      <c r="Y587">
        <f>IF(Datos!Y587="",0,IF(AND(Y$1008&lt;&gt;"",Datos!Y587=Y$1008),0,IF(Y$1004=0,0,1-CHOOSE(Y$1004,IF(ISNUMBER(Datos!Y587),AND(OR(Y$1005="",Datos!Y587&gt;=Y$1005),OR(Y$1006="",Datos!Y587&lt;=Y$1006)),FALSE),IF(ISNUMBER(Datos!Y587),AND(Datos!Y587=INT(Datos!Y587),AND(OR(Y$1005="",Datos!Y587&gt;=Y$1005),OR(Y$1006="",Datos!Y587&lt;=Y$1006))),FALSE),OR(ISNUMBER(FIND(";"&amp;UPPER(TRIM(Datos!Y587&amp;""))&amp;"=",Y$1007)),ISNUMBER(FIND(";"&amp;UPPER(TRIM(Datos!Y587&amp;""))&amp;";",Y$1007))),OR(UPPER(TRIM(Datos!Y587&amp;""))="SÍ",UPPER(TRIM(Datos!Y587&amp;""))="SI",UPPER(TRIM(Datos!Y587&amp;""))="NO"),IF(ISNUMBER(Datos!Y587),AND(OR(Y$1005="",Datos!Y587&gt;=Y$1005),OR(Y$1006="",Datos!Y587&lt;=Y$1006)),FALSE),TRUE))))</f>
        <v>0.0</v>
      </c>
      <c r="Z587">
        <f>IF(Datos!Z587="",0,IF(AND(Z$1008&lt;&gt;"",Datos!Z587=Z$1008),0,IF(Z$1004=0,0,1-CHOOSE(Z$1004,IF(ISNUMBER(Datos!Z587),AND(OR(Z$1005="",Datos!Z587&gt;=Z$1005),OR(Z$1006="",Datos!Z587&lt;=Z$1006)),FALSE),IF(ISNUMBER(Datos!Z587),AND(Datos!Z587=INT(Datos!Z587),AND(OR(Z$1005="",Datos!Z587&gt;=Z$1005),OR(Z$1006="",Datos!Z587&lt;=Z$1006))),FALSE),OR(ISNUMBER(FIND(";"&amp;UPPER(TRIM(Datos!Z587&amp;""))&amp;"=",Z$1007)),ISNUMBER(FIND(";"&amp;UPPER(TRIM(Datos!Z587&amp;""))&amp;";",Z$1007))),OR(UPPER(TRIM(Datos!Z587&amp;""))="SÍ",UPPER(TRIM(Datos!Z587&amp;""))="SI",UPPER(TRIM(Datos!Z587&amp;""))="NO"),IF(ISNUMBER(Datos!Z587),AND(OR(Z$1005="",Datos!Z587&gt;=Z$1005),OR(Z$1006="",Datos!Z587&lt;=Z$1006)),FALSE),TRUE))))</f>
        <v>0.0</v>
      </c>
      <c r="AA587">
        <f>IF(Datos!AA587="",0,IF(AND(AA$1008&lt;&gt;"",Datos!AA587=AA$1008),0,IF(AA$1004=0,0,1-CHOOSE(AA$1004,IF(ISNUMBER(Datos!AA587),AND(OR(AA$1005="",Datos!AA587&gt;=AA$1005),OR(AA$1006="",Datos!AA587&lt;=AA$1006)),FALSE),IF(ISNUMBER(Datos!AA587),AND(Datos!AA587=INT(Datos!AA587),AND(OR(AA$1005="",Datos!AA587&gt;=AA$1005),OR(AA$1006="",Datos!AA587&lt;=AA$1006))),FALSE),OR(ISNUMBER(FIND(";"&amp;UPPER(TRIM(Datos!AA587&amp;""))&amp;"=",AA$1007)),ISNUMBER(FIND(";"&amp;UPPER(TRIM(Datos!AA587&amp;""))&amp;";",AA$1007))),OR(UPPER(TRIM(Datos!AA587&amp;""))="SÍ",UPPER(TRIM(Datos!AA587&amp;""))="SI",UPPER(TRIM(Datos!AA587&amp;""))="NO"),IF(ISNUMBER(Datos!AA587),AND(OR(AA$1005="",Datos!AA587&gt;=AA$1005),OR(AA$1006="",Datos!AA587&lt;=AA$1006)),FALSE),TRUE))))</f>
        <v>0.0</v>
      </c>
      <c r="AB587">
        <f>IF(Datos!AB587="",0,IF(AND(AB$1008&lt;&gt;"",Datos!AB587=AB$1008),0,IF(AB$1004=0,0,1-CHOOSE(AB$1004,IF(ISNUMBER(Datos!AB587),AND(OR(AB$1005="",Datos!AB587&gt;=AB$1005),OR(AB$1006="",Datos!AB587&lt;=AB$1006)),FALSE),IF(ISNUMBER(Datos!AB587),AND(Datos!AB587=INT(Datos!AB587),AND(OR(AB$1005="",Datos!AB587&gt;=AB$1005),OR(AB$1006="",Datos!AB587&lt;=AB$1006))),FALSE),OR(ISNUMBER(FIND(";"&amp;UPPER(TRIM(Datos!AB587&amp;""))&amp;"=",AB$1007)),ISNUMBER(FIND(";"&amp;UPPER(TRIM(Datos!AB587&amp;""))&amp;";",AB$1007))),OR(UPPER(TRIM(Datos!AB587&amp;""))="SÍ",UPPER(TRIM(Datos!AB587&amp;""))="SI",UPPER(TRIM(Datos!AB587&amp;""))="NO"),IF(ISNUMBER(Datos!AB587),AND(OR(AB$1005="",Datos!AB587&gt;=AB$1005),OR(AB$1006="",Datos!AB587&lt;=AB$1006)),FALSE),TRUE))))</f>
        <v>0.0</v>
      </c>
      <c r="AC587">
        <f>IF(Datos!AC587="",0,IF(AND(AC$1008&lt;&gt;"",Datos!AC587=AC$1008),0,IF(AC$1004=0,0,1-CHOOSE(AC$1004,IF(ISNUMBER(Datos!AC587),AND(OR(AC$1005="",Datos!AC587&gt;=AC$1005),OR(AC$1006="",Datos!AC587&lt;=AC$1006)),FALSE),IF(ISNUMBER(Datos!AC587),AND(Datos!AC587=INT(Datos!AC587),AND(OR(AC$1005="",Datos!AC587&gt;=AC$1005),OR(AC$1006="",Datos!AC587&lt;=AC$1006))),FALSE),OR(ISNUMBER(FIND(";"&amp;UPPER(TRIM(Datos!AC587&amp;""))&amp;"=",AC$1007)),ISNUMBER(FIND(";"&amp;UPPER(TRIM(Datos!AC587&amp;""))&amp;";",AC$1007))),OR(UPPER(TRIM(Datos!AC587&amp;""))="SÍ",UPPER(TRIM(Datos!AC587&amp;""))="SI",UPPER(TRIM(Datos!AC587&amp;""))="NO"),IF(ISNUMBER(Datos!AC587),AND(OR(AC$1005="",Datos!AC587&gt;=AC$1005),OR(AC$1006="",Datos!AC587&lt;=AC$1006)),FALSE),TRUE))))</f>
        <v>0.0</v>
      </c>
      <c r="AD587">
        <f>IF(Datos!AD587="",0,IF(AND(AD$1008&lt;&gt;"",Datos!AD587=AD$1008),0,IF(AD$1004=0,0,1-CHOOSE(AD$1004,IF(ISNUMBER(Datos!AD587),AND(OR(AD$1005="",Datos!AD587&gt;=AD$1005),OR(AD$1006="",Datos!AD587&lt;=AD$1006)),FALSE),IF(ISNUMBER(Datos!AD587),AND(Datos!AD587=INT(Datos!AD587),AND(OR(AD$1005="",Datos!AD587&gt;=AD$1005),OR(AD$1006="",Datos!AD587&lt;=AD$1006))),FALSE),OR(ISNUMBER(FIND(";"&amp;UPPER(TRIM(Datos!AD587&amp;""))&amp;"=",AD$1007)),ISNUMBER(FIND(";"&amp;UPPER(TRIM(Datos!AD587&amp;""))&amp;";",AD$1007))),OR(UPPER(TRIM(Datos!AD587&amp;""))="SÍ",UPPER(TRIM(Datos!AD587&amp;""))="SI",UPPER(TRIM(Datos!AD587&amp;""))="NO"),IF(ISNUMBER(Datos!AD587),AND(OR(AD$1005="",Datos!AD587&gt;=AD$1005),OR(AD$1006="",Datos!AD587&lt;=AD$1006)),FALSE),TRUE))))</f>
        <v>0.0</v>
      </c>
      <c r="AE587">
        <f>IF(Datos!AE587="",0,IF(AND(AE$1008&lt;&gt;"",Datos!AE587=AE$1008),0,IF(AE$1004=0,0,1-CHOOSE(AE$1004,IF(ISNUMBER(Datos!AE587),AND(OR(AE$1005="",Datos!AE587&gt;=AE$1005),OR(AE$1006="",Datos!AE587&lt;=AE$1006)),FALSE),IF(ISNUMBER(Datos!AE587),AND(Datos!AE587=INT(Datos!AE587),AND(OR(AE$1005="",Datos!AE587&gt;=AE$1005),OR(AE$1006="",Datos!AE587&lt;=AE$1006))),FALSE),OR(ISNUMBER(FIND(";"&amp;UPPER(TRIM(Datos!AE587&amp;""))&amp;"=",AE$1007)),ISNUMBER(FIND(";"&amp;UPPER(TRIM(Datos!AE587&amp;""))&amp;";",AE$1007))),OR(UPPER(TRIM(Datos!AE587&amp;""))="SÍ",UPPER(TRIM(Datos!AE587&amp;""))="SI",UPPER(TRIM(Datos!AE587&amp;""))="NO"),IF(ISNUMBER(Datos!AE587),AND(OR(AE$1005="",Datos!AE587&gt;=AE$1005),OR(AE$1006="",Datos!AE587&lt;=AE$1006)),FALSE),TRUE))))</f>
        <v>0.0</v>
      </c>
    </row>
    <row r="588" spans="2:31">
      <c r="B588">
        <f>IF(Datos!B588="",0,IF(AND(B$1008&lt;&gt;"",Datos!B588=B$1008),0,IF(B$1004=0,0,1-CHOOSE(B$1004,IF(ISNUMBER(Datos!B588),AND(OR(B$1005="",Datos!B588&gt;=B$1005),OR(B$1006="",Datos!B588&lt;=B$1006)),FALSE),IF(ISNUMBER(Datos!B588),AND(Datos!B588=INT(Datos!B588),AND(OR(B$1005="",Datos!B588&gt;=B$1005),OR(B$1006="",Datos!B588&lt;=B$1006))),FALSE),OR(ISNUMBER(FIND(";"&amp;UPPER(TRIM(Datos!B588&amp;""))&amp;"=",B$1007)),ISNUMBER(FIND(";"&amp;UPPER(TRIM(Datos!B588&amp;""))&amp;";",B$1007))),OR(UPPER(TRIM(Datos!B588&amp;""))="SÍ",UPPER(TRIM(Datos!B588&amp;""))="SI",UPPER(TRIM(Datos!B588&amp;""))="NO"),IF(ISNUMBER(Datos!B588),AND(OR(B$1005="",Datos!B588&gt;=B$1005),OR(B$1006="",Datos!B588&lt;=B$1006)),FALSE),TRUE))))</f>
        <v>0.0</v>
      </c>
      <c r="C588">
        <f>IF(Datos!C588="",0,IF(AND(C$1008&lt;&gt;"",Datos!C588=C$1008),0,IF(C$1004=0,0,1-CHOOSE(C$1004,IF(ISNUMBER(Datos!C588),AND(OR(C$1005="",Datos!C588&gt;=C$1005),OR(C$1006="",Datos!C588&lt;=C$1006)),FALSE),IF(ISNUMBER(Datos!C588),AND(Datos!C588=INT(Datos!C588),AND(OR(C$1005="",Datos!C588&gt;=C$1005),OR(C$1006="",Datos!C588&lt;=C$1006))),FALSE),OR(ISNUMBER(FIND(";"&amp;UPPER(TRIM(Datos!C588&amp;""))&amp;"=",C$1007)),ISNUMBER(FIND(";"&amp;UPPER(TRIM(Datos!C588&amp;""))&amp;";",C$1007))),OR(UPPER(TRIM(Datos!C588&amp;""))="SÍ",UPPER(TRIM(Datos!C588&amp;""))="SI",UPPER(TRIM(Datos!C588&amp;""))="NO"),IF(ISNUMBER(Datos!C588),AND(OR(C$1005="",Datos!C588&gt;=C$1005),OR(C$1006="",Datos!C588&lt;=C$1006)),FALSE),TRUE))))</f>
        <v>0.0</v>
      </c>
      <c r="D588">
        <f>IF(Datos!D588="",0,IF(AND(D$1008&lt;&gt;"",Datos!D588=D$1008),0,IF(D$1004=0,0,1-CHOOSE(D$1004,IF(ISNUMBER(Datos!D588),AND(OR(D$1005="",Datos!D588&gt;=D$1005),OR(D$1006="",Datos!D588&lt;=D$1006)),FALSE),IF(ISNUMBER(Datos!D588),AND(Datos!D588=INT(Datos!D588),AND(OR(D$1005="",Datos!D588&gt;=D$1005),OR(D$1006="",Datos!D588&lt;=D$1006))),FALSE),OR(ISNUMBER(FIND(";"&amp;UPPER(TRIM(Datos!D588&amp;""))&amp;"=",D$1007)),ISNUMBER(FIND(";"&amp;UPPER(TRIM(Datos!D588&amp;""))&amp;";",D$1007))),OR(UPPER(TRIM(Datos!D588&amp;""))="SÍ",UPPER(TRIM(Datos!D588&amp;""))="SI",UPPER(TRIM(Datos!D588&amp;""))="NO"),IF(ISNUMBER(Datos!D588),AND(OR(D$1005="",Datos!D588&gt;=D$1005),OR(D$1006="",Datos!D588&lt;=D$1006)),FALSE),TRUE))))</f>
        <v>0.0</v>
      </c>
      <c r="E588">
        <f>IF(Datos!E588="",0,IF(AND(E$1008&lt;&gt;"",Datos!E588=E$1008),0,IF(E$1004=0,0,1-CHOOSE(E$1004,IF(ISNUMBER(Datos!E588),AND(OR(E$1005="",Datos!E588&gt;=E$1005),OR(E$1006="",Datos!E588&lt;=E$1006)),FALSE),IF(ISNUMBER(Datos!E588),AND(Datos!E588=INT(Datos!E588),AND(OR(E$1005="",Datos!E588&gt;=E$1005),OR(E$1006="",Datos!E588&lt;=E$1006))),FALSE),OR(ISNUMBER(FIND(";"&amp;UPPER(TRIM(Datos!E588&amp;""))&amp;"=",E$1007)),ISNUMBER(FIND(";"&amp;UPPER(TRIM(Datos!E588&amp;""))&amp;";",E$1007))),OR(UPPER(TRIM(Datos!E588&amp;""))="SÍ",UPPER(TRIM(Datos!E588&amp;""))="SI",UPPER(TRIM(Datos!E588&amp;""))="NO"),IF(ISNUMBER(Datos!E588),AND(OR(E$1005="",Datos!E588&gt;=E$1005),OR(E$1006="",Datos!E588&lt;=E$1006)),FALSE),TRUE))))</f>
        <v>0.0</v>
      </c>
      <c r="F588">
        <f>IF(Datos!F588="",0,IF(AND(F$1008&lt;&gt;"",Datos!F588=F$1008),0,IF(F$1004=0,0,1-CHOOSE(F$1004,IF(ISNUMBER(Datos!F588),AND(OR(F$1005="",Datos!F588&gt;=F$1005),OR(F$1006="",Datos!F588&lt;=F$1006)),FALSE),IF(ISNUMBER(Datos!F588),AND(Datos!F588=INT(Datos!F588),AND(OR(F$1005="",Datos!F588&gt;=F$1005),OR(F$1006="",Datos!F588&lt;=F$1006))),FALSE),OR(ISNUMBER(FIND(";"&amp;UPPER(TRIM(Datos!F588&amp;""))&amp;"=",F$1007)),ISNUMBER(FIND(";"&amp;UPPER(TRIM(Datos!F588&amp;""))&amp;";",F$1007))),OR(UPPER(TRIM(Datos!F588&amp;""))="SÍ",UPPER(TRIM(Datos!F588&amp;""))="SI",UPPER(TRIM(Datos!F588&amp;""))="NO"),IF(ISNUMBER(Datos!F588),AND(OR(F$1005="",Datos!F588&gt;=F$1005),OR(F$1006="",Datos!F588&lt;=F$1006)),FALSE),TRUE))))</f>
        <v>0.0</v>
      </c>
      <c r="G588">
        <f>IF(Datos!G588="",0,IF(AND(G$1008&lt;&gt;"",Datos!G588=G$1008),0,IF(G$1004=0,0,1-CHOOSE(G$1004,IF(ISNUMBER(Datos!G588),AND(OR(G$1005="",Datos!G588&gt;=G$1005),OR(G$1006="",Datos!G588&lt;=G$1006)),FALSE),IF(ISNUMBER(Datos!G588),AND(Datos!G588=INT(Datos!G588),AND(OR(G$1005="",Datos!G588&gt;=G$1005),OR(G$1006="",Datos!G588&lt;=G$1006))),FALSE),OR(ISNUMBER(FIND(";"&amp;UPPER(TRIM(Datos!G588&amp;""))&amp;"=",G$1007)),ISNUMBER(FIND(";"&amp;UPPER(TRIM(Datos!G588&amp;""))&amp;";",G$1007))),OR(UPPER(TRIM(Datos!G588&amp;""))="SÍ",UPPER(TRIM(Datos!G588&amp;""))="SI",UPPER(TRIM(Datos!G588&amp;""))="NO"),IF(ISNUMBER(Datos!G588),AND(OR(G$1005="",Datos!G588&gt;=G$1005),OR(G$1006="",Datos!G588&lt;=G$1006)),FALSE),TRUE))))</f>
        <v>0.0</v>
      </c>
      <c r="H588">
        <f>IF(Datos!H588="",0,IF(AND(H$1008&lt;&gt;"",Datos!H588=H$1008),0,IF(H$1004=0,0,1-CHOOSE(H$1004,IF(ISNUMBER(Datos!H588),AND(OR(H$1005="",Datos!H588&gt;=H$1005),OR(H$1006="",Datos!H588&lt;=H$1006)),FALSE),IF(ISNUMBER(Datos!H588),AND(Datos!H588=INT(Datos!H588),AND(OR(H$1005="",Datos!H588&gt;=H$1005),OR(H$1006="",Datos!H588&lt;=H$1006))),FALSE),OR(ISNUMBER(FIND(";"&amp;UPPER(TRIM(Datos!H588&amp;""))&amp;"=",H$1007)),ISNUMBER(FIND(";"&amp;UPPER(TRIM(Datos!H588&amp;""))&amp;";",H$1007))),OR(UPPER(TRIM(Datos!H588&amp;""))="SÍ",UPPER(TRIM(Datos!H588&amp;""))="SI",UPPER(TRIM(Datos!H588&amp;""))="NO"),IF(ISNUMBER(Datos!H588),AND(OR(H$1005="",Datos!H588&gt;=H$1005),OR(H$1006="",Datos!H588&lt;=H$1006)),FALSE),TRUE))))</f>
        <v>0.0</v>
      </c>
      <c r="I588">
        <f>IF(Datos!I588="",0,IF(AND(I$1008&lt;&gt;"",Datos!I588=I$1008),0,IF(I$1004=0,0,1-CHOOSE(I$1004,IF(ISNUMBER(Datos!I588),AND(OR(I$1005="",Datos!I588&gt;=I$1005),OR(I$1006="",Datos!I588&lt;=I$1006)),FALSE),IF(ISNUMBER(Datos!I588),AND(Datos!I588=INT(Datos!I588),AND(OR(I$1005="",Datos!I588&gt;=I$1005),OR(I$1006="",Datos!I588&lt;=I$1006))),FALSE),OR(ISNUMBER(FIND(";"&amp;UPPER(TRIM(Datos!I588&amp;""))&amp;"=",I$1007)),ISNUMBER(FIND(";"&amp;UPPER(TRIM(Datos!I588&amp;""))&amp;";",I$1007))),OR(UPPER(TRIM(Datos!I588&amp;""))="SÍ",UPPER(TRIM(Datos!I588&amp;""))="SI",UPPER(TRIM(Datos!I588&amp;""))="NO"),IF(ISNUMBER(Datos!I588),AND(OR(I$1005="",Datos!I588&gt;=I$1005),OR(I$1006="",Datos!I588&lt;=I$1006)),FALSE),TRUE))))</f>
        <v>0.0</v>
      </c>
      <c r="J588">
        <f>IF(Datos!J588="",0,IF(AND(J$1008&lt;&gt;"",Datos!J588=J$1008),0,IF(J$1004=0,0,1-CHOOSE(J$1004,IF(ISNUMBER(Datos!J588),AND(OR(J$1005="",Datos!J588&gt;=J$1005),OR(J$1006="",Datos!J588&lt;=J$1006)),FALSE),IF(ISNUMBER(Datos!J588),AND(Datos!J588=INT(Datos!J588),AND(OR(J$1005="",Datos!J588&gt;=J$1005),OR(J$1006="",Datos!J588&lt;=J$1006))),FALSE),OR(ISNUMBER(FIND(";"&amp;UPPER(TRIM(Datos!J588&amp;""))&amp;"=",J$1007)),ISNUMBER(FIND(";"&amp;UPPER(TRIM(Datos!J588&amp;""))&amp;";",J$1007))),OR(UPPER(TRIM(Datos!J588&amp;""))="SÍ",UPPER(TRIM(Datos!J588&amp;""))="SI",UPPER(TRIM(Datos!J588&amp;""))="NO"),IF(ISNUMBER(Datos!J588),AND(OR(J$1005="",Datos!J588&gt;=J$1005),OR(J$1006="",Datos!J588&lt;=J$1006)),FALSE),TRUE))))</f>
        <v>0.0</v>
      </c>
      <c r="K588">
        <f>IF(Datos!K588="",0,IF(AND(K$1008&lt;&gt;"",Datos!K588=K$1008),0,IF(K$1004=0,0,1-CHOOSE(K$1004,IF(ISNUMBER(Datos!K588),AND(OR(K$1005="",Datos!K588&gt;=K$1005),OR(K$1006="",Datos!K588&lt;=K$1006)),FALSE),IF(ISNUMBER(Datos!K588),AND(Datos!K588=INT(Datos!K588),AND(OR(K$1005="",Datos!K588&gt;=K$1005),OR(K$1006="",Datos!K588&lt;=K$1006))),FALSE),OR(ISNUMBER(FIND(";"&amp;UPPER(TRIM(Datos!K588&amp;""))&amp;"=",K$1007)),ISNUMBER(FIND(";"&amp;UPPER(TRIM(Datos!K588&amp;""))&amp;";",K$1007))),OR(UPPER(TRIM(Datos!K588&amp;""))="SÍ",UPPER(TRIM(Datos!K588&amp;""))="SI",UPPER(TRIM(Datos!K588&amp;""))="NO"),IF(ISNUMBER(Datos!K588),AND(OR(K$1005="",Datos!K588&gt;=K$1005),OR(K$1006="",Datos!K588&lt;=K$1006)),FALSE),TRUE))))</f>
        <v>0.0</v>
      </c>
      <c r="L588">
        <f>IF(Datos!L588="",0,IF(AND(L$1008&lt;&gt;"",Datos!L588=L$1008),0,IF(L$1004=0,0,1-CHOOSE(L$1004,IF(ISNUMBER(Datos!L588),AND(OR(L$1005="",Datos!L588&gt;=L$1005),OR(L$1006="",Datos!L588&lt;=L$1006)),FALSE),IF(ISNUMBER(Datos!L588),AND(Datos!L588=INT(Datos!L588),AND(OR(L$1005="",Datos!L588&gt;=L$1005),OR(L$1006="",Datos!L588&lt;=L$1006))),FALSE),OR(ISNUMBER(FIND(";"&amp;UPPER(TRIM(Datos!L588&amp;""))&amp;"=",L$1007)),ISNUMBER(FIND(";"&amp;UPPER(TRIM(Datos!L588&amp;""))&amp;";",L$1007))),OR(UPPER(TRIM(Datos!L588&amp;""))="SÍ",UPPER(TRIM(Datos!L588&amp;""))="SI",UPPER(TRIM(Datos!L588&amp;""))="NO"),IF(ISNUMBER(Datos!L588),AND(OR(L$1005="",Datos!L588&gt;=L$1005),OR(L$1006="",Datos!L588&lt;=L$1006)),FALSE),TRUE))))</f>
        <v>0.0</v>
      </c>
      <c r="M588">
        <f>IF(Datos!M588="",0,IF(AND(M$1008&lt;&gt;"",Datos!M588=M$1008),0,IF(M$1004=0,0,1-CHOOSE(M$1004,IF(ISNUMBER(Datos!M588),AND(OR(M$1005="",Datos!M588&gt;=M$1005),OR(M$1006="",Datos!M588&lt;=M$1006)),FALSE),IF(ISNUMBER(Datos!M588),AND(Datos!M588=INT(Datos!M588),AND(OR(M$1005="",Datos!M588&gt;=M$1005),OR(M$1006="",Datos!M588&lt;=M$1006))),FALSE),OR(ISNUMBER(FIND(";"&amp;UPPER(TRIM(Datos!M588&amp;""))&amp;"=",M$1007)),ISNUMBER(FIND(";"&amp;UPPER(TRIM(Datos!M588&amp;""))&amp;";",M$1007))),OR(UPPER(TRIM(Datos!M588&amp;""))="SÍ",UPPER(TRIM(Datos!M588&amp;""))="SI",UPPER(TRIM(Datos!M588&amp;""))="NO"),IF(ISNUMBER(Datos!M588),AND(OR(M$1005="",Datos!M588&gt;=M$1005),OR(M$1006="",Datos!M588&lt;=M$1006)),FALSE),TRUE))))</f>
        <v>0.0</v>
      </c>
      <c r="N588">
        <f>IF(Datos!N588="",0,IF(AND(N$1008&lt;&gt;"",Datos!N588=N$1008),0,IF(N$1004=0,0,1-CHOOSE(N$1004,IF(ISNUMBER(Datos!N588),AND(OR(N$1005="",Datos!N588&gt;=N$1005),OR(N$1006="",Datos!N588&lt;=N$1006)),FALSE),IF(ISNUMBER(Datos!N588),AND(Datos!N588=INT(Datos!N588),AND(OR(N$1005="",Datos!N588&gt;=N$1005),OR(N$1006="",Datos!N588&lt;=N$1006))),FALSE),OR(ISNUMBER(FIND(";"&amp;UPPER(TRIM(Datos!N588&amp;""))&amp;"=",N$1007)),ISNUMBER(FIND(";"&amp;UPPER(TRIM(Datos!N588&amp;""))&amp;";",N$1007))),OR(UPPER(TRIM(Datos!N588&amp;""))="SÍ",UPPER(TRIM(Datos!N588&amp;""))="SI",UPPER(TRIM(Datos!N588&amp;""))="NO"),IF(ISNUMBER(Datos!N588),AND(OR(N$1005="",Datos!N588&gt;=N$1005),OR(N$1006="",Datos!N588&lt;=N$1006)),FALSE),TRUE))))</f>
        <v>0.0</v>
      </c>
      <c r="O588">
        <f>IF(Datos!O588="",0,IF(AND(O$1008&lt;&gt;"",Datos!O588=O$1008),0,IF(O$1004=0,0,1-CHOOSE(O$1004,IF(ISNUMBER(Datos!O588),AND(OR(O$1005="",Datos!O588&gt;=O$1005),OR(O$1006="",Datos!O588&lt;=O$1006)),FALSE),IF(ISNUMBER(Datos!O588),AND(Datos!O588=INT(Datos!O588),AND(OR(O$1005="",Datos!O588&gt;=O$1005),OR(O$1006="",Datos!O588&lt;=O$1006))),FALSE),OR(ISNUMBER(FIND(";"&amp;UPPER(TRIM(Datos!O588&amp;""))&amp;"=",O$1007)),ISNUMBER(FIND(";"&amp;UPPER(TRIM(Datos!O588&amp;""))&amp;";",O$1007))),OR(UPPER(TRIM(Datos!O588&amp;""))="SÍ",UPPER(TRIM(Datos!O588&amp;""))="SI",UPPER(TRIM(Datos!O588&amp;""))="NO"),IF(ISNUMBER(Datos!O588),AND(OR(O$1005="",Datos!O588&gt;=O$1005),OR(O$1006="",Datos!O588&lt;=O$1006)),FALSE),TRUE))))</f>
        <v>0.0</v>
      </c>
      <c r="P588">
        <f>IF(Datos!P588="",0,IF(AND(P$1008&lt;&gt;"",Datos!P588=P$1008),0,IF(P$1004=0,0,1-CHOOSE(P$1004,IF(ISNUMBER(Datos!P588),AND(OR(P$1005="",Datos!P588&gt;=P$1005),OR(P$1006="",Datos!P588&lt;=P$1006)),FALSE),IF(ISNUMBER(Datos!P588),AND(Datos!P588=INT(Datos!P588),AND(OR(P$1005="",Datos!P588&gt;=P$1005),OR(P$1006="",Datos!P588&lt;=P$1006))),FALSE),OR(ISNUMBER(FIND(";"&amp;UPPER(TRIM(Datos!P588&amp;""))&amp;"=",P$1007)),ISNUMBER(FIND(";"&amp;UPPER(TRIM(Datos!P588&amp;""))&amp;";",P$1007))),OR(UPPER(TRIM(Datos!P588&amp;""))="SÍ",UPPER(TRIM(Datos!P588&amp;""))="SI",UPPER(TRIM(Datos!P588&amp;""))="NO"),IF(ISNUMBER(Datos!P588),AND(OR(P$1005="",Datos!P588&gt;=P$1005),OR(P$1006="",Datos!P588&lt;=P$1006)),FALSE),TRUE))))</f>
        <v>0.0</v>
      </c>
      <c r="Q588">
        <f>IF(Datos!Q588="",0,IF(AND(Q$1008&lt;&gt;"",Datos!Q588=Q$1008),0,IF(Q$1004=0,0,1-CHOOSE(Q$1004,IF(ISNUMBER(Datos!Q588),AND(OR(Q$1005="",Datos!Q588&gt;=Q$1005),OR(Q$1006="",Datos!Q588&lt;=Q$1006)),FALSE),IF(ISNUMBER(Datos!Q588),AND(Datos!Q588=INT(Datos!Q588),AND(OR(Q$1005="",Datos!Q588&gt;=Q$1005),OR(Q$1006="",Datos!Q588&lt;=Q$1006))),FALSE),OR(ISNUMBER(FIND(";"&amp;UPPER(TRIM(Datos!Q588&amp;""))&amp;"=",Q$1007)),ISNUMBER(FIND(";"&amp;UPPER(TRIM(Datos!Q588&amp;""))&amp;";",Q$1007))),OR(UPPER(TRIM(Datos!Q588&amp;""))="SÍ",UPPER(TRIM(Datos!Q588&amp;""))="SI",UPPER(TRIM(Datos!Q588&amp;""))="NO"),IF(ISNUMBER(Datos!Q588),AND(OR(Q$1005="",Datos!Q588&gt;=Q$1005),OR(Q$1006="",Datos!Q588&lt;=Q$1006)),FALSE),TRUE))))</f>
        <v>0.0</v>
      </c>
      <c r="R588">
        <f>IF(Datos!R588="",0,IF(AND(R$1008&lt;&gt;"",Datos!R588=R$1008),0,IF(R$1004=0,0,1-CHOOSE(R$1004,IF(ISNUMBER(Datos!R588),AND(OR(R$1005="",Datos!R588&gt;=R$1005),OR(R$1006="",Datos!R588&lt;=R$1006)),FALSE),IF(ISNUMBER(Datos!R588),AND(Datos!R588=INT(Datos!R588),AND(OR(R$1005="",Datos!R588&gt;=R$1005),OR(R$1006="",Datos!R588&lt;=R$1006))),FALSE),OR(ISNUMBER(FIND(";"&amp;UPPER(TRIM(Datos!R588&amp;""))&amp;"=",R$1007)),ISNUMBER(FIND(";"&amp;UPPER(TRIM(Datos!R588&amp;""))&amp;";",R$1007))),OR(UPPER(TRIM(Datos!R588&amp;""))="SÍ",UPPER(TRIM(Datos!R588&amp;""))="SI",UPPER(TRIM(Datos!R588&amp;""))="NO"),IF(ISNUMBER(Datos!R588),AND(OR(R$1005="",Datos!R588&gt;=R$1005),OR(R$1006="",Datos!R588&lt;=R$1006)),FALSE),TRUE))))</f>
        <v>0.0</v>
      </c>
      <c r="S588">
        <f>IF(Datos!S588="",0,IF(AND(S$1008&lt;&gt;"",Datos!S588=S$1008),0,IF(S$1004=0,0,1-CHOOSE(S$1004,IF(ISNUMBER(Datos!S588),AND(OR(S$1005="",Datos!S588&gt;=S$1005),OR(S$1006="",Datos!S588&lt;=S$1006)),FALSE),IF(ISNUMBER(Datos!S588),AND(Datos!S588=INT(Datos!S588),AND(OR(S$1005="",Datos!S588&gt;=S$1005),OR(S$1006="",Datos!S588&lt;=S$1006))),FALSE),OR(ISNUMBER(FIND(";"&amp;UPPER(TRIM(Datos!S588&amp;""))&amp;"=",S$1007)),ISNUMBER(FIND(";"&amp;UPPER(TRIM(Datos!S588&amp;""))&amp;";",S$1007))),OR(UPPER(TRIM(Datos!S588&amp;""))="SÍ",UPPER(TRIM(Datos!S588&amp;""))="SI",UPPER(TRIM(Datos!S588&amp;""))="NO"),IF(ISNUMBER(Datos!S588),AND(OR(S$1005="",Datos!S588&gt;=S$1005),OR(S$1006="",Datos!S588&lt;=S$1006)),FALSE),TRUE))))</f>
        <v>0.0</v>
      </c>
      <c r="T588">
        <f>IF(Datos!T588="",0,IF(AND(T$1008&lt;&gt;"",Datos!T588=T$1008),0,IF(T$1004=0,0,1-CHOOSE(T$1004,IF(ISNUMBER(Datos!T588),AND(OR(T$1005="",Datos!T588&gt;=T$1005),OR(T$1006="",Datos!T588&lt;=T$1006)),FALSE),IF(ISNUMBER(Datos!T588),AND(Datos!T588=INT(Datos!T588),AND(OR(T$1005="",Datos!T588&gt;=T$1005),OR(T$1006="",Datos!T588&lt;=T$1006))),FALSE),OR(ISNUMBER(FIND(";"&amp;UPPER(TRIM(Datos!T588&amp;""))&amp;"=",T$1007)),ISNUMBER(FIND(";"&amp;UPPER(TRIM(Datos!T588&amp;""))&amp;";",T$1007))),OR(UPPER(TRIM(Datos!T588&amp;""))="SÍ",UPPER(TRIM(Datos!T588&amp;""))="SI",UPPER(TRIM(Datos!T588&amp;""))="NO"),IF(ISNUMBER(Datos!T588),AND(OR(T$1005="",Datos!T588&gt;=T$1005),OR(T$1006="",Datos!T588&lt;=T$1006)),FALSE),TRUE))))</f>
        <v>0.0</v>
      </c>
      <c r="U588">
        <f>IF(Datos!U588="",0,IF(AND(U$1008&lt;&gt;"",Datos!U588=U$1008),0,IF(U$1004=0,0,1-CHOOSE(U$1004,IF(ISNUMBER(Datos!U588),AND(OR(U$1005="",Datos!U588&gt;=U$1005),OR(U$1006="",Datos!U588&lt;=U$1006)),FALSE),IF(ISNUMBER(Datos!U588),AND(Datos!U588=INT(Datos!U588),AND(OR(U$1005="",Datos!U588&gt;=U$1005),OR(U$1006="",Datos!U588&lt;=U$1006))),FALSE),OR(ISNUMBER(FIND(";"&amp;UPPER(TRIM(Datos!U588&amp;""))&amp;"=",U$1007)),ISNUMBER(FIND(";"&amp;UPPER(TRIM(Datos!U588&amp;""))&amp;";",U$1007))),OR(UPPER(TRIM(Datos!U588&amp;""))="SÍ",UPPER(TRIM(Datos!U588&amp;""))="SI",UPPER(TRIM(Datos!U588&amp;""))="NO"),IF(ISNUMBER(Datos!U588),AND(OR(U$1005="",Datos!U588&gt;=U$1005),OR(U$1006="",Datos!U588&lt;=U$1006)),FALSE),TRUE))))</f>
        <v>0.0</v>
      </c>
      <c r="V588">
        <f>IF(Datos!V588="",0,IF(AND(V$1008&lt;&gt;"",Datos!V588=V$1008),0,IF(V$1004=0,0,1-CHOOSE(V$1004,IF(ISNUMBER(Datos!V588),AND(OR(V$1005="",Datos!V588&gt;=V$1005),OR(V$1006="",Datos!V588&lt;=V$1006)),FALSE),IF(ISNUMBER(Datos!V588),AND(Datos!V588=INT(Datos!V588),AND(OR(V$1005="",Datos!V588&gt;=V$1005),OR(V$1006="",Datos!V588&lt;=V$1006))),FALSE),OR(ISNUMBER(FIND(";"&amp;UPPER(TRIM(Datos!V588&amp;""))&amp;"=",V$1007)),ISNUMBER(FIND(";"&amp;UPPER(TRIM(Datos!V588&amp;""))&amp;";",V$1007))),OR(UPPER(TRIM(Datos!V588&amp;""))="SÍ",UPPER(TRIM(Datos!V588&amp;""))="SI",UPPER(TRIM(Datos!V588&amp;""))="NO"),IF(ISNUMBER(Datos!V588),AND(OR(V$1005="",Datos!V588&gt;=V$1005),OR(V$1006="",Datos!V588&lt;=V$1006)),FALSE),TRUE))))</f>
        <v>0.0</v>
      </c>
      <c r="W588">
        <f>IF(Datos!W588="",0,IF(AND(W$1008&lt;&gt;"",Datos!W588=W$1008),0,IF(W$1004=0,0,1-CHOOSE(W$1004,IF(ISNUMBER(Datos!W588),AND(OR(W$1005="",Datos!W588&gt;=W$1005),OR(W$1006="",Datos!W588&lt;=W$1006)),FALSE),IF(ISNUMBER(Datos!W588),AND(Datos!W588=INT(Datos!W588),AND(OR(W$1005="",Datos!W588&gt;=W$1005),OR(W$1006="",Datos!W588&lt;=W$1006))),FALSE),OR(ISNUMBER(FIND(";"&amp;UPPER(TRIM(Datos!W588&amp;""))&amp;"=",W$1007)),ISNUMBER(FIND(";"&amp;UPPER(TRIM(Datos!W588&amp;""))&amp;";",W$1007))),OR(UPPER(TRIM(Datos!W588&amp;""))="SÍ",UPPER(TRIM(Datos!W588&amp;""))="SI",UPPER(TRIM(Datos!W588&amp;""))="NO"),IF(ISNUMBER(Datos!W588),AND(OR(W$1005="",Datos!W588&gt;=W$1005),OR(W$1006="",Datos!W588&lt;=W$1006)),FALSE),TRUE))))</f>
        <v>0.0</v>
      </c>
      <c r="X588">
        <f>IF(Datos!X588="",0,IF(AND(X$1008&lt;&gt;"",Datos!X588=X$1008),0,IF(X$1004=0,0,1-CHOOSE(X$1004,IF(ISNUMBER(Datos!X588),AND(OR(X$1005="",Datos!X588&gt;=X$1005),OR(X$1006="",Datos!X588&lt;=X$1006)),FALSE),IF(ISNUMBER(Datos!X588),AND(Datos!X588=INT(Datos!X588),AND(OR(X$1005="",Datos!X588&gt;=X$1005),OR(X$1006="",Datos!X588&lt;=X$1006))),FALSE),OR(ISNUMBER(FIND(";"&amp;UPPER(TRIM(Datos!X588&amp;""))&amp;"=",X$1007)),ISNUMBER(FIND(";"&amp;UPPER(TRIM(Datos!X588&amp;""))&amp;";",X$1007))),OR(UPPER(TRIM(Datos!X588&amp;""))="SÍ",UPPER(TRIM(Datos!X588&amp;""))="SI",UPPER(TRIM(Datos!X588&amp;""))="NO"),IF(ISNUMBER(Datos!X588),AND(OR(X$1005="",Datos!X588&gt;=X$1005),OR(X$1006="",Datos!X588&lt;=X$1006)),FALSE),TRUE))))</f>
        <v>0.0</v>
      </c>
      <c r="Y588">
        <f>IF(Datos!Y588="",0,IF(AND(Y$1008&lt;&gt;"",Datos!Y588=Y$1008),0,IF(Y$1004=0,0,1-CHOOSE(Y$1004,IF(ISNUMBER(Datos!Y588),AND(OR(Y$1005="",Datos!Y588&gt;=Y$1005),OR(Y$1006="",Datos!Y588&lt;=Y$1006)),FALSE),IF(ISNUMBER(Datos!Y588),AND(Datos!Y588=INT(Datos!Y588),AND(OR(Y$1005="",Datos!Y588&gt;=Y$1005),OR(Y$1006="",Datos!Y588&lt;=Y$1006))),FALSE),OR(ISNUMBER(FIND(";"&amp;UPPER(TRIM(Datos!Y588&amp;""))&amp;"=",Y$1007)),ISNUMBER(FIND(";"&amp;UPPER(TRIM(Datos!Y588&amp;""))&amp;";",Y$1007))),OR(UPPER(TRIM(Datos!Y588&amp;""))="SÍ",UPPER(TRIM(Datos!Y588&amp;""))="SI",UPPER(TRIM(Datos!Y588&amp;""))="NO"),IF(ISNUMBER(Datos!Y588),AND(OR(Y$1005="",Datos!Y588&gt;=Y$1005),OR(Y$1006="",Datos!Y588&lt;=Y$1006)),FALSE),TRUE))))</f>
        <v>0.0</v>
      </c>
      <c r="Z588">
        <f>IF(Datos!Z588="",0,IF(AND(Z$1008&lt;&gt;"",Datos!Z588=Z$1008),0,IF(Z$1004=0,0,1-CHOOSE(Z$1004,IF(ISNUMBER(Datos!Z588),AND(OR(Z$1005="",Datos!Z588&gt;=Z$1005),OR(Z$1006="",Datos!Z588&lt;=Z$1006)),FALSE),IF(ISNUMBER(Datos!Z588),AND(Datos!Z588=INT(Datos!Z588),AND(OR(Z$1005="",Datos!Z588&gt;=Z$1005),OR(Z$1006="",Datos!Z588&lt;=Z$1006))),FALSE),OR(ISNUMBER(FIND(";"&amp;UPPER(TRIM(Datos!Z588&amp;""))&amp;"=",Z$1007)),ISNUMBER(FIND(";"&amp;UPPER(TRIM(Datos!Z588&amp;""))&amp;";",Z$1007))),OR(UPPER(TRIM(Datos!Z588&amp;""))="SÍ",UPPER(TRIM(Datos!Z588&amp;""))="SI",UPPER(TRIM(Datos!Z588&amp;""))="NO"),IF(ISNUMBER(Datos!Z588),AND(OR(Z$1005="",Datos!Z588&gt;=Z$1005),OR(Z$1006="",Datos!Z588&lt;=Z$1006)),FALSE),TRUE))))</f>
        <v>0.0</v>
      </c>
      <c r="AA588">
        <f>IF(Datos!AA588="",0,IF(AND(AA$1008&lt;&gt;"",Datos!AA588=AA$1008),0,IF(AA$1004=0,0,1-CHOOSE(AA$1004,IF(ISNUMBER(Datos!AA588),AND(OR(AA$1005="",Datos!AA588&gt;=AA$1005),OR(AA$1006="",Datos!AA588&lt;=AA$1006)),FALSE),IF(ISNUMBER(Datos!AA588),AND(Datos!AA588=INT(Datos!AA588),AND(OR(AA$1005="",Datos!AA588&gt;=AA$1005),OR(AA$1006="",Datos!AA588&lt;=AA$1006))),FALSE),OR(ISNUMBER(FIND(";"&amp;UPPER(TRIM(Datos!AA588&amp;""))&amp;"=",AA$1007)),ISNUMBER(FIND(";"&amp;UPPER(TRIM(Datos!AA588&amp;""))&amp;";",AA$1007))),OR(UPPER(TRIM(Datos!AA588&amp;""))="SÍ",UPPER(TRIM(Datos!AA588&amp;""))="SI",UPPER(TRIM(Datos!AA588&amp;""))="NO"),IF(ISNUMBER(Datos!AA588),AND(OR(AA$1005="",Datos!AA588&gt;=AA$1005),OR(AA$1006="",Datos!AA588&lt;=AA$1006)),FALSE),TRUE))))</f>
        <v>0.0</v>
      </c>
      <c r="AB588">
        <f>IF(Datos!AB588="",0,IF(AND(AB$1008&lt;&gt;"",Datos!AB588=AB$1008),0,IF(AB$1004=0,0,1-CHOOSE(AB$1004,IF(ISNUMBER(Datos!AB588),AND(OR(AB$1005="",Datos!AB588&gt;=AB$1005),OR(AB$1006="",Datos!AB588&lt;=AB$1006)),FALSE),IF(ISNUMBER(Datos!AB588),AND(Datos!AB588=INT(Datos!AB588),AND(OR(AB$1005="",Datos!AB588&gt;=AB$1005),OR(AB$1006="",Datos!AB588&lt;=AB$1006))),FALSE),OR(ISNUMBER(FIND(";"&amp;UPPER(TRIM(Datos!AB588&amp;""))&amp;"=",AB$1007)),ISNUMBER(FIND(";"&amp;UPPER(TRIM(Datos!AB588&amp;""))&amp;";",AB$1007))),OR(UPPER(TRIM(Datos!AB588&amp;""))="SÍ",UPPER(TRIM(Datos!AB588&amp;""))="SI",UPPER(TRIM(Datos!AB588&amp;""))="NO"),IF(ISNUMBER(Datos!AB588),AND(OR(AB$1005="",Datos!AB588&gt;=AB$1005),OR(AB$1006="",Datos!AB588&lt;=AB$1006)),FALSE),TRUE))))</f>
        <v>0.0</v>
      </c>
      <c r="AC588">
        <f>IF(Datos!AC588="",0,IF(AND(AC$1008&lt;&gt;"",Datos!AC588=AC$1008),0,IF(AC$1004=0,0,1-CHOOSE(AC$1004,IF(ISNUMBER(Datos!AC588),AND(OR(AC$1005="",Datos!AC588&gt;=AC$1005),OR(AC$1006="",Datos!AC588&lt;=AC$1006)),FALSE),IF(ISNUMBER(Datos!AC588),AND(Datos!AC588=INT(Datos!AC588),AND(OR(AC$1005="",Datos!AC588&gt;=AC$1005),OR(AC$1006="",Datos!AC588&lt;=AC$1006))),FALSE),OR(ISNUMBER(FIND(";"&amp;UPPER(TRIM(Datos!AC588&amp;""))&amp;"=",AC$1007)),ISNUMBER(FIND(";"&amp;UPPER(TRIM(Datos!AC588&amp;""))&amp;";",AC$1007))),OR(UPPER(TRIM(Datos!AC588&amp;""))="SÍ",UPPER(TRIM(Datos!AC588&amp;""))="SI",UPPER(TRIM(Datos!AC588&amp;""))="NO"),IF(ISNUMBER(Datos!AC588),AND(OR(AC$1005="",Datos!AC588&gt;=AC$1005),OR(AC$1006="",Datos!AC588&lt;=AC$1006)),FALSE),TRUE))))</f>
        <v>0.0</v>
      </c>
      <c r="AD588">
        <f>IF(Datos!AD588="",0,IF(AND(AD$1008&lt;&gt;"",Datos!AD588=AD$1008),0,IF(AD$1004=0,0,1-CHOOSE(AD$1004,IF(ISNUMBER(Datos!AD588),AND(OR(AD$1005="",Datos!AD588&gt;=AD$1005),OR(AD$1006="",Datos!AD588&lt;=AD$1006)),FALSE),IF(ISNUMBER(Datos!AD588),AND(Datos!AD588=INT(Datos!AD588),AND(OR(AD$1005="",Datos!AD588&gt;=AD$1005),OR(AD$1006="",Datos!AD588&lt;=AD$1006))),FALSE),OR(ISNUMBER(FIND(";"&amp;UPPER(TRIM(Datos!AD588&amp;""))&amp;"=",AD$1007)),ISNUMBER(FIND(";"&amp;UPPER(TRIM(Datos!AD588&amp;""))&amp;";",AD$1007))),OR(UPPER(TRIM(Datos!AD588&amp;""))="SÍ",UPPER(TRIM(Datos!AD588&amp;""))="SI",UPPER(TRIM(Datos!AD588&amp;""))="NO"),IF(ISNUMBER(Datos!AD588),AND(OR(AD$1005="",Datos!AD588&gt;=AD$1005),OR(AD$1006="",Datos!AD588&lt;=AD$1006)),FALSE),TRUE))))</f>
        <v>0.0</v>
      </c>
      <c r="AE588">
        <f>IF(Datos!AE588="",0,IF(AND(AE$1008&lt;&gt;"",Datos!AE588=AE$1008),0,IF(AE$1004=0,0,1-CHOOSE(AE$1004,IF(ISNUMBER(Datos!AE588),AND(OR(AE$1005="",Datos!AE588&gt;=AE$1005),OR(AE$1006="",Datos!AE588&lt;=AE$1006)),FALSE),IF(ISNUMBER(Datos!AE588),AND(Datos!AE588=INT(Datos!AE588),AND(OR(AE$1005="",Datos!AE588&gt;=AE$1005),OR(AE$1006="",Datos!AE588&lt;=AE$1006))),FALSE),OR(ISNUMBER(FIND(";"&amp;UPPER(TRIM(Datos!AE588&amp;""))&amp;"=",AE$1007)),ISNUMBER(FIND(";"&amp;UPPER(TRIM(Datos!AE588&amp;""))&amp;";",AE$1007))),OR(UPPER(TRIM(Datos!AE588&amp;""))="SÍ",UPPER(TRIM(Datos!AE588&amp;""))="SI",UPPER(TRIM(Datos!AE588&amp;""))="NO"),IF(ISNUMBER(Datos!AE588),AND(OR(AE$1005="",Datos!AE588&gt;=AE$1005),OR(AE$1006="",Datos!AE588&lt;=AE$1006)),FALSE),TRUE))))</f>
        <v>0.0</v>
      </c>
    </row>
    <row r="589" spans="2:31">
      <c r="B589">
        <f>IF(Datos!B589="",0,IF(AND(B$1008&lt;&gt;"",Datos!B589=B$1008),0,IF(B$1004=0,0,1-CHOOSE(B$1004,IF(ISNUMBER(Datos!B589),AND(OR(B$1005="",Datos!B589&gt;=B$1005),OR(B$1006="",Datos!B589&lt;=B$1006)),FALSE),IF(ISNUMBER(Datos!B589),AND(Datos!B589=INT(Datos!B589),AND(OR(B$1005="",Datos!B589&gt;=B$1005),OR(B$1006="",Datos!B589&lt;=B$1006))),FALSE),OR(ISNUMBER(FIND(";"&amp;UPPER(TRIM(Datos!B589&amp;""))&amp;"=",B$1007)),ISNUMBER(FIND(";"&amp;UPPER(TRIM(Datos!B589&amp;""))&amp;";",B$1007))),OR(UPPER(TRIM(Datos!B589&amp;""))="SÍ",UPPER(TRIM(Datos!B589&amp;""))="SI",UPPER(TRIM(Datos!B589&amp;""))="NO"),IF(ISNUMBER(Datos!B589),AND(OR(B$1005="",Datos!B589&gt;=B$1005),OR(B$1006="",Datos!B589&lt;=B$1006)),FALSE),TRUE))))</f>
        <v>0.0</v>
      </c>
      <c r="C589">
        <f>IF(Datos!C589="",0,IF(AND(C$1008&lt;&gt;"",Datos!C589=C$1008),0,IF(C$1004=0,0,1-CHOOSE(C$1004,IF(ISNUMBER(Datos!C589),AND(OR(C$1005="",Datos!C589&gt;=C$1005),OR(C$1006="",Datos!C589&lt;=C$1006)),FALSE),IF(ISNUMBER(Datos!C589),AND(Datos!C589=INT(Datos!C589),AND(OR(C$1005="",Datos!C589&gt;=C$1005),OR(C$1006="",Datos!C589&lt;=C$1006))),FALSE),OR(ISNUMBER(FIND(";"&amp;UPPER(TRIM(Datos!C589&amp;""))&amp;"=",C$1007)),ISNUMBER(FIND(";"&amp;UPPER(TRIM(Datos!C589&amp;""))&amp;";",C$1007))),OR(UPPER(TRIM(Datos!C589&amp;""))="SÍ",UPPER(TRIM(Datos!C589&amp;""))="SI",UPPER(TRIM(Datos!C589&amp;""))="NO"),IF(ISNUMBER(Datos!C589),AND(OR(C$1005="",Datos!C589&gt;=C$1005),OR(C$1006="",Datos!C589&lt;=C$1006)),FALSE),TRUE))))</f>
        <v>0.0</v>
      </c>
      <c r="D589">
        <f>IF(Datos!D589="",0,IF(AND(D$1008&lt;&gt;"",Datos!D589=D$1008),0,IF(D$1004=0,0,1-CHOOSE(D$1004,IF(ISNUMBER(Datos!D589),AND(OR(D$1005="",Datos!D589&gt;=D$1005),OR(D$1006="",Datos!D589&lt;=D$1006)),FALSE),IF(ISNUMBER(Datos!D589),AND(Datos!D589=INT(Datos!D589),AND(OR(D$1005="",Datos!D589&gt;=D$1005),OR(D$1006="",Datos!D589&lt;=D$1006))),FALSE),OR(ISNUMBER(FIND(";"&amp;UPPER(TRIM(Datos!D589&amp;""))&amp;"=",D$1007)),ISNUMBER(FIND(";"&amp;UPPER(TRIM(Datos!D589&amp;""))&amp;";",D$1007))),OR(UPPER(TRIM(Datos!D589&amp;""))="SÍ",UPPER(TRIM(Datos!D589&amp;""))="SI",UPPER(TRIM(Datos!D589&amp;""))="NO"),IF(ISNUMBER(Datos!D589),AND(OR(D$1005="",Datos!D589&gt;=D$1005),OR(D$1006="",Datos!D589&lt;=D$1006)),FALSE),TRUE))))</f>
        <v>0.0</v>
      </c>
      <c r="E589">
        <f>IF(Datos!E589="",0,IF(AND(E$1008&lt;&gt;"",Datos!E589=E$1008),0,IF(E$1004=0,0,1-CHOOSE(E$1004,IF(ISNUMBER(Datos!E589),AND(OR(E$1005="",Datos!E589&gt;=E$1005),OR(E$1006="",Datos!E589&lt;=E$1006)),FALSE),IF(ISNUMBER(Datos!E589),AND(Datos!E589=INT(Datos!E589),AND(OR(E$1005="",Datos!E589&gt;=E$1005),OR(E$1006="",Datos!E589&lt;=E$1006))),FALSE),OR(ISNUMBER(FIND(";"&amp;UPPER(TRIM(Datos!E589&amp;""))&amp;"=",E$1007)),ISNUMBER(FIND(";"&amp;UPPER(TRIM(Datos!E589&amp;""))&amp;";",E$1007))),OR(UPPER(TRIM(Datos!E589&amp;""))="SÍ",UPPER(TRIM(Datos!E589&amp;""))="SI",UPPER(TRIM(Datos!E589&amp;""))="NO"),IF(ISNUMBER(Datos!E589),AND(OR(E$1005="",Datos!E589&gt;=E$1005),OR(E$1006="",Datos!E589&lt;=E$1006)),FALSE),TRUE))))</f>
        <v>0.0</v>
      </c>
      <c r="F589">
        <f>IF(Datos!F589="",0,IF(AND(F$1008&lt;&gt;"",Datos!F589=F$1008),0,IF(F$1004=0,0,1-CHOOSE(F$1004,IF(ISNUMBER(Datos!F589),AND(OR(F$1005="",Datos!F589&gt;=F$1005),OR(F$1006="",Datos!F589&lt;=F$1006)),FALSE),IF(ISNUMBER(Datos!F589),AND(Datos!F589=INT(Datos!F589),AND(OR(F$1005="",Datos!F589&gt;=F$1005),OR(F$1006="",Datos!F589&lt;=F$1006))),FALSE),OR(ISNUMBER(FIND(";"&amp;UPPER(TRIM(Datos!F589&amp;""))&amp;"=",F$1007)),ISNUMBER(FIND(";"&amp;UPPER(TRIM(Datos!F589&amp;""))&amp;";",F$1007))),OR(UPPER(TRIM(Datos!F589&amp;""))="SÍ",UPPER(TRIM(Datos!F589&amp;""))="SI",UPPER(TRIM(Datos!F589&amp;""))="NO"),IF(ISNUMBER(Datos!F589),AND(OR(F$1005="",Datos!F589&gt;=F$1005),OR(F$1006="",Datos!F589&lt;=F$1006)),FALSE),TRUE))))</f>
        <v>0.0</v>
      </c>
      <c r="G589">
        <f>IF(Datos!G589="",0,IF(AND(G$1008&lt;&gt;"",Datos!G589=G$1008),0,IF(G$1004=0,0,1-CHOOSE(G$1004,IF(ISNUMBER(Datos!G589),AND(OR(G$1005="",Datos!G589&gt;=G$1005),OR(G$1006="",Datos!G589&lt;=G$1006)),FALSE),IF(ISNUMBER(Datos!G589),AND(Datos!G589=INT(Datos!G589),AND(OR(G$1005="",Datos!G589&gt;=G$1005),OR(G$1006="",Datos!G589&lt;=G$1006))),FALSE),OR(ISNUMBER(FIND(";"&amp;UPPER(TRIM(Datos!G589&amp;""))&amp;"=",G$1007)),ISNUMBER(FIND(";"&amp;UPPER(TRIM(Datos!G589&amp;""))&amp;";",G$1007))),OR(UPPER(TRIM(Datos!G589&amp;""))="SÍ",UPPER(TRIM(Datos!G589&amp;""))="SI",UPPER(TRIM(Datos!G589&amp;""))="NO"),IF(ISNUMBER(Datos!G589),AND(OR(G$1005="",Datos!G589&gt;=G$1005),OR(G$1006="",Datos!G589&lt;=G$1006)),FALSE),TRUE))))</f>
        <v>0.0</v>
      </c>
      <c r="H589">
        <f>IF(Datos!H589="",0,IF(AND(H$1008&lt;&gt;"",Datos!H589=H$1008),0,IF(H$1004=0,0,1-CHOOSE(H$1004,IF(ISNUMBER(Datos!H589),AND(OR(H$1005="",Datos!H589&gt;=H$1005),OR(H$1006="",Datos!H589&lt;=H$1006)),FALSE),IF(ISNUMBER(Datos!H589),AND(Datos!H589=INT(Datos!H589),AND(OR(H$1005="",Datos!H589&gt;=H$1005),OR(H$1006="",Datos!H589&lt;=H$1006))),FALSE),OR(ISNUMBER(FIND(";"&amp;UPPER(TRIM(Datos!H589&amp;""))&amp;"=",H$1007)),ISNUMBER(FIND(";"&amp;UPPER(TRIM(Datos!H589&amp;""))&amp;";",H$1007))),OR(UPPER(TRIM(Datos!H589&amp;""))="SÍ",UPPER(TRIM(Datos!H589&amp;""))="SI",UPPER(TRIM(Datos!H589&amp;""))="NO"),IF(ISNUMBER(Datos!H589),AND(OR(H$1005="",Datos!H589&gt;=H$1005),OR(H$1006="",Datos!H589&lt;=H$1006)),FALSE),TRUE))))</f>
        <v>0.0</v>
      </c>
      <c r="I589">
        <f>IF(Datos!I589="",0,IF(AND(I$1008&lt;&gt;"",Datos!I589=I$1008),0,IF(I$1004=0,0,1-CHOOSE(I$1004,IF(ISNUMBER(Datos!I589),AND(OR(I$1005="",Datos!I589&gt;=I$1005),OR(I$1006="",Datos!I589&lt;=I$1006)),FALSE),IF(ISNUMBER(Datos!I589),AND(Datos!I589=INT(Datos!I589),AND(OR(I$1005="",Datos!I589&gt;=I$1005),OR(I$1006="",Datos!I589&lt;=I$1006))),FALSE),OR(ISNUMBER(FIND(";"&amp;UPPER(TRIM(Datos!I589&amp;""))&amp;"=",I$1007)),ISNUMBER(FIND(";"&amp;UPPER(TRIM(Datos!I589&amp;""))&amp;";",I$1007))),OR(UPPER(TRIM(Datos!I589&amp;""))="SÍ",UPPER(TRIM(Datos!I589&amp;""))="SI",UPPER(TRIM(Datos!I589&amp;""))="NO"),IF(ISNUMBER(Datos!I589),AND(OR(I$1005="",Datos!I589&gt;=I$1005),OR(I$1006="",Datos!I589&lt;=I$1006)),FALSE),TRUE))))</f>
        <v>0.0</v>
      </c>
      <c r="J589">
        <f>IF(Datos!J589="",0,IF(AND(J$1008&lt;&gt;"",Datos!J589=J$1008),0,IF(J$1004=0,0,1-CHOOSE(J$1004,IF(ISNUMBER(Datos!J589),AND(OR(J$1005="",Datos!J589&gt;=J$1005),OR(J$1006="",Datos!J589&lt;=J$1006)),FALSE),IF(ISNUMBER(Datos!J589),AND(Datos!J589=INT(Datos!J589),AND(OR(J$1005="",Datos!J589&gt;=J$1005),OR(J$1006="",Datos!J589&lt;=J$1006))),FALSE),OR(ISNUMBER(FIND(";"&amp;UPPER(TRIM(Datos!J589&amp;""))&amp;"=",J$1007)),ISNUMBER(FIND(";"&amp;UPPER(TRIM(Datos!J589&amp;""))&amp;";",J$1007))),OR(UPPER(TRIM(Datos!J589&amp;""))="SÍ",UPPER(TRIM(Datos!J589&amp;""))="SI",UPPER(TRIM(Datos!J589&amp;""))="NO"),IF(ISNUMBER(Datos!J589),AND(OR(J$1005="",Datos!J589&gt;=J$1005),OR(J$1006="",Datos!J589&lt;=J$1006)),FALSE),TRUE))))</f>
        <v>0.0</v>
      </c>
      <c r="K589">
        <f>IF(Datos!K589="",0,IF(AND(K$1008&lt;&gt;"",Datos!K589=K$1008),0,IF(K$1004=0,0,1-CHOOSE(K$1004,IF(ISNUMBER(Datos!K589),AND(OR(K$1005="",Datos!K589&gt;=K$1005),OR(K$1006="",Datos!K589&lt;=K$1006)),FALSE),IF(ISNUMBER(Datos!K589),AND(Datos!K589=INT(Datos!K589),AND(OR(K$1005="",Datos!K589&gt;=K$1005),OR(K$1006="",Datos!K589&lt;=K$1006))),FALSE),OR(ISNUMBER(FIND(";"&amp;UPPER(TRIM(Datos!K589&amp;""))&amp;"=",K$1007)),ISNUMBER(FIND(";"&amp;UPPER(TRIM(Datos!K589&amp;""))&amp;";",K$1007))),OR(UPPER(TRIM(Datos!K589&amp;""))="SÍ",UPPER(TRIM(Datos!K589&amp;""))="SI",UPPER(TRIM(Datos!K589&amp;""))="NO"),IF(ISNUMBER(Datos!K589),AND(OR(K$1005="",Datos!K589&gt;=K$1005),OR(K$1006="",Datos!K589&lt;=K$1006)),FALSE),TRUE))))</f>
        <v>0.0</v>
      </c>
      <c r="L589">
        <f>IF(Datos!L589="",0,IF(AND(L$1008&lt;&gt;"",Datos!L589=L$1008),0,IF(L$1004=0,0,1-CHOOSE(L$1004,IF(ISNUMBER(Datos!L589),AND(OR(L$1005="",Datos!L589&gt;=L$1005),OR(L$1006="",Datos!L589&lt;=L$1006)),FALSE),IF(ISNUMBER(Datos!L589),AND(Datos!L589=INT(Datos!L589),AND(OR(L$1005="",Datos!L589&gt;=L$1005),OR(L$1006="",Datos!L589&lt;=L$1006))),FALSE),OR(ISNUMBER(FIND(";"&amp;UPPER(TRIM(Datos!L589&amp;""))&amp;"=",L$1007)),ISNUMBER(FIND(";"&amp;UPPER(TRIM(Datos!L589&amp;""))&amp;";",L$1007))),OR(UPPER(TRIM(Datos!L589&amp;""))="SÍ",UPPER(TRIM(Datos!L589&amp;""))="SI",UPPER(TRIM(Datos!L589&amp;""))="NO"),IF(ISNUMBER(Datos!L589),AND(OR(L$1005="",Datos!L589&gt;=L$1005),OR(L$1006="",Datos!L589&lt;=L$1006)),FALSE),TRUE))))</f>
        <v>0.0</v>
      </c>
      <c r="M589">
        <f>IF(Datos!M589="",0,IF(AND(M$1008&lt;&gt;"",Datos!M589=M$1008),0,IF(M$1004=0,0,1-CHOOSE(M$1004,IF(ISNUMBER(Datos!M589),AND(OR(M$1005="",Datos!M589&gt;=M$1005),OR(M$1006="",Datos!M589&lt;=M$1006)),FALSE),IF(ISNUMBER(Datos!M589),AND(Datos!M589=INT(Datos!M589),AND(OR(M$1005="",Datos!M589&gt;=M$1005),OR(M$1006="",Datos!M589&lt;=M$1006))),FALSE),OR(ISNUMBER(FIND(";"&amp;UPPER(TRIM(Datos!M589&amp;""))&amp;"=",M$1007)),ISNUMBER(FIND(";"&amp;UPPER(TRIM(Datos!M589&amp;""))&amp;";",M$1007))),OR(UPPER(TRIM(Datos!M589&amp;""))="SÍ",UPPER(TRIM(Datos!M589&amp;""))="SI",UPPER(TRIM(Datos!M589&amp;""))="NO"),IF(ISNUMBER(Datos!M589),AND(OR(M$1005="",Datos!M589&gt;=M$1005),OR(M$1006="",Datos!M589&lt;=M$1006)),FALSE),TRUE))))</f>
        <v>0.0</v>
      </c>
      <c r="N589">
        <f>IF(Datos!N589="",0,IF(AND(N$1008&lt;&gt;"",Datos!N589=N$1008),0,IF(N$1004=0,0,1-CHOOSE(N$1004,IF(ISNUMBER(Datos!N589),AND(OR(N$1005="",Datos!N589&gt;=N$1005),OR(N$1006="",Datos!N589&lt;=N$1006)),FALSE),IF(ISNUMBER(Datos!N589),AND(Datos!N589=INT(Datos!N589),AND(OR(N$1005="",Datos!N589&gt;=N$1005),OR(N$1006="",Datos!N589&lt;=N$1006))),FALSE),OR(ISNUMBER(FIND(";"&amp;UPPER(TRIM(Datos!N589&amp;""))&amp;"=",N$1007)),ISNUMBER(FIND(";"&amp;UPPER(TRIM(Datos!N589&amp;""))&amp;";",N$1007))),OR(UPPER(TRIM(Datos!N589&amp;""))="SÍ",UPPER(TRIM(Datos!N589&amp;""))="SI",UPPER(TRIM(Datos!N589&amp;""))="NO"),IF(ISNUMBER(Datos!N589),AND(OR(N$1005="",Datos!N589&gt;=N$1005),OR(N$1006="",Datos!N589&lt;=N$1006)),FALSE),TRUE))))</f>
        <v>0.0</v>
      </c>
      <c r="O589">
        <f>IF(Datos!O589="",0,IF(AND(O$1008&lt;&gt;"",Datos!O589=O$1008),0,IF(O$1004=0,0,1-CHOOSE(O$1004,IF(ISNUMBER(Datos!O589),AND(OR(O$1005="",Datos!O589&gt;=O$1005),OR(O$1006="",Datos!O589&lt;=O$1006)),FALSE),IF(ISNUMBER(Datos!O589),AND(Datos!O589=INT(Datos!O589),AND(OR(O$1005="",Datos!O589&gt;=O$1005),OR(O$1006="",Datos!O589&lt;=O$1006))),FALSE),OR(ISNUMBER(FIND(";"&amp;UPPER(TRIM(Datos!O589&amp;""))&amp;"=",O$1007)),ISNUMBER(FIND(";"&amp;UPPER(TRIM(Datos!O589&amp;""))&amp;";",O$1007))),OR(UPPER(TRIM(Datos!O589&amp;""))="SÍ",UPPER(TRIM(Datos!O589&amp;""))="SI",UPPER(TRIM(Datos!O589&amp;""))="NO"),IF(ISNUMBER(Datos!O589),AND(OR(O$1005="",Datos!O589&gt;=O$1005),OR(O$1006="",Datos!O589&lt;=O$1006)),FALSE),TRUE))))</f>
        <v>0.0</v>
      </c>
      <c r="P589">
        <f>IF(Datos!P589="",0,IF(AND(P$1008&lt;&gt;"",Datos!P589=P$1008),0,IF(P$1004=0,0,1-CHOOSE(P$1004,IF(ISNUMBER(Datos!P589),AND(OR(P$1005="",Datos!P589&gt;=P$1005),OR(P$1006="",Datos!P589&lt;=P$1006)),FALSE),IF(ISNUMBER(Datos!P589),AND(Datos!P589=INT(Datos!P589),AND(OR(P$1005="",Datos!P589&gt;=P$1005),OR(P$1006="",Datos!P589&lt;=P$1006))),FALSE),OR(ISNUMBER(FIND(";"&amp;UPPER(TRIM(Datos!P589&amp;""))&amp;"=",P$1007)),ISNUMBER(FIND(";"&amp;UPPER(TRIM(Datos!P589&amp;""))&amp;";",P$1007))),OR(UPPER(TRIM(Datos!P589&amp;""))="SÍ",UPPER(TRIM(Datos!P589&amp;""))="SI",UPPER(TRIM(Datos!P589&amp;""))="NO"),IF(ISNUMBER(Datos!P589),AND(OR(P$1005="",Datos!P589&gt;=P$1005),OR(P$1006="",Datos!P589&lt;=P$1006)),FALSE),TRUE))))</f>
        <v>0.0</v>
      </c>
      <c r="Q589">
        <f>IF(Datos!Q589="",0,IF(AND(Q$1008&lt;&gt;"",Datos!Q589=Q$1008),0,IF(Q$1004=0,0,1-CHOOSE(Q$1004,IF(ISNUMBER(Datos!Q589),AND(OR(Q$1005="",Datos!Q589&gt;=Q$1005),OR(Q$1006="",Datos!Q589&lt;=Q$1006)),FALSE),IF(ISNUMBER(Datos!Q589),AND(Datos!Q589=INT(Datos!Q589),AND(OR(Q$1005="",Datos!Q589&gt;=Q$1005),OR(Q$1006="",Datos!Q589&lt;=Q$1006))),FALSE),OR(ISNUMBER(FIND(";"&amp;UPPER(TRIM(Datos!Q589&amp;""))&amp;"=",Q$1007)),ISNUMBER(FIND(";"&amp;UPPER(TRIM(Datos!Q589&amp;""))&amp;";",Q$1007))),OR(UPPER(TRIM(Datos!Q589&amp;""))="SÍ",UPPER(TRIM(Datos!Q589&amp;""))="SI",UPPER(TRIM(Datos!Q589&amp;""))="NO"),IF(ISNUMBER(Datos!Q589),AND(OR(Q$1005="",Datos!Q589&gt;=Q$1005),OR(Q$1006="",Datos!Q589&lt;=Q$1006)),FALSE),TRUE))))</f>
        <v>0.0</v>
      </c>
      <c r="R589">
        <f>IF(Datos!R589="",0,IF(AND(R$1008&lt;&gt;"",Datos!R589=R$1008),0,IF(R$1004=0,0,1-CHOOSE(R$1004,IF(ISNUMBER(Datos!R589),AND(OR(R$1005="",Datos!R589&gt;=R$1005),OR(R$1006="",Datos!R589&lt;=R$1006)),FALSE),IF(ISNUMBER(Datos!R589),AND(Datos!R589=INT(Datos!R589),AND(OR(R$1005="",Datos!R589&gt;=R$1005),OR(R$1006="",Datos!R589&lt;=R$1006))),FALSE),OR(ISNUMBER(FIND(";"&amp;UPPER(TRIM(Datos!R589&amp;""))&amp;"=",R$1007)),ISNUMBER(FIND(";"&amp;UPPER(TRIM(Datos!R589&amp;""))&amp;";",R$1007))),OR(UPPER(TRIM(Datos!R589&amp;""))="SÍ",UPPER(TRIM(Datos!R589&amp;""))="SI",UPPER(TRIM(Datos!R589&amp;""))="NO"),IF(ISNUMBER(Datos!R589),AND(OR(R$1005="",Datos!R589&gt;=R$1005),OR(R$1006="",Datos!R589&lt;=R$1006)),FALSE),TRUE))))</f>
        <v>0.0</v>
      </c>
      <c r="S589">
        <f>IF(Datos!S589="",0,IF(AND(S$1008&lt;&gt;"",Datos!S589=S$1008),0,IF(S$1004=0,0,1-CHOOSE(S$1004,IF(ISNUMBER(Datos!S589),AND(OR(S$1005="",Datos!S589&gt;=S$1005),OR(S$1006="",Datos!S589&lt;=S$1006)),FALSE),IF(ISNUMBER(Datos!S589),AND(Datos!S589=INT(Datos!S589),AND(OR(S$1005="",Datos!S589&gt;=S$1005),OR(S$1006="",Datos!S589&lt;=S$1006))),FALSE),OR(ISNUMBER(FIND(";"&amp;UPPER(TRIM(Datos!S589&amp;""))&amp;"=",S$1007)),ISNUMBER(FIND(";"&amp;UPPER(TRIM(Datos!S589&amp;""))&amp;";",S$1007))),OR(UPPER(TRIM(Datos!S589&amp;""))="SÍ",UPPER(TRIM(Datos!S589&amp;""))="SI",UPPER(TRIM(Datos!S589&amp;""))="NO"),IF(ISNUMBER(Datos!S589),AND(OR(S$1005="",Datos!S589&gt;=S$1005),OR(S$1006="",Datos!S589&lt;=S$1006)),FALSE),TRUE))))</f>
        <v>0.0</v>
      </c>
      <c r="T589">
        <f>IF(Datos!T589="",0,IF(AND(T$1008&lt;&gt;"",Datos!T589=T$1008),0,IF(T$1004=0,0,1-CHOOSE(T$1004,IF(ISNUMBER(Datos!T589),AND(OR(T$1005="",Datos!T589&gt;=T$1005),OR(T$1006="",Datos!T589&lt;=T$1006)),FALSE),IF(ISNUMBER(Datos!T589),AND(Datos!T589=INT(Datos!T589),AND(OR(T$1005="",Datos!T589&gt;=T$1005),OR(T$1006="",Datos!T589&lt;=T$1006))),FALSE),OR(ISNUMBER(FIND(";"&amp;UPPER(TRIM(Datos!T589&amp;""))&amp;"=",T$1007)),ISNUMBER(FIND(";"&amp;UPPER(TRIM(Datos!T589&amp;""))&amp;";",T$1007))),OR(UPPER(TRIM(Datos!T589&amp;""))="SÍ",UPPER(TRIM(Datos!T589&amp;""))="SI",UPPER(TRIM(Datos!T589&amp;""))="NO"),IF(ISNUMBER(Datos!T589),AND(OR(T$1005="",Datos!T589&gt;=T$1005),OR(T$1006="",Datos!T589&lt;=T$1006)),FALSE),TRUE))))</f>
        <v>0.0</v>
      </c>
      <c r="U589">
        <f>IF(Datos!U589="",0,IF(AND(U$1008&lt;&gt;"",Datos!U589=U$1008),0,IF(U$1004=0,0,1-CHOOSE(U$1004,IF(ISNUMBER(Datos!U589),AND(OR(U$1005="",Datos!U589&gt;=U$1005),OR(U$1006="",Datos!U589&lt;=U$1006)),FALSE),IF(ISNUMBER(Datos!U589),AND(Datos!U589=INT(Datos!U589),AND(OR(U$1005="",Datos!U589&gt;=U$1005),OR(U$1006="",Datos!U589&lt;=U$1006))),FALSE),OR(ISNUMBER(FIND(";"&amp;UPPER(TRIM(Datos!U589&amp;""))&amp;"=",U$1007)),ISNUMBER(FIND(";"&amp;UPPER(TRIM(Datos!U589&amp;""))&amp;";",U$1007))),OR(UPPER(TRIM(Datos!U589&amp;""))="SÍ",UPPER(TRIM(Datos!U589&amp;""))="SI",UPPER(TRIM(Datos!U589&amp;""))="NO"),IF(ISNUMBER(Datos!U589),AND(OR(U$1005="",Datos!U589&gt;=U$1005),OR(U$1006="",Datos!U589&lt;=U$1006)),FALSE),TRUE))))</f>
        <v>0.0</v>
      </c>
      <c r="V589">
        <f>IF(Datos!V589="",0,IF(AND(V$1008&lt;&gt;"",Datos!V589=V$1008),0,IF(V$1004=0,0,1-CHOOSE(V$1004,IF(ISNUMBER(Datos!V589),AND(OR(V$1005="",Datos!V589&gt;=V$1005),OR(V$1006="",Datos!V589&lt;=V$1006)),FALSE),IF(ISNUMBER(Datos!V589),AND(Datos!V589=INT(Datos!V589),AND(OR(V$1005="",Datos!V589&gt;=V$1005),OR(V$1006="",Datos!V589&lt;=V$1006))),FALSE),OR(ISNUMBER(FIND(";"&amp;UPPER(TRIM(Datos!V589&amp;""))&amp;"=",V$1007)),ISNUMBER(FIND(";"&amp;UPPER(TRIM(Datos!V589&amp;""))&amp;";",V$1007))),OR(UPPER(TRIM(Datos!V589&amp;""))="SÍ",UPPER(TRIM(Datos!V589&amp;""))="SI",UPPER(TRIM(Datos!V589&amp;""))="NO"),IF(ISNUMBER(Datos!V589),AND(OR(V$1005="",Datos!V589&gt;=V$1005),OR(V$1006="",Datos!V589&lt;=V$1006)),FALSE),TRUE))))</f>
        <v>0.0</v>
      </c>
      <c r="W589">
        <f>IF(Datos!W589="",0,IF(AND(W$1008&lt;&gt;"",Datos!W589=W$1008),0,IF(W$1004=0,0,1-CHOOSE(W$1004,IF(ISNUMBER(Datos!W589),AND(OR(W$1005="",Datos!W589&gt;=W$1005),OR(W$1006="",Datos!W589&lt;=W$1006)),FALSE),IF(ISNUMBER(Datos!W589),AND(Datos!W589=INT(Datos!W589),AND(OR(W$1005="",Datos!W589&gt;=W$1005),OR(W$1006="",Datos!W589&lt;=W$1006))),FALSE),OR(ISNUMBER(FIND(";"&amp;UPPER(TRIM(Datos!W589&amp;""))&amp;"=",W$1007)),ISNUMBER(FIND(";"&amp;UPPER(TRIM(Datos!W589&amp;""))&amp;";",W$1007))),OR(UPPER(TRIM(Datos!W589&amp;""))="SÍ",UPPER(TRIM(Datos!W589&amp;""))="SI",UPPER(TRIM(Datos!W589&amp;""))="NO"),IF(ISNUMBER(Datos!W589),AND(OR(W$1005="",Datos!W589&gt;=W$1005),OR(W$1006="",Datos!W589&lt;=W$1006)),FALSE),TRUE))))</f>
        <v>0.0</v>
      </c>
      <c r="X589">
        <f>IF(Datos!X589="",0,IF(AND(X$1008&lt;&gt;"",Datos!X589=X$1008),0,IF(X$1004=0,0,1-CHOOSE(X$1004,IF(ISNUMBER(Datos!X589),AND(OR(X$1005="",Datos!X589&gt;=X$1005),OR(X$1006="",Datos!X589&lt;=X$1006)),FALSE),IF(ISNUMBER(Datos!X589),AND(Datos!X589=INT(Datos!X589),AND(OR(X$1005="",Datos!X589&gt;=X$1005),OR(X$1006="",Datos!X589&lt;=X$1006))),FALSE),OR(ISNUMBER(FIND(";"&amp;UPPER(TRIM(Datos!X589&amp;""))&amp;"=",X$1007)),ISNUMBER(FIND(";"&amp;UPPER(TRIM(Datos!X589&amp;""))&amp;";",X$1007))),OR(UPPER(TRIM(Datos!X589&amp;""))="SÍ",UPPER(TRIM(Datos!X589&amp;""))="SI",UPPER(TRIM(Datos!X589&amp;""))="NO"),IF(ISNUMBER(Datos!X589),AND(OR(X$1005="",Datos!X589&gt;=X$1005),OR(X$1006="",Datos!X589&lt;=X$1006)),FALSE),TRUE))))</f>
        <v>0.0</v>
      </c>
      <c r="Y589">
        <f>IF(Datos!Y589="",0,IF(AND(Y$1008&lt;&gt;"",Datos!Y589=Y$1008),0,IF(Y$1004=0,0,1-CHOOSE(Y$1004,IF(ISNUMBER(Datos!Y589),AND(OR(Y$1005="",Datos!Y589&gt;=Y$1005),OR(Y$1006="",Datos!Y589&lt;=Y$1006)),FALSE),IF(ISNUMBER(Datos!Y589),AND(Datos!Y589=INT(Datos!Y589),AND(OR(Y$1005="",Datos!Y589&gt;=Y$1005),OR(Y$1006="",Datos!Y589&lt;=Y$1006))),FALSE),OR(ISNUMBER(FIND(";"&amp;UPPER(TRIM(Datos!Y589&amp;""))&amp;"=",Y$1007)),ISNUMBER(FIND(";"&amp;UPPER(TRIM(Datos!Y589&amp;""))&amp;";",Y$1007))),OR(UPPER(TRIM(Datos!Y589&amp;""))="SÍ",UPPER(TRIM(Datos!Y589&amp;""))="SI",UPPER(TRIM(Datos!Y589&amp;""))="NO"),IF(ISNUMBER(Datos!Y589),AND(OR(Y$1005="",Datos!Y589&gt;=Y$1005),OR(Y$1006="",Datos!Y589&lt;=Y$1006)),FALSE),TRUE))))</f>
        <v>0.0</v>
      </c>
      <c r="Z589">
        <f>IF(Datos!Z589="",0,IF(AND(Z$1008&lt;&gt;"",Datos!Z589=Z$1008),0,IF(Z$1004=0,0,1-CHOOSE(Z$1004,IF(ISNUMBER(Datos!Z589),AND(OR(Z$1005="",Datos!Z589&gt;=Z$1005),OR(Z$1006="",Datos!Z589&lt;=Z$1006)),FALSE),IF(ISNUMBER(Datos!Z589),AND(Datos!Z589=INT(Datos!Z589),AND(OR(Z$1005="",Datos!Z589&gt;=Z$1005),OR(Z$1006="",Datos!Z589&lt;=Z$1006))),FALSE),OR(ISNUMBER(FIND(";"&amp;UPPER(TRIM(Datos!Z589&amp;""))&amp;"=",Z$1007)),ISNUMBER(FIND(";"&amp;UPPER(TRIM(Datos!Z589&amp;""))&amp;";",Z$1007))),OR(UPPER(TRIM(Datos!Z589&amp;""))="SÍ",UPPER(TRIM(Datos!Z589&amp;""))="SI",UPPER(TRIM(Datos!Z589&amp;""))="NO"),IF(ISNUMBER(Datos!Z589),AND(OR(Z$1005="",Datos!Z589&gt;=Z$1005),OR(Z$1006="",Datos!Z589&lt;=Z$1006)),FALSE),TRUE))))</f>
        <v>0.0</v>
      </c>
      <c r="AA589">
        <f>IF(Datos!AA589="",0,IF(AND(AA$1008&lt;&gt;"",Datos!AA589=AA$1008),0,IF(AA$1004=0,0,1-CHOOSE(AA$1004,IF(ISNUMBER(Datos!AA589),AND(OR(AA$1005="",Datos!AA589&gt;=AA$1005),OR(AA$1006="",Datos!AA589&lt;=AA$1006)),FALSE),IF(ISNUMBER(Datos!AA589),AND(Datos!AA589=INT(Datos!AA589),AND(OR(AA$1005="",Datos!AA589&gt;=AA$1005),OR(AA$1006="",Datos!AA589&lt;=AA$1006))),FALSE),OR(ISNUMBER(FIND(";"&amp;UPPER(TRIM(Datos!AA589&amp;""))&amp;"=",AA$1007)),ISNUMBER(FIND(";"&amp;UPPER(TRIM(Datos!AA589&amp;""))&amp;";",AA$1007))),OR(UPPER(TRIM(Datos!AA589&amp;""))="SÍ",UPPER(TRIM(Datos!AA589&amp;""))="SI",UPPER(TRIM(Datos!AA589&amp;""))="NO"),IF(ISNUMBER(Datos!AA589),AND(OR(AA$1005="",Datos!AA589&gt;=AA$1005),OR(AA$1006="",Datos!AA589&lt;=AA$1006)),FALSE),TRUE))))</f>
        <v>0.0</v>
      </c>
      <c r="AB589">
        <f>IF(Datos!AB589="",0,IF(AND(AB$1008&lt;&gt;"",Datos!AB589=AB$1008),0,IF(AB$1004=0,0,1-CHOOSE(AB$1004,IF(ISNUMBER(Datos!AB589),AND(OR(AB$1005="",Datos!AB589&gt;=AB$1005),OR(AB$1006="",Datos!AB589&lt;=AB$1006)),FALSE),IF(ISNUMBER(Datos!AB589),AND(Datos!AB589=INT(Datos!AB589),AND(OR(AB$1005="",Datos!AB589&gt;=AB$1005),OR(AB$1006="",Datos!AB589&lt;=AB$1006))),FALSE),OR(ISNUMBER(FIND(";"&amp;UPPER(TRIM(Datos!AB589&amp;""))&amp;"=",AB$1007)),ISNUMBER(FIND(";"&amp;UPPER(TRIM(Datos!AB589&amp;""))&amp;";",AB$1007))),OR(UPPER(TRIM(Datos!AB589&amp;""))="SÍ",UPPER(TRIM(Datos!AB589&amp;""))="SI",UPPER(TRIM(Datos!AB589&amp;""))="NO"),IF(ISNUMBER(Datos!AB589),AND(OR(AB$1005="",Datos!AB589&gt;=AB$1005),OR(AB$1006="",Datos!AB589&lt;=AB$1006)),FALSE),TRUE))))</f>
        <v>0.0</v>
      </c>
      <c r="AC589">
        <f>IF(Datos!AC589="",0,IF(AND(AC$1008&lt;&gt;"",Datos!AC589=AC$1008),0,IF(AC$1004=0,0,1-CHOOSE(AC$1004,IF(ISNUMBER(Datos!AC589),AND(OR(AC$1005="",Datos!AC589&gt;=AC$1005),OR(AC$1006="",Datos!AC589&lt;=AC$1006)),FALSE),IF(ISNUMBER(Datos!AC589),AND(Datos!AC589=INT(Datos!AC589),AND(OR(AC$1005="",Datos!AC589&gt;=AC$1005),OR(AC$1006="",Datos!AC589&lt;=AC$1006))),FALSE),OR(ISNUMBER(FIND(";"&amp;UPPER(TRIM(Datos!AC589&amp;""))&amp;"=",AC$1007)),ISNUMBER(FIND(";"&amp;UPPER(TRIM(Datos!AC589&amp;""))&amp;";",AC$1007))),OR(UPPER(TRIM(Datos!AC589&amp;""))="SÍ",UPPER(TRIM(Datos!AC589&amp;""))="SI",UPPER(TRIM(Datos!AC589&amp;""))="NO"),IF(ISNUMBER(Datos!AC589),AND(OR(AC$1005="",Datos!AC589&gt;=AC$1005),OR(AC$1006="",Datos!AC589&lt;=AC$1006)),FALSE),TRUE))))</f>
        <v>0.0</v>
      </c>
      <c r="AD589">
        <f>IF(Datos!AD589="",0,IF(AND(AD$1008&lt;&gt;"",Datos!AD589=AD$1008),0,IF(AD$1004=0,0,1-CHOOSE(AD$1004,IF(ISNUMBER(Datos!AD589),AND(OR(AD$1005="",Datos!AD589&gt;=AD$1005),OR(AD$1006="",Datos!AD589&lt;=AD$1006)),FALSE),IF(ISNUMBER(Datos!AD589),AND(Datos!AD589=INT(Datos!AD589),AND(OR(AD$1005="",Datos!AD589&gt;=AD$1005),OR(AD$1006="",Datos!AD589&lt;=AD$1006))),FALSE),OR(ISNUMBER(FIND(";"&amp;UPPER(TRIM(Datos!AD589&amp;""))&amp;"=",AD$1007)),ISNUMBER(FIND(";"&amp;UPPER(TRIM(Datos!AD589&amp;""))&amp;";",AD$1007))),OR(UPPER(TRIM(Datos!AD589&amp;""))="SÍ",UPPER(TRIM(Datos!AD589&amp;""))="SI",UPPER(TRIM(Datos!AD589&amp;""))="NO"),IF(ISNUMBER(Datos!AD589),AND(OR(AD$1005="",Datos!AD589&gt;=AD$1005),OR(AD$1006="",Datos!AD589&lt;=AD$1006)),FALSE),TRUE))))</f>
        <v>0.0</v>
      </c>
      <c r="AE589">
        <f>IF(Datos!AE589="",0,IF(AND(AE$1008&lt;&gt;"",Datos!AE589=AE$1008),0,IF(AE$1004=0,0,1-CHOOSE(AE$1004,IF(ISNUMBER(Datos!AE589),AND(OR(AE$1005="",Datos!AE589&gt;=AE$1005),OR(AE$1006="",Datos!AE589&lt;=AE$1006)),FALSE),IF(ISNUMBER(Datos!AE589),AND(Datos!AE589=INT(Datos!AE589),AND(OR(AE$1005="",Datos!AE589&gt;=AE$1005),OR(AE$1006="",Datos!AE589&lt;=AE$1006))),FALSE),OR(ISNUMBER(FIND(";"&amp;UPPER(TRIM(Datos!AE589&amp;""))&amp;"=",AE$1007)),ISNUMBER(FIND(";"&amp;UPPER(TRIM(Datos!AE589&amp;""))&amp;";",AE$1007))),OR(UPPER(TRIM(Datos!AE589&amp;""))="SÍ",UPPER(TRIM(Datos!AE589&amp;""))="SI",UPPER(TRIM(Datos!AE589&amp;""))="NO"),IF(ISNUMBER(Datos!AE589),AND(OR(AE$1005="",Datos!AE589&gt;=AE$1005),OR(AE$1006="",Datos!AE589&lt;=AE$1006)),FALSE),TRUE))))</f>
        <v>0.0</v>
      </c>
    </row>
    <row r="590" spans="2:31">
      <c r="B590">
        <f>IF(Datos!B590="",0,IF(AND(B$1008&lt;&gt;"",Datos!B590=B$1008),0,IF(B$1004=0,0,1-CHOOSE(B$1004,IF(ISNUMBER(Datos!B590),AND(OR(B$1005="",Datos!B590&gt;=B$1005),OR(B$1006="",Datos!B590&lt;=B$1006)),FALSE),IF(ISNUMBER(Datos!B590),AND(Datos!B590=INT(Datos!B590),AND(OR(B$1005="",Datos!B590&gt;=B$1005),OR(B$1006="",Datos!B590&lt;=B$1006))),FALSE),OR(ISNUMBER(FIND(";"&amp;UPPER(TRIM(Datos!B590&amp;""))&amp;"=",B$1007)),ISNUMBER(FIND(";"&amp;UPPER(TRIM(Datos!B590&amp;""))&amp;";",B$1007))),OR(UPPER(TRIM(Datos!B590&amp;""))="SÍ",UPPER(TRIM(Datos!B590&amp;""))="SI",UPPER(TRIM(Datos!B590&amp;""))="NO"),IF(ISNUMBER(Datos!B590),AND(OR(B$1005="",Datos!B590&gt;=B$1005),OR(B$1006="",Datos!B590&lt;=B$1006)),FALSE),TRUE))))</f>
        <v>0.0</v>
      </c>
      <c r="C590">
        <f>IF(Datos!C590="",0,IF(AND(C$1008&lt;&gt;"",Datos!C590=C$1008),0,IF(C$1004=0,0,1-CHOOSE(C$1004,IF(ISNUMBER(Datos!C590),AND(OR(C$1005="",Datos!C590&gt;=C$1005),OR(C$1006="",Datos!C590&lt;=C$1006)),FALSE),IF(ISNUMBER(Datos!C590),AND(Datos!C590=INT(Datos!C590),AND(OR(C$1005="",Datos!C590&gt;=C$1005),OR(C$1006="",Datos!C590&lt;=C$1006))),FALSE),OR(ISNUMBER(FIND(";"&amp;UPPER(TRIM(Datos!C590&amp;""))&amp;"=",C$1007)),ISNUMBER(FIND(";"&amp;UPPER(TRIM(Datos!C590&amp;""))&amp;";",C$1007))),OR(UPPER(TRIM(Datos!C590&amp;""))="SÍ",UPPER(TRIM(Datos!C590&amp;""))="SI",UPPER(TRIM(Datos!C590&amp;""))="NO"),IF(ISNUMBER(Datos!C590),AND(OR(C$1005="",Datos!C590&gt;=C$1005),OR(C$1006="",Datos!C590&lt;=C$1006)),FALSE),TRUE))))</f>
        <v>0.0</v>
      </c>
      <c r="D590">
        <f>IF(Datos!D590="",0,IF(AND(D$1008&lt;&gt;"",Datos!D590=D$1008),0,IF(D$1004=0,0,1-CHOOSE(D$1004,IF(ISNUMBER(Datos!D590),AND(OR(D$1005="",Datos!D590&gt;=D$1005),OR(D$1006="",Datos!D590&lt;=D$1006)),FALSE),IF(ISNUMBER(Datos!D590),AND(Datos!D590=INT(Datos!D590),AND(OR(D$1005="",Datos!D590&gt;=D$1005),OR(D$1006="",Datos!D590&lt;=D$1006))),FALSE),OR(ISNUMBER(FIND(";"&amp;UPPER(TRIM(Datos!D590&amp;""))&amp;"=",D$1007)),ISNUMBER(FIND(";"&amp;UPPER(TRIM(Datos!D590&amp;""))&amp;";",D$1007))),OR(UPPER(TRIM(Datos!D590&amp;""))="SÍ",UPPER(TRIM(Datos!D590&amp;""))="SI",UPPER(TRIM(Datos!D590&amp;""))="NO"),IF(ISNUMBER(Datos!D590),AND(OR(D$1005="",Datos!D590&gt;=D$1005),OR(D$1006="",Datos!D590&lt;=D$1006)),FALSE),TRUE))))</f>
        <v>0.0</v>
      </c>
      <c r="E590">
        <f>IF(Datos!E590="",0,IF(AND(E$1008&lt;&gt;"",Datos!E590=E$1008),0,IF(E$1004=0,0,1-CHOOSE(E$1004,IF(ISNUMBER(Datos!E590),AND(OR(E$1005="",Datos!E590&gt;=E$1005),OR(E$1006="",Datos!E590&lt;=E$1006)),FALSE),IF(ISNUMBER(Datos!E590),AND(Datos!E590=INT(Datos!E590),AND(OR(E$1005="",Datos!E590&gt;=E$1005),OR(E$1006="",Datos!E590&lt;=E$1006))),FALSE),OR(ISNUMBER(FIND(";"&amp;UPPER(TRIM(Datos!E590&amp;""))&amp;"=",E$1007)),ISNUMBER(FIND(";"&amp;UPPER(TRIM(Datos!E590&amp;""))&amp;";",E$1007))),OR(UPPER(TRIM(Datos!E590&amp;""))="SÍ",UPPER(TRIM(Datos!E590&amp;""))="SI",UPPER(TRIM(Datos!E590&amp;""))="NO"),IF(ISNUMBER(Datos!E590),AND(OR(E$1005="",Datos!E590&gt;=E$1005),OR(E$1006="",Datos!E590&lt;=E$1006)),FALSE),TRUE))))</f>
        <v>0.0</v>
      </c>
      <c r="F590">
        <f>IF(Datos!F590="",0,IF(AND(F$1008&lt;&gt;"",Datos!F590=F$1008),0,IF(F$1004=0,0,1-CHOOSE(F$1004,IF(ISNUMBER(Datos!F590),AND(OR(F$1005="",Datos!F590&gt;=F$1005),OR(F$1006="",Datos!F590&lt;=F$1006)),FALSE),IF(ISNUMBER(Datos!F590),AND(Datos!F590=INT(Datos!F590),AND(OR(F$1005="",Datos!F590&gt;=F$1005),OR(F$1006="",Datos!F590&lt;=F$1006))),FALSE),OR(ISNUMBER(FIND(";"&amp;UPPER(TRIM(Datos!F590&amp;""))&amp;"=",F$1007)),ISNUMBER(FIND(";"&amp;UPPER(TRIM(Datos!F590&amp;""))&amp;";",F$1007))),OR(UPPER(TRIM(Datos!F590&amp;""))="SÍ",UPPER(TRIM(Datos!F590&amp;""))="SI",UPPER(TRIM(Datos!F590&amp;""))="NO"),IF(ISNUMBER(Datos!F590),AND(OR(F$1005="",Datos!F590&gt;=F$1005),OR(F$1006="",Datos!F590&lt;=F$1006)),FALSE),TRUE))))</f>
        <v>0.0</v>
      </c>
      <c r="G590">
        <f>IF(Datos!G590="",0,IF(AND(G$1008&lt;&gt;"",Datos!G590=G$1008),0,IF(G$1004=0,0,1-CHOOSE(G$1004,IF(ISNUMBER(Datos!G590),AND(OR(G$1005="",Datos!G590&gt;=G$1005),OR(G$1006="",Datos!G590&lt;=G$1006)),FALSE),IF(ISNUMBER(Datos!G590),AND(Datos!G590=INT(Datos!G590),AND(OR(G$1005="",Datos!G590&gt;=G$1005),OR(G$1006="",Datos!G590&lt;=G$1006))),FALSE),OR(ISNUMBER(FIND(";"&amp;UPPER(TRIM(Datos!G590&amp;""))&amp;"=",G$1007)),ISNUMBER(FIND(";"&amp;UPPER(TRIM(Datos!G590&amp;""))&amp;";",G$1007))),OR(UPPER(TRIM(Datos!G590&amp;""))="SÍ",UPPER(TRIM(Datos!G590&amp;""))="SI",UPPER(TRIM(Datos!G590&amp;""))="NO"),IF(ISNUMBER(Datos!G590),AND(OR(G$1005="",Datos!G590&gt;=G$1005),OR(G$1006="",Datos!G590&lt;=G$1006)),FALSE),TRUE))))</f>
        <v>0.0</v>
      </c>
      <c r="H590">
        <f>IF(Datos!H590="",0,IF(AND(H$1008&lt;&gt;"",Datos!H590=H$1008),0,IF(H$1004=0,0,1-CHOOSE(H$1004,IF(ISNUMBER(Datos!H590),AND(OR(H$1005="",Datos!H590&gt;=H$1005),OR(H$1006="",Datos!H590&lt;=H$1006)),FALSE),IF(ISNUMBER(Datos!H590),AND(Datos!H590=INT(Datos!H590),AND(OR(H$1005="",Datos!H590&gt;=H$1005),OR(H$1006="",Datos!H590&lt;=H$1006))),FALSE),OR(ISNUMBER(FIND(";"&amp;UPPER(TRIM(Datos!H590&amp;""))&amp;"=",H$1007)),ISNUMBER(FIND(";"&amp;UPPER(TRIM(Datos!H590&amp;""))&amp;";",H$1007))),OR(UPPER(TRIM(Datos!H590&amp;""))="SÍ",UPPER(TRIM(Datos!H590&amp;""))="SI",UPPER(TRIM(Datos!H590&amp;""))="NO"),IF(ISNUMBER(Datos!H590),AND(OR(H$1005="",Datos!H590&gt;=H$1005),OR(H$1006="",Datos!H590&lt;=H$1006)),FALSE),TRUE))))</f>
        <v>0.0</v>
      </c>
      <c r="I590">
        <f>IF(Datos!I590="",0,IF(AND(I$1008&lt;&gt;"",Datos!I590=I$1008),0,IF(I$1004=0,0,1-CHOOSE(I$1004,IF(ISNUMBER(Datos!I590),AND(OR(I$1005="",Datos!I590&gt;=I$1005),OR(I$1006="",Datos!I590&lt;=I$1006)),FALSE),IF(ISNUMBER(Datos!I590),AND(Datos!I590=INT(Datos!I590),AND(OR(I$1005="",Datos!I590&gt;=I$1005),OR(I$1006="",Datos!I590&lt;=I$1006))),FALSE),OR(ISNUMBER(FIND(";"&amp;UPPER(TRIM(Datos!I590&amp;""))&amp;"=",I$1007)),ISNUMBER(FIND(";"&amp;UPPER(TRIM(Datos!I590&amp;""))&amp;";",I$1007))),OR(UPPER(TRIM(Datos!I590&amp;""))="SÍ",UPPER(TRIM(Datos!I590&amp;""))="SI",UPPER(TRIM(Datos!I590&amp;""))="NO"),IF(ISNUMBER(Datos!I590),AND(OR(I$1005="",Datos!I590&gt;=I$1005),OR(I$1006="",Datos!I590&lt;=I$1006)),FALSE),TRUE))))</f>
        <v>0.0</v>
      </c>
      <c r="J590">
        <f>IF(Datos!J590="",0,IF(AND(J$1008&lt;&gt;"",Datos!J590=J$1008),0,IF(J$1004=0,0,1-CHOOSE(J$1004,IF(ISNUMBER(Datos!J590),AND(OR(J$1005="",Datos!J590&gt;=J$1005),OR(J$1006="",Datos!J590&lt;=J$1006)),FALSE),IF(ISNUMBER(Datos!J590),AND(Datos!J590=INT(Datos!J590),AND(OR(J$1005="",Datos!J590&gt;=J$1005),OR(J$1006="",Datos!J590&lt;=J$1006))),FALSE),OR(ISNUMBER(FIND(";"&amp;UPPER(TRIM(Datos!J590&amp;""))&amp;"=",J$1007)),ISNUMBER(FIND(";"&amp;UPPER(TRIM(Datos!J590&amp;""))&amp;";",J$1007))),OR(UPPER(TRIM(Datos!J590&amp;""))="SÍ",UPPER(TRIM(Datos!J590&amp;""))="SI",UPPER(TRIM(Datos!J590&amp;""))="NO"),IF(ISNUMBER(Datos!J590),AND(OR(J$1005="",Datos!J590&gt;=J$1005),OR(J$1006="",Datos!J590&lt;=J$1006)),FALSE),TRUE))))</f>
        <v>0.0</v>
      </c>
      <c r="K590">
        <f>IF(Datos!K590="",0,IF(AND(K$1008&lt;&gt;"",Datos!K590=K$1008),0,IF(K$1004=0,0,1-CHOOSE(K$1004,IF(ISNUMBER(Datos!K590),AND(OR(K$1005="",Datos!K590&gt;=K$1005),OR(K$1006="",Datos!K590&lt;=K$1006)),FALSE),IF(ISNUMBER(Datos!K590),AND(Datos!K590=INT(Datos!K590),AND(OR(K$1005="",Datos!K590&gt;=K$1005),OR(K$1006="",Datos!K590&lt;=K$1006))),FALSE),OR(ISNUMBER(FIND(";"&amp;UPPER(TRIM(Datos!K590&amp;""))&amp;"=",K$1007)),ISNUMBER(FIND(";"&amp;UPPER(TRIM(Datos!K590&amp;""))&amp;";",K$1007))),OR(UPPER(TRIM(Datos!K590&amp;""))="SÍ",UPPER(TRIM(Datos!K590&amp;""))="SI",UPPER(TRIM(Datos!K590&amp;""))="NO"),IF(ISNUMBER(Datos!K590),AND(OR(K$1005="",Datos!K590&gt;=K$1005),OR(K$1006="",Datos!K590&lt;=K$1006)),FALSE),TRUE))))</f>
        <v>0.0</v>
      </c>
      <c r="L590">
        <f>IF(Datos!L590="",0,IF(AND(L$1008&lt;&gt;"",Datos!L590=L$1008),0,IF(L$1004=0,0,1-CHOOSE(L$1004,IF(ISNUMBER(Datos!L590),AND(OR(L$1005="",Datos!L590&gt;=L$1005),OR(L$1006="",Datos!L590&lt;=L$1006)),FALSE),IF(ISNUMBER(Datos!L590),AND(Datos!L590=INT(Datos!L590),AND(OR(L$1005="",Datos!L590&gt;=L$1005),OR(L$1006="",Datos!L590&lt;=L$1006))),FALSE),OR(ISNUMBER(FIND(";"&amp;UPPER(TRIM(Datos!L590&amp;""))&amp;"=",L$1007)),ISNUMBER(FIND(";"&amp;UPPER(TRIM(Datos!L590&amp;""))&amp;";",L$1007))),OR(UPPER(TRIM(Datos!L590&amp;""))="SÍ",UPPER(TRIM(Datos!L590&amp;""))="SI",UPPER(TRIM(Datos!L590&amp;""))="NO"),IF(ISNUMBER(Datos!L590),AND(OR(L$1005="",Datos!L590&gt;=L$1005),OR(L$1006="",Datos!L590&lt;=L$1006)),FALSE),TRUE))))</f>
        <v>0.0</v>
      </c>
      <c r="M590">
        <f>IF(Datos!M590="",0,IF(AND(M$1008&lt;&gt;"",Datos!M590=M$1008),0,IF(M$1004=0,0,1-CHOOSE(M$1004,IF(ISNUMBER(Datos!M590),AND(OR(M$1005="",Datos!M590&gt;=M$1005),OR(M$1006="",Datos!M590&lt;=M$1006)),FALSE),IF(ISNUMBER(Datos!M590),AND(Datos!M590=INT(Datos!M590),AND(OR(M$1005="",Datos!M590&gt;=M$1005),OR(M$1006="",Datos!M590&lt;=M$1006))),FALSE),OR(ISNUMBER(FIND(";"&amp;UPPER(TRIM(Datos!M590&amp;""))&amp;"=",M$1007)),ISNUMBER(FIND(";"&amp;UPPER(TRIM(Datos!M590&amp;""))&amp;";",M$1007))),OR(UPPER(TRIM(Datos!M590&amp;""))="SÍ",UPPER(TRIM(Datos!M590&amp;""))="SI",UPPER(TRIM(Datos!M590&amp;""))="NO"),IF(ISNUMBER(Datos!M590),AND(OR(M$1005="",Datos!M590&gt;=M$1005),OR(M$1006="",Datos!M590&lt;=M$1006)),FALSE),TRUE))))</f>
        <v>0.0</v>
      </c>
      <c r="N590">
        <f>IF(Datos!N590="",0,IF(AND(N$1008&lt;&gt;"",Datos!N590=N$1008),0,IF(N$1004=0,0,1-CHOOSE(N$1004,IF(ISNUMBER(Datos!N590),AND(OR(N$1005="",Datos!N590&gt;=N$1005),OR(N$1006="",Datos!N590&lt;=N$1006)),FALSE),IF(ISNUMBER(Datos!N590),AND(Datos!N590=INT(Datos!N590),AND(OR(N$1005="",Datos!N590&gt;=N$1005),OR(N$1006="",Datos!N590&lt;=N$1006))),FALSE),OR(ISNUMBER(FIND(";"&amp;UPPER(TRIM(Datos!N590&amp;""))&amp;"=",N$1007)),ISNUMBER(FIND(";"&amp;UPPER(TRIM(Datos!N590&amp;""))&amp;";",N$1007))),OR(UPPER(TRIM(Datos!N590&amp;""))="SÍ",UPPER(TRIM(Datos!N590&amp;""))="SI",UPPER(TRIM(Datos!N590&amp;""))="NO"),IF(ISNUMBER(Datos!N590),AND(OR(N$1005="",Datos!N590&gt;=N$1005),OR(N$1006="",Datos!N590&lt;=N$1006)),FALSE),TRUE))))</f>
        <v>0.0</v>
      </c>
      <c r="O590">
        <f>IF(Datos!O590="",0,IF(AND(O$1008&lt;&gt;"",Datos!O590=O$1008),0,IF(O$1004=0,0,1-CHOOSE(O$1004,IF(ISNUMBER(Datos!O590),AND(OR(O$1005="",Datos!O590&gt;=O$1005),OR(O$1006="",Datos!O590&lt;=O$1006)),FALSE),IF(ISNUMBER(Datos!O590),AND(Datos!O590=INT(Datos!O590),AND(OR(O$1005="",Datos!O590&gt;=O$1005),OR(O$1006="",Datos!O590&lt;=O$1006))),FALSE),OR(ISNUMBER(FIND(";"&amp;UPPER(TRIM(Datos!O590&amp;""))&amp;"=",O$1007)),ISNUMBER(FIND(";"&amp;UPPER(TRIM(Datos!O590&amp;""))&amp;";",O$1007))),OR(UPPER(TRIM(Datos!O590&amp;""))="SÍ",UPPER(TRIM(Datos!O590&amp;""))="SI",UPPER(TRIM(Datos!O590&amp;""))="NO"),IF(ISNUMBER(Datos!O590),AND(OR(O$1005="",Datos!O590&gt;=O$1005),OR(O$1006="",Datos!O590&lt;=O$1006)),FALSE),TRUE))))</f>
        <v>0.0</v>
      </c>
      <c r="P590">
        <f>IF(Datos!P590="",0,IF(AND(P$1008&lt;&gt;"",Datos!P590=P$1008),0,IF(P$1004=0,0,1-CHOOSE(P$1004,IF(ISNUMBER(Datos!P590),AND(OR(P$1005="",Datos!P590&gt;=P$1005),OR(P$1006="",Datos!P590&lt;=P$1006)),FALSE),IF(ISNUMBER(Datos!P590),AND(Datos!P590=INT(Datos!P590),AND(OR(P$1005="",Datos!P590&gt;=P$1005),OR(P$1006="",Datos!P590&lt;=P$1006))),FALSE),OR(ISNUMBER(FIND(";"&amp;UPPER(TRIM(Datos!P590&amp;""))&amp;"=",P$1007)),ISNUMBER(FIND(";"&amp;UPPER(TRIM(Datos!P590&amp;""))&amp;";",P$1007))),OR(UPPER(TRIM(Datos!P590&amp;""))="SÍ",UPPER(TRIM(Datos!P590&amp;""))="SI",UPPER(TRIM(Datos!P590&amp;""))="NO"),IF(ISNUMBER(Datos!P590),AND(OR(P$1005="",Datos!P590&gt;=P$1005),OR(P$1006="",Datos!P590&lt;=P$1006)),FALSE),TRUE))))</f>
        <v>0.0</v>
      </c>
      <c r="Q590">
        <f>IF(Datos!Q590="",0,IF(AND(Q$1008&lt;&gt;"",Datos!Q590=Q$1008),0,IF(Q$1004=0,0,1-CHOOSE(Q$1004,IF(ISNUMBER(Datos!Q590),AND(OR(Q$1005="",Datos!Q590&gt;=Q$1005),OR(Q$1006="",Datos!Q590&lt;=Q$1006)),FALSE),IF(ISNUMBER(Datos!Q590),AND(Datos!Q590=INT(Datos!Q590),AND(OR(Q$1005="",Datos!Q590&gt;=Q$1005),OR(Q$1006="",Datos!Q590&lt;=Q$1006))),FALSE),OR(ISNUMBER(FIND(";"&amp;UPPER(TRIM(Datos!Q590&amp;""))&amp;"=",Q$1007)),ISNUMBER(FIND(";"&amp;UPPER(TRIM(Datos!Q590&amp;""))&amp;";",Q$1007))),OR(UPPER(TRIM(Datos!Q590&amp;""))="SÍ",UPPER(TRIM(Datos!Q590&amp;""))="SI",UPPER(TRIM(Datos!Q590&amp;""))="NO"),IF(ISNUMBER(Datos!Q590),AND(OR(Q$1005="",Datos!Q590&gt;=Q$1005),OR(Q$1006="",Datos!Q590&lt;=Q$1006)),FALSE),TRUE))))</f>
        <v>0.0</v>
      </c>
      <c r="R590">
        <f>IF(Datos!R590="",0,IF(AND(R$1008&lt;&gt;"",Datos!R590=R$1008),0,IF(R$1004=0,0,1-CHOOSE(R$1004,IF(ISNUMBER(Datos!R590),AND(OR(R$1005="",Datos!R590&gt;=R$1005),OR(R$1006="",Datos!R590&lt;=R$1006)),FALSE),IF(ISNUMBER(Datos!R590),AND(Datos!R590=INT(Datos!R590),AND(OR(R$1005="",Datos!R590&gt;=R$1005),OR(R$1006="",Datos!R590&lt;=R$1006))),FALSE),OR(ISNUMBER(FIND(";"&amp;UPPER(TRIM(Datos!R590&amp;""))&amp;"=",R$1007)),ISNUMBER(FIND(";"&amp;UPPER(TRIM(Datos!R590&amp;""))&amp;";",R$1007))),OR(UPPER(TRIM(Datos!R590&amp;""))="SÍ",UPPER(TRIM(Datos!R590&amp;""))="SI",UPPER(TRIM(Datos!R590&amp;""))="NO"),IF(ISNUMBER(Datos!R590),AND(OR(R$1005="",Datos!R590&gt;=R$1005),OR(R$1006="",Datos!R590&lt;=R$1006)),FALSE),TRUE))))</f>
        <v>0.0</v>
      </c>
      <c r="S590">
        <f>IF(Datos!S590="",0,IF(AND(S$1008&lt;&gt;"",Datos!S590=S$1008),0,IF(S$1004=0,0,1-CHOOSE(S$1004,IF(ISNUMBER(Datos!S590),AND(OR(S$1005="",Datos!S590&gt;=S$1005),OR(S$1006="",Datos!S590&lt;=S$1006)),FALSE),IF(ISNUMBER(Datos!S590),AND(Datos!S590=INT(Datos!S590),AND(OR(S$1005="",Datos!S590&gt;=S$1005),OR(S$1006="",Datos!S590&lt;=S$1006))),FALSE),OR(ISNUMBER(FIND(";"&amp;UPPER(TRIM(Datos!S590&amp;""))&amp;"=",S$1007)),ISNUMBER(FIND(";"&amp;UPPER(TRIM(Datos!S590&amp;""))&amp;";",S$1007))),OR(UPPER(TRIM(Datos!S590&amp;""))="SÍ",UPPER(TRIM(Datos!S590&amp;""))="SI",UPPER(TRIM(Datos!S590&amp;""))="NO"),IF(ISNUMBER(Datos!S590),AND(OR(S$1005="",Datos!S590&gt;=S$1005),OR(S$1006="",Datos!S590&lt;=S$1006)),FALSE),TRUE))))</f>
        <v>0.0</v>
      </c>
      <c r="T590">
        <f>IF(Datos!T590="",0,IF(AND(T$1008&lt;&gt;"",Datos!T590=T$1008),0,IF(T$1004=0,0,1-CHOOSE(T$1004,IF(ISNUMBER(Datos!T590),AND(OR(T$1005="",Datos!T590&gt;=T$1005),OR(T$1006="",Datos!T590&lt;=T$1006)),FALSE),IF(ISNUMBER(Datos!T590),AND(Datos!T590=INT(Datos!T590),AND(OR(T$1005="",Datos!T590&gt;=T$1005),OR(T$1006="",Datos!T590&lt;=T$1006))),FALSE),OR(ISNUMBER(FIND(";"&amp;UPPER(TRIM(Datos!T590&amp;""))&amp;"=",T$1007)),ISNUMBER(FIND(";"&amp;UPPER(TRIM(Datos!T590&amp;""))&amp;";",T$1007))),OR(UPPER(TRIM(Datos!T590&amp;""))="SÍ",UPPER(TRIM(Datos!T590&amp;""))="SI",UPPER(TRIM(Datos!T590&amp;""))="NO"),IF(ISNUMBER(Datos!T590),AND(OR(T$1005="",Datos!T590&gt;=T$1005),OR(T$1006="",Datos!T590&lt;=T$1006)),FALSE),TRUE))))</f>
        <v>0.0</v>
      </c>
      <c r="U590">
        <f>IF(Datos!U590="",0,IF(AND(U$1008&lt;&gt;"",Datos!U590=U$1008),0,IF(U$1004=0,0,1-CHOOSE(U$1004,IF(ISNUMBER(Datos!U590),AND(OR(U$1005="",Datos!U590&gt;=U$1005),OR(U$1006="",Datos!U590&lt;=U$1006)),FALSE),IF(ISNUMBER(Datos!U590),AND(Datos!U590=INT(Datos!U590),AND(OR(U$1005="",Datos!U590&gt;=U$1005),OR(U$1006="",Datos!U590&lt;=U$1006))),FALSE),OR(ISNUMBER(FIND(";"&amp;UPPER(TRIM(Datos!U590&amp;""))&amp;"=",U$1007)),ISNUMBER(FIND(";"&amp;UPPER(TRIM(Datos!U590&amp;""))&amp;";",U$1007))),OR(UPPER(TRIM(Datos!U590&amp;""))="SÍ",UPPER(TRIM(Datos!U590&amp;""))="SI",UPPER(TRIM(Datos!U590&amp;""))="NO"),IF(ISNUMBER(Datos!U590),AND(OR(U$1005="",Datos!U590&gt;=U$1005),OR(U$1006="",Datos!U590&lt;=U$1006)),FALSE),TRUE))))</f>
        <v>0.0</v>
      </c>
      <c r="V590">
        <f>IF(Datos!V590="",0,IF(AND(V$1008&lt;&gt;"",Datos!V590=V$1008),0,IF(V$1004=0,0,1-CHOOSE(V$1004,IF(ISNUMBER(Datos!V590),AND(OR(V$1005="",Datos!V590&gt;=V$1005),OR(V$1006="",Datos!V590&lt;=V$1006)),FALSE),IF(ISNUMBER(Datos!V590),AND(Datos!V590=INT(Datos!V590),AND(OR(V$1005="",Datos!V590&gt;=V$1005),OR(V$1006="",Datos!V590&lt;=V$1006))),FALSE),OR(ISNUMBER(FIND(";"&amp;UPPER(TRIM(Datos!V590&amp;""))&amp;"=",V$1007)),ISNUMBER(FIND(";"&amp;UPPER(TRIM(Datos!V590&amp;""))&amp;";",V$1007))),OR(UPPER(TRIM(Datos!V590&amp;""))="SÍ",UPPER(TRIM(Datos!V590&amp;""))="SI",UPPER(TRIM(Datos!V590&amp;""))="NO"),IF(ISNUMBER(Datos!V590),AND(OR(V$1005="",Datos!V590&gt;=V$1005),OR(V$1006="",Datos!V590&lt;=V$1006)),FALSE),TRUE))))</f>
        <v>0.0</v>
      </c>
      <c r="W590">
        <f>IF(Datos!W590="",0,IF(AND(W$1008&lt;&gt;"",Datos!W590=W$1008),0,IF(W$1004=0,0,1-CHOOSE(W$1004,IF(ISNUMBER(Datos!W590),AND(OR(W$1005="",Datos!W590&gt;=W$1005),OR(W$1006="",Datos!W590&lt;=W$1006)),FALSE),IF(ISNUMBER(Datos!W590),AND(Datos!W590=INT(Datos!W590),AND(OR(W$1005="",Datos!W590&gt;=W$1005),OR(W$1006="",Datos!W590&lt;=W$1006))),FALSE),OR(ISNUMBER(FIND(";"&amp;UPPER(TRIM(Datos!W590&amp;""))&amp;"=",W$1007)),ISNUMBER(FIND(";"&amp;UPPER(TRIM(Datos!W590&amp;""))&amp;";",W$1007))),OR(UPPER(TRIM(Datos!W590&amp;""))="SÍ",UPPER(TRIM(Datos!W590&amp;""))="SI",UPPER(TRIM(Datos!W590&amp;""))="NO"),IF(ISNUMBER(Datos!W590),AND(OR(W$1005="",Datos!W590&gt;=W$1005),OR(W$1006="",Datos!W590&lt;=W$1006)),FALSE),TRUE))))</f>
        <v>0.0</v>
      </c>
      <c r="X590">
        <f>IF(Datos!X590="",0,IF(AND(X$1008&lt;&gt;"",Datos!X590=X$1008),0,IF(X$1004=0,0,1-CHOOSE(X$1004,IF(ISNUMBER(Datos!X590),AND(OR(X$1005="",Datos!X590&gt;=X$1005),OR(X$1006="",Datos!X590&lt;=X$1006)),FALSE),IF(ISNUMBER(Datos!X590),AND(Datos!X590=INT(Datos!X590),AND(OR(X$1005="",Datos!X590&gt;=X$1005),OR(X$1006="",Datos!X590&lt;=X$1006))),FALSE),OR(ISNUMBER(FIND(";"&amp;UPPER(TRIM(Datos!X590&amp;""))&amp;"=",X$1007)),ISNUMBER(FIND(";"&amp;UPPER(TRIM(Datos!X590&amp;""))&amp;";",X$1007))),OR(UPPER(TRIM(Datos!X590&amp;""))="SÍ",UPPER(TRIM(Datos!X590&amp;""))="SI",UPPER(TRIM(Datos!X590&amp;""))="NO"),IF(ISNUMBER(Datos!X590),AND(OR(X$1005="",Datos!X590&gt;=X$1005),OR(X$1006="",Datos!X590&lt;=X$1006)),FALSE),TRUE))))</f>
        <v>0.0</v>
      </c>
      <c r="Y590">
        <f>IF(Datos!Y590="",0,IF(AND(Y$1008&lt;&gt;"",Datos!Y590=Y$1008),0,IF(Y$1004=0,0,1-CHOOSE(Y$1004,IF(ISNUMBER(Datos!Y590),AND(OR(Y$1005="",Datos!Y590&gt;=Y$1005),OR(Y$1006="",Datos!Y590&lt;=Y$1006)),FALSE),IF(ISNUMBER(Datos!Y590),AND(Datos!Y590=INT(Datos!Y590),AND(OR(Y$1005="",Datos!Y590&gt;=Y$1005),OR(Y$1006="",Datos!Y590&lt;=Y$1006))),FALSE),OR(ISNUMBER(FIND(";"&amp;UPPER(TRIM(Datos!Y590&amp;""))&amp;"=",Y$1007)),ISNUMBER(FIND(";"&amp;UPPER(TRIM(Datos!Y590&amp;""))&amp;";",Y$1007))),OR(UPPER(TRIM(Datos!Y590&amp;""))="SÍ",UPPER(TRIM(Datos!Y590&amp;""))="SI",UPPER(TRIM(Datos!Y590&amp;""))="NO"),IF(ISNUMBER(Datos!Y590),AND(OR(Y$1005="",Datos!Y590&gt;=Y$1005),OR(Y$1006="",Datos!Y590&lt;=Y$1006)),FALSE),TRUE))))</f>
        <v>0.0</v>
      </c>
      <c r="Z590">
        <f>IF(Datos!Z590="",0,IF(AND(Z$1008&lt;&gt;"",Datos!Z590=Z$1008),0,IF(Z$1004=0,0,1-CHOOSE(Z$1004,IF(ISNUMBER(Datos!Z590),AND(OR(Z$1005="",Datos!Z590&gt;=Z$1005),OR(Z$1006="",Datos!Z590&lt;=Z$1006)),FALSE),IF(ISNUMBER(Datos!Z590),AND(Datos!Z590=INT(Datos!Z590),AND(OR(Z$1005="",Datos!Z590&gt;=Z$1005),OR(Z$1006="",Datos!Z590&lt;=Z$1006))),FALSE),OR(ISNUMBER(FIND(";"&amp;UPPER(TRIM(Datos!Z590&amp;""))&amp;"=",Z$1007)),ISNUMBER(FIND(";"&amp;UPPER(TRIM(Datos!Z590&amp;""))&amp;";",Z$1007))),OR(UPPER(TRIM(Datos!Z590&amp;""))="SÍ",UPPER(TRIM(Datos!Z590&amp;""))="SI",UPPER(TRIM(Datos!Z590&amp;""))="NO"),IF(ISNUMBER(Datos!Z590),AND(OR(Z$1005="",Datos!Z590&gt;=Z$1005),OR(Z$1006="",Datos!Z590&lt;=Z$1006)),FALSE),TRUE))))</f>
        <v>0.0</v>
      </c>
      <c r="AA590">
        <f>IF(Datos!AA590="",0,IF(AND(AA$1008&lt;&gt;"",Datos!AA590=AA$1008),0,IF(AA$1004=0,0,1-CHOOSE(AA$1004,IF(ISNUMBER(Datos!AA590),AND(OR(AA$1005="",Datos!AA590&gt;=AA$1005),OR(AA$1006="",Datos!AA590&lt;=AA$1006)),FALSE),IF(ISNUMBER(Datos!AA590),AND(Datos!AA590=INT(Datos!AA590),AND(OR(AA$1005="",Datos!AA590&gt;=AA$1005),OR(AA$1006="",Datos!AA590&lt;=AA$1006))),FALSE),OR(ISNUMBER(FIND(";"&amp;UPPER(TRIM(Datos!AA590&amp;""))&amp;"=",AA$1007)),ISNUMBER(FIND(";"&amp;UPPER(TRIM(Datos!AA590&amp;""))&amp;";",AA$1007))),OR(UPPER(TRIM(Datos!AA590&amp;""))="SÍ",UPPER(TRIM(Datos!AA590&amp;""))="SI",UPPER(TRIM(Datos!AA590&amp;""))="NO"),IF(ISNUMBER(Datos!AA590),AND(OR(AA$1005="",Datos!AA590&gt;=AA$1005),OR(AA$1006="",Datos!AA590&lt;=AA$1006)),FALSE),TRUE))))</f>
        <v>0.0</v>
      </c>
      <c r="AB590">
        <f>IF(Datos!AB590="",0,IF(AND(AB$1008&lt;&gt;"",Datos!AB590=AB$1008),0,IF(AB$1004=0,0,1-CHOOSE(AB$1004,IF(ISNUMBER(Datos!AB590),AND(OR(AB$1005="",Datos!AB590&gt;=AB$1005),OR(AB$1006="",Datos!AB590&lt;=AB$1006)),FALSE),IF(ISNUMBER(Datos!AB590),AND(Datos!AB590=INT(Datos!AB590),AND(OR(AB$1005="",Datos!AB590&gt;=AB$1005),OR(AB$1006="",Datos!AB590&lt;=AB$1006))),FALSE),OR(ISNUMBER(FIND(";"&amp;UPPER(TRIM(Datos!AB590&amp;""))&amp;"=",AB$1007)),ISNUMBER(FIND(";"&amp;UPPER(TRIM(Datos!AB590&amp;""))&amp;";",AB$1007))),OR(UPPER(TRIM(Datos!AB590&amp;""))="SÍ",UPPER(TRIM(Datos!AB590&amp;""))="SI",UPPER(TRIM(Datos!AB590&amp;""))="NO"),IF(ISNUMBER(Datos!AB590),AND(OR(AB$1005="",Datos!AB590&gt;=AB$1005),OR(AB$1006="",Datos!AB590&lt;=AB$1006)),FALSE),TRUE))))</f>
        <v>0.0</v>
      </c>
      <c r="AC590">
        <f>IF(Datos!AC590="",0,IF(AND(AC$1008&lt;&gt;"",Datos!AC590=AC$1008),0,IF(AC$1004=0,0,1-CHOOSE(AC$1004,IF(ISNUMBER(Datos!AC590),AND(OR(AC$1005="",Datos!AC590&gt;=AC$1005),OR(AC$1006="",Datos!AC590&lt;=AC$1006)),FALSE),IF(ISNUMBER(Datos!AC590),AND(Datos!AC590=INT(Datos!AC590),AND(OR(AC$1005="",Datos!AC590&gt;=AC$1005),OR(AC$1006="",Datos!AC590&lt;=AC$1006))),FALSE),OR(ISNUMBER(FIND(";"&amp;UPPER(TRIM(Datos!AC590&amp;""))&amp;"=",AC$1007)),ISNUMBER(FIND(";"&amp;UPPER(TRIM(Datos!AC590&amp;""))&amp;";",AC$1007))),OR(UPPER(TRIM(Datos!AC590&amp;""))="SÍ",UPPER(TRIM(Datos!AC590&amp;""))="SI",UPPER(TRIM(Datos!AC590&amp;""))="NO"),IF(ISNUMBER(Datos!AC590),AND(OR(AC$1005="",Datos!AC590&gt;=AC$1005),OR(AC$1006="",Datos!AC590&lt;=AC$1006)),FALSE),TRUE))))</f>
        <v>0.0</v>
      </c>
      <c r="AD590">
        <f>IF(Datos!AD590="",0,IF(AND(AD$1008&lt;&gt;"",Datos!AD590=AD$1008),0,IF(AD$1004=0,0,1-CHOOSE(AD$1004,IF(ISNUMBER(Datos!AD590),AND(OR(AD$1005="",Datos!AD590&gt;=AD$1005),OR(AD$1006="",Datos!AD590&lt;=AD$1006)),FALSE),IF(ISNUMBER(Datos!AD590),AND(Datos!AD590=INT(Datos!AD590),AND(OR(AD$1005="",Datos!AD590&gt;=AD$1005),OR(AD$1006="",Datos!AD590&lt;=AD$1006))),FALSE),OR(ISNUMBER(FIND(";"&amp;UPPER(TRIM(Datos!AD590&amp;""))&amp;"=",AD$1007)),ISNUMBER(FIND(";"&amp;UPPER(TRIM(Datos!AD590&amp;""))&amp;";",AD$1007))),OR(UPPER(TRIM(Datos!AD590&amp;""))="SÍ",UPPER(TRIM(Datos!AD590&amp;""))="SI",UPPER(TRIM(Datos!AD590&amp;""))="NO"),IF(ISNUMBER(Datos!AD590),AND(OR(AD$1005="",Datos!AD590&gt;=AD$1005),OR(AD$1006="",Datos!AD590&lt;=AD$1006)),FALSE),TRUE))))</f>
        <v>0.0</v>
      </c>
      <c r="AE590">
        <f>IF(Datos!AE590="",0,IF(AND(AE$1008&lt;&gt;"",Datos!AE590=AE$1008),0,IF(AE$1004=0,0,1-CHOOSE(AE$1004,IF(ISNUMBER(Datos!AE590),AND(OR(AE$1005="",Datos!AE590&gt;=AE$1005),OR(AE$1006="",Datos!AE590&lt;=AE$1006)),FALSE),IF(ISNUMBER(Datos!AE590),AND(Datos!AE590=INT(Datos!AE590),AND(OR(AE$1005="",Datos!AE590&gt;=AE$1005),OR(AE$1006="",Datos!AE590&lt;=AE$1006))),FALSE),OR(ISNUMBER(FIND(";"&amp;UPPER(TRIM(Datos!AE590&amp;""))&amp;"=",AE$1007)),ISNUMBER(FIND(";"&amp;UPPER(TRIM(Datos!AE590&amp;""))&amp;";",AE$1007))),OR(UPPER(TRIM(Datos!AE590&amp;""))="SÍ",UPPER(TRIM(Datos!AE590&amp;""))="SI",UPPER(TRIM(Datos!AE590&amp;""))="NO"),IF(ISNUMBER(Datos!AE590),AND(OR(AE$1005="",Datos!AE590&gt;=AE$1005),OR(AE$1006="",Datos!AE590&lt;=AE$1006)),FALSE),TRUE))))</f>
        <v>0.0</v>
      </c>
    </row>
    <row r="591" spans="2:31">
      <c r="B591">
        <f>IF(Datos!B591="",0,IF(AND(B$1008&lt;&gt;"",Datos!B591=B$1008),0,IF(B$1004=0,0,1-CHOOSE(B$1004,IF(ISNUMBER(Datos!B591),AND(OR(B$1005="",Datos!B591&gt;=B$1005),OR(B$1006="",Datos!B591&lt;=B$1006)),FALSE),IF(ISNUMBER(Datos!B591),AND(Datos!B591=INT(Datos!B591),AND(OR(B$1005="",Datos!B591&gt;=B$1005),OR(B$1006="",Datos!B591&lt;=B$1006))),FALSE),OR(ISNUMBER(FIND(";"&amp;UPPER(TRIM(Datos!B591&amp;""))&amp;"=",B$1007)),ISNUMBER(FIND(";"&amp;UPPER(TRIM(Datos!B591&amp;""))&amp;";",B$1007))),OR(UPPER(TRIM(Datos!B591&amp;""))="SÍ",UPPER(TRIM(Datos!B591&amp;""))="SI",UPPER(TRIM(Datos!B591&amp;""))="NO"),IF(ISNUMBER(Datos!B591),AND(OR(B$1005="",Datos!B591&gt;=B$1005),OR(B$1006="",Datos!B591&lt;=B$1006)),FALSE),TRUE))))</f>
        <v>0.0</v>
      </c>
      <c r="C591">
        <f>IF(Datos!C591="",0,IF(AND(C$1008&lt;&gt;"",Datos!C591=C$1008),0,IF(C$1004=0,0,1-CHOOSE(C$1004,IF(ISNUMBER(Datos!C591),AND(OR(C$1005="",Datos!C591&gt;=C$1005),OR(C$1006="",Datos!C591&lt;=C$1006)),FALSE),IF(ISNUMBER(Datos!C591),AND(Datos!C591=INT(Datos!C591),AND(OR(C$1005="",Datos!C591&gt;=C$1005),OR(C$1006="",Datos!C591&lt;=C$1006))),FALSE),OR(ISNUMBER(FIND(";"&amp;UPPER(TRIM(Datos!C591&amp;""))&amp;"=",C$1007)),ISNUMBER(FIND(";"&amp;UPPER(TRIM(Datos!C591&amp;""))&amp;";",C$1007))),OR(UPPER(TRIM(Datos!C591&amp;""))="SÍ",UPPER(TRIM(Datos!C591&amp;""))="SI",UPPER(TRIM(Datos!C591&amp;""))="NO"),IF(ISNUMBER(Datos!C591),AND(OR(C$1005="",Datos!C591&gt;=C$1005),OR(C$1006="",Datos!C591&lt;=C$1006)),FALSE),TRUE))))</f>
        <v>0.0</v>
      </c>
      <c r="D591">
        <f>IF(Datos!D591="",0,IF(AND(D$1008&lt;&gt;"",Datos!D591=D$1008),0,IF(D$1004=0,0,1-CHOOSE(D$1004,IF(ISNUMBER(Datos!D591),AND(OR(D$1005="",Datos!D591&gt;=D$1005),OR(D$1006="",Datos!D591&lt;=D$1006)),FALSE),IF(ISNUMBER(Datos!D591),AND(Datos!D591=INT(Datos!D591),AND(OR(D$1005="",Datos!D591&gt;=D$1005),OR(D$1006="",Datos!D591&lt;=D$1006))),FALSE),OR(ISNUMBER(FIND(";"&amp;UPPER(TRIM(Datos!D591&amp;""))&amp;"=",D$1007)),ISNUMBER(FIND(";"&amp;UPPER(TRIM(Datos!D591&amp;""))&amp;";",D$1007))),OR(UPPER(TRIM(Datos!D591&amp;""))="SÍ",UPPER(TRIM(Datos!D591&amp;""))="SI",UPPER(TRIM(Datos!D591&amp;""))="NO"),IF(ISNUMBER(Datos!D591),AND(OR(D$1005="",Datos!D591&gt;=D$1005),OR(D$1006="",Datos!D591&lt;=D$1006)),FALSE),TRUE))))</f>
        <v>0.0</v>
      </c>
      <c r="E591">
        <f>IF(Datos!E591="",0,IF(AND(E$1008&lt;&gt;"",Datos!E591=E$1008),0,IF(E$1004=0,0,1-CHOOSE(E$1004,IF(ISNUMBER(Datos!E591),AND(OR(E$1005="",Datos!E591&gt;=E$1005),OR(E$1006="",Datos!E591&lt;=E$1006)),FALSE),IF(ISNUMBER(Datos!E591),AND(Datos!E591=INT(Datos!E591),AND(OR(E$1005="",Datos!E591&gt;=E$1005),OR(E$1006="",Datos!E591&lt;=E$1006))),FALSE),OR(ISNUMBER(FIND(";"&amp;UPPER(TRIM(Datos!E591&amp;""))&amp;"=",E$1007)),ISNUMBER(FIND(";"&amp;UPPER(TRIM(Datos!E591&amp;""))&amp;";",E$1007))),OR(UPPER(TRIM(Datos!E591&amp;""))="SÍ",UPPER(TRIM(Datos!E591&amp;""))="SI",UPPER(TRIM(Datos!E591&amp;""))="NO"),IF(ISNUMBER(Datos!E591),AND(OR(E$1005="",Datos!E591&gt;=E$1005),OR(E$1006="",Datos!E591&lt;=E$1006)),FALSE),TRUE))))</f>
        <v>0.0</v>
      </c>
      <c r="F591">
        <f>IF(Datos!F591="",0,IF(AND(F$1008&lt;&gt;"",Datos!F591=F$1008),0,IF(F$1004=0,0,1-CHOOSE(F$1004,IF(ISNUMBER(Datos!F591),AND(OR(F$1005="",Datos!F591&gt;=F$1005),OR(F$1006="",Datos!F591&lt;=F$1006)),FALSE),IF(ISNUMBER(Datos!F591),AND(Datos!F591=INT(Datos!F591),AND(OR(F$1005="",Datos!F591&gt;=F$1005),OR(F$1006="",Datos!F591&lt;=F$1006))),FALSE),OR(ISNUMBER(FIND(";"&amp;UPPER(TRIM(Datos!F591&amp;""))&amp;"=",F$1007)),ISNUMBER(FIND(";"&amp;UPPER(TRIM(Datos!F591&amp;""))&amp;";",F$1007))),OR(UPPER(TRIM(Datos!F591&amp;""))="SÍ",UPPER(TRIM(Datos!F591&amp;""))="SI",UPPER(TRIM(Datos!F591&amp;""))="NO"),IF(ISNUMBER(Datos!F591),AND(OR(F$1005="",Datos!F591&gt;=F$1005),OR(F$1006="",Datos!F591&lt;=F$1006)),FALSE),TRUE))))</f>
        <v>0.0</v>
      </c>
      <c r="G591">
        <f>IF(Datos!G591="",0,IF(AND(G$1008&lt;&gt;"",Datos!G591=G$1008),0,IF(G$1004=0,0,1-CHOOSE(G$1004,IF(ISNUMBER(Datos!G591),AND(OR(G$1005="",Datos!G591&gt;=G$1005),OR(G$1006="",Datos!G591&lt;=G$1006)),FALSE),IF(ISNUMBER(Datos!G591),AND(Datos!G591=INT(Datos!G591),AND(OR(G$1005="",Datos!G591&gt;=G$1005),OR(G$1006="",Datos!G591&lt;=G$1006))),FALSE),OR(ISNUMBER(FIND(";"&amp;UPPER(TRIM(Datos!G591&amp;""))&amp;"=",G$1007)),ISNUMBER(FIND(";"&amp;UPPER(TRIM(Datos!G591&amp;""))&amp;";",G$1007))),OR(UPPER(TRIM(Datos!G591&amp;""))="SÍ",UPPER(TRIM(Datos!G591&amp;""))="SI",UPPER(TRIM(Datos!G591&amp;""))="NO"),IF(ISNUMBER(Datos!G591),AND(OR(G$1005="",Datos!G591&gt;=G$1005),OR(G$1006="",Datos!G591&lt;=G$1006)),FALSE),TRUE))))</f>
        <v>0.0</v>
      </c>
      <c r="H591">
        <f>IF(Datos!H591="",0,IF(AND(H$1008&lt;&gt;"",Datos!H591=H$1008),0,IF(H$1004=0,0,1-CHOOSE(H$1004,IF(ISNUMBER(Datos!H591),AND(OR(H$1005="",Datos!H591&gt;=H$1005),OR(H$1006="",Datos!H591&lt;=H$1006)),FALSE),IF(ISNUMBER(Datos!H591),AND(Datos!H591=INT(Datos!H591),AND(OR(H$1005="",Datos!H591&gt;=H$1005),OR(H$1006="",Datos!H591&lt;=H$1006))),FALSE),OR(ISNUMBER(FIND(";"&amp;UPPER(TRIM(Datos!H591&amp;""))&amp;"=",H$1007)),ISNUMBER(FIND(";"&amp;UPPER(TRIM(Datos!H591&amp;""))&amp;";",H$1007))),OR(UPPER(TRIM(Datos!H591&amp;""))="SÍ",UPPER(TRIM(Datos!H591&amp;""))="SI",UPPER(TRIM(Datos!H591&amp;""))="NO"),IF(ISNUMBER(Datos!H591),AND(OR(H$1005="",Datos!H591&gt;=H$1005),OR(H$1006="",Datos!H591&lt;=H$1006)),FALSE),TRUE))))</f>
        <v>0.0</v>
      </c>
      <c r="I591">
        <f>IF(Datos!I591="",0,IF(AND(I$1008&lt;&gt;"",Datos!I591=I$1008),0,IF(I$1004=0,0,1-CHOOSE(I$1004,IF(ISNUMBER(Datos!I591),AND(OR(I$1005="",Datos!I591&gt;=I$1005),OR(I$1006="",Datos!I591&lt;=I$1006)),FALSE),IF(ISNUMBER(Datos!I591),AND(Datos!I591=INT(Datos!I591),AND(OR(I$1005="",Datos!I591&gt;=I$1005),OR(I$1006="",Datos!I591&lt;=I$1006))),FALSE),OR(ISNUMBER(FIND(";"&amp;UPPER(TRIM(Datos!I591&amp;""))&amp;"=",I$1007)),ISNUMBER(FIND(";"&amp;UPPER(TRIM(Datos!I591&amp;""))&amp;";",I$1007))),OR(UPPER(TRIM(Datos!I591&amp;""))="SÍ",UPPER(TRIM(Datos!I591&amp;""))="SI",UPPER(TRIM(Datos!I591&amp;""))="NO"),IF(ISNUMBER(Datos!I591),AND(OR(I$1005="",Datos!I591&gt;=I$1005),OR(I$1006="",Datos!I591&lt;=I$1006)),FALSE),TRUE))))</f>
        <v>0.0</v>
      </c>
      <c r="J591">
        <f>IF(Datos!J591="",0,IF(AND(J$1008&lt;&gt;"",Datos!J591=J$1008),0,IF(J$1004=0,0,1-CHOOSE(J$1004,IF(ISNUMBER(Datos!J591),AND(OR(J$1005="",Datos!J591&gt;=J$1005),OR(J$1006="",Datos!J591&lt;=J$1006)),FALSE),IF(ISNUMBER(Datos!J591),AND(Datos!J591=INT(Datos!J591),AND(OR(J$1005="",Datos!J591&gt;=J$1005),OR(J$1006="",Datos!J591&lt;=J$1006))),FALSE),OR(ISNUMBER(FIND(";"&amp;UPPER(TRIM(Datos!J591&amp;""))&amp;"=",J$1007)),ISNUMBER(FIND(";"&amp;UPPER(TRIM(Datos!J591&amp;""))&amp;";",J$1007))),OR(UPPER(TRIM(Datos!J591&amp;""))="SÍ",UPPER(TRIM(Datos!J591&amp;""))="SI",UPPER(TRIM(Datos!J591&amp;""))="NO"),IF(ISNUMBER(Datos!J591),AND(OR(J$1005="",Datos!J591&gt;=J$1005),OR(J$1006="",Datos!J591&lt;=J$1006)),FALSE),TRUE))))</f>
        <v>0.0</v>
      </c>
      <c r="K591">
        <f>IF(Datos!K591="",0,IF(AND(K$1008&lt;&gt;"",Datos!K591=K$1008),0,IF(K$1004=0,0,1-CHOOSE(K$1004,IF(ISNUMBER(Datos!K591),AND(OR(K$1005="",Datos!K591&gt;=K$1005),OR(K$1006="",Datos!K591&lt;=K$1006)),FALSE),IF(ISNUMBER(Datos!K591),AND(Datos!K591=INT(Datos!K591),AND(OR(K$1005="",Datos!K591&gt;=K$1005),OR(K$1006="",Datos!K591&lt;=K$1006))),FALSE),OR(ISNUMBER(FIND(";"&amp;UPPER(TRIM(Datos!K591&amp;""))&amp;"=",K$1007)),ISNUMBER(FIND(";"&amp;UPPER(TRIM(Datos!K591&amp;""))&amp;";",K$1007))),OR(UPPER(TRIM(Datos!K591&amp;""))="SÍ",UPPER(TRIM(Datos!K591&amp;""))="SI",UPPER(TRIM(Datos!K591&amp;""))="NO"),IF(ISNUMBER(Datos!K591),AND(OR(K$1005="",Datos!K591&gt;=K$1005),OR(K$1006="",Datos!K591&lt;=K$1006)),FALSE),TRUE))))</f>
        <v>0.0</v>
      </c>
      <c r="L591">
        <f>IF(Datos!L591="",0,IF(AND(L$1008&lt;&gt;"",Datos!L591=L$1008),0,IF(L$1004=0,0,1-CHOOSE(L$1004,IF(ISNUMBER(Datos!L591),AND(OR(L$1005="",Datos!L591&gt;=L$1005),OR(L$1006="",Datos!L591&lt;=L$1006)),FALSE),IF(ISNUMBER(Datos!L591),AND(Datos!L591=INT(Datos!L591),AND(OR(L$1005="",Datos!L591&gt;=L$1005),OR(L$1006="",Datos!L591&lt;=L$1006))),FALSE),OR(ISNUMBER(FIND(";"&amp;UPPER(TRIM(Datos!L591&amp;""))&amp;"=",L$1007)),ISNUMBER(FIND(";"&amp;UPPER(TRIM(Datos!L591&amp;""))&amp;";",L$1007))),OR(UPPER(TRIM(Datos!L591&amp;""))="SÍ",UPPER(TRIM(Datos!L591&amp;""))="SI",UPPER(TRIM(Datos!L591&amp;""))="NO"),IF(ISNUMBER(Datos!L591),AND(OR(L$1005="",Datos!L591&gt;=L$1005),OR(L$1006="",Datos!L591&lt;=L$1006)),FALSE),TRUE))))</f>
        <v>0.0</v>
      </c>
      <c r="M591">
        <f>IF(Datos!M591="",0,IF(AND(M$1008&lt;&gt;"",Datos!M591=M$1008),0,IF(M$1004=0,0,1-CHOOSE(M$1004,IF(ISNUMBER(Datos!M591),AND(OR(M$1005="",Datos!M591&gt;=M$1005),OR(M$1006="",Datos!M591&lt;=M$1006)),FALSE),IF(ISNUMBER(Datos!M591),AND(Datos!M591=INT(Datos!M591),AND(OR(M$1005="",Datos!M591&gt;=M$1005),OR(M$1006="",Datos!M591&lt;=M$1006))),FALSE),OR(ISNUMBER(FIND(";"&amp;UPPER(TRIM(Datos!M591&amp;""))&amp;"=",M$1007)),ISNUMBER(FIND(";"&amp;UPPER(TRIM(Datos!M591&amp;""))&amp;";",M$1007))),OR(UPPER(TRIM(Datos!M591&amp;""))="SÍ",UPPER(TRIM(Datos!M591&amp;""))="SI",UPPER(TRIM(Datos!M591&amp;""))="NO"),IF(ISNUMBER(Datos!M591),AND(OR(M$1005="",Datos!M591&gt;=M$1005),OR(M$1006="",Datos!M591&lt;=M$1006)),FALSE),TRUE))))</f>
        <v>0.0</v>
      </c>
      <c r="N591">
        <f>IF(Datos!N591="",0,IF(AND(N$1008&lt;&gt;"",Datos!N591=N$1008),0,IF(N$1004=0,0,1-CHOOSE(N$1004,IF(ISNUMBER(Datos!N591),AND(OR(N$1005="",Datos!N591&gt;=N$1005),OR(N$1006="",Datos!N591&lt;=N$1006)),FALSE),IF(ISNUMBER(Datos!N591),AND(Datos!N591=INT(Datos!N591),AND(OR(N$1005="",Datos!N591&gt;=N$1005),OR(N$1006="",Datos!N591&lt;=N$1006))),FALSE),OR(ISNUMBER(FIND(";"&amp;UPPER(TRIM(Datos!N591&amp;""))&amp;"=",N$1007)),ISNUMBER(FIND(";"&amp;UPPER(TRIM(Datos!N591&amp;""))&amp;";",N$1007))),OR(UPPER(TRIM(Datos!N591&amp;""))="SÍ",UPPER(TRIM(Datos!N591&amp;""))="SI",UPPER(TRIM(Datos!N591&amp;""))="NO"),IF(ISNUMBER(Datos!N591),AND(OR(N$1005="",Datos!N591&gt;=N$1005),OR(N$1006="",Datos!N591&lt;=N$1006)),FALSE),TRUE))))</f>
        <v>0.0</v>
      </c>
      <c r="O591">
        <f>IF(Datos!O591="",0,IF(AND(O$1008&lt;&gt;"",Datos!O591=O$1008),0,IF(O$1004=0,0,1-CHOOSE(O$1004,IF(ISNUMBER(Datos!O591),AND(OR(O$1005="",Datos!O591&gt;=O$1005),OR(O$1006="",Datos!O591&lt;=O$1006)),FALSE),IF(ISNUMBER(Datos!O591),AND(Datos!O591=INT(Datos!O591),AND(OR(O$1005="",Datos!O591&gt;=O$1005),OR(O$1006="",Datos!O591&lt;=O$1006))),FALSE),OR(ISNUMBER(FIND(";"&amp;UPPER(TRIM(Datos!O591&amp;""))&amp;"=",O$1007)),ISNUMBER(FIND(";"&amp;UPPER(TRIM(Datos!O591&amp;""))&amp;";",O$1007))),OR(UPPER(TRIM(Datos!O591&amp;""))="SÍ",UPPER(TRIM(Datos!O591&amp;""))="SI",UPPER(TRIM(Datos!O591&amp;""))="NO"),IF(ISNUMBER(Datos!O591),AND(OR(O$1005="",Datos!O591&gt;=O$1005),OR(O$1006="",Datos!O591&lt;=O$1006)),FALSE),TRUE))))</f>
        <v>0.0</v>
      </c>
      <c r="P591">
        <f>IF(Datos!P591="",0,IF(AND(P$1008&lt;&gt;"",Datos!P591=P$1008),0,IF(P$1004=0,0,1-CHOOSE(P$1004,IF(ISNUMBER(Datos!P591),AND(OR(P$1005="",Datos!P591&gt;=P$1005),OR(P$1006="",Datos!P591&lt;=P$1006)),FALSE),IF(ISNUMBER(Datos!P591),AND(Datos!P591=INT(Datos!P591),AND(OR(P$1005="",Datos!P591&gt;=P$1005),OR(P$1006="",Datos!P591&lt;=P$1006))),FALSE),OR(ISNUMBER(FIND(";"&amp;UPPER(TRIM(Datos!P591&amp;""))&amp;"=",P$1007)),ISNUMBER(FIND(";"&amp;UPPER(TRIM(Datos!P591&amp;""))&amp;";",P$1007))),OR(UPPER(TRIM(Datos!P591&amp;""))="SÍ",UPPER(TRIM(Datos!P591&amp;""))="SI",UPPER(TRIM(Datos!P591&amp;""))="NO"),IF(ISNUMBER(Datos!P591),AND(OR(P$1005="",Datos!P591&gt;=P$1005),OR(P$1006="",Datos!P591&lt;=P$1006)),FALSE),TRUE))))</f>
        <v>0.0</v>
      </c>
      <c r="Q591">
        <f>IF(Datos!Q591="",0,IF(AND(Q$1008&lt;&gt;"",Datos!Q591=Q$1008),0,IF(Q$1004=0,0,1-CHOOSE(Q$1004,IF(ISNUMBER(Datos!Q591),AND(OR(Q$1005="",Datos!Q591&gt;=Q$1005),OR(Q$1006="",Datos!Q591&lt;=Q$1006)),FALSE),IF(ISNUMBER(Datos!Q591),AND(Datos!Q591=INT(Datos!Q591),AND(OR(Q$1005="",Datos!Q591&gt;=Q$1005),OR(Q$1006="",Datos!Q591&lt;=Q$1006))),FALSE),OR(ISNUMBER(FIND(";"&amp;UPPER(TRIM(Datos!Q591&amp;""))&amp;"=",Q$1007)),ISNUMBER(FIND(";"&amp;UPPER(TRIM(Datos!Q591&amp;""))&amp;";",Q$1007))),OR(UPPER(TRIM(Datos!Q591&amp;""))="SÍ",UPPER(TRIM(Datos!Q591&amp;""))="SI",UPPER(TRIM(Datos!Q591&amp;""))="NO"),IF(ISNUMBER(Datos!Q591),AND(OR(Q$1005="",Datos!Q591&gt;=Q$1005),OR(Q$1006="",Datos!Q591&lt;=Q$1006)),FALSE),TRUE))))</f>
        <v>0.0</v>
      </c>
      <c r="R591">
        <f>IF(Datos!R591="",0,IF(AND(R$1008&lt;&gt;"",Datos!R591=R$1008),0,IF(R$1004=0,0,1-CHOOSE(R$1004,IF(ISNUMBER(Datos!R591),AND(OR(R$1005="",Datos!R591&gt;=R$1005),OR(R$1006="",Datos!R591&lt;=R$1006)),FALSE),IF(ISNUMBER(Datos!R591),AND(Datos!R591=INT(Datos!R591),AND(OR(R$1005="",Datos!R591&gt;=R$1005),OR(R$1006="",Datos!R591&lt;=R$1006))),FALSE),OR(ISNUMBER(FIND(";"&amp;UPPER(TRIM(Datos!R591&amp;""))&amp;"=",R$1007)),ISNUMBER(FIND(";"&amp;UPPER(TRIM(Datos!R591&amp;""))&amp;";",R$1007))),OR(UPPER(TRIM(Datos!R591&amp;""))="SÍ",UPPER(TRIM(Datos!R591&amp;""))="SI",UPPER(TRIM(Datos!R591&amp;""))="NO"),IF(ISNUMBER(Datos!R591),AND(OR(R$1005="",Datos!R591&gt;=R$1005),OR(R$1006="",Datos!R591&lt;=R$1006)),FALSE),TRUE))))</f>
        <v>0.0</v>
      </c>
      <c r="S591">
        <f>IF(Datos!S591="",0,IF(AND(S$1008&lt;&gt;"",Datos!S591=S$1008),0,IF(S$1004=0,0,1-CHOOSE(S$1004,IF(ISNUMBER(Datos!S591),AND(OR(S$1005="",Datos!S591&gt;=S$1005),OR(S$1006="",Datos!S591&lt;=S$1006)),FALSE),IF(ISNUMBER(Datos!S591),AND(Datos!S591=INT(Datos!S591),AND(OR(S$1005="",Datos!S591&gt;=S$1005),OR(S$1006="",Datos!S591&lt;=S$1006))),FALSE),OR(ISNUMBER(FIND(";"&amp;UPPER(TRIM(Datos!S591&amp;""))&amp;"=",S$1007)),ISNUMBER(FIND(";"&amp;UPPER(TRIM(Datos!S591&amp;""))&amp;";",S$1007))),OR(UPPER(TRIM(Datos!S591&amp;""))="SÍ",UPPER(TRIM(Datos!S591&amp;""))="SI",UPPER(TRIM(Datos!S591&amp;""))="NO"),IF(ISNUMBER(Datos!S591),AND(OR(S$1005="",Datos!S591&gt;=S$1005),OR(S$1006="",Datos!S591&lt;=S$1006)),FALSE),TRUE))))</f>
        <v>0.0</v>
      </c>
      <c r="T591">
        <f>IF(Datos!T591="",0,IF(AND(T$1008&lt;&gt;"",Datos!T591=T$1008),0,IF(T$1004=0,0,1-CHOOSE(T$1004,IF(ISNUMBER(Datos!T591),AND(OR(T$1005="",Datos!T591&gt;=T$1005),OR(T$1006="",Datos!T591&lt;=T$1006)),FALSE),IF(ISNUMBER(Datos!T591),AND(Datos!T591=INT(Datos!T591),AND(OR(T$1005="",Datos!T591&gt;=T$1005),OR(T$1006="",Datos!T591&lt;=T$1006))),FALSE),OR(ISNUMBER(FIND(";"&amp;UPPER(TRIM(Datos!T591&amp;""))&amp;"=",T$1007)),ISNUMBER(FIND(";"&amp;UPPER(TRIM(Datos!T591&amp;""))&amp;";",T$1007))),OR(UPPER(TRIM(Datos!T591&amp;""))="SÍ",UPPER(TRIM(Datos!T591&amp;""))="SI",UPPER(TRIM(Datos!T591&amp;""))="NO"),IF(ISNUMBER(Datos!T591),AND(OR(T$1005="",Datos!T591&gt;=T$1005),OR(T$1006="",Datos!T591&lt;=T$1006)),FALSE),TRUE))))</f>
        <v>0.0</v>
      </c>
      <c r="U591">
        <f>IF(Datos!U591="",0,IF(AND(U$1008&lt;&gt;"",Datos!U591=U$1008),0,IF(U$1004=0,0,1-CHOOSE(U$1004,IF(ISNUMBER(Datos!U591),AND(OR(U$1005="",Datos!U591&gt;=U$1005),OR(U$1006="",Datos!U591&lt;=U$1006)),FALSE),IF(ISNUMBER(Datos!U591),AND(Datos!U591=INT(Datos!U591),AND(OR(U$1005="",Datos!U591&gt;=U$1005),OR(U$1006="",Datos!U591&lt;=U$1006))),FALSE),OR(ISNUMBER(FIND(";"&amp;UPPER(TRIM(Datos!U591&amp;""))&amp;"=",U$1007)),ISNUMBER(FIND(";"&amp;UPPER(TRIM(Datos!U591&amp;""))&amp;";",U$1007))),OR(UPPER(TRIM(Datos!U591&amp;""))="SÍ",UPPER(TRIM(Datos!U591&amp;""))="SI",UPPER(TRIM(Datos!U591&amp;""))="NO"),IF(ISNUMBER(Datos!U591),AND(OR(U$1005="",Datos!U591&gt;=U$1005),OR(U$1006="",Datos!U591&lt;=U$1006)),FALSE),TRUE))))</f>
        <v>0.0</v>
      </c>
      <c r="V591">
        <f>IF(Datos!V591="",0,IF(AND(V$1008&lt;&gt;"",Datos!V591=V$1008),0,IF(V$1004=0,0,1-CHOOSE(V$1004,IF(ISNUMBER(Datos!V591),AND(OR(V$1005="",Datos!V591&gt;=V$1005),OR(V$1006="",Datos!V591&lt;=V$1006)),FALSE),IF(ISNUMBER(Datos!V591),AND(Datos!V591=INT(Datos!V591),AND(OR(V$1005="",Datos!V591&gt;=V$1005),OR(V$1006="",Datos!V591&lt;=V$1006))),FALSE),OR(ISNUMBER(FIND(";"&amp;UPPER(TRIM(Datos!V591&amp;""))&amp;"=",V$1007)),ISNUMBER(FIND(";"&amp;UPPER(TRIM(Datos!V591&amp;""))&amp;";",V$1007))),OR(UPPER(TRIM(Datos!V591&amp;""))="SÍ",UPPER(TRIM(Datos!V591&amp;""))="SI",UPPER(TRIM(Datos!V591&amp;""))="NO"),IF(ISNUMBER(Datos!V591),AND(OR(V$1005="",Datos!V591&gt;=V$1005),OR(V$1006="",Datos!V591&lt;=V$1006)),FALSE),TRUE))))</f>
        <v>0.0</v>
      </c>
      <c r="W591">
        <f>IF(Datos!W591="",0,IF(AND(W$1008&lt;&gt;"",Datos!W591=W$1008),0,IF(W$1004=0,0,1-CHOOSE(W$1004,IF(ISNUMBER(Datos!W591),AND(OR(W$1005="",Datos!W591&gt;=W$1005),OR(W$1006="",Datos!W591&lt;=W$1006)),FALSE),IF(ISNUMBER(Datos!W591),AND(Datos!W591=INT(Datos!W591),AND(OR(W$1005="",Datos!W591&gt;=W$1005),OR(W$1006="",Datos!W591&lt;=W$1006))),FALSE),OR(ISNUMBER(FIND(";"&amp;UPPER(TRIM(Datos!W591&amp;""))&amp;"=",W$1007)),ISNUMBER(FIND(";"&amp;UPPER(TRIM(Datos!W591&amp;""))&amp;";",W$1007))),OR(UPPER(TRIM(Datos!W591&amp;""))="SÍ",UPPER(TRIM(Datos!W591&amp;""))="SI",UPPER(TRIM(Datos!W591&amp;""))="NO"),IF(ISNUMBER(Datos!W591),AND(OR(W$1005="",Datos!W591&gt;=W$1005),OR(W$1006="",Datos!W591&lt;=W$1006)),FALSE),TRUE))))</f>
        <v>0.0</v>
      </c>
      <c r="X591">
        <f>IF(Datos!X591="",0,IF(AND(X$1008&lt;&gt;"",Datos!X591=X$1008),0,IF(X$1004=0,0,1-CHOOSE(X$1004,IF(ISNUMBER(Datos!X591),AND(OR(X$1005="",Datos!X591&gt;=X$1005),OR(X$1006="",Datos!X591&lt;=X$1006)),FALSE),IF(ISNUMBER(Datos!X591),AND(Datos!X591=INT(Datos!X591),AND(OR(X$1005="",Datos!X591&gt;=X$1005),OR(X$1006="",Datos!X591&lt;=X$1006))),FALSE),OR(ISNUMBER(FIND(";"&amp;UPPER(TRIM(Datos!X591&amp;""))&amp;"=",X$1007)),ISNUMBER(FIND(";"&amp;UPPER(TRIM(Datos!X591&amp;""))&amp;";",X$1007))),OR(UPPER(TRIM(Datos!X591&amp;""))="SÍ",UPPER(TRIM(Datos!X591&amp;""))="SI",UPPER(TRIM(Datos!X591&amp;""))="NO"),IF(ISNUMBER(Datos!X591),AND(OR(X$1005="",Datos!X591&gt;=X$1005),OR(X$1006="",Datos!X591&lt;=X$1006)),FALSE),TRUE))))</f>
        <v>0.0</v>
      </c>
      <c r="Y591">
        <f>IF(Datos!Y591="",0,IF(AND(Y$1008&lt;&gt;"",Datos!Y591=Y$1008),0,IF(Y$1004=0,0,1-CHOOSE(Y$1004,IF(ISNUMBER(Datos!Y591),AND(OR(Y$1005="",Datos!Y591&gt;=Y$1005),OR(Y$1006="",Datos!Y591&lt;=Y$1006)),FALSE),IF(ISNUMBER(Datos!Y591),AND(Datos!Y591=INT(Datos!Y591),AND(OR(Y$1005="",Datos!Y591&gt;=Y$1005),OR(Y$1006="",Datos!Y591&lt;=Y$1006))),FALSE),OR(ISNUMBER(FIND(";"&amp;UPPER(TRIM(Datos!Y591&amp;""))&amp;"=",Y$1007)),ISNUMBER(FIND(";"&amp;UPPER(TRIM(Datos!Y591&amp;""))&amp;";",Y$1007))),OR(UPPER(TRIM(Datos!Y591&amp;""))="SÍ",UPPER(TRIM(Datos!Y591&amp;""))="SI",UPPER(TRIM(Datos!Y591&amp;""))="NO"),IF(ISNUMBER(Datos!Y591),AND(OR(Y$1005="",Datos!Y591&gt;=Y$1005),OR(Y$1006="",Datos!Y591&lt;=Y$1006)),FALSE),TRUE))))</f>
        <v>0.0</v>
      </c>
      <c r="Z591">
        <f>IF(Datos!Z591="",0,IF(AND(Z$1008&lt;&gt;"",Datos!Z591=Z$1008),0,IF(Z$1004=0,0,1-CHOOSE(Z$1004,IF(ISNUMBER(Datos!Z591),AND(OR(Z$1005="",Datos!Z591&gt;=Z$1005),OR(Z$1006="",Datos!Z591&lt;=Z$1006)),FALSE),IF(ISNUMBER(Datos!Z591),AND(Datos!Z591=INT(Datos!Z591),AND(OR(Z$1005="",Datos!Z591&gt;=Z$1005),OR(Z$1006="",Datos!Z591&lt;=Z$1006))),FALSE),OR(ISNUMBER(FIND(";"&amp;UPPER(TRIM(Datos!Z591&amp;""))&amp;"=",Z$1007)),ISNUMBER(FIND(";"&amp;UPPER(TRIM(Datos!Z591&amp;""))&amp;";",Z$1007))),OR(UPPER(TRIM(Datos!Z591&amp;""))="SÍ",UPPER(TRIM(Datos!Z591&amp;""))="SI",UPPER(TRIM(Datos!Z591&amp;""))="NO"),IF(ISNUMBER(Datos!Z591),AND(OR(Z$1005="",Datos!Z591&gt;=Z$1005),OR(Z$1006="",Datos!Z591&lt;=Z$1006)),FALSE),TRUE))))</f>
        <v>0.0</v>
      </c>
      <c r="AA591">
        <f>IF(Datos!AA591="",0,IF(AND(AA$1008&lt;&gt;"",Datos!AA591=AA$1008),0,IF(AA$1004=0,0,1-CHOOSE(AA$1004,IF(ISNUMBER(Datos!AA591),AND(OR(AA$1005="",Datos!AA591&gt;=AA$1005),OR(AA$1006="",Datos!AA591&lt;=AA$1006)),FALSE),IF(ISNUMBER(Datos!AA591),AND(Datos!AA591=INT(Datos!AA591),AND(OR(AA$1005="",Datos!AA591&gt;=AA$1005),OR(AA$1006="",Datos!AA591&lt;=AA$1006))),FALSE),OR(ISNUMBER(FIND(";"&amp;UPPER(TRIM(Datos!AA591&amp;""))&amp;"=",AA$1007)),ISNUMBER(FIND(";"&amp;UPPER(TRIM(Datos!AA591&amp;""))&amp;";",AA$1007))),OR(UPPER(TRIM(Datos!AA591&amp;""))="SÍ",UPPER(TRIM(Datos!AA591&amp;""))="SI",UPPER(TRIM(Datos!AA591&amp;""))="NO"),IF(ISNUMBER(Datos!AA591),AND(OR(AA$1005="",Datos!AA591&gt;=AA$1005),OR(AA$1006="",Datos!AA591&lt;=AA$1006)),FALSE),TRUE))))</f>
        <v>0.0</v>
      </c>
      <c r="AB591">
        <f>IF(Datos!AB591="",0,IF(AND(AB$1008&lt;&gt;"",Datos!AB591=AB$1008),0,IF(AB$1004=0,0,1-CHOOSE(AB$1004,IF(ISNUMBER(Datos!AB591),AND(OR(AB$1005="",Datos!AB591&gt;=AB$1005),OR(AB$1006="",Datos!AB591&lt;=AB$1006)),FALSE),IF(ISNUMBER(Datos!AB591),AND(Datos!AB591=INT(Datos!AB591),AND(OR(AB$1005="",Datos!AB591&gt;=AB$1005),OR(AB$1006="",Datos!AB591&lt;=AB$1006))),FALSE),OR(ISNUMBER(FIND(";"&amp;UPPER(TRIM(Datos!AB591&amp;""))&amp;"=",AB$1007)),ISNUMBER(FIND(";"&amp;UPPER(TRIM(Datos!AB591&amp;""))&amp;";",AB$1007))),OR(UPPER(TRIM(Datos!AB591&amp;""))="SÍ",UPPER(TRIM(Datos!AB591&amp;""))="SI",UPPER(TRIM(Datos!AB591&amp;""))="NO"),IF(ISNUMBER(Datos!AB591),AND(OR(AB$1005="",Datos!AB591&gt;=AB$1005),OR(AB$1006="",Datos!AB591&lt;=AB$1006)),FALSE),TRUE))))</f>
        <v>0.0</v>
      </c>
      <c r="AC591">
        <f>IF(Datos!AC591="",0,IF(AND(AC$1008&lt;&gt;"",Datos!AC591=AC$1008),0,IF(AC$1004=0,0,1-CHOOSE(AC$1004,IF(ISNUMBER(Datos!AC591),AND(OR(AC$1005="",Datos!AC591&gt;=AC$1005),OR(AC$1006="",Datos!AC591&lt;=AC$1006)),FALSE),IF(ISNUMBER(Datos!AC591),AND(Datos!AC591=INT(Datos!AC591),AND(OR(AC$1005="",Datos!AC591&gt;=AC$1005),OR(AC$1006="",Datos!AC591&lt;=AC$1006))),FALSE),OR(ISNUMBER(FIND(";"&amp;UPPER(TRIM(Datos!AC591&amp;""))&amp;"=",AC$1007)),ISNUMBER(FIND(";"&amp;UPPER(TRIM(Datos!AC591&amp;""))&amp;";",AC$1007))),OR(UPPER(TRIM(Datos!AC591&amp;""))="SÍ",UPPER(TRIM(Datos!AC591&amp;""))="SI",UPPER(TRIM(Datos!AC591&amp;""))="NO"),IF(ISNUMBER(Datos!AC591),AND(OR(AC$1005="",Datos!AC591&gt;=AC$1005),OR(AC$1006="",Datos!AC591&lt;=AC$1006)),FALSE),TRUE))))</f>
        <v>0.0</v>
      </c>
      <c r="AD591">
        <f>IF(Datos!AD591="",0,IF(AND(AD$1008&lt;&gt;"",Datos!AD591=AD$1008),0,IF(AD$1004=0,0,1-CHOOSE(AD$1004,IF(ISNUMBER(Datos!AD591),AND(OR(AD$1005="",Datos!AD591&gt;=AD$1005),OR(AD$1006="",Datos!AD591&lt;=AD$1006)),FALSE),IF(ISNUMBER(Datos!AD591),AND(Datos!AD591=INT(Datos!AD591),AND(OR(AD$1005="",Datos!AD591&gt;=AD$1005),OR(AD$1006="",Datos!AD591&lt;=AD$1006))),FALSE),OR(ISNUMBER(FIND(";"&amp;UPPER(TRIM(Datos!AD591&amp;""))&amp;"=",AD$1007)),ISNUMBER(FIND(";"&amp;UPPER(TRIM(Datos!AD591&amp;""))&amp;";",AD$1007))),OR(UPPER(TRIM(Datos!AD591&amp;""))="SÍ",UPPER(TRIM(Datos!AD591&amp;""))="SI",UPPER(TRIM(Datos!AD591&amp;""))="NO"),IF(ISNUMBER(Datos!AD591),AND(OR(AD$1005="",Datos!AD591&gt;=AD$1005),OR(AD$1006="",Datos!AD591&lt;=AD$1006)),FALSE),TRUE))))</f>
        <v>0.0</v>
      </c>
      <c r="AE591">
        <f>IF(Datos!AE591="",0,IF(AND(AE$1008&lt;&gt;"",Datos!AE591=AE$1008),0,IF(AE$1004=0,0,1-CHOOSE(AE$1004,IF(ISNUMBER(Datos!AE591),AND(OR(AE$1005="",Datos!AE591&gt;=AE$1005),OR(AE$1006="",Datos!AE591&lt;=AE$1006)),FALSE),IF(ISNUMBER(Datos!AE591),AND(Datos!AE591=INT(Datos!AE591),AND(OR(AE$1005="",Datos!AE591&gt;=AE$1005),OR(AE$1006="",Datos!AE591&lt;=AE$1006))),FALSE),OR(ISNUMBER(FIND(";"&amp;UPPER(TRIM(Datos!AE591&amp;""))&amp;"=",AE$1007)),ISNUMBER(FIND(";"&amp;UPPER(TRIM(Datos!AE591&amp;""))&amp;";",AE$1007))),OR(UPPER(TRIM(Datos!AE591&amp;""))="SÍ",UPPER(TRIM(Datos!AE591&amp;""))="SI",UPPER(TRIM(Datos!AE591&amp;""))="NO"),IF(ISNUMBER(Datos!AE591),AND(OR(AE$1005="",Datos!AE591&gt;=AE$1005),OR(AE$1006="",Datos!AE591&lt;=AE$1006)),FALSE),TRUE))))</f>
        <v>0.0</v>
      </c>
    </row>
    <row r="592" spans="2:31">
      <c r="B592">
        <f>IF(Datos!B592="",0,IF(AND(B$1008&lt;&gt;"",Datos!B592=B$1008),0,IF(B$1004=0,0,1-CHOOSE(B$1004,IF(ISNUMBER(Datos!B592),AND(OR(B$1005="",Datos!B592&gt;=B$1005),OR(B$1006="",Datos!B592&lt;=B$1006)),FALSE),IF(ISNUMBER(Datos!B592),AND(Datos!B592=INT(Datos!B592),AND(OR(B$1005="",Datos!B592&gt;=B$1005),OR(B$1006="",Datos!B592&lt;=B$1006))),FALSE),OR(ISNUMBER(FIND(";"&amp;UPPER(TRIM(Datos!B592&amp;""))&amp;"=",B$1007)),ISNUMBER(FIND(";"&amp;UPPER(TRIM(Datos!B592&amp;""))&amp;";",B$1007))),OR(UPPER(TRIM(Datos!B592&amp;""))="SÍ",UPPER(TRIM(Datos!B592&amp;""))="SI",UPPER(TRIM(Datos!B592&amp;""))="NO"),IF(ISNUMBER(Datos!B592),AND(OR(B$1005="",Datos!B592&gt;=B$1005),OR(B$1006="",Datos!B592&lt;=B$1006)),FALSE),TRUE))))</f>
        <v>0.0</v>
      </c>
      <c r="C592">
        <f>IF(Datos!C592="",0,IF(AND(C$1008&lt;&gt;"",Datos!C592=C$1008),0,IF(C$1004=0,0,1-CHOOSE(C$1004,IF(ISNUMBER(Datos!C592),AND(OR(C$1005="",Datos!C592&gt;=C$1005),OR(C$1006="",Datos!C592&lt;=C$1006)),FALSE),IF(ISNUMBER(Datos!C592),AND(Datos!C592=INT(Datos!C592),AND(OR(C$1005="",Datos!C592&gt;=C$1005),OR(C$1006="",Datos!C592&lt;=C$1006))),FALSE),OR(ISNUMBER(FIND(";"&amp;UPPER(TRIM(Datos!C592&amp;""))&amp;"=",C$1007)),ISNUMBER(FIND(";"&amp;UPPER(TRIM(Datos!C592&amp;""))&amp;";",C$1007))),OR(UPPER(TRIM(Datos!C592&amp;""))="SÍ",UPPER(TRIM(Datos!C592&amp;""))="SI",UPPER(TRIM(Datos!C592&amp;""))="NO"),IF(ISNUMBER(Datos!C592),AND(OR(C$1005="",Datos!C592&gt;=C$1005),OR(C$1006="",Datos!C592&lt;=C$1006)),FALSE),TRUE))))</f>
        <v>0.0</v>
      </c>
      <c r="D592">
        <f>IF(Datos!D592="",0,IF(AND(D$1008&lt;&gt;"",Datos!D592=D$1008),0,IF(D$1004=0,0,1-CHOOSE(D$1004,IF(ISNUMBER(Datos!D592),AND(OR(D$1005="",Datos!D592&gt;=D$1005),OR(D$1006="",Datos!D592&lt;=D$1006)),FALSE),IF(ISNUMBER(Datos!D592),AND(Datos!D592=INT(Datos!D592),AND(OR(D$1005="",Datos!D592&gt;=D$1005),OR(D$1006="",Datos!D592&lt;=D$1006))),FALSE),OR(ISNUMBER(FIND(";"&amp;UPPER(TRIM(Datos!D592&amp;""))&amp;"=",D$1007)),ISNUMBER(FIND(";"&amp;UPPER(TRIM(Datos!D592&amp;""))&amp;";",D$1007))),OR(UPPER(TRIM(Datos!D592&amp;""))="SÍ",UPPER(TRIM(Datos!D592&amp;""))="SI",UPPER(TRIM(Datos!D592&amp;""))="NO"),IF(ISNUMBER(Datos!D592),AND(OR(D$1005="",Datos!D592&gt;=D$1005),OR(D$1006="",Datos!D592&lt;=D$1006)),FALSE),TRUE))))</f>
        <v>0.0</v>
      </c>
      <c r="E592">
        <f>IF(Datos!E592="",0,IF(AND(E$1008&lt;&gt;"",Datos!E592=E$1008),0,IF(E$1004=0,0,1-CHOOSE(E$1004,IF(ISNUMBER(Datos!E592),AND(OR(E$1005="",Datos!E592&gt;=E$1005),OR(E$1006="",Datos!E592&lt;=E$1006)),FALSE),IF(ISNUMBER(Datos!E592),AND(Datos!E592=INT(Datos!E592),AND(OR(E$1005="",Datos!E592&gt;=E$1005),OR(E$1006="",Datos!E592&lt;=E$1006))),FALSE),OR(ISNUMBER(FIND(";"&amp;UPPER(TRIM(Datos!E592&amp;""))&amp;"=",E$1007)),ISNUMBER(FIND(";"&amp;UPPER(TRIM(Datos!E592&amp;""))&amp;";",E$1007))),OR(UPPER(TRIM(Datos!E592&amp;""))="SÍ",UPPER(TRIM(Datos!E592&amp;""))="SI",UPPER(TRIM(Datos!E592&amp;""))="NO"),IF(ISNUMBER(Datos!E592),AND(OR(E$1005="",Datos!E592&gt;=E$1005),OR(E$1006="",Datos!E592&lt;=E$1006)),FALSE),TRUE))))</f>
        <v>0.0</v>
      </c>
      <c r="F592">
        <f>IF(Datos!F592="",0,IF(AND(F$1008&lt;&gt;"",Datos!F592=F$1008),0,IF(F$1004=0,0,1-CHOOSE(F$1004,IF(ISNUMBER(Datos!F592),AND(OR(F$1005="",Datos!F592&gt;=F$1005),OR(F$1006="",Datos!F592&lt;=F$1006)),FALSE),IF(ISNUMBER(Datos!F592),AND(Datos!F592=INT(Datos!F592),AND(OR(F$1005="",Datos!F592&gt;=F$1005),OR(F$1006="",Datos!F592&lt;=F$1006))),FALSE),OR(ISNUMBER(FIND(";"&amp;UPPER(TRIM(Datos!F592&amp;""))&amp;"=",F$1007)),ISNUMBER(FIND(";"&amp;UPPER(TRIM(Datos!F592&amp;""))&amp;";",F$1007))),OR(UPPER(TRIM(Datos!F592&amp;""))="SÍ",UPPER(TRIM(Datos!F592&amp;""))="SI",UPPER(TRIM(Datos!F592&amp;""))="NO"),IF(ISNUMBER(Datos!F592),AND(OR(F$1005="",Datos!F592&gt;=F$1005),OR(F$1006="",Datos!F592&lt;=F$1006)),FALSE),TRUE))))</f>
        <v>0.0</v>
      </c>
      <c r="G592">
        <f>IF(Datos!G592="",0,IF(AND(G$1008&lt;&gt;"",Datos!G592=G$1008),0,IF(G$1004=0,0,1-CHOOSE(G$1004,IF(ISNUMBER(Datos!G592),AND(OR(G$1005="",Datos!G592&gt;=G$1005),OR(G$1006="",Datos!G592&lt;=G$1006)),FALSE),IF(ISNUMBER(Datos!G592),AND(Datos!G592=INT(Datos!G592),AND(OR(G$1005="",Datos!G592&gt;=G$1005),OR(G$1006="",Datos!G592&lt;=G$1006))),FALSE),OR(ISNUMBER(FIND(";"&amp;UPPER(TRIM(Datos!G592&amp;""))&amp;"=",G$1007)),ISNUMBER(FIND(";"&amp;UPPER(TRIM(Datos!G592&amp;""))&amp;";",G$1007))),OR(UPPER(TRIM(Datos!G592&amp;""))="SÍ",UPPER(TRIM(Datos!G592&amp;""))="SI",UPPER(TRIM(Datos!G592&amp;""))="NO"),IF(ISNUMBER(Datos!G592),AND(OR(G$1005="",Datos!G592&gt;=G$1005),OR(G$1006="",Datos!G592&lt;=G$1006)),FALSE),TRUE))))</f>
        <v>0.0</v>
      </c>
      <c r="H592">
        <f>IF(Datos!H592="",0,IF(AND(H$1008&lt;&gt;"",Datos!H592=H$1008),0,IF(H$1004=0,0,1-CHOOSE(H$1004,IF(ISNUMBER(Datos!H592),AND(OR(H$1005="",Datos!H592&gt;=H$1005),OR(H$1006="",Datos!H592&lt;=H$1006)),FALSE),IF(ISNUMBER(Datos!H592),AND(Datos!H592=INT(Datos!H592),AND(OR(H$1005="",Datos!H592&gt;=H$1005),OR(H$1006="",Datos!H592&lt;=H$1006))),FALSE),OR(ISNUMBER(FIND(";"&amp;UPPER(TRIM(Datos!H592&amp;""))&amp;"=",H$1007)),ISNUMBER(FIND(";"&amp;UPPER(TRIM(Datos!H592&amp;""))&amp;";",H$1007))),OR(UPPER(TRIM(Datos!H592&amp;""))="SÍ",UPPER(TRIM(Datos!H592&amp;""))="SI",UPPER(TRIM(Datos!H592&amp;""))="NO"),IF(ISNUMBER(Datos!H592),AND(OR(H$1005="",Datos!H592&gt;=H$1005),OR(H$1006="",Datos!H592&lt;=H$1006)),FALSE),TRUE))))</f>
        <v>0.0</v>
      </c>
      <c r="I592">
        <f>IF(Datos!I592="",0,IF(AND(I$1008&lt;&gt;"",Datos!I592=I$1008),0,IF(I$1004=0,0,1-CHOOSE(I$1004,IF(ISNUMBER(Datos!I592),AND(OR(I$1005="",Datos!I592&gt;=I$1005),OR(I$1006="",Datos!I592&lt;=I$1006)),FALSE),IF(ISNUMBER(Datos!I592),AND(Datos!I592=INT(Datos!I592),AND(OR(I$1005="",Datos!I592&gt;=I$1005),OR(I$1006="",Datos!I592&lt;=I$1006))),FALSE),OR(ISNUMBER(FIND(";"&amp;UPPER(TRIM(Datos!I592&amp;""))&amp;"=",I$1007)),ISNUMBER(FIND(";"&amp;UPPER(TRIM(Datos!I592&amp;""))&amp;";",I$1007))),OR(UPPER(TRIM(Datos!I592&amp;""))="SÍ",UPPER(TRIM(Datos!I592&amp;""))="SI",UPPER(TRIM(Datos!I592&amp;""))="NO"),IF(ISNUMBER(Datos!I592),AND(OR(I$1005="",Datos!I592&gt;=I$1005),OR(I$1006="",Datos!I592&lt;=I$1006)),FALSE),TRUE))))</f>
        <v>0.0</v>
      </c>
      <c r="J592">
        <f>IF(Datos!J592="",0,IF(AND(J$1008&lt;&gt;"",Datos!J592=J$1008),0,IF(J$1004=0,0,1-CHOOSE(J$1004,IF(ISNUMBER(Datos!J592),AND(OR(J$1005="",Datos!J592&gt;=J$1005),OR(J$1006="",Datos!J592&lt;=J$1006)),FALSE),IF(ISNUMBER(Datos!J592),AND(Datos!J592=INT(Datos!J592),AND(OR(J$1005="",Datos!J592&gt;=J$1005),OR(J$1006="",Datos!J592&lt;=J$1006))),FALSE),OR(ISNUMBER(FIND(";"&amp;UPPER(TRIM(Datos!J592&amp;""))&amp;"=",J$1007)),ISNUMBER(FIND(";"&amp;UPPER(TRIM(Datos!J592&amp;""))&amp;";",J$1007))),OR(UPPER(TRIM(Datos!J592&amp;""))="SÍ",UPPER(TRIM(Datos!J592&amp;""))="SI",UPPER(TRIM(Datos!J592&amp;""))="NO"),IF(ISNUMBER(Datos!J592),AND(OR(J$1005="",Datos!J592&gt;=J$1005),OR(J$1006="",Datos!J592&lt;=J$1006)),FALSE),TRUE))))</f>
        <v>0.0</v>
      </c>
      <c r="K592">
        <f>IF(Datos!K592="",0,IF(AND(K$1008&lt;&gt;"",Datos!K592=K$1008),0,IF(K$1004=0,0,1-CHOOSE(K$1004,IF(ISNUMBER(Datos!K592),AND(OR(K$1005="",Datos!K592&gt;=K$1005),OR(K$1006="",Datos!K592&lt;=K$1006)),FALSE),IF(ISNUMBER(Datos!K592),AND(Datos!K592=INT(Datos!K592),AND(OR(K$1005="",Datos!K592&gt;=K$1005),OR(K$1006="",Datos!K592&lt;=K$1006))),FALSE),OR(ISNUMBER(FIND(";"&amp;UPPER(TRIM(Datos!K592&amp;""))&amp;"=",K$1007)),ISNUMBER(FIND(";"&amp;UPPER(TRIM(Datos!K592&amp;""))&amp;";",K$1007))),OR(UPPER(TRIM(Datos!K592&amp;""))="SÍ",UPPER(TRIM(Datos!K592&amp;""))="SI",UPPER(TRIM(Datos!K592&amp;""))="NO"),IF(ISNUMBER(Datos!K592),AND(OR(K$1005="",Datos!K592&gt;=K$1005),OR(K$1006="",Datos!K592&lt;=K$1006)),FALSE),TRUE))))</f>
        <v>0.0</v>
      </c>
      <c r="L592">
        <f>IF(Datos!L592="",0,IF(AND(L$1008&lt;&gt;"",Datos!L592=L$1008),0,IF(L$1004=0,0,1-CHOOSE(L$1004,IF(ISNUMBER(Datos!L592),AND(OR(L$1005="",Datos!L592&gt;=L$1005),OR(L$1006="",Datos!L592&lt;=L$1006)),FALSE),IF(ISNUMBER(Datos!L592),AND(Datos!L592=INT(Datos!L592),AND(OR(L$1005="",Datos!L592&gt;=L$1005),OR(L$1006="",Datos!L592&lt;=L$1006))),FALSE),OR(ISNUMBER(FIND(";"&amp;UPPER(TRIM(Datos!L592&amp;""))&amp;"=",L$1007)),ISNUMBER(FIND(";"&amp;UPPER(TRIM(Datos!L592&amp;""))&amp;";",L$1007))),OR(UPPER(TRIM(Datos!L592&amp;""))="SÍ",UPPER(TRIM(Datos!L592&amp;""))="SI",UPPER(TRIM(Datos!L592&amp;""))="NO"),IF(ISNUMBER(Datos!L592),AND(OR(L$1005="",Datos!L592&gt;=L$1005),OR(L$1006="",Datos!L592&lt;=L$1006)),FALSE),TRUE))))</f>
        <v>0.0</v>
      </c>
      <c r="M592">
        <f>IF(Datos!M592="",0,IF(AND(M$1008&lt;&gt;"",Datos!M592=M$1008),0,IF(M$1004=0,0,1-CHOOSE(M$1004,IF(ISNUMBER(Datos!M592),AND(OR(M$1005="",Datos!M592&gt;=M$1005),OR(M$1006="",Datos!M592&lt;=M$1006)),FALSE),IF(ISNUMBER(Datos!M592),AND(Datos!M592=INT(Datos!M592),AND(OR(M$1005="",Datos!M592&gt;=M$1005),OR(M$1006="",Datos!M592&lt;=M$1006))),FALSE),OR(ISNUMBER(FIND(";"&amp;UPPER(TRIM(Datos!M592&amp;""))&amp;"=",M$1007)),ISNUMBER(FIND(";"&amp;UPPER(TRIM(Datos!M592&amp;""))&amp;";",M$1007))),OR(UPPER(TRIM(Datos!M592&amp;""))="SÍ",UPPER(TRIM(Datos!M592&amp;""))="SI",UPPER(TRIM(Datos!M592&amp;""))="NO"),IF(ISNUMBER(Datos!M592),AND(OR(M$1005="",Datos!M592&gt;=M$1005),OR(M$1006="",Datos!M592&lt;=M$1006)),FALSE),TRUE))))</f>
        <v>0.0</v>
      </c>
      <c r="N592">
        <f>IF(Datos!N592="",0,IF(AND(N$1008&lt;&gt;"",Datos!N592=N$1008),0,IF(N$1004=0,0,1-CHOOSE(N$1004,IF(ISNUMBER(Datos!N592),AND(OR(N$1005="",Datos!N592&gt;=N$1005),OR(N$1006="",Datos!N592&lt;=N$1006)),FALSE),IF(ISNUMBER(Datos!N592),AND(Datos!N592=INT(Datos!N592),AND(OR(N$1005="",Datos!N592&gt;=N$1005),OR(N$1006="",Datos!N592&lt;=N$1006))),FALSE),OR(ISNUMBER(FIND(";"&amp;UPPER(TRIM(Datos!N592&amp;""))&amp;"=",N$1007)),ISNUMBER(FIND(";"&amp;UPPER(TRIM(Datos!N592&amp;""))&amp;";",N$1007))),OR(UPPER(TRIM(Datos!N592&amp;""))="SÍ",UPPER(TRIM(Datos!N592&amp;""))="SI",UPPER(TRIM(Datos!N592&amp;""))="NO"),IF(ISNUMBER(Datos!N592),AND(OR(N$1005="",Datos!N592&gt;=N$1005),OR(N$1006="",Datos!N592&lt;=N$1006)),FALSE),TRUE))))</f>
        <v>0.0</v>
      </c>
      <c r="O592">
        <f>IF(Datos!O592="",0,IF(AND(O$1008&lt;&gt;"",Datos!O592=O$1008),0,IF(O$1004=0,0,1-CHOOSE(O$1004,IF(ISNUMBER(Datos!O592),AND(OR(O$1005="",Datos!O592&gt;=O$1005),OR(O$1006="",Datos!O592&lt;=O$1006)),FALSE),IF(ISNUMBER(Datos!O592),AND(Datos!O592=INT(Datos!O592),AND(OR(O$1005="",Datos!O592&gt;=O$1005),OR(O$1006="",Datos!O592&lt;=O$1006))),FALSE),OR(ISNUMBER(FIND(";"&amp;UPPER(TRIM(Datos!O592&amp;""))&amp;"=",O$1007)),ISNUMBER(FIND(";"&amp;UPPER(TRIM(Datos!O592&amp;""))&amp;";",O$1007))),OR(UPPER(TRIM(Datos!O592&amp;""))="SÍ",UPPER(TRIM(Datos!O592&amp;""))="SI",UPPER(TRIM(Datos!O592&amp;""))="NO"),IF(ISNUMBER(Datos!O592),AND(OR(O$1005="",Datos!O592&gt;=O$1005),OR(O$1006="",Datos!O592&lt;=O$1006)),FALSE),TRUE))))</f>
        <v>0.0</v>
      </c>
      <c r="P592">
        <f>IF(Datos!P592="",0,IF(AND(P$1008&lt;&gt;"",Datos!P592=P$1008),0,IF(P$1004=0,0,1-CHOOSE(P$1004,IF(ISNUMBER(Datos!P592),AND(OR(P$1005="",Datos!P592&gt;=P$1005),OR(P$1006="",Datos!P592&lt;=P$1006)),FALSE),IF(ISNUMBER(Datos!P592),AND(Datos!P592=INT(Datos!P592),AND(OR(P$1005="",Datos!P592&gt;=P$1005),OR(P$1006="",Datos!P592&lt;=P$1006))),FALSE),OR(ISNUMBER(FIND(";"&amp;UPPER(TRIM(Datos!P592&amp;""))&amp;"=",P$1007)),ISNUMBER(FIND(";"&amp;UPPER(TRIM(Datos!P592&amp;""))&amp;";",P$1007))),OR(UPPER(TRIM(Datos!P592&amp;""))="SÍ",UPPER(TRIM(Datos!P592&amp;""))="SI",UPPER(TRIM(Datos!P592&amp;""))="NO"),IF(ISNUMBER(Datos!P592),AND(OR(P$1005="",Datos!P592&gt;=P$1005),OR(P$1006="",Datos!P592&lt;=P$1006)),FALSE),TRUE))))</f>
        <v>0.0</v>
      </c>
      <c r="Q592">
        <f>IF(Datos!Q592="",0,IF(AND(Q$1008&lt;&gt;"",Datos!Q592=Q$1008),0,IF(Q$1004=0,0,1-CHOOSE(Q$1004,IF(ISNUMBER(Datos!Q592),AND(OR(Q$1005="",Datos!Q592&gt;=Q$1005),OR(Q$1006="",Datos!Q592&lt;=Q$1006)),FALSE),IF(ISNUMBER(Datos!Q592),AND(Datos!Q592=INT(Datos!Q592),AND(OR(Q$1005="",Datos!Q592&gt;=Q$1005),OR(Q$1006="",Datos!Q592&lt;=Q$1006))),FALSE),OR(ISNUMBER(FIND(";"&amp;UPPER(TRIM(Datos!Q592&amp;""))&amp;"=",Q$1007)),ISNUMBER(FIND(";"&amp;UPPER(TRIM(Datos!Q592&amp;""))&amp;";",Q$1007))),OR(UPPER(TRIM(Datos!Q592&amp;""))="SÍ",UPPER(TRIM(Datos!Q592&amp;""))="SI",UPPER(TRIM(Datos!Q592&amp;""))="NO"),IF(ISNUMBER(Datos!Q592),AND(OR(Q$1005="",Datos!Q592&gt;=Q$1005),OR(Q$1006="",Datos!Q592&lt;=Q$1006)),FALSE),TRUE))))</f>
        <v>0.0</v>
      </c>
      <c r="R592">
        <f>IF(Datos!R592="",0,IF(AND(R$1008&lt;&gt;"",Datos!R592=R$1008),0,IF(R$1004=0,0,1-CHOOSE(R$1004,IF(ISNUMBER(Datos!R592),AND(OR(R$1005="",Datos!R592&gt;=R$1005),OR(R$1006="",Datos!R592&lt;=R$1006)),FALSE),IF(ISNUMBER(Datos!R592),AND(Datos!R592=INT(Datos!R592),AND(OR(R$1005="",Datos!R592&gt;=R$1005),OR(R$1006="",Datos!R592&lt;=R$1006))),FALSE),OR(ISNUMBER(FIND(";"&amp;UPPER(TRIM(Datos!R592&amp;""))&amp;"=",R$1007)),ISNUMBER(FIND(";"&amp;UPPER(TRIM(Datos!R592&amp;""))&amp;";",R$1007))),OR(UPPER(TRIM(Datos!R592&amp;""))="SÍ",UPPER(TRIM(Datos!R592&amp;""))="SI",UPPER(TRIM(Datos!R592&amp;""))="NO"),IF(ISNUMBER(Datos!R592),AND(OR(R$1005="",Datos!R592&gt;=R$1005),OR(R$1006="",Datos!R592&lt;=R$1006)),FALSE),TRUE))))</f>
        <v>0.0</v>
      </c>
      <c r="S592">
        <f>IF(Datos!S592="",0,IF(AND(S$1008&lt;&gt;"",Datos!S592=S$1008),0,IF(S$1004=0,0,1-CHOOSE(S$1004,IF(ISNUMBER(Datos!S592),AND(OR(S$1005="",Datos!S592&gt;=S$1005),OR(S$1006="",Datos!S592&lt;=S$1006)),FALSE),IF(ISNUMBER(Datos!S592),AND(Datos!S592=INT(Datos!S592),AND(OR(S$1005="",Datos!S592&gt;=S$1005),OR(S$1006="",Datos!S592&lt;=S$1006))),FALSE),OR(ISNUMBER(FIND(";"&amp;UPPER(TRIM(Datos!S592&amp;""))&amp;"=",S$1007)),ISNUMBER(FIND(";"&amp;UPPER(TRIM(Datos!S592&amp;""))&amp;";",S$1007))),OR(UPPER(TRIM(Datos!S592&amp;""))="SÍ",UPPER(TRIM(Datos!S592&amp;""))="SI",UPPER(TRIM(Datos!S592&amp;""))="NO"),IF(ISNUMBER(Datos!S592),AND(OR(S$1005="",Datos!S592&gt;=S$1005),OR(S$1006="",Datos!S592&lt;=S$1006)),FALSE),TRUE))))</f>
        <v>0.0</v>
      </c>
      <c r="T592">
        <f>IF(Datos!T592="",0,IF(AND(T$1008&lt;&gt;"",Datos!T592=T$1008),0,IF(T$1004=0,0,1-CHOOSE(T$1004,IF(ISNUMBER(Datos!T592),AND(OR(T$1005="",Datos!T592&gt;=T$1005),OR(T$1006="",Datos!T592&lt;=T$1006)),FALSE),IF(ISNUMBER(Datos!T592),AND(Datos!T592=INT(Datos!T592),AND(OR(T$1005="",Datos!T592&gt;=T$1005),OR(T$1006="",Datos!T592&lt;=T$1006))),FALSE),OR(ISNUMBER(FIND(";"&amp;UPPER(TRIM(Datos!T592&amp;""))&amp;"=",T$1007)),ISNUMBER(FIND(";"&amp;UPPER(TRIM(Datos!T592&amp;""))&amp;";",T$1007))),OR(UPPER(TRIM(Datos!T592&amp;""))="SÍ",UPPER(TRIM(Datos!T592&amp;""))="SI",UPPER(TRIM(Datos!T592&amp;""))="NO"),IF(ISNUMBER(Datos!T592),AND(OR(T$1005="",Datos!T592&gt;=T$1005),OR(T$1006="",Datos!T592&lt;=T$1006)),FALSE),TRUE))))</f>
        <v>0.0</v>
      </c>
      <c r="U592">
        <f>IF(Datos!U592="",0,IF(AND(U$1008&lt;&gt;"",Datos!U592=U$1008),0,IF(U$1004=0,0,1-CHOOSE(U$1004,IF(ISNUMBER(Datos!U592),AND(OR(U$1005="",Datos!U592&gt;=U$1005),OR(U$1006="",Datos!U592&lt;=U$1006)),FALSE),IF(ISNUMBER(Datos!U592),AND(Datos!U592=INT(Datos!U592),AND(OR(U$1005="",Datos!U592&gt;=U$1005),OR(U$1006="",Datos!U592&lt;=U$1006))),FALSE),OR(ISNUMBER(FIND(";"&amp;UPPER(TRIM(Datos!U592&amp;""))&amp;"=",U$1007)),ISNUMBER(FIND(";"&amp;UPPER(TRIM(Datos!U592&amp;""))&amp;";",U$1007))),OR(UPPER(TRIM(Datos!U592&amp;""))="SÍ",UPPER(TRIM(Datos!U592&amp;""))="SI",UPPER(TRIM(Datos!U592&amp;""))="NO"),IF(ISNUMBER(Datos!U592),AND(OR(U$1005="",Datos!U592&gt;=U$1005),OR(U$1006="",Datos!U592&lt;=U$1006)),FALSE),TRUE))))</f>
        <v>0.0</v>
      </c>
      <c r="V592">
        <f>IF(Datos!V592="",0,IF(AND(V$1008&lt;&gt;"",Datos!V592=V$1008),0,IF(V$1004=0,0,1-CHOOSE(V$1004,IF(ISNUMBER(Datos!V592),AND(OR(V$1005="",Datos!V592&gt;=V$1005),OR(V$1006="",Datos!V592&lt;=V$1006)),FALSE),IF(ISNUMBER(Datos!V592),AND(Datos!V592=INT(Datos!V592),AND(OR(V$1005="",Datos!V592&gt;=V$1005),OR(V$1006="",Datos!V592&lt;=V$1006))),FALSE),OR(ISNUMBER(FIND(";"&amp;UPPER(TRIM(Datos!V592&amp;""))&amp;"=",V$1007)),ISNUMBER(FIND(";"&amp;UPPER(TRIM(Datos!V592&amp;""))&amp;";",V$1007))),OR(UPPER(TRIM(Datos!V592&amp;""))="SÍ",UPPER(TRIM(Datos!V592&amp;""))="SI",UPPER(TRIM(Datos!V592&amp;""))="NO"),IF(ISNUMBER(Datos!V592),AND(OR(V$1005="",Datos!V592&gt;=V$1005),OR(V$1006="",Datos!V592&lt;=V$1006)),FALSE),TRUE))))</f>
        <v>0.0</v>
      </c>
      <c r="W592">
        <f>IF(Datos!W592="",0,IF(AND(W$1008&lt;&gt;"",Datos!W592=W$1008),0,IF(W$1004=0,0,1-CHOOSE(W$1004,IF(ISNUMBER(Datos!W592),AND(OR(W$1005="",Datos!W592&gt;=W$1005),OR(W$1006="",Datos!W592&lt;=W$1006)),FALSE),IF(ISNUMBER(Datos!W592),AND(Datos!W592=INT(Datos!W592),AND(OR(W$1005="",Datos!W592&gt;=W$1005),OR(W$1006="",Datos!W592&lt;=W$1006))),FALSE),OR(ISNUMBER(FIND(";"&amp;UPPER(TRIM(Datos!W592&amp;""))&amp;"=",W$1007)),ISNUMBER(FIND(";"&amp;UPPER(TRIM(Datos!W592&amp;""))&amp;";",W$1007))),OR(UPPER(TRIM(Datos!W592&amp;""))="SÍ",UPPER(TRIM(Datos!W592&amp;""))="SI",UPPER(TRIM(Datos!W592&amp;""))="NO"),IF(ISNUMBER(Datos!W592),AND(OR(W$1005="",Datos!W592&gt;=W$1005),OR(W$1006="",Datos!W592&lt;=W$1006)),FALSE),TRUE))))</f>
        <v>0.0</v>
      </c>
      <c r="X592">
        <f>IF(Datos!X592="",0,IF(AND(X$1008&lt;&gt;"",Datos!X592=X$1008),0,IF(X$1004=0,0,1-CHOOSE(X$1004,IF(ISNUMBER(Datos!X592),AND(OR(X$1005="",Datos!X592&gt;=X$1005),OR(X$1006="",Datos!X592&lt;=X$1006)),FALSE),IF(ISNUMBER(Datos!X592),AND(Datos!X592=INT(Datos!X592),AND(OR(X$1005="",Datos!X592&gt;=X$1005),OR(X$1006="",Datos!X592&lt;=X$1006))),FALSE),OR(ISNUMBER(FIND(";"&amp;UPPER(TRIM(Datos!X592&amp;""))&amp;"=",X$1007)),ISNUMBER(FIND(";"&amp;UPPER(TRIM(Datos!X592&amp;""))&amp;";",X$1007))),OR(UPPER(TRIM(Datos!X592&amp;""))="SÍ",UPPER(TRIM(Datos!X592&amp;""))="SI",UPPER(TRIM(Datos!X592&amp;""))="NO"),IF(ISNUMBER(Datos!X592),AND(OR(X$1005="",Datos!X592&gt;=X$1005),OR(X$1006="",Datos!X592&lt;=X$1006)),FALSE),TRUE))))</f>
        <v>0.0</v>
      </c>
      <c r="Y592">
        <f>IF(Datos!Y592="",0,IF(AND(Y$1008&lt;&gt;"",Datos!Y592=Y$1008),0,IF(Y$1004=0,0,1-CHOOSE(Y$1004,IF(ISNUMBER(Datos!Y592),AND(OR(Y$1005="",Datos!Y592&gt;=Y$1005),OR(Y$1006="",Datos!Y592&lt;=Y$1006)),FALSE),IF(ISNUMBER(Datos!Y592),AND(Datos!Y592=INT(Datos!Y592),AND(OR(Y$1005="",Datos!Y592&gt;=Y$1005),OR(Y$1006="",Datos!Y592&lt;=Y$1006))),FALSE),OR(ISNUMBER(FIND(";"&amp;UPPER(TRIM(Datos!Y592&amp;""))&amp;"=",Y$1007)),ISNUMBER(FIND(";"&amp;UPPER(TRIM(Datos!Y592&amp;""))&amp;";",Y$1007))),OR(UPPER(TRIM(Datos!Y592&amp;""))="SÍ",UPPER(TRIM(Datos!Y592&amp;""))="SI",UPPER(TRIM(Datos!Y592&amp;""))="NO"),IF(ISNUMBER(Datos!Y592),AND(OR(Y$1005="",Datos!Y592&gt;=Y$1005),OR(Y$1006="",Datos!Y592&lt;=Y$1006)),FALSE),TRUE))))</f>
        <v>0.0</v>
      </c>
      <c r="Z592">
        <f>IF(Datos!Z592="",0,IF(AND(Z$1008&lt;&gt;"",Datos!Z592=Z$1008),0,IF(Z$1004=0,0,1-CHOOSE(Z$1004,IF(ISNUMBER(Datos!Z592),AND(OR(Z$1005="",Datos!Z592&gt;=Z$1005),OR(Z$1006="",Datos!Z592&lt;=Z$1006)),FALSE),IF(ISNUMBER(Datos!Z592),AND(Datos!Z592=INT(Datos!Z592),AND(OR(Z$1005="",Datos!Z592&gt;=Z$1005),OR(Z$1006="",Datos!Z592&lt;=Z$1006))),FALSE),OR(ISNUMBER(FIND(";"&amp;UPPER(TRIM(Datos!Z592&amp;""))&amp;"=",Z$1007)),ISNUMBER(FIND(";"&amp;UPPER(TRIM(Datos!Z592&amp;""))&amp;";",Z$1007))),OR(UPPER(TRIM(Datos!Z592&amp;""))="SÍ",UPPER(TRIM(Datos!Z592&amp;""))="SI",UPPER(TRIM(Datos!Z592&amp;""))="NO"),IF(ISNUMBER(Datos!Z592),AND(OR(Z$1005="",Datos!Z592&gt;=Z$1005),OR(Z$1006="",Datos!Z592&lt;=Z$1006)),FALSE),TRUE))))</f>
        <v>0.0</v>
      </c>
      <c r="AA592">
        <f>IF(Datos!AA592="",0,IF(AND(AA$1008&lt;&gt;"",Datos!AA592=AA$1008),0,IF(AA$1004=0,0,1-CHOOSE(AA$1004,IF(ISNUMBER(Datos!AA592),AND(OR(AA$1005="",Datos!AA592&gt;=AA$1005),OR(AA$1006="",Datos!AA592&lt;=AA$1006)),FALSE),IF(ISNUMBER(Datos!AA592),AND(Datos!AA592=INT(Datos!AA592),AND(OR(AA$1005="",Datos!AA592&gt;=AA$1005),OR(AA$1006="",Datos!AA592&lt;=AA$1006))),FALSE),OR(ISNUMBER(FIND(";"&amp;UPPER(TRIM(Datos!AA592&amp;""))&amp;"=",AA$1007)),ISNUMBER(FIND(";"&amp;UPPER(TRIM(Datos!AA592&amp;""))&amp;";",AA$1007))),OR(UPPER(TRIM(Datos!AA592&amp;""))="SÍ",UPPER(TRIM(Datos!AA592&amp;""))="SI",UPPER(TRIM(Datos!AA592&amp;""))="NO"),IF(ISNUMBER(Datos!AA592),AND(OR(AA$1005="",Datos!AA592&gt;=AA$1005),OR(AA$1006="",Datos!AA592&lt;=AA$1006)),FALSE),TRUE))))</f>
        <v>0.0</v>
      </c>
      <c r="AB592">
        <f>IF(Datos!AB592="",0,IF(AND(AB$1008&lt;&gt;"",Datos!AB592=AB$1008),0,IF(AB$1004=0,0,1-CHOOSE(AB$1004,IF(ISNUMBER(Datos!AB592),AND(OR(AB$1005="",Datos!AB592&gt;=AB$1005),OR(AB$1006="",Datos!AB592&lt;=AB$1006)),FALSE),IF(ISNUMBER(Datos!AB592),AND(Datos!AB592=INT(Datos!AB592),AND(OR(AB$1005="",Datos!AB592&gt;=AB$1005),OR(AB$1006="",Datos!AB592&lt;=AB$1006))),FALSE),OR(ISNUMBER(FIND(";"&amp;UPPER(TRIM(Datos!AB592&amp;""))&amp;"=",AB$1007)),ISNUMBER(FIND(";"&amp;UPPER(TRIM(Datos!AB592&amp;""))&amp;";",AB$1007))),OR(UPPER(TRIM(Datos!AB592&amp;""))="SÍ",UPPER(TRIM(Datos!AB592&amp;""))="SI",UPPER(TRIM(Datos!AB592&amp;""))="NO"),IF(ISNUMBER(Datos!AB592),AND(OR(AB$1005="",Datos!AB592&gt;=AB$1005),OR(AB$1006="",Datos!AB592&lt;=AB$1006)),FALSE),TRUE))))</f>
        <v>0.0</v>
      </c>
      <c r="AC592">
        <f>IF(Datos!AC592="",0,IF(AND(AC$1008&lt;&gt;"",Datos!AC592=AC$1008),0,IF(AC$1004=0,0,1-CHOOSE(AC$1004,IF(ISNUMBER(Datos!AC592),AND(OR(AC$1005="",Datos!AC592&gt;=AC$1005),OR(AC$1006="",Datos!AC592&lt;=AC$1006)),FALSE),IF(ISNUMBER(Datos!AC592),AND(Datos!AC592=INT(Datos!AC592),AND(OR(AC$1005="",Datos!AC592&gt;=AC$1005),OR(AC$1006="",Datos!AC592&lt;=AC$1006))),FALSE),OR(ISNUMBER(FIND(";"&amp;UPPER(TRIM(Datos!AC592&amp;""))&amp;"=",AC$1007)),ISNUMBER(FIND(";"&amp;UPPER(TRIM(Datos!AC592&amp;""))&amp;";",AC$1007))),OR(UPPER(TRIM(Datos!AC592&amp;""))="SÍ",UPPER(TRIM(Datos!AC592&amp;""))="SI",UPPER(TRIM(Datos!AC592&amp;""))="NO"),IF(ISNUMBER(Datos!AC592),AND(OR(AC$1005="",Datos!AC592&gt;=AC$1005),OR(AC$1006="",Datos!AC592&lt;=AC$1006)),FALSE),TRUE))))</f>
        <v>0.0</v>
      </c>
      <c r="AD592">
        <f>IF(Datos!AD592="",0,IF(AND(AD$1008&lt;&gt;"",Datos!AD592=AD$1008),0,IF(AD$1004=0,0,1-CHOOSE(AD$1004,IF(ISNUMBER(Datos!AD592),AND(OR(AD$1005="",Datos!AD592&gt;=AD$1005),OR(AD$1006="",Datos!AD592&lt;=AD$1006)),FALSE),IF(ISNUMBER(Datos!AD592),AND(Datos!AD592=INT(Datos!AD592),AND(OR(AD$1005="",Datos!AD592&gt;=AD$1005),OR(AD$1006="",Datos!AD592&lt;=AD$1006))),FALSE),OR(ISNUMBER(FIND(";"&amp;UPPER(TRIM(Datos!AD592&amp;""))&amp;"=",AD$1007)),ISNUMBER(FIND(";"&amp;UPPER(TRIM(Datos!AD592&amp;""))&amp;";",AD$1007))),OR(UPPER(TRIM(Datos!AD592&amp;""))="SÍ",UPPER(TRIM(Datos!AD592&amp;""))="SI",UPPER(TRIM(Datos!AD592&amp;""))="NO"),IF(ISNUMBER(Datos!AD592),AND(OR(AD$1005="",Datos!AD592&gt;=AD$1005),OR(AD$1006="",Datos!AD592&lt;=AD$1006)),FALSE),TRUE))))</f>
        <v>0.0</v>
      </c>
      <c r="AE592">
        <f>IF(Datos!AE592="",0,IF(AND(AE$1008&lt;&gt;"",Datos!AE592=AE$1008),0,IF(AE$1004=0,0,1-CHOOSE(AE$1004,IF(ISNUMBER(Datos!AE592),AND(OR(AE$1005="",Datos!AE592&gt;=AE$1005),OR(AE$1006="",Datos!AE592&lt;=AE$1006)),FALSE),IF(ISNUMBER(Datos!AE592),AND(Datos!AE592=INT(Datos!AE592),AND(OR(AE$1005="",Datos!AE592&gt;=AE$1005),OR(AE$1006="",Datos!AE592&lt;=AE$1006))),FALSE),OR(ISNUMBER(FIND(";"&amp;UPPER(TRIM(Datos!AE592&amp;""))&amp;"=",AE$1007)),ISNUMBER(FIND(";"&amp;UPPER(TRIM(Datos!AE592&amp;""))&amp;";",AE$1007))),OR(UPPER(TRIM(Datos!AE592&amp;""))="SÍ",UPPER(TRIM(Datos!AE592&amp;""))="SI",UPPER(TRIM(Datos!AE592&amp;""))="NO"),IF(ISNUMBER(Datos!AE592),AND(OR(AE$1005="",Datos!AE592&gt;=AE$1005),OR(AE$1006="",Datos!AE592&lt;=AE$1006)),FALSE),TRUE))))</f>
        <v>0.0</v>
      </c>
    </row>
    <row r="593" spans="2:31">
      <c r="B593">
        <f>IF(Datos!B593="",0,IF(AND(B$1008&lt;&gt;"",Datos!B593=B$1008),0,IF(B$1004=0,0,1-CHOOSE(B$1004,IF(ISNUMBER(Datos!B593),AND(OR(B$1005="",Datos!B593&gt;=B$1005),OR(B$1006="",Datos!B593&lt;=B$1006)),FALSE),IF(ISNUMBER(Datos!B593),AND(Datos!B593=INT(Datos!B593),AND(OR(B$1005="",Datos!B593&gt;=B$1005),OR(B$1006="",Datos!B593&lt;=B$1006))),FALSE),OR(ISNUMBER(FIND(";"&amp;UPPER(TRIM(Datos!B593&amp;""))&amp;"=",B$1007)),ISNUMBER(FIND(";"&amp;UPPER(TRIM(Datos!B593&amp;""))&amp;";",B$1007))),OR(UPPER(TRIM(Datos!B593&amp;""))="SÍ",UPPER(TRIM(Datos!B593&amp;""))="SI",UPPER(TRIM(Datos!B593&amp;""))="NO"),IF(ISNUMBER(Datos!B593),AND(OR(B$1005="",Datos!B593&gt;=B$1005),OR(B$1006="",Datos!B593&lt;=B$1006)),FALSE),TRUE))))</f>
        <v>0.0</v>
      </c>
      <c r="C593">
        <f>IF(Datos!C593="",0,IF(AND(C$1008&lt;&gt;"",Datos!C593=C$1008),0,IF(C$1004=0,0,1-CHOOSE(C$1004,IF(ISNUMBER(Datos!C593),AND(OR(C$1005="",Datos!C593&gt;=C$1005),OR(C$1006="",Datos!C593&lt;=C$1006)),FALSE),IF(ISNUMBER(Datos!C593),AND(Datos!C593=INT(Datos!C593),AND(OR(C$1005="",Datos!C593&gt;=C$1005),OR(C$1006="",Datos!C593&lt;=C$1006))),FALSE),OR(ISNUMBER(FIND(";"&amp;UPPER(TRIM(Datos!C593&amp;""))&amp;"=",C$1007)),ISNUMBER(FIND(";"&amp;UPPER(TRIM(Datos!C593&amp;""))&amp;";",C$1007))),OR(UPPER(TRIM(Datos!C593&amp;""))="SÍ",UPPER(TRIM(Datos!C593&amp;""))="SI",UPPER(TRIM(Datos!C593&amp;""))="NO"),IF(ISNUMBER(Datos!C593),AND(OR(C$1005="",Datos!C593&gt;=C$1005),OR(C$1006="",Datos!C593&lt;=C$1006)),FALSE),TRUE))))</f>
        <v>0.0</v>
      </c>
      <c r="D593">
        <f>IF(Datos!D593="",0,IF(AND(D$1008&lt;&gt;"",Datos!D593=D$1008),0,IF(D$1004=0,0,1-CHOOSE(D$1004,IF(ISNUMBER(Datos!D593),AND(OR(D$1005="",Datos!D593&gt;=D$1005),OR(D$1006="",Datos!D593&lt;=D$1006)),FALSE),IF(ISNUMBER(Datos!D593),AND(Datos!D593=INT(Datos!D593),AND(OR(D$1005="",Datos!D593&gt;=D$1005),OR(D$1006="",Datos!D593&lt;=D$1006))),FALSE),OR(ISNUMBER(FIND(";"&amp;UPPER(TRIM(Datos!D593&amp;""))&amp;"=",D$1007)),ISNUMBER(FIND(";"&amp;UPPER(TRIM(Datos!D593&amp;""))&amp;";",D$1007))),OR(UPPER(TRIM(Datos!D593&amp;""))="SÍ",UPPER(TRIM(Datos!D593&amp;""))="SI",UPPER(TRIM(Datos!D593&amp;""))="NO"),IF(ISNUMBER(Datos!D593),AND(OR(D$1005="",Datos!D593&gt;=D$1005),OR(D$1006="",Datos!D593&lt;=D$1006)),FALSE),TRUE))))</f>
        <v>0.0</v>
      </c>
      <c r="E593">
        <f>IF(Datos!E593="",0,IF(AND(E$1008&lt;&gt;"",Datos!E593=E$1008),0,IF(E$1004=0,0,1-CHOOSE(E$1004,IF(ISNUMBER(Datos!E593),AND(OR(E$1005="",Datos!E593&gt;=E$1005),OR(E$1006="",Datos!E593&lt;=E$1006)),FALSE),IF(ISNUMBER(Datos!E593),AND(Datos!E593=INT(Datos!E593),AND(OR(E$1005="",Datos!E593&gt;=E$1005),OR(E$1006="",Datos!E593&lt;=E$1006))),FALSE),OR(ISNUMBER(FIND(";"&amp;UPPER(TRIM(Datos!E593&amp;""))&amp;"=",E$1007)),ISNUMBER(FIND(";"&amp;UPPER(TRIM(Datos!E593&amp;""))&amp;";",E$1007))),OR(UPPER(TRIM(Datos!E593&amp;""))="SÍ",UPPER(TRIM(Datos!E593&amp;""))="SI",UPPER(TRIM(Datos!E593&amp;""))="NO"),IF(ISNUMBER(Datos!E593),AND(OR(E$1005="",Datos!E593&gt;=E$1005),OR(E$1006="",Datos!E593&lt;=E$1006)),FALSE),TRUE))))</f>
        <v>0.0</v>
      </c>
      <c r="F593">
        <f>IF(Datos!F593="",0,IF(AND(F$1008&lt;&gt;"",Datos!F593=F$1008),0,IF(F$1004=0,0,1-CHOOSE(F$1004,IF(ISNUMBER(Datos!F593),AND(OR(F$1005="",Datos!F593&gt;=F$1005),OR(F$1006="",Datos!F593&lt;=F$1006)),FALSE),IF(ISNUMBER(Datos!F593),AND(Datos!F593=INT(Datos!F593),AND(OR(F$1005="",Datos!F593&gt;=F$1005),OR(F$1006="",Datos!F593&lt;=F$1006))),FALSE),OR(ISNUMBER(FIND(";"&amp;UPPER(TRIM(Datos!F593&amp;""))&amp;"=",F$1007)),ISNUMBER(FIND(";"&amp;UPPER(TRIM(Datos!F593&amp;""))&amp;";",F$1007))),OR(UPPER(TRIM(Datos!F593&amp;""))="SÍ",UPPER(TRIM(Datos!F593&amp;""))="SI",UPPER(TRIM(Datos!F593&amp;""))="NO"),IF(ISNUMBER(Datos!F593),AND(OR(F$1005="",Datos!F593&gt;=F$1005),OR(F$1006="",Datos!F593&lt;=F$1006)),FALSE),TRUE))))</f>
        <v>0.0</v>
      </c>
      <c r="G593">
        <f>IF(Datos!G593="",0,IF(AND(G$1008&lt;&gt;"",Datos!G593=G$1008),0,IF(G$1004=0,0,1-CHOOSE(G$1004,IF(ISNUMBER(Datos!G593),AND(OR(G$1005="",Datos!G593&gt;=G$1005),OR(G$1006="",Datos!G593&lt;=G$1006)),FALSE),IF(ISNUMBER(Datos!G593),AND(Datos!G593=INT(Datos!G593),AND(OR(G$1005="",Datos!G593&gt;=G$1005),OR(G$1006="",Datos!G593&lt;=G$1006))),FALSE),OR(ISNUMBER(FIND(";"&amp;UPPER(TRIM(Datos!G593&amp;""))&amp;"=",G$1007)),ISNUMBER(FIND(";"&amp;UPPER(TRIM(Datos!G593&amp;""))&amp;";",G$1007))),OR(UPPER(TRIM(Datos!G593&amp;""))="SÍ",UPPER(TRIM(Datos!G593&amp;""))="SI",UPPER(TRIM(Datos!G593&amp;""))="NO"),IF(ISNUMBER(Datos!G593),AND(OR(G$1005="",Datos!G593&gt;=G$1005),OR(G$1006="",Datos!G593&lt;=G$1006)),FALSE),TRUE))))</f>
        <v>0.0</v>
      </c>
      <c r="H593">
        <f>IF(Datos!H593="",0,IF(AND(H$1008&lt;&gt;"",Datos!H593=H$1008),0,IF(H$1004=0,0,1-CHOOSE(H$1004,IF(ISNUMBER(Datos!H593),AND(OR(H$1005="",Datos!H593&gt;=H$1005),OR(H$1006="",Datos!H593&lt;=H$1006)),FALSE),IF(ISNUMBER(Datos!H593),AND(Datos!H593=INT(Datos!H593),AND(OR(H$1005="",Datos!H593&gt;=H$1005),OR(H$1006="",Datos!H593&lt;=H$1006))),FALSE),OR(ISNUMBER(FIND(";"&amp;UPPER(TRIM(Datos!H593&amp;""))&amp;"=",H$1007)),ISNUMBER(FIND(";"&amp;UPPER(TRIM(Datos!H593&amp;""))&amp;";",H$1007))),OR(UPPER(TRIM(Datos!H593&amp;""))="SÍ",UPPER(TRIM(Datos!H593&amp;""))="SI",UPPER(TRIM(Datos!H593&amp;""))="NO"),IF(ISNUMBER(Datos!H593),AND(OR(H$1005="",Datos!H593&gt;=H$1005),OR(H$1006="",Datos!H593&lt;=H$1006)),FALSE),TRUE))))</f>
        <v>0.0</v>
      </c>
      <c r="I593">
        <f>IF(Datos!I593="",0,IF(AND(I$1008&lt;&gt;"",Datos!I593=I$1008),0,IF(I$1004=0,0,1-CHOOSE(I$1004,IF(ISNUMBER(Datos!I593),AND(OR(I$1005="",Datos!I593&gt;=I$1005),OR(I$1006="",Datos!I593&lt;=I$1006)),FALSE),IF(ISNUMBER(Datos!I593),AND(Datos!I593=INT(Datos!I593),AND(OR(I$1005="",Datos!I593&gt;=I$1005),OR(I$1006="",Datos!I593&lt;=I$1006))),FALSE),OR(ISNUMBER(FIND(";"&amp;UPPER(TRIM(Datos!I593&amp;""))&amp;"=",I$1007)),ISNUMBER(FIND(";"&amp;UPPER(TRIM(Datos!I593&amp;""))&amp;";",I$1007))),OR(UPPER(TRIM(Datos!I593&amp;""))="SÍ",UPPER(TRIM(Datos!I593&amp;""))="SI",UPPER(TRIM(Datos!I593&amp;""))="NO"),IF(ISNUMBER(Datos!I593),AND(OR(I$1005="",Datos!I593&gt;=I$1005),OR(I$1006="",Datos!I593&lt;=I$1006)),FALSE),TRUE))))</f>
        <v>0.0</v>
      </c>
      <c r="J593">
        <f>IF(Datos!J593="",0,IF(AND(J$1008&lt;&gt;"",Datos!J593=J$1008),0,IF(J$1004=0,0,1-CHOOSE(J$1004,IF(ISNUMBER(Datos!J593),AND(OR(J$1005="",Datos!J593&gt;=J$1005),OR(J$1006="",Datos!J593&lt;=J$1006)),FALSE),IF(ISNUMBER(Datos!J593),AND(Datos!J593=INT(Datos!J593),AND(OR(J$1005="",Datos!J593&gt;=J$1005),OR(J$1006="",Datos!J593&lt;=J$1006))),FALSE),OR(ISNUMBER(FIND(";"&amp;UPPER(TRIM(Datos!J593&amp;""))&amp;"=",J$1007)),ISNUMBER(FIND(";"&amp;UPPER(TRIM(Datos!J593&amp;""))&amp;";",J$1007))),OR(UPPER(TRIM(Datos!J593&amp;""))="SÍ",UPPER(TRIM(Datos!J593&amp;""))="SI",UPPER(TRIM(Datos!J593&amp;""))="NO"),IF(ISNUMBER(Datos!J593),AND(OR(J$1005="",Datos!J593&gt;=J$1005),OR(J$1006="",Datos!J593&lt;=J$1006)),FALSE),TRUE))))</f>
        <v>0.0</v>
      </c>
      <c r="K593">
        <f>IF(Datos!K593="",0,IF(AND(K$1008&lt;&gt;"",Datos!K593=K$1008),0,IF(K$1004=0,0,1-CHOOSE(K$1004,IF(ISNUMBER(Datos!K593),AND(OR(K$1005="",Datos!K593&gt;=K$1005),OR(K$1006="",Datos!K593&lt;=K$1006)),FALSE),IF(ISNUMBER(Datos!K593),AND(Datos!K593=INT(Datos!K593),AND(OR(K$1005="",Datos!K593&gt;=K$1005),OR(K$1006="",Datos!K593&lt;=K$1006))),FALSE),OR(ISNUMBER(FIND(";"&amp;UPPER(TRIM(Datos!K593&amp;""))&amp;"=",K$1007)),ISNUMBER(FIND(";"&amp;UPPER(TRIM(Datos!K593&amp;""))&amp;";",K$1007))),OR(UPPER(TRIM(Datos!K593&amp;""))="SÍ",UPPER(TRIM(Datos!K593&amp;""))="SI",UPPER(TRIM(Datos!K593&amp;""))="NO"),IF(ISNUMBER(Datos!K593),AND(OR(K$1005="",Datos!K593&gt;=K$1005),OR(K$1006="",Datos!K593&lt;=K$1006)),FALSE),TRUE))))</f>
        <v>0.0</v>
      </c>
      <c r="L593">
        <f>IF(Datos!L593="",0,IF(AND(L$1008&lt;&gt;"",Datos!L593=L$1008),0,IF(L$1004=0,0,1-CHOOSE(L$1004,IF(ISNUMBER(Datos!L593),AND(OR(L$1005="",Datos!L593&gt;=L$1005),OR(L$1006="",Datos!L593&lt;=L$1006)),FALSE),IF(ISNUMBER(Datos!L593),AND(Datos!L593=INT(Datos!L593),AND(OR(L$1005="",Datos!L593&gt;=L$1005),OR(L$1006="",Datos!L593&lt;=L$1006))),FALSE),OR(ISNUMBER(FIND(";"&amp;UPPER(TRIM(Datos!L593&amp;""))&amp;"=",L$1007)),ISNUMBER(FIND(";"&amp;UPPER(TRIM(Datos!L593&amp;""))&amp;";",L$1007))),OR(UPPER(TRIM(Datos!L593&amp;""))="SÍ",UPPER(TRIM(Datos!L593&amp;""))="SI",UPPER(TRIM(Datos!L593&amp;""))="NO"),IF(ISNUMBER(Datos!L593),AND(OR(L$1005="",Datos!L593&gt;=L$1005),OR(L$1006="",Datos!L593&lt;=L$1006)),FALSE),TRUE))))</f>
        <v>0.0</v>
      </c>
      <c r="M593">
        <f>IF(Datos!M593="",0,IF(AND(M$1008&lt;&gt;"",Datos!M593=M$1008),0,IF(M$1004=0,0,1-CHOOSE(M$1004,IF(ISNUMBER(Datos!M593),AND(OR(M$1005="",Datos!M593&gt;=M$1005),OR(M$1006="",Datos!M593&lt;=M$1006)),FALSE),IF(ISNUMBER(Datos!M593),AND(Datos!M593=INT(Datos!M593),AND(OR(M$1005="",Datos!M593&gt;=M$1005),OR(M$1006="",Datos!M593&lt;=M$1006))),FALSE),OR(ISNUMBER(FIND(";"&amp;UPPER(TRIM(Datos!M593&amp;""))&amp;"=",M$1007)),ISNUMBER(FIND(";"&amp;UPPER(TRIM(Datos!M593&amp;""))&amp;";",M$1007))),OR(UPPER(TRIM(Datos!M593&amp;""))="SÍ",UPPER(TRIM(Datos!M593&amp;""))="SI",UPPER(TRIM(Datos!M593&amp;""))="NO"),IF(ISNUMBER(Datos!M593),AND(OR(M$1005="",Datos!M593&gt;=M$1005),OR(M$1006="",Datos!M593&lt;=M$1006)),FALSE),TRUE))))</f>
        <v>0.0</v>
      </c>
      <c r="N593">
        <f>IF(Datos!N593="",0,IF(AND(N$1008&lt;&gt;"",Datos!N593=N$1008),0,IF(N$1004=0,0,1-CHOOSE(N$1004,IF(ISNUMBER(Datos!N593),AND(OR(N$1005="",Datos!N593&gt;=N$1005),OR(N$1006="",Datos!N593&lt;=N$1006)),FALSE),IF(ISNUMBER(Datos!N593),AND(Datos!N593=INT(Datos!N593),AND(OR(N$1005="",Datos!N593&gt;=N$1005),OR(N$1006="",Datos!N593&lt;=N$1006))),FALSE),OR(ISNUMBER(FIND(";"&amp;UPPER(TRIM(Datos!N593&amp;""))&amp;"=",N$1007)),ISNUMBER(FIND(";"&amp;UPPER(TRIM(Datos!N593&amp;""))&amp;";",N$1007))),OR(UPPER(TRIM(Datos!N593&amp;""))="SÍ",UPPER(TRIM(Datos!N593&amp;""))="SI",UPPER(TRIM(Datos!N593&amp;""))="NO"),IF(ISNUMBER(Datos!N593),AND(OR(N$1005="",Datos!N593&gt;=N$1005),OR(N$1006="",Datos!N593&lt;=N$1006)),FALSE),TRUE))))</f>
        <v>0.0</v>
      </c>
      <c r="O593">
        <f>IF(Datos!O593="",0,IF(AND(O$1008&lt;&gt;"",Datos!O593=O$1008),0,IF(O$1004=0,0,1-CHOOSE(O$1004,IF(ISNUMBER(Datos!O593),AND(OR(O$1005="",Datos!O593&gt;=O$1005),OR(O$1006="",Datos!O593&lt;=O$1006)),FALSE),IF(ISNUMBER(Datos!O593),AND(Datos!O593=INT(Datos!O593),AND(OR(O$1005="",Datos!O593&gt;=O$1005),OR(O$1006="",Datos!O593&lt;=O$1006))),FALSE),OR(ISNUMBER(FIND(";"&amp;UPPER(TRIM(Datos!O593&amp;""))&amp;"=",O$1007)),ISNUMBER(FIND(";"&amp;UPPER(TRIM(Datos!O593&amp;""))&amp;";",O$1007))),OR(UPPER(TRIM(Datos!O593&amp;""))="SÍ",UPPER(TRIM(Datos!O593&amp;""))="SI",UPPER(TRIM(Datos!O593&amp;""))="NO"),IF(ISNUMBER(Datos!O593),AND(OR(O$1005="",Datos!O593&gt;=O$1005),OR(O$1006="",Datos!O593&lt;=O$1006)),FALSE),TRUE))))</f>
        <v>0.0</v>
      </c>
      <c r="P593">
        <f>IF(Datos!P593="",0,IF(AND(P$1008&lt;&gt;"",Datos!P593=P$1008),0,IF(P$1004=0,0,1-CHOOSE(P$1004,IF(ISNUMBER(Datos!P593),AND(OR(P$1005="",Datos!P593&gt;=P$1005),OR(P$1006="",Datos!P593&lt;=P$1006)),FALSE),IF(ISNUMBER(Datos!P593),AND(Datos!P593=INT(Datos!P593),AND(OR(P$1005="",Datos!P593&gt;=P$1005),OR(P$1006="",Datos!P593&lt;=P$1006))),FALSE),OR(ISNUMBER(FIND(";"&amp;UPPER(TRIM(Datos!P593&amp;""))&amp;"=",P$1007)),ISNUMBER(FIND(";"&amp;UPPER(TRIM(Datos!P593&amp;""))&amp;";",P$1007))),OR(UPPER(TRIM(Datos!P593&amp;""))="SÍ",UPPER(TRIM(Datos!P593&amp;""))="SI",UPPER(TRIM(Datos!P593&amp;""))="NO"),IF(ISNUMBER(Datos!P593),AND(OR(P$1005="",Datos!P593&gt;=P$1005),OR(P$1006="",Datos!P593&lt;=P$1006)),FALSE),TRUE))))</f>
        <v>0.0</v>
      </c>
      <c r="Q593">
        <f>IF(Datos!Q593="",0,IF(AND(Q$1008&lt;&gt;"",Datos!Q593=Q$1008),0,IF(Q$1004=0,0,1-CHOOSE(Q$1004,IF(ISNUMBER(Datos!Q593),AND(OR(Q$1005="",Datos!Q593&gt;=Q$1005),OR(Q$1006="",Datos!Q593&lt;=Q$1006)),FALSE),IF(ISNUMBER(Datos!Q593),AND(Datos!Q593=INT(Datos!Q593),AND(OR(Q$1005="",Datos!Q593&gt;=Q$1005),OR(Q$1006="",Datos!Q593&lt;=Q$1006))),FALSE),OR(ISNUMBER(FIND(";"&amp;UPPER(TRIM(Datos!Q593&amp;""))&amp;"=",Q$1007)),ISNUMBER(FIND(";"&amp;UPPER(TRIM(Datos!Q593&amp;""))&amp;";",Q$1007))),OR(UPPER(TRIM(Datos!Q593&amp;""))="SÍ",UPPER(TRIM(Datos!Q593&amp;""))="SI",UPPER(TRIM(Datos!Q593&amp;""))="NO"),IF(ISNUMBER(Datos!Q593),AND(OR(Q$1005="",Datos!Q593&gt;=Q$1005),OR(Q$1006="",Datos!Q593&lt;=Q$1006)),FALSE),TRUE))))</f>
        <v>0.0</v>
      </c>
      <c r="R593">
        <f>IF(Datos!R593="",0,IF(AND(R$1008&lt;&gt;"",Datos!R593=R$1008),0,IF(R$1004=0,0,1-CHOOSE(R$1004,IF(ISNUMBER(Datos!R593),AND(OR(R$1005="",Datos!R593&gt;=R$1005),OR(R$1006="",Datos!R593&lt;=R$1006)),FALSE),IF(ISNUMBER(Datos!R593),AND(Datos!R593=INT(Datos!R593),AND(OR(R$1005="",Datos!R593&gt;=R$1005),OR(R$1006="",Datos!R593&lt;=R$1006))),FALSE),OR(ISNUMBER(FIND(";"&amp;UPPER(TRIM(Datos!R593&amp;""))&amp;"=",R$1007)),ISNUMBER(FIND(";"&amp;UPPER(TRIM(Datos!R593&amp;""))&amp;";",R$1007))),OR(UPPER(TRIM(Datos!R593&amp;""))="SÍ",UPPER(TRIM(Datos!R593&amp;""))="SI",UPPER(TRIM(Datos!R593&amp;""))="NO"),IF(ISNUMBER(Datos!R593),AND(OR(R$1005="",Datos!R593&gt;=R$1005),OR(R$1006="",Datos!R593&lt;=R$1006)),FALSE),TRUE))))</f>
        <v>0.0</v>
      </c>
      <c r="S593">
        <f>IF(Datos!S593="",0,IF(AND(S$1008&lt;&gt;"",Datos!S593=S$1008),0,IF(S$1004=0,0,1-CHOOSE(S$1004,IF(ISNUMBER(Datos!S593),AND(OR(S$1005="",Datos!S593&gt;=S$1005),OR(S$1006="",Datos!S593&lt;=S$1006)),FALSE),IF(ISNUMBER(Datos!S593),AND(Datos!S593=INT(Datos!S593),AND(OR(S$1005="",Datos!S593&gt;=S$1005),OR(S$1006="",Datos!S593&lt;=S$1006))),FALSE),OR(ISNUMBER(FIND(";"&amp;UPPER(TRIM(Datos!S593&amp;""))&amp;"=",S$1007)),ISNUMBER(FIND(";"&amp;UPPER(TRIM(Datos!S593&amp;""))&amp;";",S$1007))),OR(UPPER(TRIM(Datos!S593&amp;""))="SÍ",UPPER(TRIM(Datos!S593&amp;""))="SI",UPPER(TRIM(Datos!S593&amp;""))="NO"),IF(ISNUMBER(Datos!S593),AND(OR(S$1005="",Datos!S593&gt;=S$1005),OR(S$1006="",Datos!S593&lt;=S$1006)),FALSE),TRUE))))</f>
        <v>0.0</v>
      </c>
      <c r="T593">
        <f>IF(Datos!T593="",0,IF(AND(T$1008&lt;&gt;"",Datos!T593=T$1008),0,IF(T$1004=0,0,1-CHOOSE(T$1004,IF(ISNUMBER(Datos!T593),AND(OR(T$1005="",Datos!T593&gt;=T$1005),OR(T$1006="",Datos!T593&lt;=T$1006)),FALSE),IF(ISNUMBER(Datos!T593),AND(Datos!T593=INT(Datos!T593),AND(OR(T$1005="",Datos!T593&gt;=T$1005),OR(T$1006="",Datos!T593&lt;=T$1006))),FALSE),OR(ISNUMBER(FIND(";"&amp;UPPER(TRIM(Datos!T593&amp;""))&amp;"=",T$1007)),ISNUMBER(FIND(";"&amp;UPPER(TRIM(Datos!T593&amp;""))&amp;";",T$1007))),OR(UPPER(TRIM(Datos!T593&amp;""))="SÍ",UPPER(TRIM(Datos!T593&amp;""))="SI",UPPER(TRIM(Datos!T593&amp;""))="NO"),IF(ISNUMBER(Datos!T593),AND(OR(T$1005="",Datos!T593&gt;=T$1005),OR(T$1006="",Datos!T593&lt;=T$1006)),FALSE),TRUE))))</f>
        <v>0.0</v>
      </c>
      <c r="U593">
        <f>IF(Datos!U593="",0,IF(AND(U$1008&lt;&gt;"",Datos!U593=U$1008),0,IF(U$1004=0,0,1-CHOOSE(U$1004,IF(ISNUMBER(Datos!U593),AND(OR(U$1005="",Datos!U593&gt;=U$1005),OR(U$1006="",Datos!U593&lt;=U$1006)),FALSE),IF(ISNUMBER(Datos!U593),AND(Datos!U593=INT(Datos!U593),AND(OR(U$1005="",Datos!U593&gt;=U$1005),OR(U$1006="",Datos!U593&lt;=U$1006))),FALSE),OR(ISNUMBER(FIND(";"&amp;UPPER(TRIM(Datos!U593&amp;""))&amp;"=",U$1007)),ISNUMBER(FIND(";"&amp;UPPER(TRIM(Datos!U593&amp;""))&amp;";",U$1007))),OR(UPPER(TRIM(Datos!U593&amp;""))="SÍ",UPPER(TRIM(Datos!U593&amp;""))="SI",UPPER(TRIM(Datos!U593&amp;""))="NO"),IF(ISNUMBER(Datos!U593),AND(OR(U$1005="",Datos!U593&gt;=U$1005),OR(U$1006="",Datos!U593&lt;=U$1006)),FALSE),TRUE))))</f>
        <v>0.0</v>
      </c>
      <c r="V593">
        <f>IF(Datos!V593="",0,IF(AND(V$1008&lt;&gt;"",Datos!V593=V$1008),0,IF(V$1004=0,0,1-CHOOSE(V$1004,IF(ISNUMBER(Datos!V593),AND(OR(V$1005="",Datos!V593&gt;=V$1005),OR(V$1006="",Datos!V593&lt;=V$1006)),FALSE),IF(ISNUMBER(Datos!V593),AND(Datos!V593=INT(Datos!V593),AND(OR(V$1005="",Datos!V593&gt;=V$1005),OR(V$1006="",Datos!V593&lt;=V$1006))),FALSE),OR(ISNUMBER(FIND(";"&amp;UPPER(TRIM(Datos!V593&amp;""))&amp;"=",V$1007)),ISNUMBER(FIND(";"&amp;UPPER(TRIM(Datos!V593&amp;""))&amp;";",V$1007))),OR(UPPER(TRIM(Datos!V593&amp;""))="SÍ",UPPER(TRIM(Datos!V593&amp;""))="SI",UPPER(TRIM(Datos!V593&amp;""))="NO"),IF(ISNUMBER(Datos!V593),AND(OR(V$1005="",Datos!V593&gt;=V$1005),OR(V$1006="",Datos!V593&lt;=V$1006)),FALSE),TRUE))))</f>
        <v>0.0</v>
      </c>
      <c r="W593">
        <f>IF(Datos!W593="",0,IF(AND(W$1008&lt;&gt;"",Datos!W593=W$1008),0,IF(W$1004=0,0,1-CHOOSE(W$1004,IF(ISNUMBER(Datos!W593),AND(OR(W$1005="",Datos!W593&gt;=W$1005),OR(W$1006="",Datos!W593&lt;=W$1006)),FALSE),IF(ISNUMBER(Datos!W593),AND(Datos!W593=INT(Datos!W593),AND(OR(W$1005="",Datos!W593&gt;=W$1005),OR(W$1006="",Datos!W593&lt;=W$1006))),FALSE),OR(ISNUMBER(FIND(";"&amp;UPPER(TRIM(Datos!W593&amp;""))&amp;"=",W$1007)),ISNUMBER(FIND(";"&amp;UPPER(TRIM(Datos!W593&amp;""))&amp;";",W$1007))),OR(UPPER(TRIM(Datos!W593&amp;""))="SÍ",UPPER(TRIM(Datos!W593&amp;""))="SI",UPPER(TRIM(Datos!W593&amp;""))="NO"),IF(ISNUMBER(Datos!W593),AND(OR(W$1005="",Datos!W593&gt;=W$1005),OR(W$1006="",Datos!W593&lt;=W$1006)),FALSE),TRUE))))</f>
        <v>0.0</v>
      </c>
      <c r="X593">
        <f>IF(Datos!X593="",0,IF(AND(X$1008&lt;&gt;"",Datos!X593=X$1008),0,IF(X$1004=0,0,1-CHOOSE(X$1004,IF(ISNUMBER(Datos!X593),AND(OR(X$1005="",Datos!X593&gt;=X$1005),OR(X$1006="",Datos!X593&lt;=X$1006)),FALSE),IF(ISNUMBER(Datos!X593),AND(Datos!X593=INT(Datos!X593),AND(OR(X$1005="",Datos!X593&gt;=X$1005),OR(X$1006="",Datos!X593&lt;=X$1006))),FALSE),OR(ISNUMBER(FIND(";"&amp;UPPER(TRIM(Datos!X593&amp;""))&amp;"=",X$1007)),ISNUMBER(FIND(";"&amp;UPPER(TRIM(Datos!X593&amp;""))&amp;";",X$1007))),OR(UPPER(TRIM(Datos!X593&amp;""))="SÍ",UPPER(TRIM(Datos!X593&amp;""))="SI",UPPER(TRIM(Datos!X593&amp;""))="NO"),IF(ISNUMBER(Datos!X593),AND(OR(X$1005="",Datos!X593&gt;=X$1005),OR(X$1006="",Datos!X593&lt;=X$1006)),FALSE),TRUE))))</f>
        <v>0.0</v>
      </c>
      <c r="Y593">
        <f>IF(Datos!Y593="",0,IF(AND(Y$1008&lt;&gt;"",Datos!Y593=Y$1008),0,IF(Y$1004=0,0,1-CHOOSE(Y$1004,IF(ISNUMBER(Datos!Y593),AND(OR(Y$1005="",Datos!Y593&gt;=Y$1005),OR(Y$1006="",Datos!Y593&lt;=Y$1006)),FALSE),IF(ISNUMBER(Datos!Y593),AND(Datos!Y593=INT(Datos!Y593),AND(OR(Y$1005="",Datos!Y593&gt;=Y$1005),OR(Y$1006="",Datos!Y593&lt;=Y$1006))),FALSE),OR(ISNUMBER(FIND(";"&amp;UPPER(TRIM(Datos!Y593&amp;""))&amp;"=",Y$1007)),ISNUMBER(FIND(";"&amp;UPPER(TRIM(Datos!Y593&amp;""))&amp;";",Y$1007))),OR(UPPER(TRIM(Datos!Y593&amp;""))="SÍ",UPPER(TRIM(Datos!Y593&amp;""))="SI",UPPER(TRIM(Datos!Y593&amp;""))="NO"),IF(ISNUMBER(Datos!Y593),AND(OR(Y$1005="",Datos!Y593&gt;=Y$1005),OR(Y$1006="",Datos!Y593&lt;=Y$1006)),FALSE),TRUE))))</f>
        <v>0.0</v>
      </c>
      <c r="Z593">
        <f>IF(Datos!Z593="",0,IF(AND(Z$1008&lt;&gt;"",Datos!Z593=Z$1008),0,IF(Z$1004=0,0,1-CHOOSE(Z$1004,IF(ISNUMBER(Datos!Z593),AND(OR(Z$1005="",Datos!Z593&gt;=Z$1005),OR(Z$1006="",Datos!Z593&lt;=Z$1006)),FALSE),IF(ISNUMBER(Datos!Z593),AND(Datos!Z593=INT(Datos!Z593),AND(OR(Z$1005="",Datos!Z593&gt;=Z$1005),OR(Z$1006="",Datos!Z593&lt;=Z$1006))),FALSE),OR(ISNUMBER(FIND(";"&amp;UPPER(TRIM(Datos!Z593&amp;""))&amp;"=",Z$1007)),ISNUMBER(FIND(";"&amp;UPPER(TRIM(Datos!Z593&amp;""))&amp;";",Z$1007))),OR(UPPER(TRIM(Datos!Z593&amp;""))="SÍ",UPPER(TRIM(Datos!Z593&amp;""))="SI",UPPER(TRIM(Datos!Z593&amp;""))="NO"),IF(ISNUMBER(Datos!Z593),AND(OR(Z$1005="",Datos!Z593&gt;=Z$1005),OR(Z$1006="",Datos!Z593&lt;=Z$1006)),FALSE),TRUE))))</f>
        <v>0.0</v>
      </c>
      <c r="AA593">
        <f>IF(Datos!AA593="",0,IF(AND(AA$1008&lt;&gt;"",Datos!AA593=AA$1008),0,IF(AA$1004=0,0,1-CHOOSE(AA$1004,IF(ISNUMBER(Datos!AA593),AND(OR(AA$1005="",Datos!AA593&gt;=AA$1005),OR(AA$1006="",Datos!AA593&lt;=AA$1006)),FALSE),IF(ISNUMBER(Datos!AA593),AND(Datos!AA593=INT(Datos!AA593),AND(OR(AA$1005="",Datos!AA593&gt;=AA$1005),OR(AA$1006="",Datos!AA593&lt;=AA$1006))),FALSE),OR(ISNUMBER(FIND(";"&amp;UPPER(TRIM(Datos!AA593&amp;""))&amp;"=",AA$1007)),ISNUMBER(FIND(";"&amp;UPPER(TRIM(Datos!AA593&amp;""))&amp;";",AA$1007))),OR(UPPER(TRIM(Datos!AA593&amp;""))="SÍ",UPPER(TRIM(Datos!AA593&amp;""))="SI",UPPER(TRIM(Datos!AA593&amp;""))="NO"),IF(ISNUMBER(Datos!AA593),AND(OR(AA$1005="",Datos!AA593&gt;=AA$1005),OR(AA$1006="",Datos!AA593&lt;=AA$1006)),FALSE),TRUE))))</f>
        <v>0.0</v>
      </c>
      <c r="AB593">
        <f>IF(Datos!AB593="",0,IF(AND(AB$1008&lt;&gt;"",Datos!AB593=AB$1008),0,IF(AB$1004=0,0,1-CHOOSE(AB$1004,IF(ISNUMBER(Datos!AB593),AND(OR(AB$1005="",Datos!AB593&gt;=AB$1005),OR(AB$1006="",Datos!AB593&lt;=AB$1006)),FALSE),IF(ISNUMBER(Datos!AB593),AND(Datos!AB593=INT(Datos!AB593),AND(OR(AB$1005="",Datos!AB593&gt;=AB$1005),OR(AB$1006="",Datos!AB593&lt;=AB$1006))),FALSE),OR(ISNUMBER(FIND(";"&amp;UPPER(TRIM(Datos!AB593&amp;""))&amp;"=",AB$1007)),ISNUMBER(FIND(";"&amp;UPPER(TRIM(Datos!AB593&amp;""))&amp;";",AB$1007))),OR(UPPER(TRIM(Datos!AB593&amp;""))="SÍ",UPPER(TRIM(Datos!AB593&amp;""))="SI",UPPER(TRIM(Datos!AB593&amp;""))="NO"),IF(ISNUMBER(Datos!AB593),AND(OR(AB$1005="",Datos!AB593&gt;=AB$1005),OR(AB$1006="",Datos!AB593&lt;=AB$1006)),FALSE),TRUE))))</f>
        <v>0.0</v>
      </c>
      <c r="AC593">
        <f>IF(Datos!AC593="",0,IF(AND(AC$1008&lt;&gt;"",Datos!AC593=AC$1008),0,IF(AC$1004=0,0,1-CHOOSE(AC$1004,IF(ISNUMBER(Datos!AC593),AND(OR(AC$1005="",Datos!AC593&gt;=AC$1005),OR(AC$1006="",Datos!AC593&lt;=AC$1006)),FALSE),IF(ISNUMBER(Datos!AC593),AND(Datos!AC593=INT(Datos!AC593),AND(OR(AC$1005="",Datos!AC593&gt;=AC$1005),OR(AC$1006="",Datos!AC593&lt;=AC$1006))),FALSE),OR(ISNUMBER(FIND(";"&amp;UPPER(TRIM(Datos!AC593&amp;""))&amp;"=",AC$1007)),ISNUMBER(FIND(";"&amp;UPPER(TRIM(Datos!AC593&amp;""))&amp;";",AC$1007))),OR(UPPER(TRIM(Datos!AC593&amp;""))="SÍ",UPPER(TRIM(Datos!AC593&amp;""))="SI",UPPER(TRIM(Datos!AC593&amp;""))="NO"),IF(ISNUMBER(Datos!AC593),AND(OR(AC$1005="",Datos!AC593&gt;=AC$1005),OR(AC$1006="",Datos!AC593&lt;=AC$1006)),FALSE),TRUE))))</f>
        <v>0.0</v>
      </c>
      <c r="AD593">
        <f>IF(Datos!AD593="",0,IF(AND(AD$1008&lt;&gt;"",Datos!AD593=AD$1008),0,IF(AD$1004=0,0,1-CHOOSE(AD$1004,IF(ISNUMBER(Datos!AD593),AND(OR(AD$1005="",Datos!AD593&gt;=AD$1005),OR(AD$1006="",Datos!AD593&lt;=AD$1006)),FALSE),IF(ISNUMBER(Datos!AD593),AND(Datos!AD593=INT(Datos!AD593),AND(OR(AD$1005="",Datos!AD593&gt;=AD$1005),OR(AD$1006="",Datos!AD593&lt;=AD$1006))),FALSE),OR(ISNUMBER(FIND(";"&amp;UPPER(TRIM(Datos!AD593&amp;""))&amp;"=",AD$1007)),ISNUMBER(FIND(";"&amp;UPPER(TRIM(Datos!AD593&amp;""))&amp;";",AD$1007))),OR(UPPER(TRIM(Datos!AD593&amp;""))="SÍ",UPPER(TRIM(Datos!AD593&amp;""))="SI",UPPER(TRIM(Datos!AD593&amp;""))="NO"),IF(ISNUMBER(Datos!AD593),AND(OR(AD$1005="",Datos!AD593&gt;=AD$1005),OR(AD$1006="",Datos!AD593&lt;=AD$1006)),FALSE),TRUE))))</f>
        <v>0.0</v>
      </c>
      <c r="AE593">
        <f>IF(Datos!AE593="",0,IF(AND(AE$1008&lt;&gt;"",Datos!AE593=AE$1008),0,IF(AE$1004=0,0,1-CHOOSE(AE$1004,IF(ISNUMBER(Datos!AE593),AND(OR(AE$1005="",Datos!AE593&gt;=AE$1005),OR(AE$1006="",Datos!AE593&lt;=AE$1006)),FALSE),IF(ISNUMBER(Datos!AE593),AND(Datos!AE593=INT(Datos!AE593),AND(OR(AE$1005="",Datos!AE593&gt;=AE$1005),OR(AE$1006="",Datos!AE593&lt;=AE$1006))),FALSE),OR(ISNUMBER(FIND(";"&amp;UPPER(TRIM(Datos!AE593&amp;""))&amp;"=",AE$1007)),ISNUMBER(FIND(";"&amp;UPPER(TRIM(Datos!AE593&amp;""))&amp;";",AE$1007))),OR(UPPER(TRIM(Datos!AE593&amp;""))="SÍ",UPPER(TRIM(Datos!AE593&amp;""))="SI",UPPER(TRIM(Datos!AE593&amp;""))="NO"),IF(ISNUMBER(Datos!AE593),AND(OR(AE$1005="",Datos!AE593&gt;=AE$1005),OR(AE$1006="",Datos!AE593&lt;=AE$1006)),FALSE),TRUE))))</f>
        <v>0.0</v>
      </c>
    </row>
    <row r="594" spans="2:31">
      <c r="B594">
        <f>IF(Datos!B594="",0,IF(AND(B$1008&lt;&gt;"",Datos!B594=B$1008),0,IF(B$1004=0,0,1-CHOOSE(B$1004,IF(ISNUMBER(Datos!B594),AND(OR(B$1005="",Datos!B594&gt;=B$1005),OR(B$1006="",Datos!B594&lt;=B$1006)),FALSE),IF(ISNUMBER(Datos!B594),AND(Datos!B594=INT(Datos!B594),AND(OR(B$1005="",Datos!B594&gt;=B$1005),OR(B$1006="",Datos!B594&lt;=B$1006))),FALSE),OR(ISNUMBER(FIND(";"&amp;UPPER(TRIM(Datos!B594&amp;""))&amp;"=",B$1007)),ISNUMBER(FIND(";"&amp;UPPER(TRIM(Datos!B594&amp;""))&amp;";",B$1007))),OR(UPPER(TRIM(Datos!B594&amp;""))="SÍ",UPPER(TRIM(Datos!B594&amp;""))="SI",UPPER(TRIM(Datos!B594&amp;""))="NO"),IF(ISNUMBER(Datos!B594),AND(OR(B$1005="",Datos!B594&gt;=B$1005),OR(B$1006="",Datos!B594&lt;=B$1006)),FALSE),TRUE))))</f>
        <v>0.0</v>
      </c>
      <c r="C594">
        <f>IF(Datos!C594="",0,IF(AND(C$1008&lt;&gt;"",Datos!C594=C$1008),0,IF(C$1004=0,0,1-CHOOSE(C$1004,IF(ISNUMBER(Datos!C594),AND(OR(C$1005="",Datos!C594&gt;=C$1005),OR(C$1006="",Datos!C594&lt;=C$1006)),FALSE),IF(ISNUMBER(Datos!C594),AND(Datos!C594=INT(Datos!C594),AND(OR(C$1005="",Datos!C594&gt;=C$1005),OR(C$1006="",Datos!C594&lt;=C$1006))),FALSE),OR(ISNUMBER(FIND(";"&amp;UPPER(TRIM(Datos!C594&amp;""))&amp;"=",C$1007)),ISNUMBER(FIND(";"&amp;UPPER(TRIM(Datos!C594&amp;""))&amp;";",C$1007))),OR(UPPER(TRIM(Datos!C594&amp;""))="SÍ",UPPER(TRIM(Datos!C594&amp;""))="SI",UPPER(TRIM(Datos!C594&amp;""))="NO"),IF(ISNUMBER(Datos!C594),AND(OR(C$1005="",Datos!C594&gt;=C$1005),OR(C$1006="",Datos!C594&lt;=C$1006)),FALSE),TRUE))))</f>
        <v>0.0</v>
      </c>
      <c r="D594">
        <f>IF(Datos!D594="",0,IF(AND(D$1008&lt;&gt;"",Datos!D594=D$1008),0,IF(D$1004=0,0,1-CHOOSE(D$1004,IF(ISNUMBER(Datos!D594),AND(OR(D$1005="",Datos!D594&gt;=D$1005),OR(D$1006="",Datos!D594&lt;=D$1006)),FALSE),IF(ISNUMBER(Datos!D594),AND(Datos!D594=INT(Datos!D594),AND(OR(D$1005="",Datos!D594&gt;=D$1005),OR(D$1006="",Datos!D594&lt;=D$1006))),FALSE),OR(ISNUMBER(FIND(";"&amp;UPPER(TRIM(Datos!D594&amp;""))&amp;"=",D$1007)),ISNUMBER(FIND(";"&amp;UPPER(TRIM(Datos!D594&amp;""))&amp;";",D$1007))),OR(UPPER(TRIM(Datos!D594&amp;""))="SÍ",UPPER(TRIM(Datos!D594&amp;""))="SI",UPPER(TRIM(Datos!D594&amp;""))="NO"),IF(ISNUMBER(Datos!D594),AND(OR(D$1005="",Datos!D594&gt;=D$1005),OR(D$1006="",Datos!D594&lt;=D$1006)),FALSE),TRUE))))</f>
        <v>0.0</v>
      </c>
      <c r="E594">
        <f>IF(Datos!E594="",0,IF(AND(E$1008&lt;&gt;"",Datos!E594=E$1008),0,IF(E$1004=0,0,1-CHOOSE(E$1004,IF(ISNUMBER(Datos!E594),AND(OR(E$1005="",Datos!E594&gt;=E$1005),OR(E$1006="",Datos!E594&lt;=E$1006)),FALSE),IF(ISNUMBER(Datos!E594),AND(Datos!E594=INT(Datos!E594),AND(OR(E$1005="",Datos!E594&gt;=E$1005),OR(E$1006="",Datos!E594&lt;=E$1006))),FALSE),OR(ISNUMBER(FIND(";"&amp;UPPER(TRIM(Datos!E594&amp;""))&amp;"=",E$1007)),ISNUMBER(FIND(";"&amp;UPPER(TRIM(Datos!E594&amp;""))&amp;";",E$1007))),OR(UPPER(TRIM(Datos!E594&amp;""))="SÍ",UPPER(TRIM(Datos!E594&amp;""))="SI",UPPER(TRIM(Datos!E594&amp;""))="NO"),IF(ISNUMBER(Datos!E594),AND(OR(E$1005="",Datos!E594&gt;=E$1005),OR(E$1006="",Datos!E594&lt;=E$1006)),FALSE),TRUE))))</f>
        <v>0.0</v>
      </c>
      <c r="F594">
        <f>IF(Datos!F594="",0,IF(AND(F$1008&lt;&gt;"",Datos!F594=F$1008),0,IF(F$1004=0,0,1-CHOOSE(F$1004,IF(ISNUMBER(Datos!F594),AND(OR(F$1005="",Datos!F594&gt;=F$1005),OR(F$1006="",Datos!F594&lt;=F$1006)),FALSE),IF(ISNUMBER(Datos!F594),AND(Datos!F594=INT(Datos!F594),AND(OR(F$1005="",Datos!F594&gt;=F$1005),OR(F$1006="",Datos!F594&lt;=F$1006))),FALSE),OR(ISNUMBER(FIND(";"&amp;UPPER(TRIM(Datos!F594&amp;""))&amp;"=",F$1007)),ISNUMBER(FIND(";"&amp;UPPER(TRIM(Datos!F594&amp;""))&amp;";",F$1007))),OR(UPPER(TRIM(Datos!F594&amp;""))="SÍ",UPPER(TRIM(Datos!F594&amp;""))="SI",UPPER(TRIM(Datos!F594&amp;""))="NO"),IF(ISNUMBER(Datos!F594),AND(OR(F$1005="",Datos!F594&gt;=F$1005),OR(F$1006="",Datos!F594&lt;=F$1006)),FALSE),TRUE))))</f>
        <v>0.0</v>
      </c>
      <c r="G594">
        <f>IF(Datos!G594="",0,IF(AND(G$1008&lt;&gt;"",Datos!G594=G$1008),0,IF(G$1004=0,0,1-CHOOSE(G$1004,IF(ISNUMBER(Datos!G594),AND(OR(G$1005="",Datos!G594&gt;=G$1005),OR(G$1006="",Datos!G594&lt;=G$1006)),FALSE),IF(ISNUMBER(Datos!G594),AND(Datos!G594=INT(Datos!G594),AND(OR(G$1005="",Datos!G594&gt;=G$1005),OR(G$1006="",Datos!G594&lt;=G$1006))),FALSE),OR(ISNUMBER(FIND(";"&amp;UPPER(TRIM(Datos!G594&amp;""))&amp;"=",G$1007)),ISNUMBER(FIND(";"&amp;UPPER(TRIM(Datos!G594&amp;""))&amp;";",G$1007))),OR(UPPER(TRIM(Datos!G594&amp;""))="SÍ",UPPER(TRIM(Datos!G594&amp;""))="SI",UPPER(TRIM(Datos!G594&amp;""))="NO"),IF(ISNUMBER(Datos!G594),AND(OR(G$1005="",Datos!G594&gt;=G$1005),OR(G$1006="",Datos!G594&lt;=G$1006)),FALSE),TRUE))))</f>
        <v>0.0</v>
      </c>
      <c r="H594">
        <f>IF(Datos!H594="",0,IF(AND(H$1008&lt;&gt;"",Datos!H594=H$1008),0,IF(H$1004=0,0,1-CHOOSE(H$1004,IF(ISNUMBER(Datos!H594),AND(OR(H$1005="",Datos!H594&gt;=H$1005),OR(H$1006="",Datos!H594&lt;=H$1006)),FALSE),IF(ISNUMBER(Datos!H594),AND(Datos!H594=INT(Datos!H594),AND(OR(H$1005="",Datos!H594&gt;=H$1005),OR(H$1006="",Datos!H594&lt;=H$1006))),FALSE),OR(ISNUMBER(FIND(";"&amp;UPPER(TRIM(Datos!H594&amp;""))&amp;"=",H$1007)),ISNUMBER(FIND(";"&amp;UPPER(TRIM(Datos!H594&amp;""))&amp;";",H$1007))),OR(UPPER(TRIM(Datos!H594&amp;""))="SÍ",UPPER(TRIM(Datos!H594&amp;""))="SI",UPPER(TRIM(Datos!H594&amp;""))="NO"),IF(ISNUMBER(Datos!H594),AND(OR(H$1005="",Datos!H594&gt;=H$1005),OR(H$1006="",Datos!H594&lt;=H$1006)),FALSE),TRUE))))</f>
        <v>0.0</v>
      </c>
      <c r="I594">
        <f>IF(Datos!I594="",0,IF(AND(I$1008&lt;&gt;"",Datos!I594=I$1008),0,IF(I$1004=0,0,1-CHOOSE(I$1004,IF(ISNUMBER(Datos!I594),AND(OR(I$1005="",Datos!I594&gt;=I$1005),OR(I$1006="",Datos!I594&lt;=I$1006)),FALSE),IF(ISNUMBER(Datos!I594),AND(Datos!I594=INT(Datos!I594),AND(OR(I$1005="",Datos!I594&gt;=I$1005),OR(I$1006="",Datos!I594&lt;=I$1006))),FALSE),OR(ISNUMBER(FIND(";"&amp;UPPER(TRIM(Datos!I594&amp;""))&amp;"=",I$1007)),ISNUMBER(FIND(";"&amp;UPPER(TRIM(Datos!I594&amp;""))&amp;";",I$1007))),OR(UPPER(TRIM(Datos!I594&amp;""))="SÍ",UPPER(TRIM(Datos!I594&amp;""))="SI",UPPER(TRIM(Datos!I594&amp;""))="NO"),IF(ISNUMBER(Datos!I594),AND(OR(I$1005="",Datos!I594&gt;=I$1005),OR(I$1006="",Datos!I594&lt;=I$1006)),FALSE),TRUE))))</f>
        <v>0.0</v>
      </c>
      <c r="J594">
        <f>IF(Datos!J594="",0,IF(AND(J$1008&lt;&gt;"",Datos!J594=J$1008),0,IF(J$1004=0,0,1-CHOOSE(J$1004,IF(ISNUMBER(Datos!J594),AND(OR(J$1005="",Datos!J594&gt;=J$1005),OR(J$1006="",Datos!J594&lt;=J$1006)),FALSE),IF(ISNUMBER(Datos!J594),AND(Datos!J594=INT(Datos!J594),AND(OR(J$1005="",Datos!J594&gt;=J$1005),OR(J$1006="",Datos!J594&lt;=J$1006))),FALSE),OR(ISNUMBER(FIND(";"&amp;UPPER(TRIM(Datos!J594&amp;""))&amp;"=",J$1007)),ISNUMBER(FIND(";"&amp;UPPER(TRIM(Datos!J594&amp;""))&amp;";",J$1007))),OR(UPPER(TRIM(Datos!J594&amp;""))="SÍ",UPPER(TRIM(Datos!J594&amp;""))="SI",UPPER(TRIM(Datos!J594&amp;""))="NO"),IF(ISNUMBER(Datos!J594),AND(OR(J$1005="",Datos!J594&gt;=J$1005),OR(J$1006="",Datos!J594&lt;=J$1006)),FALSE),TRUE))))</f>
        <v>0.0</v>
      </c>
      <c r="K594">
        <f>IF(Datos!K594="",0,IF(AND(K$1008&lt;&gt;"",Datos!K594=K$1008),0,IF(K$1004=0,0,1-CHOOSE(K$1004,IF(ISNUMBER(Datos!K594),AND(OR(K$1005="",Datos!K594&gt;=K$1005),OR(K$1006="",Datos!K594&lt;=K$1006)),FALSE),IF(ISNUMBER(Datos!K594),AND(Datos!K594=INT(Datos!K594),AND(OR(K$1005="",Datos!K594&gt;=K$1005),OR(K$1006="",Datos!K594&lt;=K$1006))),FALSE),OR(ISNUMBER(FIND(";"&amp;UPPER(TRIM(Datos!K594&amp;""))&amp;"=",K$1007)),ISNUMBER(FIND(";"&amp;UPPER(TRIM(Datos!K594&amp;""))&amp;";",K$1007))),OR(UPPER(TRIM(Datos!K594&amp;""))="SÍ",UPPER(TRIM(Datos!K594&amp;""))="SI",UPPER(TRIM(Datos!K594&amp;""))="NO"),IF(ISNUMBER(Datos!K594),AND(OR(K$1005="",Datos!K594&gt;=K$1005),OR(K$1006="",Datos!K594&lt;=K$1006)),FALSE),TRUE))))</f>
        <v>0.0</v>
      </c>
      <c r="L594">
        <f>IF(Datos!L594="",0,IF(AND(L$1008&lt;&gt;"",Datos!L594=L$1008),0,IF(L$1004=0,0,1-CHOOSE(L$1004,IF(ISNUMBER(Datos!L594),AND(OR(L$1005="",Datos!L594&gt;=L$1005),OR(L$1006="",Datos!L594&lt;=L$1006)),FALSE),IF(ISNUMBER(Datos!L594),AND(Datos!L594=INT(Datos!L594),AND(OR(L$1005="",Datos!L594&gt;=L$1005),OR(L$1006="",Datos!L594&lt;=L$1006))),FALSE),OR(ISNUMBER(FIND(";"&amp;UPPER(TRIM(Datos!L594&amp;""))&amp;"=",L$1007)),ISNUMBER(FIND(";"&amp;UPPER(TRIM(Datos!L594&amp;""))&amp;";",L$1007))),OR(UPPER(TRIM(Datos!L594&amp;""))="SÍ",UPPER(TRIM(Datos!L594&amp;""))="SI",UPPER(TRIM(Datos!L594&amp;""))="NO"),IF(ISNUMBER(Datos!L594),AND(OR(L$1005="",Datos!L594&gt;=L$1005),OR(L$1006="",Datos!L594&lt;=L$1006)),FALSE),TRUE))))</f>
        <v>0.0</v>
      </c>
      <c r="M594">
        <f>IF(Datos!M594="",0,IF(AND(M$1008&lt;&gt;"",Datos!M594=M$1008),0,IF(M$1004=0,0,1-CHOOSE(M$1004,IF(ISNUMBER(Datos!M594),AND(OR(M$1005="",Datos!M594&gt;=M$1005),OR(M$1006="",Datos!M594&lt;=M$1006)),FALSE),IF(ISNUMBER(Datos!M594),AND(Datos!M594=INT(Datos!M594),AND(OR(M$1005="",Datos!M594&gt;=M$1005),OR(M$1006="",Datos!M594&lt;=M$1006))),FALSE),OR(ISNUMBER(FIND(";"&amp;UPPER(TRIM(Datos!M594&amp;""))&amp;"=",M$1007)),ISNUMBER(FIND(";"&amp;UPPER(TRIM(Datos!M594&amp;""))&amp;";",M$1007))),OR(UPPER(TRIM(Datos!M594&amp;""))="SÍ",UPPER(TRIM(Datos!M594&amp;""))="SI",UPPER(TRIM(Datos!M594&amp;""))="NO"),IF(ISNUMBER(Datos!M594),AND(OR(M$1005="",Datos!M594&gt;=M$1005),OR(M$1006="",Datos!M594&lt;=M$1006)),FALSE),TRUE))))</f>
        <v>0.0</v>
      </c>
      <c r="N594">
        <f>IF(Datos!N594="",0,IF(AND(N$1008&lt;&gt;"",Datos!N594=N$1008),0,IF(N$1004=0,0,1-CHOOSE(N$1004,IF(ISNUMBER(Datos!N594),AND(OR(N$1005="",Datos!N594&gt;=N$1005),OR(N$1006="",Datos!N594&lt;=N$1006)),FALSE),IF(ISNUMBER(Datos!N594),AND(Datos!N594=INT(Datos!N594),AND(OR(N$1005="",Datos!N594&gt;=N$1005),OR(N$1006="",Datos!N594&lt;=N$1006))),FALSE),OR(ISNUMBER(FIND(";"&amp;UPPER(TRIM(Datos!N594&amp;""))&amp;"=",N$1007)),ISNUMBER(FIND(";"&amp;UPPER(TRIM(Datos!N594&amp;""))&amp;";",N$1007))),OR(UPPER(TRIM(Datos!N594&amp;""))="SÍ",UPPER(TRIM(Datos!N594&amp;""))="SI",UPPER(TRIM(Datos!N594&amp;""))="NO"),IF(ISNUMBER(Datos!N594),AND(OR(N$1005="",Datos!N594&gt;=N$1005),OR(N$1006="",Datos!N594&lt;=N$1006)),FALSE),TRUE))))</f>
        <v>0.0</v>
      </c>
      <c r="O594">
        <f>IF(Datos!O594="",0,IF(AND(O$1008&lt;&gt;"",Datos!O594=O$1008),0,IF(O$1004=0,0,1-CHOOSE(O$1004,IF(ISNUMBER(Datos!O594),AND(OR(O$1005="",Datos!O594&gt;=O$1005),OR(O$1006="",Datos!O594&lt;=O$1006)),FALSE),IF(ISNUMBER(Datos!O594),AND(Datos!O594=INT(Datos!O594),AND(OR(O$1005="",Datos!O594&gt;=O$1005),OR(O$1006="",Datos!O594&lt;=O$1006))),FALSE),OR(ISNUMBER(FIND(";"&amp;UPPER(TRIM(Datos!O594&amp;""))&amp;"=",O$1007)),ISNUMBER(FIND(";"&amp;UPPER(TRIM(Datos!O594&amp;""))&amp;";",O$1007))),OR(UPPER(TRIM(Datos!O594&amp;""))="SÍ",UPPER(TRIM(Datos!O594&amp;""))="SI",UPPER(TRIM(Datos!O594&amp;""))="NO"),IF(ISNUMBER(Datos!O594),AND(OR(O$1005="",Datos!O594&gt;=O$1005),OR(O$1006="",Datos!O594&lt;=O$1006)),FALSE),TRUE))))</f>
        <v>0.0</v>
      </c>
      <c r="P594">
        <f>IF(Datos!P594="",0,IF(AND(P$1008&lt;&gt;"",Datos!P594=P$1008),0,IF(P$1004=0,0,1-CHOOSE(P$1004,IF(ISNUMBER(Datos!P594),AND(OR(P$1005="",Datos!P594&gt;=P$1005),OR(P$1006="",Datos!P594&lt;=P$1006)),FALSE),IF(ISNUMBER(Datos!P594),AND(Datos!P594=INT(Datos!P594),AND(OR(P$1005="",Datos!P594&gt;=P$1005),OR(P$1006="",Datos!P594&lt;=P$1006))),FALSE),OR(ISNUMBER(FIND(";"&amp;UPPER(TRIM(Datos!P594&amp;""))&amp;"=",P$1007)),ISNUMBER(FIND(";"&amp;UPPER(TRIM(Datos!P594&amp;""))&amp;";",P$1007))),OR(UPPER(TRIM(Datos!P594&amp;""))="SÍ",UPPER(TRIM(Datos!P594&amp;""))="SI",UPPER(TRIM(Datos!P594&amp;""))="NO"),IF(ISNUMBER(Datos!P594),AND(OR(P$1005="",Datos!P594&gt;=P$1005),OR(P$1006="",Datos!P594&lt;=P$1006)),FALSE),TRUE))))</f>
        <v>0.0</v>
      </c>
      <c r="Q594">
        <f>IF(Datos!Q594="",0,IF(AND(Q$1008&lt;&gt;"",Datos!Q594=Q$1008),0,IF(Q$1004=0,0,1-CHOOSE(Q$1004,IF(ISNUMBER(Datos!Q594),AND(OR(Q$1005="",Datos!Q594&gt;=Q$1005),OR(Q$1006="",Datos!Q594&lt;=Q$1006)),FALSE),IF(ISNUMBER(Datos!Q594),AND(Datos!Q594=INT(Datos!Q594),AND(OR(Q$1005="",Datos!Q594&gt;=Q$1005),OR(Q$1006="",Datos!Q594&lt;=Q$1006))),FALSE),OR(ISNUMBER(FIND(";"&amp;UPPER(TRIM(Datos!Q594&amp;""))&amp;"=",Q$1007)),ISNUMBER(FIND(";"&amp;UPPER(TRIM(Datos!Q594&amp;""))&amp;";",Q$1007))),OR(UPPER(TRIM(Datos!Q594&amp;""))="SÍ",UPPER(TRIM(Datos!Q594&amp;""))="SI",UPPER(TRIM(Datos!Q594&amp;""))="NO"),IF(ISNUMBER(Datos!Q594),AND(OR(Q$1005="",Datos!Q594&gt;=Q$1005),OR(Q$1006="",Datos!Q594&lt;=Q$1006)),FALSE),TRUE))))</f>
        <v>0.0</v>
      </c>
      <c r="R594">
        <f>IF(Datos!R594="",0,IF(AND(R$1008&lt;&gt;"",Datos!R594=R$1008),0,IF(R$1004=0,0,1-CHOOSE(R$1004,IF(ISNUMBER(Datos!R594),AND(OR(R$1005="",Datos!R594&gt;=R$1005),OR(R$1006="",Datos!R594&lt;=R$1006)),FALSE),IF(ISNUMBER(Datos!R594),AND(Datos!R594=INT(Datos!R594),AND(OR(R$1005="",Datos!R594&gt;=R$1005),OR(R$1006="",Datos!R594&lt;=R$1006))),FALSE),OR(ISNUMBER(FIND(";"&amp;UPPER(TRIM(Datos!R594&amp;""))&amp;"=",R$1007)),ISNUMBER(FIND(";"&amp;UPPER(TRIM(Datos!R594&amp;""))&amp;";",R$1007))),OR(UPPER(TRIM(Datos!R594&amp;""))="SÍ",UPPER(TRIM(Datos!R594&amp;""))="SI",UPPER(TRIM(Datos!R594&amp;""))="NO"),IF(ISNUMBER(Datos!R594),AND(OR(R$1005="",Datos!R594&gt;=R$1005),OR(R$1006="",Datos!R594&lt;=R$1006)),FALSE),TRUE))))</f>
        <v>0.0</v>
      </c>
      <c r="S594">
        <f>IF(Datos!S594="",0,IF(AND(S$1008&lt;&gt;"",Datos!S594=S$1008),0,IF(S$1004=0,0,1-CHOOSE(S$1004,IF(ISNUMBER(Datos!S594),AND(OR(S$1005="",Datos!S594&gt;=S$1005),OR(S$1006="",Datos!S594&lt;=S$1006)),FALSE),IF(ISNUMBER(Datos!S594),AND(Datos!S594=INT(Datos!S594),AND(OR(S$1005="",Datos!S594&gt;=S$1005),OR(S$1006="",Datos!S594&lt;=S$1006))),FALSE),OR(ISNUMBER(FIND(";"&amp;UPPER(TRIM(Datos!S594&amp;""))&amp;"=",S$1007)),ISNUMBER(FIND(";"&amp;UPPER(TRIM(Datos!S594&amp;""))&amp;";",S$1007))),OR(UPPER(TRIM(Datos!S594&amp;""))="SÍ",UPPER(TRIM(Datos!S594&amp;""))="SI",UPPER(TRIM(Datos!S594&amp;""))="NO"),IF(ISNUMBER(Datos!S594),AND(OR(S$1005="",Datos!S594&gt;=S$1005),OR(S$1006="",Datos!S594&lt;=S$1006)),FALSE),TRUE))))</f>
        <v>0.0</v>
      </c>
      <c r="T594">
        <f>IF(Datos!T594="",0,IF(AND(T$1008&lt;&gt;"",Datos!T594=T$1008),0,IF(T$1004=0,0,1-CHOOSE(T$1004,IF(ISNUMBER(Datos!T594),AND(OR(T$1005="",Datos!T594&gt;=T$1005),OR(T$1006="",Datos!T594&lt;=T$1006)),FALSE),IF(ISNUMBER(Datos!T594),AND(Datos!T594=INT(Datos!T594),AND(OR(T$1005="",Datos!T594&gt;=T$1005),OR(T$1006="",Datos!T594&lt;=T$1006))),FALSE),OR(ISNUMBER(FIND(";"&amp;UPPER(TRIM(Datos!T594&amp;""))&amp;"=",T$1007)),ISNUMBER(FIND(";"&amp;UPPER(TRIM(Datos!T594&amp;""))&amp;";",T$1007))),OR(UPPER(TRIM(Datos!T594&amp;""))="SÍ",UPPER(TRIM(Datos!T594&amp;""))="SI",UPPER(TRIM(Datos!T594&amp;""))="NO"),IF(ISNUMBER(Datos!T594),AND(OR(T$1005="",Datos!T594&gt;=T$1005),OR(T$1006="",Datos!T594&lt;=T$1006)),FALSE),TRUE))))</f>
        <v>0.0</v>
      </c>
      <c r="U594">
        <f>IF(Datos!U594="",0,IF(AND(U$1008&lt;&gt;"",Datos!U594=U$1008),0,IF(U$1004=0,0,1-CHOOSE(U$1004,IF(ISNUMBER(Datos!U594),AND(OR(U$1005="",Datos!U594&gt;=U$1005),OR(U$1006="",Datos!U594&lt;=U$1006)),FALSE),IF(ISNUMBER(Datos!U594),AND(Datos!U594=INT(Datos!U594),AND(OR(U$1005="",Datos!U594&gt;=U$1005),OR(U$1006="",Datos!U594&lt;=U$1006))),FALSE),OR(ISNUMBER(FIND(";"&amp;UPPER(TRIM(Datos!U594&amp;""))&amp;"=",U$1007)),ISNUMBER(FIND(";"&amp;UPPER(TRIM(Datos!U594&amp;""))&amp;";",U$1007))),OR(UPPER(TRIM(Datos!U594&amp;""))="SÍ",UPPER(TRIM(Datos!U594&amp;""))="SI",UPPER(TRIM(Datos!U594&amp;""))="NO"),IF(ISNUMBER(Datos!U594),AND(OR(U$1005="",Datos!U594&gt;=U$1005),OR(U$1006="",Datos!U594&lt;=U$1006)),FALSE),TRUE))))</f>
        <v>0.0</v>
      </c>
      <c r="V594">
        <f>IF(Datos!V594="",0,IF(AND(V$1008&lt;&gt;"",Datos!V594=V$1008),0,IF(V$1004=0,0,1-CHOOSE(V$1004,IF(ISNUMBER(Datos!V594),AND(OR(V$1005="",Datos!V594&gt;=V$1005),OR(V$1006="",Datos!V594&lt;=V$1006)),FALSE),IF(ISNUMBER(Datos!V594),AND(Datos!V594=INT(Datos!V594),AND(OR(V$1005="",Datos!V594&gt;=V$1005),OR(V$1006="",Datos!V594&lt;=V$1006))),FALSE),OR(ISNUMBER(FIND(";"&amp;UPPER(TRIM(Datos!V594&amp;""))&amp;"=",V$1007)),ISNUMBER(FIND(";"&amp;UPPER(TRIM(Datos!V594&amp;""))&amp;";",V$1007))),OR(UPPER(TRIM(Datos!V594&amp;""))="SÍ",UPPER(TRIM(Datos!V594&amp;""))="SI",UPPER(TRIM(Datos!V594&amp;""))="NO"),IF(ISNUMBER(Datos!V594),AND(OR(V$1005="",Datos!V594&gt;=V$1005),OR(V$1006="",Datos!V594&lt;=V$1006)),FALSE),TRUE))))</f>
        <v>0.0</v>
      </c>
      <c r="W594">
        <f>IF(Datos!W594="",0,IF(AND(W$1008&lt;&gt;"",Datos!W594=W$1008),0,IF(W$1004=0,0,1-CHOOSE(W$1004,IF(ISNUMBER(Datos!W594),AND(OR(W$1005="",Datos!W594&gt;=W$1005),OR(W$1006="",Datos!W594&lt;=W$1006)),FALSE),IF(ISNUMBER(Datos!W594),AND(Datos!W594=INT(Datos!W594),AND(OR(W$1005="",Datos!W594&gt;=W$1005),OR(W$1006="",Datos!W594&lt;=W$1006))),FALSE),OR(ISNUMBER(FIND(";"&amp;UPPER(TRIM(Datos!W594&amp;""))&amp;"=",W$1007)),ISNUMBER(FIND(";"&amp;UPPER(TRIM(Datos!W594&amp;""))&amp;";",W$1007))),OR(UPPER(TRIM(Datos!W594&amp;""))="SÍ",UPPER(TRIM(Datos!W594&amp;""))="SI",UPPER(TRIM(Datos!W594&amp;""))="NO"),IF(ISNUMBER(Datos!W594),AND(OR(W$1005="",Datos!W594&gt;=W$1005),OR(W$1006="",Datos!W594&lt;=W$1006)),FALSE),TRUE))))</f>
        <v>0.0</v>
      </c>
      <c r="X594">
        <f>IF(Datos!X594="",0,IF(AND(X$1008&lt;&gt;"",Datos!X594=X$1008),0,IF(X$1004=0,0,1-CHOOSE(X$1004,IF(ISNUMBER(Datos!X594),AND(OR(X$1005="",Datos!X594&gt;=X$1005),OR(X$1006="",Datos!X594&lt;=X$1006)),FALSE),IF(ISNUMBER(Datos!X594),AND(Datos!X594=INT(Datos!X594),AND(OR(X$1005="",Datos!X594&gt;=X$1005),OR(X$1006="",Datos!X594&lt;=X$1006))),FALSE),OR(ISNUMBER(FIND(";"&amp;UPPER(TRIM(Datos!X594&amp;""))&amp;"=",X$1007)),ISNUMBER(FIND(";"&amp;UPPER(TRIM(Datos!X594&amp;""))&amp;";",X$1007))),OR(UPPER(TRIM(Datos!X594&amp;""))="SÍ",UPPER(TRIM(Datos!X594&amp;""))="SI",UPPER(TRIM(Datos!X594&amp;""))="NO"),IF(ISNUMBER(Datos!X594),AND(OR(X$1005="",Datos!X594&gt;=X$1005),OR(X$1006="",Datos!X594&lt;=X$1006)),FALSE),TRUE))))</f>
        <v>0.0</v>
      </c>
      <c r="Y594">
        <f>IF(Datos!Y594="",0,IF(AND(Y$1008&lt;&gt;"",Datos!Y594=Y$1008),0,IF(Y$1004=0,0,1-CHOOSE(Y$1004,IF(ISNUMBER(Datos!Y594),AND(OR(Y$1005="",Datos!Y594&gt;=Y$1005),OR(Y$1006="",Datos!Y594&lt;=Y$1006)),FALSE),IF(ISNUMBER(Datos!Y594),AND(Datos!Y594=INT(Datos!Y594),AND(OR(Y$1005="",Datos!Y594&gt;=Y$1005),OR(Y$1006="",Datos!Y594&lt;=Y$1006))),FALSE),OR(ISNUMBER(FIND(";"&amp;UPPER(TRIM(Datos!Y594&amp;""))&amp;"=",Y$1007)),ISNUMBER(FIND(";"&amp;UPPER(TRIM(Datos!Y594&amp;""))&amp;";",Y$1007))),OR(UPPER(TRIM(Datos!Y594&amp;""))="SÍ",UPPER(TRIM(Datos!Y594&amp;""))="SI",UPPER(TRIM(Datos!Y594&amp;""))="NO"),IF(ISNUMBER(Datos!Y594),AND(OR(Y$1005="",Datos!Y594&gt;=Y$1005),OR(Y$1006="",Datos!Y594&lt;=Y$1006)),FALSE),TRUE))))</f>
        <v>0.0</v>
      </c>
      <c r="Z594">
        <f>IF(Datos!Z594="",0,IF(AND(Z$1008&lt;&gt;"",Datos!Z594=Z$1008),0,IF(Z$1004=0,0,1-CHOOSE(Z$1004,IF(ISNUMBER(Datos!Z594),AND(OR(Z$1005="",Datos!Z594&gt;=Z$1005),OR(Z$1006="",Datos!Z594&lt;=Z$1006)),FALSE),IF(ISNUMBER(Datos!Z594),AND(Datos!Z594=INT(Datos!Z594),AND(OR(Z$1005="",Datos!Z594&gt;=Z$1005),OR(Z$1006="",Datos!Z594&lt;=Z$1006))),FALSE),OR(ISNUMBER(FIND(";"&amp;UPPER(TRIM(Datos!Z594&amp;""))&amp;"=",Z$1007)),ISNUMBER(FIND(";"&amp;UPPER(TRIM(Datos!Z594&amp;""))&amp;";",Z$1007))),OR(UPPER(TRIM(Datos!Z594&amp;""))="SÍ",UPPER(TRIM(Datos!Z594&amp;""))="SI",UPPER(TRIM(Datos!Z594&amp;""))="NO"),IF(ISNUMBER(Datos!Z594),AND(OR(Z$1005="",Datos!Z594&gt;=Z$1005),OR(Z$1006="",Datos!Z594&lt;=Z$1006)),FALSE),TRUE))))</f>
        <v>0.0</v>
      </c>
      <c r="AA594">
        <f>IF(Datos!AA594="",0,IF(AND(AA$1008&lt;&gt;"",Datos!AA594=AA$1008),0,IF(AA$1004=0,0,1-CHOOSE(AA$1004,IF(ISNUMBER(Datos!AA594),AND(OR(AA$1005="",Datos!AA594&gt;=AA$1005),OR(AA$1006="",Datos!AA594&lt;=AA$1006)),FALSE),IF(ISNUMBER(Datos!AA594),AND(Datos!AA594=INT(Datos!AA594),AND(OR(AA$1005="",Datos!AA594&gt;=AA$1005),OR(AA$1006="",Datos!AA594&lt;=AA$1006))),FALSE),OR(ISNUMBER(FIND(";"&amp;UPPER(TRIM(Datos!AA594&amp;""))&amp;"=",AA$1007)),ISNUMBER(FIND(";"&amp;UPPER(TRIM(Datos!AA594&amp;""))&amp;";",AA$1007))),OR(UPPER(TRIM(Datos!AA594&amp;""))="SÍ",UPPER(TRIM(Datos!AA594&amp;""))="SI",UPPER(TRIM(Datos!AA594&amp;""))="NO"),IF(ISNUMBER(Datos!AA594),AND(OR(AA$1005="",Datos!AA594&gt;=AA$1005),OR(AA$1006="",Datos!AA594&lt;=AA$1006)),FALSE),TRUE))))</f>
        <v>0.0</v>
      </c>
      <c r="AB594">
        <f>IF(Datos!AB594="",0,IF(AND(AB$1008&lt;&gt;"",Datos!AB594=AB$1008),0,IF(AB$1004=0,0,1-CHOOSE(AB$1004,IF(ISNUMBER(Datos!AB594),AND(OR(AB$1005="",Datos!AB594&gt;=AB$1005),OR(AB$1006="",Datos!AB594&lt;=AB$1006)),FALSE),IF(ISNUMBER(Datos!AB594),AND(Datos!AB594=INT(Datos!AB594),AND(OR(AB$1005="",Datos!AB594&gt;=AB$1005),OR(AB$1006="",Datos!AB594&lt;=AB$1006))),FALSE),OR(ISNUMBER(FIND(";"&amp;UPPER(TRIM(Datos!AB594&amp;""))&amp;"=",AB$1007)),ISNUMBER(FIND(";"&amp;UPPER(TRIM(Datos!AB594&amp;""))&amp;";",AB$1007))),OR(UPPER(TRIM(Datos!AB594&amp;""))="SÍ",UPPER(TRIM(Datos!AB594&amp;""))="SI",UPPER(TRIM(Datos!AB594&amp;""))="NO"),IF(ISNUMBER(Datos!AB594),AND(OR(AB$1005="",Datos!AB594&gt;=AB$1005),OR(AB$1006="",Datos!AB594&lt;=AB$1006)),FALSE),TRUE))))</f>
        <v>0.0</v>
      </c>
      <c r="AC594">
        <f>IF(Datos!AC594="",0,IF(AND(AC$1008&lt;&gt;"",Datos!AC594=AC$1008),0,IF(AC$1004=0,0,1-CHOOSE(AC$1004,IF(ISNUMBER(Datos!AC594),AND(OR(AC$1005="",Datos!AC594&gt;=AC$1005),OR(AC$1006="",Datos!AC594&lt;=AC$1006)),FALSE),IF(ISNUMBER(Datos!AC594),AND(Datos!AC594=INT(Datos!AC594),AND(OR(AC$1005="",Datos!AC594&gt;=AC$1005),OR(AC$1006="",Datos!AC594&lt;=AC$1006))),FALSE),OR(ISNUMBER(FIND(";"&amp;UPPER(TRIM(Datos!AC594&amp;""))&amp;"=",AC$1007)),ISNUMBER(FIND(";"&amp;UPPER(TRIM(Datos!AC594&amp;""))&amp;";",AC$1007))),OR(UPPER(TRIM(Datos!AC594&amp;""))="SÍ",UPPER(TRIM(Datos!AC594&amp;""))="SI",UPPER(TRIM(Datos!AC594&amp;""))="NO"),IF(ISNUMBER(Datos!AC594),AND(OR(AC$1005="",Datos!AC594&gt;=AC$1005),OR(AC$1006="",Datos!AC594&lt;=AC$1006)),FALSE),TRUE))))</f>
        <v>0.0</v>
      </c>
      <c r="AD594">
        <f>IF(Datos!AD594="",0,IF(AND(AD$1008&lt;&gt;"",Datos!AD594=AD$1008),0,IF(AD$1004=0,0,1-CHOOSE(AD$1004,IF(ISNUMBER(Datos!AD594),AND(OR(AD$1005="",Datos!AD594&gt;=AD$1005),OR(AD$1006="",Datos!AD594&lt;=AD$1006)),FALSE),IF(ISNUMBER(Datos!AD594),AND(Datos!AD594=INT(Datos!AD594),AND(OR(AD$1005="",Datos!AD594&gt;=AD$1005),OR(AD$1006="",Datos!AD594&lt;=AD$1006))),FALSE),OR(ISNUMBER(FIND(";"&amp;UPPER(TRIM(Datos!AD594&amp;""))&amp;"=",AD$1007)),ISNUMBER(FIND(";"&amp;UPPER(TRIM(Datos!AD594&amp;""))&amp;";",AD$1007))),OR(UPPER(TRIM(Datos!AD594&amp;""))="SÍ",UPPER(TRIM(Datos!AD594&amp;""))="SI",UPPER(TRIM(Datos!AD594&amp;""))="NO"),IF(ISNUMBER(Datos!AD594),AND(OR(AD$1005="",Datos!AD594&gt;=AD$1005),OR(AD$1006="",Datos!AD594&lt;=AD$1006)),FALSE),TRUE))))</f>
        <v>0.0</v>
      </c>
      <c r="AE594">
        <f>IF(Datos!AE594="",0,IF(AND(AE$1008&lt;&gt;"",Datos!AE594=AE$1008),0,IF(AE$1004=0,0,1-CHOOSE(AE$1004,IF(ISNUMBER(Datos!AE594),AND(OR(AE$1005="",Datos!AE594&gt;=AE$1005),OR(AE$1006="",Datos!AE594&lt;=AE$1006)),FALSE),IF(ISNUMBER(Datos!AE594),AND(Datos!AE594=INT(Datos!AE594),AND(OR(AE$1005="",Datos!AE594&gt;=AE$1005),OR(AE$1006="",Datos!AE594&lt;=AE$1006))),FALSE),OR(ISNUMBER(FIND(";"&amp;UPPER(TRIM(Datos!AE594&amp;""))&amp;"=",AE$1007)),ISNUMBER(FIND(";"&amp;UPPER(TRIM(Datos!AE594&amp;""))&amp;";",AE$1007))),OR(UPPER(TRIM(Datos!AE594&amp;""))="SÍ",UPPER(TRIM(Datos!AE594&amp;""))="SI",UPPER(TRIM(Datos!AE594&amp;""))="NO"),IF(ISNUMBER(Datos!AE594),AND(OR(AE$1005="",Datos!AE594&gt;=AE$1005),OR(AE$1006="",Datos!AE594&lt;=AE$1006)),FALSE),TRUE))))</f>
        <v>0.0</v>
      </c>
    </row>
    <row r="595" spans="2:31">
      <c r="B595">
        <f>IF(Datos!B595="",0,IF(AND(B$1008&lt;&gt;"",Datos!B595=B$1008),0,IF(B$1004=0,0,1-CHOOSE(B$1004,IF(ISNUMBER(Datos!B595),AND(OR(B$1005="",Datos!B595&gt;=B$1005),OR(B$1006="",Datos!B595&lt;=B$1006)),FALSE),IF(ISNUMBER(Datos!B595),AND(Datos!B595=INT(Datos!B595),AND(OR(B$1005="",Datos!B595&gt;=B$1005),OR(B$1006="",Datos!B595&lt;=B$1006))),FALSE),OR(ISNUMBER(FIND(";"&amp;UPPER(TRIM(Datos!B595&amp;""))&amp;"=",B$1007)),ISNUMBER(FIND(";"&amp;UPPER(TRIM(Datos!B595&amp;""))&amp;";",B$1007))),OR(UPPER(TRIM(Datos!B595&amp;""))="SÍ",UPPER(TRIM(Datos!B595&amp;""))="SI",UPPER(TRIM(Datos!B595&amp;""))="NO"),IF(ISNUMBER(Datos!B595),AND(OR(B$1005="",Datos!B595&gt;=B$1005),OR(B$1006="",Datos!B595&lt;=B$1006)),FALSE),TRUE))))</f>
        <v>0.0</v>
      </c>
      <c r="C595">
        <f>IF(Datos!C595="",0,IF(AND(C$1008&lt;&gt;"",Datos!C595=C$1008),0,IF(C$1004=0,0,1-CHOOSE(C$1004,IF(ISNUMBER(Datos!C595),AND(OR(C$1005="",Datos!C595&gt;=C$1005),OR(C$1006="",Datos!C595&lt;=C$1006)),FALSE),IF(ISNUMBER(Datos!C595),AND(Datos!C595=INT(Datos!C595),AND(OR(C$1005="",Datos!C595&gt;=C$1005),OR(C$1006="",Datos!C595&lt;=C$1006))),FALSE),OR(ISNUMBER(FIND(";"&amp;UPPER(TRIM(Datos!C595&amp;""))&amp;"=",C$1007)),ISNUMBER(FIND(";"&amp;UPPER(TRIM(Datos!C595&amp;""))&amp;";",C$1007))),OR(UPPER(TRIM(Datos!C595&amp;""))="SÍ",UPPER(TRIM(Datos!C595&amp;""))="SI",UPPER(TRIM(Datos!C595&amp;""))="NO"),IF(ISNUMBER(Datos!C595),AND(OR(C$1005="",Datos!C595&gt;=C$1005),OR(C$1006="",Datos!C595&lt;=C$1006)),FALSE),TRUE))))</f>
        <v>0.0</v>
      </c>
      <c r="D595">
        <f>IF(Datos!D595="",0,IF(AND(D$1008&lt;&gt;"",Datos!D595=D$1008),0,IF(D$1004=0,0,1-CHOOSE(D$1004,IF(ISNUMBER(Datos!D595),AND(OR(D$1005="",Datos!D595&gt;=D$1005),OR(D$1006="",Datos!D595&lt;=D$1006)),FALSE),IF(ISNUMBER(Datos!D595),AND(Datos!D595=INT(Datos!D595),AND(OR(D$1005="",Datos!D595&gt;=D$1005),OR(D$1006="",Datos!D595&lt;=D$1006))),FALSE),OR(ISNUMBER(FIND(";"&amp;UPPER(TRIM(Datos!D595&amp;""))&amp;"=",D$1007)),ISNUMBER(FIND(";"&amp;UPPER(TRIM(Datos!D595&amp;""))&amp;";",D$1007))),OR(UPPER(TRIM(Datos!D595&amp;""))="SÍ",UPPER(TRIM(Datos!D595&amp;""))="SI",UPPER(TRIM(Datos!D595&amp;""))="NO"),IF(ISNUMBER(Datos!D595),AND(OR(D$1005="",Datos!D595&gt;=D$1005),OR(D$1006="",Datos!D595&lt;=D$1006)),FALSE),TRUE))))</f>
        <v>0.0</v>
      </c>
      <c r="E595">
        <f>IF(Datos!E595="",0,IF(AND(E$1008&lt;&gt;"",Datos!E595=E$1008),0,IF(E$1004=0,0,1-CHOOSE(E$1004,IF(ISNUMBER(Datos!E595),AND(OR(E$1005="",Datos!E595&gt;=E$1005),OR(E$1006="",Datos!E595&lt;=E$1006)),FALSE),IF(ISNUMBER(Datos!E595),AND(Datos!E595=INT(Datos!E595),AND(OR(E$1005="",Datos!E595&gt;=E$1005),OR(E$1006="",Datos!E595&lt;=E$1006))),FALSE),OR(ISNUMBER(FIND(";"&amp;UPPER(TRIM(Datos!E595&amp;""))&amp;"=",E$1007)),ISNUMBER(FIND(";"&amp;UPPER(TRIM(Datos!E595&amp;""))&amp;";",E$1007))),OR(UPPER(TRIM(Datos!E595&amp;""))="SÍ",UPPER(TRIM(Datos!E595&amp;""))="SI",UPPER(TRIM(Datos!E595&amp;""))="NO"),IF(ISNUMBER(Datos!E595),AND(OR(E$1005="",Datos!E595&gt;=E$1005),OR(E$1006="",Datos!E595&lt;=E$1006)),FALSE),TRUE))))</f>
        <v>0.0</v>
      </c>
      <c r="F595">
        <f>IF(Datos!F595="",0,IF(AND(F$1008&lt;&gt;"",Datos!F595=F$1008),0,IF(F$1004=0,0,1-CHOOSE(F$1004,IF(ISNUMBER(Datos!F595),AND(OR(F$1005="",Datos!F595&gt;=F$1005),OR(F$1006="",Datos!F595&lt;=F$1006)),FALSE),IF(ISNUMBER(Datos!F595),AND(Datos!F595=INT(Datos!F595),AND(OR(F$1005="",Datos!F595&gt;=F$1005),OR(F$1006="",Datos!F595&lt;=F$1006))),FALSE),OR(ISNUMBER(FIND(";"&amp;UPPER(TRIM(Datos!F595&amp;""))&amp;"=",F$1007)),ISNUMBER(FIND(";"&amp;UPPER(TRIM(Datos!F595&amp;""))&amp;";",F$1007))),OR(UPPER(TRIM(Datos!F595&amp;""))="SÍ",UPPER(TRIM(Datos!F595&amp;""))="SI",UPPER(TRIM(Datos!F595&amp;""))="NO"),IF(ISNUMBER(Datos!F595),AND(OR(F$1005="",Datos!F595&gt;=F$1005),OR(F$1006="",Datos!F595&lt;=F$1006)),FALSE),TRUE))))</f>
        <v>0.0</v>
      </c>
      <c r="G595">
        <f>IF(Datos!G595="",0,IF(AND(G$1008&lt;&gt;"",Datos!G595=G$1008),0,IF(G$1004=0,0,1-CHOOSE(G$1004,IF(ISNUMBER(Datos!G595),AND(OR(G$1005="",Datos!G595&gt;=G$1005),OR(G$1006="",Datos!G595&lt;=G$1006)),FALSE),IF(ISNUMBER(Datos!G595),AND(Datos!G595=INT(Datos!G595),AND(OR(G$1005="",Datos!G595&gt;=G$1005),OR(G$1006="",Datos!G595&lt;=G$1006))),FALSE),OR(ISNUMBER(FIND(";"&amp;UPPER(TRIM(Datos!G595&amp;""))&amp;"=",G$1007)),ISNUMBER(FIND(";"&amp;UPPER(TRIM(Datos!G595&amp;""))&amp;";",G$1007))),OR(UPPER(TRIM(Datos!G595&amp;""))="SÍ",UPPER(TRIM(Datos!G595&amp;""))="SI",UPPER(TRIM(Datos!G595&amp;""))="NO"),IF(ISNUMBER(Datos!G595),AND(OR(G$1005="",Datos!G595&gt;=G$1005),OR(G$1006="",Datos!G595&lt;=G$1006)),FALSE),TRUE))))</f>
        <v>0.0</v>
      </c>
      <c r="H595">
        <f>IF(Datos!H595="",0,IF(AND(H$1008&lt;&gt;"",Datos!H595=H$1008),0,IF(H$1004=0,0,1-CHOOSE(H$1004,IF(ISNUMBER(Datos!H595),AND(OR(H$1005="",Datos!H595&gt;=H$1005),OR(H$1006="",Datos!H595&lt;=H$1006)),FALSE),IF(ISNUMBER(Datos!H595),AND(Datos!H595=INT(Datos!H595),AND(OR(H$1005="",Datos!H595&gt;=H$1005),OR(H$1006="",Datos!H595&lt;=H$1006))),FALSE),OR(ISNUMBER(FIND(";"&amp;UPPER(TRIM(Datos!H595&amp;""))&amp;"=",H$1007)),ISNUMBER(FIND(";"&amp;UPPER(TRIM(Datos!H595&amp;""))&amp;";",H$1007))),OR(UPPER(TRIM(Datos!H595&amp;""))="SÍ",UPPER(TRIM(Datos!H595&amp;""))="SI",UPPER(TRIM(Datos!H595&amp;""))="NO"),IF(ISNUMBER(Datos!H595),AND(OR(H$1005="",Datos!H595&gt;=H$1005),OR(H$1006="",Datos!H595&lt;=H$1006)),FALSE),TRUE))))</f>
        <v>0.0</v>
      </c>
      <c r="I595">
        <f>IF(Datos!I595="",0,IF(AND(I$1008&lt;&gt;"",Datos!I595=I$1008),0,IF(I$1004=0,0,1-CHOOSE(I$1004,IF(ISNUMBER(Datos!I595),AND(OR(I$1005="",Datos!I595&gt;=I$1005),OR(I$1006="",Datos!I595&lt;=I$1006)),FALSE),IF(ISNUMBER(Datos!I595),AND(Datos!I595=INT(Datos!I595),AND(OR(I$1005="",Datos!I595&gt;=I$1005),OR(I$1006="",Datos!I595&lt;=I$1006))),FALSE),OR(ISNUMBER(FIND(";"&amp;UPPER(TRIM(Datos!I595&amp;""))&amp;"=",I$1007)),ISNUMBER(FIND(";"&amp;UPPER(TRIM(Datos!I595&amp;""))&amp;";",I$1007))),OR(UPPER(TRIM(Datos!I595&amp;""))="SÍ",UPPER(TRIM(Datos!I595&amp;""))="SI",UPPER(TRIM(Datos!I595&amp;""))="NO"),IF(ISNUMBER(Datos!I595),AND(OR(I$1005="",Datos!I595&gt;=I$1005),OR(I$1006="",Datos!I595&lt;=I$1006)),FALSE),TRUE))))</f>
        <v>0.0</v>
      </c>
      <c r="J595">
        <f>IF(Datos!J595="",0,IF(AND(J$1008&lt;&gt;"",Datos!J595=J$1008),0,IF(J$1004=0,0,1-CHOOSE(J$1004,IF(ISNUMBER(Datos!J595),AND(OR(J$1005="",Datos!J595&gt;=J$1005),OR(J$1006="",Datos!J595&lt;=J$1006)),FALSE),IF(ISNUMBER(Datos!J595),AND(Datos!J595=INT(Datos!J595),AND(OR(J$1005="",Datos!J595&gt;=J$1005),OR(J$1006="",Datos!J595&lt;=J$1006))),FALSE),OR(ISNUMBER(FIND(";"&amp;UPPER(TRIM(Datos!J595&amp;""))&amp;"=",J$1007)),ISNUMBER(FIND(";"&amp;UPPER(TRIM(Datos!J595&amp;""))&amp;";",J$1007))),OR(UPPER(TRIM(Datos!J595&amp;""))="SÍ",UPPER(TRIM(Datos!J595&amp;""))="SI",UPPER(TRIM(Datos!J595&amp;""))="NO"),IF(ISNUMBER(Datos!J595),AND(OR(J$1005="",Datos!J595&gt;=J$1005),OR(J$1006="",Datos!J595&lt;=J$1006)),FALSE),TRUE))))</f>
        <v>0.0</v>
      </c>
      <c r="K595">
        <f>IF(Datos!K595="",0,IF(AND(K$1008&lt;&gt;"",Datos!K595=K$1008),0,IF(K$1004=0,0,1-CHOOSE(K$1004,IF(ISNUMBER(Datos!K595),AND(OR(K$1005="",Datos!K595&gt;=K$1005),OR(K$1006="",Datos!K595&lt;=K$1006)),FALSE),IF(ISNUMBER(Datos!K595),AND(Datos!K595=INT(Datos!K595),AND(OR(K$1005="",Datos!K595&gt;=K$1005),OR(K$1006="",Datos!K595&lt;=K$1006))),FALSE),OR(ISNUMBER(FIND(";"&amp;UPPER(TRIM(Datos!K595&amp;""))&amp;"=",K$1007)),ISNUMBER(FIND(";"&amp;UPPER(TRIM(Datos!K595&amp;""))&amp;";",K$1007))),OR(UPPER(TRIM(Datos!K595&amp;""))="SÍ",UPPER(TRIM(Datos!K595&amp;""))="SI",UPPER(TRIM(Datos!K595&amp;""))="NO"),IF(ISNUMBER(Datos!K595),AND(OR(K$1005="",Datos!K595&gt;=K$1005),OR(K$1006="",Datos!K595&lt;=K$1006)),FALSE),TRUE))))</f>
        <v>0.0</v>
      </c>
      <c r="L595">
        <f>IF(Datos!L595="",0,IF(AND(L$1008&lt;&gt;"",Datos!L595=L$1008),0,IF(L$1004=0,0,1-CHOOSE(L$1004,IF(ISNUMBER(Datos!L595),AND(OR(L$1005="",Datos!L595&gt;=L$1005),OR(L$1006="",Datos!L595&lt;=L$1006)),FALSE),IF(ISNUMBER(Datos!L595),AND(Datos!L595=INT(Datos!L595),AND(OR(L$1005="",Datos!L595&gt;=L$1005),OR(L$1006="",Datos!L595&lt;=L$1006))),FALSE),OR(ISNUMBER(FIND(";"&amp;UPPER(TRIM(Datos!L595&amp;""))&amp;"=",L$1007)),ISNUMBER(FIND(";"&amp;UPPER(TRIM(Datos!L595&amp;""))&amp;";",L$1007))),OR(UPPER(TRIM(Datos!L595&amp;""))="SÍ",UPPER(TRIM(Datos!L595&amp;""))="SI",UPPER(TRIM(Datos!L595&amp;""))="NO"),IF(ISNUMBER(Datos!L595),AND(OR(L$1005="",Datos!L595&gt;=L$1005),OR(L$1006="",Datos!L595&lt;=L$1006)),FALSE),TRUE))))</f>
        <v>0.0</v>
      </c>
      <c r="M595">
        <f>IF(Datos!M595="",0,IF(AND(M$1008&lt;&gt;"",Datos!M595=M$1008),0,IF(M$1004=0,0,1-CHOOSE(M$1004,IF(ISNUMBER(Datos!M595),AND(OR(M$1005="",Datos!M595&gt;=M$1005),OR(M$1006="",Datos!M595&lt;=M$1006)),FALSE),IF(ISNUMBER(Datos!M595),AND(Datos!M595=INT(Datos!M595),AND(OR(M$1005="",Datos!M595&gt;=M$1005),OR(M$1006="",Datos!M595&lt;=M$1006))),FALSE),OR(ISNUMBER(FIND(";"&amp;UPPER(TRIM(Datos!M595&amp;""))&amp;"=",M$1007)),ISNUMBER(FIND(";"&amp;UPPER(TRIM(Datos!M595&amp;""))&amp;";",M$1007))),OR(UPPER(TRIM(Datos!M595&amp;""))="SÍ",UPPER(TRIM(Datos!M595&amp;""))="SI",UPPER(TRIM(Datos!M595&amp;""))="NO"),IF(ISNUMBER(Datos!M595),AND(OR(M$1005="",Datos!M595&gt;=M$1005),OR(M$1006="",Datos!M595&lt;=M$1006)),FALSE),TRUE))))</f>
        <v>0.0</v>
      </c>
      <c r="N595">
        <f>IF(Datos!N595="",0,IF(AND(N$1008&lt;&gt;"",Datos!N595=N$1008),0,IF(N$1004=0,0,1-CHOOSE(N$1004,IF(ISNUMBER(Datos!N595),AND(OR(N$1005="",Datos!N595&gt;=N$1005),OR(N$1006="",Datos!N595&lt;=N$1006)),FALSE),IF(ISNUMBER(Datos!N595),AND(Datos!N595=INT(Datos!N595),AND(OR(N$1005="",Datos!N595&gt;=N$1005),OR(N$1006="",Datos!N595&lt;=N$1006))),FALSE),OR(ISNUMBER(FIND(";"&amp;UPPER(TRIM(Datos!N595&amp;""))&amp;"=",N$1007)),ISNUMBER(FIND(";"&amp;UPPER(TRIM(Datos!N595&amp;""))&amp;";",N$1007))),OR(UPPER(TRIM(Datos!N595&amp;""))="SÍ",UPPER(TRIM(Datos!N595&amp;""))="SI",UPPER(TRIM(Datos!N595&amp;""))="NO"),IF(ISNUMBER(Datos!N595),AND(OR(N$1005="",Datos!N595&gt;=N$1005),OR(N$1006="",Datos!N595&lt;=N$1006)),FALSE),TRUE))))</f>
        <v>0.0</v>
      </c>
      <c r="O595">
        <f>IF(Datos!O595="",0,IF(AND(O$1008&lt;&gt;"",Datos!O595=O$1008),0,IF(O$1004=0,0,1-CHOOSE(O$1004,IF(ISNUMBER(Datos!O595),AND(OR(O$1005="",Datos!O595&gt;=O$1005),OR(O$1006="",Datos!O595&lt;=O$1006)),FALSE),IF(ISNUMBER(Datos!O595),AND(Datos!O595=INT(Datos!O595),AND(OR(O$1005="",Datos!O595&gt;=O$1005),OR(O$1006="",Datos!O595&lt;=O$1006))),FALSE),OR(ISNUMBER(FIND(";"&amp;UPPER(TRIM(Datos!O595&amp;""))&amp;"=",O$1007)),ISNUMBER(FIND(";"&amp;UPPER(TRIM(Datos!O595&amp;""))&amp;";",O$1007))),OR(UPPER(TRIM(Datos!O595&amp;""))="SÍ",UPPER(TRIM(Datos!O595&amp;""))="SI",UPPER(TRIM(Datos!O595&amp;""))="NO"),IF(ISNUMBER(Datos!O595),AND(OR(O$1005="",Datos!O595&gt;=O$1005),OR(O$1006="",Datos!O595&lt;=O$1006)),FALSE),TRUE))))</f>
        <v>0.0</v>
      </c>
      <c r="P595">
        <f>IF(Datos!P595="",0,IF(AND(P$1008&lt;&gt;"",Datos!P595=P$1008),0,IF(P$1004=0,0,1-CHOOSE(P$1004,IF(ISNUMBER(Datos!P595),AND(OR(P$1005="",Datos!P595&gt;=P$1005),OR(P$1006="",Datos!P595&lt;=P$1006)),FALSE),IF(ISNUMBER(Datos!P595),AND(Datos!P595=INT(Datos!P595),AND(OR(P$1005="",Datos!P595&gt;=P$1005),OR(P$1006="",Datos!P595&lt;=P$1006))),FALSE),OR(ISNUMBER(FIND(";"&amp;UPPER(TRIM(Datos!P595&amp;""))&amp;"=",P$1007)),ISNUMBER(FIND(";"&amp;UPPER(TRIM(Datos!P595&amp;""))&amp;";",P$1007))),OR(UPPER(TRIM(Datos!P595&amp;""))="SÍ",UPPER(TRIM(Datos!P595&amp;""))="SI",UPPER(TRIM(Datos!P595&amp;""))="NO"),IF(ISNUMBER(Datos!P595),AND(OR(P$1005="",Datos!P595&gt;=P$1005),OR(P$1006="",Datos!P595&lt;=P$1006)),FALSE),TRUE))))</f>
        <v>0.0</v>
      </c>
      <c r="Q595">
        <f>IF(Datos!Q595="",0,IF(AND(Q$1008&lt;&gt;"",Datos!Q595=Q$1008),0,IF(Q$1004=0,0,1-CHOOSE(Q$1004,IF(ISNUMBER(Datos!Q595),AND(OR(Q$1005="",Datos!Q595&gt;=Q$1005),OR(Q$1006="",Datos!Q595&lt;=Q$1006)),FALSE),IF(ISNUMBER(Datos!Q595),AND(Datos!Q595=INT(Datos!Q595),AND(OR(Q$1005="",Datos!Q595&gt;=Q$1005),OR(Q$1006="",Datos!Q595&lt;=Q$1006))),FALSE),OR(ISNUMBER(FIND(";"&amp;UPPER(TRIM(Datos!Q595&amp;""))&amp;"=",Q$1007)),ISNUMBER(FIND(";"&amp;UPPER(TRIM(Datos!Q595&amp;""))&amp;";",Q$1007))),OR(UPPER(TRIM(Datos!Q595&amp;""))="SÍ",UPPER(TRIM(Datos!Q595&amp;""))="SI",UPPER(TRIM(Datos!Q595&amp;""))="NO"),IF(ISNUMBER(Datos!Q595),AND(OR(Q$1005="",Datos!Q595&gt;=Q$1005),OR(Q$1006="",Datos!Q595&lt;=Q$1006)),FALSE),TRUE))))</f>
        <v>0.0</v>
      </c>
      <c r="R595">
        <f>IF(Datos!R595="",0,IF(AND(R$1008&lt;&gt;"",Datos!R595=R$1008),0,IF(R$1004=0,0,1-CHOOSE(R$1004,IF(ISNUMBER(Datos!R595),AND(OR(R$1005="",Datos!R595&gt;=R$1005),OR(R$1006="",Datos!R595&lt;=R$1006)),FALSE),IF(ISNUMBER(Datos!R595),AND(Datos!R595=INT(Datos!R595),AND(OR(R$1005="",Datos!R595&gt;=R$1005),OR(R$1006="",Datos!R595&lt;=R$1006))),FALSE),OR(ISNUMBER(FIND(";"&amp;UPPER(TRIM(Datos!R595&amp;""))&amp;"=",R$1007)),ISNUMBER(FIND(";"&amp;UPPER(TRIM(Datos!R595&amp;""))&amp;";",R$1007))),OR(UPPER(TRIM(Datos!R595&amp;""))="SÍ",UPPER(TRIM(Datos!R595&amp;""))="SI",UPPER(TRIM(Datos!R595&amp;""))="NO"),IF(ISNUMBER(Datos!R595),AND(OR(R$1005="",Datos!R595&gt;=R$1005),OR(R$1006="",Datos!R595&lt;=R$1006)),FALSE),TRUE))))</f>
        <v>0.0</v>
      </c>
      <c r="S595">
        <f>IF(Datos!S595="",0,IF(AND(S$1008&lt;&gt;"",Datos!S595=S$1008),0,IF(S$1004=0,0,1-CHOOSE(S$1004,IF(ISNUMBER(Datos!S595),AND(OR(S$1005="",Datos!S595&gt;=S$1005),OR(S$1006="",Datos!S595&lt;=S$1006)),FALSE),IF(ISNUMBER(Datos!S595),AND(Datos!S595=INT(Datos!S595),AND(OR(S$1005="",Datos!S595&gt;=S$1005),OR(S$1006="",Datos!S595&lt;=S$1006))),FALSE),OR(ISNUMBER(FIND(";"&amp;UPPER(TRIM(Datos!S595&amp;""))&amp;"=",S$1007)),ISNUMBER(FIND(";"&amp;UPPER(TRIM(Datos!S595&amp;""))&amp;";",S$1007))),OR(UPPER(TRIM(Datos!S595&amp;""))="SÍ",UPPER(TRIM(Datos!S595&amp;""))="SI",UPPER(TRIM(Datos!S595&amp;""))="NO"),IF(ISNUMBER(Datos!S595),AND(OR(S$1005="",Datos!S595&gt;=S$1005),OR(S$1006="",Datos!S595&lt;=S$1006)),FALSE),TRUE))))</f>
        <v>0.0</v>
      </c>
      <c r="T595">
        <f>IF(Datos!T595="",0,IF(AND(T$1008&lt;&gt;"",Datos!T595=T$1008),0,IF(T$1004=0,0,1-CHOOSE(T$1004,IF(ISNUMBER(Datos!T595),AND(OR(T$1005="",Datos!T595&gt;=T$1005),OR(T$1006="",Datos!T595&lt;=T$1006)),FALSE),IF(ISNUMBER(Datos!T595),AND(Datos!T595=INT(Datos!T595),AND(OR(T$1005="",Datos!T595&gt;=T$1005),OR(T$1006="",Datos!T595&lt;=T$1006))),FALSE),OR(ISNUMBER(FIND(";"&amp;UPPER(TRIM(Datos!T595&amp;""))&amp;"=",T$1007)),ISNUMBER(FIND(";"&amp;UPPER(TRIM(Datos!T595&amp;""))&amp;";",T$1007))),OR(UPPER(TRIM(Datos!T595&amp;""))="SÍ",UPPER(TRIM(Datos!T595&amp;""))="SI",UPPER(TRIM(Datos!T595&amp;""))="NO"),IF(ISNUMBER(Datos!T595),AND(OR(T$1005="",Datos!T595&gt;=T$1005),OR(T$1006="",Datos!T595&lt;=T$1006)),FALSE),TRUE))))</f>
        <v>0.0</v>
      </c>
      <c r="U595">
        <f>IF(Datos!U595="",0,IF(AND(U$1008&lt;&gt;"",Datos!U595=U$1008),0,IF(U$1004=0,0,1-CHOOSE(U$1004,IF(ISNUMBER(Datos!U595),AND(OR(U$1005="",Datos!U595&gt;=U$1005),OR(U$1006="",Datos!U595&lt;=U$1006)),FALSE),IF(ISNUMBER(Datos!U595),AND(Datos!U595=INT(Datos!U595),AND(OR(U$1005="",Datos!U595&gt;=U$1005),OR(U$1006="",Datos!U595&lt;=U$1006))),FALSE),OR(ISNUMBER(FIND(";"&amp;UPPER(TRIM(Datos!U595&amp;""))&amp;"=",U$1007)),ISNUMBER(FIND(";"&amp;UPPER(TRIM(Datos!U595&amp;""))&amp;";",U$1007))),OR(UPPER(TRIM(Datos!U595&amp;""))="SÍ",UPPER(TRIM(Datos!U595&amp;""))="SI",UPPER(TRIM(Datos!U595&amp;""))="NO"),IF(ISNUMBER(Datos!U595),AND(OR(U$1005="",Datos!U595&gt;=U$1005),OR(U$1006="",Datos!U595&lt;=U$1006)),FALSE),TRUE))))</f>
        <v>0.0</v>
      </c>
      <c r="V595">
        <f>IF(Datos!V595="",0,IF(AND(V$1008&lt;&gt;"",Datos!V595=V$1008),0,IF(V$1004=0,0,1-CHOOSE(V$1004,IF(ISNUMBER(Datos!V595),AND(OR(V$1005="",Datos!V595&gt;=V$1005),OR(V$1006="",Datos!V595&lt;=V$1006)),FALSE),IF(ISNUMBER(Datos!V595),AND(Datos!V595=INT(Datos!V595),AND(OR(V$1005="",Datos!V595&gt;=V$1005),OR(V$1006="",Datos!V595&lt;=V$1006))),FALSE),OR(ISNUMBER(FIND(";"&amp;UPPER(TRIM(Datos!V595&amp;""))&amp;"=",V$1007)),ISNUMBER(FIND(";"&amp;UPPER(TRIM(Datos!V595&amp;""))&amp;";",V$1007))),OR(UPPER(TRIM(Datos!V595&amp;""))="SÍ",UPPER(TRIM(Datos!V595&amp;""))="SI",UPPER(TRIM(Datos!V595&amp;""))="NO"),IF(ISNUMBER(Datos!V595),AND(OR(V$1005="",Datos!V595&gt;=V$1005),OR(V$1006="",Datos!V595&lt;=V$1006)),FALSE),TRUE))))</f>
        <v>0.0</v>
      </c>
      <c r="W595">
        <f>IF(Datos!W595="",0,IF(AND(W$1008&lt;&gt;"",Datos!W595=W$1008),0,IF(W$1004=0,0,1-CHOOSE(W$1004,IF(ISNUMBER(Datos!W595),AND(OR(W$1005="",Datos!W595&gt;=W$1005),OR(W$1006="",Datos!W595&lt;=W$1006)),FALSE),IF(ISNUMBER(Datos!W595),AND(Datos!W595=INT(Datos!W595),AND(OR(W$1005="",Datos!W595&gt;=W$1005),OR(W$1006="",Datos!W595&lt;=W$1006))),FALSE),OR(ISNUMBER(FIND(";"&amp;UPPER(TRIM(Datos!W595&amp;""))&amp;"=",W$1007)),ISNUMBER(FIND(";"&amp;UPPER(TRIM(Datos!W595&amp;""))&amp;";",W$1007))),OR(UPPER(TRIM(Datos!W595&amp;""))="SÍ",UPPER(TRIM(Datos!W595&amp;""))="SI",UPPER(TRIM(Datos!W595&amp;""))="NO"),IF(ISNUMBER(Datos!W595),AND(OR(W$1005="",Datos!W595&gt;=W$1005),OR(W$1006="",Datos!W595&lt;=W$1006)),FALSE),TRUE))))</f>
        <v>0.0</v>
      </c>
      <c r="X595">
        <f>IF(Datos!X595="",0,IF(AND(X$1008&lt;&gt;"",Datos!X595=X$1008),0,IF(X$1004=0,0,1-CHOOSE(X$1004,IF(ISNUMBER(Datos!X595),AND(OR(X$1005="",Datos!X595&gt;=X$1005),OR(X$1006="",Datos!X595&lt;=X$1006)),FALSE),IF(ISNUMBER(Datos!X595),AND(Datos!X595=INT(Datos!X595),AND(OR(X$1005="",Datos!X595&gt;=X$1005),OR(X$1006="",Datos!X595&lt;=X$1006))),FALSE),OR(ISNUMBER(FIND(";"&amp;UPPER(TRIM(Datos!X595&amp;""))&amp;"=",X$1007)),ISNUMBER(FIND(";"&amp;UPPER(TRIM(Datos!X595&amp;""))&amp;";",X$1007))),OR(UPPER(TRIM(Datos!X595&amp;""))="SÍ",UPPER(TRIM(Datos!X595&amp;""))="SI",UPPER(TRIM(Datos!X595&amp;""))="NO"),IF(ISNUMBER(Datos!X595),AND(OR(X$1005="",Datos!X595&gt;=X$1005),OR(X$1006="",Datos!X595&lt;=X$1006)),FALSE),TRUE))))</f>
        <v>0.0</v>
      </c>
      <c r="Y595">
        <f>IF(Datos!Y595="",0,IF(AND(Y$1008&lt;&gt;"",Datos!Y595=Y$1008),0,IF(Y$1004=0,0,1-CHOOSE(Y$1004,IF(ISNUMBER(Datos!Y595),AND(OR(Y$1005="",Datos!Y595&gt;=Y$1005),OR(Y$1006="",Datos!Y595&lt;=Y$1006)),FALSE),IF(ISNUMBER(Datos!Y595),AND(Datos!Y595=INT(Datos!Y595),AND(OR(Y$1005="",Datos!Y595&gt;=Y$1005),OR(Y$1006="",Datos!Y595&lt;=Y$1006))),FALSE),OR(ISNUMBER(FIND(";"&amp;UPPER(TRIM(Datos!Y595&amp;""))&amp;"=",Y$1007)),ISNUMBER(FIND(";"&amp;UPPER(TRIM(Datos!Y595&amp;""))&amp;";",Y$1007))),OR(UPPER(TRIM(Datos!Y595&amp;""))="SÍ",UPPER(TRIM(Datos!Y595&amp;""))="SI",UPPER(TRIM(Datos!Y595&amp;""))="NO"),IF(ISNUMBER(Datos!Y595),AND(OR(Y$1005="",Datos!Y595&gt;=Y$1005),OR(Y$1006="",Datos!Y595&lt;=Y$1006)),FALSE),TRUE))))</f>
        <v>0.0</v>
      </c>
      <c r="Z595">
        <f>IF(Datos!Z595="",0,IF(AND(Z$1008&lt;&gt;"",Datos!Z595=Z$1008),0,IF(Z$1004=0,0,1-CHOOSE(Z$1004,IF(ISNUMBER(Datos!Z595),AND(OR(Z$1005="",Datos!Z595&gt;=Z$1005),OR(Z$1006="",Datos!Z595&lt;=Z$1006)),FALSE),IF(ISNUMBER(Datos!Z595),AND(Datos!Z595=INT(Datos!Z595),AND(OR(Z$1005="",Datos!Z595&gt;=Z$1005),OR(Z$1006="",Datos!Z595&lt;=Z$1006))),FALSE),OR(ISNUMBER(FIND(";"&amp;UPPER(TRIM(Datos!Z595&amp;""))&amp;"=",Z$1007)),ISNUMBER(FIND(";"&amp;UPPER(TRIM(Datos!Z595&amp;""))&amp;";",Z$1007))),OR(UPPER(TRIM(Datos!Z595&amp;""))="SÍ",UPPER(TRIM(Datos!Z595&amp;""))="SI",UPPER(TRIM(Datos!Z595&amp;""))="NO"),IF(ISNUMBER(Datos!Z595),AND(OR(Z$1005="",Datos!Z595&gt;=Z$1005),OR(Z$1006="",Datos!Z595&lt;=Z$1006)),FALSE),TRUE))))</f>
        <v>0.0</v>
      </c>
      <c r="AA595">
        <f>IF(Datos!AA595="",0,IF(AND(AA$1008&lt;&gt;"",Datos!AA595=AA$1008),0,IF(AA$1004=0,0,1-CHOOSE(AA$1004,IF(ISNUMBER(Datos!AA595),AND(OR(AA$1005="",Datos!AA595&gt;=AA$1005),OR(AA$1006="",Datos!AA595&lt;=AA$1006)),FALSE),IF(ISNUMBER(Datos!AA595),AND(Datos!AA595=INT(Datos!AA595),AND(OR(AA$1005="",Datos!AA595&gt;=AA$1005),OR(AA$1006="",Datos!AA595&lt;=AA$1006))),FALSE),OR(ISNUMBER(FIND(";"&amp;UPPER(TRIM(Datos!AA595&amp;""))&amp;"=",AA$1007)),ISNUMBER(FIND(";"&amp;UPPER(TRIM(Datos!AA595&amp;""))&amp;";",AA$1007))),OR(UPPER(TRIM(Datos!AA595&amp;""))="SÍ",UPPER(TRIM(Datos!AA595&amp;""))="SI",UPPER(TRIM(Datos!AA595&amp;""))="NO"),IF(ISNUMBER(Datos!AA595),AND(OR(AA$1005="",Datos!AA595&gt;=AA$1005),OR(AA$1006="",Datos!AA595&lt;=AA$1006)),FALSE),TRUE))))</f>
        <v>0.0</v>
      </c>
      <c r="AB595">
        <f>IF(Datos!AB595="",0,IF(AND(AB$1008&lt;&gt;"",Datos!AB595=AB$1008),0,IF(AB$1004=0,0,1-CHOOSE(AB$1004,IF(ISNUMBER(Datos!AB595),AND(OR(AB$1005="",Datos!AB595&gt;=AB$1005),OR(AB$1006="",Datos!AB595&lt;=AB$1006)),FALSE),IF(ISNUMBER(Datos!AB595),AND(Datos!AB595=INT(Datos!AB595),AND(OR(AB$1005="",Datos!AB595&gt;=AB$1005),OR(AB$1006="",Datos!AB595&lt;=AB$1006))),FALSE),OR(ISNUMBER(FIND(";"&amp;UPPER(TRIM(Datos!AB595&amp;""))&amp;"=",AB$1007)),ISNUMBER(FIND(";"&amp;UPPER(TRIM(Datos!AB595&amp;""))&amp;";",AB$1007))),OR(UPPER(TRIM(Datos!AB595&amp;""))="SÍ",UPPER(TRIM(Datos!AB595&amp;""))="SI",UPPER(TRIM(Datos!AB595&amp;""))="NO"),IF(ISNUMBER(Datos!AB595),AND(OR(AB$1005="",Datos!AB595&gt;=AB$1005),OR(AB$1006="",Datos!AB595&lt;=AB$1006)),FALSE),TRUE))))</f>
        <v>0.0</v>
      </c>
      <c r="AC595">
        <f>IF(Datos!AC595="",0,IF(AND(AC$1008&lt;&gt;"",Datos!AC595=AC$1008),0,IF(AC$1004=0,0,1-CHOOSE(AC$1004,IF(ISNUMBER(Datos!AC595),AND(OR(AC$1005="",Datos!AC595&gt;=AC$1005),OR(AC$1006="",Datos!AC595&lt;=AC$1006)),FALSE),IF(ISNUMBER(Datos!AC595),AND(Datos!AC595=INT(Datos!AC595),AND(OR(AC$1005="",Datos!AC595&gt;=AC$1005),OR(AC$1006="",Datos!AC595&lt;=AC$1006))),FALSE),OR(ISNUMBER(FIND(";"&amp;UPPER(TRIM(Datos!AC595&amp;""))&amp;"=",AC$1007)),ISNUMBER(FIND(";"&amp;UPPER(TRIM(Datos!AC595&amp;""))&amp;";",AC$1007))),OR(UPPER(TRIM(Datos!AC595&amp;""))="SÍ",UPPER(TRIM(Datos!AC595&amp;""))="SI",UPPER(TRIM(Datos!AC595&amp;""))="NO"),IF(ISNUMBER(Datos!AC595),AND(OR(AC$1005="",Datos!AC595&gt;=AC$1005),OR(AC$1006="",Datos!AC595&lt;=AC$1006)),FALSE),TRUE))))</f>
        <v>0.0</v>
      </c>
      <c r="AD595">
        <f>IF(Datos!AD595="",0,IF(AND(AD$1008&lt;&gt;"",Datos!AD595=AD$1008),0,IF(AD$1004=0,0,1-CHOOSE(AD$1004,IF(ISNUMBER(Datos!AD595),AND(OR(AD$1005="",Datos!AD595&gt;=AD$1005),OR(AD$1006="",Datos!AD595&lt;=AD$1006)),FALSE),IF(ISNUMBER(Datos!AD595),AND(Datos!AD595=INT(Datos!AD595),AND(OR(AD$1005="",Datos!AD595&gt;=AD$1005),OR(AD$1006="",Datos!AD595&lt;=AD$1006))),FALSE),OR(ISNUMBER(FIND(";"&amp;UPPER(TRIM(Datos!AD595&amp;""))&amp;"=",AD$1007)),ISNUMBER(FIND(";"&amp;UPPER(TRIM(Datos!AD595&amp;""))&amp;";",AD$1007))),OR(UPPER(TRIM(Datos!AD595&amp;""))="SÍ",UPPER(TRIM(Datos!AD595&amp;""))="SI",UPPER(TRIM(Datos!AD595&amp;""))="NO"),IF(ISNUMBER(Datos!AD595),AND(OR(AD$1005="",Datos!AD595&gt;=AD$1005),OR(AD$1006="",Datos!AD595&lt;=AD$1006)),FALSE),TRUE))))</f>
        <v>0.0</v>
      </c>
      <c r="AE595">
        <f>IF(Datos!AE595="",0,IF(AND(AE$1008&lt;&gt;"",Datos!AE595=AE$1008),0,IF(AE$1004=0,0,1-CHOOSE(AE$1004,IF(ISNUMBER(Datos!AE595),AND(OR(AE$1005="",Datos!AE595&gt;=AE$1005),OR(AE$1006="",Datos!AE595&lt;=AE$1006)),FALSE),IF(ISNUMBER(Datos!AE595),AND(Datos!AE595=INT(Datos!AE595),AND(OR(AE$1005="",Datos!AE595&gt;=AE$1005),OR(AE$1006="",Datos!AE595&lt;=AE$1006))),FALSE),OR(ISNUMBER(FIND(";"&amp;UPPER(TRIM(Datos!AE595&amp;""))&amp;"=",AE$1007)),ISNUMBER(FIND(";"&amp;UPPER(TRIM(Datos!AE595&amp;""))&amp;";",AE$1007))),OR(UPPER(TRIM(Datos!AE595&amp;""))="SÍ",UPPER(TRIM(Datos!AE595&amp;""))="SI",UPPER(TRIM(Datos!AE595&amp;""))="NO"),IF(ISNUMBER(Datos!AE595),AND(OR(AE$1005="",Datos!AE595&gt;=AE$1005),OR(AE$1006="",Datos!AE595&lt;=AE$1006)),FALSE),TRUE))))</f>
        <v>0.0</v>
      </c>
    </row>
    <row r="596" spans="2:31">
      <c r="B596">
        <f>IF(Datos!B596="",0,IF(AND(B$1008&lt;&gt;"",Datos!B596=B$1008),0,IF(B$1004=0,0,1-CHOOSE(B$1004,IF(ISNUMBER(Datos!B596),AND(OR(B$1005="",Datos!B596&gt;=B$1005),OR(B$1006="",Datos!B596&lt;=B$1006)),FALSE),IF(ISNUMBER(Datos!B596),AND(Datos!B596=INT(Datos!B596),AND(OR(B$1005="",Datos!B596&gt;=B$1005),OR(B$1006="",Datos!B596&lt;=B$1006))),FALSE),OR(ISNUMBER(FIND(";"&amp;UPPER(TRIM(Datos!B596&amp;""))&amp;"=",B$1007)),ISNUMBER(FIND(";"&amp;UPPER(TRIM(Datos!B596&amp;""))&amp;";",B$1007))),OR(UPPER(TRIM(Datos!B596&amp;""))="SÍ",UPPER(TRIM(Datos!B596&amp;""))="SI",UPPER(TRIM(Datos!B596&amp;""))="NO"),IF(ISNUMBER(Datos!B596),AND(OR(B$1005="",Datos!B596&gt;=B$1005),OR(B$1006="",Datos!B596&lt;=B$1006)),FALSE),TRUE))))</f>
        <v>0.0</v>
      </c>
      <c r="C596">
        <f>IF(Datos!C596="",0,IF(AND(C$1008&lt;&gt;"",Datos!C596=C$1008),0,IF(C$1004=0,0,1-CHOOSE(C$1004,IF(ISNUMBER(Datos!C596),AND(OR(C$1005="",Datos!C596&gt;=C$1005),OR(C$1006="",Datos!C596&lt;=C$1006)),FALSE),IF(ISNUMBER(Datos!C596),AND(Datos!C596=INT(Datos!C596),AND(OR(C$1005="",Datos!C596&gt;=C$1005),OR(C$1006="",Datos!C596&lt;=C$1006))),FALSE),OR(ISNUMBER(FIND(";"&amp;UPPER(TRIM(Datos!C596&amp;""))&amp;"=",C$1007)),ISNUMBER(FIND(";"&amp;UPPER(TRIM(Datos!C596&amp;""))&amp;";",C$1007))),OR(UPPER(TRIM(Datos!C596&amp;""))="SÍ",UPPER(TRIM(Datos!C596&amp;""))="SI",UPPER(TRIM(Datos!C596&amp;""))="NO"),IF(ISNUMBER(Datos!C596),AND(OR(C$1005="",Datos!C596&gt;=C$1005),OR(C$1006="",Datos!C596&lt;=C$1006)),FALSE),TRUE))))</f>
        <v>0.0</v>
      </c>
      <c r="D596">
        <f>IF(Datos!D596="",0,IF(AND(D$1008&lt;&gt;"",Datos!D596=D$1008),0,IF(D$1004=0,0,1-CHOOSE(D$1004,IF(ISNUMBER(Datos!D596),AND(OR(D$1005="",Datos!D596&gt;=D$1005),OR(D$1006="",Datos!D596&lt;=D$1006)),FALSE),IF(ISNUMBER(Datos!D596),AND(Datos!D596=INT(Datos!D596),AND(OR(D$1005="",Datos!D596&gt;=D$1005),OR(D$1006="",Datos!D596&lt;=D$1006))),FALSE),OR(ISNUMBER(FIND(";"&amp;UPPER(TRIM(Datos!D596&amp;""))&amp;"=",D$1007)),ISNUMBER(FIND(";"&amp;UPPER(TRIM(Datos!D596&amp;""))&amp;";",D$1007))),OR(UPPER(TRIM(Datos!D596&amp;""))="SÍ",UPPER(TRIM(Datos!D596&amp;""))="SI",UPPER(TRIM(Datos!D596&amp;""))="NO"),IF(ISNUMBER(Datos!D596),AND(OR(D$1005="",Datos!D596&gt;=D$1005),OR(D$1006="",Datos!D596&lt;=D$1006)),FALSE),TRUE))))</f>
        <v>0.0</v>
      </c>
      <c r="E596">
        <f>IF(Datos!E596="",0,IF(AND(E$1008&lt;&gt;"",Datos!E596=E$1008),0,IF(E$1004=0,0,1-CHOOSE(E$1004,IF(ISNUMBER(Datos!E596),AND(OR(E$1005="",Datos!E596&gt;=E$1005),OR(E$1006="",Datos!E596&lt;=E$1006)),FALSE),IF(ISNUMBER(Datos!E596),AND(Datos!E596=INT(Datos!E596),AND(OR(E$1005="",Datos!E596&gt;=E$1005),OR(E$1006="",Datos!E596&lt;=E$1006))),FALSE),OR(ISNUMBER(FIND(";"&amp;UPPER(TRIM(Datos!E596&amp;""))&amp;"=",E$1007)),ISNUMBER(FIND(";"&amp;UPPER(TRIM(Datos!E596&amp;""))&amp;";",E$1007))),OR(UPPER(TRIM(Datos!E596&amp;""))="SÍ",UPPER(TRIM(Datos!E596&amp;""))="SI",UPPER(TRIM(Datos!E596&amp;""))="NO"),IF(ISNUMBER(Datos!E596),AND(OR(E$1005="",Datos!E596&gt;=E$1005),OR(E$1006="",Datos!E596&lt;=E$1006)),FALSE),TRUE))))</f>
        <v>0.0</v>
      </c>
      <c r="F596">
        <f>IF(Datos!F596="",0,IF(AND(F$1008&lt;&gt;"",Datos!F596=F$1008),0,IF(F$1004=0,0,1-CHOOSE(F$1004,IF(ISNUMBER(Datos!F596),AND(OR(F$1005="",Datos!F596&gt;=F$1005),OR(F$1006="",Datos!F596&lt;=F$1006)),FALSE),IF(ISNUMBER(Datos!F596),AND(Datos!F596=INT(Datos!F596),AND(OR(F$1005="",Datos!F596&gt;=F$1005),OR(F$1006="",Datos!F596&lt;=F$1006))),FALSE),OR(ISNUMBER(FIND(";"&amp;UPPER(TRIM(Datos!F596&amp;""))&amp;"=",F$1007)),ISNUMBER(FIND(";"&amp;UPPER(TRIM(Datos!F596&amp;""))&amp;";",F$1007))),OR(UPPER(TRIM(Datos!F596&amp;""))="SÍ",UPPER(TRIM(Datos!F596&amp;""))="SI",UPPER(TRIM(Datos!F596&amp;""))="NO"),IF(ISNUMBER(Datos!F596),AND(OR(F$1005="",Datos!F596&gt;=F$1005),OR(F$1006="",Datos!F596&lt;=F$1006)),FALSE),TRUE))))</f>
        <v>0.0</v>
      </c>
      <c r="G596">
        <f>IF(Datos!G596="",0,IF(AND(G$1008&lt;&gt;"",Datos!G596=G$1008),0,IF(G$1004=0,0,1-CHOOSE(G$1004,IF(ISNUMBER(Datos!G596),AND(OR(G$1005="",Datos!G596&gt;=G$1005),OR(G$1006="",Datos!G596&lt;=G$1006)),FALSE),IF(ISNUMBER(Datos!G596),AND(Datos!G596=INT(Datos!G596),AND(OR(G$1005="",Datos!G596&gt;=G$1005),OR(G$1006="",Datos!G596&lt;=G$1006))),FALSE),OR(ISNUMBER(FIND(";"&amp;UPPER(TRIM(Datos!G596&amp;""))&amp;"=",G$1007)),ISNUMBER(FIND(";"&amp;UPPER(TRIM(Datos!G596&amp;""))&amp;";",G$1007))),OR(UPPER(TRIM(Datos!G596&amp;""))="SÍ",UPPER(TRIM(Datos!G596&amp;""))="SI",UPPER(TRIM(Datos!G596&amp;""))="NO"),IF(ISNUMBER(Datos!G596),AND(OR(G$1005="",Datos!G596&gt;=G$1005),OR(G$1006="",Datos!G596&lt;=G$1006)),FALSE),TRUE))))</f>
        <v>0.0</v>
      </c>
      <c r="H596">
        <f>IF(Datos!H596="",0,IF(AND(H$1008&lt;&gt;"",Datos!H596=H$1008),0,IF(H$1004=0,0,1-CHOOSE(H$1004,IF(ISNUMBER(Datos!H596),AND(OR(H$1005="",Datos!H596&gt;=H$1005),OR(H$1006="",Datos!H596&lt;=H$1006)),FALSE),IF(ISNUMBER(Datos!H596),AND(Datos!H596=INT(Datos!H596),AND(OR(H$1005="",Datos!H596&gt;=H$1005),OR(H$1006="",Datos!H596&lt;=H$1006))),FALSE),OR(ISNUMBER(FIND(";"&amp;UPPER(TRIM(Datos!H596&amp;""))&amp;"=",H$1007)),ISNUMBER(FIND(";"&amp;UPPER(TRIM(Datos!H596&amp;""))&amp;";",H$1007))),OR(UPPER(TRIM(Datos!H596&amp;""))="SÍ",UPPER(TRIM(Datos!H596&amp;""))="SI",UPPER(TRIM(Datos!H596&amp;""))="NO"),IF(ISNUMBER(Datos!H596),AND(OR(H$1005="",Datos!H596&gt;=H$1005),OR(H$1006="",Datos!H596&lt;=H$1006)),FALSE),TRUE))))</f>
        <v>0.0</v>
      </c>
      <c r="I596">
        <f>IF(Datos!I596="",0,IF(AND(I$1008&lt;&gt;"",Datos!I596=I$1008),0,IF(I$1004=0,0,1-CHOOSE(I$1004,IF(ISNUMBER(Datos!I596),AND(OR(I$1005="",Datos!I596&gt;=I$1005),OR(I$1006="",Datos!I596&lt;=I$1006)),FALSE),IF(ISNUMBER(Datos!I596),AND(Datos!I596=INT(Datos!I596),AND(OR(I$1005="",Datos!I596&gt;=I$1005),OR(I$1006="",Datos!I596&lt;=I$1006))),FALSE),OR(ISNUMBER(FIND(";"&amp;UPPER(TRIM(Datos!I596&amp;""))&amp;"=",I$1007)),ISNUMBER(FIND(";"&amp;UPPER(TRIM(Datos!I596&amp;""))&amp;";",I$1007))),OR(UPPER(TRIM(Datos!I596&amp;""))="SÍ",UPPER(TRIM(Datos!I596&amp;""))="SI",UPPER(TRIM(Datos!I596&amp;""))="NO"),IF(ISNUMBER(Datos!I596),AND(OR(I$1005="",Datos!I596&gt;=I$1005),OR(I$1006="",Datos!I596&lt;=I$1006)),FALSE),TRUE))))</f>
        <v>0.0</v>
      </c>
      <c r="J596">
        <f>IF(Datos!J596="",0,IF(AND(J$1008&lt;&gt;"",Datos!J596=J$1008),0,IF(J$1004=0,0,1-CHOOSE(J$1004,IF(ISNUMBER(Datos!J596),AND(OR(J$1005="",Datos!J596&gt;=J$1005),OR(J$1006="",Datos!J596&lt;=J$1006)),FALSE),IF(ISNUMBER(Datos!J596),AND(Datos!J596=INT(Datos!J596),AND(OR(J$1005="",Datos!J596&gt;=J$1005),OR(J$1006="",Datos!J596&lt;=J$1006))),FALSE),OR(ISNUMBER(FIND(";"&amp;UPPER(TRIM(Datos!J596&amp;""))&amp;"=",J$1007)),ISNUMBER(FIND(";"&amp;UPPER(TRIM(Datos!J596&amp;""))&amp;";",J$1007))),OR(UPPER(TRIM(Datos!J596&amp;""))="SÍ",UPPER(TRIM(Datos!J596&amp;""))="SI",UPPER(TRIM(Datos!J596&amp;""))="NO"),IF(ISNUMBER(Datos!J596),AND(OR(J$1005="",Datos!J596&gt;=J$1005),OR(J$1006="",Datos!J596&lt;=J$1006)),FALSE),TRUE))))</f>
        <v>0.0</v>
      </c>
      <c r="K596">
        <f>IF(Datos!K596="",0,IF(AND(K$1008&lt;&gt;"",Datos!K596=K$1008),0,IF(K$1004=0,0,1-CHOOSE(K$1004,IF(ISNUMBER(Datos!K596),AND(OR(K$1005="",Datos!K596&gt;=K$1005),OR(K$1006="",Datos!K596&lt;=K$1006)),FALSE),IF(ISNUMBER(Datos!K596),AND(Datos!K596=INT(Datos!K596),AND(OR(K$1005="",Datos!K596&gt;=K$1005),OR(K$1006="",Datos!K596&lt;=K$1006))),FALSE),OR(ISNUMBER(FIND(";"&amp;UPPER(TRIM(Datos!K596&amp;""))&amp;"=",K$1007)),ISNUMBER(FIND(";"&amp;UPPER(TRIM(Datos!K596&amp;""))&amp;";",K$1007))),OR(UPPER(TRIM(Datos!K596&amp;""))="SÍ",UPPER(TRIM(Datos!K596&amp;""))="SI",UPPER(TRIM(Datos!K596&amp;""))="NO"),IF(ISNUMBER(Datos!K596),AND(OR(K$1005="",Datos!K596&gt;=K$1005),OR(K$1006="",Datos!K596&lt;=K$1006)),FALSE),TRUE))))</f>
        <v>0.0</v>
      </c>
      <c r="L596">
        <f>IF(Datos!L596="",0,IF(AND(L$1008&lt;&gt;"",Datos!L596=L$1008),0,IF(L$1004=0,0,1-CHOOSE(L$1004,IF(ISNUMBER(Datos!L596),AND(OR(L$1005="",Datos!L596&gt;=L$1005),OR(L$1006="",Datos!L596&lt;=L$1006)),FALSE),IF(ISNUMBER(Datos!L596),AND(Datos!L596=INT(Datos!L596),AND(OR(L$1005="",Datos!L596&gt;=L$1005),OR(L$1006="",Datos!L596&lt;=L$1006))),FALSE),OR(ISNUMBER(FIND(";"&amp;UPPER(TRIM(Datos!L596&amp;""))&amp;"=",L$1007)),ISNUMBER(FIND(";"&amp;UPPER(TRIM(Datos!L596&amp;""))&amp;";",L$1007))),OR(UPPER(TRIM(Datos!L596&amp;""))="SÍ",UPPER(TRIM(Datos!L596&amp;""))="SI",UPPER(TRIM(Datos!L596&amp;""))="NO"),IF(ISNUMBER(Datos!L596),AND(OR(L$1005="",Datos!L596&gt;=L$1005),OR(L$1006="",Datos!L596&lt;=L$1006)),FALSE),TRUE))))</f>
        <v>0.0</v>
      </c>
      <c r="M596">
        <f>IF(Datos!M596="",0,IF(AND(M$1008&lt;&gt;"",Datos!M596=M$1008),0,IF(M$1004=0,0,1-CHOOSE(M$1004,IF(ISNUMBER(Datos!M596),AND(OR(M$1005="",Datos!M596&gt;=M$1005),OR(M$1006="",Datos!M596&lt;=M$1006)),FALSE),IF(ISNUMBER(Datos!M596),AND(Datos!M596=INT(Datos!M596),AND(OR(M$1005="",Datos!M596&gt;=M$1005),OR(M$1006="",Datos!M596&lt;=M$1006))),FALSE),OR(ISNUMBER(FIND(";"&amp;UPPER(TRIM(Datos!M596&amp;""))&amp;"=",M$1007)),ISNUMBER(FIND(";"&amp;UPPER(TRIM(Datos!M596&amp;""))&amp;";",M$1007))),OR(UPPER(TRIM(Datos!M596&amp;""))="SÍ",UPPER(TRIM(Datos!M596&amp;""))="SI",UPPER(TRIM(Datos!M596&amp;""))="NO"),IF(ISNUMBER(Datos!M596),AND(OR(M$1005="",Datos!M596&gt;=M$1005),OR(M$1006="",Datos!M596&lt;=M$1006)),FALSE),TRUE))))</f>
        <v>0.0</v>
      </c>
      <c r="N596">
        <f>IF(Datos!N596="",0,IF(AND(N$1008&lt;&gt;"",Datos!N596=N$1008),0,IF(N$1004=0,0,1-CHOOSE(N$1004,IF(ISNUMBER(Datos!N596),AND(OR(N$1005="",Datos!N596&gt;=N$1005),OR(N$1006="",Datos!N596&lt;=N$1006)),FALSE),IF(ISNUMBER(Datos!N596),AND(Datos!N596=INT(Datos!N596),AND(OR(N$1005="",Datos!N596&gt;=N$1005),OR(N$1006="",Datos!N596&lt;=N$1006))),FALSE),OR(ISNUMBER(FIND(";"&amp;UPPER(TRIM(Datos!N596&amp;""))&amp;"=",N$1007)),ISNUMBER(FIND(";"&amp;UPPER(TRIM(Datos!N596&amp;""))&amp;";",N$1007))),OR(UPPER(TRIM(Datos!N596&amp;""))="SÍ",UPPER(TRIM(Datos!N596&amp;""))="SI",UPPER(TRIM(Datos!N596&amp;""))="NO"),IF(ISNUMBER(Datos!N596),AND(OR(N$1005="",Datos!N596&gt;=N$1005),OR(N$1006="",Datos!N596&lt;=N$1006)),FALSE),TRUE))))</f>
        <v>0.0</v>
      </c>
      <c r="O596">
        <f>IF(Datos!O596="",0,IF(AND(O$1008&lt;&gt;"",Datos!O596=O$1008),0,IF(O$1004=0,0,1-CHOOSE(O$1004,IF(ISNUMBER(Datos!O596),AND(OR(O$1005="",Datos!O596&gt;=O$1005),OR(O$1006="",Datos!O596&lt;=O$1006)),FALSE),IF(ISNUMBER(Datos!O596),AND(Datos!O596=INT(Datos!O596),AND(OR(O$1005="",Datos!O596&gt;=O$1005),OR(O$1006="",Datos!O596&lt;=O$1006))),FALSE),OR(ISNUMBER(FIND(";"&amp;UPPER(TRIM(Datos!O596&amp;""))&amp;"=",O$1007)),ISNUMBER(FIND(";"&amp;UPPER(TRIM(Datos!O596&amp;""))&amp;";",O$1007))),OR(UPPER(TRIM(Datos!O596&amp;""))="SÍ",UPPER(TRIM(Datos!O596&amp;""))="SI",UPPER(TRIM(Datos!O596&amp;""))="NO"),IF(ISNUMBER(Datos!O596),AND(OR(O$1005="",Datos!O596&gt;=O$1005),OR(O$1006="",Datos!O596&lt;=O$1006)),FALSE),TRUE))))</f>
        <v>0.0</v>
      </c>
      <c r="P596">
        <f>IF(Datos!P596="",0,IF(AND(P$1008&lt;&gt;"",Datos!P596=P$1008),0,IF(P$1004=0,0,1-CHOOSE(P$1004,IF(ISNUMBER(Datos!P596),AND(OR(P$1005="",Datos!P596&gt;=P$1005),OR(P$1006="",Datos!P596&lt;=P$1006)),FALSE),IF(ISNUMBER(Datos!P596),AND(Datos!P596=INT(Datos!P596),AND(OR(P$1005="",Datos!P596&gt;=P$1005),OR(P$1006="",Datos!P596&lt;=P$1006))),FALSE),OR(ISNUMBER(FIND(";"&amp;UPPER(TRIM(Datos!P596&amp;""))&amp;"=",P$1007)),ISNUMBER(FIND(";"&amp;UPPER(TRIM(Datos!P596&amp;""))&amp;";",P$1007))),OR(UPPER(TRIM(Datos!P596&amp;""))="SÍ",UPPER(TRIM(Datos!P596&amp;""))="SI",UPPER(TRIM(Datos!P596&amp;""))="NO"),IF(ISNUMBER(Datos!P596),AND(OR(P$1005="",Datos!P596&gt;=P$1005),OR(P$1006="",Datos!P596&lt;=P$1006)),FALSE),TRUE))))</f>
        <v>0.0</v>
      </c>
      <c r="Q596">
        <f>IF(Datos!Q596="",0,IF(AND(Q$1008&lt;&gt;"",Datos!Q596=Q$1008),0,IF(Q$1004=0,0,1-CHOOSE(Q$1004,IF(ISNUMBER(Datos!Q596),AND(OR(Q$1005="",Datos!Q596&gt;=Q$1005),OR(Q$1006="",Datos!Q596&lt;=Q$1006)),FALSE),IF(ISNUMBER(Datos!Q596),AND(Datos!Q596=INT(Datos!Q596),AND(OR(Q$1005="",Datos!Q596&gt;=Q$1005),OR(Q$1006="",Datos!Q596&lt;=Q$1006))),FALSE),OR(ISNUMBER(FIND(";"&amp;UPPER(TRIM(Datos!Q596&amp;""))&amp;"=",Q$1007)),ISNUMBER(FIND(";"&amp;UPPER(TRIM(Datos!Q596&amp;""))&amp;";",Q$1007))),OR(UPPER(TRIM(Datos!Q596&amp;""))="SÍ",UPPER(TRIM(Datos!Q596&amp;""))="SI",UPPER(TRIM(Datos!Q596&amp;""))="NO"),IF(ISNUMBER(Datos!Q596),AND(OR(Q$1005="",Datos!Q596&gt;=Q$1005),OR(Q$1006="",Datos!Q596&lt;=Q$1006)),FALSE),TRUE))))</f>
        <v>0.0</v>
      </c>
      <c r="R596">
        <f>IF(Datos!R596="",0,IF(AND(R$1008&lt;&gt;"",Datos!R596=R$1008),0,IF(R$1004=0,0,1-CHOOSE(R$1004,IF(ISNUMBER(Datos!R596),AND(OR(R$1005="",Datos!R596&gt;=R$1005),OR(R$1006="",Datos!R596&lt;=R$1006)),FALSE),IF(ISNUMBER(Datos!R596),AND(Datos!R596=INT(Datos!R596),AND(OR(R$1005="",Datos!R596&gt;=R$1005),OR(R$1006="",Datos!R596&lt;=R$1006))),FALSE),OR(ISNUMBER(FIND(";"&amp;UPPER(TRIM(Datos!R596&amp;""))&amp;"=",R$1007)),ISNUMBER(FIND(";"&amp;UPPER(TRIM(Datos!R596&amp;""))&amp;";",R$1007))),OR(UPPER(TRIM(Datos!R596&amp;""))="SÍ",UPPER(TRIM(Datos!R596&amp;""))="SI",UPPER(TRIM(Datos!R596&amp;""))="NO"),IF(ISNUMBER(Datos!R596),AND(OR(R$1005="",Datos!R596&gt;=R$1005),OR(R$1006="",Datos!R596&lt;=R$1006)),FALSE),TRUE))))</f>
        <v>0.0</v>
      </c>
      <c r="S596">
        <f>IF(Datos!S596="",0,IF(AND(S$1008&lt;&gt;"",Datos!S596=S$1008),0,IF(S$1004=0,0,1-CHOOSE(S$1004,IF(ISNUMBER(Datos!S596),AND(OR(S$1005="",Datos!S596&gt;=S$1005),OR(S$1006="",Datos!S596&lt;=S$1006)),FALSE),IF(ISNUMBER(Datos!S596),AND(Datos!S596=INT(Datos!S596),AND(OR(S$1005="",Datos!S596&gt;=S$1005),OR(S$1006="",Datos!S596&lt;=S$1006))),FALSE),OR(ISNUMBER(FIND(";"&amp;UPPER(TRIM(Datos!S596&amp;""))&amp;"=",S$1007)),ISNUMBER(FIND(";"&amp;UPPER(TRIM(Datos!S596&amp;""))&amp;";",S$1007))),OR(UPPER(TRIM(Datos!S596&amp;""))="SÍ",UPPER(TRIM(Datos!S596&amp;""))="SI",UPPER(TRIM(Datos!S596&amp;""))="NO"),IF(ISNUMBER(Datos!S596),AND(OR(S$1005="",Datos!S596&gt;=S$1005),OR(S$1006="",Datos!S596&lt;=S$1006)),FALSE),TRUE))))</f>
        <v>0.0</v>
      </c>
      <c r="T596">
        <f>IF(Datos!T596="",0,IF(AND(T$1008&lt;&gt;"",Datos!T596=T$1008),0,IF(T$1004=0,0,1-CHOOSE(T$1004,IF(ISNUMBER(Datos!T596),AND(OR(T$1005="",Datos!T596&gt;=T$1005),OR(T$1006="",Datos!T596&lt;=T$1006)),FALSE),IF(ISNUMBER(Datos!T596),AND(Datos!T596=INT(Datos!T596),AND(OR(T$1005="",Datos!T596&gt;=T$1005),OR(T$1006="",Datos!T596&lt;=T$1006))),FALSE),OR(ISNUMBER(FIND(";"&amp;UPPER(TRIM(Datos!T596&amp;""))&amp;"=",T$1007)),ISNUMBER(FIND(";"&amp;UPPER(TRIM(Datos!T596&amp;""))&amp;";",T$1007))),OR(UPPER(TRIM(Datos!T596&amp;""))="SÍ",UPPER(TRIM(Datos!T596&amp;""))="SI",UPPER(TRIM(Datos!T596&amp;""))="NO"),IF(ISNUMBER(Datos!T596),AND(OR(T$1005="",Datos!T596&gt;=T$1005),OR(T$1006="",Datos!T596&lt;=T$1006)),FALSE),TRUE))))</f>
        <v>0.0</v>
      </c>
      <c r="U596">
        <f>IF(Datos!U596="",0,IF(AND(U$1008&lt;&gt;"",Datos!U596=U$1008),0,IF(U$1004=0,0,1-CHOOSE(U$1004,IF(ISNUMBER(Datos!U596),AND(OR(U$1005="",Datos!U596&gt;=U$1005),OR(U$1006="",Datos!U596&lt;=U$1006)),FALSE),IF(ISNUMBER(Datos!U596),AND(Datos!U596=INT(Datos!U596),AND(OR(U$1005="",Datos!U596&gt;=U$1005),OR(U$1006="",Datos!U596&lt;=U$1006))),FALSE),OR(ISNUMBER(FIND(";"&amp;UPPER(TRIM(Datos!U596&amp;""))&amp;"=",U$1007)),ISNUMBER(FIND(";"&amp;UPPER(TRIM(Datos!U596&amp;""))&amp;";",U$1007))),OR(UPPER(TRIM(Datos!U596&amp;""))="SÍ",UPPER(TRIM(Datos!U596&amp;""))="SI",UPPER(TRIM(Datos!U596&amp;""))="NO"),IF(ISNUMBER(Datos!U596),AND(OR(U$1005="",Datos!U596&gt;=U$1005),OR(U$1006="",Datos!U596&lt;=U$1006)),FALSE),TRUE))))</f>
        <v>0.0</v>
      </c>
      <c r="V596">
        <f>IF(Datos!V596="",0,IF(AND(V$1008&lt;&gt;"",Datos!V596=V$1008),0,IF(V$1004=0,0,1-CHOOSE(V$1004,IF(ISNUMBER(Datos!V596),AND(OR(V$1005="",Datos!V596&gt;=V$1005),OR(V$1006="",Datos!V596&lt;=V$1006)),FALSE),IF(ISNUMBER(Datos!V596),AND(Datos!V596=INT(Datos!V596),AND(OR(V$1005="",Datos!V596&gt;=V$1005),OR(V$1006="",Datos!V596&lt;=V$1006))),FALSE),OR(ISNUMBER(FIND(";"&amp;UPPER(TRIM(Datos!V596&amp;""))&amp;"=",V$1007)),ISNUMBER(FIND(";"&amp;UPPER(TRIM(Datos!V596&amp;""))&amp;";",V$1007))),OR(UPPER(TRIM(Datos!V596&amp;""))="SÍ",UPPER(TRIM(Datos!V596&amp;""))="SI",UPPER(TRIM(Datos!V596&amp;""))="NO"),IF(ISNUMBER(Datos!V596),AND(OR(V$1005="",Datos!V596&gt;=V$1005),OR(V$1006="",Datos!V596&lt;=V$1006)),FALSE),TRUE))))</f>
        <v>0.0</v>
      </c>
      <c r="W596">
        <f>IF(Datos!W596="",0,IF(AND(W$1008&lt;&gt;"",Datos!W596=W$1008),0,IF(W$1004=0,0,1-CHOOSE(W$1004,IF(ISNUMBER(Datos!W596),AND(OR(W$1005="",Datos!W596&gt;=W$1005),OR(W$1006="",Datos!W596&lt;=W$1006)),FALSE),IF(ISNUMBER(Datos!W596),AND(Datos!W596=INT(Datos!W596),AND(OR(W$1005="",Datos!W596&gt;=W$1005),OR(W$1006="",Datos!W596&lt;=W$1006))),FALSE),OR(ISNUMBER(FIND(";"&amp;UPPER(TRIM(Datos!W596&amp;""))&amp;"=",W$1007)),ISNUMBER(FIND(";"&amp;UPPER(TRIM(Datos!W596&amp;""))&amp;";",W$1007))),OR(UPPER(TRIM(Datos!W596&amp;""))="SÍ",UPPER(TRIM(Datos!W596&amp;""))="SI",UPPER(TRIM(Datos!W596&amp;""))="NO"),IF(ISNUMBER(Datos!W596),AND(OR(W$1005="",Datos!W596&gt;=W$1005),OR(W$1006="",Datos!W596&lt;=W$1006)),FALSE),TRUE))))</f>
        <v>0.0</v>
      </c>
      <c r="X596">
        <f>IF(Datos!X596="",0,IF(AND(X$1008&lt;&gt;"",Datos!X596=X$1008),0,IF(X$1004=0,0,1-CHOOSE(X$1004,IF(ISNUMBER(Datos!X596),AND(OR(X$1005="",Datos!X596&gt;=X$1005),OR(X$1006="",Datos!X596&lt;=X$1006)),FALSE),IF(ISNUMBER(Datos!X596),AND(Datos!X596=INT(Datos!X596),AND(OR(X$1005="",Datos!X596&gt;=X$1005),OR(X$1006="",Datos!X596&lt;=X$1006))),FALSE),OR(ISNUMBER(FIND(";"&amp;UPPER(TRIM(Datos!X596&amp;""))&amp;"=",X$1007)),ISNUMBER(FIND(";"&amp;UPPER(TRIM(Datos!X596&amp;""))&amp;";",X$1007))),OR(UPPER(TRIM(Datos!X596&amp;""))="SÍ",UPPER(TRIM(Datos!X596&amp;""))="SI",UPPER(TRIM(Datos!X596&amp;""))="NO"),IF(ISNUMBER(Datos!X596),AND(OR(X$1005="",Datos!X596&gt;=X$1005),OR(X$1006="",Datos!X596&lt;=X$1006)),FALSE),TRUE))))</f>
        <v>0.0</v>
      </c>
      <c r="Y596">
        <f>IF(Datos!Y596="",0,IF(AND(Y$1008&lt;&gt;"",Datos!Y596=Y$1008),0,IF(Y$1004=0,0,1-CHOOSE(Y$1004,IF(ISNUMBER(Datos!Y596),AND(OR(Y$1005="",Datos!Y596&gt;=Y$1005),OR(Y$1006="",Datos!Y596&lt;=Y$1006)),FALSE),IF(ISNUMBER(Datos!Y596),AND(Datos!Y596=INT(Datos!Y596),AND(OR(Y$1005="",Datos!Y596&gt;=Y$1005),OR(Y$1006="",Datos!Y596&lt;=Y$1006))),FALSE),OR(ISNUMBER(FIND(";"&amp;UPPER(TRIM(Datos!Y596&amp;""))&amp;"=",Y$1007)),ISNUMBER(FIND(";"&amp;UPPER(TRIM(Datos!Y596&amp;""))&amp;";",Y$1007))),OR(UPPER(TRIM(Datos!Y596&amp;""))="SÍ",UPPER(TRIM(Datos!Y596&amp;""))="SI",UPPER(TRIM(Datos!Y596&amp;""))="NO"),IF(ISNUMBER(Datos!Y596),AND(OR(Y$1005="",Datos!Y596&gt;=Y$1005),OR(Y$1006="",Datos!Y596&lt;=Y$1006)),FALSE),TRUE))))</f>
        <v>0.0</v>
      </c>
      <c r="Z596">
        <f>IF(Datos!Z596="",0,IF(AND(Z$1008&lt;&gt;"",Datos!Z596=Z$1008),0,IF(Z$1004=0,0,1-CHOOSE(Z$1004,IF(ISNUMBER(Datos!Z596),AND(OR(Z$1005="",Datos!Z596&gt;=Z$1005),OR(Z$1006="",Datos!Z596&lt;=Z$1006)),FALSE),IF(ISNUMBER(Datos!Z596),AND(Datos!Z596=INT(Datos!Z596),AND(OR(Z$1005="",Datos!Z596&gt;=Z$1005),OR(Z$1006="",Datos!Z596&lt;=Z$1006))),FALSE),OR(ISNUMBER(FIND(";"&amp;UPPER(TRIM(Datos!Z596&amp;""))&amp;"=",Z$1007)),ISNUMBER(FIND(";"&amp;UPPER(TRIM(Datos!Z596&amp;""))&amp;";",Z$1007))),OR(UPPER(TRIM(Datos!Z596&amp;""))="SÍ",UPPER(TRIM(Datos!Z596&amp;""))="SI",UPPER(TRIM(Datos!Z596&amp;""))="NO"),IF(ISNUMBER(Datos!Z596),AND(OR(Z$1005="",Datos!Z596&gt;=Z$1005),OR(Z$1006="",Datos!Z596&lt;=Z$1006)),FALSE),TRUE))))</f>
        <v>0.0</v>
      </c>
      <c r="AA596">
        <f>IF(Datos!AA596="",0,IF(AND(AA$1008&lt;&gt;"",Datos!AA596=AA$1008),0,IF(AA$1004=0,0,1-CHOOSE(AA$1004,IF(ISNUMBER(Datos!AA596),AND(OR(AA$1005="",Datos!AA596&gt;=AA$1005),OR(AA$1006="",Datos!AA596&lt;=AA$1006)),FALSE),IF(ISNUMBER(Datos!AA596),AND(Datos!AA596=INT(Datos!AA596),AND(OR(AA$1005="",Datos!AA596&gt;=AA$1005),OR(AA$1006="",Datos!AA596&lt;=AA$1006))),FALSE),OR(ISNUMBER(FIND(";"&amp;UPPER(TRIM(Datos!AA596&amp;""))&amp;"=",AA$1007)),ISNUMBER(FIND(";"&amp;UPPER(TRIM(Datos!AA596&amp;""))&amp;";",AA$1007))),OR(UPPER(TRIM(Datos!AA596&amp;""))="SÍ",UPPER(TRIM(Datos!AA596&amp;""))="SI",UPPER(TRIM(Datos!AA596&amp;""))="NO"),IF(ISNUMBER(Datos!AA596),AND(OR(AA$1005="",Datos!AA596&gt;=AA$1005),OR(AA$1006="",Datos!AA596&lt;=AA$1006)),FALSE),TRUE))))</f>
        <v>0.0</v>
      </c>
      <c r="AB596">
        <f>IF(Datos!AB596="",0,IF(AND(AB$1008&lt;&gt;"",Datos!AB596=AB$1008),0,IF(AB$1004=0,0,1-CHOOSE(AB$1004,IF(ISNUMBER(Datos!AB596),AND(OR(AB$1005="",Datos!AB596&gt;=AB$1005),OR(AB$1006="",Datos!AB596&lt;=AB$1006)),FALSE),IF(ISNUMBER(Datos!AB596),AND(Datos!AB596=INT(Datos!AB596),AND(OR(AB$1005="",Datos!AB596&gt;=AB$1005),OR(AB$1006="",Datos!AB596&lt;=AB$1006))),FALSE),OR(ISNUMBER(FIND(";"&amp;UPPER(TRIM(Datos!AB596&amp;""))&amp;"=",AB$1007)),ISNUMBER(FIND(";"&amp;UPPER(TRIM(Datos!AB596&amp;""))&amp;";",AB$1007))),OR(UPPER(TRIM(Datos!AB596&amp;""))="SÍ",UPPER(TRIM(Datos!AB596&amp;""))="SI",UPPER(TRIM(Datos!AB596&amp;""))="NO"),IF(ISNUMBER(Datos!AB596),AND(OR(AB$1005="",Datos!AB596&gt;=AB$1005),OR(AB$1006="",Datos!AB596&lt;=AB$1006)),FALSE),TRUE))))</f>
        <v>0.0</v>
      </c>
      <c r="AC596">
        <f>IF(Datos!AC596="",0,IF(AND(AC$1008&lt;&gt;"",Datos!AC596=AC$1008),0,IF(AC$1004=0,0,1-CHOOSE(AC$1004,IF(ISNUMBER(Datos!AC596),AND(OR(AC$1005="",Datos!AC596&gt;=AC$1005),OR(AC$1006="",Datos!AC596&lt;=AC$1006)),FALSE),IF(ISNUMBER(Datos!AC596),AND(Datos!AC596=INT(Datos!AC596),AND(OR(AC$1005="",Datos!AC596&gt;=AC$1005),OR(AC$1006="",Datos!AC596&lt;=AC$1006))),FALSE),OR(ISNUMBER(FIND(";"&amp;UPPER(TRIM(Datos!AC596&amp;""))&amp;"=",AC$1007)),ISNUMBER(FIND(";"&amp;UPPER(TRIM(Datos!AC596&amp;""))&amp;";",AC$1007))),OR(UPPER(TRIM(Datos!AC596&amp;""))="SÍ",UPPER(TRIM(Datos!AC596&amp;""))="SI",UPPER(TRIM(Datos!AC596&amp;""))="NO"),IF(ISNUMBER(Datos!AC596),AND(OR(AC$1005="",Datos!AC596&gt;=AC$1005),OR(AC$1006="",Datos!AC596&lt;=AC$1006)),FALSE),TRUE))))</f>
        <v>0.0</v>
      </c>
      <c r="AD596">
        <f>IF(Datos!AD596="",0,IF(AND(AD$1008&lt;&gt;"",Datos!AD596=AD$1008),0,IF(AD$1004=0,0,1-CHOOSE(AD$1004,IF(ISNUMBER(Datos!AD596),AND(OR(AD$1005="",Datos!AD596&gt;=AD$1005),OR(AD$1006="",Datos!AD596&lt;=AD$1006)),FALSE),IF(ISNUMBER(Datos!AD596),AND(Datos!AD596=INT(Datos!AD596),AND(OR(AD$1005="",Datos!AD596&gt;=AD$1005),OR(AD$1006="",Datos!AD596&lt;=AD$1006))),FALSE),OR(ISNUMBER(FIND(";"&amp;UPPER(TRIM(Datos!AD596&amp;""))&amp;"=",AD$1007)),ISNUMBER(FIND(";"&amp;UPPER(TRIM(Datos!AD596&amp;""))&amp;";",AD$1007))),OR(UPPER(TRIM(Datos!AD596&amp;""))="SÍ",UPPER(TRIM(Datos!AD596&amp;""))="SI",UPPER(TRIM(Datos!AD596&amp;""))="NO"),IF(ISNUMBER(Datos!AD596),AND(OR(AD$1005="",Datos!AD596&gt;=AD$1005),OR(AD$1006="",Datos!AD596&lt;=AD$1006)),FALSE),TRUE))))</f>
        <v>0.0</v>
      </c>
      <c r="AE596">
        <f>IF(Datos!AE596="",0,IF(AND(AE$1008&lt;&gt;"",Datos!AE596=AE$1008),0,IF(AE$1004=0,0,1-CHOOSE(AE$1004,IF(ISNUMBER(Datos!AE596),AND(OR(AE$1005="",Datos!AE596&gt;=AE$1005),OR(AE$1006="",Datos!AE596&lt;=AE$1006)),FALSE),IF(ISNUMBER(Datos!AE596),AND(Datos!AE596=INT(Datos!AE596),AND(OR(AE$1005="",Datos!AE596&gt;=AE$1005),OR(AE$1006="",Datos!AE596&lt;=AE$1006))),FALSE),OR(ISNUMBER(FIND(";"&amp;UPPER(TRIM(Datos!AE596&amp;""))&amp;"=",AE$1007)),ISNUMBER(FIND(";"&amp;UPPER(TRIM(Datos!AE596&amp;""))&amp;";",AE$1007))),OR(UPPER(TRIM(Datos!AE596&amp;""))="SÍ",UPPER(TRIM(Datos!AE596&amp;""))="SI",UPPER(TRIM(Datos!AE596&amp;""))="NO"),IF(ISNUMBER(Datos!AE596),AND(OR(AE$1005="",Datos!AE596&gt;=AE$1005),OR(AE$1006="",Datos!AE596&lt;=AE$1006)),FALSE),TRUE))))</f>
        <v>0.0</v>
      </c>
    </row>
    <row r="597" spans="2:31">
      <c r="B597">
        <f>IF(Datos!B597="",0,IF(AND(B$1008&lt;&gt;"",Datos!B597=B$1008),0,IF(B$1004=0,0,1-CHOOSE(B$1004,IF(ISNUMBER(Datos!B597),AND(OR(B$1005="",Datos!B597&gt;=B$1005),OR(B$1006="",Datos!B597&lt;=B$1006)),FALSE),IF(ISNUMBER(Datos!B597),AND(Datos!B597=INT(Datos!B597),AND(OR(B$1005="",Datos!B597&gt;=B$1005),OR(B$1006="",Datos!B597&lt;=B$1006))),FALSE),OR(ISNUMBER(FIND(";"&amp;UPPER(TRIM(Datos!B597&amp;""))&amp;"=",B$1007)),ISNUMBER(FIND(";"&amp;UPPER(TRIM(Datos!B597&amp;""))&amp;";",B$1007))),OR(UPPER(TRIM(Datos!B597&amp;""))="SÍ",UPPER(TRIM(Datos!B597&amp;""))="SI",UPPER(TRIM(Datos!B597&amp;""))="NO"),IF(ISNUMBER(Datos!B597),AND(OR(B$1005="",Datos!B597&gt;=B$1005),OR(B$1006="",Datos!B597&lt;=B$1006)),FALSE),TRUE))))</f>
        <v>0.0</v>
      </c>
      <c r="C597">
        <f>IF(Datos!C597="",0,IF(AND(C$1008&lt;&gt;"",Datos!C597=C$1008),0,IF(C$1004=0,0,1-CHOOSE(C$1004,IF(ISNUMBER(Datos!C597),AND(OR(C$1005="",Datos!C597&gt;=C$1005),OR(C$1006="",Datos!C597&lt;=C$1006)),FALSE),IF(ISNUMBER(Datos!C597),AND(Datos!C597=INT(Datos!C597),AND(OR(C$1005="",Datos!C597&gt;=C$1005),OR(C$1006="",Datos!C597&lt;=C$1006))),FALSE),OR(ISNUMBER(FIND(";"&amp;UPPER(TRIM(Datos!C597&amp;""))&amp;"=",C$1007)),ISNUMBER(FIND(";"&amp;UPPER(TRIM(Datos!C597&amp;""))&amp;";",C$1007))),OR(UPPER(TRIM(Datos!C597&amp;""))="SÍ",UPPER(TRIM(Datos!C597&amp;""))="SI",UPPER(TRIM(Datos!C597&amp;""))="NO"),IF(ISNUMBER(Datos!C597),AND(OR(C$1005="",Datos!C597&gt;=C$1005),OR(C$1006="",Datos!C597&lt;=C$1006)),FALSE),TRUE))))</f>
        <v>0.0</v>
      </c>
      <c r="D597">
        <f>IF(Datos!D597="",0,IF(AND(D$1008&lt;&gt;"",Datos!D597=D$1008),0,IF(D$1004=0,0,1-CHOOSE(D$1004,IF(ISNUMBER(Datos!D597),AND(OR(D$1005="",Datos!D597&gt;=D$1005),OR(D$1006="",Datos!D597&lt;=D$1006)),FALSE),IF(ISNUMBER(Datos!D597),AND(Datos!D597=INT(Datos!D597),AND(OR(D$1005="",Datos!D597&gt;=D$1005),OR(D$1006="",Datos!D597&lt;=D$1006))),FALSE),OR(ISNUMBER(FIND(";"&amp;UPPER(TRIM(Datos!D597&amp;""))&amp;"=",D$1007)),ISNUMBER(FIND(";"&amp;UPPER(TRIM(Datos!D597&amp;""))&amp;";",D$1007))),OR(UPPER(TRIM(Datos!D597&amp;""))="SÍ",UPPER(TRIM(Datos!D597&amp;""))="SI",UPPER(TRIM(Datos!D597&amp;""))="NO"),IF(ISNUMBER(Datos!D597),AND(OR(D$1005="",Datos!D597&gt;=D$1005),OR(D$1006="",Datos!D597&lt;=D$1006)),FALSE),TRUE))))</f>
        <v>0.0</v>
      </c>
      <c r="E597">
        <f>IF(Datos!E597="",0,IF(AND(E$1008&lt;&gt;"",Datos!E597=E$1008),0,IF(E$1004=0,0,1-CHOOSE(E$1004,IF(ISNUMBER(Datos!E597),AND(OR(E$1005="",Datos!E597&gt;=E$1005),OR(E$1006="",Datos!E597&lt;=E$1006)),FALSE),IF(ISNUMBER(Datos!E597),AND(Datos!E597=INT(Datos!E597),AND(OR(E$1005="",Datos!E597&gt;=E$1005),OR(E$1006="",Datos!E597&lt;=E$1006))),FALSE),OR(ISNUMBER(FIND(";"&amp;UPPER(TRIM(Datos!E597&amp;""))&amp;"=",E$1007)),ISNUMBER(FIND(";"&amp;UPPER(TRIM(Datos!E597&amp;""))&amp;";",E$1007))),OR(UPPER(TRIM(Datos!E597&amp;""))="SÍ",UPPER(TRIM(Datos!E597&amp;""))="SI",UPPER(TRIM(Datos!E597&amp;""))="NO"),IF(ISNUMBER(Datos!E597),AND(OR(E$1005="",Datos!E597&gt;=E$1005),OR(E$1006="",Datos!E597&lt;=E$1006)),FALSE),TRUE))))</f>
        <v>0.0</v>
      </c>
      <c r="F597">
        <f>IF(Datos!F597="",0,IF(AND(F$1008&lt;&gt;"",Datos!F597=F$1008),0,IF(F$1004=0,0,1-CHOOSE(F$1004,IF(ISNUMBER(Datos!F597),AND(OR(F$1005="",Datos!F597&gt;=F$1005),OR(F$1006="",Datos!F597&lt;=F$1006)),FALSE),IF(ISNUMBER(Datos!F597),AND(Datos!F597=INT(Datos!F597),AND(OR(F$1005="",Datos!F597&gt;=F$1005),OR(F$1006="",Datos!F597&lt;=F$1006))),FALSE),OR(ISNUMBER(FIND(";"&amp;UPPER(TRIM(Datos!F597&amp;""))&amp;"=",F$1007)),ISNUMBER(FIND(";"&amp;UPPER(TRIM(Datos!F597&amp;""))&amp;";",F$1007))),OR(UPPER(TRIM(Datos!F597&amp;""))="SÍ",UPPER(TRIM(Datos!F597&amp;""))="SI",UPPER(TRIM(Datos!F597&amp;""))="NO"),IF(ISNUMBER(Datos!F597),AND(OR(F$1005="",Datos!F597&gt;=F$1005),OR(F$1006="",Datos!F597&lt;=F$1006)),FALSE),TRUE))))</f>
        <v>0.0</v>
      </c>
      <c r="G597">
        <f>IF(Datos!G597="",0,IF(AND(G$1008&lt;&gt;"",Datos!G597=G$1008),0,IF(G$1004=0,0,1-CHOOSE(G$1004,IF(ISNUMBER(Datos!G597),AND(OR(G$1005="",Datos!G597&gt;=G$1005),OR(G$1006="",Datos!G597&lt;=G$1006)),FALSE),IF(ISNUMBER(Datos!G597),AND(Datos!G597=INT(Datos!G597),AND(OR(G$1005="",Datos!G597&gt;=G$1005),OR(G$1006="",Datos!G597&lt;=G$1006))),FALSE),OR(ISNUMBER(FIND(";"&amp;UPPER(TRIM(Datos!G597&amp;""))&amp;"=",G$1007)),ISNUMBER(FIND(";"&amp;UPPER(TRIM(Datos!G597&amp;""))&amp;";",G$1007))),OR(UPPER(TRIM(Datos!G597&amp;""))="SÍ",UPPER(TRIM(Datos!G597&amp;""))="SI",UPPER(TRIM(Datos!G597&amp;""))="NO"),IF(ISNUMBER(Datos!G597),AND(OR(G$1005="",Datos!G597&gt;=G$1005),OR(G$1006="",Datos!G597&lt;=G$1006)),FALSE),TRUE))))</f>
        <v>0.0</v>
      </c>
      <c r="H597">
        <f>IF(Datos!H597="",0,IF(AND(H$1008&lt;&gt;"",Datos!H597=H$1008),0,IF(H$1004=0,0,1-CHOOSE(H$1004,IF(ISNUMBER(Datos!H597),AND(OR(H$1005="",Datos!H597&gt;=H$1005),OR(H$1006="",Datos!H597&lt;=H$1006)),FALSE),IF(ISNUMBER(Datos!H597),AND(Datos!H597=INT(Datos!H597),AND(OR(H$1005="",Datos!H597&gt;=H$1005),OR(H$1006="",Datos!H597&lt;=H$1006))),FALSE),OR(ISNUMBER(FIND(";"&amp;UPPER(TRIM(Datos!H597&amp;""))&amp;"=",H$1007)),ISNUMBER(FIND(";"&amp;UPPER(TRIM(Datos!H597&amp;""))&amp;";",H$1007))),OR(UPPER(TRIM(Datos!H597&amp;""))="SÍ",UPPER(TRIM(Datos!H597&amp;""))="SI",UPPER(TRIM(Datos!H597&amp;""))="NO"),IF(ISNUMBER(Datos!H597),AND(OR(H$1005="",Datos!H597&gt;=H$1005),OR(H$1006="",Datos!H597&lt;=H$1006)),FALSE),TRUE))))</f>
        <v>0.0</v>
      </c>
      <c r="I597">
        <f>IF(Datos!I597="",0,IF(AND(I$1008&lt;&gt;"",Datos!I597=I$1008),0,IF(I$1004=0,0,1-CHOOSE(I$1004,IF(ISNUMBER(Datos!I597),AND(OR(I$1005="",Datos!I597&gt;=I$1005),OR(I$1006="",Datos!I597&lt;=I$1006)),FALSE),IF(ISNUMBER(Datos!I597),AND(Datos!I597=INT(Datos!I597),AND(OR(I$1005="",Datos!I597&gt;=I$1005),OR(I$1006="",Datos!I597&lt;=I$1006))),FALSE),OR(ISNUMBER(FIND(";"&amp;UPPER(TRIM(Datos!I597&amp;""))&amp;"=",I$1007)),ISNUMBER(FIND(";"&amp;UPPER(TRIM(Datos!I597&amp;""))&amp;";",I$1007))),OR(UPPER(TRIM(Datos!I597&amp;""))="SÍ",UPPER(TRIM(Datos!I597&amp;""))="SI",UPPER(TRIM(Datos!I597&amp;""))="NO"),IF(ISNUMBER(Datos!I597),AND(OR(I$1005="",Datos!I597&gt;=I$1005),OR(I$1006="",Datos!I597&lt;=I$1006)),FALSE),TRUE))))</f>
        <v>0.0</v>
      </c>
      <c r="J597">
        <f>IF(Datos!J597="",0,IF(AND(J$1008&lt;&gt;"",Datos!J597=J$1008),0,IF(J$1004=0,0,1-CHOOSE(J$1004,IF(ISNUMBER(Datos!J597),AND(OR(J$1005="",Datos!J597&gt;=J$1005),OR(J$1006="",Datos!J597&lt;=J$1006)),FALSE),IF(ISNUMBER(Datos!J597),AND(Datos!J597=INT(Datos!J597),AND(OR(J$1005="",Datos!J597&gt;=J$1005),OR(J$1006="",Datos!J597&lt;=J$1006))),FALSE),OR(ISNUMBER(FIND(";"&amp;UPPER(TRIM(Datos!J597&amp;""))&amp;"=",J$1007)),ISNUMBER(FIND(";"&amp;UPPER(TRIM(Datos!J597&amp;""))&amp;";",J$1007))),OR(UPPER(TRIM(Datos!J597&amp;""))="SÍ",UPPER(TRIM(Datos!J597&amp;""))="SI",UPPER(TRIM(Datos!J597&amp;""))="NO"),IF(ISNUMBER(Datos!J597),AND(OR(J$1005="",Datos!J597&gt;=J$1005),OR(J$1006="",Datos!J597&lt;=J$1006)),FALSE),TRUE))))</f>
        <v>0.0</v>
      </c>
      <c r="K597">
        <f>IF(Datos!K597="",0,IF(AND(K$1008&lt;&gt;"",Datos!K597=K$1008),0,IF(K$1004=0,0,1-CHOOSE(K$1004,IF(ISNUMBER(Datos!K597),AND(OR(K$1005="",Datos!K597&gt;=K$1005),OR(K$1006="",Datos!K597&lt;=K$1006)),FALSE),IF(ISNUMBER(Datos!K597),AND(Datos!K597=INT(Datos!K597),AND(OR(K$1005="",Datos!K597&gt;=K$1005),OR(K$1006="",Datos!K597&lt;=K$1006))),FALSE),OR(ISNUMBER(FIND(";"&amp;UPPER(TRIM(Datos!K597&amp;""))&amp;"=",K$1007)),ISNUMBER(FIND(";"&amp;UPPER(TRIM(Datos!K597&amp;""))&amp;";",K$1007))),OR(UPPER(TRIM(Datos!K597&amp;""))="SÍ",UPPER(TRIM(Datos!K597&amp;""))="SI",UPPER(TRIM(Datos!K597&amp;""))="NO"),IF(ISNUMBER(Datos!K597),AND(OR(K$1005="",Datos!K597&gt;=K$1005),OR(K$1006="",Datos!K597&lt;=K$1006)),FALSE),TRUE))))</f>
        <v>0.0</v>
      </c>
      <c r="L597">
        <f>IF(Datos!L597="",0,IF(AND(L$1008&lt;&gt;"",Datos!L597=L$1008),0,IF(L$1004=0,0,1-CHOOSE(L$1004,IF(ISNUMBER(Datos!L597),AND(OR(L$1005="",Datos!L597&gt;=L$1005),OR(L$1006="",Datos!L597&lt;=L$1006)),FALSE),IF(ISNUMBER(Datos!L597),AND(Datos!L597=INT(Datos!L597),AND(OR(L$1005="",Datos!L597&gt;=L$1005),OR(L$1006="",Datos!L597&lt;=L$1006))),FALSE),OR(ISNUMBER(FIND(";"&amp;UPPER(TRIM(Datos!L597&amp;""))&amp;"=",L$1007)),ISNUMBER(FIND(";"&amp;UPPER(TRIM(Datos!L597&amp;""))&amp;";",L$1007))),OR(UPPER(TRIM(Datos!L597&amp;""))="SÍ",UPPER(TRIM(Datos!L597&amp;""))="SI",UPPER(TRIM(Datos!L597&amp;""))="NO"),IF(ISNUMBER(Datos!L597),AND(OR(L$1005="",Datos!L597&gt;=L$1005),OR(L$1006="",Datos!L597&lt;=L$1006)),FALSE),TRUE))))</f>
        <v>0.0</v>
      </c>
      <c r="M597">
        <f>IF(Datos!M597="",0,IF(AND(M$1008&lt;&gt;"",Datos!M597=M$1008),0,IF(M$1004=0,0,1-CHOOSE(M$1004,IF(ISNUMBER(Datos!M597),AND(OR(M$1005="",Datos!M597&gt;=M$1005),OR(M$1006="",Datos!M597&lt;=M$1006)),FALSE),IF(ISNUMBER(Datos!M597),AND(Datos!M597=INT(Datos!M597),AND(OR(M$1005="",Datos!M597&gt;=M$1005),OR(M$1006="",Datos!M597&lt;=M$1006))),FALSE),OR(ISNUMBER(FIND(";"&amp;UPPER(TRIM(Datos!M597&amp;""))&amp;"=",M$1007)),ISNUMBER(FIND(";"&amp;UPPER(TRIM(Datos!M597&amp;""))&amp;";",M$1007))),OR(UPPER(TRIM(Datos!M597&amp;""))="SÍ",UPPER(TRIM(Datos!M597&amp;""))="SI",UPPER(TRIM(Datos!M597&amp;""))="NO"),IF(ISNUMBER(Datos!M597),AND(OR(M$1005="",Datos!M597&gt;=M$1005),OR(M$1006="",Datos!M597&lt;=M$1006)),FALSE),TRUE))))</f>
        <v>0.0</v>
      </c>
      <c r="N597">
        <f>IF(Datos!N597="",0,IF(AND(N$1008&lt;&gt;"",Datos!N597=N$1008),0,IF(N$1004=0,0,1-CHOOSE(N$1004,IF(ISNUMBER(Datos!N597),AND(OR(N$1005="",Datos!N597&gt;=N$1005),OR(N$1006="",Datos!N597&lt;=N$1006)),FALSE),IF(ISNUMBER(Datos!N597),AND(Datos!N597=INT(Datos!N597),AND(OR(N$1005="",Datos!N597&gt;=N$1005),OR(N$1006="",Datos!N597&lt;=N$1006))),FALSE),OR(ISNUMBER(FIND(";"&amp;UPPER(TRIM(Datos!N597&amp;""))&amp;"=",N$1007)),ISNUMBER(FIND(";"&amp;UPPER(TRIM(Datos!N597&amp;""))&amp;";",N$1007))),OR(UPPER(TRIM(Datos!N597&amp;""))="SÍ",UPPER(TRIM(Datos!N597&amp;""))="SI",UPPER(TRIM(Datos!N597&amp;""))="NO"),IF(ISNUMBER(Datos!N597),AND(OR(N$1005="",Datos!N597&gt;=N$1005),OR(N$1006="",Datos!N597&lt;=N$1006)),FALSE),TRUE))))</f>
        <v>0.0</v>
      </c>
      <c r="O597">
        <f>IF(Datos!O597="",0,IF(AND(O$1008&lt;&gt;"",Datos!O597=O$1008),0,IF(O$1004=0,0,1-CHOOSE(O$1004,IF(ISNUMBER(Datos!O597),AND(OR(O$1005="",Datos!O597&gt;=O$1005),OR(O$1006="",Datos!O597&lt;=O$1006)),FALSE),IF(ISNUMBER(Datos!O597),AND(Datos!O597=INT(Datos!O597),AND(OR(O$1005="",Datos!O597&gt;=O$1005),OR(O$1006="",Datos!O597&lt;=O$1006))),FALSE),OR(ISNUMBER(FIND(";"&amp;UPPER(TRIM(Datos!O597&amp;""))&amp;"=",O$1007)),ISNUMBER(FIND(";"&amp;UPPER(TRIM(Datos!O597&amp;""))&amp;";",O$1007))),OR(UPPER(TRIM(Datos!O597&amp;""))="SÍ",UPPER(TRIM(Datos!O597&amp;""))="SI",UPPER(TRIM(Datos!O597&amp;""))="NO"),IF(ISNUMBER(Datos!O597),AND(OR(O$1005="",Datos!O597&gt;=O$1005),OR(O$1006="",Datos!O597&lt;=O$1006)),FALSE),TRUE))))</f>
        <v>0.0</v>
      </c>
      <c r="P597">
        <f>IF(Datos!P597="",0,IF(AND(P$1008&lt;&gt;"",Datos!P597=P$1008),0,IF(P$1004=0,0,1-CHOOSE(P$1004,IF(ISNUMBER(Datos!P597),AND(OR(P$1005="",Datos!P597&gt;=P$1005),OR(P$1006="",Datos!P597&lt;=P$1006)),FALSE),IF(ISNUMBER(Datos!P597),AND(Datos!P597=INT(Datos!P597),AND(OR(P$1005="",Datos!P597&gt;=P$1005),OR(P$1006="",Datos!P597&lt;=P$1006))),FALSE),OR(ISNUMBER(FIND(";"&amp;UPPER(TRIM(Datos!P597&amp;""))&amp;"=",P$1007)),ISNUMBER(FIND(";"&amp;UPPER(TRIM(Datos!P597&amp;""))&amp;";",P$1007))),OR(UPPER(TRIM(Datos!P597&amp;""))="SÍ",UPPER(TRIM(Datos!P597&amp;""))="SI",UPPER(TRIM(Datos!P597&amp;""))="NO"),IF(ISNUMBER(Datos!P597),AND(OR(P$1005="",Datos!P597&gt;=P$1005),OR(P$1006="",Datos!P597&lt;=P$1006)),FALSE),TRUE))))</f>
        <v>0.0</v>
      </c>
      <c r="Q597">
        <f>IF(Datos!Q597="",0,IF(AND(Q$1008&lt;&gt;"",Datos!Q597=Q$1008),0,IF(Q$1004=0,0,1-CHOOSE(Q$1004,IF(ISNUMBER(Datos!Q597),AND(OR(Q$1005="",Datos!Q597&gt;=Q$1005),OR(Q$1006="",Datos!Q597&lt;=Q$1006)),FALSE),IF(ISNUMBER(Datos!Q597),AND(Datos!Q597=INT(Datos!Q597),AND(OR(Q$1005="",Datos!Q597&gt;=Q$1005),OR(Q$1006="",Datos!Q597&lt;=Q$1006))),FALSE),OR(ISNUMBER(FIND(";"&amp;UPPER(TRIM(Datos!Q597&amp;""))&amp;"=",Q$1007)),ISNUMBER(FIND(";"&amp;UPPER(TRIM(Datos!Q597&amp;""))&amp;";",Q$1007))),OR(UPPER(TRIM(Datos!Q597&amp;""))="SÍ",UPPER(TRIM(Datos!Q597&amp;""))="SI",UPPER(TRIM(Datos!Q597&amp;""))="NO"),IF(ISNUMBER(Datos!Q597),AND(OR(Q$1005="",Datos!Q597&gt;=Q$1005),OR(Q$1006="",Datos!Q597&lt;=Q$1006)),FALSE),TRUE))))</f>
        <v>0.0</v>
      </c>
      <c r="R597">
        <f>IF(Datos!R597="",0,IF(AND(R$1008&lt;&gt;"",Datos!R597=R$1008),0,IF(R$1004=0,0,1-CHOOSE(R$1004,IF(ISNUMBER(Datos!R597),AND(OR(R$1005="",Datos!R597&gt;=R$1005),OR(R$1006="",Datos!R597&lt;=R$1006)),FALSE),IF(ISNUMBER(Datos!R597),AND(Datos!R597=INT(Datos!R597),AND(OR(R$1005="",Datos!R597&gt;=R$1005),OR(R$1006="",Datos!R597&lt;=R$1006))),FALSE),OR(ISNUMBER(FIND(";"&amp;UPPER(TRIM(Datos!R597&amp;""))&amp;"=",R$1007)),ISNUMBER(FIND(";"&amp;UPPER(TRIM(Datos!R597&amp;""))&amp;";",R$1007))),OR(UPPER(TRIM(Datos!R597&amp;""))="SÍ",UPPER(TRIM(Datos!R597&amp;""))="SI",UPPER(TRIM(Datos!R597&amp;""))="NO"),IF(ISNUMBER(Datos!R597),AND(OR(R$1005="",Datos!R597&gt;=R$1005),OR(R$1006="",Datos!R597&lt;=R$1006)),FALSE),TRUE))))</f>
        <v>0.0</v>
      </c>
      <c r="S597">
        <f>IF(Datos!S597="",0,IF(AND(S$1008&lt;&gt;"",Datos!S597=S$1008),0,IF(S$1004=0,0,1-CHOOSE(S$1004,IF(ISNUMBER(Datos!S597),AND(OR(S$1005="",Datos!S597&gt;=S$1005),OR(S$1006="",Datos!S597&lt;=S$1006)),FALSE),IF(ISNUMBER(Datos!S597),AND(Datos!S597=INT(Datos!S597),AND(OR(S$1005="",Datos!S597&gt;=S$1005),OR(S$1006="",Datos!S597&lt;=S$1006))),FALSE),OR(ISNUMBER(FIND(";"&amp;UPPER(TRIM(Datos!S597&amp;""))&amp;"=",S$1007)),ISNUMBER(FIND(";"&amp;UPPER(TRIM(Datos!S597&amp;""))&amp;";",S$1007))),OR(UPPER(TRIM(Datos!S597&amp;""))="SÍ",UPPER(TRIM(Datos!S597&amp;""))="SI",UPPER(TRIM(Datos!S597&amp;""))="NO"),IF(ISNUMBER(Datos!S597),AND(OR(S$1005="",Datos!S597&gt;=S$1005),OR(S$1006="",Datos!S597&lt;=S$1006)),FALSE),TRUE))))</f>
        <v>0.0</v>
      </c>
      <c r="T597">
        <f>IF(Datos!T597="",0,IF(AND(T$1008&lt;&gt;"",Datos!T597=T$1008),0,IF(T$1004=0,0,1-CHOOSE(T$1004,IF(ISNUMBER(Datos!T597),AND(OR(T$1005="",Datos!T597&gt;=T$1005),OR(T$1006="",Datos!T597&lt;=T$1006)),FALSE),IF(ISNUMBER(Datos!T597),AND(Datos!T597=INT(Datos!T597),AND(OR(T$1005="",Datos!T597&gt;=T$1005),OR(T$1006="",Datos!T597&lt;=T$1006))),FALSE),OR(ISNUMBER(FIND(";"&amp;UPPER(TRIM(Datos!T597&amp;""))&amp;"=",T$1007)),ISNUMBER(FIND(";"&amp;UPPER(TRIM(Datos!T597&amp;""))&amp;";",T$1007))),OR(UPPER(TRIM(Datos!T597&amp;""))="SÍ",UPPER(TRIM(Datos!T597&amp;""))="SI",UPPER(TRIM(Datos!T597&amp;""))="NO"),IF(ISNUMBER(Datos!T597),AND(OR(T$1005="",Datos!T597&gt;=T$1005),OR(T$1006="",Datos!T597&lt;=T$1006)),FALSE),TRUE))))</f>
        <v>0.0</v>
      </c>
      <c r="U597">
        <f>IF(Datos!U597="",0,IF(AND(U$1008&lt;&gt;"",Datos!U597=U$1008),0,IF(U$1004=0,0,1-CHOOSE(U$1004,IF(ISNUMBER(Datos!U597),AND(OR(U$1005="",Datos!U597&gt;=U$1005),OR(U$1006="",Datos!U597&lt;=U$1006)),FALSE),IF(ISNUMBER(Datos!U597),AND(Datos!U597=INT(Datos!U597),AND(OR(U$1005="",Datos!U597&gt;=U$1005),OR(U$1006="",Datos!U597&lt;=U$1006))),FALSE),OR(ISNUMBER(FIND(";"&amp;UPPER(TRIM(Datos!U597&amp;""))&amp;"=",U$1007)),ISNUMBER(FIND(";"&amp;UPPER(TRIM(Datos!U597&amp;""))&amp;";",U$1007))),OR(UPPER(TRIM(Datos!U597&amp;""))="SÍ",UPPER(TRIM(Datos!U597&amp;""))="SI",UPPER(TRIM(Datos!U597&amp;""))="NO"),IF(ISNUMBER(Datos!U597),AND(OR(U$1005="",Datos!U597&gt;=U$1005),OR(U$1006="",Datos!U597&lt;=U$1006)),FALSE),TRUE))))</f>
        <v>0.0</v>
      </c>
      <c r="V597">
        <f>IF(Datos!V597="",0,IF(AND(V$1008&lt;&gt;"",Datos!V597=V$1008),0,IF(V$1004=0,0,1-CHOOSE(V$1004,IF(ISNUMBER(Datos!V597),AND(OR(V$1005="",Datos!V597&gt;=V$1005),OR(V$1006="",Datos!V597&lt;=V$1006)),FALSE),IF(ISNUMBER(Datos!V597),AND(Datos!V597=INT(Datos!V597),AND(OR(V$1005="",Datos!V597&gt;=V$1005),OR(V$1006="",Datos!V597&lt;=V$1006))),FALSE),OR(ISNUMBER(FIND(";"&amp;UPPER(TRIM(Datos!V597&amp;""))&amp;"=",V$1007)),ISNUMBER(FIND(";"&amp;UPPER(TRIM(Datos!V597&amp;""))&amp;";",V$1007))),OR(UPPER(TRIM(Datos!V597&amp;""))="SÍ",UPPER(TRIM(Datos!V597&amp;""))="SI",UPPER(TRIM(Datos!V597&amp;""))="NO"),IF(ISNUMBER(Datos!V597),AND(OR(V$1005="",Datos!V597&gt;=V$1005),OR(V$1006="",Datos!V597&lt;=V$1006)),FALSE),TRUE))))</f>
        <v>0.0</v>
      </c>
      <c r="W597">
        <f>IF(Datos!W597="",0,IF(AND(W$1008&lt;&gt;"",Datos!W597=W$1008),0,IF(W$1004=0,0,1-CHOOSE(W$1004,IF(ISNUMBER(Datos!W597),AND(OR(W$1005="",Datos!W597&gt;=W$1005),OR(W$1006="",Datos!W597&lt;=W$1006)),FALSE),IF(ISNUMBER(Datos!W597),AND(Datos!W597=INT(Datos!W597),AND(OR(W$1005="",Datos!W597&gt;=W$1005),OR(W$1006="",Datos!W597&lt;=W$1006))),FALSE),OR(ISNUMBER(FIND(";"&amp;UPPER(TRIM(Datos!W597&amp;""))&amp;"=",W$1007)),ISNUMBER(FIND(";"&amp;UPPER(TRIM(Datos!W597&amp;""))&amp;";",W$1007))),OR(UPPER(TRIM(Datos!W597&amp;""))="SÍ",UPPER(TRIM(Datos!W597&amp;""))="SI",UPPER(TRIM(Datos!W597&amp;""))="NO"),IF(ISNUMBER(Datos!W597),AND(OR(W$1005="",Datos!W597&gt;=W$1005),OR(W$1006="",Datos!W597&lt;=W$1006)),FALSE),TRUE))))</f>
        <v>0.0</v>
      </c>
      <c r="X597">
        <f>IF(Datos!X597="",0,IF(AND(X$1008&lt;&gt;"",Datos!X597=X$1008),0,IF(X$1004=0,0,1-CHOOSE(X$1004,IF(ISNUMBER(Datos!X597),AND(OR(X$1005="",Datos!X597&gt;=X$1005),OR(X$1006="",Datos!X597&lt;=X$1006)),FALSE),IF(ISNUMBER(Datos!X597),AND(Datos!X597=INT(Datos!X597),AND(OR(X$1005="",Datos!X597&gt;=X$1005),OR(X$1006="",Datos!X597&lt;=X$1006))),FALSE),OR(ISNUMBER(FIND(";"&amp;UPPER(TRIM(Datos!X597&amp;""))&amp;"=",X$1007)),ISNUMBER(FIND(";"&amp;UPPER(TRIM(Datos!X597&amp;""))&amp;";",X$1007))),OR(UPPER(TRIM(Datos!X597&amp;""))="SÍ",UPPER(TRIM(Datos!X597&amp;""))="SI",UPPER(TRIM(Datos!X597&amp;""))="NO"),IF(ISNUMBER(Datos!X597),AND(OR(X$1005="",Datos!X597&gt;=X$1005),OR(X$1006="",Datos!X597&lt;=X$1006)),FALSE),TRUE))))</f>
        <v>0.0</v>
      </c>
      <c r="Y597">
        <f>IF(Datos!Y597="",0,IF(AND(Y$1008&lt;&gt;"",Datos!Y597=Y$1008),0,IF(Y$1004=0,0,1-CHOOSE(Y$1004,IF(ISNUMBER(Datos!Y597),AND(OR(Y$1005="",Datos!Y597&gt;=Y$1005),OR(Y$1006="",Datos!Y597&lt;=Y$1006)),FALSE),IF(ISNUMBER(Datos!Y597),AND(Datos!Y597=INT(Datos!Y597),AND(OR(Y$1005="",Datos!Y597&gt;=Y$1005),OR(Y$1006="",Datos!Y597&lt;=Y$1006))),FALSE),OR(ISNUMBER(FIND(";"&amp;UPPER(TRIM(Datos!Y597&amp;""))&amp;"=",Y$1007)),ISNUMBER(FIND(";"&amp;UPPER(TRIM(Datos!Y597&amp;""))&amp;";",Y$1007))),OR(UPPER(TRIM(Datos!Y597&amp;""))="SÍ",UPPER(TRIM(Datos!Y597&amp;""))="SI",UPPER(TRIM(Datos!Y597&amp;""))="NO"),IF(ISNUMBER(Datos!Y597),AND(OR(Y$1005="",Datos!Y597&gt;=Y$1005),OR(Y$1006="",Datos!Y597&lt;=Y$1006)),FALSE),TRUE))))</f>
        <v>0.0</v>
      </c>
      <c r="Z597">
        <f>IF(Datos!Z597="",0,IF(AND(Z$1008&lt;&gt;"",Datos!Z597=Z$1008),0,IF(Z$1004=0,0,1-CHOOSE(Z$1004,IF(ISNUMBER(Datos!Z597),AND(OR(Z$1005="",Datos!Z597&gt;=Z$1005),OR(Z$1006="",Datos!Z597&lt;=Z$1006)),FALSE),IF(ISNUMBER(Datos!Z597),AND(Datos!Z597=INT(Datos!Z597),AND(OR(Z$1005="",Datos!Z597&gt;=Z$1005),OR(Z$1006="",Datos!Z597&lt;=Z$1006))),FALSE),OR(ISNUMBER(FIND(";"&amp;UPPER(TRIM(Datos!Z597&amp;""))&amp;"=",Z$1007)),ISNUMBER(FIND(";"&amp;UPPER(TRIM(Datos!Z597&amp;""))&amp;";",Z$1007))),OR(UPPER(TRIM(Datos!Z597&amp;""))="SÍ",UPPER(TRIM(Datos!Z597&amp;""))="SI",UPPER(TRIM(Datos!Z597&amp;""))="NO"),IF(ISNUMBER(Datos!Z597),AND(OR(Z$1005="",Datos!Z597&gt;=Z$1005),OR(Z$1006="",Datos!Z597&lt;=Z$1006)),FALSE),TRUE))))</f>
        <v>0.0</v>
      </c>
      <c r="AA597">
        <f>IF(Datos!AA597="",0,IF(AND(AA$1008&lt;&gt;"",Datos!AA597=AA$1008),0,IF(AA$1004=0,0,1-CHOOSE(AA$1004,IF(ISNUMBER(Datos!AA597),AND(OR(AA$1005="",Datos!AA597&gt;=AA$1005),OR(AA$1006="",Datos!AA597&lt;=AA$1006)),FALSE),IF(ISNUMBER(Datos!AA597),AND(Datos!AA597=INT(Datos!AA597),AND(OR(AA$1005="",Datos!AA597&gt;=AA$1005),OR(AA$1006="",Datos!AA597&lt;=AA$1006))),FALSE),OR(ISNUMBER(FIND(";"&amp;UPPER(TRIM(Datos!AA597&amp;""))&amp;"=",AA$1007)),ISNUMBER(FIND(";"&amp;UPPER(TRIM(Datos!AA597&amp;""))&amp;";",AA$1007))),OR(UPPER(TRIM(Datos!AA597&amp;""))="SÍ",UPPER(TRIM(Datos!AA597&amp;""))="SI",UPPER(TRIM(Datos!AA597&amp;""))="NO"),IF(ISNUMBER(Datos!AA597),AND(OR(AA$1005="",Datos!AA597&gt;=AA$1005),OR(AA$1006="",Datos!AA597&lt;=AA$1006)),FALSE),TRUE))))</f>
        <v>0.0</v>
      </c>
      <c r="AB597">
        <f>IF(Datos!AB597="",0,IF(AND(AB$1008&lt;&gt;"",Datos!AB597=AB$1008),0,IF(AB$1004=0,0,1-CHOOSE(AB$1004,IF(ISNUMBER(Datos!AB597),AND(OR(AB$1005="",Datos!AB597&gt;=AB$1005),OR(AB$1006="",Datos!AB597&lt;=AB$1006)),FALSE),IF(ISNUMBER(Datos!AB597),AND(Datos!AB597=INT(Datos!AB597),AND(OR(AB$1005="",Datos!AB597&gt;=AB$1005),OR(AB$1006="",Datos!AB597&lt;=AB$1006))),FALSE),OR(ISNUMBER(FIND(";"&amp;UPPER(TRIM(Datos!AB597&amp;""))&amp;"=",AB$1007)),ISNUMBER(FIND(";"&amp;UPPER(TRIM(Datos!AB597&amp;""))&amp;";",AB$1007))),OR(UPPER(TRIM(Datos!AB597&amp;""))="SÍ",UPPER(TRIM(Datos!AB597&amp;""))="SI",UPPER(TRIM(Datos!AB597&amp;""))="NO"),IF(ISNUMBER(Datos!AB597),AND(OR(AB$1005="",Datos!AB597&gt;=AB$1005),OR(AB$1006="",Datos!AB597&lt;=AB$1006)),FALSE),TRUE))))</f>
        <v>0.0</v>
      </c>
      <c r="AC597">
        <f>IF(Datos!AC597="",0,IF(AND(AC$1008&lt;&gt;"",Datos!AC597=AC$1008),0,IF(AC$1004=0,0,1-CHOOSE(AC$1004,IF(ISNUMBER(Datos!AC597),AND(OR(AC$1005="",Datos!AC597&gt;=AC$1005),OR(AC$1006="",Datos!AC597&lt;=AC$1006)),FALSE),IF(ISNUMBER(Datos!AC597),AND(Datos!AC597=INT(Datos!AC597),AND(OR(AC$1005="",Datos!AC597&gt;=AC$1005),OR(AC$1006="",Datos!AC597&lt;=AC$1006))),FALSE),OR(ISNUMBER(FIND(";"&amp;UPPER(TRIM(Datos!AC597&amp;""))&amp;"=",AC$1007)),ISNUMBER(FIND(";"&amp;UPPER(TRIM(Datos!AC597&amp;""))&amp;";",AC$1007))),OR(UPPER(TRIM(Datos!AC597&amp;""))="SÍ",UPPER(TRIM(Datos!AC597&amp;""))="SI",UPPER(TRIM(Datos!AC597&amp;""))="NO"),IF(ISNUMBER(Datos!AC597),AND(OR(AC$1005="",Datos!AC597&gt;=AC$1005),OR(AC$1006="",Datos!AC597&lt;=AC$1006)),FALSE),TRUE))))</f>
        <v>0.0</v>
      </c>
      <c r="AD597">
        <f>IF(Datos!AD597="",0,IF(AND(AD$1008&lt;&gt;"",Datos!AD597=AD$1008),0,IF(AD$1004=0,0,1-CHOOSE(AD$1004,IF(ISNUMBER(Datos!AD597),AND(OR(AD$1005="",Datos!AD597&gt;=AD$1005),OR(AD$1006="",Datos!AD597&lt;=AD$1006)),FALSE),IF(ISNUMBER(Datos!AD597),AND(Datos!AD597=INT(Datos!AD597),AND(OR(AD$1005="",Datos!AD597&gt;=AD$1005),OR(AD$1006="",Datos!AD597&lt;=AD$1006))),FALSE),OR(ISNUMBER(FIND(";"&amp;UPPER(TRIM(Datos!AD597&amp;""))&amp;"=",AD$1007)),ISNUMBER(FIND(";"&amp;UPPER(TRIM(Datos!AD597&amp;""))&amp;";",AD$1007))),OR(UPPER(TRIM(Datos!AD597&amp;""))="SÍ",UPPER(TRIM(Datos!AD597&amp;""))="SI",UPPER(TRIM(Datos!AD597&amp;""))="NO"),IF(ISNUMBER(Datos!AD597),AND(OR(AD$1005="",Datos!AD597&gt;=AD$1005),OR(AD$1006="",Datos!AD597&lt;=AD$1006)),FALSE),TRUE))))</f>
        <v>0.0</v>
      </c>
      <c r="AE597">
        <f>IF(Datos!AE597="",0,IF(AND(AE$1008&lt;&gt;"",Datos!AE597=AE$1008),0,IF(AE$1004=0,0,1-CHOOSE(AE$1004,IF(ISNUMBER(Datos!AE597),AND(OR(AE$1005="",Datos!AE597&gt;=AE$1005),OR(AE$1006="",Datos!AE597&lt;=AE$1006)),FALSE),IF(ISNUMBER(Datos!AE597),AND(Datos!AE597=INT(Datos!AE597),AND(OR(AE$1005="",Datos!AE597&gt;=AE$1005),OR(AE$1006="",Datos!AE597&lt;=AE$1006))),FALSE),OR(ISNUMBER(FIND(";"&amp;UPPER(TRIM(Datos!AE597&amp;""))&amp;"=",AE$1007)),ISNUMBER(FIND(";"&amp;UPPER(TRIM(Datos!AE597&amp;""))&amp;";",AE$1007))),OR(UPPER(TRIM(Datos!AE597&amp;""))="SÍ",UPPER(TRIM(Datos!AE597&amp;""))="SI",UPPER(TRIM(Datos!AE597&amp;""))="NO"),IF(ISNUMBER(Datos!AE597),AND(OR(AE$1005="",Datos!AE597&gt;=AE$1005),OR(AE$1006="",Datos!AE597&lt;=AE$1006)),FALSE),TRUE))))</f>
        <v>0.0</v>
      </c>
    </row>
    <row r="598" spans="2:31">
      <c r="B598">
        <f>IF(Datos!B598="",0,IF(AND(B$1008&lt;&gt;"",Datos!B598=B$1008),0,IF(B$1004=0,0,1-CHOOSE(B$1004,IF(ISNUMBER(Datos!B598),AND(OR(B$1005="",Datos!B598&gt;=B$1005),OR(B$1006="",Datos!B598&lt;=B$1006)),FALSE),IF(ISNUMBER(Datos!B598),AND(Datos!B598=INT(Datos!B598),AND(OR(B$1005="",Datos!B598&gt;=B$1005),OR(B$1006="",Datos!B598&lt;=B$1006))),FALSE),OR(ISNUMBER(FIND(";"&amp;UPPER(TRIM(Datos!B598&amp;""))&amp;"=",B$1007)),ISNUMBER(FIND(";"&amp;UPPER(TRIM(Datos!B598&amp;""))&amp;";",B$1007))),OR(UPPER(TRIM(Datos!B598&amp;""))="SÍ",UPPER(TRIM(Datos!B598&amp;""))="SI",UPPER(TRIM(Datos!B598&amp;""))="NO"),IF(ISNUMBER(Datos!B598),AND(OR(B$1005="",Datos!B598&gt;=B$1005),OR(B$1006="",Datos!B598&lt;=B$1006)),FALSE),TRUE))))</f>
        <v>0.0</v>
      </c>
      <c r="C598">
        <f>IF(Datos!C598="",0,IF(AND(C$1008&lt;&gt;"",Datos!C598=C$1008),0,IF(C$1004=0,0,1-CHOOSE(C$1004,IF(ISNUMBER(Datos!C598),AND(OR(C$1005="",Datos!C598&gt;=C$1005),OR(C$1006="",Datos!C598&lt;=C$1006)),FALSE),IF(ISNUMBER(Datos!C598),AND(Datos!C598=INT(Datos!C598),AND(OR(C$1005="",Datos!C598&gt;=C$1005),OR(C$1006="",Datos!C598&lt;=C$1006))),FALSE),OR(ISNUMBER(FIND(";"&amp;UPPER(TRIM(Datos!C598&amp;""))&amp;"=",C$1007)),ISNUMBER(FIND(";"&amp;UPPER(TRIM(Datos!C598&amp;""))&amp;";",C$1007))),OR(UPPER(TRIM(Datos!C598&amp;""))="SÍ",UPPER(TRIM(Datos!C598&amp;""))="SI",UPPER(TRIM(Datos!C598&amp;""))="NO"),IF(ISNUMBER(Datos!C598),AND(OR(C$1005="",Datos!C598&gt;=C$1005),OR(C$1006="",Datos!C598&lt;=C$1006)),FALSE),TRUE))))</f>
        <v>0.0</v>
      </c>
      <c r="D598">
        <f>IF(Datos!D598="",0,IF(AND(D$1008&lt;&gt;"",Datos!D598=D$1008),0,IF(D$1004=0,0,1-CHOOSE(D$1004,IF(ISNUMBER(Datos!D598),AND(OR(D$1005="",Datos!D598&gt;=D$1005),OR(D$1006="",Datos!D598&lt;=D$1006)),FALSE),IF(ISNUMBER(Datos!D598),AND(Datos!D598=INT(Datos!D598),AND(OR(D$1005="",Datos!D598&gt;=D$1005),OR(D$1006="",Datos!D598&lt;=D$1006))),FALSE),OR(ISNUMBER(FIND(";"&amp;UPPER(TRIM(Datos!D598&amp;""))&amp;"=",D$1007)),ISNUMBER(FIND(";"&amp;UPPER(TRIM(Datos!D598&amp;""))&amp;";",D$1007))),OR(UPPER(TRIM(Datos!D598&amp;""))="SÍ",UPPER(TRIM(Datos!D598&amp;""))="SI",UPPER(TRIM(Datos!D598&amp;""))="NO"),IF(ISNUMBER(Datos!D598),AND(OR(D$1005="",Datos!D598&gt;=D$1005),OR(D$1006="",Datos!D598&lt;=D$1006)),FALSE),TRUE))))</f>
        <v>0.0</v>
      </c>
      <c r="E598">
        <f>IF(Datos!E598="",0,IF(AND(E$1008&lt;&gt;"",Datos!E598=E$1008),0,IF(E$1004=0,0,1-CHOOSE(E$1004,IF(ISNUMBER(Datos!E598),AND(OR(E$1005="",Datos!E598&gt;=E$1005),OR(E$1006="",Datos!E598&lt;=E$1006)),FALSE),IF(ISNUMBER(Datos!E598),AND(Datos!E598=INT(Datos!E598),AND(OR(E$1005="",Datos!E598&gt;=E$1005),OR(E$1006="",Datos!E598&lt;=E$1006))),FALSE),OR(ISNUMBER(FIND(";"&amp;UPPER(TRIM(Datos!E598&amp;""))&amp;"=",E$1007)),ISNUMBER(FIND(";"&amp;UPPER(TRIM(Datos!E598&amp;""))&amp;";",E$1007))),OR(UPPER(TRIM(Datos!E598&amp;""))="SÍ",UPPER(TRIM(Datos!E598&amp;""))="SI",UPPER(TRIM(Datos!E598&amp;""))="NO"),IF(ISNUMBER(Datos!E598),AND(OR(E$1005="",Datos!E598&gt;=E$1005),OR(E$1006="",Datos!E598&lt;=E$1006)),FALSE),TRUE))))</f>
        <v>0.0</v>
      </c>
      <c r="F598">
        <f>IF(Datos!F598="",0,IF(AND(F$1008&lt;&gt;"",Datos!F598=F$1008),0,IF(F$1004=0,0,1-CHOOSE(F$1004,IF(ISNUMBER(Datos!F598),AND(OR(F$1005="",Datos!F598&gt;=F$1005),OR(F$1006="",Datos!F598&lt;=F$1006)),FALSE),IF(ISNUMBER(Datos!F598),AND(Datos!F598=INT(Datos!F598),AND(OR(F$1005="",Datos!F598&gt;=F$1005),OR(F$1006="",Datos!F598&lt;=F$1006))),FALSE),OR(ISNUMBER(FIND(";"&amp;UPPER(TRIM(Datos!F598&amp;""))&amp;"=",F$1007)),ISNUMBER(FIND(";"&amp;UPPER(TRIM(Datos!F598&amp;""))&amp;";",F$1007))),OR(UPPER(TRIM(Datos!F598&amp;""))="SÍ",UPPER(TRIM(Datos!F598&amp;""))="SI",UPPER(TRIM(Datos!F598&amp;""))="NO"),IF(ISNUMBER(Datos!F598),AND(OR(F$1005="",Datos!F598&gt;=F$1005),OR(F$1006="",Datos!F598&lt;=F$1006)),FALSE),TRUE))))</f>
        <v>0.0</v>
      </c>
      <c r="G598">
        <f>IF(Datos!G598="",0,IF(AND(G$1008&lt;&gt;"",Datos!G598=G$1008),0,IF(G$1004=0,0,1-CHOOSE(G$1004,IF(ISNUMBER(Datos!G598),AND(OR(G$1005="",Datos!G598&gt;=G$1005),OR(G$1006="",Datos!G598&lt;=G$1006)),FALSE),IF(ISNUMBER(Datos!G598),AND(Datos!G598=INT(Datos!G598),AND(OR(G$1005="",Datos!G598&gt;=G$1005),OR(G$1006="",Datos!G598&lt;=G$1006))),FALSE),OR(ISNUMBER(FIND(";"&amp;UPPER(TRIM(Datos!G598&amp;""))&amp;"=",G$1007)),ISNUMBER(FIND(";"&amp;UPPER(TRIM(Datos!G598&amp;""))&amp;";",G$1007))),OR(UPPER(TRIM(Datos!G598&amp;""))="SÍ",UPPER(TRIM(Datos!G598&amp;""))="SI",UPPER(TRIM(Datos!G598&amp;""))="NO"),IF(ISNUMBER(Datos!G598),AND(OR(G$1005="",Datos!G598&gt;=G$1005),OR(G$1006="",Datos!G598&lt;=G$1006)),FALSE),TRUE))))</f>
        <v>0.0</v>
      </c>
      <c r="H598">
        <f>IF(Datos!H598="",0,IF(AND(H$1008&lt;&gt;"",Datos!H598=H$1008),0,IF(H$1004=0,0,1-CHOOSE(H$1004,IF(ISNUMBER(Datos!H598),AND(OR(H$1005="",Datos!H598&gt;=H$1005),OR(H$1006="",Datos!H598&lt;=H$1006)),FALSE),IF(ISNUMBER(Datos!H598),AND(Datos!H598=INT(Datos!H598),AND(OR(H$1005="",Datos!H598&gt;=H$1005),OR(H$1006="",Datos!H598&lt;=H$1006))),FALSE),OR(ISNUMBER(FIND(";"&amp;UPPER(TRIM(Datos!H598&amp;""))&amp;"=",H$1007)),ISNUMBER(FIND(";"&amp;UPPER(TRIM(Datos!H598&amp;""))&amp;";",H$1007))),OR(UPPER(TRIM(Datos!H598&amp;""))="SÍ",UPPER(TRIM(Datos!H598&amp;""))="SI",UPPER(TRIM(Datos!H598&amp;""))="NO"),IF(ISNUMBER(Datos!H598),AND(OR(H$1005="",Datos!H598&gt;=H$1005),OR(H$1006="",Datos!H598&lt;=H$1006)),FALSE),TRUE))))</f>
        <v>0.0</v>
      </c>
      <c r="I598">
        <f>IF(Datos!I598="",0,IF(AND(I$1008&lt;&gt;"",Datos!I598=I$1008),0,IF(I$1004=0,0,1-CHOOSE(I$1004,IF(ISNUMBER(Datos!I598),AND(OR(I$1005="",Datos!I598&gt;=I$1005),OR(I$1006="",Datos!I598&lt;=I$1006)),FALSE),IF(ISNUMBER(Datos!I598),AND(Datos!I598=INT(Datos!I598),AND(OR(I$1005="",Datos!I598&gt;=I$1005),OR(I$1006="",Datos!I598&lt;=I$1006))),FALSE),OR(ISNUMBER(FIND(";"&amp;UPPER(TRIM(Datos!I598&amp;""))&amp;"=",I$1007)),ISNUMBER(FIND(";"&amp;UPPER(TRIM(Datos!I598&amp;""))&amp;";",I$1007))),OR(UPPER(TRIM(Datos!I598&amp;""))="SÍ",UPPER(TRIM(Datos!I598&amp;""))="SI",UPPER(TRIM(Datos!I598&amp;""))="NO"),IF(ISNUMBER(Datos!I598),AND(OR(I$1005="",Datos!I598&gt;=I$1005),OR(I$1006="",Datos!I598&lt;=I$1006)),FALSE),TRUE))))</f>
        <v>0.0</v>
      </c>
      <c r="J598">
        <f>IF(Datos!J598="",0,IF(AND(J$1008&lt;&gt;"",Datos!J598=J$1008),0,IF(J$1004=0,0,1-CHOOSE(J$1004,IF(ISNUMBER(Datos!J598),AND(OR(J$1005="",Datos!J598&gt;=J$1005),OR(J$1006="",Datos!J598&lt;=J$1006)),FALSE),IF(ISNUMBER(Datos!J598),AND(Datos!J598=INT(Datos!J598),AND(OR(J$1005="",Datos!J598&gt;=J$1005),OR(J$1006="",Datos!J598&lt;=J$1006))),FALSE),OR(ISNUMBER(FIND(";"&amp;UPPER(TRIM(Datos!J598&amp;""))&amp;"=",J$1007)),ISNUMBER(FIND(";"&amp;UPPER(TRIM(Datos!J598&amp;""))&amp;";",J$1007))),OR(UPPER(TRIM(Datos!J598&amp;""))="SÍ",UPPER(TRIM(Datos!J598&amp;""))="SI",UPPER(TRIM(Datos!J598&amp;""))="NO"),IF(ISNUMBER(Datos!J598),AND(OR(J$1005="",Datos!J598&gt;=J$1005),OR(J$1006="",Datos!J598&lt;=J$1006)),FALSE),TRUE))))</f>
        <v>0.0</v>
      </c>
      <c r="K598">
        <f>IF(Datos!K598="",0,IF(AND(K$1008&lt;&gt;"",Datos!K598=K$1008),0,IF(K$1004=0,0,1-CHOOSE(K$1004,IF(ISNUMBER(Datos!K598),AND(OR(K$1005="",Datos!K598&gt;=K$1005),OR(K$1006="",Datos!K598&lt;=K$1006)),FALSE),IF(ISNUMBER(Datos!K598),AND(Datos!K598=INT(Datos!K598),AND(OR(K$1005="",Datos!K598&gt;=K$1005),OR(K$1006="",Datos!K598&lt;=K$1006))),FALSE),OR(ISNUMBER(FIND(";"&amp;UPPER(TRIM(Datos!K598&amp;""))&amp;"=",K$1007)),ISNUMBER(FIND(";"&amp;UPPER(TRIM(Datos!K598&amp;""))&amp;";",K$1007))),OR(UPPER(TRIM(Datos!K598&amp;""))="SÍ",UPPER(TRIM(Datos!K598&amp;""))="SI",UPPER(TRIM(Datos!K598&amp;""))="NO"),IF(ISNUMBER(Datos!K598),AND(OR(K$1005="",Datos!K598&gt;=K$1005),OR(K$1006="",Datos!K598&lt;=K$1006)),FALSE),TRUE))))</f>
        <v>0.0</v>
      </c>
      <c r="L598">
        <f>IF(Datos!L598="",0,IF(AND(L$1008&lt;&gt;"",Datos!L598=L$1008),0,IF(L$1004=0,0,1-CHOOSE(L$1004,IF(ISNUMBER(Datos!L598),AND(OR(L$1005="",Datos!L598&gt;=L$1005),OR(L$1006="",Datos!L598&lt;=L$1006)),FALSE),IF(ISNUMBER(Datos!L598),AND(Datos!L598=INT(Datos!L598),AND(OR(L$1005="",Datos!L598&gt;=L$1005),OR(L$1006="",Datos!L598&lt;=L$1006))),FALSE),OR(ISNUMBER(FIND(";"&amp;UPPER(TRIM(Datos!L598&amp;""))&amp;"=",L$1007)),ISNUMBER(FIND(";"&amp;UPPER(TRIM(Datos!L598&amp;""))&amp;";",L$1007))),OR(UPPER(TRIM(Datos!L598&amp;""))="SÍ",UPPER(TRIM(Datos!L598&amp;""))="SI",UPPER(TRIM(Datos!L598&amp;""))="NO"),IF(ISNUMBER(Datos!L598),AND(OR(L$1005="",Datos!L598&gt;=L$1005),OR(L$1006="",Datos!L598&lt;=L$1006)),FALSE),TRUE))))</f>
        <v>0.0</v>
      </c>
      <c r="M598">
        <f>IF(Datos!M598="",0,IF(AND(M$1008&lt;&gt;"",Datos!M598=M$1008),0,IF(M$1004=0,0,1-CHOOSE(M$1004,IF(ISNUMBER(Datos!M598),AND(OR(M$1005="",Datos!M598&gt;=M$1005),OR(M$1006="",Datos!M598&lt;=M$1006)),FALSE),IF(ISNUMBER(Datos!M598),AND(Datos!M598=INT(Datos!M598),AND(OR(M$1005="",Datos!M598&gt;=M$1005),OR(M$1006="",Datos!M598&lt;=M$1006))),FALSE),OR(ISNUMBER(FIND(";"&amp;UPPER(TRIM(Datos!M598&amp;""))&amp;"=",M$1007)),ISNUMBER(FIND(";"&amp;UPPER(TRIM(Datos!M598&amp;""))&amp;";",M$1007))),OR(UPPER(TRIM(Datos!M598&amp;""))="SÍ",UPPER(TRIM(Datos!M598&amp;""))="SI",UPPER(TRIM(Datos!M598&amp;""))="NO"),IF(ISNUMBER(Datos!M598),AND(OR(M$1005="",Datos!M598&gt;=M$1005),OR(M$1006="",Datos!M598&lt;=M$1006)),FALSE),TRUE))))</f>
        <v>0.0</v>
      </c>
      <c r="N598">
        <f>IF(Datos!N598="",0,IF(AND(N$1008&lt;&gt;"",Datos!N598=N$1008),0,IF(N$1004=0,0,1-CHOOSE(N$1004,IF(ISNUMBER(Datos!N598),AND(OR(N$1005="",Datos!N598&gt;=N$1005),OR(N$1006="",Datos!N598&lt;=N$1006)),FALSE),IF(ISNUMBER(Datos!N598),AND(Datos!N598=INT(Datos!N598),AND(OR(N$1005="",Datos!N598&gt;=N$1005),OR(N$1006="",Datos!N598&lt;=N$1006))),FALSE),OR(ISNUMBER(FIND(";"&amp;UPPER(TRIM(Datos!N598&amp;""))&amp;"=",N$1007)),ISNUMBER(FIND(";"&amp;UPPER(TRIM(Datos!N598&amp;""))&amp;";",N$1007))),OR(UPPER(TRIM(Datos!N598&amp;""))="SÍ",UPPER(TRIM(Datos!N598&amp;""))="SI",UPPER(TRIM(Datos!N598&amp;""))="NO"),IF(ISNUMBER(Datos!N598),AND(OR(N$1005="",Datos!N598&gt;=N$1005),OR(N$1006="",Datos!N598&lt;=N$1006)),FALSE),TRUE))))</f>
        <v>0.0</v>
      </c>
      <c r="O598">
        <f>IF(Datos!O598="",0,IF(AND(O$1008&lt;&gt;"",Datos!O598=O$1008),0,IF(O$1004=0,0,1-CHOOSE(O$1004,IF(ISNUMBER(Datos!O598),AND(OR(O$1005="",Datos!O598&gt;=O$1005),OR(O$1006="",Datos!O598&lt;=O$1006)),FALSE),IF(ISNUMBER(Datos!O598),AND(Datos!O598=INT(Datos!O598),AND(OR(O$1005="",Datos!O598&gt;=O$1005),OR(O$1006="",Datos!O598&lt;=O$1006))),FALSE),OR(ISNUMBER(FIND(";"&amp;UPPER(TRIM(Datos!O598&amp;""))&amp;"=",O$1007)),ISNUMBER(FIND(";"&amp;UPPER(TRIM(Datos!O598&amp;""))&amp;";",O$1007))),OR(UPPER(TRIM(Datos!O598&amp;""))="SÍ",UPPER(TRIM(Datos!O598&amp;""))="SI",UPPER(TRIM(Datos!O598&amp;""))="NO"),IF(ISNUMBER(Datos!O598),AND(OR(O$1005="",Datos!O598&gt;=O$1005),OR(O$1006="",Datos!O598&lt;=O$1006)),FALSE),TRUE))))</f>
        <v>0.0</v>
      </c>
      <c r="P598">
        <f>IF(Datos!P598="",0,IF(AND(P$1008&lt;&gt;"",Datos!P598=P$1008),0,IF(P$1004=0,0,1-CHOOSE(P$1004,IF(ISNUMBER(Datos!P598),AND(OR(P$1005="",Datos!P598&gt;=P$1005),OR(P$1006="",Datos!P598&lt;=P$1006)),FALSE),IF(ISNUMBER(Datos!P598),AND(Datos!P598=INT(Datos!P598),AND(OR(P$1005="",Datos!P598&gt;=P$1005),OR(P$1006="",Datos!P598&lt;=P$1006))),FALSE),OR(ISNUMBER(FIND(";"&amp;UPPER(TRIM(Datos!P598&amp;""))&amp;"=",P$1007)),ISNUMBER(FIND(";"&amp;UPPER(TRIM(Datos!P598&amp;""))&amp;";",P$1007))),OR(UPPER(TRIM(Datos!P598&amp;""))="SÍ",UPPER(TRIM(Datos!P598&amp;""))="SI",UPPER(TRIM(Datos!P598&amp;""))="NO"),IF(ISNUMBER(Datos!P598),AND(OR(P$1005="",Datos!P598&gt;=P$1005),OR(P$1006="",Datos!P598&lt;=P$1006)),FALSE),TRUE))))</f>
        <v>0.0</v>
      </c>
      <c r="Q598">
        <f>IF(Datos!Q598="",0,IF(AND(Q$1008&lt;&gt;"",Datos!Q598=Q$1008),0,IF(Q$1004=0,0,1-CHOOSE(Q$1004,IF(ISNUMBER(Datos!Q598),AND(OR(Q$1005="",Datos!Q598&gt;=Q$1005),OR(Q$1006="",Datos!Q598&lt;=Q$1006)),FALSE),IF(ISNUMBER(Datos!Q598),AND(Datos!Q598=INT(Datos!Q598),AND(OR(Q$1005="",Datos!Q598&gt;=Q$1005),OR(Q$1006="",Datos!Q598&lt;=Q$1006))),FALSE),OR(ISNUMBER(FIND(";"&amp;UPPER(TRIM(Datos!Q598&amp;""))&amp;"=",Q$1007)),ISNUMBER(FIND(";"&amp;UPPER(TRIM(Datos!Q598&amp;""))&amp;";",Q$1007))),OR(UPPER(TRIM(Datos!Q598&amp;""))="SÍ",UPPER(TRIM(Datos!Q598&amp;""))="SI",UPPER(TRIM(Datos!Q598&amp;""))="NO"),IF(ISNUMBER(Datos!Q598),AND(OR(Q$1005="",Datos!Q598&gt;=Q$1005),OR(Q$1006="",Datos!Q598&lt;=Q$1006)),FALSE),TRUE))))</f>
        <v>0.0</v>
      </c>
      <c r="R598">
        <f>IF(Datos!R598="",0,IF(AND(R$1008&lt;&gt;"",Datos!R598=R$1008),0,IF(R$1004=0,0,1-CHOOSE(R$1004,IF(ISNUMBER(Datos!R598),AND(OR(R$1005="",Datos!R598&gt;=R$1005),OR(R$1006="",Datos!R598&lt;=R$1006)),FALSE),IF(ISNUMBER(Datos!R598),AND(Datos!R598=INT(Datos!R598),AND(OR(R$1005="",Datos!R598&gt;=R$1005),OR(R$1006="",Datos!R598&lt;=R$1006))),FALSE),OR(ISNUMBER(FIND(";"&amp;UPPER(TRIM(Datos!R598&amp;""))&amp;"=",R$1007)),ISNUMBER(FIND(";"&amp;UPPER(TRIM(Datos!R598&amp;""))&amp;";",R$1007))),OR(UPPER(TRIM(Datos!R598&amp;""))="SÍ",UPPER(TRIM(Datos!R598&amp;""))="SI",UPPER(TRIM(Datos!R598&amp;""))="NO"),IF(ISNUMBER(Datos!R598),AND(OR(R$1005="",Datos!R598&gt;=R$1005),OR(R$1006="",Datos!R598&lt;=R$1006)),FALSE),TRUE))))</f>
        <v>0.0</v>
      </c>
      <c r="S598">
        <f>IF(Datos!S598="",0,IF(AND(S$1008&lt;&gt;"",Datos!S598=S$1008),0,IF(S$1004=0,0,1-CHOOSE(S$1004,IF(ISNUMBER(Datos!S598),AND(OR(S$1005="",Datos!S598&gt;=S$1005),OR(S$1006="",Datos!S598&lt;=S$1006)),FALSE),IF(ISNUMBER(Datos!S598),AND(Datos!S598=INT(Datos!S598),AND(OR(S$1005="",Datos!S598&gt;=S$1005),OR(S$1006="",Datos!S598&lt;=S$1006))),FALSE),OR(ISNUMBER(FIND(";"&amp;UPPER(TRIM(Datos!S598&amp;""))&amp;"=",S$1007)),ISNUMBER(FIND(";"&amp;UPPER(TRIM(Datos!S598&amp;""))&amp;";",S$1007))),OR(UPPER(TRIM(Datos!S598&amp;""))="SÍ",UPPER(TRIM(Datos!S598&amp;""))="SI",UPPER(TRIM(Datos!S598&amp;""))="NO"),IF(ISNUMBER(Datos!S598),AND(OR(S$1005="",Datos!S598&gt;=S$1005),OR(S$1006="",Datos!S598&lt;=S$1006)),FALSE),TRUE))))</f>
        <v>0.0</v>
      </c>
      <c r="T598">
        <f>IF(Datos!T598="",0,IF(AND(T$1008&lt;&gt;"",Datos!T598=T$1008),0,IF(T$1004=0,0,1-CHOOSE(T$1004,IF(ISNUMBER(Datos!T598),AND(OR(T$1005="",Datos!T598&gt;=T$1005),OR(T$1006="",Datos!T598&lt;=T$1006)),FALSE),IF(ISNUMBER(Datos!T598),AND(Datos!T598=INT(Datos!T598),AND(OR(T$1005="",Datos!T598&gt;=T$1005),OR(T$1006="",Datos!T598&lt;=T$1006))),FALSE),OR(ISNUMBER(FIND(";"&amp;UPPER(TRIM(Datos!T598&amp;""))&amp;"=",T$1007)),ISNUMBER(FIND(";"&amp;UPPER(TRIM(Datos!T598&amp;""))&amp;";",T$1007))),OR(UPPER(TRIM(Datos!T598&amp;""))="SÍ",UPPER(TRIM(Datos!T598&amp;""))="SI",UPPER(TRIM(Datos!T598&amp;""))="NO"),IF(ISNUMBER(Datos!T598),AND(OR(T$1005="",Datos!T598&gt;=T$1005),OR(T$1006="",Datos!T598&lt;=T$1006)),FALSE),TRUE))))</f>
        <v>0.0</v>
      </c>
      <c r="U598">
        <f>IF(Datos!U598="",0,IF(AND(U$1008&lt;&gt;"",Datos!U598=U$1008),0,IF(U$1004=0,0,1-CHOOSE(U$1004,IF(ISNUMBER(Datos!U598),AND(OR(U$1005="",Datos!U598&gt;=U$1005),OR(U$1006="",Datos!U598&lt;=U$1006)),FALSE),IF(ISNUMBER(Datos!U598),AND(Datos!U598=INT(Datos!U598),AND(OR(U$1005="",Datos!U598&gt;=U$1005),OR(U$1006="",Datos!U598&lt;=U$1006))),FALSE),OR(ISNUMBER(FIND(";"&amp;UPPER(TRIM(Datos!U598&amp;""))&amp;"=",U$1007)),ISNUMBER(FIND(";"&amp;UPPER(TRIM(Datos!U598&amp;""))&amp;";",U$1007))),OR(UPPER(TRIM(Datos!U598&amp;""))="SÍ",UPPER(TRIM(Datos!U598&amp;""))="SI",UPPER(TRIM(Datos!U598&amp;""))="NO"),IF(ISNUMBER(Datos!U598),AND(OR(U$1005="",Datos!U598&gt;=U$1005),OR(U$1006="",Datos!U598&lt;=U$1006)),FALSE),TRUE))))</f>
        <v>0.0</v>
      </c>
      <c r="V598">
        <f>IF(Datos!V598="",0,IF(AND(V$1008&lt;&gt;"",Datos!V598=V$1008),0,IF(V$1004=0,0,1-CHOOSE(V$1004,IF(ISNUMBER(Datos!V598),AND(OR(V$1005="",Datos!V598&gt;=V$1005),OR(V$1006="",Datos!V598&lt;=V$1006)),FALSE),IF(ISNUMBER(Datos!V598),AND(Datos!V598=INT(Datos!V598),AND(OR(V$1005="",Datos!V598&gt;=V$1005),OR(V$1006="",Datos!V598&lt;=V$1006))),FALSE),OR(ISNUMBER(FIND(";"&amp;UPPER(TRIM(Datos!V598&amp;""))&amp;"=",V$1007)),ISNUMBER(FIND(";"&amp;UPPER(TRIM(Datos!V598&amp;""))&amp;";",V$1007))),OR(UPPER(TRIM(Datos!V598&amp;""))="SÍ",UPPER(TRIM(Datos!V598&amp;""))="SI",UPPER(TRIM(Datos!V598&amp;""))="NO"),IF(ISNUMBER(Datos!V598),AND(OR(V$1005="",Datos!V598&gt;=V$1005),OR(V$1006="",Datos!V598&lt;=V$1006)),FALSE),TRUE))))</f>
        <v>0.0</v>
      </c>
      <c r="W598">
        <f>IF(Datos!W598="",0,IF(AND(W$1008&lt;&gt;"",Datos!W598=W$1008),0,IF(W$1004=0,0,1-CHOOSE(W$1004,IF(ISNUMBER(Datos!W598),AND(OR(W$1005="",Datos!W598&gt;=W$1005),OR(W$1006="",Datos!W598&lt;=W$1006)),FALSE),IF(ISNUMBER(Datos!W598),AND(Datos!W598=INT(Datos!W598),AND(OR(W$1005="",Datos!W598&gt;=W$1005),OR(W$1006="",Datos!W598&lt;=W$1006))),FALSE),OR(ISNUMBER(FIND(";"&amp;UPPER(TRIM(Datos!W598&amp;""))&amp;"=",W$1007)),ISNUMBER(FIND(";"&amp;UPPER(TRIM(Datos!W598&amp;""))&amp;";",W$1007))),OR(UPPER(TRIM(Datos!W598&amp;""))="SÍ",UPPER(TRIM(Datos!W598&amp;""))="SI",UPPER(TRIM(Datos!W598&amp;""))="NO"),IF(ISNUMBER(Datos!W598),AND(OR(W$1005="",Datos!W598&gt;=W$1005),OR(W$1006="",Datos!W598&lt;=W$1006)),FALSE),TRUE))))</f>
        <v>0.0</v>
      </c>
      <c r="X598">
        <f>IF(Datos!X598="",0,IF(AND(X$1008&lt;&gt;"",Datos!X598=X$1008),0,IF(X$1004=0,0,1-CHOOSE(X$1004,IF(ISNUMBER(Datos!X598),AND(OR(X$1005="",Datos!X598&gt;=X$1005),OR(X$1006="",Datos!X598&lt;=X$1006)),FALSE),IF(ISNUMBER(Datos!X598),AND(Datos!X598=INT(Datos!X598),AND(OR(X$1005="",Datos!X598&gt;=X$1005),OR(X$1006="",Datos!X598&lt;=X$1006))),FALSE),OR(ISNUMBER(FIND(";"&amp;UPPER(TRIM(Datos!X598&amp;""))&amp;"=",X$1007)),ISNUMBER(FIND(";"&amp;UPPER(TRIM(Datos!X598&amp;""))&amp;";",X$1007))),OR(UPPER(TRIM(Datos!X598&amp;""))="SÍ",UPPER(TRIM(Datos!X598&amp;""))="SI",UPPER(TRIM(Datos!X598&amp;""))="NO"),IF(ISNUMBER(Datos!X598),AND(OR(X$1005="",Datos!X598&gt;=X$1005),OR(X$1006="",Datos!X598&lt;=X$1006)),FALSE),TRUE))))</f>
        <v>0.0</v>
      </c>
      <c r="Y598">
        <f>IF(Datos!Y598="",0,IF(AND(Y$1008&lt;&gt;"",Datos!Y598=Y$1008),0,IF(Y$1004=0,0,1-CHOOSE(Y$1004,IF(ISNUMBER(Datos!Y598),AND(OR(Y$1005="",Datos!Y598&gt;=Y$1005),OR(Y$1006="",Datos!Y598&lt;=Y$1006)),FALSE),IF(ISNUMBER(Datos!Y598),AND(Datos!Y598=INT(Datos!Y598),AND(OR(Y$1005="",Datos!Y598&gt;=Y$1005),OR(Y$1006="",Datos!Y598&lt;=Y$1006))),FALSE),OR(ISNUMBER(FIND(";"&amp;UPPER(TRIM(Datos!Y598&amp;""))&amp;"=",Y$1007)),ISNUMBER(FIND(";"&amp;UPPER(TRIM(Datos!Y598&amp;""))&amp;";",Y$1007))),OR(UPPER(TRIM(Datos!Y598&amp;""))="SÍ",UPPER(TRIM(Datos!Y598&amp;""))="SI",UPPER(TRIM(Datos!Y598&amp;""))="NO"),IF(ISNUMBER(Datos!Y598),AND(OR(Y$1005="",Datos!Y598&gt;=Y$1005),OR(Y$1006="",Datos!Y598&lt;=Y$1006)),FALSE),TRUE))))</f>
        <v>0.0</v>
      </c>
      <c r="Z598">
        <f>IF(Datos!Z598="",0,IF(AND(Z$1008&lt;&gt;"",Datos!Z598=Z$1008),0,IF(Z$1004=0,0,1-CHOOSE(Z$1004,IF(ISNUMBER(Datos!Z598),AND(OR(Z$1005="",Datos!Z598&gt;=Z$1005),OR(Z$1006="",Datos!Z598&lt;=Z$1006)),FALSE),IF(ISNUMBER(Datos!Z598),AND(Datos!Z598=INT(Datos!Z598),AND(OR(Z$1005="",Datos!Z598&gt;=Z$1005),OR(Z$1006="",Datos!Z598&lt;=Z$1006))),FALSE),OR(ISNUMBER(FIND(";"&amp;UPPER(TRIM(Datos!Z598&amp;""))&amp;"=",Z$1007)),ISNUMBER(FIND(";"&amp;UPPER(TRIM(Datos!Z598&amp;""))&amp;";",Z$1007))),OR(UPPER(TRIM(Datos!Z598&amp;""))="SÍ",UPPER(TRIM(Datos!Z598&amp;""))="SI",UPPER(TRIM(Datos!Z598&amp;""))="NO"),IF(ISNUMBER(Datos!Z598),AND(OR(Z$1005="",Datos!Z598&gt;=Z$1005),OR(Z$1006="",Datos!Z598&lt;=Z$1006)),FALSE),TRUE))))</f>
        <v>0.0</v>
      </c>
      <c r="AA598">
        <f>IF(Datos!AA598="",0,IF(AND(AA$1008&lt;&gt;"",Datos!AA598=AA$1008),0,IF(AA$1004=0,0,1-CHOOSE(AA$1004,IF(ISNUMBER(Datos!AA598),AND(OR(AA$1005="",Datos!AA598&gt;=AA$1005),OR(AA$1006="",Datos!AA598&lt;=AA$1006)),FALSE),IF(ISNUMBER(Datos!AA598),AND(Datos!AA598=INT(Datos!AA598),AND(OR(AA$1005="",Datos!AA598&gt;=AA$1005),OR(AA$1006="",Datos!AA598&lt;=AA$1006))),FALSE),OR(ISNUMBER(FIND(";"&amp;UPPER(TRIM(Datos!AA598&amp;""))&amp;"=",AA$1007)),ISNUMBER(FIND(";"&amp;UPPER(TRIM(Datos!AA598&amp;""))&amp;";",AA$1007))),OR(UPPER(TRIM(Datos!AA598&amp;""))="SÍ",UPPER(TRIM(Datos!AA598&amp;""))="SI",UPPER(TRIM(Datos!AA598&amp;""))="NO"),IF(ISNUMBER(Datos!AA598),AND(OR(AA$1005="",Datos!AA598&gt;=AA$1005),OR(AA$1006="",Datos!AA598&lt;=AA$1006)),FALSE),TRUE))))</f>
        <v>0.0</v>
      </c>
      <c r="AB598">
        <f>IF(Datos!AB598="",0,IF(AND(AB$1008&lt;&gt;"",Datos!AB598=AB$1008),0,IF(AB$1004=0,0,1-CHOOSE(AB$1004,IF(ISNUMBER(Datos!AB598),AND(OR(AB$1005="",Datos!AB598&gt;=AB$1005),OR(AB$1006="",Datos!AB598&lt;=AB$1006)),FALSE),IF(ISNUMBER(Datos!AB598),AND(Datos!AB598=INT(Datos!AB598),AND(OR(AB$1005="",Datos!AB598&gt;=AB$1005),OR(AB$1006="",Datos!AB598&lt;=AB$1006))),FALSE),OR(ISNUMBER(FIND(";"&amp;UPPER(TRIM(Datos!AB598&amp;""))&amp;"=",AB$1007)),ISNUMBER(FIND(";"&amp;UPPER(TRIM(Datos!AB598&amp;""))&amp;";",AB$1007))),OR(UPPER(TRIM(Datos!AB598&amp;""))="SÍ",UPPER(TRIM(Datos!AB598&amp;""))="SI",UPPER(TRIM(Datos!AB598&amp;""))="NO"),IF(ISNUMBER(Datos!AB598),AND(OR(AB$1005="",Datos!AB598&gt;=AB$1005),OR(AB$1006="",Datos!AB598&lt;=AB$1006)),FALSE),TRUE))))</f>
        <v>0.0</v>
      </c>
      <c r="AC598">
        <f>IF(Datos!AC598="",0,IF(AND(AC$1008&lt;&gt;"",Datos!AC598=AC$1008),0,IF(AC$1004=0,0,1-CHOOSE(AC$1004,IF(ISNUMBER(Datos!AC598),AND(OR(AC$1005="",Datos!AC598&gt;=AC$1005),OR(AC$1006="",Datos!AC598&lt;=AC$1006)),FALSE),IF(ISNUMBER(Datos!AC598),AND(Datos!AC598=INT(Datos!AC598),AND(OR(AC$1005="",Datos!AC598&gt;=AC$1005),OR(AC$1006="",Datos!AC598&lt;=AC$1006))),FALSE),OR(ISNUMBER(FIND(";"&amp;UPPER(TRIM(Datos!AC598&amp;""))&amp;"=",AC$1007)),ISNUMBER(FIND(";"&amp;UPPER(TRIM(Datos!AC598&amp;""))&amp;";",AC$1007))),OR(UPPER(TRIM(Datos!AC598&amp;""))="SÍ",UPPER(TRIM(Datos!AC598&amp;""))="SI",UPPER(TRIM(Datos!AC598&amp;""))="NO"),IF(ISNUMBER(Datos!AC598),AND(OR(AC$1005="",Datos!AC598&gt;=AC$1005),OR(AC$1006="",Datos!AC598&lt;=AC$1006)),FALSE),TRUE))))</f>
        <v>0.0</v>
      </c>
      <c r="AD598">
        <f>IF(Datos!AD598="",0,IF(AND(AD$1008&lt;&gt;"",Datos!AD598=AD$1008),0,IF(AD$1004=0,0,1-CHOOSE(AD$1004,IF(ISNUMBER(Datos!AD598),AND(OR(AD$1005="",Datos!AD598&gt;=AD$1005),OR(AD$1006="",Datos!AD598&lt;=AD$1006)),FALSE),IF(ISNUMBER(Datos!AD598),AND(Datos!AD598=INT(Datos!AD598),AND(OR(AD$1005="",Datos!AD598&gt;=AD$1005),OR(AD$1006="",Datos!AD598&lt;=AD$1006))),FALSE),OR(ISNUMBER(FIND(";"&amp;UPPER(TRIM(Datos!AD598&amp;""))&amp;"=",AD$1007)),ISNUMBER(FIND(";"&amp;UPPER(TRIM(Datos!AD598&amp;""))&amp;";",AD$1007))),OR(UPPER(TRIM(Datos!AD598&amp;""))="SÍ",UPPER(TRIM(Datos!AD598&amp;""))="SI",UPPER(TRIM(Datos!AD598&amp;""))="NO"),IF(ISNUMBER(Datos!AD598),AND(OR(AD$1005="",Datos!AD598&gt;=AD$1005),OR(AD$1006="",Datos!AD598&lt;=AD$1006)),FALSE),TRUE))))</f>
        <v>0.0</v>
      </c>
      <c r="AE598">
        <f>IF(Datos!AE598="",0,IF(AND(AE$1008&lt;&gt;"",Datos!AE598=AE$1008),0,IF(AE$1004=0,0,1-CHOOSE(AE$1004,IF(ISNUMBER(Datos!AE598),AND(OR(AE$1005="",Datos!AE598&gt;=AE$1005),OR(AE$1006="",Datos!AE598&lt;=AE$1006)),FALSE),IF(ISNUMBER(Datos!AE598),AND(Datos!AE598=INT(Datos!AE598),AND(OR(AE$1005="",Datos!AE598&gt;=AE$1005),OR(AE$1006="",Datos!AE598&lt;=AE$1006))),FALSE),OR(ISNUMBER(FIND(";"&amp;UPPER(TRIM(Datos!AE598&amp;""))&amp;"=",AE$1007)),ISNUMBER(FIND(";"&amp;UPPER(TRIM(Datos!AE598&amp;""))&amp;";",AE$1007))),OR(UPPER(TRIM(Datos!AE598&amp;""))="SÍ",UPPER(TRIM(Datos!AE598&amp;""))="SI",UPPER(TRIM(Datos!AE598&amp;""))="NO"),IF(ISNUMBER(Datos!AE598),AND(OR(AE$1005="",Datos!AE598&gt;=AE$1005),OR(AE$1006="",Datos!AE598&lt;=AE$1006)),FALSE),TRUE))))</f>
        <v>0.0</v>
      </c>
    </row>
    <row r="599" spans="2:31">
      <c r="B599">
        <f>IF(Datos!B599="",0,IF(AND(B$1008&lt;&gt;"",Datos!B599=B$1008),0,IF(B$1004=0,0,1-CHOOSE(B$1004,IF(ISNUMBER(Datos!B599),AND(OR(B$1005="",Datos!B599&gt;=B$1005),OR(B$1006="",Datos!B599&lt;=B$1006)),FALSE),IF(ISNUMBER(Datos!B599),AND(Datos!B599=INT(Datos!B599),AND(OR(B$1005="",Datos!B599&gt;=B$1005),OR(B$1006="",Datos!B599&lt;=B$1006))),FALSE),OR(ISNUMBER(FIND(";"&amp;UPPER(TRIM(Datos!B599&amp;""))&amp;"=",B$1007)),ISNUMBER(FIND(";"&amp;UPPER(TRIM(Datos!B599&amp;""))&amp;";",B$1007))),OR(UPPER(TRIM(Datos!B599&amp;""))="SÍ",UPPER(TRIM(Datos!B599&amp;""))="SI",UPPER(TRIM(Datos!B599&amp;""))="NO"),IF(ISNUMBER(Datos!B599),AND(OR(B$1005="",Datos!B599&gt;=B$1005),OR(B$1006="",Datos!B599&lt;=B$1006)),FALSE),TRUE))))</f>
        <v>0.0</v>
      </c>
      <c r="C599">
        <f>IF(Datos!C599="",0,IF(AND(C$1008&lt;&gt;"",Datos!C599=C$1008),0,IF(C$1004=0,0,1-CHOOSE(C$1004,IF(ISNUMBER(Datos!C599),AND(OR(C$1005="",Datos!C599&gt;=C$1005),OR(C$1006="",Datos!C599&lt;=C$1006)),FALSE),IF(ISNUMBER(Datos!C599),AND(Datos!C599=INT(Datos!C599),AND(OR(C$1005="",Datos!C599&gt;=C$1005),OR(C$1006="",Datos!C599&lt;=C$1006))),FALSE),OR(ISNUMBER(FIND(";"&amp;UPPER(TRIM(Datos!C599&amp;""))&amp;"=",C$1007)),ISNUMBER(FIND(";"&amp;UPPER(TRIM(Datos!C599&amp;""))&amp;";",C$1007))),OR(UPPER(TRIM(Datos!C599&amp;""))="SÍ",UPPER(TRIM(Datos!C599&amp;""))="SI",UPPER(TRIM(Datos!C599&amp;""))="NO"),IF(ISNUMBER(Datos!C599),AND(OR(C$1005="",Datos!C599&gt;=C$1005),OR(C$1006="",Datos!C599&lt;=C$1006)),FALSE),TRUE))))</f>
        <v>0.0</v>
      </c>
      <c r="D599">
        <f>IF(Datos!D599="",0,IF(AND(D$1008&lt;&gt;"",Datos!D599=D$1008),0,IF(D$1004=0,0,1-CHOOSE(D$1004,IF(ISNUMBER(Datos!D599),AND(OR(D$1005="",Datos!D599&gt;=D$1005),OR(D$1006="",Datos!D599&lt;=D$1006)),FALSE),IF(ISNUMBER(Datos!D599),AND(Datos!D599=INT(Datos!D599),AND(OR(D$1005="",Datos!D599&gt;=D$1005),OR(D$1006="",Datos!D599&lt;=D$1006))),FALSE),OR(ISNUMBER(FIND(";"&amp;UPPER(TRIM(Datos!D599&amp;""))&amp;"=",D$1007)),ISNUMBER(FIND(";"&amp;UPPER(TRIM(Datos!D599&amp;""))&amp;";",D$1007))),OR(UPPER(TRIM(Datos!D599&amp;""))="SÍ",UPPER(TRIM(Datos!D599&amp;""))="SI",UPPER(TRIM(Datos!D599&amp;""))="NO"),IF(ISNUMBER(Datos!D599),AND(OR(D$1005="",Datos!D599&gt;=D$1005),OR(D$1006="",Datos!D599&lt;=D$1006)),FALSE),TRUE))))</f>
        <v>0.0</v>
      </c>
      <c r="E599">
        <f>IF(Datos!E599="",0,IF(AND(E$1008&lt;&gt;"",Datos!E599=E$1008),0,IF(E$1004=0,0,1-CHOOSE(E$1004,IF(ISNUMBER(Datos!E599),AND(OR(E$1005="",Datos!E599&gt;=E$1005),OR(E$1006="",Datos!E599&lt;=E$1006)),FALSE),IF(ISNUMBER(Datos!E599),AND(Datos!E599=INT(Datos!E599),AND(OR(E$1005="",Datos!E599&gt;=E$1005),OR(E$1006="",Datos!E599&lt;=E$1006))),FALSE),OR(ISNUMBER(FIND(";"&amp;UPPER(TRIM(Datos!E599&amp;""))&amp;"=",E$1007)),ISNUMBER(FIND(";"&amp;UPPER(TRIM(Datos!E599&amp;""))&amp;";",E$1007))),OR(UPPER(TRIM(Datos!E599&amp;""))="SÍ",UPPER(TRIM(Datos!E599&amp;""))="SI",UPPER(TRIM(Datos!E599&amp;""))="NO"),IF(ISNUMBER(Datos!E599),AND(OR(E$1005="",Datos!E599&gt;=E$1005),OR(E$1006="",Datos!E599&lt;=E$1006)),FALSE),TRUE))))</f>
        <v>0.0</v>
      </c>
      <c r="F599">
        <f>IF(Datos!F599="",0,IF(AND(F$1008&lt;&gt;"",Datos!F599=F$1008),0,IF(F$1004=0,0,1-CHOOSE(F$1004,IF(ISNUMBER(Datos!F599),AND(OR(F$1005="",Datos!F599&gt;=F$1005),OR(F$1006="",Datos!F599&lt;=F$1006)),FALSE),IF(ISNUMBER(Datos!F599),AND(Datos!F599=INT(Datos!F599),AND(OR(F$1005="",Datos!F599&gt;=F$1005),OR(F$1006="",Datos!F599&lt;=F$1006))),FALSE),OR(ISNUMBER(FIND(";"&amp;UPPER(TRIM(Datos!F599&amp;""))&amp;"=",F$1007)),ISNUMBER(FIND(";"&amp;UPPER(TRIM(Datos!F599&amp;""))&amp;";",F$1007))),OR(UPPER(TRIM(Datos!F599&amp;""))="SÍ",UPPER(TRIM(Datos!F599&amp;""))="SI",UPPER(TRIM(Datos!F599&amp;""))="NO"),IF(ISNUMBER(Datos!F599),AND(OR(F$1005="",Datos!F599&gt;=F$1005),OR(F$1006="",Datos!F599&lt;=F$1006)),FALSE),TRUE))))</f>
        <v>0.0</v>
      </c>
      <c r="G599">
        <f>IF(Datos!G599="",0,IF(AND(G$1008&lt;&gt;"",Datos!G599=G$1008),0,IF(G$1004=0,0,1-CHOOSE(G$1004,IF(ISNUMBER(Datos!G599),AND(OR(G$1005="",Datos!G599&gt;=G$1005),OR(G$1006="",Datos!G599&lt;=G$1006)),FALSE),IF(ISNUMBER(Datos!G599),AND(Datos!G599=INT(Datos!G599),AND(OR(G$1005="",Datos!G599&gt;=G$1005),OR(G$1006="",Datos!G599&lt;=G$1006))),FALSE),OR(ISNUMBER(FIND(";"&amp;UPPER(TRIM(Datos!G599&amp;""))&amp;"=",G$1007)),ISNUMBER(FIND(";"&amp;UPPER(TRIM(Datos!G599&amp;""))&amp;";",G$1007))),OR(UPPER(TRIM(Datos!G599&amp;""))="SÍ",UPPER(TRIM(Datos!G599&amp;""))="SI",UPPER(TRIM(Datos!G599&amp;""))="NO"),IF(ISNUMBER(Datos!G599),AND(OR(G$1005="",Datos!G599&gt;=G$1005),OR(G$1006="",Datos!G599&lt;=G$1006)),FALSE),TRUE))))</f>
        <v>0.0</v>
      </c>
      <c r="H599">
        <f>IF(Datos!H599="",0,IF(AND(H$1008&lt;&gt;"",Datos!H599=H$1008),0,IF(H$1004=0,0,1-CHOOSE(H$1004,IF(ISNUMBER(Datos!H599),AND(OR(H$1005="",Datos!H599&gt;=H$1005),OR(H$1006="",Datos!H599&lt;=H$1006)),FALSE),IF(ISNUMBER(Datos!H599),AND(Datos!H599=INT(Datos!H599),AND(OR(H$1005="",Datos!H599&gt;=H$1005),OR(H$1006="",Datos!H599&lt;=H$1006))),FALSE),OR(ISNUMBER(FIND(";"&amp;UPPER(TRIM(Datos!H599&amp;""))&amp;"=",H$1007)),ISNUMBER(FIND(";"&amp;UPPER(TRIM(Datos!H599&amp;""))&amp;";",H$1007))),OR(UPPER(TRIM(Datos!H599&amp;""))="SÍ",UPPER(TRIM(Datos!H599&amp;""))="SI",UPPER(TRIM(Datos!H599&amp;""))="NO"),IF(ISNUMBER(Datos!H599),AND(OR(H$1005="",Datos!H599&gt;=H$1005),OR(H$1006="",Datos!H599&lt;=H$1006)),FALSE),TRUE))))</f>
        <v>0.0</v>
      </c>
      <c r="I599">
        <f>IF(Datos!I599="",0,IF(AND(I$1008&lt;&gt;"",Datos!I599=I$1008),0,IF(I$1004=0,0,1-CHOOSE(I$1004,IF(ISNUMBER(Datos!I599),AND(OR(I$1005="",Datos!I599&gt;=I$1005),OR(I$1006="",Datos!I599&lt;=I$1006)),FALSE),IF(ISNUMBER(Datos!I599),AND(Datos!I599=INT(Datos!I599),AND(OR(I$1005="",Datos!I599&gt;=I$1005),OR(I$1006="",Datos!I599&lt;=I$1006))),FALSE),OR(ISNUMBER(FIND(";"&amp;UPPER(TRIM(Datos!I599&amp;""))&amp;"=",I$1007)),ISNUMBER(FIND(";"&amp;UPPER(TRIM(Datos!I599&amp;""))&amp;";",I$1007))),OR(UPPER(TRIM(Datos!I599&amp;""))="SÍ",UPPER(TRIM(Datos!I599&amp;""))="SI",UPPER(TRIM(Datos!I599&amp;""))="NO"),IF(ISNUMBER(Datos!I599),AND(OR(I$1005="",Datos!I599&gt;=I$1005),OR(I$1006="",Datos!I599&lt;=I$1006)),FALSE),TRUE))))</f>
        <v>0.0</v>
      </c>
      <c r="J599">
        <f>IF(Datos!J599="",0,IF(AND(J$1008&lt;&gt;"",Datos!J599=J$1008),0,IF(J$1004=0,0,1-CHOOSE(J$1004,IF(ISNUMBER(Datos!J599),AND(OR(J$1005="",Datos!J599&gt;=J$1005),OR(J$1006="",Datos!J599&lt;=J$1006)),FALSE),IF(ISNUMBER(Datos!J599),AND(Datos!J599=INT(Datos!J599),AND(OR(J$1005="",Datos!J599&gt;=J$1005),OR(J$1006="",Datos!J599&lt;=J$1006))),FALSE),OR(ISNUMBER(FIND(";"&amp;UPPER(TRIM(Datos!J599&amp;""))&amp;"=",J$1007)),ISNUMBER(FIND(";"&amp;UPPER(TRIM(Datos!J599&amp;""))&amp;";",J$1007))),OR(UPPER(TRIM(Datos!J599&amp;""))="SÍ",UPPER(TRIM(Datos!J599&amp;""))="SI",UPPER(TRIM(Datos!J599&amp;""))="NO"),IF(ISNUMBER(Datos!J599),AND(OR(J$1005="",Datos!J599&gt;=J$1005),OR(J$1006="",Datos!J599&lt;=J$1006)),FALSE),TRUE))))</f>
        <v>0.0</v>
      </c>
      <c r="K599">
        <f>IF(Datos!K599="",0,IF(AND(K$1008&lt;&gt;"",Datos!K599=K$1008),0,IF(K$1004=0,0,1-CHOOSE(K$1004,IF(ISNUMBER(Datos!K599),AND(OR(K$1005="",Datos!K599&gt;=K$1005),OR(K$1006="",Datos!K599&lt;=K$1006)),FALSE),IF(ISNUMBER(Datos!K599),AND(Datos!K599=INT(Datos!K599),AND(OR(K$1005="",Datos!K599&gt;=K$1005),OR(K$1006="",Datos!K599&lt;=K$1006))),FALSE),OR(ISNUMBER(FIND(";"&amp;UPPER(TRIM(Datos!K599&amp;""))&amp;"=",K$1007)),ISNUMBER(FIND(";"&amp;UPPER(TRIM(Datos!K599&amp;""))&amp;";",K$1007))),OR(UPPER(TRIM(Datos!K599&amp;""))="SÍ",UPPER(TRIM(Datos!K599&amp;""))="SI",UPPER(TRIM(Datos!K599&amp;""))="NO"),IF(ISNUMBER(Datos!K599),AND(OR(K$1005="",Datos!K599&gt;=K$1005),OR(K$1006="",Datos!K599&lt;=K$1006)),FALSE),TRUE))))</f>
        <v>0.0</v>
      </c>
      <c r="L599">
        <f>IF(Datos!L599="",0,IF(AND(L$1008&lt;&gt;"",Datos!L599=L$1008),0,IF(L$1004=0,0,1-CHOOSE(L$1004,IF(ISNUMBER(Datos!L599),AND(OR(L$1005="",Datos!L599&gt;=L$1005),OR(L$1006="",Datos!L599&lt;=L$1006)),FALSE),IF(ISNUMBER(Datos!L599),AND(Datos!L599=INT(Datos!L599),AND(OR(L$1005="",Datos!L599&gt;=L$1005),OR(L$1006="",Datos!L599&lt;=L$1006))),FALSE),OR(ISNUMBER(FIND(";"&amp;UPPER(TRIM(Datos!L599&amp;""))&amp;"=",L$1007)),ISNUMBER(FIND(";"&amp;UPPER(TRIM(Datos!L599&amp;""))&amp;";",L$1007))),OR(UPPER(TRIM(Datos!L599&amp;""))="SÍ",UPPER(TRIM(Datos!L599&amp;""))="SI",UPPER(TRIM(Datos!L599&amp;""))="NO"),IF(ISNUMBER(Datos!L599),AND(OR(L$1005="",Datos!L599&gt;=L$1005),OR(L$1006="",Datos!L599&lt;=L$1006)),FALSE),TRUE))))</f>
        <v>0.0</v>
      </c>
      <c r="M599">
        <f>IF(Datos!M599="",0,IF(AND(M$1008&lt;&gt;"",Datos!M599=M$1008),0,IF(M$1004=0,0,1-CHOOSE(M$1004,IF(ISNUMBER(Datos!M599),AND(OR(M$1005="",Datos!M599&gt;=M$1005),OR(M$1006="",Datos!M599&lt;=M$1006)),FALSE),IF(ISNUMBER(Datos!M599),AND(Datos!M599=INT(Datos!M599),AND(OR(M$1005="",Datos!M599&gt;=M$1005),OR(M$1006="",Datos!M599&lt;=M$1006))),FALSE),OR(ISNUMBER(FIND(";"&amp;UPPER(TRIM(Datos!M599&amp;""))&amp;"=",M$1007)),ISNUMBER(FIND(";"&amp;UPPER(TRIM(Datos!M599&amp;""))&amp;";",M$1007))),OR(UPPER(TRIM(Datos!M599&amp;""))="SÍ",UPPER(TRIM(Datos!M599&amp;""))="SI",UPPER(TRIM(Datos!M599&amp;""))="NO"),IF(ISNUMBER(Datos!M599),AND(OR(M$1005="",Datos!M599&gt;=M$1005),OR(M$1006="",Datos!M599&lt;=M$1006)),FALSE),TRUE))))</f>
        <v>0.0</v>
      </c>
      <c r="N599">
        <f>IF(Datos!N599="",0,IF(AND(N$1008&lt;&gt;"",Datos!N599=N$1008),0,IF(N$1004=0,0,1-CHOOSE(N$1004,IF(ISNUMBER(Datos!N599),AND(OR(N$1005="",Datos!N599&gt;=N$1005),OR(N$1006="",Datos!N599&lt;=N$1006)),FALSE),IF(ISNUMBER(Datos!N599),AND(Datos!N599=INT(Datos!N599),AND(OR(N$1005="",Datos!N599&gt;=N$1005),OR(N$1006="",Datos!N599&lt;=N$1006))),FALSE),OR(ISNUMBER(FIND(";"&amp;UPPER(TRIM(Datos!N599&amp;""))&amp;"=",N$1007)),ISNUMBER(FIND(";"&amp;UPPER(TRIM(Datos!N599&amp;""))&amp;";",N$1007))),OR(UPPER(TRIM(Datos!N599&amp;""))="SÍ",UPPER(TRIM(Datos!N599&amp;""))="SI",UPPER(TRIM(Datos!N599&amp;""))="NO"),IF(ISNUMBER(Datos!N599),AND(OR(N$1005="",Datos!N599&gt;=N$1005),OR(N$1006="",Datos!N599&lt;=N$1006)),FALSE),TRUE))))</f>
        <v>0.0</v>
      </c>
      <c r="O599">
        <f>IF(Datos!O599="",0,IF(AND(O$1008&lt;&gt;"",Datos!O599=O$1008),0,IF(O$1004=0,0,1-CHOOSE(O$1004,IF(ISNUMBER(Datos!O599),AND(OR(O$1005="",Datos!O599&gt;=O$1005),OR(O$1006="",Datos!O599&lt;=O$1006)),FALSE),IF(ISNUMBER(Datos!O599),AND(Datos!O599=INT(Datos!O599),AND(OR(O$1005="",Datos!O599&gt;=O$1005),OR(O$1006="",Datos!O599&lt;=O$1006))),FALSE),OR(ISNUMBER(FIND(";"&amp;UPPER(TRIM(Datos!O599&amp;""))&amp;"=",O$1007)),ISNUMBER(FIND(";"&amp;UPPER(TRIM(Datos!O599&amp;""))&amp;";",O$1007))),OR(UPPER(TRIM(Datos!O599&amp;""))="SÍ",UPPER(TRIM(Datos!O599&amp;""))="SI",UPPER(TRIM(Datos!O599&amp;""))="NO"),IF(ISNUMBER(Datos!O599),AND(OR(O$1005="",Datos!O599&gt;=O$1005),OR(O$1006="",Datos!O599&lt;=O$1006)),FALSE),TRUE))))</f>
        <v>0.0</v>
      </c>
      <c r="P599">
        <f>IF(Datos!P599="",0,IF(AND(P$1008&lt;&gt;"",Datos!P599=P$1008),0,IF(P$1004=0,0,1-CHOOSE(P$1004,IF(ISNUMBER(Datos!P599),AND(OR(P$1005="",Datos!P599&gt;=P$1005),OR(P$1006="",Datos!P599&lt;=P$1006)),FALSE),IF(ISNUMBER(Datos!P599),AND(Datos!P599=INT(Datos!P599),AND(OR(P$1005="",Datos!P599&gt;=P$1005),OR(P$1006="",Datos!P599&lt;=P$1006))),FALSE),OR(ISNUMBER(FIND(";"&amp;UPPER(TRIM(Datos!P599&amp;""))&amp;"=",P$1007)),ISNUMBER(FIND(";"&amp;UPPER(TRIM(Datos!P599&amp;""))&amp;";",P$1007))),OR(UPPER(TRIM(Datos!P599&amp;""))="SÍ",UPPER(TRIM(Datos!P599&amp;""))="SI",UPPER(TRIM(Datos!P599&amp;""))="NO"),IF(ISNUMBER(Datos!P599),AND(OR(P$1005="",Datos!P599&gt;=P$1005),OR(P$1006="",Datos!P599&lt;=P$1006)),FALSE),TRUE))))</f>
        <v>0.0</v>
      </c>
      <c r="Q599">
        <f>IF(Datos!Q599="",0,IF(AND(Q$1008&lt;&gt;"",Datos!Q599=Q$1008),0,IF(Q$1004=0,0,1-CHOOSE(Q$1004,IF(ISNUMBER(Datos!Q599),AND(OR(Q$1005="",Datos!Q599&gt;=Q$1005),OR(Q$1006="",Datos!Q599&lt;=Q$1006)),FALSE),IF(ISNUMBER(Datos!Q599),AND(Datos!Q599=INT(Datos!Q599),AND(OR(Q$1005="",Datos!Q599&gt;=Q$1005),OR(Q$1006="",Datos!Q599&lt;=Q$1006))),FALSE),OR(ISNUMBER(FIND(";"&amp;UPPER(TRIM(Datos!Q599&amp;""))&amp;"=",Q$1007)),ISNUMBER(FIND(";"&amp;UPPER(TRIM(Datos!Q599&amp;""))&amp;";",Q$1007))),OR(UPPER(TRIM(Datos!Q599&amp;""))="SÍ",UPPER(TRIM(Datos!Q599&amp;""))="SI",UPPER(TRIM(Datos!Q599&amp;""))="NO"),IF(ISNUMBER(Datos!Q599),AND(OR(Q$1005="",Datos!Q599&gt;=Q$1005),OR(Q$1006="",Datos!Q599&lt;=Q$1006)),FALSE),TRUE))))</f>
        <v>0.0</v>
      </c>
      <c r="R599">
        <f>IF(Datos!R599="",0,IF(AND(R$1008&lt;&gt;"",Datos!R599=R$1008),0,IF(R$1004=0,0,1-CHOOSE(R$1004,IF(ISNUMBER(Datos!R599),AND(OR(R$1005="",Datos!R599&gt;=R$1005),OR(R$1006="",Datos!R599&lt;=R$1006)),FALSE),IF(ISNUMBER(Datos!R599),AND(Datos!R599=INT(Datos!R599),AND(OR(R$1005="",Datos!R599&gt;=R$1005),OR(R$1006="",Datos!R599&lt;=R$1006))),FALSE),OR(ISNUMBER(FIND(";"&amp;UPPER(TRIM(Datos!R599&amp;""))&amp;"=",R$1007)),ISNUMBER(FIND(";"&amp;UPPER(TRIM(Datos!R599&amp;""))&amp;";",R$1007))),OR(UPPER(TRIM(Datos!R599&amp;""))="SÍ",UPPER(TRIM(Datos!R599&amp;""))="SI",UPPER(TRIM(Datos!R599&amp;""))="NO"),IF(ISNUMBER(Datos!R599),AND(OR(R$1005="",Datos!R599&gt;=R$1005),OR(R$1006="",Datos!R599&lt;=R$1006)),FALSE),TRUE))))</f>
        <v>0.0</v>
      </c>
      <c r="S599">
        <f>IF(Datos!S599="",0,IF(AND(S$1008&lt;&gt;"",Datos!S599=S$1008),0,IF(S$1004=0,0,1-CHOOSE(S$1004,IF(ISNUMBER(Datos!S599),AND(OR(S$1005="",Datos!S599&gt;=S$1005),OR(S$1006="",Datos!S599&lt;=S$1006)),FALSE),IF(ISNUMBER(Datos!S599),AND(Datos!S599=INT(Datos!S599),AND(OR(S$1005="",Datos!S599&gt;=S$1005),OR(S$1006="",Datos!S599&lt;=S$1006))),FALSE),OR(ISNUMBER(FIND(";"&amp;UPPER(TRIM(Datos!S599&amp;""))&amp;"=",S$1007)),ISNUMBER(FIND(";"&amp;UPPER(TRIM(Datos!S599&amp;""))&amp;";",S$1007))),OR(UPPER(TRIM(Datos!S599&amp;""))="SÍ",UPPER(TRIM(Datos!S599&amp;""))="SI",UPPER(TRIM(Datos!S599&amp;""))="NO"),IF(ISNUMBER(Datos!S599),AND(OR(S$1005="",Datos!S599&gt;=S$1005),OR(S$1006="",Datos!S599&lt;=S$1006)),FALSE),TRUE))))</f>
        <v>0.0</v>
      </c>
      <c r="T599">
        <f>IF(Datos!T599="",0,IF(AND(T$1008&lt;&gt;"",Datos!T599=T$1008),0,IF(T$1004=0,0,1-CHOOSE(T$1004,IF(ISNUMBER(Datos!T599),AND(OR(T$1005="",Datos!T599&gt;=T$1005),OR(T$1006="",Datos!T599&lt;=T$1006)),FALSE),IF(ISNUMBER(Datos!T599),AND(Datos!T599=INT(Datos!T599),AND(OR(T$1005="",Datos!T599&gt;=T$1005),OR(T$1006="",Datos!T599&lt;=T$1006))),FALSE),OR(ISNUMBER(FIND(";"&amp;UPPER(TRIM(Datos!T599&amp;""))&amp;"=",T$1007)),ISNUMBER(FIND(";"&amp;UPPER(TRIM(Datos!T599&amp;""))&amp;";",T$1007))),OR(UPPER(TRIM(Datos!T599&amp;""))="SÍ",UPPER(TRIM(Datos!T599&amp;""))="SI",UPPER(TRIM(Datos!T599&amp;""))="NO"),IF(ISNUMBER(Datos!T599),AND(OR(T$1005="",Datos!T599&gt;=T$1005),OR(T$1006="",Datos!T599&lt;=T$1006)),FALSE),TRUE))))</f>
        <v>0.0</v>
      </c>
      <c r="U599">
        <f>IF(Datos!U599="",0,IF(AND(U$1008&lt;&gt;"",Datos!U599=U$1008),0,IF(U$1004=0,0,1-CHOOSE(U$1004,IF(ISNUMBER(Datos!U599),AND(OR(U$1005="",Datos!U599&gt;=U$1005),OR(U$1006="",Datos!U599&lt;=U$1006)),FALSE),IF(ISNUMBER(Datos!U599),AND(Datos!U599=INT(Datos!U599),AND(OR(U$1005="",Datos!U599&gt;=U$1005),OR(U$1006="",Datos!U599&lt;=U$1006))),FALSE),OR(ISNUMBER(FIND(";"&amp;UPPER(TRIM(Datos!U599&amp;""))&amp;"=",U$1007)),ISNUMBER(FIND(";"&amp;UPPER(TRIM(Datos!U599&amp;""))&amp;";",U$1007))),OR(UPPER(TRIM(Datos!U599&amp;""))="SÍ",UPPER(TRIM(Datos!U599&amp;""))="SI",UPPER(TRIM(Datos!U599&amp;""))="NO"),IF(ISNUMBER(Datos!U599),AND(OR(U$1005="",Datos!U599&gt;=U$1005),OR(U$1006="",Datos!U599&lt;=U$1006)),FALSE),TRUE))))</f>
        <v>0.0</v>
      </c>
      <c r="V599">
        <f>IF(Datos!V599="",0,IF(AND(V$1008&lt;&gt;"",Datos!V599=V$1008),0,IF(V$1004=0,0,1-CHOOSE(V$1004,IF(ISNUMBER(Datos!V599),AND(OR(V$1005="",Datos!V599&gt;=V$1005),OR(V$1006="",Datos!V599&lt;=V$1006)),FALSE),IF(ISNUMBER(Datos!V599),AND(Datos!V599=INT(Datos!V599),AND(OR(V$1005="",Datos!V599&gt;=V$1005),OR(V$1006="",Datos!V599&lt;=V$1006))),FALSE),OR(ISNUMBER(FIND(";"&amp;UPPER(TRIM(Datos!V599&amp;""))&amp;"=",V$1007)),ISNUMBER(FIND(";"&amp;UPPER(TRIM(Datos!V599&amp;""))&amp;";",V$1007))),OR(UPPER(TRIM(Datos!V599&amp;""))="SÍ",UPPER(TRIM(Datos!V599&amp;""))="SI",UPPER(TRIM(Datos!V599&amp;""))="NO"),IF(ISNUMBER(Datos!V599),AND(OR(V$1005="",Datos!V599&gt;=V$1005),OR(V$1006="",Datos!V599&lt;=V$1006)),FALSE),TRUE))))</f>
        <v>0.0</v>
      </c>
      <c r="W599">
        <f>IF(Datos!W599="",0,IF(AND(W$1008&lt;&gt;"",Datos!W599=W$1008),0,IF(W$1004=0,0,1-CHOOSE(W$1004,IF(ISNUMBER(Datos!W599),AND(OR(W$1005="",Datos!W599&gt;=W$1005),OR(W$1006="",Datos!W599&lt;=W$1006)),FALSE),IF(ISNUMBER(Datos!W599),AND(Datos!W599=INT(Datos!W599),AND(OR(W$1005="",Datos!W599&gt;=W$1005),OR(W$1006="",Datos!W599&lt;=W$1006))),FALSE),OR(ISNUMBER(FIND(";"&amp;UPPER(TRIM(Datos!W599&amp;""))&amp;"=",W$1007)),ISNUMBER(FIND(";"&amp;UPPER(TRIM(Datos!W599&amp;""))&amp;";",W$1007))),OR(UPPER(TRIM(Datos!W599&amp;""))="SÍ",UPPER(TRIM(Datos!W599&amp;""))="SI",UPPER(TRIM(Datos!W599&amp;""))="NO"),IF(ISNUMBER(Datos!W599),AND(OR(W$1005="",Datos!W599&gt;=W$1005),OR(W$1006="",Datos!W599&lt;=W$1006)),FALSE),TRUE))))</f>
        <v>0.0</v>
      </c>
      <c r="X599">
        <f>IF(Datos!X599="",0,IF(AND(X$1008&lt;&gt;"",Datos!X599=X$1008),0,IF(X$1004=0,0,1-CHOOSE(X$1004,IF(ISNUMBER(Datos!X599),AND(OR(X$1005="",Datos!X599&gt;=X$1005),OR(X$1006="",Datos!X599&lt;=X$1006)),FALSE),IF(ISNUMBER(Datos!X599),AND(Datos!X599=INT(Datos!X599),AND(OR(X$1005="",Datos!X599&gt;=X$1005),OR(X$1006="",Datos!X599&lt;=X$1006))),FALSE),OR(ISNUMBER(FIND(";"&amp;UPPER(TRIM(Datos!X599&amp;""))&amp;"=",X$1007)),ISNUMBER(FIND(";"&amp;UPPER(TRIM(Datos!X599&amp;""))&amp;";",X$1007))),OR(UPPER(TRIM(Datos!X599&amp;""))="SÍ",UPPER(TRIM(Datos!X599&amp;""))="SI",UPPER(TRIM(Datos!X599&amp;""))="NO"),IF(ISNUMBER(Datos!X599),AND(OR(X$1005="",Datos!X599&gt;=X$1005),OR(X$1006="",Datos!X599&lt;=X$1006)),FALSE),TRUE))))</f>
        <v>0.0</v>
      </c>
      <c r="Y599">
        <f>IF(Datos!Y599="",0,IF(AND(Y$1008&lt;&gt;"",Datos!Y599=Y$1008),0,IF(Y$1004=0,0,1-CHOOSE(Y$1004,IF(ISNUMBER(Datos!Y599),AND(OR(Y$1005="",Datos!Y599&gt;=Y$1005),OR(Y$1006="",Datos!Y599&lt;=Y$1006)),FALSE),IF(ISNUMBER(Datos!Y599),AND(Datos!Y599=INT(Datos!Y599),AND(OR(Y$1005="",Datos!Y599&gt;=Y$1005),OR(Y$1006="",Datos!Y599&lt;=Y$1006))),FALSE),OR(ISNUMBER(FIND(";"&amp;UPPER(TRIM(Datos!Y599&amp;""))&amp;"=",Y$1007)),ISNUMBER(FIND(";"&amp;UPPER(TRIM(Datos!Y599&amp;""))&amp;";",Y$1007))),OR(UPPER(TRIM(Datos!Y599&amp;""))="SÍ",UPPER(TRIM(Datos!Y599&amp;""))="SI",UPPER(TRIM(Datos!Y599&amp;""))="NO"),IF(ISNUMBER(Datos!Y599),AND(OR(Y$1005="",Datos!Y599&gt;=Y$1005),OR(Y$1006="",Datos!Y599&lt;=Y$1006)),FALSE),TRUE))))</f>
        <v>0.0</v>
      </c>
      <c r="Z599">
        <f>IF(Datos!Z599="",0,IF(AND(Z$1008&lt;&gt;"",Datos!Z599=Z$1008),0,IF(Z$1004=0,0,1-CHOOSE(Z$1004,IF(ISNUMBER(Datos!Z599),AND(OR(Z$1005="",Datos!Z599&gt;=Z$1005),OR(Z$1006="",Datos!Z599&lt;=Z$1006)),FALSE),IF(ISNUMBER(Datos!Z599),AND(Datos!Z599=INT(Datos!Z599),AND(OR(Z$1005="",Datos!Z599&gt;=Z$1005),OR(Z$1006="",Datos!Z599&lt;=Z$1006))),FALSE),OR(ISNUMBER(FIND(";"&amp;UPPER(TRIM(Datos!Z599&amp;""))&amp;"=",Z$1007)),ISNUMBER(FIND(";"&amp;UPPER(TRIM(Datos!Z599&amp;""))&amp;";",Z$1007))),OR(UPPER(TRIM(Datos!Z599&amp;""))="SÍ",UPPER(TRIM(Datos!Z599&amp;""))="SI",UPPER(TRIM(Datos!Z599&amp;""))="NO"),IF(ISNUMBER(Datos!Z599),AND(OR(Z$1005="",Datos!Z599&gt;=Z$1005),OR(Z$1006="",Datos!Z599&lt;=Z$1006)),FALSE),TRUE))))</f>
        <v>0.0</v>
      </c>
      <c r="AA599">
        <f>IF(Datos!AA599="",0,IF(AND(AA$1008&lt;&gt;"",Datos!AA599=AA$1008),0,IF(AA$1004=0,0,1-CHOOSE(AA$1004,IF(ISNUMBER(Datos!AA599),AND(OR(AA$1005="",Datos!AA599&gt;=AA$1005),OR(AA$1006="",Datos!AA599&lt;=AA$1006)),FALSE),IF(ISNUMBER(Datos!AA599),AND(Datos!AA599=INT(Datos!AA599),AND(OR(AA$1005="",Datos!AA599&gt;=AA$1005),OR(AA$1006="",Datos!AA599&lt;=AA$1006))),FALSE),OR(ISNUMBER(FIND(";"&amp;UPPER(TRIM(Datos!AA599&amp;""))&amp;"=",AA$1007)),ISNUMBER(FIND(";"&amp;UPPER(TRIM(Datos!AA599&amp;""))&amp;";",AA$1007))),OR(UPPER(TRIM(Datos!AA599&amp;""))="SÍ",UPPER(TRIM(Datos!AA599&amp;""))="SI",UPPER(TRIM(Datos!AA599&amp;""))="NO"),IF(ISNUMBER(Datos!AA599),AND(OR(AA$1005="",Datos!AA599&gt;=AA$1005),OR(AA$1006="",Datos!AA599&lt;=AA$1006)),FALSE),TRUE))))</f>
        <v>0.0</v>
      </c>
      <c r="AB599">
        <f>IF(Datos!AB599="",0,IF(AND(AB$1008&lt;&gt;"",Datos!AB599=AB$1008),0,IF(AB$1004=0,0,1-CHOOSE(AB$1004,IF(ISNUMBER(Datos!AB599),AND(OR(AB$1005="",Datos!AB599&gt;=AB$1005),OR(AB$1006="",Datos!AB599&lt;=AB$1006)),FALSE),IF(ISNUMBER(Datos!AB599),AND(Datos!AB599=INT(Datos!AB599),AND(OR(AB$1005="",Datos!AB599&gt;=AB$1005),OR(AB$1006="",Datos!AB599&lt;=AB$1006))),FALSE),OR(ISNUMBER(FIND(";"&amp;UPPER(TRIM(Datos!AB599&amp;""))&amp;"=",AB$1007)),ISNUMBER(FIND(";"&amp;UPPER(TRIM(Datos!AB599&amp;""))&amp;";",AB$1007))),OR(UPPER(TRIM(Datos!AB599&amp;""))="SÍ",UPPER(TRIM(Datos!AB599&amp;""))="SI",UPPER(TRIM(Datos!AB599&amp;""))="NO"),IF(ISNUMBER(Datos!AB599),AND(OR(AB$1005="",Datos!AB599&gt;=AB$1005),OR(AB$1006="",Datos!AB599&lt;=AB$1006)),FALSE),TRUE))))</f>
        <v>0.0</v>
      </c>
      <c r="AC599">
        <f>IF(Datos!AC599="",0,IF(AND(AC$1008&lt;&gt;"",Datos!AC599=AC$1008),0,IF(AC$1004=0,0,1-CHOOSE(AC$1004,IF(ISNUMBER(Datos!AC599),AND(OR(AC$1005="",Datos!AC599&gt;=AC$1005),OR(AC$1006="",Datos!AC599&lt;=AC$1006)),FALSE),IF(ISNUMBER(Datos!AC599),AND(Datos!AC599=INT(Datos!AC599),AND(OR(AC$1005="",Datos!AC599&gt;=AC$1005),OR(AC$1006="",Datos!AC599&lt;=AC$1006))),FALSE),OR(ISNUMBER(FIND(";"&amp;UPPER(TRIM(Datos!AC599&amp;""))&amp;"=",AC$1007)),ISNUMBER(FIND(";"&amp;UPPER(TRIM(Datos!AC599&amp;""))&amp;";",AC$1007))),OR(UPPER(TRIM(Datos!AC599&amp;""))="SÍ",UPPER(TRIM(Datos!AC599&amp;""))="SI",UPPER(TRIM(Datos!AC599&amp;""))="NO"),IF(ISNUMBER(Datos!AC599),AND(OR(AC$1005="",Datos!AC599&gt;=AC$1005),OR(AC$1006="",Datos!AC599&lt;=AC$1006)),FALSE),TRUE))))</f>
        <v>0.0</v>
      </c>
      <c r="AD599">
        <f>IF(Datos!AD599="",0,IF(AND(AD$1008&lt;&gt;"",Datos!AD599=AD$1008),0,IF(AD$1004=0,0,1-CHOOSE(AD$1004,IF(ISNUMBER(Datos!AD599),AND(OR(AD$1005="",Datos!AD599&gt;=AD$1005),OR(AD$1006="",Datos!AD599&lt;=AD$1006)),FALSE),IF(ISNUMBER(Datos!AD599),AND(Datos!AD599=INT(Datos!AD599),AND(OR(AD$1005="",Datos!AD599&gt;=AD$1005),OR(AD$1006="",Datos!AD599&lt;=AD$1006))),FALSE),OR(ISNUMBER(FIND(";"&amp;UPPER(TRIM(Datos!AD599&amp;""))&amp;"=",AD$1007)),ISNUMBER(FIND(";"&amp;UPPER(TRIM(Datos!AD599&amp;""))&amp;";",AD$1007))),OR(UPPER(TRIM(Datos!AD599&amp;""))="SÍ",UPPER(TRIM(Datos!AD599&amp;""))="SI",UPPER(TRIM(Datos!AD599&amp;""))="NO"),IF(ISNUMBER(Datos!AD599),AND(OR(AD$1005="",Datos!AD599&gt;=AD$1005),OR(AD$1006="",Datos!AD599&lt;=AD$1006)),FALSE),TRUE))))</f>
        <v>0.0</v>
      </c>
      <c r="AE599">
        <f>IF(Datos!AE599="",0,IF(AND(AE$1008&lt;&gt;"",Datos!AE599=AE$1008),0,IF(AE$1004=0,0,1-CHOOSE(AE$1004,IF(ISNUMBER(Datos!AE599),AND(OR(AE$1005="",Datos!AE599&gt;=AE$1005),OR(AE$1006="",Datos!AE599&lt;=AE$1006)),FALSE),IF(ISNUMBER(Datos!AE599),AND(Datos!AE599=INT(Datos!AE599),AND(OR(AE$1005="",Datos!AE599&gt;=AE$1005),OR(AE$1006="",Datos!AE599&lt;=AE$1006))),FALSE),OR(ISNUMBER(FIND(";"&amp;UPPER(TRIM(Datos!AE599&amp;""))&amp;"=",AE$1007)),ISNUMBER(FIND(";"&amp;UPPER(TRIM(Datos!AE599&amp;""))&amp;";",AE$1007))),OR(UPPER(TRIM(Datos!AE599&amp;""))="SÍ",UPPER(TRIM(Datos!AE599&amp;""))="SI",UPPER(TRIM(Datos!AE599&amp;""))="NO"),IF(ISNUMBER(Datos!AE599),AND(OR(AE$1005="",Datos!AE599&gt;=AE$1005),OR(AE$1006="",Datos!AE599&lt;=AE$1006)),FALSE),TRUE))))</f>
        <v>0.0</v>
      </c>
    </row>
    <row r="600" spans="2:31">
      <c r="B600">
        <f>IF(Datos!B600="",0,IF(AND(B$1008&lt;&gt;"",Datos!B600=B$1008),0,IF(B$1004=0,0,1-CHOOSE(B$1004,IF(ISNUMBER(Datos!B600),AND(OR(B$1005="",Datos!B600&gt;=B$1005),OR(B$1006="",Datos!B600&lt;=B$1006)),FALSE),IF(ISNUMBER(Datos!B600),AND(Datos!B600=INT(Datos!B600),AND(OR(B$1005="",Datos!B600&gt;=B$1005),OR(B$1006="",Datos!B600&lt;=B$1006))),FALSE),OR(ISNUMBER(FIND(";"&amp;UPPER(TRIM(Datos!B600&amp;""))&amp;"=",B$1007)),ISNUMBER(FIND(";"&amp;UPPER(TRIM(Datos!B600&amp;""))&amp;";",B$1007))),OR(UPPER(TRIM(Datos!B600&amp;""))="SÍ",UPPER(TRIM(Datos!B600&amp;""))="SI",UPPER(TRIM(Datos!B600&amp;""))="NO"),IF(ISNUMBER(Datos!B600),AND(OR(B$1005="",Datos!B600&gt;=B$1005),OR(B$1006="",Datos!B600&lt;=B$1006)),FALSE),TRUE))))</f>
        <v>0.0</v>
      </c>
      <c r="C600">
        <f>IF(Datos!C600="",0,IF(AND(C$1008&lt;&gt;"",Datos!C600=C$1008),0,IF(C$1004=0,0,1-CHOOSE(C$1004,IF(ISNUMBER(Datos!C600),AND(OR(C$1005="",Datos!C600&gt;=C$1005),OR(C$1006="",Datos!C600&lt;=C$1006)),FALSE),IF(ISNUMBER(Datos!C600),AND(Datos!C600=INT(Datos!C600),AND(OR(C$1005="",Datos!C600&gt;=C$1005),OR(C$1006="",Datos!C600&lt;=C$1006))),FALSE),OR(ISNUMBER(FIND(";"&amp;UPPER(TRIM(Datos!C600&amp;""))&amp;"=",C$1007)),ISNUMBER(FIND(";"&amp;UPPER(TRIM(Datos!C600&amp;""))&amp;";",C$1007))),OR(UPPER(TRIM(Datos!C600&amp;""))="SÍ",UPPER(TRIM(Datos!C600&amp;""))="SI",UPPER(TRIM(Datos!C600&amp;""))="NO"),IF(ISNUMBER(Datos!C600),AND(OR(C$1005="",Datos!C600&gt;=C$1005),OR(C$1006="",Datos!C600&lt;=C$1006)),FALSE),TRUE))))</f>
        <v>0.0</v>
      </c>
      <c r="D600">
        <f>IF(Datos!D600="",0,IF(AND(D$1008&lt;&gt;"",Datos!D600=D$1008),0,IF(D$1004=0,0,1-CHOOSE(D$1004,IF(ISNUMBER(Datos!D600),AND(OR(D$1005="",Datos!D600&gt;=D$1005),OR(D$1006="",Datos!D600&lt;=D$1006)),FALSE),IF(ISNUMBER(Datos!D600),AND(Datos!D600=INT(Datos!D600),AND(OR(D$1005="",Datos!D600&gt;=D$1005),OR(D$1006="",Datos!D600&lt;=D$1006))),FALSE),OR(ISNUMBER(FIND(";"&amp;UPPER(TRIM(Datos!D600&amp;""))&amp;"=",D$1007)),ISNUMBER(FIND(";"&amp;UPPER(TRIM(Datos!D600&amp;""))&amp;";",D$1007))),OR(UPPER(TRIM(Datos!D600&amp;""))="SÍ",UPPER(TRIM(Datos!D600&amp;""))="SI",UPPER(TRIM(Datos!D600&amp;""))="NO"),IF(ISNUMBER(Datos!D600),AND(OR(D$1005="",Datos!D600&gt;=D$1005),OR(D$1006="",Datos!D600&lt;=D$1006)),FALSE),TRUE))))</f>
        <v>0.0</v>
      </c>
      <c r="E600">
        <f>IF(Datos!E600="",0,IF(AND(E$1008&lt;&gt;"",Datos!E600=E$1008),0,IF(E$1004=0,0,1-CHOOSE(E$1004,IF(ISNUMBER(Datos!E600),AND(OR(E$1005="",Datos!E600&gt;=E$1005),OR(E$1006="",Datos!E600&lt;=E$1006)),FALSE),IF(ISNUMBER(Datos!E600),AND(Datos!E600=INT(Datos!E600),AND(OR(E$1005="",Datos!E600&gt;=E$1005),OR(E$1006="",Datos!E600&lt;=E$1006))),FALSE),OR(ISNUMBER(FIND(";"&amp;UPPER(TRIM(Datos!E600&amp;""))&amp;"=",E$1007)),ISNUMBER(FIND(";"&amp;UPPER(TRIM(Datos!E600&amp;""))&amp;";",E$1007))),OR(UPPER(TRIM(Datos!E600&amp;""))="SÍ",UPPER(TRIM(Datos!E600&amp;""))="SI",UPPER(TRIM(Datos!E600&amp;""))="NO"),IF(ISNUMBER(Datos!E600),AND(OR(E$1005="",Datos!E600&gt;=E$1005),OR(E$1006="",Datos!E600&lt;=E$1006)),FALSE),TRUE))))</f>
        <v>0.0</v>
      </c>
      <c r="F600">
        <f>IF(Datos!F600="",0,IF(AND(F$1008&lt;&gt;"",Datos!F600=F$1008),0,IF(F$1004=0,0,1-CHOOSE(F$1004,IF(ISNUMBER(Datos!F600),AND(OR(F$1005="",Datos!F600&gt;=F$1005),OR(F$1006="",Datos!F600&lt;=F$1006)),FALSE),IF(ISNUMBER(Datos!F600),AND(Datos!F600=INT(Datos!F600),AND(OR(F$1005="",Datos!F600&gt;=F$1005),OR(F$1006="",Datos!F600&lt;=F$1006))),FALSE),OR(ISNUMBER(FIND(";"&amp;UPPER(TRIM(Datos!F600&amp;""))&amp;"=",F$1007)),ISNUMBER(FIND(";"&amp;UPPER(TRIM(Datos!F600&amp;""))&amp;";",F$1007))),OR(UPPER(TRIM(Datos!F600&amp;""))="SÍ",UPPER(TRIM(Datos!F600&amp;""))="SI",UPPER(TRIM(Datos!F600&amp;""))="NO"),IF(ISNUMBER(Datos!F600),AND(OR(F$1005="",Datos!F600&gt;=F$1005),OR(F$1006="",Datos!F600&lt;=F$1006)),FALSE),TRUE))))</f>
        <v>0.0</v>
      </c>
      <c r="G600">
        <f>IF(Datos!G600="",0,IF(AND(G$1008&lt;&gt;"",Datos!G600=G$1008),0,IF(G$1004=0,0,1-CHOOSE(G$1004,IF(ISNUMBER(Datos!G600),AND(OR(G$1005="",Datos!G600&gt;=G$1005),OR(G$1006="",Datos!G600&lt;=G$1006)),FALSE),IF(ISNUMBER(Datos!G600),AND(Datos!G600=INT(Datos!G600),AND(OR(G$1005="",Datos!G600&gt;=G$1005),OR(G$1006="",Datos!G600&lt;=G$1006))),FALSE),OR(ISNUMBER(FIND(";"&amp;UPPER(TRIM(Datos!G600&amp;""))&amp;"=",G$1007)),ISNUMBER(FIND(";"&amp;UPPER(TRIM(Datos!G600&amp;""))&amp;";",G$1007))),OR(UPPER(TRIM(Datos!G600&amp;""))="SÍ",UPPER(TRIM(Datos!G600&amp;""))="SI",UPPER(TRIM(Datos!G600&amp;""))="NO"),IF(ISNUMBER(Datos!G600),AND(OR(G$1005="",Datos!G600&gt;=G$1005),OR(G$1006="",Datos!G600&lt;=G$1006)),FALSE),TRUE))))</f>
        <v>0.0</v>
      </c>
      <c r="H600">
        <f>IF(Datos!H600="",0,IF(AND(H$1008&lt;&gt;"",Datos!H600=H$1008),0,IF(H$1004=0,0,1-CHOOSE(H$1004,IF(ISNUMBER(Datos!H600),AND(OR(H$1005="",Datos!H600&gt;=H$1005),OR(H$1006="",Datos!H600&lt;=H$1006)),FALSE),IF(ISNUMBER(Datos!H600),AND(Datos!H600=INT(Datos!H600),AND(OR(H$1005="",Datos!H600&gt;=H$1005),OR(H$1006="",Datos!H600&lt;=H$1006))),FALSE),OR(ISNUMBER(FIND(";"&amp;UPPER(TRIM(Datos!H600&amp;""))&amp;"=",H$1007)),ISNUMBER(FIND(";"&amp;UPPER(TRIM(Datos!H600&amp;""))&amp;";",H$1007))),OR(UPPER(TRIM(Datos!H600&amp;""))="SÍ",UPPER(TRIM(Datos!H600&amp;""))="SI",UPPER(TRIM(Datos!H600&amp;""))="NO"),IF(ISNUMBER(Datos!H600),AND(OR(H$1005="",Datos!H600&gt;=H$1005),OR(H$1006="",Datos!H600&lt;=H$1006)),FALSE),TRUE))))</f>
        <v>0.0</v>
      </c>
      <c r="I600">
        <f>IF(Datos!I600="",0,IF(AND(I$1008&lt;&gt;"",Datos!I600=I$1008),0,IF(I$1004=0,0,1-CHOOSE(I$1004,IF(ISNUMBER(Datos!I600),AND(OR(I$1005="",Datos!I600&gt;=I$1005),OR(I$1006="",Datos!I600&lt;=I$1006)),FALSE),IF(ISNUMBER(Datos!I600),AND(Datos!I600=INT(Datos!I600),AND(OR(I$1005="",Datos!I600&gt;=I$1005),OR(I$1006="",Datos!I600&lt;=I$1006))),FALSE),OR(ISNUMBER(FIND(";"&amp;UPPER(TRIM(Datos!I600&amp;""))&amp;"=",I$1007)),ISNUMBER(FIND(";"&amp;UPPER(TRIM(Datos!I600&amp;""))&amp;";",I$1007))),OR(UPPER(TRIM(Datos!I600&amp;""))="SÍ",UPPER(TRIM(Datos!I600&amp;""))="SI",UPPER(TRIM(Datos!I600&amp;""))="NO"),IF(ISNUMBER(Datos!I600),AND(OR(I$1005="",Datos!I600&gt;=I$1005),OR(I$1006="",Datos!I600&lt;=I$1006)),FALSE),TRUE))))</f>
        <v>0.0</v>
      </c>
      <c r="J600">
        <f>IF(Datos!J600="",0,IF(AND(J$1008&lt;&gt;"",Datos!J600=J$1008),0,IF(J$1004=0,0,1-CHOOSE(J$1004,IF(ISNUMBER(Datos!J600),AND(OR(J$1005="",Datos!J600&gt;=J$1005),OR(J$1006="",Datos!J600&lt;=J$1006)),FALSE),IF(ISNUMBER(Datos!J600),AND(Datos!J600=INT(Datos!J600),AND(OR(J$1005="",Datos!J600&gt;=J$1005),OR(J$1006="",Datos!J600&lt;=J$1006))),FALSE),OR(ISNUMBER(FIND(";"&amp;UPPER(TRIM(Datos!J600&amp;""))&amp;"=",J$1007)),ISNUMBER(FIND(";"&amp;UPPER(TRIM(Datos!J600&amp;""))&amp;";",J$1007))),OR(UPPER(TRIM(Datos!J600&amp;""))="SÍ",UPPER(TRIM(Datos!J600&amp;""))="SI",UPPER(TRIM(Datos!J600&amp;""))="NO"),IF(ISNUMBER(Datos!J600),AND(OR(J$1005="",Datos!J600&gt;=J$1005),OR(J$1006="",Datos!J600&lt;=J$1006)),FALSE),TRUE))))</f>
        <v>0.0</v>
      </c>
      <c r="K600">
        <f>IF(Datos!K600="",0,IF(AND(K$1008&lt;&gt;"",Datos!K600=K$1008),0,IF(K$1004=0,0,1-CHOOSE(K$1004,IF(ISNUMBER(Datos!K600),AND(OR(K$1005="",Datos!K600&gt;=K$1005),OR(K$1006="",Datos!K600&lt;=K$1006)),FALSE),IF(ISNUMBER(Datos!K600),AND(Datos!K600=INT(Datos!K600),AND(OR(K$1005="",Datos!K600&gt;=K$1005),OR(K$1006="",Datos!K600&lt;=K$1006))),FALSE),OR(ISNUMBER(FIND(";"&amp;UPPER(TRIM(Datos!K600&amp;""))&amp;"=",K$1007)),ISNUMBER(FIND(";"&amp;UPPER(TRIM(Datos!K600&amp;""))&amp;";",K$1007))),OR(UPPER(TRIM(Datos!K600&amp;""))="SÍ",UPPER(TRIM(Datos!K600&amp;""))="SI",UPPER(TRIM(Datos!K600&amp;""))="NO"),IF(ISNUMBER(Datos!K600),AND(OR(K$1005="",Datos!K600&gt;=K$1005),OR(K$1006="",Datos!K600&lt;=K$1006)),FALSE),TRUE))))</f>
        <v>0.0</v>
      </c>
      <c r="L600">
        <f>IF(Datos!L600="",0,IF(AND(L$1008&lt;&gt;"",Datos!L600=L$1008),0,IF(L$1004=0,0,1-CHOOSE(L$1004,IF(ISNUMBER(Datos!L600),AND(OR(L$1005="",Datos!L600&gt;=L$1005),OR(L$1006="",Datos!L600&lt;=L$1006)),FALSE),IF(ISNUMBER(Datos!L600),AND(Datos!L600=INT(Datos!L600),AND(OR(L$1005="",Datos!L600&gt;=L$1005),OR(L$1006="",Datos!L600&lt;=L$1006))),FALSE),OR(ISNUMBER(FIND(";"&amp;UPPER(TRIM(Datos!L600&amp;""))&amp;"=",L$1007)),ISNUMBER(FIND(";"&amp;UPPER(TRIM(Datos!L600&amp;""))&amp;";",L$1007))),OR(UPPER(TRIM(Datos!L600&amp;""))="SÍ",UPPER(TRIM(Datos!L600&amp;""))="SI",UPPER(TRIM(Datos!L600&amp;""))="NO"),IF(ISNUMBER(Datos!L600),AND(OR(L$1005="",Datos!L600&gt;=L$1005),OR(L$1006="",Datos!L600&lt;=L$1006)),FALSE),TRUE))))</f>
        <v>0.0</v>
      </c>
      <c r="M600">
        <f>IF(Datos!M600="",0,IF(AND(M$1008&lt;&gt;"",Datos!M600=M$1008),0,IF(M$1004=0,0,1-CHOOSE(M$1004,IF(ISNUMBER(Datos!M600),AND(OR(M$1005="",Datos!M600&gt;=M$1005),OR(M$1006="",Datos!M600&lt;=M$1006)),FALSE),IF(ISNUMBER(Datos!M600),AND(Datos!M600=INT(Datos!M600),AND(OR(M$1005="",Datos!M600&gt;=M$1005),OR(M$1006="",Datos!M600&lt;=M$1006))),FALSE),OR(ISNUMBER(FIND(";"&amp;UPPER(TRIM(Datos!M600&amp;""))&amp;"=",M$1007)),ISNUMBER(FIND(";"&amp;UPPER(TRIM(Datos!M600&amp;""))&amp;";",M$1007))),OR(UPPER(TRIM(Datos!M600&amp;""))="SÍ",UPPER(TRIM(Datos!M600&amp;""))="SI",UPPER(TRIM(Datos!M600&amp;""))="NO"),IF(ISNUMBER(Datos!M600),AND(OR(M$1005="",Datos!M600&gt;=M$1005),OR(M$1006="",Datos!M600&lt;=M$1006)),FALSE),TRUE))))</f>
        <v>0.0</v>
      </c>
      <c r="N600">
        <f>IF(Datos!N600="",0,IF(AND(N$1008&lt;&gt;"",Datos!N600=N$1008),0,IF(N$1004=0,0,1-CHOOSE(N$1004,IF(ISNUMBER(Datos!N600),AND(OR(N$1005="",Datos!N600&gt;=N$1005),OR(N$1006="",Datos!N600&lt;=N$1006)),FALSE),IF(ISNUMBER(Datos!N600),AND(Datos!N600=INT(Datos!N600),AND(OR(N$1005="",Datos!N600&gt;=N$1005),OR(N$1006="",Datos!N600&lt;=N$1006))),FALSE),OR(ISNUMBER(FIND(";"&amp;UPPER(TRIM(Datos!N600&amp;""))&amp;"=",N$1007)),ISNUMBER(FIND(";"&amp;UPPER(TRIM(Datos!N600&amp;""))&amp;";",N$1007))),OR(UPPER(TRIM(Datos!N600&amp;""))="SÍ",UPPER(TRIM(Datos!N600&amp;""))="SI",UPPER(TRIM(Datos!N600&amp;""))="NO"),IF(ISNUMBER(Datos!N600),AND(OR(N$1005="",Datos!N600&gt;=N$1005),OR(N$1006="",Datos!N600&lt;=N$1006)),FALSE),TRUE))))</f>
        <v>0.0</v>
      </c>
      <c r="O600">
        <f>IF(Datos!O600="",0,IF(AND(O$1008&lt;&gt;"",Datos!O600=O$1008),0,IF(O$1004=0,0,1-CHOOSE(O$1004,IF(ISNUMBER(Datos!O600),AND(OR(O$1005="",Datos!O600&gt;=O$1005),OR(O$1006="",Datos!O600&lt;=O$1006)),FALSE),IF(ISNUMBER(Datos!O600),AND(Datos!O600=INT(Datos!O600),AND(OR(O$1005="",Datos!O600&gt;=O$1005),OR(O$1006="",Datos!O600&lt;=O$1006))),FALSE),OR(ISNUMBER(FIND(";"&amp;UPPER(TRIM(Datos!O600&amp;""))&amp;"=",O$1007)),ISNUMBER(FIND(";"&amp;UPPER(TRIM(Datos!O600&amp;""))&amp;";",O$1007))),OR(UPPER(TRIM(Datos!O600&amp;""))="SÍ",UPPER(TRIM(Datos!O600&amp;""))="SI",UPPER(TRIM(Datos!O600&amp;""))="NO"),IF(ISNUMBER(Datos!O600),AND(OR(O$1005="",Datos!O600&gt;=O$1005),OR(O$1006="",Datos!O600&lt;=O$1006)),FALSE),TRUE))))</f>
        <v>0.0</v>
      </c>
      <c r="P600">
        <f>IF(Datos!P600="",0,IF(AND(P$1008&lt;&gt;"",Datos!P600=P$1008),0,IF(P$1004=0,0,1-CHOOSE(P$1004,IF(ISNUMBER(Datos!P600),AND(OR(P$1005="",Datos!P600&gt;=P$1005),OR(P$1006="",Datos!P600&lt;=P$1006)),FALSE),IF(ISNUMBER(Datos!P600),AND(Datos!P600=INT(Datos!P600),AND(OR(P$1005="",Datos!P600&gt;=P$1005),OR(P$1006="",Datos!P600&lt;=P$1006))),FALSE),OR(ISNUMBER(FIND(";"&amp;UPPER(TRIM(Datos!P600&amp;""))&amp;"=",P$1007)),ISNUMBER(FIND(";"&amp;UPPER(TRIM(Datos!P600&amp;""))&amp;";",P$1007))),OR(UPPER(TRIM(Datos!P600&amp;""))="SÍ",UPPER(TRIM(Datos!P600&amp;""))="SI",UPPER(TRIM(Datos!P600&amp;""))="NO"),IF(ISNUMBER(Datos!P600),AND(OR(P$1005="",Datos!P600&gt;=P$1005),OR(P$1006="",Datos!P600&lt;=P$1006)),FALSE),TRUE))))</f>
        <v>0.0</v>
      </c>
      <c r="Q600">
        <f>IF(Datos!Q600="",0,IF(AND(Q$1008&lt;&gt;"",Datos!Q600=Q$1008),0,IF(Q$1004=0,0,1-CHOOSE(Q$1004,IF(ISNUMBER(Datos!Q600),AND(OR(Q$1005="",Datos!Q600&gt;=Q$1005),OR(Q$1006="",Datos!Q600&lt;=Q$1006)),FALSE),IF(ISNUMBER(Datos!Q600),AND(Datos!Q600=INT(Datos!Q600),AND(OR(Q$1005="",Datos!Q600&gt;=Q$1005),OR(Q$1006="",Datos!Q600&lt;=Q$1006))),FALSE),OR(ISNUMBER(FIND(";"&amp;UPPER(TRIM(Datos!Q600&amp;""))&amp;"=",Q$1007)),ISNUMBER(FIND(";"&amp;UPPER(TRIM(Datos!Q600&amp;""))&amp;";",Q$1007))),OR(UPPER(TRIM(Datos!Q600&amp;""))="SÍ",UPPER(TRIM(Datos!Q600&amp;""))="SI",UPPER(TRIM(Datos!Q600&amp;""))="NO"),IF(ISNUMBER(Datos!Q600),AND(OR(Q$1005="",Datos!Q600&gt;=Q$1005),OR(Q$1006="",Datos!Q600&lt;=Q$1006)),FALSE),TRUE))))</f>
        <v>0.0</v>
      </c>
      <c r="R600">
        <f>IF(Datos!R600="",0,IF(AND(R$1008&lt;&gt;"",Datos!R600=R$1008),0,IF(R$1004=0,0,1-CHOOSE(R$1004,IF(ISNUMBER(Datos!R600),AND(OR(R$1005="",Datos!R600&gt;=R$1005),OR(R$1006="",Datos!R600&lt;=R$1006)),FALSE),IF(ISNUMBER(Datos!R600),AND(Datos!R600=INT(Datos!R600),AND(OR(R$1005="",Datos!R600&gt;=R$1005),OR(R$1006="",Datos!R600&lt;=R$1006))),FALSE),OR(ISNUMBER(FIND(";"&amp;UPPER(TRIM(Datos!R600&amp;""))&amp;"=",R$1007)),ISNUMBER(FIND(";"&amp;UPPER(TRIM(Datos!R600&amp;""))&amp;";",R$1007))),OR(UPPER(TRIM(Datos!R600&amp;""))="SÍ",UPPER(TRIM(Datos!R600&amp;""))="SI",UPPER(TRIM(Datos!R600&amp;""))="NO"),IF(ISNUMBER(Datos!R600),AND(OR(R$1005="",Datos!R600&gt;=R$1005),OR(R$1006="",Datos!R600&lt;=R$1006)),FALSE),TRUE))))</f>
        <v>0.0</v>
      </c>
      <c r="S600">
        <f>IF(Datos!S600="",0,IF(AND(S$1008&lt;&gt;"",Datos!S600=S$1008),0,IF(S$1004=0,0,1-CHOOSE(S$1004,IF(ISNUMBER(Datos!S600),AND(OR(S$1005="",Datos!S600&gt;=S$1005),OR(S$1006="",Datos!S600&lt;=S$1006)),FALSE),IF(ISNUMBER(Datos!S600),AND(Datos!S600=INT(Datos!S600),AND(OR(S$1005="",Datos!S600&gt;=S$1005),OR(S$1006="",Datos!S600&lt;=S$1006))),FALSE),OR(ISNUMBER(FIND(";"&amp;UPPER(TRIM(Datos!S600&amp;""))&amp;"=",S$1007)),ISNUMBER(FIND(";"&amp;UPPER(TRIM(Datos!S600&amp;""))&amp;";",S$1007))),OR(UPPER(TRIM(Datos!S600&amp;""))="SÍ",UPPER(TRIM(Datos!S600&amp;""))="SI",UPPER(TRIM(Datos!S600&amp;""))="NO"),IF(ISNUMBER(Datos!S600),AND(OR(S$1005="",Datos!S600&gt;=S$1005),OR(S$1006="",Datos!S600&lt;=S$1006)),FALSE),TRUE))))</f>
        <v>0.0</v>
      </c>
      <c r="T600">
        <f>IF(Datos!T600="",0,IF(AND(T$1008&lt;&gt;"",Datos!T600=T$1008),0,IF(T$1004=0,0,1-CHOOSE(T$1004,IF(ISNUMBER(Datos!T600),AND(OR(T$1005="",Datos!T600&gt;=T$1005),OR(T$1006="",Datos!T600&lt;=T$1006)),FALSE),IF(ISNUMBER(Datos!T600),AND(Datos!T600=INT(Datos!T600),AND(OR(T$1005="",Datos!T600&gt;=T$1005),OR(T$1006="",Datos!T600&lt;=T$1006))),FALSE),OR(ISNUMBER(FIND(";"&amp;UPPER(TRIM(Datos!T600&amp;""))&amp;"=",T$1007)),ISNUMBER(FIND(";"&amp;UPPER(TRIM(Datos!T600&amp;""))&amp;";",T$1007))),OR(UPPER(TRIM(Datos!T600&amp;""))="SÍ",UPPER(TRIM(Datos!T600&amp;""))="SI",UPPER(TRIM(Datos!T600&amp;""))="NO"),IF(ISNUMBER(Datos!T600),AND(OR(T$1005="",Datos!T600&gt;=T$1005),OR(T$1006="",Datos!T600&lt;=T$1006)),FALSE),TRUE))))</f>
        <v>0.0</v>
      </c>
      <c r="U600">
        <f>IF(Datos!U600="",0,IF(AND(U$1008&lt;&gt;"",Datos!U600=U$1008),0,IF(U$1004=0,0,1-CHOOSE(U$1004,IF(ISNUMBER(Datos!U600),AND(OR(U$1005="",Datos!U600&gt;=U$1005),OR(U$1006="",Datos!U600&lt;=U$1006)),FALSE),IF(ISNUMBER(Datos!U600),AND(Datos!U600=INT(Datos!U600),AND(OR(U$1005="",Datos!U600&gt;=U$1005),OR(U$1006="",Datos!U600&lt;=U$1006))),FALSE),OR(ISNUMBER(FIND(";"&amp;UPPER(TRIM(Datos!U600&amp;""))&amp;"=",U$1007)),ISNUMBER(FIND(";"&amp;UPPER(TRIM(Datos!U600&amp;""))&amp;";",U$1007))),OR(UPPER(TRIM(Datos!U600&amp;""))="SÍ",UPPER(TRIM(Datos!U600&amp;""))="SI",UPPER(TRIM(Datos!U600&amp;""))="NO"),IF(ISNUMBER(Datos!U600),AND(OR(U$1005="",Datos!U600&gt;=U$1005),OR(U$1006="",Datos!U600&lt;=U$1006)),FALSE),TRUE))))</f>
        <v>0.0</v>
      </c>
      <c r="V600">
        <f>IF(Datos!V600="",0,IF(AND(V$1008&lt;&gt;"",Datos!V600=V$1008),0,IF(V$1004=0,0,1-CHOOSE(V$1004,IF(ISNUMBER(Datos!V600),AND(OR(V$1005="",Datos!V600&gt;=V$1005),OR(V$1006="",Datos!V600&lt;=V$1006)),FALSE),IF(ISNUMBER(Datos!V600),AND(Datos!V600=INT(Datos!V600),AND(OR(V$1005="",Datos!V600&gt;=V$1005),OR(V$1006="",Datos!V600&lt;=V$1006))),FALSE),OR(ISNUMBER(FIND(";"&amp;UPPER(TRIM(Datos!V600&amp;""))&amp;"=",V$1007)),ISNUMBER(FIND(";"&amp;UPPER(TRIM(Datos!V600&amp;""))&amp;";",V$1007))),OR(UPPER(TRIM(Datos!V600&amp;""))="SÍ",UPPER(TRIM(Datos!V600&amp;""))="SI",UPPER(TRIM(Datos!V600&amp;""))="NO"),IF(ISNUMBER(Datos!V600),AND(OR(V$1005="",Datos!V600&gt;=V$1005),OR(V$1006="",Datos!V600&lt;=V$1006)),FALSE),TRUE))))</f>
        <v>0.0</v>
      </c>
      <c r="W600">
        <f>IF(Datos!W600="",0,IF(AND(W$1008&lt;&gt;"",Datos!W600=W$1008),0,IF(W$1004=0,0,1-CHOOSE(W$1004,IF(ISNUMBER(Datos!W600),AND(OR(W$1005="",Datos!W600&gt;=W$1005),OR(W$1006="",Datos!W600&lt;=W$1006)),FALSE),IF(ISNUMBER(Datos!W600),AND(Datos!W600=INT(Datos!W600),AND(OR(W$1005="",Datos!W600&gt;=W$1005),OR(W$1006="",Datos!W600&lt;=W$1006))),FALSE),OR(ISNUMBER(FIND(";"&amp;UPPER(TRIM(Datos!W600&amp;""))&amp;"=",W$1007)),ISNUMBER(FIND(";"&amp;UPPER(TRIM(Datos!W600&amp;""))&amp;";",W$1007))),OR(UPPER(TRIM(Datos!W600&amp;""))="SÍ",UPPER(TRIM(Datos!W600&amp;""))="SI",UPPER(TRIM(Datos!W600&amp;""))="NO"),IF(ISNUMBER(Datos!W600),AND(OR(W$1005="",Datos!W600&gt;=W$1005),OR(W$1006="",Datos!W600&lt;=W$1006)),FALSE),TRUE))))</f>
        <v>0.0</v>
      </c>
      <c r="X600">
        <f>IF(Datos!X600="",0,IF(AND(X$1008&lt;&gt;"",Datos!X600=X$1008),0,IF(X$1004=0,0,1-CHOOSE(X$1004,IF(ISNUMBER(Datos!X600),AND(OR(X$1005="",Datos!X600&gt;=X$1005),OR(X$1006="",Datos!X600&lt;=X$1006)),FALSE),IF(ISNUMBER(Datos!X600),AND(Datos!X600=INT(Datos!X600),AND(OR(X$1005="",Datos!X600&gt;=X$1005),OR(X$1006="",Datos!X600&lt;=X$1006))),FALSE),OR(ISNUMBER(FIND(";"&amp;UPPER(TRIM(Datos!X600&amp;""))&amp;"=",X$1007)),ISNUMBER(FIND(";"&amp;UPPER(TRIM(Datos!X600&amp;""))&amp;";",X$1007))),OR(UPPER(TRIM(Datos!X600&amp;""))="SÍ",UPPER(TRIM(Datos!X600&amp;""))="SI",UPPER(TRIM(Datos!X600&amp;""))="NO"),IF(ISNUMBER(Datos!X600),AND(OR(X$1005="",Datos!X600&gt;=X$1005),OR(X$1006="",Datos!X600&lt;=X$1006)),FALSE),TRUE))))</f>
        <v>0.0</v>
      </c>
      <c r="Y600">
        <f>IF(Datos!Y600="",0,IF(AND(Y$1008&lt;&gt;"",Datos!Y600=Y$1008),0,IF(Y$1004=0,0,1-CHOOSE(Y$1004,IF(ISNUMBER(Datos!Y600),AND(OR(Y$1005="",Datos!Y600&gt;=Y$1005),OR(Y$1006="",Datos!Y600&lt;=Y$1006)),FALSE),IF(ISNUMBER(Datos!Y600),AND(Datos!Y600=INT(Datos!Y600),AND(OR(Y$1005="",Datos!Y600&gt;=Y$1005),OR(Y$1006="",Datos!Y600&lt;=Y$1006))),FALSE),OR(ISNUMBER(FIND(";"&amp;UPPER(TRIM(Datos!Y600&amp;""))&amp;"=",Y$1007)),ISNUMBER(FIND(";"&amp;UPPER(TRIM(Datos!Y600&amp;""))&amp;";",Y$1007))),OR(UPPER(TRIM(Datos!Y600&amp;""))="SÍ",UPPER(TRIM(Datos!Y600&amp;""))="SI",UPPER(TRIM(Datos!Y600&amp;""))="NO"),IF(ISNUMBER(Datos!Y600),AND(OR(Y$1005="",Datos!Y600&gt;=Y$1005),OR(Y$1006="",Datos!Y600&lt;=Y$1006)),FALSE),TRUE))))</f>
        <v>0.0</v>
      </c>
      <c r="Z600">
        <f>IF(Datos!Z600="",0,IF(AND(Z$1008&lt;&gt;"",Datos!Z600=Z$1008),0,IF(Z$1004=0,0,1-CHOOSE(Z$1004,IF(ISNUMBER(Datos!Z600),AND(OR(Z$1005="",Datos!Z600&gt;=Z$1005),OR(Z$1006="",Datos!Z600&lt;=Z$1006)),FALSE),IF(ISNUMBER(Datos!Z600),AND(Datos!Z600=INT(Datos!Z600),AND(OR(Z$1005="",Datos!Z600&gt;=Z$1005),OR(Z$1006="",Datos!Z600&lt;=Z$1006))),FALSE),OR(ISNUMBER(FIND(";"&amp;UPPER(TRIM(Datos!Z600&amp;""))&amp;"=",Z$1007)),ISNUMBER(FIND(";"&amp;UPPER(TRIM(Datos!Z600&amp;""))&amp;";",Z$1007))),OR(UPPER(TRIM(Datos!Z600&amp;""))="SÍ",UPPER(TRIM(Datos!Z600&amp;""))="SI",UPPER(TRIM(Datos!Z600&amp;""))="NO"),IF(ISNUMBER(Datos!Z600),AND(OR(Z$1005="",Datos!Z600&gt;=Z$1005),OR(Z$1006="",Datos!Z600&lt;=Z$1006)),FALSE),TRUE))))</f>
        <v>0.0</v>
      </c>
      <c r="AA600">
        <f>IF(Datos!AA600="",0,IF(AND(AA$1008&lt;&gt;"",Datos!AA600=AA$1008),0,IF(AA$1004=0,0,1-CHOOSE(AA$1004,IF(ISNUMBER(Datos!AA600),AND(OR(AA$1005="",Datos!AA600&gt;=AA$1005),OR(AA$1006="",Datos!AA600&lt;=AA$1006)),FALSE),IF(ISNUMBER(Datos!AA600),AND(Datos!AA600=INT(Datos!AA600),AND(OR(AA$1005="",Datos!AA600&gt;=AA$1005),OR(AA$1006="",Datos!AA600&lt;=AA$1006))),FALSE),OR(ISNUMBER(FIND(";"&amp;UPPER(TRIM(Datos!AA600&amp;""))&amp;"=",AA$1007)),ISNUMBER(FIND(";"&amp;UPPER(TRIM(Datos!AA600&amp;""))&amp;";",AA$1007))),OR(UPPER(TRIM(Datos!AA600&amp;""))="SÍ",UPPER(TRIM(Datos!AA600&amp;""))="SI",UPPER(TRIM(Datos!AA600&amp;""))="NO"),IF(ISNUMBER(Datos!AA600),AND(OR(AA$1005="",Datos!AA600&gt;=AA$1005),OR(AA$1006="",Datos!AA600&lt;=AA$1006)),FALSE),TRUE))))</f>
        <v>0.0</v>
      </c>
      <c r="AB600">
        <f>IF(Datos!AB600="",0,IF(AND(AB$1008&lt;&gt;"",Datos!AB600=AB$1008),0,IF(AB$1004=0,0,1-CHOOSE(AB$1004,IF(ISNUMBER(Datos!AB600),AND(OR(AB$1005="",Datos!AB600&gt;=AB$1005),OR(AB$1006="",Datos!AB600&lt;=AB$1006)),FALSE),IF(ISNUMBER(Datos!AB600),AND(Datos!AB600=INT(Datos!AB600),AND(OR(AB$1005="",Datos!AB600&gt;=AB$1005),OR(AB$1006="",Datos!AB600&lt;=AB$1006))),FALSE),OR(ISNUMBER(FIND(";"&amp;UPPER(TRIM(Datos!AB600&amp;""))&amp;"=",AB$1007)),ISNUMBER(FIND(";"&amp;UPPER(TRIM(Datos!AB600&amp;""))&amp;";",AB$1007))),OR(UPPER(TRIM(Datos!AB600&amp;""))="SÍ",UPPER(TRIM(Datos!AB600&amp;""))="SI",UPPER(TRIM(Datos!AB600&amp;""))="NO"),IF(ISNUMBER(Datos!AB600),AND(OR(AB$1005="",Datos!AB600&gt;=AB$1005),OR(AB$1006="",Datos!AB600&lt;=AB$1006)),FALSE),TRUE))))</f>
        <v>0.0</v>
      </c>
      <c r="AC600">
        <f>IF(Datos!AC600="",0,IF(AND(AC$1008&lt;&gt;"",Datos!AC600=AC$1008),0,IF(AC$1004=0,0,1-CHOOSE(AC$1004,IF(ISNUMBER(Datos!AC600),AND(OR(AC$1005="",Datos!AC600&gt;=AC$1005),OR(AC$1006="",Datos!AC600&lt;=AC$1006)),FALSE),IF(ISNUMBER(Datos!AC600),AND(Datos!AC600=INT(Datos!AC600),AND(OR(AC$1005="",Datos!AC600&gt;=AC$1005),OR(AC$1006="",Datos!AC600&lt;=AC$1006))),FALSE),OR(ISNUMBER(FIND(";"&amp;UPPER(TRIM(Datos!AC600&amp;""))&amp;"=",AC$1007)),ISNUMBER(FIND(";"&amp;UPPER(TRIM(Datos!AC600&amp;""))&amp;";",AC$1007))),OR(UPPER(TRIM(Datos!AC600&amp;""))="SÍ",UPPER(TRIM(Datos!AC600&amp;""))="SI",UPPER(TRIM(Datos!AC600&amp;""))="NO"),IF(ISNUMBER(Datos!AC600),AND(OR(AC$1005="",Datos!AC600&gt;=AC$1005),OR(AC$1006="",Datos!AC600&lt;=AC$1006)),FALSE),TRUE))))</f>
        <v>0.0</v>
      </c>
      <c r="AD600">
        <f>IF(Datos!AD600="",0,IF(AND(AD$1008&lt;&gt;"",Datos!AD600=AD$1008),0,IF(AD$1004=0,0,1-CHOOSE(AD$1004,IF(ISNUMBER(Datos!AD600),AND(OR(AD$1005="",Datos!AD600&gt;=AD$1005),OR(AD$1006="",Datos!AD600&lt;=AD$1006)),FALSE),IF(ISNUMBER(Datos!AD600),AND(Datos!AD600=INT(Datos!AD600),AND(OR(AD$1005="",Datos!AD600&gt;=AD$1005),OR(AD$1006="",Datos!AD600&lt;=AD$1006))),FALSE),OR(ISNUMBER(FIND(";"&amp;UPPER(TRIM(Datos!AD600&amp;""))&amp;"=",AD$1007)),ISNUMBER(FIND(";"&amp;UPPER(TRIM(Datos!AD600&amp;""))&amp;";",AD$1007))),OR(UPPER(TRIM(Datos!AD600&amp;""))="SÍ",UPPER(TRIM(Datos!AD600&amp;""))="SI",UPPER(TRIM(Datos!AD600&amp;""))="NO"),IF(ISNUMBER(Datos!AD600),AND(OR(AD$1005="",Datos!AD600&gt;=AD$1005),OR(AD$1006="",Datos!AD600&lt;=AD$1006)),FALSE),TRUE))))</f>
        <v>0.0</v>
      </c>
      <c r="AE600">
        <f>IF(Datos!AE600="",0,IF(AND(AE$1008&lt;&gt;"",Datos!AE600=AE$1008),0,IF(AE$1004=0,0,1-CHOOSE(AE$1004,IF(ISNUMBER(Datos!AE600),AND(OR(AE$1005="",Datos!AE600&gt;=AE$1005),OR(AE$1006="",Datos!AE600&lt;=AE$1006)),FALSE),IF(ISNUMBER(Datos!AE600),AND(Datos!AE600=INT(Datos!AE600),AND(OR(AE$1005="",Datos!AE600&gt;=AE$1005),OR(AE$1006="",Datos!AE600&lt;=AE$1006))),FALSE),OR(ISNUMBER(FIND(";"&amp;UPPER(TRIM(Datos!AE600&amp;""))&amp;"=",AE$1007)),ISNUMBER(FIND(";"&amp;UPPER(TRIM(Datos!AE600&amp;""))&amp;";",AE$1007))),OR(UPPER(TRIM(Datos!AE600&amp;""))="SÍ",UPPER(TRIM(Datos!AE600&amp;""))="SI",UPPER(TRIM(Datos!AE600&amp;""))="NO"),IF(ISNUMBER(Datos!AE600),AND(OR(AE$1005="",Datos!AE600&gt;=AE$1005),OR(AE$1006="",Datos!AE600&lt;=AE$1006)),FALSE),TRUE))))</f>
        <v>0.0</v>
      </c>
    </row>
    <row r="601" spans="2:31">
      <c r="B601">
        <f>IF(Datos!B601="",0,IF(AND(B$1008&lt;&gt;"",Datos!B601=B$1008),0,IF(B$1004=0,0,1-CHOOSE(B$1004,IF(ISNUMBER(Datos!B601),AND(OR(B$1005="",Datos!B601&gt;=B$1005),OR(B$1006="",Datos!B601&lt;=B$1006)),FALSE),IF(ISNUMBER(Datos!B601),AND(Datos!B601=INT(Datos!B601),AND(OR(B$1005="",Datos!B601&gt;=B$1005),OR(B$1006="",Datos!B601&lt;=B$1006))),FALSE),OR(ISNUMBER(FIND(";"&amp;UPPER(TRIM(Datos!B601&amp;""))&amp;"=",B$1007)),ISNUMBER(FIND(";"&amp;UPPER(TRIM(Datos!B601&amp;""))&amp;";",B$1007))),OR(UPPER(TRIM(Datos!B601&amp;""))="SÍ",UPPER(TRIM(Datos!B601&amp;""))="SI",UPPER(TRIM(Datos!B601&amp;""))="NO"),IF(ISNUMBER(Datos!B601),AND(OR(B$1005="",Datos!B601&gt;=B$1005),OR(B$1006="",Datos!B601&lt;=B$1006)),FALSE),TRUE))))</f>
        <v>0.0</v>
      </c>
      <c r="C601">
        <f>IF(Datos!C601="",0,IF(AND(C$1008&lt;&gt;"",Datos!C601=C$1008),0,IF(C$1004=0,0,1-CHOOSE(C$1004,IF(ISNUMBER(Datos!C601),AND(OR(C$1005="",Datos!C601&gt;=C$1005),OR(C$1006="",Datos!C601&lt;=C$1006)),FALSE),IF(ISNUMBER(Datos!C601),AND(Datos!C601=INT(Datos!C601),AND(OR(C$1005="",Datos!C601&gt;=C$1005),OR(C$1006="",Datos!C601&lt;=C$1006))),FALSE),OR(ISNUMBER(FIND(";"&amp;UPPER(TRIM(Datos!C601&amp;""))&amp;"=",C$1007)),ISNUMBER(FIND(";"&amp;UPPER(TRIM(Datos!C601&amp;""))&amp;";",C$1007))),OR(UPPER(TRIM(Datos!C601&amp;""))="SÍ",UPPER(TRIM(Datos!C601&amp;""))="SI",UPPER(TRIM(Datos!C601&amp;""))="NO"),IF(ISNUMBER(Datos!C601),AND(OR(C$1005="",Datos!C601&gt;=C$1005),OR(C$1006="",Datos!C601&lt;=C$1006)),FALSE),TRUE))))</f>
        <v>0.0</v>
      </c>
      <c r="D601">
        <f>IF(Datos!D601="",0,IF(AND(D$1008&lt;&gt;"",Datos!D601=D$1008),0,IF(D$1004=0,0,1-CHOOSE(D$1004,IF(ISNUMBER(Datos!D601),AND(OR(D$1005="",Datos!D601&gt;=D$1005),OR(D$1006="",Datos!D601&lt;=D$1006)),FALSE),IF(ISNUMBER(Datos!D601),AND(Datos!D601=INT(Datos!D601),AND(OR(D$1005="",Datos!D601&gt;=D$1005),OR(D$1006="",Datos!D601&lt;=D$1006))),FALSE),OR(ISNUMBER(FIND(";"&amp;UPPER(TRIM(Datos!D601&amp;""))&amp;"=",D$1007)),ISNUMBER(FIND(";"&amp;UPPER(TRIM(Datos!D601&amp;""))&amp;";",D$1007))),OR(UPPER(TRIM(Datos!D601&amp;""))="SÍ",UPPER(TRIM(Datos!D601&amp;""))="SI",UPPER(TRIM(Datos!D601&amp;""))="NO"),IF(ISNUMBER(Datos!D601),AND(OR(D$1005="",Datos!D601&gt;=D$1005),OR(D$1006="",Datos!D601&lt;=D$1006)),FALSE),TRUE))))</f>
        <v>0.0</v>
      </c>
      <c r="E601">
        <f>IF(Datos!E601="",0,IF(AND(E$1008&lt;&gt;"",Datos!E601=E$1008),0,IF(E$1004=0,0,1-CHOOSE(E$1004,IF(ISNUMBER(Datos!E601),AND(OR(E$1005="",Datos!E601&gt;=E$1005),OR(E$1006="",Datos!E601&lt;=E$1006)),FALSE),IF(ISNUMBER(Datos!E601),AND(Datos!E601=INT(Datos!E601),AND(OR(E$1005="",Datos!E601&gt;=E$1005),OR(E$1006="",Datos!E601&lt;=E$1006))),FALSE),OR(ISNUMBER(FIND(";"&amp;UPPER(TRIM(Datos!E601&amp;""))&amp;"=",E$1007)),ISNUMBER(FIND(";"&amp;UPPER(TRIM(Datos!E601&amp;""))&amp;";",E$1007))),OR(UPPER(TRIM(Datos!E601&amp;""))="SÍ",UPPER(TRIM(Datos!E601&amp;""))="SI",UPPER(TRIM(Datos!E601&amp;""))="NO"),IF(ISNUMBER(Datos!E601),AND(OR(E$1005="",Datos!E601&gt;=E$1005),OR(E$1006="",Datos!E601&lt;=E$1006)),FALSE),TRUE))))</f>
        <v>0.0</v>
      </c>
      <c r="F601">
        <f>IF(Datos!F601="",0,IF(AND(F$1008&lt;&gt;"",Datos!F601=F$1008),0,IF(F$1004=0,0,1-CHOOSE(F$1004,IF(ISNUMBER(Datos!F601),AND(OR(F$1005="",Datos!F601&gt;=F$1005),OR(F$1006="",Datos!F601&lt;=F$1006)),FALSE),IF(ISNUMBER(Datos!F601),AND(Datos!F601=INT(Datos!F601),AND(OR(F$1005="",Datos!F601&gt;=F$1005),OR(F$1006="",Datos!F601&lt;=F$1006))),FALSE),OR(ISNUMBER(FIND(";"&amp;UPPER(TRIM(Datos!F601&amp;""))&amp;"=",F$1007)),ISNUMBER(FIND(";"&amp;UPPER(TRIM(Datos!F601&amp;""))&amp;";",F$1007))),OR(UPPER(TRIM(Datos!F601&amp;""))="SÍ",UPPER(TRIM(Datos!F601&amp;""))="SI",UPPER(TRIM(Datos!F601&amp;""))="NO"),IF(ISNUMBER(Datos!F601),AND(OR(F$1005="",Datos!F601&gt;=F$1005),OR(F$1006="",Datos!F601&lt;=F$1006)),FALSE),TRUE))))</f>
        <v>0.0</v>
      </c>
      <c r="G601">
        <f>IF(Datos!G601="",0,IF(AND(G$1008&lt;&gt;"",Datos!G601=G$1008),0,IF(G$1004=0,0,1-CHOOSE(G$1004,IF(ISNUMBER(Datos!G601),AND(OR(G$1005="",Datos!G601&gt;=G$1005),OR(G$1006="",Datos!G601&lt;=G$1006)),FALSE),IF(ISNUMBER(Datos!G601),AND(Datos!G601=INT(Datos!G601),AND(OR(G$1005="",Datos!G601&gt;=G$1005),OR(G$1006="",Datos!G601&lt;=G$1006))),FALSE),OR(ISNUMBER(FIND(";"&amp;UPPER(TRIM(Datos!G601&amp;""))&amp;"=",G$1007)),ISNUMBER(FIND(";"&amp;UPPER(TRIM(Datos!G601&amp;""))&amp;";",G$1007))),OR(UPPER(TRIM(Datos!G601&amp;""))="SÍ",UPPER(TRIM(Datos!G601&amp;""))="SI",UPPER(TRIM(Datos!G601&amp;""))="NO"),IF(ISNUMBER(Datos!G601),AND(OR(G$1005="",Datos!G601&gt;=G$1005),OR(G$1006="",Datos!G601&lt;=G$1006)),FALSE),TRUE))))</f>
        <v>0.0</v>
      </c>
      <c r="H601">
        <f>IF(Datos!H601="",0,IF(AND(H$1008&lt;&gt;"",Datos!H601=H$1008),0,IF(H$1004=0,0,1-CHOOSE(H$1004,IF(ISNUMBER(Datos!H601),AND(OR(H$1005="",Datos!H601&gt;=H$1005),OR(H$1006="",Datos!H601&lt;=H$1006)),FALSE),IF(ISNUMBER(Datos!H601),AND(Datos!H601=INT(Datos!H601),AND(OR(H$1005="",Datos!H601&gt;=H$1005),OR(H$1006="",Datos!H601&lt;=H$1006))),FALSE),OR(ISNUMBER(FIND(";"&amp;UPPER(TRIM(Datos!H601&amp;""))&amp;"=",H$1007)),ISNUMBER(FIND(";"&amp;UPPER(TRIM(Datos!H601&amp;""))&amp;";",H$1007))),OR(UPPER(TRIM(Datos!H601&amp;""))="SÍ",UPPER(TRIM(Datos!H601&amp;""))="SI",UPPER(TRIM(Datos!H601&amp;""))="NO"),IF(ISNUMBER(Datos!H601),AND(OR(H$1005="",Datos!H601&gt;=H$1005),OR(H$1006="",Datos!H601&lt;=H$1006)),FALSE),TRUE))))</f>
        <v>0.0</v>
      </c>
      <c r="I601">
        <f>IF(Datos!I601="",0,IF(AND(I$1008&lt;&gt;"",Datos!I601=I$1008),0,IF(I$1004=0,0,1-CHOOSE(I$1004,IF(ISNUMBER(Datos!I601),AND(OR(I$1005="",Datos!I601&gt;=I$1005),OR(I$1006="",Datos!I601&lt;=I$1006)),FALSE),IF(ISNUMBER(Datos!I601),AND(Datos!I601=INT(Datos!I601),AND(OR(I$1005="",Datos!I601&gt;=I$1005),OR(I$1006="",Datos!I601&lt;=I$1006))),FALSE),OR(ISNUMBER(FIND(";"&amp;UPPER(TRIM(Datos!I601&amp;""))&amp;"=",I$1007)),ISNUMBER(FIND(";"&amp;UPPER(TRIM(Datos!I601&amp;""))&amp;";",I$1007))),OR(UPPER(TRIM(Datos!I601&amp;""))="SÍ",UPPER(TRIM(Datos!I601&amp;""))="SI",UPPER(TRIM(Datos!I601&amp;""))="NO"),IF(ISNUMBER(Datos!I601),AND(OR(I$1005="",Datos!I601&gt;=I$1005),OR(I$1006="",Datos!I601&lt;=I$1006)),FALSE),TRUE))))</f>
        <v>0.0</v>
      </c>
      <c r="J601">
        <f>IF(Datos!J601="",0,IF(AND(J$1008&lt;&gt;"",Datos!J601=J$1008),0,IF(J$1004=0,0,1-CHOOSE(J$1004,IF(ISNUMBER(Datos!J601),AND(OR(J$1005="",Datos!J601&gt;=J$1005),OR(J$1006="",Datos!J601&lt;=J$1006)),FALSE),IF(ISNUMBER(Datos!J601),AND(Datos!J601=INT(Datos!J601),AND(OR(J$1005="",Datos!J601&gt;=J$1005),OR(J$1006="",Datos!J601&lt;=J$1006))),FALSE),OR(ISNUMBER(FIND(";"&amp;UPPER(TRIM(Datos!J601&amp;""))&amp;"=",J$1007)),ISNUMBER(FIND(";"&amp;UPPER(TRIM(Datos!J601&amp;""))&amp;";",J$1007))),OR(UPPER(TRIM(Datos!J601&amp;""))="SÍ",UPPER(TRIM(Datos!J601&amp;""))="SI",UPPER(TRIM(Datos!J601&amp;""))="NO"),IF(ISNUMBER(Datos!J601),AND(OR(J$1005="",Datos!J601&gt;=J$1005),OR(J$1006="",Datos!J601&lt;=J$1006)),FALSE),TRUE))))</f>
        <v>0.0</v>
      </c>
      <c r="K601">
        <f>IF(Datos!K601="",0,IF(AND(K$1008&lt;&gt;"",Datos!K601=K$1008),0,IF(K$1004=0,0,1-CHOOSE(K$1004,IF(ISNUMBER(Datos!K601),AND(OR(K$1005="",Datos!K601&gt;=K$1005),OR(K$1006="",Datos!K601&lt;=K$1006)),FALSE),IF(ISNUMBER(Datos!K601),AND(Datos!K601=INT(Datos!K601),AND(OR(K$1005="",Datos!K601&gt;=K$1005),OR(K$1006="",Datos!K601&lt;=K$1006))),FALSE),OR(ISNUMBER(FIND(";"&amp;UPPER(TRIM(Datos!K601&amp;""))&amp;"=",K$1007)),ISNUMBER(FIND(";"&amp;UPPER(TRIM(Datos!K601&amp;""))&amp;";",K$1007))),OR(UPPER(TRIM(Datos!K601&amp;""))="SÍ",UPPER(TRIM(Datos!K601&amp;""))="SI",UPPER(TRIM(Datos!K601&amp;""))="NO"),IF(ISNUMBER(Datos!K601),AND(OR(K$1005="",Datos!K601&gt;=K$1005),OR(K$1006="",Datos!K601&lt;=K$1006)),FALSE),TRUE))))</f>
        <v>0.0</v>
      </c>
      <c r="L601">
        <f>IF(Datos!L601="",0,IF(AND(L$1008&lt;&gt;"",Datos!L601=L$1008),0,IF(L$1004=0,0,1-CHOOSE(L$1004,IF(ISNUMBER(Datos!L601),AND(OR(L$1005="",Datos!L601&gt;=L$1005),OR(L$1006="",Datos!L601&lt;=L$1006)),FALSE),IF(ISNUMBER(Datos!L601),AND(Datos!L601=INT(Datos!L601),AND(OR(L$1005="",Datos!L601&gt;=L$1005),OR(L$1006="",Datos!L601&lt;=L$1006))),FALSE),OR(ISNUMBER(FIND(";"&amp;UPPER(TRIM(Datos!L601&amp;""))&amp;"=",L$1007)),ISNUMBER(FIND(";"&amp;UPPER(TRIM(Datos!L601&amp;""))&amp;";",L$1007))),OR(UPPER(TRIM(Datos!L601&amp;""))="SÍ",UPPER(TRIM(Datos!L601&amp;""))="SI",UPPER(TRIM(Datos!L601&amp;""))="NO"),IF(ISNUMBER(Datos!L601),AND(OR(L$1005="",Datos!L601&gt;=L$1005),OR(L$1006="",Datos!L601&lt;=L$1006)),FALSE),TRUE))))</f>
        <v>0.0</v>
      </c>
      <c r="M601">
        <f>IF(Datos!M601="",0,IF(AND(M$1008&lt;&gt;"",Datos!M601=M$1008),0,IF(M$1004=0,0,1-CHOOSE(M$1004,IF(ISNUMBER(Datos!M601),AND(OR(M$1005="",Datos!M601&gt;=M$1005),OR(M$1006="",Datos!M601&lt;=M$1006)),FALSE),IF(ISNUMBER(Datos!M601),AND(Datos!M601=INT(Datos!M601),AND(OR(M$1005="",Datos!M601&gt;=M$1005),OR(M$1006="",Datos!M601&lt;=M$1006))),FALSE),OR(ISNUMBER(FIND(";"&amp;UPPER(TRIM(Datos!M601&amp;""))&amp;"=",M$1007)),ISNUMBER(FIND(";"&amp;UPPER(TRIM(Datos!M601&amp;""))&amp;";",M$1007))),OR(UPPER(TRIM(Datos!M601&amp;""))="SÍ",UPPER(TRIM(Datos!M601&amp;""))="SI",UPPER(TRIM(Datos!M601&amp;""))="NO"),IF(ISNUMBER(Datos!M601),AND(OR(M$1005="",Datos!M601&gt;=M$1005),OR(M$1006="",Datos!M601&lt;=M$1006)),FALSE),TRUE))))</f>
        <v>0.0</v>
      </c>
      <c r="N601">
        <f>IF(Datos!N601="",0,IF(AND(N$1008&lt;&gt;"",Datos!N601=N$1008),0,IF(N$1004=0,0,1-CHOOSE(N$1004,IF(ISNUMBER(Datos!N601),AND(OR(N$1005="",Datos!N601&gt;=N$1005),OR(N$1006="",Datos!N601&lt;=N$1006)),FALSE),IF(ISNUMBER(Datos!N601),AND(Datos!N601=INT(Datos!N601),AND(OR(N$1005="",Datos!N601&gt;=N$1005),OR(N$1006="",Datos!N601&lt;=N$1006))),FALSE),OR(ISNUMBER(FIND(";"&amp;UPPER(TRIM(Datos!N601&amp;""))&amp;"=",N$1007)),ISNUMBER(FIND(";"&amp;UPPER(TRIM(Datos!N601&amp;""))&amp;";",N$1007))),OR(UPPER(TRIM(Datos!N601&amp;""))="SÍ",UPPER(TRIM(Datos!N601&amp;""))="SI",UPPER(TRIM(Datos!N601&amp;""))="NO"),IF(ISNUMBER(Datos!N601),AND(OR(N$1005="",Datos!N601&gt;=N$1005),OR(N$1006="",Datos!N601&lt;=N$1006)),FALSE),TRUE))))</f>
        <v>0.0</v>
      </c>
      <c r="O601">
        <f>IF(Datos!O601="",0,IF(AND(O$1008&lt;&gt;"",Datos!O601=O$1008),0,IF(O$1004=0,0,1-CHOOSE(O$1004,IF(ISNUMBER(Datos!O601),AND(OR(O$1005="",Datos!O601&gt;=O$1005),OR(O$1006="",Datos!O601&lt;=O$1006)),FALSE),IF(ISNUMBER(Datos!O601),AND(Datos!O601=INT(Datos!O601),AND(OR(O$1005="",Datos!O601&gt;=O$1005),OR(O$1006="",Datos!O601&lt;=O$1006))),FALSE),OR(ISNUMBER(FIND(";"&amp;UPPER(TRIM(Datos!O601&amp;""))&amp;"=",O$1007)),ISNUMBER(FIND(";"&amp;UPPER(TRIM(Datos!O601&amp;""))&amp;";",O$1007))),OR(UPPER(TRIM(Datos!O601&amp;""))="SÍ",UPPER(TRIM(Datos!O601&amp;""))="SI",UPPER(TRIM(Datos!O601&amp;""))="NO"),IF(ISNUMBER(Datos!O601),AND(OR(O$1005="",Datos!O601&gt;=O$1005),OR(O$1006="",Datos!O601&lt;=O$1006)),FALSE),TRUE))))</f>
        <v>0.0</v>
      </c>
      <c r="P601">
        <f>IF(Datos!P601="",0,IF(AND(P$1008&lt;&gt;"",Datos!P601=P$1008),0,IF(P$1004=0,0,1-CHOOSE(P$1004,IF(ISNUMBER(Datos!P601),AND(OR(P$1005="",Datos!P601&gt;=P$1005),OR(P$1006="",Datos!P601&lt;=P$1006)),FALSE),IF(ISNUMBER(Datos!P601),AND(Datos!P601=INT(Datos!P601),AND(OR(P$1005="",Datos!P601&gt;=P$1005),OR(P$1006="",Datos!P601&lt;=P$1006))),FALSE),OR(ISNUMBER(FIND(";"&amp;UPPER(TRIM(Datos!P601&amp;""))&amp;"=",P$1007)),ISNUMBER(FIND(";"&amp;UPPER(TRIM(Datos!P601&amp;""))&amp;";",P$1007))),OR(UPPER(TRIM(Datos!P601&amp;""))="SÍ",UPPER(TRIM(Datos!P601&amp;""))="SI",UPPER(TRIM(Datos!P601&amp;""))="NO"),IF(ISNUMBER(Datos!P601),AND(OR(P$1005="",Datos!P601&gt;=P$1005),OR(P$1006="",Datos!P601&lt;=P$1006)),FALSE),TRUE))))</f>
        <v>0.0</v>
      </c>
      <c r="Q601">
        <f>IF(Datos!Q601="",0,IF(AND(Q$1008&lt;&gt;"",Datos!Q601=Q$1008),0,IF(Q$1004=0,0,1-CHOOSE(Q$1004,IF(ISNUMBER(Datos!Q601),AND(OR(Q$1005="",Datos!Q601&gt;=Q$1005),OR(Q$1006="",Datos!Q601&lt;=Q$1006)),FALSE),IF(ISNUMBER(Datos!Q601),AND(Datos!Q601=INT(Datos!Q601),AND(OR(Q$1005="",Datos!Q601&gt;=Q$1005),OR(Q$1006="",Datos!Q601&lt;=Q$1006))),FALSE),OR(ISNUMBER(FIND(";"&amp;UPPER(TRIM(Datos!Q601&amp;""))&amp;"=",Q$1007)),ISNUMBER(FIND(";"&amp;UPPER(TRIM(Datos!Q601&amp;""))&amp;";",Q$1007))),OR(UPPER(TRIM(Datos!Q601&amp;""))="SÍ",UPPER(TRIM(Datos!Q601&amp;""))="SI",UPPER(TRIM(Datos!Q601&amp;""))="NO"),IF(ISNUMBER(Datos!Q601),AND(OR(Q$1005="",Datos!Q601&gt;=Q$1005),OR(Q$1006="",Datos!Q601&lt;=Q$1006)),FALSE),TRUE))))</f>
        <v>0.0</v>
      </c>
      <c r="R601">
        <f>IF(Datos!R601="",0,IF(AND(R$1008&lt;&gt;"",Datos!R601=R$1008),0,IF(R$1004=0,0,1-CHOOSE(R$1004,IF(ISNUMBER(Datos!R601),AND(OR(R$1005="",Datos!R601&gt;=R$1005),OR(R$1006="",Datos!R601&lt;=R$1006)),FALSE),IF(ISNUMBER(Datos!R601),AND(Datos!R601=INT(Datos!R601),AND(OR(R$1005="",Datos!R601&gt;=R$1005),OR(R$1006="",Datos!R601&lt;=R$1006))),FALSE),OR(ISNUMBER(FIND(";"&amp;UPPER(TRIM(Datos!R601&amp;""))&amp;"=",R$1007)),ISNUMBER(FIND(";"&amp;UPPER(TRIM(Datos!R601&amp;""))&amp;";",R$1007))),OR(UPPER(TRIM(Datos!R601&amp;""))="SÍ",UPPER(TRIM(Datos!R601&amp;""))="SI",UPPER(TRIM(Datos!R601&amp;""))="NO"),IF(ISNUMBER(Datos!R601),AND(OR(R$1005="",Datos!R601&gt;=R$1005),OR(R$1006="",Datos!R601&lt;=R$1006)),FALSE),TRUE))))</f>
        <v>0.0</v>
      </c>
      <c r="S601">
        <f>IF(Datos!S601="",0,IF(AND(S$1008&lt;&gt;"",Datos!S601=S$1008),0,IF(S$1004=0,0,1-CHOOSE(S$1004,IF(ISNUMBER(Datos!S601),AND(OR(S$1005="",Datos!S601&gt;=S$1005),OR(S$1006="",Datos!S601&lt;=S$1006)),FALSE),IF(ISNUMBER(Datos!S601),AND(Datos!S601=INT(Datos!S601),AND(OR(S$1005="",Datos!S601&gt;=S$1005),OR(S$1006="",Datos!S601&lt;=S$1006))),FALSE),OR(ISNUMBER(FIND(";"&amp;UPPER(TRIM(Datos!S601&amp;""))&amp;"=",S$1007)),ISNUMBER(FIND(";"&amp;UPPER(TRIM(Datos!S601&amp;""))&amp;";",S$1007))),OR(UPPER(TRIM(Datos!S601&amp;""))="SÍ",UPPER(TRIM(Datos!S601&amp;""))="SI",UPPER(TRIM(Datos!S601&amp;""))="NO"),IF(ISNUMBER(Datos!S601),AND(OR(S$1005="",Datos!S601&gt;=S$1005),OR(S$1006="",Datos!S601&lt;=S$1006)),FALSE),TRUE))))</f>
        <v>0.0</v>
      </c>
      <c r="T601">
        <f>IF(Datos!T601="",0,IF(AND(T$1008&lt;&gt;"",Datos!T601=T$1008),0,IF(T$1004=0,0,1-CHOOSE(T$1004,IF(ISNUMBER(Datos!T601),AND(OR(T$1005="",Datos!T601&gt;=T$1005),OR(T$1006="",Datos!T601&lt;=T$1006)),FALSE),IF(ISNUMBER(Datos!T601),AND(Datos!T601=INT(Datos!T601),AND(OR(T$1005="",Datos!T601&gt;=T$1005),OR(T$1006="",Datos!T601&lt;=T$1006))),FALSE),OR(ISNUMBER(FIND(";"&amp;UPPER(TRIM(Datos!T601&amp;""))&amp;"=",T$1007)),ISNUMBER(FIND(";"&amp;UPPER(TRIM(Datos!T601&amp;""))&amp;";",T$1007))),OR(UPPER(TRIM(Datos!T601&amp;""))="SÍ",UPPER(TRIM(Datos!T601&amp;""))="SI",UPPER(TRIM(Datos!T601&amp;""))="NO"),IF(ISNUMBER(Datos!T601),AND(OR(T$1005="",Datos!T601&gt;=T$1005),OR(T$1006="",Datos!T601&lt;=T$1006)),FALSE),TRUE))))</f>
        <v>0.0</v>
      </c>
      <c r="U601">
        <f>IF(Datos!U601="",0,IF(AND(U$1008&lt;&gt;"",Datos!U601=U$1008),0,IF(U$1004=0,0,1-CHOOSE(U$1004,IF(ISNUMBER(Datos!U601),AND(OR(U$1005="",Datos!U601&gt;=U$1005),OR(U$1006="",Datos!U601&lt;=U$1006)),FALSE),IF(ISNUMBER(Datos!U601),AND(Datos!U601=INT(Datos!U601),AND(OR(U$1005="",Datos!U601&gt;=U$1005),OR(U$1006="",Datos!U601&lt;=U$1006))),FALSE),OR(ISNUMBER(FIND(";"&amp;UPPER(TRIM(Datos!U601&amp;""))&amp;"=",U$1007)),ISNUMBER(FIND(";"&amp;UPPER(TRIM(Datos!U601&amp;""))&amp;";",U$1007))),OR(UPPER(TRIM(Datos!U601&amp;""))="SÍ",UPPER(TRIM(Datos!U601&amp;""))="SI",UPPER(TRIM(Datos!U601&amp;""))="NO"),IF(ISNUMBER(Datos!U601),AND(OR(U$1005="",Datos!U601&gt;=U$1005),OR(U$1006="",Datos!U601&lt;=U$1006)),FALSE),TRUE))))</f>
        <v>0.0</v>
      </c>
      <c r="V601">
        <f>IF(Datos!V601="",0,IF(AND(V$1008&lt;&gt;"",Datos!V601=V$1008),0,IF(V$1004=0,0,1-CHOOSE(V$1004,IF(ISNUMBER(Datos!V601),AND(OR(V$1005="",Datos!V601&gt;=V$1005),OR(V$1006="",Datos!V601&lt;=V$1006)),FALSE),IF(ISNUMBER(Datos!V601),AND(Datos!V601=INT(Datos!V601),AND(OR(V$1005="",Datos!V601&gt;=V$1005),OR(V$1006="",Datos!V601&lt;=V$1006))),FALSE),OR(ISNUMBER(FIND(";"&amp;UPPER(TRIM(Datos!V601&amp;""))&amp;"=",V$1007)),ISNUMBER(FIND(";"&amp;UPPER(TRIM(Datos!V601&amp;""))&amp;";",V$1007))),OR(UPPER(TRIM(Datos!V601&amp;""))="SÍ",UPPER(TRIM(Datos!V601&amp;""))="SI",UPPER(TRIM(Datos!V601&amp;""))="NO"),IF(ISNUMBER(Datos!V601),AND(OR(V$1005="",Datos!V601&gt;=V$1005),OR(V$1006="",Datos!V601&lt;=V$1006)),FALSE),TRUE))))</f>
        <v>0.0</v>
      </c>
      <c r="W601">
        <f>IF(Datos!W601="",0,IF(AND(W$1008&lt;&gt;"",Datos!W601=W$1008),0,IF(W$1004=0,0,1-CHOOSE(W$1004,IF(ISNUMBER(Datos!W601),AND(OR(W$1005="",Datos!W601&gt;=W$1005),OR(W$1006="",Datos!W601&lt;=W$1006)),FALSE),IF(ISNUMBER(Datos!W601),AND(Datos!W601=INT(Datos!W601),AND(OR(W$1005="",Datos!W601&gt;=W$1005),OR(W$1006="",Datos!W601&lt;=W$1006))),FALSE),OR(ISNUMBER(FIND(";"&amp;UPPER(TRIM(Datos!W601&amp;""))&amp;"=",W$1007)),ISNUMBER(FIND(";"&amp;UPPER(TRIM(Datos!W601&amp;""))&amp;";",W$1007))),OR(UPPER(TRIM(Datos!W601&amp;""))="SÍ",UPPER(TRIM(Datos!W601&amp;""))="SI",UPPER(TRIM(Datos!W601&amp;""))="NO"),IF(ISNUMBER(Datos!W601),AND(OR(W$1005="",Datos!W601&gt;=W$1005),OR(W$1006="",Datos!W601&lt;=W$1006)),FALSE),TRUE))))</f>
        <v>0.0</v>
      </c>
      <c r="X601">
        <f>IF(Datos!X601="",0,IF(AND(X$1008&lt;&gt;"",Datos!X601=X$1008),0,IF(X$1004=0,0,1-CHOOSE(X$1004,IF(ISNUMBER(Datos!X601),AND(OR(X$1005="",Datos!X601&gt;=X$1005),OR(X$1006="",Datos!X601&lt;=X$1006)),FALSE),IF(ISNUMBER(Datos!X601),AND(Datos!X601=INT(Datos!X601),AND(OR(X$1005="",Datos!X601&gt;=X$1005),OR(X$1006="",Datos!X601&lt;=X$1006))),FALSE),OR(ISNUMBER(FIND(";"&amp;UPPER(TRIM(Datos!X601&amp;""))&amp;"=",X$1007)),ISNUMBER(FIND(";"&amp;UPPER(TRIM(Datos!X601&amp;""))&amp;";",X$1007))),OR(UPPER(TRIM(Datos!X601&amp;""))="SÍ",UPPER(TRIM(Datos!X601&amp;""))="SI",UPPER(TRIM(Datos!X601&amp;""))="NO"),IF(ISNUMBER(Datos!X601),AND(OR(X$1005="",Datos!X601&gt;=X$1005),OR(X$1006="",Datos!X601&lt;=X$1006)),FALSE),TRUE))))</f>
        <v>0.0</v>
      </c>
      <c r="Y601">
        <f>IF(Datos!Y601="",0,IF(AND(Y$1008&lt;&gt;"",Datos!Y601=Y$1008),0,IF(Y$1004=0,0,1-CHOOSE(Y$1004,IF(ISNUMBER(Datos!Y601),AND(OR(Y$1005="",Datos!Y601&gt;=Y$1005),OR(Y$1006="",Datos!Y601&lt;=Y$1006)),FALSE),IF(ISNUMBER(Datos!Y601),AND(Datos!Y601=INT(Datos!Y601),AND(OR(Y$1005="",Datos!Y601&gt;=Y$1005),OR(Y$1006="",Datos!Y601&lt;=Y$1006))),FALSE),OR(ISNUMBER(FIND(";"&amp;UPPER(TRIM(Datos!Y601&amp;""))&amp;"=",Y$1007)),ISNUMBER(FIND(";"&amp;UPPER(TRIM(Datos!Y601&amp;""))&amp;";",Y$1007))),OR(UPPER(TRIM(Datos!Y601&amp;""))="SÍ",UPPER(TRIM(Datos!Y601&amp;""))="SI",UPPER(TRIM(Datos!Y601&amp;""))="NO"),IF(ISNUMBER(Datos!Y601),AND(OR(Y$1005="",Datos!Y601&gt;=Y$1005),OR(Y$1006="",Datos!Y601&lt;=Y$1006)),FALSE),TRUE))))</f>
        <v>0.0</v>
      </c>
      <c r="Z601">
        <f>IF(Datos!Z601="",0,IF(AND(Z$1008&lt;&gt;"",Datos!Z601=Z$1008),0,IF(Z$1004=0,0,1-CHOOSE(Z$1004,IF(ISNUMBER(Datos!Z601),AND(OR(Z$1005="",Datos!Z601&gt;=Z$1005),OR(Z$1006="",Datos!Z601&lt;=Z$1006)),FALSE),IF(ISNUMBER(Datos!Z601),AND(Datos!Z601=INT(Datos!Z601),AND(OR(Z$1005="",Datos!Z601&gt;=Z$1005),OR(Z$1006="",Datos!Z601&lt;=Z$1006))),FALSE),OR(ISNUMBER(FIND(";"&amp;UPPER(TRIM(Datos!Z601&amp;""))&amp;"=",Z$1007)),ISNUMBER(FIND(";"&amp;UPPER(TRIM(Datos!Z601&amp;""))&amp;";",Z$1007))),OR(UPPER(TRIM(Datos!Z601&amp;""))="SÍ",UPPER(TRIM(Datos!Z601&amp;""))="SI",UPPER(TRIM(Datos!Z601&amp;""))="NO"),IF(ISNUMBER(Datos!Z601),AND(OR(Z$1005="",Datos!Z601&gt;=Z$1005),OR(Z$1006="",Datos!Z601&lt;=Z$1006)),FALSE),TRUE))))</f>
        <v>0.0</v>
      </c>
      <c r="AA601">
        <f>IF(Datos!AA601="",0,IF(AND(AA$1008&lt;&gt;"",Datos!AA601=AA$1008),0,IF(AA$1004=0,0,1-CHOOSE(AA$1004,IF(ISNUMBER(Datos!AA601),AND(OR(AA$1005="",Datos!AA601&gt;=AA$1005),OR(AA$1006="",Datos!AA601&lt;=AA$1006)),FALSE),IF(ISNUMBER(Datos!AA601),AND(Datos!AA601=INT(Datos!AA601),AND(OR(AA$1005="",Datos!AA601&gt;=AA$1005),OR(AA$1006="",Datos!AA601&lt;=AA$1006))),FALSE),OR(ISNUMBER(FIND(";"&amp;UPPER(TRIM(Datos!AA601&amp;""))&amp;"=",AA$1007)),ISNUMBER(FIND(";"&amp;UPPER(TRIM(Datos!AA601&amp;""))&amp;";",AA$1007))),OR(UPPER(TRIM(Datos!AA601&amp;""))="SÍ",UPPER(TRIM(Datos!AA601&amp;""))="SI",UPPER(TRIM(Datos!AA601&amp;""))="NO"),IF(ISNUMBER(Datos!AA601),AND(OR(AA$1005="",Datos!AA601&gt;=AA$1005),OR(AA$1006="",Datos!AA601&lt;=AA$1006)),FALSE),TRUE))))</f>
        <v>0.0</v>
      </c>
      <c r="AB601">
        <f>IF(Datos!AB601="",0,IF(AND(AB$1008&lt;&gt;"",Datos!AB601=AB$1008),0,IF(AB$1004=0,0,1-CHOOSE(AB$1004,IF(ISNUMBER(Datos!AB601),AND(OR(AB$1005="",Datos!AB601&gt;=AB$1005),OR(AB$1006="",Datos!AB601&lt;=AB$1006)),FALSE),IF(ISNUMBER(Datos!AB601),AND(Datos!AB601=INT(Datos!AB601),AND(OR(AB$1005="",Datos!AB601&gt;=AB$1005),OR(AB$1006="",Datos!AB601&lt;=AB$1006))),FALSE),OR(ISNUMBER(FIND(";"&amp;UPPER(TRIM(Datos!AB601&amp;""))&amp;"=",AB$1007)),ISNUMBER(FIND(";"&amp;UPPER(TRIM(Datos!AB601&amp;""))&amp;";",AB$1007))),OR(UPPER(TRIM(Datos!AB601&amp;""))="SÍ",UPPER(TRIM(Datos!AB601&amp;""))="SI",UPPER(TRIM(Datos!AB601&amp;""))="NO"),IF(ISNUMBER(Datos!AB601),AND(OR(AB$1005="",Datos!AB601&gt;=AB$1005),OR(AB$1006="",Datos!AB601&lt;=AB$1006)),FALSE),TRUE))))</f>
        <v>0.0</v>
      </c>
      <c r="AC601">
        <f>IF(Datos!AC601="",0,IF(AND(AC$1008&lt;&gt;"",Datos!AC601=AC$1008),0,IF(AC$1004=0,0,1-CHOOSE(AC$1004,IF(ISNUMBER(Datos!AC601),AND(OR(AC$1005="",Datos!AC601&gt;=AC$1005),OR(AC$1006="",Datos!AC601&lt;=AC$1006)),FALSE),IF(ISNUMBER(Datos!AC601),AND(Datos!AC601=INT(Datos!AC601),AND(OR(AC$1005="",Datos!AC601&gt;=AC$1005),OR(AC$1006="",Datos!AC601&lt;=AC$1006))),FALSE),OR(ISNUMBER(FIND(";"&amp;UPPER(TRIM(Datos!AC601&amp;""))&amp;"=",AC$1007)),ISNUMBER(FIND(";"&amp;UPPER(TRIM(Datos!AC601&amp;""))&amp;";",AC$1007))),OR(UPPER(TRIM(Datos!AC601&amp;""))="SÍ",UPPER(TRIM(Datos!AC601&amp;""))="SI",UPPER(TRIM(Datos!AC601&amp;""))="NO"),IF(ISNUMBER(Datos!AC601),AND(OR(AC$1005="",Datos!AC601&gt;=AC$1005),OR(AC$1006="",Datos!AC601&lt;=AC$1006)),FALSE),TRUE))))</f>
        <v>0.0</v>
      </c>
      <c r="AD601">
        <f>IF(Datos!AD601="",0,IF(AND(AD$1008&lt;&gt;"",Datos!AD601=AD$1008),0,IF(AD$1004=0,0,1-CHOOSE(AD$1004,IF(ISNUMBER(Datos!AD601),AND(OR(AD$1005="",Datos!AD601&gt;=AD$1005),OR(AD$1006="",Datos!AD601&lt;=AD$1006)),FALSE),IF(ISNUMBER(Datos!AD601),AND(Datos!AD601=INT(Datos!AD601),AND(OR(AD$1005="",Datos!AD601&gt;=AD$1005),OR(AD$1006="",Datos!AD601&lt;=AD$1006))),FALSE),OR(ISNUMBER(FIND(";"&amp;UPPER(TRIM(Datos!AD601&amp;""))&amp;"=",AD$1007)),ISNUMBER(FIND(";"&amp;UPPER(TRIM(Datos!AD601&amp;""))&amp;";",AD$1007))),OR(UPPER(TRIM(Datos!AD601&amp;""))="SÍ",UPPER(TRIM(Datos!AD601&amp;""))="SI",UPPER(TRIM(Datos!AD601&amp;""))="NO"),IF(ISNUMBER(Datos!AD601),AND(OR(AD$1005="",Datos!AD601&gt;=AD$1005),OR(AD$1006="",Datos!AD601&lt;=AD$1006)),FALSE),TRUE))))</f>
        <v>0.0</v>
      </c>
      <c r="AE601">
        <f>IF(Datos!AE601="",0,IF(AND(AE$1008&lt;&gt;"",Datos!AE601=AE$1008),0,IF(AE$1004=0,0,1-CHOOSE(AE$1004,IF(ISNUMBER(Datos!AE601),AND(OR(AE$1005="",Datos!AE601&gt;=AE$1005),OR(AE$1006="",Datos!AE601&lt;=AE$1006)),FALSE),IF(ISNUMBER(Datos!AE601),AND(Datos!AE601=INT(Datos!AE601),AND(OR(AE$1005="",Datos!AE601&gt;=AE$1005),OR(AE$1006="",Datos!AE601&lt;=AE$1006))),FALSE),OR(ISNUMBER(FIND(";"&amp;UPPER(TRIM(Datos!AE601&amp;""))&amp;"=",AE$1007)),ISNUMBER(FIND(";"&amp;UPPER(TRIM(Datos!AE601&amp;""))&amp;";",AE$1007))),OR(UPPER(TRIM(Datos!AE601&amp;""))="SÍ",UPPER(TRIM(Datos!AE601&amp;""))="SI",UPPER(TRIM(Datos!AE601&amp;""))="NO"),IF(ISNUMBER(Datos!AE601),AND(OR(AE$1005="",Datos!AE601&gt;=AE$1005),OR(AE$1006="",Datos!AE601&lt;=AE$1006)),FALSE),TRUE))))</f>
        <v>0.0</v>
      </c>
    </row>
    <row r="602" spans="2:31">
      <c r="B602">
        <f>IF(Datos!B602="",0,IF(AND(B$1008&lt;&gt;"",Datos!B602=B$1008),0,IF(B$1004=0,0,1-CHOOSE(B$1004,IF(ISNUMBER(Datos!B602),AND(OR(B$1005="",Datos!B602&gt;=B$1005),OR(B$1006="",Datos!B602&lt;=B$1006)),FALSE),IF(ISNUMBER(Datos!B602),AND(Datos!B602=INT(Datos!B602),AND(OR(B$1005="",Datos!B602&gt;=B$1005),OR(B$1006="",Datos!B602&lt;=B$1006))),FALSE),OR(ISNUMBER(FIND(";"&amp;UPPER(TRIM(Datos!B602&amp;""))&amp;"=",B$1007)),ISNUMBER(FIND(";"&amp;UPPER(TRIM(Datos!B602&amp;""))&amp;";",B$1007))),OR(UPPER(TRIM(Datos!B602&amp;""))="SÍ",UPPER(TRIM(Datos!B602&amp;""))="SI",UPPER(TRIM(Datos!B602&amp;""))="NO"),IF(ISNUMBER(Datos!B602),AND(OR(B$1005="",Datos!B602&gt;=B$1005),OR(B$1006="",Datos!B602&lt;=B$1006)),FALSE),TRUE))))</f>
        <v>0.0</v>
      </c>
      <c r="C602">
        <f>IF(Datos!C602="",0,IF(AND(C$1008&lt;&gt;"",Datos!C602=C$1008),0,IF(C$1004=0,0,1-CHOOSE(C$1004,IF(ISNUMBER(Datos!C602),AND(OR(C$1005="",Datos!C602&gt;=C$1005),OR(C$1006="",Datos!C602&lt;=C$1006)),FALSE),IF(ISNUMBER(Datos!C602),AND(Datos!C602=INT(Datos!C602),AND(OR(C$1005="",Datos!C602&gt;=C$1005),OR(C$1006="",Datos!C602&lt;=C$1006))),FALSE),OR(ISNUMBER(FIND(";"&amp;UPPER(TRIM(Datos!C602&amp;""))&amp;"=",C$1007)),ISNUMBER(FIND(";"&amp;UPPER(TRIM(Datos!C602&amp;""))&amp;";",C$1007))),OR(UPPER(TRIM(Datos!C602&amp;""))="SÍ",UPPER(TRIM(Datos!C602&amp;""))="SI",UPPER(TRIM(Datos!C602&amp;""))="NO"),IF(ISNUMBER(Datos!C602),AND(OR(C$1005="",Datos!C602&gt;=C$1005),OR(C$1006="",Datos!C602&lt;=C$1006)),FALSE),TRUE))))</f>
        <v>0.0</v>
      </c>
      <c r="D602">
        <f>IF(Datos!D602="",0,IF(AND(D$1008&lt;&gt;"",Datos!D602=D$1008),0,IF(D$1004=0,0,1-CHOOSE(D$1004,IF(ISNUMBER(Datos!D602),AND(OR(D$1005="",Datos!D602&gt;=D$1005),OR(D$1006="",Datos!D602&lt;=D$1006)),FALSE),IF(ISNUMBER(Datos!D602),AND(Datos!D602=INT(Datos!D602),AND(OR(D$1005="",Datos!D602&gt;=D$1005),OR(D$1006="",Datos!D602&lt;=D$1006))),FALSE),OR(ISNUMBER(FIND(";"&amp;UPPER(TRIM(Datos!D602&amp;""))&amp;"=",D$1007)),ISNUMBER(FIND(";"&amp;UPPER(TRIM(Datos!D602&amp;""))&amp;";",D$1007))),OR(UPPER(TRIM(Datos!D602&amp;""))="SÍ",UPPER(TRIM(Datos!D602&amp;""))="SI",UPPER(TRIM(Datos!D602&amp;""))="NO"),IF(ISNUMBER(Datos!D602),AND(OR(D$1005="",Datos!D602&gt;=D$1005),OR(D$1006="",Datos!D602&lt;=D$1006)),FALSE),TRUE))))</f>
        <v>0.0</v>
      </c>
      <c r="E602">
        <f>IF(Datos!E602="",0,IF(AND(E$1008&lt;&gt;"",Datos!E602=E$1008),0,IF(E$1004=0,0,1-CHOOSE(E$1004,IF(ISNUMBER(Datos!E602),AND(OR(E$1005="",Datos!E602&gt;=E$1005),OR(E$1006="",Datos!E602&lt;=E$1006)),FALSE),IF(ISNUMBER(Datos!E602),AND(Datos!E602=INT(Datos!E602),AND(OR(E$1005="",Datos!E602&gt;=E$1005),OR(E$1006="",Datos!E602&lt;=E$1006))),FALSE),OR(ISNUMBER(FIND(";"&amp;UPPER(TRIM(Datos!E602&amp;""))&amp;"=",E$1007)),ISNUMBER(FIND(";"&amp;UPPER(TRIM(Datos!E602&amp;""))&amp;";",E$1007))),OR(UPPER(TRIM(Datos!E602&amp;""))="SÍ",UPPER(TRIM(Datos!E602&amp;""))="SI",UPPER(TRIM(Datos!E602&amp;""))="NO"),IF(ISNUMBER(Datos!E602),AND(OR(E$1005="",Datos!E602&gt;=E$1005),OR(E$1006="",Datos!E602&lt;=E$1006)),FALSE),TRUE))))</f>
        <v>0.0</v>
      </c>
      <c r="F602">
        <f>IF(Datos!F602="",0,IF(AND(F$1008&lt;&gt;"",Datos!F602=F$1008),0,IF(F$1004=0,0,1-CHOOSE(F$1004,IF(ISNUMBER(Datos!F602),AND(OR(F$1005="",Datos!F602&gt;=F$1005),OR(F$1006="",Datos!F602&lt;=F$1006)),FALSE),IF(ISNUMBER(Datos!F602),AND(Datos!F602=INT(Datos!F602),AND(OR(F$1005="",Datos!F602&gt;=F$1005),OR(F$1006="",Datos!F602&lt;=F$1006))),FALSE),OR(ISNUMBER(FIND(";"&amp;UPPER(TRIM(Datos!F602&amp;""))&amp;"=",F$1007)),ISNUMBER(FIND(";"&amp;UPPER(TRIM(Datos!F602&amp;""))&amp;";",F$1007))),OR(UPPER(TRIM(Datos!F602&amp;""))="SÍ",UPPER(TRIM(Datos!F602&amp;""))="SI",UPPER(TRIM(Datos!F602&amp;""))="NO"),IF(ISNUMBER(Datos!F602),AND(OR(F$1005="",Datos!F602&gt;=F$1005),OR(F$1006="",Datos!F602&lt;=F$1006)),FALSE),TRUE))))</f>
        <v>0.0</v>
      </c>
      <c r="G602">
        <f>IF(Datos!G602="",0,IF(AND(G$1008&lt;&gt;"",Datos!G602=G$1008),0,IF(G$1004=0,0,1-CHOOSE(G$1004,IF(ISNUMBER(Datos!G602),AND(OR(G$1005="",Datos!G602&gt;=G$1005),OR(G$1006="",Datos!G602&lt;=G$1006)),FALSE),IF(ISNUMBER(Datos!G602),AND(Datos!G602=INT(Datos!G602),AND(OR(G$1005="",Datos!G602&gt;=G$1005),OR(G$1006="",Datos!G602&lt;=G$1006))),FALSE),OR(ISNUMBER(FIND(";"&amp;UPPER(TRIM(Datos!G602&amp;""))&amp;"=",G$1007)),ISNUMBER(FIND(";"&amp;UPPER(TRIM(Datos!G602&amp;""))&amp;";",G$1007))),OR(UPPER(TRIM(Datos!G602&amp;""))="SÍ",UPPER(TRIM(Datos!G602&amp;""))="SI",UPPER(TRIM(Datos!G602&amp;""))="NO"),IF(ISNUMBER(Datos!G602),AND(OR(G$1005="",Datos!G602&gt;=G$1005),OR(G$1006="",Datos!G602&lt;=G$1006)),FALSE),TRUE))))</f>
        <v>0.0</v>
      </c>
      <c r="H602">
        <f>IF(Datos!H602="",0,IF(AND(H$1008&lt;&gt;"",Datos!H602=H$1008),0,IF(H$1004=0,0,1-CHOOSE(H$1004,IF(ISNUMBER(Datos!H602),AND(OR(H$1005="",Datos!H602&gt;=H$1005),OR(H$1006="",Datos!H602&lt;=H$1006)),FALSE),IF(ISNUMBER(Datos!H602),AND(Datos!H602=INT(Datos!H602),AND(OR(H$1005="",Datos!H602&gt;=H$1005),OR(H$1006="",Datos!H602&lt;=H$1006))),FALSE),OR(ISNUMBER(FIND(";"&amp;UPPER(TRIM(Datos!H602&amp;""))&amp;"=",H$1007)),ISNUMBER(FIND(";"&amp;UPPER(TRIM(Datos!H602&amp;""))&amp;";",H$1007))),OR(UPPER(TRIM(Datos!H602&amp;""))="SÍ",UPPER(TRIM(Datos!H602&amp;""))="SI",UPPER(TRIM(Datos!H602&amp;""))="NO"),IF(ISNUMBER(Datos!H602),AND(OR(H$1005="",Datos!H602&gt;=H$1005),OR(H$1006="",Datos!H602&lt;=H$1006)),FALSE),TRUE))))</f>
        <v>0.0</v>
      </c>
      <c r="I602">
        <f>IF(Datos!I602="",0,IF(AND(I$1008&lt;&gt;"",Datos!I602=I$1008),0,IF(I$1004=0,0,1-CHOOSE(I$1004,IF(ISNUMBER(Datos!I602),AND(OR(I$1005="",Datos!I602&gt;=I$1005),OR(I$1006="",Datos!I602&lt;=I$1006)),FALSE),IF(ISNUMBER(Datos!I602),AND(Datos!I602=INT(Datos!I602),AND(OR(I$1005="",Datos!I602&gt;=I$1005),OR(I$1006="",Datos!I602&lt;=I$1006))),FALSE),OR(ISNUMBER(FIND(";"&amp;UPPER(TRIM(Datos!I602&amp;""))&amp;"=",I$1007)),ISNUMBER(FIND(";"&amp;UPPER(TRIM(Datos!I602&amp;""))&amp;";",I$1007))),OR(UPPER(TRIM(Datos!I602&amp;""))="SÍ",UPPER(TRIM(Datos!I602&amp;""))="SI",UPPER(TRIM(Datos!I602&amp;""))="NO"),IF(ISNUMBER(Datos!I602),AND(OR(I$1005="",Datos!I602&gt;=I$1005),OR(I$1006="",Datos!I602&lt;=I$1006)),FALSE),TRUE))))</f>
        <v>0.0</v>
      </c>
      <c r="J602">
        <f>IF(Datos!J602="",0,IF(AND(J$1008&lt;&gt;"",Datos!J602=J$1008),0,IF(J$1004=0,0,1-CHOOSE(J$1004,IF(ISNUMBER(Datos!J602),AND(OR(J$1005="",Datos!J602&gt;=J$1005),OR(J$1006="",Datos!J602&lt;=J$1006)),FALSE),IF(ISNUMBER(Datos!J602),AND(Datos!J602=INT(Datos!J602),AND(OR(J$1005="",Datos!J602&gt;=J$1005),OR(J$1006="",Datos!J602&lt;=J$1006))),FALSE),OR(ISNUMBER(FIND(";"&amp;UPPER(TRIM(Datos!J602&amp;""))&amp;"=",J$1007)),ISNUMBER(FIND(";"&amp;UPPER(TRIM(Datos!J602&amp;""))&amp;";",J$1007))),OR(UPPER(TRIM(Datos!J602&amp;""))="SÍ",UPPER(TRIM(Datos!J602&amp;""))="SI",UPPER(TRIM(Datos!J602&amp;""))="NO"),IF(ISNUMBER(Datos!J602),AND(OR(J$1005="",Datos!J602&gt;=J$1005),OR(J$1006="",Datos!J602&lt;=J$1006)),FALSE),TRUE))))</f>
        <v>0.0</v>
      </c>
      <c r="K602">
        <f>IF(Datos!K602="",0,IF(AND(K$1008&lt;&gt;"",Datos!K602=K$1008),0,IF(K$1004=0,0,1-CHOOSE(K$1004,IF(ISNUMBER(Datos!K602),AND(OR(K$1005="",Datos!K602&gt;=K$1005),OR(K$1006="",Datos!K602&lt;=K$1006)),FALSE),IF(ISNUMBER(Datos!K602),AND(Datos!K602=INT(Datos!K602),AND(OR(K$1005="",Datos!K602&gt;=K$1005),OR(K$1006="",Datos!K602&lt;=K$1006))),FALSE),OR(ISNUMBER(FIND(";"&amp;UPPER(TRIM(Datos!K602&amp;""))&amp;"=",K$1007)),ISNUMBER(FIND(";"&amp;UPPER(TRIM(Datos!K602&amp;""))&amp;";",K$1007))),OR(UPPER(TRIM(Datos!K602&amp;""))="SÍ",UPPER(TRIM(Datos!K602&amp;""))="SI",UPPER(TRIM(Datos!K602&amp;""))="NO"),IF(ISNUMBER(Datos!K602),AND(OR(K$1005="",Datos!K602&gt;=K$1005),OR(K$1006="",Datos!K602&lt;=K$1006)),FALSE),TRUE))))</f>
        <v>0.0</v>
      </c>
      <c r="L602">
        <f>IF(Datos!L602="",0,IF(AND(L$1008&lt;&gt;"",Datos!L602=L$1008),0,IF(L$1004=0,0,1-CHOOSE(L$1004,IF(ISNUMBER(Datos!L602),AND(OR(L$1005="",Datos!L602&gt;=L$1005),OR(L$1006="",Datos!L602&lt;=L$1006)),FALSE),IF(ISNUMBER(Datos!L602),AND(Datos!L602=INT(Datos!L602),AND(OR(L$1005="",Datos!L602&gt;=L$1005),OR(L$1006="",Datos!L602&lt;=L$1006))),FALSE),OR(ISNUMBER(FIND(";"&amp;UPPER(TRIM(Datos!L602&amp;""))&amp;"=",L$1007)),ISNUMBER(FIND(";"&amp;UPPER(TRIM(Datos!L602&amp;""))&amp;";",L$1007))),OR(UPPER(TRIM(Datos!L602&amp;""))="SÍ",UPPER(TRIM(Datos!L602&amp;""))="SI",UPPER(TRIM(Datos!L602&amp;""))="NO"),IF(ISNUMBER(Datos!L602),AND(OR(L$1005="",Datos!L602&gt;=L$1005),OR(L$1006="",Datos!L602&lt;=L$1006)),FALSE),TRUE))))</f>
        <v>0.0</v>
      </c>
      <c r="M602">
        <f>IF(Datos!M602="",0,IF(AND(M$1008&lt;&gt;"",Datos!M602=M$1008),0,IF(M$1004=0,0,1-CHOOSE(M$1004,IF(ISNUMBER(Datos!M602),AND(OR(M$1005="",Datos!M602&gt;=M$1005),OR(M$1006="",Datos!M602&lt;=M$1006)),FALSE),IF(ISNUMBER(Datos!M602),AND(Datos!M602=INT(Datos!M602),AND(OR(M$1005="",Datos!M602&gt;=M$1005),OR(M$1006="",Datos!M602&lt;=M$1006))),FALSE),OR(ISNUMBER(FIND(";"&amp;UPPER(TRIM(Datos!M602&amp;""))&amp;"=",M$1007)),ISNUMBER(FIND(";"&amp;UPPER(TRIM(Datos!M602&amp;""))&amp;";",M$1007))),OR(UPPER(TRIM(Datos!M602&amp;""))="SÍ",UPPER(TRIM(Datos!M602&amp;""))="SI",UPPER(TRIM(Datos!M602&amp;""))="NO"),IF(ISNUMBER(Datos!M602),AND(OR(M$1005="",Datos!M602&gt;=M$1005),OR(M$1006="",Datos!M602&lt;=M$1006)),FALSE),TRUE))))</f>
        <v>0.0</v>
      </c>
      <c r="N602">
        <f>IF(Datos!N602="",0,IF(AND(N$1008&lt;&gt;"",Datos!N602=N$1008),0,IF(N$1004=0,0,1-CHOOSE(N$1004,IF(ISNUMBER(Datos!N602),AND(OR(N$1005="",Datos!N602&gt;=N$1005),OR(N$1006="",Datos!N602&lt;=N$1006)),FALSE),IF(ISNUMBER(Datos!N602),AND(Datos!N602=INT(Datos!N602),AND(OR(N$1005="",Datos!N602&gt;=N$1005),OR(N$1006="",Datos!N602&lt;=N$1006))),FALSE),OR(ISNUMBER(FIND(";"&amp;UPPER(TRIM(Datos!N602&amp;""))&amp;"=",N$1007)),ISNUMBER(FIND(";"&amp;UPPER(TRIM(Datos!N602&amp;""))&amp;";",N$1007))),OR(UPPER(TRIM(Datos!N602&amp;""))="SÍ",UPPER(TRIM(Datos!N602&amp;""))="SI",UPPER(TRIM(Datos!N602&amp;""))="NO"),IF(ISNUMBER(Datos!N602),AND(OR(N$1005="",Datos!N602&gt;=N$1005),OR(N$1006="",Datos!N602&lt;=N$1006)),FALSE),TRUE))))</f>
        <v>0.0</v>
      </c>
      <c r="O602">
        <f>IF(Datos!O602="",0,IF(AND(O$1008&lt;&gt;"",Datos!O602=O$1008),0,IF(O$1004=0,0,1-CHOOSE(O$1004,IF(ISNUMBER(Datos!O602),AND(OR(O$1005="",Datos!O602&gt;=O$1005),OR(O$1006="",Datos!O602&lt;=O$1006)),FALSE),IF(ISNUMBER(Datos!O602),AND(Datos!O602=INT(Datos!O602),AND(OR(O$1005="",Datos!O602&gt;=O$1005),OR(O$1006="",Datos!O602&lt;=O$1006))),FALSE),OR(ISNUMBER(FIND(";"&amp;UPPER(TRIM(Datos!O602&amp;""))&amp;"=",O$1007)),ISNUMBER(FIND(";"&amp;UPPER(TRIM(Datos!O602&amp;""))&amp;";",O$1007))),OR(UPPER(TRIM(Datos!O602&amp;""))="SÍ",UPPER(TRIM(Datos!O602&amp;""))="SI",UPPER(TRIM(Datos!O602&amp;""))="NO"),IF(ISNUMBER(Datos!O602),AND(OR(O$1005="",Datos!O602&gt;=O$1005),OR(O$1006="",Datos!O602&lt;=O$1006)),FALSE),TRUE))))</f>
        <v>0.0</v>
      </c>
      <c r="P602">
        <f>IF(Datos!P602="",0,IF(AND(P$1008&lt;&gt;"",Datos!P602=P$1008),0,IF(P$1004=0,0,1-CHOOSE(P$1004,IF(ISNUMBER(Datos!P602),AND(OR(P$1005="",Datos!P602&gt;=P$1005),OR(P$1006="",Datos!P602&lt;=P$1006)),FALSE),IF(ISNUMBER(Datos!P602),AND(Datos!P602=INT(Datos!P602),AND(OR(P$1005="",Datos!P602&gt;=P$1005),OR(P$1006="",Datos!P602&lt;=P$1006))),FALSE),OR(ISNUMBER(FIND(";"&amp;UPPER(TRIM(Datos!P602&amp;""))&amp;"=",P$1007)),ISNUMBER(FIND(";"&amp;UPPER(TRIM(Datos!P602&amp;""))&amp;";",P$1007))),OR(UPPER(TRIM(Datos!P602&amp;""))="SÍ",UPPER(TRIM(Datos!P602&amp;""))="SI",UPPER(TRIM(Datos!P602&amp;""))="NO"),IF(ISNUMBER(Datos!P602),AND(OR(P$1005="",Datos!P602&gt;=P$1005),OR(P$1006="",Datos!P602&lt;=P$1006)),FALSE),TRUE))))</f>
        <v>0.0</v>
      </c>
      <c r="Q602">
        <f>IF(Datos!Q602="",0,IF(AND(Q$1008&lt;&gt;"",Datos!Q602=Q$1008),0,IF(Q$1004=0,0,1-CHOOSE(Q$1004,IF(ISNUMBER(Datos!Q602),AND(OR(Q$1005="",Datos!Q602&gt;=Q$1005),OR(Q$1006="",Datos!Q602&lt;=Q$1006)),FALSE),IF(ISNUMBER(Datos!Q602),AND(Datos!Q602=INT(Datos!Q602),AND(OR(Q$1005="",Datos!Q602&gt;=Q$1005),OR(Q$1006="",Datos!Q602&lt;=Q$1006))),FALSE),OR(ISNUMBER(FIND(";"&amp;UPPER(TRIM(Datos!Q602&amp;""))&amp;"=",Q$1007)),ISNUMBER(FIND(";"&amp;UPPER(TRIM(Datos!Q602&amp;""))&amp;";",Q$1007))),OR(UPPER(TRIM(Datos!Q602&amp;""))="SÍ",UPPER(TRIM(Datos!Q602&amp;""))="SI",UPPER(TRIM(Datos!Q602&amp;""))="NO"),IF(ISNUMBER(Datos!Q602),AND(OR(Q$1005="",Datos!Q602&gt;=Q$1005),OR(Q$1006="",Datos!Q602&lt;=Q$1006)),FALSE),TRUE))))</f>
        <v>0.0</v>
      </c>
      <c r="R602">
        <f>IF(Datos!R602="",0,IF(AND(R$1008&lt;&gt;"",Datos!R602=R$1008),0,IF(R$1004=0,0,1-CHOOSE(R$1004,IF(ISNUMBER(Datos!R602),AND(OR(R$1005="",Datos!R602&gt;=R$1005),OR(R$1006="",Datos!R602&lt;=R$1006)),FALSE),IF(ISNUMBER(Datos!R602),AND(Datos!R602=INT(Datos!R602),AND(OR(R$1005="",Datos!R602&gt;=R$1005),OR(R$1006="",Datos!R602&lt;=R$1006))),FALSE),OR(ISNUMBER(FIND(";"&amp;UPPER(TRIM(Datos!R602&amp;""))&amp;"=",R$1007)),ISNUMBER(FIND(";"&amp;UPPER(TRIM(Datos!R602&amp;""))&amp;";",R$1007))),OR(UPPER(TRIM(Datos!R602&amp;""))="SÍ",UPPER(TRIM(Datos!R602&amp;""))="SI",UPPER(TRIM(Datos!R602&amp;""))="NO"),IF(ISNUMBER(Datos!R602),AND(OR(R$1005="",Datos!R602&gt;=R$1005),OR(R$1006="",Datos!R602&lt;=R$1006)),FALSE),TRUE))))</f>
        <v>0.0</v>
      </c>
      <c r="S602">
        <f>IF(Datos!S602="",0,IF(AND(S$1008&lt;&gt;"",Datos!S602=S$1008),0,IF(S$1004=0,0,1-CHOOSE(S$1004,IF(ISNUMBER(Datos!S602),AND(OR(S$1005="",Datos!S602&gt;=S$1005),OR(S$1006="",Datos!S602&lt;=S$1006)),FALSE),IF(ISNUMBER(Datos!S602),AND(Datos!S602=INT(Datos!S602),AND(OR(S$1005="",Datos!S602&gt;=S$1005),OR(S$1006="",Datos!S602&lt;=S$1006))),FALSE),OR(ISNUMBER(FIND(";"&amp;UPPER(TRIM(Datos!S602&amp;""))&amp;"=",S$1007)),ISNUMBER(FIND(";"&amp;UPPER(TRIM(Datos!S602&amp;""))&amp;";",S$1007))),OR(UPPER(TRIM(Datos!S602&amp;""))="SÍ",UPPER(TRIM(Datos!S602&amp;""))="SI",UPPER(TRIM(Datos!S602&amp;""))="NO"),IF(ISNUMBER(Datos!S602),AND(OR(S$1005="",Datos!S602&gt;=S$1005),OR(S$1006="",Datos!S602&lt;=S$1006)),FALSE),TRUE))))</f>
        <v>0.0</v>
      </c>
      <c r="T602">
        <f>IF(Datos!T602="",0,IF(AND(T$1008&lt;&gt;"",Datos!T602=T$1008),0,IF(T$1004=0,0,1-CHOOSE(T$1004,IF(ISNUMBER(Datos!T602),AND(OR(T$1005="",Datos!T602&gt;=T$1005),OR(T$1006="",Datos!T602&lt;=T$1006)),FALSE),IF(ISNUMBER(Datos!T602),AND(Datos!T602=INT(Datos!T602),AND(OR(T$1005="",Datos!T602&gt;=T$1005),OR(T$1006="",Datos!T602&lt;=T$1006))),FALSE),OR(ISNUMBER(FIND(";"&amp;UPPER(TRIM(Datos!T602&amp;""))&amp;"=",T$1007)),ISNUMBER(FIND(";"&amp;UPPER(TRIM(Datos!T602&amp;""))&amp;";",T$1007))),OR(UPPER(TRIM(Datos!T602&amp;""))="SÍ",UPPER(TRIM(Datos!T602&amp;""))="SI",UPPER(TRIM(Datos!T602&amp;""))="NO"),IF(ISNUMBER(Datos!T602),AND(OR(T$1005="",Datos!T602&gt;=T$1005),OR(T$1006="",Datos!T602&lt;=T$1006)),FALSE),TRUE))))</f>
        <v>0.0</v>
      </c>
      <c r="U602">
        <f>IF(Datos!U602="",0,IF(AND(U$1008&lt;&gt;"",Datos!U602=U$1008),0,IF(U$1004=0,0,1-CHOOSE(U$1004,IF(ISNUMBER(Datos!U602),AND(OR(U$1005="",Datos!U602&gt;=U$1005),OR(U$1006="",Datos!U602&lt;=U$1006)),FALSE),IF(ISNUMBER(Datos!U602),AND(Datos!U602=INT(Datos!U602),AND(OR(U$1005="",Datos!U602&gt;=U$1005),OR(U$1006="",Datos!U602&lt;=U$1006))),FALSE),OR(ISNUMBER(FIND(";"&amp;UPPER(TRIM(Datos!U602&amp;""))&amp;"=",U$1007)),ISNUMBER(FIND(";"&amp;UPPER(TRIM(Datos!U602&amp;""))&amp;";",U$1007))),OR(UPPER(TRIM(Datos!U602&amp;""))="SÍ",UPPER(TRIM(Datos!U602&amp;""))="SI",UPPER(TRIM(Datos!U602&amp;""))="NO"),IF(ISNUMBER(Datos!U602),AND(OR(U$1005="",Datos!U602&gt;=U$1005),OR(U$1006="",Datos!U602&lt;=U$1006)),FALSE),TRUE))))</f>
        <v>0.0</v>
      </c>
      <c r="V602">
        <f>IF(Datos!V602="",0,IF(AND(V$1008&lt;&gt;"",Datos!V602=V$1008),0,IF(V$1004=0,0,1-CHOOSE(V$1004,IF(ISNUMBER(Datos!V602),AND(OR(V$1005="",Datos!V602&gt;=V$1005),OR(V$1006="",Datos!V602&lt;=V$1006)),FALSE),IF(ISNUMBER(Datos!V602),AND(Datos!V602=INT(Datos!V602),AND(OR(V$1005="",Datos!V602&gt;=V$1005),OR(V$1006="",Datos!V602&lt;=V$1006))),FALSE),OR(ISNUMBER(FIND(";"&amp;UPPER(TRIM(Datos!V602&amp;""))&amp;"=",V$1007)),ISNUMBER(FIND(";"&amp;UPPER(TRIM(Datos!V602&amp;""))&amp;";",V$1007))),OR(UPPER(TRIM(Datos!V602&amp;""))="SÍ",UPPER(TRIM(Datos!V602&amp;""))="SI",UPPER(TRIM(Datos!V602&amp;""))="NO"),IF(ISNUMBER(Datos!V602),AND(OR(V$1005="",Datos!V602&gt;=V$1005),OR(V$1006="",Datos!V602&lt;=V$1006)),FALSE),TRUE))))</f>
        <v>0.0</v>
      </c>
      <c r="W602">
        <f>IF(Datos!W602="",0,IF(AND(W$1008&lt;&gt;"",Datos!W602=W$1008),0,IF(W$1004=0,0,1-CHOOSE(W$1004,IF(ISNUMBER(Datos!W602),AND(OR(W$1005="",Datos!W602&gt;=W$1005),OR(W$1006="",Datos!W602&lt;=W$1006)),FALSE),IF(ISNUMBER(Datos!W602),AND(Datos!W602=INT(Datos!W602),AND(OR(W$1005="",Datos!W602&gt;=W$1005),OR(W$1006="",Datos!W602&lt;=W$1006))),FALSE),OR(ISNUMBER(FIND(";"&amp;UPPER(TRIM(Datos!W602&amp;""))&amp;"=",W$1007)),ISNUMBER(FIND(";"&amp;UPPER(TRIM(Datos!W602&amp;""))&amp;";",W$1007))),OR(UPPER(TRIM(Datos!W602&amp;""))="SÍ",UPPER(TRIM(Datos!W602&amp;""))="SI",UPPER(TRIM(Datos!W602&amp;""))="NO"),IF(ISNUMBER(Datos!W602),AND(OR(W$1005="",Datos!W602&gt;=W$1005),OR(W$1006="",Datos!W602&lt;=W$1006)),FALSE),TRUE))))</f>
        <v>0.0</v>
      </c>
      <c r="X602">
        <f>IF(Datos!X602="",0,IF(AND(X$1008&lt;&gt;"",Datos!X602=X$1008),0,IF(X$1004=0,0,1-CHOOSE(X$1004,IF(ISNUMBER(Datos!X602),AND(OR(X$1005="",Datos!X602&gt;=X$1005),OR(X$1006="",Datos!X602&lt;=X$1006)),FALSE),IF(ISNUMBER(Datos!X602),AND(Datos!X602=INT(Datos!X602),AND(OR(X$1005="",Datos!X602&gt;=X$1005),OR(X$1006="",Datos!X602&lt;=X$1006))),FALSE),OR(ISNUMBER(FIND(";"&amp;UPPER(TRIM(Datos!X602&amp;""))&amp;"=",X$1007)),ISNUMBER(FIND(";"&amp;UPPER(TRIM(Datos!X602&amp;""))&amp;";",X$1007))),OR(UPPER(TRIM(Datos!X602&amp;""))="SÍ",UPPER(TRIM(Datos!X602&amp;""))="SI",UPPER(TRIM(Datos!X602&amp;""))="NO"),IF(ISNUMBER(Datos!X602),AND(OR(X$1005="",Datos!X602&gt;=X$1005),OR(X$1006="",Datos!X602&lt;=X$1006)),FALSE),TRUE))))</f>
        <v>0.0</v>
      </c>
      <c r="Y602">
        <f>IF(Datos!Y602="",0,IF(AND(Y$1008&lt;&gt;"",Datos!Y602=Y$1008),0,IF(Y$1004=0,0,1-CHOOSE(Y$1004,IF(ISNUMBER(Datos!Y602),AND(OR(Y$1005="",Datos!Y602&gt;=Y$1005),OR(Y$1006="",Datos!Y602&lt;=Y$1006)),FALSE),IF(ISNUMBER(Datos!Y602),AND(Datos!Y602=INT(Datos!Y602),AND(OR(Y$1005="",Datos!Y602&gt;=Y$1005),OR(Y$1006="",Datos!Y602&lt;=Y$1006))),FALSE),OR(ISNUMBER(FIND(";"&amp;UPPER(TRIM(Datos!Y602&amp;""))&amp;"=",Y$1007)),ISNUMBER(FIND(";"&amp;UPPER(TRIM(Datos!Y602&amp;""))&amp;";",Y$1007))),OR(UPPER(TRIM(Datos!Y602&amp;""))="SÍ",UPPER(TRIM(Datos!Y602&amp;""))="SI",UPPER(TRIM(Datos!Y602&amp;""))="NO"),IF(ISNUMBER(Datos!Y602),AND(OR(Y$1005="",Datos!Y602&gt;=Y$1005),OR(Y$1006="",Datos!Y602&lt;=Y$1006)),FALSE),TRUE))))</f>
        <v>0.0</v>
      </c>
      <c r="Z602">
        <f>IF(Datos!Z602="",0,IF(AND(Z$1008&lt;&gt;"",Datos!Z602=Z$1008),0,IF(Z$1004=0,0,1-CHOOSE(Z$1004,IF(ISNUMBER(Datos!Z602),AND(OR(Z$1005="",Datos!Z602&gt;=Z$1005),OR(Z$1006="",Datos!Z602&lt;=Z$1006)),FALSE),IF(ISNUMBER(Datos!Z602),AND(Datos!Z602=INT(Datos!Z602),AND(OR(Z$1005="",Datos!Z602&gt;=Z$1005),OR(Z$1006="",Datos!Z602&lt;=Z$1006))),FALSE),OR(ISNUMBER(FIND(";"&amp;UPPER(TRIM(Datos!Z602&amp;""))&amp;"=",Z$1007)),ISNUMBER(FIND(";"&amp;UPPER(TRIM(Datos!Z602&amp;""))&amp;";",Z$1007))),OR(UPPER(TRIM(Datos!Z602&amp;""))="SÍ",UPPER(TRIM(Datos!Z602&amp;""))="SI",UPPER(TRIM(Datos!Z602&amp;""))="NO"),IF(ISNUMBER(Datos!Z602),AND(OR(Z$1005="",Datos!Z602&gt;=Z$1005),OR(Z$1006="",Datos!Z602&lt;=Z$1006)),FALSE),TRUE))))</f>
        <v>0.0</v>
      </c>
      <c r="AA602">
        <f>IF(Datos!AA602="",0,IF(AND(AA$1008&lt;&gt;"",Datos!AA602=AA$1008),0,IF(AA$1004=0,0,1-CHOOSE(AA$1004,IF(ISNUMBER(Datos!AA602),AND(OR(AA$1005="",Datos!AA602&gt;=AA$1005),OR(AA$1006="",Datos!AA602&lt;=AA$1006)),FALSE),IF(ISNUMBER(Datos!AA602),AND(Datos!AA602=INT(Datos!AA602),AND(OR(AA$1005="",Datos!AA602&gt;=AA$1005),OR(AA$1006="",Datos!AA602&lt;=AA$1006))),FALSE),OR(ISNUMBER(FIND(";"&amp;UPPER(TRIM(Datos!AA602&amp;""))&amp;"=",AA$1007)),ISNUMBER(FIND(";"&amp;UPPER(TRIM(Datos!AA602&amp;""))&amp;";",AA$1007))),OR(UPPER(TRIM(Datos!AA602&amp;""))="SÍ",UPPER(TRIM(Datos!AA602&amp;""))="SI",UPPER(TRIM(Datos!AA602&amp;""))="NO"),IF(ISNUMBER(Datos!AA602),AND(OR(AA$1005="",Datos!AA602&gt;=AA$1005),OR(AA$1006="",Datos!AA602&lt;=AA$1006)),FALSE),TRUE))))</f>
        <v>0.0</v>
      </c>
      <c r="AB602">
        <f>IF(Datos!AB602="",0,IF(AND(AB$1008&lt;&gt;"",Datos!AB602=AB$1008),0,IF(AB$1004=0,0,1-CHOOSE(AB$1004,IF(ISNUMBER(Datos!AB602),AND(OR(AB$1005="",Datos!AB602&gt;=AB$1005),OR(AB$1006="",Datos!AB602&lt;=AB$1006)),FALSE),IF(ISNUMBER(Datos!AB602),AND(Datos!AB602=INT(Datos!AB602),AND(OR(AB$1005="",Datos!AB602&gt;=AB$1005),OR(AB$1006="",Datos!AB602&lt;=AB$1006))),FALSE),OR(ISNUMBER(FIND(";"&amp;UPPER(TRIM(Datos!AB602&amp;""))&amp;"=",AB$1007)),ISNUMBER(FIND(";"&amp;UPPER(TRIM(Datos!AB602&amp;""))&amp;";",AB$1007))),OR(UPPER(TRIM(Datos!AB602&amp;""))="SÍ",UPPER(TRIM(Datos!AB602&amp;""))="SI",UPPER(TRIM(Datos!AB602&amp;""))="NO"),IF(ISNUMBER(Datos!AB602),AND(OR(AB$1005="",Datos!AB602&gt;=AB$1005),OR(AB$1006="",Datos!AB602&lt;=AB$1006)),FALSE),TRUE))))</f>
        <v>0.0</v>
      </c>
      <c r="AC602">
        <f>IF(Datos!AC602="",0,IF(AND(AC$1008&lt;&gt;"",Datos!AC602=AC$1008),0,IF(AC$1004=0,0,1-CHOOSE(AC$1004,IF(ISNUMBER(Datos!AC602),AND(OR(AC$1005="",Datos!AC602&gt;=AC$1005),OR(AC$1006="",Datos!AC602&lt;=AC$1006)),FALSE),IF(ISNUMBER(Datos!AC602),AND(Datos!AC602=INT(Datos!AC602),AND(OR(AC$1005="",Datos!AC602&gt;=AC$1005),OR(AC$1006="",Datos!AC602&lt;=AC$1006))),FALSE),OR(ISNUMBER(FIND(";"&amp;UPPER(TRIM(Datos!AC602&amp;""))&amp;"=",AC$1007)),ISNUMBER(FIND(";"&amp;UPPER(TRIM(Datos!AC602&amp;""))&amp;";",AC$1007))),OR(UPPER(TRIM(Datos!AC602&amp;""))="SÍ",UPPER(TRIM(Datos!AC602&amp;""))="SI",UPPER(TRIM(Datos!AC602&amp;""))="NO"),IF(ISNUMBER(Datos!AC602),AND(OR(AC$1005="",Datos!AC602&gt;=AC$1005),OR(AC$1006="",Datos!AC602&lt;=AC$1006)),FALSE),TRUE))))</f>
        <v>0.0</v>
      </c>
      <c r="AD602">
        <f>IF(Datos!AD602="",0,IF(AND(AD$1008&lt;&gt;"",Datos!AD602=AD$1008),0,IF(AD$1004=0,0,1-CHOOSE(AD$1004,IF(ISNUMBER(Datos!AD602),AND(OR(AD$1005="",Datos!AD602&gt;=AD$1005),OR(AD$1006="",Datos!AD602&lt;=AD$1006)),FALSE),IF(ISNUMBER(Datos!AD602),AND(Datos!AD602=INT(Datos!AD602),AND(OR(AD$1005="",Datos!AD602&gt;=AD$1005),OR(AD$1006="",Datos!AD602&lt;=AD$1006))),FALSE),OR(ISNUMBER(FIND(";"&amp;UPPER(TRIM(Datos!AD602&amp;""))&amp;"=",AD$1007)),ISNUMBER(FIND(";"&amp;UPPER(TRIM(Datos!AD602&amp;""))&amp;";",AD$1007))),OR(UPPER(TRIM(Datos!AD602&amp;""))="SÍ",UPPER(TRIM(Datos!AD602&amp;""))="SI",UPPER(TRIM(Datos!AD602&amp;""))="NO"),IF(ISNUMBER(Datos!AD602),AND(OR(AD$1005="",Datos!AD602&gt;=AD$1005),OR(AD$1006="",Datos!AD602&lt;=AD$1006)),FALSE),TRUE))))</f>
        <v>0.0</v>
      </c>
      <c r="AE602">
        <f>IF(Datos!AE602="",0,IF(AND(AE$1008&lt;&gt;"",Datos!AE602=AE$1008),0,IF(AE$1004=0,0,1-CHOOSE(AE$1004,IF(ISNUMBER(Datos!AE602),AND(OR(AE$1005="",Datos!AE602&gt;=AE$1005),OR(AE$1006="",Datos!AE602&lt;=AE$1006)),FALSE),IF(ISNUMBER(Datos!AE602),AND(Datos!AE602=INT(Datos!AE602),AND(OR(AE$1005="",Datos!AE602&gt;=AE$1005),OR(AE$1006="",Datos!AE602&lt;=AE$1006))),FALSE),OR(ISNUMBER(FIND(";"&amp;UPPER(TRIM(Datos!AE602&amp;""))&amp;"=",AE$1007)),ISNUMBER(FIND(";"&amp;UPPER(TRIM(Datos!AE602&amp;""))&amp;";",AE$1007))),OR(UPPER(TRIM(Datos!AE602&amp;""))="SÍ",UPPER(TRIM(Datos!AE602&amp;""))="SI",UPPER(TRIM(Datos!AE602&amp;""))="NO"),IF(ISNUMBER(Datos!AE602),AND(OR(AE$1005="",Datos!AE602&gt;=AE$1005),OR(AE$1006="",Datos!AE602&lt;=AE$1006)),FALSE),TRUE))))</f>
        <v>0.0</v>
      </c>
    </row>
    <row r="603" spans="2:31">
      <c r="B603">
        <f>IF(Datos!B603="",0,IF(AND(B$1008&lt;&gt;"",Datos!B603=B$1008),0,IF(B$1004=0,0,1-CHOOSE(B$1004,IF(ISNUMBER(Datos!B603),AND(OR(B$1005="",Datos!B603&gt;=B$1005),OR(B$1006="",Datos!B603&lt;=B$1006)),FALSE),IF(ISNUMBER(Datos!B603),AND(Datos!B603=INT(Datos!B603),AND(OR(B$1005="",Datos!B603&gt;=B$1005),OR(B$1006="",Datos!B603&lt;=B$1006))),FALSE),OR(ISNUMBER(FIND(";"&amp;UPPER(TRIM(Datos!B603&amp;""))&amp;"=",B$1007)),ISNUMBER(FIND(";"&amp;UPPER(TRIM(Datos!B603&amp;""))&amp;";",B$1007))),OR(UPPER(TRIM(Datos!B603&amp;""))="SÍ",UPPER(TRIM(Datos!B603&amp;""))="SI",UPPER(TRIM(Datos!B603&amp;""))="NO"),IF(ISNUMBER(Datos!B603),AND(OR(B$1005="",Datos!B603&gt;=B$1005),OR(B$1006="",Datos!B603&lt;=B$1006)),FALSE),TRUE))))</f>
        <v>0.0</v>
      </c>
      <c r="C603">
        <f>IF(Datos!C603="",0,IF(AND(C$1008&lt;&gt;"",Datos!C603=C$1008),0,IF(C$1004=0,0,1-CHOOSE(C$1004,IF(ISNUMBER(Datos!C603),AND(OR(C$1005="",Datos!C603&gt;=C$1005),OR(C$1006="",Datos!C603&lt;=C$1006)),FALSE),IF(ISNUMBER(Datos!C603),AND(Datos!C603=INT(Datos!C603),AND(OR(C$1005="",Datos!C603&gt;=C$1005),OR(C$1006="",Datos!C603&lt;=C$1006))),FALSE),OR(ISNUMBER(FIND(";"&amp;UPPER(TRIM(Datos!C603&amp;""))&amp;"=",C$1007)),ISNUMBER(FIND(";"&amp;UPPER(TRIM(Datos!C603&amp;""))&amp;";",C$1007))),OR(UPPER(TRIM(Datos!C603&amp;""))="SÍ",UPPER(TRIM(Datos!C603&amp;""))="SI",UPPER(TRIM(Datos!C603&amp;""))="NO"),IF(ISNUMBER(Datos!C603),AND(OR(C$1005="",Datos!C603&gt;=C$1005),OR(C$1006="",Datos!C603&lt;=C$1006)),FALSE),TRUE))))</f>
        <v>0.0</v>
      </c>
      <c r="D603">
        <f>IF(Datos!D603="",0,IF(AND(D$1008&lt;&gt;"",Datos!D603=D$1008),0,IF(D$1004=0,0,1-CHOOSE(D$1004,IF(ISNUMBER(Datos!D603),AND(OR(D$1005="",Datos!D603&gt;=D$1005),OR(D$1006="",Datos!D603&lt;=D$1006)),FALSE),IF(ISNUMBER(Datos!D603),AND(Datos!D603=INT(Datos!D603),AND(OR(D$1005="",Datos!D603&gt;=D$1005),OR(D$1006="",Datos!D603&lt;=D$1006))),FALSE),OR(ISNUMBER(FIND(";"&amp;UPPER(TRIM(Datos!D603&amp;""))&amp;"=",D$1007)),ISNUMBER(FIND(";"&amp;UPPER(TRIM(Datos!D603&amp;""))&amp;";",D$1007))),OR(UPPER(TRIM(Datos!D603&amp;""))="SÍ",UPPER(TRIM(Datos!D603&amp;""))="SI",UPPER(TRIM(Datos!D603&amp;""))="NO"),IF(ISNUMBER(Datos!D603),AND(OR(D$1005="",Datos!D603&gt;=D$1005),OR(D$1006="",Datos!D603&lt;=D$1006)),FALSE),TRUE))))</f>
        <v>0.0</v>
      </c>
      <c r="E603">
        <f>IF(Datos!E603="",0,IF(AND(E$1008&lt;&gt;"",Datos!E603=E$1008),0,IF(E$1004=0,0,1-CHOOSE(E$1004,IF(ISNUMBER(Datos!E603),AND(OR(E$1005="",Datos!E603&gt;=E$1005),OR(E$1006="",Datos!E603&lt;=E$1006)),FALSE),IF(ISNUMBER(Datos!E603),AND(Datos!E603=INT(Datos!E603),AND(OR(E$1005="",Datos!E603&gt;=E$1005),OR(E$1006="",Datos!E603&lt;=E$1006))),FALSE),OR(ISNUMBER(FIND(";"&amp;UPPER(TRIM(Datos!E603&amp;""))&amp;"=",E$1007)),ISNUMBER(FIND(";"&amp;UPPER(TRIM(Datos!E603&amp;""))&amp;";",E$1007))),OR(UPPER(TRIM(Datos!E603&amp;""))="SÍ",UPPER(TRIM(Datos!E603&amp;""))="SI",UPPER(TRIM(Datos!E603&amp;""))="NO"),IF(ISNUMBER(Datos!E603),AND(OR(E$1005="",Datos!E603&gt;=E$1005),OR(E$1006="",Datos!E603&lt;=E$1006)),FALSE),TRUE))))</f>
        <v>0.0</v>
      </c>
      <c r="F603">
        <f>IF(Datos!F603="",0,IF(AND(F$1008&lt;&gt;"",Datos!F603=F$1008),0,IF(F$1004=0,0,1-CHOOSE(F$1004,IF(ISNUMBER(Datos!F603),AND(OR(F$1005="",Datos!F603&gt;=F$1005),OR(F$1006="",Datos!F603&lt;=F$1006)),FALSE),IF(ISNUMBER(Datos!F603),AND(Datos!F603=INT(Datos!F603),AND(OR(F$1005="",Datos!F603&gt;=F$1005),OR(F$1006="",Datos!F603&lt;=F$1006))),FALSE),OR(ISNUMBER(FIND(";"&amp;UPPER(TRIM(Datos!F603&amp;""))&amp;"=",F$1007)),ISNUMBER(FIND(";"&amp;UPPER(TRIM(Datos!F603&amp;""))&amp;";",F$1007))),OR(UPPER(TRIM(Datos!F603&amp;""))="SÍ",UPPER(TRIM(Datos!F603&amp;""))="SI",UPPER(TRIM(Datos!F603&amp;""))="NO"),IF(ISNUMBER(Datos!F603),AND(OR(F$1005="",Datos!F603&gt;=F$1005),OR(F$1006="",Datos!F603&lt;=F$1006)),FALSE),TRUE))))</f>
        <v>0.0</v>
      </c>
      <c r="G603">
        <f>IF(Datos!G603="",0,IF(AND(G$1008&lt;&gt;"",Datos!G603=G$1008),0,IF(G$1004=0,0,1-CHOOSE(G$1004,IF(ISNUMBER(Datos!G603),AND(OR(G$1005="",Datos!G603&gt;=G$1005),OR(G$1006="",Datos!G603&lt;=G$1006)),FALSE),IF(ISNUMBER(Datos!G603),AND(Datos!G603=INT(Datos!G603),AND(OR(G$1005="",Datos!G603&gt;=G$1005),OR(G$1006="",Datos!G603&lt;=G$1006))),FALSE),OR(ISNUMBER(FIND(";"&amp;UPPER(TRIM(Datos!G603&amp;""))&amp;"=",G$1007)),ISNUMBER(FIND(";"&amp;UPPER(TRIM(Datos!G603&amp;""))&amp;";",G$1007))),OR(UPPER(TRIM(Datos!G603&amp;""))="SÍ",UPPER(TRIM(Datos!G603&amp;""))="SI",UPPER(TRIM(Datos!G603&amp;""))="NO"),IF(ISNUMBER(Datos!G603),AND(OR(G$1005="",Datos!G603&gt;=G$1005),OR(G$1006="",Datos!G603&lt;=G$1006)),FALSE),TRUE))))</f>
        <v>0.0</v>
      </c>
      <c r="H603">
        <f>IF(Datos!H603="",0,IF(AND(H$1008&lt;&gt;"",Datos!H603=H$1008),0,IF(H$1004=0,0,1-CHOOSE(H$1004,IF(ISNUMBER(Datos!H603),AND(OR(H$1005="",Datos!H603&gt;=H$1005),OR(H$1006="",Datos!H603&lt;=H$1006)),FALSE),IF(ISNUMBER(Datos!H603),AND(Datos!H603=INT(Datos!H603),AND(OR(H$1005="",Datos!H603&gt;=H$1005),OR(H$1006="",Datos!H603&lt;=H$1006))),FALSE),OR(ISNUMBER(FIND(";"&amp;UPPER(TRIM(Datos!H603&amp;""))&amp;"=",H$1007)),ISNUMBER(FIND(";"&amp;UPPER(TRIM(Datos!H603&amp;""))&amp;";",H$1007))),OR(UPPER(TRIM(Datos!H603&amp;""))="SÍ",UPPER(TRIM(Datos!H603&amp;""))="SI",UPPER(TRIM(Datos!H603&amp;""))="NO"),IF(ISNUMBER(Datos!H603),AND(OR(H$1005="",Datos!H603&gt;=H$1005),OR(H$1006="",Datos!H603&lt;=H$1006)),FALSE),TRUE))))</f>
        <v>0.0</v>
      </c>
      <c r="I603">
        <f>IF(Datos!I603="",0,IF(AND(I$1008&lt;&gt;"",Datos!I603=I$1008),0,IF(I$1004=0,0,1-CHOOSE(I$1004,IF(ISNUMBER(Datos!I603),AND(OR(I$1005="",Datos!I603&gt;=I$1005),OR(I$1006="",Datos!I603&lt;=I$1006)),FALSE),IF(ISNUMBER(Datos!I603),AND(Datos!I603=INT(Datos!I603),AND(OR(I$1005="",Datos!I603&gt;=I$1005),OR(I$1006="",Datos!I603&lt;=I$1006))),FALSE),OR(ISNUMBER(FIND(";"&amp;UPPER(TRIM(Datos!I603&amp;""))&amp;"=",I$1007)),ISNUMBER(FIND(";"&amp;UPPER(TRIM(Datos!I603&amp;""))&amp;";",I$1007))),OR(UPPER(TRIM(Datos!I603&amp;""))="SÍ",UPPER(TRIM(Datos!I603&amp;""))="SI",UPPER(TRIM(Datos!I603&amp;""))="NO"),IF(ISNUMBER(Datos!I603),AND(OR(I$1005="",Datos!I603&gt;=I$1005),OR(I$1006="",Datos!I603&lt;=I$1006)),FALSE),TRUE))))</f>
        <v>0.0</v>
      </c>
      <c r="J603">
        <f>IF(Datos!J603="",0,IF(AND(J$1008&lt;&gt;"",Datos!J603=J$1008),0,IF(J$1004=0,0,1-CHOOSE(J$1004,IF(ISNUMBER(Datos!J603),AND(OR(J$1005="",Datos!J603&gt;=J$1005),OR(J$1006="",Datos!J603&lt;=J$1006)),FALSE),IF(ISNUMBER(Datos!J603),AND(Datos!J603=INT(Datos!J603),AND(OR(J$1005="",Datos!J603&gt;=J$1005),OR(J$1006="",Datos!J603&lt;=J$1006))),FALSE),OR(ISNUMBER(FIND(";"&amp;UPPER(TRIM(Datos!J603&amp;""))&amp;"=",J$1007)),ISNUMBER(FIND(";"&amp;UPPER(TRIM(Datos!J603&amp;""))&amp;";",J$1007))),OR(UPPER(TRIM(Datos!J603&amp;""))="SÍ",UPPER(TRIM(Datos!J603&amp;""))="SI",UPPER(TRIM(Datos!J603&amp;""))="NO"),IF(ISNUMBER(Datos!J603),AND(OR(J$1005="",Datos!J603&gt;=J$1005),OR(J$1006="",Datos!J603&lt;=J$1006)),FALSE),TRUE))))</f>
        <v>0.0</v>
      </c>
      <c r="K603">
        <f>IF(Datos!K603="",0,IF(AND(K$1008&lt;&gt;"",Datos!K603=K$1008),0,IF(K$1004=0,0,1-CHOOSE(K$1004,IF(ISNUMBER(Datos!K603),AND(OR(K$1005="",Datos!K603&gt;=K$1005),OR(K$1006="",Datos!K603&lt;=K$1006)),FALSE),IF(ISNUMBER(Datos!K603),AND(Datos!K603=INT(Datos!K603),AND(OR(K$1005="",Datos!K603&gt;=K$1005),OR(K$1006="",Datos!K603&lt;=K$1006))),FALSE),OR(ISNUMBER(FIND(";"&amp;UPPER(TRIM(Datos!K603&amp;""))&amp;"=",K$1007)),ISNUMBER(FIND(";"&amp;UPPER(TRIM(Datos!K603&amp;""))&amp;";",K$1007))),OR(UPPER(TRIM(Datos!K603&amp;""))="SÍ",UPPER(TRIM(Datos!K603&amp;""))="SI",UPPER(TRIM(Datos!K603&amp;""))="NO"),IF(ISNUMBER(Datos!K603),AND(OR(K$1005="",Datos!K603&gt;=K$1005),OR(K$1006="",Datos!K603&lt;=K$1006)),FALSE),TRUE))))</f>
        <v>0.0</v>
      </c>
      <c r="L603">
        <f>IF(Datos!L603="",0,IF(AND(L$1008&lt;&gt;"",Datos!L603=L$1008),0,IF(L$1004=0,0,1-CHOOSE(L$1004,IF(ISNUMBER(Datos!L603),AND(OR(L$1005="",Datos!L603&gt;=L$1005),OR(L$1006="",Datos!L603&lt;=L$1006)),FALSE),IF(ISNUMBER(Datos!L603),AND(Datos!L603=INT(Datos!L603),AND(OR(L$1005="",Datos!L603&gt;=L$1005),OR(L$1006="",Datos!L603&lt;=L$1006))),FALSE),OR(ISNUMBER(FIND(";"&amp;UPPER(TRIM(Datos!L603&amp;""))&amp;"=",L$1007)),ISNUMBER(FIND(";"&amp;UPPER(TRIM(Datos!L603&amp;""))&amp;";",L$1007))),OR(UPPER(TRIM(Datos!L603&amp;""))="SÍ",UPPER(TRIM(Datos!L603&amp;""))="SI",UPPER(TRIM(Datos!L603&amp;""))="NO"),IF(ISNUMBER(Datos!L603),AND(OR(L$1005="",Datos!L603&gt;=L$1005),OR(L$1006="",Datos!L603&lt;=L$1006)),FALSE),TRUE))))</f>
        <v>0.0</v>
      </c>
      <c r="M603">
        <f>IF(Datos!M603="",0,IF(AND(M$1008&lt;&gt;"",Datos!M603=M$1008),0,IF(M$1004=0,0,1-CHOOSE(M$1004,IF(ISNUMBER(Datos!M603),AND(OR(M$1005="",Datos!M603&gt;=M$1005),OR(M$1006="",Datos!M603&lt;=M$1006)),FALSE),IF(ISNUMBER(Datos!M603),AND(Datos!M603=INT(Datos!M603),AND(OR(M$1005="",Datos!M603&gt;=M$1005),OR(M$1006="",Datos!M603&lt;=M$1006))),FALSE),OR(ISNUMBER(FIND(";"&amp;UPPER(TRIM(Datos!M603&amp;""))&amp;"=",M$1007)),ISNUMBER(FIND(";"&amp;UPPER(TRIM(Datos!M603&amp;""))&amp;";",M$1007))),OR(UPPER(TRIM(Datos!M603&amp;""))="SÍ",UPPER(TRIM(Datos!M603&amp;""))="SI",UPPER(TRIM(Datos!M603&amp;""))="NO"),IF(ISNUMBER(Datos!M603),AND(OR(M$1005="",Datos!M603&gt;=M$1005),OR(M$1006="",Datos!M603&lt;=M$1006)),FALSE),TRUE))))</f>
        <v>0.0</v>
      </c>
      <c r="N603">
        <f>IF(Datos!N603="",0,IF(AND(N$1008&lt;&gt;"",Datos!N603=N$1008),0,IF(N$1004=0,0,1-CHOOSE(N$1004,IF(ISNUMBER(Datos!N603),AND(OR(N$1005="",Datos!N603&gt;=N$1005),OR(N$1006="",Datos!N603&lt;=N$1006)),FALSE),IF(ISNUMBER(Datos!N603),AND(Datos!N603=INT(Datos!N603),AND(OR(N$1005="",Datos!N603&gt;=N$1005),OR(N$1006="",Datos!N603&lt;=N$1006))),FALSE),OR(ISNUMBER(FIND(";"&amp;UPPER(TRIM(Datos!N603&amp;""))&amp;"=",N$1007)),ISNUMBER(FIND(";"&amp;UPPER(TRIM(Datos!N603&amp;""))&amp;";",N$1007))),OR(UPPER(TRIM(Datos!N603&amp;""))="SÍ",UPPER(TRIM(Datos!N603&amp;""))="SI",UPPER(TRIM(Datos!N603&amp;""))="NO"),IF(ISNUMBER(Datos!N603),AND(OR(N$1005="",Datos!N603&gt;=N$1005),OR(N$1006="",Datos!N603&lt;=N$1006)),FALSE),TRUE))))</f>
        <v>0.0</v>
      </c>
      <c r="O603">
        <f>IF(Datos!O603="",0,IF(AND(O$1008&lt;&gt;"",Datos!O603=O$1008),0,IF(O$1004=0,0,1-CHOOSE(O$1004,IF(ISNUMBER(Datos!O603),AND(OR(O$1005="",Datos!O603&gt;=O$1005),OR(O$1006="",Datos!O603&lt;=O$1006)),FALSE),IF(ISNUMBER(Datos!O603),AND(Datos!O603=INT(Datos!O603),AND(OR(O$1005="",Datos!O603&gt;=O$1005),OR(O$1006="",Datos!O603&lt;=O$1006))),FALSE),OR(ISNUMBER(FIND(";"&amp;UPPER(TRIM(Datos!O603&amp;""))&amp;"=",O$1007)),ISNUMBER(FIND(";"&amp;UPPER(TRIM(Datos!O603&amp;""))&amp;";",O$1007))),OR(UPPER(TRIM(Datos!O603&amp;""))="SÍ",UPPER(TRIM(Datos!O603&amp;""))="SI",UPPER(TRIM(Datos!O603&amp;""))="NO"),IF(ISNUMBER(Datos!O603),AND(OR(O$1005="",Datos!O603&gt;=O$1005),OR(O$1006="",Datos!O603&lt;=O$1006)),FALSE),TRUE))))</f>
        <v>0.0</v>
      </c>
      <c r="P603">
        <f>IF(Datos!P603="",0,IF(AND(P$1008&lt;&gt;"",Datos!P603=P$1008),0,IF(P$1004=0,0,1-CHOOSE(P$1004,IF(ISNUMBER(Datos!P603),AND(OR(P$1005="",Datos!P603&gt;=P$1005),OR(P$1006="",Datos!P603&lt;=P$1006)),FALSE),IF(ISNUMBER(Datos!P603),AND(Datos!P603=INT(Datos!P603),AND(OR(P$1005="",Datos!P603&gt;=P$1005),OR(P$1006="",Datos!P603&lt;=P$1006))),FALSE),OR(ISNUMBER(FIND(";"&amp;UPPER(TRIM(Datos!P603&amp;""))&amp;"=",P$1007)),ISNUMBER(FIND(";"&amp;UPPER(TRIM(Datos!P603&amp;""))&amp;";",P$1007))),OR(UPPER(TRIM(Datos!P603&amp;""))="SÍ",UPPER(TRIM(Datos!P603&amp;""))="SI",UPPER(TRIM(Datos!P603&amp;""))="NO"),IF(ISNUMBER(Datos!P603),AND(OR(P$1005="",Datos!P603&gt;=P$1005),OR(P$1006="",Datos!P603&lt;=P$1006)),FALSE),TRUE))))</f>
        <v>0.0</v>
      </c>
      <c r="Q603">
        <f>IF(Datos!Q603="",0,IF(AND(Q$1008&lt;&gt;"",Datos!Q603=Q$1008),0,IF(Q$1004=0,0,1-CHOOSE(Q$1004,IF(ISNUMBER(Datos!Q603),AND(OR(Q$1005="",Datos!Q603&gt;=Q$1005),OR(Q$1006="",Datos!Q603&lt;=Q$1006)),FALSE),IF(ISNUMBER(Datos!Q603),AND(Datos!Q603=INT(Datos!Q603),AND(OR(Q$1005="",Datos!Q603&gt;=Q$1005),OR(Q$1006="",Datos!Q603&lt;=Q$1006))),FALSE),OR(ISNUMBER(FIND(";"&amp;UPPER(TRIM(Datos!Q603&amp;""))&amp;"=",Q$1007)),ISNUMBER(FIND(";"&amp;UPPER(TRIM(Datos!Q603&amp;""))&amp;";",Q$1007))),OR(UPPER(TRIM(Datos!Q603&amp;""))="SÍ",UPPER(TRIM(Datos!Q603&amp;""))="SI",UPPER(TRIM(Datos!Q603&amp;""))="NO"),IF(ISNUMBER(Datos!Q603),AND(OR(Q$1005="",Datos!Q603&gt;=Q$1005),OR(Q$1006="",Datos!Q603&lt;=Q$1006)),FALSE),TRUE))))</f>
        <v>0.0</v>
      </c>
      <c r="R603">
        <f>IF(Datos!R603="",0,IF(AND(R$1008&lt;&gt;"",Datos!R603=R$1008),0,IF(R$1004=0,0,1-CHOOSE(R$1004,IF(ISNUMBER(Datos!R603),AND(OR(R$1005="",Datos!R603&gt;=R$1005),OR(R$1006="",Datos!R603&lt;=R$1006)),FALSE),IF(ISNUMBER(Datos!R603),AND(Datos!R603=INT(Datos!R603),AND(OR(R$1005="",Datos!R603&gt;=R$1005),OR(R$1006="",Datos!R603&lt;=R$1006))),FALSE),OR(ISNUMBER(FIND(";"&amp;UPPER(TRIM(Datos!R603&amp;""))&amp;"=",R$1007)),ISNUMBER(FIND(";"&amp;UPPER(TRIM(Datos!R603&amp;""))&amp;";",R$1007))),OR(UPPER(TRIM(Datos!R603&amp;""))="SÍ",UPPER(TRIM(Datos!R603&amp;""))="SI",UPPER(TRIM(Datos!R603&amp;""))="NO"),IF(ISNUMBER(Datos!R603),AND(OR(R$1005="",Datos!R603&gt;=R$1005),OR(R$1006="",Datos!R603&lt;=R$1006)),FALSE),TRUE))))</f>
        <v>0.0</v>
      </c>
      <c r="S603">
        <f>IF(Datos!S603="",0,IF(AND(S$1008&lt;&gt;"",Datos!S603=S$1008),0,IF(S$1004=0,0,1-CHOOSE(S$1004,IF(ISNUMBER(Datos!S603),AND(OR(S$1005="",Datos!S603&gt;=S$1005),OR(S$1006="",Datos!S603&lt;=S$1006)),FALSE),IF(ISNUMBER(Datos!S603),AND(Datos!S603=INT(Datos!S603),AND(OR(S$1005="",Datos!S603&gt;=S$1005),OR(S$1006="",Datos!S603&lt;=S$1006))),FALSE),OR(ISNUMBER(FIND(";"&amp;UPPER(TRIM(Datos!S603&amp;""))&amp;"=",S$1007)),ISNUMBER(FIND(";"&amp;UPPER(TRIM(Datos!S603&amp;""))&amp;";",S$1007))),OR(UPPER(TRIM(Datos!S603&amp;""))="SÍ",UPPER(TRIM(Datos!S603&amp;""))="SI",UPPER(TRIM(Datos!S603&amp;""))="NO"),IF(ISNUMBER(Datos!S603),AND(OR(S$1005="",Datos!S603&gt;=S$1005),OR(S$1006="",Datos!S603&lt;=S$1006)),FALSE),TRUE))))</f>
        <v>0.0</v>
      </c>
      <c r="T603">
        <f>IF(Datos!T603="",0,IF(AND(T$1008&lt;&gt;"",Datos!T603=T$1008),0,IF(T$1004=0,0,1-CHOOSE(T$1004,IF(ISNUMBER(Datos!T603),AND(OR(T$1005="",Datos!T603&gt;=T$1005),OR(T$1006="",Datos!T603&lt;=T$1006)),FALSE),IF(ISNUMBER(Datos!T603),AND(Datos!T603=INT(Datos!T603),AND(OR(T$1005="",Datos!T603&gt;=T$1005),OR(T$1006="",Datos!T603&lt;=T$1006))),FALSE),OR(ISNUMBER(FIND(";"&amp;UPPER(TRIM(Datos!T603&amp;""))&amp;"=",T$1007)),ISNUMBER(FIND(";"&amp;UPPER(TRIM(Datos!T603&amp;""))&amp;";",T$1007))),OR(UPPER(TRIM(Datos!T603&amp;""))="SÍ",UPPER(TRIM(Datos!T603&amp;""))="SI",UPPER(TRIM(Datos!T603&amp;""))="NO"),IF(ISNUMBER(Datos!T603),AND(OR(T$1005="",Datos!T603&gt;=T$1005),OR(T$1006="",Datos!T603&lt;=T$1006)),FALSE),TRUE))))</f>
        <v>0.0</v>
      </c>
      <c r="U603">
        <f>IF(Datos!U603="",0,IF(AND(U$1008&lt;&gt;"",Datos!U603=U$1008),0,IF(U$1004=0,0,1-CHOOSE(U$1004,IF(ISNUMBER(Datos!U603),AND(OR(U$1005="",Datos!U603&gt;=U$1005),OR(U$1006="",Datos!U603&lt;=U$1006)),FALSE),IF(ISNUMBER(Datos!U603),AND(Datos!U603=INT(Datos!U603),AND(OR(U$1005="",Datos!U603&gt;=U$1005),OR(U$1006="",Datos!U603&lt;=U$1006))),FALSE),OR(ISNUMBER(FIND(";"&amp;UPPER(TRIM(Datos!U603&amp;""))&amp;"=",U$1007)),ISNUMBER(FIND(";"&amp;UPPER(TRIM(Datos!U603&amp;""))&amp;";",U$1007))),OR(UPPER(TRIM(Datos!U603&amp;""))="SÍ",UPPER(TRIM(Datos!U603&amp;""))="SI",UPPER(TRIM(Datos!U603&amp;""))="NO"),IF(ISNUMBER(Datos!U603),AND(OR(U$1005="",Datos!U603&gt;=U$1005),OR(U$1006="",Datos!U603&lt;=U$1006)),FALSE),TRUE))))</f>
        <v>0.0</v>
      </c>
      <c r="V603">
        <f>IF(Datos!V603="",0,IF(AND(V$1008&lt;&gt;"",Datos!V603=V$1008),0,IF(V$1004=0,0,1-CHOOSE(V$1004,IF(ISNUMBER(Datos!V603),AND(OR(V$1005="",Datos!V603&gt;=V$1005),OR(V$1006="",Datos!V603&lt;=V$1006)),FALSE),IF(ISNUMBER(Datos!V603),AND(Datos!V603=INT(Datos!V603),AND(OR(V$1005="",Datos!V603&gt;=V$1005),OR(V$1006="",Datos!V603&lt;=V$1006))),FALSE),OR(ISNUMBER(FIND(";"&amp;UPPER(TRIM(Datos!V603&amp;""))&amp;"=",V$1007)),ISNUMBER(FIND(";"&amp;UPPER(TRIM(Datos!V603&amp;""))&amp;";",V$1007))),OR(UPPER(TRIM(Datos!V603&amp;""))="SÍ",UPPER(TRIM(Datos!V603&amp;""))="SI",UPPER(TRIM(Datos!V603&amp;""))="NO"),IF(ISNUMBER(Datos!V603),AND(OR(V$1005="",Datos!V603&gt;=V$1005),OR(V$1006="",Datos!V603&lt;=V$1006)),FALSE),TRUE))))</f>
        <v>0.0</v>
      </c>
      <c r="W603">
        <f>IF(Datos!W603="",0,IF(AND(W$1008&lt;&gt;"",Datos!W603=W$1008),0,IF(W$1004=0,0,1-CHOOSE(W$1004,IF(ISNUMBER(Datos!W603),AND(OR(W$1005="",Datos!W603&gt;=W$1005),OR(W$1006="",Datos!W603&lt;=W$1006)),FALSE),IF(ISNUMBER(Datos!W603),AND(Datos!W603=INT(Datos!W603),AND(OR(W$1005="",Datos!W603&gt;=W$1005),OR(W$1006="",Datos!W603&lt;=W$1006))),FALSE),OR(ISNUMBER(FIND(";"&amp;UPPER(TRIM(Datos!W603&amp;""))&amp;"=",W$1007)),ISNUMBER(FIND(";"&amp;UPPER(TRIM(Datos!W603&amp;""))&amp;";",W$1007))),OR(UPPER(TRIM(Datos!W603&amp;""))="SÍ",UPPER(TRIM(Datos!W603&amp;""))="SI",UPPER(TRIM(Datos!W603&amp;""))="NO"),IF(ISNUMBER(Datos!W603),AND(OR(W$1005="",Datos!W603&gt;=W$1005),OR(W$1006="",Datos!W603&lt;=W$1006)),FALSE),TRUE))))</f>
        <v>0.0</v>
      </c>
      <c r="X603">
        <f>IF(Datos!X603="",0,IF(AND(X$1008&lt;&gt;"",Datos!X603=X$1008),0,IF(X$1004=0,0,1-CHOOSE(X$1004,IF(ISNUMBER(Datos!X603),AND(OR(X$1005="",Datos!X603&gt;=X$1005),OR(X$1006="",Datos!X603&lt;=X$1006)),FALSE),IF(ISNUMBER(Datos!X603),AND(Datos!X603=INT(Datos!X603),AND(OR(X$1005="",Datos!X603&gt;=X$1005),OR(X$1006="",Datos!X603&lt;=X$1006))),FALSE),OR(ISNUMBER(FIND(";"&amp;UPPER(TRIM(Datos!X603&amp;""))&amp;"=",X$1007)),ISNUMBER(FIND(";"&amp;UPPER(TRIM(Datos!X603&amp;""))&amp;";",X$1007))),OR(UPPER(TRIM(Datos!X603&amp;""))="SÍ",UPPER(TRIM(Datos!X603&amp;""))="SI",UPPER(TRIM(Datos!X603&amp;""))="NO"),IF(ISNUMBER(Datos!X603),AND(OR(X$1005="",Datos!X603&gt;=X$1005),OR(X$1006="",Datos!X603&lt;=X$1006)),FALSE),TRUE))))</f>
        <v>0.0</v>
      </c>
      <c r="Y603">
        <f>IF(Datos!Y603="",0,IF(AND(Y$1008&lt;&gt;"",Datos!Y603=Y$1008),0,IF(Y$1004=0,0,1-CHOOSE(Y$1004,IF(ISNUMBER(Datos!Y603),AND(OR(Y$1005="",Datos!Y603&gt;=Y$1005),OR(Y$1006="",Datos!Y603&lt;=Y$1006)),FALSE),IF(ISNUMBER(Datos!Y603),AND(Datos!Y603=INT(Datos!Y603),AND(OR(Y$1005="",Datos!Y603&gt;=Y$1005),OR(Y$1006="",Datos!Y603&lt;=Y$1006))),FALSE),OR(ISNUMBER(FIND(";"&amp;UPPER(TRIM(Datos!Y603&amp;""))&amp;"=",Y$1007)),ISNUMBER(FIND(";"&amp;UPPER(TRIM(Datos!Y603&amp;""))&amp;";",Y$1007))),OR(UPPER(TRIM(Datos!Y603&amp;""))="SÍ",UPPER(TRIM(Datos!Y603&amp;""))="SI",UPPER(TRIM(Datos!Y603&amp;""))="NO"),IF(ISNUMBER(Datos!Y603),AND(OR(Y$1005="",Datos!Y603&gt;=Y$1005),OR(Y$1006="",Datos!Y603&lt;=Y$1006)),FALSE),TRUE))))</f>
        <v>0.0</v>
      </c>
      <c r="Z603">
        <f>IF(Datos!Z603="",0,IF(AND(Z$1008&lt;&gt;"",Datos!Z603=Z$1008),0,IF(Z$1004=0,0,1-CHOOSE(Z$1004,IF(ISNUMBER(Datos!Z603),AND(OR(Z$1005="",Datos!Z603&gt;=Z$1005),OR(Z$1006="",Datos!Z603&lt;=Z$1006)),FALSE),IF(ISNUMBER(Datos!Z603),AND(Datos!Z603=INT(Datos!Z603),AND(OR(Z$1005="",Datos!Z603&gt;=Z$1005),OR(Z$1006="",Datos!Z603&lt;=Z$1006))),FALSE),OR(ISNUMBER(FIND(";"&amp;UPPER(TRIM(Datos!Z603&amp;""))&amp;"=",Z$1007)),ISNUMBER(FIND(";"&amp;UPPER(TRIM(Datos!Z603&amp;""))&amp;";",Z$1007))),OR(UPPER(TRIM(Datos!Z603&amp;""))="SÍ",UPPER(TRIM(Datos!Z603&amp;""))="SI",UPPER(TRIM(Datos!Z603&amp;""))="NO"),IF(ISNUMBER(Datos!Z603),AND(OR(Z$1005="",Datos!Z603&gt;=Z$1005),OR(Z$1006="",Datos!Z603&lt;=Z$1006)),FALSE),TRUE))))</f>
        <v>0.0</v>
      </c>
      <c r="AA603">
        <f>IF(Datos!AA603="",0,IF(AND(AA$1008&lt;&gt;"",Datos!AA603=AA$1008),0,IF(AA$1004=0,0,1-CHOOSE(AA$1004,IF(ISNUMBER(Datos!AA603),AND(OR(AA$1005="",Datos!AA603&gt;=AA$1005),OR(AA$1006="",Datos!AA603&lt;=AA$1006)),FALSE),IF(ISNUMBER(Datos!AA603),AND(Datos!AA603=INT(Datos!AA603),AND(OR(AA$1005="",Datos!AA603&gt;=AA$1005),OR(AA$1006="",Datos!AA603&lt;=AA$1006))),FALSE),OR(ISNUMBER(FIND(";"&amp;UPPER(TRIM(Datos!AA603&amp;""))&amp;"=",AA$1007)),ISNUMBER(FIND(";"&amp;UPPER(TRIM(Datos!AA603&amp;""))&amp;";",AA$1007))),OR(UPPER(TRIM(Datos!AA603&amp;""))="SÍ",UPPER(TRIM(Datos!AA603&amp;""))="SI",UPPER(TRIM(Datos!AA603&amp;""))="NO"),IF(ISNUMBER(Datos!AA603),AND(OR(AA$1005="",Datos!AA603&gt;=AA$1005),OR(AA$1006="",Datos!AA603&lt;=AA$1006)),FALSE),TRUE))))</f>
        <v>0.0</v>
      </c>
      <c r="AB603">
        <f>IF(Datos!AB603="",0,IF(AND(AB$1008&lt;&gt;"",Datos!AB603=AB$1008),0,IF(AB$1004=0,0,1-CHOOSE(AB$1004,IF(ISNUMBER(Datos!AB603),AND(OR(AB$1005="",Datos!AB603&gt;=AB$1005),OR(AB$1006="",Datos!AB603&lt;=AB$1006)),FALSE),IF(ISNUMBER(Datos!AB603),AND(Datos!AB603=INT(Datos!AB603),AND(OR(AB$1005="",Datos!AB603&gt;=AB$1005),OR(AB$1006="",Datos!AB603&lt;=AB$1006))),FALSE),OR(ISNUMBER(FIND(";"&amp;UPPER(TRIM(Datos!AB603&amp;""))&amp;"=",AB$1007)),ISNUMBER(FIND(";"&amp;UPPER(TRIM(Datos!AB603&amp;""))&amp;";",AB$1007))),OR(UPPER(TRIM(Datos!AB603&amp;""))="SÍ",UPPER(TRIM(Datos!AB603&amp;""))="SI",UPPER(TRIM(Datos!AB603&amp;""))="NO"),IF(ISNUMBER(Datos!AB603),AND(OR(AB$1005="",Datos!AB603&gt;=AB$1005),OR(AB$1006="",Datos!AB603&lt;=AB$1006)),FALSE),TRUE))))</f>
        <v>0.0</v>
      </c>
      <c r="AC603">
        <f>IF(Datos!AC603="",0,IF(AND(AC$1008&lt;&gt;"",Datos!AC603=AC$1008),0,IF(AC$1004=0,0,1-CHOOSE(AC$1004,IF(ISNUMBER(Datos!AC603),AND(OR(AC$1005="",Datos!AC603&gt;=AC$1005),OR(AC$1006="",Datos!AC603&lt;=AC$1006)),FALSE),IF(ISNUMBER(Datos!AC603),AND(Datos!AC603=INT(Datos!AC603),AND(OR(AC$1005="",Datos!AC603&gt;=AC$1005),OR(AC$1006="",Datos!AC603&lt;=AC$1006))),FALSE),OR(ISNUMBER(FIND(";"&amp;UPPER(TRIM(Datos!AC603&amp;""))&amp;"=",AC$1007)),ISNUMBER(FIND(";"&amp;UPPER(TRIM(Datos!AC603&amp;""))&amp;";",AC$1007))),OR(UPPER(TRIM(Datos!AC603&amp;""))="SÍ",UPPER(TRIM(Datos!AC603&amp;""))="SI",UPPER(TRIM(Datos!AC603&amp;""))="NO"),IF(ISNUMBER(Datos!AC603),AND(OR(AC$1005="",Datos!AC603&gt;=AC$1005),OR(AC$1006="",Datos!AC603&lt;=AC$1006)),FALSE),TRUE))))</f>
        <v>0.0</v>
      </c>
      <c r="AD603">
        <f>IF(Datos!AD603="",0,IF(AND(AD$1008&lt;&gt;"",Datos!AD603=AD$1008),0,IF(AD$1004=0,0,1-CHOOSE(AD$1004,IF(ISNUMBER(Datos!AD603),AND(OR(AD$1005="",Datos!AD603&gt;=AD$1005),OR(AD$1006="",Datos!AD603&lt;=AD$1006)),FALSE),IF(ISNUMBER(Datos!AD603),AND(Datos!AD603=INT(Datos!AD603),AND(OR(AD$1005="",Datos!AD603&gt;=AD$1005),OR(AD$1006="",Datos!AD603&lt;=AD$1006))),FALSE),OR(ISNUMBER(FIND(";"&amp;UPPER(TRIM(Datos!AD603&amp;""))&amp;"=",AD$1007)),ISNUMBER(FIND(";"&amp;UPPER(TRIM(Datos!AD603&amp;""))&amp;";",AD$1007))),OR(UPPER(TRIM(Datos!AD603&amp;""))="SÍ",UPPER(TRIM(Datos!AD603&amp;""))="SI",UPPER(TRIM(Datos!AD603&amp;""))="NO"),IF(ISNUMBER(Datos!AD603),AND(OR(AD$1005="",Datos!AD603&gt;=AD$1005),OR(AD$1006="",Datos!AD603&lt;=AD$1006)),FALSE),TRUE))))</f>
        <v>0.0</v>
      </c>
      <c r="AE603">
        <f>IF(Datos!AE603="",0,IF(AND(AE$1008&lt;&gt;"",Datos!AE603=AE$1008),0,IF(AE$1004=0,0,1-CHOOSE(AE$1004,IF(ISNUMBER(Datos!AE603),AND(OR(AE$1005="",Datos!AE603&gt;=AE$1005),OR(AE$1006="",Datos!AE603&lt;=AE$1006)),FALSE),IF(ISNUMBER(Datos!AE603),AND(Datos!AE603=INT(Datos!AE603),AND(OR(AE$1005="",Datos!AE603&gt;=AE$1005),OR(AE$1006="",Datos!AE603&lt;=AE$1006))),FALSE),OR(ISNUMBER(FIND(";"&amp;UPPER(TRIM(Datos!AE603&amp;""))&amp;"=",AE$1007)),ISNUMBER(FIND(";"&amp;UPPER(TRIM(Datos!AE603&amp;""))&amp;";",AE$1007))),OR(UPPER(TRIM(Datos!AE603&amp;""))="SÍ",UPPER(TRIM(Datos!AE603&amp;""))="SI",UPPER(TRIM(Datos!AE603&amp;""))="NO"),IF(ISNUMBER(Datos!AE603),AND(OR(AE$1005="",Datos!AE603&gt;=AE$1005),OR(AE$1006="",Datos!AE603&lt;=AE$1006)),FALSE),TRUE))))</f>
        <v>0.0</v>
      </c>
    </row>
    <row r="604" spans="2:31">
      <c r="B604">
        <f>IF(Datos!B604="",0,IF(AND(B$1008&lt;&gt;"",Datos!B604=B$1008),0,IF(B$1004=0,0,1-CHOOSE(B$1004,IF(ISNUMBER(Datos!B604),AND(OR(B$1005="",Datos!B604&gt;=B$1005),OR(B$1006="",Datos!B604&lt;=B$1006)),FALSE),IF(ISNUMBER(Datos!B604),AND(Datos!B604=INT(Datos!B604),AND(OR(B$1005="",Datos!B604&gt;=B$1005),OR(B$1006="",Datos!B604&lt;=B$1006))),FALSE),OR(ISNUMBER(FIND(";"&amp;UPPER(TRIM(Datos!B604&amp;""))&amp;"=",B$1007)),ISNUMBER(FIND(";"&amp;UPPER(TRIM(Datos!B604&amp;""))&amp;";",B$1007))),OR(UPPER(TRIM(Datos!B604&amp;""))="SÍ",UPPER(TRIM(Datos!B604&amp;""))="SI",UPPER(TRIM(Datos!B604&amp;""))="NO"),IF(ISNUMBER(Datos!B604),AND(OR(B$1005="",Datos!B604&gt;=B$1005),OR(B$1006="",Datos!B604&lt;=B$1006)),FALSE),TRUE))))</f>
        <v>0.0</v>
      </c>
      <c r="C604">
        <f>IF(Datos!C604="",0,IF(AND(C$1008&lt;&gt;"",Datos!C604=C$1008),0,IF(C$1004=0,0,1-CHOOSE(C$1004,IF(ISNUMBER(Datos!C604),AND(OR(C$1005="",Datos!C604&gt;=C$1005),OR(C$1006="",Datos!C604&lt;=C$1006)),FALSE),IF(ISNUMBER(Datos!C604),AND(Datos!C604=INT(Datos!C604),AND(OR(C$1005="",Datos!C604&gt;=C$1005),OR(C$1006="",Datos!C604&lt;=C$1006))),FALSE),OR(ISNUMBER(FIND(";"&amp;UPPER(TRIM(Datos!C604&amp;""))&amp;"=",C$1007)),ISNUMBER(FIND(";"&amp;UPPER(TRIM(Datos!C604&amp;""))&amp;";",C$1007))),OR(UPPER(TRIM(Datos!C604&amp;""))="SÍ",UPPER(TRIM(Datos!C604&amp;""))="SI",UPPER(TRIM(Datos!C604&amp;""))="NO"),IF(ISNUMBER(Datos!C604),AND(OR(C$1005="",Datos!C604&gt;=C$1005),OR(C$1006="",Datos!C604&lt;=C$1006)),FALSE),TRUE))))</f>
        <v>0.0</v>
      </c>
      <c r="D604">
        <f>IF(Datos!D604="",0,IF(AND(D$1008&lt;&gt;"",Datos!D604=D$1008),0,IF(D$1004=0,0,1-CHOOSE(D$1004,IF(ISNUMBER(Datos!D604),AND(OR(D$1005="",Datos!D604&gt;=D$1005),OR(D$1006="",Datos!D604&lt;=D$1006)),FALSE),IF(ISNUMBER(Datos!D604),AND(Datos!D604=INT(Datos!D604),AND(OR(D$1005="",Datos!D604&gt;=D$1005),OR(D$1006="",Datos!D604&lt;=D$1006))),FALSE),OR(ISNUMBER(FIND(";"&amp;UPPER(TRIM(Datos!D604&amp;""))&amp;"=",D$1007)),ISNUMBER(FIND(";"&amp;UPPER(TRIM(Datos!D604&amp;""))&amp;";",D$1007))),OR(UPPER(TRIM(Datos!D604&amp;""))="SÍ",UPPER(TRIM(Datos!D604&amp;""))="SI",UPPER(TRIM(Datos!D604&amp;""))="NO"),IF(ISNUMBER(Datos!D604),AND(OR(D$1005="",Datos!D604&gt;=D$1005),OR(D$1006="",Datos!D604&lt;=D$1006)),FALSE),TRUE))))</f>
        <v>0.0</v>
      </c>
      <c r="E604">
        <f>IF(Datos!E604="",0,IF(AND(E$1008&lt;&gt;"",Datos!E604=E$1008),0,IF(E$1004=0,0,1-CHOOSE(E$1004,IF(ISNUMBER(Datos!E604),AND(OR(E$1005="",Datos!E604&gt;=E$1005),OR(E$1006="",Datos!E604&lt;=E$1006)),FALSE),IF(ISNUMBER(Datos!E604),AND(Datos!E604=INT(Datos!E604),AND(OR(E$1005="",Datos!E604&gt;=E$1005),OR(E$1006="",Datos!E604&lt;=E$1006))),FALSE),OR(ISNUMBER(FIND(";"&amp;UPPER(TRIM(Datos!E604&amp;""))&amp;"=",E$1007)),ISNUMBER(FIND(";"&amp;UPPER(TRIM(Datos!E604&amp;""))&amp;";",E$1007))),OR(UPPER(TRIM(Datos!E604&amp;""))="SÍ",UPPER(TRIM(Datos!E604&amp;""))="SI",UPPER(TRIM(Datos!E604&amp;""))="NO"),IF(ISNUMBER(Datos!E604),AND(OR(E$1005="",Datos!E604&gt;=E$1005),OR(E$1006="",Datos!E604&lt;=E$1006)),FALSE),TRUE))))</f>
        <v>0.0</v>
      </c>
      <c r="F604">
        <f>IF(Datos!F604="",0,IF(AND(F$1008&lt;&gt;"",Datos!F604=F$1008),0,IF(F$1004=0,0,1-CHOOSE(F$1004,IF(ISNUMBER(Datos!F604),AND(OR(F$1005="",Datos!F604&gt;=F$1005),OR(F$1006="",Datos!F604&lt;=F$1006)),FALSE),IF(ISNUMBER(Datos!F604),AND(Datos!F604=INT(Datos!F604),AND(OR(F$1005="",Datos!F604&gt;=F$1005),OR(F$1006="",Datos!F604&lt;=F$1006))),FALSE),OR(ISNUMBER(FIND(";"&amp;UPPER(TRIM(Datos!F604&amp;""))&amp;"=",F$1007)),ISNUMBER(FIND(";"&amp;UPPER(TRIM(Datos!F604&amp;""))&amp;";",F$1007))),OR(UPPER(TRIM(Datos!F604&amp;""))="SÍ",UPPER(TRIM(Datos!F604&amp;""))="SI",UPPER(TRIM(Datos!F604&amp;""))="NO"),IF(ISNUMBER(Datos!F604),AND(OR(F$1005="",Datos!F604&gt;=F$1005),OR(F$1006="",Datos!F604&lt;=F$1006)),FALSE),TRUE))))</f>
        <v>0.0</v>
      </c>
      <c r="G604">
        <f>IF(Datos!G604="",0,IF(AND(G$1008&lt;&gt;"",Datos!G604=G$1008),0,IF(G$1004=0,0,1-CHOOSE(G$1004,IF(ISNUMBER(Datos!G604),AND(OR(G$1005="",Datos!G604&gt;=G$1005),OR(G$1006="",Datos!G604&lt;=G$1006)),FALSE),IF(ISNUMBER(Datos!G604),AND(Datos!G604=INT(Datos!G604),AND(OR(G$1005="",Datos!G604&gt;=G$1005),OR(G$1006="",Datos!G604&lt;=G$1006))),FALSE),OR(ISNUMBER(FIND(";"&amp;UPPER(TRIM(Datos!G604&amp;""))&amp;"=",G$1007)),ISNUMBER(FIND(";"&amp;UPPER(TRIM(Datos!G604&amp;""))&amp;";",G$1007))),OR(UPPER(TRIM(Datos!G604&amp;""))="SÍ",UPPER(TRIM(Datos!G604&amp;""))="SI",UPPER(TRIM(Datos!G604&amp;""))="NO"),IF(ISNUMBER(Datos!G604),AND(OR(G$1005="",Datos!G604&gt;=G$1005),OR(G$1006="",Datos!G604&lt;=G$1006)),FALSE),TRUE))))</f>
        <v>0.0</v>
      </c>
      <c r="H604">
        <f>IF(Datos!H604="",0,IF(AND(H$1008&lt;&gt;"",Datos!H604=H$1008),0,IF(H$1004=0,0,1-CHOOSE(H$1004,IF(ISNUMBER(Datos!H604),AND(OR(H$1005="",Datos!H604&gt;=H$1005),OR(H$1006="",Datos!H604&lt;=H$1006)),FALSE),IF(ISNUMBER(Datos!H604),AND(Datos!H604=INT(Datos!H604),AND(OR(H$1005="",Datos!H604&gt;=H$1005),OR(H$1006="",Datos!H604&lt;=H$1006))),FALSE),OR(ISNUMBER(FIND(";"&amp;UPPER(TRIM(Datos!H604&amp;""))&amp;"=",H$1007)),ISNUMBER(FIND(";"&amp;UPPER(TRIM(Datos!H604&amp;""))&amp;";",H$1007))),OR(UPPER(TRIM(Datos!H604&amp;""))="SÍ",UPPER(TRIM(Datos!H604&amp;""))="SI",UPPER(TRIM(Datos!H604&amp;""))="NO"),IF(ISNUMBER(Datos!H604),AND(OR(H$1005="",Datos!H604&gt;=H$1005),OR(H$1006="",Datos!H604&lt;=H$1006)),FALSE),TRUE))))</f>
        <v>0.0</v>
      </c>
      <c r="I604">
        <f>IF(Datos!I604="",0,IF(AND(I$1008&lt;&gt;"",Datos!I604=I$1008),0,IF(I$1004=0,0,1-CHOOSE(I$1004,IF(ISNUMBER(Datos!I604),AND(OR(I$1005="",Datos!I604&gt;=I$1005),OR(I$1006="",Datos!I604&lt;=I$1006)),FALSE),IF(ISNUMBER(Datos!I604),AND(Datos!I604=INT(Datos!I604),AND(OR(I$1005="",Datos!I604&gt;=I$1005),OR(I$1006="",Datos!I604&lt;=I$1006))),FALSE),OR(ISNUMBER(FIND(";"&amp;UPPER(TRIM(Datos!I604&amp;""))&amp;"=",I$1007)),ISNUMBER(FIND(";"&amp;UPPER(TRIM(Datos!I604&amp;""))&amp;";",I$1007))),OR(UPPER(TRIM(Datos!I604&amp;""))="SÍ",UPPER(TRIM(Datos!I604&amp;""))="SI",UPPER(TRIM(Datos!I604&amp;""))="NO"),IF(ISNUMBER(Datos!I604),AND(OR(I$1005="",Datos!I604&gt;=I$1005),OR(I$1006="",Datos!I604&lt;=I$1006)),FALSE),TRUE))))</f>
        <v>0.0</v>
      </c>
      <c r="J604">
        <f>IF(Datos!J604="",0,IF(AND(J$1008&lt;&gt;"",Datos!J604=J$1008),0,IF(J$1004=0,0,1-CHOOSE(J$1004,IF(ISNUMBER(Datos!J604),AND(OR(J$1005="",Datos!J604&gt;=J$1005),OR(J$1006="",Datos!J604&lt;=J$1006)),FALSE),IF(ISNUMBER(Datos!J604),AND(Datos!J604=INT(Datos!J604),AND(OR(J$1005="",Datos!J604&gt;=J$1005),OR(J$1006="",Datos!J604&lt;=J$1006))),FALSE),OR(ISNUMBER(FIND(";"&amp;UPPER(TRIM(Datos!J604&amp;""))&amp;"=",J$1007)),ISNUMBER(FIND(";"&amp;UPPER(TRIM(Datos!J604&amp;""))&amp;";",J$1007))),OR(UPPER(TRIM(Datos!J604&amp;""))="SÍ",UPPER(TRIM(Datos!J604&amp;""))="SI",UPPER(TRIM(Datos!J604&amp;""))="NO"),IF(ISNUMBER(Datos!J604),AND(OR(J$1005="",Datos!J604&gt;=J$1005),OR(J$1006="",Datos!J604&lt;=J$1006)),FALSE),TRUE))))</f>
        <v>0.0</v>
      </c>
      <c r="K604">
        <f>IF(Datos!K604="",0,IF(AND(K$1008&lt;&gt;"",Datos!K604=K$1008),0,IF(K$1004=0,0,1-CHOOSE(K$1004,IF(ISNUMBER(Datos!K604),AND(OR(K$1005="",Datos!K604&gt;=K$1005),OR(K$1006="",Datos!K604&lt;=K$1006)),FALSE),IF(ISNUMBER(Datos!K604),AND(Datos!K604=INT(Datos!K604),AND(OR(K$1005="",Datos!K604&gt;=K$1005),OR(K$1006="",Datos!K604&lt;=K$1006))),FALSE),OR(ISNUMBER(FIND(";"&amp;UPPER(TRIM(Datos!K604&amp;""))&amp;"=",K$1007)),ISNUMBER(FIND(";"&amp;UPPER(TRIM(Datos!K604&amp;""))&amp;";",K$1007))),OR(UPPER(TRIM(Datos!K604&amp;""))="SÍ",UPPER(TRIM(Datos!K604&amp;""))="SI",UPPER(TRIM(Datos!K604&amp;""))="NO"),IF(ISNUMBER(Datos!K604),AND(OR(K$1005="",Datos!K604&gt;=K$1005),OR(K$1006="",Datos!K604&lt;=K$1006)),FALSE),TRUE))))</f>
        <v>0.0</v>
      </c>
      <c r="L604">
        <f>IF(Datos!L604="",0,IF(AND(L$1008&lt;&gt;"",Datos!L604=L$1008),0,IF(L$1004=0,0,1-CHOOSE(L$1004,IF(ISNUMBER(Datos!L604),AND(OR(L$1005="",Datos!L604&gt;=L$1005),OR(L$1006="",Datos!L604&lt;=L$1006)),FALSE),IF(ISNUMBER(Datos!L604),AND(Datos!L604=INT(Datos!L604),AND(OR(L$1005="",Datos!L604&gt;=L$1005),OR(L$1006="",Datos!L604&lt;=L$1006))),FALSE),OR(ISNUMBER(FIND(";"&amp;UPPER(TRIM(Datos!L604&amp;""))&amp;"=",L$1007)),ISNUMBER(FIND(";"&amp;UPPER(TRIM(Datos!L604&amp;""))&amp;";",L$1007))),OR(UPPER(TRIM(Datos!L604&amp;""))="SÍ",UPPER(TRIM(Datos!L604&amp;""))="SI",UPPER(TRIM(Datos!L604&amp;""))="NO"),IF(ISNUMBER(Datos!L604),AND(OR(L$1005="",Datos!L604&gt;=L$1005),OR(L$1006="",Datos!L604&lt;=L$1006)),FALSE),TRUE))))</f>
        <v>0.0</v>
      </c>
      <c r="M604">
        <f>IF(Datos!M604="",0,IF(AND(M$1008&lt;&gt;"",Datos!M604=M$1008),0,IF(M$1004=0,0,1-CHOOSE(M$1004,IF(ISNUMBER(Datos!M604),AND(OR(M$1005="",Datos!M604&gt;=M$1005),OR(M$1006="",Datos!M604&lt;=M$1006)),FALSE),IF(ISNUMBER(Datos!M604),AND(Datos!M604=INT(Datos!M604),AND(OR(M$1005="",Datos!M604&gt;=M$1005),OR(M$1006="",Datos!M604&lt;=M$1006))),FALSE),OR(ISNUMBER(FIND(";"&amp;UPPER(TRIM(Datos!M604&amp;""))&amp;"=",M$1007)),ISNUMBER(FIND(";"&amp;UPPER(TRIM(Datos!M604&amp;""))&amp;";",M$1007))),OR(UPPER(TRIM(Datos!M604&amp;""))="SÍ",UPPER(TRIM(Datos!M604&amp;""))="SI",UPPER(TRIM(Datos!M604&amp;""))="NO"),IF(ISNUMBER(Datos!M604),AND(OR(M$1005="",Datos!M604&gt;=M$1005),OR(M$1006="",Datos!M604&lt;=M$1006)),FALSE),TRUE))))</f>
        <v>0.0</v>
      </c>
      <c r="N604">
        <f>IF(Datos!N604="",0,IF(AND(N$1008&lt;&gt;"",Datos!N604=N$1008),0,IF(N$1004=0,0,1-CHOOSE(N$1004,IF(ISNUMBER(Datos!N604),AND(OR(N$1005="",Datos!N604&gt;=N$1005),OR(N$1006="",Datos!N604&lt;=N$1006)),FALSE),IF(ISNUMBER(Datos!N604),AND(Datos!N604=INT(Datos!N604),AND(OR(N$1005="",Datos!N604&gt;=N$1005),OR(N$1006="",Datos!N604&lt;=N$1006))),FALSE),OR(ISNUMBER(FIND(";"&amp;UPPER(TRIM(Datos!N604&amp;""))&amp;"=",N$1007)),ISNUMBER(FIND(";"&amp;UPPER(TRIM(Datos!N604&amp;""))&amp;";",N$1007))),OR(UPPER(TRIM(Datos!N604&amp;""))="SÍ",UPPER(TRIM(Datos!N604&amp;""))="SI",UPPER(TRIM(Datos!N604&amp;""))="NO"),IF(ISNUMBER(Datos!N604),AND(OR(N$1005="",Datos!N604&gt;=N$1005),OR(N$1006="",Datos!N604&lt;=N$1006)),FALSE),TRUE))))</f>
        <v>0.0</v>
      </c>
      <c r="O604">
        <f>IF(Datos!O604="",0,IF(AND(O$1008&lt;&gt;"",Datos!O604=O$1008),0,IF(O$1004=0,0,1-CHOOSE(O$1004,IF(ISNUMBER(Datos!O604),AND(OR(O$1005="",Datos!O604&gt;=O$1005),OR(O$1006="",Datos!O604&lt;=O$1006)),FALSE),IF(ISNUMBER(Datos!O604),AND(Datos!O604=INT(Datos!O604),AND(OR(O$1005="",Datos!O604&gt;=O$1005),OR(O$1006="",Datos!O604&lt;=O$1006))),FALSE),OR(ISNUMBER(FIND(";"&amp;UPPER(TRIM(Datos!O604&amp;""))&amp;"=",O$1007)),ISNUMBER(FIND(";"&amp;UPPER(TRIM(Datos!O604&amp;""))&amp;";",O$1007))),OR(UPPER(TRIM(Datos!O604&amp;""))="SÍ",UPPER(TRIM(Datos!O604&amp;""))="SI",UPPER(TRIM(Datos!O604&amp;""))="NO"),IF(ISNUMBER(Datos!O604),AND(OR(O$1005="",Datos!O604&gt;=O$1005),OR(O$1006="",Datos!O604&lt;=O$1006)),FALSE),TRUE))))</f>
        <v>0.0</v>
      </c>
      <c r="P604">
        <f>IF(Datos!P604="",0,IF(AND(P$1008&lt;&gt;"",Datos!P604=P$1008),0,IF(P$1004=0,0,1-CHOOSE(P$1004,IF(ISNUMBER(Datos!P604),AND(OR(P$1005="",Datos!P604&gt;=P$1005),OR(P$1006="",Datos!P604&lt;=P$1006)),FALSE),IF(ISNUMBER(Datos!P604),AND(Datos!P604=INT(Datos!P604),AND(OR(P$1005="",Datos!P604&gt;=P$1005),OR(P$1006="",Datos!P604&lt;=P$1006))),FALSE),OR(ISNUMBER(FIND(";"&amp;UPPER(TRIM(Datos!P604&amp;""))&amp;"=",P$1007)),ISNUMBER(FIND(";"&amp;UPPER(TRIM(Datos!P604&amp;""))&amp;";",P$1007))),OR(UPPER(TRIM(Datos!P604&amp;""))="SÍ",UPPER(TRIM(Datos!P604&amp;""))="SI",UPPER(TRIM(Datos!P604&amp;""))="NO"),IF(ISNUMBER(Datos!P604),AND(OR(P$1005="",Datos!P604&gt;=P$1005),OR(P$1006="",Datos!P604&lt;=P$1006)),FALSE),TRUE))))</f>
        <v>0.0</v>
      </c>
      <c r="Q604">
        <f>IF(Datos!Q604="",0,IF(AND(Q$1008&lt;&gt;"",Datos!Q604=Q$1008),0,IF(Q$1004=0,0,1-CHOOSE(Q$1004,IF(ISNUMBER(Datos!Q604),AND(OR(Q$1005="",Datos!Q604&gt;=Q$1005),OR(Q$1006="",Datos!Q604&lt;=Q$1006)),FALSE),IF(ISNUMBER(Datos!Q604),AND(Datos!Q604=INT(Datos!Q604),AND(OR(Q$1005="",Datos!Q604&gt;=Q$1005),OR(Q$1006="",Datos!Q604&lt;=Q$1006))),FALSE),OR(ISNUMBER(FIND(";"&amp;UPPER(TRIM(Datos!Q604&amp;""))&amp;"=",Q$1007)),ISNUMBER(FIND(";"&amp;UPPER(TRIM(Datos!Q604&amp;""))&amp;";",Q$1007))),OR(UPPER(TRIM(Datos!Q604&amp;""))="SÍ",UPPER(TRIM(Datos!Q604&amp;""))="SI",UPPER(TRIM(Datos!Q604&amp;""))="NO"),IF(ISNUMBER(Datos!Q604),AND(OR(Q$1005="",Datos!Q604&gt;=Q$1005),OR(Q$1006="",Datos!Q604&lt;=Q$1006)),FALSE),TRUE))))</f>
        <v>0.0</v>
      </c>
      <c r="R604">
        <f>IF(Datos!R604="",0,IF(AND(R$1008&lt;&gt;"",Datos!R604=R$1008),0,IF(R$1004=0,0,1-CHOOSE(R$1004,IF(ISNUMBER(Datos!R604),AND(OR(R$1005="",Datos!R604&gt;=R$1005),OR(R$1006="",Datos!R604&lt;=R$1006)),FALSE),IF(ISNUMBER(Datos!R604),AND(Datos!R604=INT(Datos!R604),AND(OR(R$1005="",Datos!R604&gt;=R$1005),OR(R$1006="",Datos!R604&lt;=R$1006))),FALSE),OR(ISNUMBER(FIND(";"&amp;UPPER(TRIM(Datos!R604&amp;""))&amp;"=",R$1007)),ISNUMBER(FIND(";"&amp;UPPER(TRIM(Datos!R604&amp;""))&amp;";",R$1007))),OR(UPPER(TRIM(Datos!R604&amp;""))="SÍ",UPPER(TRIM(Datos!R604&amp;""))="SI",UPPER(TRIM(Datos!R604&amp;""))="NO"),IF(ISNUMBER(Datos!R604),AND(OR(R$1005="",Datos!R604&gt;=R$1005),OR(R$1006="",Datos!R604&lt;=R$1006)),FALSE),TRUE))))</f>
        <v>0.0</v>
      </c>
      <c r="S604">
        <f>IF(Datos!S604="",0,IF(AND(S$1008&lt;&gt;"",Datos!S604=S$1008),0,IF(S$1004=0,0,1-CHOOSE(S$1004,IF(ISNUMBER(Datos!S604),AND(OR(S$1005="",Datos!S604&gt;=S$1005),OR(S$1006="",Datos!S604&lt;=S$1006)),FALSE),IF(ISNUMBER(Datos!S604),AND(Datos!S604=INT(Datos!S604),AND(OR(S$1005="",Datos!S604&gt;=S$1005),OR(S$1006="",Datos!S604&lt;=S$1006))),FALSE),OR(ISNUMBER(FIND(";"&amp;UPPER(TRIM(Datos!S604&amp;""))&amp;"=",S$1007)),ISNUMBER(FIND(";"&amp;UPPER(TRIM(Datos!S604&amp;""))&amp;";",S$1007))),OR(UPPER(TRIM(Datos!S604&amp;""))="SÍ",UPPER(TRIM(Datos!S604&amp;""))="SI",UPPER(TRIM(Datos!S604&amp;""))="NO"),IF(ISNUMBER(Datos!S604),AND(OR(S$1005="",Datos!S604&gt;=S$1005),OR(S$1006="",Datos!S604&lt;=S$1006)),FALSE),TRUE))))</f>
        <v>0.0</v>
      </c>
      <c r="T604">
        <f>IF(Datos!T604="",0,IF(AND(T$1008&lt;&gt;"",Datos!T604=T$1008),0,IF(T$1004=0,0,1-CHOOSE(T$1004,IF(ISNUMBER(Datos!T604),AND(OR(T$1005="",Datos!T604&gt;=T$1005),OR(T$1006="",Datos!T604&lt;=T$1006)),FALSE),IF(ISNUMBER(Datos!T604),AND(Datos!T604=INT(Datos!T604),AND(OR(T$1005="",Datos!T604&gt;=T$1005),OR(T$1006="",Datos!T604&lt;=T$1006))),FALSE),OR(ISNUMBER(FIND(";"&amp;UPPER(TRIM(Datos!T604&amp;""))&amp;"=",T$1007)),ISNUMBER(FIND(";"&amp;UPPER(TRIM(Datos!T604&amp;""))&amp;";",T$1007))),OR(UPPER(TRIM(Datos!T604&amp;""))="SÍ",UPPER(TRIM(Datos!T604&amp;""))="SI",UPPER(TRIM(Datos!T604&amp;""))="NO"),IF(ISNUMBER(Datos!T604),AND(OR(T$1005="",Datos!T604&gt;=T$1005),OR(T$1006="",Datos!T604&lt;=T$1006)),FALSE),TRUE))))</f>
        <v>0.0</v>
      </c>
      <c r="U604">
        <f>IF(Datos!U604="",0,IF(AND(U$1008&lt;&gt;"",Datos!U604=U$1008),0,IF(U$1004=0,0,1-CHOOSE(U$1004,IF(ISNUMBER(Datos!U604),AND(OR(U$1005="",Datos!U604&gt;=U$1005),OR(U$1006="",Datos!U604&lt;=U$1006)),FALSE),IF(ISNUMBER(Datos!U604),AND(Datos!U604=INT(Datos!U604),AND(OR(U$1005="",Datos!U604&gt;=U$1005),OR(U$1006="",Datos!U604&lt;=U$1006))),FALSE),OR(ISNUMBER(FIND(";"&amp;UPPER(TRIM(Datos!U604&amp;""))&amp;"=",U$1007)),ISNUMBER(FIND(";"&amp;UPPER(TRIM(Datos!U604&amp;""))&amp;";",U$1007))),OR(UPPER(TRIM(Datos!U604&amp;""))="SÍ",UPPER(TRIM(Datos!U604&amp;""))="SI",UPPER(TRIM(Datos!U604&amp;""))="NO"),IF(ISNUMBER(Datos!U604),AND(OR(U$1005="",Datos!U604&gt;=U$1005),OR(U$1006="",Datos!U604&lt;=U$1006)),FALSE),TRUE))))</f>
        <v>0.0</v>
      </c>
      <c r="V604">
        <f>IF(Datos!V604="",0,IF(AND(V$1008&lt;&gt;"",Datos!V604=V$1008),0,IF(V$1004=0,0,1-CHOOSE(V$1004,IF(ISNUMBER(Datos!V604),AND(OR(V$1005="",Datos!V604&gt;=V$1005),OR(V$1006="",Datos!V604&lt;=V$1006)),FALSE),IF(ISNUMBER(Datos!V604),AND(Datos!V604=INT(Datos!V604),AND(OR(V$1005="",Datos!V604&gt;=V$1005),OR(V$1006="",Datos!V604&lt;=V$1006))),FALSE),OR(ISNUMBER(FIND(";"&amp;UPPER(TRIM(Datos!V604&amp;""))&amp;"=",V$1007)),ISNUMBER(FIND(";"&amp;UPPER(TRIM(Datos!V604&amp;""))&amp;";",V$1007))),OR(UPPER(TRIM(Datos!V604&amp;""))="SÍ",UPPER(TRIM(Datos!V604&amp;""))="SI",UPPER(TRIM(Datos!V604&amp;""))="NO"),IF(ISNUMBER(Datos!V604),AND(OR(V$1005="",Datos!V604&gt;=V$1005),OR(V$1006="",Datos!V604&lt;=V$1006)),FALSE),TRUE))))</f>
        <v>0.0</v>
      </c>
      <c r="W604">
        <f>IF(Datos!W604="",0,IF(AND(W$1008&lt;&gt;"",Datos!W604=W$1008),0,IF(W$1004=0,0,1-CHOOSE(W$1004,IF(ISNUMBER(Datos!W604),AND(OR(W$1005="",Datos!W604&gt;=W$1005),OR(W$1006="",Datos!W604&lt;=W$1006)),FALSE),IF(ISNUMBER(Datos!W604),AND(Datos!W604=INT(Datos!W604),AND(OR(W$1005="",Datos!W604&gt;=W$1005),OR(W$1006="",Datos!W604&lt;=W$1006))),FALSE),OR(ISNUMBER(FIND(";"&amp;UPPER(TRIM(Datos!W604&amp;""))&amp;"=",W$1007)),ISNUMBER(FIND(";"&amp;UPPER(TRIM(Datos!W604&amp;""))&amp;";",W$1007))),OR(UPPER(TRIM(Datos!W604&amp;""))="SÍ",UPPER(TRIM(Datos!W604&amp;""))="SI",UPPER(TRIM(Datos!W604&amp;""))="NO"),IF(ISNUMBER(Datos!W604),AND(OR(W$1005="",Datos!W604&gt;=W$1005),OR(W$1006="",Datos!W604&lt;=W$1006)),FALSE),TRUE))))</f>
        <v>0.0</v>
      </c>
      <c r="X604">
        <f>IF(Datos!X604="",0,IF(AND(X$1008&lt;&gt;"",Datos!X604=X$1008),0,IF(X$1004=0,0,1-CHOOSE(X$1004,IF(ISNUMBER(Datos!X604),AND(OR(X$1005="",Datos!X604&gt;=X$1005),OR(X$1006="",Datos!X604&lt;=X$1006)),FALSE),IF(ISNUMBER(Datos!X604),AND(Datos!X604=INT(Datos!X604),AND(OR(X$1005="",Datos!X604&gt;=X$1005),OR(X$1006="",Datos!X604&lt;=X$1006))),FALSE),OR(ISNUMBER(FIND(";"&amp;UPPER(TRIM(Datos!X604&amp;""))&amp;"=",X$1007)),ISNUMBER(FIND(";"&amp;UPPER(TRIM(Datos!X604&amp;""))&amp;";",X$1007))),OR(UPPER(TRIM(Datos!X604&amp;""))="SÍ",UPPER(TRIM(Datos!X604&amp;""))="SI",UPPER(TRIM(Datos!X604&amp;""))="NO"),IF(ISNUMBER(Datos!X604),AND(OR(X$1005="",Datos!X604&gt;=X$1005),OR(X$1006="",Datos!X604&lt;=X$1006)),FALSE),TRUE))))</f>
        <v>0.0</v>
      </c>
      <c r="Y604">
        <f>IF(Datos!Y604="",0,IF(AND(Y$1008&lt;&gt;"",Datos!Y604=Y$1008),0,IF(Y$1004=0,0,1-CHOOSE(Y$1004,IF(ISNUMBER(Datos!Y604),AND(OR(Y$1005="",Datos!Y604&gt;=Y$1005),OR(Y$1006="",Datos!Y604&lt;=Y$1006)),FALSE),IF(ISNUMBER(Datos!Y604),AND(Datos!Y604=INT(Datos!Y604),AND(OR(Y$1005="",Datos!Y604&gt;=Y$1005),OR(Y$1006="",Datos!Y604&lt;=Y$1006))),FALSE),OR(ISNUMBER(FIND(";"&amp;UPPER(TRIM(Datos!Y604&amp;""))&amp;"=",Y$1007)),ISNUMBER(FIND(";"&amp;UPPER(TRIM(Datos!Y604&amp;""))&amp;";",Y$1007))),OR(UPPER(TRIM(Datos!Y604&amp;""))="SÍ",UPPER(TRIM(Datos!Y604&amp;""))="SI",UPPER(TRIM(Datos!Y604&amp;""))="NO"),IF(ISNUMBER(Datos!Y604),AND(OR(Y$1005="",Datos!Y604&gt;=Y$1005),OR(Y$1006="",Datos!Y604&lt;=Y$1006)),FALSE),TRUE))))</f>
        <v>0.0</v>
      </c>
      <c r="Z604">
        <f>IF(Datos!Z604="",0,IF(AND(Z$1008&lt;&gt;"",Datos!Z604=Z$1008),0,IF(Z$1004=0,0,1-CHOOSE(Z$1004,IF(ISNUMBER(Datos!Z604),AND(OR(Z$1005="",Datos!Z604&gt;=Z$1005),OR(Z$1006="",Datos!Z604&lt;=Z$1006)),FALSE),IF(ISNUMBER(Datos!Z604),AND(Datos!Z604=INT(Datos!Z604),AND(OR(Z$1005="",Datos!Z604&gt;=Z$1005),OR(Z$1006="",Datos!Z604&lt;=Z$1006))),FALSE),OR(ISNUMBER(FIND(";"&amp;UPPER(TRIM(Datos!Z604&amp;""))&amp;"=",Z$1007)),ISNUMBER(FIND(";"&amp;UPPER(TRIM(Datos!Z604&amp;""))&amp;";",Z$1007))),OR(UPPER(TRIM(Datos!Z604&amp;""))="SÍ",UPPER(TRIM(Datos!Z604&amp;""))="SI",UPPER(TRIM(Datos!Z604&amp;""))="NO"),IF(ISNUMBER(Datos!Z604),AND(OR(Z$1005="",Datos!Z604&gt;=Z$1005),OR(Z$1006="",Datos!Z604&lt;=Z$1006)),FALSE),TRUE))))</f>
        <v>0.0</v>
      </c>
      <c r="AA604">
        <f>IF(Datos!AA604="",0,IF(AND(AA$1008&lt;&gt;"",Datos!AA604=AA$1008),0,IF(AA$1004=0,0,1-CHOOSE(AA$1004,IF(ISNUMBER(Datos!AA604),AND(OR(AA$1005="",Datos!AA604&gt;=AA$1005),OR(AA$1006="",Datos!AA604&lt;=AA$1006)),FALSE),IF(ISNUMBER(Datos!AA604),AND(Datos!AA604=INT(Datos!AA604),AND(OR(AA$1005="",Datos!AA604&gt;=AA$1005),OR(AA$1006="",Datos!AA604&lt;=AA$1006))),FALSE),OR(ISNUMBER(FIND(";"&amp;UPPER(TRIM(Datos!AA604&amp;""))&amp;"=",AA$1007)),ISNUMBER(FIND(";"&amp;UPPER(TRIM(Datos!AA604&amp;""))&amp;";",AA$1007))),OR(UPPER(TRIM(Datos!AA604&amp;""))="SÍ",UPPER(TRIM(Datos!AA604&amp;""))="SI",UPPER(TRIM(Datos!AA604&amp;""))="NO"),IF(ISNUMBER(Datos!AA604),AND(OR(AA$1005="",Datos!AA604&gt;=AA$1005),OR(AA$1006="",Datos!AA604&lt;=AA$1006)),FALSE),TRUE))))</f>
        <v>0.0</v>
      </c>
      <c r="AB604">
        <f>IF(Datos!AB604="",0,IF(AND(AB$1008&lt;&gt;"",Datos!AB604=AB$1008),0,IF(AB$1004=0,0,1-CHOOSE(AB$1004,IF(ISNUMBER(Datos!AB604),AND(OR(AB$1005="",Datos!AB604&gt;=AB$1005),OR(AB$1006="",Datos!AB604&lt;=AB$1006)),FALSE),IF(ISNUMBER(Datos!AB604),AND(Datos!AB604=INT(Datos!AB604),AND(OR(AB$1005="",Datos!AB604&gt;=AB$1005),OR(AB$1006="",Datos!AB604&lt;=AB$1006))),FALSE),OR(ISNUMBER(FIND(";"&amp;UPPER(TRIM(Datos!AB604&amp;""))&amp;"=",AB$1007)),ISNUMBER(FIND(";"&amp;UPPER(TRIM(Datos!AB604&amp;""))&amp;";",AB$1007))),OR(UPPER(TRIM(Datos!AB604&amp;""))="SÍ",UPPER(TRIM(Datos!AB604&amp;""))="SI",UPPER(TRIM(Datos!AB604&amp;""))="NO"),IF(ISNUMBER(Datos!AB604),AND(OR(AB$1005="",Datos!AB604&gt;=AB$1005),OR(AB$1006="",Datos!AB604&lt;=AB$1006)),FALSE),TRUE))))</f>
        <v>0.0</v>
      </c>
      <c r="AC604">
        <f>IF(Datos!AC604="",0,IF(AND(AC$1008&lt;&gt;"",Datos!AC604=AC$1008),0,IF(AC$1004=0,0,1-CHOOSE(AC$1004,IF(ISNUMBER(Datos!AC604),AND(OR(AC$1005="",Datos!AC604&gt;=AC$1005),OR(AC$1006="",Datos!AC604&lt;=AC$1006)),FALSE),IF(ISNUMBER(Datos!AC604),AND(Datos!AC604=INT(Datos!AC604),AND(OR(AC$1005="",Datos!AC604&gt;=AC$1005),OR(AC$1006="",Datos!AC604&lt;=AC$1006))),FALSE),OR(ISNUMBER(FIND(";"&amp;UPPER(TRIM(Datos!AC604&amp;""))&amp;"=",AC$1007)),ISNUMBER(FIND(";"&amp;UPPER(TRIM(Datos!AC604&amp;""))&amp;";",AC$1007))),OR(UPPER(TRIM(Datos!AC604&amp;""))="SÍ",UPPER(TRIM(Datos!AC604&amp;""))="SI",UPPER(TRIM(Datos!AC604&amp;""))="NO"),IF(ISNUMBER(Datos!AC604),AND(OR(AC$1005="",Datos!AC604&gt;=AC$1005),OR(AC$1006="",Datos!AC604&lt;=AC$1006)),FALSE),TRUE))))</f>
        <v>0.0</v>
      </c>
      <c r="AD604">
        <f>IF(Datos!AD604="",0,IF(AND(AD$1008&lt;&gt;"",Datos!AD604=AD$1008),0,IF(AD$1004=0,0,1-CHOOSE(AD$1004,IF(ISNUMBER(Datos!AD604),AND(OR(AD$1005="",Datos!AD604&gt;=AD$1005),OR(AD$1006="",Datos!AD604&lt;=AD$1006)),FALSE),IF(ISNUMBER(Datos!AD604),AND(Datos!AD604=INT(Datos!AD604),AND(OR(AD$1005="",Datos!AD604&gt;=AD$1005),OR(AD$1006="",Datos!AD604&lt;=AD$1006))),FALSE),OR(ISNUMBER(FIND(";"&amp;UPPER(TRIM(Datos!AD604&amp;""))&amp;"=",AD$1007)),ISNUMBER(FIND(";"&amp;UPPER(TRIM(Datos!AD604&amp;""))&amp;";",AD$1007))),OR(UPPER(TRIM(Datos!AD604&amp;""))="SÍ",UPPER(TRIM(Datos!AD604&amp;""))="SI",UPPER(TRIM(Datos!AD604&amp;""))="NO"),IF(ISNUMBER(Datos!AD604),AND(OR(AD$1005="",Datos!AD604&gt;=AD$1005),OR(AD$1006="",Datos!AD604&lt;=AD$1006)),FALSE),TRUE))))</f>
        <v>0.0</v>
      </c>
      <c r="AE604">
        <f>IF(Datos!AE604="",0,IF(AND(AE$1008&lt;&gt;"",Datos!AE604=AE$1008),0,IF(AE$1004=0,0,1-CHOOSE(AE$1004,IF(ISNUMBER(Datos!AE604),AND(OR(AE$1005="",Datos!AE604&gt;=AE$1005),OR(AE$1006="",Datos!AE604&lt;=AE$1006)),FALSE),IF(ISNUMBER(Datos!AE604),AND(Datos!AE604=INT(Datos!AE604),AND(OR(AE$1005="",Datos!AE604&gt;=AE$1005),OR(AE$1006="",Datos!AE604&lt;=AE$1006))),FALSE),OR(ISNUMBER(FIND(";"&amp;UPPER(TRIM(Datos!AE604&amp;""))&amp;"=",AE$1007)),ISNUMBER(FIND(";"&amp;UPPER(TRIM(Datos!AE604&amp;""))&amp;";",AE$1007))),OR(UPPER(TRIM(Datos!AE604&amp;""))="SÍ",UPPER(TRIM(Datos!AE604&amp;""))="SI",UPPER(TRIM(Datos!AE604&amp;""))="NO"),IF(ISNUMBER(Datos!AE604),AND(OR(AE$1005="",Datos!AE604&gt;=AE$1005),OR(AE$1006="",Datos!AE604&lt;=AE$1006)),FALSE),TRUE))))</f>
        <v>0.0</v>
      </c>
    </row>
    <row r="605" spans="2:31">
      <c r="B605">
        <f>IF(Datos!B605="",0,IF(AND(B$1008&lt;&gt;"",Datos!B605=B$1008),0,IF(B$1004=0,0,1-CHOOSE(B$1004,IF(ISNUMBER(Datos!B605),AND(OR(B$1005="",Datos!B605&gt;=B$1005),OR(B$1006="",Datos!B605&lt;=B$1006)),FALSE),IF(ISNUMBER(Datos!B605),AND(Datos!B605=INT(Datos!B605),AND(OR(B$1005="",Datos!B605&gt;=B$1005),OR(B$1006="",Datos!B605&lt;=B$1006))),FALSE),OR(ISNUMBER(FIND(";"&amp;UPPER(TRIM(Datos!B605&amp;""))&amp;"=",B$1007)),ISNUMBER(FIND(";"&amp;UPPER(TRIM(Datos!B605&amp;""))&amp;";",B$1007))),OR(UPPER(TRIM(Datos!B605&amp;""))="SÍ",UPPER(TRIM(Datos!B605&amp;""))="SI",UPPER(TRIM(Datos!B605&amp;""))="NO"),IF(ISNUMBER(Datos!B605),AND(OR(B$1005="",Datos!B605&gt;=B$1005),OR(B$1006="",Datos!B605&lt;=B$1006)),FALSE),TRUE))))</f>
        <v>0.0</v>
      </c>
      <c r="C605">
        <f>IF(Datos!C605="",0,IF(AND(C$1008&lt;&gt;"",Datos!C605=C$1008),0,IF(C$1004=0,0,1-CHOOSE(C$1004,IF(ISNUMBER(Datos!C605),AND(OR(C$1005="",Datos!C605&gt;=C$1005),OR(C$1006="",Datos!C605&lt;=C$1006)),FALSE),IF(ISNUMBER(Datos!C605),AND(Datos!C605=INT(Datos!C605),AND(OR(C$1005="",Datos!C605&gt;=C$1005),OR(C$1006="",Datos!C605&lt;=C$1006))),FALSE),OR(ISNUMBER(FIND(";"&amp;UPPER(TRIM(Datos!C605&amp;""))&amp;"=",C$1007)),ISNUMBER(FIND(";"&amp;UPPER(TRIM(Datos!C605&amp;""))&amp;";",C$1007))),OR(UPPER(TRIM(Datos!C605&amp;""))="SÍ",UPPER(TRIM(Datos!C605&amp;""))="SI",UPPER(TRIM(Datos!C605&amp;""))="NO"),IF(ISNUMBER(Datos!C605),AND(OR(C$1005="",Datos!C605&gt;=C$1005),OR(C$1006="",Datos!C605&lt;=C$1006)),FALSE),TRUE))))</f>
        <v>0.0</v>
      </c>
      <c r="D605">
        <f>IF(Datos!D605="",0,IF(AND(D$1008&lt;&gt;"",Datos!D605=D$1008),0,IF(D$1004=0,0,1-CHOOSE(D$1004,IF(ISNUMBER(Datos!D605),AND(OR(D$1005="",Datos!D605&gt;=D$1005),OR(D$1006="",Datos!D605&lt;=D$1006)),FALSE),IF(ISNUMBER(Datos!D605),AND(Datos!D605=INT(Datos!D605),AND(OR(D$1005="",Datos!D605&gt;=D$1005),OR(D$1006="",Datos!D605&lt;=D$1006))),FALSE),OR(ISNUMBER(FIND(";"&amp;UPPER(TRIM(Datos!D605&amp;""))&amp;"=",D$1007)),ISNUMBER(FIND(";"&amp;UPPER(TRIM(Datos!D605&amp;""))&amp;";",D$1007))),OR(UPPER(TRIM(Datos!D605&amp;""))="SÍ",UPPER(TRIM(Datos!D605&amp;""))="SI",UPPER(TRIM(Datos!D605&amp;""))="NO"),IF(ISNUMBER(Datos!D605),AND(OR(D$1005="",Datos!D605&gt;=D$1005),OR(D$1006="",Datos!D605&lt;=D$1006)),FALSE),TRUE))))</f>
        <v>0.0</v>
      </c>
      <c r="E605">
        <f>IF(Datos!E605="",0,IF(AND(E$1008&lt;&gt;"",Datos!E605=E$1008),0,IF(E$1004=0,0,1-CHOOSE(E$1004,IF(ISNUMBER(Datos!E605),AND(OR(E$1005="",Datos!E605&gt;=E$1005),OR(E$1006="",Datos!E605&lt;=E$1006)),FALSE),IF(ISNUMBER(Datos!E605),AND(Datos!E605=INT(Datos!E605),AND(OR(E$1005="",Datos!E605&gt;=E$1005),OR(E$1006="",Datos!E605&lt;=E$1006))),FALSE),OR(ISNUMBER(FIND(";"&amp;UPPER(TRIM(Datos!E605&amp;""))&amp;"=",E$1007)),ISNUMBER(FIND(";"&amp;UPPER(TRIM(Datos!E605&amp;""))&amp;";",E$1007))),OR(UPPER(TRIM(Datos!E605&amp;""))="SÍ",UPPER(TRIM(Datos!E605&amp;""))="SI",UPPER(TRIM(Datos!E605&amp;""))="NO"),IF(ISNUMBER(Datos!E605),AND(OR(E$1005="",Datos!E605&gt;=E$1005),OR(E$1006="",Datos!E605&lt;=E$1006)),FALSE),TRUE))))</f>
        <v>0.0</v>
      </c>
      <c r="F605">
        <f>IF(Datos!F605="",0,IF(AND(F$1008&lt;&gt;"",Datos!F605=F$1008),0,IF(F$1004=0,0,1-CHOOSE(F$1004,IF(ISNUMBER(Datos!F605),AND(OR(F$1005="",Datos!F605&gt;=F$1005),OR(F$1006="",Datos!F605&lt;=F$1006)),FALSE),IF(ISNUMBER(Datos!F605),AND(Datos!F605=INT(Datos!F605),AND(OR(F$1005="",Datos!F605&gt;=F$1005),OR(F$1006="",Datos!F605&lt;=F$1006))),FALSE),OR(ISNUMBER(FIND(";"&amp;UPPER(TRIM(Datos!F605&amp;""))&amp;"=",F$1007)),ISNUMBER(FIND(";"&amp;UPPER(TRIM(Datos!F605&amp;""))&amp;";",F$1007))),OR(UPPER(TRIM(Datos!F605&amp;""))="SÍ",UPPER(TRIM(Datos!F605&amp;""))="SI",UPPER(TRIM(Datos!F605&amp;""))="NO"),IF(ISNUMBER(Datos!F605),AND(OR(F$1005="",Datos!F605&gt;=F$1005),OR(F$1006="",Datos!F605&lt;=F$1006)),FALSE),TRUE))))</f>
        <v>0.0</v>
      </c>
      <c r="G605">
        <f>IF(Datos!G605="",0,IF(AND(G$1008&lt;&gt;"",Datos!G605=G$1008),0,IF(G$1004=0,0,1-CHOOSE(G$1004,IF(ISNUMBER(Datos!G605),AND(OR(G$1005="",Datos!G605&gt;=G$1005),OR(G$1006="",Datos!G605&lt;=G$1006)),FALSE),IF(ISNUMBER(Datos!G605),AND(Datos!G605=INT(Datos!G605),AND(OR(G$1005="",Datos!G605&gt;=G$1005),OR(G$1006="",Datos!G605&lt;=G$1006))),FALSE),OR(ISNUMBER(FIND(";"&amp;UPPER(TRIM(Datos!G605&amp;""))&amp;"=",G$1007)),ISNUMBER(FIND(";"&amp;UPPER(TRIM(Datos!G605&amp;""))&amp;";",G$1007))),OR(UPPER(TRIM(Datos!G605&amp;""))="SÍ",UPPER(TRIM(Datos!G605&amp;""))="SI",UPPER(TRIM(Datos!G605&amp;""))="NO"),IF(ISNUMBER(Datos!G605),AND(OR(G$1005="",Datos!G605&gt;=G$1005),OR(G$1006="",Datos!G605&lt;=G$1006)),FALSE),TRUE))))</f>
        <v>0.0</v>
      </c>
      <c r="H605">
        <f>IF(Datos!H605="",0,IF(AND(H$1008&lt;&gt;"",Datos!H605=H$1008),0,IF(H$1004=0,0,1-CHOOSE(H$1004,IF(ISNUMBER(Datos!H605),AND(OR(H$1005="",Datos!H605&gt;=H$1005),OR(H$1006="",Datos!H605&lt;=H$1006)),FALSE),IF(ISNUMBER(Datos!H605),AND(Datos!H605=INT(Datos!H605),AND(OR(H$1005="",Datos!H605&gt;=H$1005),OR(H$1006="",Datos!H605&lt;=H$1006))),FALSE),OR(ISNUMBER(FIND(";"&amp;UPPER(TRIM(Datos!H605&amp;""))&amp;"=",H$1007)),ISNUMBER(FIND(";"&amp;UPPER(TRIM(Datos!H605&amp;""))&amp;";",H$1007))),OR(UPPER(TRIM(Datos!H605&amp;""))="SÍ",UPPER(TRIM(Datos!H605&amp;""))="SI",UPPER(TRIM(Datos!H605&amp;""))="NO"),IF(ISNUMBER(Datos!H605),AND(OR(H$1005="",Datos!H605&gt;=H$1005),OR(H$1006="",Datos!H605&lt;=H$1006)),FALSE),TRUE))))</f>
        <v>0.0</v>
      </c>
      <c r="I605">
        <f>IF(Datos!I605="",0,IF(AND(I$1008&lt;&gt;"",Datos!I605=I$1008),0,IF(I$1004=0,0,1-CHOOSE(I$1004,IF(ISNUMBER(Datos!I605),AND(OR(I$1005="",Datos!I605&gt;=I$1005),OR(I$1006="",Datos!I605&lt;=I$1006)),FALSE),IF(ISNUMBER(Datos!I605),AND(Datos!I605=INT(Datos!I605),AND(OR(I$1005="",Datos!I605&gt;=I$1005),OR(I$1006="",Datos!I605&lt;=I$1006))),FALSE),OR(ISNUMBER(FIND(";"&amp;UPPER(TRIM(Datos!I605&amp;""))&amp;"=",I$1007)),ISNUMBER(FIND(";"&amp;UPPER(TRIM(Datos!I605&amp;""))&amp;";",I$1007))),OR(UPPER(TRIM(Datos!I605&amp;""))="SÍ",UPPER(TRIM(Datos!I605&amp;""))="SI",UPPER(TRIM(Datos!I605&amp;""))="NO"),IF(ISNUMBER(Datos!I605),AND(OR(I$1005="",Datos!I605&gt;=I$1005),OR(I$1006="",Datos!I605&lt;=I$1006)),FALSE),TRUE))))</f>
        <v>0.0</v>
      </c>
      <c r="J605">
        <f>IF(Datos!J605="",0,IF(AND(J$1008&lt;&gt;"",Datos!J605=J$1008),0,IF(J$1004=0,0,1-CHOOSE(J$1004,IF(ISNUMBER(Datos!J605),AND(OR(J$1005="",Datos!J605&gt;=J$1005),OR(J$1006="",Datos!J605&lt;=J$1006)),FALSE),IF(ISNUMBER(Datos!J605),AND(Datos!J605=INT(Datos!J605),AND(OR(J$1005="",Datos!J605&gt;=J$1005),OR(J$1006="",Datos!J605&lt;=J$1006))),FALSE),OR(ISNUMBER(FIND(";"&amp;UPPER(TRIM(Datos!J605&amp;""))&amp;"=",J$1007)),ISNUMBER(FIND(";"&amp;UPPER(TRIM(Datos!J605&amp;""))&amp;";",J$1007))),OR(UPPER(TRIM(Datos!J605&amp;""))="SÍ",UPPER(TRIM(Datos!J605&amp;""))="SI",UPPER(TRIM(Datos!J605&amp;""))="NO"),IF(ISNUMBER(Datos!J605),AND(OR(J$1005="",Datos!J605&gt;=J$1005),OR(J$1006="",Datos!J605&lt;=J$1006)),FALSE),TRUE))))</f>
        <v>0.0</v>
      </c>
      <c r="K605">
        <f>IF(Datos!K605="",0,IF(AND(K$1008&lt;&gt;"",Datos!K605=K$1008),0,IF(K$1004=0,0,1-CHOOSE(K$1004,IF(ISNUMBER(Datos!K605),AND(OR(K$1005="",Datos!K605&gt;=K$1005),OR(K$1006="",Datos!K605&lt;=K$1006)),FALSE),IF(ISNUMBER(Datos!K605),AND(Datos!K605=INT(Datos!K605),AND(OR(K$1005="",Datos!K605&gt;=K$1005),OR(K$1006="",Datos!K605&lt;=K$1006))),FALSE),OR(ISNUMBER(FIND(";"&amp;UPPER(TRIM(Datos!K605&amp;""))&amp;"=",K$1007)),ISNUMBER(FIND(";"&amp;UPPER(TRIM(Datos!K605&amp;""))&amp;";",K$1007))),OR(UPPER(TRIM(Datos!K605&amp;""))="SÍ",UPPER(TRIM(Datos!K605&amp;""))="SI",UPPER(TRIM(Datos!K605&amp;""))="NO"),IF(ISNUMBER(Datos!K605),AND(OR(K$1005="",Datos!K605&gt;=K$1005),OR(K$1006="",Datos!K605&lt;=K$1006)),FALSE),TRUE))))</f>
        <v>0.0</v>
      </c>
      <c r="L605">
        <f>IF(Datos!L605="",0,IF(AND(L$1008&lt;&gt;"",Datos!L605=L$1008),0,IF(L$1004=0,0,1-CHOOSE(L$1004,IF(ISNUMBER(Datos!L605),AND(OR(L$1005="",Datos!L605&gt;=L$1005),OR(L$1006="",Datos!L605&lt;=L$1006)),FALSE),IF(ISNUMBER(Datos!L605),AND(Datos!L605=INT(Datos!L605),AND(OR(L$1005="",Datos!L605&gt;=L$1005),OR(L$1006="",Datos!L605&lt;=L$1006))),FALSE),OR(ISNUMBER(FIND(";"&amp;UPPER(TRIM(Datos!L605&amp;""))&amp;"=",L$1007)),ISNUMBER(FIND(";"&amp;UPPER(TRIM(Datos!L605&amp;""))&amp;";",L$1007))),OR(UPPER(TRIM(Datos!L605&amp;""))="SÍ",UPPER(TRIM(Datos!L605&amp;""))="SI",UPPER(TRIM(Datos!L605&amp;""))="NO"),IF(ISNUMBER(Datos!L605),AND(OR(L$1005="",Datos!L605&gt;=L$1005),OR(L$1006="",Datos!L605&lt;=L$1006)),FALSE),TRUE))))</f>
        <v>0.0</v>
      </c>
      <c r="M605">
        <f>IF(Datos!M605="",0,IF(AND(M$1008&lt;&gt;"",Datos!M605=M$1008),0,IF(M$1004=0,0,1-CHOOSE(M$1004,IF(ISNUMBER(Datos!M605),AND(OR(M$1005="",Datos!M605&gt;=M$1005),OR(M$1006="",Datos!M605&lt;=M$1006)),FALSE),IF(ISNUMBER(Datos!M605),AND(Datos!M605=INT(Datos!M605),AND(OR(M$1005="",Datos!M605&gt;=M$1005),OR(M$1006="",Datos!M605&lt;=M$1006))),FALSE),OR(ISNUMBER(FIND(";"&amp;UPPER(TRIM(Datos!M605&amp;""))&amp;"=",M$1007)),ISNUMBER(FIND(";"&amp;UPPER(TRIM(Datos!M605&amp;""))&amp;";",M$1007))),OR(UPPER(TRIM(Datos!M605&amp;""))="SÍ",UPPER(TRIM(Datos!M605&amp;""))="SI",UPPER(TRIM(Datos!M605&amp;""))="NO"),IF(ISNUMBER(Datos!M605),AND(OR(M$1005="",Datos!M605&gt;=M$1005),OR(M$1006="",Datos!M605&lt;=M$1006)),FALSE),TRUE))))</f>
        <v>0.0</v>
      </c>
      <c r="N605">
        <f>IF(Datos!N605="",0,IF(AND(N$1008&lt;&gt;"",Datos!N605=N$1008),0,IF(N$1004=0,0,1-CHOOSE(N$1004,IF(ISNUMBER(Datos!N605),AND(OR(N$1005="",Datos!N605&gt;=N$1005),OR(N$1006="",Datos!N605&lt;=N$1006)),FALSE),IF(ISNUMBER(Datos!N605),AND(Datos!N605=INT(Datos!N605),AND(OR(N$1005="",Datos!N605&gt;=N$1005),OR(N$1006="",Datos!N605&lt;=N$1006))),FALSE),OR(ISNUMBER(FIND(";"&amp;UPPER(TRIM(Datos!N605&amp;""))&amp;"=",N$1007)),ISNUMBER(FIND(";"&amp;UPPER(TRIM(Datos!N605&amp;""))&amp;";",N$1007))),OR(UPPER(TRIM(Datos!N605&amp;""))="SÍ",UPPER(TRIM(Datos!N605&amp;""))="SI",UPPER(TRIM(Datos!N605&amp;""))="NO"),IF(ISNUMBER(Datos!N605),AND(OR(N$1005="",Datos!N605&gt;=N$1005),OR(N$1006="",Datos!N605&lt;=N$1006)),FALSE),TRUE))))</f>
        <v>0.0</v>
      </c>
      <c r="O605">
        <f>IF(Datos!O605="",0,IF(AND(O$1008&lt;&gt;"",Datos!O605=O$1008),0,IF(O$1004=0,0,1-CHOOSE(O$1004,IF(ISNUMBER(Datos!O605),AND(OR(O$1005="",Datos!O605&gt;=O$1005),OR(O$1006="",Datos!O605&lt;=O$1006)),FALSE),IF(ISNUMBER(Datos!O605),AND(Datos!O605=INT(Datos!O605),AND(OR(O$1005="",Datos!O605&gt;=O$1005),OR(O$1006="",Datos!O605&lt;=O$1006))),FALSE),OR(ISNUMBER(FIND(";"&amp;UPPER(TRIM(Datos!O605&amp;""))&amp;"=",O$1007)),ISNUMBER(FIND(";"&amp;UPPER(TRIM(Datos!O605&amp;""))&amp;";",O$1007))),OR(UPPER(TRIM(Datos!O605&amp;""))="SÍ",UPPER(TRIM(Datos!O605&amp;""))="SI",UPPER(TRIM(Datos!O605&amp;""))="NO"),IF(ISNUMBER(Datos!O605),AND(OR(O$1005="",Datos!O605&gt;=O$1005),OR(O$1006="",Datos!O605&lt;=O$1006)),FALSE),TRUE))))</f>
        <v>0.0</v>
      </c>
      <c r="P605">
        <f>IF(Datos!P605="",0,IF(AND(P$1008&lt;&gt;"",Datos!P605=P$1008),0,IF(P$1004=0,0,1-CHOOSE(P$1004,IF(ISNUMBER(Datos!P605),AND(OR(P$1005="",Datos!P605&gt;=P$1005),OR(P$1006="",Datos!P605&lt;=P$1006)),FALSE),IF(ISNUMBER(Datos!P605),AND(Datos!P605=INT(Datos!P605),AND(OR(P$1005="",Datos!P605&gt;=P$1005),OR(P$1006="",Datos!P605&lt;=P$1006))),FALSE),OR(ISNUMBER(FIND(";"&amp;UPPER(TRIM(Datos!P605&amp;""))&amp;"=",P$1007)),ISNUMBER(FIND(";"&amp;UPPER(TRIM(Datos!P605&amp;""))&amp;";",P$1007))),OR(UPPER(TRIM(Datos!P605&amp;""))="SÍ",UPPER(TRIM(Datos!P605&amp;""))="SI",UPPER(TRIM(Datos!P605&amp;""))="NO"),IF(ISNUMBER(Datos!P605),AND(OR(P$1005="",Datos!P605&gt;=P$1005),OR(P$1006="",Datos!P605&lt;=P$1006)),FALSE),TRUE))))</f>
        <v>0.0</v>
      </c>
      <c r="Q605">
        <f>IF(Datos!Q605="",0,IF(AND(Q$1008&lt;&gt;"",Datos!Q605=Q$1008),0,IF(Q$1004=0,0,1-CHOOSE(Q$1004,IF(ISNUMBER(Datos!Q605),AND(OR(Q$1005="",Datos!Q605&gt;=Q$1005),OR(Q$1006="",Datos!Q605&lt;=Q$1006)),FALSE),IF(ISNUMBER(Datos!Q605),AND(Datos!Q605=INT(Datos!Q605),AND(OR(Q$1005="",Datos!Q605&gt;=Q$1005),OR(Q$1006="",Datos!Q605&lt;=Q$1006))),FALSE),OR(ISNUMBER(FIND(";"&amp;UPPER(TRIM(Datos!Q605&amp;""))&amp;"=",Q$1007)),ISNUMBER(FIND(";"&amp;UPPER(TRIM(Datos!Q605&amp;""))&amp;";",Q$1007))),OR(UPPER(TRIM(Datos!Q605&amp;""))="SÍ",UPPER(TRIM(Datos!Q605&amp;""))="SI",UPPER(TRIM(Datos!Q605&amp;""))="NO"),IF(ISNUMBER(Datos!Q605),AND(OR(Q$1005="",Datos!Q605&gt;=Q$1005),OR(Q$1006="",Datos!Q605&lt;=Q$1006)),FALSE),TRUE))))</f>
        <v>0.0</v>
      </c>
      <c r="R605">
        <f>IF(Datos!R605="",0,IF(AND(R$1008&lt;&gt;"",Datos!R605=R$1008),0,IF(R$1004=0,0,1-CHOOSE(R$1004,IF(ISNUMBER(Datos!R605),AND(OR(R$1005="",Datos!R605&gt;=R$1005),OR(R$1006="",Datos!R605&lt;=R$1006)),FALSE),IF(ISNUMBER(Datos!R605),AND(Datos!R605=INT(Datos!R605),AND(OR(R$1005="",Datos!R605&gt;=R$1005),OR(R$1006="",Datos!R605&lt;=R$1006))),FALSE),OR(ISNUMBER(FIND(";"&amp;UPPER(TRIM(Datos!R605&amp;""))&amp;"=",R$1007)),ISNUMBER(FIND(";"&amp;UPPER(TRIM(Datos!R605&amp;""))&amp;";",R$1007))),OR(UPPER(TRIM(Datos!R605&amp;""))="SÍ",UPPER(TRIM(Datos!R605&amp;""))="SI",UPPER(TRIM(Datos!R605&amp;""))="NO"),IF(ISNUMBER(Datos!R605),AND(OR(R$1005="",Datos!R605&gt;=R$1005),OR(R$1006="",Datos!R605&lt;=R$1006)),FALSE),TRUE))))</f>
        <v>0.0</v>
      </c>
      <c r="S605">
        <f>IF(Datos!S605="",0,IF(AND(S$1008&lt;&gt;"",Datos!S605=S$1008),0,IF(S$1004=0,0,1-CHOOSE(S$1004,IF(ISNUMBER(Datos!S605),AND(OR(S$1005="",Datos!S605&gt;=S$1005),OR(S$1006="",Datos!S605&lt;=S$1006)),FALSE),IF(ISNUMBER(Datos!S605),AND(Datos!S605=INT(Datos!S605),AND(OR(S$1005="",Datos!S605&gt;=S$1005),OR(S$1006="",Datos!S605&lt;=S$1006))),FALSE),OR(ISNUMBER(FIND(";"&amp;UPPER(TRIM(Datos!S605&amp;""))&amp;"=",S$1007)),ISNUMBER(FIND(";"&amp;UPPER(TRIM(Datos!S605&amp;""))&amp;";",S$1007))),OR(UPPER(TRIM(Datos!S605&amp;""))="SÍ",UPPER(TRIM(Datos!S605&amp;""))="SI",UPPER(TRIM(Datos!S605&amp;""))="NO"),IF(ISNUMBER(Datos!S605),AND(OR(S$1005="",Datos!S605&gt;=S$1005),OR(S$1006="",Datos!S605&lt;=S$1006)),FALSE),TRUE))))</f>
        <v>0.0</v>
      </c>
      <c r="T605">
        <f>IF(Datos!T605="",0,IF(AND(T$1008&lt;&gt;"",Datos!T605=T$1008),0,IF(T$1004=0,0,1-CHOOSE(T$1004,IF(ISNUMBER(Datos!T605),AND(OR(T$1005="",Datos!T605&gt;=T$1005),OR(T$1006="",Datos!T605&lt;=T$1006)),FALSE),IF(ISNUMBER(Datos!T605),AND(Datos!T605=INT(Datos!T605),AND(OR(T$1005="",Datos!T605&gt;=T$1005),OR(T$1006="",Datos!T605&lt;=T$1006))),FALSE),OR(ISNUMBER(FIND(";"&amp;UPPER(TRIM(Datos!T605&amp;""))&amp;"=",T$1007)),ISNUMBER(FIND(";"&amp;UPPER(TRIM(Datos!T605&amp;""))&amp;";",T$1007))),OR(UPPER(TRIM(Datos!T605&amp;""))="SÍ",UPPER(TRIM(Datos!T605&amp;""))="SI",UPPER(TRIM(Datos!T605&amp;""))="NO"),IF(ISNUMBER(Datos!T605),AND(OR(T$1005="",Datos!T605&gt;=T$1005),OR(T$1006="",Datos!T605&lt;=T$1006)),FALSE),TRUE))))</f>
        <v>0.0</v>
      </c>
      <c r="U605">
        <f>IF(Datos!U605="",0,IF(AND(U$1008&lt;&gt;"",Datos!U605=U$1008),0,IF(U$1004=0,0,1-CHOOSE(U$1004,IF(ISNUMBER(Datos!U605),AND(OR(U$1005="",Datos!U605&gt;=U$1005),OR(U$1006="",Datos!U605&lt;=U$1006)),FALSE),IF(ISNUMBER(Datos!U605),AND(Datos!U605=INT(Datos!U605),AND(OR(U$1005="",Datos!U605&gt;=U$1005),OR(U$1006="",Datos!U605&lt;=U$1006))),FALSE),OR(ISNUMBER(FIND(";"&amp;UPPER(TRIM(Datos!U605&amp;""))&amp;"=",U$1007)),ISNUMBER(FIND(";"&amp;UPPER(TRIM(Datos!U605&amp;""))&amp;";",U$1007))),OR(UPPER(TRIM(Datos!U605&amp;""))="SÍ",UPPER(TRIM(Datos!U605&amp;""))="SI",UPPER(TRIM(Datos!U605&amp;""))="NO"),IF(ISNUMBER(Datos!U605),AND(OR(U$1005="",Datos!U605&gt;=U$1005),OR(U$1006="",Datos!U605&lt;=U$1006)),FALSE),TRUE))))</f>
        <v>0.0</v>
      </c>
      <c r="V605">
        <f>IF(Datos!V605="",0,IF(AND(V$1008&lt;&gt;"",Datos!V605=V$1008),0,IF(V$1004=0,0,1-CHOOSE(V$1004,IF(ISNUMBER(Datos!V605),AND(OR(V$1005="",Datos!V605&gt;=V$1005),OR(V$1006="",Datos!V605&lt;=V$1006)),FALSE),IF(ISNUMBER(Datos!V605),AND(Datos!V605=INT(Datos!V605),AND(OR(V$1005="",Datos!V605&gt;=V$1005),OR(V$1006="",Datos!V605&lt;=V$1006))),FALSE),OR(ISNUMBER(FIND(";"&amp;UPPER(TRIM(Datos!V605&amp;""))&amp;"=",V$1007)),ISNUMBER(FIND(";"&amp;UPPER(TRIM(Datos!V605&amp;""))&amp;";",V$1007))),OR(UPPER(TRIM(Datos!V605&amp;""))="SÍ",UPPER(TRIM(Datos!V605&amp;""))="SI",UPPER(TRIM(Datos!V605&amp;""))="NO"),IF(ISNUMBER(Datos!V605),AND(OR(V$1005="",Datos!V605&gt;=V$1005),OR(V$1006="",Datos!V605&lt;=V$1006)),FALSE),TRUE))))</f>
        <v>0.0</v>
      </c>
      <c r="W605">
        <f>IF(Datos!W605="",0,IF(AND(W$1008&lt;&gt;"",Datos!W605=W$1008),0,IF(W$1004=0,0,1-CHOOSE(W$1004,IF(ISNUMBER(Datos!W605),AND(OR(W$1005="",Datos!W605&gt;=W$1005),OR(W$1006="",Datos!W605&lt;=W$1006)),FALSE),IF(ISNUMBER(Datos!W605),AND(Datos!W605=INT(Datos!W605),AND(OR(W$1005="",Datos!W605&gt;=W$1005),OR(W$1006="",Datos!W605&lt;=W$1006))),FALSE),OR(ISNUMBER(FIND(";"&amp;UPPER(TRIM(Datos!W605&amp;""))&amp;"=",W$1007)),ISNUMBER(FIND(";"&amp;UPPER(TRIM(Datos!W605&amp;""))&amp;";",W$1007))),OR(UPPER(TRIM(Datos!W605&amp;""))="SÍ",UPPER(TRIM(Datos!W605&amp;""))="SI",UPPER(TRIM(Datos!W605&amp;""))="NO"),IF(ISNUMBER(Datos!W605),AND(OR(W$1005="",Datos!W605&gt;=W$1005),OR(W$1006="",Datos!W605&lt;=W$1006)),FALSE),TRUE))))</f>
        <v>0.0</v>
      </c>
      <c r="X605">
        <f>IF(Datos!X605="",0,IF(AND(X$1008&lt;&gt;"",Datos!X605=X$1008),0,IF(X$1004=0,0,1-CHOOSE(X$1004,IF(ISNUMBER(Datos!X605),AND(OR(X$1005="",Datos!X605&gt;=X$1005),OR(X$1006="",Datos!X605&lt;=X$1006)),FALSE),IF(ISNUMBER(Datos!X605),AND(Datos!X605=INT(Datos!X605),AND(OR(X$1005="",Datos!X605&gt;=X$1005),OR(X$1006="",Datos!X605&lt;=X$1006))),FALSE),OR(ISNUMBER(FIND(";"&amp;UPPER(TRIM(Datos!X605&amp;""))&amp;"=",X$1007)),ISNUMBER(FIND(";"&amp;UPPER(TRIM(Datos!X605&amp;""))&amp;";",X$1007))),OR(UPPER(TRIM(Datos!X605&amp;""))="SÍ",UPPER(TRIM(Datos!X605&amp;""))="SI",UPPER(TRIM(Datos!X605&amp;""))="NO"),IF(ISNUMBER(Datos!X605),AND(OR(X$1005="",Datos!X605&gt;=X$1005),OR(X$1006="",Datos!X605&lt;=X$1006)),FALSE),TRUE))))</f>
        <v>0.0</v>
      </c>
      <c r="Y605">
        <f>IF(Datos!Y605="",0,IF(AND(Y$1008&lt;&gt;"",Datos!Y605=Y$1008),0,IF(Y$1004=0,0,1-CHOOSE(Y$1004,IF(ISNUMBER(Datos!Y605),AND(OR(Y$1005="",Datos!Y605&gt;=Y$1005),OR(Y$1006="",Datos!Y605&lt;=Y$1006)),FALSE),IF(ISNUMBER(Datos!Y605),AND(Datos!Y605=INT(Datos!Y605),AND(OR(Y$1005="",Datos!Y605&gt;=Y$1005),OR(Y$1006="",Datos!Y605&lt;=Y$1006))),FALSE),OR(ISNUMBER(FIND(";"&amp;UPPER(TRIM(Datos!Y605&amp;""))&amp;"=",Y$1007)),ISNUMBER(FIND(";"&amp;UPPER(TRIM(Datos!Y605&amp;""))&amp;";",Y$1007))),OR(UPPER(TRIM(Datos!Y605&amp;""))="SÍ",UPPER(TRIM(Datos!Y605&amp;""))="SI",UPPER(TRIM(Datos!Y605&amp;""))="NO"),IF(ISNUMBER(Datos!Y605),AND(OR(Y$1005="",Datos!Y605&gt;=Y$1005),OR(Y$1006="",Datos!Y605&lt;=Y$1006)),FALSE),TRUE))))</f>
        <v>0.0</v>
      </c>
      <c r="Z605">
        <f>IF(Datos!Z605="",0,IF(AND(Z$1008&lt;&gt;"",Datos!Z605=Z$1008),0,IF(Z$1004=0,0,1-CHOOSE(Z$1004,IF(ISNUMBER(Datos!Z605),AND(OR(Z$1005="",Datos!Z605&gt;=Z$1005),OR(Z$1006="",Datos!Z605&lt;=Z$1006)),FALSE),IF(ISNUMBER(Datos!Z605),AND(Datos!Z605=INT(Datos!Z605),AND(OR(Z$1005="",Datos!Z605&gt;=Z$1005),OR(Z$1006="",Datos!Z605&lt;=Z$1006))),FALSE),OR(ISNUMBER(FIND(";"&amp;UPPER(TRIM(Datos!Z605&amp;""))&amp;"=",Z$1007)),ISNUMBER(FIND(";"&amp;UPPER(TRIM(Datos!Z605&amp;""))&amp;";",Z$1007))),OR(UPPER(TRIM(Datos!Z605&amp;""))="SÍ",UPPER(TRIM(Datos!Z605&amp;""))="SI",UPPER(TRIM(Datos!Z605&amp;""))="NO"),IF(ISNUMBER(Datos!Z605),AND(OR(Z$1005="",Datos!Z605&gt;=Z$1005),OR(Z$1006="",Datos!Z605&lt;=Z$1006)),FALSE),TRUE))))</f>
        <v>0.0</v>
      </c>
      <c r="AA605">
        <f>IF(Datos!AA605="",0,IF(AND(AA$1008&lt;&gt;"",Datos!AA605=AA$1008),0,IF(AA$1004=0,0,1-CHOOSE(AA$1004,IF(ISNUMBER(Datos!AA605),AND(OR(AA$1005="",Datos!AA605&gt;=AA$1005),OR(AA$1006="",Datos!AA605&lt;=AA$1006)),FALSE),IF(ISNUMBER(Datos!AA605),AND(Datos!AA605=INT(Datos!AA605),AND(OR(AA$1005="",Datos!AA605&gt;=AA$1005),OR(AA$1006="",Datos!AA605&lt;=AA$1006))),FALSE),OR(ISNUMBER(FIND(";"&amp;UPPER(TRIM(Datos!AA605&amp;""))&amp;"=",AA$1007)),ISNUMBER(FIND(";"&amp;UPPER(TRIM(Datos!AA605&amp;""))&amp;";",AA$1007))),OR(UPPER(TRIM(Datos!AA605&amp;""))="SÍ",UPPER(TRIM(Datos!AA605&amp;""))="SI",UPPER(TRIM(Datos!AA605&amp;""))="NO"),IF(ISNUMBER(Datos!AA605),AND(OR(AA$1005="",Datos!AA605&gt;=AA$1005),OR(AA$1006="",Datos!AA605&lt;=AA$1006)),FALSE),TRUE))))</f>
        <v>0.0</v>
      </c>
      <c r="AB605">
        <f>IF(Datos!AB605="",0,IF(AND(AB$1008&lt;&gt;"",Datos!AB605=AB$1008),0,IF(AB$1004=0,0,1-CHOOSE(AB$1004,IF(ISNUMBER(Datos!AB605),AND(OR(AB$1005="",Datos!AB605&gt;=AB$1005),OR(AB$1006="",Datos!AB605&lt;=AB$1006)),FALSE),IF(ISNUMBER(Datos!AB605),AND(Datos!AB605=INT(Datos!AB605),AND(OR(AB$1005="",Datos!AB605&gt;=AB$1005),OR(AB$1006="",Datos!AB605&lt;=AB$1006))),FALSE),OR(ISNUMBER(FIND(";"&amp;UPPER(TRIM(Datos!AB605&amp;""))&amp;"=",AB$1007)),ISNUMBER(FIND(";"&amp;UPPER(TRIM(Datos!AB605&amp;""))&amp;";",AB$1007))),OR(UPPER(TRIM(Datos!AB605&amp;""))="SÍ",UPPER(TRIM(Datos!AB605&amp;""))="SI",UPPER(TRIM(Datos!AB605&amp;""))="NO"),IF(ISNUMBER(Datos!AB605),AND(OR(AB$1005="",Datos!AB605&gt;=AB$1005),OR(AB$1006="",Datos!AB605&lt;=AB$1006)),FALSE),TRUE))))</f>
        <v>0.0</v>
      </c>
      <c r="AC605">
        <f>IF(Datos!AC605="",0,IF(AND(AC$1008&lt;&gt;"",Datos!AC605=AC$1008),0,IF(AC$1004=0,0,1-CHOOSE(AC$1004,IF(ISNUMBER(Datos!AC605),AND(OR(AC$1005="",Datos!AC605&gt;=AC$1005),OR(AC$1006="",Datos!AC605&lt;=AC$1006)),FALSE),IF(ISNUMBER(Datos!AC605),AND(Datos!AC605=INT(Datos!AC605),AND(OR(AC$1005="",Datos!AC605&gt;=AC$1005),OR(AC$1006="",Datos!AC605&lt;=AC$1006))),FALSE),OR(ISNUMBER(FIND(";"&amp;UPPER(TRIM(Datos!AC605&amp;""))&amp;"=",AC$1007)),ISNUMBER(FIND(";"&amp;UPPER(TRIM(Datos!AC605&amp;""))&amp;";",AC$1007))),OR(UPPER(TRIM(Datos!AC605&amp;""))="SÍ",UPPER(TRIM(Datos!AC605&amp;""))="SI",UPPER(TRIM(Datos!AC605&amp;""))="NO"),IF(ISNUMBER(Datos!AC605),AND(OR(AC$1005="",Datos!AC605&gt;=AC$1005),OR(AC$1006="",Datos!AC605&lt;=AC$1006)),FALSE),TRUE))))</f>
        <v>0.0</v>
      </c>
      <c r="AD605">
        <f>IF(Datos!AD605="",0,IF(AND(AD$1008&lt;&gt;"",Datos!AD605=AD$1008),0,IF(AD$1004=0,0,1-CHOOSE(AD$1004,IF(ISNUMBER(Datos!AD605),AND(OR(AD$1005="",Datos!AD605&gt;=AD$1005),OR(AD$1006="",Datos!AD605&lt;=AD$1006)),FALSE),IF(ISNUMBER(Datos!AD605),AND(Datos!AD605=INT(Datos!AD605),AND(OR(AD$1005="",Datos!AD605&gt;=AD$1005),OR(AD$1006="",Datos!AD605&lt;=AD$1006))),FALSE),OR(ISNUMBER(FIND(";"&amp;UPPER(TRIM(Datos!AD605&amp;""))&amp;"=",AD$1007)),ISNUMBER(FIND(";"&amp;UPPER(TRIM(Datos!AD605&amp;""))&amp;";",AD$1007))),OR(UPPER(TRIM(Datos!AD605&amp;""))="SÍ",UPPER(TRIM(Datos!AD605&amp;""))="SI",UPPER(TRIM(Datos!AD605&amp;""))="NO"),IF(ISNUMBER(Datos!AD605),AND(OR(AD$1005="",Datos!AD605&gt;=AD$1005),OR(AD$1006="",Datos!AD605&lt;=AD$1006)),FALSE),TRUE))))</f>
        <v>0.0</v>
      </c>
      <c r="AE605">
        <f>IF(Datos!AE605="",0,IF(AND(AE$1008&lt;&gt;"",Datos!AE605=AE$1008),0,IF(AE$1004=0,0,1-CHOOSE(AE$1004,IF(ISNUMBER(Datos!AE605),AND(OR(AE$1005="",Datos!AE605&gt;=AE$1005),OR(AE$1006="",Datos!AE605&lt;=AE$1006)),FALSE),IF(ISNUMBER(Datos!AE605),AND(Datos!AE605=INT(Datos!AE605),AND(OR(AE$1005="",Datos!AE605&gt;=AE$1005),OR(AE$1006="",Datos!AE605&lt;=AE$1006))),FALSE),OR(ISNUMBER(FIND(";"&amp;UPPER(TRIM(Datos!AE605&amp;""))&amp;"=",AE$1007)),ISNUMBER(FIND(";"&amp;UPPER(TRIM(Datos!AE605&amp;""))&amp;";",AE$1007))),OR(UPPER(TRIM(Datos!AE605&amp;""))="SÍ",UPPER(TRIM(Datos!AE605&amp;""))="SI",UPPER(TRIM(Datos!AE605&amp;""))="NO"),IF(ISNUMBER(Datos!AE605),AND(OR(AE$1005="",Datos!AE605&gt;=AE$1005),OR(AE$1006="",Datos!AE605&lt;=AE$1006)),FALSE),TRUE))))</f>
        <v>0.0</v>
      </c>
    </row>
    <row r="606" spans="2:31">
      <c r="B606">
        <f>IF(Datos!B606="",0,IF(AND(B$1008&lt;&gt;"",Datos!B606=B$1008),0,IF(B$1004=0,0,1-CHOOSE(B$1004,IF(ISNUMBER(Datos!B606),AND(OR(B$1005="",Datos!B606&gt;=B$1005),OR(B$1006="",Datos!B606&lt;=B$1006)),FALSE),IF(ISNUMBER(Datos!B606),AND(Datos!B606=INT(Datos!B606),AND(OR(B$1005="",Datos!B606&gt;=B$1005),OR(B$1006="",Datos!B606&lt;=B$1006))),FALSE),OR(ISNUMBER(FIND(";"&amp;UPPER(TRIM(Datos!B606&amp;""))&amp;"=",B$1007)),ISNUMBER(FIND(";"&amp;UPPER(TRIM(Datos!B606&amp;""))&amp;";",B$1007))),OR(UPPER(TRIM(Datos!B606&amp;""))="SÍ",UPPER(TRIM(Datos!B606&amp;""))="SI",UPPER(TRIM(Datos!B606&amp;""))="NO"),IF(ISNUMBER(Datos!B606),AND(OR(B$1005="",Datos!B606&gt;=B$1005),OR(B$1006="",Datos!B606&lt;=B$1006)),FALSE),TRUE))))</f>
        <v>0.0</v>
      </c>
      <c r="C606">
        <f>IF(Datos!C606="",0,IF(AND(C$1008&lt;&gt;"",Datos!C606=C$1008),0,IF(C$1004=0,0,1-CHOOSE(C$1004,IF(ISNUMBER(Datos!C606),AND(OR(C$1005="",Datos!C606&gt;=C$1005),OR(C$1006="",Datos!C606&lt;=C$1006)),FALSE),IF(ISNUMBER(Datos!C606),AND(Datos!C606=INT(Datos!C606),AND(OR(C$1005="",Datos!C606&gt;=C$1005),OR(C$1006="",Datos!C606&lt;=C$1006))),FALSE),OR(ISNUMBER(FIND(";"&amp;UPPER(TRIM(Datos!C606&amp;""))&amp;"=",C$1007)),ISNUMBER(FIND(";"&amp;UPPER(TRIM(Datos!C606&amp;""))&amp;";",C$1007))),OR(UPPER(TRIM(Datos!C606&amp;""))="SÍ",UPPER(TRIM(Datos!C606&amp;""))="SI",UPPER(TRIM(Datos!C606&amp;""))="NO"),IF(ISNUMBER(Datos!C606),AND(OR(C$1005="",Datos!C606&gt;=C$1005),OR(C$1006="",Datos!C606&lt;=C$1006)),FALSE),TRUE))))</f>
        <v>0.0</v>
      </c>
      <c r="D606">
        <f>IF(Datos!D606="",0,IF(AND(D$1008&lt;&gt;"",Datos!D606=D$1008),0,IF(D$1004=0,0,1-CHOOSE(D$1004,IF(ISNUMBER(Datos!D606),AND(OR(D$1005="",Datos!D606&gt;=D$1005),OR(D$1006="",Datos!D606&lt;=D$1006)),FALSE),IF(ISNUMBER(Datos!D606),AND(Datos!D606=INT(Datos!D606),AND(OR(D$1005="",Datos!D606&gt;=D$1005),OR(D$1006="",Datos!D606&lt;=D$1006))),FALSE),OR(ISNUMBER(FIND(";"&amp;UPPER(TRIM(Datos!D606&amp;""))&amp;"=",D$1007)),ISNUMBER(FIND(";"&amp;UPPER(TRIM(Datos!D606&amp;""))&amp;";",D$1007))),OR(UPPER(TRIM(Datos!D606&amp;""))="SÍ",UPPER(TRIM(Datos!D606&amp;""))="SI",UPPER(TRIM(Datos!D606&amp;""))="NO"),IF(ISNUMBER(Datos!D606),AND(OR(D$1005="",Datos!D606&gt;=D$1005),OR(D$1006="",Datos!D606&lt;=D$1006)),FALSE),TRUE))))</f>
        <v>0.0</v>
      </c>
      <c r="E606">
        <f>IF(Datos!E606="",0,IF(AND(E$1008&lt;&gt;"",Datos!E606=E$1008),0,IF(E$1004=0,0,1-CHOOSE(E$1004,IF(ISNUMBER(Datos!E606),AND(OR(E$1005="",Datos!E606&gt;=E$1005),OR(E$1006="",Datos!E606&lt;=E$1006)),FALSE),IF(ISNUMBER(Datos!E606),AND(Datos!E606=INT(Datos!E606),AND(OR(E$1005="",Datos!E606&gt;=E$1005),OR(E$1006="",Datos!E606&lt;=E$1006))),FALSE),OR(ISNUMBER(FIND(";"&amp;UPPER(TRIM(Datos!E606&amp;""))&amp;"=",E$1007)),ISNUMBER(FIND(";"&amp;UPPER(TRIM(Datos!E606&amp;""))&amp;";",E$1007))),OR(UPPER(TRIM(Datos!E606&amp;""))="SÍ",UPPER(TRIM(Datos!E606&amp;""))="SI",UPPER(TRIM(Datos!E606&amp;""))="NO"),IF(ISNUMBER(Datos!E606),AND(OR(E$1005="",Datos!E606&gt;=E$1005),OR(E$1006="",Datos!E606&lt;=E$1006)),FALSE),TRUE))))</f>
        <v>0.0</v>
      </c>
      <c r="F606">
        <f>IF(Datos!F606="",0,IF(AND(F$1008&lt;&gt;"",Datos!F606=F$1008),0,IF(F$1004=0,0,1-CHOOSE(F$1004,IF(ISNUMBER(Datos!F606),AND(OR(F$1005="",Datos!F606&gt;=F$1005),OR(F$1006="",Datos!F606&lt;=F$1006)),FALSE),IF(ISNUMBER(Datos!F606),AND(Datos!F606=INT(Datos!F606),AND(OR(F$1005="",Datos!F606&gt;=F$1005),OR(F$1006="",Datos!F606&lt;=F$1006))),FALSE),OR(ISNUMBER(FIND(";"&amp;UPPER(TRIM(Datos!F606&amp;""))&amp;"=",F$1007)),ISNUMBER(FIND(";"&amp;UPPER(TRIM(Datos!F606&amp;""))&amp;";",F$1007))),OR(UPPER(TRIM(Datos!F606&amp;""))="SÍ",UPPER(TRIM(Datos!F606&amp;""))="SI",UPPER(TRIM(Datos!F606&amp;""))="NO"),IF(ISNUMBER(Datos!F606),AND(OR(F$1005="",Datos!F606&gt;=F$1005),OR(F$1006="",Datos!F606&lt;=F$1006)),FALSE),TRUE))))</f>
        <v>0.0</v>
      </c>
      <c r="G606">
        <f>IF(Datos!G606="",0,IF(AND(G$1008&lt;&gt;"",Datos!G606=G$1008),0,IF(G$1004=0,0,1-CHOOSE(G$1004,IF(ISNUMBER(Datos!G606),AND(OR(G$1005="",Datos!G606&gt;=G$1005),OR(G$1006="",Datos!G606&lt;=G$1006)),FALSE),IF(ISNUMBER(Datos!G606),AND(Datos!G606=INT(Datos!G606),AND(OR(G$1005="",Datos!G606&gt;=G$1005),OR(G$1006="",Datos!G606&lt;=G$1006))),FALSE),OR(ISNUMBER(FIND(";"&amp;UPPER(TRIM(Datos!G606&amp;""))&amp;"=",G$1007)),ISNUMBER(FIND(";"&amp;UPPER(TRIM(Datos!G606&amp;""))&amp;";",G$1007))),OR(UPPER(TRIM(Datos!G606&amp;""))="SÍ",UPPER(TRIM(Datos!G606&amp;""))="SI",UPPER(TRIM(Datos!G606&amp;""))="NO"),IF(ISNUMBER(Datos!G606),AND(OR(G$1005="",Datos!G606&gt;=G$1005),OR(G$1006="",Datos!G606&lt;=G$1006)),FALSE),TRUE))))</f>
        <v>0.0</v>
      </c>
      <c r="H606">
        <f>IF(Datos!H606="",0,IF(AND(H$1008&lt;&gt;"",Datos!H606=H$1008),0,IF(H$1004=0,0,1-CHOOSE(H$1004,IF(ISNUMBER(Datos!H606),AND(OR(H$1005="",Datos!H606&gt;=H$1005),OR(H$1006="",Datos!H606&lt;=H$1006)),FALSE),IF(ISNUMBER(Datos!H606),AND(Datos!H606=INT(Datos!H606),AND(OR(H$1005="",Datos!H606&gt;=H$1005),OR(H$1006="",Datos!H606&lt;=H$1006))),FALSE),OR(ISNUMBER(FIND(";"&amp;UPPER(TRIM(Datos!H606&amp;""))&amp;"=",H$1007)),ISNUMBER(FIND(";"&amp;UPPER(TRIM(Datos!H606&amp;""))&amp;";",H$1007))),OR(UPPER(TRIM(Datos!H606&amp;""))="SÍ",UPPER(TRIM(Datos!H606&amp;""))="SI",UPPER(TRIM(Datos!H606&amp;""))="NO"),IF(ISNUMBER(Datos!H606),AND(OR(H$1005="",Datos!H606&gt;=H$1005),OR(H$1006="",Datos!H606&lt;=H$1006)),FALSE),TRUE))))</f>
        <v>0.0</v>
      </c>
      <c r="I606">
        <f>IF(Datos!I606="",0,IF(AND(I$1008&lt;&gt;"",Datos!I606=I$1008),0,IF(I$1004=0,0,1-CHOOSE(I$1004,IF(ISNUMBER(Datos!I606),AND(OR(I$1005="",Datos!I606&gt;=I$1005),OR(I$1006="",Datos!I606&lt;=I$1006)),FALSE),IF(ISNUMBER(Datos!I606),AND(Datos!I606=INT(Datos!I606),AND(OR(I$1005="",Datos!I606&gt;=I$1005),OR(I$1006="",Datos!I606&lt;=I$1006))),FALSE),OR(ISNUMBER(FIND(";"&amp;UPPER(TRIM(Datos!I606&amp;""))&amp;"=",I$1007)),ISNUMBER(FIND(";"&amp;UPPER(TRIM(Datos!I606&amp;""))&amp;";",I$1007))),OR(UPPER(TRIM(Datos!I606&amp;""))="SÍ",UPPER(TRIM(Datos!I606&amp;""))="SI",UPPER(TRIM(Datos!I606&amp;""))="NO"),IF(ISNUMBER(Datos!I606),AND(OR(I$1005="",Datos!I606&gt;=I$1005),OR(I$1006="",Datos!I606&lt;=I$1006)),FALSE),TRUE))))</f>
        <v>0.0</v>
      </c>
      <c r="J606">
        <f>IF(Datos!J606="",0,IF(AND(J$1008&lt;&gt;"",Datos!J606=J$1008),0,IF(J$1004=0,0,1-CHOOSE(J$1004,IF(ISNUMBER(Datos!J606),AND(OR(J$1005="",Datos!J606&gt;=J$1005),OR(J$1006="",Datos!J606&lt;=J$1006)),FALSE),IF(ISNUMBER(Datos!J606),AND(Datos!J606=INT(Datos!J606),AND(OR(J$1005="",Datos!J606&gt;=J$1005),OR(J$1006="",Datos!J606&lt;=J$1006))),FALSE),OR(ISNUMBER(FIND(";"&amp;UPPER(TRIM(Datos!J606&amp;""))&amp;"=",J$1007)),ISNUMBER(FIND(";"&amp;UPPER(TRIM(Datos!J606&amp;""))&amp;";",J$1007))),OR(UPPER(TRIM(Datos!J606&amp;""))="SÍ",UPPER(TRIM(Datos!J606&amp;""))="SI",UPPER(TRIM(Datos!J606&amp;""))="NO"),IF(ISNUMBER(Datos!J606),AND(OR(J$1005="",Datos!J606&gt;=J$1005),OR(J$1006="",Datos!J606&lt;=J$1006)),FALSE),TRUE))))</f>
        <v>0.0</v>
      </c>
      <c r="K606">
        <f>IF(Datos!K606="",0,IF(AND(K$1008&lt;&gt;"",Datos!K606=K$1008),0,IF(K$1004=0,0,1-CHOOSE(K$1004,IF(ISNUMBER(Datos!K606),AND(OR(K$1005="",Datos!K606&gt;=K$1005),OR(K$1006="",Datos!K606&lt;=K$1006)),FALSE),IF(ISNUMBER(Datos!K606),AND(Datos!K606=INT(Datos!K606),AND(OR(K$1005="",Datos!K606&gt;=K$1005),OR(K$1006="",Datos!K606&lt;=K$1006))),FALSE),OR(ISNUMBER(FIND(";"&amp;UPPER(TRIM(Datos!K606&amp;""))&amp;"=",K$1007)),ISNUMBER(FIND(";"&amp;UPPER(TRIM(Datos!K606&amp;""))&amp;";",K$1007))),OR(UPPER(TRIM(Datos!K606&amp;""))="SÍ",UPPER(TRIM(Datos!K606&amp;""))="SI",UPPER(TRIM(Datos!K606&amp;""))="NO"),IF(ISNUMBER(Datos!K606),AND(OR(K$1005="",Datos!K606&gt;=K$1005),OR(K$1006="",Datos!K606&lt;=K$1006)),FALSE),TRUE))))</f>
        <v>0.0</v>
      </c>
      <c r="L606">
        <f>IF(Datos!L606="",0,IF(AND(L$1008&lt;&gt;"",Datos!L606=L$1008),0,IF(L$1004=0,0,1-CHOOSE(L$1004,IF(ISNUMBER(Datos!L606),AND(OR(L$1005="",Datos!L606&gt;=L$1005),OR(L$1006="",Datos!L606&lt;=L$1006)),FALSE),IF(ISNUMBER(Datos!L606),AND(Datos!L606=INT(Datos!L606),AND(OR(L$1005="",Datos!L606&gt;=L$1005),OR(L$1006="",Datos!L606&lt;=L$1006))),FALSE),OR(ISNUMBER(FIND(";"&amp;UPPER(TRIM(Datos!L606&amp;""))&amp;"=",L$1007)),ISNUMBER(FIND(";"&amp;UPPER(TRIM(Datos!L606&amp;""))&amp;";",L$1007))),OR(UPPER(TRIM(Datos!L606&amp;""))="SÍ",UPPER(TRIM(Datos!L606&amp;""))="SI",UPPER(TRIM(Datos!L606&amp;""))="NO"),IF(ISNUMBER(Datos!L606),AND(OR(L$1005="",Datos!L606&gt;=L$1005),OR(L$1006="",Datos!L606&lt;=L$1006)),FALSE),TRUE))))</f>
        <v>0.0</v>
      </c>
      <c r="M606">
        <f>IF(Datos!M606="",0,IF(AND(M$1008&lt;&gt;"",Datos!M606=M$1008),0,IF(M$1004=0,0,1-CHOOSE(M$1004,IF(ISNUMBER(Datos!M606),AND(OR(M$1005="",Datos!M606&gt;=M$1005),OR(M$1006="",Datos!M606&lt;=M$1006)),FALSE),IF(ISNUMBER(Datos!M606),AND(Datos!M606=INT(Datos!M606),AND(OR(M$1005="",Datos!M606&gt;=M$1005),OR(M$1006="",Datos!M606&lt;=M$1006))),FALSE),OR(ISNUMBER(FIND(";"&amp;UPPER(TRIM(Datos!M606&amp;""))&amp;"=",M$1007)),ISNUMBER(FIND(";"&amp;UPPER(TRIM(Datos!M606&amp;""))&amp;";",M$1007))),OR(UPPER(TRIM(Datos!M606&amp;""))="SÍ",UPPER(TRIM(Datos!M606&amp;""))="SI",UPPER(TRIM(Datos!M606&amp;""))="NO"),IF(ISNUMBER(Datos!M606),AND(OR(M$1005="",Datos!M606&gt;=M$1005),OR(M$1006="",Datos!M606&lt;=M$1006)),FALSE),TRUE))))</f>
        <v>0.0</v>
      </c>
      <c r="N606">
        <f>IF(Datos!N606="",0,IF(AND(N$1008&lt;&gt;"",Datos!N606=N$1008),0,IF(N$1004=0,0,1-CHOOSE(N$1004,IF(ISNUMBER(Datos!N606),AND(OR(N$1005="",Datos!N606&gt;=N$1005),OR(N$1006="",Datos!N606&lt;=N$1006)),FALSE),IF(ISNUMBER(Datos!N606),AND(Datos!N606=INT(Datos!N606),AND(OR(N$1005="",Datos!N606&gt;=N$1005),OR(N$1006="",Datos!N606&lt;=N$1006))),FALSE),OR(ISNUMBER(FIND(";"&amp;UPPER(TRIM(Datos!N606&amp;""))&amp;"=",N$1007)),ISNUMBER(FIND(";"&amp;UPPER(TRIM(Datos!N606&amp;""))&amp;";",N$1007))),OR(UPPER(TRIM(Datos!N606&amp;""))="SÍ",UPPER(TRIM(Datos!N606&amp;""))="SI",UPPER(TRIM(Datos!N606&amp;""))="NO"),IF(ISNUMBER(Datos!N606),AND(OR(N$1005="",Datos!N606&gt;=N$1005),OR(N$1006="",Datos!N606&lt;=N$1006)),FALSE),TRUE))))</f>
        <v>0.0</v>
      </c>
      <c r="O606">
        <f>IF(Datos!O606="",0,IF(AND(O$1008&lt;&gt;"",Datos!O606=O$1008),0,IF(O$1004=0,0,1-CHOOSE(O$1004,IF(ISNUMBER(Datos!O606),AND(OR(O$1005="",Datos!O606&gt;=O$1005),OR(O$1006="",Datos!O606&lt;=O$1006)),FALSE),IF(ISNUMBER(Datos!O606),AND(Datos!O606=INT(Datos!O606),AND(OR(O$1005="",Datos!O606&gt;=O$1005),OR(O$1006="",Datos!O606&lt;=O$1006))),FALSE),OR(ISNUMBER(FIND(";"&amp;UPPER(TRIM(Datos!O606&amp;""))&amp;"=",O$1007)),ISNUMBER(FIND(";"&amp;UPPER(TRIM(Datos!O606&amp;""))&amp;";",O$1007))),OR(UPPER(TRIM(Datos!O606&amp;""))="SÍ",UPPER(TRIM(Datos!O606&amp;""))="SI",UPPER(TRIM(Datos!O606&amp;""))="NO"),IF(ISNUMBER(Datos!O606),AND(OR(O$1005="",Datos!O606&gt;=O$1005),OR(O$1006="",Datos!O606&lt;=O$1006)),FALSE),TRUE))))</f>
        <v>0.0</v>
      </c>
      <c r="P606">
        <f>IF(Datos!P606="",0,IF(AND(P$1008&lt;&gt;"",Datos!P606=P$1008),0,IF(P$1004=0,0,1-CHOOSE(P$1004,IF(ISNUMBER(Datos!P606),AND(OR(P$1005="",Datos!P606&gt;=P$1005),OR(P$1006="",Datos!P606&lt;=P$1006)),FALSE),IF(ISNUMBER(Datos!P606),AND(Datos!P606=INT(Datos!P606),AND(OR(P$1005="",Datos!P606&gt;=P$1005),OR(P$1006="",Datos!P606&lt;=P$1006))),FALSE),OR(ISNUMBER(FIND(";"&amp;UPPER(TRIM(Datos!P606&amp;""))&amp;"=",P$1007)),ISNUMBER(FIND(";"&amp;UPPER(TRIM(Datos!P606&amp;""))&amp;";",P$1007))),OR(UPPER(TRIM(Datos!P606&amp;""))="SÍ",UPPER(TRIM(Datos!P606&amp;""))="SI",UPPER(TRIM(Datos!P606&amp;""))="NO"),IF(ISNUMBER(Datos!P606),AND(OR(P$1005="",Datos!P606&gt;=P$1005),OR(P$1006="",Datos!P606&lt;=P$1006)),FALSE),TRUE))))</f>
        <v>0.0</v>
      </c>
      <c r="Q606">
        <f>IF(Datos!Q606="",0,IF(AND(Q$1008&lt;&gt;"",Datos!Q606=Q$1008),0,IF(Q$1004=0,0,1-CHOOSE(Q$1004,IF(ISNUMBER(Datos!Q606),AND(OR(Q$1005="",Datos!Q606&gt;=Q$1005),OR(Q$1006="",Datos!Q606&lt;=Q$1006)),FALSE),IF(ISNUMBER(Datos!Q606),AND(Datos!Q606=INT(Datos!Q606),AND(OR(Q$1005="",Datos!Q606&gt;=Q$1005),OR(Q$1006="",Datos!Q606&lt;=Q$1006))),FALSE),OR(ISNUMBER(FIND(";"&amp;UPPER(TRIM(Datos!Q606&amp;""))&amp;"=",Q$1007)),ISNUMBER(FIND(";"&amp;UPPER(TRIM(Datos!Q606&amp;""))&amp;";",Q$1007))),OR(UPPER(TRIM(Datos!Q606&amp;""))="SÍ",UPPER(TRIM(Datos!Q606&amp;""))="SI",UPPER(TRIM(Datos!Q606&amp;""))="NO"),IF(ISNUMBER(Datos!Q606),AND(OR(Q$1005="",Datos!Q606&gt;=Q$1005),OR(Q$1006="",Datos!Q606&lt;=Q$1006)),FALSE),TRUE))))</f>
        <v>0.0</v>
      </c>
      <c r="R606">
        <f>IF(Datos!R606="",0,IF(AND(R$1008&lt;&gt;"",Datos!R606=R$1008),0,IF(R$1004=0,0,1-CHOOSE(R$1004,IF(ISNUMBER(Datos!R606),AND(OR(R$1005="",Datos!R606&gt;=R$1005),OR(R$1006="",Datos!R606&lt;=R$1006)),FALSE),IF(ISNUMBER(Datos!R606),AND(Datos!R606=INT(Datos!R606),AND(OR(R$1005="",Datos!R606&gt;=R$1005),OR(R$1006="",Datos!R606&lt;=R$1006))),FALSE),OR(ISNUMBER(FIND(";"&amp;UPPER(TRIM(Datos!R606&amp;""))&amp;"=",R$1007)),ISNUMBER(FIND(";"&amp;UPPER(TRIM(Datos!R606&amp;""))&amp;";",R$1007))),OR(UPPER(TRIM(Datos!R606&amp;""))="SÍ",UPPER(TRIM(Datos!R606&amp;""))="SI",UPPER(TRIM(Datos!R606&amp;""))="NO"),IF(ISNUMBER(Datos!R606),AND(OR(R$1005="",Datos!R606&gt;=R$1005),OR(R$1006="",Datos!R606&lt;=R$1006)),FALSE),TRUE))))</f>
        <v>0.0</v>
      </c>
      <c r="S606">
        <f>IF(Datos!S606="",0,IF(AND(S$1008&lt;&gt;"",Datos!S606=S$1008),0,IF(S$1004=0,0,1-CHOOSE(S$1004,IF(ISNUMBER(Datos!S606),AND(OR(S$1005="",Datos!S606&gt;=S$1005),OR(S$1006="",Datos!S606&lt;=S$1006)),FALSE),IF(ISNUMBER(Datos!S606),AND(Datos!S606=INT(Datos!S606),AND(OR(S$1005="",Datos!S606&gt;=S$1005),OR(S$1006="",Datos!S606&lt;=S$1006))),FALSE),OR(ISNUMBER(FIND(";"&amp;UPPER(TRIM(Datos!S606&amp;""))&amp;"=",S$1007)),ISNUMBER(FIND(";"&amp;UPPER(TRIM(Datos!S606&amp;""))&amp;";",S$1007))),OR(UPPER(TRIM(Datos!S606&amp;""))="SÍ",UPPER(TRIM(Datos!S606&amp;""))="SI",UPPER(TRIM(Datos!S606&amp;""))="NO"),IF(ISNUMBER(Datos!S606),AND(OR(S$1005="",Datos!S606&gt;=S$1005),OR(S$1006="",Datos!S606&lt;=S$1006)),FALSE),TRUE))))</f>
        <v>0.0</v>
      </c>
      <c r="T606">
        <f>IF(Datos!T606="",0,IF(AND(T$1008&lt;&gt;"",Datos!T606=T$1008),0,IF(T$1004=0,0,1-CHOOSE(T$1004,IF(ISNUMBER(Datos!T606),AND(OR(T$1005="",Datos!T606&gt;=T$1005),OR(T$1006="",Datos!T606&lt;=T$1006)),FALSE),IF(ISNUMBER(Datos!T606),AND(Datos!T606=INT(Datos!T606),AND(OR(T$1005="",Datos!T606&gt;=T$1005),OR(T$1006="",Datos!T606&lt;=T$1006))),FALSE),OR(ISNUMBER(FIND(";"&amp;UPPER(TRIM(Datos!T606&amp;""))&amp;"=",T$1007)),ISNUMBER(FIND(";"&amp;UPPER(TRIM(Datos!T606&amp;""))&amp;";",T$1007))),OR(UPPER(TRIM(Datos!T606&amp;""))="SÍ",UPPER(TRIM(Datos!T606&amp;""))="SI",UPPER(TRIM(Datos!T606&amp;""))="NO"),IF(ISNUMBER(Datos!T606),AND(OR(T$1005="",Datos!T606&gt;=T$1005),OR(T$1006="",Datos!T606&lt;=T$1006)),FALSE),TRUE))))</f>
        <v>0.0</v>
      </c>
      <c r="U606">
        <f>IF(Datos!U606="",0,IF(AND(U$1008&lt;&gt;"",Datos!U606=U$1008),0,IF(U$1004=0,0,1-CHOOSE(U$1004,IF(ISNUMBER(Datos!U606),AND(OR(U$1005="",Datos!U606&gt;=U$1005),OR(U$1006="",Datos!U606&lt;=U$1006)),FALSE),IF(ISNUMBER(Datos!U606),AND(Datos!U606=INT(Datos!U606),AND(OR(U$1005="",Datos!U606&gt;=U$1005),OR(U$1006="",Datos!U606&lt;=U$1006))),FALSE),OR(ISNUMBER(FIND(";"&amp;UPPER(TRIM(Datos!U606&amp;""))&amp;"=",U$1007)),ISNUMBER(FIND(";"&amp;UPPER(TRIM(Datos!U606&amp;""))&amp;";",U$1007))),OR(UPPER(TRIM(Datos!U606&amp;""))="SÍ",UPPER(TRIM(Datos!U606&amp;""))="SI",UPPER(TRIM(Datos!U606&amp;""))="NO"),IF(ISNUMBER(Datos!U606),AND(OR(U$1005="",Datos!U606&gt;=U$1005),OR(U$1006="",Datos!U606&lt;=U$1006)),FALSE),TRUE))))</f>
        <v>0.0</v>
      </c>
      <c r="V606">
        <f>IF(Datos!V606="",0,IF(AND(V$1008&lt;&gt;"",Datos!V606=V$1008),0,IF(V$1004=0,0,1-CHOOSE(V$1004,IF(ISNUMBER(Datos!V606),AND(OR(V$1005="",Datos!V606&gt;=V$1005),OR(V$1006="",Datos!V606&lt;=V$1006)),FALSE),IF(ISNUMBER(Datos!V606),AND(Datos!V606=INT(Datos!V606),AND(OR(V$1005="",Datos!V606&gt;=V$1005),OR(V$1006="",Datos!V606&lt;=V$1006))),FALSE),OR(ISNUMBER(FIND(";"&amp;UPPER(TRIM(Datos!V606&amp;""))&amp;"=",V$1007)),ISNUMBER(FIND(";"&amp;UPPER(TRIM(Datos!V606&amp;""))&amp;";",V$1007))),OR(UPPER(TRIM(Datos!V606&amp;""))="SÍ",UPPER(TRIM(Datos!V606&amp;""))="SI",UPPER(TRIM(Datos!V606&amp;""))="NO"),IF(ISNUMBER(Datos!V606),AND(OR(V$1005="",Datos!V606&gt;=V$1005),OR(V$1006="",Datos!V606&lt;=V$1006)),FALSE),TRUE))))</f>
        <v>0.0</v>
      </c>
      <c r="W606">
        <f>IF(Datos!W606="",0,IF(AND(W$1008&lt;&gt;"",Datos!W606=W$1008),0,IF(W$1004=0,0,1-CHOOSE(W$1004,IF(ISNUMBER(Datos!W606),AND(OR(W$1005="",Datos!W606&gt;=W$1005),OR(W$1006="",Datos!W606&lt;=W$1006)),FALSE),IF(ISNUMBER(Datos!W606),AND(Datos!W606=INT(Datos!W606),AND(OR(W$1005="",Datos!W606&gt;=W$1005),OR(W$1006="",Datos!W606&lt;=W$1006))),FALSE),OR(ISNUMBER(FIND(";"&amp;UPPER(TRIM(Datos!W606&amp;""))&amp;"=",W$1007)),ISNUMBER(FIND(";"&amp;UPPER(TRIM(Datos!W606&amp;""))&amp;";",W$1007))),OR(UPPER(TRIM(Datos!W606&amp;""))="SÍ",UPPER(TRIM(Datos!W606&amp;""))="SI",UPPER(TRIM(Datos!W606&amp;""))="NO"),IF(ISNUMBER(Datos!W606),AND(OR(W$1005="",Datos!W606&gt;=W$1005),OR(W$1006="",Datos!W606&lt;=W$1006)),FALSE),TRUE))))</f>
        <v>0.0</v>
      </c>
      <c r="X606">
        <f>IF(Datos!X606="",0,IF(AND(X$1008&lt;&gt;"",Datos!X606=X$1008),0,IF(X$1004=0,0,1-CHOOSE(X$1004,IF(ISNUMBER(Datos!X606),AND(OR(X$1005="",Datos!X606&gt;=X$1005),OR(X$1006="",Datos!X606&lt;=X$1006)),FALSE),IF(ISNUMBER(Datos!X606),AND(Datos!X606=INT(Datos!X606),AND(OR(X$1005="",Datos!X606&gt;=X$1005),OR(X$1006="",Datos!X606&lt;=X$1006))),FALSE),OR(ISNUMBER(FIND(";"&amp;UPPER(TRIM(Datos!X606&amp;""))&amp;"=",X$1007)),ISNUMBER(FIND(";"&amp;UPPER(TRIM(Datos!X606&amp;""))&amp;";",X$1007))),OR(UPPER(TRIM(Datos!X606&amp;""))="SÍ",UPPER(TRIM(Datos!X606&amp;""))="SI",UPPER(TRIM(Datos!X606&amp;""))="NO"),IF(ISNUMBER(Datos!X606),AND(OR(X$1005="",Datos!X606&gt;=X$1005),OR(X$1006="",Datos!X606&lt;=X$1006)),FALSE),TRUE))))</f>
        <v>0.0</v>
      </c>
      <c r="Y606">
        <f>IF(Datos!Y606="",0,IF(AND(Y$1008&lt;&gt;"",Datos!Y606=Y$1008),0,IF(Y$1004=0,0,1-CHOOSE(Y$1004,IF(ISNUMBER(Datos!Y606),AND(OR(Y$1005="",Datos!Y606&gt;=Y$1005),OR(Y$1006="",Datos!Y606&lt;=Y$1006)),FALSE),IF(ISNUMBER(Datos!Y606),AND(Datos!Y606=INT(Datos!Y606),AND(OR(Y$1005="",Datos!Y606&gt;=Y$1005),OR(Y$1006="",Datos!Y606&lt;=Y$1006))),FALSE),OR(ISNUMBER(FIND(";"&amp;UPPER(TRIM(Datos!Y606&amp;""))&amp;"=",Y$1007)),ISNUMBER(FIND(";"&amp;UPPER(TRIM(Datos!Y606&amp;""))&amp;";",Y$1007))),OR(UPPER(TRIM(Datos!Y606&amp;""))="SÍ",UPPER(TRIM(Datos!Y606&amp;""))="SI",UPPER(TRIM(Datos!Y606&amp;""))="NO"),IF(ISNUMBER(Datos!Y606),AND(OR(Y$1005="",Datos!Y606&gt;=Y$1005),OR(Y$1006="",Datos!Y606&lt;=Y$1006)),FALSE),TRUE))))</f>
        <v>0.0</v>
      </c>
      <c r="Z606">
        <f>IF(Datos!Z606="",0,IF(AND(Z$1008&lt;&gt;"",Datos!Z606=Z$1008),0,IF(Z$1004=0,0,1-CHOOSE(Z$1004,IF(ISNUMBER(Datos!Z606),AND(OR(Z$1005="",Datos!Z606&gt;=Z$1005),OR(Z$1006="",Datos!Z606&lt;=Z$1006)),FALSE),IF(ISNUMBER(Datos!Z606),AND(Datos!Z606=INT(Datos!Z606),AND(OR(Z$1005="",Datos!Z606&gt;=Z$1005),OR(Z$1006="",Datos!Z606&lt;=Z$1006))),FALSE),OR(ISNUMBER(FIND(";"&amp;UPPER(TRIM(Datos!Z606&amp;""))&amp;"=",Z$1007)),ISNUMBER(FIND(";"&amp;UPPER(TRIM(Datos!Z606&amp;""))&amp;";",Z$1007))),OR(UPPER(TRIM(Datos!Z606&amp;""))="SÍ",UPPER(TRIM(Datos!Z606&amp;""))="SI",UPPER(TRIM(Datos!Z606&amp;""))="NO"),IF(ISNUMBER(Datos!Z606),AND(OR(Z$1005="",Datos!Z606&gt;=Z$1005),OR(Z$1006="",Datos!Z606&lt;=Z$1006)),FALSE),TRUE))))</f>
        <v>0.0</v>
      </c>
      <c r="AA606">
        <f>IF(Datos!AA606="",0,IF(AND(AA$1008&lt;&gt;"",Datos!AA606=AA$1008),0,IF(AA$1004=0,0,1-CHOOSE(AA$1004,IF(ISNUMBER(Datos!AA606),AND(OR(AA$1005="",Datos!AA606&gt;=AA$1005),OR(AA$1006="",Datos!AA606&lt;=AA$1006)),FALSE),IF(ISNUMBER(Datos!AA606),AND(Datos!AA606=INT(Datos!AA606),AND(OR(AA$1005="",Datos!AA606&gt;=AA$1005),OR(AA$1006="",Datos!AA606&lt;=AA$1006))),FALSE),OR(ISNUMBER(FIND(";"&amp;UPPER(TRIM(Datos!AA606&amp;""))&amp;"=",AA$1007)),ISNUMBER(FIND(";"&amp;UPPER(TRIM(Datos!AA606&amp;""))&amp;";",AA$1007))),OR(UPPER(TRIM(Datos!AA606&amp;""))="SÍ",UPPER(TRIM(Datos!AA606&amp;""))="SI",UPPER(TRIM(Datos!AA606&amp;""))="NO"),IF(ISNUMBER(Datos!AA606),AND(OR(AA$1005="",Datos!AA606&gt;=AA$1005),OR(AA$1006="",Datos!AA606&lt;=AA$1006)),FALSE),TRUE))))</f>
        <v>0.0</v>
      </c>
      <c r="AB606">
        <f>IF(Datos!AB606="",0,IF(AND(AB$1008&lt;&gt;"",Datos!AB606=AB$1008),0,IF(AB$1004=0,0,1-CHOOSE(AB$1004,IF(ISNUMBER(Datos!AB606),AND(OR(AB$1005="",Datos!AB606&gt;=AB$1005),OR(AB$1006="",Datos!AB606&lt;=AB$1006)),FALSE),IF(ISNUMBER(Datos!AB606),AND(Datos!AB606=INT(Datos!AB606),AND(OR(AB$1005="",Datos!AB606&gt;=AB$1005),OR(AB$1006="",Datos!AB606&lt;=AB$1006))),FALSE),OR(ISNUMBER(FIND(";"&amp;UPPER(TRIM(Datos!AB606&amp;""))&amp;"=",AB$1007)),ISNUMBER(FIND(";"&amp;UPPER(TRIM(Datos!AB606&amp;""))&amp;";",AB$1007))),OR(UPPER(TRIM(Datos!AB606&amp;""))="SÍ",UPPER(TRIM(Datos!AB606&amp;""))="SI",UPPER(TRIM(Datos!AB606&amp;""))="NO"),IF(ISNUMBER(Datos!AB606),AND(OR(AB$1005="",Datos!AB606&gt;=AB$1005),OR(AB$1006="",Datos!AB606&lt;=AB$1006)),FALSE),TRUE))))</f>
        <v>0.0</v>
      </c>
      <c r="AC606">
        <f>IF(Datos!AC606="",0,IF(AND(AC$1008&lt;&gt;"",Datos!AC606=AC$1008),0,IF(AC$1004=0,0,1-CHOOSE(AC$1004,IF(ISNUMBER(Datos!AC606),AND(OR(AC$1005="",Datos!AC606&gt;=AC$1005),OR(AC$1006="",Datos!AC606&lt;=AC$1006)),FALSE),IF(ISNUMBER(Datos!AC606),AND(Datos!AC606=INT(Datos!AC606),AND(OR(AC$1005="",Datos!AC606&gt;=AC$1005),OR(AC$1006="",Datos!AC606&lt;=AC$1006))),FALSE),OR(ISNUMBER(FIND(";"&amp;UPPER(TRIM(Datos!AC606&amp;""))&amp;"=",AC$1007)),ISNUMBER(FIND(";"&amp;UPPER(TRIM(Datos!AC606&amp;""))&amp;";",AC$1007))),OR(UPPER(TRIM(Datos!AC606&amp;""))="SÍ",UPPER(TRIM(Datos!AC606&amp;""))="SI",UPPER(TRIM(Datos!AC606&amp;""))="NO"),IF(ISNUMBER(Datos!AC606),AND(OR(AC$1005="",Datos!AC606&gt;=AC$1005),OR(AC$1006="",Datos!AC606&lt;=AC$1006)),FALSE),TRUE))))</f>
        <v>0.0</v>
      </c>
      <c r="AD606">
        <f>IF(Datos!AD606="",0,IF(AND(AD$1008&lt;&gt;"",Datos!AD606=AD$1008),0,IF(AD$1004=0,0,1-CHOOSE(AD$1004,IF(ISNUMBER(Datos!AD606),AND(OR(AD$1005="",Datos!AD606&gt;=AD$1005),OR(AD$1006="",Datos!AD606&lt;=AD$1006)),FALSE),IF(ISNUMBER(Datos!AD606),AND(Datos!AD606=INT(Datos!AD606),AND(OR(AD$1005="",Datos!AD606&gt;=AD$1005),OR(AD$1006="",Datos!AD606&lt;=AD$1006))),FALSE),OR(ISNUMBER(FIND(";"&amp;UPPER(TRIM(Datos!AD606&amp;""))&amp;"=",AD$1007)),ISNUMBER(FIND(";"&amp;UPPER(TRIM(Datos!AD606&amp;""))&amp;";",AD$1007))),OR(UPPER(TRIM(Datos!AD606&amp;""))="SÍ",UPPER(TRIM(Datos!AD606&amp;""))="SI",UPPER(TRIM(Datos!AD606&amp;""))="NO"),IF(ISNUMBER(Datos!AD606),AND(OR(AD$1005="",Datos!AD606&gt;=AD$1005),OR(AD$1006="",Datos!AD606&lt;=AD$1006)),FALSE),TRUE))))</f>
        <v>0.0</v>
      </c>
      <c r="AE606">
        <f>IF(Datos!AE606="",0,IF(AND(AE$1008&lt;&gt;"",Datos!AE606=AE$1008),0,IF(AE$1004=0,0,1-CHOOSE(AE$1004,IF(ISNUMBER(Datos!AE606),AND(OR(AE$1005="",Datos!AE606&gt;=AE$1005),OR(AE$1006="",Datos!AE606&lt;=AE$1006)),FALSE),IF(ISNUMBER(Datos!AE606),AND(Datos!AE606=INT(Datos!AE606),AND(OR(AE$1005="",Datos!AE606&gt;=AE$1005),OR(AE$1006="",Datos!AE606&lt;=AE$1006))),FALSE),OR(ISNUMBER(FIND(";"&amp;UPPER(TRIM(Datos!AE606&amp;""))&amp;"=",AE$1007)),ISNUMBER(FIND(";"&amp;UPPER(TRIM(Datos!AE606&amp;""))&amp;";",AE$1007))),OR(UPPER(TRIM(Datos!AE606&amp;""))="SÍ",UPPER(TRIM(Datos!AE606&amp;""))="SI",UPPER(TRIM(Datos!AE606&amp;""))="NO"),IF(ISNUMBER(Datos!AE606),AND(OR(AE$1005="",Datos!AE606&gt;=AE$1005),OR(AE$1006="",Datos!AE606&lt;=AE$1006)),FALSE),TRUE))))</f>
        <v>0.0</v>
      </c>
    </row>
    <row r="607" spans="2:31">
      <c r="B607">
        <f>IF(Datos!B607="",0,IF(AND(B$1008&lt;&gt;"",Datos!B607=B$1008),0,IF(B$1004=0,0,1-CHOOSE(B$1004,IF(ISNUMBER(Datos!B607),AND(OR(B$1005="",Datos!B607&gt;=B$1005),OR(B$1006="",Datos!B607&lt;=B$1006)),FALSE),IF(ISNUMBER(Datos!B607),AND(Datos!B607=INT(Datos!B607),AND(OR(B$1005="",Datos!B607&gt;=B$1005),OR(B$1006="",Datos!B607&lt;=B$1006))),FALSE),OR(ISNUMBER(FIND(";"&amp;UPPER(TRIM(Datos!B607&amp;""))&amp;"=",B$1007)),ISNUMBER(FIND(";"&amp;UPPER(TRIM(Datos!B607&amp;""))&amp;";",B$1007))),OR(UPPER(TRIM(Datos!B607&amp;""))="SÍ",UPPER(TRIM(Datos!B607&amp;""))="SI",UPPER(TRIM(Datos!B607&amp;""))="NO"),IF(ISNUMBER(Datos!B607),AND(OR(B$1005="",Datos!B607&gt;=B$1005),OR(B$1006="",Datos!B607&lt;=B$1006)),FALSE),TRUE))))</f>
        <v>0.0</v>
      </c>
      <c r="C607">
        <f>IF(Datos!C607="",0,IF(AND(C$1008&lt;&gt;"",Datos!C607=C$1008),0,IF(C$1004=0,0,1-CHOOSE(C$1004,IF(ISNUMBER(Datos!C607),AND(OR(C$1005="",Datos!C607&gt;=C$1005),OR(C$1006="",Datos!C607&lt;=C$1006)),FALSE),IF(ISNUMBER(Datos!C607),AND(Datos!C607=INT(Datos!C607),AND(OR(C$1005="",Datos!C607&gt;=C$1005),OR(C$1006="",Datos!C607&lt;=C$1006))),FALSE),OR(ISNUMBER(FIND(";"&amp;UPPER(TRIM(Datos!C607&amp;""))&amp;"=",C$1007)),ISNUMBER(FIND(";"&amp;UPPER(TRIM(Datos!C607&amp;""))&amp;";",C$1007))),OR(UPPER(TRIM(Datos!C607&amp;""))="SÍ",UPPER(TRIM(Datos!C607&amp;""))="SI",UPPER(TRIM(Datos!C607&amp;""))="NO"),IF(ISNUMBER(Datos!C607),AND(OR(C$1005="",Datos!C607&gt;=C$1005),OR(C$1006="",Datos!C607&lt;=C$1006)),FALSE),TRUE))))</f>
        <v>0.0</v>
      </c>
      <c r="D607">
        <f>IF(Datos!D607="",0,IF(AND(D$1008&lt;&gt;"",Datos!D607=D$1008),0,IF(D$1004=0,0,1-CHOOSE(D$1004,IF(ISNUMBER(Datos!D607),AND(OR(D$1005="",Datos!D607&gt;=D$1005),OR(D$1006="",Datos!D607&lt;=D$1006)),FALSE),IF(ISNUMBER(Datos!D607),AND(Datos!D607=INT(Datos!D607),AND(OR(D$1005="",Datos!D607&gt;=D$1005),OR(D$1006="",Datos!D607&lt;=D$1006))),FALSE),OR(ISNUMBER(FIND(";"&amp;UPPER(TRIM(Datos!D607&amp;""))&amp;"=",D$1007)),ISNUMBER(FIND(";"&amp;UPPER(TRIM(Datos!D607&amp;""))&amp;";",D$1007))),OR(UPPER(TRIM(Datos!D607&amp;""))="SÍ",UPPER(TRIM(Datos!D607&amp;""))="SI",UPPER(TRIM(Datos!D607&amp;""))="NO"),IF(ISNUMBER(Datos!D607),AND(OR(D$1005="",Datos!D607&gt;=D$1005),OR(D$1006="",Datos!D607&lt;=D$1006)),FALSE),TRUE))))</f>
        <v>0.0</v>
      </c>
      <c r="E607">
        <f>IF(Datos!E607="",0,IF(AND(E$1008&lt;&gt;"",Datos!E607=E$1008),0,IF(E$1004=0,0,1-CHOOSE(E$1004,IF(ISNUMBER(Datos!E607),AND(OR(E$1005="",Datos!E607&gt;=E$1005),OR(E$1006="",Datos!E607&lt;=E$1006)),FALSE),IF(ISNUMBER(Datos!E607),AND(Datos!E607=INT(Datos!E607),AND(OR(E$1005="",Datos!E607&gt;=E$1005),OR(E$1006="",Datos!E607&lt;=E$1006))),FALSE),OR(ISNUMBER(FIND(";"&amp;UPPER(TRIM(Datos!E607&amp;""))&amp;"=",E$1007)),ISNUMBER(FIND(";"&amp;UPPER(TRIM(Datos!E607&amp;""))&amp;";",E$1007))),OR(UPPER(TRIM(Datos!E607&amp;""))="SÍ",UPPER(TRIM(Datos!E607&amp;""))="SI",UPPER(TRIM(Datos!E607&amp;""))="NO"),IF(ISNUMBER(Datos!E607),AND(OR(E$1005="",Datos!E607&gt;=E$1005),OR(E$1006="",Datos!E607&lt;=E$1006)),FALSE),TRUE))))</f>
        <v>0.0</v>
      </c>
      <c r="F607">
        <f>IF(Datos!F607="",0,IF(AND(F$1008&lt;&gt;"",Datos!F607=F$1008),0,IF(F$1004=0,0,1-CHOOSE(F$1004,IF(ISNUMBER(Datos!F607),AND(OR(F$1005="",Datos!F607&gt;=F$1005),OR(F$1006="",Datos!F607&lt;=F$1006)),FALSE),IF(ISNUMBER(Datos!F607),AND(Datos!F607=INT(Datos!F607),AND(OR(F$1005="",Datos!F607&gt;=F$1005),OR(F$1006="",Datos!F607&lt;=F$1006))),FALSE),OR(ISNUMBER(FIND(";"&amp;UPPER(TRIM(Datos!F607&amp;""))&amp;"=",F$1007)),ISNUMBER(FIND(";"&amp;UPPER(TRIM(Datos!F607&amp;""))&amp;";",F$1007))),OR(UPPER(TRIM(Datos!F607&amp;""))="SÍ",UPPER(TRIM(Datos!F607&amp;""))="SI",UPPER(TRIM(Datos!F607&amp;""))="NO"),IF(ISNUMBER(Datos!F607),AND(OR(F$1005="",Datos!F607&gt;=F$1005),OR(F$1006="",Datos!F607&lt;=F$1006)),FALSE),TRUE))))</f>
        <v>0.0</v>
      </c>
      <c r="G607">
        <f>IF(Datos!G607="",0,IF(AND(G$1008&lt;&gt;"",Datos!G607=G$1008),0,IF(G$1004=0,0,1-CHOOSE(G$1004,IF(ISNUMBER(Datos!G607),AND(OR(G$1005="",Datos!G607&gt;=G$1005),OR(G$1006="",Datos!G607&lt;=G$1006)),FALSE),IF(ISNUMBER(Datos!G607),AND(Datos!G607=INT(Datos!G607),AND(OR(G$1005="",Datos!G607&gt;=G$1005),OR(G$1006="",Datos!G607&lt;=G$1006))),FALSE),OR(ISNUMBER(FIND(";"&amp;UPPER(TRIM(Datos!G607&amp;""))&amp;"=",G$1007)),ISNUMBER(FIND(";"&amp;UPPER(TRIM(Datos!G607&amp;""))&amp;";",G$1007))),OR(UPPER(TRIM(Datos!G607&amp;""))="SÍ",UPPER(TRIM(Datos!G607&amp;""))="SI",UPPER(TRIM(Datos!G607&amp;""))="NO"),IF(ISNUMBER(Datos!G607),AND(OR(G$1005="",Datos!G607&gt;=G$1005),OR(G$1006="",Datos!G607&lt;=G$1006)),FALSE),TRUE))))</f>
        <v>0.0</v>
      </c>
      <c r="H607">
        <f>IF(Datos!H607="",0,IF(AND(H$1008&lt;&gt;"",Datos!H607=H$1008),0,IF(H$1004=0,0,1-CHOOSE(H$1004,IF(ISNUMBER(Datos!H607),AND(OR(H$1005="",Datos!H607&gt;=H$1005),OR(H$1006="",Datos!H607&lt;=H$1006)),FALSE),IF(ISNUMBER(Datos!H607),AND(Datos!H607=INT(Datos!H607),AND(OR(H$1005="",Datos!H607&gt;=H$1005),OR(H$1006="",Datos!H607&lt;=H$1006))),FALSE),OR(ISNUMBER(FIND(";"&amp;UPPER(TRIM(Datos!H607&amp;""))&amp;"=",H$1007)),ISNUMBER(FIND(";"&amp;UPPER(TRIM(Datos!H607&amp;""))&amp;";",H$1007))),OR(UPPER(TRIM(Datos!H607&amp;""))="SÍ",UPPER(TRIM(Datos!H607&amp;""))="SI",UPPER(TRIM(Datos!H607&amp;""))="NO"),IF(ISNUMBER(Datos!H607),AND(OR(H$1005="",Datos!H607&gt;=H$1005),OR(H$1006="",Datos!H607&lt;=H$1006)),FALSE),TRUE))))</f>
        <v>0.0</v>
      </c>
      <c r="I607">
        <f>IF(Datos!I607="",0,IF(AND(I$1008&lt;&gt;"",Datos!I607=I$1008),0,IF(I$1004=0,0,1-CHOOSE(I$1004,IF(ISNUMBER(Datos!I607),AND(OR(I$1005="",Datos!I607&gt;=I$1005),OR(I$1006="",Datos!I607&lt;=I$1006)),FALSE),IF(ISNUMBER(Datos!I607),AND(Datos!I607=INT(Datos!I607),AND(OR(I$1005="",Datos!I607&gt;=I$1005),OR(I$1006="",Datos!I607&lt;=I$1006))),FALSE),OR(ISNUMBER(FIND(";"&amp;UPPER(TRIM(Datos!I607&amp;""))&amp;"=",I$1007)),ISNUMBER(FIND(";"&amp;UPPER(TRIM(Datos!I607&amp;""))&amp;";",I$1007))),OR(UPPER(TRIM(Datos!I607&amp;""))="SÍ",UPPER(TRIM(Datos!I607&amp;""))="SI",UPPER(TRIM(Datos!I607&amp;""))="NO"),IF(ISNUMBER(Datos!I607),AND(OR(I$1005="",Datos!I607&gt;=I$1005),OR(I$1006="",Datos!I607&lt;=I$1006)),FALSE),TRUE))))</f>
        <v>0.0</v>
      </c>
      <c r="J607">
        <f>IF(Datos!J607="",0,IF(AND(J$1008&lt;&gt;"",Datos!J607=J$1008),0,IF(J$1004=0,0,1-CHOOSE(J$1004,IF(ISNUMBER(Datos!J607),AND(OR(J$1005="",Datos!J607&gt;=J$1005),OR(J$1006="",Datos!J607&lt;=J$1006)),FALSE),IF(ISNUMBER(Datos!J607),AND(Datos!J607=INT(Datos!J607),AND(OR(J$1005="",Datos!J607&gt;=J$1005),OR(J$1006="",Datos!J607&lt;=J$1006))),FALSE),OR(ISNUMBER(FIND(";"&amp;UPPER(TRIM(Datos!J607&amp;""))&amp;"=",J$1007)),ISNUMBER(FIND(";"&amp;UPPER(TRIM(Datos!J607&amp;""))&amp;";",J$1007))),OR(UPPER(TRIM(Datos!J607&amp;""))="SÍ",UPPER(TRIM(Datos!J607&amp;""))="SI",UPPER(TRIM(Datos!J607&amp;""))="NO"),IF(ISNUMBER(Datos!J607),AND(OR(J$1005="",Datos!J607&gt;=J$1005),OR(J$1006="",Datos!J607&lt;=J$1006)),FALSE),TRUE))))</f>
        <v>0.0</v>
      </c>
      <c r="K607">
        <f>IF(Datos!K607="",0,IF(AND(K$1008&lt;&gt;"",Datos!K607=K$1008),0,IF(K$1004=0,0,1-CHOOSE(K$1004,IF(ISNUMBER(Datos!K607),AND(OR(K$1005="",Datos!K607&gt;=K$1005),OR(K$1006="",Datos!K607&lt;=K$1006)),FALSE),IF(ISNUMBER(Datos!K607),AND(Datos!K607=INT(Datos!K607),AND(OR(K$1005="",Datos!K607&gt;=K$1005),OR(K$1006="",Datos!K607&lt;=K$1006))),FALSE),OR(ISNUMBER(FIND(";"&amp;UPPER(TRIM(Datos!K607&amp;""))&amp;"=",K$1007)),ISNUMBER(FIND(";"&amp;UPPER(TRIM(Datos!K607&amp;""))&amp;";",K$1007))),OR(UPPER(TRIM(Datos!K607&amp;""))="SÍ",UPPER(TRIM(Datos!K607&amp;""))="SI",UPPER(TRIM(Datos!K607&amp;""))="NO"),IF(ISNUMBER(Datos!K607),AND(OR(K$1005="",Datos!K607&gt;=K$1005),OR(K$1006="",Datos!K607&lt;=K$1006)),FALSE),TRUE))))</f>
        <v>0.0</v>
      </c>
      <c r="L607">
        <f>IF(Datos!L607="",0,IF(AND(L$1008&lt;&gt;"",Datos!L607=L$1008),0,IF(L$1004=0,0,1-CHOOSE(L$1004,IF(ISNUMBER(Datos!L607),AND(OR(L$1005="",Datos!L607&gt;=L$1005),OR(L$1006="",Datos!L607&lt;=L$1006)),FALSE),IF(ISNUMBER(Datos!L607),AND(Datos!L607=INT(Datos!L607),AND(OR(L$1005="",Datos!L607&gt;=L$1005),OR(L$1006="",Datos!L607&lt;=L$1006))),FALSE),OR(ISNUMBER(FIND(";"&amp;UPPER(TRIM(Datos!L607&amp;""))&amp;"=",L$1007)),ISNUMBER(FIND(";"&amp;UPPER(TRIM(Datos!L607&amp;""))&amp;";",L$1007))),OR(UPPER(TRIM(Datos!L607&amp;""))="SÍ",UPPER(TRIM(Datos!L607&amp;""))="SI",UPPER(TRIM(Datos!L607&amp;""))="NO"),IF(ISNUMBER(Datos!L607),AND(OR(L$1005="",Datos!L607&gt;=L$1005),OR(L$1006="",Datos!L607&lt;=L$1006)),FALSE),TRUE))))</f>
        <v>0.0</v>
      </c>
      <c r="M607">
        <f>IF(Datos!M607="",0,IF(AND(M$1008&lt;&gt;"",Datos!M607=M$1008),0,IF(M$1004=0,0,1-CHOOSE(M$1004,IF(ISNUMBER(Datos!M607),AND(OR(M$1005="",Datos!M607&gt;=M$1005),OR(M$1006="",Datos!M607&lt;=M$1006)),FALSE),IF(ISNUMBER(Datos!M607),AND(Datos!M607=INT(Datos!M607),AND(OR(M$1005="",Datos!M607&gt;=M$1005),OR(M$1006="",Datos!M607&lt;=M$1006))),FALSE),OR(ISNUMBER(FIND(";"&amp;UPPER(TRIM(Datos!M607&amp;""))&amp;"=",M$1007)),ISNUMBER(FIND(";"&amp;UPPER(TRIM(Datos!M607&amp;""))&amp;";",M$1007))),OR(UPPER(TRIM(Datos!M607&amp;""))="SÍ",UPPER(TRIM(Datos!M607&amp;""))="SI",UPPER(TRIM(Datos!M607&amp;""))="NO"),IF(ISNUMBER(Datos!M607),AND(OR(M$1005="",Datos!M607&gt;=M$1005),OR(M$1006="",Datos!M607&lt;=M$1006)),FALSE),TRUE))))</f>
        <v>0.0</v>
      </c>
      <c r="N607">
        <f>IF(Datos!N607="",0,IF(AND(N$1008&lt;&gt;"",Datos!N607=N$1008),0,IF(N$1004=0,0,1-CHOOSE(N$1004,IF(ISNUMBER(Datos!N607),AND(OR(N$1005="",Datos!N607&gt;=N$1005),OR(N$1006="",Datos!N607&lt;=N$1006)),FALSE),IF(ISNUMBER(Datos!N607),AND(Datos!N607=INT(Datos!N607),AND(OR(N$1005="",Datos!N607&gt;=N$1005),OR(N$1006="",Datos!N607&lt;=N$1006))),FALSE),OR(ISNUMBER(FIND(";"&amp;UPPER(TRIM(Datos!N607&amp;""))&amp;"=",N$1007)),ISNUMBER(FIND(";"&amp;UPPER(TRIM(Datos!N607&amp;""))&amp;";",N$1007))),OR(UPPER(TRIM(Datos!N607&amp;""))="SÍ",UPPER(TRIM(Datos!N607&amp;""))="SI",UPPER(TRIM(Datos!N607&amp;""))="NO"),IF(ISNUMBER(Datos!N607),AND(OR(N$1005="",Datos!N607&gt;=N$1005),OR(N$1006="",Datos!N607&lt;=N$1006)),FALSE),TRUE))))</f>
        <v>0.0</v>
      </c>
      <c r="O607">
        <f>IF(Datos!O607="",0,IF(AND(O$1008&lt;&gt;"",Datos!O607=O$1008),0,IF(O$1004=0,0,1-CHOOSE(O$1004,IF(ISNUMBER(Datos!O607),AND(OR(O$1005="",Datos!O607&gt;=O$1005),OR(O$1006="",Datos!O607&lt;=O$1006)),FALSE),IF(ISNUMBER(Datos!O607),AND(Datos!O607=INT(Datos!O607),AND(OR(O$1005="",Datos!O607&gt;=O$1005),OR(O$1006="",Datos!O607&lt;=O$1006))),FALSE),OR(ISNUMBER(FIND(";"&amp;UPPER(TRIM(Datos!O607&amp;""))&amp;"=",O$1007)),ISNUMBER(FIND(";"&amp;UPPER(TRIM(Datos!O607&amp;""))&amp;";",O$1007))),OR(UPPER(TRIM(Datos!O607&amp;""))="SÍ",UPPER(TRIM(Datos!O607&amp;""))="SI",UPPER(TRIM(Datos!O607&amp;""))="NO"),IF(ISNUMBER(Datos!O607),AND(OR(O$1005="",Datos!O607&gt;=O$1005),OR(O$1006="",Datos!O607&lt;=O$1006)),FALSE),TRUE))))</f>
        <v>0.0</v>
      </c>
      <c r="P607">
        <f>IF(Datos!P607="",0,IF(AND(P$1008&lt;&gt;"",Datos!P607=P$1008),0,IF(P$1004=0,0,1-CHOOSE(P$1004,IF(ISNUMBER(Datos!P607),AND(OR(P$1005="",Datos!P607&gt;=P$1005),OR(P$1006="",Datos!P607&lt;=P$1006)),FALSE),IF(ISNUMBER(Datos!P607),AND(Datos!P607=INT(Datos!P607),AND(OR(P$1005="",Datos!P607&gt;=P$1005),OR(P$1006="",Datos!P607&lt;=P$1006))),FALSE),OR(ISNUMBER(FIND(";"&amp;UPPER(TRIM(Datos!P607&amp;""))&amp;"=",P$1007)),ISNUMBER(FIND(";"&amp;UPPER(TRIM(Datos!P607&amp;""))&amp;";",P$1007))),OR(UPPER(TRIM(Datos!P607&amp;""))="SÍ",UPPER(TRIM(Datos!P607&amp;""))="SI",UPPER(TRIM(Datos!P607&amp;""))="NO"),IF(ISNUMBER(Datos!P607),AND(OR(P$1005="",Datos!P607&gt;=P$1005),OR(P$1006="",Datos!P607&lt;=P$1006)),FALSE),TRUE))))</f>
        <v>0.0</v>
      </c>
      <c r="Q607">
        <f>IF(Datos!Q607="",0,IF(AND(Q$1008&lt;&gt;"",Datos!Q607=Q$1008),0,IF(Q$1004=0,0,1-CHOOSE(Q$1004,IF(ISNUMBER(Datos!Q607),AND(OR(Q$1005="",Datos!Q607&gt;=Q$1005),OR(Q$1006="",Datos!Q607&lt;=Q$1006)),FALSE),IF(ISNUMBER(Datos!Q607),AND(Datos!Q607=INT(Datos!Q607),AND(OR(Q$1005="",Datos!Q607&gt;=Q$1005),OR(Q$1006="",Datos!Q607&lt;=Q$1006))),FALSE),OR(ISNUMBER(FIND(";"&amp;UPPER(TRIM(Datos!Q607&amp;""))&amp;"=",Q$1007)),ISNUMBER(FIND(";"&amp;UPPER(TRIM(Datos!Q607&amp;""))&amp;";",Q$1007))),OR(UPPER(TRIM(Datos!Q607&amp;""))="SÍ",UPPER(TRIM(Datos!Q607&amp;""))="SI",UPPER(TRIM(Datos!Q607&amp;""))="NO"),IF(ISNUMBER(Datos!Q607),AND(OR(Q$1005="",Datos!Q607&gt;=Q$1005),OR(Q$1006="",Datos!Q607&lt;=Q$1006)),FALSE),TRUE))))</f>
        <v>0.0</v>
      </c>
      <c r="R607">
        <f>IF(Datos!R607="",0,IF(AND(R$1008&lt;&gt;"",Datos!R607=R$1008),0,IF(R$1004=0,0,1-CHOOSE(R$1004,IF(ISNUMBER(Datos!R607),AND(OR(R$1005="",Datos!R607&gt;=R$1005),OR(R$1006="",Datos!R607&lt;=R$1006)),FALSE),IF(ISNUMBER(Datos!R607),AND(Datos!R607=INT(Datos!R607),AND(OR(R$1005="",Datos!R607&gt;=R$1005),OR(R$1006="",Datos!R607&lt;=R$1006))),FALSE),OR(ISNUMBER(FIND(";"&amp;UPPER(TRIM(Datos!R607&amp;""))&amp;"=",R$1007)),ISNUMBER(FIND(";"&amp;UPPER(TRIM(Datos!R607&amp;""))&amp;";",R$1007))),OR(UPPER(TRIM(Datos!R607&amp;""))="SÍ",UPPER(TRIM(Datos!R607&amp;""))="SI",UPPER(TRIM(Datos!R607&amp;""))="NO"),IF(ISNUMBER(Datos!R607),AND(OR(R$1005="",Datos!R607&gt;=R$1005),OR(R$1006="",Datos!R607&lt;=R$1006)),FALSE),TRUE))))</f>
        <v>0.0</v>
      </c>
      <c r="S607">
        <f>IF(Datos!S607="",0,IF(AND(S$1008&lt;&gt;"",Datos!S607=S$1008),0,IF(S$1004=0,0,1-CHOOSE(S$1004,IF(ISNUMBER(Datos!S607),AND(OR(S$1005="",Datos!S607&gt;=S$1005),OR(S$1006="",Datos!S607&lt;=S$1006)),FALSE),IF(ISNUMBER(Datos!S607),AND(Datos!S607=INT(Datos!S607),AND(OR(S$1005="",Datos!S607&gt;=S$1005),OR(S$1006="",Datos!S607&lt;=S$1006))),FALSE),OR(ISNUMBER(FIND(";"&amp;UPPER(TRIM(Datos!S607&amp;""))&amp;"=",S$1007)),ISNUMBER(FIND(";"&amp;UPPER(TRIM(Datos!S607&amp;""))&amp;";",S$1007))),OR(UPPER(TRIM(Datos!S607&amp;""))="SÍ",UPPER(TRIM(Datos!S607&amp;""))="SI",UPPER(TRIM(Datos!S607&amp;""))="NO"),IF(ISNUMBER(Datos!S607),AND(OR(S$1005="",Datos!S607&gt;=S$1005),OR(S$1006="",Datos!S607&lt;=S$1006)),FALSE),TRUE))))</f>
        <v>0.0</v>
      </c>
      <c r="T607">
        <f>IF(Datos!T607="",0,IF(AND(T$1008&lt;&gt;"",Datos!T607=T$1008),0,IF(T$1004=0,0,1-CHOOSE(T$1004,IF(ISNUMBER(Datos!T607),AND(OR(T$1005="",Datos!T607&gt;=T$1005),OR(T$1006="",Datos!T607&lt;=T$1006)),FALSE),IF(ISNUMBER(Datos!T607),AND(Datos!T607=INT(Datos!T607),AND(OR(T$1005="",Datos!T607&gt;=T$1005),OR(T$1006="",Datos!T607&lt;=T$1006))),FALSE),OR(ISNUMBER(FIND(";"&amp;UPPER(TRIM(Datos!T607&amp;""))&amp;"=",T$1007)),ISNUMBER(FIND(";"&amp;UPPER(TRIM(Datos!T607&amp;""))&amp;";",T$1007))),OR(UPPER(TRIM(Datos!T607&amp;""))="SÍ",UPPER(TRIM(Datos!T607&amp;""))="SI",UPPER(TRIM(Datos!T607&amp;""))="NO"),IF(ISNUMBER(Datos!T607),AND(OR(T$1005="",Datos!T607&gt;=T$1005),OR(T$1006="",Datos!T607&lt;=T$1006)),FALSE),TRUE))))</f>
        <v>0.0</v>
      </c>
      <c r="U607">
        <f>IF(Datos!U607="",0,IF(AND(U$1008&lt;&gt;"",Datos!U607=U$1008),0,IF(U$1004=0,0,1-CHOOSE(U$1004,IF(ISNUMBER(Datos!U607),AND(OR(U$1005="",Datos!U607&gt;=U$1005),OR(U$1006="",Datos!U607&lt;=U$1006)),FALSE),IF(ISNUMBER(Datos!U607),AND(Datos!U607=INT(Datos!U607),AND(OR(U$1005="",Datos!U607&gt;=U$1005),OR(U$1006="",Datos!U607&lt;=U$1006))),FALSE),OR(ISNUMBER(FIND(";"&amp;UPPER(TRIM(Datos!U607&amp;""))&amp;"=",U$1007)),ISNUMBER(FIND(";"&amp;UPPER(TRIM(Datos!U607&amp;""))&amp;";",U$1007))),OR(UPPER(TRIM(Datos!U607&amp;""))="SÍ",UPPER(TRIM(Datos!U607&amp;""))="SI",UPPER(TRIM(Datos!U607&amp;""))="NO"),IF(ISNUMBER(Datos!U607),AND(OR(U$1005="",Datos!U607&gt;=U$1005),OR(U$1006="",Datos!U607&lt;=U$1006)),FALSE),TRUE))))</f>
        <v>0.0</v>
      </c>
      <c r="V607">
        <f>IF(Datos!V607="",0,IF(AND(V$1008&lt;&gt;"",Datos!V607=V$1008),0,IF(V$1004=0,0,1-CHOOSE(V$1004,IF(ISNUMBER(Datos!V607),AND(OR(V$1005="",Datos!V607&gt;=V$1005),OR(V$1006="",Datos!V607&lt;=V$1006)),FALSE),IF(ISNUMBER(Datos!V607),AND(Datos!V607=INT(Datos!V607),AND(OR(V$1005="",Datos!V607&gt;=V$1005),OR(V$1006="",Datos!V607&lt;=V$1006))),FALSE),OR(ISNUMBER(FIND(";"&amp;UPPER(TRIM(Datos!V607&amp;""))&amp;"=",V$1007)),ISNUMBER(FIND(";"&amp;UPPER(TRIM(Datos!V607&amp;""))&amp;";",V$1007))),OR(UPPER(TRIM(Datos!V607&amp;""))="SÍ",UPPER(TRIM(Datos!V607&amp;""))="SI",UPPER(TRIM(Datos!V607&amp;""))="NO"),IF(ISNUMBER(Datos!V607),AND(OR(V$1005="",Datos!V607&gt;=V$1005),OR(V$1006="",Datos!V607&lt;=V$1006)),FALSE),TRUE))))</f>
        <v>0.0</v>
      </c>
      <c r="W607">
        <f>IF(Datos!W607="",0,IF(AND(W$1008&lt;&gt;"",Datos!W607=W$1008),0,IF(W$1004=0,0,1-CHOOSE(W$1004,IF(ISNUMBER(Datos!W607),AND(OR(W$1005="",Datos!W607&gt;=W$1005),OR(W$1006="",Datos!W607&lt;=W$1006)),FALSE),IF(ISNUMBER(Datos!W607),AND(Datos!W607=INT(Datos!W607),AND(OR(W$1005="",Datos!W607&gt;=W$1005),OR(W$1006="",Datos!W607&lt;=W$1006))),FALSE),OR(ISNUMBER(FIND(";"&amp;UPPER(TRIM(Datos!W607&amp;""))&amp;"=",W$1007)),ISNUMBER(FIND(";"&amp;UPPER(TRIM(Datos!W607&amp;""))&amp;";",W$1007))),OR(UPPER(TRIM(Datos!W607&amp;""))="SÍ",UPPER(TRIM(Datos!W607&amp;""))="SI",UPPER(TRIM(Datos!W607&amp;""))="NO"),IF(ISNUMBER(Datos!W607),AND(OR(W$1005="",Datos!W607&gt;=W$1005),OR(W$1006="",Datos!W607&lt;=W$1006)),FALSE),TRUE))))</f>
        <v>0.0</v>
      </c>
      <c r="X607">
        <f>IF(Datos!X607="",0,IF(AND(X$1008&lt;&gt;"",Datos!X607=X$1008),0,IF(X$1004=0,0,1-CHOOSE(X$1004,IF(ISNUMBER(Datos!X607),AND(OR(X$1005="",Datos!X607&gt;=X$1005),OR(X$1006="",Datos!X607&lt;=X$1006)),FALSE),IF(ISNUMBER(Datos!X607),AND(Datos!X607=INT(Datos!X607),AND(OR(X$1005="",Datos!X607&gt;=X$1005),OR(X$1006="",Datos!X607&lt;=X$1006))),FALSE),OR(ISNUMBER(FIND(";"&amp;UPPER(TRIM(Datos!X607&amp;""))&amp;"=",X$1007)),ISNUMBER(FIND(";"&amp;UPPER(TRIM(Datos!X607&amp;""))&amp;";",X$1007))),OR(UPPER(TRIM(Datos!X607&amp;""))="SÍ",UPPER(TRIM(Datos!X607&amp;""))="SI",UPPER(TRIM(Datos!X607&amp;""))="NO"),IF(ISNUMBER(Datos!X607),AND(OR(X$1005="",Datos!X607&gt;=X$1005),OR(X$1006="",Datos!X607&lt;=X$1006)),FALSE),TRUE))))</f>
        <v>0.0</v>
      </c>
      <c r="Y607">
        <f>IF(Datos!Y607="",0,IF(AND(Y$1008&lt;&gt;"",Datos!Y607=Y$1008),0,IF(Y$1004=0,0,1-CHOOSE(Y$1004,IF(ISNUMBER(Datos!Y607),AND(OR(Y$1005="",Datos!Y607&gt;=Y$1005),OR(Y$1006="",Datos!Y607&lt;=Y$1006)),FALSE),IF(ISNUMBER(Datos!Y607),AND(Datos!Y607=INT(Datos!Y607),AND(OR(Y$1005="",Datos!Y607&gt;=Y$1005),OR(Y$1006="",Datos!Y607&lt;=Y$1006))),FALSE),OR(ISNUMBER(FIND(";"&amp;UPPER(TRIM(Datos!Y607&amp;""))&amp;"=",Y$1007)),ISNUMBER(FIND(";"&amp;UPPER(TRIM(Datos!Y607&amp;""))&amp;";",Y$1007))),OR(UPPER(TRIM(Datos!Y607&amp;""))="SÍ",UPPER(TRIM(Datos!Y607&amp;""))="SI",UPPER(TRIM(Datos!Y607&amp;""))="NO"),IF(ISNUMBER(Datos!Y607),AND(OR(Y$1005="",Datos!Y607&gt;=Y$1005),OR(Y$1006="",Datos!Y607&lt;=Y$1006)),FALSE),TRUE))))</f>
        <v>0.0</v>
      </c>
      <c r="Z607">
        <f>IF(Datos!Z607="",0,IF(AND(Z$1008&lt;&gt;"",Datos!Z607=Z$1008),0,IF(Z$1004=0,0,1-CHOOSE(Z$1004,IF(ISNUMBER(Datos!Z607),AND(OR(Z$1005="",Datos!Z607&gt;=Z$1005),OR(Z$1006="",Datos!Z607&lt;=Z$1006)),FALSE),IF(ISNUMBER(Datos!Z607),AND(Datos!Z607=INT(Datos!Z607),AND(OR(Z$1005="",Datos!Z607&gt;=Z$1005),OR(Z$1006="",Datos!Z607&lt;=Z$1006))),FALSE),OR(ISNUMBER(FIND(";"&amp;UPPER(TRIM(Datos!Z607&amp;""))&amp;"=",Z$1007)),ISNUMBER(FIND(";"&amp;UPPER(TRIM(Datos!Z607&amp;""))&amp;";",Z$1007))),OR(UPPER(TRIM(Datos!Z607&amp;""))="SÍ",UPPER(TRIM(Datos!Z607&amp;""))="SI",UPPER(TRIM(Datos!Z607&amp;""))="NO"),IF(ISNUMBER(Datos!Z607),AND(OR(Z$1005="",Datos!Z607&gt;=Z$1005),OR(Z$1006="",Datos!Z607&lt;=Z$1006)),FALSE),TRUE))))</f>
        <v>0.0</v>
      </c>
      <c r="AA607">
        <f>IF(Datos!AA607="",0,IF(AND(AA$1008&lt;&gt;"",Datos!AA607=AA$1008),0,IF(AA$1004=0,0,1-CHOOSE(AA$1004,IF(ISNUMBER(Datos!AA607),AND(OR(AA$1005="",Datos!AA607&gt;=AA$1005),OR(AA$1006="",Datos!AA607&lt;=AA$1006)),FALSE),IF(ISNUMBER(Datos!AA607),AND(Datos!AA607=INT(Datos!AA607),AND(OR(AA$1005="",Datos!AA607&gt;=AA$1005),OR(AA$1006="",Datos!AA607&lt;=AA$1006))),FALSE),OR(ISNUMBER(FIND(";"&amp;UPPER(TRIM(Datos!AA607&amp;""))&amp;"=",AA$1007)),ISNUMBER(FIND(";"&amp;UPPER(TRIM(Datos!AA607&amp;""))&amp;";",AA$1007))),OR(UPPER(TRIM(Datos!AA607&amp;""))="SÍ",UPPER(TRIM(Datos!AA607&amp;""))="SI",UPPER(TRIM(Datos!AA607&amp;""))="NO"),IF(ISNUMBER(Datos!AA607),AND(OR(AA$1005="",Datos!AA607&gt;=AA$1005),OR(AA$1006="",Datos!AA607&lt;=AA$1006)),FALSE),TRUE))))</f>
        <v>0.0</v>
      </c>
      <c r="AB607">
        <f>IF(Datos!AB607="",0,IF(AND(AB$1008&lt;&gt;"",Datos!AB607=AB$1008),0,IF(AB$1004=0,0,1-CHOOSE(AB$1004,IF(ISNUMBER(Datos!AB607),AND(OR(AB$1005="",Datos!AB607&gt;=AB$1005),OR(AB$1006="",Datos!AB607&lt;=AB$1006)),FALSE),IF(ISNUMBER(Datos!AB607),AND(Datos!AB607=INT(Datos!AB607),AND(OR(AB$1005="",Datos!AB607&gt;=AB$1005),OR(AB$1006="",Datos!AB607&lt;=AB$1006))),FALSE),OR(ISNUMBER(FIND(";"&amp;UPPER(TRIM(Datos!AB607&amp;""))&amp;"=",AB$1007)),ISNUMBER(FIND(";"&amp;UPPER(TRIM(Datos!AB607&amp;""))&amp;";",AB$1007))),OR(UPPER(TRIM(Datos!AB607&amp;""))="SÍ",UPPER(TRIM(Datos!AB607&amp;""))="SI",UPPER(TRIM(Datos!AB607&amp;""))="NO"),IF(ISNUMBER(Datos!AB607),AND(OR(AB$1005="",Datos!AB607&gt;=AB$1005),OR(AB$1006="",Datos!AB607&lt;=AB$1006)),FALSE),TRUE))))</f>
        <v>0.0</v>
      </c>
      <c r="AC607">
        <f>IF(Datos!AC607="",0,IF(AND(AC$1008&lt;&gt;"",Datos!AC607=AC$1008),0,IF(AC$1004=0,0,1-CHOOSE(AC$1004,IF(ISNUMBER(Datos!AC607),AND(OR(AC$1005="",Datos!AC607&gt;=AC$1005),OR(AC$1006="",Datos!AC607&lt;=AC$1006)),FALSE),IF(ISNUMBER(Datos!AC607),AND(Datos!AC607=INT(Datos!AC607),AND(OR(AC$1005="",Datos!AC607&gt;=AC$1005),OR(AC$1006="",Datos!AC607&lt;=AC$1006))),FALSE),OR(ISNUMBER(FIND(";"&amp;UPPER(TRIM(Datos!AC607&amp;""))&amp;"=",AC$1007)),ISNUMBER(FIND(";"&amp;UPPER(TRIM(Datos!AC607&amp;""))&amp;";",AC$1007))),OR(UPPER(TRIM(Datos!AC607&amp;""))="SÍ",UPPER(TRIM(Datos!AC607&amp;""))="SI",UPPER(TRIM(Datos!AC607&amp;""))="NO"),IF(ISNUMBER(Datos!AC607),AND(OR(AC$1005="",Datos!AC607&gt;=AC$1005),OR(AC$1006="",Datos!AC607&lt;=AC$1006)),FALSE),TRUE))))</f>
        <v>0.0</v>
      </c>
      <c r="AD607">
        <f>IF(Datos!AD607="",0,IF(AND(AD$1008&lt;&gt;"",Datos!AD607=AD$1008),0,IF(AD$1004=0,0,1-CHOOSE(AD$1004,IF(ISNUMBER(Datos!AD607),AND(OR(AD$1005="",Datos!AD607&gt;=AD$1005),OR(AD$1006="",Datos!AD607&lt;=AD$1006)),FALSE),IF(ISNUMBER(Datos!AD607),AND(Datos!AD607=INT(Datos!AD607),AND(OR(AD$1005="",Datos!AD607&gt;=AD$1005),OR(AD$1006="",Datos!AD607&lt;=AD$1006))),FALSE),OR(ISNUMBER(FIND(";"&amp;UPPER(TRIM(Datos!AD607&amp;""))&amp;"=",AD$1007)),ISNUMBER(FIND(";"&amp;UPPER(TRIM(Datos!AD607&amp;""))&amp;";",AD$1007))),OR(UPPER(TRIM(Datos!AD607&amp;""))="SÍ",UPPER(TRIM(Datos!AD607&amp;""))="SI",UPPER(TRIM(Datos!AD607&amp;""))="NO"),IF(ISNUMBER(Datos!AD607),AND(OR(AD$1005="",Datos!AD607&gt;=AD$1005),OR(AD$1006="",Datos!AD607&lt;=AD$1006)),FALSE),TRUE))))</f>
        <v>0.0</v>
      </c>
      <c r="AE607">
        <f>IF(Datos!AE607="",0,IF(AND(AE$1008&lt;&gt;"",Datos!AE607=AE$1008),0,IF(AE$1004=0,0,1-CHOOSE(AE$1004,IF(ISNUMBER(Datos!AE607),AND(OR(AE$1005="",Datos!AE607&gt;=AE$1005),OR(AE$1006="",Datos!AE607&lt;=AE$1006)),FALSE),IF(ISNUMBER(Datos!AE607),AND(Datos!AE607=INT(Datos!AE607),AND(OR(AE$1005="",Datos!AE607&gt;=AE$1005),OR(AE$1006="",Datos!AE607&lt;=AE$1006))),FALSE),OR(ISNUMBER(FIND(";"&amp;UPPER(TRIM(Datos!AE607&amp;""))&amp;"=",AE$1007)),ISNUMBER(FIND(";"&amp;UPPER(TRIM(Datos!AE607&amp;""))&amp;";",AE$1007))),OR(UPPER(TRIM(Datos!AE607&amp;""))="SÍ",UPPER(TRIM(Datos!AE607&amp;""))="SI",UPPER(TRIM(Datos!AE607&amp;""))="NO"),IF(ISNUMBER(Datos!AE607),AND(OR(AE$1005="",Datos!AE607&gt;=AE$1005),OR(AE$1006="",Datos!AE607&lt;=AE$1006)),FALSE),TRUE))))</f>
        <v>0.0</v>
      </c>
    </row>
    <row r="608" spans="2:31">
      <c r="B608">
        <f>IF(Datos!B608="",0,IF(AND(B$1008&lt;&gt;"",Datos!B608=B$1008),0,IF(B$1004=0,0,1-CHOOSE(B$1004,IF(ISNUMBER(Datos!B608),AND(OR(B$1005="",Datos!B608&gt;=B$1005),OR(B$1006="",Datos!B608&lt;=B$1006)),FALSE),IF(ISNUMBER(Datos!B608),AND(Datos!B608=INT(Datos!B608),AND(OR(B$1005="",Datos!B608&gt;=B$1005),OR(B$1006="",Datos!B608&lt;=B$1006))),FALSE),OR(ISNUMBER(FIND(";"&amp;UPPER(TRIM(Datos!B608&amp;""))&amp;"=",B$1007)),ISNUMBER(FIND(";"&amp;UPPER(TRIM(Datos!B608&amp;""))&amp;";",B$1007))),OR(UPPER(TRIM(Datos!B608&amp;""))="SÍ",UPPER(TRIM(Datos!B608&amp;""))="SI",UPPER(TRIM(Datos!B608&amp;""))="NO"),IF(ISNUMBER(Datos!B608),AND(OR(B$1005="",Datos!B608&gt;=B$1005),OR(B$1006="",Datos!B608&lt;=B$1006)),FALSE),TRUE))))</f>
        <v>0.0</v>
      </c>
      <c r="C608">
        <f>IF(Datos!C608="",0,IF(AND(C$1008&lt;&gt;"",Datos!C608=C$1008),0,IF(C$1004=0,0,1-CHOOSE(C$1004,IF(ISNUMBER(Datos!C608),AND(OR(C$1005="",Datos!C608&gt;=C$1005),OR(C$1006="",Datos!C608&lt;=C$1006)),FALSE),IF(ISNUMBER(Datos!C608),AND(Datos!C608=INT(Datos!C608),AND(OR(C$1005="",Datos!C608&gt;=C$1005),OR(C$1006="",Datos!C608&lt;=C$1006))),FALSE),OR(ISNUMBER(FIND(";"&amp;UPPER(TRIM(Datos!C608&amp;""))&amp;"=",C$1007)),ISNUMBER(FIND(";"&amp;UPPER(TRIM(Datos!C608&amp;""))&amp;";",C$1007))),OR(UPPER(TRIM(Datos!C608&amp;""))="SÍ",UPPER(TRIM(Datos!C608&amp;""))="SI",UPPER(TRIM(Datos!C608&amp;""))="NO"),IF(ISNUMBER(Datos!C608),AND(OR(C$1005="",Datos!C608&gt;=C$1005),OR(C$1006="",Datos!C608&lt;=C$1006)),FALSE),TRUE))))</f>
        <v>0.0</v>
      </c>
      <c r="D608">
        <f>IF(Datos!D608="",0,IF(AND(D$1008&lt;&gt;"",Datos!D608=D$1008),0,IF(D$1004=0,0,1-CHOOSE(D$1004,IF(ISNUMBER(Datos!D608),AND(OR(D$1005="",Datos!D608&gt;=D$1005),OR(D$1006="",Datos!D608&lt;=D$1006)),FALSE),IF(ISNUMBER(Datos!D608),AND(Datos!D608=INT(Datos!D608),AND(OR(D$1005="",Datos!D608&gt;=D$1005),OR(D$1006="",Datos!D608&lt;=D$1006))),FALSE),OR(ISNUMBER(FIND(";"&amp;UPPER(TRIM(Datos!D608&amp;""))&amp;"=",D$1007)),ISNUMBER(FIND(";"&amp;UPPER(TRIM(Datos!D608&amp;""))&amp;";",D$1007))),OR(UPPER(TRIM(Datos!D608&amp;""))="SÍ",UPPER(TRIM(Datos!D608&amp;""))="SI",UPPER(TRIM(Datos!D608&amp;""))="NO"),IF(ISNUMBER(Datos!D608),AND(OR(D$1005="",Datos!D608&gt;=D$1005),OR(D$1006="",Datos!D608&lt;=D$1006)),FALSE),TRUE))))</f>
        <v>0.0</v>
      </c>
      <c r="E608">
        <f>IF(Datos!E608="",0,IF(AND(E$1008&lt;&gt;"",Datos!E608=E$1008),0,IF(E$1004=0,0,1-CHOOSE(E$1004,IF(ISNUMBER(Datos!E608),AND(OR(E$1005="",Datos!E608&gt;=E$1005),OR(E$1006="",Datos!E608&lt;=E$1006)),FALSE),IF(ISNUMBER(Datos!E608),AND(Datos!E608=INT(Datos!E608),AND(OR(E$1005="",Datos!E608&gt;=E$1005),OR(E$1006="",Datos!E608&lt;=E$1006))),FALSE),OR(ISNUMBER(FIND(";"&amp;UPPER(TRIM(Datos!E608&amp;""))&amp;"=",E$1007)),ISNUMBER(FIND(";"&amp;UPPER(TRIM(Datos!E608&amp;""))&amp;";",E$1007))),OR(UPPER(TRIM(Datos!E608&amp;""))="SÍ",UPPER(TRIM(Datos!E608&amp;""))="SI",UPPER(TRIM(Datos!E608&amp;""))="NO"),IF(ISNUMBER(Datos!E608),AND(OR(E$1005="",Datos!E608&gt;=E$1005),OR(E$1006="",Datos!E608&lt;=E$1006)),FALSE),TRUE))))</f>
        <v>0.0</v>
      </c>
      <c r="F608">
        <f>IF(Datos!F608="",0,IF(AND(F$1008&lt;&gt;"",Datos!F608=F$1008),0,IF(F$1004=0,0,1-CHOOSE(F$1004,IF(ISNUMBER(Datos!F608),AND(OR(F$1005="",Datos!F608&gt;=F$1005),OR(F$1006="",Datos!F608&lt;=F$1006)),FALSE),IF(ISNUMBER(Datos!F608),AND(Datos!F608=INT(Datos!F608),AND(OR(F$1005="",Datos!F608&gt;=F$1005),OR(F$1006="",Datos!F608&lt;=F$1006))),FALSE),OR(ISNUMBER(FIND(";"&amp;UPPER(TRIM(Datos!F608&amp;""))&amp;"=",F$1007)),ISNUMBER(FIND(";"&amp;UPPER(TRIM(Datos!F608&amp;""))&amp;";",F$1007))),OR(UPPER(TRIM(Datos!F608&amp;""))="SÍ",UPPER(TRIM(Datos!F608&amp;""))="SI",UPPER(TRIM(Datos!F608&amp;""))="NO"),IF(ISNUMBER(Datos!F608),AND(OR(F$1005="",Datos!F608&gt;=F$1005),OR(F$1006="",Datos!F608&lt;=F$1006)),FALSE),TRUE))))</f>
        <v>0.0</v>
      </c>
      <c r="G608">
        <f>IF(Datos!G608="",0,IF(AND(G$1008&lt;&gt;"",Datos!G608=G$1008),0,IF(G$1004=0,0,1-CHOOSE(G$1004,IF(ISNUMBER(Datos!G608),AND(OR(G$1005="",Datos!G608&gt;=G$1005),OR(G$1006="",Datos!G608&lt;=G$1006)),FALSE),IF(ISNUMBER(Datos!G608),AND(Datos!G608=INT(Datos!G608),AND(OR(G$1005="",Datos!G608&gt;=G$1005),OR(G$1006="",Datos!G608&lt;=G$1006))),FALSE),OR(ISNUMBER(FIND(";"&amp;UPPER(TRIM(Datos!G608&amp;""))&amp;"=",G$1007)),ISNUMBER(FIND(";"&amp;UPPER(TRIM(Datos!G608&amp;""))&amp;";",G$1007))),OR(UPPER(TRIM(Datos!G608&amp;""))="SÍ",UPPER(TRIM(Datos!G608&amp;""))="SI",UPPER(TRIM(Datos!G608&amp;""))="NO"),IF(ISNUMBER(Datos!G608),AND(OR(G$1005="",Datos!G608&gt;=G$1005),OR(G$1006="",Datos!G608&lt;=G$1006)),FALSE),TRUE))))</f>
        <v>0.0</v>
      </c>
      <c r="H608">
        <f>IF(Datos!H608="",0,IF(AND(H$1008&lt;&gt;"",Datos!H608=H$1008),0,IF(H$1004=0,0,1-CHOOSE(H$1004,IF(ISNUMBER(Datos!H608),AND(OR(H$1005="",Datos!H608&gt;=H$1005),OR(H$1006="",Datos!H608&lt;=H$1006)),FALSE),IF(ISNUMBER(Datos!H608),AND(Datos!H608=INT(Datos!H608),AND(OR(H$1005="",Datos!H608&gt;=H$1005),OR(H$1006="",Datos!H608&lt;=H$1006))),FALSE),OR(ISNUMBER(FIND(";"&amp;UPPER(TRIM(Datos!H608&amp;""))&amp;"=",H$1007)),ISNUMBER(FIND(";"&amp;UPPER(TRIM(Datos!H608&amp;""))&amp;";",H$1007))),OR(UPPER(TRIM(Datos!H608&amp;""))="SÍ",UPPER(TRIM(Datos!H608&amp;""))="SI",UPPER(TRIM(Datos!H608&amp;""))="NO"),IF(ISNUMBER(Datos!H608),AND(OR(H$1005="",Datos!H608&gt;=H$1005),OR(H$1006="",Datos!H608&lt;=H$1006)),FALSE),TRUE))))</f>
        <v>0.0</v>
      </c>
      <c r="I608">
        <f>IF(Datos!I608="",0,IF(AND(I$1008&lt;&gt;"",Datos!I608=I$1008),0,IF(I$1004=0,0,1-CHOOSE(I$1004,IF(ISNUMBER(Datos!I608),AND(OR(I$1005="",Datos!I608&gt;=I$1005),OR(I$1006="",Datos!I608&lt;=I$1006)),FALSE),IF(ISNUMBER(Datos!I608),AND(Datos!I608=INT(Datos!I608),AND(OR(I$1005="",Datos!I608&gt;=I$1005),OR(I$1006="",Datos!I608&lt;=I$1006))),FALSE),OR(ISNUMBER(FIND(";"&amp;UPPER(TRIM(Datos!I608&amp;""))&amp;"=",I$1007)),ISNUMBER(FIND(";"&amp;UPPER(TRIM(Datos!I608&amp;""))&amp;";",I$1007))),OR(UPPER(TRIM(Datos!I608&amp;""))="SÍ",UPPER(TRIM(Datos!I608&amp;""))="SI",UPPER(TRIM(Datos!I608&amp;""))="NO"),IF(ISNUMBER(Datos!I608),AND(OR(I$1005="",Datos!I608&gt;=I$1005),OR(I$1006="",Datos!I608&lt;=I$1006)),FALSE),TRUE))))</f>
        <v>0.0</v>
      </c>
      <c r="J608">
        <f>IF(Datos!J608="",0,IF(AND(J$1008&lt;&gt;"",Datos!J608=J$1008),0,IF(J$1004=0,0,1-CHOOSE(J$1004,IF(ISNUMBER(Datos!J608),AND(OR(J$1005="",Datos!J608&gt;=J$1005),OR(J$1006="",Datos!J608&lt;=J$1006)),FALSE),IF(ISNUMBER(Datos!J608),AND(Datos!J608=INT(Datos!J608),AND(OR(J$1005="",Datos!J608&gt;=J$1005),OR(J$1006="",Datos!J608&lt;=J$1006))),FALSE),OR(ISNUMBER(FIND(";"&amp;UPPER(TRIM(Datos!J608&amp;""))&amp;"=",J$1007)),ISNUMBER(FIND(";"&amp;UPPER(TRIM(Datos!J608&amp;""))&amp;";",J$1007))),OR(UPPER(TRIM(Datos!J608&amp;""))="SÍ",UPPER(TRIM(Datos!J608&amp;""))="SI",UPPER(TRIM(Datos!J608&amp;""))="NO"),IF(ISNUMBER(Datos!J608),AND(OR(J$1005="",Datos!J608&gt;=J$1005),OR(J$1006="",Datos!J608&lt;=J$1006)),FALSE),TRUE))))</f>
        <v>0.0</v>
      </c>
      <c r="K608">
        <f>IF(Datos!K608="",0,IF(AND(K$1008&lt;&gt;"",Datos!K608=K$1008),0,IF(K$1004=0,0,1-CHOOSE(K$1004,IF(ISNUMBER(Datos!K608),AND(OR(K$1005="",Datos!K608&gt;=K$1005),OR(K$1006="",Datos!K608&lt;=K$1006)),FALSE),IF(ISNUMBER(Datos!K608),AND(Datos!K608=INT(Datos!K608),AND(OR(K$1005="",Datos!K608&gt;=K$1005),OR(K$1006="",Datos!K608&lt;=K$1006))),FALSE),OR(ISNUMBER(FIND(";"&amp;UPPER(TRIM(Datos!K608&amp;""))&amp;"=",K$1007)),ISNUMBER(FIND(";"&amp;UPPER(TRIM(Datos!K608&amp;""))&amp;";",K$1007))),OR(UPPER(TRIM(Datos!K608&amp;""))="SÍ",UPPER(TRIM(Datos!K608&amp;""))="SI",UPPER(TRIM(Datos!K608&amp;""))="NO"),IF(ISNUMBER(Datos!K608),AND(OR(K$1005="",Datos!K608&gt;=K$1005),OR(K$1006="",Datos!K608&lt;=K$1006)),FALSE),TRUE))))</f>
        <v>0.0</v>
      </c>
      <c r="L608">
        <f>IF(Datos!L608="",0,IF(AND(L$1008&lt;&gt;"",Datos!L608=L$1008),0,IF(L$1004=0,0,1-CHOOSE(L$1004,IF(ISNUMBER(Datos!L608),AND(OR(L$1005="",Datos!L608&gt;=L$1005),OR(L$1006="",Datos!L608&lt;=L$1006)),FALSE),IF(ISNUMBER(Datos!L608),AND(Datos!L608=INT(Datos!L608),AND(OR(L$1005="",Datos!L608&gt;=L$1005),OR(L$1006="",Datos!L608&lt;=L$1006))),FALSE),OR(ISNUMBER(FIND(";"&amp;UPPER(TRIM(Datos!L608&amp;""))&amp;"=",L$1007)),ISNUMBER(FIND(";"&amp;UPPER(TRIM(Datos!L608&amp;""))&amp;";",L$1007))),OR(UPPER(TRIM(Datos!L608&amp;""))="SÍ",UPPER(TRIM(Datos!L608&amp;""))="SI",UPPER(TRIM(Datos!L608&amp;""))="NO"),IF(ISNUMBER(Datos!L608),AND(OR(L$1005="",Datos!L608&gt;=L$1005),OR(L$1006="",Datos!L608&lt;=L$1006)),FALSE),TRUE))))</f>
        <v>0.0</v>
      </c>
      <c r="M608">
        <f>IF(Datos!M608="",0,IF(AND(M$1008&lt;&gt;"",Datos!M608=M$1008),0,IF(M$1004=0,0,1-CHOOSE(M$1004,IF(ISNUMBER(Datos!M608),AND(OR(M$1005="",Datos!M608&gt;=M$1005),OR(M$1006="",Datos!M608&lt;=M$1006)),FALSE),IF(ISNUMBER(Datos!M608),AND(Datos!M608=INT(Datos!M608),AND(OR(M$1005="",Datos!M608&gt;=M$1005),OR(M$1006="",Datos!M608&lt;=M$1006))),FALSE),OR(ISNUMBER(FIND(";"&amp;UPPER(TRIM(Datos!M608&amp;""))&amp;"=",M$1007)),ISNUMBER(FIND(";"&amp;UPPER(TRIM(Datos!M608&amp;""))&amp;";",M$1007))),OR(UPPER(TRIM(Datos!M608&amp;""))="SÍ",UPPER(TRIM(Datos!M608&amp;""))="SI",UPPER(TRIM(Datos!M608&amp;""))="NO"),IF(ISNUMBER(Datos!M608),AND(OR(M$1005="",Datos!M608&gt;=M$1005),OR(M$1006="",Datos!M608&lt;=M$1006)),FALSE),TRUE))))</f>
        <v>0.0</v>
      </c>
      <c r="N608">
        <f>IF(Datos!N608="",0,IF(AND(N$1008&lt;&gt;"",Datos!N608=N$1008),0,IF(N$1004=0,0,1-CHOOSE(N$1004,IF(ISNUMBER(Datos!N608),AND(OR(N$1005="",Datos!N608&gt;=N$1005),OR(N$1006="",Datos!N608&lt;=N$1006)),FALSE),IF(ISNUMBER(Datos!N608),AND(Datos!N608=INT(Datos!N608),AND(OR(N$1005="",Datos!N608&gt;=N$1005),OR(N$1006="",Datos!N608&lt;=N$1006))),FALSE),OR(ISNUMBER(FIND(";"&amp;UPPER(TRIM(Datos!N608&amp;""))&amp;"=",N$1007)),ISNUMBER(FIND(";"&amp;UPPER(TRIM(Datos!N608&amp;""))&amp;";",N$1007))),OR(UPPER(TRIM(Datos!N608&amp;""))="SÍ",UPPER(TRIM(Datos!N608&amp;""))="SI",UPPER(TRIM(Datos!N608&amp;""))="NO"),IF(ISNUMBER(Datos!N608),AND(OR(N$1005="",Datos!N608&gt;=N$1005),OR(N$1006="",Datos!N608&lt;=N$1006)),FALSE),TRUE))))</f>
        <v>0.0</v>
      </c>
      <c r="O608">
        <f>IF(Datos!O608="",0,IF(AND(O$1008&lt;&gt;"",Datos!O608=O$1008),0,IF(O$1004=0,0,1-CHOOSE(O$1004,IF(ISNUMBER(Datos!O608),AND(OR(O$1005="",Datos!O608&gt;=O$1005),OR(O$1006="",Datos!O608&lt;=O$1006)),FALSE),IF(ISNUMBER(Datos!O608),AND(Datos!O608=INT(Datos!O608),AND(OR(O$1005="",Datos!O608&gt;=O$1005),OR(O$1006="",Datos!O608&lt;=O$1006))),FALSE),OR(ISNUMBER(FIND(";"&amp;UPPER(TRIM(Datos!O608&amp;""))&amp;"=",O$1007)),ISNUMBER(FIND(";"&amp;UPPER(TRIM(Datos!O608&amp;""))&amp;";",O$1007))),OR(UPPER(TRIM(Datos!O608&amp;""))="SÍ",UPPER(TRIM(Datos!O608&amp;""))="SI",UPPER(TRIM(Datos!O608&amp;""))="NO"),IF(ISNUMBER(Datos!O608),AND(OR(O$1005="",Datos!O608&gt;=O$1005),OR(O$1006="",Datos!O608&lt;=O$1006)),FALSE),TRUE))))</f>
        <v>0.0</v>
      </c>
      <c r="P608">
        <f>IF(Datos!P608="",0,IF(AND(P$1008&lt;&gt;"",Datos!P608=P$1008),0,IF(P$1004=0,0,1-CHOOSE(P$1004,IF(ISNUMBER(Datos!P608),AND(OR(P$1005="",Datos!P608&gt;=P$1005),OR(P$1006="",Datos!P608&lt;=P$1006)),FALSE),IF(ISNUMBER(Datos!P608),AND(Datos!P608=INT(Datos!P608),AND(OR(P$1005="",Datos!P608&gt;=P$1005),OR(P$1006="",Datos!P608&lt;=P$1006))),FALSE),OR(ISNUMBER(FIND(";"&amp;UPPER(TRIM(Datos!P608&amp;""))&amp;"=",P$1007)),ISNUMBER(FIND(";"&amp;UPPER(TRIM(Datos!P608&amp;""))&amp;";",P$1007))),OR(UPPER(TRIM(Datos!P608&amp;""))="SÍ",UPPER(TRIM(Datos!P608&amp;""))="SI",UPPER(TRIM(Datos!P608&amp;""))="NO"),IF(ISNUMBER(Datos!P608),AND(OR(P$1005="",Datos!P608&gt;=P$1005),OR(P$1006="",Datos!P608&lt;=P$1006)),FALSE),TRUE))))</f>
        <v>0.0</v>
      </c>
      <c r="Q608">
        <f>IF(Datos!Q608="",0,IF(AND(Q$1008&lt;&gt;"",Datos!Q608=Q$1008),0,IF(Q$1004=0,0,1-CHOOSE(Q$1004,IF(ISNUMBER(Datos!Q608),AND(OR(Q$1005="",Datos!Q608&gt;=Q$1005),OR(Q$1006="",Datos!Q608&lt;=Q$1006)),FALSE),IF(ISNUMBER(Datos!Q608),AND(Datos!Q608=INT(Datos!Q608),AND(OR(Q$1005="",Datos!Q608&gt;=Q$1005),OR(Q$1006="",Datos!Q608&lt;=Q$1006))),FALSE),OR(ISNUMBER(FIND(";"&amp;UPPER(TRIM(Datos!Q608&amp;""))&amp;"=",Q$1007)),ISNUMBER(FIND(";"&amp;UPPER(TRIM(Datos!Q608&amp;""))&amp;";",Q$1007))),OR(UPPER(TRIM(Datos!Q608&amp;""))="SÍ",UPPER(TRIM(Datos!Q608&amp;""))="SI",UPPER(TRIM(Datos!Q608&amp;""))="NO"),IF(ISNUMBER(Datos!Q608),AND(OR(Q$1005="",Datos!Q608&gt;=Q$1005),OR(Q$1006="",Datos!Q608&lt;=Q$1006)),FALSE),TRUE))))</f>
        <v>0.0</v>
      </c>
      <c r="R608">
        <f>IF(Datos!R608="",0,IF(AND(R$1008&lt;&gt;"",Datos!R608=R$1008),0,IF(R$1004=0,0,1-CHOOSE(R$1004,IF(ISNUMBER(Datos!R608),AND(OR(R$1005="",Datos!R608&gt;=R$1005),OR(R$1006="",Datos!R608&lt;=R$1006)),FALSE),IF(ISNUMBER(Datos!R608),AND(Datos!R608=INT(Datos!R608),AND(OR(R$1005="",Datos!R608&gt;=R$1005),OR(R$1006="",Datos!R608&lt;=R$1006))),FALSE),OR(ISNUMBER(FIND(";"&amp;UPPER(TRIM(Datos!R608&amp;""))&amp;"=",R$1007)),ISNUMBER(FIND(";"&amp;UPPER(TRIM(Datos!R608&amp;""))&amp;";",R$1007))),OR(UPPER(TRIM(Datos!R608&amp;""))="SÍ",UPPER(TRIM(Datos!R608&amp;""))="SI",UPPER(TRIM(Datos!R608&amp;""))="NO"),IF(ISNUMBER(Datos!R608),AND(OR(R$1005="",Datos!R608&gt;=R$1005),OR(R$1006="",Datos!R608&lt;=R$1006)),FALSE),TRUE))))</f>
        <v>0.0</v>
      </c>
      <c r="S608">
        <f>IF(Datos!S608="",0,IF(AND(S$1008&lt;&gt;"",Datos!S608=S$1008),0,IF(S$1004=0,0,1-CHOOSE(S$1004,IF(ISNUMBER(Datos!S608),AND(OR(S$1005="",Datos!S608&gt;=S$1005),OR(S$1006="",Datos!S608&lt;=S$1006)),FALSE),IF(ISNUMBER(Datos!S608),AND(Datos!S608=INT(Datos!S608),AND(OR(S$1005="",Datos!S608&gt;=S$1005),OR(S$1006="",Datos!S608&lt;=S$1006))),FALSE),OR(ISNUMBER(FIND(";"&amp;UPPER(TRIM(Datos!S608&amp;""))&amp;"=",S$1007)),ISNUMBER(FIND(";"&amp;UPPER(TRIM(Datos!S608&amp;""))&amp;";",S$1007))),OR(UPPER(TRIM(Datos!S608&amp;""))="SÍ",UPPER(TRIM(Datos!S608&amp;""))="SI",UPPER(TRIM(Datos!S608&amp;""))="NO"),IF(ISNUMBER(Datos!S608),AND(OR(S$1005="",Datos!S608&gt;=S$1005),OR(S$1006="",Datos!S608&lt;=S$1006)),FALSE),TRUE))))</f>
        <v>0.0</v>
      </c>
      <c r="T608">
        <f>IF(Datos!T608="",0,IF(AND(T$1008&lt;&gt;"",Datos!T608=T$1008),0,IF(T$1004=0,0,1-CHOOSE(T$1004,IF(ISNUMBER(Datos!T608),AND(OR(T$1005="",Datos!T608&gt;=T$1005),OR(T$1006="",Datos!T608&lt;=T$1006)),FALSE),IF(ISNUMBER(Datos!T608),AND(Datos!T608=INT(Datos!T608),AND(OR(T$1005="",Datos!T608&gt;=T$1005),OR(T$1006="",Datos!T608&lt;=T$1006))),FALSE),OR(ISNUMBER(FIND(";"&amp;UPPER(TRIM(Datos!T608&amp;""))&amp;"=",T$1007)),ISNUMBER(FIND(";"&amp;UPPER(TRIM(Datos!T608&amp;""))&amp;";",T$1007))),OR(UPPER(TRIM(Datos!T608&amp;""))="SÍ",UPPER(TRIM(Datos!T608&amp;""))="SI",UPPER(TRIM(Datos!T608&amp;""))="NO"),IF(ISNUMBER(Datos!T608),AND(OR(T$1005="",Datos!T608&gt;=T$1005),OR(T$1006="",Datos!T608&lt;=T$1006)),FALSE),TRUE))))</f>
        <v>0.0</v>
      </c>
      <c r="U608">
        <f>IF(Datos!U608="",0,IF(AND(U$1008&lt;&gt;"",Datos!U608=U$1008),0,IF(U$1004=0,0,1-CHOOSE(U$1004,IF(ISNUMBER(Datos!U608),AND(OR(U$1005="",Datos!U608&gt;=U$1005),OR(U$1006="",Datos!U608&lt;=U$1006)),FALSE),IF(ISNUMBER(Datos!U608),AND(Datos!U608=INT(Datos!U608),AND(OR(U$1005="",Datos!U608&gt;=U$1005),OR(U$1006="",Datos!U608&lt;=U$1006))),FALSE),OR(ISNUMBER(FIND(";"&amp;UPPER(TRIM(Datos!U608&amp;""))&amp;"=",U$1007)),ISNUMBER(FIND(";"&amp;UPPER(TRIM(Datos!U608&amp;""))&amp;";",U$1007))),OR(UPPER(TRIM(Datos!U608&amp;""))="SÍ",UPPER(TRIM(Datos!U608&amp;""))="SI",UPPER(TRIM(Datos!U608&amp;""))="NO"),IF(ISNUMBER(Datos!U608),AND(OR(U$1005="",Datos!U608&gt;=U$1005),OR(U$1006="",Datos!U608&lt;=U$1006)),FALSE),TRUE))))</f>
        <v>0.0</v>
      </c>
      <c r="V608">
        <f>IF(Datos!V608="",0,IF(AND(V$1008&lt;&gt;"",Datos!V608=V$1008),0,IF(V$1004=0,0,1-CHOOSE(V$1004,IF(ISNUMBER(Datos!V608),AND(OR(V$1005="",Datos!V608&gt;=V$1005),OR(V$1006="",Datos!V608&lt;=V$1006)),FALSE),IF(ISNUMBER(Datos!V608),AND(Datos!V608=INT(Datos!V608),AND(OR(V$1005="",Datos!V608&gt;=V$1005),OR(V$1006="",Datos!V608&lt;=V$1006))),FALSE),OR(ISNUMBER(FIND(";"&amp;UPPER(TRIM(Datos!V608&amp;""))&amp;"=",V$1007)),ISNUMBER(FIND(";"&amp;UPPER(TRIM(Datos!V608&amp;""))&amp;";",V$1007))),OR(UPPER(TRIM(Datos!V608&amp;""))="SÍ",UPPER(TRIM(Datos!V608&amp;""))="SI",UPPER(TRIM(Datos!V608&amp;""))="NO"),IF(ISNUMBER(Datos!V608),AND(OR(V$1005="",Datos!V608&gt;=V$1005),OR(V$1006="",Datos!V608&lt;=V$1006)),FALSE),TRUE))))</f>
        <v>0.0</v>
      </c>
      <c r="W608">
        <f>IF(Datos!W608="",0,IF(AND(W$1008&lt;&gt;"",Datos!W608=W$1008),0,IF(W$1004=0,0,1-CHOOSE(W$1004,IF(ISNUMBER(Datos!W608),AND(OR(W$1005="",Datos!W608&gt;=W$1005),OR(W$1006="",Datos!W608&lt;=W$1006)),FALSE),IF(ISNUMBER(Datos!W608),AND(Datos!W608=INT(Datos!W608),AND(OR(W$1005="",Datos!W608&gt;=W$1005),OR(W$1006="",Datos!W608&lt;=W$1006))),FALSE),OR(ISNUMBER(FIND(";"&amp;UPPER(TRIM(Datos!W608&amp;""))&amp;"=",W$1007)),ISNUMBER(FIND(";"&amp;UPPER(TRIM(Datos!W608&amp;""))&amp;";",W$1007))),OR(UPPER(TRIM(Datos!W608&amp;""))="SÍ",UPPER(TRIM(Datos!W608&amp;""))="SI",UPPER(TRIM(Datos!W608&amp;""))="NO"),IF(ISNUMBER(Datos!W608),AND(OR(W$1005="",Datos!W608&gt;=W$1005),OR(W$1006="",Datos!W608&lt;=W$1006)),FALSE),TRUE))))</f>
        <v>0.0</v>
      </c>
      <c r="X608">
        <f>IF(Datos!X608="",0,IF(AND(X$1008&lt;&gt;"",Datos!X608=X$1008),0,IF(X$1004=0,0,1-CHOOSE(X$1004,IF(ISNUMBER(Datos!X608),AND(OR(X$1005="",Datos!X608&gt;=X$1005),OR(X$1006="",Datos!X608&lt;=X$1006)),FALSE),IF(ISNUMBER(Datos!X608),AND(Datos!X608=INT(Datos!X608),AND(OR(X$1005="",Datos!X608&gt;=X$1005),OR(X$1006="",Datos!X608&lt;=X$1006))),FALSE),OR(ISNUMBER(FIND(";"&amp;UPPER(TRIM(Datos!X608&amp;""))&amp;"=",X$1007)),ISNUMBER(FIND(";"&amp;UPPER(TRIM(Datos!X608&amp;""))&amp;";",X$1007))),OR(UPPER(TRIM(Datos!X608&amp;""))="SÍ",UPPER(TRIM(Datos!X608&amp;""))="SI",UPPER(TRIM(Datos!X608&amp;""))="NO"),IF(ISNUMBER(Datos!X608),AND(OR(X$1005="",Datos!X608&gt;=X$1005),OR(X$1006="",Datos!X608&lt;=X$1006)),FALSE),TRUE))))</f>
        <v>0.0</v>
      </c>
      <c r="Y608">
        <f>IF(Datos!Y608="",0,IF(AND(Y$1008&lt;&gt;"",Datos!Y608=Y$1008),0,IF(Y$1004=0,0,1-CHOOSE(Y$1004,IF(ISNUMBER(Datos!Y608),AND(OR(Y$1005="",Datos!Y608&gt;=Y$1005),OR(Y$1006="",Datos!Y608&lt;=Y$1006)),FALSE),IF(ISNUMBER(Datos!Y608),AND(Datos!Y608=INT(Datos!Y608),AND(OR(Y$1005="",Datos!Y608&gt;=Y$1005),OR(Y$1006="",Datos!Y608&lt;=Y$1006))),FALSE),OR(ISNUMBER(FIND(";"&amp;UPPER(TRIM(Datos!Y608&amp;""))&amp;"=",Y$1007)),ISNUMBER(FIND(";"&amp;UPPER(TRIM(Datos!Y608&amp;""))&amp;";",Y$1007))),OR(UPPER(TRIM(Datos!Y608&amp;""))="SÍ",UPPER(TRIM(Datos!Y608&amp;""))="SI",UPPER(TRIM(Datos!Y608&amp;""))="NO"),IF(ISNUMBER(Datos!Y608),AND(OR(Y$1005="",Datos!Y608&gt;=Y$1005),OR(Y$1006="",Datos!Y608&lt;=Y$1006)),FALSE),TRUE))))</f>
        <v>0.0</v>
      </c>
      <c r="Z608">
        <f>IF(Datos!Z608="",0,IF(AND(Z$1008&lt;&gt;"",Datos!Z608=Z$1008),0,IF(Z$1004=0,0,1-CHOOSE(Z$1004,IF(ISNUMBER(Datos!Z608),AND(OR(Z$1005="",Datos!Z608&gt;=Z$1005),OR(Z$1006="",Datos!Z608&lt;=Z$1006)),FALSE),IF(ISNUMBER(Datos!Z608),AND(Datos!Z608=INT(Datos!Z608),AND(OR(Z$1005="",Datos!Z608&gt;=Z$1005),OR(Z$1006="",Datos!Z608&lt;=Z$1006))),FALSE),OR(ISNUMBER(FIND(";"&amp;UPPER(TRIM(Datos!Z608&amp;""))&amp;"=",Z$1007)),ISNUMBER(FIND(";"&amp;UPPER(TRIM(Datos!Z608&amp;""))&amp;";",Z$1007))),OR(UPPER(TRIM(Datos!Z608&amp;""))="SÍ",UPPER(TRIM(Datos!Z608&amp;""))="SI",UPPER(TRIM(Datos!Z608&amp;""))="NO"),IF(ISNUMBER(Datos!Z608),AND(OR(Z$1005="",Datos!Z608&gt;=Z$1005),OR(Z$1006="",Datos!Z608&lt;=Z$1006)),FALSE),TRUE))))</f>
        <v>0.0</v>
      </c>
      <c r="AA608">
        <f>IF(Datos!AA608="",0,IF(AND(AA$1008&lt;&gt;"",Datos!AA608=AA$1008),0,IF(AA$1004=0,0,1-CHOOSE(AA$1004,IF(ISNUMBER(Datos!AA608),AND(OR(AA$1005="",Datos!AA608&gt;=AA$1005),OR(AA$1006="",Datos!AA608&lt;=AA$1006)),FALSE),IF(ISNUMBER(Datos!AA608),AND(Datos!AA608=INT(Datos!AA608),AND(OR(AA$1005="",Datos!AA608&gt;=AA$1005),OR(AA$1006="",Datos!AA608&lt;=AA$1006))),FALSE),OR(ISNUMBER(FIND(";"&amp;UPPER(TRIM(Datos!AA608&amp;""))&amp;"=",AA$1007)),ISNUMBER(FIND(";"&amp;UPPER(TRIM(Datos!AA608&amp;""))&amp;";",AA$1007))),OR(UPPER(TRIM(Datos!AA608&amp;""))="SÍ",UPPER(TRIM(Datos!AA608&amp;""))="SI",UPPER(TRIM(Datos!AA608&amp;""))="NO"),IF(ISNUMBER(Datos!AA608),AND(OR(AA$1005="",Datos!AA608&gt;=AA$1005),OR(AA$1006="",Datos!AA608&lt;=AA$1006)),FALSE),TRUE))))</f>
        <v>0.0</v>
      </c>
      <c r="AB608">
        <f>IF(Datos!AB608="",0,IF(AND(AB$1008&lt;&gt;"",Datos!AB608=AB$1008),0,IF(AB$1004=0,0,1-CHOOSE(AB$1004,IF(ISNUMBER(Datos!AB608),AND(OR(AB$1005="",Datos!AB608&gt;=AB$1005),OR(AB$1006="",Datos!AB608&lt;=AB$1006)),FALSE),IF(ISNUMBER(Datos!AB608),AND(Datos!AB608=INT(Datos!AB608),AND(OR(AB$1005="",Datos!AB608&gt;=AB$1005),OR(AB$1006="",Datos!AB608&lt;=AB$1006))),FALSE),OR(ISNUMBER(FIND(";"&amp;UPPER(TRIM(Datos!AB608&amp;""))&amp;"=",AB$1007)),ISNUMBER(FIND(";"&amp;UPPER(TRIM(Datos!AB608&amp;""))&amp;";",AB$1007))),OR(UPPER(TRIM(Datos!AB608&amp;""))="SÍ",UPPER(TRIM(Datos!AB608&amp;""))="SI",UPPER(TRIM(Datos!AB608&amp;""))="NO"),IF(ISNUMBER(Datos!AB608),AND(OR(AB$1005="",Datos!AB608&gt;=AB$1005),OR(AB$1006="",Datos!AB608&lt;=AB$1006)),FALSE),TRUE))))</f>
        <v>0.0</v>
      </c>
      <c r="AC608">
        <f>IF(Datos!AC608="",0,IF(AND(AC$1008&lt;&gt;"",Datos!AC608=AC$1008),0,IF(AC$1004=0,0,1-CHOOSE(AC$1004,IF(ISNUMBER(Datos!AC608),AND(OR(AC$1005="",Datos!AC608&gt;=AC$1005),OR(AC$1006="",Datos!AC608&lt;=AC$1006)),FALSE),IF(ISNUMBER(Datos!AC608),AND(Datos!AC608=INT(Datos!AC608),AND(OR(AC$1005="",Datos!AC608&gt;=AC$1005),OR(AC$1006="",Datos!AC608&lt;=AC$1006))),FALSE),OR(ISNUMBER(FIND(";"&amp;UPPER(TRIM(Datos!AC608&amp;""))&amp;"=",AC$1007)),ISNUMBER(FIND(";"&amp;UPPER(TRIM(Datos!AC608&amp;""))&amp;";",AC$1007))),OR(UPPER(TRIM(Datos!AC608&amp;""))="SÍ",UPPER(TRIM(Datos!AC608&amp;""))="SI",UPPER(TRIM(Datos!AC608&amp;""))="NO"),IF(ISNUMBER(Datos!AC608),AND(OR(AC$1005="",Datos!AC608&gt;=AC$1005),OR(AC$1006="",Datos!AC608&lt;=AC$1006)),FALSE),TRUE))))</f>
        <v>0.0</v>
      </c>
      <c r="AD608">
        <f>IF(Datos!AD608="",0,IF(AND(AD$1008&lt;&gt;"",Datos!AD608=AD$1008),0,IF(AD$1004=0,0,1-CHOOSE(AD$1004,IF(ISNUMBER(Datos!AD608),AND(OR(AD$1005="",Datos!AD608&gt;=AD$1005),OR(AD$1006="",Datos!AD608&lt;=AD$1006)),FALSE),IF(ISNUMBER(Datos!AD608),AND(Datos!AD608=INT(Datos!AD608),AND(OR(AD$1005="",Datos!AD608&gt;=AD$1005),OR(AD$1006="",Datos!AD608&lt;=AD$1006))),FALSE),OR(ISNUMBER(FIND(";"&amp;UPPER(TRIM(Datos!AD608&amp;""))&amp;"=",AD$1007)),ISNUMBER(FIND(";"&amp;UPPER(TRIM(Datos!AD608&amp;""))&amp;";",AD$1007))),OR(UPPER(TRIM(Datos!AD608&amp;""))="SÍ",UPPER(TRIM(Datos!AD608&amp;""))="SI",UPPER(TRIM(Datos!AD608&amp;""))="NO"),IF(ISNUMBER(Datos!AD608),AND(OR(AD$1005="",Datos!AD608&gt;=AD$1005),OR(AD$1006="",Datos!AD608&lt;=AD$1006)),FALSE),TRUE))))</f>
        <v>0.0</v>
      </c>
      <c r="AE608">
        <f>IF(Datos!AE608="",0,IF(AND(AE$1008&lt;&gt;"",Datos!AE608=AE$1008),0,IF(AE$1004=0,0,1-CHOOSE(AE$1004,IF(ISNUMBER(Datos!AE608),AND(OR(AE$1005="",Datos!AE608&gt;=AE$1005),OR(AE$1006="",Datos!AE608&lt;=AE$1006)),FALSE),IF(ISNUMBER(Datos!AE608),AND(Datos!AE608=INT(Datos!AE608),AND(OR(AE$1005="",Datos!AE608&gt;=AE$1005),OR(AE$1006="",Datos!AE608&lt;=AE$1006))),FALSE),OR(ISNUMBER(FIND(";"&amp;UPPER(TRIM(Datos!AE608&amp;""))&amp;"=",AE$1007)),ISNUMBER(FIND(";"&amp;UPPER(TRIM(Datos!AE608&amp;""))&amp;";",AE$1007))),OR(UPPER(TRIM(Datos!AE608&amp;""))="SÍ",UPPER(TRIM(Datos!AE608&amp;""))="SI",UPPER(TRIM(Datos!AE608&amp;""))="NO"),IF(ISNUMBER(Datos!AE608),AND(OR(AE$1005="",Datos!AE608&gt;=AE$1005),OR(AE$1006="",Datos!AE608&lt;=AE$1006)),FALSE),TRUE))))</f>
        <v>0.0</v>
      </c>
    </row>
    <row r="609" spans="2:31">
      <c r="B609">
        <f>IF(Datos!B609="",0,IF(AND(B$1008&lt;&gt;"",Datos!B609=B$1008),0,IF(B$1004=0,0,1-CHOOSE(B$1004,IF(ISNUMBER(Datos!B609),AND(OR(B$1005="",Datos!B609&gt;=B$1005),OR(B$1006="",Datos!B609&lt;=B$1006)),FALSE),IF(ISNUMBER(Datos!B609),AND(Datos!B609=INT(Datos!B609),AND(OR(B$1005="",Datos!B609&gt;=B$1005),OR(B$1006="",Datos!B609&lt;=B$1006))),FALSE),OR(ISNUMBER(FIND(";"&amp;UPPER(TRIM(Datos!B609&amp;""))&amp;"=",B$1007)),ISNUMBER(FIND(";"&amp;UPPER(TRIM(Datos!B609&amp;""))&amp;";",B$1007))),OR(UPPER(TRIM(Datos!B609&amp;""))="SÍ",UPPER(TRIM(Datos!B609&amp;""))="SI",UPPER(TRIM(Datos!B609&amp;""))="NO"),IF(ISNUMBER(Datos!B609),AND(OR(B$1005="",Datos!B609&gt;=B$1005),OR(B$1006="",Datos!B609&lt;=B$1006)),FALSE),TRUE))))</f>
        <v>0.0</v>
      </c>
      <c r="C609">
        <f>IF(Datos!C609="",0,IF(AND(C$1008&lt;&gt;"",Datos!C609=C$1008),0,IF(C$1004=0,0,1-CHOOSE(C$1004,IF(ISNUMBER(Datos!C609),AND(OR(C$1005="",Datos!C609&gt;=C$1005),OR(C$1006="",Datos!C609&lt;=C$1006)),FALSE),IF(ISNUMBER(Datos!C609),AND(Datos!C609=INT(Datos!C609),AND(OR(C$1005="",Datos!C609&gt;=C$1005),OR(C$1006="",Datos!C609&lt;=C$1006))),FALSE),OR(ISNUMBER(FIND(";"&amp;UPPER(TRIM(Datos!C609&amp;""))&amp;"=",C$1007)),ISNUMBER(FIND(";"&amp;UPPER(TRIM(Datos!C609&amp;""))&amp;";",C$1007))),OR(UPPER(TRIM(Datos!C609&amp;""))="SÍ",UPPER(TRIM(Datos!C609&amp;""))="SI",UPPER(TRIM(Datos!C609&amp;""))="NO"),IF(ISNUMBER(Datos!C609),AND(OR(C$1005="",Datos!C609&gt;=C$1005),OR(C$1006="",Datos!C609&lt;=C$1006)),FALSE),TRUE))))</f>
        <v>0.0</v>
      </c>
      <c r="D609">
        <f>IF(Datos!D609="",0,IF(AND(D$1008&lt;&gt;"",Datos!D609=D$1008),0,IF(D$1004=0,0,1-CHOOSE(D$1004,IF(ISNUMBER(Datos!D609),AND(OR(D$1005="",Datos!D609&gt;=D$1005),OR(D$1006="",Datos!D609&lt;=D$1006)),FALSE),IF(ISNUMBER(Datos!D609),AND(Datos!D609=INT(Datos!D609),AND(OR(D$1005="",Datos!D609&gt;=D$1005),OR(D$1006="",Datos!D609&lt;=D$1006))),FALSE),OR(ISNUMBER(FIND(";"&amp;UPPER(TRIM(Datos!D609&amp;""))&amp;"=",D$1007)),ISNUMBER(FIND(";"&amp;UPPER(TRIM(Datos!D609&amp;""))&amp;";",D$1007))),OR(UPPER(TRIM(Datos!D609&amp;""))="SÍ",UPPER(TRIM(Datos!D609&amp;""))="SI",UPPER(TRIM(Datos!D609&amp;""))="NO"),IF(ISNUMBER(Datos!D609),AND(OR(D$1005="",Datos!D609&gt;=D$1005),OR(D$1006="",Datos!D609&lt;=D$1006)),FALSE),TRUE))))</f>
        <v>0.0</v>
      </c>
      <c r="E609">
        <f>IF(Datos!E609="",0,IF(AND(E$1008&lt;&gt;"",Datos!E609=E$1008),0,IF(E$1004=0,0,1-CHOOSE(E$1004,IF(ISNUMBER(Datos!E609),AND(OR(E$1005="",Datos!E609&gt;=E$1005),OR(E$1006="",Datos!E609&lt;=E$1006)),FALSE),IF(ISNUMBER(Datos!E609),AND(Datos!E609=INT(Datos!E609),AND(OR(E$1005="",Datos!E609&gt;=E$1005),OR(E$1006="",Datos!E609&lt;=E$1006))),FALSE),OR(ISNUMBER(FIND(";"&amp;UPPER(TRIM(Datos!E609&amp;""))&amp;"=",E$1007)),ISNUMBER(FIND(";"&amp;UPPER(TRIM(Datos!E609&amp;""))&amp;";",E$1007))),OR(UPPER(TRIM(Datos!E609&amp;""))="SÍ",UPPER(TRIM(Datos!E609&amp;""))="SI",UPPER(TRIM(Datos!E609&amp;""))="NO"),IF(ISNUMBER(Datos!E609),AND(OR(E$1005="",Datos!E609&gt;=E$1005),OR(E$1006="",Datos!E609&lt;=E$1006)),FALSE),TRUE))))</f>
        <v>0.0</v>
      </c>
      <c r="F609">
        <f>IF(Datos!F609="",0,IF(AND(F$1008&lt;&gt;"",Datos!F609=F$1008),0,IF(F$1004=0,0,1-CHOOSE(F$1004,IF(ISNUMBER(Datos!F609),AND(OR(F$1005="",Datos!F609&gt;=F$1005),OR(F$1006="",Datos!F609&lt;=F$1006)),FALSE),IF(ISNUMBER(Datos!F609),AND(Datos!F609=INT(Datos!F609),AND(OR(F$1005="",Datos!F609&gt;=F$1005),OR(F$1006="",Datos!F609&lt;=F$1006))),FALSE),OR(ISNUMBER(FIND(";"&amp;UPPER(TRIM(Datos!F609&amp;""))&amp;"=",F$1007)),ISNUMBER(FIND(";"&amp;UPPER(TRIM(Datos!F609&amp;""))&amp;";",F$1007))),OR(UPPER(TRIM(Datos!F609&amp;""))="SÍ",UPPER(TRIM(Datos!F609&amp;""))="SI",UPPER(TRIM(Datos!F609&amp;""))="NO"),IF(ISNUMBER(Datos!F609),AND(OR(F$1005="",Datos!F609&gt;=F$1005),OR(F$1006="",Datos!F609&lt;=F$1006)),FALSE),TRUE))))</f>
        <v>0.0</v>
      </c>
      <c r="G609">
        <f>IF(Datos!G609="",0,IF(AND(G$1008&lt;&gt;"",Datos!G609=G$1008),0,IF(G$1004=0,0,1-CHOOSE(G$1004,IF(ISNUMBER(Datos!G609),AND(OR(G$1005="",Datos!G609&gt;=G$1005),OR(G$1006="",Datos!G609&lt;=G$1006)),FALSE),IF(ISNUMBER(Datos!G609),AND(Datos!G609=INT(Datos!G609),AND(OR(G$1005="",Datos!G609&gt;=G$1005),OR(G$1006="",Datos!G609&lt;=G$1006))),FALSE),OR(ISNUMBER(FIND(";"&amp;UPPER(TRIM(Datos!G609&amp;""))&amp;"=",G$1007)),ISNUMBER(FIND(";"&amp;UPPER(TRIM(Datos!G609&amp;""))&amp;";",G$1007))),OR(UPPER(TRIM(Datos!G609&amp;""))="SÍ",UPPER(TRIM(Datos!G609&amp;""))="SI",UPPER(TRIM(Datos!G609&amp;""))="NO"),IF(ISNUMBER(Datos!G609),AND(OR(G$1005="",Datos!G609&gt;=G$1005),OR(G$1006="",Datos!G609&lt;=G$1006)),FALSE),TRUE))))</f>
        <v>0.0</v>
      </c>
      <c r="H609">
        <f>IF(Datos!H609="",0,IF(AND(H$1008&lt;&gt;"",Datos!H609=H$1008),0,IF(H$1004=0,0,1-CHOOSE(H$1004,IF(ISNUMBER(Datos!H609),AND(OR(H$1005="",Datos!H609&gt;=H$1005),OR(H$1006="",Datos!H609&lt;=H$1006)),FALSE),IF(ISNUMBER(Datos!H609),AND(Datos!H609=INT(Datos!H609),AND(OR(H$1005="",Datos!H609&gt;=H$1005),OR(H$1006="",Datos!H609&lt;=H$1006))),FALSE),OR(ISNUMBER(FIND(";"&amp;UPPER(TRIM(Datos!H609&amp;""))&amp;"=",H$1007)),ISNUMBER(FIND(";"&amp;UPPER(TRIM(Datos!H609&amp;""))&amp;";",H$1007))),OR(UPPER(TRIM(Datos!H609&amp;""))="SÍ",UPPER(TRIM(Datos!H609&amp;""))="SI",UPPER(TRIM(Datos!H609&amp;""))="NO"),IF(ISNUMBER(Datos!H609),AND(OR(H$1005="",Datos!H609&gt;=H$1005),OR(H$1006="",Datos!H609&lt;=H$1006)),FALSE),TRUE))))</f>
        <v>0.0</v>
      </c>
      <c r="I609">
        <f>IF(Datos!I609="",0,IF(AND(I$1008&lt;&gt;"",Datos!I609=I$1008),0,IF(I$1004=0,0,1-CHOOSE(I$1004,IF(ISNUMBER(Datos!I609),AND(OR(I$1005="",Datos!I609&gt;=I$1005),OR(I$1006="",Datos!I609&lt;=I$1006)),FALSE),IF(ISNUMBER(Datos!I609),AND(Datos!I609=INT(Datos!I609),AND(OR(I$1005="",Datos!I609&gt;=I$1005),OR(I$1006="",Datos!I609&lt;=I$1006))),FALSE),OR(ISNUMBER(FIND(";"&amp;UPPER(TRIM(Datos!I609&amp;""))&amp;"=",I$1007)),ISNUMBER(FIND(";"&amp;UPPER(TRIM(Datos!I609&amp;""))&amp;";",I$1007))),OR(UPPER(TRIM(Datos!I609&amp;""))="SÍ",UPPER(TRIM(Datos!I609&amp;""))="SI",UPPER(TRIM(Datos!I609&amp;""))="NO"),IF(ISNUMBER(Datos!I609),AND(OR(I$1005="",Datos!I609&gt;=I$1005),OR(I$1006="",Datos!I609&lt;=I$1006)),FALSE),TRUE))))</f>
        <v>0.0</v>
      </c>
      <c r="J609">
        <f>IF(Datos!J609="",0,IF(AND(J$1008&lt;&gt;"",Datos!J609=J$1008),0,IF(J$1004=0,0,1-CHOOSE(J$1004,IF(ISNUMBER(Datos!J609),AND(OR(J$1005="",Datos!J609&gt;=J$1005),OR(J$1006="",Datos!J609&lt;=J$1006)),FALSE),IF(ISNUMBER(Datos!J609),AND(Datos!J609=INT(Datos!J609),AND(OR(J$1005="",Datos!J609&gt;=J$1005),OR(J$1006="",Datos!J609&lt;=J$1006))),FALSE),OR(ISNUMBER(FIND(";"&amp;UPPER(TRIM(Datos!J609&amp;""))&amp;"=",J$1007)),ISNUMBER(FIND(";"&amp;UPPER(TRIM(Datos!J609&amp;""))&amp;";",J$1007))),OR(UPPER(TRIM(Datos!J609&amp;""))="SÍ",UPPER(TRIM(Datos!J609&amp;""))="SI",UPPER(TRIM(Datos!J609&amp;""))="NO"),IF(ISNUMBER(Datos!J609),AND(OR(J$1005="",Datos!J609&gt;=J$1005),OR(J$1006="",Datos!J609&lt;=J$1006)),FALSE),TRUE))))</f>
        <v>0.0</v>
      </c>
      <c r="K609">
        <f>IF(Datos!K609="",0,IF(AND(K$1008&lt;&gt;"",Datos!K609=K$1008),0,IF(K$1004=0,0,1-CHOOSE(K$1004,IF(ISNUMBER(Datos!K609),AND(OR(K$1005="",Datos!K609&gt;=K$1005),OR(K$1006="",Datos!K609&lt;=K$1006)),FALSE),IF(ISNUMBER(Datos!K609),AND(Datos!K609=INT(Datos!K609),AND(OR(K$1005="",Datos!K609&gt;=K$1005),OR(K$1006="",Datos!K609&lt;=K$1006))),FALSE),OR(ISNUMBER(FIND(";"&amp;UPPER(TRIM(Datos!K609&amp;""))&amp;"=",K$1007)),ISNUMBER(FIND(";"&amp;UPPER(TRIM(Datos!K609&amp;""))&amp;";",K$1007))),OR(UPPER(TRIM(Datos!K609&amp;""))="SÍ",UPPER(TRIM(Datos!K609&amp;""))="SI",UPPER(TRIM(Datos!K609&amp;""))="NO"),IF(ISNUMBER(Datos!K609),AND(OR(K$1005="",Datos!K609&gt;=K$1005),OR(K$1006="",Datos!K609&lt;=K$1006)),FALSE),TRUE))))</f>
        <v>0.0</v>
      </c>
      <c r="L609">
        <f>IF(Datos!L609="",0,IF(AND(L$1008&lt;&gt;"",Datos!L609=L$1008),0,IF(L$1004=0,0,1-CHOOSE(L$1004,IF(ISNUMBER(Datos!L609),AND(OR(L$1005="",Datos!L609&gt;=L$1005),OR(L$1006="",Datos!L609&lt;=L$1006)),FALSE),IF(ISNUMBER(Datos!L609),AND(Datos!L609=INT(Datos!L609),AND(OR(L$1005="",Datos!L609&gt;=L$1005),OR(L$1006="",Datos!L609&lt;=L$1006))),FALSE),OR(ISNUMBER(FIND(";"&amp;UPPER(TRIM(Datos!L609&amp;""))&amp;"=",L$1007)),ISNUMBER(FIND(";"&amp;UPPER(TRIM(Datos!L609&amp;""))&amp;";",L$1007))),OR(UPPER(TRIM(Datos!L609&amp;""))="SÍ",UPPER(TRIM(Datos!L609&amp;""))="SI",UPPER(TRIM(Datos!L609&amp;""))="NO"),IF(ISNUMBER(Datos!L609),AND(OR(L$1005="",Datos!L609&gt;=L$1005),OR(L$1006="",Datos!L609&lt;=L$1006)),FALSE),TRUE))))</f>
        <v>0.0</v>
      </c>
      <c r="M609">
        <f>IF(Datos!M609="",0,IF(AND(M$1008&lt;&gt;"",Datos!M609=M$1008),0,IF(M$1004=0,0,1-CHOOSE(M$1004,IF(ISNUMBER(Datos!M609),AND(OR(M$1005="",Datos!M609&gt;=M$1005),OR(M$1006="",Datos!M609&lt;=M$1006)),FALSE),IF(ISNUMBER(Datos!M609),AND(Datos!M609=INT(Datos!M609),AND(OR(M$1005="",Datos!M609&gt;=M$1005),OR(M$1006="",Datos!M609&lt;=M$1006))),FALSE),OR(ISNUMBER(FIND(";"&amp;UPPER(TRIM(Datos!M609&amp;""))&amp;"=",M$1007)),ISNUMBER(FIND(";"&amp;UPPER(TRIM(Datos!M609&amp;""))&amp;";",M$1007))),OR(UPPER(TRIM(Datos!M609&amp;""))="SÍ",UPPER(TRIM(Datos!M609&amp;""))="SI",UPPER(TRIM(Datos!M609&amp;""))="NO"),IF(ISNUMBER(Datos!M609),AND(OR(M$1005="",Datos!M609&gt;=M$1005),OR(M$1006="",Datos!M609&lt;=M$1006)),FALSE),TRUE))))</f>
        <v>0.0</v>
      </c>
      <c r="N609">
        <f>IF(Datos!N609="",0,IF(AND(N$1008&lt;&gt;"",Datos!N609=N$1008),0,IF(N$1004=0,0,1-CHOOSE(N$1004,IF(ISNUMBER(Datos!N609),AND(OR(N$1005="",Datos!N609&gt;=N$1005),OR(N$1006="",Datos!N609&lt;=N$1006)),FALSE),IF(ISNUMBER(Datos!N609),AND(Datos!N609=INT(Datos!N609),AND(OR(N$1005="",Datos!N609&gt;=N$1005),OR(N$1006="",Datos!N609&lt;=N$1006))),FALSE),OR(ISNUMBER(FIND(";"&amp;UPPER(TRIM(Datos!N609&amp;""))&amp;"=",N$1007)),ISNUMBER(FIND(";"&amp;UPPER(TRIM(Datos!N609&amp;""))&amp;";",N$1007))),OR(UPPER(TRIM(Datos!N609&amp;""))="SÍ",UPPER(TRIM(Datos!N609&amp;""))="SI",UPPER(TRIM(Datos!N609&amp;""))="NO"),IF(ISNUMBER(Datos!N609),AND(OR(N$1005="",Datos!N609&gt;=N$1005),OR(N$1006="",Datos!N609&lt;=N$1006)),FALSE),TRUE))))</f>
        <v>0.0</v>
      </c>
      <c r="O609">
        <f>IF(Datos!O609="",0,IF(AND(O$1008&lt;&gt;"",Datos!O609=O$1008),0,IF(O$1004=0,0,1-CHOOSE(O$1004,IF(ISNUMBER(Datos!O609),AND(OR(O$1005="",Datos!O609&gt;=O$1005),OR(O$1006="",Datos!O609&lt;=O$1006)),FALSE),IF(ISNUMBER(Datos!O609),AND(Datos!O609=INT(Datos!O609),AND(OR(O$1005="",Datos!O609&gt;=O$1005),OR(O$1006="",Datos!O609&lt;=O$1006))),FALSE),OR(ISNUMBER(FIND(";"&amp;UPPER(TRIM(Datos!O609&amp;""))&amp;"=",O$1007)),ISNUMBER(FIND(";"&amp;UPPER(TRIM(Datos!O609&amp;""))&amp;";",O$1007))),OR(UPPER(TRIM(Datos!O609&amp;""))="SÍ",UPPER(TRIM(Datos!O609&amp;""))="SI",UPPER(TRIM(Datos!O609&amp;""))="NO"),IF(ISNUMBER(Datos!O609),AND(OR(O$1005="",Datos!O609&gt;=O$1005),OR(O$1006="",Datos!O609&lt;=O$1006)),FALSE),TRUE))))</f>
        <v>0.0</v>
      </c>
      <c r="P609">
        <f>IF(Datos!P609="",0,IF(AND(P$1008&lt;&gt;"",Datos!P609=P$1008),0,IF(P$1004=0,0,1-CHOOSE(P$1004,IF(ISNUMBER(Datos!P609),AND(OR(P$1005="",Datos!P609&gt;=P$1005),OR(P$1006="",Datos!P609&lt;=P$1006)),FALSE),IF(ISNUMBER(Datos!P609),AND(Datos!P609=INT(Datos!P609),AND(OR(P$1005="",Datos!P609&gt;=P$1005),OR(P$1006="",Datos!P609&lt;=P$1006))),FALSE),OR(ISNUMBER(FIND(";"&amp;UPPER(TRIM(Datos!P609&amp;""))&amp;"=",P$1007)),ISNUMBER(FIND(";"&amp;UPPER(TRIM(Datos!P609&amp;""))&amp;";",P$1007))),OR(UPPER(TRIM(Datos!P609&amp;""))="SÍ",UPPER(TRIM(Datos!P609&amp;""))="SI",UPPER(TRIM(Datos!P609&amp;""))="NO"),IF(ISNUMBER(Datos!P609),AND(OR(P$1005="",Datos!P609&gt;=P$1005),OR(P$1006="",Datos!P609&lt;=P$1006)),FALSE),TRUE))))</f>
        <v>0.0</v>
      </c>
      <c r="Q609">
        <f>IF(Datos!Q609="",0,IF(AND(Q$1008&lt;&gt;"",Datos!Q609=Q$1008),0,IF(Q$1004=0,0,1-CHOOSE(Q$1004,IF(ISNUMBER(Datos!Q609),AND(OR(Q$1005="",Datos!Q609&gt;=Q$1005),OR(Q$1006="",Datos!Q609&lt;=Q$1006)),FALSE),IF(ISNUMBER(Datos!Q609),AND(Datos!Q609=INT(Datos!Q609),AND(OR(Q$1005="",Datos!Q609&gt;=Q$1005),OR(Q$1006="",Datos!Q609&lt;=Q$1006))),FALSE),OR(ISNUMBER(FIND(";"&amp;UPPER(TRIM(Datos!Q609&amp;""))&amp;"=",Q$1007)),ISNUMBER(FIND(";"&amp;UPPER(TRIM(Datos!Q609&amp;""))&amp;";",Q$1007))),OR(UPPER(TRIM(Datos!Q609&amp;""))="SÍ",UPPER(TRIM(Datos!Q609&amp;""))="SI",UPPER(TRIM(Datos!Q609&amp;""))="NO"),IF(ISNUMBER(Datos!Q609),AND(OR(Q$1005="",Datos!Q609&gt;=Q$1005),OR(Q$1006="",Datos!Q609&lt;=Q$1006)),FALSE),TRUE))))</f>
        <v>0.0</v>
      </c>
      <c r="R609">
        <f>IF(Datos!R609="",0,IF(AND(R$1008&lt;&gt;"",Datos!R609=R$1008),0,IF(R$1004=0,0,1-CHOOSE(R$1004,IF(ISNUMBER(Datos!R609),AND(OR(R$1005="",Datos!R609&gt;=R$1005),OR(R$1006="",Datos!R609&lt;=R$1006)),FALSE),IF(ISNUMBER(Datos!R609),AND(Datos!R609=INT(Datos!R609),AND(OR(R$1005="",Datos!R609&gt;=R$1005),OR(R$1006="",Datos!R609&lt;=R$1006))),FALSE),OR(ISNUMBER(FIND(";"&amp;UPPER(TRIM(Datos!R609&amp;""))&amp;"=",R$1007)),ISNUMBER(FIND(";"&amp;UPPER(TRIM(Datos!R609&amp;""))&amp;";",R$1007))),OR(UPPER(TRIM(Datos!R609&amp;""))="SÍ",UPPER(TRIM(Datos!R609&amp;""))="SI",UPPER(TRIM(Datos!R609&amp;""))="NO"),IF(ISNUMBER(Datos!R609),AND(OR(R$1005="",Datos!R609&gt;=R$1005),OR(R$1006="",Datos!R609&lt;=R$1006)),FALSE),TRUE))))</f>
        <v>0.0</v>
      </c>
      <c r="S609">
        <f>IF(Datos!S609="",0,IF(AND(S$1008&lt;&gt;"",Datos!S609=S$1008),0,IF(S$1004=0,0,1-CHOOSE(S$1004,IF(ISNUMBER(Datos!S609),AND(OR(S$1005="",Datos!S609&gt;=S$1005),OR(S$1006="",Datos!S609&lt;=S$1006)),FALSE),IF(ISNUMBER(Datos!S609),AND(Datos!S609=INT(Datos!S609),AND(OR(S$1005="",Datos!S609&gt;=S$1005),OR(S$1006="",Datos!S609&lt;=S$1006))),FALSE),OR(ISNUMBER(FIND(";"&amp;UPPER(TRIM(Datos!S609&amp;""))&amp;"=",S$1007)),ISNUMBER(FIND(";"&amp;UPPER(TRIM(Datos!S609&amp;""))&amp;";",S$1007))),OR(UPPER(TRIM(Datos!S609&amp;""))="SÍ",UPPER(TRIM(Datos!S609&amp;""))="SI",UPPER(TRIM(Datos!S609&amp;""))="NO"),IF(ISNUMBER(Datos!S609),AND(OR(S$1005="",Datos!S609&gt;=S$1005),OR(S$1006="",Datos!S609&lt;=S$1006)),FALSE),TRUE))))</f>
        <v>0.0</v>
      </c>
      <c r="T609">
        <f>IF(Datos!T609="",0,IF(AND(T$1008&lt;&gt;"",Datos!T609=T$1008),0,IF(T$1004=0,0,1-CHOOSE(T$1004,IF(ISNUMBER(Datos!T609),AND(OR(T$1005="",Datos!T609&gt;=T$1005),OR(T$1006="",Datos!T609&lt;=T$1006)),FALSE),IF(ISNUMBER(Datos!T609),AND(Datos!T609=INT(Datos!T609),AND(OR(T$1005="",Datos!T609&gt;=T$1005),OR(T$1006="",Datos!T609&lt;=T$1006))),FALSE),OR(ISNUMBER(FIND(";"&amp;UPPER(TRIM(Datos!T609&amp;""))&amp;"=",T$1007)),ISNUMBER(FIND(";"&amp;UPPER(TRIM(Datos!T609&amp;""))&amp;";",T$1007))),OR(UPPER(TRIM(Datos!T609&amp;""))="SÍ",UPPER(TRIM(Datos!T609&amp;""))="SI",UPPER(TRIM(Datos!T609&amp;""))="NO"),IF(ISNUMBER(Datos!T609),AND(OR(T$1005="",Datos!T609&gt;=T$1005),OR(T$1006="",Datos!T609&lt;=T$1006)),FALSE),TRUE))))</f>
        <v>0.0</v>
      </c>
      <c r="U609">
        <f>IF(Datos!U609="",0,IF(AND(U$1008&lt;&gt;"",Datos!U609=U$1008),0,IF(U$1004=0,0,1-CHOOSE(U$1004,IF(ISNUMBER(Datos!U609),AND(OR(U$1005="",Datos!U609&gt;=U$1005),OR(U$1006="",Datos!U609&lt;=U$1006)),FALSE),IF(ISNUMBER(Datos!U609),AND(Datos!U609=INT(Datos!U609),AND(OR(U$1005="",Datos!U609&gt;=U$1005),OR(U$1006="",Datos!U609&lt;=U$1006))),FALSE),OR(ISNUMBER(FIND(";"&amp;UPPER(TRIM(Datos!U609&amp;""))&amp;"=",U$1007)),ISNUMBER(FIND(";"&amp;UPPER(TRIM(Datos!U609&amp;""))&amp;";",U$1007))),OR(UPPER(TRIM(Datos!U609&amp;""))="SÍ",UPPER(TRIM(Datos!U609&amp;""))="SI",UPPER(TRIM(Datos!U609&amp;""))="NO"),IF(ISNUMBER(Datos!U609),AND(OR(U$1005="",Datos!U609&gt;=U$1005),OR(U$1006="",Datos!U609&lt;=U$1006)),FALSE),TRUE))))</f>
        <v>0.0</v>
      </c>
      <c r="V609">
        <f>IF(Datos!V609="",0,IF(AND(V$1008&lt;&gt;"",Datos!V609=V$1008),0,IF(V$1004=0,0,1-CHOOSE(V$1004,IF(ISNUMBER(Datos!V609),AND(OR(V$1005="",Datos!V609&gt;=V$1005),OR(V$1006="",Datos!V609&lt;=V$1006)),FALSE),IF(ISNUMBER(Datos!V609),AND(Datos!V609=INT(Datos!V609),AND(OR(V$1005="",Datos!V609&gt;=V$1005),OR(V$1006="",Datos!V609&lt;=V$1006))),FALSE),OR(ISNUMBER(FIND(";"&amp;UPPER(TRIM(Datos!V609&amp;""))&amp;"=",V$1007)),ISNUMBER(FIND(";"&amp;UPPER(TRIM(Datos!V609&amp;""))&amp;";",V$1007))),OR(UPPER(TRIM(Datos!V609&amp;""))="SÍ",UPPER(TRIM(Datos!V609&amp;""))="SI",UPPER(TRIM(Datos!V609&amp;""))="NO"),IF(ISNUMBER(Datos!V609),AND(OR(V$1005="",Datos!V609&gt;=V$1005),OR(V$1006="",Datos!V609&lt;=V$1006)),FALSE),TRUE))))</f>
        <v>0.0</v>
      </c>
      <c r="W609">
        <f>IF(Datos!W609="",0,IF(AND(W$1008&lt;&gt;"",Datos!W609=W$1008),0,IF(W$1004=0,0,1-CHOOSE(W$1004,IF(ISNUMBER(Datos!W609),AND(OR(W$1005="",Datos!W609&gt;=W$1005),OR(W$1006="",Datos!W609&lt;=W$1006)),FALSE),IF(ISNUMBER(Datos!W609),AND(Datos!W609=INT(Datos!W609),AND(OR(W$1005="",Datos!W609&gt;=W$1005),OR(W$1006="",Datos!W609&lt;=W$1006))),FALSE),OR(ISNUMBER(FIND(";"&amp;UPPER(TRIM(Datos!W609&amp;""))&amp;"=",W$1007)),ISNUMBER(FIND(";"&amp;UPPER(TRIM(Datos!W609&amp;""))&amp;";",W$1007))),OR(UPPER(TRIM(Datos!W609&amp;""))="SÍ",UPPER(TRIM(Datos!W609&amp;""))="SI",UPPER(TRIM(Datos!W609&amp;""))="NO"),IF(ISNUMBER(Datos!W609),AND(OR(W$1005="",Datos!W609&gt;=W$1005),OR(W$1006="",Datos!W609&lt;=W$1006)),FALSE),TRUE))))</f>
        <v>0.0</v>
      </c>
      <c r="X609">
        <f>IF(Datos!X609="",0,IF(AND(X$1008&lt;&gt;"",Datos!X609=X$1008),0,IF(X$1004=0,0,1-CHOOSE(X$1004,IF(ISNUMBER(Datos!X609),AND(OR(X$1005="",Datos!X609&gt;=X$1005),OR(X$1006="",Datos!X609&lt;=X$1006)),FALSE),IF(ISNUMBER(Datos!X609),AND(Datos!X609=INT(Datos!X609),AND(OR(X$1005="",Datos!X609&gt;=X$1005),OR(X$1006="",Datos!X609&lt;=X$1006))),FALSE),OR(ISNUMBER(FIND(";"&amp;UPPER(TRIM(Datos!X609&amp;""))&amp;"=",X$1007)),ISNUMBER(FIND(";"&amp;UPPER(TRIM(Datos!X609&amp;""))&amp;";",X$1007))),OR(UPPER(TRIM(Datos!X609&amp;""))="SÍ",UPPER(TRIM(Datos!X609&amp;""))="SI",UPPER(TRIM(Datos!X609&amp;""))="NO"),IF(ISNUMBER(Datos!X609),AND(OR(X$1005="",Datos!X609&gt;=X$1005),OR(X$1006="",Datos!X609&lt;=X$1006)),FALSE),TRUE))))</f>
        <v>0.0</v>
      </c>
      <c r="Y609">
        <f>IF(Datos!Y609="",0,IF(AND(Y$1008&lt;&gt;"",Datos!Y609=Y$1008),0,IF(Y$1004=0,0,1-CHOOSE(Y$1004,IF(ISNUMBER(Datos!Y609),AND(OR(Y$1005="",Datos!Y609&gt;=Y$1005),OR(Y$1006="",Datos!Y609&lt;=Y$1006)),FALSE),IF(ISNUMBER(Datos!Y609),AND(Datos!Y609=INT(Datos!Y609),AND(OR(Y$1005="",Datos!Y609&gt;=Y$1005),OR(Y$1006="",Datos!Y609&lt;=Y$1006))),FALSE),OR(ISNUMBER(FIND(";"&amp;UPPER(TRIM(Datos!Y609&amp;""))&amp;"=",Y$1007)),ISNUMBER(FIND(";"&amp;UPPER(TRIM(Datos!Y609&amp;""))&amp;";",Y$1007))),OR(UPPER(TRIM(Datos!Y609&amp;""))="SÍ",UPPER(TRIM(Datos!Y609&amp;""))="SI",UPPER(TRIM(Datos!Y609&amp;""))="NO"),IF(ISNUMBER(Datos!Y609),AND(OR(Y$1005="",Datos!Y609&gt;=Y$1005),OR(Y$1006="",Datos!Y609&lt;=Y$1006)),FALSE),TRUE))))</f>
        <v>0.0</v>
      </c>
      <c r="Z609">
        <f>IF(Datos!Z609="",0,IF(AND(Z$1008&lt;&gt;"",Datos!Z609=Z$1008),0,IF(Z$1004=0,0,1-CHOOSE(Z$1004,IF(ISNUMBER(Datos!Z609),AND(OR(Z$1005="",Datos!Z609&gt;=Z$1005),OR(Z$1006="",Datos!Z609&lt;=Z$1006)),FALSE),IF(ISNUMBER(Datos!Z609),AND(Datos!Z609=INT(Datos!Z609),AND(OR(Z$1005="",Datos!Z609&gt;=Z$1005),OR(Z$1006="",Datos!Z609&lt;=Z$1006))),FALSE),OR(ISNUMBER(FIND(";"&amp;UPPER(TRIM(Datos!Z609&amp;""))&amp;"=",Z$1007)),ISNUMBER(FIND(";"&amp;UPPER(TRIM(Datos!Z609&amp;""))&amp;";",Z$1007))),OR(UPPER(TRIM(Datos!Z609&amp;""))="SÍ",UPPER(TRIM(Datos!Z609&amp;""))="SI",UPPER(TRIM(Datos!Z609&amp;""))="NO"),IF(ISNUMBER(Datos!Z609),AND(OR(Z$1005="",Datos!Z609&gt;=Z$1005),OR(Z$1006="",Datos!Z609&lt;=Z$1006)),FALSE),TRUE))))</f>
        <v>0.0</v>
      </c>
      <c r="AA609">
        <f>IF(Datos!AA609="",0,IF(AND(AA$1008&lt;&gt;"",Datos!AA609=AA$1008),0,IF(AA$1004=0,0,1-CHOOSE(AA$1004,IF(ISNUMBER(Datos!AA609),AND(OR(AA$1005="",Datos!AA609&gt;=AA$1005),OR(AA$1006="",Datos!AA609&lt;=AA$1006)),FALSE),IF(ISNUMBER(Datos!AA609),AND(Datos!AA609=INT(Datos!AA609),AND(OR(AA$1005="",Datos!AA609&gt;=AA$1005),OR(AA$1006="",Datos!AA609&lt;=AA$1006))),FALSE),OR(ISNUMBER(FIND(";"&amp;UPPER(TRIM(Datos!AA609&amp;""))&amp;"=",AA$1007)),ISNUMBER(FIND(";"&amp;UPPER(TRIM(Datos!AA609&amp;""))&amp;";",AA$1007))),OR(UPPER(TRIM(Datos!AA609&amp;""))="SÍ",UPPER(TRIM(Datos!AA609&amp;""))="SI",UPPER(TRIM(Datos!AA609&amp;""))="NO"),IF(ISNUMBER(Datos!AA609),AND(OR(AA$1005="",Datos!AA609&gt;=AA$1005),OR(AA$1006="",Datos!AA609&lt;=AA$1006)),FALSE),TRUE))))</f>
        <v>0.0</v>
      </c>
      <c r="AB609">
        <f>IF(Datos!AB609="",0,IF(AND(AB$1008&lt;&gt;"",Datos!AB609=AB$1008),0,IF(AB$1004=0,0,1-CHOOSE(AB$1004,IF(ISNUMBER(Datos!AB609),AND(OR(AB$1005="",Datos!AB609&gt;=AB$1005),OR(AB$1006="",Datos!AB609&lt;=AB$1006)),FALSE),IF(ISNUMBER(Datos!AB609),AND(Datos!AB609=INT(Datos!AB609),AND(OR(AB$1005="",Datos!AB609&gt;=AB$1005),OR(AB$1006="",Datos!AB609&lt;=AB$1006))),FALSE),OR(ISNUMBER(FIND(";"&amp;UPPER(TRIM(Datos!AB609&amp;""))&amp;"=",AB$1007)),ISNUMBER(FIND(";"&amp;UPPER(TRIM(Datos!AB609&amp;""))&amp;";",AB$1007))),OR(UPPER(TRIM(Datos!AB609&amp;""))="SÍ",UPPER(TRIM(Datos!AB609&amp;""))="SI",UPPER(TRIM(Datos!AB609&amp;""))="NO"),IF(ISNUMBER(Datos!AB609),AND(OR(AB$1005="",Datos!AB609&gt;=AB$1005),OR(AB$1006="",Datos!AB609&lt;=AB$1006)),FALSE),TRUE))))</f>
        <v>0.0</v>
      </c>
      <c r="AC609">
        <f>IF(Datos!AC609="",0,IF(AND(AC$1008&lt;&gt;"",Datos!AC609=AC$1008),0,IF(AC$1004=0,0,1-CHOOSE(AC$1004,IF(ISNUMBER(Datos!AC609),AND(OR(AC$1005="",Datos!AC609&gt;=AC$1005),OR(AC$1006="",Datos!AC609&lt;=AC$1006)),FALSE),IF(ISNUMBER(Datos!AC609),AND(Datos!AC609=INT(Datos!AC609),AND(OR(AC$1005="",Datos!AC609&gt;=AC$1005),OR(AC$1006="",Datos!AC609&lt;=AC$1006))),FALSE),OR(ISNUMBER(FIND(";"&amp;UPPER(TRIM(Datos!AC609&amp;""))&amp;"=",AC$1007)),ISNUMBER(FIND(";"&amp;UPPER(TRIM(Datos!AC609&amp;""))&amp;";",AC$1007))),OR(UPPER(TRIM(Datos!AC609&amp;""))="SÍ",UPPER(TRIM(Datos!AC609&amp;""))="SI",UPPER(TRIM(Datos!AC609&amp;""))="NO"),IF(ISNUMBER(Datos!AC609),AND(OR(AC$1005="",Datos!AC609&gt;=AC$1005),OR(AC$1006="",Datos!AC609&lt;=AC$1006)),FALSE),TRUE))))</f>
        <v>0.0</v>
      </c>
      <c r="AD609">
        <f>IF(Datos!AD609="",0,IF(AND(AD$1008&lt;&gt;"",Datos!AD609=AD$1008),0,IF(AD$1004=0,0,1-CHOOSE(AD$1004,IF(ISNUMBER(Datos!AD609),AND(OR(AD$1005="",Datos!AD609&gt;=AD$1005),OR(AD$1006="",Datos!AD609&lt;=AD$1006)),FALSE),IF(ISNUMBER(Datos!AD609),AND(Datos!AD609=INT(Datos!AD609),AND(OR(AD$1005="",Datos!AD609&gt;=AD$1005),OR(AD$1006="",Datos!AD609&lt;=AD$1006))),FALSE),OR(ISNUMBER(FIND(";"&amp;UPPER(TRIM(Datos!AD609&amp;""))&amp;"=",AD$1007)),ISNUMBER(FIND(";"&amp;UPPER(TRIM(Datos!AD609&amp;""))&amp;";",AD$1007))),OR(UPPER(TRIM(Datos!AD609&amp;""))="SÍ",UPPER(TRIM(Datos!AD609&amp;""))="SI",UPPER(TRIM(Datos!AD609&amp;""))="NO"),IF(ISNUMBER(Datos!AD609),AND(OR(AD$1005="",Datos!AD609&gt;=AD$1005),OR(AD$1006="",Datos!AD609&lt;=AD$1006)),FALSE),TRUE))))</f>
        <v>0.0</v>
      </c>
      <c r="AE609">
        <f>IF(Datos!AE609="",0,IF(AND(AE$1008&lt;&gt;"",Datos!AE609=AE$1008),0,IF(AE$1004=0,0,1-CHOOSE(AE$1004,IF(ISNUMBER(Datos!AE609),AND(OR(AE$1005="",Datos!AE609&gt;=AE$1005),OR(AE$1006="",Datos!AE609&lt;=AE$1006)),FALSE),IF(ISNUMBER(Datos!AE609),AND(Datos!AE609=INT(Datos!AE609),AND(OR(AE$1005="",Datos!AE609&gt;=AE$1005),OR(AE$1006="",Datos!AE609&lt;=AE$1006))),FALSE),OR(ISNUMBER(FIND(";"&amp;UPPER(TRIM(Datos!AE609&amp;""))&amp;"=",AE$1007)),ISNUMBER(FIND(";"&amp;UPPER(TRIM(Datos!AE609&amp;""))&amp;";",AE$1007))),OR(UPPER(TRIM(Datos!AE609&amp;""))="SÍ",UPPER(TRIM(Datos!AE609&amp;""))="SI",UPPER(TRIM(Datos!AE609&amp;""))="NO"),IF(ISNUMBER(Datos!AE609),AND(OR(AE$1005="",Datos!AE609&gt;=AE$1005),OR(AE$1006="",Datos!AE609&lt;=AE$1006)),FALSE),TRUE))))</f>
        <v>0.0</v>
      </c>
    </row>
    <row r="610" spans="2:31">
      <c r="B610">
        <f>IF(Datos!B610="",0,IF(AND(B$1008&lt;&gt;"",Datos!B610=B$1008),0,IF(B$1004=0,0,1-CHOOSE(B$1004,IF(ISNUMBER(Datos!B610),AND(OR(B$1005="",Datos!B610&gt;=B$1005),OR(B$1006="",Datos!B610&lt;=B$1006)),FALSE),IF(ISNUMBER(Datos!B610),AND(Datos!B610=INT(Datos!B610),AND(OR(B$1005="",Datos!B610&gt;=B$1005),OR(B$1006="",Datos!B610&lt;=B$1006))),FALSE),OR(ISNUMBER(FIND(";"&amp;UPPER(TRIM(Datos!B610&amp;""))&amp;"=",B$1007)),ISNUMBER(FIND(";"&amp;UPPER(TRIM(Datos!B610&amp;""))&amp;";",B$1007))),OR(UPPER(TRIM(Datos!B610&amp;""))="SÍ",UPPER(TRIM(Datos!B610&amp;""))="SI",UPPER(TRIM(Datos!B610&amp;""))="NO"),IF(ISNUMBER(Datos!B610),AND(OR(B$1005="",Datos!B610&gt;=B$1005),OR(B$1006="",Datos!B610&lt;=B$1006)),FALSE),TRUE))))</f>
        <v>0.0</v>
      </c>
      <c r="C610">
        <f>IF(Datos!C610="",0,IF(AND(C$1008&lt;&gt;"",Datos!C610=C$1008),0,IF(C$1004=0,0,1-CHOOSE(C$1004,IF(ISNUMBER(Datos!C610),AND(OR(C$1005="",Datos!C610&gt;=C$1005),OR(C$1006="",Datos!C610&lt;=C$1006)),FALSE),IF(ISNUMBER(Datos!C610),AND(Datos!C610=INT(Datos!C610),AND(OR(C$1005="",Datos!C610&gt;=C$1005),OR(C$1006="",Datos!C610&lt;=C$1006))),FALSE),OR(ISNUMBER(FIND(";"&amp;UPPER(TRIM(Datos!C610&amp;""))&amp;"=",C$1007)),ISNUMBER(FIND(";"&amp;UPPER(TRIM(Datos!C610&amp;""))&amp;";",C$1007))),OR(UPPER(TRIM(Datos!C610&amp;""))="SÍ",UPPER(TRIM(Datos!C610&amp;""))="SI",UPPER(TRIM(Datos!C610&amp;""))="NO"),IF(ISNUMBER(Datos!C610),AND(OR(C$1005="",Datos!C610&gt;=C$1005),OR(C$1006="",Datos!C610&lt;=C$1006)),FALSE),TRUE))))</f>
        <v>0.0</v>
      </c>
      <c r="D610">
        <f>IF(Datos!D610="",0,IF(AND(D$1008&lt;&gt;"",Datos!D610=D$1008),0,IF(D$1004=0,0,1-CHOOSE(D$1004,IF(ISNUMBER(Datos!D610),AND(OR(D$1005="",Datos!D610&gt;=D$1005),OR(D$1006="",Datos!D610&lt;=D$1006)),FALSE),IF(ISNUMBER(Datos!D610),AND(Datos!D610=INT(Datos!D610),AND(OR(D$1005="",Datos!D610&gt;=D$1005),OR(D$1006="",Datos!D610&lt;=D$1006))),FALSE),OR(ISNUMBER(FIND(";"&amp;UPPER(TRIM(Datos!D610&amp;""))&amp;"=",D$1007)),ISNUMBER(FIND(";"&amp;UPPER(TRIM(Datos!D610&amp;""))&amp;";",D$1007))),OR(UPPER(TRIM(Datos!D610&amp;""))="SÍ",UPPER(TRIM(Datos!D610&amp;""))="SI",UPPER(TRIM(Datos!D610&amp;""))="NO"),IF(ISNUMBER(Datos!D610),AND(OR(D$1005="",Datos!D610&gt;=D$1005),OR(D$1006="",Datos!D610&lt;=D$1006)),FALSE),TRUE))))</f>
        <v>0.0</v>
      </c>
      <c r="E610">
        <f>IF(Datos!E610="",0,IF(AND(E$1008&lt;&gt;"",Datos!E610=E$1008),0,IF(E$1004=0,0,1-CHOOSE(E$1004,IF(ISNUMBER(Datos!E610),AND(OR(E$1005="",Datos!E610&gt;=E$1005),OR(E$1006="",Datos!E610&lt;=E$1006)),FALSE),IF(ISNUMBER(Datos!E610),AND(Datos!E610=INT(Datos!E610),AND(OR(E$1005="",Datos!E610&gt;=E$1005),OR(E$1006="",Datos!E610&lt;=E$1006))),FALSE),OR(ISNUMBER(FIND(";"&amp;UPPER(TRIM(Datos!E610&amp;""))&amp;"=",E$1007)),ISNUMBER(FIND(";"&amp;UPPER(TRIM(Datos!E610&amp;""))&amp;";",E$1007))),OR(UPPER(TRIM(Datos!E610&amp;""))="SÍ",UPPER(TRIM(Datos!E610&amp;""))="SI",UPPER(TRIM(Datos!E610&amp;""))="NO"),IF(ISNUMBER(Datos!E610),AND(OR(E$1005="",Datos!E610&gt;=E$1005),OR(E$1006="",Datos!E610&lt;=E$1006)),FALSE),TRUE))))</f>
        <v>0.0</v>
      </c>
      <c r="F610">
        <f>IF(Datos!F610="",0,IF(AND(F$1008&lt;&gt;"",Datos!F610=F$1008),0,IF(F$1004=0,0,1-CHOOSE(F$1004,IF(ISNUMBER(Datos!F610),AND(OR(F$1005="",Datos!F610&gt;=F$1005),OR(F$1006="",Datos!F610&lt;=F$1006)),FALSE),IF(ISNUMBER(Datos!F610),AND(Datos!F610=INT(Datos!F610),AND(OR(F$1005="",Datos!F610&gt;=F$1005),OR(F$1006="",Datos!F610&lt;=F$1006))),FALSE),OR(ISNUMBER(FIND(";"&amp;UPPER(TRIM(Datos!F610&amp;""))&amp;"=",F$1007)),ISNUMBER(FIND(";"&amp;UPPER(TRIM(Datos!F610&amp;""))&amp;";",F$1007))),OR(UPPER(TRIM(Datos!F610&amp;""))="SÍ",UPPER(TRIM(Datos!F610&amp;""))="SI",UPPER(TRIM(Datos!F610&amp;""))="NO"),IF(ISNUMBER(Datos!F610),AND(OR(F$1005="",Datos!F610&gt;=F$1005),OR(F$1006="",Datos!F610&lt;=F$1006)),FALSE),TRUE))))</f>
        <v>0.0</v>
      </c>
      <c r="G610">
        <f>IF(Datos!G610="",0,IF(AND(G$1008&lt;&gt;"",Datos!G610=G$1008),0,IF(G$1004=0,0,1-CHOOSE(G$1004,IF(ISNUMBER(Datos!G610),AND(OR(G$1005="",Datos!G610&gt;=G$1005),OR(G$1006="",Datos!G610&lt;=G$1006)),FALSE),IF(ISNUMBER(Datos!G610),AND(Datos!G610=INT(Datos!G610),AND(OR(G$1005="",Datos!G610&gt;=G$1005),OR(G$1006="",Datos!G610&lt;=G$1006))),FALSE),OR(ISNUMBER(FIND(";"&amp;UPPER(TRIM(Datos!G610&amp;""))&amp;"=",G$1007)),ISNUMBER(FIND(";"&amp;UPPER(TRIM(Datos!G610&amp;""))&amp;";",G$1007))),OR(UPPER(TRIM(Datos!G610&amp;""))="SÍ",UPPER(TRIM(Datos!G610&amp;""))="SI",UPPER(TRIM(Datos!G610&amp;""))="NO"),IF(ISNUMBER(Datos!G610),AND(OR(G$1005="",Datos!G610&gt;=G$1005),OR(G$1006="",Datos!G610&lt;=G$1006)),FALSE),TRUE))))</f>
        <v>0.0</v>
      </c>
      <c r="H610">
        <f>IF(Datos!H610="",0,IF(AND(H$1008&lt;&gt;"",Datos!H610=H$1008),0,IF(H$1004=0,0,1-CHOOSE(H$1004,IF(ISNUMBER(Datos!H610),AND(OR(H$1005="",Datos!H610&gt;=H$1005),OR(H$1006="",Datos!H610&lt;=H$1006)),FALSE),IF(ISNUMBER(Datos!H610),AND(Datos!H610=INT(Datos!H610),AND(OR(H$1005="",Datos!H610&gt;=H$1005),OR(H$1006="",Datos!H610&lt;=H$1006))),FALSE),OR(ISNUMBER(FIND(";"&amp;UPPER(TRIM(Datos!H610&amp;""))&amp;"=",H$1007)),ISNUMBER(FIND(";"&amp;UPPER(TRIM(Datos!H610&amp;""))&amp;";",H$1007))),OR(UPPER(TRIM(Datos!H610&amp;""))="SÍ",UPPER(TRIM(Datos!H610&amp;""))="SI",UPPER(TRIM(Datos!H610&amp;""))="NO"),IF(ISNUMBER(Datos!H610),AND(OR(H$1005="",Datos!H610&gt;=H$1005),OR(H$1006="",Datos!H610&lt;=H$1006)),FALSE),TRUE))))</f>
        <v>0.0</v>
      </c>
      <c r="I610">
        <f>IF(Datos!I610="",0,IF(AND(I$1008&lt;&gt;"",Datos!I610=I$1008),0,IF(I$1004=0,0,1-CHOOSE(I$1004,IF(ISNUMBER(Datos!I610),AND(OR(I$1005="",Datos!I610&gt;=I$1005),OR(I$1006="",Datos!I610&lt;=I$1006)),FALSE),IF(ISNUMBER(Datos!I610),AND(Datos!I610=INT(Datos!I610),AND(OR(I$1005="",Datos!I610&gt;=I$1005),OR(I$1006="",Datos!I610&lt;=I$1006))),FALSE),OR(ISNUMBER(FIND(";"&amp;UPPER(TRIM(Datos!I610&amp;""))&amp;"=",I$1007)),ISNUMBER(FIND(";"&amp;UPPER(TRIM(Datos!I610&amp;""))&amp;";",I$1007))),OR(UPPER(TRIM(Datos!I610&amp;""))="SÍ",UPPER(TRIM(Datos!I610&amp;""))="SI",UPPER(TRIM(Datos!I610&amp;""))="NO"),IF(ISNUMBER(Datos!I610),AND(OR(I$1005="",Datos!I610&gt;=I$1005),OR(I$1006="",Datos!I610&lt;=I$1006)),FALSE),TRUE))))</f>
        <v>0.0</v>
      </c>
      <c r="J610">
        <f>IF(Datos!J610="",0,IF(AND(J$1008&lt;&gt;"",Datos!J610=J$1008),0,IF(J$1004=0,0,1-CHOOSE(J$1004,IF(ISNUMBER(Datos!J610),AND(OR(J$1005="",Datos!J610&gt;=J$1005),OR(J$1006="",Datos!J610&lt;=J$1006)),FALSE),IF(ISNUMBER(Datos!J610),AND(Datos!J610=INT(Datos!J610),AND(OR(J$1005="",Datos!J610&gt;=J$1005),OR(J$1006="",Datos!J610&lt;=J$1006))),FALSE),OR(ISNUMBER(FIND(";"&amp;UPPER(TRIM(Datos!J610&amp;""))&amp;"=",J$1007)),ISNUMBER(FIND(";"&amp;UPPER(TRIM(Datos!J610&amp;""))&amp;";",J$1007))),OR(UPPER(TRIM(Datos!J610&amp;""))="SÍ",UPPER(TRIM(Datos!J610&amp;""))="SI",UPPER(TRIM(Datos!J610&amp;""))="NO"),IF(ISNUMBER(Datos!J610),AND(OR(J$1005="",Datos!J610&gt;=J$1005),OR(J$1006="",Datos!J610&lt;=J$1006)),FALSE),TRUE))))</f>
        <v>0.0</v>
      </c>
      <c r="K610">
        <f>IF(Datos!K610="",0,IF(AND(K$1008&lt;&gt;"",Datos!K610=K$1008),0,IF(K$1004=0,0,1-CHOOSE(K$1004,IF(ISNUMBER(Datos!K610),AND(OR(K$1005="",Datos!K610&gt;=K$1005),OR(K$1006="",Datos!K610&lt;=K$1006)),FALSE),IF(ISNUMBER(Datos!K610),AND(Datos!K610=INT(Datos!K610),AND(OR(K$1005="",Datos!K610&gt;=K$1005),OR(K$1006="",Datos!K610&lt;=K$1006))),FALSE),OR(ISNUMBER(FIND(";"&amp;UPPER(TRIM(Datos!K610&amp;""))&amp;"=",K$1007)),ISNUMBER(FIND(";"&amp;UPPER(TRIM(Datos!K610&amp;""))&amp;";",K$1007))),OR(UPPER(TRIM(Datos!K610&amp;""))="SÍ",UPPER(TRIM(Datos!K610&amp;""))="SI",UPPER(TRIM(Datos!K610&amp;""))="NO"),IF(ISNUMBER(Datos!K610),AND(OR(K$1005="",Datos!K610&gt;=K$1005),OR(K$1006="",Datos!K610&lt;=K$1006)),FALSE),TRUE))))</f>
        <v>0.0</v>
      </c>
      <c r="L610">
        <f>IF(Datos!L610="",0,IF(AND(L$1008&lt;&gt;"",Datos!L610=L$1008),0,IF(L$1004=0,0,1-CHOOSE(L$1004,IF(ISNUMBER(Datos!L610),AND(OR(L$1005="",Datos!L610&gt;=L$1005),OR(L$1006="",Datos!L610&lt;=L$1006)),FALSE),IF(ISNUMBER(Datos!L610),AND(Datos!L610=INT(Datos!L610),AND(OR(L$1005="",Datos!L610&gt;=L$1005),OR(L$1006="",Datos!L610&lt;=L$1006))),FALSE),OR(ISNUMBER(FIND(";"&amp;UPPER(TRIM(Datos!L610&amp;""))&amp;"=",L$1007)),ISNUMBER(FIND(";"&amp;UPPER(TRIM(Datos!L610&amp;""))&amp;";",L$1007))),OR(UPPER(TRIM(Datos!L610&amp;""))="SÍ",UPPER(TRIM(Datos!L610&amp;""))="SI",UPPER(TRIM(Datos!L610&amp;""))="NO"),IF(ISNUMBER(Datos!L610),AND(OR(L$1005="",Datos!L610&gt;=L$1005),OR(L$1006="",Datos!L610&lt;=L$1006)),FALSE),TRUE))))</f>
        <v>0.0</v>
      </c>
      <c r="M610">
        <f>IF(Datos!M610="",0,IF(AND(M$1008&lt;&gt;"",Datos!M610=M$1008),0,IF(M$1004=0,0,1-CHOOSE(M$1004,IF(ISNUMBER(Datos!M610),AND(OR(M$1005="",Datos!M610&gt;=M$1005),OR(M$1006="",Datos!M610&lt;=M$1006)),FALSE),IF(ISNUMBER(Datos!M610),AND(Datos!M610=INT(Datos!M610),AND(OR(M$1005="",Datos!M610&gt;=M$1005),OR(M$1006="",Datos!M610&lt;=M$1006))),FALSE),OR(ISNUMBER(FIND(";"&amp;UPPER(TRIM(Datos!M610&amp;""))&amp;"=",M$1007)),ISNUMBER(FIND(";"&amp;UPPER(TRIM(Datos!M610&amp;""))&amp;";",M$1007))),OR(UPPER(TRIM(Datos!M610&amp;""))="SÍ",UPPER(TRIM(Datos!M610&amp;""))="SI",UPPER(TRIM(Datos!M610&amp;""))="NO"),IF(ISNUMBER(Datos!M610),AND(OR(M$1005="",Datos!M610&gt;=M$1005),OR(M$1006="",Datos!M610&lt;=M$1006)),FALSE),TRUE))))</f>
        <v>0.0</v>
      </c>
      <c r="N610">
        <f>IF(Datos!N610="",0,IF(AND(N$1008&lt;&gt;"",Datos!N610=N$1008),0,IF(N$1004=0,0,1-CHOOSE(N$1004,IF(ISNUMBER(Datos!N610),AND(OR(N$1005="",Datos!N610&gt;=N$1005),OR(N$1006="",Datos!N610&lt;=N$1006)),FALSE),IF(ISNUMBER(Datos!N610),AND(Datos!N610=INT(Datos!N610),AND(OR(N$1005="",Datos!N610&gt;=N$1005),OR(N$1006="",Datos!N610&lt;=N$1006))),FALSE),OR(ISNUMBER(FIND(";"&amp;UPPER(TRIM(Datos!N610&amp;""))&amp;"=",N$1007)),ISNUMBER(FIND(";"&amp;UPPER(TRIM(Datos!N610&amp;""))&amp;";",N$1007))),OR(UPPER(TRIM(Datos!N610&amp;""))="SÍ",UPPER(TRIM(Datos!N610&amp;""))="SI",UPPER(TRIM(Datos!N610&amp;""))="NO"),IF(ISNUMBER(Datos!N610),AND(OR(N$1005="",Datos!N610&gt;=N$1005),OR(N$1006="",Datos!N610&lt;=N$1006)),FALSE),TRUE))))</f>
        <v>0.0</v>
      </c>
      <c r="O610">
        <f>IF(Datos!O610="",0,IF(AND(O$1008&lt;&gt;"",Datos!O610=O$1008),0,IF(O$1004=0,0,1-CHOOSE(O$1004,IF(ISNUMBER(Datos!O610),AND(OR(O$1005="",Datos!O610&gt;=O$1005),OR(O$1006="",Datos!O610&lt;=O$1006)),FALSE),IF(ISNUMBER(Datos!O610),AND(Datos!O610=INT(Datos!O610),AND(OR(O$1005="",Datos!O610&gt;=O$1005),OR(O$1006="",Datos!O610&lt;=O$1006))),FALSE),OR(ISNUMBER(FIND(";"&amp;UPPER(TRIM(Datos!O610&amp;""))&amp;"=",O$1007)),ISNUMBER(FIND(";"&amp;UPPER(TRIM(Datos!O610&amp;""))&amp;";",O$1007))),OR(UPPER(TRIM(Datos!O610&amp;""))="SÍ",UPPER(TRIM(Datos!O610&amp;""))="SI",UPPER(TRIM(Datos!O610&amp;""))="NO"),IF(ISNUMBER(Datos!O610),AND(OR(O$1005="",Datos!O610&gt;=O$1005),OR(O$1006="",Datos!O610&lt;=O$1006)),FALSE),TRUE))))</f>
        <v>0.0</v>
      </c>
      <c r="P610">
        <f>IF(Datos!P610="",0,IF(AND(P$1008&lt;&gt;"",Datos!P610=P$1008),0,IF(P$1004=0,0,1-CHOOSE(P$1004,IF(ISNUMBER(Datos!P610),AND(OR(P$1005="",Datos!P610&gt;=P$1005),OR(P$1006="",Datos!P610&lt;=P$1006)),FALSE),IF(ISNUMBER(Datos!P610),AND(Datos!P610=INT(Datos!P610),AND(OR(P$1005="",Datos!P610&gt;=P$1005),OR(P$1006="",Datos!P610&lt;=P$1006))),FALSE),OR(ISNUMBER(FIND(";"&amp;UPPER(TRIM(Datos!P610&amp;""))&amp;"=",P$1007)),ISNUMBER(FIND(";"&amp;UPPER(TRIM(Datos!P610&amp;""))&amp;";",P$1007))),OR(UPPER(TRIM(Datos!P610&amp;""))="SÍ",UPPER(TRIM(Datos!P610&amp;""))="SI",UPPER(TRIM(Datos!P610&amp;""))="NO"),IF(ISNUMBER(Datos!P610),AND(OR(P$1005="",Datos!P610&gt;=P$1005),OR(P$1006="",Datos!P610&lt;=P$1006)),FALSE),TRUE))))</f>
        <v>0.0</v>
      </c>
      <c r="Q610">
        <f>IF(Datos!Q610="",0,IF(AND(Q$1008&lt;&gt;"",Datos!Q610=Q$1008),0,IF(Q$1004=0,0,1-CHOOSE(Q$1004,IF(ISNUMBER(Datos!Q610),AND(OR(Q$1005="",Datos!Q610&gt;=Q$1005),OR(Q$1006="",Datos!Q610&lt;=Q$1006)),FALSE),IF(ISNUMBER(Datos!Q610),AND(Datos!Q610=INT(Datos!Q610),AND(OR(Q$1005="",Datos!Q610&gt;=Q$1005),OR(Q$1006="",Datos!Q610&lt;=Q$1006))),FALSE),OR(ISNUMBER(FIND(";"&amp;UPPER(TRIM(Datos!Q610&amp;""))&amp;"=",Q$1007)),ISNUMBER(FIND(";"&amp;UPPER(TRIM(Datos!Q610&amp;""))&amp;";",Q$1007))),OR(UPPER(TRIM(Datos!Q610&amp;""))="SÍ",UPPER(TRIM(Datos!Q610&amp;""))="SI",UPPER(TRIM(Datos!Q610&amp;""))="NO"),IF(ISNUMBER(Datos!Q610),AND(OR(Q$1005="",Datos!Q610&gt;=Q$1005),OR(Q$1006="",Datos!Q610&lt;=Q$1006)),FALSE),TRUE))))</f>
        <v>0.0</v>
      </c>
      <c r="R610">
        <f>IF(Datos!R610="",0,IF(AND(R$1008&lt;&gt;"",Datos!R610=R$1008),0,IF(R$1004=0,0,1-CHOOSE(R$1004,IF(ISNUMBER(Datos!R610),AND(OR(R$1005="",Datos!R610&gt;=R$1005),OR(R$1006="",Datos!R610&lt;=R$1006)),FALSE),IF(ISNUMBER(Datos!R610),AND(Datos!R610=INT(Datos!R610),AND(OR(R$1005="",Datos!R610&gt;=R$1005),OR(R$1006="",Datos!R610&lt;=R$1006))),FALSE),OR(ISNUMBER(FIND(";"&amp;UPPER(TRIM(Datos!R610&amp;""))&amp;"=",R$1007)),ISNUMBER(FIND(";"&amp;UPPER(TRIM(Datos!R610&amp;""))&amp;";",R$1007))),OR(UPPER(TRIM(Datos!R610&amp;""))="SÍ",UPPER(TRIM(Datos!R610&amp;""))="SI",UPPER(TRIM(Datos!R610&amp;""))="NO"),IF(ISNUMBER(Datos!R610),AND(OR(R$1005="",Datos!R610&gt;=R$1005),OR(R$1006="",Datos!R610&lt;=R$1006)),FALSE),TRUE))))</f>
        <v>0.0</v>
      </c>
      <c r="S610">
        <f>IF(Datos!S610="",0,IF(AND(S$1008&lt;&gt;"",Datos!S610=S$1008),0,IF(S$1004=0,0,1-CHOOSE(S$1004,IF(ISNUMBER(Datos!S610),AND(OR(S$1005="",Datos!S610&gt;=S$1005),OR(S$1006="",Datos!S610&lt;=S$1006)),FALSE),IF(ISNUMBER(Datos!S610),AND(Datos!S610=INT(Datos!S610),AND(OR(S$1005="",Datos!S610&gt;=S$1005),OR(S$1006="",Datos!S610&lt;=S$1006))),FALSE),OR(ISNUMBER(FIND(";"&amp;UPPER(TRIM(Datos!S610&amp;""))&amp;"=",S$1007)),ISNUMBER(FIND(";"&amp;UPPER(TRIM(Datos!S610&amp;""))&amp;";",S$1007))),OR(UPPER(TRIM(Datos!S610&amp;""))="SÍ",UPPER(TRIM(Datos!S610&amp;""))="SI",UPPER(TRIM(Datos!S610&amp;""))="NO"),IF(ISNUMBER(Datos!S610),AND(OR(S$1005="",Datos!S610&gt;=S$1005),OR(S$1006="",Datos!S610&lt;=S$1006)),FALSE),TRUE))))</f>
        <v>0.0</v>
      </c>
      <c r="T610">
        <f>IF(Datos!T610="",0,IF(AND(T$1008&lt;&gt;"",Datos!T610=T$1008),0,IF(T$1004=0,0,1-CHOOSE(T$1004,IF(ISNUMBER(Datos!T610),AND(OR(T$1005="",Datos!T610&gt;=T$1005),OR(T$1006="",Datos!T610&lt;=T$1006)),FALSE),IF(ISNUMBER(Datos!T610),AND(Datos!T610=INT(Datos!T610),AND(OR(T$1005="",Datos!T610&gt;=T$1005),OR(T$1006="",Datos!T610&lt;=T$1006))),FALSE),OR(ISNUMBER(FIND(";"&amp;UPPER(TRIM(Datos!T610&amp;""))&amp;"=",T$1007)),ISNUMBER(FIND(";"&amp;UPPER(TRIM(Datos!T610&amp;""))&amp;";",T$1007))),OR(UPPER(TRIM(Datos!T610&amp;""))="SÍ",UPPER(TRIM(Datos!T610&amp;""))="SI",UPPER(TRIM(Datos!T610&amp;""))="NO"),IF(ISNUMBER(Datos!T610),AND(OR(T$1005="",Datos!T610&gt;=T$1005),OR(T$1006="",Datos!T610&lt;=T$1006)),FALSE),TRUE))))</f>
        <v>0.0</v>
      </c>
      <c r="U610">
        <f>IF(Datos!U610="",0,IF(AND(U$1008&lt;&gt;"",Datos!U610=U$1008),0,IF(U$1004=0,0,1-CHOOSE(U$1004,IF(ISNUMBER(Datos!U610),AND(OR(U$1005="",Datos!U610&gt;=U$1005),OR(U$1006="",Datos!U610&lt;=U$1006)),FALSE),IF(ISNUMBER(Datos!U610),AND(Datos!U610=INT(Datos!U610),AND(OR(U$1005="",Datos!U610&gt;=U$1005),OR(U$1006="",Datos!U610&lt;=U$1006))),FALSE),OR(ISNUMBER(FIND(";"&amp;UPPER(TRIM(Datos!U610&amp;""))&amp;"=",U$1007)),ISNUMBER(FIND(";"&amp;UPPER(TRIM(Datos!U610&amp;""))&amp;";",U$1007))),OR(UPPER(TRIM(Datos!U610&amp;""))="SÍ",UPPER(TRIM(Datos!U610&amp;""))="SI",UPPER(TRIM(Datos!U610&amp;""))="NO"),IF(ISNUMBER(Datos!U610),AND(OR(U$1005="",Datos!U610&gt;=U$1005),OR(U$1006="",Datos!U610&lt;=U$1006)),FALSE),TRUE))))</f>
        <v>0.0</v>
      </c>
      <c r="V610">
        <f>IF(Datos!V610="",0,IF(AND(V$1008&lt;&gt;"",Datos!V610=V$1008),0,IF(V$1004=0,0,1-CHOOSE(V$1004,IF(ISNUMBER(Datos!V610),AND(OR(V$1005="",Datos!V610&gt;=V$1005),OR(V$1006="",Datos!V610&lt;=V$1006)),FALSE),IF(ISNUMBER(Datos!V610),AND(Datos!V610=INT(Datos!V610),AND(OR(V$1005="",Datos!V610&gt;=V$1005),OR(V$1006="",Datos!V610&lt;=V$1006))),FALSE),OR(ISNUMBER(FIND(";"&amp;UPPER(TRIM(Datos!V610&amp;""))&amp;"=",V$1007)),ISNUMBER(FIND(";"&amp;UPPER(TRIM(Datos!V610&amp;""))&amp;";",V$1007))),OR(UPPER(TRIM(Datos!V610&amp;""))="SÍ",UPPER(TRIM(Datos!V610&amp;""))="SI",UPPER(TRIM(Datos!V610&amp;""))="NO"),IF(ISNUMBER(Datos!V610),AND(OR(V$1005="",Datos!V610&gt;=V$1005),OR(V$1006="",Datos!V610&lt;=V$1006)),FALSE),TRUE))))</f>
        <v>0.0</v>
      </c>
      <c r="W610">
        <f>IF(Datos!W610="",0,IF(AND(W$1008&lt;&gt;"",Datos!W610=W$1008),0,IF(W$1004=0,0,1-CHOOSE(W$1004,IF(ISNUMBER(Datos!W610),AND(OR(W$1005="",Datos!W610&gt;=W$1005),OR(W$1006="",Datos!W610&lt;=W$1006)),FALSE),IF(ISNUMBER(Datos!W610),AND(Datos!W610=INT(Datos!W610),AND(OR(W$1005="",Datos!W610&gt;=W$1005),OR(W$1006="",Datos!W610&lt;=W$1006))),FALSE),OR(ISNUMBER(FIND(";"&amp;UPPER(TRIM(Datos!W610&amp;""))&amp;"=",W$1007)),ISNUMBER(FIND(";"&amp;UPPER(TRIM(Datos!W610&amp;""))&amp;";",W$1007))),OR(UPPER(TRIM(Datos!W610&amp;""))="SÍ",UPPER(TRIM(Datos!W610&amp;""))="SI",UPPER(TRIM(Datos!W610&amp;""))="NO"),IF(ISNUMBER(Datos!W610),AND(OR(W$1005="",Datos!W610&gt;=W$1005),OR(W$1006="",Datos!W610&lt;=W$1006)),FALSE),TRUE))))</f>
        <v>0.0</v>
      </c>
      <c r="X610">
        <f>IF(Datos!X610="",0,IF(AND(X$1008&lt;&gt;"",Datos!X610=X$1008),0,IF(X$1004=0,0,1-CHOOSE(X$1004,IF(ISNUMBER(Datos!X610),AND(OR(X$1005="",Datos!X610&gt;=X$1005),OR(X$1006="",Datos!X610&lt;=X$1006)),FALSE),IF(ISNUMBER(Datos!X610),AND(Datos!X610=INT(Datos!X610),AND(OR(X$1005="",Datos!X610&gt;=X$1005),OR(X$1006="",Datos!X610&lt;=X$1006))),FALSE),OR(ISNUMBER(FIND(";"&amp;UPPER(TRIM(Datos!X610&amp;""))&amp;"=",X$1007)),ISNUMBER(FIND(";"&amp;UPPER(TRIM(Datos!X610&amp;""))&amp;";",X$1007))),OR(UPPER(TRIM(Datos!X610&amp;""))="SÍ",UPPER(TRIM(Datos!X610&amp;""))="SI",UPPER(TRIM(Datos!X610&amp;""))="NO"),IF(ISNUMBER(Datos!X610),AND(OR(X$1005="",Datos!X610&gt;=X$1005),OR(X$1006="",Datos!X610&lt;=X$1006)),FALSE),TRUE))))</f>
        <v>0.0</v>
      </c>
      <c r="Y610">
        <f>IF(Datos!Y610="",0,IF(AND(Y$1008&lt;&gt;"",Datos!Y610=Y$1008),0,IF(Y$1004=0,0,1-CHOOSE(Y$1004,IF(ISNUMBER(Datos!Y610),AND(OR(Y$1005="",Datos!Y610&gt;=Y$1005),OR(Y$1006="",Datos!Y610&lt;=Y$1006)),FALSE),IF(ISNUMBER(Datos!Y610),AND(Datos!Y610=INT(Datos!Y610),AND(OR(Y$1005="",Datos!Y610&gt;=Y$1005),OR(Y$1006="",Datos!Y610&lt;=Y$1006))),FALSE),OR(ISNUMBER(FIND(";"&amp;UPPER(TRIM(Datos!Y610&amp;""))&amp;"=",Y$1007)),ISNUMBER(FIND(";"&amp;UPPER(TRIM(Datos!Y610&amp;""))&amp;";",Y$1007))),OR(UPPER(TRIM(Datos!Y610&amp;""))="SÍ",UPPER(TRIM(Datos!Y610&amp;""))="SI",UPPER(TRIM(Datos!Y610&amp;""))="NO"),IF(ISNUMBER(Datos!Y610),AND(OR(Y$1005="",Datos!Y610&gt;=Y$1005),OR(Y$1006="",Datos!Y610&lt;=Y$1006)),FALSE),TRUE))))</f>
        <v>0.0</v>
      </c>
      <c r="Z610">
        <f>IF(Datos!Z610="",0,IF(AND(Z$1008&lt;&gt;"",Datos!Z610=Z$1008),0,IF(Z$1004=0,0,1-CHOOSE(Z$1004,IF(ISNUMBER(Datos!Z610),AND(OR(Z$1005="",Datos!Z610&gt;=Z$1005),OR(Z$1006="",Datos!Z610&lt;=Z$1006)),FALSE),IF(ISNUMBER(Datos!Z610),AND(Datos!Z610=INT(Datos!Z610),AND(OR(Z$1005="",Datos!Z610&gt;=Z$1005),OR(Z$1006="",Datos!Z610&lt;=Z$1006))),FALSE),OR(ISNUMBER(FIND(";"&amp;UPPER(TRIM(Datos!Z610&amp;""))&amp;"=",Z$1007)),ISNUMBER(FIND(";"&amp;UPPER(TRIM(Datos!Z610&amp;""))&amp;";",Z$1007))),OR(UPPER(TRIM(Datos!Z610&amp;""))="SÍ",UPPER(TRIM(Datos!Z610&amp;""))="SI",UPPER(TRIM(Datos!Z610&amp;""))="NO"),IF(ISNUMBER(Datos!Z610),AND(OR(Z$1005="",Datos!Z610&gt;=Z$1005),OR(Z$1006="",Datos!Z610&lt;=Z$1006)),FALSE),TRUE))))</f>
        <v>0.0</v>
      </c>
      <c r="AA610">
        <f>IF(Datos!AA610="",0,IF(AND(AA$1008&lt;&gt;"",Datos!AA610=AA$1008),0,IF(AA$1004=0,0,1-CHOOSE(AA$1004,IF(ISNUMBER(Datos!AA610),AND(OR(AA$1005="",Datos!AA610&gt;=AA$1005),OR(AA$1006="",Datos!AA610&lt;=AA$1006)),FALSE),IF(ISNUMBER(Datos!AA610),AND(Datos!AA610=INT(Datos!AA610),AND(OR(AA$1005="",Datos!AA610&gt;=AA$1005),OR(AA$1006="",Datos!AA610&lt;=AA$1006))),FALSE),OR(ISNUMBER(FIND(";"&amp;UPPER(TRIM(Datos!AA610&amp;""))&amp;"=",AA$1007)),ISNUMBER(FIND(";"&amp;UPPER(TRIM(Datos!AA610&amp;""))&amp;";",AA$1007))),OR(UPPER(TRIM(Datos!AA610&amp;""))="SÍ",UPPER(TRIM(Datos!AA610&amp;""))="SI",UPPER(TRIM(Datos!AA610&amp;""))="NO"),IF(ISNUMBER(Datos!AA610),AND(OR(AA$1005="",Datos!AA610&gt;=AA$1005),OR(AA$1006="",Datos!AA610&lt;=AA$1006)),FALSE),TRUE))))</f>
        <v>0.0</v>
      </c>
      <c r="AB610">
        <f>IF(Datos!AB610="",0,IF(AND(AB$1008&lt;&gt;"",Datos!AB610=AB$1008),0,IF(AB$1004=0,0,1-CHOOSE(AB$1004,IF(ISNUMBER(Datos!AB610),AND(OR(AB$1005="",Datos!AB610&gt;=AB$1005),OR(AB$1006="",Datos!AB610&lt;=AB$1006)),FALSE),IF(ISNUMBER(Datos!AB610),AND(Datos!AB610=INT(Datos!AB610),AND(OR(AB$1005="",Datos!AB610&gt;=AB$1005),OR(AB$1006="",Datos!AB610&lt;=AB$1006))),FALSE),OR(ISNUMBER(FIND(";"&amp;UPPER(TRIM(Datos!AB610&amp;""))&amp;"=",AB$1007)),ISNUMBER(FIND(";"&amp;UPPER(TRIM(Datos!AB610&amp;""))&amp;";",AB$1007))),OR(UPPER(TRIM(Datos!AB610&amp;""))="SÍ",UPPER(TRIM(Datos!AB610&amp;""))="SI",UPPER(TRIM(Datos!AB610&amp;""))="NO"),IF(ISNUMBER(Datos!AB610),AND(OR(AB$1005="",Datos!AB610&gt;=AB$1005),OR(AB$1006="",Datos!AB610&lt;=AB$1006)),FALSE),TRUE))))</f>
        <v>0.0</v>
      </c>
      <c r="AC610">
        <f>IF(Datos!AC610="",0,IF(AND(AC$1008&lt;&gt;"",Datos!AC610=AC$1008),0,IF(AC$1004=0,0,1-CHOOSE(AC$1004,IF(ISNUMBER(Datos!AC610),AND(OR(AC$1005="",Datos!AC610&gt;=AC$1005),OR(AC$1006="",Datos!AC610&lt;=AC$1006)),FALSE),IF(ISNUMBER(Datos!AC610),AND(Datos!AC610=INT(Datos!AC610),AND(OR(AC$1005="",Datos!AC610&gt;=AC$1005),OR(AC$1006="",Datos!AC610&lt;=AC$1006))),FALSE),OR(ISNUMBER(FIND(";"&amp;UPPER(TRIM(Datos!AC610&amp;""))&amp;"=",AC$1007)),ISNUMBER(FIND(";"&amp;UPPER(TRIM(Datos!AC610&amp;""))&amp;";",AC$1007))),OR(UPPER(TRIM(Datos!AC610&amp;""))="SÍ",UPPER(TRIM(Datos!AC610&amp;""))="SI",UPPER(TRIM(Datos!AC610&amp;""))="NO"),IF(ISNUMBER(Datos!AC610),AND(OR(AC$1005="",Datos!AC610&gt;=AC$1005),OR(AC$1006="",Datos!AC610&lt;=AC$1006)),FALSE),TRUE))))</f>
        <v>0.0</v>
      </c>
      <c r="AD610">
        <f>IF(Datos!AD610="",0,IF(AND(AD$1008&lt;&gt;"",Datos!AD610=AD$1008),0,IF(AD$1004=0,0,1-CHOOSE(AD$1004,IF(ISNUMBER(Datos!AD610),AND(OR(AD$1005="",Datos!AD610&gt;=AD$1005),OR(AD$1006="",Datos!AD610&lt;=AD$1006)),FALSE),IF(ISNUMBER(Datos!AD610),AND(Datos!AD610=INT(Datos!AD610),AND(OR(AD$1005="",Datos!AD610&gt;=AD$1005),OR(AD$1006="",Datos!AD610&lt;=AD$1006))),FALSE),OR(ISNUMBER(FIND(";"&amp;UPPER(TRIM(Datos!AD610&amp;""))&amp;"=",AD$1007)),ISNUMBER(FIND(";"&amp;UPPER(TRIM(Datos!AD610&amp;""))&amp;";",AD$1007))),OR(UPPER(TRIM(Datos!AD610&amp;""))="SÍ",UPPER(TRIM(Datos!AD610&amp;""))="SI",UPPER(TRIM(Datos!AD610&amp;""))="NO"),IF(ISNUMBER(Datos!AD610),AND(OR(AD$1005="",Datos!AD610&gt;=AD$1005),OR(AD$1006="",Datos!AD610&lt;=AD$1006)),FALSE),TRUE))))</f>
        <v>0.0</v>
      </c>
      <c r="AE610">
        <f>IF(Datos!AE610="",0,IF(AND(AE$1008&lt;&gt;"",Datos!AE610=AE$1008),0,IF(AE$1004=0,0,1-CHOOSE(AE$1004,IF(ISNUMBER(Datos!AE610),AND(OR(AE$1005="",Datos!AE610&gt;=AE$1005),OR(AE$1006="",Datos!AE610&lt;=AE$1006)),FALSE),IF(ISNUMBER(Datos!AE610),AND(Datos!AE610=INT(Datos!AE610),AND(OR(AE$1005="",Datos!AE610&gt;=AE$1005),OR(AE$1006="",Datos!AE610&lt;=AE$1006))),FALSE),OR(ISNUMBER(FIND(";"&amp;UPPER(TRIM(Datos!AE610&amp;""))&amp;"=",AE$1007)),ISNUMBER(FIND(";"&amp;UPPER(TRIM(Datos!AE610&amp;""))&amp;";",AE$1007))),OR(UPPER(TRIM(Datos!AE610&amp;""))="SÍ",UPPER(TRIM(Datos!AE610&amp;""))="SI",UPPER(TRIM(Datos!AE610&amp;""))="NO"),IF(ISNUMBER(Datos!AE610),AND(OR(AE$1005="",Datos!AE610&gt;=AE$1005),OR(AE$1006="",Datos!AE610&lt;=AE$1006)),FALSE),TRUE))))</f>
        <v>0.0</v>
      </c>
    </row>
    <row r="611" spans="2:31">
      <c r="B611">
        <f>IF(Datos!B611="",0,IF(AND(B$1008&lt;&gt;"",Datos!B611=B$1008),0,IF(B$1004=0,0,1-CHOOSE(B$1004,IF(ISNUMBER(Datos!B611),AND(OR(B$1005="",Datos!B611&gt;=B$1005),OR(B$1006="",Datos!B611&lt;=B$1006)),FALSE),IF(ISNUMBER(Datos!B611),AND(Datos!B611=INT(Datos!B611),AND(OR(B$1005="",Datos!B611&gt;=B$1005),OR(B$1006="",Datos!B611&lt;=B$1006))),FALSE),OR(ISNUMBER(FIND(";"&amp;UPPER(TRIM(Datos!B611&amp;""))&amp;"=",B$1007)),ISNUMBER(FIND(";"&amp;UPPER(TRIM(Datos!B611&amp;""))&amp;";",B$1007))),OR(UPPER(TRIM(Datos!B611&amp;""))="SÍ",UPPER(TRIM(Datos!B611&amp;""))="SI",UPPER(TRIM(Datos!B611&amp;""))="NO"),IF(ISNUMBER(Datos!B611),AND(OR(B$1005="",Datos!B611&gt;=B$1005),OR(B$1006="",Datos!B611&lt;=B$1006)),FALSE),TRUE))))</f>
        <v>0.0</v>
      </c>
      <c r="C611">
        <f>IF(Datos!C611="",0,IF(AND(C$1008&lt;&gt;"",Datos!C611=C$1008),0,IF(C$1004=0,0,1-CHOOSE(C$1004,IF(ISNUMBER(Datos!C611),AND(OR(C$1005="",Datos!C611&gt;=C$1005),OR(C$1006="",Datos!C611&lt;=C$1006)),FALSE),IF(ISNUMBER(Datos!C611),AND(Datos!C611=INT(Datos!C611),AND(OR(C$1005="",Datos!C611&gt;=C$1005),OR(C$1006="",Datos!C611&lt;=C$1006))),FALSE),OR(ISNUMBER(FIND(";"&amp;UPPER(TRIM(Datos!C611&amp;""))&amp;"=",C$1007)),ISNUMBER(FIND(";"&amp;UPPER(TRIM(Datos!C611&amp;""))&amp;";",C$1007))),OR(UPPER(TRIM(Datos!C611&amp;""))="SÍ",UPPER(TRIM(Datos!C611&amp;""))="SI",UPPER(TRIM(Datos!C611&amp;""))="NO"),IF(ISNUMBER(Datos!C611),AND(OR(C$1005="",Datos!C611&gt;=C$1005),OR(C$1006="",Datos!C611&lt;=C$1006)),FALSE),TRUE))))</f>
        <v>0.0</v>
      </c>
      <c r="D611">
        <f>IF(Datos!D611="",0,IF(AND(D$1008&lt;&gt;"",Datos!D611=D$1008),0,IF(D$1004=0,0,1-CHOOSE(D$1004,IF(ISNUMBER(Datos!D611),AND(OR(D$1005="",Datos!D611&gt;=D$1005),OR(D$1006="",Datos!D611&lt;=D$1006)),FALSE),IF(ISNUMBER(Datos!D611),AND(Datos!D611=INT(Datos!D611),AND(OR(D$1005="",Datos!D611&gt;=D$1005),OR(D$1006="",Datos!D611&lt;=D$1006))),FALSE),OR(ISNUMBER(FIND(";"&amp;UPPER(TRIM(Datos!D611&amp;""))&amp;"=",D$1007)),ISNUMBER(FIND(";"&amp;UPPER(TRIM(Datos!D611&amp;""))&amp;";",D$1007))),OR(UPPER(TRIM(Datos!D611&amp;""))="SÍ",UPPER(TRIM(Datos!D611&amp;""))="SI",UPPER(TRIM(Datos!D611&amp;""))="NO"),IF(ISNUMBER(Datos!D611),AND(OR(D$1005="",Datos!D611&gt;=D$1005),OR(D$1006="",Datos!D611&lt;=D$1006)),FALSE),TRUE))))</f>
        <v>0.0</v>
      </c>
      <c r="E611">
        <f>IF(Datos!E611="",0,IF(AND(E$1008&lt;&gt;"",Datos!E611=E$1008),0,IF(E$1004=0,0,1-CHOOSE(E$1004,IF(ISNUMBER(Datos!E611),AND(OR(E$1005="",Datos!E611&gt;=E$1005),OR(E$1006="",Datos!E611&lt;=E$1006)),FALSE),IF(ISNUMBER(Datos!E611),AND(Datos!E611=INT(Datos!E611),AND(OR(E$1005="",Datos!E611&gt;=E$1005),OR(E$1006="",Datos!E611&lt;=E$1006))),FALSE),OR(ISNUMBER(FIND(";"&amp;UPPER(TRIM(Datos!E611&amp;""))&amp;"=",E$1007)),ISNUMBER(FIND(";"&amp;UPPER(TRIM(Datos!E611&amp;""))&amp;";",E$1007))),OR(UPPER(TRIM(Datos!E611&amp;""))="SÍ",UPPER(TRIM(Datos!E611&amp;""))="SI",UPPER(TRIM(Datos!E611&amp;""))="NO"),IF(ISNUMBER(Datos!E611),AND(OR(E$1005="",Datos!E611&gt;=E$1005),OR(E$1006="",Datos!E611&lt;=E$1006)),FALSE),TRUE))))</f>
        <v>0.0</v>
      </c>
      <c r="F611">
        <f>IF(Datos!F611="",0,IF(AND(F$1008&lt;&gt;"",Datos!F611=F$1008),0,IF(F$1004=0,0,1-CHOOSE(F$1004,IF(ISNUMBER(Datos!F611),AND(OR(F$1005="",Datos!F611&gt;=F$1005),OR(F$1006="",Datos!F611&lt;=F$1006)),FALSE),IF(ISNUMBER(Datos!F611),AND(Datos!F611=INT(Datos!F611),AND(OR(F$1005="",Datos!F611&gt;=F$1005),OR(F$1006="",Datos!F611&lt;=F$1006))),FALSE),OR(ISNUMBER(FIND(";"&amp;UPPER(TRIM(Datos!F611&amp;""))&amp;"=",F$1007)),ISNUMBER(FIND(";"&amp;UPPER(TRIM(Datos!F611&amp;""))&amp;";",F$1007))),OR(UPPER(TRIM(Datos!F611&amp;""))="SÍ",UPPER(TRIM(Datos!F611&amp;""))="SI",UPPER(TRIM(Datos!F611&amp;""))="NO"),IF(ISNUMBER(Datos!F611),AND(OR(F$1005="",Datos!F611&gt;=F$1005),OR(F$1006="",Datos!F611&lt;=F$1006)),FALSE),TRUE))))</f>
        <v>0.0</v>
      </c>
      <c r="G611">
        <f>IF(Datos!G611="",0,IF(AND(G$1008&lt;&gt;"",Datos!G611=G$1008),0,IF(G$1004=0,0,1-CHOOSE(G$1004,IF(ISNUMBER(Datos!G611),AND(OR(G$1005="",Datos!G611&gt;=G$1005),OR(G$1006="",Datos!G611&lt;=G$1006)),FALSE),IF(ISNUMBER(Datos!G611),AND(Datos!G611=INT(Datos!G611),AND(OR(G$1005="",Datos!G611&gt;=G$1005),OR(G$1006="",Datos!G611&lt;=G$1006))),FALSE),OR(ISNUMBER(FIND(";"&amp;UPPER(TRIM(Datos!G611&amp;""))&amp;"=",G$1007)),ISNUMBER(FIND(";"&amp;UPPER(TRIM(Datos!G611&amp;""))&amp;";",G$1007))),OR(UPPER(TRIM(Datos!G611&amp;""))="SÍ",UPPER(TRIM(Datos!G611&amp;""))="SI",UPPER(TRIM(Datos!G611&amp;""))="NO"),IF(ISNUMBER(Datos!G611),AND(OR(G$1005="",Datos!G611&gt;=G$1005),OR(G$1006="",Datos!G611&lt;=G$1006)),FALSE),TRUE))))</f>
        <v>0.0</v>
      </c>
      <c r="H611">
        <f>IF(Datos!H611="",0,IF(AND(H$1008&lt;&gt;"",Datos!H611=H$1008),0,IF(H$1004=0,0,1-CHOOSE(H$1004,IF(ISNUMBER(Datos!H611),AND(OR(H$1005="",Datos!H611&gt;=H$1005),OR(H$1006="",Datos!H611&lt;=H$1006)),FALSE),IF(ISNUMBER(Datos!H611),AND(Datos!H611=INT(Datos!H611),AND(OR(H$1005="",Datos!H611&gt;=H$1005),OR(H$1006="",Datos!H611&lt;=H$1006))),FALSE),OR(ISNUMBER(FIND(";"&amp;UPPER(TRIM(Datos!H611&amp;""))&amp;"=",H$1007)),ISNUMBER(FIND(";"&amp;UPPER(TRIM(Datos!H611&amp;""))&amp;";",H$1007))),OR(UPPER(TRIM(Datos!H611&amp;""))="SÍ",UPPER(TRIM(Datos!H611&amp;""))="SI",UPPER(TRIM(Datos!H611&amp;""))="NO"),IF(ISNUMBER(Datos!H611),AND(OR(H$1005="",Datos!H611&gt;=H$1005),OR(H$1006="",Datos!H611&lt;=H$1006)),FALSE),TRUE))))</f>
        <v>0.0</v>
      </c>
      <c r="I611">
        <f>IF(Datos!I611="",0,IF(AND(I$1008&lt;&gt;"",Datos!I611=I$1008),0,IF(I$1004=0,0,1-CHOOSE(I$1004,IF(ISNUMBER(Datos!I611),AND(OR(I$1005="",Datos!I611&gt;=I$1005),OR(I$1006="",Datos!I611&lt;=I$1006)),FALSE),IF(ISNUMBER(Datos!I611),AND(Datos!I611=INT(Datos!I611),AND(OR(I$1005="",Datos!I611&gt;=I$1005),OR(I$1006="",Datos!I611&lt;=I$1006))),FALSE),OR(ISNUMBER(FIND(";"&amp;UPPER(TRIM(Datos!I611&amp;""))&amp;"=",I$1007)),ISNUMBER(FIND(";"&amp;UPPER(TRIM(Datos!I611&amp;""))&amp;";",I$1007))),OR(UPPER(TRIM(Datos!I611&amp;""))="SÍ",UPPER(TRIM(Datos!I611&amp;""))="SI",UPPER(TRIM(Datos!I611&amp;""))="NO"),IF(ISNUMBER(Datos!I611),AND(OR(I$1005="",Datos!I611&gt;=I$1005),OR(I$1006="",Datos!I611&lt;=I$1006)),FALSE),TRUE))))</f>
        <v>0.0</v>
      </c>
      <c r="J611">
        <f>IF(Datos!J611="",0,IF(AND(J$1008&lt;&gt;"",Datos!J611=J$1008),0,IF(J$1004=0,0,1-CHOOSE(J$1004,IF(ISNUMBER(Datos!J611),AND(OR(J$1005="",Datos!J611&gt;=J$1005),OR(J$1006="",Datos!J611&lt;=J$1006)),FALSE),IF(ISNUMBER(Datos!J611),AND(Datos!J611=INT(Datos!J611),AND(OR(J$1005="",Datos!J611&gt;=J$1005),OR(J$1006="",Datos!J611&lt;=J$1006))),FALSE),OR(ISNUMBER(FIND(";"&amp;UPPER(TRIM(Datos!J611&amp;""))&amp;"=",J$1007)),ISNUMBER(FIND(";"&amp;UPPER(TRIM(Datos!J611&amp;""))&amp;";",J$1007))),OR(UPPER(TRIM(Datos!J611&amp;""))="SÍ",UPPER(TRIM(Datos!J611&amp;""))="SI",UPPER(TRIM(Datos!J611&amp;""))="NO"),IF(ISNUMBER(Datos!J611),AND(OR(J$1005="",Datos!J611&gt;=J$1005),OR(J$1006="",Datos!J611&lt;=J$1006)),FALSE),TRUE))))</f>
        <v>0.0</v>
      </c>
      <c r="K611">
        <f>IF(Datos!K611="",0,IF(AND(K$1008&lt;&gt;"",Datos!K611=K$1008),0,IF(K$1004=0,0,1-CHOOSE(K$1004,IF(ISNUMBER(Datos!K611),AND(OR(K$1005="",Datos!K611&gt;=K$1005),OR(K$1006="",Datos!K611&lt;=K$1006)),FALSE),IF(ISNUMBER(Datos!K611),AND(Datos!K611=INT(Datos!K611),AND(OR(K$1005="",Datos!K611&gt;=K$1005),OR(K$1006="",Datos!K611&lt;=K$1006))),FALSE),OR(ISNUMBER(FIND(";"&amp;UPPER(TRIM(Datos!K611&amp;""))&amp;"=",K$1007)),ISNUMBER(FIND(";"&amp;UPPER(TRIM(Datos!K611&amp;""))&amp;";",K$1007))),OR(UPPER(TRIM(Datos!K611&amp;""))="SÍ",UPPER(TRIM(Datos!K611&amp;""))="SI",UPPER(TRIM(Datos!K611&amp;""))="NO"),IF(ISNUMBER(Datos!K611),AND(OR(K$1005="",Datos!K611&gt;=K$1005),OR(K$1006="",Datos!K611&lt;=K$1006)),FALSE),TRUE))))</f>
        <v>0.0</v>
      </c>
      <c r="L611">
        <f>IF(Datos!L611="",0,IF(AND(L$1008&lt;&gt;"",Datos!L611=L$1008),0,IF(L$1004=0,0,1-CHOOSE(L$1004,IF(ISNUMBER(Datos!L611),AND(OR(L$1005="",Datos!L611&gt;=L$1005),OR(L$1006="",Datos!L611&lt;=L$1006)),FALSE),IF(ISNUMBER(Datos!L611),AND(Datos!L611=INT(Datos!L611),AND(OR(L$1005="",Datos!L611&gt;=L$1005),OR(L$1006="",Datos!L611&lt;=L$1006))),FALSE),OR(ISNUMBER(FIND(";"&amp;UPPER(TRIM(Datos!L611&amp;""))&amp;"=",L$1007)),ISNUMBER(FIND(";"&amp;UPPER(TRIM(Datos!L611&amp;""))&amp;";",L$1007))),OR(UPPER(TRIM(Datos!L611&amp;""))="SÍ",UPPER(TRIM(Datos!L611&amp;""))="SI",UPPER(TRIM(Datos!L611&amp;""))="NO"),IF(ISNUMBER(Datos!L611),AND(OR(L$1005="",Datos!L611&gt;=L$1005),OR(L$1006="",Datos!L611&lt;=L$1006)),FALSE),TRUE))))</f>
        <v>0.0</v>
      </c>
      <c r="M611">
        <f>IF(Datos!M611="",0,IF(AND(M$1008&lt;&gt;"",Datos!M611=M$1008),0,IF(M$1004=0,0,1-CHOOSE(M$1004,IF(ISNUMBER(Datos!M611),AND(OR(M$1005="",Datos!M611&gt;=M$1005),OR(M$1006="",Datos!M611&lt;=M$1006)),FALSE),IF(ISNUMBER(Datos!M611),AND(Datos!M611=INT(Datos!M611),AND(OR(M$1005="",Datos!M611&gt;=M$1005),OR(M$1006="",Datos!M611&lt;=M$1006))),FALSE),OR(ISNUMBER(FIND(";"&amp;UPPER(TRIM(Datos!M611&amp;""))&amp;"=",M$1007)),ISNUMBER(FIND(";"&amp;UPPER(TRIM(Datos!M611&amp;""))&amp;";",M$1007))),OR(UPPER(TRIM(Datos!M611&amp;""))="SÍ",UPPER(TRIM(Datos!M611&amp;""))="SI",UPPER(TRIM(Datos!M611&amp;""))="NO"),IF(ISNUMBER(Datos!M611),AND(OR(M$1005="",Datos!M611&gt;=M$1005),OR(M$1006="",Datos!M611&lt;=M$1006)),FALSE),TRUE))))</f>
        <v>0.0</v>
      </c>
      <c r="N611">
        <f>IF(Datos!N611="",0,IF(AND(N$1008&lt;&gt;"",Datos!N611=N$1008),0,IF(N$1004=0,0,1-CHOOSE(N$1004,IF(ISNUMBER(Datos!N611),AND(OR(N$1005="",Datos!N611&gt;=N$1005),OR(N$1006="",Datos!N611&lt;=N$1006)),FALSE),IF(ISNUMBER(Datos!N611),AND(Datos!N611=INT(Datos!N611),AND(OR(N$1005="",Datos!N611&gt;=N$1005),OR(N$1006="",Datos!N611&lt;=N$1006))),FALSE),OR(ISNUMBER(FIND(";"&amp;UPPER(TRIM(Datos!N611&amp;""))&amp;"=",N$1007)),ISNUMBER(FIND(";"&amp;UPPER(TRIM(Datos!N611&amp;""))&amp;";",N$1007))),OR(UPPER(TRIM(Datos!N611&amp;""))="SÍ",UPPER(TRIM(Datos!N611&amp;""))="SI",UPPER(TRIM(Datos!N611&amp;""))="NO"),IF(ISNUMBER(Datos!N611),AND(OR(N$1005="",Datos!N611&gt;=N$1005),OR(N$1006="",Datos!N611&lt;=N$1006)),FALSE),TRUE))))</f>
        <v>0.0</v>
      </c>
      <c r="O611">
        <f>IF(Datos!O611="",0,IF(AND(O$1008&lt;&gt;"",Datos!O611=O$1008),0,IF(O$1004=0,0,1-CHOOSE(O$1004,IF(ISNUMBER(Datos!O611),AND(OR(O$1005="",Datos!O611&gt;=O$1005),OR(O$1006="",Datos!O611&lt;=O$1006)),FALSE),IF(ISNUMBER(Datos!O611),AND(Datos!O611=INT(Datos!O611),AND(OR(O$1005="",Datos!O611&gt;=O$1005),OR(O$1006="",Datos!O611&lt;=O$1006))),FALSE),OR(ISNUMBER(FIND(";"&amp;UPPER(TRIM(Datos!O611&amp;""))&amp;"=",O$1007)),ISNUMBER(FIND(";"&amp;UPPER(TRIM(Datos!O611&amp;""))&amp;";",O$1007))),OR(UPPER(TRIM(Datos!O611&amp;""))="SÍ",UPPER(TRIM(Datos!O611&amp;""))="SI",UPPER(TRIM(Datos!O611&amp;""))="NO"),IF(ISNUMBER(Datos!O611),AND(OR(O$1005="",Datos!O611&gt;=O$1005),OR(O$1006="",Datos!O611&lt;=O$1006)),FALSE),TRUE))))</f>
        <v>0.0</v>
      </c>
      <c r="P611">
        <f>IF(Datos!P611="",0,IF(AND(P$1008&lt;&gt;"",Datos!P611=P$1008),0,IF(P$1004=0,0,1-CHOOSE(P$1004,IF(ISNUMBER(Datos!P611),AND(OR(P$1005="",Datos!P611&gt;=P$1005),OR(P$1006="",Datos!P611&lt;=P$1006)),FALSE),IF(ISNUMBER(Datos!P611),AND(Datos!P611=INT(Datos!P611),AND(OR(P$1005="",Datos!P611&gt;=P$1005),OR(P$1006="",Datos!P611&lt;=P$1006))),FALSE),OR(ISNUMBER(FIND(";"&amp;UPPER(TRIM(Datos!P611&amp;""))&amp;"=",P$1007)),ISNUMBER(FIND(";"&amp;UPPER(TRIM(Datos!P611&amp;""))&amp;";",P$1007))),OR(UPPER(TRIM(Datos!P611&amp;""))="SÍ",UPPER(TRIM(Datos!P611&amp;""))="SI",UPPER(TRIM(Datos!P611&amp;""))="NO"),IF(ISNUMBER(Datos!P611),AND(OR(P$1005="",Datos!P611&gt;=P$1005),OR(P$1006="",Datos!P611&lt;=P$1006)),FALSE),TRUE))))</f>
        <v>0.0</v>
      </c>
      <c r="Q611">
        <f>IF(Datos!Q611="",0,IF(AND(Q$1008&lt;&gt;"",Datos!Q611=Q$1008),0,IF(Q$1004=0,0,1-CHOOSE(Q$1004,IF(ISNUMBER(Datos!Q611),AND(OR(Q$1005="",Datos!Q611&gt;=Q$1005),OR(Q$1006="",Datos!Q611&lt;=Q$1006)),FALSE),IF(ISNUMBER(Datos!Q611),AND(Datos!Q611=INT(Datos!Q611),AND(OR(Q$1005="",Datos!Q611&gt;=Q$1005),OR(Q$1006="",Datos!Q611&lt;=Q$1006))),FALSE),OR(ISNUMBER(FIND(";"&amp;UPPER(TRIM(Datos!Q611&amp;""))&amp;"=",Q$1007)),ISNUMBER(FIND(";"&amp;UPPER(TRIM(Datos!Q611&amp;""))&amp;";",Q$1007))),OR(UPPER(TRIM(Datos!Q611&amp;""))="SÍ",UPPER(TRIM(Datos!Q611&amp;""))="SI",UPPER(TRIM(Datos!Q611&amp;""))="NO"),IF(ISNUMBER(Datos!Q611),AND(OR(Q$1005="",Datos!Q611&gt;=Q$1005),OR(Q$1006="",Datos!Q611&lt;=Q$1006)),FALSE),TRUE))))</f>
        <v>0.0</v>
      </c>
      <c r="R611">
        <f>IF(Datos!R611="",0,IF(AND(R$1008&lt;&gt;"",Datos!R611=R$1008),0,IF(R$1004=0,0,1-CHOOSE(R$1004,IF(ISNUMBER(Datos!R611),AND(OR(R$1005="",Datos!R611&gt;=R$1005),OR(R$1006="",Datos!R611&lt;=R$1006)),FALSE),IF(ISNUMBER(Datos!R611),AND(Datos!R611=INT(Datos!R611),AND(OR(R$1005="",Datos!R611&gt;=R$1005),OR(R$1006="",Datos!R611&lt;=R$1006))),FALSE),OR(ISNUMBER(FIND(";"&amp;UPPER(TRIM(Datos!R611&amp;""))&amp;"=",R$1007)),ISNUMBER(FIND(";"&amp;UPPER(TRIM(Datos!R611&amp;""))&amp;";",R$1007))),OR(UPPER(TRIM(Datos!R611&amp;""))="SÍ",UPPER(TRIM(Datos!R611&amp;""))="SI",UPPER(TRIM(Datos!R611&amp;""))="NO"),IF(ISNUMBER(Datos!R611),AND(OR(R$1005="",Datos!R611&gt;=R$1005),OR(R$1006="",Datos!R611&lt;=R$1006)),FALSE),TRUE))))</f>
        <v>0.0</v>
      </c>
      <c r="S611">
        <f>IF(Datos!S611="",0,IF(AND(S$1008&lt;&gt;"",Datos!S611=S$1008),0,IF(S$1004=0,0,1-CHOOSE(S$1004,IF(ISNUMBER(Datos!S611),AND(OR(S$1005="",Datos!S611&gt;=S$1005),OR(S$1006="",Datos!S611&lt;=S$1006)),FALSE),IF(ISNUMBER(Datos!S611),AND(Datos!S611=INT(Datos!S611),AND(OR(S$1005="",Datos!S611&gt;=S$1005),OR(S$1006="",Datos!S611&lt;=S$1006))),FALSE),OR(ISNUMBER(FIND(";"&amp;UPPER(TRIM(Datos!S611&amp;""))&amp;"=",S$1007)),ISNUMBER(FIND(";"&amp;UPPER(TRIM(Datos!S611&amp;""))&amp;";",S$1007))),OR(UPPER(TRIM(Datos!S611&amp;""))="SÍ",UPPER(TRIM(Datos!S611&amp;""))="SI",UPPER(TRIM(Datos!S611&amp;""))="NO"),IF(ISNUMBER(Datos!S611),AND(OR(S$1005="",Datos!S611&gt;=S$1005),OR(S$1006="",Datos!S611&lt;=S$1006)),FALSE),TRUE))))</f>
        <v>0.0</v>
      </c>
      <c r="T611">
        <f>IF(Datos!T611="",0,IF(AND(T$1008&lt;&gt;"",Datos!T611=T$1008),0,IF(T$1004=0,0,1-CHOOSE(T$1004,IF(ISNUMBER(Datos!T611),AND(OR(T$1005="",Datos!T611&gt;=T$1005),OR(T$1006="",Datos!T611&lt;=T$1006)),FALSE),IF(ISNUMBER(Datos!T611),AND(Datos!T611=INT(Datos!T611),AND(OR(T$1005="",Datos!T611&gt;=T$1005),OR(T$1006="",Datos!T611&lt;=T$1006))),FALSE),OR(ISNUMBER(FIND(";"&amp;UPPER(TRIM(Datos!T611&amp;""))&amp;"=",T$1007)),ISNUMBER(FIND(";"&amp;UPPER(TRIM(Datos!T611&amp;""))&amp;";",T$1007))),OR(UPPER(TRIM(Datos!T611&amp;""))="SÍ",UPPER(TRIM(Datos!T611&amp;""))="SI",UPPER(TRIM(Datos!T611&amp;""))="NO"),IF(ISNUMBER(Datos!T611),AND(OR(T$1005="",Datos!T611&gt;=T$1005),OR(T$1006="",Datos!T611&lt;=T$1006)),FALSE),TRUE))))</f>
        <v>0.0</v>
      </c>
      <c r="U611">
        <f>IF(Datos!U611="",0,IF(AND(U$1008&lt;&gt;"",Datos!U611=U$1008),0,IF(U$1004=0,0,1-CHOOSE(U$1004,IF(ISNUMBER(Datos!U611),AND(OR(U$1005="",Datos!U611&gt;=U$1005),OR(U$1006="",Datos!U611&lt;=U$1006)),FALSE),IF(ISNUMBER(Datos!U611),AND(Datos!U611=INT(Datos!U611),AND(OR(U$1005="",Datos!U611&gt;=U$1005),OR(U$1006="",Datos!U611&lt;=U$1006))),FALSE),OR(ISNUMBER(FIND(";"&amp;UPPER(TRIM(Datos!U611&amp;""))&amp;"=",U$1007)),ISNUMBER(FIND(";"&amp;UPPER(TRIM(Datos!U611&amp;""))&amp;";",U$1007))),OR(UPPER(TRIM(Datos!U611&amp;""))="SÍ",UPPER(TRIM(Datos!U611&amp;""))="SI",UPPER(TRIM(Datos!U611&amp;""))="NO"),IF(ISNUMBER(Datos!U611),AND(OR(U$1005="",Datos!U611&gt;=U$1005),OR(U$1006="",Datos!U611&lt;=U$1006)),FALSE),TRUE))))</f>
        <v>0.0</v>
      </c>
      <c r="V611">
        <f>IF(Datos!V611="",0,IF(AND(V$1008&lt;&gt;"",Datos!V611=V$1008),0,IF(V$1004=0,0,1-CHOOSE(V$1004,IF(ISNUMBER(Datos!V611),AND(OR(V$1005="",Datos!V611&gt;=V$1005),OR(V$1006="",Datos!V611&lt;=V$1006)),FALSE),IF(ISNUMBER(Datos!V611),AND(Datos!V611=INT(Datos!V611),AND(OR(V$1005="",Datos!V611&gt;=V$1005),OR(V$1006="",Datos!V611&lt;=V$1006))),FALSE),OR(ISNUMBER(FIND(";"&amp;UPPER(TRIM(Datos!V611&amp;""))&amp;"=",V$1007)),ISNUMBER(FIND(";"&amp;UPPER(TRIM(Datos!V611&amp;""))&amp;";",V$1007))),OR(UPPER(TRIM(Datos!V611&amp;""))="SÍ",UPPER(TRIM(Datos!V611&amp;""))="SI",UPPER(TRIM(Datos!V611&amp;""))="NO"),IF(ISNUMBER(Datos!V611),AND(OR(V$1005="",Datos!V611&gt;=V$1005),OR(V$1006="",Datos!V611&lt;=V$1006)),FALSE),TRUE))))</f>
        <v>0.0</v>
      </c>
      <c r="W611">
        <f>IF(Datos!W611="",0,IF(AND(W$1008&lt;&gt;"",Datos!W611=W$1008),0,IF(W$1004=0,0,1-CHOOSE(W$1004,IF(ISNUMBER(Datos!W611),AND(OR(W$1005="",Datos!W611&gt;=W$1005),OR(W$1006="",Datos!W611&lt;=W$1006)),FALSE),IF(ISNUMBER(Datos!W611),AND(Datos!W611=INT(Datos!W611),AND(OR(W$1005="",Datos!W611&gt;=W$1005),OR(W$1006="",Datos!W611&lt;=W$1006))),FALSE),OR(ISNUMBER(FIND(";"&amp;UPPER(TRIM(Datos!W611&amp;""))&amp;"=",W$1007)),ISNUMBER(FIND(";"&amp;UPPER(TRIM(Datos!W611&amp;""))&amp;";",W$1007))),OR(UPPER(TRIM(Datos!W611&amp;""))="SÍ",UPPER(TRIM(Datos!W611&amp;""))="SI",UPPER(TRIM(Datos!W611&amp;""))="NO"),IF(ISNUMBER(Datos!W611),AND(OR(W$1005="",Datos!W611&gt;=W$1005),OR(W$1006="",Datos!W611&lt;=W$1006)),FALSE),TRUE))))</f>
        <v>0.0</v>
      </c>
      <c r="X611">
        <f>IF(Datos!X611="",0,IF(AND(X$1008&lt;&gt;"",Datos!X611=X$1008),0,IF(X$1004=0,0,1-CHOOSE(X$1004,IF(ISNUMBER(Datos!X611),AND(OR(X$1005="",Datos!X611&gt;=X$1005),OR(X$1006="",Datos!X611&lt;=X$1006)),FALSE),IF(ISNUMBER(Datos!X611),AND(Datos!X611=INT(Datos!X611),AND(OR(X$1005="",Datos!X611&gt;=X$1005),OR(X$1006="",Datos!X611&lt;=X$1006))),FALSE),OR(ISNUMBER(FIND(";"&amp;UPPER(TRIM(Datos!X611&amp;""))&amp;"=",X$1007)),ISNUMBER(FIND(";"&amp;UPPER(TRIM(Datos!X611&amp;""))&amp;";",X$1007))),OR(UPPER(TRIM(Datos!X611&amp;""))="SÍ",UPPER(TRIM(Datos!X611&amp;""))="SI",UPPER(TRIM(Datos!X611&amp;""))="NO"),IF(ISNUMBER(Datos!X611),AND(OR(X$1005="",Datos!X611&gt;=X$1005),OR(X$1006="",Datos!X611&lt;=X$1006)),FALSE),TRUE))))</f>
        <v>0.0</v>
      </c>
      <c r="Y611">
        <f>IF(Datos!Y611="",0,IF(AND(Y$1008&lt;&gt;"",Datos!Y611=Y$1008),0,IF(Y$1004=0,0,1-CHOOSE(Y$1004,IF(ISNUMBER(Datos!Y611),AND(OR(Y$1005="",Datos!Y611&gt;=Y$1005),OR(Y$1006="",Datos!Y611&lt;=Y$1006)),FALSE),IF(ISNUMBER(Datos!Y611),AND(Datos!Y611=INT(Datos!Y611),AND(OR(Y$1005="",Datos!Y611&gt;=Y$1005),OR(Y$1006="",Datos!Y611&lt;=Y$1006))),FALSE),OR(ISNUMBER(FIND(";"&amp;UPPER(TRIM(Datos!Y611&amp;""))&amp;"=",Y$1007)),ISNUMBER(FIND(";"&amp;UPPER(TRIM(Datos!Y611&amp;""))&amp;";",Y$1007))),OR(UPPER(TRIM(Datos!Y611&amp;""))="SÍ",UPPER(TRIM(Datos!Y611&amp;""))="SI",UPPER(TRIM(Datos!Y611&amp;""))="NO"),IF(ISNUMBER(Datos!Y611),AND(OR(Y$1005="",Datos!Y611&gt;=Y$1005),OR(Y$1006="",Datos!Y611&lt;=Y$1006)),FALSE),TRUE))))</f>
        <v>0.0</v>
      </c>
      <c r="Z611">
        <f>IF(Datos!Z611="",0,IF(AND(Z$1008&lt;&gt;"",Datos!Z611=Z$1008),0,IF(Z$1004=0,0,1-CHOOSE(Z$1004,IF(ISNUMBER(Datos!Z611),AND(OR(Z$1005="",Datos!Z611&gt;=Z$1005),OR(Z$1006="",Datos!Z611&lt;=Z$1006)),FALSE),IF(ISNUMBER(Datos!Z611),AND(Datos!Z611=INT(Datos!Z611),AND(OR(Z$1005="",Datos!Z611&gt;=Z$1005),OR(Z$1006="",Datos!Z611&lt;=Z$1006))),FALSE),OR(ISNUMBER(FIND(";"&amp;UPPER(TRIM(Datos!Z611&amp;""))&amp;"=",Z$1007)),ISNUMBER(FIND(";"&amp;UPPER(TRIM(Datos!Z611&amp;""))&amp;";",Z$1007))),OR(UPPER(TRIM(Datos!Z611&amp;""))="SÍ",UPPER(TRIM(Datos!Z611&amp;""))="SI",UPPER(TRIM(Datos!Z611&amp;""))="NO"),IF(ISNUMBER(Datos!Z611),AND(OR(Z$1005="",Datos!Z611&gt;=Z$1005),OR(Z$1006="",Datos!Z611&lt;=Z$1006)),FALSE),TRUE))))</f>
        <v>0.0</v>
      </c>
      <c r="AA611">
        <f>IF(Datos!AA611="",0,IF(AND(AA$1008&lt;&gt;"",Datos!AA611=AA$1008),0,IF(AA$1004=0,0,1-CHOOSE(AA$1004,IF(ISNUMBER(Datos!AA611),AND(OR(AA$1005="",Datos!AA611&gt;=AA$1005),OR(AA$1006="",Datos!AA611&lt;=AA$1006)),FALSE),IF(ISNUMBER(Datos!AA611),AND(Datos!AA611=INT(Datos!AA611),AND(OR(AA$1005="",Datos!AA611&gt;=AA$1005),OR(AA$1006="",Datos!AA611&lt;=AA$1006))),FALSE),OR(ISNUMBER(FIND(";"&amp;UPPER(TRIM(Datos!AA611&amp;""))&amp;"=",AA$1007)),ISNUMBER(FIND(";"&amp;UPPER(TRIM(Datos!AA611&amp;""))&amp;";",AA$1007))),OR(UPPER(TRIM(Datos!AA611&amp;""))="SÍ",UPPER(TRIM(Datos!AA611&amp;""))="SI",UPPER(TRIM(Datos!AA611&amp;""))="NO"),IF(ISNUMBER(Datos!AA611),AND(OR(AA$1005="",Datos!AA611&gt;=AA$1005),OR(AA$1006="",Datos!AA611&lt;=AA$1006)),FALSE),TRUE))))</f>
        <v>0.0</v>
      </c>
      <c r="AB611">
        <f>IF(Datos!AB611="",0,IF(AND(AB$1008&lt;&gt;"",Datos!AB611=AB$1008),0,IF(AB$1004=0,0,1-CHOOSE(AB$1004,IF(ISNUMBER(Datos!AB611),AND(OR(AB$1005="",Datos!AB611&gt;=AB$1005),OR(AB$1006="",Datos!AB611&lt;=AB$1006)),FALSE),IF(ISNUMBER(Datos!AB611),AND(Datos!AB611=INT(Datos!AB611),AND(OR(AB$1005="",Datos!AB611&gt;=AB$1005),OR(AB$1006="",Datos!AB611&lt;=AB$1006))),FALSE),OR(ISNUMBER(FIND(";"&amp;UPPER(TRIM(Datos!AB611&amp;""))&amp;"=",AB$1007)),ISNUMBER(FIND(";"&amp;UPPER(TRIM(Datos!AB611&amp;""))&amp;";",AB$1007))),OR(UPPER(TRIM(Datos!AB611&amp;""))="SÍ",UPPER(TRIM(Datos!AB611&amp;""))="SI",UPPER(TRIM(Datos!AB611&amp;""))="NO"),IF(ISNUMBER(Datos!AB611),AND(OR(AB$1005="",Datos!AB611&gt;=AB$1005),OR(AB$1006="",Datos!AB611&lt;=AB$1006)),FALSE),TRUE))))</f>
        <v>0.0</v>
      </c>
      <c r="AC611">
        <f>IF(Datos!AC611="",0,IF(AND(AC$1008&lt;&gt;"",Datos!AC611=AC$1008),0,IF(AC$1004=0,0,1-CHOOSE(AC$1004,IF(ISNUMBER(Datos!AC611),AND(OR(AC$1005="",Datos!AC611&gt;=AC$1005),OR(AC$1006="",Datos!AC611&lt;=AC$1006)),FALSE),IF(ISNUMBER(Datos!AC611),AND(Datos!AC611=INT(Datos!AC611),AND(OR(AC$1005="",Datos!AC611&gt;=AC$1005),OR(AC$1006="",Datos!AC611&lt;=AC$1006))),FALSE),OR(ISNUMBER(FIND(";"&amp;UPPER(TRIM(Datos!AC611&amp;""))&amp;"=",AC$1007)),ISNUMBER(FIND(";"&amp;UPPER(TRIM(Datos!AC611&amp;""))&amp;";",AC$1007))),OR(UPPER(TRIM(Datos!AC611&amp;""))="SÍ",UPPER(TRIM(Datos!AC611&amp;""))="SI",UPPER(TRIM(Datos!AC611&amp;""))="NO"),IF(ISNUMBER(Datos!AC611),AND(OR(AC$1005="",Datos!AC611&gt;=AC$1005),OR(AC$1006="",Datos!AC611&lt;=AC$1006)),FALSE),TRUE))))</f>
        <v>0.0</v>
      </c>
      <c r="AD611">
        <f>IF(Datos!AD611="",0,IF(AND(AD$1008&lt;&gt;"",Datos!AD611=AD$1008),0,IF(AD$1004=0,0,1-CHOOSE(AD$1004,IF(ISNUMBER(Datos!AD611),AND(OR(AD$1005="",Datos!AD611&gt;=AD$1005),OR(AD$1006="",Datos!AD611&lt;=AD$1006)),FALSE),IF(ISNUMBER(Datos!AD611),AND(Datos!AD611=INT(Datos!AD611),AND(OR(AD$1005="",Datos!AD611&gt;=AD$1005),OR(AD$1006="",Datos!AD611&lt;=AD$1006))),FALSE),OR(ISNUMBER(FIND(";"&amp;UPPER(TRIM(Datos!AD611&amp;""))&amp;"=",AD$1007)),ISNUMBER(FIND(";"&amp;UPPER(TRIM(Datos!AD611&amp;""))&amp;";",AD$1007))),OR(UPPER(TRIM(Datos!AD611&amp;""))="SÍ",UPPER(TRIM(Datos!AD611&amp;""))="SI",UPPER(TRIM(Datos!AD611&amp;""))="NO"),IF(ISNUMBER(Datos!AD611),AND(OR(AD$1005="",Datos!AD611&gt;=AD$1005),OR(AD$1006="",Datos!AD611&lt;=AD$1006)),FALSE),TRUE))))</f>
        <v>0.0</v>
      </c>
      <c r="AE611">
        <f>IF(Datos!AE611="",0,IF(AND(AE$1008&lt;&gt;"",Datos!AE611=AE$1008),0,IF(AE$1004=0,0,1-CHOOSE(AE$1004,IF(ISNUMBER(Datos!AE611),AND(OR(AE$1005="",Datos!AE611&gt;=AE$1005),OR(AE$1006="",Datos!AE611&lt;=AE$1006)),FALSE),IF(ISNUMBER(Datos!AE611),AND(Datos!AE611=INT(Datos!AE611),AND(OR(AE$1005="",Datos!AE611&gt;=AE$1005),OR(AE$1006="",Datos!AE611&lt;=AE$1006))),FALSE),OR(ISNUMBER(FIND(";"&amp;UPPER(TRIM(Datos!AE611&amp;""))&amp;"=",AE$1007)),ISNUMBER(FIND(";"&amp;UPPER(TRIM(Datos!AE611&amp;""))&amp;";",AE$1007))),OR(UPPER(TRIM(Datos!AE611&amp;""))="SÍ",UPPER(TRIM(Datos!AE611&amp;""))="SI",UPPER(TRIM(Datos!AE611&amp;""))="NO"),IF(ISNUMBER(Datos!AE611),AND(OR(AE$1005="",Datos!AE611&gt;=AE$1005),OR(AE$1006="",Datos!AE611&lt;=AE$1006)),FALSE),TRUE))))</f>
        <v>0.0</v>
      </c>
    </row>
    <row r="612" spans="2:31">
      <c r="B612">
        <f>IF(Datos!B612="",0,IF(AND(B$1008&lt;&gt;"",Datos!B612=B$1008),0,IF(B$1004=0,0,1-CHOOSE(B$1004,IF(ISNUMBER(Datos!B612),AND(OR(B$1005="",Datos!B612&gt;=B$1005),OR(B$1006="",Datos!B612&lt;=B$1006)),FALSE),IF(ISNUMBER(Datos!B612),AND(Datos!B612=INT(Datos!B612),AND(OR(B$1005="",Datos!B612&gt;=B$1005),OR(B$1006="",Datos!B612&lt;=B$1006))),FALSE),OR(ISNUMBER(FIND(";"&amp;UPPER(TRIM(Datos!B612&amp;""))&amp;"=",B$1007)),ISNUMBER(FIND(";"&amp;UPPER(TRIM(Datos!B612&amp;""))&amp;";",B$1007))),OR(UPPER(TRIM(Datos!B612&amp;""))="SÍ",UPPER(TRIM(Datos!B612&amp;""))="SI",UPPER(TRIM(Datos!B612&amp;""))="NO"),IF(ISNUMBER(Datos!B612),AND(OR(B$1005="",Datos!B612&gt;=B$1005),OR(B$1006="",Datos!B612&lt;=B$1006)),FALSE),TRUE))))</f>
        <v>0.0</v>
      </c>
      <c r="C612">
        <f>IF(Datos!C612="",0,IF(AND(C$1008&lt;&gt;"",Datos!C612=C$1008),0,IF(C$1004=0,0,1-CHOOSE(C$1004,IF(ISNUMBER(Datos!C612),AND(OR(C$1005="",Datos!C612&gt;=C$1005),OR(C$1006="",Datos!C612&lt;=C$1006)),FALSE),IF(ISNUMBER(Datos!C612),AND(Datos!C612=INT(Datos!C612),AND(OR(C$1005="",Datos!C612&gt;=C$1005),OR(C$1006="",Datos!C612&lt;=C$1006))),FALSE),OR(ISNUMBER(FIND(";"&amp;UPPER(TRIM(Datos!C612&amp;""))&amp;"=",C$1007)),ISNUMBER(FIND(";"&amp;UPPER(TRIM(Datos!C612&amp;""))&amp;";",C$1007))),OR(UPPER(TRIM(Datos!C612&amp;""))="SÍ",UPPER(TRIM(Datos!C612&amp;""))="SI",UPPER(TRIM(Datos!C612&amp;""))="NO"),IF(ISNUMBER(Datos!C612),AND(OR(C$1005="",Datos!C612&gt;=C$1005),OR(C$1006="",Datos!C612&lt;=C$1006)),FALSE),TRUE))))</f>
        <v>0.0</v>
      </c>
      <c r="D612">
        <f>IF(Datos!D612="",0,IF(AND(D$1008&lt;&gt;"",Datos!D612=D$1008),0,IF(D$1004=0,0,1-CHOOSE(D$1004,IF(ISNUMBER(Datos!D612),AND(OR(D$1005="",Datos!D612&gt;=D$1005),OR(D$1006="",Datos!D612&lt;=D$1006)),FALSE),IF(ISNUMBER(Datos!D612),AND(Datos!D612=INT(Datos!D612),AND(OR(D$1005="",Datos!D612&gt;=D$1005),OR(D$1006="",Datos!D612&lt;=D$1006))),FALSE),OR(ISNUMBER(FIND(";"&amp;UPPER(TRIM(Datos!D612&amp;""))&amp;"=",D$1007)),ISNUMBER(FIND(";"&amp;UPPER(TRIM(Datos!D612&amp;""))&amp;";",D$1007))),OR(UPPER(TRIM(Datos!D612&amp;""))="SÍ",UPPER(TRIM(Datos!D612&amp;""))="SI",UPPER(TRIM(Datos!D612&amp;""))="NO"),IF(ISNUMBER(Datos!D612),AND(OR(D$1005="",Datos!D612&gt;=D$1005),OR(D$1006="",Datos!D612&lt;=D$1006)),FALSE),TRUE))))</f>
        <v>0.0</v>
      </c>
      <c r="E612">
        <f>IF(Datos!E612="",0,IF(AND(E$1008&lt;&gt;"",Datos!E612=E$1008),0,IF(E$1004=0,0,1-CHOOSE(E$1004,IF(ISNUMBER(Datos!E612),AND(OR(E$1005="",Datos!E612&gt;=E$1005),OR(E$1006="",Datos!E612&lt;=E$1006)),FALSE),IF(ISNUMBER(Datos!E612),AND(Datos!E612=INT(Datos!E612),AND(OR(E$1005="",Datos!E612&gt;=E$1005),OR(E$1006="",Datos!E612&lt;=E$1006))),FALSE),OR(ISNUMBER(FIND(";"&amp;UPPER(TRIM(Datos!E612&amp;""))&amp;"=",E$1007)),ISNUMBER(FIND(";"&amp;UPPER(TRIM(Datos!E612&amp;""))&amp;";",E$1007))),OR(UPPER(TRIM(Datos!E612&amp;""))="SÍ",UPPER(TRIM(Datos!E612&amp;""))="SI",UPPER(TRIM(Datos!E612&amp;""))="NO"),IF(ISNUMBER(Datos!E612),AND(OR(E$1005="",Datos!E612&gt;=E$1005),OR(E$1006="",Datos!E612&lt;=E$1006)),FALSE),TRUE))))</f>
        <v>0.0</v>
      </c>
      <c r="F612">
        <f>IF(Datos!F612="",0,IF(AND(F$1008&lt;&gt;"",Datos!F612=F$1008),0,IF(F$1004=0,0,1-CHOOSE(F$1004,IF(ISNUMBER(Datos!F612),AND(OR(F$1005="",Datos!F612&gt;=F$1005),OR(F$1006="",Datos!F612&lt;=F$1006)),FALSE),IF(ISNUMBER(Datos!F612),AND(Datos!F612=INT(Datos!F612),AND(OR(F$1005="",Datos!F612&gt;=F$1005),OR(F$1006="",Datos!F612&lt;=F$1006))),FALSE),OR(ISNUMBER(FIND(";"&amp;UPPER(TRIM(Datos!F612&amp;""))&amp;"=",F$1007)),ISNUMBER(FIND(";"&amp;UPPER(TRIM(Datos!F612&amp;""))&amp;";",F$1007))),OR(UPPER(TRIM(Datos!F612&amp;""))="SÍ",UPPER(TRIM(Datos!F612&amp;""))="SI",UPPER(TRIM(Datos!F612&amp;""))="NO"),IF(ISNUMBER(Datos!F612),AND(OR(F$1005="",Datos!F612&gt;=F$1005),OR(F$1006="",Datos!F612&lt;=F$1006)),FALSE),TRUE))))</f>
        <v>0.0</v>
      </c>
      <c r="G612">
        <f>IF(Datos!G612="",0,IF(AND(G$1008&lt;&gt;"",Datos!G612=G$1008),0,IF(G$1004=0,0,1-CHOOSE(G$1004,IF(ISNUMBER(Datos!G612),AND(OR(G$1005="",Datos!G612&gt;=G$1005),OR(G$1006="",Datos!G612&lt;=G$1006)),FALSE),IF(ISNUMBER(Datos!G612),AND(Datos!G612=INT(Datos!G612),AND(OR(G$1005="",Datos!G612&gt;=G$1005),OR(G$1006="",Datos!G612&lt;=G$1006))),FALSE),OR(ISNUMBER(FIND(";"&amp;UPPER(TRIM(Datos!G612&amp;""))&amp;"=",G$1007)),ISNUMBER(FIND(";"&amp;UPPER(TRIM(Datos!G612&amp;""))&amp;";",G$1007))),OR(UPPER(TRIM(Datos!G612&amp;""))="SÍ",UPPER(TRIM(Datos!G612&amp;""))="SI",UPPER(TRIM(Datos!G612&amp;""))="NO"),IF(ISNUMBER(Datos!G612),AND(OR(G$1005="",Datos!G612&gt;=G$1005),OR(G$1006="",Datos!G612&lt;=G$1006)),FALSE),TRUE))))</f>
        <v>0.0</v>
      </c>
      <c r="H612">
        <f>IF(Datos!H612="",0,IF(AND(H$1008&lt;&gt;"",Datos!H612=H$1008),0,IF(H$1004=0,0,1-CHOOSE(H$1004,IF(ISNUMBER(Datos!H612),AND(OR(H$1005="",Datos!H612&gt;=H$1005),OR(H$1006="",Datos!H612&lt;=H$1006)),FALSE),IF(ISNUMBER(Datos!H612),AND(Datos!H612=INT(Datos!H612),AND(OR(H$1005="",Datos!H612&gt;=H$1005),OR(H$1006="",Datos!H612&lt;=H$1006))),FALSE),OR(ISNUMBER(FIND(";"&amp;UPPER(TRIM(Datos!H612&amp;""))&amp;"=",H$1007)),ISNUMBER(FIND(";"&amp;UPPER(TRIM(Datos!H612&amp;""))&amp;";",H$1007))),OR(UPPER(TRIM(Datos!H612&amp;""))="SÍ",UPPER(TRIM(Datos!H612&amp;""))="SI",UPPER(TRIM(Datos!H612&amp;""))="NO"),IF(ISNUMBER(Datos!H612),AND(OR(H$1005="",Datos!H612&gt;=H$1005),OR(H$1006="",Datos!H612&lt;=H$1006)),FALSE),TRUE))))</f>
        <v>0.0</v>
      </c>
      <c r="I612">
        <f>IF(Datos!I612="",0,IF(AND(I$1008&lt;&gt;"",Datos!I612=I$1008),0,IF(I$1004=0,0,1-CHOOSE(I$1004,IF(ISNUMBER(Datos!I612),AND(OR(I$1005="",Datos!I612&gt;=I$1005),OR(I$1006="",Datos!I612&lt;=I$1006)),FALSE),IF(ISNUMBER(Datos!I612),AND(Datos!I612=INT(Datos!I612),AND(OR(I$1005="",Datos!I612&gt;=I$1005),OR(I$1006="",Datos!I612&lt;=I$1006))),FALSE),OR(ISNUMBER(FIND(";"&amp;UPPER(TRIM(Datos!I612&amp;""))&amp;"=",I$1007)),ISNUMBER(FIND(";"&amp;UPPER(TRIM(Datos!I612&amp;""))&amp;";",I$1007))),OR(UPPER(TRIM(Datos!I612&amp;""))="SÍ",UPPER(TRIM(Datos!I612&amp;""))="SI",UPPER(TRIM(Datos!I612&amp;""))="NO"),IF(ISNUMBER(Datos!I612),AND(OR(I$1005="",Datos!I612&gt;=I$1005),OR(I$1006="",Datos!I612&lt;=I$1006)),FALSE),TRUE))))</f>
        <v>0.0</v>
      </c>
      <c r="J612">
        <f>IF(Datos!J612="",0,IF(AND(J$1008&lt;&gt;"",Datos!J612=J$1008),0,IF(J$1004=0,0,1-CHOOSE(J$1004,IF(ISNUMBER(Datos!J612),AND(OR(J$1005="",Datos!J612&gt;=J$1005),OR(J$1006="",Datos!J612&lt;=J$1006)),FALSE),IF(ISNUMBER(Datos!J612),AND(Datos!J612=INT(Datos!J612),AND(OR(J$1005="",Datos!J612&gt;=J$1005),OR(J$1006="",Datos!J612&lt;=J$1006))),FALSE),OR(ISNUMBER(FIND(";"&amp;UPPER(TRIM(Datos!J612&amp;""))&amp;"=",J$1007)),ISNUMBER(FIND(";"&amp;UPPER(TRIM(Datos!J612&amp;""))&amp;";",J$1007))),OR(UPPER(TRIM(Datos!J612&amp;""))="SÍ",UPPER(TRIM(Datos!J612&amp;""))="SI",UPPER(TRIM(Datos!J612&amp;""))="NO"),IF(ISNUMBER(Datos!J612),AND(OR(J$1005="",Datos!J612&gt;=J$1005),OR(J$1006="",Datos!J612&lt;=J$1006)),FALSE),TRUE))))</f>
        <v>0.0</v>
      </c>
      <c r="K612">
        <f>IF(Datos!K612="",0,IF(AND(K$1008&lt;&gt;"",Datos!K612=K$1008),0,IF(K$1004=0,0,1-CHOOSE(K$1004,IF(ISNUMBER(Datos!K612),AND(OR(K$1005="",Datos!K612&gt;=K$1005),OR(K$1006="",Datos!K612&lt;=K$1006)),FALSE),IF(ISNUMBER(Datos!K612),AND(Datos!K612=INT(Datos!K612),AND(OR(K$1005="",Datos!K612&gt;=K$1005),OR(K$1006="",Datos!K612&lt;=K$1006))),FALSE),OR(ISNUMBER(FIND(";"&amp;UPPER(TRIM(Datos!K612&amp;""))&amp;"=",K$1007)),ISNUMBER(FIND(";"&amp;UPPER(TRIM(Datos!K612&amp;""))&amp;";",K$1007))),OR(UPPER(TRIM(Datos!K612&amp;""))="SÍ",UPPER(TRIM(Datos!K612&amp;""))="SI",UPPER(TRIM(Datos!K612&amp;""))="NO"),IF(ISNUMBER(Datos!K612),AND(OR(K$1005="",Datos!K612&gt;=K$1005),OR(K$1006="",Datos!K612&lt;=K$1006)),FALSE),TRUE))))</f>
        <v>0.0</v>
      </c>
      <c r="L612">
        <f>IF(Datos!L612="",0,IF(AND(L$1008&lt;&gt;"",Datos!L612=L$1008),0,IF(L$1004=0,0,1-CHOOSE(L$1004,IF(ISNUMBER(Datos!L612),AND(OR(L$1005="",Datos!L612&gt;=L$1005),OR(L$1006="",Datos!L612&lt;=L$1006)),FALSE),IF(ISNUMBER(Datos!L612),AND(Datos!L612=INT(Datos!L612),AND(OR(L$1005="",Datos!L612&gt;=L$1005),OR(L$1006="",Datos!L612&lt;=L$1006))),FALSE),OR(ISNUMBER(FIND(";"&amp;UPPER(TRIM(Datos!L612&amp;""))&amp;"=",L$1007)),ISNUMBER(FIND(";"&amp;UPPER(TRIM(Datos!L612&amp;""))&amp;";",L$1007))),OR(UPPER(TRIM(Datos!L612&amp;""))="SÍ",UPPER(TRIM(Datos!L612&amp;""))="SI",UPPER(TRIM(Datos!L612&amp;""))="NO"),IF(ISNUMBER(Datos!L612),AND(OR(L$1005="",Datos!L612&gt;=L$1005),OR(L$1006="",Datos!L612&lt;=L$1006)),FALSE),TRUE))))</f>
        <v>0.0</v>
      </c>
      <c r="M612">
        <f>IF(Datos!M612="",0,IF(AND(M$1008&lt;&gt;"",Datos!M612=M$1008),0,IF(M$1004=0,0,1-CHOOSE(M$1004,IF(ISNUMBER(Datos!M612),AND(OR(M$1005="",Datos!M612&gt;=M$1005),OR(M$1006="",Datos!M612&lt;=M$1006)),FALSE),IF(ISNUMBER(Datos!M612),AND(Datos!M612=INT(Datos!M612),AND(OR(M$1005="",Datos!M612&gt;=M$1005),OR(M$1006="",Datos!M612&lt;=M$1006))),FALSE),OR(ISNUMBER(FIND(";"&amp;UPPER(TRIM(Datos!M612&amp;""))&amp;"=",M$1007)),ISNUMBER(FIND(";"&amp;UPPER(TRIM(Datos!M612&amp;""))&amp;";",M$1007))),OR(UPPER(TRIM(Datos!M612&amp;""))="SÍ",UPPER(TRIM(Datos!M612&amp;""))="SI",UPPER(TRIM(Datos!M612&amp;""))="NO"),IF(ISNUMBER(Datos!M612),AND(OR(M$1005="",Datos!M612&gt;=M$1005),OR(M$1006="",Datos!M612&lt;=M$1006)),FALSE),TRUE))))</f>
        <v>0.0</v>
      </c>
      <c r="N612">
        <f>IF(Datos!N612="",0,IF(AND(N$1008&lt;&gt;"",Datos!N612=N$1008),0,IF(N$1004=0,0,1-CHOOSE(N$1004,IF(ISNUMBER(Datos!N612),AND(OR(N$1005="",Datos!N612&gt;=N$1005),OR(N$1006="",Datos!N612&lt;=N$1006)),FALSE),IF(ISNUMBER(Datos!N612),AND(Datos!N612=INT(Datos!N612),AND(OR(N$1005="",Datos!N612&gt;=N$1005),OR(N$1006="",Datos!N612&lt;=N$1006))),FALSE),OR(ISNUMBER(FIND(";"&amp;UPPER(TRIM(Datos!N612&amp;""))&amp;"=",N$1007)),ISNUMBER(FIND(";"&amp;UPPER(TRIM(Datos!N612&amp;""))&amp;";",N$1007))),OR(UPPER(TRIM(Datos!N612&amp;""))="SÍ",UPPER(TRIM(Datos!N612&amp;""))="SI",UPPER(TRIM(Datos!N612&amp;""))="NO"),IF(ISNUMBER(Datos!N612),AND(OR(N$1005="",Datos!N612&gt;=N$1005),OR(N$1006="",Datos!N612&lt;=N$1006)),FALSE),TRUE))))</f>
        <v>0.0</v>
      </c>
      <c r="O612">
        <f>IF(Datos!O612="",0,IF(AND(O$1008&lt;&gt;"",Datos!O612=O$1008),0,IF(O$1004=0,0,1-CHOOSE(O$1004,IF(ISNUMBER(Datos!O612),AND(OR(O$1005="",Datos!O612&gt;=O$1005),OR(O$1006="",Datos!O612&lt;=O$1006)),FALSE),IF(ISNUMBER(Datos!O612),AND(Datos!O612=INT(Datos!O612),AND(OR(O$1005="",Datos!O612&gt;=O$1005),OR(O$1006="",Datos!O612&lt;=O$1006))),FALSE),OR(ISNUMBER(FIND(";"&amp;UPPER(TRIM(Datos!O612&amp;""))&amp;"=",O$1007)),ISNUMBER(FIND(";"&amp;UPPER(TRIM(Datos!O612&amp;""))&amp;";",O$1007))),OR(UPPER(TRIM(Datos!O612&amp;""))="SÍ",UPPER(TRIM(Datos!O612&amp;""))="SI",UPPER(TRIM(Datos!O612&amp;""))="NO"),IF(ISNUMBER(Datos!O612),AND(OR(O$1005="",Datos!O612&gt;=O$1005),OR(O$1006="",Datos!O612&lt;=O$1006)),FALSE),TRUE))))</f>
        <v>0.0</v>
      </c>
      <c r="P612">
        <f>IF(Datos!P612="",0,IF(AND(P$1008&lt;&gt;"",Datos!P612=P$1008),0,IF(P$1004=0,0,1-CHOOSE(P$1004,IF(ISNUMBER(Datos!P612),AND(OR(P$1005="",Datos!P612&gt;=P$1005),OR(P$1006="",Datos!P612&lt;=P$1006)),FALSE),IF(ISNUMBER(Datos!P612),AND(Datos!P612=INT(Datos!P612),AND(OR(P$1005="",Datos!P612&gt;=P$1005),OR(P$1006="",Datos!P612&lt;=P$1006))),FALSE),OR(ISNUMBER(FIND(";"&amp;UPPER(TRIM(Datos!P612&amp;""))&amp;"=",P$1007)),ISNUMBER(FIND(";"&amp;UPPER(TRIM(Datos!P612&amp;""))&amp;";",P$1007))),OR(UPPER(TRIM(Datos!P612&amp;""))="SÍ",UPPER(TRIM(Datos!P612&amp;""))="SI",UPPER(TRIM(Datos!P612&amp;""))="NO"),IF(ISNUMBER(Datos!P612),AND(OR(P$1005="",Datos!P612&gt;=P$1005),OR(P$1006="",Datos!P612&lt;=P$1006)),FALSE),TRUE))))</f>
        <v>0.0</v>
      </c>
      <c r="Q612">
        <f>IF(Datos!Q612="",0,IF(AND(Q$1008&lt;&gt;"",Datos!Q612=Q$1008),0,IF(Q$1004=0,0,1-CHOOSE(Q$1004,IF(ISNUMBER(Datos!Q612),AND(OR(Q$1005="",Datos!Q612&gt;=Q$1005),OR(Q$1006="",Datos!Q612&lt;=Q$1006)),FALSE),IF(ISNUMBER(Datos!Q612),AND(Datos!Q612=INT(Datos!Q612),AND(OR(Q$1005="",Datos!Q612&gt;=Q$1005),OR(Q$1006="",Datos!Q612&lt;=Q$1006))),FALSE),OR(ISNUMBER(FIND(";"&amp;UPPER(TRIM(Datos!Q612&amp;""))&amp;"=",Q$1007)),ISNUMBER(FIND(";"&amp;UPPER(TRIM(Datos!Q612&amp;""))&amp;";",Q$1007))),OR(UPPER(TRIM(Datos!Q612&amp;""))="SÍ",UPPER(TRIM(Datos!Q612&amp;""))="SI",UPPER(TRIM(Datos!Q612&amp;""))="NO"),IF(ISNUMBER(Datos!Q612),AND(OR(Q$1005="",Datos!Q612&gt;=Q$1005),OR(Q$1006="",Datos!Q612&lt;=Q$1006)),FALSE),TRUE))))</f>
        <v>0.0</v>
      </c>
      <c r="R612">
        <f>IF(Datos!R612="",0,IF(AND(R$1008&lt;&gt;"",Datos!R612=R$1008),0,IF(R$1004=0,0,1-CHOOSE(R$1004,IF(ISNUMBER(Datos!R612),AND(OR(R$1005="",Datos!R612&gt;=R$1005),OR(R$1006="",Datos!R612&lt;=R$1006)),FALSE),IF(ISNUMBER(Datos!R612),AND(Datos!R612=INT(Datos!R612),AND(OR(R$1005="",Datos!R612&gt;=R$1005),OR(R$1006="",Datos!R612&lt;=R$1006))),FALSE),OR(ISNUMBER(FIND(";"&amp;UPPER(TRIM(Datos!R612&amp;""))&amp;"=",R$1007)),ISNUMBER(FIND(";"&amp;UPPER(TRIM(Datos!R612&amp;""))&amp;";",R$1007))),OR(UPPER(TRIM(Datos!R612&amp;""))="SÍ",UPPER(TRIM(Datos!R612&amp;""))="SI",UPPER(TRIM(Datos!R612&amp;""))="NO"),IF(ISNUMBER(Datos!R612),AND(OR(R$1005="",Datos!R612&gt;=R$1005),OR(R$1006="",Datos!R612&lt;=R$1006)),FALSE),TRUE))))</f>
        <v>0.0</v>
      </c>
      <c r="S612">
        <f>IF(Datos!S612="",0,IF(AND(S$1008&lt;&gt;"",Datos!S612=S$1008),0,IF(S$1004=0,0,1-CHOOSE(S$1004,IF(ISNUMBER(Datos!S612),AND(OR(S$1005="",Datos!S612&gt;=S$1005),OR(S$1006="",Datos!S612&lt;=S$1006)),FALSE),IF(ISNUMBER(Datos!S612),AND(Datos!S612=INT(Datos!S612),AND(OR(S$1005="",Datos!S612&gt;=S$1005),OR(S$1006="",Datos!S612&lt;=S$1006))),FALSE),OR(ISNUMBER(FIND(";"&amp;UPPER(TRIM(Datos!S612&amp;""))&amp;"=",S$1007)),ISNUMBER(FIND(";"&amp;UPPER(TRIM(Datos!S612&amp;""))&amp;";",S$1007))),OR(UPPER(TRIM(Datos!S612&amp;""))="SÍ",UPPER(TRIM(Datos!S612&amp;""))="SI",UPPER(TRIM(Datos!S612&amp;""))="NO"),IF(ISNUMBER(Datos!S612),AND(OR(S$1005="",Datos!S612&gt;=S$1005),OR(S$1006="",Datos!S612&lt;=S$1006)),FALSE),TRUE))))</f>
        <v>0.0</v>
      </c>
      <c r="T612">
        <f>IF(Datos!T612="",0,IF(AND(T$1008&lt;&gt;"",Datos!T612=T$1008),0,IF(T$1004=0,0,1-CHOOSE(T$1004,IF(ISNUMBER(Datos!T612),AND(OR(T$1005="",Datos!T612&gt;=T$1005),OR(T$1006="",Datos!T612&lt;=T$1006)),FALSE),IF(ISNUMBER(Datos!T612),AND(Datos!T612=INT(Datos!T612),AND(OR(T$1005="",Datos!T612&gt;=T$1005),OR(T$1006="",Datos!T612&lt;=T$1006))),FALSE),OR(ISNUMBER(FIND(";"&amp;UPPER(TRIM(Datos!T612&amp;""))&amp;"=",T$1007)),ISNUMBER(FIND(";"&amp;UPPER(TRIM(Datos!T612&amp;""))&amp;";",T$1007))),OR(UPPER(TRIM(Datos!T612&amp;""))="SÍ",UPPER(TRIM(Datos!T612&amp;""))="SI",UPPER(TRIM(Datos!T612&amp;""))="NO"),IF(ISNUMBER(Datos!T612),AND(OR(T$1005="",Datos!T612&gt;=T$1005),OR(T$1006="",Datos!T612&lt;=T$1006)),FALSE),TRUE))))</f>
        <v>0.0</v>
      </c>
      <c r="U612">
        <f>IF(Datos!U612="",0,IF(AND(U$1008&lt;&gt;"",Datos!U612=U$1008),0,IF(U$1004=0,0,1-CHOOSE(U$1004,IF(ISNUMBER(Datos!U612),AND(OR(U$1005="",Datos!U612&gt;=U$1005),OR(U$1006="",Datos!U612&lt;=U$1006)),FALSE),IF(ISNUMBER(Datos!U612),AND(Datos!U612=INT(Datos!U612),AND(OR(U$1005="",Datos!U612&gt;=U$1005),OR(U$1006="",Datos!U612&lt;=U$1006))),FALSE),OR(ISNUMBER(FIND(";"&amp;UPPER(TRIM(Datos!U612&amp;""))&amp;"=",U$1007)),ISNUMBER(FIND(";"&amp;UPPER(TRIM(Datos!U612&amp;""))&amp;";",U$1007))),OR(UPPER(TRIM(Datos!U612&amp;""))="SÍ",UPPER(TRIM(Datos!U612&amp;""))="SI",UPPER(TRIM(Datos!U612&amp;""))="NO"),IF(ISNUMBER(Datos!U612),AND(OR(U$1005="",Datos!U612&gt;=U$1005),OR(U$1006="",Datos!U612&lt;=U$1006)),FALSE),TRUE))))</f>
        <v>0.0</v>
      </c>
      <c r="V612">
        <f>IF(Datos!V612="",0,IF(AND(V$1008&lt;&gt;"",Datos!V612=V$1008),0,IF(V$1004=0,0,1-CHOOSE(V$1004,IF(ISNUMBER(Datos!V612),AND(OR(V$1005="",Datos!V612&gt;=V$1005),OR(V$1006="",Datos!V612&lt;=V$1006)),FALSE),IF(ISNUMBER(Datos!V612),AND(Datos!V612=INT(Datos!V612),AND(OR(V$1005="",Datos!V612&gt;=V$1005),OR(V$1006="",Datos!V612&lt;=V$1006))),FALSE),OR(ISNUMBER(FIND(";"&amp;UPPER(TRIM(Datos!V612&amp;""))&amp;"=",V$1007)),ISNUMBER(FIND(";"&amp;UPPER(TRIM(Datos!V612&amp;""))&amp;";",V$1007))),OR(UPPER(TRIM(Datos!V612&amp;""))="SÍ",UPPER(TRIM(Datos!V612&amp;""))="SI",UPPER(TRIM(Datos!V612&amp;""))="NO"),IF(ISNUMBER(Datos!V612),AND(OR(V$1005="",Datos!V612&gt;=V$1005),OR(V$1006="",Datos!V612&lt;=V$1006)),FALSE),TRUE))))</f>
        <v>0.0</v>
      </c>
      <c r="W612">
        <f>IF(Datos!W612="",0,IF(AND(W$1008&lt;&gt;"",Datos!W612=W$1008),0,IF(W$1004=0,0,1-CHOOSE(W$1004,IF(ISNUMBER(Datos!W612),AND(OR(W$1005="",Datos!W612&gt;=W$1005),OR(W$1006="",Datos!W612&lt;=W$1006)),FALSE),IF(ISNUMBER(Datos!W612),AND(Datos!W612=INT(Datos!W612),AND(OR(W$1005="",Datos!W612&gt;=W$1005),OR(W$1006="",Datos!W612&lt;=W$1006))),FALSE),OR(ISNUMBER(FIND(";"&amp;UPPER(TRIM(Datos!W612&amp;""))&amp;"=",W$1007)),ISNUMBER(FIND(";"&amp;UPPER(TRIM(Datos!W612&amp;""))&amp;";",W$1007))),OR(UPPER(TRIM(Datos!W612&amp;""))="SÍ",UPPER(TRIM(Datos!W612&amp;""))="SI",UPPER(TRIM(Datos!W612&amp;""))="NO"),IF(ISNUMBER(Datos!W612),AND(OR(W$1005="",Datos!W612&gt;=W$1005),OR(W$1006="",Datos!W612&lt;=W$1006)),FALSE),TRUE))))</f>
        <v>0.0</v>
      </c>
      <c r="X612">
        <f>IF(Datos!X612="",0,IF(AND(X$1008&lt;&gt;"",Datos!X612=X$1008),0,IF(X$1004=0,0,1-CHOOSE(X$1004,IF(ISNUMBER(Datos!X612),AND(OR(X$1005="",Datos!X612&gt;=X$1005),OR(X$1006="",Datos!X612&lt;=X$1006)),FALSE),IF(ISNUMBER(Datos!X612),AND(Datos!X612=INT(Datos!X612),AND(OR(X$1005="",Datos!X612&gt;=X$1005),OR(X$1006="",Datos!X612&lt;=X$1006))),FALSE),OR(ISNUMBER(FIND(";"&amp;UPPER(TRIM(Datos!X612&amp;""))&amp;"=",X$1007)),ISNUMBER(FIND(";"&amp;UPPER(TRIM(Datos!X612&amp;""))&amp;";",X$1007))),OR(UPPER(TRIM(Datos!X612&amp;""))="SÍ",UPPER(TRIM(Datos!X612&amp;""))="SI",UPPER(TRIM(Datos!X612&amp;""))="NO"),IF(ISNUMBER(Datos!X612),AND(OR(X$1005="",Datos!X612&gt;=X$1005),OR(X$1006="",Datos!X612&lt;=X$1006)),FALSE),TRUE))))</f>
        <v>0.0</v>
      </c>
      <c r="Y612">
        <f>IF(Datos!Y612="",0,IF(AND(Y$1008&lt;&gt;"",Datos!Y612=Y$1008),0,IF(Y$1004=0,0,1-CHOOSE(Y$1004,IF(ISNUMBER(Datos!Y612),AND(OR(Y$1005="",Datos!Y612&gt;=Y$1005),OR(Y$1006="",Datos!Y612&lt;=Y$1006)),FALSE),IF(ISNUMBER(Datos!Y612),AND(Datos!Y612=INT(Datos!Y612),AND(OR(Y$1005="",Datos!Y612&gt;=Y$1005),OR(Y$1006="",Datos!Y612&lt;=Y$1006))),FALSE),OR(ISNUMBER(FIND(";"&amp;UPPER(TRIM(Datos!Y612&amp;""))&amp;"=",Y$1007)),ISNUMBER(FIND(";"&amp;UPPER(TRIM(Datos!Y612&amp;""))&amp;";",Y$1007))),OR(UPPER(TRIM(Datos!Y612&amp;""))="SÍ",UPPER(TRIM(Datos!Y612&amp;""))="SI",UPPER(TRIM(Datos!Y612&amp;""))="NO"),IF(ISNUMBER(Datos!Y612),AND(OR(Y$1005="",Datos!Y612&gt;=Y$1005),OR(Y$1006="",Datos!Y612&lt;=Y$1006)),FALSE),TRUE))))</f>
        <v>0.0</v>
      </c>
      <c r="Z612">
        <f>IF(Datos!Z612="",0,IF(AND(Z$1008&lt;&gt;"",Datos!Z612=Z$1008),0,IF(Z$1004=0,0,1-CHOOSE(Z$1004,IF(ISNUMBER(Datos!Z612),AND(OR(Z$1005="",Datos!Z612&gt;=Z$1005),OR(Z$1006="",Datos!Z612&lt;=Z$1006)),FALSE),IF(ISNUMBER(Datos!Z612),AND(Datos!Z612=INT(Datos!Z612),AND(OR(Z$1005="",Datos!Z612&gt;=Z$1005),OR(Z$1006="",Datos!Z612&lt;=Z$1006))),FALSE),OR(ISNUMBER(FIND(";"&amp;UPPER(TRIM(Datos!Z612&amp;""))&amp;"=",Z$1007)),ISNUMBER(FIND(";"&amp;UPPER(TRIM(Datos!Z612&amp;""))&amp;";",Z$1007))),OR(UPPER(TRIM(Datos!Z612&amp;""))="SÍ",UPPER(TRIM(Datos!Z612&amp;""))="SI",UPPER(TRIM(Datos!Z612&amp;""))="NO"),IF(ISNUMBER(Datos!Z612),AND(OR(Z$1005="",Datos!Z612&gt;=Z$1005),OR(Z$1006="",Datos!Z612&lt;=Z$1006)),FALSE),TRUE))))</f>
        <v>0.0</v>
      </c>
      <c r="AA612">
        <f>IF(Datos!AA612="",0,IF(AND(AA$1008&lt;&gt;"",Datos!AA612=AA$1008),0,IF(AA$1004=0,0,1-CHOOSE(AA$1004,IF(ISNUMBER(Datos!AA612),AND(OR(AA$1005="",Datos!AA612&gt;=AA$1005),OR(AA$1006="",Datos!AA612&lt;=AA$1006)),FALSE),IF(ISNUMBER(Datos!AA612),AND(Datos!AA612=INT(Datos!AA612),AND(OR(AA$1005="",Datos!AA612&gt;=AA$1005),OR(AA$1006="",Datos!AA612&lt;=AA$1006))),FALSE),OR(ISNUMBER(FIND(";"&amp;UPPER(TRIM(Datos!AA612&amp;""))&amp;"=",AA$1007)),ISNUMBER(FIND(";"&amp;UPPER(TRIM(Datos!AA612&amp;""))&amp;";",AA$1007))),OR(UPPER(TRIM(Datos!AA612&amp;""))="SÍ",UPPER(TRIM(Datos!AA612&amp;""))="SI",UPPER(TRIM(Datos!AA612&amp;""))="NO"),IF(ISNUMBER(Datos!AA612),AND(OR(AA$1005="",Datos!AA612&gt;=AA$1005),OR(AA$1006="",Datos!AA612&lt;=AA$1006)),FALSE),TRUE))))</f>
        <v>0.0</v>
      </c>
      <c r="AB612">
        <f>IF(Datos!AB612="",0,IF(AND(AB$1008&lt;&gt;"",Datos!AB612=AB$1008),0,IF(AB$1004=0,0,1-CHOOSE(AB$1004,IF(ISNUMBER(Datos!AB612),AND(OR(AB$1005="",Datos!AB612&gt;=AB$1005),OR(AB$1006="",Datos!AB612&lt;=AB$1006)),FALSE),IF(ISNUMBER(Datos!AB612),AND(Datos!AB612=INT(Datos!AB612),AND(OR(AB$1005="",Datos!AB612&gt;=AB$1005),OR(AB$1006="",Datos!AB612&lt;=AB$1006))),FALSE),OR(ISNUMBER(FIND(";"&amp;UPPER(TRIM(Datos!AB612&amp;""))&amp;"=",AB$1007)),ISNUMBER(FIND(";"&amp;UPPER(TRIM(Datos!AB612&amp;""))&amp;";",AB$1007))),OR(UPPER(TRIM(Datos!AB612&amp;""))="SÍ",UPPER(TRIM(Datos!AB612&amp;""))="SI",UPPER(TRIM(Datos!AB612&amp;""))="NO"),IF(ISNUMBER(Datos!AB612),AND(OR(AB$1005="",Datos!AB612&gt;=AB$1005),OR(AB$1006="",Datos!AB612&lt;=AB$1006)),FALSE),TRUE))))</f>
        <v>0.0</v>
      </c>
      <c r="AC612">
        <f>IF(Datos!AC612="",0,IF(AND(AC$1008&lt;&gt;"",Datos!AC612=AC$1008),0,IF(AC$1004=0,0,1-CHOOSE(AC$1004,IF(ISNUMBER(Datos!AC612),AND(OR(AC$1005="",Datos!AC612&gt;=AC$1005),OR(AC$1006="",Datos!AC612&lt;=AC$1006)),FALSE),IF(ISNUMBER(Datos!AC612),AND(Datos!AC612=INT(Datos!AC612),AND(OR(AC$1005="",Datos!AC612&gt;=AC$1005),OR(AC$1006="",Datos!AC612&lt;=AC$1006))),FALSE),OR(ISNUMBER(FIND(";"&amp;UPPER(TRIM(Datos!AC612&amp;""))&amp;"=",AC$1007)),ISNUMBER(FIND(";"&amp;UPPER(TRIM(Datos!AC612&amp;""))&amp;";",AC$1007))),OR(UPPER(TRIM(Datos!AC612&amp;""))="SÍ",UPPER(TRIM(Datos!AC612&amp;""))="SI",UPPER(TRIM(Datos!AC612&amp;""))="NO"),IF(ISNUMBER(Datos!AC612),AND(OR(AC$1005="",Datos!AC612&gt;=AC$1005),OR(AC$1006="",Datos!AC612&lt;=AC$1006)),FALSE),TRUE))))</f>
        <v>0.0</v>
      </c>
      <c r="AD612">
        <f>IF(Datos!AD612="",0,IF(AND(AD$1008&lt;&gt;"",Datos!AD612=AD$1008),0,IF(AD$1004=0,0,1-CHOOSE(AD$1004,IF(ISNUMBER(Datos!AD612),AND(OR(AD$1005="",Datos!AD612&gt;=AD$1005),OR(AD$1006="",Datos!AD612&lt;=AD$1006)),FALSE),IF(ISNUMBER(Datos!AD612),AND(Datos!AD612=INT(Datos!AD612),AND(OR(AD$1005="",Datos!AD612&gt;=AD$1005),OR(AD$1006="",Datos!AD612&lt;=AD$1006))),FALSE),OR(ISNUMBER(FIND(";"&amp;UPPER(TRIM(Datos!AD612&amp;""))&amp;"=",AD$1007)),ISNUMBER(FIND(";"&amp;UPPER(TRIM(Datos!AD612&amp;""))&amp;";",AD$1007))),OR(UPPER(TRIM(Datos!AD612&amp;""))="SÍ",UPPER(TRIM(Datos!AD612&amp;""))="SI",UPPER(TRIM(Datos!AD612&amp;""))="NO"),IF(ISNUMBER(Datos!AD612),AND(OR(AD$1005="",Datos!AD612&gt;=AD$1005),OR(AD$1006="",Datos!AD612&lt;=AD$1006)),FALSE),TRUE))))</f>
        <v>0.0</v>
      </c>
      <c r="AE612">
        <f>IF(Datos!AE612="",0,IF(AND(AE$1008&lt;&gt;"",Datos!AE612=AE$1008),0,IF(AE$1004=0,0,1-CHOOSE(AE$1004,IF(ISNUMBER(Datos!AE612),AND(OR(AE$1005="",Datos!AE612&gt;=AE$1005),OR(AE$1006="",Datos!AE612&lt;=AE$1006)),FALSE),IF(ISNUMBER(Datos!AE612),AND(Datos!AE612=INT(Datos!AE612),AND(OR(AE$1005="",Datos!AE612&gt;=AE$1005),OR(AE$1006="",Datos!AE612&lt;=AE$1006))),FALSE),OR(ISNUMBER(FIND(";"&amp;UPPER(TRIM(Datos!AE612&amp;""))&amp;"=",AE$1007)),ISNUMBER(FIND(";"&amp;UPPER(TRIM(Datos!AE612&amp;""))&amp;";",AE$1007))),OR(UPPER(TRIM(Datos!AE612&amp;""))="SÍ",UPPER(TRIM(Datos!AE612&amp;""))="SI",UPPER(TRIM(Datos!AE612&amp;""))="NO"),IF(ISNUMBER(Datos!AE612),AND(OR(AE$1005="",Datos!AE612&gt;=AE$1005),OR(AE$1006="",Datos!AE612&lt;=AE$1006)),FALSE),TRUE))))</f>
        <v>0.0</v>
      </c>
    </row>
    <row r="613" spans="2:31">
      <c r="B613">
        <f>IF(Datos!B613="",0,IF(AND(B$1008&lt;&gt;"",Datos!B613=B$1008),0,IF(B$1004=0,0,1-CHOOSE(B$1004,IF(ISNUMBER(Datos!B613),AND(OR(B$1005="",Datos!B613&gt;=B$1005),OR(B$1006="",Datos!B613&lt;=B$1006)),FALSE),IF(ISNUMBER(Datos!B613),AND(Datos!B613=INT(Datos!B613),AND(OR(B$1005="",Datos!B613&gt;=B$1005),OR(B$1006="",Datos!B613&lt;=B$1006))),FALSE),OR(ISNUMBER(FIND(";"&amp;UPPER(TRIM(Datos!B613&amp;""))&amp;"=",B$1007)),ISNUMBER(FIND(";"&amp;UPPER(TRIM(Datos!B613&amp;""))&amp;";",B$1007))),OR(UPPER(TRIM(Datos!B613&amp;""))="SÍ",UPPER(TRIM(Datos!B613&amp;""))="SI",UPPER(TRIM(Datos!B613&amp;""))="NO"),IF(ISNUMBER(Datos!B613),AND(OR(B$1005="",Datos!B613&gt;=B$1005),OR(B$1006="",Datos!B613&lt;=B$1006)),FALSE),TRUE))))</f>
        <v>0.0</v>
      </c>
      <c r="C613">
        <f>IF(Datos!C613="",0,IF(AND(C$1008&lt;&gt;"",Datos!C613=C$1008),0,IF(C$1004=0,0,1-CHOOSE(C$1004,IF(ISNUMBER(Datos!C613),AND(OR(C$1005="",Datos!C613&gt;=C$1005),OR(C$1006="",Datos!C613&lt;=C$1006)),FALSE),IF(ISNUMBER(Datos!C613),AND(Datos!C613=INT(Datos!C613),AND(OR(C$1005="",Datos!C613&gt;=C$1005),OR(C$1006="",Datos!C613&lt;=C$1006))),FALSE),OR(ISNUMBER(FIND(";"&amp;UPPER(TRIM(Datos!C613&amp;""))&amp;"=",C$1007)),ISNUMBER(FIND(";"&amp;UPPER(TRIM(Datos!C613&amp;""))&amp;";",C$1007))),OR(UPPER(TRIM(Datos!C613&amp;""))="SÍ",UPPER(TRIM(Datos!C613&amp;""))="SI",UPPER(TRIM(Datos!C613&amp;""))="NO"),IF(ISNUMBER(Datos!C613),AND(OR(C$1005="",Datos!C613&gt;=C$1005),OR(C$1006="",Datos!C613&lt;=C$1006)),FALSE),TRUE))))</f>
        <v>0.0</v>
      </c>
      <c r="D613">
        <f>IF(Datos!D613="",0,IF(AND(D$1008&lt;&gt;"",Datos!D613=D$1008),0,IF(D$1004=0,0,1-CHOOSE(D$1004,IF(ISNUMBER(Datos!D613),AND(OR(D$1005="",Datos!D613&gt;=D$1005),OR(D$1006="",Datos!D613&lt;=D$1006)),FALSE),IF(ISNUMBER(Datos!D613),AND(Datos!D613=INT(Datos!D613),AND(OR(D$1005="",Datos!D613&gt;=D$1005),OR(D$1006="",Datos!D613&lt;=D$1006))),FALSE),OR(ISNUMBER(FIND(";"&amp;UPPER(TRIM(Datos!D613&amp;""))&amp;"=",D$1007)),ISNUMBER(FIND(";"&amp;UPPER(TRIM(Datos!D613&amp;""))&amp;";",D$1007))),OR(UPPER(TRIM(Datos!D613&amp;""))="SÍ",UPPER(TRIM(Datos!D613&amp;""))="SI",UPPER(TRIM(Datos!D613&amp;""))="NO"),IF(ISNUMBER(Datos!D613),AND(OR(D$1005="",Datos!D613&gt;=D$1005),OR(D$1006="",Datos!D613&lt;=D$1006)),FALSE),TRUE))))</f>
        <v>0.0</v>
      </c>
      <c r="E613">
        <f>IF(Datos!E613="",0,IF(AND(E$1008&lt;&gt;"",Datos!E613=E$1008),0,IF(E$1004=0,0,1-CHOOSE(E$1004,IF(ISNUMBER(Datos!E613),AND(OR(E$1005="",Datos!E613&gt;=E$1005),OR(E$1006="",Datos!E613&lt;=E$1006)),FALSE),IF(ISNUMBER(Datos!E613),AND(Datos!E613=INT(Datos!E613),AND(OR(E$1005="",Datos!E613&gt;=E$1005),OR(E$1006="",Datos!E613&lt;=E$1006))),FALSE),OR(ISNUMBER(FIND(";"&amp;UPPER(TRIM(Datos!E613&amp;""))&amp;"=",E$1007)),ISNUMBER(FIND(";"&amp;UPPER(TRIM(Datos!E613&amp;""))&amp;";",E$1007))),OR(UPPER(TRIM(Datos!E613&amp;""))="SÍ",UPPER(TRIM(Datos!E613&amp;""))="SI",UPPER(TRIM(Datos!E613&amp;""))="NO"),IF(ISNUMBER(Datos!E613),AND(OR(E$1005="",Datos!E613&gt;=E$1005),OR(E$1006="",Datos!E613&lt;=E$1006)),FALSE),TRUE))))</f>
        <v>0.0</v>
      </c>
      <c r="F613">
        <f>IF(Datos!F613="",0,IF(AND(F$1008&lt;&gt;"",Datos!F613=F$1008),0,IF(F$1004=0,0,1-CHOOSE(F$1004,IF(ISNUMBER(Datos!F613),AND(OR(F$1005="",Datos!F613&gt;=F$1005),OR(F$1006="",Datos!F613&lt;=F$1006)),FALSE),IF(ISNUMBER(Datos!F613),AND(Datos!F613=INT(Datos!F613),AND(OR(F$1005="",Datos!F613&gt;=F$1005),OR(F$1006="",Datos!F613&lt;=F$1006))),FALSE),OR(ISNUMBER(FIND(";"&amp;UPPER(TRIM(Datos!F613&amp;""))&amp;"=",F$1007)),ISNUMBER(FIND(";"&amp;UPPER(TRIM(Datos!F613&amp;""))&amp;";",F$1007))),OR(UPPER(TRIM(Datos!F613&amp;""))="SÍ",UPPER(TRIM(Datos!F613&amp;""))="SI",UPPER(TRIM(Datos!F613&amp;""))="NO"),IF(ISNUMBER(Datos!F613),AND(OR(F$1005="",Datos!F613&gt;=F$1005),OR(F$1006="",Datos!F613&lt;=F$1006)),FALSE),TRUE))))</f>
        <v>0.0</v>
      </c>
      <c r="G613">
        <f>IF(Datos!G613="",0,IF(AND(G$1008&lt;&gt;"",Datos!G613=G$1008),0,IF(G$1004=0,0,1-CHOOSE(G$1004,IF(ISNUMBER(Datos!G613),AND(OR(G$1005="",Datos!G613&gt;=G$1005),OR(G$1006="",Datos!G613&lt;=G$1006)),FALSE),IF(ISNUMBER(Datos!G613),AND(Datos!G613=INT(Datos!G613),AND(OR(G$1005="",Datos!G613&gt;=G$1005),OR(G$1006="",Datos!G613&lt;=G$1006))),FALSE),OR(ISNUMBER(FIND(";"&amp;UPPER(TRIM(Datos!G613&amp;""))&amp;"=",G$1007)),ISNUMBER(FIND(";"&amp;UPPER(TRIM(Datos!G613&amp;""))&amp;";",G$1007))),OR(UPPER(TRIM(Datos!G613&amp;""))="SÍ",UPPER(TRIM(Datos!G613&amp;""))="SI",UPPER(TRIM(Datos!G613&amp;""))="NO"),IF(ISNUMBER(Datos!G613),AND(OR(G$1005="",Datos!G613&gt;=G$1005),OR(G$1006="",Datos!G613&lt;=G$1006)),FALSE),TRUE))))</f>
        <v>0.0</v>
      </c>
      <c r="H613">
        <f>IF(Datos!H613="",0,IF(AND(H$1008&lt;&gt;"",Datos!H613=H$1008),0,IF(H$1004=0,0,1-CHOOSE(H$1004,IF(ISNUMBER(Datos!H613),AND(OR(H$1005="",Datos!H613&gt;=H$1005),OR(H$1006="",Datos!H613&lt;=H$1006)),FALSE),IF(ISNUMBER(Datos!H613),AND(Datos!H613=INT(Datos!H613),AND(OR(H$1005="",Datos!H613&gt;=H$1005),OR(H$1006="",Datos!H613&lt;=H$1006))),FALSE),OR(ISNUMBER(FIND(";"&amp;UPPER(TRIM(Datos!H613&amp;""))&amp;"=",H$1007)),ISNUMBER(FIND(";"&amp;UPPER(TRIM(Datos!H613&amp;""))&amp;";",H$1007))),OR(UPPER(TRIM(Datos!H613&amp;""))="SÍ",UPPER(TRIM(Datos!H613&amp;""))="SI",UPPER(TRIM(Datos!H613&amp;""))="NO"),IF(ISNUMBER(Datos!H613),AND(OR(H$1005="",Datos!H613&gt;=H$1005),OR(H$1006="",Datos!H613&lt;=H$1006)),FALSE),TRUE))))</f>
        <v>0.0</v>
      </c>
      <c r="I613">
        <f>IF(Datos!I613="",0,IF(AND(I$1008&lt;&gt;"",Datos!I613=I$1008),0,IF(I$1004=0,0,1-CHOOSE(I$1004,IF(ISNUMBER(Datos!I613),AND(OR(I$1005="",Datos!I613&gt;=I$1005),OR(I$1006="",Datos!I613&lt;=I$1006)),FALSE),IF(ISNUMBER(Datos!I613),AND(Datos!I613=INT(Datos!I613),AND(OR(I$1005="",Datos!I613&gt;=I$1005),OR(I$1006="",Datos!I613&lt;=I$1006))),FALSE),OR(ISNUMBER(FIND(";"&amp;UPPER(TRIM(Datos!I613&amp;""))&amp;"=",I$1007)),ISNUMBER(FIND(";"&amp;UPPER(TRIM(Datos!I613&amp;""))&amp;";",I$1007))),OR(UPPER(TRIM(Datos!I613&amp;""))="SÍ",UPPER(TRIM(Datos!I613&amp;""))="SI",UPPER(TRIM(Datos!I613&amp;""))="NO"),IF(ISNUMBER(Datos!I613),AND(OR(I$1005="",Datos!I613&gt;=I$1005),OR(I$1006="",Datos!I613&lt;=I$1006)),FALSE),TRUE))))</f>
        <v>0.0</v>
      </c>
      <c r="J613">
        <f>IF(Datos!J613="",0,IF(AND(J$1008&lt;&gt;"",Datos!J613=J$1008),0,IF(J$1004=0,0,1-CHOOSE(J$1004,IF(ISNUMBER(Datos!J613),AND(OR(J$1005="",Datos!J613&gt;=J$1005),OR(J$1006="",Datos!J613&lt;=J$1006)),FALSE),IF(ISNUMBER(Datos!J613),AND(Datos!J613=INT(Datos!J613),AND(OR(J$1005="",Datos!J613&gt;=J$1005),OR(J$1006="",Datos!J613&lt;=J$1006))),FALSE),OR(ISNUMBER(FIND(";"&amp;UPPER(TRIM(Datos!J613&amp;""))&amp;"=",J$1007)),ISNUMBER(FIND(";"&amp;UPPER(TRIM(Datos!J613&amp;""))&amp;";",J$1007))),OR(UPPER(TRIM(Datos!J613&amp;""))="SÍ",UPPER(TRIM(Datos!J613&amp;""))="SI",UPPER(TRIM(Datos!J613&amp;""))="NO"),IF(ISNUMBER(Datos!J613),AND(OR(J$1005="",Datos!J613&gt;=J$1005),OR(J$1006="",Datos!J613&lt;=J$1006)),FALSE),TRUE))))</f>
        <v>0.0</v>
      </c>
      <c r="K613">
        <f>IF(Datos!K613="",0,IF(AND(K$1008&lt;&gt;"",Datos!K613=K$1008),0,IF(K$1004=0,0,1-CHOOSE(K$1004,IF(ISNUMBER(Datos!K613),AND(OR(K$1005="",Datos!K613&gt;=K$1005),OR(K$1006="",Datos!K613&lt;=K$1006)),FALSE),IF(ISNUMBER(Datos!K613),AND(Datos!K613=INT(Datos!K613),AND(OR(K$1005="",Datos!K613&gt;=K$1005),OR(K$1006="",Datos!K613&lt;=K$1006))),FALSE),OR(ISNUMBER(FIND(";"&amp;UPPER(TRIM(Datos!K613&amp;""))&amp;"=",K$1007)),ISNUMBER(FIND(";"&amp;UPPER(TRIM(Datos!K613&amp;""))&amp;";",K$1007))),OR(UPPER(TRIM(Datos!K613&amp;""))="SÍ",UPPER(TRIM(Datos!K613&amp;""))="SI",UPPER(TRIM(Datos!K613&amp;""))="NO"),IF(ISNUMBER(Datos!K613),AND(OR(K$1005="",Datos!K613&gt;=K$1005),OR(K$1006="",Datos!K613&lt;=K$1006)),FALSE),TRUE))))</f>
        <v>0.0</v>
      </c>
      <c r="L613">
        <f>IF(Datos!L613="",0,IF(AND(L$1008&lt;&gt;"",Datos!L613=L$1008),0,IF(L$1004=0,0,1-CHOOSE(L$1004,IF(ISNUMBER(Datos!L613),AND(OR(L$1005="",Datos!L613&gt;=L$1005),OR(L$1006="",Datos!L613&lt;=L$1006)),FALSE),IF(ISNUMBER(Datos!L613),AND(Datos!L613=INT(Datos!L613),AND(OR(L$1005="",Datos!L613&gt;=L$1005),OR(L$1006="",Datos!L613&lt;=L$1006))),FALSE),OR(ISNUMBER(FIND(";"&amp;UPPER(TRIM(Datos!L613&amp;""))&amp;"=",L$1007)),ISNUMBER(FIND(";"&amp;UPPER(TRIM(Datos!L613&amp;""))&amp;";",L$1007))),OR(UPPER(TRIM(Datos!L613&amp;""))="SÍ",UPPER(TRIM(Datos!L613&amp;""))="SI",UPPER(TRIM(Datos!L613&amp;""))="NO"),IF(ISNUMBER(Datos!L613),AND(OR(L$1005="",Datos!L613&gt;=L$1005),OR(L$1006="",Datos!L613&lt;=L$1006)),FALSE),TRUE))))</f>
        <v>0.0</v>
      </c>
      <c r="M613">
        <f>IF(Datos!M613="",0,IF(AND(M$1008&lt;&gt;"",Datos!M613=M$1008),0,IF(M$1004=0,0,1-CHOOSE(M$1004,IF(ISNUMBER(Datos!M613),AND(OR(M$1005="",Datos!M613&gt;=M$1005),OR(M$1006="",Datos!M613&lt;=M$1006)),FALSE),IF(ISNUMBER(Datos!M613),AND(Datos!M613=INT(Datos!M613),AND(OR(M$1005="",Datos!M613&gt;=M$1005),OR(M$1006="",Datos!M613&lt;=M$1006))),FALSE),OR(ISNUMBER(FIND(";"&amp;UPPER(TRIM(Datos!M613&amp;""))&amp;"=",M$1007)),ISNUMBER(FIND(";"&amp;UPPER(TRIM(Datos!M613&amp;""))&amp;";",M$1007))),OR(UPPER(TRIM(Datos!M613&amp;""))="SÍ",UPPER(TRIM(Datos!M613&amp;""))="SI",UPPER(TRIM(Datos!M613&amp;""))="NO"),IF(ISNUMBER(Datos!M613),AND(OR(M$1005="",Datos!M613&gt;=M$1005),OR(M$1006="",Datos!M613&lt;=M$1006)),FALSE),TRUE))))</f>
        <v>0.0</v>
      </c>
      <c r="N613">
        <f>IF(Datos!N613="",0,IF(AND(N$1008&lt;&gt;"",Datos!N613=N$1008),0,IF(N$1004=0,0,1-CHOOSE(N$1004,IF(ISNUMBER(Datos!N613),AND(OR(N$1005="",Datos!N613&gt;=N$1005),OR(N$1006="",Datos!N613&lt;=N$1006)),FALSE),IF(ISNUMBER(Datos!N613),AND(Datos!N613=INT(Datos!N613),AND(OR(N$1005="",Datos!N613&gt;=N$1005),OR(N$1006="",Datos!N613&lt;=N$1006))),FALSE),OR(ISNUMBER(FIND(";"&amp;UPPER(TRIM(Datos!N613&amp;""))&amp;"=",N$1007)),ISNUMBER(FIND(";"&amp;UPPER(TRIM(Datos!N613&amp;""))&amp;";",N$1007))),OR(UPPER(TRIM(Datos!N613&amp;""))="SÍ",UPPER(TRIM(Datos!N613&amp;""))="SI",UPPER(TRIM(Datos!N613&amp;""))="NO"),IF(ISNUMBER(Datos!N613),AND(OR(N$1005="",Datos!N613&gt;=N$1005),OR(N$1006="",Datos!N613&lt;=N$1006)),FALSE),TRUE))))</f>
        <v>0.0</v>
      </c>
      <c r="O613">
        <f>IF(Datos!O613="",0,IF(AND(O$1008&lt;&gt;"",Datos!O613=O$1008),0,IF(O$1004=0,0,1-CHOOSE(O$1004,IF(ISNUMBER(Datos!O613),AND(OR(O$1005="",Datos!O613&gt;=O$1005),OR(O$1006="",Datos!O613&lt;=O$1006)),FALSE),IF(ISNUMBER(Datos!O613),AND(Datos!O613=INT(Datos!O613),AND(OR(O$1005="",Datos!O613&gt;=O$1005),OR(O$1006="",Datos!O613&lt;=O$1006))),FALSE),OR(ISNUMBER(FIND(";"&amp;UPPER(TRIM(Datos!O613&amp;""))&amp;"=",O$1007)),ISNUMBER(FIND(";"&amp;UPPER(TRIM(Datos!O613&amp;""))&amp;";",O$1007))),OR(UPPER(TRIM(Datos!O613&amp;""))="SÍ",UPPER(TRIM(Datos!O613&amp;""))="SI",UPPER(TRIM(Datos!O613&amp;""))="NO"),IF(ISNUMBER(Datos!O613),AND(OR(O$1005="",Datos!O613&gt;=O$1005),OR(O$1006="",Datos!O613&lt;=O$1006)),FALSE),TRUE))))</f>
        <v>0.0</v>
      </c>
      <c r="P613">
        <f>IF(Datos!P613="",0,IF(AND(P$1008&lt;&gt;"",Datos!P613=P$1008),0,IF(P$1004=0,0,1-CHOOSE(P$1004,IF(ISNUMBER(Datos!P613),AND(OR(P$1005="",Datos!P613&gt;=P$1005),OR(P$1006="",Datos!P613&lt;=P$1006)),FALSE),IF(ISNUMBER(Datos!P613),AND(Datos!P613=INT(Datos!P613),AND(OR(P$1005="",Datos!P613&gt;=P$1005),OR(P$1006="",Datos!P613&lt;=P$1006))),FALSE),OR(ISNUMBER(FIND(";"&amp;UPPER(TRIM(Datos!P613&amp;""))&amp;"=",P$1007)),ISNUMBER(FIND(";"&amp;UPPER(TRIM(Datos!P613&amp;""))&amp;";",P$1007))),OR(UPPER(TRIM(Datos!P613&amp;""))="SÍ",UPPER(TRIM(Datos!P613&amp;""))="SI",UPPER(TRIM(Datos!P613&amp;""))="NO"),IF(ISNUMBER(Datos!P613),AND(OR(P$1005="",Datos!P613&gt;=P$1005),OR(P$1006="",Datos!P613&lt;=P$1006)),FALSE),TRUE))))</f>
        <v>0.0</v>
      </c>
      <c r="Q613">
        <f>IF(Datos!Q613="",0,IF(AND(Q$1008&lt;&gt;"",Datos!Q613=Q$1008),0,IF(Q$1004=0,0,1-CHOOSE(Q$1004,IF(ISNUMBER(Datos!Q613),AND(OR(Q$1005="",Datos!Q613&gt;=Q$1005),OR(Q$1006="",Datos!Q613&lt;=Q$1006)),FALSE),IF(ISNUMBER(Datos!Q613),AND(Datos!Q613=INT(Datos!Q613),AND(OR(Q$1005="",Datos!Q613&gt;=Q$1005),OR(Q$1006="",Datos!Q613&lt;=Q$1006))),FALSE),OR(ISNUMBER(FIND(";"&amp;UPPER(TRIM(Datos!Q613&amp;""))&amp;"=",Q$1007)),ISNUMBER(FIND(";"&amp;UPPER(TRIM(Datos!Q613&amp;""))&amp;";",Q$1007))),OR(UPPER(TRIM(Datos!Q613&amp;""))="SÍ",UPPER(TRIM(Datos!Q613&amp;""))="SI",UPPER(TRIM(Datos!Q613&amp;""))="NO"),IF(ISNUMBER(Datos!Q613),AND(OR(Q$1005="",Datos!Q613&gt;=Q$1005),OR(Q$1006="",Datos!Q613&lt;=Q$1006)),FALSE),TRUE))))</f>
        <v>0.0</v>
      </c>
      <c r="R613">
        <f>IF(Datos!R613="",0,IF(AND(R$1008&lt;&gt;"",Datos!R613=R$1008),0,IF(R$1004=0,0,1-CHOOSE(R$1004,IF(ISNUMBER(Datos!R613),AND(OR(R$1005="",Datos!R613&gt;=R$1005),OR(R$1006="",Datos!R613&lt;=R$1006)),FALSE),IF(ISNUMBER(Datos!R613),AND(Datos!R613=INT(Datos!R613),AND(OR(R$1005="",Datos!R613&gt;=R$1005),OR(R$1006="",Datos!R613&lt;=R$1006))),FALSE),OR(ISNUMBER(FIND(";"&amp;UPPER(TRIM(Datos!R613&amp;""))&amp;"=",R$1007)),ISNUMBER(FIND(";"&amp;UPPER(TRIM(Datos!R613&amp;""))&amp;";",R$1007))),OR(UPPER(TRIM(Datos!R613&amp;""))="SÍ",UPPER(TRIM(Datos!R613&amp;""))="SI",UPPER(TRIM(Datos!R613&amp;""))="NO"),IF(ISNUMBER(Datos!R613),AND(OR(R$1005="",Datos!R613&gt;=R$1005),OR(R$1006="",Datos!R613&lt;=R$1006)),FALSE),TRUE))))</f>
        <v>0.0</v>
      </c>
      <c r="S613">
        <f>IF(Datos!S613="",0,IF(AND(S$1008&lt;&gt;"",Datos!S613=S$1008),0,IF(S$1004=0,0,1-CHOOSE(S$1004,IF(ISNUMBER(Datos!S613),AND(OR(S$1005="",Datos!S613&gt;=S$1005),OR(S$1006="",Datos!S613&lt;=S$1006)),FALSE),IF(ISNUMBER(Datos!S613),AND(Datos!S613=INT(Datos!S613),AND(OR(S$1005="",Datos!S613&gt;=S$1005),OR(S$1006="",Datos!S613&lt;=S$1006))),FALSE),OR(ISNUMBER(FIND(";"&amp;UPPER(TRIM(Datos!S613&amp;""))&amp;"=",S$1007)),ISNUMBER(FIND(";"&amp;UPPER(TRIM(Datos!S613&amp;""))&amp;";",S$1007))),OR(UPPER(TRIM(Datos!S613&amp;""))="SÍ",UPPER(TRIM(Datos!S613&amp;""))="SI",UPPER(TRIM(Datos!S613&amp;""))="NO"),IF(ISNUMBER(Datos!S613),AND(OR(S$1005="",Datos!S613&gt;=S$1005),OR(S$1006="",Datos!S613&lt;=S$1006)),FALSE),TRUE))))</f>
        <v>0.0</v>
      </c>
      <c r="T613">
        <f>IF(Datos!T613="",0,IF(AND(T$1008&lt;&gt;"",Datos!T613=T$1008),0,IF(T$1004=0,0,1-CHOOSE(T$1004,IF(ISNUMBER(Datos!T613),AND(OR(T$1005="",Datos!T613&gt;=T$1005),OR(T$1006="",Datos!T613&lt;=T$1006)),FALSE),IF(ISNUMBER(Datos!T613),AND(Datos!T613=INT(Datos!T613),AND(OR(T$1005="",Datos!T613&gt;=T$1005),OR(T$1006="",Datos!T613&lt;=T$1006))),FALSE),OR(ISNUMBER(FIND(";"&amp;UPPER(TRIM(Datos!T613&amp;""))&amp;"=",T$1007)),ISNUMBER(FIND(";"&amp;UPPER(TRIM(Datos!T613&amp;""))&amp;";",T$1007))),OR(UPPER(TRIM(Datos!T613&amp;""))="SÍ",UPPER(TRIM(Datos!T613&amp;""))="SI",UPPER(TRIM(Datos!T613&amp;""))="NO"),IF(ISNUMBER(Datos!T613),AND(OR(T$1005="",Datos!T613&gt;=T$1005),OR(T$1006="",Datos!T613&lt;=T$1006)),FALSE),TRUE))))</f>
        <v>0.0</v>
      </c>
      <c r="U613">
        <f>IF(Datos!U613="",0,IF(AND(U$1008&lt;&gt;"",Datos!U613=U$1008),0,IF(U$1004=0,0,1-CHOOSE(U$1004,IF(ISNUMBER(Datos!U613),AND(OR(U$1005="",Datos!U613&gt;=U$1005),OR(U$1006="",Datos!U613&lt;=U$1006)),FALSE),IF(ISNUMBER(Datos!U613),AND(Datos!U613=INT(Datos!U613),AND(OR(U$1005="",Datos!U613&gt;=U$1005),OR(U$1006="",Datos!U613&lt;=U$1006))),FALSE),OR(ISNUMBER(FIND(";"&amp;UPPER(TRIM(Datos!U613&amp;""))&amp;"=",U$1007)),ISNUMBER(FIND(";"&amp;UPPER(TRIM(Datos!U613&amp;""))&amp;";",U$1007))),OR(UPPER(TRIM(Datos!U613&amp;""))="SÍ",UPPER(TRIM(Datos!U613&amp;""))="SI",UPPER(TRIM(Datos!U613&amp;""))="NO"),IF(ISNUMBER(Datos!U613),AND(OR(U$1005="",Datos!U613&gt;=U$1005),OR(U$1006="",Datos!U613&lt;=U$1006)),FALSE),TRUE))))</f>
        <v>0.0</v>
      </c>
      <c r="V613">
        <f>IF(Datos!V613="",0,IF(AND(V$1008&lt;&gt;"",Datos!V613=V$1008),0,IF(V$1004=0,0,1-CHOOSE(V$1004,IF(ISNUMBER(Datos!V613),AND(OR(V$1005="",Datos!V613&gt;=V$1005),OR(V$1006="",Datos!V613&lt;=V$1006)),FALSE),IF(ISNUMBER(Datos!V613),AND(Datos!V613=INT(Datos!V613),AND(OR(V$1005="",Datos!V613&gt;=V$1005),OR(V$1006="",Datos!V613&lt;=V$1006))),FALSE),OR(ISNUMBER(FIND(";"&amp;UPPER(TRIM(Datos!V613&amp;""))&amp;"=",V$1007)),ISNUMBER(FIND(";"&amp;UPPER(TRIM(Datos!V613&amp;""))&amp;";",V$1007))),OR(UPPER(TRIM(Datos!V613&amp;""))="SÍ",UPPER(TRIM(Datos!V613&amp;""))="SI",UPPER(TRIM(Datos!V613&amp;""))="NO"),IF(ISNUMBER(Datos!V613),AND(OR(V$1005="",Datos!V613&gt;=V$1005),OR(V$1006="",Datos!V613&lt;=V$1006)),FALSE),TRUE))))</f>
        <v>0.0</v>
      </c>
      <c r="W613">
        <f>IF(Datos!W613="",0,IF(AND(W$1008&lt;&gt;"",Datos!W613=W$1008),0,IF(W$1004=0,0,1-CHOOSE(W$1004,IF(ISNUMBER(Datos!W613),AND(OR(W$1005="",Datos!W613&gt;=W$1005),OR(W$1006="",Datos!W613&lt;=W$1006)),FALSE),IF(ISNUMBER(Datos!W613),AND(Datos!W613=INT(Datos!W613),AND(OR(W$1005="",Datos!W613&gt;=W$1005),OR(W$1006="",Datos!W613&lt;=W$1006))),FALSE),OR(ISNUMBER(FIND(";"&amp;UPPER(TRIM(Datos!W613&amp;""))&amp;"=",W$1007)),ISNUMBER(FIND(";"&amp;UPPER(TRIM(Datos!W613&amp;""))&amp;";",W$1007))),OR(UPPER(TRIM(Datos!W613&amp;""))="SÍ",UPPER(TRIM(Datos!W613&amp;""))="SI",UPPER(TRIM(Datos!W613&amp;""))="NO"),IF(ISNUMBER(Datos!W613),AND(OR(W$1005="",Datos!W613&gt;=W$1005),OR(W$1006="",Datos!W613&lt;=W$1006)),FALSE),TRUE))))</f>
        <v>0.0</v>
      </c>
      <c r="X613">
        <f>IF(Datos!X613="",0,IF(AND(X$1008&lt;&gt;"",Datos!X613=X$1008),0,IF(X$1004=0,0,1-CHOOSE(X$1004,IF(ISNUMBER(Datos!X613),AND(OR(X$1005="",Datos!X613&gt;=X$1005),OR(X$1006="",Datos!X613&lt;=X$1006)),FALSE),IF(ISNUMBER(Datos!X613),AND(Datos!X613=INT(Datos!X613),AND(OR(X$1005="",Datos!X613&gt;=X$1005),OR(X$1006="",Datos!X613&lt;=X$1006))),FALSE),OR(ISNUMBER(FIND(";"&amp;UPPER(TRIM(Datos!X613&amp;""))&amp;"=",X$1007)),ISNUMBER(FIND(";"&amp;UPPER(TRIM(Datos!X613&amp;""))&amp;";",X$1007))),OR(UPPER(TRIM(Datos!X613&amp;""))="SÍ",UPPER(TRIM(Datos!X613&amp;""))="SI",UPPER(TRIM(Datos!X613&amp;""))="NO"),IF(ISNUMBER(Datos!X613),AND(OR(X$1005="",Datos!X613&gt;=X$1005),OR(X$1006="",Datos!X613&lt;=X$1006)),FALSE),TRUE))))</f>
        <v>0.0</v>
      </c>
      <c r="Y613">
        <f>IF(Datos!Y613="",0,IF(AND(Y$1008&lt;&gt;"",Datos!Y613=Y$1008),0,IF(Y$1004=0,0,1-CHOOSE(Y$1004,IF(ISNUMBER(Datos!Y613),AND(OR(Y$1005="",Datos!Y613&gt;=Y$1005),OR(Y$1006="",Datos!Y613&lt;=Y$1006)),FALSE),IF(ISNUMBER(Datos!Y613),AND(Datos!Y613=INT(Datos!Y613),AND(OR(Y$1005="",Datos!Y613&gt;=Y$1005),OR(Y$1006="",Datos!Y613&lt;=Y$1006))),FALSE),OR(ISNUMBER(FIND(";"&amp;UPPER(TRIM(Datos!Y613&amp;""))&amp;"=",Y$1007)),ISNUMBER(FIND(";"&amp;UPPER(TRIM(Datos!Y613&amp;""))&amp;";",Y$1007))),OR(UPPER(TRIM(Datos!Y613&amp;""))="SÍ",UPPER(TRIM(Datos!Y613&amp;""))="SI",UPPER(TRIM(Datos!Y613&amp;""))="NO"),IF(ISNUMBER(Datos!Y613),AND(OR(Y$1005="",Datos!Y613&gt;=Y$1005),OR(Y$1006="",Datos!Y613&lt;=Y$1006)),FALSE),TRUE))))</f>
        <v>0.0</v>
      </c>
      <c r="Z613">
        <f>IF(Datos!Z613="",0,IF(AND(Z$1008&lt;&gt;"",Datos!Z613=Z$1008),0,IF(Z$1004=0,0,1-CHOOSE(Z$1004,IF(ISNUMBER(Datos!Z613),AND(OR(Z$1005="",Datos!Z613&gt;=Z$1005),OR(Z$1006="",Datos!Z613&lt;=Z$1006)),FALSE),IF(ISNUMBER(Datos!Z613),AND(Datos!Z613=INT(Datos!Z613),AND(OR(Z$1005="",Datos!Z613&gt;=Z$1005),OR(Z$1006="",Datos!Z613&lt;=Z$1006))),FALSE),OR(ISNUMBER(FIND(";"&amp;UPPER(TRIM(Datos!Z613&amp;""))&amp;"=",Z$1007)),ISNUMBER(FIND(";"&amp;UPPER(TRIM(Datos!Z613&amp;""))&amp;";",Z$1007))),OR(UPPER(TRIM(Datos!Z613&amp;""))="SÍ",UPPER(TRIM(Datos!Z613&amp;""))="SI",UPPER(TRIM(Datos!Z613&amp;""))="NO"),IF(ISNUMBER(Datos!Z613),AND(OR(Z$1005="",Datos!Z613&gt;=Z$1005),OR(Z$1006="",Datos!Z613&lt;=Z$1006)),FALSE),TRUE))))</f>
        <v>0.0</v>
      </c>
      <c r="AA613">
        <f>IF(Datos!AA613="",0,IF(AND(AA$1008&lt;&gt;"",Datos!AA613=AA$1008),0,IF(AA$1004=0,0,1-CHOOSE(AA$1004,IF(ISNUMBER(Datos!AA613),AND(OR(AA$1005="",Datos!AA613&gt;=AA$1005),OR(AA$1006="",Datos!AA613&lt;=AA$1006)),FALSE),IF(ISNUMBER(Datos!AA613),AND(Datos!AA613=INT(Datos!AA613),AND(OR(AA$1005="",Datos!AA613&gt;=AA$1005),OR(AA$1006="",Datos!AA613&lt;=AA$1006))),FALSE),OR(ISNUMBER(FIND(";"&amp;UPPER(TRIM(Datos!AA613&amp;""))&amp;"=",AA$1007)),ISNUMBER(FIND(";"&amp;UPPER(TRIM(Datos!AA613&amp;""))&amp;";",AA$1007))),OR(UPPER(TRIM(Datos!AA613&amp;""))="SÍ",UPPER(TRIM(Datos!AA613&amp;""))="SI",UPPER(TRIM(Datos!AA613&amp;""))="NO"),IF(ISNUMBER(Datos!AA613),AND(OR(AA$1005="",Datos!AA613&gt;=AA$1005),OR(AA$1006="",Datos!AA613&lt;=AA$1006)),FALSE),TRUE))))</f>
        <v>0.0</v>
      </c>
      <c r="AB613">
        <f>IF(Datos!AB613="",0,IF(AND(AB$1008&lt;&gt;"",Datos!AB613=AB$1008),0,IF(AB$1004=0,0,1-CHOOSE(AB$1004,IF(ISNUMBER(Datos!AB613),AND(OR(AB$1005="",Datos!AB613&gt;=AB$1005),OR(AB$1006="",Datos!AB613&lt;=AB$1006)),FALSE),IF(ISNUMBER(Datos!AB613),AND(Datos!AB613=INT(Datos!AB613),AND(OR(AB$1005="",Datos!AB613&gt;=AB$1005),OR(AB$1006="",Datos!AB613&lt;=AB$1006))),FALSE),OR(ISNUMBER(FIND(";"&amp;UPPER(TRIM(Datos!AB613&amp;""))&amp;"=",AB$1007)),ISNUMBER(FIND(";"&amp;UPPER(TRIM(Datos!AB613&amp;""))&amp;";",AB$1007))),OR(UPPER(TRIM(Datos!AB613&amp;""))="SÍ",UPPER(TRIM(Datos!AB613&amp;""))="SI",UPPER(TRIM(Datos!AB613&amp;""))="NO"),IF(ISNUMBER(Datos!AB613),AND(OR(AB$1005="",Datos!AB613&gt;=AB$1005),OR(AB$1006="",Datos!AB613&lt;=AB$1006)),FALSE),TRUE))))</f>
        <v>0.0</v>
      </c>
      <c r="AC613">
        <f>IF(Datos!AC613="",0,IF(AND(AC$1008&lt;&gt;"",Datos!AC613=AC$1008),0,IF(AC$1004=0,0,1-CHOOSE(AC$1004,IF(ISNUMBER(Datos!AC613),AND(OR(AC$1005="",Datos!AC613&gt;=AC$1005),OR(AC$1006="",Datos!AC613&lt;=AC$1006)),FALSE),IF(ISNUMBER(Datos!AC613),AND(Datos!AC613=INT(Datos!AC613),AND(OR(AC$1005="",Datos!AC613&gt;=AC$1005),OR(AC$1006="",Datos!AC613&lt;=AC$1006))),FALSE),OR(ISNUMBER(FIND(";"&amp;UPPER(TRIM(Datos!AC613&amp;""))&amp;"=",AC$1007)),ISNUMBER(FIND(";"&amp;UPPER(TRIM(Datos!AC613&amp;""))&amp;";",AC$1007))),OR(UPPER(TRIM(Datos!AC613&amp;""))="SÍ",UPPER(TRIM(Datos!AC613&amp;""))="SI",UPPER(TRIM(Datos!AC613&amp;""))="NO"),IF(ISNUMBER(Datos!AC613),AND(OR(AC$1005="",Datos!AC613&gt;=AC$1005),OR(AC$1006="",Datos!AC613&lt;=AC$1006)),FALSE),TRUE))))</f>
        <v>0.0</v>
      </c>
      <c r="AD613">
        <f>IF(Datos!AD613="",0,IF(AND(AD$1008&lt;&gt;"",Datos!AD613=AD$1008),0,IF(AD$1004=0,0,1-CHOOSE(AD$1004,IF(ISNUMBER(Datos!AD613),AND(OR(AD$1005="",Datos!AD613&gt;=AD$1005),OR(AD$1006="",Datos!AD613&lt;=AD$1006)),FALSE),IF(ISNUMBER(Datos!AD613),AND(Datos!AD613=INT(Datos!AD613),AND(OR(AD$1005="",Datos!AD613&gt;=AD$1005),OR(AD$1006="",Datos!AD613&lt;=AD$1006))),FALSE),OR(ISNUMBER(FIND(";"&amp;UPPER(TRIM(Datos!AD613&amp;""))&amp;"=",AD$1007)),ISNUMBER(FIND(";"&amp;UPPER(TRIM(Datos!AD613&amp;""))&amp;";",AD$1007))),OR(UPPER(TRIM(Datos!AD613&amp;""))="SÍ",UPPER(TRIM(Datos!AD613&amp;""))="SI",UPPER(TRIM(Datos!AD613&amp;""))="NO"),IF(ISNUMBER(Datos!AD613),AND(OR(AD$1005="",Datos!AD613&gt;=AD$1005),OR(AD$1006="",Datos!AD613&lt;=AD$1006)),FALSE),TRUE))))</f>
        <v>0.0</v>
      </c>
      <c r="AE613">
        <f>IF(Datos!AE613="",0,IF(AND(AE$1008&lt;&gt;"",Datos!AE613=AE$1008),0,IF(AE$1004=0,0,1-CHOOSE(AE$1004,IF(ISNUMBER(Datos!AE613),AND(OR(AE$1005="",Datos!AE613&gt;=AE$1005),OR(AE$1006="",Datos!AE613&lt;=AE$1006)),FALSE),IF(ISNUMBER(Datos!AE613),AND(Datos!AE613=INT(Datos!AE613),AND(OR(AE$1005="",Datos!AE613&gt;=AE$1005),OR(AE$1006="",Datos!AE613&lt;=AE$1006))),FALSE),OR(ISNUMBER(FIND(";"&amp;UPPER(TRIM(Datos!AE613&amp;""))&amp;"=",AE$1007)),ISNUMBER(FIND(";"&amp;UPPER(TRIM(Datos!AE613&amp;""))&amp;";",AE$1007))),OR(UPPER(TRIM(Datos!AE613&amp;""))="SÍ",UPPER(TRIM(Datos!AE613&amp;""))="SI",UPPER(TRIM(Datos!AE613&amp;""))="NO"),IF(ISNUMBER(Datos!AE613),AND(OR(AE$1005="",Datos!AE613&gt;=AE$1005),OR(AE$1006="",Datos!AE613&lt;=AE$1006)),FALSE),TRUE))))</f>
        <v>0.0</v>
      </c>
    </row>
    <row r="614" spans="2:31">
      <c r="B614">
        <f>IF(Datos!B614="",0,IF(AND(B$1008&lt;&gt;"",Datos!B614=B$1008),0,IF(B$1004=0,0,1-CHOOSE(B$1004,IF(ISNUMBER(Datos!B614),AND(OR(B$1005="",Datos!B614&gt;=B$1005),OR(B$1006="",Datos!B614&lt;=B$1006)),FALSE),IF(ISNUMBER(Datos!B614),AND(Datos!B614=INT(Datos!B614),AND(OR(B$1005="",Datos!B614&gt;=B$1005),OR(B$1006="",Datos!B614&lt;=B$1006))),FALSE),OR(ISNUMBER(FIND(";"&amp;UPPER(TRIM(Datos!B614&amp;""))&amp;"=",B$1007)),ISNUMBER(FIND(";"&amp;UPPER(TRIM(Datos!B614&amp;""))&amp;";",B$1007))),OR(UPPER(TRIM(Datos!B614&amp;""))="SÍ",UPPER(TRIM(Datos!B614&amp;""))="SI",UPPER(TRIM(Datos!B614&amp;""))="NO"),IF(ISNUMBER(Datos!B614),AND(OR(B$1005="",Datos!B614&gt;=B$1005),OR(B$1006="",Datos!B614&lt;=B$1006)),FALSE),TRUE))))</f>
        <v>0.0</v>
      </c>
      <c r="C614">
        <f>IF(Datos!C614="",0,IF(AND(C$1008&lt;&gt;"",Datos!C614=C$1008),0,IF(C$1004=0,0,1-CHOOSE(C$1004,IF(ISNUMBER(Datos!C614),AND(OR(C$1005="",Datos!C614&gt;=C$1005),OR(C$1006="",Datos!C614&lt;=C$1006)),FALSE),IF(ISNUMBER(Datos!C614),AND(Datos!C614=INT(Datos!C614),AND(OR(C$1005="",Datos!C614&gt;=C$1005),OR(C$1006="",Datos!C614&lt;=C$1006))),FALSE),OR(ISNUMBER(FIND(";"&amp;UPPER(TRIM(Datos!C614&amp;""))&amp;"=",C$1007)),ISNUMBER(FIND(";"&amp;UPPER(TRIM(Datos!C614&amp;""))&amp;";",C$1007))),OR(UPPER(TRIM(Datos!C614&amp;""))="SÍ",UPPER(TRIM(Datos!C614&amp;""))="SI",UPPER(TRIM(Datos!C614&amp;""))="NO"),IF(ISNUMBER(Datos!C614),AND(OR(C$1005="",Datos!C614&gt;=C$1005),OR(C$1006="",Datos!C614&lt;=C$1006)),FALSE),TRUE))))</f>
        <v>0.0</v>
      </c>
      <c r="D614">
        <f>IF(Datos!D614="",0,IF(AND(D$1008&lt;&gt;"",Datos!D614=D$1008),0,IF(D$1004=0,0,1-CHOOSE(D$1004,IF(ISNUMBER(Datos!D614),AND(OR(D$1005="",Datos!D614&gt;=D$1005),OR(D$1006="",Datos!D614&lt;=D$1006)),FALSE),IF(ISNUMBER(Datos!D614),AND(Datos!D614=INT(Datos!D614),AND(OR(D$1005="",Datos!D614&gt;=D$1005),OR(D$1006="",Datos!D614&lt;=D$1006))),FALSE),OR(ISNUMBER(FIND(";"&amp;UPPER(TRIM(Datos!D614&amp;""))&amp;"=",D$1007)),ISNUMBER(FIND(";"&amp;UPPER(TRIM(Datos!D614&amp;""))&amp;";",D$1007))),OR(UPPER(TRIM(Datos!D614&amp;""))="SÍ",UPPER(TRIM(Datos!D614&amp;""))="SI",UPPER(TRIM(Datos!D614&amp;""))="NO"),IF(ISNUMBER(Datos!D614),AND(OR(D$1005="",Datos!D614&gt;=D$1005),OR(D$1006="",Datos!D614&lt;=D$1006)),FALSE),TRUE))))</f>
        <v>0.0</v>
      </c>
      <c r="E614">
        <f>IF(Datos!E614="",0,IF(AND(E$1008&lt;&gt;"",Datos!E614=E$1008),0,IF(E$1004=0,0,1-CHOOSE(E$1004,IF(ISNUMBER(Datos!E614),AND(OR(E$1005="",Datos!E614&gt;=E$1005),OR(E$1006="",Datos!E614&lt;=E$1006)),FALSE),IF(ISNUMBER(Datos!E614),AND(Datos!E614=INT(Datos!E614),AND(OR(E$1005="",Datos!E614&gt;=E$1005),OR(E$1006="",Datos!E614&lt;=E$1006))),FALSE),OR(ISNUMBER(FIND(";"&amp;UPPER(TRIM(Datos!E614&amp;""))&amp;"=",E$1007)),ISNUMBER(FIND(";"&amp;UPPER(TRIM(Datos!E614&amp;""))&amp;";",E$1007))),OR(UPPER(TRIM(Datos!E614&amp;""))="SÍ",UPPER(TRIM(Datos!E614&amp;""))="SI",UPPER(TRIM(Datos!E614&amp;""))="NO"),IF(ISNUMBER(Datos!E614),AND(OR(E$1005="",Datos!E614&gt;=E$1005),OR(E$1006="",Datos!E614&lt;=E$1006)),FALSE),TRUE))))</f>
        <v>0.0</v>
      </c>
      <c r="F614">
        <f>IF(Datos!F614="",0,IF(AND(F$1008&lt;&gt;"",Datos!F614=F$1008),0,IF(F$1004=0,0,1-CHOOSE(F$1004,IF(ISNUMBER(Datos!F614),AND(OR(F$1005="",Datos!F614&gt;=F$1005),OR(F$1006="",Datos!F614&lt;=F$1006)),FALSE),IF(ISNUMBER(Datos!F614),AND(Datos!F614=INT(Datos!F614),AND(OR(F$1005="",Datos!F614&gt;=F$1005),OR(F$1006="",Datos!F614&lt;=F$1006))),FALSE),OR(ISNUMBER(FIND(";"&amp;UPPER(TRIM(Datos!F614&amp;""))&amp;"=",F$1007)),ISNUMBER(FIND(";"&amp;UPPER(TRIM(Datos!F614&amp;""))&amp;";",F$1007))),OR(UPPER(TRIM(Datos!F614&amp;""))="SÍ",UPPER(TRIM(Datos!F614&amp;""))="SI",UPPER(TRIM(Datos!F614&amp;""))="NO"),IF(ISNUMBER(Datos!F614),AND(OR(F$1005="",Datos!F614&gt;=F$1005),OR(F$1006="",Datos!F614&lt;=F$1006)),FALSE),TRUE))))</f>
        <v>0.0</v>
      </c>
      <c r="G614">
        <f>IF(Datos!G614="",0,IF(AND(G$1008&lt;&gt;"",Datos!G614=G$1008),0,IF(G$1004=0,0,1-CHOOSE(G$1004,IF(ISNUMBER(Datos!G614),AND(OR(G$1005="",Datos!G614&gt;=G$1005),OR(G$1006="",Datos!G614&lt;=G$1006)),FALSE),IF(ISNUMBER(Datos!G614),AND(Datos!G614=INT(Datos!G614),AND(OR(G$1005="",Datos!G614&gt;=G$1005),OR(G$1006="",Datos!G614&lt;=G$1006))),FALSE),OR(ISNUMBER(FIND(";"&amp;UPPER(TRIM(Datos!G614&amp;""))&amp;"=",G$1007)),ISNUMBER(FIND(";"&amp;UPPER(TRIM(Datos!G614&amp;""))&amp;";",G$1007))),OR(UPPER(TRIM(Datos!G614&amp;""))="SÍ",UPPER(TRIM(Datos!G614&amp;""))="SI",UPPER(TRIM(Datos!G614&amp;""))="NO"),IF(ISNUMBER(Datos!G614),AND(OR(G$1005="",Datos!G614&gt;=G$1005),OR(G$1006="",Datos!G614&lt;=G$1006)),FALSE),TRUE))))</f>
        <v>0.0</v>
      </c>
      <c r="H614">
        <f>IF(Datos!H614="",0,IF(AND(H$1008&lt;&gt;"",Datos!H614=H$1008),0,IF(H$1004=0,0,1-CHOOSE(H$1004,IF(ISNUMBER(Datos!H614),AND(OR(H$1005="",Datos!H614&gt;=H$1005),OR(H$1006="",Datos!H614&lt;=H$1006)),FALSE),IF(ISNUMBER(Datos!H614),AND(Datos!H614=INT(Datos!H614),AND(OR(H$1005="",Datos!H614&gt;=H$1005),OR(H$1006="",Datos!H614&lt;=H$1006))),FALSE),OR(ISNUMBER(FIND(";"&amp;UPPER(TRIM(Datos!H614&amp;""))&amp;"=",H$1007)),ISNUMBER(FIND(";"&amp;UPPER(TRIM(Datos!H614&amp;""))&amp;";",H$1007))),OR(UPPER(TRIM(Datos!H614&amp;""))="SÍ",UPPER(TRIM(Datos!H614&amp;""))="SI",UPPER(TRIM(Datos!H614&amp;""))="NO"),IF(ISNUMBER(Datos!H614),AND(OR(H$1005="",Datos!H614&gt;=H$1005),OR(H$1006="",Datos!H614&lt;=H$1006)),FALSE),TRUE))))</f>
        <v>0.0</v>
      </c>
      <c r="I614">
        <f>IF(Datos!I614="",0,IF(AND(I$1008&lt;&gt;"",Datos!I614=I$1008),0,IF(I$1004=0,0,1-CHOOSE(I$1004,IF(ISNUMBER(Datos!I614),AND(OR(I$1005="",Datos!I614&gt;=I$1005),OR(I$1006="",Datos!I614&lt;=I$1006)),FALSE),IF(ISNUMBER(Datos!I614),AND(Datos!I614=INT(Datos!I614),AND(OR(I$1005="",Datos!I614&gt;=I$1005),OR(I$1006="",Datos!I614&lt;=I$1006))),FALSE),OR(ISNUMBER(FIND(";"&amp;UPPER(TRIM(Datos!I614&amp;""))&amp;"=",I$1007)),ISNUMBER(FIND(";"&amp;UPPER(TRIM(Datos!I614&amp;""))&amp;";",I$1007))),OR(UPPER(TRIM(Datos!I614&amp;""))="SÍ",UPPER(TRIM(Datos!I614&amp;""))="SI",UPPER(TRIM(Datos!I614&amp;""))="NO"),IF(ISNUMBER(Datos!I614),AND(OR(I$1005="",Datos!I614&gt;=I$1005),OR(I$1006="",Datos!I614&lt;=I$1006)),FALSE),TRUE))))</f>
        <v>0.0</v>
      </c>
      <c r="J614">
        <f>IF(Datos!J614="",0,IF(AND(J$1008&lt;&gt;"",Datos!J614=J$1008),0,IF(J$1004=0,0,1-CHOOSE(J$1004,IF(ISNUMBER(Datos!J614),AND(OR(J$1005="",Datos!J614&gt;=J$1005),OR(J$1006="",Datos!J614&lt;=J$1006)),FALSE),IF(ISNUMBER(Datos!J614),AND(Datos!J614=INT(Datos!J614),AND(OR(J$1005="",Datos!J614&gt;=J$1005),OR(J$1006="",Datos!J614&lt;=J$1006))),FALSE),OR(ISNUMBER(FIND(";"&amp;UPPER(TRIM(Datos!J614&amp;""))&amp;"=",J$1007)),ISNUMBER(FIND(";"&amp;UPPER(TRIM(Datos!J614&amp;""))&amp;";",J$1007))),OR(UPPER(TRIM(Datos!J614&amp;""))="SÍ",UPPER(TRIM(Datos!J614&amp;""))="SI",UPPER(TRIM(Datos!J614&amp;""))="NO"),IF(ISNUMBER(Datos!J614),AND(OR(J$1005="",Datos!J614&gt;=J$1005),OR(J$1006="",Datos!J614&lt;=J$1006)),FALSE),TRUE))))</f>
        <v>0.0</v>
      </c>
      <c r="K614">
        <f>IF(Datos!K614="",0,IF(AND(K$1008&lt;&gt;"",Datos!K614=K$1008),0,IF(K$1004=0,0,1-CHOOSE(K$1004,IF(ISNUMBER(Datos!K614),AND(OR(K$1005="",Datos!K614&gt;=K$1005),OR(K$1006="",Datos!K614&lt;=K$1006)),FALSE),IF(ISNUMBER(Datos!K614),AND(Datos!K614=INT(Datos!K614),AND(OR(K$1005="",Datos!K614&gt;=K$1005),OR(K$1006="",Datos!K614&lt;=K$1006))),FALSE),OR(ISNUMBER(FIND(";"&amp;UPPER(TRIM(Datos!K614&amp;""))&amp;"=",K$1007)),ISNUMBER(FIND(";"&amp;UPPER(TRIM(Datos!K614&amp;""))&amp;";",K$1007))),OR(UPPER(TRIM(Datos!K614&amp;""))="SÍ",UPPER(TRIM(Datos!K614&amp;""))="SI",UPPER(TRIM(Datos!K614&amp;""))="NO"),IF(ISNUMBER(Datos!K614),AND(OR(K$1005="",Datos!K614&gt;=K$1005),OR(K$1006="",Datos!K614&lt;=K$1006)),FALSE),TRUE))))</f>
        <v>0.0</v>
      </c>
      <c r="L614">
        <f>IF(Datos!L614="",0,IF(AND(L$1008&lt;&gt;"",Datos!L614=L$1008),0,IF(L$1004=0,0,1-CHOOSE(L$1004,IF(ISNUMBER(Datos!L614),AND(OR(L$1005="",Datos!L614&gt;=L$1005),OR(L$1006="",Datos!L614&lt;=L$1006)),FALSE),IF(ISNUMBER(Datos!L614),AND(Datos!L614=INT(Datos!L614),AND(OR(L$1005="",Datos!L614&gt;=L$1005),OR(L$1006="",Datos!L614&lt;=L$1006))),FALSE),OR(ISNUMBER(FIND(";"&amp;UPPER(TRIM(Datos!L614&amp;""))&amp;"=",L$1007)),ISNUMBER(FIND(";"&amp;UPPER(TRIM(Datos!L614&amp;""))&amp;";",L$1007))),OR(UPPER(TRIM(Datos!L614&amp;""))="SÍ",UPPER(TRIM(Datos!L614&amp;""))="SI",UPPER(TRIM(Datos!L614&amp;""))="NO"),IF(ISNUMBER(Datos!L614),AND(OR(L$1005="",Datos!L614&gt;=L$1005),OR(L$1006="",Datos!L614&lt;=L$1006)),FALSE),TRUE))))</f>
        <v>0.0</v>
      </c>
      <c r="M614">
        <f>IF(Datos!M614="",0,IF(AND(M$1008&lt;&gt;"",Datos!M614=M$1008),0,IF(M$1004=0,0,1-CHOOSE(M$1004,IF(ISNUMBER(Datos!M614),AND(OR(M$1005="",Datos!M614&gt;=M$1005),OR(M$1006="",Datos!M614&lt;=M$1006)),FALSE),IF(ISNUMBER(Datos!M614),AND(Datos!M614=INT(Datos!M614),AND(OR(M$1005="",Datos!M614&gt;=M$1005),OR(M$1006="",Datos!M614&lt;=M$1006))),FALSE),OR(ISNUMBER(FIND(";"&amp;UPPER(TRIM(Datos!M614&amp;""))&amp;"=",M$1007)),ISNUMBER(FIND(";"&amp;UPPER(TRIM(Datos!M614&amp;""))&amp;";",M$1007))),OR(UPPER(TRIM(Datos!M614&amp;""))="SÍ",UPPER(TRIM(Datos!M614&amp;""))="SI",UPPER(TRIM(Datos!M614&amp;""))="NO"),IF(ISNUMBER(Datos!M614),AND(OR(M$1005="",Datos!M614&gt;=M$1005),OR(M$1006="",Datos!M614&lt;=M$1006)),FALSE),TRUE))))</f>
        <v>0.0</v>
      </c>
      <c r="N614">
        <f>IF(Datos!N614="",0,IF(AND(N$1008&lt;&gt;"",Datos!N614=N$1008),0,IF(N$1004=0,0,1-CHOOSE(N$1004,IF(ISNUMBER(Datos!N614),AND(OR(N$1005="",Datos!N614&gt;=N$1005),OR(N$1006="",Datos!N614&lt;=N$1006)),FALSE),IF(ISNUMBER(Datos!N614),AND(Datos!N614=INT(Datos!N614),AND(OR(N$1005="",Datos!N614&gt;=N$1005),OR(N$1006="",Datos!N614&lt;=N$1006))),FALSE),OR(ISNUMBER(FIND(";"&amp;UPPER(TRIM(Datos!N614&amp;""))&amp;"=",N$1007)),ISNUMBER(FIND(";"&amp;UPPER(TRIM(Datos!N614&amp;""))&amp;";",N$1007))),OR(UPPER(TRIM(Datos!N614&amp;""))="SÍ",UPPER(TRIM(Datos!N614&amp;""))="SI",UPPER(TRIM(Datos!N614&amp;""))="NO"),IF(ISNUMBER(Datos!N614),AND(OR(N$1005="",Datos!N614&gt;=N$1005),OR(N$1006="",Datos!N614&lt;=N$1006)),FALSE),TRUE))))</f>
        <v>0.0</v>
      </c>
      <c r="O614">
        <f>IF(Datos!O614="",0,IF(AND(O$1008&lt;&gt;"",Datos!O614=O$1008),0,IF(O$1004=0,0,1-CHOOSE(O$1004,IF(ISNUMBER(Datos!O614),AND(OR(O$1005="",Datos!O614&gt;=O$1005),OR(O$1006="",Datos!O614&lt;=O$1006)),FALSE),IF(ISNUMBER(Datos!O614),AND(Datos!O614=INT(Datos!O614),AND(OR(O$1005="",Datos!O614&gt;=O$1005),OR(O$1006="",Datos!O614&lt;=O$1006))),FALSE),OR(ISNUMBER(FIND(";"&amp;UPPER(TRIM(Datos!O614&amp;""))&amp;"=",O$1007)),ISNUMBER(FIND(";"&amp;UPPER(TRIM(Datos!O614&amp;""))&amp;";",O$1007))),OR(UPPER(TRIM(Datos!O614&amp;""))="SÍ",UPPER(TRIM(Datos!O614&amp;""))="SI",UPPER(TRIM(Datos!O614&amp;""))="NO"),IF(ISNUMBER(Datos!O614),AND(OR(O$1005="",Datos!O614&gt;=O$1005),OR(O$1006="",Datos!O614&lt;=O$1006)),FALSE),TRUE))))</f>
        <v>0.0</v>
      </c>
      <c r="P614">
        <f>IF(Datos!P614="",0,IF(AND(P$1008&lt;&gt;"",Datos!P614=P$1008),0,IF(P$1004=0,0,1-CHOOSE(P$1004,IF(ISNUMBER(Datos!P614),AND(OR(P$1005="",Datos!P614&gt;=P$1005),OR(P$1006="",Datos!P614&lt;=P$1006)),FALSE),IF(ISNUMBER(Datos!P614),AND(Datos!P614=INT(Datos!P614),AND(OR(P$1005="",Datos!P614&gt;=P$1005),OR(P$1006="",Datos!P614&lt;=P$1006))),FALSE),OR(ISNUMBER(FIND(";"&amp;UPPER(TRIM(Datos!P614&amp;""))&amp;"=",P$1007)),ISNUMBER(FIND(";"&amp;UPPER(TRIM(Datos!P614&amp;""))&amp;";",P$1007))),OR(UPPER(TRIM(Datos!P614&amp;""))="SÍ",UPPER(TRIM(Datos!P614&amp;""))="SI",UPPER(TRIM(Datos!P614&amp;""))="NO"),IF(ISNUMBER(Datos!P614),AND(OR(P$1005="",Datos!P614&gt;=P$1005),OR(P$1006="",Datos!P614&lt;=P$1006)),FALSE),TRUE))))</f>
        <v>0.0</v>
      </c>
      <c r="Q614">
        <f>IF(Datos!Q614="",0,IF(AND(Q$1008&lt;&gt;"",Datos!Q614=Q$1008),0,IF(Q$1004=0,0,1-CHOOSE(Q$1004,IF(ISNUMBER(Datos!Q614),AND(OR(Q$1005="",Datos!Q614&gt;=Q$1005),OR(Q$1006="",Datos!Q614&lt;=Q$1006)),FALSE),IF(ISNUMBER(Datos!Q614),AND(Datos!Q614=INT(Datos!Q614),AND(OR(Q$1005="",Datos!Q614&gt;=Q$1005),OR(Q$1006="",Datos!Q614&lt;=Q$1006))),FALSE),OR(ISNUMBER(FIND(";"&amp;UPPER(TRIM(Datos!Q614&amp;""))&amp;"=",Q$1007)),ISNUMBER(FIND(";"&amp;UPPER(TRIM(Datos!Q614&amp;""))&amp;";",Q$1007))),OR(UPPER(TRIM(Datos!Q614&amp;""))="SÍ",UPPER(TRIM(Datos!Q614&amp;""))="SI",UPPER(TRIM(Datos!Q614&amp;""))="NO"),IF(ISNUMBER(Datos!Q614),AND(OR(Q$1005="",Datos!Q614&gt;=Q$1005),OR(Q$1006="",Datos!Q614&lt;=Q$1006)),FALSE),TRUE))))</f>
        <v>0.0</v>
      </c>
      <c r="R614">
        <f>IF(Datos!R614="",0,IF(AND(R$1008&lt;&gt;"",Datos!R614=R$1008),0,IF(R$1004=0,0,1-CHOOSE(R$1004,IF(ISNUMBER(Datos!R614),AND(OR(R$1005="",Datos!R614&gt;=R$1005),OR(R$1006="",Datos!R614&lt;=R$1006)),FALSE),IF(ISNUMBER(Datos!R614),AND(Datos!R614=INT(Datos!R614),AND(OR(R$1005="",Datos!R614&gt;=R$1005),OR(R$1006="",Datos!R614&lt;=R$1006))),FALSE),OR(ISNUMBER(FIND(";"&amp;UPPER(TRIM(Datos!R614&amp;""))&amp;"=",R$1007)),ISNUMBER(FIND(";"&amp;UPPER(TRIM(Datos!R614&amp;""))&amp;";",R$1007))),OR(UPPER(TRIM(Datos!R614&amp;""))="SÍ",UPPER(TRIM(Datos!R614&amp;""))="SI",UPPER(TRIM(Datos!R614&amp;""))="NO"),IF(ISNUMBER(Datos!R614),AND(OR(R$1005="",Datos!R614&gt;=R$1005),OR(R$1006="",Datos!R614&lt;=R$1006)),FALSE),TRUE))))</f>
        <v>0.0</v>
      </c>
      <c r="S614">
        <f>IF(Datos!S614="",0,IF(AND(S$1008&lt;&gt;"",Datos!S614=S$1008),0,IF(S$1004=0,0,1-CHOOSE(S$1004,IF(ISNUMBER(Datos!S614),AND(OR(S$1005="",Datos!S614&gt;=S$1005),OR(S$1006="",Datos!S614&lt;=S$1006)),FALSE),IF(ISNUMBER(Datos!S614),AND(Datos!S614=INT(Datos!S614),AND(OR(S$1005="",Datos!S614&gt;=S$1005),OR(S$1006="",Datos!S614&lt;=S$1006))),FALSE),OR(ISNUMBER(FIND(";"&amp;UPPER(TRIM(Datos!S614&amp;""))&amp;"=",S$1007)),ISNUMBER(FIND(";"&amp;UPPER(TRIM(Datos!S614&amp;""))&amp;";",S$1007))),OR(UPPER(TRIM(Datos!S614&amp;""))="SÍ",UPPER(TRIM(Datos!S614&amp;""))="SI",UPPER(TRIM(Datos!S614&amp;""))="NO"),IF(ISNUMBER(Datos!S614),AND(OR(S$1005="",Datos!S614&gt;=S$1005),OR(S$1006="",Datos!S614&lt;=S$1006)),FALSE),TRUE))))</f>
        <v>0.0</v>
      </c>
      <c r="T614">
        <f>IF(Datos!T614="",0,IF(AND(T$1008&lt;&gt;"",Datos!T614=T$1008),0,IF(T$1004=0,0,1-CHOOSE(T$1004,IF(ISNUMBER(Datos!T614),AND(OR(T$1005="",Datos!T614&gt;=T$1005),OR(T$1006="",Datos!T614&lt;=T$1006)),FALSE),IF(ISNUMBER(Datos!T614),AND(Datos!T614=INT(Datos!T614),AND(OR(T$1005="",Datos!T614&gt;=T$1005),OR(T$1006="",Datos!T614&lt;=T$1006))),FALSE),OR(ISNUMBER(FIND(";"&amp;UPPER(TRIM(Datos!T614&amp;""))&amp;"=",T$1007)),ISNUMBER(FIND(";"&amp;UPPER(TRIM(Datos!T614&amp;""))&amp;";",T$1007))),OR(UPPER(TRIM(Datos!T614&amp;""))="SÍ",UPPER(TRIM(Datos!T614&amp;""))="SI",UPPER(TRIM(Datos!T614&amp;""))="NO"),IF(ISNUMBER(Datos!T614),AND(OR(T$1005="",Datos!T614&gt;=T$1005),OR(T$1006="",Datos!T614&lt;=T$1006)),FALSE),TRUE))))</f>
        <v>0.0</v>
      </c>
      <c r="U614">
        <f>IF(Datos!U614="",0,IF(AND(U$1008&lt;&gt;"",Datos!U614=U$1008),0,IF(U$1004=0,0,1-CHOOSE(U$1004,IF(ISNUMBER(Datos!U614),AND(OR(U$1005="",Datos!U614&gt;=U$1005),OR(U$1006="",Datos!U614&lt;=U$1006)),FALSE),IF(ISNUMBER(Datos!U614),AND(Datos!U614=INT(Datos!U614),AND(OR(U$1005="",Datos!U614&gt;=U$1005),OR(U$1006="",Datos!U614&lt;=U$1006))),FALSE),OR(ISNUMBER(FIND(";"&amp;UPPER(TRIM(Datos!U614&amp;""))&amp;"=",U$1007)),ISNUMBER(FIND(";"&amp;UPPER(TRIM(Datos!U614&amp;""))&amp;";",U$1007))),OR(UPPER(TRIM(Datos!U614&amp;""))="SÍ",UPPER(TRIM(Datos!U614&amp;""))="SI",UPPER(TRIM(Datos!U614&amp;""))="NO"),IF(ISNUMBER(Datos!U614),AND(OR(U$1005="",Datos!U614&gt;=U$1005),OR(U$1006="",Datos!U614&lt;=U$1006)),FALSE),TRUE))))</f>
        <v>0.0</v>
      </c>
      <c r="V614">
        <f>IF(Datos!V614="",0,IF(AND(V$1008&lt;&gt;"",Datos!V614=V$1008),0,IF(V$1004=0,0,1-CHOOSE(V$1004,IF(ISNUMBER(Datos!V614),AND(OR(V$1005="",Datos!V614&gt;=V$1005),OR(V$1006="",Datos!V614&lt;=V$1006)),FALSE),IF(ISNUMBER(Datos!V614),AND(Datos!V614=INT(Datos!V614),AND(OR(V$1005="",Datos!V614&gt;=V$1005),OR(V$1006="",Datos!V614&lt;=V$1006))),FALSE),OR(ISNUMBER(FIND(";"&amp;UPPER(TRIM(Datos!V614&amp;""))&amp;"=",V$1007)),ISNUMBER(FIND(";"&amp;UPPER(TRIM(Datos!V614&amp;""))&amp;";",V$1007))),OR(UPPER(TRIM(Datos!V614&amp;""))="SÍ",UPPER(TRIM(Datos!V614&amp;""))="SI",UPPER(TRIM(Datos!V614&amp;""))="NO"),IF(ISNUMBER(Datos!V614),AND(OR(V$1005="",Datos!V614&gt;=V$1005),OR(V$1006="",Datos!V614&lt;=V$1006)),FALSE),TRUE))))</f>
        <v>0.0</v>
      </c>
      <c r="W614">
        <f>IF(Datos!W614="",0,IF(AND(W$1008&lt;&gt;"",Datos!W614=W$1008),0,IF(W$1004=0,0,1-CHOOSE(W$1004,IF(ISNUMBER(Datos!W614),AND(OR(W$1005="",Datos!W614&gt;=W$1005),OR(W$1006="",Datos!W614&lt;=W$1006)),FALSE),IF(ISNUMBER(Datos!W614),AND(Datos!W614=INT(Datos!W614),AND(OR(W$1005="",Datos!W614&gt;=W$1005),OR(W$1006="",Datos!W614&lt;=W$1006))),FALSE),OR(ISNUMBER(FIND(";"&amp;UPPER(TRIM(Datos!W614&amp;""))&amp;"=",W$1007)),ISNUMBER(FIND(";"&amp;UPPER(TRIM(Datos!W614&amp;""))&amp;";",W$1007))),OR(UPPER(TRIM(Datos!W614&amp;""))="SÍ",UPPER(TRIM(Datos!W614&amp;""))="SI",UPPER(TRIM(Datos!W614&amp;""))="NO"),IF(ISNUMBER(Datos!W614),AND(OR(W$1005="",Datos!W614&gt;=W$1005),OR(W$1006="",Datos!W614&lt;=W$1006)),FALSE),TRUE))))</f>
        <v>0.0</v>
      </c>
      <c r="X614">
        <f>IF(Datos!X614="",0,IF(AND(X$1008&lt;&gt;"",Datos!X614=X$1008),0,IF(X$1004=0,0,1-CHOOSE(X$1004,IF(ISNUMBER(Datos!X614),AND(OR(X$1005="",Datos!X614&gt;=X$1005),OR(X$1006="",Datos!X614&lt;=X$1006)),FALSE),IF(ISNUMBER(Datos!X614),AND(Datos!X614=INT(Datos!X614),AND(OR(X$1005="",Datos!X614&gt;=X$1005),OR(X$1006="",Datos!X614&lt;=X$1006))),FALSE),OR(ISNUMBER(FIND(";"&amp;UPPER(TRIM(Datos!X614&amp;""))&amp;"=",X$1007)),ISNUMBER(FIND(";"&amp;UPPER(TRIM(Datos!X614&amp;""))&amp;";",X$1007))),OR(UPPER(TRIM(Datos!X614&amp;""))="SÍ",UPPER(TRIM(Datos!X614&amp;""))="SI",UPPER(TRIM(Datos!X614&amp;""))="NO"),IF(ISNUMBER(Datos!X614),AND(OR(X$1005="",Datos!X614&gt;=X$1005),OR(X$1006="",Datos!X614&lt;=X$1006)),FALSE),TRUE))))</f>
        <v>0.0</v>
      </c>
      <c r="Y614">
        <f>IF(Datos!Y614="",0,IF(AND(Y$1008&lt;&gt;"",Datos!Y614=Y$1008),0,IF(Y$1004=0,0,1-CHOOSE(Y$1004,IF(ISNUMBER(Datos!Y614),AND(OR(Y$1005="",Datos!Y614&gt;=Y$1005),OR(Y$1006="",Datos!Y614&lt;=Y$1006)),FALSE),IF(ISNUMBER(Datos!Y614),AND(Datos!Y614=INT(Datos!Y614),AND(OR(Y$1005="",Datos!Y614&gt;=Y$1005),OR(Y$1006="",Datos!Y614&lt;=Y$1006))),FALSE),OR(ISNUMBER(FIND(";"&amp;UPPER(TRIM(Datos!Y614&amp;""))&amp;"=",Y$1007)),ISNUMBER(FIND(";"&amp;UPPER(TRIM(Datos!Y614&amp;""))&amp;";",Y$1007))),OR(UPPER(TRIM(Datos!Y614&amp;""))="SÍ",UPPER(TRIM(Datos!Y614&amp;""))="SI",UPPER(TRIM(Datos!Y614&amp;""))="NO"),IF(ISNUMBER(Datos!Y614),AND(OR(Y$1005="",Datos!Y614&gt;=Y$1005),OR(Y$1006="",Datos!Y614&lt;=Y$1006)),FALSE),TRUE))))</f>
        <v>0.0</v>
      </c>
      <c r="Z614">
        <f>IF(Datos!Z614="",0,IF(AND(Z$1008&lt;&gt;"",Datos!Z614=Z$1008),0,IF(Z$1004=0,0,1-CHOOSE(Z$1004,IF(ISNUMBER(Datos!Z614),AND(OR(Z$1005="",Datos!Z614&gt;=Z$1005),OR(Z$1006="",Datos!Z614&lt;=Z$1006)),FALSE),IF(ISNUMBER(Datos!Z614),AND(Datos!Z614=INT(Datos!Z614),AND(OR(Z$1005="",Datos!Z614&gt;=Z$1005),OR(Z$1006="",Datos!Z614&lt;=Z$1006))),FALSE),OR(ISNUMBER(FIND(";"&amp;UPPER(TRIM(Datos!Z614&amp;""))&amp;"=",Z$1007)),ISNUMBER(FIND(";"&amp;UPPER(TRIM(Datos!Z614&amp;""))&amp;";",Z$1007))),OR(UPPER(TRIM(Datos!Z614&amp;""))="SÍ",UPPER(TRIM(Datos!Z614&amp;""))="SI",UPPER(TRIM(Datos!Z614&amp;""))="NO"),IF(ISNUMBER(Datos!Z614),AND(OR(Z$1005="",Datos!Z614&gt;=Z$1005),OR(Z$1006="",Datos!Z614&lt;=Z$1006)),FALSE),TRUE))))</f>
        <v>0.0</v>
      </c>
      <c r="AA614">
        <f>IF(Datos!AA614="",0,IF(AND(AA$1008&lt;&gt;"",Datos!AA614=AA$1008),0,IF(AA$1004=0,0,1-CHOOSE(AA$1004,IF(ISNUMBER(Datos!AA614),AND(OR(AA$1005="",Datos!AA614&gt;=AA$1005),OR(AA$1006="",Datos!AA614&lt;=AA$1006)),FALSE),IF(ISNUMBER(Datos!AA614),AND(Datos!AA614=INT(Datos!AA614),AND(OR(AA$1005="",Datos!AA614&gt;=AA$1005),OR(AA$1006="",Datos!AA614&lt;=AA$1006))),FALSE),OR(ISNUMBER(FIND(";"&amp;UPPER(TRIM(Datos!AA614&amp;""))&amp;"=",AA$1007)),ISNUMBER(FIND(";"&amp;UPPER(TRIM(Datos!AA614&amp;""))&amp;";",AA$1007))),OR(UPPER(TRIM(Datos!AA614&amp;""))="SÍ",UPPER(TRIM(Datos!AA614&amp;""))="SI",UPPER(TRIM(Datos!AA614&amp;""))="NO"),IF(ISNUMBER(Datos!AA614),AND(OR(AA$1005="",Datos!AA614&gt;=AA$1005),OR(AA$1006="",Datos!AA614&lt;=AA$1006)),FALSE),TRUE))))</f>
        <v>0.0</v>
      </c>
      <c r="AB614">
        <f>IF(Datos!AB614="",0,IF(AND(AB$1008&lt;&gt;"",Datos!AB614=AB$1008),0,IF(AB$1004=0,0,1-CHOOSE(AB$1004,IF(ISNUMBER(Datos!AB614),AND(OR(AB$1005="",Datos!AB614&gt;=AB$1005),OR(AB$1006="",Datos!AB614&lt;=AB$1006)),FALSE),IF(ISNUMBER(Datos!AB614),AND(Datos!AB614=INT(Datos!AB614),AND(OR(AB$1005="",Datos!AB614&gt;=AB$1005),OR(AB$1006="",Datos!AB614&lt;=AB$1006))),FALSE),OR(ISNUMBER(FIND(";"&amp;UPPER(TRIM(Datos!AB614&amp;""))&amp;"=",AB$1007)),ISNUMBER(FIND(";"&amp;UPPER(TRIM(Datos!AB614&amp;""))&amp;";",AB$1007))),OR(UPPER(TRIM(Datos!AB614&amp;""))="SÍ",UPPER(TRIM(Datos!AB614&amp;""))="SI",UPPER(TRIM(Datos!AB614&amp;""))="NO"),IF(ISNUMBER(Datos!AB614),AND(OR(AB$1005="",Datos!AB614&gt;=AB$1005),OR(AB$1006="",Datos!AB614&lt;=AB$1006)),FALSE),TRUE))))</f>
        <v>0.0</v>
      </c>
      <c r="AC614">
        <f>IF(Datos!AC614="",0,IF(AND(AC$1008&lt;&gt;"",Datos!AC614=AC$1008),0,IF(AC$1004=0,0,1-CHOOSE(AC$1004,IF(ISNUMBER(Datos!AC614),AND(OR(AC$1005="",Datos!AC614&gt;=AC$1005),OR(AC$1006="",Datos!AC614&lt;=AC$1006)),FALSE),IF(ISNUMBER(Datos!AC614),AND(Datos!AC614=INT(Datos!AC614),AND(OR(AC$1005="",Datos!AC614&gt;=AC$1005),OR(AC$1006="",Datos!AC614&lt;=AC$1006))),FALSE),OR(ISNUMBER(FIND(";"&amp;UPPER(TRIM(Datos!AC614&amp;""))&amp;"=",AC$1007)),ISNUMBER(FIND(";"&amp;UPPER(TRIM(Datos!AC614&amp;""))&amp;";",AC$1007))),OR(UPPER(TRIM(Datos!AC614&amp;""))="SÍ",UPPER(TRIM(Datos!AC614&amp;""))="SI",UPPER(TRIM(Datos!AC614&amp;""))="NO"),IF(ISNUMBER(Datos!AC614),AND(OR(AC$1005="",Datos!AC614&gt;=AC$1005),OR(AC$1006="",Datos!AC614&lt;=AC$1006)),FALSE),TRUE))))</f>
        <v>0.0</v>
      </c>
      <c r="AD614">
        <f>IF(Datos!AD614="",0,IF(AND(AD$1008&lt;&gt;"",Datos!AD614=AD$1008),0,IF(AD$1004=0,0,1-CHOOSE(AD$1004,IF(ISNUMBER(Datos!AD614),AND(OR(AD$1005="",Datos!AD614&gt;=AD$1005),OR(AD$1006="",Datos!AD614&lt;=AD$1006)),FALSE),IF(ISNUMBER(Datos!AD614),AND(Datos!AD614=INT(Datos!AD614),AND(OR(AD$1005="",Datos!AD614&gt;=AD$1005),OR(AD$1006="",Datos!AD614&lt;=AD$1006))),FALSE),OR(ISNUMBER(FIND(";"&amp;UPPER(TRIM(Datos!AD614&amp;""))&amp;"=",AD$1007)),ISNUMBER(FIND(";"&amp;UPPER(TRIM(Datos!AD614&amp;""))&amp;";",AD$1007))),OR(UPPER(TRIM(Datos!AD614&amp;""))="SÍ",UPPER(TRIM(Datos!AD614&amp;""))="SI",UPPER(TRIM(Datos!AD614&amp;""))="NO"),IF(ISNUMBER(Datos!AD614),AND(OR(AD$1005="",Datos!AD614&gt;=AD$1005),OR(AD$1006="",Datos!AD614&lt;=AD$1006)),FALSE),TRUE))))</f>
        <v>0.0</v>
      </c>
      <c r="AE614">
        <f>IF(Datos!AE614="",0,IF(AND(AE$1008&lt;&gt;"",Datos!AE614=AE$1008),0,IF(AE$1004=0,0,1-CHOOSE(AE$1004,IF(ISNUMBER(Datos!AE614),AND(OR(AE$1005="",Datos!AE614&gt;=AE$1005),OR(AE$1006="",Datos!AE614&lt;=AE$1006)),FALSE),IF(ISNUMBER(Datos!AE614),AND(Datos!AE614=INT(Datos!AE614),AND(OR(AE$1005="",Datos!AE614&gt;=AE$1005),OR(AE$1006="",Datos!AE614&lt;=AE$1006))),FALSE),OR(ISNUMBER(FIND(";"&amp;UPPER(TRIM(Datos!AE614&amp;""))&amp;"=",AE$1007)),ISNUMBER(FIND(";"&amp;UPPER(TRIM(Datos!AE614&amp;""))&amp;";",AE$1007))),OR(UPPER(TRIM(Datos!AE614&amp;""))="SÍ",UPPER(TRIM(Datos!AE614&amp;""))="SI",UPPER(TRIM(Datos!AE614&amp;""))="NO"),IF(ISNUMBER(Datos!AE614),AND(OR(AE$1005="",Datos!AE614&gt;=AE$1005),OR(AE$1006="",Datos!AE614&lt;=AE$1006)),FALSE),TRUE))))</f>
        <v>0.0</v>
      </c>
    </row>
    <row r="615" spans="2:31">
      <c r="B615">
        <f>IF(Datos!B615="",0,IF(AND(B$1008&lt;&gt;"",Datos!B615=B$1008),0,IF(B$1004=0,0,1-CHOOSE(B$1004,IF(ISNUMBER(Datos!B615),AND(OR(B$1005="",Datos!B615&gt;=B$1005),OR(B$1006="",Datos!B615&lt;=B$1006)),FALSE),IF(ISNUMBER(Datos!B615),AND(Datos!B615=INT(Datos!B615),AND(OR(B$1005="",Datos!B615&gt;=B$1005),OR(B$1006="",Datos!B615&lt;=B$1006))),FALSE),OR(ISNUMBER(FIND(";"&amp;UPPER(TRIM(Datos!B615&amp;""))&amp;"=",B$1007)),ISNUMBER(FIND(";"&amp;UPPER(TRIM(Datos!B615&amp;""))&amp;";",B$1007))),OR(UPPER(TRIM(Datos!B615&amp;""))="SÍ",UPPER(TRIM(Datos!B615&amp;""))="SI",UPPER(TRIM(Datos!B615&amp;""))="NO"),IF(ISNUMBER(Datos!B615),AND(OR(B$1005="",Datos!B615&gt;=B$1005),OR(B$1006="",Datos!B615&lt;=B$1006)),FALSE),TRUE))))</f>
        <v>0.0</v>
      </c>
      <c r="C615">
        <f>IF(Datos!C615="",0,IF(AND(C$1008&lt;&gt;"",Datos!C615=C$1008),0,IF(C$1004=0,0,1-CHOOSE(C$1004,IF(ISNUMBER(Datos!C615),AND(OR(C$1005="",Datos!C615&gt;=C$1005),OR(C$1006="",Datos!C615&lt;=C$1006)),FALSE),IF(ISNUMBER(Datos!C615),AND(Datos!C615=INT(Datos!C615),AND(OR(C$1005="",Datos!C615&gt;=C$1005),OR(C$1006="",Datos!C615&lt;=C$1006))),FALSE),OR(ISNUMBER(FIND(";"&amp;UPPER(TRIM(Datos!C615&amp;""))&amp;"=",C$1007)),ISNUMBER(FIND(";"&amp;UPPER(TRIM(Datos!C615&amp;""))&amp;";",C$1007))),OR(UPPER(TRIM(Datos!C615&amp;""))="SÍ",UPPER(TRIM(Datos!C615&amp;""))="SI",UPPER(TRIM(Datos!C615&amp;""))="NO"),IF(ISNUMBER(Datos!C615),AND(OR(C$1005="",Datos!C615&gt;=C$1005),OR(C$1006="",Datos!C615&lt;=C$1006)),FALSE),TRUE))))</f>
        <v>0.0</v>
      </c>
      <c r="D615">
        <f>IF(Datos!D615="",0,IF(AND(D$1008&lt;&gt;"",Datos!D615=D$1008),0,IF(D$1004=0,0,1-CHOOSE(D$1004,IF(ISNUMBER(Datos!D615),AND(OR(D$1005="",Datos!D615&gt;=D$1005),OR(D$1006="",Datos!D615&lt;=D$1006)),FALSE),IF(ISNUMBER(Datos!D615),AND(Datos!D615=INT(Datos!D615),AND(OR(D$1005="",Datos!D615&gt;=D$1005),OR(D$1006="",Datos!D615&lt;=D$1006))),FALSE),OR(ISNUMBER(FIND(";"&amp;UPPER(TRIM(Datos!D615&amp;""))&amp;"=",D$1007)),ISNUMBER(FIND(";"&amp;UPPER(TRIM(Datos!D615&amp;""))&amp;";",D$1007))),OR(UPPER(TRIM(Datos!D615&amp;""))="SÍ",UPPER(TRIM(Datos!D615&amp;""))="SI",UPPER(TRIM(Datos!D615&amp;""))="NO"),IF(ISNUMBER(Datos!D615),AND(OR(D$1005="",Datos!D615&gt;=D$1005),OR(D$1006="",Datos!D615&lt;=D$1006)),FALSE),TRUE))))</f>
        <v>0.0</v>
      </c>
      <c r="E615">
        <f>IF(Datos!E615="",0,IF(AND(E$1008&lt;&gt;"",Datos!E615=E$1008),0,IF(E$1004=0,0,1-CHOOSE(E$1004,IF(ISNUMBER(Datos!E615),AND(OR(E$1005="",Datos!E615&gt;=E$1005),OR(E$1006="",Datos!E615&lt;=E$1006)),FALSE),IF(ISNUMBER(Datos!E615),AND(Datos!E615=INT(Datos!E615),AND(OR(E$1005="",Datos!E615&gt;=E$1005),OR(E$1006="",Datos!E615&lt;=E$1006))),FALSE),OR(ISNUMBER(FIND(";"&amp;UPPER(TRIM(Datos!E615&amp;""))&amp;"=",E$1007)),ISNUMBER(FIND(";"&amp;UPPER(TRIM(Datos!E615&amp;""))&amp;";",E$1007))),OR(UPPER(TRIM(Datos!E615&amp;""))="SÍ",UPPER(TRIM(Datos!E615&amp;""))="SI",UPPER(TRIM(Datos!E615&amp;""))="NO"),IF(ISNUMBER(Datos!E615),AND(OR(E$1005="",Datos!E615&gt;=E$1005),OR(E$1006="",Datos!E615&lt;=E$1006)),FALSE),TRUE))))</f>
        <v>0.0</v>
      </c>
      <c r="F615">
        <f>IF(Datos!F615="",0,IF(AND(F$1008&lt;&gt;"",Datos!F615=F$1008),0,IF(F$1004=0,0,1-CHOOSE(F$1004,IF(ISNUMBER(Datos!F615),AND(OR(F$1005="",Datos!F615&gt;=F$1005),OR(F$1006="",Datos!F615&lt;=F$1006)),FALSE),IF(ISNUMBER(Datos!F615),AND(Datos!F615=INT(Datos!F615),AND(OR(F$1005="",Datos!F615&gt;=F$1005),OR(F$1006="",Datos!F615&lt;=F$1006))),FALSE),OR(ISNUMBER(FIND(";"&amp;UPPER(TRIM(Datos!F615&amp;""))&amp;"=",F$1007)),ISNUMBER(FIND(";"&amp;UPPER(TRIM(Datos!F615&amp;""))&amp;";",F$1007))),OR(UPPER(TRIM(Datos!F615&amp;""))="SÍ",UPPER(TRIM(Datos!F615&amp;""))="SI",UPPER(TRIM(Datos!F615&amp;""))="NO"),IF(ISNUMBER(Datos!F615),AND(OR(F$1005="",Datos!F615&gt;=F$1005),OR(F$1006="",Datos!F615&lt;=F$1006)),FALSE),TRUE))))</f>
        <v>0.0</v>
      </c>
      <c r="G615">
        <f>IF(Datos!G615="",0,IF(AND(G$1008&lt;&gt;"",Datos!G615=G$1008),0,IF(G$1004=0,0,1-CHOOSE(G$1004,IF(ISNUMBER(Datos!G615),AND(OR(G$1005="",Datos!G615&gt;=G$1005),OR(G$1006="",Datos!G615&lt;=G$1006)),FALSE),IF(ISNUMBER(Datos!G615),AND(Datos!G615=INT(Datos!G615),AND(OR(G$1005="",Datos!G615&gt;=G$1005),OR(G$1006="",Datos!G615&lt;=G$1006))),FALSE),OR(ISNUMBER(FIND(";"&amp;UPPER(TRIM(Datos!G615&amp;""))&amp;"=",G$1007)),ISNUMBER(FIND(";"&amp;UPPER(TRIM(Datos!G615&amp;""))&amp;";",G$1007))),OR(UPPER(TRIM(Datos!G615&amp;""))="SÍ",UPPER(TRIM(Datos!G615&amp;""))="SI",UPPER(TRIM(Datos!G615&amp;""))="NO"),IF(ISNUMBER(Datos!G615),AND(OR(G$1005="",Datos!G615&gt;=G$1005),OR(G$1006="",Datos!G615&lt;=G$1006)),FALSE),TRUE))))</f>
        <v>0.0</v>
      </c>
      <c r="H615">
        <f>IF(Datos!H615="",0,IF(AND(H$1008&lt;&gt;"",Datos!H615=H$1008),0,IF(H$1004=0,0,1-CHOOSE(H$1004,IF(ISNUMBER(Datos!H615),AND(OR(H$1005="",Datos!H615&gt;=H$1005),OR(H$1006="",Datos!H615&lt;=H$1006)),FALSE),IF(ISNUMBER(Datos!H615),AND(Datos!H615=INT(Datos!H615),AND(OR(H$1005="",Datos!H615&gt;=H$1005),OR(H$1006="",Datos!H615&lt;=H$1006))),FALSE),OR(ISNUMBER(FIND(";"&amp;UPPER(TRIM(Datos!H615&amp;""))&amp;"=",H$1007)),ISNUMBER(FIND(";"&amp;UPPER(TRIM(Datos!H615&amp;""))&amp;";",H$1007))),OR(UPPER(TRIM(Datos!H615&amp;""))="SÍ",UPPER(TRIM(Datos!H615&amp;""))="SI",UPPER(TRIM(Datos!H615&amp;""))="NO"),IF(ISNUMBER(Datos!H615),AND(OR(H$1005="",Datos!H615&gt;=H$1005),OR(H$1006="",Datos!H615&lt;=H$1006)),FALSE),TRUE))))</f>
        <v>0.0</v>
      </c>
      <c r="I615">
        <f>IF(Datos!I615="",0,IF(AND(I$1008&lt;&gt;"",Datos!I615=I$1008),0,IF(I$1004=0,0,1-CHOOSE(I$1004,IF(ISNUMBER(Datos!I615),AND(OR(I$1005="",Datos!I615&gt;=I$1005),OR(I$1006="",Datos!I615&lt;=I$1006)),FALSE),IF(ISNUMBER(Datos!I615),AND(Datos!I615=INT(Datos!I615),AND(OR(I$1005="",Datos!I615&gt;=I$1005),OR(I$1006="",Datos!I615&lt;=I$1006))),FALSE),OR(ISNUMBER(FIND(";"&amp;UPPER(TRIM(Datos!I615&amp;""))&amp;"=",I$1007)),ISNUMBER(FIND(";"&amp;UPPER(TRIM(Datos!I615&amp;""))&amp;";",I$1007))),OR(UPPER(TRIM(Datos!I615&amp;""))="SÍ",UPPER(TRIM(Datos!I615&amp;""))="SI",UPPER(TRIM(Datos!I615&amp;""))="NO"),IF(ISNUMBER(Datos!I615),AND(OR(I$1005="",Datos!I615&gt;=I$1005),OR(I$1006="",Datos!I615&lt;=I$1006)),FALSE),TRUE))))</f>
        <v>0.0</v>
      </c>
      <c r="J615">
        <f>IF(Datos!J615="",0,IF(AND(J$1008&lt;&gt;"",Datos!J615=J$1008),0,IF(J$1004=0,0,1-CHOOSE(J$1004,IF(ISNUMBER(Datos!J615),AND(OR(J$1005="",Datos!J615&gt;=J$1005),OR(J$1006="",Datos!J615&lt;=J$1006)),FALSE),IF(ISNUMBER(Datos!J615),AND(Datos!J615=INT(Datos!J615),AND(OR(J$1005="",Datos!J615&gt;=J$1005),OR(J$1006="",Datos!J615&lt;=J$1006))),FALSE),OR(ISNUMBER(FIND(";"&amp;UPPER(TRIM(Datos!J615&amp;""))&amp;"=",J$1007)),ISNUMBER(FIND(";"&amp;UPPER(TRIM(Datos!J615&amp;""))&amp;";",J$1007))),OR(UPPER(TRIM(Datos!J615&amp;""))="SÍ",UPPER(TRIM(Datos!J615&amp;""))="SI",UPPER(TRIM(Datos!J615&amp;""))="NO"),IF(ISNUMBER(Datos!J615),AND(OR(J$1005="",Datos!J615&gt;=J$1005),OR(J$1006="",Datos!J615&lt;=J$1006)),FALSE),TRUE))))</f>
        <v>0.0</v>
      </c>
      <c r="K615">
        <f>IF(Datos!K615="",0,IF(AND(K$1008&lt;&gt;"",Datos!K615=K$1008),0,IF(K$1004=0,0,1-CHOOSE(K$1004,IF(ISNUMBER(Datos!K615),AND(OR(K$1005="",Datos!K615&gt;=K$1005),OR(K$1006="",Datos!K615&lt;=K$1006)),FALSE),IF(ISNUMBER(Datos!K615),AND(Datos!K615=INT(Datos!K615),AND(OR(K$1005="",Datos!K615&gt;=K$1005),OR(K$1006="",Datos!K615&lt;=K$1006))),FALSE),OR(ISNUMBER(FIND(";"&amp;UPPER(TRIM(Datos!K615&amp;""))&amp;"=",K$1007)),ISNUMBER(FIND(";"&amp;UPPER(TRIM(Datos!K615&amp;""))&amp;";",K$1007))),OR(UPPER(TRIM(Datos!K615&amp;""))="SÍ",UPPER(TRIM(Datos!K615&amp;""))="SI",UPPER(TRIM(Datos!K615&amp;""))="NO"),IF(ISNUMBER(Datos!K615),AND(OR(K$1005="",Datos!K615&gt;=K$1005),OR(K$1006="",Datos!K615&lt;=K$1006)),FALSE),TRUE))))</f>
        <v>0.0</v>
      </c>
      <c r="L615">
        <f>IF(Datos!L615="",0,IF(AND(L$1008&lt;&gt;"",Datos!L615=L$1008),0,IF(L$1004=0,0,1-CHOOSE(L$1004,IF(ISNUMBER(Datos!L615),AND(OR(L$1005="",Datos!L615&gt;=L$1005),OR(L$1006="",Datos!L615&lt;=L$1006)),FALSE),IF(ISNUMBER(Datos!L615),AND(Datos!L615=INT(Datos!L615),AND(OR(L$1005="",Datos!L615&gt;=L$1005),OR(L$1006="",Datos!L615&lt;=L$1006))),FALSE),OR(ISNUMBER(FIND(";"&amp;UPPER(TRIM(Datos!L615&amp;""))&amp;"=",L$1007)),ISNUMBER(FIND(";"&amp;UPPER(TRIM(Datos!L615&amp;""))&amp;";",L$1007))),OR(UPPER(TRIM(Datos!L615&amp;""))="SÍ",UPPER(TRIM(Datos!L615&amp;""))="SI",UPPER(TRIM(Datos!L615&amp;""))="NO"),IF(ISNUMBER(Datos!L615),AND(OR(L$1005="",Datos!L615&gt;=L$1005),OR(L$1006="",Datos!L615&lt;=L$1006)),FALSE),TRUE))))</f>
        <v>0.0</v>
      </c>
      <c r="M615">
        <f>IF(Datos!M615="",0,IF(AND(M$1008&lt;&gt;"",Datos!M615=M$1008),0,IF(M$1004=0,0,1-CHOOSE(M$1004,IF(ISNUMBER(Datos!M615),AND(OR(M$1005="",Datos!M615&gt;=M$1005),OR(M$1006="",Datos!M615&lt;=M$1006)),FALSE),IF(ISNUMBER(Datos!M615),AND(Datos!M615=INT(Datos!M615),AND(OR(M$1005="",Datos!M615&gt;=M$1005),OR(M$1006="",Datos!M615&lt;=M$1006))),FALSE),OR(ISNUMBER(FIND(";"&amp;UPPER(TRIM(Datos!M615&amp;""))&amp;"=",M$1007)),ISNUMBER(FIND(";"&amp;UPPER(TRIM(Datos!M615&amp;""))&amp;";",M$1007))),OR(UPPER(TRIM(Datos!M615&amp;""))="SÍ",UPPER(TRIM(Datos!M615&amp;""))="SI",UPPER(TRIM(Datos!M615&amp;""))="NO"),IF(ISNUMBER(Datos!M615),AND(OR(M$1005="",Datos!M615&gt;=M$1005),OR(M$1006="",Datos!M615&lt;=M$1006)),FALSE),TRUE))))</f>
        <v>0.0</v>
      </c>
      <c r="N615">
        <f>IF(Datos!N615="",0,IF(AND(N$1008&lt;&gt;"",Datos!N615=N$1008),0,IF(N$1004=0,0,1-CHOOSE(N$1004,IF(ISNUMBER(Datos!N615),AND(OR(N$1005="",Datos!N615&gt;=N$1005),OR(N$1006="",Datos!N615&lt;=N$1006)),FALSE),IF(ISNUMBER(Datos!N615),AND(Datos!N615=INT(Datos!N615),AND(OR(N$1005="",Datos!N615&gt;=N$1005),OR(N$1006="",Datos!N615&lt;=N$1006))),FALSE),OR(ISNUMBER(FIND(";"&amp;UPPER(TRIM(Datos!N615&amp;""))&amp;"=",N$1007)),ISNUMBER(FIND(";"&amp;UPPER(TRIM(Datos!N615&amp;""))&amp;";",N$1007))),OR(UPPER(TRIM(Datos!N615&amp;""))="SÍ",UPPER(TRIM(Datos!N615&amp;""))="SI",UPPER(TRIM(Datos!N615&amp;""))="NO"),IF(ISNUMBER(Datos!N615),AND(OR(N$1005="",Datos!N615&gt;=N$1005),OR(N$1006="",Datos!N615&lt;=N$1006)),FALSE),TRUE))))</f>
        <v>0.0</v>
      </c>
      <c r="O615">
        <f>IF(Datos!O615="",0,IF(AND(O$1008&lt;&gt;"",Datos!O615=O$1008),0,IF(O$1004=0,0,1-CHOOSE(O$1004,IF(ISNUMBER(Datos!O615),AND(OR(O$1005="",Datos!O615&gt;=O$1005),OR(O$1006="",Datos!O615&lt;=O$1006)),FALSE),IF(ISNUMBER(Datos!O615),AND(Datos!O615=INT(Datos!O615),AND(OR(O$1005="",Datos!O615&gt;=O$1005),OR(O$1006="",Datos!O615&lt;=O$1006))),FALSE),OR(ISNUMBER(FIND(";"&amp;UPPER(TRIM(Datos!O615&amp;""))&amp;"=",O$1007)),ISNUMBER(FIND(";"&amp;UPPER(TRIM(Datos!O615&amp;""))&amp;";",O$1007))),OR(UPPER(TRIM(Datos!O615&amp;""))="SÍ",UPPER(TRIM(Datos!O615&amp;""))="SI",UPPER(TRIM(Datos!O615&amp;""))="NO"),IF(ISNUMBER(Datos!O615),AND(OR(O$1005="",Datos!O615&gt;=O$1005),OR(O$1006="",Datos!O615&lt;=O$1006)),FALSE),TRUE))))</f>
        <v>0.0</v>
      </c>
      <c r="P615">
        <f>IF(Datos!P615="",0,IF(AND(P$1008&lt;&gt;"",Datos!P615=P$1008),0,IF(P$1004=0,0,1-CHOOSE(P$1004,IF(ISNUMBER(Datos!P615),AND(OR(P$1005="",Datos!P615&gt;=P$1005),OR(P$1006="",Datos!P615&lt;=P$1006)),FALSE),IF(ISNUMBER(Datos!P615),AND(Datos!P615=INT(Datos!P615),AND(OR(P$1005="",Datos!P615&gt;=P$1005),OR(P$1006="",Datos!P615&lt;=P$1006))),FALSE),OR(ISNUMBER(FIND(";"&amp;UPPER(TRIM(Datos!P615&amp;""))&amp;"=",P$1007)),ISNUMBER(FIND(";"&amp;UPPER(TRIM(Datos!P615&amp;""))&amp;";",P$1007))),OR(UPPER(TRIM(Datos!P615&amp;""))="SÍ",UPPER(TRIM(Datos!P615&amp;""))="SI",UPPER(TRIM(Datos!P615&amp;""))="NO"),IF(ISNUMBER(Datos!P615),AND(OR(P$1005="",Datos!P615&gt;=P$1005),OR(P$1006="",Datos!P615&lt;=P$1006)),FALSE),TRUE))))</f>
        <v>0.0</v>
      </c>
      <c r="Q615">
        <f>IF(Datos!Q615="",0,IF(AND(Q$1008&lt;&gt;"",Datos!Q615=Q$1008),0,IF(Q$1004=0,0,1-CHOOSE(Q$1004,IF(ISNUMBER(Datos!Q615),AND(OR(Q$1005="",Datos!Q615&gt;=Q$1005),OR(Q$1006="",Datos!Q615&lt;=Q$1006)),FALSE),IF(ISNUMBER(Datos!Q615),AND(Datos!Q615=INT(Datos!Q615),AND(OR(Q$1005="",Datos!Q615&gt;=Q$1005),OR(Q$1006="",Datos!Q615&lt;=Q$1006))),FALSE),OR(ISNUMBER(FIND(";"&amp;UPPER(TRIM(Datos!Q615&amp;""))&amp;"=",Q$1007)),ISNUMBER(FIND(";"&amp;UPPER(TRIM(Datos!Q615&amp;""))&amp;";",Q$1007))),OR(UPPER(TRIM(Datos!Q615&amp;""))="SÍ",UPPER(TRIM(Datos!Q615&amp;""))="SI",UPPER(TRIM(Datos!Q615&amp;""))="NO"),IF(ISNUMBER(Datos!Q615),AND(OR(Q$1005="",Datos!Q615&gt;=Q$1005),OR(Q$1006="",Datos!Q615&lt;=Q$1006)),FALSE),TRUE))))</f>
        <v>0.0</v>
      </c>
      <c r="R615">
        <f>IF(Datos!R615="",0,IF(AND(R$1008&lt;&gt;"",Datos!R615=R$1008),0,IF(R$1004=0,0,1-CHOOSE(R$1004,IF(ISNUMBER(Datos!R615),AND(OR(R$1005="",Datos!R615&gt;=R$1005),OR(R$1006="",Datos!R615&lt;=R$1006)),FALSE),IF(ISNUMBER(Datos!R615),AND(Datos!R615=INT(Datos!R615),AND(OR(R$1005="",Datos!R615&gt;=R$1005),OR(R$1006="",Datos!R615&lt;=R$1006))),FALSE),OR(ISNUMBER(FIND(";"&amp;UPPER(TRIM(Datos!R615&amp;""))&amp;"=",R$1007)),ISNUMBER(FIND(";"&amp;UPPER(TRIM(Datos!R615&amp;""))&amp;";",R$1007))),OR(UPPER(TRIM(Datos!R615&amp;""))="SÍ",UPPER(TRIM(Datos!R615&amp;""))="SI",UPPER(TRIM(Datos!R615&amp;""))="NO"),IF(ISNUMBER(Datos!R615),AND(OR(R$1005="",Datos!R615&gt;=R$1005),OR(R$1006="",Datos!R615&lt;=R$1006)),FALSE),TRUE))))</f>
        <v>0.0</v>
      </c>
      <c r="S615">
        <f>IF(Datos!S615="",0,IF(AND(S$1008&lt;&gt;"",Datos!S615=S$1008),0,IF(S$1004=0,0,1-CHOOSE(S$1004,IF(ISNUMBER(Datos!S615),AND(OR(S$1005="",Datos!S615&gt;=S$1005),OR(S$1006="",Datos!S615&lt;=S$1006)),FALSE),IF(ISNUMBER(Datos!S615),AND(Datos!S615=INT(Datos!S615),AND(OR(S$1005="",Datos!S615&gt;=S$1005),OR(S$1006="",Datos!S615&lt;=S$1006))),FALSE),OR(ISNUMBER(FIND(";"&amp;UPPER(TRIM(Datos!S615&amp;""))&amp;"=",S$1007)),ISNUMBER(FIND(";"&amp;UPPER(TRIM(Datos!S615&amp;""))&amp;";",S$1007))),OR(UPPER(TRIM(Datos!S615&amp;""))="SÍ",UPPER(TRIM(Datos!S615&amp;""))="SI",UPPER(TRIM(Datos!S615&amp;""))="NO"),IF(ISNUMBER(Datos!S615),AND(OR(S$1005="",Datos!S615&gt;=S$1005),OR(S$1006="",Datos!S615&lt;=S$1006)),FALSE),TRUE))))</f>
        <v>0.0</v>
      </c>
      <c r="T615">
        <f>IF(Datos!T615="",0,IF(AND(T$1008&lt;&gt;"",Datos!T615=T$1008),0,IF(T$1004=0,0,1-CHOOSE(T$1004,IF(ISNUMBER(Datos!T615),AND(OR(T$1005="",Datos!T615&gt;=T$1005),OR(T$1006="",Datos!T615&lt;=T$1006)),FALSE),IF(ISNUMBER(Datos!T615),AND(Datos!T615=INT(Datos!T615),AND(OR(T$1005="",Datos!T615&gt;=T$1005),OR(T$1006="",Datos!T615&lt;=T$1006))),FALSE),OR(ISNUMBER(FIND(";"&amp;UPPER(TRIM(Datos!T615&amp;""))&amp;"=",T$1007)),ISNUMBER(FIND(";"&amp;UPPER(TRIM(Datos!T615&amp;""))&amp;";",T$1007))),OR(UPPER(TRIM(Datos!T615&amp;""))="SÍ",UPPER(TRIM(Datos!T615&amp;""))="SI",UPPER(TRIM(Datos!T615&amp;""))="NO"),IF(ISNUMBER(Datos!T615),AND(OR(T$1005="",Datos!T615&gt;=T$1005),OR(T$1006="",Datos!T615&lt;=T$1006)),FALSE),TRUE))))</f>
        <v>0.0</v>
      </c>
      <c r="U615">
        <f>IF(Datos!U615="",0,IF(AND(U$1008&lt;&gt;"",Datos!U615=U$1008),0,IF(U$1004=0,0,1-CHOOSE(U$1004,IF(ISNUMBER(Datos!U615),AND(OR(U$1005="",Datos!U615&gt;=U$1005),OR(U$1006="",Datos!U615&lt;=U$1006)),FALSE),IF(ISNUMBER(Datos!U615),AND(Datos!U615=INT(Datos!U615),AND(OR(U$1005="",Datos!U615&gt;=U$1005),OR(U$1006="",Datos!U615&lt;=U$1006))),FALSE),OR(ISNUMBER(FIND(";"&amp;UPPER(TRIM(Datos!U615&amp;""))&amp;"=",U$1007)),ISNUMBER(FIND(";"&amp;UPPER(TRIM(Datos!U615&amp;""))&amp;";",U$1007))),OR(UPPER(TRIM(Datos!U615&amp;""))="SÍ",UPPER(TRIM(Datos!U615&amp;""))="SI",UPPER(TRIM(Datos!U615&amp;""))="NO"),IF(ISNUMBER(Datos!U615),AND(OR(U$1005="",Datos!U615&gt;=U$1005),OR(U$1006="",Datos!U615&lt;=U$1006)),FALSE),TRUE))))</f>
        <v>0.0</v>
      </c>
      <c r="V615">
        <f>IF(Datos!V615="",0,IF(AND(V$1008&lt;&gt;"",Datos!V615=V$1008),0,IF(V$1004=0,0,1-CHOOSE(V$1004,IF(ISNUMBER(Datos!V615),AND(OR(V$1005="",Datos!V615&gt;=V$1005),OR(V$1006="",Datos!V615&lt;=V$1006)),FALSE),IF(ISNUMBER(Datos!V615),AND(Datos!V615=INT(Datos!V615),AND(OR(V$1005="",Datos!V615&gt;=V$1005),OR(V$1006="",Datos!V615&lt;=V$1006))),FALSE),OR(ISNUMBER(FIND(";"&amp;UPPER(TRIM(Datos!V615&amp;""))&amp;"=",V$1007)),ISNUMBER(FIND(";"&amp;UPPER(TRIM(Datos!V615&amp;""))&amp;";",V$1007))),OR(UPPER(TRIM(Datos!V615&amp;""))="SÍ",UPPER(TRIM(Datos!V615&amp;""))="SI",UPPER(TRIM(Datos!V615&amp;""))="NO"),IF(ISNUMBER(Datos!V615),AND(OR(V$1005="",Datos!V615&gt;=V$1005),OR(V$1006="",Datos!V615&lt;=V$1006)),FALSE),TRUE))))</f>
        <v>0.0</v>
      </c>
      <c r="W615">
        <f>IF(Datos!W615="",0,IF(AND(W$1008&lt;&gt;"",Datos!W615=W$1008),0,IF(W$1004=0,0,1-CHOOSE(W$1004,IF(ISNUMBER(Datos!W615),AND(OR(W$1005="",Datos!W615&gt;=W$1005),OR(W$1006="",Datos!W615&lt;=W$1006)),FALSE),IF(ISNUMBER(Datos!W615),AND(Datos!W615=INT(Datos!W615),AND(OR(W$1005="",Datos!W615&gt;=W$1005),OR(W$1006="",Datos!W615&lt;=W$1006))),FALSE),OR(ISNUMBER(FIND(";"&amp;UPPER(TRIM(Datos!W615&amp;""))&amp;"=",W$1007)),ISNUMBER(FIND(";"&amp;UPPER(TRIM(Datos!W615&amp;""))&amp;";",W$1007))),OR(UPPER(TRIM(Datos!W615&amp;""))="SÍ",UPPER(TRIM(Datos!W615&amp;""))="SI",UPPER(TRIM(Datos!W615&amp;""))="NO"),IF(ISNUMBER(Datos!W615),AND(OR(W$1005="",Datos!W615&gt;=W$1005),OR(W$1006="",Datos!W615&lt;=W$1006)),FALSE),TRUE))))</f>
        <v>0.0</v>
      </c>
      <c r="X615">
        <f>IF(Datos!X615="",0,IF(AND(X$1008&lt;&gt;"",Datos!X615=X$1008),0,IF(X$1004=0,0,1-CHOOSE(X$1004,IF(ISNUMBER(Datos!X615),AND(OR(X$1005="",Datos!X615&gt;=X$1005),OR(X$1006="",Datos!X615&lt;=X$1006)),FALSE),IF(ISNUMBER(Datos!X615),AND(Datos!X615=INT(Datos!X615),AND(OR(X$1005="",Datos!X615&gt;=X$1005),OR(X$1006="",Datos!X615&lt;=X$1006))),FALSE),OR(ISNUMBER(FIND(";"&amp;UPPER(TRIM(Datos!X615&amp;""))&amp;"=",X$1007)),ISNUMBER(FIND(";"&amp;UPPER(TRIM(Datos!X615&amp;""))&amp;";",X$1007))),OR(UPPER(TRIM(Datos!X615&amp;""))="SÍ",UPPER(TRIM(Datos!X615&amp;""))="SI",UPPER(TRIM(Datos!X615&amp;""))="NO"),IF(ISNUMBER(Datos!X615),AND(OR(X$1005="",Datos!X615&gt;=X$1005),OR(X$1006="",Datos!X615&lt;=X$1006)),FALSE),TRUE))))</f>
        <v>0.0</v>
      </c>
      <c r="Y615">
        <f>IF(Datos!Y615="",0,IF(AND(Y$1008&lt;&gt;"",Datos!Y615=Y$1008),0,IF(Y$1004=0,0,1-CHOOSE(Y$1004,IF(ISNUMBER(Datos!Y615),AND(OR(Y$1005="",Datos!Y615&gt;=Y$1005),OR(Y$1006="",Datos!Y615&lt;=Y$1006)),FALSE),IF(ISNUMBER(Datos!Y615),AND(Datos!Y615=INT(Datos!Y615),AND(OR(Y$1005="",Datos!Y615&gt;=Y$1005),OR(Y$1006="",Datos!Y615&lt;=Y$1006))),FALSE),OR(ISNUMBER(FIND(";"&amp;UPPER(TRIM(Datos!Y615&amp;""))&amp;"=",Y$1007)),ISNUMBER(FIND(";"&amp;UPPER(TRIM(Datos!Y615&amp;""))&amp;";",Y$1007))),OR(UPPER(TRIM(Datos!Y615&amp;""))="SÍ",UPPER(TRIM(Datos!Y615&amp;""))="SI",UPPER(TRIM(Datos!Y615&amp;""))="NO"),IF(ISNUMBER(Datos!Y615),AND(OR(Y$1005="",Datos!Y615&gt;=Y$1005),OR(Y$1006="",Datos!Y615&lt;=Y$1006)),FALSE),TRUE))))</f>
        <v>0.0</v>
      </c>
      <c r="Z615">
        <f>IF(Datos!Z615="",0,IF(AND(Z$1008&lt;&gt;"",Datos!Z615=Z$1008),0,IF(Z$1004=0,0,1-CHOOSE(Z$1004,IF(ISNUMBER(Datos!Z615),AND(OR(Z$1005="",Datos!Z615&gt;=Z$1005),OR(Z$1006="",Datos!Z615&lt;=Z$1006)),FALSE),IF(ISNUMBER(Datos!Z615),AND(Datos!Z615=INT(Datos!Z615),AND(OR(Z$1005="",Datos!Z615&gt;=Z$1005),OR(Z$1006="",Datos!Z615&lt;=Z$1006))),FALSE),OR(ISNUMBER(FIND(";"&amp;UPPER(TRIM(Datos!Z615&amp;""))&amp;"=",Z$1007)),ISNUMBER(FIND(";"&amp;UPPER(TRIM(Datos!Z615&amp;""))&amp;";",Z$1007))),OR(UPPER(TRIM(Datos!Z615&amp;""))="SÍ",UPPER(TRIM(Datos!Z615&amp;""))="SI",UPPER(TRIM(Datos!Z615&amp;""))="NO"),IF(ISNUMBER(Datos!Z615),AND(OR(Z$1005="",Datos!Z615&gt;=Z$1005),OR(Z$1006="",Datos!Z615&lt;=Z$1006)),FALSE),TRUE))))</f>
        <v>0.0</v>
      </c>
      <c r="AA615">
        <f>IF(Datos!AA615="",0,IF(AND(AA$1008&lt;&gt;"",Datos!AA615=AA$1008),0,IF(AA$1004=0,0,1-CHOOSE(AA$1004,IF(ISNUMBER(Datos!AA615),AND(OR(AA$1005="",Datos!AA615&gt;=AA$1005),OR(AA$1006="",Datos!AA615&lt;=AA$1006)),FALSE),IF(ISNUMBER(Datos!AA615),AND(Datos!AA615=INT(Datos!AA615),AND(OR(AA$1005="",Datos!AA615&gt;=AA$1005),OR(AA$1006="",Datos!AA615&lt;=AA$1006))),FALSE),OR(ISNUMBER(FIND(";"&amp;UPPER(TRIM(Datos!AA615&amp;""))&amp;"=",AA$1007)),ISNUMBER(FIND(";"&amp;UPPER(TRIM(Datos!AA615&amp;""))&amp;";",AA$1007))),OR(UPPER(TRIM(Datos!AA615&amp;""))="SÍ",UPPER(TRIM(Datos!AA615&amp;""))="SI",UPPER(TRIM(Datos!AA615&amp;""))="NO"),IF(ISNUMBER(Datos!AA615),AND(OR(AA$1005="",Datos!AA615&gt;=AA$1005),OR(AA$1006="",Datos!AA615&lt;=AA$1006)),FALSE),TRUE))))</f>
        <v>0.0</v>
      </c>
      <c r="AB615">
        <f>IF(Datos!AB615="",0,IF(AND(AB$1008&lt;&gt;"",Datos!AB615=AB$1008),0,IF(AB$1004=0,0,1-CHOOSE(AB$1004,IF(ISNUMBER(Datos!AB615),AND(OR(AB$1005="",Datos!AB615&gt;=AB$1005),OR(AB$1006="",Datos!AB615&lt;=AB$1006)),FALSE),IF(ISNUMBER(Datos!AB615),AND(Datos!AB615=INT(Datos!AB615),AND(OR(AB$1005="",Datos!AB615&gt;=AB$1005),OR(AB$1006="",Datos!AB615&lt;=AB$1006))),FALSE),OR(ISNUMBER(FIND(";"&amp;UPPER(TRIM(Datos!AB615&amp;""))&amp;"=",AB$1007)),ISNUMBER(FIND(";"&amp;UPPER(TRIM(Datos!AB615&amp;""))&amp;";",AB$1007))),OR(UPPER(TRIM(Datos!AB615&amp;""))="SÍ",UPPER(TRIM(Datos!AB615&amp;""))="SI",UPPER(TRIM(Datos!AB615&amp;""))="NO"),IF(ISNUMBER(Datos!AB615),AND(OR(AB$1005="",Datos!AB615&gt;=AB$1005),OR(AB$1006="",Datos!AB615&lt;=AB$1006)),FALSE),TRUE))))</f>
        <v>0.0</v>
      </c>
      <c r="AC615">
        <f>IF(Datos!AC615="",0,IF(AND(AC$1008&lt;&gt;"",Datos!AC615=AC$1008),0,IF(AC$1004=0,0,1-CHOOSE(AC$1004,IF(ISNUMBER(Datos!AC615),AND(OR(AC$1005="",Datos!AC615&gt;=AC$1005),OR(AC$1006="",Datos!AC615&lt;=AC$1006)),FALSE),IF(ISNUMBER(Datos!AC615),AND(Datos!AC615=INT(Datos!AC615),AND(OR(AC$1005="",Datos!AC615&gt;=AC$1005),OR(AC$1006="",Datos!AC615&lt;=AC$1006))),FALSE),OR(ISNUMBER(FIND(";"&amp;UPPER(TRIM(Datos!AC615&amp;""))&amp;"=",AC$1007)),ISNUMBER(FIND(";"&amp;UPPER(TRIM(Datos!AC615&amp;""))&amp;";",AC$1007))),OR(UPPER(TRIM(Datos!AC615&amp;""))="SÍ",UPPER(TRIM(Datos!AC615&amp;""))="SI",UPPER(TRIM(Datos!AC615&amp;""))="NO"),IF(ISNUMBER(Datos!AC615),AND(OR(AC$1005="",Datos!AC615&gt;=AC$1005),OR(AC$1006="",Datos!AC615&lt;=AC$1006)),FALSE),TRUE))))</f>
        <v>0.0</v>
      </c>
      <c r="AD615">
        <f>IF(Datos!AD615="",0,IF(AND(AD$1008&lt;&gt;"",Datos!AD615=AD$1008),0,IF(AD$1004=0,0,1-CHOOSE(AD$1004,IF(ISNUMBER(Datos!AD615),AND(OR(AD$1005="",Datos!AD615&gt;=AD$1005),OR(AD$1006="",Datos!AD615&lt;=AD$1006)),FALSE),IF(ISNUMBER(Datos!AD615),AND(Datos!AD615=INT(Datos!AD615),AND(OR(AD$1005="",Datos!AD615&gt;=AD$1005),OR(AD$1006="",Datos!AD615&lt;=AD$1006))),FALSE),OR(ISNUMBER(FIND(";"&amp;UPPER(TRIM(Datos!AD615&amp;""))&amp;"=",AD$1007)),ISNUMBER(FIND(";"&amp;UPPER(TRIM(Datos!AD615&amp;""))&amp;";",AD$1007))),OR(UPPER(TRIM(Datos!AD615&amp;""))="SÍ",UPPER(TRIM(Datos!AD615&amp;""))="SI",UPPER(TRIM(Datos!AD615&amp;""))="NO"),IF(ISNUMBER(Datos!AD615),AND(OR(AD$1005="",Datos!AD615&gt;=AD$1005),OR(AD$1006="",Datos!AD615&lt;=AD$1006)),FALSE),TRUE))))</f>
        <v>0.0</v>
      </c>
      <c r="AE615">
        <f>IF(Datos!AE615="",0,IF(AND(AE$1008&lt;&gt;"",Datos!AE615=AE$1008),0,IF(AE$1004=0,0,1-CHOOSE(AE$1004,IF(ISNUMBER(Datos!AE615),AND(OR(AE$1005="",Datos!AE615&gt;=AE$1005),OR(AE$1006="",Datos!AE615&lt;=AE$1006)),FALSE),IF(ISNUMBER(Datos!AE615),AND(Datos!AE615=INT(Datos!AE615),AND(OR(AE$1005="",Datos!AE615&gt;=AE$1005),OR(AE$1006="",Datos!AE615&lt;=AE$1006))),FALSE),OR(ISNUMBER(FIND(";"&amp;UPPER(TRIM(Datos!AE615&amp;""))&amp;"=",AE$1007)),ISNUMBER(FIND(";"&amp;UPPER(TRIM(Datos!AE615&amp;""))&amp;";",AE$1007))),OR(UPPER(TRIM(Datos!AE615&amp;""))="SÍ",UPPER(TRIM(Datos!AE615&amp;""))="SI",UPPER(TRIM(Datos!AE615&amp;""))="NO"),IF(ISNUMBER(Datos!AE615),AND(OR(AE$1005="",Datos!AE615&gt;=AE$1005),OR(AE$1006="",Datos!AE615&lt;=AE$1006)),FALSE),TRUE))))</f>
        <v>0.0</v>
      </c>
    </row>
    <row r="616" spans="2:31">
      <c r="B616">
        <f>IF(Datos!B616="",0,IF(AND(B$1008&lt;&gt;"",Datos!B616=B$1008),0,IF(B$1004=0,0,1-CHOOSE(B$1004,IF(ISNUMBER(Datos!B616),AND(OR(B$1005="",Datos!B616&gt;=B$1005),OR(B$1006="",Datos!B616&lt;=B$1006)),FALSE),IF(ISNUMBER(Datos!B616),AND(Datos!B616=INT(Datos!B616),AND(OR(B$1005="",Datos!B616&gt;=B$1005),OR(B$1006="",Datos!B616&lt;=B$1006))),FALSE),OR(ISNUMBER(FIND(";"&amp;UPPER(TRIM(Datos!B616&amp;""))&amp;"=",B$1007)),ISNUMBER(FIND(";"&amp;UPPER(TRIM(Datos!B616&amp;""))&amp;";",B$1007))),OR(UPPER(TRIM(Datos!B616&amp;""))="SÍ",UPPER(TRIM(Datos!B616&amp;""))="SI",UPPER(TRIM(Datos!B616&amp;""))="NO"),IF(ISNUMBER(Datos!B616),AND(OR(B$1005="",Datos!B616&gt;=B$1005),OR(B$1006="",Datos!B616&lt;=B$1006)),FALSE),TRUE))))</f>
        <v>0.0</v>
      </c>
      <c r="C616">
        <f>IF(Datos!C616="",0,IF(AND(C$1008&lt;&gt;"",Datos!C616=C$1008),0,IF(C$1004=0,0,1-CHOOSE(C$1004,IF(ISNUMBER(Datos!C616),AND(OR(C$1005="",Datos!C616&gt;=C$1005),OR(C$1006="",Datos!C616&lt;=C$1006)),FALSE),IF(ISNUMBER(Datos!C616),AND(Datos!C616=INT(Datos!C616),AND(OR(C$1005="",Datos!C616&gt;=C$1005),OR(C$1006="",Datos!C616&lt;=C$1006))),FALSE),OR(ISNUMBER(FIND(";"&amp;UPPER(TRIM(Datos!C616&amp;""))&amp;"=",C$1007)),ISNUMBER(FIND(";"&amp;UPPER(TRIM(Datos!C616&amp;""))&amp;";",C$1007))),OR(UPPER(TRIM(Datos!C616&amp;""))="SÍ",UPPER(TRIM(Datos!C616&amp;""))="SI",UPPER(TRIM(Datos!C616&amp;""))="NO"),IF(ISNUMBER(Datos!C616),AND(OR(C$1005="",Datos!C616&gt;=C$1005),OR(C$1006="",Datos!C616&lt;=C$1006)),FALSE),TRUE))))</f>
        <v>0.0</v>
      </c>
      <c r="D616">
        <f>IF(Datos!D616="",0,IF(AND(D$1008&lt;&gt;"",Datos!D616=D$1008),0,IF(D$1004=0,0,1-CHOOSE(D$1004,IF(ISNUMBER(Datos!D616),AND(OR(D$1005="",Datos!D616&gt;=D$1005),OR(D$1006="",Datos!D616&lt;=D$1006)),FALSE),IF(ISNUMBER(Datos!D616),AND(Datos!D616=INT(Datos!D616),AND(OR(D$1005="",Datos!D616&gt;=D$1005),OR(D$1006="",Datos!D616&lt;=D$1006))),FALSE),OR(ISNUMBER(FIND(";"&amp;UPPER(TRIM(Datos!D616&amp;""))&amp;"=",D$1007)),ISNUMBER(FIND(";"&amp;UPPER(TRIM(Datos!D616&amp;""))&amp;";",D$1007))),OR(UPPER(TRIM(Datos!D616&amp;""))="SÍ",UPPER(TRIM(Datos!D616&amp;""))="SI",UPPER(TRIM(Datos!D616&amp;""))="NO"),IF(ISNUMBER(Datos!D616),AND(OR(D$1005="",Datos!D616&gt;=D$1005),OR(D$1006="",Datos!D616&lt;=D$1006)),FALSE),TRUE))))</f>
        <v>0.0</v>
      </c>
      <c r="E616">
        <f>IF(Datos!E616="",0,IF(AND(E$1008&lt;&gt;"",Datos!E616=E$1008),0,IF(E$1004=0,0,1-CHOOSE(E$1004,IF(ISNUMBER(Datos!E616),AND(OR(E$1005="",Datos!E616&gt;=E$1005),OR(E$1006="",Datos!E616&lt;=E$1006)),FALSE),IF(ISNUMBER(Datos!E616),AND(Datos!E616=INT(Datos!E616),AND(OR(E$1005="",Datos!E616&gt;=E$1005),OR(E$1006="",Datos!E616&lt;=E$1006))),FALSE),OR(ISNUMBER(FIND(";"&amp;UPPER(TRIM(Datos!E616&amp;""))&amp;"=",E$1007)),ISNUMBER(FIND(";"&amp;UPPER(TRIM(Datos!E616&amp;""))&amp;";",E$1007))),OR(UPPER(TRIM(Datos!E616&amp;""))="SÍ",UPPER(TRIM(Datos!E616&amp;""))="SI",UPPER(TRIM(Datos!E616&amp;""))="NO"),IF(ISNUMBER(Datos!E616),AND(OR(E$1005="",Datos!E616&gt;=E$1005),OR(E$1006="",Datos!E616&lt;=E$1006)),FALSE),TRUE))))</f>
        <v>0.0</v>
      </c>
      <c r="F616">
        <f>IF(Datos!F616="",0,IF(AND(F$1008&lt;&gt;"",Datos!F616=F$1008),0,IF(F$1004=0,0,1-CHOOSE(F$1004,IF(ISNUMBER(Datos!F616),AND(OR(F$1005="",Datos!F616&gt;=F$1005),OR(F$1006="",Datos!F616&lt;=F$1006)),FALSE),IF(ISNUMBER(Datos!F616),AND(Datos!F616=INT(Datos!F616),AND(OR(F$1005="",Datos!F616&gt;=F$1005),OR(F$1006="",Datos!F616&lt;=F$1006))),FALSE),OR(ISNUMBER(FIND(";"&amp;UPPER(TRIM(Datos!F616&amp;""))&amp;"=",F$1007)),ISNUMBER(FIND(";"&amp;UPPER(TRIM(Datos!F616&amp;""))&amp;";",F$1007))),OR(UPPER(TRIM(Datos!F616&amp;""))="SÍ",UPPER(TRIM(Datos!F616&amp;""))="SI",UPPER(TRIM(Datos!F616&amp;""))="NO"),IF(ISNUMBER(Datos!F616),AND(OR(F$1005="",Datos!F616&gt;=F$1005),OR(F$1006="",Datos!F616&lt;=F$1006)),FALSE),TRUE))))</f>
        <v>0.0</v>
      </c>
      <c r="G616">
        <f>IF(Datos!G616="",0,IF(AND(G$1008&lt;&gt;"",Datos!G616=G$1008),0,IF(G$1004=0,0,1-CHOOSE(G$1004,IF(ISNUMBER(Datos!G616),AND(OR(G$1005="",Datos!G616&gt;=G$1005),OR(G$1006="",Datos!G616&lt;=G$1006)),FALSE),IF(ISNUMBER(Datos!G616),AND(Datos!G616=INT(Datos!G616),AND(OR(G$1005="",Datos!G616&gt;=G$1005),OR(G$1006="",Datos!G616&lt;=G$1006))),FALSE),OR(ISNUMBER(FIND(";"&amp;UPPER(TRIM(Datos!G616&amp;""))&amp;"=",G$1007)),ISNUMBER(FIND(";"&amp;UPPER(TRIM(Datos!G616&amp;""))&amp;";",G$1007))),OR(UPPER(TRIM(Datos!G616&amp;""))="SÍ",UPPER(TRIM(Datos!G616&amp;""))="SI",UPPER(TRIM(Datos!G616&amp;""))="NO"),IF(ISNUMBER(Datos!G616),AND(OR(G$1005="",Datos!G616&gt;=G$1005),OR(G$1006="",Datos!G616&lt;=G$1006)),FALSE),TRUE))))</f>
        <v>0.0</v>
      </c>
      <c r="H616">
        <f>IF(Datos!H616="",0,IF(AND(H$1008&lt;&gt;"",Datos!H616=H$1008),0,IF(H$1004=0,0,1-CHOOSE(H$1004,IF(ISNUMBER(Datos!H616),AND(OR(H$1005="",Datos!H616&gt;=H$1005),OR(H$1006="",Datos!H616&lt;=H$1006)),FALSE),IF(ISNUMBER(Datos!H616),AND(Datos!H616=INT(Datos!H616),AND(OR(H$1005="",Datos!H616&gt;=H$1005),OR(H$1006="",Datos!H616&lt;=H$1006))),FALSE),OR(ISNUMBER(FIND(";"&amp;UPPER(TRIM(Datos!H616&amp;""))&amp;"=",H$1007)),ISNUMBER(FIND(";"&amp;UPPER(TRIM(Datos!H616&amp;""))&amp;";",H$1007))),OR(UPPER(TRIM(Datos!H616&amp;""))="SÍ",UPPER(TRIM(Datos!H616&amp;""))="SI",UPPER(TRIM(Datos!H616&amp;""))="NO"),IF(ISNUMBER(Datos!H616),AND(OR(H$1005="",Datos!H616&gt;=H$1005),OR(H$1006="",Datos!H616&lt;=H$1006)),FALSE),TRUE))))</f>
        <v>0.0</v>
      </c>
      <c r="I616">
        <f>IF(Datos!I616="",0,IF(AND(I$1008&lt;&gt;"",Datos!I616=I$1008),0,IF(I$1004=0,0,1-CHOOSE(I$1004,IF(ISNUMBER(Datos!I616),AND(OR(I$1005="",Datos!I616&gt;=I$1005),OR(I$1006="",Datos!I616&lt;=I$1006)),FALSE),IF(ISNUMBER(Datos!I616),AND(Datos!I616=INT(Datos!I616),AND(OR(I$1005="",Datos!I616&gt;=I$1005),OR(I$1006="",Datos!I616&lt;=I$1006))),FALSE),OR(ISNUMBER(FIND(";"&amp;UPPER(TRIM(Datos!I616&amp;""))&amp;"=",I$1007)),ISNUMBER(FIND(";"&amp;UPPER(TRIM(Datos!I616&amp;""))&amp;";",I$1007))),OR(UPPER(TRIM(Datos!I616&amp;""))="SÍ",UPPER(TRIM(Datos!I616&amp;""))="SI",UPPER(TRIM(Datos!I616&amp;""))="NO"),IF(ISNUMBER(Datos!I616),AND(OR(I$1005="",Datos!I616&gt;=I$1005),OR(I$1006="",Datos!I616&lt;=I$1006)),FALSE),TRUE))))</f>
        <v>0.0</v>
      </c>
      <c r="J616">
        <f>IF(Datos!J616="",0,IF(AND(J$1008&lt;&gt;"",Datos!J616=J$1008),0,IF(J$1004=0,0,1-CHOOSE(J$1004,IF(ISNUMBER(Datos!J616),AND(OR(J$1005="",Datos!J616&gt;=J$1005),OR(J$1006="",Datos!J616&lt;=J$1006)),FALSE),IF(ISNUMBER(Datos!J616),AND(Datos!J616=INT(Datos!J616),AND(OR(J$1005="",Datos!J616&gt;=J$1005),OR(J$1006="",Datos!J616&lt;=J$1006))),FALSE),OR(ISNUMBER(FIND(";"&amp;UPPER(TRIM(Datos!J616&amp;""))&amp;"=",J$1007)),ISNUMBER(FIND(";"&amp;UPPER(TRIM(Datos!J616&amp;""))&amp;";",J$1007))),OR(UPPER(TRIM(Datos!J616&amp;""))="SÍ",UPPER(TRIM(Datos!J616&amp;""))="SI",UPPER(TRIM(Datos!J616&amp;""))="NO"),IF(ISNUMBER(Datos!J616),AND(OR(J$1005="",Datos!J616&gt;=J$1005),OR(J$1006="",Datos!J616&lt;=J$1006)),FALSE),TRUE))))</f>
        <v>0.0</v>
      </c>
      <c r="K616">
        <f>IF(Datos!K616="",0,IF(AND(K$1008&lt;&gt;"",Datos!K616=K$1008),0,IF(K$1004=0,0,1-CHOOSE(K$1004,IF(ISNUMBER(Datos!K616),AND(OR(K$1005="",Datos!K616&gt;=K$1005),OR(K$1006="",Datos!K616&lt;=K$1006)),FALSE),IF(ISNUMBER(Datos!K616),AND(Datos!K616=INT(Datos!K616),AND(OR(K$1005="",Datos!K616&gt;=K$1005),OR(K$1006="",Datos!K616&lt;=K$1006))),FALSE),OR(ISNUMBER(FIND(";"&amp;UPPER(TRIM(Datos!K616&amp;""))&amp;"=",K$1007)),ISNUMBER(FIND(";"&amp;UPPER(TRIM(Datos!K616&amp;""))&amp;";",K$1007))),OR(UPPER(TRIM(Datos!K616&amp;""))="SÍ",UPPER(TRIM(Datos!K616&amp;""))="SI",UPPER(TRIM(Datos!K616&amp;""))="NO"),IF(ISNUMBER(Datos!K616),AND(OR(K$1005="",Datos!K616&gt;=K$1005),OR(K$1006="",Datos!K616&lt;=K$1006)),FALSE),TRUE))))</f>
        <v>0.0</v>
      </c>
      <c r="L616">
        <f>IF(Datos!L616="",0,IF(AND(L$1008&lt;&gt;"",Datos!L616=L$1008),0,IF(L$1004=0,0,1-CHOOSE(L$1004,IF(ISNUMBER(Datos!L616),AND(OR(L$1005="",Datos!L616&gt;=L$1005),OR(L$1006="",Datos!L616&lt;=L$1006)),FALSE),IF(ISNUMBER(Datos!L616),AND(Datos!L616=INT(Datos!L616),AND(OR(L$1005="",Datos!L616&gt;=L$1005),OR(L$1006="",Datos!L616&lt;=L$1006))),FALSE),OR(ISNUMBER(FIND(";"&amp;UPPER(TRIM(Datos!L616&amp;""))&amp;"=",L$1007)),ISNUMBER(FIND(";"&amp;UPPER(TRIM(Datos!L616&amp;""))&amp;";",L$1007))),OR(UPPER(TRIM(Datos!L616&amp;""))="SÍ",UPPER(TRIM(Datos!L616&amp;""))="SI",UPPER(TRIM(Datos!L616&amp;""))="NO"),IF(ISNUMBER(Datos!L616),AND(OR(L$1005="",Datos!L616&gt;=L$1005),OR(L$1006="",Datos!L616&lt;=L$1006)),FALSE),TRUE))))</f>
        <v>0.0</v>
      </c>
      <c r="M616">
        <f>IF(Datos!M616="",0,IF(AND(M$1008&lt;&gt;"",Datos!M616=M$1008),0,IF(M$1004=0,0,1-CHOOSE(M$1004,IF(ISNUMBER(Datos!M616),AND(OR(M$1005="",Datos!M616&gt;=M$1005),OR(M$1006="",Datos!M616&lt;=M$1006)),FALSE),IF(ISNUMBER(Datos!M616),AND(Datos!M616=INT(Datos!M616),AND(OR(M$1005="",Datos!M616&gt;=M$1005),OR(M$1006="",Datos!M616&lt;=M$1006))),FALSE),OR(ISNUMBER(FIND(";"&amp;UPPER(TRIM(Datos!M616&amp;""))&amp;"=",M$1007)),ISNUMBER(FIND(";"&amp;UPPER(TRIM(Datos!M616&amp;""))&amp;";",M$1007))),OR(UPPER(TRIM(Datos!M616&amp;""))="SÍ",UPPER(TRIM(Datos!M616&amp;""))="SI",UPPER(TRIM(Datos!M616&amp;""))="NO"),IF(ISNUMBER(Datos!M616),AND(OR(M$1005="",Datos!M616&gt;=M$1005),OR(M$1006="",Datos!M616&lt;=M$1006)),FALSE),TRUE))))</f>
        <v>0.0</v>
      </c>
      <c r="N616">
        <f>IF(Datos!N616="",0,IF(AND(N$1008&lt;&gt;"",Datos!N616=N$1008),0,IF(N$1004=0,0,1-CHOOSE(N$1004,IF(ISNUMBER(Datos!N616),AND(OR(N$1005="",Datos!N616&gt;=N$1005),OR(N$1006="",Datos!N616&lt;=N$1006)),FALSE),IF(ISNUMBER(Datos!N616),AND(Datos!N616=INT(Datos!N616),AND(OR(N$1005="",Datos!N616&gt;=N$1005),OR(N$1006="",Datos!N616&lt;=N$1006))),FALSE),OR(ISNUMBER(FIND(";"&amp;UPPER(TRIM(Datos!N616&amp;""))&amp;"=",N$1007)),ISNUMBER(FIND(";"&amp;UPPER(TRIM(Datos!N616&amp;""))&amp;";",N$1007))),OR(UPPER(TRIM(Datos!N616&amp;""))="SÍ",UPPER(TRIM(Datos!N616&amp;""))="SI",UPPER(TRIM(Datos!N616&amp;""))="NO"),IF(ISNUMBER(Datos!N616),AND(OR(N$1005="",Datos!N616&gt;=N$1005),OR(N$1006="",Datos!N616&lt;=N$1006)),FALSE),TRUE))))</f>
        <v>0.0</v>
      </c>
      <c r="O616">
        <f>IF(Datos!O616="",0,IF(AND(O$1008&lt;&gt;"",Datos!O616=O$1008),0,IF(O$1004=0,0,1-CHOOSE(O$1004,IF(ISNUMBER(Datos!O616),AND(OR(O$1005="",Datos!O616&gt;=O$1005),OR(O$1006="",Datos!O616&lt;=O$1006)),FALSE),IF(ISNUMBER(Datos!O616),AND(Datos!O616=INT(Datos!O616),AND(OR(O$1005="",Datos!O616&gt;=O$1005),OR(O$1006="",Datos!O616&lt;=O$1006))),FALSE),OR(ISNUMBER(FIND(";"&amp;UPPER(TRIM(Datos!O616&amp;""))&amp;"=",O$1007)),ISNUMBER(FIND(";"&amp;UPPER(TRIM(Datos!O616&amp;""))&amp;";",O$1007))),OR(UPPER(TRIM(Datos!O616&amp;""))="SÍ",UPPER(TRIM(Datos!O616&amp;""))="SI",UPPER(TRIM(Datos!O616&amp;""))="NO"),IF(ISNUMBER(Datos!O616),AND(OR(O$1005="",Datos!O616&gt;=O$1005),OR(O$1006="",Datos!O616&lt;=O$1006)),FALSE),TRUE))))</f>
        <v>0.0</v>
      </c>
      <c r="P616">
        <f>IF(Datos!P616="",0,IF(AND(P$1008&lt;&gt;"",Datos!P616=P$1008),0,IF(P$1004=0,0,1-CHOOSE(P$1004,IF(ISNUMBER(Datos!P616),AND(OR(P$1005="",Datos!P616&gt;=P$1005),OR(P$1006="",Datos!P616&lt;=P$1006)),FALSE),IF(ISNUMBER(Datos!P616),AND(Datos!P616=INT(Datos!P616),AND(OR(P$1005="",Datos!P616&gt;=P$1005),OR(P$1006="",Datos!P616&lt;=P$1006))),FALSE),OR(ISNUMBER(FIND(";"&amp;UPPER(TRIM(Datos!P616&amp;""))&amp;"=",P$1007)),ISNUMBER(FIND(";"&amp;UPPER(TRIM(Datos!P616&amp;""))&amp;";",P$1007))),OR(UPPER(TRIM(Datos!P616&amp;""))="SÍ",UPPER(TRIM(Datos!P616&amp;""))="SI",UPPER(TRIM(Datos!P616&amp;""))="NO"),IF(ISNUMBER(Datos!P616),AND(OR(P$1005="",Datos!P616&gt;=P$1005),OR(P$1006="",Datos!P616&lt;=P$1006)),FALSE),TRUE))))</f>
        <v>0.0</v>
      </c>
      <c r="Q616">
        <f>IF(Datos!Q616="",0,IF(AND(Q$1008&lt;&gt;"",Datos!Q616=Q$1008),0,IF(Q$1004=0,0,1-CHOOSE(Q$1004,IF(ISNUMBER(Datos!Q616),AND(OR(Q$1005="",Datos!Q616&gt;=Q$1005),OR(Q$1006="",Datos!Q616&lt;=Q$1006)),FALSE),IF(ISNUMBER(Datos!Q616),AND(Datos!Q616=INT(Datos!Q616),AND(OR(Q$1005="",Datos!Q616&gt;=Q$1005),OR(Q$1006="",Datos!Q616&lt;=Q$1006))),FALSE),OR(ISNUMBER(FIND(";"&amp;UPPER(TRIM(Datos!Q616&amp;""))&amp;"=",Q$1007)),ISNUMBER(FIND(";"&amp;UPPER(TRIM(Datos!Q616&amp;""))&amp;";",Q$1007))),OR(UPPER(TRIM(Datos!Q616&amp;""))="SÍ",UPPER(TRIM(Datos!Q616&amp;""))="SI",UPPER(TRIM(Datos!Q616&amp;""))="NO"),IF(ISNUMBER(Datos!Q616),AND(OR(Q$1005="",Datos!Q616&gt;=Q$1005),OR(Q$1006="",Datos!Q616&lt;=Q$1006)),FALSE),TRUE))))</f>
        <v>0.0</v>
      </c>
      <c r="R616">
        <f>IF(Datos!R616="",0,IF(AND(R$1008&lt;&gt;"",Datos!R616=R$1008),0,IF(R$1004=0,0,1-CHOOSE(R$1004,IF(ISNUMBER(Datos!R616),AND(OR(R$1005="",Datos!R616&gt;=R$1005),OR(R$1006="",Datos!R616&lt;=R$1006)),FALSE),IF(ISNUMBER(Datos!R616),AND(Datos!R616=INT(Datos!R616),AND(OR(R$1005="",Datos!R616&gt;=R$1005),OR(R$1006="",Datos!R616&lt;=R$1006))),FALSE),OR(ISNUMBER(FIND(";"&amp;UPPER(TRIM(Datos!R616&amp;""))&amp;"=",R$1007)),ISNUMBER(FIND(";"&amp;UPPER(TRIM(Datos!R616&amp;""))&amp;";",R$1007))),OR(UPPER(TRIM(Datos!R616&amp;""))="SÍ",UPPER(TRIM(Datos!R616&amp;""))="SI",UPPER(TRIM(Datos!R616&amp;""))="NO"),IF(ISNUMBER(Datos!R616),AND(OR(R$1005="",Datos!R616&gt;=R$1005),OR(R$1006="",Datos!R616&lt;=R$1006)),FALSE),TRUE))))</f>
        <v>0.0</v>
      </c>
      <c r="S616">
        <f>IF(Datos!S616="",0,IF(AND(S$1008&lt;&gt;"",Datos!S616=S$1008),0,IF(S$1004=0,0,1-CHOOSE(S$1004,IF(ISNUMBER(Datos!S616),AND(OR(S$1005="",Datos!S616&gt;=S$1005),OR(S$1006="",Datos!S616&lt;=S$1006)),FALSE),IF(ISNUMBER(Datos!S616),AND(Datos!S616=INT(Datos!S616),AND(OR(S$1005="",Datos!S616&gt;=S$1005),OR(S$1006="",Datos!S616&lt;=S$1006))),FALSE),OR(ISNUMBER(FIND(";"&amp;UPPER(TRIM(Datos!S616&amp;""))&amp;"=",S$1007)),ISNUMBER(FIND(";"&amp;UPPER(TRIM(Datos!S616&amp;""))&amp;";",S$1007))),OR(UPPER(TRIM(Datos!S616&amp;""))="SÍ",UPPER(TRIM(Datos!S616&amp;""))="SI",UPPER(TRIM(Datos!S616&amp;""))="NO"),IF(ISNUMBER(Datos!S616),AND(OR(S$1005="",Datos!S616&gt;=S$1005),OR(S$1006="",Datos!S616&lt;=S$1006)),FALSE),TRUE))))</f>
        <v>0.0</v>
      </c>
      <c r="T616">
        <f>IF(Datos!T616="",0,IF(AND(T$1008&lt;&gt;"",Datos!T616=T$1008),0,IF(T$1004=0,0,1-CHOOSE(T$1004,IF(ISNUMBER(Datos!T616),AND(OR(T$1005="",Datos!T616&gt;=T$1005),OR(T$1006="",Datos!T616&lt;=T$1006)),FALSE),IF(ISNUMBER(Datos!T616),AND(Datos!T616=INT(Datos!T616),AND(OR(T$1005="",Datos!T616&gt;=T$1005),OR(T$1006="",Datos!T616&lt;=T$1006))),FALSE),OR(ISNUMBER(FIND(";"&amp;UPPER(TRIM(Datos!T616&amp;""))&amp;"=",T$1007)),ISNUMBER(FIND(";"&amp;UPPER(TRIM(Datos!T616&amp;""))&amp;";",T$1007))),OR(UPPER(TRIM(Datos!T616&amp;""))="SÍ",UPPER(TRIM(Datos!T616&amp;""))="SI",UPPER(TRIM(Datos!T616&amp;""))="NO"),IF(ISNUMBER(Datos!T616),AND(OR(T$1005="",Datos!T616&gt;=T$1005),OR(T$1006="",Datos!T616&lt;=T$1006)),FALSE),TRUE))))</f>
        <v>0.0</v>
      </c>
      <c r="U616">
        <f>IF(Datos!U616="",0,IF(AND(U$1008&lt;&gt;"",Datos!U616=U$1008),0,IF(U$1004=0,0,1-CHOOSE(U$1004,IF(ISNUMBER(Datos!U616),AND(OR(U$1005="",Datos!U616&gt;=U$1005),OR(U$1006="",Datos!U616&lt;=U$1006)),FALSE),IF(ISNUMBER(Datos!U616),AND(Datos!U616=INT(Datos!U616),AND(OR(U$1005="",Datos!U616&gt;=U$1005),OR(U$1006="",Datos!U616&lt;=U$1006))),FALSE),OR(ISNUMBER(FIND(";"&amp;UPPER(TRIM(Datos!U616&amp;""))&amp;"=",U$1007)),ISNUMBER(FIND(";"&amp;UPPER(TRIM(Datos!U616&amp;""))&amp;";",U$1007))),OR(UPPER(TRIM(Datos!U616&amp;""))="SÍ",UPPER(TRIM(Datos!U616&amp;""))="SI",UPPER(TRIM(Datos!U616&amp;""))="NO"),IF(ISNUMBER(Datos!U616),AND(OR(U$1005="",Datos!U616&gt;=U$1005),OR(U$1006="",Datos!U616&lt;=U$1006)),FALSE),TRUE))))</f>
        <v>0.0</v>
      </c>
      <c r="V616">
        <f>IF(Datos!V616="",0,IF(AND(V$1008&lt;&gt;"",Datos!V616=V$1008),0,IF(V$1004=0,0,1-CHOOSE(V$1004,IF(ISNUMBER(Datos!V616),AND(OR(V$1005="",Datos!V616&gt;=V$1005),OR(V$1006="",Datos!V616&lt;=V$1006)),FALSE),IF(ISNUMBER(Datos!V616),AND(Datos!V616=INT(Datos!V616),AND(OR(V$1005="",Datos!V616&gt;=V$1005),OR(V$1006="",Datos!V616&lt;=V$1006))),FALSE),OR(ISNUMBER(FIND(";"&amp;UPPER(TRIM(Datos!V616&amp;""))&amp;"=",V$1007)),ISNUMBER(FIND(";"&amp;UPPER(TRIM(Datos!V616&amp;""))&amp;";",V$1007))),OR(UPPER(TRIM(Datos!V616&amp;""))="SÍ",UPPER(TRIM(Datos!V616&amp;""))="SI",UPPER(TRIM(Datos!V616&amp;""))="NO"),IF(ISNUMBER(Datos!V616),AND(OR(V$1005="",Datos!V616&gt;=V$1005),OR(V$1006="",Datos!V616&lt;=V$1006)),FALSE),TRUE))))</f>
        <v>0.0</v>
      </c>
      <c r="W616">
        <f>IF(Datos!W616="",0,IF(AND(W$1008&lt;&gt;"",Datos!W616=W$1008),0,IF(W$1004=0,0,1-CHOOSE(W$1004,IF(ISNUMBER(Datos!W616),AND(OR(W$1005="",Datos!W616&gt;=W$1005),OR(W$1006="",Datos!W616&lt;=W$1006)),FALSE),IF(ISNUMBER(Datos!W616),AND(Datos!W616=INT(Datos!W616),AND(OR(W$1005="",Datos!W616&gt;=W$1005),OR(W$1006="",Datos!W616&lt;=W$1006))),FALSE),OR(ISNUMBER(FIND(";"&amp;UPPER(TRIM(Datos!W616&amp;""))&amp;"=",W$1007)),ISNUMBER(FIND(";"&amp;UPPER(TRIM(Datos!W616&amp;""))&amp;";",W$1007))),OR(UPPER(TRIM(Datos!W616&amp;""))="SÍ",UPPER(TRIM(Datos!W616&amp;""))="SI",UPPER(TRIM(Datos!W616&amp;""))="NO"),IF(ISNUMBER(Datos!W616),AND(OR(W$1005="",Datos!W616&gt;=W$1005),OR(W$1006="",Datos!W616&lt;=W$1006)),FALSE),TRUE))))</f>
        <v>0.0</v>
      </c>
      <c r="X616">
        <f>IF(Datos!X616="",0,IF(AND(X$1008&lt;&gt;"",Datos!X616=X$1008),0,IF(X$1004=0,0,1-CHOOSE(X$1004,IF(ISNUMBER(Datos!X616),AND(OR(X$1005="",Datos!X616&gt;=X$1005),OR(X$1006="",Datos!X616&lt;=X$1006)),FALSE),IF(ISNUMBER(Datos!X616),AND(Datos!X616=INT(Datos!X616),AND(OR(X$1005="",Datos!X616&gt;=X$1005),OR(X$1006="",Datos!X616&lt;=X$1006))),FALSE),OR(ISNUMBER(FIND(";"&amp;UPPER(TRIM(Datos!X616&amp;""))&amp;"=",X$1007)),ISNUMBER(FIND(";"&amp;UPPER(TRIM(Datos!X616&amp;""))&amp;";",X$1007))),OR(UPPER(TRIM(Datos!X616&amp;""))="SÍ",UPPER(TRIM(Datos!X616&amp;""))="SI",UPPER(TRIM(Datos!X616&amp;""))="NO"),IF(ISNUMBER(Datos!X616),AND(OR(X$1005="",Datos!X616&gt;=X$1005),OR(X$1006="",Datos!X616&lt;=X$1006)),FALSE),TRUE))))</f>
        <v>0.0</v>
      </c>
      <c r="Y616">
        <f>IF(Datos!Y616="",0,IF(AND(Y$1008&lt;&gt;"",Datos!Y616=Y$1008),0,IF(Y$1004=0,0,1-CHOOSE(Y$1004,IF(ISNUMBER(Datos!Y616),AND(OR(Y$1005="",Datos!Y616&gt;=Y$1005),OR(Y$1006="",Datos!Y616&lt;=Y$1006)),FALSE),IF(ISNUMBER(Datos!Y616),AND(Datos!Y616=INT(Datos!Y616),AND(OR(Y$1005="",Datos!Y616&gt;=Y$1005),OR(Y$1006="",Datos!Y616&lt;=Y$1006))),FALSE),OR(ISNUMBER(FIND(";"&amp;UPPER(TRIM(Datos!Y616&amp;""))&amp;"=",Y$1007)),ISNUMBER(FIND(";"&amp;UPPER(TRIM(Datos!Y616&amp;""))&amp;";",Y$1007))),OR(UPPER(TRIM(Datos!Y616&amp;""))="SÍ",UPPER(TRIM(Datos!Y616&amp;""))="SI",UPPER(TRIM(Datos!Y616&amp;""))="NO"),IF(ISNUMBER(Datos!Y616),AND(OR(Y$1005="",Datos!Y616&gt;=Y$1005),OR(Y$1006="",Datos!Y616&lt;=Y$1006)),FALSE),TRUE))))</f>
        <v>0.0</v>
      </c>
      <c r="Z616">
        <f>IF(Datos!Z616="",0,IF(AND(Z$1008&lt;&gt;"",Datos!Z616=Z$1008),0,IF(Z$1004=0,0,1-CHOOSE(Z$1004,IF(ISNUMBER(Datos!Z616),AND(OR(Z$1005="",Datos!Z616&gt;=Z$1005),OR(Z$1006="",Datos!Z616&lt;=Z$1006)),FALSE),IF(ISNUMBER(Datos!Z616),AND(Datos!Z616=INT(Datos!Z616),AND(OR(Z$1005="",Datos!Z616&gt;=Z$1005),OR(Z$1006="",Datos!Z616&lt;=Z$1006))),FALSE),OR(ISNUMBER(FIND(";"&amp;UPPER(TRIM(Datos!Z616&amp;""))&amp;"=",Z$1007)),ISNUMBER(FIND(";"&amp;UPPER(TRIM(Datos!Z616&amp;""))&amp;";",Z$1007))),OR(UPPER(TRIM(Datos!Z616&amp;""))="SÍ",UPPER(TRIM(Datos!Z616&amp;""))="SI",UPPER(TRIM(Datos!Z616&amp;""))="NO"),IF(ISNUMBER(Datos!Z616),AND(OR(Z$1005="",Datos!Z616&gt;=Z$1005),OR(Z$1006="",Datos!Z616&lt;=Z$1006)),FALSE),TRUE))))</f>
        <v>0.0</v>
      </c>
      <c r="AA616">
        <f>IF(Datos!AA616="",0,IF(AND(AA$1008&lt;&gt;"",Datos!AA616=AA$1008),0,IF(AA$1004=0,0,1-CHOOSE(AA$1004,IF(ISNUMBER(Datos!AA616),AND(OR(AA$1005="",Datos!AA616&gt;=AA$1005),OR(AA$1006="",Datos!AA616&lt;=AA$1006)),FALSE),IF(ISNUMBER(Datos!AA616),AND(Datos!AA616=INT(Datos!AA616),AND(OR(AA$1005="",Datos!AA616&gt;=AA$1005),OR(AA$1006="",Datos!AA616&lt;=AA$1006))),FALSE),OR(ISNUMBER(FIND(";"&amp;UPPER(TRIM(Datos!AA616&amp;""))&amp;"=",AA$1007)),ISNUMBER(FIND(";"&amp;UPPER(TRIM(Datos!AA616&amp;""))&amp;";",AA$1007))),OR(UPPER(TRIM(Datos!AA616&amp;""))="SÍ",UPPER(TRIM(Datos!AA616&amp;""))="SI",UPPER(TRIM(Datos!AA616&amp;""))="NO"),IF(ISNUMBER(Datos!AA616),AND(OR(AA$1005="",Datos!AA616&gt;=AA$1005),OR(AA$1006="",Datos!AA616&lt;=AA$1006)),FALSE),TRUE))))</f>
        <v>0.0</v>
      </c>
      <c r="AB616">
        <f>IF(Datos!AB616="",0,IF(AND(AB$1008&lt;&gt;"",Datos!AB616=AB$1008),0,IF(AB$1004=0,0,1-CHOOSE(AB$1004,IF(ISNUMBER(Datos!AB616),AND(OR(AB$1005="",Datos!AB616&gt;=AB$1005),OR(AB$1006="",Datos!AB616&lt;=AB$1006)),FALSE),IF(ISNUMBER(Datos!AB616),AND(Datos!AB616=INT(Datos!AB616),AND(OR(AB$1005="",Datos!AB616&gt;=AB$1005),OR(AB$1006="",Datos!AB616&lt;=AB$1006))),FALSE),OR(ISNUMBER(FIND(";"&amp;UPPER(TRIM(Datos!AB616&amp;""))&amp;"=",AB$1007)),ISNUMBER(FIND(";"&amp;UPPER(TRIM(Datos!AB616&amp;""))&amp;";",AB$1007))),OR(UPPER(TRIM(Datos!AB616&amp;""))="SÍ",UPPER(TRIM(Datos!AB616&amp;""))="SI",UPPER(TRIM(Datos!AB616&amp;""))="NO"),IF(ISNUMBER(Datos!AB616),AND(OR(AB$1005="",Datos!AB616&gt;=AB$1005),OR(AB$1006="",Datos!AB616&lt;=AB$1006)),FALSE),TRUE))))</f>
        <v>0.0</v>
      </c>
      <c r="AC616">
        <f>IF(Datos!AC616="",0,IF(AND(AC$1008&lt;&gt;"",Datos!AC616=AC$1008),0,IF(AC$1004=0,0,1-CHOOSE(AC$1004,IF(ISNUMBER(Datos!AC616),AND(OR(AC$1005="",Datos!AC616&gt;=AC$1005),OR(AC$1006="",Datos!AC616&lt;=AC$1006)),FALSE),IF(ISNUMBER(Datos!AC616),AND(Datos!AC616=INT(Datos!AC616),AND(OR(AC$1005="",Datos!AC616&gt;=AC$1005),OR(AC$1006="",Datos!AC616&lt;=AC$1006))),FALSE),OR(ISNUMBER(FIND(";"&amp;UPPER(TRIM(Datos!AC616&amp;""))&amp;"=",AC$1007)),ISNUMBER(FIND(";"&amp;UPPER(TRIM(Datos!AC616&amp;""))&amp;";",AC$1007))),OR(UPPER(TRIM(Datos!AC616&amp;""))="SÍ",UPPER(TRIM(Datos!AC616&amp;""))="SI",UPPER(TRIM(Datos!AC616&amp;""))="NO"),IF(ISNUMBER(Datos!AC616),AND(OR(AC$1005="",Datos!AC616&gt;=AC$1005),OR(AC$1006="",Datos!AC616&lt;=AC$1006)),FALSE),TRUE))))</f>
        <v>0.0</v>
      </c>
      <c r="AD616">
        <f>IF(Datos!AD616="",0,IF(AND(AD$1008&lt;&gt;"",Datos!AD616=AD$1008),0,IF(AD$1004=0,0,1-CHOOSE(AD$1004,IF(ISNUMBER(Datos!AD616),AND(OR(AD$1005="",Datos!AD616&gt;=AD$1005),OR(AD$1006="",Datos!AD616&lt;=AD$1006)),FALSE),IF(ISNUMBER(Datos!AD616),AND(Datos!AD616=INT(Datos!AD616),AND(OR(AD$1005="",Datos!AD616&gt;=AD$1005),OR(AD$1006="",Datos!AD616&lt;=AD$1006))),FALSE),OR(ISNUMBER(FIND(";"&amp;UPPER(TRIM(Datos!AD616&amp;""))&amp;"=",AD$1007)),ISNUMBER(FIND(";"&amp;UPPER(TRIM(Datos!AD616&amp;""))&amp;";",AD$1007))),OR(UPPER(TRIM(Datos!AD616&amp;""))="SÍ",UPPER(TRIM(Datos!AD616&amp;""))="SI",UPPER(TRIM(Datos!AD616&amp;""))="NO"),IF(ISNUMBER(Datos!AD616),AND(OR(AD$1005="",Datos!AD616&gt;=AD$1005),OR(AD$1006="",Datos!AD616&lt;=AD$1006)),FALSE),TRUE))))</f>
        <v>0.0</v>
      </c>
      <c r="AE616">
        <f>IF(Datos!AE616="",0,IF(AND(AE$1008&lt;&gt;"",Datos!AE616=AE$1008),0,IF(AE$1004=0,0,1-CHOOSE(AE$1004,IF(ISNUMBER(Datos!AE616),AND(OR(AE$1005="",Datos!AE616&gt;=AE$1005),OR(AE$1006="",Datos!AE616&lt;=AE$1006)),FALSE),IF(ISNUMBER(Datos!AE616),AND(Datos!AE616=INT(Datos!AE616),AND(OR(AE$1005="",Datos!AE616&gt;=AE$1005),OR(AE$1006="",Datos!AE616&lt;=AE$1006))),FALSE),OR(ISNUMBER(FIND(";"&amp;UPPER(TRIM(Datos!AE616&amp;""))&amp;"=",AE$1007)),ISNUMBER(FIND(";"&amp;UPPER(TRIM(Datos!AE616&amp;""))&amp;";",AE$1007))),OR(UPPER(TRIM(Datos!AE616&amp;""))="SÍ",UPPER(TRIM(Datos!AE616&amp;""))="SI",UPPER(TRIM(Datos!AE616&amp;""))="NO"),IF(ISNUMBER(Datos!AE616),AND(OR(AE$1005="",Datos!AE616&gt;=AE$1005),OR(AE$1006="",Datos!AE616&lt;=AE$1006)),FALSE),TRUE))))</f>
        <v>0.0</v>
      </c>
    </row>
    <row r="617" spans="2:31">
      <c r="B617">
        <f>IF(Datos!B617="",0,IF(AND(B$1008&lt;&gt;"",Datos!B617=B$1008),0,IF(B$1004=0,0,1-CHOOSE(B$1004,IF(ISNUMBER(Datos!B617),AND(OR(B$1005="",Datos!B617&gt;=B$1005),OR(B$1006="",Datos!B617&lt;=B$1006)),FALSE),IF(ISNUMBER(Datos!B617),AND(Datos!B617=INT(Datos!B617),AND(OR(B$1005="",Datos!B617&gt;=B$1005),OR(B$1006="",Datos!B617&lt;=B$1006))),FALSE),OR(ISNUMBER(FIND(";"&amp;UPPER(TRIM(Datos!B617&amp;""))&amp;"=",B$1007)),ISNUMBER(FIND(";"&amp;UPPER(TRIM(Datos!B617&amp;""))&amp;";",B$1007))),OR(UPPER(TRIM(Datos!B617&amp;""))="SÍ",UPPER(TRIM(Datos!B617&amp;""))="SI",UPPER(TRIM(Datos!B617&amp;""))="NO"),IF(ISNUMBER(Datos!B617),AND(OR(B$1005="",Datos!B617&gt;=B$1005),OR(B$1006="",Datos!B617&lt;=B$1006)),FALSE),TRUE))))</f>
        <v>0.0</v>
      </c>
      <c r="C617">
        <f>IF(Datos!C617="",0,IF(AND(C$1008&lt;&gt;"",Datos!C617=C$1008),0,IF(C$1004=0,0,1-CHOOSE(C$1004,IF(ISNUMBER(Datos!C617),AND(OR(C$1005="",Datos!C617&gt;=C$1005),OR(C$1006="",Datos!C617&lt;=C$1006)),FALSE),IF(ISNUMBER(Datos!C617),AND(Datos!C617=INT(Datos!C617),AND(OR(C$1005="",Datos!C617&gt;=C$1005),OR(C$1006="",Datos!C617&lt;=C$1006))),FALSE),OR(ISNUMBER(FIND(";"&amp;UPPER(TRIM(Datos!C617&amp;""))&amp;"=",C$1007)),ISNUMBER(FIND(";"&amp;UPPER(TRIM(Datos!C617&amp;""))&amp;";",C$1007))),OR(UPPER(TRIM(Datos!C617&amp;""))="SÍ",UPPER(TRIM(Datos!C617&amp;""))="SI",UPPER(TRIM(Datos!C617&amp;""))="NO"),IF(ISNUMBER(Datos!C617),AND(OR(C$1005="",Datos!C617&gt;=C$1005),OR(C$1006="",Datos!C617&lt;=C$1006)),FALSE),TRUE))))</f>
        <v>0.0</v>
      </c>
      <c r="D617">
        <f>IF(Datos!D617="",0,IF(AND(D$1008&lt;&gt;"",Datos!D617=D$1008),0,IF(D$1004=0,0,1-CHOOSE(D$1004,IF(ISNUMBER(Datos!D617),AND(OR(D$1005="",Datos!D617&gt;=D$1005),OR(D$1006="",Datos!D617&lt;=D$1006)),FALSE),IF(ISNUMBER(Datos!D617),AND(Datos!D617=INT(Datos!D617),AND(OR(D$1005="",Datos!D617&gt;=D$1005),OR(D$1006="",Datos!D617&lt;=D$1006))),FALSE),OR(ISNUMBER(FIND(";"&amp;UPPER(TRIM(Datos!D617&amp;""))&amp;"=",D$1007)),ISNUMBER(FIND(";"&amp;UPPER(TRIM(Datos!D617&amp;""))&amp;";",D$1007))),OR(UPPER(TRIM(Datos!D617&amp;""))="SÍ",UPPER(TRIM(Datos!D617&amp;""))="SI",UPPER(TRIM(Datos!D617&amp;""))="NO"),IF(ISNUMBER(Datos!D617),AND(OR(D$1005="",Datos!D617&gt;=D$1005),OR(D$1006="",Datos!D617&lt;=D$1006)),FALSE),TRUE))))</f>
        <v>0.0</v>
      </c>
      <c r="E617">
        <f>IF(Datos!E617="",0,IF(AND(E$1008&lt;&gt;"",Datos!E617=E$1008),0,IF(E$1004=0,0,1-CHOOSE(E$1004,IF(ISNUMBER(Datos!E617),AND(OR(E$1005="",Datos!E617&gt;=E$1005),OR(E$1006="",Datos!E617&lt;=E$1006)),FALSE),IF(ISNUMBER(Datos!E617),AND(Datos!E617=INT(Datos!E617),AND(OR(E$1005="",Datos!E617&gt;=E$1005),OR(E$1006="",Datos!E617&lt;=E$1006))),FALSE),OR(ISNUMBER(FIND(";"&amp;UPPER(TRIM(Datos!E617&amp;""))&amp;"=",E$1007)),ISNUMBER(FIND(";"&amp;UPPER(TRIM(Datos!E617&amp;""))&amp;";",E$1007))),OR(UPPER(TRIM(Datos!E617&amp;""))="SÍ",UPPER(TRIM(Datos!E617&amp;""))="SI",UPPER(TRIM(Datos!E617&amp;""))="NO"),IF(ISNUMBER(Datos!E617),AND(OR(E$1005="",Datos!E617&gt;=E$1005),OR(E$1006="",Datos!E617&lt;=E$1006)),FALSE),TRUE))))</f>
        <v>0.0</v>
      </c>
      <c r="F617">
        <f>IF(Datos!F617="",0,IF(AND(F$1008&lt;&gt;"",Datos!F617=F$1008),0,IF(F$1004=0,0,1-CHOOSE(F$1004,IF(ISNUMBER(Datos!F617),AND(OR(F$1005="",Datos!F617&gt;=F$1005),OR(F$1006="",Datos!F617&lt;=F$1006)),FALSE),IF(ISNUMBER(Datos!F617),AND(Datos!F617=INT(Datos!F617),AND(OR(F$1005="",Datos!F617&gt;=F$1005),OR(F$1006="",Datos!F617&lt;=F$1006))),FALSE),OR(ISNUMBER(FIND(";"&amp;UPPER(TRIM(Datos!F617&amp;""))&amp;"=",F$1007)),ISNUMBER(FIND(";"&amp;UPPER(TRIM(Datos!F617&amp;""))&amp;";",F$1007))),OR(UPPER(TRIM(Datos!F617&amp;""))="SÍ",UPPER(TRIM(Datos!F617&amp;""))="SI",UPPER(TRIM(Datos!F617&amp;""))="NO"),IF(ISNUMBER(Datos!F617),AND(OR(F$1005="",Datos!F617&gt;=F$1005),OR(F$1006="",Datos!F617&lt;=F$1006)),FALSE),TRUE))))</f>
        <v>0.0</v>
      </c>
      <c r="G617">
        <f>IF(Datos!G617="",0,IF(AND(G$1008&lt;&gt;"",Datos!G617=G$1008),0,IF(G$1004=0,0,1-CHOOSE(G$1004,IF(ISNUMBER(Datos!G617),AND(OR(G$1005="",Datos!G617&gt;=G$1005),OR(G$1006="",Datos!G617&lt;=G$1006)),FALSE),IF(ISNUMBER(Datos!G617),AND(Datos!G617=INT(Datos!G617),AND(OR(G$1005="",Datos!G617&gt;=G$1005),OR(G$1006="",Datos!G617&lt;=G$1006))),FALSE),OR(ISNUMBER(FIND(";"&amp;UPPER(TRIM(Datos!G617&amp;""))&amp;"=",G$1007)),ISNUMBER(FIND(";"&amp;UPPER(TRIM(Datos!G617&amp;""))&amp;";",G$1007))),OR(UPPER(TRIM(Datos!G617&amp;""))="SÍ",UPPER(TRIM(Datos!G617&amp;""))="SI",UPPER(TRIM(Datos!G617&amp;""))="NO"),IF(ISNUMBER(Datos!G617),AND(OR(G$1005="",Datos!G617&gt;=G$1005),OR(G$1006="",Datos!G617&lt;=G$1006)),FALSE),TRUE))))</f>
        <v>0.0</v>
      </c>
      <c r="H617">
        <f>IF(Datos!H617="",0,IF(AND(H$1008&lt;&gt;"",Datos!H617=H$1008),0,IF(H$1004=0,0,1-CHOOSE(H$1004,IF(ISNUMBER(Datos!H617),AND(OR(H$1005="",Datos!H617&gt;=H$1005),OR(H$1006="",Datos!H617&lt;=H$1006)),FALSE),IF(ISNUMBER(Datos!H617),AND(Datos!H617=INT(Datos!H617),AND(OR(H$1005="",Datos!H617&gt;=H$1005),OR(H$1006="",Datos!H617&lt;=H$1006))),FALSE),OR(ISNUMBER(FIND(";"&amp;UPPER(TRIM(Datos!H617&amp;""))&amp;"=",H$1007)),ISNUMBER(FIND(";"&amp;UPPER(TRIM(Datos!H617&amp;""))&amp;";",H$1007))),OR(UPPER(TRIM(Datos!H617&amp;""))="SÍ",UPPER(TRIM(Datos!H617&amp;""))="SI",UPPER(TRIM(Datos!H617&amp;""))="NO"),IF(ISNUMBER(Datos!H617),AND(OR(H$1005="",Datos!H617&gt;=H$1005),OR(H$1006="",Datos!H617&lt;=H$1006)),FALSE),TRUE))))</f>
        <v>0.0</v>
      </c>
      <c r="I617">
        <f>IF(Datos!I617="",0,IF(AND(I$1008&lt;&gt;"",Datos!I617=I$1008),0,IF(I$1004=0,0,1-CHOOSE(I$1004,IF(ISNUMBER(Datos!I617),AND(OR(I$1005="",Datos!I617&gt;=I$1005),OR(I$1006="",Datos!I617&lt;=I$1006)),FALSE),IF(ISNUMBER(Datos!I617),AND(Datos!I617=INT(Datos!I617),AND(OR(I$1005="",Datos!I617&gt;=I$1005),OR(I$1006="",Datos!I617&lt;=I$1006))),FALSE),OR(ISNUMBER(FIND(";"&amp;UPPER(TRIM(Datos!I617&amp;""))&amp;"=",I$1007)),ISNUMBER(FIND(";"&amp;UPPER(TRIM(Datos!I617&amp;""))&amp;";",I$1007))),OR(UPPER(TRIM(Datos!I617&amp;""))="SÍ",UPPER(TRIM(Datos!I617&amp;""))="SI",UPPER(TRIM(Datos!I617&amp;""))="NO"),IF(ISNUMBER(Datos!I617),AND(OR(I$1005="",Datos!I617&gt;=I$1005),OR(I$1006="",Datos!I617&lt;=I$1006)),FALSE),TRUE))))</f>
        <v>0.0</v>
      </c>
      <c r="J617">
        <f>IF(Datos!J617="",0,IF(AND(J$1008&lt;&gt;"",Datos!J617=J$1008),0,IF(J$1004=0,0,1-CHOOSE(J$1004,IF(ISNUMBER(Datos!J617),AND(OR(J$1005="",Datos!J617&gt;=J$1005),OR(J$1006="",Datos!J617&lt;=J$1006)),FALSE),IF(ISNUMBER(Datos!J617),AND(Datos!J617=INT(Datos!J617),AND(OR(J$1005="",Datos!J617&gt;=J$1005),OR(J$1006="",Datos!J617&lt;=J$1006))),FALSE),OR(ISNUMBER(FIND(";"&amp;UPPER(TRIM(Datos!J617&amp;""))&amp;"=",J$1007)),ISNUMBER(FIND(";"&amp;UPPER(TRIM(Datos!J617&amp;""))&amp;";",J$1007))),OR(UPPER(TRIM(Datos!J617&amp;""))="SÍ",UPPER(TRIM(Datos!J617&amp;""))="SI",UPPER(TRIM(Datos!J617&amp;""))="NO"),IF(ISNUMBER(Datos!J617),AND(OR(J$1005="",Datos!J617&gt;=J$1005),OR(J$1006="",Datos!J617&lt;=J$1006)),FALSE),TRUE))))</f>
        <v>0.0</v>
      </c>
      <c r="K617">
        <f>IF(Datos!K617="",0,IF(AND(K$1008&lt;&gt;"",Datos!K617=K$1008),0,IF(K$1004=0,0,1-CHOOSE(K$1004,IF(ISNUMBER(Datos!K617),AND(OR(K$1005="",Datos!K617&gt;=K$1005),OR(K$1006="",Datos!K617&lt;=K$1006)),FALSE),IF(ISNUMBER(Datos!K617),AND(Datos!K617=INT(Datos!K617),AND(OR(K$1005="",Datos!K617&gt;=K$1005),OR(K$1006="",Datos!K617&lt;=K$1006))),FALSE),OR(ISNUMBER(FIND(";"&amp;UPPER(TRIM(Datos!K617&amp;""))&amp;"=",K$1007)),ISNUMBER(FIND(";"&amp;UPPER(TRIM(Datos!K617&amp;""))&amp;";",K$1007))),OR(UPPER(TRIM(Datos!K617&amp;""))="SÍ",UPPER(TRIM(Datos!K617&amp;""))="SI",UPPER(TRIM(Datos!K617&amp;""))="NO"),IF(ISNUMBER(Datos!K617),AND(OR(K$1005="",Datos!K617&gt;=K$1005),OR(K$1006="",Datos!K617&lt;=K$1006)),FALSE),TRUE))))</f>
        <v>0.0</v>
      </c>
      <c r="L617">
        <f>IF(Datos!L617="",0,IF(AND(L$1008&lt;&gt;"",Datos!L617=L$1008),0,IF(L$1004=0,0,1-CHOOSE(L$1004,IF(ISNUMBER(Datos!L617),AND(OR(L$1005="",Datos!L617&gt;=L$1005),OR(L$1006="",Datos!L617&lt;=L$1006)),FALSE),IF(ISNUMBER(Datos!L617),AND(Datos!L617=INT(Datos!L617),AND(OR(L$1005="",Datos!L617&gt;=L$1005),OR(L$1006="",Datos!L617&lt;=L$1006))),FALSE),OR(ISNUMBER(FIND(";"&amp;UPPER(TRIM(Datos!L617&amp;""))&amp;"=",L$1007)),ISNUMBER(FIND(";"&amp;UPPER(TRIM(Datos!L617&amp;""))&amp;";",L$1007))),OR(UPPER(TRIM(Datos!L617&amp;""))="SÍ",UPPER(TRIM(Datos!L617&amp;""))="SI",UPPER(TRIM(Datos!L617&amp;""))="NO"),IF(ISNUMBER(Datos!L617),AND(OR(L$1005="",Datos!L617&gt;=L$1005),OR(L$1006="",Datos!L617&lt;=L$1006)),FALSE),TRUE))))</f>
        <v>0.0</v>
      </c>
      <c r="M617">
        <f>IF(Datos!M617="",0,IF(AND(M$1008&lt;&gt;"",Datos!M617=M$1008),0,IF(M$1004=0,0,1-CHOOSE(M$1004,IF(ISNUMBER(Datos!M617),AND(OR(M$1005="",Datos!M617&gt;=M$1005),OR(M$1006="",Datos!M617&lt;=M$1006)),FALSE),IF(ISNUMBER(Datos!M617),AND(Datos!M617=INT(Datos!M617),AND(OR(M$1005="",Datos!M617&gt;=M$1005),OR(M$1006="",Datos!M617&lt;=M$1006))),FALSE),OR(ISNUMBER(FIND(";"&amp;UPPER(TRIM(Datos!M617&amp;""))&amp;"=",M$1007)),ISNUMBER(FIND(";"&amp;UPPER(TRIM(Datos!M617&amp;""))&amp;";",M$1007))),OR(UPPER(TRIM(Datos!M617&amp;""))="SÍ",UPPER(TRIM(Datos!M617&amp;""))="SI",UPPER(TRIM(Datos!M617&amp;""))="NO"),IF(ISNUMBER(Datos!M617),AND(OR(M$1005="",Datos!M617&gt;=M$1005),OR(M$1006="",Datos!M617&lt;=M$1006)),FALSE),TRUE))))</f>
        <v>0.0</v>
      </c>
      <c r="N617">
        <f>IF(Datos!N617="",0,IF(AND(N$1008&lt;&gt;"",Datos!N617=N$1008),0,IF(N$1004=0,0,1-CHOOSE(N$1004,IF(ISNUMBER(Datos!N617),AND(OR(N$1005="",Datos!N617&gt;=N$1005),OR(N$1006="",Datos!N617&lt;=N$1006)),FALSE),IF(ISNUMBER(Datos!N617),AND(Datos!N617=INT(Datos!N617),AND(OR(N$1005="",Datos!N617&gt;=N$1005),OR(N$1006="",Datos!N617&lt;=N$1006))),FALSE),OR(ISNUMBER(FIND(";"&amp;UPPER(TRIM(Datos!N617&amp;""))&amp;"=",N$1007)),ISNUMBER(FIND(";"&amp;UPPER(TRIM(Datos!N617&amp;""))&amp;";",N$1007))),OR(UPPER(TRIM(Datos!N617&amp;""))="SÍ",UPPER(TRIM(Datos!N617&amp;""))="SI",UPPER(TRIM(Datos!N617&amp;""))="NO"),IF(ISNUMBER(Datos!N617),AND(OR(N$1005="",Datos!N617&gt;=N$1005),OR(N$1006="",Datos!N617&lt;=N$1006)),FALSE),TRUE))))</f>
        <v>0.0</v>
      </c>
      <c r="O617">
        <f>IF(Datos!O617="",0,IF(AND(O$1008&lt;&gt;"",Datos!O617=O$1008),0,IF(O$1004=0,0,1-CHOOSE(O$1004,IF(ISNUMBER(Datos!O617),AND(OR(O$1005="",Datos!O617&gt;=O$1005),OR(O$1006="",Datos!O617&lt;=O$1006)),FALSE),IF(ISNUMBER(Datos!O617),AND(Datos!O617=INT(Datos!O617),AND(OR(O$1005="",Datos!O617&gt;=O$1005),OR(O$1006="",Datos!O617&lt;=O$1006))),FALSE),OR(ISNUMBER(FIND(";"&amp;UPPER(TRIM(Datos!O617&amp;""))&amp;"=",O$1007)),ISNUMBER(FIND(";"&amp;UPPER(TRIM(Datos!O617&amp;""))&amp;";",O$1007))),OR(UPPER(TRIM(Datos!O617&amp;""))="SÍ",UPPER(TRIM(Datos!O617&amp;""))="SI",UPPER(TRIM(Datos!O617&amp;""))="NO"),IF(ISNUMBER(Datos!O617),AND(OR(O$1005="",Datos!O617&gt;=O$1005),OR(O$1006="",Datos!O617&lt;=O$1006)),FALSE),TRUE))))</f>
        <v>0.0</v>
      </c>
      <c r="P617">
        <f>IF(Datos!P617="",0,IF(AND(P$1008&lt;&gt;"",Datos!P617=P$1008),0,IF(P$1004=0,0,1-CHOOSE(P$1004,IF(ISNUMBER(Datos!P617),AND(OR(P$1005="",Datos!P617&gt;=P$1005),OR(P$1006="",Datos!P617&lt;=P$1006)),FALSE),IF(ISNUMBER(Datos!P617),AND(Datos!P617=INT(Datos!P617),AND(OR(P$1005="",Datos!P617&gt;=P$1005),OR(P$1006="",Datos!P617&lt;=P$1006))),FALSE),OR(ISNUMBER(FIND(";"&amp;UPPER(TRIM(Datos!P617&amp;""))&amp;"=",P$1007)),ISNUMBER(FIND(";"&amp;UPPER(TRIM(Datos!P617&amp;""))&amp;";",P$1007))),OR(UPPER(TRIM(Datos!P617&amp;""))="SÍ",UPPER(TRIM(Datos!P617&amp;""))="SI",UPPER(TRIM(Datos!P617&amp;""))="NO"),IF(ISNUMBER(Datos!P617),AND(OR(P$1005="",Datos!P617&gt;=P$1005),OR(P$1006="",Datos!P617&lt;=P$1006)),FALSE),TRUE))))</f>
        <v>0.0</v>
      </c>
      <c r="Q617">
        <f>IF(Datos!Q617="",0,IF(AND(Q$1008&lt;&gt;"",Datos!Q617=Q$1008),0,IF(Q$1004=0,0,1-CHOOSE(Q$1004,IF(ISNUMBER(Datos!Q617),AND(OR(Q$1005="",Datos!Q617&gt;=Q$1005),OR(Q$1006="",Datos!Q617&lt;=Q$1006)),FALSE),IF(ISNUMBER(Datos!Q617),AND(Datos!Q617=INT(Datos!Q617),AND(OR(Q$1005="",Datos!Q617&gt;=Q$1005),OR(Q$1006="",Datos!Q617&lt;=Q$1006))),FALSE),OR(ISNUMBER(FIND(";"&amp;UPPER(TRIM(Datos!Q617&amp;""))&amp;"=",Q$1007)),ISNUMBER(FIND(";"&amp;UPPER(TRIM(Datos!Q617&amp;""))&amp;";",Q$1007))),OR(UPPER(TRIM(Datos!Q617&amp;""))="SÍ",UPPER(TRIM(Datos!Q617&amp;""))="SI",UPPER(TRIM(Datos!Q617&amp;""))="NO"),IF(ISNUMBER(Datos!Q617),AND(OR(Q$1005="",Datos!Q617&gt;=Q$1005),OR(Q$1006="",Datos!Q617&lt;=Q$1006)),FALSE),TRUE))))</f>
        <v>0.0</v>
      </c>
      <c r="R617">
        <f>IF(Datos!R617="",0,IF(AND(R$1008&lt;&gt;"",Datos!R617=R$1008),0,IF(R$1004=0,0,1-CHOOSE(R$1004,IF(ISNUMBER(Datos!R617),AND(OR(R$1005="",Datos!R617&gt;=R$1005),OR(R$1006="",Datos!R617&lt;=R$1006)),FALSE),IF(ISNUMBER(Datos!R617),AND(Datos!R617=INT(Datos!R617),AND(OR(R$1005="",Datos!R617&gt;=R$1005),OR(R$1006="",Datos!R617&lt;=R$1006))),FALSE),OR(ISNUMBER(FIND(";"&amp;UPPER(TRIM(Datos!R617&amp;""))&amp;"=",R$1007)),ISNUMBER(FIND(";"&amp;UPPER(TRIM(Datos!R617&amp;""))&amp;";",R$1007))),OR(UPPER(TRIM(Datos!R617&amp;""))="SÍ",UPPER(TRIM(Datos!R617&amp;""))="SI",UPPER(TRIM(Datos!R617&amp;""))="NO"),IF(ISNUMBER(Datos!R617),AND(OR(R$1005="",Datos!R617&gt;=R$1005),OR(R$1006="",Datos!R617&lt;=R$1006)),FALSE),TRUE))))</f>
        <v>0.0</v>
      </c>
      <c r="S617">
        <f>IF(Datos!S617="",0,IF(AND(S$1008&lt;&gt;"",Datos!S617=S$1008),0,IF(S$1004=0,0,1-CHOOSE(S$1004,IF(ISNUMBER(Datos!S617),AND(OR(S$1005="",Datos!S617&gt;=S$1005),OR(S$1006="",Datos!S617&lt;=S$1006)),FALSE),IF(ISNUMBER(Datos!S617),AND(Datos!S617=INT(Datos!S617),AND(OR(S$1005="",Datos!S617&gt;=S$1005),OR(S$1006="",Datos!S617&lt;=S$1006))),FALSE),OR(ISNUMBER(FIND(";"&amp;UPPER(TRIM(Datos!S617&amp;""))&amp;"=",S$1007)),ISNUMBER(FIND(";"&amp;UPPER(TRIM(Datos!S617&amp;""))&amp;";",S$1007))),OR(UPPER(TRIM(Datos!S617&amp;""))="SÍ",UPPER(TRIM(Datos!S617&amp;""))="SI",UPPER(TRIM(Datos!S617&amp;""))="NO"),IF(ISNUMBER(Datos!S617),AND(OR(S$1005="",Datos!S617&gt;=S$1005),OR(S$1006="",Datos!S617&lt;=S$1006)),FALSE),TRUE))))</f>
        <v>0.0</v>
      </c>
      <c r="T617">
        <f>IF(Datos!T617="",0,IF(AND(T$1008&lt;&gt;"",Datos!T617=T$1008),0,IF(T$1004=0,0,1-CHOOSE(T$1004,IF(ISNUMBER(Datos!T617),AND(OR(T$1005="",Datos!T617&gt;=T$1005),OR(T$1006="",Datos!T617&lt;=T$1006)),FALSE),IF(ISNUMBER(Datos!T617),AND(Datos!T617=INT(Datos!T617),AND(OR(T$1005="",Datos!T617&gt;=T$1005),OR(T$1006="",Datos!T617&lt;=T$1006))),FALSE),OR(ISNUMBER(FIND(";"&amp;UPPER(TRIM(Datos!T617&amp;""))&amp;"=",T$1007)),ISNUMBER(FIND(";"&amp;UPPER(TRIM(Datos!T617&amp;""))&amp;";",T$1007))),OR(UPPER(TRIM(Datos!T617&amp;""))="SÍ",UPPER(TRIM(Datos!T617&amp;""))="SI",UPPER(TRIM(Datos!T617&amp;""))="NO"),IF(ISNUMBER(Datos!T617),AND(OR(T$1005="",Datos!T617&gt;=T$1005),OR(T$1006="",Datos!T617&lt;=T$1006)),FALSE),TRUE))))</f>
        <v>0.0</v>
      </c>
      <c r="U617">
        <f>IF(Datos!U617="",0,IF(AND(U$1008&lt;&gt;"",Datos!U617=U$1008),0,IF(U$1004=0,0,1-CHOOSE(U$1004,IF(ISNUMBER(Datos!U617),AND(OR(U$1005="",Datos!U617&gt;=U$1005),OR(U$1006="",Datos!U617&lt;=U$1006)),FALSE),IF(ISNUMBER(Datos!U617),AND(Datos!U617=INT(Datos!U617),AND(OR(U$1005="",Datos!U617&gt;=U$1005),OR(U$1006="",Datos!U617&lt;=U$1006))),FALSE),OR(ISNUMBER(FIND(";"&amp;UPPER(TRIM(Datos!U617&amp;""))&amp;"=",U$1007)),ISNUMBER(FIND(";"&amp;UPPER(TRIM(Datos!U617&amp;""))&amp;";",U$1007))),OR(UPPER(TRIM(Datos!U617&amp;""))="SÍ",UPPER(TRIM(Datos!U617&amp;""))="SI",UPPER(TRIM(Datos!U617&amp;""))="NO"),IF(ISNUMBER(Datos!U617),AND(OR(U$1005="",Datos!U617&gt;=U$1005),OR(U$1006="",Datos!U617&lt;=U$1006)),FALSE),TRUE))))</f>
        <v>0.0</v>
      </c>
      <c r="V617">
        <f>IF(Datos!V617="",0,IF(AND(V$1008&lt;&gt;"",Datos!V617=V$1008),0,IF(V$1004=0,0,1-CHOOSE(V$1004,IF(ISNUMBER(Datos!V617),AND(OR(V$1005="",Datos!V617&gt;=V$1005),OR(V$1006="",Datos!V617&lt;=V$1006)),FALSE),IF(ISNUMBER(Datos!V617),AND(Datos!V617=INT(Datos!V617),AND(OR(V$1005="",Datos!V617&gt;=V$1005),OR(V$1006="",Datos!V617&lt;=V$1006))),FALSE),OR(ISNUMBER(FIND(";"&amp;UPPER(TRIM(Datos!V617&amp;""))&amp;"=",V$1007)),ISNUMBER(FIND(";"&amp;UPPER(TRIM(Datos!V617&amp;""))&amp;";",V$1007))),OR(UPPER(TRIM(Datos!V617&amp;""))="SÍ",UPPER(TRIM(Datos!V617&amp;""))="SI",UPPER(TRIM(Datos!V617&amp;""))="NO"),IF(ISNUMBER(Datos!V617),AND(OR(V$1005="",Datos!V617&gt;=V$1005),OR(V$1006="",Datos!V617&lt;=V$1006)),FALSE),TRUE))))</f>
        <v>0.0</v>
      </c>
      <c r="W617">
        <f>IF(Datos!W617="",0,IF(AND(W$1008&lt;&gt;"",Datos!W617=W$1008),0,IF(W$1004=0,0,1-CHOOSE(W$1004,IF(ISNUMBER(Datos!W617),AND(OR(W$1005="",Datos!W617&gt;=W$1005),OR(W$1006="",Datos!W617&lt;=W$1006)),FALSE),IF(ISNUMBER(Datos!W617),AND(Datos!W617=INT(Datos!W617),AND(OR(W$1005="",Datos!W617&gt;=W$1005),OR(W$1006="",Datos!W617&lt;=W$1006))),FALSE),OR(ISNUMBER(FIND(";"&amp;UPPER(TRIM(Datos!W617&amp;""))&amp;"=",W$1007)),ISNUMBER(FIND(";"&amp;UPPER(TRIM(Datos!W617&amp;""))&amp;";",W$1007))),OR(UPPER(TRIM(Datos!W617&amp;""))="SÍ",UPPER(TRIM(Datos!W617&amp;""))="SI",UPPER(TRIM(Datos!W617&amp;""))="NO"),IF(ISNUMBER(Datos!W617),AND(OR(W$1005="",Datos!W617&gt;=W$1005),OR(W$1006="",Datos!W617&lt;=W$1006)),FALSE),TRUE))))</f>
        <v>0.0</v>
      </c>
      <c r="X617">
        <f>IF(Datos!X617="",0,IF(AND(X$1008&lt;&gt;"",Datos!X617=X$1008),0,IF(X$1004=0,0,1-CHOOSE(X$1004,IF(ISNUMBER(Datos!X617),AND(OR(X$1005="",Datos!X617&gt;=X$1005),OR(X$1006="",Datos!X617&lt;=X$1006)),FALSE),IF(ISNUMBER(Datos!X617),AND(Datos!X617=INT(Datos!X617),AND(OR(X$1005="",Datos!X617&gt;=X$1005),OR(X$1006="",Datos!X617&lt;=X$1006))),FALSE),OR(ISNUMBER(FIND(";"&amp;UPPER(TRIM(Datos!X617&amp;""))&amp;"=",X$1007)),ISNUMBER(FIND(";"&amp;UPPER(TRIM(Datos!X617&amp;""))&amp;";",X$1007))),OR(UPPER(TRIM(Datos!X617&amp;""))="SÍ",UPPER(TRIM(Datos!X617&amp;""))="SI",UPPER(TRIM(Datos!X617&amp;""))="NO"),IF(ISNUMBER(Datos!X617),AND(OR(X$1005="",Datos!X617&gt;=X$1005),OR(X$1006="",Datos!X617&lt;=X$1006)),FALSE),TRUE))))</f>
        <v>0.0</v>
      </c>
      <c r="Y617">
        <f>IF(Datos!Y617="",0,IF(AND(Y$1008&lt;&gt;"",Datos!Y617=Y$1008),0,IF(Y$1004=0,0,1-CHOOSE(Y$1004,IF(ISNUMBER(Datos!Y617),AND(OR(Y$1005="",Datos!Y617&gt;=Y$1005),OR(Y$1006="",Datos!Y617&lt;=Y$1006)),FALSE),IF(ISNUMBER(Datos!Y617),AND(Datos!Y617=INT(Datos!Y617),AND(OR(Y$1005="",Datos!Y617&gt;=Y$1005),OR(Y$1006="",Datos!Y617&lt;=Y$1006))),FALSE),OR(ISNUMBER(FIND(";"&amp;UPPER(TRIM(Datos!Y617&amp;""))&amp;"=",Y$1007)),ISNUMBER(FIND(";"&amp;UPPER(TRIM(Datos!Y617&amp;""))&amp;";",Y$1007))),OR(UPPER(TRIM(Datos!Y617&amp;""))="SÍ",UPPER(TRIM(Datos!Y617&amp;""))="SI",UPPER(TRIM(Datos!Y617&amp;""))="NO"),IF(ISNUMBER(Datos!Y617),AND(OR(Y$1005="",Datos!Y617&gt;=Y$1005),OR(Y$1006="",Datos!Y617&lt;=Y$1006)),FALSE),TRUE))))</f>
        <v>0.0</v>
      </c>
      <c r="Z617">
        <f>IF(Datos!Z617="",0,IF(AND(Z$1008&lt;&gt;"",Datos!Z617=Z$1008),0,IF(Z$1004=0,0,1-CHOOSE(Z$1004,IF(ISNUMBER(Datos!Z617),AND(OR(Z$1005="",Datos!Z617&gt;=Z$1005),OR(Z$1006="",Datos!Z617&lt;=Z$1006)),FALSE),IF(ISNUMBER(Datos!Z617),AND(Datos!Z617=INT(Datos!Z617),AND(OR(Z$1005="",Datos!Z617&gt;=Z$1005),OR(Z$1006="",Datos!Z617&lt;=Z$1006))),FALSE),OR(ISNUMBER(FIND(";"&amp;UPPER(TRIM(Datos!Z617&amp;""))&amp;"=",Z$1007)),ISNUMBER(FIND(";"&amp;UPPER(TRIM(Datos!Z617&amp;""))&amp;";",Z$1007))),OR(UPPER(TRIM(Datos!Z617&amp;""))="SÍ",UPPER(TRIM(Datos!Z617&amp;""))="SI",UPPER(TRIM(Datos!Z617&amp;""))="NO"),IF(ISNUMBER(Datos!Z617),AND(OR(Z$1005="",Datos!Z617&gt;=Z$1005),OR(Z$1006="",Datos!Z617&lt;=Z$1006)),FALSE),TRUE))))</f>
        <v>0.0</v>
      </c>
      <c r="AA617">
        <f>IF(Datos!AA617="",0,IF(AND(AA$1008&lt;&gt;"",Datos!AA617=AA$1008),0,IF(AA$1004=0,0,1-CHOOSE(AA$1004,IF(ISNUMBER(Datos!AA617),AND(OR(AA$1005="",Datos!AA617&gt;=AA$1005),OR(AA$1006="",Datos!AA617&lt;=AA$1006)),FALSE),IF(ISNUMBER(Datos!AA617),AND(Datos!AA617=INT(Datos!AA617),AND(OR(AA$1005="",Datos!AA617&gt;=AA$1005),OR(AA$1006="",Datos!AA617&lt;=AA$1006))),FALSE),OR(ISNUMBER(FIND(";"&amp;UPPER(TRIM(Datos!AA617&amp;""))&amp;"=",AA$1007)),ISNUMBER(FIND(";"&amp;UPPER(TRIM(Datos!AA617&amp;""))&amp;";",AA$1007))),OR(UPPER(TRIM(Datos!AA617&amp;""))="SÍ",UPPER(TRIM(Datos!AA617&amp;""))="SI",UPPER(TRIM(Datos!AA617&amp;""))="NO"),IF(ISNUMBER(Datos!AA617),AND(OR(AA$1005="",Datos!AA617&gt;=AA$1005),OR(AA$1006="",Datos!AA617&lt;=AA$1006)),FALSE),TRUE))))</f>
        <v>0.0</v>
      </c>
      <c r="AB617">
        <f>IF(Datos!AB617="",0,IF(AND(AB$1008&lt;&gt;"",Datos!AB617=AB$1008),0,IF(AB$1004=0,0,1-CHOOSE(AB$1004,IF(ISNUMBER(Datos!AB617),AND(OR(AB$1005="",Datos!AB617&gt;=AB$1005),OR(AB$1006="",Datos!AB617&lt;=AB$1006)),FALSE),IF(ISNUMBER(Datos!AB617),AND(Datos!AB617=INT(Datos!AB617),AND(OR(AB$1005="",Datos!AB617&gt;=AB$1005),OR(AB$1006="",Datos!AB617&lt;=AB$1006))),FALSE),OR(ISNUMBER(FIND(";"&amp;UPPER(TRIM(Datos!AB617&amp;""))&amp;"=",AB$1007)),ISNUMBER(FIND(";"&amp;UPPER(TRIM(Datos!AB617&amp;""))&amp;";",AB$1007))),OR(UPPER(TRIM(Datos!AB617&amp;""))="SÍ",UPPER(TRIM(Datos!AB617&amp;""))="SI",UPPER(TRIM(Datos!AB617&amp;""))="NO"),IF(ISNUMBER(Datos!AB617),AND(OR(AB$1005="",Datos!AB617&gt;=AB$1005),OR(AB$1006="",Datos!AB617&lt;=AB$1006)),FALSE),TRUE))))</f>
        <v>0.0</v>
      </c>
      <c r="AC617">
        <f>IF(Datos!AC617="",0,IF(AND(AC$1008&lt;&gt;"",Datos!AC617=AC$1008),0,IF(AC$1004=0,0,1-CHOOSE(AC$1004,IF(ISNUMBER(Datos!AC617),AND(OR(AC$1005="",Datos!AC617&gt;=AC$1005),OR(AC$1006="",Datos!AC617&lt;=AC$1006)),FALSE),IF(ISNUMBER(Datos!AC617),AND(Datos!AC617=INT(Datos!AC617),AND(OR(AC$1005="",Datos!AC617&gt;=AC$1005),OR(AC$1006="",Datos!AC617&lt;=AC$1006))),FALSE),OR(ISNUMBER(FIND(";"&amp;UPPER(TRIM(Datos!AC617&amp;""))&amp;"=",AC$1007)),ISNUMBER(FIND(";"&amp;UPPER(TRIM(Datos!AC617&amp;""))&amp;";",AC$1007))),OR(UPPER(TRIM(Datos!AC617&amp;""))="SÍ",UPPER(TRIM(Datos!AC617&amp;""))="SI",UPPER(TRIM(Datos!AC617&amp;""))="NO"),IF(ISNUMBER(Datos!AC617),AND(OR(AC$1005="",Datos!AC617&gt;=AC$1005),OR(AC$1006="",Datos!AC617&lt;=AC$1006)),FALSE),TRUE))))</f>
        <v>0.0</v>
      </c>
      <c r="AD617">
        <f>IF(Datos!AD617="",0,IF(AND(AD$1008&lt;&gt;"",Datos!AD617=AD$1008),0,IF(AD$1004=0,0,1-CHOOSE(AD$1004,IF(ISNUMBER(Datos!AD617),AND(OR(AD$1005="",Datos!AD617&gt;=AD$1005),OR(AD$1006="",Datos!AD617&lt;=AD$1006)),FALSE),IF(ISNUMBER(Datos!AD617),AND(Datos!AD617=INT(Datos!AD617),AND(OR(AD$1005="",Datos!AD617&gt;=AD$1005),OR(AD$1006="",Datos!AD617&lt;=AD$1006))),FALSE),OR(ISNUMBER(FIND(";"&amp;UPPER(TRIM(Datos!AD617&amp;""))&amp;"=",AD$1007)),ISNUMBER(FIND(";"&amp;UPPER(TRIM(Datos!AD617&amp;""))&amp;";",AD$1007))),OR(UPPER(TRIM(Datos!AD617&amp;""))="SÍ",UPPER(TRIM(Datos!AD617&amp;""))="SI",UPPER(TRIM(Datos!AD617&amp;""))="NO"),IF(ISNUMBER(Datos!AD617),AND(OR(AD$1005="",Datos!AD617&gt;=AD$1005),OR(AD$1006="",Datos!AD617&lt;=AD$1006)),FALSE),TRUE))))</f>
        <v>0.0</v>
      </c>
      <c r="AE617">
        <f>IF(Datos!AE617="",0,IF(AND(AE$1008&lt;&gt;"",Datos!AE617=AE$1008),0,IF(AE$1004=0,0,1-CHOOSE(AE$1004,IF(ISNUMBER(Datos!AE617),AND(OR(AE$1005="",Datos!AE617&gt;=AE$1005),OR(AE$1006="",Datos!AE617&lt;=AE$1006)),FALSE),IF(ISNUMBER(Datos!AE617),AND(Datos!AE617=INT(Datos!AE617),AND(OR(AE$1005="",Datos!AE617&gt;=AE$1005),OR(AE$1006="",Datos!AE617&lt;=AE$1006))),FALSE),OR(ISNUMBER(FIND(";"&amp;UPPER(TRIM(Datos!AE617&amp;""))&amp;"=",AE$1007)),ISNUMBER(FIND(";"&amp;UPPER(TRIM(Datos!AE617&amp;""))&amp;";",AE$1007))),OR(UPPER(TRIM(Datos!AE617&amp;""))="SÍ",UPPER(TRIM(Datos!AE617&amp;""))="SI",UPPER(TRIM(Datos!AE617&amp;""))="NO"),IF(ISNUMBER(Datos!AE617),AND(OR(AE$1005="",Datos!AE617&gt;=AE$1005),OR(AE$1006="",Datos!AE617&lt;=AE$1006)),FALSE),TRUE))))</f>
        <v>0.0</v>
      </c>
    </row>
    <row r="618" spans="2:31">
      <c r="B618">
        <f>IF(Datos!B618="",0,IF(AND(B$1008&lt;&gt;"",Datos!B618=B$1008),0,IF(B$1004=0,0,1-CHOOSE(B$1004,IF(ISNUMBER(Datos!B618),AND(OR(B$1005="",Datos!B618&gt;=B$1005),OR(B$1006="",Datos!B618&lt;=B$1006)),FALSE),IF(ISNUMBER(Datos!B618),AND(Datos!B618=INT(Datos!B618),AND(OR(B$1005="",Datos!B618&gt;=B$1005),OR(B$1006="",Datos!B618&lt;=B$1006))),FALSE),OR(ISNUMBER(FIND(";"&amp;UPPER(TRIM(Datos!B618&amp;""))&amp;"=",B$1007)),ISNUMBER(FIND(";"&amp;UPPER(TRIM(Datos!B618&amp;""))&amp;";",B$1007))),OR(UPPER(TRIM(Datos!B618&amp;""))="SÍ",UPPER(TRIM(Datos!B618&amp;""))="SI",UPPER(TRIM(Datos!B618&amp;""))="NO"),IF(ISNUMBER(Datos!B618),AND(OR(B$1005="",Datos!B618&gt;=B$1005),OR(B$1006="",Datos!B618&lt;=B$1006)),FALSE),TRUE))))</f>
        <v>0.0</v>
      </c>
      <c r="C618">
        <f>IF(Datos!C618="",0,IF(AND(C$1008&lt;&gt;"",Datos!C618=C$1008),0,IF(C$1004=0,0,1-CHOOSE(C$1004,IF(ISNUMBER(Datos!C618),AND(OR(C$1005="",Datos!C618&gt;=C$1005),OR(C$1006="",Datos!C618&lt;=C$1006)),FALSE),IF(ISNUMBER(Datos!C618),AND(Datos!C618=INT(Datos!C618),AND(OR(C$1005="",Datos!C618&gt;=C$1005),OR(C$1006="",Datos!C618&lt;=C$1006))),FALSE),OR(ISNUMBER(FIND(";"&amp;UPPER(TRIM(Datos!C618&amp;""))&amp;"=",C$1007)),ISNUMBER(FIND(";"&amp;UPPER(TRIM(Datos!C618&amp;""))&amp;";",C$1007))),OR(UPPER(TRIM(Datos!C618&amp;""))="SÍ",UPPER(TRIM(Datos!C618&amp;""))="SI",UPPER(TRIM(Datos!C618&amp;""))="NO"),IF(ISNUMBER(Datos!C618),AND(OR(C$1005="",Datos!C618&gt;=C$1005),OR(C$1006="",Datos!C618&lt;=C$1006)),FALSE),TRUE))))</f>
        <v>0.0</v>
      </c>
      <c r="D618">
        <f>IF(Datos!D618="",0,IF(AND(D$1008&lt;&gt;"",Datos!D618=D$1008),0,IF(D$1004=0,0,1-CHOOSE(D$1004,IF(ISNUMBER(Datos!D618),AND(OR(D$1005="",Datos!D618&gt;=D$1005),OR(D$1006="",Datos!D618&lt;=D$1006)),FALSE),IF(ISNUMBER(Datos!D618),AND(Datos!D618=INT(Datos!D618),AND(OR(D$1005="",Datos!D618&gt;=D$1005),OR(D$1006="",Datos!D618&lt;=D$1006))),FALSE),OR(ISNUMBER(FIND(";"&amp;UPPER(TRIM(Datos!D618&amp;""))&amp;"=",D$1007)),ISNUMBER(FIND(";"&amp;UPPER(TRIM(Datos!D618&amp;""))&amp;";",D$1007))),OR(UPPER(TRIM(Datos!D618&amp;""))="SÍ",UPPER(TRIM(Datos!D618&amp;""))="SI",UPPER(TRIM(Datos!D618&amp;""))="NO"),IF(ISNUMBER(Datos!D618),AND(OR(D$1005="",Datos!D618&gt;=D$1005),OR(D$1006="",Datos!D618&lt;=D$1006)),FALSE),TRUE))))</f>
        <v>0.0</v>
      </c>
      <c r="E618">
        <f>IF(Datos!E618="",0,IF(AND(E$1008&lt;&gt;"",Datos!E618=E$1008),0,IF(E$1004=0,0,1-CHOOSE(E$1004,IF(ISNUMBER(Datos!E618),AND(OR(E$1005="",Datos!E618&gt;=E$1005),OR(E$1006="",Datos!E618&lt;=E$1006)),FALSE),IF(ISNUMBER(Datos!E618),AND(Datos!E618=INT(Datos!E618),AND(OR(E$1005="",Datos!E618&gt;=E$1005),OR(E$1006="",Datos!E618&lt;=E$1006))),FALSE),OR(ISNUMBER(FIND(";"&amp;UPPER(TRIM(Datos!E618&amp;""))&amp;"=",E$1007)),ISNUMBER(FIND(";"&amp;UPPER(TRIM(Datos!E618&amp;""))&amp;";",E$1007))),OR(UPPER(TRIM(Datos!E618&amp;""))="SÍ",UPPER(TRIM(Datos!E618&amp;""))="SI",UPPER(TRIM(Datos!E618&amp;""))="NO"),IF(ISNUMBER(Datos!E618),AND(OR(E$1005="",Datos!E618&gt;=E$1005),OR(E$1006="",Datos!E618&lt;=E$1006)),FALSE),TRUE))))</f>
        <v>0.0</v>
      </c>
      <c r="F618">
        <f>IF(Datos!F618="",0,IF(AND(F$1008&lt;&gt;"",Datos!F618=F$1008),0,IF(F$1004=0,0,1-CHOOSE(F$1004,IF(ISNUMBER(Datos!F618),AND(OR(F$1005="",Datos!F618&gt;=F$1005),OR(F$1006="",Datos!F618&lt;=F$1006)),FALSE),IF(ISNUMBER(Datos!F618),AND(Datos!F618=INT(Datos!F618),AND(OR(F$1005="",Datos!F618&gt;=F$1005),OR(F$1006="",Datos!F618&lt;=F$1006))),FALSE),OR(ISNUMBER(FIND(";"&amp;UPPER(TRIM(Datos!F618&amp;""))&amp;"=",F$1007)),ISNUMBER(FIND(";"&amp;UPPER(TRIM(Datos!F618&amp;""))&amp;";",F$1007))),OR(UPPER(TRIM(Datos!F618&amp;""))="SÍ",UPPER(TRIM(Datos!F618&amp;""))="SI",UPPER(TRIM(Datos!F618&amp;""))="NO"),IF(ISNUMBER(Datos!F618),AND(OR(F$1005="",Datos!F618&gt;=F$1005),OR(F$1006="",Datos!F618&lt;=F$1006)),FALSE),TRUE))))</f>
        <v>0.0</v>
      </c>
      <c r="G618">
        <f>IF(Datos!G618="",0,IF(AND(G$1008&lt;&gt;"",Datos!G618=G$1008),0,IF(G$1004=0,0,1-CHOOSE(G$1004,IF(ISNUMBER(Datos!G618),AND(OR(G$1005="",Datos!G618&gt;=G$1005),OR(G$1006="",Datos!G618&lt;=G$1006)),FALSE),IF(ISNUMBER(Datos!G618),AND(Datos!G618=INT(Datos!G618),AND(OR(G$1005="",Datos!G618&gt;=G$1005),OR(G$1006="",Datos!G618&lt;=G$1006))),FALSE),OR(ISNUMBER(FIND(";"&amp;UPPER(TRIM(Datos!G618&amp;""))&amp;"=",G$1007)),ISNUMBER(FIND(";"&amp;UPPER(TRIM(Datos!G618&amp;""))&amp;";",G$1007))),OR(UPPER(TRIM(Datos!G618&amp;""))="SÍ",UPPER(TRIM(Datos!G618&amp;""))="SI",UPPER(TRIM(Datos!G618&amp;""))="NO"),IF(ISNUMBER(Datos!G618),AND(OR(G$1005="",Datos!G618&gt;=G$1005),OR(G$1006="",Datos!G618&lt;=G$1006)),FALSE),TRUE))))</f>
        <v>0.0</v>
      </c>
      <c r="H618">
        <f>IF(Datos!H618="",0,IF(AND(H$1008&lt;&gt;"",Datos!H618=H$1008),0,IF(H$1004=0,0,1-CHOOSE(H$1004,IF(ISNUMBER(Datos!H618),AND(OR(H$1005="",Datos!H618&gt;=H$1005),OR(H$1006="",Datos!H618&lt;=H$1006)),FALSE),IF(ISNUMBER(Datos!H618),AND(Datos!H618=INT(Datos!H618),AND(OR(H$1005="",Datos!H618&gt;=H$1005),OR(H$1006="",Datos!H618&lt;=H$1006))),FALSE),OR(ISNUMBER(FIND(";"&amp;UPPER(TRIM(Datos!H618&amp;""))&amp;"=",H$1007)),ISNUMBER(FIND(";"&amp;UPPER(TRIM(Datos!H618&amp;""))&amp;";",H$1007))),OR(UPPER(TRIM(Datos!H618&amp;""))="SÍ",UPPER(TRIM(Datos!H618&amp;""))="SI",UPPER(TRIM(Datos!H618&amp;""))="NO"),IF(ISNUMBER(Datos!H618),AND(OR(H$1005="",Datos!H618&gt;=H$1005),OR(H$1006="",Datos!H618&lt;=H$1006)),FALSE),TRUE))))</f>
        <v>0.0</v>
      </c>
      <c r="I618">
        <f>IF(Datos!I618="",0,IF(AND(I$1008&lt;&gt;"",Datos!I618=I$1008),0,IF(I$1004=0,0,1-CHOOSE(I$1004,IF(ISNUMBER(Datos!I618),AND(OR(I$1005="",Datos!I618&gt;=I$1005),OR(I$1006="",Datos!I618&lt;=I$1006)),FALSE),IF(ISNUMBER(Datos!I618),AND(Datos!I618=INT(Datos!I618),AND(OR(I$1005="",Datos!I618&gt;=I$1005),OR(I$1006="",Datos!I618&lt;=I$1006))),FALSE),OR(ISNUMBER(FIND(";"&amp;UPPER(TRIM(Datos!I618&amp;""))&amp;"=",I$1007)),ISNUMBER(FIND(";"&amp;UPPER(TRIM(Datos!I618&amp;""))&amp;";",I$1007))),OR(UPPER(TRIM(Datos!I618&amp;""))="SÍ",UPPER(TRIM(Datos!I618&amp;""))="SI",UPPER(TRIM(Datos!I618&amp;""))="NO"),IF(ISNUMBER(Datos!I618),AND(OR(I$1005="",Datos!I618&gt;=I$1005),OR(I$1006="",Datos!I618&lt;=I$1006)),FALSE),TRUE))))</f>
        <v>0.0</v>
      </c>
      <c r="J618">
        <f>IF(Datos!J618="",0,IF(AND(J$1008&lt;&gt;"",Datos!J618=J$1008),0,IF(J$1004=0,0,1-CHOOSE(J$1004,IF(ISNUMBER(Datos!J618),AND(OR(J$1005="",Datos!J618&gt;=J$1005),OR(J$1006="",Datos!J618&lt;=J$1006)),FALSE),IF(ISNUMBER(Datos!J618),AND(Datos!J618=INT(Datos!J618),AND(OR(J$1005="",Datos!J618&gt;=J$1005),OR(J$1006="",Datos!J618&lt;=J$1006))),FALSE),OR(ISNUMBER(FIND(";"&amp;UPPER(TRIM(Datos!J618&amp;""))&amp;"=",J$1007)),ISNUMBER(FIND(";"&amp;UPPER(TRIM(Datos!J618&amp;""))&amp;";",J$1007))),OR(UPPER(TRIM(Datos!J618&amp;""))="SÍ",UPPER(TRIM(Datos!J618&amp;""))="SI",UPPER(TRIM(Datos!J618&amp;""))="NO"),IF(ISNUMBER(Datos!J618),AND(OR(J$1005="",Datos!J618&gt;=J$1005),OR(J$1006="",Datos!J618&lt;=J$1006)),FALSE),TRUE))))</f>
        <v>0.0</v>
      </c>
      <c r="K618">
        <f>IF(Datos!K618="",0,IF(AND(K$1008&lt;&gt;"",Datos!K618=K$1008),0,IF(K$1004=0,0,1-CHOOSE(K$1004,IF(ISNUMBER(Datos!K618),AND(OR(K$1005="",Datos!K618&gt;=K$1005),OR(K$1006="",Datos!K618&lt;=K$1006)),FALSE),IF(ISNUMBER(Datos!K618),AND(Datos!K618=INT(Datos!K618),AND(OR(K$1005="",Datos!K618&gt;=K$1005),OR(K$1006="",Datos!K618&lt;=K$1006))),FALSE),OR(ISNUMBER(FIND(";"&amp;UPPER(TRIM(Datos!K618&amp;""))&amp;"=",K$1007)),ISNUMBER(FIND(";"&amp;UPPER(TRIM(Datos!K618&amp;""))&amp;";",K$1007))),OR(UPPER(TRIM(Datos!K618&amp;""))="SÍ",UPPER(TRIM(Datos!K618&amp;""))="SI",UPPER(TRIM(Datos!K618&amp;""))="NO"),IF(ISNUMBER(Datos!K618),AND(OR(K$1005="",Datos!K618&gt;=K$1005),OR(K$1006="",Datos!K618&lt;=K$1006)),FALSE),TRUE))))</f>
        <v>0.0</v>
      </c>
      <c r="L618">
        <f>IF(Datos!L618="",0,IF(AND(L$1008&lt;&gt;"",Datos!L618=L$1008),0,IF(L$1004=0,0,1-CHOOSE(L$1004,IF(ISNUMBER(Datos!L618),AND(OR(L$1005="",Datos!L618&gt;=L$1005),OR(L$1006="",Datos!L618&lt;=L$1006)),FALSE),IF(ISNUMBER(Datos!L618),AND(Datos!L618=INT(Datos!L618),AND(OR(L$1005="",Datos!L618&gt;=L$1005),OR(L$1006="",Datos!L618&lt;=L$1006))),FALSE),OR(ISNUMBER(FIND(";"&amp;UPPER(TRIM(Datos!L618&amp;""))&amp;"=",L$1007)),ISNUMBER(FIND(";"&amp;UPPER(TRIM(Datos!L618&amp;""))&amp;";",L$1007))),OR(UPPER(TRIM(Datos!L618&amp;""))="SÍ",UPPER(TRIM(Datos!L618&amp;""))="SI",UPPER(TRIM(Datos!L618&amp;""))="NO"),IF(ISNUMBER(Datos!L618),AND(OR(L$1005="",Datos!L618&gt;=L$1005),OR(L$1006="",Datos!L618&lt;=L$1006)),FALSE),TRUE))))</f>
        <v>0.0</v>
      </c>
      <c r="M618">
        <f>IF(Datos!M618="",0,IF(AND(M$1008&lt;&gt;"",Datos!M618=M$1008),0,IF(M$1004=0,0,1-CHOOSE(M$1004,IF(ISNUMBER(Datos!M618),AND(OR(M$1005="",Datos!M618&gt;=M$1005),OR(M$1006="",Datos!M618&lt;=M$1006)),FALSE),IF(ISNUMBER(Datos!M618),AND(Datos!M618=INT(Datos!M618),AND(OR(M$1005="",Datos!M618&gt;=M$1005),OR(M$1006="",Datos!M618&lt;=M$1006))),FALSE),OR(ISNUMBER(FIND(";"&amp;UPPER(TRIM(Datos!M618&amp;""))&amp;"=",M$1007)),ISNUMBER(FIND(";"&amp;UPPER(TRIM(Datos!M618&amp;""))&amp;";",M$1007))),OR(UPPER(TRIM(Datos!M618&amp;""))="SÍ",UPPER(TRIM(Datos!M618&amp;""))="SI",UPPER(TRIM(Datos!M618&amp;""))="NO"),IF(ISNUMBER(Datos!M618),AND(OR(M$1005="",Datos!M618&gt;=M$1005),OR(M$1006="",Datos!M618&lt;=M$1006)),FALSE),TRUE))))</f>
        <v>0.0</v>
      </c>
      <c r="N618">
        <f>IF(Datos!N618="",0,IF(AND(N$1008&lt;&gt;"",Datos!N618=N$1008),0,IF(N$1004=0,0,1-CHOOSE(N$1004,IF(ISNUMBER(Datos!N618),AND(OR(N$1005="",Datos!N618&gt;=N$1005),OR(N$1006="",Datos!N618&lt;=N$1006)),FALSE),IF(ISNUMBER(Datos!N618),AND(Datos!N618=INT(Datos!N618),AND(OR(N$1005="",Datos!N618&gt;=N$1005),OR(N$1006="",Datos!N618&lt;=N$1006))),FALSE),OR(ISNUMBER(FIND(";"&amp;UPPER(TRIM(Datos!N618&amp;""))&amp;"=",N$1007)),ISNUMBER(FIND(";"&amp;UPPER(TRIM(Datos!N618&amp;""))&amp;";",N$1007))),OR(UPPER(TRIM(Datos!N618&amp;""))="SÍ",UPPER(TRIM(Datos!N618&amp;""))="SI",UPPER(TRIM(Datos!N618&amp;""))="NO"),IF(ISNUMBER(Datos!N618),AND(OR(N$1005="",Datos!N618&gt;=N$1005),OR(N$1006="",Datos!N618&lt;=N$1006)),FALSE),TRUE))))</f>
        <v>0.0</v>
      </c>
      <c r="O618">
        <f>IF(Datos!O618="",0,IF(AND(O$1008&lt;&gt;"",Datos!O618=O$1008),0,IF(O$1004=0,0,1-CHOOSE(O$1004,IF(ISNUMBER(Datos!O618),AND(OR(O$1005="",Datos!O618&gt;=O$1005),OR(O$1006="",Datos!O618&lt;=O$1006)),FALSE),IF(ISNUMBER(Datos!O618),AND(Datos!O618=INT(Datos!O618),AND(OR(O$1005="",Datos!O618&gt;=O$1005),OR(O$1006="",Datos!O618&lt;=O$1006))),FALSE),OR(ISNUMBER(FIND(";"&amp;UPPER(TRIM(Datos!O618&amp;""))&amp;"=",O$1007)),ISNUMBER(FIND(";"&amp;UPPER(TRIM(Datos!O618&amp;""))&amp;";",O$1007))),OR(UPPER(TRIM(Datos!O618&amp;""))="SÍ",UPPER(TRIM(Datos!O618&amp;""))="SI",UPPER(TRIM(Datos!O618&amp;""))="NO"),IF(ISNUMBER(Datos!O618),AND(OR(O$1005="",Datos!O618&gt;=O$1005),OR(O$1006="",Datos!O618&lt;=O$1006)),FALSE),TRUE))))</f>
        <v>0.0</v>
      </c>
      <c r="P618">
        <f>IF(Datos!P618="",0,IF(AND(P$1008&lt;&gt;"",Datos!P618=P$1008),0,IF(P$1004=0,0,1-CHOOSE(P$1004,IF(ISNUMBER(Datos!P618),AND(OR(P$1005="",Datos!P618&gt;=P$1005),OR(P$1006="",Datos!P618&lt;=P$1006)),FALSE),IF(ISNUMBER(Datos!P618),AND(Datos!P618=INT(Datos!P618),AND(OR(P$1005="",Datos!P618&gt;=P$1005),OR(P$1006="",Datos!P618&lt;=P$1006))),FALSE),OR(ISNUMBER(FIND(";"&amp;UPPER(TRIM(Datos!P618&amp;""))&amp;"=",P$1007)),ISNUMBER(FIND(";"&amp;UPPER(TRIM(Datos!P618&amp;""))&amp;";",P$1007))),OR(UPPER(TRIM(Datos!P618&amp;""))="SÍ",UPPER(TRIM(Datos!P618&amp;""))="SI",UPPER(TRIM(Datos!P618&amp;""))="NO"),IF(ISNUMBER(Datos!P618),AND(OR(P$1005="",Datos!P618&gt;=P$1005),OR(P$1006="",Datos!P618&lt;=P$1006)),FALSE),TRUE))))</f>
        <v>0.0</v>
      </c>
      <c r="Q618">
        <f>IF(Datos!Q618="",0,IF(AND(Q$1008&lt;&gt;"",Datos!Q618=Q$1008),0,IF(Q$1004=0,0,1-CHOOSE(Q$1004,IF(ISNUMBER(Datos!Q618),AND(OR(Q$1005="",Datos!Q618&gt;=Q$1005),OR(Q$1006="",Datos!Q618&lt;=Q$1006)),FALSE),IF(ISNUMBER(Datos!Q618),AND(Datos!Q618=INT(Datos!Q618),AND(OR(Q$1005="",Datos!Q618&gt;=Q$1005),OR(Q$1006="",Datos!Q618&lt;=Q$1006))),FALSE),OR(ISNUMBER(FIND(";"&amp;UPPER(TRIM(Datos!Q618&amp;""))&amp;"=",Q$1007)),ISNUMBER(FIND(";"&amp;UPPER(TRIM(Datos!Q618&amp;""))&amp;";",Q$1007))),OR(UPPER(TRIM(Datos!Q618&amp;""))="SÍ",UPPER(TRIM(Datos!Q618&amp;""))="SI",UPPER(TRIM(Datos!Q618&amp;""))="NO"),IF(ISNUMBER(Datos!Q618),AND(OR(Q$1005="",Datos!Q618&gt;=Q$1005),OR(Q$1006="",Datos!Q618&lt;=Q$1006)),FALSE),TRUE))))</f>
        <v>0.0</v>
      </c>
      <c r="R618">
        <f>IF(Datos!R618="",0,IF(AND(R$1008&lt;&gt;"",Datos!R618=R$1008),0,IF(R$1004=0,0,1-CHOOSE(R$1004,IF(ISNUMBER(Datos!R618),AND(OR(R$1005="",Datos!R618&gt;=R$1005),OR(R$1006="",Datos!R618&lt;=R$1006)),FALSE),IF(ISNUMBER(Datos!R618),AND(Datos!R618=INT(Datos!R618),AND(OR(R$1005="",Datos!R618&gt;=R$1005),OR(R$1006="",Datos!R618&lt;=R$1006))),FALSE),OR(ISNUMBER(FIND(";"&amp;UPPER(TRIM(Datos!R618&amp;""))&amp;"=",R$1007)),ISNUMBER(FIND(";"&amp;UPPER(TRIM(Datos!R618&amp;""))&amp;";",R$1007))),OR(UPPER(TRIM(Datos!R618&amp;""))="SÍ",UPPER(TRIM(Datos!R618&amp;""))="SI",UPPER(TRIM(Datos!R618&amp;""))="NO"),IF(ISNUMBER(Datos!R618),AND(OR(R$1005="",Datos!R618&gt;=R$1005),OR(R$1006="",Datos!R618&lt;=R$1006)),FALSE),TRUE))))</f>
        <v>0.0</v>
      </c>
      <c r="S618">
        <f>IF(Datos!S618="",0,IF(AND(S$1008&lt;&gt;"",Datos!S618=S$1008),0,IF(S$1004=0,0,1-CHOOSE(S$1004,IF(ISNUMBER(Datos!S618),AND(OR(S$1005="",Datos!S618&gt;=S$1005),OR(S$1006="",Datos!S618&lt;=S$1006)),FALSE),IF(ISNUMBER(Datos!S618),AND(Datos!S618=INT(Datos!S618),AND(OR(S$1005="",Datos!S618&gt;=S$1005),OR(S$1006="",Datos!S618&lt;=S$1006))),FALSE),OR(ISNUMBER(FIND(";"&amp;UPPER(TRIM(Datos!S618&amp;""))&amp;"=",S$1007)),ISNUMBER(FIND(";"&amp;UPPER(TRIM(Datos!S618&amp;""))&amp;";",S$1007))),OR(UPPER(TRIM(Datos!S618&amp;""))="SÍ",UPPER(TRIM(Datos!S618&amp;""))="SI",UPPER(TRIM(Datos!S618&amp;""))="NO"),IF(ISNUMBER(Datos!S618),AND(OR(S$1005="",Datos!S618&gt;=S$1005),OR(S$1006="",Datos!S618&lt;=S$1006)),FALSE),TRUE))))</f>
        <v>0.0</v>
      </c>
      <c r="T618">
        <f>IF(Datos!T618="",0,IF(AND(T$1008&lt;&gt;"",Datos!T618=T$1008),0,IF(T$1004=0,0,1-CHOOSE(T$1004,IF(ISNUMBER(Datos!T618),AND(OR(T$1005="",Datos!T618&gt;=T$1005),OR(T$1006="",Datos!T618&lt;=T$1006)),FALSE),IF(ISNUMBER(Datos!T618),AND(Datos!T618=INT(Datos!T618),AND(OR(T$1005="",Datos!T618&gt;=T$1005),OR(T$1006="",Datos!T618&lt;=T$1006))),FALSE),OR(ISNUMBER(FIND(";"&amp;UPPER(TRIM(Datos!T618&amp;""))&amp;"=",T$1007)),ISNUMBER(FIND(";"&amp;UPPER(TRIM(Datos!T618&amp;""))&amp;";",T$1007))),OR(UPPER(TRIM(Datos!T618&amp;""))="SÍ",UPPER(TRIM(Datos!T618&amp;""))="SI",UPPER(TRIM(Datos!T618&amp;""))="NO"),IF(ISNUMBER(Datos!T618),AND(OR(T$1005="",Datos!T618&gt;=T$1005),OR(T$1006="",Datos!T618&lt;=T$1006)),FALSE),TRUE))))</f>
        <v>0.0</v>
      </c>
      <c r="U618">
        <f>IF(Datos!U618="",0,IF(AND(U$1008&lt;&gt;"",Datos!U618=U$1008),0,IF(U$1004=0,0,1-CHOOSE(U$1004,IF(ISNUMBER(Datos!U618),AND(OR(U$1005="",Datos!U618&gt;=U$1005),OR(U$1006="",Datos!U618&lt;=U$1006)),FALSE),IF(ISNUMBER(Datos!U618),AND(Datos!U618=INT(Datos!U618),AND(OR(U$1005="",Datos!U618&gt;=U$1005),OR(U$1006="",Datos!U618&lt;=U$1006))),FALSE),OR(ISNUMBER(FIND(";"&amp;UPPER(TRIM(Datos!U618&amp;""))&amp;"=",U$1007)),ISNUMBER(FIND(";"&amp;UPPER(TRIM(Datos!U618&amp;""))&amp;";",U$1007))),OR(UPPER(TRIM(Datos!U618&amp;""))="SÍ",UPPER(TRIM(Datos!U618&amp;""))="SI",UPPER(TRIM(Datos!U618&amp;""))="NO"),IF(ISNUMBER(Datos!U618),AND(OR(U$1005="",Datos!U618&gt;=U$1005),OR(U$1006="",Datos!U618&lt;=U$1006)),FALSE),TRUE))))</f>
        <v>0.0</v>
      </c>
      <c r="V618">
        <f>IF(Datos!V618="",0,IF(AND(V$1008&lt;&gt;"",Datos!V618=V$1008),0,IF(V$1004=0,0,1-CHOOSE(V$1004,IF(ISNUMBER(Datos!V618),AND(OR(V$1005="",Datos!V618&gt;=V$1005),OR(V$1006="",Datos!V618&lt;=V$1006)),FALSE),IF(ISNUMBER(Datos!V618),AND(Datos!V618=INT(Datos!V618),AND(OR(V$1005="",Datos!V618&gt;=V$1005),OR(V$1006="",Datos!V618&lt;=V$1006))),FALSE),OR(ISNUMBER(FIND(";"&amp;UPPER(TRIM(Datos!V618&amp;""))&amp;"=",V$1007)),ISNUMBER(FIND(";"&amp;UPPER(TRIM(Datos!V618&amp;""))&amp;";",V$1007))),OR(UPPER(TRIM(Datos!V618&amp;""))="SÍ",UPPER(TRIM(Datos!V618&amp;""))="SI",UPPER(TRIM(Datos!V618&amp;""))="NO"),IF(ISNUMBER(Datos!V618),AND(OR(V$1005="",Datos!V618&gt;=V$1005),OR(V$1006="",Datos!V618&lt;=V$1006)),FALSE),TRUE))))</f>
        <v>0.0</v>
      </c>
      <c r="W618">
        <f>IF(Datos!W618="",0,IF(AND(W$1008&lt;&gt;"",Datos!W618=W$1008),0,IF(W$1004=0,0,1-CHOOSE(W$1004,IF(ISNUMBER(Datos!W618),AND(OR(W$1005="",Datos!W618&gt;=W$1005),OR(W$1006="",Datos!W618&lt;=W$1006)),FALSE),IF(ISNUMBER(Datos!W618),AND(Datos!W618=INT(Datos!W618),AND(OR(W$1005="",Datos!W618&gt;=W$1005),OR(W$1006="",Datos!W618&lt;=W$1006))),FALSE),OR(ISNUMBER(FIND(";"&amp;UPPER(TRIM(Datos!W618&amp;""))&amp;"=",W$1007)),ISNUMBER(FIND(";"&amp;UPPER(TRIM(Datos!W618&amp;""))&amp;";",W$1007))),OR(UPPER(TRIM(Datos!W618&amp;""))="SÍ",UPPER(TRIM(Datos!W618&amp;""))="SI",UPPER(TRIM(Datos!W618&amp;""))="NO"),IF(ISNUMBER(Datos!W618),AND(OR(W$1005="",Datos!W618&gt;=W$1005),OR(W$1006="",Datos!W618&lt;=W$1006)),FALSE),TRUE))))</f>
        <v>0.0</v>
      </c>
      <c r="X618">
        <f>IF(Datos!X618="",0,IF(AND(X$1008&lt;&gt;"",Datos!X618=X$1008),0,IF(X$1004=0,0,1-CHOOSE(X$1004,IF(ISNUMBER(Datos!X618),AND(OR(X$1005="",Datos!X618&gt;=X$1005),OR(X$1006="",Datos!X618&lt;=X$1006)),FALSE),IF(ISNUMBER(Datos!X618),AND(Datos!X618=INT(Datos!X618),AND(OR(X$1005="",Datos!X618&gt;=X$1005),OR(X$1006="",Datos!X618&lt;=X$1006))),FALSE),OR(ISNUMBER(FIND(";"&amp;UPPER(TRIM(Datos!X618&amp;""))&amp;"=",X$1007)),ISNUMBER(FIND(";"&amp;UPPER(TRIM(Datos!X618&amp;""))&amp;";",X$1007))),OR(UPPER(TRIM(Datos!X618&amp;""))="SÍ",UPPER(TRIM(Datos!X618&amp;""))="SI",UPPER(TRIM(Datos!X618&amp;""))="NO"),IF(ISNUMBER(Datos!X618),AND(OR(X$1005="",Datos!X618&gt;=X$1005),OR(X$1006="",Datos!X618&lt;=X$1006)),FALSE),TRUE))))</f>
        <v>0.0</v>
      </c>
      <c r="Y618">
        <f>IF(Datos!Y618="",0,IF(AND(Y$1008&lt;&gt;"",Datos!Y618=Y$1008),0,IF(Y$1004=0,0,1-CHOOSE(Y$1004,IF(ISNUMBER(Datos!Y618),AND(OR(Y$1005="",Datos!Y618&gt;=Y$1005),OR(Y$1006="",Datos!Y618&lt;=Y$1006)),FALSE),IF(ISNUMBER(Datos!Y618),AND(Datos!Y618=INT(Datos!Y618),AND(OR(Y$1005="",Datos!Y618&gt;=Y$1005),OR(Y$1006="",Datos!Y618&lt;=Y$1006))),FALSE),OR(ISNUMBER(FIND(";"&amp;UPPER(TRIM(Datos!Y618&amp;""))&amp;"=",Y$1007)),ISNUMBER(FIND(";"&amp;UPPER(TRIM(Datos!Y618&amp;""))&amp;";",Y$1007))),OR(UPPER(TRIM(Datos!Y618&amp;""))="SÍ",UPPER(TRIM(Datos!Y618&amp;""))="SI",UPPER(TRIM(Datos!Y618&amp;""))="NO"),IF(ISNUMBER(Datos!Y618),AND(OR(Y$1005="",Datos!Y618&gt;=Y$1005),OR(Y$1006="",Datos!Y618&lt;=Y$1006)),FALSE),TRUE))))</f>
        <v>0.0</v>
      </c>
      <c r="Z618">
        <f>IF(Datos!Z618="",0,IF(AND(Z$1008&lt;&gt;"",Datos!Z618=Z$1008),0,IF(Z$1004=0,0,1-CHOOSE(Z$1004,IF(ISNUMBER(Datos!Z618),AND(OR(Z$1005="",Datos!Z618&gt;=Z$1005),OR(Z$1006="",Datos!Z618&lt;=Z$1006)),FALSE),IF(ISNUMBER(Datos!Z618),AND(Datos!Z618=INT(Datos!Z618),AND(OR(Z$1005="",Datos!Z618&gt;=Z$1005),OR(Z$1006="",Datos!Z618&lt;=Z$1006))),FALSE),OR(ISNUMBER(FIND(";"&amp;UPPER(TRIM(Datos!Z618&amp;""))&amp;"=",Z$1007)),ISNUMBER(FIND(";"&amp;UPPER(TRIM(Datos!Z618&amp;""))&amp;";",Z$1007))),OR(UPPER(TRIM(Datos!Z618&amp;""))="SÍ",UPPER(TRIM(Datos!Z618&amp;""))="SI",UPPER(TRIM(Datos!Z618&amp;""))="NO"),IF(ISNUMBER(Datos!Z618),AND(OR(Z$1005="",Datos!Z618&gt;=Z$1005),OR(Z$1006="",Datos!Z618&lt;=Z$1006)),FALSE),TRUE))))</f>
        <v>0.0</v>
      </c>
      <c r="AA618">
        <f>IF(Datos!AA618="",0,IF(AND(AA$1008&lt;&gt;"",Datos!AA618=AA$1008),0,IF(AA$1004=0,0,1-CHOOSE(AA$1004,IF(ISNUMBER(Datos!AA618),AND(OR(AA$1005="",Datos!AA618&gt;=AA$1005),OR(AA$1006="",Datos!AA618&lt;=AA$1006)),FALSE),IF(ISNUMBER(Datos!AA618),AND(Datos!AA618=INT(Datos!AA618),AND(OR(AA$1005="",Datos!AA618&gt;=AA$1005),OR(AA$1006="",Datos!AA618&lt;=AA$1006))),FALSE),OR(ISNUMBER(FIND(";"&amp;UPPER(TRIM(Datos!AA618&amp;""))&amp;"=",AA$1007)),ISNUMBER(FIND(";"&amp;UPPER(TRIM(Datos!AA618&amp;""))&amp;";",AA$1007))),OR(UPPER(TRIM(Datos!AA618&amp;""))="SÍ",UPPER(TRIM(Datos!AA618&amp;""))="SI",UPPER(TRIM(Datos!AA618&amp;""))="NO"),IF(ISNUMBER(Datos!AA618),AND(OR(AA$1005="",Datos!AA618&gt;=AA$1005),OR(AA$1006="",Datos!AA618&lt;=AA$1006)),FALSE),TRUE))))</f>
        <v>0.0</v>
      </c>
      <c r="AB618">
        <f>IF(Datos!AB618="",0,IF(AND(AB$1008&lt;&gt;"",Datos!AB618=AB$1008),0,IF(AB$1004=0,0,1-CHOOSE(AB$1004,IF(ISNUMBER(Datos!AB618),AND(OR(AB$1005="",Datos!AB618&gt;=AB$1005),OR(AB$1006="",Datos!AB618&lt;=AB$1006)),FALSE),IF(ISNUMBER(Datos!AB618),AND(Datos!AB618=INT(Datos!AB618),AND(OR(AB$1005="",Datos!AB618&gt;=AB$1005),OR(AB$1006="",Datos!AB618&lt;=AB$1006))),FALSE),OR(ISNUMBER(FIND(";"&amp;UPPER(TRIM(Datos!AB618&amp;""))&amp;"=",AB$1007)),ISNUMBER(FIND(";"&amp;UPPER(TRIM(Datos!AB618&amp;""))&amp;";",AB$1007))),OR(UPPER(TRIM(Datos!AB618&amp;""))="SÍ",UPPER(TRIM(Datos!AB618&amp;""))="SI",UPPER(TRIM(Datos!AB618&amp;""))="NO"),IF(ISNUMBER(Datos!AB618),AND(OR(AB$1005="",Datos!AB618&gt;=AB$1005),OR(AB$1006="",Datos!AB618&lt;=AB$1006)),FALSE),TRUE))))</f>
        <v>0.0</v>
      </c>
      <c r="AC618">
        <f>IF(Datos!AC618="",0,IF(AND(AC$1008&lt;&gt;"",Datos!AC618=AC$1008),0,IF(AC$1004=0,0,1-CHOOSE(AC$1004,IF(ISNUMBER(Datos!AC618),AND(OR(AC$1005="",Datos!AC618&gt;=AC$1005),OR(AC$1006="",Datos!AC618&lt;=AC$1006)),FALSE),IF(ISNUMBER(Datos!AC618),AND(Datos!AC618=INT(Datos!AC618),AND(OR(AC$1005="",Datos!AC618&gt;=AC$1005),OR(AC$1006="",Datos!AC618&lt;=AC$1006))),FALSE),OR(ISNUMBER(FIND(";"&amp;UPPER(TRIM(Datos!AC618&amp;""))&amp;"=",AC$1007)),ISNUMBER(FIND(";"&amp;UPPER(TRIM(Datos!AC618&amp;""))&amp;";",AC$1007))),OR(UPPER(TRIM(Datos!AC618&amp;""))="SÍ",UPPER(TRIM(Datos!AC618&amp;""))="SI",UPPER(TRIM(Datos!AC618&amp;""))="NO"),IF(ISNUMBER(Datos!AC618),AND(OR(AC$1005="",Datos!AC618&gt;=AC$1005),OR(AC$1006="",Datos!AC618&lt;=AC$1006)),FALSE),TRUE))))</f>
        <v>0.0</v>
      </c>
      <c r="AD618">
        <f>IF(Datos!AD618="",0,IF(AND(AD$1008&lt;&gt;"",Datos!AD618=AD$1008),0,IF(AD$1004=0,0,1-CHOOSE(AD$1004,IF(ISNUMBER(Datos!AD618),AND(OR(AD$1005="",Datos!AD618&gt;=AD$1005),OR(AD$1006="",Datos!AD618&lt;=AD$1006)),FALSE),IF(ISNUMBER(Datos!AD618),AND(Datos!AD618=INT(Datos!AD618),AND(OR(AD$1005="",Datos!AD618&gt;=AD$1005),OR(AD$1006="",Datos!AD618&lt;=AD$1006))),FALSE),OR(ISNUMBER(FIND(";"&amp;UPPER(TRIM(Datos!AD618&amp;""))&amp;"=",AD$1007)),ISNUMBER(FIND(";"&amp;UPPER(TRIM(Datos!AD618&amp;""))&amp;";",AD$1007))),OR(UPPER(TRIM(Datos!AD618&amp;""))="SÍ",UPPER(TRIM(Datos!AD618&amp;""))="SI",UPPER(TRIM(Datos!AD618&amp;""))="NO"),IF(ISNUMBER(Datos!AD618),AND(OR(AD$1005="",Datos!AD618&gt;=AD$1005),OR(AD$1006="",Datos!AD618&lt;=AD$1006)),FALSE),TRUE))))</f>
        <v>0.0</v>
      </c>
      <c r="AE618">
        <f>IF(Datos!AE618="",0,IF(AND(AE$1008&lt;&gt;"",Datos!AE618=AE$1008),0,IF(AE$1004=0,0,1-CHOOSE(AE$1004,IF(ISNUMBER(Datos!AE618),AND(OR(AE$1005="",Datos!AE618&gt;=AE$1005),OR(AE$1006="",Datos!AE618&lt;=AE$1006)),FALSE),IF(ISNUMBER(Datos!AE618),AND(Datos!AE618=INT(Datos!AE618),AND(OR(AE$1005="",Datos!AE618&gt;=AE$1005),OR(AE$1006="",Datos!AE618&lt;=AE$1006))),FALSE),OR(ISNUMBER(FIND(";"&amp;UPPER(TRIM(Datos!AE618&amp;""))&amp;"=",AE$1007)),ISNUMBER(FIND(";"&amp;UPPER(TRIM(Datos!AE618&amp;""))&amp;";",AE$1007))),OR(UPPER(TRIM(Datos!AE618&amp;""))="SÍ",UPPER(TRIM(Datos!AE618&amp;""))="SI",UPPER(TRIM(Datos!AE618&amp;""))="NO"),IF(ISNUMBER(Datos!AE618),AND(OR(AE$1005="",Datos!AE618&gt;=AE$1005),OR(AE$1006="",Datos!AE618&lt;=AE$1006)),FALSE),TRUE))))</f>
        <v>0.0</v>
      </c>
    </row>
    <row r="619" spans="2:31">
      <c r="B619">
        <f>IF(Datos!B619="",0,IF(AND(B$1008&lt;&gt;"",Datos!B619=B$1008),0,IF(B$1004=0,0,1-CHOOSE(B$1004,IF(ISNUMBER(Datos!B619),AND(OR(B$1005="",Datos!B619&gt;=B$1005),OR(B$1006="",Datos!B619&lt;=B$1006)),FALSE),IF(ISNUMBER(Datos!B619),AND(Datos!B619=INT(Datos!B619),AND(OR(B$1005="",Datos!B619&gt;=B$1005),OR(B$1006="",Datos!B619&lt;=B$1006))),FALSE),OR(ISNUMBER(FIND(";"&amp;UPPER(TRIM(Datos!B619&amp;""))&amp;"=",B$1007)),ISNUMBER(FIND(";"&amp;UPPER(TRIM(Datos!B619&amp;""))&amp;";",B$1007))),OR(UPPER(TRIM(Datos!B619&amp;""))="SÍ",UPPER(TRIM(Datos!B619&amp;""))="SI",UPPER(TRIM(Datos!B619&amp;""))="NO"),IF(ISNUMBER(Datos!B619),AND(OR(B$1005="",Datos!B619&gt;=B$1005),OR(B$1006="",Datos!B619&lt;=B$1006)),FALSE),TRUE))))</f>
        <v>0.0</v>
      </c>
      <c r="C619">
        <f>IF(Datos!C619="",0,IF(AND(C$1008&lt;&gt;"",Datos!C619=C$1008),0,IF(C$1004=0,0,1-CHOOSE(C$1004,IF(ISNUMBER(Datos!C619),AND(OR(C$1005="",Datos!C619&gt;=C$1005),OR(C$1006="",Datos!C619&lt;=C$1006)),FALSE),IF(ISNUMBER(Datos!C619),AND(Datos!C619=INT(Datos!C619),AND(OR(C$1005="",Datos!C619&gt;=C$1005),OR(C$1006="",Datos!C619&lt;=C$1006))),FALSE),OR(ISNUMBER(FIND(";"&amp;UPPER(TRIM(Datos!C619&amp;""))&amp;"=",C$1007)),ISNUMBER(FIND(";"&amp;UPPER(TRIM(Datos!C619&amp;""))&amp;";",C$1007))),OR(UPPER(TRIM(Datos!C619&amp;""))="SÍ",UPPER(TRIM(Datos!C619&amp;""))="SI",UPPER(TRIM(Datos!C619&amp;""))="NO"),IF(ISNUMBER(Datos!C619),AND(OR(C$1005="",Datos!C619&gt;=C$1005),OR(C$1006="",Datos!C619&lt;=C$1006)),FALSE),TRUE))))</f>
        <v>0.0</v>
      </c>
      <c r="D619">
        <f>IF(Datos!D619="",0,IF(AND(D$1008&lt;&gt;"",Datos!D619=D$1008),0,IF(D$1004=0,0,1-CHOOSE(D$1004,IF(ISNUMBER(Datos!D619),AND(OR(D$1005="",Datos!D619&gt;=D$1005),OR(D$1006="",Datos!D619&lt;=D$1006)),FALSE),IF(ISNUMBER(Datos!D619),AND(Datos!D619=INT(Datos!D619),AND(OR(D$1005="",Datos!D619&gt;=D$1005),OR(D$1006="",Datos!D619&lt;=D$1006))),FALSE),OR(ISNUMBER(FIND(";"&amp;UPPER(TRIM(Datos!D619&amp;""))&amp;"=",D$1007)),ISNUMBER(FIND(";"&amp;UPPER(TRIM(Datos!D619&amp;""))&amp;";",D$1007))),OR(UPPER(TRIM(Datos!D619&amp;""))="SÍ",UPPER(TRIM(Datos!D619&amp;""))="SI",UPPER(TRIM(Datos!D619&amp;""))="NO"),IF(ISNUMBER(Datos!D619),AND(OR(D$1005="",Datos!D619&gt;=D$1005),OR(D$1006="",Datos!D619&lt;=D$1006)),FALSE),TRUE))))</f>
        <v>0.0</v>
      </c>
      <c r="E619">
        <f>IF(Datos!E619="",0,IF(AND(E$1008&lt;&gt;"",Datos!E619=E$1008),0,IF(E$1004=0,0,1-CHOOSE(E$1004,IF(ISNUMBER(Datos!E619),AND(OR(E$1005="",Datos!E619&gt;=E$1005),OR(E$1006="",Datos!E619&lt;=E$1006)),FALSE),IF(ISNUMBER(Datos!E619),AND(Datos!E619=INT(Datos!E619),AND(OR(E$1005="",Datos!E619&gt;=E$1005),OR(E$1006="",Datos!E619&lt;=E$1006))),FALSE),OR(ISNUMBER(FIND(";"&amp;UPPER(TRIM(Datos!E619&amp;""))&amp;"=",E$1007)),ISNUMBER(FIND(";"&amp;UPPER(TRIM(Datos!E619&amp;""))&amp;";",E$1007))),OR(UPPER(TRIM(Datos!E619&amp;""))="SÍ",UPPER(TRIM(Datos!E619&amp;""))="SI",UPPER(TRIM(Datos!E619&amp;""))="NO"),IF(ISNUMBER(Datos!E619),AND(OR(E$1005="",Datos!E619&gt;=E$1005),OR(E$1006="",Datos!E619&lt;=E$1006)),FALSE),TRUE))))</f>
        <v>0.0</v>
      </c>
      <c r="F619">
        <f>IF(Datos!F619="",0,IF(AND(F$1008&lt;&gt;"",Datos!F619=F$1008),0,IF(F$1004=0,0,1-CHOOSE(F$1004,IF(ISNUMBER(Datos!F619),AND(OR(F$1005="",Datos!F619&gt;=F$1005),OR(F$1006="",Datos!F619&lt;=F$1006)),FALSE),IF(ISNUMBER(Datos!F619),AND(Datos!F619=INT(Datos!F619),AND(OR(F$1005="",Datos!F619&gt;=F$1005),OR(F$1006="",Datos!F619&lt;=F$1006))),FALSE),OR(ISNUMBER(FIND(";"&amp;UPPER(TRIM(Datos!F619&amp;""))&amp;"=",F$1007)),ISNUMBER(FIND(";"&amp;UPPER(TRIM(Datos!F619&amp;""))&amp;";",F$1007))),OR(UPPER(TRIM(Datos!F619&amp;""))="SÍ",UPPER(TRIM(Datos!F619&amp;""))="SI",UPPER(TRIM(Datos!F619&amp;""))="NO"),IF(ISNUMBER(Datos!F619),AND(OR(F$1005="",Datos!F619&gt;=F$1005),OR(F$1006="",Datos!F619&lt;=F$1006)),FALSE),TRUE))))</f>
        <v>0.0</v>
      </c>
      <c r="G619">
        <f>IF(Datos!G619="",0,IF(AND(G$1008&lt;&gt;"",Datos!G619=G$1008),0,IF(G$1004=0,0,1-CHOOSE(G$1004,IF(ISNUMBER(Datos!G619),AND(OR(G$1005="",Datos!G619&gt;=G$1005),OR(G$1006="",Datos!G619&lt;=G$1006)),FALSE),IF(ISNUMBER(Datos!G619),AND(Datos!G619=INT(Datos!G619),AND(OR(G$1005="",Datos!G619&gt;=G$1005),OR(G$1006="",Datos!G619&lt;=G$1006))),FALSE),OR(ISNUMBER(FIND(";"&amp;UPPER(TRIM(Datos!G619&amp;""))&amp;"=",G$1007)),ISNUMBER(FIND(";"&amp;UPPER(TRIM(Datos!G619&amp;""))&amp;";",G$1007))),OR(UPPER(TRIM(Datos!G619&amp;""))="SÍ",UPPER(TRIM(Datos!G619&amp;""))="SI",UPPER(TRIM(Datos!G619&amp;""))="NO"),IF(ISNUMBER(Datos!G619),AND(OR(G$1005="",Datos!G619&gt;=G$1005),OR(G$1006="",Datos!G619&lt;=G$1006)),FALSE),TRUE))))</f>
        <v>0.0</v>
      </c>
      <c r="H619">
        <f>IF(Datos!H619="",0,IF(AND(H$1008&lt;&gt;"",Datos!H619=H$1008),0,IF(H$1004=0,0,1-CHOOSE(H$1004,IF(ISNUMBER(Datos!H619),AND(OR(H$1005="",Datos!H619&gt;=H$1005),OR(H$1006="",Datos!H619&lt;=H$1006)),FALSE),IF(ISNUMBER(Datos!H619),AND(Datos!H619=INT(Datos!H619),AND(OR(H$1005="",Datos!H619&gt;=H$1005),OR(H$1006="",Datos!H619&lt;=H$1006))),FALSE),OR(ISNUMBER(FIND(";"&amp;UPPER(TRIM(Datos!H619&amp;""))&amp;"=",H$1007)),ISNUMBER(FIND(";"&amp;UPPER(TRIM(Datos!H619&amp;""))&amp;";",H$1007))),OR(UPPER(TRIM(Datos!H619&amp;""))="SÍ",UPPER(TRIM(Datos!H619&amp;""))="SI",UPPER(TRIM(Datos!H619&amp;""))="NO"),IF(ISNUMBER(Datos!H619),AND(OR(H$1005="",Datos!H619&gt;=H$1005),OR(H$1006="",Datos!H619&lt;=H$1006)),FALSE),TRUE))))</f>
        <v>0.0</v>
      </c>
      <c r="I619">
        <f>IF(Datos!I619="",0,IF(AND(I$1008&lt;&gt;"",Datos!I619=I$1008),0,IF(I$1004=0,0,1-CHOOSE(I$1004,IF(ISNUMBER(Datos!I619),AND(OR(I$1005="",Datos!I619&gt;=I$1005),OR(I$1006="",Datos!I619&lt;=I$1006)),FALSE),IF(ISNUMBER(Datos!I619),AND(Datos!I619=INT(Datos!I619),AND(OR(I$1005="",Datos!I619&gt;=I$1005),OR(I$1006="",Datos!I619&lt;=I$1006))),FALSE),OR(ISNUMBER(FIND(";"&amp;UPPER(TRIM(Datos!I619&amp;""))&amp;"=",I$1007)),ISNUMBER(FIND(";"&amp;UPPER(TRIM(Datos!I619&amp;""))&amp;";",I$1007))),OR(UPPER(TRIM(Datos!I619&amp;""))="SÍ",UPPER(TRIM(Datos!I619&amp;""))="SI",UPPER(TRIM(Datos!I619&amp;""))="NO"),IF(ISNUMBER(Datos!I619),AND(OR(I$1005="",Datos!I619&gt;=I$1005),OR(I$1006="",Datos!I619&lt;=I$1006)),FALSE),TRUE))))</f>
        <v>0.0</v>
      </c>
      <c r="J619">
        <f>IF(Datos!J619="",0,IF(AND(J$1008&lt;&gt;"",Datos!J619=J$1008),0,IF(J$1004=0,0,1-CHOOSE(J$1004,IF(ISNUMBER(Datos!J619),AND(OR(J$1005="",Datos!J619&gt;=J$1005),OR(J$1006="",Datos!J619&lt;=J$1006)),FALSE),IF(ISNUMBER(Datos!J619),AND(Datos!J619=INT(Datos!J619),AND(OR(J$1005="",Datos!J619&gt;=J$1005),OR(J$1006="",Datos!J619&lt;=J$1006))),FALSE),OR(ISNUMBER(FIND(";"&amp;UPPER(TRIM(Datos!J619&amp;""))&amp;"=",J$1007)),ISNUMBER(FIND(";"&amp;UPPER(TRIM(Datos!J619&amp;""))&amp;";",J$1007))),OR(UPPER(TRIM(Datos!J619&amp;""))="SÍ",UPPER(TRIM(Datos!J619&amp;""))="SI",UPPER(TRIM(Datos!J619&amp;""))="NO"),IF(ISNUMBER(Datos!J619),AND(OR(J$1005="",Datos!J619&gt;=J$1005),OR(J$1006="",Datos!J619&lt;=J$1006)),FALSE),TRUE))))</f>
        <v>0.0</v>
      </c>
      <c r="K619">
        <f>IF(Datos!K619="",0,IF(AND(K$1008&lt;&gt;"",Datos!K619=K$1008),0,IF(K$1004=0,0,1-CHOOSE(K$1004,IF(ISNUMBER(Datos!K619),AND(OR(K$1005="",Datos!K619&gt;=K$1005),OR(K$1006="",Datos!K619&lt;=K$1006)),FALSE),IF(ISNUMBER(Datos!K619),AND(Datos!K619=INT(Datos!K619),AND(OR(K$1005="",Datos!K619&gt;=K$1005),OR(K$1006="",Datos!K619&lt;=K$1006))),FALSE),OR(ISNUMBER(FIND(";"&amp;UPPER(TRIM(Datos!K619&amp;""))&amp;"=",K$1007)),ISNUMBER(FIND(";"&amp;UPPER(TRIM(Datos!K619&amp;""))&amp;";",K$1007))),OR(UPPER(TRIM(Datos!K619&amp;""))="SÍ",UPPER(TRIM(Datos!K619&amp;""))="SI",UPPER(TRIM(Datos!K619&amp;""))="NO"),IF(ISNUMBER(Datos!K619),AND(OR(K$1005="",Datos!K619&gt;=K$1005),OR(K$1006="",Datos!K619&lt;=K$1006)),FALSE),TRUE))))</f>
        <v>0.0</v>
      </c>
      <c r="L619">
        <f>IF(Datos!L619="",0,IF(AND(L$1008&lt;&gt;"",Datos!L619=L$1008),0,IF(L$1004=0,0,1-CHOOSE(L$1004,IF(ISNUMBER(Datos!L619),AND(OR(L$1005="",Datos!L619&gt;=L$1005),OR(L$1006="",Datos!L619&lt;=L$1006)),FALSE),IF(ISNUMBER(Datos!L619),AND(Datos!L619=INT(Datos!L619),AND(OR(L$1005="",Datos!L619&gt;=L$1005),OR(L$1006="",Datos!L619&lt;=L$1006))),FALSE),OR(ISNUMBER(FIND(";"&amp;UPPER(TRIM(Datos!L619&amp;""))&amp;"=",L$1007)),ISNUMBER(FIND(";"&amp;UPPER(TRIM(Datos!L619&amp;""))&amp;";",L$1007))),OR(UPPER(TRIM(Datos!L619&amp;""))="SÍ",UPPER(TRIM(Datos!L619&amp;""))="SI",UPPER(TRIM(Datos!L619&amp;""))="NO"),IF(ISNUMBER(Datos!L619),AND(OR(L$1005="",Datos!L619&gt;=L$1005),OR(L$1006="",Datos!L619&lt;=L$1006)),FALSE),TRUE))))</f>
        <v>0.0</v>
      </c>
      <c r="M619">
        <f>IF(Datos!M619="",0,IF(AND(M$1008&lt;&gt;"",Datos!M619=M$1008),0,IF(M$1004=0,0,1-CHOOSE(M$1004,IF(ISNUMBER(Datos!M619),AND(OR(M$1005="",Datos!M619&gt;=M$1005),OR(M$1006="",Datos!M619&lt;=M$1006)),FALSE),IF(ISNUMBER(Datos!M619),AND(Datos!M619=INT(Datos!M619),AND(OR(M$1005="",Datos!M619&gt;=M$1005),OR(M$1006="",Datos!M619&lt;=M$1006))),FALSE),OR(ISNUMBER(FIND(";"&amp;UPPER(TRIM(Datos!M619&amp;""))&amp;"=",M$1007)),ISNUMBER(FIND(";"&amp;UPPER(TRIM(Datos!M619&amp;""))&amp;";",M$1007))),OR(UPPER(TRIM(Datos!M619&amp;""))="SÍ",UPPER(TRIM(Datos!M619&amp;""))="SI",UPPER(TRIM(Datos!M619&amp;""))="NO"),IF(ISNUMBER(Datos!M619),AND(OR(M$1005="",Datos!M619&gt;=M$1005),OR(M$1006="",Datos!M619&lt;=M$1006)),FALSE),TRUE))))</f>
        <v>0.0</v>
      </c>
      <c r="N619">
        <f>IF(Datos!N619="",0,IF(AND(N$1008&lt;&gt;"",Datos!N619=N$1008),0,IF(N$1004=0,0,1-CHOOSE(N$1004,IF(ISNUMBER(Datos!N619),AND(OR(N$1005="",Datos!N619&gt;=N$1005),OR(N$1006="",Datos!N619&lt;=N$1006)),FALSE),IF(ISNUMBER(Datos!N619),AND(Datos!N619=INT(Datos!N619),AND(OR(N$1005="",Datos!N619&gt;=N$1005),OR(N$1006="",Datos!N619&lt;=N$1006))),FALSE),OR(ISNUMBER(FIND(";"&amp;UPPER(TRIM(Datos!N619&amp;""))&amp;"=",N$1007)),ISNUMBER(FIND(";"&amp;UPPER(TRIM(Datos!N619&amp;""))&amp;";",N$1007))),OR(UPPER(TRIM(Datos!N619&amp;""))="SÍ",UPPER(TRIM(Datos!N619&amp;""))="SI",UPPER(TRIM(Datos!N619&amp;""))="NO"),IF(ISNUMBER(Datos!N619),AND(OR(N$1005="",Datos!N619&gt;=N$1005),OR(N$1006="",Datos!N619&lt;=N$1006)),FALSE),TRUE))))</f>
        <v>0.0</v>
      </c>
      <c r="O619">
        <f>IF(Datos!O619="",0,IF(AND(O$1008&lt;&gt;"",Datos!O619=O$1008),0,IF(O$1004=0,0,1-CHOOSE(O$1004,IF(ISNUMBER(Datos!O619),AND(OR(O$1005="",Datos!O619&gt;=O$1005),OR(O$1006="",Datos!O619&lt;=O$1006)),FALSE),IF(ISNUMBER(Datos!O619),AND(Datos!O619=INT(Datos!O619),AND(OR(O$1005="",Datos!O619&gt;=O$1005),OR(O$1006="",Datos!O619&lt;=O$1006))),FALSE),OR(ISNUMBER(FIND(";"&amp;UPPER(TRIM(Datos!O619&amp;""))&amp;"=",O$1007)),ISNUMBER(FIND(";"&amp;UPPER(TRIM(Datos!O619&amp;""))&amp;";",O$1007))),OR(UPPER(TRIM(Datos!O619&amp;""))="SÍ",UPPER(TRIM(Datos!O619&amp;""))="SI",UPPER(TRIM(Datos!O619&amp;""))="NO"),IF(ISNUMBER(Datos!O619),AND(OR(O$1005="",Datos!O619&gt;=O$1005),OR(O$1006="",Datos!O619&lt;=O$1006)),FALSE),TRUE))))</f>
        <v>0.0</v>
      </c>
      <c r="P619">
        <f>IF(Datos!P619="",0,IF(AND(P$1008&lt;&gt;"",Datos!P619=P$1008),0,IF(P$1004=0,0,1-CHOOSE(P$1004,IF(ISNUMBER(Datos!P619),AND(OR(P$1005="",Datos!P619&gt;=P$1005),OR(P$1006="",Datos!P619&lt;=P$1006)),FALSE),IF(ISNUMBER(Datos!P619),AND(Datos!P619=INT(Datos!P619),AND(OR(P$1005="",Datos!P619&gt;=P$1005),OR(P$1006="",Datos!P619&lt;=P$1006))),FALSE),OR(ISNUMBER(FIND(";"&amp;UPPER(TRIM(Datos!P619&amp;""))&amp;"=",P$1007)),ISNUMBER(FIND(";"&amp;UPPER(TRIM(Datos!P619&amp;""))&amp;";",P$1007))),OR(UPPER(TRIM(Datos!P619&amp;""))="SÍ",UPPER(TRIM(Datos!P619&amp;""))="SI",UPPER(TRIM(Datos!P619&amp;""))="NO"),IF(ISNUMBER(Datos!P619),AND(OR(P$1005="",Datos!P619&gt;=P$1005),OR(P$1006="",Datos!P619&lt;=P$1006)),FALSE),TRUE))))</f>
        <v>0.0</v>
      </c>
      <c r="Q619">
        <f>IF(Datos!Q619="",0,IF(AND(Q$1008&lt;&gt;"",Datos!Q619=Q$1008),0,IF(Q$1004=0,0,1-CHOOSE(Q$1004,IF(ISNUMBER(Datos!Q619),AND(OR(Q$1005="",Datos!Q619&gt;=Q$1005),OR(Q$1006="",Datos!Q619&lt;=Q$1006)),FALSE),IF(ISNUMBER(Datos!Q619),AND(Datos!Q619=INT(Datos!Q619),AND(OR(Q$1005="",Datos!Q619&gt;=Q$1005),OR(Q$1006="",Datos!Q619&lt;=Q$1006))),FALSE),OR(ISNUMBER(FIND(";"&amp;UPPER(TRIM(Datos!Q619&amp;""))&amp;"=",Q$1007)),ISNUMBER(FIND(";"&amp;UPPER(TRIM(Datos!Q619&amp;""))&amp;";",Q$1007))),OR(UPPER(TRIM(Datos!Q619&amp;""))="SÍ",UPPER(TRIM(Datos!Q619&amp;""))="SI",UPPER(TRIM(Datos!Q619&amp;""))="NO"),IF(ISNUMBER(Datos!Q619),AND(OR(Q$1005="",Datos!Q619&gt;=Q$1005),OR(Q$1006="",Datos!Q619&lt;=Q$1006)),FALSE),TRUE))))</f>
        <v>0.0</v>
      </c>
      <c r="R619">
        <f>IF(Datos!R619="",0,IF(AND(R$1008&lt;&gt;"",Datos!R619=R$1008),0,IF(R$1004=0,0,1-CHOOSE(R$1004,IF(ISNUMBER(Datos!R619),AND(OR(R$1005="",Datos!R619&gt;=R$1005),OR(R$1006="",Datos!R619&lt;=R$1006)),FALSE),IF(ISNUMBER(Datos!R619),AND(Datos!R619=INT(Datos!R619),AND(OR(R$1005="",Datos!R619&gt;=R$1005),OR(R$1006="",Datos!R619&lt;=R$1006))),FALSE),OR(ISNUMBER(FIND(";"&amp;UPPER(TRIM(Datos!R619&amp;""))&amp;"=",R$1007)),ISNUMBER(FIND(";"&amp;UPPER(TRIM(Datos!R619&amp;""))&amp;";",R$1007))),OR(UPPER(TRIM(Datos!R619&amp;""))="SÍ",UPPER(TRIM(Datos!R619&amp;""))="SI",UPPER(TRIM(Datos!R619&amp;""))="NO"),IF(ISNUMBER(Datos!R619),AND(OR(R$1005="",Datos!R619&gt;=R$1005),OR(R$1006="",Datos!R619&lt;=R$1006)),FALSE),TRUE))))</f>
        <v>0.0</v>
      </c>
      <c r="S619">
        <f>IF(Datos!S619="",0,IF(AND(S$1008&lt;&gt;"",Datos!S619=S$1008),0,IF(S$1004=0,0,1-CHOOSE(S$1004,IF(ISNUMBER(Datos!S619),AND(OR(S$1005="",Datos!S619&gt;=S$1005),OR(S$1006="",Datos!S619&lt;=S$1006)),FALSE),IF(ISNUMBER(Datos!S619),AND(Datos!S619=INT(Datos!S619),AND(OR(S$1005="",Datos!S619&gt;=S$1005),OR(S$1006="",Datos!S619&lt;=S$1006))),FALSE),OR(ISNUMBER(FIND(";"&amp;UPPER(TRIM(Datos!S619&amp;""))&amp;"=",S$1007)),ISNUMBER(FIND(";"&amp;UPPER(TRIM(Datos!S619&amp;""))&amp;";",S$1007))),OR(UPPER(TRIM(Datos!S619&amp;""))="SÍ",UPPER(TRIM(Datos!S619&amp;""))="SI",UPPER(TRIM(Datos!S619&amp;""))="NO"),IF(ISNUMBER(Datos!S619),AND(OR(S$1005="",Datos!S619&gt;=S$1005),OR(S$1006="",Datos!S619&lt;=S$1006)),FALSE),TRUE))))</f>
        <v>0.0</v>
      </c>
      <c r="T619">
        <f>IF(Datos!T619="",0,IF(AND(T$1008&lt;&gt;"",Datos!T619=T$1008),0,IF(T$1004=0,0,1-CHOOSE(T$1004,IF(ISNUMBER(Datos!T619),AND(OR(T$1005="",Datos!T619&gt;=T$1005),OR(T$1006="",Datos!T619&lt;=T$1006)),FALSE),IF(ISNUMBER(Datos!T619),AND(Datos!T619=INT(Datos!T619),AND(OR(T$1005="",Datos!T619&gt;=T$1005),OR(T$1006="",Datos!T619&lt;=T$1006))),FALSE),OR(ISNUMBER(FIND(";"&amp;UPPER(TRIM(Datos!T619&amp;""))&amp;"=",T$1007)),ISNUMBER(FIND(";"&amp;UPPER(TRIM(Datos!T619&amp;""))&amp;";",T$1007))),OR(UPPER(TRIM(Datos!T619&amp;""))="SÍ",UPPER(TRIM(Datos!T619&amp;""))="SI",UPPER(TRIM(Datos!T619&amp;""))="NO"),IF(ISNUMBER(Datos!T619),AND(OR(T$1005="",Datos!T619&gt;=T$1005),OR(T$1006="",Datos!T619&lt;=T$1006)),FALSE),TRUE))))</f>
        <v>0.0</v>
      </c>
      <c r="U619">
        <f>IF(Datos!U619="",0,IF(AND(U$1008&lt;&gt;"",Datos!U619=U$1008),0,IF(U$1004=0,0,1-CHOOSE(U$1004,IF(ISNUMBER(Datos!U619),AND(OR(U$1005="",Datos!U619&gt;=U$1005),OR(U$1006="",Datos!U619&lt;=U$1006)),FALSE),IF(ISNUMBER(Datos!U619),AND(Datos!U619=INT(Datos!U619),AND(OR(U$1005="",Datos!U619&gt;=U$1005),OR(U$1006="",Datos!U619&lt;=U$1006))),FALSE),OR(ISNUMBER(FIND(";"&amp;UPPER(TRIM(Datos!U619&amp;""))&amp;"=",U$1007)),ISNUMBER(FIND(";"&amp;UPPER(TRIM(Datos!U619&amp;""))&amp;";",U$1007))),OR(UPPER(TRIM(Datos!U619&amp;""))="SÍ",UPPER(TRIM(Datos!U619&amp;""))="SI",UPPER(TRIM(Datos!U619&amp;""))="NO"),IF(ISNUMBER(Datos!U619),AND(OR(U$1005="",Datos!U619&gt;=U$1005),OR(U$1006="",Datos!U619&lt;=U$1006)),FALSE),TRUE))))</f>
        <v>0.0</v>
      </c>
      <c r="V619">
        <f>IF(Datos!V619="",0,IF(AND(V$1008&lt;&gt;"",Datos!V619=V$1008),0,IF(V$1004=0,0,1-CHOOSE(V$1004,IF(ISNUMBER(Datos!V619),AND(OR(V$1005="",Datos!V619&gt;=V$1005),OR(V$1006="",Datos!V619&lt;=V$1006)),FALSE),IF(ISNUMBER(Datos!V619),AND(Datos!V619=INT(Datos!V619),AND(OR(V$1005="",Datos!V619&gt;=V$1005),OR(V$1006="",Datos!V619&lt;=V$1006))),FALSE),OR(ISNUMBER(FIND(";"&amp;UPPER(TRIM(Datos!V619&amp;""))&amp;"=",V$1007)),ISNUMBER(FIND(";"&amp;UPPER(TRIM(Datos!V619&amp;""))&amp;";",V$1007))),OR(UPPER(TRIM(Datos!V619&amp;""))="SÍ",UPPER(TRIM(Datos!V619&amp;""))="SI",UPPER(TRIM(Datos!V619&amp;""))="NO"),IF(ISNUMBER(Datos!V619),AND(OR(V$1005="",Datos!V619&gt;=V$1005),OR(V$1006="",Datos!V619&lt;=V$1006)),FALSE),TRUE))))</f>
        <v>0.0</v>
      </c>
      <c r="W619">
        <f>IF(Datos!W619="",0,IF(AND(W$1008&lt;&gt;"",Datos!W619=W$1008),0,IF(W$1004=0,0,1-CHOOSE(W$1004,IF(ISNUMBER(Datos!W619),AND(OR(W$1005="",Datos!W619&gt;=W$1005),OR(W$1006="",Datos!W619&lt;=W$1006)),FALSE),IF(ISNUMBER(Datos!W619),AND(Datos!W619=INT(Datos!W619),AND(OR(W$1005="",Datos!W619&gt;=W$1005),OR(W$1006="",Datos!W619&lt;=W$1006))),FALSE),OR(ISNUMBER(FIND(";"&amp;UPPER(TRIM(Datos!W619&amp;""))&amp;"=",W$1007)),ISNUMBER(FIND(";"&amp;UPPER(TRIM(Datos!W619&amp;""))&amp;";",W$1007))),OR(UPPER(TRIM(Datos!W619&amp;""))="SÍ",UPPER(TRIM(Datos!W619&amp;""))="SI",UPPER(TRIM(Datos!W619&amp;""))="NO"),IF(ISNUMBER(Datos!W619),AND(OR(W$1005="",Datos!W619&gt;=W$1005),OR(W$1006="",Datos!W619&lt;=W$1006)),FALSE),TRUE))))</f>
        <v>0.0</v>
      </c>
      <c r="X619">
        <f>IF(Datos!X619="",0,IF(AND(X$1008&lt;&gt;"",Datos!X619=X$1008),0,IF(X$1004=0,0,1-CHOOSE(X$1004,IF(ISNUMBER(Datos!X619),AND(OR(X$1005="",Datos!X619&gt;=X$1005),OR(X$1006="",Datos!X619&lt;=X$1006)),FALSE),IF(ISNUMBER(Datos!X619),AND(Datos!X619=INT(Datos!X619),AND(OR(X$1005="",Datos!X619&gt;=X$1005),OR(X$1006="",Datos!X619&lt;=X$1006))),FALSE),OR(ISNUMBER(FIND(";"&amp;UPPER(TRIM(Datos!X619&amp;""))&amp;"=",X$1007)),ISNUMBER(FIND(";"&amp;UPPER(TRIM(Datos!X619&amp;""))&amp;";",X$1007))),OR(UPPER(TRIM(Datos!X619&amp;""))="SÍ",UPPER(TRIM(Datos!X619&amp;""))="SI",UPPER(TRIM(Datos!X619&amp;""))="NO"),IF(ISNUMBER(Datos!X619),AND(OR(X$1005="",Datos!X619&gt;=X$1005),OR(X$1006="",Datos!X619&lt;=X$1006)),FALSE),TRUE))))</f>
        <v>0.0</v>
      </c>
      <c r="Y619">
        <f>IF(Datos!Y619="",0,IF(AND(Y$1008&lt;&gt;"",Datos!Y619=Y$1008),0,IF(Y$1004=0,0,1-CHOOSE(Y$1004,IF(ISNUMBER(Datos!Y619),AND(OR(Y$1005="",Datos!Y619&gt;=Y$1005),OR(Y$1006="",Datos!Y619&lt;=Y$1006)),FALSE),IF(ISNUMBER(Datos!Y619),AND(Datos!Y619=INT(Datos!Y619),AND(OR(Y$1005="",Datos!Y619&gt;=Y$1005),OR(Y$1006="",Datos!Y619&lt;=Y$1006))),FALSE),OR(ISNUMBER(FIND(";"&amp;UPPER(TRIM(Datos!Y619&amp;""))&amp;"=",Y$1007)),ISNUMBER(FIND(";"&amp;UPPER(TRIM(Datos!Y619&amp;""))&amp;";",Y$1007))),OR(UPPER(TRIM(Datos!Y619&amp;""))="SÍ",UPPER(TRIM(Datos!Y619&amp;""))="SI",UPPER(TRIM(Datos!Y619&amp;""))="NO"),IF(ISNUMBER(Datos!Y619),AND(OR(Y$1005="",Datos!Y619&gt;=Y$1005),OR(Y$1006="",Datos!Y619&lt;=Y$1006)),FALSE),TRUE))))</f>
        <v>0.0</v>
      </c>
      <c r="Z619">
        <f>IF(Datos!Z619="",0,IF(AND(Z$1008&lt;&gt;"",Datos!Z619=Z$1008),0,IF(Z$1004=0,0,1-CHOOSE(Z$1004,IF(ISNUMBER(Datos!Z619),AND(OR(Z$1005="",Datos!Z619&gt;=Z$1005),OR(Z$1006="",Datos!Z619&lt;=Z$1006)),FALSE),IF(ISNUMBER(Datos!Z619),AND(Datos!Z619=INT(Datos!Z619),AND(OR(Z$1005="",Datos!Z619&gt;=Z$1005),OR(Z$1006="",Datos!Z619&lt;=Z$1006))),FALSE),OR(ISNUMBER(FIND(";"&amp;UPPER(TRIM(Datos!Z619&amp;""))&amp;"=",Z$1007)),ISNUMBER(FIND(";"&amp;UPPER(TRIM(Datos!Z619&amp;""))&amp;";",Z$1007))),OR(UPPER(TRIM(Datos!Z619&amp;""))="SÍ",UPPER(TRIM(Datos!Z619&amp;""))="SI",UPPER(TRIM(Datos!Z619&amp;""))="NO"),IF(ISNUMBER(Datos!Z619),AND(OR(Z$1005="",Datos!Z619&gt;=Z$1005),OR(Z$1006="",Datos!Z619&lt;=Z$1006)),FALSE),TRUE))))</f>
        <v>0.0</v>
      </c>
      <c r="AA619">
        <f>IF(Datos!AA619="",0,IF(AND(AA$1008&lt;&gt;"",Datos!AA619=AA$1008),0,IF(AA$1004=0,0,1-CHOOSE(AA$1004,IF(ISNUMBER(Datos!AA619),AND(OR(AA$1005="",Datos!AA619&gt;=AA$1005),OR(AA$1006="",Datos!AA619&lt;=AA$1006)),FALSE),IF(ISNUMBER(Datos!AA619),AND(Datos!AA619=INT(Datos!AA619),AND(OR(AA$1005="",Datos!AA619&gt;=AA$1005),OR(AA$1006="",Datos!AA619&lt;=AA$1006))),FALSE),OR(ISNUMBER(FIND(";"&amp;UPPER(TRIM(Datos!AA619&amp;""))&amp;"=",AA$1007)),ISNUMBER(FIND(";"&amp;UPPER(TRIM(Datos!AA619&amp;""))&amp;";",AA$1007))),OR(UPPER(TRIM(Datos!AA619&amp;""))="SÍ",UPPER(TRIM(Datos!AA619&amp;""))="SI",UPPER(TRIM(Datos!AA619&amp;""))="NO"),IF(ISNUMBER(Datos!AA619),AND(OR(AA$1005="",Datos!AA619&gt;=AA$1005),OR(AA$1006="",Datos!AA619&lt;=AA$1006)),FALSE),TRUE))))</f>
        <v>0.0</v>
      </c>
      <c r="AB619">
        <f>IF(Datos!AB619="",0,IF(AND(AB$1008&lt;&gt;"",Datos!AB619=AB$1008),0,IF(AB$1004=0,0,1-CHOOSE(AB$1004,IF(ISNUMBER(Datos!AB619),AND(OR(AB$1005="",Datos!AB619&gt;=AB$1005),OR(AB$1006="",Datos!AB619&lt;=AB$1006)),FALSE),IF(ISNUMBER(Datos!AB619),AND(Datos!AB619=INT(Datos!AB619),AND(OR(AB$1005="",Datos!AB619&gt;=AB$1005),OR(AB$1006="",Datos!AB619&lt;=AB$1006))),FALSE),OR(ISNUMBER(FIND(";"&amp;UPPER(TRIM(Datos!AB619&amp;""))&amp;"=",AB$1007)),ISNUMBER(FIND(";"&amp;UPPER(TRIM(Datos!AB619&amp;""))&amp;";",AB$1007))),OR(UPPER(TRIM(Datos!AB619&amp;""))="SÍ",UPPER(TRIM(Datos!AB619&amp;""))="SI",UPPER(TRIM(Datos!AB619&amp;""))="NO"),IF(ISNUMBER(Datos!AB619),AND(OR(AB$1005="",Datos!AB619&gt;=AB$1005),OR(AB$1006="",Datos!AB619&lt;=AB$1006)),FALSE),TRUE))))</f>
        <v>0.0</v>
      </c>
      <c r="AC619">
        <f>IF(Datos!AC619="",0,IF(AND(AC$1008&lt;&gt;"",Datos!AC619=AC$1008),0,IF(AC$1004=0,0,1-CHOOSE(AC$1004,IF(ISNUMBER(Datos!AC619),AND(OR(AC$1005="",Datos!AC619&gt;=AC$1005),OR(AC$1006="",Datos!AC619&lt;=AC$1006)),FALSE),IF(ISNUMBER(Datos!AC619),AND(Datos!AC619=INT(Datos!AC619),AND(OR(AC$1005="",Datos!AC619&gt;=AC$1005),OR(AC$1006="",Datos!AC619&lt;=AC$1006))),FALSE),OR(ISNUMBER(FIND(";"&amp;UPPER(TRIM(Datos!AC619&amp;""))&amp;"=",AC$1007)),ISNUMBER(FIND(";"&amp;UPPER(TRIM(Datos!AC619&amp;""))&amp;";",AC$1007))),OR(UPPER(TRIM(Datos!AC619&amp;""))="SÍ",UPPER(TRIM(Datos!AC619&amp;""))="SI",UPPER(TRIM(Datos!AC619&amp;""))="NO"),IF(ISNUMBER(Datos!AC619),AND(OR(AC$1005="",Datos!AC619&gt;=AC$1005),OR(AC$1006="",Datos!AC619&lt;=AC$1006)),FALSE),TRUE))))</f>
        <v>0.0</v>
      </c>
      <c r="AD619">
        <f>IF(Datos!AD619="",0,IF(AND(AD$1008&lt;&gt;"",Datos!AD619=AD$1008),0,IF(AD$1004=0,0,1-CHOOSE(AD$1004,IF(ISNUMBER(Datos!AD619),AND(OR(AD$1005="",Datos!AD619&gt;=AD$1005),OR(AD$1006="",Datos!AD619&lt;=AD$1006)),FALSE),IF(ISNUMBER(Datos!AD619),AND(Datos!AD619=INT(Datos!AD619),AND(OR(AD$1005="",Datos!AD619&gt;=AD$1005),OR(AD$1006="",Datos!AD619&lt;=AD$1006))),FALSE),OR(ISNUMBER(FIND(";"&amp;UPPER(TRIM(Datos!AD619&amp;""))&amp;"=",AD$1007)),ISNUMBER(FIND(";"&amp;UPPER(TRIM(Datos!AD619&amp;""))&amp;";",AD$1007))),OR(UPPER(TRIM(Datos!AD619&amp;""))="SÍ",UPPER(TRIM(Datos!AD619&amp;""))="SI",UPPER(TRIM(Datos!AD619&amp;""))="NO"),IF(ISNUMBER(Datos!AD619),AND(OR(AD$1005="",Datos!AD619&gt;=AD$1005),OR(AD$1006="",Datos!AD619&lt;=AD$1006)),FALSE),TRUE))))</f>
        <v>0.0</v>
      </c>
      <c r="AE619">
        <f>IF(Datos!AE619="",0,IF(AND(AE$1008&lt;&gt;"",Datos!AE619=AE$1008),0,IF(AE$1004=0,0,1-CHOOSE(AE$1004,IF(ISNUMBER(Datos!AE619),AND(OR(AE$1005="",Datos!AE619&gt;=AE$1005),OR(AE$1006="",Datos!AE619&lt;=AE$1006)),FALSE),IF(ISNUMBER(Datos!AE619),AND(Datos!AE619=INT(Datos!AE619),AND(OR(AE$1005="",Datos!AE619&gt;=AE$1005),OR(AE$1006="",Datos!AE619&lt;=AE$1006))),FALSE),OR(ISNUMBER(FIND(";"&amp;UPPER(TRIM(Datos!AE619&amp;""))&amp;"=",AE$1007)),ISNUMBER(FIND(";"&amp;UPPER(TRIM(Datos!AE619&amp;""))&amp;";",AE$1007))),OR(UPPER(TRIM(Datos!AE619&amp;""))="SÍ",UPPER(TRIM(Datos!AE619&amp;""))="SI",UPPER(TRIM(Datos!AE619&amp;""))="NO"),IF(ISNUMBER(Datos!AE619),AND(OR(AE$1005="",Datos!AE619&gt;=AE$1005),OR(AE$1006="",Datos!AE619&lt;=AE$1006)),FALSE),TRUE))))</f>
        <v>0.0</v>
      </c>
    </row>
    <row r="620" spans="2:31">
      <c r="B620">
        <f>IF(Datos!B620="",0,IF(AND(B$1008&lt;&gt;"",Datos!B620=B$1008),0,IF(B$1004=0,0,1-CHOOSE(B$1004,IF(ISNUMBER(Datos!B620),AND(OR(B$1005="",Datos!B620&gt;=B$1005),OR(B$1006="",Datos!B620&lt;=B$1006)),FALSE),IF(ISNUMBER(Datos!B620),AND(Datos!B620=INT(Datos!B620),AND(OR(B$1005="",Datos!B620&gt;=B$1005),OR(B$1006="",Datos!B620&lt;=B$1006))),FALSE),OR(ISNUMBER(FIND(";"&amp;UPPER(TRIM(Datos!B620&amp;""))&amp;"=",B$1007)),ISNUMBER(FIND(";"&amp;UPPER(TRIM(Datos!B620&amp;""))&amp;";",B$1007))),OR(UPPER(TRIM(Datos!B620&amp;""))="SÍ",UPPER(TRIM(Datos!B620&amp;""))="SI",UPPER(TRIM(Datos!B620&amp;""))="NO"),IF(ISNUMBER(Datos!B620),AND(OR(B$1005="",Datos!B620&gt;=B$1005),OR(B$1006="",Datos!B620&lt;=B$1006)),FALSE),TRUE))))</f>
        <v>0.0</v>
      </c>
      <c r="C620">
        <f>IF(Datos!C620="",0,IF(AND(C$1008&lt;&gt;"",Datos!C620=C$1008),0,IF(C$1004=0,0,1-CHOOSE(C$1004,IF(ISNUMBER(Datos!C620),AND(OR(C$1005="",Datos!C620&gt;=C$1005),OR(C$1006="",Datos!C620&lt;=C$1006)),FALSE),IF(ISNUMBER(Datos!C620),AND(Datos!C620=INT(Datos!C620),AND(OR(C$1005="",Datos!C620&gt;=C$1005),OR(C$1006="",Datos!C620&lt;=C$1006))),FALSE),OR(ISNUMBER(FIND(";"&amp;UPPER(TRIM(Datos!C620&amp;""))&amp;"=",C$1007)),ISNUMBER(FIND(";"&amp;UPPER(TRIM(Datos!C620&amp;""))&amp;";",C$1007))),OR(UPPER(TRIM(Datos!C620&amp;""))="SÍ",UPPER(TRIM(Datos!C620&amp;""))="SI",UPPER(TRIM(Datos!C620&amp;""))="NO"),IF(ISNUMBER(Datos!C620),AND(OR(C$1005="",Datos!C620&gt;=C$1005),OR(C$1006="",Datos!C620&lt;=C$1006)),FALSE),TRUE))))</f>
        <v>0.0</v>
      </c>
      <c r="D620">
        <f>IF(Datos!D620="",0,IF(AND(D$1008&lt;&gt;"",Datos!D620=D$1008),0,IF(D$1004=0,0,1-CHOOSE(D$1004,IF(ISNUMBER(Datos!D620),AND(OR(D$1005="",Datos!D620&gt;=D$1005),OR(D$1006="",Datos!D620&lt;=D$1006)),FALSE),IF(ISNUMBER(Datos!D620),AND(Datos!D620=INT(Datos!D620),AND(OR(D$1005="",Datos!D620&gt;=D$1005),OR(D$1006="",Datos!D620&lt;=D$1006))),FALSE),OR(ISNUMBER(FIND(";"&amp;UPPER(TRIM(Datos!D620&amp;""))&amp;"=",D$1007)),ISNUMBER(FIND(";"&amp;UPPER(TRIM(Datos!D620&amp;""))&amp;";",D$1007))),OR(UPPER(TRIM(Datos!D620&amp;""))="SÍ",UPPER(TRIM(Datos!D620&amp;""))="SI",UPPER(TRIM(Datos!D620&amp;""))="NO"),IF(ISNUMBER(Datos!D620),AND(OR(D$1005="",Datos!D620&gt;=D$1005),OR(D$1006="",Datos!D620&lt;=D$1006)),FALSE),TRUE))))</f>
        <v>0.0</v>
      </c>
      <c r="E620">
        <f>IF(Datos!E620="",0,IF(AND(E$1008&lt;&gt;"",Datos!E620=E$1008),0,IF(E$1004=0,0,1-CHOOSE(E$1004,IF(ISNUMBER(Datos!E620),AND(OR(E$1005="",Datos!E620&gt;=E$1005),OR(E$1006="",Datos!E620&lt;=E$1006)),FALSE),IF(ISNUMBER(Datos!E620),AND(Datos!E620=INT(Datos!E620),AND(OR(E$1005="",Datos!E620&gt;=E$1005),OR(E$1006="",Datos!E620&lt;=E$1006))),FALSE),OR(ISNUMBER(FIND(";"&amp;UPPER(TRIM(Datos!E620&amp;""))&amp;"=",E$1007)),ISNUMBER(FIND(";"&amp;UPPER(TRIM(Datos!E620&amp;""))&amp;";",E$1007))),OR(UPPER(TRIM(Datos!E620&amp;""))="SÍ",UPPER(TRIM(Datos!E620&amp;""))="SI",UPPER(TRIM(Datos!E620&amp;""))="NO"),IF(ISNUMBER(Datos!E620),AND(OR(E$1005="",Datos!E620&gt;=E$1005),OR(E$1006="",Datos!E620&lt;=E$1006)),FALSE),TRUE))))</f>
        <v>0.0</v>
      </c>
      <c r="F620">
        <f>IF(Datos!F620="",0,IF(AND(F$1008&lt;&gt;"",Datos!F620=F$1008),0,IF(F$1004=0,0,1-CHOOSE(F$1004,IF(ISNUMBER(Datos!F620),AND(OR(F$1005="",Datos!F620&gt;=F$1005),OR(F$1006="",Datos!F620&lt;=F$1006)),FALSE),IF(ISNUMBER(Datos!F620),AND(Datos!F620=INT(Datos!F620),AND(OR(F$1005="",Datos!F620&gt;=F$1005),OR(F$1006="",Datos!F620&lt;=F$1006))),FALSE),OR(ISNUMBER(FIND(";"&amp;UPPER(TRIM(Datos!F620&amp;""))&amp;"=",F$1007)),ISNUMBER(FIND(";"&amp;UPPER(TRIM(Datos!F620&amp;""))&amp;";",F$1007))),OR(UPPER(TRIM(Datos!F620&amp;""))="SÍ",UPPER(TRIM(Datos!F620&amp;""))="SI",UPPER(TRIM(Datos!F620&amp;""))="NO"),IF(ISNUMBER(Datos!F620),AND(OR(F$1005="",Datos!F620&gt;=F$1005),OR(F$1006="",Datos!F620&lt;=F$1006)),FALSE),TRUE))))</f>
        <v>0.0</v>
      </c>
      <c r="G620">
        <f>IF(Datos!G620="",0,IF(AND(G$1008&lt;&gt;"",Datos!G620=G$1008),0,IF(G$1004=0,0,1-CHOOSE(G$1004,IF(ISNUMBER(Datos!G620),AND(OR(G$1005="",Datos!G620&gt;=G$1005),OR(G$1006="",Datos!G620&lt;=G$1006)),FALSE),IF(ISNUMBER(Datos!G620),AND(Datos!G620=INT(Datos!G620),AND(OR(G$1005="",Datos!G620&gt;=G$1005),OR(G$1006="",Datos!G620&lt;=G$1006))),FALSE),OR(ISNUMBER(FIND(";"&amp;UPPER(TRIM(Datos!G620&amp;""))&amp;"=",G$1007)),ISNUMBER(FIND(";"&amp;UPPER(TRIM(Datos!G620&amp;""))&amp;";",G$1007))),OR(UPPER(TRIM(Datos!G620&amp;""))="SÍ",UPPER(TRIM(Datos!G620&amp;""))="SI",UPPER(TRIM(Datos!G620&amp;""))="NO"),IF(ISNUMBER(Datos!G620),AND(OR(G$1005="",Datos!G620&gt;=G$1005),OR(G$1006="",Datos!G620&lt;=G$1006)),FALSE),TRUE))))</f>
        <v>0.0</v>
      </c>
      <c r="H620">
        <f>IF(Datos!H620="",0,IF(AND(H$1008&lt;&gt;"",Datos!H620=H$1008),0,IF(H$1004=0,0,1-CHOOSE(H$1004,IF(ISNUMBER(Datos!H620),AND(OR(H$1005="",Datos!H620&gt;=H$1005),OR(H$1006="",Datos!H620&lt;=H$1006)),FALSE),IF(ISNUMBER(Datos!H620),AND(Datos!H620=INT(Datos!H620),AND(OR(H$1005="",Datos!H620&gt;=H$1005),OR(H$1006="",Datos!H620&lt;=H$1006))),FALSE),OR(ISNUMBER(FIND(";"&amp;UPPER(TRIM(Datos!H620&amp;""))&amp;"=",H$1007)),ISNUMBER(FIND(";"&amp;UPPER(TRIM(Datos!H620&amp;""))&amp;";",H$1007))),OR(UPPER(TRIM(Datos!H620&amp;""))="SÍ",UPPER(TRIM(Datos!H620&amp;""))="SI",UPPER(TRIM(Datos!H620&amp;""))="NO"),IF(ISNUMBER(Datos!H620),AND(OR(H$1005="",Datos!H620&gt;=H$1005),OR(H$1006="",Datos!H620&lt;=H$1006)),FALSE),TRUE))))</f>
        <v>0.0</v>
      </c>
      <c r="I620">
        <f>IF(Datos!I620="",0,IF(AND(I$1008&lt;&gt;"",Datos!I620=I$1008),0,IF(I$1004=0,0,1-CHOOSE(I$1004,IF(ISNUMBER(Datos!I620),AND(OR(I$1005="",Datos!I620&gt;=I$1005),OR(I$1006="",Datos!I620&lt;=I$1006)),FALSE),IF(ISNUMBER(Datos!I620),AND(Datos!I620=INT(Datos!I620),AND(OR(I$1005="",Datos!I620&gt;=I$1005),OR(I$1006="",Datos!I620&lt;=I$1006))),FALSE),OR(ISNUMBER(FIND(";"&amp;UPPER(TRIM(Datos!I620&amp;""))&amp;"=",I$1007)),ISNUMBER(FIND(";"&amp;UPPER(TRIM(Datos!I620&amp;""))&amp;";",I$1007))),OR(UPPER(TRIM(Datos!I620&amp;""))="SÍ",UPPER(TRIM(Datos!I620&amp;""))="SI",UPPER(TRIM(Datos!I620&amp;""))="NO"),IF(ISNUMBER(Datos!I620),AND(OR(I$1005="",Datos!I620&gt;=I$1005),OR(I$1006="",Datos!I620&lt;=I$1006)),FALSE),TRUE))))</f>
        <v>0.0</v>
      </c>
      <c r="J620">
        <f>IF(Datos!J620="",0,IF(AND(J$1008&lt;&gt;"",Datos!J620=J$1008),0,IF(J$1004=0,0,1-CHOOSE(J$1004,IF(ISNUMBER(Datos!J620),AND(OR(J$1005="",Datos!J620&gt;=J$1005),OR(J$1006="",Datos!J620&lt;=J$1006)),FALSE),IF(ISNUMBER(Datos!J620),AND(Datos!J620=INT(Datos!J620),AND(OR(J$1005="",Datos!J620&gt;=J$1005),OR(J$1006="",Datos!J620&lt;=J$1006))),FALSE),OR(ISNUMBER(FIND(";"&amp;UPPER(TRIM(Datos!J620&amp;""))&amp;"=",J$1007)),ISNUMBER(FIND(";"&amp;UPPER(TRIM(Datos!J620&amp;""))&amp;";",J$1007))),OR(UPPER(TRIM(Datos!J620&amp;""))="SÍ",UPPER(TRIM(Datos!J620&amp;""))="SI",UPPER(TRIM(Datos!J620&amp;""))="NO"),IF(ISNUMBER(Datos!J620),AND(OR(J$1005="",Datos!J620&gt;=J$1005),OR(J$1006="",Datos!J620&lt;=J$1006)),FALSE),TRUE))))</f>
        <v>0.0</v>
      </c>
      <c r="K620">
        <f>IF(Datos!K620="",0,IF(AND(K$1008&lt;&gt;"",Datos!K620=K$1008),0,IF(K$1004=0,0,1-CHOOSE(K$1004,IF(ISNUMBER(Datos!K620),AND(OR(K$1005="",Datos!K620&gt;=K$1005),OR(K$1006="",Datos!K620&lt;=K$1006)),FALSE),IF(ISNUMBER(Datos!K620),AND(Datos!K620=INT(Datos!K620),AND(OR(K$1005="",Datos!K620&gt;=K$1005),OR(K$1006="",Datos!K620&lt;=K$1006))),FALSE),OR(ISNUMBER(FIND(";"&amp;UPPER(TRIM(Datos!K620&amp;""))&amp;"=",K$1007)),ISNUMBER(FIND(";"&amp;UPPER(TRIM(Datos!K620&amp;""))&amp;";",K$1007))),OR(UPPER(TRIM(Datos!K620&amp;""))="SÍ",UPPER(TRIM(Datos!K620&amp;""))="SI",UPPER(TRIM(Datos!K620&amp;""))="NO"),IF(ISNUMBER(Datos!K620),AND(OR(K$1005="",Datos!K620&gt;=K$1005),OR(K$1006="",Datos!K620&lt;=K$1006)),FALSE),TRUE))))</f>
        <v>0.0</v>
      </c>
      <c r="L620">
        <f>IF(Datos!L620="",0,IF(AND(L$1008&lt;&gt;"",Datos!L620=L$1008),0,IF(L$1004=0,0,1-CHOOSE(L$1004,IF(ISNUMBER(Datos!L620),AND(OR(L$1005="",Datos!L620&gt;=L$1005),OR(L$1006="",Datos!L620&lt;=L$1006)),FALSE),IF(ISNUMBER(Datos!L620),AND(Datos!L620=INT(Datos!L620),AND(OR(L$1005="",Datos!L620&gt;=L$1005),OR(L$1006="",Datos!L620&lt;=L$1006))),FALSE),OR(ISNUMBER(FIND(";"&amp;UPPER(TRIM(Datos!L620&amp;""))&amp;"=",L$1007)),ISNUMBER(FIND(";"&amp;UPPER(TRIM(Datos!L620&amp;""))&amp;";",L$1007))),OR(UPPER(TRIM(Datos!L620&amp;""))="SÍ",UPPER(TRIM(Datos!L620&amp;""))="SI",UPPER(TRIM(Datos!L620&amp;""))="NO"),IF(ISNUMBER(Datos!L620),AND(OR(L$1005="",Datos!L620&gt;=L$1005),OR(L$1006="",Datos!L620&lt;=L$1006)),FALSE),TRUE))))</f>
        <v>0.0</v>
      </c>
      <c r="M620">
        <f>IF(Datos!M620="",0,IF(AND(M$1008&lt;&gt;"",Datos!M620=M$1008),0,IF(M$1004=0,0,1-CHOOSE(M$1004,IF(ISNUMBER(Datos!M620),AND(OR(M$1005="",Datos!M620&gt;=M$1005),OR(M$1006="",Datos!M620&lt;=M$1006)),FALSE),IF(ISNUMBER(Datos!M620),AND(Datos!M620=INT(Datos!M620),AND(OR(M$1005="",Datos!M620&gt;=M$1005),OR(M$1006="",Datos!M620&lt;=M$1006))),FALSE),OR(ISNUMBER(FIND(";"&amp;UPPER(TRIM(Datos!M620&amp;""))&amp;"=",M$1007)),ISNUMBER(FIND(";"&amp;UPPER(TRIM(Datos!M620&amp;""))&amp;";",M$1007))),OR(UPPER(TRIM(Datos!M620&amp;""))="SÍ",UPPER(TRIM(Datos!M620&amp;""))="SI",UPPER(TRIM(Datos!M620&amp;""))="NO"),IF(ISNUMBER(Datos!M620),AND(OR(M$1005="",Datos!M620&gt;=M$1005),OR(M$1006="",Datos!M620&lt;=M$1006)),FALSE),TRUE))))</f>
        <v>0.0</v>
      </c>
      <c r="N620">
        <f>IF(Datos!N620="",0,IF(AND(N$1008&lt;&gt;"",Datos!N620=N$1008),0,IF(N$1004=0,0,1-CHOOSE(N$1004,IF(ISNUMBER(Datos!N620),AND(OR(N$1005="",Datos!N620&gt;=N$1005),OR(N$1006="",Datos!N620&lt;=N$1006)),FALSE),IF(ISNUMBER(Datos!N620),AND(Datos!N620=INT(Datos!N620),AND(OR(N$1005="",Datos!N620&gt;=N$1005),OR(N$1006="",Datos!N620&lt;=N$1006))),FALSE),OR(ISNUMBER(FIND(";"&amp;UPPER(TRIM(Datos!N620&amp;""))&amp;"=",N$1007)),ISNUMBER(FIND(";"&amp;UPPER(TRIM(Datos!N620&amp;""))&amp;";",N$1007))),OR(UPPER(TRIM(Datos!N620&amp;""))="SÍ",UPPER(TRIM(Datos!N620&amp;""))="SI",UPPER(TRIM(Datos!N620&amp;""))="NO"),IF(ISNUMBER(Datos!N620),AND(OR(N$1005="",Datos!N620&gt;=N$1005),OR(N$1006="",Datos!N620&lt;=N$1006)),FALSE),TRUE))))</f>
        <v>0.0</v>
      </c>
      <c r="O620">
        <f>IF(Datos!O620="",0,IF(AND(O$1008&lt;&gt;"",Datos!O620=O$1008),0,IF(O$1004=0,0,1-CHOOSE(O$1004,IF(ISNUMBER(Datos!O620),AND(OR(O$1005="",Datos!O620&gt;=O$1005),OR(O$1006="",Datos!O620&lt;=O$1006)),FALSE),IF(ISNUMBER(Datos!O620),AND(Datos!O620=INT(Datos!O620),AND(OR(O$1005="",Datos!O620&gt;=O$1005),OR(O$1006="",Datos!O620&lt;=O$1006))),FALSE),OR(ISNUMBER(FIND(";"&amp;UPPER(TRIM(Datos!O620&amp;""))&amp;"=",O$1007)),ISNUMBER(FIND(";"&amp;UPPER(TRIM(Datos!O620&amp;""))&amp;";",O$1007))),OR(UPPER(TRIM(Datos!O620&amp;""))="SÍ",UPPER(TRIM(Datos!O620&amp;""))="SI",UPPER(TRIM(Datos!O620&amp;""))="NO"),IF(ISNUMBER(Datos!O620),AND(OR(O$1005="",Datos!O620&gt;=O$1005),OR(O$1006="",Datos!O620&lt;=O$1006)),FALSE),TRUE))))</f>
        <v>0.0</v>
      </c>
      <c r="P620">
        <f>IF(Datos!P620="",0,IF(AND(P$1008&lt;&gt;"",Datos!P620=P$1008),0,IF(P$1004=0,0,1-CHOOSE(P$1004,IF(ISNUMBER(Datos!P620),AND(OR(P$1005="",Datos!P620&gt;=P$1005),OR(P$1006="",Datos!P620&lt;=P$1006)),FALSE),IF(ISNUMBER(Datos!P620),AND(Datos!P620=INT(Datos!P620),AND(OR(P$1005="",Datos!P620&gt;=P$1005),OR(P$1006="",Datos!P620&lt;=P$1006))),FALSE),OR(ISNUMBER(FIND(";"&amp;UPPER(TRIM(Datos!P620&amp;""))&amp;"=",P$1007)),ISNUMBER(FIND(";"&amp;UPPER(TRIM(Datos!P620&amp;""))&amp;";",P$1007))),OR(UPPER(TRIM(Datos!P620&amp;""))="SÍ",UPPER(TRIM(Datos!P620&amp;""))="SI",UPPER(TRIM(Datos!P620&amp;""))="NO"),IF(ISNUMBER(Datos!P620),AND(OR(P$1005="",Datos!P620&gt;=P$1005),OR(P$1006="",Datos!P620&lt;=P$1006)),FALSE),TRUE))))</f>
        <v>0.0</v>
      </c>
      <c r="Q620">
        <f>IF(Datos!Q620="",0,IF(AND(Q$1008&lt;&gt;"",Datos!Q620=Q$1008),0,IF(Q$1004=0,0,1-CHOOSE(Q$1004,IF(ISNUMBER(Datos!Q620),AND(OR(Q$1005="",Datos!Q620&gt;=Q$1005),OR(Q$1006="",Datos!Q620&lt;=Q$1006)),FALSE),IF(ISNUMBER(Datos!Q620),AND(Datos!Q620=INT(Datos!Q620),AND(OR(Q$1005="",Datos!Q620&gt;=Q$1005),OR(Q$1006="",Datos!Q620&lt;=Q$1006))),FALSE),OR(ISNUMBER(FIND(";"&amp;UPPER(TRIM(Datos!Q620&amp;""))&amp;"=",Q$1007)),ISNUMBER(FIND(";"&amp;UPPER(TRIM(Datos!Q620&amp;""))&amp;";",Q$1007))),OR(UPPER(TRIM(Datos!Q620&amp;""))="SÍ",UPPER(TRIM(Datos!Q620&amp;""))="SI",UPPER(TRIM(Datos!Q620&amp;""))="NO"),IF(ISNUMBER(Datos!Q620),AND(OR(Q$1005="",Datos!Q620&gt;=Q$1005),OR(Q$1006="",Datos!Q620&lt;=Q$1006)),FALSE),TRUE))))</f>
        <v>0.0</v>
      </c>
      <c r="R620">
        <f>IF(Datos!R620="",0,IF(AND(R$1008&lt;&gt;"",Datos!R620=R$1008),0,IF(R$1004=0,0,1-CHOOSE(R$1004,IF(ISNUMBER(Datos!R620),AND(OR(R$1005="",Datos!R620&gt;=R$1005),OR(R$1006="",Datos!R620&lt;=R$1006)),FALSE),IF(ISNUMBER(Datos!R620),AND(Datos!R620=INT(Datos!R620),AND(OR(R$1005="",Datos!R620&gt;=R$1005),OR(R$1006="",Datos!R620&lt;=R$1006))),FALSE),OR(ISNUMBER(FIND(";"&amp;UPPER(TRIM(Datos!R620&amp;""))&amp;"=",R$1007)),ISNUMBER(FIND(";"&amp;UPPER(TRIM(Datos!R620&amp;""))&amp;";",R$1007))),OR(UPPER(TRIM(Datos!R620&amp;""))="SÍ",UPPER(TRIM(Datos!R620&amp;""))="SI",UPPER(TRIM(Datos!R620&amp;""))="NO"),IF(ISNUMBER(Datos!R620),AND(OR(R$1005="",Datos!R620&gt;=R$1005),OR(R$1006="",Datos!R620&lt;=R$1006)),FALSE),TRUE))))</f>
        <v>0.0</v>
      </c>
      <c r="S620">
        <f>IF(Datos!S620="",0,IF(AND(S$1008&lt;&gt;"",Datos!S620=S$1008),0,IF(S$1004=0,0,1-CHOOSE(S$1004,IF(ISNUMBER(Datos!S620),AND(OR(S$1005="",Datos!S620&gt;=S$1005),OR(S$1006="",Datos!S620&lt;=S$1006)),FALSE),IF(ISNUMBER(Datos!S620),AND(Datos!S620=INT(Datos!S620),AND(OR(S$1005="",Datos!S620&gt;=S$1005),OR(S$1006="",Datos!S620&lt;=S$1006))),FALSE),OR(ISNUMBER(FIND(";"&amp;UPPER(TRIM(Datos!S620&amp;""))&amp;"=",S$1007)),ISNUMBER(FIND(";"&amp;UPPER(TRIM(Datos!S620&amp;""))&amp;";",S$1007))),OR(UPPER(TRIM(Datos!S620&amp;""))="SÍ",UPPER(TRIM(Datos!S620&amp;""))="SI",UPPER(TRIM(Datos!S620&amp;""))="NO"),IF(ISNUMBER(Datos!S620),AND(OR(S$1005="",Datos!S620&gt;=S$1005),OR(S$1006="",Datos!S620&lt;=S$1006)),FALSE),TRUE))))</f>
        <v>0.0</v>
      </c>
      <c r="T620">
        <f>IF(Datos!T620="",0,IF(AND(T$1008&lt;&gt;"",Datos!T620=T$1008),0,IF(T$1004=0,0,1-CHOOSE(T$1004,IF(ISNUMBER(Datos!T620),AND(OR(T$1005="",Datos!T620&gt;=T$1005),OR(T$1006="",Datos!T620&lt;=T$1006)),FALSE),IF(ISNUMBER(Datos!T620),AND(Datos!T620=INT(Datos!T620),AND(OR(T$1005="",Datos!T620&gt;=T$1005),OR(T$1006="",Datos!T620&lt;=T$1006))),FALSE),OR(ISNUMBER(FIND(";"&amp;UPPER(TRIM(Datos!T620&amp;""))&amp;"=",T$1007)),ISNUMBER(FIND(";"&amp;UPPER(TRIM(Datos!T620&amp;""))&amp;";",T$1007))),OR(UPPER(TRIM(Datos!T620&amp;""))="SÍ",UPPER(TRIM(Datos!T620&amp;""))="SI",UPPER(TRIM(Datos!T620&amp;""))="NO"),IF(ISNUMBER(Datos!T620),AND(OR(T$1005="",Datos!T620&gt;=T$1005),OR(T$1006="",Datos!T620&lt;=T$1006)),FALSE),TRUE))))</f>
        <v>0.0</v>
      </c>
      <c r="U620">
        <f>IF(Datos!U620="",0,IF(AND(U$1008&lt;&gt;"",Datos!U620=U$1008),0,IF(U$1004=0,0,1-CHOOSE(U$1004,IF(ISNUMBER(Datos!U620),AND(OR(U$1005="",Datos!U620&gt;=U$1005),OR(U$1006="",Datos!U620&lt;=U$1006)),FALSE),IF(ISNUMBER(Datos!U620),AND(Datos!U620=INT(Datos!U620),AND(OR(U$1005="",Datos!U620&gt;=U$1005),OR(U$1006="",Datos!U620&lt;=U$1006))),FALSE),OR(ISNUMBER(FIND(";"&amp;UPPER(TRIM(Datos!U620&amp;""))&amp;"=",U$1007)),ISNUMBER(FIND(";"&amp;UPPER(TRIM(Datos!U620&amp;""))&amp;";",U$1007))),OR(UPPER(TRIM(Datos!U620&amp;""))="SÍ",UPPER(TRIM(Datos!U620&amp;""))="SI",UPPER(TRIM(Datos!U620&amp;""))="NO"),IF(ISNUMBER(Datos!U620),AND(OR(U$1005="",Datos!U620&gt;=U$1005),OR(U$1006="",Datos!U620&lt;=U$1006)),FALSE),TRUE))))</f>
        <v>0.0</v>
      </c>
      <c r="V620">
        <f>IF(Datos!V620="",0,IF(AND(V$1008&lt;&gt;"",Datos!V620=V$1008),0,IF(V$1004=0,0,1-CHOOSE(V$1004,IF(ISNUMBER(Datos!V620),AND(OR(V$1005="",Datos!V620&gt;=V$1005),OR(V$1006="",Datos!V620&lt;=V$1006)),FALSE),IF(ISNUMBER(Datos!V620),AND(Datos!V620=INT(Datos!V620),AND(OR(V$1005="",Datos!V620&gt;=V$1005),OR(V$1006="",Datos!V620&lt;=V$1006))),FALSE),OR(ISNUMBER(FIND(";"&amp;UPPER(TRIM(Datos!V620&amp;""))&amp;"=",V$1007)),ISNUMBER(FIND(";"&amp;UPPER(TRIM(Datos!V620&amp;""))&amp;";",V$1007))),OR(UPPER(TRIM(Datos!V620&amp;""))="SÍ",UPPER(TRIM(Datos!V620&amp;""))="SI",UPPER(TRIM(Datos!V620&amp;""))="NO"),IF(ISNUMBER(Datos!V620),AND(OR(V$1005="",Datos!V620&gt;=V$1005),OR(V$1006="",Datos!V620&lt;=V$1006)),FALSE),TRUE))))</f>
        <v>0.0</v>
      </c>
      <c r="W620">
        <f>IF(Datos!W620="",0,IF(AND(W$1008&lt;&gt;"",Datos!W620=W$1008),0,IF(W$1004=0,0,1-CHOOSE(W$1004,IF(ISNUMBER(Datos!W620),AND(OR(W$1005="",Datos!W620&gt;=W$1005),OR(W$1006="",Datos!W620&lt;=W$1006)),FALSE),IF(ISNUMBER(Datos!W620),AND(Datos!W620=INT(Datos!W620),AND(OR(W$1005="",Datos!W620&gt;=W$1005),OR(W$1006="",Datos!W620&lt;=W$1006))),FALSE),OR(ISNUMBER(FIND(";"&amp;UPPER(TRIM(Datos!W620&amp;""))&amp;"=",W$1007)),ISNUMBER(FIND(";"&amp;UPPER(TRIM(Datos!W620&amp;""))&amp;";",W$1007))),OR(UPPER(TRIM(Datos!W620&amp;""))="SÍ",UPPER(TRIM(Datos!W620&amp;""))="SI",UPPER(TRIM(Datos!W620&amp;""))="NO"),IF(ISNUMBER(Datos!W620),AND(OR(W$1005="",Datos!W620&gt;=W$1005),OR(W$1006="",Datos!W620&lt;=W$1006)),FALSE),TRUE))))</f>
        <v>0.0</v>
      </c>
      <c r="X620">
        <f>IF(Datos!X620="",0,IF(AND(X$1008&lt;&gt;"",Datos!X620=X$1008),0,IF(X$1004=0,0,1-CHOOSE(X$1004,IF(ISNUMBER(Datos!X620),AND(OR(X$1005="",Datos!X620&gt;=X$1005),OR(X$1006="",Datos!X620&lt;=X$1006)),FALSE),IF(ISNUMBER(Datos!X620),AND(Datos!X620=INT(Datos!X620),AND(OR(X$1005="",Datos!X620&gt;=X$1005),OR(X$1006="",Datos!X620&lt;=X$1006))),FALSE),OR(ISNUMBER(FIND(";"&amp;UPPER(TRIM(Datos!X620&amp;""))&amp;"=",X$1007)),ISNUMBER(FIND(";"&amp;UPPER(TRIM(Datos!X620&amp;""))&amp;";",X$1007))),OR(UPPER(TRIM(Datos!X620&amp;""))="SÍ",UPPER(TRIM(Datos!X620&amp;""))="SI",UPPER(TRIM(Datos!X620&amp;""))="NO"),IF(ISNUMBER(Datos!X620),AND(OR(X$1005="",Datos!X620&gt;=X$1005),OR(X$1006="",Datos!X620&lt;=X$1006)),FALSE),TRUE))))</f>
        <v>0.0</v>
      </c>
      <c r="Y620">
        <f>IF(Datos!Y620="",0,IF(AND(Y$1008&lt;&gt;"",Datos!Y620=Y$1008),0,IF(Y$1004=0,0,1-CHOOSE(Y$1004,IF(ISNUMBER(Datos!Y620),AND(OR(Y$1005="",Datos!Y620&gt;=Y$1005),OR(Y$1006="",Datos!Y620&lt;=Y$1006)),FALSE),IF(ISNUMBER(Datos!Y620),AND(Datos!Y620=INT(Datos!Y620),AND(OR(Y$1005="",Datos!Y620&gt;=Y$1005),OR(Y$1006="",Datos!Y620&lt;=Y$1006))),FALSE),OR(ISNUMBER(FIND(";"&amp;UPPER(TRIM(Datos!Y620&amp;""))&amp;"=",Y$1007)),ISNUMBER(FIND(";"&amp;UPPER(TRIM(Datos!Y620&amp;""))&amp;";",Y$1007))),OR(UPPER(TRIM(Datos!Y620&amp;""))="SÍ",UPPER(TRIM(Datos!Y620&amp;""))="SI",UPPER(TRIM(Datos!Y620&amp;""))="NO"),IF(ISNUMBER(Datos!Y620),AND(OR(Y$1005="",Datos!Y620&gt;=Y$1005),OR(Y$1006="",Datos!Y620&lt;=Y$1006)),FALSE),TRUE))))</f>
        <v>0.0</v>
      </c>
      <c r="Z620">
        <f>IF(Datos!Z620="",0,IF(AND(Z$1008&lt;&gt;"",Datos!Z620=Z$1008),0,IF(Z$1004=0,0,1-CHOOSE(Z$1004,IF(ISNUMBER(Datos!Z620),AND(OR(Z$1005="",Datos!Z620&gt;=Z$1005),OR(Z$1006="",Datos!Z620&lt;=Z$1006)),FALSE),IF(ISNUMBER(Datos!Z620),AND(Datos!Z620=INT(Datos!Z620),AND(OR(Z$1005="",Datos!Z620&gt;=Z$1005),OR(Z$1006="",Datos!Z620&lt;=Z$1006))),FALSE),OR(ISNUMBER(FIND(";"&amp;UPPER(TRIM(Datos!Z620&amp;""))&amp;"=",Z$1007)),ISNUMBER(FIND(";"&amp;UPPER(TRIM(Datos!Z620&amp;""))&amp;";",Z$1007))),OR(UPPER(TRIM(Datos!Z620&amp;""))="SÍ",UPPER(TRIM(Datos!Z620&amp;""))="SI",UPPER(TRIM(Datos!Z620&amp;""))="NO"),IF(ISNUMBER(Datos!Z620),AND(OR(Z$1005="",Datos!Z620&gt;=Z$1005),OR(Z$1006="",Datos!Z620&lt;=Z$1006)),FALSE),TRUE))))</f>
        <v>0.0</v>
      </c>
      <c r="AA620">
        <f>IF(Datos!AA620="",0,IF(AND(AA$1008&lt;&gt;"",Datos!AA620=AA$1008),0,IF(AA$1004=0,0,1-CHOOSE(AA$1004,IF(ISNUMBER(Datos!AA620),AND(OR(AA$1005="",Datos!AA620&gt;=AA$1005),OR(AA$1006="",Datos!AA620&lt;=AA$1006)),FALSE),IF(ISNUMBER(Datos!AA620),AND(Datos!AA620=INT(Datos!AA620),AND(OR(AA$1005="",Datos!AA620&gt;=AA$1005),OR(AA$1006="",Datos!AA620&lt;=AA$1006))),FALSE),OR(ISNUMBER(FIND(";"&amp;UPPER(TRIM(Datos!AA620&amp;""))&amp;"=",AA$1007)),ISNUMBER(FIND(";"&amp;UPPER(TRIM(Datos!AA620&amp;""))&amp;";",AA$1007))),OR(UPPER(TRIM(Datos!AA620&amp;""))="SÍ",UPPER(TRIM(Datos!AA620&amp;""))="SI",UPPER(TRIM(Datos!AA620&amp;""))="NO"),IF(ISNUMBER(Datos!AA620),AND(OR(AA$1005="",Datos!AA620&gt;=AA$1005),OR(AA$1006="",Datos!AA620&lt;=AA$1006)),FALSE),TRUE))))</f>
        <v>0.0</v>
      </c>
      <c r="AB620">
        <f>IF(Datos!AB620="",0,IF(AND(AB$1008&lt;&gt;"",Datos!AB620=AB$1008),0,IF(AB$1004=0,0,1-CHOOSE(AB$1004,IF(ISNUMBER(Datos!AB620),AND(OR(AB$1005="",Datos!AB620&gt;=AB$1005),OR(AB$1006="",Datos!AB620&lt;=AB$1006)),FALSE),IF(ISNUMBER(Datos!AB620),AND(Datos!AB620=INT(Datos!AB620),AND(OR(AB$1005="",Datos!AB620&gt;=AB$1005),OR(AB$1006="",Datos!AB620&lt;=AB$1006))),FALSE),OR(ISNUMBER(FIND(";"&amp;UPPER(TRIM(Datos!AB620&amp;""))&amp;"=",AB$1007)),ISNUMBER(FIND(";"&amp;UPPER(TRIM(Datos!AB620&amp;""))&amp;";",AB$1007))),OR(UPPER(TRIM(Datos!AB620&amp;""))="SÍ",UPPER(TRIM(Datos!AB620&amp;""))="SI",UPPER(TRIM(Datos!AB620&amp;""))="NO"),IF(ISNUMBER(Datos!AB620),AND(OR(AB$1005="",Datos!AB620&gt;=AB$1005),OR(AB$1006="",Datos!AB620&lt;=AB$1006)),FALSE),TRUE))))</f>
        <v>0.0</v>
      </c>
      <c r="AC620">
        <f>IF(Datos!AC620="",0,IF(AND(AC$1008&lt;&gt;"",Datos!AC620=AC$1008),0,IF(AC$1004=0,0,1-CHOOSE(AC$1004,IF(ISNUMBER(Datos!AC620),AND(OR(AC$1005="",Datos!AC620&gt;=AC$1005),OR(AC$1006="",Datos!AC620&lt;=AC$1006)),FALSE),IF(ISNUMBER(Datos!AC620),AND(Datos!AC620=INT(Datos!AC620),AND(OR(AC$1005="",Datos!AC620&gt;=AC$1005),OR(AC$1006="",Datos!AC620&lt;=AC$1006))),FALSE),OR(ISNUMBER(FIND(";"&amp;UPPER(TRIM(Datos!AC620&amp;""))&amp;"=",AC$1007)),ISNUMBER(FIND(";"&amp;UPPER(TRIM(Datos!AC620&amp;""))&amp;";",AC$1007))),OR(UPPER(TRIM(Datos!AC620&amp;""))="SÍ",UPPER(TRIM(Datos!AC620&amp;""))="SI",UPPER(TRIM(Datos!AC620&amp;""))="NO"),IF(ISNUMBER(Datos!AC620),AND(OR(AC$1005="",Datos!AC620&gt;=AC$1005),OR(AC$1006="",Datos!AC620&lt;=AC$1006)),FALSE),TRUE))))</f>
        <v>0.0</v>
      </c>
      <c r="AD620">
        <f>IF(Datos!AD620="",0,IF(AND(AD$1008&lt;&gt;"",Datos!AD620=AD$1008),0,IF(AD$1004=0,0,1-CHOOSE(AD$1004,IF(ISNUMBER(Datos!AD620),AND(OR(AD$1005="",Datos!AD620&gt;=AD$1005),OR(AD$1006="",Datos!AD620&lt;=AD$1006)),FALSE),IF(ISNUMBER(Datos!AD620),AND(Datos!AD620=INT(Datos!AD620),AND(OR(AD$1005="",Datos!AD620&gt;=AD$1005),OR(AD$1006="",Datos!AD620&lt;=AD$1006))),FALSE),OR(ISNUMBER(FIND(";"&amp;UPPER(TRIM(Datos!AD620&amp;""))&amp;"=",AD$1007)),ISNUMBER(FIND(";"&amp;UPPER(TRIM(Datos!AD620&amp;""))&amp;";",AD$1007))),OR(UPPER(TRIM(Datos!AD620&amp;""))="SÍ",UPPER(TRIM(Datos!AD620&amp;""))="SI",UPPER(TRIM(Datos!AD620&amp;""))="NO"),IF(ISNUMBER(Datos!AD620),AND(OR(AD$1005="",Datos!AD620&gt;=AD$1005),OR(AD$1006="",Datos!AD620&lt;=AD$1006)),FALSE),TRUE))))</f>
        <v>0.0</v>
      </c>
      <c r="AE620">
        <f>IF(Datos!AE620="",0,IF(AND(AE$1008&lt;&gt;"",Datos!AE620=AE$1008),0,IF(AE$1004=0,0,1-CHOOSE(AE$1004,IF(ISNUMBER(Datos!AE620),AND(OR(AE$1005="",Datos!AE620&gt;=AE$1005),OR(AE$1006="",Datos!AE620&lt;=AE$1006)),FALSE),IF(ISNUMBER(Datos!AE620),AND(Datos!AE620=INT(Datos!AE620),AND(OR(AE$1005="",Datos!AE620&gt;=AE$1005),OR(AE$1006="",Datos!AE620&lt;=AE$1006))),FALSE),OR(ISNUMBER(FIND(";"&amp;UPPER(TRIM(Datos!AE620&amp;""))&amp;"=",AE$1007)),ISNUMBER(FIND(";"&amp;UPPER(TRIM(Datos!AE620&amp;""))&amp;";",AE$1007))),OR(UPPER(TRIM(Datos!AE620&amp;""))="SÍ",UPPER(TRIM(Datos!AE620&amp;""))="SI",UPPER(TRIM(Datos!AE620&amp;""))="NO"),IF(ISNUMBER(Datos!AE620),AND(OR(AE$1005="",Datos!AE620&gt;=AE$1005),OR(AE$1006="",Datos!AE620&lt;=AE$1006)),FALSE),TRUE))))</f>
        <v>0.0</v>
      </c>
    </row>
    <row r="621" spans="2:31">
      <c r="B621">
        <f>IF(Datos!B621="",0,IF(AND(B$1008&lt;&gt;"",Datos!B621=B$1008),0,IF(B$1004=0,0,1-CHOOSE(B$1004,IF(ISNUMBER(Datos!B621),AND(OR(B$1005="",Datos!B621&gt;=B$1005),OR(B$1006="",Datos!B621&lt;=B$1006)),FALSE),IF(ISNUMBER(Datos!B621),AND(Datos!B621=INT(Datos!B621),AND(OR(B$1005="",Datos!B621&gt;=B$1005),OR(B$1006="",Datos!B621&lt;=B$1006))),FALSE),OR(ISNUMBER(FIND(";"&amp;UPPER(TRIM(Datos!B621&amp;""))&amp;"=",B$1007)),ISNUMBER(FIND(";"&amp;UPPER(TRIM(Datos!B621&amp;""))&amp;";",B$1007))),OR(UPPER(TRIM(Datos!B621&amp;""))="SÍ",UPPER(TRIM(Datos!B621&amp;""))="SI",UPPER(TRIM(Datos!B621&amp;""))="NO"),IF(ISNUMBER(Datos!B621),AND(OR(B$1005="",Datos!B621&gt;=B$1005),OR(B$1006="",Datos!B621&lt;=B$1006)),FALSE),TRUE))))</f>
        <v>0.0</v>
      </c>
      <c r="C621">
        <f>IF(Datos!C621="",0,IF(AND(C$1008&lt;&gt;"",Datos!C621=C$1008),0,IF(C$1004=0,0,1-CHOOSE(C$1004,IF(ISNUMBER(Datos!C621),AND(OR(C$1005="",Datos!C621&gt;=C$1005),OR(C$1006="",Datos!C621&lt;=C$1006)),FALSE),IF(ISNUMBER(Datos!C621),AND(Datos!C621=INT(Datos!C621),AND(OR(C$1005="",Datos!C621&gt;=C$1005),OR(C$1006="",Datos!C621&lt;=C$1006))),FALSE),OR(ISNUMBER(FIND(";"&amp;UPPER(TRIM(Datos!C621&amp;""))&amp;"=",C$1007)),ISNUMBER(FIND(";"&amp;UPPER(TRIM(Datos!C621&amp;""))&amp;";",C$1007))),OR(UPPER(TRIM(Datos!C621&amp;""))="SÍ",UPPER(TRIM(Datos!C621&amp;""))="SI",UPPER(TRIM(Datos!C621&amp;""))="NO"),IF(ISNUMBER(Datos!C621),AND(OR(C$1005="",Datos!C621&gt;=C$1005),OR(C$1006="",Datos!C621&lt;=C$1006)),FALSE),TRUE))))</f>
        <v>0.0</v>
      </c>
      <c r="D621">
        <f>IF(Datos!D621="",0,IF(AND(D$1008&lt;&gt;"",Datos!D621=D$1008),0,IF(D$1004=0,0,1-CHOOSE(D$1004,IF(ISNUMBER(Datos!D621),AND(OR(D$1005="",Datos!D621&gt;=D$1005),OR(D$1006="",Datos!D621&lt;=D$1006)),FALSE),IF(ISNUMBER(Datos!D621),AND(Datos!D621=INT(Datos!D621),AND(OR(D$1005="",Datos!D621&gt;=D$1005),OR(D$1006="",Datos!D621&lt;=D$1006))),FALSE),OR(ISNUMBER(FIND(";"&amp;UPPER(TRIM(Datos!D621&amp;""))&amp;"=",D$1007)),ISNUMBER(FIND(";"&amp;UPPER(TRIM(Datos!D621&amp;""))&amp;";",D$1007))),OR(UPPER(TRIM(Datos!D621&amp;""))="SÍ",UPPER(TRIM(Datos!D621&amp;""))="SI",UPPER(TRIM(Datos!D621&amp;""))="NO"),IF(ISNUMBER(Datos!D621),AND(OR(D$1005="",Datos!D621&gt;=D$1005),OR(D$1006="",Datos!D621&lt;=D$1006)),FALSE),TRUE))))</f>
        <v>0.0</v>
      </c>
      <c r="E621">
        <f>IF(Datos!E621="",0,IF(AND(E$1008&lt;&gt;"",Datos!E621=E$1008),0,IF(E$1004=0,0,1-CHOOSE(E$1004,IF(ISNUMBER(Datos!E621),AND(OR(E$1005="",Datos!E621&gt;=E$1005),OR(E$1006="",Datos!E621&lt;=E$1006)),FALSE),IF(ISNUMBER(Datos!E621),AND(Datos!E621=INT(Datos!E621),AND(OR(E$1005="",Datos!E621&gt;=E$1005),OR(E$1006="",Datos!E621&lt;=E$1006))),FALSE),OR(ISNUMBER(FIND(";"&amp;UPPER(TRIM(Datos!E621&amp;""))&amp;"=",E$1007)),ISNUMBER(FIND(";"&amp;UPPER(TRIM(Datos!E621&amp;""))&amp;";",E$1007))),OR(UPPER(TRIM(Datos!E621&amp;""))="SÍ",UPPER(TRIM(Datos!E621&amp;""))="SI",UPPER(TRIM(Datos!E621&amp;""))="NO"),IF(ISNUMBER(Datos!E621),AND(OR(E$1005="",Datos!E621&gt;=E$1005),OR(E$1006="",Datos!E621&lt;=E$1006)),FALSE),TRUE))))</f>
        <v>0.0</v>
      </c>
      <c r="F621">
        <f>IF(Datos!F621="",0,IF(AND(F$1008&lt;&gt;"",Datos!F621=F$1008),0,IF(F$1004=0,0,1-CHOOSE(F$1004,IF(ISNUMBER(Datos!F621),AND(OR(F$1005="",Datos!F621&gt;=F$1005),OR(F$1006="",Datos!F621&lt;=F$1006)),FALSE),IF(ISNUMBER(Datos!F621),AND(Datos!F621=INT(Datos!F621),AND(OR(F$1005="",Datos!F621&gt;=F$1005),OR(F$1006="",Datos!F621&lt;=F$1006))),FALSE),OR(ISNUMBER(FIND(";"&amp;UPPER(TRIM(Datos!F621&amp;""))&amp;"=",F$1007)),ISNUMBER(FIND(";"&amp;UPPER(TRIM(Datos!F621&amp;""))&amp;";",F$1007))),OR(UPPER(TRIM(Datos!F621&amp;""))="SÍ",UPPER(TRIM(Datos!F621&amp;""))="SI",UPPER(TRIM(Datos!F621&amp;""))="NO"),IF(ISNUMBER(Datos!F621),AND(OR(F$1005="",Datos!F621&gt;=F$1005),OR(F$1006="",Datos!F621&lt;=F$1006)),FALSE),TRUE))))</f>
        <v>0.0</v>
      </c>
      <c r="G621">
        <f>IF(Datos!G621="",0,IF(AND(G$1008&lt;&gt;"",Datos!G621=G$1008),0,IF(G$1004=0,0,1-CHOOSE(G$1004,IF(ISNUMBER(Datos!G621),AND(OR(G$1005="",Datos!G621&gt;=G$1005),OR(G$1006="",Datos!G621&lt;=G$1006)),FALSE),IF(ISNUMBER(Datos!G621),AND(Datos!G621=INT(Datos!G621),AND(OR(G$1005="",Datos!G621&gt;=G$1005),OR(G$1006="",Datos!G621&lt;=G$1006))),FALSE),OR(ISNUMBER(FIND(";"&amp;UPPER(TRIM(Datos!G621&amp;""))&amp;"=",G$1007)),ISNUMBER(FIND(";"&amp;UPPER(TRIM(Datos!G621&amp;""))&amp;";",G$1007))),OR(UPPER(TRIM(Datos!G621&amp;""))="SÍ",UPPER(TRIM(Datos!G621&amp;""))="SI",UPPER(TRIM(Datos!G621&amp;""))="NO"),IF(ISNUMBER(Datos!G621),AND(OR(G$1005="",Datos!G621&gt;=G$1005),OR(G$1006="",Datos!G621&lt;=G$1006)),FALSE),TRUE))))</f>
        <v>0.0</v>
      </c>
      <c r="H621">
        <f>IF(Datos!H621="",0,IF(AND(H$1008&lt;&gt;"",Datos!H621=H$1008),0,IF(H$1004=0,0,1-CHOOSE(H$1004,IF(ISNUMBER(Datos!H621),AND(OR(H$1005="",Datos!H621&gt;=H$1005),OR(H$1006="",Datos!H621&lt;=H$1006)),FALSE),IF(ISNUMBER(Datos!H621),AND(Datos!H621=INT(Datos!H621),AND(OR(H$1005="",Datos!H621&gt;=H$1005),OR(H$1006="",Datos!H621&lt;=H$1006))),FALSE),OR(ISNUMBER(FIND(";"&amp;UPPER(TRIM(Datos!H621&amp;""))&amp;"=",H$1007)),ISNUMBER(FIND(";"&amp;UPPER(TRIM(Datos!H621&amp;""))&amp;";",H$1007))),OR(UPPER(TRIM(Datos!H621&amp;""))="SÍ",UPPER(TRIM(Datos!H621&amp;""))="SI",UPPER(TRIM(Datos!H621&amp;""))="NO"),IF(ISNUMBER(Datos!H621),AND(OR(H$1005="",Datos!H621&gt;=H$1005),OR(H$1006="",Datos!H621&lt;=H$1006)),FALSE),TRUE))))</f>
        <v>0.0</v>
      </c>
      <c r="I621">
        <f>IF(Datos!I621="",0,IF(AND(I$1008&lt;&gt;"",Datos!I621=I$1008),0,IF(I$1004=0,0,1-CHOOSE(I$1004,IF(ISNUMBER(Datos!I621),AND(OR(I$1005="",Datos!I621&gt;=I$1005),OR(I$1006="",Datos!I621&lt;=I$1006)),FALSE),IF(ISNUMBER(Datos!I621),AND(Datos!I621=INT(Datos!I621),AND(OR(I$1005="",Datos!I621&gt;=I$1005),OR(I$1006="",Datos!I621&lt;=I$1006))),FALSE),OR(ISNUMBER(FIND(";"&amp;UPPER(TRIM(Datos!I621&amp;""))&amp;"=",I$1007)),ISNUMBER(FIND(";"&amp;UPPER(TRIM(Datos!I621&amp;""))&amp;";",I$1007))),OR(UPPER(TRIM(Datos!I621&amp;""))="SÍ",UPPER(TRIM(Datos!I621&amp;""))="SI",UPPER(TRIM(Datos!I621&amp;""))="NO"),IF(ISNUMBER(Datos!I621),AND(OR(I$1005="",Datos!I621&gt;=I$1005),OR(I$1006="",Datos!I621&lt;=I$1006)),FALSE),TRUE))))</f>
        <v>0.0</v>
      </c>
      <c r="J621">
        <f>IF(Datos!J621="",0,IF(AND(J$1008&lt;&gt;"",Datos!J621=J$1008),0,IF(J$1004=0,0,1-CHOOSE(J$1004,IF(ISNUMBER(Datos!J621),AND(OR(J$1005="",Datos!J621&gt;=J$1005),OR(J$1006="",Datos!J621&lt;=J$1006)),FALSE),IF(ISNUMBER(Datos!J621),AND(Datos!J621=INT(Datos!J621),AND(OR(J$1005="",Datos!J621&gt;=J$1005),OR(J$1006="",Datos!J621&lt;=J$1006))),FALSE),OR(ISNUMBER(FIND(";"&amp;UPPER(TRIM(Datos!J621&amp;""))&amp;"=",J$1007)),ISNUMBER(FIND(";"&amp;UPPER(TRIM(Datos!J621&amp;""))&amp;";",J$1007))),OR(UPPER(TRIM(Datos!J621&amp;""))="SÍ",UPPER(TRIM(Datos!J621&amp;""))="SI",UPPER(TRIM(Datos!J621&amp;""))="NO"),IF(ISNUMBER(Datos!J621),AND(OR(J$1005="",Datos!J621&gt;=J$1005),OR(J$1006="",Datos!J621&lt;=J$1006)),FALSE),TRUE))))</f>
        <v>0.0</v>
      </c>
      <c r="K621">
        <f>IF(Datos!K621="",0,IF(AND(K$1008&lt;&gt;"",Datos!K621=K$1008),0,IF(K$1004=0,0,1-CHOOSE(K$1004,IF(ISNUMBER(Datos!K621),AND(OR(K$1005="",Datos!K621&gt;=K$1005),OR(K$1006="",Datos!K621&lt;=K$1006)),FALSE),IF(ISNUMBER(Datos!K621),AND(Datos!K621=INT(Datos!K621),AND(OR(K$1005="",Datos!K621&gt;=K$1005),OR(K$1006="",Datos!K621&lt;=K$1006))),FALSE),OR(ISNUMBER(FIND(";"&amp;UPPER(TRIM(Datos!K621&amp;""))&amp;"=",K$1007)),ISNUMBER(FIND(";"&amp;UPPER(TRIM(Datos!K621&amp;""))&amp;";",K$1007))),OR(UPPER(TRIM(Datos!K621&amp;""))="SÍ",UPPER(TRIM(Datos!K621&amp;""))="SI",UPPER(TRIM(Datos!K621&amp;""))="NO"),IF(ISNUMBER(Datos!K621),AND(OR(K$1005="",Datos!K621&gt;=K$1005),OR(K$1006="",Datos!K621&lt;=K$1006)),FALSE),TRUE))))</f>
        <v>0.0</v>
      </c>
      <c r="L621">
        <f>IF(Datos!L621="",0,IF(AND(L$1008&lt;&gt;"",Datos!L621=L$1008),0,IF(L$1004=0,0,1-CHOOSE(L$1004,IF(ISNUMBER(Datos!L621),AND(OR(L$1005="",Datos!L621&gt;=L$1005),OR(L$1006="",Datos!L621&lt;=L$1006)),FALSE),IF(ISNUMBER(Datos!L621),AND(Datos!L621=INT(Datos!L621),AND(OR(L$1005="",Datos!L621&gt;=L$1005),OR(L$1006="",Datos!L621&lt;=L$1006))),FALSE),OR(ISNUMBER(FIND(";"&amp;UPPER(TRIM(Datos!L621&amp;""))&amp;"=",L$1007)),ISNUMBER(FIND(";"&amp;UPPER(TRIM(Datos!L621&amp;""))&amp;";",L$1007))),OR(UPPER(TRIM(Datos!L621&amp;""))="SÍ",UPPER(TRIM(Datos!L621&amp;""))="SI",UPPER(TRIM(Datos!L621&amp;""))="NO"),IF(ISNUMBER(Datos!L621),AND(OR(L$1005="",Datos!L621&gt;=L$1005),OR(L$1006="",Datos!L621&lt;=L$1006)),FALSE),TRUE))))</f>
        <v>0.0</v>
      </c>
      <c r="M621">
        <f>IF(Datos!M621="",0,IF(AND(M$1008&lt;&gt;"",Datos!M621=M$1008),0,IF(M$1004=0,0,1-CHOOSE(M$1004,IF(ISNUMBER(Datos!M621),AND(OR(M$1005="",Datos!M621&gt;=M$1005),OR(M$1006="",Datos!M621&lt;=M$1006)),FALSE),IF(ISNUMBER(Datos!M621),AND(Datos!M621=INT(Datos!M621),AND(OR(M$1005="",Datos!M621&gt;=M$1005),OR(M$1006="",Datos!M621&lt;=M$1006))),FALSE),OR(ISNUMBER(FIND(";"&amp;UPPER(TRIM(Datos!M621&amp;""))&amp;"=",M$1007)),ISNUMBER(FIND(";"&amp;UPPER(TRIM(Datos!M621&amp;""))&amp;";",M$1007))),OR(UPPER(TRIM(Datos!M621&amp;""))="SÍ",UPPER(TRIM(Datos!M621&amp;""))="SI",UPPER(TRIM(Datos!M621&amp;""))="NO"),IF(ISNUMBER(Datos!M621),AND(OR(M$1005="",Datos!M621&gt;=M$1005),OR(M$1006="",Datos!M621&lt;=M$1006)),FALSE),TRUE))))</f>
        <v>0.0</v>
      </c>
      <c r="N621">
        <f>IF(Datos!N621="",0,IF(AND(N$1008&lt;&gt;"",Datos!N621=N$1008),0,IF(N$1004=0,0,1-CHOOSE(N$1004,IF(ISNUMBER(Datos!N621),AND(OR(N$1005="",Datos!N621&gt;=N$1005),OR(N$1006="",Datos!N621&lt;=N$1006)),FALSE),IF(ISNUMBER(Datos!N621),AND(Datos!N621=INT(Datos!N621),AND(OR(N$1005="",Datos!N621&gt;=N$1005),OR(N$1006="",Datos!N621&lt;=N$1006))),FALSE),OR(ISNUMBER(FIND(";"&amp;UPPER(TRIM(Datos!N621&amp;""))&amp;"=",N$1007)),ISNUMBER(FIND(";"&amp;UPPER(TRIM(Datos!N621&amp;""))&amp;";",N$1007))),OR(UPPER(TRIM(Datos!N621&amp;""))="SÍ",UPPER(TRIM(Datos!N621&amp;""))="SI",UPPER(TRIM(Datos!N621&amp;""))="NO"),IF(ISNUMBER(Datos!N621),AND(OR(N$1005="",Datos!N621&gt;=N$1005),OR(N$1006="",Datos!N621&lt;=N$1006)),FALSE),TRUE))))</f>
        <v>0.0</v>
      </c>
      <c r="O621">
        <f>IF(Datos!O621="",0,IF(AND(O$1008&lt;&gt;"",Datos!O621=O$1008),0,IF(O$1004=0,0,1-CHOOSE(O$1004,IF(ISNUMBER(Datos!O621),AND(OR(O$1005="",Datos!O621&gt;=O$1005),OR(O$1006="",Datos!O621&lt;=O$1006)),FALSE),IF(ISNUMBER(Datos!O621),AND(Datos!O621=INT(Datos!O621),AND(OR(O$1005="",Datos!O621&gt;=O$1005),OR(O$1006="",Datos!O621&lt;=O$1006))),FALSE),OR(ISNUMBER(FIND(";"&amp;UPPER(TRIM(Datos!O621&amp;""))&amp;"=",O$1007)),ISNUMBER(FIND(";"&amp;UPPER(TRIM(Datos!O621&amp;""))&amp;";",O$1007))),OR(UPPER(TRIM(Datos!O621&amp;""))="SÍ",UPPER(TRIM(Datos!O621&amp;""))="SI",UPPER(TRIM(Datos!O621&amp;""))="NO"),IF(ISNUMBER(Datos!O621),AND(OR(O$1005="",Datos!O621&gt;=O$1005),OR(O$1006="",Datos!O621&lt;=O$1006)),FALSE),TRUE))))</f>
        <v>0.0</v>
      </c>
      <c r="P621">
        <f>IF(Datos!P621="",0,IF(AND(P$1008&lt;&gt;"",Datos!P621=P$1008),0,IF(P$1004=0,0,1-CHOOSE(P$1004,IF(ISNUMBER(Datos!P621),AND(OR(P$1005="",Datos!P621&gt;=P$1005),OR(P$1006="",Datos!P621&lt;=P$1006)),FALSE),IF(ISNUMBER(Datos!P621),AND(Datos!P621=INT(Datos!P621),AND(OR(P$1005="",Datos!P621&gt;=P$1005),OR(P$1006="",Datos!P621&lt;=P$1006))),FALSE),OR(ISNUMBER(FIND(";"&amp;UPPER(TRIM(Datos!P621&amp;""))&amp;"=",P$1007)),ISNUMBER(FIND(";"&amp;UPPER(TRIM(Datos!P621&amp;""))&amp;";",P$1007))),OR(UPPER(TRIM(Datos!P621&amp;""))="SÍ",UPPER(TRIM(Datos!P621&amp;""))="SI",UPPER(TRIM(Datos!P621&amp;""))="NO"),IF(ISNUMBER(Datos!P621),AND(OR(P$1005="",Datos!P621&gt;=P$1005),OR(P$1006="",Datos!P621&lt;=P$1006)),FALSE),TRUE))))</f>
        <v>0.0</v>
      </c>
      <c r="Q621">
        <f>IF(Datos!Q621="",0,IF(AND(Q$1008&lt;&gt;"",Datos!Q621=Q$1008),0,IF(Q$1004=0,0,1-CHOOSE(Q$1004,IF(ISNUMBER(Datos!Q621),AND(OR(Q$1005="",Datos!Q621&gt;=Q$1005),OR(Q$1006="",Datos!Q621&lt;=Q$1006)),FALSE),IF(ISNUMBER(Datos!Q621),AND(Datos!Q621=INT(Datos!Q621),AND(OR(Q$1005="",Datos!Q621&gt;=Q$1005),OR(Q$1006="",Datos!Q621&lt;=Q$1006))),FALSE),OR(ISNUMBER(FIND(";"&amp;UPPER(TRIM(Datos!Q621&amp;""))&amp;"=",Q$1007)),ISNUMBER(FIND(";"&amp;UPPER(TRIM(Datos!Q621&amp;""))&amp;";",Q$1007))),OR(UPPER(TRIM(Datos!Q621&amp;""))="SÍ",UPPER(TRIM(Datos!Q621&amp;""))="SI",UPPER(TRIM(Datos!Q621&amp;""))="NO"),IF(ISNUMBER(Datos!Q621),AND(OR(Q$1005="",Datos!Q621&gt;=Q$1005),OR(Q$1006="",Datos!Q621&lt;=Q$1006)),FALSE),TRUE))))</f>
        <v>0.0</v>
      </c>
      <c r="R621">
        <f>IF(Datos!R621="",0,IF(AND(R$1008&lt;&gt;"",Datos!R621=R$1008),0,IF(R$1004=0,0,1-CHOOSE(R$1004,IF(ISNUMBER(Datos!R621),AND(OR(R$1005="",Datos!R621&gt;=R$1005),OR(R$1006="",Datos!R621&lt;=R$1006)),FALSE),IF(ISNUMBER(Datos!R621),AND(Datos!R621=INT(Datos!R621),AND(OR(R$1005="",Datos!R621&gt;=R$1005),OR(R$1006="",Datos!R621&lt;=R$1006))),FALSE),OR(ISNUMBER(FIND(";"&amp;UPPER(TRIM(Datos!R621&amp;""))&amp;"=",R$1007)),ISNUMBER(FIND(";"&amp;UPPER(TRIM(Datos!R621&amp;""))&amp;";",R$1007))),OR(UPPER(TRIM(Datos!R621&amp;""))="SÍ",UPPER(TRIM(Datos!R621&amp;""))="SI",UPPER(TRIM(Datos!R621&amp;""))="NO"),IF(ISNUMBER(Datos!R621),AND(OR(R$1005="",Datos!R621&gt;=R$1005),OR(R$1006="",Datos!R621&lt;=R$1006)),FALSE),TRUE))))</f>
        <v>0.0</v>
      </c>
      <c r="S621">
        <f>IF(Datos!S621="",0,IF(AND(S$1008&lt;&gt;"",Datos!S621=S$1008),0,IF(S$1004=0,0,1-CHOOSE(S$1004,IF(ISNUMBER(Datos!S621),AND(OR(S$1005="",Datos!S621&gt;=S$1005),OR(S$1006="",Datos!S621&lt;=S$1006)),FALSE),IF(ISNUMBER(Datos!S621),AND(Datos!S621=INT(Datos!S621),AND(OR(S$1005="",Datos!S621&gt;=S$1005),OR(S$1006="",Datos!S621&lt;=S$1006))),FALSE),OR(ISNUMBER(FIND(";"&amp;UPPER(TRIM(Datos!S621&amp;""))&amp;"=",S$1007)),ISNUMBER(FIND(";"&amp;UPPER(TRIM(Datos!S621&amp;""))&amp;";",S$1007))),OR(UPPER(TRIM(Datos!S621&amp;""))="SÍ",UPPER(TRIM(Datos!S621&amp;""))="SI",UPPER(TRIM(Datos!S621&amp;""))="NO"),IF(ISNUMBER(Datos!S621),AND(OR(S$1005="",Datos!S621&gt;=S$1005),OR(S$1006="",Datos!S621&lt;=S$1006)),FALSE),TRUE))))</f>
        <v>0.0</v>
      </c>
      <c r="T621">
        <f>IF(Datos!T621="",0,IF(AND(T$1008&lt;&gt;"",Datos!T621=T$1008),0,IF(T$1004=0,0,1-CHOOSE(T$1004,IF(ISNUMBER(Datos!T621),AND(OR(T$1005="",Datos!T621&gt;=T$1005),OR(T$1006="",Datos!T621&lt;=T$1006)),FALSE),IF(ISNUMBER(Datos!T621),AND(Datos!T621=INT(Datos!T621),AND(OR(T$1005="",Datos!T621&gt;=T$1005),OR(T$1006="",Datos!T621&lt;=T$1006))),FALSE),OR(ISNUMBER(FIND(";"&amp;UPPER(TRIM(Datos!T621&amp;""))&amp;"=",T$1007)),ISNUMBER(FIND(";"&amp;UPPER(TRIM(Datos!T621&amp;""))&amp;";",T$1007))),OR(UPPER(TRIM(Datos!T621&amp;""))="SÍ",UPPER(TRIM(Datos!T621&amp;""))="SI",UPPER(TRIM(Datos!T621&amp;""))="NO"),IF(ISNUMBER(Datos!T621),AND(OR(T$1005="",Datos!T621&gt;=T$1005),OR(T$1006="",Datos!T621&lt;=T$1006)),FALSE),TRUE))))</f>
        <v>0.0</v>
      </c>
      <c r="U621">
        <f>IF(Datos!U621="",0,IF(AND(U$1008&lt;&gt;"",Datos!U621=U$1008),0,IF(U$1004=0,0,1-CHOOSE(U$1004,IF(ISNUMBER(Datos!U621),AND(OR(U$1005="",Datos!U621&gt;=U$1005),OR(U$1006="",Datos!U621&lt;=U$1006)),FALSE),IF(ISNUMBER(Datos!U621),AND(Datos!U621=INT(Datos!U621),AND(OR(U$1005="",Datos!U621&gt;=U$1005),OR(U$1006="",Datos!U621&lt;=U$1006))),FALSE),OR(ISNUMBER(FIND(";"&amp;UPPER(TRIM(Datos!U621&amp;""))&amp;"=",U$1007)),ISNUMBER(FIND(";"&amp;UPPER(TRIM(Datos!U621&amp;""))&amp;";",U$1007))),OR(UPPER(TRIM(Datos!U621&amp;""))="SÍ",UPPER(TRIM(Datos!U621&amp;""))="SI",UPPER(TRIM(Datos!U621&amp;""))="NO"),IF(ISNUMBER(Datos!U621),AND(OR(U$1005="",Datos!U621&gt;=U$1005),OR(U$1006="",Datos!U621&lt;=U$1006)),FALSE),TRUE))))</f>
        <v>0.0</v>
      </c>
      <c r="V621">
        <f>IF(Datos!V621="",0,IF(AND(V$1008&lt;&gt;"",Datos!V621=V$1008),0,IF(V$1004=0,0,1-CHOOSE(V$1004,IF(ISNUMBER(Datos!V621),AND(OR(V$1005="",Datos!V621&gt;=V$1005),OR(V$1006="",Datos!V621&lt;=V$1006)),FALSE),IF(ISNUMBER(Datos!V621),AND(Datos!V621=INT(Datos!V621),AND(OR(V$1005="",Datos!V621&gt;=V$1005),OR(V$1006="",Datos!V621&lt;=V$1006))),FALSE),OR(ISNUMBER(FIND(";"&amp;UPPER(TRIM(Datos!V621&amp;""))&amp;"=",V$1007)),ISNUMBER(FIND(";"&amp;UPPER(TRIM(Datos!V621&amp;""))&amp;";",V$1007))),OR(UPPER(TRIM(Datos!V621&amp;""))="SÍ",UPPER(TRIM(Datos!V621&amp;""))="SI",UPPER(TRIM(Datos!V621&amp;""))="NO"),IF(ISNUMBER(Datos!V621),AND(OR(V$1005="",Datos!V621&gt;=V$1005),OR(V$1006="",Datos!V621&lt;=V$1006)),FALSE),TRUE))))</f>
        <v>0.0</v>
      </c>
      <c r="W621">
        <f>IF(Datos!W621="",0,IF(AND(W$1008&lt;&gt;"",Datos!W621=W$1008),0,IF(W$1004=0,0,1-CHOOSE(W$1004,IF(ISNUMBER(Datos!W621),AND(OR(W$1005="",Datos!W621&gt;=W$1005),OR(W$1006="",Datos!W621&lt;=W$1006)),FALSE),IF(ISNUMBER(Datos!W621),AND(Datos!W621=INT(Datos!W621),AND(OR(W$1005="",Datos!W621&gt;=W$1005),OR(W$1006="",Datos!W621&lt;=W$1006))),FALSE),OR(ISNUMBER(FIND(";"&amp;UPPER(TRIM(Datos!W621&amp;""))&amp;"=",W$1007)),ISNUMBER(FIND(";"&amp;UPPER(TRIM(Datos!W621&amp;""))&amp;";",W$1007))),OR(UPPER(TRIM(Datos!W621&amp;""))="SÍ",UPPER(TRIM(Datos!W621&amp;""))="SI",UPPER(TRIM(Datos!W621&amp;""))="NO"),IF(ISNUMBER(Datos!W621),AND(OR(W$1005="",Datos!W621&gt;=W$1005),OR(W$1006="",Datos!W621&lt;=W$1006)),FALSE),TRUE))))</f>
        <v>0.0</v>
      </c>
      <c r="X621">
        <f>IF(Datos!X621="",0,IF(AND(X$1008&lt;&gt;"",Datos!X621=X$1008),0,IF(X$1004=0,0,1-CHOOSE(X$1004,IF(ISNUMBER(Datos!X621),AND(OR(X$1005="",Datos!X621&gt;=X$1005),OR(X$1006="",Datos!X621&lt;=X$1006)),FALSE),IF(ISNUMBER(Datos!X621),AND(Datos!X621=INT(Datos!X621),AND(OR(X$1005="",Datos!X621&gt;=X$1005),OR(X$1006="",Datos!X621&lt;=X$1006))),FALSE),OR(ISNUMBER(FIND(";"&amp;UPPER(TRIM(Datos!X621&amp;""))&amp;"=",X$1007)),ISNUMBER(FIND(";"&amp;UPPER(TRIM(Datos!X621&amp;""))&amp;";",X$1007))),OR(UPPER(TRIM(Datos!X621&amp;""))="SÍ",UPPER(TRIM(Datos!X621&amp;""))="SI",UPPER(TRIM(Datos!X621&amp;""))="NO"),IF(ISNUMBER(Datos!X621),AND(OR(X$1005="",Datos!X621&gt;=X$1005),OR(X$1006="",Datos!X621&lt;=X$1006)),FALSE),TRUE))))</f>
        <v>0.0</v>
      </c>
      <c r="Y621">
        <f>IF(Datos!Y621="",0,IF(AND(Y$1008&lt;&gt;"",Datos!Y621=Y$1008),0,IF(Y$1004=0,0,1-CHOOSE(Y$1004,IF(ISNUMBER(Datos!Y621),AND(OR(Y$1005="",Datos!Y621&gt;=Y$1005),OR(Y$1006="",Datos!Y621&lt;=Y$1006)),FALSE),IF(ISNUMBER(Datos!Y621),AND(Datos!Y621=INT(Datos!Y621),AND(OR(Y$1005="",Datos!Y621&gt;=Y$1005),OR(Y$1006="",Datos!Y621&lt;=Y$1006))),FALSE),OR(ISNUMBER(FIND(";"&amp;UPPER(TRIM(Datos!Y621&amp;""))&amp;"=",Y$1007)),ISNUMBER(FIND(";"&amp;UPPER(TRIM(Datos!Y621&amp;""))&amp;";",Y$1007))),OR(UPPER(TRIM(Datos!Y621&amp;""))="SÍ",UPPER(TRIM(Datos!Y621&amp;""))="SI",UPPER(TRIM(Datos!Y621&amp;""))="NO"),IF(ISNUMBER(Datos!Y621),AND(OR(Y$1005="",Datos!Y621&gt;=Y$1005),OR(Y$1006="",Datos!Y621&lt;=Y$1006)),FALSE),TRUE))))</f>
        <v>0.0</v>
      </c>
      <c r="Z621">
        <f>IF(Datos!Z621="",0,IF(AND(Z$1008&lt;&gt;"",Datos!Z621=Z$1008),0,IF(Z$1004=0,0,1-CHOOSE(Z$1004,IF(ISNUMBER(Datos!Z621),AND(OR(Z$1005="",Datos!Z621&gt;=Z$1005),OR(Z$1006="",Datos!Z621&lt;=Z$1006)),FALSE),IF(ISNUMBER(Datos!Z621),AND(Datos!Z621=INT(Datos!Z621),AND(OR(Z$1005="",Datos!Z621&gt;=Z$1005),OR(Z$1006="",Datos!Z621&lt;=Z$1006))),FALSE),OR(ISNUMBER(FIND(";"&amp;UPPER(TRIM(Datos!Z621&amp;""))&amp;"=",Z$1007)),ISNUMBER(FIND(";"&amp;UPPER(TRIM(Datos!Z621&amp;""))&amp;";",Z$1007))),OR(UPPER(TRIM(Datos!Z621&amp;""))="SÍ",UPPER(TRIM(Datos!Z621&amp;""))="SI",UPPER(TRIM(Datos!Z621&amp;""))="NO"),IF(ISNUMBER(Datos!Z621),AND(OR(Z$1005="",Datos!Z621&gt;=Z$1005),OR(Z$1006="",Datos!Z621&lt;=Z$1006)),FALSE),TRUE))))</f>
        <v>0.0</v>
      </c>
      <c r="AA621">
        <f>IF(Datos!AA621="",0,IF(AND(AA$1008&lt;&gt;"",Datos!AA621=AA$1008),0,IF(AA$1004=0,0,1-CHOOSE(AA$1004,IF(ISNUMBER(Datos!AA621),AND(OR(AA$1005="",Datos!AA621&gt;=AA$1005),OR(AA$1006="",Datos!AA621&lt;=AA$1006)),FALSE),IF(ISNUMBER(Datos!AA621),AND(Datos!AA621=INT(Datos!AA621),AND(OR(AA$1005="",Datos!AA621&gt;=AA$1005),OR(AA$1006="",Datos!AA621&lt;=AA$1006))),FALSE),OR(ISNUMBER(FIND(";"&amp;UPPER(TRIM(Datos!AA621&amp;""))&amp;"=",AA$1007)),ISNUMBER(FIND(";"&amp;UPPER(TRIM(Datos!AA621&amp;""))&amp;";",AA$1007))),OR(UPPER(TRIM(Datos!AA621&amp;""))="SÍ",UPPER(TRIM(Datos!AA621&amp;""))="SI",UPPER(TRIM(Datos!AA621&amp;""))="NO"),IF(ISNUMBER(Datos!AA621),AND(OR(AA$1005="",Datos!AA621&gt;=AA$1005),OR(AA$1006="",Datos!AA621&lt;=AA$1006)),FALSE),TRUE))))</f>
        <v>0.0</v>
      </c>
      <c r="AB621">
        <f>IF(Datos!AB621="",0,IF(AND(AB$1008&lt;&gt;"",Datos!AB621=AB$1008),0,IF(AB$1004=0,0,1-CHOOSE(AB$1004,IF(ISNUMBER(Datos!AB621),AND(OR(AB$1005="",Datos!AB621&gt;=AB$1005),OR(AB$1006="",Datos!AB621&lt;=AB$1006)),FALSE),IF(ISNUMBER(Datos!AB621),AND(Datos!AB621=INT(Datos!AB621),AND(OR(AB$1005="",Datos!AB621&gt;=AB$1005),OR(AB$1006="",Datos!AB621&lt;=AB$1006))),FALSE),OR(ISNUMBER(FIND(";"&amp;UPPER(TRIM(Datos!AB621&amp;""))&amp;"=",AB$1007)),ISNUMBER(FIND(";"&amp;UPPER(TRIM(Datos!AB621&amp;""))&amp;";",AB$1007))),OR(UPPER(TRIM(Datos!AB621&amp;""))="SÍ",UPPER(TRIM(Datos!AB621&amp;""))="SI",UPPER(TRIM(Datos!AB621&amp;""))="NO"),IF(ISNUMBER(Datos!AB621),AND(OR(AB$1005="",Datos!AB621&gt;=AB$1005),OR(AB$1006="",Datos!AB621&lt;=AB$1006)),FALSE),TRUE))))</f>
        <v>0.0</v>
      </c>
      <c r="AC621">
        <f>IF(Datos!AC621="",0,IF(AND(AC$1008&lt;&gt;"",Datos!AC621=AC$1008),0,IF(AC$1004=0,0,1-CHOOSE(AC$1004,IF(ISNUMBER(Datos!AC621),AND(OR(AC$1005="",Datos!AC621&gt;=AC$1005),OR(AC$1006="",Datos!AC621&lt;=AC$1006)),FALSE),IF(ISNUMBER(Datos!AC621),AND(Datos!AC621=INT(Datos!AC621),AND(OR(AC$1005="",Datos!AC621&gt;=AC$1005),OR(AC$1006="",Datos!AC621&lt;=AC$1006))),FALSE),OR(ISNUMBER(FIND(";"&amp;UPPER(TRIM(Datos!AC621&amp;""))&amp;"=",AC$1007)),ISNUMBER(FIND(";"&amp;UPPER(TRIM(Datos!AC621&amp;""))&amp;";",AC$1007))),OR(UPPER(TRIM(Datos!AC621&amp;""))="SÍ",UPPER(TRIM(Datos!AC621&amp;""))="SI",UPPER(TRIM(Datos!AC621&amp;""))="NO"),IF(ISNUMBER(Datos!AC621),AND(OR(AC$1005="",Datos!AC621&gt;=AC$1005),OR(AC$1006="",Datos!AC621&lt;=AC$1006)),FALSE),TRUE))))</f>
        <v>0.0</v>
      </c>
      <c r="AD621">
        <f>IF(Datos!AD621="",0,IF(AND(AD$1008&lt;&gt;"",Datos!AD621=AD$1008),0,IF(AD$1004=0,0,1-CHOOSE(AD$1004,IF(ISNUMBER(Datos!AD621),AND(OR(AD$1005="",Datos!AD621&gt;=AD$1005),OR(AD$1006="",Datos!AD621&lt;=AD$1006)),FALSE),IF(ISNUMBER(Datos!AD621),AND(Datos!AD621=INT(Datos!AD621),AND(OR(AD$1005="",Datos!AD621&gt;=AD$1005),OR(AD$1006="",Datos!AD621&lt;=AD$1006))),FALSE),OR(ISNUMBER(FIND(";"&amp;UPPER(TRIM(Datos!AD621&amp;""))&amp;"=",AD$1007)),ISNUMBER(FIND(";"&amp;UPPER(TRIM(Datos!AD621&amp;""))&amp;";",AD$1007))),OR(UPPER(TRIM(Datos!AD621&amp;""))="SÍ",UPPER(TRIM(Datos!AD621&amp;""))="SI",UPPER(TRIM(Datos!AD621&amp;""))="NO"),IF(ISNUMBER(Datos!AD621),AND(OR(AD$1005="",Datos!AD621&gt;=AD$1005),OR(AD$1006="",Datos!AD621&lt;=AD$1006)),FALSE),TRUE))))</f>
        <v>0.0</v>
      </c>
      <c r="AE621">
        <f>IF(Datos!AE621="",0,IF(AND(AE$1008&lt;&gt;"",Datos!AE621=AE$1008),0,IF(AE$1004=0,0,1-CHOOSE(AE$1004,IF(ISNUMBER(Datos!AE621),AND(OR(AE$1005="",Datos!AE621&gt;=AE$1005),OR(AE$1006="",Datos!AE621&lt;=AE$1006)),FALSE),IF(ISNUMBER(Datos!AE621),AND(Datos!AE621=INT(Datos!AE621),AND(OR(AE$1005="",Datos!AE621&gt;=AE$1005),OR(AE$1006="",Datos!AE621&lt;=AE$1006))),FALSE),OR(ISNUMBER(FIND(";"&amp;UPPER(TRIM(Datos!AE621&amp;""))&amp;"=",AE$1007)),ISNUMBER(FIND(";"&amp;UPPER(TRIM(Datos!AE621&amp;""))&amp;";",AE$1007))),OR(UPPER(TRIM(Datos!AE621&amp;""))="SÍ",UPPER(TRIM(Datos!AE621&amp;""))="SI",UPPER(TRIM(Datos!AE621&amp;""))="NO"),IF(ISNUMBER(Datos!AE621),AND(OR(AE$1005="",Datos!AE621&gt;=AE$1005),OR(AE$1006="",Datos!AE621&lt;=AE$1006)),FALSE),TRUE))))</f>
        <v>0.0</v>
      </c>
    </row>
    <row r="622" spans="2:31">
      <c r="B622">
        <f>IF(Datos!B622="",0,IF(AND(B$1008&lt;&gt;"",Datos!B622=B$1008),0,IF(B$1004=0,0,1-CHOOSE(B$1004,IF(ISNUMBER(Datos!B622),AND(OR(B$1005="",Datos!B622&gt;=B$1005),OR(B$1006="",Datos!B622&lt;=B$1006)),FALSE),IF(ISNUMBER(Datos!B622),AND(Datos!B622=INT(Datos!B622),AND(OR(B$1005="",Datos!B622&gt;=B$1005),OR(B$1006="",Datos!B622&lt;=B$1006))),FALSE),OR(ISNUMBER(FIND(";"&amp;UPPER(TRIM(Datos!B622&amp;""))&amp;"=",B$1007)),ISNUMBER(FIND(";"&amp;UPPER(TRIM(Datos!B622&amp;""))&amp;";",B$1007))),OR(UPPER(TRIM(Datos!B622&amp;""))="SÍ",UPPER(TRIM(Datos!B622&amp;""))="SI",UPPER(TRIM(Datos!B622&amp;""))="NO"),IF(ISNUMBER(Datos!B622),AND(OR(B$1005="",Datos!B622&gt;=B$1005),OR(B$1006="",Datos!B622&lt;=B$1006)),FALSE),TRUE))))</f>
        <v>0.0</v>
      </c>
      <c r="C622">
        <f>IF(Datos!C622="",0,IF(AND(C$1008&lt;&gt;"",Datos!C622=C$1008),0,IF(C$1004=0,0,1-CHOOSE(C$1004,IF(ISNUMBER(Datos!C622),AND(OR(C$1005="",Datos!C622&gt;=C$1005),OR(C$1006="",Datos!C622&lt;=C$1006)),FALSE),IF(ISNUMBER(Datos!C622),AND(Datos!C622=INT(Datos!C622),AND(OR(C$1005="",Datos!C622&gt;=C$1005),OR(C$1006="",Datos!C622&lt;=C$1006))),FALSE),OR(ISNUMBER(FIND(";"&amp;UPPER(TRIM(Datos!C622&amp;""))&amp;"=",C$1007)),ISNUMBER(FIND(";"&amp;UPPER(TRIM(Datos!C622&amp;""))&amp;";",C$1007))),OR(UPPER(TRIM(Datos!C622&amp;""))="SÍ",UPPER(TRIM(Datos!C622&amp;""))="SI",UPPER(TRIM(Datos!C622&amp;""))="NO"),IF(ISNUMBER(Datos!C622),AND(OR(C$1005="",Datos!C622&gt;=C$1005),OR(C$1006="",Datos!C622&lt;=C$1006)),FALSE),TRUE))))</f>
        <v>0.0</v>
      </c>
      <c r="D622">
        <f>IF(Datos!D622="",0,IF(AND(D$1008&lt;&gt;"",Datos!D622=D$1008),0,IF(D$1004=0,0,1-CHOOSE(D$1004,IF(ISNUMBER(Datos!D622),AND(OR(D$1005="",Datos!D622&gt;=D$1005),OR(D$1006="",Datos!D622&lt;=D$1006)),FALSE),IF(ISNUMBER(Datos!D622),AND(Datos!D622=INT(Datos!D622),AND(OR(D$1005="",Datos!D622&gt;=D$1005),OR(D$1006="",Datos!D622&lt;=D$1006))),FALSE),OR(ISNUMBER(FIND(";"&amp;UPPER(TRIM(Datos!D622&amp;""))&amp;"=",D$1007)),ISNUMBER(FIND(";"&amp;UPPER(TRIM(Datos!D622&amp;""))&amp;";",D$1007))),OR(UPPER(TRIM(Datos!D622&amp;""))="SÍ",UPPER(TRIM(Datos!D622&amp;""))="SI",UPPER(TRIM(Datos!D622&amp;""))="NO"),IF(ISNUMBER(Datos!D622),AND(OR(D$1005="",Datos!D622&gt;=D$1005),OR(D$1006="",Datos!D622&lt;=D$1006)),FALSE),TRUE))))</f>
        <v>0.0</v>
      </c>
      <c r="E622">
        <f>IF(Datos!E622="",0,IF(AND(E$1008&lt;&gt;"",Datos!E622=E$1008),0,IF(E$1004=0,0,1-CHOOSE(E$1004,IF(ISNUMBER(Datos!E622),AND(OR(E$1005="",Datos!E622&gt;=E$1005),OR(E$1006="",Datos!E622&lt;=E$1006)),FALSE),IF(ISNUMBER(Datos!E622),AND(Datos!E622=INT(Datos!E622),AND(OR(E$1005="",Datos!E622&gt;=E$1005),OR(E$1006="",Datos!E622&lt;=E$1006))),FALSE),OR(ISNUMBER(FIND(";"&amp;UPPER(TRIM(Datos!E622&amp;""))&amp;"=",E$1007)),ISNUMBER(FIND(";"&amp;UPPER(TRIM(Datos!E622&amp;""))&amp;";",E$1007))),OR(UPPER(TRIM(Datos!E622&amp;""))="SÍ",UPPER(TRIM(Datos!E622&amp;""))="SI",UPPER(TRIM(Datos!E622&amp;""))="NO"),IF(ISNUMBER(Datos!E622),AND(OR(E$1005="",Datos!E622&gt;=E$1005),OR(E$1006="",Datos!E622&lt;=E$1006)),FALSE),TRUE))))</f>
        <v>0.0</v>
      </c>
      <c r="F622">
        <f>IF(Datos!F622="",0,IF(AND(F$1008&lt;&gt;"",Datos!F622=F$1008),0,IF(F$1004=0,0,1-CHOOSE(F$1004,IF(ISNUMBER(Datos!F622),AND(OR(F$1005="",Datos!F622&gt;=F$1005),OR(F$1006="",Datos!F622&lt;=F$1006)),FALSE),IF(ISNUMBER(Datos!F622),AND(Datos!F622=INT(Datos!F622),AND(OR(F$1005="",Datos!F622&gt;=F$1005),OR(F$1006="",Datos!F622&lt;=F$1006))),FALSE),OR(ISNUMBER(FIND(";"&amp;UPPER(TRIM(Datos!F622&amp;""))&amp;"=",F$1007)),ISNUMBER(FIND(";"&amp;UPPER(TRIM(Datos!F622&amp;""))&amp;";",F$1007))),OR(UPPER(TRIM(Datos!F622&amp;""))="SÍ",UPPER(TRIM(Datos!F622&amp;""))="SI",UPPER(TRIM(Datos!F622&amp;""))="NO"),IF(ISNUMBER(Datos!F622),AND(OR(F$1005="",Datos!F622&gt;=F$1005),OR(F$1006="",Datos!F622&lt;=F$1006)),FALSE),TRUE))))</f>
        <v>0.0</v>
      </c>
      <c r="G622">
        <f>IF(Datos!G622="",0,IF(AND(G$1008&lt;&gt;"",Datos!G622=G$1008),0,IF(G$1004=0,0,1-CHOOSE(G$1004,IF(ISNUMBER(Datos!G622),AND(OR(G$1005="",Datos!G622&gt;=G$1005),OR(G$1006="",Datos!G622&lt;=G$1006)),FALSE),IF(ISNUMBER(Datos!G622),AND(Datos!G622=INT(Datos!G622),AND(OR(G$1005="",Datos!G622&gt;=G$1005),OR(G$1006="",Datos!G622&lt;=G$1006))),FALSE),OR(ISNUMBER(FIND(";"&amp;UPPER(TRIM(Datos!G622&amp;""))&amp;"=",G$1007)),ISNUMBER(FIND(";"&amp;UPPER(TRIM(Datos!G622&amp;""))&amp;";",G$1007))),OR(UPPER(TRIM(Datos!G622&amp;""))="SÍ",UPPER(TRIM(Datos!G622&amp;""))="SI",UPPER(TRIM(Datos!G622&amp;""))="NO"),IF(ISNUMBER(Datos!G622),AND(OR(G$1005="",Datos!G622&gt;=G$1005),OR(G$1006="",Datos!G622&lt;=G$1006)),FALSE),TRUE))))</f>
        <v>0.0</v>
      </c>
      <c r="H622">
        <f>IF(Datos!H622="",0,IF(AND(H$1008&lt;&gt;"",Datos!H622=H$1008),0,IF(H$1004=0,0,1-CHOOSE(H$1004,IF(ISNUMBER(Datos!H622),AND(OR(H$1005="",Datos!H622&gt;=H$1005),OR(H$1006="",Datos!H622&lt;=H$1006)),FALSE),IF(ISNUMBER(Datos!H622),AND(Datos!H622=INT(Datos!H622),AND(OR(H$1005="",Datos!H622&gt;=H$1005),OR(H$1006="",Datos!H622&lt;=H$1006))),FALSE),OR(ISNUMBER(FIND(";"&amp;UPPER(TRIM(Datos!H622&amp;""))&amp;"=",H$1007)),ISNUMBER(FIND(";"&amp;UPPER(TRIM(Datos!H622&amp;""))&amp;";",H$1007))),OR(UPPER(TRIM(Datos!H622&amp;""))="SÍ",UPPER(TRIM(Datos!H622&amp;""))="SI",UPPER(TRIM(Datos!H622&amp;""))="NO"),IF(ISNUMBER(Datos!H622),AND(OR(H$1005="",Datos!H622&gt;=H$1005),OR(H$1006="",Datos!H622&lt;=H$1006)),FALSE),TRUE))))</f>
        <v>0.0</v>
      </c>
      <c r="I622">
        <f>IF(Datos!I622="",0,IF(AND(I$1008&lt;&gt;"",Datos!I622=I$1008),0,IF(I$1004=0,0,1-CHOOSE(I$1004,IF(ISNUMBER(Datos!I622),AND(OR(I$1005="",Datos!I622&gt;=I$1005),OR(I$1006="",Datos!I622&lt;=I$1006)),FALSE),IF(ISNUMBER(Datos!I622),AND(Datos!I622=INT(Datos!I622),AND(OR(I$1005="",Datos!I622&gt;=I$1005),OR(I$1006="",Datos!I622&lt;=I$1006))),FALSE),OR(ISNUMBER(FIND(";"&amp;UPPER(TRIM(Datos!I622&amp;""))&amp;"=",I$1007)),ISNUMBER(FIND(";"&amp;UPPER(TRIM(Datos!I622&amp;""))&amp;";",I$1007))),OR(UPPER(TRIM(Datos!I622&amp;""))="SÍ",UPPER(TRIM(Datos!I622&amp;""))="SI",UPPER(TRIM(Datos!I622&amp;""))="NO"),IF(ISNUMBER(Datos!I622),AND(OR(I$1005="",Datos!I622&gt;=I$1005),OR(I$1006="",Datos!I622&lt;=I$1006)),FALSE),TRUE))))</f>
        <v>0.0</v>
      </c>
      <c r="J622">
        <f>IF(Datos!J622="",0,IF(AND(J$1008&lt;&gt;"",Datos!J622=J$1008),0,IF(J$1004=0,0,1-CHOOSE(J$1004,IF(ISNUMBER(Datos!J622),AND(OR(J$1005="",Datos!J622&gt;=J$1005),OR(J$1006="",Datos!J622&lt;=J$1006)),FALSE),IF(ISNUMBER(Datos!J622),AND(Datos!J622=INT(Datos!J622),AND(OR(J$1005="",Datos!J622&gt;=J$1005),OR(J$1006="",Datos!J622&lt;=J$1006))),FALSE),OR(ISNUMBER(FIND(";"&amp;UPPER(TRIM(Datos!J622&amp;""))&amp;"=",J$1007)),ISNUMBER(FIND(";"&amp;UPPER(TRIM(Datos!J622&amp;""))&amp;";",J$1007))),OR(UPPER(TRIM(Datos!J622&amp;""))="SÍ",UPPER(TRIM(Datos!J622&amp;""))="SI",UPPER(TRIM(Datos!J622&amp;""))="NO"),IF(ISNUMBER(Datos!J622),AND(OR(J$1005="",Datos!J622&gt;=J$1005),OR(J$1006="",Datos!J622&lt;=J$1006)),FALSE),TRUE))))</f>
        <v>0.0</v>
      </c>
      <c r="K622">
        <f>IF(Datos!K622="",0,IF(AND(K$1008&lt;&gt;"",Datos!K622=K$1008),0,IF(K$1004=0,0,1-CHOOSE(K$1004,IF(ISNUMBER(Datos!K622),AND(OR(K$1005="",Datos!K622&gt;=K$1005),OR(K$1006="",Datos!K622&lt;=K$1006)),FALSE),IF(ISNUMBER(Datos!K622),AND(Datos!K622=INT(Datos!K622),AND(OR(K$1005="",Datos!K622&gt;=K$1005),OR(K$1006="",Datos!K622&lt;=K$1006))),FALSE),OR(ISNUMBER(FIND(";"&amp;UPPER(TRIM(Datos!K622&amp;""))&amp;"=",K$1007)),ISNUMBER(FIND(";"&amp;UPPER(TRIM(Datos!K622&amp;""))&amp;";",K$1007))),OR(UPPER(TRIM(Datos!K622&amp;""))="SÍ",UPPER(TRIM(Datos!K622&amp;""))="SI",UPPER(TRIM(Datos!K622&amp;""))="NO"),IF(ISNUMBER(Datos!K622),AND(OR(K$1005="",Datos!K622&gt;=K$1005),OR(K$1006="",Datos!K622&lt;=K$1006)),FALSE),TRUE))))</f>
        <v>0.0</v>
      </c>
      <c r="L622">
        <f>IF(Datos!L622="",0,IF(AND(L$1008&lt;&gt;"",Datos!L622=L$1008),0,IF(L$1004=0,0,1-CHOOSE(L$1004,IF(ISNUMBER(Datos!L622),AND(OR(L$1005="",Datos!L622&gt;=L$1005),OR(L$1006="",Datos!L622&lt;=L$1006)),FALSE),IF(ISNUMBER(Datos!L622),AND(Datos!L622=INT(Datos!L622),AND(OR(L$1005="",Datos!L622&gt;=L$1005),OR(L$1006="",Datos!L622&lt;=L$1006))),FALSE),OR(ISNUMBER(FIND(";"&amp;UPPER(TRIM(Datos!L622&amp;""))&amp;"=",L$1007)),ISNUMBER(FIND(";"&amp;UPPER(TRIM(Datos!L622&amp;""))&amp;";",L$1007))),OR(UPPER(TRIM(Datos!L622&amp;""))="SÍ",UPPER(TRIM(Datos!L622&amp;""))="SI",UPPER(TRIM(Datos!L622&amp;""))="NO"),IF(ISNUMBER(Datos!L622),AND(OR(L$1005="",Datos!L622&gt;=L$1005),OR(L$1006="",Datos!L622&lt;=L$1006)),FALSE),TRUE))))</f>
        <v>0.0</v>
      </c>
      <c r="M622">
        <f>IF(Datos!M622="",0,IF(AND(M$1008&lt;&gt;"",Datos!M622=M$1008),0,IF(M$1004=0,0,1-CHOOSE(M$1004,IF(ISNUMBER(Datos!M622),AND(OR(M$1005="",Datos!M622&gt;=M$1005),OR(M$1006="",Datos!M622&lt;=M$1006)),FALSE),IF(ISNUMBER(Datos!M622),AND(Datos!M622=INT(Datos!M622),AND(OR(M$1005="",Datos!M622&gt;=M$1005),OR(M$1006="",Datos!M622&lt;=M$1006))),FALSE),OR(ISNUMBER(FIND(";"&amp;UPPER(TRIM(Datos!M622&amp;""))&amp;"=",M$1007)),ISNUMBER(FIND(";"&amp;UPPER(TRIM(Datos!M622&amp;""))&amp;";",M$1007))),OR(UPPER(TRIM(Datos!M622&amp;""))="SÍ",UPPER(TRIM(Datos!M622&amp;""))="SI",UPPER(TRIM(Datos!M622&amp;""))="NO"),IF(ISNUMBER(Datos!M622),AND(OR(M$1005="",Datos!M622&gt;=M$1005),OR(M$1006="",Datos!M622&lt;=M$1006)),FALSE),TRUE))))</f>
        <v>0.0</v>
      </c>
      <c r="N622">
        <f>IF(Datos!N622="",0,IF(AND(N$1008&lt;&gt;"",Datos!N622=N$1008),0,IF(N$1004=0,0,1-CHOOSE(N$1004,IF(ISNUMBER(Datos!N622),AND(OR(N$1005="",Datos!N622&gt;=N$1005),OR(N$1006="",Datos!N622&lt;=N$1006)),FALSE),IF(ISNUMBER(Datos!N622),AND(Datos!N622=INT(Datos!N622),AND(OR(N$1005="",Datos!N622&gt;=N$1005),OR(N$1006="",Datos!N622&lt;=N$1006))),FALSE),OR(ISNUMBER(FIND(";"&amp;UPPER(TRIM(Datos!N622&amp;""))&amp;"=",N$1007)),ISNUMBER(FIND(";"&amp;UPPER(TRIM(Datos!N622&amp;""))&amp;";",N$1007))),OR(UPPER(TRIM(Datos!N622&amp;""))="SÍ",UPPER(TRIM(Datos!N622&amp;""))="SI",UPPER(TRIM(Datos!N622&amp;""))="NO"),IF(ISNUMBER(Datos!N622),AND(OR(N$1005="",Datos!N622&gt;=N$1005),OR(N$1006="",Datos!N622&lt;=N$1006)),FALSE),TRUE))))</f>
        <v>0.0</v>
      </c>
      <c r="O622">
        <f>IF(Datos!O622="",0,IF(AND(O$1008&lt;&gt;"",Datos!O622=O$1008),0,IF(O$1004=0,0,1-CHOOSE(O$1004,IF(ISNUMBER(Datos!O622),AND(OR(O$1005="",Datos!O622&gt;=O$1005),OR(O$1006="",Datos!O622&lt;=O$1006)),FALSE),IF(ISNUMBER(Datos!O622),AND(Datos!O622=INT(Datos!O622),AND(OR(O$1005="",Datos!O622&gt;=O$1005),OR(O$1006="",Datos!O622&lt;=O$1006))),FALSE),OR(ISNUMBER(FIND(";"&amp;UPPER(TRIM(Datos!O622&amp;""))&amp;"=",O$1007)),ISNUMBER(FIND(";"&amp;UPPER(TRIM(Datos!O622&amp;""))&amp;";",O$1007))),OR(UPPER(TRIM(Datos!O622&amp;""))="SÍ",UPPER(TRIM(Datos!O622&amp;""))="SI",UPPER(TRIM(Datos!O622&amp;""))="NO"),IF(ISNUMBER(Datos!O622),AND(OR(O$1005="",Datos!O622&gt;=O$1005),OR(O$1006="",Datos!O622&lt;=O$1006)),FALSE),TRUE))))</f>
        <v>0.0</v>
      </c>
      <c r="P622">
        <f>IF(Datos!P622="",0,IF(AND(P$1008&lt;&gt;"",Datos!P622=P$1008),0,IF(P$1004=0,0,1-CHOOSE(P$1004,IF(ISNUMBER(Datos!P622),AND(OR(P$1005="",Datos!P622&gt;=P$1005),OR(P$1006="",Datos!P622&lt;=P$1006)),FALSE),IF(ISNUMBER(Datos!P622),AND(Datos!P622=INT(Datos!P622),AND(OR(P$1005="",Datos!P622&gt;=P$1005),OR(P$1006="",Datos!P622&lt;=P$1006))),FALSE),OR(ISNUMBER(FIND(";"&amp;UPPER(TRIM(Datos!P622&amp;""))&amp;"=",P$1007)),ISNUMBER(FIND(";"&amp;UPPER(TRIM(Datos!P622&amp;""))&amp;";",P$1007))),OR(UPPER(TRIM(Datos!P622&amp;""))="SÍ",UPPER(TRIM(Datos!P622&amp;""))="SI",UPPER(TRIM(Datos!P622&amp;""))="NO"),IF(ISNUMBER(Datos!P622),AND(OR(P$1005="",Datos!P622&gt;=P$1005),OR(P$1006="",Datos!P622&lt;=P$1006)),FALSE),TRUE))))</f>
        <v>0.0</v>
      </c>
      <c r="Q622">
        <f>IF(Datos!Q622="",0,IF(AND(Q$1008&lt;&gt;"",Datos!Q622=Q$1008),0,IF(Q$1004=0,0,1-CHOOSE(Q$1004,IF(ISNUMBER(Datos!Q622),AND(OR(Q$1005="",Datos!Q622&gt;=Q$1005),OR(Q$1006="",Datos!Q622&lt;=Q$1006)),FALSE),IF(ISNUMBER(Datos!Q622),AND(Datos!Q622=INT(Datos!Q622),AND(OR(Q$1005="",Datos!Q622&gt;=Q$1005),OR(Q$1006="",Datos!Q622&lt;=Q$1006))),FALSE),OR(ISNUMBER(FIND(";"&amp;UPPER(TRIM(Datos!Q622&amp;""))&amp;"=",Q$1007)),ISNUMBER(FIND(";"&amp;UPPER(TRIM(Datos!Q622&amp;""))&amp;";",Q$1007))),OR(UPPER(TRIM(Datos!Q622&amp;""))="SÍ",UPPER(TRIM(Datos!Q622&amp;""))="SI",UPPER(TRIM(Datos!Q622&amp;""))="NO"),IF(ISNUMBER(Datos!Q622),AND(OR(Q$1005="",Datos!Q622&gt;=Q$1005),OR(Q$1006="",Datos!Q622&lt;=Q$1006)),FALSE),TRUE))))</f>
        <v>0.0</v>
      </c>
      <c r="R622">
        <f>IF(Datos!R622="",0,IF(AND(R$1008&lt;&gt;"",Datos!R622=R$1008),0,IF(R$1004=0,0,1-CHOOSE(R$1004,IF(ISNUMBER(Datos!R622),AND(OR(R$1005="",Datos!R622&gt;=R$1005),OR(R$1006="",Datos!R622&lt;=R$1006)),FALSE),IF(ISNUMBER(Datos!R622),AND(Datos!R622=INT(Datos!R622),AND(OR(R$1005="",Datos!R622&gt;=R$1005),OR(R$1006="",Datos!R622&lt;=R$1006))),FALSE),OR(ISNUMBER(FIND(";"&amp;UPPER(TRIM(Datos!R622&amp;""))&amp;"=",R$1007)),ISNUMBER(FIND(";"&amp;UPPER(TRIM(Datos!R622&amp;""))&amp;";",R$1007))),OR(UPPER(TRIM(Datos!R622&amp;""))="SÍ",UPPER(TRIM(Datos!R622&amp;""))="SI",UPPER(TRIM(Datos!R622&amp;""))="NO"),IF(ISNUMBER(Datos!R622),AND(OR(R$1005="",Datos!R622&gt;=R$1005),OR(R$1006="",Datos!R622&lt;=R$1006)),FALSE),TRUE))))</f>
        <v>0.0</v>
      </c>
      <c r="S622">
        <f>IF(Datos!S622="",0,IF(AND(S$1008&lt;&gt;"",Datos!S622=S$1008),0,IF(S$1004=0,0,1-CHOOSE(S$1004,IF(ISNUMBER(Datos!S622),AND(OR(S$1005="",Datos!S622&gt;=S$1005),OR(S$1006="",Datos!S622&lt;=S$1006)),FALSE),IF(ISNUMBER(Datos!S622),AND(Datos!S622=INT(Datos!S622),AND(OR(S$1005="",Datos!S622&gt;=S$1005),OR(S$1006="",Datos!S622&lt;=S$1006))),FALSE),OR(ISNUMBER(FIND(";"&amp;UPPER(TRIM(Datos!S622&amp;""))&amp;"=",S$1007)),ISNUMBER(FIND(";"&amp;UPPER(TRIM(Datos!S622&amp;""))&amp;";",S$1007))),OR(UPPER(TRIM(Datos!S622&amp;""))="SÍ",UPPER(TRIM(Datos!S622&amp;""))="SI",UPPER(TRIM(Datos!S622&amp;""))="NO"),IF(ISNUMBER(Datos!S622),AND(OR(S$1005="",Datos!S622&gt;=S$1005),OR(S$1006="",Datos!S622&lt;=S$1006)),FALSE),TRUE))))</f>
        <v>0.0</v>
      </c>
      <c r="T622">
        <f>IF(Datos!T622="",0,IF(AND(T$1008&lt;&gt;"",Datos!T622=T$1008),0,IF(T$1004=0,0,1-CHOOSE(T$1004,IF(ISNUMBER(Datos!T622),AND(OR(T$1005="",Datos!T622&gt;=T$1005),OR(T$1006="",Datos!T622&lt;=T$1006)),FALSE),IF(ISNUMBER(Datos!T622),AND(Datos!T622=INT(Datos!T622),AND(OR(T$1005="",Datos!T622&gt;=T$1005),OR(T$1006="",Datos!T622&lt;=T$1006))),FALSE),OR(ISNUMBER(FIND(";"&amp;UPPER(TRIM(Datos!T622&amp;""))&amp;"=",T$1007)),ISNUMBER(FIND(";"&amp;UPPER(TRIM(Datos!T622&amp;""))&amp;";",T$1007))),OR(UPPER(TRIM(Datos!T622&amp;""))="SÍ",UPPER(TRIM(Datos!T622&amp;""))="SI",UPPER(TRIM(Datos!T622&amp;""))="NO"),IF(ISNUMBER(Datos!T622),AND(OR(T$1005="",Datos!T622&gt;=T$1005),OR(T$1006="",Datos!T622&lt;=T$1006)),FALSE),TRUE))))</f>
        <v>0.0</v>
      </c>
      <c r="U622">
        <f>IF(Datos!U622="",0,IF(AND(U$1008&lt;&gt;"",Datos!U622=U$1008),0,IF(U$1004=0,0,1-CHOOSE(U$1004,IF(ISNUMBER(Datos!U622),AND(OR(U$1005="",Datos!U622&gt;=U$1005),OR(U$1006="",Datos!U622&lt;=U$1006)),FALSE),IF(ISNUMBER(Datos!U622),AND(Datos!U622=INT(Datos!U622),AND(OR(U$1005="",Datos!U622&gt;=U$1005),OR(U$1006="",Datos!U622&lt;=U$1006))),FALSE),OR(ISNUMBER(FIND(";"&amp;UPPER(TRIM(Datos!U622&amp;""))&amp;"=",U$1007)),ISNUMBER(FIND(";"&amp;UPPER(TRIM(Datos!U622&amp;""))&amp;";",U$1007))),OR(UPPER(TRIM(Datos!U622&amp;""))="SÍ",UPPER(TRIM(Datos!U622&amp;""))="SI",UPPER(TRIM(Datos!U622&amp;""))="NO"),IF(ISNUMBER(Datos!U622),AND(OR(U$1005="",Datos!U622&gt;=U$1005),OR(U$1006="",Datos!U622&lt;=U$1006)),FALSE),TRUE))))</f>
        <v>0.0</v>
      </c>
      <c r="V622">
        <f>IF(Datos!V622="",0,IF(AND(V$1008&lt;&gt;"",Datos!V622=V$1008),0,IF(V$1004=0,0,1-CHOOSE(V$1004,IF(ISNUMBER(Datos!V622),AND(OR(V$1005="",Datos!V622&gt;=V$1005),OR(V$1006="",Datos!V622&lt;=V$1006)),FALSE),IF(ISNUMBER(Datos!V622),AND(Datos!V622=INT(Datos!V622),AND(OR(V$1005="",Datos!V622&gt;=V$1005),OR(V$1006="",Datos!V622&lt;=V$1006))),FALSE),OR(ISNUMBER(FIND(";"&amp;UPPER(TRIM(Datos!V622&amp;""))&amp;"=",V$1007)),ISNUMBER(FIND(";"&amp;UPPER(TRIM(Datos!V622&amp;""))&amp;";",V$1007))),OR(UPPER(TRIM(Datos!V622&amp;""))="SÍ",UPPER(TRIM(Datos!V622&amp;""))="SI",UPPER(TRIM(Datos!V622&amp;""))="NO"),IF(ISNUMBER(Datos!V622),AND(OR(V$1005="",Datos!V622&gt;=V$1005),OR(V$1006="",Datos!V622&lt;=V$1006)),FALSE),TRUE))))</f>
        <v>0.0</v>
      </c>
      <c r="W622">
        <f>IF(Datos!W622="",0,IF(AND(W$1008&lt;&gt;"",Datos!W622=W$1008),0,IF(W$1004=0,0,1-CHOOSE(W$1004,IF(ISNUMBER(Datos!W622),AND(OR(W$1005="",Datos!W622&gt;=W$1005),OR(W$1006="",Datos!W622&lt;=W$1006)),FALSE),IF(ISNUMBER(Datos!W622),AND(Datos!W622=INT(Datos!W622),AND(OR(W$1005="",Datos!W622&gt;=W$1005),OR(W$1006="",Datos!W622&lt;=W$1006))),FALSE),OR(ISNUMBER(FIND(";"&amp;UPPER(TRIM(Datos!W622&amp;""))&amp;"=",W$1007)),ISNUMBER(FIND(";"&amp;UPPER(TRIM(Datos!W622&amp;""))&amp;";",W$1007))),OR(UPPER(TRIM(Datos!W622&amp;""))="SÍ",UPPER(TRIM(Datos!W622&amp;""))="SI",UPPER(TRIM(Datos!W622&amp;""))="NO"),IF(ISNUMBER(Datos!W622),AND(OR(W$1005="",Datos!W622&gt;=W$1005),OR(W$1006="",Datos!W622&lt;=W$1006)),FALSE),TRUE))))</f>
        <v>0.0</v>
      </c>
      <c r="X622">
        <f>IF(Datos!X622="",0,IF(AND(X$1008&lt;&gt;"",Datos!X622=X$1008),0,IF(X$1004=0,0,1-CHOOSE(X$1004,IF(ISNUMBER(Datos!X622),AND(OR(X$1005="",Datos!X622&gt;=X$1005),OR(X$1006="",Datos!X622&lt;=X$1006)),FALSE),IF(ISNUMBER(Datos!X622),AND(Datos!X622=INT(Datos!X622),AND(OR(X$1005="",Datos!X622&gt;=X$1005),OR(X$1006="",Datos!X622&lt;=X$1006))),FALSE),OR(ISNUMBER(FIND(";"&amp;UPPER(TRIM(Datos!X622&amp;""))&amp;"=",X$1007)),ISNUMBER(FIND(";"&amp;UPPER(TRIM(Datos!X622&amp;""))&amp;";",X$1007))),OR(UPPER(TRIM(Datos!X622&amp;""))="SÍ",UPPER(TRIM(Datos!X622&amp;""))="SI",UPPER(TRIM(Datos!X622&amp;""))="NO"),IF(ISNUMBER(Datos!X622),AND(OR(X$1005="",Datos!X622&gt;=X$1005),OR(X$1006="",Datos!X622&lt;=X$1006)),FALSE),TRUE))))</f>
        <v>0.0</v>
      </c>
      <c r="Y622">
        <f>IF(Datos!Y622="",0,IF(AND(Y$1008&lt;&gt;"",Datos!Y622=Y$1008),0,IF(Y$1004=0,0,1-CHOOSE(Y$1004,IF(ISNUMBER(Datos!Y622),AND(OR(Y$1005="",Datos!Y622&gt;=Y$1005),OR(Y$1006="",Datos!Y622&lt;=Y$1006)),FALSE),IF(ISNUMBER(Datos!Y622),AND(Datos!Y622=INT(Datos!Y622),AND(OR(Y$1005="",Datos!Y622&gt;=Y$1005),OR(Y$1006="",Datos!Y622&lt;=Y$1006))),FALSE),OR(ISNUMBER(FIND(";"&amp;UPPER(TRIM(Datos!Y622&amp;""))&amp;"=",Y$1007)),ISNUMBER(FIND(";"&amp;UPPER(TRIM(Datos!Y622&amp;""))&amp;";",Y$1007))),OR(UPPER(TRIM(Datos!Y622&amp;""))="SÍ",UPPER(TRIM(Datos!Y622&amp;""))="SI",UPPER(TRIM(Datos!Y622&amp;""))="NO"),IF(ISNUMBER(Datos!Y622),AND(OR(Y$1005="",Datos!Y622&gt;=Y$1005),OR(Y$1006="",Datos!Y622&lt;=Y$1006)),FALSE),TRUE))))</f>
        <v>0.0</v>
      </c>
      <c r="Z622">
        <f>IF(Datos!Z622="",0,IF(AND(Z$1008&lt;&gt;"",Datos!Z622=Z$1008),0,IF(Z$1004=0,0,1-CHOOSE(Z$1004,IF(ISNUMBER(Datos!Z622),AND(OR(Z$1005="",Datos!Z622&gt;=Z$1005),OR(Z$1006="",Datos!Z622&lt;=Z$1006)),FALSE),IF(ISNUMBER(Datos!Z622),AND(Datos!Z622=INT(Datos!Z622),AND(OR(Z$1005="",Datos!Z622&gt;=Z$1005),OR(Z$1006="",Datos!Z622&lt;=Z$1006))),FALSE),OR(ISNUMBER(FIND(";"&amp;UPPER(TRIM(Datos!Z622&amp;""))&amp;"=",Z$1007)),ISNUMBER(FIND(";"&amp;UPPER(TRIM(Datos!Z622&amp;""))&amp;";",Z$1007))),OR(UPPER(TRIM(Datos!Z622&amp;""))="SÍ",UPPER(TRIM(Datos!Z622&amp;""))="SI",UPPER(TRIM(Datos!Z622&amp;""))="NO"),IF(ISNUMBER(Datos!Z622),AND(OR(Z$1005="",Datos!Z622&gt;=Z$1005),OR(Z$1006="",Datos!Z622&lt;=Z$1006)),FALSE),TRUE))))</f>
        <v>0.0</v>
      </c>
      <c r="AA622">
        <f>IF(Datos!AA622="",0,IF(AND(AA$1008&lt;&gt;"",Datos!AA622=AA$1008),0,IF(AA$1004=0,0,1-CHOOSE(AA$1004,IF(ISNUMBER(Datos!AA622),AND(OR(AA$1005="",Datos!AA622&gt;=AA$1005),OR(AA$1006="",Datos!AA622&lt;=AA$1006)),FALSE),IF(ISNUMBER(Datos!AA622),AND(Datos!AA622=INT(Datos!AA622),AND(OR(AA$1005="",Datos!AA622&gt;=AA$1005),OR(AA$1006="",Datos!AA622&lt;=AA$1006))),FALSE),OR(ISNUMBER(FIND(";"&amp;UPPER(TRIM(Datos!AA622&amp;""))&amp;"=",AA$1007)),ISNUMBER(FIND(";"&amp;UPPER(TRIM(Datos!AA622&amp;""))&amp;";",AA$1007))),OR(UPPER(TRIM(Datos!AA622&amp;""))="SÍ",UPPER(TRIM(Datos!AA622&amp;""))="SI",UPPER(TRIM(Datos!AA622&amp;""))="NO"),IF(ISNUMBER(Datos!AA622),AND(OR(AA$1005="",Datos!AA622&gt;=AA$1005),OR(AA$1006="",Datos!AA622&lt;=AA$1006)),FALSE),TRUE))))</f>
        <v>0.0</v>
      </c>
      <c r="AB622">
        <f>IF(Datos!AB622="",0,IF(AND(AB$1008&lt;&gt;"",Datos!AB622=AB$1008),0,IF(AB$1004=0,0,1-CHOOSE(AB$1004,IF(ISNUMBER(Datos!AB622),AND(OR(AB$1005="",Datos!AB622&gt;=AB$1005),OR(AB$1006="",Datos!AB622&lt;=AB$1006)),FALSE),IF(ISNUMBER(Datos!AB622),AND(Datos!AB622=INT(Datos!AB622),AND(OR(AB$1005="",Datos!AB622&gt;=AB$1005),OR(AB$1006="",Datos!AB622&lt;=AB$1006))),FALSE),OR(ISNUMBER(FIND(";"&amp;UPPER(TRIM(Datos!AB622&amp;""))&amp;"=",AB$1007)),ISNUMBER(FIND(";"&amp;UPPER(TRIM(Datos!AB622&amp;""))&amp;";",AB$1007))),OR(UPPER(TRIM(Datos!AB622&amp;""))="SÍ",UPPER(TRIM(Datos!AB622&amp;""))="SI",UPPER(TRIM(Datos!AB622&amp;""))="NO"),IF(ISNUMBER(Datos!AB622),AND(OR(AB$1005="",Datos!AB622&gt;=AB$1005),OR(AB$1006="",Datos!AB622&lt;=AB$1006)),FALSE),TRUE))))</f>
        <v>0.0</v>
      </c>
      <c r="AC622">
        <f>IF(Datos!AC622="",0,IF(AND(AC$1008&lt;&gt;"",Datos!AC622=AC$1008),0,IF(AC$1004=0,0,1-CHOOSE(AC$1004,IF(ISNUMBER(Datos!AC622),AND(OR(AC$1005="",Datos!AC622&gt;=AC$1005),OR(AC$1006="",Datos!AC622&lt;=AC$1006)),FALSE),IF(ISNUMBER(Datos!AC622),AND(Datos!AC622=INT(Datos!AC622),AND(OR(AC$1005="",Datos!AC622&gt;=AC$1005),OR(AC$1006="",Datos!AC622&lt;=AC$1006))),FALSE),OR(ISNUMBER(FIND(";"&amp;UPPER(TRIM(Datos!AC622&amp;""))&amp;"=",AC$1007)),ISNUMBER(FIND(";"&amp;UPPER(TRIM(Datos!AC622&amp;""))&amp;";",AC$1007))),OR(UPPER(TRIM(Datos!AC622&amp;""))="SÍ",UPPER(TRIM(Datos!AC622&amp;""))="SI",UPPER(TRIM(Datos!AC622&amp;""))="NO"),IF(ISNUMBER(Datos!AC622),AND(OR(AC$1005="",Datos!AC622&gt;=AC$1005),OR(AC$1006="",Datos!AC622&lt;=AC$1006)),FALSE),TRUE))))</f>
        <v>0.0</v>
      </c>
      <c r="AD622">
        <f>IF(Datos!AD622="",0,IF(AND(AD$1008&lt;&gt;"",Datos!AD622=AD$1008),0,IF(AD$1004=0,0,1-CHOOSE(AD$1004,IF(ISNUMBER(Datos!AD622),AND(OR(AD$1005="",Datos!AD622&gt;=AD$1005),OR(AD$1006="",Datos!AD622&lt;=AD$1006)),FALSE),IF(ISNUMBER(Datos!AD622),AND(Datos!AD622=INT(Datos!AD622),AND(OR(AD$1005="",Datos!AD622&gt;=AD$1005),OR(AD$1006="",Datos!AD622&lt;=AD$1006))),FALSE),OR(ISNUMBER(FIND(";"&amp;UPPER(TRIM(Datos!AD622&amp;""))&amp;"=",AD$1007)),ISNUMBER(FIND(";"&amp;UPPER(TRIM(Datos!AD622&amp;""))&amp;";",AD$1007))),OR(UPPER(TRIM(Datos!AD622&amp;""))="SÍ",UPPER(TRIM(Datos!AD622&amp;""))="SI",UPPER(TRIM(Datos!AD622&amp;""))="NO"),IF(ISNUMBER(Datos!AD622),AND(OR(AD$1005="",Datos!AD622&gt;=AD$1005),OR(AD$1006="",Datos!AD622&lt;=AD$1006)),FALSE),TRUE))))</f>
        <v>0.0</v>
      </c>
      <c r="AE622">
        <f>IF(Datos!AE622="",0,IF(AND(AE$1008&lt;&gt;"",Datos!AE622=AE$1008),0,IF(AE$1004=0,0,1-CHOOSE(AE$1004,IF(ISNUMBER(Datos!AE622),AND(OR(AE$1005="",Datos!AE622&gt;=AE$1005),OR(AE$1006="",Datos!AE622&lt;=AE$1006)),FALSE),IF(ISNUMBER(Datos!AE622),AND(Datos!AE622=INT(Datos!AE622),AND(OR(AE$1005="",Datos!AE622&gt;=AE$1005),OR(AE$1006="",Datos!AE622&lt;=AE$1006))),FALSE),OR(ISNUMBER(FIND(";"&amp;UPPER(TRIM(Datos!AE622&amp;""))&amp;"=",AE$1007)),ISNUMBER(FIND(";"&amp;UPPER(TRIM(Datos!AE622&amp;""))&amp;";",AE$1007))),OR(UPPER(TRIM(Datos!AE622&amp;""))="SÍ",UPPER(TRIM(Datos!AE622&amp;""))="SI",UPPER(TRIM(Datos!AE622&amp;""))="NO"),IF(ISNUMBER(Datos!AE622),AND(OR(AE$1005="",Datos!AE622&gt;=AE$1005),OR(AE$1006="",Datos!AE622&lt;=AE$1006)),FALSE),TRUE))))</f>
        <v>0.0</v>
      </c>
    </row>
    <row r="623" spans="2:31">
      <c r="B623">
        <f>IF(Datos!B623="",0,IF(AND(B$1008&lt;&gt;"",Datos!B623=B$1008),0,IF(B$1004=0,0,1-CHOOSE(B$1004,IF(ISNUMBER(Datos!B623),AND(OR(B$1005="",Datos!B623&gt;=B$1005),OR(B$1006="",Datos!B623&lt;=B$1006)),FALSE),IF(ISNUMBER(Datos!B623),AND(Datos!B623=INT(Datos!B623),AND(OR(B$1005="",Datos!B623&gt;=B$1005),OR(B$1006="",Datos!B623&lt;=B$1006))),FALSE),OR(ISNUMBER(FIND(";"&amp;UPPER(TRIM(Datos!B623&amp;""))&amp;"=",B$1007)),ISNUMBER(FIND(";"&amp;UPPER(TRIM(Datos!B623&amp;""))&amp;";",B$1007))),OR(UPPER(TRIM(Datos!B623&amp;""))="SÍ",UPPER(TRIM(Datos!B623&amp;""))="SI",UPPER(TRIM(Datos!B623&amp;""))="NO"),IF(ISNUMBER(Datos!B623),AND(OR(B$1005="",Datos!B623&gt;=B$1005),OR(B$1006="",Datos!B623&lt;=B$1006)),FALSE),TRUE))))</f>
        <v>0.0</v>
      </c>
      <c r="C623">
        <f>IF(Datos!C623="",0,IF(AND(C$1008&lt;&gt;"",Datos!C623=C$1008),0,IF(C$1004=0,0,1-CHOOSE(C$1004,IF(ISNUMBER(Datos!C623),AND(OR(C$1005="",Datos!C623&gt;=C$1005),OR(C$1006="",Datos!C623&lt;=C$1006)),FALSE),IF(ISNUMBER(Datos!C623),AND(Datos!C623=INT(Datos!C623),AND(OR(C$1005="",Datos!C623&gt;=C$1005),OR(C$1006="",Datos!C623&lt;=C$1006))),FALSE),OR(ISNUMBER(FIND(";"&amp;UPPER(TRIM(Datos!C623&amp;""))&amp;"=",C$1007)),ISNUMBER(FIND(";"&amp;UPPER(TRIM(Datos!C623&amp;""))&amp;";",C$1007))),OR(UPPER(TRIM(Datos!C623&amp;""))="SÍ",UPPER(TRIM(Datos!C623&amp;""))="SI",UPPER(TRIM(Datos!C623&amp;""))="NO"),IF(ISNUMBER(Datos!C623),AND(OR(C$1005="",Datos!C623&gt;=C$1005),OR(C$1006="",Datos!C623&lt;=C$1006)),FALSE),TRUE))))</f>
        <v>0.0</v>
      </c>
      <c r="D623">
        <f>IF(Datos!D623="",0,IF(AND(D$1008&lt;&gt;"",Datos!D623=D$1008),0,IF(D$1004=0,0,1-CHOOSE(D$1004,IF(ISNUMBER(Datos!D623),AND(OR(D$1005="",Datos!D623&gt;=D$1005),OR(D$1006="",Datos!D623&lt;=D$1006)),FALSE),IF(ISNUMBER(Datos!D623),AND(Datos!D623=INT(Datos!D623),AND(OR(D$1005="",Datos!D623&gt;=D$1005),OR(D$1006="",Datos!D623&lt;=D$1006))),FALSE),OR(ISNUMBER(FIND(";"&amp;UPPER(TRIM(Datos!D623&amp;""))&amp;"=",D$1007)),ISNUMBER(FIND(";"&amp;UPPER(TRIM(Datos!D623&amp;""))&amp;";",D$1007))),OR(UPPER(TRIM(Datos!D623&amp;""))="SÍ",UPPER(TRIM(Datos!D623&amp;""))="SI",UPPER(TRIM(Datos!D623&amp;""))="NO"),IF(ISNUMBER(Datos!D623),AND(OR(D$1005="",Datos!D623&gt;=D$1005),OR(D$1006="",Datos!D623&lt;=D$1006)),FALSE),TRUE))))</f>
        <v>0.0</v>
      </c>
      <c r="E623">
        <f>IF(Datos!E623="",0,IF(AND(E$1008&lt;&gt;"",Datos!E623=E$1008),0,IF(E$1004=0,0,1-CHOOSE(E$1004,IF(ISNUMBER(Datos!E623),AND(OR(E$1005="",Datos!E623&gt;=E$1005),OR(E$1006="",Datos!E623&lt;=E$1006)),FALSE),IF(ISNUMBER(Datos!E623),AND(Datos!E623=INT(Datos!E623),AND(OR(E$1005="",Datos!E623&gt;=E$1005),OR(E$1006="",Datos!E623&lt;=E$1006))),FALSE),OR(ISNUMBER(FIND(";"&amp;UPPER(TRIM(Datos!E623&amp;""))&amp;"=",E$1007)),ISNUMBER(FIND(";"&amp;UPPER(TRIM(Datos!E623&amp;""))&amp;";",E$1007))),OR(UPPER(TRIM(Datos!E623&amp;""))="SÍ",UPPER(TRIM(Datos!E623&amp;""))="SI",UPPER(TRIM(Datos!E623&amp;""))="NO"),IF(ISNUMBER(Datos!E623),AND(OR(E$1005="",Datos!E623&gt;=E$1005),OR(E$1006="",Datos!E623&lt;=E$1006)),FALSE),TRUE))))</f>
        <v>0.0</v>
      </c>
      <c r="F623">
        <f>IF(Datos!F623="",0,IF(AND(F$1008&lt;&gt;"",Datos!F623=F$1008),0,IF(F$1004=0,0,1-CHOOSE(F$1004,IF(ISNUMBER(Datos!F623),AND(OR(F$1005="",Datos!F623&gt;=F$1005),OR(F$1006="",Datos!F623&lt;=F$1006)),FALSE),IF(ISNUMBER(Datos!F623),AND(Datos!F623=INT(Datos!F623),AND(OR(F$1005="",Datos!F623&gt;=F$1005),OR(F$1006="",Datos!F623&lt;=F$1006))),FALSE),OR(ISNUMBER(FIND(";"&amp;UPPER(TRIM(Datos!F623&amp;""))&amp;"=",F$1007)),ISNUMBER(FIND(";"&amp;UPPER(TRIM(Datos!F623&amp;""))&amp;";",F$1007))),OR(UPPER(TRIM(Datos!F623&amp;""))="SÍ",UPPER(TRIM(Datos!F623&amp;""))="SI",UPPER(TRIM(Datos!F623&amp;""))="NO"),IF(ISNUMBER(Datos!F623),AND(OR(F$1005="",Datos!F623&gt;=F$1005),OR(F$1006="",Datos!F623&lt;=F$1006)),FALSE),TRUE))))</f>
        <v>0.0</v>
      </c>
      <c r="G623">
        <f>IF(Datos!G623="",0,IF(AND(G$1008&lt;&gt;"",Datos!G623=G$1008),0,IF(G$1004=0,0,1-CHOOSE(G$1004,IF(ISNUMBER(Datos!G623),AND(OR(G$1005="",Datos!G623&gt;=G$1005),OR(G$1006="",Datos!G623&lt;=G$1006)),FALSE),IF(ISNUMBER(Datos!G623),AND(Datos!G623=INT(Datos!G623),AND(OR(G$1005="",Datos!G623&gt;=G$1005),OR(G$1006="",Datos!G623&lt;=G$1006))),FALSE),OR(ISNUMBER(FIND(";"&amp;UPPER(TRIM(Datos!G623&amp;""))&amp;"=",G$1007)),ISNUMBER(FIND(";"&amp;UPPER(TRIM(Datos!G623&amp;""))&amp;";",G$1007))),OR(UPPER(TRIM(Datos!G623&amp;""))="SÍ",UPPER(TRIM(Datos!G623&amp;""))="SI",UPPER(TRIM(Datos!G623&amp;""))="NO"),IF(ISNUMBER(Datos!G623),AND(OR(G$1005="",Datos!G623&gt;=G$1005),OR(G$1006="",Datos!G623&lt;=G$1006)),FALSE),TRUE))))</f>
        <v>0.0</v>
      </c>
      <c r="H623">
        <f>IF(Datos!H623="",0,IF(AND(H$1008&lt;&gt;"",Datos!H623=H$1008),0,IF(H$1004=0,0,1-CHOOSE(H$1004,IF(ISNUMBER(Datos!H623),AND(OR(H$1005="",Datos!H623&gt;=H$1005),OR(H$1006="",Datos!H623&lt;=H$1006)),FALSE),IF(ISNUMBER(Datos!H623),AND(Datos!H623=INT(Datos!H623),AND(OR(H$1005="",Datos!H623&gt;=H$1005),OR(H$1006="",Datos!H623&lt;=H$1006))),FALSE),OR(ISNUMBER(FIND(";"&amp;UPPER(TRIM(Datos!H623&amp;""))&amp;"=",H$1007)),ISNUMBER(FIND(";"&amp;UPPER(TRIM(Datos!H623&amp;""))&amp;";",H$1007))),OR(UPPER(TRIM(Datos!H623&amp;""))="SÍ",UPPER(TRIM(Datos!H623&amp;""))="SI",UPPER(TRIM(Datos!H623&amp;""))="NO"),IF(ISNUMBER(Datos!H623),AND(OR(H$1005="",Datos!H623&gt;=H$1005),OR(H$1006="",Datos!H623&lt;=H$1006)),FALSE),TRUE))))</f>
        <v>0.0</v>
      </c>
      <c r="I623">
        <f>IF(Datos!I623="",0,IF(AND(I$1008&lt;&gt;"",Datos!I623=I$1008),0,IF(I$1004=0,0,1-CHOOSE(I$1004,IF(ISNUMBER(Datos!I623),AND(OR(I$1005="",Datos!I623&gt;=I$1005),OR(I$1006="",Datos!I623&lt;=I$1006)),FALSE),IF(ISNUMBER(Datos!I623),AND(Datos!I623=INT(Datos!I623),AND(OR(I$1005="",Datos!I623&gt;=I$1005),OR(I$1006="",Datos!I623&lt;=I$1006))),FALSE),OR(ISNUMBER(FIND(";"&amp;UPPER(TRIM(Datos!I623&amp;""))&amp;"=",I$1007)),ISNUMBER(FIND(";"&amp;UPPER(TRIM(Datos!I623&amp;""))&amp;";",I$1007))),OR(UPPER(TRIM(Datos!I623&amp;""))="SÍ",UPPER(TRIM(Datos!I623&amp;""))="SI",UPPER(TRIM(Datos!I623&amp;""))="NO"),IF(ISNUMBER(Datos!I623),AND(OR(I$1005="",Datos!I623&gt;=I$1005),OR(I$1006="",Datos!I623&lt;=I$1006)),FALSE),TRUE))))</f>
        <v>0.0</v>
      </c>
      <c r="J623">
        <f>IF(Datos!J623="",0,IF(AND(J$1008&lt;&gt;"",Datos!J623=J$1008),0,IF(J$1004=0,0,1-CHOOSE(J$1004,IF(ISNUMBER(Datos!J623),AND(OR(J$1005="",Datos!J623&gt;=J$1005),OR(J$1006="",Datos!J623&lt;=J$1006)),FALSE),IF(ISNUMBER(Datos!J623),AND(Datos!J623=INT(Datos!J623),AND(OR(J$1005="",Datos!J623&gt;=J$1005),OR(J$1006="",Datos!J623&lt;=J$1006))),FALSE),OR(ISNUMBER(FIND(";"&amp;UPPER(TRIM(Datos!J623&amp;""))&amp;"=",J$1007)),ISNUMBER(FIND(";"&amp;UPPER(TRIM(Datos!J623&amp;""))&amp;";",J$1007))),OR(UPPER(TRIM(Datos!J623&amp;""))="SÍ",UPPER(TRIM(Datos!J623&amp;""))="SI",UPPER(TRIM(Datos!J623&amp;""))="NO"),IF(ISNUMBER(Datos!J623),AND(OR(J$1005="",Datos!J623&gt;=J$1005),OR(J$1006="",Datos!J623&lt;=J$1006)),FALSE),TRUE))))</f>
        <v>0.0</v>
      </c>
      <c r="K623">
        <f>IF(Datos!K623="",0,IF(AND(K$1008&lt;&gt;"",Datos!K623=K$1008),0,IF(K$1004=0,0,1-CHOOSE(K$1004,IF(ISNUMBER(Datos!K623),AND(OR(K$1005="",Datos!K623&gt;=K$1005),OR(K$1006="",Datos!K623&lt;=K$1006)),FALSE),IF(ISNUMBER(Datos!K623),AND(Datos!K623=INT(Datos!K623),AND(OR(K$1005="",Datos!K623&gt;=K$1005),OR(K$1006="",Datos!K623&lt;=K$1006))),FALSE),OR(ISNUMBER(FIND(";"&amp;UPPER(TRIM(Datos!K623&amp;""))&amp;"=",K$1007)),ISNUMBER(FIND(";"&amp;UPPER(TRIM(Datos!K623&amp;""))&amp;";",K$1007))),OR(UPPER(TRIM(Datos!K623&amp;""))="SÍ",UPPER(TRIM(Datos!K623&amp;""))="SI",UPPER(TRIM(Datos!K623&amp;""))="NO"),IF(ISNUMBER(Datos!K623),AND(OR(K$1005="",Datos!K623&gt;=K$1005),OR(K$1006="",Datos!K623&lt;=K$1006)),FALSE),TRUE))))</f>
        <v>0.0</v>
      </c>
      <c r="L623">
        <f>IF(Datos!L623="",0,IF(AND(L$1008&lt;&gt;"",Datos!L623=L$1008),0,IF(L$1004=0,0,1-CHOOSE(L$1004,IF(ISNUMBER(Datos!L623),AND(OR(L$1005="",Datos!L623&gt;=L$1005),OR(L$1006="",Datos!L623&lt;=L$1006)),FALSE),IF(ISNUMBER(Datos!L623),AND(Datos!L623=INT(Datos!L623),AND(OR(L$1005="",Datos!L623&gt;=L$1005),OR(L$1006="",Datos!L623&lt;=L$1006))),FALSE),OR(ISNUMBER(FIND(";"&amp;UPPER(TRIM(Datos!L623&amp;""))&amp;"=",L$1007)),ISNUMBER(FIND(";"&amp;UPPER(TRIM(Datos!L623&amp;""))&amp;";",L$1007))),OR(UPPER(TRIM(Datos!L623&amp;""))="SÍ",UPPER(TRIM(Datos!L623&amp;""))="SI",UPPER(TRIM(Datos!L623&amp;""))="NO"),IF(ISNUMBER(Datos!L623),AND(OR(L$1005="",Datos!L623&gt;=L$1005),OR(L$1006="",Datos!L623&lt;=L$1006)),FALSE),TRUE))))</f>
        <v>0.0</v>
      </c>
      <c r="M623">
        <f>IF(Datos!M623="",0,IF(AND(M$1008&lt;&gt;"",Datos!M623=M$1008),0,IF(M$1004=0,0,1-CHOOSE(M$1004,IF(ISNUMBER(Datos!M623),AND(OR(M$1005="",Datos!M623&gt;=M$1005),OR(M$1006="",Datos!M623&lt;=M$1006)),FALSE),IF(ISNUMBER(Datos!M623),AND(Datos!M623=INT(Datos!M623),AND(OR(M$1005="",Datos!M623&gt;=M$1005),OR(M$1006="",Datos!M623&lt;=M$1006))),FALSE),OR(ISNUMBER(FIND(";"&amp;UPPER(TRIM(Datos!M623&amp;""))&amp;"=",M$1007)),ISNUMBER(FIND(";"&amp;UPPER(TRIM(Datos!M623&amp;""))&amp;";",M$1007))),OR(UPPER(TRIM(Datos!M623&amp;""))="SÍ",UPPER(TRIM(Datos!M623&amp;""))="SI",UPPER(TRIM(Datos!M623&amp;""))="NO"),IF(ISNUMBER(Datos!M623),AND(OR(M$1005="",Datos!M623&gt;=M$1005),OR(M$1006="",Datos!M623&lt;=M$1006)),FALSE),TRUE))))</f>
        <v>0.0</v>
      </c>
      <c r="N623">
        <f>IF(Datos!N623="",0,IF(AND(N$1008&lt;&gt;"",Datos!N623=N$1008),0,IF(N$1004=0,0,1-CHOOSE(N$1004,IF(ISNUMBER(Datos!N623),AND(OR(N$1005="",Datos!N623&gt;=N$1005),OR(N$1006="",Datos!N623&lt;=N$1006)),FALSE),IF(ISNUMBER(Datos!N623),AND(Datos!N623=INT(Datos!N623),AND(OR(N$1005="",Datos!N623&gt;=N$1005),OR(N$1006="",Datos!N623&lt;=N$1006))),FALSE),OR(ISNUMBER(FIND(";"&amp;UPPER(TRIM(Datos!N623&amp;""))&amp;"=",N$1007)),ISNUMBER(FIND(";"&amp;UPPER(TRIM(Datos!N623&amp;""))&amp;";",N$1007))),OR(UPPER(TRIM(Datos!N623&amp;""))="SÍ",UPPER(TRIM(Datos!N623&amp;""))="SI",UPPER(TRIM(Datos!N623&amp;""))="NO"),IF(ISNUMBER(Datos!N623),AND(OR(N$1005="",Datos!N623&gt;=N$1005),OR(N$1006="",Datos!N623&lt;=N$1006)),FALSE),TRUE))))</f>
        <v>0.0</v>
      </c>
      <c r="O623">
        <f>IF(Datos!O623="",0,IF(AND(O$1008&lt;&gt;"",Datos!O623=O$1008),0,IF(O$1004=0,0,1-CHOOSE(O$1004,IF(ISNUMBER(Datos!O623),AND(OR(O$1005="",Datos!O623&gt;=O$1005),OR(O$1006="",Datos!O623&lt;=O$1006)),FALSE),IF(ISNUMBER(Datos!O623),AND(Datos!O623=INT(Datos!O623),AND(OR(O$1005="",Datos!O623&gt;=O$1005),OR(O$1006="",Datos!O623&lt;=O$1006))),FALSE),OR(ISNUMBER(FIND(";"&amp;UPPER(TRIM(Datos!O623&amp;""))&amp;"=",O$1007)),ISNUMBER(FIND(";"&amp;UPPER(TRIM(Datos!O623&amp;""))&amp;";",O$1007))),OR(UPPER(TRIM(Datos!O623&amp;""))="SÍ",UPPER(TRIM(Datos!O623&amp;""))="SI",UPPER(TRIM(Datos!O623&amp;""))="NO"),IF(ISNUMBER(Datos!O623),AND(OR(O$1005="",Datos!O623&gt;=O$1005),OR(O$1006="",Datos!O623&lt;=O$1006)),FALSE),TRUE))))</f>
        <v>0.0</v>
      </c>
      <c r="P623">
        <f>IF(Datos!P623="",0,IF(AND(P$1008&lt;&gt;"",Datos!P623=P$1008),0,IF(P$1004=0,0,1-CHOOSE(P$1004,IF(ISNUMBER(Datos!P623),AND(OR(P$1005="",Datos!P623&gt;=P$1005),OR(P$1006="",Datos!P623&lt;=P$1006)),FALSE),IF(ISNUMBER(Datos!P623),AND(Datos!P623=INT(Datos!P623),AND(OR(P$1005="",Datos!P623&gt;=P$1005),OR(P$1006="",Datos!P623&lt;=P$1006))),FALSE),OR(ISNUMBER(FIND(";"&amp;UPPER(TRIM(Datos!P623&amp;""))&amp;"=",P$1007)),ISNUMBER(FIND(";"&amp;UPPER(TRIM(Datos!P623&amp;""))&amp;";",P$1007))),OR(UPPER(TRIM(Datos!P623&amp;""))="SÍ",UPPER(TRIM(Datos!P623&amp;""))="SI",UPPER(TRIM(Datos!P623&amp;""))="NO"),IF(ISNUMBER(Datos!P623),AND(OR(P$1005="",Datos!P623&gt;=P$1005),OR(P$1006="",Datos!P623&lt;=P$1006)),FALSE),TRUE))))</f>
        <v>0.0</v>
      </c>
      <c r="Q623">
        <f>IF(Datos!Q623="",0,IF(AND(Q$1008&lt;&gt;"",Datos!Q623=Q$1008),0,IF(Q$1004=0,0,1-CHOOSE(Q$1004,IF(ISNUMBER(Datos!Q623),AND(OR(Q$1005="",Datos!Q623&gt;=Q$1005),OR(Q$1006="",Datos!Q623&lt;=Q$1006)),FALSE),IF(ISNUMBER(Datos!Q623),AND(Datos!Q623=INT(Datos!Q623),AND(OR(Q$1005="",Datos!Q623&gt;=Q$1005),OR(Q$1006="",Datos!Q623&lt;=Q$1006))),FALSE),OR(ISNUMBER(FIND(";"&amp;UPPER(TRIM(Datos!Q623&amp;""))&amp;"=",Q$1007)),ISNUMBER(FIND(";"&amp;UPPER(TRIM(Datos!Q623&amp;""))&amp;";",Q$1007))),OR(UPPER(TRIM(Datos!Q623&amp;""))="SÍ",UPPER(TRIM(Datos!Q623&amp;""))="SI",UPPER(TRIM(Datos!Q623&amp;""))="NO"),IF(ISNUMBER(Datos!Q623),AND(OR(Q$1005="",Datos!Q623&gt;=Q$1005),OR(Q$1006="",Datos!Q623&lt;=Q$1006)),FALSE),TRUE))))</f>
        <v>0.0</v>
      </c>
      <c r="R623">
        <f>IF(Datos!R623="",0,IF(AND(R$1008&lt;&gt;"",Datos!R623=R$1008),0,IF(R$1004=0,0,1-CHOOSE(R$1004,IF(ISNUMBER(Datos!R623),AND(OR(R$1005="",Datos!R623&gt;=R$1005),OR(R$1006="",Datos!R623&lt;=R$1006)),FALSE),IF(ISNUMBER(Datos!R623),AND(Datos!R623=INT(Datos!R623),AND(OR(R$1005="",Datos!R623&gt;=R$1005),OR(R$1006="",Datos!R623&lt;=R$1006))),FALSE),OR(ISNUMBER(FIND(";"&amp;UPPER(TRIM(Datos!R623&amp;""))&amp;"=",R$1007)),ISNUMBER(FIND(";"&amp;UPPER(TRIM(Datos!R623&amp;""))&amp;";",R$1007))),OR(UPPER(TRIM(Datos!R623&amp;""))="SÍ",UPPER(TRIM(Datos!R623&amp;""))="SI",UPPER(TRIM(Datos!R623&amp;""))="NO"),IF(ISNUMBER(Datos!R623),AND(OR(R$1005="",Datos!R623&gt;=R$1005),OR(R$1006="",Datos!R623&lt;=R$1006)),FALSE),TRUE))))</f>
        <v>0.0</v>
      </c>
      <c r="S623">
        <f>IF(Datos!S623="",0,IF(AND(S$1008&lt;&gt;"",Datos!S623=S$1008),0,IF(S$1004=0,0,1-CHOOSE(S$1004,IF(ISNUMBER(Datos!S623),AND(OR(S$1005="",Datos!S623&gt;=S$1005),OR(S$1006="",Datos!S623&lt;=S$1006)),FALSE),IF(ISNUMBER(Datos!S623),AND(Datos!S623=INT(Datos!S623),AND(OR(S$1005="",Datos!S623&gt;=S$1005),OR(S$1006="",Datos!S623&lt;=S$1006))),FALSE),OR(ISNUMBER(FIND(";"&amp;UPPER(TRIM(Datos!S623&amp;""))&amp;"=",S$1007)),ISNUMBER(FIND(";"&amp;UPPER(TRIM(Datos!S623&amp;""))&amp;";",S$1007))),OR(UPPER(TRIM(Datos!S623&amp;""))="SÍ",UPPER(TRIM(Datos!S623&amp;""))="SI",UPPER(TRIM(Datos!S623&amp;""))="NO"),IF(ISNUMBER(Datos!S623),AND(OR(S$1005="",Datos!S623&gt;=S$1005),OR(S$1006="",Datos!S623&lt;=S$1006)),FALSE),TRUE))))</f>
        <v>0.0</v>
      </c>
      <c r="T623">
        <f>IF(Datos!T623="",0,IF(AND(T$1008&lt;&gt;"",Datos!T623=T$1008),0,IF(T$1004=0,0,1-CHOOSE(T$1004,IF(ISNUMBER(Datos!T623),AND(OR(T$1005="",Datos!T623&gt;=T$1005),OR(T$1006="",Datos!T623&lt;=T$1006)),FALSE),IF(ISNUMBER(Datos!T623),AND(Datos!T623=INT(Datos!T623),AND(OR(T$1005="",Datos!T623&gt;=T$1005),OR(T$1006="",Datos!T623&lt;=T$1006))),FALSE),OR(ISNUMBER(FIND(";"&amp;UPPER(TRIM(Datos!T623&amp;""))&amp;"=",T$1007)),ISNUMBER(FIND(";"&amp;UPPER(TRIM(Datos!T623&amp;""))&amp;";",T$1007))),OR(UPPER(TRIM(Datos!T623&amp;""))="SÍ",UPPER(TRIM(Datos!T623&amp;""))="SI",UPPER(TRIM(Datos!T623&amp;""))="NO"),IF(ISNUMBER(Datos!T623),AND(OR(T$1005="",Datos!T623&gt;=T$1005),OR(T$1006="",Datos!T623&lt;=T$1006)),FALSE),TRUE))))</f>
        <v>0.0</v>
      </c>
      <c r="U623">
        <f>IF(Datos!U623="",0,IF(AND(U$1008&lt;&gt;"",Datos!U623=U$1008),0,IF(U$1004=0,0,1-CHOOSE(U$1004,IF(ISNUMBER(Datos!U623),AND(OR(U$1005="",Datos!U623&gt;=U$1005),OR(U$1006="",Datos!U623&lt;=U$1006)),FALSE),IF(ISNUMBER(Datos!U623),AND(Datos!U623=INT(Datos!U623),AND(OR(U$1005="",Datos!U623&gt;=U$1005),OR(U$1006="",Datos!U623&lt;=U$1006))),FALSE),OR(ISNUMBER(FIND(";"&amp;UPPER(TRIM(Datos!U623&amp;""))&amp;"=",U$1007)),ISNUMBER(FIND(";"&amp;UPPER(TRIM(Datos!U623&amp;""))&amp;";",U$1007))),OR(UPPER(TRIM(Datos!U623&amp;""))="SÍ",UPPER(TRIM(Datos!U623&amp;""))="SI",UPPER(TRIM(Datos!U623&amp;""))="NO"),IF(ISNUMBER(Datos!U623),AND(OR(U$1005="",Datos!U623&gt;=U$1005),OR(U$1006="",Datos!U623&lt;=U$1006)),FALSE),TRUE))))</f>
        <v>0.0</v>
      </c>
      <c r="V623">
        <f>IF(Datos!V623="",0,IF(AND(V$1008&lt;&gt;"",Datos!V623=V$1008),0,IF(V$1004=0,0,1-CHOOSE(V$1004,IF(ISNUMBER(Datos!V623),AND(OR(V$1005="",Datos!V623&gt;=V$1005),OR(V$1006="",Datos!V623&lt;=V$1006)),FALSE),IF(ISNUMBER(Datos!V623),AND(Datos!V623=INT(Datos!V623),AND(OR(V$1005="",Datos!V623&gt;=V$1005),OR(V$1006="",Datos!V623&lt;=V$1006))),FALSE),OR(ISNUMBER(FIND(";"&amp;UPPER(TRIM(Datos!V623&amp;""))&amp;"=",V$1007)),ISNUMBER(FIND(";"&amp;UPPER(TRIM(Datos!V623&amp;""))&amp;";",V$1007))),OR(UPPER(TRIM(Datos!V623&amp;""))="SÍ",UPPER(TRIM(Datos!V623&amp;""))="SI",UPPER(TRIM(Datos!V623&amp;""))="NO"),IF(ISNUMBER(Datos!V623),AND(OR(V$1005="",Datos!V623&gt;=V$1005),OR(V$1006="",Datos!V623&lt;=V$1006)),FALSE),TRUE))))</f>
        <v>0.0</v>
      </c>
      <c r="W623">
        <f>IF(Datos!W623="",0,IF(AND(W$1008&lt;&gt;"",Datos!W623=W$1008),0,IF(W$1004=0,0,1-CHOOSE(W$1004,IF(ISNUMBER(Datos!W623),AND(OR(W$1005="",Datos!W623&gt;=W$1005),OR(W$1006="",Datos!W623&lt;=W$1006)),FALSE),IF(ISNUMBER(Datos!W623),AND(Datos!W623=INT(Datos!W623),AND(OR(W$1005="",Datos!W623&gt;=W$1005),OR(W$1006="",Datos!W623&lt;=W$1006))),FALSE),OR(ISNUMBER(FIND(";"&amp;UPPER(TRIM(Datos!W623&amp;""))&amp;"=",W$1007)),ISNUMBER(FIND(";"&amp;UPPER(TRIM(Datos!W623&amp;""))&amp;";",W$1007))),OR(UPPER(TRIM(Datos!W623&amp;""))="SÍ",UPPER(TRIM(Datos!W623&amp;""))="SI",UPPER(TRIM(Datos!W623&amp;""))="NO"),IF(ISNUMBER(Datos!W623),AND(OR(W$1005="",Datos!W623&gt;=W$1005),OR(W$1006="",Datos!W623&lt;=W$1006)),FALSE),TRUE))))</f>
        <v>0.0</v>
      </c>
      <c r="X623">
        <f>IF(Datos!X623="",0,IF(AND(X$1008&lt;&gt;"",Datos!X623=X$1008),0,IF(X$1004=0,0,1-CHOOSE(X$1004,IF(ISNUMBER(Datos!X623),AND(OR(X$1005="",Datos!X623&gt;=X$1005),OR(X$1006="",Datos!X623&lt;=X$1006)),FALSE),IF(ISNUMBER(Datos!X623),AND(Datos!X623=INT(Datos!X623),AND(OR(X$1005="",Datos!X623&gt;=X$1005),OR(X$1006="",Datos!X623&lt;=X$1006))),FALSE),OR(ISNUMBER(FIND(";"&amp;UPPER(TRIM(Datos!X623&amp;""))&amp;"=",X$1007)),ISNUMBER(FIND(";"&amp;UPPER(TRIM(Datos!X623&amp;""))&amp;";",X$1007))),OR(UPPER(TRIM(Datos!X623&amp;""))="SÍ",UPPER(TRIM(Datos!X623&amp;""))="SI",UPPER(TRIM(Datos!X623&amp;""))="NO"),IF(ISNUMBER(Datos!X623),AND(OR(X$1005="",Datos!X623&gt;=X$1005),OR(X$1006="",Datos!X623&lt;=X$1006)),FALSE),TRUE))))</f>
        <v>0.0</v>
      </c>
      <c r="Y623">
        <f>IF(Datos!Y623="",0,IF(AND(Y$1008&lt;&gt;"",Datos!Y623=Y$1008),0,IF(Y$1004=0,0,1-CHOOSE(Y$1004,IF(ISNUMBER(Datos!Y623),AND(OR(Y$1005="",Datos!Y623&gt;=Y$1005),OR(Y$1006="",Datos!Y623&lt;=Y$1006)),FALSE),IF(ISNUMBER(Datos!Y623),AND(Datos!Y623=INT(Datos!Y623),AND(OR(Y$1005="",Datos!Y623&gt;=Y$1005),OR(Y$1006="",Datos!Y623&lt;=Y$1006))),FALSE),OR(ISNUMBER(FIND(";"&amp;UPPER(TRIM(Datos!Y623&amp;""))&amp;"=",Y$1007)),ISNUMBER(FIND(";"&amp;UPPER(TRIM(Datos!Y623&amp;""))&amp;";",Y$1007))),OR(UPPER(TRIM(Datos!Y623&amp;""))="SÍ",UPPER(TRIM(Datos!Y623&amp;""))="SI",UPPER(TRIM(Datos!Y623&amp;""))="NO"),IF(ISNUMBER(Datos!Y623),AND(OR(Y$1005="",Datos!Y623&gt;=Y$1005),OR(Y$1006="",Datos!Y623&lt;=Y$1006)),FALSE),TRUE))))</f>
        <v>0.0</v>
      </c>
      <c r="Z623">
        <f>IF(Datos!Z623="",0,IF(AND(Z$1008&lt;&gt;"",Datos!Z623=Z$1008),0,IF(Z$1004=0,0,1-CHOOSE(Z$1004,IF(ISNUMBER(Datos!Z623),AND(OR(Z$1005="",Datos!Z623&gt;=Z$1005),OR(Z$1006="",Datos!Z623&lt;=Z$1006)),FALSE),IF(ISNUMBER(Datos!Z623),AND(Datos!Z623=INT(Datos!Z623),AND(OR(Z$1005="",Datos!Z623&gt;=Z$1005),OR(Z$1006="",Datos!Z623&lt;=Z$1006))),FALSE),OR(ISNUMBER(FIND(";"&amp;UPPER(TRIM(Datos!Z623&amp;""))&amp;"=",Z$1007)),ISNUMBER(FIND(";"&amp;UPPER(TRIM(Datos!Z623&amp;""))&amp;";",Z$1007))),OR(UPPER(TRIM(Datos!Z623&amp;""))="SÍ",UPPER(TRIM(Datos!Z623&amp;""))="SI",UPPER(TRIM(Datos!Z623&amp;""))="NO"),IF(ISNUMBER(Datos!Z623),AND(OR(Z$1005="",Datos!Z623&gt;=Z$1005),OR(Z$1006="",Datos!Z623&lt;=Z$1006)),FALSE),TRUE))))</f>
        <v>0.0</v>
      </c>
      <c r="AA623">
        <f>IF(Datos!AA623="",0,IF(AND(AA$1008&lt;&gt;"",Datos!AA623=AA$1008),0,IF(AA$1004=0,0,1-CHOOSE(AA$1004,IF(ISNUMBER(Datos!AA623),AND(OR(AA$1005="",Datos!AA623&gt;=AA$1005),OR(AA$1006="",Datos!AA623&lt;=AA$1006)),FALSE),IF(ISNUMBER(Datos!AA623),AND(Datos!AA623=INT(Datos!AA623),AND(OR(AA$1005="",Datos!AA623&gt;=AA$1005),OR(AA$1006="",Datos!AA623&lt;=AA$1006))),FALSE),OR(ISNUMBER(FIND(";"&amp;UPPER(TRIM(Datos!AA623&amp;""))&amp;"=",AA$1007)),ISNUMBER(FIND(";"&amp;UPPER(TRIM(Datos!AA623&amp;""))&amp;";",AA$1007))),OR(UPPER(TRIM(Datos!AA623&amp;""))="SÍ",UPPER(TRIM(Datos!AA623&amp;""))="SI",UPPER(TRIM(Datos!AA623&amp;""))="NO"),IF(ISNUMBER(Datos!AA623),AND(OR(AA$1005="",Datos!AA623&gt;=AA$1005),OR(AA$1006="",Datos!AA623&lt;=AA$1006)),FALSE),TRUE))))</f>
        <v>0.0</v>
      </c>
      <c r="AB623">
        <f>IF(Datos!AB623="",0,IF(AND(AB$1008&lt;&gt;"",Datos!AB623=AB$1008),0,IF(AB$1004=0,0,1-CHOOSE(AB$1004,IF(ISNUMBER(Datos!AB623),AND(OR(AB$1005="",Datos!AB623&gt;=AB$1005),OR(AB$1006="",Datos!AB623&lt;=AB$1006)),FALSE),IF(ISNUMBER(Datos!AB623),AND(Datos!AB623=INT(Datos!AB623),AND(OR(AB$1005="",Datos!AB623&gt;=AB$1005),OR(AB$1006="",Datos!AB623&lt;=AB$1006))),FALSE),OR(ISNUMBER(FIND(";"&amp;UPPER(TRIM(Datos!AB623&amp;""))&amp;"=",AB$1007)),ISNUMBER(FIND(";"&amp;UPPER(TRIM(Datos!AB623&amp;""))&amp;";",AB$1007))),OR(UPPER(TRIM(Datos!AB623&amp;""))="SÍ",UPPER(TRIM(Datos!AB623&amp;""))="SI",UPPER(TRIM(Datos!AB623&amp;""))="NO"),IF(ISNUMBER(Datos!AB623),AND(OR(AB$1005="",Datos!AB623&gt;=AB$1005),OR(AB$1006="",Datos!AB623&lt;=AB$1006)),FALSE),TRUE))))</f>
        <v>0.0</v>
      </c>
      <c r="AC623">
        <f>IF(Datos!AC623="",0,IF(AND(AC$1008&lt;&gt;"",Datos!AC623=AC$1008),0,IF(AC$1004=0,0,1-CHOOSE(AC$1004,IF(ISNUMBER(Datos!AC623),AND(OR(AC$1005="",Datos!AC623&gt;=AC$1005),OR(AC$1006="",Datos!AC623&lt;=AC$1006)),FALSE),IF(ISNUMBER(Datos!AC623),AND(Datos!AC623=INT(Datos!AC623),AND(OR(AC$1005="",Datos!AC623&gt;=AC$1005),OR(AC$1006="",Datos!AC623&lt;=AC$1006))),FALSE),OR(ISNUMBER(FIND(";"&amp;UPPER(TRIM(Datos!AC623&amp;""))&amp;"=",AC$1007)),ISNUMBER(FIND(";"&amp;UPPER(TRIM(Datos!AC623&amp;""))&amp;";",AC$1007))),OR(UPPER(TRIM(Datos!AC623&amp;""))="SÍ",UPPER(TRIM(Datos!AC623&amp;""))="SI",UPPER(TRIM(Datos!AC623&amp;""))="NO"),IF(ISNUMBER(Datos!AC623),AND(OR(AC$1005="",Datos!AC623&gt;=AC$1005),OR(AC$1006="",Datos!AC623&lt;=AC$1006)),FALSE),TRUE))))</f>
        <v>0.0</v>
      </c>
      <c r="AD623">
        <f>IF(Datos!AD623="",0,IF(AND(AD$1008&lt;&gt;"",Datos!AD623=AD$1008),0,IF(AD$1004=0,0,1-CHOOSE(AD$1004,IF(ISNUMBER(Datos!AD623),AND(OR(AD$1005="",Datos!AD623&gt;=AD$1005),OR(AD$1006="",Datos!AD623&lt;=AD$1006)),FALSE),IF(ISNUMBER(Datos!AD623),AND(Datos!AD623=INT(Datos!AD623),AND(OR(AD$1005="",Datos!AD623&gt;=AD$1005),OR(AD$1006="",Datos!AD623&lt;=AD$1006))),FALSE),OR(ISNUMBER(FIND(";"&amp;UPPER(TRIM(Datos!AD623&amp;""))&amp;"=",AD$1007)),ISNUMBER(FIND(";"&amp;UPPER(TRIM(Datos!AD623&amp;""))&amp;";",AD$1007))),OR(UPPER(TRIM(Datos!AD623&amp;""))="SÍ",UPPER(TRIM(Datos!AD623&amp;""))="SI",UPPER(TRIM(Datos!AD623&amp;""))="NO"),IF(ISNUMBER(Datos!AD623),AND(OR(AD$1005="",Datos!AD623&gt;=AD$1005),OR(AD$1006="",Datos!AD623&lt;=AD$1006)),FALSE),TRUE))))</f>
        <v>0.0</v>
      </c>
      <c r="AE623">
        <f>IF(Datos!AE623="",0,IF(AND(AE$1008&lt;&gt;"",Datos!AE623=AE$1008),0,IF(AE$1004=0,0,1-CHOOSE(AE$1004,IF(ISNUMBER(Datos!AE623),AND(OR(AE$1005="",Datos!AE623&gt;=AE$1005),OR(AE$1006="",Datos!AE623&lt;=AE$1006)),FALSE),IF(ISNUMBER(Datos!AE623),AND(Datos!AE623=INT(Datos!AE623),AND(OR(AE$1005="",Datos!AE623&gt;=AE$1005),OR(AE$1006="",Datos!AE623&lt;=AE$1006))),FALSE),OR(ISNUMBER(FIND(";"&amp;UPPER(TRIM(Datos!AE623&amp;""))&amp;"=",AE$1007)),ISNUMBER(FIND(";"&amp;UPPER(TRIM(Datos!AE623&amp;""))&amp;";",AE$1007))),OR(UPPER(TRIM(Datos!AE623&amp;""))="SÍ",UPPER(TRIM(Datos!AE623&amp;""))="SI",UPPER(TRIM(Datos!AE623&amp;""))="NO"),IF(ISNUMBER(Datos!AE623),AND(OR(AE$1005="",Datos!AE623&gt;=AE$1005),OR(AE$1006="",Datos!AE623&lt;=AE$1006)),FALSE),TRUE))))</f>
        <v>0.0</v>
      </c>
    </row>
    <row r="624" spans="2:31">
      <c r="B624">
        <f>IF(Datos!B624="",0,IF(AND(B$1008&lt;&gt;"",Datos!B624=B$1008),0,IF(B$1004=0,0,1-CHOOSE(B$1004,IF(ISNUMBER(Datos!B624),AND(OR(B$1005="",Datos!B624&gt;=B$1005),OR(B$1006="",Datos!B624&lt;=B$1006)),FALSE),IF(ISNUMBER(Datos!B624),AND(Datos!B624=INT(Datos!B624),AND(OR(B$1005="",Datos!B624&gt;=B$1005),OR(B$1006="",Datos!B624&lt;=B$1006))),FALSE),OR(ISNUMBER(FIND(";"&amp;UPPER(TRIM(Datos!B624&amp;""))&amp;"=",B$1007)),ISNUMBER(FIND(";"&amp;UPPER(TRIM(Datos!B624&amp;""))&amp;";",B$1007))),OR(UPPER(TRIM(Datos!B624&amp;""))="SÍ",UPPER(TRIM(Datos!B624&amp;""))="SI",UPPER(TRIM(Datos!B624&amp;""))="NO"),IF(ISNUMBER(Datos!B624),AND(OR(B$1005="",Datos!B624&gt;=B$1005),OR(B$1006="",Datos!B624&lt;=B$1006)),FALSE),TRUE))))</f>
        <v>0.0</v>
      </c>
      <c r="C624">
        <f>IF(Datos!C624="",0,IF(AND(C$1008&lt;&gt;"",Datos!C624=C$1008),0,IF(C$1004=0,0,1-CHOOSE(C$1004,IF(ISNUMBER(Datos!C624),AND(OR(C$1005="",Datos!C624&gt;=C$1005),OR(C$1006="",Datos!C624&lt;=C$1006)),FALSE),IF(ISNUMBER(Datos!C624),AND(Datos!C624=INT(Datos!C624),AND(OR(C$1005="",Datos!C624&gt;=C$1005),OR(C$1006="",Datos!C624&lt;=C$1006))),FALSE),OR(ISNUMBER(FIND(";"&amp;UPPER(TRIM(Datos!C624&amp;""))&amp;"=",C$1007)),ISNUMBER(FIND(";"&amp;UPPER(TRIM(Datos!C624&amp;""))&amp;";",C$1007))),OR(UPPER(TRIM(Datos!C624&amp;""))="SÍ",UPPER(TRIM(Datos!C624&amp;""))="SI",UPPER(TRIM(Datos!C624&amp;""))="NO"),IF(ISNUMBER(Datos!C624),AND(OR(C$1005="",Datos!C624&gt;=C$1005),OR(C$1006="",Datos!C624&lt;=C$1006)),FALSE),TRUE))))</f>
        <v>0.0</v>
      </c>
      <c r="D624">
        <f>IF(Datos!D624="",0,IF(AND(D$1008&lt;&gt;"",Datos!D624=D$1008),0,IF(D$1004=0,0,1-CHOOSE(D$1004,IF(ISNUMBER(Datos!D624),AND(OR(D$1005="",Datos!D624&gt;=D$1005),OR(D$1006="",Datos!D624&lt;=D$1006)),FALSE),IF(ISNUMBER(Datos!D624),AND(Datos!D624=INT(Datos!D624),AND(OR(D$1005="",Datos!D624&gt;=D$1005),OR(D$1006="",Datos!D624&lt;=D$1006))),FALSE),OR(ISNUMBER(FIND(";"&amp;UPPER(TRIM(Datos!D624&amp;""))&amp;"=",D$1007)),ISNUMBER(FIND(";"&amp;UPPER(TRIM(Datos!D624&amp;""))&amp;";",D$1007))),OR(UPPER(TRIM(Datos!D624&amp;""))="SÍ",UPPER(TRIM(Datos!D624&amp;""))="SI",UPPER(TRIM(Datos!D624&amp;""))="NO"),IF(ISNUMBER(Datos!D624),AND(OR(D$1005="",Datos!D624&gt;=D$1005),OR(D$1006="",Datos!D624&lt;=D$1006)),FALSE),TRUE))))</f>
        <v>0.0</v>
      </c>
      <c r="E624">
        <f>IF(Datos!E624="",0,IF(AND(E$1008&lt;&gt;"",Datos!E624=E$1008),0,IF(E$1004=0,0,1-CHOOSE(E$1004,IF(ISNUMBER(Datos!E624),AND(OR(E$1005="",Datos!E624&gt;=E$1005),OR(E$1006="",Datos!E624&lt;=E$1006)),FALSE),IF(ISNUMBER(Datos!E624),AND(Datos!E624=INT(Datos!E624),AND(OR(E$1005="",Datos!E624&gt;=E$1005),OR(E$1006="",Datos!E624&lt;=E$1006))),FALSE),OR(ISNUMBER(FIND(";"&amp;UPPER(TRIM(Datos!E624&amp;""))&amp;"=",E$1007)),ISNUMBER(FIND(";"&amp;UPPER(TRIM(Datos!E624&amp;""))&amp;";",E$1007))),OR(UPPER(TRIM(Datos!E624&amp;""))="SÍ",UPPER(TRIM(Datos!E624&amp;""))="SI",UPPER(TRIM(Datos!E624&amp;""))="NO"),IF(ISNUMBER(Datos!E624),AND(OR(E$1005="",Datos!E624&gt;=E$1005),OR(E$1006="",Datos!E624&lt;=E$1006)),FALSE),TRUE))))</f>
        <v>0.0</v>
      </c>
      <c r="F624">
        <f>IF(Datos!F624="",0,IF(AND(F$1008&lt;&gt;"",Datos!F624=F$1008),0,IF(F$1004=0,0,1-CHOOSE(F$1004,IF(ISNUMBER(Datos!F624),AND(OR(F$1005="",Datos!F624&gt;=F$1005),OR(F$1006="",Datos!F624&lt;=F$1006)),FALSE),IF(ISNUMBER(Datos!F624),AND(Datos!F624=INT(Datos!F624),AND(OR(F$1005="",Datos!F624&gt;=F$1005),OR(F$1006="",Datos!F624&lt;=F$1006))),FALSE),OR(ISNUMBER(FIND(";"&amp;UPPER(TRIM(Datos!F624&amp;""))&amp;"=",F$1007)),ISNUMBER(FIND(";"&amp;UPPER(TRIM(Datos!F624&amp;""))&amp;";",F$1007))),OR(UPPER(TRIM(Datos!F624&amp;""))="SÍ",UPPER(TRIM(Datos!F624&amp;""))="SI",UPPER(TRIM(Datos!F624&amp;""))="NO"),IF(ISNUMBER(Datos!F624),AND(OR(F$1005="",Datos!F624&gt;=F$1005),OR(F$1006="",Datos!F624&lt;=F$1006)),FALSE),TRUE))))</f>
        <v>0.0</v>
      </c>
      <c r="G624">
        <f>IF(Datos!G624="",0,IF(AND(G$1008&lt;&gt;"",Datos!G624=G$1008),0,IF(G$1004=0,0,1-CHOOSE(G$1004,IF(ISNUMBER(Datos!G624),AND(OR(G$1005="",Datos!G624&gt;=G$1005),OR(G$1006="",Datos!G624&lt;=G$1006)),FALSE),IF(ISNUMBER(Datos!G624),AND(Datos!G624=INT(Datos!G624),AND(OR(G$1005="",Datos!G624&gt;=G$1005),OR(G$1006="",Datos!G624&lt;=G$1006))),FALSE),OR(ISNUMBER(FIND(";"&amp;UPPER(TRIM(Datos!G624&amp;""))&amp;"=",G$1007)),ISNUMBER(FIND(";"&amp;UPPER(TRIM(Datos!G624&amp;""))&amp;";",G$1007))),OR(UPPER(TRIM(Datos!G624&amp;""))="SÍ",UPPER(TRIM(Datos!G624&amp;""))="SI",UPPER(TRIM(Datos!G624&amp;""))="NO"),IF(ISNUMBER(Datos!G624),AND(OR(G$1005="",Datos!G624&gt;=G$1005),OR(G$1006="",Datos!G624&lt;=G$1006)),FALSE),TRUE))))</f>
        <v>0.0</v>
      </c>
      <c r="H624">
        <f>IF(Datos!H624="",0,IF(AND(H$1008&lt;&gt;"",Datos!H624=H$1008),0,IF(H$1004=0,0,1-CHOOSE(H$1004,IF(ISNUMBER(Datos!H624),AND(OR(H$1005="",Datos!H624&gt;=H$1005),OR(H$1006="",Datos!H624&lt;=H$1006)),FALSE),IF(ISNUMBER(Datos!H624),AND(Datos!H624=INT(Datos!H624),AND(OR(H$1005="",Datos!H624&gt;=H$1005),OR(H$1006="",Datos!H624&lt;=H$1006))),FALSE),OR(ISNUMBER(FIND(";"&amp;UPPER(TRIM(Datos!H624&amp;""))&amp;"=",H$1007)),ISNUMBER(FIND(";"&amp;UPPER(TRIM(Datos!H624&amp;""))&amp;";",H$1007))),OR(UPPER(TRIM(Datos!H624&amp;""))="SÍ",UPPER(TRIM(Datos!H624&amp;""))="SI",UPPER(TRIM(Datos!H624&amp;""))="NO"),IF(ISNUMBER(Datos!H624),AND(OR(H$1005="",Datos!H624&gt;=H$1005),OR(H$1006="",Datos!H624&lt;=H$1006)),FALSE),TRUE))))</f>
        <v>0.0</v>
      </c>
      <c r="I624">
        <f>IF(Datos!I624="",0,IF(AND(I$1008&lt;&gt;"",Datos!I624=I$1008),0,IF(I$1004=0,0,1-CHOOSE(I$1004,IF(ISNUMBER(Datos!I624),AND(OR(I$1005="",Datos!I624&gt;=I$1005),OR(I$1006="",Datos!I624&lt;=I$1006)),FALSE),IF(ISNUMBER(Datos!I624),AND(Datos!I624=INT(Datos!I624),AND(OR(I$1005="",Datos!I624&gt;=I$1005),OR(I$1006="",Datos!I624&lt;=I$1006))),FALSE),OR(ISNUMBER(FIND(";"&amp;UPPER(TRIM(Datos!I624&amp;""))&amp;"=",I$1007)),ISNUMBER(FIND(";"&amp;UPPER(TRIM(Datos!I624&amp;""))&amp;";",I$1007))),OR(UPPER(TRIM(Datos!I624&amp;""))="SÍ",UPPER(TRIM(Datos!I624&amp;""))="SI",UPPER(TRIM(Datos!I624&amp;""))="NO"),IF(ISNUMBER(Datos!I624),AND(OR(I$1005="",Datos!I624&gt;=I$1005),OR(I$1006="",Datos!I624&lt;=I$1006)),FALSE),TRUE))))</f>
        <v>0.0</v>
      </c>
      <c r="J624">
        <f>IF(Datos!J624="",0,IF(AND(J$1008&lt;&gt;"",Datos!J624=J$1008),0,IF(J$1004=0,0,1-CHOOSE(J$1004,IF(ISNUMBER(Datos!J624),AND(OR(J$1005="",Datos!J624&gt;=J$1005),OR(J$1006="",Datos!J624&lt;=J$1006)),FALSE),IF(ISNUMBER(Datos!J624),AND(Datos!J624=INT(Datos!J624),AND(OR(J$1005="",Datos!J624&gt;=J$1005),OR(J$1006="",Datos!J624&lt;=J$1006))),FALSE),OR(ISNUMBER(FIND(";"&amp;UPPER(TRIM(Datos!J624&amp;""))&amp;"=",J$1007)),ISNUMBER(FIND(";"&amp;UPPER(TRIM(Datos!J624&amp;""))&amp;";",J$1007))),OR(UPPER(TRIM(Datos!J624&amp;""))="SÍ",UPPER(TRIM(Datos!J624&amp;""))="SI",UPPER(TRIM(Datos!J624&amp;""))="NO"),IF(ISNUMBER(Datos!J624),AND(OR(J$1005="",Datos!J624&gt;=J$1005),OR(J$1006="",Datos!J624&lt;=J$1006)),FALSE),TRUE))))</f>
        <v>0.0</v>
      </c>
      <c r="K624">
        <f>IF(Datos!K624="",0,IF(AND(K$1008&lt;&gt;"",Datos!K624=K$1008),0,IF(K$1004=0,0,1-CHOOSE(K$1004,IF(ISNUMBER(Datos!K624),AND(OR(K$1005="",Datos!K624&gt;=K$1005),OR(K$1006="",Datos!K624&lt;=K$1006)),FALSE),IF(ISNUMBER(Datos!K624),AND(Datos!K624=INT(Datos!K624),AND(OR(K$1005="",Datos!K624&gt;=K$1005),OR(K$1006="",Datos!K624&lt;=K$1006))),FALSE),OR(ISNUMBER(FIND(";"&amp;UPPER(TRIM(Datos!K624&amp;""))&amp;"=",K$1007)),ISNUMBER(FIND(";"&amp;UPPER(TRIM(Datos!K624&amp;""))&amp;";",K$1007))),OR(UPPER(TRIM(Datos!K624&amp;""))="SÍ",UPPER(TRIM(Datos!K624&amp;""))="SI",UPPER(TRIM(Datos!K624&amp;""))="NO"),IF(ISNUMBER(Datos!K624),AND(OR(K$1005="",Datos!K624&gt;=K$1005),OR(K$1006="",Datos!K624&lt;=K$1006)),FALSE),TRUE))))</f>
        <v>0.0</v>
      </c>
      <c r="L624">
        <f>IF(Datos!L624="",0,IF(AND(L$1008&lt;&gt;"",Datos!L624=L$1008),0,IF(L$1004=0,0,1-CHOOSE(L$1004,IF(ISNUMBER(Datos!L624),AND(OR(L$1005="",Datos!L624&gt;=L$1005),OR(L$1006="",Datos!L624&lt;=L$1006)),FALSE),IF(ISNUMBER(Datos!L624),AND(Datos!L624=INT(Datos!L624),AND(OR(L$1005="",Datos!L624&gt;=L$1005),OR(L$1006="",Datos!L624&lt;=L$1006))),FALSE),OR(ISNUMBER(FIND(";"&amp;UPPER(TRIM(Datos!L624&amp;""))&amp;"=",L$1007)),ISNUMBER(FIND(";"&amp;UPPER(TRIM(Datos!L624&amp;""))&amp;";",L$1007))),OR(UPPER(TRIM(Datos!L624&amp;""))="SÍ",UPPER(TRIM(Datos!L624&amp;""))="SI",UPPER(TRIM(Datos!L624&amp;""))="NO"),IF(ISNUMBER(Datos!L624),AND(OR(L$1005="",Datos!L624&gt;=L$1005),OR(L$1006="",Datos!L624&lt;=L$1006)),FALSE),TRUE))))</f>
        <v>0.0</v>
      </c>
      <c r="M624">
        <f>IF(Datos!M624="",0,IF(AND(M$1008&lt;&gt;"",Datos!M624=M$1008),0,IF(M$1004=0,0,1-CHOOSE(M$1004,IF(ISNUMBER(Datos!M624),AND(OR(M$1005="",Datos!M624&gt;=M$1005),OR(M$1006="",Datos!M624&lt;=M$1006)),FALSE),IF(ISNUMBER(Datos!M624),AND(Datos!M624=INT(Datos!M624),AND(OR(M$1005="",Datos!M624&gt;=M$1005),OR(M$1006="",Datos!M624&lt;=M$1006))),FALSE),OR(ISNUMBER(FIND(";"&amp;UPPER(TRIM(Datos!M624&amp;""))&amp;"=",M$1007)),ISNUMBER(FIND(";"&amp;UPPER(TRIM(Datos!M624&amp;""))&amp;";",M$1007))),OR(UPPER(TRIM(Datos!M624&amp;""))="SÍ",UPPER(TRIM(Datos!M624&amp;""))="SI",UPPER(TRIM(Datos!M624&amp;""))="NO"),IF(ISNUMBER(Datos!M624),AND(OR(M$1005="",Datos!M624&gt;=M$1005),OR(M$1006="",Datos!M624&lt;=M$1006)),FALSE),TRUE))))</f>
        <v>0.0</v>
      </c>
      <c r="N624">
        <f>IF(Datos!N624="",0,IF(AND(N$1008&lt;&gt;"",Datos!N624=N$1008),0,IF(N$1004=0,0,1-CHOOSE(N$1004,IF(ISNUMBER(Datos!N624),AND(OR(N$1005="",Datos!N624&gt;=N$1005),OR(N$1006="",Datos!N624&lt;=N$1006)),FALSE),IF(ISNUMBER(Datos!N624),AND(Datos!N624=INT(Datos!N624),AND(OR(N$1005="",Datos!N624&gt;=N$1005),OR(N$1006="",Datos!N624&lt;=N$1006))),FALSE),OR(ISNUMBER(FIND(";"&amp;UPPER(TRIM(Datos!N624&amp;""))&amp;"=",N$1007)),ISNUMBER(FIND(";"&amp;UPPER(TRIM(Datos!N624&amp;""))&amp;";",N$1007))),OR(UPPER(TRIM(Datos!N624&amp;""))="SÍ",UPPER(TRIM(Datos!N624&amp;""))="SI",UPPER(TRIM(Datos!N624&amp;""))="NO"),IF(ISNUMBER(Datos!N624),AND(OR(N$1005="",Datos!N624&gt;=N$1005),OR(N$1006="",Datos!N624&lt;=N$1006)),FALSE),TRUE))))</f>
        <v>0.0</v>
      </c>
      <c r="O624">
        <f>IF(Datos!O624="",0,IF(AND(O$1008&lt;&gt;"",Datos!O624=O$1008),0,IF(O$1004=0,0,1-CHOOSE(O$1004,IF(ISNUMBER(Datos!O624),AND(OR(O$1005="",Datos!O624&gt;=O$1005),OR(O$1006="",Datos!O624&lt;=O$1006)),FALSE),IF(ISNUMBER(Datos!O624),AND(Datos!O624=INT(Datos!O624),AND(OR(O$1005="",Datos!O624&gt;=O$1005),OR(O$1006="",Datos!O624&lt;=O$1006))),FALSE),OR(ISNUMBER(FIND(";"&amp;UPPER(TRIM(Datos!O624&amp;""))&amp;"=",O$1007)),ISNUMBER(FIND(";"&amp;UPPER(TRIM(Datos!O624&amp;""))&amp;";",O$1007))),OR(UPPER(TRIM(Datos!O624&amp;""))="SÍ",UPPER(TRIM(Datos!O624&amp;""))="SI",UPPER(TRIM(Datos!O624&amp;""))="NO"),IF(ISNUMBER(Datos!O624),AND(OR(O$1005="",Datos!O624&gt;=O$1005),OR(O$1006="",Datos!O624&lt;=O$1006)),FALSE),TRUE))))</f>
        <v>0.0</v>
      </c>
      <c r="P624">
        <f>IF(Datos!P624="",0,IF(AND(P$1008&lt;&gt;"",Datos!P624=P$1008),0,IF(P$1004=0,0,1-CHOOSE(P$1004,IF(ISNUMBER(Datos!P624),AND(OR(P$1005="",Datos!P624&gt;=P$1005),OR(P$1006="",Datos!P624&lt;=P$1006)),FALSE),IF(ISNUMBER(Datos!P624),AND(Datos!P624=INT(Datos!P624),AND(OR(P$1005="",Datos!P624&gt;=P$1005),OR(P$1006="",Datos!P624&lt;=P$1006))),FALSE),OR(ISNUMBER(FIND(";"&amp;UPPER(TRIM(Datos!P624&amp;""))&amp;"=",P$1007)),ISNUMBER(FIND(";"&amp;UPPER(TRIM(Datos!P624&amp;""))&amp;";",P$1007))),OR(UPPER(TRIM(Datos!P624&amp;""))="SÍ",UPPER(TRIM(Datos!P624&amp;""))="SI",UPPER(TRIM(Datos!P624&amp;""))="NO"),IF(ISNUMBER(Datos!P624),AND(OR(P$1005="",Datos!P624&gt;=P$1005),OR(P$1006="",Datos!P624&lt;=P$1006)),FALSE),TRUE))))</f>
        <v>0.0</v>
      </c>
      <c r="Q624">
        <f>IF(Datos!Q624="",0,IF(AND(Q$1008&lt;&gt;"",Datos!Q624=Q$1008),0,IF(Q$1004=0,0,1-CHOOSE(Q$1004,IF(ISNUMBER(Datos!Q624),AND(OR(Q$1005="",Datos!Q624&gt;=Q$1005),OR(Q$1006="",Datos!Q624&lt;=Q$1006)),FALSE),IF(ISNUMBER(Datos!Q624),AND(Datos!Q624=INT(Datos!Q624),AND(OR(Q$1005="",Datos!Q624&gt;=Q$1005),OR(Q$1006="",Datos!Q624&lt;=Q$1006))),FALSE),OR(ISNUMBER(FIND(";"&amp;UPPER(TRIM(Datos!Q624&amp;""))&amp;"=",Q$1007)),ISNUMBER(FIND(";"&amp;UPPER(TRIM(Datos!Q624&amp;""))&amp;";",Q$1007))),OR(UPPER(TRIM(Datos!Q624&amp;""))="SÍ",UPPER(TRIM(Datos!Q624&amp;""))="SI",UPPER(TRIM(Datos!Q624&amp;""))="NO"),IF(ISNUMBER(Datos!Q624),AND(OR(Q$1005="",Datos!Q624&gt;=Q$1005),OR(Q$1006="",Datos!Q624&lt;=Q$1006)),FALSE),TRUE))))</f>
        <v>0.0</v>
      </c>
      <c r="R624">
        <f>IF(Datos!R624="",0,IF(AND(R$1008&lt;&gt;"",Datos!R624=R$1008),0,IF(R$1004=0,0,1-CHOOSE(R$1004,IF(ISNUMBER(Datos!R624),AND(OR(R$1005="",Datos!R624&gt;=R$1005),OR(R$1006="",Datos!R624&lt;=R$1006)),FALSE),IF(ISNUMBER(Datos!R624),AND(Datos!R624=INT(Datos!R624),AND(OR(R$1005="",Datos!R624&gt;=R$1005),OR(R$1006="",Datos!R624&lt;=R$1006))),FALSE),OR(ISNUMBER(FIND(";"&amp;UPPER(TRIM(Datos!R624&amp;""))&amp;"=",R$1007)),ISNUMBER(FIND(";"&amp;UPPER(TRIM(Datos!R624&amp;""))&amp;";",R$1007))),OR(UPPER(TRIM(Datos!R624&amp;""))="SÍ",UPPER(TRIM(Datos!R624&amp;""))="SI",UPPER(TRIM(Datos!R624&amp;""))="NO"),IF(ISNUMBER(Datos!R624),AND(OR(R$1005="",Datos!R624&gt;=R$1005),OR(R$1006="",Datos!R624&lt;=R$1006)),FALSE),TRUE))))</f>
        <v>0.0</v>
      </c>
      <c r="S624">
        <f>IF(Datos!S624="",0,IF(AND(S$1008&lt;&gt;"",Datos!S624=S$1008),0,IF(S$1004=0,0,1-CHOOSE(S$1004,IF(ISNUMBER(Datos!S624),AND(OR(S$1005="",Datos!S624&gt;=S$1005),OR(S$1006="",Datos!S624&lt;=S$1006)),FALSE),IF(ISNUMBER(Datos!S624),AND(Datos!S624=INT(Datos!S624),AND(OR(S$1005="",Datos!S624&gt;=S$1005),OR(S$1006="",Datos!S624&lt;=S$1006))),FALSE),OR(ISNUMBER(FIND(";"&amp;UPPER(TRIM(Datos!S624&amp;""))&amp;"=",S$1007)),ISNUMBER(FIND(";"&amp;UPPER(TRIM(Datos!S624&amp;""))&amp;";",S$1007))),OR(UPPER(TRIM(Datos!S624&amp;""))="SÍ",UPPER(TRIM(Datos!S624&amp;""))="SI",UPPER(TRIM(Datos!S624&amp;""))="NO"),IF(ISNUMBER(Datos!S624),AND(OR(S$1005="",Datos!S624&gt;=S$1005),OR(S$1006="",Datos!S624&lt;=S$1006)),FALSE),TRUE))))</f>
        <v>0.0</v>
      </c>
      <c r="T624">
        <f>IF(Datos!T624="",0,IF(AND(T$1008&lt;&gt;"",Datos!T624=T$1008),0,IF(T$1004=0,0,1-CHOOSE(T$1004,IF(ISNUMBER(Datos!T624),AND(OR(T$1005="",Datos!T624&gt;=T$1005),OR(T$1006="",Datos!T624&lt;=T$1006)),FALSE),IF(ISNUMBER(Datos!T624),AND(Datos!T624=INT(Datos!T624),AND(OR(T$1005="",Datos!T624&gt;=T$1005),OR(T$1006="",Datos!T624&lt;=T$1006))),FALSE),OR(ISNUMBER(FIND(";"&amp;UPPER(TRIM(Datos!T624&amp;""))&amp;"=",T$1007)),ISNUMBER(FIND(";"&amp;UPPER(TRIM(Datos!T624&amp;""))&amp;";",T$1007))),OR(UPPER(TRIM(Datos!T624&amp;""))="SÍ",UPPER(TRIM(Datos!T624&amp;""))="SI",UPPER(TRIM(Datos!T624&amp;""))="NO"),IF(ISNUMBER(Datos!T624),AND(OR(T$1005="",Datos!T624&gt;=T$1005),OR(T$1006="",Datos!T624&lt;=T$1006)),FALSE),TRUE))))</f>
        <v>0.0</v>
      </c>
      <c r="U624">
        <f>IF(Datos!U624="",0,IF(AND(U$1008&lt;&gt;"",Datos!U624=U$1008),0,IF(U$1004=0,0,1-CHOOSE(U$1004,IF(ISNUMBER(Datos!U624),AND(OR(U$1005="",Datos!U624&gt;=U$1005),OR(U$1006="",Datos!U624&lt;=U$1006)),FALSE),IF(ISNUMBER(Datos!U624),AND(Datos!U624=INT(Datos!U624),AND(OR(U$1005="",Datos!U624&gt;=U$1005),OR(U$1006="",Datos!U624&lt;=U$1006))),FALSE),OR(ISNUMBER(FIND(";"&amp;UPPER(TRIM(Datos!U624&amp;""))&amp;"=",U$1007)),ISNUMBER(FIND(";"&amp;UPPER(TRIM(Datos!U624&amp;""))&amp;";",U$1007))),OR(UPPER(TRIM(Datos!U624&amp;""))="SÍ",UPPER(TRIM(Datos!U624&amp;""))="SI",UPPER(TRIM(Datos!U624&amp;""))="NO"),IF(ISNUMBER(Datos!U624),AND(OR(U$1005="",Datos!U624&gt;=U$1005),OR(U$1006="",Datos!U624&lt;=U$1006)),FALSE),TRUE))))</f>
        <v>0.0</v>
      </c>
      <c r="V624">
        <f>IF(Datos!V624="",0,IF(AND(V$1008&lt;&gt;"",Datos!V624=V$1008),0,IF(V$1004=0,0,1-CHOOSE(V$1004,IF(ISNUMBER(Datos!V624),AND(OR(V$1005="",Datos!V624&gt;=V$1005),OR(V$1006="",Datos!V624&lt;=V$1006)),FALSE),IF(ISNUMBER(Datos!V624),AND(Datos!V624=INT(Datos!V624),AND(OR(V$1005="",Datos!V624&gt;=V$1005),OR(V$1006="",Datos!V624&lt;=V$1006))),FALSE),OR(ISNUMBER(FIND(";"&amp;UPPER(TRIM(Datos!V624&amp;""))&amp;"=",V$1007)),ISNUMBER(FIND(";"&amp;UPPER(TRIM(Datos!V624&amp;""))&amp;";",V$1007))),OR(UPPER(TRIM(Datos!V624&amp;""))="SÍ",UPPER(TRIM(Datos!V624&amp;""))="SI",UPPER(TRIM(Datos!V624&amp;""))="NO"),IF(ISNUMBER(Datos!V624),AND(OR(V$1005="",Datos!V624&gt;=V$1005),OR(V$1006="",Datos!V624&lt;=V$1006)),FALSE),TRUE))))</f>
        <v>0.0</v>
      </c>
      <c r="W624">
        <f>IF(Datos!W624="",0,IF(AND(W$1008&lt;&gt;"",Datos!W624=W$1008),0,IF(W$1004=0,0,1-CHOOSE(W$1004,IF(ISNUMBER(Datos!W624),AND(OR(W$1005="",Datos!W624&gt;=W$1005),OR(W$1006="",Datos!W624&lt;=W$1006)),FALSE),IF(ISNUMBER(Datos!W624),AND(Datos!W624=INT(Datos!W624),AND(OR(W$1005="",Datos!W624&gt;=W$1005),OR(W$1006="",Datos!W624&lt;=W$1006))),FALSE),OR(ISNUMBER(FIND(";"&amp;UPPER(TRIM(Datos!W624&amp;""))&amp;"=",W$1007)),ISNUMBER(FIND(";"&amp;UPPER(TRIM(Datos!W624&amp;""))&amp;";",W$1007))),OR(UPPER(TRIM(Datos!W624&amp;""))="SÍ",UPPER(TRIM(Datos!W624&amp;""))="SI",UPPER(TRIM(Datos!W624&amp;""))="NO"),IF(ISNUMBER(Datos!W624),AND(OR(W$1005="",Datos!W624&gt;=W$1005),OR(W$1006="",Datos!W624&lt;=W$1006)),FALSE),TRUE))))</f>
        <v>0.0</v>
      </c>
      <c r="X624">
        <f>IF(Datos!X624="",0,IF(AND(X$1008&lt;&gt;"",Datos!X624=X$1008),0,IF(X$1004=0,0,1-CHOOSE(X$1004,IF(ISNUMBER(Datos!X624),AND(OR(X$1005="",Datos!X624&gt;=X$1005),OR(X$1006="",Datos!X624&lt;=X$1006)),FALSE),IF(ISNUMBER(Datos!X624),AND(Datos!X624=INT(Datos!X624),AND(OR(X$1005="",Datos!X624&gt;=X$1005),OR(X$1006="",Datos!X624&lt;=X$1006))),FALSE),OR(ISNUMBER(FIND(";"&amp;UPPER(TRIM(Datos!X624&amp;""))&amp;"=",X$1007)),ISNUMBER(FIND(";"&amp;UPPER(TRIM(Datos!X624&amp;""))&amp;";",X$1007))),OR(UPPER(TRIM(Datos!X624&amp;""))="SÍ",UPPER(TRIM(Datos!X624&amp;""))="SI",UPPER(TRIM(Datos!X624&amp;""))="NO"),IF(ISNUMBER(Datos!X624),AND(OR(X$1005="",Datos!X624&gt;=X$1005),OR(X$1006="",Datos!X624&lt;=X$1006)),FALSE),TRUE))))</f>
        <v>0.0</v>
      </c>
      <c r="Y624">
        <f>IF(Datos!Y624="",0,IF(AND(Y$1008&lt;&gt;"",Datos!Y624=Y$1008),0,IF(Y$1004=0,0,1-CHOOSE(Y$1004,IF(ISNUMBER(Datos!Y624),AND(OR(Y$1005="",Datos!Y624&gt;=Y$1005),OR(Y$1006="",Datos!Y624&lt;=Y$1006)),FALSE),IF(ISNUMBER(Datos!Y624),AND(Datos!Y624=INT(Datos!Y624),AND(OR(Y$1005="",Datos!Y624&gt;=Y$1005),OR(Y$1006="",Datos!Y624&lt;=Y$1006))),FALSE),OR(ISNUMBER(FIND(";"&amp;UPPER(TRIM(Datos!Y624&amp;""))&amp;"=",Y$1007)),ISNUMBER(FIND(";"&amp;UPPER(TRIM(Datos!Y624&amp;""))&amp;";",Y$1007))),OR(UPPER(TRIM(Datos!Y624&amp;""))="SÍ",UPPER(TRIM(Datos!Y624&amp;""))="SI",UPPER(TRIM(Datos!Y624&amp;""))="NO"),IF(ISNUMBER(Datos!Y624),AND(OR(Y$1005="",Datos!Y624&gt;=Y$1005),OR(Y$1006="",Datos!Y624&lt;=Y$1006)),FALSE),TRUE))))</f>
        <v>0.0</v>
      </c>
      <c r="Z624">
        <f>IF(Datos!Z624="",0,IF(AND(Z$1008&lt;&gt;"",Datos!Z624=Z$1008),0,IF(Z$1004=0,0,1-CHOOSE(Z$1004,IF(ISNUMBER(Datos!Z624),AND(OR(Z$1005="",Datos!Z624&gt;=Z$1005),OR(Z$1006="",Datos!Z624&lt;=Z$1006)),FALSE),IF(ISNUMBER(Datos!Z624),AND(Datos!Z624=INT(Datos!Z624),AND(OR(Z$1005="",Datos!Z624&gt;=Z$1005),OR(Z$1006="",Datos!Z624&lt;=Z$1006))),FALSE),OR(ISNUMBER(FIND(";"&amp;UPPER(TRIM(Datos!Z624&amp;""))&amp;"=",Z$1007)),ISNUMBER(FIND(";"&amp;UPPER(TRIM(Datos!Z624&amp;""))&amp;";",Z$1007))),OR(UPPER(TRIM(Datos!Z624&amp;""))="SÍ",UPPER(TRIM(Datos!Z624&amp;""))="SI",UPPER(TRIM(Datos!Z624&amp;""))="NO"),IF(ISNUMBER(Datos!Z624),AND(OR(Z$1005="",Datos!Z624&gt;=Z$1005),OR(Z$1006="",Datos!Z624&lt;=Z$1006)),FALSE),TRUE))))</f>
        <v>0.0</v>
      </c>
      <c r="AA624">
        <f>IF(Datos!AA624="",0,IF(AND(AA$1008&lt;&gt;"",Datos!AA624=AA$1008),0,IF(AA$1004=0,0,1-CHOOSE(AA$1004,IF(ISNUMBER(Datos!AA624),AND(OR(AA$1005="",Datos!AA624&gt;=AA$1005),OR(AA$1006="",Datos!AA624&lt;=AA$1006)),FALSE),IF(ISNUMBER(Datos!AA624),AND(Datos!AA624=INT(Datos!AA624),AND(OR(AA$1005="",Datos!AA624&gt;=AA$1005),OR(AA$1006="",Datos!AA624&lt;=AA$1006))),FALSE),OR(ISNUMBER(FIND(";"&amp;UPPER(TRIM(Datos!AA624&amp;""))&amp;"=",AA$1007)),ISNUMBER(FIND(";"&amp;UPPER(TRIM(Datos!AA624&amp;""))&amp;";",AA$1007))),OR(UPPER(TRIM(Datos!AA624&amp;""))="SÍ",UPPER(TRIM(Datos!AA624&amp;""))="SI",UPPER(TRIM(Datos!AA624&amp;""))="NO"),IF(ISNUMBER(Datos!AA624),AND(OR(AA$1005="",Datos!AA624&gt;=AA$1005),OR(AA$1006="",Datos!AA624&lt;=AA$1006)),FALSE),TRUE))))</f>
        <v>0.0</v>
      </c>
      <c r="AB624">
        <f>IF(Datos!AB624="",0,IF(AND(AB$1008&lt;&gt;"",Datos!AB624=AB$1008),0,IF(AB$1004=0,0,1-CHOOSE(AB$1004,IF(ISNUMBER(Datos!AB624),AND(OR(AB$1005="",Datos!AB624&gt;=AB$1005),OR(AB$1006="",Datos!AB624&lt;=AB$1006)),FALSE),IF(ISNUMBER(Datos!AB624),AND(Datos!AB624=INT(Datos!AB624),AND(OR(AB$1005="",Datos!AB624&gt;=AB$1005),OR(AB$1006="",Datos!AB624&lt;=AB$1006))),FALSE),OR(ISNUMBER(FIND(";"&amp;UPPER(TRIM(Datos!AB624&amp;""))&amp;"=",AB$1007)),ISNUMBER(FIND(";"&amp;UPPER(TRIM(Datos!AB624&amp;""))&amp;";",AB$1007))),OR(UPPER(TRIM(Datos!AB624&amp;""))="SÍ",UPPER(TRIM(Datos!AB624&amp;""))="SI",UPPER(TRIM(Datos!AB624&amp;""))="NO"),IF(ISNUMBER(Datos!AB624),AND(OR(AB$1005="",Datos!AB624&gt;=AB$1005),OR(AB$1006="",Datos!AB624&lt;=AB$1006)),FALSE),TRUE))))</f>
        <v>0.0</v>
      </c>
      <c r="AC624">
        <f>IF(Datos!AC624="",0,IF(AND(AC$1008&lt;&gt;"",Datos!AC624=AC$1008),0,IF(AC$1004=0,0,1-CHOOSE(AC$1004,IF(ISNUMBER(Datos!AC624),AND(OR(AC$1005="",Datos!AC624&gt;=AC$1005),OR(AC$1006="",Datos!AC624&lt;=AC$1006)),FALSE),IF(ISNUMBER(Datos!AC624),AND(Datos!AC624=INT(Datos!AC624),AND(OR(AC$1005="",Datos!AC624&gt;=AC$1005),OR(AC$1006="",Datos!AC624&lt;=AC$1006))),FALSE),OR(ISNUMBER(FIND(";"&amp;UPPER(TRIM(Datos!AC624&amp;""))&amp;"=",AC$1007)),ISNUMBER(FIND(";"&amp;UPPER(TRIM(Datos!AC624&amp;""))&amp;";",AC$1007))),OR(UPPER(TRIM(Datos!AC624&amp;""))="SÍ",UPPER(TRIM(Datos!AC624&amp;""))="SI",UPPER(TRIM(Datos!AC624&amp;""))="NO"),IF(ISNUMBER(Datos!AC624),AND(OR(AC$1005="",Datos!AC624&gt;=AC$1005),OR(AC$1006="",Datos!AC624&lt;=AC$1006)),FALSE),TRUE))))</f>
        <v>0.0</v>
      </c>
      <c r="AD624">
        <f>IF(Datos!AD624="",0,IF(AND(AD$1008&lt;&gt;"",Datos!AD624=AD$1008),0,IF(AD$1004=0,0,1-CHOOSE(AD$1004,IF(ISNUMBER(Datos!AD624),AND(OR(AD$1005="",Datos!AD624&gt;=AD$1005),OR(AD$1006="",Datos!AD624&lt;=AD$1006)),FALSE),IF(ISNUMBER(Datos!AD624),AND(Datos!AD624=INT(Datos!AD624),AND(OR(AD$1005="",Datos!AD624&gt;=AD$1005),OR(AD$1006="",Datos!AD624&lt;=AD$1006))),FALSE),OR(ISNUMBER(FIND(";"&amp;UPPER(TRIM(Datos!AD624&amp;""))&amp;"=",AD$1007)),ISNUMBER(FIND(";"&amp;UPPER(TRIM(Datos!AD624&amp;""))&amp;";",AD$1007))),OR(UPPER(TRIM(Datos!AD624&amp;""))="SÍ",UPPER(TRIM(Datos!AD624&amp;""))="SI",UPPER(TRIM(Datos!AD624&amp;""))="NO"),IF(ISNUMBER(Datos!AD624),AND(OR(AD$1005="",Datos!AD624&gt;=AD$1005),OR(AD$1006="",Datos!AD624&lt;=AD$1006)),FALSE),TRUE))))</f>
        <v>0.0</v>
      </c>
      <c r="AE624">
        <f>IF(Datos!AE624="",0,IF(AND(AE$1008&lt;&gt;"",Datos!AE624=AE$1008),0,IF(AE$1004=0,0,1-CHOOSE(AE$1004,IF(ISNUMBER(Datos!AE624),AND(OR(AE$1005="",Datos!AE624&gt;=AE$1005),OR(AE$1006="",Datos!AE624&lt;=AE$1006)),FALSE),IF(ISNUMBER(Datos!AE624),AND(Datos!AE624=INT(Datos!AE624),AND(OR(AE$1005="",Datos!AE624&gt;=AE$1005),OR(AE$1006="",Datos!AE624&lt;=AE$1006))),FALSE),OR(ISNUMBER(FIND(";"&amp;UPPER(TRIM(Datos!AE624&amp;""))&amp;"=",AE$1007)),ISNUMBER(FIND(";"&amp;UPPER(TRIM(Datos!AE624&amp;""))&amp;";",AE$1007))),OR(UPPER(TRIM(Datos!AE624&amp;""))="SÍ",UPPER(TRIM(Datos!AE624&amp;""))="SI",UPPER(TRIM(Datos!AE624&amp;""))="NO"),IF(ISNUMBER(Datos!AE624),AND(OR(AE$1005="",Datos!AE624&gt;=AE$1005),OR(AE$1006="",Datos!AE624&lt;=AE$1006)),FALSE),TRUE))))</f>
        <v>0.0</v>
      </c>
    </row>
    <row r="625" spans="2:31">
      <c r="B625">
        <f>IF(Datos!B625="",0,IF(AND(B$1008&lt;&gt;"",Datos!B625=B$1008),0,IF(B$1004=0,0,1-CHOOSE(B$1004,IF(ISNUMBER(Datos!B625),AND(OR(B$1005="",Datos!B625&gt;=B$1005),OR(B$1006="",Datos!B625&lt;=B$1006)),FALSE),IF(ISNUMBER(Datos!B625),AND(Datos!B625=INT(Datos!B625),AND(OR(B$1005="",Datos!B625&gt;=B$1005),OR(B$1006="",Datos!B625&lt;=B$1006))),FALSE),OR(ISNUMBER(FIND(";"&amp;UPPER(TRIM(Datos!B625&amp;""))&amp;"=",B$1007)),ISNUMBER(FIND(";"&amp;UPPER(TRIM(Datos!B625&amp;""))&amp;";",B$1007))),OR(UPPER(TRIM(Datos!B625&amp;""))="SÍ",UPPER(TRIM(Datos!B625&amp;""))="SI",UPPER(TRIM(Datos!B625&amp;""))="NO"),IF(ISNUMBER(Datos!B625),AND(OR(B$1005="",Datos!B625&gt;=B$1005),OR(B$1006="",Datos!B625&lt;=B$1006)),FALSE),TRUE))))</f>
        <v>0.0</v>
      </c>
      <c r="C625">
        <f>IF(Datos!C625="",0,IF(AND(C$1008&lt;&gt;"",Datos!C625=C$1008),0,IF(C$1004=0,0,1-CHOOSE(C$1004,IF(ISNUMBER(Datos!C625),AND(OR(C$1005="",Datos!C625&gt;=C$1005),OR(C$1006="",Datos!C625&lt;=C$1006)),FALSE),IF(ISNUMBER(Datos!C625),AND(Datos!C625=INT(Datos!C625),AND(OR(C$1005="",Datos!C625&gt;=C$1005),OR(C$1006="",Datos!C625&lt;=C$1006))),FALSE),OR(ISNUMBER(FIND(";"&amp;UPPER(TRIM(Datos!C625&amp;""))&amp;"=",C$1007)),ISNUMBER(FIND(";"&amp;UPPER(TRIM(Datos!C625&amp;""))&amp;";",C$1007))),OR(UPPER(TRIM(Datos!C625&amp;""))="SÍ",UPPER(TRIM(Datos!C625&amp;""))="SI",UPPER(TRIM(Datos!C625&amp;""))="NO"),IF(ISNUMBER(Datos!C625),AND(OR(C$1005="",Datos!C625&gt;=C$1005),OR(C$1006="",Datos!C625&lt;=C$1006)),FALSE),TRUE))))</f>
        <v>0.0</v>
      </c>
      <c r="D625">
        <f>IF(Datos!D625="",0,IF(AND(D$1008&lt;&gt;"",Datos!D625=D$1008),0,IF(D$1004=0,0,1-CHOOSE(D$1004,IF(ISNUMBER(Datos!D625),AND(OR(D$1005="",Datos!D625&gt;=D$1005),OR(D$1006="",Datos!D625&lt;=D$1006)),FALSE),IF(ISNUMBER(Datos!D625),AND(Datos!D625=INT(Datos!D625),AND(OR(D$1005="",Datos!D625&gt;=D$1005),OR(D$1006="",Datos!D625&lt;=D$1006))),FALSE),OR(ISNUMBER(FIND(";"&amp;UPPER(TRIM(Datos!D625&amp;""))&amp;"=",D$1007)),ISNUMBER(FIND(";"&amp;UPPER(TRIM(Datos!D625&amp;""))&amp;";",D$1007))),OR(UPPER(TRIM(Datos!D625&amp;""))="SÍ",UPPER(TRIM(Datos!D625&amp;""))="SI",UPPER(TRIM(Datos!D625&amp;""))="NO"),IF(ISNUMBER(Datos!D625),AND(OR(D$1005="",Datos!D625&gt;=D$1005),OR(D$1006="",Datos!D625&lt;=D$1006)),FALSE),TRUE))))</f>
        <v>0.0</v>
      </c>
      <c r="E625">
        <f>IF(Datos!E625="",0,IF(AND(E$1008&lt;&gt;"",Datos!E625=E$1008),0,IF(E$1004=0,0,1-CHOOSE(E$1004,IF(ISNUMBER(Datos!E625),AND(OR(E$1005="",Datos!E625&gt;=E$1005),OR(E$1006="",Datos!E625&lt;=E$1006)),FALSE),IF(ISNUMBER(Datos!E625),AND(Datos!E625=INT(Datos!E625),AND(OR(E$1005="",Datos!E625&gt;=E$1005),OR(E$1006="",Datos!E625&lt;=E$1006))),FALSE),OR(ISNUMBER(FIND(";"&amp;UPPER(TRIM(Datos!E625&amp;""))&amp;"=",E$1007)),ISNUMBER(FIND(";"&amp;UPPER(TRIM(Datos!E625&amp;""))&amp;";",E$1007))),OR(UPPER(TRIM(Datos!E625&amp;""))="SÍ",UPPER(TRIM(Datos!E625&amp;""))="SI",UPPER(TRIM(Datos!E625&amp;""))="NO"),IF(ISNUMBER(Datos!E625),AND(OR(E$1005="",Datos!E625&gt;=E$1005),OR(E$1006="",Datos!E625&lt;=E$1006)),FALSE),TRUE))))</f>
        <v>0.0</v>
      </c>
      <c r="F625">
        <f>IF(Datos!F625="",0,IF(AND(F$1008&lt;&gt;"",Datos!F625=F$1008),0,IF(F$1004=0,0,1-CHOOSE(F$1004,IF(ISNUMBER(Datos!F625),AND(OR(F$1005="",Datos!F625&gt;=F$1005),OR(F$1006="",Datos!F625&lt;=F$1006)),FALSE),IF(ISNUMBER(Datos!F625),AND(Datos!F625=INT(Datos!F625),AND(OR(F$1005="",Datos!F625&gt;=F$1005),OR(F$1006="",Datos!F625&lt;=F$1006))),FALSE),OR(ISNUMBER(FIND(";"&amp;UPPER(TRIM(Datos!F625&amp;""))&amp;"=",F$1007)),ISNUMBER(FIND(";"&amp;UPPER(TRIM(Datos!F625&amp;""))&amp;";",F$1007))),OR(UPPER(TRIM(Datos!F625&amp;""))="SÍ",UPPER(TRIM(Datos!F625&amp;""))="SI",UPPER(TRIM(Datos!F625&amp;""))="NO"),IF(ISNUMBER(Datos!F625),AND(OR(F$1005="",Datos!F625&gt;=F$1005),OR(F$1006="",Datos!F625&lt;=F$1006)),FALSE),TRUE))))</f>
        <v>0.0</v>
      </c>
      <c r="G625">
        <f>IF(Datos!G625="",0,IF(AND(G$1008&lt;&gt;"",Datos!G625=G$1008),0,IF(G$1004=0,0,1-CHOOSE(G$1004,IF(ISNUMBER(Datos!G625),AND(OR(G$1005="",Datos!G625&gt;=G$1005),OR(G$1006="",Datos!G625&lt;=G$1006)),FALSE),IF(ISNUMBER(Datos!G625),AND(Datos!G625=INT(Datos!G625),AND(OR(G$1005="",Datos!G625&gt;=G$1005),OR(G$1006="",Datos!G625&lt;=G$1006))),FALSE),OR(ISNUMBER(FIND(";"&amp;UPPER(TRIM(Datos!G625&amp;""))&amp;"=",G$1007)),ISNUMBER(FIND(";"&amp;UPPER(TRIM(Datos!G625&amp;""))&amp;";",G$1007))),OR(UPPER(TRIM(Datos!G625&amp;""))="SÍ",UPPER(TRIM(Datos!G625&amp;""))="SI",UPPER(TRIM(Datos!G625&amp;""))="NO"),IF(ISNUMBER(Datos!G625),AND(OR(G$1005="",Datos!G625&gt;=G$1005),OR(G$1006="",Datos!G625&lt;=G$1006)),FALSE),TRUE))))</f>
        <v>0.0</v>
      </c>
      <c r="H625">
        <f>IF(Datos!H625="",0,IF(AND(H$1008&lt;&gt;"",Datos!H625=H$1008),0,IF(H$1004=0,0,1-CHOOSE(H$1004,IF(ISNUMBER(Datos!H625),AND(OR(H$1005="",Datos!H625&gt;=H$1005),OR(H$1006="",Datos!H625&lt;=H$1006)),FALSE),IF(ISNUMBER(Datos!H625),AND(Datos!H625=INT(Datos!H625),AND(OR(H$1005="",Datos!H625&gt;=H$1005),OR(H$1006="",Datos!H625&lt;=H$1006))),FALSE),OR(ISNUMBER(FIND(";"&amp;UPPER(TRIM(Datos!H625&amp;""))&amp;"=",H$1007)),ISNUMBER(FIND(";"&amp;UPPER(TRIM(Datos!H625&amp;""))&amp;";",H$1007))),OR(UPPER(TRIM(Datos!H625&amp;""))="SÍ",UPPER(TRIM(Datos!H625&amp;""))="SI",UPPER(TRIM(Datos!H625&amp;""))="NO"),IF(ISNUMBER(Datos!H625),AND(OR(H$1005="",Datos!H625&gt;=H$1005),OR(H$1006="",Datos!H625&lt;=H$1006)),FALSE),TRUE))))</f>
        <v>0.0</v>
      </c>
      <c r="I625">
        <f>IF(Datos!I625="",0,IF(AND(I$1008&lt;&gt;"",Datos!I625=I$1008),0,IF(I$1004=0,0,1-CHOOSE(I$1004,IF(ISNUMBER(Datos!I625),AND(OR(I$1005="",Datos!I625&gt;=I$1005),OR(I$1006="",Datos!I625&lt;=I$1006)),FALSE),IF(ISNUMBER(Datos!I625),AND(Datos!I625=INT(Datos!I625),AND(OR(I$1005="",Datos!I625&gt;=I$1005),OR(I$1006="",Datos!I625&lt;=I$1006))),FALSE),OR(ISNUMBER(FIND(";"&amp;UPPER(TRIM(Datos!I625&amp;""))&amp;"=",I$1007)),ISNUMBER(FIND(";"&amp;UPPER(TRIM(Datos!I625&amp;""))&amp;";",I$1007))),OR(UPPER(TRIM(Datos!I625&amp;""))="SÍ",UPPER(TRIM(Datos!I625&amp;""))="SI",UPPER(TRIM(Datos!I625&amp;""))="NO"),IF(ISNUMBER(Datos!I625),AND(OR(I$1005="",Datos!I625&gt;=I$1005),OR(I$1006="",Datos!I625&lt;=I$1006)),FALSE),TRUE))))</f>
        <v>0.0</v>
      </c>
      <c r="J625">
        <f>IF(Datos!J625="",0,IF(AND(J$1008&lt;&gt;"",Datos!J625=J$1008),0,IF(J$1004=0,0,1-CHOOSE(J$1004,IF(ISNUMBER(Datos!J625),AND(OR(J$1005="",Datos!J625&gt;=J$1005),OR(J$1006="",Datos!J625&lt;=J$1006)),FALSE),IF(ISNUMBER(Datos!J625),AND(Datos!J625=INT(Datos!J625),AND(OR(J$1005="",Datos!J625&gt;=J$1005),OR(J$1006="",Datos!J625&lt;=J$1006))),FALSE),OR(ISNUMBER(FIND(";"&amp;UPPER(TRIM(Datos!J625&amp;""))&amp;"=",J$1007)),ISNUMBER(FIND(";"&amp;UPPER(TRIM(Datos!J625&amp;""))&amp;";",J$1007))),OR(UPPER(TRIM(Datos!J625&amp;""))="SÍ",UPPER(TRIM(Datos!J625&amp;""))="SI",UPPER(TRIM(Datos!J625&amp;""))="NO"),IF(ISNUMBER(Datos!J625),AND(OR(J$1005="",Datos!J625&gt;=J$1005),OR(J$1006="",Datos!J625&lt;=J$1006)),FALSE),TRUE))))</f>
        <v>0.0</v>
      </c>
      <c r="K625">
        <f>IF(Datos!K625="",0,IF(AND(K$1008&lt;&gt;"",Datos!K625=K$1008),0,IF(K$1004=0,0,1-CHOOSE(K$1004,IF(ISNUMBER(Datos!K625),AND(OR(K$1005="",Datos!K625&gt;=K$1005),OR(K$1006="",Datos!K625&lt;=K$1006)),FALSE),IF(ISNUMBER(Datos!K625),AND(Datos!K625=INT(Datos!K625),AND(OR(K$1005="",Datos!K625&gt;=K$1005),OR(K$1006="",Datos!K625&lt;=K$1006))),FALSE),OR(ISNUMBER(FIND(";"&amp;UPPER(TRIM(Datos!K625&amp;""))&amp;"=",K$1007)),ISNUMBER(FIND(";"&amp;UPPER(TRIM(Datos!K625&amp;""))&amp;";",K$1007))),OR(UPPER(TRIM(Datos!K625&amp;""))="SÍ",UPPER(TRIM(Datos!K625&amp;""))="SI",UPPER(TRIM(Datos!K625&amp;""))="NO"),IF(ISNUMBER(Datos!K625),AND(OR(K$1005="",Datos!K625&gt;=K$1005),OR(K$1006="",Datos!K625&lt;=K$1006)),FALSE),TRUE))))</f>
        <v>0.0</v>
      </c>
      <c r="L625">
        <f>IF(Datos!L625="",0,IF(AND(L$1008&lt;&gt;"",Datos!L625=L$1008),0,IF(L$1004=0,0,1-CHOOSE(L$1004,IF(ISNUMBER(Datos!L625),AND(OR(L$1005="",Datos!L625&gt;=L$1005),OR(L$1006="",Datos!L625&lt;=L$1006)),FALSE),IF(ISNUMBER(Datos!L625),AND(Datos!L625=INT(Datos!L625),AND(OR(L$1005="",Datos!L625&gt;=L$1005),OR(L$1006="",Datos!L625&lt;=L$1006))),FALSE),OR(ISNUMBER(FIND(";"&amp;UPPER(TRIM(Datos!L625&amp;""))&amp;"=",L$1007)),ISNUMBER(FIND(";"&amp;UPPER(TRIM(Datos!L625&amp;""))&amp;";",L$1007))),OR(UPPER(TRIM(Datos!L625&amp;""))="SÍ",UPPER(TRIM(Datos!L625&amp;""))="SI",UPPER(TRIM(Datos!L625&amp;""))="NO"),IF(ISNUMBER(Datos!L625),AND(OR(L$1005="",Datos!L625&gt;=L$1005),OR(L$1006="",Datos!L625&lt;=L$1006)),FALSE),TRUE))))</f>
        <v>0.0</v>
      </c>
      <c r="M625">
        <f>IF(Datos!M625="",0,IF(AND(M$1008&lt;&gt;"",Datos!M625=M$1008),0,IF(M$1004=0,0,1-CHOOSE(M$1004,IF(ISNUMBER(Datos!M625),AND(OR(M$1005="",Datos!M625&gt;=M$1005),OR(M$1006="",Datos!M625&lt;=M$1006)),FALSE),IF(ISNUMBER(Datos!M625),AND(Datos!M625=INT(Datos!M625),AND(OR(M$1005="",Datos!M625&gt;=M$1005),OR(M$1006="",Datos!M625&lt;=M$1006))),FALSE),OR(ISNUMBER(FIND(";"&amp;UPPER(TRIM(Datos!M625&amp;""))&amp;"=",M$1007)),ISNUMBER(FIND(";"&amp;UPPER(TRIM(Datos!M625&amp;""))&amp;";",M$1007))),OR(UPPER(TRIM(Datos!M625&amp;""))="SÍ",UPPER(TRIM(Datos!M625&amp;""))="SI",UPPER(TRIM(Datos!M625&amp;""))="NO"),IF(ISNUMBER(Datos!M625),AND(OR(M$1005="",Datos!M625&gt;=M$1005),OR(M$1006="",Datos!M625&lt;=M$1006)),FALSE),TRUE))))</f>
        <v>0.0</v>
      </c>
      <c r="N625">
        <f>IF(Datos!N625="",0,IF(AND(N$1008&lt;&gt;"",Datos!N625=N$1008),0,IF(N$1004=0,0,1-CHOOSE(N$1004,IF(ISNUMBER(Datos!N625),AND(OR(N$1005="",Datos!N625&gt;=N$1005),OR(N$1006="",Datos!N625&lt;=N$1006)),FALSE),IF(ISNUMBER(Datos!N625),AND(Datos!N625=INT(Datos!N625),AND(OR(N$1005="",Datos!N625&gt;=N$1005),OR(N$1006="",Datos!N625&lt;=N$1006))),FALSE),OR(ISNUMBER(FIND(";"&amp;UPPER(TRIM(Datos!N625&amp;""))&amp;"=",N$1007)),ISNUMBER(FIND(";"&amp;UPPER(TRIM(Datos!N625&amp;""))&amp;";",N$1007))),OR(UPPER(TRIM(Datos!N625&amp;""))="SÍ",UPPER(TRIM(Datos!N625&amp;""))="SI",UPPER(TRIM(Datos!N625&amp;""))="NO"),IF(ISNUMBER(Datos!N625),AND(OR(N$1005="",Datos!N625&gt;=N$1005),OR(N$1006="",Datos!N625&lt;=N$1006)),FALSE),TRUE))))</f>
        <v>0.0</v>
      </c>
      <c r="O625">
        <f>IF(Datos!O625="",0,IF(AND(O$1008&lt;&gt;"",Datos!O625=O$1008),0,IF(O$1004=0,0,1-CHOOSE(O$1004,IF(ISNUMBER(Datos!O625),AND(OR(O$1005="",Datos!O625&gt;=O$1005),OR(O$1006="",Datos!O625&lt;=O$1006)),FALSE),IF(ISNUMBER(Datos!O625),AND(Datos!O625=INT(Datos!O625),AND(OR(O$1005="",Datos!O625&gt;=O$1005),OR(O$1006="",Datos!O625&lt;=O$1006))),FALSE),OR(ISNUMBER(FIND(";"&amp;UPPER(TRIM(Datos!O625&amp;""))&amp;"=",O$1007)),ISNUMBER(FIND(";"&amp;UPPER(TRIM(Datos!O625&amp;""))&amp;";",O$1007))),OR(UPPER(TRIM(Datos!O625&amp;""))="SÍ",UPPER(TRIM(Datos!O625&amp;""))="SI",UPPER(TRIM(Datos!O625&amp;""))="NO"),IF(ISNUMBER(Datos!O625),AND(OR(O$1005="",Datos!O625&gt;=O$1005),OR(O$1006="",Datos!O625&lt;=O$1006)),FALSE),TRUE))))</f>
        <v>0.0</v>
      </c>
      <c r="P625">
        <f>IF(Datos!P625="",0,IF(AND(P$1008&lt;&gt;"",Datos!P625=P$1008),0,IF(P$1004=0,0,1-CHOOSE(P$1004,IF(ISNUMBER(Datos!P625),AND(OR(P$1005="",Datos!P625&gt;=P$1005),OR(P$1006="",Datos!P625&lt;=P$1006)),FALSE),IF(ISNUMBER(Datos!P625),AND(Datos!P625=INT(Datos!P625),AND(OR(P$1005="",Datos!P625&gt;=P$1005),OR(P$1006="",Datos!P625&lt;=P$1006))),FALSE),OR(ISNUMBER(FIND(";"&amp;UPPER(TRIM(Datos!P625&amp;""))&amp;"=",P$1007)),ISNUMBER(FIND(";"&amp;UPPER(TRIM(Datos!P625&amp;""))&amp;";",P$1007))),OR(UPPER(TRIM(Datos!P625&amp;""))="SÍ",UPPER(TRIM(Datos!P625&amp;""))="SI",UPPER(TRIM(Datos!P625&amp;""))="NO"),IF(ISNUMBER(Datos!P625),AND(OR(P$1005="",Datos!P625&gt;=P$1005),OR(P$1006="",Datos!P625&lt;=P$1006)),FALSE),TRUE))))</f>
        <v>0.0</v>
      </c>
      <c r="Q625">
        <f>IF(Datos!Q625="",0,IF(AND(Q$1008&lt;&gt;"",Datos!Q625=Q$1008),0,IF(Q$1004=0,0,1-CHOOSE(Q$1004,IF(ISNUMBER(Datos!Q625),AND(OR(Q$1005="",Datos!Q625&gt;=Q$1005),OR(Q$1006="",Datos!Q625&lt;=Q$1006)),FALSE),IF(ISNUMBER(Datos!Q625),AND(Datos!Q625=INT(Datos!Q625),AND(OR(Q$1005="",Datos!Q625&gt;=Q$1005),OR(Q$1006="",Datos!Q625&lt;=Q$1006))),FALSE),OR(ISNUMBER(FIND(";"&amp;UPPER(TRIM(Datos!Q625&amp;""))&amp;"=",Q$1007)),ISNUMBER(FIND(";"&amp;UPPER(TRIM(Datos!Q625&amp;""))&amp;";",Q$1007))),OR(UPPER(TRIM(Datos!Q625&amp;""))="SÍ",UPPER(TRIM(Datos!Q625&amp;""))="SI",UPPER(TRIM(Datos!Q625&amp;""))="NO"),IF(ISNUMBER(Datos!Q625),AND(OR(Q$1005="",Datos!Q625&gt;=Q$1005),OR(Q$1006="",Datos!Q625&lt;=Q$1006)),FALSE),TRUE))))</f>
        <v>0.0</v>
      </c>
      <c r="R625">
        <f>IF(Datos!R625="",0,IF(AND(R$1008&lt;&gt;"",Datos!R625=R$1008),0,IF(R$1004=0,0,1-CHOOSE(R$1004,IF(ISNUMBER(Datos!R625),AND(OR(R$1005="",Datos!R625&gt;=R$1005),OR(R$1006="",Datos!R625&lt;=R$1006)),FALSE),IF(ISNUMBER(Datos!R625),AND(Datos!R625=INT(Datos!R625),AND(OR(R$1005="",Datos!R625&gt;=R$1005),OR(R$1006="",Datos!R625&lt;=R$1006))),FALSE),OR(ISNUMBER(FIND(";"&amp;UPPER(TRIM(Datos!R625&amp;""))&amp;"=",R$1007)),ISNUMBER(FIND(";"&amp;UPPER(TRIM(Datos!R625&amp;""))&amp;";",R$1007))),OR(UPPER(TRIM(Datos!R625&amp;""))="SÍ",UPPER(TRIM(Datos!R625&amp;""))="SI",UPPER(TRIM(Datos!R625&amp;""))="NO"),IF(ISNUMBER(Datos!R625),AND(OR(R$1005="",Datos!R625&gt;=R$1005),OR(R$1006="",Datos!R625&lt;=R$1006)),FALSE),TRUE))))</f>
        <v>0.0</v>
      </c>
      <c r="S625">
        <f>IF(Datos!S625="",0,IF(AND(S$1008&lt;&gt;"",Datos!S625=S$1008),0,IF(S$1004=0,0,1-CHOOSE(S$1004,IF(ISNUMBER(Datos!S625),AND(OR(S$1005="",Datos!S625&gt;=S$1005),OR(S$1006="",Datos!S625&lt;=S$1006)),FALSE),IF(ISNUMBER(Datos!S625),AND(Datos!S625=INT(Datos!S625),AND(OR(S$1005="",Datos!S625&gt;=S$1005),OR(S$1006="",Datos!S625&lt;=S$1006))),FALSE),OR(ISNUMBER(FIND(";"&amp;UPPER(TRIM(Datos!S625&amp;""))&amp;"=",S$1007)),ISNUMBER(FIND(";"&amp;UPPER(TRIM(Datos!S625&amp;""))&amp;";",S$1007))),OR(UPPER(TRIM(Datos!S625&amp;""))="SÍ",UPPER(TRIM(Datos!S625&amp;""))="SI",UPPER(TRIM(Datos!S625&amp;""))="NO"),IF(ISNUMBER(Datos!S625),AND(OR(S$1005="",Datos!S625&gt;=S$1005),OR(S$1006="",Datos!S625&lt;=S$1006)),FALSE),TRUE))))</f>
        <v>0.0</v>
      </c>
      <c r="T625">
        <f>IF(Datos!T625="",0,IF(AND(T$1008&lt;&gt;"",Datos!T625=T$1008),0,IF(T$1004=0,0,1-CHOOSE(T$1004,IF(ISNUMBER(Datos!T625),AND(OR(T$1005="",Datos!T625&gt;=T$1005),OR(T$1006="",Datos!T625&lt;=T$1006)),FALSE),IF(ISNUMBER(Datos!T625),AND(Datos!T625=INT(Datos!T625),AND(OR(T$1005="",Datos!T625&gt;=T$1005),OR(T$1006="",Datos!T625&lt;=T$1006))),FALSE),OR(ISNUMBER(FIND(";"&amp;UPPER(TRIM(Datos!T625&amp;""))&amp;"=",T$1007)),ISNUMBER(FIND(";"&amp;UPPER(TRIM(Datos!T625&amp;""))&amp;";",T$1007))),OR(UPPER(TRIM(Datos!T625&amp;""))="SÍ",UPPER(TRIM(Datos!T625&amp;""))="SI",UPPER(TRIM(Datos!T625&amp;""))="NO"),IF(ISNUMBER(Datos!T625),AND(OR(T$1005="",Datos!T625&gt;=T$1005),OR(T$1006="",Datos!T625&lt;=T$1006)),FALSE),TRUE))))</f>
        <v>0.0</v>
      </c>
      <c r="U625">
        <f>IF(Datos!U625="",0,IF(AND(U$1008&lt;&gt;"",Datos!U625=U$1008),0,IF(U$1004=0,0,1-CHOOSE(U$1004,IF(ISNUMBER(Datos!U625),AND(OR(U$1005="",Datos!U625&gt;=U$1005),OR(U$1006="",Datos!U625&lt;=U$1006)),FALSE),IF(ISNUMBER(Datos!U625),AND(Datos!U625=INT(Datos!U625),AND(OR(U$1005="",Datos!U625&gt;=U$1005),OR(U$1006="",Datos!U625&lt;=U$1006))),FALSE),OR(ISNUMBER(FIND(";"&amp;UPPER(TRIM(Datos!U625&amp;""))&amp;"=",U$1007)),ISNUMBER(FIND(";"&amp;UPPER(TRIM(Datos!U625&amp;""))&amp;";",U$1007))),OR(UPPER(TRIM(Datos!U625&amp;""))="SÍ",UPPER(TRIM(Datos!U625&amp;""))="SI",UPPER(TRIM(Datos!U625&amp;""))="NO"),IF(ISNUMBER(Datos!U625),AND(OR(U$1005="",Datos!U625&gt;=U$1005),OR(U$1006="",Datos!U625&lt;=U$1006)),FALSE),TRUE))))</f>
        <v>0.0</v>
      </c>
      <c r="V625">
        <f>IF(Datos!V625="",0,IF(AND(V$1008&lt;&gt;"",Datos!V625=V$1008),0,IF(V$1004=0,0,1-CHOOSE(V$1004,IF(ISNUMBER(Datos!V625),AND(OR(V$1005="",Datos!V625&gt;=V$1005),OR(V$1006="",Datos!V625&lt;=V$1006)),FALSE),IF(ISNUMBER(Datos!V625),AND(Datos!V625=INT(Datos!V625),AND(OR(V$1005="",Datos!V625&gt;=V$1005),OR(V$1006="",Datos!V625&lt;=V$1006))),FALSE),OR(ISNUMBER(FIND(";"&amp;UPPER(TRIM(Datos!V625&amp;""))&amp;"=",V$1007)),ISNUMBER(FIND(";"&amp;UPPER(TRIM(Datos!V625&amp;""))&amp;";",V$1007))),OR(UPPER(TRIM(Datos!V625&amp;""))="SÍ",UPPER(TRIM(Datos!V625&amp;""))="SI",UPPER(TRIM(Datos!V625&amp;""))="NO"),IF(ISNUMBER(Datos!V625),AND(OR(V$1005="",Datos!V625&gt;=V$1005),OR(V$1006="",Datos!V625&lt;=V$1006)),FALSE),TRUE))))</f>
        <v>0.0</v>
      </c>
      <c r="W625">
        <f>IF(Datos!W625="",0,IF(AND(W$1008&lt;&gt;"",Datos!W625=W$1008),0,IF(W$1004=0,0,1-CHOOSE(W$1004,IF(ISNUMBER(Datos!W625),AND(OR(W$1005="",Datos!W625&gt;=W$1005),OR(W$1006="",Datos!W625&lt;=W$1006)),FALSE),IF(ISNUMBER(Datos!W625),AND(Datos!W625=INT(Datos!W625),AND(OR(W$1005="",Datos!W625&gt;=W$1005),OR(W$1006="",Datos!W625&lt;=W$1006))),FALSE),OR(ISNUMBER(FIND(";"&amp;UPPER(TRIM(Datos!W625&amp;""))&amp;"=",W$1007)),ISNUMBER(FIND(";"&amp;UPPER(TRIM(Datos!W625&amp;""))&amp;";",W$1007))),OR(UPPER(TRIM(Datos!W625&amp;""))="SÍ",UPPER(TRIM(Datos!W625&amp;""))="SI",UPPER(TRIM(Datos!W625&amp;""))="NO"),IF(ISNUMBER(Datos!W625),AND(OR(W$1005="",Datos!W625&gt;=W$1005),OR(W$1006="",Datos!W625&lt;=W$1006)),FALSE),TRUE))))</f>
        <v>0.0</v>
      </c>
      <c r="X625">
        <f>IF(Datos!X625="",0,IF(AND(X$1008&lt;&gt;"",Datos!X625=X$1008),0,IF(X$1004=0,0,1-CHOOSE(X$1004,IF(ISNUMBER(Datos!X625),AND(OR(X$1005="",Datos!X625&gt;=X$1005),OR(X$1006="",Datos!X625&lt;=X$1006)),FALSE),IF(ISNUMBER(Datos!X625),AND(Datos!X625=INT(Datos!X625),AND(OR(X$1005="",Datos!X625&gt;=X$1005),OR(X$1006="",Datos!X625&lt;=X$1006))),FALSE),OR(ISNUMBER(FIND(";"&amp;UPPER(TRIM(Datos!X625&amp;""))&amp;"=",X$1007)),ISNUMBER(FIND(";"&amp;UPPER(TRIM(Datos!X625&amp;""))&amp;";",X$1007))),OR(UPPER(TRIM(Datos!X625&amp;""))="SÍ",UPPER(TRIM(Datos!X625&amp;""))="SI",UPPER(TRIM(Datos!X625&amp;""))="NO"),IF(ISNUMBER(Datos!X625),AND(OR(X$1005="",Datos!X625&gt;=X$1005),OR(X$1006="",Datos!X625&lt;=X$1006)),FALSE),TRUE))))</f>
        <v>0.0</v>
      </c>
      <c r="Y625">
        <f>IF(Datos!Y625="",0,IF(AND(Y$1008&lt;&gt;"",Datos!Y625=Y$1008),0,IF(Y$1004=0,0,1-CHOOSE(Y$1004,IF(ISNUMBER(Datos!Y625),AND(OR(Y$1005="",Datos!Y625&gt;=Y$1005),OR(Y$1006="",Datos!Y625&lt;=Y$1006)),FALSE),IF(ISNUMBER(Datos!Y625),AND(Datos!Y625=INT(Datos!Y625),AND(OR(Y$1005="",Datos!Y625&gt;=Y$1005),OR(Y$1006="",Datos!Y625&lt;=Y$1006))),FALSE),OR(ISNUMBER(FIND(";"&amp;UPPER(TRIM(Datos!Y625&amp;""))&amp;"=",Y$1007)),ISNUMBER(FIND(";"&amp;UPPER(TRIM(Datos!Y625&amp;""))&amp;";",Y$1007))),OR(UPPER(TRIM(Datos!Y625&amp;""))="SÍ",UPPER(TRIM(Datos!Y625&amp;""))="SI",UPPER(TRIM(Datos!Y625&amp;""))="NO"),IF(ISNUMBER(Datos!Y625),AND(OR(Y$1005="",Datos!Y625&gt;=Y$1005),OR(Y$1006="",Datos!Y625&lt;=Y$1006)),FALSE),TRUE))))</f>
        <v>0.0</v>
      </c>
      <c r="Z625">
        <f>IF(Datos!Z625="",0,IF(AND(Z$1008&lt;&gt;"",Datos!Z625=Z$1008),0,IF(Z$1004=0,0,1-CHOOSE(Z$1004,IF(ISNUMBER(Datos!Z625),AND(OR(Z$1005="",Datos!Z625&gt;=Z$1005),OR(Z$1006="",Datos!Z625&lt;=Z$1006)),FALSE),IF(ISNUMBER(Datos!Z625),AND(Datos!Z625=INT(Datos!Z625),AND(OR(Z$1005="",Datos!Z625&gt;=Z$1005),OR(Z$1006="",Datos!Z625&lt;=Z$1006))),FALSE),OR(ISNUMBER(FIND(";"&amp;UPPER(TRIM(Datos!Z625&amp;""))&amp;"=",Z$1007)),ISNUMBER(FIND(";"&amp;UPPER(TRIM(Datos!Z625&amp;""))&amp;";",Z$1007))),OR(UPPER(TRIM(Datos!Z625&amp;""))="SÍ",UPPER(TRIM(Datos!Z625&amp;""))="SI",UPPER(TRIM(Datos!Z625&amp;""))="NO"),IF(ISNUMBER(Datos!Z625),AND(OR(Z$1005="",Datos!Z625&gt;=Z$1005),OR(Z$1006="",Datos!Z625&lt;=Z$1006)),FALSE),TRUE))))</f>
        <v>0.0</v>
      </c>
      <c r="AA625">
        <f>IF(Datos!AA625="",0,IF(AND(AA$1008&lt;&gt;"",Datos!AA625=AA$1008),0,IF(AA$1004=0,0,1-CHOOSE(AA$1004,IF(ISNUMBER(Datos!AA625),AND(OR(AA$1005="",Datos!AA625&gt;=AA$1005),OR(AA$1006="",Datos!AA625&lt;=AA$1006)),FALSE),IF(ISNUMBER(Datos!AA625),AND(Datos!AA625=INT(Datos!AA625),AND(OR(AA$1005="",Datos!AA625&gt;=AA$1005),OR(AA$1006="",Datos!AA625&lt;=AA$1006))),FALSE),OR(ISNUMBER(FIND(";"&amp;UPPER(TRIM(Datos!AA625&amp;""))&amp;"=",AA$1007)),ISNUMBER(FIND(";"&amp;UPPER(TRIM(Datos!AA625&amp;""))&amp;";",AA$1007))),OR(UPPER(TRIM(Datos!AA625&amp;""))="SÍ",UPPER(TRIM(Datos!AA625&amp;""))="SI",UPPER(TRIM(Datos!AA625&amp;""))="NO"),IF(ISNUMBER(Datos!AA625),AND(OR(AA$1005="",Datos!AA625&gt;=AA$1005),OR(AA$1006="",Datos!AA625&lt;=AA$1006)),FALSE),TRUE))))</f>
        <v>0.0</v>
      </c>
      <c r="AB625">
        <f>IF(Datos!AB625="",0,IF(AND(AB$1008&lt;&gt;"",Datos!AB625=AB$1008),0,IF(AB$1004=0,0,1-CHOOSE(AB$1004,IF(ISNUMBER(Datos!AB625),AND(OR(AB$1005="",Datos!AB625&gt;=AB$1005),OR(AB$1006="",Datos!AB625&lt;=AB$1006)),FALSE),IF(ISNUMBER(Datos!AB625),AND(Datos!AB625=INT(Datos!AB625),AND(OR(AB$1005="",Datos!AB625&gt;=AB$1005),OR(AB$1006="",Datos!AB625&lt;=AB$1006))),FALSE),OR(ISNUMBER(FIND(";"&amp;UPPER(TRIM(Datos!AB625&amp;""))&amp;"=",AB$1007)),ISNUMBER(FIND(";"&amp;UPPER(TRIM(Datos!AB625&amp;""))&amp;";",AB$1007))),OR(UPPER(TRIM(Datos!AB625&amp;""))="SÍ",UPPER(TRIM(Datos!AB625&amp;""))="SI",UPPER(TRIM(Datos!AB625&amp;""))="NO"),IF(ISNUMBER(Datos!AB625),AND(OR(AB$1005="",Datos!AB625&gt;=AB$1005),OR(AB$1006="",Datos!AB625&lt;=AB$1006)),FALSE),TRUE))))</f>
        <v>0.0</v>
      </c>
      <c r="AC625">
        <f>IF(Datos!AC625="",0,IF(AND(AC$1008&lt;&gt;"",Datos!AC625=AC$1008),0,IF(AC$1004=0,0,1-CHOOSE(AC$1004,IF(ISNUMBER(Datos!AC625),AND(OR(AC$1005="",Datos!AC625&gt;=AC$1005),OR(AC$1006="",Datos!AC625&lt;=AC$1006)),FALSE),IF(ISNUMBER(Datos!AC625),AND(Datos!AC625=INT(Datos!AC625),AND(OR(AC$1005="",Datos!AC625&gt;=AC$1005),OR(AC$1006="",Datos!AC625&lt;=AC$1006))),FALSE),OR(ISNUMBER(FIND(";"&amp;UPPER(TRIM(Datos!AC625&amp;""))&amp;"=",AC$1007)),ISNUMBER(FIND(";"&amp;UPPER(TRIM(Datos!AC625&amp;""))&amp;";",AC$1007))),OR(UPPER(TRIM(Datos!AC625&amp;""))="SÍ",UPPER(TRIM(Datos!AC625&amp;""))="SI",UPPER(TRIM(Datos!AC625&amp;""))="NO"),IF(ISNUMBER(Datos!AC625),AND(OR(AC$1005="",Datos!AC625&gt;=AC$1005),OR(AC$1006="",Datos!AC625&lt;=AC$1006)),FALSE),TRUE))))</f>
        <v>0.0</v>
      </c>
      <c r="AD625">
        <f>IF(Datos!AD625="",0,IF(AND(AD$1008&lt;&gt;"",Datos!AD625=AD$1008),0,IF(AD$1004=0,0,1-CHOOSE(AD$1004,IF(ISNUMBER(Datos!AD625),AND(OR(AD$1005="",Datos!AD625&gt;=AD$1005),OR(AD$1006="",Datos!AD625&lt;=AD$1006)),FALSE),IF(ISNUMBER(Datos!AD625),AND(Datos!AD625=INT(Datos!AD625),AND(OR(AD$1005="",Datos!AD625&gt;=AD$1005),OR(AD$1006="",Datos!AD625&lt;=AD$1006))),FALSE),OR(ISNUMBER(FIND(";"&amp;UPPER(TRIM(Datos!AD625&amp;""))&amp;"=",AD$1007)),ISNUMBER(FIND(";"&amp;UPPER(TRIM(Datos!AD625&amp;""))&amp;";",AD$1007))),OR(UPPER(TRIM(Datos!AD625&amp;""))="SÍ",UPPER(TRIM(Datos!AD625&amp;""))="SI",UPPER(TRIM(Datos!AD625&amp;""))="NO"),IF(ISNUMBER(Datos!AD625),AND(OR(AD$1005="",Datos!AD625&gt;=AD$1005),OR(AD$1006="",Datos!AD625&lt;=AD$1006)),FALSE),TRUE))))</f>
        <v>0.0</v>
      </c>
      <c r="AE625">
        <f>IF(Datos!AE625="",0,IF(AND(AE$1008&lt;&gt;"",Datos!AE625=AE$1008),0,IF(AE$1004=0,0,1-CHOOSE(AE$1004,IF(ISNUMBER(Datos!AE625),AND(OR(AE$1005="",Datos!AE625&gt;=AE$1005),OR(AE$1006="",Datos!AE625&lt;=AE$1006)),FALSE),IF(ISNUMBER(Datos!AE625),AND(Datos!AE625=INT(Datos!AE625),AND(OR(AE$1005="",Datos!AE625&gt;=AE$1005),OR(AE$1006="",Datos!AE625&lt;=AE$1006))),FALSE),OR(ISNUMBER(FIND(";"&amp;UPPER(TRIM(Datos!AE625&amp;""))&amp;"=",AE$1007)),ISNUMBER(FIND(";"&amp;UPPER(TRIM(Datos!AE625&amp;""))&amp;";",AE$1007))),OR(UPPER(TRIM(Datos!AE625&amp;""))="SÍ",UPPER(TRIM(Datos!AE625&amp;""))="SI",UPPER(TRIM(Datos!AE625&amp;""))="NO"),IF(ISNUMBER(Datos!AE625),AND(OR(AE$1005="",Datos!AE625&gt;=AE$1005),OR(AE$1006="",Datos!AE625&lt;=AE$1006)),FALSE),TRUE))))</f>
        <v>0.0</v>
      </c>
    </row>
    <row r="626" spans="2:31">
      <c r="B626">
        <f>IF(Datos!B626="",0,IF(AND(B$1008&lt;&gt;"",Datos!B626=B$1008),0,IF(B$1004=0,0,1-CHOOSE(B$1004,IF(ISNUMBER(Datos!B626),AND(OR(B$1005="",Datos!B626&gt;=B$1005),OR(B$1006="",Datos!B626&lt;=B$1006)),FALSE),IF(ISNUMBER(Datos!B626),AND(Datos!B626=INT(Datos!B626),AND(OR(B$1005="",Datos!B626&gt;=B$1005),OR(B$1006="",Datos!B626&lt;=B$1006))),FALSE),OR(ISNUMBER(FIND(";"&amp;UPPER(TRIM(Datos!B626&amp;""))&amp;"=",B$1007)),ISNUMBER(FIND(";"&amp;UPPER(TRIM(Datos!B626&amp;""))&amp;";",B$1007))),OR(UPPER(TRIM(Datos!B626&amp;""))="SÍ",UPPER(TRIM(Datos!B626&amp;""))="SI",UPPER(TRIM(Datos!B626&amp;""))="NO"),IF(ISNUMBER(Datos!B626),AND(OR(B$1005="",Datos!B626&gt;=B$1005),OR(B$1006="",Datos!B626&lt;=B$1006)),FALSE),TRUE))))</f>
        <v>0.0</v>
      </c>
      <c r="C626">
        <f>IF(Datos!C626="",0,IF(AND(C$1008&lt;&gt;"",Datos!C626=C$1008),0,IF(C$1004=0,0,1-CHOOSE(C$1004,IF(ISNUMBER(Datos!C626),AND(OR(C$1005="",Datos!C626&gt;=C$1005),OR(C$1006="",Datos!C626&lt;=C$1006)),FALSE),IF(ISNUMBER(Datos!C626),AND(Datos!C626=INT(Datos!C626),AND(OR(C$1005="",Datos!C626&gt;=C$1005),OR(C$1006="",Datos!C626&lt;=C$1006))),FALSE),OR(ISNUMBER(FIND(";"&amp;UPPER(TRIM(Datos!C626&amp;""))&amp;"=",C$1007)),ISNUMBER(FIND(";"&amp;UPPER(TRIM(Datos!C626&amp;""))&amp;";",C$1007))),OR(UPPER(TRIM(Datos!C626&amp;""))="SÍ",UPPER(TRIM(Datos!C626&amp;""))="SI",UPPER(TRIM(Datos!C626&amp;""))="NO"),IF(ISNUMBER(Datos!C626),AND(OR(C$1005="",Datos!C626&gt;=C$1005),OR(C$1006="",Datos!C626&lt;=C$1006)),FALSE),TRUE))))</f>
        <v>0.0</v>
      </c>
      <c r="D626">
        <f>IF(Datos!D626="",0,IF(AND(D$1008&lt;&gt;"",Datos!D626=D$1008),0,IF(D$1004=0,0,1-CHOOSE(D$1004,IF(ISNUMBER(Datos!D626),AND(OR(D$1005="",Datos!D626&gt;=D$1005),OR(D$1006="",Datos!D626&lt;=D$1006)),FALSE),IF(ISNUMBER(Datos!D626),AND(Datos!D626=INT(Datos!D626),AND(OR(D$1005="",Datos!D626&gt;=D$1005),OR(D$1006="",Datos!D626&lt;=D$1006))),FALSE),OR(ISNUMBER(FIND(";"&amp;UPPER(TRIM(Datos!D626&amp;""))&amp;"=",D$1007)),ISNUMBER(FIND(";"&amp;UPPER(TRIM(Datos!D626&amp;""))&amp;";",D$1007))),OR(UPPER(TRIM(Datos!D626&amp;""))="SÍ",UPPER(TRIM(Datos!D626&amp;""))="SI",UPPER(TRIM(Datos!D626&amp;""))="NO"),IF(ISNUMBER(Datos!D626),AND(OR(D$1005="",Datos!D626&gt;=D$1005),OR(D$1006="",Datos!D626&lt;=D$1006)),FALSE),TRUE))))</f>
        <v>0.0</v>
      </c>
      <c r="E626">
        <f>IF(Datos!E626="",0,IF(AND(E$1008&lt;&gt;"",Datos!E626=E$1008),0,IF(E$1004=0,0,1-CHOOSE(E$1004,IF(ISNUMBER(Datos!E626),AND(OR(E$1005="",Datos!E626&gt;=E$1005),OR(E$1006="",Datos!E626&lt;=E$1006)),FALSE),IF(ISNUMBER(Datos!E626),AND(Datos!E626=INT(Datos!E626),AND(OR(E$1005="",Datos!E626&gt;=E$1005),OR(E$1006="",Datos!E626&lt;=E$1006))),FALSE),OR(ISNUMBER(FIND(";"&amp;UPPER(TRIM(Datos!E626&amp;""))&amp;"=",E$1007)),ISNUMBER(FIND(";"&amp;UPPER(TRIM(Datos!E626&amp;""))&amp;";",E$1007))),OR(UPPER(TRIM(Datos!E626&amp;""))="SÍ",UPPER(TRIM(Datos!E626&amp;""))="SI",UPPER(TRIM(Datos!E626&amp;""))="NO"),IF(ISNUMBER(Datos!E626),AND(OR(E$1005="",Datos!E626&gt;=E$1005),OR(E$1006="",Datos!E626&lt;=E$1006)),FALSE),TRUE))))</f>
        <v>0.0</v>
      </c>
      <c r="F626">
        <f>IF(Datos!F626="",0,IF(AND(F$1008&lt;&gt;"",Datos!F626=F$1008),0,IF(F$1004=0,0,1-CHOOSE(F$1004,IF(ISNUMBER(Datos!F626),AND(OR(F$1005="",Datos!F626&gt;=F$1005),OR(F$1006="",Datos!F626&lt;=F$1006)),FALSE),IF(ISNUMBER(Datos!F626),AND(Datos!F626=INT(Datos!F626),AND(OR(F$1005="",Datos!F626&gt;=F$1005),OR(F$1006="",Datos!F626&lt;=F$1006))),FALSE),OR(ISNUMBER(FIND(";"&amp;UPPER(TRIM(Datos!F626&amp;""))&amp;"=",F$1007)),ISNUMBER(FIND(";"&amp;UPPER(TRIM(Datos!F626&amp;""))&amp;";",F$1007))),OR(UPPER(TRIM(Datos!F626&amp;""))="SÍ",UPPER(TRIM(Datos!F626&amp;""))="SI",UPPER(TRIM(Datos!F626&amp;""))="NO"),IF(ISNUMBER(Datos!F626),AND(OR(F$1005="",Datos!F626&gt;=F$1005),OR(F$1006="",Datos!F626&lt;=F$1006)),FALSE),TRUE))))</f>
        <v>0.0</v>
      </c>
      <c r="G626">
        <f>IF(Datos!G626="",0,IF(AND(G$1008&lt;&gt;"",Datos!G626=G$1008),0,IF(G$1004=0,0,1-CHOOSE(G$1004,IF(ISNUMBER(Datos!G626),AND(OR(G$1005="",Datos!G626&gt;=G$1005),OR(G$1006="",Datos!G626&lt;=G$1006)),FALSE),IF(ISNUMBER(Datos!G626),AND(Datos!G626=INT(Datos!G626),AND(OR(G$1005="",Datos!G626&gt;=G$1005),OR(G$1006="",Datos!G626&lt;=G$1006))),FALSE),OR(ISNUMBER(FIND(";"&amp;UPPER(TRIM(Datos!G626&amp;""))&amp;"=",G$1007)),ISNUMBER(FIND(";"&amp;UPPER(TRIM(Datos!G626&amp;""))&amp;";",G$1007))),OR(UPPER(TRIM(Datos!G626&amp;""))="SÍ",UPPER(TRIM(Datos!G626&amp;""))="SI",UPPER(TRIM(Datos!G626&amp;""))="NO"),IF(ISNUMBER(Datos!G626),AND(OR(G$1005="",Datos!G626&gt;=G$1005),OR(G$1006="",Datos!G626&lt;=G$1006)),FALSE),TRUE))))</f>
        <v>0.0</v>
      </c>
      <c r="H626">
        <f>IF(Datos!H626="",0,IF(AND(H$1008&lt;&gt;"",Datos!H626=H$1008),0,IF(H$1004=0,0,1-CHOOSE(H$1004,IF(ISNUMBER(Datos!H626),AND(OR(H$1005="",Datos!H626&gt;=H$1005),OR(H$1006="",Datos!H626&lt;=H$1006)),FALSE),IF(ISNUMBER(Datos!H626),AND(Datos!H626=INT(Datos!H626),AND(OR(H$1005="",Datos!H626&gt;=H$1005),OR(H$1006="",Datos!H626&lt;=H$1006))),FALSE),OR(ISNUMBER(FIND(";"&amp;UPPER(TRIM(Datos!H626&amp;""))&amp;"=",H$1007)),ISNUMBER(FIND(";"&amp;UPPER(TRIM(Datos!H626&amp;""))&amp;";",H$1007))),OR(UPPER(TRIM(Datos!H626&amp;""))="SÍ",UPPER(TRIM(Datos!H626&amp;""))="SI",UPPER(TRIM(Datos!H626&amp;""))="NO"),IF(ISNUMBER(Datos!H626),AND(OR(H$1005="",Datos!H626&gt;=H$1005),OR(H$1006="",Datos!H626&lt;=H$1006)),FALSE),TRUE))))</f>
        <v>0.0</v>
      </c>
      <c r="I626">
        <f>IF(Datos!I626="",0,IF(AND(I$1008&lt;&gt;"",Datos!I626=I$1008),0,IF(I$1004=0,0,1-CHOOSE(I$1004,IF(ISNUMBER(Datos!I626),AND(OR(I$1005="",Datos!I626&gt;=I$1005),OR(I$1006="",Datos!I626&lt;=I$1006)),FALSE),IF(ISNUMBER(Datos!I626),AND(Datos!I626=INT(Datos!I626),AND(OR(I$1005="",Datos!I626&gt;=I$1005),OR(I$1006="",Datos!I626&lt;=I$1006))),FALSE),OR(ISNUMBER(FIND(";"&amp;UPPER(TRIM(Datos!I626&amp;""))&amp;"=",I$1007)),ISNUMBER(FIND(";"&amp;UPPER(TRIM(Datos!I626&amp;""))&amp;";",I$1007))),OR(UPPER(TRIM(Datos!I626&amp;""))="SÍ",UPPER(TRIM(Datos!I626&amp;""))="SI",UPPER(TRIM(Datos!I626&amp;""))="NO"),IF(ISNUMBER(Datos!I626),AND(OR(I$1005="",Datos!I626&gt;=I$1005),OR(I$1006="",Datos!I626&lt;=I$1006)),FALSE),TRUE))))</f>
        <v>0.0</v>
      </c>
      <c r="J626">
        <f>IF(Datos!J626="",0,IF(AND(J$1008&lt;&gt;"",Datos!J626=J$1008),0,IF(J$1004=0,0,1-CHOOSE(J$1004,IF(ISNUMBER(Datos!J626),AND(OR(J$1005="",Datos!J626&gt;=J$1005),OR(J$1006="",Datos!J626&lt;=J$1006)),FALSE),IF(ISNUMBER(Datos!J626),AND(Datos!J626=INT(Datos!J626),AND(OR(J$1005="",Datos!J626&gt;=J$1005),OR(J$1006="",Datos!J626&lt;=J$1006))),FALSE),OR(ISNUMBER(FIND(";"&amp;UPPER(TRIM(Datos!J626&amp;""))&amp;"=",J$1007)),ISNUMBER(FIND(";"&amp;UPPER(TRIM(Datos!J626&amp;""))&amp;";",J$1007))),OR(UPPER(TRIM(Datos!J626&amp;""))="SÍ",UPPER(TRIM(Datos!J626&amp;""))="SI",UPPER(TRIM(Datos!J626&amp;""))="NO"),IF(ISNUMBER(Datos!J626),AND(OR(J$1005="",Datos!J626&gt;=J$1005),OR(J$1006="",Datos!J626&lt;=J$1006)),FALSE),TRUE))))</f>
        <v>0.0</v>
      </c>
      <c r="K626">
        <f>IF(Datos!K626="",0,IF(AND(K$1008&lt;&gt;"",Datos!K626=K$1008),0,IF(K$1004=0,0,1-CHOOSE(K$1004,IF(ISNUMBER(Datos!K626),AND(OR(K$1005="",Datos!K626&gt;=K$1005),OR(K$1006="",Datos!K626&lt;=K$1006)),FALSE),IF(ISNUMBER(Datos!K626),AND(Datos!K626=INT(Datos!K626),AND(OR(K$1005="",Datos!K626&gt;=K$1005),OR(K$1006="",Datos!K626&lt;=K$1006))),FALSE),OR(ISNUMBER(FIND(";"&amp;UPPER(TRIM(Datos!K626&amp;""))&amp;"=",K$1007)),ISNUMBER(FIND(";"&amp;UPPER(TRIM(Datos!K626&amp;""))&amp;";",K$1007))),OR(UPPER(TRIM(Datos!K626&amp;""))="SÍ",UPPER(TRIM(Datos!K626&amp;""))="SI",UPPER(TRIM(Datos!K626&amp;""))="NO"),IF(ISNUMBER(Datos!K626),AND(OR(K$1005="",Datos!K626&gt;=K$1005),OR(K$1006="",Datos!K626&lt;=K$1006)),FALSE),TRUE))))</f>
        <v>0.0</v>
      </c>
      <c r="L626">
        <f>IF(Datos!L626="",0,IF(AND(L$1008&lt;&gt;"",Datos!L626=L$1008),0,IF(L$1004=0,0,1-CHOOSE(L$1004,IF(ISNUMBER(Datos!L626),AND(OR(L$1005="",Datos!L626&gt;=L$1005),OR(L$1006="",Datos!L626&lt;=L$1006)),FALSE),IF(ISNUMBER(Datos!L626),AND(Datos!L626=INT(Datos!L626),AND(OR(L$1005="",Datos!L626&gt;=L$1005),OR(L$1006="",Datos!L626&lt;=L$1006))),FALSE),OR(ISNUMBER(FIND(";"&amp;UPPER(TRIM(Datos!L626&amp;""))&amp;"=",L$1007)),ISNUMBER(FIND(";"&amp;UPPER(TRIM(Datos!L626&amp;""))&amp;";",L$1007))),OR(UPPER(TRIM(Datos!L626&amp;""))="SÍ",UPPER(TRIM(Datos!L626&amp;""))="SI",UPPER(TRIM(Datos!L626&amp;""))="NO"),IF(ISNUMBER(Datos!L626),AND(OR(L$1005="",Datos!L626&gt;=L$1005),OR(L$1006="",Datos!L626&lt;=L$1006)),FALSE),TRUE))))</f>
        <v>0.0</v>
      </c>
      <c r="M626">
        <f>IF(Datos!M626="",0,IF(AND(M$1008&lt;&gt;"",Datos!M626=M$1008),0,IF(M$1004=0,0,1-CHOOSE(M$1004,IF(ISNUMBER(Datos!M626),AND(OR(M$1005="",Datos!M626&gt;=M$1005),OR(M$1006="",Datos!M626&lt;=M$1006)),FALSE),IF(ISNUMBER(Datos!M626),AND(Datos!M626=INT(Datos!M626),AND(OR(M$1005="",Datos!M626&gt;=M$1005),OR(M$1006="",Datos!M626&lt;=M$1006))),FALSE),OR(ISNUMBER(FIND(";"&amp;UPPER(TRIM(Datos!M626&amp;""))&amp;"=",M$1007)),ISNUMBER(FIND(";"&amp;UPPER(TRIM(Datos!M626&amp;""))&amp;";",M$1007))),OR(UPPER(TRIM(Datos!M626&amp;""))="SÍ",UPPER(TRIM(Datos!M626&amp;""))="SI",UPPER(TRIM(Datos!M626&amp;""))="NO"),IF(ISNUMBER(Datos!M626),AND(OR(M$1005="",Datos!M626&gt;=M$1005),OR(M$1006="",Datos!M626&lt;=M$1006)),FALSE),TRUE))))</f>
        <v>0.0</v>
      </c>
      <c r="N626">
        <f>IF(Datos!N626="",0,IF(AND(N$1008&lt;&gt;"",Datos!N626=N$1008),0,IF(N$1004=0,0,1-CHOOSE(N$1004,IF(ISNUMBER(Datos!N626),AND(OR(N$1005="",Datos!N626&gt;=N$1005),OR(N$1006="",Datos!N626&lt;=N$1006)),FALSE),IF(ISNUMBER(Datos!N626),AND(Datos!N626=INT(Datos!N626),AND(OR(N$1005="",Datos!N626&gt;=N$1005),OR(N$1006="",Datos!N626&lt;=N$1006))),FALSE),OR(ISNUMBER(FIND(";"&amp;UPPER(TRIM(Datos!N626&amp;""))&amp;"=",N$1007)),ISNUMBER(FIND(";"&amp;UPPER(TRIM(Datos!N626&amp;""))&amp;";",N$1007))),OR(UPPER(TRIM(Datos!N626&amp;""))="SÍ",UPPER(TRIM(Datos!N626&amp;""))="SI",UPPER(TRIM(Datos!N626&amp;""))="NO"),IF(ISNUMBER(Datos!N626),AND(OR(N$1005="",Datos!N626&gt;=N$1005),OR(N$1006="",Datos!N626&lt;=N$1006)),FALSE),TRUE))))</f>
        <v>0.0</v>
      </c>
      <c r="O626">
        <f>IF(Datos!O626="",0,IF(AND(O$1008&lt;&gt;"",Datos!O626=O$1008),0,IF(O$1004=0,0,1-CHOOSE(O$1004,IF(ISNUMBER(Datos!O626),AND(OR(O$1005="",Datos!O626&gt;=O$1005),OR(O$1006="",Datos!O626&lt;=O$1006)),FALSE),IF(ISNUMBER(Datos!O626),AND(Datos!O626=INT(Datos!O626),AND(OR(O$1005="",Datos!O626&gt;=O$1005),OR(O$1006="",Datos!O626&lt;=O$1006))),FALSE),OR(ISNUMBER(FIND(";"&amp;UPPER(TRIM(Datos!O626&amp;""))&amp;"=",O$1007)),ISNUMBER(FIND(";"&amp;UPPER(TRIM(Datos!O626&amp;""))&amp;";",O$1007))),OR(UPPER(TRIM(Datos!O626&amp;""))="SÍ",UPPER(TRIM(Datos!O626&amp;""))="SI",UPPER(TRIM(Datos!O626&amp;""))="NO"),IF(ISNUMBER(Datos!O626),AND(OR(O$1005="",Datos!O626&gt;=O$1005),OR(O$1006="",Datos!O626&lt;=O$1006)),FALSE),TRUE))))</f>
        <v>0.0</v>
      </c>
      <c r="P626">
        <f>IF(Datos!P626="",0,IF(AND(P$1008&lt;&gt;"",Datos!P626=P$1008),0,IF(P$1004=0,0,1-CHOOSE(P$1004,IF(ISNUMBER(Datos!P626),AND(OR(P$1005="",Datos!P626&gt;=P$1005),OR(P$1006="",Datos!P626&lt;=P$1006)),FALSE),IF(ISNUMBER(Datos!P626),AND(Datos!P626=INT(Datos!P626),AND(OR(P$1005="",Datos!P626&gt;=P$1005),OR(P$1006="",Datos!P626&lt;=P$1006))),FALSE),OR(ISNUMBER(FIND(";"&amp;UPPER(TRIM(Datos!P626&amp;""))&amp;"=",P$1007)),ISNUMBER(FIND(";"&amp;UPPER(TRIM(Datos!P626&amp;""))&amp;";",P$1007))),OR(UPPER(TRIM(Datos!P626&amp;""))="SÍ",UPPER(TRIM(Datos!P626&amp;""))="SI",UPPER(TRIM(Datos!P626&amp;""))="NO"),IF(ISNUMBER(Datos!P626),AND(OR(P$1005="",Datos!P626&gt;=P$1005),OR(P$1006="",Datos!P626&lt;=P$1006)),FALSE),TRUE))))</f>
        <v>0.0</v>
      </c>
      <c r="Q626">
        <f>IF(Datos!Q626="",0,IF(AND(Q$1008&lt;&gt;"",Datos!Q626=Q$1008),0,IF(Q$1004=0,0,1-CHOOSE(Q$1004,IF(ISNUMBER(Datos!Q626),AND(OR(Q$1005="",Datos!Q626&gt;=Q$1005),OR(Q$1006="",Datos!Q626&lt;=Q$1006)),FALSE),IF(ISNUMBER(Datos!Q626),AND(Datos!Q626=INT(Datos!Q626),AND(OR(Q$1005="",Datos!Q626&gt;=Q$1005),OR(Q$1006="",Datos!Q626&lt;=Q$1006))),FALSE),OR(ISNUMBER(FIND(";"&amp;UPPER(TRIM(Datos!Q626&amp;""))&amp;"=",Q$1007)),ISNUMBER(FIND(";"&amp;UPPER(TRIM(Datos!Q626&amp;""))&amp;";",Q$1007))),OR(UPPER(TRIM(Datos!Q626&amp;""))="SÍ",UPPER(TRIM(Datos!Q626&amp;""))="SI",UPPER(TRIM(Datos!Q626&amp;""))="NO"),IF(ISNUMBER(Datos!Q626),AND(OR(Q$1005="",Datos!Q626&gt;=Q$1005),OR(Q$1006="",Datos!Q626&lt;=Q$1006)),FALSE),TRUE))))</f>
        <v>0.0</v>
      </c>
      <c r="R626">
        <f>IF(Datos!R626="",0,IF(AND(R$1008&lt;&gt;"",Datos!R626=R$1008),0,IF(R$1004=0,0,1-CHOOSE(R$1004,IF(ISNUMBER(Datos!R626),AND(OR(R$1005="",Datos!R626&gt;=R$1005),OR(R$1006="",Datos!R626&lt;=R$1006)),FALSE),IF(ISNUMBER(Datos!R626),AND(Datos!R626=INT(Datos!R626),AND(OR(R$1005="",Datos!R626&gt;=R$1005),OR(R$1006="",Datos!R626&lt;=R$1006))),FALSE),OR(ISNUMBER(FIND(";"&amp;UPPER(TRIM(Datos!R626&amp;""))&amp;"=",R$1007)),ISNUMBER(FIND(";"&amp;UPPER(TRIM(Datos!R626&amp;""))&amp;";",R$1007))),OR(UPPER(TRIM(Datos!R626&amp;""))="SÍ",UPPER(TRIM(Datos!R626&amp;""))="SI",UPPER(TRIM(Datos!R626&amp;""))="NO"),IF(ISNUMBER(Datos!R626),AND(OR(R$1005="",Datos!R626&gt;=R$1005),OR(R$1006="",Datos!R626&lt;=R$1006)),FALSE),TRUE))))</f>
        <v>0.0</v>
      </c>
      <c r="S626">
        <f>IF(Datos!S626="",0,IF(AND(S$1008&lt;&gt;"",Datos!S626=S$1008),0,IF(S$1004=0,0,1-CHOOSE(S$1004,IF(ISNUMBER(Datos!S626),AND(OR(S$1005="",Datos!S626&gt;=S$1005),OR(S$1006="",Datos!S626&lt;=S$1006)),FALSE),IF(ISNUMBER(Datos!S626),AND(Datos!S626=INT(Datos!S626),AND(OR(S$1005="",Datos!S626&gt;=S$1005),OR(S$1006="",Datos!S626&lt;=S$1006))),FALSE),OR(ISNUMBER(FIND(";"&amp;UPPER(TRIM(Datos!S626&amp;""))&amp;"=",S$1007)),ISNUMBER(FIND(";"&amp;UPPER(TRIM(Datos!S626&amp;""))&amp;";",S$1007))),OR(UPPER(TRIM(Datos!S626&amp;""))="SÍ",UPPER(TRIM(Datos!S626&amp;""))="SI",UPPER(TRIM(Datos!S626&amp;""))="NO"),IF(ISNUMBER(Datos!S626),AND(OR(S$1005="",Datos!S626&gt;=S$1005),OR(S$1006="",Datos!S626&lt;=S$1006)),FALSE),TRUE))))</f>
        <v>0.0</v>
      </c>
      <c r="T626">
        <f>IF(Datos!T626="",0,IF(AND(T$1008&lt;&gt;"",Datos!T626=T$1008),0,IF(T$1004=0,0,1-CHOOSE(T$1004,IF(ISNUMBER(Datos!T626),AND(OR(T$1005="",Datos!T626&gt;=T$1005),OR(T$1006="",Datos!T626&lt;=T$1006)),FALSE),IF(ISNUMBER(Datos!T626),AND(Datos!T626=INT(Datos!T626),AND(OR(T$1005="",Datos!T626&gt;=T$1005),OR(T$1006="",Datos!T626&lt;=T$1006))),FALSE),OR(ISNUMBER(FIND(";"&amp;UPPER(TRIM(Datos!T626&amp;""))&amp;"=",T$1007)),ISNUMBER(FIND(";"&amp;UPPER(TRIM(Datos!T626&amp;""))&amp;";",T$1007))),OR(UPPER(TRIM(Datos!T626&amp;""))="SÍ",UPPER(TRIM(Datos!T626&amp;""))="SI",UPPER(TRIM(Datos!T626&amp;""))="NO"),IF(ISNUMBER(Datos!T626),AND(OR(T$1005="",Datos!T626&gt;=T$1005),OR(T$1006="",Datos!T626&lt;=T$1006)),FALSE),TRUE))))</f>
        <v>0.0</v>
      </c>
      <c r="U626">
        <f>IF(Datos!U626="",0,IF(AND(U$1008&lt;&gt;"",Datos!U626=U$1008),0,IF(U$1004=0,0,1-CHOOSE(U$1004,IF(ISNUMBER(Datos!U626),AND(OR(U$1005="",Datos!U626&gt;=U$1005),OR(U$1006="",Datos!U626&lt;=U$1006)),FALSE),IF(ISNUMBER(Datos!U626),AND(Datos!U626=INT(Datos!U626),AND(OR(U$1005="",Datos!U626&gt;=U$1005),OR(U$1006="",Datos!U626&lt;=U$1006))),FALSE),OR(ISNUMBER(FIND(";"&amp;UPPER(TRIM(Datos!U626&amp;""))&amp;"=",U$1007)),ISNUMBER(FIND(";"&amp;UPPER(TRIM(Datos!U626&amp;""))&amp;";",U$1007))),OR(UPPER(TRIM(Datos!U626&amp;""))="SÍ",UPPER(TRIM(Datos!U626&amp;""))="SI",UPPER(TRIM(Datos!U626&amp;""))="NO"),IF(ISNUMBER(Datos!U626),AND(OR(U$1005="",Datos!U626&gt;=U$1005),OR(U$1006="",Datos!U626&lt;=U$1006)),FALSE),TRUE))))</f>
        <v>0.0</v>
      </c>
      <c r="V626">
        <f>IF(Datos!V626="",0,IF(AND(V$1008&lt;&gt;"",Datos!V626=V$1008),0,IF(V$1004=0,0,1-CHOOSE(V$1004,IF(ISNUMBER(Datos!V626),AND(OR(V$1005="",Datos!V626&gt;=V$1005),OR(V$1006="",Datos!V626&lt;=V$1006)),FALSE),IF(ISNUMBER(Datos!V626),AND(Datos!V626=INT(Datos!V626),AND(OR(V$1005="",Datos!V626&gt;=V$1005),OR(V$1006="",Datos!V626&lt;=V$1006))),FALSE),OR(ISNUMBER(FIND(";"&amp;UPPER(TRIM(Datos!V626&amp;""))&amp;"=",V$1007)),ISNUMBER(FIND(";"&amp;UPPER(TRIM(Datos!V626&amp;""))&amp;";",V$1007))),OR(UPPER(TRIM(Datos!V626&amp;""))="SÍ",UPPER(TRIM(Datos!V626&amp;""))="SI",UPPER(TRIM(Datos!V626&amp;""))="NO"),IF(ISNUMBER(Datos!V626),AND(OR(V$1005="",Datos!V626&gt;=V$1005),OR(V$1006="",Datos!V626&lt;=V$1006)),FALSE),TRUE))))</f>
        <v>0.0</v>
      </c>
      <c r="W626">
        <f>IF(Datos!W626="",0,IF(AND(W$1008&lt;&gt;"",Datos!W626=W$1008),0,IF(W$1004=0,0,1-CHOOSE(W$1004,IF(ISNUMBER(Datos!W626),AND(OR(W$1005="",Datos!W626&gt;=W$1005),OR(W$1006="",Datos!W626&lt;=W$1006)),FALSE),IF(ISNUMBER(Datos!W626),AND(Datos!W626=INT(Datos!W626),AND(OR(W$1005="",Datos!W626&gt;=W$1005),OR(W$1006="",Datos!W626&lt;=W$1006))),FALSE),OR(ISNUMBER(FIND(";"&amp;UPPER(TRIM(Datos!W626&amp;""))&amp;"=",W$1007)),ISNUMBER(FIND(";"&amp;UPPER(TRIM(Datos!W626&amp;""))&amp;";",W$1007))),OR(UPPER(TRIM(Datos!W626&amp;""))="SÍ",UPPER(TRIM(Datos!W626&amp;""))="SI",UPPER(TRIM(Datos!W626&amp;""))="NO"),IF(ISNUMBER(Datos!W626),AND(OR(W$1005="",Datos!W626&gt;=W$1005),OR(W$1006="",Datos!W626&lt;=W$1006)),FALSE),TRUE))))</f>
        <v>0.0</v>
      </c>
      <c r="X626">
        <f>IF(Datos!X626="",0,IF(AND(X$1008&lt;&gt;"",Datos!X626=X$1008),0,IF(X$1004=0,0,1-CHOOSE(X$1004,IF(ISNUMBER(Datos!X626),AND(OR(X$1005="",Datos!X626&gt;=X$1005),OR(X$1006="",Datos!X626&lt;=X$1006)),FALSE),IF(ISNUMBER(Datos!X626),AND(Datos!X626=INT(Datos!X626),AND(OR(X$1005="",Datos!X626&gt;=X$1005),OR(X$1006="",Datos!X626&lt;=X$1006))),FALSE),OR(ISNUMBER(FIND(";"&amp;UPPER(TRIM(Datos!X626&amp;""))&amp;"=",X$1007)),ISNUMBER(FIND(";"&amp;UPPER(TRIM(Datos!X626&amp;""))&amp;";",X$1007))),OR(UPPER(TRIM(Datos!X626&amp;""))="SÍ",UPPER(TRIM(Datos!X626&amp;""))="SI",UPPER(TRIM(Datos!X626&amp;""))="NO"),IF(ISNUMBER(Datos!X626),AND(OR(X$1005="",Datos!X626&gt;=X$1005),OR(X$1006="",Datos!X626&lt;=X$1006)),FALSE),TRUE))))</f>
        <v>0.0</v>
      </c>
      <c r="Y626">
        <f>IF(Datos!Y626="",0,IF(AND(Y$1008&lt;&gt;"",Datos!Y626=Y$1008),0,IF(Y$1004=0,0,1-CHOOSE(Y$1004,IF(ISNUMBER(Datos!Y626),AND(OR(Y$1005="",Datos!Y626&gt;=Y$1005),OR(Y$1006="",Datos!Y626&lt;=Y$1006)),FALSE),IF(ISNUMBER(Datos!Y626),AND(Datos!Y626=INT(Datos!Y626),AND(OR(Y$1005="",Datos!Y626&gt;=Y$1005),OR(Y$1006="",Datos!Y626&lt;=Y$1006))),FALSE),OR(ISNUMBER(FIND(";"&amp;UPPER(TRIM(Datos!Y626&amp;""))&amp;"=",Y$1007)),ISNUMBER(FIND(";"&amp;UPPER(TRIM(Datos!Y626&amp;""))&amp;";",Y$1007))),OR(UPPER(TRIM(Datos!Y626&amp;""))="SÍ",UPPER(TRIM(Datos!Y626&amp;""))="SI",UPPER(TRIM(Datos!Y626&amp;""))="NO"),IF(ISNUMBER(Datos!Y626),AND(OR(Y$1005="",Datos!Y626&gt;=Y$1005),OR(Y$1006="",Datos!Y626&lt;=Y$1006)),FALSE),TRUE))))</f>
        <v>0.0</v>
      </c>
      <c r="Z626">
        <f>IF(Datos!Z626="",0,IF(AND(Z$1008&lt;&gt;"",Datos!Z626=Z$1008),0,IF(Z$1004=0,0,1-CHOOSE(Z$1004,IF(ISNUMBER(Datos!Z626),AND(OR(Z$1005="",Datos!Z626&gt;=Z$1005),OR(Z$1006="",Datos!Z626&lt;=Z$1006)),FALSE),IF(ISNUMBER(Datos!Z626),AND(Datos!Z626=INT(Datos!Z626),AND(OR(Z$1005="",Datos!Z626&gt;=Z$1005),OR(Z$1006="",Datos!Z626&lt;=Z$1006))),FALSE),OR(ISNUMBER(FIND(";"&amp;UPPER(TRIM(Datos!Z626&amp;""))&amp;"=",Z$1007)),ISNUMBER(FIND(";"&amp;UPPER(TRIM(Datos!Z626&amp;""))&amp;";",Z$1007))),OR(UPPER(TRIM(Datos!Z626&amp;""))="SÍ",UPPER(TRIM(Datos!Z626&amp;""))="SI",UPPER(TRIM(Datos!Z626&amp;""))="NO"),IF(ISNUMBER(Datos!Z626),AND(OR(Z$1005="",Datos!Z626&gt;=Z$1005),OR(Z$1006="",Datos!Z626&lt;=Z$1006)),FALSE),TRUE))))</f>
        <v>0.0</v>
      </c>
      <c r="AA626">
        <f>IF(Datos!AA626="",0,IF(AND(AA$1008&lt;&gt;"",Datos!AA626=AA$1008),0,IF(AA$1004=0,0,1-CHOOSE(AA$1004,IF(ISNUMBER(Datos!AA626),AND(OR(AA$1005="",Datos!AA626&gt;=AA$1005),OR(AA$1006="",Datos!AA626&lt;=AA$1006)),FALSE),IF(ISNUMBER(Datos!AA626),AND(Datos!AA626=INT(Datos!AA626),AND(OR(AA$1005="",Datos!AA626&gt;=AA$1005),OR(AA$1006="",Datos!AA626&lt;=AA$1006))),FALSE),OR(ISNUMBER(FIND(";"&amp;UPPER(TRIM(Datos!AA626&amp;""))&amp;"=",AA$1007)),ISNUMBER(FIND(";"&amp;UPPER(TRIM(Datos!AA626&amp;""))&amp;";",AA$1007))),OR(UPPER(TRIM(Datos!AA626&amp;""))="SÍ",UPPER(TRIM(Datos!AA626&amp;""))="SI",UPPER(TRIM(Datos!AA626&amp;""))="NO"),IF(ISNUMBER(Datos!AA626),AND(OR(AA$1005="",Datos!AA626&gt;=AA$1005),OR(AA$1006="",Datos!AA626&lt;=AA$1006)),FALSE),TRUE))))</f>
        <v>0.0</v>
      </c>
      <c r="AB626">
        <f>IF(Datos!AB626="",0,IF(AND(AB$1008&lt;&gt;"",Datos!AB626=AB$1008),0,IF(AB$1004=0,0,1-CHOOSE(AB$1004,IF(ISNUMBER(Datos!AB626),AND(OR(AB$1005="",Datos!AB626&gt;=AB$1005),OR(AB$1006="",Datos!AB626&lt;=AB$1006)),FALSE),IF(ISNUMBER(Datos!AB626),AND(Datos!AB626=INT(Datos!AB626),AND(OR(AB$1005="",Datos!AB626&gt;=AB$1005),OR(AB$1006="",Datos!AB626&lt;=AB$1006))),FALSE),OR(ISNUMBER(FIND(";"&amp;UPPER(TRIM(Datos!AB626&amp;""))&amp;"=",AB$1007)),ISNUMBER(FIND(";"&amp;UPPER(TRIM(Datos!AB626&amp;""))&amp;";",AB$1007))),OR(UPPER(TRIM(Datos!AB626&amp;""))="SÍ",UPPER(TRIM(Datos!AB626&amp;""))="SI",UPPER(TRIM(Datos!AB626&amp;""))="NO"),IF(ISNUMBER(Datos!AB626),AND(OR(AB$1005="",Datos!AB626&gt;=AB$1005),OR(AB$1006="",Datos!AB626&lt;=AB$1006)),FALSE),TRUE))))</f>
        <v>0.0</v>
      </c>
      <c r="AC626">
        <f>IF(Datos!AC626="",0,IF(AND(AC$1008&lt;&gt;"",Datos!AC626=AC$1008),0,IF(AC$1004=0,0,1-CHOOSE(AC$1004,IF(ISNUMBER(Datos!AC626),AND(OR(AC$1005="",Datos!AC626&gt;=AC$1005),OR(AC$1006="",Datos!AC626&lt;=AC$1006)),FALSE),IF(ISNUMBER(Datos!AC626),AND(Datos!AC626=INT(Datos!AC626),AND(OR(AC$1005="",Datos!AC626&gt;=AC$1005),OR(AC$1006="",Datos!AC626&lt;=AC$1006))),FALSE),OR(ISNUMBER(FIND(";"&amp;UPPER(TRIM(Datos!AC626&amp;""))&amp;"=",AC$1007)),ISNUMBER(FIND(";"&amp;UPPER(TRIM(Datos!AC626&amp;""))&amp;";",AC$1007))),OR(UPPER(TRIM(Datos!AC626&amp;""))="SÍ",UPPER(TRIM(Datos!AC626&amp;""))="SI",UPPER(TRIM(Datos!AC626&amp;""))="NO"),IF(ISNUMBER(Datos!AC626),AND(OR(AC$1005="",Datos!AC626&gt;=AC$1005),OR(AC$1006="",Datos!AC626&lt;=AC$1006)),FALSE),TRUE))))</f>
        <v>0.0</v>
      </c>
      <c r="AD626">
        <f>IF(Datos!AD626="",0,IF(AND(AD$1008&lt;&gt;"",Datos!AD626=AD$1008),0,IF(AD$1004=0,0,1-CHOOSE(AD$1004,IF(ISNUMBER(Datos!AD626),AND(OR(AD$1005="",Datos!AD626&gt;=AD$1005),OR(AD$1006="",Datos!AD626&lt;=AD$1006)),FALSE),IF(ISNUMBER(Datos!AD626),AND(Datos!AD626=INT(Datos!AD626),AND(OR(AD$1005="",Datos!AD626&gt;=AD$1005),OR(AD$1006="",Datos!AD626&lt;=AD$1006))),FALSE),OR(ISNUMBER(FIND(";"&amp;UPPER(TRIM(Datos!AD626&amp;""))&amp;"=",AD$1007)),ISNUMBER(FIND(";"&amp;UPPER(TRIM(Datos!AD626&amp;""))&amp;";",AD$1007))),OR(UPPER(TRIM(Datos!AD626&amp;""))="SÍ",UPPER(TRIM(Datos!AD626&amp;""))="SI",UPPER(TRIM(Datos!AD626&amp;""))="NO"),IF(ISNUMBER(Datos!AD626),AND(OR(AD$1005="",Datos!AD626&gt;=AD$1005),OR(AD$1006="",Datos!AD626&lt;=AD$1006)),FALSE),TRUE))))</f>
        <v>0.0</v>
      </c>
      <c r="AE626">
        <f>IF(Datos!AE626="",0,IF(AND(AE$1008&lt;&gt;"",Datos!AE626=AE$1008),0,IF(AE$1004=0,0,1-CHOOSE(AE$1004,IF(ISNUMBER(Datos!AE626),AND(OR(AE$1005="",Datos!AE626&gt;=AE$1005),OR(AE$1006="",Datos!AE626&lt;=AE$1006)),FALSE),IF(ISNUMBER(Datos!AE626),AND(Datos!AE626=INT(Datos!AE626),AND(OR(AE$1005="",Datos!AE626&gt;=AE$1005),OR(AE$1006="",Datos!AE626&lt;=AE$1006))),FALSE),OR(ISNUMBER(FIND(";"&amp;UPPER(TRIM(Datos!AE626&amp;""))&amp;"=",AE$1007)),ISNUMBER(FIND(";"&amp;UPPER(TRIM(Datos!AE626&amp;""))&amp;";",AE$1007))),OR(UPPER(TRIM(Datos!AE626&amp;""))="SÍ",UPPER(TRIM(Datos!AE626&amp;""))="SI",UPPER(TRIM(Datos!AE626&amp;""))="NO"),IF(ISNUMBER(Datos!AE626),AND(OR(AE$1005="",Datos!AE626&gt;=AE$1005),OR(AE$1006="",Datos!AE626&lt;=AE$1006)),FALSE),TRUE))))</f>
        <v>0.0</v>
      </c>
    </row>
    <row r="627" spans="2:31">
      <c r="B627">
        <f>IF(Datos!B627="",0,IF(AND(B$1008&lt;&gt;"",Datos!B627=B$1008),0,IF(B$1004=0,0,1-CHOOSE(B$1004,IF(ISNUMBER(Datos!B627),AND(OR(B$1005="",Datos!B627&gt;=B$1005),OR(B$1006="",Datos!B627&lt;=B$1006)),FALSE),IF(ISNUMBER(Datos!B627),AND(Datos!B627=INT(Datos!B627),AND(OR(B$1005="",Datos!B627&gt;=B$1005),OR(B$1006="",Datos!B627&lt;=B$1006))),FALSE),OR(ISNUMBER(FIND(";"&amp;UPPER(TRIM(Datos!B627&amp;""))&amp;"=",B$1007)),ISNUMBER(FIND(";"&amp;UPPER(TRIM(Datos!B627&amp;""))&amp;";",B$1007))),OR(UPPER(TRIM(Datos!B627&amp;""))="SÍ",UPPER(TRIM(Datos!B627&amp;""))="SI",UPPER(TRIM(Datos!B627&amp;""))="NO"),IF(ISNUMBER(Datos!B627),AND(OR(B$1005="",Datos!B627&gt;=B$1005),OR(B$1006="",Datos!B627&lt;=B$1006)),FALSE),TRUE))))</f>
        <v>0.0</v>
      </c>
      <c r="C627">
        <f>IF(Datos!C627="",0,IF(AND(C$1008&lt;&gt;"",Datos!C627=C$1008),0,IF(C$1004=0,0,1-CHOOSE(C$1004,IF(ISNUMBER(Datos!C627),AND(OR(C$1005="",Datos!C627&gt;=C$1005),OR(C$1006="",Datos!C627&lt;=C$1006)),FALSE),IF(ISNUMBER(Datos!C627),AND(Datos!C627=INT(Datos!C627),AND(OR(C$1005="",Datos!C627&gt;=C$1005),OR(C$1006="",Datos!C627&lt;=C$1006))),FALSE),OR(ISNUMBER(FIND(";"&amp;UPPER(TRIM(Datos!C627&amp;""))&amp;"=",C$1007)),ISNUMBER(FIND(";"&amp;UPPER(TRIM(Datos!C627&amp;""))&amp;";",C$1007))),OR(UPPER(TRIM(Datos!C627&amp;""))="SÍ",UPPER(TRIM(Datos!C627&amp;""))="SI",UPPER(TRIM(Datos!C627&amp;""))="NO"),IF(ISNUMBER(Datos!C627),AND(OR(C$1005="",Datos!C627&gt;=C$1005),OR(C$1006="",Datos!C627&lt;=C$1006)),FALSE),TRUE))))</f>
        <v>0.0</v>
      </c>
      <c r="D627">
        <f>IF(Datos!D627="",0,IF(AND(D$1008&lt;&gt;"",Datos!D627=D$1008),0,IF(D$1004=0,0,1-CHOOSE(D$1004,IF(ISNUMBER(Datos!D627),AND(OR(D$1005="",Datos!D627&gt;=D$1005),OR(D$1006="",Datos!D627&lt;=D$1006)),FALSE),IF(ISNUMBER(Datos!D627),AND(Datos!D627=INT(Datos!D627),AND(OR(D$1005="",Datos!D627&gt;=D$1005),OR(D$1006="",Datos!D627&lt;=D$1006))),FALSE),OR(ISNUMBER(FIND(";"&amp;UPPER(TRIM(Datos!D627&amp;""))&amp;"=",D$1007)),ISNUMBER(FIND(";"&amp;UPPER(TRIM(Datos!D627&amp;""))&amp;";",D$1007))),OR(UPPER(TRIM(Datos!D627&amp;""))="SÍ",UPPER(TRIM(Datos!D627&amp;""))="SI",UPPER(TRIM(Datos!D627&amp;""))="NO"),IF(ISNUMBER(Datos!D627),AND(OR(D$1005="",Datos!D627&gt;=D$1005),OR(D$1006="",Datos!D627&lt;=D$1006)),FALSE),TRUE))))</f>
        <v>0.0</v>
      </c>
      <c r="E627">
        <f>IF(Datos!E627="",0,IF(AND(E$1008&lt;&gt;"",Datos!E627=E$1008),0,IF(E$1004=0,0,1-CHOOSE(E$1004,IF(ISNUMBER(Datos!E627),AND(OR(E$1005="",Datos!E627&gt;=E$1005),OR(E$1006="",Datos!E627&lt;=E$1006)),FALSE),IF(ISNUMBER(Datos!E627),AND(Datos!E627=INT(Datos!E627),AND(OR(E$1005="",Datos!E627&gt;=E$1005),OR(E$1006="",Datos!E627&lt;=E$1006))),FALSE),OR(ISNUMBER(FIND(";"&amp;UPPER(TRIM(Datos!E627&amp;""))&amp;"=",E$1007)),ISNUMBER(FIND(";"&amp;UPPER(TRIM(Datos!E627&amp;""))&amp;";",E$1007))),OR(UPPER(TRIM(Datos!E627&amp;""))="SÍ",UPPER(TRIM(Datos!E627&amp;""))="SI",UPPER(TRIM(Datos!E627&amp;""))="NO"),IF(ISNUMBER(Datos!E627),AND(OR(E$1005="",Datos!E627&gt;=E$1005),OR(E$1006="",Datos!E627&lt;=E$1006)),FALSE),TRUE))))</f>
        <v>0.0</v>
      </c>
      <c r="F627">
        <f>IF(Datos!F627="",0,IF(AND(F$1008&lt;&gt;"",Datos!F627=F$1008),0,IF(F$1004=0,0,1-CHOOSE(F$1004,IF(ISNUMBER(Datos!F627),AND(OR(F$1005="",Datos!F627&gt;=F$1005),OR(F$1006="",Datos!F627&lt;=F$1006)),FALSE),IF(ISNUMBER(Datos!F627),AND(Datos!F627=INT(Datos!F627),AND(OR(F$1005="",Datos!F627&gt;=F$1005),OR(F$1006="",Datos!F627&lt;=F$1006))),FALSE),OR(ISNUMBER(FIND(";"&amp;UPPER(TRIM(Datos!F627&amp;""))&amp;"=",F$1007)),ISNUMBER(FIND(";"&amp;UPPER(TRIM(Datos!F627&amp;""))&amp;";",F$1007))),OR(UPPER(TRIM(Datos!F627&amp;""))="SÍ",UPPER(TRIM(Datos!F627&amp;""))="SI",UPPER(TRIM(Datos!F627&amp;""))="NO"),IF(ISNUMBER(Datos!F627),AND(OR(F$1005="",Datos!F627&gt;=F$1005),OR(F$1006="",Datos!F627&lt;=F$1006)),FALSE),TRUE))))</f>
        <v>0.0</v>
      </c>
      <c r="G627">
        <f>IF(Datos!G627="",0,IF(AND(G$1008&lt;&gt;"",Datos!G627=G$1008),0,IF(G$1004=0,0,1-CHOOSE(G$1004,IF(ISNUMBER(Datos!G627),AND(OR(G$1005="",Datos!G627&gt;=G$1005),OR(G$1006="",Datos!G627&lt;=G$1006)),FALSE),IF(ISNUMBER(Datos!G627),AND(Datos!G627=INT(Datos!G627),AND(OR(G$1005="",Datos!G627&gt;=G$1005),OR(G$1006="",Datos!G627&lt;=G$1006))),FALSE),OR(ISNUMBER(FIND(";"&amp;UPPER(TRIM(Datos!G627&amp;""))&amp;"=",G$1007)),ISNUMBER(FIND(";"&amp;UPPER(TRIM(Datos!G627&amp;""))&amp;";",G$1007))),OR(UPPER(TRIM(Datos!G627&amp;""))="SÍ",UPPER(TRIM(Datos!G627&amp;""))="SI",UPPER(TRIM(Datos!G627&amp;""))="NO"),IF(ISNUMBER(Datos!G627),AND(OR(G$1005="",Datos!G627&gt;=G$1005),OR(G$1006="",Datos!G627&lt;=G$1006)),FALSE),TRUE))))</f>
        <v>0.0</v>
      </c>
      <c r="H627">
        <f>IF(Datos!H627="",0,IF(AND(H$1008&lt;&gt;"",Datos!H627=H$1008),0,IF(H$1004=0,0,1-CHOOSE(H$1004,IF(ISNUMBER(Datos!H627),AND(OR(H$1005="",Datos!H627&gt;=H$1005),OR(H$1006="",Datos!H627&lt;=H$1006)),FALSE),IF(ISNUMBER(Datos!H627),AND(Datos!H627=INT(Datos!H627),AND(OR(H$1005="",Datos!H627&gt;=H$1005),OR(H$1006="",Datos!H627&lt;=H$1006))),FALSE),OR(ISNUMBER(FIND(";"&amp;UPPER(TRIM(Datos!H627&amp;""))&amp;"=",H$1007)),ISNUMBER(FIND(";"&amp;UPPER(TRIM(Datos!H627&amp;""))&amp;";",H$1007))),OR(UPPER(TRIM(Datos!H627&amp;""))="SÍ",UPPER(TRIM(Datos!H627&amp;""))="SI",UPPER(TRIM(Datos!H627&amp;""))="NO"),IF(ISNUMBER(Datos!H627),AND(OR(H$1005="",Datos!H627&gt;=H$1005),OR(H$1006="",Datos!H627&lt;=H$1006)),FALSE),TRUE))))</f>
        <v>0.0</v>
      </c>
      <c r="I627">
        <f>IF(Datos!I627="",0,IF(AND(I$1008&lt;&gt;"",Datos!I627=I$1008),0,IF(I$1004=0,0,1-CHOOSE(I$1004,IF(ISNUMBER(Datos!I627),AND(OR(I$1005="",Datos!I627&gt;=I$1005),OR(I$1006="",Datos!I627&lt;=I$1006)),FALSE),IF(ISNUMBER(Datos!I627),AND(Datos!I627=INT(Datos!I627),AND(OR(I$1005="",Datos!I627&gt;=I$1005),OR(I$1006="",Datos!I627&lt;=I$1006))),FALSE),OR(ISNUMBER(FIND(";"&amp;UPPER(TRIM(Datos!I627&amp;""))&amp;"=",I$1007)),ISNUMBER(FIND(";"&amp;UPPER(TRIM(Datos!I627&amp;""))&amp;";",I$1007))),OR(UPPER(TRIM(Datos!I627&amp;""))="SÍ",UPPER(TRIM(Datos!I627&amp;""))="SI",UPPER(TRIM(Datos!I627&amp;""))="NO"),IF(ISNUMBER(Datos!I627),AND(OR(I$1005="",Datos!I627&gt;=I$1005),OR(I$1006="",Datos!I627&lt;=I$1006)),FALSE),TRUE))))</f>
        <v>0.0</v>
      </c>
      <c r="J627">
        <f>IF(Datos!J627="",0,IF(AND(J$1008&lt;&gt;"",Datos!J627=J$1008),0,IF(J$1004=0,0,1-CHOOSE(J$1004,IF(ISNUMBER(Datos!J627),AND(OR(J$1005="",Datos!J627&gt;=J$1005),OR(J$1006="",Datos!J627&lt;=J$1006)),FALSE),IF(ISNUMBER(Datos!J627),AND(Datos!J627=INT(Datos!J627),AND(OR(J$1005="",Datos!J627&gt;=J$1005),OR(J$1006="",Datos!J627&lt;=J$1006))),FALSE),OR(ISNUMBER(FIND(";"&amp;UPPER(TRIM(Datos!J627&amp;""))&amp;"=",J$1007)),ISNUMBER(FIND(";"&amp;UPPER(TRIM(Datos!J627&amp;""))&amp;";",J$1007))),OR(UPPER(TRIM(Datos!J627&amp;""))="SÍ",UPPER(TRIM(Datos!J627&amp;""))="SI",UPPER(TRIM(Datos!J627&amp;""))="NO"),IF(ISNUMBER(Datos!J627),AND(OR(J$1005="",Datos!J627&gt;=J$1005),OR(J$1006="",Datos!J627&lt;=J$1006)),FALSE),TRUE))))</f>
        <v>0.0</v>
      </c>
      <c r="K627">
        <f>IF(Datos!K627="",0,IF(AND(K$1008&lt;&gt;"",Datos!K627=K$1008),0,IF(K$1004=0,0,1-CHOOSE(K$1004,IF(ISNUMBER(Datos!K627),AND(OR(K$1005="",Datos!K627&gt;=K$1005),OR(K$1006="",Datos!K627&lt;=K$1006)),FALSE),IF(ISNUMBER(Datos!K627),AND(Datos!K627=INT(Datos!K627),AND(OR(K$1005="",Datos!K627&gt;=K$1005),OR(K$1006="",Datos!K627&lt;=K$1006))),FALSE),OR(ISNUMBER(FIND(";"&amp;UPPER(TRIM(Datos!K627&amp;""))&amp;"=",K$1007)),ISNUMBER(FIND(";"&amp;UPPER(TRIM(Datos!K627&amp;""))&amp;";",K$1007))),OR(UPPER(TRIM(Datos!K627&amp;""))="SÍ",UPPER(TRIM(Datos!K627&amp;""))="SI",UPPER(TRIM(Datos!K627&amp;""))="NO"),IF(ISNUMBER(Datos!K627),AND(OR(K$1005="",Datos!K627&gt;=K$1005),OR(K$1006="",Datos!K627&lt;=K$1006)),FALSE),TRUE))))</f>
        <v>0.0</v>
      </c>
      <c r="L627">
        <f>IF(Datos!L627="",0,IF(AND(L$1008&lt;&gt;"",Datos!L627=L$1008),0,IF(L$1004=0,0,1-CHOOSE(L$1004,IF(ISNUMBER(Datos!L627),AND(OR(L$1005="",Datos!L627&gt;=L$1005),OR(L$1006="",Datos!L627&lt;=L$1006)),FALSE),IF(ISNUMBER(Datos!L627),AND(Datos!L627=INT(Datos!L627),AND(OR(L$1005="",Datos!L627&gt;=L$1005),OR(L$1006="",Datos!L627&lt;=L$1006))),FALSE),OR(ISNUMBER(FIND(";"&amp;UPPER(TRIM(Datos!L627&amp;""))&amp;"=",L$1007)),ISNUMBER(FIND(";"&amp;UPPER(TRIM(Datos!L627&amp;""))&amp;";",L$1007))),OR(UPPER(TRIM(Datos!L627&amp;""))="SÍ",UPPER(TRIM(Datos!L627&amp;""))="SI",UPPER(TRIM(Datos!L627&amp;""))="NO"),IF(ISNUMBER(Datos!L627),AND(OR(L$1005="",Datos!L627&gt;=L$1005),OR(L$1006="",Datos!L627&lt;=L$1006)),FALSE),TRUE))))</f>
        <v>0.0</v>
      </c>
      <c r="M627">
        <f>IF(Datos!M627="",0,IF(AND(M$1008&lt;&gt;"",Datos!M627=M$1008),0,IF(M$1004=0,0,1-CHOOSE(M$1004,IF(ISNUMBER(Datos!M627),AND(OR(M$1005="",Datos!M627&gt;=M$1005),OR(M$1006="",Datos!M627&lt;=M$1006)),FALSE),IF(ISNUMBER(Datos!M627),AND(Datos!M627=INT(Datos!M627),AND(OR(M$1005="",Datos!M627&gt;=M$1005),OR(M$1006="",Datos!M627&lt;=M$1006))),FALSE),OR(ISNUMBER(FIND(";"&amp;UPPER(TRIM(Datos!M627&amp;""))&amp;"=",M$1007)),ISNUMBER(FIND(";"&amp;UPPER(TRIM(Datos!M627&amp;""))&amp;";",M$1007))),OR(UPPER(TRIM(Datos!M627&amp;""))="SÍ",UPPER(TRIM(Datos!M627&amp;""))="SI",UPPER(TRIM(Datos!M627&amp;""))="NO"),IF(ISNUMBER(Datos!M627),AND(OR(M$1005="",Datos!M627&gt;=M$1005),OR(M$1006="",Datos!M627&lt;=M$1006)),FALSE),TRUE))))</f>
        <v>0.0</v>
      </c>
      <c r="N627">
        <f>IF(Datos!N627="",0,IF(AND(N$1008&lt;&gt;"",Datos!N627=N$1008),0,IF(N$1004=0,0,1-CHOOSE(N$1004,IF(ISNUMBER(Datos!N627),AND(OR(N$1005="",Datos!N627&gt;=N$1005),OR(N$1006="",Datos!N627&lt;=N$1006)),FALSE),IF(ISNUMBER(Datos!N627),AND(Datos!N627=INT(Datos!N627),AND(OR(N$1005="",Datos!N627&gt;=N$1005),OR(N$1006="",Datos!N627&lt;=N$1006))),FALSE),OR(ISNUMBER(FIND(";"&amp;UPPER(TRIM(Datos!N627&amp;""))&amp;"=",N$1007)),ISNUMBER(FIND(";"&amp;UPPER(TRIM(Datos!N627&amp;""))&amp;";",N$1007))),OR(UPPER(TRIM(Datos!N627&amp;""))="SÍ",UPPER(TRIM(Datos!N627&amp;""))="SI",UPPER(TRIM(Datos!N627&amp;""))="NO"),IF(ISNUMBER(Datos!N627),AND(OR(N$1005="",Datos!N627&gt;=N$1005),OR(N$1006="",Datos!N627&lt;=N$1006)),FALSE),TRUE))))</f>
        <v>0.0</v>
      </c>
      <c r="O627">
        <f>IF(Datos!O627="",0,IF(AND(O$1008&lt;&gt;"",Datos!O627=O$1008),0,IF(O$1004=0,0,1-CHOOSE(O$1004,IF(ISNUMBER(Datos!O627),AND(OR(O$1005="",Datos!O627&gt;=O$1005),OR(O$1006="",Datos!O627&lt;=O$1006)),FALSE),IF(ISNUMBER(Datos!O627),AND(Datos!O627=INT(Datos!O627),AND(OR(O$1005="",Datos!O627&gt;=O$1005),OR(O$1006="",Datos!O627&lt;=O$1006))),FALSE),OR(ISNUMBER(FIND(";"&amp;UPPER(TRIM(Datos!O627&amp;""))&amp;"=",O$1007)),ISNUMBER(FIND(";"&amp;UPPER(TRIM(Datos!O627&amp;""))&amp;";",O$1007))),OR(UPPER(TRIM(Datos!O627&amp;""))="SÍ",UPPER(TRIM(Datos!O627&amp;""))="SI",UPPER(TRIM(Datos!O627&amp;""))="NO"),IF(ISNUMBER(Datos!O627),AND(OR(O$1005="",Datos!O627&gt;=O$1005),OR(O$1006="",Datos!O627&lt;=O$1006)),FALSE),TRUE))))</f>
        <v>0.0</v>
      </c>
      <c r="P627">
        <f>IF(Datos!P627="",0,IF(AND(P$1008&lt;&gt;"",Datos!P627=P$1008),0,IF(P$1004=0,0,1-CHOOSE(P$1004,IF(ISNUMBER(Datos!P627),AND(OR(P$1005="",Datos!P627&gt;=P$1005),OR(P$1006="",Datos!P627&lt;=P$1006)),FALSE),IF(ISNUMBER(Datos!P627),AND(Datos!P627=INT(Datos!P627),AND(OR(P$1005="",Datos!P627&gt;=P$1005),OR(P$1006="",Datos!P627&lt;=P$1006))),FALSE),OR(ISNUMBER(FIND(";"&amp;UPPER(TRIM(Datos!P627&amp;""))&amp;"=",P$1007)),ISNUMBER(FIND(";"&amp;UPPER(TRIM(Datos!P627&amp;""))&amp;";",P$1007))),OR(UPPER(TRIM(Datos!P627&amp;""))="SÍ",UPPER(TRIM(Datos!P627&amp;""))="SI",UPPER(TRIM(Datos!P627&amp;""))="NO"),IF(ISNUMBER(Datos!P627),AND(OR(P$1005="",Datos!P627&gt;=P$1005),OR(P$1006="",Datos!P627&lt;=P$1006)),FALSE),TRUE))))</f>
        <v>0.0</v>
      </c>
      <c r="Q627">
        <f>IF(Datos!Q627="",0,IF(AND(Q$1008&lt;&gt;"",Datos!Q627=Q$1008),0,IF(Q$1004=0,0,1-CHOOSE(Q$1004,IF(ISNUMBER(Datos!Q627),AND(OR(Q$1005="",Datos!Q627&gt;=Q$1005),OR(Q$1006="",Datos!Q627&lt;=Q$1006)),FALSE),IF(ISNUMBER(Datos!Q627),AND(Datos!Q627=INT(Datos!Q627),AND(OR(Q$1005="",Datos!Q627&gt;=Q$1005),OR(Q$1006="",Datos!Q627&lt;=Q$1006))),FALSE),OR(ISNUMBER(FIND(";"&amp;UPPER(TRIM(Datos!Q627&amp;""))&amp;"=",Q$1007)),ISNUMBER(FIND(";"&amp;UPPER(TRIM(Datos!Q627&amp;""))&amp;";",Q$1007))),OR(UPPER(TRIM(Datos!Q627&amp;""))="SÍ",UPPER(TRIM(Datos!Q627&amp;""))="SI",UPPER(TRIM(Datos!Q627&amp;""))="NO"),IF(ISNUMBER(Datos!Q627),AND(OR(Q$1005="",Datos!Q627&gt;=Q$1005),OR(Q$1006="",Datos!Q627&lt;=Q$1006)),FALSE),TRUE))))</f>
        <v>0.0</v>
      </c>
      <c r="R627">
        <f>IF(Datos!R627="",0,IF(AND(R$1008&lt;&gt;"",Datos!R627=R$1008),0,IF(R$1004=0,0,1-CHOOSE(R$1004,IF(ISNUMBER(Datos!R627),AND(OR(R$1005="",Datos!R627&gt;=R$1005),OR(R$1006="",Datos!R627&lt;=R$1006)),FALSE),IF(ISNUMBER(Datos!R627),AND(Datos!R627=INT(Datos!R627),AND(OR(R$1005="",Datos!R627&gt;=R$1005),OR(R$1006="",Datos!R627&lt;=R$1006))),FALSE),OR(ISNUMBER(FIND(";"&amp;UPPER(TRIM(Datos!R627&amp;""))&amp;"=",R$1007)),ISNUMBER(FIND(";"&amp;UPPER(TRIM(Datos!R627&amp;""))&amp;";",R$1007))),OR(UPPER(TRIM(Datos!R627&amp;""))="SÍ",UPPER(TRIM(Datos!R627&amp;""))="SI",UPPER(TRIM(Datos!R627&amp;""))="NO"),IF(ISNUMBER(Datos!R627),AND(OR(R$1005="",Datos!R627&gt;=R$1005),OR(R$1006="",Datos!R627&lt;=R$1006)),FALSE),TRUE))))</f>
        <v>0.0</v>
      </c>
      <c r="S627">
        <f>IF(Datos!S627="",0,IF(AND(S$1008&lt;&gt;"",Datos!S627=S$1008),0,IF(S$1004=0,0,1-CHOOSE(S$1004,IF(ISNUMBER(Datos!S627),AND(OR(S$1005="",Datos!S627&gt;=S$1005),OR(S$1006="",Datos!S627&lt;=S$1006)),FALSE),IF(ISNUMBER(Datos!S627),AND(Datos!S627=INT(Datos!S627),AND(OR(S$1005="",Datos!S627&gt;=S$1005),OR(S$1006="",Datos!S627&lt;=S$1006))),FALSE),OR(ISNUMBER(FIND(";"&amp;UPPER(TRIM(Datos!S627&amp;""))&amp;"=",S$1007)),ISNUMBER(FIND(";"&amp;UPPER(TRIM(Datos!S627&amp;""))&amp;";",S$1007))),OR(UPPER(TRIM(Datos!S627&amp;""))="SÍ",UPPER(TRIM(Datos!S627&amp;""))="SI",UPPER(TRIM(Datos!S627&amp;""))="NO"),IF(ISNUMBER(Datos!S627),AND(OR(S$1005="",Datos!S627&gt;=S$1005),OR(S$1006="",Datos!S627&lt;=S$1006)),FALSE),TRUE))))</f>
        <v>0.0</v>
      </c>
      <c r="T627">
        <f>IF(Datos!T627="",0,IF(AND(T$1008&lt;&gt;"",Datos!T627=T$1008),0,IF(T$1004=0,0,1-CHOOSE(T$1004,IF(ISNUMBER(Datos!T627),AND(OR(T$1005="",Datos!T627&gt;=T$1005),OR(T$1006="",Datos!T627&lt;=T$1006)),FALSE),IF(ISNUMBER(Datos!T627),AND(Datos!T627=INT(Datos!T627),AND(OR(T$1005="",Datos!T627&gt;=T$1005),OR(T$1006="",Datos!T627&lt;=T$1006))),FALSE),OR(ISNUMBER(FIND(";"&amp;UPPER(TRIM(Datos!T627&amp;""))&amp;"=",T$1007)),ISNUMBER(FIND(";"&amp;UPPER(TRIM(Datos!T627&amp;""))&amp;";",T$1007))),OR(UPPER(TRIM(Datos!T627&amp;""))="SÍ",UPPER(TRIM(Datos!T627&amp;""))="SI",UPPER(TRIM(Datos!T627&amp;""))="NO"),IF(ISNUMBER(Datos!T627),AND(OR(T$1005="",Datos!T627&gt;=T$1005),OR(T$1006="",Datos!T627&lt;=T$1006)),FALSE),TRUE))))</f>
        <v>0.0</v>
      </c>
      <c r="U627">
        <f>IF(Datos!U627="",0,IF(AND(U$1008&lt;&gt;"",Datos!U627=U$1008),0,IF(U$1004=0,0,1-CHOOSE(U$1004,IF(ISNUMBER(Datos!U627),AND(OR(U$1005="",Datos!U627&gt;=U$1005),OR(U$1006="",Datos!U627&lt;=U$1006)),FALSE),IF(ISNUMBER(Datos!U627),AND(Datos!U627=INT(Datos!U627),AND(OR(U$1005="",Datos!U627&gt;=U$1005),OR(U$1006="",Datos!U627&lt;=U$1006))),FALSE),OR(ISNUMBER(FIND(";"&amp;UPPER(TRIM(Datos!U627&amp;""))&amp;"=",U$1007)),ISNUMBER(FIND(";"&amp;UPPER(TRIM(Datos!U627&amp;""))&amp;";",U$1007))),OR(UPPER(TRIM(Datos!U627&amp;""))="SÍ",UPPER(TRIM(Datos!U627&amp;""))="SI",UPPER(TRIM(Datos!U627&amp;""))="NO"),IF(ISNUMBER(Datos!U627),AND(OR(U$1005="",Datos!U627&gt;=U$1005),OR(U$1006="",Datos!U627&lt;=U$1006)),FALSE),TRUE))))</f>
        <v>0.0</v>
      </c>
      <c r="V627">
        <f>IF(Datos!V627="",0,IF(AND(V$1008&lt;&gt;"",Datos!V627=V$1008),0,IF(V$1004=0,0,1-CHOOSE(V$1004,IF(ISNUMBER(Datos!V627),AND(OR(V$1005="",Datos!V627&gt;=V$1005),OR(V$1006="",Datos!V627&lt;=V$1006)),FALSE),IF(ISNUMBER(Datos!V627),AND(Datos!V627=INT(Datos!V627),AND(OR(V$1005="",Datos!V627&gt;=V$1005),OR(V$1006="",Datos!V627&lt;=V$1006))),FALSE),OR(ISNUMBER(FIND(";"&amp;UPPER(TRIM(Datos!V627&amp;""))&amp;"=",V$1007)),ISNUMBER(FIND(";"&amp;UPPER(TRIM(Datos!V627&amp;""))&amp;";",V$1007))),OR(UPPER(TRIM(Datos!V627&amp;""))="SÍ",UPPER(TRIM(Datos!V627&amp;""))="SI",UPPER(TRIM(Datos!V627&amp;""))="NO"),IF(ISNUMBER(Datos!V627),AND(OR(V$1005="",Datos!V627&gt;=V$1005),OR(V$1006="",Datos!V627&lt;=V$1006)),FALSE),TRUE))))</f>
        <v>0.0</v>
      </c>
      <c r="W627">
        <f>IF(Datos!W627="",0,IF(AND(W$1008&lt;&gt;"",Datos!W627=W$1008),0,IF(W$1004=0,0,1-CHOOSE(W$1004,IF(ISNUMBER(Datos!W627),AND(OR(W$1005="",Datos!W627&gt;=W$1005),OR(W$1006="",Datos!W627&lt;=W$1006)),FALSE),IF(ISNUMBER(Datos!W627),AND(Datos!W627=INT(Datos!W627),AND(OR(W$1005="",Datos!W627&gt;=W$1005),OR(W$1006="",Datos!W627&lt;=W$1006))),FALSE),OR(ISNUMBER(FIND(";"&amp;UPPER(TRIM(Datos!W627&amp;""))&amp;"=",W$1007)),ISNUMBER(FIND(";"&amp;UPPER(TRIM(Datos!W627&amp;""))&amp;";",W$1007))),OR(UPPER(TRIM(Datos!W627&amp;""))="SÍ",UPPER(TRIM(Datos!W627&amp;""))="SI",UPPER(TRIM(Datos!W627&amp;""))="NO"),IF(ISNUMBER(Datos!W627),AND(OR(W$1005="",Datos!W627&gt;=W$1005),OR(W$1006="",Datos!W627&lt;=W$1006)),FALSE),TRUE))))</f>
        <v>0.0</v>
      </c>
      <c r="X627">
        <f>IF(Datos!X627="",0,IF(AND(X$1008&lt;&gt;"",Datos!X627=X$1008),0,IF(X$1004=0,0,1-CHOOSE(X$1004,IF(ISNUMBER(Datos!X627),AND(OR(X$1005="",Datos!X627&gt;=X$1005),OR(X$1006="",Datos!X627&lt;=X$1006)),FALSE),IF(ISNUMBER(Datos!X627),AND(Datos!X627=INT(Datos!X627),AND(OR(X$1005="",Datos!X627&gt;=X$1005),OR(X$1006="",Datos!X627&lt;=X$1006))),FALSE),OR(ISNUMBER(FIND(";"&amp;UPPER(TRIM(Datos!X627&amp;""))&amp;"=",X$1007)),ISNUMBER(FIND(";"&amp;UPPER(TRIM(Datos!X627&amp;""))&amp;";",X$1007))),OR(UPPER(TRIM(Datos!X627&amp;""))="SÍ",UPPER(TRIM(Datos!X627&amp;""))="SI",UPPER(TRIM(Datos!X627&amp;""))="NO"),IF(ISNUMBER(Datos!X627),AND(OR(X$1005="",Datos!X627&gt;=X$1005),OR(X$1006="",Datos!X627&lt;=X$1006)),FALSE),TRUE))))</f>
        <v>0.0</v>
      </c>
      <c r="Y627">
        <f>IF(Datos!Y627="",0,IF(AND(Y$1008&lt;&gt;"",Datos!Y627=Y$1008),0,IF(Y$1004=0,0,1-CHOOSE(Y$1004,IF(ISNUMBER(Datos!Y627),AND(OR(Y$1005="",Datos!Y627&gt;=Y$1005),OR(Y$1006="",Datos!Y627&lt;=Y$1006)),FALSE),IF(ISNUMBER(Datos!Y627),AND(Datos!Y627=INT(Datos!Y627),AND(OR(Y$1005="",Datos!Y627&gt;=Y$1005),OR(Y$1006="",Datos!Y627&lt;=Y$1006))),FALSE),OR(ISNUMBER(FIND(";"&amp;UPPER(TRIM(Datos!Y627&amp;""))&amp;"=",Y$1007)),ISNUMBER(FIND(";"&amp;UPPER(TRIM(Datos!Y627&amp;""))&amp;";",Y$1007))),OR(UPPER(TRIM(Datos!Y627&amp;""))="SÍ",UPPER(TRIM(Datos!Y627&amp;""))="SI",UPPER(TRIM(Datos!Y627&amp;""))="NO"),IF(ISNUMBER(Datos!Y627),AND(OR(Y$1005="",Datos!Y627&gt;=Y$1005),OR(Y$1006="",Datos!Y627&lt;=Y$1006)),FALSE),TRUE))))</f>
        <v>0.0</v>
      </c>
      <c r="Z627">
        <f>IF(Datos!Z627="",0,IF(AND(Z$1008&lt;&gt;"",Datos!Z627=Z$1008),0,IF(Z$1004=0,0,1-CHOOSE(Z$1004,IF(ISNUMBER(Datos!Z627),AND(OR(Z$1005="",Datos!Z627&gt;=Z$1005),OR(Z$1006="",Datos!Z627&lt;=Z$1006)),FALSE),IF(ISNUMBER(Datos!Z627),AND(Datos!Z627=INT(Datos!Z627),AND(OR(Z$1005="",Datos!Z627&gt;=Z$1005),OR(Z$1006="",Datos!Z627&lt;=Z$1006))),FALSE),OR(ISNUMBER(FIND(";"&amp;UPPER(TRIM(Datos!Z627&amp;""))&amp;"=",Z$1007)),ISNUMBER(FIND(";"&amp;UPPER(TRIM(Datos!Z627&amp;""))&amp;";",Z$1007))),OR(UPPER(TRIM(Datos!Z627&amp;""))="SÍ",UPPER(TRIM(Datos!Z627&amp;""))="SI",UPPER(TRIM(Datos!Z627&amp;""))="NO"),IF(ISNUMBER(Datos!Z627),AND(OR(Z$1005="",Datos!Z627&gt;=Z$1005),OR(Z$1006="",Datos!Z627&lt;=Z$1006)),FALSE),TRUE))))</f>
        <v>0.0</v>
      </c>
      <c r="AA627">
        <f>IF(Datos!AA627="",0,IF(AND(AA$1008&lt;&gt;"",Datos!AA627=AA$1008),0,IF(AA$1004=0,0,1-CHOOSE(AA$1004,IF(ISNUMBER(Datos!AA627),AND(OR(AA$1005="",Datos!AA627&gt;=AA$1005),OR(AA$1006="",Datos!AA627&lt;=AA$1006)),FALSE),IF(ISNUMBER(Datos!AA627),AND(Datos!AA627=INT(Datos!AA627),AND(OR(AA$1005="",Datos!AA627&gt;=AA$1005),OR(AA$1006="",Datos!AA627&lt;=AA$1006))),FALSE),OR(ISNUMBER(FIND(";"&amp;UPPER(TRIM(Datos!AA627&amp;""))&amp;"=",AA$1007)),ISNUMBER(FIND(";"&amp;UPPER(TRIM(Datos!AA627&amp;""))&amp;";",AA$1007))),OR(UPPER(TRIM(Datos!AA627&amp;""))="SÍ",UPPER(TRIM(Datos!AA627&amp;""))="SI",UPPER(TRIM(Datos!AA627&amp;""))="NO"),IF(ISNUMBER(Datos!AA627),AND(OR(AA$1005="",Datos!AA627&gt;=AA$1005),OR(AA$1006="",Datos!AA627&lt;=AA$1006)),FALSE),TRUE))))</f>
        <v>0.0</v>
      </c>
      <c r="AB627">
        <f>IF(Datos!AB627="",0,IF(AND(AB$1008&lt;&gt;"",Datos!AB627=AB$1008),0,IF(AB$1004=0,0,1-CHOOSE(AB$1004,IF(ISNUMBER(Datos!AB627),AND(OR(AB$1005="",Datos!AB627&gt;=AB$1005),OR(AB$1006="",Datos!AB627&lt;=AB$1006)),FALSE),IF(ISNUMBER(Datos!AB627),AND(Datos!AB627=INT(Datos!AB627),AND(OR(AB$1005="",Datos!AB627&gt;=AB$1005),OR(AB$1006="",Datos!AB627&lt;=AB$1006))),FALSE),OR(ISNUMBER(FIND(";"&amp;UPPER(TRIM(Datos!AB627&amp;""))&amp;"=",AB$1007)),ISNUMBER(FIND(";"&amp;UPPER(TRIM(Datos!AB627&amp;""))&amp;";",AB$1007))),OR(UPPER(TRIM(Datos!AB627&amp;""))="SÍ",UPPER(TRIM(Datos!AB627&amp;""))="SI",UPPER(TRIM(Datos!AB627&amp;""))="NO"),IF(ISNUMBER(Datos!AB627),AND(OR(AB$1005="",Datos!AB627&gt;=AB$1005),OR(AB$1006="",Datos!AB627&lt;=AB$1006)),FALSE),TRUE))))</f>
        <v>0.0</v>
      </c>
      <c r="AC627">
        <f>IF(Datos!AC627="",0,IF(AND(AC$1008&lt;&gt;"",Datos!AC627=AC$1008),0,IF(AC$1004=0,0,1-CHOOSE(AC$1004,IF(ISNUMBER(Datos!AC627),AND(OR(AC$1005="",Datos!AC627&gt;=AC$1005),OR(AC$1006="",Datos!AC627&lt;=AC$1006)),FALSE),IF(ISNUMBER(Datos!AC627),AND(Datos!AC627=INT(Datos!AC627),AND(OR(AC$1005="",Datos!AC627&gt;=AC$1005),OR(AC$1006="",Datos!AC627&lt;=AC$1006))),FALSE),OR(ISNUMBER(FIND(";"&amp;UPPER(TRIM(Datos!AC627&amp;""))&amp;"=",AC$1007)),ISNUMBER(FIND(";"&amp;UPPER(TRIM(Datos!AC627&amp;""))&amp;";",AC$1007))),OR(UPPER(TRIM(Datos!AC627&amp;""))="SÍ",UPPER(TRIM(Datos!AC627&amp;""))="SI",UPPER(TRIM(Datos!AC627&amp;""))="NO"),IF(ISNUMBER(Datos!AC627),AND(OR(AC$1005="",Datos!AC627&gt;=AC$1005),OR(AC$1006="",Datos!AC627&lt;=AC$1006)),FALSE),TRUE))))</f>
        <v>0.0</v>
      </c>
      <c r="AD627">
        <f>IF(Datos!AD627="",0,IF(AND(AD$1008&lt;&gt;"",Datos!AD627=AD$1008),0,IF(AD$1004=0,0,1-CHOOSE(AD$1004,IF(ISNUMBER(Datos!AD627),AND(OR(AD$1005="",Datos!AD627&gt;=AD$1005),OR(AD$1006="",Datos!AD627&lt;=AD$1006)),FALSE),IF(ISNUMBER(Datos!AD627),AND(Datos!AD627=INT(Datos!AD627),AND(OR(AD$1005="",Datos!AD627&gt;=AD$1005),OR(AD$1006="",Datos!AD627&lt;=AD$1006))),FALSE),OR(ISNUMBER(FIND(";"&amp;UPPER(TRIM(Datos!AD627&amp;""))&amp;"=",AD$1007)),ISNUMBER(FIND(";"&amp;UPPER(TRIM(Datos!AD627&amp;""))&amp;";",AD$1007))),OR(UPPER(TRIM(Datos!AD627&amp;""))="SÍ",UPPER(TRIM(Datos!AD627&amp;""))="SI",UPPER(TRIM(Datos!AD627&amp;""))="NO"),IF(ISNUMBER(Datos!AD627),AND(OR(AD$1005="",Datos!AD627&gt;=AD$1005),OR(AD$1006="",Datos!AD627&lt;=AD$1006)),FALSE),TRUE))))</f>
        <v>0.0</v>
      </c>
      <c r="AE627">
        <f>IF(Datos!AE627="",0,IF(AND(AE$1008&lt;&gt;"",Datos!AE627=AE$1008),0,IF(AE$1004=0,0,1-CHOOSE(AE$1004,IF(ISNUMBER(Datos!AE627),AND(OR(AE$1005="",Datos!AE627&gt;=AE$1005),OR(AE$1006="",Datos!AE627&lt;=AE$1006)),FALSE),IF(ISNUMBER(Datos!AE627),AND(Datos!AE627=INT(Datos!AE627),AND(OR(AE$1005="",Datos!AE627&gt;=AE$1005),OR(AE$1006="",Datos!AE627&lt;=AE$1006))),FALSE),OR(ISNUMBER(FIND(";"&amp;UPPER(TRIM(Datos!AE627&amp;""))&amp;"=",AE$1007)),ISNUMBER(FIND(";"&amp;UPPER(TRIM(Datos!AE627&amp;""))&amp;";",AE$1007))),OR(UPPER(TRIM(Datos!AE627&amp;""))="SÍ",UPPER(TRIM(Datos!AE627&amp;""))="SI",UPPER(TRIM(Datos!AE627&amp;""))="NO"),IF(ISNUMBER(Datos!AE627),AND(OR(AE$1005="",Datos!AE627&gt;=AE$1005),OR(AE$1006="",Datos!AE627&lt;=AE$1006)),FALSE),TRUE))))</f>
        <v>0.0</v>
      </c>
    </row>
    <row r="628" spans="2:31">
      <c r="B628">
        <f>IF(Datos!B628="",0,IF(AND(B$1008&lt;&gt;"",Datos!B628=B$1008),0,IF(B$1004=0,0,1-CHOOSE(B$1004,IF(ISNUMBER(Datos!B628),AND(OR(B$1005="",Datos!B628&gt;=B$1005),OR(B$1006="",Datos!B628&lt;=B$1006)),FALSE),IF(ISNUMBER(Datos!B628),AND(Datos!B628=INT(Datos!B628),AND(OR(B$1005="",Datos!B628&gt;=B$1005),OR(B$1006="",Datos!B628&lt;=B$1006))),FALSE),OR(ISNUMBER(FIND(";"&amp;UPPER(TRIM(Datos!B628&amp;""))&amp;"=",B$1007)),ISNUMBER(FIND(";"&amp;UPPER(TRIM(Datos!B628&amp;""))&amp;";",B$1007))),OR(UPPER(TRIM(Datos!B628&amp;""))="SÍ",UPPER(TRIM(Datos!B628&amp;""))="SI",UPPER(TRIM(Datos!B628&amp;""))="NO"),IF(ISNUMBER(Datos!B628),AND(OR(B$1005="",Datos!B628&gt;=B$1005),OR(B$1006="",Datos!B628&lt;=B$1006)),FALSE),TRUE))))</f>
        <v>0.0</v>
      </c>
      <c r="C628">
        <f>IF(Datos!C628="",0,IF(AND(C$1008&lt;&gt;"",Datos!C628=C$1008),0,IF(C$1004=0,0,1-CHOOSE(C$1004,IF(ISNUMBER(Datos!C628),AND(OR(C$1005="",Datos!C628&gt;=C$1005),OR(C$1006="",Datos!C628&lt;=C$1006)),FALSE),IF(ISNUMBER(Datos!C628),AND(Datos!C628=INT(Datos!C628),AND(OR(C$1005="",Datos!C628&gt;=C$1005),OR(C$1006="",Datos!C628&lt;=C$1006))),FALSE),OR(ISNUMBER(FIND(";"&amp;UPPER(TRIM(Datos!C628&amp;""))&amp;"=",C$1007)),ISNUMBER(FIND(";"&amp;UPPER(TRIM(Datos!C628&amp;""))&amp;";",C$1007))),OR(UPPER(TRIM(Datos!C628&amp;""))="SÍ",UPPER(TRIM(Datos!C628&amp;""))="SI",UPPER(TRIM(Datos!C628&amp;""))="NO"),IF(ISNUMBER(Datos!C628),AND(OR(C$1005="",Datos!C628&gt;=C$1005),OR(C$1006="",Datos!C628&lt;=C$1006)),FALSE),TRUE))))</f>
        <v>0.0</v>
      </c>
      <c r="D628">
        <f>IF(Datos!D628="",0,IF(AND(D$1008&lt;&gt;"",Datos!D628=D$1008),0,IF(D$1004=0,0,1-CHOOSE(D$1004,IF(ISNUMBER(Datos!D628),AND(OR(D$1005="",Datos!D628&gt;=D$1005),OR(D$1006="",Datos!D628&lt;=D$1006)),FALSE),IF(ISNUMBER(Datos!D628),AND(Datos!D628=INT(Datos!D628),AND(OR(D$1005="",Datos!D628&gt;=D$1005),OR(D$1006="",Datos!D628&lt;=D$1006))),FALSE),OR(ISNUMBER(FIND(";"&amp;UPPER(TRIM(Datos!D628&amp;""))&amp;"=",D$1007)),ISNUMBER(FIND(";"&amp;UPPER(TRIM(Datos!D628&amp;""))&amp;";",D$1007))),OR(UPPER(TRIM(Datos!D628&amp;""))="SÍ",UPPER(TRIM(Datos!D628&amp;""))="SI",UPPER(TRIM(Datos!D628&amp;""))="NO"),IF(ISNUMBER(Datos!D628),AND(OR(D$1005="",Datos!D628&gt;=D$1005),OR(D$1006="",Datos!D628&lt;=D$1006)),FALSE),TRUE))))</f>
        <v>0.0</v>
      </c>
      <c r="E628">
        <f>IF(Datos!E628="",0,IF(AND(E$1008&lt;&gt;"",Datos!E628=E$1008),0,IF(E$1004=0,0,1-CHOOSE(E$1004,IF(ISNUMBER(Datos!E628),AND(OR(E$1005="",Datos!E628&gt;=E$1005),OR(E$1006="",Datos!E628&lt;=E$1006)),FALSE),IF(ISNUMBER(Datos!E628),AND(Datos!E628=INT(Datos!E628),AND(OR(E$1005="",Datos!E628&gt;=E$1005),OR(E$1006="",Datos!E628&lt;=E$1006))),FALSE),OR(ISNUMBER(FIND(";"&amp;UPPER(TRIM(Datos!E628&amp;""))&amp;"=",E$1007)),ISNUMBER(FIND(";"&amp;UPPER(TRIM(Datos!E628&amp;""))&amp;";",E$1007))),OR(UPPER(TRIM(Datos!E628&amp;""))="SÍ",UPPER(TRIM(Datos!E628&amp;""))="SI",UPPER(TRIM(Datos!E628&amp;""))="NO"),IF(ISNUMBER(Datos!E628),AND(OR(E$1005="",Datos!E628&gt;=E$1005),OR(E$1006="",Datos!E628&lt;=E$1006)),FALSE),TRUE))))</f>
        <v>0.0</v>
      </c>
      <c r="F628">
        <f>IF(Datos!F628="",0,IF(AND(F$1008&lt;&gt;"",Datos!F628=F$1008),0,IF(F$1004=0,0,1-CHOOSE(F$1004,IF(ISNUMBER(Datos!F628),AND(OR(F$1005="",Datos!F628&gt;=F$1005),OR(F$1006="",Datos!F628&lt;=F$1006)),FALSE),IF(ISNUMBER(Datos!F628),AND(Datos!F628=INT(Datos!F628),AND(OR(F$1005="",Datos!F628&gt;=F$1005),OR(F$1006="",Datos!F628&lt;=F$1006))),FALSE),OR(ISNUMBER(FIND(";"&amp;UPPER(TRIM(Datos!F628&amp;""))&amp;"=",F$1007)),ISNUMBER(FIND(";"&amp;UPPER(TRIM(Datos!F628&amp;""))&amp;";",F$1007))),OR(UPPER(TRIM(Datos!F628&amp;""))="SÍ",UPPER(TRIM(Datos!F628&amp;""))="SI",UPPER(TRIM(Datos!F628&amp;""))="NO"),IF(ISNUMBER(Datos!F628),AND(OR(F$1005="",Datos!F628&gt;=F$1005),OR(F$1006="",Datos!F628&lt;=F$1006)),FALSE),TRUE))))</f>
        <v>0.0</v>
      </c>
      <c r="G628">
        <f>IF(Datos!G628="",0,IF(AND(G$1008&lt;&gt;"",Datos!G628=G$1008),0,IF(G$1004=0,0,1-CHOOSE(G$1004,IF(ISNUMBER(Datos!G628),AND(OR(G$1005="",Datos!G628&gt;=G$1005),OR(G$1006="",Datos!G628&lt;=G$1006)),FALSE),IF(ISNUMBER(Datos!G628),AND(Datos!G628=INT(Datos!G628),AND(OR(G$1005="",Datos!G628&gt;=G$1005),OR(G$1006="",Datos!G628&lt;=G$1006))),FALSE),OR(ISNUMBER(FIND(";"&amp;UPPER(TRIM(Datos!G628&amp;""))&amp;"=",G$1007)),ISNUMBER(FIND(";"&amp;UPPER(TRIM(Datos!G628&amp;""))&amp;";",G$1007))),OR(UPPER(TRIM(Datos!G628&amp;""))="SÍ",UPPER(TRIM(Datos!G628&amp;""))="SI",UPPER(TRIM(Datos!G628&amp;""))="NO"),IF(ISNUMBER(Datos!G628),AND(OR(G$1005="",Datos!G628&gt;=G$1005),OR(G$1006="",Datos!G628&lt;=G$1006)),FALSE),TRUE))))</f>
        <v>0.0</v>
      </c>
      <c r="H628">
        <f>IF(Datos!H628="",0,IF(AND(H$1008&lt;&gt;"",Datos!H628=H$1008),0,IF(H$1004=0,0,1-CHOOSE(H$1004,IF(ISNUMBER(Datos!H628),AND(OR(H$1005="",Datos!H628&gt;=H$1005),OR(H$1006="",Datos!H628&lt;=H$1006)),FALSE),IF(ISNUMBER(Datos!H628),AND(Datos!H628=INT(Datos!H628),AND(OR(H$1005="",Datos!H628&gt;=H$1005),OR(H$1006="",Datos!H628&lt;=H$1006))),FALSE),OR(ISNUMBER(FIND(";"&amp;UPPER(TRIM(Datos!H628&amp;""))&amp;"=",H$1007)),ISNUMBER(FIND(";"&amp;UPPER(TRIM(Datos!H628&amp;""))&amp;";",H$1007))),OR(UPPER(TRIM(Datos!H628&amp;""))="SÍ",UPPER(TRIM(Datos!H628&amp;""))="SI",UPPER(TRIM(Datos!H628&amp;""))="NO"),IF(ISNUMBER(Datos!H628),AND(OR(H$1005="",Datos!H628&gt;=H$1005),OR(H$1006="",Datos!H628&lt;=H$1006)),FALSE),TRUE))))</f>
        <v>0.0</v>
      </c>
      <c r="I628">
        <f>IF(Datos!I628="",0,IF(AND(I$1008&lt;&gt;"",Datos!I628=I$1008),0,IF(I$1004=0,0,1-CHOOSE(I$1004,IF(ISNUMBER(Datos!I628),AND(OR(I$1005="",Datos!I628&gt;=I$1005),OR(I$1006="",Datos!I628&lt;=I$1006)),FALSE),IF(ISNUMBER(Datos!I628),AND(Datos!I628=INT(Datos!I628),AND(OR(I$1005="",Datos!I628&gt;=I$1005),OR(I$1006="",Datos!I628&lt;=I$1006))),FALSE),OR(ISNUMBER(FIND(";"&amp;UPPER(TRIM(Datos!I628&amp;""))&amp;"=",I$1007)),ISNUMBER(FIND(";"&amp;UPPER(TRIM(Datos!I628&amp;""))&amp;";",I$1007))),OR(UPPER(TRIM(Datos!I628&amp;""))="SÍ",UPPER(TRIM(Datos!I628&amp;""))="SI",UPPER(TRIM(Datos!I628&amp;""))="NO"),IF(ISNUMBER(Datos!I628),AND(OR(I$1005="",Datos!I628&gt;=I$1005),OR(I$1006="",Datos!I628&lt;=I$1006)),FALSE),TRUE))))</f>
        <v>0.0</v>
      </c>
      <c r="J628">
        <f>IF(Datos!J628="",0,IF(AND(J$1008&lt;&gt;"",Datos!J628=J$1008),0,IF(J$1004=0,0,1-CHOOSE(J$1004,IF(ISNUMBER(Datos!J628),AND(OR(J$1005="",Datos!J628&gt;=J$1005),OR(J$1006="",Datos!J628&lt;=J$1006)),FALSE),IF(ISNUMBER(Datos!J628),AND(Datos!J628=INT(Datos!J628),AND(OR(J$1005="",Datos!J628&gt;=J$1005),OR(J$1006="",Datos!J628&lt;=J$1006))),FALSE),OR(ISNUMBER(FIND(";"&amp;UPPER(TRIM(Datos!J628&amp;""))&amp;"=",J$1007)),ISNUMBER(FIND(";"&amp;UPPER(TRIM(Datos!J628&amp;""))&amp;";",J$1007))),OR(UPPER(TRIM(Datos!J628&amp;""))="SÍ",UPPER(TRIM(Datos!J628&amp;""))="SI",UPPER(TRIM(Datos!J628&amp;""))="NO"),IF(ISNUMBER(Datos!J628),AND(OR(J$1005="",Datos!J628&gt;=J$1005),OR(J$1006="",Datos!J628&lt;=J$1006)),FALSE),TRUE))))</f>
        <v>0.0</v>
      </c>
      <c r="K628">
        <f>IF(Datos!K628="",0,IF(AND(K$1008&lt;&gt;"",Datos!K628=K$1008),0,IF(K$1004=0,0,1-CHOOSE(K$1004,IF(ISNUMBER(Datos!K628),AND(OR(K$1005="",Datos!K628&gt;=K$1005),OR(K$1006="",Datos!K628&lt;=K$1006)),FALSE),IF(ISNUMBER(Datos!K628),AND(Datos!K628=INT(Datos!K628),AND(OR(K$1005="",Datos!K628&gt;=K$1005),OR(K$1006="",Datos!K628&lt;=K$1006))),FALSE),OR(ISNUMBER(FIND(";"&amp;UPPER(TRIM(Datos!K628&amp;""))&amp;"=",K$1007)),ISNUMBER(FIND(";"&amp;UPPER(TRIM(Datos!K628&amp;""))&amp;";",K$1007))),OR(UPPER(TRIM(Datos!K628&amp;""))="SÍ",UPPER(TRIM(Datos!K628&amp;""))="SI",UPPER(TRIM(Datos!K628&amp;""))="NO"),IF(ISNUMBER(Datos!K628),AND(OR(K$1005="",Datos!K628&gt;=K$1005),OR(K$1006="",Datos!K628&lt;=K$1006)),FALSE),TRUE))))</f>
        <v>0.0</v>
      </c>
      <c r="L628">
        <f>IF(Datos!L628="",0,IF(AND(L$1008&lt;&gt;"",Datos!L628=L$1008),0,IF(L$1004=0,0,1-CHOOSE(L$1004,IF(ISNUMBER(Datos!L628),AND(OR(L$1005="",Datos!L628&gt;=L$1005),OR(L$1006="",Datos!L628&lt;=L$1006)),FALSE),IF(ISNUMBER(Datos!L628),AND(Datos!L628=INT(Datos!L628),AND(OR(L$1005="",Datos!L628&gt;=L$1005),OR(L$1006="",Datos!L628&lt;=L$1006))),FALSE),OR(ISNUMBER(FIND(";"&amp;UPPER(TRIM(Datos!L628&amp;""))&amp;"=",L$1007)),ISNUMBER(FIND(";"&amp;UPPER(TRIM(Datos!L628&amp;""))&amp;";",L$1007))),OR(UPPER(TRIM(Datos!L628&amp;""))="SÍ",UPPER(TRIM(Datos!L628&amp;""))="SI",UPPER(TRIM(Datos!L628&amp;""))="NO"),IF(ISNUMBER(Datos!L628),AND(OR(L$1005="",Datos!L628&gt;=L$1005),OR(L$1006="",Datos!L628&lt;=L$1006)),FALSE),TRUE))))</f>
        <v>0.0</v>
      </c>
      <c r="M628">
        <f>IF(Datos!M628="",0,IF(AND(M$1008&lt;&gt;"",Datos!M628=M$1008),0,IF(M$1004=0,0,1-CHOOSE(M$1004,IF(ISNUMBER(Datos!M628),AND(OR(M$1005="",Datos!M628&gt;=M$1005),OR(M$1006="",Datos!M628&lt;=M$1006)),FALSE),IF(ISNUMBER(Datos!M628),AND(Datos!M628=INT(Datos!M628),AND(OR(M$1005="",Datos!M628&gt;=M$1005),OR(M$1006="",Datos!M628&lt;=M$1006))),FALSE),OR(ISNUMBER(FIND(";"&amp;UPPER(TRIM(Datos!M628&amp;""))&amp;"=",M$1007)),ISNUMBER(FIND(";"&amp;UPPER(TRIM(Datos!M628&amp;""))&amp;";",M$1007))),OR(UPPER(TRIM(Datos!M628&amp;""))="SÍ",UPPER(TRIM(Datos!M628&amp;""))="SI",UPPER(TRIM(Datos!M628&amp;""))="NO"),IF(ISNUMBER(Datos!M628),AND(OR(M$1005="",Datos!M628&gt;=M$1005),OR(M$1006="",Datos!M628&lt;=M$1006)),FALSE),TRUE))))</f>
        <v>0.0</v>
      </c>
      <c r="N628">
        <f>IF(Datos!N628="",0,IF(AND(N$1008&lt;&gt;"",Datos!N628=N$1008),0,IF(N$1004=0,0,1-CHOOSE(N$1004,IF(ISNUMBER(Datos!N628),AND(OR(N$1005="",Datos!N628&gt;=N$1005),OR(N$1006="",Datos!N628&lt;=N$1006)),FALSE),IF(ISNUMBER(Datos!N628),AND(Datos!N628=INT(Datos!N628),AND(OR(N$1005="",Datos!N628&gt;=N$1005),OR(N$1006="",Datos!N628&lt;=N$1006))),FALSE),OR(ISNUMBER(FIND(";"&amp;UPPER(TRIM(Datos!N628&amp;""))&amp;"=",N$1007)),ISNUMBER(FIND(";"&amp;UPPER(TRIM(Datos!N628&amp;""))&amp;";",N$1007))),OR(UPPER(TRIM(Datos!N628&amp;""))="SÍ",UPPER(TRIM(Datos!N628&amp;""))="SI",UPPER(TRIM(Datos!N628&amp;""))="NO"),IF(ISNUMBER(Datos!N628),AND(OR(N$1005="",Datos!N628&gt;=N$1005),OR(N$1006="",Datos!N628&lt;=N$1006)),FALSE),TRUE))))</f>
        <v>0.0</v>
      </c>
      <c r="O628">
        <f>IF(Datos!O628="",0,IF(AND(O$1008&lt;&gt;"",Datos!O628=O$1008),0,IF(O$1004=0,0,1-CHOOSE(O$1004,IF(ISNUMBER(Datos!O628),AND(OR(O$1005="",Datos!O628&gt;=O$1005),OR(O$1006="",Datos!O628&lt;=O$1006)),FALSE),IF(ISNUMBER(Datos!O628),AND(Datos!O628=INT(Datos!O628),AND(OR(O$1005="",Datos!O628&gt;=O$1005),OR(O$1006="",Datos!O628&lt;=O$1006))),FALSE),OR(ISNUMBER(FIND(";"&amp;UPPER(TRIM(Datos!O628&amp;""))&amp;"=",O$1007)),ISNUMBER(FIND(";"&amp;UPPER(TRIM(Datos!O628&amp;""))&amp;";",O$1007))),OR(UPPER(TRIM(Datos!O628&amp;""))="SÍ",UPPER(TRIM(Datos!O628&amp;""))="SI",UPPER(TRIM(Datos!O628&amp;""))="NO"),IF(ISNUMBER(Datos!O628),AND(OR(O$1005="",Datos!O628&gt;=O$1005),OR(O$1006="",Datos!O628&lt;=O$1006)),FALSE),TRUE))))</f>
        <v>0.0</v>
      </c>
      <c r="P628">
        <f>IF(Datos!P628="",0,IF(AND(P$1008&lt;&gt;"",Datos!P628=P$1008),0,IF(P$1004=0,0,1-CHOOSE(P$1004,IF(ISNUMBER(Datos!P628),AND(OR(P$1005="",Datos!P628&gt;=P$1005),OR(P$1006="",Datos!P628&lt;=P$1006)),FALSE),IF(ISNUMBER(Datos!P628),AND(Datos!P628=INT(Datos!P628),AND(OR(P$1005="",Datos!P628&gt;=P$1005),OR(P$1006="",Datos!P628&lt;=P$1006))),FALSE),OR(ISNUMBER(FIND(";"&amp;UPPER(TRIM(Datos!P628&amp;""))&amp;"=",P$1007)),ISNUMBER(FIND(";"&amp;UPPER(TRIM(Datos!P628&amp;""))&amp;";",P$1007))),OR(UPPER(TRIM(Datos!P628&amp;""))="SÍ",UPPER(TRIM(Datos!P628&amp;""))="SI",UPPER(TRIM(Datos!P628&amp;""))="NO"),IF(ISNUMBER(Datos!P628),AND(OR(P$1005="",Datos!P628&gt;=P$1005),OR(P$1006="",Datos!P628&lt;=P$1006)),FALSE),TRUE))))</f>
        <v>0.0</v>
      </c>
      <c r="Q628">
        <f>IF(Datos!Q628="",0,IF(AND(Q$1008&lt;&gt;"",Datos!Q628=Q$1008),0,IF(Q$1004=0,0,1-CHOOSE(Q$1004,IF(ISNUMBER(Datos!Q628),AND(OR(Q$1005="",Datos!Q628&gt;=Q$1005),OR(Q$1006="",Datos!Q628&lt;=Q$1006)),FALSE),IF(ISNUMBER(Datos!Q628),AND(Datos!Q628=INT(Datos!Q628),AND(OR(Q$1005="",Datos!Q628&gt;=Q$1005),OR(Q$1006="",Datos!Q628&lt;=Q$1006))),FALSE),OR(ISNUMBER(FIND(";"&amp;UPPER(TRIM(Datos!Q628&amp;""))&amp;"=",Q$1007)),ISNUMBER(FIND(";"&amp;UPPER(TRIM(Datos!Q628&amp;""))&amp;";",Q$1007))),OR(UPPER(TRIM(Datos!Q628&amp;""))="SÍ",UPPER(TRIM(Datos!Q628&amp;""))="SI",UPPER(TRIM(Datos!Q628&amp;""))="NO"),IF(ISNUMBER(Datos!Q628),AND(OR(Q$1005="",Datos!Q628&gt;=Q$1005),OR(Q$1006="",Datos!Q628&lt;=Q$1006)),FALSE),TRUE))))</f>
        <v>0.0</v>
      </c>
      <c r="R628">
        <f>IF(Datos!R628="",0,IF(AND(R$1008&lt;&gt;"",Datos!R628=R$1008),0,IF(R$1004=0,0,1-CHOOSE(R$1004,IF(ISNUMBER(Datos!R628),AND(OR(R$1005="",Datos!R628&gt;=R$1005),OR(R$1006="",Datos!R628&lt;=R$1006)),FALSE),IF(ISNUMBER(Datos!R628),AND(Datos!R628=INT(Datos!R628),AND(OR(R$1005="",Datos!R628&gt;=R$1005),OR(R$1006="",Datos!R628&lt;=R$1006))),FALSE),OR(ISNUMBER(FIND(";"&amp;UPPER(TRIM(Datos!R628&amp;""))&amp;"=",R$1007)),ISNUMBER(FIND(";"&amp;UPPER(TRIM(Datos!R628&amp;""))&amp;";",R$1007))),OR(UPPER(TRIM(Datos!R628&amp;""))="SÍ",UPPER(TRIM(Datos!R628&amp;""))="SI",UPPER(TRIM(Datos!R628&amp;""))="NO"),IF(ISNUMBER(Datos!R628),AND(OR(R$1005="",Datos!R628&gt;=R$1005),OR(R$1006="",Datos!R628&lt;=R$1006)),FALSE),TRUE))))</f>
        <v>0.0</v>
      </c>
      <c r="S628">
        <f>IF(Datos!S628="",0,IF(AND(S$1008&lt;&gt;"",Datos!S628=S$1008),0,IF(S$1004=0,0,1-CHOOSE(S$1004,IF(ISNUMBER(Datos!S628),AND(OR(S$1005="",Datos!S628&gt;=S$1005),OR(S$1006="",Datos!S628&lt;=S$1006)),FALSE),IF(ISNUMBER(Datos!S628),AND(Datos!S628=INT(Datos!S628),AND(OR(S$1005="",Datos!S628&gt;=S$1005),OR(S$1006="",Datos!S628&lt;=S$1006))),FALSE),OR(ISNUMBER(FIND(";"&amp;UPPER(TRIM(Datos!S628&amp;""))&amp;"=",S$1007)),ISNUMBER(FIND(";"&amp;UPPER(TRIM(Datos!S628&amp;""))&amp;";",S$1007))),OR(UPPER(TRIM(Datos!S628&amp;""))="SÍ",UPPER(TRIM(Datos!S628&amp;""))="SI",UPPER(TRIM(Datos!S628&amp;""))="NO"),IF(ISNUMBER(Datos!S628),AND(OR(S$1005="",Datos!S628&gt;=S$1005),OR(S$1006="",Datos!S628&lt;=S$1006)),FALSE),TRUE))))</f>
        <v>0.0</v>
      </c>
      <c r="T628">
        <f>IF(Datos!T628="",0,IF(AND(T$1008&lt;&gt;"",Datos!T628=T$1008),0,IF(T$1004=0,0,1-CHOOSE(T$1004,IF(ISNUMBER(Datos!T628),AND(OR(T$1005="",Datos!T628&gt;=T$1005),OR(T$1006="",Datos!T628&lt;=T$1006)),FALSE),IF(ISNUMBER(Datos!T628),AND(Datos!T628=INT(Datos!T628),AND(OR(T$1005="",Datos!T628&gt;=T$1005),OR(T$1006="",Datos!T628&lt;=T$1006))),FALSE),OR(ISNUMBER(FIND(";"&amp;UPPER(TRIM(Datos!T628&amp;""))&amp;"=",T$1007)),ISNUMBER(FIND(";"&amp;UPPER(TRIM(Datos!T628&amp;""))&amp;";",T$1007))),OR(UPPER(TRIM(Datos!T628&amp;""))="SÍ",UPPER(TRIM(Datos!T628&amp;""))="SI",UPPER(TRIM(Datos!T628&amp;""))="NO"),IF(ISNUMBER(Datos!T628),AND(OR(T$1005="",Datos!T628&gt;=T$1005),OR(T$1006="",Datos!T628&lt;=T$1006)),FALSE),TRUE))))</f>
        <v>0.0</v>
      </c>
      <c r="U628">
        <f>IF(Datos!U628="",0,IF(AND(U$1008&lt;&gt;"",Datos!U628=U$1008),0,IF(U$1004=0,0,1-CHOOSE(U$1004,IF(ISNUMBER(Datos!U628),AND(OR(U$1005="",Datos!U628&gt;=U$1005),OR(U$1006="",Datos!U628&lt;=U$1006)),FALSE),IF(ISNUMBER(Datos!U628),AND(Datos!U628=INT(Datos!U628),AND(OR(U$1005="",Datos!U628&gt;=U$1005),OR(U$1006="",Datos!U628&lt;=U$1006))),FALSE),OR(ISNUMBER(FIND(";"&amp;UPPER(TRIM(Datos!U628&amp;""))&amp;"=",U$1007)),ISNUMBER(FIND(";"&amp;UPPER(TRIM(Datos!U628&amp;""))&amp;";",U$1007))),OR(UPPER(TRIM(Datos!U628&amp;""))="SÍ",UPPER(TRIM(Datos!U628&amp;""))="SI",UPPER(TRIM(Datos!U628&amp;""))="NO"),IF(ISNUMBER(Datos!U628),AND(OR(U$1005="",Datos!U628&gt;=U$1005),OR(U$1006="",Datos!U628&lt;=U$1006)),FALSE),TRUE))))</f>
        <v>0.0</v>
      </c>
      <c r="V628">
        <f>IF(Datos!V628="",0,IF(AND(V$1008&lt;&gt;"",Datos!V628=V$1008),0,IF(V$1004=0,0,1-CHOOSE(V$1004,IF(ISNUMBER(Datos!V628),AND(OR(V$1005="",Datos!V628&gt;=V$1005),OR(V$1006="",Datos!V628&lt;=V$1006)),FALSE),IF(ISNUMBER(Datos!V628),AND(Datos!V628=INT(Datos!V628),AND(OR(V$1005="",Datos!V628&gt;=V$1005),OR(V$1006="",Datos!V628&lt;=V$1006))),FALSE),OR(ISNUMBER(FIND(";"&amp;UPPER(TRIM(Datos!V628&amp;""))&amp;"=",V$1007)),ISNUMBER(FIND(";"&amp;UPPER(TRIM(Datos!V628&amp;""))&amp;";",V$1007))),OR(UPPER(TRIM(Datos!V628&amp;""))="SÍ",UPPER(TRIM(Datos!V628&amp;""))="SI",UPPER(TRIM(Datos!V628&amp;""))="NO"),IF(ISNUMBER(Datos!V628),AND(OR(V$1005="",Datos!V628&gt;=V$1005),OR(V$1006="",Datos!V628&lt;=V$1006)),FALSE),TRUE))))</f>
        <v>0.0</v>
      </c>
      <c r="W628">
        <f>IF(Datos!W628="",0,IF(AND(W$1008&lt;&gt;"",Datos!W628=W$1008),0,IF(W$1004=0,0,1-CHOOSE(W$1004,IF(ISNUMBER(Datos!W628),AND(OR(W$1005="",Datos!W628&gt;=W$1005),OR(W$1006="",Datos!W628&lt;=W$1006)),FALSE),IF(ISNUMBER(Datos!W628),AND(Datos!W628=INT(Datos!W628),AND(OR(W$1005="",Datos!W628&gt;=W$1005),OR(W$1006="",Datos!W628&lt;=W$1006))),FALSE),OR(ISNUMBER(FIND(";"&amp;UPPER(TRIM(Datos!W628&amp;""))&amp;"=",W$1007)),ISNUMBER(FIND(";"&amp;UPPER(TRIM(Datos!W628&amp;""))&amp;";",W$1007))),OR(UPPER(TRIM(Datos!W628&amp;""))="SÍ",UPPER(TRIM(Datos!W628&amp;""))="SI",UPPER(TRIM(Datos!W628&amp;""))="NO"),IF(ISNUMBER(Datos!W628),AND(OR(W$1005="",Datos!W628&gt;=W$1005),OR(W$1006="",Datos!W628&lt;=W$1006)),FALSE),TRUE))))</f>
        <v>0.0</v>
      </c>
      <c r="X628">
        <f>IF(Datos!X628="",0,IF(AND(X$1008&lt;&gt;"",Datos!X628=X$1008),0,IF(X$1004=0,0,1-CHOOSE(X$1004,IF(ISNUMBER(Datos!X628),AND(OR(X$1005="",Datos!X628&gt;=X$1005),OR(X$1006="",Datos!X628&lt;=X$1006)),FALSE),IF(ISNUMBER(Datos!X628),AND(Datos!X628=INT(Datos!X628),AND(OR(X$1005="",Datos!X628&gt;=X$1005),OR(X$1006="",Datos!X628&lt;=X$1006))),FALSE),OR(ISNUMBER(FIND(";"&amp;UPPER(TRIM(Datos!X628&amp;""))&amp;"=",X$1007)),ISNUMBER(FIND(";"&amp;UPPER(TRIM(Datos!X628&amp;""))&amp;";",X$1007))),OR(UPPER(TRIM(Datos!X628&amp;""))="SÍ",UPPER(TRIM(Datos!X628&amp;""))="SI",UPPER(TRIM(Datos!X628&amp;""))="NO"),IF(ISNUMBER(Datos!X628),AND(OR(X$1005="",Datos!X628&gt;=X$1005),OR(X$1006="",Datos!X628&lt;=X$1006)),FALSE),TRUE))))</f>
        <v>0.0</v>
      </c>
      <c r="Y628">
        <f>IF(Datos!Y628="",0,IF(AND(Y$1008&lt;&gt;"",Datos!Y628=Y$1008),0,IF(Y$1004=0,0,1-CHOOSE(Y$1004,IF(ISNUMBER(Datos!Y628),AND(OR(Y$1005="",Datos!Y628&gt;=Y$1005),OR(Y$1006="",Datos!Y628&lt;=Y$1006)),FALSE),IF(ISNUMBER(Datos!Y628),AND(Datos!Y628=INT(Datos!Y628),AND(OR(Y$1005="",Datos!Y628&gt;=Y$1005),OR(Y$1006="",Datos!Y628&lt;=Y$1006))),FALSE),OR(ISNUMBER(FIND(";"&amp;UPPER(TRIM(Datos!Y628&amp;""))&amp;"=",Y$1007)),ISNUMBER(FIND(";"&amp;UPPER(TRIM(Datos!Y628&amp;""))&amp;";",Y$1007))),OR(UPPER(TRIM(Datos!Y628&amp;""))="SÍ",UPPER(TRIM(Datos!Y628&amp;""))="SI",UPPER(TRIM(Datos!Y628&amp;""))="NO"),IF(ISNUMBER(Datos!Y628),AND(OR(Y$1005="",Datos!Y628&gt;=Y$1005),OR(Y$1006="",Datos!Y628&lt;=Y$1006)),FALSE),TRUE))))</f>
        <v>0.0</v>
      </c>
      <c r="Z628">
        <f>IF(Datos!Z628="",0,IF(AND(Z$1008&lt;&gt;"",Datos!Z628=Z$1008),0,IF(Z$1004=0,0,1-CHOOSE(Z$1004,IF(ISNUMBER(Datos!Z628),AND(OR(Z$1005="",Datos!Z628&gt;=Z$1005),OR(Z$1006="",Datos!Z628&lt;=Z$1006)),FALSE),IF(ISNUMBER(Datos!Z628),AND(Datos!Z628=INT(Datos!Z628),AND(OR(Z$1005="",Datos!Z628&gt;=Z$1005),OR(Z$1006="",Datos!Z628&lt;=Z$1006))),FALSE),OR(ISNUMBER(FIND(";"&amp;UPPER(TRIM(Datos!Z628&amp;""))&amp;"=",Z$1007)),ISNUMBER(FIND(";"&amp;UPPER(TRIM(Datos!Z628&amp;""))&amp;";",Z$1007))),OR(UPPER(TRIM(Datos!Z628&amp;""))="SÍ",UPPER(TRIM(Datos!Z628&amp;""))="SI",UPPER(TRIM(Datos!Z628&amp;""))="NO"),IF(ISNUMBER(Datos!Z628),AND(OR(Z$1005="",Datos!Z628&gt;=Z$1005),OR(Z$1006="",Datos!Z628&lt;=Z$1006)),FALSE),TRUE))))</f>
        <v>0.0</v>
      </c>
      <c r="AA628">
        <f>IF(Datos!AA628="",0,IF(AND(AA$1008&lt;&gt;"",Datos!AA628=AA$1008),0,IF(AA$1004=0,0,1-CHOOSE(AA$1004,IF(ISNUMBER(Datos!AA628),AND(OR(AA$1005="",Datos!AA628&gt;=AA$1005),OR(AA$1006="",Datos!AA628&lt;=AA$1006)),FALSE),IF(ISNUMBER(Datos!AA628),AND(Datos!AA628=INT(Datos!AA628),AND(OR(AA$1005="",Datos!AA628&gt;=AA$1005),OR(AA$1006="",Datos!AA628&lt;=AA$1006))),FALSE),OR(ISNUMBER(FIND(";"&amp;UPPER(TRIM(Datos!AA628&amp;""))&amp;"=",AA$1007)),ISNUMBER(FIND(";"&amp;UPPER(TRIM(Datos!AA628&amp;""))&amp;";",AA$1007))),OR(UPPER(TRIM(Datos!AA628&amp;""))="SÍ",UPPER(TRIM(Datos!AA628&amp;""))="SI",UPPER(TRIM(Datos!AA628&amp;""))="NO"),IF(ISNUMBER(Datos!AA628),AND(OR(AA$1005="",Datos!AA628&gt;=AA$1005),OR(AA$1006="",Datos!AA628&lt;=AA$1006)),FALSE),TRUE))))</f>
        <v>0.0</v>
      </c>
      <c r="AB628">
        <f>IF(Datos!AB628="",0,IF(AND(AB$1008&lt;&gt;"",Datos!AB628=AB$1008),0,IF(AB$1004=0,0,1-CHOOSE(AB$1004,IF(ISNUMBER(Datos!AB628),AND(OR(AB$1005="",Datos!AB628&gt;=AB$1005),OR(AB$1006="",Datos!AB628&lt;=AB$1006)),FALSE),IF(ISNUMBER(Datos!AB628),AND(Datos!AB628=INT(Datos!AB628),AND(OR(AB$1005="",Datos!AB628&gt;=AB$1005),OR(AB$1006="",Datos!AB628&lt;=AB$1006))),FALSE),OR(ISNUMBER(FIND(";"&amp;UPPER(TRIM(Datos!AB628&amp;""))&amp;"=",AB$1007)),ISNUMBER(FIND(";"&amp;UPPER(TRIM(Datos!AB628&amp;""))&amp;";",AB$1007))),OR(UPPER(TRIM(Datos!AB628&amp;""))="SÍ",UPPER(TRIM(Datos!AB628&amp;""))="SI",UPPER(TRIM(Datos!AB628&amp;""))="NO"),IF(ISNUMBER(Datos!AB628),AND(OR(AB$1005="",Datos!AB628&gt;=AB$1005),OR(AB$1006="",Datos!AB628&lt;=AB$1006)),FALSE),TRUE))))</f>
        <v>0.0</v>
      </c>
      <c r="AC628">
        <f>IF(Datos!AC628="",0,IF(AND(AC$1008&lt;&gt;"",Datos!AC628=AC$1008),0,IF(AC$1004=0,0,1-CHOOSE(AC$1004,IF(ISNUMBER(Datos!AC628),AND(OR(AC$1005="",Datos!AC628&gt;=AC$1005),OR(AC$1006="",Datos!AC628&lt;=AC$1006)),FALSE),IF(ISNUMBER(Datos!AC628),AND(Datos!AC628=INT(Datos!AC628),AND(OR(AC$1005="",Datos!AC628&gt;=AC$1005),OR(AC$1006="",Datos!AC628&lt;=AC$1006))),FALSE),OR(ISNUMBER(FIND(";"&amp;UPPER(TRIM(Datos!AC628&amp;""))&amp;"=",AC$1007)),ISNUMBER(FIND(";"&amp;UPPER(TRIM(Datos!AC628&amp;""))&amp;";",AC$1007))),OR(UPPER(TRIM(Datos!AC628&amp;""))="SÍ",UPPER(TRIM(Datos!AC628&amp;""))="SI",UPPER(TRIM(Datos!AC628&amp;""))="NO"),IF(ISNUMBER(Datos!AC628),AND(OR(AC$1005="",Datos!AC628&gt;=AC$1005),OR(AC$1006="",Datos!AC628&lt;=AC$1006)),FALSE),TRUE))))</f>
        <v>0.0</v>
      </c>
      <c r="AD628">
        <f>IF(Datos!AD628="",0,IF(AND(AD$1008&lt;&gt;"",Datos!AD628=AD$1008),0,IF(AD$1004=0,0,1-CHOOSE(AD$1004,IF(ISNUMBER(Datos!AD628),AND(OR(AD$1005="",Datos!AD628&gt;=AD$1005),OR(AD$1006="",Datos!AD628&lt;=AD$1006)),FALSE),IF(ISNUMBER(Datos!AD628),AND(Datos!AD628=INT(Datos!AD628),AND(OR(AD$1005="",Datos!AD628&gt;=AD$1005),OR(AD$1006="",Datos!AD628&lt;=AD$1006))),FALSE),OR(ISNUMBER(FIND(";"&amp;UPPER(TRIM(Datos!AD628&amp;""))&amp;"=",AD$1007)),ISNUMBER(FIND(";"&amp;UPPER(TRIM(Datos!AD628&amp;""))&amp;";",AD$1007))),OR(UPPER(TRIM(Datos!AD628&amp;""))="SÍ",UPPER(TRIM(Datos!AD628&amp;""))="SI",UPPER(TRIM(Datos!AD628&amp;""))="NO"),IF(ISNUMBER(Datos!AD628),AND(OR(AD$1005="",Datos!AD628&gt;=AD$1005),OR(AD$1006="",Datos!AD628&lt;=AD$1006)),FALSE),TRUE))))</f>
        <v>0.0</v>
      </c>
      <c r="AE628">
        <f>IF(Datos!AE628="",0,IF(AND(AE$1008&lt;&gt;"",Datos!AE628=AE$1008),0,IF(AE$1004=0,0,1-CHOOSE(AE$1004,IF(ISNUMBER(Datos!AE628),AND(OR(AE$1005="",Datos!AE628&gt;=AE$1005),OR(AE$1006="",Datos!AE628&lt;=AE$1006)),FALSE),IF(ISNUMBER(Datos!AE628),AND(Datos!AE628=INT(Datos!AE628),AND(OR(AE$1005="",Datos!AE628&gt;=AE$1005),OR(AE$1006="",Datos!AE628&lt;=AE$1006))),FALSE),OR(ISNUMBER(FIND(";"&amp;UPPER(TRIM(Datos!AE628&amp;""))&amp;"=",AE$1007)),ISNUMBER(FIND(";"&amp;UPPER(TRIM(Datos!AE628&amp;""))&amp;";",AE$1007))),OR(UPPER(TRIM(Datos!AE628&amp;""))="SÍ",UPPER(TRIM(Datos!AE628&amp;""))="SI",UPPER(TRIM(Datos!AE628&amp;""))="NO"),IF(ISNUMBER(Datos!AE628),AND(OR(AE$1005="",Datos!AE628&gt;=AE$1005),OR(AE$1006="",Datos!AE628&lt;=AE$1006)),FALSE),TRUE))))</f>
        <v>0.0</v>
      </c>
    </row>
    <row r="629" spans="2:31">
      <c r="B629">
        <f>IF(Datos!B629="",0,IF(AND(B$1008&lt;&gt;"",Datos!B629=B$1008),0,IF(B$1004=0,0,1-CHOOSE(B$1004,IF(ISNUMBER(Datos!B629),AND(OR(B$1005="",Datos!B629&gt;=B$1005),OR(B$1006="",Datos!B629&lt;=B$1006)),FALSE),IF(ISNUMBER(Datos!B629),AND(Datos!B629=INT(Datos!B629),AND(OR(B$1005="",Datos!B629&gt;=B$1005),OR(B$1006="",Datos!B629&lt;=B$1006))),FALSE),OR(ISNUMBER(FIND(";"&amp;UPPER(TRIM(Datos!B629&amp;""))&amp;"=",B$1007)),ISNUMBER(FIND(";"&amp;UPPER(TRIM(Datos!B629&amp;""))&amp;";",B$1007))),OR(UPPER(TRIM(Datos!B629&amp;""))="SÍ",UPPER(TRIM(Datos!B629&amp;""))="SI",UPPER(TRIM(Datos!B629&amp;""))="NO"),IF(ISNUMBER(Datos!B629),AND(OR(B$1005="",Datos!B629&gt;=B$1005),OR(B$1006="",Datos!B629&lt;=B$1006)),FALSE),TRUE))))</f>
        <v>0.0</v>
      </c>
      <c r="C629">
        <f>IF(Datos!C629="",0,IF(AND(C$1008&lt;&gt;"",Datos!C629=C$1008),0,IF(C$1004=0,0,1-CHOOSE(C$1004,IF(ISNUMBER(Datos!C629),AND(OR(C$1005="",Datos!C629&gt;=C$1005),OR(C$1006="",Datos!C629&lt;=C$1006)),FALSE),IF(ISNUMBER(Datos!C629),AND(Datos!C629=INT(Datos!C629),AND(OR(C$1005="",Datos!C629&gt;=C$1005),OR(C$1006="",Datos!C629&lt;=C$1006))),FALSE),OR(ISNUMBER(FIND(";"&amp;UPPER(TRIM(Datos!C629&amp;""))&amp;"=",C$1007)),ISNUMBER(FIND(";"&amp;UPPER(TRIM(Datos!C629&amp;""))&amp;";",C$1007))),OR(UPPER(TRIM(Datos!C629&amp;""))="SÍ",UPPER(TRIM(Datos!C629&amp;""))="SI",UPPER(TRIM(Datos!C629&amp;""))="NO"),IF(ISNUMBER(Datos!C629),AND(OR(C$1005="",Datos!C629&gt;=C$1005),OR(C$1006="",Datos!C629&lt;=C$1006)),FALSE),TRUE))))</f>
        <v>0.0</v>
      </c>
      <c r="D629">
        <f>IF(Datos!D629="",0,IF(AND(D$1008&lt;&gt;"",Datos!D629=D$1008),0,IF(D$1004=0,0,1-CHOOSE(D$1004,IF(ISNUMBER(Datos!D629),AND(OR(D$1005="",Datos!D629&gt;=D$1005),OR(D$1006="",Datos!D629&lt;=D$1006)),FALSE),IF(ISNUMBER(Datos!D629),AND(Datos!D629=INT(Datos!D629),AND(OR(D$1005="",Datos!D629&gt;=D$1005),OR(D$1006="",Datos!D629&lt;=D$1006))),FALSE),OR(ISNUMBER(FIND(";"&amp;UPPER(TRIM(Datos!D629&amp;""))&amp;"=",D$1007)),ISNUMBER(FIND(";"&amp;UPPER(TRIM(Datos!D629&amp;""))&amp;";",D$1007))),OR(UPPER(TRIM(Datos!D629&amp;""))="SÍ",UPPER(TRIM(Datos!D629&amp;""))="SI",UPPER(TRIM(Datos!D629&amp;""))="NO"),IF(ISNUMBER(Datos!D629),AND(OR(D$1005="",Datos!D629&gt;=D$1005),OR(D$1006="",Datos!D629&lt;=D$1006)),FALSE),TRUE))))</f>
        <v>0.0</v>
      </c>
      <c r="E629">
        <f>IF(Datos!E629="",0,IF(AND(E$1008&lt;&gt;"",Datos!E629=E$1008),0,IF(E$1004=0,0,1-CHOOSE(E$1004,IF(ISNUMBER(Datos!E629),AND(OR(E$1005="",Datos!E629&gt;=E$1005),OR(E$1006="",Datos!E629&lt;=E$1006)),FALSE),IF(ISNUMBER(Datos!E629),AND(Datos!E629=INT(Datos!E629),AND(OR(E$1005="",Datos!E629&gt;=E$1005),OR(E$1006="",Datos!E629&lt;=E$1006))),FALSE),OR(ISNUMBER(FIND(";"&amp;UPPER(TRIM(Datos!E629&amp;""))&amp;"=",E$1007)),ISNUMBER(FIND(";"&amp;UPPER(TRIM(Datos!E629&amp;""))&amp;";",E$1007))),OR(UPPER(TRIM(Datos!E629&amp;""))="SÍ",UPPER(TRIM(Datos!E629&amp;""))="SI",UPPER(TRIM(Datos!E629&amp;""))="NO"),IF(ISNUMBER(Datos!E629),AND(OR(E$1005="",Datos!E629&gt;=E$1005),OR(E$1006="",Datos!E629&lt;=E$1006)),FALSE),TRUE))))</f>
        <v>0.0</v>
      </c>
      <c r="F629">
        <f>IF(Datos!F629="",0,IF(AND(F$1008&lt;&gt;"",Datos!F629=F$1008),0,IF(F$1004=0,0,1-CHOOSE(F$1004,IF(ISNUMBER(Datos!F629),AND(OR(F$1005="",Datos!F629&gt;=F$1005),OR(F$1006="",Datos!F629&lt;=F$1006)),FALSE),IF(ISNUMBER(Datos!F629),AND(Datos!F629=INT(Datos!F629),AND(OR(F$1005="",Datos!F629&gt;=F$1005),OR(F$1006="",Datos!F629&lt;=F$1006))),FALSE),OR(ISNUMBER(FIND(";"&amp;UPPER(TRIM(Datos!F629&amp;""))&amp;"=",F$1007)),ISNUMBER(FIND(";"&amp;UPPER(TRIM(Datos!F629&amp;""))&amp;";",F$1007))),OR(UPPER(TRIM(Datos!F629&amp;""))="SÍ",UPPER(TRIM(Datos!F629&amp;""))="SI",UPPER(TRIM(Datos!F629&amp;""))="NO"),IF(ISNUMBER(Datos!F629),AND(OR(F$1005="",Datos!F629&gt;=F$1005),OR(F$1006="",Datos!F629&lt;=F$1006)),FALSE),TRUE))))</f>
        <v>0.0</v>
      </c>
      <c r="G629">
        <f>IF(Datos!G629="",0,IF(AND(G$1008&lt;&gt;"",Datos!G629=G$1008),0,IF(G$1004=0,0,1-CHOOSE(G$1004,IF(ISNUMBER(Datos!G629),AND(OR(G$1005="",Datos!G629&gt;=G$1005),OR(G$1006="",Datos!G629&lt;=G$1006)),FALSE),IF(ISNUMBER(Datos!G629),AND(Datos!G629=INT(Datos!G629),AND(OR(G$1005="",Datos!G629&gt;=G$1005),OR(G$1006="",Datos!G629&lt;=G$1006))),FALSE),OR(ISNUMBER(FIND(";"&amp;UPPER(TRIM(Datos!G629&amp;""))&amp;"=",G$1007)),ISNUMBER(FIND(";"&amp;UPPER(TRIM(Datos!G629&amp;""))&amp;";",G$1007))),OR(UPPER(TRIM(Datos!G629&amp;""))="SÍ",UPPER(TRIM(Datos!G629&amp;""))="SI",UPPER(TRIM(Datos!G629&amp;""))="NO"),IF(ISNUMBER(Datos!G629),AND(OR(G$1005="",Datos!G629&gt;=G$1005),OR(G$1006="",Datos!G629&lt;=G$1006)),FALSE),TRUE))))</f>
        <v>0.0</v>
      </c>
      <c r="H629">
        <f>IF(Datos!H629="",0,IF(AND(H$1008&lt;&gt;"",Datos!H629=H$1008),0,IF(H$1004=0,0,1-CHOOSE(H$1004,IF(ISNUMBER(Datos!H629),AND(OR(H$1005="",Datos!H629&gt;=H$1005),OR(H$1006="",Datos!H629&lt;=H$1006)),FALSE),IF(ISNUMBER(Datos!H629),AND(Datos!H629=INT(Datos!H629),AND(OR(H$1005="",Datos!H629&gt;=H$1005),OR(H$1006="",Datos!H629&lt;=H$1006))),FALSE),OR(ISNUMBER(FIND(";"&amp;UPPER(TRIM(Datos!H629&amp;""))&amp;"=",H$1007)),ISNUMBER(FIND(";"&amp;UPPER(TRIM(Datos!H629&amp;""))&amp;";",H$1007))),OR(UPPER(TRIM(Datos!H629&amp;""))="SÍ",UPPER(TRIM(Datos!H629&amp;""))="SI",UPPER(TRIM(Datos!H629&amp;""))="NO"),IF(ISNUMBER(Datos!H629),AND(OR(H$1005="",Datos!H629&gt;=H$1005),OR(H$1006="",Datos!H629&lt;=H$1006)),FALSE),TRUE))))</f>
        <v>0.0</v>
      </c>
      <c r="I629">
        <f>IF(Datos!I629="",0,IF(AND(I$1008&lt;&gt;"",Datos!I629=I$1008),0,IF(I$1004=0,0,1-CHOOSE(I$1004,IF(ISNUMBER(Datos!I629),AND(OR(I$1005="",Datos!I629&gt;=I$1005),OR(I$1006="",Datos!I629&lt;=I$1006)),FALSE),IF(ISNUMBER(Datos!I629),AND(Datos!I629=INT(Datos!I629),AND(OR(I$1005="",Datos!I629&gt;=I$1005),OR(I$1006="",Datos!I629&lt;=I$1006))),FALSE),OR(ISNUMBER(FIND(";"&amp;UPPER(TRIM(Datos!I629&amp;""))&amp;"=",I$1007)),ISNUMBER(FIND(";"&amp;UPPER(TRIM(Datos!I629&amp;""))&amp;";",I$1007))),OR(UPPER(TRIM(Datos!I629&amp;""))="SÍ",UPPER(TRIM(Datos!I629&amp;""))="SI",UPPER(TRIM(Datos!I629&amp;""))="NO"),IF(ISNUMBER(Datos!I629),AND(OR(I$1005="",Datos!I629&gt;=I$1005),OR(I$1006="",Datos!I629&lt;=I$1006)),FALSE),TRUE))))</f>
        <v>0.0</v>
      </c>
      <c r="J629">
        <f>IF(Datos!J629="",0,IF(AND(J$1008&lt;&gt;"",Datos!J629=J$1008),0,IF(J$1004=0,0,1-CHOOSE(J$1004,IF(ISNUMBER(Datos!J629),AND(OR(J$1005="",Datos!J629&gt;=J$1005),OR(J$1006="",Datos!J629&lt;=J$1006)),FALSE),IF(ISNUMBER(Datos!J629),AND(Datos!J629=INT(Datos!J629),AND(OR(J$1005="",Datos!J629&gt;=J$1005),OR(J$1006="",Datos!J629&lt;=J$1006))),FALSE),OR(ISNUMBER(FIND(";"&amp;UPPER(TRIM(Datos!J629&amp;""))&amp;"=",J$1007)),ISNUMBER(FIND(";"&amp;UPPER(TRIM(Datos!J629&amp;""))&amp;";",J$1007))),OR(UPPER(TRIM(Datos!J629&amp;""))="SÍ",UPPER(TRIM(Datos!J629&amp;""))="SI",UPPER(TRIM(Datos!J629&amp;""))="NO"),IF(ISNUMBER(Datos!J629),AND(OR(J$1005="",Datos!J629&gt;=J$1005),OR(J$1006="",Datos!J629&lt;=J$1006)),FALSE),TRUE))))</f>
        <v>0.0</v>
      </c>
      <c r="K629">
        <f>IF(Datos!K629="",0,IF(AND(K$1008&lt;&gt;"",Datos!K629=K$1008),0,IF(K$1004=0,0,1-CHOOSE(K$1004,IF(ISNUMBER(Datos!K629),AND(OR(K$1005="",Datos!K629&gt;=K$1005),OR(K$1006="",Datos!K629&lt;=K$1006)),FALSE),IF(ISNUMBER(Datos!K629),AND(Datos!K629=INT(Datos!K629),AND(OR(K$1005="",Datos!K629&gt;=K$1005),OR(K$1006="",Datos!K629&lt;=K$1006))),FALSE),OR(ISNUMBER(FIND(";"&amp;UPPER(TRIM(Datos!K629&amp;""))&amp;"=",K$1007)),ISNUMBER(FIND(";"&amp;UPPER(TRIM(Datos!K629&amp;""))&amp;";",K$1007))),OR(UPPER(TRIM(Datos!K629&amp;""))="SÍ",UPPER(TRIM(Datos!K629&amp;""))="SI",UPPER(TRIM(Datos!K629&amp;""))="NO"),IF(ISNUMBER(Datos!K629),AND(OR(K$1005="",Datos!K629&gt;=K$1005),OR(K$1006="",Datos!K629&lt;=K$1006)),FALSE),TRUE))))</f>
        <v>0.0</v>
      </c>
      <c r="L629">
        <f>IF(Datos!L629="",0,IF(AND(L$1008&lt;&gt;"",Datos!L629=L$1008),0,IF(L$1004=0,0,1-CHOOSE(L$1004,IF(ISNUMBER(Datos!L629),AND(OR(L$1005="",Datos!L629&gt;=L$1005),OR(L$1006="",Datos!L629&lt;=L$1006)),FALSE),IF(ISNUMBER(Datos!L629),AND(Datos!L629=INT(Datos!L629),AND(OR(L$1005="",Datos!L629&gt;=L$1005),OR(L$1006="",Datos!L629&lt;=L$1006))),FALSE),OR(ISNUMBER(FIND(";"&amp;UPPER(TRIM(Datos!L629&amp;""))&amp;"=",L$1007)),ISNUMBER(FIND(";"&amp;UPPER(TRIM(Datos!L629&amp;""))&amp;";",L$1007))),OR(UPPER(TRIM(Datos!L629&amp;""))="SÍ",UPPER(TRIM(Datos!L629&amp;""))="SI",UPPER(TRIM(Datos!L629&amp;""))="NO"),IF(ISNUMBER(Datos!L629),AND(OR(L$1005="",Datos!L629&gt;=L$1005),OR(L$1006="",Datos!L629&lt;=L$1006)),FALSE),TRUE))))</f>
        <v>0.0</v>
      </c>
      <c r="M629">
        <f>IF(Datos!M629="",0,IF(AND(M$1008&lt;&gt;"",Datos!M629=M$1008),0,IF(M$1004=0,0,1-CHOOSE(M$1004,IF(ISNUMBER(Datos!M629),AND(OR(M$1005="",Datos!M629&gt;=M$1005),OR(M$1006="",Datos!M629&lt;=M$1006)),FALSE),IF(ISNUMBER(Datos!M629),AND(Datos!M629=INT(Datos!M629),AND(OR(M$1005="",Datos!M629&gt;=M$1005),OR(M$1006="",Datos!M629&lt;=M$1006))),FALSE),OR(ISNUMBER(FIND(";"&amp;UPPER(TRIM(Datos!M629&amp;""))&amp;"=",M$1007)),ISNUMBER(FIND(";"&amp;UPPER(TRIM(Datos!M629&amp;""))&amp;";",M$1007))),OR(UPPER(TRIM(Datos!M629&amp;""))="SÍ",UPPER(TRIM(Datos!M629&amp;""))="SI",UPPER(TRIM(Datos!M629&amp;""))="NO"),IF(ISNUMBER(Datos!M629),AND(OR(M$1005="",Datos!M629&gt;=M$1005),OR(M$1006="",Datos!M629&lt;=M$1006)),FALSE),TRUE))))</f>
        <v>0.0</v>
      </c>
      <c r="N629">
        <f>IF(Datos!N629="",0,IF(AND(N$1008&lt;&gt;"",Datos!N629=N$1008),0,IF(N$1004=0,0,1-CHOOSE(N$1004,IF(ISNUMBER(Datos!N629),AND(OR(N$1005="",Datos!N629&gt;=N$1005),OR(N$1006="",Datos!N629&lt;=N$1006)),FALSE),IF(ISNUMBER(Datos!N629),AND(Datos!N629=INT(Datos!N629),AND(OR(N$1005="",Datos!N629&gt;=N$1005),OR(N$1006="",Datos!N629&lt;=N$1006))),FALSE),OR(ISNUMBER(FIND(";"&amp;UPPER(TRIM(Datos!N629&amp;""))&amp;"=",N$1007)),ISNUMBER(FIND(";"&amp;UPPER(TRIM(Datos!N629&amp;""))&amp;";",N$1007))),OR(UPPER(TRIM(Datos!N629&amp;""))="SÍ",UPPER(TRIM(Datos!N629&amp;""))="SI",UPPER(TRIM(Datos!N629&amp;""))="NO"),IF(ISNUMBER(Datos!N629),AND(OR(N$1005="",Datos!N629&gt;=N$1005),OR(N$1006="",Datos!N629&lt;=N$1006)),FALSE),TRUE))))</f>
        <v>0.0</v>
      </c>
      <c r="O629">
        <f>IF(Datos!O629="",0,IF(AND(O$1008&lt;&gt;"",Datos!O629=O$1008),0,IF(O$1004=0,0,1-CHOOSE(O$1004,IF(ISNUMBER(Datos!O629),AND(OR(O$1005="",Datos!O629&gt;=O$1005),OR(O$1006="",Datos!O629&lt;=O$1006)),FALSE),IF(ISNUMBER(Datos!O629),AND(Datos!O629=INT(Datos!O629),AND(OR(O$1005="",Datos!O629&gt;=O$1005),OR(O$1006="",Datos!O629&lt;=O$1006))),FALSE),OR(ISNUMBER(FIND(";"&amp;UPPER(TRIM(Datos!O629&amp;""))&amp;"=",O$1007)),ISNUMBER(FIND(";"&amp;UPPER(TRIM(Datos!O629&amp;""))&amp;";",O$1007))),OR(UPPER(TRIM(Datos!O629&amp;""))="SÍ",UPPER(TRIM(Datos!O629&amp;""))="SI",UPPER(TRIM(Datos!O629&amp;""))="NO"),IF(ISNUMBER(Datos!O629),AND(OR(O$1005="",Datos!O629&gt;=O$1005),OR(O$1006="",Datos!O629&lt;=O$1006)),FALSE),TRUE))))</f>
        <v>0.0</v>
      </c>
      <c r="P629">
        <f>IF(Datos!P629="",0,IF(AND(P$1008&lt;&gt;"",Datos!P629=P$1008),0,IF(P$1004=0,0,1-CHOOSE(P$1004,IF(ISNUMBER(Datos!P629),AND(OR(P$1005="",Datos!P629&gt;=P$1005),OR(P$1006="",Datos!P629&lt;=P$1006)),FALSE),IF(ISNUMBER(Datos!P629),AND(Datos!P629=INT(Datos!P629),AND(OR(P$1005="",Datos!P629&gt;=P$1005),OR(P$1006="",Datos!P629&lt;=P$1006))),FALSE),OR(ISNUMBER(FIND(";"&amp;UPPER(TRIM(Datos!P629&amp;""))&amp;"=",P$1007)),ISNUMBER(FIND(";"&amp;UPPER(TRIM(Datos!P629&amp;""))&amp;";",P$1007))),OR(UPPER(TRIM(Datos!P629&amp;""))="SÍ",UPPER(TRIM(Datos!P629&amp;""))="SI",UPPER(TRIM(Datos!P629&amp;""))="NO"),IF(ISNUMBER(Datos!P629),AND(OR(P$1005="",Datos!P629&gt;=P$1005),OR(P$1006="",Datos!P629&lt;=P$1006)),FALSE),TRUE))))</f>
        <v>0.0</v>
      </c>
      <c r="Q629">
        <f>IF(Datos!Q629="",0,IF(AND(Q$1008&lt;&gt;"",Datos!Q629=Q$1008),0,IF(Q$1004=0,0,1-CHOOSE(Q$1004,IF(ISNUMBER(Datos!Q629),AND(OR(Q$1005="",Datos!Q629&gt;=Q$1005),OR(Q$1006="",Datos!Q629&lt;=Q$1006)),FALSE),IF(ISNUMBER(Datos!Q629),AND(Datos!Q629=INT(Datos!Q629),AND(OR(Q$1005="",Datos!Q629&gt;=Q$1005),OR(Q$1006="",Datos!Q629&lt;=Q$1006))),FALSE),OR(ISNUMBER(FIND(";"&amp;UPPER(TRIM(Datos!Q629&amp;""))&amp;"=",Q$1007)),ISNUMBER(FIND(";"&amp;UPPER(TRIM(Datos!Q629&amp;""))&amp;";",Q$1007))),OR(UPPER(TRIM(Datos!Q629&amp;""))="SÍ",UPPER(TRIM(Datos!Q629&amp;""))="SI",UPPER(TRIM(Datos!Q629&amp;""))="NO"),IF(ISNUMBER(Datos!Q629),AND(OR(Q$1005="",Datos!Q629&gt;=Q$1005),OR(Q$1006="",Datos!Q629&lt;=Q$1006)),FALSE),TRUE))))</f>
        <v>0.0</v>
      </c>
      <c r="R629">
        <f>IF(Datos!R629="",0,IF(AND(R$1008&lt;&gt;"",Datos!R629=R$1008),0,IF(R$1004=0,0,1-CHOOSE(R$1004,IF(ISNUMBER(Datos!R629),AND(OR(R$1005="",Datos!R629&gt;=R$1005),OR(R$1006="",Datos!R629&lt;=R$1006)),FALSE),IF(ISNUMBER(Datos!R629),AND(Datos!R629=INT(Datos!R629),AND(OR(R$1005="",Datos!R629&gt;=R$1005),OR(R$1006="",Datos!R629&lt;=R$1006))),FALSE),OR(ISNUMBER(FIND(";"&amp;UPPER(TRIM(Datos!R629&amp;""))&amp;"=",R$1007)),ISNUMBER(FIND(";"&amp;UPPER(TRIM(Datos!R629&amp;""))&amp;";",R$1007))),OR(UPPER(TRIM(Datos!R629&amp;""))="SÍ",UPPER(TRIM(Datos!R629&amp;""))="SI",UPPER(TRIM(Datos!R629&amp;""))="NO"),IF(ISNUMBER(Datos!R629),AND(OR(R$1005="",Datos!R629&gt;=R$1005),OR(R$1006="",Datos!R629&lt;=R$1006)),FALSE),TRUE))))</f>
        <v>0.0</v>
      </c>
      <c r="S629">
        <f>IF(Datos!S629="",0,IF(AND(S$1008&lt;&gt;"",Datos!S629=S$1008),0,IF(S$1004=0,0,1-CHOOSE(S$1004,IF(ISNUMBER(Datos!S629),AND(OR(S$1005="",Datos!S629&gt;=S$1005),OR(S$1006="",Datos!S629&lt;=S$1006)),FALSE),IF(ISNUMBER(Datos!S629),AND(Datos!S629=INT(Datos!S629),AND(OR(S$1005="",Datos!S629&gt;=S$1005),OR(S$1006="",Datos!S629&lt;=S$1006))),FALSE),OR(ISNUMBER(FIND(";"&amp;UPPER(TRIM(Datos!S629&amp;""))&amp;"=",S$1007)),ISNUMBER(FIND(";"&amp;UPPER(TRIM(Datos!S629&amp;""))&amp;";",S$1007))),OR(UPPER(TRIM(Datos!S629&amp;""))="SÍ",UPPER(TRIM(Datos!S629&amp;""))="SI",UPPER(TRIM(Datos!S629&amp;""))="NO"),IF(ISNUMBER(Datos!S629),AND(OR(S$1005="",Datos!S629&gt;=S$1005),OR(S$1006="",Datos!S629&lt;=S$1006)),FALSE),TRUE))))</f>
        <v>0.0</v>
      </c>
      <c r="T629">
        <f>IF(Datos!T629="",0,IF(AND(T$1008&lt;&gt;"",Datos!T629=T$1008),0,IF(T$1004=0,0,1-CHOOSE(T$1004,IF(ISNUMBER(Datos!T629),AND(OR(T$1005="",Datos!T629&gt;=T$1005),OR(T$1006="",Datos!T629&lt;=T$1006)),FALSE),IF(ISNUMBER(Datos!T629),AND(Datos!T629=INT(Datos!T629),AND(OR(T$1005="",Datos!T629&gt;=T$1005),OR(T$1006="",Datos!T629&lt;=T$1006))),FALSE),OR(ISNUMBER(FIND(";"&amp;UPPER(TRIM(Datos!T629&amp;""))&amp;"=",T$1007)),ISNUMBER(FIND(";"&amp;UPPER(TRIM(Datos!T629&amp;""))&amp;";",T$1007))),OR(UPPER(TRIM(Datos!T629&amp;""))="SÍ",UPPER(TRIM(Datos!T629&amp;""))="SI",UPPER(TRIM(Datos!T629&amp;""))="NO"),IF(ISNUMBER(Datos!T629),AND(OR(T$1005="",Datos!T629&gt;=T$1005),OR(T$1006="",Datos!T629&lt;=T$1006)),FALSE),TRUE))))</f>
        <v>0.0</v>
      </c>
      <c r="U629">
        <f>IF(Datos!U629="",0,IF(AND(U$1008&lt;&gt;"",Datos!U629=U$1008),0,IF(U$1004=0,0,1-CHOOSE(U$1004,IF(ISNUMBER(Datos!U629),AND(OR(U$1005="",Datos!U629&gt;=U$1005),OR(U$1006="",Datos!U629&lt;=U$1006)),FALSE),IF(ISNUMBER(Datos!U629),AND(Datos!U629=INT(Datos!U629),AND(OR(U$1005="",Datos!U629&gt;=U$1005),OR(U$1006="",Datos!U629&lt;=U$1006))),FALSE),OR(ISNUMBER(FIND(";"&amp;UPPER(TRIM(Datos!U629&amp;""))&amp;"=",U$1007)),ISNUMBER(FIND(";"&amp;UPPER(TRIM(Datos!U629&amp;""))&amp;";",U$1007))),OR(UPPER(TRIM(Datos!U629&amp;""))="SÍ",UPPER(TRIM(Datos!U629&amp;""))="SI",UPPER(TRIM(Datos!U629&amp;""))="NO"),IF(ISNUMBER(Datos!U629),AND(OR(U$1005="",Datos!U629&gt;=U$1005),OR(U$1006="",Datos!U629&lt;=U$1006)),FALSE),TRUE))))</f>
        <v>0.0</v>
      </c>
      <c r="V629">
        <f>IF(Datos!V629="",0,IF(AND(V$1008&lt;&gt;"",Datos!V629=V$1008),0,IF(V$1004=0,0,1-CHOOSE(V$1004,IF(ISNUMBER(Datos!V629),AND(OR(V$1005="",Datos!V629&gt;=V$1005),OR(V$1006="",Datos!V629&lt;=V$1006)),FALSE),IF(ISNUMBER(Datos!V629),AND(Datos!V629=INT(Datos!V629),AND(OR(V$1005="",Datos!V629&gt;=V$1005),OR(V$1006="",Datos!V629&lt;=V$1006))),FALSE),OR(ISNUMBER(FIND(";"&amp;UPPER(TRIM(Datos!V629&amp;""))&amp;"=",V$1007)),ISNUMBER(FIND(";"&amp;UPPER(TRIM(Datos!V629&amp;""))&amp;";",V$1007))),OR(UPPER(TRIM(Datos!V629&amp;""))="SÍ",UPPER(TRIM(Datos!V629&amp;""))="SI",UPPER(TRIM(Datos!V629&amp;""))="NO"),IF(ISNUMBER(Datos!V629),AND(OR(V$1005="",Datos!V629&gt;=V$1005),OR(V$1006="",Datos!V629&lt;=V$1006)),FALSE),TRUE))))</f>
        <v>0.0</v>
      </c>
      <c r="W629">
        <f>IF(Datos!W629="",0,IF(AND(W$1008&lt;&gt;"",Datos!W629=W$1008),0,IF(W$1004=0,0,1-CHOOSE(W$1004,IF(ISNUMBER(Datos!W629),AND(OR(W$1005="",Datos!W629&gt;=W$1005),OR(W$1006="",Datos!W629&lt;=W$1006)),FALSE),IF(ISNUMBER(Datos!W629),AND(Datos!W629=INT(Datos!W629),AND(OR(W$1005="",Datos!W629&gt;=W$1005),OR(W$1006="",Datos!W629&lt;=W$1006))),FALSE),OR(ISNUMBER(FIND(";"&amp;UPPER(TRIM(Datos!W629&amp;""))&amp;"=",W$1007)),ISNUMBER(FIND(";"&amp;UPPER(TRIM(Datos!W629&amp;""))&amp;";",W$1007))),OR(UPPER(TRIM(Datos!W629&amp;""))="SÍ",UPPER(TRIM(Datos!W629&amp;""))="SI",UPPER(TRIM(Datos!W629&amp;""))="NO"),IF(ISNUMBER(Datos!W629),AND(OR(W$1005="",Datos!W629&gt;=W$1005),OR(W$1006="",Datos!W629&lt;=W$1006)),FALSE),TRUE))))</f>
        <v>0.0</v>
      </c>
      <c r="X629">
        <f>IF(Datos!X629="",0,IF(AND(X$1008&lt;&gt;"",Datos!X629=X$1008),0,IF(X$1004=0,0,1-CHOOSE(X$1004,IF(ISNUMBER(Datos!X629),AND(OR(X$1005="",Datos!X629&gt;=X$1005),OR(X$1006="",Datos!X629&lt;=X$1006)),FALSE),IF(ISNUMBER(Datos!X629),AND(Datos!X629=INT(Datos!X629),AND(OR(X$1005="",Datos!X629&gt;=X$1005),OR(X$1006="",Datos!X629&lt;=X$1006))),FALSE),OR(ISNUMBER(FIND(";"&amp;UPPER(TRIM(Datos!X629&amp;""))&amp;"=",X$1007)),ISNUMBER(FIND(";"&amp;UPPER(TRIM(Datos!X629&amp;""))&amp;";",X$1007))),OR(UPPER(TRIM(Datos!X629&amp;""))="SÍ",UPPER(TRIM(Datos!X629&amp;""))="SI",UPPER(TRIM(Datos!X629&amp;""))="NO"),IF(ISNUMBER(Datos!X629),AND(OR(X$1005="",Datos!X629&gt;=X$1005),OR(X$1006="",Datos!X629&lt;=X$1006)),FALSE),TRUE))))</f>
        <v>0.0</v>
      </c>
      <c r="Y629">
        <f>IF(Datos!Y629="",0,IF(AND(Y$1008&lt;&gt;"",Datos!Y629=Y$1008),0,IF(Y$1004=0,0,1-CHOOSE(Y$1004,IF(ISNUMBER(Datos!Y629),AND(OR(Y$1005="",Datos!Y629&gt;=Y$1005),OR(Y$1006="",Datos!Y629&lt;=Y$1006)),FALSE),IF(ISNUMBER(Datos!Y629),AND(Datos!Y629=INT(Datos!Y629),AND(OR(Y$1005="",Datos!Y629&gt;=Y$1005),OR(Y$1006="",Datos!Y629&lt;=Y$1006))),FALSE),OR(ISNUMBER(FIND(";"&amp;UPPER(TRIM(Datos!Y629&amp;""))&amp;"=",Y$1007)),ISNUMBER(FIND(";"&amp;UPPER(TRIM(Datos!Y629&amp;""))&amp;";",Y$1007))),OR(UPPER(TRIM(Datos!Y629&amp;""))="SÍ",UPPER(TRIM(Datos!Y629&amp;""))="SI",UPPER(TRIM(Datos!Y629&amp;""))="NO"),IF(ISNUMBER(Datos!Y629),AND(OR(Y$1005="",Datos!Y629&gt;=Y$1005),OR(Y$1006="",Datos!Y629&lt;=Y$1006)),FALSE),TRUE))))</f>
        <v>0.0</v>
      </c>
      <c r="Z629">
        <f>IF(Datos!Z629="",0,IF(AND(Z$1008&lt;&gt;"",Datos!Z629=Z$1008),0,IF(Z$1004=0,0,1-CHOOSE(Z$1004,IF(ISNUMBER(Datos!Z629),AND(OR(Z$1005="",Datos!Z629&gt;=Z$1005),OR(Z$1006="",Datos!Z629&lt;=Z$1006)),FALSE),IF(ISNUMBER(Datos!Z629),AND(Datos!Z629=INT(Datos!Z629),AND(OR(Z$1005="",Datos!Z629&gt;=Z$1005),OR(Z$1006="",Datos!Z629&lt;=Z$1006))),FALSE),OR(ISNUMBER(FIND(";"&amp;UPPER(TRIM(Datos!Z629&amp;""))&amp;"=",Z$1007)),ISNUMBER(FIND(";"&amp;UPPER(TRIM(Datos!Z629&amp;""))&amp;";",Z$1007))),OR(UPPER(TRIM(Datos!Z629&amp;""))="SÍ",UPPER(TRIM(Datos!Z629&amp;""))="SI",UPPER(TRIM(Datos!Z629&amp;""))="NO"),IF(ISNUMBER(Datos!Z629),AND(OR(Z$1005="",Datos!Z629&gt;=Z$1005),OR(Z$1006="",Datos!Z629&lt;=Z$1006)),FALSE),TRUE))))</f>
        <v>0.0</v>
      </c>
      <c r="AA629">
        <f>IF(Datos!AA629="",0,IF(AND(AA$1008&lt;&gt;"",Datos!AA629=AA$1008),0,IF(AA$1004=0,0,1-CHOOSE(AA$1004,IF(ISNUMBER(Datos!AA629),AND(OR(AA$1005="",Datos!AA629&gt;=AA$1005),OR(AA$1006="",Datos!AA629&lt;=AA$1006)),FALSE),IF(ISNUMBER(Datos!AA629),AND(Datos!AA629=INT(Datos!AA629),AND(OR(AA$1005="",Datos!AA629&gt;=AA$1005),OR(AA$1006="",Datos!AA629&lt;=AA$1006))),FALSE),OR(ISNUMBER(FIND(";"&amp;UPPER(TRIM(Datos!AA629&amp;""))&amp;"=",AA$1007)),ISNUMBER(FIND(";"&amp;UPPER(TRIM(Datos!AA629&amp;""))&amp;";",AA$1007))),OR(UPPER(TRIM(Datos!AA629&amp;""))="SÍ",UPPER(TRIM(Datos!AA629&amp;""))="SI",UPPER(TRIM(Datos!AA629&amp;""))="NO"),IF(ISNUMBER(Datos!AA629),AND(OR(AA$1005="",Datos!AA629&gt;=AA$1005),OR(AA$1006="",Datos!AA629&lt;=AA$1006)),FALSE),TRUE))))</f>
        <v>0.0</v>
      </c>
      <c r="AB629">
        <f>IF(Datos!AB629="",0,IF(AND(AB$1008&lt;&gt;"",Datos!AB629=AB$1008),0,IF(AB$1004=0,0,1-CHOOSE(AB$1004,IF(ISNUMBER(Datos!AB629),AND(OR(AB$1005="",Datos!AB629&gt;=AB$1005),OR(AB$1006="",Datos!AB629&lt;=AB$1006)),FALSE),IF(ISNUMBER(Datos!AB629),AND(Datos!AB629=INT(Datos!AB629),AND(OR(AB$1005="",Datos!AB629&gt;=AB$1005),OR(AB$1006="",Datos!AB629&lt;=AB$1006))),FALSE),OR(ISNUMBER(FIND(";"&amp;UPPER(TRIM(Datos!AB629&amp;""))&amp;"=",AB$1007)),ISNUMBER(FIND(";"&amp;UPPER(TRIM(Datos!AB629&amp;""))&amp;";",AB$1007))),OR(UPPER(TRIM(Datos!AB629&amp;""))="SÍ",UPPER(TRIM(Datos!AB629&amp;""))="SI",UPPER(TRIM(Datos!AB629&amp;""))="NO"),IF(ISNUMBER(Datos!AB629),AND(OR(AB$1005="",Datos!AB629&gt;=AB$1005),OR(AB$1006="",Datos!AB629&lt;=AB$1006)),FALSE),TRUE))))</f>
        <v>0.0</v>
      </c>
      <c r="AC629">
        <f>IF(Datos!AC629="",0,IF(AND(AC$1008&lt;&gt;"",Datos!AC629=AC$1008),0,IF(AC$1004=0,0,1-CHOOSE(AC$1004,IF(ISNUMBER(Datos!AC629),AND(OR(AC$1005="",Datos!AC629&gt;=AC$1005),OR(AC$1006="",Datos!AC629&lt;=AC$1006)),FALSE),IF(ISNUMBER(Datos!AC629),AND(Datos!AC629=INT(Datos!AC629),AND(OR(AC$1005="",Datos!AC629&gt;=AC$1005),OR(AC$1006="",Datos!AC629&lt;=AC$1006))),FALSE),OR(ISNUMBER(FIND(";"&amp;UPPER(TRIM(Datos!AC629&amp;""))&amp;"=",AC$1007)),ISNUMBER(FIND(";"&amp;UPPER(TRIM(Datos!AC629&amp;""))&amp;";",AC$1007))),OR(UPPER(TRIM(Datos!AC629&amp;""))="SÍ",UPPER(TRIM(Datos!AC629&amp;""))="SI",UPPER(TRIM(Datos!AC629&amp;""))="NO"),IF(ISNUMBER(Datos!AC629),AND(OR(AC$1005="",Datos!AC629&gt;=AC$1005),OR(AC$1006="",Datos!AC629&lt;=AC$1006)),FALSE),TRUE))))</f>
        <v>0.0</v>
      </c>
      <c r="AD629">
        <f>IF(Datos!AD629="",0,IF(AND(AD$1008&lt;&gt;"",Datos!AD629=AD$1008),0,IF(AD$1004=0,0,1-CHOOSE(AD$1004,IF(ISNUMBER(Datos!AD629),AND(OR(AD$1005="",Datos!AD629&gt;=AD$1005),OR(AD$1006="",Datos!AD629&lt;=AD$1006)),FALSE),IF(ISNUMBER(Datos!AD629),AND(Datos!AD629=INT(Datos!AD629),AND(OR(AD$1005="",Datos!AD629&gt;=AD$1005),OR(AD$1006="",Datos!AD629&lt;=AD$1006))),FALSE),OR(ISNUMBER(FIND(";"&amp;UPPER(TRIM(Datos!AD629&amp;""))&amp;"=",AD$1007)),ISNUMBER(FIND(";"&amp;UPPER(TRIM(Datos!AD629&amp;""))&amp;";",AD$1007))),OR(UPPER(TRIM(Datos!AD629&amp;""))="SÍ",UPPER(TRIM(Datos!AD629&amp;""))="SI",UPPER(TRIM(Datos!AD629&amp;""))="NO"),IF(ISNUMBER(Datos!AD629),AND(OR(AD$1005="",Datos!AD629&gt;=AD$1005),OR(AD$1006="",Datos!AD629&lt;=AD$1006)),FALSE),TRUE))))</f>
        <v>0.0</v>
      </c>
      <c r="AE629">
        <f>IF(Datos!AE629="",0,IF(AND(AE$1008&lt;&gt;"",Datos!AE629=AE$1008),0,IF(AE$1004=0,0,1-CHOOSE(AE$1004,IF(ISNUMBER(Datos!AE629),AND(OR(AE$1005="",Datos!AE629&gt;=AE$1005),OR(AE$1006="",Datos!AE629&lt;=AE$1006)),FALSE),IF(ISNUMBER(Datos!AE629),AND(Datos!AE629=INT(Datos!AE629),AND(OR(AE$1005="",Datos!AE629&gt;=AE$1005),OR(AE$1006="",Datos!AE629&lt;=AE$1006))),FALSE),OR(ISNUMBER(FIND(";"&amp;UPPER(TRIM(Datos!AE629&amp;""))&amp;"=",AE$1007)),ISNUMBER(FIND(";"&amp;UPPER(TRIM(Datos!AE629&amp;""))&amp;";",AE$1007))),OR(UPPER(TRIM(Datos!AE629&amp;""))="SÍ",UPPER(TRIM(Datos!AE629&amp;""))="SI",UPPER(TRIM(Datos!AE629&amp;""))="NO"),IF(ISNUMBER(Datos!AE629),AND(OR(AE$1005="",Datos!AE629&gt;=AE$1005),OR(AE$1006="",Datos!AE629&lt;=AE$1006)),FALSE),TRUE))))</f>
        <v>0.0</v>
      </c>
    </row>
    <row r="630" spans="2:31">
      <c r="B630">
        <f>IF(Datos!B630="",0,IF(AND(B$1008&lt;&gt;"",Datos!B630=B$1008),0,IF(B$1004=0,0,1-CHOOSE(B$1004,IF(ISNUMBER(Datos!B630),AND(OR(B$1005="",Datos!B630&gt;=B$1005),OR(B$1006="",Datos!B630&lt;=B$1006)),FALSE),IF(ISNUMBER(Datos!B630),AND(Datos!B630=INT(Datos!B630),AND(OR(B$1005="",Datos!B630&gt;=B$1005),OR(B$1006="",Datos!B630&lt;=B$1006))),FALSE),OR(ISNUMBER(FIND(";"&amp;UPPER(TRIM(Datos!B630&amp;""))&amp;"=",B$1007)),ISNUMBER(FIND(";"&amp;UPPER(TRIM(Datos!B630&amp;""))&amp;";",B$1007))),OR(UPPER(TRIM(Datos!B630&amp;""))="SÍ",UPPER(TRIM(Datos!B630&amp;""))="SI",UPPER(TRIM(Datos!B630&amp;""))="NO"),IF(ISNUMBER(Datos!B630),AND(OR(B$1005="",Datos!B630&gt;=B$1005),OR(B$1006="",Datos!B630&lt;=B$1006)),FALSE),TRUE))))</f>
        <v>0.0</v>
      </c>
      <c r="C630">
        <f>IF(Datos!C630="",0,IF(AND(C$1008&lt;&gt;"",Datos!C630=C$1008),0,IF(C$1004=0,0,1-CHOOSE(C$1004,IF(ISNUMBER(Datos!C630),AND(OR(C$1005="",Datos!C630&gt;=C$1005),OR(C$1006="",Datos!C630&lt;=C$1006)),FALSE),IF(ISNUMBER(Datos!C630),AND(Datos!C630=INT(Datos!C630),AND(OR(C$1005="",Datos!C630&gt;=C$1005),OR(C$1006="",Datos!C630&lt;=C$1006))),FALSE),OR(ISNUMBER(FIND(";"&amp;UPPER(TRIM(Datos!C630&amp;""))&amp;"=",C$1007)),ISNUMBER(FIND(";"&amp;UPPER(TRIM(Datos!C630&amp;""))&amp;";",C$1007))),OR(UPPER(TRIM(Datos!C630&amp;""))="SÍ",UPPER(TRIM(Datos!C630&amp;""))="SI",UPPER(TRIM(Datos!C630&amp;""))="NO"),IF(ISNUMBER(Datos!C630),AND(OR(C$1005="",Datos!C630&gt;=C$1005),OR(C$1006="",Datos!C630&lt;=C$1006)),FALSE),TRUE))))</f>
        <v>0.0</v>
      </c>
      <c r="D630">
        <f>IF(Datos!D630="",0,IF(AND(D$1008&lt;&gt;"",Datos!D630=D$1008),0,IF(D$1004=0,0,1-CHOOSE(D$1004,IF(ISNUMBER(Datos!D630),AND(OR(D$1005="",Datos!D630&gt;=D$1005),OR(D$1006="",Datos!D630&lt;=D$1006)),FALSE),IF(ISNUMBER(Datos!D630),AND(Datos!D630=INT(Datos!D630),AND(OR(D$1005="",Datos!D630&gt;=D$1005),OR(D$1006="",Datos!D630&lt;=D$1006))),FALSE),OR(ISNUMBER(FIND(";"&amp;UPPER(TRIM(Datos!D630&amp;""))&amp;"=",D$1007)),ISNUMBER(FIND(";"&amp;UPPER(TRIM(Datos!D630&amp;""))&amp;";",D$1007))),OR(UPPER(TRIM(Datos!D630&amp;""))="SÍ",UPPER(TRIM(Datos!D630&amp;""))="SI",UPPER(TRIM(Datos!D630&amp;""))="NO"),IF(ISNUMBER(Datos!D630),AND(OR(D$1005="",Datos!D630&gt;=D$1005),OR(D$1006="",Datos!D630&lt;=D$1006)),FALSE),TRUE))))</f>
        <v>0.0</v>
      </c>
      <c r="E630">
        <f>IF(Datos!E630="",0,IF(AND(E$1008&lt;&gt;"",Datos!E630=E$1008),0,IF(E$1004=0,0,1-CHOOSE(E$1004,IF(ISNUMBER(Datos!E630),AND(OR(E$1005="",Datos!E630&gt;=E$1005),OR(E$1006="",Datos!E630&lt;=E$1006)),FALSE),IF(ISNUMBER(Datos!E630),AND(Datos!E630=INT(Datos!E630),AND(OR(E$1005="",Datos!E630&gt;=E$1005),OR(E$1006="",Datos!E630&lt;=E$1006))),FALSE),OR(ISNUMBER(FIND(";"&amp;UPPER(TRIM(Datos!E630&amp;""))&amp;"=",E$1007)),ISNUMBER(FIND(";"&amp;UPPER(TRIM(Datos!E630&amp;""))&amp;";",E$1007))),OR(UPPER(TRIM(Datos!E630&amp;""))="SÍ",UPPER(TRIM(Datos!E630&amp;""))="SI",UPPER(TRIM(Datos!E630&amp;""))="NO"),IF(ISNUMBER(Datos!E630),AND(OR(E$1005="",Datos!E630&gt;=E$1005),OR(E$1006="",Datos!E630&lt;=E$1006)),FALSE),TRUE))))</f>
        <v>0.0</v>
      </c>
      <c r="F630">
        <f>IF(Datos!F630="",0,IF(AND(F$1008&lt;&gt;"",Datos!F630=F$1008),0,IF(F$1004=0,0,1-CHOOSE(F$1004,IF(ISNUMBER(Datos!F630),AND(OR(F$1005="",Datos!F630&gt;=F$1005),OR(F$1006="",Datos!F630&lt;=F$1006)),FALSE),IF(ISNUMBER(Datos!F630),AND(Datos!F630=INT(Datos!F630),AND(OR(F$1005="",Datos!F630&gt;=F$1005),OR(F$1006="",Datos!F630&lt;=F$1006))),FALSE),OR(ISNUMBER(FIND(";"&amp;UPPER(TRIM(Datos!F630&amp;""))&amp;"=",F$1007)),ISNUMBER(FIND(";"&amp;UPPER(TRIM(Datos!F630&amp;""))&amp;";",F$1007))),OR(UPPER(TRIM(Datos!F630&amp;""))="SÍ",UPPER(TRIM(Datos!F630&amp;""))="SI",UPPER(TRIM(Datos!F630&amp;""))="NO"),IF(ISNUMBER(Datos!F630),AND(OR(F$1005="",Datos!F630&gt;=F$1005),OR(F$1006="",Datos!F630&lt;=F$1006)),FALSE),TRUE))))</f>
        <v>0.0</v>
      </c>
      <c r="G630">
        <f>IF(Datos!G630="",0,IF(AND(G$1008&lt;&gt;"",Datos!G630=G$1008),0,IF(G$1004=0,0,1-CHOOSE(G$1004,IF(ISNUMBER(Datos!G630),AND(OR(G$1005="",Datos!G630&gt;=G$1005),OR(G$1006="",Datos!G630&lt;=G$1006)),FALSE),IF(ISNUMBER(Datos!G630),AND(Datos!G630=INT(Datos!G630),AND(OR(G$1005="",Datos!G630&gt;=G$1005),OR(G$1006="",Datos!G630&lt;=G$1006))),FALSE),OR(ISNUMBER(FIND(";"&amp;UPPER(TRIM(Datos!G630&amp;""))&amp;"=",G$1007)),ISNUMBER(FIND(";"&amp;UPPER(TRIM(Datos!G630&amp;""))&amp;";",G$1007))),OR(UPPER(TRIM(Datos!G630&amp;""))="SÍ",UPPER(TRIM(Datos!G630&amp;""))="SI",UPPER(TRIM(Datos!G630&amp;""))="NO"),IF(ISNUMBER(Datos!G630),AND(OR(G$1005="",Datos!G630&gt;=G$1005),OR(G$1006="",Datos!G630&lt;=G$1006)),FALSE),TRUE))))</f>
        <v>0.0</v>
      </c>
      <c r="H630">
        <f>IF(Datos!H630="",0,IF(AND(H$1008&lt;&gt;"",Datos!H630=H$1008),0,IF(H$1004=0,0,1-CHOOSE(H$1004,IF(ISNUMBER(Datos!H630),AND(OR(H$1005="",Datos!H630&gt;=H$1005),OR(H$1006="",Datos!H630&lt;=H$1006)),FALSE),IF(ISNUMBER(Datos!H630),AND(Datos!H630=INT(Datos!H630),AND(OR(H$1005="",Datos!H630&gt;=H$1005),OR(H$1006="",Datos!H630&lt;=H$1006))),FALSE),OR(ISNUMBER(FIND(";"&amp;UPPER(TRIM(Datos!H630&amp;""))&amp;"=",H$1007)),ISNUMBER(FIND(";"&amp;UPPER(TRIM(Datos!H630&amp;""))&amp;";",H$1007))),OR(UPPER(TRIM(Datos!H630&amp;""))="SÍ",UPPER(TRIM(Datos!H630&amp;""))="SI",UPPER(TRIM(Datos!H630&amp;""))="NO"),IF(ISNUMBER(Datos!H630),AND(OR(H$1005="",Datos!H630&gt;=H$1005),OR(H$1006="",Datos!H630&lt;=H$1006)),FALSE),TRUE))))</f>
        <v>0.0</v>
      </c>
      <c r="I630">
        <f>IF(Datos!I630="",0,IF(AND(I$1008&lt;&gt;"",Datos!I630=I$1008),0,IF(I$1004=0,0,1-CHOOSE(I$1004,IF(ISNUMBER(Datos!I630),AND(OR(I$1005="",Datos!I630&gt;=I$1005),OR(I$1006="",Datos!I630&lt;=I$1006)),FALSE),IF(ISNUMBER(Datos!I630),AND(Datos!I630=INT(Datos!I630),AND(OR(I$1005="",Datos!I630&gt;=I$1005),OR(I$1006="",Datos!I630&lt;=I$1006))),FALSE),OR(ISNUMBER(FIND(";"&amp;UPPER(TRIM(Datos!I630&amp;""))&amp;"=",I$1007)),ISNUMBER(FIND(";"&amp;UPPER(TRIM(Datos!I630&amp;""))&amp;";",I$1007))),OR(UPPER(TRIM(Datos!I630&amp;""))="SÍ",UPPER(TRIM(Datos!I630&amp;""))="SI",UPPER(TRIM(Datos!I630&amp;""))="NO"),IF(ISNUMBER(Datos!I630),AND(OR(I$1005="",Datos!I630&gt;=I$1005),OR(I$1006="",Datos!I630&lt;=I$1006)),FALSE),TRUE))))</f>
        <v>0.0</v>
      </c>
      <c r="J630">
        <f>IF(Datos!J630="",0,IF(AND(J$1008&lt;&gt;"",Datos!J630=J$1008),0,IF(J$1004=0,0,1-CHOOSE(J$1004,IF(ISNUMBER(Datos!J630),AND(OR(J$1005="",Datos!J630&gt;=J$1005),OR(J$1006="",Datos!J630&lt;=J$1006)),FALSE),IF(ISNUMBER(Datos!J630),AND(Datos!J630=INT(Datos!J630),AND(OR(J$1005="",Datos!J630&gt;=J$1005),OR(J$1006="",Datos!J630&lt;=J$1006))),FALSE),OR(ISNUMBER(FIND(";"&amp;UPPER(TRIM(Datos!J630&amp;""))&amp;"=",J$1007)),ISNUMBER(FIND(";"&amp;UPPER(TRIM(Datos!J630&amp;""))&amp;";",J$1007))),OR(UPPER(TRIM(Datos!J630&amp;""))="SÍ",UPPER(TRIM(Datos!J630&amp;""))="SI",UPPER(TRIM(Datos!J630&amp;""))="NO"),IF(ISNUMBER(Datos!J630),AND(OR(J$1005="",Datos!J630&gt;=J$1005),OR(J$1006="",Datos!J630&lt;=J$1006)),FALSE),TRUE))))</f>
        <v>0.0</v>
      </c>
      <c r="K630">
        <f>IF(Datos!K630="",0,IF(AND(K$1008&lt;&gt;"",Datos!K630=K$1008),0,IF(K$1004=0,0,1-CHOOSE(K$1004,IF(ISNUMBER(Datos!K630),AND(OR(K$1005="",Datos!K630&gt;=K$1005),OR(K$1006="",Datos!K630&lt;=K$1006)),FALSE),IF(ISNUMBER(Datos!K630),AND(Datos!K630=INT(Datos!K630),AND(OR(K$1005="",Datos!K630&gt;=K$1005),OR(K$1006="",Datos!K630&lt;=K$1006))),FALSE),OR(ISNUMBER(FIND(";"&amp;UPPER(TRIM(Datos!K630&amp;""))&amp;"=",K$1007)),ISNUMBER(FIND(";"&amp;UPPER(TRIM(Datos!K630&amp;""))&amp;";",K$1007))),OR(UPPER(TRIM(Datos!K630&amp;""))="SÍ",UPPER(TRIM(Datos!K630&amp;""))="SI",UPPER(TRIM(Datos!K630&amp;""))="NO"),IF(ISNUMBER(Datos!K630),AND(OR(K$1005="",Datos!K630&gt;=K$1005),OR(K$1006="",Datos!K630&lt;=K$1006)),FALSE),TRUE))))</f>
        <v>0.0</v>
      </c>
      <c r="L630">
        <f>IF(Datos!L630="",0,IF(AND(L$1008&lt;&gt;"",Datos!L630=L$1008),0,IF(L$1004=0,0,1-CHOOSE(L$1004,IF(ISNUMBER(Datos!L630),AND(OR(L$1005="",Datos!L630&gt;=L$1005),OR(L$1006="",Datos!L630&lt;=L$1006)),FALSE),IF(ISNUMBER(Datos!L630),AND(Datos!L630=INT(Datos!L630),AND(OR(L$1005="",Datos!L630&gt;=L$1005),OR(L$1006="",Datos!L630&lt;=L$1006))),FALSE),OR(ISNUMBER(FIND(";"&amp;UPPER(TRIM(Datos!L630&amp;""))&amp;"=",L$1007)),ISNUMBER(FIND(";"&amp;UPPER(TRIM(Datos!L630&amp;""))&amp;";",L$1007))),OR(UPPER(TRIM(Datos!L630&amp;""))="SÍ",UPPER(TRIM(Datos!L630&amp;""))="SI",UPPER(TRIM(Datos!L630&amp;""))="NO"),IF(ISNUMBER(Datos!L630),AND(OR(L$1005="",Datos!L630&gt;=L$1005),OR(L$1006="",Datos!L630&lt;=L$1006)),FALSE),TRUE))))</f>
        <v>0.0</v>
      </c>
      <c r="M630">
        <f>IF(Datos!M630="",0,IF(AND(M$1008&lt;&gt;"",Datos!M630=M$1008),0,IF(M$1004=0,0,1-CHOOSE(M$1004,IF(ISNUMBER(Datos!M630),AND(OR(M$1005="",Datos!M630&gt;=M$1005),OR(M$1006="",Datos!M630&lt;=M$1006)),FALSE),IF(ISNUMBER(Datos!M630),AND(Datos!M630=INT(Datos!M630),AND(OR(M$1005="",Datos!M630&gt;=M$1005),OR(M$1006="",Datos!M630&lt;=M$1006))),FALSE),OR(ISNUMBER(FIND(";"&amp;UPPER(TRIM(Datos!M630&amp;""))&amp;"=",M$1007)),ISNUMBER(FIND(";"&amp;UPPER(TRIM(Datos!M630&amp;""))&amp;";",M$1007))),OR(UPPER(TRIM(Datos!M630&amp;""))="SÍ",UPPER(TRIM(Datos!M630&amp;""))="SI",UPPER(TRIM(Datos!M630&amp;""))="NO"),IF(ISNUMBER(Datos!M630),AND(OR(M$1005="",Datos!M630&gt;=M$1005),OR(M$1006="",Datos!M630&lt;=M$1006)),FALSE),TRUE))))</f>
        <v>0.0</v>
      </c>
      <c r="N630">
        <f>IF(Datos!N630="",0,IF(AND(N$1008&lt;&gt;"",Datos!N630=N$1008),0,IF(N$1004=0,0,1-CHOOSE(N$1004,IF(ISNUMBER(Datos!N630),AND(OR(N$1005="",Datos!N630&gt;=N$1005),OR(N$1006="",Datos!N630&lt;=N$1006)),FALSE),IF(ISNUMBER(Datos!N630),AND(Datos!N630=INT(Datos!N630),AND(OR(N$1005="",Datos!N630&gt;=N$1005),OR(N$1006="",Datos!N630&lt;=N$1006))),FALSE),OR(ISNUMBER(FIND(";"&amp;UPPER(TRIM(Datos!N630&amp;""))&amp;"=",N$1007)),ISNUMBER(FIND(";"&amp;UPPER(TRIM(Datos!N630&amp;""))&amp;";",N$1007))),OR(UPPER(TRIM(Datos!N630&amp;""))="SÍ",UPPER(TRIM(Datos!N630&amp;""))="SI",UPPER(TRIM(Datos!N630&amp;""))="NO"),IF(ISNUMBER(Datos!N630),AND(OR(N$1005="",Datos!N630&gt;=N$1005),OR(N$1006="",Datos!N630&lt;=N$1006)),FALSE),TRUE))))</f>
        <v>0.0</v>
      </c>
      <c r="O630">
        <f>IF(Datos!O630="",0,IF(AND(O$1008&lt;&gt;"",Datos!O630=O$1008),0,IF(O$1004=0,0,1-CHOOSE(O$1004,IF(ISNUMBER(Datos!O630),AND(OR(O$1005="",Datos!O630&gt;=O$1005),OR(O$1006="",Datos!O630&lt;=O$1006)),FALSE),IF(ISNUMBER(Datos!O630),AND(Datos!O630=INT(Datos!O630),AND(OR(O$1005="",Datos!O630&gt;=O$1005),OR(O$1006="",Datos!O630&lt;=O$1006))),FALSE),OR(ISNUMBER(FIND(";"&amp;UPPER(TRIM(Datos!O630&amp;""))&amp;"=",O$1007)),ISNUMBER(FIND(";"&amp;UPPER(TRIM(Datos!O630&amp;""))&amp;";",O$1007))),OR(UPPER(TRIM(Datos!O630&amp;""))="SÍ",UPPER(TRIM(Datos!O630&amp;""))="SI",UPPER(TRIM(Datos!O630&amp;""))="NO"),IF(ISNUMBER(Datos!O630),AND(OR(O$1005="",Datos!O630&gt;=O$1005),OR(O$1006="",Datos!O630&lt;=O$1006)),FALSE),TRUE))))</f>
        <v>0.0</v>
      </c>
      <c r="P630">
        <f>IF(Datos!P630="",0,IF(AND(P$1008&lt;&gt;"",Datos!P630=P$1008),0,IF(P$1004=0,0,1-CHOOSE(P$1004,IF(ISNUMBER(Datos!P630),AND(OR(P$1005="",Datos!P630&gt;=P$1005),OR(P$1006="",Datos!P630&lt;=P$1006)),FALSE),IF(ISNUMBER(Datos!P630),AND(Datos!P630=INT(Datos!P630),AND(OR(P$1005="",Datos!P630&gt;=P$1005),OR(P$1006="",Datos!P630&lt;=P$1006))),FALSE),OR(ISNUMBER(FIND(";"&amp;UPPER(TRIM(Datos!P630&amp;""))&amp;"=",P$1007)),ISNUMBER(FIND(";"&amp;UPPER(TRIM(Datos!P630&amp;""))&amp;";",P$1007))),OR(UPPER(TRIM(Datos!P630&amp;""))="SÍ",UPPER(TRIM(Datos!P630&amp;""))="SI",UPPER(TRIM(Datos!P630&amp;""))="NO"),IF(ISNUMBER(Datos!P630),AND(OR(P$1005="",Datos!P630&gt;=P$1005),OR(P$1006="",Datos!P630&lt;=P$1006)),FALSE),TRUE))))</f>
        <v>0.0</v>
      </c>
      <c r="Q630">
        <f>IF(Datos!Q630="",0,IF(AND(Q$1008&lt;&gt;"",Datos!Q630=Q$1008),0,IF(Q$1004=0,0,1-CHOOSE(Q$1004,IF(ISNUMBER(Datos!Q630),AND(OR(Q$1005="",Datos!Q630&gt;=Q$1005),OR(Q$1006="",Datos!Q630&lt;=Q$1006)),FALSE),IF(ISNUMBER(Datos!Q630),AND(Datos!Q630=INT(Datos!Q630),AND(OR(Q$1005="",Datos!Q630&gt;=Q$1005),OR(Q$1006="",Datos!Q630&lt;=Q$1006))),FALSE),OR(ISNUMBER(FIND(";"&amp;UPPER(TRIM(Datos!Q630&amp;""))&amp;"=",Q$1007)),ISNUMBER(FIND(";"&amp;UPPER(TRIM(Datos!Q630&amp;""))&amp;";",Q$1007))),OR(UPPER(TRIM(Datos!Q630&amp;""))="SÍ",UPPER(TRIM(Datos!Q630&amp;""))="SI",UPPER(TRIM(Datos!Q630&amp;""))="NO"),IF(ISNUMBER(Datos!Q630),AND(OR(Q$1005="",Datos!Q630&gt;=Q$1005),OR(Q$1006="",Datos!Q630&lt;=Q$1006)),FALSE),TRUE))))</f>
        <v>0.0</v>
      </c>
      <c r="R630">
        <f>IF(Datos!R630="",0,IF(AND(R$1008&lt;&gt;"",Datos!R630=R$1008),0,IF(R$1004=0,0,1-CHOOSE(R$1004,IF(ISNUMBER(Datos!R630),AND(OR(R$1005="",Datos!R630&gt;=R$1005),OR(R$1006="",Datos!R630&lt;=R$1006)),FALSE),IF(ISNUMBER(Datos!R630),AND(Datos!R630=INT(Datos!R630),AND(OR(R$1005="",Datos!R630&gt;=R$1005),OR(R$1006="",Datos!R630&lt;=R$1006))),FALSE),OR(ISNUMBER(FIND(";"&amp;UPPER(TRIM(Datos!R630&amp;""))&amp;"=",R$1007)),ISNUMBER(FIND(";"&amp;UPPER(TRIM(Datos!R630&amp;""))&amp;";",R$1007))),OR(UPPER(TRIM(Datos!R630&amp;""))="SÍ",UPPER(TRIM(Datos!R630&amp;""))="SI",UPPER(TRIM(Datos!R630&amp;""))="NO"),IF(ISNUMBER(Datos!R630),AND(OR(R$1005="",Datos!R630&gt;=R$1005),OR(R$1006="",Datos!R630&lt;=R$1006)),FALSE),TRUE))))</f>
        <v>0.0</v>
      </c>
      <c r="S630">
        <f>IF(Datos!S630="",0,IF(AND(S$1008&lt;&gt;"",Datos!S630=S$1008),0,IF(S$1004=0,0,1-CHOOSE(S$1004,IF(ISNUMBER(Datos!S630),AND(OR(S$1005="",Datos!S630&gt;=S$1005),OR(S$1006="",Datos!S630&lt;=S$1006)),FALSE),IF(ISNUMBER(Datos!S630),AND(Datos!S630=INT(Datos!S630),AND(OR(S$1005="",Datos!S630&gt;=S$1005),OR(S$1006="",Datos!S630&lt;=S$1006))),FALSE),OR(ISNUMBER(FIND(";"&amp;UPPER(TRIM(Datos!S630&amp;""))&amp;"=",S$1007)),ISNUMBER(FIND(";"&amp;UPPER(TRIM(Datos!S630&amp;""))&amp;";",S$1007))),OR(UPPER(TRIM(Datos!S630&amp;""))="SÍ",UPPER(TRIM(Datos!S630&amp;""))="SI",UPPER(TRIM(Datos!S630&amp;""))="NO"),IF(ISNUMBER(Datos!S630),AND(OR(S$1005="",Datos!S630&gt;=S$1005),OR(S$1006="",Datos!S630&lt;=S$1006)),FALSE),TRUE))))</f>
        <v>0.0</v>
      </c>
      <c r="T630">
        <f>IF(Datos!T630="",0,IF(AND(T$1008&lt;&gt;"",Datos!T630=T$1008),0,IF(T$1004=0,0,1-CHOOSE(T$1004,IF(ISNUMBER(Datos!T630),AND(OR(T$1005="",Datos!T630&gt;=T$1005),OR(T$1006="",Datos!T630&lt;=T$1006)),FALSE),IF(ISNUMBER(Datos!T630),AND(Datos!T630=INT(Datos!T630),AND(OR(T$1005="",Datos!T630&gt;=T$1005),OR(T$1006="",Datos!T630&lt;=T$1006))),FALSE),OR(ISNUMBER(FIND(";"&amp;UPPER(TRIM(Datos!T630&amp;""))&amp;"=",T$1007)),ISNUMBER(FIND(";"&amp;UPPER(TRIM(Datos!T630&amp;""))&amp;";",T$1007))),OR(UPPER(TRIM(Datos!T630&amp;""))="SÍ",UPPER(TRIM(Datos!T630&amp;""))="SI",UPPER(TRIM(Datos!T630&amp;""))="NO"),IF(ISNUMBER(Datos!T630),AND(OR(T$1005="",Datos!T630&gt;=T$1005),OR(T$1006="",Datos!T630&lt;=T$1006)),FALSE),TRUE))))</f>
        <v>0.0</v>
      </c>
      <c r="U630">
        <f>IF(Datos!U630="",0,IF(AND(U$1008&lt;&gt;"",Datos!U630=U$1008),0,IF(U$1004=0,0,1-CHOOSE(U$1004,IF(ISNUMBER(Datos!U630),AND(OR(U$1005="",Datos!U630&gt;=U$1005),OR(U$1006="",Datos!U630&lt;=U$1006)),FALSE),IF(ISNUMBER(Datos!U630),AND(Datos!U630=INT(Datos!U630),AND(OR(U$1005="",Datos!U630&gt;=U$1005),OR(U$1006="",Datos!U630&lt;=U$1006))),FALSE),OR(ISNUMBER(FIND(";"&amp;UPPER(TRIM(Datos!U630&amp;""))&amp;"=",U$1007)),ISNUMBER(FIND(";"&amp;UPPER(TRIM(Datos!U630&amp;""))&amp;";",U$1007))),OR(UPPER(TRIM(Datos!U630&amp;""))="SÍ",UPPER(TRIM(Datos!U630&amp;""))="SI",UPPER(TRIM(Datos!U630&amp;""))="NO"),IF(ISNUMBER(Datos!U630),AND(OR(U$1005="",Datos!U630&gt;=U$1005),OR(U$1006="",Datos!U630&lt;=U$1006)),FALSE),TRUE))))</f>
        <v>0.0</v>
      </c>
      <c r="V630">
        <f>IF(Datos!V630="",0,IF(AND(V$1008&lt;&gt;"",Datos!V630=V$1008),0,IF(V$1004=0,0,1-CHOOSE(V$1004,IF(ISNUMBER(Datos!V630),AND(OR(V$1005="",Datos!V630&gt;=V$1005),OR(V$1006="",Datos!V630&lt;=V$1006)),FALSE),IF(ISNUMBER(Datos!V630),AND(Datos!V630=INT(Datos!V630),AND(OR(V$1005="",Datos!V630&gt;=V$1005),OR(V$1006="",Datos!V630&lt;=V$1006))),FALSE),OR(ISNUMBER(FIND(";"&amp;UPPER(TRIM(Datos!V630&amp;""))&amp;"=",V$1007)),ISNUMBER(FIND(";"&amp;UPPER(TRIM(Datos!V630&amp;""))&amp;";",V$1007))),OR(UPPER(TRIM(Datos!V630&amp;""))="SÍ",UPPER(TRIM(Datos!V630&amp;""))="SI",UPPER(TRIM(Datos!V630&amp;""))="NO"),IF(ISNUMBER(Datos!V630),AND(OR(V$1005="",Datos!V630&gt;=V$1005),OR(V$1006="",Datos!V630&lt;=V$1006)),FALSE),TRUE))))</f>
        <v>0.0</v>
      </c>
      <c r="W630">
        <f>IF(Datos!W630="",0,IF(AND(W$1008&lt;&gt;"",Datos!W630=W$1008),0,IF(W$1004=0,0,1-CHOOSE(W$1004,IF(ISNUMBER(Datos!W630),AND(OR(W$1005="",Datos!W630&gt;=W$1005),OR(W$1006="",Datos!W630&lt;=W$1006)),FALSE),IF(ISNUMBER(Datos!W630),AND(Datos!W630=INT(Datos!W630),AND(OR(W$1005="",Datos!W630&gt;=W$1005),OR(W$1006="",Datos!W630&lt;=W$1006))),FALSE),OR(ISNUMBER(FIND(";"&amp;UPPER(TRIM(Datos!W630&amp;""))&amp;"=",W$1007)),ISNUMBER(FIND(";"&amp;UPPER(TRIM(Datos!W630&amp;""))&amp;";",W$1007))),OR(UPPER(TRIM(Datos!W630&amp;""))="SÍ",UPPER(TRIM(Datos!W630&amp;""))="SI",UPPER(TRIM(Datos!W630&amp;""))="NO"),IF(ISNUMBER(Datos!W630),AND(OR(W$1005="",Datos!W630&gt;=W$1005),OR(W$1006="",Datos!W630&lt;=W$1006)),FALSE),TRUE))))</f>
        <v>0.0</v>
      </c>
      <c r="X630">
        <f>IF(Datos!X630="",0,IF(AND(X$1008&lt;&gt;"",Datos!X630=X$1008),0,IF(X$1004=0,0,1-CHOOSE(X$1004,IF(ISNUMBER(Datos!X630),AND(OR(X$1005="",Datos!X630&gt;=X$1005),OR(X$1006="",Datos!X630&lt;=X$1006)),FALSE),IF(ISNUMBER(Datos!X630),AND(Datos!X630=INT(Datos!X630),AND(OR(X$1005="",Datos!X630&gt;=X$1005),OR(X$1006="",Datos!X630&lt;=X$1006))),FALSE),OR(ISNUMBER(FIND(";"&amp;UPPER(TRIM(Datos!X630&amp;""))&amp;"=",X$1007)),ISNUMBER(FIND(";"&amp;UPPER(TRIM(Datos!X630&amp;""))&amp;";",X$1007))),OR(UPPER(TRIM(Datos!X630&amp;""))="SÍ",UPPER(TRIM(Datos!X630&amp;""))="SI",UPPER(TRIM(Datos!X630&amp;""))="NO"),IF(ISNUMBER(Datos!X630),AND(OR(X$1005="",Datos!X630&gt;=X$1005),OR(X$1006="",Datos!X630&lt;=X$1006)),FALSE),TRUE))))</f>
        <v>0.0</v>
      </c>
      <c r="Y630">
        <f>IF(Datos!Y630="",0,IF(AND(Y$1008&lt;&gt;"",Datos!Y630=Y$1008),0,IF(Y$1004=0,0,1-CHOOSE(Y$1004,IF(ISNUMBER(Datos!Y630),AND(OR(Y$1005="",Datos!Y630&gt;=Y$1005),OR(Y$1006="",Datos!Y630&lt;=Y$1006)),FALSE),IF(ISNUMBER(Datos!Y630),AND(Datos!Y630=INT(Datos!Y630),AND(OR(Y$1005="",Datos!Y630&gt;=Y$1005),OR(Y$1006="",Datos!Y630&lt;=Y$1006))),FALSE),OR(ISNUMBER(FIND(";"&amp;UPPER(TRIM(Datos!Y630&amp;""))&amp;"=",Y$1007)),ISNUMBER(FIND(";"&amp;UPPER(TRIM(Datos!Y630&amp;""))&amp;";",Y$1007))),OR(UPPER(TRIM(Datos!Y630&amp;""))="SÍ",UPPER(TRIM(Datos!Y630&amp;""))="SI",UPPER(TRIM(Datos!Y630&amp;""))="NO"),IF(ISNUMBER(Datos!Y630),AND(OR(Y$1005="",Datos!Y630&gt;=Y$1005),OR(Y$1006="",Datos!Y630&lt;=Y$1006)),FALSE),TRUE))))</f>
        <v>0.0</v>
      </c>
      <c r="Z630">
        <f>IF(Datos!Z630="",0,IF(AND(Z$1008&lt;&gt;"",Datos!Z630=Z$1008),0,IF(Z$1004=0,0,1-CHOOSE(Z$1004,IF(ISNUMBER(Datos!Z630),AND(OR(Z$1005="",Datos!Z630&gt;=Z$1005),OR(Z$1006="",Datos!Z630&lt;=Z$1006)),FALSE),IF(ISNUMBER(Datos!Z630),AND(Datos!Z630=INT(Datos!Z630),AND(OR(Z$1005="",Datos!Z630&gt;=Z$1005),OR(Z$1006="",Datos!Z630&lt;=Z$1006))),FALSE),OR(ISNUMBER(FIND(";"&amp;UPPER(TRIM(Datos!Z630&amp;""))&amp;"=",Z$1007)),ISNUMBER(FIND(";"&amp;UPPER(TRIM(Datos!Z630&amp;""))&amp;";",Z$1007))),OR(UPPER(TRIM(Datos!Z630&amp;""))="SÍ",UPPER(TRIM(Datos!Z630&amp;""))="SI",UPPER(TRIM(Datos!Z630&amp;""))="NO"),IF(ISNUMBER(Datos!Z630),AND(OR(Z$1005="",Datos!Z630&gt;=Z$1005),OR(Z$1006="",Datos!Z630&lt;=Z$1006)),FALSE),TRUE))))</f>
        <v>0.0</v>
      </c>
      <c r="AA630">
        <f>IF(Datos!AA630="",0,IF(AND(AA$1008&lt;&gt;"",Datos!AA630=AA$1008),0,IF(AA$1004=0,0,1-CHOOSE(AA$1004,IF(ISNUMBER(Datos!AA630),AND(OR(AA$1005="",Datos!AA630&gt;=AA$1005),OR(AA$1006="",Datos!AA630&lt;=AA$1006)),FALSE),IF(ISNUMBER(Datos!AA630),AND(Datos!AA630=INT(Datos!AA630),AND(OR(AA$1005="",Datos!AA630&gt;=AA$1005),OR(AA$1006="",Datos!AA630&lt;=AA$1006))),FALSE),OR(ISNUMBER(FIND(";"&amp;UPPER(TRIM(Datos!AA630&amp;""))&amp;"=",AA$1007)),ISNUMBER(FIND(";"&amp;UPPER(TRIM(Datos!AA630&amp;""))&amp;";",AA$1007))),OR(UPPER(TRIM(Datos!AA630&amp;""))="SÍ",UPPER(TRIM(Datos!AA630&amp;""))="SI",UPPER(TRIM(Datos!AA630&amp;""))="NO"),IF(ISNUMBER(Datos!AA630),AND(OR(AA$1005="",Datos!AA630&gt;=AA$1005),OR(AA$1006="",Datos!AA630&lt;=AA$1006)),FALSE),TRUE))))</f>
        <v>0.0</v>
      </c>
      <c r="AB630">
        <f>IF(Datos!AB630="",0,IF(AND(AB$1008&lt;&gt;"",Datos!AB630=AB$1008),0,IF(AB$1004=0,0,1-CHOOSE(AB$1004,IF(ISNUMBER(Datos!AB630),AND(OR(AB$1005="",Datos!AB630&gt;=AB$1005),OR(AB$1006="",Datos!AB630&lt;=AB$1006)),FALSE),IF(ISNUMBER(Datos!AB630),AND(Datos!AB630=INT(Datos!AB630),AND(OR(AB$1005="",Datos!AB630&gt;=AB$1005),OR(AB$1006="",Datos!AB630&lt;=AB$1006))),FALSE),OR(ISNUMBER(FIND(";"&amp;UPPER(TRIM(Datos!AB630&amp;""))&amp;"=",AB$1007)),ISNUMBER(FIND(";"&amp;UPPER(TRIM(Datos!AB630&amp;""))&amp;";",AB$1007))),OR(UPPER(TRIM(Datos!AB630&amp;""))="SÍ",UPPER(TRIM(Datos!AB630&amp;""))="SI",UPPER(TRIM(Datos!AB630&amp;""))="NO"),IF(ISNUMBER(Datos!AB630),AND(OR(AB$1005="",Datos!AB630&gt;=AB$1005),OR(AB$1006="",Datos!AB630&lt;=AB$1006)),FALSE),TRUE))))</f>
        <v>0.0</v>
      </c>
      <c r="AC630">
        <f>IF(Datos!AC630="",0,IF(AND(AC$1008&lt;&gt;"",Datos!AC630=AC$1008),0,IF(AC$1004=0,0,1-CHOOSE(AC$1004,IF(ISNUMBER(Datos!AC630),AND(OR(AC$1005="",Datos!AC630&gt;=AC$1005),OR(AC$1006="",Datos!AC630&lt;=AC$1006)),FALSE),IF(ISNUMBER(Datos!AC630),AND(Datos!AC630=INT(Datos!AC630),AND(OR(AC$1005="",Datos!AC630&gt;=AC$1005),OR(AC$1006="",Datos!AC630&lt;=AC$1006))),FALSE),OR(ISNUMBER(FIND(";"&amp;UPPER(TRIM(Datos!AC630&amp;""))&amp;"=",AC$1007)),ISNUMBER(FIND(";"&amp;UPPER(TRIM(Datos!AC630&amp;""))&amp;";",AC$1007))),OR(UPPER(TRIM(Datos!AC630&amp;""))="SÍ",UPPER(TRIM(Datos!AC630&amp;""))="SI",UPPER(TRIM(Datos!AC630&amp;""))="NO"),IF(ISNUMBER(Datos!AC630),AND(OR(AC$1005="",Datos!AC630&gt;=AC$1005),OR(AC$1006="",Datos!AC630&lt;=AC$1006)),FALSE),TRUE))))</f>
        <v>0.0</v>
      </c>
      <c r="AD630">
        <f>IF(Datos!AD630="",0,IF(AND(AD$1008&lt;&gt;"",Datos!AD630=AD$1008),0,IF(AD$1004=0,0,1-CHOOSE(AD$1004,IF(ISNUMBER(Datos!AD630),AND(OR(AD$1005="",Datos!AD630&gt;=AD$1005),OR(AD$1006="",Datos!AD630&lt;=AD$1006)),FALSE),IF(ISNUMBER(Datos!AD630),AND(Datos!AD630=INT(Datos!AD630),AND(OR(AD$1005="",Datos!AD630&gt;=AD$1005),OR(AD$1006="",Datos!AD630&lt;=AD$1006))),FALSE),OR(ISNUMBER(FIND(";"&amp;UPPER(TRIM(Datos!AD630&amp;""))&amp;"=",AD$1007)),ISNUMBER(FIND(";"&amp;UPPER(TRIM(Datos!AD630&amp;""))&amp;";",AD$1007))),OR(UPPER(TRIM(Datos!AD630&amp;""))="SÍ",UPPER(TRIM(Datos!AD630&amp;""))="SI",UPPER(TRIM(Datos!AD630&amp;""))="NO"),IF(ISNUMBER(Datos!AD630),AND(OR(AD$1005="",Datos!AD630&gt;=AD$1005),OR(AD$1006="",Datos!AD630&lt;=AD$1006)),FALSE),TRUE))))</f>
        <v>0.0</v>
      </c>
      <c r="AE630">
        <f>IF(Datos!AE630="",0,IF(AND(AE$1008&lt;&gt;"",Datos!AE630=AE$1008),0,IF(AE$1004=0,0,1-CHOOSE(AE$1004,IF(ISNUMBER(Datos!AE630),AND(OR(AE$1005="",Datos!AE630&gt;=AE$1005),OR(AE$1006="",Datos!AE630&lt;=AE$1006)),FALSE),IF(ISNUMBER(Datos!AE630),AND(Datos!AE630=INT(Datos!AE630),AND(OR(AE$1005="",Datos!AE630&gt;=AE$1005),OR(AE$1006="",Datos!AE630&lt;=AE$1006))),FALSE),OR(ISNUMBER(FIND(";"&amp;UPPER(TRIM(Datos!AE630&amp;""))&amp;"=",AE$1007)),ISNUMBER(FIND(";"&amp;UPPER(TRIM(Datos!AE630&amp;""))&amp;";",AE$1007))),OR(UPPER(TRIM(Datos!AE630&amp;""))="SÍ",UPPER(TRIM(Datos!AE630&amp;""))="SI",UPPER(TRIM(Datos!AE630&amp;""))="NO"),IF(ISNUMBER(Datos!AE630),AND(OR(AE$1005="",Datos!AE630&gt;=AE$1005),OR(AE$1006="",Datos!AE630&lt;=AE$1006)),FALSE),TRUE))))</f>
        <v>0.0</v>
      </c>
    </row>
    <row r="631" spans="2:31">
      <c r="B631">
        <f>IF(Datos!B631="",0,IF(AND(B$1008&lt;&gt;"",Datos!B631=B$1008),0,IF(B$1004=0,0,1-CHOOSE(B$1004,IF(ISNUMBER(Datos!B631),AND(OR(B$1005="",Datos!B631&gt;=B$1005),OR(B$1006="",Datos!B631&lt;=B$1006)),FALSE),IF(ISNUMBER(Datos!B631),AND(Datos!B631=INT(Datos!B631),AND(OR(B$1005="",Datos!B631&gt;=B$1005),OR(B$1006="",Datos!B631&lt;=B$1006))),FALSE),OR(ISNUMBER(FIND(";"&amp;UPPER(TRIM(Datos!B631&amp;""))&amp;"=",B$1007)),ISNUMBER(FIND(";"&amp;UPPER(TRIM(Datos!B631&amp;""))&amp;";",B$1007))),OR(UPPER(TRIM(Datos!B631&amp;""))="SÍ",UPPER(TRIM(Datos!B631&amp;""))="SI",UPPER(TRIM(Datos!B631&amp;""))="NO"),IF(ISNUMBER(Datos!B631),AND(OR(B$1005="",Datos!B631&gt;=B$1005),OR(B$1006="",Datos!B631&lt;=B$1006)),FALSE),TRUE))))</f>
        <v>0.0</v>
      </c>
      <c r="C631">
        <f>IF(Datos!C631="",0,IF(AND(C$1008&lt;&gt;"",Datos!C631=C$1008),0,IF(C$1004=0,0,1-CHOOSE(C$1004,IF(ISNUMBER(Datos!C631),AND(OR(C$1005="",Datos!C631&gt;=C$1005),OR(C$1006="",Datos!C631&lt;=C$1006)),FALSE),IF(ISNUMBER(Datos!C631),AND(Datos!C631=INT(Datos!C631),AND(OR(C$1005="",Datos!C631&gt;=C$1005),OR(C$1006="",Datos!C631&lt;=C$1006))),FALSE),OR(ISNUMBER(FIND(";"&amp;UPPER(TRIM(Datos!C631&amp;""))&amp;"=",C$1007)),ISNUMBER(FIND(";"&amp;UPPER(TRIM(Datos!C631&amp;""))&amp;";",C$1007))),OR(UPPER(TRIM(Datos!C631&amp;""))="SÍ",UPPER(TRIM(Datos!C631&amp;""))="SI",UPPER(TRIM(Datos!C631&amp;""))="NO"),IF(ISNUMBER(Datos!C631),AND(OR(C$1005="",Datos!C631&gt;=C$1005),OR(C$1006="",Datos!C631&lt;=C$1006)),FALSE),TRUE))))</f>
        <v>0.0</v>
      </c>
      <c r="D631">
        <f>IF(Datos!D631="",0,IF(AND(D$1008&lt;&gt;"",Datos!D631=D$1008),0,IF(D$1004=0,0,1-CHOOSE(D$1004,IF(ISNUMBER(Datos!D631),AND(OR(D$1005="",Datos!D631&gt;=D$1005),OR(D$1006="",Datos!D631&lt;=D$1006)),FALSE),IF(ISNUMBER(Datos!D631),AND(Datos!D631=INT(Datos!D631),AND(OR(D$1005="",Datos!D631&gt;=D$1005),OR(D$1006="",Datos!D631&lt;=D$1006))),FALSE),OR(ISNUMBER(FIND(";"&amp;UPPER(TRIM(Datos!D631&amp;""))&amp;"=",D$1007)),ISNUMBER(FIND(";"&amp;UPPER(TRIM(Datos!D631&amp;""))&amp;";",D$1007))),OR(UPPER(TRIM(Datos!D631&amp;""))="SÍ",UPPER(TRIM(Datos!D631&amp;""))="SI",UPPER(TRIM(Datos!D631&amp;""))="NO"),IF(ISNUMBER(Datos!D631),AND(OR(D$1005="",Datos!D631&gt;=D$1005),OR(D$1006="",Datos!D631&lt;=D$1006)),FALSE),TRUE))))</f>
        <v>0.0</v>
      </c>
      <c r="E631">
        <f>IF(Datos!E631="",0,IF(AND(E$1008&lt;&gt;"",Datos!E631=E$1008),0,IF(E$1004=0,0,1-CHOOSE(E$1004,IF(ISNUMBER(Datos!E631),AND(OR(E$1005="",Datos!E631&gt;=E$1005),OR(E$1006="",Datos!E631&lt;=E$1006)),FALSE),IF(ISNUMBER(Datos!E631),AND(Datos!E631=INT(Datos!E631),AND(OR(E$1005="",Datos!E631&gt;=E$1005),OR(E$1006="",Datos!E631&lt;=E$1006))),FALSE),OR(ISNUMBER(FIND(";"&amp;UPPER(TRIM(Datos!E631&amp;""))&amp;"=",E$1007)),ISNUMBER(FIND(";"&amp;UPPER(TRIM(Datos!E631&amp;""))&amp;";",E$1007))),OR(UPPER(TRIM(Datos!E631&amp;""))="SÍ",UPPER(TRIM(Datos!E631&amp;""))="SI",UPPER(TRIM(Datos!E631&amp;""))="NO"),IF(ISNUMBER(Datos!E631),AND(OR(E$1005="",Datos!E631&gt;=E$1005),OR(E$1006="",Datos!E631&lt;=E$1006)),FALSE),TRUE))))</f>
        <v>0.0</v>
      </c>
      <c r="F631">
        <f>IF(Datos!F631="",0,IF(AND(F$1008&lt;&gt;"",Datos!F631=F$1008),0,IF(F$1004=0,0,1-CHOOSE(F$1004,IF(ISNUMBER(Datos!F631),AND(OR(F$1005="",Datos!F631&gt;=F$1005),OR(F$1006="",Datos!F631&lt;=F$1006)),FALSE),IF(ISNUMBER(Datos!F631),AND(Datos!F631=INT(Datos!F631),AND(OR(F$1005="",Datos!F631&gt;=F$1005),OR(F$1006="",Datos!F631&lt;=F$1006))),FALSE),OR(ISNUMBER(FIND(";"&amp;UPPER(TRIM(Datos!F631&amp;""))&amp;"=",F$1007)),ISNUMBER(FIND(";"&amp;UPPER(TRIM(Datos!F631&amp;""))&amp;";",F$1007))),OR(UPPER(TRIM(Datos!F631&amp;""))="SÍ",UPPER(TRIM(Datos!F631&amp;""))="SI",UPPER(TRIM(Datos!F631&amp;""))="NO"),IF(ISNUMBER(Datos!F631),AND(OR(F$1005="",Datos!F631&gt;=F$1005),OR(F$1006="",Datos!F631&lt;=F$1006)),FALSE),TRUE))))</f>
        <v>0.0</v>
      </c>
      <c r="G631">
        <f>IF(Datos!G631="",0,IF(AND(G$1008&lt;&gt;"",Datos!G631=G$1008),0,IF(G$1004=0,0,1-CHOOSE(G$1004,IF(ISNUMBER(Datos!G631),AND(OR(G$1005="",Datos!G631&gt;=G$1005),OR(G$1006="",Datos!G631&lt;=G$1006)),FALSE),IF(ISNUMBER(Datos!G631),AND(Datos!G631=INT(Datos!G631),AND(OR(G$1005="",Datos!G631&gt;=G$1005),OR(G$1006="",Datos!G631&lt;=G$1006))),FALSE),OR(ISNUMBER(FIND(";"&amp;UPPER(TRIM(Datos!G631&amp;""))&amp;"=",G$1007)),ISNUMBER(FIND(";"&amp;UPPER(TRIM(Datos!G631&amp;""))&amp;";",G$1007))),OR(UPPER(TRIM(Datos!G631&amp;""))="SÍ",UPPER(TRIM(Datos!G631&amp;""))="SI",UPPER(TRIM(Datos!G631&amp;""))="NO"),IF(ISNUMBER(Datos!G631),AND(OR(G$1005="",Datos!G631&gt;=G$1005),OR(G$1006="",Datos!G631&lt;=G$1006)),FALSE),TRUE))))</f>
        <v>0.0</v>
      </c>
      <c r="H631">
        <f>IF(Datos!H631="",0,IF(AND(H$1008&lt;&gt;"",Datos!H631=H$1008),0,IF(H$1004=0,0,1-CHOOSE(H$1004,IF(ISNUMBER(Datos!H631),AND(OR(H$1005="",Datos!H631&gt;=H$1005),OR(H$1006="",Datos!H631&lt;=H$1006)),FALSE),IF(ISNUMBER(Datos!H631),AND(Datos!H631=INT(Datos!H631),AND(OR(H$1005="",Datos!H631&gt;=H$1005),OR(H$1006="",Datos!H631&lt;=H$1006))),FALSE),OR(ISNUMBER(FIND(";"&amp;UPPER(TRIM(Datos!H631&amp;""))&amp;"=",H$1007)),ISNUMBER(FIND(";"&amp;UPPER(TRIM(Datos!H631&amp;""))&amp;";",H$1007))),OR(UPPER(TRIM(Datos!H631&amp;""))="SÍ",UPPER(TRIM(Datos!H631&amp;""))="SI",UPPER(TRIM(Datos!H631&amp;""))="NO"),IF(ISNUMBER(Datos!H631),AND(OR(H$1005="",Datos!H631&gt;=H$1005),OR(H$1006="",Datos!H631&lt;=H$1006)),FALSE),TRUE))))</f>
        <v>0.0</v>
      </c>
      <c r="I631">
        <f>IF(Datos!I631="",0,IF(AND(I$1008&lt;&gt;"",Datos!I631=I$1008),0,IF(I$1004=0,0,1-CHOOSE(I$1004,IF(ISNUMBER(Datos!I631),AND(OR(I$1005="",Datos!I631&gt;=I$1005),OR(I$1006="",Datos!I631&lt;=I$1006)),FALSE),IF(ISNUMBER(Datos!I631),AND(Datos!I631=INT(Datos!I631),AND(OR(I$1005="",Datos!I631&gt;=I$1005),OR(I$1006="",Datos!I631&lt;=I$1006))),FALSE),OR(ISNUMBER(FIND(";"&amp;UPPER(TRIM(Datos!I631&amp;""))&amp;"=",I$1007)),ISNUMBER(FIND(";"&amp;UPPER(TRIM(Datos!I631&amp;""))&amp;";",I$1007))),OR(UPPER(TRIM(Datos!I631&amp;""))="SÍ",UPPER(TRIM(Datos!I631&amp;""))="SI",UPPER(TRIM(Datos!I631&amp;""))="NO"),IF(ISNUMBER(Datos!I631),AND(OR(I$1005="",Datos!I631&gt;=I$1005),OR(I$1006="",Datos!I631&lt;=I$1006)),FALSE),TRUE))))</f>
        <v>0.0</v>
      </c>
      <c r="J631">
        <f>IF(Datos!J631="",0,IF(AND(J$1008&lt;&gt;"",Datos!J631=J$1008),0,IF(J$1004=0,0,1-CHOOSE(J$1004,IF(ISNUMBER(Datos!J631),AND(OR(J$1005="",Datos!J631&gt;=J$1005),OR(J$1006="",Datos!J631&lt;=J$1006)),FALSE),IF(ISNUMBER(Datos!J631),AND(Datos!J631=INT(Datos!J631),AND(OR(J$1005="",Datos!J631&gt;=J$1005),OR(J$1006="",Datos!J631&lt;=J$1006))),FALSE),OR(ISNUMBER(FIND(";"&amp;UPPER(TRIM(Datos!J631&amp;""))&amp;"=",J$1007)),ISNUMBER(FIND(";"&amp;UPPER(TRIM(Datos!J631&amp;""))&amp;";",J$1007))),OR(UPPER(TRIM(Datos!J631&amp;""))="SÍ",UPPER(TRIM(Datos!J631&amp;""))="SI",UPPER(TRIM(Datos!J631&amp;""))="NO"),IF(ISNUMBER(Datos!J631),AND(OR(J$1005="",Datos!J631&gt;=J$1005),OR(J$1006="",Datos!J631&lt;=J$1006)),FALSE),TRUE))))</f>
        <v>0.0</v>
      </c>
      <c r="K631">
        <f>IF(Datos!K631="",0,IF(AND(K$1008&lt;&gt;"",Datos!K631=K$1008),0,IF(K$1004=0,0,1-CHOOSE(K$1004,IF(ISNUMBER(Datos!K631),AND(OR(K$1005="",Datos!K631&gt;=K$1005),OR(K$1006="",Datos!K631&lt;=K$1006)),FALSE),IF(ISNUMBER(Datos!K631),AND(Datos!K631=INT(Datos!K631),AND(OR(K$1005="",Datos!K631&gt;=K$1005),OR(K$1006="",Datos!K631&lt;=K$1006))),FALSE),OR(ISNUMBER(FIND(";"&amp;UPPER(TRIM(Datos!K631&amp;""))&amp;"=",K$1007)),ISNUMBER(FIND(";"&amp;UPPER(TRIM(Datos!K631&amp;""))&amp;";",K$1007))),OR(UPPER(TRIM(Datos!K631&amp;""))="SÍ",UPPER(TRIM(Datos!K631&amp;""))="SI",UPPER(TRIM(Datos!K631&amp;""))="NO"),IF(ISNUMBER(Datos!K631),AND(OR(K$1005="",Datos!K631&gt;=K$1005),OR(K$1006="",Datos!K631&lt;=K$1006)),FALSE),TRUE))))</f>
        <v>0.0</v>
      </c>
      <c r="L631">
        <f>IF(Datos!L631="",0,IF(AND(L$1008&lt;&gt;"",Datos!L631=L$1008),0,IF(L$1004=0,0,1-CHOOSE(L$1004,IF(ISNUMBER(Datos!L631),AND(OR(L$1005="",Datos!L631&gt;=L$1005),OR(L$1006="",Datos!L631&lt;=L$1006)),FALSE),IF(ISNUMBER(Datos!L631),AND(Datos!L631=INT(Datos!L631),AND(OR(L$1005="",Datos!L631&gt;=L$1005),OR(L$1006="",Datos!L631&lt;=L$1006))),FALSE),OR(ISNUMBER(FIND(";"&amp;UPPER(TRIM(Datos!L631&amp;""))&amp;"=",L$1007)),ISNUMBER(FIND(";"&amp;UPPER(TRIM(Datos!L631&amp;""))&amp;";",L$1007))),OR(UPPER(TRIM(Datos!L631&amp;""))="SÍ",UPPER(TRIM(Datos!L631&amp;""))="SI",UPPER(TRIM(Datos!L631&amp;""))="NO"),IF(ISNUMBER(Datos!L631),AND(OR(L$1005="",Datos!L631&gt;=L$1005),OR(L$1006="",Datos!L631&lt;=L$1006)),FALSE),TRUE))))</f>
        <v>0.0</v>
      </c>
      <c r="M631">
        <f>IF(Datos!M631="",0,IF(AND(M$1008&lt;&gt;"",Datos!M631=M$1008),0,IF(M$1004=0,0,1-CHOOSE(M$1004,IF(ISNUMBER(Datos!M631),AND(OR(M$1005="",Datos!M631&gt;=M$1005),OR(M$1006="",Datos!M631&lt;=M$1006)),FALSE),IF(ISNUMBER(Datos!M631),AND(Datos!M631=INT(Datos!M631),AND(OR(M$1005="",Datos!M631&gt;=M$1005),OR(M$1006="",Datos!M631&lt;=M$1006))),FALSE),OR(ISNUMBER(FIND(";"&amp;UPPER(TRIM(Datos!M631&amp;""))&amp;"=",M$1007)),ISNUMBER(FIND(";"&amp;UPPER(TRIM(Datos!M631&amp;""))&amp;";",M$1007))),OR(UPPER(TRIM(Datos!M631&amp;""))="SÍ",UPPER(TRIM(Datos!M631&amp;""))="SI",UPPER(TRIM(Datos!M631&amp;""))="NO"),IF(ISNUMBER(Datos!M631),AND(OR(M$1005="",Datos!M631&gt;=M$1005),OR(M$1006="",Datos!M631&lt;=M$1006)),FALSE),TRUE))))</f>
        <v>0.0</v>
      </c>
      <c r="N631">
        <f>IF(Datos!N631="",0,IF(AND(N$1008&lt;&gt;"",Datos!N631=N$1008),0,IF(N$1004=0,0,1-CHOOSE(N$1004,IF(ISNUMBER(Datos!N631),AND(OR(N$1005="",Datos!N631&gt;=N$1005),OR(N$1006="",Datos!N631&lt;=N$1006)),FALSE),IF(ISNUMBER(Datos!N631),AND(Datos!N631=INT(Datos!N631),AND(OR(N$1005="",Datos!N631&gt;=N$1005),OR(N$1006="",Datos!N631&lt;=N$1006))),FALSE),OR(ISNUMBER(FIND(";"&amp;UPPER(TRIM(Datos!N631&amp;""))&amp;"=",N$1007)),ISNUMBER(FIND(";"&amp;UPPER(TRIM(Datos!N631&amp;""))&amp;";",N$1007))),OR(UPPER(TRIM(Datos!N631&amp;""))="SÍ",UPPER(TRIM(Datos!N631&amp;""))="SI",UPPER(TRIM(Datos!N631&amp;""))="NO"),IF(ISNUMBER(Datos!N631),AND(OR(N$1005="",Datos!N631&gt;=N$1005),OR(N$1006="",Datos!N631&lt;=N$1006)),FALSE),TRUE))))</f>
        <v>0.0</v>
      </c>
      <c r="O631">
        <f>IF(Datos!O631="",0,IF(AND(O$1008&lt;&gt;"",Datos!O631=O$1008),0,IF(O$1004=0,0,1-CHOOSE(O$1004,IF(ISNUMBER(Datos!O631),AND(OR(O$1005="",Datos!O631&gt;=O$1005),OR(O$1006="",Datos!O631&lt;=O$1006)),FALSE),IF(ISNUMBER(Datos!O631),AND(Datos!O631=INT(Datos!O631),AND(OR(O$1005="",Datos!O631&gt;=O$1005),OR(O$1006="",Datos!O631&lt;=O$1006))),FALSE),OR(ISNUMBER(FIND(";"&amp;UPPER(TRIM(Datos!O631&amp;""))&amp;"=",O$1007)),ISNUMBER(FIND(";"&amp;UPPER(TRIM(Datos!O631&amp;""))&amp;";",O$1007))),OR(UPPER(TRIM(Datos!O631&amp;""))="SÍ",UPPER(TRIM(Datos!O631&amp;""))="SI",UPPER(TRIM(Datos!O631&amp;""))="NO"),IF(ISNUMBER(Datos!O631),AND(OR(O$1005="",Datos!O631&gt;=O$1005),OR(O$1006="",Datos!O631&lt;=O$1006)),FALSE),TRUE))))</f>
        <v>0.0</v>
      </c>
      <c r="P631">
        <f>IF(Datos!P631="",0,IF(AND(P$1008&lt;&gt;"",Datos!P631=P$1008),0,IF(P$1004=0,0,1-CHOOSE(P$1004,IF(ISNUMBER(Datos!P631),AND(OR(P$1005="",Datos!P631&gt;=P$1005),OR(P$1006="",Datos!P631&lt;=P$1006)),FALSE),IF(ISNUMBER(Datos!P631),AND(Datos!P631=INT(Datos!P631),AND(OR(P$1005="",Datos!P631&gt;=P$1005),OR(P$1006="",Datos!P631&lt;=P$1006))),FALSE),OR(ISNUMBER(FIND(";"&amp;UPPER(TRIM(Datos!P631&amp;""))&amp;"=",P$1007)),ISNUMBER(FIND(";"&amp;UPPER(TRIM(Datos!P631&amp;""))&amp;";",P$1007))),OR(UPPER(TRIM(Datos!P631&amp;""))="SÍ",UPPER(TRIM(Datos!P631&amp;""))="SI",UPPER(TRIM(Datos!P631&amp;""))="NO"),IF(ISNUMBER(Datos!P631),AND(OR(P$1005="",Datos!P631&gt;=P$1005),OR(P$1006="",Datos!P631&lt;=P$1006)),FALSE),TRUE))))</f>
        <v>0.0</v>
      </c>
      <c r="Q631">
        <f>IF(Datos!Q631="",0,IF(AND(Q$1008&lt;&gt;"",Datos!Q631=Q$1008),0,IF(Q$1004=0,0,1-CHOOSE(Q$1004,IF(ISNUMBER(Datos!Q631),AND(OR(Q$1005="",Datos!Q631&gt;=Q$1005),OR(Q$1006="",Datos!Q631&lt;=Q$1006)),FALSE),IF(ISNUMBER(Datos!Q631),AND(Datos!Q631=INT(Datos!Q631),AND(OR(Q$1005="",Datos!Q631&gt;=Q$1005),OR(Q$1006="",Datos!Q631&lt;=Q$1006))),FALSE),OR(ISNUMBER(FIND(";"&amp;UPPER(TRIM(Datos!Q631&amp;""))&amp;"=",Q$1007)),ISNUMBER(FIND(";"&amp;UPPER(TRIM(Datos!Q631&amp;""))&amp;";",Q$1007))),OR(UPPER(TRIM(Datos!Q631&amp;""))="SÍ",UPPER(TRIM(Datos!Q631&amp;""))="SI",UPPER(TRIM(Datos!Q631&amp;""))="NO"),IF(ISNUMBER(Datos!Q631),AND(OR(Q$1005="",Datos!Q631&gt;=Q$1005),OR(Q$1006="",Datos!Q631&lt;=Q$1006)),FALSE),TRUE))))</f>
        <v>0.0</v>
      </c>
      <c r="R631">
        <f>IF(Datos!R631="",0,IF(AND(R$1008&lt;&gt;"",Datos!R631=R$1008),0,IF(R$1004=0,0,1-CHOOSE(R$1004,IF(ISNUMBER(Datos!R631),AND(OR(R$1005="",Datos!R631&gt;=R$1005),OR(R$1006="",Datos!R631&lt;=R$1006)),FALSE),IF(ISNUMBER(Datos!R631),AND(Datos!R631=INT(Datos!R631),AND(OR(R$1005="",Datos!R631&gt;=R$1005),OR(R$1006="",Datos!R631&lt;=R$1006))),FALSE),OR(ISNUMBER(FIND(";"&amp;UPPER(TRIM(Datos!R631&amp;""))&amp;"=",R$1007)),ISNUMBER(FIND(";"&amp;UPPER(TRIM(Datos!R631&amp;""))&amp;";",R$1007))),OR(UPPER(TRIM(Datos!R631&amp;""))="SÍ",UPPER(TRIM(Datos!R631&amp;""))="SI",UPPER(TRIM(Datos!R631&amp;""))="NO"),IF(ISNUMBER(Datos!R631),AND(OR(R$1005="",Datos!R631&gt;=R$1005),OR(R$1006="",Datos!R631&lt;=R$1006)),FALSE),TRUE))))</f>
        <v>0.0</v>
      </c>
      <c r="S631">
        <f>IF(Datos!S631="",0,IF(AND(S$1008&lt;&gt;"",Datos!S631=S$1008),0,IF(S$1004=0,0,1-CHOOSE(S$1004,IF(ISNUMBER(Datos!S631),AND(OR(S$1005="",Datos!S631&gt;=S$1005),OR(S$1006="",Datos!S631&lt;=S$1006)),FALSE),IF(ISNUMBER(Datos!S631),AND(Datos!S631=INT(Datos!S631),AND(OR(S$1005="",Datos!S631&gt;=S$1005),OR(S$1006="",Datos!S631&lt;=S$1006))),FALSE),OR(ISNUMBER(FIND(";"&amp;UPPER(TRIM(Datos!S631&amp;""))&amp;"=",S$1007)),ISNUMBER(FIND(";"&amp;UPPER(TRIM(Datos!S631&amp;""))&amp;";",S$1007))),OR(UPPER(TRIM(Datos!S631&amp;""))="SÍ",UPPER(TRIM(Datos!S631&amp;""))="SI",UPPER(TRIM(Datos!S631&amp;""))="NO"),IF(ISNUMBER(Datos!S631),AND(OR(S$1005="",Datos!S631&gt;=S$1005),OR(S$1006="",Datos!S631&lt;=S$1006)),FALSE),TRUE))))</f>
        <v>0.0</v>
      </c>
      <c r="T631">
        <f>IF(Datos!T631="",0,IF(AND(T$1008&lt;&gt;"",Datos!T631=T$1008),0,IF(T$1004=0,0,1-CHOOSE(T$1004,IF(ISNUMBER(Datos!T631),AND(OR(T$1005="",Datos!T631&gt;=T$1005),OR(T$1006="",Datos!T631&lt;=T$1006)),FALSE),IF(ISNUMBER(Datos!T631),AND(Datos!T631=INT(Datos!T631),AND(OR(T$1005="",Datos!T631&gt;=T$1005),OR(T$1006="",Datos!T631&lt;=T$1006))),FALSE),OR(ISNUMBER(FIND(";"&amp;UPPER(TRIM(Datos!T631&amp;""))&amp;"=",T$1007)),ISNUMBER(FIND(";"&amp;UPPER(TRIM(Datos!T631&amp;""))&amp;";",T$1007))),OR(UPPER(TRIM(Datos!T631&amp;""))="SÍ",UPPER(TRIM(Datos!T631&amp;""))="SI",UPPER(TRIM(Datos!T631&amp;""))="NO"),IF(ISNUMBER(Datos!T631),AND(OR(T$1005="",Datos!T631&gt;=T$1005),OR(T$1006="",Datos!T631&lt;=T$1006)),FALSE),TRUE))))</f>
        <v>0.0</v>
      </c>
      <c r="U631">
        <f>IF(Datos!U631="",0,IF(AND(U$1008&lt;&gt;"",Datos!U631=U$1008),0,IF(U$1004=0,0,1-CHOOSE(U$1004,IF(ISNUMBER(Datos!U631),AND(OR(U$1005="",Datos!U631&gt;=U$1005),OR(U$1006="",Datos!U631&lt;=U$1006)),FALSE),IF(ISNUMBER(Datos!U631),AND(Datos!U631=INT(Datos!U631),AND(OR(U$1005="",Datos!U631&gt;=U$1005),OR(U$1006="",Datos!U631&lt;=U$1006))),FALSE),OR(ISNUMBER(FIND(";"&amp;UPPER(TRIM(Datos!U631&amp;""))&amp;"=",U$1007)),ISNUMBER(FIND(";"&amp;UPPER(TRIM(Datos!U631&amp;""))&amp;";",U$1007))),OR(UPPER(TRIM(Datos!U631&amp;""))="SÍ",UPPER(TRIM(Datos!U631&amp;""))="SI",UPPER(TRIM(Datos!U631&amp;""))="NO"),IF(ISNUMBER(Datos!U631),AND(OR(U$1005="",Datos!U631&gt;=U$1005),OR(U$1006="",Datos!U631&lt;=U$1006)),FALSE),TRUE))))</f>
        <v>0.0</v>
      </c>
      <c r="V631">
        <f>IF(Datos!V631="",0,IF(AND(V$1008&lt;&gt;"",Datos!V631=V$1008),0,IF(V$1004=0,0,1-CHOOSE(V$1004,IF(ISNUMBER(Datos!V631),AND(OR(V$1005="",Datos!V631&gt;=V$1005),OR(V$1006="",Datos!V631&lt;=V$1006)),FALSE),IF(ISNUMBER(Datos!V631),AND(Datos!V631=INT(Datos!V631),AND(OR(V$1005="",Datos!V631&gt;=V$1005),OR(V$1006="",Datos!V631&lt;=V$1006))),FALSE),OR(ISNUMBER(FIND(";"&amp;UPPER(TRIM(Datos!V631&amp;""))&amp;"=",V$1007)),ISNUMBER(FIND(";"&amp;UPPER(TRIM(Datos!V631&amp;""))&amp;";",V$1007))),OR(UPPER(TRIM(Datos!V631&amp;""))="SÍ",UPPER(TRIM(Datos!V631&amp;""))="SI",UPPER(TRIM(Datos!V631&amp;""))="NO"),IF(ISNUMBER(Datos!V631),AND(OR(V$1005="",Datos!V631&gt;=V$1005),OR(V$1006="",Datos!V631&lt;=V$1006)),FALSE),TRUE))))</f>
        <v>0.0</v>
      </c>
      <c r="W631">
        <f>IF(Datos!W631="",0,IF(AND(W$1008&lt;&gt;"",Datos!W631=W$1008),0,IF(W$1004=0,0,1-CHOOSE(W$1004,IF(ISNUMBER(Datos!W631),AND(OR(W$1005="",Datos!W631&gt;=W$1005),OR(W$1006="",Datos!W631&lt;=W$1006)),FALSE),IF(ISNUMBER(Datos!W631),AND(Datos!W631=INT(Datos!W631),AND(OR(W$1005="",Datos!W631&gt;=W$1005),OR(W$1006="",Datos!W631&lt;=W$1006))),FALSE),OR(ISNUMBER(FIND(";"&amp;UPPER(TRIM(Datos!W631&amp;""))&amp;"=",W$1007)),ISNUMBER(FIND(";"&amp;UPPER(TRIM(Datos!W631&amp;""))&amp;";",W$1007))),OR(UPPER(TRIM(Datos!W631&amp;""))="SÍ",UPPER(TRIM(Datos!W631&amp;""))="SI",UPPER(TRIM(Datos!W631&amp;""))="NO"),IF(ISNUMBER(Datos!W631),AND(OR(W$1005="",Datos!W631&gt;=W$1005),OR(W$1006="",Datos!W631&lt;=W$1006)),FALSE),TRUE))))</f>
        <v>0.0</v>
      </c>
      <c r="X631">
        <f>IF(Datos!X631="",0,IF(AND(X$1008&lt;&gt;"",Datos!X631=X$1008),0,IF(X$1004=0,0,1-CHOOSE(X$1004,IF(ISNUMBER(Datos!X631),AND(OR(X$1005="",Datos!X631&gt;=X$1005),OR(X$1006="",Datos!X631&lt;=X$1006)),FALSE),IF(ISNUMBER(Datos!X631),AND(Datos!X631=INT(Datos!X631),AND(OR(X$1005="",Datos!X631&gt;=X$1005),OR(X$1006="",Datos!X631&lt;=X$1006))),FALSE),OR(ISNUMBER(FIND(";"&amp;UPPER(TRIM(Datos!X631&amp;""))&amp;"=",X$1007)),ISNUMBER(FIND(";"&amp;UPPER(TRIM(Datos!X631&amp;""))&amp;";",X$1007))),OR(UPPER(TRIM(Datos!X631&amp;""))="SÍ",UPPER(TRIM(Datos!X631&amp;""))="SI",UPPER(TRIM(Datos!X631&amp;""))="NO"),IF(ISNUMBER(Datos!X631),AND(OR(X$1005="",Datos!X631&gt;=X$1005),OR(X$1006="",Datos!X631&lt;=X$1006)),FALSE),TRUE))))</f>
        <v>0.0</v>
      </c>
      <c r="Y631">
        <f>IF(Datos!Y631="",0,IF(AND(Y$1008&lt;&gt;"",Datos!Y631=Y$1008),0,IF(Y$1004=0,0,1-CHOOSE(Y$1004,IF(ISNUMBER(Datos!Y631),AND(OR(Y$1005="",Datos!Y631&gt;=Y$1005),OR(Y$1006="",Datos!Y631&lt;=Y$1006)),FALSE),IF(ISNUMBER(Datos!Y631),AND(Datos!Y631=INT(Datos!Y631),AND(OR(Y$1005="",Datos!Y631&gt;=Y$1005),OR(Y$1006="",Datos!Y631&lt;=Y$1006))),FALSE),OR(ISNUMBER(FIND(";"&amp;UPPER(TRIM(Datos!Y631&amp;""))&amp;"=",Y$1007)),ISNUMBER(FIND(";"&amp;UPPER(TRIM(Datos!Y631&amp;""))&amp;";",Y$1007))),OR(UPPER(TRIM(Datos!Y631&amp;""))="SÍ",UPPER(TRIM(Datos!Y631&amp;""))="SI",UPPER(TRIM(Datos!Y631&amp;""))="NO"),IF(ISNUMBER(Datos!Y631),AND(OR(Y$1005="",Datos!Y631&gt;=Y$1005),OR(Y$1006="",Datos!Y631&lt;=Y$1006)),FALSE),TRUE))))</f>
        <v>0.0</v>
      </c>
      <c r="Z631">
        <f>IF(Datos!Z631="",0,IF(AND(Z$1008&lt;&gt;"",Datos!Z631=Z$1008),0,IF(Z$1004=0,0,1-CHOOSE(Z$1004,IF(ISNUMBER(Datos!Z631),AND(OR(Z$1005="",Datos!Z631&gt;=Z$1005),OR(Z$1006="",Datos!Z631&lt;=Z$1006)),FALSE),IF(ISNUMBER(Datos!Z631),AND(Datos!Z631=INT(Datos!Z631),AND(OR(Z$1005="",Datos!Z631&gt;=Z$1005),OR(Z$1006="",Datos!Z631&lt;=Z$1006))),FALSE),OR(ISNUMBER(FIND(";"&amp;UPPER(TRIM(Datos!Z631&amp;""))&amp;"=",Z$1007)),ISNUMBER(FIND(";"&amp;UPPER(TRIM(Datos!Z631&amp;""))&amp;";",Z$1007))),OR(UPPER(TRIM(Datos!Z631&amp;""))="SÍ",UPPER(TRIM(Datos!Z631&amp;""))="SI",UPPER(TRIM(Datos!Z631&amp;""))="NO"),IF(ISNUMBER(Datos!Z631),AND(OR(Z$1005="",Datos!Z631&gt;=Z$1005),OR(Z$1006="",Datos!Z631&lt;=Z$1006)),FALSE),TRUE))))</f>
        <v>0.0</v>
      </c>
      <c r="AA631">
        <f>IF(Datos!AA631="",0,IF(AND(AA$1008&lt;&gt;"",Datos!AA631=AA$1008),0,IF(AA$1004=0,0,1-CHOOSE(AA$1004,IF(ISNUMBER(Datos!AA631),AND(OR(AA$1005="",Datos!AA631&gt;=AA$1005),OR(AA$1006="",Datos!AA631&lt;=AA$1006)),FALSE),IF(ISNUMBER(Datos!AA631),AND(Datos!AA631=INT(Datos!AA631),AND(OR(AA$1005="",Datos!AA631&gt;=AA$1005),OR(AA$1006="",Datos!AA631&lt;=AA$1006))),FALSE),OR(ISNUMBER(FIND(";"&amp;UPPER(TRIM(Datos!AA631&amp;""))&amp;"=",AA$1007)),ISNUMBER(FIND(";"&amp;UPPER(TRIM(Datos!AA631&amp;""))&amp;";",AA$1007))),OR(UPPER(TRIM(Datos!AA631&amp;""))="SÍ",UPPER(TRIM(Datos!AA631&amp;""))="SI",UPPER(TRIM(Datos!AA631&amp;""))="NO"),IF(ISNUMBER(Datos!AA631),AND(OR(AA$1005="",Datos!AA631&gt;=AA$1005),OR(AA$1006="",Datos!AA631&lt;=AA$1006)),FALSE),TRUE))))</f>
        <v>0.0</v>
      </c>
      <c r="AB631">
        <f>IF(Datos!AB631="",0,IF(AND(AB$1008&lt;&gt;"",Datos!AB631=AB$1008),0,IF(AB$1004=0,0,1-CHOOSE(AB$1004,IF(ISNUMBER(Datos!AB631),AND(OR(AB$1005="",Datos!AB631&gt;=AB$1005),OR(AB$1006="",Datos!AB631&lt;=AB$1006)),FALSE),IF(ISNUMBER(Datos!AB631),AND(Datos!AB631=INT(Datos!AB631),AND(OR(AB$1005="",Datos!AB631&gt;=AB$1005),OR(AB$1006="",Datos!AB631&lt;=AB$1006))),FALSE),OR(ISNUMBER(FIND(";"&amp;UPPER(TRIM(Datos!AB631&amp;""))&amp;"=",AB$1007)),ISNUMBER(FIND(";"&amp;UPPER(TRIM(Datos!AB631&amp;""))&amp;";",AB$1007))),OR(UPPER(TRIM(Datos!AB631&amp;""))="SÍ",UPPER(TRIM(Datos!AB631&amp;""))="SI",UPPER(TRIM(Datos!AB631&amp;""))="NO"),IF(ISNUMBER(Datos!AB631),AND(OR(AB$1005="",Datos!AB631&gt;=AB$1005),OR(AB$1006="",Datos!AB631&lt;=AB$1006)),FALSE),TRUE))))</f>
        <v>0.0</v>
      </c>
      <c r="AC631">
        <f>IF(Datos!AC631="",0,IF(AND(AC$1008&lt;&gt;"",Datos!AC631=AC$1008),0,IF(AC$1004=0,0,1-CHOOSE(AC$1004,IF(ISNUMBER(Datos!AC631),AND(OR(AC$1005="",Datos!AC631&gt;=AC$1005),OR(AC$1006="",Datos!AC631&lt;=AC$1006)),FALSE),IF(ISNUMBER(Datos!AC631),AND(Datos!AC631=INT(Datos!AC631),AND(OR(AC$1005="",Datos!AC631&gt;=AC$1005),OR(AC$1006="",Datos!AC631&lt;=AC$1006))),FALSE),OR(ISNUMBER(FIND(";"&amp;UPPER(TRIM(Datos!AC631&amp;""))&amp;"=",AC$1007)),ISNUMBER(FIND(";"&amp;UPPER(TRIM(Datos!AC631&amp;""))&amp;";",AC$1007))),OR(UPPER(TRIM(Datos!AC631&amp;""))="SÍ",UPPER(TRIM(Datos!AC631&amp;""))="SI",UPPER(TRIM(Datos!AC631&amp;""))="NO"),IF(ISNUMBER(Datos!AC631),AND(OR(AC$1005="",Datos!AC631&gt;=AC$1005),OR(AC$1006="",Datos!AC631&lt;=AC$1006)),FALSE),TRUE))))</f>
        <v>0.0</v>
      </c>
      <c r="AD631">
        <f>IF(Datos!AD631="",0,IF(AND(AD$1008&lt;&gt;"",Datos!AD631=AD$1008),0,IF(AD$1004=0,0,1-CHOOSE(AD$1004,IF(ISNUMBER(Datos!AD631),AND(OR(AD$1005="",Datos!AD631&gt;=AD$1005),OR(AD$1006="",Datos!AD631&lt;=AD$1006)),FALSE),IF(ISNUMBER(Datos!AD631),AND(Datos!AD631=INT(Datos!AD631),AND(OR(AD$1005="",Datos!AD631&gt;=AD$1005),OR(AD$1006="",Datos!AD631&lt;=AD$1006))),FALSE),OR(ISNUMBER(FIND(";"&amp;UPPER(TRIM(Datos!AD631&amp;""))&amp;"=",AD$1007)),ISNUMBER(FIND(";"&amp;UPPER(TRIM(Datos!AD631&amp;""))&amp;";",AD$1007))),OR(UPPER(TRIM(Datos!AD631&amp;""))="SÍ",UPPER(TRIM(Datos!AD631&amp;""))="SI",UPPER(TRIM(Datos!AD631&amp;""))="NO"),IF(ISNUMBER(Datos!AD631),AND(OR(AD$1005="",Datos!AD631&gt;=AD$1005),OR(AD$1006="",Datos!AD631&lt;=AD$1006)),FALSE),TRUE))))</f>
        <v>0.0</v>
      </c>
      <c r="AE631">
        <f>IF(Datos!AE631="",0,IF(AND(AE$1008&lt;&gt;"",Datos!AE631=AE$1008),0,IF(AE$1004=0,0,1-CHOOSE(AE$1004,IF(ISNUMBER(Datos!AE631),AND(OR(AE$1005="",Datos!AE631&gt;=AE$1005),OR(AE$1006="",Datos!AE631&lt;=AE$1006)),FALSE),IF(ISNUMBER(Datos!AE631),AND(Datos!AE631=INT(Datos!AE631),AND(OR(AE$1005="",Datos!AE631&gt;=AE$1005),OR(AE$1006="",Datos!AE631&lt;=AE$1006))),FALSE),OR(ISNUMBER(FIND(";"&amp;UPPER(TRIM(Datos!AE631&amp;""))&amp;"=",AE$1007)),ISNUMBER(FIND(";"&amp;UPPER(TRIM(Datos!AE631&amp;""))&amp;";",AE$1007))),OR(UPPER(TRIM(Datos!AE631&amp;""))="SÍ",UPPER(TRIM(Datos!AE631&amp;""))="SI",UPPER(TRIM(Datos!AE631&amp;""))="NO"),IF(ISNUMBER(Datos!AE631),AND(OR(AE$1005="",Datos!AE631&gt;=AE$1005),OR(AE$1006="",Datos!AE631&lt;=AE$1006)),FALSE),TRUE))))</f>
        <v>0.0</v>
      </c>
    </row>
    <row r="632" spans="2:31">
      <c r="B632">
        <f>IF(Datos!B632="",0,IF(AND(B$1008&lt;&gt;"",Datos!B632=B$1008),0,IF(B$1004=0,0,1-CHOOSE(B$1004,IF(ISNUMBER(Datos!B632),AND(OR(B$1005="",Datos!B632&gt;=B$1005),OR(B$1006="",Datos!B632&lt;=B$1006)),FALSE),IF(ISNUMBER(Datos!B632),AND(Datos!B632=INT(Datos!B632),AND(OR(B$1005="",Datos!B632&gt;=B$1005),OR(B$1006="",Datos!B632&lt;=B$1006))),FALSE),OR(ISNUMBER(FIND(";"&amp;UPPER(TRIM(Datos!B632&amp;""))&amp;"=",B$1007)),ISNUMBER(FIND(";"&amp;UPPER(TRIM(Datos!B632&amp;""))&amp;";",B$1007))),OR(UPPER(TRIM(Datos!B632&amp;""))="SÍ",UPPER(TRIM(Datos!B632&amp;""))="SI",UPPER(TRIM(Datos!B632&amp;""))="NO"),IF(ISNUMBER(Datos!B632),AND(OR(B$1005="",Datos!B632&gt;=B$1005),OR(B$1006="",Datos!B632&lt;=B$1006)),FALSE),TRUE))))</f>
        <v>0.0</v>
      </c>
      <c r="C632">
        <f>IF(Datos!C632="",0,IF(AND(C$1008&lt;&gt;"",Datos!C632=C$1008),0,IF(C$1004=0,0,1-CHOOSE(C$1004,IF(ISNUMBER(Datos!C632),AND(OR(C$1005="",Datos!C632&gt;=C$1005),OR(C$1006="",Datos!C632&lt;=C$1006)),FALSE),IF(ISNUMBER(Datos!C632),AND(Datos!C632=INT(Datos!C632),AND(OR(C$1005="",Datos!C632&gt;=C$1005),OR(C$1006="",Datos!C632&lt;=C$1006))),FALSE),OR(ISNUMBER(FIND(";"&amp;UPPER(TRIM(Datos!C632&amp;""))&amp;"=",C$1007)),ISNUMBER(FIND(";"&amp;UPPER(TRIM(Datos!C632&amp;""))&amp;";",C$1007))),OR(UPPER(TRIM(Datos!C632&amp;""))="SÍ",UPPER(TRIM(Datos!C632&amp;""))="SI",UPPER(TRIM(Datos!C632&amp;""))="NO"),IF(ISNUMBER(Datos!C632),AND(OR(C$1005="",Datos!C632&gt;=C$1005),OR(C$1006="",Datos!C632&lt;=C$1006)),FALSE),TRUE))))</f>
        <v>0.0</v>
      </c>
      <c r="D632">
        <f>IF(Datos!D632="",0,IF(AND(D$1008&lt;&gt;"",Datos!D632=D$1008),0,IF(D$1004=0,0,1-CHOOSE(D$1004,IF(ISNUMBER(Datos!D632),AND(OR(D$1005="",Datos!D632&gt;=D$1005),OR(D$1006="",Datos!D632&lt;=D$1006)),FALSE),IF(ISNUMBER(Datos!D632),AND(Datos!D632=INT(Datos!D632),AND(OR(D$1005="",Datos!D632&gt;=D$1005),OR(D$1006="",Datos!D632&lt;=D$1006))),FALSE),OR(ISNUMBER(FIND(";"&amp;UPPER(TRIM(Datos!D632&amp;""))&amp;"=",D$1007)),ISNUMBER(FIND(";"&amp;UPPER(TRIM(Datos!D632&amp;""))&amp;";",D$1007))),OR(UPPER(TRIM(Datos!D632&amp;""))="SÍ",UPPER(TRIM(Datos!D632&amp;""))="SI",UPPER(TRIM(Datos!D632&amp;""))="NO"),IF(ISNUMBER(Datos!D632),AND(OR(D$1005="",Datos!D632&gt;=D$1005),OR(D$1006="",Datos!D632&lt;=D$1006)),FALSE),TRUE))))</f>
        <v>0.0</v>
      </c>
      <c r="E632">
        <f>IF(Datos!E632="",0,IF(AND(E$1008&lt;&gt;"",Datos!E632=E$1008),0,IF(E$1004=0,0,1-CHOOSE(E$1004,IF(ISNUMBER(Datos!E632),AND(OR(E$1005="",Datos!E632&gt;=E$1005),OR(E$1006="",Datos!E632&lt;=E$1006)),FALSE),IF(ISNUMBER(Datos!E632),AND(Datos!E632=INT(Datos!E632),AND(OR(E$1005="",Datos!E632&gt;=E$1005),OR(E$1006="",Datos!E632&lt;=E$1006))),FALSE),OR(ISNUMBER(FIND(";"&amp;UPPER(TRIM(Datos!E632&amp;""))&amp;"=",E$1007)),ISNUMBER(FIND(";"&amp;UPPER(TRIM(Datos!E632&amp;""))&amp;";",E$1007))),OR(UPPER(TRIM(Datos!E632&amp;""))="SÍ",UPPER(TRIM(Datos!E632&amp;""))="SI",UPPER(TRIM(Datos!E632&amp;""))="NO"),IF(ISNUMBER(Datos!E632),AND(OR(E$1005="",Datos!E632&gt;=E$1005),OR(E$1006="",Datos!E632&lt;=E$1006)),FALSE),TRUE))))</f>
        <v>0.0</v>
      </c>
      <c r="F632">
        <f>IF(Datos!F632="",0,IF(AND(F$1008&lt;&gt;"",Datos!F632=F$1008),0,IF(F$1004=0,0,1-CHOOSE(F$1004,IF(ISNUMBER(Datos!F632),AND(OR(F$1005="",Datos!F632&gt;=F$1005),OR(F$1006="",Datos!F632&lt;=F$1006)),FALSE),IF(ISNUMBER(Datos!F632),AND(Datos!F632=INT(Datos!F632),AND(OR(F$1005="",Datos!F632&gt;=F$1005),OR(F$1006="",Datos!F632&lt;=F$1006))),FALSE),OR(ISNUMBER(FIND(";"&amp;UPPER(TRIM(Datos!F632&amp;""))&amp;"=",F$1007)),ISNUMBER(FIND(";"&amp;UPPER(TRIM(Datos!F632&amp;""))&amp;";",F$1007))),OR(UPPER(TRIM(Datos!F632&amp;""))="SÍ",UPPER(TRIM(Datos!F632&amp;""))="SI",UPPER(TRIM(Datos!F632&amp;""))="NO"),IF(ISNUMBER(Datos!F632),AND(OR(F$1005="",Datos!F632&gt;=F$1005),OR(F$1006="",Datos!F632&lt;=F$1006)),FALSE),TRUE))))</f>
        <v>0.0</v>
      </c>
      <c r="G632">
        <f>IF(Datos!G632="",0,IF(AND(G$1008&lt;&gt;"",Datos!G632=G$1008),0,IF(G$1004=0,0,1-CHOOSE(G$1004,IF(ISNUMBER(Datos!G632),AND(OR(G$1005="",Datos!G632&gt;=G$1005),OR(G$1006="",Datos!G632&lt;=G$1006)),FALSE),IF(ISNUMBER(Datos!G632),AND(Datos!G632=INT(Datos!G632),AND(OR(G$1005="",Datos!G632&gt;=G$1005),OR(G$1006="",Datos!G632&lt;=G$1006))),FALSE),OR(ISNUMBER(FIND(";"&amp;UPPER(TRIM(Datos!G632&amp;""))&amp;"=",G$1007)),ISNUMBER(FIND(";"&amp;UPPER(TRIM(Datos!G632&amp;""))&amp;";",G$1007))),OR(UPPER(TRIM(Datos!G632&amp;""))="SÍ",UPPER(TRIM(Datos!G632&amp;""))="SI",UPPER(TRIM(Datos!G632&amp;""))="NO"),IF(ISNUMBER(Datos!G632),AND(OR(G$1005="",Datos!G632&gt;=G$1005),OR(G$1006="",Datos!G632&lt;=G$1006)),FALSE),TRUE))))</f>
        <v>0.0</v>
      </c>
      <c r="H632">
        <f>IF(Datos!H632="",0,IF(AND(H$1008&lt;&gt;"",Datos!H632=H$1008),0,IF(H$1004=0,0,1-CHOOSE(H$1004,IF(ISNUMBER(Datos!H632),AND(OR(H$1005="",Datos!H632&gt;=H$1005),OR(H$1006="",Datos!H632&lt;=H$1006)),FALSE),IF(ISNUMBER(Datos!H632),AND(Datos!H632=INT(Datos!H632),AND(OR(H$1005="",Datos!H632&gt;=H$1005),OR(H$1006="",Datos!H632&lt;=H$1006))),FALSE),OR(ISNUMBER(FIND(";"&amp;UPPER(TRIM(Datos!H632&amp;""))&amp;"=",H$1007)),ISNUMBER(FIND(";"&amp;UPPER(TRIM(Datos!H632&amp;""))&amp;";",H$1007))),OR(UPPER(TRIM(Datos!H632&amp;""))="SÍ",UPPER(TRIM(Datos!H632&amp;""))="SI",UPPER(TRIM(Datos!H632&amp;""))="NO"),IF(ISNUMBER(Datos!H632),AND(OR(H$1005="",Datos!H632&gt;=H$1005),OR(H$1006="",Datos!H632&lt;=H$1006)),FALSE),TRUE))))</f>
        <v>0.0</v>
      </c>
      <c r="I632">
        <f>IF(Datos!I632="",0,IF(AND(I$1008&lt;&gt;"",Datos!I632=I$1008),0,IF(I$1004=0,0,1-CHOOSE(I$1004,IF(ISNUMBER(Datos!I632),AND(OR(I$1005="",Datos!I632&gt;=I$1005),OR(I$1006="",Datos!I632&lt;=I$1006)),FALSE),IF(ISNUMBER(Datos!I632),AND(Datos!I632=INT(Datos!I632),AND(OR(I$1005="",Datos!I632&gt;=I$1005),OR(I$1006="",Datos!I632&lt;=I$1006))),FALSE),OR(ISNUMBER(FIND(";"&amp;UPPER(TRIM(Datos!I632&amp;""))&amp;"=",I$1007)),ISNUMBER(FIND(";"&amp;UPPER(TRIM(Datos!I632&amp;""))&amp;";",I$1007))),OR(UPPER(TRIM(Datos!I632&amp;""))="SÍ",UPPER(TRIM(Datos!I632&amp;""))="SI",UPPER(TRIM(Datos!I632&amp;""))="NO"),IF(ISNUMBER(Datos!I632),AND(OR(I$1005="",Datos!I632&gt;=I$1005),OR(I$1006="",Datos!I632&lt;=I$1006)),FALSE),TRUE))))</f>
        <v>0.0</v>
      </c>
      <c r="J632">
        <f>IF(Datos!J632="",0,IF(AND(J$1008&lt;&gt;"",Datos!J632=J$1008),0,IF(J$1004=0,0,1-CHOOSE(J$1004,IF(ISNUMBER(Datos!J632),AND(OR(J$1005="",Datos!J632&gt;=J$1005),OR(J$1006="",Datos!J632&lt;=J$1006)),FALSE),IF(ISNUMBER(Datos!J632),AND(Datos!J632=INT(Datos!J632),AND(OR(J$1005="",Datos!J632&gt;=J$1005),OR(J$1006="",Datos!J632&lt;=J$1006))),FALSE),OR(ISNUMBER(FIND(";"&amp;UPPER(TRIM(Datos!J632&amp;""))&amp;"=",J$1007)),ISNUMBER(FIND(";"&amp;UPPER(TRIM(Datos!J632&amp;""))&amp;";",J$1007))),OR(UPPER(TRIM(Datos!J632&amp;""))="SÍ",UPPER(TRIM(Datos!J632&amp;""))="SI",UPPER(TRIM(Datos!J632&amp;""))="NO"),IF(ISNUMBER(Datos!J632),AND(OR(J$1005="",Datos!J632&gt;=J$1005),OR(J$1006="",Datos!J632&lt;=J$1006)),FALSE),TRUE))))</f>
        <v>0.0</v>
      </c>
      <c r="K632">
        <f>IF(Datos!K632="",0,IF(AND(K$1008&lt;&gt;"",Datos!K632=K$1008),0,IF(K$1004=0,0,1-CHOOSE(K$1004,IF(ISNUMBER(Datos!K632),AND(OR(K$1005="",Datos!K632&gt;=K$1005),OR(K$1006="",Datos!K632&lt;=K$1006)),FALSE),IF(ISNUMBER(Datos!K632),AND(Datos!K632=INT(Datos!K632),AND(OR(K$1005="",Datos!K632&gt;=K$1005),OR(K$1006="",Datos!K632&lt;=K$1006))),FALSE),OR(ISNUMBER(FIND(";"&amp;UPPER(TRIM(Datos!K632&amp;""))&amp;"=",K$1007)),ISNUMBER(FIND(";"&amp;UPPER(TRIM(Datos!K632&amp;""))&amp;";",K$1007))),OR(UPPER(TRIM(Datos!K632&amp;""))="SÍ",UPPER(TRIM(Datos!K632&amp;""))="SI",UPPER(TRIM(Datos!K632&amp;""))="NO"),IF(ISNUMBER(Datos!K632),AND(OR(K$1005="",Datos!K632&gt;=K$1005),OR(K$1006="",Datos!K632&lt;=K$1006)),FALSE),TRUE))))</f>
        <v>0.0</v>
      </c>
      <c r="L632">
        <f>IF(Datos!L632="",0,IF(AND(L$1008&lt;&gt;"",Datos!L632=L$1008),0,IF(L$1004=0,0,1-CHOOSE(L$1004,IF(ISNUMBER(Datos!L632),AND(OR(L$1005="",Datos!L632&gt;=L$1005),OR(L$1006="",Datos!L632&lt;=L$1006)),FALSE),IF(ISNUMBER(Datos!L632),AND(Datos!L632=INT(Datos!L632),AND(OR(L$1005="",Datos!L632&gt;=L$1005),OR(L$1006="",Datos!L632&lt;=L$1006))),FALSE),OR(ISNUMBER(FIND(";"&amp;UPPER(TRIM(Datos!L632&amp;""))&amp;"=",L$1007)),ISNUMBER(FIND(";"&amp;UPPER(TRIM(Datos!L632&amp;""))&amp;";",L$1007))),OR(UPPER(TRIM(Datos!L632&amp;""))="SÍ",UPPER(TRIM(Datos!L632&amp;""))="SI",UPPER(TRIM(Datos!L632&amp;""))="NO"),IF(ISNUMBER(Datos!L632),AND(OR(L$1005="",Datos!L632&gt;=L$1005),OR(L$1006="",Datos!L632&lt;=L$1006)),FALSE),TRUE))))</f>
        <v>0.0</v>
      </c>
      <c r="M632">
        <f>IF(Datos!M632="",0,IF(AND(M$1008&lt;&gt;"",Datos!M632=M$1008),0,IF(M$1004=0,0,1-CHOOSE(M$1004,IF(ISNUMBER(Datos!M632),AND(OR(M$1005="",Datos!M632&gt;=M$1005),OR(M$1006="",Datos!M632&lt;=M$1006)),FALSE),IF(ISNUMBER(Datos!M632),AND(Datos!M632=INT(Datos!M632),AND(OR(M$1005="",Datos!M632&gt;=M$1005),OR(M$1006="",Datos!M632&lt;=M$1006))),FALSE),OR(ISNUMBER(FIND(";"&amp;UPPER(TRIM(Datos!M632&amp;""))&amp;"=",M$1007)),ISNUMBER(FIND(";"&amp;UPPER(TRIM(Datos!M632&amp;""))&amp;";",M$1007))),OR(UPPER(TRIM(Datos!M632&amp;""))="SÍ",UPPER(TRIM(Datos!M632&amp;""))="SI",UPPER(TRIM(Datos!M632&amp;""))="NO"),IF(ISNUMBER(Datos!M632),AND(OR(M$1005="",Datos!M632&gt;=M$1005),OR(M$1006="",Datos!M632&lt;=M$1006)),FALSE),TRUE))))</f>
        <v>0.0</v>
      </c>
      <c r="N632">
        <f>IF(Datos!N632="",0,IF(AND(N$1008&lt;&gt;"",Datos!N632=N$1008),0,IF(N$1004=0,0,1-CHOOSE(N$1004,IF(ISNUMBER(Datos!N632),AND(OR(N$1005="",Datos!N632&gt;=N$1005),OR(N$1006="",Datos!N632&lt;=N$1006)),FALSE),IF(ISNUMBER(Datos!N632),AND(Datos!N632=INT(Datos!N632),AND(OR(N$1005="",Datos!N632&gt;=N$1005),OR(N$1006="",Datos!N632&lt;=N$1006))),FALSE),OR(ISNUMBER(FIND(";"&amp;UPPER(TRIM(Datos!N632&amp;""))&amp;"=",N$1007)),ISNUMBER(FIND(";"&amp;UPPER(TRIM(Datos!N632&amp;""))&amp;";",N$1007))),OR(UPPER(TRIM(Datos!N632&amp;""))="SÍ",UPPER(TRIM(Datos!N632&amp;""))="SI",UPPER(TRIM(Datos!N632&amp;""))="NO"),IF(ISNUMBER(Datos!N632),AND(OR(N$1005="",Datos!N632&gt;=N$1005),OR(N$1006="",Datos!N632&lt;=N$1006)),FALSE),TRUE))))</f>
        <v>0.0</v>
      </c>
      <c r="O632">
        <f>IF(Datos!O632="",0,IF(AND(O$1008&lt;&gt;"",Datos!O632=O$1008),0,IF(O$1004=0,0,1-CHOOSE(O$1004,IF(ISNUMBER(Datos!O632),AND(OR(O$1005="",Datos!O632&gt;=O$1005),OR(O$1006="",Datos!O632&lt;=O$1006)),FALSE),IF(ISNUMBER(Datos!O632),AND(Datos!O632=INT(Datos!O632),AND(OR(O$1005="",Datos!O632&gt;=O$1005),OR(O$1006="",Datos!O632&lt;=O$1006))),FALSE),OR(ISNUMBER(FIND(";"&amp;UPPER(TRIM(Datos!O632&amp;""))&amp;"=",O$1007)),ISNUMBER(FIND(";"&amp;UPPER(TRIM(Datos!O632&amp;""))&amp;";",O$1007))),OR(UPPER(TRIM(Datos!O632&amp;""))="SÍ",UPPER(TRIM(Datos!O632&amp;""))="SI",UPPER(TRIM(Datos!O632&amp;""))="NO"),IF(ISNUMBER(Datos!O632),AND(OR(O$1005="",Datos!O632&gt;=O$1005),OR(O$1006="",Datos!O632&lt;=O$1006)),FALSE),TRUE))))</f>
        <v>0.0</v>
      </c>
      <c r="P632">
        <f>IF(Datos!P632="",0,IF(AND(P$1008&lt;&gt;"",Datos!P632=P$1008),0,IF(P$1004=0,0,1-CHOOSE(P$1004,IF(ISNUMBER(Datos!P632),AND(OR(P$1005="",Datos!P632&gt;=P$1005),OR(P$1006="",Datos!P632&lt;=P$1006)),FALSE),IF(ISNUMBER(Datos!P632),AND(Datos!P632=INT(Datos!P632),AND(OR(P$1005="",Datos!P632&gt;=P$1005),OR(P$1006="",Datos!P632&lt;=P$1006))),FALSE),OR(ISNUMBER(FIND(";"&amp;UPPER(TRIM(Datos!P632&amp;""))&amp;"=",P$1007)),ISNUMBER(FIND(";"&amp;UPPER(TRIM(Datos!P632&amp;""))&amp;";",P$1007))),OR(UPPER(TRIM(Datos!P632&amp;""))="SÍ",UPPER(TRIM(Datos!P632&amp;""))="SI",UPPER(TRIM(Datos!P632&amp;""))="NO"),IF(ISNUMBER(Datos!P632),AND(OR(P$1005="",Datos!P632&gt;=P$1005),OR(P$1006="",Datos!P632&lt;=P$1006)),FALSE),TRUE))))</f>
        <v>0.0</v>
      </c>
      <c r="Q632">
        <f>IF(Datos!Q632="",0,IF(AND(Q$1008&lt;&gt;"",Datos!Q632=Q$1008),0,IF(Q$1004=0,0,1-CHOOSE(Q$1004,IF(ISNUMBER(Datos!Q632),AND(OR(Q$1005="",Datos!Q632&gt;=Q$1005),OR(Q$1006="",Datos!Q632&lt;=Q$1006)),FALSE),IF(ISNUMBER(Datos!Q632),AND(Datos!Q632=INT(Datos!Q632),AND(OR(Q$1005="",Datos!Q632&gt;=Q$1005),OR(Q$1006="",Datos!Q632&lt;=Q$1006))),FALSE),OR(ISNUMBER(FIND(";"&amp;UPPER(TRIM(Datos!Q632&amp;""))&amp;"=",Q$1007)),ISNUMBER(FIND(";"&amp;UPPER(TRIM(Datos!Q632&amp;""))&amp;";",Q$1007))),OR(UPPER(TRIM(Datos!Q632&amp;""))="SÍ",UPPER(TRIM(Datos!Q632&amp;""))="SI",UPPER(TRIM(Datos!Q632&amp;""))="NO"),IF(ISNUMBER(Datos!Q632),AND(OR(Q$1005="",Datos!Q632&gt;=Q$1005),OR(Q$1006="",Datos!Q632&lt;=Q$1006)),FALSE),TRUE))))</f>
        <v>0.0</v>
      </c>
      <c r="R632">
        <f>IF(Datos!R632="",0,IF(AND(R$1008&lt;&gt;"",Datos!R632=R$1008),0,IF(R$1004=0,0,1-CHOOSE(R$1004,IF(ISNUMBER(Datos!R632),AND(OR(R$1005="",Datos!R632&gt;=R$1005),OR(R$1006="",Datos!R632&lt;=R$1006)),FALSE),IF(ISNUMBER(Datos!R632),AND(Datos!R632=INT(Datos!R632),AND(OR(R$1005="",Datos!R632&gt;=R$1005),OR(R$1006="",Datos!R632&lt;=R$1006))),FALSE),OR(ISNUMBER(FIND(";"&amp;UPPER(TRIM(Datos!R632&amp;""))&amp;"=",R$1007)),ISNUMBER(FIND(";"&amp;UPPER(TRIM(Datos!R632&amp;""))&amp;";",R$1007))),OR(UPPER(TRIM(Datos!R632&amp;""))="SÍ",UPPER(TRIM(Datos!R632&amp;""))="SI",UPPER(TRIM(Datos!R632&amp;""))="NO"),IF(ISNUMBER(Datos!R632),AND(OR(R$1005="",Datos!R632&gt;=R$1005),OR(R$1006="",Datos!R632&lt;=R$1006)),FALSE),TRUE))))</f>
        <v>0.0</v>
      </c>
      <c r="S632">
        <f>IF(Datos!S632="",0,IF(AND(S$1008&lt;&gt;"",Datos!S632=S$1008),0,IF(S$1004=0,0,1-CHOOSE(S$1004,IF(ISNUMBER(Datos!S632),AND(OR(S$1005="",Datos!S632&gt;=S$1005),OR(S$1006="",Datos!S632&lt;=S$1006)),FALSE),IF(ISNUMBER(Datos!S632),AND(Datos!S632=INT(Datos!S632),AND(OR(S$1005="",Datos!S632&gt;=S$1005),OR(S$1006="",Datos!S632&lt;=S$1006))),FALSE),OR(ISNUMBER(FIND(";"&amp;UPPER(TRIM(Datos!S632&amp;""))&amp;"=",S$1007)),ISNUMBER(FIND(";"&amp;UPPER(TRIM(Datos!S632&amp;""))&amp;";",S$1007))),OR(UPPER(TRIM(Datos!S632&amp;""))="SÍ",UPPER(TRIM(Datos!S632&amp;""))="SI",UPPER(TRIM(Datos!S632&amp;""))="NO"),IF(ISNUMBER(Datos!S632),AND(OR(S$1005="",Datos!S632&gt;=S$1005),OR(S$1006="",Datos!S632&lt;=S$1006)),FALSE),TRUE))))</f>
        <v>0.0</v>
      </c>
      <c r="T632">
        <f>IF(Datos!T632="",0,IF(AND(T$1008&lt;&gt;"",Datos!T632=T$1008),0,IF(T$1004=0,0,1-CHOOSE(T$1004,IF(ISNUMBER(Datos!T632),AND(OR(T$1005="",Datos!T632&gt;=T$1005),OR(T$1006="",Datos!T632&lt;=T$1006)),FALSE),IF(ISNUMBER(Datos!T632),AND(Datos!T632=INT(Datos!T632),AND(OR(T$1005="",Datos!T632&gt;=T$1005),OR(T$1006="",Datos!T632&lt;=T$1006))),FALSE),OR(ISNUMBER(FIND(";"&amp;UPPER(TRIM(Datos!T632&amp;""))&amp;"=",T$1007)),ISNUMBER(FIND(";"&amp;UPPER(TRIM(Datos!T632&amp;""))&amp;";",T$1007))),OR(UPPER(TRIM(Datos!T632&amp;""))="SÍ",UPPER(TRIM(Datos!T632&amp;""))="SI",UPPER(TRIM(Datos!T632&amp;""))="NO"),IF(ISNUMBER(Datos!T632),AND(OR(T$1005="",Datos!T632&gt;=T$1005),OR(T$1006="",Datos!T632&lt;=T$1006)),FALSE),TRUE))))</f>
        <v>0.0</v>
      </c>
      <c r="U632">
        <f>IF(Datos!U632="",0,IF(AND(U$1008&lt;&gt;"",Datos!U632=U$1008),0,IF(U$1004=0,0,1-CHOOSE(U$1004,IF(ISNUMBER(Datos!U632),AND(OR(U$1005="",Datos!U632&gt;=U$1005),OR(U$1006="",Datos!U632&lt;=U$1006)),FALSE),IF(ISNUMBER(Datos!U632),AND(Datos!U632=INT(Datos!U632),AND(OR(U$1005="",Datos!U632&gt;=U$1005),OR(U$1006="",Datos!U632&lt;=U$1006))),FALSE),OR(ISNUMBER(FIND(";"&amp;UPPER(TRIM(Datos!U632&amp;""))&amp;"=",U$1007)),ISNUMBER(FIND(";"&amp;UPPER(TRIM(Datos!U632&amp;""))&amp;";",U$1007))),OR(UPPER(TRIM(Datos!U632&amp;""))="SÍ",UPPER(TRIM(Datos!U632&amp;""))="SI",UPPER(TRIM(Datos!U632&amp;""))="NO"),IF(ISNUMBER(Datos!U632),AND(OR(U$1005="",Datos!U632&gt;=U$1005),OR(U$1006="",Datos!U632&lt;=U$1006)),FALSE),TRUE))))</f>
        <v>0.0</v>
      </c>
      <c r="V632">
        <f>IF(Datos!V632="",0,IF(AND(V$1008&lt;&gt;"",Datos!V632=V$1008),0,IF(V$1004=0,0,1-CHOOSE(V$1004,IF(ISNUMBER(Datos!V632),AND(OR(V$1005="",Datos!V632&gt;=V$1005),OR(V$1006="",Datos!V632&lt;=V$1006)),FALSE),IF(ISNUMBER(Datos!V632),AND(Datos!V632=INT(Datos!V632),AND(OR(V$1005="",Datos!V632&gt;=V$1005),OR(V$1006="",Datos!V632&lt;=V$1006))),FALSE),OR(ISNUMBER(FIND(";"&amp;UPPER(TRIM(Datos!V632&amp;""))&amp;"=",V$1007)),ISNUMBER(FIND(";"&amp;UPPER(TRIM(Datos!V632&amp;""))&amp;";",V$1007))),OR(UPPER(TRIM(Datos!V632&amp;""))="SÍ",UPPER(TRIM(Datos!V632&amp;""))="SI",UPPER(TRIM(Datos!V632&amp;""))="NO"),IF(ISNUMBER(Datos!V632),AND(OR(V$1005="",Datos!V632&gt;=V$1005),OR(V$1006="",Datos!V632&lt;=V$1006)),FALSE),TRUE))))</f>
        <v>0.0</v>
      </c>
      <c r="W632">
        <f>IF(Datos!W632="",0,IF(AND(W$1008&lt;&gt;"",Datos!W632=W$1008),0,IF(W$1004=0,0,1-CHOOSE(W$1004,IF(ISNUMBER(Datos!W632),AND(OR(W$1005="",Datos!W632&gt;=W$1005),OR(W$1006="",Datos!W632&lt;=W$1006)),FALSE),IF(ISNUMBER(Datos!W632),AND(Datos!W632=INT(Datos!W632),AND(OR(W$1005="",Datos!W632&gt;=W$1005),OR(W$1006="",Datos!W632&lt;=W$1006))),FALSE),OR(ISNUMBER(FIND(";"&amp;UPPER(TRIM(Datos!W632&amp;""))&amp;"=",W$1007)),ISNUMBER(FIND(";"&amp;UPPER(TRIM(Datos!W632&amp;""))&amp;";",W$1007))),OR(UPPER(TRIM(Datos!W632&amp;""))="SÍ",UPPER(TRIM(Datos!W632&amp;""))="SI",UPPER(TRIM(Datos!W632&amp;""))="NO"),IF(ISNUMBER(Datos!W632),AND(OR(W$1005="",Datos!W632&gt;=W$1005),OR(W$1006="",Datos!W632&lt;=W$1006)),FALSE),TRUE))))</f>
        <v>0.0</v>
      </c>
      <c r="X632">
        <f>IF(Datos!X632="",0,IF(AND(X$1008&lt;&gt;"",Datos!X632=X$1008),0,IF(X$1004=0,0,1-CHOOSE(X$1004,IF(ISNUMBER(Datos!X632),AND(OR(X$1005="",Datos!X632&gt;=X$1005),OR(X$1006="",Datos!X632&lt;=X$1006)),FALSE),IF(ISNUMBER(Datos!X632),AND(Datos!X632=INT(Datos!X632),AND(OR(X$1005="",Datos!X632&gt;=X$1005),OR(X$1006="",Datos!X632&lt;=X$1006))),FALSE),OR(ISNUMBER(FIND(";"&amp;UPPER(TRIM(Datos!X632&amp;""))&amp;"=",X$1007)),ISNUMBER(FIND(";"&amp;UPPER(TRIM(Datos!X632&amp;""))&amp;";",X$1007))),OR(UPPER(TRIM(Datos!X632&amp;""))="SÍ",UPPER(TRIM(Datos!X632&amp;""))="SI",UPPER(TRIM(Datos!X632&amp;""))="NO"),IF(ISNUMBER(Datos!X632),AND(OR(X$1005="",Datos!X632&gt;=X$1005),OR(X$1006="",Datos!X632&lt;=X$1006)),FALSE),TRUE))))</f>
        <v>0.0</v>
      </c>
      <c r="Y632">
        <f>IF(Datos!Y632="",0,IF(AND(Y$1008&lt;&gt;"",Datos!Y632=Y$1008),0,IF(Y$1004=0,0,1-CHOOSE(Y$1004,IF(ISNUMBER(Datos!Y632),AND(OR(Y$1005="",Datos!Y632&gt;=Y$1005),OR(Y$1006="",Datos!Y632&lt;=Y$1006)),FALSE),IF(ISNUMBER(Datos!Y632),AND(Datos!Y632=INT(Datos!Y632),AND(OR(Y$1005="",Datos!Y632&gt;=Y$1005),OR(Y$1006="",Datos!Y632&lt;=Y$1006))),FALSE),OR(ISNUMBER(FIND(";"&amp;UPPER(TRIM(Datos!Y632&amp;""))&amp;"=",Y$1007)),ISNUMBER(FIND(";"&amp;UPPER(TRIM(Datos!Y632&amp;""))&amp;";",Y$1007))),OR(UPPER(TRIM(Datos!Y632&amp;""))="SÍ",UPPER(TRIM(Datos!Y632&amp;""))="SI",UPPER(TRIM(Datos!Y632&amp;""))="NO"),IF(ISNUMBER(Datos!Y632),AND(OR(Y$1005="",Datos!Y632&gt;=Y$1005),OR(Y$1006="",Datos!Y632&lt;=Y$1006)),FALSE),TRUE))))</f>
        <v>0.0</v>
      </c>
      <c r="Z632">
        <f>IF(Datos!Z632="",0,IF(AND(Z$1008&lt;&gt;"",Datos!Z632=Z$1008),0,IF(Z$1004=0,0,1-CHOOSE(Z$1004,IF(ISNUMBER(Datos!Z632),AND(OR(Z$1005="",Datos!Z632&gt;=Z$1005),OR(Z$1006="",Datos!Z632&lt;=Z$1006)),FALSE),IF(ISNUMBER(Datos!Z632),AND(Datos!Z632=INT(Datos!Z632),AND(OR(Z$1005="",Datos!Z632&gt;=Z$1005),OR(Z$1006="",Datos!Z632&lt;=Z$1006))),FALSE),OR(ISNUMBER(FIND(";"&amp;UPPER(TRIM(Datos!Z632&amp;""))&amp;"=",Z$1007)),ISNUMBER(FIND(";"&amp;UPPER(TRIM(Datos!Z632&amp;""))&amp;";",Z$1007))),OR(UPPER(TRIM(Datos!Z632&amp;""))="SÍ",UPPER(TRIM(Datos!Z632&amp;""))="SI",UPPER(TRIM(Datos!Z632&amp;""))="NO"),IF(ISNUMBER(Datos!Z632),AND(OR(Z$1005="",Datos!Z632&gt;=Z$1005),OR(Z$1006="",Datos!Z632&lt;=Z$1006)),FALSE),TRUE))))</f>
        <v>0.0</v>
      </c>
      <c r="AA632">
        <f>IF(Datos!AA632="",0,IF(AND(AA$1008&lt;&gt;"",Datos!AA632=AA$1008),0,IF(AA$1004=0,0,1-CHOOSE(AA$1004,IF(ISNUMBER(Datos!AA632),AND(OR(AA$1005="",Datos!AA632&gt;=AA$1005),OR(AA$1006="",Datos!AA632&lt;=AA$1006)),FALSE),IF(ISNUMBER(Datos!AA632),AND(Datos!AA632=INT(Datos!AA632),AND(OR(AA$1005="",Datos!AA632&gt;=AA$1005),OR(AA$1006="",Datos!AA632&lt;=AA$1006))),FALSE),OR(ISNUMBER(FIND(";"&amp;UPPER(TRIM(Datos!AA632&amp;""))&amp;"=",AA$1007)),ISNUMBER(FIND(";"&amp;UPPER(TRIM(Datos!AA632&amp;""))&amp;";",AA$1007))),OR(UPPER(TRIM(Datos!AA632&amp;""))="SÍ",UPPER(TRIM(Datos!AA632&amp;""))="SI",UPPER(TRIM(Datos!AA632&amp;""))="NO"),IF(ISNUMBER(Datos!AA632),AND(OR(AA$1005="",Datos!AA632&gt;=AA$1005),OR(AA$1006="",Datos!AA632&lt;=AA$1006)),FALSE),TRUE))))</f>
        <v>0.0</v>
      </c>
      <c r="AB632">
        <f>IF(Datos!AB632="",0,IF(AND(AB$1008&lt;&gt;"",Datos!AB632=AB$1008),0,IF(AB$1004=0,0,1-CHOOSE(AB$1004,IF(ISNUMBER(Datos!AB632),AND(OR(AB$1005="",Datos!AB632&gt;=AB$1005),OR(AB$1006="",Datos!AB632&lt;=AB$1006)),FALSE),IF(ISNUMBER(Datos!AB632),AND(Datos!AB632=INT(Datos!AB632),AND(OR(AB$1005="",Datos!AB632&gt;=AB$1005),OR(AB$1006="",Datos!AB632&lt;=AB$1006))),FALSE),OR(ISNUMBER(FIND(";"&amp;UPPER(TRIM(Datos!AB632&amp;""))&amp;"=",AB$1007)),ISNUMBER(FIND(";"&amp;UPPER(TRIM(Datos!AB632&amp;""))&amp;";",AB$1007))),OR(UPPER(TRIM(Datos!AB632&amp;""))="SÍ",UPPER(TRIM(Datos!AB632&amp;""))="SI",UPPER(TRIM(Datos!AB632&amp;""))="NO"),IF(ISNUMBER(Datos!AB632),AND(OR(AB$1005="",Datos!AB632&gt;=AB$1005),OR(AB$1006="",Datos!AB632&lt;=AB$1006)),FALSE),TRUE))))</f>
        <v>0.0</v>
      </c>
      <c r="AC632">
        <f>IF(Datos!AC632="",0,IF(AND(AC$1008&lt;&gt;"",Datos!AC632=AC$1008),0,IF(AC$1004=0,0,1-CHOOSE(AC$1004,IF(ISNUMBER(Datos!AC632),AND(OR(AC$1005="",Datos!AC632&gt;=AC$1005),OR(AC$1006="",Datos!AC632&lt;=AC$1006)),FALSE),IF(ISNUMBER(Datos!AC632),AND(Datos!AC632=INT(Datos!AC632),AND(OR(AC$1005="",Datos!AC632&gt;=AC$1005),OR(AC$1006="",Datos!AC632&lt;=AC$1006))),FALSE),OR(ISNUMBER(FIND(";"&amp;UPPER(TRIM(Datos!AC632&amp;""))&amp;"=",AC$1007)),ISNUMBER(FIND(";"&amp;UPPER(TRIM(Datos!AC632&amp;""))&amp;";",AC$1007))),OR(UPPER(TRIM(Datos!AC632&amp;""))="SÍ",UPPER(TRIM(Datos!AC632&amp;""))="SI",UPPER(TRIM(Datos!AC632&amp;""))="NO"),IF(ISNUMBER(Datos!AC632),AND(OR(AC$1005="",Datos!AC632&gt;=AC$1005),OR(AC$1006="",Datos!AC632&lt;=AC$1006)),FALSE),TRUE))))</f>
        <v>0.0</v>
      </c>
      <c r="AD632">
        <f>IF(Datos!AD632="",0,IF(AND(AD$1008&lt;&gt;"",Datos!AD632=AD$1008),0,IF(AD$1004=0,0,1-CHOOSE(AD$1004,IF(ISNUMBER(Datos!AD632),AND(OR(AD$1005="",Datos!AD632&gt;=AD$1005),OR(AD$1006="",Datos!AD632&lt;=AD$1006)),FALSE),IF(ISNUMBER(Datos!AD632),AND(Datos!AD632=INT(Datos!AD632),AND(OR(AD$1005="",Datos!AD632&gt;=AD$1005),OR(AD$1006="",Datos!AD632&lt;=AD$1006))),FALSE),OR(ISNUMBER(FIND(";"&amp;UPPER(TRIM(Datos!AD632&amp;""))&amp;"=",AD$1007)),ISNUMBER(FIND(";"&amp;UPPER(TRIM(Datos!AD632&amp;""))&amp;";",AD$1007))),OR(UPPER(TRIM(Datos!AD632&amp;""))="SÍ",UPPER(TRIM(Datos!AD632&amp;""))="SI",UPPER(TRIM(Datos!AD632&amp;""))="NO"),IF(ISNUMBER(Datos!AD632),AND(OR(AD$1005="",Datos!AD632&gt;=AD$1005),OR(AD$1006="",Datos!AD632&lt;=AD$1006)),FALSE),TRUE))))</f>
        <v>0.0</v>
      </c>
      <c r="AE632">
        <f>IF(Datos!AE632="",0,IF(AND(AE$1008&lt;&gt;"",Datos!AE632=AE$1008),0,IF(AE$1004=0,0,1-CHOOSE(AE$1004,IF(ISNUMBER(Datos!AE632),AND(OR(AE$1005="",Datos!AE632&gt;=AE$1005),OR(AE$1006="",Datos!AE632&lt;=AE$1006)),FALSE),IF(ISNUMBER(Datos!AE632),AND(Datos!AE632=INT(Datos!AE632),AND(OR(AE$1005="",Datos!AE632&gt;=AE$1005),OR(AE$1006="",Datos!AE632&lt;=AE$1006))),FALSE),OR(ISNUMBER(FIND(";"&amp;UPPER(TRIM(Datos!AE632&amp;""))&amp;"=",AE$1007)),ISNUMBER(FIND(";"&amp;UPPER(TRIM(Datos!AE632&amp;""))&amp;";",AE$1007))),OR(UPPER(TRIM(Datos!AE632&amp;""))="SÍ",UPPER(TRIM(Datos!AE632&amp;""))="SI",UPPER(TRIM(Datos!AE632&amp;""))="NO"),IF(ISNUMBER(Datos!AE632),AND(OR(AE$1005="",Datos!AE632&gt;=AE$1005),OR(AE$1006="",Datos!AE632&lt;=AE$1006)),FALSE),TRUE))))</f>
        <v>0.0</v>
      </c>
    </row>
    <row r="633" spans="2:31">
      <c r="B633">
        <f>IF(Datos!B633="",0,IF(AND(B$1008&lt;&gt;"",Datos!B633=B$1008),0,IF(B$1004=0,0,1-CHOOSE(B$1004,IF(ISNUMBER(Datos!B633),AND(OR(B$1005="",Datos!B633&gt;=B$1005),OR(B$1006="",Datos!B633&lt;=B$1006)),FALSE),IF(ISNUMBER(Datos!B633),AND(Datos!B633=INT(Datos!B633),AND(OR(B$1005="",Datos!B633&gt;=B$1005),OR(B$1006="",Datos!B633&lt;=B$1006))),FALSE),OR(ISNUMBER(FIND(";"&amp;UPPER(TRIM(Datos!B633&amp;""))&amp;"=",B$1007)),ISNUMBER(FIND(";"&amp;UPPER(TRIM(Datos!B633&amp;""))&amp;";",B$1007))),OR(UPPER(TRIM(Datos!B633&amp;""))="SÍ",UPPER(TRIM(Datos!B633&amp;""))="SI",UPPER(TRIM(Datos!B633&amp;""))="NO"),IF(ISNUMBER(Datos!B633),AND(OR(B$1005="",Datos!B633&gt;=B$1005),OR(B$1006="",Datos!B633&lt;=B$1006)),FALSE),TRUE))))</f>
        <v>0.0</v>
      </c>
      <c r="C633">
        <f>IF(Datos!C633="",0,IF(AND(C$1008&lt;&gt;"",Datos!C633=C$1008),0,IF(C$1004=0,0,1-CHOOSE(C$1004,IF(ISNUMBER(Datos!C633),AND(OR(C$1005="",Datos!C633&gt;=C$1005),OR(C$1006="",Datos!C633&lt;=C$1006)),FALSE),IF(ISNUMBER(Datos!C633),AND(Datos!C633=INT(Datos!C633),AND(OR(C$1005="",Datos!C633&gt;=C$1005),OR(C$1006="",Datos!C633&lt;=C$1006))),FALSE),OR(ISNUMBER(FIND(";"&amp;UPPER(TRIM(Datos!C633&amp;""))&amp;"=",C$1007)),ISNUMBER(FIND(";"&amp;UPPER(TRIM(Datos!C633&amp;""))&amp;";",C$1007))),OR(UPPER(TRIM(Datos!C633&amp;""))="SÍ",UPPER(TRIM(Datos!C633&amp;""))="SI",UPPER(TRIM(Datos!C633&amp;""))="NO"),IF(ISNUMBER(Datos!C633),AND(OR(C$1005="",Datos!C633&gt;=C$1005),OR(C$1006="",Datos!C633&lt;=C$1006)),FALSE),TRUE))))</f>
        <v>0.0</v>
      </c>
      <c r="D633">
        <f>IF(Datos!D633="",0,IF(AND(D$1008&lt;&gt;"",Datos!D633=D$1008),0,IF(D$1004=0,0,1-CHOOSE(D$1004,IF(ISNUMBER(Datos!D633),AND(OR(D$1005="",Datos!D633&gt;=D$1005),OR(D$1006="",Datos!D633&lt;=D$1006)),FALSE),IF(ISNUMBER(Datos!D633),AND(Datos!D633=INT(Datos!D633),AND(OR(D$1005="",Datos!D633&gt;=D$1005),OR(D$1006="",Datos!D633&lt;=D$1006))),FALSE),OR(ISNUMBER(FIND(";"&amp;UPPER(TRIM(Datos!D633&amp;""))&amp;"=",D$1007)),ISNUMBER(FIND(";"&amp;UPPER(TRIM(Datos!D633&amp;""))&amp;";",D$1007))),OR(UPPER(TRIM(Datos!D633&amp;""))="SÍ",UPPER(TRIM(Datos!D633&amp;""))="SI",UPPER(TRIM(Datos!D633&amp;""))="NO"),IF(ISNUMBER(Datos!D633),AND(OR(D$1005="",Datos!D633&gt;=D$1005),OR(D$1006="",Datos!D633&lt;=D$1006)),FALSE),TRUE))))</f>
        <v>0.0</v>
      </c>
      <c r="E633">
        <f>IF(Datos!E633="",0,IF(AND(E$1008&lt;&gt;"",Datos!E633=E$1008),0,IF(E$1004=0,0,1-CHOOSE(E$1004,IF(ISNUMBER(Datos!E633),AND(OR(E$1005="",Datos!E633&gt;=E$1005),OR(E$1006="",Datos!E633&lt;=E$1006)),FALSE),IF(ISNUMBER(Datos!E633),AND(Datos!E633=INT(Datos!E633),AND(OR(E$1005="",Datos!E633&gt;=E$1005),OR(E$1006="",Datos!E633&lt;=E$1006))),FALSE),OR(ISNUMBER(FIND(";"&amp;UPPER(TRIM(Datos!E633&amp;""))&amp;"=",E$1007)),ISNUMBER(FIND(";"&amp;UPPER(TRIM(Datos!E633&amp;""))&amp;";",E$1007))),OR(UPPER(TRIM(Datos!E633&amp;""))="SÍ",UPPER(TRIM(Datos!E633&amp;""))="SI",UPPER(TRIM(Datos!E633&amp;""))="NO"),IF(ISNUMBER(Datos!E633),AND(OR(E$1005="",Datos!E633&gt;=E$1005),OR(E$1006="",Datos!E633&lt;=E$1006)),FALSE),TRUE))))</f>
        <v>0.0</v>
      </c>
      <c r="F633">
        <f>IF(Datos!F633="",0,IF(AND(F$1008&lt;&gt;"",Datos!F633=F$1008),0,IF(F$1004=0,0,1-CHOOSE(F$1004,IF(ISNUMBER(Datos!F633),AND(OR(F$1005="",Datos!F633&gt;=F$1005),OR(F$1006="",Datos!F633&lt;=F$1006)),FALSE),IF(ISNUMBER(Datos!F633),AND(Datos!F633=INT(Datos!F633),AND(OR(F$1005="",Datos!F633&gt;=F$1005),OR(F$1006="",Datos!F633&lt;=F$1006))),FALSE),OR(ISNUMBER(FIND(";"&amp;UPPER(TRIM(Datos!F633&amp;""))&amp;"=",F$1007)),ISNUMBER(FIND(";"&amp;UPPER(TRIM(Datos!F633&amp;""))&amp;";",F$1007))),OR(UPPER(TRIM(Datos!F633&amp;""))="SÍ",UPPER(TRIM(Datos!F633&amp;""))="SI",UPPER(TRIM(Datos!F633&amp;""))="NO"),IF(ISNUMBER(Datos!F633),AND(OR(F$1005="",Datos!F633&gt;=F$1005),OR(F$1006="",Datos!F633&lt;=F$1006)),FALSE),TRUE))))</f>
        <v>0.0</v>
      </c>
      <c r="G633">
        <f>IF(Datos!G633="",0,IF(AND(G$1008&lt;&gt;"",Datos!G633=G$1008),0,IF(G$1004=0,0,1-CHOOSE(G$1004,IF(ISNUMBER(Datos!G633),AND(OR(G$1005="",Datos!G633&gt;=G$1005),OR(G$1006="",Datos!G633&lt;=G$1006)),FALSE),IF(ISNUMBER(Datos!G633),AND(Datos!G633=INT(Datos!G633),AND(OR(G$1005="",Datos!G633&gt;=G$1005),OR(G$1006="",Datos!G633&lt;=G$1006))),FALSE),OR(ISNUMBER(FIND(";"&amp;UPPER(TRIM(Datos!G633&amp;""))&amp;"=",G$1007)),ISNUMBER(FIND(";"&amp;UPPER(TRIM(Datos!G633&amp;""))&amp;";",G$1007))),OR(UPPER(TRIM(Datos!G633&amp;""))="SÍ",UPPER(TRIM(Datos!G633&amp;""))="SI",UPPER(TRIM(Datos!G633&amp;""))="NO"),IF(ISNUMBER(Datos!G633),AND(OR(G$1005="",Datos!G633&gt;=G$1005),OR(G$1006="",Datos!G633&lt;=G$1006)),FALSE),TRUE))))</f>
        <v>0.0</v>
      </c>
      <c r="H633">
        <f>IF(Datos!H633="",0,IF(AND(H$1008&lt;&gt;"",Datos!H633=H$1008),0,IF(H$1004=0,0,1-CHOOSE(H$1004,IF(ISNUMBER(Datos!H633),AND(OR(H$1005="",Datos!H633&gt;=H$1005),OR(H$1006="",Datos!H633&lt;=H$1006)),FALSE),IF(ISNUMBER(Datos!H633),AND(Datos!H633=INT(Datos!H633),AND(OR(H$1005="",Datos!H633&gt;=H$1005),OR(H$1006="",Datos!H633&lt;=H$1006))),FALSE),OR(ISNUMBER(FIND(";"&amp;UPPER(TRIM(Datos!H633&amp;""))&amp;"=",H$1007)),ISNUMBER(FIND(";"&amp;UPPER(TRIM(Datos!H633&amp;""))&amp;";",H$1007))),OR(UPPER(TRIM(Datos!H633&amp;""))="SÍ",UPPER(TRIM(Datos!H633&amp;""))="SI",UPPER(TRIM(Datos!H633&amp;""))="NO"),IF(ISNUMBER(Datos!H633),AND(OR(H$1005="",Datos!H633&gt;=H$1005),OR(H$1006="",Datos!H633&lt;=H$1006)),FALSE),TRUE))))</f>
        <v>0.0</v>
      </c>
      <c r="I633">
        <f>IF(Datos!I633="",0,IF(AND(I$1008&lt;&gt;"",Datos!I633=I$1008),0,IF(I$1004=0,0,1-CHOOSE(I$1004,IF(ISNUMBER(Datos!I633),AND(OR(I$1005="",Datos!I633&gt;=I$1005),OR(I$1006="",Datos!I633&lt;=I$1006)),FALSE),IF(ISNUMBER(Datos!I633),AND(Datos!I633=INT(Datos!I633),AND(OR(I$1005="",Datos!I633&gt;=I$1005),OR(I$1006="",Datos!I633&lt;=I$1006))),FALSE),OR(ISNUMBER(FIND(";"&amp;UPPER(TRIM(Datos!I633&amp;""))&amp;"=",I$1007)),ISNUMBER(FIND(";"&amp;UPPER(TRIM(Datos!I633&amp;""))&amp;";",I$1007))),OR(UPPER(TRIM(Datos!I633&amp;""))="SÍ",UPPER(TRIM(Datos!I633&amp;""))="SI",UPPER(TRIM(Datos!I633&amp;""))="NO"),IF(ISNUMBER(Datos!I633),AND(OR(I$1005="",Datos!I633&gt;=I$1005),OR(I$1006="",Datos!I633&lt;=I$1006)),FALSE),TRUE))))</f>
        <v>0.0</v>
      </c>
      <c r="J633">
        <f>IF(Datos!J633="",0,IF(AND(J$1008&lt;&gt;"",Datos!J633=J$1008),0,IF(J$1004=0,0,1-CHOOSE(J$1004,IF(ISNUMBER(Datos!J633),AND(OR(J$1005="",Datos!J633&gt;=J$1005),OR(J$1006="",Datos!J633&lt;=J$1006)),FALSE),IF(ISNUMBER(Datos!J633),AND(Datos!J633=INT(Datos!J633),AND(OR(J$1005="",Datos!J633&gt;=J$1005),OR(J$1006="",Datos!J633&lt;=J$1006))),FALSE),OR(ISNUMBER(FIND(";"&amp;UPPER(TRIM(Datos!J633&amp;""))&amp;"=",J$1007)),ISNUMBER(FIND(";"&amp;UPPER(TRIM(Datos!J633&amp;""))&amp;";",J$1007))),OR(UPPER(TRIM(Datos!J633&amp;""))="SÍ",UPPER(TRIM(Datos!J633&amp;""))="SI",UPPER(TRIM(Datos!J633&amp;""))="NO"),IF(ISNUMBER(Datos!J633),AND(OR(J$1005="",Datos!J633&gt;=J$1005),OR(J$1006="",Datos!J633&lt;=J$1006)),FALSE),TRUE))))</f>
        <v>0.0</v>
      </c>
      <c r="K633">
        <f>IF(Datos!K633="",0,IF(AND(K$1008&lt;&gt;"",Datos!K633=K$1008),0,IF(K$1004=0,0,1-CHOOSE(K$1004,IF(ISNUMBER(Datos!K633),AND(OR(K$1005="",Datos!K633&gt;=K$1005),OR(K$1006="",Datos!K633&lt;=K$1006)),FALSE),IF(ISNUMBER(Datos!K633),AND(Datos!K633=INT(Datos!K633),AND(OR(K$1005="",Datos!K633&gt;=K$1005),OR(K$1006="",Datos!K633&lt;=K$1006))),FALSE),OR(ISNUMBER(FIND(";"&amp;UPPER(TRIM(Datos!K633&amp;""))&amp;"=",K$1007)),ISNUMBER(FIND(";"&amp;UPPER(TRIM(Datos!K633&amp;""))&amp;";",K$1007))),OR(UPPER(TRIM(Datos!K633&amp;""))="SÍ",UPPER(TRIM(Datos!K633&amp;""))="SI",UPPER(TRIM(Datos!K633&amp;""))="NO"),IF(ISNUMBER(Datos!K633),AND(OR(K$1005="",Datos!K633&gt;=K$1005),OR(K$1006="",Datos!K633&lt;=K$1006)),FALSE),TRUE))))</f>
        <v>0.0</v>
      </c>
      <c r="L633">
        <f>IF(Datos!L633="",0,IF(AND(L$1008&lt;&gt;"",Datos!L633=L$1008),0,IF(L$1004=0,0,1-CHOOSE(L$1004,IF(ISNUMBER(Datos!L633),AND(OR(L$1005="",Datos!L633&gt;=L$1005),OR(L$1006="",Datos!L633&lt;=L$1006)),FALSE),IF(ISNUMBER(Datos!L633),AND(Datos!L633=INT(Datos!L633),AND(OR(L$1005="",Datos!L633&gt;=L$1005),OR(L$1006="",Datos!L633&lt;=L$1006))),FALSE),OR(ISNUMBER(FIND(";"&amp;UPPER(TRIM(Datos!L633&amp;""))&amp;"=",L$1007)),ISNUMBER(FIND(";"&amp;UPPER(TRIM(Datos!L633&amp;""))&amp;";",L$1007))),OR(UPPER(TRIM(Datos!L633&amp;""))="SÍ",UPPER(TRIM(Datos!L633&amp;""))="SI",UPPER(TRIM(Datos!L633&amp;""))="NO"),IF(ISNUMBER(Datos!L633),AND(OR(L$1005="",Datos!L633&gt;=L$1005),OR(L$1006="",Datos!L633&lt;=L$1006)),FALSE),TRUE))))</f>
        <v>0.0</v>
      </c>
      <c r="M633">
        <f>IF(Datos!M633="",0,IF(AND(M$1008&lt;&gt;"",Datos!M633=M$1008),0,IF(M$1004=0,0,1-CHOOSE(M$1004,IF(ISNUMBER(Datos!M633),AND(OR(M$1005="",Datos!M633&gt;=M$1005),OR(M$1006="",Datos!M633&lt;=M$1006)),FALSE),IF(ISNUMBER(Datos!M633),AND(Datos!M633=INT(Datos!M633),AND(OR(M$1005="",Datos!M633&gt;=M$1005),OR(M$1006="",Datos!M633&lt;=M$1006))),FALSE),OR(ISNUMBER(FIND(";"&amp;UPPER(TRIM(Datos!M633&amp;""))&amp;"=",M$1007)),ISNUMBER(FIND(";"&amp;UPPER(TRIM(Datos!M633&amp;""))&amp;";",M$1007))),OR(UPPER(TRIM(Datos!M633&amp;""))="SÍ",UPPER(TRIM(Datos!M633&amp;""))="SI",UPPER(TRIM(Datos!M633&amp;""))="NO"),IF(ISNUMBER(Datos!M633),AND(OR(M$1005="",Datos!M633&gt;=M$1005),OR(M$1006="",Datos!M633&lt;=M$1006)),FALSE),TRUE))))</f>
        <v>0.0</v>
      </c>
      <c r="N633">
        <f>IF(Datos!N633="",0,IF(AND(N$1008&lt;&gt;"",Datos!N633=N$1008),0,IF(N$1004=0,0,1-CHOOSE(N$1004,IF(ISNUMBER(Datos!N633),AND(OR(N$1005="",Datos!N633&gt;=N$1005),OR(N$1006="",Datos!N633&lt;=N$1006)),FALSE),IF(ISNUMBER(Datos!N633),AND(Datos!N633=INT(Datos!N633),AND(OR(N$1005="",Datos!N633&gt;=N$1005),OR(N$1006="",Datos!N633&lt;=N$1006))),FALSE),OR(ISNUMBER(FIND(";"&amp;UPPER(TRIM(Datos!N633&amp;""))&amp;"=",N$1007)),ISNUMBER(FIND(";"&amp;UPPER(TRIM(Datos!N633&amp;""))&amp;";",N$1007))),OR(UPPER(TRIM(Datos!N633&amp;""))="SÍ",UPPER(TRIM(Datos!N633&amp;""))="SI",UPPER(TRIM(Datos!N633&amp;""))="NO"),IF(ISNUMBER(Datos!N633),AND(OR(N$1005="",Datos!N633&gt;=N$1005),OR(N$1006="",Datos!N633&lt;=N$1006)),FALSE),TRUE))))</f>
        <v>0.0</v>
      </c>
      <c r="O633">
        <f>IF(Datos!O633="",0,IF(AND(O$1008&lt;&gt;"",Datos!O633=O$1008),0,IF(O$1004=0,0,1-CHOOSE(O$1004,IF(ISNUMBER(Datos!O633),AND(OR(O$1005="",Datos!O633&gt;=O$1005),OR(O$1006="",Datos!O633&lt;=O$1006)),FALSE),IF(ISNUMBER(Datos!O633),AND(Datos!O633=INT(Datos!O633),AND(OR(O$1005="",Datos!O633&gt;=O$1005),OR(O$1006="",Datos!O633&lt;=O$1006))),FALSE),OR(ISNUMBER(FIND(";"&amp;UPPER(TRIM(Datos!O633&amp;""))&amp;"=",O$1007)),ISNUMBER(FIND(";"&amp;UPPER(TRIM(Datos!O633&amp;""))&amp;";",O$1007))),OR(UPPER(TRIM(Datos!O633&amp;""))="SÍ",UPPER(TRIM(Datos!O633&amp;""))="SI",UPPER(TRIM(Datos!O633&amp;""))="NO"),IF(ISNUMBER(Datos!O633),AND(OR(O$1005="",Datos!O633&gt;=O$1005),OR(O$1006="",Datos!O633&lt;=O$1006)),FALSE),TRUE))))</f>
        <v>0.0</v>
      </c>
      <c r="P633">
        <f>IF(Datos!P633="",0,IF(AND(P$1008&lt;&gt;"",Datos!P633=P$1008),0,IF(P$1004=0,0,1-CHOOSE(P$1004,IF(ISNUMBER(Datos!P633),AND(OR(P$1005="",Datos!P633&gt;=P$1005),OR(P$1006="",Datos!P633&lt;=P$1006)),FALSE),IF(ISNUMBER(Datos!P633),AND(Datos!P633=INT(Datos!P633),AND(OR(P$1005="",Datos!P633&gt;=P$1005),OR(P$1006="",Datos!P633&lt;=P$1006))),FALSE),OR(ISNUMBER(FIND(";"&amp;UPPER(TRIM(Datos!P633&amp;""))&amp;"=",P$1007)),ISNUMBER(FIND(";"&amp;UPPER(TRIM(Datos!P633&amp;""))&amp;";",P$1007))),OR(UPPER(TRIM(Datos!P633&amp;""))="SÍ",UPPER(TRIM(Datos!P633&amp;""))="SI",UPPER(TRIM(Datos!P633&amp;""))="NO"),IF(ISNUMBER(Datos!P633),AND(OR(P$1005="",Datos!P633&gt;=P$1005),OR(P$1006="",Datos!P633&lt;=P$1006)),FALSE),TRUE))))</f>
        <v>0.0</v>
      </c>
      <c r="Q633">
        <f>IF(Datos!Q633="",0,IF(AND(Q$1008&lt;&gt;"",Datos!Q633=Q$1008),0,IF(Q$1004=0,0,1-CHOOSE(Q$1004,IF(ISNUMBER(Datos!Q633),AND(OR(Q$1005="",Datos!Q633&gt;=Q$1005),OR(Q$1006="",Datos!Q633&lt;=Q$1006)),FALSE),IF(ISNUMBER(Datos!Q633),AND(Datos!Q633=INT(Datos!Q633),AND(OR(Q$1005="",Datos!Q633&gt;=Q$1005),OR(Q$1006="",Datos!Q633&lt;=Q$1006))),FALSE),OR(ISNUMBER(FIND(";"&amp;UPPER(TRIM(Datos!Q633&amp;""))&amp;"=",Q$1007)),ISNUMBER(FIND(";"&amp;UPPER(TRIM(Datos!Q633&amp;""))&amp;";",Q$1007))),OR(UPPER(TRIM(Datos!Q633&amp;""))="SÍ",UPPER(TRIM(Datos!Q633&amp;""))="SI",UPPER(TRIM(Datos!Q633&amp;""))="NO"),IF(ISNUMBER(Datos!Q633),AND(OR(Q$1005="",Datos!Q633&gt;=Q$1005),OR(Q$1006="",Datos!Q633&lt;=Q$1006)),FALSE),TRUE))))</f>
        <v>0.0</v>
      </c>
      <c r="R633">
        <f>IF(Datos!R633="",0,IF(AND(R$1008&lt;&gt;"",Datos!R633=R$1008),0,IF(R$1004=0,0,1-CHOOSE(R$1004,IF(ISNUMBER(Datos!R633),AND(OR(R$1005="",Datos!R633&gt;=R$1005),OR(R$1006="",Datos!R633&lt;=R$1006)),FALSE),IF(ISNUMBER(Datos!R633),AND(Datos!R633=INT(Datos!R633),AND(OR(R$1005="",Datos!R633&gt;=R$1005),OR(R$1006="",Datos!R633&lt;=R$1006))),FALSE),OR(ISNUMBER(FIND(";"&amp;UPPER(TRIM(Datos!R633&amp;""))&amp;"=",R$1007)),ISNUMBER(FIND(";"&amp;UPPER(TRIM(Datos!R633&amp;""))&amp;";",R$1007))),OR(UPPER(TRIM(Datos!R633&amp;""))="SÍ",UPPER(TRIM(Datos!R633&amp;""))="SI",UPPER(TRIM(Datos!R633&amp;""))="NO"),IF(ISNUMBER(Datos!R633),AND(OR(R$1005="",Datos!R633&gt;=R$1005),OR(R$1006="",Datos!R633&lt;=R$1006)),FALSE),TRUE))))</f>
        <v>0.0</v>
      </c>
      <c r="S633">
        <f>IF(Datos!S633="",0,IF(AND(S$1008&lt;&gt;"",Datos!S633=S$1008),0,IF(S$1004=0,0,1-CHOOSE(S$1004,IF(ISNUMBER(Datos!S633),AND(OR(S$1005="",Datos!S633&gt;=S$1005),OR(S$1006="",Datos!S633&lt;=S$1006)),FALSE),IF(ISNUMBER(Datos!S633),AND(Datos!S633=INT(Datos!S633),AND(OR(S$1005="",Datos!S633&gt;=S$1005),OR(S$1006="",Datos!S633&lt;=S$1006))),FALSE),OR(ISNUMBER(FIND(";"&amp;UPPER(TRIM(Datos!S633&amp;""))&amp;"=",S$1007)),ISNUMBER(FIND(";"&amp;UPPER(TRIM(Datos!S633&amp;""))&amp;";",S$1007))),OR(UPPER(TRIM(Datos!S633&amp;""))="SÍ",UPPER(TRIM(Datos!S633&amp;""))="SI",UPPER(TRIM(Datos!S633&amp;""))="NO"),IF(ISNUMBER(Datos!S633),AND(OR(S$1005="",Datos!S633&gt;=S$1005),OR(S$1006="",Datos!S633&lt;=S$1006)),FALSE),TRUE))))</f>
        <v>0.0</v>
      </c>
      <c r="T633">
        <f>IF(Datos!T633="",0,IF(AND(T$1008&lt;&gt;"",Datos!T633=T$1008),0,IF(T$1004=0,0,1-CHOOSE(T$1004,IF(ISNUMBER(Datos!T633),AND(OR(T$1005="",Datos!T633&gt;=T$1005),OR(T$1006="",Datos!T633&lt;=T$1006)),FALSE),IF(ISNUMBER(Datos!T633),AND(Datos!T633=INT(Datos!T633),AND(OR(T$1005="",Datos!T633&gt;=T$1005),OR(T$1006="",Datos!T633&lt;=T$1006))),FALSE),OR(ISNUMBER(FIND(";"&amp;UPPER(TRIM(Datos!T633&amp;""))&amp;"=",T$1007)),ISNUMBER(FIND(";"&amp;UPPER(TRIM(Datos!T633&amp;""))&amp;";",T$1007))),OR(UPPER(TRIM(Datos!T633&amp;""))="SÍ",UPPER(TRIM(Datos!T633&amp;""))="SI",UPPER(TRIM(Datos!T633&amp;""))="NO"),IF(ISNUMBER(Datos!T633),AND(OR(T$1005="",Datos!T633&gt;=T$1005),OR(T$1006="",Datos!T633&lt;=T$1006)),FALSE),TRUE))))</f>
        <v>0.0</v>
      </c>
      <c r="U633">
        <f>IF(Datos!U633="",0,IF(AND(U$1008&lt;&gt;"",Datos!U633=U$1008),0,IF(U$1004=0,0,1-CHOOSE(U$1004,IF(ISNUMBER(Datos!U633),AND(OR(U$1005="",Datos!U633&gt;=U$1005),OR(U$1006="",Datos!U633&lt;=U$1006)),FALSE),IF(ISNUMBER(Datos!U633),AND(Datos!U633=INT(Datos!U633),AND(OR(U$1005="",Datos!U633&gt;=U$1005),OR(U$1006="",Datos!U633&lt;=U$1006))),FALSE),OR(ISNUMBER(FIND(";"&amp;UPPER(TRIM(Datos!U633&amp;""))&amp;"=",U$1007)),ISNUMBER(FIND(";"&amp;UPPER(TRIM(Datos!U633&amp;""))&amp;";",U$1007))),OR(UPPER(TRIM(Datos!U633&amp;""))="SÍ",UPPER(TRIM(Datos!U633&amp;""))="SI",UPPER(TRIM(Datos!U633&amp;""))="NO"),IF(ISNUMBER(Datos!U633),AND(OR(U$1005="",Datos!U633&gt;=U$1005),OR(U$1006="",Datos!U633&lt;=U$1006)),FALSE),TRUE))))</f>
        <v>0.0</v>
      </c>
      <c r="V633">
        <f>IF(Datos!V633="",0,IF(AND(V$1008&lt;&gt;"",Datos!V633=V$1008),0,IF(V$1004=0,0,1-CHOOSE(V$1004,IF(ISNUMBER(Datos!V633),AND(OR(V$1005="",Datos!V633&gt;=V$1005),OR(V$1006="",Datos!V633&lt;=V$1006)),FALSE),IF(ISNUMBER(Datos!V633),AND(Datos!V633=INT(Datos!V633),AND(OR(V$1005="",Datos!V633&gt;=V$1005),OR(V$1006="",Datos!V633&lt;=V$1006))),FALSE),OR(ISNUMBER(FIND(";"&amp;UPPER(TRIM(Datos!V633&amp;""))&amp;"=",V$1007)),ISNUMBER(FIND(";"&amp;UPPER(TRIM(Datos!V633&amp;""))&amp;";",V$1007))),OR(UPPER(TRIM(Datos!V633&amp;""))="SÍ",UPPER(TRIM(Datos!V633&amp;""))="SI",UPPER(TRIM(Datos!V633&amp;""))="NO"),IF(ISNUMBER(Datos!V633),AND(OR(V$1005="",Datos!V633&gt;=V$1005),OR(V$1006="",Datos!V633&lt;=V$1006)),FALSE),TRUE))))</f>
        <v>0.0</v>
      </c>
      <c r="W633">
        <f>IF(Datos!W633="",0,IF(AND(W$1008&lt;&gt;"",Datos!W633=W$1008),0,IF(W$1004=0,0,1-CHOOSE(W$1004,IF(ISNUMBER(Datos!W633),AND(OR(W$1005="",Datos!W633&gt;=W$1005),OR(W$1006="",Datos!W633&lt;=W$1006)),FALSE),IF(ISNUMBER(Datos!W633),AND(Datos!W633=INT(Datos!W633),AND(OR(W$1005="",Datos!W633&gt;=W$1005),OR(W$1006="",Datos!W633&lt;=W$1006))),FALSE),OR(ISNUMBER(FIND(";"&amp;UPPER(TRIM(Datos!W633&amp;""))&amp;"=",W$1007)),ISNUMBER(FIND(";"&amp;UPPER(TRIM(Datos!W633&amp;""))&amp;";",W$1007))),OR(UPPER(TRIM(Datos!W633&amp;""))="SÍ",UPPER(TRIM(Datos!W633&amp;""))="SI",UPPER(TRIM(Datos!W633&amp;""))="NO"),IF(ISNUMBER(Datos!W633),AND(OR(W$1005="",Datos!W633&gt;=W$1005),OR(W$1006="",Datos!W633&lt;=W$1006)),FALSE),TRUE))))</f>
        <v>0.0</v>
      </c>
      <c r="X633">
        <f>IF(Datos!X633="",0,IF(AND(X$1008&lt;&gt;"",Datos!X633=X$1008),0,IF(X$1004=0,0,1-CHOOSE(X$1004,IF(ISNUMBER(Datos!X633),AND(OR(X$1005="",Datos!X633&gt;=X$1005),OR(X$1006="",Datos!X633&lt;=X$1006)),FALSE),IF(ISNUMBER(Datos!X633),AND(Datos!X633=INT(Datos!X633),AND(OR(X$1005="",Datos!X633&gt;=X$1005),OR(X$1006="",Datos!X633&lt;=X$1006))),FALSE),OR(ISNUMBER(FIND(";"&amp;UPPER(TRIM(Datos!X633&amp;""))&amp;"=",X$1007)),ISNUMBER(FIND(";"&amp;UPPER(TRIM(Datos!X633&amp;""))&amp;";",X$1007))),OR(UPPER(TRIM(Datos!X633&amp;""))="SÍ",UPPER(TRIM(Datos!X633&amp;""))="SI",UPPER(TRIM(Datos!X633&amp;""))="NO"),IF(ISNUMBER(Datos!X633),AND(OR(X$1005="",Datos!X633&gt;=X$1005),OR(X$1006="",Datos!X633&lt;=X$1006)),FALSE),TRUE))))</f>
        <v>0.0</v>
      </c>
      <c r="Y633">
        <f>IF(Datos!Y633="",0,IF(AND(Y$1008&lt;&gt;"",Datos!Y633=Y$1008),0,IF(Y$1004=0,0,1-CHOOSE(Y$1004,IF(ISNUMBER(Datos!Y633),AND(OR(Y$1005="",Datos!Y633&gt;=Y$1005),OR(Y$1006="",Datos!Y633&lt;=Y$1006)),FALSE),IF(ISNUMBER(Datos!Y633),AND(Datos!Y633=INT(Datos!Y633),AND(OR(Y$1005="",Datos!Y633&gt;=Y$1005),OR(Y$1006="",Datos!Y633&lt;=Y$1006))),FALSE),OR(ISNUMBER(FIND(";"&amp;UPPER(TRIM(Datos!Y633&amp;""))&amp;"=",Y$1007)),ISNUMBER(FIND(";"&amp;UPPER(TRIM(Datos!Y633&amp;""))&amp;";",Y$1007))),OR(UPPER(TRIM(Datos!Y633&amp;""))="SÍ",UPPER(TRIM(Datos!Y633&amp;""))="SI",UPPER(TRIM(Datos!Y633&amp;""))="NO"),IF(ISNUMBER(Datos!Y633),AND(OR(Y$1005="",Datos!Y633&gt;=Y$1005),OR(Y$1006="",Datos!Y633&lt;=Y$1006)),FALSE),TRUE))))</f>
        <v>0.0</v>
      </c>
      <c r="Z633">
        <f>IF(Datos!Z633="",0,IF(AND(Z$1008&lt;&gt;"",Datos!Z633=Z$1008),0,IF(Z$1004=0,0,1-CHOOSE(Z$1004,IF(ISNUMBER(Datos!Z633),AND(OR(Z$1005="",Datos!Z633&gt;=Z$1005),OR(Z$1006="",Datos!Z633&lt;=Z$1006)),FALSE),IF(ISNUMBER(Datos!Z633),AND(Datos!Z633=INT(Datos!Z633),AND(OR(Z$1005="",Datos!Z633&gt;=Z$1005),OR(Z$1006="",Datos!Z633&lt;=Z$1006))),FALSE),OR(ISNUMBER(FIND(";"&amp;UPPER(TRIM(Datos!Z633&amp;""))&amp;"=",Z$1007)),ISNUMBER(FIND(";"&amp;UPPER(TRIM(Datos!Z633&amp;""))&amp;";",Z$1007))),OR(UPPER(TRIM(Datos!Z633&amp;""))="SÍ",UPPER(TRIM(Datos!Z633&amp;""))="SI",UPPER(TRIM(Datos!Z633&amp;""))="NO"),IF(ISNUMBER(Datos!Z633),AND(OR(Z$1005="",Datos!Z633&gt;=Z$1005),OR(Z$1006="",Datos!Z633&lt;=Z$1006)),FALSE),TRUE))))</f>
        <v>0.0</v>
      </c>
      <c r="AA633">
        <f>IF(Datos!AA633="",0,IF(AND(AA$1008&lt;&gt;"",Datos!AA633=AA$1008),0,IF(AA$1004=0,0,1-CHOOSE(AA$1004,IF(ISNUMBER(Datos!AA633),AND(OR(AA$1005="",Datos!AA633&gt;=AA$1005),OR(AA$1006="",Datos!AA633&lt;=AA$1006)),FALSE),IF(ISNUMBER(Datos!AA633),AND(Datos!AA633=INT(Datos!AA633),AND(OR(AA$1005="",Datos!AA633&gt;=AA$1005),OR(AA$1006="",Datos!AA633&lt;=AA$1006))),FALSE),OR(ISNUMBER(FIND(";"&amp;UPPER(TRIM(Datos!AA633&amp;""))&amp;"=",AA$1007)),ISNUMBER(FIND(";"&amp;UPPER(TRIM(Datos!AA633&amp;""))&amp;";",AA$1007))),OR(UPPER(TRIM(Datos!AA633&amp;""))="SÍ",UPPER(TRIM(Datos!AA633&amp;""))="SI",UPPER(TRIM(Datos!AA633&amp;""))="NO"),IF(ISNUMBER(Datos!AA633),AND(OR(AA$1005="",Datos!AA633&gt;=AA$1005),OR(AA$1006="",Datos!AA633&lt;=AA$1006)),FALSE),TRUE))))</f>
        <v>0.0</v>
      </c>
      <c r="AB633">
        <f>IF(Datos!AB633="",0,IF(AND(AB$1008&lt;&gt;"",Datos!AB633=AB$1008),0,IF(AB$1004=0,0,1-CHOOSE(AB$1004,IF(ISNUMBER(Datos!AB633),AND(OR(AB$1005="",Datos!AB633&gt;=AB$1005),OR(AB$1006="",Datos!AB633&lt;=AB$1006)),FALSE),IF(ISNUMBER(Datos!AB633),AND(Datos!AB633=INT(Datos!AB633),AND(OR(AB$1005="",Datos!AB633&gt;=AB$1005),OR(AB$1006="",Datos!AB633&lt;=AB$1006))),FALSE),OR(ISNUMBER(FIND(";"&amp;UPPER(TRIM(Datos!AB633&amp;""))&amp;"=",AB$1007)),ISNUMBER(FIND(";"&amp;UPPER(TRIM(Datos!AB633&amp;""))&amp;";",AB$1007))),OR(UPPER(TRIM(Datos!AB633&amp;""))="SÍ",UPPER(TRIM(Datos!AB633&amp;""))="SI",UPPER(TRIM(Datos!AB633&amp;""))="NO"),IF(ISNUMBER(Datos!AB633),AND(OR(AB$1005="",Datos!AB633&gt;=AB$1005),OR(AB$1006="",Datos!AB633&lt;=AB$1006)),FALSE),TRUE))))</f>
        <v>0.0</v>
      </c>
      <c r="AC633">
        <f>IF(Datos!AC633="",0,IF(AND(AC$1008&lt;&gt;"",Datos!AC633=AC$1008),0,IF(AC$1004=0,0,1-CHOOSE(AC$1004,IF(ISNUMBER(Datos!AC633),AND(OR(AC$1005="",Datos!AC633&gt;=AC$1005),OR(AC$1006="",Datos!AC633&lt;=AC$1006)),FALSE),IF(ISNUMBER(Datos!AC633),AND(Datos!AC633=INT(Datos!AC633),AND(OR(AC$1005="",Datos!AC633&gt;=AC$1005),OR(AC$1006="",Datos!AC633&lt;=AC$1006))),FALSE),OR(ISNUMBER(FIND(";"&amp;UPPER(TRIM(Datos!AC633&amp;""))&amp;"=",AC$1007)),ISNUMBER(FIND(";"&amp;UPPER(TRIM(Datos!AC633&amp;""))&amp;";",AC$1007))),OR(UPPER(TRIM(Datos!AC633&amp;""))="SÍ",UPPER(TRIM(Datos!AC633&amp;""))="SI",UPPER(TRIM(Datos!AC633&amp;""))="NO"),IF(ISNUMBER(Datos!AC633),AND(OR(AC$1005="",Datos!AC633&gt;=AC$1005),OR(AC$1006="",Datos!AC633&lt;=AC$1006)),FALSE),TRUE))))</f>
        <v>0.0</v>
      </c>
      <c r="AD633">
        <f>IF(Datos!AD633="",0,IF(AND(AD$1008&lt;&gt;"",Datos!AD633=AD$1008),0,IF(AD$1004=0,0,1-CHOOSE(AD$1004,IF(ISNUMBER(Datos!AD633),AND(OR(AD$1005="",Datos!AD633&gt;=AD$1005),OR(AD$1006="",Datos!AD633&lt;=AD$1006)),FALSE),IF(ISNUMBER(Datos!AD633),AND(Datos!AD633=INT(Datos!AD633),AND(OR(AD$1005="",Datos!AD633&gt;=AD$1005),OR(AD$1006="",Datos!AD633&lt;=AD$1006))),FALSE),OR(ISNUMBER(FIND(";"&amp;UPPER(TRIM(Datos!AD633&amp;""))&amp;"=",AD$1007)),ISNUMBER(FIND(";"&amp;UPPER(TRIM(Datos!AD633&amp;""))&amp;";",AD$1007))),OR(UPPER(TRIM(Datos!AD633&amp;""))="SÍ",UPPER(TRIM(Datos!AD633&amp;""))="SI",UPPER(TRIM(Datos!AD633&amp;""))="NO"),IF(ISNUMBER(Datos!AD633),AND(OR(AD$1005="",Datos!AD633&gt;=AD$1005),OR(AD$1006="",Datos!AD633&lt;=AD$1006)),FALSE),TRUE))))</f>
        <v>0.0</v>
      </c>
      <c r="AE633">
        <f>IF(Datos!AE633="",0,IF(AND(AE$1008&lt;&gt;"",Datos!AE633=AE$1008),0,IF(AE$1004=0,0,1-CHOOSE(AE$1004,IF(ISNUMBER(Datos!AE633),AND(OR(AE$1005="",Datos!AE633&gt;=AE$1005),OR(AE$1006="",Datos!AE633&lt;=AE$1006)),FALSE),IF(ISNUMBER(Datos!AE633),AND(Datos!AE633=INT(Datos!AE633),AND(OR(AE$1005="",Datos!AE633&gt;=AE$1005),OR(AE$1006="",Datos!AE633&lt;=AE$1006))),FALSE),OR(ISNUMBER(FIND(";"&amp;UPPER(TRIM(Datos!AE633&amp;""))&amp;"=",AE$1007)),ISNUMBER(FIND(";"&amp;UPPER(TRIM(Datos!AE633&amp;""))&amp;";",AE$1007))),OR(UPPER(TRIM(Datos!AE633&amp;""))="SÍ",UPPER(TRIM(Datos!AE633&amp;""))="SI",UPPER(TRIM(Datos!AE633&amp;""))="NO"),IF(ISNUMBER(Datos!AE633),AND(OR(AE$1005="",Datos!AE633&gt;=AE$1005),OR(AE$1006="",Datos!AE633&lt;=AE$1006)),FALSE),TRUE))))</f>
        <v>0.0</v>
      </c>
    </row>
    <row r="634" spans="2:31">
      <c r="B634">
        <f>IF(Datos!B634="",0,IF(AND(B$1008&lt;&gt;"",Datos!B634=B$1008),0,IF(B$1004=0,0,1-CHOOSE(B$1004,IF(ISNUMBER(Datos!B634),AND(OR(B$1005="",Datos!B634&gt;=B$1005),OR(B$1006="",Datos!B634&lt;=B$1006)),FALSE),IF(ISNUMBER(Datos!B634),AND(Datos!B634=INT(Datos!B634),AND(OR(B$1005="",Datos!B634&gt;=B$1005),OR(B$1006="",Datos!B634&lt;=B$1006))),FALSE),OR(ISNUMBER(FIND(";"&amp;UPPER(TRIM(Datos!B634&amp;""))&amp;"=",B$1007)),ISNUMBER(FIND(";"&amp;UPPER(TRIM(Datos!B634&amp;""))&amp;";",B$1007))),OR(UPPER(TRIM(Datos!B634&amp;""))="SÍ",UPPER(TRIM(Datos!B634&amp;""))="SI",UPPER(TRIM(Datos!B634&amp;""))="NO"),IF(ISNUMBER(Datos!B634),AND(OR(B$1005="",Datos!B634&gt;=B$1005),OR(B$1006="",Datos!B634&lt;=B$1006)),FALSE),TRUE))))</f>
        <v>0.0</v>
      </c>
      <c r="C634">
        <f>IF(Datos!C634="",0,IF(AND(C$1008&lt;&gt;"",Datos!C634=C$1008),0,IF(C$1004=0,0,1-CHOOSE(C$1004,IF(ISNUMBER(Datos!C634),AND(OR(C$1005="",Datos!C634&gt;=C$1005),OR(C$1006="",Datos!C634&lt;=C$1006)),FALSE),IF(ISNUMBER(Datos!C634),AND(Datos!C634=INT(Datos!C634),AND(OR(C$1005="",Datos!C634&gt;=C$1005),OR(C$1006="",Datos!C634&lt;=C$1006))),FALSE),OR(ISNUMBER(FIND(";"&amp;UPPER(TRIM(Datos!C634&amp;""))&amp;"=",C$1007)),ISNUMBER(FIND(";"&amp;UPPER(TRIM(Datos!C634&amp;""))&amp;";",C$1007))),OR(UPPER(TRIM(Datos!C634&amp;""))="SÍ",UPPER(TRIM(Datos!C634&amp;""))="SI",UPPER(TRIM(Datos!C634&amp;""))="NO"),IF(ISNUMBER(Datos!C634),AND(OR(C$1005="",Datos!C634&gt;=C$1005),OR(C$1006="",Datos!C634&lt;=C$1006)),FALSE),TRUE))))</f>
        <v>0.0</v>
      </c>
      <c r="D634">
        <f>IF(Datos!D634="",0,IF(AND(D$1008&lt;&gt;"",Datos!D634=D$1008),0,IF(D$1004=0,0,1-CHOOSE(D$1004,IF(ISNUMBER(Datos!D634),AND(OR(D$1005="",Datos!D634&gt;=D$1005),OR(D$1006="",Datos!D634&lt;=D$1006)),FALSE),IF(ISNUMBER(Datos!D634),AND(Datos!D634=INT(Datos!D634),AND(OR(D$1005="",Datos!D634&gt;=D$1005),OR(D$1006="",Datos!D634&lt;=D$1006))),FALSE),OR(ISNUMBER(FIND(";"&amp;UPPER(TRIM(Datos!D634&amp;""))&amp;"=",D$1007)),ISNUMBER(FIND(";"&amp;UPPER(TRIM(Datos!D634&amp;""))&amp;";",D$1007))),OR(UPPER(TRIM(Datos!D634&amp;""))="SÍ",UPPER(TRIM(Datos!D634&amp;""))="SI",UPPER(TRIM(Datos!D634&amp;""))="NO"),IF(ISNUMBER(Datos!D634),AND(OR(D$1005="",Datos!D634&gt;=D$1005),OR(D$1006="",Datos!D634&lt;=D$1006)),FALSE),TRUE))))</f>
        <v>0.0</v>
      </c>
      <c r="E634">
        <f>IF(Datos!E634="",0,IF(AND(E$1008&lt;&gt;"",Datos!E634=E$1008),0,IF(E$1004=0,0,1-CHOOSE(E$1004,IF(ISNUMBER(Datos!E634),AND(OR(E$1005="",Datos!E634&gt;=E$1005),OR(E$1006="",Datos!E634&lt;=E$1006)),FALSE),IF(ISNUMBER(Datos!E634),AND(Datos!E634=INT(Datos!E634),AND(OR(E$1005="",Datos!E634&gt;=E$1005),OR(E$1006="",Datos!E634&lt;=E$1006))),FALSE),OR(ISNUMBER(FIND(";"&amp;UPPER(TRIM(Datos!E634&amp;""))&amp;"=",E$1007)),ISNUMBER(FIND(";"&amp;UPPER(TRIM(Datos!E634&amp;""))&amp;";",E$1007))),OR(UPPER(TRIM(Datos!E634&amp;""))="SÍ",UPPER(TRIM(Datos!E634&amp;""))="SI",UPPER(TRIM(Datos!E634&amp;""))="NO"),IF(ISNUMBER(Datos!E634),AND(OR(E$1005="",Datos!E634&gt;=E$1005),OR(E$1006="",Datos!E634&lt;=E$1006)),FALSE),TRUE))))</f>
        <v>0.0</v>
      </c>
      <c r="F634">
        <f>IF(Datos!F634="",0,IF(AND(F$1008&lt;&gt;"",Datos!F634=F$1008),0,IF(F$1004=0,0,1-CHOOSE(F$1004,IF(ISNUMBER(Datos!F634),AND(OR(F$1005="",Datos!F634&gt;=F$1005),OR(F$1006="",Datos!F634&lt;=F$1006)),FALSE),IF(ISNUMBER(Datos!F634),AND(Datos!F634=INT(Datos!F634),AND(OR(F$1005="",Datos!F634&gt;=F$1005),OR(F$1006="",Datos!F634&lt;=F$1006))),FALSE),OR(ISNUMBER(FIND(";"&amp;UPPER(TRIM(Datos!F634&amp;""))&amp;"=",F$1007)),ISNUMBER(FIND(";"&amp;UPPER(TRIM(Datos!F634&amp;""))&amp;";",F$1007))),OR(UPPER(TRIM(Datos!F634&amp;""))="SÍ",UPPER(TRIM(Datos!F634&amp;""))="SI",UPPER(TRIM(Datos!F634&amp;""))="NO"),IF(ISNUMBER(Datos!F634),AND(OR(F$1005="",Datos!F634&gt;=F$1005),OR(F$1006="",Datos!F634&lt;=F$1006)),FALSE),TRUE))))</f>
        <v>0.0</v>
      </c>
      <c r="G634">
        <f>IF(Datos!G634="",0,IF(AND(G$1008&lt;&gt;"",Datos!G634=G$1008),0,IF(G$1004=0,0,1-CHOOSE(G$1004,IF(ISNUMBER(Datos!G634),AND(OR(G$1005="",Datos!G634&gt;=G$1005),OR(G$1006="",Datos!G634&lt;=G$1006)),FALSE),IF(ISNUMBER(Datos!G634),AND(Datos!G634=INT(Datos!G634),AND(OR(G$1005="",Datos!G634&gt;=G$1005),OR(G$1006="",Datos!G634&lt;=G$1006))),FALSE),OR(ISNUMBER(FIND(";"&amp;UPPER(TRIM(Datos!G634&amp;""))&amp;"=",G$1007)),ISNUMBER(FIND(";"&amp;UPPER(TRIM(Datos!G634&amp;""))&amp;";",G$1007))),OR(UPPER(TRIM(Datos!G634&amp;""))="SÍ",UPPER(TRIM(Datos!G634&amp;""))="SI",UPPER(TRIM(Datos!G634&amp;""))="NO"),IF(ISNUMBER(Datos!G634),AND(OR(G$1005="",Datos!G634&gt;=G$1005),OR(G$1006="",Datos!G634&lt;=G$1006)),FALSE),TRUE))))</f>
        <v>0.0</v>
      </c>
      <c r="H634">
        <f>IF(Datos!H634="",0,IF(AND(H$1008&lt;&gt;"",Datos!H634=H$1008),0,IF(H$1004=0,0,1-CHOOSE(H$1004,IF(ISNUMBER(Datos!H634),AND(OR(H$1005="",Datos!H634&gt;=H$1005),OR(H$1006="",Datos!H634&lt;=H$1006)),FALSE),IF(ISNUMBER(Datos!H634),AND(Datos!H634=INT(Datos!H634),AND(OR(H$1005="",Datos!H634&gt;=H$1005),OR(H$1006="",Datos!H634&lt;=H$1006))),FALSE),OR(ISNUMBER(FIND(";"&amp;UPPER(TRIM(Datos!H634&amp;""))&amp;"=",H$1007)),ISNUMBER(FIND(";"&amp;UPPER(TRIM(Datos!H634&amp;""))&amp;";",H$1007))),OR(UPPER(TRIM(Datos!H634&amp;""))="SÍ",UPPER(TRIM(Datos!H634&amp;""))="SI",UPPER(TRIM(Datos!H634&amp;""))="NO"),IF(ISNUMBER(Datos!H634),AND(OR(H$1005="",Datos!H634&gt;=H$1005),OR(H$1006="",Datos!H634&lt;=H$1006)),FALSE),TRUE))))</f>
        <v>0.0</v>
      </c>
      <c r="I634">
        <f>IF(Datos!I634="",0,IF(AND(I$1008&lt;&gt;"",Datos!I634=I$1008),0,IF(I$1004=0,0,1-CHOOSE(I$1004,IF(ISNUMBER(Datos!I634),AND(OR(I$1005="",Datos!I634&gt;=I$1005),OR(I$1006="",Datos!I634&lt;=I$1006)),FALSE),IF(ISNUMBER(Datos!I634),AND(Datos!I634=INT(Datos!I634),AND(OR(I$1005="",Datos!I634&gt;=I$1005),OR(I$1006="",Datos!I634&lt;=I$1006))),FALSE),OR(ISNUMBER(FIND(";"&amp;UPPER(TRIM(Datos!I634&amp;""))&amp;"=",I$1007)),ISNUMBER(FIND(";"&amp;UPPER(TRIM(Datos!I634&amp;""))&amp;";",I$1007))),OR(UPPER(TRIM(Datos!I634&amp;""))="SÍ",UPPER(TRIM(Datos!I634&amp;""))="SI",UPPER(TRIM(Datos!I634&amp;""))="NO"),IF(ISNUMBER(Datos!I634),AND(OR(I$1005="",Datos!I634&gt;=I$1005),OR(I$1006="",Datos!I634&lt;=I$1006)),FALSE),TRUE))))</f>
        <v>0.0</v>
      </c>
      <c r="J634">
        <f>IF(Datos!J634="",0,IF(AND(J$1008&lt;&gt;"",Datos!J634=J$1008),0,IF(J$1004=0,0,1-CHOOSE(J$1004,IF(ISNUMBER(Datos!J634),AND(OR(J$1005="",Datos!J634&gt;=J$1005),OR(J$1006="",Datos!J634&lt;=J$1006)),FALSE),IF(ISNUMBER(Datos!J634),AND(Datos!J634=INT(Datos!J634),AND(OR(J$1005="",Datos!J634&gt;=J$1005),OR(J$1006="",Datos!J634&lt;=J$1006))),FALSE),OR(ISNUMBER(FIND(";"&amp;UPPER(TRIM(Datos!J634&amp;""))&amp;"=",J$1007)),ISNUMBER(FIND(";"&amp;UPPER(TRIM(Datos!J634&amp;""))&amp;";",J$1007))),OR(UPPER(TRIM(Datos!J634&amp;""))="SÍ",UPPER(TRIM(Datos!J634&amp;""))="SI",UPPER(TRIM(Datos!J634&amp;""))="NO"),IF(ISNUMBER(Datos!J634),AND(OR(J$1005="",Datos!J634&gt;=J$1005),OR(J$1006="",Datos!J634&lt;=J$1006)),FALSE),TRUE))))</f>
        <v>0.0</v>
      </c>
      <c r="K634">
        <f>IF(Datos!K634="",0,IF(AND(K$1008&lt;&gt;"",Datos!K634=K$1008),0,IF(K$1004=0,0,1-CHOOSE(K$1004,IF(ISNUMBER(Datos!K634),AND(OR(K$1005="",Datos!K634&gt;=K$1005),OR(K$1006="",Datos!K634&lt;=K$1006)),FALSE),IF(ISNUMBER(Datos!K634),AND(Datos!K634=INT(Datos!K634),AND(OR(K$1005="",Datos!K634&gt;=K$1005),OR(K$1006="",Datos!K634&lt;=K$1006))),FALSE),OR(ISNUMBER(FIND(";"&amp;UPPER(TRIM(Datos!K634&amp;""))&amp;"=",K$1007)),ISNUMBER(FIND(";"&amp;UPPER(TRIM(Datos!K634&amp;""))&amp;";",K$1007))),OR(UPPER(TRIM(Datos!K634&amp;""))="SÍ",UPPER(TRIM(Datos!K634&amp;""))="SI",UPPER(TRIM(Datos!K634&amp;""))="NO"),IF(ISNUMBER(Datos!K634),AND(OR(K$1005="",Datos!K634&gt;=K$1005),OR(K$1006="",Datos!K634&lt;=K$1006)),FALSE),TRUE))))</f>
        <v>0.0</v>
      </c>
      <c r="L634">
        <f>IF(Datos!L634="",0,IF(AND(L$1008&lt;&gt;"",Datos!L634=L$1008),0,IF(L$1004=0,0,1-CHOOSE(L$1004,IF(ISNUMBER(Datos!L634),AND(OR(L$1005="",Datos!L634&gt;=L$1005),OR(L$1006="",Datos!L634&lt;=L$1006)),FALSE),IF(ISNUMBER(Datos!L634),AND(Datos!L634=INT(Datos!L634),AND(OR(L$1005="",Datos!L634&gt;=L$1005),OR(L$1006="",Datos!L634&lt;=L$1006))),FALSE),OR(ISNUMBER(FIND(";"&amp;UPPER(TRIM(Datos!L634&amp;""))&amp;"=",L$1007)),ISNUMBER(FIND(";"&amp;UPPER(TRIM(Datos!L634&amp;""))&amp;";",L$1007))),OR(UPPER(TRIM(Datos!L634&amp;""))="SÍ",UPPER(TRIM(Datos!L634&amp;""))="SI",UPPER(TRIM(Datos!L634&amp;""))="NO"),IF(ISNUMBER(Datos!L634),AND(OR(L$1005="",Datos!L634&gt;=L$1005),OR(L$1006="",Datos!L634&lt;=L$1006)),FALSE),TRUE))))</f>
        <v>0.0</v>
      </c>
      <c r="M634">
        <f>IF(Datos!M634="",0,IF(AND(M$1008&lt;&gt;"",Datos!M634=M$1008),0,IF(M$1004=0,0,1-CHOOSE(M$1004,IF(ISNUMBER(Datos!M634),AND(OR(M$1005="",Datos!M634&gt;=M$1005),OR(M$1006="",Datos!M634&lt;=M$1006)),FALSE),IF(ISNUMBER(Datos!M634),AND(Datos!M634=INT(Datos!M634),AND(OR(M$1005="",Datos!M634&gt;=M$1005),OR(M$1006="",Datos!M634&lt;=M$1006))),FALSE),OR(ISNUMBER(FIND(";"&amp;UPPER(TRIM(Datos!M634&amp;""))&amp;"=",M$1007)),ISNUMBER(FIND(";"&amp;UPPER(TRIM(Datos!M634&amp;""))&amp;";",M$1007))),OR(UPPER(TRIM(Datos!M634&amp;""))="SÍ",UPPER(TRIM(Datos!M634&amp;""))="SI",UPPER(TRIM(Datos!M634&amp;""))="NO"),IF(ISNUMBER(Datos!M634),AND(OR(M$1005="",Datos!M634&gt;=M$1005),OR(M$1006="",Datos!M634&lt;=M$1006)),FALSE),TRUE))))</f>
        <v>0.0</v>
      </c>
      <c r="N634">
        <f>IF(Datos!N634="",0,IF(AND(N$1008&lt;&gt;"",Datos!N634=N$1008),0,IF(N$1004=0,0,1-CHOOSE(N$1004,IF(ISNUMBER(Datos!N634),AND(OR(N$1005="",Datos!N634&gt;=N$1005),OR(N$1006="",Datos!N634&lt;=N$1006)),FALSE),IF(ISNUMBER(Datos!N634),AND(Datos!N634=INT(Datos!N634),AND(OR(N$1005="",Datos!N634&gt;=N$1005),OR(N$1006="",Datos!N634&lt;=N$1006))),FALSE),OR(ISNUMBER(FIND(";"&amp;UPPER(TRIM(Datos!N634&amp;""))&amp;"=",N$1007)),ISNUMBER(FIND(";"&amp;UPPER(TRIM(Datos!N634&amp;""))&amp;";",N$1007))),OR(UPPER(TRIM(Datos!N634&amp;""))="SÍ",UPPER(TRIM(Datos!N634&amp;""))="SI",UPPER(TRIM(Datos!N634&amp;""))="NO"),IF(ISNUMBER(Datos!N634),AND(OR(N$1005="",Datos!N634&gt;=N$1005),OR(N$1006="",Datos!N634&lt;=N$1006)),FALSE),TRUE))))</f>
        <v>0.0</v>
      </c>
      <c r="O634">
        <f>IF(Datos!O634="",0,IF(AND(O$1008&lt;&gt;"",Datos!O634=O$1008),0,IF(O$1004=0,0,1-CHOOSE(O$1004,IF(ISNUMBER(Datos!O634),AND(OR(O$1005="",Datos!O634&gt;=O$1005),OR(O$1006="",Datos!O634&lt;=O$1006)),FALSE),IF(ISNUMBER(Datos!O634),AND(Datos!O634=INT(Datos!O634),AND(OR(O$1005="",Datos!O634&gt;=O$1005),OR(O$1006="",Datos!O634&lt;=O$1006))),FALSE),OR(ISNUMBER(FIND(";"&amp;UPPER(TRIM(Datos!O634&amp;""))&amp;"=",O$1007)),ISNUMBER(FIND(";"&amp;UPPER(TRIM(Datos!O634&amp;""))&amp;";",O$1007))),OR(UPPER(TRIM(Datos!O634&amp;""))="SÍ",UPPER(TRIM(Datos!O634&amp;""))="SI",UPPER(TRIM(Datos!O634&amp;""))="NO"),IF(ISNUMBER(Datos!O634),AND(OR(O$1005="",Datos!O634&gt;=O$1005),OR(O$1006="",Datos!O634&lt;=O$1006)),FALSE),TRUE))))</f>
        <v>0.0</v>
      </c>
      <c r="P634">
        <f>IF(Datos!P634="",0,IF(AND(P$1008&lt;&gt;"",Datos!P634=P$1008),0,IF(P$1004=0,0,1-CHOOSE(P$1004,IF(ISNUMBER(Datos!P634),AND(OR(P$1005="",Datos!P634&gt;=P$1005),OR(P$1006="",Datos!P634&lt;=P$1006)),FALSE),IF(ISNUMBER(Datos!P634),AND(Datos!P634=INT(Datos!P634),AND(OR(P$1005="",Datos!P634&gt;=P$1005),OR(P$1006="",Datos!P634&lt;=P$1006))),FALSE),OR(ISNUMBER(FIND(";"&amp;UPPER(TRIM(Datos!P634&amp;""))&amp;"=",P$1007)),ISNUMBER(FIND(";"&amp;UPPER(TRIM(Datos!P634&amp;""))&amp;";",P$1007))),OR(UPPER(TRIM(Datos!P634&amp;""))="SÍ",UPPER(TRIM(Datos!P634&amp;""))="SI",UPPER(TRIM(Datos!P634&amp;""))="NO"),IF(ISNUMBER(Datos!P634),AND(OR(P$1005="",Datos!P634&gt;=P$1005),OR(P$1006="",Datos!P634&lt;=P$1006)),FALSE),TRUE))))</f>
        <v>0.0</v>
      </c>
      <c r="Q634">
        <f>IF(Datos!Q634="",0,IF(AND(Q$1008&lt;&gt;"",Datos!Q634=Q$1008),0,IF(Q$1004=0,0,1-CHOOSE(Q$1004,IF(ISNUMBER(Datos!Q634),AND(OR(Q$1005="",Datos!Q634&gt;=Q$1005),OR(Q$1006="",Datos!Q634&lt;=Q$1006)),FALSE),IF(ISNUMBER(Datos!Q634),AND(Datos!Q634=INT(Datos!Q634),AND(OR(Q$1005="",Datos!Q634&gt;=Q$1005),OR(Q$1006="",Datos!Q634&lt;=Q$1006))),FALSE),OR(ISNUMBER(FIND(";"&amp;UPPER(TRIM(Datos!Q634&amp;""))&amp;"=",Q$1007)),ISNUMBER(FIND(";"&amp;UPPER(TRIM(Datos!Q634&amp;""))&amp;";",Q$1007))),OR(UPPER(TRIM(Datos!Q634&amp;""))="SÍ",UPPER(TRIM(Datos!Q634&amp;""))="SI",UPPER(TRIM(Datos!Q634&amp;""))="NO"),IF(ISNUMBER(Datos!Q634),AND(OR(Q$1005="",Datos!Q634&gt;=Q$1005),OR(Q$1006="",Datos!Q634&lt;=Q$1006)),FALSE),TRUE))))</f>
        <v>0.0</v>
      </c>
      <c r="R634">
        <f>IF(Datos!R634="",0,IF(AND(R$1008&lt;&gt;"",Datos!R634=R$1008),0,IF(R$1004=0,0,1-CHOOSE(R$1004,IF(ISNUMBER(Datos!R634),AND(OR(R$1005="",Datos!R634&gt;=R$1005),OR(R$1006="",Datos!R634&lt;=R$1006)),FALSE),IF(ISNUMBER(Datos!R634),AND(Datos!R634=INT(Datos!R634),AND(OR(R$1005="",Datos!R634&gt;=R$1005),OR(R$1006="",Datos!R634&lt;=R$1006))),FALSE),OR(ISNUMBER(FIND(";"&amp;UPPER(TRIM(Datos!R634&amp;""))&amp;"=",R$1007)),ISNUMBER(FIND(";"&amp;UPPER(TRIM(Datos!R634&amp;""))&amp;";",R$1007))),OR(UPPER(TRIM(Datos!R634&amp;""))="SÍ",UPPER(TRIM(Datos!R634&amp;""))="SI",UPPER(TRIM(Datos!R634&amp;""))="NO"),IF(ISNUMBER(Datos!R634),AND(OR(R$1005="",Datos!R634&gt;=R$1005),OR(R$1006="",Datos!R634&lt;=R$1006)),FALSE),TRUE))))</f>
        <v>0.0</v>
      </c>
      <c r="S634">
        <f>IF(Datos!S634="",0,IF(AND(S$1008&lt;&gt;"",Datos!S634=S$1008),0,IF(S$1004=0,0,1-CHOOSE(S$1004,IF(ISNUMBER(Datos!S634),AND(OR(S$1005="",Datos!S634&gt;=S$1005),OR(S$1006="",Datos!S634&lt;=S$1006)),FALSE),IF(ISNUMBER(Datos!S634),AND(Datos!S634=INT(Datos!S634),AND(OR(S$1005="",Datos!S634&gt;=S$1005),OR(S$1006="",Datos!S634&lt;=S$1006))),FALSE),OR(ISNUMBER(FIND(";"&amp;UPPER(TRIM(Datos!S634&amp;""))&amp;"=",S$1007)),ISNUMBER(FIND(";"&amp;UPPER(TRIM(Datos!S634&amp;""))&amp;";",S$1007))),OR(UPPER(TRIM(Datos!S634&amp;""))="SÍ",UPPER(TRIM(Datos!S634&amp;""))="SI",UPPER(TRIM(Datos!S634&amp;""))="NO"),IF(ISNUMBER(Datos!S634),AND(OR(S$1005="",Datos!S634&gt;=S$1005),OR(S$1006="",Datos!S634&lt;=S$1006)),FALSE),TRUE))))</f>
        <v>0.0</v>
      </c>
      <c r="T634">
        <f>IF(Datos!T634="",0,IF(AND(T$1008&lt;&gt;"",Datos!T634=T$1008),0,IF(T$1004=0,0,1-CHOOSE(T$1004,IF(ISNUMBER(Datos!T634),AND(OR(T$1005="",Datos!T634&gt;=T$1005),OR(T$1006="",Datos!T634&lt;=T$1006)),FALSE),IF(ISNUMBER(Datos!T634),AND(Datos!T634=INT(Datos!T634),AND(OR(T$1005="",Datos!T634&gt;=T$1005),OR(T$1006="",Datos!T634&lt;=T$1006))),FALSE),OR(ISNUMBER(FIND(";"&amp;UPPER(TRIM(Datos!T634&amp;""))&amp;"=",T$1007)),ISNUMBER(FIND(";"&amp;UPPER(TRIM(Datos!T634&amp;""))&amp;";",T$1007))),OR(UPPER(TRIM(Datos!T634&amp;""))="SÍ",UPPER(TRIM(Datos!T634&amp;""))="SI",UPPER(TRIM(Datos!T634&amp;""))="NO"),IF(ISNUMBER(Datos!T634),AND(OR(T$1005="",Datos!T634&gt;=T$1005),OR(T$1006="",Datos!T634&lt;=T$1006)),FALSE),TRUE))))</f>
        <v>0.0</v>
      </c>
      <c r="U634">
        <f>IF(Datos!U634="",0,IF(AND(U$1008&lt;&gt;"",Datos!U634=U$1008),0,IF(U$1004=0,0,1-CHOOSE(U$1004,IF(ISNUMBER(Datos!U634),AND(OR(U$1005="",Datos!U634&gt;=U$1005),OR(U$1006="",Datos!U634&lt;=U$1006)),FALSE),IF(ISNUMBER(Datos!U634),AND(Datos!U634=INT(Datos!U634),AND(OR(U$1005="",Datos!U634&gt;=U$1005),OR(U$1006="",Datos!U634&lt;=U$1006))),FALSE),OR(ISNUMBER(FIND(";"&amp;UPPER(TRIM(Datos!U634&amp;""))&amp;"=",U$1007)),ISNUMBER(FIND(";"&amp;UPPER(TRIM(Datos!U634&amp;""))&amp;";",U$1007))),OR(UPPER(TRIM(Datos!U634&amp;""))="SÍ",UPPER(TRIM(Datos!U634&amp;""))="SI",UPPER(TRIM(Datos!U634&amp;""))="NO"),IF(ISNUMBER(Datos!U634),AND(OR(U$1005="",Datos!U634&gt;=U$1005),OR(U$1006="",Datos!U634&lt;=U$1006)),FALSE),TRUE))))</f>
        <v>0.0</v>
      </c>
      <c r="V634">
        <f>IF(Datos!V634="",0,IF(AND(V$1008&lt;&gt;"",Datos!V634=V$1008),0,IF(V$1004=0,0,1-CHOOSE(V$1004,IF(ISNUMBER(Datos!V634),AND(OR(V$1005="",Datos!V634&gt;=V$1005),OR(V$1006="",Datos!V634&lt;=V$1006)),FALSE),IF(ISNUMBER(Datos!V634),AND(Datos!V634=INT(Datos!V634),AND(OR(V$1005="",Datos!V634&gt;=V$1005),OR(V$1006="",Datos!V634&lt;=V$1006))),FALSE),OR(ISNUMBER(FIND(";"&amp;UPPER(TRIM(Datos!V634&amp;""))&amp;"=",V$1007)),ISNUMBER(FIND(";"&amp;UPPER(TRIM(Datos!V634&amp;""))&amp;";",V$1007))),OR(UPPER(TRIM(Datos!V634&amp;""))="SÍ",UPPER(TRIM(Datos!V634&amp;""))="SI",UPPER(TRIM(Datos!V634&amp;""))="NO"),IF(ISNUMBER(Datos!V634),AND(OR(V$1005="",Datos!V634&gt;=V$1005),OR(V$1006="",Datos!V634&lt;=V$1006)),FALSE),TRUE))))</f>
        <v>0.0</v>
      </c>
      <c r="W634">
        <f>IF(Datos!W634="",0,IF(AND(W$1008&lt;&gt;"",Datos!W634=W$1008),0,IF(W$1004=0,0,1-CHOOSE(W$1004,IF(ISNUMBER(Datos!W634),AND(OR(W$1005="",Datos!W634&gt;=W$1005),OR(W$1006="",Datos!W634&lt;=W$1006)),FALSE),IF(ISNUMBER(Datos!W634),AND(Datos!W634=INT(Datos!W634),AND(OR(W$1005="",Datos!W634&gt;=W$1005),OR(W$1006="",Datos!W634&lt;=W$1006))),FALSE),OR(ISNUMBER(FIND(";"&amp;UPPER(TRIM(Datos!W634&amp;""))&amp;"=",W$1007)),ISNUMBER(FIND(";"&amp;UPPER(TRIM(Datos!W634&amp;""))&amp;";",W$1007))),OR(UPPER(TRIM(Datos!W634&amp;""))="SÍ",UPPER(TRIM(Datos!W634&amp;""))="SI",UPPER(TRIM(Datos!W634&amp;""))="NO"),IF(ISNUMBER(Datos!W634),AND(OR(W$1005="",Datos!W634&gt;=W$1005),OR(W$1006="",Datos!W634&lt;=W$1006)),FALSE),TRUE))))</f>
        <v>0.0</v>
      </c>
      <c r="X634">
        <f>IF(Datos!X634="",0,IF(AND(X$1008&lt;&gt;"",Datos!X634=X$1008),0,IF(X$1004=0,0,1-CHOOSE(X$1004,IF(ISNUMBER(Datos!X634),AND(OR(X$1005="",Datos!X634&gt;=X$1005),OR(X$1006="",Datos!X634&lt;=X$1006)),FALSE),IF(ISNUMBER(Datos!X634),AND(Datos!X634=INT(Datos!X634),AND(OR(X$1005="",Datos!X634&gt;=X$1005),OR(X$1006="",Datos!X634&lt;=X$1006))),FALSE),OR(ISNUMBER(FIND(";"&amp;UPPER(TRIM(Datos!X634&amp;""))&amp;"=",X$1007)),ISNUMBER(FIND(";"&amp;UPPER(TRIM(Datos!X634&amp;""))&amp;";",X$1007))),OR(UPPER(TRIM(Datos!X634&amp;""))="SÍ",UPPER(TRIM(Datos!X634&amp;""))="SI",UPPER(TRIM(Datos!X634&amp;""))="NO"),IF(ISNUMBER(Datos!X634),AND(OR(X$1005="",Datos!X634&gt;=X$1005),OR(X$1006="",Datos!X634&lt;=X$1006)),FALSE),TRUE))))</f>
        <v>0.0</v>
      </c>
      <c r="Y634">
        <f>IF(Datos!Y634="",0,IF(AND(Y$1008&lt;&gt;"",Datos!Y634=Y$1008),0,IF(Y$1004=0,0,1-CHOOSE(Y$1004,IF(ISNUMBER(Datos!Y634),AND(OR(Y$1005="",Datos!Y634&gt;=Y$1005),OR(Y$1006="",Datos!Y634&lt;=Y$1006)),FALSE),IF(ISNUMBER(Datos!Y634),AND(Datos!Y634=INT(Datos!Y634),AND(OR(Y$1005="",Datos!Y634&gt;=Y$1005),OR(Y$1006="",Datos!Y634&lt;=Y$1006))),FALSE),OR(ISNUMBER(FIND(";"&amp;UPPER(TRIM(Datos!Y634&amp;""))&amp;"=",Y$1007)),ISNUMBER(FIND(";"&amp;UPPER(TRIM(Datos!Y634&amp;""))&amp;";",Y$1007))),OR(UPPER(TRIM(Datos!Y634&amp;""))="SÍ",UPPER(TRIM(Datos!Y634&amp;""))="SI",UPPER(TRIM(Datos!Y634&amp;""))="NO"),IF(ISNUMBER(Datos!Y634),AND(OR(Y$1005="",Datos!Y634&gt;=Y$1005),OR(Y$1006="",Datos!Y634&lt;=Y$1006)),FALSE),TRUE))))</f>
        <v>0.0</v>
      </c>
      <c r="Z634">
        <f>IF(Datos!Z634="",0,IF(AND(Z$1008&lt;&gt;"",Datos!Z634=Z$1008),0,IF(Z$1004=0,0,1-CHOOSE(Z$1004,IF(ISNUMBER(Datos!Z634),AND(OR(Z$1005="",Datos!Z634&gt;=Z$1005),OR(Z$1006="",Datos!Z634&lt;=Z$1006)),FALSE),IF(ISNUMBER(Datos!Z634),AND(Datos!Z634=INT(Datos!Z634),AND(OR(Z$1005="",Datos!Z634&gt;=Z$1005),OR(Z$1006="",Datos!Z634&lt;=Z$1006))),FALSE),OR(ISNUMBER(FIND(";"&amp;UPPER(TRIM(Datos!Z634&amp;""))&amp;"=",Z$1007)),ISNUMBER(FIND(";"&amp;UPPER(TRIM(Datos!Z634&amp;""))&amp;";",Z$1007))),OR(UPPER(TRIM(Datos!Z634&amp;""))="SÍ",UPPER(TRIM(Datos!Z634&amp;""))="SI",UPPER(TRIM(Datos!Z634&amp;""))="NO"),IF(ISNUMBER(Datos!Z634),AND(OR(Z$1005="",Datos!Z634&gt;=Z$1005),OR(Z$1006="",Datos!Z634&lt;=Z$1006)),FALSE),TRUE))))</f>
        <v>0.0</v>
      </c>
      <c r="AA634">
        <f>IF(Datos!AA634="",0,IF(AND(AA$1008&lt;&gt;"",Datos!AA634=AA$1008),0,IF(AA$1004=0,0,1-CHOOSE(AA$1004,IF(ISNUMBER(Datos!AA634),AND(OR(AA$1005="",Datos!AA634&gt;=AA$1005),OR(AA$1006="",Datos!AA634&lt;=AA$1006)),FALSE),IF(ISNUMBER(Datos!AA634),AND(Datos!AA634=INT(Datos!AA634),AND(OR(AA$1005="",Datos!AA634&gt;=AA$1005),OR(AA$1006="",Datos!AA634&lt;=AA$1006))),FALSE),OR(ISNUMBER(FIND(";"&amp;UPPER(TRIM(Datos!AA634&amp;""))&amp;"=",AA$1007)),ISNUMBER(FIND(";"&amp;UPPER(TRIM(Datos!AA634&amp;""))&amp;";",AA$1007))),OR(UPPER(TRIM(Datos!AA634&amp;""))="SÍ",UPPER(TRIM(Datos!AA634&amp;""))="SI",UPPER(TRIM(Datos!AA634&amp;""))="NO"),IF(ISNUMBER(Datos!AA634),AND(OR(AA$1005="",Datos!AA634&gt;=AA$1005),OR(AA$1006="",Datos!AA634&lt;=AA$1006)),FALSE),TRUE))))</f>
        <v>0.0</v>
      </c>
      <c r="AB634">
        <f>IF(Datos!AB634="",0,IF(AND(AB$1008&lt;&gt;"",Datos!AB634=AB$1008),0,IF(AB$1004=0,0,1-CHOOSE(AB$1004,IF(ISNUMBER(Datos!AB634),AND(OR(AB$1005="",Datos!AB634&gt;=AB$1005),OR(AB$1006="",Datos!AB634&lt;=AB$1006)),FALSE),IF(ISNUMBER(Datos!AB634),AND(Datos!AB634=INT(Datos!AB634),AND(OR(AB$1005="",Datos!AB634&gt;=AB$1005),OR(AB$1006="",Datos!AB634&lt;=AB$1006))),FALSE),OR(ISNUMBER(FIND(";"&amp;UPPER(TRIM(Datos!AB634&amp;""))&amp;"=",AB$1007)),ISNUMBER(FIND(";"&amp;UPPER(TRIM(Datos!AB634&amp;""))&amp;";",AB$1007))),OR(UPPER(TRIM(Datos!AB634&amp;""))="SÍ",UPPER(TRIM(Datos!AB634&amp;""))="SI",UPPER(TRIM(Datos!AB634&amp;""))="NO"),IF(ISNUMBER(Datos!AB634),AND(OR(AB$1005="",Datos!AB634&gt;=AB$1005),OR(AB$1006="",Datos!AB634&lt;=AB$1006)),FALSE),TRUE))))</f>
        <v>0.0</v>
      </c>
      <c r="AC634">
        <f>IF(Datos!AC634="",0,IF(AND(AC$1008&lt;&gt;"",Datos!AC634=AC$1008),0,IF(AC$1004=0,0,1-CHOOSE(AC$1004,IF(ISNUMBER(Datos!AC634),AND(OR(AC$1005="",Datos!AC634&gt;=AC$1005),OR(AC$1006="",Datos!AC634&lt;=AC$1006)),FALSE),IF(ISNUMBER(Datos!AC634),AND(Datos!AC634=INT(Datos!AC634),AND(OR(AC$1005="",Datos!AC634&gt;=AC$1005),OR(AC$1006="",Datos!AC634&lt;=AC$1006))),FALSE),OR(ISNUMBER(FIND(";"&amp;UPPER(TRIM(Datos!AC634&amp;""))&amp;"=",AC$1007)),ISNUMBER(FIND(";"&amp;UPPER(TRIM(Datos!AC634&amp;""))&amp;";",AC$1007))),OR(UPPER(TRIM(Datos!AC634&amp;""))="SÍ",UPPER(TRIM(Datos!AC634&amp;""))="SI",UPPER(TRIM(Datos!AC634&amp;""))="NO"),IF(ISNUMBER(Datos!AC634),AND(OR(AC$1005="",Datos!AC634&gt;=AC$1005),OR(AC$1006="",Datos!AC634&lt;=AC$1006)),FALSE),TRUE))))</f>
        <v>0.0</v>
      </c>
      <c r="AD634">
        <f>IF(Datos!AD634="",0,IF(AND(AD$1008&lt;&gt;"",Datos!AD634=AD$1008),0,IF(AD$1004=0,0,1-CHOOSE(AD$1004,IF(ISNUMBER(Datos!AD634),AND(OR(AD$1005="",Datos!AD634&gt;=AD$1005),OR(AD$1006="",Datos!AD634&lt;=AD$1006)),FALSE),IF(ISNUMBER(Datos!AD634),AND(Datos!AD634=INT(Datos!AD634),AND(OR(AD$1005="",Datos!AD634&gt;=AD$1005),OR(AD$1006="",Datos!AD634&lt;=AD$1006))),FALSE),OR(ISNUMBER(FIND(";"&amp;UPPER(TRIM(Datos!AD634&amp;""))&amp;"=",AD$1007)),ISNUMBER(FIND(";"&amp;UPPER(TRIM(Datos!AD634&amp;""))&amp;";",AD$1007))),OR(UPPER(TRIM(Datos!AD634&amp;""))="SÍ",UPPER(TRIM(Datos!AD634&amp;""))="SI",UPPER(TRIM(Datos!AD634&amp;""))="NO"),IF(ISNUMBER(Datos!AD634),AND(OR(AD$1005="",Datos!AD634&gt;=AD$1005),OR(AD$1006="",Datos!AD634&lt;=AD$1006)),FALSE),TRUE))))</f>
        <v>0.0</v>
      </c>
      <c r="AE634">
        <f>IF(Datos!AE634="",0,IF(AND(AE$1008&lt;&gt;"",Datos!AE634=AE$1008),0,IF(AE$1004=0,0,1-CHOOSE(AE$1004,IF(ISNUMBER(Datos!AE634),AND(OR(AE$1005="",Datos!AE634&gt;=AE$1005),OR(AE$1006="",Datos!AE634&lt;=AE$1006)),FALSE),IF(ISNUMBER(Datos!AE634),AND(Datos!AE634=INT(Datos!AE634),AND(OR(AE$1005="",Datos!AE634&gt;=AE$1005),OR(AE$1006="",Datos!AE634&lt;=AE$1006))),FALSE),OR(ISNUMBER(FIND(";"&amp;UPPER(TRIM(Datos!AE634&amp;""))&amp;"=",AE$1007)),ISNUMBER(FIND(";"&amp;UPPER(TRIM(Datos!AE634&amp;""))&amp;";",AE$1007))),OR(UPPER(TRIM(Datos!AE634&amp;""))="SÍ",UPPER(TRIM(Datos!AE634&amp;""))="SI",UPPER(TRIM(Datos!AE634&amp;""))="NO"),IF(ISNUMBER(Datos!AE634),AND(OR(AE$1005="",Datos!AE634&gt;=AE$1005),OR(AE$1006="",Datos!AE634&lt;=AE$1006)),FALSE),TRUE))))</f>
        <v>0.0</v>
      </c>
    </row>
    <row r="635" spans="2:31">
      <c r="B635">
        <f>IF(Datos!B635="",0,IF(AND(B$1008&lt;&gt;"",Datos!B635=B$1008),0,IF(B$1004=0,0,1-CHOOSE(B$1004,IF(ISNUMBER(Datos!B635),AND(OR(B$1005="",Datos!B635&gt;=B$1005),OR(B$1006="",Datos!B635&lt;=B$1006)),FALSE),IF(ISNUMBER(Datos!B635),AND(Datos!B635=INT(Datos!B635),AND(OR(B$1005="",Datos!B635&gt;=B$1005),OR(B$1006="",Datos!B635&lt;=B$1006))),FALSE),OR(ISNUMBER(FIND(";"&amp;UPPER(TRIM(Datos!B635&amp;""))&amp;"=",B$1007)),ISNUMBER(FIND(";"&amp;UPPER(TRIM(Datos!B635&amp;""))&amp;";",B$1007))),OR(UPPER(TRIM(Datos!B635&amp;""))="SÍ",UPPER(TRIM(Datos!B635&amp;""))="SI",UPPER(TRIM(Datos!B635&amp;""))="NO"),IF(ISNUMBER(Datos!B635),AND(OR(B$1005="",Datos!B635&gt;=B$1005),OR(B$1006="",Datos!B635&lt;=B$1006)),FALSE),TRUE))))</f>
        <v>0.0</v>
      </c>
      <c r="C635">
        <f>IF(Datos!C635="",0,IF(AND(C$1008&lt;&gt;"",Datos!C635=C$1008),0,IF(C$1004=0,0,1-CHOOSE(C$1004,IF(ISNUMBER(Datos!C635),AND(OR(C$1005="",Datos!C635&gt;=C$1005),OR(C$1006="",Datos!C635&lt;=C$1006)),FALSE),IF(ISNUMBER(Datos!C635),AND(Datos!C635=INT(Datos!C635),AND(OR(C$1005="",Datos!C635&gt;=C$1005),OR(C$1006="",Datos!C635&lt;=C$1006))),FALSE),OR(ISNUMBER(FIND(";"&amp;UPPER(TRIM(Datos!C635&amp;""))&amp;"=",C$1007)),ISNUMBER(FIND(";"&amp;UPPER(TRIM(Datos!C635&amp;""))&amp;";",C$1007))),OR(UPPER(TRIM(Datos!C635&amp;""))="SÍ",UPPER(TRIM(Datos!C635&amp;""))="SI",UPPER(TRIM(Datos!C635&amp;""))="NO"),IF(ISNUMBER(Datos!C635),AND(OR(C$1005="",Datos!C635&gt;=C$1005),OR(C$1006="",Datos!C635&lt;=C$1006)),FALSE),TRUE))))</f>
        <v>0.0</v>
      </c>
      <c r="D635">
        <f>IF(Datos!D635="",0,IF(AND(D$1008&lt;&gt;"",Datos!D635=D$1008),0,IF(D$1004=0,0,1-CHOOSE(D$1004,IF(ISNUMBER(Datos!D635),AND(OR(D$1005="",Datos!D635&gt;=D$1005),OR(D$1006="",Datos!D635&lt;=D$1006)),FALSE),IF(ISNUMBER(Datos!D635),AND(Datos!D635=INT(Datos!D635),AND(OR(D$1005="",Datos!D635&gt;=D$1005),OR(D$1006="",Datos!D635&lt;=D$1006))),FALSE),OR(ISNUMBER(FIND(";"&amp;UPPER(TRIM(Datos!D635&amp;""))&amp;"=",D$1007)),ISNUMBER(FIND(";"&amp;UPPER(TRIM(Datos!D635&amp;""))&amp;";",D$1007))),OR(UPPER(TRIM(Datos!D635&amp;""))="SÍ",UPPER(TRIM(Datos!D635&amp;""))="SI",UPPER(TRIM(Datos!D635&amp;""))="NO"),IF(ISNUMBER(Datos!D635),AND(OR(D$1005="",Datos!D635&gt;=D$1005),OR(D$1006="",Datos!D635&lt;=D$1006)),FALSE),TRUE))))</f>
        <v>0.0</v>
      </c>
      <c r="E635">
        <f>IF(Datos!E635="",0,IF(AND(E$1008&lt;&gt;"",Datos!E635=E$1008),0,IF(E$1004=0,0,1-CHOOSE(E$1004,IF(ISNUMBER(Datos!E635),AND(OR(E$1005="",Datos!E635&gt;=E$1005),OR(E$1006="",Datos!E635&lt;=E$1006)),FALSE),IF(ISNUMBER(Datos!E635),AND(Datos!E635=INT(Datos!E635),AND(OR(E$1005="",Datos!E635&gt;=E$1005),OR(E$1006="",Datos!E635&lt;=E$1006))),FALSE),OR(ISNUMBER(FIND(";"&amp;UPPER(TRIM(Datos!E635&amp;""))&amp;"=",E$1007)),ISNUMBER(FIND(";"&amp;UPPER(TRIM(Datos!E635&amp;""))&amp;";",E$1007))),OR(UPPER(TRIM(Datos!E635&amp;""))="SÍ",UPPER(TRIM(Datos!E635&amp;""))="SI",UPPER(TRIM(Datos!E635&amp;""))="NO"),IF(ISNUMBER(Datos!E635),AND(OR(E$1005="",Datos!E635&gt;=E$1005),OR(E$1006="",Datos!E635&lt;=E$1006)),FALSE),TRUE))))</f>
        <v>0.0</v>
      </c>
      <c r="F635">
        <f>IF(Datos!F635="",0,IF(AND(F$1008&lt;&gt;"",Datos!F635=F$1008),0,IF(F$1004=0,0,1-CHOOSE(F$1004,IF(ISNUMBER(Datos!F635),AND(OR(F$1005="",Datos!F635&gt;=F$1005),OR(F$1006="",Datos!F635&lt;=F$1006)),FALSE),IF(ISNUMBER(Datos!F635),AND(Datos!F635=INT(Datos!F635),AND(OR(F$1005="",Datos!F635&gt;=F$1005),OR(F$1006="",Datos!F635&lt;=F$1006))),FALSE),OR(ISNUMBER(FIND(";"&amp;UPPER(TRIM(Datos!F635&amp;""))&amp;"=",F$1007)),ISNUMBER(FIND(";"&amp;UPPER(TRIM(Datos!F635&amp;""))&amp;";",F$1007))),OR(UPPER(TRIM(Datos!F635&amp;""))="SÍ",UPPER(TRIM(Datos!F635&amp;""))="SI",UPPER(TRIM(Datos!F635&amp;""))="NO"),IF(ISNUMBER(Datos!F635),AND(OR(F$1005="",Datos!F635&gt;=F$1005),OR(F$1006="",Datos!F635&lt;=F$1006)),FALSE),TRUE))))</f>
        <v>0.0</v>
      </c>
      <c r="G635">
        <f>IF(Datos!G635="",0,IF(AND(G$1008&lt;&gt;"",Datos!G635=G$1008),0,IF(G$1004=0,0,1-CHOOSE(G$1004,IF(ISNUMBER(Datos!G635),AND(OR(G$1005="",Datos!G635&gt;=G$1005),OR(G$1006="",Datos!G635&lt;=G$1006)),FALSE),IF(ISNUMBER(Datos!G635),AND(Datos!G635=INT(Datos!G635),AND(OR(G$1005="",Datos!G635&gt;=G$1005),OR(G$1006="",Datos!G635&lt;=G$1006))),FALSE),OR(ISNUMBER(FIND(";"&amp;UPPER(TRIM(Datos!G635&amp;""))&amp;"=",G$1007)),ISNUMBER(FIND(";"&amp;UPPER(TRIM(Datos!G635&amp;""))&amp;";",G$1007))),OR(UPPER(TRIM(Datos!G635&amp;""))="SÍ",UPPER(TRIM(Datos!G635&amp;""))="SI",UPPER(TRIM(Datos!G635&amp;""))="NO"),IF(ISNUMBER(Datos!G635),AND(OR(G$1005="",Datos!G635&gt;=G$1005),OR(G$1006="",Datos!G635&lt;=G$1006)),FALSE),TRUE))))</f>
        <v>0.0</v>
      </c>
      <c r="H635">
        <f>IF(Datos!H635="",0,IF(AND(H$1008&lt;&gt;"",Datos!H635=H$1008),0,IF(H$1004=0,0,1-CHOOSE(H$1004,IF(ISNUMBER(Datos!H635),AND(OR(H$1005="",Datos!H635&gt;=H$1005),OR(H$1006="",Datos!H635&lt;=H$1006)),FALSE),IF(ISNUMBER(Datos!H635),AND(Datos!H635=INT(Datos!H635),AND(OR(H$1005="",Datos!H635&gt;=H$1005),OR(H$1006="",Datos!H635&lt;=H$1006))),FALSE),OR(ISNUMBER(FIND(";"&amp;UPPER(TRIM(Datos!H635&amp;""))&amp;"=",H$1007)),ISNUMBER(FIND(";"&amp;UPPER(TRIM(Datos!H635&amp;""))&amp;";",H$1007))),OR(UPPER(TRIM(Datos!H635&amp;""))="SÍ",UPPER(TRIM(Datos!H635&amp;""))="SI",UPPER(TRIM(Datos!H635&amp;""))="NO"),IF(ISNUMBER(Datos!H635),AND(OR(H$1005="",Datos!H635&gt;=H$1005),OR(H$1006="",Datos!H635&lt;=H$1006)),FALSE),TRUE))))</f>
        <v>0.0</v>
      </c>
      <c r="I635">
        <f>IF(Datos!I635="",0,IF(AND(I$1008&lt;&gt;"",Datos!I635=I$1008),0,IF(I$1004=0,0,1-CHOOSE(I$1004,IF(ISNUMBER(Datos!I635),AND(OR(I$1005="",Datos!I635&gt;=I$1005),OR(I$1006="",Datos!I635&lt;=I$1006)),FALSE),IF(ISNUMBER(Datos!I635),AND(Datos!I635=INT(Datos!I635),AND(OR(I$1005="",Datos!I635&gt;=I$1005),OR(I$1006="",Datos!I635&lt;=I$1006))),FALSE),OR(ISNUMBER(FIND(";"&amp;UPPER(TRIM(Datos!I635&amp;""))&amp;"=",I$1007)),ISNUMBER(FIND(";"&amp;UPPER(TRIM(Datos!I635&amp;""))&amp;";",I$1007))),OR(UPPER(TRIM(Datos!I635&amp;""))="SÍ",UPPER(TRIM(Datos!I635&amp;""))="SI",UPPER(TRIM(Datos!I635&amp;""))="NO"),IF(ISNUMBER(Datos!I635),AND(OR(I$1005="",Datos!I635&gt;=I$1005),OR(I$1006="",Datos!I635&lt;=I$1006)),FALSE),TRUE))))</f>
        <v>0.0</v>
      </c>
      <c r="J635">
        <f>IF(Datos!J635="",0,IF(AND(J$1008&lt;&gt;"",Datos!J635=J$1008),0,IF(J$1004=0,0,1-CHOOSE(J$1004,IF(ISNUMBER(Datos!J635),AND(OR(J$1005="",Datos!J635&gt;=J$1005),OR(J$1006="",Datos!J635&lt;=J$1006)),FALSE),IF(ISNUMBER(Datos!J635),AND(Datos!J635=INT(Datos!J635),AND(OR(J$1005="",Datos!J635&gt;=J$1005),OR(J$1006="",Datos!J635&lt;=J$1006))),FALSE),OR(ISNUMBER(FIND(";"&amp;UPPER(TRIM(Datos!J635&amp;""))&amp;"=",J$1007)),ISNUMBER(FIND(";"&amp;UPPER(TRIM(Datos!J635&amp;""))&amp;";",J$1007))),OR(UPPER(TRIM(Datos!J635&amp;""))="SÍ",UPPER(TRIM(Datos!J635&amp;""))="SI",UPPER(TRIM(Datos!J635&amp;""))="NO"),IF(ISNUMBER(Datos!J635),AND(OR(J$1005="",Datos!J635&gt;=J$1005),OR(J$1006="",Datos!J635&lt;=J$1006)),FALSE),TRUE))))</f>
        <v>0.0</v>
      </c>
      <c r="K635">
        <f>IF(Datos!K635="",0,IF(AND(K$1008&lt;&gt;"",Datos!K635=K$1008),0,IF(K$1004=0,0,1-CHOOSE(K$1004,IF(ISNUMBER(Datos!K635),AND(OR(K$1005="",Datos!K635&gt;=K$1005),OR(K$1006="",Datos!K635&lt;=K$1006)),FALSE),IF(ISNUMBER(Datos!K635),AND(Datos!K635=INT(Datos!K635),AND(OR(K$1005="",Datos!K635&gt;=K$1005),OR(K$1006="",Datos!K635&lt;=K$1006))),FALSE),OR(ISNUMBER(FIND(";"&amp;UPPER(TRIM(Datos!K635&amp;""))&amp;"=",K$1007)),ISNUMBER(FIND(";"&amp;UPPER(TRIM(Datos!K635&amp;""))&amp;";",K$1007))),OR(UPPER(TRIM(Datos!K635&amp;""))="SÍ",UPPER(TRIM(Datos!K635&amp;""))="SI",UPPER(TRIM(Datos!K635&amp;""))="NO"),IF(ISNUMBER(Datos!K635),AND(OR(K$1005="",Datos!K635&gt;=K$1005),OR(K$1006="",Datos!K635&lt;=K$1006)),FALSE),TRUE))))</f>
        <v>0.0</v>
      </c>
      <c r="L635">
        <f>IF(Datos!L635="",0,IF(AND(L$1008&lt;&gt;"",Datos!L635=L$1008),0,IF(L$1004=0,0,1-CHOOSE(L$1004,IF(ISNUMBER(Datos!L635),AND(OR(L$1005="",Datos!L635&gt;=L$1005),OR(L$1006="",Datos!L635&lt;=L$1006)),FALSE),IF(ISNUMBER(Datos!L635),AND(Datos!L635=INT(Datos!L635),AND(OR(L$1005="",Datos!L635&gt;=L$1005),OR(L$1006="",Datos!L635&lt;=L$1006))),FALSE),OR(ISNUMBER(FIND(";"&amp;UPPER(TRIM(Datos!L635&amp;""))&amp;"=",L$1007)),ISNUMBER(FIND(";"&amp;UPPER(TRIM(Datos!L635&amp;""))&amp;";",L$1007))),OR(UPPER(TRIM(Datos!L635&amp;""))="SÍ",UPPER(TRIM(Datos!L635&amp;""))="SI",UPPER(TRIM(Datos!L635&amp;""))="NO"),IF(ISNUMBER(Datos!L635),AND(OR(L$1005="",Datos!L635&gt;=L$1005),OR(L$1006="",Datos!L635&lt;=L$1006)),FALSE),TRUE))))</f>
        <v>0.0</v>
      </c>
      <c r="M635">
        <f>IF(Datos!M635="",0,IF(AND(M$1008&lt;&gt;"",Datos!M635=M$1008),0,IF(M$1004=0,0,1-CHOOSE(M$1004,IF(ISNUMBER(Datos!M635),AND(OR(M$1005="",Datos!M635&gt;=M$1005),OR(M$1006="",Datos!M635&lt;=M$1006)),FALSE),IF(ISNUMBER(Datos!M635),AND(Datos!M635=INT(Datos!M635),AND(OR(M$1005="",Datos!M635&gt;=M$1005),OR(M$1006="",Datos!M635&lt;=M$1006))),FALSE),OR(ISNUMBER(FIND(";"&amp;UPPER(TRIM(Datos!M635&amp;""))&amp;"=",M$1007)),ISNUMBER(FIND(";"&amp;UPPER(TRIM(Datos!M635&amp;""))&amp;";",M$1007))),OR(UPPER(TRIM(Datos!M635&amp;""))="SÍ",UPPER(TRIM(Datos!M635&amp;""))="SI",UPPER(TRIM(Datos!M635&amp;""))="NO"),IF(ISNUMBER(Datos!M635),AND(OR(M$1005="",Datos!M635&gt;=M$1005),OR(M$1006="",Datos!M635&lt;=M$1006)),FALSE),TRUE))))</f>
        <v>0.0</v>
      </c>
      <c r="N635">
        <f>IF(Datos!N635="",0,IF(AND(N$1008&lt;&gt;"",Datos!N635=N$1008),0,IF(N$1004=0,0,1-CHOOSE(N$1004,IF(ISNUMBER(Datos!N635),AND(OR(N$1005="",Datos!N635&gt;=N$1005),OR(N$1006="",Datos!N635&lt;=N$1006)),FALSE),IF(ISNUMBER(Datos!N635),AND(Datos!N635=INT(Datos!N635),AND(OR(N$1005="",Datos!N635&gt;=N$1005),OR(N$1006="",Datos!N635&lt;=N$1006))),FALSE),OR(ISNUMBER(FIND(";"&amp;UPPER(TRIM(Datos!N635&amp;""))&amp;"=",N$1007)),ISNUMBER(FIND(";"&amp;UPPER(TRIM(Datos!N635&amp;""))&amp;";",N$1007))),OR(UPPER(TRIM(Datos!N635&amp;""))="SÍ",UPPER(TRIM(Datos!N635&amp;""))="SI",UPPER(TRIM(Datos!N635&amp;""))="NO"),IF(ISNUMBER(Datos!N635),AND(OR(N$1005="",Datos!N635&gt;=N$1005),OR(N$1006="",Datos!N635&lt;=N$1006)),FALSE),TRUE))))</f>
        <v>0.0</v>
      </c>
      <c r="O635">
        <f>IF(Datos!O635="",0,IF(AND(O$1008&lt;&gt;"",Datos!O635=O$1008),0,IF(O$1004=0,0,1-CHOOSE(O$1004,IF(ISNUMBER(Datos!O635),AND(OR(O$1005="",Datos!O635&gt;=O$1005),OR(O$1006="",Datos!O635&lt;=O$1006)),FALSE),IF(ISNUMBER(Datos!O635),AND(Datos!O635=INT(Datos!O635),AND(OR(O$1005="",Datos!O635&gt;=O$1005),OR(O$1006="",Datos!O635&lt;=O$1006))),FALSE),OR(ISNUMBER(FIND(";"&amp;UPPER(TRIM(Datos!O635&amp;""))&amp;"=",O$1007)),ISNUMBER(FIND(";"&amp;UPPER(TRIM(Datos!O635&amp;""))&amp;";",O$1007))),OR(UPPER(TRIM(Datos!O635&amp;""))="SÍ",UPPER(TRIM(Datos!O635&amp;""))="SI",UPPER(TRIM(Datos!O635&amp;""))="NO"),IF(ISNUMBER(Datos!O635),AND(OR(O$1005="",Datos!O635&gt;=O$1005),OR(O$1006="",Datos!O635&lt;=O$1006)),FALSE),TRUE))))</f>
        <v>0.0</v>
      </c>
      <c r="P635">
        <f>IF(Datos!P635="",0,IF(AND(P$1008&lt;&gt;"",Datos!P635=P$1008),0,IF(P$1004=0,0,1-CHOOSE(P$1004,IF(ISNUMBER(Datos!P635),AND(OR(P$1005="",Datos!P635&gt;=P$1005),OR(P$1006="",Datos!P635&lt;=P$1006)),FALSE),IF(ISNUMBER(Datos!P635),AND(Datos!P635=INT(Datos!P635),AND(OR(P$1005="",Datos!P635&gt;=P$1005),OR(P$1006="",Datos!P635&lt;=P$1006))),FALSE),OR(ISNUMBER(FIND(";"&amp;UPPER(TRIM(Datos!P635&amp;""))&amp;"=",P$1007)),ISNUMBER(FIND(";"&amp;UPPER(TRIM(Datos!P635&amp;""))&amp;";",P$1007))),OR(UPPER(TRIM(Datos!P635&amp;""))="SÍ",UPPER(TRIM(Datos!P635&amp;""))="SI",UPPER(TRIM(Datos!P635&amp;""))="NO"),IF(ISNUMBER(Datos!P635),AND(OR(P$1005="",Datos!P635&gt;=P$1005),OR(P$1006="",Datos!P635&lt;=P$1006)),FALSE),TRUE))))</f>
        <v>0.0</v>
      </c>
      <c r="Q635">
        <f>IF(Datos!Q635="",0,IF(AND(Q$1008&lt;&gt;"",Datos!Q635=Q$1008),0,IF(Q$1004=0,0,1-CHOOSE(Q$1004,IF(ISNUMBER(Datos!Q635),AND(OR(Q$1005="",Datos!Q635&gt;=Q$1005),OR(Q$1006="",Datos!Q635&lt;=Q$1006)),FALSE),IF(ISNUMBER(Datos!Q635),AND(Datos!Q635=INT(Datos!Q635),AND(OR(Q$1005="",Datos!Q635&gt;=Q$1005),OR(Q$1006="",Datos!Q635&lt;=Q$1006))),FALSE),OR(ISNUMBER(FIND(";"&amp;UPPER(TRIM(Datos!Q635&amp;""))&amp;"=",Q$1007)),ISNUMBER(FIND(";"&amp;UPPER(TRIM(Datos!Q635&amp;""))&amp;";",Q$1007))),OR(UPPER(TRIM(Datos!Q635&amp;""))="SÍ",UPPER(TRIM(Datos!Q635&amp;""))="SI",UPPER(TRIM(Datos!Q635&amp;""))="NO"),IF(ISNUMBER(Datos!Q635),AND(OR(Q$1005="",Datos!Q635&gt;=Q$1005),OR(Q$1006="",Datos!Q635&lt;=Q$1006)),FALSE),TRUE))))</f>
        <v>0.0</v>
      </c>
      <c r="R635">
        <f>IF(Datos!R635="",0,IF(AND(R$1008&lt;&gt;"",Datos!R635=R$1008),0,IF(R$1004=0,0,1-CHOOSE(R$1004,IF(ISNUMBER(Datos!R635),AND(OR(R$1005="",Datos!R635&gt;=R$1005),OR(R$1006="",Datos!R635&lt;=R$1006)),FALSE),IF(ISNUMBER(Datos!R635),AND(Datos!R635=INT(Datos!R635),AND(OR(R$1005="",Datos!R635&gt;=R$1005),OR(R$1006="",Datos!R635&lt;=R$1006))),FALSE),OR(ISNUMBER(FIND(";"&amp;UPPER(TRIM(Datos!R635&amp;""))&amp;"=",R$1007)),ISNUMBER(FIND(";"&amp;UPPER(TRIM(Datos!R635&amp;""))&amp;";",R$1007))),OR(UPPER(TRIM(Datos!R635&amp;""))="SÍ",UPPER(TRIM(Datos!R635&amp;""))="SI",UPPER(TRIM(Datos!R635&amp;""))="NO"),IF(ISNUMBER(Datos!R635),AND(OR(R$1005="",Datos!R635&gt;=R$1005),OR(R$1006="",Datos!R635&lt;=R$1006)),FALSE),TRUE))))</f>
        <v>0.0</v>
      </c>
      <c r="S635">
        <f>IF(Datos!S635="",0,IF(AND(S$1008&lt;&gt;"",Datos!S635=S$1008),0,IF(S$1004=0,0,1-CHOOSE(S$1004,IF(ISNUMBER(Datos!S635),AND(OR(S$1005="",Datos!S635&gt;=S$1005),OR(S$1006="",Datos!S635&lt;=S$1006)),FALSE),IF(ISNUMBER(Datos!S635),AND(Datos!S635=INT(Datos!S635),AND(OR(S$1005="",Datos!S635&gt;=S$1005),OR(S$1006="",Datos!S635&lt;=S$1006))),FALSE),OR(ISNUMBER(FIND(";"&amp;UPPER(TRIM(Datos!S635&amp;""))&amp;"=",S$1007)),ISNUMBER(FIND(";"&amp;UPPER(TRIM(Datos!S635&amp;""))&amp;";",S$1007))),OR(UPPER(TRIM(Datos!S635&amp;""))="SÍ",UPPER(TRIM(Datos!S635&amp;""))="SI",UPPER(TRIM(Datos!S635&amp;""))="NO"),IF(ISNUMBER(Datos!S635),AND(OR(S$1005="",Datos!S635&gt;=S$1005),OR(S$1006="",Datos!S635&lt;=S$1006)),FALSE),TRUE))))</f>
        <v>0.0</v>
      </c>
      <c r="T635">
        <f>IF(Datos!T635="",0,IF(AND(T$1008&lt;&gt;"",Datos!T635=T$1008),0,IF(T$1004=0,0,1-CHOOSE(T$1004,IF(ISNUMBER(Datos!T635),AND(OR(T$1005="",Datos!T635&gt;=T$1005),OR(T$1006="",Datos!T635&lt;=T$1006)),FALSE),IF(ISNUMBER(Datos!T635),AND(Datos!T635=INT(Datos!T635),AND(OR(T$1005="",Datos!T635&gt;=T$1005),OR(T$1006="",Datos!T635&lt;=T$1006))),FALSE),OR(ISNUMBER(FIND(";"&amp;UPPER(TRIM(Datos!T635&amp;""))&amp;"=",T$1007)),ISNUMBER(FIND(";"&amp;UPPER(TRIM(Datos!T635&amp;""))&amp;";",T$1007))),OR(UPPER(TRIM(Datos!T635&amp;""))="SÍ",UPPER(TRIM(Datos!T635&amp;""))="SI",UPPER(TRIM(Datos!T635&amp;""))="NO"),IF(ISNUMBER(Datos!T635),AND(OR(T$1005="",Datos!T635&gt;=T$1005),OR(T$1006="",Datos!T635&lt;=T$1006)),FALSE),TRUE))))</f>
        <v>0.0</v>
      </c>
      <c r="U635">
        <f>IF(Datos!U635="",0,IF(AND(U$1008&lt;&gt;"",Datos!U635=U$1008),0,IF(U$1004=0,0,1-CHOOSE(U$1004,IF(ISNUMBER(Datos!U635),AND(OR(U$1005="",Datos!U635&gt;=U$1005),OR(U$1006="",Datos!U635&lt;=U$1006)),FALSE),IF(ISNUMBER(Datos!U635),AND(Datos!U635=INT(Datos!U635),AND(OR(U$1005="",Datos!U635&gt;=U$1005),OR(U$1006="",Datos!U635&lt;=U$1006))),FALSE),OR(ISNUMBER(FIND(";"&amp;UPPER(TRIM(Datos!U635&amp;""))&amp;"=",U$1007)),ISNUMBER(FIND(";"&amp;UPPER(TRIM(Datos!U635&amp;""))&amp;";",U$1007))),OR(UPPER(TRIM(Datos!U635&amp;""))="SÍ",UPPER(TRIM(Datos!U635&amp;""))="SI",UPPER(TRIM(Datos!U635&amp;""))="NO"),IF(ISNUMBER(Datos!U635),AND(OR(U$1005="",Datos!U635&gt;=U$1005),OR(U$1006="",Datos!U635&lt;=U$1006)),FALSE),TRUE))))</f>
        <v>0.0</v>
      </c>
      <c r="V635">
        <f>IF(Datos!V635="",0,IF(AND(V$1008&lt;&gt;"",Datos!V635=V$1008),0,IF(V$1004=0,0,1-CHOOSE(V$1004,IF(ISNUMBER(Datos!V635),AND(OR(V$1005="",Datos!V635&gt;=V$1005),OR(V$1006="",Datos!V635&lt;=V$1006)),FALSE),IF(ISNUMBER(Datos!V635),AND(Datos!V635=INT(Datos!V635),AND(OR(V$1005="",Datos!V635&gt;=V$1005),OR(V$1006="",Datos!V635&lt;=V$1006))),FALSE),OR(ISNUMBER(FIND(";"&amp;UPPER(TRIM(Datos!V635&amp;""))&amp;"=",V$1007)),ISNUMBER(FIND(";"&amp;UPPER(TRIM(Datos!V635&amp;""))&amp;";",V$1007))),OR(UPPER(TRIM(Datos!V635&amp;""))="SÍ",UPPER(TRIM(Datos!V635&amp;""))="SI",UPPER(TRIM(Datos!V635&amp;""))="NO"),IF(ISNUMBER(Datos!V635),AND(OR(V$1005="",Datos!V635&gt;=V$1005),OR(V$1006="",Datos!V635&lt;=V$1006)),FALSE),TRUE))))</f>
        <v>0.0</v>
      </c>
      <c r="W635">
        <f>IF(Datos!W635="",0,IF(AND(W$1008&lt;&gt;"",Datos!W635=W$1008),0,IF(W$1004=0,0,1-CHOOSE(W$1004,IF(ISNUMBER(Datos!W635),AND(OR(W$1005="",Datos!W635&gt;=W$1005),OR(W$1006="",Datos!W635&lt;=W$1006)),FALSE),IF(ISNUMBER(Datos!W635),AND(Datos!W635=INT(Datos!W635),AND(OR(W$1005="",Datos!W635&gt;=W$1005),OR(W$1006="",Datos!W635&lt;=W$1006))),FALSE),OR(ISNUMBER(FIND(";"&amp;UPPER(TRIM(Datos!W635&amp;""))&amp;"=",W$1007)),ISNUMBER(FIND(";"&amp;UPPER(TRIM(Datos!W635&amp;""))&amp;";",W$1007))),OR(UPPER(TRIM(Datos!W635&amp;""))="SÍ",UPPER(TRIM(Datos!W635&amp;""))="SI",UPPER(TRIM(Datos!W635&amp;""))="NO"),IF(ISNUMBER(Datos!W635),AND(OR(W$1005="",Datos!W635&gt;=W$1005),OR(W$1006="",Datos!W635&lt;=W$1006)),FALSE),TRUE))))</f>
        <v>0.0</v>
      </c>
      <c r="X635">
        <f>IF(Datos!X635="",0,IF(AND(X$1008&lt;&gt;"",Datos!X635=X$1008),0,IF(X$1004=0,0,1-CHOOSE(X$1004,IF(ISNUMBER(Datos!X635),AND(OR(X$1005="",Datos!X635&gt;=X$1005),OR(X$1006="",Datos!X635&lt;=X$1006)),FALSE),IF(ISNUMBER(Datos!X635),AND(Datos!X635=INT(Datos!X635),AND(OR(X$1005="",Datos!X635&gt;=X$1005),OR(X$1006="",Datos!X635&lt;=X$1006))),FALSE),OR(ISNUMBER(FIND(";"&amp;UPPER(TRIM(Datos!X635&amp;""))&amp;"=",X$1007)),ISNUMBER(FIND(";"&amp;UPPER(TRIM(Datos!X635&amp;""))&amp;";",X$1007))),OR(UPPER(TRIM(Datos!X635&amp;""))="SÍ",UPPER(TRIM(Datos!X635&amp;""))="SI",UPPER(TRIM(Datos!X635&amp;""))="NO"),IF(ISNUMBER(Datos!X635),AND(OR(X$1005="",Datos!X635&gt;=X$1005),OR(X$1006="",Datos!X635&lt;=X$1006)),FALSE),TRUE))))</f>
        <v>0.0</v>
      </c>
      <c r="Y635">
        <f>IF(Datos!Y635="",0,IF(AND(Y$1008&lt;&gt;"",Datos!Y635=Y$1008),0,IF(Y$1004=0,0,1-CHOOSE(Y$1004,IF(ISNUMBER(Datos!Y635),AND(OR(Y$1005="",Datos!Y635&gt;=Y$1005),OR(Y$1006="",Datos!Y635&lt;=Y$1006)),FALSE),IF(ISNUMBER(Datos!Y635),AND(Datos!Y635=INT(Datos!Y635),AND(OR(Y$1005="",Datos!Y635&gt;=Y$1005),OR(Y$1006="",Datos!Y635&lt;=Y$1006))),FALSE),OR(ISNUMBER(FIND(";"&amp;UPPER(TRIM(Datos!Y635&amp;""))&amp;"=",Y$1007)),ISNUMBER(FIND(";"&amp;UPPER(TRIM(Datos!Y635&amp;""))&amp;";",Y$1007))),OR(UPPER(TRIM(Datos!Y635&amp;""))="SÍ",UPPER(TRIM(Datos!Y635&amp;""))="SI",UPPER(TRIM(Datos!Y635&amp;""))="NO"),IF(ISNUMBER(Datos!Y635),AND(OR(Y$1005="",Datos!Y635&gt;=Y$1005),OR(Y$1006="",Datos!Y635&lt;=Y$1006)),FALSE),TRUE))))</f>
        <v>0.0</v>
      </c>
      <c r="Z635">
        <f>IF(Datos!Z635="",0,IF(AND(Z$1008&lt;&gt;"",Datos!Z635=Z$1008),0,IF(Z$1004=0,0,1-CHOOSE(Z$1004,IF(ISNUMBER(Datos!Z635),AND(OR(Z$1005="",Datos!Z635&gt;=Z$1005),OR(Z$1006="",Datos!Z635&lt;=Z$1006)),FALSE),IF(ISNUMBER(Datos!Z635),AND(Datos!Z635=INT(Datos!Z635),AND(OR(Z$1005="",Datos!Z635&gt;=Z$1005),OR(Z$1006="",Datos!Z635&lt;=Z$1006))),FALSE),OR(ISNUMBER(FIND(";"&amp;UPPER(TRIM(Datos!Z635&amp;""))&amp;"=",Z$1007)),ISNUMBER(FIND(";"&amp;UPPER(TRIM(Datos!Z635&amp;""))&amp;";",Z$1007))),OR(UPPER(TRIM(Datos!Z635&amp;""))="SÍ",UPPER(TRIM(Datos!Z635&amp;""))="SI",UPPER(TRIM(Datos!Z635&amp;""))="NO"),IF(ISNUMBER(Datos!Z635),AND(OR(Z$1005="",Datos!Z635&gt;=Z$1005),OR(Z$1006="",Datos!Z635&lt;=Z$1006)),FALSE),TRUE))))</f>
        <v>0.0</v>
      </c>
      <c r="AA635">
        <f>IF(Datos!AA635="",0,IF(AND(AA$1008&lt;&gt;"",Datos!AA635=AA$1008),0,IF(AA$1004=0,0,1-CHOOSE(AA$1004,IF(ISNUMBER(Datos!AA635),AND(OR(AA$1005="",Datos!AA635&gt;=AA$1005),OR(AA$1006="",Datos!AA635&lt;=AA$1006)),FALSE),IF(ISNUMBER(Datos!AA635),AND(Datos!AA635=INT(Datos!AA635),AND(OR(AA$1005="",Datos!AA635&gt;=AA$1005),OR(AA$1006="",Datos!AA635&lt;=AA$1006))),FALSE),OR(ISNUMBER(FIND(";"&amp;UPPER(TRIM(Datos!AA635&amp;""))&amp;"=",AA$1007)),ISNUMBER(FIND(";"&amp;UPPER(TRIM(Datos!AA635&amp;""))&amp;";",AA$1007))),OR(UPPER(TRIM(Datos!AA635&amp;""))="SÍ",UPPER(TRIM(Datos!AA635&amp;""))="SI",UPPER(TRIM(Datos!AA635&amp;""))="NO"),IF(ISNUMBER(Datos!AA635),AND(OR(AA$1005="",Datos!AA635&gt;=AA$1005),OR(AA$1006="",Datos!AA635&lt;=AA$1006)),FALSE),TRUE))))</f>
        <v>0.0</v>
      </c>
      <c r="AB635">
        <f>IF(Datos!AB635="",0,IF(AND(AB$1008&lt;&gt;"",Datos!AB635=AB$1008),0,IF(AB$1004=0,0,1-CHOOSE(AB$1004,IF(ISNUMBER(Datos!AB635),AND(OR(AB$1005="",Datos!AB635&gt;=AB$1005),OR(AB$1006="",Datos!AB635&lt;=AB$1006)),FALSE),IF(ISNUMBER(Datos!AB635),AND(Datos!AB635=INT(Datos!AB635),AND(OR(AB$1005="",Datos!AB635&gt;=AB$1005),OR(AB$1006="",Datos!AB635&lt;=AB$1006))),FALSE),OR(ISNUMBER(FIND(";"&amp;UPPER(TRIM(Datos!AB635&amp;""))&amp;"=",AB$1007)),ISNUMBER(FIND(";"&amp;UPPER(TRIM(Datos!AB635&amp;""))&amp;";",AB$1007))),OR(UPPER(TRIM(Datos!AB635&amp;""))="SÍ",UPPER(TRIM(Datos!AB635&amp;""))="SI",UPPER(TRIM(Datos!AB635&amp;""))="NO"),IF(ISNUMBER(Datos!AB635),AND(OR(AB$1005="",Datos!AB635&gt;=AB$1005),OR(AB$1006="",Datos!AB635&lt;=AB$1006)),FALSE),TRUE))))</f>
        <v>0.0</v>
      </c>
      <c r="AC635">
        <f>IF(Datos!AC635="",0,IF(AND(AC$1008&lt;&gt;"",Datos!AC635=AC$1008),0,IF(AC$1004=0,0,1-CHOOSE(AC$1004,IF(ISNUMBER(Datos!AC635),AND(OR(AC$1005="",Datos!AC635&gt;=AC$1005),OR(AC$1006="",Datos!AC635&lt;=AC$1006)),FALSE),IF(ISNUMBER(Datos!AC635),AND(Datos!AC635=INT(Datos!AC635),AND(OR(AC$1005="",Datos!AC635&gt;=AC$1005),OR(AC$1006="",Datos!AC635&lt;=AC$1006))),FALSE),OR(ISNUMBER(FIND(";"&amp;UPPER(TRIM(Datos!AC635&amp;""))&amp;"=",AC$1007)),ISNUMBER(FIND(";"&amp;UPPER(TRIM(Datos!AC635&amp;""))&amp;";",AC$1007))),OR(UPPER(TRIM(Datos!AC635&amp;""))="SÍ",UPPER(TRIM(Datos!AC635&amp;""))="SI",UPPER(TRIM(Datos!AC635&amp;""))="NO"),IF(ISNUMBER(Datos!AC635),AND(OR(AC$1005="",Datos!AC635&gt;=AC$1005),OR(AC$1006="",Datos!AC635&lt;=AC$1006)),FALSE),TRUE))))</f>
        <v>0.0</v>
      </c>
      <c r="AD635">
        <f>IF(Datos!AD635="",0,IF(AND(AD$1008&lt;&gt;"",Datos!AD635=AD$1008),0,IF(AD$1004=0,0,1-CHOOSE(AD$1004,IF(ISNUMBER(Datos!AD635),AND(OR(AD$1005="",Datos!AD635&gt;=AD$1005),OR(AD$1006="",Datos!AD635&lt;=AD$1006)),FALSE),IF(ISNUMBER(Datos!AD635),AND(Datos!AD635=INT(Datos!AD635),AND(OR(AD$1005="",Datos!AD635&gt;=AD$1005),OR(AD$1006="",Datos!AD635&lt;=AD$1006))),FALSE),OR(ISNUMBER(FIND(";"&amp;UPPER(TRIM(Datos!AD635&amp;""))&amp;"=",AD$1007)),ISNUMBER(FIND(";"&amp;UPPER(TRIM(Datos!AD635&amp;""))&amp;";",AD$1007))),OR(UPPER(TRIM(Datos!AD635&amp;""))="SÍ",UPPER(TRIM(Datos!AD635&amp;""))="SI",UPPER(TRIM(Datos!AD635&amp;""))="NO"),IF(ISNUMBER(Datos!AD635),AND(OR(AD$1005="",Datos!AD635&gt;=AD$1005),OR(AD$1006="",Datos!AD635&lt;=AD$1006)),FALSE),TRUE))))</f>
        <v>0.0</v>
      </c>
      <c r="AE635">
        <f>IF(Datos!AE635="",0,IF(AND(AE$1008&lt;&gt;"",Datos!AE635=AE$1008),0,IF(AE$1004=0,0,1-CHOOSE(AE$1004,IF(ISNUMBER(Datos!AE635),AND(OR(AE$1005="",Datos!AE635&gt;=AE$1005),OR(AE$1006="",Datos!AE635&lt;=AE$1006)),FALSE),IF(ISNUMBER(Datos!AE635),AND(Datos!AE635=INT(Datos!AE635),AND(OR(AE$1005="",Datos!AE635&gt;=AE$1005),OR(AE$1006="",Datos!AE635&lt;=AE$1006))),FALSE),OR(ISNUMBER(FIND(";"&amp;UPPER(TRIM(Datos!AE635&amp;""))&amp;"=",AE$1007)),ISNUMBER(FIND(";"&amp;UPPER(TRIM(Datos!AE635&amp;""))&amp;";",AE$1007))),OR(UPPER(TRIM(Datos!AE635&amp;""))="SÍ",UPPER(TRIM(Datos!AE635&amp;""))="SI",UPPER(TRIM(Datos!AE635&amp;""))="NO"),IF(ISNUMBER(Datos!AE635),AND(OR(AE$1005="",Datos!AE635&gt;=AE$1005),OR(AE$1006="",Datos!AE635&lt;=AE$1006)),FALSE),TRUE))))</f>
        <v>0.0</v>
      </c>
    </row>
    <row r="636" spans="2:31">
      <c r="B636">
        <f>IF(Datos!B636="",0,IF(AND(B$1008&lt;&gt;"",Datos!B636=B$1008),0,IF(B$1004=0,0,1-CHOOSE(B$1004,IF(ISNUMBER(Datos!B636),AND(OR(B$1005="",Datos!B636&gt;=B$1005),OR(B$1006="",Datos!B636&lt;=B$1006)),FALSE),IF(ISNUMBER(Datos!B636),AND(Datos!B636=INT(Datos!B636),AND(OR(B$1005="",Datos!B636&gt;=B$1005),OR(B$1006="",Datos!B636&lt;=B$1006))),FALSE),OR(ISNUMBER(FIND(";"&amp;UPPER(TRIM(Datos!B636&amp;""))&amp;"=",B$1007)),ISNUMBER(FIND(";"&amp;UPPER(TRIM(Datos!B636&amp;""))&amp;";",B$1007))),OR(UPPER(TRIM(Datos!B636&amp;""))="SÍ",UPPER(TRIM(Datos!B636&amp;""))="SI",UPPER(TRIM(Datos!B636&amp;""))="NO"),IF(ISNUMBER(Datos!B636),AND(OR(B$1005="",Datos!B636&gt;=B$1005),OR(B$1006="",Datos!B636&lt;=B$1006)),FALSE),TRUE))))</f>
        <v>0.0</v>
      </c>
      <c r="C636">
        <f>IF(Datos!C636="",0,IF(AND(C$1008&lt;&gt;"",Datos!C636=C$1008),0,IF(C$1004=0,0,1-CHOOSE(C$1004,IF(ISNUMBER(Datos!C636),AND(OR(C$1005="",Datos!C636&gt;=C$1005),OR(C$1006="",Datos!C636&lt;=C$1006)),FALSE),IF(ISNUMBER(Datos!C636),AND(Datos!C636=INT(Datos!C636),AND(OR(C$1005="",Datos!C636&gt;=C$1005),OR(C$1006="",Datos!C636&lt;=C$1006))),FALSE),OR(ISNUMBER(FIND(";"&amp;UPPER(TRIM(Datos!C636&amp;""))&amp;"=",C$1007)),ISNUMBER(FIND(";"&amp;UPPER(TRIM(Datos!C636&amp;""))&amp;";",C$1007))),OR(UPPER(TRIM(Datos!C636&amp;""))="SÍ",UPPER(TRIM(Datos!C636&amp;""))="SI",UPPER(TRIM(Datos!C636&amp;""))="NO"),IF(ISNUMBER(Datos!C636),AND(OR(C$1005="",Datos!C636&gt;=C$1005),OR(C$1006="",Datos!C636&lt;=C$1006)),FALSE),TRUE))))</f>
        <v>0.0</v>
      </c>
      <c r="D636">
        <f>IF(Datos!D636="",0,IF(AND(D$1008&lt;&gt;"",Datos!D636=D$1008),0,IF(D$1004=0,0,1-CHOOSE(D$1004,IF(ISNUMBER(Datos!D636),AND(OR(D$1005="",Datos!D636&gt;=D$1005),OR(D$1006="",Datos!D636&lt;=D$1006)),FALSE),IF(ISNUMBER(Datos!D636),AND(Datos!D636=INT(Datos!D636),AND(OR(D$1005="",Datos!D636&gt;=D$1005),OR(D$1006="",Datos!D636&lt;=D$1006))),FALSE),OR(ISNUMBER(FIND(";"&amp;UPPER(TRIM(Datos!D636&amp;""))&amp;"=",D$1007)),ISNUMBER(FIND(";"&amp;UPPER(TRIM(Datos!D636&amp;""))&amp;";",D$1007))),OR(UPPER(TRIM(Datos!D636&amp;""))="SÍ",UPPER(TRIM(Datos!D636&amp;""))="SI",UPPER(TRIM(Datos!D636&amp;""))="NO"),IF(ISNUMBER(Datos!D636),AND(OR(D$1005="",Datos!D636&gt;=D$1005),OR(D$1006="",Datos!D636&lt;=D$1006)),FALSE),TRUE))))</f>
        <v>0.0</v>
      </c>
      <c r="E636">
        <f>IF(Datos!E636="",0,IF(AND(E$1008&lt;&gt;"",Datos!E636=E$1008),0,IF(E$1004=0,0,1-CHOOSE(E$1004,IF(ISNUMBER(Datos!E636),AND(OR(E$1005="",Datos!E636&gt;=E$1005),OR(E$1006="",Datos!E636&lt;=E$1006)),FALSE),IF(ISNUMBER(Datos!E636),AND(Datos!E636=INT(Datos!E636),AND(OR(E$1005="",Datos!E636&gt;=E$1005),OR(E$1006="",Datos!E636&lt;=E$1006))),FALSE),OR(ISNUMBER(FIND(";"&amp;UPPER(TRIM(Datos!E636&amp;""))&amp;"=",E$1007)),ISNUMBER(FIND(";"&amp;UPPER(TRIM(Datos!E636&amp;""))&amp;";",E$1007))),OR(UPPER(TRIM(Datos!E636&amp;""))="SÍ",UPPER(TRIM(Datos!E636&amp;""))="SI",UPPER(TRIM(Datos!E636&amp;""))="NO"),IF(ISNUMBER(Datos!E636),AND(OR(E$1005="",Datos!E636&gt;=E$1005),OR(E$1006="",Datos!E636&lt;=E$1006)),FALSE),TRUE))))</f>
        <v>0.0</v>
      </c>
      <c r="F636">
        <f>IF(Datos!F636="",0,IF(AND(F$1008&lt;&gt;"",Datos!F636=F$1008),0,IF(F$1004=0,0,1-CHOOSE(F$1004,IF(ISNUMBER(Datos!F636),AND(OR(F$1005="",Datos!F636&gt;=F$1005),OR(F$1006="",Datos!F636&lt;=F$1006)),FALSE),IF(ISNUMBER(Datos!F636),AND(Datos!F636=INT(Datos!F636),AND(OR(F$1005="",Datos!F636&gt;=F$1005),OR(F$1006="",Datos!F636&lt;=F$1006))),FALSE),OR(ISNUMBER(FIND(";"&amp;UPPER(TRIM(Datos!F636&amp;""))&amp;"=",F$1007)),ISNUMBER(FIND(";"&amp;UPPER(TRIM(Datos!F636&amp;""))&amp;";",F$1007))),OR(UPPER(TRIM(Datos!F636&amp;""))="SÍ",UPPER(TRIM(Datos!F636&amp;""))="SI",UPPER(TRIM(Datos!F636&amp;""))="NO"),IF(ISNUMBER(Datos!F636),AND(OR(F$1005="",Datos!F636&gt;=F$1005),OR(F$1006="",Datos!F636&lt;=F$1006)),FALSE),TRUE))))</f>
        <v>0.0</v>
      </c>
      <c r="G636">
        <f>IF(Datos!G636="",0,IF(AND(G$1008&lt;&gt;"",Datos!G636=G$1008),0,IF(G$1004=0,0,1-CHOOSE(G$1004,IF(ISNUMBER(Datos!G636),AND(OR(G$1005="",Datos!G636&gt;=G$1005),OR(G$1006="",Datos!G636&lt;=G$1006)),FALSE),IF(ISNUMBER(Datos!G636),AND(Datos!G636=INT(Datos!G636),AND(OR(G$1005="",Datos!G636&gt;=G$1005),OR(G$1006="",Datos!G636&lt;=G$1006))),FALSE),OR(ISNUMBER(FIND(";"&amp;UPPER(TRIM(Datos!G636&amp;""))&amp;"=",G$1007)),ISNUMBER(FIND(";"&amp;UPPER(TRIM(Datos!G636&amp;""))&amp;";",G$1007))),OR(UPPER(TRIM(Datos!G636&amp;""))="SÍ",UPPER(TRIM(Datos!G636&amp;""))="SI",UPPER(TRIM(Datos!G636&amp;""))="NO"),IF(ISNUMBER(Datos!G636),AND(OR(G$1005="",Datos!G636&gt;=G$1005),OR(G$1006="",Datos!G636&lt;=G$1006)),FALSE),TRUE))))</f>
        <v>0.0</v>
      </c>
      <c r="H636">
        <f>IF(Datos!H636="",0,IF(AND(H$1008&lt;&gt;"",Datos!H636=H$1008),0,IF(H$1004=0,0,1-CHOOSE(H$1004,IF(ISNUMBER(Datos!H636),AND(OR(H$1005="",Datos!H636&gt;=H$1005),OR(H$1006="",Datos!H636&lt;=H$1006)),FALSE),IF(ISNUMBER(Datos!H636),AND(Datos!H636=INT(Datos!H636),AND(OR(H$1005="",Datos!H636&gt;=H$1005),OR(H$1006="",Datos!H636&lt;=H$1006))),FALSE),OR(ISNUMBER(FIND(";"&amp;UPPER(TRIM(Datos!H636&amp;""))&amp;"=",H$1007)),ISNUMBER(FIND(";"&amp;UPPER(TRIM(Datos!H636&amp;""))&amp;";",H$1007))),OR(UPPER(TRIM(Datos!H636&amp;""))="SÍ",UPPER(TRIM(Datos!H636&amp;""))="SI",UPPER(TRIM(Datos!H636&amp;""))="NO"),IF(ISNUMBER(Datos!H636),AND(OR(H$1005="",Datos!H636&gt;=H$1005),OR(H$1006="",Datos!H636&lt;=H$1006)),FALSE),TRUE))))</f>
        <v>0.0</v>
      </c>
      <c r="I636">
        <f>IF(Datos!I636="",0,IF(AND(I$1008&lt;&gt;"",Datos!I636=I$1008),0,IF(I$1004=0,0,1-CHOOSE(I$1004,IF(ISNUMBER(Datos!I636),AND(OR(I$1005="",Datos!I636&gt;=I$1005),OR(I$1006="",Datos!I636&lt;=I$1006)),FALSE),IF(ISNUMBER(Datos!I636),AND(Datos!I636=INT(Datos!I636),AND(OR(I$1005="",Datos!I636&gt;=I$1005),OR(I$1006="",Datos!I636&lt;=I$1006))),FALSE),OR(ISNUMBER(FIND(";"&amp;UPPER(TRIM(Datos!I636&amp;""))&amp;"=",I$1007)),ISNUMBER(FIND(";"&amp;UPPER(TRIM(Datos!I636&amp;""))&amp;";",I$1007))),OR(UPPER(TRIM(Datos!I636&amp;""))="SÍ",UPPER(TRIM(Datos!I636&amp;""))="SI",UPPER(TRIM(Datos!I636&amp;""))="NO"),IF(ISNUMBER(Datos!I636),AND(OR(I$1005="",Datos!I636&gt;=I$1005),OR(I$1006="",Datos!I636&lt;=I$1006)),FALSE),TRUE))))</f>
        <v>0.0</v>
      </c>
      <c r="J636">
        <f>IF(Datos!J636="",0,IF(AND(J$1008&lt;&gt;"",Datos!J636=J$1008),0,IF(J$1004=0,0,1-CHOOSE(J$1004,IF(ISNUMBER(Datos!J636),AND(OR(J$1005="",Datos!J636&gt;=J$1005),OR(J$1006="",Datos!J636&lt;=J$1006)),FALSE),IF(ISNUMBER(Datos!J636),AND(Datos!J636=INT(Datos!J636),AND(OR(J$1005="",Datos!J636&gt;=J$1005),OR(J$1006="",Datos!J636&lt;=J$1006))),FALSE),OR(ISNUMBER(FIND(";"&amp;UPPER(TRIM(Datos!J636&amp;""))&amp;"=",J$1007)),ISNUMBER(FIND(";"&amp;UPPER(TRIM(Datos!J636&amp;""))&amp;";",J$1007))),OR(UPPER(TRIM(Datos!J636&amp;""))="SÍ",UPPER(TRIM(Datos!J636&amp;""))="SI",UPPER(TRIM(Datos!J636&amp;""))="NO"),IF(ISNUMBER(Datos!J636),AND(OR(J$1005="",Datos!J636&gt;=J$1005),OR(J$1006="",Datos!J636&lt;=J$1006)),FALSE),TRUE))))</f>
        <v>0.0</v>
      </c>
      <c r="K636">
        <f>IF(Datos!K636="",0,IF(AND(K$1008&lt;&gt;"",Datos!K636=K$1008),0,IF(K$1004=0,0,1-CHOOSE(K$1004,IF(ISNUMBER(Datos!K636),AND(OR(K$1005="",Datos!K636&gt;=K$1005),OR(K$1006="",Datos!K636&lt;=K$1006)),FALSE),IF(ISNUMBER(Datos!K636),AND(Datos!K636=INT(Datos!K636),AND(OR(K$1005="",Datos!K636&gt;=K$1005),OR(K$1006="",Datos!K636&lt;=K$1006))),FALSE),OR(ISNUMBER(FIND(";"&amp;UPPER(TRIM(Datos!K636&amp;""))&amp;"=",K$1007)),ISNUMBER(FIND(";"&amp;UPPER(TRIM(Datos!K636&amp;""))&amp;";",K$1007))),OR(UPPER(TRIM(Datos!K636&amp;""))="SÍ",UPPER(TRIM(Datos!K636&amp;""))="SI",UPPER(TRIM(Datos!K636&amp;""))="NO"),IF(ISNUMBER(Datos!K636),AND(OR(K$1005="",Datos!K636&gt;=K$1005),OR(K$1006="",Datos!K636&lt;=K$1006)),FALSE),TRUE))))</f>
        <v>0.0</v>
      </c>
      <c r="L636">
        <f>IF(Datos!L636="",0,IF(AND(L$1008&lt;&gt;"",Datos!L636=L$1008),0,IF(L$1004=0,0,1-CHOOSE(L$1004,IF(ISNUMBER(Datos!L636),AND(OR(L$1005="",Datos!L636&gt;=L$1005),OR(L$1006="",Datos!L636&lt;=L$1006)),FALSE),IF(ISNUMBER(Datos!L636),AND(Datos!L636=INT(Datos!L636),AND(OR(L$1005="",Datos!L636&gt;=L$1005),OR(L$1006="",Datos!L636&lt;=L$1006))),FALSE),OR(ISNUMBER(FIND(";"&amp;UPPER(TRIM(Datos!L636&amp;""))&amp;"=",L$1007)),ISNUMBER(FIND(";"&amp;UPPER(TRIM(Datos!L636&amp;""))&amp;";",L$1007))),OR(UPPER(TRIM(Datos!L636&amp;""))="SÍ",UPPER(TRIM(Datos!L636&amp;""))="SI",UPPER(TRIM(Datos!L636&amp;""))="NO"),IF(ISNUMBER(Datos!L636),AND(OR(L$1005="",Datos!L636&gt;=L$1005),OR(L$1006="",Datos!L636&lt;=L$1006)),FALSE),TRUE))))</f>
        <v>0.0</v>
      </c>
      <c r="M636">
        <f>IF(Datos!M636="",0,IF(AND(M$1008&lt;&gt;"",Datos!M636=M$1008),0,IF(M$1004=0,0,1-CHOOSE(M$1004,IF(ISNUMBER(Datos!M636),AND(OR(M$1005="",Datos!M636&gt;=M$1005),OR(M$1006="",Datos!M636&lt;=M$1006)),FALSE),IF(ISNUMBER(Datos!M636),AND(Datos!M636=INT(Datos!M636),AND(OR(M$1005="",Datos!M636&gt;=M$1005),OR(M$1006="",Datos!M636&lt;=M$1006))),FALSE),OR(ISNUMBER(FIND(";"&amp;UPPER(TRIM(Datos!M636&amp;""))&amp;"=",M$1007)),ISNUMBER(FIND(";"&amp;UPPER(TRIM(Datos!M636&amp;""))&amp;";",M$1007))),OR(UPPER(TRIM(Datos!M636&amp;""))="SÍ",UPPER(TRIM(Datos!M636&amp;""))="SI",UPPER(TRIM(Datos!M636&amp;""))="NO"),IF(ISNUMBER(Datos!M636),AND(OR(M$1005="",Datos!M636&gt;=M$1005),OR(M$1006="",Datos!M636&lt;=M$1006)),FALSE),TRUE))))</f>
        <v>0.0</v>
      </c>
      <c r="N636">
        <f>IF(Datos!N636="",0,IF(AND(N$1008&lt;&gt;"",Datos!N636=N$1008),0,IF(N$1004=0,0,1-CHOOSE(N$1004,IF(ISNUMBER(Datos!N636),AND(OR(N$1005="",Datos!N636&gt;=N$1005),OR(N$1006="",Datos!N636&lt;=N$1006)),FALSE),IF(ISNUMBER(Datos!N636),AND(Datos!N636=INT(Datos!N636),AND(OR(N$1005="",Datos!N636&gt;=N$1005),OR(N$1006="",Datos!N636&lt;=N$1006))),FALSE),OR(ISNUMBER(FIND(";"&amp;UPPER(TRIM(Datos!N636&amp;""))&amp;"=",N$1007)),ISNUMBER(FIND(";"&amp;UPPER(TRIM(Datos!N636&amp;""))&amp;";",N$1007))),OR(UPPER(TRIM(Datos!N636&amp;""))="SÍ",UPPER(TRIM(Datos!N636&amp;""))="SI",UPPER(TRIM(Datos!N636&amp;""))="NO"),IF(ISNUMBER(Datos!N636),AND(OR(N$1005="",Datos!N636&gt;=N$1005),OR(N$1006="",Datos!N636&lt;=N$1006)),FALSE),TRUE))))</f>
        <v>0.0</v>
      </c>
      <c r="O636">
        <f>IF(Datos!O636="",0,IF(AND(O$1008&lt;&gt;"",Datos!O636=O$1008),0,IF(O$1004=0,0,1-CHOOSE(O$1004,IF(ISNUMBER(Datos!O636),AND(OR(O$1005="",Datos!O636&gt;=O$1005),OR(O$1006="",Datos!O636&lt;=O$1006)),FALSE),IF(ISNUMBER(Datos!O636),AND(Datos!O636=INT(Datos!O636),AND(OR(O$1005="",Datos!O636&gt;=O$1005),OR(O$1006="",Datos!O636&lt;=O$1006))),FALSE),OR(ISNUMBER(FIND(";"&amp;UPPER(TRIM(Datos!O636&amp;""))&amp;"=",O$1007)),ISNUMBER(FIND(";"&amp;UPPER(TRIM(Datos!O636&amp;""))&amp;";",O$1007))),OR(UPPER(TRIM(Datos!O636&amp;""))="SÍ",UPPER(TRIM(Datos!O636&amp;""))="SI",UPPER(TRIM(Datos!O636&amp;""))="NO"),IF(ISNUMBER(Datos!O636),AND(OR(O$1005="",Datos!O636&gt;=O$1005),OR(O$1006="",Datos!O636&lt;=O$1006)),FALSE),TRUE))))</f>
        <v>0.0</v>
      </c>
      <c r="P636">
        <f>IF(Datos!P636="",0,IF(AND(P$1008&lt;&gt;"",Datos!P636=P$1008),0,IF(P$1004=0,0,1-CHOOSE(P$1004,IF(ISNUMBER(Datos!P636),AND(OR(P$1005="",Datos!P636&gt;=P$1005),OR(P$1006="",Datos!P636&lt;=P$1006)),FALSE),IF(ISNUMBER(Datos!P636),AND(Datos!P636=INT(Datos!P636),AND(OR(P$1005="",Datos!P636&gt;=P$1005),OR(P$1006="",Datos!P636&lt;=P$1006))),FALSE),OR(ISNUMBER(FIND(";"&amp;UPPER(TRIM(Datos!P636&amp;""))&amp;"=",P$1007)),ISNUMBER(FIND(";"&amp;UPPER(TRIM(Datos!P636&amp;""))&amp;";",P$1007))),OR(UPPER(TRIM(Datos!P636&amp;""))="SÍ",UPPER(TRIM(Datos!P636&amp;""))="SI",UPPER(TRIM(Datos!P636&amp;""))="NO"),IF(ISNUMBER(Datos!P636),AND(OR(P$1005="",Datos!P636&gt;=P$1005),OR(P$1006="",Datos!P636&lt;=P$1006)),FALSE),TRUE))))</f>
        <v>0.0</v>
      </c>
      <c r="Q636">
        <f>IF(Datos!Q636="",0,IF(AND(Q$1008&lt;&gt;"",Datos!Q636=Q$1008),0,IF(Q$1004=0,0,1-CHOOSE(Q$1004,IF(ISNUMBER(Datos!Q636),AND(OR(Q$1005="",Datos!Q636&gt;=Q$1005),OR(Q$1006="",Datos!Q636&lt;=Q$1006)),FALSE),IF(ISNUMBER(Datos!Q636),AND(Datos!Q636=INT(Datos!Q636),AND(OR(Q$1005="",Datos!Q636&gt;=Q$1005),OR(Q$1006="",Datos!Q636&lt;=Q$1006))),FALSE),OR(ISNUMBER(FIND(";"&amp;UPPER(TRIM(Datos!Q636&amp;""))&amp;"=",Q$1007)),ISNUMBER(FIND(";"&amp;UPPER(TRIM(Datos!Q636&amp;""))&amp;";",Q$1007))),OR(UPPER(TRIM(Datos!Q636&amp;""))="SÍ",UPPER(TRIM(Datos!Q636&amp;""))="SI",UPPER(TRIM(Datos!Q636&amp;""))="NO"),IF(ISNUMBER(Datos!Q636),AND(OR(Q$1005="",Datos!Q636&gt;=Q$1005),OR(Q$1006="",Datos!Q636&lt;=Q$1006)),FALSE),TRUE))))</f>
        <v>0.0</v>
      </c>
      <c r="R636">
        <f>IF(Datos!R636="",0,IF(AND(R$1008&lt;&gt;"",Datos!R636=R$1008),0,IF(R$1004=0,0,1-CHOOSE(R$1004,IF(ISNUMBER(Datos!R636),AND(OR(R$1005="",Datos!R636&gt;=R$1005),OR(R$1006="",Datos!R636&lt;=R$1006)),FALSE),IF(ISNUMBER(Datos!R636),AND(Datos!R636=INT(Datos!R636),AND(OR(R$1005="",Datos!R636&gt;=R$1005),OR(R$1006="",Datos!R636&lt;=R$1006))),FALSE),OR(ISNUMBER(FIND(";"&amp;UPPER(TRIM(Datos!R636&amp;""))&amp;"=",R$1007)),ISNUMBER(FIND(";"&amp;UPPER(TRIM(Datos!R636&amp;""))&amp;";",R$1007))),OR(UPPER(TRIM(Datos!R636&amp;""))="SÍ",UPPER(TRIM(Datos!R636&amp;""))="SI",UPPER(TRIM(Datos!R636&amp;""))="NO"),IF(ISNUMBER(Datos!R636),AND(OR(R$1005="",Datos!R636&gt;=R$1005),OR(R$1006="",Datos!R636&lt;=R$1006)),FALSE),TRUE))))</f>
        <v>0.0</v>
      </c>
      <c r="S636">
        <f>IF(Datos!S636="",0,IF(AND(S$1008&lt;&gt;"",Datos!S636=S$1008),0,IF(S$1004=0,0,1-CHOOSE(S$1004,IF(ISNUMBER(Datos!S636),AND(OR(S$1005="",Datos!S636&gt;=S$1005),OR(S$1006="",Datos!S636&lt;=S$1006)),FALSE),IF(ISNUMBER(Datos!S636),AND(Datos!S636=INT(Datos!S636),AND(OR(S$1005="",Datos!S636&gt;=S$1005),OR(S$1006="",Datos!S636&lt;=S$1006))),FALSE),OR(ISNUMBER(FIND(";"&amp;UPPER(TRIM(Datos!S636&amp;""))&amp;"=",S$1007)),ISNUMBER(FIND(";"&amp;UPPER(TRIM(Datos!S636&amp;""))&amp;";",S$1007))),OR(UPPER(TRIM(Datos!S636&amp;""))="SÍ",UPPER(TRIM(Datos!S636&amp;""))="SI",UPPER(TRIM(Datos!S636&amp;""))="NO"),IF(ISNUMBER(Datos!S636),AND(OR(S$1005="",Datos!S636&gt;=S$1005),OR(S$1006="",Datos!S636&lt;=S$1006)),FALSE),TRUE))))</f>
        <v>0.0</v>
      </c>
      <c r="T636">
        <f>IF(Datos!T636="",0,IF(AND(T$1008&lt;&gt;"",Datos!T636=T$1008),0,IF(T$1004=0,0,1-CHOOSE(T$1004,IF(ISNUMBER(Datos!T636),AND(OR(T$1005="",Datos!T636&gt;=T$1005),OR(T$1006="",Datos!T636&lt;=T$1006)),FALSE),IF(ISNUMBER(Datos!T636),AND(Datos!T636=INT(Datos!T636),AND(OR(T$1005="",Datos!T636&gt;=T$1005),OR(T$1006="",Datos!T636&lt;=T$1006))),FALSE),OR(ISNUMBER(FIND(";"&amp;UPPER(TRIM(Datos!T636&amp;""))&amp;"=",T$1007)),ISNUMBER(FIND(";"&amp;UPPER(TRIM(Datos!T636&amp;""))&amp;";",T$1007))),OR(UPPER(TRIM(Datos!T636&amp;""))="SÍ",UPPER(TRIM(Datos!T636&amp;""))="SI",UPPER(TRIM(Datos!T636&amp;""))="NO"),IF(ISNUMBER(Datos!T636),AND(OR(T$1005="",Datos!T636&gt;=T$1005),OR(T$1006="",Datos!T636&lt;=T$1006)),FALSE),TRUE))))</f>
        <v>0.0</v>
      </c>
      <c r="U636">
        <f>IF(Datos!U636="",0,IF(AND(U$1008&lt;&gt;"",Datos!U636=U$1008),0,IF(U$1004=0,0,1-CHOOSE(U$1004,IF(ISNUMBER(Datos!U636),AND(OR(U$1005="",Datos!U636&gt;=U$1005),OR(U$1006="",Datos!U636&lt;=U$1006)),FALSE),IF(ISNUMBER(Datos!U636),AND(Datos!U636=INT(Datos!U636),AND(OR(U$1005="",Datos!U636&gt;=U$1005),OR(U$1006="",Datos!U636&lt;=U$1006))),FALSE),OR(ISNUMBER(FIND(";"&amp;UPPER(TRIM(Datos!U636&amp;""))&amp;"=",U$1007)),ISNUMBER(FIND(";"&amp;UPPER(TRIM(Datos!U636&amp;""))&amp;";",U$1007))),OR(UPPER(TRIM(Datos!U636&amp;""))="SÍ",UPPER(TRIM(Datos!U636&amp;""))="SI",UPPER(TRIM(Datos!U636&amp;""))="NO"),IF(ISNUMBER(Datos!U636),AND(OR(U$1005="",Datos!U636&gt;=U$1005),OR(U$1006="",Datos!U636&lt;=U$1006)),FALSE),TRUE))))</f>
        <v>0.0</v>
      </c>
      <c r="V636">
        <f>IF(Datos!V636="",0,IF(AND(V$1008&lt;&gt;"",Datos!V636=V$1008),0,IF(V$1004=0,0,1-CHOOSE(V$1004,IF(ISNUMBER(Datos!V636),AND(OR(V$1005="",Datos!V636&gt;=V$1005),OR(V$1006="",Datos!V636&lt;=V$1006)),FALSE),IF(ISNUMBER(Datos!V636),AND(Datos!V636=INT(Datos!V636),AND(OR(V$1005="",Datos!V636&gt;=V$1005),OR(V$1006="",Datos!V636&lt;=V$1006))),FALSE),OR(ISNUMBER(FIND(";"&amp;UPPER(TRIM(Datos!V636&amp;""))&amp;"=",V$1007)),ISNUMBER(FIND(";"&amp;UPPER(TRIM(Datos!V636&amp;""))&amp;";",V$1007))),OR(UPPER(TRIM(Datos!V636&amp;""))="SÍ",UPPER(TRIM(Datos!V636&amp;""))="SI",UPPER(TRIM(Datos!V636&amp;""))="NO"),IF(ISNUMBER(Datos!V636),AND(OR(V$1005="",Datos!V636&gt;=V$1005),OR(V$1006="",Datos!V636&lt;=V$1006)),FALSE),TRUE))))</f>
        <v>0.0</v>
      </c>
      <c r="W636">
        <f>IF(Datos!W636="",0,IF(AND(W$1008&lt;&gt;"",Datos!W636=W$1008),0,IF(W$1004=0,0,1-CHOOSE(W$1004,IF(ISNUMBER(Datos!W636),AND(OR(W$1005="",Datos!W636&gt;=W$1005),OR(W$1006="",Datos!W636&lt;=W$1006)),FALSE),IF(ISNUMBER(Datos!W636),AND(Datos!W636=INT(Datos!W636),AND(OR(W$1005="",Datos!W636&gt;=W$1005),OR(W$1006="",Datos!W636&lt;=W$1006))),FALSE),OR(ISNUMBER(FIND(";"&amp;UPPER(TRIM(Datos!W636&amp;""))&amp;"=",W$1007)),ISNUMBER(FIND(";"&amp;UPPER(TRIM(Datos!W636&amp;""))&amp;";",W$1007))),OR(UPPER(TRIM(Datos!W636&amp;""))="SÍ",UPPER(TRIM(Datos!W636&amp;""))="SI",UPPER(TRIM(Datos!W636&amp;""))="NO"),IF(ISNUMBER(Datos!W636),AND(OR(W$1005="",Datos!W636&gt;=W$1005),OR(W$1006="",Datos!W636&lt;=W$1006)),FALSE),TRUE))))</f>
        <v>0.0</v>
      </c>
      <c r="X636">
        <f>IF(Datos!X636="",0,IF(AND(X$1008&lt;&gt;"",Datos!X636=X$1008),0,IF(X$1004=0,0,1-CHOOSE(X$1004,IF(ISNUMBER(Datos!X636),AND(OR(X$1005="",Datos!X636&gt;=X$1005),OR(X$1006="",Datos!X636&lt;=X$1006)),FALSE),IF(ISNUMBER(Datos!X636),AND(Datos!X636=INT(Datos!X636),AND(OR(X$1005="",Datos!X636&gt;=X$1005),OR(X$1006="",Datos!X636&lt;=X$1006))),FALSE),OR(ISNUMBER(FIND(";"&amp;UPPER(TRIM(Datos!X636&amp;""))&amp;"=",X$1007)),ISNUMBER(FIND(";"&amp;UPPER(TRIM(Datos!X636&amp;""))&amp;";",X$1007))),OR(UPPER(TRIM(Datos!X636&amp;""))="SÍ",UPPER(TRIM(Datos!X636&amp;""))="SI",UPPER(TRIM(Datos!X636&amp;""))="NO"),IF(ISNUMBER(Datos!X636),AND(OR(X$1005="",Datos!X636&gt;=X$1005),OR(X$1006="",Datos!X636&lt;=X$1006)),FALSE),TRUE))))</f>
        <v>0.0</v>
      </c>
      <c r="Y636">
        <f>IF(Datos!Y636="",0,IF(AND(Y$1008&lt;&gt;"",Datos!Y636=Y$1008),0,IF(Y$1004=0,0,1-CHOOSE(Y$1004,IF(ISNUMBER(Datos!Y636),AND(OR(Y$1005="",Datos!Y636&gt;=Y$1005),OR(Y$1006="",Datos!Y636&lt;=Y$1006)),FALSE),IF(ISNUMBER(Datos!Y636),AND(Datos!Y636=INT(Datos!Y636),AND(OR(Y$1005="",Datos!Y636&gt;=Y$1005),OR(Y$1006="",Datos!Y636&lt;=Y$1006))),FALSE),OR(ISNUMBER(FIND(";"&amp;UPPER(TRIM(Datos!Y636&amp;""))&amp;"=",Y$1007)),ISNUMBER(FIND(";"&amp;UPPER(TRIM(Datos!Y636&amp;""))&amp;";",Y$1007))),OR(UPPER(TRIM(Datos!Y636&amp;""))="SÍ",UPPER(TRIM(Datos!Y636&amp;""))="SI",UPPER(TRIM(Datos!Y636&amp;""))="NO"),IF(ISNUMBER(Datos!Y636),AND(OR(Y$1005="",Datos!Y636&gt;=Y$1005),OR(Y$1006="",Datos!Y636&lt;=Y$1006)),FALSE),TRUE))))</f>
        <v>0.0</v>
      </c>
      <c r="Z636">
        <f>IF(Datos!Z636="",0,IF(AND(Z$1008&lt;&gt;"",Datos!Z636=Z$1008),0,IF(Z$1004=0,0,1-CHOOSE(Z$1004,IF(ISNUMBER(Datos!Z636),AND(OR(Z$1005="",Datos!Z636&gt;=Z$1005),OR(Z$1006="",Datos!Z636&lt;=Z$1006)),FALSE),IF(ISNUMBER(Datos!Z636),AND(Datos!Z636=INT(Datos!Z636),AND(OR(Z$1005="",Datos!Z636&gt;=Z$1005),OR(Z$1006="",Datos!Z636&lt;=Z$1006))),FALSE),OR(ISNUMBER(FIND(";"&amp;UPPER(TRIM(Datos!Z636&amp;""))&amp;"=",Z$1007)),ISNUMBER(FIND(";"&amp;UPPER(TRIM(Datos!Z636&amp;""))&amp;";",Z$1007))),OR(UPPER(TRIM(Datos!Z636&amp;""))="SÍ",UPPER(TRIM(Datos!Z636&amp;""))="SI",UPPER(TRIM(Datos!Z636&amp;""))="NO"),IF(ISNUMBER(Datos!Z636),AND(OR(Z$1005="",Datos!Z636&gt;=Z$1005),OR(Z$1006="",Datos!Z636&lt;=Z$1006)),FALSE),TRUE))))</f>
        <v>0.0</v>
      </c>
      <c r="AA636">
        <f>IF(Datos!AA636="",0,IF(AND(AA$1008&lt;&gt;"",Datos!AA636=AA$1008),0,IF(AA$1004=0,0,1-CHOOSE(AA$1004,IF(ISNUMBER(Datos!AA636),AND(OR(AA$1005="",Datos!AA636&gt;=AA$1005),OR(AA$1006="",Datos!AA636&lt;=AA$1006)),FALSE),IF(ISNUMBER(Datos!AA636),AND(Datos!AA636=INT(Datos!AA636),AND(OR(AA$1005="",Datos!AA636&gt;=AA$1005),OR(AA$1006="",Datos!AA636&lt;=AA$1006))),FALSE),OR(ISNUMBER(FIND(";"&amp;UPPER(TRIM(Datos!AA636&amp;""))&amp;"=",AA$1007)),ISNUMBER(FIND(";"&amp;UPPER(TRIM(Datos!AA636&amp;""))&amp;";",AA$1007))),OR(UPPER(TRIM(Datos!AA636&amp;""))="SÍ",UPPER(TRIM(Datos!AA636&amp;""))="SI",UPPER(TRIM(Datos!AA636&amp;""))="NO"),IF(ISNUMBER(Datos!AA636),AND(OR(AA$1005="",Datos!AA636&gt;=AA$1005),OR(AA$1006="",Datos!AA636&lt;=AA$1006)),FALSE),TRUE))))</f>
        <v>0.0</v>
      </c>
      <c r="AB636">
        <f>IF(Datos!AB636="",0,IF(AND(AB$1008&lt;&gt;"",Datos!AB636=AB$1008),0,IF(AB$1004=0,0,1-CHOOSE(AB$1004,IF(ISNUMBER(Datos!AB636),AND(OR(AB$1005="",Datos!AB636&gt;=AB$1005),OR(AB$1006="",Datos!AB636&lt;=AB$1006)),FALSE),IF(ISNUMBER(Datos!AB636),AND(Datos!AB636=INT(Datos!AB636),AND(OR(AB$1005="",Datos!AB636&gt;=AB$1005),OR(AB$1006="",Datos!AB636&lt;=AB$1006))),FALSE),OR(ISNUMBER(FIND(";"&amp;UPPER(TRIM(Datos!AB636&amp;""))&amp;"=",AB$1007)),ISNUMBER(FIND(";"&amp;UPPER(TRIM(Datos!AB636&amp;""))&amp;";",AB$1007))),OR(UPPER(TRIM(Datos!AB636&amp;""))="SÍ",UPPER(TRIM(Datos!AB636&amp;""))="SI",UPPER(TRIM(Datos!AB636&amp;""))="NO"),IF(ISNUMBER(Datos!AB636),AND(OR(AB$1005="",Datos!AB636&gt;=AB$1005),OR(AB$1006="",Datos!AB636&lt;=AB$1006)),FALSE),TRUE))))</f>
        <v>0.0</v>
      </c>
      <c r="AC636">
        <f>IF(Datos!AC636="",0,IF(AND(AC$1008&lt;&gt;"",Datos!AC636=AC$1008),0,IF(AC$1004=0,0,1-CHOOSE(AC$1004,IF(ISNUMBER(Datos!AC636),AND(OR(AC$1005="",Datos!AC636&gt;=AC$1005),OR(AC$1006="",Datos!AC636&lt;=AC$1006)),FALSE),IF(ISNUMBER(Datos!AC636),AND(Datos!AC636=INT(Datos!AC636),AND(OR(AC$1005="",Datos!AC636&gt;=AC$1005),OR(AC$1006="",Datos!AC636&lt;=AC$1006))),FALSE),OR(ISNUMBER(FIND(";"&amp;UPPER(TRIM(Datos!AC636&amp;""))&amp;"=",AC$1007)),ISNUMBER(FIND(";"&amp;UPPER(TRIM(Datos!AC636&amp;""))&amp;";",AC$1007))),OR(UPPER(TRIM(Datos!AC636&amp;""))="SÍ",UPPER(TRIM(Datos!AC636&amp;""))="SI",UPPER(TRIM(Datos!AC636&amp;""))="NO"),IF(ISNUMBER(Datos!AC636),AND(OR(AC$1005="",Datos!AC636&gt;=AC$1005),OR(AC$1006="",Datos!AC636&lt;=AC$1006)),FALSE),TRUE))))</f>
        <v>0.0</v>
      </c>
      <c r="AD636">
        <f>IF(Datos!AD636="",0,IF(AND(AD$1008&lt;&gt;"",Datos!AD636=AD$1008),0,IF(AD$1004=0,0,1-CHOOSE(AD$1004,IF(ISNUMBER(Datos!AD636),AND(OR(AD$1005="",Datos!AD636&gt;=AD$1005),OR(AD$1006="",Datos!AD636&lt;=AD$1006)),FALSE),IF(ISNUMBER(Datos!AD636),AND(Datos!AD636=INT(Datos!AD636),AND(OR(AD$1005="",Datos!AD636&gt;=AD$1005),OR(AD$1006="",Datos!AD636&lt;=AD$1006))),FALSE),OR(ISNUMBER(FIND(";"&amp;UPPER(TRIM(Datos!AD636&amp;""))&amp;"=",AD$1007)),ISNUMBER(FIND(";"&amp;UPPER(TRIM(Datos!AD636&amp;""))&amp;";",AD$1007))),OR(UPPER(TRIM(Datos!AD636&amp;""))="SÍ",UPPER(TRIM(Datos!AD636&amp;""))="SI",UPPER(TRIM(Datos!AD636&amp;""))="NO"),IF(ISNUMBER(Datos!AD636),AND(OR(AD$1005="",Datos!AD636&gt;=AD$1005),OR(AD$1006="",Datos!AD636&lt;=AD$1006)),FALSE),TRUE))))</f>
        <v>0.0</v>
      </c>
      <c r="AE636">
        <f>IF(Datos!AE636="",0,IF(AND(AE$1008&lt;&gt;"",Datos!AE636=AE$1008),0,IF(AE$1004=0,0,1-CHOOSE(AE$1004,IF(ISNUMBER(Datos!AE636),AND(OR(AE$1005="",Datos!AE636&gt;=AE$1005),OR(AE$1006="",Datos!AE636&lt;=AE$1006)),FALSE),IF(ISNUMBER(Datos!AE636),AND(Datos!AE636=INT(Datos!AE636),AND(OR(AE$1005="",Datos!AE636&gt;=AE$1005),OR(AE$1006="",Datos!AE636&lt;=AE$1006))),FALSE),OR(ISNUMBER(FIND(";"&amp;UPPER(TRIM(Datos!AE636&amp;""))&amp;"=",AE$1007)),ISNUMBER(FIND(";"&amp;UPPER(TRIM(Datos!AE636&amp;""))&amp;";",AE$1007))),OR(UPPER(TRIM(Datos!AE636&amp;""))="SÍ",UPPER(TRIM(Datos!AE636&amp;""))="SI",UPPER(TRIM(Datos!AE636&amp;""))="NO"),IF(ISNUMBER(Datos!AE636),AND(OR(AE$1005="",Datos!AE636&gt;=AE$1005),OR(AE$1006="",Datos!AE636&lt;=AE$1006)),FALSE),TRUE))))</f>
        <v>0.0</v>
      </c>
    </row>
    <row r="637" spans="2:31">
      <c r="B637">
        <f>IF(Datos!B637="",0,IF(AND(B$1008&lt;&gt;"",Datos!B637=B$1008),0,IF(B$1004=0,0,1-CHOOSE(B$1004,IF(ISNUMBER(Datos!B637),AND(OR(B$1005="",Datos!B637&gt;=B$1005),OR(B$1006="",Datos!B637&lt;=B$1006)),FALSE),IF(ISNUMBER(Datos!B637),AND(Datos!B637=INT(Datos!B637),AND(OR(B$1005="",Datos!B637&gt;=B$1005),OR(B$1006="",Datos!B637&lt;=B$1006))),FALSE),OR(ISNUMBER(FIND(";"&amp;UPPER(TRIM(Datos!B637&amp;""))&amp;"=",B$1007)),ISNUMBER(FIND(";"&amp;UPPER(TRIM(Datos!B637&amp;""))&amp;";",B$1007))),OR(UPPER(TRIM(Datos!B637&amp;""))="SÍ",UPPER(TRIM(Datos!B637&amp;""))="SI",UPPER(TRIM(Datos!B637&amp;""))="NO"),IF(ISNUMBER(Datos!B637),AND(OR(B$1005="",Datos!B637&gt;=B$1005),OR(B$1006="",Datos!B637&lt;=B$1006)),FALSE),TRUE))))</f>
        <v>0.0</v>
      </c>
      <c r="C637">
        <f>IF(Datos!C637="",0,IF(AND(C$1008&lt;&gt;"",Datos!C637=C$1008),0,IF(C$1004=0,0,1-CHOOSE(C$1004,IF(ISNUMBER(Datos!C637),AND(OR(C$1005="",Datos!C637&gt;=C$1005),OR(C$1006="",Datos!C637&lt;=C$1006)),FALSE),IF(ISNUMBER(Datos!C637),AND(Datos!C637=INT(Datos!C637),AND(OR(C$1005="",Datos!C637&gt;=C$1005),OR(C$1006="",Datos!C637&lt;=C$1006))),FALSE),OR(ISNUMBER(FIND(";"&amp;UPPER(TRIM(Datos!C637&amp;""))&amp;"=",C$1007)),ISNUMBER(FIND(";"&amp;UPPER(TRIM(Datos!C637&amp;""))&amp;";",C$1007))),OR(UPPER(TRIM(Datos!C637&amp;""))="SÍ",UPPER(TRIM(Datos!C637&amp;""))="SI",UPPER(TRIM(Datos!C637&amp;""))="NO"),IF(ISNUMBER(Datos!C637),AND(OR(C$1005="",Datos!C637&gt;=C$1005),OR(C$1006="",Datos!C637&lt;=C$1006)),FALSE),TRUE))))</f>
        <v>0.0</v>
      </c>
      <c r="D637">
        <f>IF(Datos!D637="",0,IF(AND(D$1008&lt;&gt;"",Datos!D637=D$1008),0,IF(D$1004=0,0,1-CHOOSE(D$1004,IF(ISNUMBER(Datos!D637),AND(OR(D$1005="",Datos!D637&gt;=D$1005),OR(D$1006="",Datos!D637&lt;=D$1006)),FALSE),IF(ISNUMBER(Datos!D637),AND(Datos!D637=INT(Datos!D637),AND(OR(D$1005="",Datos!D637&gt;=D$1005),OR(D$1006="",Datos!D637&lt;=D$1006))),FALSE),OR(ISNUMBER(FIND(";"&amp;UPPER(TRIM(Datos!D637&amp;""))&amp;"=",D$1007)),ISNUMBER(FIND(";"&amp;UPPER(TRIM(Datos!D637&amp;""))&amp;";",D$1007))),OR(UPPER(TRIM(Datos!D637&amp;""))="SÍ",UPPER(TRIM(Datos!D637&amp;""))="SI",UPPER(TRIM(Datos!D637&amp;""))="NO"),IF(ISNUMBER(Datos!D637),AND(OR(D$1005="",Datos!D637&gt;=D$1005),OR(D$1006="",Datos!D637&lt;=D$1006)),FALSE),TRUE))))</f>
        <v>0.0</v>
      </c>
      <c r="E637">
        <f>IF(Datos!E637="",0,IF(AND(E$1008&lt;&gt;"",Datos!E637=E$1008),0,IF(E$1004=0,0,1-CHOOSE(E$1004,IF(ISNUMBER(Datos!E637),AND(OR(E$1005="",Datos!E637&gt;=E$1005),OR(E$1006="",Datos!E637&lt;=E$1006)),FALSE),IF(ISNUMBER(Datos!E637),AND(Datos!E637=INT(Datos!E637),AND(OR(E$1005="",Datos!E637&gt;=E$1005),OR(E$1006="",Datos!E637&lt;=E$1006))),FALSE),OR(ISNUMBER(FIND(";"&amp;UPPER(TRIM(Datos!E637&amp;""))&amp;"=",E$1007)),ISNUMBER(FIND(";"&amp;UPPER(TRIM(Datos!E637&amp;""))&amp;";",E$1007))),OR(UPPER(TRIM(Datos!E637&amp;""))="SÍ",UPPER(TRIM(Datos!E637&amp;""))="SI",UPPER(TRIM(Datos!E637&amp;""))="NO"),IF(ISNUMBER(Datos!E637),AND(OR(E$1005="",Datos!E637&gt;=E$1005),OR(E$1006="",Datos!E637&lt;=E$1006)),FALSE),TRUE))))</f>
        <v>0.0</v>
      </c>
      <c r="F637">
        <f>IF(Datos!F637="",0,IF(AND(F$1008&lt;&gt;"",Datos!F637=F$1008),0,IF(F$1004=0,0,1-CHOOSE(F$1004,IF(ISNUMBER(Datos!F637),AND(OR(F$1005="",Datos!F637&gt;=F$1005),OR(F$1006="",Datos!F637&lt;=F$1006)),FALSE),IF(ISNUMBER(Datos!F637),AND(Datos!F637=INT(Datos!F637),AND(OR(F$1005="",Datos!F637&gt;=F$1005),OR(F$1006="",Datos!F637&lt;=F$1006))),FALSE),OR(ISNUMBER(FIND(";"&amp;UPPER(TRIM(Datos!F637&amp;""))&amp;"=",F$1007)),ISNUMBER(FIND(";"&amp;UPPER(TRIM(Datos!F637&amp;""))&amp;";",F$1007))),OR(UPPER(TRIM(Datos!F637&amp;""))="SÍ",UPPER(TRIM(Datos!F637&amp;""))="SI",UPPER(TRIM(Datos!F637&amp;""))="NO"),IF(ISNUMBER(Datos!F637),AND(OR(F$1005="",Datos!F637&gt;=F$1005),OR(F$1006="",Datos!F637&lt;=F$1006)),FALSE),TRUE))))</f>
        <v>0.0</v>
      </c>
      <c r="G637">
        <f>IF(Datos!G637="",0,IF(AND(G$1008&lt;&gt;"",Datos!G637=G$1008),0,IF(G$1004=0,0,1-CHOOSE(G$1004,IF(ISNUMBER(Datos!G637),AND(OR(G$1005="",Datos!G637&gt;=G$1005),OR(G$1006="",Datos!G637&lt;=G$1006)),FALSE),IF(ISNUMBER(Datos!G637),AND(Datos!G637=INT(Datos!G637),AND(OR(G$1005="",Datos!G637&gt;=G$1005),OR(G$1006="",Datos!G637&lt;=G$1006))),FALSE),OR(ISNUMBER(FIND(";"&amp;UPPER(TRIM(Datos!G637&amp;""))&amp;"=",G$1007)),ISNUMBER(FIND(";"&amp;UPPER(TRIM(Datos!G637&amp;""))&amp;";",G$1007))),OR(UPPER(TRIM(Datos!G637&amp;""))="SÍ",UPPER(TRIM(Datos!G637&amp;""))="SI",UPPER(TRIM(Datos!G637&amp;""))="NO"),IF(ISNUMBER(Datos!G637),AND(OR(G$1005="",Datos!G637&gt;=G$1005),OR(G$1006="",Datos!G637&lt;=G$1006)),FALSE),TRUE))))</f>
        <v>0.0</v>
      </c>
      <c r="H637">
        <f>IF(Datos!H637="",0,IF(AND(H$1008&lt;&gt;"",Datos!H637=H$1008),0,IF(H$1004=0,0,1-CHOOSE(H$1004,IF(ISNUMBER(Datos!H637),AND(OR(H$1005="",Datos!H637&gt;=H$1005),OR(H$1006="",Datos!H637&lt;=H$1006)),FALSE),IF(ISNUMBER(Datos!H637),AND(Datos!H637=INT(Datos!H637),AND(OR(H$1005="",Datos!H637&gt;=H$1005),OR(H$1006="",Datos!H637&lt;=H$1006))),FALSE),OR(ISNUMBER(FIND(";"&amp;UPPER(TRIM(Datos!H637&amp;""))&amp;"=",H$1007)),ISNUMBER(FIND(";"&amp;UPPER(TRIM(Datos!H637&amp;""))&amp;";",H$1007))),OR(UPPER(TRIM(Datos!H637&amp;""))="SÍ",UPPER(TRIM(Datos!H637&amp;""))="SI",UPPER(TRIM(Datos!H637&amp;""))="NO"),IF(ISNUMBER(Datos!H637),AND(OR(H$1005="",Datos!H637&gt;=H$1005),OR(H$1006="",Datos!H637&lt;=H$1006)),FALSE),TRUE))))</f>
        <v>0.0</v>
      </c>
      <c r="I637">
        <f>IF(Datos!I637="",0,IF(AND(I$1008&lt;&gt;"",Datos!I637=I$1008),0,IF(I$1004=0,0,1-CHOOSE(I$1004,IF(ISNUMBER(Datos!I637),AND(OR(I$1005="",Datos!I637&gt;=I$1005),OR(I$1006="",Datos!I637&lt;=I$1006)),FALSE),IF(ISNUMBER(Datos!I637),AND(Datos!I637=INT(Datos!I637),AND(OR(I$1005="",Datos!I637&gt;=I$1005),OR(I$1006="",Datos!I637&lt;=I$1006))),FALSE),OR(ISNUMBER(FIND(";"&amp;UPPER(TRIM(Datos!I637&amp;""))&amp;"=",I$1007)),ISNUMBER(FIND(";"&amp;UPPER(TRIM(Datos!I637&amp;""))&amp;";",I$1007))),OR(UPPER(TRIM(Datos!I637&amp;""))="SÍ",UPPER(TRIM(Datos!I637&amp;""))="SI",UPPER(TRIM(Datos!I637&amp;""))="NO"),IF(ISNUMBER(Datos!I637),AND(OR(I$1005="",Datos!I637&gt;=I$1005),OR(I$1006="",Datos!I637&lt;=I$1006)),FALSE),TRUE))))</f>
        <v>0.0</v>
      </c>
      <c r="J637">
        <f>IF(Datos!J637="",0,IF(AND(J$1008&lt;&gt;"",Datos!J637=J$1008),0,IF(J$1004=0,0,1-CHOOSE(J$1004,IF(ISNUMBER(Datos!J637),AND(OR(J$1005="",Datos!J637&gt;=J$1005),OR(J$1006="",Datos!J637&lt;=J$1006)),FALSE),IF(ISNUMBER(Datos!J637),AND(Datos!J637=INT(Datos!J637),AND(OR(J$1005="",Datos!J637&gt;=J$1005),OR(J$1006="",Datos!J637&lt;=J$1006))),FALSE),OR(ISNUMBER(FIND(";"&amp;UPPER(TRIM(Datos!J637&amp;""))&amp;"=",J$1007)),ISNUMBER(FIND(";"&amp;UPPER(TRIM(Datos!J637&amp;""))&amp;";",J$1007))),OR(UPPER(TRIM(Datos!J637&amp;""))="SÍ",UPPER(TRIM(Datos!J637&amp;""))="SI",UPPER(TRIM(Datos!J637&amp;""))="NO"),IF(ISNUMBER(Datos!J637),AND(OR(J$1005="",Datos!J637&gt;=J$1005),OR(J$1006="",Datos!J637&lt;=J$1006)),FALSE),TRUE))))</f>
        <v>0.0</v>
      </c>
      <c r="K637">
        <f>IF(Datos!K637="",0,IF(AND(K$1008&lt;&gt;"",Datos!K637=K$1008),0,IF(K$1004=0,0,1-CHOOSE(K$1004,IF(ISNUMBER(Datos!K637),AND(OR(K$1005="",Datos!K637&gt;=K$1005),OR(K$1006="",Datos!K637&lt;=K$1006)),FALSE),IF(ISNUMBER(Datos!K637),AND(Datos!K637=INT(Datos!K637),AND(OR(K$1005="",Datos!K637&gt;=K$1005),OR(K$1006="",Datos!K637&lt;=K$1006))),FALSE),OR(ISNUMBER(FIND(";"&amp;UPPER(TRIM(Datos!K637&amp;""))&amp;"=",K$1007)),ISNUMBER(FIND(";"&amp;UPPER(TRIM(Datos!K637&amp;""))&amp;";",K$1007))),OR(UPPER(TRIM(Datos!K637&amp;""))="SÍ",UPPER(TRIM(Datos!K637&amp;""))="SI",UPPER(TRIM(Datos!K637&amp;""))="NO"),IF(ISNUMBER(Datos!K637),AND(OR(K$1005="",Datos!K637&gt;=K$1005),OR(K$1006="",Datos!K637&lt;=K$1006)),FALSE),TRUE))))</f>
        <v>0.0</v>
      </c>
      <c r="L637">
        <f>IF(Datos!L637="",0,IF(AND(L$1008&lt;&gt;"",Datos!L637=L$1008),0,IF(L$1004=0,0,1-CHOOSE(L$1004,IF(ISNUMBER(Datos!L637),AND(OR(L$1005="",Datos!L637&gt;=L$1005),OR(L$1006="",Datos!L637&lt;=L$1006)),FALSE),IF(ISNUMBER(Datos!L637),AND(Datos!L637=INT(Datos!L637),AND(OR(L$1005="",Datos!L637&gt;=L$1005),OR(L$1006="",Datos!L637&lt;=L$1006))),FALSE),OR(ISNUMBER(FIND(";"&amp;UPPER(TRIM(Datos!L637&amp;""))&amp;"=",L$1007)),ISNUMBER(FIND(";"&amp;UPPER(TRIM(Datos!L637&amp;""))&amp;";",L$1007))),OR(UPPER(TRIM(Datos!L637&amp;""))="SÍ",UPPER(TRIM(Datos!L637&amp;""))="SI",UPPER(TRIM(Datos!L637&amp;""))="NO"),IF(ISNUMBER(Datos!L637),AND(OR(L$1005="",Datos!L637&gt;=L$1005),OR(L$1006="",Datos!L637&lt;=L$1006)),FALSE),TRUE))))</f>
        <v>0.0</v>
      </c>
      <c r="M637">
        <f>IF(Datos!M637="",0,IF(AND(M$1008&lt;&gt;"",Datos!M637=M$1008),0,IF(M$1004=0,0,1-CHOOSE(M$1004,IF(ISNUMBER(Datos!M637),AND(OR(M$1005="",Datos!M637&gt;=M$1005),OR(M$1006="",Datos!M637&lt;=M$1006)),FALSE),IF(ISNUMBER(Datos!M637),AND(Datos!M637=INT(Datos!M637),AND(OR(M$1005="",Datos!M637&gt;=M$1005),OR(M$1006="",Datos!M637&lt;=M$1006))),FALSE),OR(ISNUMBER(FIND(";"&amp;UPPER(TRIM(Datos!M637&amp;""))&amp;"=",M$1007)),ISNUMBER(FIND(";"&amp;UPPER(TRIM(Datos!M637&amp;""))&amp;";",M$1007))),OR(UPPER(TRIM(Datos!M637&amp;""))="SÍ",UPPER(TRIM(Datos!M637&amp;""))="SI",UPPER(TRIM(Datos!M637&amp;""))="NO"),IF(ISNUMBER(Datos!M637),AND(OR(M$1005="",Datos!M637&gt;=M$1005),OR(M$1006="",Datos!M637&lt;=M$1006)),FALSE),TRUE))))</f>
        <v>0.0</v>
      </c>
      <c r="N637">
        <f>IF(Datos!N637="",0,IF(AND(N$1008&lt;&gt;"",Datos!N637=N$1008),0,IF(N$1004=0,0,1-CHOOSE(N$1004,IF(ISNUMBER(Datos!N637),AND(OR(N$1005="",Datos!N637&gt;=N$1005),OR(N$1006="",Datos!N637&lt;=N$1006)),FALSE),IF(ISNUMBER(Datos!N637),AND(Datos!N637=INT(Datos!N637),AND(OR(N$1005="",Datos!N637&gt;=N$1005),OR(N$1006="",Datos!N637&lt;=N$1006))),FALSE),OR(ISNUMBER(FIND(";"&amp;UPPER(TRIM(Datos!N637&amp;""))&amp;"=",N$1007)),ISNUMBER(FIND(";"&amp;UPPER(TRIM(Datos!N637&amp;""))&amp;";",N$1007))),OR(UPPER(TRIM(Datos!N637&amp;""))="SÍ",UPPER(TRIM(Datos!N637&amp;""))="SI",UPPER(TRIM(Datos!N637&amp;""))="NO"),IF(ISNUMBER(Datos!N637),AND(OR(N$1005="",Datos!N637&gt;=N$1005),OR(N$1006="",Datos!N637&lt;=N$1006)),FALSE),TRUE))))</f>
        <v>0.0</v>
      </c>
      <c r="O637">
        <f>IF(Datos!O637="",0,IF(AND(O$1008&lt;&gt;"",Datos!O637=O$1008),0,IF(O$1004=0,0,1-CHOOSE(O$1004,IF(ISNUMBER(Datos!O637),AND(OR(O$1005="",Datos!O637&gt;=O$1005),OR(O$1006="",Datos!O637&lt;=O$1006)),FALSE),IF(ISNUMBER(Datos!O637),AND(Datos!O637=INT(Datos!O637),AND(OR(O$1005="",Datos!O637&gt;=O$1005),OR(O$1006="",Datos!O637&lt;=O$1006))),FALSE),OR(ISNUMBER(FIND(";"&amp;UPPER(TRIM(Datos!O637&amp;""))&amp;"=",O$1007)),ISNUMBER(FIND(";"&amp;UPPER(TRIM(Datos!O637&amp;""))&amp;";",O$1007))),OR(UPPER(TRIM(Datos!O637&amp;""))="SÍ",UPPER(TRIM(Datos!O637&amp;""))="SI",UPPER(TRIM(Datos!O637&amp;""))="NO"),IF(ISNUMBER(Datos!O637),AND(OR(O$1005="",Datos!O637&gt;=O$1005),OR(O$1006="",Datos!O637&lt;=O$1006)),FALSE),TRUE))))</f>
        <v>0.0</v>
      </c>
      <c r="P637">
        <f>IF(Datos!P637="",0,IF(AND(P$1008&lt;&gt;"",Datos!P637=P$1008),0,IF(P$1004=0,0,1-CHOOSE(P$1004,IF(ISNUMBER(Datos!P637),AND(OR(P$1005="",Datos!P637&gt;=P$1005),OR(P$1006="",Datos!P637&lt;=P$1006)),FALSE),IF(ISNUMBER(Datos!P637),AND(Datos!P637=INT(Datos!P637),AND(OR(P$1005="",Datos!P637&gt;=P$1005),OR(P$1006="",Datos!P637&lt;=P$1006))),FALSE),OR(ISNUMBER(FIND(";"&amp;UPPER(TRIM(Datos!P637&amp;""))&amp;"=",P$1007)),ISNUMBER(FIND(";"&amp;UPPER(TRIM(Datos!P637&amp;""))&amp;";",P$1007))),OR(UPPER(TRIM(Datos!P637&amp;""))="SÍ",UPPER(TRIM(Datos!P637&amp;""))="SI",UPPER(TRIM(Datos!P637&amp;""))="NO"),IF(ISNUMBER(Datos!P637),AND(OR(P$1005="",Datos!P637&gt;=P$1005),OR(P$1006="",Datos!P637&lt;=P$1006)),FALSE),TRUE))))</f>
        <v>0.0</v>
      </c>
      <c r="Q637">
        <f>IF(Datos!Q637="",0,IF(AND(Q$1008&lt;&gt;"",Datos!Q637=Q$1008),0,IF(Q$1004=0,0,1-CHOOSE(Q$1004,IF(ISNUMBER(Datos!Q637),AND(OR(Q$1005="",Datos!Q637&gt;=Q$1005),OR(Q$1006="",Datos!Q637&lt;=Q$1006)),FALSE),IF(ISNUMBER(Datos!Q637),AND(Datos!Q637=INT(Datos!Q637),AND(OR(Q$1005="",Datos!Q637&gt;=Q$1005),OR(Q$1006="",Datos!Q637&lt;=Q$1006))),FALSE),OR(ISNUMBER(FIND(";"&amp;UPPER(TRIM(Datos!Q637&amp;""))&amp;"=",Q$1007)),ISNUMBER(FIND(";"&amp;UPPER(TRIM(Datos!Q637&amp;""))&amp;";",Q$1007))),OR(UPPER(TRIM(Datos!Q637&amp;""))="SÍ",UPPER(TRIM(Datos!Q637&amp;""))="SI",UPPER(TRIM(Datos!Q637&amp;""))="NO"),IF(ISNUMBER(Datos!Q637),AND(OR(Q$1005="",Datos!Q637&gt;=Q$1005),OR(Q$1006="",Datos!Q637&lt;=Q$1006)),FALSE),TRUE))))</f>
        <v>0.0</v>
      </c>
      <c r="R637">
        <f>IF(Datos!R637="",0,IF(AND(R$1008&lt;&gt;"",Datos!R637=R$1008),0,IF(R$1004=0,0,1-CHOOSE(R$1004,IF(ISNUMBER(Datos!R637),AND(OR(R$1005="",Datos!R637&gt;=R$1005),OR(R$1006="",Datos!R637&lt;=R$1006)),FALSE),IF(ISNUMBER(Datos!R637),AND(Datos!R637=INT(Datos!R637),AND(OR(R$1005="",Datos!R637&gt;=R$1005),OR(R$1006="",Datos!R637&lt;=R$1006))),FALSE),OR(ISNUMBER(FIND(";"&amp;UPPER(TRIM(Datos!R637&amp;""))&amp;"=",R$1007)),ISNUMBER(FIND(";"&amp;UPPER(TRIM(Datos!R637&amp;""))&amp;";",R$1007))),OR(UPPER(TRIM(Datos!R637&amp;""))="SÍ",UPPER(TRIM(Datos!R637&amp;""))="SI",UPPER(TRIM(Datos!R637&amp;""))="NO"),IF(ISNUMBER(Datos!R637),AND(OR(R$1005="",Datos!R637&gt;=R$1005),OR(R$1006="",Datos!R637&lt;=R$1006)),FALSE),TRUE))))</f>
        <v>0.0</v>
      </c>
      <c r="S637">
        <f>IF(Datos!S637="",0,IF(AND(S$1008&lt;&gt;"",Datos!S637=S$1008),0,IF(S$1004=0,0,1-CHOOSE(S$1004,IF(ISNUMBER(Datos!S637),AND(OR(S$1005="",Datos!S637&gt;=S$1005),OR(S$1006="",Datos!S637&lt;=S$1006)),FALSE),IF(ISNUMBER(Datos!S637),AND(Datos!S637=INT(Datos!S637),AND(OR(S$1005="",Datos!S637&gt;=S$1005),OR(S$1006="",Datos!S637&lt;=S$1006))),FALSE),OR(ISNUMBER(FIND(";"&amp;UPPER(TRIM(Datos!S637&amp;""))&amp;"=",S$1007)),ISNUMBER(FIND(";"&amp;UPPER(TRIM(Datos!S637&amp;""))&amp;";",S$1007))),OR(UPPER(TRIM(Datos!S637&amp;""))="SÍ",UPPER(TRIM(Datos!S637&amp;""))="SI",UPPER(TRIM(Datos!S637&amp;""))="NO"),IF(ISNUMBER(Datos!S637),AND(OR(S$1005="",Datos!S637&gt;=S$1005),OR(S$1006="",Datos!S637&lt;=S$1006)),FALSE),TRUE))))</f>
        <v>0.0</v>
      </c>
      <c r="T637">
        <f>IF(Datos!T637="",0,IF(AND(T$1008&lt;&gt;"",Datos!T637=T$1008),0,IF(T$1004=0,0,1-CHOOSE(T$1004,IF(ISNUMBER(Datos!T637),AND(OR(T$1005="",Datos!T637&gt;=T$1005),OR(T$1006="",Datos!T637&lt;=T$1006)),FALSE),IF(ISNUMBER(Datos!T637),AND(Datos!T637=INT(Datos!T637),AND(OR(T$1005="",Datos!T637&gt;=T$1005),OR(T$1006="",Datos!T637&lt;=T$1006))),FALSE),OR(ISNUMBER(FIND(";"&amp;UPPER(TRIM(Datos!T637&amp;""))&amp;"=",T$1007)),ISNUMBER(FIND(";"&amp;UPPER(TRIM(Datos!T637&amp;""))&amp;";",T$1007))),OR(UPPER(TRIM(Datos!T637&amp;""))="SÍ",UPPER(TRIM(Datos!T637&amp;""))="SI",UPPER(TRIM(Datos!T637&amp;""))="NO"),IF(ISNUMBER(Datos!T637),AND(OR(T$1005="",Datos!T637&gt;=T$1005),OR(T$1006="",Datos!T637&lt;=T$1006)),FALSE),TRUE))))</f>
        <v>0.0</v>
      </c>
      <c r="U637">
        <f>IF(Datos!U637="",0,IF(AND(U$1008&lt;&gt;"",Datos!U637=U$1008),0,IF(U$1004=0,0,1-CHOOSE(U$1004,IF(ISNUMBER(Datos!U637),AND(OR(U$1005="",Datos!U637&gt;=U$1005),OR(U$1006="",Datos!U637&lt;=U$1006)),FALSE),IF(ISNUMBER(Datos!U637),AND(Datos!U637=INT(Datos!U637),AND(OR(U$1005="",Datos!U637&gt;=U$1005),OR(U$1006="",Datos!U637&lt;=U$1006))),FALSE),OR(ISNUMBER(FIND(";"&amp;UPPER(TRIM(Datos!U637&amp;""))&amp;"=",U$1007)),ISNUMBER(FIND(";"&amp;UPPER(TRIM(Datos!U637&amp;""))&amp;";",U$1007))),OR(UPPER(TRIM(Datos!U637&amp;""))="SÍ",UPPER(TRIM(Datos!U637&amp;""))="SI",UPPER(TRIM(Datos!U637&amp;""))="NO"),IF(ISNUMBER(Datos!U637),AND(OR(U$1005="",Datos!U637&gt;=U$1005),OR(U$1006="",Datos!U637&lt;=U$1006)),FALSE),TRUE))))</f>
        <v>0.0</v>
      </c>
      <c r="V637">
        <f>IF(Datos!V637="",0,IF(AND(V$1008&lt;&gt;"",Datos!V637=V$1008),0,IF(V$1004=0,0,1-CHOOSE(V$1004,IF(ISNUMBER(Datos!V637),AND(OR(V$1005="",Datos!V637&gt;=V$1005),OR(V$1006="",Datos!V637&lt;=V$1006)),FALSE),IF(ISNUMBER(Datos!V637),AND(Datos!V637=INT(Datos!V637),AND(OR(V$1005="",Datos!V637&gt;=V$1005),OR(V$1006="",Datos!V637&lt;=V$1006))),FALSE),OR(ISNUMBER(FIND(";"&amp;UPPER(TRIM(Datos!V637&amp;""))&amp;"=",V$1007)),ISNUMBER(FIND(";"&amp;UPPER(TRIM(Datos!V637&amp;""))&amp;";",V$1007))),OR(UPPER(TRIM(Datos!V637&amp;""))="SÍ",UPPER(TRIM(Datos!V637&amp;""))="SI",UPPER(TRIM(Datos!V637&amp;""))="NO"),IF(ISNUMBER(Datos!V637),AND(OR(V$1005="",Datos!V637&gt;=V$1005),OR(V$1006="",Datos!V637&lt;=V$1006)),FALSE),TRUE))))</f>
        <v>0.0</v>
      </c>
      <c r="W637">
        <f>IF(Datos!W637="",0,IF(AND(W$1008&lt;&gt;"",Datos!W637=W$1008),0,IF(W$1004=0,0,1-CHOOSE(W$1004,IF(ISNUMBER(Datos!W637),AND(OR(W$1005="",Datos!W637&gt;=W$1005),OR(W$1006="",Datos!W637&lt;=W$1006)),FALSE),IF(ISNUMBER(Datos!W637),AND(Datos!W637=INT(Datos!W637),AND(OR(W$1005="",Datos!W637&gt;=W$1005),OR(W$1006="",Datos!W637&lt;=W$1006))),FALSE),OR(ISNUMBER(FIND(";"&amp;UPPER(TRIM(Datos!W637&amp;""))&amp;"=",W$1007)),ISNUMBER(FIND(";"&amp;UPPER(TRIM(Datos!W637&amp;""))&amp;";",W$1007))),OR(UPPER(TRIM(Datos!W637&amp;""))="SÍ",UPPER(TRIM(Datos!W637&amp;""))="SI",UPPER(TRIM(Datos!W637&amp;""))="NO"),IF(ISNUMBER(Datos!W637),AND(OR(W$1005="",Datos!W637&gt;=W$1005),OR(W$1006="",Datos!W637&lt;=W$1006)),FALSE),TRUE))))</f>
        <v>0.0</v>
      </c>
      <c r="X637">
        <f>IF(Datos!X637="",0,IF(AND(X$1008&lt;&gt;"",Datos!X637=X$1008),0,IF(X$1004=0,0,1-CHOOSE(X$1004,IF(ISNUMBER(Datos!X637),AND(OR(X$1005="",Datos!X637&gt;=X$1005),OR(X$1006="",Datos!X637&lt;=X$1006)),FALSE),IF(ISNUMBER(Datos!X637),AND(Datos!X637=INT(Datos!X637),AND(OR(X$1005="",Datos!X637&gt;=X$1005),OR(X$1006="",Datos!X637&lt;=X$1006))),FALSE),OR(ISNUMBER(FIND(";"&amp;UPPER(TRIM(Datos!X637&amp;""))&amp;"=",X$1007)),ISNUMBER(FIND(";"&amp;UPPER(TRIM(Datos!X637&amp;""))&amp;";",X$1007))),OR(UPPER(TRIM(Datos!X637&amp;""))="SÍ",UPPER(TRIM(Datos!X637&amp;""))="SI",UPPER(TRIM(Datos!X637&amp;""))="NO"),IF(ISNUMBER(Datos!X637),AND(OR(X$1005="",Datos!X637&gt;=X$1005),OR(X$1006="",Datos!X637&lt;=X$1006)),FALSE),TRUE))))</f>
        <v>0.0</v>
      </c>
      <c r="Y637">
        <f>IF(Datos!Y637="",0,IF(AND(Y$1008&lt;&gt;"",Datos!Y637=Y$1008),0,IF(Y$1004=0,0,1-CHOOSE(Y$1004,IF(ISNUMBER(Datos!Y637),AND(OR(Y$1005="",Datos!Y637&gt;=Y$1005),OR(Y$1006="",Datos!Y637&lt;=Y$1006)),FALSE),IF(ISNUMBER(Datos!Y637),AND(Datos!Y637=INT(Datos!Y637),AND(OR(Y$1005="",Datos!Y637&gt;=Y$1005),OR(Y$1006="",Datos!Y637&lt;=Y$1006))),FALSE),OR(ISNUMBER(FIND(";"&amp;UPPER(TRIM(Datos!Y637&amp;""))&amp;"=",Y$1007)),ISNUMBER(FIND(";"&amp;UPPER(TRIM(Datos!Y637&amp;""))&amp;";",Y$1007))),OR(UPPER(TRIM(Datos!Y637&amp;""))="SÍ",UPPER(TRIM(Datos!Y637&amp;""))="SI",UPPER(TRIM(Datos!Y637&amp;""))="NO"),IF(ISNUMBER(Datos!Y637),AND(OR(Y$1005="",Datos!Y637&gt;=Y$1005),OR(Y$1006="",Datos!Y637&lt;=Y$1006)),FALSE),TRUE))))</f>
        <v>0.0</v>
      </c>
      <c r="Z637">
        <f>IF(Datos!Z637="",0,IF(AND(Z$1008&lt;&gt;"",Datos!Z637=Z$1008),0,IF(Z$1004=0,0,1-CHOOSE(Z$1004,IF(ISNUMBER(Datos!Z637),AND(OR(Z$1005="",Datos!Z637&gt;=Z$1005),OR(Z$1006="",Datos!Z637&lt;=Z$1006)),FALSE),IF(ISNUMBER(Datos!Z637),AND(Datos!Z637=INT(Datos!Z637),AND(OR(Z$1005="",Datos!Z637&gt;=Z$1005),OR(Z$1006="",Datos!Z637&lt;=Z$1006))),FALSE),OR(ISNUMBER(FIND(";"&amp;UPPER(TRIM(Datos!Z637&amp;""))&amp;"=",Z$1007)),ISNUMBER(FIND(";"&amp;UPPER(TRIM(Datos!Z637&amp;""))&amp;";",Z$1007))),OR(UPPER(TRIM(Datos!Z637&amp;""))="SÍ",UPPER(TRIM(Datos!Z637&amp;""))="SI",UPPER(TRIM(Datos!Z637&amp;""))="NO"),IF(ISNUMBER(Datos!Z637),AND(OR(Z$1005="",Datos!Z637&gt;=Z$1005),OR(Z$1006="",Datos!Z637&lt;=Z$1006)),FALSE),TRUE))))</f>
        <v>0.0</v>
      </c>
      <c r="AA637">
        <f>IF(Datos!AA637="",0,IF(AND(AA$1008&lt;&gt;"",Datos!AA637=AA$1008),0,IF(AA$1004=0,0,1-CHOOSE(AA$1004,IF(ISNUMBER(Datos!AA637),AND(OR(AA$1005="",Datos!AA637&gt;=AA$1005),OR(AA$1006="",Datos!AA637&lt;=AA$1006)),FALSE),IF(ISNUMBER(Datos!AA637),AND(Datos!AA637=INT(Datos!AA637),AND(OR(AA$1005="",Datos!AA637&gt;=AA$1005),OR(AA$1006="",Datos!AA637&lt;=AA$1006))),FALSE),OR(ISNUMBER(FIND(";"&amp;UPPER(TRIM(Datos!AA637&amp;""))&amp;"=",AA$1007)),ISNUMBER(FIND(";"&amp;UPPER(TRIM(Datos!AA637&amp;""))&amp;";",AA$1007))),OR(UPPER(TRIM(Datos!AA637&amp;""))="SÍ",UPPER(TRIM(Datos!AA637&amp;""))="SI",UPPER(TRIM(Datos!AA637&amp;""))="NO"),IF(ISNUMBER(Datos!AA637),AND(OR(AA$1005="",Datos!AA637&gt;=AA$1005),OR(AA$1006="",Datos!AA637&lt;=AA$1006)),FALSE),TRUE))))</f>
        <v>0.0</v>
      </c>
      <c r="AB637">
        <f>IF(Datos!AB637="",0,IF(AND(AB$1008&lt;&gt;"",Datos!AB637=AB$1008),0,IF(AB$1004=0,0,1-CHOOSE(AB$1004,IF(ISNUMBER(Datos!AB637),AND(OR(AB$1005="",Datos!AB637&gt;=AB$1005),OR(AB$1006="",Datos!AB637&lt;=AB$1006)),FALSE),IF(ISNUMBER(Datos!AB637),AND(Datos!AB637=INT(Datos!AB637),AND(OR(AB$1005="",Datos!AB637&gt;=AB$1005),OR(AB$1006="",Datos!AB637&lt;=AB$1006))),FALSE),OR(ISNUMBER(FIND(";"&amp;UPPER(TRIM(Datos!AB637&amp;""))&amp;"=",AB$1007)),ISNUMBER(FIND(";"&amp;UPPER(TRIM(Datos!AB637&amp;""))&amp;";",AB$1007))),OR(UPPER(TRIM(Datos!AB637&amp;""))="SÍ",UPPER(TRIM(Datos!AB637&amp;""))="SI",UPPER(TRIM(Datos!AB637&amp;""))="NO"),IF(ISNUMBER(Datos!AB637),AND(OR(AB$1005="",Datos!AB637&gt;=AB$1005),OR(AB$1006="",Datos!AB637&lt;=AB$1006)),FALSE),TRUE))))</f>
        <v>0.0</v>
      </c>
      <c r="AC637">
        <f>IF(Datos!AC637="",0,IF(AND(AC$1008&lt;&gt;"",Datos!AC637=AC$1008),0,IF(AC$1004=0,0,1-CHOOSE(AC$1004,IF(ISNUMBER(Datos!AC637),AND(OR(AC$1005="",Datos!AC637&gt;=AC$1005),OR(AC$1006="",Datos!AC637&lt;=AC$1006)),FALSE),IF(ISNUMBER(Datos!AC637),AND(Datos!AC637=INT(Datos!AC637),AND(OR(AC$1005="",Datos!AC637&gt;=AC$1005),OR(AC$1006="",Datos!AC637&lt;=AC$1006))),FALSE),OR(ISNUMBER(FIND(";"&amp;UPPER(TRIM(Datos!AC637&amp;""))&amp;"=",AC$1007)),ISNUMBER(FIND(";"&amp;UPPER(TRIM(Datos!AC637&amp;""))&amp;";",AC$1007))),OR(UPPER(TRIM(Datos!AC637&amp;""))="SÍ",UPPER(TRIM(Datos!AC637&amp;""))="SI",UPPER(TRIM(Datos!AC637&amp;""))="NO"),IF(ISNUMBER(Datos!AC637),AND(OR(AC$1005="",Datos!AC637&gt;=AC$1005),OR(AC$1006="",Datos!AC637&lt;=AC$1006)),FALSE),TRUE))))</f>
        <v>0.0</v>
      </c>
      <c r="AD637">
        <f>IF(Datos!AD637="",0,IF(AND(AD$1008&lt;&gt;"",Datos!AD637=AD$1008),0,IF(AD$1004=0,0,1-CHOOSE(AD$1004,IF(ISNUMBER(Datos!AD637),AND(OR(AD$1005="",Datos!AD637&gt;=AD$1005),OR(AD$1006="",Datos!AD637&lt;=AD$1006)),FALSE),IF(ISNUMBER(Datos!AD637),AND(Datos!AD637=INT(Datos!AD637),AND(OR(AD$1005="",Datos!AD637&gt;=AD$1005),OR(AD$1006="",Datos!AD637&lt;=AD$1006))),FALSE),OR(ISNUMBER(FIND(";"&amp;UPPER(TRIM(Datos!AD637&amp;""))&amp;"=",AD$1007)),ISNUMBER(FIND(";"&amp;UPPER(TRIM(Datos!AD637&amp;""))&amp;";",AD$1007))),OR(UPPER(TRIM(Datos!AD637&amp;""))="SÍ",UPPER(TRIM(Datos!AD637&amp;""))="SI",UPPER(TRIM(Datos!AD637&amp;""))="NO"),IF(ISNUMBER(Datos!AD637),AND(OR(AD$1005="",Datos!AD637&gt;=AD$1005),OR(AD$1006="",Datos!AD637&lt;=AD$1006)),FALSE),TRUE))))</f>
        <v>0.0</v>
      </c>
      <c r="AE637">
        <f>IF(Datos!AE637="",0,IF(AND(AE$1008&lt;&gt;"",Datos!AE637=AE$1008),0,IF(AE$1004=0,0,1-CHOOSE(AE$1004,IF(ISNUMBER(Datos!AE637),AND(OR(AE$1005="",Datos!AE637&gt;=AE$1005),OR(AE$1006="",Datos!AE637&lt;=AE$1006)),FALSE),IF(ISNUMBER(Datos!AE637),AND(Datos!AE637=INT(Datos!AE637),AND(OR(AE$1005="",Datos!AE637&gt;=AE$1005),OR(AE$1006="",Datos!AE637&lt;=AE$1006))),FALSE),OR(ISNUMBER(FIND(";"&amp;UPPER(TRIM(Datos!AE637&amp;""))&amp;"=",AE$1007)),ISNUMBER(FIND(";"&amp;UPPER(TRIM(Datos!AE637&amp;""))&amp;";",AE$1007))),OR(UPPER(TRIM(Datos!AE637&amp;""))="SÍ",UPPER(TRIM(Datos!AE637&amp;""))="SI",UPPER(TRIM(Datos!AE637&amp;""))="NO"),IF(ISNUMBER(Datos!AE637),AND(OR(AE$1005="",Datos!AE637&gt;=AE$1005),OR(AE$1006="",Datos!AE637&lt;=AE$1006)),FALSE),TRUE))))</f>
        <v>0.0</v>
      </c>
    </row>
    <row r="638" spans="2:31">
      <c r="B638">
        <f>IF(Datos!B638="",0,IF(AND(B$1008&lt;&gt;"",Datos!B638=B$1008),0,IF(B$1004=0,0,1-CHOOSE(B$1004,IF(ISNUMBER(Datos!B638),AND(OR(B$1005="",Datos!B638&gt;=B$1005),OR(B$1006="",Datos!B638&lt;=B$1006)),FALSE),IF(ISNUMBER(Datos!B638),AND(Datos!B638=INT(Datos!B638),AND(OR(B$1005="",Datos!B638&gt;=B$1005),OR(B$1006="",Datos!B638&lt;=B$1006))),FALSE),OR(ISNUMBER(FIND(";"&amp;UPPER(TRIM(Datos!B638&amp;""))&amp;"=",B$1007)),ISNUMBER(FIND(";"&amp;UPPER(TRIM(Datos!B638&amp;""))&amp;";",B$1007))),OR(UPPER(TRIM(Datos!B638&amp;""))="SÍ",UPPER(TRIM(Datos!B638&amp;""))="SI",UPPER(TRIM(Datos!B638&amp;""))="NO"),IF(ISNUMBER(Datos!B638),AND(OR(B$1005="",Datos!B638&gt;=B$1005),OR(B$1006="",Datos!B638&lt;=B$1006)),FALSE),TRUE))))</f>
        <v>0.0</v>
      </c>
      <c r="C638">
        <f>IF(Datos!C638="",0,IF(AND(C$1008&lt;&gt;"",Datos!C638=C$1008),0,IF(C$1004=0,0,1-CHOOSE(C$1004,IF(ISNUMBER(Datos!C638),AND(OR(C$1005="",Datos!C638&gt;=C$1005),OR(C$1006="",Datos!C638&lt;=C$1006)),FALSE),IF(ISNUMBER(Datos!C638),AND(Datos!C638=INT(Datos!C638),AND(OR(C$1005="",Datos!C638&gt;=C$1005),OR(C$1006="",Datos!C638&lt;=C$1006))),FALSE),OR(ISNUMBER(FIND(";"&amp;UPPER(TRIM(Datos!C638&amp;""))&amp;"=",C$1007)),ISNUMBER(FIND(";"&amp;UPPER(TRIM(Datos!C638&amp;""))&amp;";",C$1007))),OR(UPPER(TRIM(Datos!C638&amp;""))="SÍ",UPPER(TRIM(Datos!C638&amp;""))="SI",UPPER(TRIM(Datos!C638&amp;""))="NO"),IF(ISNUMBER(Datos!C638),AND(OR(C$1005="",Datos!C638&gt;=C$1005),OR(C$1006="",Datos!C638&lt;=C$1006)),FALSE),TRUE))))</f>
        <v>0.0</v>
      </c>
      <c r="D638">
        <f>IF(Datos!D638="",0,IF(AND(D$1008&lt;&gt;"",Datos!D638=D$1008),0,IF(D$1004=0,0,1-CHOOSE(D$1004,IF(ISNUMBER(Datos!D638),AND(OR(D$1005="",Datos!D638&gt;=D$1005),OR(D$1006="",Datos!D638&lt;=D$1006)),FALSE),IF(ISNUMBER(Datos!D638),AND(Datos!D638=INT(Datos!D638),AND(OR(D$1005="",Datos!D638&gt;=D$1005),OR(D$1006="",Datos!D638&lt;=D$1006))),FALSE),OR(ISNUMBER(FIND(";"&amp;UPPER(TRIM(Datos!D638&amp;""))&amp;"=",D$1007)),ISNUMBER(FIND(";"&amp;UPPER(TRIM(Datos!D638&amp;""))&amp;";",D$1007))),OR(UPPER(TRIM(Datos!D638&amp;""))="SÍ",UPPER(TRIM(Datos!D638&amp;""))="SI",UPPER(TRIM(Datos!D638&amp;""))="NO"),IF(ISNUMBER(Datos!D638),AND(OR(D$1005="",Datos!D638&gt;=D$1005),OR(D$1006="",Datos!D638&lt;=D$1006)),FALSE),TRUE))))</f>
        <v>0.0</v>
      </c>
      <c r="E638">
        <f>IF(Datos!E638="",0,IF(AND(E$1008&lt;&gt;"",Datos!E638=E$1008),0,IF(E$1004=0,0,1-CHOOSE(E$1004,IF(ISNUMBER(Datos!E638),AND(OR(E$1005="",Datos!E638&gt;=E$1005),OR(E$1006="",Datos!E638&lt;=E$1006)),FALSE),IF(ISNUMBER(Datos!E638),AND(Datos!E638=INT(Datos!E638),AND(OR(E$1005="",Datos!E638&gt;=E$1005),OR(E$1006="",Datos!E638&lt;=E$1006))),FALSE),OR(ISNUMBER(FIND(";"&amp;UPPER(TRIM(Datos!E638&amp;""))&amp;"=",E$1007)),ISNUMBER(FIND(";"&amp;UPPER(TRIM(Datos!E638&amp;""))&amp;";",E$1007))),OR(UPPER(TRIM(Datos!E638&amp;""))="SÍ",UPPER(TRIM(Datos!E638&amp;""))="SI",UPPER(TRIM(Datos!E638&amp;""))="NO"),IF(ISNUMBER(Datos!E638),AND(OR(E$1005="",Datos!E638&gt;=E$1005),OR(E$1006="",Datos!E638&lt;=E$1006)),FALSE),TRUE))))</f>
        <v>0.0</v>
      </c>
      <c r="F638">
        <f>IF(Datos!F638="",0,IF(AND(F$1008&lt;&gt;"",Datos!F638=F$1008),0,IF(F$1004=0,0,1-CHOOSE(F$1004,IF(ISNUMBER(Datos!F638),AND(OR(F$1005="",Datos!F638&gt;=F$1005),OR(F$1006="",Datos!F638&lt;=F$1006)),FALSE),IF(ISNUMBER(Datos!F638),AND(Datos!F638=INT(Datos!F638),AND(OR(F$1005="",Datos!F638&gt;=F$1005),OR(F$1006="",Datos!F638&lt;=F$1006))),FALSE),OR(ISNUMBER(FIND(";"&amp;UPPER(TRIM(Datos!F638&amp;""))&amp;"=",F$1007)),ISNUMBER(FIND(";"&amp;UPPER(TRIM(Datos!F638&amp;""))&amp;";",F$1007))),OR(UPPER(TRIM(Datos!F638&amp;""))="SÍ",UPPER(TRIM(Datos!F638&amp;""))="SI",UPPER(TRIM(Datos!F638&amp;""))="NO"),IF(ISNUMBER(Datos!F638),AND(OR(F$1005="",Datos!F638&gt;=F$1005),OR(F$1006="",Datos!F638&lt;=F$1006)),FALSE),TRUE))))</f>
        <v>0.0</v>
      </c>
      <c r="G638">
        <f>IF(Datos!G638="",0,IF(AND(G$1008&lt;&gt;"",Datos!G638=G$1008),0,IF(G$1004=0,0,1-CHOOSE(G$1004,IF(ISNUMBER(Datos!G638),AND(OR(G$1005="",Datos!G638&gt;=G$1005),OR(G$1006="",Datos!G638&lt;=G$1006)),FALSE),IF(ISNUMBER(Datos!G638),AND(Datos!G638=INT(Datos!G638),AND(OR(G$1005="",Datos!G638&gt;=G$1005),OR(G$1006="",Datos!G638&lt;=G$1006))),FALSE),OR(ISNUMBER(FIND(";"&amp;UPPER(TRIM(Datos!G638&amp;""))&amp;"=",G$1007)),ISNUMBER(FIND(";"&amp;UPPER(TRIM(Datos!G638&amp;""))&amp;";",G$1007))),OR(UPPER(TRIM(Datos!G638&amp;""))="SÍ",UPPER(TRIM(Datos!G638&amp;""))="SI",UPPER(TRIM(Datos!G638&amp;""))="NO"),IF(ISNUMBER(Datos!G638),AND(OR(G$1005="",Datos!G638&gt;=G$1005),OR(G$1006="",Datos!G638&lt;=G$1006)),FALSE),TRUE))))</f>
        <v>0.0</v>
      </c>
      <c r="H638">
        <f>IF(Datos!H638="",0,IF(AND(H$1008&lt;&gt;"",Datos!H638=H$1008),0,IF(H$1004=0,0,1-CHOOSE(H$1004,IF(ISNUMBER(Datos!H638),AND(OR(H$1005="",Datos!H638&gt;=H$1005),OR(H$1006="",Datos!H638&lt;=H$1006)),FALSE),IF(ISNUMBER(Datos!H638),AND(Datos!H638=INT(Datos!H638),AND(OR(H$1005="",Datos!H638&gt;=H$1005),OR(H$1006="",Datos!H638&lt;=H$1006))),FALSE),OR(ISNUMBER(FIND(";"&amp;UPPER(TRIM(Datos!H638&amp;""))&amp;"=",H$1007)),ISNUMBER(FIND(";"&amp;UPPER(TRIM(Datos!H638&amp;""))&amp;";",H$1007))),OR(UPPER(TRIM(Datos!H638&amp;""))="SÍ",UPPER(TRIM(Datos!H638&amp;""))="SI",UPPER(TRIM(Datos!H638&amp;""))="NO"),IF(ISNUMBER(Datos!H638),AND(OR(H$1005="",Datos!H638&gt;=H$1005),OR(H$1006="",Datos!H638&lt;=H$1006)),FALSE),TRUE))))</f>
        <v>0.0</v>
      </c>
      <c r="I638">
        <f>IF(Datos!I638="",0,IF(AND(I$1008&lt;&gt;"",Datos!I638=I$1008),0,IF(I$1004=0,0,1-CHOOSE(I$1004,IF(ISNUMBER(Datos!I638),AND(OR(I$1005="",Datos!I638&gt;=I$1005),OR(I$1006="",Datos!I638&lt;=I$1006)),FALSE),IF(ISNUMBER(Datos!I638),AND(Datos!I638=INT(Datos!I638),AND(OR(I$1005="",Datos!I638&gt;=I$1005),OR(I$1006="",Datos!I638&lt;=I$1006))),FALSE),OR(ISNUMBER(FIND(";"&amp;UPPER(TRIM(Datos!I638&amp;""))&amp;"=",I$1007)),ISNUMBER(FIND(";"&amp;UPPER(TRIM(Datos!I638&amp;""))&amp;";",I$1007))),OR(UPPER(TRIM(Datos!I638&amp;""))="SÍ",UPPER(TRIM(Datos!I638&amp;""))="SI",UPPER(TRIM(Datos!I638&amp;""))="NO"),IF(ISNUMBER(Datos!I638),AND(OR(I$1005="",Datos!I638&gt;=I$1005),OR(I$1006="",Datos!I638&lt;=I$1006)),FALSE),TRUE))))</f>
        <v>0.0</v>
      </c>
      <c r="J638">
        <f>IF(Datos!J638="",0,IF(AND(J$1008&lt;&gt;"",Datos!J638=J$1008),0,IF(J$1004=0,0,1-CHOOSE(J$1004,IF(ISNUMBER(Datos!J638),AND(OR(J$1005="",Datos!J638&gt;=J$1005),OR(J$1006="",Datos!J638&lt;=J$1006)),FALSE),IF(ISNUMBER(Datos!J638),AND(Datos!J638=INT(Datos!J638),AND(OR(J$1005="",Datos!J638&gt;=J$1005),OR(J$1006="",Datos!J638&lt;=J$1006))),FALSE),OR(ISNUMBER(FIND(";"&amp;UPPER(TRIM(Datos!J638&amp;""))&amp;"=",J$1007)),ISNUMBER(FIND(";"&amp;UPPER(TRIM(Datos!J638&amp;""))&amp;";",J$1007))),OR(UPPER(TRIM(Datos!J638&amp;""))="SÍ",UPPER(TRIM(Datos!J638&amp;""))="SI",UPPER(TRIM(Datos!J638&amp;""))="NO"),IF(ISNUMBER(Datos!J638),AND(OR(J$1005="",Datos!J638&gt;=J$1005),OR(J$1006="",Datos!J638&lt;=J$1006)),FALSE),TRUE))))</f>
        <v>0.0</v>
      </c>
      <c r="K638">
        <f>IF(Datos!K638="",0,IF(AND(K$1008&lt;&gt;"",Datos!K638=K$1008),0,IF(K$1004=0,0,1-CHOOSE(K$1004,IF(ISNUMBER(Datos!K638),AND(OR(K$1005="",Datos!K638&gt;=K$1005),OR(K$1006="",Datos!K638&lt;=K$1006)),FALSE),IF(ISNUMBER(Datos!K638),AND(Datos!K638=INT(Datos!K638),AND(OR(K$1005="",Datos!K638&gt;=K$1005),OR(K$1006="",Datos!K638&lt;=K$1006))),FALSE),OR(ISNUMBER(FIND(";"&amp;UPPER(TRIM(Datos!K638&amp;""))&amp;"=",K$1007)),ISNUMBER(FIND(";"&amp;UPPER(TRIM(Datos!K638&amp;""))&amp;";",K$1007))),OR(UPPER(TRIM(Datos!K638&amp;""))="SÍ",UPPER(TRIM(Datos!K638&amp;""))="SI",UPPER(TRIM(Datos!K638&amp;""))="NO"),IF(ISNUMBER(Datos!K638),AND(OR(K$1005="",Datos!K638&gt;=K$1005),OR(K$1006="",Datos!K638&lt;=K$1006)),FALSE),TRUE))))</f>
        <v>0.0</v>
      </c>
      <c r="L638">
        <f>IF(Datos!L638="",0,IF(AND(L$1008&lt;&gt;"",Datos!L638=L$1008),0,IF(L$1004=0,0,1-CHOOSE(L$1004,IF(ISNUMBER(Datos!L638),AND(OR(L$1005="",Datos!L638&gt;=L$1005),OR(L$1006="",Datos!L638&lt;=L$1006)),FALSE),IF(ISNUMBER(Datos!L638),AND(Datos!L638=INT(Datos!L638),AND(OR(L$1005="",Datos!L638&gt;=L$1005),OR(L$1006="",Datos!L638&lt;=L$1006))),FALSE),OR(ISNUMBER(FIND(";"&amp;UPPER(TRIM(Datos!L638&amp;""))&amp;"=",L$1007)),ISNUMBER(FIND(";"&amp;UPPER(TRIM(Datos!L638&amp;""))&amp;";",L$1007))),OR(UPPER(TRIM(Datos!L638&amp;""))="SÍ",UPPER(TRIM(Datos!L638&amp;""))="SI",UPPER(TRIM(Datos!L638&amp;""))="NO"),IF(ISNUMBER(Datos!L638),AND(OR(L$1005="",Datos!L638&gt;=L$1005),OR(L$1006="",Datos!L638&lt;=L$1006)),FALSE),TRUE))))</f>
        <v>0.0</v>
      </c>
      <c r="M638">
        <f>IF(Datos!M638="",0,IF(AND(M$1008&lt;&gt;"",Datos!M638=M$1008),0,IF(M$1004=0,0,1-CHOOSE(M$1004,IF(ISNUMBER(Datos!M638),AND(OR(M$1005="",Datos!M638&gt;=M$1005),OR(M$1006="",Datos!M638&lt;=M$1006)),FALSE),IF(ISNUMBER(Datos!M638),AND(Datos!M638=INT(Datos!M638),AND(OR(M$1005="",Datos!M638&gt;=M$1005),OR(M$1006="",Datos!M638&lt;=M$1006))),FALSE),OR(ISNUMBER(FIND(";"&amp;UPPER(TRIM(Datos!M638&amp;""))&amp;"=",M$1007)),ISNUMBER(FIND(";"&amp;UPPER(TRIM(Datos!M638&amp;""))&amp;";",M$1007))),OR(UPPER(TRIM(Datos!M638&amp;""))="SÍ",UPPER(TRIM(Datos!M638&amp;""))="SI",UPPER(TRIM(Datos!M638&amp;""))="NO"),IF(ISNUMBER(Datos!M638),AND(OR(M$1005="",Datos!M638&gt;=M$1005),OR(M$1006="",Datos!M638&lt;=M$1006)),FALSE),TRUE))))</f>
        <v>0.0</v>
      </c>
      <c r="N638">
        <f>IF(Datos!N638="",0,IF(AND(N$1008&lt;&gt;"",Datos!N638=N$1008),0,IF(N$1004=0,0,1-CHOOSE(N$1004,IF(ISNUMBER(Datos!N638),AND(OR(N$1005="",Datos!N638&gt;=N$1005),OR(N$1006="",Datos!N638&lt;=N$1006)),FALSE),IF(ISNUMBER(Datos!N638),AND(Datos!N638=INT(Datos!N638),AND(OR(N$1005="",Datos!N638&gt;=N$1005),OR(N$1006="",Datos!N638&lt;=N$1006))),FALSE),OR(ISNUMBER(FIND(";"&amp;UPPER(TRIM(Datos!N638&amp;""))&amp;"=",N$1007)),ISNUMBER(FIND(";"&amp;UPPER(TRIM(Datos!N638&amp;""))&amp;";",N$1007))),OR(UPPER(TRIM(Datos!N638&amp;""))="SÍ",UPPER(TRIM(Datos!N638&amp;""))="SI",UPPER(TRIM(Datos!N638&amp;""))="NO"),IF(ISNUMBER(Datos!N638),AND(OR(N$1005="",Datos!N638&gt;=N$1005),OR(N$1006="",Datos!N638&lt;=N$1006)),FALSE),TRUE))))</f>
        <v>0.0</v>
      </c>
      <c r="O638">
        <f>IF(Datos!O638="",0,IF(AND(O$1008&lt;&gt;"",Datos!O638=O$1008),0,IF(O$1004=0,0,1-CHOOSE(O$1004,IF(ISNUMBER(Datos!O638),AND(OR(O$1005="",Datos!O638&gt;=O$1005),OR(O$1006="",Datos!O638&lt;=O$1006)),FALSE),IF(ISNUMBER(Datos!O638),AND(Datos!O638=INT(Datos!O638),AND(OR(O$1005="",Datos!O638&gt;=O$1005),OR(O$1006="",Datos!O638&lt;=O$1006))),FALSE),OR(ISNUMBER(FIND(";"&amp;UPPER(TRIM(Datos!O638&amp;""))&amp;"=",O$1007)),ISNUMBER(FIND(";"&amp;UPPER(TRIM(Datos!O638&amp;""))&amp;";",O$1007))),OR(UPPER(TRIM(Datos!O638&amp;""))="SÍ",UPPER(TRIM(Datos!O638&amp;""))="SI",UPPER(TRIM(Datos!O638&amp;""))="NO"),IF(ISNUMBER(Datos!O638),AND(OR(O$1005="",Datos!O638&gt;=O$1005),OR(O$1006="",Datos!O638&lt;=O$1006)),FALSE),TRUE))))</f>
        <v>0.0</v>
      </c>
      <c r="P638">
        <f>IF(Datos!P638="",0,IF(AND(P$1008&lt;&gt;"",Datos!P638=P$1008),0,IF(P$1004=0,0,1-CHOOSE(P$1004,IF(ISNUMBER(Datos!P638),AND(OR(P$1005="",Datos!P638&gt;=P$1005),OR(P$1006="",Datos!P638&lt;=P$1006)),FALSE),IF(ISNUMBER(Datos!P638),AND(Datos!P638=INT(Datos!P638),AND(OR(P$1005="",Datos!P638&gt;=P$1005),OR(P$1006="",Datos!P638&lt;=P$1006))),FALSE),OR(ISNUMBER(FIND(";"&amp;UPPER(TRIM(Datos!P638&amp;""))&amp;"=",P$1007)),ISNUMBER(FIND(";"&amp;UPPER(TRIM(Datos!P638&amp;""))&amp;";",P$1007))),OR(UPPER(TRIM(Datos!P638&amp;""))="SÍ",UPPER(TRIM(Datos!P638&amp;""))="SI",UPPER(TRIM(Datos!P638&amp;""))="NO"),IF(ISNUMBER(Datos!P638),AND(OR(P$1005="",Datos!P638&gt;=P$1005),OR(P$1006="",Datos!P638&lt;=P$1006)),FALSE),TRUE))))</f>
        <v>0.0</v>
      </c>
      <c r="Q638">
        <f>IF(Datos!Q638="",0,IF(AND(Q$1008&lt;&gt;"",Datos!Q638=Q$1008),0,IF(Q$1004=0,0,1-CHOOSE(Q$1004,IF(ISNUMBER(Datos!Q638),AND(OR(Q$1005="",Datos!Q638&gt;=Q$1005),OR(Q$1006="",Datos!Q638&lt;=Q$1006)),FALSE),IF(ISNUMBER(Datos!Q638),AND(Datos!Q638=INT(Datos!Q638),AND(OR(Q$1005="",Datos!Q638&gt;=Q$1005),OR(Q$1006="",Datos!Q638&lt;=Q$1006))),FALSE),OR(ISNUMBER(FIND(";"&amp;UPPER(TRIM(Datos!Q638&amp;""))&amp;"=",Q$1007)),ISNUMBER(FIND(";"&amp;UPPER(TRIM(Datos!Q638&amp;""))&amp;";",Q$1007))),OR(UPPER(TRIM(Datos!Q638&amp;""))="SÍ",UPPER(TRIM(Datos!Q638&amp;""))="SI",UPPER(TRIM(Datos!Q638&amp;""))="NO"),IF(ISNUMBER(Datos!Q638),AND(OR(Q$1005="",Datos!Q638&gt;=Q$1005),OR(Q$1006="",Datos!Q638&lt;=Q$1006)),FALSE),TRUE))))</f>
        <v>0.0</v>
      </c>
      <c r="R638">
        <f>IF(Datos!R638="",0,IF(AND(R$1008&lt;&gt;"",Datos!R638=R$1008),0,IF(R$1004=0,0,1-CHOOSE(R$1004,IF(ISNUMBER(Datos!R638),AND(OR(R$1005="",Datos!R638&gt;=R$1005),OR(R$1006="",Datos!R638&lt;=R$1006)),FALSE),IF(ISNUMBER(Datos!R638),AND(Datos!R638=INT(Datos!R638),AND(OR(R$1005="",Datos!R638&gt;=R$1005),OR(R$1006="",Datos!R638&lt;=R$1006))),FALSE),OR(ISNUMBER(FIND(";"&amp;UPPER(TRIM(Datos!R638&amp;""))&amp;"=",R$1007)),ISNUMBER(FIND(";"&amp;UPPER(TRIM(Datos!R638&amp;""))&amp;";",R$1007))),OR(UPPER(TRIM(Datos!R638&amp;""))="SÍ",UPPER(TRIM(Datos!R638&amp;""))="SI",UPPER(TRIM(Datos!R638&amp;""))="NO"),IF(ISNUMBER(Datos!R638),AND(OR(R$1005="",Datos!R638&gt;=R$1005),OR(R$1006="",Datos!R638&lt;=R$1006)),FALSE),TRUE))))</f>
        <v>0.0</v>
      </c>
      <c r="S638">
        <f>IF(Datos!S638="",0,IF(AND(S$1008&lt;&gt;"",Datos!S638=S$1008),0,IF(S$1004=0,0,1-CHOOSE(S$1004,IF(ISNUMBER(Datos!S638),AND(OR(S$1005="",Datos!S638&gt;=S$1005),OR(S$1006="",Datos!S638&lt;=S$1006)),FALSE),IF(ISNUMBER(Datos!S638),AND(Datos!S638=INT(Datos!S638),AND(OR(S$1005="",Datos!S638&gt;=S$1005),OR(S$1006="",Datos!S638&lt;=S$1006))),FALSE),OR(ISNUMBER(FIND(";"&amp;UPPER(TRIM(Datos!S638&amp;""))&amp;"=",S$1007)),ISNUMBER(FIND(";"&amp;UPPER(TRIM(Datos!S638&amp;""))&amp;";",S$1007))),OR(UPPER(TRIM(Datos!S638&amp;""))="SÍ",UPPER(TRIM(Datos!S638&amp;""))="SI",UPPER(TRIM(Datos!S638&amp;""))="NO"),IF(ISNUMBER(Datos!S638),AND(OR(S$1005="",Datos!S638&gt;=S$1005),OR(S$1006="",Datos!S638&lt;=S$1006)),FALSE),TRUE))))</f>
        <v>0.0</v>
      </c>
      <c r="T638">
        <f>IF(Datos!T638="",0,IF(AND(T$1008&lt;&gt;"",Datos!T638=T$1008),0,IF(T$1004=0,0,1-CHOOSE(T$1004,IF(ISNUMBER(Datos!T638),AND(OR(T$1005="",Datos!T638&gt;=T$1005),OR(T$1006="",Datos!T638&lt;=T$1006)),FALSE),IF(ISNUMBER(Datos!T638),AND(Datos!T638=INT(Datos!T638),AND(OR(T$1005="",Datos!T638&gt;=T$1005),OR(T$1006="",Datos!T638&lt;=T$1006))),FALSE),OR(ISNUMBER(FIND(";"&amp;UPPER(TRIM(Datos!T638&amp;""))&amp;"=",T$1007)),ISNUMBER(FIND(";"&amp;UPPER(TRIM(Datos!T638&amp;""))&amp;";",T$1007))),OR(UPPER(TRIM(Datos!T638&amp;""))="SÍ",UPPER(TRIM(Datos!T638&amp;""))="SI",UPPER(TRIM(Datos!T638&amp;""))="NO"),IF(ISNUMBER(Datos!T638),AND(OR(T$1005="",Datos!T638&gt;=T$1005),OR(T$1006="",Datos!T638&lt;=T$1006)),FALSE),TRUE))))</f>
        <v>0.0</v>
      </c>
      <c r="U638">
        <f>IF(Datos!U638="",0,IF(AND(U$1008&lt;&gt;"",Datos!U638=U$1008),0,IF(U$1004=0,0,1-CHOOSE(U$1004,IF(ISNUMBER(Datos!U638),AND(OR(U$1005="",Datos!U638&gt;=U$1005),OR(U$1006="",Datos!U638&lt;=U$1006)),FALSE),IF(ISNUMBER(Datos!U638),AND(Datos!U638=INT(Datos!U638),AND(OR(U$1005="",Datos!U638&gt;=U$1005),OR(U$1006="",Datos!U638&lt;=U$1006))),FALSE),OR(ISNUMBER(FIND(";"&amp;UPPER(TRIM(Datos!U638&amp;""))&amp;"=",U$1007)),ISNUMBER(FIND(";"&amp;UPPER(TRIM(Datos!U638&amp;""))&amp;";",U$1007))),OR(UPPER(TRIM(Datos!U638&amp;""))="SÍ",UPPER(TRIM(Datos!U638&amp;""))="SI",UPPER(TRIM(Datos!U638&amp;""))="NO"),IF(ISNUMBER(Datos!U638),AND(OR(U$1005="",Datos!U638&gt;=U$1005),OR(U$1006="",Datos!U638&lt;=U$1006)),FALSE),TRUE))))</f>
        <v>0.0</v>
      </c>
      <c r="V638">
        <f>IF(Datos!V638="",0,IF(AND(V$1008&lt;&gt;"",Datos!V638=V$1008),0,IF(V$1004=0,0,1-CHOOSE(V$1004,IF(ISNUMBER(Datos!V638),AND(OR(V$1005="",Datos!V638&gt;=V$1005),OR(V$1006="",Datos!V638&lt;=V$1006)),FALSE),IF(ISNUMBER(Datos!V638),AND(Datos!V638=INT(Datos!V638),AND(OR(V$1005="",Datos!V638&gt;=V$1005),OR(V$1006="",Datos!V638&lt;=V$1006))),FALSE),OR(ISNUMBER(FIND(";"&amp;UPPER(TRIM(Datos!V638&amp;""))&amp;"=",V$1007)),ISNUMBER(FIND(";"&amp;UPPER(TRIM(Datos!V638&amp;""))&amp;";",V$1007))),OR(UPPER(TRIM(Datos!V638&amp;""))="SÍ",UPPER(TRIM(Datos!V638&amp;""))="SI",UPPER(TRIM(Datos!V638&amp;""))="NO"),IF(ISNUMBER(Datos!V638),AND(OR(V$1005="",Datos!V638&gt;=V$1005),OR(V$1006="",Datos!V638&lt;=V$1006)),FALSE),TRUE))))</f>
        <v>0.0</v>
      </c>
      <c r="W638">
        <f>IF(Datos!W638="",0,IF(AND(W$1008&lt;&gt;"",Datos!W638=W$1008),0,IF(W$1004=0,0,1-CHOOSE(W$1004,IF(ISNUMBER(Datos!W638),AND(OR(W$1005="",Datos!W638&gt;=W$1005),OR(W$1006="",Datos!W638&lt;=W$1006)),FALSE),IF(ISNUMBER(Datos!W638),AND(Datos!W638=INT(Datos!W638),AND(OR(W$1005="",Datos!W638&gt;=W$1005),OR(W$1006="",Datos!W638&lt;=W$1006))),FALSE),OR(ISNUMBER(FIND(";"&amp;UPPER(TRIM(Datos!W638&amp;""))&amp;"=",W$1007)),ISNUMBER(FIND(";"&amp;UPPER(TRIM(Datos!W638&amp;""))&amp;";",W$1007))),OR(UPPER(TRIM(Datos!W638&amp;""))="SÍ",UPPER(TRIM(Datos!W638&amp;""))="SI",UPPER(TRIM(Datos!W638&amp;""))="NO"),IF(ISNUMBER(Datos!W638),AND(OR(W$1005="",Datos!W638&gt;=W$1005),OR(W$1006="",Datos!W638&lt;=W$1006)),FALSE),TRUE))))</f>
        <v>0.0</v>
      </c>
      <c r="X638">
        <f>IF(Datos!X638="",0,IF(AND(X$1008&lt;&gt;"",Datos!X638=X$1008),0,IF(X$1004=0,0,1-CHOOSE(X$1004,IF(ISNUMBER(Datos!X638),AND(OR(X$1005="",Datos!X638&gt;=X$1005),OR(X$1006="",Datos!X638&lt;=X$1006)),FALSE),IF(ISNUMBER(Datos!X638),AND(Datos!X638=INT(Datos!X638),AND(OR(X$1005="",Datos!X638&gt;=X$1005),OR(X$1006="",Datos!X638&lt;=X$1006))),FALSE),OR(ISNUMBER(FIND(";"&amp;UPPER(TRIM(Datos!X638&amp;""))&amp;"=",X$1007)),ISNUMBER(FIND(";"&amp;UPPER(TRIM(Datos!X638&amp;""))&amp;";",X$1007))),OR(UPPER(TRIM(Datos!X638&amp;""))="SÍ",UPPER(TRIM(Datos!X638&amp;""))="SI",UPPER(TRIM(Datos!X638&amp;""))="NO"),IF(ISNUMBER(Datos!X638),AND(OR(X$1005="",Datos!X638&gt;=X$1005),OR(X$1006="",Datos!X638&lt;=X$1006)),FALSE),TRUE))))</f>
        <v>0.0</v>
      </c>
      <c r="Y638">
        <f>IF(Datos!Y638="",0,IF(AND(Y$1008&lt;&gt;"",Datos!Y638=Y$1008),0,IF(Y$1004=0,0,1-CHOOSE(Y$1004,IF(ISNUMBER(Datos!Y638),AND(OR(Y$1005="",Datos!Y638&gt;=Y$1005),OR(Y$1006="",Datos!Y638&lt;=Y$1006)),FALSE),IF(ISNUMBER(Datos!Y638),AND(Datos!Y638=INT(Datos!Y638),AND(OR(Y$1005="",Datos!Y638&gt;=Y$1005),OR(Y$1006="",Datos!Y638&lt;=Y$1006))),FALSE),OR(ISNUMBER(FIND(";"&amp;UPPER(TRIM(Datos!Y638&amp;""))&amp;"=",Y$1007)),ISNUMBER(FIND(";"&amp;UPPER(TRIM(Datos!Y638&amp;""))&amp;";",Y$1007))),OR(UPPER(TRIM(Datos!Y638&amp;""))="SÍ",UPPER(TRIM(Datos!Y638&amp;""))="SI",UPPER(TRIM(Datos!Y638&amp;""))="NO"),IF(ISNUMBER(Datos!Y638),AND(OR(Y$1005="",Datos!Y638&gt;=Y$1005),OR(Y$1006="",Datos!Y638&lt;=Y$1006)),FALSE),TRUE))))</f>
        <v>0.0</v>
      </c>
      <c r="Z638">
        <f>IF(Datos!Z638="",0,IF(AND(Z$1008&lt;&gt;"",Datos!Z638=Z$1008),0,IF(Z$1004=0,0,1-CHOOSE(Z$1004,IF(ISNUMBER(Datos!Z638),AND(OR(Z$1005="",Datos!Z638&gt;=Z$1005),OR(Z$1006="",Datos!Z638&lt;=Z$1006)),FALSE),IF(ISNUMBER(Datos!Z638),AND(Datos!Z638=INT(Datos!Z638),AND(OR(Z$1005="",Datos!Z638&gt;=Z$1005),OR(Z$1006="",Datos!Z638&lt;=Z$1006))),FALSE),OR(ISNUMBER(FIND(";"&amp;UPPER(TRIM(Datos!Z638&amp;""))&amp;"=",Z$1007)),ISNUMBER(FIND(";"&amp;UPPER(TRIM(Datos!Z638&amp;""))&amp;";",Z$1007))),OR(UPPER(TRIM(Datos!Z638&amp;""))="SÍ",UPPER(TRIM(Datos!Z638&amp;""))="SI",UPPER(TRIM(Datos!Z638&amp;""))="NO"),IF(ISNUMBER(Datos!Z638),AND(OR(Z$1005="",Datos!Z638&gt;=Z$1005),OR(Z$1006="",Datos!Z638&lt;=Z$1006)),FALSE),TRUE))))</f>
        <v>0.0</v>
      </c>
      <c r="AA638">
        <f>IF(Datos!AA638="",0,IF(AND(AA$1008&lt;&gt;"",Datos!AA638=AA$1008),0,IF(AA$1004=0,0,1-CHOOSE(AA$1004,IF(ISNUMBER(Datos!AA638),AND(OR(AA$1005="",Datos!AA638&gt;=AA$1005),OR(AA$1006="",Datos!AA638&lt;=AA$1006)),FALSE),IF(ISNUMBER(Datos!AA638),AND(Datos!AA638=INT(Datos!AA638),AND(OR(AA$1005="",Datos!AA638&gt;=AA$1005),OR(AA$1006="",Datos!AA638&lt;=AA$1006))),FALSE),OR(ISNUMBER(FIND(";"&amp;UPPER(TRIM(Datos!AA638&amp;""))&amp;"=",AA$1007)),ISNUMBER(FIND(";"&amp;UPPER(TRIM(Datos!AA638&amp;""))&amp;";",AA$1007))),OR(UPPER(TRIM(Datos!AA638&amp;""))="SÍ",UPPER(TRIM(Datos!AA638&amp;""))="SI",UPPER(TRIM(Datos!AA638&amp;""))="NO"),IF(ISNUMBER(Datos!AA638),AND(OR(AA$1005="",Datos!AA638&gt;=AA$1005),OR(AA$1006="",Datos!AA638&lt;=AA$1006)),FALSE),TRUE))))</f>
        <v>0.0</v>
      </c>
      <c r="AB638">
        <f>IF(Datos!AB638="",0,IF(AND(AB$1008&lt;&gt;"",Datos!AB638=AB$1008),0,IF(AB$1004=0,0,1-CHOOSE(AB$1004,IF(ISNUMBER(Datos!AB638),AND(OR(AB$1005="",Datos!AB638&gt;=AB$1005),OR(AB$1006="",Datos!AB638&lt;=AB$1006)),FALSE),IF(ISNUMBER(Datos!AB638),AND(Datos!AB638=INT(Datos!AB638),AND(OR(AB$1005="",Datos!AB638&gt;=AB$1005),OR(AB$1006="",Datos!AB638&lt;=AB$1006))),FALSE),OR(ISNUMBER(FIND(";"&amp;UPPER(TRIM(Datos!AB638&amp;""))&amp;"=",AB$1007)),ISNUMBER(FIND(";"&amp;UPPER(TRIM(Datos!AB638&amp;""))&amp;";",AB$1007))),OR(UPPER(TRIM(Datos!AB638&amp;""))="SÍ",UPPER(TRIM(Datos!AB638&amp;""))="SI",UPPER(TRIM(Datos!AB638&amp;""))="NO"),IF(ISNUMBER(Datos!AB638),AND(OR(AB$1005="",Datos!AB638&gt;=AB$1005),OR(AB$1006="",Datos!AB638&lt;=AB$1006)),FALSE),TRUE))))</f>
        <v>0.0</v>
      </c>
      <c r="AC638">
        <f>IF(Datos!AC638="",0,IF(AND(AC$1008&lt;&gt;"",Datos!AC638=AC$1008),0,IF(AC$1004=0,0,1-CHOOSE(AC$1004,IF(ISNUMBER(Datos!AC638),AND(OR(AC$1005="",Datos!AC638&gt;=AC$1005),OR(AC$1006="",Datos!AC638&lt;=AC$1006)),FALSE),IF(ISNUMBER(Datos!AC638),AND(Datos!AC638=INT(Datos!AC638),AND(OR(AC$1005="",Datos!AC638&gt;=AC$1005),OR(AC$1006="",Datos!AC638&lt;=AC$1006))),FALSE),OR(ISNUMBER(FIND(";"&amp;UPPER(TRIM(Datos!AC638&amp;""))&amp;"=",AC$1007)),ISNUMBER(FIND(";"&amp;UPPER(TRIM(Datos!AC638&amp;""))&amp;";",AC$1007))),OR(UPPER(TRIM(Datos!AC638&amp;""))="SÍ",UPPER(TRIM(Datos!AC638&amp;""))="SI",UPPER(TRIM(Datos!AC638&amp;""))="NO"),IF(ISNUMBER(Datos!AC638),AND(OR(AC$1005="",Datos!AC638&gt;=AC$1005),OR(AC$1006="",Datos!AC638&lt;=AC$1006)),FALSE),TRUE))))</f>
        <v>0.0</v>
      </c>
      <c r="AD638">
        <f>IF(Datos!AD638="",0,IF(AND(AD$1008&lt;&gt;"",Datos!AD638=AD$1008),0,IF(AD$1004=0,0,1-CHOOSE(AD$1004,IF(ISNUMBER(Datos!AD638),AND(OR(AD$1005="",Datos!AD638&gt;=AD$1005),OR(AD$1006="",Datos!AD638&lt;=AD$1006)),FALSE),IF(ISNUMBER(Datos!AD638),AND(Datos!AD638=INT(Datos!AD638),AND(OR(AD$1005="",Datos!AD638&gt;=AD$1005),OR(AD$1006="",Datos!AD638&lt;=AD$1006))),FALSE),OR(ISNUMBER(FIND(";"&amp;UPPER(TRIM(Datos!AD638&amp;""))&amp;"=",AD$1007)),ISNUMBER(FIND(";"&amp;UPPER(TRIM(Datos!AD638&amp;""))&amp;";",AD$1007))),OR(UPPER(TRIM(Datos!AD638&amp;""))="SÍ",UPPER(TRIM(Datos!AD638&amp;""))="SI",UPPER(TRIM(Datos!AD638&amp;""))="NO"),IF(ISNUMBER(Datos!AD638),AND(OR(AD$1005="",Datos!AD638&gt;=AD$1005),OR(AD$1006="",Datos!AD638&lt;=AD$1006)),FALSE),TRUE))))</f>
        <v>0.0</v>
      </c>
      <c r="AE638">
        <f>IF(Datos!AE638="",0,IF(AND(AE$1008&lt;&gt;"",Datos!AE638=AE$1008),0,IF(AE$1004=0,0,1-CHOOSE(AE$1004,IF(ISNUMBER(Datos!AE638),AND(OR(AE$1005="",Datos!AE638&gt;=AE$1005),OR(AE$1006="",Datos!AE638&lt;=AE$1006)),FALSE),IF(ISNUMBER(Datos!AE638),AND(Datos!AE638=INT(Datos!AE638),AND(OR(AE$1005="",Datos!AE638&gt;=AE$1005),OR(AE$1006="",Datos!AE638&lt;=AE$1006))),FALSE),OR(ISNUMBER(FIND(";"&amp;UPPER(TRIM(Datos!AE638&amp;""))&amp;"=",AE$1007)),ISNUMBER(FIND(";"&amp;UPPER(TRIM(Datos!AE638&amp;""))&amp;";",AE$1007))),OR(UPPER(TRIM(Datos!AE638&amp;""))="SÍ",UPPER(TRIM(Datos!AE638&amp;""))="SI",UPPER(TRIM(Datos!AE638&amp;""))="NO"),IF(ISNUMBER(Datos!AE638),AND(OR(AE$1005="",Datos!AE638&gt;=AE$1005),OR(AE$1006="",Datos!AE638&lt;=AE$1006)),FALSE),TRUE))))</f>
        <v>0.0</v>
      </c>
    </row>
    <row r="639" spans="2:31">
      <c r="B639">
        <f>IF(Datos!B639="",0,IF(AND(B$1008&lt;&gt;"",Datos!B639=B$1008),0,IF(B$1004=0,0,1-CHOOSE(B$1004,IF(ISNUMBER(Datos!B639),AND(OR(B$1005="",Datos!B639&gt;=B$1005),OR(B$1006="",Datos!B639&lt;=B$1006)),FALSE),IF(ISNUMBER(Datos!B639),AND(Datos!B639=INT(Datos!B639),AND(OR(B$1005="",Datos!B639&gt;=B$1005),OR(B$1006="",Datos!B639&lt;=B$1006))),FALSE),OR(ISNUMBER(FIND(";"&amp;UPPER(TRIM(Datos!B639&amp;""))&amp;"=",B$1007)),ISNUMBER(FIND(";"&amp;UPPER(TRIM(Datos!B639&amp;""))&amp;";",B$1007))),OR(UPPER(TRIM(Datos!B639&amp;""))="SÍ",UPPER(TRIM(Datos!B639&amp;""))="SI",UPPER(TRIM(Datos!B639&amp;""))="NO"),IF(ISNUMBER(Datos!B639),AND(OR(B$1005="",Datos!B639&gt;=B$1005),OR(B$1006="",Datos!B639&lt;=B$1006)),FALSE),TRUE))))</f>
        <v>0.0</v>
      </c>
      <c r="C639">
        <f>IF(Datos!C639="",0,IF(AND(C$1008&lt;&gt;"",Datos!C639=C$1008),0,IF(C$1004=0,0,1-CHOOSE(C$1004,IF(ISNUMBER(Datos!C639),AND(OR(C$1005="",Datos!C639&gt;=C$1005),OR(C$1006="",Datos!C639&lt;=C$1006)),FALSE),IF(ISNUMBER(Datos!C639),AND(Datos!C639=INT(Datos!C639),AND(OR(C$1005="",Datos!C639&gt;=C$1005),OR(C$1006="",Datos!C639&lt;=C$1006))),FALSE),OR(ISNUMBER(FIND(";"&amp;UPPER(TRIM(Datos!C639&amp;""))&amp;"=",C$1007)),ISNUMBER(FIND(";"&amp;UPPER(TRIM(Datos!C639&amp;""))&amp;";",C$1007))),OR(UPPER(TRIM(Datos!C639&amp;""))="SÍ",UPPER(TRIM(Datos!C639&amp;""))="SI",UPPER(TRIM(Datos!C639&amp;""))="NO"),IF(ISNUMBER(Datos!C639),AND(OR(C$1005="",Datos!C639&gt;=C$1005),OR(C$1006="",Datos!C639&lt;=C$1006)),FALSE),TRUE))))</f>
        <v>0.0</v>
      </c>
      <c r="D639">
        <f>IF(Datos!D639="",0,IF(AND(D$1008&lt;&gt;"",Datos!D639=D$1008),0,IF(D$1004=0,0,1-CHOOSE(D$1004,IF(ISNUMBER(Datos!D639),AND(OR(D$1005="",Datos!D639&gt;=D$1005),OR(D$1006="",Datos!D639&lt;=D$1006)),FALSE),IF(ISNUMBER(Datos!D639),AND(Datos!D639=INT(Datos!D639),AND(OR(D$1005="",Datos!D639&gt;=D$1005),OR(D$1006="",Datos!D639&lt;=D$1006))),FALSE),OR(ISNUMBER(FIND(";"&amp;UPPER(TRIM(Datos!D639&amp;""))&amp;"=",D$1007)),ISNUMBER(FIND(";"&amp;UPPER(TRIM(Datos!D639&amp;""))&amp;";",D$1007))),OR(UPPER(TRIM(Datos!D639&amp;""))="SÍ",UPPER(TRIM(Datos!D639&amp;""))="SI",UPPER(TRIM(Datos!D639&amp;""))="NO"),IF(ISNUMBER(Datos!D639),AND(OR(D$1005="",Datos!D639&gt;=D$1005),OR(D$1006="",Datos!D639&lt;=D$1006)),FALSE),TRUE))))</f>
        <v>0.0</v>
      </c>
      <c r="E639">
        <f>IF(Datos!E639="",0,IF(AND(E$1008&lt;&gt;"",Datos!E639=E$1008),0,IF(E$1004=0,0,1-CHOOSE(E$1004,IF(ISNUMBER(Datos!E639),AND(OR(E$1005="",Datos!E639&gt;=E$1005),OR(E$1006="",Datos!E639&lt;=E$1006)),FALSE),IF(ISNUMBER(Datos!E639),AND(Datos!E639=INT(Datos!E639),AND(OR(E$1005="",Datos!E639&gt;=E$1005),OR(E$1006="",Datos!E639&lt;=E$1006))),FALSE),OR(ISNUMBER(FIND(";"&amp;UPPER(TRIM(Datos!E639&amp;""))&amp;"=",E$1007)),ISNUMBER(FIND(";"&amp;UPPER(TRIM(Datos!E639&amp;""))&amp;";",E$1007))),OR(UPPER(TRIM(Datos!E639&amp;""))="SÍ",UPPER(TRIM(Datos!E639&amp;""))="SI",UPPER(TRIM(Datos!E639&amp;""))="NO"),IF(ISNUMBER(Datos!E639),AND(OR(E$1005="",Datos!E639&gt;=E$1005),OR(E$1006="",Datos!E639&lt;=E$1006)),FALSE),TRUE))))</f>
        <v>0.0</v>
      </c>
      <c r="F639">
        <f>IF(Datos!F639="",0,IF(AND(F$1008&lt;&gt;"",Datos!F639=F$1008),0,IF(F$1004=0,0,1-CHOOSE(F$1004,IF(ISNUMBER(Datos!F639),AND(OR(F$1005="",Datos!F639&gt;=F$1005),OR(F$1006="",Datos!F639&lt;=F$1006)),FALSE),IF(ISNUMBER(Datos!F639),AND(Datos!F639=INT(Datos!F639),AND(OR(F$1005="",Datos!F639&gt;=F$1005),OR(F$1006="",Datos!F639&lt;=F$1006))),FALSE),OR(ISNUMBER(FIND(";"&amp;UPPER(TRIM(Datos!F639&amp;""))&amp;"=",F$1007)),ISNUMBER(FIND(";"&amp;UPPER(TRIM(Datos!F639&amp;""))&amp;";",F$1007))),OR(UPPER(TRIM(Datos!F639&amp;""))="SÍ",UPPER(TRIM(Datos!F639&amp;""))="SI",UPPER(TRIM(Datos!F639&amp;""))="NO"),IF(ISNUMBER(Datos!F639),AND(OR(F$1005="",Datos!F639&gt;=F$1005),OR(F$1006="",Datos!F639&lt;=F$1006)),FALSE),TRUE))))</f>
        <v>0.0</v>
      </c>
      <c r="G639">
        <f>IF(Datos!G639="",0,IF(AND(G$1008&lt;&gt;"",Datos!G639=G$1008),0,IF(G$1004=0,0,1-CHOOSE(G$1004,IF(ISNUMBER(Datos!G639),AND(OR(G$1005="",Datos!G639&gt;=G$1005),OR(G$1006="",Datos!G639&lt;=G$1006)),FALSE),IF(ISNUMBER(Datos!G639),AND(Datos!G639=INT(Datos!G639),AND(OR(G$1005="",Datos!G639&gt;=G$1005),OR(G$1006="",Datos!G639&lt;=G$1006))),FALSE),OR(ISNUMBER(FIND(";"&amp;UPPER(TRIM(Datos!G639&amp;""))&amp;"=",G$1007)),ISNUMBER(FIND(";"&amp;UPPER(TRIM(Datos!G639&amp;""))&amp;";",G$1007))),OR(UPPER(TRIM(Datos!G639&amp;""))="SÍ",UPPER(TRIM(Datos!G639&amp;""))="SI",UPPER(TRIM(Datos!G639&amp;""))="NO"),IF(ISNUMBER(Datos!G639),AND(OR(G$1005="",Datos!G639&gt;=G$1005),OR(G$1006="",Datos!G639&lt;=G$1006)),FALSE),TRUE))))</f>
        <v>0.0</v>
      </c>
      <c r="H639">
        <f>IF(Datos!H639="",0,IF(AND(H$1008&lt;&gt;"",Datos!H639=H$1008),0,IF(H$1004=0,0,1-CHOOSE(H$1004,IF(ISNUMBER(Datos!H639),AND(OR(H$1005="",Datos!H639&gt;=H$1005),OR(H$1006="",Datos!H639&lt;=H$1006)),FALSE),IF(ISNUMBER(Datos!H639),AND(Datos!H639=INT(Datos!H639),AND(OR(H$1005="",Datos!H639&gt;=H$1005),OR(H$1006="",Datos!H639&lt;=H$1006))),FALSE),OR(ISNUMBER(FIND(";"&amp;UPPER(TRIM(Datos!H639&amp;""))&amp;"=",H$1007)),ISNUMBER(FIND(";"&amp;UPPER(TRIM(Datos!H639&amp;""))&amp;";",H$1007))),OR(UPPER(TRIM(Datos!H639&amp;""))="SÍ",UPPER(TRIM(Datos!H639&amp;""))="SI",UPPER(TRIM(Datos!H639&amp;""))="NO"),IF(ISNUMBER(Datos!H639),AND(OR(H$1005="",Datos!H639&gt;=H$1005),OR(H$1006="",Datos!H639&lt;=H$1006)),FALSE),TRUE))))</f>
        <v>0.0</v>
      </c>
      <c r="I639">
        <f>IF(Datos!I639="",0,IF(AND(I$1008&lt;&gt;"",Datos!I639=I$1008),0,IF(I$1004=0,0,1-CHOOSE(I$1004,IF(ISNUMBER(Datos!I639),AND(OR(I$1005="",Datos!I639&gt;=I$1005),OR(I$1006="",Datos!I639&lt;=I$1006)),FALSE),IF(ISNUMBER(Datos!I639),AND(Datos!I639=INT(Datos!I639),AND(OR(I$1005="",Datos!I639&gt;=I$1005),OR(I$1006="",Datos!I639&lt;=I$1006))),FALSE),OR(ISNUMBER(FIND(";"&amp;UPPER(TRIM(Datos!I639&amp;""))&amp;"=",I$1007)),ISNUMBER(FIND(";"&amp;UPPER(TRIM(Datos!I639&amp;""))&amp;";",I$1007))),OR(UPPER(TRIM(Datos!I639&amp;""))="SÍ",UPPER(TRIM(Datos!I639&amp;""))="SI",UPPER(TRIM(Datos!I639&amp;""))="NO"),IF(ISNUMBER(Datos!I639),AND(OR(I$1005="",Datos!I639&gt;=I$1005),OR(I$1006="",Datos!I639&lt;=I$1006)),FALSE),TRUE))))</f>
        <v>0.0</v>
      </c>
      <c r="J639">
        <f>IF(Datos!J639="",0,IF(AND(J$1008&lt;&gt;"",Datos!J639=J$1008),0,IF(J$1004=0,0,1-CHOOSE(J$1004,IF(ISNUMBER(Datos!J639),AND(OR(J$1005="",Datos!J639&gt;=J$1005),OR(J$1006="",Datos!J639&lt;=J$1006)),FALSE),IF(ISNUMBER(Datos!J639),AND(Datos!J639=INT(Datos!J639),AND(OR(J$1005="",Datos!J639&gt;=J$1005),OR(J$1006="",Datos!J639&lt;=J$1006))),FALSE),OR(ISNUMBER(FIND(";"&amp;UPPER(TRIM(Datos!J639&amp;""))&amp;"=",J$1007)),ISNUMBER(FIND(";"&amp;UPPER(TRIM(Datos!J639&amp;""))&amp;";",J$1007))),OR(UPPER(TRIM(Datos!J639&amp;""))="SÍ",UPPER(TRIM(Datos!J639&amp;""))="SI",UPPER(TRIM(Datos!J639&amp;""))="NO"),IF(ISNUMBER(Datos!J639),AND(OR(J$1005="",Datos!J639&gt;=J$1005),OR(J$1006="",Datos!J639&lt;=J$1006)),FALSE),TRUE))))</f>
        <v>0.0</v>
      </c>
      <c r="K639">
        <f>IF(Datos!K639="",0,IF(AND(K$1008&lt;&gt;"",Datos!K639=K$1008),0,IF(K$1004=0,0,1-CHOOSE(K$1004,IF(ISNUMBER(Datos!K639),AND(OR(K$1005="",Datos!K639&gt;=K$1005),OR(K$1006="",Datos!K639&lt;=K$1006)),FALSE),IF(ISNUMBER(Datos!K639),AND(Datos!K639=INT(Datos!K639),AND(OR(K$1005="",Datos!K639&gt;=K$1005),OR(K$1006="",Datos!K639&lt;=K$1006))),FALSE),OR(ISNUMBER(FIND(";"&amp;UPPER(TRIM(Datos!K639&amp;""))&amp;"=",K$1007)),ISNUMBER(FIND(";"&amp;UPPER(TRIM(Datos!K639&amp;""))&amp;";",K$1007))),OR(UPPER(TRIM(Datos!K639&amp;""))="SÍ",UPPER(TRIM(Datos!K639&amp;""))="SI",UPPER(TRIM(Datos!K639&amp;""))="NO"),IF(ISNUMBER(Datos!K639),AND(OR(K$1005="",Datos!K639&gt;=K$1005),OR(K$1006="",Datos!K639&lt;=K$1006)),FALSE),TRUE))))</f>
        <v>0.0</v>
      </c>
      <c r="L639">
        <f>IF(Datos!L639="",0,IF(AND(L$1008&lt;&gt;"",Datos!L639=L$1008),0,IF(L$1004=0,0,1-CHOOSE(L$1004,IF(ISNUMBER(Datos!L639),AND(OR(L$1005="",Datos!L639&gt;=L$1005),OR(L$1006="",Datos!L639&lt;=L$1006)),FALSE),IF(ISNUMBER(Datos!L639),AND(Datos!L639=INT(Datos!L639),AND(OR(L$1005="",Datos!L639&gt;=L$1005),OR(L$1006="",Datos!L639&lt;=L$1006))),FALSE),OR(ISNUMBER(FIND(";"&amp;UPPER(TRIM(Datos!L639&amp;""))&amp;"=",L$1007)),ISNUMBER(FIND(";"&amp;UPPER(TRIM(Datos!L639&amp;""))&amp;";",L$1007))),OR(UPPER(TRIM(Datos!L639&amp;""))="SÍ",UPPER(TRIM(Datos!L639&amp;""))="SI",UPPER(TRIM(Datos!L639&amp;""))="NO"),IF(ISNUMBER(Datos!L639),AND(OR(L$1005="",Datos!L639&gt;=L$1005),OR(L$1006="",Datos!L639&lt;=L$1006)),FALSE),TRUE))))</f>
        <v>0.0</v>
      </c>
      <c r="M639">
        <f>IF(Datos!M639="",0,IF(AND(M$1008&lt;&gt;"",Datos!M639=M$1008),0,IF(M$1004=0,0,1-CHOOSE(M$1004,IF(ISNUMBER(Datos!M639),AND(OR(M$1005="",Datos!M639&gt;=M$1005),OR(M$1006="",Datos!M639&lt;=M$1006)),FALSE),IF(ISNUMBER(Datos!M639),AND(Datos!M639=INT(Datos!M639),AND(OR(M$1005="",Datos!M639&gt;=M$1005),OR(M$1006="",Datos!M639&lt;=M$1006))),FALSE),OR(ISNUMBER(FIND(";"&amp;UPPER(TRIM(Datos!M639&amp;""))&amp;"=",M$1007)),ISNUMBER(FIND(";"&amp;UPPER(TRIM(Datos!M639&amp;""))&amp;";",M$1007))),OR(UPPER(TRIM(Datos!M639&amp;""))="SÍ",UPPER(TRIM(Datos!M639&amp;""))="SI",UPPER(TRIM(Datos!M639&amp;""))="NO"),IF(ISNUMBER(Datos!M639),AND(OR(M$1005="",Datos!M639&gt;=M$1005),OR(M$1006="",Datos!M639&lt;=M$1006)),FALSE),TRUE))))</f>
        <v>0.0</v>
      </c>
      <c r="N639">
        <f>IF(Datos!N639="",0,IF(AND(N$1008&lt;&gt;"",Datos!N639=N$1008),0,IF(N$1004=0,0,1-CHOOSE(N$1004,IF(ISNUMBER(Datos!N639),AND(OR(N$1005="",Datos!N639&gt;=N$1005),OR(N$1006="",Datos!N639&lt;=N$1006)),FALSE),IF(ISNUMBER(Datos!N639),AND(Datos!N639=INT(Datos!N639),AND(OR(N$1005="",Datos!N639&gt;=N$1005),OR(N$1006="",Datos!N639&lt;=N$1006))),FALSE),OR(ISNUMBER(FIND(";"&amp;UPPER(TRIM(Datos!N639&amp;""))&amp;"=",N$1007)),ISNUMBER(FIND(";"&amp;UPPER(TRIM(Datos!N639&amp;""))&amp;";",N$1007))),OR(UPPER(TRIM(Datos!N639&amp;""))="SÍ",UPPER(TRIM(Datos!N639&amp;""))="SI",UPPER(TRIM(Datos!N639&amp;""))="NO"),IF(ISNUMBER(Datos!N639),AND(OR(N$1005="",Datos!N639&gt;=N$1005),OR(N$1006="",Datos!N639&lt;=N$1006)),FALSE),TRUE))))</f>
        <v>0.0</v>
      </c>
      <c r="O639">
        <f>IF(Datos!O639="",0,IF(AND(O$1008&lt;&gt;"",Datos!O639=O$1008),0,IF(O$1004=0,0,1-CHOOSE(O$1004,IF(ISNUMBER(Datos!O639),AND(OR(O$1005="",Datos!O639&gt;=O$1005),OR(O$1006="",Datos!O639&lt;=O$1006)),FALSE),IF(ISNUMBER(Datos!O639),AND(Datos!O639=INT(Datos!O639),AND(OR(O$1005="",Datos!O639&gt;=O$1005),OR(O$1006="",Datos!O639&lt;=O$1006))),FALSE),OR(ISNUMBER(FIND(";"&amp;UPPER(TRIM(Datos!O639&amp;""))&amp;"=",O$1007)),ISNUMBER(FIND(";"&amp;UPPER(TRIM(Datos!O639&amp;""))&amp;";",O$1007))),OR(UPPER(TRIM(Datos!O639&amp;""))="SÍ",UPPER(TRIM(Datos!O639&amp;""))="SI",UPPER(TRIM(Datos!O639&amp;""))="NO"),IF(ISNUMBER(Datos!O639),AND(OR(O$1005="",Datos!O639&gt;=O$1005),OR(O$1006="",Datos!O639&lt;=O$1006)),FALSE),TRUE))))</f>
        <v>0.0</v>
      </c>
      <c r="P639">
        <f>IF(Datos!P639="",0,IF(AND(P$1008&lt;&gt;"",Datos!P639=P$1008),0,IF(P$1004=0,0,1-CHOOSE(P$1004,IF(ISNUMBER(Datos!P639),AND(OR(P$1005="",Datos!P639&gt;=P$1005),OR(P$1006="",Datos!P639&lt;=P$1006)),FALSE),IF(ISNUMBER(Datos!P639),AND(Datos!P639=INT(Datos!P639),AND(OR(P$1005="",Datos!P639&gt;=P$1005),OR(P$1006="",Datos!P639&lt;=P$1006))),FALSE),OR(ISNUMBER(FIND(";"&amp;UPPER(TRIM(Datos!P639&amp;""))&amp;"=",P$1007)),ISNUMBER(FIND(";"&amp;UPPER(TRIM(Datos!P639&amp;""))&amp;";",P$1007))),OR(UPPER(TRIM(Datos!P639&amp;""))="SÍ",UPPER(TRIM(Datos!P639&amp;""))="SI",UPPER(TRIM(Datos!P639&amp;""))="NO"),IF(ISNUMBER(Datos!P639),AND(OR(P$1005="",Datos!P639&gt;=P$1005),OR(P$1006="",Datos!P639&lt;=P$1006)),FALSE),TRUE))))</f>
        <v>0.0</v>
      </c>
      <c r="Q639">
        <f>IF(Datos!Q639="",0,IF(AND(Q$1008&lt;&gt;"",Datos!Q639=Q$1008),0,IF(Q$1004=0,0,1-CHOOSE(Q$1004,IF(ISNUMBER(Datos!Q639),AND(OR(Q$1005="",Datos!Q639&gt;=Q$1005),OR(Q$1006="",Datos!Q639&lt;=Q$1006)),FALSE),IF(ISNUMBER(Datos!Q639),AND(Datos!Q639=INT(Datos!Q639),AND(OR(Q$1005="",Datos!Q639&gt;=Q$1005),OR(Q$1006="",Datos!Q639&lt;=Q$1006))),FALSE),OR(ISNUMBER(FIND(";"&amp;UPPER(TRIM(Datos!Q639&amp;""))&amp;"=",Q$1007)),ISNUMBER(FIND(";"&amp;UPPER(TRIM(Datos!Q639&amp;""))&amp;";",Q$1007))),OR(UPPER(TRIM(Datos!Q639&amp;""))="SÍ",UPPER(TRIM(Datos!Q639&amp;""))="SI",UPPER(TRIM(Datos!Q639&amp;""))="NO"),IF(ISNUMBER(Datos!Q639),AND(OR(Q$1005="",Datos!Q639&gt;=Q$1005),OR(Q$1006="",Datos!Q639&lt;=Q$1006)),FALSE),TRUE))))</f>
        <v>0.0</v>
      </c>
      <c r="R639">
        <f>IF(Datos!R639="",0,IF(AND(R$1008&lt;&gt;"",Datos!R639=R$1008),0,IF(R$1004=0,0,1-CHOOSE(R$1004,IF(ISNUMBER(Datos!R639),AND(OR(R$1005="",Datos!R639&gt;=R$1005),OR(R$1006="",Datos!R639&lt;=R$1006)),FALSE),IF(ISNUMBER(Datos!R639),AND(Datos!R639=INT(Datos!R639),AND(OR(R$1005="",Datos!R639&gt;=R$1005),OR(R$1006="",Datos!R639&lt;=R$1006))),FALSE),OR(ISNUMBER(FIND(";"&amp;UPPER(TRIM(Datos!R639&amp;""))&amp;"=",R$1007)),ISNUMBER(FIND(";"&amp;UPPER(TRIM(Datos!R639&amp;""))&amp;";",R$1007))),OR(UPPER(TRIM(Datos!R639&amp;""))="SÍ",UPPER(TRIM(Datos!R639&amp;""))="SI",UPPER(TRIM(Datos!R639&amp;""))="NO"),IF(ISNUMBER(Datos!R639),AND(OR(R$1005="",Datos!R639&gt;=R$1005),OR(R$1006="",Datos!R639&lt;=R$1006)),FALSE),TRUE))))</f>
        <v>0.0</v>
      </c>
      <c r="S639">
        <f>IF(Datos!S639="",0,IF(AND(S$1008&lt;&gt;"",Datos!S639=S$1008),0,IF(S$1004=0,0,1-CHOOSE(S$1004,IF(ISNUMBER(Datos!S639),AND(OR(S$1005="",Datos!S639&gt;=S$1005),OR(S$1006="",Datos!S639&lt;=S$1006)),FALSE),IF(ISNUMBER(Datos!S639),AND(Datos!S639=INT(Datos!S639),AND(OR(S$1005="",Datos!S639&gt;=S$1005),OR(S$1006="",Datos!S639&lt;=S$1006))),FALSE),OR(ISNUMBER(FIND(";"&amp;UPPER(TRIM(Datos!S639&amp;""))&amp;"=",S$1007)),ISNUMBER(FIND(";"&amp;UPPER(TRIM(Datos!S639&amp;""))&amp;";",S$1007))),OR(UPPER(TRIM(Datos!S639&amp;""))="SÍ",UPPER(TRIM(Datos!S639&amp;""))="SI",UPPER(TRIM(Datos!S639&amp;""))="NO"),IF(ISNUMBER(Datos!S639),AND(OR(S$1005="",Datos!S639&gt;=S$1005),OR(S$1006="",Datos!S639&lt;=S$1006)),FALSE),TRUE))))</f>
        <v>0.0</v>
      </c>
      <c r="T639">
        <f>IF(Datos!T639="",0,IF(AND(T$1008&lt;&gt;"",Datos!T639=T$1008),0,IF(T$1004=0,0,1-CHOOSE(T$1004,IF(ISNUMBER(Datos!T639),AND(OR(T$1005="",Datos!T639&gt;=T$1005),OR(T$1006="",Datos!T639&lt;=T$1006)),FALSE),IF(ISNUMBER(Datos!T639),AND(Datos!T639=INT(Datos!T639),AND(OR(T$1005="",Datos!T639&gt;=T$1005),OR(T$1006="",Datos!T639&lt;=T$1006))),FALSE),OR(ISNUMBER(FIND(";"&amp;UPPER(TRIM(Datos!T639&amp;""))&amp;"=",T$1007)),ISNUMBER(FIND(";"&amp;UPPER(TRIM(Datos!T639&amp;""))&amp;";",T$1007))),OR(UPPER(TRIM(Datos!T639&amp;""))="SÍ",UPPER(TRIM(Datos!T639&amp;""))="SI",UPPER(TRIM(Datos!T639&amp;""))="NO"),IF(ISNUMBER(Datos!T639),AND(OR(T$1005="",Datos!T639&gt;=T$1005),OR(T$1006="",Datos!T639&lt;=T$1006)),FALSE),TRUE))))</f>
        <v>0.0</v>
      </c>
      <c r="U639">
        <f>IF(Datos!U639="",0,IF(AND(U$1008&lt;&gt;"",Datos!U639=U$1008),0,IF(U$1004=0,0,1-CHOOSE(U$1004,IF(ISNUMBER(Datos!U639),AND(OR(U$1005="",Datos!U639&gt;=U$1005),OR(U$1006="",Datos!U639&lt;=U$1006)),FALSE),IF(ISNUMBER(Datos!U639),AND(Datos!U639=INT(Datos!U639),AND(OR(U$1005="",Datos!U639&gt;=U$1005),OR(U$1006="",Datos!U639&lt;=U$1006))),FALSE),OR(ISNUMBER(FIND(";"&amp;UPPER(TRIM(Datos!U639&amp;""))&amp;"=",U$1007)),ISNUMBER(FIND(";"&amp;UPPER(TRIM(Datos!U639&amp;""))&amp;";",U$1007))),OR(UPPER(TRIM(Datos!U639&amp;""))="SÍ",UPPER(TRIM(Datos!U639&amp;""))="SI",UPPER(TRIM(Datos!U639&amp;""))="NO"),IF(ISNUMBER(Datos!U639),AND(OR(U$1005="",Datos!U639&gt;=U$1005),OR(U$1006="",Datos!U639&lt;=U$1006)),FALSE),TRUE))))</f>
        <v>0.0</v>
      </c>
      <c r="V639">
        <f>IF(Datos!V639="",0,IF(AND(V$1008&lt;&gt;"",Datos!V639=V$1008),0,IF(V$1004=0,0,1-CHOOSE(V$1004,IF(ISNUMBER(Datos!V639),AND(OR(V$1005="",Datos!V639&gt;=V$1005),OR(V$1006="",Datos!V639&lt;=V$1006)),FALSE),IF(ISNUMBER(Datos!V639),AND(Datos!V639=INT(Datos!V639),AND(OR(V$1005="",Datos!V639&gt;=V$1005),OR(V$1006="",Datos!V639&lt;=V$1006))),FALSE),OR(ISNUMBER(FIND(";"&amp;UPPER(TRIM(Datos!V639&amp;""))&amp;"=",V$1007)),ISNUMBER(FIND(";"&amp;UPPER(TRIM(Datos!V639&amp;""))&amp;";",V$1007))),OR(UPPER(TRIM(Datos!V639&amp;""))="SÍ",UPPER(TRIM(Datos!V639&amp;""))="SI",UPPER(TRIM(Datos!V639&amp;""))="NO"),IF(ISNUMBER(Datos!V639),AND(OR(V$1005="",Datos!V639&gt;=V$1005),OR(V$1006="",Datos!V639&lt;=V$1006)),FALSE),TRUE))))</f>
        <v>0.0</v>
      </c>
      <c r="W639">
        <f>IF(Datos!W639="",0,IF(AND(W$1008&lt;&gt;"",Datos!W639=W$1008),0,IF(W$1004=0,0,1-CHOOSE(W$1004,IF(ISNUMBER(Datos!W639),AND(OR(W$1005="",Datos!W639&gt;=W$1005),OR(W$1006="",Datos!W639&lt;=W$1006)),FALSE),IF(ISNUMBER(Datos!W639),AND(Datos!W639=INT(Datos!W639),AND(OR(W$1005="",Datos!W639&gt;=W$1005),OR(W$1006="",Datos!W639&lt;=W$1006))),FALSE),OR(ISNUMBER(FIND(";"&amp;UPPER(TRIM(Datos!W639&amp;""))&amp;"=",W$1007)),ISNUMBER(FIND(";"&amp;UPPER(TRIM(Datos!W639&amp;""))&amp;";",W$1007))),OR(UPPER(TRIM(Datos!W639&amp;""))="SÍ",UPPER(TRIM(Datos!W639&amp;""))="SI",UPPER(TRIM(Datos!W639&amp;""))="NO"),IF(ISNUMBER(Datos!W639),AND(OR(W$1005="",Datos!W639&gt;=W$1005),OR(W$1006="",Datos!W639&lt;=W$1006)),FALSE),TRUE))))</f>
        <v>0.0</v>
      </c>
      <c r="X639">
        <f>IF(Datos!X639="",0,IF(AND(X$1008&lt;&gt;"",Datos!X639=X$1008),0,IF(X$1004=0,0,1-CHOOSE(X$1004,IF(ISNUMBER(Datos!X639),AND(OR(X$1005="",Datos!X639&gt;=X$1005),OR(X$1006="",Datos!X639&lt;=X$1006)),FALSE),IF(ISNUMBER(Datos!X639),AND(Datos!X639=INT(Datos!X639),AND(OR(X$1005="",Datos!X639&gt;=X$1005),OR(X$1006="",Datos!X639&lt;=X$1006))),FALSE),OR(ISNUMBER(FIND(";"&amp;UPPER(TRIM(Datos!X639&amp;""))&amp;"=",X$1007)),ISNUMBER(FIND(";"&amp;UPPER(TRIM(Datos!X639&amp;""))&amp;";",X$1007))),OR(UPPER(TRIM(Datos!X639&amp;""))="SÍ",UPPER(TRIM(Datos!X639&amp;""))="SI",UPPER(TRIM(Datos!X639&amp;""))="NO"),IF(ISNUMBER(Datos!X639),AND(OR(X$1005="",Datos!X639&gt;=X$1005),OR(X$1006="",Datos!X639&lt;=X$1006)),FALSE),TRUE))))</f>
        <v>0.0</v>
      </c>
      <c r="Y639">
        <f>IF(Datos!Y639="",0,IF(AND(Y$1008&lt;&gt;"",Datos!Y639=Y$1008),0,IF(Y$1004=0,0,1-CHOOSE(Y$1004,IF(ISNUMBER(Datos!Y639),AND(OR(Y$1005="",Datos!Y639&gt;=Y$1005),OR(Y$1006="",Datos!Y639&lt;=Y$1006)),FALSE),IF(ISNUMBER(Datos!Y639),AND(Datos!Y639=INT(Datos!Y639),AND(OR(Y$1005="",Datos!Y639&gt;=Y$1005),OR(Y$1006="",Datos!Y639&lt;=Y$1006))),FALSE),OR(ISNUMBER(FIND(";"&amp;UPPER(TRIM(Datos!Y639&amp;""))&amp;"=",Y$1007)),ISNUMBER(FIND(";"&amp;UPPER(TRIM(Datos!Y639&amp;""))&amp;";",Y$1007))),OR(UPPER(TRIM(Datos!Y639&amp;""))="SÍ",UPPER(TRIM(Datos!Y639&amp;""))="SI",UPPER(TRIM(Datos!Y639&amp;""))="NO"),IF(ISNUMBER(Datos!Y639),AND(OR(Y$1005="",Datos!Y639&gt;=Y$1005),OR(Y$1006="",Datos!Y639&lt;=Y$1006)),FALSE),TRUE))))</f>
        <v>0.0</v>
      </c>
      <c r="Z639">
        <f>IF(Datos!Z639="",0,IF(AND(Z$1008&lt;&gt;"",Datos!Z639=Z$1008),0,IF(Z$1004=0,0,1-CHOOSE(Z$1004,IF(ISNUMBER(Datos!Z639),AND(OR(Z$1005="",Datos!Z639&gt;=Z$1005),OR(Z$1006="",Datos!Z639&lt;=Z$1006)),FALSE),IF(ISNUMBER(Datos!Z639),AND(Datos!Z639=INT(Datos!Z639),AND(OR(Z$1005="",Datos!Z639&gt;=Z$1005),OR(Z$1006="",Datos!Z639&lt;=Z$1006))),FALSE),OR(ISNUMBER(FIND(";"&amp;UPPER(TRIM(Datos!Z639&amp;""))&amp;"=",Z$1007)),ISNUMBER(FIND(";"&amp;UPPER(TRIM(Datos!Z639&amp;""))&amp;";",Z$1007))),OR(UPPER(TRIM(Datos!Z639&amp;""))="SÍ",UPPER(TRIM(Datos!Z639&amp;""))="SI",UPPER(TRIM(Datos!Z639&amp;""))="NO"),IF(ISNUMBER(Datos!Z639),AND(OR(Z$1005="",Datos!Z639&gt;=Z$1005),OR(Z$1006="",Datos!Z639&lt;=Z$1006)),FALSE),TRUE))))</f>
        <v>0.0</v>
      </c>
      <c r="AA639">
        <f>IF(Datos!AA639="",0,IF(AND(AA$1008&lt;&gt;"",Datos!AA639=AA$1008),0,IF(AA$1004=0,0,1-CHOOSE(AA$1004,IF(ISNUMBER(Datos!AA639),AND(OR(AA$1005="",Datos!AA639&gt;=AA$1005),OR(AA$1006="",Datos!AA639&lt;=AA$1006)),FALSE),IF(ISNUMBER(Datos!AA639),AND(Datos!AA639=INT(Datos!AA639),AND(OR(AA$1005="",Datos!AA639&gt;=AA$1005),OR(AA$1006="",Datos!AA639&lt;=AA$1006))),FALSE),OR(ISNUMBER(FIND(";"&amp;UPPER(TRIM(Datos!AA639&amp;""))&amp;"=",AA$1007)),ISNUMBER(FIND(";"&amp;UPPER(TRIM(Datos!AA639&amp;""))&amp;";",AA$1007))),OR(UPPER(TRIM(Datos!AA639&amp;""))="SÍ",UPPER(TRIM(Datos!AA639&amp;""))="SI",UPPER(TRIM(Datos!AA639&amp;""))="NO"),IF(ISNUMBER(Datos!AA639),AND(OR(AA$1005="",Datos!AA639&gt;=AA$1005),OR(AA$1006="",Datos!AA639&lt;=AA$1006)),FALSE),TRUE))))</f>
        <v>0.0</v>
      </c>
      <c r="AB639">
        <f>IF(Datos!AB639="",0,IF(AND(AB$1008&lt;&gt;"",Datos!AB639=AB$1008),0,IF(AB$1004=0,0,1-CHOOSE(AB$1004,IF(ISNUMBER(Datos!AB639),AND(OR(AB$1005="",Datos!AB639&gt;=AB$1005),OR(AB$1006="",Datos!AB639&lt;=AB$1006)),FALSE),IF(ISNUMBER(Datos!AB639),AND(Datos!AB639=INT(Datos!AB639),AND(OR(AB$1005="",Datos!AB639&gt;=AB$1005),OR(AB$1006="",Datos!AB639&lt;=AB$1006))),FALSE),OR(ISNUMBER(FIND(";"&amp;UPPER(TRIM(Datos!AB639&amp;""))&amp;"=",AB$1007)),ISNUMBER(FIND(";"&amp;UPPER(TRIM(Datos!AB639&amp;""))&amp;";",AB$1007))),OR(UPPER(TRIM(Datos!AB639&amp;""))="SÍ",UPPER(TRIM(Datos!AB639&amp;""))="SI",UPPER(TRIM(Datos!AB639&amp;""))="NO"),IF(ISNUMBER(Datos!AB639),AND(OR(AB$1005="",Datos!AB639&gt;=AB$1005),OR(AB$1006="",Datos!AB639&lt;=AB$1006)),FALSE),TRUE))))</f>
        <v>0.0</v>
      </c>
      <c r="AC639">
        <f>IF(Datos!AC639="",0,IF(AND(AC$1008&lt;&gt;"",Datos!AC639=AC$1008),0,IF(AC$1004=0,0,1-CHOOSE(AC$1004,IF(ISNUMBER(Datos!AC639),AND(OR(AC$1005="",Datos!AC639&gt;=AC$1005),OR(AC$1006="",Datos!AC639&lt;=AC$1006)),FALSE),IF(ISNUMBER(Datos!AC639),AND(Datos!AC639=INT(Datos!AC639),AND(OR(AC$1005="",Datos!AC639&gt;=AC$1005),OR(AC$1006="",Datos!AC639&lt;=AC$1006))),FALSE),OR(ISNUMBER(FIND(";"&amp;UPPER(TRIM(Datos!AC639&amp;""))&amp;"=",AC$1007)),ISNUMBER(FIND(";"&amp;UPPER(TRIM(Datos!AC639&amp;""))&amp;";",AC$1007))),OR(UPPER(TRIM(Datos!AC639&amp;""))="SÍ",UPPER(TRIM(Datos!AC639&amp;""))="SI",UPPER(TRIM(Datos!AC639&amp;""))="NO"),IF(ISNUMBER(Datos!AC639),AND(OR(AC$1005="",Datos!AC639&gt;=AC$1005),OR(AC$1006="",Datos!AC639&lt;=AC$1006)),FALSE),TRUE))))</f>
        <v>0.0</v>
      </c>
      <c r="AD639">
        <f>IF(Datos!AD639="",0,IF(AND(AD$1008&lt;&gt;"",Datos!AD639=AD$1008),0,IF(AD$1004=0,0,1-CHOOSE(AD$1004,IF(ISNUMBER(Datos!AD639),AND(OR(AD$1005="",Datos!AD639&gt;=AD$1005),OR(AD$1006="",Datos!AD639&lt;=AD$1006)),FALSE),IF(ISNUMBER(Datos!AD639),AND(Datos!AD639=INT(Datos!AD639),AND(OR(AD$1005="",Datos!AD639&gt;=AD$1005),OR(AD$1006="",Datos!AD639&lt;=AD$1006))),FALSE),OR(ISNUMBER(FIND(";"&amp;UPPER(TRIM(Datos!AD639&amp;""))&amp;"=",AD$1007)),ISNUMBER(FIND(";"&amp;UPPER(TRIM(Datos!AD639&amp;""))&amp;";",AD$1007))),OR(UPPER(TRIM(Datos!AD639&amp;""))="SÍ",UPPER(TRIM(Datos!AD639&amp;""))="SI",UPPER(TRIM(Datos!AD639&amp;""))="NO"),IF(ISNUMBER(Datos!AD639),AND(OR(AD$1005="",Datos!AD639&gt;=AD$1005),OR(AD$1006="",Datos!AD639&lt;=AD$1006)),FALSE),TRUE))))</f>
        <v>0.0</v>
      </c>
      <c r="AE639">
        <f>IF(Datos!AE639="",0,IF(AND(AE$1008&lt;&gt;"",Datos!AE639=AE$1008),0,IF(AE$1004=0,0,1-CHOOSE(AE$1004,IF(ISNUMBER(Datos!AE639),AND(OR(AE$1005="",Datos!AE639&gt;=AE$1005),OR(AE$1006="",Datos!AE639&lt;=AE$1006)),FALSE),IF(ISNUMBER(Datos!AE639),AND(Datos!AE639=INT(Datos!AE639),AND(OR(AE$1005="",Datos!AE639&gt;=AE$1005),OR(AE$1006="",Datos!AE639&lt;=AE$1006))),FALSE),OR(ISNUMBER(FIND(";"&amp;UPPER(TRIM(Datos!AE639&amp;""))&amp;"=",AE$1007)),ISNUMBER(FIND(";"&amp;UPPER(TRIM(Datos!AE639&amp;""))&amp;";",AE$1007))),OR(UPPER(TRIM(Datos!AE639&amp;""))="SÍ",UPPER(TRIM(Datos!AE639&amp;""))="SI",UPPER(TRIM(Datos!AE639&amp;""))="NO"),IF(ISNUMBER(Datos!AE639),AND(OR(AE$1005="",Datos!AE639&gt;=AE$1005),OR(AE$1006="",Datos!AE639&lt;=AE$1006)),FALSE),TRUE))))</f>
        <v>0.0</v>
      </c>
    </row>
    <row r="640" spans="2:31">
      <c r="B640">
        <f>IF(Datos!B640="",0,IF(AND(B$1008&lt;&gt;"",Datos!B640=B$1008),0,IF(B$1004=0,0,1-CHOOSE(B$1004,IF(ISNUMBER(Datos!B640),AND(OR(B$1005="",Datos!B640&gt;=B$1005),OR(B$1006="",Datos!B640&lt;=B$1006)),FALSE),IF(ISNUMBER(Datos!B640),AND(Datos!B640=INT(Datos!B640),AND(OR(B$1005="",Datos!B640&gt;=B$1005),OR(B$1006="",Datos!B640&lt;=B$1006))),FALSE),OR(ISNUMBER(FIND(";"&amp;UPPER(TRIM(Datos!B640&amp;""))&amp;"=",B$1007)),ISNUMBER(FIND(";"&amp;UPPER(TRIM(Datos!B640&amp;""))&amp;";",B$1007))),OR(UPPER(TRIM(Datos!B640&amp;""))="SÍ",UPPER(TRIM(Datos!B640&amp;""))="SI",UPPER(TRIM(Datos!B640&amp;""))="NO"),IF(ISNUMBER(Datos!B640),AND(OR(B$1005="",Datos!B640&gt;=B$1005),OR(B$1006="",Datos!B640&lt;=B$1006)),FALSE),TRUE))))</f>
        <v>0.0</v>
      </c>
      <c r="C640">
        <f>IF(Datos!C640="",0,IF(AND(C$1008&lt;&gt;"",Datos!C640=C$1008),0,IF(C$1004=0,0,1-CHOOSE(C$1004,IF(ISNUMBER(Datos!C640),AND(OR(C$1005="",Datos!C640&gt;=C$1005),OR(C$1006="",Datos!C640&lt;=C$1006)),FALSE),IF(ISNUMBER(Datos!C640),AND(Datos!C640=INT(Datos!C640),AND(OR(C$1005="",Datos!C640&gt;=C$1005),OR(C$1006="",Datos!C640&lt;=C$1006))),FALSE),OR(ISNUMBER(FIND(";"&amp;UPPER(TRIM(Datos!C640&amp;""))&amp;"=",C$1007)),ISNUMBER(FIND(";"&amp;UPPER(TRIM(Datos!C640&amp;""))&amp;";",C$1007))),OR(UPPER(TRIM(Datos!C640&amp;""))="SÍ",UPPER(TRIM(Datos!C640&amp;""))="SI",UPPER(TRIM(Datos!C640&amp;""))="NO"),IF(ISNUMBER(Datos!C640),AND(OR(C$1005="",Datos!C640&gt;=C$1005),OR(C$1006="",Datos!C640&lt;=C$1006)),FALSE),TRUE))))</f>
        <v>0.0</v>
      </c>
      <c r="D640">
        <f>IF(Datos!D640="",0,IF(AND(D$1008&lt;&gt;"",Datos!D640=D$1008),0,IF(D$1004=0,0,1-CHOOSE(D$1004,IF(ISNUMBER(Datos!D640),AND(OR(D$1005="",Datos!D640&gt;=D$1005),OR(D$1006="",Datos!D640&lt;=D$1006)),FALSE),IF(ISNUMBER(Datos!D640),AND(Datos!D640=INT(Datos!D640),AND(OR(D$1005="",Datos!D640&gt;=D$1005),OR(D$1006="",Datos!D640&lt;=D$1006))),FALSE),OR(ISNUMBER(FIND(";"&amp;UPPER(TRIM(Datos!D640&amp;""))&amp;"=",D$1007)),ISNUMBER(FIND(";"&amp;UPPER(TRIM(Datos!D640&amp;""))&amp;";",D$1007))),OR(UPPER(TRIM(Datos!D640&amp;""))="SÍ",UPPER(TRIM(Datos!D640&amp;""))="SI",UPPER(TRIM(Datos!D640&amp;""))="NO"),IF(ISNUMBER(Datos!D640),AND(OR(D$1005="",Datos!D640&gt;=D$1005),OR(D$1006="",Datos!D640&lt;=D$1006)),FALSE),TRUE))))</f>
        <v>0.0</v>
      </c>
      <c r="E640">
        <f>IF(Datos!E640="",0,IF(AND(E$1008&lt;&gt;"",Datos!E640=E$1008),0,IF(E$1004=0,0,1-CHOOSE(E$1004,IF(ISNUMBER(Datos!E640),AND(OR(E$1005="",Datos!E640&gt;=E$1005),OR(E$1006="",Datos!E640&lt;=E$1006)),FALSE),IF(ISNUMBER(Datos!E640),AND(Datos!E640=INT(Datos!E640),AND(OR(E$1005="",Datos!E640&gt;=E$1005),OR(E$1006="",Datos!E640&lt;=E$1006))),FALSE),OR(ISNUMBER(FIND(";"&amp;UPPER(TRIM(Datos!E640&amp;""))&amp;"=",E$1007)),ISNUMBER(FIND(";"&amp;UPPER(TRIM(Datos!E640&amp;""))&amp;";",E$1007))),OR(UPPER(TRIM(Datos!E640&amp;""))="SÍ",UPPER(TRIM(Datos!E640&amp;""))="SI",UPPER(TRIM(Datos!E640&amp;""))="NO"),IF(ISNUMBER(Datos!E640),AND(OR(E$1005="",Datos!E640&gt;=E$1005),OR(E$1006="",Datos!E640&lt;=E$1006)),FALSE),TRUE))))</f>
        <v>0.0</v>
      </c>
      <c r="F640">
        <f>IF(Datos!F640="",0,IF(AND(F$1008&lt;&gt;"",Datos!F640=F$1008),0,IF(F$1004=0,0,1-CHOOSE(F$1004,IF(ISNUMBER(Datos!F640),AND(OR(F$1005="",Datos!F640&gt;=F$1005),OR(F$1006="",Datos!F640&lt;=F$1006)),FALSE),IF(ISNUMBER(Datos!F640),AND(Datos!F640=INT(Datos!F640),AND(OR(F$1005="",Datos!F640&gt;=F$1005),OR(F$1006="",Datos!F640&lt;=F$1006))),FALSE),OR(ISNUMBER(FIND(";"&amp;UPPER(TRIM(Datos!F640&amp;""))&amp;"=",F$1007)),ISNUMBER(FIND(";"&amp;UPPER(TRIM(Datos!F640&amp;""))&amp;";",F$1007))),OR(UPPER(TRIM(Datos!F640&amp;""))="SÍ",UPPER(TRIM(Datos!F640&amp;""))="SI",UPPER(TRIM(Datos!F640&amp;""))="NO"),IF(ISNUMBER(Datos!F640),AND(OR(F$1005="",Datos!F640&gt;=F$1005),OR(F$1006="",Datos!F640&lt;=F$1006)),FALSE),TRUE))))</f>
        <v>0.0</v>
      </c>
      <c r="G640">
        <f>IF(Datos!G640="",0,IF(AND(G$1008&lt;&gt;"",Datos!G640=G$1008),0,IF(G$1004=0,0,1-CHOOSE(G$1004,IF(ISNUMBER(Datos!G640),AND(OR(G$1005="",Datos!G640&gt;=G$1005),OR(G$1006="",Datos!G640&lt;=G$1006)),FALSE),IF(ISNUMBER(Datos!G640),AND(Datos!G640=INT(Datos!G640),AND(OR(G$1005="",Datos!G640&gt;=G$1005),OR(G$1006="",Datos!G640&lt;=G$1006))),FALSE),OR(ISNUMBER(FIND(";"&amp;UPPER(TRIM(Datos!G640&amp;""))&amp;"=",G$1007)),ISNUMBER(FIND(";"&amp;UPPER(TRIM(Datos!G640&amp;""))&amp;";",G$1007))),OR(UPPER(TRIM(Datos!G640&amp;""))="SÍ",UPPER(TRIM(Datos!G640&amp;""))="SI",UPPER(TRIM(Datos!G640&amp;""))="NO"),IF(ISNUMBER(Datos!G640),AND(OR(G$1005="",Datos!G640&gt;=G$1005),OR(G$1006="",Datos!G640&lt;=G$1006)),FALSE),TRUE))))</f>
        <v>0.0</v>
      </c>
      <c r="H640">
        <f>IF(Datos!H640="",0,IF(AND(H$1008&lt;&gt;"",Datos!H640=H$1008),0,IF(H$1004=0,0,1-CHOOSE(H$1004,IF(ISNUMBER(Datos!H640),AND(OR(H$1005="",Datos!H640&gt;=H$1005),OR(H$1006="",Datos!H640&lt;=H$1006)),FALSE),IF(ISNUMBER(Datos!H640),AND(Datos!H640=INT(Datos!H640),AND(OR(H$1005="",Datos!H640&gt;=H$1005),OR(H$1006="",Datos!H640&lt;=H$1006))),FALSE),OR(ISNUMBER(FIND(";"&amp;UPPER(TRIM(Datos!H640&amp;""))&amp;"=",H$1007)),ISNUMBER(FIND(";"&amp;UPPER(TRIM(Datos!H640&amp;""))&amp;";",H$1007))),OR(UPPER(TRIM(Datos!H640&amp;""))="SÍ",UPPER(TRIM(Datos!H640&amp;""))="SI",UPPER(TRIM(Datos!H640&amp;""))="NO"),IF(ISNUMBER(Datos!H640),AND(OR(H$1005="",Datos!H640&gt;=H$1005),OR(H$1006="",Datos!H640&lt;=H$1006)),FALSE),TRUE))))</f>
        <v>0.0</v>
      </c>
      <c r="I640">
        <f>IF(Datos!I640="",0,IF(AND(I$1008&lt;&gt;"",Datos!I640=I$1008),0,IF(I$1004=0,0,1-CHOOSE(I$1004,IF(ISNUMBER(Datos!I640),AND(OR(I$1005="",Datos!I640&gt;=I$1005),OR(I$1006="",Datos!I640&lt;=I$1006)),FALSE),IF(ISNUMBER(Datos!I640),AND(Datos!I640=INT(Datos!I640),AND(OR(I$1005="",Datos!I640&gt;=I$1005),OR(I$1006="",Datos!I640&lt;=I$1006))),FALSE),OR(ISNUMBER(FIND(";"&amp;UPPER(TRIM(Datos!I640&amp;""))&amp;"=",I$1007)),ISNUMBER(FIND(";"&amp;UPPER(TRIM(Datos!I640&amp;""))&amp;";",I$1007))),OR(UPPER(TRIM(Datos!I640&amp;""))="SÍ",UPPER(TRIM(Datos!I640&amp;""))="SI",UPPER(TRIM(Datos!I640&amp;""))="NO"),IF(ISNUMBER(Datos!I640),AND(OR(I$1005="",Datos!I640&gt;=I$1005),OR(I$1006="",Datos!I640&lt;=I$1006)),FALSE),TRUE))))</f>
        <v>0.0</v>
      </c>
      <c r="J640">
        <f>IF(Datos!J640="",0,IF(AND(J$1008&lt;&gt;"",Datos!J640=J$1008),0,IF(J$1004=0,0,1-CHOOSE(J$1004,IF(ISNUMBER(Datos!J640),AND(OR(J$1005="",Datos!J640&gt;=J$1005),OR(J$1006="",Datos!J640&lt;=J$1006)),FALSE),IF(ISNUMBER(Datos!J640),AND(Datos!J640=INT(Datos!J640),AND(OR(J$1005="",Datos!J640&gt;=J$1005),OR(J$1006="",Datos!J640&lt;=J$1006))),FALSE),OR(ISNUMBER(FIND(";"&amp;UPPER(TRIM(Datos!J640&amp;""))&amp;"=",J$1007)),ISNUMBER(FIND(";"&amp;UPPER(TRIM(Datos!J640&amp;""))&amp;";",J$1007))),OR(UPPER(TRIM(Datos!J640&amp;""))="SÍ",UPPER(TRIM(Datos!J640&amp;""))="SI",UPPER(TRIM(Datos!J640&amp;""))="NO"),IF(ISNUMBER(Datos!J640),AND(OR(J$1005="",Datos!J640&gt;=J$1005),OR(J$1006="",Datos!J640&lt;=J$1006)),FALSE),TRUE))))</f>
        <v>0.0</v>
      </c>
      <c r="K640">
        <f>IF(Datos!K640="",0,IF(AND(K$1008&lt;&gt;"",Datos!K640=K$1008),0,IF(K$1004=0,0,1-CHOOSE(K$1004,IF(ISNUMBER(Datos!K640),AND(OR(K$1005="",Datos!K640&gt;=K$1005),OR(K$1006="",Datos!K640&lt;=K$1006)),FALSE),IF(ISNUMBER(Datos!K640),AND(Datos!K640=INT(Datos!K640),AND(OR(K$1005="",Datos!K640&gt;=K$1005),OR(K$1006="",Datos!K640&lt;=K$1006))),FALSE),OR(ISNUMBER(FIND(";"&amp;UPPER(TRIM(Datos!K640&amp;""))&amp;"=",K$1007)),ISNUMBER(FIND(";"&amp;UPPER(TRIM(Datos!K640&amp;""))&amp;";",K$1007))),OR(UPPER(TRIM(Datos!K640&amp;""))="SÍ",UPPER(TRIM(Datos!K640&amp;""))="SI",UPPER(TRIM(Datos!K640&amp;""))="NO"),IF(ISNUMBER(Datos!K640),AND(OR(K$1005="",Datos!K640&gt;=K$1005),OR(K$1006="",Datos!K640&lt;=K$1006)),FALSE),TRUE))))</f>
        <v>0.0</v>
      </c>
      <c r="L640">
        <f>IF(Datos!L640="",0,IF(AND(L$1008&lt;&gt;"",Datos!L640=L$1008),0,IF(L$1004=0,0,1-CHOOSE(L$1004,IF(ISNUMBER(Datos!L640),AND(OR(L$1005="",Datos!L640&gt;=L$1005),OR(L$1006="",Datos!L640&lt;=L$1006)),FALSE),IF(ISNUMBER(Datos!L640),AND(Datos!L640=INT(Datos!L640),AND(OR(L$1005="",Datos!L640&gt;=L$1005),OR(L$1006="",Datos!L640&lt;=L$1006))),FALSE),OR(ISNUMBER(FIND(";"&amp;UPPER(TRIM(Datos!L640&amp;""))&amp;"=",L$1007)),ISNUMBER(FIND(";"&amp;UPPER(TRIM(Datos!L640&amp;""))&amp;";",L$1007))),OR(UPPER(TRIM(Datos!L640&amp;""))="SÍ",UPPER(TRIM(Datos!L640&amp;""))="SI",UPPER(TRIM(Datos!L640&amp;""))="NO"),IF(ISNUMBER(Datos!L640),AND(OR(L$1005="",Datos!L640&gt;=L$1005),OR(L$1006="",Datos!L640&lt;=L$1006)),FALSE),TRUE))))</f>
        <v>0.0</v>
      </c>
      <c r="M640">
        <f>IF(Datos!M640="",0,IF(AND(M$1008&lt;&gt;"",Datos!M640=M$1008),0,IF(M$1004=0,0,1-CHOOSE(M$1004,IF(ISNUMBER(Datos!M640),AND(OR(M$1005="",Datos!M640&gt;=M$1005),OR(M$1006="",Datos!M640&lt;=M$1006)),FALSE),IF(ISNUMBER(Datos!M640),AND(Datos!M640=INT(Datos!M640),AND(OR(M$1005="",Datos!M640&gt;=M$1005),OR(M$1006="",Datos!M640&lt;=M$1006))),FALSE),OR(ISNUMBER(FIND(";"&amp;UPPER(TRIM(Datos!M640&amp;""))&amp;"=",M$1007)),ISNUMBER(FIND(";"&amp;UPPER(TRIM(Datos!M640&amp;""))&amp;";",M$1007))),OR(UPPER(TRIM(Datos!M640&amp;""))="SÍ",UPPER(TRIM(Datos!M640&amp;""))="SI",UPPER(TRIM(Datos!M640&amp;""))="NO"),IF(ISNUMBER(Datos!M640),AND(OR(M$1005="",Datos!M640&gt;=M$1005),OR(M$1006="",Datos!M640&lt;=M$1006)),FALSE),TRUE))))</f>
        <v>0.0</v>
      </c>
      <c r="N640">
        <f>IF(Datos!N640="",0,IF(AND(N$1008&lt;&gt;"",Datos!N640=N$1008),0,IF(N$1004=0,0,1-CHOOSE(N$1004,IF(ISNUMBER(Datos!N640),AND(OR(N$1005="",Datos!N640&gt;=N$1005),OR(N$1006="",Datos!N640&lt;=N$1006)),FALSE),IF(ISNUMBER(Datos!N640),AND(Datos!N640=INT(Datos!N640),AND(OR(N$1005="",Datos!N640&gt;=N$1005),OR(N$1006="",Datos!N640&lt;=N$1006))),FALSE),OR(ISNUMBER(FIND(";"&amp;UPPER(TRIM(Datos!N640&amp;""))&amp;"=",N$1007)),ISNUMBER(FIND(";"&amp;UPPER(TRIM(Datos!N640&amp;""))&amp;";",N$1007))),OR(UPPER(TRIM(Datos!N640&amp;""))="SÍ",UPPER(TRIM(Datos!N640&amp;""))="SI",UPPER(TRIM(Datos!N640&amp;""))="NO"),IF(ISNUMBER(Datos!N640),AND(OR(N$1005="",Datos!N640&gt;=N$1005),OR(N$1006="",Datos!N640&lt;=N$1006)),FALSE),TRUE))))</f>
        <v>0.0</v>
      </c>
      <c r="O640">
        <f>IF(Datos!O640="",0,IF(AND(O$1008&lt;&gt;"",Datos!O640=O$1008),0,IF(O$1004=0,0,1-CHOOSE(O$1004,IF(ISNUMBER(Datos!O640),AND(OR(O$1005="",Datos!O640&gt;=O$1005),OR(O$1006="",Datos!O640&lt;=O$1006)),FALSE),IF(ISNUMBER(Datos!O640),AND(Datos!O640=INT(Datos!O640),AND(OR(O$1005="",Datos!O640&gt;=O$1005),OR(O$1006="",Datos!O640&lt;=O$1006))),FALSE),OR(ISNUMBER(FIND(";"&amp;UPPER(TRIM(Datos!O640&amp;""))&amp;"=",O$1007)),ISNUMBER(FIND(";"&amp;UPPER(TRIM(Datos!O640&amp;""))&amp;";",O$1007))),OR(UPPER(TRIM(Datos!O640&amp;""))="SÍ",UPPER(TRIM(Datos!O640&amp;""))="SI",UPPER(TRIM(Datos!O640&amp;""))="NO"),IF(ISNUMBER(Datos!O640),AND(OR(O$1005="",Datos!O640&gt;=O$1005),OR(O$1006="",Datos!O640&lt;=O$1006)),FALSE),TRUE))))</f>
        <v>0.0</v>
      </c>
      <c r="P640">
        <f>IF(Datos!P640="",0,IF(AND(P$1008&lt;&gt;"",Datos!P640=P$1008),0,IF(P$1004=0,0,1-CHOOSE(P$1004,IF(ISNUMBER(Datos!P640),AND(OR(P$1005="",Datos!P640&gt;=P$1005),OR(P$1006="",Datos!P640&lt;=P$1006)),FALSE),IF(ISNUMBER(Datos!P640),AND(Datos!P640=INT(Datos!P640),AND(OR(P$1005="",Datos!P640&gt;=P$1005),OR(P$1006="",Datos!P640&lt;=P$1006))),FALSE),OR(ISNUMBER(FIND(";"&amp;UPPER(TRIM(Datos!P640&amp;""))&amp;"=",P$1007)),ISNUMBER(FIND(";"&amp;UPPER(TRIM(Datos!P640&amp;""))&amp;";",P$1007))),OR(UPPER(TRIM(Datos!P640&amp;""))="SÍ",UPPER(TRIM(Datos!P640&amp;""))="SI",UPPER(TRIM(Datos!P640&amp;""))="NO"),IF(ISNUMBER(Datos!P640),AND(OR(P$1005="",Datos!P640&gt;=P$1005),OR(P$1006="",Datos!P640&lt;=P$1006)),FALSE),TRUE))))</f>
        <v>0.0</v>
      </c>
      <c r="Q640">
        <f>IF(Datos!Q640="",0,IF(AND(Q$1008&lt;&gt;"",Datos!Q640=Q$1008),0,IF(Q$1004=0,0,1-CHOOSE(Q$1004,IF(ISNUMBER(Datos!Q640),AND(OR(Q$1005="",Datos!Q640&gt;=Q$1005),OR(Q$1006="",Datos!Q640&lt;=Q$1006)),FALSE),IF(ISNUMBER(Datos!Q640),AND(Datos!Q640=INT(Datos!Q640),AND(OR(Q$1005="",Datos!Q640&gt;=Q$1005),OR(Q$1006="",Datos!Q640&lt;=Q$1006))),FALSE),OR(ISNUMBER(FIND(";"&amp;UPPER(TRIM(Datos!Q640&amp;""))&amp;"=",Q$1007)),ISNUMBER(FIND(";"&amp;UPPER(TRIM(Datos!Q640&amp;""))&amp;";",Q$1007))),OR(UPPER(TRIM(Datos!Q640&amp;""))="SÍ",UPPER(TRIM(Datos!Q640&amp;""))="SI",UPPER(TRIM(Datos!Q640&amp;""))="NO"),IF(ISNUMBER(Datos!Q640),AND(OR(Q$1005="",Datos!Q640&gt;=Q$1005),OR(Q$1006="",Datos!Q640&lt;=Q$1006)),FALSE),TRUE))))</f>
        <v>0.0</v>
      </c>
      <c r="R640">
        <f>IF(Datos!R640="",0,IF(AND(R$1008&lt;&gt;"",Datos!R640=R$1008),0,IF(R$1004=0,0,1-CHOOSE(R$1004,IF(ISNUMBER(Datos!R640),AND(OR(R$1005="",Datos!R640&gt;=R$1005),OR(R$1006="",Datos!R640&lt;=R$1006)),FALSE),IF(ISNUMBER(Datos!R640),AND(Datos!R640=INT(Datos!R640),AND(OR(R$1005="",Datos!R640&gt;=R$1005),OR(R$1006="",Datos!R640&lt;=R$1006))),FALSE),OR(ISNUMBER(FIND(";"&amp;UPPER(TRIM(Datos!R640&amp;""))&amp;"=",R$1007)),ISNUMBER(FIND(";"&amp;UPPER(TRIM(Datos!R640&amp;""))&amp;";",R$1007))),OR(UPPER(TRIM(Datos!R640&amp;""))="SÍ",UPPER(TRIM(Datos!R640&amp;""))="SI",UPPER(TRIM(Datos!R640&amp;""))="NO"),IF(ISNUMBER(Datos!R640),AND(OR(R$1005="",Datos!R640&gt;=R$1005),OR(R$1006="",Datos!R640&lt;=R$1006)),FALSE),TRUE))))</f>
        <v>0.0</v>
      </c>
      <c r="S640">
        <f>IF(Datos!S640="",0,IF(AND(S$1008&lt;&gt;"",Datos!S640=S$1008),0,IF(S$1004=0,0,1-CHOOSE(S$1004,IF(ISNUMBER(Datos!S640),AND(OR(S$1005="",Datos!S640&gt;=S$1005),OR(S$1006="",Datos!S640&lt;=S$1006)),FALSE),IF(ISNUMBER(Datos!S640),AND(Datos!S640=INT(Datos!S640),AND(OR(S$1005="",Datos!S640&gt;=S$1005),OR(S$1006="",Datos!S640&lt;=S$1006))),FALSE),OR(ISNUMBER(FIND(";"&amp;UPPER(TRIM(Datos!S640&amp;""))&amp;"=",S$1007)),ISNUMBER(FIND(";"&amp;UPPER(TRIM(Datos!S640&amp;""))&amp;";",S$1007))),OR(UPPER(TRIM(Datos!S640&amp;""))="SÍ",UPPER(TRIM(Datos!S640&amp;""))="SI",UPPER(TRIM(Datos!S640&amp;""))="NO"),IF(ISNUMBER(Datos!S640),AND(OR(S$1005="",Datos!S640&gt;=S$1005),OR(S$1006="",Datos!S640&lt;=S$1006)),FALSE),TRUE))))</f>
        <v>0.0</v>
      </c>
      <c r="T640">
        <f>IF(Datos!T640="",0,IF(AND(T$1008&lt;&gt;"",Datos!T640=T$1008),0,IF(T$1004=0,0,1-CHOOSE(T$1004,IF(ISNUMBER(Datos!T640),AND(OR(T$1005="",Datos!T640&gt;=T$1005),OR(T$1006="",Datos!T640&lt;=T$1006)),FALSE),IF(ISNUMBER(Datos!T640),AND(Datos!T640=INT(Datos!T640),AND(OR(T$1005="",Datos!T640&gt;=T$1005),OR(T$1006="",Datos!T640&lt;=T$1006))),FALSE),OR(ISNUMBER(FIND(";"&amp;UPPER(TRIM(Datos!T640&amp;""))&amp;"=",T$1007)),ISNUMBER(FIND(";"&amp;UPPER(TRIM(Datos!T640&amp;""))&amp;";",T$1007))),OR(UPPER(TRIM(Datos!T640&amp;""))="SÍ",UPPER(TRIM(Datos!T640&amp;""))="SI",UPPER(TRIM(Datos!T640&amp;""))="NO"),IF(ISNUMBER(Datos!T640),AND(OR(T$1005="",Datos!T640&gt;=T$1005),OR(T$1006="",Datos!T640&lt;=T$1006)),FALSE),TRUE))))</f>
        <v>0.0</v>
      </c>
      <c r="U640">
        <f>IF(Datos!U640="",0,IF(AND(U$1008&lt;&gt;"",Datos!U640=U$1008),0,IF(U$1004=0,0,1-CHOOSE(U$1004,IF(ISNUMBER(Datos!U640),AND(OR(U$1005="",Datos!U640&gt;=U$1005),OR(U$1006="",Datos!U640&lt;=U$1006)),FALSE),IF(ISNUMBER(Datos!U640),AND(Datos!U640=INT(Datos!U640),AND(OR(U$1005="",Datos!U640&gt;=U$1005),OR(U$1006="",Datos!U640&lt;=U$1006))),FALSE),OR(ISNUMBER(FIND(";"&amp;UPPER(TRIM(Datos!U640&amp;""))&amp;"=",U$1007)),ISNUMBER(FIND(";"&amp;UPPER(TRIM(Datos!U640&amp;""))&amp;";",U$1007))),OR(UPPER(TRIM(Datos!U640&amp;""))="SÍ",UPPER(TRIM(Datos!U640&amp;""))="SI",UPPER(TRIM(Datos!U640&amp;""))="NO"),IF(ISNUMBER(Datos!U640),AND(OR(U$1005="",Datos!U640&gt;=U$1005),OR(U$1006="",Datos!U640&lt;=U$1006)),FALSE),TRUE))))</f>
        <v>0.0</v>
      </c>
      <c r="V640">
        <f>IF(Datos!V640="",0,IF(AND(V$1008&lt;&gt;"",Datos!V640=V$1008),0,IF(V$1004=0,0,1-CHOOSE(V$1004,IF(ISNUMBER(Datos!V640),AND(OR(V$1005="",Datos!V640&gt;=V$1005),OR(V$1006="",Datos!V640&lt;=V$1006)),FALSE),IF(ISNUMBER(Datos!V640),AND(Datos!V640=INT(Datos!V640),AND(OR(V$1005="",Datos!V640&gt;=V$1005),OR(V$1006="",Datos!V640&lt;=V$1006))),FALSE),OR(ISNUMBER(FIND(";"&amp;UPPER(TRIM(Datos!V640&amp;""))&amp;"=",V$1007)),ISNUMBER(FIND(";"&amp;UPPER(TRIM(Datos!V640&amp;""))&amp;";",V$1007))),OR(UPPER(TRIM(Datos!V640&amp;""))="SÍ",UPPER(TRIM(Datos!V640&amp;""))="SI",UPPER(TRIM(Datos!V640&amp;""))="NO"),IF(ISNUMBER(Datos!V640),AND(OR(V$1005="",Datos!V640&gt;=V$1005),OR(V$1006="",Datos!V640&lt;=V$1006)),FALSE),TRUE))))</f>
        <v>0.0</v>
      </c>
      <c r="W640">
        <f>IF(Datos!W640="",0,IF(AND(W$1008&lt;&gt;"",Datos!W640=W$1008),0,IF(W$1004=0,0,1-CHOOSE(W$1004,IF(ISNUMBER(Datos!W640),AND(OR(W$1005="",Datos!W640&gt;=W$1005),OR(W$1006="",Datos!W640&lt;=W$1006)),FALSE),IF(ISNUMBER(Datos!W640),AND(Datos!W640=INT(Datos!W640),AND(OR(W$1005="",Datos!W640&gt;=W$1005),OR(W$1006="",Datos!W640&lt;=W$1006))),FALSE),OR(ISNUMBER(FIND(";"&amp;UPPER(TRIM(Datos!W640&amp;""))&amp;"=",W$1007)),ISNUMBER(FIND(";"&amp;UPPER(TRIM(Datos!W640&amp;""))&amp;";",W$1007))),OR(UPPER(TRIM(Datos!W640&amp;""))="SÍ",UPPER(TRIM(Datos!W640&amp;""))="SI",UPPER(TRIM(Datos!W640&amp;""))="NO"),IF(ISNUMBER(Datos!W640),AND(OR(W$1005="",Datos!W640&gt;=W$1005),OR(W$1006="",Datos!W640&lt;=W$1006)),FALSE),TRUE))))</f>
        <v>0.0</v>
      </c>
      <c r="X640">
        <f>IF(Datos!X640="",0,IF(AND(X$1008&lt;&gt;"",Datos!X640=X$1008),0,IF(X$1004=0,0,1-CHOOSE(X$1004,IF(ISNUMBER(Datos!X640),AND(OR(X$1005="",Datos!X640&gt;=X$1005),OR(X$1006="",Datos!X640&lt;=X$1006)),FALSE),IF(ISNUMBER(Datos!X640),AND(Datos!X640=INT(Datos!X640),AND(OR(X$1005="",Datos!X640&gt;=X$1005),OR(X$1006="",Datos!X640&lt;=X$1006))),FALSE),OR(ISNUMBER(FIND(";"&amp;UPPER(TRIM(Datos!X640&amp;""))&amp;"=",X$1007)),ISNUMBER(FIND(";"&amp;UPPER(TRIM(Datos!X640&amp;""))&amp;";",X$1007))),OR(UPPER(TRIM(Datos!X640&amp;""))="SÍ",UPPER(TRIM(Datos!X640&amp;""))="SI",UPPER(TRIM(Datos!X640&amp;""))="NO"),IF(ISNUMBER(Datos!X640),AND(OR(X$1005="",Datos!X640&gt;=X$1005),OR(X$1006="",Datos!X640&lt;=X$1006)),FALSE),TRUE))))</f>
        <v>0.0</v>
      </c>
      <c r="Y640">
        <f>IF(Datos!Y640="",0,IF(AND(Y$1008&lt;&gt;"",Datos!Y640=Y$1008),0,IF(Y$1004=0,0,1-CHOOSE(Y$1004,IF(ISNUMBER(Datos!Y640),AND(OR(Y$1005="",Datos!Y640&gt;=Y$1005),OR(Y$1006="",Datos!Y640&lt;=Y$1006)),FALSE),IF(ISNUMBER(Datos!Y640),AND(Datos!Y640=INT(Datos!Y640),AND(OR(Y$1005="",Datos!Y640&gt;=Y$1005),OR(Y$1006="",Datos!Y640&lt;=Y$1006))),FALSE),OR(ISNUMBER(FIND(";"&amp;UPPER(TRIM(Datos!Y640&amp;""))&amp;"=",Y$1007)),ISNUMBER(FIND(";"&amp;UPPER(TRIM(Datos!Y640&amp;""))&amp;";",Y$1007))),OR(UPPER(TRIM(Datos!Y640&amp;""))="SÍ",UPPER(TRIM(Datos!Y640&amp;""))="SI",UPPER(TRIM(Datos!Y640&amp;""))="NO"),IF(ISNUMBER(Datos!Y640),AND(OR(Y$1005="",Datos!Y640&gt;=Y$1005),OR(Y$1006="",Datos!Y640&lt;=Y$1006)),FALSE),TRUE))))</f>
        <v>0.0</v>
      </c>
      <c r="Z640">
        <f>IF(Datos!Z640="",0,IF(AND(Z$1008&lt;&gt;"",Datos!Z640=Z$1008),0,IF(Z$1004=0,0,1-CHOOSE(Z$1004,IF(ISNUMBER(Datos!Z640),AND(OR(Z$1005="",Datos!Z640&gt;=Z$1005),OR(Z$1006="",Datos!Z640&lt;=Z$1006)),FALSE),IF(ISNUMBER(Datos!Z640),AND(Datos!Z640=INT(Datos!Z640),AND(OR(Z$1005="",Datos!Z640&gt;=Z$1005),OR(Z$1006="",Datos!Z640&lt;=Z$1006))),FALSE),OR(ISNUMBER(FIND(";"&amp;UPPER(TRIM(Datos!Z640&amp;""))&amp;"=",Z$1007)),ISNUMBER(FIND(";"&amp;UPPER(TRIM(Datos!Z640&amp;""))&amp;";",Z$1007))),OR(UPPER(TRIM(Datos!Z640&amp;""))="SÍ",UPPER(TRIM(Datos!Z640&amp;""))="SI",UPPER(TRIM(Datos!Z640&amp;""))="NO"),IF(ISNUMBER(Datos!Z640),AND(OR(Z$1005="",Datos!Z640&gt;=Z$1005),OR(Z$1006="",Datos!Z640&lt;=Z$1006)),FALSE),TRUE))))</f>
        <v>0.0</v>
      </c>
      <c r="AA640">
        <f>IF(Datos!AA640="",0,IF(AND(AA$1008&lt;&gt;"",Datos!AA640=AA$1008),0,IF(AA$1004=0,0,1-CHOOSE(AA$1004,IF(ISNUMBER(Datos!AA640),AND(OR(AA$1005="",Datos!AA640&gt;=AA$1005),OR(AA$1006="",Datos!AA640&lt;=AA$1006)),FALSE),IF(ISNUMBER(Datos!AA640),AND(Datos!AA640=INT(Datos!AA640),AND(OR(AA$1005="",Datos!AA640&gt;=AA$1005),OR(AA$1006="",Datos!AA640&lt;=AA$1006))),FALSE),OR(ISNUMBER(FIND(";"&amp;UPPER(TRIM(Datos!AA640&amp;""))&amp;"=",AA$1007)),ISNUMBER(FIND(";"&amp;UPPER(TRIM(Datos!AA640&amp;""))&amp;";",AA$1007))),OR(UPPER(TRIM(Datos!AA640&amp;""))="SÍ",UPPER(TRIM(Datos!AA640&amp;""))="SI",UPPER(TRIM(Datos!AA640&amp;""))="NO"),IF(ISNUMBER(Datos!AA640),AND(OR(AA$1005="",Datos!AA640&gt;=AA$1005),OR(AA$1006="",Datos!AA640&lt;=AA$1006)),FALSE),TRUE))))</f>
        <v>0.0</v>
      </c>
      <c r="AB640">
        <f>IF(Datos!AB640="",0,IF(AND(AB$1008&lt;&gt;"",Datos!AB640=AB$1008),0,IF(AB$1004=0,0,1-CHOOSE(AB$1004,IF(ISNUMBER(Datos!AB640),AND(OR(AB$1005="",Datos!AB640&gt;=AB$1005),OR(AB$1006="",Datos!AB640&lt;=AB$1006)),FALSE),IF(ISNUMBER(Datos!AB640),AND(Datos!AB640=INT(Datos!AB640),AND(OR(AB$1005="",Datos!AB640&gt;=AB$1005),OR(AB$1006="",Datos!AB640&lt;=AB$1006))),FALSE),OR(ISNUMBER(FIND(";"&amp;UPPER(TRIM(Datos!AB640&amp;""))&amp;"=",AB$1007)),ISNUMBER(FIND(";"&amp;UPPER(TRIM(Datos!AB640&amp;""))&amp;";",AB$1007))),OR(UPPER(TRIM(Datos!AB640&amp;""))="SÍ",UPPER(TRIM(Datos!AB640&amp;""))="SI",UPPER(TRIM(Datos!AB640&amp;""))="NO"),IF(ISNUMBER(Datos!AB640),AND(OR(AB$1005="",Datos!AB640&gt;=AB$1005),OR(AB$1006="",Datos!AB640&lt;=AB$1006)),FALSE),TRUE))))</f>
        <v>0.0</v>
      </c>
      <c r="AC640">
        <f>IF(Datos!AC640="",0,IF(AND(AC$1008&lt;&gt;"",Datos!AC640=AC$1008),0,IF(AC$1004=0,0,1-CHOOSE(AC$1004,IF(ISNUMBER(Datos!AC640),AND(OR(AC$1005="",Datos!AC640&gt;=AC$1005),OR(AC$1006="",Datos!AC640&lt;=AC$1006)),FALSE),IF(ISNUMBER(Datos!AC640),AND(Datos!AC640=INT(Datos!AC640),AND(OR(AC$1005="",Datos!AC640&gt;=AC$1005),OR(AC$1006="",Datos!AC640&lt;=AC$1006))),FALSE),OR(ISNUMBER(FIND(";"&amp;UPPER(TRIM(Datos!AC640&amp;""))&amp;"=",AC$1007)),ISNUMBER(FIND(";"&amp;UPPER(TRIM(Datos!AC640&amp;""))&amp;";",AC$1007))),OR(UPPER(TRIM(Datos!AC640&amp;""))="SÍ",UPPER(TRIM(Datos!AC640&amp;""))="SI",UPPER(TRIM(Datos!AC640&amp;""))="NO"),IF(ISNUMBER(Datos!AC640),AND(OR(AC$1005="",Datos!AC640&gt;=AC$1005),OR(AC$1006="",Datos!AC640&lt;=AC$1006)),FALSE),TRUE))))</f>
        <v>0.0</v>
      </c>
      <c r="AD640">
        <f>IF(Datos!AD640="",0,IF(AND(AD$1008&lt;&gt;"",Datos!AD640=AD$1008),0,IF(AD$1004=0,0,1-CHOOSE(AD$1004,IF(ISNUMBER(Datos!AD640),AND(OR(AD$1005="",Datos!AD640&gt;=AD$1005),OR(AD$1006="",Datos!AD640&lt;=AD$1006)),FALSE),IF(ISNUMBER(Datos!AD640),AND(Datos!AD640=INT(Datos!AD640),AND(OR(AD$1005="",Datos!AD640&gt;=AD$1005),OR(AD$1006="",Datos!AD640&lt;=AD$1006))),FALSE),OR(ISNUMBER(FIND(";"&amp;UPPER(TRIM(Datos!AD640&amp;""))&amp;"=",AD$1007)),ISNUMBER(FIND(";"&amp;UPPER(TRIM(Datos!AD640&amp;""))&amp;";",AD$1007))),OR(UPPER(TRIM(Datos!AD640&amp;""))="SÍ",UPPER(TRIM(Datos!AD640&amp;""))="SI",UPPER(TRIM(Datos!AD640&amp;""))="NO"),IF(ISNUMBER(Datos!AD640),AND(OR(AD$1005="",Datos!AD640&gt;=AD$1005),OR(AD$1006="",Datos!AD640&lt;=AD$1006)),FALSE),TRUE))))</f>
        <v>0.0</v>
      </c>
      <c r="AE640">
        <f>IF(Datos!AE640="",0,IF(AND(AE$1008&lt;&gt;"",Datos!AE640=AE$1008),0,IF(AE$1004=0,0,1-CHOOSE(AE$1004,IF(ISNUMBER(Datos!AE640),AND(OR(AE$1005="",Datos!AE640&gt;=AE$1005),OR(AE$1006="",Datos!AE640&lt;=AE$1006)),FALSE),IF(ISNUMBER(Datos!AE640),AND(Datos!AE640=INT(Datos!AE640),AND(OR(AE$1005="",Datos!AE640&gt;=AE$1005),OR(AE$1006="",Datos!AE640&lt;=AE$1006))),FALSE),OR(ISNUMBER(FIND(";"&amp;UPPER(TRIM(Datos!AE640&amp;""))&amp;"=",AE$1007)),ISNUMBER(FIND(";"&amp;UPPER(TRIM(Datos!AE640&amp;""))&amp;";",AE$1007))),OR(UPPER(TRIM(Datos!AE640&amp;""))="SÍ",UPPER(TRIM(Datos!AE640&amp;""))="SI",UPPER(TRIM(Datos!AE640&amp;""))="NO"),IF(ISNUMBER(Datos!AE640),AND(OR(AE$1005="",Datos!AE640&gt;=AE$1005),OR(AE$1006="",Datos!AE640&lt;=AE$1006)),FALSE),TRUE))))</f>
        <v>0.0</v>
      </c>
    </row>
    <row r="641" spans="2:31">
      <c r="B641">
        <f>IF(Datos!B641="",0,IF(AND(B$1008&lt;&gt;"",Datos!B641=B$1008),0,IF(B$1004=0,0,1-CHOOSE(B$1004,IF(ISNUMBER(Datos!B641),AND(OR(B$1005="",Datos!B641&gt;=B$1005),OR(B$1006="",Datos!B641&lt;=B$1006)),FALSE),IF(ISNUMBER(Datos!B641),AND(Datos!B641=INT(Datos!B641),AND(OR(B$1005="",Datos!B641&gt;=B$1005),OR(B$1006="",Datos!B641&lt;=B$1006))),FALSE),OR(ISNUMBER(FIND(";"&amp;UPPER(TRIM(Datos!B641&amp;""))&amp;"=",B$1007)),ISNUMBER(FIND(";"&amp;UPPER(TRIM(Datos!B641&amp;""))&amp;";",B$1007))),OR(UPPER(TRIM(Datos!B641&amp;""))="SÍ",UPPER(TRIM(Datos!B641&amp;""))="SI",UPPER(TRIM(Datos!B641&amp;""))="NO"),IF(ISNUMBER(Datos!B641),AND(OR(B$1005="",Datos!B641&gt;=B$1005),OR(B$1006="",Datos!B641&lt;=B$1006)),FALSE),TRUE))))</f>
        <v>0.0</v>
      </c>
      <c r="C641">
        <f>IF(Datos!C641="",0,IF(AND(C$1008&lt;&gt;"",Datos!C641=C$1008),0,IF(C$1004=0,0,1-CHOOSE(C$1004,IF(ISNUMBER(Datos!C641),AND(OR(C$1005="",Datos!C641&gt;=C$1005),OR(C$1006="",Datos!C641&lt;=C$1006)),FALSE),IF(ISNUMBER(Datos!C641),AND(Datos!C641=INT(Datos!C641),AND(OR(C$1005="",Datos!C641&gt;=C$1005),OR(C$1006="",Datos!C641&lt;=C$1006))),FALSE),OR(ISNUMBER(FIND(";"&amp;UPPER(TRIM(Datos!C641&amp;""))&amp;"=",C$1007)),ISNUMBER(FIND(";"&amp;UPPER(TRIM(Datos!C641&amp;""))&amp;";",C$1007))),OR(UPPER(TRIM(Datos!C641&amp;""))="SÍ",UPPER(TRIM(Datos!C641&amp;""))="SI",UPPER(TRIM(Datos!C641&amp;""))="NO"),IF(ISNUMBER(Datos!C641),AND(OR(C$1005="",Datos!C641&gt;=C$1005),OR(C$1006="",Datos!C641&lt;=C$1006)),FALSE),TRUE))))</f>
        <v>0.0</v>
      </c>
      <c r="D641">
        <f>IF(Datos!D641="",0,IF(AND(D$1008&lt;&gt;"",Datos!D641=D$1008),0,IF(D$1004=0,0,1-CHOOSE(D$1004,IF(ISNUMBER(Datos!D641),AND(OR(D$1005="",Datos!D641&gt;=D$1005),OR(D$1006="",Datos!D641&lt;=D$1006)),FALSE),IF(ISNUMBER(Datos!D641),AND(Datos!D641=INT(Datos!D641),AND(OR(D$1005="",Datos!D641&gt;=D$1005),OR(D$1006="",Datos!D641&lt;=D$1006))),FALSE),OR(ISNUMBER(FIND(";"&amp;UPPER(TRIM(Datos!D641&amp;""))&amp;"=",D$1007)),ISNUMBER(FIND(";"&amp;UPPER(TRIM(Datos!D641&amp;""))&amp;";",D$1007))),OR(UPPER(TRIM(Datos!D641&amp;""))="SÍ",UPPER(TRIM(Datos!D641&amp;""))="SI",UPPER(TRIM(Datos!D641&amp;""))="NO"),IF(ISNUMBER(Datos!D641),AND(OR(D$1005="",Datos!D641&gt;=D$1005),OR(D$1006="",Datos!D641&lt;=D$1006)),FALSE),TRUE))))</f>
        <v>0.0</v>
      </c>
      <c r="E641">
        <f>IF(Datos!E641="",0,IF(AND(E$1008&lt;&gt;"",Datos!E641=E$1008),0,IF(E$1004=0,0,1-CHOOSE(E$1004,IF(ISNUMBER(Datos!E641),AND(OR(E$1005="",Datos!E641&gt;=E$1005),OR(E$1006="",Datos!E641&lt;=E$1006)),FALSE),IF(ISNUMBER(Datos!E641),AND(Datos!E641=INT(Datos!E641),AND(OR(E$1005="",Datos!E641&gt;=E$1005),OR(E$1006="",Datos!E641&lt;=E$1006))),FALSE),OR(ISNUMBER(FIND(";"&amp;UPPER(TRIM(Datos!E641&amp;""))&amp;"=",E$1007)),ISNUMBER(FIND(";"&amp;UPPER(TRIM(Datos!E641&amp;""))&amp;";",E$1007))),OR(UPPER(TRIM(Datos!E641&amp;""))="SÍ",UPPER(TRIM(Datos!E641&amp;""))="SI",UPPER(TRIM(Datos!E641&amp;""))="NO"),IF(ISNUMBER(Datos!E641),AND(OR(E$1005="",Datos!E641&gt;=E$1005),OR(E$1006="",Datos!E641&lt;=E$1006)),FALSE),TRUE))))</f>
        <v>0.0</v>
      </c>
      <c r="F641">
        <f>IF(Datos!F641="",0,IF(AND(F$1008&lt;&gt;"",Datos!F641=F$1008),0,IF(F$1004=0,0,1-CHOOSE(F$1004,IF(ISNUMBER(Datos!F641),AND(OR(F$1005="",Datos!F641&gt;=F$1005),OR(F$1006="",Datos!F641&lt;=F$1006)),FALSE),IF(ISNUMBER(Datos!F641),AND(Datos!F641=INT(Datos!F641),AND(OR(F$1005="",Datos!F641&gt;=F$1005),OR(F$1006="",Datos!F641&lt;=F$1006))),FALSE),OR(ISNUMBER(FIND(";"&amp;UPPER(TRIM(Datos!F641&amp;""))&amp;"=",F$1007)),ISNUMBER(FIND(";"&amp;UPPER(TRIM(Datos!F641&amp;""))&amp;";",F$1007))),OR(UPPER(TRIM(Datos!F641&amp;""))="SÍ",UPPER(TRIM(Datos!F641&amp;""))="SI",UPPER(TRIM(Datos!F641&amp;""))="NO"),IF(ISNUMBER(Datos!F641),AND(OR(F$1005="",Datos!F641&gt;=F$1005),OR(F$1006="",Datos!F641&lt;=F$1006)),FALSE),TRUE))))</f>
        <v>0.0</v>
      </c>
      <c r="G641">
        <f>IF(Datos!G641="",0,IF(AND(G$1008&lt;&gt;"",Datos!G641=G$1008),0,IF(G$1004=0,0,1-CHOOSE(G$1004,IF(ISNUMBER(Datos!G641),AND(OR(G$1005="",Datos!G641&gt;=G$1005),OR(G$1006="",Datos!G641&lt;=G$1006)),FALSE),IF(ISNUMBER(Datos!G641),AND(Datos!G641=INT(Datos!G641),AND(OR(G$1005="",Datos!G641&gt;=G$1005),OR(G$1006="",Datos!G641&lt;=G$1006))),FALSE),OR(ISNUMBER(FIND(";"&amp;UPPER(TRIM(Datos!G641&amp;""))&amp;"=",G$1007)),ISNUMBER(FIND(";"&amp;UPPER(TRIM(Datos!G641&amp;""))&amp;";",G$1007))),OR(UPPER(TRIM(Datos!G641&amp;""))="SÍ",UPPER(TRIM(Datos!G641&amp;""))="SI",UPPER(TRIM(Datos!G641&amp;""))="NO"),IF(ISNUMBER(Datos!G641),AND(OR(G$1005="",Datos!G641&gt;=G$1005),OR(G$1006="",Datos!G641&lt;=G$1006)),FALSE),TRUE))))</f>
        <v>0.0</v>
      </c>
      <c r="H641">
        <f>IF(Datos!H641="",0,IF(AND(H$1008&lt;&gt;"",Datos!H641=H$1008),0,IF(H$1004=0,0,1-CHOOSE(H$1004,IF(ISNUMBER(Datos!H641),AND(OR(H$1005="",Datos!H641&gt;=H$1005),OR(H$1006="",Datos!H641&lt;=H$1006)),FALSE),IF(ISNUMBER(Datos!H641),AND(Datos!H641=INT(Datos!H641),AND(OR(H$1005="",Datos!H641&gt;=H$1005),OR(H$1006="",Datos!H641&lt;=H$1006))),FALSE),OR(ISNUMBER(FIND(";"&amp;UPPER(TRIM(Datos!H641&amp;""))&amp;"=",H$1007)),ISNUMBER(FIND(";"&amp;UPPER(TRIM(Datos!H641&amp;""))&amp;";",H$1007))),OR(UPPER(TRIM(Datos!H641&amp;""))="SÍ",UPPER(TRIM(Datos!H641&amp;""))="SI",UPPER(TRIM(Datos!H641&amp;""))="NO"),IF(ISNUMBER(Datos!H641),AND(OR(H$1005="",Datos!H641&gt;=H$1005),OR(H$1006="",Datos!H641&lt;=H$1006)),FALSE),TRUE))))</f>
        <v>0.0</v>
      </c>
      <c r="I641">
        <f>IF(Datos!I641="",0,IF(AND(I$1008&lt;&gt;"",Datos!I641=I$1008),0,IF(I$1004=0,0,1-CHOOSE(I$1004,IF(ISNUMBER(Datos!I641),AND(OR(I$1005="",Datos!I641&gt;=I$1005),OR(I$1006="",Datos!I641&lt;=I$1006)),FALSE),IF(ISNUMBER(Datos!I641),AND(Datos!I641=INT(Datos!I641),AND(OR(I$1005="",Datos!I641&gt;=I$1005),OR(I$1006="",Datos!I641&lt;=I$1006))),FALSE),OR(ISNUMBER(FIND(";"&amp;UPPER(TRIM(Datos!I641&amp;""))&amp;"=",I$1007)),ISNUMBER(FIND(";"&amp;UPPER(TRIM(Datos!I641&amp;""))&amp;";",I$1007))),OR(UPPER(TRIM(Datos!I641&amp;""))="SÍ",UPPER(TRIM(Datos!I641&amp;""))="SI",UPPER(TRIM(Datos!I641&amp;""))="NO"),IF(ISNUMBER(Datos!I641),AND(OR(I$1005="",Datos!I641&gt;=I$1005),OR(I$1006="",Datos!I641&lt;=I$1006)),FALSE),TRUE))))</f>
        <v>0.0</v>
      </c>
      <c r="J641">
        <f>IF(Datos!J641="",0,IF(AND(J$1008&lt;&gt;"",Datos!J641=J$1008),0,IF(J$1004=0,0,1-CHOOSE(J$1004,IF(ISNUMBER(Datos!J641),AND(OR(J$1005="",Datos!J641&gt;=J$1005),OR(J$1006="",Datos!J641&lt;=J$1006)),FALSE),IF(ISNUMBER(Datos!J641),AND(Datos!J641=INT(Datos!J641),AND(OR(J$1005="",Datos!J641&gt;=J$1005),OR(J$1006="",Datos!J641&lt;=J$1006))),FALSE),OR(ISNUMBER(FIND(";"&amp;UPPER(TRIM(Datos!J641&amp;""))&amp;"=",J$1007)),ISNUMBER(FIND(";"&amp;UPPER(TRIM(Datos!J641&amp;""))&amp;";",J$1007))),OR(UPPER(TRIM(Datos!J641&amp;""))="SÍ",UPPER(TRIM(Datos!J641&amp;""))="SI",UPPER(TRIM(Datos!J641&amp;""))="NO"),IF(ISNUMBER(Datos!J641),AND(OR(J$1005="",Datos!J641&gt;=J$1005),OR(J$1006="",Datos!J641&lt;=J$1006)),FALSE),TRUE))))</f>
        <v>0.0</v>
      </c>
      <c r="K641">
        <f>IF(Datos!K641="",0,IF(AND(K$1008&lt;&gt;"",Datos!K641=K$1008),0,IF(K$1004=0,0,1-CHOOSE(K$1004,IF(ISNUMBER(Datos!K641),AND(OR(K$1005="",Datos!K641&gt;=K$1005),OR(K$1006="",Datos!K641&lt;=K$1006)),FALSE),IF(ISNUMBER(Datos!K641),AND(Datos!K641=INT(Datos!K641),AND(OR(K$1005="",Datos!K641&gt;=K$1005),OR(K$1006="",Datos!K641&lt;=K$1006))),FALSE),OR(ISNUMBER(FIND(";"&amp;UPPER(TRIM(Datos!K641&amp;""))&amp;"=",K$1007)),ISNUMBER(FIND(";"&amp;UPPER(TRIM(Datos!K641&amp;""))&amp;";",K$1007))),OR(UPPER(TRIM(Datos!K641&amp;""))="SÍ",UPPER(TRIM(Datos!K641&amp;""))="SI",UPPER(TRIM(Datos!K641&amp;""))="NO"),IF(ISNUMBER(Datos!K641),AND(OR(K$1005="",Datos!K641&gt;=K$1005),OR(K$1006="",Datos!K641&lt;=K$1006)),FALSE),TRUE))))</f>
        <v>0.0</v>
      </c>
      <c r="L641">
        <f>IF(Datos!L641="",0,IF(AND(L$1008&lt;&gt;"",Datos!L641=L$1008),0,IF(L$1004=0,0,1-CHOOSE(L$1004,IF(ISNUMBER(Datos!L641),AND(OR(L$1005="",Datos!L641&gt;=L$1005),OR(L$1006="",Datos!L641&lt;=L$1006)),FALSE),IF(ISNUMBER(Datos!L641),AND(Datos!L641=INT(Datos!L641),AND(OR(L$1005="",Datos!L641&gt;=L$1005),OR(L$1006="",Datos!L641&lt;=L$1006))),FALSE),OR(ISNUMBER(FIND(";"&amp;UPPER(TRIM(Datos!L641&amp;""))&amp;"=",L$1007)),ISNUMBER(FIND(";"&amp;UPPER(TRIM(Datos!L641&amp;""))&amp;";",L$1007))),OR(UPPER(TRIM(Datos!L641&amp;""))="SÍ",UPPER(TRIM(Datos!L641&amp;""))="SI",UPPER(TRIM(Datos!L641&amp;""))="NO"),IF(ISNUMBER(Datos!L641),AND(OR(L$1005="",Datos!L641&gt;=L$1005),OR(L$1006="",Datos!L641&lt;=L$1006)),FALSE),TRUE))))</f>
        <v>0.0</v>
      </c>
      <c r="M641">
        <f>IF(Datos!M641="",0,IF(AND(M$1008&lt;&gt;"",Datos!M641=M$1008),0,IF(M$1004=0,0,1-CHOOSE(M$1004,IF(ISNUMBER(Datos!M641),AND(OR(M$1005="",Datos!M641&gt;=M$1005),OR(M$1006="",Datos!M641&lt;=M$1006)),FALSE),IF(ISNUMBER(Datos!M641),AND(Datos!M641=INT(Datos!M641),AND(OR(M$1005="",Datos!M641&gt;=M$1005),OR(M$1006="",Datos!M641&lt;=M$1006))),FALSE),OR(ISNUMBER(FIND(";"&amp;UPPER(TRIM(Datos!M641&amp;""))&amp;"=",M$1007)),ISNUMBER(FIND(";"&amp;UPPER(TRIM(Datos!M641&amp;""))&amp;";",M$1007))),OR(UPPER(TRIM(Datos!M641&amp;""))="SÍ",UPPER(TRIM(Datos!M641&amp;""))="SI",UPPER(TRIM(Datos!M641&amp;""))="NO"),IF(ISNUMBER(Datos!M641),AND(OR(M$1005="",Datos!M641&gt;=M$1005),OR(M$1006="",Datos!M641&lt;=M$1006)),FALSE),TRUE))))</f>
        <v>0.0</v>
      </c>
      <c r="N641">
        <f>IF(Datos!N641="",0,IF(AND(N$1008&lt;&gt;"",Datos!N641=N$1008),0,IF(N$1004=0,0,1-CHOOSE(N$1004,IF(ISNUMBER(Datos!N641),AND(OR(N$1005="",Datos!N641&gt;=N$1005),OR(N$1006="",Datos!N641&lt;=N$1006)),FALSE),IF(ISNUMBER(Datos!N641),AND(Datos!N641=INT(Datos!N641),AND(OR(N$1005="",Datos!N641&gt;=N$1005),OR(N$1006="",Datos!N641&lt;=N$1006))),FALSE),OR(ISNUMBER(FIND(";"&amp;UPPER(TRIM(Datos!N641&amp;""))&amp;"=",N$1007)),ISNUMBER(FIND(";"&amp;UPPER(TRIM(Datos!N641&amp;""))&amp;";",N$1007))),OR(UPPER(TRIM(Datos!N641&amp;""))="SÍ",UPPER(TRIM(Datos!N641&amp;""))="SI",UPPER(TRIM(Datos!N641&amp;""))="NO"),IF(ISNUMBER(Datos!N641),AND(OR(N$1005="",Datos!N641&gt;=N$1005),OR(N$1006="",Datos!N641&lt;=N$1006)),FALSE),TRUE))))</f>
        <v>0.0</v>
      </c>
      <c r="O641">
        <f>IF(Datos!O641="",0,IF(AND(O$1008&lt;&gt;"",Datos!O641=O$1008),0,IF(O$1004=0,0,1-CHOOSE(O$1004,IF(ISNUMBER(Datos!O641),AND(OR(O$1005="",Datos!O641&gt;=O$1005),OR(O$1006="",Datos!O641&lt;=O$1006)),FALSE),IF(ISNUMBER(Datos!O641),AND(Datos!O641=INT(Datos!O641),AND(OR(O$1005="",Datos!O641&gt;=O$1005),OR(O$1006="",Datos!O641&lt;=O$1006))),FALSE),OR(ISNUMBER(FIND(";"&amp;UPPER(TRIM(Datos!O641&amp;""))&amp;"=",O$1007)),ISNUMBER(FIND(";"&amp;UPPER(TRIM(Datos!O641&amp;""))&amp;";",O$1007))),OR(UPPER(TRIM(Datos!O641&amp;""))="SÍ",UPPER(TRIM(Datos!O641&amp;""))="SI",UPPER(TRIM(Datos!O641&amp;""))="NO"),IF(ISNUMBER(Datos!O641),AND(OR(O$1005="",Datos!O641&gt;=O$1005),OR(O$1006="",Datos!O641&lt;=O$1006)),FALSE),TRUE))))</f>
        <v>0.0</v>
      </c>
      <c r="P641">
        <f>IF(Datos!P641="",0,IF(AND(P$1008&lt;&gt;"",Datos!P641=P$1008),0,IF(P$1004=0,0,1-CHOOSE(P$1004,IF(ISNUMBER(Datos!P641),AND(OR(P$1005="",Datos!P641&gt;=P$1005),OR(P$1006="",Datos!P641&lt;=P$1006)),FALSE),IF(ISNUMBER(Datos!P641),AND(Datos!P641=INT(Datos!P641),AND(OR(P$1005="",Datos!P641&gt;=P$1005),OR(P$1006="",Datos!P641&lt;=P$1006))),FALSE),OR(ISNUMBER(FIND(";"&amp;UPPER(TRIM(Datos!P641&amp;""))&amp;"=",P$1007)),ISNUMBER(FIND(";"&amp;UPPER(TRIM(Datos!P641&amp;""))&amp;";",P$1007))),OR(UPPER(TRIM(Datos!P641&amp;""))="SÍ",UPPER(TRIM(Datos!P641&amp;""))="SI",UPPER(TRIM(Datos!P641&amp;""))="NO"),IF(ISNUMBER(Datos!P641),AND(OR(P$1005="",Datos!P641&gt;=P$1005),OR(P$1006="",Datos!P641&lt;=P$1006)),FALSE),TRUE))))</f>
        <v>0.0</v>
      </c>
      <c r="Q641">
        <f>IF(Datos!Q641="",0,IF(AND(Q$1008&lt;&gt;"",Datos!Q641=Q$1008),0,IF(Q$1004=0,0,1-CHOOSE(Q$1004,IF(ISNUMBER(Datos!Q641),AND(OR(Q$1005="",Datos!Q641&gt;=Q$1005),OR(Q$1006="",Datos!Q641&lt;=Q$1006)),FALSE),IF(ISNUMBER(Datos!Q641),AND(Datos!Q641=INT(Datos!Q641),AND(OR(Q$1005="",Datos!Q641&gt;=Q$1005),OR(Q$1006="",Datos!Q641&lt;=Q$1006))),FALSE),OR(ISNUMBER(FIND(";"&amp;UPPER(TRIM(Datos!Q641&amp;""))&amp;"=",Q$1007)),ISNUMBER(FIND(";"&amp;UPPER(TRIM(Datos!Q641&amp;""))&amp;";",Q$1007))),OR(UPPER(TRIM(Datos!Q641&amp;""))="SÍ",UPPER(TRIM(Datos!Q641&amp;""))="SI",UPPER(TRIM(Datos!Q641&amp;""))="NO"),IF(ISNUMBER(Datos!Q641),AND(OR(Q$1005="",Datos!Q641&gt;=Q$1005),OR(Q$1006="",Datos!Q641&lt;=Q$1006)),FALSE),TRUE))))</f>
        <v>0.0</v>
      </c>
      <c r="R641">
        <f>IF(Datos!R641="",0,IF(AND(R$1008&lt;&gt;"",Datos!R641=R$1008),0,IF(R$1004=0,0,1-CHOOSE(R$1004,IF(ISNUMBER(Datos!R641),AND(OR(R$1005="",Datos!R641&gt;=R$1005),OR(R$1006="",Datos!R641&lt;=R$1006)),FALSE),IF(ISNUMBER(Datos!R641),AND(Datos!R641=INT(Datos!R641),AND(OR(R$1005="",Datos!R641&gt;=R$1005),OR(R$1006="",Datos!R641&lt;=R$1006))),FALSE),OR(ISNUMBER(FIND(";"&amp;UPPER(TRIM(Datos!R641&amp;""))&amp;"=",R$1007)),ISNUMBER(FIND(";"&amp;UPPER(TRIM(Datos!R641&amp;""))&amp;";",R$1007))),OR(UPPER(TRIM(Datos!R641&amp;""))="SÍ",UPPER(TRIM(Datos!R641&amp;""))="SI",UPPER(TRIM(Datos!R641&amp;""))="NO"),IF(ISNUMBER(Datos!R641),AND(OR(R$1005="",Datos!R641&gt;=R$1005),OR(R$1006="",Datos!R641&lt;=R$1006)),FALSE),TRUE))))</f>
        <v>0.0</v>
      </c>
      <c r="S641">
        <f>IF(Datos!S641="",0,IF(AND(S$1008&lt;&gt;"",Datos!S641=S$1008),0,IF(S$1004=0,0,1-CHOOSE(S$1004,IF(ISNUMBER(Datos!S641),AND(OR(S$1005="",Datos!S641&gt;=S$1005),OR(S$1006="",Datos!S641&lt;=S$1006)),FALSE),IF(ISNUMBER(Datos!S641),AND(Datos!S641=INT(Datos!S641),AND(OR(S$1005="",Datos!S641&gt;=S$1005),OR(S$1006="",Datos!S641&lt;=S$1006))),FALSE),OR(ISNUMBER(FIND(";"&amp;UPPER(TRIM(Datos!S641&amp;""))&amp;"=",S$1007)),ISNUMBER(FIND(";"&amp;UPPER(TRIM(Datos!S641&amp;""))&amp;";",S$1007))),OR(UPPER(TRIM(Datos!S641&amp;""))="SÍ",UPPER(TRIM(Datos!S641&amp;""))="SI",UPPER(TRIM(Datos!S641&amp;""))="NO"),IF(ISNUMBER(Datos!S641),AND(OR(S$1005="",Datos!S641&gt;=S$1005),OR(S$1006="",Datos!S641&lt;=S$1006)),FALSE),TRUE))))</f>
        <v>0.0</v>
      </c>
      <c r="T641">
        <f>IF(Datos!T641="",0,IF(AND(T$1008&lt;&gt;"",Datos!T641=T$1008),0,IF(T$1004=0,0,1-CHOOSE(T$1004,IF(ISNUMBER(Datos!T641),AND(OR(T$1005="",Datos!T641&gt;=T$1005),OR(T$1006="",Datos!T641&lt;=T$1006)),FALSE),IF(ISNUMBER(Datos!T641),AND(Datos!T641=INT(Datos!T641),AND(OR(T$1005="",Datos!T641&gt;=T$1005),OR(T$1006="",Datos!T641&lt;=T$1006))),FALSE),OR(ISNUMBER(FIND(";"&amp;UPPER(TRIM(Datos!T641&amp;""))&amp;"=",T$1007)),ISNUMBER(FIND(";"&amp;UPPER(TRIM(Datos!T641&amp;""))&amp;";",T$1007))),OR(UPPER(TRIM(Datos!T641&amp;""))="SÍ",UPPER(TRIM(Datos!T641&amp;""))="SI",UPPER(TRIM(Datos!T641&amp;""))="NO"),IF(ISNUMBER(Datos!T641),AND(OR(T$1005="",Datos!T641&gt;=T$1005),OR(T$1006="",Datos!T641&lt;=T$1006)),FALSE),TRUE))))</f>
        <v>0.0</v>
      </c>
      <c r="U641">
        <f>IF(Datos!U641="",0,IF(AND(U$1008&lt;&gt;"",Datos!U641=U$1008),0,IF(U$1004=0,0,1-CHOOSE(U$1004,IF(ISNUMBER(Datos!U641),AND(OR(U$1005="",Datos!U641&gt;=U$1005),OR(U$1006="",Datos!U641&lt;=U$1006)),FALSE),IF(ISNUMBER(Datos!U641),AND(Datos!U641=INT(Datos!U641),AND(OR(U$1005="",Datos!U641&gt;=U$1005),OR(U$1006="",Datos!U641&lt;=U$1006))),FALSE),OR(ISNUMBER(FIND(";"&amp;UPPER(TRIM(Datos!U641&amp;""))&amp;"=",U$1007)),ISNUMBER(FIND(";"&amp;UPPER(TRIM(Datos!U641&amp;""))&amp;";",U$1007))),OR(UPPER(TRIM(Datos!U641&amp;""))="SÍ",UPPER(TRIM(Datos!U641&amp;""))="SI",UPPER(TRIM(Datos!U641&amp;""))="NO"),IF(ISNUMBER(Datos!U641),AND(OR(U$1005="",Datos!U641&gt;=U$1005),OR(U$1006="",Datos!U641&lt;=U$1006)),FALSE),TRUE))))</f>
        <v>0.0</v>
      </c>
      <c r="V641">
        <f>IF(Datos!V641="",0,IF(AND(V$1008&lt;&gt;"",Datos!V641=V$1008),0,IF(V$1004=0,0,1-CHOOSE(V$1004,IF(ISNUMBER(Datos!V641),AND(OR(V$1005="",Datos!V641&gt;=V$1005),OR(V$1006="",Datos!V641&lt;=V$1006)),FALSE),IF(ISNUMBER(Datos!V641),AND(Datos!V641=INT(Datos!V641),AND(OR(V$1005="",Datos!V641&gt;=V$1005),OR(V$1006="",Datos!V641&lt;=V$1006))),FALSE),OR(ISNUMBER(FIND(";"&amp;UPPER(TRIM(Datos!V641&amp;""))&amp;"=",V$1007)),ISNUMBER(FIND(";"&amp;UPPER(TRIM(Datos!V641&amp;""))&amp;";",V$1007))),OR(UPPER(TRIM(Datos!V641&amp;""))="SÍ",UPPER(TRIM(Datos!V641&amp;""))="SI",UPPER(TRIM(Datos!V641&amp;""))="NO"),IF(ISNUMBER(Datos!V641),AND(OR(V$1005="",Datos!V641&gt;=V$1005),OR(V$1006="",Datos!V641&lt;=V$1006)),FALSE),TRUE))))</f>
        <v>0.0</v>
      </c>
      <c r="W641">
        <f>IF(Datos!W641="",0,IF(AND(W$1008&lt;&gt;"",Datos!W641=W$1008),0,IF(W$1004=0,0,1-CHOOSE(W$1004,IF(ISNUMBER(Datos!W641),AND(OR(W$1005="",Datos!W641&gt;=W$1005),OR(W$1006="",Datos!W641&lt;=W$1006)),FALSE),IF(ISNUMBER(Datos!W641),AND(Datos!W641=INT(Datos!W641),AND(OR(W$1005="",Datos!W641&gt;=W$1005),OR(W$1006="",Datos!W641&lt;=W$1006))),FALSE),OR(ISNUMBER(FIND(";"&amp;UPPER(TRIM(Datos!W641&amp;""))&amp;"=",W$1007)),ISNUMBER(FIND(";"&amp;UPPER(TRIM(Datos!W641&amp;""))&amp;";",W$1007))),OR(UPPER(TRIM(Datos!W641&amp;""))="SÍ",UPPER(TRIM(Datos!W641&amp;""))="SI",UPPER(TRIM(Datos!W641&amp;""))="NO"),IF(ISNUMBER(Datos!W641),AND(OR(W$1005="",Datos!W641&gt;=W$1005),OR(W$1006="",Datos!W641&lt;=W$1006)),FALSE),TRUE))))</f>
        <v>0.0</v>
      </c>
      <c r="X641">
        <f>IF(Datos!X641="",0,IF(AND(X$1008&lt;&gt;"",Datos!X641=X$1008),0,IF(X$1004=0,0,1-CHOOSE(X$1004,IF(ISNUMBER(Datos!X641),AND(OR(X$1005="",Datos!X641&gt;=X$1005),OR(X$1006="",Datos!X641&lt;=X$1006)),FALSE),IF(ISNUMBER(Datos!X641),AND(Datos!X641=INT(Datos!X641),AND(OR(X$1005="",Datos!X641&gt;=X$1005),OR(X$1006="",Datos!X641&lt;=X$1006))),FALSE),OR(ISNUMBER(FIND(";"&amp;UPPER(TRIM(Datos!X641&amp;""))&amp;"=",X$1007)),ISNUMBER(FIND(";"&amp;UPPER(TRIM(Datos!X641&amp;""))&amp;";",X$1007))),OR(UPPER(TRIM(Datos!X641&amp;""))="SÍ",UPPER(TRIM(Datos!X641&amp;""))="SI",UPPER(TRIM(Datos!X641&amp;""))="NO"),IF(ISNUMBER(Datos!X641),AND(OR(X$1005="",Datos!X641&gt;=X$1005),OR(X$1006="",Datos!X641&lt;=X$1006)),FALSE),TRUE))))</f>
        <v>0.0</v>
      </c>
      <c r="Y641">
        <f>IF(Datos!Y641="",0,IF(AND(Y$1008&lt;&gt;"",Datos!Y641=Y$1008),0,IF(Y$1004=0,0,1-CHOOSE(Y$1004,IF(ISNUMBER(Datos!Y641),AND(OR(Y$1005="",Datos!Y641&gt;=Y$1005),OR(Y$1006="",Datos!Y641&lt;=Y$1006)),FALSE),IF(ISNUMBER(Datos!Y641),AND(Datos!Y641=INT(Datos!Y641),AND(OR(Y$1005="",Datos!Y641&gt;=Y$1005),OR(Y$1006="",Datos!Y641&lt;=Y$1006))),FALSE),OR(ISNUMBER(FIND(";"&amp;UPPER(TRIM(Datos!Y641&amp;""))&amp;"=",Y$1007)),ISNUMBER(FIND(";"&amp;UPPER(TRIM(Datos!Y641&amp;""))&amp;";",Y$1007))),OR(UPPER(TRIM(Datos!Y641&amp;""))="SÍ",UPPER(TRIM(Datos!Y641&amp;""))="SI",UPPER(TRIM(Datos!Y641&amp;""))="NO"),IF(ISNUMBER(Datos!Y641),AND(OR(Y$1005="",Datos!Y641&gt;=Y$1005),OR(Y$1006="",Datos!Y641&lt;=Y$1006)),FALSE),TRUE))))</f>
        <v>0.0</v>
      </c>
      <c r="Z641">
        <f>IF(Datos!Z641="",0,IF(AND(Z$1008&lt;&gt;"",Datos!Z641=Z$1008),0,IF(Z$1004=0,0,1-CHOOSE(Z$1004,IF(ISNUMBER(Datos!Z641),AND(OR(Z$1005="",Datos!Z641&gt;=Z$1005),OR(Z$1006="",Datos!Z641&lt;=Z$1006)),FALSE),IF(ISNUMBER(Datos!Z641),AND(Datos!Z641=INT(Datos!Z641),AND(OR(Z$1005="",Datos!Z641&gt;=Z$1005),OR(Z$1006="",Datos!Z641&lt;=Z$1006))),FALSE),OR(ISNUMBER(FIND(";"&amp;UPPER(TRIM(Datos!Z641&amp;""))&amp;"=",Z$1007)),ISNUMBER(FIND(";"&amp;UPPER(TRIM(Datos!Z641&amp;""))&amp;";",Z$1007))),OR(UPPER(TRIM(Datos!Z641&amp;""))="SÍ",UPPER(TRIM(Datos!Z641&amp;""))="SI",UPPER(TRIM(Datos!Z641&amp;""))="NO"),IF(ISNUMBER(Datos!Z641),AND(OR(Z$1005="",Datos!Z641&gt;=Z$1005),OR(Z$1006="",Datos!Z641&lt;=Z$1006)),FALSE),TRUE))))</f>
        <v>0.0</v>
      </c>
      <c r="AA641">
        <f>IF(Datos!AA641="",0,IF(AND(AA$1008&lt;&gt;"",Datos!AA641=AA$1008),0,IF(AA$1004=0,0,1-CHOOSE(AA$1004,IF(ISNUMBER(Datos!AA641),AND(OR(AA$1005="",Datos!AA641&gt;=AA$1005),OR(AA$1006="",Datos!AA641&lt;=AA$1006)),FALSE),IF(ISNUMBER(Datos!AA641),AND(Datos!AA641=INT(Datos!AA641),AND(OR(AA$1005="",Datos!AA641&gt;=AA$1005),OR(AA$1006="",Datos!AA641&lt;=AA$1006))),FALSE),OR(ISNUMBER(FIND(";"&amp;UPPER(TRIM(Datos!AA641&amp;""))&amp;"=",AA$1007)),ISNUMBER(FIND(";"&amp;UPPER(TRIM(Datos!AA641&amp;""))&amp;";",AA$1007))),OR(UPPER(TRIM(Datos!AA641&amp;""))="SÍ",UPPER(TRIM(Datos!AA641&amp;""))="SI",UPPER(TRIM(Datos!AA641&amp;""))="NO"),IF(ISNUMBER(Datos!AA641),AND(OR(AA$1005="",Datos!AA641&gt;=AA$1005),OR(AA$1006="",Datos!AA641&lt;=AA$1006)),FALSE),TRUE))))</f>
        <v>0.0</v>
      </c>
      <c r="AB641">
        <f>IF(Datos!AB641="",0,IF(AND(AB$1008&lt;&gt;"",Datos!AB641=AB$1008),0,IF(AB$1004=0,0,1-CHOOSE(AB$1004,IF(ISNUMBER(Datos!AB641),AND(OR(AB$1005="",Datos!AB641&gt;=AB$1005),OR(AB$1006="",Datos!AB641&lt;=AB$1006)),FALSE),IF(ISNUMBER(Datos!AB641),AND(Datos!AB641=INT(Datos!AB641),AND(OR(AB$1005="",Datos!AB641&gt;=AB$1005),OR(AB$1006="",Datos!AB641&lt;=AB$1006))),FALSE),OR(ISNUMBER(FIND(";"&amp;UPPER(TRIM(Datos!AB641&amp;""))&amp;"=",AB$1007)),ISNUMBER(FIND(";"&amp;UPPER(TRIM(Datos!AB641&amp;""))&amp;";",AB$1007))),OR(UPPER(TRIM(Datos!AB641&amp;""))="SÍ",UPPER(TRIM(Datos!AB641&amp;""))="SI",UPPER(TRIM(Datos!AB641&amp;""))="NO"),IF(ISNUMBER(Datos!AB641),AND(OR(AB$1005="",Datos!AB641&gt;=AB$1005),OR(AB$1006="",Datos!AB641&lt;=AB$1006)),FALSE),TRUE))))</f>
        <v>0.0</v>
      </c>
      <c r="AC641">
        <f>IF(Datos!AC641="",0,IF(AND(AC$1008&lt;&gt;"",Datos!AC641=AC$1008),0,IF(AC$1004=0,0,1-CHOOSE(AC$1004,IF(ISNUMBER(Datos!AC641),AND(OR(AC$1005="",Datos!AC641&gt;=AC$1005),OR(AC$1006="",Datos!AC641&lt;=AC$1006)),FALSE),IF(ISNUMBER(Datos!AC641),AND(Datos!AC641=INT(Datos!AC641),AND(OR(AC$1005="",Datos!AC641&gt;=AC$1005),OR(AC$1006="",Datos!AC641&lt;=AC$1006))),FALSE),OR(ISNUMBER(FIND(";"&amp;UPPER(TRIM(Datos!AC641&amp;""))&amp;"=",AC$1007)),ISNUMBER(FIND(";"&amp;UPPER(TRIM(Datos!AC641&amp;""))&amp;";",AC$1007))),OR(UPPER(TRIM(Datos!AC641&amp;""))="SÍ",UPPER(TRIM(Datos!AC641&amp;""))="SI",UPPER(TRIM(Datos!AC641&amp;""))="NO"),IF(ISNUMBER(Datos!AC641),AND(OR(AC$1005="",Datos!AC641&gt;=AC$1005),OR(AC$1006="",Datos!AC641&lt;=AC$1006)),FALSE),TRUE))))</f>
        <v>0.0</v>
      </c>
      <c r="AD641">
        <f>IF(Datos!AD641="",0,IF(AND(AD$1008&lt;&gt;"",Datos!AD641=AD$1008),0,IF(AD$1004=0,0,1-CHOOSE(AD$1004,IF(ISNUMBER(Datos!AD641),AND(OR(AD$1005="",Datos!AD641&gt;=AD$1005),OR(AD$1006="",Datos!AD641&lt;=AD$1006)),FALSE),IF(ISNUMBER(Datos!AD641),AND(Datos!AD641=INT(Datos!AD641),AND(OR(AD$1005="",Datos!AD641&gt;=AD$1005),OR(AD$1006="",Datos!AD641&lt;=AD$1006))),FALSE),OR(ISNUMBER(FIND(";"&amp;UPPER(TRIM(Datos!AD641&amp;""))&amp;"=",AD$1007)),ISNUMBER(FIND(";"&amp;UPPER(TRIM(Datos!AD641&amp;""))&amp;";",AD$1007))),OR(UPPER(TRIM(Datos!AD641&amp;""))="SÍ",UPPER(TRIM(Datos!AD641&amp;""))="SI",UPPER(TRIM(Datos!AD641&amp;""))="NO"),IF(ISNUMBER(Datos!AD641),AND(OR(AD$1005="",Datos!AD641&gt;=AD$1005),OR(AD$1006="",Datos!AD641&lt;=AD$1006)),FALSE),TRUE))))</f>
        <v>0.0</v>
      </c>
      <c r="AE641">
        <f>IF(Datos!AE641="",0,IF(AND(AE$1008&lt;&gt;"",Datos!AE641=AE$1008),0,IF(AE$1004=0,0,1-CHOOSE(AE$1004,IF(ISNUMBER(Datos!AE641),AND(OR(AE$1005="",Datos!AE641&gt;=AE$1005),OR(AE$1006="",Datos!AE641&lt;=AE$1006)),FALSE),IF(ISNUMBER(Datos!AE641),AND(Datos!AE641=INT(Datos!AE641),AND(OR(AE$1005="",Datos!AE641&gt;=AE$1005),OR(AE$1006="",Datos!AE641&lt;=AE$1006))),FALSE),OR(ISNUMBER(FIND(";"&amp;UPPER(TRIM(Datos!AE641&amp;""))&amp;"=",AE$1007)),ISNUMBER(FIND(";"&amp;UPPER(TRIM(Datos!AE641&amp;""))&amp;";",AE$1007))),OR(UPPER(TRIM(Datos!AE641&amp;""))="SÍ",UPPER(TRIM(Datos!AE641&amp;""))="SI",UPPER(TRIM(Datos!AE641&amp;""))="NO"),IF(ISNUMBER(Datos!AE641),AND(OR(AE$1005="",Datos!AE641&gt;=AE$1005),OR(AE$1006="",Datos!AE641&lt;=AE$1006)),FALSE),TRUE))))</f>
        <v>0.0</v>
      </c>
    </row>
    <row r="642" spans="2:31">
      <c r="B642">
        <f>IF(Datos!B642="",0,IF(AND(B$1008&lt;&gt;"",Datos!B642=B$1008),0,IF(B$1004=0,0,1-CHOOSE(B$1004,IF(ISNUMBER(Datos!B642),AND(OR(B$1005="",Datos!B642&gt;=B$1005),OR(B$1006="",Datos!B642&lt;=B$1006)),FALSE),IF(ISNUMBER(Datos!B642),AND(Datos!B642=INT(Datos!B642),AND(OR(B$1005="",Datos!B642&gt;=B$1005),OR(B$1006="",Datos!B642&lt;=B$1006))),FALSE),OR(ISNUMBER(FIND(";"&amp;UPPER(TRIM(Datos!B642&amp;""))&amp;"=",B$1007)),ISNUMBER(FIND(";"&amp;UPPER(TRIM(Datos!B642&amp;""))&amp;";",B$1007))),OR(UPPER(TRIM(Datos!B642&amp;""))="SÍ",UPPER(TRIM(Datos!B642&amp;""))="SI",UPPER(TRIM(Datos!B642&amp;""))="NO"),IF(ISNUMBER(Datos!B642),AND(OR(B$1005="",Datos!B642&gt;=B$1005),OR(B$1006="",Datos!B642&lt;=B$1006)),FALSE),TRUE))))</f>
        <v>0.0</v>
      </c>
      <c r="C642">
        <f>IF(Datos!C642="",0,IF(AND(C$1008&lt;&gt;"",Datos!C642=C$1008),0,IF(C$1004=0,0,1-CHOOSE(C$1004,IF(ISNUMBER(Datos!C642),AND(OR(C$1005="",Datos!C642&gt;=C$1005),OR(C$1006="",Datos!C642&lt;=C$1006)),FALSE),IF(ISNUMBER(Datos!C642),AND(Datos!C642=INT(Datos!C642),AND(OR(C$1005="",Datos!C642&gt;=C$1005),OR(C$1006="",Datos!C642&lt;=C$1006))),FALSE),OR(ISNUMBER(FIND(";"&amp;UPPER(TRIM(Datos!C642&amp;""))&amp;"=",C$1007)),ISNUMBER(FIND(";"&amp;UPPER(TRIM(Datos!C642&amp;""))&amp;";",C$1007))),OR(UPPER(TRIM(Datos!C642&amp;""))="SÍ",UPPER(TRIM(Datos!C642&amp;""))="SI",UPPER(TRIM(Datos!C642&amp;""))="NO"),IF(ISNUMBER(Datos!C642),AND(OR(C$1005="",Datos!C642&gt;=C$1005),OR(C$1006="",Datos!C642&lt;=C$1006)),FALSE),TRUE))))</f>
        <v>0.0</v>
      </c>
      <c r="D642">
        <f>IF(Datos!D642="",0,IF(AND(D$1008&lt;&gt;"",Datos!D642=D$1008),0,IF(D$1004=0,0,1-CHOOSE(D$1004,IF(ISNUMBER(Datos!D642),AND(OR(D$1005="",Datos!D642&gt;=D$1005),OR(D$1006="",Datos!D642&lt;=D$1006)),FALSE),IF(ISNUMBER(Datos!D642),AND(Datos!D642=INT(Datos!D642),AND(OR(D$1005="",Datos!D642&gt;=D$1005),OR(D$1006="",Datos!D642&lt;=D$1006))),FALSE),OR(ISNUMBER(FIND(";"&amp;UPPER(TRIM(Datos!D642&amp;""))&amp;"=",D$1007)),ISNUMBER(FIND(";"&amp;UPPER(TRIM(Datos!D642&amp;""))&amp;";",D$1007))),OR(UPPER(TRIM(Datos!D642&amp;""))="SÍ",UPPER(TRIM(Datos!D642&amp;""))="SI",UPPER(TRIM(Datos!D642&amp;""))="NO"),IF(ISNUMBER(Datos!D642),AND(OR(D$1005="",Datos!D642&gt;=D$1005),OR(D$1006="",Datos!D642&lt;=D$1006)),FALSE),TRUE))))</f>
        <v>0.0</v>
      </c>
      <c r="E642">
        <f>IF(Datos!E642="",0,IF(AND(E$1008&lt;&gt;"",Datos!E642=E$1008),0,IF(E$1004=0,0,1-CHOOSE(E$1004,IF(ISNUMBER(Datos!E642),AND(OR(E$1005="",Datos!E642&gt;=E$1005),OR(E$1006="",Datos!E642&lt;=E$1006)),FALSE),IF(ISNUMBER(Datos!E642),AND(Datos!E642=INT(Datos!E642),AND(OR(E$1005="",Datos!E642&gt;=E$1005),OR(E$1006="",Datos!E642&lt;=E$1006))),FALSE),OR(ISNUMBER(FIND(";"&amp;UPPER(TRIM(Datos!E642&amp;""))&amp;"=",E$1007)),ISNUMBER(FIND(";"&amp;UPPER(TRIM(Datos!E642&amp;""))&amp;";",E$1007))),OR(UPPER(TRIM(Datos!E642&amp;""))="SÍ",UPPER(TRIM(Datos!E642&amp;""))="SI",UPPER(TRIM(Datos!E642&amp;""))="NO"),IF(ISNUMBER(Datos!E642),AND(OR(E$1005="",Datos!E642&gt;=E$1005),OR(E$1006="",Datos!E642&lt;=E$1006)),FALSE),TRUE))))</f>
        <v>0.0</v>
      </c>
      <c r="F642">
        <f>IF(Datos!F642="",0,IF(AND(F$1008&lt;&gt;"",Datos!F642=F$1008),0,IF(F$1004=0,0,1-CHOOSE(F$1004,IF(ISNUMBER(Datos!F642),AND(OR(F$1005="",Datos!F642&gt;=F$1005),OR(F$1006="",Datos!F642&lt;=F$1006)),FALSE),IF(ISNUMBER(Datos!F642),AND(Datos!F642=INT(Datos!F642),AND(OR(F$1005="",Datos!F642&gt;=F$1005),OR(F$1006="",Datos!F642&lt;=F$1006))),FALSE),OR(ISNUMBER(FIND(";"&amp;UPPER(TRIM(Datos!F642&amp;""))&amp;"=",F$1007)),ISNUMBER(FIND(";"&amp;UPPER(TRIM(Datos!F642&amp;""))&amp;";",F$1007))),OR(UPPER(TRIM(Datos!F642&amp;""))="SÍ",UPPER(TRIM(Datos!F642&amp;""))="SI",UPPER(TRIM(Datos!F642&amp;""))="NO"),IF(ISNUMBER(Datos!F642),AND(OR(F$1005="",Datos!F642&gt;=F$1005),OR(F$1006="",Datos!F642&lt;=F$1006)),FALSE),TRUE))))</f>
        <v>0.0</v>
      </c>
      <c r="G642">
        <f>IF(Datos!G642="",0,IF(AND(G$1008&lt;&gt;"",Datos!G642=G$1008),0,IF(G$1004=0,0,1-CHOOSE(G$1004,IF(ISNUMBER(Datos!G642),AND(OR(G$1005="",Datos!G642&gt;=G$1005),OR(G$1006="",Datos!G642&lt;=G$1006)),FALSE),IF(ISNUMBER(Datos!G642),AND(Datos!G642=INT(Datos!G642),AND(OR(G$1005="",Datos!G642&gt;=G$1005),OR(G$1006="",Datos!G642&lt;=G$1006))),FALSE),OR(ISNUMBER(FIND(";"&amp;UPPER(TRIM(Datos!G642&amp;""))&amp;"=",G$1007)),ISNUMBER(FIND(";"&amp;UPPER(TRIM(Datos!G642&amp;""))&amp;";",G$1007))),OR(UPPER(TRIM(Datos!G642&amp;""))="SÍ",UPPER(TRIM(Datos!G642&amp;""))="SI",UPPER(TRIM(Datos!G642&amp;""))="NO"),IF(ISNUMBER(Datos!G642),AND(OR(G$1005="",Datos!G642&gt;=G$1005),OR(G$1006="",Datos!G642&lt;=G$1006)),FALSE),TRUE))))</f>
        <v>0.0</v>
      </c>
      <c r="H642">
        <f>IF(Datos!H642="",0,IF(AND(H$1008&lt;&gt;"",Datos!H642=H$1008),0,IF(H$1004=0,0,1-CHOOSE(H$1004,IF(ISNUMBER(Datos!H642),AND(OR(H$1005="",Datos!H642&gt;=H$1005),OR(H$1006="",Datos!H642&lt;=H$1006)),FALSE),IF(ISNUMBER(Datos!H642),AND(Datos!H642=INT(Datos!H642),AND(OR(H$1005="",Datos!H642&gt;=H$1005),OR(H$1006="",Datos!H642&lt;=H$1006))),FALSE),OR(ISNUMBER(FIND(";"&amp;UPPER(TRIM(Datos!H642&amp;""))&amp;"=",H$1007)),ISNUMBER(FIND(";"&amp;UPPER(TRIM(Datos!H642&amp;""))&amp;";",H$1007))),OR(UPPER(TRIM(Datos!H642&amp;""))="SÍ",UPPER(TRIM(Datos!H642&amp;""))="SI",UPPER(TRIM(Datos!H642&amp;""))="NO"),IF(ISNUMBER(Datos!H642),AND(OR(H$1005="",Datos!H642&gt;=H$1005),OR(H$1006="",Datos!H642&lt;=H$1006)),FALSE),TRUE))))</f>
        <v>0.0</v>
      </c>
      <c r="I642">
        <f>IF(Datos!I642="",0,IF(AND(I$1008&lt;&gt;"",Datos!I642=I$1008),0,IF(I$1004=0,0,1-CHOOSE(I$1004,IF(ISNUMBER(Datos!I642),AND(OR(I$1005="",Datos!I642&gt;=I$1005),OR(I$1006="",Datos!I642&lt;=I$1006)),FALSE),IF(ISNUMBER(Datos!I642),AND(Datos!I642=INT(Datos!I642),AND(OR(I$1005="",Datos!I642&gt;=I$1005),OR(I$1006="",Datos!I642&lt;=I$1006))),FALSE),OR(ISNUMBER(FIND(";"&amp;UPPER(TRIM(Datos!I642&amp;""))&amp;"=",I$1007)),ISNUMBER(FIND(";"&amp;UPPER(TRIM(Datos!I642&amp;""))&amp;";",I$1007))),OR(UPPER(TRIM(Datos!I642&amp;""))="SÍ",UPPER(TRIM(Datos!I642&amp;""))="SI",UPPER(TRIM(Datos!I642&amp;""))="NO"),IF(ISNUMBER(Datos!I642),AND(OR(I$1005="",Datos!I642&gt;=I$1005),OR(I$1006="",Datos!I642&lt;=I$1006)),FALSE),TRUE))))</f>
        <v>0.0</v>
      </c>
      <c r="J642">
        <f>IF(Datos!J642="",0,IF(AND(J$1008&lt;&gt;"",Datos!J642=J$1008),0,IF(J$1004=0,0,1-CHOOSE(J$1004,IF(ISNUMBER(Datos!J642),AND(OR(J$1005="",Datos!J642&gt;=J$1005),OR(J$1006="",Datos!J642&lt;=J$1006)),FALSE),IF(ISNUMBER(Datos!J642),AND(Datos!J642=INT(Datos!J642),AND(OR(J$1005="",Datos!J642&gt;=J$1005),OR(J$1006="",Datos!J642&lt;=J$1006))),FALSE),OR(ISNUMBER(FIND(";"&amp;UPPER(TRIM(Datos!J642&amp;""))&amp;"=",J$1007)),ISNUMBER(FIND(";"&amp;UPPER(TRIM(Datos!J642&amp;""))&amp;";",J$1007))),OR(UPPER(TRIM(Datos!J642&amp;""))="SÍ",UPPER(TRIM(Datos!J642&amp;""))="SI",UPPER(TRIM(Datos!J642&amp;""))="NO"),IF(ISNUMBER(Datos!J642),AND(OR(J$1005="",Datos!J642&gt;=J$1005),OR(J$1006="",Datos!J642&lt;=J$1006)),FALSE),TRUE))))</f>
        <v>0.0</v>
      </c>
      <c r="K642">
        <f>IF(Datos!K642="",0,IF(AND(K$1008&lt;&gt;"",Datos!K642=K$1008),0,IF(K$1004=0,0,1-CHOOSE(K$1004,IF(ISNUMBER(Datos!K642),AND(OR(K$1005="",Datos!K642&gt;=K$1005),OR(K$1006="",Datos!K642&lt;=K$1006)),FALSE),IF(ISNUMBER(Datos!K642),AND(Datos!K642=INT(Datos!K642),AND(OR(K$1005="",Datos!K642&gt;=K$1005),OR(K$1006="",Datos!K642&lt;=K$1006))),FALSE),OR(ISNUMBER(FIND(";"&amp;UPPER(TRIM(Datos!K642&amp;""))&amp;"=",K$1007)),ISNUMBER(FIND(";"&amp;UPPER(TRIM(Datos!K642&amp;""))&amp;";",K$1007))),OR(UPPER(TRIM(Datos!K642&amp;""))="SÍ",UPPER(TRIM(Datos!K642&amp;""))="SI",UPPER(TRIM(Datos!K642&amp;""))="NO"),IF(ISNUMBER(Datos!K642),AND(OR(K$1005="",Datos!K642&gt;=K$1005),OR(K$1006="",Datos!K642&lt;=K$1006)),FALSE),TRUE))))</f>
        <v>0.0</v>
      </c>
      <c r="L642">
        <f>IF(Datos!L642="",0,IF(AND(L$1008&lt;&gt;"",Datos!L642=L$1008),0,IF(L$1004=0,0,1-CHOOSE(L$1004,IF(ISNUMBER(Datos!L642),AND(OR(L$1005="",Datos!L642&gt;=L$1005),OR(L$1006="",Datos!L642&lt;=L$1006)),FALSE),IF(ISNUMBER(Datos!L642),AND(Datos!L642=INT(Datos!L642),AND(OR(L$1005="",Datos!L642&gt;=L$1005),OR(L$1006="",Datos!L642&lt;=L$1006))),FALSE),OR(ISNUMBER(FIND(";"&amp;UPPER(TRIM(Datos!L642&amp;""))&amp;"=",L$1007)),ISNUMBER(FIND(";"&amp;UPPER(TRIM(Datos!L642&amp;""))&amp;";",L$1007))),OR(UPPER(TRIM(Datos!L642&amp;""))="SÍ",UPPER(TRIM(Datos!L642&amp;""))="SI",UPPER(TRIM(Datos!L642&amp;""))="NO"),IF(ISNUMBER(Datos!L642),AND(OR(L$1005="",Datos!L642&gt;=L$1005),OR(L$1006="",Datos!L642&lt;=L$1006)),FALSE),TRUE))))</f>
        <v>0.0</v>
      </c>
      <c r="M642">
        <f>IF(Datos!M642="",0,IF(AND(M$1008&lt;&gt;"",Datos!M642=M$1008),0,IF(M$1004=0,0,1-CHOOSE(M$1004,IF(ISNUMBER(Datos!M642),AND(OR(M$1005="",Datos!M642&gt;=M$1005),OR(M$1006="",Datos!M642&lt;=M$1006)),FALSE),IF(ISNUMBER(Datos!M642),AND(Datos!M642=INT(Datos!M642),AND(OR(M$1005="",Datos!M642&gt;=M$1005),OR(M$1006="",Datos!M642&lt;=M$1006))),FALSE),OR(ISNUMBER(FIND(";"&amp;UPPER(TRIM(Datos!M642&amp;""))&amp;"=",M$1007)),ISNUMBER(FIND(";"&amp;UPPER(TRIM(Datos!M642&amp;""))&amp;";",M$1007))),OR(UPPER(TRIM(Datos!M642&amp;""))="SÍ",UPPER(TRIM(Datos!M642&amp;""))="SI",UPPER(TRIM(Datos!M642&amp;""))="NO"),IF(ISNUMBER(Datos!M642),AND(OR(M$1005="",Datos!M642&gt;=M$1005),OR(M$1006="",Datos!M642&lt;=M$1006)),FALSE),TRUE))))</f>
        <v>0.0</v>
      </c>
      <c r="N642">
        <f>IF(Datos!N642="",0,IF(AND(N$1008&lt;&gt;"",Datos!N642=N$1008),0,IF(N$1004=0,0,1-CHOOSE(N$1004,IF(ISNUMBER(Datos!N642),AND(OR(N$1005="",Datos!N642&gt;=N$1005),OR(N$1006="",Datos!N642&lt;=N$1006)),FALSE),IF(ISNUMBER(Datos!N642),AND(Datos!N642=INT(Datos!N642),AND(OR(N$1005="",Datos!N642&gt;=N$1005),OR(N$1006="",Datos!N642&lt;=N$1006))),FALSE),OR(ISNUMBER(FIND(";"&amp;UPPER(TRIM(Datos!N642&amp;""))&amp;"=",N$1007)),ISNUMBER(FIND(";"&amp;UPPER(TRIM(Datos!N642&amp;""))&amp;";",N$1007))),OR(UPPER(TRIM(Datos!N642&amp;""))="SÍ",UPPER(TRIM(Datos!N642&amp;""))="SI",UPPER(TRIM(Datos!N642&amp;""))="NO"),IF(ISNUMBER(Datos!N642),AND(OR(N$1005="",Datos!N642&gt;=N$1005),OR(N$1006="",Datos!N642&lt;=N$1006)),FALSE),TRUE))))</f>
        <v>0.0</v>
      </c>
      <c r="O642">
        <f>IF(Datos!O642="",0,IF(AND(O$1008&lt;&gt;"",Datos!O642=O$1008),0,IF(O$1004=0,0,1-CHOOSE(O$1004,IF(ISNUMBER(Datos!O642),AND(OR(O$1005="",Datos!O642&gt;=O$1005),OR(O$1006="",Datos!O642&lt;=O$1006)),FALSE),IF(ISNUMBER(Datos!O642),AND(Datos!O642=INT(Datos!O642),AND(OR(O$1005="",Datos!O642&gt;=O$1005),OR(O$1006="",Datos!O642&lt;=O$1006))),FALSE),OR(ISNUMBER(FIND(";"&amp;UPPER(TRIM(Datos!O642&amp;""))&amp;"=",O$1007)),ISNUMBER(FIND(";"&amp;UPPER(TRIM(Datos!O642&amp;""))&amp;";",O$1007))),OR(UPPER(TRIM(Datos!O642&amp;""))="SÍ",UPPER(TRIM(Datos!O642&amp;""))="SI",UPPER(TRIM(Datos!O642&amp;""))="NO"),IF(ISNUMBER(Datos!O642),AND(OR(O$1005="",Datos!O642&gt;=O$1005),OR(O$1006="",Datos!O642&lt;=O$1006)),FALSE),TRUE))))</f>
        <v>0.0</v>
      </c>
      <c r="P642">
        <f>IF(Datos!P642="",0,IF(AND(P$1008&lt;&gt;"",Datos!P642=P$1008),0,IF(P$1004=0,0,1-CHOOSE(P$1004,IF(ISNUMBER(Datos!P642),AND(OR(P$1005="",Datos!P642&gt;=P$1005),OR(P$1006="",Datos!P642&lt;=P$1006)),FALSE),IF(ISNUMBER(Datos!P642),AND(Datos!P642=INT(Datos!P642),AND(OR(P$1005="",Datos!P642&gt;=P$1005),OR(P$1006="",Datos!P642&lt;=P$1006))),FALSE),OR(ISNUMBER(FIND(";"&amp;UPPER(TRIM(Datos!P642&amp;""))&amp;"=",P$1007)),ISNUMBER(FIND(";"&amp;UPPER(TRIM(Datos!P642&amp;""))&amp;";",P$1007))),OR(UPPER(TRIM(Datos!P642&amp;""))="SÍ",UPPER(TRIM(Datos!P642&amp;""))="SI",UPPER(TRIM(Datos!P642&amp;""))="NO"),IF(ISNUMBER(Datos!P642),AND(OR(P$1005="",Datos!P642&gt;=P$1005),OR(P$1006="",Datos!P642&lt;=P$1006)),FALSE),TRUE))))</f>
        <v>0.0</v>
      </c>
      <c r="Q642">
        <f>IF(Datos!Q642="",0,IF(AND(Q$1008&lt;&gt;"",Datos!Q642=Q$1008),0,IF(Q$1004=0,0,1-CHOOSE(Q$1004,IF(ISNUMBER(Datos!Q642),AND(OR(Q$1005="",Datos!Q642&gt;=Q$1005),OR(Q$1006="",Datos!Q642&lt;=Q$1006)),FALSE),IF(ISNUMBER(Datos!Q642),AND(Datos!Q642=INT(Datos!Q642),AND(OR(Q$1005="",Datos!Q642&gt;=Q$1005),OR(Q$1006="",Datos!Q642&lt;=Q$1006))),FALSE),OR(ISNUMBER(FIND(";"&amp;UPPER(TRIM(Datos!Q642&amp;""))&amp;"=",Q$1007)),ISNUMBER(FIND(";"&amp;UPPER(TRIM(Datos!Q642&amp;""))&amp;";",Q$1007))),OR(UPPER(TRIM(Datos!Q642&amp;""))="SÍ",UPPER(TRIM(Datos!Q642&amp;""))="SI",UPPER(TRIM(Datos!Q642&amp;""))="NO"),IF(ISNUMBER(Datos!Q642),AND(OR(Q$1005="",Datos!Q642&gt;=Q$1005),OR(Q$1006="",Datos!Q642&lt;=Q$1006)),FALSE),TRUE))))</f>
        <v>0.0</v>
      </c>
      <c r="R642">
        <f>IF(Datos!R642="",0,IF(AND(R$1008&lt;&gt;"",Datos!R642=R$1008),0,IF(R$1004=0,0,1-CHOOSE(R$1004,IF(ISNUMBER(Datos!R642),AND(OR(R$1005="",Datos!R642&gt;=R$1005),OR(R$1006="",Datos!R642&lt;=R$1006)),FALSE),IF(ISNUMBER(Datos!R642),AND(Datos!R642=INT(Datos!R642),AND(OR(R$1005="",Datos!R642&gt;=R$1005),OR(R$1006="",Datos!R642&lt;=R$1006))),FALSE),OR(ISNUMBER(FIND(";"&amp;UPPER(TRIM(Datos!R642&amp;""))&amp;"=",R$1007)),ISNUMBER(FIND(";"&amp;UPPER(TRIM(Datos!R642&amp;""))&amp;";",R$1007))),OR(UPPER(TRIM(Datos!R642&amp;""))="SÍ",UPPER(TRIM(Datos!R642&amp;""))="SI",UPPER(TRIM(Datos!R642&amp;""))="NO"),IF(ISNUMBER(Datos!R642),AND(OR(R$1005="",Datos!R642&gt;=R$1005),OR(R$1006="",Datos!R642&lt;=R$1006)),FALSE),TRUE))))</f>
        <v>0.0</v>
      </c>
      <c r="S642">
        <f>IF(Datos!S642="",0,IF(AND(S$1008&lt;&gt;"",Datos!S642=S$1008),0,IF(S$1004=0,0,1-CHOOSE(S$1004,IF(ISNUMBER(Datos!S642),AND(OR(S$1005="",Datos!S642&gt;=S$1005),OR(S$1006="",Datos!S642&lt;=S$1006)),FALSE),IF(ISNUMBER(Datos!S642),AND(Datos!S642=INT(Datos!S642),AND(OR(S$1005="",Datos!S642&gt;=S$1005),OR(S$1006="",Datos!S642&lt;=S$1006))),FALSE),OR(ISNUMBER(FIND(";"&amp;UPPER(TRIM(Datos!S642&amp;""))&amp;"=",S$1007)),ISNUMBER(FIND(";"&amp;UPPER(TRIM(Datos!S642&amp;""))&amp;";",S$1007))),OR(UPPER(TRIM(Datos!S642&amp;""))="SÍ",UPPER(TRIM(Datos!S642&amp;""))="SI",UPPER(TRIM(Datos!S642&amp;""))="NO"),IF(ISNUMBER(Datos!S642),AND(OR(S$1005="",Datos!S642&gt;=S$1005),OR(S$1006="",Datos!S642&lt;=S$1006)),FALSE),TRUE))))</f>
        <v>0.0</v>
      </c>
      <c r="T642">
        <f>IF(Datos!T642="",0,IF(AND(T$1008&lt;&gt;"",Datos!T642=T$1008),0,IF(T$1004=0,0,1-CHOOSE(T$1004,IF(ISNUMBER(Datos!T642),AND(OR(T$1005="",Datos!T642&gt;=T$1005),OR(T$1006="",Datos!T642&lt;=T$1006)),FALSE),IF(ISNUMBER(Datos!T642),AND(Datos!T642=INT(Datos!T642),AND(OR(T$1005="",Datos!T642&gt;=T$1005),OR(T$1006="",Datos!T642&lt;=T$1006))),FALSE),OR(ISNUMBER(FIND(";"&amp;UPPER(TRIM(Datos!T642&amp;""))&amp;"=",T$1007)),ISNUMBER(FIND(";"&amp;UPPER(TRIM(Datos!T642&amp;""))&amp;";",T$1007))),OR(UPPER(TRIM(Datos!T642&amp;""))="SÍ",UPPER(TRIM(Datos!T642&amp;""))="SI",UPPER(TRIM(Datos!T642&amp;""))="NO"),IF(ISNUMBER(Datos!T642),AND(OR(T$1005="",Datos!T642&gt;=T$1005),OR(T$1006="",Datos!T642&lt;=T$1006)),FALSE),TRUE))))</f>
        <v>0.0</v>
      </c>
      <c r="U642">
        <f>IF(Datos!U642="",0,IF(AND(U$1008&lt;&gt;"",Datos!U642=U$1008),0,IF(U$1004=0,0,1-CHOOSE(U$1004,IF(ISNUMBER(Datos!U642),AND(OR(U$1005="",Datos!U642&gt;=U$1005),OR(U$1006="",Datos!U642&lt;=U$1006)),FALSE),IF(ISNUMBER(Datos!U642),AND(Datos!U642=INT(Datos!U642),AND(OR(U$1005="",Datos!U642&gt;=U$1005),OR(U$1006="",Datos!U642&lt;=U$1006))),FALSE),OR(ISNUMBER(FIND(";"&amp;UPPER(TRIM(Datos!U642&amp;""))&amp;"=",U$1007)),ISNUMBER(FIND(";"&amp;UPPER(TRIM(Datos!U642&amp;""))&amp;";",U$1007))),OR(UPPER(TRIM(Datos!U642&amp;""))="SÍ",UPPER(TRIM(Datos!U642&amp;""))="SI",UPPER(TRIM(Datos!U642&amp;""))="NO"),IF(ISNUMBER(Datos!U642),AND(OR(U$1005="",Datos!U642&gt;=U$1005),OR(U$1006="",Datos!U642&lt;=U$1006)),FALSE),TRUE))))</f>
        <v>0.0</v>
      </c>
      <c r="V642">
        <f>IF(Datos!V642="",0,IF(AND(V$1008&lt;&gt;"",Datos!V642=V$1008),0,IF(V$1004=0,0,1-CHOOSE(V$1004,IF(ISNUMBER(Datos!V642),AND(OR(V$1005="",Datos!V642&gt;=V$1005),OR(V$1006="",Datos!V642&lt;=V$1006)),FALSE),IF(ISNUMBER(Datos!V642),AND(Datos!V642=INT(Datos!V642),AND(OR(V$1005="",Datos!V642&gt;=V$1005),OR(V$1006="",Datos!V642&lt;=V$1006))),FALSE),OR(ISNUMBER(FIND(";"&amp;UPPER(TRIM(Datos!V642&amp;""))&amp;"=",V$1007)),ISNUMBER(FIND(";"&amp;UPPER(TRIM(Datos!V642&amp;""))&amp;";",V$1007))),OR(UPPER(TRIM(Datos!V642&amp;""))="SÍ",UPPER(TRIM(Datos!V642&amp;""))="SI",UPPER(TRIM(Datos!V642&amp;""))="NO"),IF(ISNUMBER(Datos!V642),AND(OR(V$1005="",Datos!V642&gt;=V$1005),OR(V$1006="",Datos!V642&lt;=V$1006)),FALSE),TRUE))))</f>
        <v>0.0</v>
      </c>
      <c r="W642">
        <f>IF(Datos!W642="",0,IF(AND(W$1008&lt;&gt;"",Datos!W642=W$1008),0,IF(W$1004=0,0,1-CHOOSE(W$1004,IF(ISNUMBER(Datos!W642),AND(OR(W$1005="",Datos!W642&gt;=W$1005),OR(W$1006="",Datos!W642&lt;=W$1006)),FALSE),IF(ISNUMBER(Datos!W642),AND(Datos!W642=INT(Datos!W642),AND(OR(W$1005="",Datos!W642&gt;=W$1005),OR(W$1006="",Datos!W642&lt;=W$1006))),FALSE),OR(ISNUMBER(FIND(";"&amp;UPPER(TRIM(Datos!W642&amp;""))&amp;"=",W$1007)),ISNUMBER(FIND(";"&amp;UPPER(TRIM(Datos!W642&amp;""))&amp;";",W$1007))),OR(UPPER(TRIM(Datos!W642&amp;""))="SÍ",UPPER(TRIM(Datos!W642&amp;""))="SI",UPPER(TRIM(Datos!W642&amp;""))="NO"),IF(ISNUMBER(Datos!W642),AND(OR(W$1005="",Datos!W642&gt;=W$1005),OR(W$1006="",Datos!W642&lt;=W$1006)),FALSE),TRUE))))</f>
        <v>0.0</v>
      </c>
      <c r="X642">
        <f>IF(Datos!X642="",0,IF(AND(X$1008&lt;&gt;"",Datos!X642=X$1008),0,IF(X$1004=0,0,1-CHOOSE(X$1004,IF(ISNUMBER(Datos!X642),AND(OR(X$1005="",Datos!X642&gt;=X$1005),OR(X$1006="",Datos!X642&lt;=X$1006)),FALSE),IF(ISNUMBER(Datos!X642),AND(Datos!X642=INT(Datos!X642),AND(OR(X$1005="",Datos!X642&gt;=X$1005),OR(X$1006="",Datos!X642&lt;=X$1006))),FALSE),OR(ISNUMBER(FIND(";"&amp;UPPER(TRIM(Datos!X642&amp;""))&amp;"=",X$1007)),ISNUMBER(FIND(";"&amp;UPPER(TRIM(Datos!X642&amp;""))&amp;";",X$1007))),OR(UPPER(TRIM(Datos!X642&amp;""))="SÍ",UPPER(TRIM(Datos!X642&amp;""))="SI",UPPER(TRIM(Datos!X642&amp;""))="NO"),IF(ISNUMBER(Datos!X642),AND(OR(X$1005="",Datos!X642&gt;=X$1005),OR(X$1006="",Datos!X642&lt;=X$1006)),FALSE),TRUE))))</f>
        <v>0.0</v>
      </c>
      <c r="Y642">
        <f>IF(Datos!Y642="",0,IF(AND(Y$1008&lt;&gt;"",Datos!Y642=Y$1008),0,IF(Y$1004=0,0,1-CHOOSE(Y$1004,IF(ISNUMBER(Datos!Y642),AND(OR(Y$1005="",Datos!Y642&gt;=Y$1005),OR(Y$1006="",Datos!Y642&lt;=Y$1006)),FALSE),IF(ISNUMBER(Datos!Y642),AND(Datos!Y642=INT(Datos!Y642),AND(OR(Y$1005="",Datos!Y642&gt;=Y$1005),OR(Y$1006="",Datos!Y642&lt;=Y$1006))),FALSE),OR(ISNUMBER(FIND(";"&amp;UPPER(TRIM(Datos!Y642&amp;""))&amp;"=",Y$1007)),ISNUMBER(FIND(";"&amp;UPPER(TRIM(Datos!Y642&amp;""))&amp;";",Y$1007))),OR(UPPER(TRIM(Datos!Y642&amp;""))="SÍ",UPPER(TRIM(Datos!Y642&amp;""))="SI",UPPER(TRIM(Datos!Y642&amp;""))="NO"),IF(ISNUMBER(Datos!Y642),AND(OR(Y$1005="",Datos!Y642&gt;=Y$1005),OR(Y$1006="",Datos!Y642&lt;=Y$1006)),FALSE),TRUE))))</f>
        <v>0.0</v>
      </c>
      <c r="Z642">
        <f>IF(Datos!Z642="",0,IF(AND(Z$1008&lt;&gt;"",Datos!Z642=Z$1008),0,IF(Z$1004=0,0,1-CHOOSE(Z$1004,IF(ISNUMBER(Datos!Z642),AND(OR(Z$1005="",Datos!Z642&gt;=Z$1005),OR(Z$1006="",Datos!Z642&lt;=Z$1006)),FALSE),IF(ISNUMBER(Datos!Z642),AND(Datos!Z642=INT(Datos!Z642),AND(OR(Z$1005="",Datos!Z642&gt;=Z$1005),OR(Z$1006="",Datos!Z642&lt;=Z$1006))),FALSE),OR(ISNUMBER(FIND(";"&amp;UPPER(TRIM(Datos!Z642&amp;""))&amp;"=",Z$1007)),ISNUMBER(FIND(";"&amp;UPPER(TRIM(Datos!Z642&amp;""))&amp;";",Z$1007))),OR(UPPER(TRIM(Datos!Z642&amp;""))="SÍ",UPPER(TRIM(Datos!Z642&amp;""))="SI",UPPER(TRIM(Datos!Z642&amp;""))="NO"),IF(ISNUMBER(Datos!Z642),AND(OR(Z$1005="",Datos!Z642&gt;=Z$1005),OR(Z$1006="",Datos!Z642&lt;=Z$1006)),FALSE),TRUE))))</f>
        <v>0.0</v>
      </c>
      <c r="AA642">
        <f>IF(Datos!AA642="",0,IF(AND(AA$1008&lt;&gt;"",Datos!AA642=AA$1008),0,IF(AA$1004=0,0,1-CHOOSE(AA$1004,IF(ISNUMBER(Datos!AA642),AND(OR(AA$1005="",Datos!AA642&gt;=AA$1005),OR(AA$1006="",Datos!AA642&lt;=AA$1006)),FALSE),IF(ISNUMBER(Datos!AA642),AND(Datos!AA642=INT(Datos!AA642),AND(OR(AA$1005="",Datos!AA642&gt;=AA$1005),OR(AA$1006="",Datos!AA642&lt;=AA$1006))),FALSE),OR(ISNUMBER(FIND(";"&amp;UPPER(TRIM(Datos!AA642&amp;""))&amp;"=",AA$1007)),ISNUMBER(FIND(";"&amp;UPPER(TRIM(Datos!AA642&amp;""))&amp;";",AA$1007))),OR(UPPER(TRIM(Datos!AA642&amp;""))="SÍ",UPPER(TRIM(Datos!AA642&amp;""))="SI",UPPER(TRIM(Datos!AA642&amp;""))="NO"),IF(ISNUMBER(Datos!AA642),AND(OR(AA$1005="",Datos!AA642&gt;=AA$1005),OR(AA$1006="",Datos!AA642&lt;=AA$1006)),FALSE),TRUE))))</f>
        <v>0.0</v>
      </c>
      <c r="AB642">
        <f>IF(Datos!AB642="",0,IF(AND(AB$1008&lt;&gt;"",Datos!AB642=AB$1008),0,IF(AB$1004=0,0,1-CHOOSE(AB$1004,IF(ISNUMBER(Datos!AB642),AND(OR(AB$1005="",Datos!AB642&gt;=AB$1005),OR(AB$1006="",Datos!AB642&lt;=AB$1006)),FALSE),IF(ISNUMBER(Datos!AB642),AND(Datos!AB642=INT(Datos!AB642),AND(OR(AB$1005="",Datos!AB642&gt;=AB$1005),OR(AB$1006="",Datos!AB642&lt;=AB$1006))),FALSE),OR(ISNUMBER(FIND(";"&amp;UPPER(TRIM(Datos!AB642&amp;""))&amp;"=",AB$1007)),ISNUMBER(FIND(";"&amp;UPPER(TRIM(Datos!AB642&amp;""))&amp;";",AB$1007))),OR(UPPER(TRIM(Datos!AB642&amp;""))="SÍ",UPPER(TRIM(Datos!AB642&amp;""))="SI",UPPER(TRIM(Datos!AB642&amp;""))="NO"),IF(ISNUMBER(Datos!AB642),AND(OR(AB$1005="",Datos!AB642&gt;=AB$1005),OR(AB$1006="",Datos!AB642&lt;=AB$1006)),FALSE),TRUE))))</f>
        <v>0.0</v>
      </c>
      <c r="AC642">
        <f>IF(Datos!AC642="",0,IF(AND(AC$1008&lt;&gt;"",Datos!AC642=AC$1008),0,IF(AC$1004=0,0,1-CHOOSE(AC$1004,IF(ISNUMBER(Datos!AC642),AND(OR(AC$1005="",Datos!AC642&gt;=AC$1005),OR(AC$1006="",Datos!AC642&lt;=AC$1006)),FALSE),IF(ISNUMBER(Datos!AC642),AND(Datos!AC642=INT(Datos!AC642),AND(OR(AC$1005="",Datos!AC642&gt;=AC$1005),OR(AC$1006="",Datos!AC642&lt;=AC$1006))),FALSE),OR(ISNUMBER(FIND(";"&amp;UPPER(TRIM(Datos!AC642&amp;""))&amp;"=",AC$1007)),ISNUMBER(FIND(";"&amp;UPPER(TRIM(Datos!AC642&amp;""))&amp;";",AC$1007))),OR(UPPER(TRIM(Datos!AC642&amp;""))="SÍ",UPPER(TRIM(Datos!AC642&amp;""))="SI",UPPER(TRIM(Datos!AC642&amp;""))="NO"),IF(ISNUMBER(Datos!AC642),AND(OR(AC$1005="",Datos!AC642&gt;=AC$1005),OR(AC$1006="",Datos!AC642&lt;=AC$1006)),FALSE),TRUE))))</f>
        <v>0.0</v>
      </c>
      <c r="AD642">
        <f>IF(Datos!AD642="",0,IF(AND(AD$1008&lt;&gt;"",Datos!AD642=AD$1008),0,IF(AD$1004=0,0,1-CHOOSE(AD$1004,IF(ISNUMBER(Datos!AD642),AND(OR(AD$1005="",Datos!AD642&gt;=AD$1005),OR(AD$1006="",Datos!AD642&lt;=AD$1006)),FALSE),IF(ISNUMBER(Datos!AD642),AND(Datos!AD642=INT(Datos!AD642),AND(OR(AD$1005="",Datos!AD642&gt;=AD$1005),OR(AD$1006="",Datos!AD642&lt;=AD$1006))),FALSE),OR(ISNUMBER(FIND(";"&amp;UPPER(TRIM(Datos!AD642&amp;""))&amp;"=",AD$1007)),ISNUMBER(FIND(";"&amp;UPPER(TRIM(Datos!AD642&amp;""))&amp;";",AD$1007))),OR(UPPER(TRIM(Datos!AD642&amp;""))="SÍ",UPPER(TRIM(Datos!AD642&amp;""))="SI",UPPER(TRIM(Datos!AD642&amp;""))="NO"),IF(ISNUMBER(Datos!AD642),AND(OR(AD$1005="",Datos!AD642&gt;=AD$1005),OR(AD$1006="",Datos!AD642&lt;=AD$1006)),FALSE),TRUE))))</f>
        <v>0.0</v>
      </c>
      <c r="AE642">
        <f>IF(Datos!AE642="",0,IF(AND(AE$1008&lt;&gt;"",Datos!AE642=AE$1008),0,IF(AE$1004=0,0,1-CHOOSE(AE$1004,IF(ISNUMBER(Datos!AE642),AND(OR(AE$1005="",Datos!AE642&gt;=AE$1005),OR(AE$1006="",Datos!AE642&lt;=AE$1006)),FALSE),IF(ISNUMBER(Datos!AE642),AND(Datos!AE642=INT(Datos!AE642),AND(OR(AE$1005="",Datos!AE642&gt;=AE$1005),OR(AE$1006="",Datos!AE642&lt;=AE$1006))),FALSE),OR(ISNUMBER(FIND(";"&amp;UPPER(TRIM(Datos!AE642&amp;""))&amp;"=",AE$1007)),ISNUMBER(FIND(";"&amp;UPPER(TRIM(Datos!AE642&amp;""))&amp;";",AE$1007))),OR(UPPER(TRIM(Datos!AE642&amp;""))="SÍ",UPPER(TRIM(Datos!AE642&amp;""))="SI",UPPER(TRIM(Datos!AE642&amp;""))="NO"),IF(ISNUMBER(Datos!AE642),AND(OR(AE$1005="",Datos!AE642&gt;=AE$1005),OR(AE$1006="",Datos!AE642&lt;=AE$1006)),FALSE),TRUE))))</f>
        <v>0.0</v>
      </c>
    </row>
    <row r="643" spans="2:31">
      <c r="B643">
        <f>IF(Datos!B643="",0,IF(AND(B$1008&lt;&gt;"",Datos!B643=B$1008),0,IF(B$1004=0,0,1-CHOOSE(B$1004,IF(ISNUMBER(Datos!B643),AND(OR(B$1005="",Datos!B643&gt;=B$1005),OR(B$1006="",Datos!B643&lt;=B$1006)),FALSE),IF(ISNUMBER(Datos!B643),AND(Datos!B643=INT(Datos!B643),AND(OR(B$1005="",Datos!B643&gt;=B$1005),OR(B$1006="",Datos!B643&lt;=B$1006))),FALSE),OR(ISNUMBER(FIND(";"&amp;UPPER(TRIM(Datos!B643&amp;""))&amp;"=",B$1007)),ISNUMBER(FIND(";"&amp;UPPER(TRIM(Datos!B643&amp;""))&amp;";",B$1007))),OR(UPPER(TRIM(Datos!B643&amp;""))="SÍ",UPPER(TRIM(Datos!B643&amp;""))="SI",UPPER(TRIM(Datos!B643&amp;""))="NO"),IF(ISNUMBER(Datos!B643),AND(OR(B$1005="",Datos!B643&gt;=B$1005),OR(B$1006="",Datos!B643&lt;=B$1006)),FALSE),TRUE))))</f>
        <v>0.0</v>
      </c>
      <c r="C643">
        <f>IF(Datos!C643="",0,IF(AND(C$1008&lt;&gt;"",Datos!C643=C$1008),0,IF(C$1004=0,0,1-CHOOSE(C$1004,IF(ISNUMBER(Datos!C643),AND(OR(C$1005="",Datos!C643&gt;=C$1005),OR(C$1006="",Datos!C643&lt;=C$1006)),FALSE),IF(ISNUMBER(Datos!C643),AND(Datos!C643=INT(Datos!C643),AND(OR(C$1005="",Datos!C643&gt;=C$1005),OR(C$1006="",Datos!C643&lt;=C$1006))),FALSE),OR(ISNUMBER(FIND(";"&amp;UPPER(TRIM(Datos!C643&amp;""))&amp;"=",C$1007)),ISNUMBER(FIND(";"&amp;UPPER(TRIM(Datos!C643&amp;""))&amp;";",C$1007))),OR(UPPER(TRIM(Datos!C643&amp;""))="SÍ",UPPER(TRIM(Datos!C643&amp;""))="SI",UPPER(TRIM(Datos!C643&amp;""))="NO"),IF(ISNUMBER(Datos!C643),AND(OR(C$1005="",Datos!C643&gt;=C$1005),OR(C$1006="",Datos!C643&lt;=C$1006)),FALSE),TRUE))))</f>
        <v>0.0</v>
      </c>
      <c r="D643">
        <f>IF(Datos!D643="",0,IF(AND(D$1008&lt;&gt;"",Datos!D643=D$1008),0,IF(D$1004=0,0,1-CHOOSE(D$1004,IF(ISNUMBER(Datos!D643),AND(OR(D$1005="",Datos!D643&gt;=D$1005),OR(D$1006="",Datos!D643&lt;=D$1006)),FALSE),IF(ISNUMBER(Datos!D643),AND(Datos!D643=INT(Datos!D643),AND(OR(D$1005="",Datos!D643&gt;=D$1005),OR(D$1006="",Datos!D643&lt;=D$1006))),FALSE),OR(ISNUMBER(FIND(";"&amp;UPPER(TRIM(Datos!D643&amp;""))&amp;"=",D$1007)),ISNUMBER(FIND(";"&amp;UPPER(TRIM(Datos!D643&amp;""))&amp;";",D$1007))),OR(UPPER(TRIM(Datos!D643&amp;""))="SÍ",UPPER(TRIM(Datos!D643&amp;""))="SI",UPPER(TRIM(Datos!D643&amp;""))="NO"),IF(ISNUMBER(Datos!D643),AND(OR(D$1005="",Datos!D643&gt;=D$1005),OR(D$1006="",Datos!D643&lt;=D$1006)),FALSE),TRUE))))</f>
        <v>0.0</v>
      </c>
      <c r="E643">
        <f>IF(Datos!E643="",0,IF(AND(E$1008&lt;&gt;"",Datos!E643=E$1008),0,IF(E$1004=0,0,1-CHOOSE(E$1004,IF(ISNUMBER(Datos!E643),AND(OR(E$1005="",Datos!E643&gt;=E$1005),OR(E$1006="",Datos!E643&lt;=E$1006)),FALSE),IF(ISNUMBER(Datos!E643),AND(Datos!E643=INT(Datos!E643),AND(OR(E$1005="",Datos!E643&gt;=E$1005),OR(E$1006="",Datos!E643&lt;=E$1006))),FALSE),OR(ISNUMBER(FIND(";"&amp;UPPER(TRIM(Datos!E643&amp;""))&amp;"=",E$1007)),ISNUMBER(FIND(";"&amp;UPPER(TRIM(Datos!E643&amp;""))&amp;";",E$1007))),OR(UPPER(TRIM(Datos!E643&amp;""))="SÍ",UPPER(TRIM(Datos!E643&amp;""))="SI",UPPER(TRIM(Datos!E643&amp;""))="NO"),IF(ISNUMBER(Datos!E643),AND(OR(E$1005="",Datos!E643&gt;=E$1005),OR(E$1006="",Datos!E643&lt;=E$1006)),FALSE),TRUE))))</f>
        <v>0.0</v>
      </c>
      <c r="F643">
        <f>IF(Datos!F643="",0,IF(AND(F$1008&lt;&gt;"",Datos!F643=F$1008),0,IF(F$1004=0,0,1-CHOOSE(F$1004,IF(ISNUMBER(Datos!F643),AND(OR(F$1005="",Datos!F643&gt;=F$1005),OR(F$1006="",Datos!F643&lt;=F$1006)),FALSE),IF(ISNUMBER(Datos!F643),AND(Datos!F643=INT(Datos!F643),AND(OR(F$1005="",Datos!F643&gt;=F$1005),OR(F$1006="",Datos!F643&lt;=F$1006))),FALSE),OR(ISNUMBER(FIND(";"&amp;UPPER(TRIM(Datos!F643&amp;""))&amp;"=",F$1007)),ISNUMBER(FIND(";"&amp;UPPER(TRIM(Datos!F643&amp;""))&amp;";",F$1007))),OR(UPPER(TRIM(Datos!F643&amp;""))="SÍ",UPPER(TRIM(Datos!F643&amp;""))="SI",UPPER(TRIM(Datos!F643&amp;""))="NO"),IF(ISNUMBER(Datos!F643),AND(OR(F$1005="",Datos!F643&gt;=F$1005),OR(F$1006="",Datos!F643&lt;=F$1006)),FALSE),TRUE))))</f>
        <v>0.0</v>
      </c>
      <c r="G643">
        <f>IF(Datos!G643="",0,IF(AND(G$1008&lt;&gt;"",Datos!G643=G$1008),0,IF(G$1004=0,0,1-CHOOSE(G$1004,IF(ISNUMBER(Datos!G643),AND(OR(G$1005="",Datos!G643&gt;=G$1005),OR(G$1006="",Datos!G643&lt;=G$1006)),FALSE),IF(ISNUMBER(Datos!G643),AND(Datos!G643=INT(Datos!G643),AND(OR(G$1005="",Datos!G643&gt;=G$1005),OR(G$1006="",Datos!G643&lt;=G$1006))),FALSE),OR(ISNUMBER(FIND(";"&amp;UPPER(TRIM(Datos!G643&amp;""))&amp;"=",G$1007)),ISNUMBER(FIND(";"&amp;UPPER(TRIM(Datos!G643&amp;""))&amp;";",G$1007))),OR(UPPER(TRIM(Datos!G643&amp;""))="SÍ",UPPER(TRIM(Datos!G643&amp;""))="SI",UPPER(TRIM(Datos!G643&amp;""))="NO"),IF(ISNUMBER(Datos!G643),AND(OR(G$1005="",Datos!G643&gt;=G$1005),OR(G$1006="",Datos!G643&lt;=G$1006)),FALSE),TRUE))))</f>
        <v>0.0</v>
      </c>
      <c r="H643">
        <f>IF(Datos!H643="",0,IF(AND(H$1008&lt;&gt;"",Datos!H643=H$1008),0,IF(H$1004=0,0,1-CHOOSE(H$1004,IF(ISNUMBER(Datos!H643),AND(OR(H$1005="",Datos!H643&gt;=H$1005),OR(H$1006="",Datos!H643&lt;=H$1006)),FALSE),IF(ISNUMBER(Datos!H643),AND(Datos!H643=INT(Datos!H643),AND(OR(H$1005="",Datos!H643&gt;=H$1005),OR(H$1006="",Datos!H643&lt;=H$1006))),FALSE),OR(ISNUMBER(FIND(";"&amp;UPPER(TRIM(Datos!H643&amp;""))&amp;"=",H$1007)),ISNUMBER(FIND(";"&amp;UPPER(TRIM(Datos!H643&amp;""))&amp;";",H$1007))),OR(UPPER(TRIM(Datos!H643&amp;""))="SÍ",UPPER(TRIM(Datos!H643&amp;""))="SI",UPPER(TRIM(Datos!H643&amp;""))="NO"),IF(ISNUMBER(Datos!H643),AND(OR(H$1005="",Datos!H643&gt;=H$1005),OR(H$1006="",Datos!H643&lt;=H$1006)),FALSE),TRUE))))</f>
        <v>0.0</v>
      </c>
      <c r="I643">
        <f>IF(Datos!I643="",0,IF(AND(I$1008&lt;&gt;"",Datos!I643=I$1008),0,IF(I$1004=0,0,1-CHOOSE(I$1004,IF(ISNUMBER(Datos!I643),AND(OR(I$1005="",Datos!I643&gt;=I$1005),OR(I$1006="",Datos!I643&lt;=I$1006)),FALSE),IF(ISNUMBER(Datos!I643),AND(Datos!I643=INT(Datos!I643),AND(OR(I$1005="",Datos!I643&gt;=I$1005),OR(I$1006="",Datos!I643&lt;=I$1006))),FALSE),OR(ISNUMBER(FIND(";"&amp;UPPER(TRIM(Datos!I643&amp;""))&amp;"=",I$1007)),ISNUMBER(FIND(";"&amp;UPPER(TRIM(Datos!I643&amp;""))&amp;";",I$1007))),OR(UPPER(TRIM(Datos!I643&amp;""))="SÍ",UPPER(TRIM(Datos!I643&amp;""))="SI",UPPER(TRIM(Datos!I643&amp;""))="NO"),IF(ISNUMBER(Datos!I643),AND(OR(I$1005="",Datos!I643&gt;=I$1005),OR(I$1006="",Datos!I643&lt;=I$1006)),FALSE),TRUE))))</f>
        <v>0.0</v>
      </c>
      <c r="J643">
        <f>IF(Datos!J643="",0,IF(AND(J$1008&lt;&gt;"",Datos!J643=J$1008),0,IF(J$1004=0,0,1-CHOOSE(J$1004,IF(ISNUMBER(Datos!J643),AND(OR(J$1005="",Datos!J643&gt;=J$1005),OR(J$1006="",Datos!J643&lt;=J$1006)),FALSE),IF(ISNUMBER(Datos!J643),AND(Datos!J643=INT(Datos!J643),AND(OR(J$1005="",Datos!J643&gt;=J$1005),OR(J$1006="",Datos!J643&lt;=J$1006))),FALSE),OR(ISNUMBER(FIND(";"&amp;UPPER(TRIM(Datos!J643&amp;""))&amp;"=",J$1007)),ISNUMBER(FIND(";"&amp;UPPER(TRIM(Datos!J643&amp;""))&amp;";",J$1007))),OR(UPPER(TRIM(Datos!J643&amp;""))="SÍ",UPPER(TRIM(Datos!J643&amp;""))="SI",UPPER(TRIM(Datos!J643&amp;""))="NO"),IF(ISNUMBER(Datos!J643),AND(OR(J$1005="",Datos!J643&gt;=J$1005),OR(J$1006="",Datos!J643&lt;=J$1006)),FALSE),TRUE))))</f>
        <v>0.0</v>
      </c>
      <c r="K643">
        <f>IF(Datos!K643="",0,IF(AND(K$1008&lt;&gt;"",Datos!K643=K$1008),0,IF(K$1004=0,0,1-CHOOSE(K$1004,IF(ISNUMBER(Datos!K643),AND(OR(K$1005="",Datos!K643&gt;=K$1005),OR(K$1006="",Datos!K643&lt;=K$1006)),FALSE),IF(ISNUMBER(Datos!K643),AND(Datos!K643=INT(Datos!K643),AND(OR(K$1005="",Datos!K643&gt;=K$1005),OR(K$1006="",Datos!K643&lt;=K$1006))),FALSE),OR(ISNUMBER(FIND(";"&amp;UPPER(TRIM(Datos!K643&amp;""))&amp;"=",K$1007)),ISNUMBER(FIND(";"&amp;UPPER(TRIM(Datos!K643&amp;""))&amp;";",K$1007))),OR(UPPER(TRIM(Datos!K643&amp;""))="SÍ",UPPER(TRIM(Datos!K643&amp;""))="SI",UPPER(TRIM(Datos!K643&amp;""))="NO"),IF(ISNUMBER(Datos!K643),AND(OR(K$1005="",Datos!K643&gt;=K$1005),OR(K$1006="",Datos!K643&lt;=K$1006)),FALSE),TRUE))))</f>
        <v>0.0</v>
      </c>
      <c r="L643">
        <f>IF(Datos!L643="",0,IF(AND(L$1008&lt;&gt;"",Datos!L643=L$1008),0,IF(L$1004=0,0,1-CHOOSE(L$1004,IF(ISNUMBER(Datos!L643),AND(OR(L$1005="",Datos!L643&gt;=L$1005),OR(L$1006="",Datos!L643&lt;=L$1006)),FALSE),IF(ISNUMBER(Datos!L643),AND(Datos!L643=INT(Datos!L643),AND(OR(L$1005="",Datos!L643&gt;=L$1005),OR(L$1006="",Datos!L643&lt;=L$1006))),FALSE),OR(ISNUMBER(FIND(";"&amp;UPPER(TRIM(Datos!L643&amp;""))&amp;"=",L$1007)),ISNUMBER(FIND(";"&amp;UPPER(TRIM(Datos!L643&amp;""))&amp;";",L$1007))),OR(UPPER(TRIM(Datos!L643&amp;""))="SÍ",UPPER(TRIM(Datos!L643&amp;""))="SI",UPPER(TRIM(Datos!L643&amp;""))="NO"),IF(ISNUMBER(Datos!L643),AND(OR(L$1005="",Datos!L643&gt;=L$1005),OR(L$1006="",Datos!L643&lt;=L$1006)),FALSE),TRUE))))</f>
        <v>0.0</v>
      </c>
      <c r="M643">
        <f>IF(Datos!M643="",0,IF(AND(M$1008&lt;&gt;"",Datos!M643=M$1008),0,IF(M$1004=0,0,1-CHOOSE(M$1004,IF(ISNUMBER(Datos!M643),AND(OR(M$1005="",Datos!M643&gt;=M$1005),OR(M$1006="",Datos!M643&lt;=M$1006)),FALSE),IF(ISNUMBER(Datos!M643),AND(Datos!M643=INT(Datos!M643),AND(OR(M$1005="",Datos!M643&gt;=M$1005),OR(M$1006="",Datos!M643&lt;=M$1006))),FALSE),OR(ISNUMBER(FIND(";"&amp;UPPER(TRIM(Datos!M643&amp;""))&amp;"=",M$1007)),ISNUMBER(FIND(";"&amp;UPPER(TRIM(Datos!M643&amp;""))&amp;";",M$1007))),OR(UPPER(TRIM(Datos!M643&amp;""))="SÍ",UPPER(TRIM(Datos!M643&amp;""))="SI",UPPER(TRIM(Datos!M643&amp;""))="NO"),IF(ISNUMBER(Datos!M643),AND(OR(M$1005="",Datos!M643&gt;=M$1005),OR(M$1006="",Datos!M643&lt;=M$1006)),FALSE),TRUE))))</f>
        <v>0.0</v>
      </c>
      <c r="N643">
        <f>IF(Datos!N643="",0,IF(AND(N$1008&lt;&gt;"",Datos!N643=N$1008),0,IF(N$1004=0,0,1-CHOOSE(N$1004,IF(ISNUMBER(Datos!N643),AND(OR(N$1005="",Datos!N643&gt;=N$1005),OR(N$1006="",Datos!N643&lt;=N$1006)),FALSE),IF(ISNUMBER(Datos!N643),AND(Datos!N643=INT(Datos!N643),AND(OR(N$1005="",Datos!N643&gt;=N$1005),OR(N$1006="",Datos!N643&lt;=N$1006))),FALSE),OR(ISNUMBER(FIND(";"&amp;UPPER(TRIM(Datos!N643&amp;""))&amp;"=",N$1007)),ISNUMBER(FIND(";"&amp;UPPER(TRIM(Datos!N643&amp;""))&amp;";",N$1007))),OR(UPPER(TRIM(Datos!N643&amp;""))="SÍ",UPPER(TRIM(Datos!N643&amp;""))="SI",UPPER(TRIM(Datos!N643&amp;""))="NO"),IF(ISNUMBER(Datos!N643),AND(OR(N$1005="",Datos!N643&gt;=N$1005),OR(N$1006="",Datos!N643&lt;=N$1006)),FALSE),TRUE))))</f>
        <v>0.0</v>
      </c>
      <c r="O643">
        <f>IF(Datos!O643="",0,IF(AND(O$1008&lt;&gt;"",Datos!O643=O$1008),0,IF(O$1004=0,0,1-CHOOSE(O$1004,IF(ISNUMBER(Datos!O643),AND(OR(O$1005="",Datos!O643&gt;=O$1005),OR(O$1006="",Datos!O643&lt;=O$1006)),FALSE),IF(ISNUMBER(Datos!O643),AND(Datos!O643=INT(Datos!O643),AND(OR(O$1005="",Datos!O643&gt;=O$1005),OR(O$1006="",Datos!O643&lt;=O$1006))),FALSE),OR(ISNUMBER(FIND(";"&amp;UPPER(TRIM(Datos!O643&amp;""))&amp;"=",O$1007)),ISNUMBER(FIND(";"&amp;UPPER(TRIM(Datos!O643&amp;""))&amp;";",O$1007))),OR(UPPER(TRIM(Datos!O643&amp;""))="SÍ",UPPER(TRIM(Datos!O643&amp;""))="SI",UPPER(TRIM(Datos!O643&amp;""))="NO"),IF(ISNUMBER(Datos!O643),AND(OR(O$1005="",Datos!O643&gt;=O$1005),OR(O$1006="",Datos!O643&lt;=O$1006)),FALSE),TRUE))))</f>
        <v>0.0</v>
      </c>
      <c r="P643">
        <f>IF(Datos!P643="",0,IF(AND(P$1008&lt;&gt;"",Datos!P643=P$1008),0,IF(P$1004=0,0,1-CHOOSE(P$1004,IF(ISNUMBER(Datos!P643),AND(OR(P$1005="",Datos!P643&gt;=P$1005),OR(P$1006="",Datos!P643&lt;=P$1006)),FALSE),IF(ISNUMBER(Datos!P643),AND(Datos!P643=INT(Datos!P643),AND(OR(P$1005="",Datos!P643&gt;=P$1005),OR(P$1006="",Datos!P643&lt;=P$1006))),FALSE),OR(ISNUMBER(FIND(";"&amp;UPPER(TRIM(Datos!P643&amp;""))&amp;"=",P$1007)),ISNUMBER(FIND(";"&amp;UPPER(TRIM(Datos!P643&amp;""))&amp;";",P$1007))),OR(UPPER(TRIM(Datos!P643&amp;""))="SÍ",UPPER(TRIM(Datos!P643&amp;""))="SI",UPPER(TRIM(Datos!P643&amp;""))="NO"),IF(ISNUMBER(Datos!P643),AND(OR(P$1005="",Datos!P643&gt;=P$1005),OR(P$1006="",Datos!P643&lt;=P$1006)),FALSE),TRUE))))</f>
        <v>0.0</v>
      </c>
      <c r="Q643">
        <f>IF(Datos!Q643="",0,IF(AND(Q$1008&lt;&gt;"",Datos!Q643=Q$1008),0,IF(Q$1004=0,0,1-CHOOSE(Q$1004,IF(ISNUMBER(Datos!Q643),AND(OR(Q$1005="",Datos!Q643&gt;=Q$1005),OR(Q$1006="",Datos!Q643&lt;=Q$1006)),FALSE),IF(ISNUMBER(Datos!Q643),AND(Datos!Q643=INT(Datos!Q643),AND(OR(Q$1005="",Datos!Q643&gt;=Q$1005),OR(Q$1006="",Datos!Q643&lt;=Q$1006))),FALSE),OR(ISNUMBER(FIND(";"&amp;UPPER(TRIM(Datos!Q643&amp;""))&amp;"=",Q$1007)),ISNUMBER(FIND(";"&amp;UPPER(TRIM(Datos!Q643&amp;""))&amp;";",Q$1007))),OR(UPPER(TRIM(Datos!Q643&amp;""))="SÍ",UPPER(TRIM(Datos!Q643&amp;""))="SI",UPPER(TRIM(Datos!Q643&amp;""))="NO"),IF(ISNUMBER(Datos!Q643),AND(OR(Q$1005="",Datos!Q643&gt;=Q$1005),OR(Q$1006="",Datos!Q643&lt;=Q$1006)),FALSE),TRUE))))</f>
        <v>0.0</v>
      </c>
      <c r="R643">
        <f>IF(Datos!R643="",0,IF(AND(R$1008&lt;&gt;"",Datos!R643=R$1008),0,IF(R$1004=0,0,1-CHOOSE(R$1004,IF(ISNUMBER(Datos!R643),AND(OR(R$1005="",Datos!R643&gt;=R$1005),OR(R$1006="",Datos!R643&lt;=R$1006)),FALSE),IF(ISNUMBER(Datos!R643),AND(Datos!R643=INT(Datos!R643),AND(OR(R$1005="",Datos!R643&gt;=R$1005),OR(R$1006="",Datos!R643&lt;=R$1006))),FALSE),OR(ISNUMBER(FIND(";"&amp;UPPER(TRIM(Datos!R643&amp;""))&amp;"=",R$1007)),ISNUMBER(FIND(";"&amp;UPPER(TRIM(Datos!R643&amp;""))&amp;";",R$1007))),OR(UPPER(TRIM(Datos!R643&amp;""))="SÍ",UPPER(TRIM(Datos!R643&amp;""))="SI",UPPER(TRIM(Datos!R643&amp;""))="NO"),IF(ISNUMBER(Datos!R643),AND(OR(R$1005="",Datos!R643&gt;=R$1005),OR(R$1006="",Datos!R643&lt;=R$1006)),FALSE),TRUE))))</f>
        <v>0.0</v>
      </c>
      <c r="S643">
        <f>IF(Datos!S643="",0,IF(AND(S$1008&lt;&gt;"",Datos!S643=S$1008),0,IF(S$1004=0,0,1-CHOOSE(S$1004,IF(ISNUMBER(Datos!S643),AND(OR(S$1005="",Datos!S643&gt;=S$1005),OR(S$1006="",Datos!S643&lt;=S$1006)),FALSE),IF(ISNUMBER(Datos!S643),AND(Datos!S643=INT(Datos!S643),AND(OR(S$1005="",Datos!S643&gt;=S$1005),OR(S$1006="",Datos!S643&lt;=S$1006))),FALSE),OR(ISNUMBER(FIND(";"&amp;UPPER(TRIM(Datos!S643&amp;""))&amp;"=",S$1007)),ISNUMBER(FIND(";"&amp;UPPER(TRIM(Datos!S643&amp;""))&amp;";",S$1007))),OR(UPPER(TRIM(Datos!S643&amp;""))="SÍ",UPPER(TRIM(Datos!S643&amp;""))="SI",UPPER(TRIM(Datos!S643&amp;""))="NO"),IF(ISNUMBER(Datos!S643),AND(OR(S$1005="",Datos!S643&gt;=S$1005),OR(S$1006="",Datos!S643&lt;=S$1006)),FALSE),TRUE))))</f>
        <v>0.0</v>
      </c>
      <c r="T643">
        <f>IF(Datos!T643="",0,IF(AND(T$1008&lt;&gt;"",Datos!T643=T$1008),0,IF(T$1004=0,0,1-CHOOSE(T$1004,IF(ISNUMBER(Datos!T643),AND(OR(T$1005="",Datos!T643&gt;=T$1005),OR(T$1006="",Datos!T643&lt;=T$1006)),FALSE),IF(ISNUMBER(Datos!T643),AND(Datos!T643=INT(Datos!T643),AND(OR(T$1005="",Datos!T643&gt;=T$1005),OR(T$1006="",Datos!T643&lt;=T$1006))),FALSE),OR(ISNUMBER(FIND(";"&amp;UPPER(TRIM(Datos!T643&amp;""))&amp;"=",T$1007)),ISNUMBER(FIND(";"&amp;UPPER(TRIM(Datos!T643&amp;""))&amp;";",T$1007))),OR(UPPER(TRIM(Datos!T643&amp;""))="SÍ",UPPER(TRIM(Datos!T643&amp;""))="SI",UPPER(TRIM(Datos!T643&amp;""))="NO"),IF(ISNUMBER(Datos!T643),AND(OR(T$1005="",Datos!T643&gt;=T$1005),OR(T$1006="",Datos!T643&lt;=T$1006)),FALSE),TRUE))))</f>
        <v>0.0</v>
      </c>
      <c r="U643">
        <f>IF(Datos!U643="",0,IF(AND(U$1008&lt;&gt;"",Datos!U643=U$1008),0,IF(U$1004=0,0,1-CHOOSE(U$1004,IF(ISNUMBER(Datos!U643),AND(OR(U$1005="",Datos!U643&gt;=U$1005),OR(U$1006="",Datos!U643&lt;=U$1006)),FALSE),IF(ISNUMBER(Datos!U643),AND(Datos!U643=INT(Datos!U643),AND(OR(U$1005="",Datos!U643&gt;=U$1005),OR(U$1006="",Datos!U643&lt;=U$1006))),FALSE),OR(ISNUMBER(FIND(";"&amp;UPPER(TRIM(Datos!U643&amp;""))&amp;"=",U$1007)),ISNUMBER(FIND(";"&amp;UPPER(TRIM(Datos!U643&amp;""))&amp;";",U$1007))),OR(UPPER(TRIM(Datos!U643&amp;""))="SÍ",UPPER(TRIM(Datos!U643&amp;""))="SI",UPPER(TRIM(Datos!U643&amp;""))="NO"),IF(ISNUMBER(Datos!U643),AND(OR(U$1005="",Datos!U643&gt;=U$1005),OR(U$1006="",Datos!U643&lt;=U$1006)),FALSE),TRUE))))</f>
        <v>0.0</v>
      </c>
      <c r="V643">
        <f>IF(Datos!V643="",0,IF(AND(V$1008&lt;&gt;"",Datos!V643=V$1008),0,IF(V$1004=0,0,1-CHOOSE(V$1004,IF(ISNUMBER(Datos!V643),AND(OR(V$1005="",Datos!V643&gt;=V$1005),OR(V$1006="",Datos!V643&lt;=V$1006)),FALSE),IF(ISNUMBER(Datos!V643),AND(Datos!V643=INT(Datos!V643),AND(OR(V$1005="",Datos!V643&gt;=V$1005),OR(V$1006="",Datos!V643&lt;=V$1006))),FALSE),OR(ISNUMBER(FIND(";"&amp;UPPER(TRIM(Datos!V643&amp;""))&amp;"=",V$1007)),ISNUMBER(FIND(";"&amp;UPPER(TRIM(Datos!V643&amp;""))&amp;";",V$1007))),OR(UPPER(TRIM(Datos!V643&amp;""))="SÍ",UPPER(TRIM(Datos!V643&amp;""))="SI",UPPER(TRIM(Datos!V643&amp;""))="NO"),IF(ISNUMBER(Datos!V643),AND(OR(V$1005="",Datos!V643&gt;=V$1005),OR(V$1006="",Datos!V643&lt;=V$1006)),FALSE),TRUE))))</f>
        <v>0.0</v>
      </c>
      <c r="W643">
        <f>IF(Datos!W643="",0,IF(AND(W$1008&lt;&gt;"",Datos!W643=W$1008),0,IF(W$1004=0,0,1-CHOOSE(W$1004,IF(ISNUMBER(Datos!W643),AND(OR(W$1005="",Datos!W643&gt;=W$1005),OR(W$1006="",Datos!W643&lt;=W$1006)),FALSE),IF(ISNUMBER(Datos!W643),AND(Datos!W643=INT(Datos!W643),AND(OR(W$1005="",Datos!W643&gt;=W$1005),OR(W$1006="",Datos!W643&lt;=W$1006))),FALSE),OR(ISNUMBER(FIND(";"&amp;UPPER(TRIM(Datos!W643&amp;""))&amp;"=",W$1007)),ISNUMBER(FIND(";"&amp;UPPER(TRIM(Datos!W643&amp;""))&amp;";",W$1007))),OR(UPPER(TRIM(Datos!W643&amp;""))="SÍ",UPPER(TRIM(Datos!W643&amp;""))="SI",UPPER(TRIM(Datos!W643&amp;""))="NO"),IF(ISNUMBER(Datos!W643),AND(OR(W$1005="",Datos!W643&gt;=W$1005),OR(W$1006="",Datos!W643&lt;=W$1006)),FALSE),TRUE))))</f>
        <v>0.0</v>
      </c>
      <c r="X643">
        <f>IF(Datos!X643="",0,IF(AND(X$1008&lt;&gt;"",Datos!X643=X$1008),0,IF(X$1004=0,0,1-CHOOSE(X$1004,IF(ISNUMBER(Datos!X643),AND(OR(X$1005="",Datos!X643&gt;=X$1005),OR(X$1006="",Datos!X643&lt;=X$1006)),FALSE),IF(ISNUMBER(Datos!X643),AND(Datos!X643=INT(Datos!X643),AND(OR(X$1005="",Datos!X643&gt;=X$1005),OR(X$1006="",Datos!X643&lt;=X$1006))),FALSE),OR(ISNUMBER(FIND(";"&amp;UPPER(TRIM(Datos!X643&amp;""))&amp;"=",X$1007)),ISNUMBER(FIND(";"&amp;UPPER(TRIM(Datos!X643&amp;""))&amp;";",X$1007))),OR(UPPER(TRIM(Datos!X643&amp;""))="SÍ",UPPER(TRIM(Datos!X643&amp;""))="SI",UPPER(TRIM(Datos!X643&amp;""))="NO"),IF(ISNUMBER(Datos!X643),AND(OR(X$1005="",Datos!X643&gt;=X$1005),OR(X$1006="",Datos!X643&lt;=X$1006)),FALSE),TRUE))))</f>
        <v>0.0</v>
      </c>
      <c r="Y643">
        <f>IF(Datos!Y643="",0,IF(AND(Y$1008&lt;&gt;"",Datos!Y643=Y$1008),0,IF(Y$1004=0,0,1-CHOOSE(Y$1004,IF(ISNUMBER(Datos!Y643),AND(OR(Y$1005="",Datos!Y643&gt;=Y$1005),OR(Y$1006="",Datos!Y643&lt;=Y$1006)),FALSE),IF(ISNUMBER(Datos!Y643),AND(Datos!Y643=INT(Datos!Y643),AND(OR(Y$1005="",Datos!Y643&gt;=Y$1005),OR(Y$1006="",Datos!Y643&lt;=Y$1006))),FALSE),OR(ISNUMBER(FIND(";"&amp;UPPER(TRIM(Datos!Y643&amp;""))&amp;"=",Y$1007)),ISNUMBER(FIND(";"&amp;UPPER(TRIM(Datos!Y643&amp;""))&amp;";",Y$1007))),OR(UPPER(TRIM(Datos!Y643&amp;""))="SÍ",UPPER(TRIM(Datos!Y643&amp;""))="SI",UPPER(TRIM(Datos!Y643&amp;""))="NO"),IF(ISNUMBER(Datos!Y643),AND(OR(Y$1005="",Datos!Y643&gt;=Y$1005),OR(Y$1006="",Datos!Y643&lt;=Y$1006)),FALSE),TRUE))))</f>
        <v>0.0</v>
      </c>
      <c r="Z643">
        <f>IF(Datos!Z643="",0,IF(AND(Z$1008&lt;&gt;"",Datos!Z643=Z$1008),0,IF(Z$1004=0,0,1-CHOOSE(Z$1004,IF(ISNUMBER(Datos!Z643),AND(OR(Z$1005="",Datos!Z643&gt;=Z$1005),OR(Z$1006="",Datos!Z643&lt;=Z$1006)),FALSE),IF(ISNUMBER(Datos!Z643),AND(Datos!Z643=INT(Datos!Z643),AND(OR(Z$1005="",Datos!Z643&gt;=Z$1005),OR(Z$1006="",Datos!Z643&lt;=Z$1006))),FALSE),OR(ISNUMBER(FIND(";"&amp;UPPER(TRIM(Datos!Z643&amp;""))&amp;"=",Z$1007)),ISNUMBER(FIND(";"&amp;UPPER(TRIM(Datos!Z643&amp;""))&amp;";",Z$1007))),OR(UPPER(TRIM(Datos!Z643&amp;""))="SÍ",UPPER(TRIM(Datos!Z643&amp;""))="SI",UPPER(TRIM(Datos!Z643&amp;""))="NO"),IF(ISNUMBER(Datos!Z643),AND(OR(Z$1005="",Datos!Z643&gt;=Z$1005),OR(Z$1006="",Datos!Z643&lt;=Z$1006)),FALSE),TRUE))))</f>
        <v>0.0</v>
      </c>
      <c r="AA643">
        <f>IF(Datos!AA643="",0,IF(AND(AA$1008&lt;&gt;"",Datos!AA643=AA$1008),0,IF(AA$1004=0,0,1-CHOOSE(AA$1004,IF(ISNUMBER(Datos!AA643),AND(OR(AA$1005="",Datos!AA643&gt;=AA$1005),OR(AA$1006="",Datos!AA643&lt;=AA$1006)),FALSE),IF(ISNUMBER(Datos!AA643),AND(Datos!AA643=INT(Datos!AA643),AND(OR(AA$1005="",Datos!AA643&gt;=AA$1005),OR(AA$1006="",Datos!AA643&lt;=AA$1006))),FALSE),OR(ISNUMBER(FIND(";"&amp;UPPER(TRIM(Datos!AA643&amp;""))&amp;"=",AA$1007)),ISNUMBER(FIND(";"&amp;UPPER(TRIM(Datos!AA643&amp;""))&amp;";",AA$1007))),OR(UPPER(TRIM(Datos!AA643&amp;""))="SÍ",UPPER(TRIM(Datos!AA643&amp;""))="SI",UPPER(TRIM(Datos!AA643&amp;""))="NO"),IF(ISNUMBER(Datos!AA643),AND(OR(AA$1005="",Datos!AA643&gt;=AA$1005),OR(AA$1006="",Datos!AA643&lt;=AA$1006)),FALSE),TRUE))))</f>
        <v>0.0</v>
      </c>
      <c r="AB643">
        <f>IF(Datos!AB643="",0,IF(AND(AB$1008&lt;&gt;"",Datos!AB643=AB$1008),0,IF(AB$1004=0,0,1-CHOOSE(AB$1004,IF(ISNUMBER(Datos!AB643),AND(OR(AB$1005="",Datos!AB643&gt;=AB$1005),OR(AB$1006="",Datos!AB643&lt;=AB$1006)),FALSE),IF(ISNUMBER(Datos!AB643),AND(Datos!AB643=INT(Datos!AB643),AND(OR(AB$1005="",Datos!AB643&gt;=AB$1005),OR(AB$1006="",Datos!AB643&lt;=AB$1006))),FALSE),OR(ISNUMBER(FIND(";"&amp;UPPER(TRIM(Datos!AB643&amp;""))&amp;"=",AB$1007)),ISNUMBER(FIND(";"&amp;UPPER(TRIM(Datos!AB643&amp;""))&amp;";",AB$1007))),OR(UPPER(TRIM(Datos!AB643&amp;""))="SÍ",UPPER(TRIM(Datos!AB643&amp;""))="SI",UPPER(TRIM(Datos!AB643&amp;""))="NO"),IF(ISNUMBER(Datos!AB643),AND(OR(AB$1005="",Datos!AB643&gt;=AB$1005),OR(AB$1006="",Datos!AB643&lt;=AB$1006)),FALSE),TRUE))))</f>
        <v>0.0</v>
      </c>
      <c r="AC643">
        <f>IF(Datos!AC643="",0,IF(AND(AC$1008&lt;&gt;"",Datos!AC643=AC$1008),0,IF(AC$1004=0,0,1-CHOOSE(AC$1004,IF(ISNUMBER(Datos!AC643),AND(OR(AC$1005="",Datos!AC643&gt;=AC$1005),OR(AC$1006="",Datos!AC643&lt;=AC$1006)),FALSE),IF(ISNUMBER(Datos!AC643),AND(Datos!AC643=INT(Datos!AC643),AND(OR(AC$1005="",Datos!AC643&gt;=AC$1005),OR(AC$1006="",Datos!AC643&lt;=AC$1006))),FALSE),OR(ISNUMBER(FIND(";"&amp;UPPER(TRIM(Datos!AC643&amp;""))&amp;"=",AC$1007)),ISNUMBER(FIND(";"&amp;UPPER(TRIM(Datos!AC643&amp;""))&amp;";",AC$1007))),OR(UPPER(TRIM(Datos!AC643&amp;""))="SÍ",UPPER(TRIM(Datos!AC643&amp;""))="SI",UPPER(TRIM(Datos!AC643&amp;""))="NO"),IF(ISNUMBER(Datos!AC643),AND(OR(AC$1005="",Datos!AC643&gt;=AC$1005),OR(AC$1006="",Datos!AC643&lt;=AC$1006)),FALSE),TRUE))))</f>
        <v>0.0</v>
      </c>
      <c r="AD643">
        <f>IF(Datos!AD643="",0,IF(AND(AD$1008&lt;&gt;"",Datos!AD643=AD$1008),0,IF(AD$1004=0,0,1-CHOOSE(AD$1004,IF(ISNUMBER(Datos!AD643),AND(OR(AD$1005="",Datos!AD643&gt;=AD$1005),OR(AD$1006="",Datos!AD643&lt;=AD$1006)),FALSE),IF(ISNUMBER(Datos!AD643),AND(Datos!AD643=INT(Datos!AD643),AND(OR(AD$1005="",Datos!AD643&gt;=AD$1005),OR(AD$1006="",Datos!AD643&lt;=AD$1006))),FALSE),OR(ISNUMBER(FIND(";"&amp;UPPER(TRIM(Datos!AD643&amp;""))&amp;"=",AD$1007)),ISNUMBER(FIND(";"&amp;UPPER(TRIM(Datos!AD643&amp;""))&amp;";",AD$1007))),OR(UPPER(TRIM(Datos!AD643&amp;""))="SÍ",UPPER(TRIM(Datos!AD643&amp;""))="SI",UPPER(TRIM(Datos!AD643&amp;""))="NO"),IF(ISNUMBER(Datos!AD643),AND(OR(AD$1005="",Datos!AD643&gt;=AD$1005),OR(AD$1006="",Datos!AD643&lt;=AD$1006)),FALSE),TRUE))))</f>
        <v>0.0</v>
      </c>
      <c r="AE643">
        <f>IF(Datos!AE643="",0,IF(AND(AE$1008&lt;&gt;"",Datos!AE643=AE$1008),0,IF(AE$1004=0,0,1-CHOOSE(AE$1004,IF(ISNUMBER(Datos!AE643),AND(OR(AE$1005="",Datos!AE643&gt;=AE$1005),OR(AE$1006="",Datos!AE643&lt;=AE$1006)),FALSE),IF(ISNUMBER(Datos!AE643),AND(Datos!AE643=INT(Datos!AE643),AND(OR(AE$1005="",Datos!AE643&gt;=AE$1005),OR(AE$1006="",Datos!AE643&lt;=AE$1006))),FALSE),OR(ISNUMBER(FIND(";"&amp;UPPER(TRIM(Datos!AE643&amp;""))&amp;"=",AE$1007)),ISNUMBER(FIND(";"&amp;UPPER(TRIM(Datos!AE643&amp;""))&amp;";",AE$1007))),OR(UPPER(TRIM(Datos!AE643&amp;""))="SÍ",UPPER(TRIM(Datos!AE643&amp;""))="SI",UPPER(TRIM(Datos!AE643&amp;""))="NO"),IF(ISNUMBER(Datos!AE643),AND(OR(AE$1005="",Datos!AE643&gt;=AE$1005),OR(AE$1006="",Datos!AE643&lt;=AE$1006)),FALSE),TRUE))))</f>
        <v>0.0</v>
      </c>
    </row>
    <row r="644" spans="2:31">
      <c r="B644">
        <f>IF(Datos!B644="",0,IF(AND(B$1008&lt;&gt;"",Datos!B644=B$1008),0,IF(B$1004=0,0,1-CHOOSE(B$1004,IF(ISNUMBER(Datos!B644),AND(OR(B$1005="",Datos!B644&gt;=B$1005),OR(B$1006="",Datos!B644&lt;=B$1006)),FALSE),IF(ISNUMBER(Datos!B644),AND(Datos!B644=INT(Datos!B644),AND(OR(B$1005="",Datos!B644&gt;=B$1005),OR(B$1006="",Datos!B644&lt;=B$1006))),FALSE),OR(ISNUMBER(FIND(";"&amp;UPPER(TRIM(Datos!B644&amp;""))&amp;"=",B$1007)),ISNUMBER(FIND(";"&amp;UPPER(TRIM(Datos!B644&amp;""))&amp;";",B$1007))),OR(UPPER(TRIM(Datos!B644&amp;""))="SÍ",UPPER(TRIM(Datos!B644&amp;""))="SI",UPPER(TRIM(Datos!B644&amp;""))="NO"),IF(ISNUMBER(Datos!B644),AND(OR(B$1005="",Datos!B644&gt;=B$1005),OR(B$1006="",Datos!B644&lt;=B$1006)),FALSE),TRUE))))</f>
        <v>0.0</v>
      </c>
      <c r="C644">
        <f>IF(Datos!C644="",0,IF(AND(C$1008&lt;&gt;"",Datos!C644=C$1008),0,IF(C$1004=0,0,1-CHOOSE(C$1004,IF(ISNUMBER(Datos!C644),AND(OR(C$1005="",Datos!C644&gt;=C$1005),OR(C$1006="",Datos!C644&lt;=C$1006)),FALSE),IF(ISNUMBER(Datos!C644),AND(Datos!C644=INT(Datos!C644),AND(OR(C$1005="",Datos!C644&gt;=C$1005),OR(C$1006="",Datos!C644&lt;=C$1006))),FALSE),OR(ISNUMBER(FIND(";"&amp;UPPER(TRIM(Datos!C644&amp;""))&amp;"=",C$1007)),ISNUMBER(FIND(";"&amp;UPPER(TRIM(Datos!C644&amp;""))&amp;";",C$1007))),OR(UPPER(TRIM(Datos!C644&amp;""))="SÍ",UPPER(TRIM(Datos!C644&amp;""))="SI",UPPER(TRIM(Datos!C644&amp;""))="NO"),IF(ISNUMBER(Datos!C644),AND(OR(C$1005="",Datos!C644&gt;=C$1005),OR(C$1006="",Datos!C644&lt;=C$1006)),FALSE),TRUE))))</f>
        <v>0.0</v>
      </c>
      <c r="D644">
        <f>IF(Datos!D644="",0,IF(AND(D$1008&lt;&gt;"",Datos!D644=D$1008),0,IF(D$1004=0,0,1-CHOOSE(D$1004,IF(ISNUMBER(Datos!D644),AND(OR(D$1005="",Datos!D644&gt;=D$1005),OR(D$1006="",Datos!D644&lt;=D$1006)),FALSE),IF(ISNUMBER(Datos!D644),AND(Datos!D644=INT(Datos!D644),AND(OR(D$1005="",Datos!D644&gt;=D$1005),OR(D$1006="",Datos!D644&lt;=D$1006))),FALSE),OR(ISNUMBER(FIND(";"&amp;UPPER(TRIM(Datos!D644&amp;""))&amp;"=",D$1007)),ISNUMBER(FIND(";"&amp;UPPER(TRIM(Datos!D644&amp;""))&amp;";",D$1007))),OR(UPPER(TRIM(Datos!D644&amp;""))="SÍ",UPPER(TRIM(Datos!D644&amp;""))="SI",UPPER(TRIM(Datos!D644&amp;""))="NO"),IF(ISNUMBER(Datos!D644),AND(OR(D$1005="",Datos!D644&gt;=D$1005),OR(D$1006="",Datos!D644&lt;=D$1006)),FALSE),TRUE))))</f>
        <v>0.0</v>
      </c>
      <c r="E644">
        <f>IF(Datos!E644="",0,IF(AND(E$1008&lt;&gt;"",Datos!E644=E$1008),0,IF(E$1004=0,0,1-CHOOSE(E$1004,IF(ISNUMBER(Datos!E644),AND(OR(E$1005="",Datos!E644&gt;=E$1005),OR(E$1006="",Datos!E644&lt;=E$1006)),FALSE),IF(ISNUMBER(Datos!E644),AND(Datos!E644=INT(Datos!E644),AND(OR(E$1005="",Datos!E644&gt;=E$1005),OR(E$1006="",Datos!E644&lt;=E$1006))),FALSE),OR(ISNUMBER(FIND(";"&amp;UPPER(TRIM(Datos!E644&amp;""))&amp;"=",E$1007)),ISNUMBER(FIND(";"&amp;UPPER(TRIM(Datos!E644&amp;""))&amp;";",E$1007))),OR(UPPER(TRIM(Datos!E644&amp;""))="SÍ",UPPER(TRIM(Datos!E644&amp;""))="SI",UPPER(TRIM(Datos!E644&amp;""))="NO"),IF(ISNUMBER(Datos!E644),AND(OR(E$1005="",Datos!E644&gt;=E$1005),OR(E$1006="",Datos!E644&lt;=E$1006)),FALSE),TRUE))))</f>
        <v>0.0</v>
      </c>
      <c r="F644">
        <f>IF(Datos!F644="",0,IF(AND(F$1008&lt;&gt;"",Datos!F644=F$1008),0,IF(F$1004=0,0,1-CHOOSE(F$1004,IF(ISNUMBER(Datos!F644),AND(OR(F$1005="",Datos!F644&gt;=F$1005),OR(F$1006="",Datos!F644&lt;=F$1006)),FALSE),IF(ISNUMBER(Datos!F644),AND(Datos!F644=INT(Datos!F644),AND(OR(F$1005="",Datos!F644&gt;=F$1005),OR(F$1006="",Datos!F644&lt;=F$1006))),FALSE),OR(ISNUMBER(FIND(";"&amp;UPPER(TRIM(Datos!F644&amp;""))&amp;"=",F$1007)),ISNUMBER(FIND(";"&amp;UPPER(TRIM(Datos!F644&amp;""))&amp;";",F$1007))),OR(UPPER(TRIM(Datos!F644&amp;""))="SÍ",UPPER(TRIM(Datos!F644&amp;""))="SI",UPPER(TRIM(Datos!F644&amp;""))="NO"),IF(ISNUMBER(Datos!F644),AND(OR(F$1005="",Datos!F644&gt;=F$1005),OR(F$1006="",Datos!F644&lt;=F$1006)),FALSE),TRUE))))</f>
        <v>0.0</v>
      </c>
      <c r="G644">
        <f>IF(Datos!G644="",0,IF(AND(G$1008&lt;&gt;"",Datos!G644=G$1008),0,IF(G$1004=0,0,1-CHOOSE(G$1004,IF(ISNUMBER(Datos!G644),AND(OR(G$1005="",Datos!G644&gt;=G$1005),OR(G$1006="",Datos!G644&lt;=G$1006)),FALSE),IF(ISNUMBER(Datos!G644),AND(Datos!G644=INT(Datos!G644),AND(OR(G$1005="",Datos!G644&gt;=G$1005),OR(G$1006="",Datos!G644&lt;=G$1006))),FALSE),OR(ISNUMBER(FIND(";"&amp;UPPER(TRIM(Datos!G644&amp;""))&amp;"=",G$1007)),ISNUMBER(FIND(";"&amp;UPPER(TRIM(Datos!G644&amp;""))&amp;";",G$1007))),OR(UPPER(TRIM(Datos!G644&amp;""))="SÍ",UPPER(TRIM(Datos!G644&amp;""))="SI",UPPER(TRIM(Datos!G644&amp;""))="NO"),IF(ISNUMBER(Datos!G644),AND(OR(G$1005="",Datos!G644&gt;=G$1005),OR(G$1006="",Datos!G644&lt;=G$1006)),FALSE),TRUE))))</f>
        <v>0.0</v>
      </c>
      <c r="H644">
        <f>IF(Datos!H644="",0,IF(AND(H$1008&lt;&gt;"",Datos!H644=H$1008),0,IF(H$1004=0,0,1-CHOOSE(H$1004,IF(ISNUMBER(Datos!H644),AND(OR(H$1005="",Datos!H644&gt;=H$1005),OR(H$1006="",Datos!H644&lt;=H$1006)),FALSE),IF(ISNUMBER(Datos!H644),AND(Datos!H644=INT(Datos!H644),AND(OR(H$1005="",Datos!H644&gt;=H$1005),OR(H$1006="",Datos!H644&lt;=H$1006))),FALSE),OR(ISNUMBER(FIND(";"&amp;UPPER(TRIM(Datos!H644&amp;""))&amp;"=",H$1007)),ISNUMBER(FIND(";"&amp;UPPER(TRIM(Datos!H644&amp;""))&amp;";",H$1007))),OR(UPPER(TRIM(Datos!H644&amp;""))="SÍ",UPPER(TRIM(Datos!H644&amp;""))="SI",UPPER(TRIM(Datos!H644&amp;""))="NO"),IF(ISNUMBER(Datos!H644),AND(OR(H$1005="",Datos!H644&gt;=H$1005),OR(H$1006="",Datos!H644&lt;=H$1006)),FALSE),TRUE))))</f>
        <v>0.0</v>
      </c>
      <c r="I644">
        <f>IF(Datos!I644="",0,IF(AND(I$1008&lt;&gt;"",Datos!I644=I$1008),0,IF(I$1004=0,0,1-CHOOSE(I$1004,IF(ISNUMBER(Datos!I644),AND(OR(I$1005="",Datos!I644&gt;=I$1005),OR(I$1006="",Datos!I644&lt;=I$1006)),FALSE),IF(ISNUMBER(Datos!I644),AND(Datos!I644=INT(Datos!I644),AND(OR(I$1005="",Datos!I644&gt;=I$1005),OR(I$1006="",Datos!I644&lt;=I$1006))),FALSE),OR(ISNUMBER(FIND(";"&amp;UPPER(TRIM(Datos!I644&amp;""))&amp;"=",I$1007)),ISNUMBER(FIND(";"&amp;UPPER(TRIM(Datos!I644&amp;""))&amp;";",I$1007))),OR(UPPER(TRIM(Datos!I644&amp;""))="SÍ",UPPER(TRIM(Datos!I644&amp;""))="SI",UPPER(TRIM(Datos!I644&amp;""))="NO"),IF(ISNUMBER(Datos!I644),AND(OR(I$1005="",Datos!I644&gt;=I$1005),OR(I$1006="",Datos!I644&lt;=I$1006)),FALSE),TRUE))))</f>
        <v>0.0</v>
      </c>
      <c r="J644">
        <f>IF(Datos!J644="",0,IF(AND(J$1008&lt;&gt;"",Datos!J644=J$1008),0,IF(J$1004=0,0,1-CHOOSE(J$1004,IF(ISNUMBER(Datos!J644),AND(OR(J$1005="",Datos!J644&gt;=J$1005),OR(J$1006="",Datos!J644&lt;=J$1006)),FALSE),IF(ISNUMBER(Datos!J644),AND(Datos!J644=INT(Datos!J644),AND(OR(J$1005="",Datos!J644&gt;=J$1005),OR(J$1006="",Datos!J644&lt;=J$1006))),FALSE),OR(ISNUMBER(FIND(";"&amp;UPPER(TRIM(Datos!J644&amp;""))&amp;"=",J$1007)),ISNUMBER(FIND(";"&amp;UPPER(TRIM(Datos!J644&amp;""))&amp;";",J$1007))),OR(UPPER(TRIM(Datos!J644&amp;""))="SÍ",UPPER(TRIM(Datos!J644&amp;""))="SI",UPPER(TRIM(Datos!J644&amp;""))="NO"),IF(ISNUMBER(Datos!J644),AND(OR(J$1005="",Datos!J644&gt;=J$1005),OR(J$1006="",Datos!J644&lt;=J$1006)),FALSE),TRUE))))</f>
        <v>0.0</v>
      </c>
      <c r="K644">
        <f>IF(Datos!K644="",0,IF(AND(K$1008&lt;&gt;"",Datos!K644=K$1008),0,IF(K$1004=0,0,1-CHOOSE(K$1004,IF(ISNUMBER(Datos!K644),AND(OR(K$1005="",Datos!K644&gt;=K$1005),OR(K$1006="",Datos!K644&lt;=K$1006)),FALSE),IF(ISNUMBER(Datos!K644),AND(Datos!K644=INT(Datos!K644),AND(OR(K$1005="",Datos!K644&gt;=K$1005),OR(K$1006="",Datos!K644&lt;=K$1006))),FALSE),OR(ISNUMBER(FIND(";"&amp;UPPER(TRIM(Datos!K644&amp;""))&amp;"=",K$1007)),ISNUMBER(FIND(";"&amp;UPPER(TRIM(Datos!K644&amp;""))&amp;";",K$1007))),OR(UPPER(TRIM(Datos!K644&amp;""))="SÍ",UPPER(TRIM(Datos!K644&amp;""))="SI",UPPER(TRIM(Datos!K644&amp;""))="NO"),IF(ISNUMBER(Datos!K644),AND(OR(K$1005="",Datos!K644&gt;=K$1005),OR(K$1006="",Datos!K644&lt;=K$1006)),FALSE),TRUE))))</f>
        <v>0.0</v>
      </c>
      <c r="L644">
        <f>IF(Datos!L644="",0,IF(AND(L$1008&lt;&gt;"",Datos!L644=L$1008),0,IF(L$1004=0,0,1-CHOOSE(L$1004,IF(ISNUMBER(Datos!L644),AND(OR(L$1005="",Datos!L644&gt;=L$1005),OR(L$1006="",Datos!L644&lt;=L$1006)),FALSE),IF(ISNUMBER(Datos!L644),AND(Datos!L644=INT(Datos!L644),AND(OR(L$1005="",Datos!L644&gt;=L$1005),OR(L$1006="",Datos!L644&lt;=L$1006))),FALSE),OR(ISNUMBER(FIND(";"&amp;UPPER(TRIM(Datos!L644&amp;""))&amp;"=",L$1007)),ISNUMBER(FIND(";"&amp;UPPER(TRIM(Datos!L644&amp;""))&amp;";",L$1007))),OR(UPPER(TRIM(Datos!L644&amp;""))="SÍ",UPPER(TRIM(Datos!L644&amp;""))="SI",UPPER(TRIM(Datos!L644&amp;""))="NO"),IF(ISNUMBER(Datos!L644),AND(OR(L$1005="",Datos!L644&gt;=L$1005),OR(L$1006="",Datos!L644&lt;=L$1006)),FALSE),TRUE))))</f>
        <v>0.0</v>
      </c>
      <c r="M644">
        <f>IF(Datos!M644="",0,IF(AND(M$1008&lt;&gt;"",Datos!M644=M$1008),0,IF(M$1004=0,0,1-CHOOSE(M$1004,IF(ISNUMBER(Datos!M644),AND(OR(M$1005="",Datos!M644&gt;=M$1005),OR(M$1006="",Datos!M644&lt;=M$1006)),FALSE),IF(ISNUMBER(Datos!M644),AND(Datos!M644=INT(Datos!M644),AND(OR(M$1005="",Datos!M644&gt;=M$1005),OR(M$1006="",Datos!M644&lt;=M$1006))),FALSE),OR(ISNUMBER(FIND(";"&amp;UPPER(TRIM(Datos!M644&amp;""))&amp;"=",M$1007)),ISNUMBER(FIND(";"&amp;UPPER(TRIM(Datos!M644&amp;""))&amp;";",M$1007))),OR(UPPER(TRIM(Datos!M644&amp;""))="SÍ",UPPER(TRIM(Datos!M644&amp;""))="SI",UPPER(TRIM(Datos!M644&amp;""))="NO"),IF(ISNUMBER(Datos!M644),AND(OR(M$1005="",Datos!M644&gt;=M$1005),OR(M$1006="",Datos!M644&lt;=M$1006)),FALSE),TRUE))))</f>
        <v>0.0</v>
      </c>
      <c r="N644">
        <f>IF(Datos!N644="",0,IF(AND(N$1008&lt;&gt;"",Datos!N644=N$1008),0,IF(N$1004=0,0,1-CHOOSE(N$1004,IF(ISNUMBER(Datos!N644),AND(OR(N$1005="",Datos!N644&gt;=N$1005),OR(N$1006="",Datos!N644&lt;=N$1006)),FALSE),IF(ISNUMBER(Datos!N644),AND(Datos!N644=INT(Datos!N644),AND(OR(N$1005="",Datos!N644&gt;=N$1005),OR(N$1006="",Datos!N644&lt;=N$1006))),FALSE),OR(ISNUMBER(FIND(";"&amp;UPPER(TRIM(Datos!N644&amp;""))&amp;"=",N$1007)),ISNUMBER(FIND(";"&amp;UPPER(TRIM(Datos!N644&amp;""))&amp;";",N$1007))),OR(UPPER(TRIM(Datos!N644&amp;""))="SÍ",UPPER(TRIM(Datos!N644&amp;""))="SI",UPPER(TRIM(Datos!N644&amp;""))="NO"),IF(ISNUMBER(Datos!N644),AND(OR(N$1005="",Datos!N644&gt;=N$1005),OR(N$1006="",Datos!N644&lt;=N$1006)),FALSE),TRUE))))</f>
        <v>0.0</v>
      </c>
      <c r="O644">
        <f>IF(Datos!O644="",0,IF(AND(O$1008&lt;&gt;"",Datos!O644=O$1008),0,IF(O$1004=0,0,1-CHOOSE(O$1004,IF(ISNUMBER(Datos!O644),AND(OR(O$1005="",Datos!O644&gt;=O$1005),OR(O$1006="",Datos!O644&lt;=O$1006)),FALSE),IF(ISNUMBER(Datos!O644),AND(Datos!O644=INT(Datos!O644),AND(OR(O$1005="",Datos!O644&gt;=O$1005),OR(O$1006="",Datos!O644&lt;=O$1006))),FALSE),OR(ISNUMBER(FIND(";"&amp;UPPER(TRIM(Datos!O644&amp;""))&amp;"=",O$1007)),ISNUMBER(FIND(";"&amp;UPPER(TRIM(Datos!O644&amp;""))&amp;";",O$1007))),OR(UPPER(TRIM(Datos!O644&amp;""))="SÍ",UPPER(TRIM(Datos!O644&amp;""))="SI",UPPER(TRIM(Datos!O644&amp;""))="NO"),IF(ISNUMBER(Datos!O644),AND(OR(O$1005="",Datos!O644&gt;=O$1005),OR(O$1006="",Datos!O644&lt;=O$1006)),FALSE),TRUE))))</f>
        <v>0.0</v>
      </c>
      <c r="P644">
        <f>IF(Datos!P644="",0,IF(AND(P$1008&lt;&gt;"",Datos!P644=P$1008),0,IF(P$1004=0,0,1-CHOOSE(P$1004,IF(ISNUMBER(Datos!P644),AND(OR(P$1005="",Datos!P644&gt;=P$1005),OR(P$1006="",Datos!P644&lt;=P$1006)),FALSE),IF(ISNUMBER(Datos!P644),AND(Datos!P644=INT(Datos!P644),AND(OR(P$1005="",Datos!P644&gt;=P$1005),OR(P$1006="",Datos!P644&lt;=P$1006))),FALSE),OR(ISNUMBER(FIND(";"&amp;UPPER(TRIM(Datos!P644&amp;""))&amp;"=",P$1007)),ISNUMBER(FIND(";"&amp;UPPER(TRIM(Datos!P644&amp;""))&amp;";",P$1007))),OR(UPPER(TRIM(Datos!P644&amp;""))="SÍ",UPPER(TRIM(Datos!P644&amp;""))="SI",UPPER(TRIM(Datos!P644&amp;""))="NO"),IF(ISNUMBER(Datos!P644),AND(OR(P$1005="",Datos!P644&gt;=P$1005),OR(P$1006="",Datos!P644&lt;=P$1006)),FALSE),TRUE))))</f>
        <v>0.0</v>
      </c>
      <c r="Q644">
        <f>IF(Datos!Q644="",0,IF(AND(Q$1008&lt;&gt;"",Datos!Q644=Q$1008),0,IF(Q$1004=0,0,1-CHOOSE(Q$1004,IF(ISNUMBER(Datos!Q644),AND(OR(Q$1005="",Datos!Q644&gt;=Q$1005),OR(Q$1006="",Datos!Q644&lt;=Q$1006)),FALSE),IF(ISNUMBER(Datos!Q644),AND(Datos!Q644=INT(Datos!Q644),AND(OR(Q$1005="",Datos!Q644&gt;=Q$1005),OR(Q$1006="",Datos!Q644&lt;=Q$1006))),FALSE),OR(ISNUMBER(FIND(";"&amp;UPPER(TRIM(Datos!Q644&amp;""))&amp;"=",Q$1007)),ISNUMBER(FIND(";"&amp;UPPER(TRIM(Datos!Q644&amp;""))&amp;";",Q$1007))),OR(UPPER(TRIM(Datos!Q644&amp;""))="SÍ",UPPER(TRIM(Datos!Q644&amp;""))="SI",UPPER(TRIM(Datos!Q644&amp;""))="NO"),IF(ISNUMBER(Datos!Q644),AND(OR(Q$1005="",Datos!Q644&gt;=Q$1005),OR(Q$1006="",Datos!Q644&lt;=Q$1006)),FALSE),TRUE))))</f>
        <v>0.0</v>
      </c>
      <c r="R644">
        <f>IF(Datos!R644="",0,IF(AND(R$1008&lt;&gt;"",Datos!R644=R$1008),0,IF(R$1004=0,0,1-CHOOSE(R$1004,IF(ISNUMBER(Datos!R644),AND(OR(R$1005="",Datos!R644&gt;=R$1005),OR(R$1006="",Datos!R644&lt;=R$1006)),FALSE),IF(ISNUMBER(Datos!R644),AND(Datos!R644=INT(Datos!R644),AND(OR(R$1005="",Datos!R644&gt;=R$1005),OR(R$1006="",Datos!R644&lt;=R$1006))),FALSE),OR(ISNUMBER(FIND(";"&amp;UPPER(TRIM(Datos!R644&amp;""))&amp;"=",R$1007)),ISNUMBER(FIND(";"&amp;UPPER(TRIM(Datos!R644&amp;""))&amp;";",R$1007))),OR(UPPER(TRIM(Datos!R644&amp;""))="SÍ",UPPER(TRIM(Datos!R644&amp;""))="SI",UPPER(TRIM(Datos!R644&amp;""))="NO"),IF(ISNUMBER(Datos!R644),AND(OR(R$1005="",Datos!R644&gt;=R$1005),OR(R$1006="",Datos!R644&lt;=R$1006)),FALSE),TRUE))))</f>
        <v>0.0</v>
      </c>
      <c r="S644">
        <f>IF(Datos!S644="",0,IF(AND(S$1008&lt;&gt;"",Datos!S644=S$1008),0,IF(S$1004=0,0,1-CHOOSE(S$1004,IF(ISNUMBER(Datos!S644),AND(OR(S$1005="",Datos!S644&gt;=S$1005),OR(S$1006="",Datos!S644&lt;=S$1006)),FALSE),IF(ISNUMBER(Datos!S644),AND(Datos!S644=INT(Datos!S644),AND(OR(S$1005="",Datos!S644&gt;=S$1005),OR(S$1006="",Datos!S644&lt;=S$1006))),FALSE),OR(ISNUMBER(FIND(";"&amp;UPPER(TRIM(Datos!S644&amp;""))&amp;"=",S$1007)),ISNUMBER(FIND(";"&amp;UPPER(TRIM(Datos!S644&amp;""))&amp;";",S$1007))),OR(UPPER(TRIM(Datos!S644&amp;""))="SÍ",UPPER(TRIM(Datos!S644&amp;""))="SI",UPPER(TRIM(Datos!S644&amp;""))="NO"),IF(ISNUMBER(Datos!S644),AND(OR(S$1005="",Datos!S644&gt;=S$1005),OR(S$1006="",Datos!S644&lt;=S$1006)),FALSE),TRUE))))</f>
        <v>0.0</v>
      </c>
      <c r="T644">
        <f>IF(Datos!T644="",0,IF(AND(T$1008&lt;&gt;"",Datos!T644=T$1008),0,IF(T$1004=0,0,1-CHOOSE(T$1004,IF(ISNUMBER(Datos!T644),AND(OR(T$1005="",Datos!T644&gt;=T$1005),OR(T$1006="",Datos!T644&lt;=T$1006)),FALSE),IF(ISNUMBER(Datos!T644),AND(Datos!T644=INT(Datos!T644),AND(OR(T$1005="",Datos!T644&gt;=T$1005),OR(T$1006="",Datos!T644&lt;=T$1006))),FALSE),OR(ISNUMBER(FIND(";"&amp;UPPER(TRIM(Datos!T644&amp;""))&amp;"=",T$1007)),ISNUMBER(FIND(";"&amp;UPPER(TRIM(Datos!T644&amp;""))&amp;";",T$1007))),OR(UPPER(TRIM(Datos!T644&amp;""))="SÍ",UPPER(TRIM(Datos!T644&amp;""))="SI",UPPER(TRIM(Datos!T644&amp;""))="NO"),IF(ISNUMBER(Datos!T644),AND(OR(T$1005="",Datos!T644&gt;=T$1005),OR(T$1006="",Datos!T644&lt;=T$1006)),FALSE),TRUE))))</f>
        <v>0.0</v>
      </c>
      <c r="U644">
        <f>IF(Datos!U644="",0,IF(AND(U$1008&lt;&gt;"",Datos!U644=U$1008),0,IF(U$1004=0,0,1-CHOOSE(U$1004,IF(ISNUMBER(Datos!U644),AND(OR(U$1005="",Datos!U644&gt;=U$1005),OR(U$1006="",Datos!U644&lt;=U$1006)),FALSE),IF(ISNUMBER(Datos!U644),AND(Datos!U644=INT(Datos!U644),AND(OR(U$1005="",Datos!U644&gt;=U$1005),OR(U$1006="",Datos!U644&lt;=U$1006))),FALSE),OR(ISNUMBER(FIND(";"&amp;UPPER(TRIM(Datos!U644&amp;""))&amp;"=",U$1007)),ISNUMBER(FIND(";"&amp;UPPER(TRIM(Datos!U644&amp;""))&amp;";",U$1007))),OR(UPPER(TRIM(Datos!U644&amp;""))="SÍ",UPPER(TRIM(Datos!U644&amp;""))="SI",UPPER(TRIM(Datos!U644&amp;""))="NO"),IF(ISNUMBER(Datos!U644),AND(OR(U$1005="",Datos!U644&gt;=U$1005),OR(U$1006="",Datos!U644&lt;=U$1006)),FALSE),TRUE))))</f>
        <v>0.0</v>
      </c>
      <c r="V644">
        <f>IF(Datos!V644="",0,IF(AND(V$1008&lt;&gt;"",Datos!V644=V$1008),0,IF(V$1004=0,0,1-CHOOSE(V$1004,IF(ISNUMBER(Datos!V644),AND(OR(V$1005="",Datos!V644&gt;=V$1005),OR(V$1006="",Datos!V644&lt;=V$1006)),FALSE),IF(ISNUMBER(Datos!V644),AND(Datos!V644=INT(Datos!V644),AND(OR(V$1005="",Datos!V644&gt;=V$1005),OR(V$1006="",Datos!V644&lt;=V$1006))),FALSE),OR(ISNUMBER(FIND(";"&amp;UPPER(TRIM(Datos!V644&amp;""))&amp;"=",V$1007)),ISNUMBER(FIND(";"&amp;UPPER(TRIM(Datos!V644&amp;""))&amp;";",V$1007))),OR(UPPER(TRIM(Datos!V644&amp;""))="SÍ",UPPER(TRIM(Datos!V644&amp;""))="SI",UPPER(TRIM(Datos!V644&amp;""))="NO"),IF(ISNUMBER(Datos!V644),AND(OR(V$1005="",Datos!V644&gt;=V$1005),OR(V$1006="",Datos!V644&lt;=V$1006)),FALSE),TRUE))))</f>
        <v>0.0</v>
      </c>
      <c r="W644">
        <f>IF(Datos!W644="",0,IF(AND(W$1008&lt;&gt;"",Datos!W644=W$1008),0,IF(W$1004=0,0,1-CHOOSE(W$1004,IF(ISNUMBER(Datos!W644),AND(OR(W$1005="",Datos!W644&gt;=W$1005),OR(W$1006="",Datos!W644&lt;=W$1006)),FALSE),IF(ISNUMBER(Datos!W644),AND(Datos!W644=INT(Datos!W644),AND(OR(W$1005="",Datos!W644&gt;=W$1005),OR(W$1006="",Datos!W644&lt;=W$1006))),FALSE),OR(ISNUMBER(FIND(";"&amp;UPPER(TRIM(Datos!W644&amp;""))&amp;"=",W$1007)),ISNUMBER(FIND(";"&amp;UPPER(TRIM(Datos!W644&amp;""))&amp;";",W$1007))),OR(UPPER(TRIM(Datos!W644&amp;""))="SÍ",UPPER(TRIM(Datos!W644&amp;""))="SI",UPPER(TRIM(Datos!W644&amp;""))="NO"),IF(ISNUMBER(Datos!W644),AND(OR(W$1005="",Datos!W644&gt;=W$1005),OR(W$1006="",Datos!W644&lt;=W$1006)),FALSE),TRUE))))</f>
        <v>0.0</v>
      </c>
      <c r="X644">
        <f>IF(Datos!X644="",0,IF(AND(X$1008&lt;&gt;"",Datos!X644=X$1008),0,IF(X$1004=0,0,1-CHOOSE(X$1004,IF(ISNUMBER(Datos!X644),AND(OR(X$1005="",Datos!X644&gt;=X$1005),OR(X$1006="",Datos!X644&lt;=X$1006)),FALSE),IF(ISNUMBER(Datos!X644),AND(Datos!X644=INT(Datos!X644),AND(OR(X$1005="",Datos!X644&gt;=X$1005),OR(X$1006="",Datos!X644&lt;=X$1006))),FALSE),OR(ISNUMBER(FIND(";"&amp;UPPER(TRIM(Datos!X644&amp;""))&amp;"=",X$1007)),ISNUMBER(FIND(";"&amp;UPPER(TRIM(Datos!X644&amp;""))&amp;";",X$1007))),OR(UPPER(TRIM(Datos!X644&amp;""))="SÍ",UPPER(TRIM(Datos!X644&amp;""))="SI",UPPER(TRIM(Datos!X644&amp;""))="NO"),IF(ISNUMBER(Datos!X644),AND(OR(X$1005="",Datos!X644&gt;=X$1005),OR(X$1006="",Datos!X644&lt;=X$1006)),FALSE),TRUE))))</f>
        <v>0.0</v>
      </c>
      <c r="Y644">
        <f>IF(Datos!Y644="",0,IF(AND(Y$1008&lt;&gt;"",Datos!Y644=Y$1008),0,IF(Y$1004=0,0,1-CHOOSE(Y$1004,IF(ISNUMBER(Datos!Y644),AND(OR(Y$1005="",Datos!Y644&gt;=Y$1005),OR(Y$1006="",Datos!Y644&lt;=Y$1006)),FALSE),IF(ISNUMBER(Datos!Y644),AND(Datos!Y644=INT(Datos!Y644),AND(OR(Y$1005="",Datos!Y644&gt;=Y$1005),OR(Y$1006="",Datos!Y644&lt;=Y$1006))),FALSE),OR(ISNUMBER(FIND(";"&amp;UPPER(TRIM(Datos!Y644&amp;""))&amp;"=",Y$1007)),ISNUMBER(FIND(";"&amp;UPPER(TRIM(Datos!Y644&amp;""))&amp;";",Y$1007))),OR(UPPER(TRIM(Datos!Y644&amp;""))="SÍ",UPPER(TRIM(Datos!Y644&amp;""))="SI",UPPER(TRIM(Datos!Y644&amp;""))="NO"),IF(ISNUMBER(Datos!Y644),AND(OR(Y$1005="",Datos!Y644&gt;=Y$1005),OR(Y$1006="",Datos!Y644&lt;=Y$1006)),FALSE),TRUE))))</f>
        <v>0.0</v>
      </c>
      <c r="Z644">
        <f>IF(Datos!Z644="",0,IF(AND(Z$1008&lt;&gt;"",Datos!Z644=Z$1008),0,IF(Z$1004=0,0,1-CHOOSE(Z$1004,IF(ISNUMBER(Datos!Z644),AND(OR(Z$1005="",Datos!Z644&gt;=Z$1005),OR(Z$1006="",Datos!Z644&lt;=Z$1006)),FALSE),IF(ISNUMBER(Datos!Z644),AND(Datos!Z644=INT(Datos!Z644),AND(OR(Z$1005="",Datos!Z644&gt;=Z$1005),OR(Z$1006="",Datos!Z644&lt;=Z$1006))),FALSE),OR(ISNUMBER(FIND(";"&amp;UPPER(TRIM(Datos!Z644&amp;""))&amp;"=",Z$1007)),ISNUMBER(FIND(";"&amp;UPPER(TRIM(Datos!Z644&amp;""))&amp;";",Z$1007))),OR(UPPER(TRIM(Datos!Z644&amp;""))="SÍ",UPPER(TRIM(Datos!Z644&amp;""))="SI",UPPER(TRIM(Datos!Z644&amp;""))="NO"),IF(ISNUMBER(Datos!Z644),AND(OR(Z$1005="",Datos!Z644&gt;=Z$1005),OR(Z$1006="",Datos!Z644&lt;=Z$1006)),FALSE),TRUE))))</f>
        <v>0.0</v>
      </c>
      <c r="AA644">
        <f>IF(Datos!AA644="",0,IF(AND(AA$1008&lt;&gt;"",Datos!AA644=AA$1008),0,IF(AA$1004=0,0,1-CHOOSE(AA$1004,IF(ISNUMBER(Datos!AA644),AND(OR(AA$1005="",Datos!AA644&gt;=AA$1005),OR(AA$1006="",Datos!AA644&lt;=AA$1006)),FALSE),IF(ISNUMBER(Datos!AA644),AND(Datos!AA644=INT(Datos!AA644),AND(OR(AA$1005="",Datos!AA644&gt;=AA$1005),OR(AA$1006="",Datos!AA644&lt;=AA$1006))),FALSE),OR(ISNUMBER(FIND(";"&amp;UPPER(TRIM(Datos!AA644&amp;""))&amp;"=",AA$1007)),ISNUMBER(FIND(";"&amp;UPPER(TRIM(Datos!AA644&amp;""))&amp;";",AA$1007))),OR(UPPER(TRIM(Datos!AA644&amp;""))="SÍ",UPPER(TRIM(Datos!AA644&amp;""))="SI",UPPER(TRIM(Datos!AA644&amp;""))="NO"),IF(ISNUMBER(Datos!AA644),AND(OR(AA$1005="",Datos!AA644&gt;=AA$1005),OR(AA$1006="",Datos!AA644&lt;=AA$1006)),FALSE),TRUE))))</f>
        <v>0.0</v>
      </c>
      <c r="AB644">
        <f>IF(Datos!AB644="",0,IF(AND(AB$1008&lt;&gt;"",Datos!AB644=AB$1008),0,IF(AB$1004=0,0,1-CHOOSE(AB$1004,IF(ISNUMBER(Datos!AB644),AND(OR(AB$1005="",Datos!AB644&gt;=AB$1005),OR(AB$1006="",Datos!AB644&lt;=AB$1006)),FALSE),IF(ISNUMBER(Datos!AB644),AND(Datos!AB644=INT(Datos!AB644),AND(OR(AB$1005="",Datos!AB644&gt;=AB$1005),OR(AB$1006="",Datos!AB644&lt;=AB$1006))),FALSE),OR(ISNUMBER(FIND(";"&amp;UPPER(TRIM(Datos!AB644&amp;""))&amp;"=",AB$1007)),ISNUMBER(FIND(";"&amp;UPPER(TRIM(Datos!AB644&amp;""))&amp;";",AB$1007))),OR(UPPER(TRIM(Datos!AB644&amp;""))="SÍ",UPPER(TRIM(Datos!AB644&amp;""))="SI",UPPER(TRIM(Datos!AB644&amp;""))="NO"),IF(ISNUMBER(Datos!AB644),AND(OR(AB$1005="",Datos!AB644&gt;=AB$1005),OR(AB$1006="",Datos!AB644&lt;=AB$1006)),FALSE),TRUE))))</f>
        <v>0.0</v>
      </c>
      <c r="AC644">
        <f>IF(Datos!AC644="",0,IF(AND(AC$1008&lt;&gt;"",Datos!AC644=AC$1008),0,IF(AC$1004=0,0,1-CHOOSE(AC$1004,IF(ISNUMBER(Datos!AC644),AND(OR(AC$1005="",Datos!AC644&gt;=AC$1005),OR(AC$1006="",Datos!AC644&lt;=AC$1006)),FALSE),IF(ISNUMBER(Datos!AC644),AND(Datos!AC644=INT(Datos!AC644),AND(OR(AC$1005="",Datos!AC644&gt;=AC$1005),OR(AC$1006="",Datos!AC644&lt;=AC$1006))),FALSE),OR(ISNUMBER(FIND(";"&amp;UPPER(TRIM(Datos!AC644&amp;""))&amp;"=",AC$1007)),ISNUMBER(FIND(";"&amp;UPPER(TRIM(Datos!AC644&amp;""))&amp;";",AC$1007))),OR(UPPER(TRIM(Datos!AC644&amp;""))="SÍ",UPPER(TRIM(Datos!AC644&amp;""))="SI",UPPER(TRIM(Datos!AC644&amp;""))="NO"),IF(ISNUMBER(Datos!AC644),AND(OR(AC$1005="",Datos!AC644&gt;=AC$1005),OR(AC$1006="",Datos!AC644&lt;=AC$1006)),FALSE),TRUE))))</f>
        <v>0.0</v>
      </c>
      <c r="AD644">
        <f>IF(Datos!AD644="",0,IF(AND(AD$1008&lt;&gt;"",Datos!AD644=AD$1008),0,IF(AD$1004=0,0,1-CHOOSE(AD$1004,IF(ISNUMBER(Datos!AD644),AND(OR(AD$1005="",Datos!AD644&gt;=AD$1005),OR(AD$1006="",Datos!AD644&lt;=AD$1006)),FALSE),IF(ISNUMBER(Datos!AD644),AND(Datos!AD644=INT(Datos!AD644),AND(OR(AD$1005="",Datos!AD644&gt;=AD$1005),OR(AD$1006="",Datos!AD644&lt;=AD$1006))),FALSE),OR(ISNUMBER(FIND(";"&amp;UPPER(TRIM(Datos!AD644&amp;""))&amp;"=",AD$1007)),ISNUMBER(FIND(";"&amp;UPPER(TRIM(Datos!AD644&amp;""))&amp;";",AD$1007))),OR(UPPER(TRIM(Datos!AD644&amp;""))="SÍ",UPPER(TRIM(Datos!AD644&amp;""))="SI",UPPER(TRIM(Datos!AD644&amp;""))="NO"),IF(ISNUMBER(Datos!AD644),AND(OR(AD$1005="",Datos!AD644&gt;=AD$1005),OR(AD$1006="",Datos!AD644&lt;=AD$1006)),FALSE),TRUE))))</f>
        <v>0.0</v>
      </c>
      <c r="AE644">
        <f>IF(Datos!AE644="",0,IF(AND(AE$1008&lt;&gt;"",Datos!AE644=AE$1008),0,IF(AE$1004=0,0,1-CHOOSE(AE$1004,IF(ISNUMBER(Datos!AE644),AND(OR(AE$1005="",Datos!AE644&gt;=AE$1005),OR(AE$1006="",Datos!AE644&lt;=AE$1006)),FALSE),IF(ISNUMBER(Datos!AE644),AND(Datos!AE644=INT(Datos!AE644),AND(OR(AE$1005="",Datos!AE644&gt;=AE$1005),OR(AE$1006="",Datos!AE644&lt;=AE$1006))),FALSE),OR(ISNUMBER(FIND(";"&amp;UPPER(TRIM(Datos!AE644&amp;""))&amp;"=",AE$1007)),ISNUMBER(FIND(";"&amp;UPPER(TRIM(Datos!AE644&amp;""))&amp;";",AE$1007))),OR(UPPER(TRIM(Datos!AE644&amp;""))="SÍ",UPPER(TRIM(Datos!AE644&amp;""))="SI",UPPER(TRIM(Datos!AE644&amp;""))="NO"),IF(ISNUMBER(Datos!AE644),AND(OR(AE$1005="",Datos!AE644&gt;=AE$1005),OR(AE$1006="",Datos!AE644&lt;=AE$1006)),FALSE),TRUE))))</f>
        <v>0.0</v>
      </c>
    </row>
    <row r="645" spans="2:31">
      <c r="B645">
        <f>IF(Datos!B645="",0,IF(AND(B$1008&lt;&gt;"",Datos!B645=B$1008),0,IF(B$1004=0,0,1-CHOOSE(B$1004,IF(ISNUMBER(Datos!B645),AND(OR(B$1005="",Datos!B645&gt;=B$1005),OR(B$1006="",Datos!B645&lt;=B$1006)),FALSE),IF(ISNUMBER(Datos!B645),AND(Datos!B645=INT(Datos!B645),AND(OR(B$1005="",Datos!B645&gt;=B$1005),OR(B$1006="",Datos!B645&lt;=B$1006))),FALSE),OR(ISNUMBER(FIND(";"&amp;UPPER(TRIM(Datos!B645&amp;""))&amp;"=",B$1007)),ISNUMBER(FIND(";"&amp;UPPER(TRIM(Datos!B645&amp;""))&amp;";",B$1007))),OR(UPPER(TRIM(Datos!B645&amp;""))="SÍ",UPPER(TRIM(Datos!B645&amp;""))="SI",UPPER(TRIM(Datos!B645&amp;""))="NO"),IF(ISNUMBER(Datos!B645),AND(OR(B$1005="",Datos!B645&gt;=B$1005),OR(B$1006="",Datos!B645&lt;=B$1006)),FALSE),TRUE))))</f>
        <v>0.0</v>
      </c>
      <c r="C645">
        <f>IF(Datos!C645="",0,IF(AND(C$1008&lt;&gt;"",Datos!C645=C$1008),0,IF(C$1004=0,0,1-CHOOSE(C$1004,IF(ISNUMBER(Datos!C645),AND(OR(C$1005="",Datos!C645&gt;=C$1005),OR(C$1006="",Datos!C645&lt;=C$1006)),FALSE),IF(ISNUMBER(Datos!C645),AND(Datos!C645=INT(Datos!C645),AND(OR(C$1005="",Datos!C645&gt;=C$1005),OR(C$1006="",Datos!C645&lt;=C$1006))),FALSE),OR(ISNUMBER(FIND(";"&amp;UPPER(TRIM(Datos!C645&amp;""))&amp;"=",C$1007)),ISNUMBER(FIND(";"&amp;UPPER(TRIM(Datos!C645&amp;""))&amp;";",C$1007))),OR(UPPER(TRIM(Datos!C645&amp;""))="SÍ",UPPER(TRIM(Datos!C645&amp;""))="SI",UPPER(TRIM(Datos!C645&amp;""))="NO"),IF(ISNUMBER(Datos!C645),AND(OR(C$1005="",Datos!C645&gt;=C$1005),OR(C$1006="",Datos!C645&lt;=C$1006)),FALSE),TRUE))))</f>
        <v>0.0</v>
      </c>
      <c r="D645">
        <f>IF(Datos!D645="",0,IF(AND(D$1008&lt;&gt;"",Datos!D645=D$1008),0,IF(D$1004=0,0,1-CHOOSE(D$1004,IF(ISNUMBER(Datos!D645),AND(OR(D$1005="",Datos!D645&gt;=D$1005),OR(D$1006="",Datos!D645&lt;=D$1006)),FALSE),IF(ISNUMBER(Datos!D645),AND(Datos!D645=INT(Datos!D645),AND(OR(D$1005="",Datos!D645&gt;=D$1005),OR(D$1006="",Datos!D645&lt;=D$1006))),FALSE),OR(ISNUMBER(FIND(";"&amp;UPPER(TRIM(Datos!D645&amp;""))&amp;"=",D$1007)),ISNUMBER(FIND(";"&amp;UPPER(TRIM(Datos!D645&amp;""))&amp;";",D$1007))),OR(UPPER(TRIM(Datos!D645&amp;""))="SÍ",UPPER(TRIM(Datos!D645&amp;""))="SI",UPPER(TRIM(Datos!D645&amp;""))="NO"),IF(ISNUMBER(Datos!D645),AND(OR(D$1005="",Datos!D645&gt;=D$1005),OR(D$1006="",Datos!D645&lt;=D$1006)),FALSE),TRUE))))</f>
        <v>0.0</v>
      </c>
      <c r="E645">
        <f>IF(Datos!E645="",0,IF(AND(E$1008&lt;&gt;"",Datos!E645=E$1008),0,IF(E$1004=0,0,1-CHOOSE(E$1004,IF(ISNUMBER(Datos!E645),AND(OR(E$1005="",Datos!E645&gt;=E$1005),OR(E$1006="",Datos!E645&lt;=E$1006)),FALSE),IF(ISNUMBER(Datos!E645),AND(Datos!E645=INT(Datos!E645),AND(OR(E$1005="",Datos!E645&gt;=E$1005),OR(E$1006="",Datos!E645&lt;=E$1006))),FALSE),OR(ISNUMBER(FIND(";"&amp;UPPER(TRIM(Datos!E645&amp;""))&amp;"=",E$1007)),ISNUMBER(FIND(";"&amp;UPPER(TRIM(Datos!E645&amp;""))&amp;";",E$1007))),OR(UPPER(TRIM(Datos!E645&amp;""))="SÍ",UPPER(TRIM(Datos!E645&amp;""))="SI",UPPER(TRIM(Datos!E645&amp;""))="NO"),IF(ISNUMBER(Datos!E645),AND(OR(E$1005="",Datos!E645&gt;=E$1005),OR(E$1006="",Datos!E645&lt;=E$1006)),FALSE),TRUE))))</f>
        <v>0.0</v>
      </c>
      <c r="F645">
        <f>IF(Datos!F645="",0,IF(AND(F$1008&lt;&gt;"",Datos!F645=F$1008),0,IF(F$1004=0,0,1-CHOOSE(F$1004,IF(ISNUMBER(Datos!F645),AND(OR(F$1005="",Datos!F645&gt;=F$1005),OR(F$1006="",Datos!F645&lt;=F$1006)),FALSE),IF(ISNUMBER(Datos!F645),AND(Datos!F645=INT(Datos!F645),AND(OR(F$1005="",Datos!F645&gt;=F$1005),OR(F$1006="",Datos!F645&lt;=F$1006))),FALSE),OR(ISNUMBER(FIND(";"&amp;UPPER(TRIM(Datos!F645&amp;""))&amp;"=",F$1007)),ISNUMBER(FIND(";"&amp;UPPER(TRIM(Datos!F645&amp;""))&amp;";",F$1007))),OR(UPPER(TRIM(Datos!F645&amp;""))="SÍ",UPPER(TRIM(Datos!F645&amp;""))="SI",UPPER(TRIM(Datos!F645&amp;""))="NO"),IF(ISNUMBER(Datos!F645),AND(OR(F$1005="",Datos!F645&gt;=F$1005),OR(F$1006="",Datos!F645&lt;=F$1006)),FALSE),TRUE))))</f>
        <v>0.0</v>
      </c>
      <c r="G645">
        <f>IF(Datos!G645="",0,IF(AND(G$1008&lt;&gt;"",Datos!G645=G$1008),0,IF(G$1004=0,0,1-CHOOSE(G$1004,IF(ISNUMBER(Datos!G645),AND(OR(G$1005="",Datos!G645&gt;=G$1005),OR(G$1006="",Datos!G645&lt;=G$1006)),FALSE),IF(ISNUMBER(Datos!G645),AND(Datos!G645=INT(Datos!G645),AND(OR(G$1005="",Datos!G645&gt;=G$1005),OR(G$1006="",Datos!G645&lt;=G$1006))),FALSE),OR(ISNUMBER(FIND(";"&amp;UPPER(TRIM(Datos!G645&amp;""))&amp;"=",G$1007)),ISNUMBER(FIND(";"&amp;UPPER(TRIM(Datos!G645&amp;""))&amp;";",G$1007))),OR(UPPER(TRIM(Datos!G645&amp;""))="SÍ",UPPER(TRIM(Datos!G645&amp;""))="SI",UPPER(TRIM(Datos!G645&amp;""))="NO"),IF(ISNUMBER(Datos!G645),AND(OR(G$1005="",Datos!G645&gt;=G$1005),OR(G$1006="",Datos!G645&lt;=G$1006)),FALSE),TRUE))))</f>
        <v>0.0</v>
      </c>
      <c r="H645">
        <f>IF(Datos!H645="",0,IF(AND(H$1008&lt;&gt;"",Datos!H645=H$1008),0,IF(H$1004=0,0,1-CHOOSE(H$1004,IF(ISNUMBER(Datos!H645),AND(OR(H$1005="",Datos!H645&gt;=H$1005),OR(H$1006="",Datos!H645&lt;=H$1006)),FALSE),IF(ISNUMBER(Datos!H645),AND(Datos!H645=INT(Datos!H645),AND(OR(H$1005="",Datos!H645&gt;=H$1005),OR(H$1006="",Datos!H645&lt;=H$1006))),FALSE),OR(ISNUMBER(FIND(";"&amp;UPPER(TRIM(Datos!H645&amp;""))&amp;"=",H$1007)),ISNUMBER(FIND(";"&amp;UPPER(TRIM(Datos!H645&amp;""))&amp;";",H$1007))),OR(UPPER(TRIM(Datos!H645&amp;""))="SÍ",UPPER(TRIM(Datos!H645&amp;""))="SI",UPPER(TRIM(Datos!H645&amp;""))="NO"),IF(ISNUMBER(Datos!H645),AND(OR(H$1005="",Datos!H645&gt;=H$1005),OR(H$1006="",Datos!H645&lt;=H$1006)),FALSE),TRUE))))</f>
        <v>0.0</v>
      </c>
      <c r="I645">
        <f>IF(Datos!I645="",0,IF(AND(I$1008&lt;&gt;"",Datos!I645=I$1008),0,IF(I$1004=0,0,1-CHOOSE(I$1004,IF(ISNUMBER(Datos!I645),AND(OR(I$1005="",Datos!I645&gt;=I$1005),OR(I$1006="",Datos!I645&lt;=I$1006)),FALSE),IF(ISNUMBER(Datos!I645),AND(Datos!I645=INT(Datos!I645),AND(OR(I$1005="",Datos!I645&gt;=I$1005),OR(I$1006="",Datos!I645&lt;=I$1006))),FALSE),OR(ISNUMBER(FIND(";"&amp;UPPER(TRIM(Datos!I645&amp;""))&amp;"=",I$1007)),ISNUMBER(FIND(";"&amp;UPPER(TRIM(Datos!I645&amp;""))&amp;";",I$1007))),OR(UPPER(TRIM(Datos!I645&amp;""))="SÍ",UPPER(TRIM(Datos!I645&amp;""))="SI",UPPER(TRIM(Datos!I645&amp;""))="NO"),IF(ISNUMBER(Datos!I645),AND(OR(I$1005="",Datos!I645&gt;=I$1005),OR(I$1006="",Datos!I645&lt;=I$1006)),FALSE),TRUE))))</f>
        <v>0.0</v>
      </c>
      <c r="J645">
        <f>IF(Datos!J645="",0,IF(AND(J$1008&lt;&gt;"",Datos!J645=J$1008),0,IF(J$1004=0,0,1-CHOOSE(J$1004,IF(ISNUMBER(Datos!J645),AND(OR(J$1005="",Datos!J645&gt;=J$1005),OR(J$1006="",Datos!J645&lt;=J$1006)),FALSE),IF(ISNUMBER(Datos!J645),AND(Datos!J645=INT(Datos!J645),AND(OR(J$1005="",Datos!J645&gt;=J$1005),OR(J$1006="",Datos!J645&lt;=J$1006))),FALSE),OR(ISNUMBER(FIND(";"&amp;UPPER(TRIM(Datos!J645&amp;""))&amp;"=",J$1007)),ISNUMBER(FIND(";"&amp;UPPER(TRIM(Datos!J645&amp;""))&amp;";",J$1007))),OR(UPPER(TRIM(Datos!J645&amp;""))="SÍ",UPPER(TRIM(Datos!J645&amp;""))="SI",UPPER(TRIM(Datos!J645&amp;""))="NO"),IF(ISNUMBER(Datos!J645),AND(OR(J$1005="",Datos!J645&gt;=J$1005),OR(J$1006="",Datos!J645&lt;=J$1006)),FALSE),TRUE))))</f>
        <v>0.0</v>
      </c>
      <c r="K645">
        <f>IF(Datos!K645="",0,IF(AND(K$1008&lt;&gt;"",Datos!K645=K$1008),0,IF(K$1004=0,0,1-CHOOSE(K$1004,IF(ISNUMBER(Datos!K645),AND(OR(K$1005="",Datos!K645&gt;=K$1005),OR(K$1006="",Datos!K645&lt;=K$1006)),FALSE),IF(ISNUMBER(Datos!K645),AND(Datos!K645=INT(Datos!K645),AND(OR(K$1005="",Datos!K645&gt;=K$1005),OR(K$1006="",Datos!K645&lt;=K$1006))),FALSE),OR(ISNUMBER(FIND(";"&amp;UPPER(TRIM(Datos!K645&amp;""))&amp;"=",K$1007)),ISNUMBER(FIND(";"&amp;UPPER(TRIM(Datos!K645&amp;""))&amp;";",K$1007))),OR(UPPER(TRIM(Datos!K645&amp;""))="SÍ",UPPER(TRIM(Datos!K645&amp;""))="SI",UPPER(TRIM(Datos!K645&amp;""))="NO"),IF(ISNUMBER(Datos!K645),AND(OR(K$1005="",Datos!K645&gt;=K$1005),OR(K$1006="",Datos!K645&lt;=K$1006)),FALSE),TRUE))))</f>
        <v>0.0</v>
      </c>
      <c r="L645">
        <f>IF(Datos!L645="",0,IF(AND(L$1008&lt;&gt;"",Datos!L645=L$1008),0,IF(L$1004=0,0,1-CHOOSE(L$1004,IF(ISNUMBER(Datos!L645),AND(OR(L$1005="",Datos!L645&gt;=L$1005),OR(L$1006="",Datos!L645&lt;=L$1006)),FALSE),IF(ISNUMBER(Datos!L645),AND(Datos!L645=INT(Datos!L645),AND(OR(L$1005="",Datos!L645&gt;=L$1005),OR(L$1006="",Datos!L645&lt;=L$1006))),FALSE),OR(ISNUMBER(FIND(";"&amp;UPPER(TRIM(Datos!L645&amp;""))&amp;"=",L$1007)),ISNUMBER(FIND(";"&amp;UPPER(TRIM(Datos!L645&amp;""))&amp;";",L$1007))),OR(UPPER(TRIM(Datos!L645&amp;""))="SÍ",UPPER(TRIM(Datos!L645&amp;""))="SI",UPPER(TRIM(Datos!L645&amp;""))="NO"),IF(ISNUMBER(Datos!L645),AND(OR(L$1005="",Datos!L645&gt;=L$1005),OR(L$1006="",Datos!L645&lt;=L$1006)),FALSE),TRUE))))</f>
        <v>0.0</v>
      </c>
      <c r="M645">
        <f>IF(Datos!M645="",0,IF(AND(M$1008&lt;&gt;"",Datos!M645=M$1008),0,IF(M$1004=0,0,1-CHOOSE(M$1004,IF(ISNUMBER(Datos!M645),AND(OR(M$1005="",Datos!M645&gt;=M$1005),OR(M$1006="",Datos!M645&lt;=M$1006)),FALSE),IF(ISNUMBER(Datos!M645),AND(Datos!M645=INT(Datos!M645),AND(OR(M$1005="",Datos!M645&gt;=M$1005),OR(M$1006="",Datos!M645&lt;=M$1006))),FALSE),OR(ISNUMBER(FIND(";"&amp;UPPER(TRIM(Datos!M645&amp;""))&amp;"=",M$1007)),ISNUMBER(FIND(";"&amp;UPPER(TRIM(Datos!M645&amp;""))&amp;";",M$1007))),OR(UPPER(TRIM(Datos!M645&amp;""))="SÍ",UPPER(TRIM(Datos!M645&amp;""))="SI",UPPER(TRIM(Datos!M645&amp;""))="NO"),IF(ISNUMBER(Datos!M645),AND(OR(M$1005="",Datos!M645&gt;=M$1005),OR(M$1006="",Datos!M645&lt;=M$1006)),FALSE),TRUE))))</f>
        <v>0.0</v>
      </c>
      <c r="N645">
        <f>IF(Datos!N645="",0,IF(AND(N$1008&lt;&gt;"",Datos!N645=N$1008),0,IF(N$1004=0,0,1-CHOOSE(N$1004,IF(ISNUMBER(Datos!N645),AND(OR(N$1005="",Datos!N645&gt;=N$1005),OR(N$1006="",Datos!N645&lt;=N$1006)),FALSE),IF(ISNUMBER(Datos!N645),AND(Datos!N645=INT(Datos!N645),AND(OR(N$1005="",Datos!N645&gt;=N$1005),OR(N$1006="",Datos!N645&lt;=N$1006))),FALSE),OR(ISNUMBER(FIND(";"&amp;UPPER(TRIM(Datos!N645&amp;""))&amp;"=",N$1007)),ISNUMBER(FIND(";"&amp;UPPER(TRIM(Datos!N645&amp;""))&amp;";",N$1007))),OR(UPPER(TRIM(Datos!N645&amp;""))="SÍ",UPPER(TRIM(Datos!N645&amp;""))="SI",UPPER(TRIM(Datos!N645&amp;""))="NO"),IF(ISNUMBER(Datos!N645),AND(OR(N$1005="",Datos!N645&gt;=N$1005),OR(N$1006="",Datos!N645&lt;=N$1006)),FALSE),TRUE))))</f>
        <v>0.0</v>
      </c>
      <c r="O645">
        <f>IF(Datos!O645="",0,IF(AND(O$1008&lt;&gt;"",Datos!O645=O$1008),0,IF(O$1004=0,0,1-CHOOSE(O$1004,IF(ISNUMBER(Datos!O645),AND(OR(O$1005="",Datos!O645&gt;=O$1005),OR(O$1006="",Datos!O645&lt;=O$1006)),FALSE),IF(ISNUMBER(Datos!O645),AND(Datos!O645=INT(Datos!O645),AND(OR(O$1005="",Datos!O645&gt;=O$1005),OR(O$1006="",Datos!O645&lt;=O$1006))),FALSE),OR(ISNUMBER(FIND(";"&amp;UPPER(TRIM(Datos!O645&amp;""))&amp;"=",O$1007)),ISNUMBER(FIND(";"&amp;UPPER(TRIM(Datos!O645&amp;""))&amp;";",O$1007))),OR(UPPER(TRIM(Datos!O645&amp;""))="SÍ",UPPER(TRIM(Datos!O645&amp;""))="SI",UPPER(TRIM(Datos!O645&amp;""))="NO"),IF(ISNUMBER(Datos!O645),AND(OR(O$1005="",Datos!O645&gt;=O$1005),OR(O$1006="",Datos!O645&lt;=O$1006)),FALSE),TRUE))))</f>
        <v>0.0</v>
      </c>
      <c r="P645">
        <f>IF(Datos!P645="",0,IF(AND(P$1008&lt;&gt;"",Datos!P645=P$1008),0,IF(P$1004=0,0,1-CHOOSE(P$1004,IF(ISNUMBER(Datos!P645),AND(OR(P$1005="",Datos!P645&gt;=P$1005),OR(P$1006="",Datos!P645&lt;=P$1006)),FALSE),IF(ISNUMBER(Datos!P645),AND(Datos!P645=INT(Datos!P645),AND(OR(P$1005="",Datos!P645&gt;=P$1005),OR(P$1006="",Datos!P645&lt;=P$1006))),FALSE),OR(ISNUMBER(FIND(";"&amp;UPPER(TRIM(Datos!P645&amp;""))&amp;"=",P$1007)),ISNUMBER(FIND(";"&amp;UPPER(TRIM(Datos!P645&amp;""))&amp;";",P$1007))),OR(UPPER(TRIM(Datos!P645&amp;""))="SÍ",UPPER(TRIM(Datos!P645&amp;""))="SI",UPPER(TRIM(Datos!P645&amp;""))="NO"),IF(ISNUMBER(Datos!P645),AND(OR(P$1005="",Datos!P645&gt;=P$1005),OR(P$1006="",Datos!P645&lt;=P$1006)),FALSE),TRUE))))</f>
        <v>0.0</v>
      </c>
      <c r="Q645">
        <f>IF(Datos!Q645="",0,IF(AND(Q$1008&lt;&gt;"",Datos!Q645=Q$1008),0,IF(Q$1004=0,0,1-CHOOSE(Q$1004,IF(ISNUMBER(Datos!Q645),AND(OR(Q$1005="",Datos!Q645&gt;=Q$1005),OR(Q$1006="",Datos!Q645&lt;=Q$1006)),FALSE),IF(ISNUMBER(Datos!Q645),AND(Datos!Q645=INT(Datos!Q645),AND(OR(Q$1005="",Datos!Q645&gt;=Q$1005),OR(Q$1006="",Datos!Q645&lt;=Q$1006))),FALSE),OR(ISNUMBER(FIND(";"&amp;UPPER(TRIM(Datos!Q645&amp;""))&amp;"=",Q$1007)),ISNUMBER(FIND(";"&amp;UPPER(TRIM(Datos!Q645&amp;""))&amp;";",Q$1007))),OR(UPPER(TRIM(Datos!Q645&amp;""))="SÍ",UPPER(TRIM(Datos!Q645&amp;""))="SI",UPPER(TRIM(Datos!Q645&amp;""))="NO"),IF(ISNUMBER(Datos!Q645),AND(OR(Q$1005="",Datos!Q645&gt;=Q$1005),OR(Q$1006="",Datos!Q645&lt;=Q$1006)),FALSE),TRUE))))</f>
        <v>0.0</v>
      </c>
      <c r="R645">
        <f>IF(Datos!R645="",0,IF(AND(R$1008&lt;&gt;"",Datos!R645=R$1008),0,IF(R$1004=0,0,1-CHOOSE(R$1004,IF(ISNUMBER(Datos!R645),AND(OR(R$1005="",Datos!R645&gt;=R$1005),OR(R$1006="",Datos!R645&lt;=R$1006)),FALSE),IF(ISNUMBER(Datos!R645),AND(Datos!R645=INT(Datos!R645),AND(OR(R$1005="",Datos!R645&gt;=R$1005),OR(R$1006="",Datos!R645&lt;=R$1006))),FALSE),OR(ISNUMBER(FIND(";"&amp;UPPER(TRIM(Datos!R645&amp;""))&amp;"=",R$1007)),ISNUMBER(FIND(";"&amp;UPPER(TRIM(Datos!R645&amp;""))&amp;";",R$1007))),OR(UPPER(TRIM(Datos!R645&amp;""))="SÍ",UPPER(TRIM(Datos!R645&amp;""))="SI",UPPER(TRIM(Datos!R645&amp;""))="NO"),IF(ISNUMBER(Datos!R645),AND(OR(R$1005="",Datos!R645&gt;=R$1005),OR(R$1006="",Datos!R645&lt;=R$1006)),FALSE),TRUE))))</f>
        <v>0.0</v>
      </c>
      <c r="S645">
        <f>IF(Datos!S645="",0,IF(AND(S$1008&lt;&gt;"",Datos!S645=S$1008),0,IF(S$1004=0,0,1-CHOOSE(S$1004,IF(ISNUMBER(Datos!S645),AND(OR(S$1005="",Datos!S645&gt;=S$1005),OR(S$1006="",Datos!S645&lt;=S$1006)),FALSE),IF(ISNUMBER(Datos!S645),AND(Datos!S645=INT(Datos!S645),AND(OR(S$1005="",Datos!S645&gt;=S$1005),OR(S$1006="",Datos!S645&lt;=S$1006))),FALSE),OR(ISNUMBER(FIND(";"&amp;UPPER(TRIM(Datos!S645&amp;""))&amp;"=",S$1007)),ISNUMBER(FIND(";"&amp;UPPER(TRIM(Datos!S645&amp;""))&amp;";",S$1007))),OR(UPPER(TRIM(Datos!S645&amp;""))="SÍ",UPPER(TRIM(Datos!S645&amp;""))="SI",UPPER(TRIM(Datos!S645&amp;""))="NO"),IF(ISNUMBER(Datos!S645),AND(OR(S$1005="",Datos!S645&gt;=S$1005),OR(S$1006="",Datos!S645&lt;=S$1006)),FALSE),TRUE))))</f>
        <v>0.0</v>
      </c>
      <c r="T645">
        <f>IF(Datos!T645="",0,IF(AND(T$1008&lt;&gt;"",Datos!T645=T$1008),0,IF(T$1004=0,0,1-CHOOSE(T$1004,IF(ISNUMBER(Datos!T645),AND(OR(T$1005="",Datos!T645&gt;=T$1005),OR(T$1006="",Datos!T645&lt;=T$1006)),FALSE),IF(ISNUMBER(Datos!T645),AND(Datos!T645=INT(Datos!T645),AND(OR(T$1005="",Datos!T645&gt;=T$1005),OR(T$1006="",Datos!T645&lt;=T$1006))),FALSE),OR(ISNUMBER(FIND(";"&amp;UPPER(TRIM(Datos!T645&amp;""))&amp;"=",T$1007)),ISNUMBER(FIND(";"&amp;UPPER(TRIM(Datos!T645&amp;""))&amp;";",T$1007))),OR(UPPER(TRIM(Datos!T645&amp;""))="SÍ",UPPER(TRIM(Datos!T645&amp;""))="SI",UPPER(TRIM(Datos!T645&amp;""))="NO"),IF(ISNUMBER(Datos!T645),AND(OR(T$1005="",Datos!T645&gt;=T$1005),OR(T$1006="",Datos!T645&lt;=T$1006)),FALSE),TRUE))))</f>
        <v>0.0</v>
      </c>
      <c r="U645">
        <f>IF(Datos!U645="",0,IF(AND(U$1008&lt;&gt;"",Datos!U645=U$1008),0,IF(U$1004=0,0,1-CHOOSE(U$1004,IF(ISNUMBER(Datos!U645),AND(OR(U$1005="",Datos!U645&gt;=U$1005),OR(U$1006="",Datos!U645&lt;=U$1006)),FALSE),IF(ISNUMBER(Datos!U645),AND(Datos!U645=INT(Datos!U645),AND(OR(U$1005="",Datos!U645&gt;=U$1005),OR(U$1006="",Datos!U645&lt;=U$1006))),FALSE),OR(ISNUMBER(FIND(";"&amp;UPPER(TRIM(Datos!U645&amp;""))&amp;"=",U$1007)),ISNUMBER(FIND(";"&amp;UPPER(TRIM(Datos!U645&amp;""))&amp;";",U$1007))),OR(UPPER(TRIM(Datos!U645&amp;""))="SÍ",UPPER(TRIM(Datos!U645&amp;""))="SI",UPPER(TRIM(Datos!U645&amp;""))="NO"),IF(ISNUMBER(Datos!U645),AND(OR(U$1005="",Datos!U645&gt;=U$1005),OR(U$1006="",Datos!U645&lt;=U$1006)),FALSE),TRUE))))</f>
        <v>0.0</v>
      </c>
      <c r="V645">
        <f>IF(Datos!V645="",0,IF(AND(V$1008&lt;&gt;"",Datos!V645=V$1008),0,IF(V$1004=0,0,1-CHOOSE(V$1004,IF(ISNUMBER(Datos!V645),AND(OR(V$1005="",Datos!V645&gt;=V$1005),OR(V$1006="",Datos!V645&lt;=V$1006)),FALSE),IF(ISNUMBER(Datos!V645),AND(Datos!V645=INT(Datos!V645),AND(OR(V$1005="",Datos!V645&gt;=V$1005),OR(V$1006="",Datos!V645&lt;=V$1006))),FALSE),OR(ISNUMBER(FIND(";"&amp;UPPER(TRIM(Datos!V645&amp;""))&amp;"=",V$1007)),ISNUMBER(FIND(";"&amp;UPPER(TRIM(Datos!V645&amp;""))&amp;";",V$1007))),OR(UPPER(TRIM(Datos!V645&amp;""))="SÍ",UPPER(TRIM(Datos!V645&amp;""))="SI",UPPER(TRIM(Datos!V645&amp;""))="NO"),IF(ISNUMBER(Datos!V645),AND(OR(V$1005="",Datos!V645&gt;=V$1005),OR(V$1006="",Datos!V645&lt;=V$1006)),FALSE),TRUE))))</f>
        <v>0.0</v>
      </c>
      <c r="W645">
        <f>IF(Datos!W645="",0,IF(AND(W$1008&lt;&gt;"",Datos!W645=W$1008),0,IF(W$1004=0,0,1-CHOOSE(W$1004,IF(ISNUMBER(Datos!W645),AND(OR(W$1005="",Datos!W645&gt;=W$1005),OR(W$1006="",Datos!W645&lt;=W$1006)),FALSE),IF(ISNUMBER(Datos!W645),AND(Datos!W645=INT(Datos!W645),AND(OR(W$1005="",Datos!W645&gt;=W$1005),OR(W$1006="",Datos!W645&lt;=W$1006))),FALSE),OR(ISNUMBER(FIND(";"&amp;UPPER(TRIM(Datos!W645&amp;""))&amp;"=",W$1007)),ISNUMBER(FIND(";"&amp;UPPER(TRIM(Datos!W645&amp;""))&amp;";",W$1007))),OR(UPPER(TRIM(Datos!W645&amp;""))="SÍ",UPPER(TRIM(Datos!W645&amp;""))="SI",UPPER(TRIM(Datos!W645&amp;""))="NO"),IF(ISNUMBER(Datos!W645),AND(OR(W$1005="",Datos!W645&gt;=W$1005),OR(W$1006="",Datos!W645&lt;=W$1006)),FALSE),TRUE))))</f>
        <v>0.0</v>
      </c>
      <c r="X645">
        <f>IF(Datos!X645="",0,IF(AND(X$1008&lt;&gt;"",Datos!X645=X$1008),0,IF(X$1004=0,0,1-CHOOSE(X$1004,IF(ISNUMBER(Datos!X645),AND(OR(X$1005="",Datos!X645&gt;=X$1005),OR(X$1006="",Datos!X645&lt;=X$1006)),FALSE),IF(ISNUMBER(Datos!X645),AND(Datos!X645=INT(Datos!X645),AND(OR(X$1005="",Datos!X645&gt;=X$1005),OR(X$1006="",Datos!X645&lt;=X$1006))),FALSE),OR(ISNUMBER(FIND(";"&amp;UPPER(TRIM(Datos!X645&amp;""))&amp;"=",X$1007)),ISNUMBER(FIND(";"&amp;UPPER(TRIM(Datos!X645&amp;""))&amp;";",X$1007))),OR(UPPER(TRIM(Datos!X645&amp;""))="SÍ",UPPER(TRIM(Datos!X645&amp;""))="SI",UPPER(TRIM(Datos!X645&amp;""))="NO"),IF(ISNUMBER(Datos!X645),AND(OR(X$1005="",Datos!X645&gt;=X$1005),OR(X$1006="",Datos!X645&lt;=X$1006)),FALSE),TRUE))))</f>
        <v>0.0</v>
      </c>
      <c r="Y645">
        <f>IF(Datos!Y645="",0,IF(AND(Y$1008&lt;&gt;"",Datos!Y645=Y$1008),0,IF(Y$1004=0,0,1-CHOOSE(Y$1004,IF(ISNUMBER(Datos!Y645),AND(OR(Y$1005="",Datos!Y645&gt;=Y$1005),OR(Y$1006="",Datos!Y645&lt;=Y$1006)),FALSE),IF(ISNUMBER(Datos!Y645),AND(Datos!Y645=INT(Datos!Y645),AND(OR(Y$1005="",Datos!Y645&gt;=Y$1005),OR(Y$1006="",Datos!Y645&lt;=Y$1006))),FALSE),OR(ISNUMBER(FIND(";"&amp;UPPER(TRIM(Datos!Y645&amp;""))&amp;"=",Y$1007)),ISNUMBER(FIND(";"&amp;UPPER(TRIM(Datos!Y645&amp;""))&amp;";",Y$1007))),OR(UPPER(TRIM(Datos!Y645&amp;""))="SÍ",UPPER(TRIM(Datos!Y645&amp;""))="SI",UPPER(TRIM(Datos!Y645&amp;""))="NO"),IF(ISNUMBER(Datos!Y645),AND(OR(Y$1005="",Datos!Y645&gt;=Y$1005),OR(Y$1006="",Datos!Y645&lt;=Y$1006)),FALSE),TRUE))))</f>
        <v>0.0</v>
      </c>
      <c r="Z645">
        <f>IF(Datos!Z645="",0,IF(AND(Z$1008&lt;&gt;"",Datos!Z645=Z$1008),0,IF(Z$1004=0,0,1-CHOOSE(Z$1004,IF(ISNUMBER(Datos!Z645),AND(OR(Z$1005="",Datos!Z645&gt;=Z$1005),OR(Z$1006="",Datos!Z645&lt;=Z$1006)),FALSE),IF(ISNUMBER(Datos!Z645),AND(Datos!Z645=INT(Datos!Z645),AND(OR(Z$1005="",Datos!Z645&gt;=Z$1005),OR(Z$1006="",Datos!Z645&lt;=Z$1006))),FALSE),OR(ISNUMBER(FIND(";"&amp;UPPER(TRIM(Datos!Z645&amp;""))&amp;"=",Z$1007)),ISNUMBER(FIND(";"&amp;UPPER(TRIM(Datos!Z645&amp;""))&amp;";",Z$1007))),OR(UPPER(TRIM(Datos!Z645&amp;""))="SÍ",UPPER(TRIM(Datos!Z645&amp;""))="SI",UPPER(TRIM(Datos!Z645&amp;""))="NO"),IF(ISNUMBER(Datos!Z645),AND(OR(Z$1005="",Datos!Z645&gt;=Z$1005),OR(Z$1006="",Datos!Z645&lt;=Z$1006)),FALSE),TRUE))))</f>
        <v>0.0</v>
      </c>
      <c r="AA645">
        <f>IF(Datos!AA645="",0,IF(AND(AA$1008&lt;&gt;"",Datos!AA645=AA$1008),0,IF(AA$1004=0,0,1-CHOOSE(AA$1004,IF(ISNUMBER(Datos!AA645),AND(OR(AA$1005="",Datos!AA645&gt;=AA$1005),OR(AA$1006="",Datos!AA645&lt;=AA$1006)),FALSE),IF(ISNUMBER(Datos!AA645),AND(Datos!AA645=INT(Datos!AA645),AND(OR(AA$1005="",Datos!AA645&gt;=AA$1005),OR(AA$1006="",Datos!AA645&lt;=AA$1006))),FALSE),OR(ISNUMBER(FIND(";"&amp;UPPER(TRIM(Datos!AA645&amp;""))&amp;"=",AA$1007)),ISNUMBER(FIND(";"&amp;UPPER(TRIM(Datos!AA645&amp;""))&amp;";",AA$1007))),OR(UPPER(TRIM(Datos!AA645&amp;""))="SÍ",UPPER(TRIM(Datos!AA645&amp;""))="SI",UPPER(TRIM(Datos!AA645&amp;""))="NO"),IF(ISNUMBER(Datos!AA645),AND(OR(AA$1005="",Datos!AA645&gt;=AA$1005),OR(AA$1006="",Datos!AA645&lt;=AA$1006)),FALSE),TRUE))))</f>
        <v>0.0</v>
      </c>
      <c r="AB645">
        <f>IF(Datos!AB645="",0,IF(AND(AB$1008&lt;&gt;"",Datos!AB645=AB$1008),0,IF(AB$1004=0,0,1-CHOOSE(AB$1004,IF(ISNUMBER(Datos!AB645),AND(OR(AB$1005="",Datos!AB645&gt;=AB$1005),OR(AB$1006="",Datos!AB645&lt;=AB$1006)),FALSE),IF(ISNUMBER(Datos!AB645),AND(Datos!AB645=INT(Datos!AB645),AND(OR(AB$1005="",Datos!AB645&gt;=AB$1005),OR(AB$1006="",Datos!AB645&lt;=AB$1006))),FALSE),OR(ISNUMBER(FIND(";"&amp;UPPER(TRIM(Datos!AB645&amp;""))&amp;"=",AB$1007)),ISNUMBER(FIND(";"&amp;UPPER(TRIM(Datos!AB645&amp;""))&amp;";",AB$1007))),OR(UPPER(TRIM(Datos!AB645&amp;""))="SÍ",UPPER(TRIM(Datos!AB645&amp;""))="SI",UPPER(TRIM(Datos!AB645&amp;""))="NO"),IF(ISNUMBER(Datos!AB645),AND(OR(AB$1005="",Datos!AB645&gt;=AB$1005),OR(AB$1006="",Datos!AB645&lt;=AB$1006)),FALSE),TRUE))))</f>
        <v>0.0</v>
      </c>
      <c r="AC645">
        <f>IF(Datos!AC645="",0,IF(AND(AC$1008&lt;&gt;"",Datos!AC645=AC$1008),0,IF(AC$1004=0,0,1-CHOOSE(AC$1004,IF(ISNUMBER(Datos!AC645),AND(OR(AC$1005="",Datos!AC645&gt;=AC$1005),OR(AC$1006="",Datos!AC645&lt;=AC$1006)),FALSE),IF(ISNUMBER(Datos!AC645),AND(Datos!AC645=INT(Datos!AC645),AND(OR(AC$1005="",Datos!AC645&gt;=AC$1005),OR(AC$1006="",Datos!AC645&lt;=AC$1006))),FALSE),OR(ISNUMBER(FIND(";"&amp;UPPER(TRIM(Datos!AC645&amp;""))&amp;"=",AC$1007)),ISNUMBER(FIND(";"&amp;UPPER(TRIM(Datos!AC645&amp;""))&amp;";",AC$1007))),OR(UPPER(TRIM(Datos!AC645&amp;""))="SÍ",UPPER(TRIM(Datos!AC645&amp;""))="SI",UPPER(TRIM(Datos!AC645&amp;""))="NO"),IF(ISNUMBER(Datos!AC645),AND(OR(AC$1005="",Datos!AC645&gt;=AC$1005),OR(AC$1006="",Datos!AC645&lt;=AC$1006)),FALSE),TRUE))))</f>
        <v>0.0</v>
      </c>
      <c r="AD645">
        <f>IF(Datos!AD645="",0,IF(AND(AD$1008&lt;&gt;"",Datos!AD645=AD$1008),0,IF(AD$1004=0,0,1-CHOOSE(AD$1004,IF(ISNUMBER(Datos!AD645),AND(OR(AD$1005="",Datos!AD645&gt;=AD$1005),OR(AD$1006="",Datos!AD645&lt;=AD$1006)),FALSE),IF(ISNUMBER(Datos!AD645),AND(Datos!AD645=INT(Datos!AD645),AND(OR(AD$1005="",Datos!AD645&gt;=AD$1005),OR(AD$1006="",Datos!AD645&lt;=AD$1006))),FALSE),OR(ISNUMBER(FIND(";"&amp;UPPER(TRIM(Datos!AD645&amp;""))&amp;"=",AD$1007)),ISNUMBER(FIND(";"&amp;UPPER(TRIM(Datos!AD645&amp;""))&amp;";",AD$1007))),OR(UPPER(TRIM(Datos!AD645&amp;""))="SÍ",UPPER(TRIM(Datos!AD645&amp;""))="SI",UPPER(TRIM(Datos!AD645&amp;""))="NO"),IF(ISNUMBER(Datos!AD645),AND(OR(AD$1005="",Datos!AD645&gt;=AD$1005),OR(AD$1006="",Datos!AD645&lt;=AD$1006)),FALSE),TRUE))))</f>
        <v>0.0</v>
      </c>
      <c r="AE645">
        <f>IF(Datos!AE645="",0,IF(AND(AE$1008&lt;&gt;"",Datos!AE645=AE$1008),0,IF(AE$1004=0,0,1-CHOOSE(AE$1004,IF(ISNUMBER(Datos!AE645),AND(OR(AE$1005="",Datos!AE645&gt;=AE$1005),OR(AE$1006="",Datos!AE645&lt;=AE$1006)),FALSE),IF(ISNUMBER(Datos!AE645),AND(Datos!AE645=INT(Datos!AE645),AND(OR(AE$1005="",Datos!AE645&gt;=AE$1005),OR(AE$1006="",Datos!AE645&lt;=AE$1006))),FALSE),OR(ISNUMBER(FIND(";"&amp;UPPER(TRIM(Datos!AE645&amp;""))&amp;"=",AE$1007)),ISNUMBER(FIND(";"&amp;UPPER(TRIM(Datos!AE645&amp;""))&amp;";",AE$1007))),OR(UPPER(TRIM(Datos!AE645&amp;""))="SÍ",UPPER(TRIM(Datos!AE645&amp;""))="SI",UPPER(TRIM(Datos!AE645&amp;""))="NO"),IF(ISNUMBER(Datos!AE645),AND(OR(AE$1005="",Datos!AE645&gt;=AE$1005),OR(AE$1006="",Datos!AE645&lt;=AE$1006)),FALSE),TRUE))))</f>
        <v>0.0</v>
      </c>
    </row>
    <row r="646" spans="2:31">
      <c r="B646">
        <f>IF(Datos!B646="",0,IF(AND(B$1008&lt;&gt;"",Datos!B646=B$1008),0,IF(B$1004=0,0,1-CHOOSE(B$1004,IF(ISNUMBER(Datos!B646),AND(OR(B$1005="",Datos!B646&gt;=B$1005),OR(B$1006="",Datos!B646&lt;=B$1006)),FALSE),IF(ISNUMBER(Datos!B646),AND(Datos!B646=INT(Datos!B646),AND(OR(B$1005="",Datos!B646&gt;=B$1005),OR(B$1006="",Datos!B646&lt;=B$1006))),FALSE),OR(ISNUMBER(FIND(";"&amp;UPPER(TRIM(Datos!B646&amp;""))&amp;"=",B$1007)),ISNUMBER(FIND(";"&amp;UPPER(TRIM(Datos!B646&amp;""))&amp;";",B$1007))),OR(UPPER(TRIM(Datos!B646&amp;""))="SÍ",UPPER(TRIM(Datos!B646&amp;""))="SI",UPPER(TRIM(Datos!B646&amp;""))="NO"),IF(ISNUMBER(Datos!B646),AND(OR(B$1005="",Datos!B646&gt;=B$1005),OR(B$1006="",Datos!B646&lt;=B$1006)),FALSE),TRUE))))</f>
        <v>0.0</v>
      </c>
      <c r="C646">
        <f>IF(Datos!C646="",0,IF(AND(C$1008&lt;&gt;"",Datos!C646=C$1008),0,IF(C$1004=0,0,1-CHOOSE(C$1004,IF(ISNUMBER(Datos!C646),AND(OR(C$1005="",Datos!C646&gt;=C$1005),OR(C$1006="",Datos!C646&lt;=C$1006)),FALSE),IF(ISNUMBER(Datos!C646),AND(Datos!C646=INT(Datos!C646),AND(OR(C$1005="",Datos!C646&gt;=C$1005),OR(C$1006="",Datos!C646&lt;=C$1006))),FALSE),OR(ISNUMBER(FIND(";"&amp;UPPER(TRIM(Datos!C646&amp;""))&amp;"=",C$1007)),ISNUMBER(FIND(";"&amp;UPPER(TRIM(Datos!C646&amp;""))&amp;";",C$1007))),OR(UPPER(TRIM(Datos!C646&amp;""))="SÍ",UPPER(TRIM(Datos!C646&amp;""))="SI",UPPER(TRIM(Datos!C646&amp;""))="NO"),IF(ISNUMBER(Datos!C646),AND(OR(C$1005="",Datos!C646&gt;=C$1005),OR(C$1006="",Datos!C646&lt;=C$1006)),FALSE),TRUE))))</f>
        <v>0.0</v>
      </c>
      <c r="D646">
        <f>IF(Datos!D646="",0,IF(AND(D$1008&lt;&gt;"",Datos!D646=D$1008),0,IF(D$1004=0,0,1-CHOOSE(D$1004,IF(ISNUMBER(Datos!D646),AND(OR(D$1005="",Datos!D646&gt;=D$1005),OR(D$1006="",Datos!D646&lt;=D$1006)),FALSE),IF(ISNUMBER(Datos!D646),AND(Datos!D646=INT(Datos!D646),AND(OR(D$1005="",Datos!D646&gt;=D$1005),OR(D$1006="",Datos!D646&lt;=D$1006))),FALSE),OR(ISNUMBER(FIND(";"&amp;UPPER(TRIM(Datos!D646&amp;""))&amp;"=",D$1007)),ISNUMBER(FIND(";"&amp;UPPER(TRIM(Datos!D646&amp;""))&amp;";",D$1007))),OR(UPPER(TRIM(Datos!D646&amp;""))="SÍ",UPPER(TRIM(Datos!D646&amp;""))="SI",UPPER(TRIM(Datos!D646&amp;""))="NO"),IF(ISNUMBER(Datos!D646),AND(OR(D$1005="",Datos!D646&gt;=D$1005),OR(D$1006="",Datos!D646&lt;=D$1006)),FALSE),TRUE))))</f>
        <v>0.0</v>
      </c>
      <c r="E646">
        <f>IF(Datos!E646="",0,IF(AND(E$1008&lt;&gt;"",Datos!E646=E$1008),0,IF(E$1004=0,0,1-CHOOSE(E$1004,IF(ISNUMBER(Datos!E646),AND(OR(E$1005="",Datos!E646&gt;=E$1005),OR(E$1006="",Datos!E646&lt;=E$1006)),FALSE),IF(ISNUMBER(Datos!E646),AND(Datos!E646=INT(Datos!E646),AND(OR(E$1005="",Datos!E646&gt;=E$1005),OR(E$1006="",Datos!E646&lt;=E$1006))),FALSE),OR(ISNUMBER(FIND(";"&amp;UPPER(TRIM(Datos!E646&amp;""))&amp;"=",E$1007)),ISNUMBER(FIND(";"&amp;UPPER(TRIM(Datos!E646&amp;""))&amp;";",E$1007))),OR(UPPER(TRIM(Datos!E646&amp;""))="SÍ",UPPER(TRIM(Datos!E646&amp;""))="SI",UPPER(TRIM(Datos!E646&amp;""))="NO"),IF(ISNUMBER(Datos!E646),AND(OR(E$1005="",Datos!E646&gt;=E$1005),OR(E$1006="",Datos!E646&lt;=E$1006)),FALSE),TRUE))))</f>
        <v>0.0</v>
      </c>
      <c r="F646">
        <f>IF(Datos!F646="",0,IF(AND(F$1008&lt;&gt;"",Datos!F646=F$1008),0,IF(F$1004=0,0,1-CHOOSE(F$1004,IF(ISNUMBER(Datos!F646),AND(OR(F$1005="",Datos!F646&gt;=F$1005),OR(F$1006="",Datos!F646&lt;=F$1006)),FALSE),IF(ISNUMBER(Datos!F646),AND(Datos!F646=INT(Datos!F646),AND(OR(F$1005="",Datos!F646&gt;=F$1005),OR(F$1006="",Datos!F646&lt;=F$1006))),FALSE),OR(ISNUMBER(FIND(";"&amp;UPPER(TRIM(Datos!F646&amp;""))&amp;"=",F$1007)),ISNUMBER(FIND(";"&amp;UPPER(TRIM(Datos!F646&amp;""))&amp;";",F$1007))),OR(UPPER(TRIM(Datos!F646&amp;""))="SÍ",UPPER(TRIM(Datos!F646&amp;""))="SI",UPPER(TRIM(Datos!F646&amp;""))="NO"),IF(ISNUMBER(Datos!F646),AND(OR(F$1005="",Datos!F646&gt;=F$1005),OR(F$1006="",Datos!F646&lt;=F$1006)),FALSE),TRUE))))</f>
        <v>0.0</v>
      </c>
      <c r="G646">
        <f>IF(Datos!G646="",0,IF(AND(G$1008&lt;&gt;"",Datos!G646=G$1008),0,IF(G$1004=0,0,1-CHOOSE(G$1004,IF(ISNUMBER(Datos!G646),AND(OR(G$1005="",Datos!G646&gt;=G$1005),OR(G$1006="",Datos!G646&lt;=G$1006)),FALSE),IF(ISNUMBER(Datos!G646),AND(Datos!G646=INT(Datos!G646),AND(OR(G$1005="",Datos!G646&gt;=G$1005),OR(G$1006="",Datos!G646&lt;=G$1006))),FALSE),OR(ISNUMBER(FIND(";"&amp;UPPER(TRIM(Datos!G646&amp;""))&amp;"=",G$1007)),ISNUMBER(FIND(";"&amp;UPPER(TRIM(Datos!G646&amp;""))&amp;";",G$1007))),OR(UPPER(TRIM(Datos!G646&amp;""))="SÍ",UPPER(TRIM(Datos!G646&amp;""))="SI",UPPER(TRIM(Datos!G646&amp;""))="NO"),IF(ISNUMBER(Datos!G646),AND(OR(G$1005="",Datos!G646&gt;=G$1005),OR(G$1006="",Datos!G646&lt;=G$1006)),FALSE),TRUE))))</f>
        <v>0.0</v>
      </c>
      <c r="H646">
        <f>IF(Datos!H646="",0,IF(AND(H$1008&lt;&gt;"",Datos!H646=H$1008),0,IF(H$1004=0,0,1-CHOOSE(H$1004,IF(ISNUMBER(Datos!H646),AND(OR(H$1005="",Datos!H646&gt;=H$1005),OR(H$1006="",Datos!H646&lt;=H$1006)),FALSE),IF(ISNUMBER(Datos!H646),AND(Datos!H646=INT(Datos!H646),AND(OR(H$1005="",Datos!H646&gt;=H$1005),OR(H$1006="",Datos!H646&lt;=H$1006))),FALSE),OR(ISNUMBER(FIND(";"&amp;UPPER(TRIM(Datos!H646&amp;""))&amp;"=",H$1007)),ISNUMBER(FIND(";"&amp;UPPER(TRIM(Datos!H646&amp;""))&amp;";",H$1007))),OR(UPPER(TRIM(Datos!H646&amp;""))="SÍ",UPPER(TRIM(Datos!H646&amp;""))="SI",UPPER(TRIM(Datos!H646&amp;""))="NO"),IF(ISNUMBER(Datos!H646),AND(OR(H$1005="",Datos!H646&gt;=H$1005),OR(H$1006="",Datos!H646&lt;=H$1006)),FALSE),TRUE))))</f>
        <v>0.0</v>
      </c>
      <c r="I646">
        <f>IF(Datos!I646="",0,IF(AND(I$1008&lt;&gt;"",Datos!I646=I$1008),0,IF(I$1004=0,0,1-CHOOSE(I$1004,IF(ISNUMBER(Datos!I646),AND(OR(I$1005="",Datos!I646&gt;=I$1005),OR(I$1006="",Datos!I646&lt;=I$1006)),FALSE),IF(ISNUMBER(Datos!I646),AND(Datos!I646=INT(Datos!I646),AND(OR(I$1005="",Datos!I646&gt;=I$1005),OR(I$1006="",Datos!I646&lt;=I$1006))),FALSE),OR(ISNUMBER(FIND(";"&amp;UPPER(TRIM(Datos!I646&amp;""))&amp;"=",I$1007)),ISNUMBER(FIND(";"&amp;UPPER(TRIM(Datos!I646&amp;""))&amp;";",I$1007))),OR(UPPER(TRIM(Datos!I646&amp;""))="SÍ",UPPER(TRIM(Datos!I646&amp;""))="SI",UPPER(TRIM(Datos!I646&amp;""))="NO"),IF(ISNUMBER(Datos!I646),AND(OR(I$1005="",Datos!I646&gt;=I$1005),OR(I$1006="",Datos!I646&lt;=I$1006)),FALSE),TRUE))))</f>
        <v>0.0</v>
      </c>
      <c r="J646">
        <f>IF(Datos!J646="",0,IF(AND(J$1008&lt;&gt;"",Datos!J646=J$1008),0,IF(J$1004=0,0,1-CHOOSE(J$1004,IF(ISNUMBER(Datos!J646),AND(OR(J$1005="",Datos!J646&gt;=J$1005),OR(J$1006="",Datos!J646&lt;=J$1006)),FALSE),IF(ISNUMBER(Datos!J646),AND(Datos!J646=INT(Datos!J646),AND(OR(J$1005="",Datos!J646&gt;=J$1005),OR(J$1006="",Datos!J646&lt;=J$1006))),FALSE),OR(ISNUMBER(FIND(";"&amp;UPPER(TRIM(Datos!J646&amp;""))&amp;"=",J$1007)),ISNUMBER(FIND(";"&amp;UPPER(TRIM(Datos!J646&amp;""))&amp;";",J$1007))),OR(UPPER(TRIM(Datos!J646&amp;""))="SÍ",UPPER(TRIM(Datos!J646&amp;""))="SI",UPPER(TRIM(Datos!J646&amp;""))="NO"),IF(ISNUMBER(Datos!J646),AND(OR(J$1005="",Datos!J646&gt;=J$1005),OR(J$1006="",Datos!J646&lt;=J$1006)),FALSE),TRUE))))</f>
        <v>0.0</v>
      </c>
      <c r="K646">
        <f>IF(Datos!K646="",0,IF(AND(K$1008&lt;&gt;"",Datos!K646=K$1008),0,IF(K$1004=0,0,1-CHOOSE(K$1004,IF(ISNUMBER(Datos!K646),AND(OR(K$1005="",Datos!K646&gt;=K$1005),OR(K$1006="",Datos!K646&lt;=K$1006)),FALSE),IF(ISNUMBER(Datos!K646),AND(Datos!K646=INT(Datos!K646),AND(OR(K$1005="",Datos!K646&gt;=K$1005),OR(K$1006="",Datos!K646&lt;=K$1006))),FALSE),OR(ISNUMBER(FIND(";"&amp;UPPER(TRIM(Datos!K646&amp;""))&amp;"=",K$1007)),ISNUMBER(FIND(";"&amp;UPPER(TRIM(Datos!K646&amp;""))&amp;";",K$1007))),OR(UPPER(TRIM(Datos!K646&amp;""))="SÍ",UPPER(TRIM(Datos!K646&amp;""))="SI",UPPER(TRIM(Datos!K646&amp;""))="NO"),IF(ISNUMBER(Datos!K646),AND(OR(K$1005="",Datos!K646&gt;=K$1005),OR(K$1006="",Datos!K646&lt;=K$1006)),FALSE),TRUE))))</f>
        <v>0.0</v>
      </c>
      <c r="L646">
        <f>IF(Datos!L646="",0,IF(AND(L$1008&lt;&gt;"",Datos!L646=L$1008),0,IF(L$1004=0,0,1-CHOOSE(L$1004,IF(ISNUMBER(Datos!L646),AND(OR(L$1005="",Datos!L646&gt;=L$1005),OR(L$1006="",Datos!L646&lt;=L$1006)),FALSE),IF(ISNUMBER(Datos!L646),AND(Datos!L646=INT(Datos!L646),AND(OR(L$1005="",Datos!L646&gt;=L$1005),OR(L$1006="",Datos!L646&lt;=L$1006))),FALSE),OR(ISNUMBER(FIND(";"&amp;UPPER(TRIM(Datos!L646&amp;""))&amp;"=",L$1007)),ISNUMBER(FIND(";"&amp;UPPER(TRIM(Datos!L646&amp;""))&amp;";",L$1007))),OR(UPPER(TRIM(Datos!L646&amp;""))="SÍ",UPPER(TRIM(Datos!L646&amp;""))="SI",UPPER(TRIM(Datos!L646&amp;""))="NO"),IF(ISNUMBER(Datos!L646),AND(OR(L$1005="",Datos!L646&gt;=L$1005),OR(L$1006="",Datos!L646&lt;=L$1006)),FALSE),TRUE))))</f>
        <v>0.0</v>
      </c>
      <c r="M646">
        <f>IF(Datos!M646="",0,IF(AND(M$1008&lt;&gt;"",Datos!M646=M$1008),0,IF(M$1004=0,0,1-CHOOSE(M$1004,IF(ISNUMBER(Datos!M646),AND(OR(M$1005="",Datos!M646&gt;=M$1005),OR(M$1006="",Datos!M646&lt;=M$1006)),FALSE),IF(ISNUMBER(Datos!M646),AND(Datos!M646=INT(Datos!M646),AND(OR(M$1005="",Datos!M646&gt;=M$1005),OR(M$1006="",Datos!M646&lt;=M$1006))),FALSE),OR(ISNUMBER(FIND(";"&amp;UPPER(TRIM(Datos!M646&amp;""))&amp;"=",M$1007)),ISNUMBER(FIND(";"&amp;UPPER(TRIM(Datos!M646&amp;""))&amp;";",M$1007))),OR(UPPER(TRIM(Datos!M646&amp;""))="SÍ",UPPER(TRIM(Datos!M646&amp;""))="SI",UPPER(TRIM(Datos!M646&amp;""))="NO"),IF(ISNUMBER(Datos!M646),AND(OR(M$1005="",Datos!M646&gt;=M$1005),OR(M$1006="",Datos!M646&lt;=M$1006)),FALSE),TRUE))))</f>
        <v>0.0</v>
      </c>
      <c r="N646">
        <f>IF(Datos!N646="",0,IF(AND(N$1008&lt;&gt;"",Datos!N646=N$1008),0,IF(N$1004=0,0,1-CHOOSE(N$1004,IF(ISNUMBER(Datos!N646),AND(OR(N$1005="",Datos!N646&gt;=N$1005),OR(N$1006="",Datos!N646&lt;=N$1006)),FALSE),IF(ISNUMBER(Datos!N646),AND(Datos!N646=INT(Datos!N646),AND(OR(N$1005="",Datos!N646&gt;=N$1005),OR(N$1006="",Datos!N646&lt;=N$1006))),FALSE),OR(ISNUMBER(FIND(";"&amp;UPPER(TRIM(Datos!N646&amp;""))&amp;"=",N$1007)),ISNUMBER(FIND(";"&amp;UPPER(TRIM(Datos!N646&amp;""))&amp;";",N$1007))),OR(UPPER(TRIM(Datos!N646&amp;""))="SÍ",UPPER(TRIM(Datos!N646&amp;""))="SI",UPPER(TRIM(Datos!N646&amp;""))="NO"),IF(ISNUMBER(Datos!N646),AND(OR(N$1005="",Datos!N646&gt;=N$1005),OR(N$1006="",Datos!N646&lt;=N$1006)),FALSE),TRUE))))</f>
        <v>0.0</v>
      </c>
      <c r="O646">
        <f>IF(Datos!O646="",0,IF(AND(O$1008&lt;&gt;"",Datos!O646=O$1008),0,IF(O$1004=0,0,1-CHOOSE(O$1004,IF(ISNUMBER(Datos!O646),AND(OR(O$1005="",Datos!O646&gt;=O$1005),OR(O$1006="",Datos!O646&lt;=O$1006)),FALSE),IF(ISNUMBER(Datos!O646),AND(Datos!O646=INT(Datos!O646),AND(OR(O$1005="",Datos!O646&gt;=O$1005),OR(O$1006="",Datos!O646&lt;=O$1006))),FALSE),OR(ISNUMBER(FIND(";"&amp;UPPER(TRIM(Datos!O646&amp;""))&amp;"=",O$1007)),ISNUMBER(FIND(";"&amp;UPPER(TRIM(Datos!O646&amp;""))&amp;";",O$1007))),OR(UPPER(TRIM(Datos!O646&amp;""))="SÍ",UPPER(TRIM(Datos!O646&amp;""))="SI",UPPER(TRIM(Datos!O646&amp;""))="NO"),IF(ISNUMBER(Datos!O646),AND(OR(O$1005="",Datos!O646&gt;=O$1005),OR(O$1006="",Datos!O646&lt;=O$1006)),FALSE),TRUE))))</f>
        <v>0.0</v>
      </c>
      <c r="P646">
        <f>IF(Datos!P646="",0,IF(AND(P$1008&lt;&gt;"",Datos!P646=P$1008),0,IF(P$1004=0,0,1-CHOOSE(P$1004,IF(ISNUMBER(Datos!P646),AND(OR(P$1005="",Datos!P646&gt;=P$1005),OR(P$1006="",Datos!P646&lt;=P$1006)),FALSE),IF(ISNUMBER(Datos!P646),AND(Datos!P646=INT(Datos!P646),AND(OR(P$1005="",Datos!P646&gt;=P$1005),OR(P$1006="",Datos!P646&lt;=P$1006))),FALSE),OR(ISNUMBER(FIND(";"&amp;UPPER(TRIM(Datos!P646&amp;""))&amp;"=",P$1007)),ISNUMBER(FIND(";"&amp;UPPER(TRIM(Datos!P646&amp;""))&amp;";",P$1007))),OR(UPPER(TRIM(Datos!P646&amp;""))="SÍ",UPPER(TRIM(Datos!P646&amp;""))="SI",UPPER(TRIM(Datos!P646&amp;""))="NO"),IF(ISNUMBER(Datos!P646),AND(OR(P$1005="",Datos!P646&gt;=P$1005),OR(P$1006="",Datos!P646&lt;=P$1006)),FALSE),TRUE))))</f>
        <v>0.0</v>
      </c>
      <c r="Q646">
        <f>IF(Datos!Q646="",0,IF(AND(Q$1008&lt;&gt;"",Datos!Q646=Q$1008),0,IF(Q$1004=0,0,1-CHOOSE(Q$1004,IF(ISNUMBER(Datos!Q646),AND(OR(Q$1005="",Datos!Q646&gt;=Q$1005),OR(Q$1006="",Datos!Q646&lt;=Q$1006)),FALSE),IF(ISNUMBER(Datos!Q646),AND(Datos!Q646=INT(Datos!Q646),AND(OR(Q$1005="",Datos!Q646&gt;=Q$1005),OR(Q$1006="",Datos!Q646&lt;=Q$1006))),FALSE),OR(ISNUMBER(FIND(";"&amp;UPPER(TRIM(Datos!Q646&amp;""))&amp;"=",Q$1007)),ISNUMBER(FIND(";"&amp;UPPER(TRIM(Datos!Q646&amp;""))&amp;";",Q$1007))),OR(UPPER(TRIM(Datos!Q646&amp;""))="SÍ",UPPER(TRIM(Datos!Q646&amp;""))="SI",UPPER(TRIM(Datos!Q646&amp;""))="NO"),IF(ISNUMBER(Datos!Q646),AND(OR(Q$1005="",Datos!Q646&gt;=Q$1005),OR(Q$1006="",Datos!Q646&lt;=Q$1006)),FALSE),TRUE))))</f>
        <v>0.0</v>
      </c>
      <c r="R646">
        <f>IF(Datos!R646="",0,IF(AND(R$1008&lt;&gt;"",Datos!R646=R$1008),0,IF(R$1004=0,0,1-CHOOSE(R$1004,IF(ISNUMBER(Datos!R646),AND(OR(R$1005="",Datos!R646&gt;=R$1005),OR(R$1006="",Datos!R646&lt;=R$1006)),FALSE),IF(ISNUMBER(Datos!R646),AND(Datos!R646=INT(Datos!R646),AND(OR(R$1005="",Datos!R646&gt;=R$1005),OR(R$1006="",Datos!R646&lt;=R$1006))),FALSE),OR(ISNUMBER(FIND(";"&amp;UPPER(TRIM(Datos!R646&amp;""))&amp;"=",R$1007)),ISNUMBER(FIND(";"&amp;UPPER(TRIM(Datos!R646&amp;""))&amp;";",R$1007))),OR(UPPER(TRIM(Datos!R646&amp;""))="SÍ",UPPER(TRIM(Datos!R646&amp;""))="SI",UPPER(TRIM(Datos!R646&amp;""))="NO"),IF(ISNUMBER(Datos!R646),AND(OR(R$1005="",Datos!R646&gt;=R$1005),OR(R$1006="",Datos!R646&lt;=R$1006)),FALSE),TRUE))))</f>
        <v>0.0</v>
      </c>
      <c r="S646">
        <f>IF(Datos!S646="",0,IF(AND(S$1008&lt;&gt;"",Datos!S646=S$1008),0,IF(S$1004=0,0,1-CHOOSE(S$1004,IF(ISNUMBER(Datos!S646),AND(OR(S$1005="",Datos!S646&gt;=S$1005),OR(S$1006="",Datos!S646&lt;=S$1006)),FALSE),IF(ISNUMBER(Datos!S646),AND(Datos!S646=INT(Datos!S646),AND(OR(S$1005="",Datos!S646&gt;=S$1005),OR(S$1006="",Datos!S646&lt;=S$1006))),FALSE),OR(ISNUMBER(FIND(";"&amp;UPPER(TRIM(Datos!S646&amp;""))&amp;"=",S$1007)),ISNUMBER(FIND(";"&amp;UPPER(TRIM(Datos!S646&amp;""))&amp;";",S$1007))),OR(UPPER(TRIM(Datos!S646&amp;""))="SÍ",UPPER(TRIM(Datos!S646&amp;""))="SI",UPPER(TRIM(Datos!S646&amp;""))="NO"),IF(ISNUMBER(Datos!S646),AND(OR(S$1005="",Datos!S646&gt;=S$1005),OR(S$1006="",Datos!S646&lt;=S$1006)),FALSE),TRUE))))</f>
        <v>0.0</v>
      </c>
      <c r="T646">
        <f>IF(Datos!T646="",0,IF(AND(T$1008&lt;&gt;"",Datos!T646=T$1008),0,IF(T$1004=0,0,1-CHOOSE(T$1004,IF(ISNUMBER(Datos!T646),AND(OR(T$1005="",Datos!T646&gt;=T$1005),OR(T$1006="",Datos!T646&lt;=T$1006)),FALSE),IF(ISNUMBER(Datos!T646),AND(Datos!T646=INT(Datos!T646),AND(OR(T$1005="",Datos!T646&gt;=T$1005),OR(T$1006="",Datos!T646&lt;=T$1006))),FALSE),OR(ISNUMBER(FIND(";"&amp;UPPER(TRIM(Datos!T646&amp;""))&amp;"=",T$1007)),ISNUMBER(FIND(";"&amp;UPPER(TRIM(Datos!T646&amp;""))&amp;";",T$1007))),OR(UPPER(TRIM(Datos!T646&amp;""))="SÍ",UPPER(TRIM(Datos!T646&amp;""))="SI",UPPER(TRIM(Datos!T646&amp;""))="NO"),IF(ISNUMBER(Datos!T646),AND(OR(T$1005="",Datos!T646&gt;=T$1005),OR(T$1006="",Datos!T646&lt;=T$1006)),FALSE),TRUE))))</f>
        <v>0.0</v>
      </c>
      <c r="U646">
        <f>IF(Datos!U646="",0,IF(AND(U$1008&lt;&gt;"",Datos!U646=U$1008),0,IF(U$1004=0,0,1-CHOOSE(U$1004,IF(ISNUMBER(Datos!U646),AND(OR(U$1005="",Datos!U646&gt;=U$1005),OR(U$1006="",Datos!U646&lt;=U$1006)),FALSE),IF(ISNUMBER(Datos!U646),AND(Datos!U646=INT(Datos!U646),AND(OR(U$1005="",Datos!U646&gt;=U$1005),OR(U$1006="",Datos!U646&lt;=U$1006))),FALSE),OR(ISNUMBER(FIND(";"&amp;UPPER(TRIM(Datos!U646&amp;""))&amp;"=",U$1007)),ISNUMBER(FIND(";"&amp;UPPER(TRIM(Datos!U646&amp;""))&amp;";",U$1007))),OR(UPPER(TRIM(Datos!U646&amp;""))="SÍ",UPPER(TRIM(Datos!U646&amp;""))="SI",UPPER(TRIM(Datos!U646&amp;""))="NO"),IF(ISNUMBER(Datos!U646),AND(OR(U$1005="",Datos!U646&gt;=U$1005),OR(U$1006="",Datos!U646&lt;=U$1006)),FALSE),TRUE))))</f>
        <v>0.0</v>
      </c>
      <c r="V646">
        <f>IF(Datos!V646="",0,IF(AND(V$1008&lt;&gt;"",Datos!V646=V$1008),0,IF(V$1004=0,0,1-CHOOSE(V$1004,IF(ISNUMBER(Datos!V646),AND(OR(V$1005="",Datos!V646&gt;=V$1005),OR(V$1006="",Datos!V646&lt;=V$1006)),FALSE),IF(ISNUMBER(Datos!V646),AND(Datos!V646=INT(Datos!V646),AND(OR(V$1005="",Datos!V646&gt;=V$1005),OR(V$1006="",Datos!V646&lt;=V$1006))),FALSE),OR(ISNUMBER(FIND(";"&amp;UPPER(TRIM(Datos!V646&amp;""))&amp;"=",V$1007)),ISNUMBER(FIND(";"&amp;UPPER(TRIM(Datos!V646&amp;""))&amp;";",V$1007))),OR(UPPER(TRIM(Datos!V646&amp;""))="SÍ",UPPER(TRIM(Datos!V646&amp;""))="SI",UPPER(TRIM(Datos!V646&amp;""))="NO"),IF(ISNUMBER(Datos!V646),AND(OR(V$1005="",Datos!V646&gt;=V$1005),OR(V$1006="",Datos!V646&lt;=V$1006)),FALSE),TRUE))))</f>
        <v>0.0</v>
      </c>
      <c r="W646">
        <f>IF(Datos!W646="",0,IF(AND(W$1008&lt;&gt;"",Datos!W646=W$1008),0,IF(W$1004=0,0,1-CHOOSE(W$1004,IF(ISNUMBER(Datos!W646),AND(OR(W$1005="",Datos!W646&gt;=W$1005),OR(W$1006="",Datos!W646&lt;=W$1006)),FALSE),IF(ISNUMBER(Datos!W646),AND(Datos!W646=INT(Datos!W646),AND(OR(W$1005="",Datos!W646&gt;=W$1005),OR(W$1006="",Datos!W646&lt;=W$1006))),FALSE),OR(ISNUMBER(FIND(";"&amp;UPPER(TRIM(Datos!W646&amp;""))&amp;"=",W$1007)),ISNUMBER(FIND(";"&amp;UPPER(TRIM(Datos!W646&amp;""))&amp;";",W$1007))),OR(UPPER(TRIM(Datos!W646&amp;""))="SÍ",UPPER(TRIM(Datos!W646&amp;""))="SI",UPPER(TRIM(Datos!W646&amp;""))="NO"),IF(ISNUMBER(Datos!W646),AND(OR(W$1005="",Datos!W646&gt;=W$1005),OR(W$1006="",Datos!W646&lt;=W$1006)),FALSE),TRUE))))</f>
        <v>0.0</v>
      </c>
      <c r="X646">
        <f>IF(Datos!X646="",0,IF(AND(X$1008&lt;&gt;"",Datos!X646=X$1008),0,IF(X$1004=0,0,1-CHOOSE(X$1004,IF(ISNUMBER(Datos!X646),AND(OR(X$1005="",Datos!X646&gt;=X$1005),OR(X$1006="",Datos!X646&lt;=X$1006)),FALSE),IF(ISNUMBER(Datos!X646),AND(Datos!X646=INT(Datos!X646),AND(OR(X$1005="",Datos!X646&gt;=X$1005),OR(X$1006="",Datos!X646&lt;=X$1006))),FALSE),OR(ISNUMBER(FIND(";"&amp;UPPER(TRIM(Datos!X646&amp;""))&amp;"=",X$1007)),ISNUMBER(FIND(";"&amp;UPPER(TRIM(Datos!X646&amp;""))&amp;";",X$1007))),OR(UPPER(TRIM(Datos!X646&amp;""))="SÍ",UPPER(TRIM(Datos!X646&amp;""))="SI",UPPER(TRIM(Datos!X646&amp;""))="NO"),IF(ISNUMBER(Datos!X646),AND(OR(X$1005="",Datos!X646&gt;=X$1005),OR(X$1006="",Datos!X646&lt;=X$1006)),FALSE),TRUE))))</f>
        <v>0.0</v>
      </c>
      <c r="Y646">
        <f>IF(Datos!Y646="",0,IF(AND(Y$1008&lt;&gt;"",Datos!Y646=Y$1008),0,IF(Y$1004=0,0,1-CHOOSE(Y$1004,IF(ISNUMBER(Datos!Y646),AND(OR(Y$1005="",Datos!Y646&gt;=Y$1005),OR(Y$1006="",Datos!Y646&lt;=Y$1006)),FALSE),IF(ISNUMBER(Datos!Y646),AND(Datos!Y646=INT(Datos!Y646),AND(OR(Y$1005="",Datos!Y646&gt;=Y$1005),OR(Y$1006="",Datos!Y646&lt;=Y$1006))),FALSE),OR(ISNUMBER(FIND(";"&amp;UPPER(TRIM(Datos!Y646&amp;""))&amp;"=",Y$1007)),ISNUMBER(FIND(";"&amp;UPPER(TRIM(Datos!Y646&amp;""))&amp;";",Y$1007))),OR(UPPER(TRIM(Datos!Y646&amp;""))="SÍ",UPPER(TRIM(Datos!Y646&amp;""))="SI",UPPER(TRIM(Datos!Y646&amp;""))="NO"),IF(ISNUMBER(Datos!Y646),AND(OR(Y$1005="",Datos!Y646&gt;=Y$1005),OR(Y$1006="",Datos!Y646&lt;=Y$1006)),FALSE),TRUE))))</f>
        <v>0.0</v>
      </c>
      <c r="Z646">
        <f>IF(Datos!Z646="",0,IF(AND(Z$1008&lt;&gt;"",Datos!Z646=Z$1008),0,IF(Z$1004=0,0,1-CHOOSE(Z$1004,IF(ISNUMBER(Datos!Z646),AND(OR(Z$1005="",Datos!Z646&gt;=Z$1005),OR(Z$1006="",Datos!Z646&lt;=Z$1006)),FALSE),IF(ISNUMBER(Datos!Z646),AND(Datos!Z646=INT(Datos!Z646),AND(OR(Z$1005="",Datos!Z646&gt;=Z$1005),OR(Z$1006="",Datos!Z646&lt;=Z$1006))),FALSE),OR(ISNUMBER(FIND(";"&amp;UPPER(TRIM(Datos!Z646&amp;""))&amp;"=",Z$1007)),ISNUMBER(FIND(";"&amp;UPPER(TRIM(Datos!Z646&amp;""))&amp;";",Z$1007))),OR(UPPER(TRIM(Datos!Z646&amp;""))="SÍ",UPPER(TRIM(Datos!Z646&amp;""))="SI",UPPER(TRIM(Datos!Z646&amp;""))="NO"),IF(ISNUMBER(Datos!Z646),AND(OR(Z$1005="",Datos!Z646&gt;=Z$1005),OR(Z$1006="",Datos!Z646&lt;=Z$1006)),FALSE),TRUE))))</f>
        <v>0.0</v>
      </c>
      <c r="AA646">
        <f>IF(Datos!AA646="",0,IF(AND(AA$1008&lt;&gt;"",Datos!AA646=AA$1008),0,IF(AA$1004=0,0,1-CHOOSE(AA$1004,IF(ISNUMBER(Datos!AA646),AND(OR(AA$1005="",Datos!AA646&gt;=AA$1005),OR(AA$1006="",Datos!AA646&lt;=AA$1006)),FALSE),IF(ISNUMBER(Datos!AA646),AND(Datos!AA646=INT(Datos!AA646),AND(OR(AA$1005="",Datos!AA646&gt;=AA$1005),OR(AA$1006="",Datos!AA646&lt;=AA$1006))),FALSE),OR(ISNUMBER(FIND(";"&amp;UPPER(TRIM(Datos!AA646&amp;""))&amp;"=",AA$1007)),ISNUMBER(FIND(";"&amp;UPPER(TRIM(Datos!AA646&amp;""))&amp;";",AA$1007))),OR(UPPER(TRIM(Datos!AA646&amp;""))="SÍ",UPPER(TRIM(Datos!AA646&amp;""))="SI",UPPER(TRIM(Datos!AA646&amp;""))="NO"),IF(ISNUMBER(Datos!AA646),AND(OR(AA$1005="",Datos!AA646&gt;=AA$1005),OR(AA$1006="",Datos!AA646&lt;=AA$1006)),FALSE),TRUE))))</f>
        <v>0.0</v>
      </c>
      <c r="AB646">
        <f>IF(Datos!AB646="",0,IF(AND(AB$1008&lt;&gt;"",Datos!AB646=AB$1008),0,IF(AB$1004=0,0,1-CHOOSE(AB$1004,IF(ISNUMBER(Datos!AB646),AND(OR(AB$1005="",Datos!AB646&gt;=AB$1005),OR(AB$1006="",Datos!AB646&lt;=AB$1006)),FALSE),IF(ISNUMBER(Datos!AB646),AND(Datos!AB646=INT(Datos!AB646),AND(OR(AB$1005="",Datos!AB646&gt;=AB$1005),OR(AB$1006="",Datos!AB646&lt;=AB$1006))),FALSE),OR(ISNUMBER(FIND(";"&amp;UPPER(TRIM(Datos!AB646&amp;""))&amp;"=",AB$1007)),ISNUMBER(FIND(";"&amp;UPPER(TRIM(Datos!AB646&amp;""))&amp;";",AB$1007))),OR(UPPER(TRIM(Datos!AB646&amp;""))="SÍ",UPPER(TRIM(Datos!AB646&amp;""))="SI",UPPER(TRIM(Datos!AB646&amp;""))="NO"),IF(ISNUMBER(Datos!AB646),AND(OR(AB$1005="",Datos!AB646&gt;=AB$1005),OR(AB$1006="",Datos!AB646&lt;=AB$1006)),FALSE),TRUE))))</f>
        <v>0.0</v>
      </c>
      <c r="AC646">
        <f>IF(Datos!AC646="",0,IF(AND(AC$1008&lt;&gt;"",Datos!AC646=AC$1008),0,IF(AC$1004=0,0,1-CHOOSE(AC$1004,IF(ISNUMBER(Datos!AC646),AND(OR(AC$1005="",Datos!AC646&gt;=AC$1005),OR(AC$1006="",Datos!AC646&lt;=AC$1006)),FALSE),IF(ISNUMBER(Datos!AC646),AND(Datos!AC646=INT(Datos!AC646),AND(OR(AC$1005="",Datos!AC646&gt;=AC$1005),OR(AC$1006="",Datos!AC646&lt;=AC$1006))),FALSE),OR(ISNUMBER(FIND(";"&amp;UPPER(TRIM(Datos!AC646&amp;""))&amp;"=",AC$1007)),ISNUMBER(FIND(";"&amp;UPPER(TRIM(Datos!AC646&amp;""))&amp;";",AC$1007))),OR(UPPER(TRIM(Datos!AC646&amp;""))="SÍ",UPPER(TRIM(Datos!AC646&amp;""))="SI",UPPER(TRIM(Datos!AC646&amp;""))="NO"),IF(ISNUMBER(Datos!AC646),AND(OR(AC$1005="",Datos!AC646&gt;=AC$1005),OR(AC$1006="",Datos!AC646&lt;=AC$1006)),FALSE),TRUE))))</f>
        <v>0.0</v>
      </c>
      <c r="AD646">
        <f>IF(Datos!AD646="",0,IF(AND(AD$1008&lt;&gt;"",Datos!AD646=AD$1008),0,IF(AD$1004=0,0,1-CHOOSE(AD$1004,IF(ISNUMBER(Datos!AD646),AND(OR(AD$1005="",Datos!AD646&gt;=AD$1005),OR(AD$1006="",Datos!AD646&lt;=AD$1006)),FALSE),IF(ISNUMBER(Datos!AD646),AND(Datos!AD646=INT(Datos!AD646),AND(OR(AD$1005="",Datos!AD646&gt;=AD$1005),OR(AD$1006="",Datos!AD646&lt;=AD$1006))),FALSE),OR(ISNUMBER(FIND(";"&amp;UPPER(TRIM(Datos!AD646&amp;""))&amp;"=",AD$1007)),ISNUMBER(FIND(";"&amp;UPPER(TRIM(Datos!AD646&amp;""))&amp;";",AD$1007))),OR(UPPER(TRIM(Datos!AD646&amp;""))="SÍ",UPPER(TRIM(Datos!AD646&amp;""))="SI",UPPER(TRIM(Datos!AD646&amp;""))="NO"),IF(ISNUMBER(Datos!AD646),AND(OR(AD$1005="",Datos!AD646&gt;=AD$1005),OR(AD$1006="",Datos!AD646&lt;=AD$1006)),FALSE),TRUE))))</f>
        <v>0.0</v>
      </c>
      <c r="AE646">
        <f>IF(Datos!AE646="",0,IF(AND(AE$1008&lt;&gt;"",Datos!AE646=AE$1008),0,IF(AE$1004=0,0,1-CHOOSE(AE$1004,IF(ISNUMBER(Datos!AE646),AND(OR(AE$1005="",Datos!AE646&gt;=AE$1005),OR(AE$1006="",Datos!AE646&lt;=AE$1006)),FALSE),IF(ISNUMBER(Datos!AE646),AND(Datos!AE646=INT(Datos!AE646),AND(OR(AE$1005="",Datos!AE646&gt;=AE$1005),OR(AE$1006="",Datos!AE646&lt;=AE$1006))),FALSE),OR(ISNUMBER(FIND(";"&amp;UPPER(TRIM(Datos!AE646&amp;""))&amp;"=",AE$1007)),ISNUMBER(FIND(";"&amp;UPPER(TRIM(Datos!AE646&amp;""))&amp;";",AE$1007))),OR(UPPER(TRIM(Datos!AE646&amp;""))="SÍ",UPPER(TRIM(Datos!AE646&amp;""))="SI",UPPER(TRIM(Datos!AE646&amp;""))="NO"),IF(ISNUMBER(Datos!AE646),AND(OR(AE$1005="",Datos!AE646&gt;=AE$1005),OR(AE$1006="",Datos!AE646&lt;=AE$1006)),FALSE),TRUE))))</f>
        <v>0.0</v>
      </c>
    </row>
    <row r="647" spans="2:31">
      <c r="B647">
        <f>IF(Datos!B647="",0,IF(AND(B$1008&lt;&gt;"",Datos!B647=B$1008),0,IF(B$1004=0,0,1-CHOOSE(B$1004,IF(ISNUMBER(Datos!B647),AND(OR(B$1005="",Datos!B647&gt;=B$1005),OR(B$1006="",Datos!B647&lt;=B$1006)),FALSE),IF(ISNUMBER(Datos!B647),AND(Datos!B647=INT(Datos!B647),AND(OR(B$1005="",Datos!B647&gt;=B$1005),OR(B$1006="",Datos!B647&lt;=B$1006))),FALSE),OR(ISNUMBER(FIND(";"&amp;UPPER(TRIM(Datos!B647&amp;""))&amp;"=",B$1007)),ISNUMBER(FIND(";"&amp;UPPER(TRIM(Datos!B647&amp;""))&amp;";",B$1007))),OR(UPPER(TRIM(Datos!B647&amp;""))="SÍ",UPPER(TRIM(Datos!B647&amp;""))="SI",UPPER(TRIM(Datos!B647&amp;""))="NO"),IF(ISNUMBER(Datos!B647),AND(OR(B$1005="",Datos!B647&gt;=B$1005),OR(B$1006="",Datos!B647&lt;=B$1006)),FALSE),TRUE))))</f>
        <v>0.0</v>
      </c>
      <c r="C647">
        <f>IF(Datos!C647="",0,IF(AND(C$1008&lt;&gt;"",Datos!C647=C$1008),0,IF(C$1004=0,0,1-CHOOSE(C$1004,IF(ISNUMBER(Datos!C647),AND(OR(C$1005="",Datos!C647&gt;=C$1005),OR(C$1006="",Datos!C647&lt;=C$1006)),FALSE),IF(ISNUMBER(Datos!C647),AND(Datos!C647=INT(Datos!C647),AND(OR(C$1005="",Datos!C647&gt;=C$1005),OR(C$1006="",Datos!C647&lt;=C$1006))),FALSE),OR(ISNUMBER(FIND(";"&amp;UPPER(TRIM(Datos!C647&amp;""))&amp;"=",C$1007)),ISNUMBER(FIND(";"&amp;UPPER(TRIM(Datos!C647&amp;""))&amp;";",C$1007))),OR(UPPER(TRIM(Datos!C647&amp;""))="SÍ",UPPER(TRIM(Datos!C647&amp;""))="SI",UPPER(TRIM(Datos!C647&amp;""))="NO"),IF(ISNUMBER(Datos!C647),AND(OR(C$1005="",Datos!C647&gt;=C$1005),OR(C$1006="",Datos!C647&lt;=C$1006)),FALSE),TRUE))))</f>
        <v>0.0</v>
      </c>
      <c r="D647">
        <f>IF(Datos!D647="",0,IF(AND(D$1008&lt;&gt;"",Datos!D647=D$1008),0,IF(D$1004=0,0,1-CHOOSE(D$1004,IF(ISNUMBER(Datos!D647),AND(OR(D$1005="",Datos!D647&gt;=D$1005),OR(D$1006="",Datos!D647&lt;=D$1006)),FALSE),IF(ISNUMBER(Datos!D647),AND(Datos!D647=INT(Datos!D647),AND(OR(D$1005="",Datos!D647&gt;=D$1005),OR(D$1006="",Datos!D647&lt;=D$1006))),FALSE),OR(ISNUMBER(FIND(";"&amp;UPPER(TRIM(Datos!D647&amp;""))&amp;"=",D$1007)),ISNUMBER(FIND(";"&amp;UPPER(TRIM(Datos!D647&amp;""))&amp;";",D$1007))),OR(UPPER(TRIM(Datos!D647&amp;""))="SÍ",UPPER(TRIM(Datos!D647&amp;""))="SI",UPPER(TRIM(Datos!D647&amp;""))="NO"),IF(ISNUMBER(Datos!D647),AND(OR(D$1005="",Datos!D647&gt;=D$1005),OR(D$1006="",Datos!D647&lt;=D$1006)),FALSE),TRUE))))</f>
        <v>0.0</v>
      </c>
      <c r="E647">
        <f>IF(Datos!E647="",0,IF(AND(E$1008&lt;&gt;"",Datos!E647=E$1008),0,IF(E$1004=0,0,1-CHOOSE(E$1004,IF(ISNUMBER(Datos!E647),AND(OR(E$1005="",Datos!E647&gt;=E$1005),OR(E$1006="",Datos!E647&lt;=E$1006)),FALSE),IF(ISNUMBER(Datos!E647),AND(Datos!E647=INT(Datos!E647),AND(OR(E$1005="",Datos!E647&gt;=E$1005),OR(E$1006="",Datos!E647&lt;=E$1006))),FALSE),OR(ISNUMBER(FIND(";"&amp;UPPER(TRIM(Datos!E647&amp;""))&amp;"=",E$1007)),ISNUMBER(FIND(";"&amp;UPPER(TRIM(Datos!E647&amp;""))&amp;";",E$1007))),OR(UPPER(TRIM(Datos!E647&amp;""))="SÍ",UPPER(TRIM(Datos!E647&amp;""))="SI",UPPER(TRIM(Datos!E647&amp;""))="NO"),IF(ISNUMBER(Datos!E647),AND(OR(E$1005="",Datos!E647&gt;=E$1005),OR(E$1006="",Datos!E647&lt;=E$1006)),FALSE),TRUE))))</f>
        <v>0.0</v>
      </c>
      <c r="F647">
        <f>IF(Datos!F647="",0,IF(AND(F$1008&lt;&gt;"",Datos!F647=F$1008),0,IF(F$1004=0,0,1-CHOOSE(F$1004,IF(ISNUMBER(Datos!F647),AND(OR(F$1005="",Datos!F647&gt;=F$1005),OR(F$1006="",Datos!F647&lt;=F$1006)),FALSE),IF(ISNUMBER(Datos!F647),AND(Datos!F647=INT(Datos!F647),AND(OR(F$1005="",Datos!F647&gt;=F$1005),OR(F$1006="",Datos!F647&lt;=F$1006))),FALSE),OR(ISNUMBER(FIND(";"&amp;UPPER(TRIM(Datos!F647&amp;""))&amp;"=",F$1007)),ISNUMBER(FIND(";"&amp;UPPER(TRIM(Datos!F647&amp;""))&amp;";",F$1007))),OR(UPPER(TRIM(Datos!F647&amp;""))="SÍ",UPPER(TRIM(Datos!F647&amp;""))="SI",UPPER(TRIM(Datos!F647&amp;""))="NO"),IF(ISNUMBER(Datos!F647),AND(OR(F$1005="",Datos!F647&gt;=F$1005),OR(F$1006="",Datos!F647&lt;=F$1006)),FALSE),TRUE))))</f>
        <v>0.0</v>
      </c>
      <c r="G647">
        <f>IF(Datos!G647="",0,IF(AND(G$1008&lt;&gt;"",Datos!G647=G$1008),0,IF(G$1004=0,0,1-CHOOSE(G$1004,IF(ISNUMBER(Datos!G647),AND(OR(G$1005="",Datos!G647&gt;=G$1005),OR(G$1006="",Datos!G647&lt;=G$1006)),FALSE),IF(ISNUMBER(Datos!G647),AND(Datos!G647=INT(Datos!G647),AND(OR(G$1005="",Datos!G647&gt;=G$1005),OR(G$1006="",Datos!G647&lt;=G$1006))),FALSE),OR(ISNUMBER(FIND(";"&amp;UPPER(TRIM(Datos!G647&amp;""))&amp;"=",G$1007)),ISNUMBER(FIND(";"&amp;UPPER(TRIM(Datos!G647&amp;""))&amp;";",G$1007))),OR(UPPER(TRIM(Datos!G647&amp;""))="SÍ",UPPER(TRIM(Datos!G647&amp;""))="SI",UPPER(TRIM(Datos!G647&amp;""))="NO"),IF(ISNUMBER(Datos!G647),AND(OR(G$1005="",Datos!G647&gt;=G$1005),OR(G$1006="",Datos!G647&lt;=G$1006)),FALSE),TRUE))))</f>
        <v>0.0</v>
      </c>
      <c r="H647">
        <f>IF(Datos!H647="",0,IF(AND(H$1008&lt;&gt;"",Datos!H647=H$1008),0,IF(H$1004=0,0,1-CHOOSE(H$1004,IF(ISNUMBER(Datos!H647),AND(OR(H$1005="",Datos!H647&gt;=H$1005),OR(H$1006="",Datos!H647&lt;=H$1006)),FALSE),IF(ISNUMBER(Datos!H647),AND(Datos!H647=INT(Datos!H647),AND(OR(H$1005="",Datos!H647&gt;=H$1005),OR(H$1006="",Datos!H647&lt;=H$1006))),FALSE),OR(ISNUMBER(FIND(";"&amp;UPPER(TRIM(Datos!H647&amp;""))&amp;"=",H$1007)),ISNUMBER(FIND(";"&amp;UPPER(TRIM(Datos!H647&amp;""))&amp;";",H$1007))),OR(UPPER(TRIM(Datos!H647&amp;""))="SÍ",UPPER(TRIM(Datos!H647&amp;""))="SI",UPPER(TRIM(Datos!H647&amp;""))="NO"),IF(ISNUMBER(Datos!H647),AND(OR(H$1005="",Datos!H647&gt;=H$1005),OR(H$1006="",Datos!H647&lt;=H$1006)),FALSE),TRUE))))</f>
        <v>0.0</v>
      </c>
      <c r="I647">
        <f>IF(Datos!I647="",0,IF(AND(I$1008&lt;&gt;"",Datos!I647=I$1008),0,IF(I$1004=0,0,1-CHOOSE(I$1004,IF(ISNUMBER(Datos!I647),AND(OR(I$1005="",Datos!I647&gt;=I$1005),OR(I$1006="",Datos!I647&lt;=I$1006)),FALSE),IF(ISNUMBER(Datos!I647),AND(Datos!I647=INT(Datos!I647),AND(OR(I$1005="",Datos!I647&gt;=I$1005),OR(I$1006="",Datos!I647&lt;=I$1006))),FALSE),OR(ISNUMBER(FIND(";"&amp;UPPER(TRIM(Datos!I647&amp;""))&amp;"=",I$1007)),ISNUMBER(FIND(";"&amp;UPPER(TRIM(Datos!I647&amp;""))&amp;";",I$1007))),OR(UPPER(TRIM(Datos!I647&amp;""))="SÍ",UPPER(TRIM(Datos!I647&amp;""))="SI",UPPER(TRIM(Datos!I647&amp;""))="NO"),IF(ISNUMBER(Datos!I647),AND(OR(I$1005="",Datos!I647&gt;=I$1005),OR(I$1006="",Datos!I647&lt;=I$1006)),FALSE),TRUE))))</f>
        <v>0.0</v>
      </c>
      <c r="J647">
        <f>IF(Datos!J647="",0,IF(AND(J$1008&lt;&gt;"",Datos!J647=J$1008),0,IF(J$1004=0,0,1-CHOOSE(J$1004,IF(ISNUMBER(Datos!J647),AND(OR(J$1005="",Datos!J647&gt;=J$1005),OR(J$1006="",Datos!J647&lt;=J$1006)),FALSE),IF(ISNUMBER(Datos!J647),AND(Datos!J647=INT(Datos!J647),AND(OR(J$1005="",Datos!J647&gt;=J$1005),OR(J$1006="",Datos!J647&lt;=J$1006))),FALSE),OR(ISNUMBER(FIND(";"&amp;UPPER(TRIM(Datos!J647&amp;""))&amp;"=",J$1007)),ISNUMBER(FIND(";"&amp;UPPER(TRIM(Datos!J647&amp;""))&amp;";",J$1007))),OR(UPPER(TRIM(Datos!J647&amp;""))="SÍ",UPPER(TRIM(Datos!J647&amp;""))="SI",UPPER(TRIM(Datos!J647&amp;""))="NO"),IF(ISNUMBER(Datos!J647),AND(OR(J$1005="",Datos!J647&gt;=J$1005),OR(J$1006="",Datos!J647&lt;=J$1006)),FALSE),TRUE))))</f>
        <v>0.0</v>
      </c>
      <c r="K647">
        <f>IF(Datos!K647="",0,IF(AND(K$1008&lt;&gt;"",Datos!K647=K$1008),0,IF(K$1004=0,0,1-CHOOSE(K$1004,IF(ISNUMBER(Datos!K647),AND(OR(K$1005="",Datos!K647&gt;=K$1005),OR(K$1006="",Datos!K647&lt;=K$1006)),FALSE),IF(ISNUMBER(Datos!K647),AND(Datos!K647=INT(Datos!K647),AND(OR(K$1005="",Datos!K647&gt;=K$1005),OR(K$1006="",Datos!K647&lt;=K$1006))),FALSE),OR(ISNUMBER(FIND(";"&amp;UPPER(TRIM(Datos!K647&amp;""))&amp;"=",K$1007)),ISNUMBER(FIND(";"&amp;UPPER(TRIM(Datos!K647&amp;""))&amp;";",K$1007))),OR(UPPER(TRIM(Datos!K647&amp;""))="SÍ",UPPER(TRIM(Datos!K647&amp;""))="SI",UPPER(TRIM(Datos!K647&amp;""))="NO"),IF(ISNUMBER(Datos!K647),AND(OR(K$1005="",Datos!K647&gt;=K$1005),OR(K$1006="",Datos!K647&lt;=K$1006)),FALSE),TRUE))))</f>
        <v>0.0</v>
      </c>
      <c r="L647">
        <f>IF(Datos!L647="",0,IF(AND(L$1008&lt;&gt;"",Datos!L647=L$1008),0,IF(L$1004=0,0,1-CHOOSE(L$1004,IF(ISNUMBER(Datos!L647),AND(OR(L$1005="",Datos!L647&gt;=L$1005),OR(L$1006="",Datos!L647&lt;=L$1006)),FALSE),IF(ISNUMBER(Datos!L647),AND(Datos!L647=INT(Datos!L647),AND(OR(L$1005="",Datos!L647&gt;=L$1005),OR(L$1006="",Datos!L647&lt;=L$1006))),FALSE),OR(ISNUMBER(FIND(";"&amp;UPPER(TRIM(Datos!L647&amp;""))&amp;"=",L$1007)),ISNUMBER(FIND(";"&amp;UPPER(TRIM(Datos!L647&amp;""))&amp;";",L$1007))),OR(UPPER(TRIM(Datos!L647&amp;""))="SÍ",UPPER(TRIM(Datos!L647&amp;""))="SI",UPPER(TRIM(Datos!L647&amp;""))="NO"),IF(ISNUMBER(Datos!L647),AND(OR(L$1005="",Datos!L647&gt;=L$1005),OR(L$1006="",Datos!L647&lt;=L$1006)),FALSE),TRUE))))</f>
        <v>0.0</v>
      </c>
      <c r="M647">
        <f>IF(Datos!M647="",0,IF(AND(M$1008&lt;&gt;"",Datos!M647=M$1008),0,IF(M$1004=0,0,1-CHOOSE(M$1004,IF(ISNUMBER(Datos!M647),AND(OR(M$1005="",Datos!M647&gt;=M$1005),OR(M$1006="",Datos!M647&lt;=M$1006)),FALSE),IF(ISNUMBER(Datos!M647),AND(Datos!M647=INT(Datos!M647),AND(OR(M$1005="",Datos!M647&gt;=M$1005),OR(M$1006="",Datos!M647&lt;=M$1006))),FALSE),OR(ISNUMBER(FIND(";"&amp;UPPER(TRIM(Datos!M647&amp;""))&amp;"=",M$1007)),ISNUMBER(FIND(";"&amp;UPPER(TRIM(Datos!M647&amp;""))&amp;";",M$1007))),OR(UPPER(TRIM(Datos!M647&amp;""))="SÍ",UPPER(TRIM(Datos!M647&amp;""))="SI",UPPER(TRIM(Datos!M647&amp;""))="NO"),IF(ISNUMBER(Datos!M647),AND(OR(M$1005="",Datos!M647&gt;=M$1005),OR(M$1006="",Datos!M647&lt;=M$1006)),FALSE),TRUE))))</f>
        <v>0.0</v>
      </c>
      <c r="N647">
        <f>IF(Datos!N647="",0,IF(AND(N$1008&lt;&gt;"",Datos!N647=N$1008),0,IF(N$1004=0,0,1-CHOOSE(N$1004,IF(ISNUMBER(Datos!N647),AND(OR(N$1005="",Datos!N647&gt;=N$1005),OR(N$1006="",Datos!N647&lt;=N$1006)),FALSE),IF(ISNUMBER(Datos!N647),AND(Datos!N647=INT(Datos!N647),AND(OR(N$1005="",Datos!N647&gt;=N$1005),OR(N$1006="",Datos!N647&lt;=N$1006))),FALSE),OR(ISNUMBER(FIND(";"&amp;UPPER(TRIM(Datos!N647&amp;""))&amp;"=",N$1007)),ISNUMBER(FIND(";"&amp;UPPER(TRIM(Datos!N647&amp;""))&amp;";",N$1007))),OR(UPPER(TRIM(Datos!N647&amp;""))="SÍ",UPPER(TRIM(Datos!N647&amp;""))="SI",UPPER(TRIM(Datos!N647&amp;""))="NO"),IF(ISNUMBER(Datos!N647),AND(OR(N$1005="",Datos!N647&gt;=N$1005),OR(N$1006="",Datos!N647&lt;=N$1006)),FALSE),TRUE))))</f>
        <v>0.0</v>
      </c>
      <c r="O647">
        <f>IF(Datos!O647="",0,IF(AND(O$1008&lt;&gt;"",Datos!O647=O$1008),0,IF(O$1004=0,0,1-CHOOSE(O$1004,IF(ISNUMBER(Datos!O647),AND(OR(O$1005="",Datos!O647&gt;=O$1005),OR(O$1006="",Datos!O647&lt;=O$1006)),FALSE),IF(ISNUMBER(Datos!O647),AND(Datos!O647=INT(Datos!O647),AND(OR(O$1005="",Datos!O647&gt;=O$1005),OR(O$1006="",Datos!O647&lt;=O$1006))),FALSE),OR(ISNUMBER(FIND(";"&amp;UPPER(TRIM(Datos!O647&amp;""))&amp;"=",O$1007)),ISNUMBER(FIND(";"&amp;UPPER(TRIM(Datos!O647&amp;""))&amp;";",O$1007))),OR(UPPER(TRIM(Datos!O647&amp;""))="SÍ",UPPER(TRIM(Datos!O647&amp;""))="SI",UPPER(TRIM(Datos!O647&amp;""))="NO"),IF(ISNUMBER(Datos!O647),AND(OR(O$1005="",Datos!O647&gt;=O$1005),OR(O$1006="",Datos!O647&lt;=O$1006)),FALSE),TRUE))))</f>
        <v>0.0</v>
      </c>
      <c r="P647">
        <f>IF(Datos!P647="",0,IF(AND(P$1008&lt;&gt;"",Datos!P647=P$1008),0,IF(P$1004=0,0,1-CHOOSE(P$1004,IF(ISNUMBER(Datos!P647),AND(OR(P$1005="",Datos!P647&gt;=P$1005),OR(P$1006="",Datos!P647&lt;=P$1006)),FALSE),IF(ISNUMBER(Datos!P647),AND(Datos!P647=INT(Datos!P647),AND(OR(P$1005="",Datos!P647&gt;=P$1005),OR(P$1006="",Datos!P647&lt;=P$1006))),FALSE),OR(ISNUMBER(FIND(";"&amp;UPPER(TRIM(Datos!P647&amp;""))&amp;"=",P$1007)),ISNUMBER(FIND(";"&amp;UPPER(TRIM(Datos!P647&amp;""))&amp;";",P$1007))),OR(UPPER(TRIM(Datos!P647&amp;""))="SÍ",UPPER(TRIM(Datos!P647&amp;""))="SI",UPPER(TRIM(Datos!P647&amp;""))="NO"),IF(ISNUMBER(Datos!P647),AND(OR(P$1005="",Datos!P647&gt;=P$1005),OR(P$1006="",Datos!P647&lt;=P$1006)),FALSE),TRUE))))</f>
        <v>0.0</v>
      </c>
      <c r="Q647">
        <f>IF(Datos!Q647="",0,IF(AND(Q$1008&lt;&gt;"",Datos!Q647=Q$1008),0,IF(Q$1004=0,0,1-CHOOSE(Q$1004,IF(ISNUMBER(Datos!Q647),AND(OR(Q$1005="",Datos!Q647&gt;=Q$1005),OR(Q$1006="",Datos!Q647&lt;=Q$1006)),FALSE),IF(ISNUMBER(Datos!Q647),AND(Datos!Q647=INT(Datos!Q647),AND(OR(Q$1005="",Datos!Q647&gt;=Q$1005),OR(Q$1006="",Datos!Q647&lt;=Q$1006))),FALSE),OR(ISNUMBER(FIND(";"&amp;UPPER(TRIM(Datos!Q647&amp;""))&amp;"=",Q$1007)),ISNUMBER(FIND(";"&amp;UPPER(TRIM(Datos!Q647&amp;""))&amp;";",Q$1007))),OR(UPPER(TRIM(Datos!Q647&amp;""))="SÍ",UPPER(TRIM(Datos!Q647&amp;""))="SI",UPPER(TRIM(Datos!Q647&amp;""))="NO"),IF(ISNUMBER(Datos!Q647),AND(OR(Q$1005="",Datos!Q647&gt;=Q$1005),OR(Q$1006="",Datos!Q647&lt;=Q$1006)),FALSE),TRUE))))</f>
        <v>0.0</v>
      </c>
      <c r="R647">
        <f>IF(Datos!R647="",0,IF(AND(R$1008&lt;&gt;"",Datos!R647=R$1008),0,IF(R$1004=0,0,1-CHOOSE(R$1004,IF(ISNUMBER(Datos!R647),AND(OR(R$1005="",Datos!R647&gt;=R$1005),OR(R$1006="",Datos!R647&lt;=R$1006)),FALSE),IF(ISNUMBER(Datos!R647),AND(Datos!R647=INT(Datos!R647),AND(OR(R$1005="",Datos!R647&gt;=R$1005),OR(R$1006="",Datos!R647&lt;=R$1006))),FALSE),OR(ISNUMBER(FIND(";"&amp;UPPER(TRIM(Datos!R647&amp;""))&amp;"=",R$1007)),ISNUMBER(FIND(";"&amp;UPPER(TRIM(Datos!R647&amp;""))&amp;";",R$1007))),OR(UPPER(TRIM(Datos!R647&amp;""))="SÍ",UPPER(TRIM(Datos!R647&amp;""))="SI",UPPER(TRIM(Datos!R647&amp;""))="NO"),IF(ISNUMBER(Datos!R647),AND(OR(R$1005="",Datos!R647&gt;=R$1005),OR(R$1006="",Datos!R647&lt;=R$1006)),FALSE),TRUE))))</f>
        <v>0.0</v>
      </c>
      <c r="S647">
        <f>IF(Datos!S647="",0,IF(AND(S$1008&lt;&gt;"",Datos!S647=S$1008),0,IF(S$1004=0,0,1-CHOOSE(S$1004,IF(ISNUMBER(Datos!S647),AND(OR(S$1005="",Datos!S647&gt;=S$1005),OR(S$1006="",Datos!S647&lt;=S$1006)),FALSE),IF(ISNUMBER(Datos!S647),AND(Datos!S647=INT(Datos!S647),AND(OR(S$1005="",Datos!S647&gt;=S$1005),OR(S$1006="",Datos!S647&lt;=S$1006))),FALSE),OR(ISNUMBER(FIND(";"&amp;UPPER(TRIM(Datos!S647&amp;""))&amp;"=",S$1007)),ISNUMBER(FIND(";"&amp;UPPER(TRIM(Datos!S647&amp;""))&amp;";",S$1007))),OR(UPPER(TRIM(Datos!S647&amp;""))="SÍ",UPPER(TRIM(Datos!S647&amp;""))="SI",UPPER(TRIM(Datos!S647&amp;""))="NO"),IF(ISNUMBER(Datos!S647),AND(OR(S$1005="",Datos!S647&gt;=S$1005),OR(S$1006="",Datos!S647&lt;=S$1006)),FALSE),TRUE))))</f>
        <v>0.0</v>
      </c>
      <c r="T647">
        <f>IF(Datos!T647="",0,IF(AND(T$1008&lt;&gt;"",Datos!T647=T$1008),0,IF(T$1004=0,0,1-CHOOSE(T$1004,IF(ISNUMBER(Datos!T647),AND(OR(T$1005="",Datos!T647&gt;=T$1005),OR(T$1006="",Datos!T647&lt;=T$1006)),FALSE),IF(ISNUMBER(Datos!T647),AND(Datos!T647=INT(Datos!T647),AND(OR(T$1005="",Datos!T647&gt;=T$1005),OR(T$1006="",Datos!T647&lt;=T$1006))),FALSE),OR(ISNUMBER(FIND(";"&amp;UPPER(TRIM(Datos!T647&amp;""))&amp;"=",T$1007)),ISNUMBER(FIND(";"&amp;UPPER(TRIM(Datos!T647&amp;""))&amp;";",T$1007))),OR(UPPER(TRIM(Datos!T647&amp;""))="SÍ",UPPER(TRIM(Datos!T647&amp;""))="SI",UPPER(TRIM(Datos!T647&amp;""))="NO"),IF(ISNUMBER(Datos!T647),AND(OR(T$1005="",Datos!T647&gt;=T$1005),OR(T$1006="",Datos!T647&lt;=T$1006)),FALSE),TRUE))))</f>
        <v>0.0</v>
      </c>
      <c r="U647">
        <f>IF(Datos!U647="",0,IF(AND(U$1008&lt;&gt;"",Datos!U647=U$1008),0,IF(U$1004=0,0,1-CHOOSE(U$1004,IF(ISNUMBER(Datos!U647),AND(OR(U$1005="",Datos!U647&gt;=U$1005),OR(U$1006="",Datos!U647&lt;=U$1006)),FALSE),IF(ISNUMBER(Datos!U647),AND(Datos!U647=INT(Datos!U647),AND(OR(U$1005="",Datos!U647&gt;=U$1005),OR(U$1006="",Datos!U647&lt;=U$1006))),FALSE),OR(ISNUMBER(FIND(";"&amp;UPPER(TRIM(Datos!U647&amp;""))&amp;"=",U$1007)),ISNUMBER(FIND(";"&amp;UPPER(TRIM(Datos!U647&amp;""))&amp;";",U$1007))),OR(UPPER(TRIM(Datos!U647&amp;""))="SÍ",UPPER(TRIM(Datos!U647&amp;""))="SI",UPPER(TRIM(Datos!U647&amp;""))="NO"),IF(ISNUMBER(Datos!U647),AND(OR(U$1005="",Datos!U647&gt;=U$1005),OR(U$1006="",Datos!U647&lt;=U$1006)),FALSE),TRUE))))</f>
        <v>0.0</v>
      </c>
      <c r="V647">
        <f>IF(Datos!V647="",0,IF(AND(V$1008&lt;&gt;"",Datos!V647=V$1008),0,IF(V$1004=0,0,1-CHOOSE(V$1004,IF(ISNUMBER(Datos!V647),AND(OR(V$1005="",Datos!V647&gt;=V$1005),OR(V$1006="",Datos!V647&lt;=V$1006)),FALSE),IF(ISNUMBER(Datos!V647),AND(Datos!V647=INT(Datos!V647),AND(OR(V$1005="",Datos!V647&gt;=V$1005),OR(V$1006="",Datos!V647&lt;=V$1006))),FALSE),OR(ISNUMBER(FIND(";"&amp;UPPER(TRIM(Datos!V647&amp;""))&amp;"=",V$1007)),ISNUMBER(FIND(";"&amp;UPPER(TRIM(Datos!V647&amp;""))&amp;";",V$1007))),OR(UPPER(TRIM(Datos!V647&amp;""))="SÍ",UPPER(TRIM(Datos!V647&amp;""))="SI",UPPER(TRIM(Datos!V647&amp;""))="NO"),IF(ISNUMBER(Datos!V647),AND(OR(V$1005="",Datos!V647&gt;=V$1005),OR(V$1006="",Datos!V647&lt;=V$1006)),FALSE),TRUE))))</f>
        <v>0.0</v>
      </c>
      <c r="W647">
        <f>IF(Datos!W647="",0,IF(AND(W$1008&lt;&gt;"",Datos!W647=W$1008),0,IF(W$1004=0,0,1-CHOOSE(W$1004,IF(ISNUMBER(Datos!W647),AND(OR(W$1005="",Datos!W647&gt;=W$1005),OR(W$1006="",Datos!W647&lt;=W$1006)),FALSE),IF(ISNUMBER(Datos!W647),AND(Datos!W647=INT(Datos!W647),AND(OR(W$1005="",Datos!W647&gt;=W$1005),OR(W$1006="",Datos!W647&lt;=W$1006))),FALSE),OR(ISNUMBER(FIND(";"&amp;UPPER(TRIM(Datos!W647&amp;""))&amp;"=",W$1007)),ISNUMBER(FIND(";"&amp;UPPER(TRIM(Datos!W647&amp;""))&amp;";",W$1007))),OR(UPPER(TRIM(Datos!W647&amp;""))="SÍ",UPPER(TRIM(Datos!W647&amp;""))="SI",UPPER(TRIM(Datos!W647&amp;""))="NO"),IF(ISNUMBER(Datos!W647),AND(OR(W$1005="",Datos!W647&gt;=W$1005),OR(W$1006="",Datos!W647&lt;=W$1006)),FALSE),TRUE))))</f>
        <v>0.0</v>
      </c>
      <c r="X647">
        <f>IF(Datos!X647="",0,IF(AND(X$1008&lt;&gt;"",Datos!X647=X$1008),0,IF(X$1004=0,0,1-CHOOSE(X$1004,IF(ISNUMBER(Datos!X647),AND(OR(X$1005="",Datos!X647&gt;=X$1005),OR(X$1006="",Datos!X647&lt;=X$1006)),FALSE),IF(ISNUMBER(Datos!X647),AND(Datos!X647=INT(Datos!X647),AND(OR(X$1005="",Datos!X647&gt;=X$1005),OR(X$1006="",Datos!X647&lt;=X$1006))),FALSE),OR(ISNUMBER(FIND(";"&amp;UPPER(TRIM(Datos!X647&amp;""))&amp;"=",X$1007)),ISNUMBER(FIND(";"&amp;UPPER(TRIM(Datos!X647&amp;""))&amp;";",X$1007))),OR(UPPER(TRIM(Datos!X647&amp;""))="SÍ",UPPER(TRIM(Datos!X647&amp;""))="SI",UPPER(TRIM(Datos!X647&amp;""))="NO"),IF(ISNUMBER(Datos!X647),AND(OR(X$1005="",Datos!X647&gt;=X$1005),OR(X$1006="",Datos!X647&lt;=X$1006)),FALSE),TRUE))))</f>
        <v>0.0</v>
      </c>
      <c r="Y647">
        <f>IF(Datos!Y647="",0,IF(AND(Y$1008&lt;&gt;"",Datos!Y647=Y$1008),0,IF(Y$1004=0,0,1-CHOOSE(Y$1004,IF(ISNUMBER(Datos!Y647),AND(OR(Y$1005="",Datos!Y647&gt;=Y$1005),OR(Y$1006="",Datos!Y647&lt;=Y$1006)),FALSE),IF(ISNUMBER(Datos!Y647),AND(Datos!Y647=INT(Datos!Y647),AND(OR(Y$1005="",Datos!Y647&gt;=Y$1005),OR(Y$1006="",Datos!Y647&lt;=Y$1006))),FALSE),OR(ISNUMBER(FIND(";"&amp;UPPER(TRIM(Datos!Y647&amp;""))&amp;"=",Y$1007)),ISNUMBER(FIND(";"&amp;UPPER(TRIM(Datos!Y647&amp;""))&amp;";",Y$1007))),OR(UPPER(TRIM(Datos!Y647&amp;""))="SÍ",UPPER(TRIM(Datos!Y647&amp;""))="SI",UPPER(TRIM(Datos!Y647&amp;""))="NO"),IF(ISNUMBER(Datos!Y647),AND(OR(Y$1005="",Datos!Y647&gt;=Y$1005),OR(Y$1006="",Datos!Y647&lt;=Y$1006)),FALSE),TRUE))))</f>
        <v>0.0</v>
      </c>
      <c r="Z647">
        <f>IF(Datos!Z647="",0,IF(AND(Z$1008&lt;&gt;"",Datos!Z647=Z$1008),0,IF(Z$1004=0,0,1-CHOOSE(Z$1004,IF(ISNUMBER(Datos!Z647),AND(OR(Z$1005="",Datos!Z647&gt;=Z$1005),OR(Z$1006="",Datos!Z647&lt;=Z$1006)),FALSE),IF(ISNUMBER(Datos!Z647),AND(Datos!Z647=INT(Datos!Z647),AND(OR(Z$1005="",Datos!Z647&gt;=Z$1005),OR(Z$1006="",Datos!Z647&lt;=Z$1006))),FALSE),OR(ISNUMBER(FIND(";"&amp;UPPER(TRIM(Datos!Z647&amp;""))&amp;"=",Z$1007)),ISNUMBER(FIND(";"&amp;UPPER(TRIM(Datos!Z647&amp;""))&amp;";",Z$1007))),OR(UPPER(TRIM(Datos!Z647&amp;""))="SÍ",UPPER(TRIM(Datos!Z647&amp;""))="SI",UPPER(TRIM(Datos!Z647&amp;""))="NO"),IF(ISNUMBER(Datos!Z647),AND(OR(Z$1005="",Datos!Z647&gt;=Z$1005),OR(Z$1006="",Datos!Z647&lt;=Z$1006)),FALSE),TRUE))))</f>
        <v>0.0</v>
      </c>
      <c r="AA647">
        <f>IF(Datos!AA647="",0,IF(AND(AA$1008&lt;&gt;"",Datos!AA647=AA$1008),0,IF(AA$1004=0,0,1-CHOOSE(AA$1004,IF(ISNUMBER(Datos!AA647),AND(OR(AA$1005="",Datos!AA647&gt;=AA$1005),OR(AA$1006="",Datos!AA647&lt;=AA$1006)),FALSE),IF(ISNUMBER(Datos!AA647),AND(Datos!AA647=INT(Datos!AA647),AND(OR(AA$1005="",Datos!AA647&gt;=AA$1005),OR(AA$1006="",Datos!AA647&lt;=AA$1006))),FALSE),OR(ISNUMBER(FIND(";"&amp;UPPER(TRIM(Datos!AA647&amp;""))&amp;"=",AA$1007)),ISNUMBER(FIND(";"&amp;UPPER(TRIM(Datos!AA647&amp;""))&amp;";",AA$1007))),OR(UPPER(TRIM(Datos!AA647&amp;""))="SÍ",UPPER(TRIM(Datos!AA647&amp;""))="SI",UPPER(TRIM(Datos!AA647&amp;""))="NO"),IF(ISNUMBER(Datos!AA647),AND(OR(AA$1005="",Datos!AA647&gt;=AA$1005),OR(AA$1006="",Datos!AA647&lt;=AA$1006)),FALSE),TRUE))))</f>
        <v>0.0</v>
      </c>
      <c r="AB647">
        <f>IF(Datos!AB647="",0,IF(AND(AB$1008&lt;&gt;"",Datos!AB647=AB$1008),0,IF(AB$1004=0,0,1-CHOOSE(AB$1004,IF(ISNUMBER(Datos!AB647),AND(OR(AB$1005="",Datos!AB647&gt;=AB$1005),OR(AB$1006="",Datos!AB647&lt;=AB$1006)),FALSE),IF(ISNUMBER(Datos!AB647),AND(Datos!AB647=INT(Datos!AB647),AND(OR(AB$1005="",Datos!AB647&gt;=AB$1005),OR(AB$1006="",Datos!AB647&lt;=AB$1006))),FALSE),OR(ISNUMBER(FIND(";"&amp;UPPER(TRIM(Datos!AB647&amp;""))&amp;"=",AB$1007)),ISNUMBER(FIND(";"&amp;UPPER(TRIM(Datos!AB647&amp;""))&amp;";",AB$1007))),OR(UPPER(TRIM(Datos!AB647&amp;""))="SÍ",UPPER(TRIM(Datos!AB647&amp;""))="SI",UPPER(TRIM(Datos!AB647&amp;""))="NO"),IF(ISNUMBER(Datos!AB647),AND(OR(AB$1005="",Datos!AB647&gt;=AB$1005),OR(AB$1006="",Datos!AB647&lt;=AB$1006)),FALSE),TRUE))))</f>
        <v>0.0</v>
      </c>
      <c r="AC647">
        <f>IF(Datos!AC647="",0,IF(AND(AC$1008&lt;&gt;"",Datos!AC647=AC$1008),0,IF(AC$1004=0,0,1-CHOOSE(AC$1004,IF(ISNUMBER(Datos!AC647),AND(OR(AC$1005="",Datos!AC647&gt;=AC$1005),OR(AC$1006="",Datos!AC647&lt;=AC$1006)),FALSE),IF(ISNUMBER(Datos!AC647),AND(Datos!AC647=INT(Datos!AC647),AND(OR(AC$1005="",Datos!AC647&gt;=AC$1005),OR(AC$1006="",Datos!AC647&lt;=AC$1006))),FALSE),OR(ISNUMBER(FIND(";"&amp;UPPER(TRIM(Datos!AC647&amp;""))&amp;"=",AC$1007)),ISNUMBER(FIND(";"&amp;UPPER(TRIM(Datos!AC647&amp;""))&amp;";",AC$1007))),OR(UPPER(TRIM(Datos!AC647&amp;""))="SÍ",UPPER(TRIM(Datos!AC647&amp;""))="SI",UPPER(TRIM(Datos!AC647&amp;""))="NO"),IF(ISNUMBER(Datos!AC647),AND(OR(AC$1005="",Datos!AC647&gt;=AC$1005),OR(AC$1006="",Datos!AC647&lt;=AC$1006)),FALSE),TRUE))))</f>
        <v>0.0</v>
      </c>
      <c r="AD647">
        <f>IF(Datos!AD647="",0,IF(AND(AD$1008&lt;&gt;"",Datos!AD647=AD$1008),0,IF(AD$1004=0,0,1-CHOOSE(AD$1004,IF(ISNUMBER(Datos!AD647),AND(OR(AD$1005="",Datos!AD647&gt;=AD$1005),OR(AD$1006="",Datos!AD647&lt;=AD$1006)),FALSE),IF(ISNUMBER(Datos!AD647),AND(Datos!AD647=INT(Datos!AD647),AND(OR(AD$1005="",Datos!AD647&gt;=AD$1005),OR(AD$1006="",Datos!AD647&lt;=AD$1006))),FALSE),OR(ISNUMBER(FIND(";"&amp;UPPER(TRIM(Datos!AD647&amp;""))&amp;"=",AD$1007)),ISNUMBER(FIND(";"&amp;UPPER(TRIM(Datos!AD647&amp;""))&amp;";",AD$1007))),OR(UPPER(TRIM(Datos!AD647&amp;""))="SÍ",UPPER(TRIM(Datos!AD647&amp;""))="SI",UPPER(TRIM(Datos!AD647&amp;""))="NO"),IF(ISNUMBER(Datos!AD647),AND(OR(AD$1005="",Datos!AD647&gt;=AD$1005),OR(AD$1006="",Datos!AD647&lt;=AD$1006)),FALSE),TRUE))))</f>
        <v>0.0</v>
      </c>
      <c r="AE647">
        <f>IF(Datos!AE647="",0,IF(AND(AE$1008&lt;&gt;"",Datos!AE647=AE$1008),0,IF(AE$1004=0,0,1-CHOOSE(AE$1004,IF(ISNUMBER(Datos!AE647),AND(OR(AE$1005="",Datos!AE647&gt;=AE$1005),OR(AE$1006="",Datos!AE647&lt;=AE$1006)),FALSE),IF(ISNUMBER(Datos!AE647),AND(Datos!AE647=INT(Datos!AE647),AND(OR(AE$1005="",Datos!AE647&gt;=AE$1005),OR(AE$1006="",Datos!AE647&lt;=AE$1006))),FALSE),OR(ISNUMBER(FIND(";"&amp;UPPER(TRIM(Datos!AE647&amp;""))&amp;"=",AE$1007)),ISNUMBER(FIND(";"&amp;UPPER(TRIM(Datos!AE647&amp;""))&amp;";",AE$1007))),OR(UPPER(TRIM(Datos!AE647&amp;""))="SÍ",UPPER(TRIM(Datos!AE647&amp;""))="SI",UPPER(TRIM(Datos!AE647&amp;""))="NO"),IF(ISNUMBER(Datos!AE647),AND(OR(AE$1005="",Datos!AE647&gt;=AE$1005),OR(AE$1006="",Datos!AE647&lt;=AE$1006)),FALSE),TRUE))))</f>
        <v>0.0</v>
      </c>
    </row>
    <row r="648" spans="2:31">
      <c r="B648">
        <f>IF(Datos!B648="",0,IF(AND(B$1008&lt;&gt;"",Datos!B648=B$1008),0,IF(B$1004=0,0,1-CHOOSE(B$1004,IF(ISNUMBER(Datos!B648),AND(OR(B$1005="",Datos!B648&gt;=B$1005),OR(B$1006="",Datos!B648&lt;=B$1006)),FALSE),IF(ISNUMBER(Datos!B648),AND(Datos!B648=INT(Datos!B648),AND(OR(B$1005="",Datos!B648&gt;=B$1005),OR(B$1006="",Datos!B648&lt;=B$1006))),FALSE),OR(ISNUMBER(FIND(";"&amp;UPPER(TRIM(Datos!B648&amp;""))&amp;"=",B$1007)),ISNUMBER(FIND(";"&amp;UPPER(TRIM(Datos!B648&amp;""))&amp;";",B$1007))),OR(UPPER(TRIM(Datos!B648&amp;""))="SÍ",UPPER(TRIM(Datos!B648&amp;""))="SI",UPPER(TRIM(Datos!B648&amp;""))="NO"),IF(ISNUMBER(Datos!B648),AND(OR(B$1005="",Datos!B648&gt;=B$1005),OR(B$1006="",Datos!B648&lt;=B$1006)),FALSE),TRUE))))</f>
        <v>0.0</v>
      </c>
      <c r="C648">
        <f>IF(Datos!C648="",0,IF(AND(C$1008&lt;&gt;"",Datos!C648=C$1008),0,IF(C$1004=0,0,1-CHOOSE(C$1004,IF(ISNUMBER(Datos!C648),AND(OR(C$1005="",Datos!C648&gt;=C$1005),OR(C$1006="",Datos!C648&lt;=C$1006)),FALSE),IF(ISNUMBER(Datos!C648),AND(Datos!C648=INT(Datos!C648),AND(OR(C$1005="",Datos!C648&gt;=C$1005),OR(C$1006="",Datos!C648&lt;=C$1006))),FALSE),OR(ISNUMBER(FIND(";"&amp;UPPER(TRIM(Datos!C648&amp;""))&amp;"=",C$1007)),ISNUMBER(FIND(";"&amp;UPPER(TRIM(Datos!C648&amp;""))&amp;";",C$1007))),OR(UPPER(TRIM(Datos!C648&amp;""))="SÍ",UPPER(TRIM(Datos!C648&amp;""))="SI",UPPER(TRIM(Datos!C648&amp;""))="NO"),IF(ISNUMBER(Datos!C648),AND(OR(C$1005="",Datos!C648&gt;=C$1005),OR(C$1006="",Datos!C648&lt;=C$1006)),FALSE),TRUE))))</f>
        <v>0.0</v>
      </c>
      <c r="D648">
        <f>IF(Datos!D648="",0,IF(AND(D$1008&lt;&gt;"",Datos!D648=D$1008),0,IF(D$1004=0,0,1-CHOOSE(D$1004,IF(ISNUMBER(Datos!D648),AND(OR(D$1005="",Datos!D648&gt;=D$1005),OR(D$1006="",Datos!D648&lt;=D$1006)),FALSE),IF(ISNUMBER(Datos!D648),AND(Datos!D648=INT(Datos!D648),AND(OR(D$1005="",Datos!D648&gt;=D$1005),OR(D$1006="",Datos!D648&lt;=D$1006))),FALSE),OR(ISNUMBER(FIND(";"&amp;UPPER(TRIM(Datos!D648&amp;""))&amp;"=",D$1007)),ISNUMBER(FIND(";"&amp;UPPER(TRIM(Datos!D648&amp;""))&amp;";",D$1007))),OR(UPPER(TRIM(Datos!D648&amp;""))="SÍ",UPPER(TRIM(Datos!D648&amp;""))="SI",UPPER(TRIM(Datos!D648&amp;""))="NO"),IF(ISNUMBER(Datos!D648),AND(OR(D$1005="",Datos!D648&gt;=D$1005),OR(D$1006="",Datos!D648&lt;=D$1006)),FALSE),TRUE))))</f>
        <v>0.0</v>
      </c>
      <c r="E648">
        <f>IF(Datos!E648="",0,IF(AND(E$1008&lt;&gt;"",Datos!E648=E$1008),0,IF(E$1004=0,0,1-CHOOSE(E$1004,IF(ISNUMBER(Datos!E648),AND(OR(E$1005="",Datos!E648&gt;=E$1005),OR(E$1006="",Datos!E648&lt;=E$1006)),FALSE),IF(ISNUMBER(Datos!E648),AND(Datos!E648=INT(Datos!E648),AND(OR(E$1005="",Datos!E648&gt;=E$1005),OR(E$1006="",Datos!E648&lt;=E$1006))),FALSE),OR(ISNUMBER(FIND(";"&amp;UPPER(TRIM(Datos!E648&amp;""))&amp;"=",E$1007)),ISNUMBER(FIND(";"&amp;UPPER(TRIM(Datos!E648&amp;""))&amp;";",E$1007))),OR(UPPER(TRIM(Datos!E648&amp;""))="SÍ",UPPER(TRIM(Datos!E648&amp;""))="SI",UPPER(TRIM(Datos!E648&amp;""))="NO"),IF(ISNUMBER(Datos!E648),AND(OR(E$1005="",Datos!E648&gt;=E$1005),OR(E$1006="",Datos!E648&lt;=E$1006)),FALSE),TRUE))))</f>
        <v>0.0</v>
      </c>
      <c r="F648">
        <f>IF(Datos!F648="",0,IF(AND(F$1008&lt;&gt;"",Datos!F648=F$1008),0,IF(F$1004=0,0,1-CHOOSE(F$1004,IF(ISNUMBER(Datos!F648),AND(OR(F$1005="",Datos!F648&gt;=F$1005),OR(F$1006="",Datos!F648&lt;=F$1006)),FALSE),IF(ISNUMBER(Datos!F648),AND(Datos!F648=INT(Datos!F648),AND(OR(F$1005="",Datos!F648&gt;=F$1005),OR(F$1006="",Datos!F648&lt;=F$1006))),FALSE),OR(ISNUMBER(FIND(";"&amp;UPPER(TRIM(Datos!F648&amp;""))&amp;"=",F$1007)),ISNUMBER(FIND(";"&amp;UPPER(TRIM(Datos!F648&amp;""))&amp;";",F$1007))),OR(UPPER(TRIM(Datos!F648&amp;""))="SÍ",UPPER(TRIM(Datos!F648&amp;""))="SI",UPPER(TRIM(Datos!F648&amp;""))="NO"),IF(ISNUMBER(Datos!F648),AND(OR(F$1005="",Datos!F648&gt;=F$1005),OR(F$1006="",Datos!F648&lt;=F$1006)),FALSE),TRUE))))</f>
        <v>0.0</v>
      </c>
      <c r="G648">
        <f>IF(Datos!G648="",0,IF(AND(G$1008&lt;&gt;"",Datos!G648=G$1008),0,IF(G$1004=0,0,1-CHOOSE(G$1004,IF(ISNUMBER(Datos!G648),AND(OR(G$1005="",Datos!G648&gt;=G$1005),OR(G$1006="",Datos!G648&lt;=G$1006)),FALSE),IF(ISNUMBER(Datos!G648),AND(Datos!G648=INT(Datos!G648),AND(OR(G$1005="",Datos!G648&gt;=G$1005),OR(G$1006="",Datos!G648&lt;=G$1006))),FALSE),OR(ISNUMBER(FIND(";"&amp;UPPER(TRIM(Datos!G648&amp;""))&amp;"=",G$1007)),ISNUMBER(FIND(";"&amp;UPPER(TRIM(Datos!G648&amp;""))&amp;";",G$1007))),OR(UPPER(TRIM(Datos!G648&amp;""))="SÍ",UPPER(TRIM(Datos!G648&amp;""))="SI",UPPER(TRIM(Datos!G648&amp;""))="NO"),IF(ISNUMBER(Datos!G648),AND(OR(G$1005="",Datos!G648&gt;=G$1005),OR(G$1006="",Datos!G648&lt;=G$1006)),FALSE),TRUE))))</f>
        <v>0.0</v>
      </c>
      <c r="H648">
        <f>IF(Datos!H648="",0,IF(AND(H$1008&lt;&gt;"",Datos!H648=H$1008),0,IF(H$1004=0,0,1-CHOOSE(H$1004,IF(ISNUMBER(Datos!H648),AND(OR(H$1005="",Datos!H648&gt;=H$1005),OR(H$1006="",Datos!H648&lt;=H$1006)),FALSE),IF(ISNUMBER(Datos!H648),AND(Datos!H648=INT(Datos!H648),AND(OR(H$1005="",Datos!H648&gt;=H$1005),OR(H$1006="",Datos!H648&lt;=H$1006))),FALSE),OR(ISNUMBER(FIND(";"&amp;UPPER(TRIM(Datos!H648&amp;""))&amp;"=",H$1007)),ISNUMBER(FIND(";"&amp;UPPER(TRIM(Datos!H648&amp;""))&amp;";",H$1007))),OR(UPPER(TRIM(Datos!H648&amp;""))="SÍ",UPPER(TRIM(Datos!H648&amp;""))="SI",UPPER(TRIM(Datos!H648&amp;""))="NO"),IF(ISNUMBER(Datos!H648),AND(OR(H$1005="",Datos!H648&gt;=H$1005),OR(H$1006="",Datos!H648&lt;=H$1006)),FALSE),TRUE))))</f>
        <v>0.0</v>
      </c>
      <c r="I648">
        <f>IF(Datos!I648="",0,IF(AND(I$1008&lt;&gt;"",Datos!I648=I$1008),0,IF(I$1004=0,0,1-CHOOSE(I$1004,IF(ISNUMBER(Datos!I648),AND(OR(I$1005="",Datos!I648&gt;=I$1005),OR(I$1006="",Datos!I648&lt;=I$1006)),FALSE),IF(ISNUMBER(Datos!I648),AND(Datos!I648=INT(Datos!I648),AND(OR(I$1005="",Datos!I648&gt;=I$1005),OR(I$1006="",Datos!I648&lt;=I$1006))),FALSE),OR(ISNUMBER(FIND(";"&amp;UPPER(TRIM(Datos!I648&amp;""))&amp;"=",I$1007)),ISNUMBER(FIND(";"&amp;UPPER(TRIM(Datos!I648&amp;""))&amp;";",I$1007))),OR(UPPER(TRIM(Datos!I648&amp;""))="SÍ",UPPER(TRIM(Datos!I648&amp;""))="SI",UPPER(TRIM(Datos!I648&amp;""))="NO"),IF(ISNUMBER(Datos!I648),AND(OR(I$1005="",Datos!I648&gt;=I$1005),OR(I$1006="",Datos!I648&lt;=I$1006)),FALSE),TRUE))))</f>
        <v>0.0</v>
      </c>
      <c r="J648">
        <f>IF(Datos!J648="",0,IF(AND(J$1008&lt;&gt;"",Datos!J648=J$1008),0,IF(J$1004=0,0,1-CHOOSE(J$1004,IF(ISNUMBER(Datos!J648),AND(OR(J$1005="",Datos!J648&gt;=J$1005),OR(J$1006="",Datos!J648&lt;=J$1006)),FALSE),IF(ISNUMBER(Datos!J648),AND(Datos!J648=INT(Datos!J648),AND(OR(J$1005="",Datos!J648&gt;=J$1005),OR(J$1006="",Datos!J648&lt;=J$1006))),FALSE),OR(ISNUMBER(FIND(";"&amp;UPPER(TRIM(Datos!J648&amp;""))&amp;"=",J$1007)),ISNUMBER(FIND(";"&amp;UPPER(TRIM(Datos!J648&amp;""))&amp;";",J$1007))),OR(UPPER(TRIM(Datos!J648&amp;""))="SÍ",UPPER(TRIM(Datos!J648&amp;""))="SI",UPPER(TRIM(Datos!J648&amp;""))="NO"),IF(ISNUMBER(Datos!J648),AND(OR(J$1005="",Datos!J648&gt;=J$1005),OR(J$1006="",Datos!J648&lt;=J$1006)),FALSE),TRUE))))</f>
        <v>0.0</v>
      </c>
      <c r="K648">
        <f>IF(Datos!K648="",0,IF(AND(K$1008&lt;&gt;"",Datos!K648=K$1008),0,IF(K$1004=0,0,1-CHOOSE(K$1004,IF(ISNUMBER(Datos!K648),AND(OR(K$1005="",Datos!K648&gt;=K$1005),OR(K$1006="",Datos!K648&lt;=K$1006)),FALSE),IF(ISNUMBER(Datos!K648),AND(Datos!K648=INT(Datos!K648),AND(OR(K$1005="",Datos!K648&gt;=K$1005),OR(K$1006="",Datos!K648&lt;=K$1006))),FALSE),OR(ISNUMBER(FIND(";"&amp;UPPER(TRIM(Datos!K648&amp;""))&amp;"=",K$1007)),ISNUMBER(FIND(";"&amp;UPPER(TRIM(Datos!K648&amp;""))&amp;";",K$1007))),OR(UPPER(TRIM(Datos!K648&amp;""))="SÍ",UPPER(TRIM(Datos!K648&amp;""))="SI",UPPER(TRIM(Datos!K648&amp;""))="NO"),IF(ISNUMBER(Datos!K648),AND(OR(K$1005="",Datos!K648&gt;=K$1005),OR(K$1006="",Datos!K648&lt;=K$1006)),FALSE),TRUE))))</f>
        <v>0.0</v>
      </c>
      <c r="L648">
        <f>IF(Datos!L648="",0,IF(AND(L$1008&lt;&gt;"",Datos!L648=L$1008),0,IF(L$1004=0,0,1-CHOOSE(L$1004,IF(ISNUMBER(Datos!L648),AND(OR(L$1005="",Datos!L648&gt;=L$1005),OR(L$1006="",Datos!L648&lt;=L$1006)),FALSE),IF(ISNUMBER(Datos!L648),AND(Datos!L648=INT(Datos!L648),AND(OR(L$1005="",Datos!L648&gt;=L$1005),OR(L$1006="",Datos!L648&lt;=L$1006))),FALSE),OR(ISNUMBER(FIND(";"&amp;UPPER(TRIM(Datos!L648&amp;""))&amp;"=",L$1007)),ISNUMBER(FIND(";"&amp;UPPER(TRIM(Datos!L648&amp;""))&amp;";",L$1007))),OR(UPPER(TRIM(Datos!L648&amp;""))="SÍ",UPPER(TRIM(Datos!L648&amp;""))="SI",UPPER(TRIM(Datos!L648&amp;""))="NO"),IF(ISNUMBER(Datos!L648),AND(OR(L$1005="",Datos!L648&gt;=L$1005),OR(L$1006="",Datos!L648&lt;=L$1006)),FALSE),TRUE))))</f>
        <v>0.0</v>
      </c>
      <c r="M648">
        <f>IF(Datos!M648="",0,IF(AND(M$1008&lt;&gt;"",Datos!M648=M$1008),0,IF(M$1004=0,0,1-CHOOSE(M$1004,IF(ISNUMBER(Datos!M648),AND(OR(M$1005="",Datos!M648&gt;=M$1005),OR(M$1006="",Datos!M648&lt;=M$1006)),FALSE),IF(ISNUMBER(Datos!M648),AND(Datos!M648=INT(Datos!M648),AND(OR(M$1005="",Datos!M648&gt;=M$1005),OR(M$1006="",Datos!M648&lt;=M$1006))),FALSE),OR(ISNUMBER(FIND(";"&amp;UPPER(TRIM(Datos!M648&amp;""))&amp;"=",M$1007)),ISNUMBER(FIND(";"&amp;UPPER(TRIM(Datos!M648&amp;""))&amp;";",M$1007))),OR(UPPER(TRIM(Datos!M648&amp;""))="SÍ",UPPER(TRIM(Datos!M648&amp;""))="SI",UPPER(TRIM(Datos!M648&amp;""))="NO"),IF(ISNUMBER(Datos!M648),AND(OR(M$1005="",Datos!M648&gt;=M$1005),OR(M$1006="",Datos!M648&lt;=M$1006)),FALSE),TRUE))))</f>
        <v>0.0</v>
      </c>
      <c r="N648">
        <f>IF(Datos!N648="",0,IF(AND(N$1008&lt;&gt;"",Datos!N648=N$1008),0,IF(N$1004=0,0,1-CHOOSE(N$1004,IF(ISNUMBER(Datos!N648),AND(OR(N$1005="",Datos!N648&gt;=N$1005),OR(N$1006="",Datos!N648&lt;=N$1006)),FALSE),IF(ISNUMBER(Datos!N648),AND(Datos!N648=INT(Datos!N648),AND(OR(N$1005="",Datos!N648&gt;=N$1005),OR(N$1006="",Datos!N648&lt;=N$1006))),FALSE),OR(ISNUMBER(FIND(";"&amp;UPPER(TRIM(Datos!N648&amp;""))&amp;"=",N$1007)),ISNUMBER(FIND(";"&amp;UPPER(TRIM(Datos!N648&amp;""))&amp;";",N$1007))),OR(UPPER(TRIM(Datos!N648&amp;""))="SÍ",UPPER(TRIM(Datos!N648&amp;""))="SI",UPPER(TRIM(Datos!N648&amp;""))="NO"),IF(ISNUMBER(Datos!N648),AND(OR(N$1005="",Datos!N648&gt;=N$1005),OR(N$1006="",Datos!N648&lt;=N$1006)),FALSE),TRUE))))</f>
        <v>0.0</v>
      </c>
      <c r="O648">
        <f>IF(Datos!O648="",0,IF(AND(O$1008&lt;&gt;"",Datos!O648=O$1008),0,IF(O$1004=0,0,1-CHOOSE(O$1004,IF(ISNUMBER(Datos!O648),AND(OR(O$1005="",Datos!O648&gt;=O$1005),OR(O$1006="",Datos!O648&lt;=O$1006)),FALSE),IF(ISNUMBER(Datos!O648),AND(Datos!O648=INT(Datos!O648),AND(OR(O$1005="",Datos!O648&gt;=O$1005),OR(O$1006="",Datos!O648&lt;=O$1006))),FALSE),OR(ISNUMBER(FIND(";"&amp;UPPER(TRIM(Datos!O648&amp;""))&amp;"=",O$1007)),ISNUMBER(FIND(";"&amp;UPPER(TRIM(Datos!O648&amp;""))&amp;";",O$1007))),OR(UPPER(TRIM(Datos!O648&amp;""))="SÍ",UPPER(TRIM(Datos!O648&amp;""))="SI",UPPER(TRIM(Datos!O648&amp;""))="NO"),IF(ISNUMBER(Datos!O648),AND(OR(O$1005="",Datos!O648&gt;=O$1005),OR(O$1006="",Datos!O648&lt;=O$1006)),FALSE),TRUE))))</f>
        <v>0.0</v>
      </c>
      <c r="P648">
        <f>IF(Datos!P648="",0,IF(AND(P$1008&lt;&gt;"",Datos!P648=P$1008),0,IF(P$1004=0,0,1-CHOOSE(P$1004,IF(ISNUMBER(Datos!P648),AND(OR(P$1005="",Datos!P648&gt;=P$1005),OR(P$1006="",Datos!P648&lt;=P$1006)),FALSE),IF(ISNUMBER(Datos!P648),AND(Datos!P648=INT(Datos!P648),AND(OR(P$1005="",Datos!P648&gt;=P$1005),OR(P$1006="",Datos!P648&lt;=P$1006))),FALSE),OR(ISNUMBER(FIND(";"&amp;UPPER(TRIM(Datos!P648&amp;""))&amp;"=",P$1007)),ISNUMBER(FIND(";"&amp;UPPER(TRIM(Datos!P648&amp;""))&amp;";",P$1007))),OR(UPPER(TRIM(Datos!P648&amp;""))="SÍ",UPPER(TRIM(Datos!P648&amp;""))="SI",UPPER(TRIM(Datos!P648&amp;""))="NO"),IF(ISNUMBER(Datos!P648),AND(OR(P$1005="",Datos!P648&gt;=P$1005),OR(P$1006="",Datos!P648&lt;=P$1006)),FALSE),TRUE))))</f>
        <v>0.0</v>
      </c>
      <c r="Q648">
        <f>IF(Datos!Q648="",0,IF(AND(Q$1008&lt;&gt;"",Datos!Q648=Q$1008),0,IF(Q$1004=0,0,1-CHOOSE(Q$1004,IF(ISNUMBER(Datos!Q648),AND(OR(Q$1005="",Datos!Q648&gt;=Q$1005),OR(Q$1006="",Datos!Q648&lt;=Q$1006)),FALSE),IF(ISNUMBER(Datos!Q648),AND(Datos!Q648=INT(Datos!Q648),AND(OR(Q$1005="",Datos!Q648&gt;=Q$1005),OR(Q$1006="",Datos!Q648&lt;=Q$1006))),FALSE),OR(ISNUMBER(FIND(";"&amp;UPPER(TRIM(Datos!Q648&amp;""))&amp;"=",Q$1007)),ISNUMBER(FIND(";"&amp;UPPER(TRIM(Datos!Q648&amp;""))&amp;";",Q$1007))),OR(UPPER(TRIM(Datos!Q648&amp;""))="SÍ",UPPER(TRIM(Datos!Q648&amp;""))="SI",UPPER(TRIM(Datos!Q648&amp;""))="NO"),IF(ISNUMBER(Datos!Q648),AND(OR(Q$1005="",Datos!Q648&gt;=Q$1005),OR(Q$1006="",Datos!Q648&lt;=Q$1006)),FALSE),TRUE))))</f>
        <v>0.0</v>
      </c>
      <c r="R648">
        <f>IF(Datos!R648="",0,IF(AND(R$1008&lt;&gt;"",Datos!R648=R$1008),0,IF(R$1004=0,0,1-CHOOSE(R$1004,IF(ISNUMBER(Datos!R648),AND(OR(R$1005="",Datos!R648&gt;=R$1005),OR(R$1006="",Datos!R648&lt;=R$1006)),FALSE),IF(ISNUMBER(Datos!R648),AND(Datos!R648=INT(Datos!R648),AND(OR(R$1005="",Datos!R648&gt;=R$1005),OR(R$1006="",Datos!R648&lt;=R$1006))),FALSE),OR(ISNUMBER(FIND(";"&amp;UPPER(TRIM(Datos!R648&amp;""))&amp;"=",R$1007)),ISNUMBER(FIND(";"&amp;UPPER(TRIM(Datos!R648&amp;""))&amp;";",R$1007))),OR(UPPER(TRIM(Datos!R648&amp;""))="SÍ",UPPER(TRIM(Datos!R648&amp;""))="SI",UPPER(TRIM(Datos!R648&amp;""))="NO"),IF(ISNUMBER(Datos!R648),AND(OR(R$1005="",Datos!R648&gt;=R$1005),OR(R$1006="",Datos!R648&lt;=R$1006)),FALSE),TRUE))))</f>
        <v>0.0</v>
      </c>
      <c r="S648">
        <f>IF(Datos!S648="",0,IF(AND(S$1008&lt;&gt;"",Datos!S648=S$1008),0,IF(S$1004=0,0,1-CHOOSE(S$1004,IF(ISNUMBER(Datos!S648),AND(OR(S$1005="",Datos!S648&gt;=S$1005),OR(S$1006="",Datos!S648&lt;=S$1006)),FALSE),IF(ISNUMBER(Datos!S648),AND(Datos!S648=INT(Datos!S648),AND(OR(S$1005="",Datos!S648&gt;=S$1005),OR(S$1006="",Datos!S648&lt;=S$1006))),FALSE),OR(ISNUMBER(FIND(";"&amp;UPPER(TRIM(Datos!S648&amp;""))&amp;"=",S$1007)),ISNUMBER(FIND(";"&amp;UPPER(TRIM(Datos!S648&amp;""))&amp;";",S$1007))),OR(UPPER(TRIM(Datos!S648&amp;""))="SÍ",UPPER(TRIM(Datos!S648&amp;""))="SI",UPPER(TRIM(Datos!S648&amp;""))="NO"),IF(ISNUMBER(Datos!S648),AND(OR(S$1005="",Datos!S648&gt;=S$1005),OR(S$1006="",Datos!S648&lt;=S$1006)),FALSE),TRUE))))</f>
        <v>0.0</v>
      </c>
      <c r="T648">
        <f>IF(Datos!T648="",0,IF(AND(T$1008&lt;&gt;"",Datos!T648=T$1008),0,IF(T$1004=0,0,1-CHOOSE(T$1004,IF(ISNUMBER(Datos!T648),AND(OR(T$1005="",Datos!T648&gt;=T$1005),OR(T$1006="",Datos!T648&lt;=T$1006)),FALSE),IF(ISNUMBER(Datos!T648),AND(Datos!T648=INT(Datos!T648),AND(OR(T$1005="",Datos!T648&gt;=T$1005),OR(T$1006="",Datos!T648&lt;=T$1006))),FALSE),OR(ISNUMBER(FIND(";"&amp;UPPER(TRIM(Datos!T648&amp;""))&amp;"=",T$1007)),ISNUMBER(FIND(";"&amp;UPPER(TRIM(Datos!T648&amp;""))&amp;";",T$1007))),OR(UPPER(TRIM(Datos!T648&amp;""))="SÍ",UPPER(TRIM(Datos!T648&amp;""))="SI",UPPER(TRIM(Datos!T648&amp;""))="NO"),IF(ISNUMBER(Datos!T648),AND(OR(T$1005="",Datos!T648&gt;=T$1005),OR(T$1006="",Datos!T648&lt;=T$1006)),FALSE),TRUE))))</f>
        <v>0.0</v>
      </c>
      <c r="U648">
        <f>IF(Datos!U648="",0,IF(AND(U$1008&lt;&gt;"",Datos!U648=U$1008),0,IF(U$1004=0,0,1-CHOOSE(U$1004,IF(ISNUMBER(Datos!U648),AND(OR(U$1005="",Datos!U648&gt;=U$1005),OR(U$1006="",Datos!U648&lt;=U$1006)),FALSE),IF(ISNUMBER(Datos!U648),AND(Datos!U648=INT(Datos!U648),AND(OR(U$1005="",Datos!U648&gt;=U$1005),OR(U$1006="",Datos!U648&lt;=U$1006))),FALSE),OR(ISNUMBER(FIND(";"&amp;UPPER(TRIM(Datos!U648&amp;""))&amp;"=",U$1007)),ISNUMBER(FIND(";"&amp;UPPER(TRIM(Datos!U648&amp;""))&amp;";",U$1007))),OR(UPPER(TRIM(Datos!U648&amp;""))="SÍ",UPPER(TRIM(Datos!U648&amp;""))="SI",UPPER(TRIM(Datos!U648&amp;""))="NO"),IF(ISNUMBER(Datos!U648),AND(OR(U$1005="",Datos!U648&gt;=U$1005),OR(U$1006="",Datos!U648&lt;=U$1006)),FALSE),TRUE))))</f>
        <v>0.0</v>
      </c>
      <c r="V648">
        <f>IF(Datos!V648="",0,IF(AND(V$1008&lt;&gt;"",Datos!V648=V$1008),0,IF(V$1004=0,0,1-CHOOSE(V$1004,IF(ISNUMBER(Datos!V648),AND(OR(V$1005="",Datos!V648&gt;=V$1005),OR(V$1006="",Datos!V648&lt;=V$1006)),FALSE),IF(ISNUMBER(Datos!V648),AND(Datos!V648=INT(Datos!V648),AND(OR(V$1005="",Datos!V648&gt;=V$1005),OR(V$1006="",Datos!V648&lt;=V$1006))),FALSE),OR(ISNUMBER(FIND(";"&amp;UPPER(TRIM(Datos!V648&amp;""))&amp;"=",V$1007)),ISNUMBER(FIND(";"&amp;UPPER(TRIM(Datos!V648&amp;""))&amp;";",V$1007))),OR(UPPER(TRIM(Datos!V648&amp;""))="SÍ",UPPER(TRIM(Datos!V648&amp;""))="SI",UPPER(TRIM(Datos!V648&amp;""))="NO"),IF(ISNUMBER(Datos!V648),AND(OR(V$1005="",Datos!V648&gt;=V$1005),OR(V$1006="",Datos!V648&lt;=V$1006)),FALSE),TRUE))))</f>
        <v>0.0</v>
      </c>
      <c r="W648">
        <f>IF(Datos!W648="",0,IF(AND(W$1008&lt;&gt;"",Datos!W648=W$1008),0,IF(W$1004=0,0,1-CHOOSE(W$1004,IF(ISNUMBER(Datos!W648),AND(OR(W$1005="",Datos!W648&gt;=W$1005),OR(W$1006="",Datos!W648&lt;=W$1006)),FALSE),IF(ISNUMBER(Datos!W648),AND(Datos!W648=INT(Datos!W648),AND(OR(W$1005="",Datos!W648&gt;=W$1005),OR(W$1006="",Datos!W648&lt;=W$1006))),FALSE),OR(ISNUMBER(FIND(";"&amp;UPPER(TRIM(Datos!W648&amp;""))&amp;"=",W$1007)),ISNUMBER(FIND(";"&amp;UPPER(TRIM(Datos!W648&amp;""))&amp;";",W$1007))),OR(UPPER(TRIM(Datos!W648&amp;""))="SÍ",UPPER(TRIM(Datos!W648&amp;""))="SI",UPPER(TRIM(Datos!W648&amp;""))="NO"),IF(ISNUMBER(Datos!W648),AND(OR(W$1005="",Datos!W648&gt;=W$1005),OR(W$1006="",Datos!W648&lt;=W$1006)),FALSE),TRUE))))</f>
        <v>0.0</v>
      </c>
      <c r="X648">
        <f>IF(Datos!X648="",0,IF(AND(X$1008&lt;&gt;"",Datos!X648=X$1008),0,IF(X$1004=0,0,1-CHOOSE(X$1004,IF(ISNUMBER(Datos!X648),AND(OR(X$1005="",Datos!X648&gt;=X$1005),OR(X$1006="",Datos!X648&lt;=X$1006)),FALSE),IF(ISNUMBER(Datos!X648),AND(Datos!X648=INT(Datos!X648),AND(OR(X$1005="",Datos!X648&gt;=X$1005),OR(X$1006="",Datos!X648&lt;=X$1006))),FALSE),OR(ISNUMBER(FIND(";"&amp;UPPER(TRIM(Datos!X648&amp;""))&amp;"=",X$1007)),ISNUMBER(FIND(";"&amp;UPPER(TRIM(Datos!X648&amp;""))&amp;";",X$1007))),OR(UPPER(TRIM(Datos!X648&amp;""))="SÍ",UPPER(TRIM(Datos!X648&amp;""))="SI",UPPER(TRIM(Datos!X648&amp;""))="NO"),IF(ISNUMBER(Datos!X648),AND(OR(X$1005="",Datos!X648&gt;=X$1005),OR(X$1006="",Datos!X648&lt;=X$1006)),FALSE),TRUE))))</f>
        <v>0.0</v>
      </c>
      <c r="Y648">
        <f>IF(Datos!Y648="",0,IF(AND(Y$1008&lt;&gt;"",Datos!Y648=Y$1008),0,IF(Y$1004=0,0,1-CHOOSE(Y$1004,IF(ISNUMBER(Datos!Y648),AND(OR(Y$1005="",Datos!Y648&gt;=Y$1005),OR(Y$1006="",Datos!Y648&lt;=Y$1006)),FALSE),IF(ISNUMBER(Datos!Y648),AND(Datos!Y648=INT(Datos!Y648),AND(OR(Y$1005="",Datos!Y648&gt;=Y$1005),OR(Y$1006="",Datos!Y648&lt;=Y$1006))),FALSE),OR(ISNUMBER(FIND(";"&amp;UPPER(TRIM(Datos!Y648&amp;""))&amp;"=",Y$1007)),ISNUMBER(FIND(";"&amp;UPPER(TRIM(Datos!Y648&amp;""))&amp;";",Y$1007))),OR(UPPER(TRIM(Datos!Y648&amp;""))="SÍ",UPPER(TRIM(Datos!Y648&amp;""))="SI",UPPER(TRIM(Datos!Y648&amp;""))="NO"),IF(ISNUMBER(Datos!Y648),AND(OR(Y$1005="",Datos!Y648&gt;=Y$1005),OR(Y$1006="",Datos!Y648&lt;=Y$1006)),FALSE),TRUE))))</f>
        <v>0.0</v>
      </c>
      <c r="Z648">
        <f>IF(Datos!Z648="",0,IF(AND(Z$1008&lt;&gt;"",Datos!Z648=Z$1008),0,IF(Z$1004=0,0,1-CHOOSE(Z$1004,IF(ISNUMBER(Datos!Z648),AND(OR(Z$1005="",Datos!Z648&gt;=Z$1005),OR(Z$1006="",Datos!Z648&lt;=Z$1006)),FALSE),IF(ISNUMBER(Datos!Z648),AND(Datos!Z648=INT(Datos!Z648),AND(OR(Z$1005="",Datos!Z648&gt;=Z$1005),OR(Z$1006="",Datos!Z648&lt;=Z$1006))),FALSE),OR(ISNUMBER(FIND(";"&amp;UPPER(TRIM(Datos!Z648&amp;""))&amp;"=",Z$1007)),ISNUMBER(FIND(";"&amp;UPPER(TRIM(Datos!Z648&amp;""))&amp;";",Z$1007))),OR(UPPER(TRIM(Datos!Z648&amp;""))="SÍ",UPPER(TRIM(Datos!Z648&amp;""))="SI",UPPER(TRIM(Datos!Z648&amp;""))="NO"),IF(ISNUMBER(Datos!Z648),AND(OR(Z$1005="",Datos!Z648&gt;=Z$1005),OR(Z$1006="",Datos!Z648&lt;=Z$1006)),FALSE),TRUE))))</f>
        <v>0.0</v>
      </c>
      <c r="AA648">
        <f>IF(Datos!AA648="",0,IF(AND(AA$1008&lt;&gt;"",Datos!AA648=AA$1008),0,IF(AA$1004=0,0,1-CHOOSE(AA$1004,IF(ISNUMBER(Datos!AA648),AND(OR(AA$1005="",Datos!AA648&gt;=AA$1005),OR(AA$1006="",Datos!AA648&lt;=AA$1006)),FALSE),IF(ISNUMBER(Datos!AA648),AND(Datos!AA648=INT(Datos!AA648),AND(OR(AA$1005="",Datos!AA648&gt;=AA$1005),OR(AA$1006="",Datos!AA648&lt;=AA$1006))),FALSE),OR(ISNUMBER(FIND(";"&amp;UPPER(TRIM(Datos!AA648&amp;""))&amp;"=",AA$1007)),ISNUMBER(FIND(";"&amp;UPPER(TRIM(Datos!AA648&amp;""))&amp;";",AA$1007))),OR(UPPER(TRIM(Datos!AA648&amp;""))="SÍ",UPPER(TRIM(Datos!AA648&amp;""))="SI",UPPER(TRIM(Datos!AA648&amp;""))="NO"),IF(ISNUMBER(Datos!AA648),AND(OR(AA$1005="",Datos!AA648&gt;=AA$1005),OR(AA$1006="",Datos!AA648&lt;=AA$1006)),FALSE),TRUE))))</f>
        <v>0.0</v>
      </c>
      <c r="AB648">
        <f>IF(Datos!AB648="",0,IF(AND(AB$1008&lt;&gt;"",Datos!AB648=AB$1008),0,IF(AB$1004=0,0,1-CHOOSE(AB$1004,IF(ISNUMBER(Datos!AB648),AND(OR(AB$1005="",Datos!AB648&gt;=AB$1005),OR(AB$1006="",Datos!AB648&lt;=AB$1006)),FALSE),IF(ISNUMBER(Datos!AB648),AND(Datos!AB648=INT(Datos!AB648),AND(OR(AB$1005="",Datos!AB648&gt;=AB$1005),OR(AB$1006="",Datos!AB648&lt;=AB$1006))),FALSE),OR(ISNUMBER(FIND(";"&amp;UPPER(TRIM(Datos!AB648&amp;""))&amp;"=",AB$1007)),ISNUMBER(FIND(";"&amp;UPPER(TRIM(Datos!AB648&amp;""))&amp;";",AB$1007))),OR(UPPER(TRIM(Datos!AB648&amp;""))="SÍ",UPPER(TRIM(Datos!AB648&amp;""))="SI",UPPER(TRIM(Datos!AB648&amp;""))="NO"),IF(ISNUMBER(Datos!AB648),AND(OR(AB$1005="",Datos!AB648&gt;=AB$1005),OR(AB$1006="",Datos!AB648&lt;=AB$1006)),FALSE),TRUE))))</f>
        <v>0.0</v>
      </c>
      <c r="AC648">
        <f>IF(Datos!AC648="",0,IF(AND(AC$1008&lt;&gt;"",Datos!AC648=AC$1008),0,IF(AC$1004=0,0,1-CHOOSE(AC$1004,IF(ISNUMBER(Datos!AC648),AND(OR(AC$1005="",Datos!AC648&gt;=AC$1005),OR(AC$1006="",Datos!AC648&lt;=AC$1006)),FALSE),IF(ISNUMBER(Datos!AC648),AND(Datos!AC648=INT(Datos!AC648),AND(OR(AC$1005="",Datos!AC648&gt;=AC$1005),OR(AC$1006="",Datos!AC648&lt;=AC$1006))),FALSE),OR(ISNUMBER(FIND(";"&amp;UPPER(TRIM(Datos!AC648&amp;""))&amp;"=",AC$1007)),ISNUMBER(FIND(";"&amp;UPPER(TRIM(Datos!AC648&amp;""))&amp;";",AC$1007))),OR(UPPER(TRIM(Datos!AC648&amp;""))="SÍ",UPPER(TRIM(Datos!AC648&amp;""))="SI",UPPER(TRIM(Datos!AC648&amp;""))="NO"),IF(ISNUMBER(Datos!AC648),AND(OR(AC$1005="",Datos!AC648&gt;=AC$1005),OR(AC$1006="",Datos!AC648&lt;=AC$1006)),FALSE),TRUE))))</f>
        <v>0.0</v>
      </c>
      <c r="AD648">
        <f>IF(Datos!AD648="",0,IF(AND(AD$1008&lt;&gt;"",Datos!AD648=AD$1008),0,IF(AD$1004=0,0,1-CHOOSE(AD$1004,IF(ISNUMBER(Datos!AD648),AND(OR(AD$1005="",Datos!AD648&gt;=AD$1005),OR(AD$1006="",Datos!AD648&lt;=AD$1006)),FALSE),IF(ISNUMBER(Datos!AD648),AND(Datos!AD648=INT(Datos!AD648),AND(OR(AD$1005="",Datos!AD648&gt;=AD$1005),OR(AD$1006="",Datos!AD648&lt;=AD$1006))),FALSE),OR(ISNUMBER(FIND(";"&amp;UPPER(TRIM(Datos!AD648&amp;""))&amp;"=",AD$1007)),ISNUMBER(FIND(";"&amp;UPPER(TRIM(Datos!AD648&amp;""))&amp;";",AD$1007))),OR(UPPER(TRIM(Datos!AD648&amp;""))="SÍ",UPPER(TRIM(Datos!AD648&amp;""))="SI",UPPER(TRIM(Datos!AD648&amp;""))="NO"),IF(ISNUMBER(Datos!AD648),AND(OR(AD$1005="",Datos!AD648&gt;=AD$1005),OR(AD$1006="",Datos!AD648&lt;=AD$1006)),FALSE),TRUE))))</f>
        <v>0.0</v>
      </c>
      <c r="AE648">
        <f>IF(Datos!AE648="",0,IF(AND(AE$1008&lt;&gt;"",Datos!AE648=AE$1008),0,IF(AE$1004=0,0,1-CHOOSE(AE$1004,IF(ISNUMBER(Datos!AE648),AND(OR(AE$1005="",Datos!AE648&gt;=AE$1005),OR(AE$1006="",Datos!AE648&lt;=AE$1006)),FALSE),IF(ISNUMBER(Datos!AE648),AND(Datos!AE648=INT(Datos!AE648),AND(OR(AE$1005="",Datos!AE648&gt;=AE$1005),OR(AE$1006="",Datos!AE648&lt;=AE$1006))),FALSE),OR(ISNUMBER(FIND(";"&amp;UPPER(TRIM(Datos!AE648&amp;""))&amp;"=",AE$1007)),ISNUMBER(FIND(";"&amp;UPPER(TRIM(Datos!AE648&amp;""))&amp;";",AE$1007))),OR(UPPER(TRIM(Datos!AE648&amp;""))="SÍ",UPPER(TRIM(Datos!AE648&amp;""))="SI",UPPER(TRIM(Datos!AE648&amp;""))="NO"),IF(ISNUMBER(Datos!AE648),AND(OR(AE$1005="",Datos!AE648&gt;=AE$1005),OR(AE$1006="",Datos!AE648&lt;=AE$1006)),FALSE),TRUE))))</f>
        <v>0.0</v>
      </c>
    </row>
    <row r="649" spans="2:31">
      <c r="B649">
        <f>IF(Datos!B649="",0,IF(AND(B$1008&lt;&gt;"",Datos!B649=B$1008),0,IF(B$1004=0,0,1-CHOOSE(B$1004,IF(ISNUMBER(Datos!B649),AND(OR(B$1005="",Datos!B649&gt;=B$1005),OR(B$1006="",Datos!B649&lt;=B$1006)),FALSE),IF(ISNUMBER(Datos!B649),AND(Datos!B649=INT(Datos!B649),AND(OR(B$1005="",Datos!B649&gt;=B$1005),OR(B$1006="",Datos!B649&lt;=B$1006))),FALSE),OR(ISNUMBER(FIND(";"&amp;UPPER(TRIM(Datos!B649&amp;""))&amp;"=",B$1007)),ISNUMBER(FIND(";"&amp;UPPER(TRIM(Datos!B649&amp;""))&amp;";",B$1007))),OR(UPPER(TRIM(Datos!B649&amp;""))="SÍ",UPPER(TRIM(Datos!B649&amp;""))="SI",UPPER(TRIM(Datos!B649&amp;""))="NO"),IF(ISNUMBER(Datos!B649),AND(OR(B$1005="",Datos!B649&gt;=B$1005),OR(B$1006="",Datos!B649&lt;=B$1006)),FALSE),TRUE))))</f>
        <v>0.0</v>
      </c>
      <c r="C649">
        <f>IF(Datos!C649="",0,IF(AND(C$1008&lt;&gt;"",Datos!C649=C$1008),0,IF(C$1004=0,0,1-CHOOSE(C$1004,IF(ISNUMBER(Datos!C649),AND(OR(C$1005="",Datos!C649&gt;=C$1005),OR(C$1006="",Datos!C649&lt;=C$1006)),FALSE),IF(ISNUMBER(Datos!C649),AND(Datos!C649=INT(Datos!C649),AND(OR(C$1005="",Datos!C649&gt;=C$1005),OR(C$1006="",Datos!C649&lt;=C$1006))),FALSE),OR(ISNUMBER(FIND(";"&amp;UPPER(TRIM(Datos!C649&amp;""))&amp;"=",C$1007)),ISNUMBER(FIND(";"&amp;UPPER(TRIM(Datos!C649&amp;""))&amp;";",C$1007))),OR(UPPER(TRIM(Datos!C649&amp;""))="SÍ",UPPER(TRIM(Datos!C649&amp;""))="SI",UPPER(TRIM(Datos!C649&amp;""))="NO"),IF(ISNUMBER(Datos!C649),AND(OR(C$1005="",Datos!C649&gt;=C$1005),OR(C$1006="",Datos!C649&lt;=C$1006)),FALSE),TRUE))))</f>
        <v>0.0</v>
      </c>
      <c r="D649">
        <f>IF(Datos!D649="",0,IF(AND(D$1008&lt;&gt;"",Datos!D649=D$1008),0,IF(D$1004=0,0,1-CHOOSE(D$1004,IF(ISNUMBER(Datos!D649),AND(OR(D$1005="",Datos!D649&gt;=D$1005),OR(D$1006="",Datos!D649&lt;=D$1006)),FALSE),IF(ISNUMBER(Datos!D649),AND(Datos!D649=INT(Datos!D649),AND(OR(D$1005="",Datos!D649&gt;=D$1005),OR(D$1006="",Datos!D649&lt;=D$1006))),FALSE),OR(ISNUMBER(FIND(";"&amp;UPPER(TRIM(Datos!D649&amp;""))&amp;"=",D$1007)),ISNUMBER(FIND(";"&amp;UPPER(TRIM(Datos!D649&amp;""))&amp;";",D$1007))),OR(UPPER(TRIM(Datos!D649&amp;""))="SÍ",UPPER(TRIM(Datos!D649&amp;""))="SI",UPPER(TRIM(Datos!D649&amp;""))="NO"),IF(ISNUMBER(Datos!D649),AND(OR(D$1005="",Datos!D649&gt;=D$1005),OR(D$1006="",Datos!D649&lt;=D$1006)),FALSE),TRUE))))</f>
        <v>0.0</v>
      </c>
      <c r="E649">
        <f>IF(Datos!E649="",0,IF(AND(E$1008&lt;&gt;"",Datos!E649=E$1008),0,IF(E$1004=0,0,1-CHOOSE(E$1004,IF(ISNUMBER(Datos!E649),AND(OR(E$1005="",Datos!E649&gt;=E$1005),OR(E$1006="",Datos!E649&lt;=E$1006)),FALSE),IF(ISNUMBER(Datos!E649),AND(Datos!E649=INT(Datos!E649),AND(OR(E$1005="",Datos!E649&gt;=E$1005),OR(E$1006="",Datos!E649&lt;=E$1006))),FALSE),OR(ISNUMBER(FIND(";"&amp;UPPER(TRIM(Datos!E649&amp;""))&amp;"=",E$1007)),ISNUMBER(FIND(";"&amp;UPPER(TRIM(Datos!E649&amp;""))&amp;";",E$1007))),OR(UPPER(TRIM(Datos!E649&amp;""))="SÍ",UPPER(TRIM(Datos!E649&amp;""))="SI",UPPER(TRIM(Datos!E649&amp;""))="NO"),IF(ISNUMBER(Datos!E649),AND(OR(E$1005="",Datos!E649&gt;=E$1005),OR(E$1006="",Datos!E649&lt;=E$1006)),FALSE),TRUE))))</f>
        <v>0.0</v>
      </c>
      <c r="F649">
        <f>IF(Datos!F649="",0,IF(AND(F$1008&lt;&gt;"",Datos!F649=F$1008),0,IF(F$1004=0,0,1-CHOOSE(F$1004,IF(ISNUMBER(Datos!F649),AND(OR(F$1005="",Datos!F649&gt;=F$1005),OR(F$1006="",Datos!F649&lt;=F$1006)),FALSE),IF(ISNUMBER(Datos!F649),AND(Datos!F649=INT(Datos!F649),AND(OR(F$1005="",Datos!F649&gt;=F$1005),OR(F$1006="",Datos!F649&lt;=F$1006))),FALSE),OR(ISNUMBER(FIND(";"&amp;UPPER(TRIM(Datos!F649&amp;""))&amp;"=",F$1007)),ISNUMBER(FIND(";"&amp;UPPER(TRIM(Datos!F649&amp;""))&amp;";",F$1007))),OR(UPPER(TRIM(Datos!F649&amp;""))="SÍ",UPPER(TRIM(Datos!F649&amp;""))="SI",UPPER(TRIM(Datos!F649&amp;""))="NO"),IF(ISNUMBER(Datos!F649),AND(OR(F$1005="",Datos!F649&gt;=F$1005),OR(F$1006="",Datos!F649&lt;=F$1006)),FALSE),TRUE))))</f>
        <v>0.0</v>
      </c>
      <c r="G649">
        <f>IF(Datos!G649="",0,IF(AND(G$1008&lt;&gt;"",Datos!G649=G$1008),0,IF(G$1004=0,0,1-CHOOSE(G$1004,IF(ISNUMBER(Datos!G649),AND(OR(G$1005="",Datos!G649&gt;=G$1005),OR(G$1006="",Datos!G649&lt;=G$1006)),FALSE),IF(ISNUMBER(Datos!G649),AND(Datos!G649=INT(Datos!G649),AND(OR(G$1005="",Datos!G649&gt;=G$1005),OR(G$1006="",Datos!G649&lt;=G$1006))),FALSE),OR(ISNUMBER(FIND(";"&amp;UPPER(TRIM(Datos!G649&amp;""))&amp;"=",G$1007)),ISNUMBER(FIND(";"&amp;UPPER(TRIM(Datos!G649&amp;""))&amp;";",G$1007))),OR(UPPER(TRIM(Datos!G649&amp;""))="SÍ",UPPER(TRIM(Datos!G649&amp;""))="SI",UPPER(TRIM(Datos!G649&amp;""))="NO"),IF(ISNUMBER(Datos!G649),AND(OR(G$1005="",Datos!G649&gt;=G$1005),OR(G$1006="",Datos!G649&lt;=G$1006)),FALSE),TRUE))))</f>
        <v>0.0</v>
      </c>
      <c r="H649">
        <f>IF(Datos!H649="",0,IF(AND(H$1008&lt;&gt;"",Datos!H649=H$1008),0,IF(H$1004=0,0,1-CHOOSE(H$1004,IF(ISNUMBER(Datos!H649),AND(OR(H$1005="",Datos!H649&gt;=H$1005),OR(H$1006="",Datos!H649&lt;=H$1006)),FALSE),IF(ISNUMBER(Datos!H649),AND(Datos!H649=INT(Datos!H649),AND(OR(H$1005="",Datos!H649&gt;=H$1005),OR(H$1006="",Datos!H649&lt;=H$1006))),FALSE),OR(ISNUMBER(FIND(";"&amp;UPPER(TRIM(Datos!H649&amp;""))&amp;"=",H$1007)),ISNUMBER(FIND(";"&amp;UPPER(TRIM(Datos!H649&amp;""))&amp;";",H$1007))),OR(UPPER(TRIM(Datos!H649&amp;""))="SÍ",UPPER(TRIM(Datos!H649&amp;""))="SI",UPPER(TRIM(Datos!H649&amp;""))="NO"),IF(ISNUMBER(Datos!H649),AND(OR(H$1005="",Datos!H649&gt;=H$1005),OR(H$1006="",Datos!H649&lt;=H$1006)),FALSE),TRUE))))</f>
        <v>0.0</v>
      </c>
      <c r="I649">
        <f>IF(Datos!I649="",0,IF(AND(I$1008&lt;&gt;"",Datos!I649=I$1008),0,IF(I$1004=0,0,1-CHOOSE(I$1004,IF(ISNUMBER(Datos!I649),AND(OR(I$1005="",Datos!I649&gt;=I$1005),OR(I$1006="",Datos!I649&lt;=I$1006)),FALSE),IF(ISNUMBER(Datos!I649),AND(Datos!I649=INT(Datos!I649),AND(OR(I$1005="",Datos!I649&gt;=I$1005),OR(I$1006="",Datos!I649&lt;=I$1006))),FALSE),OR(ISNUMBER(FIND(";"&amp;UPPER(TRIM(Datos!I649&amp;""))&amp;"=",I$1007)),ISNUMBER(FIND(";"&amp;UPPER(TRIM(Datos!I649&amp;""))&amp;";",I$1007))),OR(UPPER(TRIM(Datos!I649&amp;""))="SÍ",UPPER(TRIM(Datos!I649&amp;""))="SI",UPPER(TRIM(Datos!I649&amp;""))="NO"),IF(ISNUMBER(Datos!I649),AND(OR(I$1005="",Datos!I649&gt;=I$1005),OR(I$1006="",Datos!I649&lt;=I$1006)),FALSE),TRUE))))</f>
        <v>0.0</v>
      </c>
      <c r="J649">
        <f>IF(Datos!J649="",0,IF(AND(J$1008&lt;&gt;"",Datos!J649=J$1008),0,IF(J$1004=0,0,1-CHOOSE(J$1004,IF(ISNUMBER(Datos!J649),AND(OR(J$1005="",Datos!J649&gt;=J$1005),OR(J$1006="",Datos!J649&lt;=J$1006)),FALSE),IF(ISNUMBER(Datos!J649),AND(Datos!J649=INT(Datos!J649),AND(OR(J$1005="",Datos!J649&gt;=J$1005),OR(J$1006="",Datos!J649&lt;=J$1006))),FALSE),OR(ISNUMBER(FIND(";"&amp;UPPER(TRIM(Datos!J649&amp;""))&amp;"=",J$1007)),ISNUMBER(FIND(";"&amp;UPPER(TRIM(Datos!J649&amp;""))&amp;";",J$1007))),OR(UPPER(TRIM(Datos!J649&amp;""))="SÍ",UPPER(TRIM(Datos!J649&amp;""))="SI",UPPER(TRIM(Datos!J649&amp;""))="NO"),IF(ISNUMBER(Datos!J649),AND(OR(J$1005="",Datos!J649&gt;=J$1005),OR(J$1006="",Datos!J649&lt;=J$1006)),FALSE),TRUE))))</f>
        <v>0.0</v>
      </c>
      <c r="K649">
        <f>IF(Datos!K649="",0,IF(AND(K$1008&lt;&gt;"",Datos!K649=K$1008),0,IF(K$1004=0,0,1-CHOOSE(K$1004,IF(ISNUMBER(Datos!K649),AND(OR(K$1005="",Datos!K649&gt;=K$1005),OR(K$1006="",Datos!K649&lt;=K$1006)),FALSE),IF(ISNUMBER(Datos!K649),AND(Datos!K649=INT(Datos!K649),AND(OR(K$1005="",Datos!K649&gt;=K$1005),OR(K$1006="",Datos!K649&lt;=K$1006))),FALSE),OR(ISNUMBER(FIND(";"&amp;UPPER(TRIM(Datos!K649&amp;""))&amp;"=",K$1007)),ISNUMBER(FIND(";"&amp;UPPER(TRIM(Datos!K649&amp;""))&amp;";",K$1007))),OR(UPPER(TRIM(Datos!K649&amp;""))="SÍ",UPPER(TRIM(Datos!K649&amp;""))="SI",UPPER(TRIM(Datos!K649&amp;""))="NO"),IF(ISNUMBER(Datos!K649),AND(OR(K$1005="",Datos!K649&gt;=K$1005),OR(K$1006="",Datos!K649&lt;=K$1006)),FALSE),TRUE))))</f>
        <v>0.0</v>
      </c>
      <c r="L649">
        <f>IF(Datos!L649="",0,IF(AND(L$1008&lt;&gt;"",Datos!L649=L$1008),0,IF(L$1004=0,0,1-CHOOSE(L$1004,IF(ISNUMBER(Datos!L649),AND(OR(L$1005="",Datos!L649&gt;=L$1005),OR(L$1006="",Datos!L649&lt;=L$1006)),FALSE),IF(ISNUMBER(Datos!L649),AND(Datos!L649=INT(Datos!L649),AND(OR(L$1005="",Datos!L649&gt;=L$1005),OR(L$1006="",Datos!L649&lt;=L$1006))),FALSE),OR(ISNUMBER(FIND(";"&amp;UPPER(TRIM(Datos!L649&amp;""))&amp;"=",L$1007)),ISNUMBER(FIND(";"&amp;UPPER(TRIM(Datos!L649&amp;""))&amp;";",L$1007))),OR(UPPER(TRIM(Datos!L649&amp;""))="SÍ",UPPER(TRIM(Datos!L649&amp;""))="SI",UPPER(TRIM(Datos!L649&amp;""))="NO"),IF(ISNUMBER(Datos!L649),AND(OR(L$1005="",Datos!L649&gt;=L$1005),OR(L$1006="",Datos!L649&lt;=L$1006)),FALSE),TRUE))))</f>
        <v>0.0</v>
      </c>
      <c r="M649">
        <f>IF(Datos!M649="",0,IF(AND(M$1008&lt;&gt;"",Datos!M649=M$1008),0,IF(M$1004=0,0,1-CHOOSE(M$1004,IF(ISNUMBER(Datos!M649),AND(OR(M$1005="",Datos!M649&gt;=M$1005),OR(M$1006="",Datos!M649&lt;=M$1006)),FALSE),IF(ISNUMBER(Datos!M649),AND(Datos!M649=INT(Datos!M649),AND(OR(M$1005="",Datos!M649&gt;=M$1005),OR(M$1006="",Datos!M649&lt;=M$1006))),FALSE),OR(ISNUMBER(FIND(";"&amp;UPPER(TRIM(Datos!M649&amp;""))&amp;"=",M$1007)),ISNUMBER(FIND(";"&amp;UPPER(TRIM(Datos!M649&amp;""))&amp;";",M$1007))),OR(UPPER(TRIM(Datos!M649&amp;""))="SÍ",UPPER(TRIM(Datos!M649&amp;""))="SI",UPPER(TRIM(Datos!M649&amp;""))="NO"),IF(ISNUMBER(Datos!M649),AND(OR(M$1005="",Datos!M649&gt;=M$1005),OR(M$1006="",Datos!M649&lt;=M$1006)),FALSE),TRUE))))</f>
        <v>0.0</v>
      </c>
      <c r="N649">
        <f>IF(Datos!N649="",0,IF(AND(N$1008&lt;&gt;"",Datos!N649=N$1008),0,IF(N$1004=0,0,1-CHOOSE(N$1004,IF(ISNUMBER(Datos!N649),AND(OR(N$1005="",Datos!N649&gt;=N$1005),OR(N$1006="",Datos!N649&lt;=N$1006)),FALSE),IF(ISNUMBER(Datos!N649),AND(Datos!N649=INT(Datos!N649),AND(OR(N$1005="",Datos!N649&gt;=N$1005),OR(N$1006="",Datos!N649&lt;=N$1006))),FALSE),OR(ISNUMBER(FIND(";"&amp;UPPER(TRIM(Datos!N649&amp;""))&amp;"=",N$1007)),ISNUMBER(FIND(";"&amp;UPPER(TRIM(Datos!N649&amp;""))&amp;";",N$1007))),OR(UPPER(TRIM(Datos!N649&amp;""))="SÍ",UPPER(TRIM(Datos!N649&amp;""))="SI",UPPER(TRIM(Datos!N649&amp;""))="NO"),IF(ISNUMBER(Datos!N649),AND(OR(N$1005="",Datos!N649&gt;=N$1005),OR(N$1006="",Datos!N649&lt;=N$1006)),FALSE),TRUE))))</f>
        <v>0.0</v>
      </c>
      <c r="O649">
        <f>IF(Datos!O649="",0,IF(AND(O$1008&lt;&gt;"",Datos!O649=O$1008),0,IF(O$1004=0,0,1-CHOOSE(O$1004,IF(ISNUMBER(Datos!O649),AND(OR(O$1005="",Datos!O649&gt;=O$1005),OR(O$1006="",Datos!O649&lt;=O$1006)),FALSE),IF(ISNUMBER(Datos!O649),AND(Datos!O649=INT(Datos!O649),AND(OR(O$1005="",Datos!O649&gt;=O$1005),OR(O$1006="",Datos!O649&lt;=O$1006))),FALSE),OR(ISNUMBER(FIND(";"&amp;UPPER(TRIM(Datos!O649&amp;""))&amp;"=",O$1007)),ISNUMBER(FIND(";"&amp;UPPER(TRIM(Datos!O649&amp;""))&amp;";",O$1007))),OR(UPPER(TRIM(Datos!O649&amp;""))="SÍ",UPPER(TRIM(Datos!O649&amp;""))="SI",UPPER(TRIM(Datos!O649&amp;""))="NO"),IF(ISNUMBER(Datos!O649),AND(OR(O$1005="",Datos!O649&gt;=O$1005),OR(O$1006="",Datos!O649&lt;=O$1006)),FALSE),TRUE))))</f>
        <v>0.0</v>
      </c>
      <c r="P649">
        <f>IF(Datos!P649="",0,IF(AND(P$1008&lt;&gt;"",Datos!P649=P$1008),0,IF(P$1004=0,0,1-CHOOSE(P$1004,IF(ISNUMBER(Datos!P649),AND(OR(P$1005="",Datos!P649&gt;=P$1005),OR(P$1006="",Datos!P649&lt;=P$1006)),FALSE),IF(ISNUMBER(Datos!P649),AND(Datos!P649=INT(Datos!P649),AND(OR(P$1005="",Datos!P649&gt;=P$1005),OR(P$1006="",Datos!P649&lt;=P$1006))),FALSE),OR(ISNUMBER(FIND(";"&amp;UPPER(TRIM(Datos!P649&amp;""))&amp;"=",P$1007)),ISNUMBER(FIND(";"&amp;UPPER(TRIM(Datos!P649&amp;""))&amp;";",P$1007))),OR(UPPER(TRIM(Datos!P649&amp;""))="SÍ",UPPER(TRIM(Datos!P649&amp;""))="SI",UPPER(TRIM(Datos!P649&amp;""))="NO"),IF(ISNUMBER(Datos!P649),AND(OR(P$1005="",Datos!P649&gt;=P$1005),OR(P$1006="",Datos!P649&lt;=P$1006)),FALSE),TRUE))))</f>
        <v>0.0</v>
      </c>
      <c r="Q649">
        <f>IF(Datos!Q649="",0,IF(AND(Q$1008&lt;&gt;"",Datos!Q649=Q$1008),0,IF(Q$1004=0,0,1-CHOOSE(Q$1004,IF(ISNUMBER(Datos!Q649),AND(OR(Q$1005="",Datos!Q649&gt;=Q$1005),OR(Q$1006="",Datos!Q649&lt;=Q$1006)),FALSE),IF(ISNUMBER(Datos!Q649),AND(Datos!Q649=INT(Datos!Q649),AND(OR(Q$1005="",Datos!Q649&gt;=Q$1005),OR(Q$1006="",Datos!Q649&lt;=Q$1006))),FALSE),OR(ISNUMBER(FIND(";"&amp;UPPER(TRIM(Datos!Q649&amp;""))&amp;"=",Q$1007)),ISNUMBER(FIND(";"&amp;UPPER(TRIM(Datos!Q649&amp;""))&amp;";",Q$1007))),OR(UPPER(TRIM(Datos!Q649&amp;""))="SÍ",UPPER(TRIM(Datos!Q649&amp;""))="SI",UPPER(TRIM(Datos!Q649&amp;""))="NO"),IF(ISNUMBER(Datos!Q649),AND(OR(Q$1005="",Datos!Q649&gt;=Q$1005),OR(Q$1006="",Datos!Q649&lt;=Q$1006)),FALSE),TRUE))))</f>
        <v>0.0</v>
      </c>
      <c r="R649">
        <f>IF(Datos!R649="",0,IF(AND(R$1008&lt;&gt;"",Datos!R649=R$1008),0,IF(R$1004=0,0,1-CHOOSE(R$1004,IF(ISNUMBER(Datos!R649),AND(OR(R$1005="",Datos!R649&gt;=R$1005),OR(R$1006="",Datos!R649&lt;=R$1006)),FALSE),IF(ISNUMBER(Datos!R649),AND(Datos!R649=INT(Datos!R649),AND(OR(R$1005="",Datos!R649&gt;=R$1005),OR(R$1006="",Datos!R649&lt;=R$1006))),FALSE),OR(ISNUMBER(FIND(";"&amp;UPPER(TRIM(Datos!R649&amp;""))&amp;"=",R$1007)),ISNUMBER(FIND(";"&amp;UPPER(TRIM(Datos!R649&amp;""))&amp;";",R$1007))),OR(UPPER(TRIM(Datos!R649&amp;""))="SÍ",UPPER(TRIM(Datos!R649&amp;""))="SI",UPPER(TRIM(Datos!R649&amp;""))="NO"),IF(ISNUMBER(Datos!R649),AND(OR(R$1005="",Datos!R649&gt;=R$1005),OR(R$1006="",Datos!R649&lt;=R$1006)),FALSE),TRUE))))</f>
        <v>0.0</v>
      </c>
      <c r="S649">
        <f>IF(Datos!S649="",0,IF(AND(S$1008&lt;&gt;"",Datos!S649=S$1008),0,IF(S$1004=0,0,1-CHOOSE(S$1004,IF(ISNUMBER(Datos!S649),AND(OR(S$1005="",Datos!S649&gt;=S$1005),OR(S$1006="",Datos!S649&lt;=S$1006)),FALSE),IF(ISNUMBER(Datos!S649),AND(Datos!S649=INT(Datos!S649),AND(OR(S$1005="",Datos!S649&gt;=S$1005),OR(S$1006="",Datos!S649&lt;=S$1006))),FALSE),OR(ISNUMBER(FIND(";"&amp;UPPER(TRIM(Datos!S649&amp;""))&amp;"=",S$1007)),ISNUMBER(FIND(";"&amp;UPPER(TRIM(Datos!S649&amp;""))&amp;";",S$1007))),OR(UPPER(TRIM(Datos!S649&amp;""))="SÍ",UPPER(TRIM(Datos!S649&amp;""))="SI",UPPER(TRIM(Datos!S649&amp;""))="NO"),IF(ISNUMBER(Datos!S649),AND(OR(S$1005="",Datos!S649&gt;=S$1005),OR(S$1006="",Datos!S649&lt;=S$1006)),FALSE),TRUE))))</f>
        <v>0.0</v>
      </c>
      <c r="T649">
        <f>IF(Datos!T649="",0,IF(AND(T$1008&lt;&gt;"",Datos!T649=T$1008),0,IF(T$1004=0,0,1-CHOOSE(T$1004,IF(ISNUMBER(Datos!T649),AND(OR(T$1005="",Datos!T649&gt;=T$1005),OR(T$1006="",Datos!T649&lt;=T$1006)),FALSE),IF(ISNUMBER(Datos!T649),AND(Datos!T649=INT(Datos!T649),AND(OR(T$1005="",Datos!T649&gt;=T$1005),OR(T$1006="",Datos!T649&lt;=T$1006))),FALSE),OR(ISNUMBER(FIND(";"&amp;UPPER(TRIM(Datos!T649&amp;""))&amp;"=",T$1007)),ISNUMBER(FIND(";"&amp;UPPER(TRIM(Datos!T649&amp;""))&amp;";",T$1007))),OR(UPPER(TRIM(Datos!T649&amp;""))="SÍ",UPPER(TRIM(Datos!T649&amp;""))="SI",UPPER(TRIM(Datos!T649&amp;""))="NO"),IF(ISNUMBER(Datos!T649),AND(OR(T$1005="",Datos!T649&gt;=T$1005),OR(T$1006="",Datos!T649&lt;=T$1006)),FALSE),TRUE))))</f>
        <v>0.0</v>
      </c>
      <c r="U649">
        <f>IF(Datos!U649="",0,IF(AND(U$1008&lt;&gt;"",Datos!U649=U$1008),0,IF(U$1004=0,0,1-CHOOSE(U$1004,IF(ISNUMBER(Datos!U649),AND(OR(U$1005="",Datos!U649&gt;=U$1005),OR(U$1006="",Datos!U649&lt;=U$1006)),FALSE),IF(ISNUMBER(Datos!U649),AND(Datos!U649=INT(Datos!U649),AND(OR(U$1005="",Datos!U649&gt;=U$1005),OR(U$1006="",Datos!U649&lt;=U$1006))),FALSE),OR(ISNUMBER(FIND(";"&amp;UPPER(TRIM(Datos!U649&amp;""))&amp;"=",U$1007)),ISNUMBER(FIND(";"&amp;UPPER(TRIM(Datos!U649&amp;""))&amp;";",U$1007))),OR(UPPER(TRIM(Datos!U649&amp;""))="SÍ",UPPER(TRIM(Datos!U649&amp;""))="SI",UPPER(TRIM(Datos!U649&amp;""))="NO"),IF(ISNUMBER(Datos!U649),AND(OR(U$1005="",Datos!U649&gt;=U$1005),OR(U$1006="",Datos!U649&lt;=U$1006)),FALSE),TRUE))))</f>
        <v>0.0</v>
      </c>
      <c r="V649">
        <f>IF(Datos!V649="",0,IF(AND(V$1008&lt;&gt;"",Datos!V649=V$1008),0,IF(V$1004=0,0,1-CHOOSE(V$1004,IF(ISNUMBER(Datos!V649),AND(OR(V$1005="",Datos!V649&gt;=V$1005),OR(V$1006="",Datos!V649&lt;=V$1006)),FALSE),IF(ISNUMBER(Datos!V649),AND(Datos!V649=INT(Datos!V649),AND(OR(V$1005="",Datos!V649&gt;=V$1005),OR(V$1006="",Datos!V649&lt;=V$1006))),FALSE),OR(ISNUMBER(FIND(";"&amp;UPPER(TRIM(Datos!V649&amp;""))&amp;"=",V$1007)),ISNUMBER(FIND(";"&amp;UPPER(TRIM(Datos!V649&amp;""))&amp;";",V$1007))),OR(UPPER(TRIM(Datos!V649&amp;""))="SÍ",UPPER(TRIM(Datos!V649&amp;""))="SI",UPPER(TRIM(Datos!V649&amp;""))="NO"),IF(ISNUMBER(Datos!V649),AND(OR(V$1005="",Datos!V649&gt;=V$1005),OR(V$1006="",Datos!V649&lt;=V$1006)),FALSE),TRUE))))</f>
        <v>0.0</v>
      </c>
      <c r="W649">
        <f>IF(Datos!W649="",0,IF(AND(W$1008&lt;&gt;"",Datos!W649=W$1008),0,IF(W$1004=0,0,1-CHOOSE(W$1004,IF(ISNUMBER(Datos!W649),AND(OR(W$1005="",Datos!W649&gt;=W$1005),OR(W$1006="",Datos!W649&lt;=W$1006)),FALSE),IF(ISNUMBER(Datos!W649),AND(Datos!W649=INT(Datos!W649),AND(OR(W$1005="",Datos!W649&gt;=W$1005),OR(W$1006="",Datos!W649&lt;=W$1006))),FALSE),OR(ISNUMBER(FIND(";"&amp;UPPER(TRIM(Datos!W649&amp;""))&amp;"=",W$1007)),ISNUMBER(FIND(";"&amp;UPPER(TRIM(Datos!W649&amp;""))&amp;";",W$1007))),OR(UPPER(TRIM(Datos!W649&amp;""))="SÍ",UPPER(TRIM(Datos!W649&amp;""))="SI",UPPER(TRIM(Datos!W649&amp;""))="NO"),IF(ISNUMBER(Datos!W649),AND(OR(W$1005="",Datos!W649&gt;=W$1005),OR(W$1006="",Datos!W649&lt;=W$1006)),FALSE),TRUE))))</f>
        <v>0.0</v>
      </c>
      <c r="X649">
        <f>IF(Datos!X649="",0,IF(AND(X$1008&lt;&gt;"",Datos!X649=X$1008),0,IF(X$1004=0,0,1-CHOOSE(X$1004,IF(ISNUMBER(Datos!X649),AND(OR(X$1005="",Datos!X649&gt;=X$1005),OR(X$1006="",Datos!X649&lt;=X$1006)),FALSE),IF(ISNUMBER(Datos!X649),AND(Datos!X649=INT(Datos!X649),AND(OR(X$1005="",Datos!X649&gt;=X$1005),OR(X$1006="",Datos!X649&lt;=X$1006))),FALSE),OR(ISNUMBER(FIND(";"&amp;UPPER(TRIM(Datos!X649&amp;""))&amp;"=",X$1007)),ISNUMBER(FIND(";"&amp;UPPER(TRIM(Datos!X649&amp;""))&amp;";",X$1007))),OR(UPPER(TRIM(Datos!X649&amp;""))="SÍ",UPPER(TRIM(Datos!X649&amp;""))="SI",UPPER(TRIM(Datos!X649&amp;""))="NO"),IF(ISNUMBER(Datos!X649),AND(OR(X$1005="",Datos!X649&gt;=X$1005),OR(X$1006="",Datos!X649&lt;=X$1006)),FALSE),TRUE))))</f>
        <v>0.0</v>
      </c>
      <c r="Y649">
        <f>IF(Datos!Y649="",0,IF(AND(Y$1008&lt;&gt;"",Datos!Y649=Y$1008),0,IF(Y$1004=0,0,1-CHOOSE(Y$1004,IF(ISNUMBER(Datos!Y649),AND(OR(Y$1005="",Datos!Y649&gt;=Y$1005),OR(Y$1006="",Datos!Y649&lt;=Y$1006)),FALSE),IF(ISNUMBER(Datos!Y649),AND(Datos!Y649=INT(Datos!Y649),AND(OR(Y$1005="",Datos!Y649&gt;=Y$1005),OR(Y$1006="",Datos!Y649&lt;=Y$1006))),FALSE),OR(ISNUMBER(FIND(";"&amp;UPPER(TRIM(Datos!Y649&amp;""))&amp;"=",Y$1007)),ISNUMBER(FIND(";"&amp;UPPER(TRIM(Datos!Y649&amp;""))&amp;";",Y$1007))),OR(UPPER(TRIM(Datos!Y649&amp;""))="SÍ",UPPER(TRIM(Datos!Y649&amp;""))="SI",UPPER(TRIM(Datos!Y649&amp;""))="NO"),IF(ISNUMBER(Datos!Y649),AND(OR(Y$1005="",Datos!Y649&gt;=Y$1005),OR(Y$1006="",Datos!Y649&lt;=Y$1006)),FALSE),TRUE))))</f>
        <v>0.0</v>
      </c>
      <c r="Z649">
        <f>IF(Datos!Z649="",0,IF(AND(Z$1008&lt;&gt;"",Datos!Z649=Z$1008),0,IF(Z$1004=0,0,1-CHOOSE(Z$1004,IF(ISNUMBER(Datos!Z649),AND(OR(Z$1005="",Datos!Z649&gt;=Z$1005),OR(Z$1006="",Datos!Z649&lt;=Z$1006)),FALSE),IF(ISNUMBER(Datos!Z649),AND(Datos!Z649=INT(Datos!Z649),AND(OR(Z$1005="",Datos!Z649&gt;=Z$1005),OR(Z$1006="",Datos!Z649&lt;=Z$1006))),FALSE),OR(ISNUMBER(FIND(";"&amp;UPPER(TRIM(Datos!Z649&amp;""))&amp;"=",Z$1007)),ISNUMBER(FIND(";"&amp;UPPER(TRIM(Datos!Z649&amp;""))&amp;";",Z$1007))),OR(UPPER(TRIM(Datos!Z649&amp;""))="SÍ",UPPER(TRIM(Datos!Z649&amp;""))="SI",UPPER(TRIM(Datos!Z649&amp;""))="NO"),IF(ISNUMBER(Datos!Z649),AND(OR(Z$1005="",Datos!Z649&gt;=Z$1005),OR(Z$1006="",Datos!Z649&lt;=Z$1006)),FALSE),TRUE))))</f>
        <v>0.0</v>
      </c>
      <c r="AA649">
        <f>IF(Datos!AA649="",0,IF(AND(AA$1008&lt;&gt;"",Datos!AA649=AA$1008),0,IF(AA$1004=0,0,1-CHOOSE(AA$1004,IF(ISNUMBER(Datos!AA649),AND(OR(AA$1005="",Datos!AA649&gt;=AA$1005),OR(AA$1006="",Datos!AA649&lt;=AA$1006)),FALSE),IF(ISNUMBER(Datos!AA649),AND(Datos!AA649=INT(Datos!AA649),AND(OR(AA$1005="",Datos!AA649&gt;=AA$1005),OR(AA$1006="",Datos!AA649&lt;=AA$1006))),FALSE),OR(ISNUMBER(FIND(";"&amp;UPPER(TRIM(Datos!AA649&amp;""))&amp;"=",AA$1007)),ISNUMBER(FIND(";"&amp;UPPER(TRIM(Datos!AA649&amp;""))&amp;";",AA$1007))),OR(UPPER(TRIM(Datos!AA649&amp;""))="SÍ",UPPER(TRIM(Datos!AA649&amp;""))="SI",UPPER(TRIM(Datos!AA649&amp;""))="NO"),IF(ISNUMBER(Datos!AA649),AND(OR(AA$1005="",Datos!AA649&gt;=AA$1005),OR(AA$1006="",Datos!AA649&lt;=AA$1006)),FALSE),TRUE))))</f>
        <v>0.0</v>
      </c>
      <c r="AB649">
        <f>IF(Datos!AB649="",0,IF(AND(AB$1008&lt;&gt;"",Datos!AB649=AB$1008),0,IF(AB$1004=0,0,1-CHOOSE(AB$1004,IF(ISNUMBER(Datos!AB649),AND(OR(AB$1005="",Datos!AB649&gt;=AB$1005),OR(AB$1006="",Datos!AB649&lt;=AB$1006)),FALSE),IF(ISNUMBER(Datos!AB649),AND(Datos!AB649=INT(Datos!AB649),AND(OR(AB$1005="",Datos!AB649&gt;=AB$1005),OR(AB$1006="",Datos!AB649&lt;=AB$1006))),FALSE),OR(ISNUMBER(FIND(";"&amp;UPPER(TRIM(Datos!AB649&amp;""))&amp;"=",AB$1007)),ISNUMBER(FIND(";"&amp;UPPER(TRIM(Datos!AB649&amp;""))&amp;";",AB$1007))),OR(UPPER(TRIM(Datos!AB649&amp;""))="SÍ",UPPER(TRIM(Datos!AB649&amp;""))="SI",UPPER(TRIM(Datos!AB649&amp;""))="NO"),IF(ISNUMBER(Datos!AB649),AND(OR(AB$1005="",Datos!AB649&gt;=AB$1005),OR(AB$1006="",Datos!AB649&lt;=AB$1006)),FALSE),TRUE))))</f>
        <v>0.0</v>
      </c>
      <c r="AC649">
        <f>IF(Datos!AC649="",0,IF(AND(AC$1008&lt;&gt;"",Datos!AC649=AC$1008),0,IF(AC$1004=0,0,1-CHOOSE(AC$1004,IF(ISNUMBER(Datos!AC649),AND(OR(AC$1005="",Datos!AC649&gt;=AC$1005),OR(AC$1006="",Datos!AC649&lt;=AC$1006)),FALSE),IF(ISNUMBER(Datos!AC649),AND(Datos!AC649=INT(Datos!AC649),AND(OR(AC$1005="",Datos!AC649&gt;=AC$1005),OR(AC$1006="",Datos!AC649&lt;=AC$1006))),FALSE),OR(ISNUMBER(FIND(";"&amp;UPPER(TRIM(Datos!AC649&amp;""))&amp;"=",AC$1007)),ISNUMBER(FIND(";"&amp;UPPER(TRIM(Datos!AC649&amp;""))&amp;";",AC$1007))),OR(UPPER(TRIM(Datos!AC649&amp;""))="SÍ",UPPER(TRIM(Datos!AC649&amp;""))="SI",UPPER(TRIM(Datos!AC649&amp;""))="NO"),IF(ISNUMBER(Datos!AC649),AND(OR(AC$1005="",Datos!AC649&gt;=AC$1005),OR(AC$1006="",Datos!AC649&lt;=AC$1006)),FALSE),TRUE))))</f>
        <v>0.0</v>
      </c>
      <c r="AD649">
        <f>IF(Datos!AD649="",0,IF(AND(AD$1008&lt;&gt;"",Datos!AD649=AD$1008),0,IF(AD$1004=0,0,1-CHOOSE(AD$1004,IF(ISNUMBER(Datos!AD649),AND(OR(AD$1005="",Datos!AD649&gt;=AD$1005),OR(AD$1006="",Datos!AD649&lt;=AD$1006)),FALSE),IF(ISNUMBER(Datos!AD649),AND(Datos!AD649=INT(Datos!AD649),AND(OR(AD$1005="",Datos!AD649&gt;=AD$1005),OR(AD$1006="",Datos!AD649&lt;=AD$1006))),FALSE),OR(ISNUMBER(FIND(";"&amp;UPPER(TRIM(Datos!AD649&amp;""))&amp;"=",AD$1007)),ISNUMBER(FIND(";"&amp;UPPER(TRIM(Datos!AD649&amp;""))&amp;";",AD$1007))),OR(UPPER(TRIM(Datos!AD649&amp;""))="SÍ",UPPER(TRIM(Datos!AD649&amp;""))="SI",UPPER(TRIM(Datos!AD649&amp;""))="NO"),IF(ISNUMBER(Datos!AD649),AND(OR(AD$1005="",Datos!AD649&gt;=AD$1005),OR(AD$1006="",Datos!AD649&lt;=AD$1006)),FALSE),TRUE))))</f>
        <v>0.0</v>
      </c>
      <c r="AE649">
        <f>IF(Datos!AE649="",0,IF(AND(AE$1008&lt;&gt;"",Datos!AE649=AE$1008),0,IF(AE$1004=0,0,1-CHOOSE(AE$1004,IF(ISNUMBER(Datos!AE649),AND(OR(AE$1005="",Datos!AE649&gt;=AE$1005),OR(AE$1006="",Datos!AE649&lt;=AE$1006)),FALSE),IF(ISNUMBER(Datos!AE649),AND(Datos!AE649=INT(Datos!AE649),AND(OR(AE$1005="",Datos!AE649&gt;=AE$1005),OR(AE$1006="",Datos!AE649&lt;=AE$1006))),FALSE),OR(ISNUMBER(FIND(";"&amp;UPPER(TRIM(Datos!AE649&amp;""))&amp;"=",AE$1007)),ISNUMBER(FIND(";"&amp;UPPER(TRIM(Datos!AE649&amp;""))&amp;";",AE$1007))),OR(UPPER(TRIM(Datos!AE649&amp;""))="SÍ",UPPER(TRIM(Datos!AE649&amp;""))="SI",UPPER(TRIM(Datos!AE649&amp;""))="NO"),IF(ISNUMBER(Datos!AE649),AND(OR(AE$1005="",Datos!AE649&gt;=AE$1005),OR(AE$1006="",Datos!AE649&lt;=AE$1006)),FALSE),TRUE))))</f>
        <v>0.0</v>
      </c>
    </row>
    <row r="650" spans="2:31">
      <c r="B650">
        <f>IF(Datos!B650="",0,IF(AND(B$1008&lt;&gt;"",Datos!B650=B$1008),0,IF(B$1004=0,0,1-CHOOSE(B$1004,IF(ISNUMBER(Datos!B650),AND(OR(B$1005="",Datos!B650&gt;=B$1005),OR(B$1006="",Datos!B650&lt;=B$1006)),FALSE),IF(ISNUMBER(Datos!B650),AND(Datos!B650=INT(Datos!B650),AND(OR(B$1005="",Datos!B650&gt;=B$1005),OR(B$1006="",Datos!B650&lt;=B$1006))),FALSE),OR(ISNUMBER(FIND(";"&amp;UPPER(TRIM(Datos!B650&amp;""))&amp;"=",B$1007)),ISNUMBER(FIND(";"&amp;UPPER(TRIM(Datos!B650&amp;""))&amp;";",B$1007))),OR(UPPER(TRIM(Datos!B650&amp;""))="SÍ",UPPER(TRIM(Datos!B650&amp;""))="SI",UPPER(TRIM(Datos!B650&amp;""))="NO"),IF(ISNUMBER(Datos!B650),AND(OR(B$1005="",Datos!B650&gt;=B$1005),OR(B$1006="",Datos!B650&lt;=B$1006)),FALSE),TRUE))))</f>
        <v>0.0</v>
      </c>
      <c r="C650">
        <f>IF(Datos!C650="",0,IF(AND(C$1008&lt;&gt;"",Datos!C650=C$1008),0,IF(C$1004=0,0,1-CHOOSE(C$1004,IF(ISNUMBER(Datos!C650),AND(OR(C$1005="",Datos!C650&gt;=C$1005),OR(C$1006="",Datos!C650&lt;=C$1006)),FALSE),IF(ISNUMBER(Datos!C650),AND(Datos!C650=INT(Datos!C650),AND(OR(C$1005="",Datos!C650&gt;=C$1005),OR(C$1006="",Datos!C650&lt;=C$1006))),FALSE),OR(ISNUMBER(FIND(";"&amp;UPPER(TRIM(Datos!C650&amp;""))&amp;"=",C$1007)),ISNUMBER(FIND(";"&amp;UPPER(TRIM(Datos!C650&amp;""))&amp;";",C$1007))),OR(UPPER(TRIM(Datos!C650&amp;""))="SÍ",UPPER(TRIM(Datos!C650&amp;""))="SI",UPPER(TRIM(Datos!C650&amp;""))="NO"),IF(ISNUMBER(Datos!C650),AND(OR(C$1005="",Datos!C650&gt;=C$1005),OR(C$1006="",Datos!C650&lt;=C$1006)),FALSE),TRUE))))</f>
        <v>0.0</v>
      </c>
      <c r="D650">
        <f>IF(Datos!D650="",0,IF(AND(D$1008&lt;&gt;"",Datos!D650=D$1008),0,IF(D$1004=0,0,1-CHOOSE(D$1004,IF(ISNUMBER(Datos!D650),AND(OR(D$1005="",Datos!D650&gt;=D$1005),OR(D$1006="",Datos!D650&lt;=D$1006)),FALSE),IF(ISNUMBER(Datos!D650),AND(Datos!D650=INT(Datos!D650),AND(OR(D$1005="",Datos!D650&gt;=D$1005),OR(D$1006="",Datos!D650&lt;=D$1006))),FALSE),OR(ISNUMBER(FIND(";"&amp;UPPER(TRIM(Datos!D650&amp;""))&amp;"=",D$1007)),ISNUMBER(FIND(";"&amp;UPPER(TRIM(Datos!D650&amp;""))&amp;";",D$1007))),OR(UPPER(TRIM(Datos!D650&amp;""))="SÍ",UPPER(TRIM(Datos!D650&amp;""))="SI",UPPER(TRIM(Datos!D650&amp;""))="NO"),IF(ISNUMBER(Datos!D650),AND(OR(D$1005="",Datos!D650&gt;=D$1005),OR(D$1006="",Datos!D650&lt;=D$1006)),FALSE),TRUE))))</f>
        <v>0.0</v>
      </c>
      <c r="E650">
        <f>IF(Datos!E650="",0,IF(AND(E$1008&lt;&gt;"",Datos!E650=E$1008),0,IF(E$1004=0,0,1-CHOOSE(E$1004,IF(ISNUMBER(Datos!E650),AND(OR(E$1005="",Datos!E650&gt;=E$1005),OR(E$1006="",Datos!E650&lt;=E$1006)),FALSE),IF(ISNUMBER(Datos!E650),AND(Datos!E650=INT(Datos!E650),AND(OR(E$1005="",Datos!E650&gt;=E$1005),OR(E$1006="",Datos!E650&lt;=E$1006))),FALSE),OR(ISNUMBER(FIND(";"&amp;UPPER(TRIM(Datos!E650&amp;""))&amp;"=",E$1007)),ISNUMBER(FIND(";"&amp;UPPER(TRIM(Datos!E650&amp;""))&amp;";",E$1007))),OR(UPPER(TRIM(Datos!E650&amp;""))="SÍ",UPPER(TRIM(Datos!E650&amp;""))="SI",UPPER(TRIM(Datos!E650&amp;""))="NO"),IF(ISNUMBER(Datos!E650),AND(OR(E$1005="",Datos!E650&gt;=E$1005),OR(E$1006="",Datos!E650&lt;=E$1006)),FALSE),TRUE))))</f>
        <v>0.0</v>
      </c>
      <c r="F650">
        <f>IF(Datos!F650="",0,IF(AND(F$1008&lt;&gt;"",Datos!F650=F$1008),0,IF(F$1004=0,0,1-CHOOSE(F$1004,IF(ISNUMBER(Datos!F650),AND(OR(F$1005="",Datos!F650&gt;=F$1005),OR(F$1006="",Datos!F650&lt;=F$1006)),FALSE),IF(ISNUMBER(Datos!F650),AND(Datos!F650=INT(Datos!F650),AND(OR(F$1005="",Datos!F650&gt;=F$1005),OR(F$1006="",Datos!F650&lt;=F$1006))),FALSE),OR(ISNUMBER(FIND(";"&amp;UPPER(TRIM(Datos!F650&amp;""))&amp;"=",F$1007)),ISNUMBER(FIND(";"&amp;UPPER(TRIM(Datos!F650&amp;""))&amp;";",F$1007))),OR(UPPER(TRIM(Datos!F650&amp;""))="SÍ",UPPER(TRIM(Datos!F650&amp;""))="SI",UPPER(TRIM(Datos!F650&amp;""))="NO"),IF(ISNUMBER(Datos!F650),AND(OR(F$1005="",Datos!F650&gt;=F$1005),OR(F$1006="",Datos!F650&lt;=F$1006)),FALSE),TRUE))))</f>
        <v>0.0</v>
      </c>
      <c r="G650">
        <f>IF(Datos!G650="",0,IF(AND(G$1008&lt;&gt;"",Datos!G650=G$1008),0,IF(G$1004=0,0,1-CHOOSE(G$1004,IF(ISNUMBER(Datos!G650),AND(OR(G$1005="",Datos!G650&gt;=G$1005),OR(G$1006="",Datos!G650&lt;=G$1006)),FALSE),IF(ISNUMBER(Datos!G650),AND(Datos!G650=INT(Datos!G650),AND(OR(G$1005="",Datos!G650&gt;=G$1005),OR(G$1006="",Datos!G650&lt;=G$1006))),FALSE),OR(ISNUMBER(FIND(";"&amp;UPPER(TRIM(Datos!G650&amp;""))&amp;"=",G$1007)),ISNUMBER(FIND(";"&amp;UPPER(TRIM(Datos!G650&amp;""))&amp;";",G$1007))),OR(UPPER(TRIM(Datos!G650&amp;""))="SÍ",UPPER(TRIM(Datos!G650&amp;""))="SI",UPPER(TRIM(Datos!G650&amp;""))="NO"),IF(ISNUMBER(Datos!G650),AND(OR(G$1005="",Datos!G650&gt;=G$1005),OR(G$1006="",Datos!G650&lt;=G$1006)),FALSE),TRUE))))</f>
        <v>0.0</v>
      </c>
      <c r="H650">
        <f>IF(Datos!H650="",0,IF(AND(H$1008&lt;&gt;"",Datos!H650=H$1008),0,IF(H$1004=0,0,1-CHOOSE(H$1004,IF(ISNUMBER(Datos!H650),AND(OR(H$1005="",Datos!H650&gt;=H$1005),OR(H$1006="",Datos!H650&lt;=H$1006)),FALSE),IF(ISNUMBER(Datos!H650),AND(Datos!H650=INT(Datos!H650),AND(OR(H$1005="",Datos!H650&gt;=H$1005),OR(H$1006="",Datos!H650&lt;=H$1006))),FALSE),OR(ISNUMBER(FIND(";"&amp;UPPER(TRIM(Datos!H650&amp;""))&amp;"=",H$1007)),ISNUMBER(FIND(";"&amp;UPPER(TRIM(Datos!H650&amp;""))&amp;";",H$1007))),OR(UPPER(TRIM(Datos!H650&amp;""))="SÍ",UPPER(TRIM(Datos!H650&amp;""))="SI",UPPER(TRIM(Datos!H650&amp;""))="NO"),IF(ISNUMBER(Datos!H650),AND(OR(H$1005="",Datos!H650&gt;=H$1005),OR(H$1006="",Datos!H650&lt;=H$1006)),FALSE),TRUE))))</f>
        <v>0.0</v>
      </c>
      <c r="I650">
        <f>IF(Datos!I650="",0,IF(AND(I$1008&lt;&gt;"",Datos!I650=I$1008),0,IF(I$1004=0,0,1-CHOOSE(I$1004,IF(ISNUMBER(Datos!I650),AND(OR(I$1005="",Datos!I650&gt;=I$1005),OR(I$1006="",Datos!I650&lt;=I$1006)),FALSE),IF(ISNUMBER(Datos!I650),AND(Datos!I650=INT(Datos!I650),AND(OR(I$1005="",Datos!I650&gt;=I$1005),OR(I$1006="",Datos!I650&lt;=I$1006))),FALSE),OR(ISNUMBER(FIND(";"&amp;UPPER(TRIM(Datos!I650&amp;""))&amp;"=",I$1007)),ISNUMBER(FIND(";"&amp;UPPER(TRIM(Datos!I650&amp;""))&amp;";",I$1007))),OR(UPPER(TRIM(Datos!I650&amp;""))="SÍ",UPPER(TRIM(Datos!I650&amp;""))="SI",UPPER(TRIM(Datos!I650&amp;""))="NO"),IF(ISNUMBER(Datos!I650),AND(OR(I$1005="",Datos!I650&gt;=I$1005),OR(I$1006="",Datos!I650&lt;=I$1006)),FALSE),TRUE))))</f>
        <v>0.0</v>
      </c>
      <c r="J650">
        <f>IF(Datos!J650="",0,IF(AND(J$1008&lt;&gt;"",Datos!J650=J$1008),0,IF(J$1004=0,0,1-CHOOSE(J$1004,IF(ISNUMBER(Datos!J650),AND(OR(J$1005="",Datos!J650&gt;=J$1005),OR(J$1006="",Datos!J650&lt;=J$1006)),FALSE),IF(ISNUMBER(Datos!J650),AND(Datos!J650=INT(Datos!J650),AND(OR(J$1005="",Datos!J650&gt;=J$1005),OR(J$1006="",Datos!J650&lt;=J$1006))),FALSE),OR(ISNUMBER(FIND(";"&amp;UPPER(TRIM(Datos!J650&amp;""))&amp;"=",J$1007)),ISNUMBER(FIND(";"&amp;UPPER(TRIM(Datos!J650&amp;""))&amp;";",J$1007))),OR(UPPER(TRIM(Datos!J650&amp;""))="SÍ",UPPER(TRIM(Datos!J650&amp;""))="SI",UPPER(TRIM(Datos!J650&amp;""))="NO"),IF(ISNUMBER(Datos!J650),AND(OR(J$1005="",Datos!J650&gt;=J$1005),OR(J$1006="",Datos!J650&lt;=J$1006)),FALSE),TRUE))))</f>
        <v>0.0</v>
      </c>
      <c r="K650">
        <f>IF(Datos!K650="",0,IF(AND(K$1008&lt;&gt;"",Datos!K650=K$1008),0,IF(K$1004=0,0,1-CHOOSE(K$1004,IF(ISNUMBER(Datos!K650),AND(OR(K$1005="",Datos!K650&gt;=K$1005),OR(K$1006="",Datos!K650&lt;=K$1006)),FALSE),IF(ISNUMBER(Datos!K650),AND(Datos!K650=INT(Datos!K650),AND(OR(K$1005="",Datos!K650&gt;=K$1005),OR(K$1006="",Datos!K650&lt;=K$1006))),FALSE),OR(ISNUMBER(FIND(";"&amp;UPPER(TRIM(Datos!K650&amp;""))&amp;"=",K$1007)),ISNUMBER(FIND(";"&amp;UPPER(TRIM(Datos!K650&amp;""))&amp;";",K$1007))),OR(UPPER(TRIM(Datos!K650&amp;""))="SÍ",UPPER(TRIM(Datos!K650&amp;""))="SI",UPPER(TRIM(Datos!K650&amp;""))="NO"),IF(ISNUMBER(Datos!K650),AND(OR(K$1005="",Datos!K650&gt;=K$1005),OR(K$1006="",Datos!K650&lt;=K$1006)),FALSE),TRUE))))</f>
        <v>0.0</v>
      </c>
      <c r="L650">
        <f>IF(Datos!L650="",0,IF(AND(L$1008&lt;&gt;"",Datos!L650=L$1008),0,IF(L$1004=0,0,1-CHOOSE(L$1004,IF(ISNUMBER(Datos!L650),AND(OR(L$1005="",Datos!L650&gt;=L$1005),OR(L$1006="",Datos!L650&lt;=L$1006)),FALSE),IF(ISNUMBER(Datos!L650),AND(Datos!L650=INT(Datos!L650),AND(OR(L$1005="",Datos!L650&gt;=L$1005),OR(L$1006="",Datos!L650&lt;=L$1006))),FALSE),OR(ISNUMBER(FIND(";"&amp;UPPER(TRIM(Datos!L650&amp;""))&amp;"=",L$1007)),ISNUMBER(FIND(";"&amp;UPPER(TRIM(Datos!L650&amp;""))&amp;";",L$1007))),OR(UPPER(TRIM(Datos!L650&amp;""))="SÍ",UPPER(TRIM(Datos!L650&amp;""))="SI",UPPER(TRIM(Datos!L650&amp;""))="NO"),IF(ISNUMBER(Datos!L650),AND(OR(L$1005="",Datos!L650&gt;=L$1005),OR(L$1006="",Datos!L650&lt;=L$1006)),FALSE),TRUE))))</f>
        <v>0.0</v>
      </c>
      <c r="M650">
        <f>IF(Datos!M650="",0,IF(AND(M$1008&lt;&gt;"",Datos!M650=M$1008),0,IF(M$1004=0,0,1-CHOOSE(M$1004,IF(ISNUMBER(Datos!M650),AND(OR(M$1005="",Datos!M650&gt;=M$1005),OR(M$1006="",Datos!M650&lt;=M$1006)),FALSE),IF(ISNUMBER(Datos!M650),AND(Datos!M650=INT(Datos!M650),AND(OR(M$1005="",Datos!M650&gt;=M$1005),OR(M$1006="",Datos!M650&lt;=M$1006))),FALSE),OR(ISNUMBER(FIND(";"&amp;UPPER(TRIM(Datos!M650&amp;""))&amp;"=",M$1007)),ISNUMBER(FIND(";"&amp;UPPER(TRIM(Datos!M650&amp;""))&amp;";",M$1007))),OR(UPPER(TRIM(Datos!M650&amp;""))="SÍ",UPPER(TRIM(Datos!M650&amp;""))="SI",UPPER(TRIM(Datos!M650&amp;""))="NO"),IF(ISNUMBER(Datos!M650),AND(OR(M$1005="",Datos!M650&gt;=M$1005),OR(M$1006="",Datos!M650&lt;=M$1006)),FALSE),TRUE))))</f>
        <v>0.0</v>
      </c>
      <c r="N650">
        <f>IF(Datos!N650="",0,IF(AND(N$1008&lt;&gt;"",Datos!N650=N$1008),0,IF(N$1004=0,0,1-CHOOSE(N$1004,IF(ISNUMBER(Datos!N650),AND(OR(N$1005="",Datos!N650&gt;=N$1005),OR(N$1006="",Datos!N650&lt;=N$1006)),FALSE),IF(ISNUMBER(Datos!N650),AND(Datos!N650=INT(Datos!N650),AND(OR(N$1005="",Datos!N650&gt;=N$1005),OR(N$1006="",Datos!N650&lt;=N$1006))),FALSE),OR(ISNUMBER(FIND(";"&amp;UPPER(TRIM(Datos!N650&amp;""))&amp;"=",N$1007)),ISNUMBER(FIND(";"&amp;UPPER(TRIM(Datos!N650&amp;""))&amp;";",N$1007))),OR(UPPER(TRIM(Datos!N650&amp;""))="SÍ",UPPER(TRIM(Datos!N650&amp;""))="SI",UPPER(TRIM(Datos!N650&amp;""))="NO"),IF(ISNUMBER(Datos!N650),AND(OR(N$1005="",Datos!N650&gt;=N$1005),OR(N$1006="",Datos!N650&lt;=N$1006)),FALSE),TRUE))))</f>
        <v>0.0</v>
      </c>
      <c r="O650">
        <f>IF(Datos!O650="",0,IF(AND(O$1008&lt;&gt;"",Datos!O650=O$1008),0,IF(O$1004=0,0,1-CHOOSE(O$1004,IF(ISNUMBER(Datos!O650),AND(OR(O$1005="",Datos!O650&gt;=O$1005),OR(O$1006="",Datos!O650&lt;=O$1006)),FALSE),IF(ISNUMBER(Datos!O650),AND(Datos!O650=INT(Datos!O650),AND(OR(O$1005="",Datos!O650&gt;=O$1005),OR(O$1006="",Datos!O650&lt;=O$1006))),FALSE),OR(ISNUMBER(FIND(";"&amp;UPPER(TRIM(Datos!O650&amp;""))&amp;"=",O$1007)),ISNUMBER(FIND(";"&amp;UPPER(TRIM(Datos!O650&amp;""))&amp;";",O$1007))),OR(UPPER(TRIM(Datos!O650&amp;""))="SÍ",UPPER(TRIM(Datos!O650&amp;""))="SI",UPPER(TRIM(Datos!O650&amp;""))="NO"),IF(ISNUMBER(Datos!O650),AND(OR(O$1005="",Datos!O650&gt;=O$1005),OR(O$1006="",Datos!O650&lt;=O$1006)),FALSE),TRUE))))</f>
        <v>0.0</v>
      </c>
      <c r="P650">
        <f>IF(Datos!P650="",0,IF(AND(P$1008&lt;&gt;"",Datos!P650=P$1008),0,IF(P$1004=0,0,1-CHOOSE(P$1004,IF(ISNUMBER(Datos!P650),AND(OR(P$1005="",Datos!P650&gt;=P$1005),OR(P$1006="",Datos!P650&lt;=P$1006)),FALSE),IF(ISNUMBER(Datos!P650),AND(Datos!P650=INT(Datos!P650),AND(OR(P$1005="",Datos!P650&gt;=P$1005),OR(P$1006="",Datos!P650&lt;=P$1006))),FALSE),OR(ISNUMBER(FIND(";"&amp;UPPER(TRIM(Datos!P650&amp;""))&amp;"=",P$1007)),ISNUMBER(FIND(";"&amp;UPPER(TRIM(Datos!P650&amp;""))&amp;";",P$1007))),OR(UPPER(TRIM(Datos!P650&amp;""))="SÍ",UPPER(TRIM(Datos!P650&amp;""))="SI",UPPER(TRIM(Datos!P650&amp;""))="NO"),IF(ISNUMBER(Datos!P650),AND(OR(P$1005="",Datos!P650&gt;=P$1005),OR(P$1006="",Datos!P650&lt;=P$1006)),FALSE),TRUE))))</f>
        <v>0.0</v>
      </c>
      <c r="Q650">
        <f>IF(Datos!Q650="",0,IF(AND(Q$1008&lt;&gt;"",Datos!Q650=Q$1008),0,IF(Q$1004=0,0,1-CHOOSE(Q$1004,IF(ISNUMBER(Datos!Q650),AND(OR(Q$1005="",Datos!Q650&gt;=Q$1005),OR(Q$1006="",Datos!Q650&lt;=Q$1006)),FALSE),IF(ISNUMBER(Datos!Q650),AND(Datos!Q650=INT(Datos!Q650),AND(OR(Q$1005="",Datos!Q650&gt;=Q$1005),OR(Q$1006="",Datos!Q650&lt;=Q$1006))),FALSE),OR(ISNUMBER(FIND(";"&amp;UPPER(TRIM(Datos!Q650&amp;""))&amp;"=",Q$1007)),ISNUMBER(FIND(";"&amp;UPPER(TRIM(Datos!Q650&amp;""))&amp;";",Q$1007))),OR(UPPER(TRIM(Datos!Q650&amp;""))="SÍ",UPPER(TRIM(Datos!Q650&amp;""))="SI",UPPER(TRIM(Datos!Q650&amp;""))="NO"),IF(ISNUMBER(Datos!Q650),AND(OR(Q$1005="",Datos!Q650&gt;=Q$1005),OR(Q$1006="",Datos!Q650&lt;=Q$1006)),FALSE),TRUE))))</f>
        <v>0.0</v>
      </c>
      <c r="R650">
        <f>IF(Datos!R650="",0,IF(AND(R$1008&lt;&gt;"",Datos!R650=R$1008),0,IF(R$1004=0,0,1-CHOOSE(R$1004,IF(ISNUMBER(Datos!R650),AND(OR(R$1005="",Datos!R650&gt;=R$1005),OR(R$1006="",Datos!R650&lt;=R$1006)),FALSE),IF(ISNUMBER(Datos!R650),AND(Datos!R650=INT(Datos!R650),AND(OR(R$1005="",Datos!R650&gt;=R$1005),OR(R$1006="",Datos!R650&lt;=R$1006))),FALSE),OR(ISNUMBER(FIND(";"&amp;UPPER(TRIM(Datos!R650&amp;""))&amp;"=",R$1007)),ISNUMBER(FIND(";"&amp;UPPER(TRIM(Datos!R650&amp;""))&amp;";",R$1007))),OR(UPPER(TRIM(Datos!R650&amp;""))="SÍ",UPPER(TRIM(Datos!R650&amp;""))="SI",UPPER(TRIM(Datos!R650&amp;""))="NO"),IF(ISNUMBER(Datos!R650),AND(OR(R$1005="",Datos!R650&gt;=R$1005),OR(R$1006="",Datos!R650&lt;=R$1006)),FALSE),TRUE))))</f>
        <v>0.0</v>
      </c>
      <c r="S650">
        <f>IF(Datos!S650="",0,IF(AND(S$1008&lt;&gt;"",Datos!S650=S$1008),0,IF(S$1004=0,0,1-CHOOSE(S$1004,IF(ISNUMBER(Datos!S650),AND(OR(S$1005="",Datos!S650&gt;=S$1005),OR(S$1006="",Datos!S650&lt;=S$1006)),FALSE),IF(ISNUMBER(Datos!S650),AND(Datos!S650=INT(Datos!S650),AND(OR(S$1005="",Datos!S650&gt;=S$1005),OR(S$1006="",Datos!S650&lt;=S$1006))),FALSE),OR(ISNUMBER(FIND(";"&amp;UPPER(TRIM(Datos!S650&amp;""))&amp;"=",S$1007)),ISNUMBER(FIND(";"&amp;UPPER(TRIM(Datos!S650&amp;""))&amp;";",S$1007))),OR(UPPER(TRIM(Datos!S650&amp;""))="SÍ",UPPER(TRIM(Datos!S650&amp;""))="SI",UPPER(TRIM(Datos!S650&amp;""))="NO"),IF(ISNUMBER(Datos!S650),AND(OR(S$1005="",Datos!S650&gt;=S$1005),OR(S$1006="",Datos!S650&lt;=S$1006)),FALSE),TRUE))))</f>
        <v>0.0</v>
      </c>
      <c r="T650">
        <f>IF(Datos!T650="",0,IF(AND(T$1008&lt;&gt;"",Datos!T650=T$1008),0,IF(T$1004=0,0,1-CHOOSE(T$1004,IF(ISNUMBER(Datos!T650),AND(OR(T$1005="",Datos!T650&gt;=T$1005),OR(T$1006="",Datos!T650&lt;=T$1006)),FALSE),IF(ISNUMBER(Datos!T650),AND(Datos!T650=INT(Datos!T650),AND(OR(T$1005="",Datos!T650&gt;=T$1005),OR(T$1006="",Datos!T650&lt;=T$1006))),FALSE),OR(ISNUMBER(FIND(";"&amp;UPPER(TRIM(Datos!T650&amp;""))&amp;"=",T$1007)),ISNUMBER(FIND(";"&amp;UPPER(TRIM(Datos!T650&amp;""))&amp;";",T$1007))),OR(UPPER(TRIM(Datos!T650&amp;""))="SÍ",UPPER(TRIM(Datos!T650&amp;""))="SI",UPPER(TRIM(Datos!T650&amp;""))="NO"),IF(ISNUMBER(Datos!T650),AND(OR(T$1005="",Datos!T650&gt;=T$1005),OR(T$1006="",Datos!T650&lt;=T$1006)),FALSE),TRUE))))</f>
        <v>0.0</v>
      </c>
      <c r="U650">
        <f>IF(Datos!U650="",0,IF(AND(U$1008&lt;&gt;"",Datos!U650=U$1008),0,IF(U$1004=0,0,1-CHOOSE(U$1004,IF(ISNUMBER(Datos!U650),AND(OR(U$1005="",Datos!U650&gt;=U$1005),OR(U$1006="",Datos!U650&lt;=U$1006)),FALSE),IF(ISNUMBER(Datos!U650),AND(Datos!U650=INT(Datos!U650),AND(OR(U$1005="",Datos!U650&gt;=U$1005),OR(U$1006="",Datos!U650&lt;=U$1006))),FALSE),OR(ISNUMBER(FIND(";"&amp;UPPER(TRIM(Datos!U650&amp;""))&amp;"=",U$1007)),ISNUMBER(FIND(";"&amp;UPPER(TRIM(Datos!U650&amp;""))&amp;";",U$1007))),OR(UPPER(TRIM(Datos!U650&amp;""))="SÍ",UPPER(TRIM(Datos!U650&amp;""))="SI",UPPER(TRIM(Datos!U650&amp;""))="NO"),IF(ISNUMBER(Datos!U650),AND(OR(U$1005="",Datos!U650&gt;=U$1005),OR(U$1006="",Datos!U650&lt;=U$1006)),FALSE),TRUE))))</f>
        <v>0.0</v>
      </c>
      <c r="V650">
        <f>IF(Datos!V650="",0,IF(AND(V$1008&lt;&gt;"",Datos!V650=V$1008),0,IF(V$1004=0,0,1-CHOOSE(V$1004,IF(ISNUMBER(Datos!V650),AND(OR(V$1005="",Datos!V650&gt;=V$1005),OR(V$1006="",Datos!V650&lt;=V$1006)),FALSE),IF(ISNUMBER(Datos!V650),AND(Datos!V650=INT(Datos!V650),AND(OR(V$1005="",Datos!V650&gt;=V$1005),OR(V$1006="",Datos!V650&lt;=V$1006))),FALSE),OR(ISNUMBER(FIND(";"&amp;UPPER(TRIM(Datos!V650&amp;""))&amp;"=",V$1007)),ISNUMBER(FIND(";"&amp;UPPER(TRIM(Datos!V650&amp;""))&amp;";",V$1007))),OR(UPPER(TRIM(Datos!V650&amp;""))="SÍ",UPPER(TRIM(Datos!V650&amp;""))="SI",UPPER(TRIM(Datos!V650&amp;""))="NO"),IF(ISNUMBER(Datos!V650),AND(OR(V$1005="",Datos!V650&gt;=V$1005),OR(V$1006="",Datos!V650&lt;=V$1006)),FALSE),TRUE))))</f>
        <v>0.0</v>
      </c>
      <c r="W650">
        <f>IF(Datos!W650="",0,IF(AND(W$1008&lt;&gt;"",Datos!W650=W$1008),0,IF(W$1004=0,0,1-CHOOSE(W$1004,IF(ISNUMBER(Datos!W650),AND(OR(W$1005="",Datos!W650&gt;=W$1005),OR(W$1006="",Datos!W650&lt;=W$1006)),FALSE),IF(ISNUMBER(Datos!W650),AND(Datos!W650=INT(Datos!W650),AND(OR(W$1005="",Datos!W650&gt;=W$1005),OR(W$1006="",Datos!W650&lt;=W$1006))),FALSE),OR(ISNUMBER(FIND(";"&amp;UPPER(TRIM(Datos!W650&amp;""))&amp;"=",W$1007)),ISNUMBER(FIND(";"&amp;UPPER(TRIM(Datos!W650&amp;""))&amp;";",W$1007))),OR(UPPER(TRIM(Datos!W650&amp;""))="SÍ",UPPER(TRIM(Datos!W650&amp;""))="SI",UPPER(TRIM(Datos!W650&amp;""))="NO"),IF(ISNUMBER(Datos!W650),AND(OR(W$1005="",Datos!W650&gt;=W$1005),OR(W$1006="",Datos!W650&lt;=W$1006)),FALSE),TRUE))))</f>
        <v>0.0</v>
      </c>
      <c r="X650">
        <f>IF(Datos!X650="",0,IF(AND(X$1008&lt;&gt;"",Datos!X650=X$1008),0,IF(X$1004=0,0,1-CHOOSE(X$1004,IF(ISNUMBER(Datos!X650),AND(OR(X$1005="",Datos!X650&gt;=X$1005),OR(X$1006="",Datos!X650&lt;=X$1006)),FALSE),IF(ISNUMBER(Datos!X650),AND(Datos!X650=INT(Datos!X650),AND(OR(X$1005="",Datos!X650&gt;=X$1005),OR(X$1006="",Datos!X650&lt;=X$1006))),FALSE),OR(ISNUMBER(FIND(";"&amp;UPPER(TRIM(Datos!X650&amp;""))&amp;"=",X$1007)),ISNUMBER(FIND(";"&amp;UPPER(TRIM(Datos!X650&amp;""))&amp;";",X$1007))),OR(UPPER(TRIM(Datos!X650&amp;""))="SÍ",UPPER(TRIM(Datos!X650&amp;""))="SI",UPPER(TRIM(Datos!X650&amp;""))="NO"),IF(ISNUMBER(Datos!X650),AND(OR(X$1005="",Datos!X650&gt;=X$1005),OR(X$1006="",Datos!X650&lt;=X$1006)),FALSE),TRUE))))</f>
        <v>0.0</v>
      </c>
      <c r="Y650">
        <f>IF(Datos!Y650="",0,IF(AND(Y$1008&lt;&gt;"",Datos!Y650=Y$1008),0,IF(Y$1004=0,0,1-CHOOSE(Y$1004,IF(ISNUMBER(Datos!Y650),AND(OR(Y$1005="",Datos!Y650&gt;=Y$1005),OR(Y$1006="",Datos!Y650&lt;=Y$1006)),FALSE),IF(ISNUMBER(Datos!Y650),AND(Datos!Y650=INT(Datos!Y650),AND(OR(Y$1005="",Datos!Y650&gt;=Y$1005),OR(Y$1006="",Datos!Y650&lt;=Y$1006))),FALSE),OR(ISNUMBER(FIND(";"&amp;UPPER(TRIM(Datos!Y650&amp;""))&amp;"=",Y$1007)),ISNUMBER(FIND(";"&amp;UPPER(TRIM(Datos!Y650&amp;""))&amp;";",Y$1007))),OR(UPPER(TRIM(Datos!Y650&amp;""))="SÍ",UPPER(TRIM(Datos!Y650&amp;""))="SI",UPPER(TRIM(Datos!Y650&amp;""))="NO"),IF(ISNUMBER(Datos!Y650),AND(OR(Y$1005="",Datos!Y650&gt;=Y$1005),OR(Y$1006="",Datos!Y650&lt;=Y$1006)),FALSE),TRUE))))</f>
        <v>0.0</v>
      </c>
      <c r="Z650">
        <f>IF(Datos!Z650="",0,IF(AND(Z$1008&lt;&gt;"",Datos!Z650=Z$1008),0,IF(Z$1004=0,0,1-CHOOSE(Z$1004,IF(ISNUMBER(Datos!Z650),AND(OR(Z$1005="",Datos!Z650&gt;=Z$1005),OR(Z$1006="",Datos!Z650&lt;=Z$1006)),FALSE),IF(ISNUMBER(Datos!Z650),AND(Datos!Z650=INT(Datos!Z650),AND(OR(Z$1005="",Datos!Z650&gt;=Z$1005),OR(Z$1006="",Datos!Z650&lt;=Z$1006))),FALSE),OR(ISNUMBER(FIND(";"&amp;UPPER(TRIM(Datos!Z650&amp;""))&amp;"=",Z$1007)),ISNUMBER(FIND(";"&amp;UPPER(TRIM(Datos!Z650&amp;""))&amp;";",Z$1007))),OR(UPPER(TRIM(Datos!Z650&amp;""))="SÍ",UPPER(TRIM(Datos!Z650&amp;""))="SI",UPPER(TRIM(Datos!Z650&amp;""))="NO"),IF(ISNUMBER(Datos!Z650),AND(OR(Z$1005="",Datos!Z650&gt;=Z$1005),OR(Z$1006="",Datos!Z650&lt;=Z$1006)),FALSE),TRUE))))</f>
        <v>0.0</v>
      </c>
      <c r="AA650">
        <f>IF(Datos!AA650="",0,IF(AND(AA$1008&lt;&gt;"",Datos!AA650=AA$1008),0,IF(AA$1004=0,0,1-CHOOSE(AA$1004,IF(ISNUMBER(Datos!AA650),AND(OR(AA$1005="",Datos!AA650&gt;=AA$1005),OR(AA$1006="",Datos!AA650&lt;=AA$1006)),FALSE),IF(ISNUMBER(Datos!AA650),AND(Datos!AA650=INT(Datos!AA650),AND(OR(AA$1005="",Datos!AA650&gt;=AA$1005),OR(AA$1006="",Datos!AA650&lt;=AA$1006))),FALSE),OR(ISNUMBER(FIND(";"&amp;UPPER(TRIM(Datos!AA650&amp;""))&amp;"=",AA$1007)),ISNUMBER(FIND(";"&amp;UPPER(TRIM(Datos!AA650&amp;""))&amp;";",AA$1007))),OR(UPPER(TRIM(Datos!AA650&amp;""))="SÍ",UPPER(TRIM(Datos!AA650&amp;""))="SI",UPPER(TRIM(Datos!AA650&amp;""))="NO"),IF(ISNUMBER(Datos!AA650),AND(OR(AA$1005="",Datos!AA650&gt;=AA$1005),OR(AA$1006="",Datos!AA650&lt;=AA$1006)),FALSE),TRUE))))</f>
        <v>0.0</v>
      </c>
      <c r="AB650">
        <f>IF(Datos!AB650="",0,IF(AND(AB$1008&lt;&gt;"",Datos!AB650=AB$1008),0,IF(AB$1004=0,0,1-CHOOSE(AB$1004,IF(ISNUMBER(Datos!AB650),AND(OR(AB$1005="",Datos!AB650&gt;=AB$1005),OR(AB$1006="",Datos!AB650&lt;=AB$1006)),FALSE),IF(ISNUMBER(Datos!AB650),AND(Datos!AB650=INT(Datos!AB650),AND(OR(AB$1005="",Datos!AB650&gt;=AB$1005),OR(AB$1006="",Datos!AB650&lt;=AB$1006))),FALSE),OR(ISNUMBER(FIND(";"&amp;UPPER(TRIM(Datos!AB650&amp;""))&amp;"=",AB$1007)),ISNUMBER(FIND(";"&amp;UPPER(TRIM(Datos!AB650&amp;""))&amp;";",AB$1007))),OR(UPPER(TRIM(Datos!AB650&amp;""))="SÍ",UPPER(TRIM(Datos!AB650&amp;""))="SI",UPPER(TRIM(Datos!AB650&amp;""))="NO"),IF(ISNUMBER(Datos!AB650),AND(OR(AB$1005="",Datos!AB650&gt;=AB$1005),OR(AB$1006="",Datos!AB650&lt;=AB$1006)),FALSE),TRUE))))</f>
        <v>0.0</v>
      </c>
      <c r="AC650">
        <f>IF(Datos!AC650="",0,IF(AND(AC$1008&lt;&gt;"",Datos!AC650=AC$1008),0,IF(AC$1004=0,0,1-CHOOSE(AC$1004,IF(ISNUMBER(Datos!AC650),AND(OR(AC$1005="",Datos!AC650&gt;=AC$1005),OR(AC$1006="",Datos!AC650&lt;=AC$1006)),FALSE),IF(ISNUMBER(Datos!AC650),AND(Datos!AC650=INT(Datos!AC650),AND(OR(AC$1005="",Datos!AC650&gt;=AC$1005),OR(AC$1006="",Datos!AC650&lt;=AC$1006))),FALSE),OR(ISNUMBER(FIND(";"&amp;UPPER(TRIM(Datos!AC650&amp;""))&amp;"=",AC$1007)),ISNUMBER(FIND(";"&amp;UPPER(TRIM(Datos!AC650&amp;""))&amp;";",AC$1007))),OR(UPPER(TRIM(Datos!AC650&amp;""))="SÍ",UPPER(TRIM(Datos!AC650&amp;""))="SI",UPPER(TRIM(Datos!AC650&amp;""))="NO"),IF(ISNUMBER(Datos!AC650),AND(OR(AC$1005="",Datos!AC650&gt;=AC$1005),OR(AC$1006="",Datos!AC650&lt;=AC$1006)),FALSE),TRUE))))</f>
        <v>0.0</v>
      </c>
      <c r="AD650">
        <f>IF(Datos!AD650="",0,IF(AND(AD$1008&lt;&gt;"",Datos!AD650=AD$1008),0,IF(AD$1004=0,0,1-CHOOSE(AD$1004,IF(ISNUMBER(Datos!AD650),AND(OR(AD$1005="",Datos!AD650&gt;=AD$1005),OR(AD$1006="",Datos!AD650&lt;=AD$1006)),FALSE),IF(ISNUMBER(Datos!AD650),AND(Datos!AD650=INT(Datos!AD650),AND(OR(AD$1005="",Datos!AD650&gt;=AD$1005),OR(AD$1006="",Datos!AD650&lt;=AD$1006))),FALSE),OR(ISNUMBER(FIND(";"&amp;UPPER(TRIM(Datos!AD650&amp;""))&amp;"=",AD$1007)),ISNUMBER(FIND(";"&amp;UPPER(TRIM(Datos!AD650&amp;""))&amp;";",AD$1007))),OR(UPPER(TRIM(Datos!AD650&amp;""))="SÍ",UPPER(TRIM(Datos!AD650&amp;""))="SI",UPPER(TRIM(Datos!AD650&amp;""))="NO"),IF(ISNUMBER(Datos!AD650),AND(OR(AD$1005="",Datos!AD650&gt;=AD$1005),OR(AD$1006="",Datos!AD650&lt;=AD$1006)),FALSE),TRUE))))</f>
        <v>0.0</v>
      </c>
      <c r="AE650">
        <f>IF(Datos!AE650="",0,IF(AND(AE$1008&lt;&gt;"",Datos!AE650=AE$1008),0,IF(AE$1004=0,0,1-CHOOSE(AE$1004,IF(ISNUMBER(Datos!AE650),AND(OR(AE$1005="",Datos!AE650&gt;=AE$1005),OR(AE$1006="",Datos!AE650&lt;=AE$1006)),FALSE),IF(ISNUMBER(Datos!AE650),AND(Datos!AE650=INT(Datos!AE650),AND(OR(AE$1005="",Datos!AE650&gt;=AE$1005),OR(AE$1006="",Datos!AE650&lt;=AE$1006))),FALSE),OR(ISNUMBER(FIND(";"&amp;UPPER(TRIM(Datos!AE650&amp;""))&amp;"=",AE$1007)),ISNUMBER(FIND(";"&amp;UPPER(TRIM(Datos!AE650&amp;""))&amp;";",AE$1007))),OR(UPPER(TRIM(Datos!AE650&amp;""))="SÍ",UPPER(TRIM(Datos!AE650&amp;""))="SI",UPPER(TRIM(Datos!AE650&amp;""))="NO"),IF(ISNUMBER(Datos!AE650),AND(OR(AE$1005="",Datos!AE650&gt;=AE$1005),OR(AE$1006="",Datos!AE650&lt;=AE$1006)),FALSE),TRUE))))</f>
        <v>0.0</v>
      </c>
    </row>
    <row r="651" spans="2:31">
      <c r="B651">
        <f>IF(Datos!B651="",0,IF(AND(B$1008&lt;&gt;"",Datos!B651=B$1008),0,IF(B$1004=0,0,1-CHOOSE(B$1004,IF(ISNUMBER(Datos!B651),AND(OR(B$1005="",Datos!B651&gt;=B$1005),OR(B$1006="",Datos!B651&lt;=B$1006)),FALSE),IF(ISNUMBER(Datos!B651),AND(Datos!B651=INT(Datos!B651),AND(OR(B$1005="",Datos!B651&gt;=B$1005),OR(B$1006="",Datos!B651&lt;=B$1006))),FALSE),OR(ISNUMBER(FIND(";"&amp;UPPER(TRIM(Datos!B651&amp;""))&amp;"=",B$1007)),ISNUMBER(FIND(";"&amp;UPPER(TRIM(Datos!B651&amp;""))&amp;";",B$1007))),OR(UPPER(TRIM(Datos!B651&amp;""))="SÍ",UPPER(TRIM(Datos!B651&amp;""))="SI",UPPER(TRIM(Datos!B651&amp;""))="NO"),IF(ISNUMBER(Datos!B651),AND(OR(B$1005="",Datos!B651&gt;=B$1005),OR(B$1006="",Datos!B651&lt;=B$1006)),FALSE),TRUE))))</f>
        <v>0.0</v>
      </c>
      <c r="C651">
        <f>IF(Datos!C651="",0,IF(AND(C$1008&lt;&gt;"",Datos!C651=C$1008),0,IF(C$1004=0,0,1-CHOOSE(C$1004,IF(ISNUMBER(Datos!C651),AND(OR(C$1005="",Datos!C651&gt;=C$1005),OR(C$1006="",Datos!C651&lt;=C$1006)),FALSE),IF(ISNUMBER(Datos!C651),AND(Datos!C651=INT(Datos!C651),AND(OR(C$1005="",Datos!C651&gt;=C$1005),OR(C$1006="",Datos!C651&lt;=C$1006))),FALSE),OR(ISNUMBER(FIND(";"&amp;UPPER(TRIM(Datos!C651&amp;""))&amp;"=",C$1007)),ISNUMBER(FIND(";"&amp;UPPER(TRIM(Datos!C651&amp;""))&amp;";",C$1007))),OR(UPPER(TRIM(Datos!C651&amp;""))="SÍ",UPPER(TRIM(Datos!C651&amp;""))="SI",UPPER(TRIM(Datos!C651&amp;""))="NO"),IF(ISNUMBER(Datos!C651),AND(OR(C$1005="",Datos!C651&gt;=C$1005),OR(C$1006="",Datos!C651&lt;=C$1006)),FALSE),TRUE))))</f>
        <v>0.0</v>
      </c>
      <c r="D651">
        <f>IF(Datos!D651="",0,IF(AND(D$1008&lt;&gt;"",Datos!D651=D$1008),0,IF(D$1004=0,0,1-CHOOSE(D$1004,IF(ISNUMBER(Datos!D651),AND(OR(D$1005="",Datos!D651&gt;=D$1005),OR(D$1006="",Datos!D651&lt;=D$1006)),FALSE),IF(ISNUMBER(Datos!D651),AND(Datos!D651=INT(Datos!D651),AND(OR(D$1005="",Datos!D651&gt;=D$1005),OR(D$1006="",Datos!D651&lt;=D$1006))),FALSE),OR(ISNUMBER(FIND(";"&amp;UPPER(TRIM(Datos!D651&amp;""))&amp;"=",D$1007)),ISNUMBER(FIND(";"&amp;UPPER(TRIM(Datos!D651&amp;""))&amp;";",D$1007))),OR(UPPER(TRIM(Datos!D651&amp;""))="SÍ",UPPER(TRIM(Datos!D651&amp;""))="SI",UPPER(TRIM(Datos!D651&amp;""))="NO"),IF(ISNUMBER(Datos!D651),AND(OR(D$1005="",Datos!D651&gt;=D$1005),OR(D$1006="",Datos!D651&lt;=D$1006)),FALSE),TRUE))))</f>
        <v>0.0</v>
      </c>
      <c r="E651">
        <f>IF(Datos!E651="",0,IF(AND(E$1008&lt;&gt;"",Datos!E651=E$1008),0,IF(E$1004=0,0,1-CHOOSE(E$1004,IF(ISNUMBER(Datos!E651),AND(OR(E$1005="",Datos!E651&gt;=E$1005),OR(E$1006="",Datos!E651&lt;=E$1006)),FALSE),IF(ISNUMBER(Datos!E651),AND(Datos!E651=INT(Datos!E651),AND(OR(E$1005="",Datos!E651&gt;=E$1005),OR(E$1006="",Datos!E651&lt;=E$1006))),FALSE),OR(ISNUMBER(FIND(";"&amp;UPPER(TRIM(Datos!E651&amp;""))&amp;"=",E$1007)),ISNUMBER(FIND(";"&amp;UPPER(TRIM(Datos!E651&amp;""))&amp;";",E$1007))),OR(UPPER(TRIM(Datos!E651&amp;""))="SÍ",UPPER(TRIM(Datos!E651&amp;""))="SI",UPPER(TRIM(Datos!E651&amp;""))="NO"),IF(ISNUMBER(Datos!E651),AND(OR(E$1005="",Datos!E651&gt;=E$1005),OR(E$1006="",Datos!E651&lt;=E$1006)),FALSE),TRUE))))</f>
        <v>0.0</v>
      </c>
      <c r="F651">
        <f>IF(Datos!F651="",0,IF(AND(F$1008&lt;&gt;"",Datos!F651=F$1008),0,IF(F$1004=0,0,1-CHOOSE(F$1004,IF(ISNUMBER(Datos!F651),AND(OR(F$1005="",Datos!F651&gt;=F$1005),OR(F$1006="",Datos!F651&lt;=F$1006)),FALSE),IF(ISNUMBER(Datos!F651),AND(Datos!F651=INT(Datos!F651),AND(OR(F$1005="",Datos!F651&gt;=F$1005),OR(F$1006="",Datos!F651&lt;=F$1006))),FALSE),OR(ISNUMBER(FIND(";"&amp;UPPER(TRIM(Datos!F651&amp;""))&amp;"=",F$1007)),ISNUMBER(FIND(";"&amp;UPPER(TRIM(Datos!F651&amp;""))&amp;";",F$1007))),OR(UPPER(TRIM(Datos!F651&amp;""))="SÍ",UPPER(TRIM(Datos!F651&amp;""))="SI",UPPER(TRIM(Datos!F651&amp;""))="NO"),IF(ISNUMBER(Datos!F651),AND(OR(F$1005="",Datos!F651&gt;=F$1005),OR(F$1006="",Datos!F651&lt;=F$1006)),FALSE),TRUE))))</f>
        <v>0.0</v>
      </c>
      <c r="G651">
        <f>IF(Datos!G651="",0,IF(AND(G$1008&lt;&gt;"",Datos!G651=G$1008),0,IF(G$1004=0,0,1-CHOOSE(G$1004,IF(ISNUMBER(Datos!G651),AND(OR(G$1005="",Datos!G651&gt;=G$1005),OR(G$1006="",Datos!G651&lt;=G$1006)),FALSE),IF(ISNUMBER(Datos!G651),AND(Datos!G651=INT(Datos!G651),AND(OR(G$1005="",Datos!G651&gt;=G$1005),OR(G$1006="",Datos!G651&lt;=G$1006))),FALSE),OR(ISNUMBER(FIND(";"&amp;UPPER(TRIM(Datos!G651&amp;""))&amp;"=",G$1007)),ISNUMBER(FIND(";"&amp;UPPER(TRIM(Datos!G651&amp;""))&amp;";",G$1007))),OR(UPPER(TRIM(Datos!G651&amp;""))="SÍ",UPPER(TRIM(Datos!G651&amp;""))="SI",UPPER(TRIM(Datos!G651&amp;""))="NO"),IF(ISNUMBER(Datos!G651),AND(OR(G$1005="",Datos!G651&gt;=G$1005),OR(G$1006="",Datos!G651&lt;=G$1006)),FALSE),TRUE))))</f>
        <v>0.0</v>
      </c>
      <c r="H651">
        <f>IF(Datos!H651="",0,IF(AND(H$1008&lt;&gt;"",Datos!H651=H$1008),0,IF(H$1004=0,0,1-CHOOSE(H$1004,IF(ISNUMBER(Datos!H651),AND(OR(H$1005="",Datos!H651&gt;=H$1005),OR(H$1006="",Datos!H651&lt;=H$1006)),FALSE),IF(ISNUMBER(Datos!H651),AND(Datos!H651=INT(Datos!H651),AND(OR(H$1005="",Datos!H651&gt;=H$1005),OR(H$1006="",Datos!H651&lt;=H$1006))),FALSE),OR(ISNUMBER(FIND(";"&amp;UPPER(TRIM(Datos!H651&amp;""))&amp;"=",H$1007)),ISNUMBER(FIND(";"&amp;UPPER(TRIM(Datos!H651&amp;""))&amp;";",H$1007))),OR(UPPER(TRIM(Datos!H651&amp;""))="SÍ",UPPER(TRIM(Datos!H651&amp;""))="SI",UPPER(TRIM(Datos!H651&amp;""))="NO"),IF(ISNUMBER(Datos!H651),AND(OR(H$1005="",Datos!H651&gt;=H$1005),OR(H$1006="",Datos!H651&lt;=H$1006)),FALSE),TRUE))))</f>
        <v>0.0</v>
      </c>
      <c r="I651">
        <f>IF(Datos!I651="",0,IF(AND(I$1008&lt;&gt;"",Datos!I651=I$1008),0,IF(I$1004=0,0,1-CHOOSE(I$1004,IF(ISNUMBER(Datos!I651),AND(OR(I$1005="",Datos!I651&gt;=I$1005),OR(I$1006="",Datos!I651&lt;=I$1006)),FALSE),IF(ISNUMBER(Datos!I651),AND(Datos!I651=INT(Datos!I651),AND(OR(I$1005="",Datos!I651&gt;=I$1005),OR(I$1006="",Datos!I651&lt;=I$1006))),FALSE),OR(ISNUMBER(FIND(";"&amp;UPPER(TRIM(Datos!I651&amp;""))&amp;"=",I$1007)),ISNUMBER(FIND(";"&amp;UPPER(TRIM(Datos!I651&amp;""))&amp;";",I$1007))),OR(UPPER(TRIM(Datos!I651&amp;""))="SÍ",UPPER(TRIM(Datos!I651&amp;""))="SI",UPPER(TRIM(Datos!I651&amp;""))="NO"),IF(ISNUMBER(Datos!I651),AND(OR(I$1005="",Datos!I651&gt;=I$1005),OR(I$1006="",Datos!I651&lt;=I$1006)),FALSE),TRUE))))</f>
        <v>0.0</v>
      </c>
      <c r="J651">
        <f>IF(Datos!J651="",0,IF(AND(J$1008&lt;&gt;"",Datos!J651=J$1008),0,IF(J$1004=0,0,1-CHOOSE(J$1004,IF(ISNUMBER(Datos!J651),AND(OR(J$1005="",Datos!J651&gt;=J$1005),OR(J$1006="",Datos!J651&lt;=J$1006)),FALSE),IF(ISNUMBER(Datos!J651),AND(Datos!J651=INT(Datos!J651),AND(OR(J$1005="",Datos!J651&gt;=J$1005),OR(J$1006="",Datos!J651&lt;=J$1006))),FALSE),OR(ISNUMBER(FIND(";"&amp;UPPER(TRIM(Datos!J651&amp;""))&amp;"=",J$1007)),ISNUMBER(FIND(";"&amp;UPPER(TRIM(Datos!J651&amp;""))&amp;";",J$1007))),OR(UPPER(TRIM(Datos!J651&amp;""))="SÍ",UPPER(TRIM(Datos!J651&amp;""))="SI",UPPER(TRIM(Datos!J651&amp;""))="NO"),IF(ISNUMBER(Datos!J651),AND(OR(J$1005="",Datos!J651&gt;=J$1005),OR(J$1006="",Datos!J651&lt;=J$1006)),FALSE),TRUE))))</f>
        <v>0.0</v>
      </c>
      <c r="K651">
        <f>IF(Datos!K651="",0,IF(AND(K$1008&lt;&gt;"",Datos!K651=K$1008),0,IF(K$1004=0,0,1-CHOOSE(K$1004,IF(ISNUMBER(Datos!K651),AND(OR(K$1005="",Datos!K651&gt;=K$1005),OR(K$1006="",Datos!K651&lt;=K$1006)),FALSE),IF(ISNUMBER(Datos!K651),AND(Datos!K651=INT(Datos!K651),AND(OR(K$1005="",Datos!K651&gt;=K$1005),OR(K$1006="",Datos!K651&lt;=K$1006))),FALSE),OR(ISNUMBER(FIND(";"&amp;UPPER(TRIM(Datos!K651&amp;""))&amp;"=",K$1007)),ISNUMBER(FIND(";"&amp;UPPER(TRIM(Datos!K651&amp;""))&amp;";",K$1007))),OR(UPPER(TRIM(Datos!K651&amp;""))="SÍ",UPPER(TRIM(Datos!K651&amp;""))="SI",UPPER(TRIM(Datos!K651&amp;""))="NO"),IF(ISNUMBER(Datos!K651),AND(OR(K$1005="",Datos!K651&gt;=K$1005),OR(K$1006="",Datos!K651&lt;=K$1006)),FALSE),TRUE))))</f>
        <v>0.0</v>
      </c>
      <c r="L651">
        <f>IF(Datos!L651="",0,IF(AND(L$1008&lt;&gt;"",Datos!L651=L$1008),0,IF(L$1004=0,0,1-CHOOSE(L$1004,IF(ISNUMBER(Datos!L651),AND(OR(L$1005="",Datos!L651&gt;=L$1005),OR(L$1006="",Datos!L651&lt;=L$1006)),FALSE),IF(ISNUMBER(Datos!L651),AND(Datos!L651=INT(Datos!L651),AND(OR(L$1005="",Datos!L651&gt;=L$1005),OR(L$1006="",Datos!L651&lt;=L$1006))),FALSE),OR(ISNUMBER(FIND(";"&amp;UPPER(TRIM(Datos!L651&amp;""))&amp;"=",L$1007)),ISNUMBER(FIND(";"&amp;UPPER(TRIM(Datos!L651&amp;""))&amp;";",L$1007))),OR(UPPER(TRIM(Datos!L651&amp;""))="SÍ",UPPER(TRIM(Datos!L651&amp;""))="SI",UPPER(TRIM(Datos!L651&amp;""))="NO"),IF(ISNUMBER(Datos!L651),AND(OR(L$1005="",Datos!L651&gt;=L$1005),OR(L$1006="",Datos!L651&lt;=L$1006)),FALSE),TRUE))))</f>
        <v>0.0</v>
      </c>
      <c r="M651">
        <f>IF(Datos!M651="",0,IF(AND(M$1008&lt;&gt;"",Datos!M651=M$1008),0,IF(M$1004=0,0,1-CHOOSE(M$1004,IF(ISNUMBER(Datos!M651),AND(OR(M$1005="",Datos!M651&gt;=M$1005),OR(M$1006="",Datos!M651&lt;=M$1006)),FALSE),IF(ISNUMBER(Datos!M651),AND(Datos!M651=INT(Datos!M651),AND(OR(M$1005="",Datos!M651&gt;=M$1005),OR(M$1006="",Datos!M651&lt;=M$1006))),FALSE),OR(ISNUMBER(FIND(";"&amp;UPPER(TRIM(Datos!M651&amp;""))&amp;"=",M$1007)),ISNUMBER(FIND(";"&amp;UPPER(TRIM(Datos!M651&amp;""))&amp;";",M$1007))),OR(UPPER(TRIM(Datos!M651&amp;""))="SÍ",UPPER(TRIM(Datos!M651&amp;""))="SI",UPPER(TRIM(Datos!M651&amp;""))="NO"),IF(ISNUMBER(Datos!M651),AND(OR(M$1005="",Datos!M651&gt;=M$1005),OR(M$1006="",Datos!M651&lt;=M$1006)),FALSE),TRUE))))</f>
        <v>0.0</v>
      </c>
      <c r="N651">
        <f>IF(Datos!N651="",0,IF(AND(N$1008&lt;&gt;"",Datos!N651=N$1008),0,IF(N$1004=0,0,1-CHOOSE(N$1004,IF(ISNUMBER(Datos!N651),AND(OR(N$1005="",Datos!N651&gt;=N$1005),OR(N$1006="",Datos!N651&lt;=N$1006)),FALSE),IF(ISNUMBER(Datos!N651),AND(Datos!N651=INT(Datos!N651),AND(OR(N$1005="",Datos!N651&gt;=N$1005),OR(N$1006="",Datos!N651&lt;=N$1006))),FALSE),OR(ISNUMBER(FIND(";"&amp;UPPER(TRIM(Datos!N651&amp;""))&amp;"=",N$1007)),ISNUMBER(FIND(";"&amp;UPPER(TRIM(Datos!N651&amp;""))&amp;";",N$1007))),OR(UPPER(TRIM(Datos!N651&amp;""))="SÍ",UPPER(TRIM(Datos!N651&amp;""))="SI",UPPER(TRIM(Datos!N651&amp;""))="NO"),IF(ISNUMBER(Datos!N651),AND(OR(N$1005="",Datos!N651&gt;=N$1005),OR(N$1006="",Datos!N651&lt;=N$1006)),FALSE),TRUE))))</f>
        <v>0.0</v>
      </c>
      <c r="O651">
        <f>IF(Datos!O651="",0,IF(AND(O$1008&lt;&gt;"",Datos!O651=O$1008),0,IF(O$1004=0,0,1-CHOOSE(O$1004,IF(ISNUMBER(Datos!O651),AND(OR(O$1005="",Datos!O651&gt;=O$1005),OR(O$1006="",Datos!O651&lt;=O$1006)),FALSE),IF(ISNUMBER(Datos!O651),AND(Datos!O651=INT(Datos!O651),AND(OR(O$1005="",Datos!O651&gt;=O$1005),OR(O$1006="",Datos!O651&lt;=O$1006))),FALSE),OR(ISNUMBER(FIND(";"&amp;UPPER(TRIM(Datos!O651&amp;""))&amp;"=",O$1007)),ISNUMBER(FIND(";"&amp;UPPER(TRIM(Datos!O651&amp;""))&amp;";",O$1007))),OR(UPPER(TRIM(Datos!O651&amp;""))="SÍ",UPPER(TRIM(Datos!O651&amp;""))="SI",UPPER(TRIM(Datos!O651&amp;""))="NO"),IF(ISNUMBER(Datos!O651),AND(OR(O$1005="",Datos!O651&gt;=O$1005),OR(O$1006="",Datos!O651&lt;=O$1006)),FALSE),TRUE))))</f>
        <v>0.0</v>
      </c>
      <c r="P651">
        <f>IF(Datos!P651="",0,IF(AND(P$1008&lt;&gt;"",Datos!P651=P$1008),0,IF(P$1004=0,0,1-CHOOSE(P$1004,IF(ISNUMBER(Datos!P651),AND(OR(P$1005="",Datos!P651&gt;=P$1005),OR(P$1006="",Datos!P651&lt;=P$1006)),FALSE),IF(ISNUMBER(Datos!P651),AND(Datos!P651=INT(Datos!P651),AND(OR(P$1005="",Datos!P651&gt;=P$1005),OR(P$1006="",Datos!P651&lt;=P$1006))),FALSE),OR(ISNUMBER(FIND(";"&amp;UPPER(TRIM(Datos!P651&amp;""))&amp;"=",P$1007)),ISNUMBER(FIND(";"&amp;UPPER(TRIM(Datos!P651&amp;""))&amp;";",P$1007))),OR(UPPER(TRIM(Datos!P651&amp;""))="SÍ",UPPER(TRIM(Datos!P651&amp;""))="SI",UPPER(TRIM(Datos!P651&amp;""))="NO"),IF(ISNUMBER(Datos!P651),AND(OR(P$1005="",Datos!P651&gt;=P$1005),OR(P$1006="",Datos!P651&lt;=P$1006)),FALSE),TRUE))))</f>
        <v>0.0</v>
      </c>
      <c r="Q651">
        <f>IF(Datos!Q651="",0,IF(AND(Q$1008&lt;&gt;"",Datos!Q651=Q$1008),0,IF(Q$1004=0,0,1-CHOOSE(Q$1004,IF(ISNUMBER(Datos!Q651),AND(OR(Q$1005="",Datos!Q651&gt;=Q$1005),OR(Q$1006="",Datos!Q651&lt;=Q$1006)),FALSE),IF(ISNUMBER(Datos!Q651),AND(Datos!Q651=INT(Datos!Q651),AND(OR(Q$1005="",Datos!Q651&gt;=Q$1005),OR(Q$1006="",Datos!Q651&lt;=Q$1006))),FALSE),OR(ISNUMBER(FIND(";"&amp;UPPER(TRIM(Datos!Q651&amp;""))&amp;"=",Q$1007)),ISNUMBER(FIND(";"&amp;UPPER(TRIM(Datos!Q651&amp;""))&amp;";",Q$1007))),OR(UPPER(TRIM(Datos!Q651&amp;""))="SÍ",UPPER(TRIM(Datos!Q651&amp;""))="SI",UPPER(TRIM(Datos!Q651&amp;""))="NO"),IF(ISNUMBER(Datos!Q651),AND(OR(Q$1005="",Datos!Q651&gt;=Q$1005),OR(Q$1006="",Datos!Q651&lt;=Q$1006)),FALSE),TRUE))))</f>
        <v>0.0</v>
      </c>
      <c r="R651">
        <f>IF(Datos!R651="",0,IF(AND(R$1008&lt;&gt;"",Datos!R651=R$1008),0,IF(R$1004=0,0,1-CHOOSE(R$1004,IF(ISNUMBER(Datos!R651),AND(OR(R$1005="",Datos!R651&gt;=R$1005),OR(R$1006="",Datos!R651&lt;=R$1006)),FALSE),IF(ISNUMBER(Datos!R651),AND(Datos!R651=INT(Datos!R651),AND(OR(R$1005="",Datos!R651&gt;=R$1005),OR(R$1006="",Datos!R651&lt;=R$1006))),FALSE),OR(ISNUMBER(FIND(";"&amp;UPPER(TRIM(Datos!R651&amp;""))&amp;"=",R$1007)),ISNUMBER(FIND(";"&amp;UPPER(TRIM(Datos!R651&amp;""))&amp;";",R$1007))),OR(UPPER(TRIM(Datos!R651&amp;""))="SÍ",UPPER(TRIM(Datos!R651&amp;""))="SI",UPPER(TRIM(Datos!R651&amp;""))="NO"),IF(ISNUMBER(Datos!R651),AND(OR(R$1005="",Datos!R651&gt;=R$1005),OR(R$1006="",Datos!R651&lt;=R$1006)),FALSE),TRUE))))</f>
        <v>0.0</v>
      </c>
      <c r="S651">
        <f>IF(Datos!S651="",0,IF(AND(S$1008&lt;&gt;"",Datos!S651=S$1008),0,IF(S$1004=0,0,1-CHOOSE(S$1004,IF(ISNUMBER(Datos!S651),AND(OR(S$1005="",Datos!S651&gt;=S$1005),OR(S$1006="",Datos!S651&lt;=S$1006)),FALSE),IF(ISNUMBER(Datos!S651),AND(Datos!S651=INT(Datos!S651),AND(OR(S$1005="",Datos!S651&gt;=S$1005),OR(S$1006="",Datos!S651&lt;=S$1006))),FALSE),OR(ISNUMBER(FIND(";"&amp;UPPER(TRIM(Datos!S651&amp;""))&amp;"=",S$1007)),ISNUMBER(FIND(";"&amp;UPPER(TRIM(Datos!S651&amp;""))&amp;";",S$1007))),OR(UPPER(TRIM(Datos!S651&amp;""))="SÍ",UPPER(TRIM(Datos!S651&amp;""))="SI",UPPER(TRIM(Datos!S651&amp;""))="NO"),IF(ISNUMBER(Datos!S651),AND(OR(S$1005="",Datos!S651&gt;=S$1005),OR(S$1006="",Datos!S651&lt;=S$1006)),FALSE),TRUE))))</f>
        <v>0.0</v>
      </c>
      <c r="T651">
        <f>IF(Datos!T651="",0,IF(AND(T$1008&lt;&gt;"",Datos!T651=T$1008),0,IF(T$1004=0,0,1-CHOOSE(T$1004,IF(ISNUMBER(Datos!T651),AND(OR(T$1005="",Datos!T651&gt;=T$1005),OR(T$1006="",Datos!T651&lt;=T$1006)),FALSE),IF(ISNUMBER(Datos!T651),AND(Datos!T651=INT(Datos!T651),AND(OR(T$1005="",Datos!T651&gt;=T$1005),OR(T$1006="",Datos!T651&lt;=T$1006))),FALSE),OR(ISNUMBER(FIND(";"&amp;UPPER(TRIM(Datos!T651&amp;""))&amp;"=",T$1007)),ISNUMBER(FIND(";"&amp;UPPER(TRIM(Datos!T651&amp;""))&amp;";",T$1007))),OR(UPPER(TRIM(Datos!T651&amp;""))="SÍ",UPPER(TRIM(Datos!T651&amp;""))="SI",UPPER(TRIM(Datos!T651&amp;""))="NO"),IF(ISNUMBER(Datos!T651),AND(OR(T$1005="",Datos!T651&gt;=T$1005),OR(T$1006="",Datos!T651&lt;=T$1006)),FALSE),TRUE))))</f>
        <v>0.0</v>
      </c>
      <c r="U651">
        <f>IF(Datos!U651="",0,IF(AND(U$1008&lt;&gt;"",Datos!U651=U$1008),0,IF(U$1004=0,0,1-CHOOSE(U$1004,IF(ISNUMBER(Datos!U651),AND(OR(U$1005="",Datos!U651&gt;=U$1005),OR(U$1006="",Datos!U651&lt;=U$1006)),FALSE),IF(ISNUMBER(Datos!U651),AND(Datos!U651=INT(Datos!U651),AND(OR(U$1005="",Datos!U651&gt;=U$1005),OR(U$1006="",Datos!U651&lt;=U$1006))),FALSE),OR(ISNUMBER(FIND(";"&amp;UPPER(TRIM(Datos!U651&amp;""))&amp;"=",U$1007)),ISNUMBER(FIND(";"&amp;UPPER(TRIM(Datos!U651&amp;""))&amp;";",U$1007))),OR(UPPER(TRIM(Datos!U651&amp;""))="SÍ",UPPER(TRIM(Datos!U651&amp;""))="SI",UPPER(TRIM(Datos!U651&amp;""))="NO"),IF(ISNUMBER(Datos!U651),AND(OR(U$1005="",Datos!U651&gt;=U$1005),OR(U$1006="",Datos!U651&lt;=U$1006)),FALSE),TRUE))))</f>
        <v>0.0</v>
      </c>
      <c r="V651">
        <f>IF(Datos!V651="",0,IF(AND(V$1008&lt;&gt;"",Datos!V651=V$1008),0,IF(V$1004=0,0,1-CHOOSE(V$1004,IF(ISNUMBER(Datos!V651),AND(OR(V$1005="",Datos!V651&gt;=V$1005),OR(V$1006="",Datos!V651&lt;=V$1006)),FALSE),IF(ISNUMBER(Datos!V651),AND(Datos!V651=INT(Datos!V651),AND(OR(V$1005="",Datos!V651&gt;=V$1005),OR(V$1006="",Datos!V651&lt;=V$1006))),FALSE),OR(ISNUMBER(FIND(";"&amp;UPPER(TRIM(Datos!V651&amp;""))&amp;"=",V$1007)),ISNUMBER(FIND(";"&amp;UPPER(TRIM(Datos!V651&amp;""))&amp;";",V$1007))),OR(UPPER(TRIM(Datos!V651&amp;""))="SÍ",UPPER(TRIM(Datos!V651&amp;""))="SI",UPPER(TRIM(Datos!V651&amp;""))="NO"),IF(ISNUMBER(Datos!V651),AND(OR(V$1005="",Datos!V651&gt;=V$1005),OR(V$1006="",Datos!V651&lt;=V$1006)),FALSE),TRUE))))</f>
        <v>0.0</v>
      </c>
      <c r="W651">
        <f>IF(Datos!W651="",0,IF(AND(W$1008&lt;&gt;"",Datos!W651=W$1008),0,IF(W$1004=0,0,1-CHOOSE(W$1004,IF(ISNUMBER(Datos!W651),AND(OR(W$1005="",Datos!W651&gt;=W$1005),OR(W$1006="",Datos!W651&lt;=W$1006)),FALSE),IF(ISNUMBER(Datos!W651),AND(Datos!W651=INT(Datos!W651),AND(OR(W$1005="",Datos!W651&gt;=W$1005),OR(W$1006="",Datos!W651&lt;=W$1006))),FALSE),OR(ISNUMBER(FIND(";"&amp;UPPER(TRIM(Datos!W651&amp;""))&amp;"=",W$1007)),ISNUMBER(FIND(";"&amp;UPPER(TRIM(Datos!W651&amp;""))&amp;";",W$1007))),OR(UPPER(TRIM(Datos!W651&amp;""))="SÍ",UPPER(TRIM(Datos!W651&amp;""))="SI",UPPER(TRIM(Datos!W651&amp;""))="NO"),IF(ISNUMBER(Datos!W651),AND(OR(W$1005="",Datos!W651&gt;=W$1005),OR(W$1006="",Datos!W651&lt;=W$1006)),FALSE),TRUE))))</f>
        <v>0.0</v>
      </c>
      <c r="X651">
        <f>IF(Datos!X651="",0,IF(AND(X$1008&lt;&gt;"",Datos!X651=X$1008),0,IF(X$1004=0,0,1-CHOOSE(X$1004,IF(ISNUMBER(Datos!X651),AND(OR(X$1005="",Datos!X651&gt;=X$1005),OR(X$1006="",Datos!X651&lt;=X$1006)),FALSE),IF(ISNUMBER(Datos!X651),AND(Datos!X651=INT(Datos!X651),AND(OR(X$1005="",Datos!X651&gt;=X$1005),OR(X$1006="",Datos!X651&lt;=X$1006))),FALSE),OR(ISNUMBER(FIND(";"&amp;UPPER(TRIM(Datos!X651&amp;""))&amp;"=",X$1007)),ISNUMBER(FIND(";"&amp;UPPER(TRIM(Datos!X651&amp;""))&amp;";",X$1007))),OR(UPPER(TRIM(Datos!X651&amp;""))="SÍ",UPPER(TRIM(Datos!X651&amp;""))="SI",UPPER(TRIM(Datos!X651&amp;""))="NO"),IF(ISNUMBER(Datos!X651),AND(OR(X$1005="",Datos!X651&gt;=X$1005),OR(X$1006="",Datos!X651&lt;=X$1006)),FALSE),TRUE))))</f>
        <v>0.0</v>
      </c>
      <c r="Y651">
        <f>IF(Datos!Y651="",0,IF(AND(Y$1008&lt;&gt;"",Datos!Y651=Y$1008),0,IF(Y$1004=0,0,1-CHOOSE(Y$1004,IF(ISNUMBER(Datos!Y651),AND(OR(Y$1005="",Datos!Y651&gt;=Y$1005),OR(Y$1006="",Datos!Y651&lt;=Y$1006)),FALSE),IF(ISNUMBER(Datos!Y651),AND(Datos!Y651=INT(Datos!Y651),AND(OR(Y$1005="",Datos!Y651&gt;=Y$1005),OR(Y$1006="",Datos!Y651&lt;=Y$1006))),FALSE),OR(ISNUMBER(FIND(";"&amp;UPPER(TRIM(Datos!Y651&amp;""))&amp;"=",Y$1007)),ISNUMBER(FIND(";"&amp;UPPER(TRIM(Datos!Y651&amp;""))&amp;";",Y$1007))),OR(UPPER(TRIM(Datos!Y651&amp;""))="SÍ",UPPER(TRIM(Datos!Y651&amp;""))="SI",UPPER(TRIM(Datos!Y651&amp;""))="NO"),IF(ISNUMBER(Datos!Y651),AND(OR(Y$1005="",Datos!Y651&gt;=Y$1005),OR(Y$1006="",Datos!Y651&lt;=Y$1006)),FALSE),TRUE))))</f>
        <v>0.0</v>
      </c>
      <c r="Z651">
        <f>IF(Datos!Z651="",0,IF(AND(Z$1008&lt;&gt;"",Datos!Z651=Z$1008),0,IF(Z$1004=0,0,1-CHOOSE(Z$1004,IF(ISNUMBER(Datos!Z651),AND(OR(Z$1005="",Datos!Z651&gt;=Z$1005),OR(Z$1006="",Datos!Z651&lt;=Z$1006)),FALSE),IF(ISNUMBER(Datos!Z651),AND(Datos!Z651=INT(Datos!Z651),AND(OR(Z$1005="",Datos!Z651&gt;=Z$1005),OR(Z$1006="",Datos!Z651&lt;=Z$1006))),FALSE),OR(ISNUMBER(FIND(";"&amp;UPPER(TRIM(Datos!Z651&amp;""))&amp;"=",Z$1007)),ISNUMBER(FIND(";"&amp;UPPER(TRIM(Datos!Z651&amp;""))&amp;";",Z$1007))),OR(UPPER(TRIM(Datos!Z651&amp;""))="SÍ",UPPER(TRIM(Datos!Z651&amp;""))="SI",UPPER(TRIM(Datos!Z651&amp;""))="NO"),IF(ISNUMBER(Datos!Z651),AND(OR(Z$1005="",Datos!Z651&gt;=Z$1005),OR(Z$1006="",Datos!Z651&lt;=Z$1006)),FALSE),TRUE))))</f>
        <v>0.0</v>
      </c>
      <c r="AA651">
        <f>IF(Datos!AA651="",0,IF(AND(AA$1008&lt;&gt;"",Datos!AA651=AA$1008),0,IF(AA$1004=0,0,1-CHOOSE(AA$1004,IF(ISNUMBER(Datos!AA651),AND(OR(AA$1005="",Datos!AA651&gt;=AA$1005),OR(AA$1006="",Datos!AA651&lt;=AA$1006)),FALSE),IF(ISNUMBER(Datos!AA651),AND(Datos!AA651=INT(Datos!AA651),AND(OR(AA$1005="",Datos!AA651&gt;=AA$1005),OR(AA$1006="",Datos!AA651&lt;=AA$1006))),FALSE),OR(ISNUMBER(FIND(";"&amp;UPPER(TRIM(Datos!AA651&amp;""))&amp;"=",AA$1007)),ISNUMBER(FIND(";"&amp;UPPER(TRIM(Datos!AA651&amp;""))&amp;";",AA$1007))),OR(UPPER(TRIM(Datos!AA651&amp;""))="SÍ",UPPER(TRIM(Datos!AA651&amp;""))="SI",UPPER(TRIM(Datos!AA651&amp;""))="NO"),IF(ISNUMBER(Datos!AA651),AND(OR(AA$1005="",Datos!AA651&gt;=AA$1005),OR(AA$1006="",Datos!AA651&lt;=AA$1006)),FALSE),TRUE))))</f>
        <v>0.0</v>
      </c>
      <c r="AB651">
        <f>IF(Datos!AB651="",0,IF(AND(AB$1008&lt;&gt;"",Datos!AB651=AB$1008),0,IF(AB$1004=0,0,1-CHOOSE(AB$1004,IF(ISNUMBER(Datos!AB651),AND(OR(AB$1005="",Datos!AB651&gt;=AB$1005),OR(AB$1006="",Datos!AB651&lt;=AB$1006)),FALSE),IF(ISNUMBER(Datos!AB651),AND(Datos!AB651=INT(Datos!AB651),AND(OR(AB$1005="",Datos!AB651&gt;=AB$1005),OR(AB$1006="",Datos!AB651&lt;=AB$1006))),FALSE),OR(ISNUMBER(FIND(";"&amp;UPPER(TRIM(Datos!AB651&amp;""))&amp;"=",AB$1007)),ISNUMBER(FIND(";"&amp;UPPER(TRIM(Datos!AB651&amp;""))&amp;";",AB$1007))),OR(UPPER(TRIM(Datos!AB651&amp;""))="SÍ",UPPER(TRIM(Datos!AB651&amp;""))="SI",UPPER(TRIM(Datos!AB651&amp;""))="NO"),IF(ISNUMBER(Datos!AB651),AND(OR(AB$1005="",Datos!AB651&gt;=AB$1005),OR(AB$1006="",Datos!AB651&lt;=AB$1006)),FALSE),TRUE))))</f>
        <v>0.0</v>
      </c>
      <c r="AC651">
        <f>IF(Datos!AC651="",0,IF(AND(AC$1008&lt;&gt;"",Datos!AC651=AC$1008),0,IF(AC$1004=0,0,1-CHOOSE(AC$1004,IF(ISNUMBER(Datos!AC651),AND(OR(AC$1005="",Datos!AC651&gt;=AC$1005),OR(AC$1006="",Datos!AC651&lt;=AC$1006)),FALSE),IF(ISNUMBER(Datos!AC651),AND(Datos!AC651=INT(Datos!AC651),AND(OR(AC$1005="",Datos!AC651&gt;=AC$1005),OR(AC$1006="",Datos!AC651&lt;=AC$1006))),FALSE),OR(ISNUMBER(FIND(";"&amp;UPPER(TRIM(Datos!AC651&amp;""))&amp;"=",AC$1007)),ISNUMBER(FIND(";"&amp;UPPER(TRIM(Datos!AC651&amp;""))&amp;";",AC$1007))),OR(UPPER(TRIM(Datos!AC651&amp;""))="SÍ",UPPER(TRIM(Datos!AC651&amp;""))="SI",UPPER(TRIM(Datos!AC651&amp;""))="NO"),IF(ISNUMBER(Datos!AC651),AND(OR(AC$1005="",Datos!AC651&gt;=AC$1005),OR(AC$1006="",Datos!AC651&lt;=AC$1006)),FALSE),TRUE))))</f>
        <v>0.0</v>
      </c>
      <c r="AD651">
        <f>IF(Datos!AD651="",0,IF(AND(AD$1008&lt;&gt;"",Datos!AD651=AD$1008),0,IF(AD$1004=0,0,1-CHOOSE(AD$1004,IF(ISNUMBER(Datos!AD651),AND(OR(AD$1005="",Datos!AD651&gt;=AD$1005),OR(AD$1006="",Datos!AD651&lt;=AD$1006)),FALSE),IF(ISNUMBER(Datos!AD651),AND(Datos!AD651=INT(Datos!AD651),AND(OR(AD$1005="",Datos!AD651&gt;=AD$1005),OR(AD$1006="",Datos!AD651&lt;=AD$1006))),FALSE),OR(ISNUMBER(FIND(";"&amp;UPPER(TRIM(Datos!AD651&amp;""))&amp;"=",AD$1007)),ISNUMBER(FIND(";"&amp;UPPER(TRIM(Datos!AD651&amp;""))&amp;";",AD$1007))),OR(UPPER(TRIM(Datos!AD651&amp;""))="SÍ",UPPER(TRIM(Datos!AD651&amp;""))="SI",UPPER(TRIM(Datos!AD651&amp;""))="NO"),IF(ISNUMBER(Datos!AD651),AND(OR(AD$1005="",Datos!AD651&gt;=AD$1005),OR(AD$1006="",Datos!AD651&lt;=AD$1006)),FALSE),TRUE))))</f>
        <v>0.0</v>
      </c>
      <c r="AE651">
        <f>IF(Datos!AE651="",0,IF(AND(AE$1008&lt;&gt;"",Datos!AE651=AE$1008),0,IF(AE$1004=0,0,1-CHOOSE(AE$1004,IF(ISNUMBER(Datos!AE651),AND(OR(AE$1005="",Datos!AE651&gt;=AE$1005),OR(AE$1006="",Datos!AE651&lt;=AE$1006)),FALSE),IF(ISNUMBER(Datos!AE651),AND(Datos!AE651=INT(Datos!AE651),AND(OR(AE$1005="",Datos!AE651&gt;=AE$1005),OR(AE$1006="",Datos!AE651&lt;=AE$1006))),FALSE),OR(ISNUMBER(FIND(";"&amp;UPPER(TRIM(Datos!AE651&amp;""))&amp;"=",AE$1007)),ISNUMBER(FIND(";"&amp;UPPER(TRIM(Datos!AE651&amp;""))&amp;";",AE$1007))),OR(UPPER(TRIM(Datos!AE651&amp;""))="SÍ",UPPER(TRIM(Datos!AE651&amp;""))="SI",UPPER(TRIM(Datos!AE651&amp;""))="NO"),IF(ISNUMBER(Datos!AE651),AND(OR(AE$1005="",Datos!AE651&gt;=AE$1005),OR(AE$1006="",Datos!AE651&lt;=AE$1006)),FALSE),TRUE))))</f>
        <v>0.0</v>
      </c>
    </row>
    <row r="652" spans="2:31">
      <c r="B652">
        <f>IF(Datos!B652="",0,IF(AND(B$1008&lt;&gt;"",Datos!B652=B$1008),0,IF(B$1004=0,0,1-CHOOSE(B$1004,IF(ISNUMBER(Datos!B652),AND(OR(B$1005="",Datos!B652&gt;=B$1005),OR(B$1006="",Datos!B652&lt;=B$1006)),FALSE),IF(ISNUMBER(Datos!B652),AND(Datos!B652=INT(Datos!B652),AND(OR(B$1005="",Datos!B652&gt;=B$1005),OR(B$1006="",Datos!B652&lt;=B$1006))),FALSE),OR(ISNUMBER(FIND(";"&amp;UPPER(TRIM(Datos!B652&amp;""))&amp;"=",B$1007)),ISNUMBER(FIND(";"&amp;UPPER(TRIM(Datos!B652&amp;""))&amp;";",B$1007))),OR(UPPER(TRIM(Datos!B652&amp;""))="SÍ",UPPER(TRIM(Datos!B652&amp;""))="SI",UPPER(TRIM(Datos!B652&amp;""))="NO"),IF(ISNUMBER(Datos!B652),AND(OR(B$1005="",Datos!B652&gt;=B$1005),OR(B$1006="",Datos!B652&lt;=B$1006)),FALSE),TRUE))))</f>
        <v>0.0</v>
      </c>
      <c r="C652">
        <f>IF(Datos!C652="",0,IF(AND(C$1008&lt;&gt;"",Datos!C652=C$1008),0,IF(C$1004=0,0,1-CHOOSE(C$1004,IF(ISNUMBER(Datos!C652),AND(OR(C$1005="",Datos!C652&gt;=C$1005),OR(C$1006="",Datos!C652&lt;=C$1006)),FALSE),IF(ISNUMBER(Datos!C652),AND(Datos!C652=INT(Datos!C652),AND(OR(C$1005="",Datos!C652&gt;=C$1005),OR(C$1006="",Datos!C652&lt;=C$1006))),FALSE),OR(ISNUMBER(FIND(";"&amp;UPPER(TRIM(Datos!C652&amp;""))&amp;"=",C$1007)),ISNUMBER(FIND(";"&amp;UPPER(TRIM(Datos!C652&amp;""))&amp;";",C$1007))),OR(UPPER(TRIM(Datos!C652&amp;""))="SÍ",UPPER(TRIM(Datos!C652&amp;""))="SI",UPPER(TRIM(Datos!C652&amp;""))="NO"),IF(ISNUMBER(Datos!C652),AND(OR(C$1005="",Datos!C652&gt;=C$1005),OR(C$1006="",Datos!C652&lt;=C$1006)),FALSE),TRUE))))</f>
        <v>0.0</v>
      </c>
      <c r="D652">
        <f>IF(Datos!D652="",0,IF(AND(D$1008&lt;&gt;"",Datos!D652=D$1008),0,IF(D$1004=0,0,1-CHOOSE(D$1004,IF(ISNUMBER(Datos!D652),AND(OR(D$1005="",Datos!D652&gt;=D$1005),OR(D$1006="",Datos!D652&lt;=D$1006)),FALSE),IF(ISNUMBER(Datos!D652),AND(Datos!D652=INT(Datos!D652),AND(OR(D$1005="",Datos!D652&gt;=D$1005),OR(D$1006="",Datos!D652&lt;=D$1006))),FALSE),OR(ISNUMBER(FIND(";"&amp;UPPER(TRIM(Datos!D652&amp;""))&amp;"=",D$1007)),ISNUMBER(FIND(";"&amp;UPPER(TRIM(Datos!D652&amp;""))&amp;";",D$1007))),OR(UPPER(TRIM(Datos!D652&amp;""))="SÍ",UPPER(TRIM(Datos!D652&amp;""))="SI",UPPER(TRIM(Datos!D652&amp;""))="NO"),IF(ISNUMBER(Datos!D652),AND(OR(D$1005="",Datos!D652&gt;=D$1005),OR(D$1006="",Datos!D652&lt;=D$1006)),FALSE),TRUE))))</f>
        <v>0.0</v>
      </c>
      <c r="E652">
        <f>IF(Datos!E652="",0,IF(AND(E$1008&lt;&gt;"",Datos!E652=E$1008),0,IF(E$1004=0,0,1-CHOOSE(E$1004,IF(ISNUMBER(Datos!E652),AND(OR(E$1005="",Datos!E652&gt;=E$1005),OR(E$1006="",Datos!E652&lt;=E$1006)),FALSE),IF(ISNUMBER(Datos!E652),AND(Datos!E652=INT(Datos!E652),AND(OR(E$1005="",Datos!E652&gt;=E$1005),OR(E$1006="",Datos!E652&lt;=E$1006))),FALSE),OR(ISNUMBER(FIND(";"&amp;UPPER(TRIM(Datos!E652&amp;""))&amp;"=",E$1007)),ISNUMBER(FIND(";"&amp;UPPER(TRIM(Datos!E652&amp;""))&amp;";",E$1007))),OR(UPPER(TRIM(Datos!E652&amp;""))="SÍ",UPPER(TRIM(Datos!E652&amp;""))="SI",UPPER(TRIM(Datos!E652&amp;""))="NO"),IF(ISNUMBER(Datos!E652),AND(OR(E$1005="",Datos!E652&gt;=E$1005),OR(E$1006="",Datos!E652&lt;=E$1006)),FALSE),TRUE))))</f>
        <v>0.0</v>
      </c>
      <c r="F652">
        <f>IF(Datos!F652="",0,IF(AND(F$1008&lt;&gt;"",Datos!F652=F$1008),0,IF(F$1004=0,0,1-CHOOSE(F$1004,IF(ISNUMBER(Datos!F652),AND(OR(F$1005="",Datos!F652&gt;=F$1005),OR(F$1006="",Datos!F652&lt;=F$1006)),FALSE),IF(ISNUMBER(Datos!F652),AND(Datos!F652=INT(Datos!F652),AND(OR(F$1005="",Datos!F652&gt;=F$1005),OR(F$1006="",Datos!F652&lt;=F$1006))),FALSE),OR(ISNUMBER(FIND(";"&amp;UPPER(TRIM(Datos!F652&amp;""))&amp;"=",F$1007)),ISNUMBER(FIND(";"&amp;UPPER(TRIM(Datos!F652&amp;""))&amp;";",F$1007))),OR(UPPER(TRIM(Datos!F652&amp;""))="SÍ",UPPER(TRIM(Datos!F652&amp;""))="SI",UPPER(TRIM(Datos!F652&amp;""))="NO"),IF(ISNUMBER(Datos!F652),AND(OR(F$1005="",Datos!F652&gt;=F$1005),OR(F$1006="",Datos!F652&lt;=F$1006)),FALSE),TRUE))))</f>
        <v>0.0</v>
      </c>
      <c r="G652">
        <f>IF(Datos!G652="",0,IF(AND(G$1008&lt;&gt;"",Datos!G652=G$1008),0,IF(G$1004=0,0,1-CHOOSE(G$1004,IF(ISNUMBER(Datos!G652),AND(OR(G$1005="",Datos!G652&gt;=G$1005),OR(G$1006="",Datos!G652&lt;=G$1006)),FALSE),IF(ISNUMBER(Datos!G652),AND(Datos!G652=INT(Datos!G652),AND(OR(G$1005="",Datos!G652&gt;=G$1005),OR(G$1006="",Datos!G652&lt;=G$1006))),FALSE),OR(ISNUMBER(FIND(";"&amp;UPPER(TRIM(Datos!G652&amp;""))&amp;"=",G$1007)),ISNUMBER(FIND(";"&amp;UPPER(TRIM(Datos!G652&amp;""))&amp;";",G$1007))),OR(UPPER(TRIM(Datos!G652&amp;""))="SÍ",UPPER(TRIM(Datos!G652&amp;""))="SI",UPPER(TRIM(Datos!G652&amp;""))="NO"),IF(ISNUMBER(Datos!G652),AND(OR(G$1005="",Datos!G652&gt;=G$1005),OR(G$1006="",Datos!G652&lt;=G$1006)),FALSE),TRUE))))</f>
        <v>0.0</v>
      </c>
      <c r="H652">
        <f>IF(Datos!H652="",0,IF(AND(H$1008&lt;&gt;"",Datos!H652=H$1008),0,IF(H$1004=0,0,1-CHOOSE(H$1004,IF(ISNUMBER(Datos!H652),AND(OR(H$1005="",Datos!H652&gt;=H$1005),OR(H$1006="",Datos!H652&lt;=H$1006)),FALSE),IF(ISNUMBER(Datos!H652),AND(Datos!H652=INT(Datos!H652),AND(OR(H$1005="",Datos!H652&gt;=H$1005),OR(H$1006="",Datos!H652&lt;=H$1006))),FALSE),OR(ISNUMBER(FIND(";"&amp;UPPER(TRIM(Datos!H652&amp;""))&amp;"=",H$1007)),ISNUMBER(FIND(";"&amp;UPPER(TRIM(Datos!H652&amp;""))&amp;";",H$1007))),OR(UPPER(TRIM(Datos!H652&amp;""))="SÍ",UPPER(TRIM(Datos!H652&amp;""))="SI",UPPER(TRIM(Datos!H652&amp;""))="NO"),IF(ISNUMBER(Datos!H652),AND(OR(H$1005="",Datos!H652&gt;=H$1005),OR(H$1006="",Datos!H652&lt;=H$1006)),FALSE),TRUE))))</f>
        <v>0.0</v>
      </c>
      <c r="I652">
        <f>IF(Datos!I652="",0,IF(AND(I$1008&lt;&gt;"",Datos!I652=I$1008),0,IF(I$1004=0,0,1-CHOOSE(I$1004,IF(ISNUMBER(Datos!I652),AND(OR(I$1005="",Datos!I652&gt;=I$1005),OR(I$1006="",Datos!I652&lt;=I$1006)),FALSE),IF(ISNUMBER(Datos!I652),AND(Datos!I652=INT(Datos!I652),AND(OR(I$1005="",Datos!I652&gt;=I$1005),OR(I$1006="",Datos!I652&lt;=I$1006))),FALSE),OR(ISNUMBER(FIND(";"&amp;UPPER(TRIM(Datos!I652&amp;""))&amp;"=",I$1007)),ISNUMBER(FIND(";"&amp;UPPER(TRIM(Datos!I652&amp;""))&amp;";",I$1007))),OR(UPPER(TRIM(Datos!I652&amp;""))="SÍ",UPPER(TRIM(Datos!I652&amp;""))="SI",UPPER(TRIM(Datos!I652&amp;""))="NO"),IF(ISNUMBER(Datos!I652),AND(OR(I$1005="",Datos!I652&gt;=I$1005),OR(I$1006="",Datos!I652&lt;=I$1006)),FALSE),TRUE))))</f>
        <v>0.0</v>
      </c>
      <c r="J652">
        <f>IF(Datos!J652="",0,IF(AND(J$1008&lt;&gt;"",Datos!J652=J$1008),0,IF(J$1004=0,0,1-CHOOSE(J$1004,IF(ISNUMBER(Datos!J652),AND(OR(J$1005="",Datos!J652&gt;=J$1005),OR(J$1006="",Datos!J652&lt;=J$1006)),FALSE),IF(ISNUMBER(Datos!J652),AND(Datos!J652=INT(Datos!J652),AND(OR(J$1005="",Datos!J652&gt;=J$1005),OR(J$1006="",Datos!J652&lt;=J$1006))),FALSE),OR(ISNUMBER(FIND(";"&amp;UPPER(TRIM(Datos!J652&amp;""))&amp;"=",J$1007)),ISNUMBER(FIND(";"&amp;UPPER(TRIM(Datos!J652&amp;""))&amp;";",J$1007))),OR(UPPER(TRIM(Datos!J652&amp;""))="SÍ",UPPER(TRIM(Datos!J652&amp;""))="SI",UPPER(TRIM(Datos!J652&amp;""))="NO"),IF(ISNUMBER(Datos!J652),AND(OR(J$1005="",Datos!J652&gt;=J$1005),OR(J$1006="",Datos!J652&lt;=J$1006)),FALSE),TRUE))))</f>
        <v>0.0</v>
      </c>
      <c r="K652">
        <f>IF(Datos!K652="",0,IF(AND(K$1008&lt;&gt;"",Datos!K652=K$1008),0,IF(K$1004=0,0,1-CHOOSE(K$1004,IF(ISNUMBER(Datos!K652),AND(OR(K$1005="",Datos!K652&gt;=K$1005),OR(K$1006="",Datos!K652&lt;=K$1006)),FALSE),IF(ISNUMBER(Datos!K652),AND(Datos!K652=INT(Datos!K652),AND(OR(K$1005="",Datos!K652&gt;=K$1005),OR(K$1006="",Datos!K652&lt;=K$1006))),FALSE),OR(ISNUMBER(FIND(";"&amp;UPPER(TRIM(Datos!K652&amp;""))&amp;"=",K$1007)),ISNUMBER(FIND(";"&amp;UPPER(TRIM(Datos!K652&amp;""))&amp;";",K$1007))),OR(UPPER(TRIM(Datos!K652&amp;""))="SÍ",UPPER(TRIM(Datos!K652&amp;""))="SI",UPPER(TRIM(Datos!K652&amp;""))="NO"),IF(ISNUMBER(Datos!K652),AND(OR(K$1005="",Datos!K652&gt;=K$1005),OR(K$1006="",Datos!K652&lt;=K$1006)),FALSE),TRUE))))</f>
        <v>0.0</v>
      </c>
      <c r="L652">
        <f>IF(Datos!L652="",0,IF(AND(L$1008&lt;&gt;"",Datos!L652=L$1008),0,IF(L$1004=0,0,1-CHOOSE(L$1004,IF(ISNUMBER(Datos!L652),AND(OR(L$1005="",Datos!L652&gt;=L$1005),OR(L$1006="",Datos!L652&lt;=L$1006)),FALSE),IF(ISNUMBER(Datos!L652),AND(Datos!L652=INT(Datos!L652),AND(OR(L$1005="",Datos!L652&gt;=L$1005),OR(L$1006="",Datos!L652&lt;=L$1006))),FALSE),OR(ISNUMBER(FIND(";"&amp;UPPER(TRIM(Datos!L652&amp;""))&amp;"=",L$1007)),ISNUMBER(FIND(";"&amp;UPPER(TRIM(Datos!L652&amp;""))&amp;";",L$1007))),OR(UPPER(TRIM(Datos!L652&amp;""))="SÍ",UPPER(TRIM(Datos!L652&amp;""))="SI",UPPER(TRIM(Datos!L652&amp;""))="NO"),IF(ISNUMBER(Datos!L652),AND(OR(L$1005="",Datos!L652&gt;=L$1005),OR(L$1006="",Datos!L652&lt;=L$1006)),FALSE),TRUE))))</f>
        <v>0.0</v>
      </c>
      <c r="M652">
        <f>IF(Datos!M652="",0,IF(AND(M$1008&lt;&gt;"",Datos!M652=M$1008),0,IF(M$1004=0,0,1-CHOOSE(M$1004,IF(ISNUMBER(Datos!M652),AND(OR(M$1005="",Datos!M652&gt;=M$1005),OR(M$1006="",Datos!M652&lt;=M$1006)),FALSE),IF(ISNUMBER(Datos!M652),AND(Datos!M652=INT(Datos!M652),AND(OR(M$1005="",Datos!M652&gt;=M$1005),OR(M$1006="",Datos!M652&lt;=M$1006))),FALSE),OR(ISNUMBER(FIND(";"&amp;UPPER(TRIM(Datos!M652&amp;""))&amp;"=",M$1007)),ISNUMBER(FIND(";"&amp;UPPER(TRIM(Datos!M652&amp;""))&amp;";",M$1007))),OR(UPPER(TRIM(Datos!M652&amp;""))="SÍ",UPPER(TRIM(Datos!M652&amp;""))="SI",UPPER(TRIM(Datos!M652&amp;""))="NO"),IF(ISNUMBER(Datos!M652),AND(OR(M$1005="",Datos!M652&gt;=M$1005),OR(M$1006="",Datos!M652&lt;=M$1006)),FALSE),TRUE))))</f>
        <v>0.0</v>
      </c>
      <c r="N652">
        <f>IF(Datos!N652="",0,IF(AND(N$1008&lt;&gt;"",Datos!N652=N$1008),0,IF(N$1004=0,0,1-CHOOSE(N$1004,IF(ISNUMBER(Datos!N652),AND(OR(N$1005="",Datos!N652&gt;=N$1005),OR(N$1006="",Datos!N652&lt;=N$1006)),FALSE),IF(ISNUMBER(Datos!N652),AND(Datos!N652=INT(Datos!N652),AND(OR(N$1005="",Datos!N652&gt;=N$1005),OR(N$1006="",Datos!N652&lt;=N$1006))),FALSE),OR(ISNUMBER(FIND(";"&amp;UPPER(TRIM(Datos!N652&amp;""))&amp;"=",N$1007)),ISNUMBER(FIND(";"&amp;UPPER(TRIM(Datos!N652&amp;""))&amp;";",N$1007))),OR(UPPER(TRIM(Datos!N652&amp;""))="SÍ",UPPER(TRIM(Datos!N652&amp;""))="SI",UPPER(TRIM(Datos!N652&amp;""))="NO"),IF(ISNUMBER(Datos!N652),AND(OR(N$1005="",Datos!N652&gt;=N$1005),OR(N$1006="",Datos!N652&lt;=N$1006)),FALSE),TRUE))))</f>
        <v>0.0</v>
      </c>
      <c r="O652">
        <f>IF(Datos!O652="",0,IF(AND(O$1008&lt;&gt;"",Datos!O652=O$1008),0,IF(O$1004=0,0,1-CHOOSE(O$1004,IF(ISNUMBER(Datos!O652),AND(OR(O$1005="",Datos!O652&gt;=O$1005),OR(O$1006="",Datos!O652&lt;=O$1006)),FALSE),IF(ISNUMBER(Datos!O652),AND(Datos!O652=INT(Datos!O652),AND(OR(O$1005="",Datos!O652&gt;=O$1005),OR(O$1006="",Datos!O652&lt;=O$1006))),FALSE),OR(ISNUMBER(FIND(";"&amp;UPPER(TRIM(Datos!O652&amp;""))&amp;"=",O$1007)),ISNUMBER(FIND(";"&amp;UPPER(TRIM(Datos!O652&amp;""))&amp;";",O$1007))),OR(UPPER(TRIM(Datos!O652&amp;""))="SÍ",UPPER(TRIM(Datos!O652&amp;""))="SI",UPPER(TRIM(Datos!O652&amp;""))="NO"),IF(ISNUMBER(Datos!O652),AND(OR(O$1005="",Datos!O652&gt;=O$1005),OR(O$1006="",Datos!O652&lt;=O$1006)),FALSE),TRUE))))</f>
        <v>0.0</v>
      </c>
      <c r="P652">
        <f>IF(Datos!P652="",0,IF(AND(P$1008&lt;&gt;"",Datos!P652=P$1008),0,IF(P$1004=0,0,1-CHOOSE(P$1004,IF(ISNUMBER(Datos!P652),AND(OR(P$1005="",Datos!P652&gt;=P$1005),OR(P$1006="",Datos!P652&lt;=P$1006)),FALSE),IF(ISNUMBER(Datos!P652),AND(Datos!P652=INT(Datos!P652),AND(OR(P$1005="",Datos!P652&gt;=P$1005),OR(P$1006="",Datos!P652&lt;=P$1006))),FALSE),OR(ISNUMBER(FIND(";"&amp;UPPER(TRIM(Datos!P652&amp;""))&amp;"=",P$1007)),ISNUMBER(FIND(";"&amp;UPPER(TRIM(Datos!P652&amp;""))&amp;";",P$1007))),OR(UPPER(TRIM(Datos!P652&amp;""))="SÍ",UPPER(TRIM(Datos!P652&amp;""))="SI",UPPER(TRIM(Datos!P652&amp;""))="NO"),IF(ISNUMBER(Datos!P652),AND(OR(P$1005="",Datos!P652&gt;=P$1005),OR(P$1006="",Datos!P652&lt;=P$1006)),FALSE),TRUE))))</f>
        <v>0.0</v>
      </c>
      <c r="Q652">
        <f>IF(Datos!Q652="",0,IF(AND(Q$1008&lt;&gt;"",Datos!Q652=Q$1008),0,IF(Q$1004=0,0,1-CHOOSE(Q$1004,IF(ISNUMBER(Datos!Q652),AND(OR(Q$1005="",Datos!Q652&gt;=Q$1005),OR(Q$1006="",Datos!Q652&lt;=Q$1006)),FALSE),IF(ISNUMBER(Datos!Q652),AND(Datos!Q652=INT(Datos!Q652),AND(OR(Q$1005="",Datos!Q652&gt;=Q$1005),OR(Q$1006="",Datos!Q652&lt;=Q$1006))),FALSE),OR(ISNUMBER(FIND(";"&amp;UPPER(TRIM(Datos!Q652&amp;""))&amp;"=",Q$1007)),ISNUMBER(FIND(";"&amp;UPPER(TRIM(Datos!Q652&amp;""))&amp;";",Q$1007))),OR(UPPER(TRIM(Datos!Q652&amp;""))="SÍ",UPPER(TRIM(Datos!Q652&amp;""))="SI",UPPER(TRIM(Datos!Q652&amp;""))="NO"),IF(ISNUMBER(Datos!Q652),AND(OR(Q$1005="",Datos!Q652&gt;=Q$1005),OR(Q$1006="",Datos!Q652&lt;=Q$1006)),FALSE),TRUE))))</f>
        <v>0.0</v>
      </c>
      <c r="R652">
        <f>IF(Datos!R652="",0,IF(AND(R$1008&lt;&gt;"",Datos!R652=R$1008),0,IF(R$1004=0,0,1-CHOOSE(R$1004,IF(ISNUMBER(Datos!R652),AND(OR(R$1005="",Datos!R652&gt;=R$1005),OR(R$1006="",Datos!R652&lt;=R$1006)),FALSE),IF(ISNUMBER(Datos!R652),AND(Datos!R652=INT(Datos!R652),AND(OR(R$1005="",Datos!R652&gt;=R$1005),OR(R$1006="",Datos!R652&lt;=R$1006))),FALSE),OR(ISNUMBER(FIND(";"&amp;UPPER(TRIM(Datos!R652&amp;""))&amp;"=",R$1007)),ISNUMBER(FIND(";"&amp;UPPER(TRIM(Datos!R652&amp;""))&amp;";",R$1007))),OR(UPPER(TRIM(Datos!R652&amp;""))="SÍ",UPPER(TRIM(Datos!R652&amp;""))="SI",UPPER(TRIM(Datos!R652&amp;""))="NO"),IF(ISNUMBER(Datos!R652),AND(OR(R$1005="",Datos!R652&gt;=R$1005),OR(R$1006="",Datos!R652&lt;=R$1006)),FALSE),TRUE))))</f>
        <v>0.0</v>
      </c>
      <c r="S652">
        <f>IF(Datos!S652="",0,IF(AND(S$1008&lt;&gt;"",Datos!S652=S$1008),0,IF(S$1004=0,0,1-CHOOSE(S$1004,IF(ISNUMBER(Datos!S652),AND(OR(S$1005="",Datos!S652&gt;=S$1005),OR(S$1006="",Datos!S652&lt;=S$1006)),FALSE),IF(ISNUMBER(Datos!S652),AND(Datos!S652=INT(Datos!S652),AND(OR(S$1005="",Datos!S652&gt;=S$1005),OR(S$1006="",Datos!S652&lt;=S$1006))),FALSE),OR(ISNUMBER(FIND(";"&amp;UPPER(TRIM(Datos!S652&amp;""))&amp;"=",S$1007)),ISNUMBER(FIND(";"&amp;UPPER(TRIM(Datos!S652&amp;""))&amp;";",S$1007))),OR(UPPER(TRIM(Datos!S652&amp;""))="SÍ",UPPER(TRIM(Datos!S652&amp;""))="SI",UPPER(TRIM(Datos!S652&amp;""))="NO"),IF(ISNUMBER(Datos!S652),AND(OR(S$1005="",Datos!S652&gt;=S$1005),OR(S$1006="",Datos!S652&lt;=S$1006)),FALSE),TRUE))))</f>
        <v>0.0</v>
      </c>
      <c r="T652">
        <f>IF(Datos!T652="",0,IF(AND(T$1008&lt;&gt;"",Datos!T652=T$1008),0,IF(T$1004=0,0,1-CHOOSE(T$1004,IF(ISNUMBER(Datos!T652),AND(OR(T$1005="",Datos!T652&gt;=T$1005),OR(T$1006="",Datos!T652&lt;=T$1006)),FALSE),IF(ISNUMBER(Datos!T652),AND(Datos!T652=INT(Datos!T652),AND(OR(T$1005="",Datos!T652&gt;=T$1005),OR(T$1006="",Datos!T652&lt;=T$1006))),FALSE),OR(ISNUMBER(FIND(";"&amp;UPPER(TRIM(Datos!T652&amp;""))&amp;"=",T$1007)),ISNUMBER(FIND(";"&amp;UPPER(TRIM(Datos!T652&amp;""))&amp;";",T$1007))),OR(UPPER(TRIM(Datos!T652&amp;""))="SÍ",UPPER(TRIM(Datos!T652&amp;""))="SI",UPPER(TRIM(Datos!T652&amp;""))="NO"),IF(ISNUMBER(Datos!T652),AND(OR(T$1005="",Datos!T652&gt;=T$1005),OR(T$1006="",Datos!T652&lt;=T$1006)),FALSE),TRUE))))</f>
        <v>0.0</v>
      </c>
      <c r="U652">
        <f>IF(Datos!U652="",0,IF(AND(U$1008&lt;&gt;"",Datos!U652=U$1008),0,IF(U$1004=0,0,1-CHOOSE(U$1004,IF(ISNUMBER(Datos!U652),AND(OR(U$1005="",Datos!U652&gt;=U$1005),OR(U$1006="",Datos!U652&lt;=U$1006)),FALSE),IF(ISNUMBER(Datos!U652),AND(Datos!U652=INT(Datos!U652),AND(OR(U$1005="",Datos!U652&gt;=U$1005),OR(U$1006="",Datos!U652&lt;=U$1006))),FALSE),OR(ISNUMBER(FIND(";"&amp;UPPER(TRIM(Datos!U652&amp;""))&amp;"=",U$1007)),ISNUMBER(FIND(";"&amp;UPPER(TRIM(Datos!U652&amp;""))&amp;";",U$1007))),OR(UPPER(TRIM(Datos!U652&amp;""))="SÍ",UPPER(TRIM(Datos!U652&amp;""))="SI",UPPER(TRIM(Datos!U652&amp;""))="NO"),IF(ISNUMBER(Datos!U652),AND(OR(U$1005="",Datos!U652&gt;=U$1005),OR(U$1006="",Datos!U652&lt;=U$1006)),FALSE),TRUE))))</f>
        <v>0.0</v>
      </c>
      <c r="V652">
        <f>IF(Datos!V652="",0,IF(AND(V$1008&lt;&gt;"",Datos!V652=V$1008),0,IF(V$1004=0,0,1-CHOOSE(V$1004,IF(ISNUMBER(Datos!V652),AND(OR(V$1005="",Datos!V652&gt;=V$1005),OR(V$1006="",Datos!V652&lt;=V$1006)),FALSE),IF(ISNUMBER(Datos!V652),AND(Datos!V652=INT(Datos!V652),AND(OR(V$1005="",Datos!V652&gt;=V$1005),OR(V$1006="",Datos!V652&lt;=V$1006))),FALSE),OR(ISNUMBER(FIND(";"&amp;UPPER(TRIM(Datos!V652&amp;""))&amp;"=",V$1007)),ISNUMBER(FIND(";"&amp;UPPER(TRIM(Datos!V652&amp;""))&amp;";",V$1007))),OR(UPPER(TRIM(Datos!V652&amp;""))="SÍ",UPPER(TRIM(Datos!V652&amp;""))="SI",UPPER(TRIM(Datos!V652&amp;""))="NO"),IF(ISNUMBER(Datos!V652),AND(OR(V$1005="",Datos!V652&gt;=V$1005),OR(V$1006="",Datos!V652&lt;=V$1006)),FALSE),TRUE))))</f>
        <v>0.0</v>
      </c>
      <c r="W652">
        <f>IF(Datos!W652="",0,IF(AND(W$1008&lt;&gt;"",Datos!W652=W$1008),0,IF(W$1004=0,0,1-CHOOSE(W$1004,IF(ISNUMBER(Datos!W652),AND(OR(W$1005="",Datos!W652&gt;=W$1005),OR(W$1006="",Datos!W652&lt;=W$1006)),FALSE),IF(ISNUMBER(Datos!W652),AND(Datos!W652=INT(Datos!W652),AND(OR(W$1005="",Datos!W652&gt;=W$1005),OR(W$1006="",Datos!W652&lt;=W$1006))),FALSE),OR(ISNUMBER(FIND(";"&amp;UPPER(TRIM(Datos!W652&amp;""))&amp;"=",W$1007)),ISNUMBER(FIND(";"&amp;UPPER(TRIM(Datos!W652&amp;""))&amp;";",W$1007))),OR(UPPER(TRIM(Datos!W652&amp;""))="SÍ",UPPER(TRIM(Datos!W652&amp;""))="SI",UPPER(TRIM(Datos!W652&amp;""))="NO"),IF(ISNUMBER(Datos!W652),AND(OR(W$1005="",Datos!W652&gt;=W$1005),OR(W$1006="",Datos!W652&lt;=W$1006)),FALSE),TRUE))))</f>
        <v>0.0</v>
      </c>
      <c r="X652">
        <f>IF(Datos!X652="",0,IF(AND(X$1008&lt;&gt;"",Datos!X652=X$1008),0,IF(X$1004=0,0,1-CHOOSE(X$1004,IF(ISNUMBER(Datos!X652),AND(OR(X$1005="",Datos!X652&gt;=X$1005),OR(X$1006="",Datos!X652&lt;=X$1006)),FALSE),IF(ISNUMBER(Datos!X652),AND(Datos!X652=INT(Datos!X652),AND(OR(X$1005="",Datos!X652&gt;=X$1005),OR(X$1006="",Datos!X652&lt;=X$1006))),FALSE),OR(ISNUMBER(FIND(";"&amp;UPPER(TRIM(Datos!X652&amp;""))&amp;"=",X$1007)),ISNUMBER(FIND(";"&amp;UPPER(TRIM(Datos!X652&amp;""))&amp;";",X$1007))),OR(UPPER(TRIM(Datos!X652&amp;""))="SÍ",UPPER(TRIM(Datos!X652&amp;""))="SI",UPPER(TRIM(Datos!X652&amp;""))="NO"),IF(ISNUMBER(Datos!X652),AND(OR(X$1005="",Datos!X652&gt;=X$1005),OR(X$1006="",Datos!X652&lt;=X$1006)),FALSE),TRUE))))</f>
        <v>0.0</v>
      </c>
      <c r="Y652">
        <f>IF(Datos!Y652="",0,IF(AND(Y$1008&lt;&gt;"",Datos!Y652=Y$1008),0,IF(Y$1004=0,0,1-CHOOSE(Y$1004,IF(ISNUMBER(Datos!Y652),AND(OR(Y$1005="",Datos!Y652&gt;=Y$1005),OR(Y$1006="",Datos!Y652&lt;=Y$1006)),FALSE),IF(ISNUMBER(Datos!Y652),AND(Datos!Y652=INT(Datos!Y652),AND(OR(Y$1005="",Datos!Y652&gt;=Y$1005),OR(Y$1006="",Datos!Y652&lt;=Y$1006))),FALSE),OR(ISNUMBER(FIND(";"&amp;UPPER(TRIM(Datos!Y652&amp;""))&amp;"=",Y$1007)),ISNUMBER(FIND(";"&amp;UPPER(TRIM(Datos!Y652&amp;""))&amp;";",Y$1007))),OR(UPPER(TRIM(Datos!Y652&amp;""))="SÍ",UPPER(TRIM(Datos!Y652&amp;""))="SI",UPPER(TRIM(Datos!Y652&amp;""))="NO"),IF(ISNUMBER(Datos!Y652),AND(OR(Y$1005="",Datos!Y652&gt;=Y$1005),OR(Y$1006="",Datos!Y652&lt;=Y$1006)),FALSE),TRUE))))</f>
        <v>0.0</v>
      </c>
      <c r="Z652">
        <f>IF(Datos!Z652="",0,IF(AND(Z$1008&lt;&gt;"",Datos!Z652=Z$1008),0,IF(Z$1004=0,0,1-CHOOSE(Z$1004,IF(ISNUMBER(Datos!Z652),AND(OR(Z$1005="",Datos!Z652&gt;=Z$1005),OR(Z$1006="",Datos!Z652&lt;=Z$1006)),FALSE),IF(ISNUMBER(Datos!Z652),AND(Datos!Z652=INT(Datos!Z652),AND(OR(Z$1005="",Datos!Z652&gt;=Z$1005),OR(Z$1006="",Datos!Z652&lt;=Z$1006))),FALSE),OR(ISNUMBER(FIND(";"&amp;UPPER(TRIM(Datos!Z652&amp;""))&amp;"=",Z$1007)),ISNUMBER(FIND(";"&amp;UPPER(TRIM(Datos!Z652&amp;""))&amp;";",Z$1007))),OR(UPPER(TRIM(Datos!Z652&amp;""))="SÍ",UPPER(TRIM(Datos!Z652&amp;""))="SI",UPPER(TRIM(Datos!Z652&amp;""))="NO"),IF(ISNUMBER(Datos!Z652),AND(OR(Z$1005="",Datos!Z652&gt;=Z$1005),OR(Z$1006="",Datos!Z652&lt;=Z$1006)),FALSE),TRUE))))</f>
        <v>0.0</v>
      </c>
      <c r="AA652">
        <f>IF(Datos!AA652="",0,IF(AND(AA$1008&lt;&gt;"",Datos!AA652=AA$1008),0,IF(AA$1004=0,0,1-CHOOSE(AA$1004,IF(ISNUMBER(Datos!AA652),AND(OR(AA$1005="",Datos!AA652&gt;=AA$1005),OR(AA$1006="",Datos!AA652&lt;=AA$1006)),FALSE),IF(ISNUMBER(Datos!AA652),AND(Datos!AA652=INT(Datos!AA652),AND(OR(AA$1005="",Datos!AA652&gt;=AA$1005),OR(AA$1006="",Datos!AA652&lt;=AA$1006))),FALSE),OR(ISNUMBER(FIND(";"&amp;UPPER(TRIM(Datos!AA652&amp;""))&amp;"=",AA$1007)),ISNUMBER(FIND(";"&amp;UPPER(TRIM(Datos!AA652&amp;""))&amp;";",AA$1007))),OR(UPPER(TRIM(Datos!AA652&amp;""))="SÍ",UPPER(TRIM(Datos!AA652&amp;""))="SI",UPPER(TRIM(Datos!AA652&amp;""))="NO"),IF(ISNUMBER(Datos!AA652),AND(OR(AA$1005="",Datos!AA652&gt;=AA$1005),OR(AA$1006="",Datos!AA652&lt;=AA$1006)),FALSE),TRUE))))</f>
        <v>0.0</v>
      </c>
      <c r="AB652">
        <f>IF(Datos!AB652="",0,IF(AND(AB$1008&lt;&gt;"",Datos!AB652=AB$1008),0,IF(AB$1004=0,0,1-CHOOSE(AB$1004,IF(ISNUMBER(Datos!AB652),AND(OR(AB$1005="",Datos!AB652&gt;=AB$1005),OR(AB$1006="",Datos!AB652&lt;=AB$1006)),FALSE),IF(ISNUMBER(Datos!AB652),AND(Datos!AB652=INT(Datos!AB652),AND(OR(AB$1005="",Datos!AB652&gt;=AB$1005),OR(AB$1006="",Datos!AB652&lt;=AB$1006))),FALSE),OR(ISNUMBER(FIND(";"&amp;UPPER(TRIM(Datos!AB652&amp;""))&amp;"=",AB$1007)),ISNUMBER(FIND(";"&amp;UPPER(TRIM(Datos!AB652&amp;""))&amp;";",AB$1007))),OR(UPPER(TRIM(Datos!AB652&amp;""))="SÍ",UPPER(TRIM(Datos!AB652&amp;""))="SI",UPPER(TRIM(Datos!AB652&amp;""))="NO"),IF(ISNUMBER(Datos!AB652),AND(OR(AB$1005="",Datos!AB652&gt;=AB$1005),OR(AB$1006="",Datos!AB652&lt;=AB$1006)),FALSE),TRUE))))</f>
        <v>0.0</v>
      </c>
      <c r="AC652">
        <f>IF(Datos!AC652="",0,IF(AND(AC$1008&lt;&gt;"",Datos!AC652=AC$1008),0,IF(AC$1004=0,0,1-CHOOSE(AC$1004,IF(ISNUMBER(Datos!AC652),AND(OR(AC$1005="",Datos!AC652&gt;=AC$1005),OR(AC$1006="",Datos!AC652&lt;=AC$1006)),FALSE),IF(ISNUMBER(Datos!AC652),AND(Datos!AC652=INT(Datos!AC652),AND(OR(AC$1005="",Datos!AC652&gt;=AC$1005),OR(AC$1006="",Datos!AC652&lt;=AC$1006))),FALSE),OR(ISNUMBER(FIND(";"&amp;UPPER(TRIM(Datos!AC652&amp;""))&amp;"=",AC$1007)),ISNUMBER(FIND(";"&amp;UPPER(TRIM(Datos!AC652&amp;""))&amp;";",AC$1007))),OR(UPPER(TRIM(Datos!AC652&amp;""))="SÍ",UPPER(TRIM(Datos!AC652&amp;""))="SI",UPPER(TRIM(Datos!AC652&amp;""))="NO"),IF(ISNUMBER(Datos!AC652),AND(OR(AC$1005="",Datos!AC652&gt;=AC$1005),OR(AC$1006="",Datos!AC652&lt;=AC$1006)),FALSE),TRUE))))</f>
        <v>0.0</v>
      </c>
      <c r="AD652">
        <f>IF(Datos!AD652="",0,IF(AND(AD$1008&lt;&gt;"",Datos!AD652=AD$1008),0,IF(AD$1004=0,0,1-CHOOSE(AD$1004,IF(ISNUMBER(Datos!AD652),AND(OR(AD$1005="",Datos!AD652&gt;=AD$1005),OR(AD$1006="",Datos!AD652&lt;=AD$1006)),FALSE),IF(ISNUMBER(Datos!AD652),AND(Datos!AD652=INT(Datos!AD652),AND(OR(AD$1005="",Datos!AD652&gt;=AD$1005),OR(AD$1006="",Datos!AD652&lt;=AD$1006))),FALSE),OR(ISNUMBER(FIND(";"&amp;UPPER(TRIM(Datos!AD652&amp;""))&amp;"=",AD$1007)),ISNUMBER(FIND(";"&amp;UPPER(TRIM(Datos!AD652&amp;""))&amp;";",AD$1007))),OR(UPPER(TRIM(Datos!AD652&amp;""))="SÍ",UPPER(TRIM(Datos!AD652&amp;""))="SI",UPPER(TRIM(Datos!AD652&amp;""))="NO"),IF(ISNUMBER(Datos!AD652),AND(OR(AD$1005="",Datos!AD652&gt;=AD$1005),OR(AD$1006="",Datos!AD652&lt;=AD$1006)),FALSE),TRUE))))</f>
        <v>0.0</v>
      </c>
      <c r="AE652">
        <f>IF(Datos!AE652="",0,IF(AND(AE$1008&lt;&gt;"",Datos!AE652=AE$1008),0,IF(AE$1004=0,0,1-CHOOSE(AE$1004,IF(ISNUMBER(Datos!AE652),AND(OR(AE$1005="",Datos!AE652&gt;=AE$1005),OR(AE$1006="",Datos!AE652&lt;=AE$1006)),FALSE),IF(ISNUMBER(Datos!AE652),AND(Datos!AE652=INT(Datos!AE652),AND(OR(AE$1005="",Datos!AE652&gt;=AE$1005),OR(AE$1006="",Datos!AE652&lt;=AE$1006))),FALSE),OR(ISNUMBER(FIND(";"&amp;UPPER(TRIM(Datos!AE652&amp;""))&amp;"=",AE$1007)),ISNUMBER(FIND(";"&amp;UPPER(TRIM(Datos!AE652&amp;""))&amp;";",AE$1007))),OR(UPPER(TRIM(Datos!AE652&amp;""))="SÍ",UPPER(TRIM(Datos!AE652&amp;""))="SI",UPPER(TRIM(Datos!AE652&amp;""))="NO"),IF(ISNUMBER(Datos!AE652),AND(OR(AE$1005="",Datos!AE652&gt;=AE$1005),OR(AE$1006="",Datos!AE652&lt;=AE$1006)),FALSE),TRUE))))</f>
        <v>0.0</v>
      </c>
    </row>
    <row r="653" spans="2:31">
      <c r="B653">
        <f>IF(Datos!B653="",0,IF(AND(B$1008&lt;&gt;"",Datos!B653=B$1008),0,IF(B$1004=0,0,1-CHOOSE(B$1004,IF(ISNUMBER(Datos!B653),AND(OR(B$1005="",Datos!B653&gt;=B$1005),OR(B$1006="",Datos!B653&lt;=B$1006)),FALSE),IF(ISNUMBER(Datos!B653),AND(Datos!B653=INT(Datos!B653),AND(OR(B$1005="",Datos!B653&gt;=B$1005),OR(B$1006="",Datos!B653&lt;=B$1006))),FALSE),OR(ISNUMBER(FIND(";"&amp;UPPER(TRIM(Datos!B653&amp;""))&amp;"=",B$1007)),ISNUMBER(FIND(";"&amp;UPPER(TRIM(Datos!B653&amp;""))&amp;";",B$1007))),OR(UPPER(TRIM(Datos!B653&amp;""))="SÍ",UPPER(TRIM(Datos!B653&amp;""))="SI",UPPER(TRIM(Datos!B653&amp;""))="NO"),IF(ISNUMBER(Datos!B653),AND(OR(B$1005="",Datos!B653&gt;=B$1005),OR(B$1006="",Datos!B653&lt;=B$1006)),FALSE),TRUE))))</f>
        <v>0.0</v>
      </c>
      <c r="C653">
        <f>IF(Datos!C653="",0,IF(AND(C$1008&lt;&gt;"",Datos!C653=C$1008),0,IF(C$1004=0,0,1-CHOOSE(C$1004,IF(ISNUMBER(Datos!C653),AND(OR(C$1005="",Datos!C653&gt;=C$1005),OR(C$1006="",Datos!C653&lt;=C$1006)),FALSE),IF(ISNUMBER(Datos!C653),AND(Datos!C653=INT(Datos!C653),AND(OR(C$1005="",Datos!C653&gt;=C$1005),OR(C$1006="",Datos!C653&lt;=C$1006))),FALSE),OR(ISNUMBER(FIND(";"&amp;UPPER(TRIM(Datos!C653&amp;""))&amp;"=",C$1007)),ISNUMBER(FIND(";"&amp;UPPER(TRIM(Datos!C653&amp;""))&amp;";",C$1007))),OR(UPPER(TRIM(Datos!C653&amp;""))="SÍ",UPPER(TRIM(Datos!C653&amp;""))="SI",UPPER(TRIM(Datos!C653&amp;""))="NO"),IF(ISNUMBER(Datos!C653),AND(OR(C$1005="",Datos!C653&gt;=C$1005),OR(C$1006="",Datos!C653&lt;=C$1006)),FALSE),TRUE))))</f>
        <v>0.0</v>
      </c>
      <c r="D653">
        <f>IF(Datos!D653="",0,IF(AND(D$1008&lt;&gt;"",Datos!D653=D$1008),0,IF(D$1004=0,0,1-CHOOSE(D$1004,IF(ISNUMBER(Datos!D653),AND(OR(D$1005="",Datos!D653&gt;=D$1005),OR(D$1006="",Datos!D653&lt;=D$1006)),FALSE),IF(ISNUMBER(Datos!D653),AND(Datos!D653=INT(Datos!D653),AND(OR(D$1005="",Datos!D653&gt;=D$1005),OR(D$1006="",Datos!D653&lt;=D$1006))),FALSE),OR(ISNUMBER(FIND(";"&amp;UPPER(TRIM(Datos!D653&amp;""))&amp;"=",D$1007)),ISNUMBER(FIND(";"&amp;UPPER(TRIM(Datos!D653&amp;""))&amp;";",D$1007))),OR(UPPER(TRIM(Datos!D653&amp;""))="SÍ",UPPER(TRIM(Datos!D653&amp;""))="SI",UPPER(TRIM(Datos!D653&amp;""))="NO"),IF(ISNUMBER(Datos!D653),AND(OR(D$1005="",Datos!D653&gt;=D$1005),OR(D$1006="",Datos!D653&lt;=D$1006)),FALSE),TRUE))))</f>
        <v>0.0</v>
      </c>
      <c r="E653">
        <f>IF(Datos!E653="",0,IF(AND(E$1008&lt;&gt;"",Datos!E653=E$1008),0,IF(E$1004=0,0,1-CHOOSE(E$1004,IF(ISNUMBER(Datos!E653),AND(OR(E$1005="",Datos!E653&gt;=E$1005),OR(E$1006="",Datos!E653&lt;=E$1006)),FALSE),IF(ISNUMBER(Datos!E653),AND(Datos!E653=INT(Datos!E653),AND(OR(E$1005="",Datos!E653&gt;=E$1005),OR(E$1006="",Datos!E653&lt;=E$1006))),FALSE),OR(ISNUMBER(FIND(";"&amp;UPPER(TRIM(Datos!E653&amp;""))&amp;"=",E$1007)),ISNUMBER(FIND(";"&amp;UPPER(TRIM(Datos!E653&amp;""))&amp;";",E$1007))),OR(UPPER(TRIM(Datos!E653&amp;""))="SÍ",UPPER(TRIM(Datos!E653&amp;""))="SI",UPPER(TRIM(Datos!E653&amp;""))="NO"),IF(ISNUMBER(Datos!E653),AND(OR(E$1005="",Datos!E653&gt;=E$1005),OR(E$1006="",Datos!E653&lt;=E$1006)),FALSE),TRUE))))</f>
        <v>0.0</v>
      </c>
      <c r="F653">
        <f>IF(Datos!F653="",0,IF(AND(F$1008&lt;&gt;"",Datos!F653=F$1008),0,IF(F$1004=0,0,1-CHOOSE(F$1004,IF(ISNUMBER(Datos!F653),AND(OR(F$1005="",Datos!F653&gt;=F$1005),OR(F$1006="",Datos!F653&lt;=F$1006)),FALSE),IF(ISNUMBER(Datos!F653),AND(Datos!F653=INT(Datos!F653),AND(OR(F$1005="",Datos!F653&gt;=F$1005),OR(F$1006="",Datos!F653&lt;=F$1006))),FALSE),OR(ISNUMBER(FIND(";"&amp;UPPER(TRIM(Datos!F653&amp;""))&amp;"=",F$1007)),ISNUMBER(FIND(";"&amp;UPPER(TRIM(Datos!F653&amp;""))&amp;";",F$1007))),OR(UPPER(TRIM(Datos!F653&amp;""))="SÍ",UPPER(TRIM(Datos!F653&amp;""))="SI",UPPER(TRIM(Datos!F653&amp;""))="NO"),IF(ISNUMBER(Datos!F653),AND(OR(F$1005="",Datos!F653&gt;=F$1005),OR(F$1006="",Datos!F653&lt;=F$1006)),FALSE),TRUE))))</f>
        <v>0.0</v>
      </c>
      <c r="G653">
        <f>IF(Datos!G653="",0,IF(AND(G$1008&lt;&gt;"",Datos!G653=G$1008),0,IF(G$1004=0,0,1-CHOOSE(G$1004,IF(ISNUMBER(Datos!G653),AND(OR(G$1005="",Datos!G653&gt;=G$1005),OR(G$1006="",Datos!G653&lt;=G$1006)),FALSE),IF(ISNUMBER(Datos!G653),AND(Datos!G653=INT(Datos!G653),AND(OR(G$1005="",Datos!G653&gt;=G$1005),OR(G$1006="",Datos!G653&lt;=G$1006))),FALSE),OR(ISNUMBER(FIND(";"&amp;UPPER(TRIM(Datos!G653&amp;""))&amp;"=",G$1007)),ISNUMBER(FIND(";"&amp;UPPER(TRIM(Datos!G653&amp;""))&amp;";",G$1007))),OR(UPPER(TRIM(Datos!G653&amp;""))="SÍ",UPPER(TRIM(Datos!G653&amp;""))="SI",UPPER(TRIM(Datos!G653&amp;""))="NO"),IF(ISNUMBER(Datos!G653),AND(OR(G$1005="",Datos!G653&gt;=G$1005),OR(G$1006="",Datos!G653&lt;=G$1006)),FALSE),TRUE))))</f>
        <v>0.0</v>
      </c>
      <c r="H653">
        <f>IF(Datos!H653="",0,IF(AND(H$1008&lt;&gt;"",Datos!H653=H$1008),0,IF(H$1004=0,0,1-CHOOSE(H$1004,IF(ISNUMBER(Datos!H653),AND(OR(H$1005="",Datos!H653&gt;=H$1005),OR(H$1006="",Datos!H653&lt;=H$1006)),FALSE),IF(ISNUMBER(Datos!H653),AND(Datos!H653=INT(Datos!H653),AND(OR(H$1005="",Datos!H653&gt;=H$1005),OR(H$1006="",Datos!H653&lt;=H$1006))),FALSE),OR(ISNUMBER(FIND(";"&amp;UPPER(TRIM(Datos!H653&amp;""))&amp;"=",H$1007)),ISNUMBER(FIND(";"&amp;UPPER(TRIM(Datos!H653&amp;""))&amp;";",H$1007))),OR(UPPER(TRIM(Datos!H653&amp;""))="SÍ",UPPER(TRIM(Datos!H653&amp;""))="SI",UPPER(TRIM(Datos!H653&amp;""))="NO"),IF(ISNUMBER(Datos!H653),AND(OR(H$1005="",Datos!H653&gt;=H$1005),OR(H$1006="",Datos!H653&lt;=H$1006)),FALSE),TRUE))))</f>
        <v>0.0</v>
      </c>
      <c r="I653">
        <f>IF(Datos!I653="",0,IF(AND(I$1008&lt;&gt;"",Datos!I653=I$1008),0,IF(I$1004=0,0,1-CHOOSE(I$1004,IF(ISNUMBER(Datos!I653),AND(OR(I$1005="",Datos!I653&gt;=I$1005),OR(I$1006="",Datos!I653&lt;=I$1006)),FALSE),IF(ISNUMBER(Datos!I653),AND(Datos!I653=INT(Datos!I653),AND(OR(I$1005="",Datos!I653&gt;=I$1005),OR(I$1006="",Datos!I653&lt;=I$1006))),FALSE),OR(ISNUMBER(FIND(";"&amp;UPPER(TRIM(Datos!I653&amp;""))&amp;"=",I$1007)),ISNUMBER(FIND(";"&amp;UPPER(TRIM(Datos!I653&amp;""))&amp;";",I$1007))),OR(UPPER(TRIM(Datos!I653&amp;""))="SÍ",UPPER(TRIM(Datos!I653&amp;""))="SI",UPPER(TRIM(Datos!I653&amp;""))="NO"),IF(ISNUMBER(Datos!I653),AND(OR(I$1005="",Datos!I653&gt;=I$1005),OR(I$1006="",Datos!I653&lt;=I$1006)),FALSE),TRUE))))</f>
        <v>0.0</v>
      </c>
      <c r="J653">
        <f>IF(Datos!J653="",0,IF(AND(J$1008&lt;&gt;"",Datos!J653=J$1008),0,IF(J$1004=0,0,1-CHOOSE(J$1004,IF(ISNUMBER(Datos!J653),AND(OR(J$1005="",Datos!J653&gt;=J$1005),OR(J$1006="",Datos!J653&lt;=J$1006)),FALSE),IF(ISNUMBER(Datos!J653),AND(Datos!J653=INT(Datos!J653),AND(OR(J$1005="",Datos!J653&gt;=J$1005),OR(J$1006="",Datos!J653&lt;=J$1006))),FALSE),OR(ISNUMBER(FIND(";"&amp;UPPER(TRIM(Datos!J653&amp;""))&amp;"=",J$1007)),ISNUMBER(FIND(";"&amp;UPPER(TRIM(Datos!J653&amp;""))&amp;";",J$1007))),OR(UPPER(TRIM(Datos!J653&amp;""))="SÍ",UPPER(TRIM(Datos!J653&amp;""))="SI",UPPER(TRIM(Datos!J653&amp;""))="NO"),IF(ISNUMBER(Datos!J653),AND(OR(J$1005="",Datos!J653&gt;=J$1005),OR(J$1006="",Datos!J653&lt;=J$1006)),FALSE),TRUE))))</f>
        <v>0.0</v>
      </c>
      <c r="K653">
        <f>IF(Datos!K653="",0,IF(AND(K$1008&lt;&gt;"",Datos!K653=K$1008),0,IF(K$1004=0,0,1-CHOOSE(K$1004,IF(ISNUMBER(Datos!K653),AND(OR(K$1005="",Datos!K653&gt;=K$1005),OR(K$1006="",Datos!K653&lt;=K$1006)),FALSE),IF(ISNUMBER(Datos!K653),AND(Datos!K653=INT(Datos!K653),AND(OR(K$1005="",Datos!K653&gt;=K$1005),OR(K$1006="",Datos!K653&lt;=K$1006))),FALSE),OR(ISNUMBER(FIND(";"&amp;UPPER(TRIM(Datos!K653&amp;""))&amp;"=",K$1007)),ISNUMBER(FIND(";"&amp;UPPER(TRIM(Datos!K653&amp;""))&amp;";",K$1007))),OR(UPPER(TRIM(Datos!K653&amp;""))="SÍ",UPPER(TRIM(Datos!K653&amp;""))="SI",UPPER(TRIM(Datos!K653&amp;""))="NO"),IF(ISNUMBER(Datos!K653),AND(OR(K$1005="",Datos!K653&gt;=K$1005),OR(K$1006="",Datos!K653&lt;=K$1006)),FALSE),TRUE))))</f>
        <v>0.0</v>
      </c>
      <c r="L653">
        <f>IF(Datos!L653="",0,IF(AND(L$1008&lt;&gt;"",Datos!L653=L$1008),0,IF(L$1004=0,0,1-CHOOSE(L$1004,IF(ISNUMBER(Datos!L653),AND(OR(L$1005="",Datos!L653&gt;=L$1005),OR(L$1006="",Datos!L653&lt;=L$1006)),FALSE),IF(ISNUMBER(Datos!L653),AND(Datos!L653=INT(Datos!L653),AND(OR(L$1005="",Datos!L653&gt;=L$1005),OR(L$1006="",Datos!L653&lt;=L$1006))),FALSE),OR(ISNUMBER(FIND(";"&amp;UPPER(TRIM(Datos!L653&amp;""))&amp;"=",L$1007)),ISNUMBER(FIND(";"&amp;UPPER(TRIM(Datos!L653&amp;""))&amp;";",L$1007))),OR(UPPER(TRIM(Datos!L653&amp;""))="SÍ",UPPER(TRIM(Datos!L653&amp;""))="SI",UPPER(TRIM(Datos!L653&amp;""))="NO"),IF(ISNUMBER(Datos!L653),AND(OR(L$1005="",Datos!L653&gt;=L$1005),OR(L$1006="",Datos!L653&lt;=L$1006)),FALSE),TRUE))))</f>
        <v>0.0</v>
      </c>
      <c r="M653">
        <f>IF(Datos!M653="",0,IF(AND(M$1008&lt;&gt;"",Datos!M653=M$1008),0,IF(M$1004=0,0,1-CHOOSE(M$1004,IF(ISNUMBER(Datos!M653),AND(OR(M$1005="",Datos!M653&gt;=M$1005),OR(M$1006="",Datos!M653&lt;=M$1006)),FALSE),IF(ISNUMBER(Datos!M653),AND(Datos!M653=INT(Datos!M653),AND(OR(M$1005="",Datos!M653&gt;=M$1005),OR(M$1006="",Datos!M653&lt;=M$1006))),FALSE),OR(ISNUMBER(FIND(";"&amp;UPPER(TRIM(Datos!M653&amp;""))&amp;"=",M$1007)),ISNUMBER(FIND(";"&amp;UPPER(TRIM(Datos!M653&amp;""))&amp;";",M$1007))),OR(UPPER(TRIM(Datos!M653&amp;""))="SÍ",UPPER(TRIM(Datos!M653&amp;""))="SI",UPPER(TRIM(Datos!M653&amp;""))="NO"),IF(ISNUMBER(Datos!M653),AND(OR(M$1005="",Datos!M653&gt;=M$1005),OR(M$1006="",Datos!M653&lt;=M$1006)),FALSE),TRUE))))</f>
        <v>0.0</v>
      </c>
      <c r="N653">
        <f>IF(Datos!N653="",0,IF(AND(N$1008&lt;&gt;"",Datos!N653=N$1008),0,IF(N$1004=0,0,1-CHOOSE(N$1004,IF(ISNUMBER(Datos!N653),AND(OR(N$1005="",Datos!N653&gt;=N$1005),OR(N$1006="",Datos!N653&lt;=N$1006)),FALSE),IF(ISNUMBER(Datos!N653),AND(Datos!N653=INT(Datos!N653),AND(OR(N$1005="",Datos!N653&gt;=N$1005),OR(N$1006="",Datos!N653&lt;=N$1006))),FALSE),OR(ISNUMBER(FIND(";"&amp;UPPER(TRIM(Datos!N653&amp;""))&amp;"=",N$1007)),ISNUMBER(FIND(";"&amp;UPPER(TRIM(Datos!N653&amp;""))&amp;";",N$1007))),OR(UPPER(TRIM(Datos!N653&amp;""))="SÍ",UPPER(TRIM(Datos!N653&amp;""))="SI",UPPER(TRIM(Datos!N653&amp;""))="NO"),IF(ISNUMBER(Datos!N653),AND(OR(N$1005="",Datos!N653&gt;=N$1005),OR(N$1006="",Datos!N653&lt;=N$1006)),FALSE),TRUE))))</f>
        <v>0.0</v>
      </c>
      <c r="O653">
        <f>IF(Datos!O653="",0,IF(AND(O$1008&lt;&gt;"",Datos!O653=O$1008),0,IF(O$1004=0,0,1-CHOOSE(O$1004,IF(ISNUMBER(Datos!O653),AND(OR(O$1005="",Datos!O653&gt;=O$1005),OR(O$1006="",Datos!O653&lt;=O$1006)),FALSE),IF(ISNUMBER(Datos!O653),AND(Datos!O653=INT(Datos!O653),AND(OR(O$1005="",Datos!O653&gt;=O$1005),OR(O$1006="",Datos!O653&lt;=O$1006))),FALSE),OR(ISNUMBER(FIND(";"&amp;UPPER(TRIM(Datos!O653&amp;""))&amp;"=",O$1007)),ISNUMBER(FIND(";"&amp;UPPER(TRIM(Datos!O653&amp;""))&amp;";",O$1007))),OR(UPPER(TRIM(Datos!O653&amp;""))="SÍ",UPPER(TRIM(Datos!O653&amp;""))="SI",UPPER(TRIM(Datos!O653&amp;""))="NO"),IF(ISNUMBER(Datos!O653),AND(OR(O$1005="",Datos!O653&gt;=O$1005),OR(O$1006="",Datos!O653&lt;=O$1006)),FALSE),TRUE))))</f>
        <v>0.0</v>
      </c>
      <c r="P653">
        <f>IF(Datos!P653="",0,IF(AND(P$1008&lt;&gt;"",Datos!P653=P$1008),0,IF(P$1004=0,0,1-CHOOSE(P$1004,IF(ISNUMBER(Datos!P653),AND(OR(P$1005="",Datos!P653&gt;=P$1005),OR(P$1006="",Datos!P653&lt;=P$1006)),FALSE),IF(ISNUMBER(Datos!P653),AND(Datos!P653=INT(Datos!P653),AND(OR(P$1005="",Datos!P653&gt;=P$1005),OR(P$1006="",Datos!P653&lt;=P$1006))),FALSE),OR(ISNUMBER(FIND(";"&amp;UPPER(TRIM(Datos!P653&amp;""))&amp;"=",P$1007)),ISNUMBER(FIND(";"&amp;UPPER(TRIM(Datos!P653&amp;""))&amp;";",P$1007))),OR(UPPER(TRIM(Datos!P653&amp;""))="SÍ",UPPER(TRIM(Datos!P653&amp;""))="SI",UPPER(TRIM(Datos!P653&amp;""))="NO"),IF(ISNUMBER(Datos!P653),AND(OR(P$1005="",Datos!P653&gt;=P$1005),OR(P$1006="",Datos!P653&lt;=P$1006)),FALSE),TRUE))))</f>
        <v>0.0</v>
      </c>
      <c r="Q653">
        <f>IF(Datos!Q653="",0,IF(AND(Q$1008&lt;&gt;"",Datos!Q653=Q$1008),0,IF(Q$1004=0,0,1-CHOOSE(Q$1004,IF(ISNUMBER(Datos!Q653),AND(OR(Q$1005="",Datos!Q653&gt;=Q$1005),OR(Q$1006="",Datos!Q653&lt;=Q$1006)),FALSE),IF(ISNUMBER(Datos!Q653),AND(Datos!Q653=INT(Datos!Q653),AND(OR(Q$1005="",Datos!Q653&gt;=Q$1005),OR(Q$1006="",Datos!Q653&lt;=Q$1006))),FALSE),OR(ISNUMBER(FIND(";"&amp;UPPER(TRIM(Datos!Q653&amp;""))&amp;"=",Q$1007)),ISNUMBER(FIND(";"&amp;UPPER(TRIM(Datos!Q653&amp;""))&amp;";",Q$1007))),OR(UPPER(TRIM(Datos!Q653&amp;""))="SÍ",UPPER(TRIM(Datos!Q653&amp;""))="SI",UPPER(TRIM(Datos!Q653&amp;""))="NO"),IF(ISNUMBER(Datos!Q653),AND(OR(Q$1005="",Datos!Q653&gt;=Q$1005),OR(Q$1006="",Datos!Q653&lt;=Q$1006)),FALSE),TRUE))))</f>
        <v>0.0</v>
      </c>
      <c r="R653">
        <f>IF(Datos!R653="",0,IF(AND(R$1008&lt;&gt;"",Datos!R653=R$1008),0,IF(R$1004=0,0,1-CHOOSE(R$1004,IF(ISNUMBER(Datos!R653),AND(OR(R$1005="",Datos!R653&gt;=R$1005),OR(R$1006="",Datos!R653&lt;=R$1006)),FALSE),IF(ISNUMBER(Datos!R653),AND(Datos!R653=INT(Datos!R653),AND(OR(R$1005="",Datos!R653&gt;=R$1005),OR(R$1006="",Datos!R653&lt;=R$1006))),FALSE),OR(ISNUMBER(FIND(";"&amp;UPPER(TRIM(Datos!R653&amp;""))&amp;"=",R$1007)),ISNUMBER(FIND(";"&amp;UPPER(TRIM(Datos!R653&amp;""))&amp;";",R$1007))),OR(UPPER(TRIM(Datos!R653&amp;""))="SÍ",UPPER(TRIM(Datos!R653&amp;""))="SI",UPPER(TRIM(Datos!R653&amp;""))="NO"),IF(ISNUMBER(Datos!R653),AND(OR(R$1005="",Datos!R653&gt;=R$1005),OR(R$1006="",Datos!R653&lt;=R$1006)),FALSE),TRUE))))</f>
        <v>0.0</v>
      </c>
      <c r="S653">
        <f>IF(Datos!S653="",0,IF(AND(S$1008&lt;&gt;"",Datos!S653=S$1008),0,IF(S$1004=0,0,1-CHOOSE(S$1004,IF(ISNUMBER(Datos!S653),AND(OR(S$1005="",Datos!S653&gt;=S$1005),OR(S$1006="",Datos!S653&lt;=S$1006)),FALSE),IF(ISNUMBER(Datos!S653),AND(Datos!S653=INT(Datos!S653),AND(OR(S$1005="",Datos!S653&gt;=S$1005),OR(S$1006="",Datos!S653&lt;=S$1006))),FALSE),OR(ISNUMBER(FIND(";"&amp;UPPER(TRIM(Datos!S653&amp;""))&amp;"=",S$1007)),ISNUMBER(FIND(";"&amp;UPPER(TRIM(Datos!S653&amp;""))&amp;";",S$1007))),OR(UPPER(TRIM(Datos!S653&amp;""))="SÍ",UPPER(TRIM(Datos!S653&amp;""))="SI",UPPER(TRIM(Datos!S653&amp;""))="NO"),IF(ISNUMBER(Datos!S653),AND(OR(S$1005="",Datos!S653&gt;=S$1005),OR(S$1006="",Datos!S653&lt;=S$1006)),FALSE),TRUE))))</f>
        <v>0.0</v>
      </c>
      <c r="T653">
        <f>IF(Datos!T653="",0,IF(AND(T$1008&lt;&gt;"",Datos!T653=T$1008),0,IF(T$1004=0,0,1-CHOOSE(T$1004,IF(ISNUMBER(Datos!T653),AND(OR(T$1005="",Datos!T653&gt;=T$1005),OR(T$1006="",Datos!T653&lt;=T$1006)),FALSE),IF(ISNUMBER(Datos!T653),AND(Datos!T653=INT(Datos!T653),AND(OR(T$1005="",Datos!T653&gt;=T$1005),OR(T$1006="",Datos!T653&lt;=T$1006))),FALSE),OR(ISNUMBER(FIND(";"&amp;UPPER(TRIM(Datos!T653&amp;""))&amp;"=",T$1007)),ISNUMBER(FIND(";"&amp;UPPER(TRIM(Datos!T653&amp;""))&amp;";",T$1007))),OR(UPPER(TRIM(Datos!T653&amp;""))="SÍ",UPPER(TRIM(Datos!T653&amp;""))="SI",UPPER(TRIM(Datos!T653&amp;""))="NO"),IF(ISNUMBER(Datos!T653),AND(OR(T$1005="",Datos!T653&gt;=T$1005),OR(T$1006="",Datos!T653&lt;=T$1006)),FALSE),TRUE))))</f>
        <v>0.0</v>
      </c>
      <c r="U653">
        <f>IF(Datos!U653="",0,IF(AND(U$1008&lt;&gt;"",Datos!U653=U$1008),0,IF(U$1004=0,0,1-CHOOSE(U$1004,IF(ISNUMBER(Datos!U653),AND(OR(U$1005="",Datos!U653&gt;=U$1005),OR(U$1006="",Datos!U653&lt;=U$1006)),FALSE),IF(ISNUMBER(Datos!U653),AND(Datos!U653=INT(Datos!U653),AND(OR(U$1005="",Datos!U653&gt;=U$1005),OR(U$1006="",Datos!U653&lt;=U$1006))),FALSE),OR(ISNUMBER(FIND(";"&amp;UPPER(TRIM(Datos!U653&amp;""))&amp;"=",U$1007)),ISNUMBER(FIND(";"&amp;UPPER(TRIM(Datos!U653&amp;""))&amp;";",U$1007))),OR(UPPER(TRIM(Datos!U653&amp;""))="SÍ",UPPER(TRIM(Datos!U653&amp;""))="SI",UPPER(TRIM(Datos!U653&amp;""))="NO"),IF(ISNUMBER(Datos!U653),AND(OR(U$1005="",Datos!U653&gt;=U$1005),OR(U$1006="",Datos!U653&lt;=U$1006)),FALSE),TRUE))))</f>
        <v>0.0</v>
      </c>
      <c r="V653">
        <f>IF(Datos!V653="",0,IF(AND(V$1008&lt;&gt;"",Datos!V653=V$1008),0,IF(V$1004=0,0,1-CHOOSE(V$1004,IF(ISNUMBER(Datos!V653),AND(OR(V$1005="",Datos!V653&gt;=V$1005),OR(V$1006="",Datos!V653&lt;=V$1006)),FALSE),IF(ISNUMBER(Datos!V653),AND(Datos!V653=INT(Datos!V653),AND(OR(V$1005="",Datos!V653&gt;=V$1005),OR(V$1006="",Datos!V653&lt;=V$1006))),FALSE),OR(ISNUMBER(FIND(";"&amp;UPPER(TRIM(Datos!V653&amp;""))&amp;"=",V$1007)),ISNUMBER(FIND(";"&amp;UPPER(TRIM(Datos!V653&amp;""))&amp;";",V$1007))),OR(UPPER(TRIM(Datos!V653&amp;""))="SÍ",UPPER(TRIM(Datos!V653&amp;""))="SI",UPPER(TRIM(Datos!V653&amp;""))="NO"),IF(ISNUMBER(Datos!V653),AND(OR(V$1005="",Datos!V653&gt;=V$1005),OR(V$1006="",Datos!V653&lt;=V$1006)),FALSE),TRUE))))</f>
        <v>0.0</v>
      </c>
      <c r="W653">
        <f>IF(Datos!W653="",0,IF(AND(W$1008&lt;&gt;"",Datos!W653=W$1008),0,IF(W$1004=0,0,1-CHOOSE(W$1004,IF(ISNUMBER(Datos!W653),AND(OR(W$1005="",Datos!W653&gt;=W$1005),OR(W$1006="",Datos!W653&lt;=W$1006)),FALSE),IF(ISNUMBER(Datos!W653),AND(Datos!W653=INT(Datos!W653),AND(OR(W$1005="",Datos!W653&gt;=W$1005),OR(W$1006="",Datos!W653&lt;=W$1006))),FALSE),OR(ISNUMBER(FIND(";"&amp;UPPER(TRIM(Datos!W653&amp;""))&amp;"=",W$1007)),ISNUMBER(FIND(";"&amp;UPPER(TRIM(Datos!W653&amp;""))&amp;";",W$1007))),OR(UPPER(TRIM(Datos!W653&amp;""))="SÍ",UPPER(TRIM(Datos!W653&amp;""))="SI",UPPER(TRIM(Datos!W653&amp;""))="NO"),IF(ISNUMBER(Datos!W653),AND(OR(W$1005="",Datos!W653&gt;=W$1005),OR(W$1006="",Datos!W653&lt;=W$1006)),FALSE),TRUE))))</f>
        <v>0.0</v>
      </c>
      <c r="X653">
        <f>IF(Datos!X653="",0,IF(AND(X$1008&lt;&gt;"",Datos!X653=X$1008),0,IF(X$1004=0,0,1-CHOOSE(X$1004,IF(ISNUMBER(Datos!X653),AND(OR(X$1005="",Datos!X653&gt;=X$1005),OR(X$1006="",Datos!X653&lt;=X$1006)),FALSE),IF(ISNUMBER(Datos!X653),AND(Datos!X653=INT(Datos!X653),AND(OR(X$1005="",Datos!X653&gt;=X$1005),OR(X$1006="",Datos!X653&lt;=X$1006))),FALSE),OR(ISNUMBER(FIND(";"&amp;UPPER(TRIM(Datos!X653&amp;""))&amp;"=",X$1007)),ISNUMBER(FIND(";"&amp;UPPER(TRIM(Datos!X653&amp;""))&amp;";",X$1007))),OR(UPPER(TRIM(Datos!X653&amp;""))="SÍ",UPPER(TRIM(Datos!X653&amp;""))="SI",UPPER(TRIM(Datos!X653&amp;""))="NO"),IF(ISNUMBER(Datos!X653),AND(OR(X$1005="",Datos!X653&gt;=X$1005),OR(X$1006="",Datos!X653&lt;=X$1006)),FALSE),TRUE))))</f>
        <v>0.0</v>
      </c>
      <c r="Y653">
        <f>IF(Datos!Y653="",0,IF(AND(Y$1008&lt;&gt;"",Datos!Y653=Y$1008),0,IF(Y$1004=0,0,1-CHOOSE(Y$1004,IF(ISNUMBER(Datos!Y653),AND(OR(Y$1005="",Datos!Y653&gt;=Y$1005),OR(Y$1006="",Datos!Y653&lt;=Y$1006)),FALSE),IF(ISNUMBER(Datos!Y653),AND(Datos!Y653=INT(Datos!Y653),AND(OR(Y$1005="",Datos!Y653&gt;=Y$1005),OR(Y$1006="",Datos!Y653&lt;=Y$1006))),FALSE),OR(ISNUMBER(FIND(";"&amp;UPPER(TRIM(Datos!Y653&amp;""))&amp;"=",Y$1007)),ISNUMBER(FIND(";"&amp;UPPER(TRIM(Datos!Y653&amp;""))&amp;";",Y$1007))),OR(UPPER(TRIM(Datos!Y653&amp;""))="SÍ",UPPER(TRIM(Datos!Y653&amp;""))="SI",UPPER(TRIM(Datos!Y653&amp;""))="NO"),IF(ISNUMBER(Datos!Y653),AND(OR(Y$1005="",Datos!Y653&gt;=Y$1005),OR(Y$1006="",Datos!Y653&lt;=Y$1006)),FALSE),TRUE))))</f>
        <v>0.0</v>
      </c>
      <c r="Z653">
        <f>IF(Datos!Z653="",0,IF(AND(Z$1008&lt;&gt;"",Datos!Z653=Z$1008),0,IF(Z$1004=0,0,1-CHOOSE(Z$1004,IF(ISNUMBER(Datos!Z653),AND(OR(Z$1005="",Datos!Z653&gt;=Z$1005),OR(Z$1006="",Datos!Z653&lt;=Z$1006)),FALSE),IF(ISNUMBER(Datos!Z653),AND(Datos!Z653=INT(Datos!Z653),AND(OR(Z$1005="",Datos!Z653&gt;=Z$1005),OR(Z$1006="",Datos!Z653&lt;=Z$1006))),FALSE),OR(ISNUMBER(FIND(";"&amp;UPPER(TRIM(Datos!Z653&amp;""))&amp;"=",Z$1007)),ISNUMBER(FIND(";"&amp;UPPER(TRIM(Datos!Z653&amp;""))&amp;";",Z$1007))),OR(UPPER(TRIM(Datos!Z653&amp;""))="SÍ",UPPER(TRIM(Datos!Z653&amp;""))="SI",UPPER(TRIM(Datos!Z653&amp;""))="NO"),IF(ISNUMBER(Datos!Z653),AND(OR(Z$1005="",Datos!Z653&gt;=Z$1005),OR(Z$1006="",Datos!Z653&lt;=Z$1006)),FALSE),TRUE))))</f>
        <v>0.0</v>
      </c>
      <c r="AA653">
        <f>IF(Datos!AA653="",0,IF(AND(AA$1008&lt;&gt;"",Datos!AA653=AA$1008),0,IF(AA$1004=0,0,1-CHOOSE(AA$1004,IF(ISNUMBER(Datos!AA653),AND(OR(AA$1005="",Datos!AA653&gt;=AA$1005),OR(AA$1006="",Datos!AA653&lt;=AA$1006)),FALSE),IF(ISNUMBER(Datos!AA653),AND(Datos!AA653=INT(Datos!AA653),AND(OR(AA$1005="",Datos!AA653&gt;=AA$1005),OR(AA$1006="",Datos!AA653&lt;=AA$1006))),FALSE),OR(ISNUMBER(FIND(";"&amp;UPPER(TRIM(Datos!AA653&amp;""))&amp;"=",AA$1007)),ISNUMBER(FIND(";"&amp;UPPER(TRIM(Datos!AA653&amp;""))&amp;";",AA$1007))),OR(UPPER(TRIM(Datos!AA653&amp;""))="SÍ",UPPER(TRIM(Datos!AA653&amp;""))="SI",UPPER(TRIM(Datos!AA653&amp;""))="NO"),IF(ISNUMBER(Datos!AA653),AND(OR(AA$1005="",Datos!AA653&gt;=AA$1005),OR(AA$1006="",Datos!AA653&lt;=AA$1006)),FALSE),TRUE))))</f>
        <v>0.0</v>
      </c>
      <c r="AB653">
        <f>IF(Datos!AB653="",0,IF(AND(AB$1008&lt;&gt;"",Datos!AB653=AB$1008),0,IF(AB$1004=0,0,1-CHOOSE(AB$1004,IF(ISNUMBER(Datos!AB653),AND(OR(AB$1005="",Datos!AB653&gt;=AB$1005),OR(AB$1006="",Datos!AB653&lt;=AB$1006)),FALSE),IF(ISNUMBER(Datos!AB653),AND(Datos!AB653=INT(Datos!AB653),AND(OR(AB$1005="",Datos!AB653&gt;=AB$1005),OR(AB$1006="",Datos!AB653&lt;=AB$1006))),FALSE),OR(ISNUMBER(FIND(";"&amp;UPPER(TRIM(Datos!AB653&amp;""))&amp;"=",AB$1007)),ISNUMBER(FIND(";"&amp;UPPER(TRIM(Datos!AB653&amp;""))&amp;";",AB$1007))),OR(UPPER(TRIM(Datos!AB653&amp;""))="SÍ",UPPER(TRIM(Datos!AB653&amp;""))="SI",UPPER(TRIM(Datos!AB653&amp;""))="NO"),IF(ISNUMBER(Datos!AB653),AND(OR(AB$1005="",Datos!AB653&gt;=AB$1005),OR(AB$1006="",Datos!AB653&lt;=AB$1006)),FALSE),TRUE))))</f>
        <v>0.0</v>
      </c>
      <c r="AC653">
        <f>IF(Datos!AC653="",0,IF(AND(AC$1008&lt;&gt;"",Datos!AC653=AC$1008),0,IF(AC$1004=0,0,1-CHOOSE(AC$1004,IF(ISNUMBER(Datos!AC653),AND(OR(AC$1005="",Datos!AC653&gt;=AC$1005),OR(AC$1006="",Datos!AC653&lt;=AC$1006)),FALSE),IF(ISNUMBER(Datos!AC653),AND(Datos!AC653=INT(Datos!AC653),AND(OR(AC$1005="",Datos!AC653&gt;=AC$1005),OR(AC$1006="",Datos!AC653&lt;=AC$1006))),FALSE),OR(ISNUMBER(FIND(";"&amp;UPPER(TRIM(Datos!AC653&amp;""))&amp;"=",AC$1007)),ISNUMBER(FIND(";"&amp;UPPER(TRIM(Datos!AC653&amp;""))&amp;";",AC$1007))),OR(UPPER(TRIM(Datos!AC653&amp;""))="SÍ",UPPER(TRIM(Datos!AC653&amp;""))="SI",UPPER(TRIM(Datos!AC653&amp;""))="NO"),IF(ISNUMBER(Datos!AC653),AND(OR(AC$1005="",Datos!AC653&gt;=AC$1005),OR(AC$1006="",Datos!AC653&lt;=AC$1006)),FALSE),TRUE))))</f>
        <v>0.0</v>
      </c>
      <c r="AD653">
        <f>IF(Datos!AD653="",0,IF(AND(AD$1008&lt;&gt;"",Datos!AD653=AD$1008),0,IF(AD$1004=0,0,1-CHOOSE(AD$1004,IF(ISNUMBER(Datos!AD653),AND(OR(AD$1005="",Datos!AD653&gt;=AD$1005),OR(AD$1006="",Datos!AD653&lt;=AD$1006)),FALSE),IF(ISNUMBER(Datos!AD653),AND(Datos!AD653=INT(Datos!AD653),AND(OR(AD$1005="",Datos!AD653&gt;=AD$1005),OR(AD$1006="",Datos!AD653&lt;=AD$1006))),FALSE),OR(ISNUMBER(FIND(";"&amp;UPPER(TRIM(Datos!AD653&amp;""))&amp;"=",AD$1007)),ISNUMBER(FIND(";"&amp;UPPER(TRIM(Datos!AD653&amp;""))&amp;";",AD$1007))),OR(UPPER(TRIM(Datos!AD653&amp;""))="SÍ",UPPER(TRIM(Datos!AD653&amp;""))="SI",UPPER(TRIM(Datos!AD653&amp;""))="NO"),IF(ISNUMBER(Datos!AD653),AND(OR(AD$1005="",Datos!AD653&gt;=AD$1005),OR(AD$1006="",Datos!AD653&lt;=AD$1006)),FALSE),TRUE))))</f>
        <v>0.0</v>
      </c>
      <c r="AE653">
        <f>IF(Datos!AE653="",0,IF(AND(AE$1008&lt;&gt;"",Datos!AE653=AE$1008),0,IF(AE$1004=0,0,1-CHOOSE(AE$1004,IF(ISNUMBER(Datos!AE653),AND(OR(AE$1005="",Datos!AE653&gt;=AE$1005),OR(AE$1006="",Datos!AE653&lt;=AE$1006)),FALSE),IF(ISNUMBER(Datos!AE653),AND(Datos!AE653=INT(Datos!AE653),AND(OR(AE$1005="",Datos!AE653&gt;=AE$1005),OR(AE$1006="",Datos!AE653&lt;=AE$1006))),FALSE),OR(ISNUMBER(FIND(";"&amp;UPPER(TRIM(Datos!AE653&amp;""))&amp;"=",AE$1007)),ISNUMBER(FIND(";"&amp;UPPER(TRIM(Datos!AE653&amp;""))&amp;";",AE$1007))),OR(UPPER(TRIM(Datos!AE653&amp;""))="SÍ",UPPER(TRIM(Datos!AE653&amp;""))="SI",UPPER(TRIM(Datos!AE653&amp;""))="NO"),IF(ISNUMBER(Datos!AE653),AND(OR(AE$1005="",Datos!AE653&gt;=AE$1005),OR(AE$1006="",Datos!AE653&lt;=AE$1006)),FALSE),TRUE))))</f>
        <v>0.0</v>
      </c>
    </row>
    <row r="654" spans="2:31">
      <c r="B654">
        <f>IF(Datos!B654="",0,IF(AND(B$1008&lt;&gt;"",Datos!B654=B$1008),0,IF(B$1004=0,0,1-CHOOSE(B$1004,IF(ISNUMBER(Datos!B654),AND(OR(B$1005="",Datos!B654&gt;=B$1005),OR(B$1006="",Datos!B654&lt;=B$1006)),FALSE),IF(ISNUMBER(Datos!B654),AND(Datos!B654=INT(Datos!B654),AND(OR(B$1005="",Datos!B654&gt;=B$1005),OR(B$1006="",Datos!B654&lt;=B$1006))),FALSE),OR(ISNUMBER(FIND(";"&amp;UPPER(TRIM(Datos!B654&amp;""))&amp;"=",B$1007)),ISNUMBER(FIND(";"&amp;UPPER(TRIM(Datos!B654&amp;""))&amp;";",B$1007))),OR(UPPER(TRIM(Datos!B654&amp;""))="SÍ",UPPER(TRIM(Datos!B654&amp;""))="SI",UPPER(TRIM(Datos!B654&amp;""))="NO"),IF(ISNUMBER(Datos!B654),AND(OR(B$1005="",Datos!B654&gt;=B$1005),OR(B$1006="",Datos!B654&lt;=B$1006)),FALSE),TRUE))))</f>
        <v>0.0</v>
      </c>
      <c r="C654">
        <f>IF(Datos!C654="",0,IF(AND(C$1008&lt;&gt;"",Datos!C654=C$1008),0,IF(C$1004=0,0,1-CHOOSE(C$1004,IF(ISNUMBER(Datos!C654),AND(OR(C$1005="",Datos!C654&gt;=C$1005),OR(C$1006="",Datos!C654&lt;=C$1006)),FALSE),IF(ISNUMBER(Datos!C654),AND(Datos!C654=INT(Datos!C654),AND(OR(C$1005="",Datos!C654&gt;=C$1005),OR(C$1006="",Datos!C654&lt;=C$1006))),FALSE),OR(ISNUMBER(FIND(";"&amp;UPPER(TRIM(Datos!C654&amp;""))&amp;"=",C$1007)),ISNUMBER(FIND(";"&amp;UPPER(TRIM(Datos!C654&amp;""))&amp;";",C$1007))),OR(UPPER(TRIM(Datos!C654&amp;""))="SÍ",UPPER(TRIM(Datos!C654&amp;""))="SI",UPPER(TRIM(Datos!C654&amp;""))="NO"),IF(ISNUMBER(Datos!C654),AND(OR(C$1005="",Datos!C654&gt;=C$1005),OR(C$1006="",Datos!C654&lt;=C$1006)),FALSE),TRUE))))</f>
        <v>0.0</v>
      </c>
      <c r="D654">
        <f>IF(Datos!D654="",0,IF(AND(D$1008&lt;&gt;"",Datos!D654=D$1008),0,IF(D$1004=0,0,1-CHOOSE(D$1004,IF(ISNUMBER(Datos!D654),AND(OR(D$1005="",Datos!D654&gt;=D$1005),OR(D$1006="",Datos!D654&lt;=D$1006)),FALSE),IF(ISNUMBER(Datos!D654),AND(Datos!D654=INT(Datos!D654),AND(OR(D$1005="",Datos!D654&gt;=D$1005),OR(D$1006="",Datos!D654&lt;=D$1006))),FALSE),OR(ISNUMBER(FIND(";"&amp;UPPER(TRIM(Datos!D654&amp;""))&amp;"=",D$1007)),ISNUMBER(FIND(";"&amp;UPPER(TRIM(Datos!D654&amp;""))&amp;";",D$1007))),OR(UPPER(TRIM(Datos!D654&amp;""))="SÍ",UPPER(TRIM(Datos!D654&amp;""))="SI",UPPER(TRIM(Datos!D654&amp;""))="NO"),IF(ISNUMBER(Datos!D654),AND(OR(D$1005="",Datos!D654&gt;=D$1005),OR(D$1006="",Datos!D654&lt;=D$1006)),FALSE),TRUE))))</f>
        <v>0.0</v>
      </c>
      <c r="E654">
        <f>IF(Datos!E654="",0,IF(AND(E$1008&lt;&gt;"",Datos!E654=E$1008),0,IF(E$1004=0,0,1-CHOOSE(E$1004,IF(ISNUMBER(Datos!E654),AND(OR(E$1005="",Datos!E654&gt;=E$1005),OR(E$1006="",Datos!E654&lt;=E$1006)),FALSE),IF(ISNUMBER(Datos!E654),AND(Datos!E654=INT(Datos!E654),AND(OR(E$1005="",Datos!E654&gt;=E$1005),OR(E$1006="",Datos!E654&lt;=E$1006))),FALSE),OR(ISNUMBER(FIND(";"&amp;UPPER(TRIM(Datos!E654&amp;""))&amp;"=",E$1007)),ISNUMBER(FIND(";"&amp;UPPER(TRIM(Datos!E654&amp;""))&amp;";",E$1007))),OR(UPPER(TRIM(Datos!E654&amp;""))="SÍ",UPPER(TRIM(Datos!E654&amp;""))="SI",UPPER(TRIM(Datos!E654&amp;""))="NO"),IF(ISNUMBER(Datos!E654),AND(OR(E$1005="",Datos!E654&gt;=E$1005),OR(E$1006="",Datos!E654&lt;=E$1006)),FALSE),TRUE))))</f>
        <v>0.0</v>
      </c>
      <c r="F654">
        <f>IF(Datos!F654="",0,IF(AND(F$1008&lt;&gt;"",Datos!F654=F$1008),0,IF(F$1004=0,0,1-CHOOSE(F$1004,IF(ISNUMBER(Datos!F654),AND(OR(F$1005="",Datos!F654&gt;=F$1005),OR(F$1006="",Datos!F654&lt;=F$1006)),FALSE),IF(ISNUMBER(Datos!F654),AND(Datos!F654=INT(Datos!F654),AND(OR(F$1005="",Datos!F654&gt;=F$1005),OR(F$1006="",Datos!F654&lt;=F$1006))),FALSE),OR(ISNUMBER(FIND(";"&amp;UPPER(TRIM(Datos!F654&amp;""))&amp;"=",F$1007)),ISNUMBER(FIND(";"&amp;UPPER(TRIM(Datos!F654&amp;""))&amp;";",F$1007))),OR(UPPER(TRIM(Datos!F654&amp;""))="SÍ",UPPER(TRIM(Datos!F654&amp;""))="SI",UPPER(TRIM(Datos!F654&amp;""))="NO"),IF(ISNUMBER(Datos!F654),AND(OR(F$1005="",Datos!F654&gt;=F$1005),OR(F$1006="",Datos!F654&lt;=F$1006)),FALSE),TRUE))))</f>
        <v>0.0</v>
      </c>
      <c r="G654">
        <f>IF(Datos!G654="",0,IF(AND(G$1008&lt;&gt;"",Datos!G654=G$1008),0,IF(G$1004=0,0,1-CHOOSE(G$1004,IF(ISNUMBER(Datos!G654),AND(OR(G$1005="",Datos!G654&gt;=G$1005),OR(G$1006="",Datos!G654&lt;=G$1006)),FALSE),IF(ISNUMBER(Datos!G654),AND(Datos!G654=INT(Datos!G654),AND(OR(G$1005="",Datos!G654&gt;=G$1005),OR(G$1006="",Datos!G654&lt;=G$1006))),FALSE),OR(ISNUMBER(FIND(";"&amp;UPPER(TRIM(Datos!G654&amp;""))&amp;"=",G$1007)),ISNUMBER(FIND(";"&amp;UPPER(TRIM(Datos!G654&amp;""))&amp;";",G$1007))),OR(UPPER(TRIM(Datos!G654&amp;""))="SÍ",UPPER(TRIM(Datos!G654&amp;""))="SI",UPPER(TRIM(Datos!G654&amp;""))="NO"),IF(ISNUMBER(Datos!G654),AND(OR(G$1005="",Datos!G654&gt;=G$1005),OR(G$1006="",Datos!G654&lt;=G$1006)),FALSE),TRUE))))</f>
        <v>0.0</v>
      </c>
      <c r="H654">
        <f>IF(Datos!H654="",0,IF(AND(H$1008&lt;&gt;"",Datos!H654=H$1008),0,IF(H$1004=0,0,1-CHOOSE(H$1004,IF(ISNUMBER(Datos!H654),AND(OR(H$1005="",Datos!H654&gt;=H$1005),OR(H$1006="",Datos!H654&lt;=H$1006)),FALSE),IF(ISNUMBER(Datos!H654),AND(Datos!H654=INT(Datos!H654),AND(OR(H$1005="",Datos!H654&gt;=H$1005),OR(H$1006="",Datos!H654&lt;=H$1006))),FALSE),OR(ISNUMBER(FIND(";"&amp;UPPER(TRIM(Datos!H654&amp;""))&amp;"=",H$1007)),ISNUMBER(FIND(";"&amp;UPPER(TRIM(Datos!H654&amp;""))&amp;";",H$1007))),OR(UPPER(TRIM(Datos!H654&amp;""))="SÍ",UPPER(TRIM(Datos!H654&amp;""))="SI",UPPER(TRIM(Datos!H654&amp;""))="NO"),IF(ISNUMBER(Datos!H654),AND(OR(H$1005="",Datos!H654&gt;=H$1005),OR(H$1006="",Datos!H654&lt;=H$1006)),FALSE),TRUE))))</f>
        <v>0.0</v>
      </c>
      <c r="I654">
        <f>IF(Datos!I654="",0,IF(AND(I$1008&lt;&gt;"",Datos!I654=I$1008),0,IF(I$1004=0,0,1-CHOOSE(I$1004,IF(ISNUMBER(Datos!I654),AND(OR(I$1005="",Datos!I654&gt;=I$1005),OR(I$1006="",Datos!I654&lt;=I$1006)),FALSE),IF(ISNUMBER(Datos!I654),AND(Datos!I654=INT(Datos!I654),AND(OR(I$1005="",Datos!I654&gt;=I$1005),OR(I$1006="",Datos!I654&lt;=I$1006))),FALSE),OR(ISNUMBER(FIND(";"&amp;UPPER(TRIM(Datos!I654&amp;""))&amp;"=",I$1007)),ISNUMBER(FIND(";"&amp;UPPER(TRIM(Datos!I654&amp;""))&amp;";",I$1007))),OR(UPPER(TRIM(Datos!I654&amp;""))="SÍ",UPPER(TRIM(Datos!I654&amp;""))="SI",UPPER(TRIM(Datos!I654&amp;""))="NO"),IF(ISNUMBER(Datos!I654),AND(OR(I$1005="",Datos!I654&gt;=I$1005),OR(I$1006="",Datos!I654&lt;=I$1006)),FALSE),TRUE))))</f>
        <v>0.0</v>
      </c>
      <c r="J654">
        <f>IF(Datos!J654="",0,IF(AND(J$1008&lt;&gt;"",Datos!J654=J$1008),0,IF(J$1004=0,0,1-CHOOSE(J$1004,IF(ISNUMBER(Datos!J654),AND(OR(J$1005="",Datos!J654&gt;=J$1005),OR(J$1006="",Datos!J654&lt;=J$1006)),FALSE),IF(ISNUMBER(Datos!J654),AND(Datos!J654=INT(Datos!J654),AND(OR(J$1005="",Datos!J654&gt;=J$1005),OR(J$1006="",Datos!J654&lt;=J$1006))),FALSE),OR(ISNUMBER(FIND(";"&amp;UPPER(TRIM(Datos!J654&amp;""))&amp;"=",J$1007)),ISNUMBER(FIND(";"&amp;UPPER(TRIM(Datos!J654&amp;""))&amp;";",J$1007))),OR(UPPER(TRIM(Datos!J654&amp;""))="SÍ",UPPER(TRIM(Datos!J654&amp;""))="SI",UPPER(TRIM(Datos!J654&amp;""))="NO"),IF(ISNUMBER(Datos!J654),AND(OR(J$1005="",Datos!J654&gt;=J$1005),OR(J$1006="",Datos!J654&lt;=J$1006)),FALSE),TRUE))))</f>
        <v>0.0</v>
      </c>
      <c r="K654">
        <f>IF(Datos!K654="",0,IF(AND(K$1008&lt;&gt;"",Datos!K654=K$1008),0,IF(K$1004=0,0,1-CHOOSE(K$1004,IF(ISNUMBER(Datos!K654),AND(OR(K$1005="",Datos!K654&gt;=K$1005),OR(K$1006="",Datos!K654&lt;=K$1006)),FALSE),IF(ISNUMBER(Datos!K654),AND(Datos!K654=INT(Datos!K654),AND(OR(K$1005="",Datos!K654&gt;=K$1005),OR(K$1006="",Datos!K654&lt;=K$1006))),FALSE),OR(ISNUMBER(FIND(";"&amp;UPPER(TRIM(Datos!K654&amp;""))&amp;"=",K$1007)),ISNUMBER(FIND(";"&amp;UPPER(TRIM(Datos!K654&amp;""))&amp;";",K$1007))),OR(UPPER(TRIM(Datos!K654&amp;""))="SÍ",UPPER(TRIM(Datos!K654&amp;""))="SI",UPPER(TRIM(Datos!K654&amp;""))="NO"),IF(ISNUMBER(Datos!K654),AND(OR(K$1005="",Datos!K654&gt;=K$1005),OR(K$1006="",Datos!K654&lt;=K$1006)),FALSE),TRUE))))</f>
        <v>0.0</v>
      </c>
      <c r="L654">
        <f>IF(Datos!L654="",0,IF(AND(L$1008&lt;&gt;"",Datos!L654=L$1008),0,IF(L$1004=0,0,1-CHOOSE(L$1004,IF(ISNUMBER(Datos!L654),AND(OR(L$1005="",Datos!L654&gt;=L$1005),OR(L$1006="",Datos!L654&lt;=L$1006)),FALSE),IF(ISNUMBER(Datos!L654),AND(Datos!L654=INT(Datos!L654),AND(OR(L$1005="",Datos!L654&gt;=L$1005),OR(L$1006="",Datos!L654&lt;=L$1006))),FALSE),OR(ISNUMBER(FIND(";"&amp;UPPER(TRIM(Datos!L654&amp;""))&amp;"=",L$1007)),ISNUMBER(FIND(";"&amp;UPPER(TRIM(Datos!L654&amp;""))&amp;";",L$1007))),OR(UPPER(TRIM(Datos!L654&amp;""))="SÍ",UPPER(TRIM(Datos!L654&amp;""))="SI",UPPER(TRIM(Datos!L654&amp;""))="NO"),IF(ISNUMBER(Datos!L654),AND(OR(L$1005="",Datos!L654&gt;=L$1005),OR(L$1006="",Datos!L654&lt;=L$1006)),FALSE),TRUE))))</f>
        <v>0.0</v>
      </c>
      <c r="M654">
        <f>IF(Datos!M654="",0,IF(AND(M$1008&lt;&gt;"",Datos!M654=M$1008),0,IF(M$1004=0,0,1-CHOOSE(M$1004,IF(ISNUMBER(Datos!M654),AND(OR(M$1005="",Datos!M654&gt;=M$1005),OR(M$1006="",Datos!M654&lt;=M$1006)),FALSE),IF(ISNUMBER(Datos!M654),AND(Datos!M654=INT(Datos!M654),AND(OR(M$1005="",Datos!M654&gt;=M$1005),OR(M$1006="",Datos!M654&lt;=M$1006))),FALSE),OR(ISNUMBER(FIND(";"&amp;UPPER(TRIM(Datos!M654&amp;""))&amp;"=",M$1007)),ISNUMBER(FIND(";"&amp;UPPER(TRIM(Datos!M654&amp;""))&amp;";",M$1007))),OR(UPPER(TRIM(Datos!M654&amp;""))="SÍ",UPPER(TRIM(Datos!M654&amp;""))="SI",UPPER(TRIM(Datos!M654&amp;""))="NO"),IF(ISNUMBER(Datos!M654),AND(OR(M$1005="",Datos!M654&gt;=M$1005),OR(M$1006="",Datos!M654&lt;=M$1006)),FALSE),TRUE))))</f>
        <v>0.0</v>
      </c>
      <c r="N654">
        <f>IF(Datos!N654="",0,IF(AND(N$1008&lt;&gt;"",Datos!N654=N$1008),0,IF(N$1004=0,0,1-CHOOSE(N$1004,IF(ISNUMBER(Datos!N654),AND(OR(N$1005="",Datos!N654&gt;=N$1005),OR(N$1006="",Datos!N654&lt;=N$1006)),FALSE),IF(ISNUMBER(Datos!N654),AND(Datos!N654=INT(Datos!N654),AND(OR(N$1005="",Datos!N654&gt;=N$1005),OR(N$1006="",Datos!N654&lt;=N$1006))),FALSE),OR(ISNUMBER(FIND(";"&amp;UPPER(TRIM(Datos!N654&amp;""))&amp;"=",N$1007)),ISNUMBER(FIND(";"&amp;UPPER(TRIM(Datos!N654&amp;""))&amp;";",N$1007))),OR(UPPER(TRIM(Datos!N654&amp;""))="SÍ",UPPER(TRIM(Datos!N654&amp;""))="SI",UPPER(TRIM(Datos!N654&amp;""))="NO"),IF(ISNUMBER(Datos!N654),AND(OR(N$1005="",Datos!N654&gt;=N$1005),OR(N$1006="",Datos!N654&lt;=N$1006)),FALSE),TRUE))))</f>
        <v>0.0</v>
      </c>
      <c r="O654">
        <f>IF(Datos!O654="",0,IF(AND(O$1008&lt;&gt;"",Datos!O654=O$1008),0,IF(O$1004=0,0,1-CHOOSE(O$1004,IF(ISNUMBER(Datos!O654),AND(OR(O$1005="",Datos!O654&gt;=O$1005),OR(O$1006="",Datos!O654&lt;=O$1006)),FALSE),IF(ISNUMBER(Datos!O654),AND(Datos!O654=INT(Datos!O654),AND(OR(O$1005="",Datos!O654&gt;=O$1005),OR(O$1006="",Datos!O654&lt;=O$1006))),FALSE),OR(ISNUMBER(FIND(";"&amp;UPPER(TRIM(Datos!O654&amp;""))&amp;"=",O$1007)),ISNUMBER(FIND(";"&amp;UPPER(TRIM(Datos!O654&amp;""))&amp;";",O$1007))),OR(UPPER(TRIM(Datos!O654&amp;""))="SÍ",UPPER(TRIM(Datos!O654&amp;""))="SI",UPPER(TRIM(Datos!O654&amp;""))="NO"),IF(ISNUMBER(Datos!O654),AND(OR(O$1005="",Datos!O654&gt;=O$1005),OR(O$1006="",Datos!O654&lt;=O$1006)),FALSE),TRUE))))</f>
        <v>0.0</v>
      </c>
      <c r="P654">
        <f>IF(Datos!P654="",0,IF(AND(P$1008&lt;&gt;"",Datos!P654=P$1008),0,IF(P$1004=0,0,1-CHOOSE(P$1004,IF(ISNUMBER(Datos!P654),AND(OR(P$1005="",Datos!P654&gt;=P$1005),OR(P$1006="",Datos!P654&lt;=P$1006)),FALSE),IF(ISNUMBER(Datos!P654),AND(Datos!P654=INT(Datos!P654),AND(OR(P$1005="",Datos!P654&gt;=P$1005),OR(P$1006="",Datos!P654&lt;=P$1006))),FALSE),OR(ISNUMBER(FIND(";"&amp;UPPER(TRIM(Datos!P654&amp;""))&amp;"=",P$1007)),ISNUMBER(FIND(";"&amp;UPPER(TRIM(Datos!P654&amp;""))&amp;";",P$1007))),OR(UPPER(TRIM(Datos!P654&amp;""))="SÍ",UPPER(TRIM(Datos!P654&amp;""))="SI",UPPER(TRIM(Datos!P654&amp;""))="NO"),IF(ISNUMBER(Datos!P654),AND(OR(P$1005="",Datos!P654&gt;=P$1005),OR(P$1006="",Datos!P654&lt;=P$1006)),FALSE),TRUE))))</f>
        <v>0.0</v>
      </c>
      <c r="Q654">
        <f>IF(Datos!Q654="",0,IF(AND(Q$1008&lt;&gt;"",Datos!Q654=Q$1008),0,IF(Q$1004=0,0,1-CHOOSE(Q$1004,IF(ISNUMBER(Datos!Q654),AND(OR(Q$1005="",Datos!Q654&gt;=Q$1005),OR(Q$1006="",Datos!Q654&lt;=Q$1006)),FALSE),IF(ISNUMBER(Datos!Q654),AND(Datos!Q654=INT(Datos!Q654),AND(OR(Q$1005="",Datos!Q654&gt;=Q$1005),OR(Q$1006="",Datos!Q654&lt;=Q$1006))),FALSE),OR(ISNUMBER(FIND(";"&amp;UPPER(TRIM(Datos!Q654&amp;""))&amp;"=",Q$1007)),ISNUMBER(FIND(";"&amp;UPPER(TRIM(Datos!Q654&amp;""))&amp;";",Q$1007))),OR(UPPER(TRIM(Datos!Q654&amp;""))="SÍ",UPPER(TRIM(Datos!Q654&amp;""))="SI",UPPER(TRIM(Datos!Q654&amp;""))="NO"),IF(ISNUMBER(Datos!Q654),AND(OR(Q$1005="",Datos!Q654&gt;=Q$1005),OR(Q$1006="",Datos!Q654&lt;=Q$1006)),FALSE),TRUE))))</f>
        <v>0.0</v>
      </c>
      <c r="R654">
        <f>IF(Datos!R654="",0,IF(AND(R$1008&lt;&gt;"",Datos!R654=R$1008),0,IF(R$1004=0,0,1-CHOOSE(R$1004,IF(ISNUMBER(Datos!R654),AND(OR(R$1005="",Datos!R654&gt;=R$1005),OR(R$1006="",Datos!R654&lt;=R$1006)),FALSE),IF(ISNUMBER(Datos!R654),AND(Datos!R654=INT(Datos!R654),AND(OR(R$1005="",Datos!R654&gt;=R$1005),OR(R$1006="",Datos!R654&lt;=R$1006))),FALSE),OR(ISNUMBER(FIND(";"&amp;UPPER(TRIM(Datos!R654&amp;""))&amp;"=",R$1007)),ISNUMBER(FIND(";"&amp;UPPER(TRIM(Datos!R654&amp;""))&amp;";",R$1007))),OR(UPPER(TRIM(Datos!R654&amp;""))="SÍ",UPPER(TRIM(Datos!R654&amp;""))="SI",UPPER(TRIM(Datos!R654&amp;""))="NO"),IF(ISNUMBER(Datos!R654),AND(OR(R$1005="",Datos!R654&gt;=R$1005),OR(R$1006="",Datos!R654&lt;=R$1006)),FALSE),TRUE))))</f>
        <v>0.0</v>
      </c>
      <c r="S654">
        <f>IF(Datos!S654="",0,IF(AND(S$1008&lt;&gt;"",Datos!S654=S$1008),0,IF(S$1004=0,0,1-CHOOSE(S$1004,IF(ISNUMBER(Datos!S654),AND(OR(S$1005="",Datos!S654&gt;=S$1005),OR(S$1006="",Datos!S654&lt;=S$1006)),FALSE),IF(ISNUMBER(Datos!S654),AND(Datos!S654=INT(Datos!S654),AND(OR(S$1005="",Datos!S654&gt;=S$1005),OR(S$1006="",Datos!S654&lt;=S$1006))),FALSE),OR(ISNUMBER(FIND(";"&amp;UPPER(TRIM(Datos!S654&amp;""))&amp;"=",S$1007)),ISNUMBER(FIND(";"&amp;UPPER(TRIM(Datos!S654&amp;""))&amp;";",S$1007))),OR(UPPER(TRIM(Datos!S654&amp;""))="SÍ",UPPER(TRIM(Datos!S654&amp;""))="SI",UPPER(TRIM(Datos!S654&amp;""))="NO"),IF(ISNUMBER(Datos!S654),AND(OR(S$1005="",Datos!S654&gt;=S$1005),OR(S$1006="",Datos!S654&lt;=S$1006)),FALSE),TRUE))))</f>
        <v>0.0</v>
      </c>
      <c r="T654">
        <f>IF(Datos!T654="",0,IF(AND(T$1008&lt;&gt;"",Datos!T654=T$1008),0,IF(T$1004=0,0,1-CHOOSE(T$1004,IF(ISNUMBER(Datos!T654),AND(OR(T$1005="",Datos!T654&gt;=T$1005),OR(T$1006="",Datos!T654&lt;=T$1006)),FALSE),IF(ISNUMBER(Datos!T654),AND(Datos!T654=INT(Datos!T654),AND(OR(T$1005="",Datos!T654&gt;=T$1005),OR(T$1006="",Datos!T654&lt;=T$1006))),FALSE),OR(ISNUMBER(FIND(";"&amp;UPPER(TRIM(Datos!T654&amp;""))&amp;"=",T$1007)),ISNUMBER(FIND(";"&amp;UPPER(TRIM(Datos!T654&amp;""))&amp;";",T$1007))),OR(UPPER(TRIM(Datos!T654&amp;""))="SÍ",UPPER(TRIM(Datos!T654&amp;""))="SI",UPPER(TRIM(Datos!T654&amp;""))="NO"),IF(ISNUMBER(Datos!T654),AND(OR(T$1005="",Datos!T654&gt;=T$1005),OR(T$1006="",Datos!T654&lt;=T$1006)),FALSE),TRUE))))</f>
        <v>0.0</v>
      </c>
      <c r="U654">
        <f>IF(Datos!U654="",0,IF(AND(U$1008&lt;&gt;"",Datos!U654=U$1008),0,IF(U$1004=0,0,1-CHOOSE(U$1004,IF(ISNUMBER(Datos!U654),AND(OR(U$1005="",Datos!U654&gt;=U$1005),OR(U$1006="",Datos!U654&lt;=U$1006)),FALSE),IF(ISNUMBER(Datos!U654),AND(Datos!U654=INT(Datos!U654),AND(OR(U$1005="",Datos!U654&gt;=U$1005),OR(U$1006="",Datos!U654&lt;=U$1006))),FALSE),OR(ISNUMBER(FIND(";"&amp;UPPER(TRIM(Datos!U654&amp;""))&amp;"=",U$1007)),ISNUMBER(FIND(";"&amp;UPPER(TRIM(Datos!U654&amp;""))&amp;";",U$1007))),OR(UPPER(TRIM(Datos!U654&amp;""))="SÍ",UPPER(TRIM(Datos!U654&amp;""))="SI",UPPER(TRIM(Datos!U654&amp;""))="NO"),IF(ISNUMBER(Datos!U654),AND(OR(U$1005="",Datos!U654&gt;=U$1005),OR(U$1006="",Datos!U654&lt;=U$1006)),FALSE),TRUE))))</f>
        <v>0.0</v>
      </c>
      <c r="V654">
        <f>IF(Datos!V654="",0,IF(AND(V$1008&lt;&gt;"",Datos!V654=V$1008),0,IF(V$1004=0,0,1-CHOOSE(V$1004,IF(ISNUMBER(Datos!V654),AND(OR(V$1005="",Datos!V654&gt;=V$1005),OR(V$1006="",Datos!V654&lt;=V$1006)),FALSE),IF(ISNUMBER(Datos!V654),AND(Datos!V654=INT(Datos!V654),AND(OR(V$1005="",Datos!V654&gt;=V$1005),OR(V$1006="",Datos!V654&lt;=V$1006))),FALSE),OR(ISNUMBER(FIND(";"&amp;UPPER(TRIM(Datos!V654&amp;""))&amp;"=",V$1007)),ISNUMBER(FIND(";"&amp;UPPER(TRIM(Datos!V654&amp;""))&amp;";",V$1007))),OR(UPPER(TRIM(Datos!V654&amp;""))="SÍ",UPPER(TRIM(Datos!V654&amp;""))="SI",UPPER(TRIM(Datos!V654&amp;""))="NO"),IF(ISNUMBER(Datos!V654),AND(OR(V$1005="",Datos!V654&gt;=V$1005),OR(V$1006="",Datos!V654&lt;=V$1006)),FALSE),TRUE))))</f>
        <v>0.0</v>
      </c>
      <c r="W654">
        <f>IF(Datos!W654="",0,IF(AND(W$1008&lt;&gt;"",Datos!W654=W$1008),0,IF(W$1004=0,0,1-CHOOSE(W$1004,IF(ISNUMBER(Datos!W654),AND(OR(W$1005="",Datos!W654&gt;=W$1005),OR(W$1006="",Datos!W654&lt;=W$1006)),FALSE),IF(ISNUMBER(Datos!W654),AND(Datos!W654=INT(Datos!W654),AND(OR(W$1005="",Datos!W654&gt;=W$1005),OR(W$1006="",Datos!W654&lt;=W$1006))),FALSE),OR(ISNUMBER(FIND(";"&amp;UPPER(TRIM(Datos!W654&amp;""))&amp;"=",W$1007)),ISNUMBER(FIND(";"&amp;UPPER(TRIM(Datos!W654&amp;""))&amp;";",W$1007))),OR(UPPER(TRIM(Datos!W654&amp;""))="SÍ",UPPER(TRIM(Datos!W654&amp;""))="SI",UPPER(TRIM(Datos!W654&amp;""))="NO"),IF(ISNUMBER(Datos!W654),AND(OR(W$1005="",Datos!W654&gt;=W$1005),OR(W$1006="",Datos!W654&lt;=W$1006)),FALSE),TRUE))))</f>
        <v>0.0</v>
      </c>
      <c r="X654">
        <f>IF(Datos!X654="",0,IF(AND(X$1008&lt;&gt;"",Datos!X654=X$1008),0,IF(X$1004=0,0,1-CHOOSE(X$1004,IF(ISNUMBER(Datos!X654),AND(OR(X$1005="",Datos!X654&gt;=X$1005),OR(X$1006="",Datos!X654&lt;=X$1006)),FALSE),IF(ISNUMBER(Datos!X654),AND(Datos!X654=INT(Datos!X654),AND(OR(X$1005="",Datos!X654&gt;=X$1005),OR(X$1006="",Datos!X654&lt;=X$1006))),FALSE),OR(ISNUMBER(FIND(";"&amp;UPPER(TRIM(Datos!X654&amp;""))&amp;"=",X$1007)),ISNUMBER(FIND(";"&amp;UPPER(TRIM(Datos!X654&amp;""))&amp;";",X$1007))),OR(UPPER(TRIM(Datos!X654&amp;""))="SÍ",UPPER(TRIM(Datos!X654&amp;""))="SI",UPPER(TRIM(Datos!X654&amp;""))="NO"),IF(ISNUMBER(Datos!X654),AND(OR(X$1005="",Datos!X654&gt;=X$1005),OR(X$1006="",Datos!X654&lt;=X$1006)),FALSE),TRUE))))</f>
        <v>0.0</v>
      </c>
      <c r="Y654">
        <f>IF(Datos!Y654="",0,IF(AND(Y$1008&lt;&gt;"",Datos!Y654=Y$1008),0,IF(Y$1004=0,0,1-CHOOSE(Y$1004,IF(ISNUMBER(Datos!Y654),AND(OR(Y$1005="",Datos!Y654&gt;=Y$1005),OR(Y$1006="",Datos!Y654&lt;=Y$1006)),FALSE),IF(ISNUMBER(Datos!Y654),AND(Datos!Y654=INT(Datos!Y654),AND(OR(Y$1005="",Datos!Y654&gt;=Y$1005),OR(Y$1006="",Datos!Y654&lt;=Y$1006))),FALSE),OR(ISNUMBER(FIND(";"&amp;UPPER(TRIM(Datos!Y654&amp;""))&amp;"=",Y$1007)),ISNUMBER(FIND(";"&amp;UPPER(TRIM(Datos!Y654&amp;""))&amp;";",Y$1007))),OR(UPPER(TRIM(Datos!Y654&amp;""))="SÍ",UPPER(TRIM(Datos!Y654&amp;""))="SI",UPPER(TRIM(Datos!Y654&amp;""))="NO"),IF(ISNUMBER(Datos!Y654),AND(OR(Y$1005="",Datos!Y654&gt;=Y$1005),OR(Y$1006="",Datos!Y654&lt;=Y$1006)),FALSE),TRUE))))</f>
        <v>0.0</v>
      </c>
      <c r="Z654">
        <f>IF(Datos!Z654="",0,IF(AND(Z$1008&lt;&gt;"",Datos!Z654=Z$1008),0,IF(Z$1004=0,0,1-CHOOSE(Z$1004,IF(ISNUMBER(Datos!Z654),AND(OR(Z$1005="",Datos!Z654&gt;=Z$1005),OR(Z$1006="",Datos!Z654&lt;=Z$1006)),FALSE),IF(ISNUMBER(Datos!Z654),AND(Datos!Z654=INT(Datos!Z654),AND(OR(Z$1005="",Datos!Z654&gt;=Z$1005),OR(Z$1006="",Datos!Z654&lt;=Z$1006))),FALSE),OR(ISNUMBER(FIND(";"&amp;UPPER(TRIM(Datos!Z654&amp;""))&amp;"=",Z$1007)),ISNUMBER(FIND(";"&amp;UPPER(TRIM(Datos!Z654&amp;""))&amp;";",Z$1007))),OR(UPPER(TRIM(Datos!Z654&amp;""))="SÍ",UPPER(TRIM(Datos!Z654&amp;""))="SI",UPPER(TRIM(Datos!Z654&amp;""))="NO"),IF(ISNUMBER(Datos!Z654),AND(OR(Z$1005="",Datos!Z654&gt;=Z$1005),OR(Z$1006="",Datos!Z654&lt;=Z$1006)),FALSE),TRUE))))</f>
        <v>0.0</v>
      </c>
      <c r="AA654">
        <f>IF(Datos!AA654="",0,IF(AND(AA$1008&lt;&gt;"",Datos!AA654=AA$1008),0,IF(AA$1004=0,0,1-CHOOSE(AA$1004,IF(ISNUMBER(Datos!AA654),AND(OR(AA$1005="",Datos!AA654&gt;=AA$1005),OR(AA$1006="",Datos!AA654&lt;=AA$1006)),FALSE),IF(ISNUMBER(Datos!AA654),AND(Datos!AA654=INT(Datos!AA654),AND(OR(AA$1005="",Datos!AA654&gt;=AA$1005),OR(AA$1006="",Datos!AA654&lt;=AA$1006))),FALSE),OR(ISNUMBER(FIND(";"&amp;UPPER(TRIM(Datos!AA654&amp;""))&amp;"=",AA$1007)),ISNUMBER(FIND(";"&amp;UPPER(TRIM(Datos!AA654&amp;""))&amp;";",AA$1007))),OR(UPPER(TRIM(Datos!AA654&amp;""))="SÍ",UPPER(TRIM(Datos!AA654&amp;""))="SI",UPPER(TRIM(Datos!AA654&amp;""))="NO"),IF(ISNUMBER(Datos!AA654),AND(OR(AA$1005="",Datos!AA654&gt;=AA$1005),OR(AA$1006="",Datos!AA654&lt;=AA$1006)),FALSE),TRUE))))</f>
        <v>0.0</v>
      </c>
      <c r="AB654">
        <f>IF(Datos!AB654="",0,IF(AND(AB$1008&lt;&gt;"",Datos!AB654=AB$1008),0,IF(AB$1004=0,0,1-CHOOSE(AB$1004,IF(ISNUMBER(Datos!AB654),AND(OR(AB$1005="",Datos!AB654&gt;=AB$1005),OR(AB$1006="",Datos!AB654&lt;=AB$1006)),FALSE),IF(ISNUMBER(Datos!AB654),AND(Datos!AB654=INT(Datos!AB654),AND(OR(AB$1005="",Datos!AB654&gt;=AB$1005),OR(AB$1006="",Datos!AB654&lt;=AB$1006))),FALSE),OR(ISNUMBER(FIND(";"&amp;UPPER(TRIM(Datos!AB654&amp;""))&amp;"=",AB$1007)),ISNUMBER(FIND(";"&amp;UPPER(TRIM(Datos!AB654&amp;""))&amp;";",AB$1007))),OR(UPPER(TRIM(Datos!AB654&amp;""))="SÍ",UPPER(TRIM(Datos!AB654&amp;""))="SI",UPPER(TRIM(Datos!AB654&amp;""))="NO"),IF(ISNUMBER(Datos!AB654),AND(OR(AB$1005="",Datos!AB654&gt;=AB$1005),OR(AB$1006="",Datos!AB654&lt;=AB$1006)),FALSE),TRUE))))</f>
        <v>0.0</v>
      </c>
      <c r="AC654">
        <f>IF(Datos!AC654="",0,IF(AND(AC$1008&lt;&gt;"",Datos!AC654=AC$1008),0,IF(AC$1004=0,0,1-CHOOSE(AC$1004,IF(ISNUMBER(Datos!AC654),AND(OR(AC$1005="",Datos!AC654&gt;=AC$1005),OR(AC$1006="",Datos!AC654&lt;=AC$1006)),FALSE),IF(ISNUMBER(Datos!AC654),AND(Datos!AC654=INT(Datos!AC654),AND(OR(AC$1005="",Datos!AC654&gt;=AC$1005),OR(AC$1006="",Datos!AC654&lt;=AC$1006))),FALSE),OR(ISNUMBER(FIND(";"&amp;UPPER(TRIM(Datos!AC654&amp;""))&amp;"=",AC$1007)),ISNUMBER(FIND(";"&amp;UPPER(TRIM(Datos!AC654&amp;""))&amp;";",AC$1007))),OR(UPPER(TRIM(Datos!AC654&amp;""))="SÍ",UPPER(TRIM(Datos!AC654&amp;""))="SI",UPPER(TRIM(Datos!AC654&amp;""))="NO"),IF(ISNUMBER(Datos!AC654),AND(OR(AC$1005="",Datos!AC654&gt;=AC$1005),OR(AC$1006="",Datos!AC654&lt;=AC$1006)),FALSE),TRUE))))</f>
        <v>0.0</v>
      </c>
      <c r="AD654">
        <f>IF(Datos!AD654="",0,IF(AND(AD$1008&lt;&gt;"",Datos!AD654=AD$1008),0,IF(AD$1004=0,0,1-CHOOSE(AD$1004,IF(ISNUMBER(Datos!AD654),AND(OR(AD$1005="",Datos!AD654&gt;=AD$1005),OR(AD$1006="",Datos!AD654&lt;=AD$1006)),FALSE),IF(ISNUMBER(Datos!AD654),AND(Datos!AD654=INT(Datos!AD654),AND(OR(AD$1005="",Datos!AD654&gt;=AD$1005),OR(AD$1006="",Datos!AD654&lt;=AD$1006))),FALSE),OR(ISNUMBER(FIND(";"&amp;UPPER(TRIM(Datos!AD654&amp;""))&amp;"=",AD$1007)),ISNUMBER(FIND(";"&amp;UPPER(TRIM(Datos!AD654&amp;""))&amp;";",AD$1007))),OR(UPPER(TRIM(Datos!AD654&amp;""))="SÍ",UPPER(TRIM(Datos!AD654&amp;""))="SI",UPPER(TRIM(Datos!AD654&amp;""))="NO"),IF(ISNUMBER(Datos!AD654),AND(OR(AD$1005="",Datos!AD654&gt;=AD$1005),OR(AD$1006="",Datos!AD654&lt;=AD$1006)),FALSE),TRUE))))</f>
        <v>0.0</v>
      </c>
      <c r="AE654">
        <f>IF(Datos!AE654="",0,IF(AND(AE$1008&lt;&gt;"",Datos!AE654=AE$1008),0,IF(AE$1004=0,0,1-CHOOSE(AE$1004,IF(ISNUMBER(Datos!AE654),AND(OR(AE$1005="",Datos!AE654&gt;=AE$1005),OR(AE$1006="",Datos!AE654&lt;=AE$1006)),FALSE),IF(ISNUMBER(Datos!AE654),AND(Datos!AE654=INT(Datos!AE654),AND(OR(AE$1005="",Datos!AE654&gt;=AE$1005),OR(AE$1006="",Datos!AE654&lt;=AE$1006))),FALSE),OR(ISNUMBER(FIND(";"&amp;UPPER(TRIM(Datos!AE654&amp;""))&amp;"=",AE$1007)),ISNUMBER(FIND(";"&amp;UPPER(TRIM(Datos!AE654&amp;""))&amp;";",AE$1007))),OR(UPPER(TRIM(Datos!AE654&amp;""))="SÍ",UPPER(TRIM(Datos!AE654&amp;""))="SI",UPPER(TRIM(Datos!AE654&amp;""))="NO"),IF(ISNUMBER(Datos!AE654),AND(OR(AE$1005="",Datos!AE654&gt;=AE$1005),OR(AE$1006="",Datos!AE654&lt;=AE$1006)),FALSE),TRUE))))</f>
        <v>0.0</v>
      </c>
    </row>
    <row r="655" spans="2:31">
      <c r="B655">
        <f>IF(Datos!B655="",0,IF(AND(B$1008&lt;&gt;"",Datos!B655=B$1008),0,IF(B$1004=0,0,1-CHOOSE(B$1004,IF(ISNUMBER(Datos!B655),AND(OR(B$1005="",Datos!B655&gt;=B$1005),OR(B$1006="",Datos!B655&lt;=B$1006)),FALSE),IF(ISNUMBER(Datos!B655),AND(Datos!B655=INT(Datos!B655),AND(OR(B$1005="",Datos!B655&gt;=B$1005),OR(B$1006="",Datos!B655&lt;=B$1006))),FALSE),OR(ISNUMBER(FIND(";"&amp;UPPER(TRIM(Datos!B655&amp;""))&amp;"=",B$1007)),ISNUMBER(FIND(";"&amp;UPPER(TRIM(Datos!B655&amp;""))&amp;";",B$1007))),OR(UPPER(TRIM(Datos!B655&amp;""))="SÍ",UPPER(TRIM(Datos!B655&amp;""))="SI",UPPER(TRIM(Datos!B655&amp;""))="NO"),IF(ISNUMBER(Datos!B655),AND(OR(B$1005="",Datos!B655&gt;=B$1005),OR(B$1006="",Datos!B655&lt;=B$1006)),FALSE),TRUE))))</f>
        <v>0.0</v>
      </c>
      <c r="C655">
        <f>IF(Datos!C655="",0,IF(AND(C$1008&lt;&gt;"",Datos!C655=C$1008),0,IF(C$1004=0,0,1-CHOOSE(C$1004,IF(ISNUMBER(Datos!C655),AND(OR(C$1005="",Datos!C655&gt;=C$1005),OR(C$1006="",Datos!C655&lt;=C$1006)),FALSE),IF(ISNUMBER(Datos!C655),AND(Datos!C655=INT(Datos!C655),AND(OR(C$1005="",Datos!C655&gt;=C$1005),OR(C$1006="",Datos!C655&lt;=C$1006))),FALSE),OR(ISNUMBER(FIND(";"&amp;UPPER(TRIM(Datos!C655&amp;""))&amp;"=",C$1007)),ISNUMBER(FIND(";"&amp;UPPER(TRIM(Datos!C655&amp;""))&amp;";",C$1007))),OR(UPPER(TRIM(Datos!C655&amp;""))="SÍ",UPPER(TRIM(Datos!C655&amp;""))="SI",UPPER(TRIM(Datos!C655&amp;""))="NO"),IF(ISNUMBER(Datos!C655),AND(OR(C$1005="",Datos!C655&gt;=C$1005),OR(C$1006="",Datos!C655&lt;=C$1006)),FALSE),TRUE))))</f>
        <v>0.0</v>
      </c>
      <c r="D655">
        <f>IF(Datos!D655="",0,IF(AND(D$1008&lt;&gt;"",Datos!D655=D$1008),0,IF(D$1004=0,0,1-CHOOSE(D$1004,IF(ISNUMBER(Datos!D655),AND(OR(D$1005="",Datos!D655&gt;=D$1005),OR(D$1006="",Datos!D655&lt;=D$1006)),FALSE),IF(ISNUMBER(Datos!D655),AND(Datos!D655=INT(Datos!D655),AND(OR(D$1005="",Datos!D655&gt;=D$1005),OR(D$1006="",Datos!D655&lt;=D$1006))),FALSE),OR(ISNUMBER(FIND(";"&amp;UPPER(TRIM(Datos!D655&amp;""))&amp;"=",D$1007)),ISNUMBER(FIND(";"&amp;UPPER(TRIM(Datos!D655&amp;""))&amp;";",D$1007))),OR(UPPER(TRIM(Datos!D655&amp;""))="SÍ",UPPER(TRIM(Datos!D655&amp;""))="SI",UPPER(TRIM(Datos!D655&amp;""))="NO"),IF(ISNUMBER(Datos!D655),AND(OR(D$1005="",Datos!D655&gt;=D$1005),OR(D$1006="",Datos!D655&lt;=D$1006)),FALSE),TRUE))))</f>
        <v>0.0</v>
      </c>
      <c r="E655">
        <f>IF(Datos!E655="",0,IF(AND(E$1008&lt;&gt;"",Datos!E655=E$1008),0,IF(E$1004=0,0,1-CHOOSE(E$1004,IF(ISNUMBER(Datos!E655),AND(OR(E$1005="",Datos!E655&gt;=E$1005),OR(E$1006="",Datos!E655&lt;=E$1006)),FALSE),IF(ISNUMBER(Datos!E655),AND(Datos!E655=INT(Datos!E655),AND(OR(E$1005="",Datos!E655&gt;=E$1005),OR(E$1006="",Datos!E655&lt;=E$1006))),FALSE),OR(ISNUMBER(FIND(";"&amp;UPPER(TRIM(Datos!E655&amp;""))&amp;"=",E$1007)),ISNUMBER(FIND(";"&amp;UPPER(TRIM(Datos!E655&amp;""))&amp;";",E$1007))),OR(UPPER(TRIM(Datos!E655&amp;""))="SÍ",UPPER(TRIM(Datos!E655&amp;""))="SI",UPPER(TRIM(Datos!E655&amp;""))="NO"),IF(ISNUMBER(Datos!E655),AND(OR(E$1005="",Datos!E655&gt;=E$1005),OR(E$1006="",Datos!E655&lt;=E$1006)),FALSE),TRUE))))</f>
        <v>0.0</v>
      </c>
      <c r="F655">
        <f>IF(Datos!F655="",0,IF(AND(F$1008&lt;&gt;"",Datos!F655=F$1008),0,IF(F$1004=0,0,1-CHOOSE(F$1004,IF(ISNUMBER(Datos!F655),AND(OR(F$1005="",Datos!F655&gt;=F$1005),OR(F$1006="",Datos!F655&lt;=F$1006)),FALSE),IF(ISNUMBER(Datos!F655),AND(Datos!F655=INT(Datos!F655),AND(OR(F$1005="",Datos!F655&gt;=F$1005),OR(F$1006="",Datos!F655&lt;=F$1006))),FALSE),OR(ISNUMBER(FIND(";"&amp;UPPER(TRIM(Datos!F655&amp;""))&amp;"=",F$1007)),ISNUMBER(FIND(";"&amp;UPPER(TRIM(Datos!F655&amp;""))&amp;";",F$1007))),OR(UPPER(TRIM(Datos!F655&amp;""))="SÍ",UPPER(TRIM(Datos!F655&amp;""))="SI",UPPER(TRIM(Datos!F655&amp;""))="NO"),IF(ISNUMBER(Datos!F655),AND(OR(F$1005="",Datos!F655&gt;=F$1005),OR(F$1006="",Datos!F655&lt;=F$1006)),FALSE),TRUE))))</f>
        <v>0.0</v>
      </c>
      <c r="G655">
        <f>IF(Datos!G655="",0,IF(AND(G$1008&lt;&gt;"",Datos!G655=G$1008),0,IF(G$1004=0,0,1-CHOOSE(G$1004,IF(ISNUMBER(Datos!G655),AND(OR(G$1005="",Datos!G655&gt;=G$1005),OR(G$1006="",Datos!G655&lt;=G$1006)),FALSE),IF(ISNUMBER(Datos!G655),AND(Datos!G655=INT(Datos!G655),AND(OR(G$1005="",Datos!G655&gt;=G$1005),OR(G$1006="",Datos!G655&lt;=G$1006))),FALSE),OR(ISNUMBER(FIND(";"&amp;UPPER(TRIM(Datos!G655&amp;""))&amp;"=",G$1007)),ISNUMBER(FIND(";"&amp;UPPER(TRIM(Datos!G655&amp;""))&amp;";",G$1007))),OR(UPPER(TRIM(Datos!G655&amp;""))="SÍ",UPPER(TRIM(Datos!G655&amp;""))="SI",UPPER(TRIM(Datos!G655&amp;""))="NO"),IF(ISNUMBER(Datos!G655),AND(OR(G$1005="",Datos!G655&gt;=G$1005),OR(G$1006="",Datos!G655&lt;=G$1006)),FALSE),TRUE))))</f>
        <v>0.0</v>
      </c>
      <c r="H655">
        <f>IF(Datos!H655="",0,IF(AND(H$1008&lt;&gt;"",Datos!H655=H$1008),0,IF(H$1004=0,0,1-CHOOSE(H$1004,IF(ISNUMBER(Datos!H655),AND(OR(H$1005="",Datos!H655&gt;=H$1005),OR(H$1006="",Datos!H655&lt;=H$1006)),FALSE),IF(ISNUMBER(Datos!H655),AND(Datos!H655=INT(Datos!H655),AND(OR(H$1005="",Datos!H655&gt;=H$1005),OR(H$1006="",Datos!H655&lt;=H$1006))),FALSE),OR(ISNUMBER(FIND(";"&amp;UPPER(TRIM(Datos!H655&amp;""))&amp;"=",H$1007)),ISNUMBER(FIND(";"&amp;UPPER(TRIM(Datos!H655&amp;""))&amp;";",H$1007))),OR(UPPER(TRIM(Datos!H655&amp;""))="SÍ",UPPER(TRIM(Datos!H655&amp;""))="SI",UPPER(TRIM(Datos!H655&amp;""))="NO"),IF(ISNUMBER(Datos!H655),AND(OR(H$1005="",Datos!H655&gt;=H$1005),OR(H$1006="",Datos!H655&lt;=H$1006)),FALSE),TRUE))))</f>
        <v>0.0</v>
      </c>
      <c r="I655">
        <f>IF(Datos!I655="",0,IF(AND(I$1008&lt;&gt;"",Datos!I655=I$1008),0,IF(I$1004=0,0,1-CHOOSE(I$1004,IF(ISNUMBER(Datos!I655),AND(OR(I$1005="",Datos!I655&gt;=I$1005),OR(I$1006="",Datos!I655&lt;=I$1006)),FALSE),IF(ISNUMBER(Datos!I655),AND(Datos!I655=INT(Datos!I655),AND(OR(I$1005="",Datos!I655&gt;=I$1005),OR(I$1006="",Datos!I655&lt;=I$1006))),FALSE),OR(ISNUMBER(FIND(";"&amp;UPPER(TRIM(Datos!I655&amp;""))&amp;"=",I$1007)),ISNUMBER(FIND(";"&amp;UPPER(TRIM(Datos!I655&amp;""))&amp;";",I$1007))),OR(UPPER(TRIM(Datos!I655&amp;""))="SÍ",UPPER(TRIM(Datos!I655&amp;""))="SI",UPPER(TRIM(Datos!I655&amp;""))="NO"),IF(ISNUMBER(Datos!I655),AND(OR(I$1005="",Datos!I655&gt;=I$1005),OR(I$1006="",Datos!I655&lt;=I$1006)),FALSE),TRUE))))</f>
        <v>0.0</v>
      </c>
      <c r="J655">
        <f>IF(Datos!J655="",0,IF(AND(J$1008&lt;&gt;"",Datos!J655=J$1008),0,IF(J$1004=0,0,1-CHOOSE(J$1004,IF(ISNUMBER(Datos!J655),AND(OR(J$1005="",Datos!J655&gt;=J$1005),OR(J$1006="",Datos!J655&lt;=J$1006)),FALSE),IF(ISNUMBER(Datos!J655),AND(Datos!J655=INT(Datos!J655),AND(OR(J$1005="",Datos!J655&gt;=J$1005),OR(J$1006="",Datos!J655&lt;=J$1006))),FALSE),OR(ISNUMBER(FIND(";"&amp;UPPER(TRIM(Datos!J655&amp;""))&amp;"=",J$1007)),ISNUMBER(FIND(";"&amp;UPPER(TRIM(Datos!J655&amp;""))&amp;";",J$1007))),OR(UPPER(TRIM(Datos!J655&amp;""))="SÍ",UPPER(TRIM(Datos!J655&amp;""))="SI",UPPER(TRIM(Datos!J655&amp;""))="NO"),IF(ISNUMBER(Datos!J655),AND(OR(J$1005="",Datos!J655&gt;=J$1005),OR(J$1006="",Datos!J655&lt;=J$1006)),FALSE),TRUE))))</f>
        <v>0.0</v>
      </c>
      <c r="K655">
        <f>IF(Datos!K655="",0,IF(AND(K$1008&lt;&gt;"",Datos!K655=K$1008),0,IF(K$1004=0,0,1-CHOOSE(K$1004,IF(ISNUMBER(Datos!K655),AND(OR(K$1005="",Datos!K655&gt;=K$1005),OR(K$1006="",Datos!K655&lt;=K$1006)),FALSE),IF(ISNUMBER(Datos!K655),AND(Datos!K655=INT(Datos!K655),AND(OR(K$1005="",Datos!K655&gt;=K$1005),OR(K$1006="",Datos!K655&lt;=K$1006))),FALSE),OR(ISNUMBER(FIND(";"&amp;UPPER(TRIM(Datos!K655&amp;""))&amp;"=",K$1007)),ISNUMBER(FIND(";"&amp;UPPER(TRIM(Datos!K655&amp;""))&amp;";",K$1007))),OR(UPPER(TRIM(Datos!K655&amp;""))="SÍ",UPPER(TRIM(Datos!K655&amp;""))="SI",UPPER(TRIM(Datos!K655&amp;""))="NO"),IF(ISNUMBER(Datos!K655),AND(OR(K$1005="",Datos!K655&gt;=K$1005),OR(K$1006="",Datos!K655&lt;=K$1006)),FALSE),TRUE))))</f>
        <v>0.0</v>
      </c>
      <c r="L655">
        <f>IF(Datos!L655="",0,IF(AND(L$1008&lt;&gt;"",Datos!L655=L$1008),0,IF(L$1004=0,0,1-CHOOSE(L$1004,IF(ISNUMBER(Datos!L655),AND(OR(L$1005="",Datos!L655&gt;=L$1005),OR(L$1006="",Datos!L655&lt;=L$1006)),FALSE),IF(ISNUMBER(Datos!L655),AND(Datos!L655=INT(Datos!L655),AND(OR(L$1005="",Datos!L655&gt;=L$1005),OR(L$1006="",Datos!L655&lt;=L$1006))),FALSE),OR(ISNUMBER(FIND(";"&amp;UPPER(TRIM(Datos!L655&amp;""))&amp;"=",L$1007)),ISNUMBER(FIND(";"&amp;UPPER(TRIM(Datos!L655&amp;""))&amp;";",L$1007))),OR(UPPER(TRIM(Datos!L655&amp;""))="SÍ",UPPER(TRIM(Datos!L655&amp;""))="SI",UPPER(TRIM(Datos!L655&amp;""))="NO"),IF(ISNUMBER(Datos!L655),AND(OR(L$1005="",Datos!L655&gt;=L$1005),OR(L$1006="",Datos!L655&lt;=L$1006)),FALSE),TRUE))))</f>
        <v>0.0</v>
      </c>
      <c r="M655">
        <f>IF(Datos!M655="",0,IF(AND(M$1008&lt;&gt;"",Datos!M655=M$1008),0,IF(M$1004=0,0,1-CHOOSE(M$1004,IF(ISNUMBER(Datos!M655),AND(OR(M$1005="",Datos!M655&gt;=M$1005),OR(M$1006="",Datos!M655&lt;=M$1006)),FALSE),IF(ISNUMBER(Datos!M655),AND(Datos!M655=INT(Datos!M655),AND(OR(M$1005="",Datos!M655&gt;=M$1005),OR(M$1006="",Datos!M655&lt;=M$1006))),FALSE),OR(ISNUMBER(FIND(";"&amp;UPPER(TRIM(Datos!M655&amp;""))&amp;"=",M$1007)),ISNUMBER(FIND(";"&amp;UPPER(TRIM(Datos!M655&amp;""))&amp;";",M$1007))),OR(UPPER(TRIM(Datos!M655&amp;""))="SÍ",UPPER(TRIM(Datos!M655&amp;""))="SI",UPPER(TRIM(Datos!M655&amp;""))="NO"),IF(ISNUMBER(Datos!M655),AND(OR(M$1005="",Datos!M655&gt;=M$1005),OR(M$1006="",Datos!M655&lt;=M$1006)),FALSE),TRUE))))</f>
        <v>0.0</v>
      </c>
      <c r="N655">
        <f>IF(Datos!N655="",0,IF(AND(N$1008&lt;&gt;"",Datos!N655=N$1008),0,IF(N$1004=0,0,1-CHOOSE(N$1004,IF(ISNUMBER(Datos!N655),AND(OR(N$1005="",Datos!N655&gt;=N$1005),OR(N$1006="",Datos!N655&lt;=N$1006)),FALSE),IF(ISNUMBER(Datos!N655),AND(Datos!N655=INT(Datos!N655),AND(OR(N$1005="",Datos!N655&gt;=N$1005),OR(N$1006="",Datos!N655&lt;=N$1006))),FALSE),OR(ISNUMBER(FIND(";"&amp;UPPER(TRIM(Datos!N655&amp;""))&amp;"=",N$1007)),ISNUMBER(FIND(";"&amp;UPPER(TRIM(Datos!N655&amp;""))&amp;";",N$1007))),OR(UPPER(TRIM(Datos!N655&amp;""))="SÍ",UPPER(TRIM(Datos!N655&amp;""))="SI",UPPER(TRIM(Datos!N655&amp;""))="NO"),IF(ISNUMBER(Datos!N655),AND(OR(N$1005="",Datos!N655&gt;=N$1005),OR(N$1006="",Datos!N655&lt;=N$1006)),FALSE),TRUE))))</f>
        <v>0.0</v>
      </c>
      <c r="O655">
        <f>IF(Datos!O655="",0,IF(AND(O$1008&lt;&gt;"",Datos!O655=O$1008),0,IF(O$1004=0,0,1-CHOOSE(O$1004,IF(ISNUMBER(Datos!O655),AND(OR(O$1005="",Datos!O655&gt;=O$1005),OR(O$1006="",Datos!O655&lt;=O$1006)),FALSE),IF(ISNUMBER(Datos!O655),AND(Datos!O655=INT(Datos!O655),AND(OR(O$1005="",Datos!O655&gt;=O$1005),OR(O$1006="",Datos!O655&lt;=O$1006))),FALSE),OR(ISNUMBER(FIND(";"&amp;UPPER(TRIM(Datos!O655&amp;""))&amp;"=",O$1007)),ISNUMBER(FIND(";"&amp;UPPER(TRIM(Datos!O655&amp;""))&amp;";",O$1007))),OR(UPPER(TRIM(Datos!O655&amp;""))="SÍ",UPPER(TRIM(Datos!O655&amp;""))="SI",UPPER(TRIM(Datos!O655&amp;""))="NO"),IF(ISNUMBER(Datos!O655),AND(OR(O$1005="",Datos!O655&gt;=O$1005),OR(O$1006="",Datos!O655&lt;=O$1006)),FALSE),TRUE))))</f>
        <v>0.0</v>
      </c>
      <c r="P655">
        <f>IF(Datos!P655="",0,IF(AND(P$1008&lt;&gt;"",Datos!P655=P$1008),0,IF(P$1004=0,0,1-CHOOSE(P$1004,IF(ISNUMBER(Datos!P655),AND(OR(P$1005="",Datos!P655&gt;=P$1005),OR(P$1006="",Datos!P655&lt;=P$1006)),FALSE),IF(ISNUMBER(Datos!P655),AND(Datos!P655=INT(Datos!P655),AND(OR(P$1005="",Datos!P655&gt;=P$1005),OR(P$1006="",Datos!P655&lt;=P$1006))),FALSE),OR(ISNUMBER(FIND(";"&amp;UPPER(TRIM(Datos!P655&amp;""))&amp;"=",P$1007)),ISNUMBER(FIND(";"&amp;UPPER(TRIM(Datos!P655&amp;""))&amp;";",P$1007))),OR(UPPER(TRIM(Datos!P655&amp;""))="SÍ",UPPER(TRIM(Datos!P655&amp;""))="SI",UPPER(TRIM(Datos!P655&amp;""))="NO"),IF(ISNUMBER(Datos!P655),AND(OR(P$1005="",Datos!P655&gt;=P$1005),OR(P$1006="",Datos!P655&lt;=P$1006)),FALSE),TRUE))))</f>
        <v>0.0</v>
      </c>
      <c r="Q655">
        <f>IF(Datos!Q655="",0,IF(AND(Q$1008&lt;&gt;"",Datos!Q655=Q$1008),0,IF(Q$1004=0,0,1-CHOOSE(Q$1004,IF(ISNUMBER(Datos!Q655),AND(OR(Q$1005="",Datos!Q655&gt;=Q$1005),OR(Q$1006="",Datos!Q655&lt;=Q$1006)),FALSE),IF(ISNUMBER(Datos!Q655),AND(Datos!Q655=INT(Datos!Q655),AND(OR(Q$1005="",Datos!Q655&gt;=Q$1005),OR(Q$1006="",Datos!Q655&lt;=Q$1006))),FALSE),OR(ISNUMBER(FIND(";"&amp;UPPER(TRIM(Datos!Q655&amp;""))&amp;"=",Q$1007)),ISNUMBER(FIND(";"&amp;UPPER(TRIM(Datos!Q655&amp;""))&amp;";",Q$1007))),OR(UPPER(TRIM(Datos!Q655&amp;""))="SÍ",UPPER(TRIM(Datos!Q655&amp;""))="SI",UPPER(TRIM(Datos!Q655&amp;""))="NO"),IF(ISNUMBER(Datos!Q655),AND(OR(Q$1005="",Datos!Q655&gt;=Q$1005),OR(Q$1006="",Datos!Q655&lt;=Q$1006)),FALSE),TRUE))))</f>
        <v>0.0</v>
      </c>
      <c r="R655">
        <f>IF(Datos!R655="",0,IF(AND(R$1008&lt;&gt;"",Datos!R655=R$1008),0,IF(R$1004=0,0,1-CHOOSE(R$1004,IF(ISNUMBER(Datos!R655),AND(OR(R$1005="",Datos!R655&gt;=R$1005),OR(R$1006="",Datos!R655&lt;=R$1006)),FALSE),IF(ISNUMBER(Datos!R655),AND(Datos!R655=INT(Datos!R655),AND(OR(R$1005="",Datos!R655&gt;=R$1005),OR(R$1006="",Datos!R655&lt;=R$1006))),FALSE),OR(ISNUMBER(FIND(";"&amp;UPPER(TRIM(Datos!R655&amp;""))&amp;"=",R$1007)),ISNUMBER(FIND(";"&amp;UPPER(TRIM(Datos!R655&amp;""))&amp;";",R$1007))),OR(UPPER(TRIM(Datos!R655&amp;""))="SÍ",UPPER(TRIM(Datos!R655&amp;""))="SI",UPPER(TRIM(Datos!R655&amp;""))="NO"),IF(ISNUMBER(Datos!R655),AND(OR(R$1005="",Datos!R655&gt;=R$1005),OR(R$1006="",Datos!R655&lt;=R$1006)),FALSE),TRUE))))</f>
        <v>0.0</v>
      </c>
      <c r="S655">
        <f>IF(Datos!S655="",0,IF(AND(S$1008&lt;&gt;"",Datos!S655=S$1008),0,IF(S$1004=0,0,1-CHOOSE(S$1004,IF(ISNUMBER(Datos!S655),AND(OR(S$1005="",Datos!S655&gt;=S$1005),OR(S$1006="",Datos!S655&lt;=S$1006)),FALSE),IF(ISNUMBER(Datos!S655),AND(Datos!S655=INT(Datos!S655),AND(OR(S$1005="",Datos!S655&gt;=S$1005),OR(S$1006="",Datos!S655&lt;=S$1006))),FALSE),OR(ISNUMBER(FIND(";"&amp;UPPER(TRIM(Datos!S655&amp;""))&amp;"=",S$1007)),ISNUMBER(FIND(";"&amp;UPPER(TRIM(Datos!S655&amp;""))&amp;";",S$1007))),OR(UPPER(TRIM(Datos!S655&amp;""))="SÍ",UPPER(TRIM(Datos!S655&amp;""))="SI",UPPER(TRIM(Datos!S655&amp;""))="NO"),IF(ISNUMBER(Datos!S655),AND(OR(S$1005="",Datos!S655&gt;=S$1005),OR(S$1006="",Datos!S655&lt;=S$1006)),FALSE),TRUE))))</f>
        <v>0.0</v>
      </c>
      <c r="T655">
        <f>IF(Datos!T655="",0,IF(AND(T$1008&lt;&gt;"",Datos!T655=T$1008),0,IF(T$1004=0,0,1-CHOOSE(T$1004,IF(ISNUMBER(Datos!T655),AND(OR(T$1005="",Datos!T655&gt;=T$1005),OR(T$1006="",Datos!T655&lt;=T$1006)),FALSE),IF(ISNUMBER(Datos!T655),AND(Datos!T655=INT(Datos!T655),AND(OR(T$1005="",Datos!T655&gt;=T$1005),OR(T$1006="",Datos!T655&lt;=T$1006))),FALSE),OR(ISNUMBER(FIND(";"&amp;UPPER(TRIM(Datos!T655&amp;""))&amp;"=",T$1007)),ISNUMBER(FIND(";"&amp;UPPER(TRIM(Datos!T655&amp;""))&amp;";",T$1007))),OR(UPPER(TRIM(Datos!T655&amp;""))="SÍ",UPPER(TRIM(Datos!T655&amp;""))="SI",UPPER(TRIM(Datos!T655&amp;""))="NO"),IF(ISNUMBER(Datos!T655),AND(OR(T$1005="",Datos!T655&gt;=T$1005),OR(T$1006="",Datos!T655&lt;=T$1006)),FALSE),TRUE))))</f>
        <v>0.0</v>
      </c>
      <c r="U655">
        <f>IF(Datos!U655="",0,IF(AND(U$1008&lt;&gt;"",Datos!U655=U$1008),0,IF(U$1004=0,0,1-CHOOSE(U$1004,IF(ISNUMBER(Datos!U655),AND(OR(U$1005="",Datos!U655&gt;=U$1005),OR(U$1006="",Datos!U655&lt;=U$1006)),FALSE),IF(ISNUMBER(Datos!U655),AND(Datos!U655=INT(Datos!U655),AND(OR(U$1005="",Datos!U655&gt;=U$1005),OR(U$1006="",Datos!U655&lt;=U$1006))),FALSE),OR(ISNUMBER(FIND(";"&amp;UPPER(TRIM(Datos!U655&amp;""))&amp;"=",U$1007)),ISNUMBER(FIND(";"&amp;UPPER(TRIM(Datos!U655&amp;""))&amp;";",U$1007))),OR(UPPER(TRIM(Datos!U655&amp;""))="SÍ",UPPER(TRIM(Datos!U655&amp;""))="SI",UPPER(TRIM(Datos!U655&amp;""))="NO"),IF(ISNUMBER(Datos!U655),AND(OR(U$1005="",Datos!U655&gt;=U$1005),OR(U$1006="",Datos!U655&lt;=U$1006)),FALSE),TRUE))))</f>
        <v>0.0</v>
      </c>
      <c r="V655">
        <f>IF(Datos!V655="",0,IF(AND(V$1008&lt;&gt;"",Datos!V655=V$1008),0,IF(V$1004=0,0,1-CHOOSE(V$1004,IF(ISNUMBER(Datos!V655),AND(OR(V$1005="",Datos!V655&gt;=V$1005),OR(V$1006="",Datos!V655&lt;=V$1006)),FALSE),IF(ISNUMBER(Datos!V655),AND(Datos!V655=INT(Datos!V655),AND(OR(V$1005="",Datos!V655&gt;=V$1005),OR(V$1006="",Datos!V655&lt;=V$1006))),FALSE),OR(ISNUMBER(FIND(";"&amp;UPPER(TRIM(Datos!V655&amp;""))&amp;"=",V$1007)),ISNUMBER(FIND(";"&amp;UPPER(TRIM(Datos!V655&amp;""))&amp;";",V$1007))),OR(UPPER(TRIM(Datos!V655&amp;""))="SÍ",UPPER(TRIM(Datos!V655&amp;""))="SI",UPPER(TRIM(Datos!V655&amp;""))="NO"),IF(ISNUMBER(Datos!V655),AND(OR(V$1005="",Datos!V655&gt;=V$1005),OR(V$1006="",Datos!V655&lt;=V$1006)),FALSE),TRUE))))</f>
        <v>0.0</v>
      </c>
      <c r="W655">
        <f>IF(Datos!W655="",0,IF(AND(W$1008&lt;&gt;"",Datos!W655=W$1008),0,IF(W$1004=0,0,1-CHOOSE(W$1004,IF(ISNUMBER(Datos!W655),AND(OR(W$1005="",Datos!W655&gt;=W$1005),OR(W$1006="",Datos!W655&lt;=W$1006)),FALSE),IF(ISNUMBER(Datos!W655),AND(Datos!W655=INT(Datos!W655),AND(OR(W$1005="",Datos!W655&gt;=W$1005),OR(W$1006="",Datos!W655&lt;=W$1006))),FALSE),OR(ISNUMBER(FIND(";"&amp;UPPER(TRIM(Datos!W655&amp;""))&amp;"=",W$1007)),ISNUMBER(FIND(";"&amp;UPPER(TRIM(Datos!W655&amp;""))&amp;";",W$1007))),OR(UPPER(TRIM(Datos!W655&amp;""))="SÍ",UPPER(TRIM(Datos!W655&amp;""))="SI",UPPER(TRIM(Datos!W655&amp;""))="NO"),IF(ISNUMBER(Datos!W655),AND(OR(W$1005="",Datos!W655&gt;=W$1005),OR(W$1006="",Datos!W655&lt;=W$1006)),FALSE),TRUE))))</f>
        <v>0.0</v>
      </c>
      <c r="X655">
        <f>IF(Datos!X655="",0,IF(AND(X$1008&lt;&gt;"",Datos!X655=X$1008),0,IF(X$1004=0,0,1-CHOOSE(X$1004,IF(ISNUMBER(Datos!X655),AND(OR(X$1005="",Datos!X655&gt;=X$1005),OR(X$1006="",Datos!X655&lt;=X$1006)),FALSE),IF(ISNUMBER(Datos!X655),AND(Datos!X655=INT(Datos!X655),AND(OR(X$1005="",Datos!X655&gt;=X$1005),OR(X$1006="",Datos!X655&lt;=X$1006))),FALSE),OR(ISNUMBER(FIND(";"&amp;UPPER(TRIM(Datos!X655&amp;""))&amp;"=",X$1007)),ISNUMBER(FIND(";"&amp;UPPER(TRIM(Datos!X655&amp;""))&amp;";",X$1007))),OR(UPPER(TRIM(Datos!X655&amp;""))="SÍ",UPPER(TRIM(Datos!X655&amp;""))="SI",UPPER(TRIM(Datos!X655&amp;""))="NO"),IF(ISNUMBER(Datos!X655),AND(OR(X$1005="",Datos!X655&gt;=X$1005),OR(X$1006="",Datos!X655&lt;=X$1006)),FALSE),TRUE))))</f>
        <v>0.0</v>
      </c>
      <c r="Y655">
        <f>IF(Datos!Y655="",0,IF(AND(Y$1008&lt;&gt;"",Datos!Y655=Y$1008),0,IF(Y$1004=0,0,1-CHOOSE(Y$1004,IF(ISNUMBER(Datos!Y655),AND(OR(Y$1005="",Datos!Y655&gt;=Y$1005),OR(Y$1006="",Datos!Y655&lt;=Y$1006)),FALSE),IF(ISNUMBER(Datos!Y655),AND(Datos!Y655=INT(Datos!Y655),AND(OR(Y$1005="",Datos!Y655&gt;=Y$1005),OR(Y$1006="",Datos!Y655&lt;=Y$1006))),FALSE),OR(ISNUMBER(FIND(";"&amp;UPPER(TRIM(Datos!Y655&amp;""))&amp;"=",Y$1007)),ISNUMBER(FIND(";"&amp;UPPER(TRIM(Datos!Y655&amp;""))&amp;";",Y$1007))),OR(UPPER(TRIM(Datos!Y655&amp;""))="SÍ",UPPER(TRIM(Datos!Y655&amp;""))="SI",UPPER(TRIM(Datos!Y655&amp;""))="NO"),IF(ISNUMBER(Datos!Y655),AND(OR(Y$1005="",Datos!Y655&gt;=Y$1005),OR(Y$1006="",Datos!Y655&lt;=Y$1006)),FALSE),TRUE))))</f>
        <v>0.0</v>
      </c>
      <c r="Z655">
        <f>IF(Datos!Z655="",0,IF(AND(Z$1008&lt;&gt;"",Datos!Z655=Z$1008),0,IF(Z$1004=0,0,1-CHOOSE(Z$1004,IF(ISNUMBER(Datos!Z655),AND(OR(Z$1005="",Datos!Z655&gt;=Z$1005),OR(Z$1006="",Datos!Z655&lt;=Z$1006)),FALSE),IF(ISNUMBER(Datos!Z655),AND(Datos!Z655=INT(Datos!Z655),AND(OR(Z$1005="",Datos!Z655&gt;=Z$1005),OR(Z$1006="",Datos!Z655&lt;=Z$1006))),FALSE),OR(ISNUMBER(FIND(";"&amp;UPPER(TRIM(Datos!Z655&amp;""))&amp;"=",Z$1007)),ISNUMBER(FIND(";"&amp;UPPER(TRIM(Datos!Z655&amp;""))&amp;";",Z$1007))),OR(UPPER(TRIM(Datos!Z655&amp;""))="SÍ",UPPER(TRIM(Datos!Z655&amp;""))="SI",UPPER(TRIM(Datos!Z655&amp;""))="NO"),IF(ISNUMBER(Datos!Z655),AND(OR(Z$1005="",Datos!Z655&gt;=Z$1005),OR(Z$1006="",Datos!Z655&lt;=Z$1006)),FALSE),TRUE))))</f>
        <v>0.0</v>
      </c>
      <c r="AA655">
        <f>IF(Datos!AA655="",0,IF(AND(AA$1008&lt;&gt;"",Datos!AA655=AA$1008),0,IF(AA$1004=0,0,1-CHOOSE(AA$1004,IF(ISNUMBER(Datos!AA655),AND(OR(AA$1005="",Datos!AA655&gt;=AA$1005),OR(AA$1006="",Datos!AA655&lt;=AA$1006)),FALSE),IF(ISNUMBER(Datos!AA655),AND(Datos!AA655=INT(Datos!AA655),AND(OR(AA$1005="",Datos!AA655&gt;=AA$1005),OR(AA$1006="",Datos!AA655&lt;=AA$1006))),FALSE),OR(ISNUMBER(FIND(";"&amp;UPPER(TRIM(Datos!AA655&amp;""))&amp;"=",AA$1007)),ISNUMBER(FIND(";"&amp;UPPER(TRIM(Datos!AA655&amp;""))&amp;";",AA$1007))),OR(UPPER(TRIM(Datos!AA655&amp;""))="SÍ",UPPER(TRIM(Datos!AA655&amp;""))="SI",UPPER(TRIM(Datos!AA655&amp;""))="NO"),IF(ISNUMBER(Datos!AA655),AND(OR(AA$1005="",Datos!AA655&gt;=AA$1005),OR(AA$1006="",Datos!AA655&lt;=AA$1006)),FALSE),TRUE))))</f>
        <v>0.0</v>
      </c>
      <c r="AB655">
        <f>IF(Datos!AB655="",0,IF(AND(AB$1008&lt;&gt;"",Datos!AB655=AB$1008),0,IF(AB$1004=0,0,1-CHOOSE(AB$1004,IF(ISNUMBER(Datos!AB655),AND(OR(AB$1005="",Datos!AB655&gt;=AB$1005),OR(AB$1006="",Datos!AB655&lt;=AB$1006)),FALSE),IF(ISNUMBER(Datos!AB655),AND(Datos!AB655=INT(Datos!AB655),AND(OR(AB$1005="",Datos!AB655&gt;=AB$1005),OR(AB$1006="",Datos!AB655&lt;=AB$1006))),FALSE),OR(ISNUMBER(FIND(";"&amp;UPPER(TRIM(Datos!AB655&amp;""))&amp;"=",AB$1007)),ISNUMBER(FIND(";"&amp;UPPER(TRIM(Datos!AB655&amp;""))&amp;";",AB$1007))),OR(UPPER(TRIM(Datos!AB655&amp;""))="SÍ",UPPER(TRIM(Datos!AB655&amp;""))="SI",UPPER(TRIM(Datos!AB655&amp;""))="NO"),IF(ISNUMBER(Datos!AB655),AND(OR(AB$1005="",Datos!AB655&gt;=AB$1005),OR(AB$1006="",Datos!AB655&lt;=AB$1006)),FALSE),TRUE))))</f>
        <v>0.0</v>
      </c>
      <c r="AC655">
        <f>IF(Datos!AC655="",0,IF(AND(AC$1008&lt;&gt;"",Datos!AC655=AC$1008),0,IF(AC$1004=0,0,1-CHOOSE(AC$1004,IF(ISNUMBER(Datos!AC655),AND(OR(AC$1005="",Datos!AC655&gt;=AC$1005),OR(AC$1006="",Datos!AC655&lt;=AC$1006)),FALSE),IF(ISNUMBER(Datos!AC655),AND(Datos!AC655=INT(Datos!AC655),AND(OR(AC$1005="",Datos!AC655&gt;=AC$1005),OR(AC$1006="",Datos!AC655&lt;=AC$1006))),FALSE),OR(ISNUMBER(FIND(";"&amp;UPPER(TRIM(Datos!AC655&amp;""))&amp;"=",AC$1007)),ISNUMBER(FIND(";"&amp;UPPER(TRIM(Datos!AC655&amp;""))&amp;";",AC$1007))),OR(UPPER(TRIM(Datos!AC655&amp;""))="SÍ",UPPER(TRIM(Datos!AC655&amp;""))="SI",UPPER(TRIM(Datos!AC655&amp;""))="NO"),IF(ISNUMBER(Datos!AC655),AND(OR(AC$1005="",Datos!AC655&gt;=AC$1005),OR(AC$1006="",Datos!AC655&lt;=AC$1006)),FALSE),TRUE))))</f>
        <v>0.0</v>
      </c>
      <c r="AD655">
        <f>IF(Datos!AD655="",0,IF(AND(AD$1008&lt;&gt;"",Datos!AD655=AD$1008),0,IF(AD$1004=0,0,1-CHOOSE(AD$1004,IF(ISNUMBER(Datos!AD655),AND(OR(AD$1005="",Datos!AD655&gt;=AD$1005),OR(AD$1006="",Datos!AD655&lt;=AD$1006)),FALSE),IF(ISNUMBER(Datos!AD655),AND(Datos!AD655=INT(Datos!AD655),AND(OR(AD$1005="",Datos!AD655&gt;=AD$1005),OR(AD$1006="",Datos!AD655&lt;=AD$1006))),FALSE),OR(ISNUMBER(FIND(";"&amp;UPPER(TRIM(Datos!AD655&amp;""))&amp;"=",AD$1007)),ISNUMBER(FIND(";"&amp;UPPER(TRIM(Datos!AD655&amp;""))&amp;";",AD$1007))),OR(UPPER(TRIM(Datos!AD655&amp;""))="SÍ",UPPER(TRIM(Datos!AD655&amp;""))="SI",UPPER(TRIM(Datos!AD655&amp;""))="NO"),IF(ISNUMBER(Datos!AD655),AND(OR(AD$1005="",Datos!AD655&gt;=AD$1005),OR(AD$1006="",Datos!AD655&lt;=AD$1006)),FALSE),TRUE))))</f>
        <v>0.0</v>
      </c>
      <c r="AE655">
        <f>IF(Datos!AE655="",0,IF(AND(AE$1008&lt;&gt;"",Datos!AE655=AE$1008),0,IF(AE$1004=0,0,1-CHOOSE(AE$1004,IF(ISNUMBER(Datos!AE655),AND(OR(AE$1005="",Datos!AE655&gt;=AE$1005),OR(AE$1006="",Datos!AE655&lt;=AE$1006)),FALSE),IF(ISNUMBER(Datos!AE655),AND(Datos!AE655=INT(Datos!AE655),AND(OR(AE$1005="",Datos!AE655&gt;=AE$1005),OR(AE$1006="",Datos!AE655&lt;=AE$1006))),FALSE),OR(ISNUMBER(FIND(";"&amp;UPPER(TRIM(Datos!AE655&amp;""))&amp;"=",AE$1007)),ISNUMBER(FIND(";"&amp;UPPER(TRIM(Datos!AE655&amp;""))&amp;";",AE$1007))),OR(UPPER(TRIM(Datos!AE655&amp;""))="SÍ",UPPER(TRIM(Datos!AE655&amp;""))="SI",UPPER(TRIM(Datos!AE655&amp;""))="NO"),IF(ISNUMBER(Datos!AE655),AND(OR(AE$1005="",Datos!AE655&gt;=AE$1005),OR(AE$1006="",Datos!AE655&lt;=AE$1006)),FALSE),TRUE))))</f>
        <v>0.0</v>
      </c>
    </row>
    <row r="656" spans="2:31">
      <c r="B656">
        <f>IF(Datos!B656="",0,IF(AND(B$1008&lt;&gt;"",Datos!B656=B$1008),0,IF(B$1004=0,0,1-CHOOSE(B$1004,IF(ISNUMBER(Datos!B656),AND(OR(B$1005="",Datos!B656&gt;=B$1005),OR(B$1006="",Datos!B656&lt;=B$1006)),FALSE),IF(ISNUMBER(Datos!B656),AND(Datos!B656=INT(Datos!B656),AND(OR(B$1005="",Datos!B656&gt;=B$1005),OR(B$1006="",Datos!B656&lt;=B$1006))),FALSE),OR(ISNUMBER(FIND(";"&amp;UPPER(TRIM(Datos!B656&amp;""))&amp;"=",B$1007)),ISNUMBER(FIND(";"&amp;UPPER(TRIM(Datos!B656&amp;""))&amp;";",B$1007))),OR(UPPER(TRIM(Datos!B656&amp;""))="SÍ",UPPER(TRIM(Datos!B656&amp;""))="SI",UPPER(TRIM(Datos!B656&amp;""))="NO"),IF(ISNUMBER(Datos!B656),AND(OR(B$1005="",Datos!B656&gt;=B$1005),OR(B$1006="",Datos!B656&lt;=B$1006)),FALSE),TRUE))))</f>
        <v>0.0</v>
      </c>
      <c r="C656">
        <f>IF(Datos!C656="",0,IF(AND(C$1008&lt;&gt;"",Datos!C656=C$1008),0,IF(C$1004=0,0,1-CHOOSE(C$1004,IF(ISNUMBER(Datos!C656),AND(OR(C$1005="",Datos!C656&gt;=C$1005),OR(C$1006="",Datos!C656&lt;=C$1006)),FALSE),IF(ISNUMBER(Datos!C656),AND(Datos!C656=INT(Datos!C656),AND(OR(C$1005="",Datos!C656&gt;=C$1005),OR(C$1006="",Datos!C656&lt;=C$1006))),FALSE),OR(ISNUMBER(FIND(";"&amp;UPPER(TRIM(Datos!C656&amp;""))&amp;"=",C$1007)),ISNUMBER(FIND(";"&amp;UPPER(TRIM(Datos!C656&amp;""))&amp;";",C$1007))),OR(UPPER(TRIM(Datos!C656&amp;""))="SÍ",UPPER(TRIM(Datos!C656&amp;""))="SI",UPPER(TRIM(Datos!C656&amp;""))="NO"),IF(ISNUMBER(Datos!C656),AND(OR(C$1005="",Datos!C656&gt;=C$1005),OR(C$1006="",Datos!C656&lt;=C$1006)),FALSE),TRUE))))</f>
        <v>0.0</v>
      </c>
      <c r="D656">
        <f>IF(Datos!D656="",0,IF(AND(D$1008&lt;&gt;"",Datos!D656=D$1008),0,IF(D$1004=0,0,1-CHOOSE(D$1004,IF(ISNUMBER(Datos!D656),AND(OR(D$1005="",Datos!D656&gt;=D$1005),OR(D$1006="",Datos!D656&lt;=D$1006)),FALSE),IF(ISNUMBER(Datos!D656),AND(Datos!D656=INT(Datos!D656),AND(OR(D$1005="",Datos!D656&gt;=D$1005),OR(D$1006="",Datos!D656&lt;=D$1006))),FALSE),OR(ISNUMBER(FIND(";"&amp;UPPER(TRIM(Datos!D656&amp;""))&amp;"=",D$1007)),ISNUMBER(FIND(";"&amp;UPPER(TRIM(Datos!D656&amp;""))&amp;";",D$1007))),OR(UPPER(TRIM(Datos!D656&amp;""))="SÍ",UPPER(TRIM(Datos!D656&amp;""))="SI",UPPER(TRIM(Datos!D656&amp;""))="NO"),IF(ISNUMBER(Datos!D656),AND(OR(D$1005="",Datos!D656&gt;=D$1005),OR(D$1006="",Datos!D656&lt;=D$1006)),FALSE),TRUE))))</f>
        <v>0.0</v>
      </c>
      <c r="E656">
        <f>IF(Datos!E656="",0,IF(AND(E$1008&lt;&gt;"",Datos!E656=E$1008),0,IF(E$1004=0,0,1-CHOOSE(E$1004,IF(ISNUMBER(Datos!E656),AND(OR(E$1005="",Datos!E656&gt;=E$1005),OR(E$1006="",Datos!E656&lt;=E$1006)),FALSE),IF(ISNUMBER(Datos!E656),AND(Datos!E656=INT(Datos!E656),AND(OR(E$1005="",Datos!E656&gt;=E$1005),OR(E$1006="",Datos!E656&lt;=E$1006))),FALSE),OR(ISNUMBER(FIND(";"&amp;UPPER(TRIM(Datos!E656&amp;""))&amp;"=",E$1007)),ISNUMBER(FIND(";"&amp;UPPER(TRIM(Datos!E656&amp;""))&amp;";",E$1007))),OR(UPPER(TRIM(Datos!E656&amp;""))="SÍ",UPPER(TRIM(Datos!E656&amp;""))="SI",UPPER(TRIM(Datos!E656&amp;""))="NO"),IF(ISNUMBER(Datos!E656),AND(OR(E$1005="",Datos!E656&gt;=E$1005),OR(E$1006="",Datos!E656&lt;=E$1006)),FALSE),TRUE))))</f>
        <v>0.0</v>
      </c>
      <c r="F656">
        <f>IF(Datos!F656="",0,IF(AND(F$1008&lt;&gt;"",Datos!F656=F$1008),0,IF(F$1004=0,0,1-CHOOSE(F$1004,IF(ISNUMBER(Datos!F656),AND(OR(F$1005="",Datos!F656&gt;=F$1005),OR(F$1006="",Datos!F656&lt;=F$1006)),FALSE),IF(ISNUMBER(Datos!F656),AND(Datos!F656=INT(Datos!F656),AND(OR(F$1005="",Datos!F656&gt;=F$1005),OR(F$1006="",Datos!F656&lt;=F$1006))),FALSE),OR(ISNUMBER(FIND(";"&amp;UPPER(TRIM(Datos!F656&amp;""))&amp;"=",F$1007)),ISNUMBER(FIND(";"&amp;UPPER(TRIM(Datos!F656&amp;""))&amp;";",F$1007))),OR(UPPER(TRIM(Datos!F656&amp;""))="SÍ",UPPER(TRIM(Datos!F656&amp;""))="SI",UPPER(TRIM(Datos!F656&amp;""))="NO"),IF(ISNUMBER(Datos!F656),AND(OR(F$1005="",Datos!F656&gt;=F$1005),OR(F$1006="",Datos!F656&lt;=F$1006)),FALSE),TRUE))))</f>
        <v>0.0</v>
      </c>
      <c r="G656">
        <f>IF(Datos!G656="",0,IF(AND(G$1008&lt;&gt;"",Datos!G656=G$1008),0,IF(G$1004=0,0,1-CHOOSE(G$1004,IF(ISNUMBER(Datos!G656),AND(OR(G$1005="",Datos!G656&gt;=G$1005),OR(G$1006="",Datos!G656&lt;=G$1006)),FALSE),IF(ISNUMBER(Datos!G656),AND(Datos!G656=INT(Datos!G656),AND(OR(G$1005="",Datos!G656&gt;=G$1005),OR(G$1006="",Datos!G656&lt;=G$1006))),FALSE),OR(ISNUMBER(FIND(";"&amp;UPPER(TRIM(Datos!G656&amp;""))&amp;"=",G$1007)),ISNUMBER(FIND(";"&amp;UPPER(TRIM(Datos!G656&amp;""))&amp;";",G$1007))),OR(UPPER(TRIM(Datos!G656&amp;""))="SÍ",UPPER(TRIM(Datos!G656&amp;""))="SI",UPPER(TRIM(Datos!G656&amp;""))="NO"),IF(ISNUMBER(Datos!G656),AND(OR(G$1005="",Datos!G656&gt;=G$1005),OR(G$1006="",Datos!G656&lt;=G$1006)),FALSE),TRUE))))</f>
        <v>0.0</v>
      </c>
      <c r="H656">
        <f>IF(Datos!H656="",0,IF(AND(H$1008&lt;&gt;"",Datos!H656=H$1008),0,IF(H$1004=0,0,1-CHOOSE(H$1004,IF(ISNUMBER(Datos!H656),AND(OR(H$1005="",Datos!H656&gt;=H$1005),OR(H$1006="",Datos!H656&lt;=H$1006)),FALSE),IF(ISNUMBER(Datos!H656),AND(Datos!H656=INT(Datos!H656),AND(OR(H$1005="",Datos!H656&gt;=H$1005),OR(H$1006="",Datos!H656&lt;=H$1006))),FALSE),OR(ISNUMBER(FIND(";"&amp;UPPER(TRIM(Datos!H656&amp;""))&amp;"=",H$1007)),ISNUMBER(FIND(";"&amp;UPPER(TRIM(Datos!H656&amp;""))&amp;";",H$1007))),OR(UPPER(TRIM(Datos!H656&amp;""))="SÍ",UPPER(TRIM(Datos!H656&amp;""))="SI",UPPER(TRIM(Datos!H656&amp;""))="NO"),IF(ISNUMBER(Datos!H656),AND(OR(H$1005="",Datos!H656&gt;=H$1005),OR(H$1006="",Datos!H656&lt;=H$1006)),FALSE),TRUE))))</f>
        <v>0.0</v>
      </c>
      <c r="I656">
        <f>IF(Datos!I656="",0,IF(AND(I$1008&lt;&gt;"",Datos!I656=I$1008),0,IF(I$1004=0,0,1-CHOOSE(I$1004,IF(ISNUMBER(Datos!I656),AND(OR(I$1005="",Datos!I656&gt;=I$1005),OR(I$1006="",Datos!I656&lt;=I$1006)),FALSE),IF(ISNUMBER(Datos!I656),AND(Datos!I656=INT(Datos!I656),AND(OR(I$1005="",Datos!I656&gt;=I$1005),OR(I$1006="",Datos!I656&lt;=I$1006))),FALSE),OR(ISNUMBER(FIND(";"&amp;UPPER(TRIM(Datos!I656&amp;""))&amp;"=",I$1007)),ISNUMBER(FIND(";"&amp;UPPER(TRIM(Datos!I656&amp;""))&amp;";",I$1007))),OR(UPPER(TRIM(Datos!I656&amp;""))="SÍ",UPPER(TRIM(Datos!I656&amp;""))="SI",UPPER(TRIM(Datos!I656&amp;""))="NO"),IF(ISNUMBER(Datos!I656),AND(OR(I$1005="",Datos!I656&gt;=I$1005),OR(I$1006="",Datos!I656&lt;=I$1006)),FALSE),TRUE))))</f>
        <v>0.0</v>
      </c>
      <c r="J656">
        <f>IF(Datos!J656="",0,IF(AND(J$1008&lt;&gt;"",Datos!J656=J$1008),0,IF(J$1004=0,0,1-CHOOSE(J$1004,IF(ISNUMBER(Datos!J656),AND(OR(J$1005="",Datos!J656&gt;=J$1005),OR(J$1006="",Datos!J656&lt;=J$1006)),FALSE),IF(ISNUMBER(Datos!J656),AND(Datos!J656=INT(Datos!J656),AND(OR(J$1005="",Datos!J656&gt;=J$1005),OR(J$1006="",Datos!J656&lt;=J$1006))),FALSE),OR(ISNUMBER(FIND(";"&amp;UPPER(TRIM(Datos!J656&amp;""))&amp;"=",J$1007)),ISNUMBER(FIND(";"&amp;UPPER(TRIM(Datos!J656&amp;""))&amp;";",J$1007))),OR(UPPER(TRIM(Datos!J656&amp;""))="SÍ",UPPER(TRIM(Datos!J656&amp;""))="SI",UPPER(TRIM(Datos!J656&amp;""))="NO"),IF(ISNUMBER(Datos!J656),AND(OR(J$1005="",Datos!J656&gt;=J$1005),OR(J$1006="",Datos!J656&lt;=J$1006)),FALSE),TRUE))))</f>
        <v>0.0</v>
      </c>
      <c r="K656">
        <f>IF(Datos!K656="",0,IF(AND(K$1008&lt;&gt;"",Datos!K656=K$1008),0,IF(K$1004=0,0,1-CHOOSE(K$1004,IF(ISNUMBER(Datos!K656),AND(OR(K$1005="",Datos!K656&gt;=K$1005),OR(K$1006="",Datos!K656&lt;=K$1006)),FALSE),IF(ISNUMBER(Datos!K656),AND(Datos!K656=INT(Datos!K656),AND(OR(K$1005="",Datos!K656&gt;=K$1005),OR(K$1006="",Datos!K656&lt;=K$1006))),FALSE),OR(ISNUMBER(FIND(";"&amp;UPPER(TRIM(Datos!K656&amp;""))&amp;"=",K$1007)),ISNUMBER(FIND(";"&amp;UPPER(TRIM(Datos!K656&amp;""))&amp;";",K$1007))),OR(UPPER(TRIM(Datos!K656&amp;""))="SÍ",UPPER(TRIM(Datos!K656&amp;""))="SI",UPPER(TRIM(Datos!K656&amp;""))="NO"),IF(ISNUMBER(Datos!K656),AND(OR(K$1005="",Datos!K656&gt;=K$1005),OR(K$1006="",Datos!K656&lt;=K$1006)),FALSE),TRUE))))</f>
        <v>0.0</v>
      </c>
      <c r="L656">
        <f>IF(Datos!L656="",0,IF(AND(L$1008&lt;&gt;"",Datos!L656=L$1008),0,IF(L$1004=0,0,1-CHOOSE(L$1004,IF(ISNUMBER(Datos!L656),AND(OR(L$1005="",Datos!L656&gt;=L$1005),OR(L$1006="",Datos!L656&lt;=L$1006)),FALSE),IF(ISNUMBER(Datos!L656),AND(Datos!L656=INT(Datos!L656),AND(OR(L$1005="",Datos!L656&gt;=L$1005),OR(L$1006="",Datos!L656&lt;=L$1006))),FALSE),OR(ISNUMBER(FIND(";"&amp;UPPER(TRIM(Datos!L656&amp;""))&amp;"=",L$1007)),ISNUMBER(FIND(";"&amp;UPPER(TRIM(Datos!L656&amp;""))&amp;";",L$1007))),OR(UPPER(TRIM(Datos!L656&amp;""))="SÍ",UPPER(TRIM(Datos!L656&amp;""))="SI",UPPER(TRIM(Datos!L656&amp;""))="NO"),IF(ISNUMBER(Datos!L656),AND(OR(L$1005="",Datos!L656&gt;=L$1005),OR(L$1006="",Datos!L656&lt;=L$1006)),FALSE),TRUE))))</f>
        <v>0.0</v>
      </c>
      <c r="M656">
        <f>IF(Datos!M656="",0,IF(AND(M$1008&lt;&gt;"",Datos!M656=M$1008),0,IF(M$1004=0,0,1-CHOOSE(M$1004,IF(ISNUMBER(Datos!M656),AND(OR(M$1005="",Datos!M656&gt;=M$1005),OR(M$1006="",Datos!M656&lt;=M$1006)),FALSE),IF(ISNUMBER(Datos!M656),AND(Datos!M656=INT(Datos!M656),AND(OR(M$1005="",Datos!M656&gt;=M$1005),OR(M$1006="",Datos!M656&lt;=M$1006))),FALSE),OR(ISNUMBER(FIND(";"&amp;UPPER(TRIM(Datos!M656&amp;""))&amp;"=",M$1007)),ISNUMBER(FIND(";"&amp;UPPER(TRIM(Datos!M656&amp;""))&amp;";",M$1007))),OR(UPPER(TRIM(Datos!M656&amp;""))="SÍ",UPPER(TRIM(Datos!M656&amp;""))="SI",UPPER(TRIM(Datos!M656&amp;""))="NO"),IF(ISNUMBER(Datos!M656),AND(OR(M$1005="",Datos!M656&gt;=M$1005),OR(M$1006="",Datos!M656&lt;=M$1006)),FALSE),TRUE))))</f>
        <v>0.0</v>
      </c>
      <c r="N656">
        <f>IF(Datos!N656="",0,IF(AND(N$1008&lt;&gt;"",Datos!N656=N$1008),0,IF(N$1004=0,0,1-CHOOSE(N$1004,IF(ISNUMBER(Datos!N656),AND(OR(N$1005="",Datos!N656&gt;=N$1005),OR(N$1006="",Datos!N656&lt;=N$1006)),FALSE),IF(ISNUMBER(Datos!N656),AND(Datos!N656=INT(Datos!N656),AND(OR(N$1005="",Datos!N656&gt;=N$1005),OR(N$1006="",Datos!N656&lt;=N$1006))),FALSE),OR(ISNUMBER(FIND(";"&amp;UPPER(TRIM(Datos!N656&amp;""))&amp;"=",N$1007)),ISNUMBER(FIND(";"&amp;UPPER(TRIM(Datos!N656&amp;""))&amp;";",N$1007))),OR(UPPER(TRIM(Datos!N656&amp;""))="SÍ",UPPER(TRIM(Datos!N656&amp;""))="SI",UPPER(TRIM(Datos!N656&amp;""))="NO"),IF(ISNUMBER(Datos!N656),AND(OR(N$1005="",Datos!N656&gt;=N$1005),OR(N$1006="",Datos!N656&lt;=N$1006)),FALSE),TRUE))))</f>
        <v>0.0</v>
      </c>
      <c r="O656">
        <f>IF(Datos!O656="",0,IF(AND(O$1008&lt;&gt;"",Datos!O656=O$1008),0,IF(O$1004=0,0,1-CHOOSE(O$1004,IF(ISNUMBER(Datos!O656),AND(OR(O$1005="",Datos!O656&gt;=O$1005),OR(O$1006="",Datos!O656&lt;=O$1006)),FALSE),IF(ISNUMBER(Datos!O656),AND(Datos!O656=INT(Datos!O656),AND(OR(O$1005="",Datos!O656&gt;=O$1005),OR(O$1006="",Datos!O656&lt;=O$1006))),FALSE),OR(ISNUMBER(FIND(";"&amp;UPPER(TRIM(Datos!O656&amp;""))&amp;"=",O$1007)),ISNUMBER(FIND(";"&amp;UPPER(TRIM(Datos!O656&amp;""))&amp;";",O$1007))),OR(UPPER(TRIM(Datos!O656&amp;""))="SÍ",UPPER(TRIM(Datos!O656&amp;""))="SI",UPPER(TRIM(Datos!O656&amp;""))="NO"),IF(ISNUMBER(Datos!O656),AND(OR(O$1005="",Datos!O656&gt;=O$1005),OR(O$1006="",Datos!O656&lt;=O$1006)),FALSE),TRUE))))</f>
        <v>0.0</v>
      </c>
      <c r="P656">
        <f>IF(Datos!P656="",0,IF(AND(P$1008&lt;&gt;"",Datos!P656=P$1008),0,IF(P$1004=0,0,1-CHOOSE(P$1004,IF(ISNUMBER(Datos!P656),AND(OR(P$1005="",Datos!P656&gt;=P$1005),OR(P$1006="",Datos!P656&lt;=P$1006)),FALSE),IF(ISNUMBER(Datos!P656),AND(Datos!P656=INT(Datos!P656),AND(OR(P$1005="",Datos!P656&gt;=P$1005),OR(P$1006="",Datos!P656&lt;=P$1006))),FALSE),OR(ISNUMBER(FIND(";"&amp;UPPER(TRIM(Datos!P656&amp;""))&amp;"=",P$1007)),ISNUMBER(FIND(";"&amp;UPPER(TRIM(Datos!P656&amp;""))&amp;";",P$1007))),OR(UPPER(TRIM(Datos!P656&amp;""))="SÍ",UPPER(TRIM(Datos!P656&amp;""))="SI",UPPER(TRIM(Datos!P656&amp;""))="NO"),IF(ISNUMBER(Datos!P656),AND(OR(P$1005="",Datos!P656&gt;=P$1005),OR(P$1006="",Datos!P656&lt;=P$1006)),FALSE),TRUE))))</f>
        <v>0.0</v>
      </c>
      <c r="Q656">
        <f>IF(Datos!Q656="",0,IF(AND(Q$1008&lt;&gt;"",Datos!Q656=Q$1008),0,IF(Q$1004=0,0,1-CHOOSE(Q$1004,IF(ISNUMBER(Datos!Q656),AND(OR(Q$1005="",Datos!Q656&gt;=Q$1005),OR(Q$1006="",Datos!Q656&lt;=Q$1006)),FALSE),IF(ISNUMBER(Datos!Q656),AND(Datos!Q656=INT(Datos!Q656),AND(OR(Q$1005="",Datos!Q656&gt;=Q$1005),OR(Q$1006="",Datos!Q656&lt;=Q$1006))),FALSE),OR(ISNUMBER(FIND(";"&amp;UPPER(TRIM(Datos!Q656&amp;""))&amp;"=",Q$1007)),ISNUMBER(FIND(";"&amp;UPPER(TRIM(Datos!Q656&amp;""))&amp;";",Q$1007))),OR(UPPER(TRIM(Datos!Q656&amp;""))="SÍ",UPPER(TRIM(Datos!Q656&amp;""))="SI",UPPER(TRIM(Datos!Q656&amp;""))="NO"),IF(ISNUMBER(Datos!Q656),AND(OR(Q$1005="",Datos!Q656&gt;=Q$1005),OR(Q$1006="",Datos!Q656&lt;=Q$1006)),FALSE),TRUE))))</f>
        <v>0.0</v>
      </c>
      <c r="R656">
        <f>IF(Datos!R656="",0,IF(AND(R$1008&lt;&gt;"",Datos!R656=R$1008),0,IF(R$1004=0,0,1-CHOOSE(R$1004,IF(ISNUMBER(Datos!R656),AND(OR(R$1005="",Datos!R656&gt;=R$1005),OR(R$1006="",Datos!R656&lt;=R$1006)),FALSE),IF(ISNUMBER(Datos!R656),AND(Datos!R656=INT(Datos!R656),AND(OR(R$1005="",Datos!R656&gt;=R$1005),OR(R$1006="",Datos!R656&lt;=R$1006))),FALSE),OR(ISNUMBER(FIND(";"&amp;UPPER(TRIM(Datos!R656&amp;""))&amp;"=",R$1007)),ISNUMBER(FIND(";"&amp;UPPER(TRIM(Datos!R656&amp;""))&amp;";",R$1007))),OR(UPPER(TRIM(Datos!R656&amp;""))="SÍ",UPPER(TRIM(Datos!R656&amp;""))="SI",UPPER(TRIM(Datos!R656&amp;""))="NO"),IF(ISNUMBER(Datos!R656),AND(OR(R$1005="",Datos!R656&gt;=R$1005),OR(R$1006="",Datos!R656&lt;=R$1006)),FALSE),TRUE))))</f>
        <v>0.0</v>
      </c>
      <c r="S656">
        <f>IF(Datos!S656="",0,IF(AND(S$1008&lt;&gt;"",Datos!S656=S$1008),0,IF(S$1004=0,0,1-CHOOSE(S$1004,IF(ISNUMBER(Datos!S656),AND(OR(S$1005="",Datos!S656&gt;=S$1005),OR(S$1006="",Datos!S656&lt;=S$1006)),FALSE),IF(ISNUMBER(Datos!S656),AND(Datos!S656=INT(Datos!S656),AND(OR(S$1005="",Datos!S656&gt;=S$1005),OR(S$1006="",Datos!S656&lt;=S$1006))),FALSE),OR(ISNUMBER(FIND(";"&amp;UPPER(TRIM(Datos!S656&amp;""))&amp;"=",S$1007)),ISNUMBER(FIND(";"&amp;UPPER(TRIM(Datos!S656&amp;""))&amp;";",S$1007))),OR(UPPER(TRIM(Datos!S656&amp;""))="SÍ",UPPER(TRIM(Datos!S656&amp;""))="SI",UPPER(TRIM(Datos!S656&amp;""))="NO"),IF(ISNUMBER(Datos!S656),AND(OR(S$1005="",Datos!S656&gt;=S$1005),OR(S$1006="",Datos!S656&lt;=S$1006)),FALSE),TRUE))))</f>
        <v>0.0</v>
      </c>
      <c r="T656">
        <f>IF(Datos!T656="",0,IF(AND(T$1008&lt;&gt;"",Datos!T656=T$1008),0,IF(T$1004=0,0,1-CHOOSE(T$1004,IF(ISNUMBER(Datos!T656),AND(OR(T$1005="",Datos!T656&gt;=T$1005),OR(T$1006="",Datos!T656&lt;=T$1006)),FALSE),IF(ISNUMBER(Datos!T656),AND(Datos!T656=INT(Datos!T656),AND(OR(T$1005="",Datos!T656&gt;=T$1005),OR(T$1006="",Datos!T656&lt;=T$1006))),FALSE),OR(ISNUMBER(FIND(";"&amp;UPPER(TRIM(Datos!T656&amp;""))&amp;"=",T$1007)),ISNUMBER(FIND(";"&amp;UPPER(TRIM(Datos!T656&amp;""))&amp;";",T$1007))),OR(UPPER(TRIM(Datos!T656&amp;""))="SÍ",UPPER(TRIM(Datos!T656&amp;""))="SI",UPPER(TRIM(Datos!T656&amp;""))="NO"),IF(ISNUMBER(Datos!T656),AND(OR(T$1005="",Datos!T656&gt;=T$1005),OR(T$1006="",Datos!T656&lt;=T$1006)),FALSE),TRUE))))</f>
        <v>0.0</v>
      </c>
      <c r="U656">
        <f>IF(Datos!U656="",0,IF(AND(U$1008&lt;&gt;"",Datos!U656=U$1008),0,IF(U$1004=0,0,1-CHOOSE(U$1004,IF(ISNUMBER(Datos!U656),AND(OR(U$1005="",Datos!U656&gt;=U$1005),OR(U$1006="",Datos!U656&lt;=U$1006)),FALSE),IF(ISNUMBER(Datos!U656),AND(Datos!U656=INT(Datos!U656),AND(OR(U$1005="",Datos!U656&gt;=U$1005),OR(U$1006="",Datos!U656&lt;=U$1006))),FALSE),OR(ISNUMBER(FIND(";"&amp;UPPER(TRIM(Datos!U656&amp;""))&amp;"=",U$1007)),ISNUMBER(FIND(";"&amp;UPPER(TRIM(Datos!U656&amp;""))&amp;";",U$1007))),OR(UPPER(TRIM(Datos!U656&amp;""))="SÍ",UPPER(TRIM(Datos!U656&amp;""))="SI",UPPER(TRIM(Datos!U656&amp;""))="NO"),IF(ISNUMBER(Datos!U656),AND(OR(U$1005="",Datos!U656&gt;=U$1005),OR(U$1006="",Datos!U656&lt;=U$1006)),FALSE),TRUE))))</f>
        <v>0.0</v>
      </c>
      <c r="V656">
        <f>IF(Datos!V656="",0,IF(AND(V$1008&lt;&gt;"",Datos!V656=V$1008),0,IF(V$1004=0,0,1-CHOOSE(V$1004,IF(ISNUMBER(Datos!V656),AND(OR(V$1005="",Datos!V656&gt;=V$1005),OR(V$1006="",Datos!V656&lt;=V$1006)),FALSE),IF(ISNUMBER(Datos!V656),AND(Datos!V656=INT(Datos!V656),AND(OR(V$1005="",Datos!V656&gt;=V$1005),OR(V$1006="",Datos!V656&lt;=V$1006))),FALSE),OR(ISNUMBER(FIND(";"&amp;UPPER(TRIM(Datos!V656&amp;""))&amp;"=",V$1007)),ISNUMBER(FIND(";"&amp;UPPER(TRIM(Datos!V656&amp;""))&amp;";",V$1007))),OR(UPPER(TRIM(Datos!V656&amp;""))="SÍ",UPPER(TRIM(Datos!V656&amp;""))="SI",UPPER(TRIM(Datos!V656&amp;""))="NO"),IF(ISNUMBER(Datos!V656),AND(OR(V$1005="",Datos!V656&gt;=V$1005),OR(V$1006="",Datos!V656&lt;=V$1006)),FALSE),TRUE))))</f>
        <v>0.0</v>
      </c>
      <c r="W656">
        <f>IF(Datos!W656="",0,IF(AND(W$1008&lt;&gt;"",Datos!W656=W$1008),0,IF(W$1004=0,0,1-CHOOSE(W$1004,IF(ISNUMBER(Datos!W656),AND(OR(W$1005="",Datos!W656&gt;=W$1005),OR(W$1006="",Datos!W656&lt;=W$1006)),FALSE),IF(ISNUMBER(Datos!W656),AND(Datos!W656=INT(Datos!W656),AND(OR(W$1005="",Datos!W656&gt;=W$1005),OR(W$1006="",Datos!W656&lt;=W$1006))),FALSE),OR(ISNUMBER(FIND(";"&amp;UPPER(TRIM(Datos!W656&amp;""))&amp;"=",W$1007)),ISNUMBER(FIND(";"&amp;UPPER(TRIM(Datos!W656&amp;""))&amp;";",W$1007))),OR(UPPER(TRIM(Datos!W656&amp;""))="SÍ",UPPER(TRIM(Datos!W656&amp;""))="SI",UPPER(TRIM(Datos!W656&amp;""))="NO"),IF(ISNUMBER(Datos!W656),AND(OR(W$1005="",Datos!W656&gt;=W$1005),OR(W$1006="",Datos!W656&lt;=W$1006)),FALSE),TRUE))))</f>
        <v>0.0</v>
      </c>
      <c r="X656">
        <f>IF(Datos!X656="",0,IF(AND(X$1008&lt;&gt;"",Datos!X656=X$1008),0,IF(X$1004=0,0,1-CHOOSE(X$1004,IF(ISNUMBER(Datos!X656),AND(OR(X$1005="",Datos!X656&gt;=X$1005),OR(X$1006="",Datos!X656&lt;=X$1006)),FALSE),IF(ISNUMBER(Datos!X656),AND(Datos!X656=INT(Datos!X656),AND(OR(X$1005="",Datos!X656&gt;=X$1005),OR(X$1006="",Datos!X656&lt;=X$1006))),FALSE),OR(ISNUMBER(FIND(";"&amp;UPPER(TRIM(Datos!X656&amp;""))&amp;"=",X$1007)),ISNUMBER(FIND(";"&amp;UPPER(TRIM(Datos!X656&amp;""))&amp;";",X$1007))),OR(UPPER(TRIM(Datos!X656&amp;""))="SÍ",UPPER(TRIM(Datos!X656&amp;""))="SI",UPPER(TRIM(Datos!X656&amp;""))="NO"),IF(ISNUMBER(Datos!X656),AND(OR(X$1005="",Datos!X656&gt;=X$1005),OR(X$1006="",Datos!X656&lt;=X$1006)),FALSE),TRUE))))</f>
        <v>0.0</v>
      </c>
      <c r="Y656">
        <f>IF(Datos!Y656="",0,IF(AND(Y$1008&lt;&gt;"",Datos!Y656=Y$1008),0,IF(Y$1004=0,0,1-CHOOSE(Y$1004,IF(ISNUMBER(Datos!Y656),AND(OR(Y$1005="",Datos!Y656&gt;=Y$1005),OR(Y$1006="",Datos!Y656&lt;=Y$1006)),FALSE),IF(ISNUMBER(Datos!Y656),AND(Datos!Y656=INT(Datos!Y656),AND(OR(Y$1005="",Datos!Y656&gt;=Y$1005),OR(Y$1006="",Datos!Y656&lt;=Y$1006))),FALSE),OR(ISNUMBER(FIND(";"&amp;UPPER(TRIM(Datos!Y656&amp;""))&amp;"=",Y$1007)),ISNUMBER(FIND(";"&amp;UPPER(TRIM(Datos!Y656&amp;""))&amp;";",Y$1007))),OR(UPPER(TRIM(Datos!Y656&amp;""))="SÍ",UPPER(TRIM(Datos!Y656&amp;""))="SI",UPPER(TRIM(Datos!Y656&amp;""))="NO"),IF(ISNUMBER(Datos!Y656),AND(OR(Y$1005="",Datos!Y656&gt;=Y$1005),OR(Y$1006="",Datos!Y656&lt;=Y$1006)),FALSE),TRUE))))</f>
        <v>0.0</v>
      </c>
      <c r="Z656">
        <f>IF(Datos!Z656="",0,IF(AND(Z$1008&lt;&gt;"",Datos!Z656=Z$1008),0,IF(Z$1004=0,0,1-CHOOSE(Z$1004,IF(ISNUMBER(Datos!Z656),AND(OR(Z$1005="",Datos!Z656&gt;=Z$1005),OR(Z$1006="",Datos!Z656&lt;=Z$1006)),FALSE),IF(ISNUMBER(Datos!Z656),AND(Datos!Z656=INT(Datos!Z656),AND(OR(Z$1005="",Datos!Z656&gt;=Z$1005),OR(Z$1006="",Datos!Z656&lt;=Z$1006))),FALSE),OR(ISNUMBER(FIND(";"&amp;UPPER(TRIM(Datos!Z656&amp;""))&amp;"=",Z$1007)),ISNUMBER(FIND(";"&amp;UPPER(TRIM(Datos!Z656&amp;""))&amp;";",Z$1007))),OR(UPPER(TRIM(Datos!Z656&amp;""))="SÍ",UPPER(TRIM(Datos!Z656&amp;""))="SI",UPPER(TRIM(Datos!Z656&amp;""))="NO"),IF(ISNUMBER(Datos!Z656),AND(OR(Z$1005="",Datos!Z656&gt;=Z$1005),OR(Z$1006="",Datos!Z656&lt;=Z$1006)),FALSE),TRUE))))</f>
        <v>0.0</v>
      </c>
      <c r="AA656">
        <f>IF(Datos!AA656="",0,IF(AND(AA$1008&lt;&gt;"",Datos!AA656=AA$1008),0,IF(AA$1004=0,0,1-CHOOSE(AA$1004,IF(ISNUMBER(Datos!AA656),AND(OR(AA$1005="",Datos!AA656&gt;=AA$1005),OR(AA$1006="",Datos!AA656&lt;=AA$1006)),FALSE),IF(ISNUMBER(Datos!AA656),AND(Datos!AA656=INT(Datos!AA656),AND(OR(AA$1005="",Datos!AA656&gt;=AA$1005),OR(AA$1006="",Datos!AA656&lt;=AA$1006))),FALSE),OR(ISNUMBER(FIND(";"&amp;UPPER(TRIM(Datos!AA656&amp;""))&amp;"=",AA$1007)),ISNUMBER(FIND(";"&amp;UPPER(TRIM(Datos!AA656&amp;""))&amp;";",AA$1007))),OR(UPPER(TRIM(Datos!AA656&amp;""))="SÍ",UPPER(TRIM(Datos!AA656&amp;""))="SI",UPPER(TRIM(Datos!AA656&amp;""))="NO"),IF(ISNUMBER(Datos!AA656),AND(OR(AA$1005="",Datos!AA656&gt;=AA$1005),OR(AA$1006="",Datos!AA656&lt;=AA$1006)),FALSE),TRUE))))</f>
        <v>0.0</v>
      </c>
      <c r="AB656">
        <f>IF(Datos!AB656="",0,IF(AND(AB$1008&lt;&gt;"",Datos!AB656=AB$1008),0,IF(AB$1004=0,0,1-CHOOSE(AB$1004,IF(ISNUMBER(Datos!AB656),AND(OR(AB$1005="",Datos!AB656&gt;=AB$1005),OR(AB$1006="",Datos!AB656&lt;=AB$1006)),FALSE),IF(ISNUMBER(Datos!AB656),AND(Datos!AB656=INT(Datos!AB656),AND(OR(AB$1005="",Datos!AB656&gt;=AB$1005),OR(AB$1006="",Datos!AB656&lt;=AB$1006))),FALSE),OR(ISNUMBER(FIND(";"&amp;UPPER(TRIM(Datos!AB656&amp;""))&amp;"=",AB$1007)),ISNUMBER(FIND(";"&amp;UPPER(TRIM(Datos!AB656&amp;""))&amp;";",AB$1007))),OR(UPPER(TRIM(Datos!AB656&amp;""))="SÍ",UPPER(TRIM(Datos!AB656&amp;""))="SI",UPPER(TRIM(Datos!AB656&amp;""))="NO"),IF(ISNUMBER(Datos!AB656),AND(OR(AB$1005="",Datos!AB656&gt;=AB$1005),OR(AB$1006="",Datos!AB656&lt;=AB$1006)),FALSE),TRUE))))</f>
        <v>0.0</v>
      </c>
      <c r="AC656">
        <f>IF(Datos!AC656="",0,IF(AND(AC$1008&lt;&gt;"",Datos!AC656=AC$1008),0,IF(AC$1004=0,0,1-CHOOSE(AC$1004,IF(ISNUMBER(Datos!AC656),AND(OR(AC$1005="",Datos!AC656&gt;=AC$1005),OR(AC$1006="",Datos!AC656&lt;=AC$1006)),FALSE),IF(ISNUMBER(Datos!AC656),AND(Datos!AC656=INT(Datos!AC656),AND(OR(AC$1005="",Datos!AC656&gt;=AC$1005),OR(AC$1006="",Datos!AC656&lt;=AC$1006))),FALSE),OR(ISNUMBER(FIND(";"&amp;UPPER(TRIM(Datos!AC656&amp;""))&amp;"=",AC$1007)),ISNUMBER(FIND(";"&amp;UPPER(TRIM(Datos!AC656&amp;""))&amp;";",AC$1007))),OR(UPPER(TRIM(Datos!AC656&amp;""))="SÍ",UPPER(TRIM(Datos!AC656&amp;""))="SI",UPPER(TRIM(Datos!AC656&amp;""))="NO"),IF(ISNUMBER(Datos!AC656),AND(OR(AC$1005="",Datos!AC656&gt;=AC$1005),OR(AC$1006="",Datos!AC656&lt;=AC$1006)),FALSE),TRUE))))</f>
        <v>0.0</v>
      </c>
      <c r="AD656">
        <f>IF(Datos!AD656="",0,IF(AND(AD$1008&lt;&gt;"",Datos!AD656=AD$1008),0,IF(AD$1004=0,0,1-CHOOSE(AD$1004,IF(ISNUMBER(Datos!AD656),AND(OR(AD$1005="",Datos!AD656&gt;=AD$1005),OR(AD$1006="",Datos!AD656&lt;=AD$1006)),FALSE),IF(ISNUMBER(Datos!AD656),AND(Datos!AD656=INT(Datos!AD656),AND(OR(AD$1005="",Datos!AD656&gt;=AD$1005),OR(AD$1006="",Datos!AD656&lt;=AD$1006))),FALSE),OR(ISNUMBER(FIND(";"&amp;UPPER(TRIM(Datos!AD656&amp;""))&amp;"=",AD$1007)),ISNUMBER(FIND(";"&amp;UPPER(TRIM(Datos!AD656&amp;""))&amp;";",AD$1007))),OR(UPPER(TRIM(Datos!AD656&amp;""))="SÍ",UPPER(TRIM(Datos!AD656&amp;""))="SI",UPPER(TRIM(Datos!AD656&amp;""))="NO"),IF(ISNUMBER(Datos!AD656),AND(OR(AD$1005="",Datos!AD656&gt;=AD$1005),OR(AD$1006="",Datos!AD656&lt;=AD$1006)),FALSE),TRUE))))</f>
        <v>0.0</v>
      </c>
      <c r="AE656">
        <f>IF(Datos!AE656="",0,IF(AND(AE$1008&lt;&gt;"",Datos!AE656=AE$1008),0,IF(AE$1004=0,0,1-CHOOSE(AE$1004,IF(ISNUMBER(Datos!AE656),AND(OR(AE$1005="",Datos!AE656&gt;=AE$1005),OR(AE$1006="",Datos!AE656&lt;=AE$1006)),FALSE),IF(ISNUMBER(Datos!AE656),AND(Datos!AE656=INT(Datos!AE656),AND(OR(AE$1005="",Datos!AE656&gt;=AE$1005),OR(AE$1006="",Datos!AE656&lt;=AE$1006))),FALSE),OR(ISNUMBER(FIND(";"&amp;UPPER(TRIM(Datos!AE656&amp;""))&amp;"=",AE$1007)),ISNUMBER(FIND(";"&amp;UPPER(TRIM(Datos!AE656&amp;""))&amp;";",AE$1007))),OR(UPPER(TRIM(Datos!AE656&amp;""))="SÍ",UPPER(TRIM(Datos!AE656&amp;""))="SI",UPPER(TRIM(Datos!AE656&amp;""))="NO"),IF(ISNUMBER(Datos!AE656),AND(OR(AE$1005="",Datos!AE656&gt;=AE$1005),OR(AE$1006="",Datos!AE656&lt;=AE$1006)),FALSE),TRUE))))</f>
        <v>0.0</v>
      </c>
    </row>
    <row r="657" spans="2:31">
      <c r="B657">
        <f>IF(Datos!B657="",0,IF(AND(B$1008&lt;&gt;"",Datos!B657=B$1008),0,IF(B$1004=0,0,1-CHOOSE(B$1004,IF(ISNUMBER(Datos!B657),AND(OR(B$1005="",Datos!B657&gt;=B$1005),OR(B$1006="",Datos!B657&lt;=B$1006)),FALSE),IF(ISNUMBER(Datos!B657),AND(Datos!B657=INT(Datos!B657),AND(OR(B$1005="",Datos!B657&gt;=B$1005),OR(B$1006="",Datos!B657&lt;=B$1006))),FALSE),OR(ISNUMBER(FIND(";"&amp;UPPER(TRIM(Datos!B657&amp;""))&amp;"=",B$1007)),ISNUMBER(FIND(";"&amp;UPPER(TRIM(Datos!B657&amp;""))&amp;";",B$1007))),OR(UPPER(TRIM(Datos!B657&amp;""))="SÍ",UPPER(TRIM(Datos!B657&amp;""))="SI",UPPER(TRIM(Datos!B657&amp;""))="NO"),IF(ISNUMBER(Datos!B657),AND(OR(B$1005="",Datos!B657&gt;=B$1005),OR(B$1006="",Datos!B657&lt;=B$1006)),FALSE),TRUE))))</f>
        <v>0.0</v>
      </c>
      <c r="C657">
        <f>IF(Datos!C657="",0,IF(AND(C$1008&lt;&gt;"",Datos!C657=C$1008),0,IF(C$1004=0,0,1-CHOOSE(C$1004,IF(ISNUMBER(Datos!C657),AND(OR(C$1005="",Datos!C657&gt;=C$1005),OR(C$1006="",Datos!C657&lt;=C$1006)),FALSE),IF(ISNUMBER(Datos!C657),AND(Datos!C657=INT(Datos!C657),AND(OR(C$1005="",Datos!C657&gt;=C$1005),OR(C$1006="",Datos!C657&lt;=C$1006))),FALSE),OR(ISNUMBER(FIND(";"&amp;UPPER(TRIM(Datos!C657&amp;""))&amp;"=",C$1007)),ISNUMBER(FIND(";"&amp;UPPER(TRIM(Datos!C657&amp;""))&amp;";",C$1007))),OR(UPPER(TRIM(Datos!C657&amp;""))="SÍ",UPPER(TRIM(Datos!C657&amp;""))="SI",UPPER(TRIM(Datos!C657&amp;""))="NO"),IF(ISNUMBER(Datos!C657),AND(OR(C$1005="",Datos!C657&gt;=C$1005),OR(C$1006="",Datos!C657&lt;=C$1006)),FALSE),TRUE))))</f>
        <v>0.0</v>
      </c>
      <c r="D657">
        <f>IF(Datos!D657="",0,IF(AND(D$1008&lt;&gt;"",Datos!D657=D$1008),0,IF(D$1004=0,0,1-CHOOSE(D$1004,IF(ISNUMBER(Datos!D657),AND(OR(D$1005="",Datos!D657&gt;=D$1005),OR(D$1006="",Datos!D657&lt;=D$1006)),FALSE),IF(ISNUMBER(Datos!D657),AND(Datos!D657=INT(Datos!D657),AND(OR(D$1005="",Datos!D657&gt;=D$1005),OR(D$1006="",Datos!D657&lt;=D$1006))),FALSE),OR(ISNUMBER(FIND(";"&amp;UPPER(TRIM(Datos!D657&amp;""))&amp;"=",D$1007)),ISNUMBER(FIND(";"&amp;UPPER(TRIM(Datos!D657&amp;""))&amp;";",D$1007))),OR(UPPER(TRIM(Datos!D657&amp;""))="SÍ",UPPER(TRIM(Datos!D657&amp;""))="SI",UPPER(TRIM(Datos!D657&amp;""))="NO"),IF(ISNUMBER(Datos!D657),AND(OR(D$1005="",Datos!D657&gt;=D$1005),OR(D$1006="",Datos!D657&lt;=D$1006)),FALSE),TRUE))))</f>
        <v>0.0</v>
      </c>
      <c r="E657">
        <f>IF(Datos!E657="",0,IF(AND(E$1008&lt;&gt;"",Datos!E657=E$1008),0,IF(E$1004=0,0,1-CHOOSE(E$1004,IF(ISNUMBER(Datos!E657),AND(OR(E$1005="",Datos!E657&gt;=E$1005),OR(E$1006="",Datos!E657&lt;=E$1006)),FALSE),IF(ISNUMBER(Datos!E657),AND(Datos!E657=INT(Datos!E657),AND(OR(E$1005="",Datos!E657&gt;=E$1005),OR(E$1006="",Datos!E657&lt;=E$1006))),FALSE),OR(ISNUMBER(FIND(";"&amp;UPPER(TRIM(Datos!E657&amp;""))&amp;"=",E$1007)),ISNUMBER(FIND(";"&amp;UPPER(TRIM(Datos!E657&amp;""))&amp;";",E$1007))),OR(UPPER(TRIM(Datos!E657&amp;""))="SÍ",UPPER(TRIM(Datos!E657&amp;""))="SI",UPPER(TRIM(Datos!E657&amp;""))="NO"),IF(ISNUMBER(Datos!E657),AND(OR(E$1005="",Datos!E657&gt;=E$1005),OR(E$1006="",Datos!E657&lt;=E$1006)),FALSE),TRUE))))</f>
        <v>0.0</v>
      </c>
      <c r="F657">
        <f>IF(Datos!F657="",0,IF(AND(F$1008&lt;&gt;"",Datos!F657=F$1008),0,IF(F$1004=0,0,1-CHOOSE(F$1004,IF(ISNUMBER(Datos!F657),AND(OR(F$1005="",Datos!F657&gt;=F$1005),OR(F$1006="",Datos!F657&lt;=F$1006)),FALSE),IF(ISNUMBER(Datos!F657),AND(Datos!F657=INT(Datos!F657),AND(OR(F$1005="",Datos!F657&gt;=F$1005),OR(F$1006="",Datos!F657&lt;=F$1006))),FALSE),OR(ISNUMBER(FIND(";"&amp;UPPER(TRIM(Datos!F657&amp;""))&amp;"=",F$1007)),ISNUMBER(FIND(";"&amp;UPPER(TRIM(Datos!F657&amp;""))&amp;";",F$1007))),OR(UPPER(TRIM(Datos!F657&amp;""))="SÍ",UPPER(TRIM(Datos!F657&amp;""))="SI",UPPER(TRIM(Datos!F657&amp;""))="NO"),IF(ISNUMBER(Datos!F657),AND(OR(F$1005="",Datos!F657&gt;=F$1005),OR(F$1006="",Datos!F657&lt;=F$1006)),FALSE),TRUE))))</f>
        <v>0.0</v>
      </c>
      <c r="G657">
        <f>IF(Datos!G657="",0,IF(AND(G$1008&lt;&gt;"",Datos!G657=G$1008),0,IF(G$1004=0,0,1-CHOOSE(G$1004,IF(ISNUMBER(Datos!G657),AND(OR(G$1005="",Datos!G657&gt;=G$1005),OR(G$1006="",Datos!G657&lt;=G$1006)),FALSE),IF(ISNUMBER(Datos!G657),AND(Datos!G657=INT(Datos!G657),AND(OR(G$1005="",Datos!G657&gt;=G$1005),OR(G$1006="",Datos!G657&lt;=G$1006))),FALSE),OR(ISNUMBER(FIND(";"&amp;UPPER(TRIM(Datos!G657&amp;""))&amp;"=",G$1007)),ISNUMBER(FIND(";"&amp;UPPER(TRIM(Datos!G657&amp;""))&amp;";",G$1007))),OR(UPPER(TRIM(Datos!G657&amp;""))="SÍ",UPPER(TRIM(Datos!G657&amp;""))="SI",UPPER(TRIM(Datos!G657&amp;""))="NO"),IF(ISNUMBER(Datos!G657),AND(OR(G$1005="",Datos!G657&gt;=G$1005),OR(G$1006="",Datos!G657&lt;=G$1006)),FALSE),TRUE))))</f>
        <v>0.0</v>
      </c>
      <c r="H657">
        <f>IF(Datos!H657="",0,IF(AND(H$1008&lt;&gt;"",Datos!H657=H$1008),0,IF(H$1004=0,0,1-CHOOSE(H$1004,IF(ISNUMBER(Datos!H657),AND(OR(H$1005="",Datos!H657&gt;=H$1005),OR(H$1006="",Datos!H657&lt;=H$1006)),FALSE),IF(ISNUMBER(Datos!H657),AND(Datos!H657=INT(Datos!H657),AND(OR(H$1005="",Datos!H657&gt;=H$1005),OR(H$1006="",Datos!H657&lt;=H$1006))),FALSE),OR(ISNUMBER(FIND(";"&amp;UPPER(TRIM(Datos!H657&amp;""))&amp;"=",H$1007)),ISNUMBER(FIND(";"&amp;UPPER(TRIM(Datos!H657&amp;""))&amp;";",H$1007))),OR(UPPER(TRIM(Datos!H657&amp;""))="SÍ",UPPER(TRIM(Datos!H657&amp;""))="SI",UPPER(TRIM(Datos!H657&amp;""))="NO"),IF(ISNUMBER(Datos!H657),AND(OR(H$1005="",Datos!H657&gt;=H$1005),OR(H$1006="",Datos!H657&lt;=H$1006)),FALSE),TRUE))))</f>
        <v>0.0</v>
      </c>
      <c r="I657">
        <f>IF(Datos!I657="",0,IF(AND(I$1008&lt;&gt;"",Datos!I657=I$1008),0,IF(I$1004=0,0,1-CHOOSE(I$1004,IF(ISNUMBER(Datos!I657),AND(OR(I$1005="",Datos!I657&gt;=I$1005),OR(I$1006="",Datos!I657&lt;=I$1006)),FALSE),IF(ISNUMBER(Datos!I657),AND(Datos!I657=INT(Datos!I657),AND(OR(I$1005="",Datos!I657&gt;=I$1005),OR(I$1006="",Datos!I657&lt;=I$1006))),FALSE),OR(ISNUMBER(FIND(";"&amp;UPPER(TRIM(Datos!I657&amp;""))&amp;"=",I$1007)),ISNUMBER(FIND(";"&amp;UPPER(TRIM(Datos!I657&amp;""))&amp;";",I$1007))),OR(UPPER(TRIM(Datos!I657&amp;""))="SÍ",UPPER(TRIM(Datos!I657&amp;""))="SI",UPPER(TRIM(Datos!I657&amp;""))="NO"),IF(ISNUMBER(Datos!I657),AND(OR(I$1005="",Datos!I657&gt;=I$1005),OR(I$1006="",Datos!I657&lt;=I$1006)),FALSE),TRUE))))</f>
        <v>0.0</v>
      </c>
      <c r="J657">
        <f>IF(Datos!J657="",0,IF(AND(J$1008&lt;&gt;"",Datos!J657=J$1008),0,IF(J$1004=0,0,1-CHOOSE(J$1004,IF(ISNUMBER(Datos!J657),AND(OR(J$1005="",Datos!J657&gt;=J$1005),OR(J$1006="",Datos!J657&lt;=J$1006)),FALSE),IF(ISNUMBER(Datos!J657),AND(Datos!J657=INT(Datos!J657),AND(OR(J$1005="",Datos!J657&gt;=J$1005),OR(J$1006="",Datos!J657&lt;=J$1006))),FALSE),OR(ISNUMBER(FIND(";"&amp;UPPER(TRIM(Datos!J657&amp;""))&amp;"=",J$1007)),ISNUMBER(FIND(";"&amp;UPPER(TRIM(Datos!J657&amp;""))&amp;";",J$1007))),OR(UPPER(TRIM(Datos!J657&amp;""))="SÍ",UPPER(TRIM(Datos!J657&amp;""))="SI",UPPER(TRIM(Datos!J657&amp;""))="NO"),IF(ISNUMBER(Datos!J657),AND(OR(J$1005="",Datos!J657&gt;=J$1005),OR(J$1006="",Datos!J657&lt;=J$1006)),FALSE),TRUE))))</f>
        <v>0.0</v>
      </c>
      <c r="K657">
        <f>IF(Datos!K657="",0,IF(AND(K$1008&lt;&gt;"",Datos!K657=K$1008),0,IF(K$1004=0,0,1-CHOOSE(K$1004,IF(ISNUMBER(Datos!K657),AND(OR(K$1005="",Datos!K657&gt;=K$1005),OR(K$1006="",Datos!K657&lt;=K$1006)),FALSE),IF(ISNUMBER(Datos!K657),AND(Datos!K657=INT(Datos!K657),AND(OR(K$1005="",Datos!K657&gt;=K$1005),OR(K$1006="",Datos!K657&lt;=K$1006))),FALSE),OR(ISNUMBER(FIND(";"&amp;UPPER(TRIM(Datos!K657&amp;""))&amp;"=",K$1007)),ISNUMBER(FIND(";"&amp;UPPER(TRIM(Datos!K657&amp;""))&amp;";",K$1007))),OR(UPPER(TRIM(Datos!K657&amp;""))="SÍ",UPPER(TRIM(Datos!K657&amp;""))="SI",UPPER(TRIM(Datos!K657&amp;""))="NO"),IF(ISNUMBER(Datos!K657),AND(OR(K$1005="",Datos!K657&gt;=K$1005),OR(K$1006="",Datos!K657&lt;=K$1006)),FALSE),TRUE))))</f>
        <v>0.0</v>
      </c>
      <c r="L657">
        <f>IF(Datos!L657="",0,IF(AND(L$1008&lt;&gt;"",Datos!L657=L$1008),0,IF(L$1004=0,0,1-CHOOSE(L$1004,IF(ISNUMBER(Datos!L657),AND(OR(L$1005="",Datos!L657&gt;=L$1005),OR(L$1006="",Datos!L657&lt;=L$1006)),FALSE),IF(ISNUMBER(Datos!L657),AND(Datos!L657=INT(Datos!L657),AND(OR(L$1005="",Datos!L657&gt;=L$1005),OR(L$1006="",Datos!L657&lt;=L$1006))),FALSE),OR(ISNUMBER(FIND(";"&amp;UPPER(TRIM(Datos!L657&amp;""))&amp;"=",L$1007)),ISNUMBER(FIND(";"&amp;UPPER(TRIM(Datos!L657&amp;""))&amp;";",L$1007))),OR(UPPER(TRIM(Datos!L657&amp;""))="SÍ",UPPER(TRIM(Datos!L657&amp;""))="SI",UPPER(TRIM(Datos!L657&amp;""))="NO"),IF(ISNUMBER(Datos!L657),AND(OR(L$1005="",Datos!L657&gt;=L$1005),OR(L$1006="",Datos!L657&lt;=L$1006)),FALSE),TRUE))))</f>
        <v>0.0</v>
      </c>
      <c r="M657">
        <f>IF(Datos!M657="",0,IF(AND(M$1008&lt;&gt;"",Datos!M657=M$1008),0,IF(M$1004=0,0,1-CHOOSE(M$1004,IF(ISNUMBER(Datos!M657),AND(OR(M$1005="",Datos!M657&gt;=M$1005),OR(M$1006="",Datos!M657&lt;=M$1006)),FALSE),IF(ISNUMBER(Datos!M657),AND(Datos!M657=INT(Datos!M657),AND(OR(M$1005="",Datos!M657&gt;=M$1005),OR(M$1006="",Datos!M657&lt;=M$1006))),FALSE),OR(ISNUMBER(FIND(";"&amp;UPPER(TRIM(Datos!M657&amp;""))&amp;"=",M$1007)),ISNUMBER(FIND(";"&amp;UPPER(TRIM(Datos!M657&amp;""))&amp;";",M$1007))),OR(UPPER(TRIM(Datos!M657&amp;""))="SÍ",UPPER(TRIM(Datos!M657&amp;""))="SI",UPPER(TRIM(Datos!M657&amp;""))="NO"),IF(ISNUMBER(Datos!M657),AND(OR(M$1005="",Datos!M657&gt;=M$1005),OR(M$1006="",Datos!M657&lt;=M$1006)),FALSE),TRUE))))</f>
        <v>0.0</v>
      </c>
      <c r="N657">
        <f>IF(Datos!N657="",0,IF(AND(N$1008&lt;&gt;"",Datos!N657=N$1008),0,IF(N$1004=0,0,1-CHOOSE(N$1004,IF(ISNUMBER(Datos!N657),AND(OR(N$1005="",Datos!N657&gt;=N$1005),OR(N$1006="",Datos!N657&lt;=N$1006)),FALSE),IF(ISNUMBER(Datos!N657),AND(Datos!N657=INT(Datos!N657),AND(OR(N$1005="",Datos!N657&gt;=N$1005),OR(N$1006="",Datos!N657&lt;=N$1006))),FALSE),OR(ISNUMBER(FIND(";"&amp;UPPER(TRIM(Datos!N657&amp;""))&amp;"=",N$1007)),ISNUMBER(FIND(";"&amp;UPPER(TRIM(Datos!N657&amp;""))&amp;";",N$1007))),OR(UPPER(TRIM(Datos!N657&amp;""))="SÍ",UPPER(TRIM(Datos!N657&amp;""))="SI",UPPER(TRIM(Datos!N657&amp;""))="NO"),IF(ISNUMBER(Datos!N657),AND(OR(N$1005="",Datos!N657&gt;=N$1005),OR(N$1006="",Datos!N657&lt;=N$1006)),FALSE),TRUE))))</f>
        <v>0.0</v>
      </c>
      <c r="O657">
        <f>IF(Datos!O657="",0,IF(AND(O$1008&lt;&gt;"",Datos!O657=O$1008),0,IF(O$1004=0,0,1-CHOOSE(O$1004,IF(ISNUMBER(Datos!O657),AND(OR(O$1005="",Datos!O657&gt;=O$1005),OR(O$1006="",Datos!O657&lt;=O$1006)),FALSE),IF(ISNUMBER(Datos!O657),AND(Datos!O657=INT(Datos!O657),AND(OR(O$1005="",Datos!O657&gt;=O$1005),OR(O$1006="",Datos!O657&lt;=O$1006))),FALSE),OR(ISNUMBER(FIND(";"&amp;UPPER(TRIM(Datos!O657&amp;""))&amp;"=",O$1007)),ISNUMBER(FIND(";"&amp;UPPER(TRIM(Datos!O657&amp;""))&amp;";",O$1007))),OR(UPPER(TRIM(Datos!O657&amp;""))="SÍ",UPPER(TRIM(Datos!O657&amp;""))="SI",UPPER(TRIM(Datos!O657&amp;""))="NO"),IF(ISNUMBER(Datos!O657),AND(OR(O$1005="",Datos!O657&gt;=O$1005),OR(O$1006="",Datos!O657&lt;=O$1006)),FALSE),TRUE))))</f>
        <v>0.0</v>
      </c>
      <c r="P657">
        <f>IF(Datos!P657="",0,IF(AND(P$1008&lt;&gt;"",Datos!P657=P$1008),0,IF(P$1004=0,0,1-CHOOSE(P$1004,IF(ISNUMBER(Datos!P657),AND(OR(P$1005="",Datos!P657&gt;=P$1005),OR(P$1006="",Datos!P657&lt;=P$1006)),FALSE),IF(ISNUMBER(Datos!P657),AND(Datos!P657=INT(Datos!P657),AND(OR(P$1005="",Datos!P657&gt;=P$1005),OR(P$1006="",Datos!P657&lt;=P$1006))),FALSE),OR(ISNUMBER(FIND(";"&amp;UPPER(TRIM(Datos!P657&amp;""))&amp;"=",P$1007)),ISNUMBER(FIND(";"&amp;UPPER(TRIM(Datos!P657&amp;""))&amp;";",P$1007))),OR(UPPER(TRIM(Datos!P657&amp;""))="SÍ",UPPER(TRIM(Datos!P657&amp;""))="SI",UPPER(TRIM(Datos!P657&amp;""))="NO"),IF(ISNUMBER(Datos!P657),AND(OR(P$1005="",Datos!P657&gt;=P$1005),OR(P$1006="",Datos!P657&lt;=P$1006)),FALSE),TRUE))))</f>
        <v>0.0</v>
      </c>
      <c r="Q657">
        <f>IF(Datos!Q657="",0,IF(AND(Q$1008&lt;&gt;"",Datos!Q657=Q$1008),0,IF(Q$1004=0,0,1-CHOOSE(Q$1004,IF(ISNUMBER(Datos!Q657),AND(OR(Q$1005="",Datos!Q657&gt;=Q$1005),OR(Q$1006="",Datos!Q657&lt;=Q$1006)),FALSE),IF(ISNUMBER(Datos!Q657),AND(Datos!Q657=INT(Datos!Q657),AND(OR(Q$1005="",Datos!Q657&gt;=Q$1005),OR(Q$1006="",Datos!Q657&lt;=Q$1006))),FALSE),OR(ISNUMBER(FIND(";"&amp;UPPER(TRIM(Datos!Q657&amp;""))&amp;"=",Q$1007)),ISNUMBER(FIND(";"&amp;UPPER(TRIM(Datos!Q657&amp;""))&amp;";",Q$1007))),OR(UPPER(TRIM(Datos!Q657&amp;""))="SÍ",UPPER(TRIM(Datos!Q657&amp;""))="SI",UPPER(TRIM(Datos!Q657&amp;""))="NO"),IF(ISNUMBER(Datos!Q657),AND(OR(Q$1005="",Datos!Q657&gt;=Q$1005),OR(Q$1006="",Datos!Q657&lt;=Q$1006)),FALSE),TRUE))))</f>
        <v>0.0</v>
      </c>
      <c r="R657">
        <f>IF(Datos!R657="",0,IF(AND(R$1008&lt;&gt;"",Datos!R657=R$1008),0,IF(R$1004=0,0,1-CHOOSE(R$1004,IF(ISNUMBER(Datos!R657),AND(OR(R$1005="",Datos!R657&gt;=R$1005),OR(R$1006="",Datos!R657&lt;=R$1006)),FALSE),IF(ISNUMBER(Datos!R657),AND(Datos!R657=INT(Datos!R657),AND(OR(R$1005="",Datos!R657&gt;=R$1005),OR(R$1006="",Datos!R657&lt;=R$1006))),FALSE),OR(ISNUMBER(FIND(";"&amp;UPPER(TRIM(Datos!R657&amp;""))&amp;"=",R$1007)),ISNUMBER(FIND(";"&amp;UPPER(TRIM(Datos!R657&amp;""))&amp;";",R$1007))),OR(UPPER(TRIM(Datos!R657&amp;""))="SÍ",UPPER(TRIM(Datos!R657&amp;""))="SI",UPPER(TRIM(Datos!R657&amp;""))="NO"),IF(ISNUMBER(Datos!R657),AND(OR(R$1005="",Datos!R657&gt;=R$1005),OR(R$1006="",Datos!R657&lt;=R$1006)),FALSE),TRUE))))</f>
        <v>0.0</v>
      </c>
      <c r="S657">
        <f>IF(Datos!S657="",0,IF(AND(S$1008&lt;&gt;"",Datos!S657=S$1008),0,IF(S$1004=0,0,1-CHOOSE(S$1004,IF(ISNUMBER(Datos!S657),AND(OR(S$1005="",Datos!S657&gt;=S$1005),OR(S$1006="",Datos!S657&lt;=S$1006)),FALSE),IF(ISNUMBER(Datos!S657),AND(Datos!S657=INT(Datos!S657),AND(OR(S$1005="",Datos!S657&gt;=S$1005),OR(S$1006="",Datos!S657&lt;=S$1006))),FALSE),OR(ISNUMBER(FIND(";"&amp;UPPER(TRIM(Datos!S657&amp;""))&amp;"=",S$1007)),ISNUMBER(FIND(";"&amp;UPPER(TRIM(Datos!S657&amp;""))&amp;";",S$1007))),OR(UPPER(TRIM(Datos!S657&amp;""))="SÍ",UPPER(TRIM(Datos!S657&amp;""))="SI",UPPER(TRIM(Datos!S657&amp;""))="NO"),IF(ISNUMBER(Datos!S657),AND(OR(S$1005="",Datos!S657&gt;=S$1005),OR(S$1006="",Datos!S657&lt;=S$1006)),FALSE),TRUE))))</f>
        <v>0.0</v>
      </c>
      <c r="T657">
        <f>IF(Datos!T657="",0,IF(AND(T$1008&lt;&gt;"",Datos!T657=T$1008),0,IF(T$1004=0,0,1-CHOOSE(T$1004,IF(ISNUMBER(Datos!T657),AND(OR(T$1005="",Datos!T657&gt;=T$1005),OR(T$1006="",Datos!T657&lt;=T$1006)),FALSE),IF(ISNUMBER(Datos!T657),AND(Datos!T657=INT(Datos!T657),AND(OR(T$1005="",Datos!T657&gt;=T$1005),OR(T$1006="",Datos!T657&lt;=T$1006))),FALSE),OR(ISNUMBER(FIND(";"&amp;UPPER(TRIM(Datos!T657&amp;""))&amp;"=",T$1007)),ISNUMBER(FIND(";"&amp;UPPER(TRIM(Datos!T657&amp;""))&amp;";",T$1007))),OR(UPPER(TRIM(Datos!T657&amp;""))="SÍ",UPPER(TRIM(Datos!T657&amp;""))="SI",UPPER(TRIM(Datos!T657&amp;""))="NO"),IF(ISNUMBER(Datos!T657),AND(OR(T$1005="",Datos!T657&gt;=T$1005),OR(T$1006="",Datos!T657&lt;=T$1006)),FALSE),TRUE))))</f>
        <v>0.0</v>
      </c>
      <c r="U657">
        <f>IF(Datos!U657="",0,IF(AND(U$1008&lt;&gt;"",Datos!U657=U$1008),0,IF(U$1004=0,0,1-CHOOSE(U$1004,IF(ISNUMBER(Datos!U657),AND(OR(U$1005="",Datos!U657&gt;=U$1005),OR(U$1006="",Datos!U657&lt;=U$1006)),FALSE),IF(ISNUMBER(Datos!U657),AND(Datos!U657=INT(Datos!U657),AND(OR(U$1005="",Datos!U657&gt;=U$1005),OR(U$1006="",Datos!U657&lt;=U$1006))),FALSE),OR(ISNUMBER(FIND(";"&amp;UPPER(TRIM(Datos!U657&amp;""))&amp;"=",U$1007)),ISNUMBER(FIND(";"&amp;UPPER(TRIM(Datos!U657&amp;""))&amp;";",U$1007))),OR(UPPER(TRIM(Datos!U657&amp;""))="SÍ",UPPER(TRIM(Datos!U657&amp;""))="SI",UPPER(TRIM(Datos!U657&amp;""))="NO"),IF(ISNUMBER(Datos!U657),AND(OR(U$1005="",Datos!U657&gt;=U$1005),OR(U$1006="",Datos!U657&lt;=U$1006)),FALSE),TRUE))))</f>
        <v>0.0</v>
      </c>
      <c r="V657">
        <f>IF(Datos!V657="",0,IF(AND(V$1008&lt;&gt;"",Datos!V657=V$1008),0,IF(V$1004=0,0,1-CHOOSE(V$1004,IF(ISNUMBER(Datos!V657),AND(OR(V$1005="",Datos!V657&gt;=V$1005),OR(V$1006="",Datos!V657&lt;=V$1006)),FALSE),IF(ISNUMBER(Datos!V657),AND(Datos!V657=INT(Datos!V657),AND(OR(V$1005="",Datos!V657&gt;=V$1005),OR(V$1006="",Datos!V657&lt;=V$1006))),FALSE),OR(ISNUMBER(FIND(";"&amp;UPPER(TRIM(Datos!V657&amp;""))&amp;"=",V$1007)),ISNUMBER(FIND(";"&amp;UPPER(TRIM(Datos!V657&amp;""))&amp;";",V$1007))),OR(UPPER(TRIM(Datos!V657&amp;""))="SÍ",UPPER(TRIM(Datos!V657&amp;""))="SI",UPPER(TRIM(Datos!V657&amp;""))="NO"),IF(ISNUMBER(Datos!V657),AND(OR(V$1005="",Datos!V657&gt;=V$1005),OR(V$1006="",Datos!V657&lt;=V$1006)),FALSE),TRUE))))</f>
        <v>0.0</v>
      </c>
      <c r="W657">
        <f>IF(Datos!W657="",0,IF(AND(W$1008&lt;&gt;"",Datos!W657=W$1008),0,IF(W$1004=0,0,1-CHOOSE(W$1004,IF(ISNUMBER(Datos!W657),AND(OR(W$1005="",Datos!W657&gt;=W$1005),OR(W$1006="",Datos!W657&lt;=W$1006)),FALSE),IF(ISNUMBER(Datos!W657),AND(Datos!W657=INT(Datos!W657),AND(OR(W$1005="",Datos!W657&gt;=W$1005),OR(W$1006="",Datos!W657&lt;=W$1006))),FALSE),OR(ISNUMBER(FIND(";"&amp;UPPER(TRIM(Datos!W657&amp;""))&amp;"=",W$1007)),ISNUMBER(FIND(";"&amp;UPPER(TRIM(Datos!W657&amp;""))&amp;";",W$1007))),OR(UPPER(TRIM(Datos!W657&amp;""))="SÍ",UPPER(TRIM(Datos!W657&amp;""))="SI",UPPER(TRIM(Datos!W657&amp;""))="NO"),IF(ISNUMBER(Datos!W657),AND(OR(W$1005="",Datos!W657&gt;=W$1005),OR(W$1006="",Datos!W657&lt;=W$1006)),FALSE),TRUE))))</f>
        <v>0.0</v>
      </c>
      <c r="X657">
        <f>IF(Datos!X657="",0,IF(AND(X$1008&lt;&gt;"",Datos!X657=X$1008),0,IF(X$1004=0,0,1-CHOOSE(X$1004,IF(ISNUMBER(Datos!X657),AND(OR(X$1005="",Datos!X657&gt;=X$1005),OR(X$1006="",Datos!X657&lt;=X$1006)),FALSE),IF(ISNUMBER(Datos!X657),AND(Datos!X657=INT(Datos!X657),AND(OR(X$1005="",Datos!X657&gt;=X$1005),OR(X$1006="",Datos!X657&lt;=X$1006))),FALSE),OR(ISNUMBER(FIND(";"&amp;UPPER(TRIM(Datos!X657&amp;""))&amp;"=",X$1007)),ISNUMBER(FIND(";"&amp;UPPER(TRIM(Datos!X657&amp;""))&amp;";",X$1007))),OR(UPPER(TRIM(Datos!X657&amp;""))="SÍ",UPPER(TRIM(Datos!X657&amp;""))="SI",UPPER(TRIM(Datos!X657&amp;""))="NO"),IF(ISNUMBER(Datos!X657),AND(OR(X$1005="",Datos!X657&gt;=X$1005),OR(X$1006="",Datos!X657&lt;=X$1006)),FALSE),TRUE))))</f>
        <v>0.0</v>
      </c>
      <c r="Y657">
        <f>IF(Datos!Y657="",0,IF(AND(Y$1008&lt;&gt;"",Datos!Y657=Y$1008),0,IF(Y$1004=0,0,1-CHOOSE(Y$1004,IF(ISNUMBER(Datos!Y657),AND(OR(Y$1005="",Datos!Y657&gt;=Y$1005),OR(Y$1006="",Datos!Y657&lt;=Y$1006)),FALSE),IF(ISNUMBER(Datos!Y657),AND(Datos!Y657=INT(Datos!Y657),AND(OR(Y$1005="",Datos!Y657&gt;=Y$1005),OR(Y$1006="",Datos!Y657&lt;=Y$1006))),FALSE),OR(ISNUMBER(FIND(";"&amp;UPPER(TRIM(Datos!Y657&amp;""))&amp;"=",Y$1007)),ISNUMBER(FIND(";"&amp;UPPER(TRIM(Datos!Y657&amp;""))&amp;";",Y$1007))),OR(UPPER(TRIM(Datos!Y657&amp;""))="SÍ",UPPER(TRIM(Datos!Y657&amp;""))="SI",UPPER(TRIM(Datos!Y657&amp;""))="NO"),IF(ISNUMBER(Datos!Y657),AND(OR(Y$1005="",Datos!Y657&gt;=Y$1005),OR(Y$1006="",Datos!Y657&lt;=Y$1006)),FALSE),TRUE))))</f>
        <v>0.0</v>
      </c>
      <c r="Z657">
        <f>IF(Datos!Z657="",0,IF(AND(Z$1008&lt;&gt;"",Datos!Z657=Z$1008),0,IF(Z$1004=0,0,1-CHOOSE(Z$1004,IF(ISNUMBER(Datos!Z657),AND(OR(Z$1005="",Datos!Z657&gt;=Z$1005),OR(Z$1006="",Datos!Z657&lt;=Z$1006)),FALSE),IF(ISNUMBER(Datos!Z657),AND(Datos!Z657=INT(Datos!Z657),AND(OR(Z$1005="",Datos!Z657&gt;=Z$1005),OR(Z$1006="",Datos!Z657&lt;=Z$1006))),FALSE),OR(ISNUMBER(FIND(";"&amp;UPPER(TRIM(Datos!Z657&amp;""))&amp;"=",Z$1007)),ISNUMBER(FIND(";"&amp;UPPER(TRIM(Datos!Z657&amp;""))&amp;";",Z$1007))),OR(UPPER(TRIM(Datos!Z657&amp;""))="SÍ",UPPER(TRIM(Datos!Z657&amp;""))="SI",UPPER(TRIM(Datos!Z657&amp;""))="NO"),IF(ISNUMBER(Datos!Z657),AND(OR(Z$1005="",Datos!Z657&gt;=Z$1005),OR(Z$1006="",Datos!Z657&lt;=Z$1006)),FALSE),TRUE))))</f>
        <v>0.0</v>
      </c>
      <c r="AA657">
        <f>IF(Datos!AA657="",0,IF(AND(AA$1008&lt;&gt;"",Datos!AA657=AA$1008),0,IF(AA$1004=0,0,1-CHOOSE(AA$1004,IF(ISNUMBER(Datos!AA657),AND(OR(AA$1005="",Datos!AA657&gt;=AA$1005),OR(AA$1006="",Datos!AA657&lt;=AA$1006)),FALSE),IF(ISNUMBER(Datos!AA657),AND(Datos!AA657=INT(Datos!AA657),AND(OR(AA$1005="",Datos!AA657&gt;=AA$1005),OR(AA$1006="",Datos!AA657&lt;=AA$1006))),FALSE),OR(ISNUMBER(FIND(";"&amp;UPPER(TRIM(Datos!AA657&amp;""))&amp;"=",AA$1007)),ISNUMBER(FIND(";"&amp;UPPER(TRIM(Datos!AA657&amp;""))&amp;";",AA$1007))),OR(UPPER(TRIM(Datos!AA657&amp;""))="SÍ",UPPER(TRIM(Datos!AA657&amp;""))="SI",UPPER(TRIM(Datos!AA657&amp;""))="NO"),IF(ISNUMBER(Datos!AA657),AND(OR(AA$1005="",Datos!AA657&gt;=AA$1005),OR(AA$1006="",Datos!AA657&lt;=AA$1006)),FALSE),TRUE))))</f>
        <v>0.0</v>
      </c>
      <c r="AB657">
        <f>IF(Datos!AB657="",0,IF(AND(AB$1008&lt;&gt;"",Datos!AB657=AB$1008),0,IF(AB$1004=0,0,1-CHOOSE(AB$1004,IF(ISNUMBER(Datos!AB657),AND(OR(AB$1005="",Datos!AB657&gt;=AB$1005),OR(AB$1006="",Datos!AB657&lt;=AB$1006)),FALSE),IF(ISNUMBER(Datos!AB657),AND(Datos!AB657=INT(Datos!AB657),AND(OR(AB$1005="",Datos!AB657&gt;=AB$1005),OR(AB$1006="",Datos!AB657&lt;=AB$1006))),FALSE),OR(ISNUMBER(FIND(";"&amp;UPPER(TRIM(Datos!AB657&amp;""))&amp;"=",AB$1007)),ISNUMBER(FIND(";"&amp;UPPER(TRIM(Datos!AB657&amp;""))&amp;";",AB$1007))),OR(UPPER(TRIM(Datos!AB657&amp;""))="SÍ",UPPER(TRIM(Datos!AB657&amp;""))="SI",UPPER(TRIM(Datos!AB657&amp;""))="NO"),IF(ISNUMBER(Datos!AB657),AND(OR(AB$1005="",Datos!AB657&gt;=AB$1005),OR(AB$1006="",Datos!AB657&lt;=AB$1006)),FALSE),TRUE))))</f>
        <v>0.0</v>
      </c>
      <c r="AC657">
        <f>IF(Datos!AC657="",0,IF(AND(AC$1008&lt;&gt;"",Datos!AC657=AC$1008),0,IF(AC$1004=0,0,1-CHOOSE(AC$1004,IF(ISNUMBER(Datos!AC657),AND(OR(AC$1005="",Datos!AC657&gt;=AC$1005),OR(AC$1006="",Datos!AC657&lt;=AC$1006)),FALSE),IF(ISNUMBER(Datos!AC657),AND(Datos!AC657=INT(Datos!AC657),AND(OR(AC$1005="",Datos!AC657&gt;=AC$1005),OR(AC$1006="",Datos!AC657&lt;=AC$1006))),FALSE),OR(ISNUMBER(FIND(";"&amp;UPPER(TRIM(Datos!AC657&amp;""))&amp;"=",AC$1007)),ISNUMBER(FIND(";"&amp;UPPER(TRIM(Datos!AC657&amp;""))&amp;";",AC$1007))),OR(UPPER(TRIM(Datos!AC657&amp;""))="SÍ",UPPER(TRIM(Datos!AC657&amp;""))="SI",UPPER(TRIM(Datos!AC657&amp;""))="NO"),IF(ISNUMBER(Datos!AC657),AND(OR(AC$1005="",Datos!AC657&gt;=AC$1005),OR(AC$1006="",Datos!AC657&lt;=AC$1006)),FALSE),TRUE))))</f>
        <v>0.0</v>
      </c>
      <c r="AD657">
        <f>IF(Datos!AD657="",0,IF(AND(AD$1008&lt;&gt;"",Datos!AD657=AD$1008),0,IF(AD$1004=0,0,1-CHOOSE(AD$1004,IF(ISNUMBER(Datos!AD657),AND(OR(AD$1005="",Datos!AD657&gt;=AD$1005),OR(AD$1006="",Datos!AD657&lt;=AD$1006)),FALSE),IF(ISNUMBER(Datos!AD657),AND(Datos!AD657=INT(Datos!AD657),AND(OR(AD$1005="",Datos!AD657&gt;=AD$1005),OR(AD$1006="",Datos!AD657&lt;=AD$1006))),FALSE),OR(ISNUMBER(FIND(";"&amp;UPPER(TRIM(Datos!AD657&amp;""))&amp;"=",AD$1007)),ISNUMBER(FIND(";"&amp;UPPER(TRIM(Datos!AD657&amp;""))&amp;";",AD$1007))),OR(UPPER(TRIM(Datos!AD657&amp;""))="SÍ",UPPER(TRIM(Datos!AD657&amp;""))="SI",UPPER(TRIM(Datos!AD657&amp;""))="NO"),IF(ISNUMBER(Datos!AD657),AND(OR(AD$1005="",Datos!AD657&gt;=AD$1005),OR(AD$1006="",Datos!AD657&lt;=AD$1006)),FALSE),TRUE))))</f>
        <v>0.0</v>
      </c>
      <c r="AE657">
        <f>IF(Datos!AE657="",0,IF(AND(AE$1008&lt;&gt;"",Datos!AE657=AE$1008),0,IF(AE$1004=0,0,1-CHOOSE(AE$1004,IF(ISNUMBER(Datos!AE657),AND(OR(AE$1005="",Datos!AE657&gt;=AE$1005),OR(AE$1006="",Datos!AE657&lt;=AE$1006)),FALSE),IF(ISNUMBER(Datos!AE657),AND(Datos!AE657=INT(Datos!AE657),AND(OR(AE$1005="",Datos!AE657&gt;=AE$1005),OR(AE$1006="",Datos!AE657&lt;=AE$1006))),FALSE),OR(ISNUMBER(FIND(";"&amp;UPPER(TRIM(Datos!AE657&amp;""))&amp;"=",AE$1007)),ISNUMBER(FIND(";"&amp;UPPER(TRIM(Datos!AE657&amp;""))&amp;";",AE$1007))),OR(UPPER(TRIM(Datos!AE657&amp;""))="SÍ",UPPER(TRIM(Datos!AE657&amp;""))="SI",UPPER(TRIM(Datos!AE657&amp;""))="NO"),IF(ISNUMBER(Datos!AE657),AND(OR(AE$1005="",Datos!AE657&gt;=AE$1005),OR(AE$1006="",Datos!AE657&lt;=AE$1006)),FALSE),TRUE))))</f>
        <v>0.0</v>
      </c>
    </row>
    <row r="658" spans="2:31">
      <c r="B658">
        <f>IF(Datos!B658="",0,IF(AND(B$1008&lt;&gt;"",Datos!B658=B$1008),0,IF(B$1004=0,0,1-CHOOSE(B$1004,IF(ISNUMBER(Datos!B658),AND(OR(B$1005="",Datos!B658&gt;=B$1005),OR(B$1006="",Datos!B658&lt;=B$1006)),FALSE),IF(ISNUMBER(Datos!B658),AND(Datos!B658=INT(Datos!B658),AND(OR(B$1005="",Datos!B658&gt;=B$1005),OR(B$1006="",Datos!B658&lt;=B$1006))),FALSE),OR(ISNUMBER(FIND(";"&amp;UPPER(TRIM(Datos!B658&amp;""))&amp;"=",B$1007)),ISNUMBER(FIND(";"&amp;UPPER(TRIM(Datos!B658&amp;""))&amp;";",B$1007))),OR(UPPER(TRIM(Datos!B658&amp;""))="SÍ",UPPER(TRIM(Datos!B658&amp;""))="SI",UPPER(TRIM(Datos!B658&amp;""))="NO"),IF(ISNUMBER(Datos!B658),AND(OR(B$1005="",Datos!B658&gt;=B$1005),OR(B$1006="",Datos!B658&lt;=B$1006)),FALSE),TRUE))))</f>
        <v>0.0</v>
      </c>
      <c r="C658">
        <f>IF(Datos!C658="",0,IF(AND(C$1008&lt;&gt;"",Datos!C658=C$1008),0,IF(C$1004=0,0,1-CHOOSE(C$1004,IF(ISNUMBER(Datos!C658),AND(OR(C$1005="",Datos!C658&gt;=C$1005),OR(C$1006="",Datos!C658&lt;=C$1006)),FALSE),IF(ISNUMBER(Datos!C658),AND(Datos!C658=INT(Datos!C658),AND(OR(C$1005="",Datos!C658&gt;=C$1005),OR(C$1006="",Datos!C658&lt;=C$1006))),FALSE),OR(ISNUMBER(FIND(";"&amp;UPPER(TRIM(Datos!C658&amp;""))&amp;"=",C$1007)),ISNUMBER(FIND(";"&amp;UPPER(TRIM(Datos!C658&amp;""))&amp;";",C$1007))),OR(UPPER(TRIM(Datos!C658&amp;""))="SÍ",UPPER(TRIM(Datos!C658&amp;""))="SI",UPPER(TRIM(Datos!C658&amp;""))="NO"),IF(ISNUMBER(Datos!C658),AND(OR(C$1005="",Datos!C658&gt;=C$1005),OR(C$1006="",Datos!C658&lt;=C$1006)),FALSE),TRUE))))</f>
        <v>0.0</v>
      </c>
      <c r="D658">
        <f>IF(Datos!D658="",0,IF(AND(D$1008&lt;&gt;"",Datos!D658=D$1008),0,IF(D$1004=0,0,1-CHOOSE(D$1004,IF(ISNUMBER(Datos!D658),AND(OR(D$1005="",Datos!D658&gt;=D$1005),OR(D$1006="",Datos!D658&lt;=D$1006)),FALSE),IF(ISNUMBER(Datos!D658),AND(Datos!D658=INT(Datos!D658),AND(OR(D$1005="",Datos!D658&gt;=D$1005),OR(D$1006="",Datos!D658&lt;=D$1006))),FALSE),OR(ISNUMBER(FIND(";"&amp;UPPER(TRIM(Datos!D658&amp;""))&amp;"=",D$1007)),ISNUMBER(FIND(";"&amp;UPPER(TRIM(Datos!D658&amp;""))&amp;";",D$1007))),OR(UPPER(TRIM(Datos!D658&amp;""))="SÍ",UPPER(TRIM(Datos!D658&amp;""))="SI",UPPER(TRIM(Datos!D658&amp;""))="NO"),IF(ISNUMBER(Datos!D658),AND(OR(D$1005="",Datos!D658&gt;=D$1005),OR(D$1006="",Datos!D658&lt;=D$1006)),FALSE),TRUE))))</f>
        <v>0.0</v>
      </c>
      <c r="E658">
        <f>IF(Datos!E658="",0,IF(AND(E$1008&lt;&gt;"",Datos!E658=E$1008),0,IF(E$1004=0,0,1-CHOOSE(E$1004,IF(ISNUMBER(Datos!E658),AND(OR(E$1005="",Datos!E658&gt;=E$1005),OR(E$1006="",Datos!E658&lt;=E$1006)),FALSE),IF(ISNUMBER(Datos!E658),AND(Datos!E658=INT(Datos!E658),AND(OR(E$1005="",Datos!E658&gt;=E$1005),OR(E$1006="",Datos!E658&lt;=E$1006))),FALSE),OR(ISNUMBER(FIND(";"&amp;UPPER(TRIM(Datos!E658&amp;""))&amp;"=",E$1007)),ISNUMBER(FIND(";"&amp;UPPER(TRIM(Datos!E658&amp;""))&amp;";",E$1007))),OR(UPPER(TRIM(Datos!E658&amp;""))="SÍ",UPPER(TRIM(Datos!E658&amp;""))="SI",UPPER(TRIM(Datos!E658&amp;""))="NO"),IF(ISNUMBER(Datos!E658),AND(OR(E$1005="",Datos!E658&gt;=E$1005),OR(E$1006="",Datos!E658&lt;=E$1006)),FALSE),TRUE))))</f>
        <v>0.0</v>
      </c>
      <c r="F658">
        <f>IF(Datos!F658="",0,IF(AND(F$1008&lt;&gt;"",Datos!F658=F$1008),0,IF(F$1004=0,0,1-CHOOSE(F$1004,IF(ISNUMBER(Datos!F658),AND(OR(F$1005="",Datos!F658&gt;=F$1005),OR(F$1006="",Datos!F658&lt;=F$1006)),FALSE),IF(ISNUMBER(Datos!F658),AND(Datos!F658=INT(Datos!F658),AND(OR(F$1005="",Datos!F658&gt;=F$1005),OR(F$1006="",Datos!F658&lt;=F$1006))),FALSE),OR(ISNUMBER(FIND(";"&amp;UPPER(TRIM(Datos!F658&amp;""))&amp;"=",F$1007)),ISNUMBER(FIND(";"&amp;UPPER(TRIM(Datos!F658&amp;""))&amp;";",F$1007))),OR(UPPER(TRIM(Datos!F658&amp;""))="SÍ",UPPER(TRIM(Datos!F658&amp;""))="SI",UPPER(TRIM(Datos!F658&amp;""))="NO"),IF(ISNUMBER(Datos!F658),AND(OR(F$1005="",Datos!F658&gt;=F$1005),OR(F$1006="",Datos!F658&lt;=F$1006)),FALSE),TRUE))))</f>
        <v>0.0</v>
      </c>
      <c r="G658">
        <f>IF(Datos!G658="",0,IF(AND(G$1008&lt;&gt;"",Datos!G658=G$1008),0,IF(G$1004=0,0,1-CHOOSE(G$1004,IF(ISNUMBER(Datos!G658),AND(OR(G$1005="",Datos!G658&gt;=G$1005),OR(G$1006="",Datos!G658&lt;=G$1006)),FALSE),IF(ISNUMBER(Datos!G658),AND(Datos!G658=INT(Datos!G658),AND(OR(G$1005="",Datos!G658&gt;=G$1005),OR(G$1006="",Datos!G658&lt;=G$1006))),FALSE),OR(ISNUMBER(FIND(";"&amp;UPPER(TRIM(Datos!G658&amp;""))&amp;"=",G$1007)),ISNUMBER(FIND(";"&amp;UPPER(TRIM(Datos!G658&amp;""))&amp;";",G$1007))),OR(UPPER(TRIM(Datos!G658&amp;""))="SÍ",UPPER(TRIM(Datos!G658&amp;""))="SI",UPPER(TRIM(Datos!G658&amp;""))="NO"),IF(ISNUMBER(Datos!G658),AND(OR(G$1005="",Datos!G658&gt;=G$1005),OR(G$1006="",Datos!G658&lt;=G$1006)),FALSE),TRUE))))</f>
        <v>0.0</v>
      </c>
      <c r="H658">
        <f>IF(Datos!H658="",0,IF(AND(H$1008&lt;&gt;"",Datos!H658=H$1008),0,IF(H$1004=0,0,1-CHOOSE(H$1004,IF(ISNUMBER(Datos!H658),AND(OR(H$1005="",Datos!H658&gt;=H$1005),OR(H$1006="",Datos!H658&lt;=H$1006)),FALSE),IF(ISNUMBER(Datos!H658),AND(Datos!H658=INT(Datos!H658),AND(OR(H$1005="",Datos!H658&gt;=H$1005),OR(H$1006="",Datos!H658&lt;=H$1006))),FALSE),OR(ISNUMBER(FIND(";"&amp;UPPER(TRIM(Datos!H658&amp;""))&amp;"=",H$1007)),ISNUMBER(FIND(";"&amp;UPPER(TRIM(Datos!H658&amp;""))&amp;";",H$1007))),OR(UPPER(TRIM(Datos!H658&amp;""))="SÍ",UPPER(TRIM(Datos!H658&amp;""))="SI",UPPER(TRIM(Datos!H658&amp;""))="NO"),IF(ISNUMBER(Datos!H658),AND(OR(H$1005="",Datos!H658&gt;=H$1005),OR(H$1006="",Datos!H658&lt;=H$1006)),FALSE),TRUE))))</f>
        <v>0.0</v>
      </c>
      <c r="I658">
        <f>IF(Datos!I658="",0,IF(AND(I$1008&lt;&gt;"",Datos!I658=I$1008),0,IF(I$1004=0,0,1-CHOOSE(I$1004,IF(ISNUMBER(Datos!I658),AND(OR(I$1005="",Datos!I658&gt;=I$1005),OR(I$1006="",Datos!I658&lt;=I$1006)),FALSE),IF(ISNUMBER(Datos!I658),AND(Datos!I658=INT(Datos!I658),AND(OR(I$1005="",Datos!I658&gt;=I$1005),OR(I$1006="",Datos!I658&lt;=I$1006))),FALSE),OR(ISNUMBER(FIND(";"&amp;UPPER(TRIM(Datos!I658&amp;""))&amp;"=",I$1007)),ISNUMBER(FIND(";"&amp;UPPER(TRIM(Datos!I658&amp;""))&amp;";",I$1007))),OR(UPPER(TRIM(Datos!I658&amp;""))="SÍ",UPPER(TRIM(Datos!I658&amp;""))="SI",UPPER(TRIM(Datos!I658&amp;""))="NO"),IF(ISNUMBER(Datos!I658),AND(OR(I$1005="",Datos!I658&gt;=I$1005),OR(I$1006="",Datos!I658&lt;=I$1006)),FALSE),TRUE))))</f>
        <v>0.0</v>
      </c>
      <c r="J658">
        <f>IF(Datos!J658="",0,IF(AND(J$1008&lt;&gt;"",Datos!J658=J$1008),0,IF(J$1004=0,0,1-CHOOSE(J$1004,IF(ISNUMBER(Datos!J658),AND(OR(J$1005="",Datos!J658&gt;=J$1005),OR(J$1006="",Datos!J658&lt;=J$1006)),FALSE),IF(ISNUMBER(Datos!J658),AND(Datos!J658=INT(Datos!J658),AND(OR(J$1005="",Datos!J658&gt;=J$1005),OR(J$1006="",Datos!J658&lt;=J$1006))),FALSE),OR(ISNUMBER(FIND(";"&amp;UPPER(TRIM(Datos!J658&amp;""))&amp;"=",J$1007)),ISNUMBER(FIND(";"&amp;UPPER(TRIM(Datos!J658&amp;""))&amp;";",J$1007))),OR(UPPER(TRIM(Datos!J658&amp;""))="SÍ",UPPER(TRIM(Datos!J658&amp;""))="SI",UPPER(TRIM(Datos!J658&amp;""))="NO"),IF(ISNUMBER(Datos!J658),AND(OR(J$1005="",Datos!J658&gt;=J$1005),OR(J$1006="",Datos!J658&lt;=J$1006)),FALSE),TRUE))))</f>
        <v>0.0</v>
      </c>
      <c r="K658">
        <f>IF(Datos!K658="",0,IF(AND(K$1008&lt;&gt;"",Datos!K658=K$1008),0,IF(K$1004=0,0,1-CHOOSE(K$1004,IF(ISNUMBER(Datos!K658),AND(OR(K$1005="",Datos!K658&gt;=K$1005),OR(K$1006="",Datos!K658&lt;=K$1006)),FALSE),IF(ISNUMBER(Datos!K658),AND(Datos!K658=INT(Datos!K658),AND(OR(K$1005="",Datos!K658&gt;=K$1005),OR(K$1006="",Datos!K658&lt;=K$1006))),FALSE),OR(ISNUMBER(FIND(";"&amp;UPPER(TRIM(Datos!K658&amp;""))&amp;"=",K$1007)),ISNUMBER(FIND(";"&amp;UPPER(TRIM(Datos!K658&amp;""))&amp;";",K$1007))),OR(UPPER(TRIM(Datos!K658&amp;""))="SÍ",UPPER(TRIM(Datos!K658&amp;""))="SI",UPPER(TRIM(Datos!K658&amp;""))="NO"),IF(ISNUMBER(Datos!K658),AND(OR(K$1005="",Datos!K658&gt;=K$1005),OR(K$1006="",Datos!K658&lt;=K$1006)),FALSE),TRUE))))</f>
        <v>0.0</v>
      </c>
      <c r="L658">
        <f>IF(Datos!L658="",0,IF(AND(L$1008&lt;&gt;"",Datos!L658=L$1008),0,IF(L$1004=0,0,1-CHOOSE(L$1004,IF(ISNUMBER(Datos!L658),AND(OR(L$1005="",Datos!L658&gt;=L$1005),OR(L$1006="",Datos!L658&lt;=L$1006)),FALSE),IF(ISNUMBER(Datos!L658),AND(Datos!L658=INT(Datos!L658),AND(OR(L$1005="",Datos!L658&gt;=L$1005),OR(L$1006="",Datos!L658&lt;=L$1006))),FALSE),OR(ISNUMBER(FIND(";"&amp;UPPER(TRIM(Datos!L658&amp;""))&amp;"=",L$1007)),ISNUMBER(FIND(";"&amp;UPPER(TRIM(Datos!L658&amp;""))&amp;";",L$1007))),OR(UPPER(TRIM(Datos!L658&amp;""))="SÍ",UPPER(TRIM(Datos!L658&amp;""))="SI",UPPER(TRIM(Datos!L658&amp;""))="NO"),IF(ISNUMBER(Datos!L658),AND(OR(L$1005="",Datos!L658&gt;=L$1005),OR(L$1006="",Datos!L658&lt;=L$1006)),FALSE),TRUE))))</f>
        <v>0.0</v>
      </c>
      <c r="M658">
        <f>IF(Datos!M658="",0,IF(AND(M$1008&lt;&gt;"",Datos!M658=M$1008),0,IF(M$1004=0,0,1-CHOOSE(M$1004,IF(ISNUMBER(Datos!M658),AND(OR(M$1005="",Datos!M658&gt;=M$1005),OR(M$1006="",Datos!M658&lt;=M$1006)),FALSE),IF(ISNUMBER(Datos!M658),AND(Datos!M658=INT(Datos!M658),AND(OR(M$1005="",Datos!M658&gt;=M$1005),OR(M$1006="",Datos!M658&lt;=M$1006))),FALSE),OR(ISNUMBER(FIND(";"&amp;UPPER(TRIM(Datos!M658&amp;""))&amp;"=",M$1007)),ISNUMBER(FIND(";"&amp;UPPER(TRIM(Datos!M658&amp;""))&amp;";",M$1007))),OR(UPPER(TRIM(Datos!M658&amp;""))="SÍ",UPPER(TRIM(Datos!M658&amp;""))="SI",UPPER(TRIM(Datos!M658&amp;""))="NO"),IF(ISNUMBER(Datos!M658),AND(OR(M$1005="",Datos!M658&gt;=M$1005),OR(M$1006="",Datos!M658&lt;=M$1006)),FALSE),TRUE))))</f>
        <v>0.0</v>
      </c>
      <c r="N658">
        <f>IF(Datos!N658="",0,IF(AND(N$1008&lt;&gt;"",Datos!N658=N$1008),0,IF(N$1004=0,0,1-CHOOSE(N$1004,IF(ISNUMBER(Datos!N658),AND(OR(N$1005="",Datos!N658&gt;=N$1005),OR(N$1006="",Datos!N658&lt;=N$1006)),FALSE),IF(ISNUMBER(Datos!N658),AND(Datos!N658=INT(Datos!N658),AND(OR(N$1005="",Datos!N658&gt;=N$1005),OR(N$1006="",Datos!N658&lt;=N$1006))),FALSE),OR(ISNUMBER(FIND(";"&amp;UPPER(TRIM(Datos!N658&amp;""))&amp;"=",N$1007)),ISNUMBER(FIND(";"&amp;UPPER(TRIM(Datos!N658&amp;""))&amp;";",N$1007))),OR(UPPER(TRIM(Datos!N658&amp;""))="SÍ",UPPER(TRIM(Datos!N658&amp;""))="SI",UPPER(TRIM(Datos!N658&amp;""))="NO"),IF(ISNUMBER(Datos!N658),AND(OR(N$1005="",Datos!N658&gt;=N$1005),OR(N$1006="",Datos!N658&lt;=N$1006)),FALSE),TRUE))))</f>
        <v>0.0</v>
      </c>
      <c r="O658">
        <f>IF(Datos!O658="",0,IF(AND(O$1008&lt;&gt;"",Datos!O658=O$1008),0,IF(O$1004=0,0,1-CHOOSE(O$1004,IF(ISNUMBER(Datos!O658),AND(OR(O$1005="",Datos!O658&gt;=O$1005),OR(O$1006="",Datos!O658&lt;=O$1006)),FALSE),IF(ISNUMBER(Datos!O658),AND(Datos!O658=INT(Datos!O658),AND(OR(O$1005="",Datos!O658&gt;=O$1005),OR(O$1006="",Datos!O658&lt;=O$1006))),FALSE),OR(ISNUMBER(FIND(";"&amp;UPPER(TRIM(Datos!O658&amp;""))&amp;"=",O$1007)),ISNUMBER(FIND(";"&amp;UPPER(TRIM(Datos!O658&amp;""))&amp;";",O$1007))),OR(UPPER(TRIM(Datos!O658&amp;""))="SÍ",UPPER(TRIM(Datos!O658&amp;""))="SI",UPPER(TRIM(Datos!O658&amp;""))="NO"),IF(ISNUMBER(Datos!O658),AND(OR(O$1005="",Datos!O658&gt;=O$1005),OR(O$1006="",Datos!O658&lt;=O$1006)),FALSE),TRUE))))</f>
        <v>0.0</v>
      </c>
      <c r="P658">
        <f>IF(Datos!P658="",0,IF(AND(P$1008&lt;&gt;"",Datos!P658=P$1008),0,IF(P$1004=0,0,1-CHOOSE(P$1004,IF(ISNUMBER(Datos!P658),AND(OR(P$1005="",Datos!P658&gt;=P$1005),OR(P$1006="",Datos!P658&lt;=P$1006)),FALSE),IF(ISNUMBER(Datos!P658),AND(Datos!P658=INT(Datos!P658),AND(OR(P$1005="",Datos!P658&gt;=P$1005),OR(P$1006="",Datos!P658&lt;=P$1006))),FALSE),OR(ISNUMBER(FIND(";"&amp;UPPER(TRIM(Datos!P658&amp;""))&amp;"=",P$1007)),ISNUMBER(FIND(";"&amp;UPPER(TRIM(Datos!P658&amp;""))&amp;";",P$1007))),OR(UPPER(TRIM(Datos!P658&amp;""))="SÍ",UPPER(TRIM(Datos!P658&amp;""))="SI",UPPER(TRIM(Datos!P658&amp;""))="NO"),IF(ISNUMBER(Datos!P658),AND(OR(P$1005="",Datos!P658&gt;=P$1005),OR(P$1006="",Datos!P658&lt;=P$1006)),FALSE),TRUE))))</f>
        <v>0.0</v>
      </c>
      <c r="Q658">
        <f>IF(Datos!Q658="",0,IF(AND(Q$1008&lt;&gt;"",Datos!Q658=Q$1008),0,IF(Q$1004=0,0,1-CHOOSE(Q$1004,IF(ISNUMBER(Datos!Q658),AND(OR(Q$1005="",Datos!Q658&gt;=Q$1005),OR(Q$1006="",Datos!Q658&lt;=Q$1006)),FALSE),IF(ISNUMBER(Datos!Q658),AND(Datos!Q658=INT(Datos!Q658),AND(OR(Q$1005="",Datos!Q658&gt;=Q$1005),OR(Q$1006="",Datos!Q658&lt;=Q$1006))),FALSE),OR(ISNUMBER(FIND(";"&amp;UPPER(TRIM(Datos!Q658&amp;""))&amp;"=",Q$1007)),ISNUMBER(FIND(";"&amp;UPPER(TRIM(Datos!Q658&amp;""))&amp;";",Q$1007))),OR(UPPER(TRIM(Datos!Q658&amp;""))="SÍ",UPPER(TRIM(Datos!Q658&amp;""))="SI",UPPER(TRIM(Datos!Q658&amp;""))="NO"),IF(ISNUMBER(Datos!Q658),AND(OR(Q$1005="",Datos!Q658&gt;=Q$1005),OR(Q$1006="",Datos!Q658&lt;=Q$1006)),FALSE),TRUE))))</f>
        <v>0.0</v>
      </c>
      <c r="R658">
        <f>IF(Datos!R658="",0,IF(AND(R$1008&lt;&gt;"",Datos!R658=R$1008),0,IF(R$1004=0,0,1-CHOOSE(R$1004,IF(ISNUMBER(Datos!R658),AND(OR(R$1005="",Datos!R658&gt;=R$1005),OR(R$1006="",Datos!R658&lt;=R$1006)),FALSE),IF(ISNUMBER(Datos!R658),AND(Datos!R658=INT(Datos!R658),AND(OR(R$1005="",Datos!R658&gt;=R$1005),OR(R$1006="",Datos!R658&lt;=R$1006))),FALSE),OR(ISNUMBER(FIND(";"&amp;UPPER(TRIM(Datos!R658&amp;""))&amp;"=",R$1007)),ISNUMBER(FIND(";"&amp;UPPER(TRIM(Datos!R658&amp;""))&amp;";",R$1007))),OR(UPPER(TRIM(Datos!R658&amp;""))="SÍ",UPPER(TRIM(Datos!R658&amp;""))="SI",UPPER(TRIM(Datos!R658&amp;""))="NO"),IF(ISNUMBER(Datos!R658),AND(OR(R$1005="",Datos!R658&gt;=R$1005),OR(R$1006="",Datos!R658&lt;=R$1006)),FALSE),TRUE))))</f>
        <v>0.0</v>
      </c>
      <c r="S658">
        <f>IF(Datos!S658="",0,IF(AND(S$1008&lt;&gt;"",Datos!S658=S$1008),0,IF(S$1004=0,0,1-CHOOSE(S$1004,IF(ISNUMBER(Datos!S658),AND(OR(S$1005="",Datos!S658&gt;=S$1005),OR(S$1006="",Datos!S658&lt;=S$1006)),FALSE),IF(ISNUMBER(Datos!S658),AND(Datos!S658=INT(Datos!S658),AND(OR(S$1005="",Datos!S658&gt;=S$1005),OR(S$1006="",Datos!S658&lt;=S$1006))),FALSE),OR(ISNUMBER(FIND(";"&amp;UPPER(TRIM(Datos!S658&amp;""))&amp;"=",S$1007)),ISNUMBER(FIND(";"&amp;UPPER(TRIM(Datos!S658&amp;""))&amp;";",S$1007))),OR(UPPER(TRIM(Datos!S658&amp;""))="SÍ",UPPER(TRIM(Datos!S658&amp;""))="SI",UPPER(TRIM(Datos!S658&amp;""))="NO"),IF(ISNUMBER(Datos!S658),AND(OR(S$1005="",Datos!S658&gt;=S$1005),OR(S$1006="",Datos!S658&lt;=S$1006)),FALSE),TRUE))))</f>
        <v>0.0</v>
      </c>
      <c r="T658">
        <f>IF(Datos!T658="",0,IF(AND(T$1008&lt;&gt;"",Datos!T658=T$1008),0,IF(T$1004=0,0,1-CHOOSE(T$1004,IF(ISNUMBER(Datos!T658),AND(OR(T$1005="",Datos!T658&gt;=T$1005),OR(T$1006="",Datos!T658&lt;=T$1006)),FALSE),IF(ISNUMBER(Datos!T658),AND(Datos!T658=INT(Datos!T658),AND(OR(T$1005="",Datos!T658&gt;=T$1005),OR(T$1006="",Datos!T658&lt;=T$1006))),FALSE),OR(ISNUMBER(FIND(";"&amp;UPPER(TRIM(Datos!T658&amp;""))&amp;"=",T$1007)),ISNUMBER(FIND(";"&amp;UPPER(TRIM(Datos!T658&amp;""))&amp;";",T$1007))),OR(UPPER(TRIM(Datos!T658&amp;""))="SÍ",UPPER(TRIM(Datos!T658&amp;""))="SI",UPPER(TRIM(Datos!T658&amp;""))="NO"),IF(ISNUMBER(Datos!T658),AND(OR(T$1005="",Datos!T658&gt;=T$1005),OR(T$1006="",Datos!T658&lt;=T$1006)),FALSE),TRUE))))</f>
        <v>0.0</v>
      </c>
      <c r="U658">
        <f>IF(Datos!U658="",0,IF(AND(U$1008&lt;&gt;"",Datos!U658=U$1008),0,IF(U$1004=0,0,1-CHOOSE(U$1004,IF(ISNUMBER(Datos!U658),AND(OR(U$1005="",Datos!U658&gt;=U$1005),OR(U$1006="",Datos!U658&lt;=U$1006)),FALSE),IF(ISNUMBER(Datos!U658),AND(Datos!U658=INT(Datos!U658),AND(OR(U$1005="",Datos!U658&gt;=U$1005),OR(U$1006="",Datos!U658&lt;=U$1006))),FALSE),OR(ISNUMBER(FIND(";"&amp;UPPER(TRIM(Datos!U658&amp;""))&amp;"=",U$1007)),ISNUMBER(FIND(";"&amp;UPPER(TRIM(Datos!U658&amp;""))&amp;";",U$1007))),OR(UPPER(TRIM(Datos!U658&amp;""))="SÍ",UPPER(TRIM(Datos!U658&amp;""))="SI",UPPER(TRIM(Datos!U658&amp;""))="NO"),IF(ISNUMBER(Datos!U658),AND(OR(U$1005="",Datos!U658&gt;=U$1005),OR(U$1006="",Datos!U658&lt;=U$1006)),FALSE),TRUE))))</f>
        <v>0.0</v>
      </c>
      <c r="V658">
        <f>IF(Datos!V658="",0,IF(AND(V$1008&lt;&gt;"",Datos!V658=V$1008),0,IF(V$1004=0,0,1-CHOOSE(V$1004,IF(ISNUMBER(Datos!V658),AND(OR(V$1005="",Datos!V658&gt;=V$1005),OR(V$1006="",Datos!V658&lt;=V$1006)),FALSE),IF(ISNUMBER(Datos!V658),AND(Datos!V658=INT(Datos!V658),AND(OR(V$1005="",Datos!V658&gt;=V$1005),OR(V$1006="",Datos!V658&lt;=V$1006))),FALSE),OR(ISNUMBER(FIND(";"&amp;UPPER(TRIM(Datos!V658&amp;""))&amp;"=",V$1007)),ISNUMBER(FIND(";"&amp;UPPER(TRIM(Datos!V658&amp;""))&amp;";",V$1007))),OR(UPPER(TRIM(Datos!V658&amp;""))="SÍ",UPPER(TRIM(Datos!V658&amp;""))="SI",UPPER(TRIM(Datos!V658&amp;""))="NO"),IF(ISNUMBER(Datos!V658),AND(OR(V$1005="",Datos!V658&gt;=V$1005),OR(V$1006="",Datos!V658&lt;=V$1006)),FALSE),TRUE))))</f>
        <v>0.0</v>
      </c>
      <c r="W658">
        <f>IF(Datos!W658="",0,IF(AND(W$1008&lt;&gt;"",Datos!W658=W$1008),0,IF(W$1004=0,0,1-CHOOSE(W$1004,IF(ISNUMBER(Datos!W658),AND(OR(W$1005="",Datos!W658&gt;=W$1005),OR(W$1006="",Datos!W658&lt;=W$1006)),FALSE),IF(ISNUMBER(Datos!W658),AND(Datos!W658=INT(Datos!W658),AND(OR(W$1005="",Datos!W658&gt;=W$1005),OR(W$1006="",Datos!W658&lt;=W$1006))),FALSE),OR(ISNUMBER(FIND(";"&amp;UPPER(TRIM(Datos!W658&amp;""))&amp;"=",W$1007)),ISNUMBER(FIND(";"&amp;UPPER(TRIM(Datos!W658&amp;""))&amp;";",W$1007))),OR(UPPER(TRIM(Datos!W658&amp;""))="SÍ",UPPER(TRIM(Datos!W658&amp;""))="SI",UPPER(TRIM(Datos!W658&amp;""))="NO"),IF(ISNUMBER(Datos!W658),AND(OR(W$1005="",Datos!W658&gt;=W$1005),OR(W$1006="",Datos!W658&lt;=W$1006)),FALSE),TRUE))))</f>
        <v>0.0</v>
      </c>
      <c r="X658">
        <f>IF(Datos!X658="",0,IF(AND(X$1008&lt;&gt;"",Datos!X658=X$1008),0,IF(X$1004=0,0,1-CHOOSE(X$1004,IF(ISNUMBER(Datos!X658),AND(OR(X$1005="",Datos!X658&gt;=X$1005),OR(X$1006="",Datos!X658&lt;=X$1006)),FALSE),IF(ISNUMBER(Datos!X658),AND(Datos!X658=INT(Datos!X658),AND(OR(X$1005="",Datos!X658&gt;=X$1005),OR(X$1006="",Datos!X658&lt;=X$1006))),FALSE),OR(ISNUMBER(FIND(";"&amp;UPPER(TRIM(Datos!X658&amp;""))&amp;"=",X$1007)),ISNUMBER(FIND(";"&amp;UPPER(TRIM(Datos!X658&amp;""))&amp;";",X$1007))),OR(UPPER(TRIM(Datos!X658&amp;""))="SÍ",UPPER(TRIM(Datos!X658&amp;""))="SI",UPPER(TRIM(Datos!X658&amp;""))="NO"),IF(ISNUMBER(Datos!X658),AND(OR(X$1005="",Datos!X658&gt;=X$1005),OR(X$1006="",Datos!X658&lt;=X$1006)),FALSE),TRUE))))</f>
        <v>0.0</v>
      </c>
      <c r="Y658">
        <f>IF(Datos!Y658="",0,IF(AND(Y$1008&lt;&gt;"",Datos!Y658=Y$1008),0,IF(Y$1004=0,0,1-CHOOSE(Y$1004,IF(ISNUMBER(Datos!Y658),AND(OR(Y$1005="",Datos!Y658&gt;=Y$1005),OR(Y$1006="",Datos!Y658&lt;=Y$1006)),FALSE),IF(ISNUMBER(Datos!Y658),AND(Datos!Y658=INT(Datos!Y658),AND(OR(Y$1005="",Datos!Y658&gt;=Y$1005),OR(Y$1006="",Datos!Y658&lt;=Y$1006))),FALSE),OR(ISNUMBER(FIND(";"&amp;UPPER(TRIM(Datos!Y658&amp;""))&amp;"=",Y$1007)),ISNUMBER(FIND(";"&amp;UPPER(TRIM(Datos!Y658&amp;""))&amp;";",Y$1007))),OR(UPPER(TRIM(Datos!Y658&amp;""))="SÍ",UPPER(TRIM(Datos!Y658&amp;""))="SI",UPPER(TRIM(Datos!Y658&amp;""))="NO"),IF(ISNUMBER(Datos!Y658),AND(OR(Y$1005="",Datos!Y658&gt;=Y$1005),OR(Y$1006="",Datos!Y658&lt;=Y$1006)),FALSE),TRUE))))</f>
        <v>0.0</v>
      </c>
      <c r="Z658">
        <f>IF(Datos!Z658="",0,IF(AND(Z$1008&lt;&gt;"",Datos!Z658=Z$1008),0,IF(Z$1004=0,0,1-CHOOSE(Z$1004,IF(ISNUMBER(Datos!Z658),AND(OR(Z$1005="",Datos!Z658&gt;=Z$1005),OR(Z$1006="",Datos!Z658&lt;=Z$1006)),FALSE),IF(ISNUMBER(Datos!Z658),AND(Datos!Z658=INT(Datos!Z658),AND(OR(Z$1005="",Datos!Z658&gt;=Z$1005),OR(Z$1006="",Datos!Z658&lt;=Z$1006))),FALSE),OR(ISNUMBER(FIND(";"&amp;UPPER(TRIM(Datos!Z658&amp;""))&amp;"=",Z$1007)),ISNUMBER(FIND(";"&amp;UPPER(TRIM(Datos!Z658&amp;""))&amp;";",Z$1007))),OR(UPPER(TRIM(Datos!Z658&amp;""))="SÍ",UPPER(TRIM(Datos!Z658&amp;""))="SI",UPPER(TRIM(Datos!Z658&amp;""))="NO"),IF(ISNUMBER(Datos!Z658),AND(OR(Z$1005="",Datos!Z658&gt;=Z$1005),OR(Z$1006="",Datos!Z658&lt;=Z$1006)),FALSE),TRUE))))</f>
        <v>0.0</v>
      </c>
      <c r="AA658">
        <f>IF(Datos!AA658="",0,IF(AND(AA$1008&lt;&gt;"",Datos!AA658=AA$1008),0,IF(AA$1004=0,0,1-CHOOSE(AA$1004,IF(ISNUMBER(Datos!AA658),AND(OR(AA$1005="",Datos!AA658&gt;=AA$1005),OR(AA$1006="",Datos!AA658&lt;=AA$1006)),FALSE),IF(ISNUMBER(Datos!AA658),AND(Datos!AA658=INT(Datos!AA658),AND(OR(AA$1005="",Datos!AA658&gt;=AA$1005),OR(AA$1006="",Datos!AA658&lt;=AA$1006))),FALSE),OR(ISNUMBER(FIND(";"&amp;UPPER(TRIM(Datos!AA658&amp;""))&amp;"=",AA$1007)),ISNUMBER(FIND(";"&amp;UPPER(TRIM(Datos!AA658&amp;""))&amp;";",AA$1007))),OR(UPPER(TRIM(Datos!AA658&amp;""))="SÍ",UPPER(TRIM(Datos!AA658&amp;""))="SI",UPPER(TRIM(Datos!AA658&amp;""))="NO"),IF(ISNUMBER(Datos!AA658),AND(OR(AA$1005="",Datos!AA658&gt;=AA$1005),OR(AA$1006="",Datos!AA658&lt;=AA$1006)),FALSE),TRUE))))</f>
        <v>0.0</v>
      </c>
      <c r="AB658">
        <f>IF(Datos!AB658="",0,IF(AND(AB$1008&lt;&gt;"",Datos!AB658=AB$1008),0,IF(AB$1004=0,0,1-CHOOSE(AB$1004,IF(ISNUMBER(Datos!AB658),AND(OR(AB$1005="",Datos!AB658&gt;=AB$1005),OR(AB$1006="",Datos!AB658&lt;=AB$1006)),FALSE),IF(ISNUMBER(Datos!AB658),AND(Datos!AB658=INT(Datos!AB658),AND(OR(AB$1005="",Datos!AB658&gt;=AB$1005),OR(AB$1006="",Datos!AB658&lt;=AB$1006))),FALSE),OR(ISNUMBER(FIND(";"&amp;UPPER(TRIM(Datos!AB658&amp;""))&amp;"=",AB$1007)),ISNUMBER(FIND(";"&amp;UPPER(TRIM(Datos!AB658&amp;""))&amp;";",AB$1007))),OR(UPPER(TRIM(Datos!AB658&amp;""))="SÍ",UPPER(TRIM(Datos!AB658&amp;""))="SI",UPPER(TRIM(Datos!AB658&amp;""))="NO"),IF(ISNUMBER(Datos!AB658),AND(OR(AB$1005="",Datos!AB658&gt;=AB$1005),OR(AB$1006="",Datos!AB658&lt;=AB$1006)),FALSE),TRUE))))</f>
        <v>0.0</v>
      </c>
      <c r="AC658">
        <f>IF(Datos!AC658="",0,IF(AND(AC$1008&lt;&gt;"",Datos!AC658=AC$1008),0,IF(AC$1004=0,0,1-CHOOSE(AC$1004,IF(ISNUMBER(Datos!AC658),AND(OR(AC$1005="",Datos!AC658&gt;=AC$1005),OR(AC$1006="",Datos!AC658&lt;=AC$1006)),FALSE),IF(ISNUMBER(Datos!AC658),AND(Datos!AC658=INT(Datos!AC658),AND(OR(AC$1005="",Datos!AC658&gt;=AC$1005),OR(AC$1006="",Datos!AC658&lt;=AC$1006))),FALSE),OR(ISNUMBER(FIND(";"&amp;UPPER(TRIM(Datos!AC658&amp;""))&amp;"=",AC$1007)),ISNUMBER(FIND(";"&amp;UPPER(TRIM(Datos!AC658&amp;""))&amp;";",AC$1007))),OR(UPPER(TRIM(Datos!AC658&amp;""))="SÍ",UPPER(TRIM(Datos!AC658&amp;""))="SI",UPPER(TRIM(Datos!AC658&amp;""))="NO"),IF(ISNUMBER(Datos!AC658),AND(OR(AC$1005="",Datos!AC658&gt;=AC$1005),OR(AC$1006="",Datos!AC658&lt;=AC$1006)),FALSE),TRUE))))</f>
        <v>0.0</v>
      </c>
      <c r="AD658">
        <f>IF(Datos!AD658="",0,IF(AND(AD$1008&lt;&gt;"",Datos!AD658=AD$1008),0,IF(AD$1004=0,0,1-CHOOSE(AD$1004,IF(ISNUMBER(Datos!AD658),AND(OR(AD$1005="",Datos!AD658&gt;=AD$1005),OR(AD$1006="",Datos!AD658&lt;=AD$1006)),FALSE),IF(ISNUMBER(Datos!AD658),AND(Datos!AD658=INT(Datos!AD658),AND(OR(AD$1005="",Datos!AD658&gt;=AD$1005),OR(AD$1006="",Datos!AD658&lt;=AD$1006))),FALSE),OR(ISNUMBER(FIND(";"&amp;UPPER(TRIM(Datos!AD658&amp;""))&amp;"=",AD$1007)),ISNUMBER(FIND(";"&amp;UPPER(TRIM(Datos!AD658&amp;""))&amp;";",AD$1007))),OR(UPPER(TRIM(Datos!AD658&amp;""))="SÍ",UPPER(TRIM(Datos!AD658&amp;""))="SI",UPPER(TRIM(Datos!AD658&amp;""))="NO"),IF(ISNUMBER(Datos!AD658),AND(OR(AD$1005="",Datos!AD658&gt;=AD$1005),OR(AD$1006="",Datos!AD658&lt;=AD$1006)),FALSE),TRUE))))</f>
        <v>0.0</v>
      </c>
      <c r="AE658">
        <f>IF(Datos!AE658="",0,IF(AND(AE$1008&lt;&gt;"",Datos!AE658=AE$1008),0,IF(AE$1004=0,0,1-CHOOSE(AE$1004,IF(ISNUMBER(Datos!AE658),AND(OR(AE$1005="",Datos!AE658&gt;=AE$1005),OR(AE$1006="",Datos!AE658&lt;=AE$1006)),FALSE),IF(ISNUMBER(Datos!AE658),AND(Datos!AE658=INT(Datos!AE658),AND(OR(AE$1005="",Datos!AE658&gt;=AE$1005),OR(AE$1006="",Datos!AE658&lt;=AE$1006))),FALSE),OR(ISNUMBER(FIND(";"&amp;UPPER(TRIM(Datos!AE658&amp;""))&amp;"=",AE$1007)),ISNUMBER(FIND(";"&amp;UPPER(TRIM(Datos!AE658&amp;""))&amp;";",AE$1007))),OR(UPPER(TRIM(Datos!AE658&amp;""))="SÍ",UPPER(TRIM(Datos!AE658&amp;""))="SI",UPPER(TRIM(Datos!AE658&amp;""))="NO"),IF(ISNUMBER(Datos!AE658),AND(OR(AE$1005="",Datos!AE658&gt;=AE$1005),OR(AE$1006="",Datos!AE658&lt;=AE$1006)),FALSE),TRUE))))</f>
        <v>0.0</v>
      </c>
    </row>
    <row r="659" spans="2:31">
      <c r="B659">
        <f>IF(Datos!B659="",0,IF(AND(B$1008&lt;&gt;"",Datos!B659=B$1008),0,IF(B$1004=0,0,1-CHOOSE(B$1004,IF(ISNUMBER(Datos!B659),AND(OR(B$1005="",Datos!B659&gt;=B$1005),OR(B$1006="",Datos!B659&lt;=B$1006)),FALSE),IF(ISNUMBER(Datos!B659),AND(Datos!B659=INT(Datos!B659),AND(OR(B$1005="",Datos!B659&gt;=B$1005),OR(B$1006="",Datos!B659&lt;=B$1006))),FALSE),OR(ISNUMBER(FIND(";"&amp;UPPER(TRIM(Datos!B659&amp;""))&amp;"=",B$1007)),ISNUMBER(FIND(";"&amp;UPPER(TRIM(Datos!B659&amp;""))&amp;";",B$1007))),OR(UPPER(TRIM(Datos!B659&amp;""))="SÍ",UPPER(TRIM(Datos!B659&amp;""))="SI",UPPER(TRIM(Datos!B659&amp;""))="NO"),IF(ISNUMBER(Datos!B659),AND(OR(B$1005="",Datos!B659&gt;=B$1005),OR(B$1006="",Datos!B659&lt;=B$1006)),FALSE),TRUE))))</f>
        <v>0.0</v>
      </c>
      <c r="C659">
        <f>IF(Datos!C659="",0,IF(AND(C$1008&lt;&gt;"",Datos!C659=C$1008),0,IF(C$1004=0,0,1-CHOOSE(C$1004,IF(ISNUMBER(Datos!C659),AND(OR(C$1005="",Datos!C659&gt;=C$1005),OR(C$1006="",Datos!C659&lt;=C$1006)),FALSE),IF(ISNUMBER(Datos!C659),AND(Datos!C659=INT(Datos!C659),AND(OR(C$1005="",Datos!C659&gt;=C$1005),OR(C$1006="",Datos!C659&lt;=C$1006))),FALSE),OR(ISNUMBER(FIND(";"&amp;UPPER(TRIM(Datos!C659&amp;""))&amp;"=",C$1007)),ISNUMBER(FIND(";"&amp;UPPER(TRIM(Datos!C659&amp;""))&amp;";",C$1007))),OR(UPPER(TRIM(Datos!C659&amp;""))="SÍ",UPPER(TRIM(Datos!C659&amp;""))="SI",UPPER(TRIM(Datos!C659&amp;""))="NO"),IF(ISNUMBER(Datos!C659),AND(OR(C$1005="",Datos!C659&gt;=C$1005),OR(C$1006="",Datos!C659&lt;=C$1006)),FALSE),TRUE))))</f>
        <v>0.0</v>
      </c>
      <c r="D659">
        <f>IF(Datos!D659="",0,IF(AND(D$1008&lt;&gt;"",Datos!D659=D$1008),0,IF(D$1004=0,0,1-CHOOSE(D$1004,IF(ISNUMBER(Datos!D659),AND(OR(D$1005="",Datos!D659&gt;=D$1005),OR(D$1006="",Datos!D659&lt;=D$1006)),FALSE),IF(ISNUMBER(Datos!D659),AND(Datos!D659=INT(Datos!D659),AND(OR(D$1005="",Datos!D659&gt;=D$1005),OR(D$1006="",Datos!D659&lt;=D$1006))),FALSE),OR(ISNUMBER(FIND(";"&amp;UPPER(TRIM(Datos!D659&amp;""))&amp;"=",D$1007)),ISNUMBER(FIND(";"&amp;UPPER(TRIM(Datos!D659&amp;""))&amp;";",D$1007))),OR(UPPER(TRIM(Datos!D659&amp;""))="SÍ",UPPER(TRIM(Datos!D659&amp;""))="SI",UPPER(TRIM(Datos!D659&amp;""))="NO"),IF(ISNUMBER(Datos!D659),AND(OR(D$1005="",Datos!D659&gt;=D$1005),OR(D$1006="",Datos!D659&lt;=D$1006)),FALSE),TRUE))))</f>
        <v>0.0</v>
      </c>
      <c r="E659">
        <f>IF(Datos!E659="",0,IF(AND(E$1008&lt;&gt;"",Datos!E659=E$1008),0,IF(E$1004=0,0,1-CHOOSE(E$1004,IF(ISNUMBER(Datos!E659),AND(OR(E$1005="",Datos!E659&gt;=E$1005),OR(E$1006="",Datos!E659&lt;=E$1006)),FALSE),IF(ISNUMBER(Datos!E659),AND(Datos!E659=INT(Datos!E659),AND(OR(E$1005="",Datos!E659&gt;=E$1005),OR(E$1006="",Datos!E659&lt;=E$1006))),FALSE),OR(ISNUMBER(FIND(";"&amp;UPPER(TRIM(Datos!E659&amp;""))&amp;"=",E$1007)),ISNUMBER(FIND(";"&amp;UPPER(TRIM(Datos!E659&amp;""))&amp;";",E$1007))),OR(UPPER(TRIM(Datos!E659&amp;""))="SÍ",UPPER(TRIM(Datos!E659&amp;""))="SI",UPPER(TRIM(Datos!E659&amp;""))="NO"),IF(ISNUMBER(Datos!E659),AND(OR(E$1005="",Datos!E659&gt;=E$1005),OR(E$1006="",Datos!E659&lt;=E$1006)),FALSE),TRUE))))</f>
        <v>0.0</v>
      </c>
      <c r="F659">
        <f>IF(Datos!F659="",0,IF(AND(F$1008&lt;&gt;"",Datos!F659=F$1008),0,IF(F$1004=0,0,1-CHOOSE(F$1004,IF(ISNUMBER(Datos!F659),AND(OR(F$1005="",Datos!F659&gt;=F$1005),OR(F$1006="",Datos!F659&lt;=F$1006)),FALSE),IF(ISNUMBER(Datos!F659),AND(Datos!F659=INT(Datos!F659),AND(OR(F$1005="",Datos!F659&gt;=F$1005),OR(F$1006="",Datos!F659&lt;=F$1006))),FALSE),OR(ISNUMBER(FIND(";"&amp;UPPER(TRIM(Datos!F659&amp;""))&amp;"=",F$1007)),ISNUMBER(FIND(";"&amp;UPPER(TRIM(Datos!F659&amp;""))&amp;";",F$1007))),OR(UPPER(TRIM(Datos!F659&amp;""))="SÍ",UPPER(TRIM(Datos!F659&amp;""))="SI",UPPER(TRIM(Datos!F659&amp;""))="NO"),IF(ISNUMBER(Datos!F659),AND(OR(F$1005="",Datos!F659&gt;=F$1005),OR(F$1006="",Datos!F659&lt;=F$1006)),FALSE),TRUE))))</f>
        <v>0.0</v>
      </c>
      <c r="G659">
        <f>IF(Datos!G659="",0,IF(AND(G$1008&lt;&gt;"",Datos!G659=G$1008),0,IF(G$1004=0,0,1-CHOOSE(G$1004,IF(ISNUMBER(Datos!G659),AND(OR(G$1005="",Datos!G659&gt;=G$1005),OR(G$1006="",Datos!G659&lt;=G$1006)),FALSE),IF(ISNUMBER(Datos!G659),AND(Datos!G659=INT(Datos!G659),AND(OR(G$1005="",Datos!G659&gt;=G$1005),OR(G$1006="",Datos!G659&lt;=G$1006))),FALSE),OR(ISNUMBER(FIND(";"&amp;UPPER(TRIM(Datos!G659&amp;""))&amp;"=",G$1007)),ISNUMBER(FIND(";"&amp;UPPER(TRIM(Datos!G659&amp;""))&amp;";",G$1007))),OR(UPPER(TRIM(Datos!G659&amp;""))="SÍ",UPPER(TRIM(Datos!G659&amp;""))="SI",UPPER(TRIM(Datos!G659&amp;""))="NO"),IF(ISNUMBER(Datos!G659),AND(OR(G$1005="",Datos!G659&gt;=G$1005),OR(G$1006="",Datos!G659&lt;=G$1006)),FALSE),TRUE))))</f>
        <v>0.0</v>
      </c>
      <c r="H659">
        <f>IF(Datos!H659="",0,IF(AND(H$1008&lt;&gt;"",Datos!H659=H$1008),0,IF(H$1004=0,0,1-CHOOSE(H$1004,IF(ISNUMBER(Datos!H659),AND(OR(H$1005="",Datos!H659&gt;=H$1005),OR(H$1006="",Datos!H659&lt;=H$1006)),FALSE),IF(ISNUMBER(Datos!H659),AND(Datos!H659=INT(Datos!H659),AND(OR(H$1005="",Datos!H659&gt;=H$1005),OR(H$1006="",Datos!H659&lt;=H$1006))),FALSE),OR(ISNUMBER(FIND(";"&amp;UPPER(TRIM(Datos!H659&amp;""))&amp;"=",H$1007)),ISNUMBER(FIND(";"&amp;UPPER(TRIM(Datos!H659&amp;""))&amp;";",H$1007))),OR(UPPER(TRIM(Datos!H659&amp;""))="SÍ",UPPER(TRIM(Datos!H659&amp;""))="SI",UPPER(TRIM(Datos!H659&amp;""))="NO"),IF(ISNUMBER(Datos!H659),AND(OR(H$1005="",Datos!H659&gt;=H$1005),OR(H$1006="",Datos!H659&lt;=H$1006)),FALSE),TRUE))))</f>
        <v>0.0</v>
      </c>
      <c r="I659">
        <f>IF(Datos!I659="",0,IF(AND(I$1008&lt;&gt;"",Datos!I659=I$1008),0,IF(I$1004=0,0,1-CHOOSE(I$1004,IF(ISNUMBER(Datos!I659),AND(OR(I$1005="",Datos!I659&gt;=I$1005),OR(I$1006="",Datos!I659&lt;=I$1006)),FALSE),IF(ISNUMBER(Datos!I659),AND(Datos!I659=INT(Datos!I659),AND(OR(I$1005="",Datos!I659&gt;=I$1005),OR(I$1006="",Datos!I659&lt;=I$1006))),FALSE),OR(ISNUMBER(FIND(";"&amp;UPPER(TRIM(Datos!I659&amp;""))&amp;"=",I$1007)),ISNUMBER(FIND(";"&amp;UPPER(TRIM(Datos!I659&amp;""))&amp;";",I$1007))),OR(UPPER(TRIM(Datos!I659&amp;""))="SÍ",UPPER(TRIM(Datos!I659&amp;""))="SI",UPPER(TRIM(Datos!I659&amp;""))="NO"),IF(ISNUMBER(Datos!I659),AND(OR(I$1005="",Datos!I659&gt;=I$1005),OR(I$1006="",Datos!I659&lt;=I$1006)),FALSE),TRUE))))</f>
        <v>0.0</v>
      </c>
      <c r="J659">
        <f>IF(Datos!J659="",0,IF(AND(J$1008&lt;&gt;"",Datos!J659=J$1008),0,IF(J$1004=0,0,1-CHOOSE(J$1004,IF(ISNUMBER(Datos!J659),AND(OR(J$1005="",Datos!J659&gt;=J$1005),OR(J$1006="",Datos!J659&lt;=J$1006)),FALSE),IF(ISNUMBER(Datos!J659),AND(Datos!J659=INT(Datos!J659),AND(OR(J$1005="",Datos!J659&gt;=J$1005),OR(J$1006="",Datos!J659&lt;=J$1006))),FALSE),OR(ISNUMBER(FIND(";"&amp;UPPER(TRIM(Datos!J659&amp;""))&amp;"=",J$1007)),ISNUMBER(FIND(";"&amp;UPPER(TRIM(Datos!J659&amp;""))&amp;";",J$1007))),OR(UPPER(TRIM(Datos!J659&amp;""))="SÍ",UPPER(TRIM(Datos!J659&amp;""))="SI",UPPER(TRIM(Datos!J659&amp;""))="NO"),IF(ISNUMBER(Datos!J659),AND(OR(J$1005="",Datos!J659&gt;=J$1005),OR(J$1006="",Datos!J659&lt;=J$1006)),FALSE),TRUE))))</f>
        <v>0.0</v>
      </c>
      <c r="K659">
        <f>IF(Datos!K659="",0,IF(AND(K$1008&lt;&gt;"",Datos!K659=K$1008),0,IF(K$1004=0,0,1-CHOOSE(K$1004,IF(ISNUMBER(Datos!K659),AND(OR(K$1005="",Datos!K659&gt;=K$1005),OR(K$1006="",Datos!K659&lt;=K$1006)),FALSE),IF(ISNUMBER(Datos!K659),AND(Datos!K659=INT(Datos!K659),AND(OR(K$1005="",Datos!K659&gt;=K$1005),OR(K$1006="",Datos!K659&lt;=K$1006))),FALSE),OR(ISNUMBER(FIND(";"&amp;UPPER(TRIM(Datos!K659&amp;""))&amp;"=",K$1007)),ISNUMBER(FIND(";"&amp;UPPER(TRIM(Datos!K659&amp;""))&amp;";",K$1007))),OR(UPPER(TRIM(Datos!K659&amp;""))="SÍ",UPPER(TRIM(Datos!K659&amp;""))="SI",UPPER(TRIM(Datos!K659&amp;""))="NO"),IF(ISNUMBER(Datos!K659),AND(OR(K$1005="",Datos!K659&gt;=K$1005),OR(K$1006="",Datos!K659&lt;=K$1006)),FALSE),TRUE))))</f>
        <v>0.0</v>
      </c>
      <c r="L659">
        <f>IF(Datos!L659="",0,IF(AND(L$1008&lt;&gt;"",Datos!L659=L$1008),0,IF(L$1004=0,0,1-CHOOSE(L$1004,IF(ISNUMBER(Datos!L659),AND(OR(L$1005="",Datos!L659&gt;=L$1005),OR(L$1006="",Datos!L659&lt;=L$1006)),FALSE),IF(ISNUMBER(Datos!L659),AND(Datos!L659=INT(Datos!L659),AND(OR(L$1005="",Datos!L659&gt;=L$1005),OR(L$1006="",Datos!L659&lt;=L$1006))),FALSE),OR(ISNUMBER(FIND(";"&amp;UPPER(TRIM(Datos!L659&amp;""))&amp;"=",L$1007)),ISNUMBER(FIND(";"&amp;UPPER(TRIM(Datos!L659&amp;""))&amp;";",L$1007))),OR(UPPER(TRIM(Datos!L659&amp;""))="SÍ",UPPER(TRIM(Datos!L659&amp;""))="SI",UPPER(TRIM(Datos!L659&amp;""))="NO"),IF(ISNUMBER(Datos!L659),AND(OR(L$1005="",Datos!L659&gt;=L$1005),OR(L$1006="",Datos!L659&lt;=L$1006)),FALSE),TRUE))))</f>
        <v>0.0</v>
      </c>
      <c r="M659">
        <f>IF(Datos!M659="",0,IF(AND(M$1008&lt;&gt;"",Datos!M659=M$1008),0,IF(M$1004=0,0,1-CHOOSE(M$1004,IF(ISNUMBER(Datos!M659),AND(OR(M$1005="",Datos!M659&gt;=M$1005),OR(M$1006="",Datos!M659&lt;=M$1006)),FALSE),IF(ISNUMBER(Datos!M659),AND(Datos!M659=INT(Datos!M659),AND(OR(M$1005="",Datos!M659&gt;=M$1005),OR(M$1006="",Datos!M659&lt;=M$1006))),FALSE),OR(ISNUMBER(FIND(";"&amp;UPPER(TRIM(Datos!M659&amp;""))&amp;"=",M$1007)),ISNUMBER(FIND(";"&amp;UPPER(TRIM(Datos!M659&amp;""))&amp;";",M$1007))),OR(UPPER(TRIM(Datos!M659&amp;""))="SÍ",UPPER(TRIM(Datos!M659&amp;""))="SI",UPPER(TRIM(Datos!M659&amp;""))="NO"),IF(ISNUMBER(Datos!M659),AND(OR(M$1005="",Datos!M659&gt;=M$1005),OR(M$1006="",Datos!M659&lt;=M$1006)),FALSE),TRUE))))</f>
        <v>0.0</v>
      </c>
      <c r="N659">
        <f>IF(Datos!N659="",0,IF(AND(N$1008&lt;&gt;"",Datos!N659=N$1008),0,IF(N$1004=0,0,1-CHOOSE(N$1004,IF(ISNUMBER(Datos!N659),AND(OR(N$1005="",Datos!N659&gt;=N$1005),OR(N$1006="",Datos!N659&lt;=N$1006)),FALSE),IF(ISNUMBER(Datos!N659),AND(Datos!N659=INT(Datos!N659),AND(OR(N$1005="",Datos!N659&gt;=N$1005),OR(N$1006="",Datos!N659&lt;=N$1006))),FALSE),OR(ISNUMBER(FIND(";"&amp;UPPER(TRIM(Datos!N659&amp;""))&amp;"=",N$1007)),ISNUMBER(FIND(";"&amp;UPPER(TRIM(Datos!N659&amp;""))&amp;";",N$1007))),OR(UPPER(TRIM(Datos!N659&amp;""))="SÍ",UPPER(TRIM(Datos!N659&amp;""))="SI",UPPER(TRIM(Datos!N659&amp;""))="NO"),IF(ISNUMBER(Datos!N659),AND(OR(N$1005="",Datos!N659&gt;=N$1005),OR(N$1006="",Datos!N659&lt;=N$1006)),FALSE),TRUE))))</f>
        <v>0.0</v>
      </c>
      <c r="O659">
        <f>IF(Datos!O659="",0,IF(AND(O$1008&lt;&gt;"",Datos!O659=O$1008),0,IF(O$1004=0,0,1-CHOOSE(O$1004,IF(ISNUMBER(Datos!O659),AND(OR(O$1005="",Datos!O659&gt;=O$1005),OR(O$1006="",Datos!O659&lt;=O$1006)),FALSE),IF(ISNUMBER(Datos!O659),AND(Datos!O659=INT(Datos!O659),AND(OR(O$1005="",Datos!O659&gt;=O$1005),OR(O$1006="",Datos!O659&lt;=O$1006))),FALSE),OR(ISNUMBER(FIND(";"&amp;UPPER(TRIM(Datos!O659&amp;""))&amp;"=",O$1007)),ISNUMBER(FIND(";"&amp;UPPER(TRIM(Datos!O659&amp;""))&amp;";",O$1007))),OR(UPPER(TRIM(Datos!O659&amp;""))="SÍ",UPPER(TRIM(Datos!O659&amp;""))="SI",UPPER(TRIM(Datos!O659&amp;""))="NO"),IF(ISNUMBER(Datos!O659),AND(OR(O$1005="",Datos!O659&gt;=O$1005),OR(O$1006="",Datos!O659&lt;=O$1006)),FALSE),TRUE))))</f>
        <v>0.0</v>
      </c>
      <c r="P659">
        <f>IF(Datos!P659="",0,IF(AND(P$1008&lt;&gt;"",Datos!P659=P$1008),0,IF(P$1004=0,0,1-CHOOSE(P$1004,IF(ISNUMBER(Datos!P659),AND(OR(P$1005="",Datos!P659&gt;=P$1005),OR(P$1006="",Datos!P659&lt;=P$1006)),FALSE),IF(ISNUMBER(Datos!P659),AND(Datos!P659=INT(Datos!P659),AND(OR(P$1005="",Datos!P659&gt;=P$1005),OR(P$1006="",Datos!P659&lt;=P$1006))),FALSE),OR(ISNUMBER(FIND(";"&amp;UPPER(TRIM(Datos!P659&amp;""))&amp;"=",P$1007)),ISNUMBER(FIND(";"&amp;UPPER(TRIM(Datos!P659&amp;""))&amp;";",P$1007))),OR(UPPER(TRIM(Datos!P659&amp;""))="SÍ",UPPER(TRIM(Datos!P659&amp;""))="SI",UPPER(TRIM(Datos!P659&amp;""))="NO"),IF(ISNUMBER(Datos!P659),AND(OR(P$1005="",Datos!P659&gt;=P$1005),OR(P$1006="",Datos!P659&lt;=P$1006)),FALSE),TRUE))))</f>
        <v>0.0</v>
      </c>
      <c r="Q659">
        <f>IF(Datos!Q659="",0,IF(AND(Q$1008&lt;&gt;"",Datos!Q659=Q$1008),0,IF(Q$1004=0,0,1-CHOOSE(Q$1004,IF(ISNUMBER(Datos!Q659),AND(OR(Q$1005="",Datos!Q659&gt;=Q$1005),OR(Q$1006="",Datos!Q659&lt;=Q$1006)),FALSE),IF(ISNUMBER(Datos!Q659),AND(Datos!Q659=INT(Datos!Q659),AND(OR(Q$1005="",Datos!Q659&gt;=Q$1005),OR(Q$1006="",Datos!Q659&lt;=Q$1006))),FALSE),OR(ISNUMBER(FIND(";"&amp;UPPER(TRIM(Datos!Q659&amp;""))&amp;"=",Q$1007)),ISNUMBER(FIND(";"&amp;UPPER(TRIM(Datos!Q659&amp;""))&amp;";",Q$1007))),OR(UPPER(TRIM(Datos!Q659&amp;""))="SÍ",UPPER(TRIM(Datos!Q659&amp;""))="SI",UPPER(TRIM(Datos!Q659&amp;""))="NO"),IF(ISNUMBER(Datos!Q659),AND(OR(Q$1005="",Datos!Q659&gt;=Q$1005),OR(Q$1006="",Datos!Q659&lt;=Q$1006)),FALSE),TRUE))))</f>
        <v>0.0</v>
      </c>
      <c r="R659">
        <f>IF(Datos!R659="",0,IF(AND(R$1008&lt;&gt;"",Datos!R659=R$1008),0,IF(R$1004=0,0,1-CHOOSE(R$1004,IF(ISNUMBER(Datos!R659),AND(OR(R$1005="",Datos!R659&gt;=R$1005),OR(R$1006="",Datos!R659&lt;=R$1006)),FALSE),IF(ISNUMBER(Datos!R659),AND(Datos!R659=INT(Datos!R659),AND(OR(R$1005="",Datos!R659&gt;=R$1005),OR(R$1006="",Datos!R659&lt;=R$1006))),FALSE),OR(ISNUMBER(FIND(";"&amp;UPPER(TRIM(Datos!R659&amp;""))&amp;"=",R$1007)),ISNUMBER(FIND(";"&amp;UPPER(TRIM(Datos!R659&amp;""))&amp;";",R$1007))),OR(UPPER(TRIM(Datos!R659&amp;""))="SÍ",UPPER(TRIM(Datos!R659&amp;""))="SI",UPPER(TRIM(Datos!R659&amp;""))="NO"),IF(ISNUMBER(Datos!R659),AND(OR(R$1005="",Datos!R659&gt;=R$1005),OR(R$1006="",Datos!R659&lt;=R$1006)),FALSE),TRUE))))</f>
        <v>0.0</v>
      </c>
      <c r="S659">
        <f>IF(Datos!S659="",0,IF(AND(S$1008&lt;&gt;"",Datos!S659=S$1008),0,IF(S$1004=0,0,1-CHOOSE(S$1004,IF(ISNUMBER(Datos!S659),AND(OR(S$1005="",Datos!S659&gt;=S$1005),OR(S$1006="",Datos!S659&lt;=S$1006)),FALSE),IF(ISNUMBER(Datos!S659),AND(Datos!S659=INT(Datos!S659),AND(OR(S$1005="",Datos!S659&gt;=S$1005),OR(S$1006="",Datos!S659&lt;=S$1006))),FALSE),OR(ISNUMBER(FIND(";"&amp;UPPER(TRIM(Datos!S659&amp;""))&amp;"=",S$1007)),ISNUMBER(FIND(";"&amp;UPPER(TRIM(Datos!S659&amp;""))&amp;";",S$1007))),OR(UPPER(TRIM(Datos!S659&amp;""))="SÍ",UPPER(TRIM(Datos!S659&amp;""))="SI",UPPER(TRIM(Datos!S659&amp;""))="NO"),IF(ISNUMBER(Datos!S659),AND(OR(S$1005="",Datos!S659&gt;=S$1005),OR(S$1006="",Datos!S659&lt;=S$1006)),FALSE),TRUE))))</f>
        <v>0.0</v>
      </c>
      <c r="T659">
        <f>IF(Datos!T659="",0,IF(AND(T$1008&lt;&gt;"",Datos!T659=T$1008),0,IF(T$1004=0,0,1-CHOOSE(T$1004,IF(ISNUMBER(Datos!T659),AND(OR(T$1005="",Datos!T659&gt;=T$1005),OR(T$1006="",Datos!T659&lt;=T$1006)),FALSE),IF(ISNUMBER(Datos!T659),AND(Datos!T659=INT(Datos!T659),AND(OR(T$1005="",Datos!T659&gt;=T$1005),OR(T$1006="",Datos!T659&lt;=T$1006))),FALSE),OR(ISNUMBER(FIND(";"&amp;UPPER(TRIM(Datos!T659&amp;""))&amp;"=",T$1007)),ISNUMBER(FIND(";"&amp;UPPER(TRIM(Datos!T659&amp;""))&amp;";",T$1007))),OR(UPPER(TRIM(Datos!T659&amp;""))="SÍ",UPPER(TRIM(Datos!T659&amp;""))="SI",UPPER(TRIM(Datos!T659&amp;""))="NO"),IF(ISNUMBER(Datos!T659),AND(OR(T$1005="",Datos!T659&gt;=T$1005),OR(T$1006="",Datos!T659&lt;=T$1006)),FALSE),TRUE))))</f>
        <v>0.0</v>
      </c>
      <c r="U659">
        <f>IF(Datos!U659="",0,IF(AND(U$1008&lt;&gt;"",Datos!U659=U$1008),0,IF(U$1004=0,0,1-CHOOSE(U$1004,IF(ISNUMBER(Datos!U659),AND(OR(U$1005="",Datos!U659&gt;=U$1005),OR(U$1006="",Datos!U659&lt;=U$1006)),FALSE),IF(ISNUMBER(Datos!U659),AND(Datos!U659=INT(Datos!U659),AND(OR(U$1005="",Datos!U659&gt;=U$1005),OR(U$1006="",Datos!U659&lt;=U$1006))),FALSE),OR(ISNUMBER(FIND(";"&amp;UPPER(TRIM(Datos!U659&amp;""))&amp;"=",U$1007)),ISNUMBER(FIND(";"&amp;UPPER(TRIM(Datos!U659&amp;""))&amp;";",U$1007))),OR(UPPER(TRIM(Datos!U659&amp;""))="SÍ",UPPER(TRIM(Datos!U659&amp;""))="SI",UPPER(TRIM(Datos!U659&amp;""))="NO"),IF(ISNUMBER(Datos!U659),AND(OR(U$1005="",Datos!U659&gt;=U$1005),OR(U$1006="",Datos!U659&lt;=U$1006)),FALSE),TRUE))))</f>
        <v>0.0</v>
      </c>
      <c r="V659">
        <f>IF(Datos!V659="",0,IF(AND(V$1008&lt;&gt;"",Datos!V659=V$1008),0,IF(V$1004=0,0,1-CHOOSE(V$1004,IF(ISNUMBER(Datos!V659),AND(OR(V$1005="",Datos!V659&gt;=V$1005),OR(V$1006="",Datos!V659&lt;=V$1006)),FALSE),IF(ISNUMBER(Datos!V659),AND(Datos!V659=INT(Datos!V659),AND(OR(V$1005="",Datos!V659&gt;=V$1005),OR(V$1006="",Datos!V659&lt;=V$1006))),FALSE),OR(ISNUMBER(FIND(";"&amp;UPPER(TRIM(Datos!V659&amp;""))&amp;"=",V$1007)),ISNUMBER(FIND(";"&amp;UPPER(TRIM(Datos!V659&amp;""))&amp;";",V$1007))),OR(UPPER(TRIM(Datos!V659&amp;""))="SÍ",UPPER(TRIM(Datos!V659&amp;""))="SI",UPPER(TRIM(Datos!V659&amp;""))="NO"),IF(ISNUMBER(Datos!V659),AND(OR(V$1005="",Datos!V659&gt;=V$1005),OR(V$1006="",Datos!V659&lt;=V$1006)),FALSE),TRUE))))</f>
        <v>0.0</v>
      </c>
      <c r="W659">
        <f>IF(Datos!W659="",0,IF(AND(W$1008&lt;&gt;"",Datos!W659=W$1008),0,IF(W$1004=0,0,1-CHOOSE(W$1004,IF(ISNUMBER(Datos!W659),AND(OR(W$1005="",Datos!W659&gt;=W$1005),OR(W$1006="",Datos!W659&lt;=W$1006)),FALSE),IF(ISNUMBER(Datos!W659),AND(Datos!W659=INT(Datos!W659),AND(OR(W$1005="",Datos!W659&gt;=W$1005),OR(W$1006="",Datos!W659&lt;=W$1006))),FALSE),OR(ISNUMBER(FIND(";"&amp;UPPER(TRIM(Datos!W659&amp;""))&amp;"=",W$1007)),ISNUMBER(FIND(";"&amp;UPPER(TRIM(Datos!W659&amp;""))&amp;";",W$1007))),OR(UPPER(TRIM(Datos!W659&amp;""))="SÍ",UPPER(TRIM(Datos!W659&amp;""))="SI",UPPER(TRIM(Datos!W659&amp;""))="NO"),IF(ISNUMBER(Datos!W659),AND(OR(W$1005="",Datos!W659&gt;=W$1005),OR(W$1006="",Datos!W659&lt;=W$1006)),FALSE),TRUE))))</f>
        <v>0.0</v>
      </c>
      <c r="X659">
        <f>IF(Datos!X659="",0,IF(AND(X$1008&lt;&gt;"",Datos!X659=X$1008),0,IF(X$1004=0,0,1-CHOOSE(X$1004,IF(ISNUMBER(Datos!X659),AND(OR(X$1005="",Datos!X659&gt;=X$1005),OR(X$1006="",Datos!X659&lt;=X$1006)),FALSE),IF(ISNUMBER(Datos!X659),AND(Datos!X659=INT(Datos!X659),AND(OR(X$1005="",Datos!X659&gt;=X$1005),OR(X$1006="",Datos!X659&lt;=X$1006))),FALSE),OR(ISNUMBER(FIND(";"&amp;UPPER(TRIM(Datos!X659&amp;""))&amp;"=",X$1007)),ISNUMBER(FIND(";"&amp;UPPER(TRIM(Datos!X659&amp;""))&amp;";",X$1007))),OR(UPPER(TRIM(Datos!X659&amp;""))="SÍ",UPPER(TRIM(Datos!X659&amp;""))="SI",UPPER(TRIM(Datos!X659&amp;""))="NO"),IF(ISNUMBER(Datos!X659),AND(OR(X$1005="",Datos!X659&gt;=X$1005),OR(X$1006="",Datos!X659&lt;=X$1006)),FALSE),TRUE))))</f>
        <v>0.0</v>
      </c>
      <c r="Y659">
        <f>IF(Datos!Y659="",0,IF(AND(Y$1008&lt;&gt;"",Datos!Y659=Y$1008),0,IF(Y$1004=0,0,1-CHOOSE(Y$1004,IF(ISNUMBER(Datos!Y659),AND(OR(Y$1005="",Datos!Y659&gt;=Y$1005),OR(Y$1006="",Datos!Y659&lt;=Y$1006)),FALSE),IF(ISNUMBER(Datos!Y659),AND(Datos!Y659=INT(Datos!Y659),AND(OR(Y$1005="",Datos!Y659&gt;=Y$1005),OR(Y$1006="",Datos!Y659&lt;=Y$1006))),FALSE),OR(ISNUMBER(FIND(";"&amp;UPPER(TRIM(Datos!Y659&amp;""))&amp;"=",Y$1007)),ISNUMBER(FIND(";"&amp;UPPER(TRIM(Datos!Y659&amp;""))&amp;";",Y$1007))),OR(UPPER(TRIM(Datos!Y659&amp;""))="SÍ",UPPER(TRIM(Datos!Y659&amp;""))="SI",UPPER(TRIM(Datos!Y659&amp;""))="NO"),IF(ISNUMBER(Datos!Y659),AND(OR(Y$1005="",Datos!Y659&gt;=Y$1005),OR(Y$1006="",Datos!Y659&lt;=Y$1006)),FALSE),TRUE))))</f>
        <v>0.0</v>
      </c>
      <c r="Z659">
        <f>IF(Datos!Z659="",0,IF(AND(Z$1008&lt;&gt;"",Datos!Z659=Z$1008),0,IF(Z$1004=0,0,1-CHOOSE(Z$1004,IF(ISNUMBER(Datos!Z659),AND(OR(Z$1005="",Datos!Z659&gt;=Z$1005),OR(Z$1006="",Datos!Z659&lt;=Z$1006)),FALSE),IF(ISNUMBER(Datos!Z659),AND(Datos!Z659=INT(Datos!Z659),AND(OR(Z$1005="",Datos!Z659&gt;=Z$1005),OR(Z$1006="",Datos!Z659&lt;=Z$1006))),FALSE),OR(ISNUMBER(FIND(";"&amp;UPPER(TRIM(Datos!Z659&amp;""))&amp;"=",Z$1007)),ISNUMBER(FIND(";"&amp;UPPER(TRIM(Datos!Z659&amp;""))&amp;";",Z$1007))),OR(UPPER(TRIM(Datos!Z659&amp;""))="SÍ",UPPER(TRIM(Datos!Z659&amp;""))="SI",UPPER(TRIM(Datos!Z659&amp;""))="NO"),IF(ISNUMBER(Datos!Z659),AND(OR(Z$1005="",Datos!Z659&gt;=Z$1005),OR(Z$1006="",Datos!Z659&lt;=Z$1006)),FALSE),TRUE))))</f>
        <v>0.0</v>
      </c>
      <c r="AA659">
        <f>IF(Datos!AA659="",0,IF(AND(AA$1008&lt;&gt;"",Datos!AA659=AA$1008),0,IF(AA$1004=0,0,1-CHOOSE(AA$1004,IF(ISNUMBER(Datos!AA659),AND(OR(AA$1005="",Datos!AA659&gt;=AA$1005),OR(AA$1006="",Datos!AA659&lt;=AA$1006)),FALSE),IF(ISNUMBER(Datos!AA659),AND(Datos!AA659=INT(Datos!AA659),AND(OR(AA$1005="",Datos!AA659&gt;=AA$1005),OR(AA$1006="",Datos!AA659&lt;=AA$1006))),FALSE),OR(ISNUMBER(FIND(";"&amp;UPPER(TRIM(Datos!AA659&amp;""))&amp;"=",AA$1007)),ISNUMBER(FIND(";"&amp;UPPER(TRIM(Datos!AA659&amp;""))&amp;";",AA$1007))),OR(UPPER(TRIM(Datos!AA659&amp;""))="SÍ",UPPER(TRIM(Datos!AA659&amp;""))="SI",UPPER(TRIM(Datos!AA659&amp;""))="NO"),IF(ISNUMBER(Datos!AA659),AND(OR(AA$1005="",Datos!AA659&gt;=AA$1005),OR(AA$1006="",Datos!AA659&lt;=AA$1006)),FALSE),TRUE))))</f>
        <v>0.0</v>
      </c>
      <c r="AB659">
        <f>IF(Datos!AB659="",0,IF(AND(AB$1008&lt;&gt;"",Datos!AB659=AB$1008),0,IF(AB$1004=0,0,1-CHOOSE(AB$1004,IF(ISNUMBER(Datos!AB659),AND(OR(AB$1005="",Datos!AB659&gt;=AB$1005),OR(AB$1006="",Datos!AB659&lt;=AB$1006)),FALSE),IF(ISNUMBER(Datos!AB659),AND(Datos!AB659=INT(Datos!AB659),AND(OR(AB$1005="",Datos!AB659&gt;=AB$1005),OR(AB$1006="",Datos!AB659&lt;=AB$1006))),FALSE),OR(ISNUMBER(FIND(";"&amp;UPPER(TRIM(Datos!AB659&amp;""))&amp;"=",AB$1007)),ISNUMBER(FIND(";"&amp;UPPER(TRIM(Datos!AB659&amp;""))&amp;";",AB$1007))),OR(UPPER(TRIM(Datos!AB659&amp;""))="SÍ",UPPER(TRIM(Datos!AB659&amp;""))="SI",UPPER(TRIM(Datos!AB659&amp;""))="NO"),IF(ISNUMBER(Datos!AB659),AND(OR(AB$1005="",Datos!AB659&gt;=AB$1005),OR(AB$1006="",Datos!AB659&lt;=AB$1006)),FALSE),TRUE))))</f>
        <v>0.0</v>
      </c>
      <c r="AC659">
        <f>IF(Datos!AC659="",0,IF(AND(AC$1008&lt;&gt;"",Datos!AC659=AC$1008),0,IF(AC$1004=0,0,1-CHOOSE(AC$1004,IF(ISNUMBER(Datos!AC659),AND(OR(AC$1005="",Datos!AC659&gt;=AC$1005),OR(AC$1006="",Datos!AC659&lt;=AC$1006)),FALSE),IF(ISNUMBER(Datos!AC659),AND(Datos!AC659=INT(Datos!AC659),AND(OR(AC$1005="",Datos!AC659&gt;=AC$1005),OR(AC$1006="",Datos!AC659&lt;=AC$1006))),FALSE),OR(ISNUMBER(FIND(";"&amp;UPPER(TRIM(Datos!AC659&amp;""))&amp;"=",AC$1007)),ISNUMBER(FIND(";"&amp;UPPER(TRIM(Datos!AC659&amp;""))&amp;";",AC$1007))),OR(UPPER(TRIM(Datos!AC659&amp;""))="SÍ",UPPER(TRIM(Datos!AC659&amp;""))="SI",UPPER(TRIM(Datos!AC659&amp;""))="NO"),IF(ISNUMBER(Datos!AC659),AND(OR(AC$1005="",Datos!AC659&gt;=AC$1005),OR(AC$1006="",Datos!AC659&lt;=AC$1006)),FALSE),TRUE))))</f>
        <v>0.0</v>
      </c>
      <c r="AD659">
        <f>IF(Datos!AD659="",0,IF(AND(AD$1008&lt;&gt;"",Datos!AD659=AD$1008),0,IF(AD$1004=0,0,1-CHOOSE(AD$1004,IF(ISNUMBER(Datos!AD659),AND(OR(AD$1005="",Datos!AD659&gt;=AD$1005),OR(AD$1006="",Datos!AD659&lt;=AD$1006)),FALSE),IF(ISNUMBER(Datos!AD659),AND(Datos!AD659=INT(Datos!AD659),AND(OR(AD$1005="",Datos!AD659&gt;=AD$1005),OR(AD$1006="",Datos!AD659&lt;=AD$1006))),FALSE),OR(ISNUMBER(FIND(";"&amp;UPPER(TRIM(Datos!AD659&amp;""))&amp;"=",AD$1007)),ISNUMBER(FIND(";"&amp;UPPER(TRIM(Datos!AD659&amp;""))&amp;";",AD$1007))),OR(UPPER(TRIM(Datos!AD659&amp;""))="SÍ",UPPER(TRIM(Datos!AD659&amp;""))="SI",UPPER(TRIM(Datos!AD659&amp;""))="NO"),IF(ISNUMBER(Datos!AD659),AND(OR(AD$1005="",Datos!AD659&gt;=AD$1005),OR(AD$1006="",Datos!AD659&lt;=AD$1006)),FALSE),TRUE))))</f>
        <v>0.0</v>
      </c>
      <c r="AE659">
        <f>IF(Datos!AE659="",0,IF(AND(AE$1008&lt;&gt;"",Datos!AE659=AE$1008),0,IF(AE$1004=0,0,1-CHOOSE(AE$1004,IF(ISNUMBER(Datos!AE659),AND(OR(AE$1005="",Datos!AE659&gt;=AE$1005),OR(AE$1006="",Datos!AE659&lt;=AE$1006)),FALSE),IF(ISNUMBER(Datos!AE659),AND(Datos!AE659=INT(Datos!AE659),AND(OR(AE$1005="",Datos!AE659&gt;=AE$1005),OR(AE$1006="",Datos!AE659&lt;=AE$1006))),FALSE),OR(ISNUMBER(FIND(";"&amp;UPPER(TRIM(Datos!AE659&amp;""))&amp;"=",AE$1007)),ISNUMBER(FIND(";"&amp;UPPER(TRIM(Datos!AE659&amp;""))&amp;";",AE$1007))),OR(UPPER(TRIM(Datos!AE659&amp;""))="SÍ",UPPER(TRIM(Datos!AE659&amp;""))="SI",UPPER(TRIM(Datos!AE659&amp;""))="NO"),IF(ISNUMBER(Datos!AE659),AND(OR(AE$1005="",Datos!AE659&gt;=AE$1005),OR(AE$1006="",Datos!AE659&lt;=AE$1006)),FALSE),TRUE))))</f>
        <v>0.0</v>
      </c>
    </row>
    <row r="660" spans="2:31">
      <c r="B660">
        <f>IF(Datos!B660="",0,IF(AND(B$1008&lt;&gt;"",Datos!B660=B$1008),0,IF(B$1004=0,0,1-CHOOSE(B$1004,IF(ISNUMBER(Datos!B660),AND(OR(B$1005="",Datos!B660&gt;=B$1005),OR(B$1006="",Datos!B660&lt;=B$1006)),FALSE),IF(ISNUMBER(Datos!B660),AND(Datos!B660=INT(Datos!B660),AND(OR(B$1005="",Datos!B660&gt;=B$1005),OR(B$1006="",Datos!B660&lt;=B$1006))),FALSE),OR(ISNUMBER(FIND(";"&amp;UPPER(TRIM(Datos!B660&amp;""))&amp;"=",B$1007)),ISNUMBER(FIND(";"&amp;UPPER(TRIM(Datos!B660&amp;""))&amp;";",B$1007))),OR(UPPER(TRIM(Datos!B660&amp;""))="SÍ",UPPER(TRIM(Datos!B660&amp;""))="SI",UPPER(TRIM(Datos!B660&amp;""))="NO"),IF(ISNUMBER(Datos!B660),AND(OR(B$1005="",Datos!B660&gt;=B$1005),OR(B$1006="",Datos!B660&lt;=B$1006)),FALSE),TRUE))))</f>
        <v>0.0</v>
      </c>
      <c r="C660">
        <f>IF(Datos!C660="",0,IF(AND(C$1008&lt;&gt;"",Datos!C660=C$1008),0,IF(C$1004=0,0,1-CHOOSE(C$1004,IF(ISNUMBER(Datos!C660),AND(OR(C$1005="",Datos!C660&gt;=C$1005),OR(C$1006="",Datos!C660&lt;=C$1006)),FALSE),IF(ISNUMBER(Datos!C660),AND(Datos!C660=INT(Datos!C660),AND(OR(C$1005="",Datos!C660&gt;=C$1005),OR(C$1006="",Datos!C660&lt;=C$1006))),FALSE),OR(ISNUMBER(FIND(";"&amp;UPPER(TRIM(Datos!C660&amp;""))&amp;"=",C$1007)),ISNUMBER(FIND(";"&amp;UPPER(TRIM(Datos!C660&amp;""))&amp;";",C$1007))),OR(UPPER(TRIM(Datos!C660&amp;""))="SÍ",UPPER(TRIM(Datos!C660&amp;""))="SI",UPPER(TRIM(Datos!C660&amp;""))="NO"),IF(ISNUMBER(Datos!C660),AND(OR(C$1005="",Datos!C660&gt;=C$1005),OR(C$1006="",Datos!C660&lt;=C$1006)),FALSE),TRUE))))</f>
        <v>0.0</v>
      </c>
      <c r="D660">
        <f>IF(Datos!D660="",0,IF(AND(D$1008&lt;&gt;"",Datos!D660=D$1008),0,IF(D$1004=0,0,1-CHOOSE(D$1004,IF(ISNUMBER(Datos!D660),AND(OR(D$1005="",Datos!D660&gt;=D$1005),OR(D$1006="",Datos!D660&lt;=D$1006)),FALSE),IF(ISNUMBER(Datos!D660),AND(Datos!D660=INT(Datos!D660),AND(OR(D$1005="",Datos!D660&gt;=D$1005),OR(D$1006="",Datos!D660&lt;=D$1006))),FALSE),OR(ISNUMBER(FIND(";"&amp;UPPER(TRIM(Datos!D660&amp;""))&amp;"=",D$1007)),ISNUMBER(FIND(";"&amp;UPPER(TRIM(Datos!D660&amp;""))&amp;";",D$1007))),OR(UPPER(TRIM(Datos!D660&amp;""))="SÍ",UPPER(TRIM(Datos!D660&amp;""))="SI",UPPER(TRIM(Datos!D660&amp;""))="NO"),IF(ISNUMBER(Datos!D660),AND(OR(D$1005="",Datos!D660&gt;=D$1005),OR(D$1006="",Datos!D660&lt;=D$1006)),FALSE),TRUE))))</f>
        <v>0.0</v>
      </c>
      <c r="E660">
        <f>IF(Datos!E660="",0,IF(AND(E$1008&lt;&gt;"",Datos!E660=E$1008),0,IF(E$1004=0,0,1-CHOOSE(E$1004,IF(ISNUMBER(Datos!E660),AND(OR(E$1005="",Datos!E660&gt;=E$1005),OR(E$1006="",Datos!E660&lt;=E$1006)),FALSE),IF(ISNUMBER(Datos!E660),AND(Datos!E660=INT(Datos!E660),AND(OR(E$1005="",Datos!E660&gt;=E$1005),OR(E$1006="",Datos!E660&lt;=E$1006))),FALSE),OR(ISNUMBER(FIND(";"&amp;UPPER(TRIM(Datos!E660&amp;""))&amp;"=",E$1007)),ISNUMBER(FIND(";"&amp;UPPER(TRIM(Datos!E660&amp;""))&amp;";",E$1007))),OR(UPPER(TRIM(Datos!E660&amp;""))="SÍ",UPPER(TRIM(Datos!E660&amp;""))="SI",UPPER(TRIM(Datos!E660&amp;""))="NO"),IF(ISNUMBER(Datos!E660),AND(OR(E$1005="",Datos!E660&gt;=E$1005),OR(E$1006="",Datos!E660&lt;=E$1006)),FALSE),TRUE))))</f>
        <v>0.0</v>
      </c>
      <c r="F660">
        <f>IF(Datos!F660="",0,IF(AND(F$1008&lt;&gt;"",Datos!F660=F$1008),0,IF(F$1004=0,0,1-CHOOSE(F$1004,IF(ISNUMBER(Datos!F660),AND(OR(F$1005="",Datos!F660&gt;=F$1005),OR(F$1006="",Datos!F660&lt;=F$1006)),FALSE),IF(ISNUMBER(Datos!F660),AND(Datos!F660=INT(Datos!F660),AND(OR(F$1005="",Datos!F660&gt;=F$1005),OR(F$1006="",Datos!F660&lt;=F$1006))),FALSE),OR(ISNUMBER(FIND(";"&amp;UPPER(TRIM(Datos!F660&amp;""))&amp;"=",F$1007)),ISNUMBER(FIND(";"&amp;UPPER(TRIM(Datos!F660&amp;""))&amp;";",F$1007))),OR(UPPER(TRIM(Datos!F660&amp;""))="SÍ",UPPER(TRIM(Datos!F660&amp;""))="SI",UPPER(TRIM(Datos!F660&amp;""))="NO"),IF(ISNUMBER(Datos!F660),AND(OR(F$1005="",Datos!F660&gt;=F$1005),OR(F$1006="",Datos!F660&lt;=F$1006)),FALSE),TRUE))))</f>
        <v>0.0</v>
      </c>
      <c r="G660">
        <f>IF(Datos!G660="",0,IF(AND(G$1008&lt;&gt;"",Datos!G660=G$1008),0,IF(G$1004=0,0,1-CHOOSE(G$1004,IF(ISNUMBER(Datos!G660),AND(OR(G$1005="",Datos!G660&gt;=G$1005),OR(G$1006="",Datos!G660&lt;=G$1006)),FALSE),IF(ISNUMBER(Datos!G660),AND(Datos!G660=INT(Datos!G660),AND(OR(G$1005="",Datos!G660&gt;=G$1005),OR(G$1006="",Datos!G660&lt;=G$1006))),FALSE),OR(ISNUMBER(FIND(";"&amp;UPPER(TRIM(Datos!G660&amp;""))&amp;"=",G$1007)),ISNUMBER(FIND(";"&amp;UPPER(TRIM(Datos!G660&amp;""))&amp;";",G$1007))),OR(UPPER(TRIM(Datos!G660&amp;""))="SÍ",UPPER(TRIM(Datos!G660&amp;""))="SI",UPPER(TRIM(Datos!G660&amp;""))="NO"),IF(ISNUMBER(Datos!G660),AND(OR(G$1005="",Datos!G660&gt;=G$1005),OR(G$1006="",Datos!G660&lt;=G$1006)),FALSE),TRUE))))</f>
        <v>0.0</v>
      </c>
      <c r="H660">
        <f>IF(Datos!H660="",0,IF(AND(H$1008&lt;&gt;"",Datos!H660=H$1008),0,IF(H$1004=0,0,1-CHOOSE(H$1004,IF(ISNUMBER(Datos!H660),AND(OR(H$1005="",Datos!H660&gt;=H$1005),OR(H$1006="",Datos!H660&lt;=H$1006)),FALSE),IF(ISNUMBER(Datos!H660),AND(Datos!H660=INT(Datos!H660),AND(OR(H$1005="",Datos!H660&gt;=H$1005),OR(H$1006="",Datos!H660&lt;=H$1006))),FALSE),OR(ISNUMBER(FIND(";"&amp;UPPER(TRIM(Datos!H660&amp;""))&amp;"=",H$1007)),ISNUMBER(FIND(";"&amp;UPPER(TRIM(Datos!H660&amp;""))&amp;";",H$1007))),OR(UPPER(TRIM(Datos!H660&amp;""))="SÍ",UPPER(TRIM(Datos!H660&amp;""))="SI",UPPER(TRIM(Datos!H660&amp;""))="NO"),IF(ISNUMBER(Datos!H660),AND(OR(H$1005="",Datos!H660&gt;=H$1005),OR(H$1006="",Datos!H660&lt;=H$1006)),FALSE),TRUE))))</f>
        <v>0.0</v>
      </c>
      <c r="I660">
        <f>IF(Datos!I660="",0,IF(AND(I$1008&lt;&gt;"",Datos!I660=I$1008),0,IF(I$1004=0,0,1-CHOOSE(I$1004,IF(ISNUMBER(Datos!I660),AND(OR(I$1005="",Datos!I660&gt;=I$1005),OR(I$1006="",Datos!I660&lt;=I$1006)),FALSE),IF(ISNUMBER(Datos!I660),AND(Datos!I660=INT(Datos!I660),AND(OR(I$1005="",Datos!I660&gt;=I$1005),OR(I$1006="",Datos!I660&lt;=I$1006))),FALSE),OR(ISNUMBER(FIND(";"&amp;UPPER(TRIM(Datos!I660&amp;""))&amp;"=",I$1007)),ISNUMBER(FIND(";"&amp;UPPER(TRIM(Datos!I660&amp;""))&amp;";",I$1007))),OR(UPPER(TRIM(Datos!I660&amp;""))="SÍ",UPPER(TRIM(Datos!I660&amp;""))="SI",UPPER(TRIM(Datos!I660&amp;""))="NO"),IF(ISNUMBER(Datos!I660),AND(OR(I$1005="",Datos!I660&gt;=I$1005),OR(I$1006="",Datos!I660&lt;=I$1006)),FALSE),TRUE))))</f>
        <v>0.0</v>
      </c>
      <c r="J660">
        <f>IF(Datos!J660="",0,IF(AND(J$1008&lt;&gt;"",Datos!J660=J$1008),0,IF(J$1004=0,0,1-CHOOSE(J$1004,IF(ISNUMBER(Datos!J660),AND(OR(J$1005="",Datos!J660&gt;=J$1005),OR(J$1006="",Datos!J660&lt;=J$1006)),FALSE),IF(ISNUMBER(Datos!J660),AND(Datos!J660=INT(Datos!J660),AND(OR(J$1005="",Datos!J660&gt;=J$1005),OR(J$1006="",Datos!J660&lt;=J$1006))),FALSE),OR(ISNUMBER(FIND(";"&amp;UPPER(TRIM(Datos!J660&amp;""))&amp;"=",J$1007)),ISNUMBER(FIND(";"&amp;UPPER(TRIM(Datos!J660&amp;""))&amp;";",J$1007))),OR(UPPER(TRIM(Datos!J660&amp;""))="SÍ",UPPER(TRIM(Datos!J660&amp;""))="SI",UPPER(TRIM(Datos!J660&amp;""))="NO"),IF(ISNUMBER(Datos!J660),AND(OR(J$1005="",Datos!J660&gt;=J$1005),OR(J$1006="",Datos!J660&lt;=J$1006)),FALSE),TRUE))))</f>
        <v>0.0</v>
      </c>
      <c r="K660">
        <f>IF(Datos!K660="",0,IF(AND(K$1008&lt;&gt;"",Datos!K660=K$1008),0,IF(K$1004=0,0,1-CHOOSE(K$1004,IF(ISNUMBER(Datos!K660),AND(OR(K$1005="",Datos!K660&gt;=K$1005),OR(K$1006="",Datos!K660&lt;=K$1006)),FALSE),IF(ISNUMBER(Datos!K660),AND(Datos!K660=INT(Datos!K660),AND(OR(K$1005="",Datos!K660&gt;=K$1005),OR(K$1006="",Datos!K660&lt;=K$1006))),FALSE),OR(ISNUMBER(FIND(";"&amp;UPPER(TRIM(Datos!K660&amp;""))&amp;"=",K$1007)),ISNUMBER(FIND(";"&amp;UPPER(TRIM(Datos!K660&amp;""))&amp;";",K$1007))),OR(UPPER(TRIM(Datos!K660&amp;""))="SÍ",UPPER(TRIM(Datos!K660&amp;""))="SI",UPPER(TRIM(Datos!K660&amp;""))="NO"),IF(ISNUMBER(Datos!K660),AND(OR(K$1005="",Datos!K660&gt;=K$1005),OR(K$1006="",Datos!K660&lt;=K$1006)),FALSE),TRUE))))</f>
        <v>0.0</v>
      </c>
      <c r="L660">
        <f>IF(Datos!L660="",0,IF(AND(L$1008&lt;&gt;"",Datos!L660=L$1008),0,IF(L$1004=0,0,1-CHOOSE(L$1004,IF(ISNUMBER(Datos!L660),AND(OR(L$1005="",Datos!L660&gt;=L$1005),OR(L$1006="",Datos!L660&lt;=L$1006)),FALSE),IF(ISNUMBER(Datos!L660),AND(Datos!L660=INT(Datos!L660),AND(OR(L$1005="",Datos!L660&gt;=L$1005),OR(L$1006="",Datos!L660&lt;=L$1006))),FALSE),OR(ISNUMBER(FIND(";"&amp;UPPER(TRIM(Datos!L660&amp;""))&amp;"=",L$1007)),ISNUMBER(FIND(";"&amp;UPPER(TRIM(Datos!L660&amp;""))&amp;";",L$1007))),OR(UPPER(TRIM(Datos!L660&amp;""))="SÍ",UPPER(TRIM(Datos!L660&amp;""))="SI",UPPER(TRIM(Datos!L660&amp;""))="NO"),IF(ISNUMBER(Datos!L660),AND(OR(L$1005="",Datos!L660&gt;=L$1005),OR(L$1006="",Datos!L660&lt;=L$1006)),FALSE),TRUE))))</f>
        <v>0.0</v>
      </c>
      <c r="M660">
        <f>IF(Datos!M660="",0,IF(AND(M$1008&lt;&gt;"",Datos!M660=M$1008),0,IF(M$1004=0,0,1-CHOOSE(M$1004,IF(ISNUMBER(Datos!M660),AND(OR(M$1005="",Datos!M660&gt;=M$1005),OR(M$1006="",Datos!M660&lt;=M$1006)),FALSE),IF(ISNUMBER(Datos!M660),AND(Datos!M660=INT(Datos!M660),AND(OR(M$1005="",Datos!M660&gt;=M$1005),OR(M$1006="",Datos!M660&lt;=M$1006))),FALSE),OR(ISNUMBER(FIND(";"&amp;UPPER(TRIM(Datos!M660&amp;""))&amp;"=",M$1007)),ISNUMBER(FIND(";"&amp;UPPER(TRIM(Datos!M660&amp;""))&amp;";",M$1007))),OR(UPPER(TRIM(Datos!M660&amp;""))="SÍ",UPPER(TRIM(Datos!M660&amp;""))="SI",UPPER(TRIM(Datos!M660&amp;""))="NO"),IF(ISNUMBER(Datos!M660),AND(OR(M$1005="",Datos!M660&gt;=M$1005),OR(M$1006="",Datos!M660&lt;=M$1006)),FALSE),TRUE))))</f>
        <v>0.0</v>
      </c>
      <c r="N660">
        <f>IF(Datos!N660="",0,IF(AND(N$1008&lt;&gt;"",Datos!N660=N$1008),0,IF(N$1004=0,0,1-CHOOSE(N$1004,IF(ISNUMBER(Datos!N660),AND(OR(N$1005="",Datos!N660&gt;=N$1005),OR(N$1006="",Datos!N660&lt;=N$1006)),FALSE),IF(ISNUMBER(Datos!N660),AND(Datos!N660=INT(Datos!N660),AND(OR(N$1005="",Datos!N660&gt;=N$1005),OR(N$1006="",Datos!N660&lt;=N$1006))),FALSE),OR(ISNUMBER(FIND(";"&amp;UPPER(TRIM(Datos!N660&amp;""))&amp;"=",N$1007)),ISNUMBER(FIND(";"&amp;UPPER(TRIM(Datos!N660&amp;""))&amp;";",N$1007))),OR(UPPER(TRIM(Datos!N660&amp;""))="SÍ",UPPER(TRIM(Datos!N660&amp;""))="SI",UPPER(TRIM(Datos!N660&amp;""))="NO"),IF(ISNUMBER(Datos!N660),AND(OR(N$1005="",Datos!N660&gt;=N$1005),OR(N$1006="",Datos!N660&lt;=N$1006)),FALSE),TRUE))))</f>
        <v>0.0</v>
      </c>
      <c r="O660">
        <f>IF(Datos!O660="",0,IF(AND(O$1008&lt;&gt;"",Datos!O660=O$1008),0,IF(O$1004=0,0,1-CHOOSE(O$1004,IF(ISNUMBER(Datos!O660),AND(OR(O$1005="",Datos!O660&gt;=O$1005),OR(O$1006="",Datos!O660&lt;=O$1006)),FALSE),IF(ISNUMBER(Datos!O660),AND(Datos!O660=INT(Datos!O660),AND(OR(O$1005="",Datos!O660&gt;=O$1005),OR(O$1006="",Datos!O660&lt;=O$1006))),FALSE),OR(ISNUMBER(FIND(";"&amp;UPPER(TRIM(Datos!O660&amp;""))&amp;"=",O$1007)),ISNUMBER(FIND(";"&amp;UPPER(TRIM(Datos!O660&amp;""))&amp;";",O$1007))),OR(UPPER(TRIM(Datos!O660&amp;""))="SÍ",UPPER(TRIM(Datos!O660&amp;""))="SI",UPPER(TRIM(Datos!O660&amp;""))="NO"),IF(ISNUMBER(Datos!O660),AND(OR(O$1005="",Datos!O660&gt;=O$1005),OR(O$1006="",Datos!O660&lt;=O$1006)),FALSE),TRUE))))</f>
        <v>0.0</v>
      </c>
      <c r="P660">
        <f>IF(Datos!P660="",0,IF(AND(P$1008&lt;&gt;"",Datos!P660=P$1008),0,IF(P$1004=0,0,1-CHOOSE(P$1004,IF(ISNUMBER(Datos!P660),AND(OR(P$1005="",Datos!P660&gt;=P$1005),OR(P$1006="",Datos!P660&lt;=P$1006)),FALSE),IF(ISNUMBER(Datos!P660),AND(Datos!P660=INT(Datos!P660),AND(OR(P$1005="",Datos!P660&gt;=P$1005),OR(P$1006="",Datos!P660&lt;=P$1006))),FALSE),OR(ISNUMBER(FIND(";"&amp;UPPER(TRIM(Datos!P660&amp;""))&amp;"=",P$1007)),ISNUMBER(FIND(";"&amp;UPPER(TRIM(Datos!P660&amp;""))&amp;";",P$1007))),OR(UPPER(TRIM(Datos!P660&amp;""))="SÍ",UPPER(TRIM(Datos!P660&amp;""))="SI",UPPER(TRIM(Datos!P660&amp;""))="NO"),IF(ISNUMBER(Datos!P660),AND(OR(P$1005="",Datos!P660&gt;=P$1005),OR(P$1006="",Datos!P660&lt;=P$1006)),FALSE),TRUE))))</f>
        <v>0.0</v>
      </c>
      <c r="Q660">
        <f>IF(Datos!Q660="",0,IF(AND(Q$1008&lt;&gt;"",Datos!Q660=Q$1008),0,IF(Q$1004=0,0,1-CHOOSE(Q$1004,IF(ISNUMBER(Datos!Q660),AND(OR(Q$1005="",Datos!Q660&gt;=Q$1005),OR(Q$1006="",Datos!Q660&lt;=Q$1006)),FALSE),IF(ISNUMBER(Datos!Q660),AND(Datos!Q660=INT(Datos!Q660),AND(OR(Q$1005="",Datos!Q660&gt;=Q$1005),OR(Q$1006="",Datos!Q660&lt;=Q$1006))),FALSE),OR(ISNUMBER(FIND(";"&amp;UPPER(TRIM(Datos!Q660&amp;""))&amp;"=",Q$1007)),ISNUMBER(FIND(";"&amp;UPPER(TRIM(Datos!Q660&amp;""))&amp;";",Q$1007))),OR(UPPER(TRIM(Datos!Q660&amp;""))="SÍ",UPPER(TRIM(Datos!Q660&amp;""))="SI",UPPER(TRIM(Datos!Q660&amp;""))="NO"),IF(ISNUMBER(Datos!Q660),AND(OR(Q$1005="",Datos!Q660&gt;=Q$1005),OR(Q$1006="",Datos!Q660&lt;=Q$1006)),FALSE),TRUE))))</f>
        <v>0.0</v>
      </c>
      <c r="R660">
        <f>IF(Datos!R660="",0,IF(AND(R$1008&lt;&gt;"",Datos!R660=R$1008),0,IF(R$1004=0,0,1-CHOOSE(R$1004,IF(ISNUMBER(Datos!R660),AND(OR(R$1005="",Datos!R660&gt;=R$1005),OR(R$1006="",Datos!R660&lt;=R$1006)),FALSE),IF(ISNUMBER(Datos!R660),AND(Datos!R660=INT(Datos!R660),AND(OR(R$1005="",Datos!R660&gt;=R$1005),OR(R$1006="",Datos!R660&lt;=R$1006))),FALSE),OR(ISNUMBER(FIND(";"&amp;UPPER(TRIM(Datos!R660&amp;""))&amp;"=",R$1007)),ISNUMBER(FIND(";"&amp;UPPER(TRIM(Datos!R660&amp;""))&amp;";",R$1007))),OR(UPPER(TRIM(Datos!R660&amp;""))="SÍ",UPPER(TRIM(Datos!R660&amp;""))="SI",UPPER(TRIM(Datos!R660&amp;""))="NO"),IF(ISNUMBER(Datos!R660),AND(OR(R$1005="",Datos!R660&gt;=R$1005),OR(R$1006="",Datos!R660&lt;=R$1006)),FALSE),TRUE))))</f>
        <v>0.0</v>
      </c>
      <c r="S660">
        <f>IF(Datos!S660="",0,IF(AND(S$1008&lt;&gt;"",Datos!S660=S$1008),0,IF(S$1004=0,0,1-CHOOSE(S$1004,IF(ISNUMBER(Datos!S660),AND(OR(S$1005="",Datos!S660&gt;=S$1005),OR(S$1006="",Datos!S660&lt;=S$1006)),FALSE),IF(ISNUMBER(Datos!S660),AND(Datos!S660=INT(Datos!S660),AND(OR(S$1005="",Datos!S660&gt;=S$1005),OR(S$1006="",Datos!S660&lt;=S$1006))),FALSE),OR(ISNUMBER(FIND(";"&amp;UPPER(TRIM(Datos!S660&amp;""))&amp;"=",S$1007)),ISNUMBER(FIND(";"&amp;UPPER(TRIM(Datos!S660&amp;""))&amp;";",S$1007))),OR(UPPER(TRIM(Datos!S660&amp;""))="SÍ",UPPER(TRIM(Datos!S660&amp;""))="SI",UPPER(TRIM(Datos!S660&amp;""))="NO"),IF(ISNUMBER(Datos!S660),AND(OR(S$1005="",Datos!S660&gt;=S$1005),OR(S$1006="",Datos!S660&lt;=S$1006)),FALSE),TRUE))))</f>
        <v>0.0</v>
      </c>
      <c r="T660">
        <f>IF(Datos!T660="",0,IF(AND(T$1008&lt;&gt;"",Datos!T660=T$1008),0,IF(T$1004=0,0,1-CHOOSE(T$1004,IF(ISNUMBER(Datos!T660),AND(OR(T$1005="",Datos!T660&gt;=T$1005),OR(T$1006="",Datos!T660&lt;=T$1006)),FALSE),IF(ISNUMBER(Datos!T660),AND(Datos!T660=INT(Datos!T660),AND(OR(T$1005="",Datos!T660&gt;=T$1005),OR(T$1006="",Datos!T660&lt;=T$1006))),FALSE),OR(ISNUMBER(FIND(";"&amp;UPPER(TRIM(Datos!T660&amp;""))&amp;"=",T$1007)),ISNUMBER(FIND(";"&amp;UPPER(TRIM(Datos!T660&amp;""))&amp;";",T$1007))),OR(UPPER(TRIM(Datos!T660&amp;""))="SÍ",UPPER(TRIM(Datos!T660&amp;""))="SI",UPPER(TRIM(Datos!T660&amp;""))="NO"),IF(ISNUMBER(Datos!T660),AND(OR(T$1005="",Datos!T660&gt;=T$1005),OR(T$1006="",Datos!T660&lt;=T$1006)),FALSE),TRUE))))</f>
        <v>0.0</v>
      </c>
      <c r="U660">
        <f>IF(Datos!U660="",0,IF(AND(U$1008&lt;&gt;"",Datos!U660=U$1008),0,IF(U$1004=0,0,1-CHOOSE(U$1004,IF(ISNUMBER(Datos!U660),AND(OR(U$1005="",Datos!U660&gt;=U$1005),OR(U$1006="",Datos!U660&lt;=U$1006)),FALSE),IF(ISNUMBER(Datos!U660),AND(Datos!U660=INT(Datos!U660),AND(OR(U$1005="",Datos!U660&gt;=U$1005),OR(U$1006="",Datos!U660&lt;=U$1006))),FALSE),OR(ISNUMBER(FIND(";"&amp;UPPER(TRIM(Datos!U660&amp;""))&amp;"=",U$1007)),ISNUMBER(FIND(";"&amp;UPPER(TRIM(Datos!U660&amp;""))&amp;";",U$1007))),OR(UPPER(TRIM(Datos!U660&amp;""))="SÍ",UPPER(TRIM(Datos!U660&amp;""))="SI",UPPER(TRIM(Datos!U660&amp;""))="NO"),IF(ISNUMBER(Datos!U660),AND(OR(U$1005="",Datos!U660&gt;=U$1005),OR(U$1006="",Datos!U660&lt;=U$1006)),FALSE),TRUE))))</f>
        <v>0.0</v>
      </c>
      <c r="V660">
        <f>IF(Datos!V660="",0,IF(AND(V$1008&lt;&gt;"",Datos!V660=V$1008),0,IF(V$1004=0,0,1-CHOOSE(V$1004,IF(ISNUMBER(Datos!V660),AND(OR(V$1005="",Datos!V660&gt;=V$1005),OR(V$1006="",Datos!V660&lt;=V$1006)),FALSE),IF(ISNUMBER(Datos!V660),AND(Datos!V660=INT(Datos!V660),AND(OR(V$1005="",Datos!V660&gt;=V$1005),OR(V$1006="",Datos!V660&lt;=V$1006))),FALSE),OR(ISNUMBER(FIND(";"&amp;UPPER(TRIM(Datos!V660&amp;""))&amp;"=",V$1007)),ISNUMBER(FIND(";"&amp;UPPER(TRIM(Datos!V660&amp;""))&amp;";",V$1007))),OR(UPPER(TRIM(Datos!V660&amp;""))="SÍ",UPPER(TRIM(Datos!V660&amp;""))="SI",UPPER(TRIM(Datos!V660&amp;""))="NO"),IF(ISNUMBER(Datos!V660),AND(OR(V$1005="",Datos!V660&gt;=V$1005),OR(V$1006="",Datos!V660&lt;=V$1006)),FALSE),TRUE))))</f>
        <v>0.0</v>
      </c>
      <c r="W660">
        <f>IF(Datos!W660="",0,IF(AND(W$1008&lt;&gt;"",Datos!W660=W$1008),0,IF(W$1004=0,0,1-CHOOSE(W$1004,IF(ISNUMBER(Datos!W660),AND(OR(W$1005="",Datos!W660&gt;=W$1005),OR(W$1006="",Datos!W660&lt;=W$1006)),FALSE),IF(ISNUMBER(Datos!W660),AND(Datos!W660=INT(Datos!W660),AND(OR(W$1005="",Datos!W660&gt;=W$1005),OR(W$1006="",Datos!W660&lt;=W$1006))),FALSE),OR(ISNUMBER(FIND(";"&amp;UPPER(TRIM(Datos!W660&amp;""))&amp;"=",W$1007)),ISNUMBER(FIND(";"&amp;UPPER(TRIM(Datos!W660&amp;""))&amp;";",W$1007))),OR(UPPER(TRIM(Datos!W660&amp;""))="SÍ",UPPER(TRIM(Datos!W660&amp;""))="SI",UPPER(TRIM(Datos!W660&amp;""))="NO"),IF(ISNUMBER(Datos!W660),AND(OR(W$1005="",Datos!W660&gt;=W$1005),OR(W$1006="",Datos!W660&lt;=W$1006)),FALSE),TRUE))))</f>
        <v>0.0</v>
      </c>
      <c r="X660">
        <f>IF(Datos!X660="",0,IF(AND(X$1008&lt;&gt;"",Datos!X660=X$1008),0,IF(X$1004=0,0,1-CHOOSE(X$1004,IF(ISNUMBER(Datos!X660),AND(OR(X$1005="",Datos!X660&gt;=X$1005),OR(X$1006="",Datos!X660&lt;=X$1006)),FALSE),IF(ISNUMBER(Datos!X660),AND(Datos!X660=INT(Datos!X660),AND(OR(X$1005="",Datos!X660&gt;=X$1005),OR(X$1006="",Datos!X660&lt;=X$1006))),FALSE),OR(ISNUMBER(FIND(";"&amp;UPPER(TRIM(Datos!X660&amp;""))&amp;"=",X$1007)),ISNUMBER(FIND(";"&amp;UPPER(TRIM(Datos!X660&amp;""))&amp;";",X$1007))),OR(UPPER(TRIM(Datos!X660&amp;""))="SÍ",UPPER(TRIM(Datos!X660&amp;""))="SI",UPPER(TRIM(Datos!X660&amp;""))="NO"),IF(ISNUMBER(Datos!X660),AND(OR(X$1005="",Datos!X660&gt;=X$1005),OR(X$1006="",Datos!X660&lt;=X$1006)),FALSE),TRUE))))</f>
        <v>0.0</v>
      </c>
      <c r="Y660">
        <f>IF(Datos!Y660="",0,IF(AND(Y$1008&lt;&gt;"",Datos!Y660=Y$1008),0,IF(Y$1004=0,0,1-CHOOSE(Y$1004,IF(ISNUMBER(Datos!Y660),AND(OR(Y$1005="",Datos!Y660&gt;=Y$1005),OR(Y$1006="",Datos!Y660&lt;=Y$1006)),FALSE),IF(ISNUMBER(Datos!Y660),AND(Datos!Y660=INT(Datos!Y660),AND(OR(Y$1005="",Datos!Y660&gt;=Y$1005),OR(Y$1006="",Datos!Y660&lt;=Y$1006))),FALSE),OR(ISNUMBER(FIND(";"&amp;UPPER(TRIM(Datos!Y660&amp;""))&amp;"=",Y$1007)),ISNUMBER(FIND(";"&amp;UPPER(TRIM(Datos!Y660&amp;""))&amp;";",Y$1007))),OR(UPPER(TRIM(Datos!Y660&amp;""))="SÍ",UPPER(TRIM(Datos!Y660&amp;""))="SI",UPPER(TRIM(Datos!Y660&amp;""))="NO"),IF(ISNUMBER(Datos!Y660),AND(OR(Y$1005="",Datos!Y660&gt;=Y$1005),OR(Y$1006="",Datos!Y660&lt;=Y$1006)),FALSE),TRUE))))</f>
        <v>0.0</v>
      </c>
      <c r="Z660">
        <f>IF(Datos!Z660="",0,IF(AND(Z$1008&lt;&gt;"",Datos!Z660=Z$1008),0,IF(Z$1004=0,0,1-CHOOSE(Z$1004,IF(ISNUMBER(Datos!Z660),AND(OR(Z$1005="",Datos!Z660&gt;=Z$1005),OR(Z$1006="",Datos!Z660&lt;=Z$1006)),FALSE),IF(ISNUMBER(Datos!Z660),AND(Datos!Z660=INT(Datos!Z660),AND(OR(Z$1005="",Datos!Z660&gt;=Z$1005),OR(Z$1006="",Datos!Z660&lt;=Z$1006))),FALSE),OR(ISNUMBER(FIND(";"&amp;UPPER(TRIM(Datos!Z660&amp;""))&amp;"=",Z$1007)),ISNUMBER(FIND(";"&amp;UPPER(TRIM(Datos!Z660&amp;""))&amp;";",Z$1007))),OR(UPPER(TRIM(Datos!Z660&amp;""))="SÍ",UPPER(TRIM(Datos!Z660&amp;""))="SI",UPPER(TRIM(Datos!Z660&amp;""))="NO"),IF(ISNUMBER(Datos!Z660),AND(OR(Z$1005="",Datos!Z660&gt;=Z$1005),OR(Z$1006="",Datos!Z660&lt;=Z$1006)),FALSE),TRUE))))</f>
        <v>0.0</v>
      </c>
      <c r="AA660">
        <f>IF(Datos!AA660="",0,IF(AND(AA$1008&lt;&gt;"",Datos!AA660=AA$1008),0,IF(AA$1004=0,0,1-CHOOSE(AA$1004,IF(ISNUMBER(Datos!AA660),AND(OR(AA$1005="",Datos!AA660&gt;=AA$1005),OR(AA$1006="",Datos!AA660&lt;=AA$1006)),FALSE),IF(ISNUMBER(Datos!AA660),AND(Datos!AA660=INT(Datos!AA660),AND(OR(AA$1005="",Datos!AA660&gt;=AA$1005),OR(AA$1006="",Datos!AA660&lt;=AA$1006))),FALSE),OR(ISNUMBER(FIND(";"&amp;UPPER(TRIM(Datos!AA660&amp;""))&amp;"=",AA$1007)),ISNUMBER(FIND(";"&amp;UPPER(TRIM(Datos!AA660&amp;""))&amp;";",AA$1007))),OR(UPPER(TRIM(Datos!AA660&amp;""))="SÍ",UPPER(TRIM(Datos!AA660&amp;""))="SI",UPPER(TRIM(Datos!AA660&amp;""))="NO"),IF(ISNUMBER(Datos!AA660),AND(OR(AA$1005="",Datos!AA660&gt;=AA$1005),OR(AA$1006="",Datos!AA660&lt;=AA$1006)),FALSE),TRUE))))</f>
        <v>0.0</v>
      </c>
      <c r="AB660">
        <f>IF(Datos!AB660="",0,IF(AND(AB$1008&lt;&gt;"",Datos!AB660=AB$1008),0,IF(AB$1004=0,0,1-CHOOSE(AB$1004,IF(ISNUMBER(Datos!AB660),AND(OR(AB$1005="",Datos!AB660&gt;=AB$1005),OR(AB$1006="",Datos!AB660&lt;=AB$1006)),FALSE),IF(ISNUMBER(Datos!AB660),AND(Datos!AB660=INT(Datos!AB660),AND(OR(AB$1005="",Datos!AB660&gt;=AB$1005),OR(AB$1006="",Datos!AB660&lt;=AB$1006))),FALSE),OR(ISNUMBER(FIND(";"&amp;UPPER(TRIM(Datos!AB660&amp;""))&amp;"=",AB$1007)),ISNUMBER(FIND(";"&amp;UPPER(TRIM(Datos!AB660&amp;""))&amp;";",AB$1007))),OR(UPPER(TRIM(Datos!AB660&amp;""))="SÍ",UPPER(TRIM(Datos!AB660&amp;""))="SI",UPPER(TRIM(Datos!AB660&amp;""))="NO"),IF(ISNUMBER(Datos!AB660),AND(OR(AB$1005="",Datos!AB660&gt;=AB$1005),OR(AB$1006="",Datos!AB660&lt;=AB$1006)),FALSE),TRUE))))</f>
        <v>0.0</v>
      </c>
      <c r="AC660">
        <f>IF(Datos!AC660="",0,IF(AND(AC$1008&lt;&gt;"",Datos!AC660=AC$1008),0,IF(AC$1004=0,0,1-CHOOSE(AC$1004,IF(ISNUMBER(Datos!AC660),AND(OR(AC$1005="",Datos!AC660&gt;=AC$1005),OR(AC$1006="",Datos!AC660&lt;=AC$1006)),FALSE),IF(ISNUMBER(Datos!AC660),AND(Datos!AC660=INT(Datos!AC660),AND(OR(AC$1005="",Datos!AC660&gt;=AC$1005),OR(AC$1006="",Datos!AC660&lt;=AC$1006))),FALSE),OR(ISNUMBER(FIND(";"&amp;UPPER(TRIM(Datos!AC660&amp;""))&amp;"=",AC$1007)),ISNUMBER(FIND(";"&amp;UPPER(TRIM(Datos!AC660&amp;""))&amp;";",AC$1007))),OR(UPPER(TRIM(Datos!AC660&amp;""))="SÍ",UPPER(TRIM(Datos!AC660&amp;""))="SI",UPPER(TRIM(Datos!AC660&amp;""))="NO"),IF(ISNUMBER(Datos!AC660),AND(OR(AC$1005="",Datos!AC660&gt;=AC$1005),OR(AC$1006="",Datos!AC660&lt;=AC$1006)),FALSE),TRUE))))</f>
        <v>0.0</v>
      </c>
      <c r="AD660">
        <f>IF(Datos!AD660="",0,IF(AND(AD$1008&lt;&gt;"",Datos!AD660=AD$1008),0,IF(AD$1004=0,0,1-CHOOSE(AD$1004,IF(ISNUMBER(Datos!AD660),AND(OR(AD$1005="",Datos!AD660&gt;=AD$1005),OR(AD$1006="",Datos!AD660&lt;=AD$1006)),FALSE),IF(ISNUMBER(Datos!AD660),AND(Datos!AD660=INT(Datos!AD660),AND(OR(AD$1005="",Datos!AD660&gt;=AD$1005),OR(AD$1006="",Datos!AD660&lt;=AD$1006))),FALSE),OR(ISNUMBER(FIND(";"&amp;UPPER(TRIM(Datos!AD660&amp;""))&amp;"=",AD$1007)),ISNUMBER(FIND(";"&amp;UPPER(TRIM(Datos!AD660&amp;""))&amp;";",AD$1007))),OR(UPPER(TRIM(Datos!AD660&amp;""))="SÍ",UPPER(TRIM(Datos!AD660&amp;""))="SI",UPPER(TRIM(Datos!AD660&amp;""))="NO"),IF(ISNUMBER(Datos!AD660),AND(OR(AD$1005="",Datos!AD660&gt;=AD$1005),OR(AD$1006="",Datos!AD660&lt;=AD$1006)),FALSE),TRUE))))</f>
        <v>0.0</v>
      </c>
      <c r="AE660">
        <f>IF(Datos!AE660="",0,IF(AND(AE$1008&lt;&gt;"",Datos!AE660=AE$1008),0,IF(AE$1004=0,0,1-CHOOSE(AE$1004,IF(ISNUMBER(Datos!AE660),AND(OR(AE$1005="",Datos!AE660&gt;=AE$1005),OR(AE$1006="",Datos!AE660&lt;=AE$1006)),FALSE),IF(ISNUMBER(Datos!AE660),AND(Datos!AE660=INT(Datos!AE660),AND(OR(AE$1005="",Datos!AE660&gt;=AE$1005),OR(AE$1006="",Datos!AE660&lt;=AE$1006))),FALSE),OR(ISNUMBER(FIND(";"&amp;UPPER(TRIM(Datos!AE660&amp;""))&amp;"=",AE$1007)),ISNUMBER(FIND(";"&amp;UPPER(TRIM(Datos!AE660&amp;""))&amp;";",AE$1007))),OR(UPPER(TRIM(Datos!AE660&amp;""))="SÍ",UPPER(TRIM(Datos!AE660&amp;""))="SI",UPPER(TRIM(Datos!AE660&amp;""))="NO"),IF(ISNUMBER(Datos!AE660),AND(OR(AE$1005="",Datos!AE660&gt;=AE$1005),OR(AE$1006="",Datos!AE660&lt;=AE$1006)),FALSE),TRUE))))</f>
        <v>0.0</v>
      </c>
    </row>
    <row r="661" spans="2:31">
      <c r="B661">
        <f>IF(Datos!B661="",0,IF(AND(B$1008&lt;&gt;"",Datos!B661=B$1008),0,IF(B$1004=0,0,1-CHOOSE(B$1004,IF(ISNUMBER(Datos!B661),AND(OR(B$1005="",Datos!B661&gt;=B$1005),OR(B$1006="",Datos!B661&lt;=B$1006)),FALSE),IF(ISNUMBER(Datos!B661),AND(Datos!B661=INT(Datos!B661),AND(OR(B$1005="",Datos!B661&gt;=B$1005),OR(B$1006="",Datos!B661&lt;=B$1006))),FALSE),OR(ISNUMBER(FIND(";"&amp;UPPER(TRIM(Datos!B661&amp;""))&amp;"=",B$1007)),ISNUMBER(FIND(";"&amp;UPPER(TRIM(Datos!B661&amp;""))&amp;";",B$1007))),OR(UPPER(TRIM(Datos!B661&amp;""))="SÍ",UPPER(TRIM(Datos!B661&amp;""))="SI",UPPER(TRIM(Datos!B661&amp;""))="NO"),IF(ISNUMBER(Datos!B661),AND(OR(B$1005="",Datos!B661&gt;=B$1005),OR(B$1006="",Datos!B661&lt;=B$1006)),FALSE),TRUE))))</f>
        <v>0.0</v>
      </c>
      <c r="C661">
        <f>IF(Datos!C661="",0,IF(AND(C$1008&lt;&gt;"",Datos!C661=C$1008),0,IF(C$1004=0,0,1-CHOOSE(C$1004,IF(ISNUMBER(Datos!C661),AND(OR(C$1005="",Datos!C661&gt;=C$1005),OR(C$1006="",Datos!C661&lt;=C$1006)),FALSE),IF(ISNUMBER(Datos!C661),AND(Datos!C661=INT(Datos!C661),AND(OR(C$1005="",Datos!C661&gt;=C$1005),OR(C$1006="",Datos!C661&lt;=C$1006))),FALSE),OR(ISNUMBER(FIND(";"&amp;UPPER(TRIM(Datos!C661&amp;""))&amp;"=",C$1007)),ISNUMBER(FIND(";"&amp;UPPER(TRIM(Datos!C661&amp;""))&amp;";",C$1007))),OR(UPPER(TRIM(Datos!C661&amp;""))="SÍ",UPPER(TRIM(Datos!C661&amp;""))="SI",UPPER(TRIM(Datos!C661&amp;""))="NO"),IF(ISNUMBER(Datos!C661),AND(OR(C$1005="",Datos!C661&gt;=C$1005),OR(C$1006="",Datos!C661&lt;=C$1006)),FALSE),TRUE))))</f>
        <v>0.0</v>
      </c>
      <c r="D661">
        <f>IF(Datos!D661="",0,IF(AND(D$1008&lt;&gt;"",Datos!D661=D$1008),0,IF(D$1004=0,0,1-CHOOSE(D$1004,IF(ISNUMBER(Datos!D661),AND(OR(D$1005="",Datos!D661&gt;=D$1005),OR(D$1006="",Datos!D661&lt;=D$1006)),FALSE),IF(ISNUMBER(Datos!D661),AND(Datos!D661=INT(Datos!D661),AND(OR(D$1005="",Datos!D661&gt;=D$1005),OR(D$1006="",Datos!D661&lt;=D$1006))),FALSE),OR(ISNUMBER(FIND(";"&amp;UPPER(TRIM(Datos!D661&amp;""))&amp;"=",D$1007)),ISNUMBER(FIND(";"&amp;UPPER(TRIM(Datos!D661&amp;""))&amp;";",D$1007))),OR(UPPER(TRIM(Datos!D661&amp;""))="SÍ",UPPER(TRIM(Datos!D661&amp;""))="SI",UPPER(TRIM(Datos!D661&amp;""))="NO"),IF(ISNUMBER(Datos!D661),AND(OR(D$1005="",Datos!D661&gt;=D$1005),OR(D$1006="",Datos!D661&lt;=D$1006)),FALSE),TRUE))))</f>
        <v>0.0</v>
      </c>
      <c r="E661">
        <f>IF(Datos!E661="",0,IF(AND(E$1008&lt;&gt;"",Datos!E661=E$1008),0,IF(E$1004=0,0,1-CHOOSE(E$1004,IF(ISNUMBER(Datos!E661),AND(OR(E$1005="",Datos!E661&gt;=E$1005),OR(E$1006="",Datos!E661&lt;=E$1006)),FALSE),IF(ISNUMBER(Datos!E661),AND(Datos!E661=INT(Datos!E661),AND(OR(E$1005="",Datos!E661&gt;=E$1005),OR(E$1006="",Datos!E661&lt;=E$1006))),FALSE),OR(ISNUMBER(FIND(";"&amp;UPPER(TRIM(Datos!E661&amp;""))&amp;"=",E$1007)),ISNUMBER(FIND(";"&amp;UPPER(TRIM(Datos!E661&amp;""))&amp;";",E$1007))),OR(UPPER(TRIM(Datos!E661&amp;""))="SÍ",UPPER(TRIM(Datos!E661&amp;""))="SI",UPPER(TRIM(Datos!E661&amp;""))="NO"),IF(ISNUMBER(Datos!E661),AND(OR(E$1005="",Datos!E661&gt;=E$1005),OR(E$1006="",Datos!E661&lt;=E$1006)),FALSE),TRUE))))</f>
        <v>0.0</v>
      </c>
      <c r="F661">
        <f>IF(Datos!F661="",0,IF(AND(F$1008&lt;&gt;"",Datos!F661=F$1008),0,IF(F$1004=0,0,1-CHOOSE(F$1004,IF(ISNUMBER(Datos!F661),AND(OR(F$1005="",Datos!F661&gt;=F$1005),OR(F$1006="",Datos!F661&lt;=F$1006)),FALSE),IF(ISNUMBER(Datos!F661),AND(Datos!F661=INT(Datos!F661),AND(OR(F$1005="",Datos!F661&gt;=F$1005),OR(F$1006="",Datos!F661&lt;=F$1006))),FALSE),OR(ISNUMBER(FIND(";"&amp;UPPER(TRIM(Datos!F661&amp;""))&amp;"=",F$1007)),ISNUMBER(FIND(";"&amp;UPPER(TRIM(Datos!F661&amp;""))&amp;";",F$1007))),OR(UPPER(TRIM(Datos!F661&amp;""))="SÍ",UPPER(TRIM(Datos!F661&amp;""))="SI",UPPER(TRIM(Datos!F661&amp;""))="NO"),IF(ISNUMBER(Datos!F661),AND(OR(F$1005="",Datos!F661&gt;=F$1005),OR(F$1006="",Datos!F661&lt;=F$1006)),FALSE),TRUE))))</f>
        <v>0.0</v>
      </c>
      <c r="G661">
        <f>IF(Datos!G661="",0,IF(AND(G$1008&lt;&gt;"",Datos!G661=G$1008),0,IF(G$1004=0,0,1-CHOOSE(G$1004,IF(ISNUMBER(Datos!G661),AND(OR(G$1005="",Datos!G661&gt;=G$1005),OR(G$1006="",Datos!G661&lt;=G$1006)),FALSE),IF(ISNUMBER(Datos!G661),AND(Datos!G661=INT(Datos!G661),AND(OR(G$1005="",Datos!G661&gt;=G$1005),OR(G$1006="",Datos!G661&lt;=G$1006))),FALSE),OR(ISNUMBER(FIND(";"&amp;UPPER(TRIM(Datos!G661&amp;""))&amp;"=",G$1007)),ISNUMBER(FIND(";"&amp;UPPER(TRIM(Datos!G661&amp;""))&amp;";",G$1007))),OR(UPPER(TRIM(Datos!G661&amp;""))="SÍ",UPPER(TRIM(Datos!G661&amp;""))="SI",UPPER(TRIM(Datos!G661&amp;""))="NO"),IF(ISNUMBER(Datos!G661),AND(OR(G$1005="",Datos!G661&gt;=G$1005),OR(G$1006="",Datos!G661&lt;=G$1006)),FALSE),TRUE))))</f>
        <v>0.0</v>
      </c>
      <c r="H661">
        <f>IF(Datos!H661="",0,IF(AND(H$1008&lt;&gt;"",Datos!H661=H$1008),0,IF(H$1004=0,0,1-CHOOSE(H$1004,IF(ISNUMBER(Datos!H661),AND(OR(H$1005="",Datos!H661&gt;=H$1005),OR(H$1006="",Datos!H661&lt;=H$1006)),FALSE),IF(ISNUMBER(Datos!H661),AND(Datos!H661=INT(Datos!H661),AND(OR(H$1005="",Datos!H661&gt;=H$1005),OR(H$1006="",Datos!H661&lt;=H$1006))),FALSE),OR(ISNUMBER(FIND(";"&amp;UPPER(TRIM(Datos!H661&amp;""))&amp;"=",H$1007)),ISNUMBER(FIND(";"&amp;UPPER(TRIM(Datos!H661&amp;""))&amp;";",H$1007))),OR(UPPER(TRIM(Datos!H661&amp;""))="SÍ",UPPER(TRIM(Datos!H661&amp;""))="SI",UPPER(TRIM(Datos!H661&amp;""))="NO"),IF(ISNUMBER(Datos!H661),AND(OR(H$1005="",Datos!H661&gt;=H$1005),OR(H$1006="",Datos!H661&lt;=H$1006)),FALSE),TRUE))))</f>
        <v>0.0</v>
      </c>
      <c r="I661">
        <f>IF(Datos!I661="",0,IF(AND(I$1008&lt;&gt;"",Datos!I661=I$1008),0,IF(I$1004=0,0,1-CHOOSE(I$1004,IF(ISNUMBER(Datos!I661),AND(OR(I$1005="",Datos!I661&gt;=I$1005),OR(I$1006="",Datos!I661&lt;=I$1006)),FALSE),IF(ISNUMBER(Datos!I661),AND(Datos!I661=INT(Datos!I661),AND(OR(I$1005="",Datos!I661&gt;=I$1005),OR(I$1006="",Datos!I661&lt;=I$1006))),FALSE),OR(ISNUMBER(FIND(";"&amp;UPPER(TRIM(Datos!I661&amp;""))&amp;"=",I$1007)),ISNUMBER(FIND(";"&amp;UPPER(TRIM(Datos!I661&amp;""))&amp;";",I$1007))),OR(UPPER(TRIM(Datos!I661&amp;""))="SÍ",UPPER(TRIM(Datos!I661&amp;""))="SI",UPPER(TRIM(Datos!I661&amp;""))="NO"),IF(ISNUMBER(Datos!I661),AND(OR(I$1005="",Datos!I661&gt;=I$1005),OR(I$1006="",Datos!I661&lt;=I$1006)),FALSE),TRUE))))</f>
        <v>0.0</v>
      </c>
      <c r="J661">
        <f>IF(Datos!J661="",0,IF(AND(J$1008&lt;&gt;"",Datos!J661=J$1008),0,IF(J$1004=0,0,1-CHOOSE(J$1004,IF(ISNUMBER(Datos!J661),AND(OR(J$1005="",Datos!J661&gt;=J$1005),OR(J$1006="",Datos!J661&lt;=J$1006)),FALSE),IF(ISNUMBER(Datos!J661),AND(Datos!J661=INT(Datos!J661),AND(OR(J$1005="",Datos!J661&gt;=J$1005),OR(J$1006="",Datos!J661&lt;=J$1006))),FALSE),OR(ISNUMBER(FIND(";"&amp;UPPER(TRIM(Datos!J661&amp;""))&amp;"=",J$1007)),ISNUMBER(FIND(";"&amp;UPPER(TRIM(Datos!J661&amp;""))&amp;";",J$1007))),OR(UPPER(TRIM(Datos!J661&amp;""))="SÍ",UPPER(TRIM(Datos!J661&amp;""))="SI",UPPER(TRIM(Datos!J661&amp;""))="NO"),IF(ISNUMBER(Datos!J661),AND(OR(J$1005="",Datos!J661&gt;=J$1005),OR(J$1006="",Datos!J661&lt;=J$1006)),FALSE),TRUE))))</f>
        <v>0.0</v>
      </c>
      <c r="K661">
        <f>IF(Datos!K661="",0,IF(AND(K$1008&lt;&gt;"",Datos!K661=K$1008),0,IF(K$1004=0,0,1-CHOOSE(K$1004,IF(ISNUMBER(Datos!K661),AND(OR(K$1005="",Datos!K661&gt;=K$1005),OR(K$1006="",Datos!K661&lt;=K$1006)),FALSE),IF(ISNUMBER(Datos!K661),AND(Datos!K661=INT(Datos!K661),AND(OR(K$1005="",Datos!K661&gt;=K$1005),OR(K$1006="",Datos!K661&lt;=K$1006))),FALSE),OR(ISNUMBER(FIND(";"&amp;UPPER(TRIM(Datos!K661&amp;""))&amp;"=",K$1007)),ISNUMBER(FIND(";"&amp;UPPER(TRIM(Datos!K661&amp;""))&amp;";",K$1007))),OR(UPPER(TRIM(Datos!K661&amp;""))="SÍ",UPPER(TRIM(Datos!K661&amp;""))="SI",UPPER(TRIM(Datos!K661&amp;""))="NO"),IF(ISNUMBER(Datos!K661),AND(OR(K$1005="",Datos!K661&gt;=K$1005),OR(K$1006="",Datos!K661&lt;=K$1006)),FALSE),TRUE))))</f>
        <v>0.0</v>
      </c>
      <c r="L661">
        <f>IF(Datos!L661="",0,IF(AND(L$1008&lt;&gt;"",Datos!L661=L$1008),0,IF(L$1004=0,0,1-CHOOSE(L$1004,IF(ISNUMBER(Datos!L661),AND(OR(L$1005="",Datos!L661&gt;=L$1005),OR(L$1006="",Datos!L661&lt;=L$1006)),FALSE),IF(ISNUMBER(Datos!L661),AND(Datos!L661=INT(Datos!L661),AND(OR(L$1005="",Datos!L661&gt;=L$1005),OR(L$1006="",Datos!L661&lt;=L$1006))),FALSE),OR(ISNUMBER(FIND(";"&amp;UPPER(TRIM(Datos!L661&amp;""))&amp;"=",L$1007)),ISNUMBER(FIND(";"&amp;UPPER(TRIM(Datos!L661&amp;""))&amp;";",L$1007))),OR(UPPER(TRIM(Datos!L661&amp;""))="SÍ",UPPER(TRIM(Datos!L661&amp;""))="SI",UPPER(TRIM(Datos!L661&amp;""))="NO"),IF(ISNUMBER(Datos!L661),AND(OR(L$1005="",Datos!L661&gt;=L$1005),OR(L$1006="",Datos!L661&lt;=L$1006)),FALSE),TRUE))))</f>
        <v>0.0</v>
      </c>
      <c r="M661">
        <f>IF(Datos!M661="",0,IF(AND(M$1008&lt;&gt;"",Datos!M661=M$1008),0,IF(M$1004=0,0,1-CHOOSE(M$1004,IF(ISNUMBER(Datos!M661),AND(OR(M$1005="",Datos!M661&gt;=M$1005),OR(M$1006="",Datos!M661&lt;=M$1006)),FALSE),IF(ISNUMBER(Datos!M661),AND(Datos!M661=INT(Datos!M661),AND(OR(M$1005="",Datos!M661&gt;=M$1005),OR(M$1006="",Datos!M661&lt;=M$1006))),FALSE),OR(ISNUMBER(FIND(";"&amp;UPPER(TRIM(Datos!M661&amp;""))&amp;"=",M$1007)),ISNUMBER(FIND(";"&amp;UPPER(TRIM(Datos!M661&amp;""))&amp;";",M$1007))),OR(UPPER(TRIM(Datos!M661&amp;""))="SÍ",UPPER(TRIM(Datos!M661&amp;""))="SI",UPPER(TRIM(Datos!M661&amp;""))="NO"),IF(ISNUMBER(Datos!M661),AND(OR(M$1005="",Datos!M661&gt;=M$1005),OR(M$1006="",Datos!M661&lt;=M$1006)),FALSE),TRUE))))</f>
        <v>0.0</v>
      </c>
      <c r="N661">
        <f>IF(Datos!N661="",0,IF(AND(N$1008&lt;&gt;"",Datos!N661=N$1008),0,IF(N$1004=0,0,1-CHOOSE(N$1004,IF(ISNUMBER(Datos!N661),AND(OR(N$1005="",Datos!N661&gt;=N$1005),OR(N$1006="",Datos!N661&lt;=N$1006)),FALSE),IF(ISNUMBER(Datos!N661),AND(Datos!N661=INT(Datos!N661),AND(OR(N$1005="",Datos!N661&gt;=N$1005),OR(N$1006="",Datos!N661&lt;=N$1006))),FALSE),OR(ISNUMBER(FIND(";"&amp;UPPER(TRIM(Datos!N661&amp;""))&amp;"=",N$1007)),ISNUMBER(FIND(";"&amp;UPPER(TRIM(Datos!N661&amp;""))&amp;";",N$1007))),OR(UPPER(TRIM(Datos!N661&amp;""))="SÍ",UPPER(TRIM(Datos!N661&amp;""))="SI",UPPER(TRIM(Datos!N661&amp;""))="NO"),IF(ISNUMBER(Datos!N661),AND(OR(N$1005="",Datos!N661&gt;=N$1005),OR(N$1006="",Datos!N661&lt;=N$1006)),FALSE),TRUE))))</f>
        <v>0.0</v>
      </c>
      <c r="O661">
        <f>IF(Datos!O661="",0,IF(AND(O$1008&lt;&gt;"",Datos!O661=O$1008),0,IF(O$1004=0,0,1-CHOOSE(O$1004,IF(ISNUMBER(Datos!O661),AND(OR(O$1005="",Datos!O661&gt;=O$1005),OR(O$1006="",Datos!O661&lt;=O$1006)),FALSE),IF(ISNUMBER(Datos!O661),AND(Datos!O661=INT(Datos!O661),AND(OR(O$1005="",Datos!O661&gt;=O$1005),OR(O$1006="",Datos!O661&lt;=O$1006))),FALSE),OR(ISNUMBER(FIND(";"&amp;UPPER(TRIM(Datos!O661&amp;""))&amp;"=",O$1007)),ISNUMBER(FIND(";"&amp;UPPER(TRIM(Datos!O661&amp;""))&amp;";",O$1007))),OR(UPPER(TRIM(Datos!O661&amp;""))="SÍ",UPPER(TRIM(Datos!O661&amp;""))="SI",UPPER(TRIM(Datos!O661&amp;""))="NO"),IF(ISNUMBER(Datos!O661),AND(OR(O$1005="",Datos!O661&gt;=O$1005),OR(O$1006="",Datos!O661&lt;=O$1006)),FALSE),TRUE))))</f>
        <v>0.0</v>
      </c>
      <c r="P661">
        <f>IF(Datos!P661="",0,IF(AND(P$1008&lt;&gt;"",Datos!P661=P$1008),0,IF(P$1004=0,0,1-CHOOSE(P$1004,IF(ISNUMBER(Datos!P661),AND(OR(P$1005="",Datos!P661&gt;=P$1005),OR(P$1006="",Datos!P661&lt;=P$1006)),FALSE),IF(ISNUMBER(Datos!P661),AND(Datos!P661=INT(Datos!P661),AND(OR(P$1005="",Datos!P661&gt;=P$1005),OR(P$1006="",Datos!P661&lt;=P$1006))),FALSE),OR(ISNUMBER(FIND(";"&amp;UPPER(TRIM(Datos!P661&amp;""))&amp;"=",P$1007)),ISNUMBER(FIND(";"&amp;UPPER(TRIM(Datos!P661&amp;""))&amp;";",P$1007))),OR(UPPER(TRIM(Datos!P661&amp;""))="SÍ",UPPER(TRIM(Datos!P661&amp;""))="SI",UPPER(TRIM(Datos!P661&amp;""))="NO"),IF(ISNUMBER(Datos!P661),AND(OR(P$1005="",Datos!P661&gt;=P$1005),OR(P$1006="",Datos!P661&lt;=P$1006)),FALSE),TRUE))))</f>
        <v>0.0</v>
      </c>
      <c r="Q661">
        <f>IF(Datos!Q661="",0,IF(AND(Q$1008&lt;&gt;"",Datos!Q661=Q$1008),0,IF(Q$1004=0,0,1-CHOOSE(Q$1004,IF(ISNUMBER(Datos!Q661),AND(OR(Q$1005="",Datos!Q661&gt;=Q$1005),OR(Q$1006="",Datos!Q661&lt;=Q$1006)),FALSE),IF(ISNUMBER(Datos!Q661),AND(Datos!Q661=INT(Datos!Q661),AND(OR(Q$1005="",Datos!Q661&gt;=Q$1005),OR(Q$1006="",Datos!Q661&lt;=Q$1006))),FALSE),OR(ISNUMBER(FIND(";"&amp;UPPER(TRIM(Datos!Q661&amp;""))&amp;"=",Q$1007)),ISNUMBER(FIND(";"&amp;UPPER(TRIM(Datos!Q661&amp;""))&amp;";",Q$1007))),OR(UPPER(TRIM(Datos!Q661&amp;""))="SÍ",UPPER(TRIM(Datos!Q661&amp;""))="SI",UPPER(TRIM(Datos!Q661&amp;""))="NO"),IF(ISNUMBER(Datos!Q661),AND(OR(Q$1005="",Datos!Q661&gt;=Q$1005),OR(Q$1006="",Datos!Q661&lt;=Q$1006)),FALSE),TRUE))))</f>
        <v>0.0</v>
      </c>
      <c r="R661">
        <f>IF(Datos!R661="",0,IF(AND(R$1008&lt;&gt;"",Datos!R661=R$1008),0,IF(R$1004=0,0,1-CHOOSE(R$1004,IF(ISNUMBER(Datos!R661),AND(OR(R$1005="",Datos!R661&gt;=R$1005),OR(R$1006="",Datos!R661&lt;=R$1006)),FALSE),IF(ISNUMBER(Datos!R661),AND(Datos!R661=INT(Datos!R661),AND(OR(R$1005="",Datos!R661&gt;=R$1005),OR(R$1006="",Datos!R661&lt;=R$1006))),FALSE),OR(ISNUMBER(FIND(";"&amp;UPPER(TRIM(Datos!R661&amp;""))&amp;"=",R$1007)),ISNUMBER(FIND(";"&amp;UPPER(TRIM(Datos!R661&amp;""))&amp;";",R$1007))),OR(UPPER(TRIM(Datos!R661&amp;""))="SÍ",UPPER(TRIM(Datos!R661&amp;""))="SI",UPPER(TRIM(Datos!R661&amp;""))="NO"),IF(ISNUMBER(Datos!R661),AND(OR(R$1005="",Datos!R661&gt;=R$1005),OR(R$1006="",Datos!R661&lt;=R$1006)),FALSE),TRUE))))</f>
        <v>0.0</v>
      </c>
      <c r="S661">
        <f>IF(Datos!S661="",0,IF(AND(S$1008&lt;&gt;"",Datos!S661=S$1008),0,IF(S$1004=0,0,1-CHOOSE(S$1004,IF(ISNUMBER(Datos!S661),AND(OR(S$1005="",Datos!S661&gt;=S$1005),OR(S$1006="",Datos!S661&lt;=S$1006)),FALSE),IF(ISNUMBER(Datos!S661),AND(Datos!S661=INT(Datos!S661),AND(OR(S$1005="",Datos!S661&gt;=S$1005),OR(S$1006="",Datos!S661&lt;=S$1006))),FALSE),OR(ISNUMBER(FIND(";"&amp;UPPER(TRIM(Datos!S661&amp;""))&amp;"=",S$1007)),ISNUMBER(FIND(";"&amp;UPPER(TRIM(Datos!S661&amp;""))&amp;";",S$1007))),OR(UPPER(TRIM(Datos!S661&amp;""))="SÍ",UPPER(TRIM(Datos!S661&amp;""))="SI",UPPER(TRIM(Datos!S661&amp;""))="NO"),IF(ISNUMBER(Datos!S661),AND(OR(S$1005="",Datos!S661&gt;=S$1005),OR(S$1006="",Datos!S661&lt;=S$1006)),FALSE),TRUE))))</f>
        <v>0.0</v>
      </c>
      <c r="T661">
        <f>IF(Datos!T661="",0,IF(AND(T$1008&lt;&gt;"",Datos!T661=T$1008),0,IF(T$1004=0,0,1-CHOOSE(T$1004,IF(ISNUMBER(Datos!T661),AND(OR(T$1005="",Datos!T661&gt;=T$1005),OR(T$1006="",Datos!T661&lt;=T$1006)),FALSE),IF(ISNUMBER(Datos!T661),AND(Datos!T661=INT(Datos!T661),AND(OR(T$1005="",Datos!T661&gt;=T$1005),OR(T$1006="",Datos!T661&lt;=T$1006))),FALSE),OR(ISNUMBER(FIND(";"&amp;UPPER(TRIM(Datos!T661&amp;""))&amp;"=",T$1007)),ISNUMBER(FIND(";"&amp;UPPER(TRIM(Datos!T661&amp;""))&amp;";",T$1007))),OR(UPPER(TRIM(Datos!T661&amp;""))="SÍ",UPPER(TRIM(Datos!T661&amp;""))="SI",UPPER(TRIM(Datos!T661&amp;""))="NO"),IF(ISNUMBER(Datos!T661),AND(OR(T$1005="",Datos!T661&gt;=T$1005),OR(T$1006="",Datos!T661&lt;=T$1006)),FALSE),TRUE))))</f>
        <v>0.0</v>
      </c>
      <c r="U661">
        <f>IF(Datos!U661="",0,IF(AND(U$1008&lt;&gt;"",Datos!U661=U$1008),0,IF(U$1004=0,0,1-CHOOSE(U$1004,IF(ISNUMBER(Datos!U661),AND(OR(U$1005="",Datos!U661&gt;=U$1005),OR(U$1006="",Datos!U661&lt;=U$1006)),FALSE),IF(ISNUMBER(Datos!U661),AND(Datos!U661=INT(Datos!U661),AND(OR(U$1005="",Datos!U661&gt;=U$1005),OR(U$1006="",Datos!U661&lt;=U$1006))),FALSE),OR(ISNUMBER(FIND(";"&amp;UPPER(TRIM(Datos!U661&amp;""))&amp;"=",U$1007)),ISNUMBER(FIND(";"&amp;UPPER(TRIM(Datos!U661&amp;""))&amp;";",U$1007))),OR(UPPER(TRIM(Datos!U661&amp;""))="SÍ",UPPER(TRIM(Datos!U661&amp;""))="SI",UPPER(TRIM(Datos!U661&amp;""))="NO"),IF(ISNUMBER(Datos!U661),AND(OR(U$1005="",Datos!U661&gt;=U$1005),OR(U$1006="",Datos!U661&lt;=U$1006)),FALSE),TRUE))))</f>
        <v>0.0</v>
      </c>
      <c r="V661">
        <f>IF(Datos!V661="",0,IF(AND(V$1008&lt;&gt;"",Datos!V661=V$1008),0,IF(V$1004=0,0,1-CHOOSE(V$1004,IF(ISNUMBER(Datos!V661),AND(OR(V$1005="",Datos!V661&gt;=V$1005),OR(V$1006="",Datos!V661&lt;=V$1006)),FALSE),IF(ISNUMBER(Datos!V661),AND(Datos!V661=INT(Datos!V661),AND(OR(V$1005="",Datos!V661&gt;=V$1005),OR(V$1006="",Datos!V661&lt;=V$1006))),FALSE),OR(ISNUMBER(FIND(";"&amp;UPPER(TRIM(Datos!V661&amp;""))&amp;"=",V$1007)),ISNUMBER(FIND(";"&amp;UPPER(TRIM(Datos!V661&amp;""))&amp;";",V$1007))),OR(UPPER(TRIM(Datos!V661&amp;""))="SÍ",UPPER(TRIM(Datos!V661&amp;""))="SI",UPPER(TRIM(Datos!V661&amp;""))="NO"),IF(ISNUMBER(Datos!V661),AND(OR(V$1005="",Datos!V661&gt;=V$1005),OR(V$1006="",Datos!V661&lt;=V$1006)),FALSE),TRUE))))</f>
        <v>0.0</v>
      </c>
      <c r="W661">
        <f>IF(Datos!W661="",0,IF(AND(W$1008&lt;&gt;"",Datos!W661=W$1008),0,IF(W$1004=0,0,1-CHOOSE(W$1004,IF(ISNUMBER(Datos!W661),AND(OR(W$1005="",Datos!W661&gt;=W$1005),OR(W$1006="",Datos!W661&lt;=W$1006)),FALSE),IF(ISNUMBER(Datos!W661),AND(Datos!W661=INT(Datos!W661),AND(OR(W$1005="",Datos!W661&gt;=W$1005),OR(W$1006="",Datos!W661&lt;=W$1006))),FALSE),OR(ISNUMBER(FIND(";"&amp;UPPER(TRIM(Datos!W661&amp;""))&amp;"=",W$1007)),ISNUMBER(FIND(";"&amp;UPPER(TRIM(Datos!W661&amp;""))&amp;";",W$1007))),OR(UPPER(TRIM(Datos!W661&amp;""))="SÍ",UPPER(TRIM(Datos!W661&amp;""))="SI",UPPER(TRIM(Datos!W661&amp;""))="NO"),IF(ISNUMBER(Datos!W661),AND(OR(W$1005="",Datos!W661&gt;=W$1005),OR(W$1006="",Datos!W661&lt;=W$1006)),FALSE),TRUE))))</f>
        <v>0.0</v>
      </c>
      <c r="X661">
        <f>IF(Datos!X661="",0,IF(AND(X$1008&lt;&gt;"",Datos!X661=X$1008),0,IF(X$1004=0,0,1-CHOOSE(X$1004,IF(ISNUMBER(Datos!X661),AND(OR(X$1005="",Datos!X661&gt;=X$1005),OR(X$1006="",Datos!X661&lt;=X$1006)),FALSE),IF(ISNUMBER(Datos!X661),AND(Datos!X661=INT(Datos!X661),AND(OR(X$1005="",Datos!X661&gt;=X$1005),OR(X$1006="",Datos!X661&lt;=X$1006))),FALSE),OR(ISNUMBER(FIND(";"&amp;UPPER(TRIM(Datos!X661&amp;""))&amp;"=",X$1007)),ISNUMBER(FIND(";"&amp;UPPER(TRIM(Datos!X661&amp;""))&amp;";",X$1007))),OR(UPPER(TRIM(Datos!X661&amp;""))="SÍ",UPPER(TRIM(Datos!X661&amp;""))="SI",UPPER(TRIM(Datos!X661&amp;""))="NO"),IF(ISNUMBER(Datos!X661),AND(OR(X$1005="",Datos!X661&gt;=X$1005),OR(X$1006="",Datos!X661&lt;=X$1006)),FALSE),TRUE))))</f>
        <v>0.0</v>
      </c>
      <c r="Y661">
        <f>IF(Datos!Y661="",0,IF(AND(Y$1008&lt;&gt;"",Datos!Y661=Y$1008),0,IF(Y$1004=0,0,1-CHOOSE(Y$1004,IF(ISNUMBER(Datos!Y661),AND(OR(Y$1005="",Datos!Y661&gt;=Y$1005),OR(Y$1006="",Datos!Y661&lt;=Y$1006)),FALSE),IF(ISNUMBER(Datos!Y661),AND(Datos!Y661=INT(Datos!Y661),AND(OR(Y$1005="",Datos!Y661&gt;=Y$1005),OR(Y$1006="",Datos!Y661&lt;=Y$1006))),FALSE),OR(ISNUMBER(FIND(";"&amp;UPPER(TRIM(Datos!Y661&amp;""))&amp;"=",Y$1007)),ISNUMBER(FIND(";"&amp;UPPER(TRIM(Datos!Y661&amp;""))&amp;";",Y$1007))),OR(UPPER(TRIM(Datos!Y661&amp;""))="SÍ",UPPER(TRIM(Datos!Y661&amp;""))="SI",UPPER(TRIM(Datos!Y661&amp;""))="NO"),IF(ISNUMBER(Datos!Y661),AND(OR(Y$1005="",Datos!Y661&gt;=Y$1005),OR(Y$1006="",Datos!Y661&lt;=Y$1006)),FALSE),TRUE))))</f>
        <v>0.0</v>
      </c>
      <c r="Z661">
        <f>IF(Datos!Z661="",0,IF(AND(Z$1008&lt;&gt;"",Datos!Z661=Z$1008),0,IF(Z$1004=0,0,1-CHOOSE(Z$1004,IF(ISNUMBER(Datos!Z661),AND(OR(Z$1005="",Datos!Z661&gt;=Z$1005),OR(Z$1006="",Datos!Z661&lt;=Z$1006)),FALSE),IF(ISNUMBER(Datos!Z661),AND(Datos!Z661=INT(Datos!Z661),AND(OR(Z$1005="",Datos!Z661&gt;=Z$1005),OR(Z$1006="",Datos!Z661&lt;=Z$1006))),FALSE),OR(ISNUMBER(FIND(";"&amp;UPPER(TRIM(Datos!Z661&amp;""))&amp;"=",Z$1007)),ISNUMBER(FIND(";"&amp;UPPER(TRIM(Datos!Z661&amp;""))&amp;";",Z$1007))),OR(UPPER(TRIM(Datos!Z661&amp;""))="SÍ",UPPER(TRIM(Datos!Z661&amp;""))="SI",UPPER(TRIM(Datos!Z661&amp;""))="NO"),IF(ISNUMBER(Datos!Z661),AND(OR(Z$1005="",Datos!Z661&gt;=Z$1005),OR(Z$1006="",Datos!Z661&lt;=Z$1006)),FALSE),TRUE))))</f>
        <v>0.0</v>
      </c>
      <c r="AA661">
        <f>IF(Datos!AA661="",0,IF(AND(AA$1008&lt;&gt;"",Datos!AA661=AA$1008),0,IF(AA$1004=0,0,1-CHOOSE(AA$1004,IF(ISNUMBER(Datos!AA661),AND(OR(AA$1005="",Datos!AA661&gt;=AA$1005),OR(AA$1006="",Datos!AA661&lt;=AA$1006)),FALSE),IF(ISNUMBER(Datos!AA661),AND(Datos!AA661=INT(Datos!AA661),AND(OR(AA$1005="",Datos!AA661&gt;=AA$1005),OR(AA$1006="",Datos!AA661&lt;=AA$1006))),FALSE),OR(ISNUMBER(FIND(";"&amp;UPPER(TRIM(Datos!AA661&amp;""))&amp;"=",AA$1007)),ISNUMBER(FIND(";"&amp;UPPER(TRIM(Datos!AA661&amp;""))&amp;";",AA$1007))),OR(UPPER(TRIM(Datos!AA661&amp;""))="SÍ",UPPER(TRIM(Datos!AA661&amp;""))="SI",UPPER(TRIM(Datos!AA661&amp;""))="NO"),IF(ISNUMBER(Datos!AA661),AND(OR(AA$1005="",Datos!AA661&gt;=AA$1005),OR(AA$1006="",Datos!AA661&lt;=AA$1006)),FALSE),TRUE))))</f>
        <v>0.0</v>
      </c>
      <c r="AB661">
        <f>IF(Datos!AB661="",0,IF(AND(AB$1008&lt;&gt;"",Datos!AB661=AB$1008),0,IF(AB$1004=0,0,1-CHOOSE(AB$1004,IF(ISNUMBER(Datos!AB661),AND(OR(AB$1005="",Datos!AB661&gt;=AB$1005),OR(AB$1006="",Datos!AB661&lt;=AB$1006)),FALSE),IF(ISNUMBER(Datos!AB661),AND(Datos!AB661=INT(Datos!AB661),AND(OR(AB$1005="",Datos!AB661&gt;=AB$1005),OR(AB$1006="",Datos!AB661&lt;=AB$1006))),FALSE),OR(ISNUMBER(FIND(";"&amp;UPPER(TRIM(Datos!AB661&amp;""))&amp;"=",AB$1007)),ISNUMBER(FIND(";"&amp;UPPER(TRIM(Datos!AB661&amp;""))&amp;";",AB$1007))),OR(UPPER(TRIM(Datos!AB661&amp;""))="SÍ",UPPER(TRIM(Datos!AB661&amp;""))="SI",UPPER(TRIM(Datos!AB661&amp;""))="NO"),IF(ISNUMBER(Datos!AB661),AND(OR(AB$1005="",Datos!AB661&gt;=AB$1005),OR(AB$1006="",Datos!AB661&lt;=AB$1006)),FALSE),TRUE))))</f>
        <v>0.0</v>
      </c>
      <c r="AC661">
        <f>IF(Datos!AC661="",0,IF(AND(AC$1008&lt;&gt;"",Datos!AC661=AC$1008),0,IF(AC$1004=0,0,1-CHOOSE(AC$1004,IF(ISNUMBER(Datos!AC661),AND(OR(AC$1005="",Datos!AC661&gt;=AC$1005),OR(AC$1006="",Datos!AC661&lt;=AC$1006)),FALSE),IF(ISNUMBER(Datos!AC661),AND(Datos!AC661=INT(Datos!AC661),AND(OR(AC$1005="",Datos!AC661&gt;=AC$1005),OR(AC$1006="",Datos!AC661&lt;=AC$1006))),FALSE),OR(ISNUMBER(FIND(";"&amp;UPPER(TRIM(Datos!AC661&amp;""))&amp;"=",AC$1007)),ISNUMBER(FIND(";"&amp;UPPER(TRIM(Datos!AC661&amp;""))&amp;";",AC$1007))),OR(UPPER(TRIM(Datos!AC661&amp;""))="SÍ",UPPER(TRIM(Datos!AC661&amp;""))="SI",UPPER(TRIM(Datos!AC661&amp;""))="NO"),IF(ISNUMBER(Datos!AC661),AND(OR(AC$1005="",Datos!AC661&gt;=AC$1005),OR(AC$1006="",Datos!AC661&lt;=AC$1006)),FALSE),TRUE))))</f>
        <v>0.0</v>
      </c>
      <c r="AD661">
        <f>IF(Datos!AD661="",0,IF(AND(AD$1008&lt;&gt;"",Datos!AD661=AD$1008),0,IF(AD$1004=0,0,1-CHOOSE(AD$1004,IF(ISNUMBER(Datos!AD661),AND(OR(AD$1005="",Datos!AD661&gt;=AD$1005),OR(AD$1006="",Datos!AD661&lt;=AD$1006)),FALSE),IF(ISNUMBER(Datos!AD661),AND(Datos!AD661=INT(Datos!AD661),AND(OR(AD$1005="",Datos!AD661&gt;=AD$1005),OR(AD$1006="",Datos!AD661&lt;=AD$1006))),FALSE),OR(ISNUMBER(FIND(";"&amp;UPPER(TRIM(Datos!AD661&amp;""))&amp;"=",AD$1007)),ISNUMBER(FIND(";"&amp;UPPER(TRIM(Datos!AD661&amp;""))&amp;";",AD$1007))),OR(UPPER(TRIM(Datos!AD661&amp;""))="SÍ",UPPER(TRIM(Datos!AD661&amp;""))="SI",UPPER(TRIM(Datos!AD661&amp;""))="NO"),IF(ISNUMBER(Datos!AD661),AND(OR(AD$1005="",Datos!AD661&gt;=AD$1005),OR(AD$1006="",Datos!AD661&lt;=AD$1006)),FALSE),TRUE))))</f>
        <v>0.0</v>
      </c>
      <c r="AE661">
        <f>IF(Datos!AE661="",0,IF(AND(AE$1008&lt;&gt;"",Datos!AE661=AE$1008),0,IF(AE$1004=0,0,1-CHOOSE(AE$1004,IF(ISNUMBER(Datos!AE661),AND(OR(AE$1005="",Datos!AE661&gt;=AE$1005),OR(AE$1006="",Datos!AE661&lt;=AE$1006)),FALSE),IF(ISNUMBER(Datos!AE661),AND(Datos!AE661=INT(Datos!AE661),AND(OR(AE$1005="",Datos!AE661&gt;=AE$1005),OR(AE$1006="",Datos!AE661&lt;=AE$1006))),FALSE),OR(ISNUMBER(FIND(";"&amp;UPPER(TRIM(Datos!AE661&amp;""))&amp;"=",AE$1007)),ISNUMBER(FIND(";"&amp;UPPER(TRIM(Datos!AE661&amp;""))&amp;";",AE$1007))),OR(UPPER(TRIM(Datos!AE661&amp;""))="SÍ",UPPER(TRIM(Datos!AE661&amp;""))="SI",UPPER(TRIM(Datos!AE661&amp;""))="NO"),IF(ISNUMBER(Datos!AE661),AND(OR(AE$1005="",Datos!AE661&gt;=AE$1005),OR(AE$1006="",Datos!AE661&lt;=AE$1006)),FALSE),TRUE))))</f>
        <v>0.0</v>
      </c>
    </row>
    <row r="662" spans="2:31">
      <c r="B662">
        <f>IF(Datos!B662="",0,IF(AND(B$1008&lt;&gt;"",Datos!B662=B$1008),0,IF(B$1004=0,0,1-CHOOSE(B$1004,IF(ISNUMBER(Datos!B662),AND(OR(B$1005="",Datos!B662&gt;=B$1005),OR(B$1006="",Datos!B662&lt;=B$1006)),FALSE),IF(ISNUMBER(Datos!B662),AND(Datos!B662=INT(Datos!B662),AND(OR(B$1005="",Datos!B662&gt;=B$1005),OR(B$1006="",Datos!B662&lt;=B$1006))),FALSE),OR(ISNUMBER(FIND(";"&amp;UPPER(TRIM(Datos!B662&amp;""))&amp;"=",B$1007)),ISNUMBER(FIND(";"&amp;UPPER(TRIM(Datos!B662&amp;""))&amp;";",B$1007))),OR(UPPER(TRIM(Datos!B662&amp;""))="SÍ",UPPER(TRIM(Datos!B662&amp;""))="SI",UPPER(TRIM(Datos!B662&amp;""))="NO"),IF(ISNUMBER(Datos!B662),AND(OR(B$1005="",Datos!B662&gt;=B$1005),OR(B$1006="",Datos!B662&lt;=B$1006)),FALSE),TRUE))))</f>
        <v>0.0</v>
      </c>
      <c r="C662">
        <f>IF(Datos!C662="",0,IF(AND(C$1008&lt;&gt;"",Datos!C662=C$1008),0,IF(C$1004=0,0,1-CHOOSE(C$1004,IF(ISNUMBER(Datos!C662),AND(OR(C$1005="",Datos!C662&gt;=C$1005),OR(C$1006="",Datos!C662&lt;=C$1006)),FALSE),IF(ISNUMBER(Datos!C662),AND(Datos!C662=INT(Datos!C662),AND(OR(C$1005="",Datos!C662&gt;=C$1005),OR(C$1006="",Datos!C662&lt;=C$1006))),FALSE),OR(ISNUMBER(FIND(";"&amp;UPPER(TRIM(Datos!C662&amp;""))&amp;"=",C$1007)),ISNUMBER(FIND(";"&amp;UPPER(TRIM(Datos!C662&amp;""))&amp;";",C$1007))),OR(UPPER(TRIM(Datos!C662&amp;""))="SÍ",UPPER(TRIM(Datos!C662&amp;""))="SI",UPPER(TRIM(Datos!C662&amp;""))="NO"),IF(ISNUMBER(Datos!C662),AND(OR(C$1005="",Datos!C662&gt;=C$1005),OR(C$1006="",Datos!C662&lt;=C$1006)),FALSE),TRUE))))</f>
        <v>0.0</v>
      </c>
      <c r="D662">
        <f>IF(Datos!D662="",0,IF(AND(D$1008&lt;&gt;"",Datos!D662=D$1008),0,IF(D$1004=0,0,1-CHOOSE(D$1004,IF(ISNUMBER(Datos!D662),AND(OR(D$1005="",Datos!D662&gt;=D$1005),OR(D$1006="",Datos!D662&lt;=D$1006)),FALSE),IF(ISNUMBER(Datos!D662),AND(Datos!D662=INT(Datos!D662),AND(OR(D$1005="",Datos!D662&gt;=D$1005),OR(D$1006="",Datos!D662&lt;=D$1006))),FALSE),OR(ISNUMBER(FIND(";"&amp;UPPER(TRIM(Datos!D662&amp;""))&amp;"=",D$1007)),ISNUMBER(FIND(";"&amp;UPPER(TRIM(Datos!D662&amp;""))&amp;";",D$1007))),OR(UPPER(TRIM(Datos!D662&amp;""))="SÍ",UPPER(TRIM(Datos!D662&amp;""))="SI",UPPER(TRIM(Datos!D662&amp;""))="NO"),IF(ISNUMBER(Datos!D662),AND(OR(D$1005="",Datos!D662&gt;=D$1005),OR(D$1006="",Datos!D662&lt;=D$1006)),FALSE),TRUE))))</f>
        <v>0.0</v>
      </c>
      <c r="E662">
        <f>IF(Datos!E662="",0,IF(AND(E$1008&lt;&gt;"",Datos!E662=E$1008),0,IF(E$1004=0,0,1-CHOOSE(E$1004,IF(ISNUMBER(Datos!E662),AND(OR(E$1005="",Datos!E662&gt;=E$1005),OR(E$1006="",Datos!E662&lt;=E$1006)),FALSE),IF(ISNUMBER(Datos!E662),AND(Datos!E662=INT(Datos!E662),AND(OR(E$1005="",Datos!E662&gt;=E$1005),OR(E$1006="",Datos!E662&lt;=E$1006))),FALSE),OR(ISNUMBER(FIND(";"&amp;UPPER(TRIM(Datos!E662&amp;""))&amp;"=",E$1007)),ISNUMBER(FIND(";"&amp;UPPER(TRIM(Datos!E662&amp;""))&amp;";",E$1007))),OR(UPPER(TRIM(Datos!E662&amp;""))="SÍ",UPPER(TRIM(Datos!E662&amp;""))="SI",UPPER(TRIM(Datos!E662&amp;""))="NO"),IF(ISNUMBER(Datos!E662),AND(OR(E$1005="",Datos!E662&gt;=E$1005),OR(E$1006="",Datos!E662&lt;=E$1006)),FALSE),TRUE))))</f>
        <v>0.0</v>
      </c>
      <c r="F662">
        <f>IF(Datos!F662="",0,IF(AND(F$1008&lt;&gt;"",Datos!F662=F$1008),0,IF(F$1004=0,0,1-CHOOSE(F$1004,IF(ISNUMBER(Datos!F662),AND(OR(F$1005="",Datos!F662&gt;=F$1005),OR(F$1006="",Datos!F662&lt;=F$1006)),FALSE),IF(ISNUMBER(Datos!F662),AND(Datos!F662=INT(Datos!F662),AND(OR(F$1005="",Datos!F662&gt;=F$1005),OR(F$1006="",Datos!F662&lt;=F$1006))),FALSE),OR(ISNUMBER(FIND(";"&amp;UPPER(TRIM(Datos!F662&amp;""))&amp;"=",F$1007)),ISNUMBER(FIND(";"&amp;UPPER(TRIM(Datos!F662&amp;""))&amp;";",F$1007))),OR(UPPER(TRIM(Datos!F662&amp;""))="SÍ",UPPER(TRIM(Datos!F662&amp;""))="SI",UPPER(TRIM(Datos!F662&amp;""))="NO"),IF(ISNUMBER(Datos!F662),AND(OR(F$1005="",Datos!F662&gt;=F$1005),OR(F$1006="",Datos!F662&lt;=F$1006)),FALSE),TRUE))))</f>
        <v>0.0</v>
      </c>
      <c r="G662">
        <f>IF(Datos!G662="",0,IF(AND(G$1008&lt;&gt;"",Datos!G662=G$1008),0,IF(G$1004=0,0,1-CHOOSE(G$1004,IF(ISNUMBER(Datos!G662),AND(OR(G$1005="",Datos!G662&gt;=G$1005),OR(G$1006="",Datos!G662&lt;=G$1006)),FALSE),IF(ISNUMBER(Datos!G662),AND(Datos!G662=INT(Datos!G662),AND(OR(G$1005="",Datos!G662&gt;=G$1005),OR(G$1006="",Datos!G662&lt;=G$1006))),FALSE),OR(ISNUMBER(FIND(";"&amp;UPPER(TRIM(Datos!G662&amp;""))&amp;"=",G$1007)),ISNUMBER(FIND(";"&amp;UPPER(TRIM(Datos!G662&amp;""))&amp;";",G$1007))),OR(UPPER(TRIM(Datos!G662&amp;""))="SÍ",UPPER(TRIM(Datos!G662&amp;""))="SI",UPPER(TRIM(Datos!G662&amp;""))="NO"),IF(ISNUMBER(Datos!G662),AND(OR(G$1005="",Datos!G662&gt;=G$1005),OR(G$1006="",Datos!G662&lt;=G$1006)),FALSE),TRUE))))</f>
        <v>0.0</v>
      </c>
      <c r="H662">
        <f>IF(Datos!H662="",0,IF(AND(H$1008&lt;&gt;"",Datos!H662=H$1008),0,IF(H$1004=0,0,1-CHOOSE(H$1004,IF(ISNUMBER(Datos!H662),AND(OR(H$1005="",Datos!H662&gt;=H$1005),OR(H$1006="",Datos!H662&lt;=H$1006)),FALSE),IF(ISNUMBER(Datos!H662),AND(Datos!H662=INT(Datos!H662),AND(OR(H$1005="",Datos!H662&gt;=H$1005),OR(H$1006="",Datos!H662&lt;=H$1006))),FALSE),OR(ISNUMBER(FIND(";"&amp;UPPER(TRIM(Datos!H662&amp;""))&amp;"=",H$1007)),ISNUMBER(FIND(";"&amp;UPPER(TRIM(Datos!H662&amp;""))&amp;";",H$1007))),OR(UPPER(TRIM(Datos!H662&amp;""))="SÍ",UPPER(TRIM(Datos!H662&amp;""))="SI",UPPER(TRIM(Datos!H662&amp;""))="NO"),IF(ISNUMBER(Datos!H662),AND(OR(H$1005="",Datos!H662&gt;=H$1005),OR(H$1006="",Datos!H662&lt;=H$1006)),FALSE),TRUE))))</f>
        <v>0.0</v>
      </c>
      <c r="I662">
        <f>IF(Datos!I662="",0,IF(AND(I$1008&lt;&gt;"",Datos!I662=I$1008),0,IF(I$1004=0,0,1-CHOOSE(I$1004,IF(ISNUMBER(Datos!I662),AND(OR(I$1005="",Datos!I662&gt;=I$1005),OR(I$1006="",Datos!I662&lt;=I$1006)),FALSE),IF(ISNUMBER(Datos!I662),AND(Datos!I662=INT(Datos!I662),AND(OR(I$1005="",Datos!I662&gt;=I$1005),OR(I$1006="",Datos!I662&lt;=I$1006))),FALSE),OR(ISNUMBER(FIND(";"&amp;UPPER(TRIM(Datos!I662&amp;""))&amp;"=",I$1007)),ISNUMBER(FIND(";"&amp;UPPER(TRIM(Datos!I662&amp;""))&amp;";",I$1007))),OR(UPPER(TRIM(Datos!I662&amp;""))="SÍ",UPPER(TRIM(Datos!I662&amp;""))="SI",UPPER(TRIM(Datos!I662&amp;""))="NO"),IF(ISNUMBER(Datos!I662),AND(OR(I$1005="",Datos!I662&gt;=I$1005),OR(I$1006="",Datos!I662&lt;=I$1006)),FALSE),TRUE))))</f>
        <v>0.0</v>
      </c>
      <c r="J662">
        <f>IF(Datos!J662="",0,IF(AND(J$1008&lt;&gt;"",Datos!J662=J$1008),0,IF(J$1004=0,0,1-CHOOSE(J$1004,IF(ISNUMBER(Datos!J662),AND(OR(J$1005="",Datos!J662&gt;=J$1005),OR(J$1006="",Datos!J662&lt;=J$1006)),FALSE),IF(ISNUMBER(Datos!J662),AND(Datos!J662=INT(Datos!J662),AND(OR(J$1005="",Datos!J662&gt;=J$1005),OR(J$1006="",Datos!J662&lt;=J$1006))),FALSE),OR(ISNUMBER(FIND(";"&amp;UPPER(TRIM(Datos!J662&amp;""))&amp;"=",J$1007)),ISNUMBER(FIND(";"&amp;UPPER(TRIM(Datos!J662&amp;""))&amp;";",J$1007))),OR(UPPER(TRIM(Datos!J662&amp;""))="SÍ",UPPER(TRIM(Datos!J662&amp;""))="SI",UPPER(TRIM(Datos!J662&amp;""))="NO"),IF(ISNUMBER(Datos!J662),AND(OR(J$1005="",Datos!J662&gt;=J$1005),OR(J$1006="",Datos!J662&lt;=J$1006)),FALSE),TRUE))))</f>
        <v>0.0</v>
      </c>
      <c r="K662">
        <f>IF(Datos!K662="",0,IF(AND(K$1008&lt;&gt;"",Datos!K662=K$1008),0,IF(K$1004=0,0,1-CHOOSE(K$1004,IF(ISNUMBER(Datos!K662),AND(OR(K$1005="",Datos!K662&gt;=K$1005),OR(K$1006="",Datos!K662&lt;=K$1006)),FALSE),IF(ISNUMBER(Datos!K662),AND(Datos!K662=INT(Datos!K662),AND(OR(K$1005="",Datos!K662&gt;=K$1005),OR(K$1006="",Datos!K662&lt;=K$1006))),FALSE),OR(ISNUMBER(FIND(";"&amp;UPPER(TRIM(Datos!K662&amp;""))&amp;"=",K$1007)),ISNUMBER(FIND(";"&amp;UPPER(TRIM(Datos!K662&amp;""))&amp;";",K$1007))),OR(UPPER(TRIM(Datos!K662&amp;""))="SÍ",UPPER(TRIM(Datos!K662&amp;""))="SI",UPPER(TRIM(Datos!K662&amp;""))="NO"),IF(ISNUMBER(Datos!K662),AND(OR(K$1005="",Datos!K662&gt;=K$1005),OR(K$1006="",Datos!K662&lt;=K$1006)),FALSE),TRUE))))</f>
        <v>0.0</v>
      </c>
      <c r="L662">
        <f>IF(Datos!L662="",0,IF(AND(L$1008&lt;&gt;"",Datos!L662=L$1008),0,IF(L$1004=0,0,1-CHOOSE(L$1004,IF(ISNUMBER(Datos!L662),AND(OR(L$1005="",Datos!L662&gt;=L$1005),OR(L$1006="",Datos!L662&lt;=L$1006)),FALSE),IF(ISNUMBER(Datos!L662),AND(Datos!L662=INT(Datos!L662),AND(OR(L$1005="",Datos!L662&gt;=L$1005),OR(L$1006="",Datos!L662&lt;=L$1006))),FALSE),OR(ISNUMBER(FIND(";"&amp;UPPER(TRIM(Datos!L662&amp;""))&amp;"=",L$1007)),ISNUMBER(FIND(";"&amp;UPPER(TRIM(Datos!L662&amp;""))&amp;";",L$1007))),OR(UPPER(TRIM(Datos!L662&amp;""))="SÍ",UPPER(TRIM(Datos!L662&amp;""))="SI",UPPER(TRIM(Datos!L662&amp;""))="NO"),IF(ISNUMBER(Datos!L662),AND(OR(L$1005="",Datos!L662&gt;=L$1005),OR(L$1006="",Datos!L662&lt;=L$1006)),FALSE),TRUE))))</f>
        <v>0.0</v>
      </c>
      <c r="M662">
        <f>IF(Datos!M662="",0,IF(AND(M$1008&lt;&gt;"",Datos!M662=M$1008),0,IF(M$1004=0,0,1-CHOOSE(M$1004,IF(ISNUMBER(Datos!M662),AND(OR(M$1005="",Datos!M662&gt;=M$1005),OR(M$1006="",Datos!M662&lt;=M$1006)),FALSE),IF(ISNUMBER(Datos!M662),AND(Datos!M662=INT(Datos!M662),AND(OR(M$1005="",Datos!M662&gt;=M$1005),OR(M$1006="",Datos!M662&lt;=M$1006))),FALSE),OR(ISNUMBER(FIND(";"&amp;UPPER(TRIM(Datos!M662&amp;""))&amp;"=",M$1007)),ISNUMBER(FIND(";"&amp;UPPER(TRIM(Datos!M662&amp;""))&amp;";",M$1007))),OR(UPPER(TRIM(Datos!M662&amp;""))="SÍ",UPPER(TRIM(Datos!M662&amp;""))="SI",UPPER(TRIM(Datos!M662&amp;""))="NO"),IF(ISNUMBER(Datos!M662),AND(OR(M$1005="",Datos!M662&gt;=M$1005),OR(M$1006="",Datos!M662&lt;=M$1006)),FALSE),TRUE))))</f>
        <v>0.0</v>
      </c>
      <c r="N662">
        <f>IF(Datos!N662="",0,IF(AND(N$1008&lt;&gt;"",Datos!N662=N$1008),0,IF(N$1004=0,0,1-CHOOSE(N$1004,IF(ISNUMBER(Datos!N662),AND(OR(N$1005="",Datos!N662&gt;=N$1005),OR(N$1006="",Datos!N662&lt;=N$1006)),FALSE),IF(ISNUMBER(Datos!N662),AND(Datos!N662=INT(Datos!N662),AND(OR(N$1005="",Datos!N662&gt;=N$1005),OR(N$1006="",Datos!N662&lt;=N$1006))),FALSE),OR(ISNUMBER(FIND(";"&amp;UPPER(TRIM(Datos!N662&amp;""))&amp;"=",N$1007)),ISNUMBER(FIND(";"&amp;UPPER(TRIM(Datos!N662&amp;""))&amp;";",N$1007))),OR(UPPER(TRIM(Datos!N662&amp;""))="SÍ",UPPER(TRIM(Datos!N662&amp;""))="SI",UPPER(TRIM(Datos!N662&amp;""))="NO"),IF(ISNUMBER(Datos!N662),AND(OR(N$1005="",Datos!N662&gt;=N$1005),OR(N$1006="",Datos!N662&lt;=N$1006)),FALSE),TRUE))))</f>
        <v>0.0</v>
      </c>
      <c r="O662">
        <f>IF(Datos!O662="",0,IF(AND(O$1008&lt;&gt;"",Datos!O662=O$1008),0,IF(O$1004=0,0,1-CHOOSE(O$1004,IF(ISNUMBER(Datos!O662),AND(OR(O$1005="",Datos!O662&gt;=O$1005),OR(O$1006="",Datos!O662&lt;=O$1006)),FALSE),IF(ISNUMBER(Datos!O662),AND(Datos!O662=INT(Datos!O662),AND(OR(O$1005="",Datos!O662&gt;=O$1005),OR(O$1006="",Datos!O662&lt;=O$1006))),FALSE),OR(ISNUMBER(FIND(";"&amp;UPPER(TRIM(Datos!O662&amp;""))&amp;"=",O$1007)),ISNUMBER(FIND(";"&amp;UPPER(TRIM(Datos!O662&amp;""))&amp;";",O$1007))),OR(UPPER(TRIM(Datos!O662&amp;""))="SÍ",UPPER(TRIM(Datos!O662&amp;""))="SI",UPPER(TRIM(Datos!O662&amp;""))="NO"),IF(ISNUMBER(Datos!O662),AND(OR(O$1005="",Datos!O662&gt;=O$1005),OR(O$1006="",Datos!O662&lt;=O$1006)),FALSE),TRUE))))</f>
        <v>0.0</v>
      </c>
      <c r="P662">
        <f>IF(Datos!P662="",0,IF(AND(P$1008&lt;&gt;"",Datos!P662=P$1008),0,IF(P$1004=0,0,1-CHOOSE(P$1004,IF(ISNUMBER(Datos!P662),AND(OR(P$1005="",Datos!P662&gt;=P$1005),OR(P$1006="",Datos!P662&lt;=P$1006)),FALSE),IF(ISNUMBER(Datos!P662),AND(Datos!P662=INT(Datos!P662),AND(OR(P$1005="",Datos!P662&gt;=P$1005),OR(P$1006="",Datos!P662&lt;=P$1006))),FALSE),OR(ISNUMBER(FIND(";"&amp;UPPER(TRIM(Datos!P662&amp;""))&amp;"=",P$1007)),ISNUMBER(FIND(";"&amp;UPPER(TRIM(Datos!P662&amp;""))&amp;";",P$1007))),OR(UPPER(TRIM(Datos!P662&amp;""))="SÍ",UPPER(TRIM(Datos!P662&amp;""))="SI",UPPER(TRIM(Datos!P662&amp;""))="NO"),IF(ISNUMBER(Datos!P662),AND(OR(P$1005="",Datos!P662&gt;=P$1005),OR(P$1006="",Datos!P662&lt;=P$1006)),FALSE),TRUE))))</f>
        <v>0.0</v>
      </c>
      <c r="Q662">
        <f>IF(Datos!Q662="",0,IF(AND(Q$1008&lt;&gt;"",Datos!Q662=Q$1008),0,IF(Q$1004=0,0,1-CHOOSE(Q$1004,IF(ISNUMBER(Datos!Q662),AND(OR(Q$1005="",Datos!Q662&gt;=Q$1005),OR(Q$1006="",Datos!Q662&lt;=Q$1006)),FALSE),IF(ISNUMBER(Datos!Q662),AND(Datos!Q662=INT(Datos!Q662),AND(OR(Q$1005="",Datos!Q662&gt;=Q$1005),OR(Q$1006="",Datos!Q662&lt;=Q$1006))),FALSE),OR(ISNUMBER(FIND(";"&amp;UPPER(TRIM(Datos!Q662&amp;""))&amp;"=",Q$1007)),ISNUMBER(FIND(";"&amp;UPPER(TRIM(Datos!Q662&amp;""))&amp;";",Q$1007))),OR(UPPER(TRIM(Datos!Q662&amp;""))="SÍ",UPPER(TRIM(Datos!Q662&amp;""))="SI",UPPER(TRIM(Datos!Q662&amp;""))="NO"),IF(ISNUMBER(Datos!Q662),AND(OR(Q$1005="",Datos!Q662&gt;=Q$1005),OR(Q$1006="",Datos!Q662&lt;=Q$1006)),FALSE),TRUE))))</f>
        <v>0.0</v>
      </c>
      <c r="R662">
        <f>IF(Datos!R662="",0,IF(AND(R$1008&lt;&gt;"",Datos!R662=R$1008),0,IF(R$1004=0,0,1-CHOOSE(R$1004,IF(ISNUMBER(Datos!R662),AND(OR(R$1005="",Datos!R662&gt;=R$1005),OR(R$1006="",Datos!R662&lt;=R$1006)),FALSE),IF(ISNUMBER(Datos!R662),AND(Datos!R662=INT(Datos!R662),AND(OR(R$1005="",Datos!R662&gt;=R$1005),OR(R$1006="",Datos!R662&lt;=R$1006))),FALSE),OR(ISNUMBER(FIND(";"&amp;UPPER(TRIM(Datos!R662&amp;""))&amp;"=",R$1007)),ISNUMBER(FIND(";"&amp;UPPER(TRIM(Datos!R662&amp;""))&amp;";",R$1007))),OR(UPPER(TRIM(Datos!R662&amp;""))="SÍ",UPPER(TRIM(Datos!R662&amp;""))="SI",UPPER(TRIM(Datos!R662&amp;""))="NO"),IF(ISNUMBER(Datos!R662),AND(OR(R$1005="",Datos!R662&gt;=R$1005),OR(R$1006="",Datos!R662&lt;=R$1006)),FALSE),TRUE))))</f>
        <v>0.0</v>
      </c>
      <c r="S662">
        <f>IF(Datos!S662="",0,IF(AND(S$1008&lt;&gt;"",Datos!S662=S$1008),0,IF(S$1004=0,0,1-CHOOSE(S$1004,IF(ISNUMBER(Datos!S662),AND(OR(S$1005="",Datos!S662&gt;=S$1005),OR(S$1006="",Datos!S662&lt;=S$1006)),FALSE),IF(ISNUMBER(Datos!S662),AND(Datos!S662=INT(Datos!S662),AND(OR(S$1005="",Datos!S662&gt;=S$1005),OR(S$1006="",Datos!S662&lt;=S$1006))),FALSE),OR(ISNUMBER(FIND(";"&amp;UPPER(TRIM(Datos!S662&amp;""))&amp;"=",S$1007)),ISNUMBER(FIND(";"&amp;UPPER(TRIM(Datos!S662&amp;""))&amp;";",S$1007))),OR(UPPER(TRIM(Datos!S662&amp;""))="SÍ",UPPER(TRIM(Datos!S662&amp;""))="SI",UPPER(TRIM(Datos!S662&amp;""))="NO"),IF(ISNUMBER(Datos!S662),AND(OR(S$1005="",Datos!S662&gt;=S$1005),OR(S$1006="",Datos!S662&lt;=S$1006)),FALSE),TRUE))))</f>
        <v>0.0</v>
      </c>
      <c r="T662">
        <f>IF(Datos!T662="",0,IF(AND(T$1008&lt;&gt;"",Datos!T662=T$1008),0,IF(T$1004=0,0,1-CHOOSE(T$1004,IF(ISNUMBER(Datos!T662),AND(OR(T$1005="",Datos!T662&gt;=T$1005),OR(T$1006="",Datos!T662&lt;=T$1006)),FALSE),IF(ISNUMBER(Datos!T662),AND(Datos!T662=INT(Datos!T662),AND(OR(T$1005="",Datos!T662&gt;=T$1005),OR(T$1006="",Datos!T662&lt;=T$1006))),FALSE),OR(ISNUMBER(FIND(";"&amp;UPPER(TRIM(Datos!T662&amp;""))&amp;"=",T$1007)),ISNUMBER(FIND(";"&amp;UPPER(TRIM(Datos!T662&amp;""))&amp;";",T$1007))),OR(UPPER(TRIM(Datos!T662&amp;""))="SÍ",UPPER(TRIM(Datos!T662&amp;""))="SI",UPPER(TRIM(Datos!T662&amp;""))="NO"),IF(ISNUMBER(Datos!T662),AND(OR(T$1005="",Datos!T662&gt;=T$1005),OR(T$1006="",Datos!T662&lt;=T$1006)),FALSE),TRUE))))</f>
        <v>0.0</v>
      </c>
      <c r="U662">
        <f>IF(Datos!U662="",0,IF(AND(U$1008&lt;&gt;"",Datos!U662=U$1008),0,IF(U$1004=0,0,1-CHOOSE(U$1004,IF(ISNUMBER(Datos!U662),AND(OR(U$1005="",Datos!U662&gt;=U$1005),OR(U$1006="",Datos!U662&lt;=U$1006)),FALSE),IF(ISNUMBER(Datos!U662),AND(Datos!U662=INT(Datos!U662),AND(OR(U$1005="",Datos!U662&gt;=U$1005),OR(U$1006="",Datos!U662&lt;=U$1006))),FALSE),OR(ISNUMBER(FIND(";"&amp;UPPER(TRIM(Datos!U662&amp;""))&amp;"=",U$1007)),ISNUMBER(FIND(";"&amp;UPPER(TRIM(Datos!U662&amp;""))&amp;";",U$1007))),OR(UPPER(TRIM(Datos!U662&amp;""))="SÍ",UPPER(TRIM(Datos!U662&amp;""))="SI",UPPER(TRIM(Datos!U662&amp;""))="NO"),IF(ISNUMBER(Datos!U662),AND(OR(U$1005="",Datos!U662&gt;=U$1005),OR(U$1006="",Datos!U662&lt;=U$1006)),FALSE),TRUE))))</f>
        <v>0.0</v>
      </c>
      <c r="V662">
        <f>IF(Datos!V662="",0,IF(AND(V$1008&lt;&gt;"",Datos!V662=V$1008),0,IF(V$1004=0,0,1-CHOOSE(V$1004,IF(ISNUMBER(Datos!V662),AND(OR(V$1005="",Datos!V662&gt;=V$1005),OR(V$1006="",Datos!V662&lt;=V$1006)),FALSE),IF(ISNUMBER(Datos!V662),AND(Datos!V662=INT(Datos!V662),AND(OR(V$1005="",Datos!V662&gt;=V$1005),OR(V$1006="",Datos!V662&lt;=V$1006))),FALSE),OR(ISNUMBER(FIND(";"&amp;UPPER(TRIM(Datos!V662&amp;""))&amp;"=",V$1007)),ISNUMBER(FIND(";"&amp;UPPER(TRIM(Datos!V662&amp;""))&amp;";",V$1007))),OR(UPPER(TRIM(Datos!V662&amp;""))="SÍ",UPPER(TRIM(Datos!V662&amp;""))="SI",UPPER(TRIM(Datos!V662&amp;""))="NO"),IF(ISNUMBER(Datos!V662),AND(OR(V$1005="",Datos!V662&gt;=V$1005),OR(V$1006="",Datos!V662&lt;=V$1006)),FALSE),TRUE))))</f>
        <v>0.0</v>
      </c>
      <c r="W662">
        <f>IF(Datos!W662="",0,IF(AND(W$1008&lt;&gt;"",Datos!W662=W$1008),0,IF(W$1004=0,0,1-CHOOSE(W$1004,IF(ISNUMBER(Datos!W662),AND(OR(W$1005="",Datos!W662&gt;=W$1005),OR(W$1006="",Datos!W662&lt;=W$1006)),FALSE),IF(ISNUMBER(Datos!W662),AND(Datos!W662=INT(Datos!W662),AND(OR(W$1005="",Datos!W662&gt;=W$1005),OR(W$1006="",Datos!W662&lt;=W$1006))),FALSE),OR(ISNUMBER(FIND(";"&amp;UPPER(TRIM(Datos!W662&amp;""))&amp;"=",W$1007)),ISNUMBER(FIND(";"&amp;UPPER(TRIM(Datos!W662&amp;""))&amp;";",W$1007))),OR(UPPER(TRIM(Datos!W662&amp;""))="SÍ",UPPER(TRIM(Datos!W662&amp;""))="SI",UPPER(TRIM(Datos!W662&amp;""))="NO"),IF(ISNUMBER(Datos!W662),AND(OR(W$1005="",Datos!W662&gt;=W$1005),OR(W$1006="",Datos!W662&lt;=W$1006)),FALSE),TRUE))))</f>
        <v>0.0</v>
      </c>
      <c r="X662">
        <f>IF(Datos!X662="",0,IF(AND(X$1008&lt;&gt;"",Datos!X662=X$1008),0,IF(X$1004=0,0,1-CHOOSE(X$1004,IF(ISNUMBER(Datos!X662),AND(OR(X$1005="",Datos!X662&gt;=X$1005),OR(X$1006="",Datos!X662&lt;=X$1006)),FALSE),IF(ISNUMBER(Datos!X662),AND(Datos!X662=INT(Datos!X662),AND(OR(X$1005="",Datos!X662&gt;=X$1005),OR(X$1006="",Datos!X662&lt;=X$1006))),FALSE),OR(ISNUMBER(FIND(";"&amp;UPPER(TRIM(Datos!X662&amp;""))&amp;"=",X$1007)),ISNUMBER(FIND(";"&amp;UPPER(TRIM(Datos!X662&amp;""))&amp;";",X$1007))),OR(UPPER(TRIM(Datos!X662&amp;""))="SÍ",UPPER(TRIM(Datos!X662&amp;""))="SI",UPPER(TRIM(Datos!X662&amp;""))="NO"),IF(ISNUMBER(Datos!X662),AND(OR(X$1005="",Datos!X662&gt;=X$1005),OR(X$1006="",Datos!X662&lt;=X$1006)),FALSE),TRUE))))</f>
        <v>0.0</v>
      </c>
      <c r="Y662">
        <f>IF(Datos!Y662="",0,IF(AND(Y$1008&lt;&gt;"",Datos!Y662=Y$1008),0,IF(Y$1004=0,0,1-CHOOSE(Y$1004,IF(ISNUMBER(Datos!Y662),AND(OR(Y$1005="",Datos!Y662&gt;=Y$1005),OR(Y$1006="",Datos!Y662&lt;=Y$1006)),FALSE),IF(ISNUMBER(Datos!Y662),AND(Datos!Y662=INT(Datos!Y662),AND(OR(Y$1005="",Datos!Y662&gt;=Y$1005),OR(Y$1006="",Datos!Y662&lt;=Y$1006))),FALSE),OR(ISNUMBER(FIND(";"&amp;UPPER(TRIM(Datos!Y662&amp;""))&amp;"=",Y$1007)),ISNUMBER(FIND(";"&amp;UPPER(TRIM(Datos!Y662&amp;""))&amp;";",Y$1007))),OR(UPPER(TRIM(Datos!Y662&amp;""))="SÍ",UPPER(TRIM(Datos!Y662&amp;""))="SI",UPPER(TRIM(Datos!Y662&amp;""))="NO"),IF(ISNUMBER(Datos!Y662),AND(OR(Y$1005="",Datos!Y662&gt;=Y$1005),OR(Y$1006="",Datos!Y662&lt;=Y$1006)),FALSE),TRUE))))</f>
        <v>0.0</v>
      </c>
      <c r="Z662">
        <f>IF(Datos!Z662="",0,IF(AND(Z$1008&lt;&gt;"",Datos!Z662=Z$1008),0,IF(Z$1004=0,0,1-CHOOSE(Z$1004,IF(ISNUMBER(Datos!Z662),AND(OR(Z$1005="",Datos!Z662&gt;=Z$1005),OR(Z$1006="",Datos!Z662&lt;=Z$1006)),FALSE),IF(ISNUMBER(Datos!Z662),AND(Datos!Z662=INT(Datos!Z662),AND(OR(Z$1005="",Datos!Z662&gt;=Z$1005),OR(Z$1006="",Datos!Z662&lt;=Z$1006))),FALSE),OR(ISNUMBER(FIND(";"&amp;UPPER(TRIM(Datos!Z662&amp;""))&amp;"=",Z$1007)),ISNUMBER(FIND(";"&amp;UPPER(TRIM(Datos!Z662&amp;""))&amp;";",Z$1007))),OR(UPPER(TRIM(Datos!Z662&amp;""))="SÍ",UPPER(TRIM(Datos!Z662&amp;""))="SI",UPPER(TRIM(Datos!Z662&amp;""))="NO"),IF(ISNUMBER(Datos!Z662),AND(OR(Z$1005="",Datos!Z662&gt;=Z$1005),OR(Z$1006="",Datos!Z662&lt;=Z$1006)),FALSE),TRUE))))</f>
        <v>0.0</v>
      </c>
      <c r="AA662">
        <f>IF(Datos!AA662="",0,IF(AND(AA$1008&lt;&gt;"",Datos!AA662=AA$1008),0,IF(AA$1004=0,0,1-CHOOSE(AA$1004,IF(ISNUMBER(Datos!AA662),AND(OR(AA$1005="",Datos!AA662&gt;=AA$1005),OR(AA$1006="",Datos!AA662&lt;=AA$1006)),FALSE),IF(ISNUMBER(Datos!AA662),AND(Datos!AA662=INT(Datos!AA662),AND(OR(AA$1005="",Datos!AA662&gt;=AA$1005),OR(AA$1006="",Datos!AA662&lt;=AA$1006))),FALSE),OR(ISNUMBER(FIND(";"&amp;UPPER(TRIM(Datos!AA662&amp;""))&amp;"=",AA$1007)),ISNUMBER(FIND(";"&amp;UPPER(TRIM(Datos!AA662&amp;""))&amp;";",AA$1007))),OR(UPPER(TRIM(Datos!AA662&amp;""))="SÍ",UPPER(TRIM(Datos!AA662&amp;""))="SI",UPPER(TRIM(Datos!AA662&amp;""))="NO"),IF(ISNUMBER(Datos!AA662),AND(OR(AA$1005="",Datos!AA662&gt;=AA$1005),OR(AA$1006="",Datos!AA662&lt;=AA$1006)),FALSE),TRUE))))</f>
        <v>0.0</v>
      </c>
      <c r="AB662">
        <f>IF(Datos!AB662="",0,IF(AND(AB$1008&lt;&gt;"",Datos!AB662=AB$1008),0,IF(AB$1004=0,0,1-CHOOSE(AB$1004,IF(ISNUMBER(Datos!AB662),AND(OR(AB$1005="",Datos!AB662&gt;=AB$1005),OR(AB$1006="",Datos!AB662&lt;=AB$1006)),FALSE),IF(ISNUMBER(Datos!AB662),AND(Datos!AB662=INT(Datos!AB662),AND(OR(AB$1005="",Datos!AB662&gt;=AB$1005),OR(AB$1006="",Datos!AB662&lt;=AB$1006))),FALSE),OR(ISNUMBER(FIND(";"&amp;UPPER(TRIM(Datos!AB662&amp;""))&amp;"=",AB$1007)),ISNUMBER(FIND(";"&amp;UPPER(TRIM(Datos!AB662&amp;""))&amp;";",AB$1007))),OR(UPPER(TRIM(Datos!AB662&amp;""))="SÍ",UPPER(TRIM(Datos!AB662&amp;""))="SI",UPPER(TRIM(Datos!AB662&amp;""))="NO"),IF(ISNUMBER(Datos!AB662),AND(OR(AB$1005="",Datos!AB662&gt;=AB$1005),OR(AB$1006="",Datos!AB662&lt;=AB$1006)),FALSE),TRUE))))</f>
        <v>0.0</v>
      </c>
      <c r="AC662">
        <f>IF(Datos!AC662="",0,IF(AND(AC$1008&lt;&gt;"",Datos!AC662=AC$1008),0,IF(AC$1004=0,0,1-CHOOSE(AC$1004,IF(ISNUMBER(Datos!AC662),AND(OR(AC$1005="",Datos!AC662&gt;=AC$1005),OR(AC$1006="",Datos!AC662&lt;=AC$1006)),FALSE),IF(ISNUMBER(Datos!AC662),AND(Datos!AC662=INT(Datos!AC662),AND(OR(AC$1005="",Datos!AC662&gt;=AC$1005),OR(AC$1006="",Datos!AC662&lt;=AC$1006))),FALSE),OR(ISNUMBER(FIND(";"&amp;UPPER(TRIM(Datos!AC662&amp;""))&amp;"=",AC$1007)),ISNUMBER(FIND(";"&amp;UPPER(TRIM(Datos!AC662&amp;""))&amp;";",AC$1007))),OR(UPPER(TRIM(Datos!AC662&amp;""))="SÍ",UPPER(TRIM(Datos!AC662&amp;""))="SI",UPPER(TRIM(Datos!AC662&amp;""))="NO"),IF(ISNUMBER(Datos!AC662),AND(OR(AC$1005="",Datos!AC662&gt;=AC$1005),OR(AC$1006="",Datos!AC662&lt;=AC$1006)),FALSE),TRUE))))</f>
        <v>0.0</v>
      </c>
      <c r="AD662">
        <f>IF(Datos!AD662="",0,IF(AND(AD$1008&lt;&gt;"",Datos!AD662=AD$1008),0,IF(AD$1004=0,0,1-CHOOSE(AD$1004,IF(ISNUMBER(Datos!AD662),AND(OR(AD$1005="",Datos!AD662&gt;=AD$1005),OR(AD$1006="",Datos!AD662&lt;=AD$1006)),FALSE),IF(ISNUMBER(Datos!AD662),AND(Datos!AD662=INT(Datos!AD662),AND(OR(AD$1005="",Datos!AD662&gt;=AD$1005),OR(AD$1006="",Datos!AD662&lt;=AD$1006))),FALSE),OR(ISNUMBER(FIND(";"&amp;UPPER(TRIM(Datos!AD662&amp;""))&amp;"=",AD$1007)),ISNUMBER(FIND(";"&amp;UPPER(TRIM(Datos!AD662&amp;""))&amp;";",AD$1007))),OR(UPPER(TRIM(Datos!AD662&amp;""))="SÍ",UPPER(TRIM(Datos!AD662&amp;""))="SI",UPPER(TRIM(Datos!AD662&amp;""))="NO"),IF(ISNUMBER(Datos!AD662),AND(OR(AD$1005="",Datos!AD662&gt;=AD$1005),OR(AD$1006="",Datos!AD662&lt;=AD$1006)),FALSE),TRUE))))</f>
        <v>0.0</v>
      </c>
      <c r="AE662">
        <f>IF(Datos!AE662="",0,IF(AND(AE$1008&lt;&gt;"",Datos!AE662=AE$1008),0,IF(AE$1004=0,0,1-CHOOSE(AE$1004,IF(ISNUMBER(Datos!AE662),AND(OR(AE$1005="",Datos!AE662&gt;=AE$1005),OR(AE$1006="",Datos!AE662&lt;=AE$1006)),FALSE),IF(ISNUMBER(Datos!AE662),AND(Datos!AE662=INT(Datos!AE662),AND(OR(AE$1005="",Datos!AE662&gt;=AE$1005),OR(AE$1006="",Datos!AE662&lt;=AE$1006))),FALSE),OR(ISNUMBER(FIND(";"&amp;UPPER(TRIM(Datos!AE662&amp;""))&amp;"=",AE$1007)),ISNUMBER(FIND(";"&amp;UPPER(TRIM(Datos!AE662&amp;""))&amp;";",AE$1007))),OR(UPPER(TRIM(Datos!AE662&amp;""))="SÍ",UPPER(TRIM(Datos!AE662&amp;""))="SI",UPPER(TRIM(Datos!AE662&amp;""))="NO"),IF(ISNUMBER(Datos!AE662),AND(OR(AE$1005="",Datos!AE662&gt;=AE$1005),OR(AE$1006="",Datos!AE662&lt;=AE$1006)),FALSE),TRUE))))</f>
        <v>0.0</v>
      </c>
    </row>
    <row r="663" spans="2:31">
      <c r="B663">
        <f>IF(Datos!B663="",0,IF(AND(B$1008&lt;&gt;"",Datos!B663=B$1008),0,IF(B$1004=0,0,1-CHOOSE(B$1004,IF(ISNUMBER(Datos!B663),AND(OR(B$1005="",Datos!B663&gt;=B$1005),OR(B$1006="",Datos!B663&lt;=B$1006)),FALSE),IF(ISNUMBER(Datos!B663),AND(Datos!B663=INT(Datos!B663),AND(OR(B$1005="",Datos!B663&gt;=B$1005),OR(B$1006="",Datos!B663&lt;=B$1006))),FALSE),OR(ISNUMBER(FIND(";"&amp;UPPER(TRIM(Datos!B663&amp;""))&amp;"=",B$1007)),ISNUMBER(FIND(";"&amp;UPPER(TRIM(Datos!B663&amp;""))&amp;";",B$1007))),OR(UPPER(TRIM(Datos!B663&amp;""))="SÍ",UPPER(TRIM(Datos!B663&amp;""))="SI",UPPER(TRIM(Datos!B663&amp;""))="NO"),IF(ISNUMBER(Datos!B663),AND(OR(B$1005="",Datos!B663&gt;=B$1005),OR(B$1006="",Datos!B663&lt;=B$1006)),FALSE),TRUE))))</f>
        <v>0.0</v>
      </c>
      <c r="C663">
        <f>IF(Datos!C663="",0,IF(AND(C$1008&lt;&gt;"",Datos!C663=C$1008),0,IF(C$1004=0,0,1-CHOOSE(C$1004,IF(ISNUMBER(Datos!C663),AND(OR(C$1005="",Datos!C663&gt;=C$1005),OR(C$1006="",Datos!C663&lt;=C$1006)),FALSE),IF(ISNUMBER(Datos!C663),AND(Datos!C663=INT(Datos!C663),AND(OR(C$1005="",Datos!C663&gt;=C$1005),OR(C$1006="",Datos!C663&lt;=C$1006))),FALSE),OR(ISNUMBER(FIND(";"&amp;UPPER(TRIM(Datos!C663&amp;""))&amp;"=",C$1007)),ISNUMBER(FIND(";"&amp;UPPER(TRIM(Datos!C663&amp;""))&amp;";",C$1007))),OR(UPPER(TRIM(Datos!C663&amp;""))="SÍ",UPPER(TRIM(Datos!C663&amp;""))="SI",UPPER(TRIM(Datos!C663&amp;""))="NO"),IF(ISNUMBER(Datos!C663),AND(OR(C$1005="",Datos!C663&gt;=C$1005),OR(C$1006="",Datos!C663&lt;=C$1006)),FALSE),TRUE))))</f>
        <v>0.0</v>
      </c>
      <c r="D663">
        <f>IF(Datos!D663="",0,IF(AND(D$1008&lt;&gt;"",Datos!D663=D$1008),0,IF(D$1004=0,0,1-CHOOSE(D$1004,IF(ISNUMBER(Datos!D663),AND(OR(D$1005="",Datos!D663&gt;=D$1005),OR(D$1006="",Datos!D663&lt;=D$1006)),FALSE),IF(ISNUMBER(Datos!D663),AND(Datos!D663=INT(Datos!D663),AND(OR(D$1005="",Datos!D663&gt;=D$1005),OR(D$1006="",Datos!D663&lt;=D$1006))),FALSE),OR(ISNUMBER(FIND(";"&amp;UPPER(TRIM(Datos!D663&amp;""))&amp;"=",D$1007)),ISNUMBER(FIND(";"&amp;UPPER(TRIM(Datos!D663&amp;""))&amp;";",D$1007))),OR(UPPER(TRIM(Datos!D663&amp;""))="SÍ",UPPER(TRIM(Datos!D663&amp;""))="SI",UPPER(TRIM(Datos!D663&amp;""))="NO"),IF(ISNUMBER(Datos!D663),AND(OR(D$1005="",Datos!D663&gt;=D$1005),OR(D$1006="",Datos!D663&lt;=D$1006)),FALSE),TRUE))))</f>
        <v>0.0</v>
      </c>
      <c r="E663">
        <f>IF(Datos!E663="",0,IF(AND(E$1008&lt;&gt;"",Datos!E663=E$1008),0,IF(E$1004=0,0,1-CHOOSE(E$1004,IF(ISNUMBER(Datos!E663),AND(OR(E$1005="",Datos!E663&gt;=E$1005),OR(E$1006="",Datos!E663&lt;=E$1006)),FALSE),IF(ISNUMBER(Datos!E663),AND(Datos!E663=INT(Datos!E663),AND(OR(E$1005="",Datos!E663&gt;=E$1005),OR(E$1006="",Datos!E663&lt;=E$1006))),FALSE),OR(ISNUMBER(FIND(";"&amp;UPPER(TRIM(Datos!E663&amp;""))&amp;"=",E$1007)),ISNUMBER(FIND(";"&amp;UPPER(TRIM(Datos!E663&amp;""))&amp;";",E$1007))),OR(UPPER(TRIM(Datos!E663&amp;""))="SÍ",UPPER(TRIM(Datos!E663&amp;""))="SI",UPPER(TRIM(Datos!E663&amp;""))="NO"),IF(ISNUMBER(Datos!E663),AND(OR(E$1005="",Datos!E663&gt;=E$1005),OR(E$1006="",Datos!E663&lt;=E$1006)),FALSE),TRUE))))</f>
        <v>0.0</v>
      </c>
      <c r="F663">
        <f>IF(Datos!F663="",0,IF(AND(F$1008&lt;&gt;"",Datos!F663=F$1008),0,IF(F$1004=0,0,1-CHOOSE(F$1004,IF(ISNUMBER(Datos!F663),AND(OR(F$1005="",Datos!F663&gt;=F$1005),OR(F$1006="",Datos!F663&lt;=F$1006)),FALSE),IF(ISNUMBER(Datos!F663),AND(Datos!F663=INT(Datos!F663),AND(OR(F$1005="",Datos!F663&gt;=F$1005),OR(F$1006="",Datos!F663&lt;=F$1006))),FALSE),OR(ISNUMBER(FIND(";"&amp;UPPER(TRIM(Datos!F663&amp;""))&amp;"=",F$1007)),ISNUMBER(FIND(";"&amp;UPPER(TRIM(Datos!F663&amp;""))&amp;";",F$1007))),OR(UPPER(TRIM(Datos!F663&amp;""))="SÍ",UPPER(TRIM(Datos!F663&amp;""))="SI",UPPER(TRIM(Datos!F663&amp;""))="NO"),IF(ISNUMBER(Datos!F663),AND(OR(F$1005="",Datos!F663&gt;=F$1005),OR(F$1006="",Datos!F663&lt;=F$1006)),FALSE),TRUE))))</f>
        <v>0.0</v>
      </c>
      <c r="G663">
        <f>IF(Datos!G663="",0,IF(AND(G$1008&lt;&gt;"",Datos!G663=G$1008),0,IF(G$1004=0,0,1-CHOOSE(G$1004,IF(ISNUMBER(Datos!G663),AND(OR(G$1005="",Datos!G663&gt;=G$1005),OR(G$1006="",Datos!G663&lt;=G$1006)),FALSE),IF(ISNUMBER(Datos!G663),AND(Datos!G663=INT(Datos!G663),AND(OR(G$1005="",Datos!G663&gt;=G$1005),OR(G$1006="",Datos!G663&lt;=G$1006))),FALSE),OR(ISNUMBER(FIND(";"&amp;UPPER(TRIM(Datos!G663&amp;""))&amp;"=",G$1007)),ISNUMBER(FIND(";"&amp;UPPER(TRIM(Datos!G663&amp;""))&amp;";",G$1007))),OR(UPPER(TRIM(Datos!G663&amp;""))="SÍ",UPPER(TRIM(Datos!G663&amp;""))="SI",UPPER(TRIM(Datos!G663&amp;""))="NO"),IF(ISNUMBER(Datos!G663),AND(OR(G$1005="",Datos!G663&gt;=G$1005),OR(G$1006="",Datos!G663&lt;=G$1006)),FALSE),TRUE))))</f>
        <v>0.0</v>
      </c>
      <c r="H663">
        <f>IF(Datos!H663="",0,IF(AND(H$1008&lt;&gt;"",Datos!H663=H$1008),0,IF(H$1004=0,0,1-CHOOSE(H$1004,IF(ISNUMBER(Datos!H663),AND(OR(H$1005="",Datos!H663&gt;=H$1005),OR(H$1006="",Datos!H663&lt;=H$1006)),FALSE),IF(ISNUMBER(Datos!H663),AND(Datos!H663=INT(Datos!H663),AND(OR(H$1005="",Datos!H663&gt;=H$1005),OR(H$1006="",Datos!H663&lt;=H$1006))),FALSE),OR(ISNUMBER(FIND(";"&amp;UPPER(TRIM(Datos!H663&amp;""))&amp;"=",H$1007)),ISNUMBER(FIND(";"&amp;UPPER(TRIM(Datos!H663&amp;""))&amp;";",H$1007))),OR(UPPER(TRIM(Datos!H663&amp;""))="SÍ",UPPER(TRIM(Datos!H663&amp;""))="SI",UPPER(TRIM(Datos!H663&amp;""))="NO"),IF(ISNUMBER(Datos!H663),AND(OR(H$1005="",Datos!H663&gt;=H$1005),OR(H$1006="",Datos!H663&lt;=H$1006)),FALSE),TRUE))))</f>
        <v>0.0</v>
      </c>
      <c r="I663">
        <f>IF(Datos!I663="",0,IF(AND(I$1008&lt;&gt;"",Datos!I663=I$1008),0,IF(I$1004=0,0,1-CHOOSE(I$1004,IF(ISNUMBER(Datos!I663),AND(OR(I$1005="",Datos!I663&gt;=I$1005),OR(I$1006="",Datos!I663&lt;=I$1006)),FALSE),IF(ISNUMBER(Datos!I663),AND(Datos!I663=INT(Datos!I663),AND(OR(I$1005="",Datos!I663&gt;=I$1005),OR(I$1006="",Datos!I663&lt;=I$1006))),FALSE),OR(ISNUMBER(FIND(";"&amp;UPPER(TRIM(Datos!I663&amp;""))&amp;"=",I$1007)),ISNUMBER(FIND(";"&amp;UPPER(TRIM(Datos!I663&amp;""))&amp;";",I$1007))),OR(UPPER(TRIM(Datos!I663&amp;""))="SÍ",UPPER(TRIM(Datos!I663&amp;""))="SI",UPPER(TRIM(Datos!I663&amp;""))="NO"),IF(ISNUMBER(Datos!I663),AND(OR(I$1005="",Datos!I663&gt;=I$1005),OR(I$1006="",Datos!I663&lt;=I$1006)),FALSE),TRUE))))</f>
        <v>0.0</v>
      </c>
      <c r="J663">
        <f>IF(Datos!J663="",0,IF(AND(J$1008&lt;&gt;"",Datos!J663=J$1008),0,IF(J$1004=0,0,1-CHOOSE(J$1004,IF(ISNUMBER(Datos!J663),AND(OR(J$1005="",Datos!J663&gt;=J$1005),OR(J$1006="",Datos!J663&lt;=J$1006)),FALSE),IF(ISNUMBER(Datos!J663),AND(Datos!J663=INT(Datos!J663),AND(OR(J$1005="",Datos!J663&gt;=J$1005),OR(J$1006="",Datos!J663&lt;=J$1006))),FALSE),OR(ISNUMBER(FIND(";"&amp;UPPER(TRIM(Datos!J663&amp;""))&amp;"=",J$1007)),ISNUMBER(FIND(";"&amp;UPPER(TRIM(Datos!J663&amp;""))&amp;";",J$1007))),OR(UPPER(TRIM(Datos!J663&amp;""))="SÍ",UPPER(TRIM(Datos!J663&amp;""))="SI",UPPER(TRIM(Datos!J663&amp;""))="NO"),IF(ISNUMBER(Datos!J663),AND(OR(J$1005="",Datos!J663&gt;=J$1005),OR(J$1006="",Datos!J663&lt;=J$1006)),FALSE),TRUE))))</f>
        <v>0.0</v>
      </c>
      <c r="K663">
        <f>IF(Datos!K663="",0,IF(AND(K$1008&lt;&gt;"",Datos!K663=K$1008),0,IF(K$1004=0,0,1-CHOOSE(K$1004,IF(ISNUMBER(Datos!K663),AND(OR(K$1005="",Datos!K663&gt;=K$1005),OR(K$1006="",Datos!K663&lt;=K$1006)),FALSE),IF(ISNUMBER(Datos!K663),AND(Datos!K663=INT(Datos!K663),AND(OR(K$1005="",Datos!K663&gt;=K$1005),OR(K$1006="",Datos!K663&lt;=K$1006))),FALSE),OR(ISNUMBER(FIND(";"&amp;UPPER(TRIM(Datos!K663&amp;""))&amp;"=",K$1007)),ISNUMBER(FIND(";"&amp;UPPER(TRIM(Datos!K663&amp;""))&amp;";",K$1007))),OR(UPPER(TRIM(Datos!K663&amp;""))="SÍ",UPPER(TRIM(Datos!K663&amp;""))="SI",UPPER(TRIM(Datos!K663&amp;""))="NO"),IF(ISNUMBER(Datos!K663),AND(OR(K$1005="",Datos!K663&gt;=K$1005),OR(K$1006="",Datos!K663&lt;=K$1006)),FALSE),TRUE))))</f>
        <v>0.0</v>
      </c>
      <c r="L663">
        <f>IF(Datos!L663="",0,IF(AND(L$1008&lt;&gt;"",Datos!L663=L$1008),0,IF(L$1004=0,0,1-CHOOSE(L$1004,IF(ISNUMBER(Datos!L663),AND(OR(L$1005="",Datos!L663&gt;=L$1005),OR(L$1006="",Datos!L663&lt;=L$1006)),FALSE),IF(ISNUMBER(Datos!L663),AND(Datos!L663=INT(Datos!L663),AND(OR(L$1005="",Datos!L663&gt;=L$1005),OR(L$1006="",Datos!L663&lt;=L$1006))),FALSE),OR(ISNUMBER(FIND(";"&amp;UPPER(TRIM(Datos!L663&amp;""))&amp;"=",L$1007)),ISNUMBER(FIND(";"&amp;UPPER(TRIM(Datos!L663&amp;""))&amp;";",L$1007))),OR(UPPER(TRIM(Datos!L663&amp;""))="SÍ",UPPER(TRIM(Datos!L663&amp;""))="SI",UPPER(TRIM(Datos!L663&amp;""))="NO"),IF(ISNUMBER(Datos!L663),AND(OR(L$1005="",Datos!L663&gt;=L$1005),OR(L$1006="",Datos!L663&lt;=L$1006)),FALSE),TRUE))))</f>
        <v>0.0</v>
      </c>
      <c r="M663">
        <f>IF(Datos!M663="",0,IF(AND(M$1008&lt;&gt;"",Datos!M663=M$1008),0,IF(M$1004=0,0,1-CHOOSE(M$1004,IF(ISNUMBER(Datos!M663),AND(OR(M$1005="",Datos!M663&gt;=M$1005),OR(M$1006="",Datos!M663&lt;=M$1006)),FALSE),IF(ISNUMBER(Datos!M663),AND(Datos!M663=INT(Datos!M663),AND(OR(M$1005="",Datos!M663&gt;=M$1005),OR(M$1006="",Datos!M663&lt;=M$1006))),FALSE),OR(ISNUMBER(FIND(";"&amp;UPPER(TRIM(Datos!M663&amp;""))&amp;"=",M$1007)),ISNUMBER(FIND(";"&amp;UPPER(TRIM(Datos!M663&amp;""))&amp;";",M$1007))),OR(UPPER(TRIM(Datos!M663&amp;""))="SÍ",UPPER(TRIM(Datos!M663&amp;""))="SI",UPPER(TRIM(Datos!M663&amp;""))="NO"),IF(ISNUMBER(Datos!M663),AND(OR(M$1005="",Datos!M663&gt;=M$1005),OR(M$1006="",Datos!M663&lt;=M$1006)),FALSE),TRUE))))</f>
        <v>0.0</v>
      </c>
      <c r="N663">
        <f>IF(Datos!N663="",0,IF(AND(N$1008&lt;&gt;"",Datos!N663=N$1008),0,IF(N$1004=0,0,1-CHOOSE(N$1004,IF(ISNUMBER(Datos!N663),AND(OR(N$1005="",Datos!N663&gt;=N$1005),OR(N$1006="",Datos!N663&lt;=N$1006)),FALSE),IF(ISNUMBER(Datos!N663),AND(Datos!N663=INT(Datos!N663),AND(OR(N$1005="",Datos!N663&gt;=N$1005),OR(N$1006="",Datos!N663&lt;=N$1006))),FALSE),OR(ISNUMBER(FIND(";"&amp;UPPER(TRIM(Datos!N663&amp;""))&amp;"=",N$1007)),ISNUMBER(FIND(";"&amp;UPPER(TRIM(Datos!N663&amp;""))&amp;";",N$1007))),OR(UPPER(TRIM(Datos!N663&amp;""))="SÍ",UPPER(TRIM(Datos!N663&amp;""))="SI",UPPER(TRIM(Datos!N663&amp;""))="NO"),IF(ISNUMBER(Datos!N663),AND(OR(N$1005="",Datos!N663&gt;=N$1005),OR(N$1006="",Datos!N663&lt;=N$1006)),FALSE),TRUE))))</f>
        <v>0.0</v>
      </c>
      <c r="O663">
        <f>IF(Datos!O663="",0,IF(AND(O$1008&lt;&gt;"",Datos!O663=O$1008),0,IF(O$1004=0,0,1-CHOOSE(O$1004,IF(ISNUMBER(Datos!O663),AND(OR(O$1005="",Datos!O663&gt;=O$1005),OR(O$1006="",Datos!O663&lt;=O$1006)),FALSE),IF(ISNUMBER(Datos!O663),AND(Datos!O663=INT(Datos!O663),AND(OR(O$1005="",Datos!O663&gt;=O$1005),OR(O$1006="",Datos!O663&lt;=O$1006))),FALSE),OR(ISNUMBER(FIND(";"&amp;UPPER(TRIM(Datos!O663&amp;""))&amp;"=",O$1007)),ISNUMBER(FIND(";"&amp;UPPER(TRIM(Datos!O663&amp;""))&amp;";",O$1007))),OR(UPPER(TRIM(Datos!O663&amp;""))="SÍ",UPPER(TRIM(Datos!O663&amp;""))="SI",UPPER(TRIM(Datos!O663&amp;""))="NO"),IF(ISNUMBER(Datos!O663),AND(OR(O$1005="",Datos!O663&gt;=O$1005),OR(O$1006="",Datos!O663&lt;=O$1006)),FALSE),TRUE))))</f>
        <v>0.0</v>
      </c>
      <c r="P663">
        <f>IF(Datos!P663="",0,IF(AND(P$1008&lt;&gt;"",Datos!P663=P$1008),0,IF(P$1004=0,0,1-CHOOSE(P$1004,IF(ISNUMBER(Datos!P663),AND(OR(P$1005="",Datos!P663&gt;=P$1005),OR(P$1006="",Datos!P663&lt;=P$1006)),FALSE),IF(ISNUMBER(Datos!P663),AND(Datos!P663=INT(Datos!P663),AND(OR(P$1005="",Datos!P663&gt;=P$1005),OR(P$1006="",Datos!P663&lt;=P$1006))),FALSE),OR(ISNUMBER(FIND(";"&amp;UPPER(TRIM(Datos!P663&amp;""))&amp;"=",P$1007)),ISNUMBER(FIND(";"&amp;UPPER(TRIM(Datos!P663&amp;""))&amp;";",P$1007))),OR(UPPER(TRIM(Datos!P663&amp;""))="SÍ",UPPER(TRIM(Datos!P663&amp;""))="SI",UPPER(TRIM(Datos!P663&amp;""))="NO"),IF(ISNUMBER(Datos!P663),AND(OR(P$1005="",Datos!P663&gt;=P$1005),OR(P$1006="",Datos!P663&lt;=P$1006)),FALSE),TRUE))))</f>
        <v>0.0</v>
      </c>
      <c r="Q663">
        <f>IF(Datos!Q663="",0,IF(AND(Q$1008&lt;&gt;"",Datos!Q663=Q$1008),0,IF(Q$1004=0,0,1-CHOOSE(Q$1004,IF(ISNUMBER(Datos!Q663),AND(OR(Q$1005="",Datos!Q663&gt;=Q$1005),OR(Q$1006="",Datos!Q663&lt;=Q$1006)),FALSE),IF(ISNUMBER(Datos!Q663),AND(Datos!Q663=INT(Datos!Q663),AND(OR(Q$1005="",Datos!Q663&gt;=Q$1005),OR(Q$1006="",Datos!Q663&lt;=Q$1006))),FALSE),OR(ISNUMBER(FIND(";"&amp;UPPER(TRIM(Datos!Q663&amp;""))&amp;"=",Q$1007)),ISNUMBER(FIND(";"&amp;UPPER(TRIM(Datos!Q663&amp;""))&amp;";",Q$1007))),OR(UPPER(TRIM(Datos!Q663&amp;""))="SÍ",UPPER(TRIM(Datos!Q663&amp;""))="SI",UPPER(TRIM(Datos!Q663&amp;""))="NO"),IF(ISNUMBER(Datos!Q663),AND(OR(Q$1005="",Datos!Q663&gt;=Q$1005),OR(Q$1006="",Datos!Q663&lt;=Q$1006)),FALSE),TRUE))))</f>
        <v>0.0</v>
      </c>
      <c r="R663">
        <f>IF(Datos!R663="",0,IF(AND(R$1008&lt;&gt;"",Datos!R663=R$1008),0,IF(R$1004=0,0,1-CHOOSE(R$1004,IF(ISNUMBER(Datos!R663),AND(OR(R$1005="",Datos!R663&gt;=R$1005),OR(R$1006="",Datos!R663&lt;=R$1006)),FALSE),IF(ISNUMBER(Datos!R663),AND(Datos!R663=INT(Datos!R663),AND(OR(R$1005="",Datos!R663&gt;=R$1005),OR(R$1006="",Datos!R663&lt;=R$1006))),FALSE),OR(ISNUMBER(FIND(";"&amp;UPPER(TRIM(Datos!R663&amp;""))&amp;"=",R$1007)),ISNUMBER(FIND(";"&amp;UPPER(TRIM(Datos!R663&amp;""))&amp;";",R$1007))),OR(UPPER(TRIM(Datos!R663&amp;""))="SÍ",UPPER(TRIM(Datos!R663&amp;""))="SI",UPPER(TRIM(Datos!R663&amp;""))="NO"),IF(ISNUMBER(Datos!R663),AND(OR(R$1005="",Datos!R663&gt;=R$1005),OR(R$1006="",Datos!R663&lt;=R$1006)),FALSE),TRUE))))</f>
        <v>0.0</v>
      </c>
      <c r="S663">
        <f>IF(Datos!S663="",0,IF(AND(S$1008&lt;&gt;"",Datos!S663=S$1008),0,IF(S$1004=0,0,1-CHOOSE(S$1004,IF(ISNUMBER(Datos!S663),AND(OR(S$1005="",Datos!S663&gt;=S$1005),OR(S$1006="",Datos!S663&lt;=S$1006)),FALSE),IF(ISNUMBER(Datos!S663),AND(Datos!S663=INT(Datos!S663),AND(OR(S$1005="",Datos!S663&gt;=S$1005),OR(S$1006="",Datos!S663&lt;=S$1006))),FALSE),OR(ISNUMBER(FIND(";"&amp;UPPER(TRIM(Datos!S663&amp;""))&amp;"=",S$1007)),ISNUMBER(FIND(";"&amp;UPPER(TRIM(Datos!S663&amp;""))&amp;";",S$1007))),OR(UPPER(TRIM(Datos!S663&amp;""))="SÍ",UPPER(TRIM(Datos!S663&amp;""))="SI",UPPER(TRIM(Datos!S663&amp;""))="NO"),IF(ISNUMBER(Datos!S663),AND(OR(S$1005="",Datos!S663&gt;=S$1005),OR(S$1006="",Datos!S663&lt;=S$1006)),FALSE),TRUE))))</f>
        <v>0.0</v>
      </c>
      <c r="T663">
        <f>IF(Datos!T663="",0,IF(AND(T$1008&lt;&gt;"",Datos!T663=T$1008),0,IF(T$1004=0,0,1-CHOOSE(T$1004,IF(ISNUMBER(Datos!T663),AND(OR(T$1005="",Datos!T663&gt;=T$1005),OR(T$1006="",Datos!T663&lt;=T$1006)),FALSE),IF(ISNUMBER(Datos!T663),AND(Datos!T663=INT(Datos!T663),AND(OR(T$1005="",Datos!T663&gt;=T$1005),OR(T$1006="",Datos!T663&lt;=T$1006))),FALSE),OR(ISNUMBER(FIND(";"&amp;UPPER(TRIM(Datos!T663&amp;""))&amp;"=",T$1007)),ISNUMBER(FIND(";"&amp;UPPER(TRIM(Datos!T663&amp;""))&amp;";",T$1007))),OR(UPPER(TRIM(Datos!T663&amp;""))="SÍ",UPPER(TRIM(Datos!T663&amp;""))="SI",UPPER(TRIM(Datos!T663&amp;""))="NO"),IF(ISNUMBER(Datos!T663),AND(OR(T$1005="",Datos!T663&gt;=T$1005),OR(T$1006="",Datos!T663&lt;=T$1006)),FALSE),TRUE))))</f>
        <v>0.0</v>
      </c>
      <c r="U663">
        <f>IF(Datos!U663="",0,IF(AND(U$1008&lt;&gt;"",Datos!U663=U$1008),0,IF(U$1004=0,0,1-CHOOSE(U$1004,IF(ISNUMBER(Datos!U663),AND(OR(U$1005="",Datos!U663&gt;=U$1005),OR(U$1006="",Datos!U663&lt;=U$1006)),FALSE),IF(ISNUMBER(Datos!U663),AND(Datos!U663=INT(Datos!U663),AND(OR(U$1005="",Datos!U663&gt;=U$1005),OR(U$1006="",Datos!U663&lt;=U$1006))),FALSE),OR(ISNUMBER(FIND(";"&amp;UPPER(TRIM(Datos!U663&amp;""))&amp;"=",U$1007)),ISNUMBER(FIND(";"&amp;UPPER(TRIM(Datos!U663&amp;""))&amp;";",U$1007))),OR(UPPER(TRIM(Datos!U663&amp;""))="SÍ",UPPER(TRIM(Datos!U663&amp;""))="SI",UPPER(TRIM(Datos!U663&amp;""))="NO"),IF(ISNUMBER(Datos!U663),AND(OR(U$1005="",Datos!U663&gt;=U$1005),OR(U$1006="",Datos!U663&lt;=U$1006)),FALSE),TRUE))))</f>
        <v>0.0</v>
      </c>
      <c r="V663">
        <f>IF(Datos!V663="",0,IF(AND(V$1008&lt;&gt;"",Datos!V663=V$1008),0,IF(V$1004=0,0,1-CHOOSE(V$1004,IF(ISNUMBER(Datos!V663),AND(OR(V$1005="",Datos!V663&gt;=V$1005),OR(V$1006="",Datos!V663&lt;=V$1006)),FALSE),IF(ISNUMBER(Datos!V663),AND(Datos!V663=INT(Datos!V663),AND(OR(V$1005="",Datos!V663&gt;=V$1005),OR(V$1006="",Datos!V663&lt;=V$1006))),FALSE),OR(ISNUMBER(FIND(";"&amp;UPPER(TRIM(Datos!V663&amp;""))&amp;"=",V$1007)),ISNUMBER(FIND(";"&amp;UPPER(TRIM(Datos!V663&amp;""))&amp;";",V$1007))),OR(UPPER(TRIM(Datos!V663&amp;""))="SÍ",UPPER(TRIM(Datos!V663&amp;""))="SI",UPPER(TRIM(Datos!V663&amp;""))="NO"),IF(ISNUMBER(Datos!V663),AND(OR(V$1005="",Datos!V663&gt;=V$1005),OR(V$1006="",Datos!V663&lt;=V$1006)),FALSE),TRUE))))</f>
        <v>0.0</v>
      </c>
      <c r="W663">
        <f>IF(Datos!W663="",0,IF(AND(W$1008&lt;&gt;"",Datos!W663=W$1008),0,IF(W$1004=0,0,1-CHOOSE(W$1004,IF(ISNUMBER(Datos!W663),AND(OR(W$1005="",Datos!W663&gt;=W$1005),OR(W$1006="",Datos!W663&lt;=W$1006)),FALSE),IF(ISNUMBER(Datos!W663),AND(Datos!W663=INT(Datos!W663),AND(OR(W$1005="",Datos!W663&gt;=W$1005),OR(W$1006="",Datos!W663&lt;=W$1006))),FALSE),OR(ISNUMBER(FIND(";"&amp;UPPER(TRIM(Datos!W663&amp;""))&amp;"=",W$1007)),ISNUMBER(FIND(";"&amp;UPPER(TRIM(Datos!W663&amp;""))&amp;";",W$1007))),OR(UPPER(TRIM(Datos!W663&amp;""))="SÍ",UPPER(TRIM(Datos!W663&amp;""))="SI",UPPER(TRIM(Datos!W663&amp;""))="NO"),IF(ISNUMBER(Datos!W663),AND(OR(W$1005="",Datos!W663&gt;=W$1005),OR(W$1006="",Datos!W663&lt;=W$1006)),FALSE),TRUE))))</f>
        <v>0.0</v>
      </c>
      <c r="X663">
        <f>IF(Datos!X663="",0,IF(AND(X$1008&lt;&gt;"",Datos!X663=X$1008),0,IF(X$1004=0,0,1-CHOOSE(X$1004,IF(ISNUMBER(Datos!X663),AND(OR(X$1005="",Datos!X663&gt;=X$1005),OR(X$1006="",Datos!X663&lt;=X$1006)),FALSE),IF(ISNUMBER(Datos!X663),AND(Datos!X663=INT(Datos!X663),AND(OR(X$1005="",Datos!X663&gt;=X$1005),OR(X$1006="",Datos!X663&lt;=X$1006))),FALSE),OR(ISNUMBER(FIND(";"&amp;UPPER(TRIM(Datos!X663&amp;""))&amp;"=",X$1007)),ISNUMBER(FIND(";"&amp;UPPER(TRIM(Datos!X663&amp;""))&amp;";",X$1007))),OR(UPPER(TRIM(Datos!X663&amp;""))="SÍ",UPPER(TRIM(Datos!X663&amp;""))="SI",UPPER(TRIM(Datos!X663&amp;""))="NO"),IF(ISNUMBER(Datos!X663),AND(OR(X$1005="",Datos!X663&gt;=X$1005),OR(X$1006="",Datos!X663&lt;=X$1006)),FALSE),TRUE))))</f>
        <v>0.0</v>
      </c>
      <c r="Y663">
        <f>IF(Datos!Y663="",0,IF(AND(Y$1008&lt;&gt;"",Datos!Y663=Y$1008),0,IF(Y$1004=0,0,1-CHOOSE(Y$1004,IF(ISNUMBER(Datos!Y663),AND(OR(Y$1005="",Datos!Y663&gt;=Y$1005),OR(Y$1006="",Datos!Y663&lt;=Y$1006)),FALSE),IF(ISNUMBER(Datos!Y663),AND(Datos!Y663=INT(Datos!Y663),AND(OR(Y$1005="",Datos!Y663&gt;=Y$1005),OR(Y$1006="",Datos!Y663&lt;=Y$1006))),FALSE),OR(ISNUMBER(FIND(";"&amp;UPPER(TRIM(Datos!Y663&amp;""))&amp;"=",Y$1007)),ISNUMBER(FIND(";"&amp;UPPER(TRIM(Datos!Y663&amp;""))&amp;";",Y$1007))),OR(UPPER(TRIM(Datos!Y663&amp;""))="SÍ",UPPER(TRIM(Datos!Y663&amp;""))="SI",UPPER(TRIM(Datos!Y663&amp;""))="NO"),IF(ISNUMBER(Datos!Y663),AND(OR(Y$1005="",Datos!Y663&gt;=Y$1005),OR(Y$1006="",Datos!Y663&lt;=Y$1006)),FALSE),TRUE))))</f>
        <v>0.0</v>
      </c>
      <c r="Z663">
        <f>IF(Datos!Z663="",0,IF(AND(Z$1008&lt;&gt;"",Datos!Z663=Z$1008),0,IF(Z$1004=0,0,1-CHOOSE(Z$1004,IF(ISNUMBER(Datos!Z663),AND(OR(Z$1005="",Datos!Z663&gt;=Z$1005),OR(Z$1006="",Datos!Z663&lt;=Z$1006)),FALSE),IF(ISNUMBER(Datos!Z663),AND(Datos!Z663=INT(Datos!Z663),AND(OR(Z$1005="",Datos!Z663&gt;=Z$1005),OR(Z$1006="",Datos!Z663&lt;=Z$1006))),FALSE),OR(ISNUMBER(FIND(";"&amp;UPPER(TRIM(Datos!Z663&amp;""))&amp;"=",Z$1007)),ISNUMBER(FIND(";"&amp;UPPER(TRIM(Datos!Z663&amp;""))&amp;";",Z$1007))),OR(UPPER(TRIM(Datos!Z663&amp;""))="SÍ",UPPER(TRIM(Datos!Z663&amp;""))="SI",UPPER(TRIM(Datos!Z663&amp;""))="NO"),IF(ISNUMBER(Datos!Z663),AND(OR(Z$1005="",Datos!Z663&gt;=Z$1005),OR(Z$1006="",Datos!Z663&lt;=Z$1006)),FALSE),TRUE))))</f>
        <v>0.0</v>
      </c>
      <c r="AA663">
        <f>IF(Datos!AA663="",0,IF(AND(AA$1008&lt;&gt;"",Datos!AA663=AA$1008),0,IF(AA$1004=0,0,1-CHOOSE(AA$1004,IF(ISNUMBER(Datos!AA663),AND(OR(AA$1005="",Datos!AA663&gt;=AA$1005),OR(AA$1006="",Datos!AA663&lt;=AA$1006)),FALSE),IF(ISNUMBER(Datos!AA663),AND(Datos!AA663=INT(Datos!AA663),AND(OR(AA$1005="",Datos!AA663&gt;=AA$1005),OR(AA$1006="",Datos!AA663&lt;=AA$1006))),FALSE),OR(ISNUMBER(FIND(";"&amp;UPPER(TRIM(Datos!AA663&amp;""))&amp;"=",AA$1007)),ISNUMBER(FIND(";"&amp;UPPER(TRIM(Datos!AA663&amp;""))&amp;";",AA$1007))),OR(UPPER(TRIM(Datos!AA663&amp;""))="SÍ",UPPER(TRIM(Datos!AA663&amp;""))="SI",UPPER(TRIM(Datos!AA663&amp;""))="NO"),IF(ISNUMBER(Datos!AA663),AND(OR(AA$1005="",Datos!AA663&gt;=AA$1005),OR(AA$1006="",Datos!AA663&lt;=AA$1006)),FALSE),TRUE))))</f>
        <v>0.0</v>
      </c>
      <c r="AB663">
        <f>IF(Datos!AB663="",0,IF(AND(AB$1008&lt;&gt;"",Datos!AB663=AB$1008),0,IF(AB$1004=0,0,1-CHOOSE(AB$1004,IF(ISNUMBER(Datos!AB663),AND(OR(AB$1005="",Datos!AB663&gt;=AB$1005),OR(AB$1006="",Datos!AB663&lt;=AB$1006)),FALSE),IF(ISNUMBER(Datos!AB663),AND(Datos!AB663=INT(Datos!AB663),AND(OR(AB$1005="",Datos!AB663&gt;=AB$1005),OR(AB$1006="",Datos!AB663&lt;=AB$1006))),FALSE),OR(ISNUMBER(FIND(";"&amp;UPPER(TRIM(Datos!AB663&amp;""))&amp;"=",AB$1007)),ISNUMBER(FIND(";"&amp;UPPER(TRIM(Datos!AB663&amp;""))&amp;";",AB$1007))),OR(UPPER(TRIM(Datos!AB663&amp;""))="SÍ",UPPER(TRIM(Datos!AB663&amp;""))="SI",UPPER(TRIM(Datos!AB663&amp;""))="NO"),IF(ISNUMBER(Datos!AB663),AND(OR(AB$1005="",Datos!AB663&gt;=AB$1005),OR(AB$1006="",Datos!AB663&lt;=AB$1006)),FALSE),TRUE))))</f>
        <v>0.0</v>
      </c>
      <c r="AC663">
        <f>IF(Datos!AC663="",0,IF(AND(AC$1008&lt;&gt;"",Datos!AC663=AC$1008),0,IF(AC$1004=0,0,1-CHOOSE(AC$1004,IF(ISNUMBER(Datos!AC663),AND(OR(AC$1005="",Datos!AC663&gt;=AC$1005),OR(AC$1006="",Datos!AC663&lt;=AC$1006)),FALSE),IF(ISNUMBER(Datos!AC663),AND(Datos!AC663=INT(Datos!AC663),AND(OR(AC$1005="",Datos!AC663&gt;=AC$1005),OR(AC$1006="",Datos!AC663&lt;=AC$1006))),FALSE),OR(ISNUMBER(FIND(";"&amp;UPPER(TRIM(Datos!AC663&amp;""))&amp;"=",AC$1007)),ISNUMBER(FIND(";"&amp;UPPER(TRIM(Datos!AC663&amp;""))&amp;";",AC$1007))),OR(UPPER(TRIM(Datos!AC663&amp;""))="SÍ",UPPER(TRIM(Datos!AC663&amp;""))="SI",UPPER(TRIM(Datos!AC663&amp;""))="NO"),IF(ISNUMBER(Datos!AC663),AND(OR(AC$1005="",Datos!AC663&gt;=AC$1005),OR(AC$1006="",Datos!AC663&lt;=AC$1006)),FALSE),TRUE))))</f>
        <v>0.0</v>
      </c>
      <c r="AD663">
        <f>IF(Datos!AD663="",0,IF(AND(AD$1008&lt;&gt;"",Datos!AD663=AD$1008),0,IF(AD$1004=0,0,1-CHOOSE(AD$1004,IF(ISNUMBER(Datos!AD663),AND(OR(AD$1005="",Datos!AD663&gt;=AD$1005),OR(AD$1006="",Datos!AD663&lt;=AD$1006)),FALSE),IF(ISNUMBER(Datos!AD663),AND(Datos!AD663=INT(Datos!AD663),AND(OR(AD$1005="",Datos!AD663&gt;=AD$1005),OR(AD$1006="",Datos!AD663&lt;=AD$1006))),FALSE),OR(ISNUMBER(FIND(";"&amp;UPPER(TRIM(Datos!AD663&amp;""))&amp;"=",AD$1007)),ISNUMBER(FIND(";"&amp;UPPER(TRIM(Datos!AD663&amp;""))&amp;";",AD$1007))),OR(UPPER(TRIM(Datos!AD663&amp;""))="SÍ",UPPER(TRIM(Datos!AD663&amp;""))="SI",UPPER(TRIM(Datos!AD663&amp;""))="NO"),IF(ISNUMBER(Datos!AD663),AND(OR(AD$1005="",Datos!AD663&gt;=AD$1005),OR(AD$1006="",Datos!AD663&lt;=AD$1006)),FALSE),TRUE))))</f>
        <v>0.0</v>
      </c>
      <c r="AE663">
        <f>IF(Datos!AE663="",0,IF(AND(AE$1008&lt;&gt;"",Datos!AE663=AE$1008),0,IF(AE$1004=0,0,1-CHOOSE(AE$1004,IF(ISNUMBER(Datos!AE663),AND(OR(AE$1005="",Datos!AE663&gt;=AE$1005),OR(AE$1006="",Datos!AE663&lt;=AE$1006)),FALSE),IF(ISNUMBER(Datos!AE663),AND(Datos!AE663=INT(Datos!AE663),AND(OR(AE$1005="",Datos!AE663&gt;=AE$1005),OR(AE$1006="",Datos!AE663&lt;=AE$1006))),FALSE),OR(ISNUMBER(FIND(";"&amp;UPPER(TRIM(Datos!AE663&amp;""))&amp;"=",AE$1007)),ISNUMBER(FIND(";"&amp;UPPER(TRIM(Datos!AE663&amp;""))&amp;";",AE$1007))),OR(UPPER(TRIM(Datos!AE663&amp;""))="SÍ",UPPER(TRIM(Datos!AE663&amp;""))="SI",UPPER(TRIM(Datos!AE663&amp;""))="NO"),IF(ISNUMBER(Datos!AE663),AND(OR(AE$1005="",Datos!AE663&gt;=AE$1005),OR(AE$1006="",Datos!AE663&lt;=AE$1006)),FALSE),TRUE))))</f>
        <v>0.0</v>
      </c>
    </row>
    <row r="664" spans="2:31">
      <c r="B664">
        <f>IF(Datos!B664="",0,IF(AND(B$1008&lt;&gt;"",Datos!B664=B$1008),0,IF(B$1004=0,0,1-CHOOSE(B$1004,IF(ISNUMBER(Datos!B664),AND(OR(B$1005="",Datos!B664&gt;=B$1005),OR(B$1006="",Datos!B664&lt;=B$1006)),FALSE),IF(ISNUMBER(Datos!B664),AND(Datos!B664=INT(Datos!B664),AND(OR(B$1005="",Datos!B664&gt;=B$1005),OR(B$1006="",Datos!B664&lt;=B$1006))),FALSE),OR(ISNUMBER(FIND(";"&amp;UPPER(TRIM(Datos!B664&amp;""))&amp;"=",B$1007)),ISNUMBER(FIND(";"&amp;UPPER(TRIM(Datos!B664&amp;""))&amp;";",B$1007))),OR(UPPER(TRIM(Datos!B664&amp;""))="SÍ",UPPER(TRIM(Datos!B664&amp;""))="SI",UPPER(TRIM(Datos!B664&amp;""))="NO"),IF(ISNUMBER(Datos!B664),AND(OR(B$1005="",Datos!B664&gt;=B$1005),OR(B$1006="",Datos!B664&lt;=B$1006)),FALSE),TRUE))))</f>
        <v>0.0</v>
      </c>
      <c r="C664">
        <f>IF(Datos!C664="",0,IF(AND(C$1008&lt;&gt;"",Datos!C664=C$1008),0,IF(C$1004=0,0,1-CHOOSE(C$1004,IF(ISNUMBER(Datos!C664),AND(OR(C$1005="",Datos!C664&gt;=C$1005),OR(C$1006="",Datos!C664&lt;=C$1006)),FALSE),IF(ISNUMBER(Datos!C664),AND(Datos!C664=INT(Datos!C664),AND(OR(C$1005="",Datos!C664&gt;=C$1005),OR(C$1006="",Datos!C664&lt;=C$1006))),FALSE),OR(ISNUMBER(FIND(";"&amp;UPPER(TRIM(Datos!C664&amp;""))&amp;"=",C$1007)),ISNUMBER(FIND(";"&amp;UPPER(TRIM(Datos!C664&amp;""))&amp;";",C$1007))),OR(UPPER(TRIM(Datos!C664&amp;""))="SÍ",UPPER(TRIM(Datos!C664&amp;""))="SI",UPPER(TRIM(Datos!C664&amp;""))="NO"),IF(ISNUMBER(Datos!C664),AND(OR(C$1005="",Datos!C664&gt;=C$1005),OR(C$1006="",Datos!C664&lt;=C$1006)),FALSE),TRUE))))</f>
        <v>0.0</v>
      </c>
      <c r="D664">
        <f>IF(Datos!D664="",0,IF(AND(D$1008&lt;&gt;"",Datos!D664=D$1008),0,IF(D$1004=0,0,1-CHOOSE(D$1004,IF(ISNUMBER(Datos!D664),AND(OR(D$1005="",Datos!D664&gt;=D$1005),OR(D$1006="",Datos!D664&lt;=D$1006)),FALSE),IF(ISNUMBER(Datos!D664),AND(Datos!D664=INT(Datos!D664),AND(OR(D$1005="",Datos!D664&gt;=D$1005),OR(D$1006="",Datos!D664&lt;=D$1006))),FALSE),OR(ISNUMBER(FIND(";"&amp;UPPER(TRIM(Datos!D664&amp;""))&amp;"=",D$1007)),ISNUMBER(FIND(";"&amp;UPPER(TRIM(Datos!D664&amp;""))&amp;";",D$1007))),OR(UPPER(TRIM(Datos!D664&amp;""))="SÍ",UPPER(TRIM(Datos!D664&amp;""))="SI",UPPER(TRIM(Datos!D664&amp;""))="NO"),IF(ISNUMBER(Datos!D664),AND(OR(D$1005="",Datos!D664&gt;=D$1005),OR(D$1006="",Datos!D664&lt;=D$1006)),FALSE),TRUE))))</f>
        <v>0.0</v>
      </c>
      <c r="E664">
        <f>IF(Datos!E664="",0,IF(AND(E$1008&lt;&gt;"",Datos!E664=E$1008),0,IF(E$1004=0,0,1-CHOOSE(E$1004,IF(ISNUMBER(Datos!E664),AND(OR(E$1005="",Datos!E664&gt;=E$1005),OR(E$1006="",Datos!E664&lt;=E$1006)),FALSE),IF(ISNUMBER(Datos!E664),AND(Datos!E664=INT(Datos!E664),AND(OR(E$1005="",Datos!E664&gt;=E$1005),OR(E$1006="",Datos!E664&lt;=E$1006))),FALSE),OR(ISNUMBER(FIND(";"&amp;UPPER(TRIM(Datos!E664&amp;""))&amp;"=",E$1007)),ISNUMBER(FIND(";"&amp;UPPER(TRIM(Datos!E664&amp;""))&amp;";",E$1007))),OR(UPPER(TRIM(Datos!E664&amp;""))="SÍ",UPPER(TRIM(Datos!E664&amp;""))="SI",UPPER(TRIM(Datos!E664&amp;""))="NO"),IF(ISNUMBER(Datos!E664),AND(OR(E$1005="",Datos!E664&gt;=E$1005),OR(E$1006="",Datos!E664&lt;=E$1006)),FALSE),TRUE))))</f>
        <v>0.0</v>
      </c>
      <c r="F664">
        <f>IF(Datos!F664="",0,IF(AND(F$1008&lt;&gt;"",Datos!F664=F$1008),0,IF(F$1004=0,0,1-CHOOSE(F$1004,IF(ISNUMBER(Datos!F664),AND(OR(F$1005="",Datos!F664&gt;=F$1005),OR(F$1006="",Datos!F664&lt;=F$1006)),FALSE),IF(ISNUMBER(Datos!F664),AND(Datos!F664=INT(Datos!F664),AND(OR(F$1005="",Datos!F664&gt;=F$1005),OR(F$1006="",Datos!F664&lt;=F$1006))),FALSE),OR(ISNUMBER(FIND(";"&amp;UPPER(TRIM(Datos!F664&amp;""))&amp;"=",F$1007)),ISNUMBER(FIND(";"&amp;UPPER(TRIM(Datos!F664&amp;""))&amp;";",F$1007))),OR(UPPER(TRIM(Datos!F664&amp;""))="SÍ",UPPER(TRIM(Datos!F664&amp;""))="SI",UPPER(TRIM(Datos!F664&amp;""))="NO"),IF(ISNUMBER(Datos!F664),AND(OR(F$1005="",Datos!F664&gt;=F$1005),OR(F$1006="",Datos!F664&lt;=F$1006)),FALSE),TRUE))))</f>
        <v>0.0</v>
      </c>
      <c r="G664">
        <f>IF(Datos!G664="",0,IF(AND(G$1008&lt;&gt;"",Datos!G664=G$1008),0,IF(G$1004=0,0,1-CHOOSE(G$1004,IF(ISNUMBER(Datos!G664),AND(OR(G$1005="",Datos!G664&gt;=G$1005),OR(G$1006="",Datos!G664&lt;=G$1006)),FALSE),IF(ISNUMBER(Datos!G664),AND(Datos!G664=INT(Datos!G664),AND(OR(G$1005="",Datos!G664&gt;=G$1005),OR(G$1006="",Datos!G664&lt;=G$1006))),FALSE),OR(ISNUMBER(FIND(";"&amp;UPPER(TRIM(Datos!G664&amp;""))&amp;"=",G$1007)),ISNUMBER(FIND(";"&amp;UPPER(TRIM(Datos!G664&amp;""))&amp;";",G$1007))),OR(UPPER(TRIM(Datos!G664&amp;""))="SÍ",UPPER(TRIM(Datos!G664&amp;""))="SI",UPPER(TRIM(Datos!G664&amp;""))="NO"),IF(ISNUMBER(Datos!G664),AND(OR(G$1005="",Datos!G664&gt;=G$1005),OR(G$1006="",Datos!G664&lt;=G$1006)),FALSE),TRUE))))</f>
        <v>0.0</v>
      </c>
      <c r="H664">
        <f>IF(Datos!H664="",0,IF(AND(H$1008&lt;&gt;"",Datos!H664=H$1008),0,IF(H$1004=0,0,1-CHOOSE(H$1004,IF(ISNUMBER(Datos!H664),AND(OR(H$1005="",Datos!H664&gt;=H$1005),OR(H$1006="",Datos!H664&lt;=H$1006)),FALSE),IF(ISNUMBER(Datos!H664),AND(Datos!H664=INT(Datos!H664),AND(OR(H$1005="",Datos!H664&gt;=H$1005),OR(H$1006="",Datos!H664&lt;=H$1006))),FALSE),OR(ISNUMBER(FIND(";"&amp;UPPER(TRIM(Datos!H664&amp;""))&amp;"=",H$1007)),ISNUMBER(FIND(";"&amp;UPPER(TRIM(Datos!H664&amp;""))&amp;";",H$1007))),OR(UPPER(TRIM(Datos!H664&amp;""))="SÍ",UPPER(TRIM(Datos!H664&amp;""))="SI",UPPER(TRIM(Datos!H664&amp;""))="NO"),IF(ISNUMBER(Datos!H664),AND(OR(H$1005="",Datos!H664&gt;=H$1005),OR(H$1006="",Datos!H664&lt;=H$1006)),FALSE),TRUE))))</f>
        <v>0.0</v>
      </c>
      <c r="I664">
        <f>IF(Datos!I664="",0,IF(AND(I$1008&lt;&gt;"",Datos!I664=I$1008),0,IF(I$1004=0,0,1-CHOOSE(I$1004,IF(ISNUMBER(Datos!I664),AND(OR(I$1005="",Datos!I664&gt;=I$1005),OR(I$1006="",Datos!I664&lt;=I$1006)),FALSE),IF(ISNUMBER(Datos!I664),AND(Datos!I664=INT(Datos!I664),AND(OR(I$1005="",Datos!I664&gt;=I$1005),OR(I$1006="",Datos!I664&lt;=I$1006))),FALSE),OR(ISNUMBER(FIND(";"&amp;UPPER(TRIM(Datos!I664&amp;""))&amp;"=",I$1007)),ISNUMBER(FIND(";"&amp;UPPER(TRIM(Datos!I664&amp;""))&amp;";",I$1007))),OR(UPPER(TRIM(Datos!I664&amp;""))="SÍ",UPPER(TRIM(Datos!I664&amp;""))="SI",UPPER(TRIM(Datos!I664&amp;""))="NO"),IF(ISNUMBER(Datos!I664),AND(OR(I$1005="",Datos!I664&gt;=I$1005),OR(I$1006="",Datos!I664&lt;=I$1006)),FALSE),TRUE))))</f>
        <v>0.0</v>
      </c>
      <c r="J664">
        <f>IF(Datos!J664="",0,IF(AND(J$1008&lt;&gt;"",Datos!J664=J$1008),0,IF(J$1004=0,0,1-CHOOSE(J$1004,IF(ISNUMBER(Datos!J664),AND(OR(J$1005="",Datos!J664&gt;=J$1005),OR(J$1006="",Datos!J664&lt;=J$1006)),FALSE),IF(ISNUMBER(Datos!J664),AND(Datos!J664=INT(Datos!J664),AND(OR(J$1005="",Datos!J664&gt;=J$1005),OR(J$1006="",Datos!J664&lt;=J$1006))),FALSE),OR(ISNUMBER(FIND(";"&amp;UPPER(TRIM(Datos!J664&amp;""))&amp;"=",J$1007)),ISNUMBER(FIND(";"&amp;UPPER(TRIM(Datos!J664&amp;""))&amp;";",J$1007))),OR(UPPER(TRIM(Datos!J664&amp;""))="SÍ",UPPER(TRIM(Datos!J664&amp;""))="SI",UPPER(TRIM(Datos!J664&amp;""))="NO"),IF(ISNUMBER(Datos!J664),AND(OR(J$1005="",Datos!J664&gt;=J$1005),OR(J$1006="",Datos!J664&lt;=J$1006)),FALSE),TRUE))))</f>
        <v>0.0</v>
      </c>
      <c r="K664">
        <f>IF(Datos!K664="",0,IF(AND(K$1008&lt;&gt;"",Datos!K664=K$1008),0,IF(K$1004=0,0,1-CHOOSE(K$1004,IF(ISNUMBER(Datos!K664),AND(OR(K$1005="",Datos!K664&gt;=K$1005),OR(K$1006="",Datos!K664&lt;=K$1006)),FALSE),IF(ISNUMBER(Datos!K664),AND(Datos!K664=INT(Datos!K664),AND(OR(K$1005="",Datos!K664&gt;=K$1005),OR(K$1006="",Datos!K664&lt;=K$1006))),FALSE),OR(ISNUMBER(FIND(";"&amp;UPPER(TRIM(Datos!K664&amp;""))&amp;"=",K$1007)),ISNUMBER(FIND(";"&amp;UPPER(TRIM(Datos!K664&amp;""))&amp;";",K$1007))),OR(UPPER(TRIM(Datos!K664&amp;""))="SÍ",UPPER(TRIM(Datos!K664&amp;""))="SI",UPPER(TRIM(Datos!K664&amp;""))="NO"),IF(ISNUMBER(Datos!K664),AND(OR(K$1005="",Datos!K664&gt;=K$1005),OR(K$1006="",Datos!K664&lt;=K$1006)),FALSE),TRUE))))</f>
        <v>0.0</v>
      </c>
      <c r="L664">
        <f>IF(Datos!L664="",0,IF(AND(L$1008&lt;&gt;"",Datos!L664=L$1008),0,IF(L$1004=0,0,1-CHOOSE(L$1004,IF(ISNUMBER(Datos!L664),AND(OR(L$1005="",Datos!L664&gt;=L$1005),OR(L$1006="",Datos!L664&lt;=L$1006)),FALSE),IF(ISNUMBER(Datos!L664),AND(Datos!L664=INT(Datos!L664),AND(OR(L$1005="",Datos!L664&gt;=L$1005),OR(L$1006="",Datos!L664&lt;=L$1006))),FALSE),OR(ISNUMBER(FIND(";"&amp;UPPER(TRIM(Datos!L664&amp;""))&amp;"=",L$1007)),ISNUMBER(FIND(";"&amp;UPPER(TRIM(Datos!L664&amp;""))&amp;";",L$1007))),OR(UPPER(TRIM(Datos!L664&amp;""))="SÍ",UPPER(TRIM(Datos!L664&amp;""))="SI",UPPER(TRIM(Datos!L664&amp;""))="NO"),IF(ISNUMBER(Datos!L664),AND(OR(L$1005="",Datos!L664&gt;=L$1005),OR(L$1006="",Datos!L664&lt;=L$1006)),FALSE),TRUE))))</f>
        <v>0.0</v>
      </c>
      <c r="M664">
        <f>IF(Datos!M664="",0,IF(AND(M$1008&lt;&gt;"",Datos!M664=M$1008),0,IF(M$1004=0,0,1-CHOOSE(M$1004,IF(ISNUMBER(Datos!M664),AND(OR(M$1005="",Datos!M664&gt;=M$1005),OR(M$1006="",Datos!M664&lt;=M$1006)),FALSE),IF(ISNUMBER(Datos!M664),AND(Datos!M664=INT(Datos!M664),AND(OR(M$1005="",Datos!M664&gt;=M$1005),OR(M$1006="",Datos!M664&lt;=M$1006))),FALSE),OR(ISNUMBER(FIND(";"&amp;UPPER(TRIM(Datos!M664&amp;""))&amp;"=",M$1007)),ISNUMBER(FIND(";"&amp;UPPER(TRIM(Datos!M664&amp;""))&amp;";",M$1007))),OR(UPPER(TRIM(Datos!M664&amp;""))="SÍ",UPPER(TRIM(Datos!M664&amp;""))="SI",UPPER(TRIM(Datos!M664&amp;""))="NO"),IF(ISNUMBER(Datos!M664),AND(OR(M$1005="",Datos!M664&gt;=M$1005),OR(M$1006="",Datos!M664&lt;=M$1006)),FALSE),TRUE))))</f>
        <v>0.0</v>
      </c>
      <c r="N664">
        <f>IF(Datos!N664="",0,IF(AND(N$1008&lt;&gt;"",Datos!N664=N$1008),0,IF(N$1004=0,0,1-CHOOSE(N$1004,IF(ISNUMBER(Datos!N664),AND(OR(N$1005="",Datos!N664&gt;=N$1005),OR(N$1006="",Datos!N664&lt;=N$1006)),FALSE),IF(ISNUMBER(Datos!N664),AND(Datos!N664=INT(Datos!N664),AND(OR(N$1005="",Datos!N664&gt;=N$1005),OR(N$1006="",Datos!N664&lt;=N$1006))),FALSE),OR(ISNUMBER(FIND(";"&amp;UPPER(TRIM(Datos!N664&amp;""))&amp;"=",N$1007)),ISNUMBER(FIND(";"&amp;UPPER(TRIM(Datos!N664&amp;""))&amp;";",N$1007))),OR(UPPER(TRIM(Datos!N664&amp;""))="SÍ",UPPER(TRIM(Datos!N664&amp;""))="SI",UPPER(TRIM(Datos!N664&amp;""))="NO"),IF(ISNUMBER(Datos!N664),AND(OR(N$1005="",Datos!N664&gt;=N$1005),OR(N$1006="",Datos!N664&lt;=N$1006)),FALSE),TRUE))))</f>
        <v>0.0</v>
      </c>
      <c r="O664">
        <f>IF(Datos!O664="",0,IF(AND(O$1008&lt;&gt;"",Datos!O664=O$1008),0,IF(O$1004=0,0,1-CHOOSE(O$1004,IF(ISNUMBER(Datos!O664),AND(OR(O$1005="",Datos!O664&gt;=O$1005),OR(O$1006="",Datos!O664&lt;=O$1006)),FALSE),IF(ISNUMBER(Datos!O664),AND(Datos!O664=INT(Datos!O664),AND(OR(O$1005="",Datos!O664&gt;=O$1005),OR(O$1006="",Datos!O664&lt;=O$1006))),FALSE),OR(ISNUMBER(FIND(";"&amp;UPPER(TRIM(Datos!O664&amp;""))&amp;"=",O$1007)),ISNUMBER(FIND(";"&amp;UPPER(TRIM(Datos!O664&amp;""))&amp;";",O$1007))),OR(UPPER(TRIM(Datos!O664&amp;""))="SÍ",UPPER(TRIM(Datos!O664&amp;""))="SI",UPPER(TRIM(Datos!O664&amp;""))="NO"),IF(ISNUMBER(Datos!O664),AND(OR(O$1005="",Datos!O664&gt;=O$1005),OR(O$1006="",Datos!O664&lt;=O$1006)),FALSE),TRUE))))</f>
        <v>0.0</v>
      </c>
      <c r="P664">
        <f>IF(Datos!P664="",0,IF(AND(P$1008&lt;&gt;"",Datos!P664=P$1008),0,IF(P$1004=0,0,1-CHOOSE(P$1004,IF(ISNUMBER(Datos!P664),AND(OR(P$1005="",Datos!P664&gt;=P$1005),OR(P$1006="",Datos!P664&lt;=P$1006)),FALSE),IF(ISNUMBER(Datos!P664),AND(Datos!P664=INT(Datos!P664),AND(OR(P$1005="",Datos!P664&gt;=P$1005),OR(P$1006="",Datos!P664&lt;=P$1006))),FALSE),OR(ISNUMBER(FIND(";"&amp;UPPER(TRIM(Datos!P664&amp;""))&amp;"=",P$1007)),ISNUMBER(FIND(";"&amp;UPPER(TRIM(Datos!P664&amp;""))&amp;";",P$1007))),OR(UPPER(TRIM(Datos!P664&amp;""))="SÍ",UPPER(TRIM(Datos!P664&amp;""))="SI",UPPER(TRIM(Datos!P664&amp;""))="NO"),IF(ISNUMBER(Datos!P664),AND(OR(P$1005="",Datos!P664&gt;=P$1005),OR(P$1006="",Datos!P664&lt;=P$1006)),FALSE),TRUE))))</f>
        <v>0.0</v>
      </c>
      <c r="Q664">
        <f>IF(Datos!Q664="",0,IF(AND(Q$1008&lt;&gt;"",Datos!Q664=Q$1008),0,IF(Q$1004=0,0,1-CHOOSE(Q$1004,IF(ISNUMBER(Datos!Q664),AND(OR(Q$1005="",Datos!Q664&gt;=Q$1005),OR(Q$1006="",Datos!Q664&lt;=Q$1006)),FALSE),IF(ISNUMBER(Datos!Q664),AND(Datos!Q664=INT(Datos!Q664),AND(OR(Q$1005="",Datos!Q664&gt;=Q$1005),OR(Q$1006="",Datos!Q664&lt;=Q$1006))),FALSE),OR(ISNUMBER(FIND(";"&amp;UPPER(TRIM(Datos!Q664&amp;""))&amp;"=",Q$1007)),ISNUMBER(FIND(";"&amp;UPPER(TRIM(Datos!Q664&amp;""))&amp;";",Q$1007))),OR(UPPER(TRIM(Datos!Q664&amp;""))="SÍ",UPPER(TRIM(Datos!Q664&amp;""))="SI",UPPER(TRIM(Datos!Q664&amp;""))="NO"),IF(ISNUMBER(Datos!Q664),AND(OR(Q$1005="",Datos!Q664&gt;=Q$1005),OR(Q$1006="",Datos!Q664&lt;=Q$1006)),FALSE),TRUE))))</f>
        <v>0.0</v>
      </c>
      <c r="R664">
        <f>IF(Datos!R664="",0,IF(AND(R$1008&lt;&gt;"",Datos!R664=R$1008),0,IF(R$1004=0,0,1-CHOOSE(R$1004,IF(ISNUMBER(Datos!R664),AND(OR(R$1005="",Datos!R664&gt;=R$1005),OR(R$1006="",Datos!R664&lt;=R$1006)),FALSE),IF(ISNUMBER(Datos!R664),AND(Datos!R664=INT(Datos!R664),AND(OR(R$1005="",Datos!R664&gt;=R$1005),OR(R$1006="",Datos!R664&lt;=R$1006))),FALSE),OR(ISNUMBER(FIND(";"&amp;UPPER(TRIM(Datos!R664&amp;""))&amp;"=",R$1007)),ISNUMBER(FIND(";"&amp;UPPER(TRIM(Datos!R664&amp;""))&amp;";",R$1007))),OR(UPPER(TRIM(Datos!R664&amp;""))="SÍ",UPPER(TRIM(Datos!R664&amp;""))="SI",UPPER(TRIM(Datos!R664&amp;""))="NO"),IF(ISNUMBER(Datos!R664),AND(OR(R$1005="",Datos!R664&gt;=R$1005),OR(R$1006="",Datos!R664&lt;=R$1006)),FALSE),TRUE))))</f>
        <v>0.0</v>
      </c>
      <c r="S664">
        <f>IF(Datos!S664="",0,IF(AND(S$1008&lt;&gt;"",Datos!S664=S$1008),0,IF(S$1004=0,0,1-CHOOSE(S$1004,IF(ISNUMBER(Datos!S664),AND(OR(S$1005="",Datos!S664&gt;=S$1005),OR(S$1006="",Datos!S664&lt;=S$1006)),FALSE),IF(ISNUMBER(Datos!S664),AND(Datos!S664=INT(Datos!S664),AND(OR(S$1005="",Datos!S664&gt;=S$1005),OR(S$1006="",Datos!S664&lt;=S$1006))),FALSE),OR(ISNUMBER(FIND(";"&amp;UPPER(TRIM(Datos!S664&amp;""))&amp;"=",S$1007)),ISNUMBER(FIND(";"&amp;UPPER(TRIM(Datos!S664&amp;""))&amp;";",S$1007))),OR(UPPER(TRIM(Datos!S664&amp;""))="SÍ",UPPER(TRIM(Datos!S664&amp;""))="SI",UPPER(TRIM(Datos!S664&amp;""))="NO"),IF(ISNUMBER(Datos!S664),AND(OR(S$1005="",Datos!S664&gt;=S$1005),OR(S$1006="",Datos!S664&lt;=S$1006)),FALSE),TRUE))))</f>
        <v>0.0</v>
      </c>
      <c r="T664">
        <f>IF(Datos!T664="",0,IF(AND(T$1008&lt;&gt;"",Datos!T664=T$1008),0,IF(T$1004=0,0,1-CHOOSE(T$1004,IF(ISNUMBER(Datos!T664),AND(OR(T$1005="",Datos!T664&gt;=T$1005),OR(T$1006="",Datos!T664&lt;=T$1006)),FALSE),IF(ISNUMBER(Datos!T664),AND(Datos!T664=INT(Datos!T664),AND(OR(T$1005="",Datos!T664&gt;=T$1005),OR(T$1006="",Datos!T664&lt;=T$1006))),FALSE),OR(ISNUMBER(FIND(";"&amp;UPPER(TRIM(Datos!T664&amp;""))&amp;"=",T$1007)),ISNUMBER(FIND(";"&amp;UPPER(TRIM(Datos!T664&amp;""))&amp;";",T$1007))),OR(UPPER(TRIM(Datos!T664&amp;""))="SÍ",UPPER(TRIM(Datos!T664&amp;""))="SI",UPPER(TRIM(Datos!T664&amp;""))="NO"),IF(ISNUMBER(Datos!T664),AND(OR(T$1005="",Datos!T664&gt;=T$1005),OR(T$1006="",Datos!T664&lt;=T$1006)),FALSE),TRUE))))</f>
        <v>0.0</v>
      </c>
      <c r="U664">
        <f>IF(Datos!U664="",0,IF(AND(U$1008&lt;&gt;"",Datos!U664=U$1008),0,IF(U$1004=0,0,1-CHOOSE(U$1004,IF(ISNUMBER(Datos!U664),AND(OR(U$1005="",Datos!U664&gt;=U$1005),OR(U$1006="",Datos!U664&lt;=U$1006)),FALSE),IF(ISNUMBER(Datos!U664),AND(Datos!U664=INT(Datos!U664),AND(OR(U$1005="",Datos!U664&gt;=U$1005),OR(U$1006="",Datos!U664&lt;=U$1006))),FALSE),OR(ISNUMBER(FIND(";"&amp;UPPER(TRIM(Datos!U664&amp;""))&amp;"=",U$1007)),ISNUMBER(FIND(";"&amp;UPPER(TRIM(Datos!U664&amp;""))&amp;";",U$1007))),OR(UPPER(TRIM(Datos!U664&amp;""))="SÍ",UPPER(TRIM(Datos!U664&amp;""))="SI",UPPER(TRIM(Datos!U664&amp;""))="NO"),IF(ISNUMBER(Datos!U664),AND(OR(U$1005="",Datos!U664&gt;=U$1005),OR(U$1006="",Datos!U664&lt;=U$1006)),FALSE),TRUE))))</f>
        <v>0.0</v>
      </c>
      <c r="V664">
        <f>IF(Datos!V664="",0,IF(AND(V$1008&lt;&gt;"",Datos!V664=V$1008),0,IF(V$1004=0,0,1-CHOOSE(V$1004,IF(ISNUMBER(Datos!V664),AND(OR(V$1005="",Datos!V664&gt;=V$1005),OR(V$1006="",Datos!V664&lt;=V$1006)),FALSE),IF(ISNUMBER(Datos!V664),AND(Datos!V664=INT(Datos!V664),AND(OR(V$1005="",Datos!V664&gt;=V$1005),OR(V$1006="",Datos!V664&lt;=V$1006))),FALSE),OR(ISNUMBER(FIND(";"&amp;UPPER(TRIM(Datos!V664&amp;""))&amp;"=",V$1007)),ISNUMBER(FIND(";"&amp;UPPER(TRIM(Datos!V664&amp;""))&amp;";",V$1007))),OR(UPPER(TRIM(Datos!V664&amp;""))="SÍ",UPPER(TRIM(Datos!V664&amp;""))="SI",UPPER(TRIM(Datos!V664&amp;""))="NO"),IF(ISNUMBER(Datos!V664),AND(OR(V$1005="",Datos!V664&gt;=V$1005),OR(V$1006="",Datos!V664&lt;=V$1006)),FALSE),TRUE))))</f>
        <v>0.0</v>
      </c>
      <c r="W664">
        <f>IF(Datos!W664="",0,IF(AND(W$1008&lt;&gt;"",Datos!W664=W$1008),0,IF(W$1004=0,0,1-CHOOSE(W$1004,IF(ISNUMBER(Datos!W664),AND(OR(W$1005="",Datos!W664&gt;=W$1005),OR(W$1006="",Datos!W664&lt;=W$1006)),FALSE),IF(ISNUMBER(Datos!W664),AND(Datos!W664=INT(Datos!W664),AND(OR(W$1005="",Datos!W664&gt;=W$1005),OR(W$1006="",Datos!W664&lt;=W$1006))),FALSE),OR(ISNUMBER(FIND(";"&amp;UPPER(TRIM(Datos!W664&amp;""))&amp;"=",W$1007)),ISNUMBER(FIND(";"&amp;UPPER(TRIM(Datos!W664&amp;""))&amp;";",W$1007))),OR(UPPER(TRIM(Datos!W664&amp;""))="SÍ",UPPER(TRIM(Datos!W664&amp;""))="SI",UPPER(TRIM(Datos!W664&amp;""))="NO"),IF(ISNUMBER(Datos!W664),AND(OR(W$1005="",Datos!W664&gt;=W$1005),OR(W$1006="",Datos!W664&lt;=W$1006)),FALSE),TRUE))))</f>
        <v>0.0</v>
      </c>
      <c r="X664">
        <f>IF(Datos!X664="",0,IF(AND(X$1008&lt;&gt;"",Datos!X664=X$1008),0,IF(X$1004=0,0,1-CHOOSE(X$1004,IF(ISNUMBER(Datos!X664),AND(OR(X$1005="",Datos!X664&gt;=X$1005),OR(X$1006="",Datos!X664&lt;=X$1006)),FALSE),IF(ISNUMBER(Datos!X664),AND(Datos!X664=INT(Datos!X664),AND(OR(X$1005="",Datos!X664&gt;=X$1005),OR(X$1006="",Datos!X664&lt;=X$1006))),FALSE),OR(ISNUMBER(FIND(";"&amp;UPPER(TRIM(Datos!X664&amp;""))&amp;"=",X$1007)),ISNUMBER(FIND(";"&amp;UPPER(TRIM(Datos!X664&amp;""))&amp;";",X$1007))),OR(UPPER(TRIM(Datos!X664&amp;""))="SÍ",UPPER(TRIM(Datos!X664&amp;""))="SI",UPPER(TRIM(Datos!X664&amp;""))="NO"),IF(ISNUMBER(Datos!X664),AND(OR(X$1005="",Datos!X664&gt;=X$1005),OR(X$1006="",Datos!X664&lt;=X$1006)),FALSE),TRUE))))</f>
        <v>0.0</v>
      </c>
      <c r="Y664">
        <f>IF(Datos!Y664="",0,IF(AND(Y$1008&lt;&gt;"",Datos!Y664=Y$1008),0,IF(Y$1004=0,0,1-CHOOSE(Y$1004,IF(ISNUMBER(Datos!Y664),AND(OR(Y$1005="",Datos!Y664&gt;=Y$1005),OR(Y$1006="",Datos!Y664&lt;=Y$1006)),FALSE),IF(ISNUMBER(Datos!Y664),AND(Datos!Y664=INT(Datos!Y664),AND(OR(Y$1005="",Datos!Y664&gt;=Y$1005),OR(Y$1006="",Datos!Y664&lt;=Y$1006))),FALSE),OR(ISNUMBER(FIND(";"&amp;UPPER(TRIM(Datos!Y664&amp;""))&amp;"=",Y$1007)),ISNUMBER(FIND(";"&amp;UPPER(TRIM(Datos!Y664&amp;""))&amp;";",Y$1007))),OR(UPPER(TRIM(Datos!Y664&amp;""))="SÍ",UPPER(TRIM(Datos!Y664&amp;""))="SI",UPPER(TRIM(Datos!Y664&amp;""))="NO"),IF(ISNUMBER(Datos!Y664),AND(OR(Y$1005="",Datos!Y664&gt;=Y$1005),OR(Y$1006="",Datos!Y664&lt;=Y$1006)),FALSE),TRUE))))</f>
        <v>0.0</v>
      </c>
      <c r="Z664">
        <f>IF(Datos!Z664="",0,IF(AND(Z$1008&lt;&gt;"",Datos!Z664=Z$1008),0,IF(Z$1004=0,0,1-CHOOSE(Z$1004,IF(ISNUMBER(Datos!Z664),AND(OR(Z$1005="",Datos!Z664&gt;=Z$1005),OR(Z$1006="",Datos!Z664&lt;=Z$1006)),FALSE),IF(ISNUMBER(Datos!Z664),AND(Datos!Z664=INT(Datos!Z664),AND(OR(Z$1005="",Datos!Z664&gt;=Z$1005),OR(Z$1006="",Datos!Z664&lt;=Z$1006))),FALSE),OR(ISNUMBER(FIND(";"&amp;UPPER(TRIM(Datos!Z664&amp;""))&amp;"=",Z$1007)),ISNUMBER(FIND(";"&amp;UPPER(TRIM(Datos!Z664&amp;""))&amp;";",Z$1007))),OR(UPPER(TRIM(Datos!Z664&amp;""))="SÍ",UPPER(TRIM(Datos!Z664&amp;""))="SI",UPPER(TRIM(Datos!Z664&amp;""))="NO"),IF(ISNUMBER(Datos!Z664),AND(OR(Z$1005="",Datos!Z664&gt;=Z$1005),OR(Z$1006="",Datos!Z664&lt;=Z$1006)),FALSE),TRUE))))</f>
        <v>0.0</v>
      </c>
      <c r="AA664">
        <f>IF(Datos!AA664="",0,IF(AND(AA$1008&lt;&gt;"",Datos!AA664=AA$1008),0,IF(AA$1004=0,0,1-CHOOSE(AA$1004,IF(ISNUMBER(Datos!AA664),AND(OR(AA$1005="",Datos!AA664&gt;=AA$1005),OR(AA$1006="",Datos!AA664&lt;=AA$1006)),FALSE),IF(ISNUMBER(Datos!AA664),AND(Datos!AA664=INT(Datos!AA664),AND(OR(AA$1005="",Datos!AA664&gt;=AA$1005),OR(AA$1006="",Datos!AA664&lt;=AA$1006))),FALSE),OR(ISNUMBER(FIND(";"&amp;UPPER(TRIM(Datos!AA664&amp;""))&amp;"=",AA$1007)),ISNUMBER(FIND(";"&amp;UPPER(TRIM(Datos!AA664&amp;""))&amp;";",AA$1007))),OR(UPPER(TRIM(Datos!AA664&amp;""))="SÍ",UPPER(TRIM(Datos!AA664&amp;""))="SI",UPPER(TRIM(Datos!AA664&amp;""))="NO"),IF(ISNUMBER(Datos!AA664),AND(OR(AA$1005="",Datos!AA664&gt;=AA$1005),OR(AA$1006="",Datos!AA664&lt;=AA$1006)),FALSE),TRUE))))</f>
        <v>0.0</v>
      </c>
      <c r="AB664">
        <f>IF(Datos!AB664="",0,IF(AND(AB$1008&lt;&gt;"",Datos!AB664=AB$1008),0,IF(AB$1004=0,0,1-CHOOSE(AB$1004,IF(ISNUMBER(Datos!AB664),AND(OR(AB$1005="",Datos!AB664&gt;=AB$1005),OR(AB$1006="",Datos!AB664&lt;=AB$1006)),FALSE),IF(ISNUMBER(Datos!AB664),AND(Datos!AB664=INT(Datos!AB664),AND(OR(AB$1005="",Datos!AB664&gt;=AB$1005),OR(AB$1006="",Datos!AB664&lt;=AB$1006))),FALSE),OR(ISNUMBER(FIND(";"&amp;UPPER(TRIM(Datos!AB664&amp;""))&amp;"=",AB$1007)),ISNUMBER(FIND(";"&amp;UPPER(TRIM(Datos!AB664&amp;""))&amp;";",AB$1007))),OR(UPPER(TRIM(Datos!AB664&amp;""))="SÍ",UPPER(TRIM(Datos!AB664&amp;""))="SI",UPPER(TRIM(Datos!AB664&amp;""))="NO"),IF(ISNUMBER(Datos!AB664),AND(OR(AB$1005="",Datos!AB664&gt;=AB$1005),OR(AB$1006="",Datos!AB664&lt;=AB$1006)),FALSE),TRUE))))</f>
        <v>0.0</v>
      </c>
      <c r="AC664">
        <f>IF(Datos!AC664="",0,IF(AND(AC$1008&lt;&gt;"",Datos!AC664=AC$1008),0,IF(AC$1004=0,0,1-CHOOSE(AC$1004,IF(ISNUMBER(Datos!AC664),AND(OR(AC$1005="",Datos!AC664&gt;=AC$1005),OR(AC$1006="",Datos!AC664&lt;=AC$1006)),FALSE),IF(ISNUMBER(Datos!AC664),AND(Datos!AC664=INT(Datos!AC664),AND(OR(AC$1005="",Datos!AC664&gt;=AC$1005),OR(AC$1006="",Datos!AC664&lt;=AC$1006))),FALSE),OR(ISNUMBER(FIND(";"&amp;UPPER(TRIM(Datos!AC664&amp;""))&amp;"=",AC$1007)),ISNUMBER(FIND(";"&amp;UPPER(TRIM(Datos!AC664&amp;""))&amp;";",AC$1007))),OR(UPPER(TRIM(Datos!AC664&amp;""))="SÍ",UPPER(TRIM(Datos!AC664&amp;""))="SI",UPPER(TRIM(Datos!AC664&amp;""))="NO"),IF(ISNUMBER(Datos!AC664),AND(OR(AC$1005="",Datos!AC664&gt;=AC$1005),OR(AC$1006="",Datos!AC664&lt;=AC$1006)),FALSE),TRUE))))</f>
        <v>0.0</v>
      </c>
      <c r="AD664">
        <f>IF(Datos!AD664="",0,IF(AND(AD$1008&lt;&gt;"",Datos!AD664=AD$1008),0,IF(AD$1004=0,0,1-CHOOSE(AD$1004,IF(ISNUMBER(Datos!AD664),AND(OR(AD$1005="",Datos!AD664&gt;=AD$1005),OR(AD$1006="",Datos!AD664&lt;=AD$1006)),FALSE),IF(ISNUMBER(Datos!AD664),AND(Datos!AD664=INT(Datos!AD664),AND(OR(AD$1005="",Datos!AD664&gt;=AD$1005),OR(AD$1006="",Datos!AD664&lt;=AD$1006))),FALSE),OR(ISNUMBER(FIND(";"&amp;UPPER(TRIM(Datos!AD664&amp;""))&amp;"=",AD$1007)),ISNUMBER(FIND(";"&amp;UPPER(TRIM(Datos!AD664&amp;""))&amp;";",AD$1007))),OR(UPPER(TRIM(Datos!AD664&amp;""))="SÍ",UPPER(TRIM(Datos!AD664&amp;""))="SI",UPPER(TRIM(Datos!AD664&amp;""))="NO"),IF(ISNUMBER(Datos!AD664),AND(OR(AD$1005="",Datos!AD664&gt;=AD$1005),OR(AD$1006="",Datos!AD664&lt;=AD$1006)),FALSE),TRUE))))</f>
        <v>0.0</v>
      </c>
      <c r="AE664">
        <f>IF(Datos!AE664="",0,IF(AND(AE$1008&lt;&gt;"",Datos!AE664=AE$1008),0,IF(AE$1004=0,0,1-CHOOSE(AE$1004,IF(ISNUMBER(Datos!AE664),AND(OR(AE$1005="",Datos!AE664&gt;=AE$1005),OR(AE$1006="",Datos!AE664&lt;=AE$1006)),FALSE),IF(ISNUMBER(Datos!AE664),AND(Datos!AE664=INT(Datos!AE664),AND(OR(AE$1005="",Datos!AE664&gt;=AE$1005),OR(AE$1006="",Datos!AE664&lt;=AE$1006))),FALSE),OR(ISNUMBER(FIND(";"&amp;UPPER(TRIM(Datos!AE664&amp;""))&amp;"=",AE$1007)),ISNUMBER(FIND(";"&amp;UPPER(TRIM(Datos!AE664&amp;""))&amp;";",AE$1007))),OR(UPPER(TRIM(Datos!AE664&amp;""))="SÍ",UPPER(TRIM(Datos!AE664&amp;""))="SI",UPPER(TRIM(Datos!AE664&amp;""))="NO"),IF(ISNUMBER(Datos!AE664),AND(OR(AE$1005="",Datos!AE664&gt;=AE$1005),OR(AE$1006="",Datos!AE664&lt;=AE$1006)),FALSE),TRUE))))</f>
        <v>0.0</v>
      </c>
    </row>
    <row r="665" spans="2:31">
      <c r="B665">
        <f>IF(Datos!B665="",0,IF(AND(B$1008&lt;&gt;"",Datos!B665=B$1008),0,IF(B$1004=0,0,1-CHOOSE(B$1004,IF(ISNUMBER(Datos!B665),AND(OR(B$1005="",Datos!B665&gt;=B$1005),OR(B$1006="",Datos!B665&lt;=B$1006)),FALSE),IF(ISNUMBER(Datos!B665),AND(Datos!B665=INT(Datos!B665),AND(OR(B$1005="",Datos!B665&gt;=B$1005),OR(B$1006="",Datos!B665&lt;=B$1006))),FALSE),OR(ISNUMBER(FIND(";"&amp;UPPER(TRIM(Datos!B665&amp;""))&amp;"=",B$1007)),ISNUMBER(FIND(";"&amp;UPPER(TRIM(Datos!B665&amp;""))&amp;";",B$1007))),OR(UPPER(TRIM(Datos!B665&amp;""))="SÍ",UPPER(TRIM(Datos!B665&amp;""))="SI",UPPER(TRIM(Datos!B665&amp;""))="NO"),IF(ISNUMBER(Datos!B665),AND(OR(B$1005="",Datos!B665&gt;=B$1005),OR(B$1006="",Datos!B665&lt;=B$1006)),FALSE),TRUE))))</f>
        <v>0.0</v>
      </c>
      <c r="C665">
        <f>IF(Datos!C665="",0,IF(AND(C$1008&lt;&gt;"",Datos!C665=C$1008),0,IF(C$1004=0,0,1-CHOOSE(C$1004,IF(ISNUMBER(Datos!C665),AND(OR(C$1005="",Datos!C665&gt;=C$1005),OR(C$1006="",Datos!C665&lt;=C$1006)),FALSE),IF(ISNUMBER(Datos!C665),AND(Datos!C665=INT(Datos!C665),AND(OR(C$1005="",Datos!C665&gt;=C$1005),OR(C$1006="",Datos!C665&lt;=C$1006))),FALSE),OR(ISNUMBER(FIND(";"&amp;UPPER(TRIM(Datos!C665&amp;""))&amp;"=",C$1007)),ISNUMBER(FIND(";"&amp;UPPER(TRIM(Datos!C665&amp;""))&amp;";",C$1007))),OR(UPPER(TRIM(Datos!C665&amp;""))="SÍ",UPPER(TRIM(Datos!C665&amp;""))="SI",UPPER(TRIM(Datos!C665&amp;""))="NO"),IF(ISNUMBER(Datos!C665),AND(OR(C$1005="",Datos!C665&gt;=C$1005),OR(C$1006="",Datos!C665&lt;=C$1006)),FALSE),TRUE))))</f>
        <v>0.0</v>
      </c>
      <c r="D665">
        <f>IF(Datos!D665="",0,IF(AND(D$1008&lt;&gt;"",Datos!D665=D$1008),0,IF(D$1004=0,0,1-CHOOSE(D$1004,IF(ISNUMBER(Datos!D665),AND(OR(D$1005="",Datos!D665&gt;=D$1005),OR(D$1006="",Datos!D665&lt;=D$1006)),FALSE),IF(ISNUMBER(Datos!D665),AND(Datos!D665=INT(Datos!D665),AND(OR(D$1005="",Datos!D665&gt;=D$1005),OR(D$1006="",Datos!D665&lt;=D$1006))),FALSE),OR(ISNUMBER(FIND(";"&amp;UPPER(TRIM(Datos!D665&amp;""))&amp;"=",D$1007)),ISNUMBER(FIND(";"&amp;UPPER(TRIM(Datos!D665&amp;""))&amp;";",D$1007))),OR(UPPER(TRIM(Datos!D665&amp;""))="SÍ",UPPER(TRIM(Datos!D665&amp;""))="SI",UPPER(TRIM(Datos!D665&amp;""))="NO"),IF(ISNUMBER(Datos!D665),AND(OR(D$1005="",Datos!D665&gt;=D$1005),OR(D$1006="",Datos!D665&lt;=D$1006)),FALSE),TRUE))))</f>
        <v>0.0</v>
      </c>
      <c r="E665">
        <f>IF(Datos!E665="",0,IF(AND(E$1008&lt;&gt;"",Datos!E665=E$1008),0,IF(E$1004=0,0,1-CHOOSE(E$1004,IF(ISNUMBER(Datos!E665),AND(OR(E$1005="",Datos!E665&gt;=E$1005),OR(E$1006="",Datos!E665&lt;=E$1006)),FALSE),IF(ISNUMBER(Datos!E665),AND(Datos!E665=INT(Datos!E665),AND(OR(E$1005="",Datos!E665&gt;=E$1005),OR(E$1006="",Datos!E665&lt;=E$1006))),FALSE),OR(ISNUMBER(FIND(";"&amp;UPPER(TRIM(Datos!E665&amp;""))&amp;"=",E$1007)),ISNUMBER(FIND(";"&amp;UPPER(TRIM(Datos!E665&amp;""))&amp;";",E$1007))),OR(UPPER(TRIM(Datos!E665&amp;""))="SÍ",UPPER(TRIM(Datos!E665&amp;""))="SI",UPPER(TRIM(Datos!E665&amp;""))="NO"),IF(ISNUMBER(Datos!E665),AND(OR(E$1005="",Datos!E665&gt;=E$1005),OR(E$1006="",Datos!E665&lt;=E$1006)),FALSE),TRUE))))</f>
        <v>0.0</v>
      </c>
      <c r="F665">
        <f>IF(Datos!F665="",0,IF(AND(F$1008&lt;&gt;"",Datos!F665=F$1008),0,IF(F$1004=0,0,1-CHOOSE(F$1004,IF(ISNUMBER(Datos!F665),AND(OR(F$1005="",Datos!F665&gt;=F$1005),OR(F$1006="",Datos!F665&lt;=F$1006)),FALSE),IF(ISNUMBER(Datos!F665),AND(Datos!F665=INT(Datos!F665),AND(OR(F$1005="",Datos!F665&gt;=F$1005),OR(F$1006="",Datos!F665&lt;=F$1006))),FALSE),OR(ISNUMBER(FIND(";"&amp;UPPER(TRIM(Datos!F665&amp;""))&amp;"=",F$1007)),ISNUMBER(FIND(";"&amp;UPPER(TRIM(Datos!F665&amp;""))&amp;";",F$1007))),OR(UPPER(TRIM(Datos!F665&amp;""))="SÍ",UPPER(TRIM(Datos!F665&amp;""))="SI",UPPER(TRIM(Datos!F665&amp;""))="NO"),IF(ISNUMBER(Datos!F665),AND(OR(F$1005="",Datos!F665&gt;=F$1005),OR(F$1006="",Datos!F665&lt;=F$1006)),FALSE),TRUE))))</f>
        <v>0.0</v>
      </c>
      <c r="G665">
        <f>IF(Datos!G665="",0,IF(AND(G$1008&lt;&gt;"",Datos!G665=G$1008),0,IF(G$1004=0,0,1-CHOOSE(G$1004,IF(ISNUMBER(Datos!G665),AND(OR(G$1005="",Datos!G665&gt;=G$1005),OR(G$1006="",Datos!G665&lt;=G$1006)),FALSE),IF(ISNUMBER(Datos!G665),AND(Datos!G665=INT(Datos!G665),AND(OR(G$1005="",Datos!G665&gt;=G$1005),OR(G$1006="",Datos!G665&lt;=G$1006))),FALSE),OR(ISNUMBER(FIND(";"&amp;UPPER(TRIM(Datos!G665&amp;""))&amp;"=",G$1007)),ISNUMBER(FIND(";"&amp;UPPER(TRIM(Datos!G665&amp;""))&amp;";",G$1007))),OR(UPPER(TRIM(Datos!G665&amp;""))="SÍ",UPPER(TRIM(Datos!G665&amp;""))="SI",UPPER(TRIM(Datos!G665&amp;""))="NO"),IF(ISNUMBER(Datos!G665),AND(OR(G$1005="",Datos!G665&gt;=G$1005),OR(G$1006="",Datos!G665&lt;=G$1006)),FALSE),TRUE))))</f>
        <v>0.0</v>
      </c>
      <c r="H665">
        <f>IF(Datos!H665="",0,IF(AND(H$1008&lt;&gt;"",Datos!H665=H$1008),0,IF(H$1004=0,0,1-CHOOSE(H$1004,IF(ISNUMBER(Datos!H665),AND(OR(H$1005="",Datos!H665&gt;=H$1005),OR(H$1006="",Datos!H665&lt;=H$1006)),FALSE),IF(ISNUMBER(Datos!H665),AND(Datos!H665=INT(Datos!H665),AND(OR(H$1005="",Datos!H665&gt;=H$1005),OR(H$1006="",Datos!H665&lt;=H$1006))),FALSE),OR(ISNUMBER(FIND(";"&amp;UPPER(TRIM(Datos!H665&amp;""))&amp;"=",H$1007)),ISNUMBER(FIND(";"&amp;UPPER(TRIM(Datos!H665&amp;""))&amp;";",H$1007))),OR(UPPER(TRIM(Datos!H665&amp;""))="SÍ",UPPER(TRIM(Datos!H665&amp;""))="SI",UPPER(TRIM(Datos!H665&amp;""))="NO"),IF(ISNUMBER(Datos!H665),AND(OR(H$1005="",Datos!H665&gt;=H$1005),OR(H$1006="",Datos!H665&lt;=H$1006)),FALSE),TRUE))))</f>
        <v>0.0</v>
      </c>
      <c r="I665">
        <f>IF(Datos!I665="",0,IF(AND(I$1008&lt;&gt;"",Datos!I665=I$1008),0,IF(I$1004=0,0,1-CHOOSE(I$1004,IF(ISNUMBER(Datos!I665),AND(OR(I$1005="",Datos!I665&gt;=I$1005),OR(I$1006="",Datos!I665&lt;=I$1006)),FALSE),IF(ISNUMBER(Datos!I665),AND(Datos!I665=INT(Datos!I665),AND(OR(I$1005="",Datos!I665&gt;=I$1005),OR(I$1006="",Datos!I665&lt;=I$1006))),FALSE),OR(ISNUMBER(FIND(";"&amp;UPPER(TRIM(Datos!I665&amp;""))&amp;"=",I$1007)),ISNUMBER(FIND(";"&amp;UPPER(TRIM(Datos!I665&amp;""))&amp;";",I$1007))),OR(UPPER(TRIM(Datos!I665&amp;""))="SÍ",UPPER(TRIM(Datos!I665&amp;""))="SI",UPPER(TRIM(Datos!I665&amp;""))="NO"),IF(ISNUMBER(Datos!I665),AND(OR(I$1005="",Datos!I665&gt;=I$1005),OR(I$1006="",Datos!I665&lt;=I$1006)),FALSE),TRUE))))</f>
        <v>0.0</v>
      </c>
      <c r="J665">
        <f>IF(Datos!J665="",0,IF(AND(J$1008&lt;&gt;"",Datos!J665=J$1008),0,IF(J$1004=0,0,1-CHOOSE(J$1004,IF(ISNUMBER(Datos!J665),AND(OR(J$1005="",Datos!J665&gt;=J$1005),OR(J$1006="",Datos!J665&lt;=J$1006)),FALSE),IF(ISNUMBER(Datos!J665),AND(Datos!J665=INT(Datos!J665),AND(OR(J$1005="",Datos!J665&gt;=J$1005),OR(J$1006="",Datos!J665&lt;=J$1006))),FALSE),OR(ISNUMBER(FIND(";"&amp;UPPER(TRIM(Datos!J665&amp;""))&amp;"=",J$1007)),ISNUMBER(FIND(";"&amp;UPPER(TRIM(Datos!J665&amp;""))&amp;";",J$1007))),OR(UPPER(TRIM(Datos!J665&amp;""))="SÍ",UPPER(TRIM(Datos!J665&amp;""))="SI",UPPER(TRIM(Datos!J665&amp;""))="NO"),IF(ISNUMBER(Datos!J665),AND(OR(J$1005="",Datos!J665&gt;=J$1005),OR(J$1006="",Datos!J665&lt;=J$1006)),FALSE),TRUE))))</f>
        <v>0.0</v>
      </c>
      <c r="K665">
        <f>IF(Datos!K665="",0,IF(AND(K$1008&lt;&gt;"",Datos!K665=K$1008),0,IF(K$1004=0,0,1-CHOOSE(K$1004,IF(ISNUMBER(Datos!K665),AND(OR(K$1005="",Datos!K665&gt;=K$1005),OR(K$1006="",Datos!K665&lt;=K$1006)),FALSE),IF(ISNUMBER(Datos!K665),AND(Datos!K665=INT(Datos!K665),AND(OR(K$1005="",Datos!K665&gt;=K$1005),OR(K$1006="",Datos!K665&lt;=K$1006))),FALSE),OR(ISNUMBER(FIND(";"&amp;UPPER(TRIM(Datos!K665&amp;""))&amp;"=",K$1007)),ISNUMBER(FIND(";"&amp;UPPER(TRIM(Datos!K665&amp;""))&amp;";",K$1007))),OR(UPPER(TRIM(Datos!K665&amp;""))="SÍ",UPPER(TRIM(Datos!K665&amp;""))="SI",UPPER(TRIM(Datos!K665&amp;""))="NO"),IF(ISNUMBER(Datos!K665),AND(OR(K$1005="",Datos!K665&gt;=K$1005),OR(K$1006="",Datos!K665&lt;=K$1006)),FALSE),TRUE))))</f>
        <v>0.0</v>
      </c>
      <c r="L665">
        <f>IF(Datos!L665="",0,IF(AND(L$1008&lt;&gt;"",Datos!L665=L$1008),0,IF(L$1004=0,0,1-CHOOSE(L$1004,IF(ISNUMBER(Datos!L665),AND(OR(L$1005="",Datos!L665&gt;=L$1005),OR(L$1006="",Datos!L665&lt;=L$1006)),FALSE),IF(ISNUMBER(Datos!L665),AND(Datos!L665=INT(Datos!L665),AND(OR(L$1005="",Datos!L665&gt;=L$1005),OR(L$1006="",Datos!L665&lt;=L$1006))),FALSE),OR(ISNUMBER(FIND(";"&amp;UPPER(TRIM(Datos!L665&amp;""))&amp;"=",L$1007)),ISNUMBER(FIND(";"&amp;UPPER(TRIM(Datos!L665&amp;""))&amp;";",L$1007))),OR(UPPER(TRIM(Datos!L665&amp;""))="SÍ",UPPER(TRIM(Datos!L665&amp;""))="SI",UPPER(TRIM(Datos!L665&amp;""))="NO"),IF(ISNUMBER(Datos!L665),AND(OR(L$1005="",Datos!L665&gt;=L$1005),OR(L$1006="",Datos!L665&lt;=L$1006)),FALSE),TRUE))))</f>
        <v>0.0</v>
      </c>
      <c r="M665">
        <f>IF(Datos!M665="",0,IF(AND(M$1008&lt;&gt;"",Datos!M665=M$1008),0,IF(M$1004=0,0,1-CHOOSE(M$1004,IF(ISNUMBER(Datos!M665),AND(OR(M$1005="",Datos!M665&gt;=M$1005),OR(M$1006="",Datos!M665&lt;=M$1006)),FALSE),IF(ISNUMBER(Datos!M665),AND(Datos!M665=INT(Datos!M665),AND(OR(M$1005="",Datos!M665&gt;=M$1005),OR(M$1006="",Datos!M665&lt;=M$1006))),FALSE),OR(ISNUMBER(FIND(";"&amp;UPPER(TRIM(Datos!M665&amp;""))&amp;"=",M$1007)),ISNUMBER(FIND(";"&amp;UPPER(TRIM(Datos!M665&amp;""))&amp;";",M$1007))),OR(UPPER(TRIM(Datos!M665&amp;""))="SÍ",UPPER(TRIM(Datos!M665&amp;""))="SI",UPPER(TRIM(Datos!M665&amp;""))="NO"),IF(ISNUMBER(Datos!M665),AND(OR(M$1005="",Datos!M665&gt;=M$1005),OR(M$1006="",Datos!M665&lt;=M$1006)),FALSE),TRUE))))</f>
        <v>0.0</v>
      </c>
      <c r="N665">
        <f>IF(Datos!N665="",0,IF(AND(N$1008&lt;&gt;"",Datos!N665=N$1008),0,IF(N$1004=0,0,1-CHOOSE(N$1004,IF(ISNUMBER(Datos!N665),AND(OR(N$1005="",Datos!N665&gt;=N$1005),OR(N$1006="",Datos!N665&lt;=N$1006)),FALSE),IF(ISNUMBER(Datos!N665),AND(Datos!N665=INT(Datos!N665),AND(OR(N$1005="",Datos!N665&gt;=N$1005),OR(N$1006="",Datos!N665&lt;=N$1006))),FALSE),OR(ISNUMBER(FIND(";"&amp;UPPER(TRIM(Datos!N665&amp;""))&amp;"=",N$1007)),ISNUMBER(FIND(";"&amp;UPPER(TRIM(Datos!N665&amp;""))&amp;";",N$1007))),OR(UPPER(TRIM(Datos!N665&amp;""))="SÍ",UPPER(TRIM(Datos!N665&amp;""))="SI",UPPER(TRIM(Datos!N665&amp;""))="NO"),IF(ISNUMBER(Datos!N665),AND(OR(N$1005="",Datos!N665&gt;=N$1005),OR(N$1006="",Datos!N665&lt;=N$1006)),FALSE),TRUE))))</f>
        <v>0.0</v>
      </c>
      <c r="O665">
        <f>IF(Datos!O665="",0,IF(AND(O$1008&lt;&gt;"",Datos!O665=O$1008),0,IF(O$1004=0,0,1-CHOOSE(O$1004,IF(ISNUMBER(Datos!O665),AND(OR(O$1005="",Datos!O665&gt;=O$1005),OR(O$1006="",Datos!O665&lt;=O$1006)),FALSE),IF(ISNUMBER(Datos!O665),AND(Datos!O665=INT(Datos!O665),AND(OR(O$1005="",Datos!O665&gt;=O$1005),OR(O$1006="",Datos!O665&lt;=O$1006))),FALSE),OR(ISNUMBER(FIND(";"&amp;UPPER(TRIM(Datos!O665&amp;""))&amp;"=",O$1007)),ISNUMBER(FIND(";"&amp;UPPER(TRIM(Datos!O665&amp;""))&amp;";",O$1007))),OR(UPPER(TRIM(Datos!O665&amp;""))="SÍ",UPPER(TRIM(Datos!O665&amp;""))="SI",UPPER(TRIM(Datos!O665&amp;""))="NO"),IF(ISNUMBER(Datos!O665),AND(OR(O$1005="",Datos!O665&gt;=O$1005),OR(O$1006="",Datos!O665&lt;=O$1006)),FALSE),TRUE))))</f>
        <v>0.0</v>
      </c>
      <c r="P665">
        <f>IF(Datos!P665="",0,IF(AND(P$1008&lt;&gt;"",Datos!P665=P$1008),0,IF(P$1004=0,0,1-CHOOSE(P$1004,IF(ISNUMBER(Datos!P665),AND(OR(P$1005="",Datos!P665&gt;=P$1005),OR(P$1006="",Datos!P665&lt;=P$1006)),FALSE),IF(ISNUMBER(Datos!P665),AND(Datos!P665=INT(Datos!P665),AND(OR(P$1005="",Datos!P665&gt;=P$1005),OR(P$1006="",Datos!P665&lt;=P$1006))),FALSE),OR(ISNUMBER(FIND(";"&amp;UPPER(TRIM(Datos!P665&amp;""))&amp;"=",P$1007)),ISNUMBER(FIND(";"&amp;UPPER(TRIM(Datos!P665&amp;""))&amp;";",P$1007))),OR(UPPER(TRIM(Datos!P665&amp;""))="SÍ",UPPER(TRIM(Datos!P665&amp;""))="SI",UPPER(TRIM(Datos!P665&amp;""))="NO"),IF(ISNUMBER(Datos!P665),AND(OR(P$1005="",Datos!P665&gt;=P$1005),OR(P$1006="",Datos!P665&lt;=P$1006)),FALSE),TRUE))))</f>
        <v>0.0</v>
      </c>
      <c r="Q665">
        <f>IF(Datos!Q665="",0,IF(AND(Q$1008&lt;&gt;"",Datos!Q665=Q$1008),0,IF(Q$1004=0,0,1-CHOOSE(Q$1004,IF(ISNUMBER(Datos!Q665),AND(OR(Q$1005="",Datos!Q665&gt;=Q$1005),OR(Q$1006="",Datos!Q665&lt;=Q$1006)),FALSE),IF(ISNUMBER(Datos!Q665),AND(Datos!Q665=INT(Datos!Q665),AND(OR(Q$1005="",Datos!Q665&gt;=Q$1005),OR(Q$1006="",Datos!Q665&lt;=Q$1006))),FALSE),OR(ISNUMBER(FIND(";"&amp;UPPER(TRIM(Datos!Q665&amp;""))&amp;"=",Q$1007)),ISNUMBER(FIND(";"&amp;UPPER(TRIM(Datos!Q665&amp;""))&amp;";",Q$1007))),OR(UPPER(TRIM(Datos!Q665&amp;""))="SÍ",UPPER(TRIM(Datos!Q665&amp;""))="SI",UPPER(TRIM(Datos!Q665&amp;""))="NO"),IF(ISNUMBER(Datos!Q665),AND(OR(Q$1005="",Datos!Q665&gt;=Q$1005),OR(Q$1006="",Datos!Q665&lt;=Q$1006)),FALSE),TRUE))))</f>
        <v>0.0</v>
      </c>
      <c r="R665">
        <f>IF(Datos!R665="",0,IF(AND(R$1008&lt;&gt;"",Datos!R665=R$1008),0,IF(R$1004=0,0,1-CHOOSE(R$1004,IF(ISNUMBER(Datos!R665),AND(OR(R$1005="",Datos!R665&gt;=R$1005),OR(R$1006="",Datos!R665&lt;=R$1006)),FALSE),IF(ISNUMBER(Datos!R665),AND(Datos!R665=INT(Datos!R665),AND(OR(R$1005="",Datos!R665&gt;=R$1005),OR(R$1006="",Datos!R665&lt;=R$1006))),FALSE),OR(ISNUMBER(FIND(";"&amp;UPPER(TRIM(Datos!R665&amp;""))&amp;"=",R$1007)),ISNUMBER(FIND(";"&amp;UPPER(TRIM(Datos!R665&amp;""))&amp;";",R$1007))),OR(UPPER(TRIM(Datos!R665&amp;""))="SÍ",UPPER(TRIM(Datos!R665&amp;""))="SI",UPPER(TRIM(Datos!R665&amp;""))="NO"),IF(ISNUMBER(Datos!R665),AND(OR(R$1005="",Datos!R665&gt;=R$1005),OR(R$1006="",Datos!R665&lt;=R$1006)),FALSE),TRUE))))</f>
        <v>0.0</v>
      </c>
      <c r="S665">
        <f>IF(Datos!S665="",0,IF(AND(S$1008&lt;&gt;"",Datos!S665=S$1008),0,IF(S$1004=0,0,1-CHOOSE(S$1004,IF(ISNUMBER(Datos!S665),AND(OR(S$1005="",Datos!S665&gt;=S$1005),OR(S$1006="",Datos!S665&lt;=S$1006)),FALSE),IF(ISNUMBER(Datos!S665),AND(Datos!S665=INT(Datos!S665),AND(OR(S$1005="",Datos!S665&gt;=S$1005),OR(S$1006="",Datos!S665&lt;=S$1006))),FALSE),OR(ISNUMBER(FIND(";"&amp;UPPER(TRIM(Datos!S665&amp;""))&amp;"=",S$1007)),ISNUMBER(FIND(";"&amp;UPPER(TRIM(Datos!S665&amp;""))&amp;";",S$1007))),OR(UPPER(TRIM(Datos!S665&amp;""))="SÍ",UPPER(TRIM(Datos!S665&amp;""))="SI",UPPER(TRIM(Datos!S665&amp;""))="NO"),IF(ISNUMBER(Datos!S665),AND(OR(S$1005="",Datos!S665&gt;=S$1005),OR(S$1006="",Datos!S665&lt;=S$1006)),FALSE),TRUE))))</f>
        <v>0.0</v>
      </c>
      <c r="T665">
        <f>IF(Datos!T665="",0,IF(AND(T$1008&lt;&gt;"",Datos!T665=T$1008),0,IF(T$1004=0,0,1-CHOOSE(T$1004,IF(ISNUMBER(Datos!T665),AND(OR(T$1005="",Datos!T665&gt;=T$1005),OR(T$1006="",Datos!T665&lt;=T$1006)),FALSE),IF(ISNUMBER(Datos!T665),AND(Datos!T665=INT(Datos!T665),AND(OR(T$1005="",Datos!T665&gt;=T$1005),OR(T$1006="",Datos!T665&lt;=T$1006))),FALSE),OR(ISNUMBER(FIND(";"&amp;UPPER(TRIM(Datos!T665&amp;""))&amp;"=",T$1007)),ISNUMBER(FIND(";"&amp;UPPER(TRIM(Datos!T665&amp;""))&amp;";",T$1007))),OR(UPPER(TRIM(Datos!T665&amp;""))="SÍ",UPPER(TRIM(Datos!T665&amp;""))="SI",UPPER(TRIM(Datos!T665&amp;""))="NO"),IF(ISNUMBER(Datos!T665),AND(OR(T$1005="",Datos!T665&gt;=T$1005),OR(T$1006="",Datos!T665&lt;=T$1006)),FALSE),TRUE))))</f>
        <v>0.0</v>
      </c>
      <c r="U665">
        <f>IF(Datos!U665="",0,IF(AND(U$1008&lt;&gt;"",Datos!U665=U$1008),0,IF(U$1004=0,0,1-CHOOSE(U$1004,IF(ISNUMBER(Datos!U665),AND(OR(U$1005="",Datos!U665&gt;=U$1005),OR(U$1006="",Datos!U665&lt;=U$1006)),FALSE),IF(ISNUMBER(Datos!U665),AND(Datos!U665=INT(Datos!U665),AND(OR(U$1005="",Datos!U665&gt;=U$1005),OR(U$1006="",Datos!U665&lt;=U$1006))),FALSE),OR(ISNUMBER(FIND(";"&amp;UPPER(TRIM(Datos!U665&amp;""))&amp;"=",U$1007)),ISNUMBER(FIND(";"&amp;UPPER(TRIM(Datos!U665&amp;""))&amp;";",U$1007))),OR(UPPER(TRIM(Datos!U665&amp;""))="SÍ",UPPER(TRIM(Datos!U665&amp;""))="SI",UPPER(TRIM(Datos!U665&amp;""))="NO"),IF(ISNUMBER(Datos!U665),AND(OR(U$1005="",Datos!U665&gt;=U$1005),OR(U$1006="",Datos!U665&lt;=U$1006)),FALSE),TRUE))))</f>
        <v>0.0</v>
      </c>
      <c r="V665">
        <f>IF(Datos!V665="",0,IF(AND(V$1008&lt;&gt;"",Datos!V665=V$1008),0,IF(V$1004=0,0,1-CHOOSE(V$1004,IF(ISNUMBER(Datos!V665),AND(OR(V$1005="",Datos!V665&gt;=V$1005),OR(V$1006="",Datos!V665&lt;=V$1006)),FALSE),IF(ISNUMBER(Datos!V665),AND(Datos!V665=INT(Datos!V665),AND(OR(V$1005="",Datos!V665&gt;=V$1005),OR(V$1006="",Datos!V665&lt;=V$1006))),FALSE),OR(ISNUMBER(FIND(";"&amp;UPPER(TRIM(Datos!V665&amp;""))&amp;"=",V$1007)),ISNUMBER(FIND(";"&amp;UPPER(TRIM(Datos!V665&amp;""))&amp;";",V$1007))),OR(UPPER(TRIM(Datos!V665&amp;""))="SÍ",UPPER(TRIM(Datos!V665&amp;""))="SI",UPPER(TRIM(Datos!V665&amp;""))="NO"),IF(ISNUMBER(Datos!V665),AND(OR(V$1005="",Datos!V665&gt;=V$1005),OR(V$1006="",Datos!V665&lt;=V$1006)),FALSE),TRUE))))</f>
        <v>0.0</v>
      </c>
      <c r="W665">
        <f>IF(Datos!W665="",0,IF(AND(W$1008&lt;&gt;"",Datos!W665=W$1008),0,IF(W$1004=0,0,1-CHOOSE(W$1004,IF(ISNUMBER(Datos!W665),AND(OR(W$1005="",Datos!W665&gt;=W$1005),OR(W$1006="",Datos!W665&lt;=W$1006)),FALSE),IF(ISNUMBER(Datos!W665),AND(Datos!W665=INT(Datos!W665),AND(OR(W$1005="",Datos!W665&gt;=W$1005),OR(W$1006="",Datos!W665&lt;=W$1006))),FALSE),OR(ISNUMBER(FIND(";"&amp;UPPER(TRIM(Datos!W665&amp;""))&amp;"=",W$1007)),ISNUMBER(FIND(";"&amp;UPPER(TRIM(Datos!W665&amp;""))&amp;";",W$1007))),OR(UPPER(TRIM(Datos!W665&amp;""))="SÍ",UPPER(TRIM(Datos!W665&amp;""))="SI",UPPER(TRIM(Datos!W665&amp;""))="NO"),IF(ISNUMBER(Datos!W665),AND(OR(W$1005="",Datos!W665&gt;=W$1005),OR(W$1006="",Datos!W665&lt;=W$1006)),FALSE),TRUE))))</f>
        <v>0.0</v>
      </c>
      <c r="X665">
        <f>IF(Datos!X665="",0,IF(AND(X$1008&lt;&gt;"",Datos!X665=X$1008),0,IF(X$1004=0,0,1-CHOOSE(X$1004,IF(ISNUMBER(Datos!X665),AND(OR(X$1005="",Datos!X665&gt;=X$1005),OR(X$1006="",Datos!X665&lt;=X$1006)),FALSE),IF(ISNUMBER(Datos!X665),AND(Datos!X665=INT(Datos!X665),AND(OR(X$1005="",Datos!X665&gt;=X$1005),OR(X$1006="",Datos!X665&lt;=X$1006))),FALSE),OR(ISNUMBER(FIND(";"&amp;UPPER(TRIM(Datos!X665&amp;""))&amp;"=",X$1007)),ISNUMBER(FIND(";"&amp;UPPER(TRIM(Datos!X665&amp;""))&amp;";",X$1007))),OR(UPPER(TRIM(Datos!X665&amp;""))="SÍ",UPPER(TRIM(Datos!X665&amp;""))="SI",UPPER(TRIM(Datos!X665&amp;""))="NO"),IF(ISNUMBER(Datos!X665),AND(OR(X$1005="",Datos!X665&gt;=X$1005),OR(X$1006="",Datos!X665&lt;=X$1006)),FALSE),TRUE))))</f>
        <v>0.0</v>
      </c>
      <c r="Y665">
        <f>IF(Datos!Y665="",0,IF(AND(Y$1008&lt;&gt;"",Datos!Y665=Y$1008),0,IF(Y$1004=0,0,1-CHOOSE(Y$1004,IF(ISNUMBER(Datos!Y665),AND(OR(Y$1005="",Datos!Y665&gt;=Y$1005),OR(Y$1006="",Datos!Y665&lt;=Y$1006)),FALSE),IF(ISNUMBER(Datos!Y665),AND(Datos!Y665=INT(Datos!Y665),AND(OR(Y$1005="",Datos!Y665&gt;=Y$1005),OR(Y$1006="",Datos!Y665&lt;=Y$1006))),FALSE),OR(ISNUMBER(FIND(";"&amp;UPPER(TRIM(Datos!Y665&amp;""))&amp;"=",Y$1007)),ISNUMBER(FIND(";"&amp;UPPER(TRIM(Datos!Y665&amp;""))&amp;";",Y$1007))),OR(UPPER(TRIM(Datos!Y665&amp;""))="SÍ",UPPER(TRIM(Datos!Y665&amp;""))="SI",UPPER(TRIM(Datos!Y665&amp;""))="NO"),IF(ISNUMBER(Datos!Y665),AND(OR(Y$1005="",Datos!Y665&gt;=Y$1005),OR(Y$1006="",Datos!Y665&lt;=Y$1006)),FALSE),TRUE))))</f>
        <v>0.0</v>
      </c>
      <c r="Z665">
        <f>IF(Datos!Z665="",0,IF(AND(Z$1008&lt;&gt;"",Datos!Z665=Z$1008),0,IF(Z$1004=0,0,1-CHOOSE(Z$1004,IF(ISNUMBER(Datos!Z665),AND(OR(Z$1005="",Datos!Z665&gt;=Z$1005),OR(Z$1006="",Datos!Z665&lt;=Z$1006)),FALSE),IF(ISNUMBER(Datos!Z665),AND(Datos!Z665=INT(Datos!Z665),AND(OR(Z$1005="",Datos!Z665&gt;=Z$1005),OR(Z$1006="",Datos!Z665&lt;=Z$1006))),FALSE),OR(ISNUMBER(FIND(";"&amp;UPPER(TRIM(Datos!Z665&amp;""))&amp;"=",Z$1007)),ISNUMBER(FIND(";"&amp;UPPER(TRIM(Datos!Z665&amp;""))&amp;";",Z$1007))),OR(UPPER(TRIM(Datos!Z665&amp;""))="SÍ",UPPER(TRIM(Datos!Z665&amp;""))="SI",UPPER(TRIM(Datos!Z665&amp;""))="NO"),IF(ISNUMBER(Datos!Z665),AND(OR(Z$1005="",Datos!Z665&gt;=Z$1005),OR(Z$1006="",Datos!Z665&lt;=Z$1006)),FALSE),TRUE))))</f>
        <v>0.0</v>
      </c>
      <c r="AA665">
        <f>IF(Datos!AA665="",0,IF(AND(AA$1008&lt;&gt;"",Datos!AA665=AA$1008),0,IF(AA$1004=0,0,1-CHOOSE(AA$1004,IF(ISNUMBER(Datos!AA665),AND(OR(AA$1005="",Datos!AA665&gt;=AA$1005),OR(AA$1006="",Datos!AA665&lt;=AA$1006)),FALSE),IF(ISNUMBER(Datos!AA665),AND(Datos!AA665=INT(Datos!AA665),AND(OR(AA$1005="",Datos!AA665&gt;=AA$1005),OR(AA$1006="",Datos!AA665&lt;=AA$1006))),FALSE),OR(ISNUMBER(FIND(";"&amp;UPPER(TRIM(Datos!AA665&amp;""))&amp;"=",AA$1007)),ISNUMBER(FIND(";"&amp;UPPER(TRIM(Datos!AA665&amp;""))&amp;";",AA$1007))),OR(UPPER(TRIM(Datos!AA665&amp;""))="SÍ",UPPER(TRIM(Datos!AA665&amp;""))="SI",UPPER(TRIM(Datos!AA665&amp;""))="NO"),IF(ISNUMBER(Datos!AA665),AND(OR(AA$1005="",Datos!AA665&gt;=AA$1005),OR(AA$1006="",Datos!AA665&lt;=AA$1006)),FALSE),TRUE))))</f>
        <v>0.0</v>
      </c>
      <c r="AB665">
        <f>IF(Datos!AB665="",0,IF(AND(AB$1008&lt;&gt;"",Datos!AB665=AB$1008),0,IF(AB$1004=0,0,1-CHOOSE(AB$1004,IF(ISNUMBER(Datos!AB665),AND(OR(AB$1005="",Datos!AB665&gt;=AB$1005),OR(AB$1006="",Datos!AB665&lt;=AB$1006)),FALSE),IF(ISNUMBER(Datos!AB665),AND(Datos!AB665=INT(Datos!AB665),AND(OR(AB$1005="",Datos!AB665&gt;=AB$1005),OR(AB$1006="",Datos!AB665&lt;=AB$1006))),FALSE),OR(ISNUMBER(FIND(";"&amp;UPPER(TRIM(Datos!AB665&amp;""))&amp;"=",AB$1007)),ISNUMBER(FIND(";"&amp;UPPER(TRIM(Datos!AB665&amp;""))&amp;";",AB$1007))),OR(UPPER(TRIM(Datos!AB665&amp;""))="SÍ",UPPER(TRIM(Datos!AB665&amp;""))="SI",UPPER(TRIM(Datos!AB665&amp;""))="NO"),IF(ISNUMBER(Datos!AB665),AND(OR(AB$1005="",Datos!AB665&gt;=AB$1005),OR(AB$1006="",Datos!AB665&lt;=AB$1006)),FALSE),TRUE))))</f>
        <v>0.0</v>
      </c>
      <c r="AC665">
        <f>IF(Datos!AC665="",0,IF(AND(AC$1008&lt;&gt;"",Datos!AC665=AC$1008),0,IF(AC$1004=0,0,1-CHOOSE(AC$1004,IF(ISNUMBER(Datos!AC665),AND(OR(AC$1005="",Datos!AC665&gt;=AC$1005),OR(AC$1006="",Datos!AC665&lt;=AC$1006)),FALSE),IF(ISNUMBER(Datos!AC665),AND(Datos!AC665=INT(Datos!AC665),AND(OR(AC$1005="",Datos!AC665&gt;=AC$1005),OR(AC$1006="",Datos!AC665&lt;=AC$1006))),FALSE),OR(ISNUMBER(FIND(";"&amp;UPPER(TRIM(Datos!AC665&amp;""))&amp;"=",AC$1007)),ISNUMBER(FIND(";"&amp;UPPER(TRIM(Datos!AC665&amp;""))&amp;";",AC$1007))),OR(UPPER(TRIM(Datos!AC665&amp;""))="SÍ",UPPER(TRIM(Datos!AC665&amp;""))="SI",UPPER(TRIM(Datos!AC665&amp;""))="NO"),IF(ISNUMBER(Datos!AC665),AND(OR(AC$1005="",Datos!AC665&gt;=AC$1005),OR(AC$1006="",Datos!AC665&lt;=AC$1006)),FALSE),TRUE))))</f>
        <v>0.0</v>
      </c>
      <c r="AD665">
        <f>IF(Datos!AD665="",0,IF(AND(AD$1008&lt;&gt;"",Datos!AD665=AD$1008),0,IF(AD$1004=0,0,1-CHOOSE(AD$1004,IF(ISNUMBER(Datos!AD665),AND(OR(AD$1005="",Datos!AD665&gt;=AD$1005),OR(AD$1006="",Datos!AD665&lt;=AD$1006)),FALSE),IF(ISNUMBER(Datos!AD665),AND(Datos!AD665=INT(Datos!AD665),AND(OR(AD$1005="",Datos!AD665&gt;=AD$1005),OR(AD$1006="",Datos!AD665&lt;=AD$1006))),FALSE),OR(ISNUMBER(FIND(";"&amp;UPPER(TRIM(Datos!AD665&amp;""))&amp;"=",AD$1007)),ISNUMBER(FIND(";"&amp;UPPER(TRIM(Datos!AD665&amp;""))&amp;";",AD$1007))),OR(UPPER(TRIM(Datos!AD665&amp;""))="SÍ",UPPER(TRIM(Datos!AD665&amp;""))="SI",UPPER(TRIM(Datos!AD665&amp;""))="NO"),IF(ISNUMBER(Datos!AD665),AND(OR(AD$1005="",Datos!AD665&gt;=AD$1005),OR(AD$1006="",Datos!AD665&lt;=AD$1006)),FALSE),TRUE))))</f>
        <v>0.0</v>
      </c>
      <c r="AE665">
        <f>IF(Datos!AE665="",0,IF(AND(AE$1008&lt;&gt;"",Datos!AE665=AE$1008),0,IF(AE$1004=0,0,1-CHOOSE(AE$1004,IF(ISNUMBER(Datos!AE665),AND(OR(AE$1005="",Datos!AE665&gt;=AE$1005),OR(AE$1006="",Datos!AE665&lt;=AE$1006)),FALSE),IF(ISNUMBER(Datos!AE665),AND(Datos!AE665=INT(Datos!AE665),AND(OR(AE$1005="",Datos!AE665&gt;=AE$1005),OR(AE$1006="",Datos!AE665&lt;=AE$1006))),FALSE),OR(ISNUMBER(FIND(";"&amp;UPPER(TRIM(Datos!AE665&amp;""))&amp;"=",AE$1007)),ISNUMBER(FIND(";"&amp;UPPER(TRIM(Datos!AE665&amp;""))&amp;";",AE$1007))),OR(UPPER(TRIM(Datos!AE665&amp;""))="SÍ",UPPER(TRIM(Datos!AE665&amp;""))="SI",UPPER(TRIM(Datos!AE665&amp;""))="NO"),IF(ISNUMBER(Datos!AE665),AND(OR(AE$1005="",Datos!AE665&gt;=AE$1005),OR(AE$1006="",Datos!AE665&lt;=AE$1006)),FALSE),TRUE))))</f>
        <v>0.0</v>
      </c>
    </row>
    <row r="666" spans="2:31">
      <c r="B666">
        <f>IF(Datos!B666="",0,IF(AND(B$1008&lt;&gt;"",Datos!B666=B$1008),0,IF(B$1004=0,0,1-CHOOSE(B$1004,IF(ISNUMBER(Datos!B666),AND(OR(B$1005="",Datos!B666&gt;=B$1005),OR(B$1006="",Datos!B666&lt;=B$1006)),FALSE),IF(ISNUMBER(Datos!B666),AND(Datos!B666=INT(Datos!B666),AND(OR(B$1005="",Datos!B666&gt;=B$1005),OR(B$1006="",Datos!B666&lt;=B$1006))),FALSE),OR(ISNUMBER(FIND(";"&amp;UPPER(TRIM(Datos!B666&amp;""))&amp;"=",B$1007)),ISNUMBER(FIND(";"&amp;UPPER(TRIM(Datos!B666&amp;""))&amp;";",B$1007))),OR(UPPER(TRIM(Datos!B666&amp;""))="SÍ",UPPER(TRIM(Datos!B666&amp;""))="SI",UPPER(TRIM(Datos!B666&amp;""))="NO"),IF(ISNUMBER(Datos!B666),AND(OR(B$1005="",Datos!B666&gt;=B$1005),OR(B$1006="",Datos!B666&lt;=B$1006)),FALSE),TRUE))))</f>
        <v>0.0</v>
      </c>
      <c r="C666">
        <f>IF(Datos!C666="",0,IF(AND(C$1008&lt;&gt;"",Datos!C666=C$1008),0,IF(C$1004=0,0,1-CHOOSE(C$1004,IF(ISNUMBER(Datos!C666),AND(OR(C$1005="",Datos!C666&gt;=C$1005),OR(C$1006="",Datos!C666&lt;=C$1006)),FALSE),IF(ISNUMBER(Datos!C666),AND(Datos!C666=INT(Datos!C666),AND(OR(C$1005="",Datos!C666&gt;=C$1005),OR(C$1006="",Datos!C666&lt;=C$1006))),FALSE),OR(ISNUMBER(FIND(";"&amp;UPPER(TRIM(Datos!C666&amp;""))&amp;"=",C$1007)),ISNUMBER(FIND(";"&amp;UPPER(TRIM(Datos!C666&amp;""))&amp;";",C$1007))),OR(UPPER(TRIM(Datos!C666&amp;""))="SÍ",UPPER(TRIM(Datos!C666&amp;""))="SI",UPPER(TRIM(Datos!C666&amp;""))="NO"),IF(ISNUMBER(Datos!C666),AND(OR(C$1005="",Datos!C666&gt;=C$1005),OR(C$1006="",Datos!C666&lt;=C$1006)),FALSE),TRUE))))</f>
        <v>0.0</v>
      </c>
      <c r="D666">
        <f>IF(Datos!D666="",0,IF(AND(D$1008&lt;&gt;"",Datos!D666=D$1008),0,IF(D$1004=0,0,1-CHOOSE(D$1004,IF(ISNUMBER(Datos!D666),AND(OR(D$1005="",Datos!D666&gt;=D$1005),OR(D$1006="",Datos!D666&lt;=D$1006)),FALSE),IF(ISNUMBER(Datos!D666),AND(Datos!D666=INT(Datos!D666),AND(OR(D$1005="",Datos!D666&gt;=D$1005),OR(D$1006="",Datos!D666&lt;=D$1006))),FALSE),OR(ISNUMBER(FIND(";"&amp;UPPER(TRIM(Datos!D666&amp;""))&amp;"=",D$1007)),ISNUMBER(FIND(";"&amp;UPPER(TRIM(Datos!D666&amp;""))&amp;";",D$1007))),OR(UPPER(TRIM(Datos!D666&amp;""))="SÍ",UPPER(TRIM(Datos!D666&amp;""))="SI",UPPER(TRIM(Datos!D666&amp;""))="NO"),IF(ISNUMBER(Datos!D666),AND(OR(D$1005="",Datos!D666&gt;=D$1005),OR(D$1006="",Datos!D666&lt;=D$1006)),FALSE),TRUE))))</f>
        <v>0.0</v>
      </c>
      <c r="E666">
        <f>IF(Datos!E666="",0,IF(AND(E$1008&lt;&gt;"",Datos!E666=E$1008),0,IF(E$1004=0,0,1-CHOOSE(E$1004,IF(ISNUMBER(Datos!E666),AND(OR(E$1005="",Datos!E666&gt;=E$1005),OR(E$1006="",Datos!E666&lt;=E$1006)),FALSE),IF(ISNUMBER(Datos!E666),AND(Datos!E666=INT(Datos!E666),AND(OR(E$1005="",Datos!E666&gt;=E$1005),OR(E$1006="",Datos!E666&lt;=E$1006))),FALSE),OR(ISNUMBER(FIND(";"&amp;UPPER(TRIM(Datos!E666&amp;""))&amp;"=",E$1007)),ISNUMBER(FIND(";"&amp;UPPER(TRIM(Datos!E666&amp;""))&amp;";",E$1007))),OR(UPPER(TRIM(Datos!E666&amp;""))="SÍ",UPPER(TRIM(Datos!E666&amp;""))="SI",UPPER(TRIM(Datos!E666&amp;""))="NO"),IF(ISNUMBER(Datos!E666),AND(OR(E$1005="",Datos!E666&gt;=E$1005),OR(E$1006="",Datos!E666&lt;=E$1006)),FALSE),TRUE))))</f>
        <v>0.0</v>
      </c>
      <c r="F666">
        <f>IF(Datos!F666="",0,IF(AND(F$1008&lt;&gt;"",Datos!F666=F$1008),0,IF(F$1004=0,0,1-CHOOSE(F$1004,IF(ISNUMBER(Datos!F666),AND(OR(F$1005="",Datos!F666&gt;=F$1005),OR(F$1006="",Datos!F666&lt;=F$1006)),FALSE),IF(ISNUMBER(Datos!F666),AND(Datos!F666=INT(Datos!F666),AND(OR(F$1005="",Datos!F666&gt;=F$1005),OR(F$1006="",Datos!F666&lt;=F$1006))),FALSE),OR(ISNUMBER(FIND(";"&amp;UPPER(TRIM(Datos!F666&amp;""))&amp;"=",F$1007)),ISNUMBER(FIND(";"&amp;UPPER(TRIM(Datos!F666&amp;""))&amp;";",F$1007))),OR(UPPER(TRIM(Datos!F666&amp;""))="SÍ",UPPER(TRIM(Datos!F666&amp;""))="SI",UPPER(TRIM(Datos!F666&amp;""))="NO"),IF(ISNUMBER(Datos!F666),AND(OR(F$1005="",Datos!F666&gt;=F$1005),OR(F$1006="",Datos!F666&lt;=F$1006)),FALSE),TRUE))))</f>
        <v>0.0</v>
      </c>
      <c r="G666">
        <f>IF(Datos!G666="",0,IF(AND(G$1008&lt;&gt;"",Datos!G666=G$1008),0,IF(G$1004=0,0,1-CHOOSE(G$1004,IF(ISNUMBER(Datos!G666),AND(OR(G$1005="",Datos!G666&gt;=G$1005),OR(G$1006="",Datos!G666&lt;=G$1006)),FALSE),IF(ISNUMBER(Datos!G666),AND(Datos!G666=INT(Datos!G666),AND(OR(G$1005="",Datos!G666&gt;=G$1005),OR(G$1006="",Datos!G666&lt;=G$1006))),FALSE),OR(ISNUMBER(FIND(";"&amp;UPPER(TRIM(Datos!G666&amp;""))&amp;"=",G$1007)),ISNUMBER(FIND(";"&amp;UPPER(TRIM(Datos!G666&amp;""))&amp;";",G$1007))),OR(UPPER(TRIM(Datos!G666&amp;""))="SÍ",UPPER(TRIM(Datos!G666&amp;""))="SI",UPPER(TRIM(Datos!G666&amp;""))="NO"),IF(ISNUMBER(Datos!G666),AND(OR(G$1005="",Datos!G666&gt;=G$1005),OR(G$1006="",Datos!G666&lt;=G$1006)),FALSE),TRUE))))</f>
        <v>0.0</v>
      </c>
      <c r="H666">
        <f>IF(Datos!H666="",0,IF(AND(H$1008&lt;&gt;"",Datos!H666=H$1008),0,IF(H$1004=0,0,1-CHOOSE(H$1004,IF(ISNUMBER(Datos!H666),AND(OR(H$1005="",Datos!H666&gt;=H$1005),OR(H$1006="",Datos!H666&lt;=H$1006)),FALSE),IF(ISNUMBER(Datos!H666),AND(Datos!H666=INT(Datos!H666),AND(OR(H$1005="",Datos!H666&gt;=H$1005),OR(H$1006="",Datos!H666&lt;=H$1006))),FALSE),OR(ISNUMBER(FIND(";"&amp;UPPER(TRIM(Datos!H666&amp;""))&amp;"=",H$1007)),ISNUMBER(FIND(";"&amp;UPPER(TRIM(Datos!H666&amp;""))&amp;";",H$1007))),OR(UPPER(TRIM(Datos!H666&amp;""))="SÍ",UPPER(TRIM(Datos!H666&amp;""))="SI",UPPER(TRIM(Datos!H666&amp;""))="NO"),IF(ISNUMBER(Datos!H666),AND(OR(H$1005="",Datos!H666&gt;=H$1005),OR(H$1006="",Datos!H666&lt;=H$1006)),FALSE),TRUE))))</f>
        <v>0.0</v>
      </c>
      <c r="I666">
        <f>IF(Datos!I666="",0,IF(AND(I$1008&lt;&gt;"",Datos!I666=I$1008),0,IF(I$1004=0,0,1-CHOOSE(I$1004,IF(ISNUMBER(Datos!I666),AND(OR(I$1005="",Datos!I666&gt;=I$1005),OR(I$1006="",Datos!I666&lt;=I$1006)),FALSE),IF(ISNUMBER(Datos!I666),AND(Datos!I666=INT(Datos!I666),AND(OR(I$1005="",Datos!I666&gt;=I$1005),OR(I$1006="",Datos!I666&lt;=I$1006))),FALSE),OR(ISNUMBER(FIND(";"&amp;UPPER(TRIM(Datos!I666&amp;""))&amp;"=",I$1007)),ISNUMBER(FIND(";"&amp;UPPER(TRIM(Datos!I666&amp;""))&amp;";",I$1007))),OR(UPPER(TRIM(Datos!I666&amp;""))="SÍ",UPPER(TRIM(Datos!I666&amp;""))="SI",UPPER(TRIM(Datos!I666&amp;""))="NO"),IF(ISNUMBER(Datos!I666),AND(OR(I$1005="",Datos!I666&gt;=I$1005),OR(I$1006="",Datos!I666&lt;=I$1006)),FALSE),TRUE))))</f>
        <v>0.0</v>
      </c>
      <c r="J666">
        <f>IF(Datos!J666="",0,IF(AND(J$1008&lt;&gt;"",Datos!J666=J$1008),0,IF(J$1004=0,0,1-CHOOSE(J$1004,IF(ISNUMBER(Datos!J666),AND(OR(J$1005="",Datos!J666&gt;=J$1005),OR(J$1006="",Datos!J666&lt;=J$1006)),FALSE),IF(ISNUMBER(Datos!J666),AND(Datos!J666=INT(Datos!J666),AND(OR(J$1005="",Datos!J666&gt;=J$1005),OR(J$1006="",Datos!J666&lt;=J$1006))),FALSE),OR(ISNUMBER(FIND(";"&amp;UPPER(TRIM(Datos!J666&amp;""))&amp;"=",J$1007)),ISNUMBER(FIND(";"&amp;UPPER(TRIM(Datos!J666&amp;""))&amp;";",J$1007))),OR(UPPER(TRIM(Datos!J666&amp;""))="SÍ",UPPER(TRIM(Datos!J666&amp;""))="SI",UPPER(TRIM(Datos!J666&amp;""))="NO"),IF(ISNUMBER(Datos!J666),AND(OR(J$1005="",Datos!J666&gt;=J$1005),OR(J$1006="",Datos!J666&lt;=J$1006)),FALSE),TRUE))))</f>
        <v>0.0</v>
      </c>
      <c r="K666">
        <f>IF(Datos!K666="",0,IF(AND(K$1008&lt;&gt;"",Datos!K666=K$1008),0,IF(K$1004=0,0,1-CHOOSE(K$1004,IF(ISNUMBER(Datos!K666),AND(OR(K$1005="",Datos!K666&gt;=K$1005),OR(K$1006="",Datos!K666&lt;=K$1006)),FALSE),IF(ISNUMBER(Datos!K666),AND(Datos!K666=INT(Datos!K666),AND(OR(K$1005="",Datos!K666&gt;=K$1005),OR(K$1006="",Datos!K666&lt;=K$1006))),FALSE),OR(ISNUMBER(FIND(";"&amp;UPPER(TRIM(Datos!K666&amp;""))&amp;"=",K$1007)),ISNUMBER(FIND(";"&amp;UPPER(TRIM(Datos!K666&amp;""))&amp;";",K$1007))),OR(UPPER(TRIM(Datos!K666&amp;""))="SÍ",UPPER(TRIM(Datos!K666&amp;""))="SI",UPPER(TRIM(Datos!K666&amp;""))="NO"),IF(ISNUMBER(Datos!K666),AND(OR(K$1005="",Datos!K666&gt;=K$1005),OR(K$1006="",Datos!K666&lt;=K$1006)),FALSE),TRUE))))</f>
        <v>0.0</v>
      </c>
      <c r="L666">
        <f>IF(Datos!L666="",0,IF(AND(L$1008&lt;&gt;"",Datos!L666=L$1008),0,IF(L$1004=0,0,1-CHOOSE(L$1004,IF(ISNUMBER(Datos!L666),AND(OR(L$1005="",Datos!L666&gt;=L$1005),OR(L$1006="",Datos!L666&lt;=L$1006)),FALSE),IF(ISNUMBER(Datos!L666),AND(Datos!L666=INT(Datos!L666),AND(OR(L$1005="",Datos!L666&gt;=L$1005),OR(L$1006="",Datos!L666&lt;=L$1006))),FALSE),OR(ISNUMBER(FIND(";"&amp;UPPER(TRIM(Datos!L666&amp;""))&amp;"=",L$1007)),ISNUMBER(FIND(";"&amp;UPPER(TRIM(Datos!L666&amp;""))&amp;";",L$1007))),OR(UPPER(TRIM(Datos!L666&amp;""))="SÍ",UPPER(TRIM(Datos!L666&amp;""))="SI",UPPER(TRIM(Datos!L666&amp;""))="NO"),IF(ISNUMBER(Datos!L666),AND(OR(L$1005="",Datos!L666&gt;=L$1005),OR(L$1006="",Datos!L666&lt;=L$1006)),FALSE),TRUE))))</f>
        <v>0.0</v>
      </c>
      <c r="M666">
        <f>IF(Datos!M666="",0,IF(AND(M$1008&lt;&gt;"",Datos!M666=M$1008),0,IF(M$1004=0,0,1-CHOOSE(M$1004,IF(ISNUMBER(Datos!M666),AND(OR(M$1005="",Datos!M666&gt;=M$1005),OR(M$1006="",Datos!M666&lt;=M$1006)),FALSE),IF(ISNUMBER(Datos!M666),AND(Datos!M666=INT(Datos!M666),AND(OR(M$1005="",Datos!M666&gt;=M$1005),OR(M$1006="",Datos!M666&lt;=M$1006))),FALSE),OR(ISNUMBER(FIND(";"&amp;UPPER(TRIM(Datos!M666&amp;""))&amp;"=",M$1007)),ISNUMBER(FIND(";"&amp;UPPER(TRIM(Datos!M666&amp;""))&amp;";",M$1007))),OR(UPPER(TRIM(Datos!M666&amp;""))="SÍ",UPPER(TRIM(Datos!M666&amp;""))="SI",UPPER(TRIM(Datos!M666&amp;""))="NO"),IF(ISNUMBER(Datos!M666),AND(OR(M$1005="",Datos!M666&gt;=M$1005),OR(M$1006="",Datos!M666&lt;=M$1006)),FALSE),TRUE))))</f>
        <v>0.0</v>
      </c>
      <c r="N666">
        <f>IF(Datos!N666="",0,IF(AND(N$1008&lt;&gt;"",Datos!N666=N$1008),0,IF(N$1004=0,0,1-CHOOSE(N$1004,IF(ISNUMBER(Datos!N666),AND(OR(N$1005="",Datos!N666&gt;=N$1005),OR(N$1006="",Datos!N666&lt;=N$1006)),FALSE),IF(ISNUMBER(Datos!N666),AND(Datos!N666=INT(Datos!N666),AND(OR(N$1005="",Datos!N666&gt;=N$1005),OR(N$1006="",Datos!N666&lt;=N$1006))),FALSE),OR(ISNUMBER(FIND(";"&amp;UPPER(TRIM(Datos!N666&amp;""))&amp;"=",N$1007)),ISNUMBER(FIND(";"&amp;UPPER(TRIM(Datos!N666&amp;""))&amp;";",N$1007))),OR(UPPER(TRIM(Datos!N666&amp;""))="SÍ",UPPER(TRIM(Datos!N666&amp;""))="SI",UPPER(TRIM(Datos!N666&amp;""))="NO"),IF(ISNUMBER(Datos!N666),AND(OR(N$1005="",Datos!N666&gt;=N$1005),OR(N$1006="",Datos!N666&lt;=N$1006)),FALSE),TRUE))))</f>
        <v>0.0</v>
      </c>
      <c r="O666">
        <f>IF(Datos!O666="",0,IF(AND(O$1008&lt;&gt;"",Datos!O666=O$1008),0,IF(O$1004=0,0,1-CHOOSE(O$1004,IF(ISNUMBER(Datos!O666),AND(OR(O$1005="",Datos!O666&gt;=O$1005),OR(O$1006="",Datos!O666&lt;=O$1006)),FALSE),IF(ISNUMBER(Datos!O666),AND(Datos!O666=INT(Datos!O666),AND(OR(O$1005="",Datos!O666&gt;=O$1005),OR(O$1006="",Datos!O666&lt;=O$1006))),FALSE),OR(ISNUMBER(FIND(";"&amp;UPPER(TRIM(Datos!O666&amp;""))&amp;"=",O$1007)),ISNUMBER(FIND(";"&amp;UPPER(TRIM(Datos!O666&amp;""))&amp;";",O$1007))),OR(UPPER(TRIM(Datos!O666&amp;""))="SÍ",UPPER(TRIM(Datos!O666&amp;""))="SI",UPPER(TRIM(Datos!O666&amp;""))="NO"),IF(ISNUMBER(Datos!O666),AND(OR(O$1005="",Datos!O666&gt;=O$1005),OR(O$1006="",Datos!O666&lt;=O$1006)),FALSE),TRUE))))</f>
        <v>0.0</v>
      </c>
      <c r="P666">
        <f>IF(Datos!P666="",0,IF(AND(P$1008&lt;&gt;"",Datos!P666=P$1008),0,IF(P$1004=0,0,1-CHOOSE(P$1004,IF(ISNUMBER(Datos!P666),AND(OR(P$1005="",Datos!P666&gt;=P$1005),OR(P$1006="",Datos!P666&lt;=P$1006)),FALSE),IF(ISNUMBER(Datos!P666),AND(Datos!P666=INT(Datos!P666),AND(OR(P$1005="",Datos!P666&gt;=P$1005),OR(P$1006="",Datos!P666&lt;=P$1006))),FALSE),OR(ISNUMBER(FIND(";"&amp;UPPER(TRIM(Datos!P666&amp;""))&amp;"=",P$1007)),ISNUMBER(FIND(";"&amp;UPPER(TRIM(Datos!P666&amp;""))&amp;";",P$1007))),OR(UPPER(TRIM(Datos!P666&amp;""))="SÍ",UPPER(TRIM(Datos!P666&amp;""))="SI",UPPER(TRIM(Datos!P666&amp;""))="NO"),IF(ISNUMBER(Datos!P666),AND(OR(P$1005="",Datos!P666&gt;=P$1005),OR(P$1006="",Datos!P666&lt;=P$1006)),FALSE),TRUE))))</f>
        <v>0.0</v>
      </c>
      <c r="Q666">
        <f>IF(Datos!Q666="",0,IF(AND(Q$1008&lt;&gt;"",Datos!Q666=Q$1008),0,IF(Q$1004=0,0,1-CHOOSE(Q$1004,IF(ISNUMBER(Datos!Q666),AND(OR(Q$1005="",Datos!Q666&gt;=Q$1005),OR(Q$1006="",Datos!Q666&lt;=Q$1006)),FALSE),IF(ISNUMBER(Datos!Q666),AND(Datos!Q666=INT(Datos!Q666),AND(OR(Q$1005="",Datos!Q666&gt;=Q$1005),OR(Q$1006="",Datos!Q666&lt;=Q$1006))),FALSE),OR(ISNUMBER(FIND(";"&amp;UPPER(TRIM(Datos!Q666&amp;""))&amp;"=",Q$1007)),ISNUMBER(FIND(";"&amp;UPPER(TRIM(Datos!Q666&amp;""))&amp;";",Q$1007))),OR(UPPER(TRIM(Datos!Q666&amp;""))="SÍ",UPPER(TRIM(Datos!Q666&amp;""))="SI",UPPER(TRIM(Datos!Q666&amp;""))="NO"),IF(ISNUMBER(Datos!Q666),AND(OR(Q$1005="",Datos!Q666&gt;=Q$1005),OR(Q$1006="",Datos!Q666&lt;=Q$1006)),FALSE),TRUE))))</f>
        <v>0.0</v>
      </c>
      <c r="R666">
        <f>IF(Datos!R666="",0,IF(AND(R$1008&lt;&gt;"",Datos!R666=R$1008),0,IF(R$1004=0,0,1-CHOOSE(R$1004,IF(ISNUMBER(Datos!R666),AND(OR(R$1005="",Datos!R666&gt;=R$1005),OR(R$1006="",Datos!R666&lt;=R$1006)),FALSE),IF(ISNUMBER(Datos!R666),AND(Datos!R666=INT(Datos!R666),AND(OR(R$1005="",Datos!R666&gt;=R$1005),OR(R$1006="",Datos!R666&lt;=R$1006))),FALSE),OR(ISNUMBER(FIND(";"&amp;UPPER(TRIM(Datos!R666&amp;""))&amp;"=",R$1007)),ISNUMBER(FIND(";"&amp;UPPER(TRIM(Datos!R666&amp;""))&amp;";",R$1007))),OR(UPPER(TRIM(Datos!R666&amp;""))="SÍ",UPPER(TRIM(Datos!R666&amp;""))="SI",UPPER(TRIM(Datos!R666&amp;""))="NO"),IF(ISNUMBER(Datos!R666),AND(OR(R$1005="",Datos!R666&gt;=R$1005),OR(R$1006="",Datos!R666&lt;=R$1006)),FALSE),TRUE))))</f>
        <v>0.0</v>
      </c>
      <c r="S666">
        <f>IF(Datos!S666="",0,IF(AND(S$1008&lt;&gt;"",Datos!S666=S$1008),0,IF(S$1004=0,0,1-CHOOSE(S$1004,IF(ISNUMBER(Datos!S666),AND(OR(S$1005="",Datos!S666&gt;=S$1005),OR(S$1006="",Datos!S666&lt;=S$1006)),FALSE),IF(ISNUMBER(Datos!S666),AND(Datos!S666=INT(Datos!S666),AND(OR(S$1005="",Datos!S666&gt;=S$1005),OR(S$1006="",Datos!S666&lt;=S$1006))),FALSE),OR(ISNUMBER(FIND(";"&amp;UPPER(TRIM(Datos!S666&amp;""))&amp;"=",S$1007)),ISNUMBER(FIND(";"&amp;UPPER(TRIM(Datos!S666&amp;""))&amp;";",S$1007))),OR(UPPER(TRIM(Datos!S666&amp;""))="SÍ",UPPER(TRIM(Datos!S666&amp;""))="SI",UPPER(TRIM(Datos!S666&amp;""))="NO"),IF(ISNUMBER(Datos!S666),AND(OR(S$1005="",Datos!S666&gt;=S$1005),OR(S$1006="",Datos!S666&lt;=S$1006)),FALSE),TRUE))))</f>
        <v>0.0</v>
      </c>
      <c r="T666">
        <f>IF(Datos!T666="",0,IF(AND(T$1008&lt;&gt;"",Datos!T666=T$1008),0,IF(T$1004=0,0,1-CHOOSE(T$1004,IF(ISNUMBER(Datos!T666),AND(OR(T$1005="",Datos!T666&gt;=T$1005),OR(T$1006="",Datos!T666&lt;=T$1006)),FALSE),IF(ISNUMBER(Datos!T666),AND(Datos!T666=INT(Datos!T666),AND(OR(T$1005="",Datos!T666&gt;=T$1005),OR(T$1006="",Datos!T666&lt;=T$1006))),FALSE),OR(ISNUMBER(FIND(";"&amp;UPPER(TRIM(Datos!T666&amp;""))&amp;"=",T$1007)),ISNUMBER(FIND(";"&amp;UPPER(TRIM(Datos!T666&amp;""))&amp;";",T$1007))),OR(UPPER(TRIM(Datos!T666&amp;""))="SÍ",UPPER(TRIM(Datos!T666&amp;""))="SI",UPPER(TRIM(Datos!T666&amp;""))="NO"),IF(ISNUMBER(Datos!T666),AND(OR(T$1005="",Datos!T666&gt;=T$1005),OR(T$1006="",Datos!T666&lt;=T$1006)),FALSE),TRUE))))</f>
        <v>0.0</v>
      </c>
      <c r="U666">
        <f>IF(Datos!U666="",0,IF(AND(U$1008&lt;&gt;"",Datos!U666=U$1008),0,IF(U$1004=0,0,1-CHOOSE(U$1004,IF(ISNUMBER(Datos!U666),AND(OR(U$1005="",Datos!U666&gt;=U$1005),OR(U$1006="",Datos!U666&lt;=U$1006)),FALSE),IF(ISNUMBER(Datos!U666),AND(Datos!U666=INT(Datos!U666),AND(OR(U$1005="",Datos!U666&gt;=U$1005),OR(U$1006="",Datos!U666&lt;=U$1006))),FALSE),OR(ISNUMBER(FIND(";"&amp;UPPER(TRIM(Datos!U666&amp;""))&amp;"=",U$1007)),ISNUMBER(FIND(";"&amp;UPPER(TRIM(Datos!U666&amp;""))&amp;";",U$1007))),OR(UPPER(TRIM(Datos!U666&amp;""))="SÍ",UPPER(TRIM(Datos!U666&amp;""))="SI",UPPER(TRIM(Datos!U666&amp;""))="NO"),IF(ISNUMBER(Datos!U666),AND(OR(U$1005="",Datos!U666&gt;=U$1005),OR(U$1006="",Datos!U666&lt;=U$1006)),FALSE),TRUE))))</f>
        <v>0.0</v>
      </c>
      <c r="V666">
        <f>IF(Datos!V666="",0,IF(AND(V$1008&lt;&gt;"",Datos!V666=V$1008),0,IF(V$1004=0,0,1-CHOOSE(V$1004,IF(ISNUMBER(Datos!V666),AND(OR(V$1005="",Datos!V666&gt;=V$1005),OR(V$1006="",Datos!V666&lt;=V$1006)),FALSE),IF(ISNUMBER(Datos!V666),AND(Datos!V666=INT(Datos!V666),AND(OR(V$1005="",Datos!V666&gt;=V$1005),OR(V$1006="",Datos!V666&lt;=V$1006))),FALSE),OR(ISNUMBER(FIND(";"&amp;UPPER(TRIM(Datos!V666&amp;""))&amp;"=",V$1007)),ISNUMBER(FIND(";"&amp;UPPER(TRIM(Datos!V666&amp;""))&amp;";",V$1007))),OR(UPPER(TRIM(Datos!V666&amp;""))="SÍ",UPPER(TRIM(Datos!V666&amp;""))="SI",UPPER(TRIM(Datos!V666&amp;""))="NO"),IF(ISNUMBER(Datos!V666),AND(OR(V$1005="",Datos!V666&gt;=V$1005),OR(V$1006="",Datos!V666&lt;=V$1006)),FALSE),TRUE))))</f>
        <v>0.0</v>
      </c>
      <c r="W666">
        <f>IF(Datos!W666="",0,IF(AND(W$1008&lt;&gt;"",Datos!W666=W$1008),0,IF(W$1004=0,0,1-CHOOSE(W$1004,IF(ISNUMBER(Datos!W666),AND(OR(W$1005="",Datos!W666&gt;=W$1005),OR(W$1006="",Datos!W666&lt;=W$1006)),FALSE),IF(ISNUMBER(Datos!W666),AND(Datos!W666=INT(Datos!W666),AND(OR(W$1005="",Datos!W666&gt;=W$1005),OR(W$1006="",Datos!W666&lt;=W$1006))),FALSE),OR(ISNUMBER(FIND(";"&amp;UPPER(TRIM(Datos!W666&amp;""))&amp;"=",W$1007)),ISNUMBER(FIND(";"&amp;UPPER(TRIM(Datos!W666&amp;""))&amp;";",W$1007))),OR(UPPER(TRIM(Datos!W666&amp;""))="SÍ",UPPER(TRIM(Datos!W666&amp;""))="SI",UPPER(TRIM(Datos!W666&amp;""))="NO"),IF(ISNUMBER(Datos!W666),AND(OR(W$1005="",Datos!W666&gt;=W$1005),OR(W$1006="",Datos!W666&lt;=W$1006)),FALSE),TRUE))))</f>
        <v>0.0</v>
      </c>
      <c r="X666">
        <f>IF(Datos!X666="",0,IF(AND(X$1008&lt;&gt;"",Datos!X666=X$1008),0,IF(X$1004=0,0,1-CHOOSE(X$1004,IF(ISNUMBER(Datos!X666),AND(OR(X$1005="",Datos!X666&gt;=X$1005),OR(X$1006="",Datos!X666&lt;=X$1006)),FALSE),IF(ISNUMBER(Datos!X666),AND(Datos!X666=INT(Datos!X666),AND(OR(X$1005="",Datos!X666&gt;=X$1005),OR(X$1006="",Datos!X666&lt;=X$1006))),FALSE),OR(ISNUMBER(FIND(";"&amp;UPPER(TRIM(Datos!X666&amp;""))&amp;"=",X$1007)),ISNUMBER(FIND(";"&amp;UPPER(TRIM(Datos!X666&amp;""))&amp;";",X$1007))),OR(UPPER(TRIM(Datos!X666&amp;""))="SÍ",UPPER(TRIM(Datos!X666&amp;""))="SI",UPPER(TRIM(Datos!X666&amp;""))="NO"),IF(ISNUMBER(Datos!X666),AND(OR(X$1005="",Datos!X666&gt;=X$1005),OR(X$1006="",Datos!X666&lt;=X$1006)),FALSE),TRUE))))</f>
        <v>0.0</v>
      </c>
      <c r="Y666">
        <f>IF(Datos!Y666="",0,IF(AND(Y$1008&lt;&gt;"",Datos!Y666=Y$1008),0,IF(Y$1004=0,0,1-CHOOSE(Y$1004,IF(ISNUMBER(Datos!Y666),AND(OR(Y$1005="",Datos!Y666&gt;=Y$1005),OR(Y$1006="",Datos!Y666&lt;=Y$1006)),FALSE),IF(ISNUMBER(Datos!Y666),AND(Datos!Y666=INT(Datos!Y666),AND(OR(Y$1005="",Datos!Y666&gt;=Y$1005),OR(Y$1006="",Datos!Y666&lt;=Y$1006))),FALSE),OR(ISNUMBER(FIND(";"&amp;UPPER(TRIM(Datos!Y666&amp;""))&amp;"=",Y$1007)),ISNUMBER(FIND(";"&amp;UPPER(TRIM(Datos!Y666&amp;""))&amp;";",Y$1007))),OR(UPPER(TRIM(Datos!Y666&amp;""))="SÍ",UPPER(TRIM(Datos!Y666&amp;""))="SI",UPPER(TRIM(Datos!Y666&amp;""))="NO"),IF(ISNUMBER(Datos!Y666),AND(OR(Y$1005="",Datos!Y666&gt;=Y$1005),OR(Y$1006="",Datos!Y666&lt;=Y$1006)),FALSE),TRUE))))</f>
        <v>0.0</v>
      </c>
      <c r="Z666">
        <f>IF(Datos!Z666="",0,IF(AND(Z$1008&lt;&gt;"",Datos!Z666=Z$1008),0,IF(Z$1004=0,0,1-CHOOSE(Z$1004,IF(ISNUMBER(Datos!Z666),AND(OR(Z$1005="",Datos!Z666&gt;=Z$1005),OR(Z$1006="",Datos!Z666&lt;=Z$1006)),FALSE),IF(ISNUMBER(Datos!Z666),AND(Datos!Z666=INT(Datos!Z666),AND(OR(Z$1005="",Datos!Z666&gt;=Z$1005),OR(Z$1006="",Datos!Z666&lt;=Z$1006))),FALSE),OR(ISNUMBER(FIND(";"&amp;UPPER(TRIM(Datos!Z666&amp;""))&amp;"=",Z$1007)),ISNUMBER(FIND(";"&amp;UPPER(TRIM(Datos!Z666&amp;""))&amp;";",Z$1007))),OR(UPPER(TRIM(Datos!Z666&amp;""))="SÍ",UPPER(TRIM(Datos!Z666&amp;""))="SI",UPPER(TRIM(Datos!Z666&amp;""))="NO"),IF(ISNUMBER(Datos!Z666),AND(OR(Z$1005="",Datos!Z666&gt;=Z$1005),OR(Z$1006="",Datos!Z666&lt;=Z$1006)),FALSE),TRUE))))</f>
        <v>0.0</v>
      </c>
      <c r="AA666">
        <f>IF(Datos!AA666="",0,IF(AND(AA$1008&lt;&gt;"",Datos!AA666=AA$1008),0,IF(AA$1004=0,0,1-CHOOSE(AA$1004,IF(ISNUMBER(Datos!AA666),AND(OR(AA$1005="",Datos!AA666&gt;=AA$1005),OR(AA$1006="",Datos!AA666&lt;=AA$1006)),FALSE),IF(ISNUMBER(Datos!AA666),AND(Datos!AA666=INT(Datos!AA666),AND(OR(AA$1005="",Datos!AA666&gt;=AA$1005),OR(AA$1006="",Datos!AA666&lt;=AA$1006))),FALSE),OR(ISNUMBER(FIND(";"&amp;UPPER(TRIM(Datos!AA666&amp;""))&amp;"=",AA$1007)),ISNUMBER(FIND(";"&amp;UPPER(TRIM(Datos!AA666&amp;""))&amp;";",AA$1007))),OR(UPPER(TRIM(Datos!AA666&amp;""))="SÍ",UPPER(TRIM(Datos!AA666&amp;""))="SI",UPPER(TRIM(Datos!AA666&amp;""))="NO"),IF(ISNUMBER(Datos!AA666),AND(OR(AA$1005="",Datos!AA666&gt;=AA$1005),OR(AA$1006="",Datos!AA666&lt;=AA$1006)),FALSE),TRUE))))</f>
        <v>0.0</v>
      </c>
      <c r="AB666">
        <f>IF(Datos!AB666="",0,IF(AND(AB$1008&lt;&gt;"",Datos!AB666=AB$1008),0,IF(AB$1004=0,0,1-CHOOSE(AB$1004,IF(ISNUMBER(Datos!AB666),AND(OR(AB$1005="",Datos!AB666&gt;=AB$1005),OR(AB$1006="",Datos!AB666&lt;=AB$1006)),FALSE),IF(ISNUMBER(Datos!AB666),AND(Datos!AB666=INT(Datos!AB666),AND(OR(AB$1005="",Datos!AB666&gt;=AB$1005),OR(AB$1006="",Datos!AB666&lt;=AB$1006))),FALSE),OR(ISNUMBER(FIND(";"&amp;UPPER(TRIM(Datos!AB666&amp;""))&amp;"=",AB$1007)),ISNUMBER(FIND(";"&amp;UPPER(TRIM(Datos!AB666&amp;""))&amp;";",AB$1007))),OR(UPPER(TRIM(Datos!AB666&amp;""))="SÍ",UPPER(TRIM(Datos!AB666&amp;""))="SI",UPPER(TRIM(Datos!AB666&amp;""))="NO"),IF(ISNUMBER(Datos!AB666),AND(OR(AB$1005="",Datos!AB666&gt;=AB$1005),OR(AB$1006="",Datos!AB666&lt;=AB$1006)),FALSE),TRUE))))</f>
        <v>0.0</v>
      </c>
      <c r="AC666">
        <f>IF(Datos!AC666="",0,IF(AND(AC$1008&lt;&gt;"",Datos!AC666=AC$1008),0,IF(AC$1004=0,0,1-CHOOSE(AC$1004,IF(ISNUMBER(Datos!AC666),AND(OR(AC$1005="",Datos!AC666&gt;=AC$1005),OR(AC$1006="",Datos!AC666&lt;=AC$1006)),FALSE),IF(ISNUMBER(Datos!AC666),AND(Datos!AC666=INT(Datos!AC666),AND(OR(AC$1005="",Datos!AC666&gt;=AC$1005),OR(AC$1006="",Datos!AC666&lt;=AC$1006))),FALSE),OR(ISNUMBER(FIND(";"&amp;UPPER(TRIM(Datos!AC666&amp;""))&amp;"=",AC$1007)),ISNUMBER(FIND(";"&amp;UPPER(TRIM(Datos!AC666&amp;""))&amp;";",AC$1007))),OR(UPPER(TRIM(Datos!AC666&amp;""))="SÍ",UPPER(TRIM(Datos!AC666&amp;""))="SI",UPPER(TRIM(Datos!AC666&amp;""))="NO"),IF(ISNUMBER(Datos!AC666),AND(OR(AC$1005="",Datos!AC666&gt;=AC$1005),OR(AC$1006="",Datos!AC666&lt;=AC$1006)),FALSE),TRUE))))</f>
        <v>0.0</v>
      </c>
      <c r="AD666">
        <f>IF(Datos!AD666="",0,IF(AND(AD$1008&lt;&gt;"",Datos!AD666=AD$1008),0,IF(AD$1004=0,0,1-CHOOSE(AD$1004,IF(ISNUMBER(Datos!AD666),AND(OR(AD$1005="",Datos!AD666&gt;=AD$1005),OR(AD$1006="",Datos!AD666&lt;=AD$1006)),FALSE),IF(ISNUMBER(Datos!AD666),AND(Datos!AD666=INT(Datos!AD666),AND(OR(AD$1005="",Datos!AD666&gt;=AD$1005),OR(AD$1006="",Datos!AD666&lt;=AD$1006))),FALSE),OR(ISNUMBER(FIND(";"&amp;UPPER(TRIM(Datos!AD666&amp;""))&amp;"=",AD$1007)),ISNUMBER(FIND(";"&amp;UPPER(TRIM(Datos!AD666&amp;""))&amp;";",AD$1007))),OR(UPPER(TRIM(Datos!AD666&amp;""))="SÍ",UPPER(TRIM(Datos!AD666&amp;""))="SI",UPPER(TRIM(Datos!AD666&amp;""))="NO"),IF(ISNUMBER(Datos!AD666),AND(OR(AD$1005="",Datos!AD666&gt;=AD$1005),OR(AD$1006="",Datos!AD666&lt;=AD$1006)),FALSE),TRUE))))</f>
        <v>0.0</v>
      </c>
      <c r="AE666">
        <f>IF(Datos!AE666="",0,IF(AND(AE$1008&lt;&gt;"",Datos!AE666=AE$1008),0,IF(AE$1004=0,0,1-CHOOSE(AE$1004,IF(ISNUMBER(Datos!AE666),AND(OR(AE$1005="",Datos!AE666&gt;=AE$1005),OR(AE$1006="",Datos!AE666&lt;=AE$1006)),FALSE),IF(ISNUMBER(Datos!AE666),AND(Datos!AE666=INT(Datos!AE666),AND(OR(AE$1005="",Datos!AE666&gt;=AE$1005),OR(AE$1006="",Datos!AE666&lt;=AE$1006))),FALSE),OR(ISNUMBER(FIND(";"&amp;UPPER(TRIM(Datos!AE666&amp;""))&amp;"=",AE$1007)),ISNUMBER(FIND(";"&amp;UPPER(TRIM(Datos!AE666&amp;""))&amp;";",AE$1007))),OR(UPPER(TRIM(Datos!AE666&amp;""))="SÍ",UPPER(TRIM(Datos!AE666&amp;""))="SI",UPPER(TRIM(Datos!AE666&amp;""))="NO"),IF(ISNUMBER(Datos!AE666),AND(OR(AE$1005="",Datos!AE666&gt;=AE$1005),OR(AE$1006="",Datos!AE666&lt;=AE$1006)),FALSE),TRUE))))</f>
        <v>0.0</v>
      </c>
    </row>
    <row r="667" spans="2:31">
      <c r="B667">
        <f>IF(Datos!B667="",0,IF(AND(B$1008&lt;&gt;"",Datos!B667=B$1008),0,IF(B$1004=0,0,1-CHOOSE(B$1004,IF(ISNUMBER(Datos!B667),AND(OR(B$1005="",Datos!B667&gt;=B$1005),OR(B$1006="",Datos!B667&lt;=B$1006)),FALSE),IF(ISNUMBER(Datos!B667),AND(Datos!B667=INT(Datos!B667),AND(OR(B$1005="",Datos!B667&gt;=B$1005),OR(B$1006="",Datos!B667&lt;=B$1006))),FALSE),OR(ISNUMBER(FIND(";"&amp;UPPER(TRIM(Datos!B667&amp;""))&amp;"=",B$1007)),ISNUMBER(FIND(";"&amp;UPPER(TRIM(Datos!B667&amp;""))&amp;";",B$1007))),OR(UPPER(TRIM(Datos!B667&amp;""))="SÍ",UPPER(TRIM(Datos!B667&amp;""))="SI",UPPER(TRIM(Datos!B667&amp;""))="NO"),IF(ISNUMBER(Datos!B667),AND(OR(B$1005="",Datos!B667&gt;=B$1005),OR(B$1006="",Datos!B667&lt;=B$1006)),FALSE),TRUE))))</f>
        <v>0.0</v>
      </c>
      <c r="C667">
        <f>IF(Datos!C667="",0,IF(AND(C$1008&lt;&gt;"",Datos!C667=C$1008),0,IF(C$1004=0,0,1-CHOOSE(C$1004,IF(ISNUMBER(Datos!C667),AND(OR(C$1005="",Datos!C667&gt;=C$1005),OR(C$1006="",Datos!C667&lt;=C$1006)),FALSE),IF(ISNUMBER(Datos!C667),AND(Datos!C667=INT(Datos!C667),AND(OR(C$1005="",Datos!C667&gt;=C$1005),OR(C$1006="",Datos!C667&lt;=C$1006))),FALSE),OR(ISNUMBER(FIND(";"&amp;UPPER(TRIM(Datos!C667&amp;""))&amp;"=",C$1007)),ISNUMBER(FIND(";"&amp;UPPER(TRIM(Datos!C667&amp;""))&amp;";",C$1007))),OR(UPPER(TRIM(Datos!C667&amp;""))="SÍ",UPPER(TRIM(Datos!C667&amp;""))="SI",UPPER(TRIM(Datos!C667&amp;""))="NO"),IF(ISNUMBER(Datos!C667),AND(OR(C$1005="",Datos!C667&gt;=C$1005),OR(C$1006="",Datos!C667&lt;=C$1006)),FALSE),TRUE))))</f>
        <v>0.0</v>
      </c>
      <c r="D667">
        <f>IF(Datos!D667="",0,IF(AND(D$1008&lt;&gt;"",Datos!D667=D$1008),0,IF(D$1004=0,0,1-CHOOSE(D$1004,IF(ISNUMBER(Datos!D667),AND(OR(D$1005="",Datos!D667&gt;=D$1005),OR(D$1006="",Datos!D667&lt;=D$1006)),FALSE),IF(ISNUMBER(Datos!D667),AND(Datos!D667=INT(Datos!D667),AND(OR(D$1005="",Datos!D667&gt;=D$1005),OR(D$1006="",Datos!D667&lt;=D$1006))),FALSE),OR(ISNUMBER(FIND(";"&amp;UPPER(TRIM(Datos!D667&amp;""))&amp;"=",D$1007)),ISNUMBER(FIND(";"&amp;UPPER(TRIM(Datos!D667&amp;""))&amp;";",D$1007))),OR(UPPER(TRIM(Datos!D667&amp;""))="SÍ",UPPER(TRIM(Datos!D667&amp;""))="SI",UPPER(TRIM(Datos!D667&amp;""))="NO"),IF(ISNUMBER(Datos!D667),AND(OR(D$1005="",Datos!D667&gt;=D$1005),OR(D$1006="",Datos!D667&lt;=D$1006)),FALSE),TRUE))))</f>
        <v>0.0</v>
      </c>
      <c r="E667">
        <f>IF(Datos!E667="",0,IF(AND(E$1008&lt;&gt;"",Datos!E667=E$1008),0,IF(E$1004=0,0,1-CHOOSE(E$1004,IF(ISNUMBER(Datos!E667),AND(OR(E$1005="",Datos!E667&gt;=E$1005),OR(E$1006="",Datos!E667&lt;=E$1006)),FALSE),IF(ISNUMBER(Datos!E667),AND(Datos!E667=INT(Datos!E667),AND(OR(E$1005="",Datos!E667&gt;=E$1005),OR(E$1006="",Datos!E667&lt;=E$1006))),FALSE),OR(ISNUMBER(FIND(";"&amp;UPPER(TRIM(Datos!E667&amp;""))&amp;"=",E$1007)),ISNUMBER(FIND(";"&amp;UPPER(TRIM(Datos!E667&amp;""))&amp;";",E$1007))),OR(UPPER(TRIM(Datos!E667&amp;""))="SÍ",UPPER(TRIM(Datos!E667&amp;""))="SI",UPPER(TRIM(Datos!E667&amp;""))="NO"),IF(ISNUMBER(Datos!E667),AND(OR(E$1005="",Datos!E667&gt;=E$1005),OR(E$1006="",Datos!E667&lt;=E$1006)),FALSE),TRUE))))</f>
        <v>0.0</v>
      </c>
      <c r="F667">
        <f>IF(Datos!F667="",0,IF(AND(F$1008&lt;&gt;"",Datos!F667=F$1008),0,IF(F$1004=0,0,1-CHOOSE(F$1004,IF(ISNUMBER(Datos!F667),AND(OR(F$1005="",Datos!F667&gt;=F$1005),OR(F$1006="",Datos!F667&lt;=F$1006)),FALSE),IF(ISNUMBER(Datos!F667),AND(Datos!F667=INT(Datos!F667),AND(OR(F$1005="",Datos!F667&gt;=F$1005),OR(F$1006="",Datos!F667&lt;=F$1006))),FALSE),OR(ISNUMBER(FIND(";"&amp;UPPER(TRIM(Datos!F667&amp;""))&amp;"=",F$1007)),ISNUMBER(FIND(";"&amp;UPPER(TRIM(Datos!F667&amp;""))&amp;";",F$1007))),OR(UPPER(TRIM(Datos!F667&amp;""))="SÍ",UPPER(TRIM(Datos!F667&amp;""))="SI",UPPER(TRIM(Datos!F667&amp;""))="NO"),IF(ISNUMBER(Datos!F667),AND(OR(F$1005="",Datos!F667&gt;=F$1005),OR(F$1006="",Datos!F667&lt;=F$1006)),FALSE),TRUE))))</f>
        <v>0.0</v>
      </c>
      <c r="G667">
        <f>IF(Datos!G667="",0,IF(AND(G$1008&lt;&gt;"",Datos!G667=G$1008),0,IF(G$1004=0,0,1-CHOOSE(G$1004,IF(ISNUMBER(Datos!G667),AND(OR(G$1005="",Datos!G667&gt;=G$1005),OR(G$1006="",Datos!G667&lt;=G$1006)),FALSE),IF(ISNUMBER(Datos!G667),AND(Datos!G667=INT(Datos!G667),AND(OR(G$1005="",Datos!G667&gt;=G$1005),OR(G$1006="",Datos!G667&lt;=G$1006))),FALSE),OR(ISNUMBER(FIND(";"&amp;UPPER(TRIM(Datos!G667&amp;""))&amp;"=",G$1007)),ISNUMBER(FIND(";"&amp;UPPER(TRIM(Datos!G667&amp;""))&amp;";",G$1007))),OR(UPPER(TRIM(Datos!G667&amp;""))="SÍ",UPPER(TRIM(Datos!G667&amp;""))="SI",UPPER(TRIM(Datos!G667&amp;""))="NO"),IF(ISNUMBER(Datos!G667),AND(OR(G$1005="",Datos!G667&gt;=G$1005),OR(G$1006="",Datos!G667&lt;=G$1006)),FALSE),TRUE))))</f>
        <v>0.0</v>
      </c>
      <c r="H667">
        <f>IF(Datos!H667="",0,IF(AND(H$1008&lt;&gt;"",Datos!H667=H$1008),0,IF(H$1004=0,0,1-CHOOSE(H$1004,IF(ISNUMBER(Datos!H667),AND(OR(H$1005="",Datos!H667&gt;=H$1005),OR(H$1006="",Datos!H667&lt;=H$1006)),FALSE),IF(ISNUMBER(Datos!H667),AND(Datos!H667=INT(Datos!H667),AND(OR(H$1005="",Datos!H667&gt;=H$1005),OR(H$1006="",Datos!H667&lt;=H$1006))),FALSE),OR(ISNUMBER(FIND(";"&amp;UPPER(TRIM(Datos!H667&amp;""))&amp;"=",H$1007)),ISNUMBER(FIND(";"&amp;UPPER(TRIM(Datos!H667&amp;""))&amp;";",H$1007))),OR(UPPER(TRIM(Datos!H667&amp;""))="SÍ",UPPER(TRIM(Datos!H667&amp;""))="SI",UPPER(TRIM(Datos!H667&amp;""))="NO"),IF(ISNUMBER(Datos!H667),AND(OR(H$1005="",Datos!H667&gt;=H$1005),OR(H$1006="",Datos!H667&lt;=H$1006)),FALSE),TRUE))))</f>
        <v>0.0</v>
      </c>
      <c r="I667">
        <f>IF(Datos!I667="",0,IF(AND(I$1008&lt;&gt;"",Datos!I667=I$1008),0,IF(I$1004=0,0,1-CHOOSE(I$1004,IF(ISNUMBER(Datos!I667),AND(OR(I$1005="",Datos!I667&gt;=I$1005),OR(I$1006="",Datos!I667&lt;=I$1006)),FALSE),IF(ISNUMBER(Datos!I667),AND(Datos!I667=INT(Datos!I667),AND(OR(I$1005="",Datos!I667&gt;=I$1005),OR(I$1006="",Datos!I667&lt;=I$1006))),FALSE),OR(ISNUMBER(FIND(";"&amp;UPPER(TRIM(Datos!I667&amp;""))&amp;"=",I$1007)),ISNUMBER(FIND(";"&amp;UPPER(TRIM(Datos!I667&amp;""))&amp;";",I$1007))),OR(UPPER(TRIM(Datos!I667&amp;""))="SÍ",UPPER(TRIM(Datos!I667&amp;""))="SI",UPPER(TRIM(Datos!I667&amp;""))="NO"),IF(ISNUMBER(Datos!I667),AND(OR(I$1005="",Datos!I667&gt;=I$1005),OR(I$1006="",Datos!I667&lt;=I$1006)),FALSE),TRUE))))</f>
        <v>0.0</v>
      </c>
      <c r="J667">
        <f>IF(Datos!J667="",0,IF(AND(J$1008&lt;&gt;"",Datos!J667=J$1008),0,IF(J$1004=0,0,1-CHOOSE(J$1004,IF(ISNUMBER(Datos!J667),AND(OR(J$1005="",Datos!J667&gt;=J$1005),OR(J$1006="",Datos!J667&lt;=J$1006)),FALSE),IF(ISNUMBER(Datos!J667),AND(Datos!J667=INT(Datos!J667),AND(OR(J$1005="",Datos!J667&gt;=J$1005),OR(J$1006="",Datos!J667&lt;=J$1006))),FALSE),OR(ISNUMBER(FIND(";"&amp;UPPER(TRIM(Datos!J667&amp;""))&amp;"=",J$1007)),ISNUMBER(FIND(";"&amp;UPPER(TRIM(Datos!J667&amp;""))&amp;";",J$1007))),OR(UPPER(TRIM(Datos!J667&amp;""))="SÍ",UPPER(TRIM(Datos!J667&amp;""))="SI",UPPER(TRIM(Datos!J667&amp;""))="NO"),IF(ISNUMBER(Datos!J667),AND(OR(J$1005="",Datos!J667&gt;=J$1005),OR(J$1006="",Datos!J667&lt;=J$1006)),FALSE),TRUE))))</f>
        <v>0.0</v>
      </c>
      <c r="K667">
        <f>IF(Datos!K667="",0,IF(AND(K$1008&lt;&gt;"",Datos!K667=K$1008),0,IF(K$1004=0,0,1-CHOOSE(K$1004,IF(ISNUMBER(Datos!K667),AND(OR(K$1005="",Datos!K667&gt;=K$1005),OR(K$1006="",Datos!K667&lt;=K$1006)),FALSE),IF(ISNUMBER(Datos!K667),AND(Datos!K667=INT(Datos!K667),AND(OR(K$1005="",Datos!K667&gt;=K$1005),OR(K$1006="",Datos!K667&lt;=K$1006))),FALSE),OR(ISNUMBER(FIND(";"&amp;UPPER(TRIM(Datos!K667&amp;""))&amp;"=",K$1007)),ISNUMBER(FIND(";"&amp;UPPER(TRIM(Datos!K667&amp;""))&amp;";",K$1007))),OR(UPPER(TRIM(Datos!K667&amp;""))="SÍ",UPPER(TRIM(Datos!K667&amp;""))="SI",UPPER(TRIM(Datos!K667&amp;""))="NO"),IF(ISNUMBER(Datos!K667),AND(OR(K$1005="",Datos!K667&gt;=K$1005),OR(K$1006="",Datos!K667&lt;=K$1006)),FALSE),TRUE))))</f>
        <v>0.0</v>
      </c>
      <c r="L667">
        <f>IF(Datos!L667="",0,IF(AND(L$1008&lt;&gt;"",Datos!L667=L$1008),0,IF(L$1004=0,0,1-CHOOSE(L$1004,IF(ISNUMBER(Datos!L667),AND(OR(L$1005="",Datos!L667&gt;=L$1005),OR(L$1006="",Datos!L667&lt;=L$1006)),FALSE),IF(ISNUMBER(Datos!L667),AND(Datos!L667=INT(Datos!L667),AND(OR(L$1005="",Datos!L667&gt;=L$1005),OR(L$1006="",Datos!L667&lt;=L$1006))),FALSE),OR(ISNUMBER(FIND(";"&amp;UPPER(TRIM(Datos!L667&amp;""))&amp;"=",L$1007)),ISNUMBER(FIND(";"&amp;UPPER(TRIM(Datos!L667&amp;""))&amp;";",L$1007))),OR(UPPER(TRIM(Datos!L667&amp;""))="SÍ",UPPER(TRIM(Datos!L667&amp;""))="SI",UPPER(TRIM(Datos!L667&amp;""))="NO"),IF(ISNUMBER(Datos!L667),AND(OR(L$1005="",Datos!L667&gt;=L$1005),OR(L$1006="",Datos!L667&lt;=L$1006)),FALSE),TRUE))))</f>
        <v>0.0</v>
      </c>
      <c r="M667">
        <f>IF(Datos!M667="",0,IF(AND(M$1008&lt;&gt;"",Datos!M667=M$1008),0,IF(M$1004=0,0,1-CHOOSE(M$1004,IF(ISNUMBER(Datos!M667),AND(OR(M$1005="",Datos!M667&gt;=M$1005),OR(M$1006="",Datos!M667&lt;=M$1006)),FALSE),IF(ISNUMBER(Datos!M667),AND(Datos!M667=INT(Datos!M667),AND(OR(M$1005="",Datos!M667&gt;=M$1005),OR(M$1006="",Datos!M667&lt;=M$1006))),FALSE),OR(ISNUMBER(FIND(";"&amp;UPPER(TRIM(Datos!M667&amp;""))&amp;"=",M$1007)),ISNUMBER(FIND(";"&amp;UPPER(TRIM(Datos!M667&amp;""))&amp;";",M$1007))),OR(UPPER(TRIM(Datos!M667&amp;""))="SÍ",UPPER(TRIM(Datos!M667&amp;""))="SI",UPPER(TRIM(Datos!M667&amp;""))="NO"),IF(ISNUMBER(Datos!M667),AND(OR(M$1005="",Datos!M667&gt;=M$1005),OR(M$1006="",Datos!M667&lt;=M$1006)),FALSE),TRUE))))</f>
        <v>0.0</v>
      </c>
      <c r="N667">
        <f>IF(Datos!N667="",0,IF(AND(N$1008&lt;&gt;"",Datos!N667=N$1008),0,IF(N$1004=0,0,1-CHOOSE(N$1004,IF(ISNUMBER(Datos!N667),AND(OR(N$1005="",Datos!N667&gt;=N$1005),OR(N$1006="",Datos!N667&lt;=N$1006)),FALSE),IF(ISNUMBER(Datos!N667),AND(Datos!N667=INT(Datos!N667),AND(OR(N$1005="",Datos!N667&gt;=N$1005),OR(N$1006="",Datos!N667&lt;=N$1006))),FALSE),OR(ISNUMBER(FIND(";"&amp;UPPER(TRIM(Datos!N667&amp;""))&amp;"=",N$1007)),ISNUMBER(FIND(";"&amp;UPPER(TRIM(Datos!N667&amp;""))&amp;";",N$1007))),OR(UPPER(TRIM(Datos!N667&amp;""))="SÍ",UPPER(TRIM(Datos!N667&amp;""))="SI",UPPER(TRIM(Datos!N667&amp;""))="NO"),IF(ISNUMBER(Datos!N667),AND(OR(N$1005="",Datos!N667&gt;=N$1005),OR(N$1006="",Datos!N667&lt;=N$1006)),FALSE),TRUE))))</f>
        <v>0.0</v>
      </c>
      <c r="O667">
        <f>IF(Datos!O667="",0,IF(AND(O$1008&lt;&gt;"",Datos!O667=O$1008),0,IF(O$1004=0,0,1-CHOOSE(O$1004,IF(ISNUMBER(Datos!O667),AND(OR(O$1005="",Datos!O667&gt;=O$1005),OR(O$1006="",Datos!O667&lt;=O$1006)),FALSE),IF(ISNUMBER(Datos!O667),AND(Datos!O667=INT(Datos!O667),AND(OR(O$1005="",Datos!O667&gt;=O$1005),OR(O$1006="",Datos!O667&lt;=O$1006))),FALSE),OR(ISNUMBER(FIND(";"&amp;UPPER(TRIM(Datos!O667&amp;""))&amp;"=",O$1007)),ISNUMBER(FIND(";"&amp;UPPER(TRIM(Datos!O667&amp;""))&amp;";",O$1007))),OR(UPPER(TRIM(Datos!O667&amp;""))="SÍ",UPPER(TRIM(Datos!O667&amp;""))="SI",UPPER(TRIM(Datos!O667&amp;""))="NO"),IF(ISNUMBER(Datos!O667),AND(OR(O$1005="",Datos!O667&gt;=O$1005),OR(O$1006="",Datos!O667&lt;=O$1006)),FALSE),TRUE))))</f>
        <v>0.0</v>
      </c>
      <c r="P667">
        <f>IF(Datos!P667="",0,IF(AND(P$1008&lt;&gt;"",Datos!P667=P$1008),0,IF(P$1004=0,0,1-CHOOSE(P$1004,IF(ISNUMBER(Datos!P667),AND(OR(P$1005="",Datos!P667&gt;=P$1005),OR(P$1006="",Datos!P667&lt;=P$1006)),FALSE),IF(ISNUMBER(Datos!P667),AND(Datos!P667=INT(Datos!P667),AND(OR(P$1005="",Datos!P667&gt;=P$1005),OR(P$1006="",Datos!P667&lt;=P$1006))),FALSE),OR(ISNUMBER(FIND(";"&amp;UPPER(TRIM(Datos!P667&amp;""))&amp;"=",P$1007)),ISNUMBER(FIND(";"&amp;UPPER(TRIM(Datos!P667&amp;""))&amp;";",P$1007))),OR(UPPER(TRIM(Datos!P667&amp;""))="SÍ",UPPER(TRIM(Datos!P667&amp;""))="SI",UPPER(TRIM(Datos!P667&amp;""))="NO"),IF(ISNUMBER(Datos!P667),AND(OR(P$1005="",Datos!P667&gt;=P$1005),OR(P$1006="",Datos!P667&lt;=P$1006)),FALSE),TRUE))))</f>
        <v>0.0</v>
      </c>
      <c r="Q667">
        <f>IF(Datos!Q667="",0,IF(AND(Q$1008&lt;&gt;"",Datos!Q667=Q$1008),0,IF(Q$1004=0,0,1-CHOOSE(Q$1004,IF(ISNUMBER(Datos!Q667),AND(OR(Q$1005="",Datos!Q667&gt;=Q$1005),OR(Q$1006="",Datos!Q667&lt;=Q$1006)),FALSE),IF(ISNUMBER(Datos!Q667),AND(Datos!Q667=INT(Datos!Q667),AND(OR(Q$1005="",Datos!Q667&gt;=Q$1005),OR(Q$1006="",Datos!Q667&lt;=Q$1006))),FALSE),OR(ISNUMBER(FIND(";"&amp;UPPER(TRIM(Datos!Q667&amp;""))&amp;"=",Q$1007)),ISNUMBER(FIND(";"&amp;UPPER(TRIM(Datos!Q667&amp;""))&amp;";",Q$1007))),OR(UPPER(TRIM(Datos!Q667&amp;""))="SÍ",UPPER(TRIM(Datos!Q667&amp;""))="SI",UPPER(TRIM(Datos!Q667&amp;""))="NO"),IF(ISNUMBER(Datos!Q667),AND(OR(Q$1005="",Datos!Q667&gt;=Q$1005),OR(Q$1006="",Datos!Q667&lt;=Q$1006)),FALSE),TRUE))))</f>
        <v>0.0</v>
      </c>
      <c r="R667">
        <f>IF(Datos!R667="",0,IF(AND(R$1008&lt;&gt;"",Datos!R667=R$1008),0,IF(R$1004=0,0,1-CHOOSE(R$1004,IF(ISNUMBER(Datos!R667),AND(OR(R$1005="",Datos!R667&gt;=R$1005),OR(R$1006="",Datos!R667&lt;=R$1006)),FALSE),IF(ISNUMBER(Datos!R667),AND(Datos!R667=INT(Datos!R667),AND(OR(R$1005="",Datos!R667&gt;=R$1005),OR(R$1006="",Datos!R667&lt;=R$1006))),FALSE),OR(ISNUMBER(FIND(";"&amp;UPPER(TRIM(Datos!R667&amp;""))&amp;"=",R$1007)),ISNUMBER(FIND(";"&amp;UPPER(TRIM(Datos!R667&amp;""))&amp;";",R$1007))),OR(UPPER(TRIM(Datos!R667&amp;""))="SÍ",UPPER(TRIM(Datos!R667&amp;""))="SI",UPPER(TRIM(Datos!R667&amp;""))="NO"),IF(ISNUMBER(Datos!R667),AND(OR(R$1005="",Datos!R667&gt;=R$1005),OR(R$1006="",Datos!R667&lt;=R$1006)),FALSE),TRUE))))</f>
        <v>0.0</v>
      </c>
      <c r="S667">
        <f>IF(Datos!S667="",0,IF(AND(S$1008&lt;&gt;"",Datos!S667=S$1008),0,IF(S$1004=0,0,1-CHOOSE(S$1004,IF(ISNUMBER(Datos!S667),AND(OR(S$1005="",Datos!S667&gt;=S$1005),OR(S$1006="",Datos!S667&lt;=S$1006)),FALSE),IF(ISNUMBER(Datos!S667),AND(Datos!S667=INT(Datos!S667),AND(OR(S$1005="",Datos!S667&gt;=S$1005),OR(S$1006="",Datos!S667&lt;=S$1006))),FALSE),OR(ISNUMBER(FIND(";"&amp;UPPER(TRIM(Datos!S667&amp;""))&amp;"=",S$1007)),ISNUMBER(FIND(";"&amp;UPPER(TRIM(Datos!S667&amp;""))&amp;";",S$1007))),OR(UPPER(TRIM(Datos!S667&amp;""))="SÍ",UPPER(TRIM(Datos!S667&amp;""))="SI",UPPER(TRIM(Datos!S667&amp;""))="NO"),IF(ISNUMBER(Datos!S667),AND(OR(S$1005="",Datos!S667&gt;=S$1005),OR(S$1006="",Datos!S667&lt;=S$1006)),FALSE),TRUE))))</f>
        <v>0.0</v>
      </c>
      <c r="T667">
        <f>IF(Datos!T667="",0,IF(AND(T$1008&lt;&gt;"",Datos!T667=T$1008),0,IF(T$1004=0,0,1-CHOOSE(T$1004,IF(ISNUMBER(Datos!T667),AND(OR(T$1005="",Datos!T667&gt;=T$1005),OR(T$1006="",Datos!T667&lt;=T$1006)),FALSE),IF(ISNUMBER(Datos!T667),AND(Datos!T667=INT(Datos!T667),AND(OR(T$1005="",Datos!T667&gt;=T$1005),OR(T$1006="",Datos!T667&lt;=T$1006))),FALSE),OR(ISNUMBER(FIND(";"&amp;UPPER(TRIM(Datos!T667&amp;""))&amp;"=",T$1007)),ISNUMBER(FIND(";"&amp;UPPER(TRIM(Datos!T667&amp;""))&amp;";",T$1007))),OR(UPPER(TRIM(Datos!T667&amp;""))="SÍ",UPPER(TRIM(Datos!T667&amp;""))="SI",UPPER(TRIM(Datos!T667&amp;""))="NO"),IF(ISNUMBER(Datos!T667),AND(OR(T$1005="",Datos!T667&gt;=T$1005),OR(T$1006="",Datos!T667&lt;=T$1006)),FALSE),TRUE))))</f>
        <v>0.0</v>
      </c>
      <c r="U667">
        <f>IF(Datos!U667="",0,IF(AND(U$1008&lt;&gt;"",Datos!U667=U$1008),0,IF(U$1004=0,0,1-CHOOSE(U$1004,IF(ISNUMBER(Datos!U667),AND(OR(U$1005="",Datos!U667&gt;=U$1005),OR(U$1006="",Datos!U667&lt;=U$1006)),FALSE),IF(ISNUMBER(Datos!U667),AND(Datos!U667=INT(Datos!U667),AND(OR(U$1005="",Datos!U667&gt;=U$1005),OR(U$1006="",Datos!U667&lt;=U$1006))),FALSE),OR(ISNUMBER(FIND(";"&amp;UPPER(TRIM(Datos!U667&amp;""))&amp;"=",U$1007)),ISNUMBER(FIND(";"&amp;UPPER(TRIM(Datos!U667&amp;""))&amp;";",U$1007))),OR(UPPER(TRIM(Datos!U667&amp;""))="SÍ",UPPER(TRIM(Datos!U667&amp;""))="SI",UPPER(TRIM(Datos!U667&amp;""))="NO"),IF(ISNUMBER(Datos!U667),AND(OR(U$1005="",Datos!U667&gt;=U$1005),OR(U$1006="",Datos!U667&lt;=U$1006)),FALSE),TRUE))))</f>
        <v>0.0</v>
      </c>
      <c r="V667">
        <f>IF(Datos!V667="",0,IF(AND(V$1008&lt;&gt;"",Datos!V667=V$1008),0,IF(V$1004=0,0,1-CHOOSE(V$1004,IF(ISNUMBER(Datos!V667),AND(OR(V$1005="",Datos!V667&gt;=V$1005),OR(V$1006="",Datos!V667&lt;=V$1006)),FALSE),IF(ISNUMBER(Datos!V667),AND(Datos!V667=INT(Datos!V667),AND(OR(V$1005="",Datos!V667&gt;=V$1005),OR(V$1006="",Datos!V667&lt;=V$1006))),FALSE),OR(ISNUMBER(FIND(";"&amp;UPPER(TRIM(Datos!V667&amp;""))&amp;"=",V$1007)),ISNUMBER(FIND(";"&amp;UPPER(TRIM(Datos!V667&amp;""))&amp;";",V$1007))),OR(UPPER(TRIM(Datos!V667&amp;""))="SÍ",UPPER(TRIM(Datos!V667&amp;""))="SI",UPPER(TRIM(Datos!V667&amp;""))="NO"),IF(ISNUMBER(Datos!V667),AND(OR(V$1005="",Datos!V667&gt;=V$1005),OR(V$1006="",Datos!V667&lt;=V$1006)),FALSE),TRUE))))</f>
        <v>0.0</v>
      </c>
      <c r="W667">
        <f>IF(Datos!W667="",0,IF(AND(W$1008&lt;&gt;"",Datos!W667=W$1008),0,IF(W$1004=0,0,1-CHOOSE(W$1004,IF(ISNUMBER(Datos!W667),AND(OR(W$1005="",Datos!W667&gt;=W$1005),OR(W$1006="",Datos!W667&lt;=W$1006)),FALSE),IF(ISNUMBER(Datos!W667),AND(Datos!W667=INT(Datos!W667),AND(OR(W$1005="",Datos!W667&gt;=W$1005),OR(W$1006="",Datos!W667&lt;=W$1006))),FALSE),OR(ISNUMBER(FIND(";"&amp;UPPER(TRIM(Datos!W667&amp;""))&amp;"=",W$1007)),ISNUMBER(FIND(";"&amp;UPPER(TRIM(Datos!W667&amp;""))&amp;";",W$1007))),OR(UPPER(TRIM(Datos!W667&amp;""))="SÍ",UPPER(TRIM(Datos!W667&amp;""))="SI",UPPER(TRIM(Datos!W667&amp;""))="NO"),IF(ISNUMBER(Datos!W667),AND(OR(W$1005="",Datos!W667&gt;=W$1005),OR(W$1006="",Datos!W667&lt;=W$1006)),FALSE),TRUE))))</f>
        <v>0.0</v>
      </c>
      <c r="X667">
        <f>IF(Datos!X667="",0,IF(AND(X$1008&lt;&gt;"",Datos!X667=X$1008),0,IF(X$1004=0,0,1-CHOOSE(X$1004,IF(ISNUMBER(Datos!X667),AND(OR(X$1005="",Datos!X667&gt;=X$1005),OR(X$1006="",Datos!X667&lt;=X$1006)),FALSE),IF(ISNUMBER(Datos!X667),AND(Datos!X667=INT(Datos!X667),AND(OR(X$1005="",Datos!X667&gt;=X$1005),OR(X$1006="",Datos!X667&lt;=X$1006))),FALSE),OR(ISNUMBER(FIND(";"&amp;UPPER(TRIM(Datos!X667&amp;""))&amp;"=",X$1007)),ISNUMBER(FIND(";"&amp;UPPER(TRIM(Datos!X667&amp;""))&amp;";",X$1007))),OR(UPPER(TRIM(Datos!X667&amp;""))="SÍ",UPPER(TRIM(Datos!X667&amp;""))="SI",UPPER(TRIM(Datos!X667&amp;""))="NO"),IF(ISNUMBER(Datos!X667),AND(OR(X$1005="",Datos!X667&gt;=X$1005),OR(X$1006="",Datos!X667&lt;=X$1006)),FALSE),TRUE))))</f>
        <v>0.0</v>
      </c>
      <c r="Y667">
        <f>IF(Datos!Y667="",0,IF(AND(Y$1008&lt;&gt;"",Datos!Y667=Y$1008),0,IF(Y$1004=0,0,1-CHOOSE(Y$1004,IF(ISNUMBER(Datos!Y667),AND(OR(Y$1005="",Datos!Y667&gt;=Y$1005),OR(Y$1006="",Datos!Y667&lt;=Y$1006)),FALSE),IF(ISNUMBER(Datos!Y667),AND(Datos!Y667=INT(Datos!Y667),AND(OR(Y$1005="",Datos!Y667&gt;=Y$1005),OR(Y$1006="",Datos!Y667&lt;=Y$1006))),FALSE),OR(ISNUMBER(FIND(";"&amp;UPPER(TRIM(Datos!Y667&amp;""))&amp;"=",Y$1007)),ISNUMBER(FIND(";"&amp;UPPER(TRIM(Datos!Y667&amp;""))&amp;";",Y$1007))),OR(UPPER(TRIM(Datos!Y667&amp;""))="SÍ",UPPER(TRIM(Datos!Y667&amp;""))="SI",UPPER(TRIM(Datos!Y667&amp;""))="NO"),IF(ISNUMBER(Datos!Y667),AND(OR(Y$1005="",Datos!Y667&gt;=Y$1005),OR(Y$1006="",Datos!Y667&lt;=Y$1006)),FALSE),TRUE))))</f>
        <v>0.0</v>
      </c>
      <c r="Z667">
        <f>IF(Datos!Z667="",0,IF(AND(Z$1008&lt;&gt;"",Datos!Z667=Z$1008),0,IF(Z$1004=0,0,1-CHOOSE(Z$1004,IF(ISNUMBER(Datos!Z667),AND(OR(Z$1005="",Datos!Z667&gt;=Z$1005),OR(Z$1006="",Datos!Z667&lt;=Z$1006)),FALSE),IF(ISNUMBER(Datos!Z667),AND(Datos!Z667=INT(Datos!Z667),AND(OR(Z$1005="",Datos!Z667&gt;=Z$1005),OR(Z$1006="",Datos!Z667&lt;=Z$1006))),FALSE),OR(ISNUMBER(FIND(";"&amp;UPPER(TRIM(Datos!Z667&amp;""))&amp;"=",Z$1007)),ISNUMBER(FIND(";"&amp;UPPER(TRIM(Datos!Z667&amp;""))&amp;";",Z$1007))),OR(UPPER(TRIM(Datos!Z667&amp;""))="SÍ",UPPER(TRIM(Datos!Z667&amp;""))="SI",UPPER(TRIM(Datos!Z667&amp;""))="NO"),IF(ISNUMBER(Datos!Z667),AND(OR(Z$1005="",Datos!Z667&gt;=Z$1005),OR(Z$1006="",Datos!Z667&lt;=Z$1006)),FALSE),TRUE))))</f>
        <v>0.0</v>
      </c>
      <c r="AA667">
        <f>IF(Datos!AA667="",0,IF(AND(AA$1008&lt;&gt;"",Datos!AA667=AA$1008),0,IF(AA$1004=0,0,1-CHOOSE(AA$1004,IF(ISNUMBER(Datos!AA667),AND(OR(AA$1005="",Datos!AA667&gt;=AA$1005),OR(AA$1006="",Datos!AA667&lt;=AA$1006)),FALSE),IF(ISNUMBER(Datos!AA667),AND(Datos!AA667=INT(Datos!AA667),AND(OR(AA$1005="",Datos!AA667&gt;=AA$1005),OR(AA$1006="",Datos!AA667&lt;=AA$1006))),FALSE),OR(ISNUMBER(FIND(";"&amp;UPPER(TRIM(Datos!AA667&amp;""))&amp;"=",AA$1007)),ISNUMBER(FIND(";"&amp;UPPER(TRIM(Datos!AA667&amp;""))&amp;";",AA$1007))),OR(UPPER(TRIM(Datos!AA667&amp;""))="SÍ",UPPER(TRIM(Datos!AA667&amp;""))="SI",UPPER(TRIM(Datos!AA667&amp;""))="NO"),IF(ISNUMBER(Datos!AA667),AND(OR(AA$1005="",Datos!AA667&gt;=AA$1005),OR(AA$1006="",Datos!AA667&lt;=AA$1006)),FALSE),TRUE))))</f>
        <v>0.0</v>
      </c>
      <c r="AB667">
        <f>IF(Datos!AB667="",0,IF(AND(AB$1008&lt;&gt;"",Datos!AB667=AB$1008),0,IF(AB$1004=0,0,1-CHOOSE(AB$1004,IF(ISNUMBER(Datos!AB667),AND(OR(AB$1005="",Datos!AB667&gt;=AB$1005),OR(AB$1006="",Datos!AB667&lt;=AB$1006)),FALSE),IF(ISNUMBER(Datos!AB667),AND(Datos!AB667=INT(Datos!AB667),AND(OR(AB$1005="",Datos!AB667&gt;=AB$1005),OR(AB$1006="",Datos!AB667&lt;=AB$1006))),FALSE),OR(ISNUMBER(FIND(";"&amp;UPPER(TRIM(Datos!AB667&amp;""))&amp;"=",AB$1007)),ISNUMBER(FIND(";"&amp;UPPER(TRIM(Datos!AB667&amp;""))&amp;";",AB$1007))),OR(UPPER(TRIM(Datos!AB667&amp;""))="SÍ",UPPER(TRIM(Datos!AB667&amp;""))="SI",UPPER(TRIM(Datos!AB667&amp;""))="NO"),IF(ISNUMBER(Datos!AB667),AND(OR(AB$1005="",Datos!AB667&gt;=AB$1005),OR(AB$1006="",Datos!AB667&lt;=AB$1006)),FALSE),TRUE))))</f>
        <v>0.0</v>
      </c>
      <c r="AC667">
        <f>IF(Datos!AC667="",0,IF(AND(AC$1008&lt;&gt;"",Datos!AC667=AC$1008),0,IF(AC$1004=0,0,1-CHOOSE(AC$1004,IF(ISNUMBER(Datos!AC667),AND(OR(AC$1005="",Datos!AC667&gt;=AC$1005),OR(AC$1006="",Datos!AC667&lt;=AC$1006)),FALSE),IF(ISNUMBER(Datos!AC667),AND(Datos!AC667=INT(Datos!AC667),AND(OR(AC$1005="",Datos!AC667&gt;=AC$1005),OR(AC$1006="",Datos!AC667&lt;=AC$1006))),FALSE),OR(ISNUMBER(FIND(";"&amp;UPPER(TRIM(Datos!AC667&amp;""))&amp;"=",AC$1007)),ISNUMBER(FIND(";"&amp;UPPER(TRIM(Datos!AC667&amp;""))&amp;";",AC$1007))),OR(UPPER(TRIM(Datos!AC667&amp;""))="SÍ",UPPER(TRIM(Datos!AC667&amp;""))="SI",UPPER(TRIM(Datos!AC667&amp;""))="NO"),IF(ISNUMBER(Datos!AC667),AND(OR(AC$1005="",Datos!AC667&gt;=AC$1005),OR(AC$1006="",Datos!AC667&lt;=AC$1006)),FALSE),TRUE))))</f>
        <v>0.0</v>
      </c>
      <c r="AD667">
        <f>IF(Datos!AD667="",0,IF(AND(AD$1008&lt;&gt;"",Datos!AD667=AD$1008),0,IF(AD$1004=0,0,1-CHOOSE(AD$1004,IF(ISNUMBER(Datos!AD667),AND(OR(AD$1005="",Datos!AD667&gt;=AD$1005),OR(AD$1006="",Datos!AD667&lt;=AD$1006)),FALSE),IF(ISNUMBER(Datos!AD667),AND(Datos!AD667=INT(Datos!AD667),AND(OR(AD$1005="",Datos!AD667&gt;=AD$1005),OR(AD$1006="",Datos!AD667&lt;=AD$1006))),FALSE),OR(ISNUMBER(FIND(";"&amp;UPPER(TRIM(Datos!AD667&amp;""))&amp;"=",AD$1007)),ISNUMBER(FIND(";"&amp;UPPER(TRIM(Datos!AD667&amp;""))&amp;";",AD$1007))),OR(UPPER(TRIM(Datos!AD667&amp;""))="SÍ",UPPER(TRIM(Datos!AD667&amp;""))="SI",UPPER(TRIM(Datos!AD667&amp;""))="NO"),IF(ISNUMBER(Datos!AD667),AND(OR(AD$1005="",Datos!AD667&gt;=AD$1005),OR(AD$1006="",Datos!AD667&lt;=AD$1006)),FALSE),TRUE))))</f>
        <v>0.0</v>
      </c>
      <c r="AE667">
        <f>IF(Datos!AE667="",0,IF(AND(AE$1008&lt;&gt;"",Datos!AE667=AE$1008),0,IF(AE$1004=0,0,1-CHOOSE(AE$1004,IF(ISNUMBER(Datos!AE667),AND(OR(AE$1005="",Datos!AE667&gt;=AE$1005),OR(AE$1006="",Datos!AE667&lt;=AE$1006)),FALSE),IF(ISNUMBER(Datos!AE667),AND(Datos!AE667=INT(Datos!AE667),AND(OR(AE$1005="",Datos!AE667&gt;=AE$1005),OR(AE$1006="",Datos!AE667&lt;=AE$1006))),FALSE),OR(ISNUMBER(FIND(";"&amp;UPPER(TRIM(Datos!AE667&amp;""))&amp;"=",AE$1007)),ISNUMBER(FIND(";"&amp;UPPER(TRIM(Datos!AE667&amp;""))&amp;";",AE$1007))),OR(UPPER(TRIM(Datos!AE667&amp;""))="SÍ",UPPER(TRIM(Datos!AE667&amp;""))="SI",UPPER(TRIM(Datos!AE667&amp;""))="NO"),IF(ISNUMBER(Datos!AE667),AND(OR(AE$1005="",Datos!AE667&gt;=AE$1005),OR(AE$1006="",Datos!AE667&lt;=AE$1006)),FALSE),TRUE))))</f>
        <v>0.0</v>
      </c>
    </row>
    <row r="668" spans="2:31">
      <c r="B668">
        <f>IF(Datos!B668="",0,IF(AND(B$1008&lt;&gt;"",Datos!B668=B$1008),0,IF(B$1004=0,0,1-CHOOSE(B$1004,IF(ISNUMBER(Datos!B668),AND(OR(B$1005="",Datos!B668&gt;=B$1005),OR(B$1006="",Datos!B668&lt;=B$1006)),FALSE),IF(ISNUMBER(Datos!B668),AND(Datos!B668=INT(Datos!B668),AND(OR(B$1005="",Datos!B668&gt;=B$1005),OR(B$1006="",Datos!B668&lt;=B$1006))),FALSE),OR(ISNUMBER(FIND(";"&amp;UPPER(TRIM(Datos!B668&amp;""))&amp;"=",B$1007)),ISNUMBER(FIND(";"&amp;UPPER(TRIM(Datos!B668&amp;""))&amp;";",B$1007))),OR(UPPER(TRIM(Datos!B668&amp;""))="SÍ",UPPER(TRIM(Datos!B668&amp;""))="SI",UPPER(TRIM(Datos!B668&amp;""))="NO"),IF(ISNUMBER(Datos!B668),AND(OR(B$1005="",Datos!B668&gt;=B$1005),OR(B$1006="",Datos!B668&lt;=B$1006)),FALSE),TRUE))))</f>
        <v>0.0</v>
      </c>
      <c r="C668">
        <f>IF(Datos!C668="",0,IF(AND(C$1008&lt;&gt;"",Datos!C668=C$1008),0,IF(C$1004=0,0,1-CHOOSE(C$1004,IF(ISNUMBER(Datos!C668),AND(OR(C$1005="",Datos!C668&gt;=C$1005),OR(C$1006="",Datos!C668&lt;=C$1006)),FALSE),IF(ISNUMBER(Datos!C668),AND(Datos!C668=INT(Datos!C668),AND(OR(C$1005="",Datos!C668&gt;=C$1005),OR(C$1006="",Datos!C668&lt;=C$1006))),FALSE),OR(ISNUMBER(FIND(";"&amp;UPPER(TRIM(Datos!C668&amp;""))&amp;"=",C$1007)),ISNUMBER(FIND(";"&amp;UPPER(TRIM(Datos!C668&amp;""))&amp;";",C$1007))),OR(UPPER(TRIM(Datos!C668&amp;""))="SÍ",UPPER(TRIM(Datos!C668&amp;""))="SI",UPPER(TRIM(Datos!C668&amp;""))="NO"),IF(ISNUMBER(Datos!C668),AND(OR(C$1005="",Datos!C668&gt;=C$1005),OR(C$1006="",Datos!C668&lt;=C$1006)),FALSE),TRUE))))</f>
        <v>0.0</v>
      </c>
      <c r="D668">
        <f>IF(Datos!D668="",0,IF(AND(D$1008&lt;&gt;"",Datos!D668=D$1008),0,IF(D$1004=0,0,1-CHOOSE(D$1004,IF(ISNUMBER(Datos!D668),AND(OR(D$1005="",Datos!D668&gt;=D$1005),OR(D$1006="",Datos!D668&lt;=D$1006)),FALSE),IF(ISNUMBER(Datos!D668),AND(Datos!D668=INT(Datos!D668),AND(OR(D$1005="",Datos!D668&gt;=D$1005),OR(D$1006="",Datos!D668&lt;=D$1006))),FALSE),OR(ISNUMBER(FIND(";"&amp;UPPER(TRIM(Datos!D668&amp;""))&amp;"=",D$1007)),ISNUMBER(FIND(";"&amp;UPPER(TRIM(Datos!D668&amp;""))&amp;";",D$1007))),OR(UPPER(TRIM(Datos!D668&amp;""))="SÍ",UPPER(TRIM(Datos!D668&amp;""))="SI",UPPER(TRIM(Datos!D668&amp;""))="NO"),IF(ISNUMBER(Datos!D668),AND(OR(D$1005="",Datos!D668&gt;=D$1005),OR(D$1006="",Datos!D668&lt;=D$1006)),FALSE),TRUE))))</f>
        <v>0.0</v>
      </c>
      <c r="E668">
        <f>IF(Datos!E668="",0,IF(AND(E$1008&lt;&gt;"",Datos!E668=E$1008),0,IF(E$1004=0,0,1-CHOOSE(E$1004,IF(ISNUMBER(Datos!E668),AND(OR(E$1005="",Datos!E668&gt;=E$1005),OR(E$1006="",Datos!E668&lt;=E$1006)),FALSE),IF(ISNUMBER(Datos!E668),AND(Datos!E668=INT(Datos!E668),AND(OR(E$1005="",Datos!E668&gt;=E$1005),OR(E$1006="",Datos!E668&lt;=E$1006))),FALSE),OR(ISNUMBER(FIND(";"&amp;UPPER(TRIM(Datos!E668&amp;""))&amp;"=",E$1007)),ISNUMBER(FIND(";"&amp;UPPER(TRIM(Datos!E668&amp;""))&amp;";",E$1007))),OR(UPPER(TRIM(Datos!E668&amp;""))="SÍ",UPPER(TRIM(Datos!E668&amp;""))="SI",UPPER(TRIM(Datos!E668&amp;""))="NO"),IF(ISNUMBER(Datos!E668),AND(OR(E$1005="",Datos!E668&gt;=E$1005),OR(E$1006="",Datos!E668&lt;=E$1006)),FALSE),TRUE))))</f>
        <v>0.0</v>
      </c>
      <c r="F668">
        <f>IF(Datos!F668="",0,IF(AND(F$1008&lt;&gt;"",Datos!F668=F$1008),0,IF(F$1004=0,0,1-CHOOSE(F$1004,IF(ISNUMBER(Datos!F668),AND(OR(F$1005="",Datos!F668&gt;=F$1005),OR(F$1006="",Datos!F668&lt;=F$1006)),FALSE),IF(ISNUMBER(Datos!F668),AND(Datos!F668=INT(Datos!F668),AND(OR(F$1005="",Datos!F668&gt;=F$1005),OR(F$1006="",Datos!F668&lt;=F$1006))),FALSE),OR(ISNUMBER(FIND(";"&amp;UPPER(TRIM(Datos!F668&amp;""))&amp;"=",F$1007)),ISNUMBER(FIND(";"&amp;UPPER(TRIM(Datos!F668&amp;""))&amp;";",F$1007))),OR(UPPER(TRIM(Datos!F668&amp;""))="SÍ",UPPER(TRIM(Datos!F668&amp;""))="SI",UPPER(TRIM(Datos!F668&amp;""))="NO"),IF(ISNUMBER(Datos!F668),AND(OR(F$1005="",Datos!F668&gt;=F$1005),OR(F$1006="",Datos!F668&lt;=F$1006)),FALSE),TRUE))))</f>
        <v>0.0</v>
      </c>
      <c r="G668">
        <f>IF(Datos!G668="",0,IF(AND(G$1008&lt;&gt;"",Datos!G668=G$1008),0,IF(G$1004=0,0,1-CHOOSE(G$1004,IF(ISNUMBER(Datos!G668),AND(OR(G$1005="",Datos!G668&gt;=G$1005),OR(G$1006="",Datos!G668&lt;=G$1006)),FALSE),IF(ISNUMBER(Datos!G668),AND(Datos!G668=INT(Datos!G668),AND(OR(G$1005="",Datos!G668&gt;=G$1005),OR(G$1006="",Datos!G668&lt;=G$1006))),FALSE),OR(ISNUMBER(FIND(";"&amp;UPPER(TRIM(Datos!G668&amp;""))&amp;"=",G$1007)),ISNUMBER(FIND(";"&amp;UPPER(TRIM(Datos!G668&amp;""))&amp;";",G$1007))),OR(UPPER(TRIM(Datos!G668&amp;""))="SÍ",UPPER(TRIM(Datos!G668&amp;""))="SI",UPPER(TRIM(Datos!G668&amp;""))="NO"),IF(ISNUMBER(Datos!G668),AND(OR(G$1005="",Datos!G668&gt;=G$1005),OR(G$1006="",Datos!G668&lt;=G$1006)),FALSE),TRUE))))</f>
        <v>0.0</v>
      </c>
      <c r="H668">
        <f>IF(Datos!H668="",0,IF(AND(H$1008&lt;&gt;"",Datos!H668=H$1008),0,IF(H$1004=0,0,1-CHOOSE(H$1004,IF(ISNUMBER(Datos!H668),AND(OR(H$1005="",Datos!H668&gt;=H$1005),OR(H$1006="",Datos!H668&lt;=H$1006)),FALSE),IF(ISNUMBER(Datos!H668),AND(Datos!H668=INT(Datos!H668),AND(OR(H$1005="",Datos!H668&gt;=H$1005),OR(H$1006="",Datos!H668&lt;=H$1006))),FALSE),OR(ISNUMBER(FIND(";"&amp;UPPER(TRIM(Datos!H668&amp;""))&amp;"=",H$1007)),ISNUMBER(FIND(";"&amp;UPPER(TRIM(Datos!H668&amp;""))&amp;";",H$1007))),OR(UPPER(TRIM(Datos!H668&amp;""))="SÍ",UPPER(TRIM(Datos!H668&amp;""))="SI",UPPER(TRIM(Datos!H668&amp;""))="NO"),IF(ISNUMBER(Datos!H668),AND(OR(H$1005="",Datos!H668&gt;=H$1005),OR(H$1006="",Datos!H668&lt;=H$1006)),FALSE),TRUE))))</f>
        <v>0.0</v>
      </c>
      <c r="I668">
        <f>IF(Datos!I668="",0,IF(AND(I$1008&lt;&gt;"",Datos!I668=I$1008),0,IF(I$1004=0,0,1-CHOOSE(I$1004,IF(ISNUMBER(Datos!I668),AND(OR(I$1005="",Datos!I668&gt;=I$1005),OR(I$1006="",Datos!I668&lt;=I$1006)),FALSE),IF(ISNUMBER(Datos!I668),AND(Datos!I668=INT(Datos!I668),AND(OR(I$1005="",Datos!I668&gt;=I$1005),OR(I$1006="",Datos!I668&lt;=I$1006))),FALSE),OR(ISNUMBER(FIND(";"&amp;UPPER(TRIM(Datos!I668&amp;""))&amp;"=",I$1007)),ISNUMBER(FIND(";"&amp;UPPER(TRIM(Datos!I668&amp;""))&amp;";",I$1007))),OR(UPPER(TRIM(Datos!I668&amp;""))="SÍ",UPPER(TRIM(Datos!I668&amp;""))="SI",UPPER(TRIM(Datos!I668&amp;""))="NO"),IF(ISNUMBER(Datos!I668),AND(OR(I$1005="",Datos!I668&gt;=I$1005),OR(I$1006="",Datos!I668&lt;=I$1006)),FALSE),TRUE))))</f>
        <v>0.0</v>
      </c>
      <c r="J668">
        <f>IF(Datos!J668="",0,IF(AND(J$1008&lt;&gt;"",Datos!J668=J$1008),0,IF(J$1004=0,0,1-CHOOSE(J$1004,IF(ISNUMBER(Datos!J668),AND(OR(J$1005="",Datos!J668&gt;=J$1005),OR(J$1006="",Datos!J668&lt;=J$1006)),FALSE),IF(ISNUMBER(Datos!J668),AND(Datos!J668=INT(Datos!J668),AND(OR(J$1005="",Datos!J668&gt;=J$1005),OR(J$1006="",Datos!J668&lt;=J$1006))),FALSE),OR(ISNUMBER(FIND(";"&amp;UPPER(TRIM(Datos!J668&amp;""))&amp;"=",J$1007)),ISNUMBER(FIND(";"&amp;UPPER(TRIM(Datos!J668&amp;""))&amp;";",J$1007))),OR(UPPER(TRIM(Datos!J668&amp;""))="SÍ",UPPER(TRIM(Datos!J668&amp;""))="SI",UPPER(TRIM(Datos!J668&amp;""))="NO"),IF(ISNUMBER(Datos!J668),AND(OR(J$1005="",Datos!J668&gt;=J$1005),OR(J$1006="",Datos!J668&lt;=J$1006)),FALSE),TRUE))))</f>
        <v>0.0</v>
      </c>
      <c r="K668">
        <f>IF(Datos!K668="",0,IF(AND(K$1008&lt;&gt;"",Datos!K668=K$1008),0,IF(K$1004=0,0,1-CHOOSE(K$1004,IF(ISNUMBER(Datos!K668),AND(OR(K$1005="",Datos!K668&gt;=K$1005),OR(K$1006="",Datos!K668&lt;=K$1006)),FALSE),IF(ISNUMBER(Datos!K668),AND(Datos!K668=INT(Datos!K668),AND(OR(K$1005="",Datos!K668&gt;=K$1005),OR(K$1006="",Datos!K668&lt;=K$1006))),FALSE),OR(ISNUMBER(FIND(";"&amp;UPPER(TRIM(Datos!K668&amp;""))&amp;"=",K$1007)),ISNUMBER(FIND(";"&amp;UPPER(TRIM(Datos!K668&amp;""))&amp;";",K$1007))),OR(UPPER(TRIM(Datos!K668&amp;""))="SÍ",UPPER(TRIM(Datos!K668&amp;""))="SI",UPPER(TRIM(Datos!K668&amp;""))="NO"),IF(ISNUMBER(Datos!K668),AND(OR(K$1005="",Datos!K668&gt;=K$1005),OR(K$1006="",Datos!K668&lt;=K$1006)),FALSE),TRUE))))</f>
        <v>0.0</v>
      </c>
      <c r="L668">
        <f>IF(Datos!L668="",0,IF(AND(L$1008&lt;&gt;"",Datos!L668=L$1008),0,IF(L$1004=0,0,1-CHOOSE(L$1004,IF(ISNUMBER(Datos!L668),AND(OR(L$1005="",Datos!L668&gt;=L$1005),OR(L$1006="",Datos!L668&lt;=L$1006)),FALSE),IF(ISNUMBER(Datos!L668),AND(Datos!L668=INT(Datos!L668),AND(OR(L$1005="",Datos!L668&gt;=L$1005),OR(L$1006="",Datos!L668&lt;=L$1006))),FALSE),OR(ISNUMBER(FIND(";"&amp;UPPER(TRIM(Datos!L668&amp;""))&amp;"=",L$1007)),ISNUMBER(FIND(";"&amp;UPPER(TRIM(Datos!L668&amp;""))&amp;";",L$1007))),OR(UPPER(TRIM(Datos!L668&amp;""))="SÍ",UPPER(TRIM(Datos!L668&amp;""))="SI",UPPER(TRIM(Datos!L668&amp;""))="NO"),IF(ISNUMBER(Datos!L668),AND(OR(L$1005="",Datos!L668&gt;=L$1005),OR(L$1006="",Datos!L668&lt;=L$1006)),FALSE),TRUE))))</f>
        <v>0.0</v>
      </c>
      <c r="M668">
        <f>IF(Datos!M668="",0,IF(AND(M$1008&lt;&gt;"",Datos!M668=M$1008),0,IF(M$1004=0,0,1-CHOOSE(M$1004,IF(ISNUMBER(Datos!M668),AND(OR(M$1005="",Datos!M668&gt;=M$1005),OR(M$1006="",Datos!M668&lt;=M$1006)),FALSE),IF(ISNUMBER(Datos!M668),AND(Datos!M668=INT(Datos!M668),AND(OR(M$1005="",Datos!M668&gt;=M$1005),OR(M$1006="",Datos!M668&lt;=M$1006))),FALSE),OR(ISNUMBER(FIND(";"&amp;UPPER(TRIM(Datos!M668&amp;""))&amp;"=",M$1007)),ISNUMBER(FIND(";"&amp;UPPER(TRIM(Datos!M668&amp;""))&amp;";",M$1007))),OR(UPPER(TRIM(Datos!M668&amp;""))="SÍ",UPPER(TRIM(Datos!M668&amp;""))="SI",UPPER(TRIM(Datos!M668&amp;""))="NO"),IF(ISNUMBER(Datos!M668),AND(OR(M$1005="",Datos!M668&gt;=M$1005),OR(M$1006="",Datos!M668&lt;=M$1006)),FALSE),TRUE))))</f>
        <v>0.0</v>
      </c>
      <c r="N668">
        <f>IF(Datos!N668="",0,IF(AND(N$1008&lt;&gt;"",Datos!N668=N$1008),0,IF(N$1004=0,0,1-CHOOSE(N$1004,IF(ISNUMBER(Datos!N668),AND(OR(N$1005="",Datos!N668&gt;=N$1005),OR(N$1006="",Datos!N668&lt;=N$1006)),FALSE),IF(ISNUMBER(Datos!N668),AND(Datos!N668=INT(Datos!N668),AND(OR(N$1005="",Datos!N668&gt;=N$1005),OR(N$1006="",Datos!N668&lt;=N$1006))),FALSE),OR(ISNUMBER(FIND(";"&amp;UPPER(TRIM(Datos!N668&amp;""))&amp;"=",N$1007)),ISNUMBER(FIND(";"&amp;UPPER(TRIM(Datos!N668&amp;""))&amp;";",N$1007))),OR(UPPER(TRIM(Datos!N668&amp;""))="SÍ",UPPER(TRIM(Datos!N668&amp;""))="SI",UPPER(TRIM(Datos!N668&amp;""))="NO"),IF(ISNUMBER(Datos!N668),AND(OR(N$1005="",Datos!N668&gt;=N$1005),OR(N$1006="",Datos!N668&lt;=N$1006)),FALSE),TRUE))))</f>
        <v>0.0</v>
      </c>
      <c r="O668">
        <f>IF(Datos!O668="",0,IF(AND(O$1008&lt;&gt;"",Datos!O668=O$1008),0,IF(O$1004=0,0,1-CHOOSE(O$1004,IF(ISNUMBER(Datos!O668),AND(OR(O$1005="",Datos!O668&gt;=O$1005),OR(O$1006="",Datos!O668&lt;=O$1006)),FALSE),IF(ISNUMBER(Datos!O668),AND(Datos!O668=INT(Datos!O668),AND(OR(O$1005="",Datos!O668&gt;=O$1005),OR(O$1006="",Datos!O668&lt;=O$1006))),FALSE),OR(ISNUMBER(FIND(";"&amp;UPPER(TRIM(Datos!O668&amp;""))&amp;"=",O$1007)),ISNUMBER(FIND(";"&amp;UPPER(TRIM(Datos!O668&amp;""))&amp;";",O$1007))),OR(UPPER(TRIM(Datos!O668&amp;""))="SÍ",UPPER(TRIM(Datos!O668&amp;""))="SI",UPPER(TRIM(Datos!O668&amp;""))="NO"),IF(ISNUMBER(Datos!O668),AND(OR(O$1005="",Datos!O668&gt;=O$1005),OR(O$1006="",Datos!O668&lt;=O$1006)),FALSE),TRUE))))</f>
        <v>0.0</v>
      </c>
      <c r="P668">
        <f>IF(Datos!P668="",0,IF(AND(P$1008&lt;&gt;"",Datos!P668=P$1008),0,IF(P$1004=0,0,1-CHOOSE(P$1004,IF(ISNUMBER(Datos!P668),AND(OR(P$1005="",Datos!P668&gt;=P$1005),OR(P$1006="",Datos!P668&lt;=P$1006)),FALSE),IF(ISNUMBER(Datos!P668),AND(Datos!P668=INT(Datos!P668),AND(OR(P$1005="",Datos!P668&gt;=P$1005),OR(P$1006="",Datos!P668&lt;=P$1006))),FALSE),OR(ISNUMBER(FIND(";"&amp;UPPER(TRIM(Datos!P668&amp;""))&amp;"=",P$1007)),ISNUMBER(FIND(";"&amp;UPPER(TRIM(Datos!P668&amp;""))&amp;";",P$1007))),OR(UPPER(TRIM(Datos!P668&amp;""))="SÍ",UPPER(TRIM(Datos!P668&amp;""))="SI",UPPER(TRIM(Datos!P668&amp;""))="NO"),IF(ISNUMBER(Datos!P668),AND(OR(P$1005="",Datos!P668&gt;=P$1005),OR(P$1006="",Datos!P668&lt;=P$1006)),FALSE),TRUE))))</f>
        <v>0.0</v>
      </c>
      <c r="Q668">
        <f>IF(Datos!Q668="",0,IF(AND(Q$1008&lt;&gt;"",Datos!Q668=Q$1008),0,IF(Q$1004=0,0,1-CHOOSE(Q$1004,IF(ISNUMBER(Datos!Q668),AND(OR(Q$1005="",Datos!Q668&gt;=Q$1005),OR(Q$1006="",Datos!Q668&lt;=Q$1006)),FALSE),IF(ISNUMBER(Datos!Q668),AND(Datos!Q668=INT(Datos!Q668),AND(OR(Q$1005="",Datos!Q668&gt;=Q$1005),OR(Q$1006="",Datos!Q668&lt;=Q$1006))),FALSE),OR(ISNUMBER(FIND(";"&amp;UPPER(TRIM(Datos!Q668&amp;""))&amp;"=",Q$1007)),ISNUMBER(FIND(";"&amp;UPPER(TRIM(Datos!Q668&amp;""))&amp;";",Q$1007))),OR(UPPER(TRIM(Datos!Q668&amp;""))="SÍ",UPPER(TRIM(Datos!Q668&amp;""))="SI",UPPER(TRIM(Datos!Q668&amp;""))="NO"),IF(ISNUMBER(Datos!Q668),AND(OR(Q$1005="",Datos!Q668&gt;=Q$1005),OR(Q$1006="",Datos!Q668&lt;=Q$1006)),FALSE),TRUE))))</f>
        <v>0.0</v>
      </c>
      <c r="R668">
        <f>IF(Datos!R668="",0,IF(AND(R$1008&lt;&gt;"",Datos!R668=R$1008),0,IF(R$1004=0,0,1-CHOOSE(R$1004,IF(ISNUMBER(Datos!R668),AND(OR(R$1005="",Datos!R668&gt;=R$1005),OR(R$1006="",Datos!R668&lt;=R$1006)),FALSE),IF(ISNUMBER(Datos!R668),AND(Datos!R668=INT(Datos!R668),AND(OR(R$1005="",Datos!R668&gt;=R$1005),OR(R$1006="",Datos!R668&lt;=R$1006))),FALSE),OR(ISNUMBER(FIND(";"&amp;UPPER(TRIM(Datos!R668&amp;""))&amp;"=",R$1007)),ISNUMBER(FIND(";"&amp;UPPER(TRIM(Datos!R668&amp;""))&amp;";",R$1007))),OR(UPPER(TRIM(Datos!R668&amp;""))="SÍ",UPPER(TRIM(Datos!R668&amp;""))="SI",UPPER(TRIM(Datos!R668&amp;""))="NO"),IF(ISNUMBER(Datos!R668),AND(OR(R$1005="",Datos!R668&gt;=R$1005),OR(R$1006="",Datos!R668&lt;=R$1006)),FALSE),TRUE))))</f>
        <v>0.0</v>
      </c>
      <c r="S668">
        <f>IF(Datos!S668="",0,IF(AND(S$1008&lt;&gt;"",Datos!S668=S$1008),0,IF(S$1004=0,0,1-CHOOSE(S$1004,IF(ISNUMBER(Datos!S668),AND(OR(S$1005="",Datos!S668&gt;=S$1005),OR(S$1006="",Datos!S668&lt;=S$1006)),FALSE),IF(ISNUMBER(Datos!S668),AND(Datos!S668=INT(Datos!S668),AND(OR(S$1005="",Datos!S668&gt;=S$1005),OR(S$1006="",Datos!S668&lt;=S$1006))),FALSE),OR(ISNUMBER(FIND(";"&amp;UPPER(TRIM(Datos!S668&amp;""))&amp;"=",S$1007)),ISNUMBER(FIND(";"&amp;UPPER(TRIM(Datos!S668&amp;""))&amp;";",S$1007))),OR(UPPER(TRIM(Datos!S668&amp;""))="SÍ",UPPER(TRIM(Datos!S668&amp;""))="SI",UPPER(TRIM(Datos!S668&amp;""))="NO"),IF(ISNUMBER(Datos!S668),AND(OR(S$1005="",Datos!S668&gt;=S$1005),OR(S$1006="",Datos!S668&lt;=S$1006)),FALSE),TRUE))))</f>
        <v>0.0</v>
      </c>
      <c r="T668">
        <f>IF(Datos!T668="",0,IF(AND(T$1008&lt;&gt;"",Datos!T668=T$1008),0,IF(T$1004=0,0,1-CHOOSE(T$1004,IF(ISNUMBER(Datos!T668),AND(OR(T$1005="",Datos!T668&gt;=T$1005),OR(T$1006="",Datos!T668&lt;=T$1006)),FALSE),IF(ISNUMBER(Datos!T668),AND(Datos!T668=INT(Datos!T668),AND(OR(T$1005="",Datos!T668&gt;=T$1005),OR(T$1006="",Datos!T668&lt;=T$1006))),FALSE),OR(ISNUMBER(FIND(";"&amp;UPPER(TRIM(Datos!T668&amp;""))&amp;"=",T$1007)),ISNUMBER(FIND(";"&amp;UPPER(TRIM(Datos!T668&amp;""))&amp;";",T$1007))),OR(UPPER(TRIM(Datos!T668&amp;""))="SÍ",UPPER(TRIM(Datos!T668&amp;""))="SI",UPPER(TRIM(Datos!T668&amp;""))="NO"),IF(ISNUMBER(Datos!T668),AND(OR(T$1005="",Datos!T668&gt;=T$1005),OR(T$1006="",Datos!T668&lt;=T$1006)),FALSE),TRUE))))</f>
        <v>0.0</v>
      </c>
      <c r="U668">
        <f>IF(Datos!U668="",0,IF(AND(U$1008&lt;&gt;"",Datos!U668=U$1008),0,IF(U$1004=0,0,1-CHOOSE(U$1004,IF(ISNUMBER(Datos!U668),AND(OR(U$1005="",Datos!U668&gt;=U$1005),OR(U$1006="",Datos!U668&lt;=U$1006)),FALSE),IF(ISNUMBER(Datos!U668),AND(Datos!U668=INT(Datos!U668),AND(OR(U$1005="",Datos!U668&gt;=U$1005),OR(U$1006="",Datos!U668&lt;=U$1006))),FALSE),OR(ISNUMBER(FIND(";"&amp;UPPER(TRIM(Datos!U668&amp;""))&amp;"=",U$1007)),ISNUMBER(FIND(";"&amp;UPPER(TRIM(Datos!U668&amp;""))&amp;";",U$1007))),OR(UPPER(TRIM(Datos!U668&amp;""))="SÍ",UPPER(TRIM(Datos!U668&amp;""))="SI",UPPER(TRIM(Datos!U668&amp;""))="NO"),IF(ISNUMBER(Datos!U668),AND(OR(U$1005="",Datos!U668&gt;=U$1005),OR(U$1006="",Datos!U668&lt;=U$1006)),FALSE),TRUE))))</f>
        <v>0.0</v>
      </c>
      <c r="V668">
        <f>IF(Datos!V668="",0,IF(AND(V$1008&lt;&gt;"",Datos!V668=V$1008),0,IF(V$1004=0,0,1-CHOOSE(V$1004,IF(ISNUMBER(Datos!V668),AND(OR(V$1005="",Datos!V668&gt;=V$1005),OR(V$1006="",Datos!V668&lt;=V$1006)),FALSE),IF(ISNUMBER(Datos!V668),AND(Datos!V668=INT(Datos!V668),AND(OR(V$1005="",Datos!V668&gt;=V$1005),OR(V$1006="",Datos!V668&lt;=V$1006))),FALSE),OR(ISNUMBER(FIND(";"&amp;UPPER(TRIM(Datos!V668&amp;""))&amp;"=",V$1007)),ISNUMBER(FIND(";"&amp;UPPER(TRIM(Datos!V668&amp;""))&amp;";",V$1007))),OR(UPPER(TRIM(Datos!V668&amp;""))="SÍ",UPPER(TRIM(Datos!V668&amp;""))="SI",UPPER(TRIM(Datos!V668&amp;""))="NO"),IF(ISNUMBER(Datos!V668),AND(OR(V$1005="",Datos!V668&gt;=V$1005),OR(V$1006="",Datos!V668&lt;=V$1006)),FALSE),TRUE))))</f>
        <v>0.0</v>
      </c>
      <c r="W668">
        <f>IF(Datos!W668="",0,IF(AND(W$1008&lt;&gt;"",Datos!W668=W$1008),0,IF(W$1004=0,0,1-CHOOSE(W$1004,IF(ISNUMBER(Datos!W668),AND(OR(W$1005="",Datos!W668&gt;=W$1005),OR(W$1006="",Datos!W668&lt;=W$1006)),FALSE),IF(ISNUMBER(Datos!W668),AND(Datos!W668=INT(Datos!W668),AND(OR(W$1005="",Datos!W668&gt;=W$1005),OR(W$1006="",Datos!W668&lt;=W$1006))),FALSE),OR(ISNUMBER(FIND(";"&amp;UPPER(TRIM(Datos!W668&amp;""))&amp;"=",W$1007)),ISNUMBER(FIND(";"&amp;UPPER(TRIM(Datos!W668&amp;""))&amp;";",W$1007))),OR(UPPER(TRIM(Datos!W668&amp;""))="SÍ",UPPER(TRIM(Datos!W668&amp;""))="SI",UPPER(TRIM(Datos!W668&amp;""))="NO"),IF(ISNUMBER(Datos!W668),AND(OR(W$1005="",Datos!W668&gt;=W$1005),OR(W$1006="",Datos!W668&lt;=W$1006)),FALSE),TRUE))))</f>
        <v>0.0</v>
      </c>
      <c r="X668">
        <f>IF(Datos!X668="",0,IF(AND(X$1008&lt;&gt;"",Datos!X668=X$1008),0,IF(X$1004=0,0,1-CHOOSE(X$1004,IF(ISNUMBER(Datos!X668),AND(OR(X$1005="",Datos!X668&gt;=X$1005),OR(X$1006="",Datos!X668&lt;=X$1006)),FALSE),IF(ISNUMBER(Datos!X668),AND(Datos!X668=INT(Datos!X668),AND(OR(X$1005="",Datos!X668&gt;=X$1005),OR(X$1006="",Datos!X668&lt;=X$1006))),FALSE),OR(ISNUMBER(FIND(";"&amp;UPPER(TRIM(Datos!X668&amp;""))&amp;"=",X$1007)),ISNUMBER(FIND(";"&amp;UPPER(TRIM(Datos!X668&amp;""))&amp;";",X$1007))),OR(UPPER(TRIM(Datos!X668&amp;""))="SÍ",UPPER(TRIM(Datos!X668&amp;""))="SI",UPPER(TRIM(Datos!X668&amp;""))="NO"),IF(ISNUMBER(Datos!X668),AND(OR(X$1005="",Datos!X668&gt;=X$1005),OR(X$1006="",Datos!X668&lt;=X$1006)),FALSE),TRUE))))</f>
        <v>0.0</v>
      </c>
      <c r="Y668">
        <f>IF(Datos!Y668="",0,IF(AND(Y$1008&lt;&gt;"",Datos!Y668=Y$1008),0,IF(Y$1004=0,0,1-CHOOSE(Y$1004,IF(ISNUMBER(Datos!Y668),AND(OR(Y$1005="",Datos!Y668&gt;=Y$1005),OR(Y$1006="",Datos!Y668&lt;=Y$1006)),FALSE),IF(ISNUMBER(Datos!Y668),AND(Datos!Y668=INT(Datos!Y668),AND(OR(Y$1005="",Datos!Y668&gt;=Y$1005),OR(Y$1006="",Datos!Y668&lt;=Y$1006))),FALSE),OR(ISNUMBER(FIND(";"&amp;UPPER(TRIM(Datos!Y668&amp;""))&amp;"=",Y$1007)),ISNUMBER(FIND(";"&amp;UPPER(TRIM(Datos!Y668&amp;""))&amp;";",Y$1007))),OR(UPPER(TRIM(Datos!Y668&amp;""))="SÍ",UPPER(TRIM(Datos!Y668&amp;""))="SI",UPPER(TRIM(Datos!Y668&amp;""))="NO"),IF(ISNUMBER(Datos!Y668),AND(OR(Y$1005="",Datos!Y668&gt;=Y$1005),OR(Y$1006="",Datos!Y668&lt;=Y$1006)),FALSE),TRUE))))</f>
        <v>0.0</v>
      </c>
      <c r="Z668">
        <f>IF(Datos!Z668="",0,IF(AND(Z$1008&lt;&gt;"",Datos!Z668=Z$1008),0,IF(Z$1004=0,0,1-CHOOSE(Z$1004,IF(ISNUMBER(Datos!Z668),AND(OR(Z$1005="",Datos!Z668&gt;=Z$1005),OR(Z$1006="",Datos!Z668&lt;=Z$1006)),FALSE),IF(ISNUMBER(Datos!Z668),AND(Datos!Z668=INT(Datos!Z668),AND(OR(Z$1005="",Datos!Z668&gt;=Z$1005),OR(Z$1006="",Datos!Z668&lt;=Z$1006))),FALSE),OR(ISNUMBER(FIND(";"&amp;UPPER(TRIM(Datos!Z668&amp;""))&amp;"=",Z$1007)),ISNUMBER(FIND(";"&amp;UPPER(TRIM(Datos!Z668&amp;""))&amp;";",Z$1007))),OR(UPPER(TRIM(Datos!Z668&amp;""))="SÍ",UPPER(TRIM(Datos!Z668&amp;""))="SI",UPPER(TRIM(Datos!Z668&amp;""))="NO"),IF(ISNUMBER(Datos!Z668),AND(OR(Z$1005="",Datos!Z668&gt;=Z$1005),OR(Z$1006="",Datos!Z668&lt;=Z$1006)),FALSE),TRUE))))</f>
        <v>0.0</v>
      </c>
      <c r="AA668">
        <f>IF(Datos!AA668="",0,IF(AND(AA$1008&lt;&gt;"",Datos!AA668=AA$1008),0,IF(AA$1004=0,0,1-CHOOSE(AA$1004,IF(ISNUMBER(Datos!AA668),AND(OR(AA$1005="",Datos!AA668&gt;=AA$1005),OR(AA$1006="",Datos!AA668&lt;=AA$1006)),FALSE),IF(ISNUMBER(Datos!AA668),AND(Datos!AA668=INT(Datos!AA668),AND(OR(AA$1005="",Datos!AA668&gt;=AA$1005),OR(AA$1006="",Datos!AA668&lt;=AA$1006))),FALSE),OR(ISNUMBER(FIND(";"&amp;UPPER(TRIM(Datos!AA668&amp;""))&amp;"=",AA$1007)),ISNUMBER(FIND(";"&amp;UPPER(TRIM(Datos!AA668&amp;""))&amp;";",AA$1007))),OR(UPPER(TRIM(Datos!AA668&amp;""))="SÍ",UPPER(TRIM(Datos!AA668&amp;""))="SI",UPPER(TRIM(Datos!AA668&amp;""))="NO"),IF(ISNUMBER(Datos!AA668),AND(OR(AA$1005="",Datos!AA668&gt;=AA$1005),OR(AA$1006="",Datos!AA668&lt;=AA$1006)),FALSE),TRUE))))</f>
        <v>0.0</v>
      </c>
      <c r="AB668">
        <f>IF(Datos!AB668="",0,IF(AND(AB$1008&lt;&gt;"",Datos!AB668=AB$1008),0,IF(AB$1004=0,0,1-CHOOSE(AB$1004,IF(ISNUMBER(Datos!AB668),AND(OR(AB$1005="",Datos!AB668&gt;=AB$1005),OR(AB$1006="",Datos!AB668&lt;=AB$1006)),FALSE),IF(ISNUMBER(Datos!AB668),AND(Datos!AB668=INT(Datos!AB668),AND(OR(AB$1005="",Datos!AB668&gt;=AB$1005),OR(AB$1006="",Datos!AB668&lt;=AB$1006))),FALSE),OR(ISNUMBER(FIND(";"&amp;UPPER(TRIM(Datos!AB668&amp;""))&amp;"=",AB$1007)),ISNUMBER(FIND(";"&amp;UPPER(TRIM(Datos!AB668&amp;""))&amp;";",AB$1007))),OR(UPPER(TRIM(Datos!AB668&amp;""))="SÍ",UPPER(TRIM(Datos!AB668&amp;""))="SI",UPPER(TRIM(Datos!AB668&amp;""))="NO"),IF(ISNUMBER(Datos!AB668),AND(OR(AB$1005="",Datos!AB668&gt;=AB$1005),OR(AB$1006="",Datos!AB668&lt;=AB$1006)),FALSE),TRUE))))</f>
        <v>0.0</v>
      </c>
      <c r="AC668">
        <f>IF(Datos!AC668="",0,IF(AND(AC$1008&lt;&gt;"",Datos!AC668=AC$1008),0,IF(AC$1004=0,0,1-CHOOSE(AC$1004,IF(ISNUMBER(Datos!AC668),AND(OR(AC$1005="",Datos!AC668&gt;=AC$1005),OR(AC$1006="",Datos!AC668&lt;=AC$1006)),FALSE),IF(ISNUMBER(Datos!AC668),AND(Datos!AC668=INT(Datos!AC668),AND(OR(AC$1005="",Datos!AC668&gt;=AC$1005),OR(AC$1006="",Datos!AC668&lt;=AC$1006))),FALSE),OR(ISNUMBER(FIND(";"&amp;UPPER(TRIM(Datos!AC668&amp;""))&amp;"=",AC$1007)),ISNUMBER(FIND(";"&amp;UPPER(TRIM(Datos!AC668&amp;""))&amp;";",AC$1007))),OR(UPPER(TRIM(Datos!AC668&amp;""))="SÍ",UPPER(TRIM(Datos!AC668&amp;""))="SI",UPPER(TRIM(Datos!AC668&amp;""))="NO"),IF(ISNUMBER(Datos!AC668),AND(OR(AC$1005="",Datos!AC668&gt;=AC$1005),OR(AC$1006="",Datos!AC668&lt;=AC$1006)),FALSE),TRUE))))</f>
        <v>0.0</v>
      </c>
      <c r="AD668">
        <f>IF(Datos!AD668="",0,IF(AND(AD$1008&lt;&gt;"",Datos!AD668=AD$1008),0,IF(AD$1004=0,0,1-CHOOSE(AD$1004,IF(ISNUMBER(Datos!AD668),AND(OR(AD$1005="",Datos!AD668&gt;=AD$1005),OR(AD$1006="",Datos!AD668&lt;=AD$1006)),FALSE),IF(ISNUMBER(Datos!AD668),AND(Datos!AD668=INT(Datos!AD668),AND(OR(AD$1005="",Datos!AD668&gt;=AD$1005),OR(AD$1006="",Datos!AD668&lt;=AD$1006))),FALSE),OR(ISNUMBER(FIND(";"&amp;UPPER(TRIM(Datos!AD668&amp;""))&amp;"=",AD$1007)),ISNUMBER(FIND(";"&amp;UPPER(TRIM(Datos!AD668&amp;""))&amp;";",AD$1007))),OR(UPPER(TRIM(Datos!AD668&amp;""))="SÍ",UPPER(TRIM(Datos!AD668&amp;""))="SI",UPPER(TRIM(Datos!AD668&amp;""))="NO"),IF(ISNUMBER(Datos!AD668),AND(OR(AD$1005="",Datos!AD668&gt;=AD$1005),OR(AD$1006="",Datos!AD668&lt;=AD$1006)),FALSE),TRUE))))</f>
        <v>0.0</v>
      </c>
      <c r="AE668">
        <f>IF(Datos!AE668="",0,IF(AND(AE$1008&lt;&gt;"",Datos!AE668=AE$1008),0,IF(AE$1004=0,0,1-CHOOSE(AE$1004,IF(ISNUMBER(Datos!AE668),AND(OR(AE$1005="",Datos!AE668&gt;=AE$1005),OR(AE$1006="",Datos!AE668&lt;=AE$1006)),FALSE),IF(ISNUMBER(Datos!AE668),AND(Datos!AE668=INT(Datos!AE668),AND(OR(AE$1005="",Datos!AE668&gt;=AE$1005),OR(AE$1006="",Datos!AE668&lt;=AE$1006))),FALSE),OR(ISNUMBER(FIND(";"&amp;UPPER(TRIM(Datos!AE668&amp;""))&amp;"=",AE$1007)),ISNUMBER(FIND(";"&amp;UPPER(TRIM(Datos!AE668&amp;""))&amp;";",AE$1007))),OR(UPPER(TRIM(Datos!AE668&amp;""))="SÍ",UPPER(TRIM(Datos!AE668&amp;""))="SI",UPPER(TRIM(Datos!AE668&amp;""))="NO"),IF(ISNUMBER(Datos!AE668),AND(OR(AE$1005="",Datos!AE668&gt;=AE$1005),OR(AE$1006="",Datos!AE668&lt;=AE$1006)),FALSE),TRUE))))</f>
        <v>0.0</v>
      </c>
    </row>
    <row r="669" spans="2:31">
      <c r="B669">
        <f>IF(Datos!B669="",0,IF(AND(B$1008&lt;&gt;"",Datos!B669=B$1008),0,IF(B$1004=0,0,1-CHOOSE(B$1004,IF(ISNUMBER(Datos!B669),AND(OR(B$1005="",Datos!B669&gt;=B$1005),OR(B$1006="",Datos!B669&lt;=B$1006)),FALSE),IF(ISNUMBER(Datos!B669),AND(Datos!B669=INT(Datos!B669),AND(OR(B$1005="",Datos!B669&gt;=B$1005),OR(B$1006="",Datos!B669&lt;=B$1006))),FALSE),OR(ISNUMBER(FIND(";"&amp;UPPER(TRIM(Datos!B669&amp;""))&amp;"=",B$1007)),ISNUMBER(FIND(";"&amp;UPPER(TRIM(Datos!B669&amp;""))&amp;";",B$1007))),OR(UPPER(TRIM(Datos!B669&amp;""))="SÍ",UPPER(TRIM(Datos!B669&amp;""))="SI",UPPER(TRIM(Datos!B669&amp;""))="NO"),IF(ISNUMBER(Datos!B669),AND(OR(B$1005="",Datos!B669&gt;=B$1005),OR(B$1006="",Datos!B669&lt;=B$1006)),FALSE),TRUE))))</f>
        <v>0.0</v>
      </c>
      <c r="C669">
        <f>IF(Datos!C669="",0,IF(AND(C$1008&lt;&gt;"",Datos!C669=C$1008),0,IF(C$1004=0,0,1-CHOOSE(C$1004,IF(ISNUMBER(Datos!C669),AND(OR(C$1005="",Datos!C669&gt;=C$1005),OR(C$1006="",Datos!C669&lt;=C$1006)),FALSE),IF(ISNUMBER(Datos!C669),AND(Datos!C669=INT(Datos!C669),AND(OR(C$1005="",Datos!C669&gt;=C$1005),OR(C$1006="",Datos!C669&lt;=C$1006))),FALSE),OR(ISNUMBER(FIND(";"&amp;UPPER(TRIM(Datos!C669&amp;""))&amp;"=",C$1007)),ISNUMBER(FIND(";"&amp;UPPER(TRIM(Datos!C669&amp;""))&amp;";",C$1007))),OR(UPPER(TRIM(Datos!C669&amp;""))="SÍ",UPPER(TRIM(Datos!C669&amp;""))="SI",UPPER(TRIM(Datos!C669&amp;""))="NO"),IF(ISNUMBER(Datos!C669),AND(OR(C$1005="",Datos!C669&gt;=C$1005),OR(C$1006="",Datos!C669&lt;=C$1006)),FALSE),TRUE))))</f>
        <v>0.0</v>
      </c>
      <c r="D669">
        <f>IF(Datos!D669="",0,IF(AND(D$1008&lt;&gt;"",Datos!D669=D$1008),0,IF(D$1004=0,0,1-CHOOSE(D$1004,IF(ISNUMBER(Datos!D669),AND(OR(D$1005="",Datos!D669&gt;=D$1005),OR(D$1006="",Datos!D669&lt;=D$1006)),FALSE),IF(ISNUMBER(Datos!D669),AND(Datos!D669=INT(Datos!D669),AND(OR(D$1005="",Datos!D669&gt;=D$1005),OR(D$1006="",Datos!D669&lt;=D$1006))),FALSE),OR(ISNUMBER(FIND(";"&amp;UPPER(TRIM(Datos!D669&amp;""))&amp;"=",D$1007)),ISNUMBER(FIND(";"&amp;UPPER(TRIM(Datos!D669&amp;""))&amp;";",D$1007))),OR(UPPER(TRIM(Datos!D669&amp;""))="SÍ",UPPER(TRIM(Datos!D669&amp;""))="SI",UPPER(TRIM(Datos!D669&amp;""))="NO"),IF(ISNUMBER(Datos!D669),AND(OR(D$1005="",Datos!D669&gt;=D$1005),OR(D$1006="",Datos!D669&lt;=D$1006)),FALSE),TRUE))))</f>
        <v>0.0</v>
      </c>
      <c r="E669">
        <f>IF(Datos!E669="",0,IF(AND(E$1008&lt;&gt;"",Datos!E669=E$1008),0,IF(E$1004=0,0,1-CHOOSE(E$1004,IF(ISNUMBER(Datos!E669),AND(OR(E$1005="",Datos!E669&gt;=E$1005),OR(E$1006="",Datos!E669&lt;=E$1006)),FALSE),IF(ISNUMBER(Datos!E669),AND(Datos!E669=INT(Datos!E669),AND(OR(E$1005="",Datos!E669&gt;=E$1005),OR(E$1006="",Datos!E669&lt;=E$1006))),FALSE),OR(ISNUMBER(FIND(";"&amp;UPPER(TRIM(Datos!E669&amp;""))&amp;"=",E$1007)),ISNUMBER(FIND(";"&amp;UPPER(TRIM(Datos!E669&amp;""))&amp;";",E$1007))),OR(UPPER(TRIM(Datos!E669&amp;""))="SÍ",UPPER(TRIM(Datos!E669&amp;""))="SI",UPPER(TRIM(Datos!E669&amp;""))="NO"),IF(ISNUMBER(Datos!E669),AND(OR(E$1005="",Datos!E669&gt;=E$1005),OR(E$1006="",Datos!E669&lt;=E$1006)),FALSE),TRUE))))</f>
        <v>0.0</v>
      </c>
      <c r="F669">
        <f>IF(Datos!F669="",0,IF(AND(F$1008&lt;&gt;"",Datos!F669=F$1008),0,IF(F$1004=0,0,1-CHOOSE(F$1004,IF(ISNUMBER(Datos!F669),AND(OR(F$1005="",Datos!F669&gt;=F$1005),OR(F$1006="",Datos!F669&lt;=F$1006)),FALSE),IF(ISNUMBER(Datos!F669),AND(Datos!F669=INT(Datos!F669),AND(OR(F$1005="",Datos!F669&gt;=F$1005),OR(F$1006="",Datos!F669&lt;=F$1006))),FALSE),OR(ISNUMBER(FIND(";"&amp;UPPER(TRIM(Datos!F669&amp;""))&amp;"=",F$1007)),ISNUMBER(FIND(";"&amp;UPPER(TRIM(Datos!F669&amp;""))&amp;";",F$1007))),OR(UPPER(TRIM(Datos!F669&amp;""))="SÍ",UPPER(TRIM(Datos!F669&amp;""))="SI",UPPER(TRIM(Datos!F669&amp;""))="NO"),IF(ISNUMBER(Datos!F669),AND(OR(F$1005="",Datos!F669&gt;=F$1005),OR(F$1006="",Datos!F669&lt;=F$1006)),FALSE),TRUE))))</f>
        <v>0.0</v>
      </c>
      <c r="G669">
        <f>IF(Datos!G669="",0,IF(AND(G$1008&lt;&gt;"",Datos!G669=G$1008),0,IF(G$1004=0,0,1-CHOOSE(G$1004,IF(ISNUMBER(Datos!G669),AND(OR(G$1005="",Datos!G669&gt;=G$1005),OR(G$1006="",Datos!G669&lt;=G$1006)),FALSE),IF(ISNUMBER(Datos!G669),AND(Datos!G669=INT(Datos!G669),AND(OR(G$1005="",Datos!G669&gt;=G$1005),OR(G$1006="",Datos!G669&lt;=G$1006))),FALSE),OR(ISNUMBER(FIND(";"&amp;UPPER(TRIM(Datos!G669&amp;""))&amp;"=",G$1007)),ISNUMBER(FIND(";"&amp;UPPER(TRIM(Datos!G669&amp;""))&amp;";",G$1007))),OR(UPPER(TRIM(Datos!G669&amp;""))="SÍ",UPPER(TRIM(Datos!G669&amp;""))="SI",UPPER(TRIM(Datos!G669&amp;""))="NO"),IF(ISNUMBER(Datos!G669),AND(OR(G$1005="",Datos!G669&gt;=G$1005),OR(G$1006="",Datos!G669&lt;=G$1006)),FALSE),TRUE))))</f>
        <v>0.0</v>
      </c>
      <c r="H669">
        <f>IF(Datos!H669="",0,IF(AND(H$1008&lt;&gt;"",Datos!H669=H$1008),0,IF(H$1004=0,0,1-CHOOSE(H$1004,IF(ISNUMBER(Datos!H669),AND(OR(H$1005="",Datos!H669&gt;=H$1005),OR(H$1006="",Datos!H669&lt;=H$1006)),FALSE),IF(ISNUMBER(Datos!H669),AND(Datos!H669=INT(Datos!H669),AND(OR(H$1005="",Datos!H669&gt;=H$1005),OR(H$1006="",Datos!H669&lt;=H$1006))),FALSE),OR(ISNUMBER(FIND(";"&amp;UPPER(TRIM(Datos!H669&amp;""))&amp;"=",H$1007)),ISNUMBER(FIND(";"&amp;UPPER(TRIM(Datos!H669&amp;""))&amp;";",H$1007))),OR(UPPER(TRIM(Datos!H669&amp;""))="SÍ",UPPER(TRIM(Datos!H669&amp;""))="SI",UPPER(TRIM(Datos!H669&amp;""))="NO"),IF(ISNUMBER(Datos!H669),AND(OR(H$1005="",Datos!H669&gt;=H$1005),OR(H$1006="",Datos!H669&lt;=H$1006)),FALSE),TRUE))))</f>
        <v>0.0</v>
      </c>
      <c r="I669">
        <f>IF(Datos!I669="",0,IF(AND(I$1008&lt;&gt;"",Datos!I669=I$1008),0,IF(I$1004=0,0,1-CHOOSE(I$1004,IF(ISNUMBER(Datos!I669),AND(OR(I$1005="",Datos!I669&gt;=I$1005),OR(I$1006="",Datos!I669&lt;=I$1006)),FALSE),IF(ISNUMBER(Datos!I669),AND(Datos!I669=INT(Datos!I669),AND(OR(I$1005="",Datos!I669&gt;=I$1005),OR(I$1006="",Datos!I669&lt;=I$1006))),FALSE),OR(ISNUMBER(FIND(";"&amp;UPPER(TRIM(Datos!I669&amp;""))&amp;"=",I$1007)),ISNUMBER(FIND(";"&amp;UPPER(TRIM(Datos!I669&amp;""))&amp;";",I$1007))),OR(UPPER(TRIM(Datos!I669&amp;""))="SÍ",UPPER(TRIM(Datos!I669&amp;""))="SI",UPPER(TRIM(Datos!I669&amp;""))="NO"),IF(ISNUMBER(Datos!I669),AND(OR(I$1005="",Datos!I669&gt;=I$1005),OR(I$1006="",Datos!I669&lt;=I$1006)),FALSE),TRUE))))</f>
        <v>0.0</v>
      </c>
      <c r="J669">
        <f>IF(Datos!J669="",0,IF(AND(J$1008&lt;&gt;"",Datos!J669=J$1008),0,IF(J$1004=0,0,1-CHOOSE(J$1004,IF(ISNUMBER(Datos!J669),AND(OR(J$1005="",Datos!J669&gt;=J$1005),OR(J$1006="",Datos!J669&lt;=J$1006)),FALSE),IF(ISNUMBER(Datos!J669),AND(Datos!J669=INT(Datos!J669),AND(OR(J$1005="",Datos!J669&gt;=J$1005),OR(J$1006="",Datos!J669&lt;=J$1006))),FALSE),OR(ISNUMBER(FIND(";"&amp;UPPER(TRIM(Datos!J669&amp;""))&amp;"=",J$1007)),ISNUMBER(FIND(";"&amp;UPPER(TRIM(Datos!J669&amp;""))&amp;";",J$1007))),OR(UPPER(TRIM(Datos!J669&amp;""))="SÍ",UPPER(TRIM(Datos!J669&amp;""))="SI",UPPER(TRIM(Datos!J669&amp;""))="NO"),IF(ISNUMBER(Datos!J669),AND(OR(J$1005="",Datos!J669&gt;=J$1005),OR(J$1006="",Datos!J669&lt;=J$1006)),FALSE),TRUE))))</f>
        <v>0.0</v>
      </c>
      <c r="K669">
        <f>IF(Datos!K669="",0,IF(AND(K$1008&lt;&gt;"",Datos!K669=K$1008),0,IF(K$1004=0,0,1-CHOOSE(K$1004,IF(ISNUMBER(Datos!K669),AND(OR(K$1005="",Datos!K669&gt;=K$1005),OR(K$1006="",Datos!K669&lt;=K$1006)),FALSE),IF(ISNUMBER(Datos!K669),AND(Datos!K669=INT(Datos!K669),AND(OR(K$1005="",Datos!K669&gt;=K$1005),OR(K$1006="",Datos!K669&lt;=K$1006))),FALSE),OR(ISNUMBER(FIND(";"&amp;UPPER(TRIM(Datos!K669&amp;""))&amp;"=",K$1007)),ISNUMBER(FIND(";"&amp;UPPER(TRIM(Datos!K669&amp;""))&amp;";",K$1007))),OR(UPPER(TRIM(Datos!K669&amp;""))="SÍ",UPPER(TRIM(Datos!K669&amp;""))="SI",UPPER(TRIM(Datos!K669&amp;""))="NO"),IF(ISNUMBER(Datos!K669),AND(OR(K$1005="",Datos!K669&gt;=K$1005),OR(K$1006="",Datos!K669&lt;=K$1006)),FALSE),TRUE))))</f>
        <v>0.0</v>
      </c>
      <c r="L669">
        <f>IF(Datos!L669="",0,IF(AND(L$1008&lt;&gt;"",Datos!L669=L$1008),0,IF(L$1004=0,0,1-CHOOSE(L$1004,IF(ISNUMBER(Datos!L669),AND(OR(L$1005="",Datos!L669&gt;=L$1005),OR(L$1006="",Datos!L669&lt;=L$1006)),FALSE),IF(ISNUMBER(Datos!L669),AND(Datos!L669=INT(Datos!L669),AND(OR(L$1005="",Datos!L669&gt;=L$1005),OR(L$1006="",Datos!L669&lt;=L$1006))),FALSE),OR(ISNUMBER(FIND(";"&amp;UPPER(TRIM(Datos!L669&amp;""))&amp;"=",L$1007)),ISNUMBER(FIND(";"&amp;UPPER(TRIM(Datos!L669&amp;""))&amp;";",L$1007))),OR(UPPER(TRIM(Datos!L669&amp;""))="SÍ",UPPER(TRIM(Datos!L669&amp;""))="SI",UPPER(TRIM(Datos!L669&amp;""))="NO"),IF(ISNUMBER(Datos!L669),AND(OR(L$1005="",Datos!L669&gt;=L$1005),OR(L$1006="",Datos!L669&lt;=L$1006)),FALSE),TRUE))))</f>
        <v>0.0</v>
      </c>
      <c r="M669">
        <f>IF(Datos!M669="",0,IF(AND(M$1008&lt;&gt;"",Datos!M669=M$1008),0,IF(M$1004=0,0,1-CHOOSE(M$1004,IF(ISNUMBER(Datos!M669),AND(OR(M$1005="",Datos!M669&gt;=M$1005),OR(M$1006="",Datos!M669&lt;=M$1006)),FALSE),IF(ISNUMBER(Datos!M669),AND(Datos!M669=INT(Datos!M669),AND(OR(M$1005="",Datos!M669&gt;=M$1005),OR(M$1006="",Datos!M669&lt;=M$1006))),FALSE),OR(ISNUMBER(FIND(";"&amp;UPPER(TRIM(Datos!M669&amp;""))&amp;"=",M$1007)),ISNUMBER(FIND(";"&amp;UPPER(TRIM(Datos!M669&amp;""))&amp;";",M$1007))),OR(UPPER(TRIM(Datos!M669&amp;""))="SÍ",UPPER(TRIM(Datos!M669&amp;""))="SI",UPPER(TRIM(Datos!M669&amp;""))="NO"),IF(ISNUMBER(Datos!M669),AND(OR(M$1005="",Datos!M669&gt;=M$1005),OR(M$1006="",Datos!M669&lt;=M$1006)),FALSE),TRUE))))</f>
        <v>0.0</v>
      </c>
      <c r="N669">
        <f>IF(Datos!N669="",0,IF(AND(N$1008&lt;&gt;"",Datos!N669=N$1008),0,IF(N$1004=0,0,1-CHOOSE(N$1004,IF(ISNUMBER(Datos!N669),AND(OR(N$1005="",Datos!N669&gt;=N$1005),OR(N$1006="",Datos!N669&lt;=N$1006)),FALSE),IF(ISNUMBER(Datos!N669),AND(Datos!N669=INT(Datos!N669),AND(OR(N$1005="",Datos!N669&gt;=N$1005),OR(N$1006="",Datos!N669&lt;=N$1006))),FALSE),OR(ISNUMBER(FIND(";"&amp;UPPER(TRIM(Datos!N669&amp;""))&amp;"=",N$1007)),ISNUMBER(FIND(";"&amp;UPPER(TRIM(Datos!N669&amp;""))&amp;";",N$1007))),OR(UPPER(TRIM(Datos!N669&amp;""))="SÍ",UPPER(TRIM(Datos!N669&amp;""))="SI",UPPER(TRIM(Datos!N669&amp;""))="NO"),IF(ISNUMBER(Datos!N669),AND(OR(N$1005="",Datos!N669&gt;=N$1005),OR(N$1006="",Datos!N669&lt;=N$1006)),FALSE),TRUE))))</f>
        <v>0.0</v>
      </c>
      <c r="O669">
        <f>IF(Datos!O669="",0,IF(AND(O$1008&lt;&gt;"",Datos!O669=O$1008),0,IF(O$1004=0,0,1-CHOOSE(O$1004,IF(ISNUMBER(Datos!O669),AND(OR(O$1005="",Datos!O669&gt;=O$1005),OR(O$1006="",Datos!O669&lt;=O$1006)),FALSE),IF(ISNUMBER(Datos!O669),AND(Datos!O669=INT(Datos!O669),AND(OR(O$1005="",Datos!O669&gt;=O$1005),OR(O$1006="",Datos!O669&lt;=O$1006))),FALSE),OR(ISNUMBER(FIND(";"&amp;UPPER(TRIM(Datos!O669&amp;""))&amp;"=",O$1007)),ISNUMBER(FIND(";"&amp;UPPER(TRIM(Datos!O669&amp;""))&amp;";",O$1007))),OR(UPPER(TRIM(Datos!O669&amp;""))="SÍ",UPPER(TRIM(Datos!O669&amp;""))="SI",UPPER(TRIM(Datos!O669&amp;""))="NO"),IF(ISNUMBER(Datos!O669),AND(OR(O$1005="",Datos!O669&gt;=O$1005),OR(O$1006="",Datos!O669&lt;=O$1006)),FALSE),TRUE))))</f>
        <v>0.0</v>
      </c>
      <c r="P669">
        <f>IF(Datos!P669="",0,IF(AND(P$1008&lt;&gt;"",Datos!P669=P$1008),0,IF(P$1004=0,0,1-CHOOSE(P$1004,IF(ISNUMBER(Datos!P669),AND(OR(P$1005="",Datos!P669&gt;=P$1005),OR(P$1006="",Datos!P669&lt;=P$1006)),FALSE),IF(ISNUMBER(Datos!P669),AND(Datos!P669=INT(Datos!P669),AND(OR(P$1005="",Datos!P669&gt;=P$1005),OR(P$1006="",Datos!P669&lt;=P$1006))),FALSE),OR(ISNUMBER(FIND(";"&amp;UPPER(TRIM(Datos!P669&amp;""))&amp;"=",P$1007)),ISNUMBER(FIND(";"&amp;UPPER(TRIM(Datos!P669&amp;""))&amp;";",P$1007))),OR(UPPER(TRIM(Datos!P669&amp;""))="SÍ",UPPER(TRIM(Datos!P669&amp;""))="SI",UPPER(TRIM(Datos!P669&amp;""))="NO"),IF(ISNUMBER(Datos!P669),AND(OR(P$1005="",Datos!P669&gt;=P$1005),OR(P$1006="",Datos!P669&lt;=P$1006)),FALSE),TRUE))))</f>
        <v>0.0</v>
      </c>
      <c r="Q669">
        <f>IF(Datos!Q669="",0,IF(AND(Q$1008&lt;&gt;"",Datos!Q669=Q$1008),0,IF(Q$1004=0,0,1-CHOOSE(Q$1004,IF(ISNUMBER(Datos!Q669),AND(OR(Q$1005="",Datos!Q669&gt;=Q$1005),OR(Q$1006="",Datos!Q669&lt;=Q$1006)),FALSE),IF(ISNUMBER(Datos!Q669),AND(Datos!Q669=INT(Datos!Q669),AND(OR(Q$1005="",Datos!Q669&gt;=Q$1005),OR(Q$1006="",Datos!Q669&lt;=Q$1006))),FALSE),OR(ISNUMBER(FIND(";"&amp;UPPER(TRIM(Datos!Q669&amp;""))&amp;"=",Q$1007)),ISNUMBER(FIND(";"&amp;UPPER(TRIM(Datos!Q669&amp;""))&amp;";",Q$1007))),OR(UPPER(TRIM(Datos!Q669&amp;""))="SÍ",UPPER(TRIM(Datos!Q669&amp;""))="SI",UPPER(TRIM(Datos!Q669&amp;""))="NO"),IF(ISNUMBER(Datos!Q669),AND(OR(Q$1005="",Datos!Q669&gt;=Q$1005),OR(Q$1006="",Datos!Q669&lt;=Q$1006)),FALSE),TRUE))))</f>
        <v>0.0</v>
      </c>
      <c r="R669">
        <f>IF(Datos!R669="",0,IF(AND(R$1008&lt;&gt;"",Datos!R669=R$1008),0,IF(R$1004=0,0,1-CHOOSE(R$1004,IF(ISNUMBER(Datos!R669),AND(OR(R$1005="",Datos!R669&gt;=R$1005),OR(R$1006="",Datos!R669&lt;=R$1006)),FALSE),IF(ISNUMBER(Datos!R669),AND(Datos!R669=INT(Datos!R669),AND(OR(R$1005="",Datos!R669&gt;=R$1005),OR(R$1006="",Datos!R669&lt;=R$1006))),FALSE),OR(ISNUMBER(FIND(";"&amp;UPPER(TRIM(Datos!R669&amp;""))&amp;"=",R$1007)),ISNUMBER(FIND(";"&amp;UPPER(TRIM(Datos!R669&amp;""))&amp;";",R$1007))),OR(UPPER(TRIM(Datos!R669&amp;""))="SÍ",UPPER(TRIM(Datos!R669&amp;""))="SI",UPPER(TRIM(Datos!R669&amp;""))="NO"),IF(ISNUMBER(Datos!R669),AND(OR(R$1005="",Datos!R669&gt;=R$1005),OR(R$1006="",Datos!R669&lt;=R$1006)),FALSE),TRUE))))</f>
        <v>0.0</v>
      </c>
      <c r="S669">
        <f>IF(Datos!S669="",0,IF(AND(S$1008&lt;&gt;"",Datos!S669=S$1008),0,IF(S$1004=0,0,1-CHOOSE(S$1004,IF(ISNUMBER(Datos!S669),AND(OR(S$1005="",Datos!S669&gt;=S$1005),OR(S$1006="",Datos!S669&lt;=S$1006)),FALSE),IF(ISNUMBER(Datos!S669),AND(Datos!S669=INT(Datos!S669),AND(OR(S$1005="",Datos!S669&gt;=S$1005),OR(S$1006="",Datos!S669&lt;=S$1006))),FALSE),OR(ISNUMBER(FIND(";"&amp;UPPER(TRIM(Datos!S669&amp;""))&amp;"=",S$1007)),ISNUMBER(FIND(";"&amp;UPPER(TRIM(Datos!S669&amp;""))&amp;";",S$1007))),OR(UPPER(TRIM(Datos!S669&amp;""))="SÍ",UPPER(TRIM(Datos!S669&amp;""))="SI",UPPER(TRIM(Datos!S669&amp;""))="NO"),IF(ISNUMBER(Datos!S669),AND(OR(S$1005="",Datos!S669&gt;=S$1005),OR(S$1006="",Datos!S669&lt;=S$1006)),FALSE),TRUE))))</f>
        <v>0.0</v>
      </c>
      <c r="T669">
        <f>IF(Datos!T669="",0,IF(AND(T$1008&lt;&gt;"",Datos!T669=T$1008),0,IF(T$1004=0,0,1-CHOOSE(T$1004,IF(ISNUMBER(Datos!T669),AND(OR(T$1005="",Datos!T669&gt;=T$1005),OR(T$1006="",Datos!T669&lt;=T$1006)),FALSE),IF(ISNUMBER(Datos!T669),AND(Datos!T669=INT(Datos!T669),AND(OR(T$1005="",Datos!T669&gt;=T$1005),OR(T$1006="",Datos!T669&lt;=T$1006))),FALSE),OR(ISNUMBER(FIND(";"&amp;UPPER(TRIM(Datos!T669&amp;""))&amp;"=",T$1007)),ISNUMBER(FIND(";"&amp;UPPER(TRIM(Datos!T669&amp;""))&amp;";",T$1007))),OR(UPPER(TRIM(Datos!T669&amp;""))="SÍ",UPPER(TRIM(Datos!T669&amp;""))="SI",UPPER(TRIM(Datos!T669&amp;""))="NO"),IF(ISNUMBER(Datos!T669),AND(OR(T$1005="",Datos!T669&gt;=T$1005),OR(T$1006="",Datos!T669&lt;=T$1006)),FALSE),TRUE))))</f>
        <v>0.0</v>
      </c>
      <c r="U669">
        <f>IF(Datos!U669="",0,IF(AND(U$1008&lt;&gt;"",Datos!U669=U$1008),0,IF(U$1004=0,0,1-CHOOSE(U$1004,IF(ISNUMBER(Datos!U669),AND(OR(U$1005="",Datos!U669&gt;=U$1005),OR(U$1006="",Datos!U669&lt;=U$1006)),FALSE),IF(ISNUMBER(Datos!U669),AND(Datos!U669=INT(Datos!U669),AND(OR(U$1005="",Datos!U669&gt;=U$1005),OR(U$1006="",Datos!U669&lt;=U$1006))),FALSE),OR(ISNUMBER(FIND(";"&amp;UPPER(TRIM(Datos!U669&amp;""))&amp;"=",U$1007)),ISNUMBER(FIND(";"&amp;UPPER(TRIM(Datos!U669&amp;""))&amp;";",U$1007))),OR(UPPER(TRIM(Datos!U669&amp;""))="SÍ",UPPER(TRIM(Datos!U669&amp;""))="SI",UPPER(TRIM(Datos!U669&amp;""))="NO"),IF(ISNUMBER(Datos!U669),AND(OR(U$1005="",Datos!U669&gt;=U$1005),OR(U$1006="",Datos!U669&lt;=U$1006)),FALSE),TRUE))))</f>
        <v>0.0</v>
      </c>
      <c r="V669">
        <f>IF(Datos!V669="",0,IF(AND(V$1008&lt;&gt;"",Datos!V669=V$1008),0,IF(V$1004=0,0,1-CHOOSE(V$1004,IF(ISNUMBER(Datos!V669),AND(OR(V$1005="",Datos!V669&gt;=V$1005),OR(V$1006="",Datos!V669&lt;=V$1006)),FALSE),IF(ISNUMBER(Datos!V669),AND(Datos!V669=INT(Datos!V669),AND(OR(V$1005="",Datos!V669&gt;=V$1005),OR(V$1006="",Datos!V669&lt;=V$1006))),FALSE),OR(ISNUMBER(FIND(";"&amp;UPPER(TRIM(Datos!V669&amp;""))&amp;"=",V$1007)),ISNUMBER(FIND(";"&amp;UPPER(TRIM(Datos!V669&amp;""))&amp;";",V$1007))),OR(UPPER(TRIM(Datos!V669&amp;""))="SÍ",UPPER(TRIM(Datos!V669&amp;""))="SI",UPPER(TRIM(Datos!V669&amp;""))="NO"),IF(ISNUMBER(Datos!V669),AND(OR(V$1005="",Datos!V669&gt;=V$1005),OR(V$1006="",Datos!V669&lt;=V$1006)),FALSE),TRUE))))</f>
        <v>0.0</v>
      </c>
      <c r="W669">
        <f>IF(Datos!W669="",0,IF(AND(W$1008&lt;&gt;"",Datos!W669=W$1008),0,IF(W$1004=0,0,1-CHOOSE(W$1004,IF(ISNUMBER(Datos!W669),AND(OR(W$1005="",Datos!W669&gt;=W$1005),OR(W$1006="",Datos!W669&lt;=W$1006)),FALSE),IF(ISNUMBER(Datos!W669),AND(Datos!W669=INT(Datos!W669),AND(OR(W$1005="",Datos!W669&gt;=W$1005),OR(W$1006="",Datos!W669&lt;=W$1006))),FALSE),OR(ISNUMBER(FIND(";"&amp;UPPER(TRIM(Datos!W669&amp;""))&amp;"=",W$1007)),ISNUMBER(FIND(";"&amp;UPPER(TRIM(Datos!W669&amp;""))&amp;";",W$1007))),OR(UPPER(TRIM(Datos!W669&amp;""))="SÍ",UPPER(TRIM(Datos!W669&amp;""))="SI",UPPER(TRIM(Datos!W669&amp;""))="NO"),IF(ISNUMBER(Datos!W669),AND(OR(W$1005="",Datos!W669&gt;=W$1005),OR(W$1006="",Datos!W669&lt;=W$1006)),FALSE),TRUE))))</f>
        <v>0.0</v>
      </c>
      <c r="X669">
        <f>IF(Datos!X669="",0,IF(AND(X$1008&lt;&gt;"",Datos!X669=X$1008),0,IF(X$1004=0,0,1-CHOOSE(X$1004,IF(ISNUMBER(Datos!X669),AND(OR(X$1005="",Datos!X669&gt;=X$1005),OR(X$1006="",Datos!X669&lt;=X$1006)),FALSE),IF(ISNUMBER(Datos!X669),AND(Datos!X669=INT(Datos!X669),AND(OR(X$1005="",Datos!X669&gt;=X$1005),OR(X$1006="",Datos!X669&lt;=X$1006))),FALSE),OR(ISNUMBER(FIND(";"&amp;UPPER(TRIM(Datos!X669&amp;""))&amp;"=",X$1007)),ISNUMBER(FIND(";"&amp;UPPER(TRIM(Datos!X669&amp;""))&amp;";",X$1007))),OR(UPPER(TRIM(Datos!X669&amp;""))="SÍ",UPPER(TRIM(Datos!X669&amp;""))="SI",UPPER(TRIM(Datos!X669&amp;""))="NO"),IF(ISNUMBER(Datos!X669),AND(OR(X$1005="",Datos!X669&gt;=X$1005),OR(X$1006="",Datos!X669&lt;=X$1006)),FALSE),TRUE))))</f>
        <v>0.0</v>
      </c>
      <c r="Y669">
        <f>IF(Datos!Y669="",0,IF(AND(Y$1008&lt;&gt;"",Datos!Y669=Y$1008),0,IF(Y$1004=0,0,1-CHOOSE(Y$1004,IF(ISNUMBER(Datos!Y669),AND(OR(Y$1005="",Datos!Y669&gt;=Y$1005),OR(Y$1006="",Datos!Y669&lt;=Y$1006)),FALSE),IF(ISNUMBER(Datos!Y669),AND(Datos!Y669=INT(Datos!Y669),AND(OR(Y$1005="",Datos!Y669&gt;=Y$1005),OR(Y$1006="",Datos!Y669&lt;=Y$1006))),FALSE),OR(ISNUMBER(FIND(";"&amp;UPPER(TRIM(Datos!Y669&amp;""))&amp;"=",Y$1007)),ISNUMBER(FIND(";"&amp;UPPER(TRIM(Datos!Y669&amp;""))&amp;";",Y$1007))),OR(UPPER(TRIM(Datos!Y669&amp;""))="SÍ",UPPER(TRIM(Datos!Y669&amp;""))="SI",UPPER(TRIM(Datos!Y669&amp;""))="NO"),IF(ISNUMBER(Datos!Y669),AND(OR(Y$1005="",Datos!Y669&gt;=Y$1005),OR(Y$1006="",Datos!Y669&lt;=Y$1006)),FALSE),TRUE))))</f>
        <v>0.0</v>
      </c>
      <c r="Z669">
        <f>IF(Datos!Z669="",0,IF(AND(Z$1008&lt;&gt;"",Datos!Z669=Z$1008),0,IF(Z$1004=0,0,1-CHOOSE(Z$1004,IF(ISNUMBER(Datos!Z669),AND(OR(Z$1005="",Datos!Z669&gt;=Z$1005),OR(Z$1006="",Datos!Z669&lt;=Z$1006)),FALSE),IF(ISNUMBER(Datos!Z669),AND(Datos!Z669=INT(Datos!Z669),AND(OR(Z$1005="",Datos!Z669&gt;=Z$1005),OR(Z$1006="",Datos!Z669&lt;=Z$1006))),FALSE),OR(ISNUMBER(FIND(";"&amp;UPPER(TRIM(Datos!Z669&amp;""))&amp;"=",Z$1007)),ISNUMBER(FIND(";"&amp;UPPER(TRIM(Datos!Z669&amp;""))&amp;";",Z$1007))),OR(UPPER(TRIM(Datos!Z669&amp;""))="SÍ",UPPER(TRIM(Datos!Z669&amp;""))="SI",UPPER(TRIM(Datos!Z669&amp;""))="NO"),IF(ISNUMBER(Datos!Z669),AND(OR(Z$1005="",Datos!Z669&gt;=Z$1005),OR(Z$1006="",Datos!Z669&lt;=Z$1006)),FALSE),TRUE))))</f>
        <v>0.0</v>
      </c>
      <c r="AA669">
        <f>IF(Datos!AA669="",0,IF(AND(AA$1008&lt;&gt;"",Datos!AA669=AA$1008),0,IF(AA$1004=0,0,1-CHOOSE(AA$1004,IF(ISNUMBER(Datos!AA669),AND(OR(AA$1005="",Datos!AA669&gt;=AA$1005),OR(AA$1006="",Datos!AA669&lt;=AA$1006)),FALSE),IF(ISNUMBER(Datos!AA669),AND(Datos!AA669=INT(Datos!AA669),AND(OR(AA$1005="",Datos!AA669&gt;=AA$1005),OR(AA$1006="",Datos!AA669&lt;=AA$1006))),FALSE),OR(ISNUMBER(FIND(";"&amp;UPPER(TRIM(Datos!AA669&amp;""))&amp;"=",AA$1007)),ISNUMBER(FIND(";"&amp;UPPER(TRIM(Datos!AA669&amp;""))&amp;";",AA$1007))),OR(UPPER(TRIM(Datos!AA669&amp;""))="SÍ",UPPER(TRIM(Datos!AA669&amp;""))="SI",UPPER(TRIM(Datos!AA669&amp;""))="NO"),IF(ISNUMBER(Datos!AA669),AND(OR(AA$1005="",Datos!AA669&gt;=AA$1005),OR(AA$1006="",Datos!AA669&lt;=AA$1006)),FALSE),TRUE))))</f>
        <v>0.0</v>
      </c>
      <c r="AB669">
        <f>IF(Datos!AB669="",0,IF(AND(AB$1008&lt;&gt;"",Datos!AB669=AB$1008),0,IF(AB$1004=0,0,1-CHOOSE(AB$1004,IF(ISNUMBER(Datos!AB669),AND(OR(AB$1005="",Datos!AB669&gt;=AB$1005),OR(AB$1006="",Datos!AB669&lt;=AB$1006)),FALSE),IF(ISNUMBER(Datos!AB669),AND(Datos!AB669=INT(Datos!AB669),AND(OR(AB$1005="",Datos!AB669&gt;=AB$1005),OR(AB$1006="",Datos!AB669&lt;=AB$1006))),FALSE),OR(ISNUMBER(FIND(";"&amp;UPPER(TRIM(Datos!AB669&amp;""))&amp;"=",AB$1007)),ISNUMBER(FIND(";"&amp;UPPER(TRIM(Datos!AB669&amp;""))&amp;";",AB$1007))),OR(UPPER(TRIM(Datos!AB669&amp;""))="SÍ",UPPER(TRIM(Datos!AB669&amp;""))="SI",UPPER(TRIM(Datos!AB669&amp;""))="NO"),IF(ISNUMBER(Datos!AB669),AND(OR(AB$1005="",Datos!AB669&gt;=AB$1005),OR(AB$1006="",Datos!AB669&lt;=AB$1006)),FALSE),TRUE))))</f>
        <v>0.0</v>
      </c>
      <c r="AC669">
        <f>IF(Datos!AC669="",0,IF(AND(AC$1008&lt;&gt;"",Datos!AC669=AC$1008),0,IF(AC$1004=0,0,1-CHOOSE(AC$1004,IF(ISNUMBER(Datos!AC669),AND(OR(AC$1005="",Datos!AC669&gt;=AC$1005),OR(AC$1006="",Datos!AC669&lt;=AC$1006)),FALSE),IF(ISNUMBER(Datos!AC669),AND(Datos!AC669=INT(Datos!AC669),AND(OR(AC$1005="",Datos!AC669&gt;=AC$1005),OR(AC$1006="",Datos!AC669&lt;=AC$1006))),FALSE),OR(ISNUMBER(FIND(";"&amp;UPPER(TRIM(Datos!AC669&amp;""))&amp;"=",AC$1007)),ISNUMBER(FIND(";"&amp;UPPER(TRIM(Datos!AC669&amp;""))&amp;";",AC$1007))),OR(UPPER(TRIM(Datos!AC669&amp;""))="SÍ",UPPER(TRIM(Datos!AC669&amp;""))="SI",UPPER(TRIM(Datos!AC669&amp;""))="NO"),IF(ISNUMBER(Datos!AC669),AND(OR(AC$1005="",Datos!AC669&gt;=AC$1005),OR(AC$1006="",Datos!AC669&lt;=AC$1006)),FALSE),TRUE))))</f>
        <v>0.0</v>
      </c>
      <c r="AD669">
        <f>IF(Datos!AD669="",0,IF(AND(AD$1008&lt;&gt;"",Datos!AD669=AD$1008),0,IF(AD$1004=0,0,1-CHOOSE(AD$1004,IF(ISNUMBER(Datos!AD669),AND(OR(AD$1005="",Datos!AD669&gt;=AD$1005),OR(AD$1006="",Datos!AD669&lt;=AD$1006)),FALSE),IF(ISNUMBER(Datos!AD669),AND(Datos!AD669=INT(Datos!AD669),AND(OR(AD$1005="",Datos!AD669&gt;=AD$1005),OR(AD$1006="",Datos!AD669&lt;=AD$1006))),FALSE),OR(ISNUMBER(FIND(";"&amp;UPPER(TRIM(Datos!AD669&amp;""))&amp;"=",AD$1007)),ISNUMBER(FIND(";"&amp;UPPER(TRIM(Datos!AD669&amp;""))&amp;";",AD$1007))),OR(UPPER(TRIM(Datos!AD669&amp;""))="SÍ",UPPER(TRIM(Datos!AD669&amp;""))="SI",UPPER(TRIM(Datos!AD669&amp;""))="NO"),IF(ISNUMBER(Datos!AD669),AND(OR(AD$1005="",Datos!AD669&gt;=AD$1005),OR(AD$1006="",Datos!AD669&lt;=AD$1006)),FALSE),TRUE))))</f>
        <v>0.0</v>
      </c>
      <c r="AE669">
        <f>IF(Datos!AE669="",0,IF(AND(AE$1008&lt;&gt;"",Datos!AE669=AE$1008),0,IF(AE$1004=0,0,1-CHOOSE(AE$1004,IF(ISNUMBER(Datos!AE669),AND(OR(AE$1005="",Datos!AE669&gt;=AE$1005),OR(AE$1006="",Datos!AE669&lt;=AE$1006)),FALSE),IF(ISNUMBER(Datos!AE669),AND(Datos!AE669=INT(Datos!AE669),AND(OR(AE$1005="",Datos!AE669&gt;=AE$1005),OR(AE$1006="",Datos!AE669&lt;=AE$1006))),FALSE),OR(ISNUMBER(FIND(";"&amp;UPPER(TRIM(Datos!AE669&amp;""))&amp;"=",AE$1007)),ISNUMBER(FIND(";"&amp;UPPER(TRIM(Datos!AE669&amp;""))&amp;";",AE$1007))),OR(UPPER(TRIM(Datos!AE669&amp;""))="SÍ",UPPER(TRIM(Datos!AE669&amp;""))="SI",UPPER(TRIM(Datos!AE669&amp;""))="NO"),IF(ISNUMBER(Datos!AE669),AND(OR(AE$1005="",Datos!AE669&gt;=AE$1005),OR(AE$1006="",Datos!AE669&lt;=AE$1006)),FALSE),TRUE))))</f>
        <v>0.0</v>
      </c>
    </row>
    <row r="670" spans="2:31">
      <c r="B670">
        <f>IF(Datos!B670="",0,IF(AND(B$1008&lt;&gt;"",Datos!B670=B$1008),0,IF(B$1004=0,0,1-CHOOSE(B$1004,IF(ISNUMBER(Datos!B670),AND(OR(B$1005="",Datos!B670&gt;=B$1005),OR(B$1006="",Datos!B670&lt;=B$1006)),FALSE),IF(ISNUMBER(Datos!B670),AND(Datos!B670=INT(Datos!B670),AND(OR(B$1005="",Datos!B670&gt;=B$1005),OR(B$1006="",Datos!B670&lt;=B$1006))),FALSE),OR(ISNUMBER(FIND(";"&amp;UPPER(TRIM(Datos!B670&amp;""))&amp;"=",B$1007)),ISNUMBER(FIND(";"&amp;UPPER(TRIM(Datos!B670&amp;""))&amp;";",B$1007))),OR(UPPER(TRIM(Datos!B670&amp;""))="SÍ",UPPER(TRIM(Datos!B670&amp;""))="SI",UPPER(TRIM(Datos!B670&amp;""))="NO"),IF(ISNUMBER(Datos!B670),AND(OR(B$1005="",Datos!B670&gt;=B$1005),OR(B$1006="",Datos!B670&lt;=B$1006)),FALSE),TRUE))))</f>
        <v>0.0</v>
      </c>
      <c r="C670">
        <f>IF(Datos!C670="",0,IF(AND(C$1008&lt;&gt;"",Datos!C670=C$1008),0,IF(C$1004=0,0,1-CHOOSE(C$1004,IF(ISNUMBER(Datos!C670),AND(OR(C$1005="",Datos!C670&gt;=C$1005),OR(C$1006="",Datos!C670&lt;=C$1006)),FALSE),IF(ISNUMBER(Datos!C670),AND(Datos!C670=INT(Datos!C670),AND(OR(C$1005="",Datos!C670&gt;=C$1005),OR(C$1006="",Datos!C670&lt;=C$1006))),FALSE),OR(ISNUMBER(FIND(";"&amp;UPPER(TRIM(Datos!C670&amp;""))&amp;"=",C$1007)),ISNUMBER(FIND(";"&amp;UPPER(TRIM(Datos!C670&amp;""))&amp;";",C$1007))),OR(UPPER(TRIM(Datos!C670&amp;""))="SÍ",UPPER(TRIM(Datos!C670&amp;""))="SI",UPPER(TRIM(Datos!C670&amp;""))="NO"),IF(ISNUMBER(Datos!C670),AND(OR(C$1005="",Datos!C670&gt;=C$1005),OR(C$1006="",Datos!C670&lt;=C$1006)),FALSE),TRUE))))</f>
        <v>0.0</v>
      </c>
      <c r="D670">
        <f>IF(Datos!D670="",0,IF(AND(D$1008&lt;&gt;"",Datos!D670=D$1008),0,IF(D$1004=0,0,1-CHOOSE(D$1004,IF(ISNUMBER(Datos!D670),AND(OR(D$1005="",Datos!D670&gt;=D$1005),OR(D$1006="",Datos!D670&lt;=D$1006)),FALSE),IF(ISNUMBER(Datos!D670),AND(Datos!D670=INT(Datos!D670),AND(OR(D$1005="",Datos!D670&gt;=D$1005),OR(D$1006="",Datos!D670&lt;=D$1006))),FALSE),OR(ISNUMBER(FIND(";"&amp;UPPER(TRIM(Datos!D670&amp;""))&amp;"=",D$1007)),ISNUMBER(FIND(";"&amp;UPPER(TRIM(Datos!D670&amp;""))&amp;";",D$1007))),OR(UPPER(TRIM(Datos!D670&amp;""))="SÍ",UPPER(TRIM(Datos!D670&amp;""))="SI",UPPER(TRIM(Datos!D670&amp;""))="NO"),IF(ISNUMBER(Datos!D670),AND(OR(D$1005="",Datos!D670&gt;=D$1005),OR(D$1006="",Datos!D670&lt;=D$1006)),FALSE),TRUE))))</f>
        <v>0.0</v>
      </c>
      <c r="E670">
        <f>IF(Datos!E670="",0,IF(AND(E$1008&lt;&gt;"",Datos!E670=E$1008),0,IF(E$1004=0,0,1-CHOOSE(E$1004,IF(ISNUMBER(Datos!E670),AND(OR(E$1005="",Datos!E670&gt;=E$1005),OR(E$1006="",Datos!E670&lt;=E$1006)),FALSE),IF(ISNUMBER(Datos!E670),AND(Datos!E670=INT(Datos!E670),AND(OR(E$1005="",Datos!E670&gt;=E$1005),OR(E$1006="",Datos!E670&lt;=E$1006))),FALSE),OR(ISNUMBER(FIND(";"&amp;UPPER(TRIM(Datos!E670&amp;""))&amp;"=",E$1007)),ISNUMBER(FIND(";"&amp;UPPER(TRIM(Datos!E670&amp;""))&amp;";",E$1007))),OR(UPPER(TRIM(Datos!E670&amp;""))="SÍ",UPPER(TRIM(Datos!E670&amp;""))="SI",UPPER(TRIM(Datos!E670&amp;""))="NO"),IF(ISNUMBER(Datos!E670),AND(OR(E$1005="",Datos!E670&gt;=E$1005),OR(E$1006="",Datos!E670&lt;=E$1006)),FALSE),TRUE))))</f>
        <v>0.0</v>
      </c>
      <c r="F670">
        <f>IF(Datos!F670="",0,IF(AND(F$1008&lt;&gt;"",Datos!F670=F$1008),0,IF(F$1004=0,0,1-CHOOSE(F$1004,IF(ISNUMBER(Datos!F670),AND(OR(F$1005="",Datos!F670&gt;=F$1005),OR(F$1006="",Datos!F670&lt;=F$1006)),FALSE),IF(ISNUMBER(Datos!F670),AND(Datos!F670=INT(Datos!F670),AND(OR(F$1005="",Datos!F670&gt;=F$1005),OR(F$1006="",Datos!F670&lt;=F$1006))),FALSE),OR(ISNUMBER(FIND(";"&amp;UPPER(TRIM(Datos!F670&amp;""))&amp;"=",F$1007)),ISNUMBER(FIND(";"&amp;UPPER(TRIM(Datos!F670&amp;""))&amp;";",F$1007))),OR(UPPER(TRIM(Datos!F670&amp;""))="SÍ",UPPER(TRIM(Datos!F670&amp;""))="SI",UPPER(TRIM(Datos!F670&amp;""))="NO"),IF(ISNUMBER(Datos!F670),AND(OR(F$1005="",Datos!F670&gt;=F$1005),OR(F$1006="",Datos!F670&lt;=F$1006)),FALSE),TRUE))))</f>
        <v>0.0</v>
      </c>
      <c r="G670">
        <f>IF(Datos!G670="",0,IF(AND(G$1008&lt;&gt;"",Datos!G670=G$1008),0,IF(G$1004=0,0,1-CHOOSE(G$1004,IF(ISNUMBER(Datos!G670),AND(OR(G$1005="",Datos!G670&gt;=G$1005),OR(G$1006="",Datos!G670&lt;=G$1006)),FALSE),IF(ISNUMBER(Datos!G670),AND(Datos!G670=INT(Datos!G670),AND(OR(G$1005="",Datos!G670&gt;=G$1005),OR(G$1006="",Datos!G670&lt;=G$1006))),FALSE),OR(ISNUMBER(FIND(";"&amp;UPPER(TRIM(Datos!G670&amp;""))&amp;"=",G$1007)),ISNUMBER(FIND(";"&amp;UPPER(TRIM(Datos!G670&amp;""))&amp;";",G$1007))),OR(UPPER(TRIM(Datos!G670&amp;""))="SÍ",UPPER(TRIM(Datos!G670&amp;""))="SI",UPPER(TRIM(Datos!G670&amp;""))="NO"),IF(ISNUMBER(Datos!G670),AND(OR(G$1005="",Datos!G670&gt;=G$1005),OR(G$1006="",Datos!G670&lt;=G$1006)),FALSE),TRUE))))</f>
        <v>0.0</v>
      </c>
      <c r="H670">
        <f>IF(Datos!H670="",0,IF(AND(H$1008&lt;&gt;"",Datos!H670=H$1008),0,IF(H$1004=0,0,1-CHOOSE(H$1004,IF(ISNUMBER(Datos!H670),AND(OR(H$1005="",Datos!H670&gt;=H$1005),OR(H$1006="",Datos!H670&lt;=H$1006)),FALSE),IF(ISNUMBER(Datos!H670),AND(Datos!H670=INT(Datos!H670),AND(OR(H$1005="",Datos!H670&gt;=H$1005),OR(H$1006="",Datos!H670&lt;=H$1006))),FALSE),OR(ISNUMBER(FIND(";"&amp;UPPER(TRIM(Datos!H670&amp;""))&amp;"=",H$1007)),ISNUMBER(FIND(";"&amp;UPPER(TRIM(Datos!H670&amp;""))&amp;";",H$1007))),OR(UPPER(TRIM(Datos!H670&amp;""))="SÍ",UPPER(TRIM(Datos!H670&amp;""))="SI",UPPER(TRIM(Datos!H670&amp;""))="NO"),IF(ISNUMBER(Datos!H670),AND(OR(H$1005="",Datos!H670&gt;=H$1005),OR(H$1006="",Datos!H670&lt;=H$1006)),FALSE),TRUE))))</f>
        <v>0.0</v>
      </c>
      <c r="I670">
        <f>IF(Datos!I670="",0,IF(AND(I$1008&lt;&gt;"",Datos!I670=I$1008),0,IF(I$1004=0,0,1-CHOOSE(I$1004,IF(ISNUMBER(Datos!I670),AND(OR(I$1005="",Datos!I670&gt;=I$1005),OR(I$1006="",Datos!I670&lt;=I$1006)),FALSE),IF(ISNUMBER(Datos!I670),AND(Datos!I670=INT(Datos!I670),AND(OR(I$1005="",Datos!I670&gt;=I$1005),OR(I$1006="",Datos!I670&lt;=I$1006))),FALSE),OR(ISNUMBER(FIND(";"&amp;UPPER(TRIM(Datos!I670&amp;""))&amp;"=",I$1007)),ISNUMBER(FIND(";"&amp;UPPER(TRIM(Datos!I670&amp;""))&amp;";",I$1007))),OR(UPPER(TRIM(Datos!I670&amp;""))="SÍ",UPPER(TRIM(Datos!I670&amp;""))="SI",UPPER(TRIM(Datos!I670&amp;""))="NO"),IF(ISNUMBER(Datos!I670),AND(OR(I$1005="",Datos!I670&gt;=I$1005),OR(I$1006="",Datos!I670&lt;=I$1006)),FALSE),TRUE))))</f>
        <v>0.0</v>
      </c>
      <c r="J670">
        <f>IF(Datos!J670="",0,IF(AND(J$1008&lt;&gt;"",Datos!J670=J$1008),0,IF(J$1004=0,0,1-CHOOSE(J$1004,IF(ISNUMBER(Datos!J670),AND(OR(J$1005="",Datos!J670&gt;=J$1005),OR(J$1006="",Datos!J670&lt;=J$1006)),FALSE),IF(ISNUMBER(Datos!J670),AND(Datos!J670=INT(Datos!J670),AND(OR(J$1005="",Datos!J670&gt;=J$1005),OR(J$1006="",Datos!J670&lt;=J$1006))),FALSE),OR(ISNUMBER(FIND(";"&amp;UPPER(TRIM(Datos!J670&amp;""))&amp;"=",J$1007)),ISNUMBER(FIND(";"&amp;UPPER(TRIM(Datos!J670&amp;""))&amp;";",J$1007))),OR(UPPER(TRIM(Datos!J670&amp;""))="SÍ",UPPER(TRIM(Datos!J670&amp;""))="SI",UPPER(TRIM(Datos!J670&amp;""))="NO"),IF(ISNUMBER(Datos!J670),AND(OR(J$1005="",Datos!J670&gt;=J$1005),OR(J$1006="",Datos!J670&lt;=J$1006)),FALSE),TRUE))))</f>
        <v>0.0</v>
      </c>
      <c r="K670">
        <f>IF(Datos!K670="",0,IF(AND(K$1008&lt;&gt;"",Datos!K670=K$1008),0,IF(K$1004=0,0,1-CHOOSE(K$1004,IF(ISNUMBER(Datos!K670),AND(OR(K$1005="",Datos!K670&gt;=K$1005),OR(K$1006="",Datos!K670&lt;=K$1006)),FALSE),IF(ISNUMBER(Datos!K670),AND(Datos!K670=INT(Datos!K670),AND(OR(K$1005="",Datos!K670&gt;=K$1005),OR(K$1006="",Datos!K670&lt;=K$1006))),FALSE),OR(ISNUMBER(FIND(";"&amp;UPPER(TRIM(Datos!K670&amp;""))&amp;"=",K$1007)),ISNUMBER(FIND(";"&amp;UPPER(TRIM(Datos!K670&amp;""))&amp;";",K$1007))),OR(UPPER(TRIM(Datos!K670&amp;""))="SÍ",UPPER(TRIM(Datos!K670&amp;""))="SI",UPPER(TRIM(Datos!K670&amp;""))="NO"),IF(ISNUMBER(Datos!K670),AND(OR(K$1005="",Datos!K670&gt;=K$1005),OR(K$1006="",Datos!K670&lt;=K$1006)),FALSE),TRUE))))</f>
        <v>0.0</v>
      </c>
      <c r="L670">
        <f>IF(Datos!L670="",0,IF(AND(L$1008&lt;&gt;"",Datos!L670=L$1008),0,IF(L$1004=0,0,1-CHOOSE(L$1004,IF(ISNUMBER(Datos!L670),AND(OR(L$1005="",Datos!L670&gt;=L$1005),OR(L$1006="",Datos!L670&lt;=L$1006)),FALSE),IF(ISNUMBER(Datos!L670),AND(Datos!L670=INT(Datos!L670),AND(OR(L$1005="",Datos!L670&gt;=L$1005),OR(L$1006="",Datos!L670&lt;=L$1006))),FALSE),OR(ISNUMBER(FIND(";"&amp;UPPER(TRIM(Datos!L670&amp;""))&amp;"=",L$1007)),ISNUMBER(FIND(";"&amp;UPPER(TRIM(Datos!L670&amp;""))&amp;";",L$1007))),OR(UPPER(TRIM(Datos!L670&amp;""))="SÍ",UPPER(TRIM(Datos!L670&amp;""))="SI",UPPER(TRIM(Datos!L670&amp;""))="NO"),IF(ISNUMBER(Datos!L670),AND(OR(L$1005="",Datos!L670&gt;=L$1005),OR(L$1006="",Datos!L670&lt;=L$1006)),FALSE),TRUE))))</f>
        <v>0.0</v>
      </c>
      <c r="M670">
        <f>IF(Datos!M670="",0,IF(AND(M$1008&lt;&gt;"",Datos!M670=M$1008),0,IF(M$1004=0,0,1-CHOOSE(M$1004,IF(ISNUMBER(Datos!M670),AND(OR(M$1005="",Datos!M670&gt;=M$1005),OR(M$1006="",Datos!M670&lt;=M$1006)),FALSE),IF(ISNUMBER(Datos!M670),AND(Datos!M670=INT(Datos!M670),AND(OR(M$1005="",Datos!M670&gt;=M$1005),OR(M$1006="",Datos!M670&lt;=M$1006))),FALSE),OR(ISNUMBER(FIND(";"&amp;UPPER(TRIM(Datos!M670&amp;""))&amp;"=",M$1007)),ISNUMBER(FIND(";"&amp;UPPER(TRIM(Datos!M670&amp;""))&amp;";",M$1007))),OR(UPPER(TRIM(Datos!M670&amp;""))="SÍ",UPPER(TRIM(Datos!M670&amp;""))="SI",UPPER(TRIM(Datos!M670&amp;""))="NO"),IF(ISNUMBER(Datos!M670),AND(OR(M$1005="",Datos!M670&gt;=M$1005),OR(M$1006="",Datos!M670&lt;=M$1006)),FALSE),TRUE))))</f>
        <v>0.0</v>
      </c>
      <c r="N670">
        <f>IF(Datos!N670="",0,IF(AND(N$1008&lt;&gt;"",Datos!N670=N$1008),0,IF(N$1004=0,0,1-CHOOSE(N$1004,IF(ISNUMBER(Datos!N670),AND(OR(N$1005="",Datos!N670&gt;=N$1005),OR(N$1006="",Datos!N670&lt;=N$1006)),FALSE),IF(ISNUMBER(Datos!N670),AND(Datos!N670=INT(Datos!N670),AND(OR(N$1005="",Datos!N670&gt;=N$1005),OR(N$1006="",Datos!N670&lt;=N$1006))),FALSE),OR(ISNUMBER(FIND(";"&amp;UPPER(TRIM(Datos!N670&amp;""))&amp;"=",N$1007)),ISNUMBER(FIND(";"&amp;UPPER(TRIM(Datos!N670&amp;""))&amp;";",N$1007))),OR(UPPER(TRIM(Datos!N670&amp;""))="SÍ",UPPER(TRIM(Datos!N670&amp;""))="SI",UPPER(TRIM(Datos!N670&amp;""))="NO"),IF(ISNUMBER(Datos!N670),AND(OR(N$1005="",Datos!N670&gt;=N$1005),OR(N$1006="",Datos!N670&lt;=N$1006)),FALSE),TRUE))))</f>
        <v>0.0</v>
      </c>
      <c r="O670">
        <f>IF(Datos!O670="",0,IF(AND(O$1008&lt;&gt;"",Datos!O670=O$1008),0,IF(O$1004=0,0,1-CHOOSE(O$1004,IF(ISNUMBER(Datos!O670),AND(OR(O$1005="",Datos!O670&gt;=O$1005),OR(O$1006="",Datos!O670&lt;=O$1006)),FALSE),IF(ISNUMBER(Datos!O670),AND(Datos!O670=INT(Datos!O670),AND(OR(O$1005="",Datos!O670&gt;=O$1005),OR(O$1006="",Datos!O670&lt;=O$1006))),FALSE),OR(ISNUMBER(FIND(";"&amp;UPPER(TRIM(Datos!O670&amp;""))&amp;"=",O$1007)),ISNUMBER(FIND(";"&amp;UPPER(TRIM(Datos!O670&amp;""))&amp;";",O$1007))),OR(UPPER(TRIM(Datos!O670&amp;""))="SÍ",UPPER(TRIM(Datos!O670&amp;""))="SI",UPPER(TRIM(Datos!O670&amp;""))="NO"),IF(ISNUMBER(Datos!O670),AND(OR(O$1005="",Datos!O670&gt;=O$1005),OR(O$1006="",Datos!O670&lt;=O$1006)),FALSE),TRUE))))</f>
        <v>0.0</v>
      </c>
      <c r="P670">
        <f>IF(Datos!P670="",0,IF(AND(P$1008&lt;&gt;"",Datos!P670=P$1008),0,IF(P$1004=0,0,1-CHOOSE(P$1004,IF(ISNUMBER(Datos!P670),AND(OR(P$1005="",Datos!P670&gt;=P$1005),OR(P$1006="",Datos!P670&lt;=P$1006)),FALSE),IF(ISNUMBER(Datos!P670),AND(Datos!P670=INT(Datos!P670),AND(OR(P$1005="",Datos!P670&gt;=P$1005),OR(P$1006="",Datos!P670&lt;=P$1006))),FALSE),OR(ISNUMBER(FIND(";"&amp;UPPER(TRIM(Datos!P670&amp;""))&amp;"=",P$1007)),ISNUMBER(FIND(";"&amp;UPPER(TRIM(Datos!P670&amp;""))&amp;";",P$1007))),OR(UPPER(TRIM(Datos!P670&amp;""))="SÍ",UPPER(TRIM(Datos!P670&amp;""))="SI",UPPER(TRIM(Datos!P670&amp;""))="NO"),IF(ISNUMBER(Datos!P670),AND(OR(P$1005="",Datos!P670&gt;=P$1005),OR(P$1006="",Datos!P670&lt;=P$1006)),FALSE),TRUE))))</f>
        <v>0.0</v>
      </c>
      <c r="Q670">
        <f>IF(Datos!Q670="",0,IF(AND(Q$1008&lt;&gt;"",Datos!Q670=Q$1008),0,IF(Q$1004=0,0,1-CHOOSE(Q$1004,IF(ISNUMBER(Datos!Q670),AND(OR(Q$1005="",Datos!Q670&gt;=Q$1005),OR(Q$1006="",Datos!Q670&lt;=Q$1006)),FALSE),IF(ISNUMBER(Datos!Q670),AND(Datos!Q670=INT(Datos!Q670),AND(OR(Q$1005="",Datos!Q670&gt;=Q$1005),OR(Q$1006="",Datos!Q670&lt;=Q$1006))),FALSE),OR(ISNUMBER(FIND(";"&amp;UPPER(TRIM(Datos!Q670&amp;""))&amp;"=",Q$1007)),ISNUMBER(FIND(";"&amp;UPPER(TRIM(Datos!Q670&amp;""))&amp;";",Q$1007))),OR(UPPER(TRIM(Datos!Q670&amp;""))="SÍ",UPPER(TRIM(Datos!Q670&amp;""))="SI",UPPER(TRIM(Datos!Q670&amp;""))="NO"),IF(ISNUMBER(Datos!Q670),AND(OR(Q$1005="",Datos!Q670&gt;=Q$1005),OR(Q$1006="",Datos!Q670&lt;=Q$1006)),FALSE),TRUE))))</f>
        <v>0.0</v>
      </c>
      <c r="R670">
        <f>IF(Datos!R670="",0,IF(AND(R$1008&lt;&gt;"",Datos!R670=R$1008),0,IF(R$1004=0,0,1-CHOOSE(R$1004,IF(ISNUMBER(Datos!R670),AND(OR(R$1005="",Datos!R670&gt;=R$1005),OR(R$1006="",Datos!R670&lt;=R$1006)),FALSE),IF(ISNUMBER(Datos!R670),AND(Datos!R670=INT(Datos!R670),AND(OR(R$1005="",Datos!R670&gt;=R$1005),OR(R$1006="",Datos!R670&lt;=R$1006))),FALSE),OR(ISNUMBER(FIND(";"&amp;UPPER(TRIM(Datos!R670&amp;""))&amp;"=",R$1007)),ISNUMBER(FIND(";"&amp;UPPER(TRIM(Datos!R670&amp;""))&amp;";",R$1007))),OR(UPPER(TRIM(Datos!R670&amp;""))="SÍ",UPPER(TRIM(Datos!R670&amp;""))="SI",UPPER(TRIM(Datos!R670&amp;""))="NO"),IF(ISNUMBER(Datos!R670),AND(OR(R$1005="",Datos!R670&gt;=R$1005),OR(R$1006="",Datos!R670&lt;=R$1006)),FALSE),TRUE))))</f>
        <v>0.0</v>
      </c>
      <c r="S670">
        <f>IF(Datos!S670="",0,IF(AND(S$1008&lt;&gt;"",Datos!S670=S$1008),0,IF(S$1004=0,0,1-CHOOSE(S$1004,IF(ISNUMBER(Datos!S670),AND(OR(S$1005="",Datos!S670&gt;=S$1005),OR(S$1006="",Datos!S670&lt;=S$1006)),FALSE),IF(ISNUMBER(Datos!S670),AND(Datos!S670=INT(Datos!S670),AND(OR(S$1005="",Datos!S670&gt;=S$1005),OR(S$1006="",Datos!S670&lt;=S$1006))),FALSE),OR(ISNUMBER(FIND(";"&amp;UPPER(TRIM(Datos!S670&amp;""))&amp;"=",S$1007)),ISNUMBER(FIND(";"&amp;UPPER(TRIM(Datos!S670&amp;""))&amp;";",S$1007))),OR(UPPER(TRIM(Datos!S670&amp;""))="SÍ",UPPER(TRIM(Datos!S670&amp;""))="SI",UPPER(TRIM(Datos!S670&amp;""))="NO"),IF(ISNUMBER(Datos!S670),AND(OR(S$1005="",Datos!S670&gt;=S$1005),OR(S$1006="",Datos!S670&lt;=S$1006)),FALSE),TRUE))))</f>
        <v>0.0</v>
      </c>
      <c r="T670">
        <f>IF(Datos!T670="",0,IF(AND(T$1008&lt;&gt;"",Datos!T670=T$1008),0,IF(T$1004=0,0,1-CHOOSE(T$1004,IF(ISNUMBER(Datos!T670),AND(OR(T$1005="",Datos!T670&gt;=T$1005),OR(T$1006="",Datos!T670&lt;=T$1006)),FALSE),IF(ISNUMBER(Datos!T670),AND(Datos!T670=INT(Datos!T670),AND(OR(T$1005="",Datos!T670&gt;=T$1005),OR(T$1006="",Datos!T670&lt;=T$1006))),FALSE),OR(ISNUMBER(FIND(";"&amp;UPPER(TRIM(Datos!T670&amp;""))&amp;"=",T$1007)),ISNUMBER(FIND(";"&amp;UPPER(TRIM(Datos!T670&amp;""))&amp;";",T$1007))),OR(UPPER(TRIM(Datos!T670&amp;""))="SÍ",UPPER(TRIM(Datos!T670&amp;""))="SI",UPPER(TRIM(Datos!T670&amp;""))="NO"),IF(ISNUMBER(Datos!T670),AND(OR(T$1005="",Datos!T670&gt;=T$1005),OR(T$1006="",Datos!T670&lt;=T$1006)),FALSE),TRUE))))</f>
        <v>0.0</v>
      </c>
      <c r="U670">
        <f>IF(Datos!U670="",0,IF(AND(U$1008&lt;&gt;"",Datos!U670=U$1008),0,IF(U$1004=0,0,1-CHOOSE(U$1004,IF(ISNUMBER(Datos!U670),AND(OR(U$1005="",Datos!U670&gt;=U$1005),OR(U$1006="",Datos!U670&lt;=U$1006)),FALSE),IF(ISNUMBER(Datos!U670),AND(Datos!U670=INT(Datos!U670),AND(OR(U$1005="",Datos!U670&gt;=U$1005),OR(U$1006="",Datos!U670&lt;=U$1006))),FALSE),OR(ISNUMBER(FIND(";"&amp;UPPER(TRIM(Datos!U670&amp;""))&amp;"=",U$1007)),ISNUMBER(FIND(";"&amp;UPPER(TRIM(Datos!U670&amp;""))&amp;";",U$1007))),OR(UPPER(TRIM(Datos!U670&amp;""))="SÍ",UPPER(TRIM(Datos!U670&amp;""))="SI",UPPER(TRIM(Datos!U670&amp;""))="NO"),IF(ISNUMBER(Datos!U670),AND(OR(U$1005="",Datos!U670&gt;=U$1005),OR(U$1006="",Datos!U670&lt;=U$1006)),FALSE),TRUE))))</f>
        <v>0.0</v>
      </c>
      <c r="V670">
        <f>IF(Datos!V670="",0,IF(AND(V$1008&lt;&gt;"",Datos!V670=V$1008),0,IF(V$1004=0,0,1-CHOOSE(V$1004,IF(ISNUMBER(Datos!V670),AND(OR(V$1005="",Datos!V670&gt;=V$1005),OR(V$1006="",Datos!V670&lt;=V$1006)),FALSE),IF(ISNUMBER(Datos!V670),AND(Datos!V670=INT(Datos!V670),AND(OR(V$1005="",Datos!V670&gt;=V$1005),OR(V$1006="",Datos!V670&lt;=V$1006))),FALSE),OR(ISNUMBER(FIND(";"&amp;UPPER(TRIM(Datos!V670&amp;""))&amp;"=",V$1007)),ISNUMBER(FIND(";"&amp;UPPER(TRIM(Datos!V670&amp;""))&amp;";",V$1007))),OR(UPPER(TRIM(Datos!V670&amp;""))="SÍ",UPPER(TRIM(Datos!V670&amp;""))="SI",UPPER(TRIM(Datos!V670&amp;""))="NO"),IF(ISNUMBER(Datos!V670),AND(OR(V$1005="",Datos!V670&gt;=V$1005),OR(V$1006="",Datos!V670&lt;=V$1006)),FALSE),TRUE))))</f>
        <v>0.0</v>
      </c>
      <c r="W670">
        <f>IF(Datos!W670="",0,IF(AND(W$1008&lt;&gt;"",Datos!W670=W$1008),0,IF(W$1004=0,0,1-CHOOSE(W$1004,IF(ISNUMBER(Datos!W670),AND(OR(W$1005="",Datos!W670&gt;=W$1005),OR(W$1006="",Datos!W670&lt;=W$1006)),FALSE),IF(ISNUMBER(Datos!W670),AND(Datos!W670=INT(Datos!W670),AND(OR(W$1005="",Datos!W670&gt;=W$1005),OR(W$1006="",Datos!W670&lt;=W$1006))),FALSE),OR(ISNUMBER(FIND(";"&amp;UPPER(TRIM(Datos!W670&amp;""))&amp;"=",W$1007)),ISNUMBER(FIND(";"&amp;UPPER(TRIM(Datos!W670&amp;""))&amp;";",W$1007))),OR(UPPER(TRIM(Datos!W670&amp;""))="SÍ",UPPER(TRIM(Datos!W670&amp;""))="SI",UPPER(TRIM(Datos!W670&amp;""))="NO"),IF(ISNUMBER(Datos!W670),AND(OR(W$1005="",Datos!W670&gt;=W$1005),OR(W$1006="",Datos!W670&lt;=W$1006)),FALSE),TRUE))))</f>
        <v>0.0</v>
      </c>
      <c r="X670">
        <f>IF(Datos!X670="",0,IF(AND(X$1008&lt;&gt;"",Datos!X670=X$1008),0,IF(X$1004=0,0,1-CHOOSE(X$1004,IF(ISNUMBER(Datos!X670),AND(OR(X$1005="",Datos!X670&gt;=X$1005),OR(X$1006="",Datos!X670&lt;=X$1006)),FALSE),IF(ISNUMBER(Datos!X670),AND(Datos!X670=INT(Datos!X670),AND(OR(X$1005="",Datos!X670&gt;=X$1005),OR(X$1006="",Datos!X670&lt;=X$1006))),FALSE),OR(ISNUMBER(FIND(";"&amp;UPPER(TRIM(Datos!X670&amp;""))&amp;"=",X$1007)),ISNUMBER(FIND(";"&amp;UPPER(TRIM(Datos!X670&amp;""))&amp;";",X$1007))),OR(UPPER(TRIM(Datos!X670&amp;""))="SÍ",UPPER(TRIM(Datos!X670&amp;""))="SI",UPPER(TRIM(Datos!X670&amp;""))="NO"),IF(ISNUMBER(Datos!X670),AND(OR(X$1005="",Datos!X670&gt;=X$1005),OR(X$1006="",Datos!X670&lt;=X$1006)),FALSE),TRUE))))</f>
        <v>0.0</v>
      </c>
      <c r="Y670">
        <f>IF(Datos!Y670="",0,IF(AND(Y$1008&lt;&gt;"",Datos!Y670=Y$1008),0,IF(Y$1004=0,0,1-CHOOSE(Y$1004,IF(ISNUMBER(Datos!Y670),AND(OR(Y$1005="",Datos!Y670&gt;=Y$1005),OR(Y$1006="",Datos!Y670&lt;=Y$1006)),FALSE),IF(ISNUMBER(Datos!Y670),AND(Datos!Y670=INT(Datos!Y670),AND(OR(Y$1005="",Datos!Y670&gt;=Y$1005),OR(Y$1006="",Datos!Y670&lt;=Y$1006))),FALSE),OR(ISNUMBER(FIND(";"&amp;UPPER(TRIM(Datos!Y670&amp;""))&amp;"=",Y$1007)),ISNUMBER(FIND(";"&amp;UPPER(TRIM(Datos!Y670&amp;""))&amp;";",Y$1007))),OR(UPPER(TRIM(Datos!Y670&amp;""))="SÍ",UPPER(TRIM(Datos!Y670&amp;""))="SI",UPPER(TRIM(Datos!Y670&amp;""))="NO"),IF(ISNUMBER(Datos!Y670),AND(OR(Y$1005="",Datos!Y670&gt;=Y$1005),OR(Y$1006="",Datos!Y670&lt;=Y$1006)),FALSE),TRUE))))</f>
        <v>0.0</v>
      </c>
      <c r="Z670">
        <f>IF(Datos!Z670="",0,IF(AND(Z$1008&lt;&gt;"",Datos!Z670=Z$1008),0,IF(Z$1004=0,0,1-CHOOSE(Z$1004,IF(ISNUMBER(Datos!Z670),AND(OR(Z$1005="",Datos!Z670&gt;=Z$1005),OR(Z$1006="",Datos!Z670&lt;=Z$1006)),FALSE),IF(ISNUMBER(Datos!Z670),AND(Datos!Z670=INT(Datos!Z670),AND(OR(Z$1005="",Datos!Z670&gt;=Z$1005),OR(Z$1006="",Datos!Z670&lt;=Z$1006))),FALSE),OR(ISNUMBER(FIND(";"&amp;UPPER(TRIM(Datos!Z670&amp;""))&amp;"=",Z$1007)),ISNUMBER(FIND(";"&amp;UPPER(TRIM(Datos!Z670&amp;""))&amp;";",Z$1007))),OR(UPPER(TRIM(Datos!Z670&amp;""))="SÍ",UPPER(TRIM(Datos!Z670&amp;""))="SI",UPPER(TRIM(Datos!Z670&amp;""))="NO"),IF(ISNUMBER(Datos!Z670),AND(OR(Z$1005="",Datos!Z670&gt;=Z$1005),OR(Z$1006="",Datos!Z670&lt;=Z$1006)),FALSE),TRUE))))</f>
        <v>0.0</v>
      </c>
      <c r="AA670">
        <f>IF(Datos!AA670="",0,IF(AND(AA$1008&lt;&gt;"",Datos!AA670=AA$1008),0,IF(AA$1004=0,0,1-CHOOSE(AA$1004,IF(ISNUMBER(Datos!AA670),AND(OR(AA$1005="",Datos!AA670&gt;=AA$1005),OR(AA$1006="",Datos!AA670&lt;=AA$1006)),FALSE),IF(ISNUMBER(Datos!AA670),AND(Datos!AA670=INT(Datos!AA670),AND(OR(AA$1005="",Datos!AA670&gt;=AA$1005),OR(AA$1006="",Datos!AA670&lt;=AA$1006))),FALSE),OR(ISNUMBER(FIND(";"&amp;UPPER(TRIM(Datos!AA670&amp;""))&amp;"=",AA$1007)),ISNUMBER(FIND(";"&amp;UPPER(TRIM(Datos!AA670&amp;""))&amp;";",AA$1007))),OR(UPPER(TRIM(Datos!AA670&amp;""))="SÍ",UPPER(TRIM(Datos!AA670&amp;""))="SI",UPPER(TRIM(Datos!AA670&amp;""))="NO"),IF(ISNUMBER(Datos!AA670),AND(OR(AA$1005="",Datos!AA670&gt;=AA$1005),OR(AA$1006="",Datos!AA670&lt;=AA$1006)),FALSE),TRUE))))</f>
        <v>0.0</v>
      </c>
      <c r="AB670">
        <f>IF(Datos!AB670="",0,IF(AND(AB$1008&lt;&gt;"",Datos!AB670=AB$1008),0,IF(AB$1004=0,0,1-CHOOSE(AB$1004,IF(ISNUMBER(Datos!AB670),AND(OR(AB$1005="",Datos!AB670&gt;=AB$1005),OR(AB$1006="",Datos!AB670&lt;=AB$1006)),FALSE),IF(ISNUMBER(Datos!AB670),AND(Datos!AB670=INT(Datos!AB670),AND(OR(AB$1005="",Datos!AB670&gt;=AB$1005),OR(AB$1006="",Datos!AB670&lt;=AB$1006))),FALSE),OR(ISNUMBER(FIND(";"&amp;UPPER(TRIM(Datos!AB670&amp;""))&amp;"=",AB$1007)),ISNUMBER(FIND(";"&amp;UPPER(TRIM(Datos!AB670&amp;""))&amp;";",AB$1007))),OR(UPPER(TRIM(Datos!AB670&amp;""))="SÍ",UPPER(TRIM(Datos!AB670&amp;""))="SI",UPPER(TRIM(Datos!AB670&amp;""))="NO"),IF(ISNUMBER(Datos!AB670),AND(OR(AB$1005="",Datos!AB670&gt;=AB$1005),OR(AB$1006="",Datos!AB670&lt;=AB$1006)),FALSE),TRUE))))</f>
        <v>0.0</v>
      </c>
      <c r="AC670">
        <f>IF(Datos!AC670="",0,IF(AND(AC$1008&lt;&gt;"",Datos!AC670=AC$1008),0,IF(AC$1004=0,0,1-CHOOSE(AC$1004,IF(ISNUMBER(Datos!AC670),AND(OR(AC$1005="",Datos!AC670&gt;=AC$1005),OR(AC$1006="",Datos!AC670&lt;=AC$1006)),FALSE),IF(ISNUMBER(Datos!AC670),AND(Datos!AC670=INT(Datos!AC670),AND(OR(AC$1005="",Datos!AC670&gt;=AC$1005),OR(AC$1006="",Datos!AC670&lt;=AC$1006))),FALSE),OR(ISNUMBER(FIND(";"&amp;UPPER(TRIM(Datos!AC670&amp;""))&amp;"=",AC$1007)),ISNUMBER(FIND(";"&amp;UPPER(TRIM(Datos!AC670&amp;""))&amp;";",AC$1007))),OR(UPPER(TRIM(Datos!AC670&amp;""))="SÍ",UPPER(TRIM(Datos!AC670&amp;""))="SI",UPPER(TRIM(Datos!AC670&amp;""))="NO"),IF(ISNUMBER(Datos!AC670),AND(OR(AC$1005="",Datos!AC670&gt;=AC$1005),OR(AC$1006="",Datos!AC670&lt;=AC$1006)),FALSE),TRUE))))</f>
        <v>0.0</v>
      </c>
      <c r="AD670">
        <f>IF(Datos!AD670="",0,IF(AND(AD$1008&lt;&gt;"",Datos!AD670=AD$1008),0,IF(AD$1004=0,0,1-CHOOSE(AD$1004,IF(ISNUMBER(Datos!AD670),AND(OR(AD$1005="",Datos!AD670&gt;=AD$1005),OR(AD$1006="",Datos!AD670&lt;=AD$1006)),FALSE),IF(ISNUMBER(Datos!AD670),AND(Datos!AD670=INT(Datos!AD670),AND(OR(AD$1005="",Datos!AD670&gt;=AD$1005),OR(AD$1006="",Datos!AD670&lt;=AD$1006))),FALSE),OR(ISNUMBER(FIND(";"&amp;UPPER(TRIM(Datos!AD670&amp;""))&amp;"=",AD$1007)),ISNUMBER(FIND(";"&amp;UPPER(TRIM(Datos!AD670&amp;""))&amp;";",AD$1007))),OR(UPPER(TRIM(Datos!AD670&amp;""))="SÍ",UPPER(TRIM(Datos!AD670&amp;""))="SI",UPPER(TRIM(Datos!AD670&amp;""))="NO"),IF(ISNUMBER(Datos!AD670),AND(OR(AD$1005="",Datos!AD670&gt;=AD$1005),OR(AD$1006="",Datos!AD670&lt;=AD$1006)),FALSE),TRUE))))</f>
        <v>0.0</v>
      </c>
      <c r="AE670">
        <f>IF(Datos!AE670="",0,IF(AND(AE$1008&lt;&gt;"",Datos!AE670=AE$1008),0,IF(AE$1004=0,0,1-CHOOSE(AE$1004,IF(ISNUMBER(Datos!AE670),AND(OR(AE$1005="",Datos!AE670&gt;=AE$1005),OR(AE$1006="",Datos!AE670&lt;=AE$1006)),FALSE),IF(ISNUMBER(Datos!AE670),AND(Datos!AE670=INT(Datos!AE670),AND(OR(AE$1005="",Datos!AE670&gt;=AE$1005),OR(AE$1006="",Datos!AE670&lt;=AE$1006))),FALSE),OR(ISNUMBER(FIND(";"&amp;UPPER(TRIM(Datos!AE670&amp;""))&amp;"=",AE$1007)),ISNUMBER(FIND(";"&amp;UPPER(TRIM(Datos!AE670&amp;""))&amp;";",AE$1007))),OR(UPPER(TRIM(Datos!AE670&amp;""))="SÍ",UPPER(TRIM(Datos!AE670&amp;""))="SI",UPPER(TRIM(Datos!AE670&amp;""))="NO"),IF(ISNUMBER(Datos!AE670),AND(OR(AE$1005="",Datos!AE670&gt;=AE$1005),OR(AE$1006="",Datos!AE670&lt;=AE$1006)),FALSE),TRUE))))</f>
        <v>0.0</v>
      </c>
    </row>
    <row r="671" spans="2:31">
      <c r="B671">
        <f>IF(Datos!B671="",0,IF(AND(B$1008&lt;&gt;"",Datos!B671=B$1008),0,IF(B$1004=0,0,1-CHOOSE(B$1004,IF(ISNUMBER(Datos!B671),AND(OR(B$1005="",Datos!B671&gt;=B$1005),OR(B$1006="",Datos!B671&lt;=B$1006)),FALSE),IF(ISNUMBER(Datos!B671),AND(Datos!B671=INT(Datos!B671),AND(OR(B$1005="",Datos!B671&gt;=B$1005),OR(B$1006="",Datos!B671&lt;=B$1006))),FALSE),OR(ISNUMBER(FIND(";"&amp;UPPER(TRIM(Datos!B671&amp;""))&amp;"=",B$1007)),ISNUMBER(FIND(";"&amp;UPPER(TRIM(Datos!B671&amp;""))&amp;";",B$1007))),OR(UPPER(TRIM(Datos!B671&amp;""))="SÍ",UPPER(TRIM(Datos!B671&amp;""))="SI",UPPER(TRIM(Datos!B671&amp;""))="NO"),IF(ISNUMBER(Datos!B671),AND(OR(B$1005="",Datos!B671&gt;=B$1005),OR(B$1006="",Datos!B671&lt;=B$1006)),FALSE),TRUE))))</f>
        <v>0.0</v>
      </c>
      <c r="C671">
        <f>IF(Datos!C671="",0,IF(AND(C$1008&lt;&gt;"",Datos!C671=C$1008),0,IF(C$1004=0,0,1-CHOOSE(C$1004,IF(ISNUMBER(Datos!C671),AND(OR(C$1005="",Datos!C671&gt;=C$1005),OR(C$1006="",Datos!C671&lt;=C$1006)),FALSE),IF(ISNUMBER(Datos!C671),AND(Datos!C671=INT(Datos!C671),AND(OR(C$1005="",Datos!C671&gt;=C$1005),OR(C$1006="",Datos!C671&lt;=C$1006))),FALSE),OR(ISNUMBER(FIND(";"&amp;UPPER(TRIM(Datos!C671&amp;""))&amp;"=",C$1007)),ISNUMBER(FIND(";"&amp;UPPER(TRIM(Datos!C671&amp;""))&amp;";",C$1007))),OR(UPPER(TRIM(Datos!C671&amp;""))="SÍ",UPPER(TRIM(Datos!C671&amp;""))="SI",UPPER(TRIM(Datos!C671&amp;""))="NO"),IF(ISNUMBER(Datos!C671),AND(OR(C$1005="",Datos!C671&gt;=C$1005),OR(C$1006="",Datos!C671&lt;=C$1006)),FALSE),TRUE))))</f>
        <v>0.0</v>
      </c>
      <c r="D671">
        <f>IF(Datos!D671="",0,IF(AND(D$1008&lt;&gt;"",Datos!D671=D$1008),0,IF(D$1004=0,0,1-CHOOSE(D$1004,IF(ISNUMBER(Datos!D671),AND(OR(D$1005="",Datos!D671&gt;=D$1005),OR(D$1006="",Datos!D671&lt;=D$1006)),FALSE),IF(ISNUMBER(Datos!D671),AND(Datos!D671=INT(Datos!D671),AND(OR(D$1005="",Datos!D671&gt;=D$1005),OR(D$1006="",Datos!D671&lt;=D$1006))),FALSE),OR(ISNUMBER(FIND(";"&amp;UPPER(TRIM(Datos!D671&amp;""))&amp;"=",D$1007)),ISNUMBER(FIND(";"&amp;UPPER(TRIM(Datos!D671&amp;""))&amp;";",D$1007))),OR(UPPER(TRIM(Datos!D671&amp;""))="SÍ",UPPER(TRIM(Datos!D671&amp;""))="SI",UPPER(TRIM(Datos!D671&amp;""))="NO"),IF(ISNUMBER(Datos!D671),AND(OR(D$1005="",Datos!D671&gt;=D$1005),OR(D$1006="",Datos!D671&lt;=D$1006)),FALSE),TRUE))))</f>
        <v>0.0</v>
      </c>
      <c r="E671">
        <f>IF(Datos!E671="",0,IF(AND(E$1008&lt;&gt;"",Datos!E671=E$1008),0,IF(E$1004=0,0,1-CHOOSE(E$1004,IF(ISNUMBER(Datos!E671),AND(OR(E$1005="",Datos!E671&gt;=E$1005),OR(E$1006="",Datos!E671&lt;=E$1006)),FALSE),IF(ISNUMBER(Datos!E671),AND(Datos!E671=INT(Datos!E671),AND(OR(E$1005="",Datos!E671&gt;=E$1005),OR(E$1006="",Datos!E671&lt;=E$1006))),FALSE),OR(ISNUMBER(FIND(";"&amp;UPPER(TRIM(Datos!E671&amp;""))&amp;"=",E$1007)),ISNUMBER(FIND(";"&amp;UPPER(TRIM(Datos!E671&amp;""))&amp;";",E$1007))),OR(UPPER(TRIM(Datos!E671&amp;""))="SÍ",UPPER(TRIM(Datos!E671&amp;""))="SI",UPPER(TRIM(Datos!E671&amp;""))="NO"),IF(ISNUMBER(Datos!E671),AND(OR(E$1005="",Datos!E671&gt;=E$1005),OR(E$1006="",Datos!E671&lt;=E$1006)),FALSE),TRUE))))</f>
        <v>0.0</v>
      </c>
      <c r="F671">
        <f>IF(Datos!F671="",0,IF(AND(F$1008&lt;&gt;"",Datos!F671=F$1008),0,IF(F$1004=0,0,1-CHOOSE(F$1004,IF(ISNUMBER(Datos!F671),AND(OR(F$1005="",Datos!F671&gt;=F$1005),OR(F$1006="",Datos!F671&lt;=F$1006)),FALSE),IF(ISNUMBER(Datos!F671),AND(Datos!F671=INT(Datos!F671),AND(OR(F$1005="",Datos!F671&gt;=F$1005),OR(F$1006="",Datos!F671&lt;=F$1006))),FALSE),OR(ISNUMBER(FIND(";"&amp;UPPER(TRIM(Datos!F671&amp;""))&amp;"=",F$1007)),ISNUMBER(FIND(";"&amp;UPPER(TRIM(Datos!F671&amp;""))&amp;";",F$1007))),OR(UPPER(TRIM(Datos!F671&amp;""))="SÍ",UPPER(TRIM(Datos!F671&amp;""))="SI",UPPER(TRIM(Datos!F671&amp;""))="NO"),IF(ISNUMBER(Datos!F671),AND(OR(F$1005="",Datos!F671&gt;=F$1005),OR(F$1006="",Datos!F671&lt;=F$1006)),FALSE),TRUE))))</f>
        <v>0.0</v>
      </c>
      <c r="G671">
        <f>IF(Datos!G671="",0,IF(AND(G$1008&lt;&gt;"",Datos!G671=G$1008),0,IF(G$1004=0,0,1-CHOOSE(G$1004,IF(ISNUMBER(Datos!G671),AND(OR(G$1005="",Datos!G671&gt;=G$1005),OR(G$1006="",Datos!G671&lt;=G$1006)),FALSE),IF(ISNUMBER(Datos!G671),AND(Datos!G671=INT(Datos!G671),AND(OR(G$1005="",Datos!G671&gt;=G$1005),OR(G$1006="",Datos!G671&lt;=G$1006))),FALSE),OR(ISNUMBER(FIND(";"&amp;UPPER(TRIM(Datos!G671&amp;""))&amp;"=",G$1007)),ISNUMBER(FIND(";"&amp;UPPER(TRIM(Datos!G671&amp;""))&amp;";",G$1007))),OR(UPPER(TRIM(Datos!G671&amp;""))="SÍ",UPPER(TRIM(Datos!G671&amp;""))="SI",UPPER(TRIM(Datos!G671&amp;""))="NO"),IF(ISNUMBER(Datos!G671),AND(OR(G$1005="",Datos!G671&gt;=G$1005),OR(G$1006="",Datos!G671&lt;=G$1006)),FALSE),TRUE))))</f>
        <v>0.0</v>
      </c>
      <c r="H671">
        <f>IF(Datos!H671="",0,IF(AND(H$1008&lt;&gt;"",Datos!H671=H$1008),0,IF(H$1004=0,0,1-CHOOSE(H$1004,IF(ISNUMBER(Datos!H671),AND(OR(H$1005="",Datos!H671&gt;=H$1005),OR(H$1006="",Datos!H671&lt;=H$1006)),FALSE),IF(ISNUMBER(Datos!H671),AND(Datos!H671=INT(Datos!H671),AND(OR(H$1005="",Datos!H671&gt;=H$1005),OR(H$1006="",Datos!H671&lt;=H$1006))),FALSE),OR(ISNUMBER(FIND(";"&amp;UPPER(TRIM(Datos!H671&amp;""))&amp;"=",H$1007)),ISNUMBER(FIND(";"&amp;UPPER(TRIM(Datos!H671&amp;""))&amp;";",H$1007))),OR(UPPER(TRIM(Datos!H671&amp;""))="SÍ",UPPER(TRIM(Datos!H671&amp;""))="SI",UPPER(TRIM(Datos!H671&amp;""))="NO"),IF(ISNUMBER(Datos!H671),AND(OR(H$1005="",Datos!H671&gt;=H$1005),OR(H$1006="",Datos!H671&lt;=H$1006)),FALSE),TRUE))))</f>
        <v>0.0</v>
      </c>
      <c r="I671">
        <f>IF(Datos!I671="",0,IF(AND(I$1008&lt;&gt;"",Datos!I671=I$1008),0,IF(I$1004=0,0,1-CHOOSE(I$1004,IF(ISNUMBER(Datos!I671),AND(OR(I$1005="",Datos!I671&gt;=I$1005),OR(I$1006="",Datos!I671&lt;=I$1006)),FALSE),IF(ISNUMBER(Datos!I671),AND(Datos!I671=INT(Datos!I671),AND(OR(I$1005="",Datos!I671&gt;=I$1005),OR(I$1006="",Datos!I671&lt;=I$1006))),FALSE),OR(ISNUMBER(FIND(";"&amp;UPPER(TRIM(Datos!I671&amp;""))&amp;"=",I$1007)),ISNUMBER(FIND(";"&amp;UPPER(TRIM(Datos!I671&amp;""))&amp;";",I$1007))),OR(UPPER(TRIM(Datos!I671&amp;""))="SÍ",UPPER(TRIM(Datos!I671&amp;""))="SI",UPPER(TRIM(Datos!I671&amp;""))="NO"),IF(ISNUMBER(Datos!I671),AND(OR(I$1005="",Datos!I671&gt;=I$1005),OR(I$1006="",Datos!I671&lt;=I$1006)),FALSE),TRUE))))</f>
        <v>0.0</v>
      </c>
      <c r="J671">
        <f>IF(Datos!J671="",0,IF(AND(J$1008&lt;&gt;"",Datos!J671=J$1008),0,IF(J$1004=0,0,1-CHOOSE(J$1004,IF(ISNUMBER(Datos!J671),AND(OR(J$1005="",Datos!J671&gt;=J$1005),OR(J$1006="",Datos!J671&lt;=J$1006)),FALSE),IF(ISNUMBER(Datos!J671),AND(Datos!J671=INT(Datos!J671),AND(OR(J$1005="",Datos!J671&gt;=J$1005),OR(J$1006="",Datos!J671&lt;=J$1006))),FALSE),OR(ISNUMBER(FIND(";"&amp;UPPER(TRIM(Datos!J671&amp;""))&amp;"=",J$1007)),ISNUMBER(FIND(";"&amp;UPPER(TRIM(Datos!J671&amp;""))&amp;";",J$1007))),OR(UPPER(TRIM(Datos!J671&amp;""))="SÍ",UPPER(TRIM(Datos!J671&amp;""))="SI",UPPER(TRIM(Datos!J671&amp;""))="NO"),IF(ISNUMBER(Datos!J671),AND(OR(J$1005="",Datos!J671&gt;=J$1005),OR(J$1006="",Datos!J671&lt;=J$1006)),FALSE),TRUE))))</f>
        <v>0.0</v>
      </c>
      <c r="K671">
        <f>IF(Datos!K671="",0,IF(AND(K$1008&lt;&gt;"",Datos!K671=K$1008),0,IF(K$1004=0,0,1-CHOOSE(K$1004,IF(ISNUMBER(Datos!K671),AND(OR(K$1005="",Datos!K671&gt;=K$1005),OR(K$1006="",Datos!K671&lt;=K$1006)),FALSE),IF(ISNUMBER(Datos!K671),AND(Datos!K671=INT(Datos!K671),AND(OR(K$1005="",Datos!K671&gt;=K$1005),OR(K$1006="",Datos!K671&lt;=K$1006))),FALSE),OR(ISNUMBER(FIND(";"&amp;UPPER(TRIM(Datos!K671&amp;""))&amp;"=",K$1007)),ISNUMBER(FIND(";"&amp;UPPER(TRIM(Datos!K671&amp;""))&amp;";",K$1007))),OR(UPPER(TRIM(Datos!K671&amp;""))="SÍ",UPPER(TRIM(Datos!K671&amp;""))="SI",UPPER(TRIM(Datos!K671&amp;""))="NO"),IF(ISNUMBER(Datos!K671),AND(OR(K$1005="",Datos!K671&gt;=K$1005),OR(K$1006="",Datos!K671&lt;=K$1006)),FALSE),TRUE))))</f>
        <v>0.0</v>
      </c>
      <c r="L671">
        <f>IF(Datos!L671="",0,IF(AND(L$1008&lt;&gt;"",Datos!L671=L$1008),0,IF(L$1004=0,0,1-CHOOSE(L$1004,IF(ISNUMBER(Datos!L671),AND(OR(L$1005="",Datos!L671&gt;=L$1005),OR(L$1006="",Datos!L671&lt;=L$1006)),FALSE),IF(ISNUMBER(Datos!L671),AND(Datos!L671=INT(Datos!L671),AND(OR(L$1005="",Datos!L671&gt;=L$1005),OR(L$1006="",Datos!L671&lt;=L$1006))),FALSE),OR(ISNUMBER(FIND(";"&amp;UPPER(TRIM(Datos!L671&amp;""))&amp;"=",L$1007)),ISNUMBER(FIND(";"&amp;UPPER(TRIM(Datos!L671&amp;""))&amp;";",L$1007))),OR(UPPER(TRIM(Datos!L671&amp;""))="SÍ",UPPER(TRIM(Datos!L671&amp;""))="SI",UPPER(TRIM(Datos!L671&amp;""))="NO"),IF(ISNUMBER(Datos!L671),AND(OR(L$1005="",Datos!L671&gt;=L$1005),OR(L$1006="",Datos!L671&lt;=L$1006)),FALSE),TRUE))))</f>
        <v>0.0</v>
      </c>
      <c r="M671">
        <f>IF(Datos!M671="",0,IF(AND(M$1008&lt;&gt;"",Datos!M671=M$1008),0,IF(M$1004=0,0,1-CHOOSE(M$1004,IF(ISNUMBER(Datos!M671),AND(OR(M$1005="",Datos!M671&gt;=M$1005),OR(M$1006="",Datos!M671&lt;=M$1006)),FALSE),IF(ISNUMBER(Datos!M671),AND(Datos!M671=INT(Datos!M671),AND(OR(M$1005="",Datos!M671&gt;=M$1005),OR(M$1006="",Datos!M671&lt;=M$1006))),FALSE),OR(ISNUMBER(FIND(";"&amp;UPPER(TRIM(Datos!M671&amp;""))&amp;"=",M$1007)),ISNUMBER(FIND(";"&amp;UPPER(TRIM(Datos!M671&amp;""))&amp;";",M$1007))),OR(UPPER(TRIM(Datos!M671&amp;""))="SÍ",UPPER(TRIM(Datos!M671&amp;""))="SI",UPPER(TRIM(Datos!M671&amp;""))="NO"),IF(ISNUMBER(Datos!M671),AND(OR(M$1005="",Datos!M671&gt;=M$1005),OR(M$1006="",Datos!M671&lt;=M$1006)),FALSE),TRUE))))</f>
        <v>0.0</v>
      </c>
      <c r="N671">
        <f>IF(Datos!N671="",0,IF(AND(N$1008&lt;&gt;"",Datos!N671=N$1008),0,IF(N$1004=0,0,1-CHOOSE(N$1004,IF(ISNUMBER(Datos!N671),AND(OR(N$1005="",Datos!N671&gt;=N$1005),OR(N$1006="",Datos!N671&lt;=N$1006)),FALSE),IF(ISNUMBER(Datos!N671),AND(Datos!N671=INT(Datos!N671),AND(OR(N$1005="",Datos!N671&gt;=N$1005),OR(N$1006="",Datos!N671&lt;=N$1006))),FALSE),OR(ISNUMBER(FIND(";"&amp;UPPER(TRIM(Datos!N671&amp;""))&amp;"=",N$1007)),ISNUMBER(FIND(";"&amp;UPPER(TRIM(Datos!N671&amp;""))&amp;";",N$1007))),OR(UPPER(TRIM(Datos!N671&amp;""))="SÍ",UPPER(TRIM(Datos!N671&amp;""))="SI",UPPER(TRIM(Datos!N671&amp;""))="NO"),IF(ISNUMBER(Datos!N671),AND(OR(N$1005="",Datos!N671&gt;=N$1005),OR(N$1006="",Datos!N671&lt;=N$1006)),FALSE),TRUE))))</f>
        <v>0.0</v>
      </c>
      <c r="O671">
        <f>IF(Datos!O671="",0,IF(AND(O$1008&lt;&gt;"",Datos!O671=O$1008),0,IF(O$1004=0,0,1-CHOOSE(O$1004,IF(ISNUMBER(Datos!O671),AND(OR(O$1005="",Datos!O671&gt;=O$1005),OR(O$1006="",Datos!O671&lt;=O$1006)),FALSE),IF(ISNUMBER(Datos!O671),AND(Datos!O671=INT(Datos!O671),AND(OR(O$1005="",Datos!O671&gt;=O$1005),OR(O$1006="",Datos!O671&lt;=O$1006))),FALSE),OR(ISNUMBER(FIND(";"&amp;UPPER(TRIM(Datos!O671&amp;""))&amp;"=",O$1007)),ISNUMBER(FIND(";"&amp;UPPER(TRIM(Datos!O671&amp;""))&amp;";",O$1007))),OR(UPPER(TRIM(Datos!O671&amp;""))="SÍ",UPPER(TRIM(Datos!O671&amp;""))="SI",UPPER(TRIM(Datos!O671&amp;""))="NO"),IF(ISNUMBER(Datos!O671),AND(OR(O$1005="",Datos!O671&gt;=O$1005),OR(O$1006="",Datos!O671&lt;=O$1006)),FALSE),TRUE))))</f>
        <v>0.0</v>
      </c>
      <c r="P671">
        <f>IF(Datos!P671="",0,IF(AND(P$1008&lt;&gt;"",Datos!P671=P$1008),0,IF(P$1004=0,0,1-CHOOSE(P$1004,IF(ISNUMBER(Datos!P671),AND(OR(P$1005="",Datos!P671&gt;=P$1005),OR(P$1006="",Datos!P671&lt;=P$1006)),FALSE),IF(ISNUMBER(Datos!P671),AND(Datos!P671=INT(Datos!P671),AND(OR(P$1005="",Datos!P671&gt;=P$1005),OR(P$1006="",Datos!P671&lt;=P$1006))),FALSE),OR(ISNUMBER(FIND(";"&amp;UPPER(TRIM(Datos!P671&amp;""))&amp;"=",P$1007)),ISNUMBER(FIND(";"&amp;UPPER(TRIM(Datos!P671&amp;""))&amp;";",P$1007))),OR(UPPER(TRIM(Datos!P671&amp;""))="SÍ",UPPER(TRIM(Datos!P671&amp;""))="SI",UPPER(TRIM(Datos!P671&amp;""))="NO"),IF(ISNUMBER(Datos!P671),AND(OR(P$1005="",Datos!P671&gt;=P$1005),OR(P$1006="",Datos!P671&lt;=P$1006)),FALSE),TRUE))))</f>
        <v>0.0</v>
      </c>
      <c r="Q671">
        <f>IF(Datos!Q671="",0,IF(AND(Q$1008&lt;&gt;"",Datos!Q671=Q$1008),0,IF(Q$1004=0,0,1-CHOOSE(Q$1004,IF(ISNUMBER(Datos!Q671),AND(OR(Q$1005="",Datos!Q671&gt;=Q$1005),OR(Q$1006="",Datos!Q671&lt;=Q$1006)),FALSE),IF(ISNUMBER(Datos!Q671),AND(Datos!Q671=INT(Datos!Q671),AND(OR(Q$1005="",Datos!Q671&gt;=Q$1005),OR(Q$1006="",Datos!Q671&lt;=Q$1006))),FALSE),OR(ISNUMBER(FIND(";"&amp;UPPER(TRIM(Datos!Q671&amp;""))&amp;"=",Q$1007)),ISNUMBER(FIND(";"&amp;UPPER(TRIM(Datos!Q671&amp;""))&amp;";",Q$1007))),OR(UPPER(TRIM(Datos!Q671&amp;""))="SÍ",UPPER(TRIM(Datos!Q671&amp;""))="SI",UPPER(TRIM(Datos!Q671&amp;""))="NO"),IF(ISNUMBER(Datos!Q671),AND(OR(Q$1005="",Datos!Q671&gt;=Q$1005),OR(Q$1006="",Datos!Q671&lt;=Q$1006)),FALSE),TRUE))))</f>
        <v>0.0</v>
      </c>
      <c r="R671">
        <f>IF(Datos!R671="",0,IF(AND(R$1008&lt;&gt;"",Datos!R671=R$1008),0,IF(R$1004=0,0,1-CHOOSE(R$1004,IF(ISNUMBER(Datos!R671),AND(OR(R$1005="",Datos!R671&gt;=R$1005),OR(R$1006="",Datos!R671&lt;=R$1006)),FALSE),IF(ISNUMBER(Datos!R671),AND(Datos!R671=INT(Datos!R671),AND(OR(R$1005="",Datos!R671&gt;=R$1005),OR(R$1006="",Datos!R671&lt;=R$1006))),FALSE),OR(ISNUMBER(FIND(";"&amp;UPPER(TRIM(Datos!R671&amp;""))&amp;"=",R$1007)),ISNUMBER(FIND(";"&amp;UPPER(TRIM(Datos!R671&amp;""))&amp;";",R$1007))),OR(UPPER(TRIM(Datos!R671&amp;""))="SÍ",UPPER(TRIM(Datos!R671&amp;""))="SI",UPPER(TRIM(Datos!R671&amp;""))="NO"),IF(ISNUMBER(Datos!R671),AND(OR(R$1005="",Datos!R671&gt;=R$1005),OR(R$1006="",Datos!R671&lt;=R$1006)),FALSE),TRUE))))</f>
        <v>0.0</v>
      </c>
      <c r="S671">
        <f>IF(Datos!S671="",0,IF(AND(S$1008&lt;&gt;"",Datos!S671=S$1008),0,IF(S$1004=0,0,1-CHOOSE(S$1004,IF(ISNUMBER(Datos!S671),AND(OR(S$1005="",Datos!S671&gt;=S$1005),OR(S$1006="",Datos!S671&lt;=S$1006)),FALSE),IF(ISNUMBER(Datos!S671),AND(Datos!S671=INT(Datos!S671),AND(OR(S$1005="",Datos!S671&gt;=S$1005),OR(S$1006="",Datos!S671&lt;=S$1006))),FALSE),OR(ISNUMBER(FIND(";"&amp;UPPER(TRIM(Datos!S671&amp;""))&amp;"=",S$1007)),ISNUMBER(FIND(";"&amp;UPPER(TRIM(Datos!S671&amp;""))&amp;";",S$1007))),OR(UPPER(TRIM(Datos!S671&amp;""))="SÍ",UPPER(TRIM(Datos!S671&amp;""))="SI",UPPER(TRIM(Datos!S671&amp;""))="NO"),IF(ISNUMBER(Datos!S671),AND(OR(S$1005="",Datos!S671&gt;=S$1005),OR(S$1006="",Datos!S671&lt;=S$1006)),FALSE),TRUE))))</f>
        <v>0.0</v>
      </c>
      <c r="T671">
        <f>IF(Datos!T671="",0,IF(AND(T$1008&lt;&gt;"",Datos!T671=T$1008),0,IF(T$1004=0,0,1-CHOOSE(T$1004,IF(ISNUMBER(Datos!T671),AND(OR(T$1005="",Datos!T671&gt;=T$1005),OR(T$1006="",Datos!T671&lt;=T$1006)),FALSE),IF(ISNUMBER(Datos!T671),AND(Datos!T671=INT(Datos!T671),AND(OR(T$1005="",Datos!T671&gt;=T$1005),OR(T$1006="",Datos!T671&lt;=T$1006))),FALSE),OR(ISNUMBER(FIND(";"&amp;UPPER(TRIM(Datos!T671&amp;""))&amp;"=",T$1007)),ISNUMBER(FIND(";"&amp;UPPER(TRIM(Datos!T671&amp;""))&amp;";",T$1007))),OR(UPPER(TRIM(Datos!T671&amp;""))="SÍ",UPPER(TRIM(Datos!T671&amp;""))="SI",UPPER(TRIM(Datos!T671&amp;""))="NO"),IF(ISNUMBER(Datos!T671),AND(OR(T$1005="",Datos!T671&gt;=T$1005),OR(T$1006="",Datos!T671&lt;=T$1006)),FALSE),TRUE))))</f>
        <v>0.0</v>
      </c>
      <c r="U671">
        <f>IF(Datos!U671="",0,IF(AND(U$1008&lt;&gt;"",Datos!U671=U$1008),0,IF(U$1004=0,0,1-CHOOSE(U$1004,IF(ISNUMBER(Datos!U671),AND(OR(U$1005="",Datos!U671&gt;=U$1005),OR(U$1006="",Datos!U671&lt;=U$1006)),FALSE),IF(ISNUMBER(Datos!U671),AND(Datos!U671=INT(Datos!U671),AND(OR(U$1005="",Datos!U671&gt;=U$1005),OR(U$1006="",Datos!U671&lt;=U$1006))),FALSE),OR(ISNUMBER(FIND(";"&amp;UPPER(TRIM(Datos!U671&amp;""))&amp;"=",U$1007)),ISNUMBER(FIND(";"&amp;UPPER(TRIM(Datos!U671&amp;""))&amp;";",U$1007))),OR(UPPER(TRIM(Datos!U671&amp;""))="SÍ",UPPER(TRIM(Datos!U671&amp;""))="SI",UPPER(TRIM(Datos!U671&amp;""))="NO"),IF(ISNUMBER(Datos!U671),AND(OR(U$1005="",Datos!U671&gt;=U$1005),OR(U$1006="",Datos!U671&lt;=U$1006)),FALSE),TRUE))))</f>
        <v>0.0</v>
      </c>
      <c r="V671">
        <f>IF(Datos!V671="",0,IF(AND(V$1008&lt;&gt;"",Datos!V671=V$1008),0,IF(V$1004=0,0,1-CHOOSE(V$1004,IF(ISNUMBER(Datos!V671),AND(OR(V$1005="",Datos!V671&gt;=V$1005),OR(V$1006="",Datos!V671&lt;=V$1006)),FALSE),IF(ISNUMBER(Datos!V671),AND(Datos!V671=INT(Datos!V671),AND(OR(V$1005="",Datos!V671&gt;=V$1005),OR(V$1006="",Datos!V671&lt;=V$1006))),FALSE),OR(ISNUMBER(FIND(";"&amp;UPPER(TRIM(Datos!V671&amp;""))&amp;"=",V$1007)),ISNUMBER(FIND(";"&amp;UPPER(TRIM(Datos!V671&amp;""))&amp;";",V$1007))),OR(UPPER(TRIM(Datos!V671&amp;""))="SÍ",UPPER(TRIM(Datos!V671&amp;""))="SI",UPPER(TRIM(Datos!V671&amp;""))="NO"),IF(ISNUMBER(Datos!V671),AND(OR(V$1005="",Datos!V671&gt;=V$1005),OR(V$1006="",Datos!V671&lt;=V$1006)),FALSE),TRUE))))</f>
        <v>0.0</v>
      </c>
      <c r="W671">
        <f>IF(Datos!W671="",0,IF(AND(W$1008&lt;&gt;"",Datos!W671=W$1008),0,IF(W$1004=0,0,1-CHOOSE(W$1004,IF(ISNUMBER(Datos!W671),AND(OR(W$1005="",Datos!W671&gt;=W$1005),OR(W$1006="",Datos!W671&lt;=W$1006)),FALSE),IF(ISNUMBER(Datos!W671),AND(Datos!W671=INT(Datos!W671),AND(OR(W$1005="",Datos!W671&gt;=W$1005),OR(W$1006="",Datos!W671&lt;=W$1006))),FALSE),OR(ISNUMBER(FIND(";"&amp;UPPER(TRIM(Datos!W671&amp;""))&amp;"=",W$1007)),ISNUMBER(FIND(";"&amp;UPPER(TRIM(Datos!W671&amp;""))&amp;";",W$1007))),OR(UPPER(TRIM(Datos!W671&amp;""))="SÍ",UPPER(TRIM(Datos!W671&amp;""))="SI",UPPER(TRIM(Datos!W671&amp;""))="NO"),IF(ISNUMBER(Datos!W671),AND(OR(W$1005="",Datos!W671&gt;=W$1005),OR(W$1006="",Datos!W671&lt;=W$1006)),FALSE),TRUE))))</f>
        <v>0.0</v>
      </c>
      <c r="X671">
        <f>IF(Datos!X671="",0,IF(AND(X$1008&lt;&gt;"",Datos!X671=X$1008),0,IF(X$1004=0,0,1-CHOOSE(X$1004,IF(ISNUMBER(Datos!X671),AND(OR(X$1005="",Datos!X671&gt;=X$1005),OR(X$1006="",Datos!X671&lt;=X$1006)),FALSE),IF(ISNUMBER(Datos!X671),AND(Datos!X671=INT(Datos!X671),AND(OR(X$1005="",Datos!X671&gt;=X$1005),OR(X$1006="",Datos!X671&lt;=X$1006))),FALSE),OR(ISNUMBER(FIND(";"&amp;UPPER(TRIM(Datos!X671&amp;""))&amp;"=",X$1007)),ISNUMBER(FIND(";"&amp;UPPER(TRIM(Datos!X671&amp;""))&amp;";",X$1007))),OR(UPPER(TRIM(Datos!X671&amp;""))="SÍ",UPPER(TRIM(Datos!X671&amp;""))="SI",UPPER(TRIM(Datos!X671&amp;""))="NO"),IF(ISNUMBER(Datos!X671),AND(OR(X$1005="",Datos!X671&gt;=X$1005),OR(X$1006="",Datos!X671&lt;=X$1006)),FALSE),TRUE))))</f>
        <v>0.0</v>
      </c>
      <c r="Y671">
        <f>IF(Datos!Y671="",0,IF(AND(Y$1008&lt;&gt;"",Datos!Y671=Y$1008),0,IF(Y$1004=0,0,1-CHOOSE(Y$1004,IF(ISNUMBER(Datos!Y671),AND(OR(Y$1005="",Datos!Y671&gt;=Y$1005),OR(Y$1006="",Datos!Y671&lt;=Y$1006)),FALSE),IF(ISNUMBER(Datos!Y671),AND(Datos!Y671=INT(Datos!Y671),AND(OR(Y$1005="",Datos!Y671&gt;=Y$1005),OR(Y$1006="",Datos!Y671&lt;=Y$1006))),FALSE),OR(ISNUMBER(FIND(";"&amp;UPPER(TRIM(Datos!Y671&amp;""))&amp;"=",Y$1007)),ISNUMBER(FIND(";"&amp;UPPER(TRIM(Datos!Y671&amp;""))&amp;";",Y$1007))),OR(UPPER(TRIM(Datos!Y671&amp;""))="SÍ",UPPER(TRIM(Datos!Y671&amp;""))="SI",UPPER(TRIM(Datos!Y671&amp;""))="NO"),IF(ISNUMBER(Datos!Y671),AND(OR(Y$1005="",Datos!Y671&gt;=Y$1005),OR(Y$1006="",Datos!Y671&lt;=Y$1006)),FALSE),TRUE))))</f>
        <v>0.0</v>
      </c>
      <c r="Z671">
        <f>IF(Datos!Z671="",0,IF(AND(Z$1008&lt;&gt;"",Datos!Z671=Z$1008),0,IF(Z$1004=0,0,1-CHOOSE(Z$1004,IF(ISNUMBER(Datos!Z671),AND(OR(Z$1005="",Datos!Z671&gt;=Z$1005),OR(Z$1006="",Datos!Z671&lt;=Z$1006)),FALSE),IF(ISNUMBER(Datos!Z671),AND(Datos!Z671=INT(Datos!Z671),AND(OR(Z$1005="",Datos!Z671&gt;=Z$1005),OR(Z$1006="",Datos!Z671&lt;=Z$1006))),FALSE),OR(ISNUMBER(FIND(";"&amp;UPPER(TRIM(Datos!Z671&amp;""))&amp;"=",Z$1007)),ISNUMBER(FIND(";"&amp;UPPER(TRIM(Datos!Z671&amp;""))&amp;";",Z$1007))),OR(UPPER(TRIM(Datos!Z671&amp;""))="SÍ",UPPER(TRIM(Datos!Z671&amp;""))="SI",UPPER(TRIM(Datos!Z671&amp;""))="NO"),IF(ISNUMBER(Datos!Z671),AND(OR(Z$1005="",Datos!Z671&gt;=Z$1005),OR(Z$1006="",Datos!Z671&lt;=Z$1006)),FALSE),TRUE))))</f>
        <v>0.0</v>
      </c>
      <c r="AA671">
        <f>IF(Datos!AA671="",0,IF(AND(AA$1008&lt;&gt;"",Datos!AA671=AA$1008),0,IF(AA$1004=0,0,1-CHOOSE(AA$1004,IF(ISNUMBER(Datos!AA671),AND(OR(AA$1005="",Datos!AA671&gt;=AA$1005),OR(AA$1006="",Datos!AA671&lt;=AA$1006)),FALSE),IF(ISNUMBER(Datos!AA671),AND(Datos!AA671=INT(Datos!AA671),AND(OR(AA$1005="",Datos!AA671&gt;=AA$1005),OR(AA$1006="",Datos!AA671&lt;=AA$1006))),FALSE),OR(ISNUMBER(FIND(";"&amp;UPPER(TRIM(Datos!AA671&amp;""))&amp;"=",AA$1007)),ISNUMBER(FIND(";"&amp;UPPER(TRIM(Datos!AA671&amp;""))&amp;";",AA$1007))),OR(UPPER(TRIM(Datos!AA671&amp;""))="SÍ",UPPER(TRIM(Datos!AA671&amp;""))="SI",UPPER(TRIM(Datos!AA671&amp;""))="NO"),IF(ISNUMBER(Datos!AA671),AND(OR(AA$1005="",Datos!AA671&gt;=AA$1005),OR(AA$1006="",Datos!AA671&lt;=AA$1006)),FALSE),TRUE))))</f>
        <v>0.0</v>
      </c>
      <c r="AB671">
        <f>IF(Datos!AB671="",0,IF(AND(AB$1008&lt;&gt;"",Datos!AB671=AB$1008),0,IF(AB$1004=0,0,1-CHOOSE(AB$1004,IF(ISNUMBER(Datos!AB671),AND(OR(AB$1005="",Datos!AB671&gt;=AB$1005),OR(AB$1006="",Datos!AB671&lt;=AB$1006)),FALSE),IF(ISNUMBER(Datos!AB671),AND(Datos!AB671=INT(Datos!AB671),AND(OR(AB$1005="",Datos!AB671&gt;=AB$1005),OR(AB$1006="",Datos!AB671&lt;=AB$1006))),FALSE),OR(ISNUMBER(FIND(";"&amp;UPPER(TRIM(Datos!AB671&amp;""))&amp;"=",AB$1007)),ISNUMBER(FIND(";"&amp;UPPER(TRIM(Datos!AB671&amp;""))&amp;";",AB$1007))),OR(UPPER(TRIM(Datos!AB671&amp;""))="SÍ",UPPER(TRIM(Datos!AB671&amp;""))="SI",UPPER(TRIM(Datos!AB671&amp;""))="NO"),IF(ISNUMBER(Datos!AB671),AND(OR(AB$1005="",Datos!AB671&gt;=AB$1005),OR(AB$1006="",Datos!AB671&lt;=AB$1006)),FALSE),TRUE))))</f>
        <v>0.0</v>
      </c>
      <c r="AC671">
        <f>IF(Datos!AC671="",0,IF(AND(AC$1008&lt;&gt;"",Datos!AC671=AC$1008),0,IF(AC$1004=0,0,1-CHOOSE(AC$1004,IF(ISNUMBER(Datos!AC671),AND(OR(AC$1005="",Datos!AC671&gt;=AC$1005),OR(AC$1006="",Datos!AC671&lt;=AC$1006)),FALSE),IF(ISNUMBER(Datos!AC671),AND(Datos!AC671=INT(Datos!AC671),AND(OR(AC$1005="",Datos!AC671&gt;=AC$1005),OR(AC$1006="",Datos!AC671&lt;=AC$1006))),FALSE),OR(ISNUMBER(FIND(";"&amp;UPPER(TRIM(Datos!AC671&amp;""))&amp;"=",AC$1007)),ISNUMBER(FIND(";"&amp;UPPER(TRIM(Datos!AC671&amp;""))&amp;";",AC$1007))),OR(UPPER(TRIM(Datos!AC671&amp;""))="SÍ",UPPER(TRIM(Datos!AC671&amp;""))="SI",UPPER(TRIM(Datos!AC671&amp;""))="NO"),IF(ISNUMBER(Datos!AC671),AND(OR(AC$1005="",Datos!AC671&gt;=AC$1005),OR(AC$1006="",Datos!AC671&lt;=AC$1006)),FALSE),TRUE))))</f>
        <v>0.0</v>
      </c>
      <c r="AD671">
        <f>IF(Datos!AD671="",0,IF(AND(AD$1008&lt;&gt;"",Datos!AD671=AD$1008),0,IF(AD$1004=0,0,1-CHOOSE(AD$1004,IF(ISNUMBER(Datos!AD671),AND(OR(AD$1005="",Datos!AD671&gt;=AD$1005),OR(AD$1006="",Datos!AD671&lt;=AD$1006)),FALSE),IF(ISNUMBER(Datos!AD671),AND(Datos!AD671=INT(Datos!AD671),AND(OR(AD$1005="",Datos!AD671&gt;=AD$1005),OR(AD$1006="",Datos!AD671&lt;=AD$1006))),FALSE),OR(ISNUMBER(FIND(";"&amp;UPPER(TRIM(Datos!AD671&amp;""))&amp;"=",AD$1007)),ISNUMBER(FIND(";"&amp;UPPER(TRIM(Datos!AD671&amp;""))&amp;";",AD$1007))),OR(UPPER(TRIM(Datos!AD671&amp;""))="SÍ",UPPER(TRIM(Datos!AD671&amp;""))="SI",UPPER(TRIM(Datos!AD671&amp;""))="NO"),IF(ISNUMBER(Datos!AD671),AND(OR(AD$1005="",Datos!AD671&gt;=AD$1005),OR(AD$1006="",Datos!AD671&lt;=AD$1006)),FALSE),TRUE))))</f>
        <v>0.0</v>
      </c>
      <c r="AE671">
        <f>IF(Datos!AE671="",0,IF(AND(AE$1008&lt;&gt;"",Datos!AE671=AE$1008),0,IF(AE$1004=0,0,1-CHOOSE(AE$1004,IF(ISNUMBER(Datos!AE671),AND(OR(AE$1005="",Datos!AE671&gt;=AE$1005),OR(AE$1006="",Datos!AE671&lt;=AE$1006)),FALSE),IF(ISNUMBER(Datos!AE671),AND(Datos!AE671=INT(Datos!AE671),AND(OR(AE$1005="",Datos!AE671&gt;=AE$1005),OR(AE$1006="",Datos!AE671&lt;=AE$1006))),FALSE),OR(ISNUMBER(FIND(";"&amp;UPPER(TRIM(Datos!AE671&amp;""))&amp;"=",AE$1007)),ISNUMBER(FIND(";"&amp;UPPER(TRIM(Datos!AE671&amp;""))&amp;";",AE$1007))),OR(UPPER(TRIM(Datos!AE671&amp;""))="SÍ",UPPER(TRIM(Datos!AE671&amp;""))="SI",UPPER(TRIM(Datos!AE671&amp;""))="NO"),IF(ISNUMBER(Datos!AE671),AND(OR(AE$1005="",Datos!AE671&gt;=AE$1005),OR(AE$1006="",Datos!AE671&lt;=AE$1006)),FALSE),TRUE))))</f>
        <v>0.0</v>
      </c>
    </row>
    <row r="672" spans="2:31">
      <c r="B672">
        <f>IF(Datos!B672="",0,IF(AND(B$1008&lt;&gt;"",Datos!B672=B$1008),0,IF(B$1004=0,0,1-CHOOSE(B$1004,IF(ISNUMBER(Datos!B672),AND(OR(B$1005="",Datos!B672&gt;=B$1005),OR(B$1006="",Datos!B672&lt;=B$1006)),FALSE),IF(ISNUMBER(Datos!B672),AND(Datos!B672=INT(Datos!B672),AND(OR(B$1005="",Datos!B672&gt;=B$1005),OR(B$1006="",Datos!B672&lt;=B$1006))),FALSE),OR(ISNUMBER(FIND(";"&amp;UPPER(TRIM(Datos!B672&amp;""))&amp;"=",B$1007)),ISNUMBER(FIND(";"&amp;UPPER(TRIM(Datos!B672&amp;""))&amp;";",B$1007))),OR(UPPER(TRIM(Datos!B672&amp;""))="SÍ",UPPER(TRIM(Datos!B672&amp;""))="SI",UPPER(TRIM(Datos!B672&amp;""))="NO"),IF(ISNUMBER(Datos!B672),AND(OR(B$1005="",Datos!B672&gt;=B$1005),OR(B$1006="",Datos!B672&lt;=B$1006)),FALSE),TRUE))))</f>
        <v>0.0</v>
      </c>
      <c r="C672">
        <f>IF(Datos!C672="",0,IF(AND(C$1008&lt;&gt;"",Datos!C672=C$1008),0,IF(C$1004=0,0,1-CHOOSE(C$1004,IF(ISNUMBER(Datos!C672),AND(OR(C$1005="",Datos!C672&gt;=C$1005),OR(C$1006="",Datos!C672&lt;=C$1006)),FALSE),IF(ISNUMBER(Datos!C672),AND(Datos!C672=INT(Datos!C672),AND(OR(C$1005="",Datos!C672&gt;=C$1005),OR(C$1006="",Datos!C672&lt;=C$1006))),FALSE),OR(ISNUMBER(FIND(";"&amp;UPPER(TRIM(Datos!C672&amp;""))&amp;"=",C$1007)),ISNUMBER(FIND(";"&amp;UPPER(TRIM(Datos!C672&amp;""))&amp;";",C$1007))),OR(UPPER(TRIM(Datos!C672&amp;""))="SÍ",UPPER(TRIM(Datos!C672&amp;""))="SI",UPPER(TRIM(Datos!C672&amp;""))="NO"),IF(ISNUMBER(Datos!C672),AND(OR(C$1005="",Datos!C672&gt;=C$1005),OR(C$1006="",Datos!C672&lt;=C$1006)),FALSE),TRUE))))</f>
        <v>0.0</v>
      </c>
      <c r="D672">
        <f>IF(Datos!D672="",0,IF(AND(D$1008&lt;&gt;"",Datos!D672=D$1008),0,IF(D$1004=0,0,1-CHOOSE(D$1004,IF(ISNUMBER(Datos!D672),AND(OR(D$1005="",Datos!D672&gt;=D$1005),OR(D$1006="",Datos!D672&lt;=D$1006)),FALSE),IF(ISNUMBER(Datos!D672),AND(Datos!D672=INT(Datos!D672),AND(OR(D$1005="",Datos!D672&gt;=D$1005),OR(D$1006="",Datos!D672&lt;=D$1006))),FALSE),OR(ISNUMBER(FIND(";"&amp;UPPER(TRIM(Datos!D672&amp;""))&amp;"=",D$1007)),ISNUMBER(FIND(";"&amp;UPPER(TRIM(Datos!D672&amp;""))&amp;";",D$1007))),OR(UPPER(TRIM(Datos!D672&amp;""))="SÍ",UPPER(TRIM(Datos!D672&amp;""))="SI",UPPER(TRIM(Datos!D672&amp;""))="NO"),IF(ISNUMBER(Datos!D672),AND(OR(D$1005="",Datos!D672&gt;=D$1005),OR(D$1006="",Datos!D672&lt;=D$1006)),FALSE),TRUE))))</f>
        <v>0.0</v>
      </c>
      <c r="E672">
        <f>IF(Datos!E672="",0,IF(AND(E$1008&lt;&gt;"",Datos!E672=E$1008),0,IF(E$1004=0,0,1-CHOOSE(E$1004,IF(ISNUMBER(Datos!E672),AND(OR(E$1005="",Datos!E672&gt;=E$1005),OR(E$1006="",Datos!E672&lt;=E$1006)),FALSE),IF(ISNUMBER(Datos!E672),AND(Datos!E672=INT(Datos!E672),AND(OR(E$1005="",Datos!E672&gt;=E$1005),OR(E$1006="",Datos!E672&lt;=E$1006))),FALSE),OR(ISNUMBER(FIND(";"&amp;UPPER(TRIM(Datos!E672&amp;""))&amp;"=",E$1007)),ISNUMBER(FIND(";"&amp;UPPER(TRIM(Datos!E672&amp;""))&amp;";",E$1007))),OR(UPPER(TRIM(Datos!E672&amp;""))="SÍ",UPPER(TRIM(Datos!E672&amp;""))="SI",UPPER(TRIM(Datos!E672&amp;""))="NO"),IF(ISNUMBER(Datos!E672),AND(OR(E$1005="",Datos!E672&gt;=E$1005),OR(E$1006="",Datos!E672&lt;=E$1006)),FALSE),TRUE))))</f>
        <v>0.0</v>
      </c>
      <c r="F672">
        <f>IF(Datos!F672="",0,IF(AND(F$1008&lt;&gt;"",Datos!F672=F$1008),0,IF(F$1004=0,0,1-CHOOSE(F$1004,IF(ISNUMBER(Datos!F672),AND(OR(F$1005="",Datos!F672&gt;=F$1005),OR(F$1006="",Datos!F672&lt;=F$1006)),FALSE),IF(ISNUMBER(Datos!F672),AND(Datos!F672=INT(Datos!F672),AND(OR(F$1005="",Datos!F672&gt;=F$1005),OR(F$1006="",Datos!F672&lt;=F$1006))),FALSE),OR(ISNUMBER(FIND(";"&amp;UPPER(TRIM(Datos!F672&amp;""))&amp;"=",F$1007)),ISNUMBER(FIND(";"&amp;UPPER(TRIM(Datos!F672&amp;""))&amp;";",F$1007))),OR(UPPER(TRIM(Datos!F672&amp;""))="SÍ",UPPER(TRIM(Datos!F672&amp;""))="SI",UPPER(TRIM(Datos!F672&amp;""))="NO"),IF(ISNUMBER(Datos!F672),AND(OR(F$1005="",Datos!F672&gt;=F$1005),OR(F$1006="",Datos!F672&lt;=F$1006)),FALSE),TRUE))))</f>
        <v>0.0</v>
      </c>
      <c r="G672">
        <f>IF(Datos!G672="",0,IF(AND(G$1008&lt;&gt;"",Datos!G672=G$1008),0,IF(G$1004=0,0,1-CHOOSE(G$1004,IF(ISNUMBER(Datos!G672),AND(OR(G$1005="",Datos!G672&gt;=G$1005),OR(G$1006="",Datos!G672&lt;=G$1006)),FALSE),IF(ISNUMBER(Datos!G672),AND(Datos!G672=INT(Datos!G672),AND(OR(G$1005="",Datos!G672&gt;=G$1005),OR(G$1006="",Datos!G672&lt;=G$1006))),FALSE),OR(ISNUMBER(FIND(";"&amp;UPPER(TRIM(Datos!G672&amp;""))&amp;"=",G$1007)),ISNUMBER(FIND(";"&amp;UPPER(TRIM(Datos!G672&amp;""))&amp;";",G$1007))),OR(UPPER(TRIM(Datos!G672&amp;""))="SÍ",UPPER(TRIM(Datos!G672&amp;""))="SI",UPPER(TRIM(Datos!G672&amp;""))="NO"),IF(ISNUMBER(Datos!G672),AND(OR(G$1005="",Datos!G672&gt;=G$1005),OR(G$1006="",Datos!G672&lt;=G$1006)),FALSE),TRUE))))</f>
        <v>0.0</v>
      </c>
      <c r="H672">
        <f>IF(Datos!H672="",0,IF(AND(H$1008&lt;&gt;"",Datos!H672=H$1008),0,IF(H$1004=0,0,1-CHOOSE(H$1004,IF(ISNUMBER(Datos!H672),AND(OR(H$1005="",Datos!H672&gt;=H$1005),OR(H$1006="",Datos!H672&lt;=H$1006)),FALSE),IF(ISNUMBER(Datos!H672),AND(Datos!H672=INT(Datos!H672),AND(OR(H$1005="",Datos!H672&gt;=H$1005),OR(H$1006="",Datos!H672&lt;=H$1006))),FALSE),OR(ISNUMBER(FIND(";"&amp;UPPER(TRIM(Datos!H672&amp;""))&amp;"=",H$1007)),ISNUMBER(FIND(";"&amp;UPPER(TRIM(Datos!H672&amp;""))&amp;";",H$1007))),OR(UPPER(TRIM(Datos!H672&amp;""))="SÍ",UPPER(TRIM(Datos!H672&amp;""))="SI",UPPER(TRIM(Datos!H672&amp;""))="NO"),IF(ISNUMBER(Datos!H672),AND(OR(H$1005="",Datos!H672&gt;=H$1005),OR(H$1006="",Datos!H672&lt;=H$1006)),FALSE),TRUE))))</f>
        <v>0.0</v>
      </c>
      <c r="I672">
        <f>IF(Datos!I672="",0,IF(AND(I$1008&lt;&gt;"",Datos!I672=I$1008),0,IF(I$1004=0,0,1-CHOOSE(I$1004,IF(ISNUMBER(Datos!I672),AND(OR(I$1005="",Datos!I672&gt;=I$1005),OR(I$1006="",Datos!I672&lt;=I$1006)),FALSE),IF(ISNUMBER(Datos!I672),AND(Datos!I672=INT(Datos!I672),AND(OR(I$1005="",Datos!I672&gt;=I$1005),OR(I$1006="",Datos!I672&lt;=I$1006))),FALSE),OR(ISNUMBER(FIND(";"&amp;UPPER(TRIM(Datos!I672&amp;""))&amp;"=",I$1007)),ISNUMBER(FIND(";"&amp;UPPER(TRIM(Datos!I672&amp;""))&amp;";",I$1007))),OR(UPPER(TRIM(Datos!I672&amp;""))="SÍ",UPPER(TRIM(Datos!I672&amp;""))="SI",UPPER(TRIM(Datos!I672&amp;""))="NO"),IF(ISNUMBER(Datos!I672),AND(OR(I$1005="",Datos!I672&gt;=I$1005),OR(I$1006="",Datos!I672&lt;=I$1006)),FALSE),TRUE))))</f>
        <v>0.0</v>
      </c>
      <c r="J672">
        <f>IF(Datos!J672="",0,IF(AND(J$1008&lt;&gt;"",Datos!J672=J$1008),0,IF(J$1004=0,0,1-CHOOSE(J$1004,IF(ISNUMBER(Datos!J672),AND(OR(J$1005="",Datos!J672&gt;=J$1005),OR(J$1006="",Datos!J672&lt;=J$1006)),FALSE),IF(ISNUMBER(Datos!J672),AND(Datos!J672=INT(Datos!J672),AND(OR(J$1005="",Datos!J672&gt;=J$1005),OR(J$1006="",Datos!J672&lt;=J$1006))),FALSE),OR(ISNUMBER(FIND(";"&amp;UPPER(TRIM(Datos!J672&amp;""))&amp;"=",J$1007)),ISNUMBER(FIND(";"&amp;UPPER(TRIM(Datos!J672&amp;""))&amp;";",J$1007))),OR(UPPER(TRIM(Datos!J672&amp;""))="SÍ",UPPER(TRIM(Datos!J672&amp;""))="SI",UPPER(TRIM(Datos!J672&amp;""))="NO"),IF(ISNUMBER(Datos!J672),AND(OR(J$1005="",Datos!J672&gt;=J$1005),OR(J$1006="",Datos!J672&lt;=J$1006)),FALSE),TRUE))))</f>
        <v>0.0</v>
      </c>
      <c r="K672">
        <f>IF(Datos!K672="",0,IF(AND(K$1008&lt;&gt;"",Datos!K672=K$1008),0,IF(K$1004=0,0,1-CHOOSE(K$1004,IF(ISNUMBER(Datos!K672),AND(OR(K$1005="",Datos!K672&gt;=K$1005),OR(K$1006="",Datos!K672&lt;=K$1006)),FALSE),IF(ISNUMBER(Datos!K672),AND(Datos!K672=INT(Datos!K672),AND(OR(K$1005="",Datos!K672&gt;=K$1005),OR(K$1006="",Datos!K672&lt;=K$1006))),FALSE),OR(ISNUMBER(FIND(";"&amp;UPPER(TRIM(Datos!K672&amp;""))&amp;"=",K$1007)),ISNUMBER(FIND(";"&amp;UPPER(TRIM(Datos!K672&amp;""))&amp;";",K$1007))),OR(UPPER(TRIM(Datos!K672&amp;""))="SÍ",UPPER(TRIM(Datos!K672&amp;""))="SI",UPPER(TRIM(Datos!K672&amp;""))="NO"),IF(ISNUMBER(Datos!K672),AND(OR(K$1005="",Datos!K672&gt;=K$1005),OR(K$1006="",Datos!K672&lt;=K$1006)),FALSE),TRUE))))</f>
        <v>0.0</v>
      </c>
      <c r="L672">
        <f>IF(Datos!L672="",0,IF(AND(L$1008&lt;&gt;"",Datos!L672=L$1008),0,IF(L$1004=0,0,1-CHOOSE(L$1004,IF(ISNUMBER(Datos!L672),AND(OR(L$1005="",Datos!L672&gt;=L$1005),OR(L$1006="",Datos!L672&lt;=L$1006)),FALSE),IF(ISNUMBER(Datos!L672),AND(Datos!L672=INT(Datos!L672),AND(OR(L$1005="",Datos!L672&gt;=L$1005),OR(L$1006="",Datos!L672&lt;=L$1006))),FALSE),OR(ISNUMBER(FIND(";"&amp;UPPER(TRIM(Datos!L672&amp;""))&amp;"=",L$1007)),ISNUMBER(FIND(";"&amp;UPPER(TRIM(Datos!L672&amp;""))&amp;";",L$1007))),OR(UPPER(TRIM(Datos!L672&amp;""))="SÍ",UPPER(TRIM(Datos!L672&amp;""))="SI",UPPER(TRIM(Datos!L672&amp;""))="NO"),IF(ISNUMBER(Datos!L672),AND(OR(L$1005="",Datos!L672&gt;=L$1005),OR(L$1006="",Datos!L672&lt;=L$1006)),FALSE),TRUE))))</f>
        <v>0.0</v>
      </c>
      <c r="M672">
        <f>IF(Datos!M672="",0,IF(AND(M$1008&lt;&gt;"",Datos!M672=M$1008),0,IF(M$1004=0,0,1-CHOOSE(M$1004,IF(ISNUMBER(Datos!M672),AND(OR(M$1005="",Datos!M672&gt;=M$1005),OR(M$1006="",Datos!M672&lt;=M$1006)),FALSE),IF(ISNUMBER(Datos!M672),AND(Datos!M672=INT(Datos!M672),AND(OR(M$1005="",Datos!M672&gt;=M$1005),OR(M$1006="",Datos!M672&lt;=M$1006))),FALSE),OR(ISNUMBER(FIND(";"&amp;UPPER(TRIM(Datos!M672&amp;""))&amp;"=",M$1007)),ISNUMBER(FIND(";"&amp;UPPER(TRIM(Datos!M672&amp;""))&amp;";",M$1007))),OR(UPPER(TRIM(Datos!M672&amp;""))="SÍ",UPPER(TRIM(Datos!M672&amp;""))="SI",UPPER(TRIM(Datos!M672&amp;""))="NO"),IF(ISNUMBER(Datos!M672),AND(OR(M$1005="",Datos!M672&gt;=M$1005),OR(M$1006="",Datos!M672&lt;=M$1006)),FALSE),TRUE))))</f>
        <v>0.0</v>
      </c>
      <c r="N672">
        <f>IF(Datos!N672="",0,IF(AND(N$1008&lt;&gt;"",Datos!N672=N$1008),0,IF(N$1004=0,0,1-CHOOSE(N$1004,IF(ISNUMBER(Datos!N672),AND(OR(N$1005="",Datos!N672&gt;=N$1005),OR(N$1006="",Datos!N672&lt;=N$1006)),FALSE),IF(ISNUMBER(Datos!N672),AND(Datos!N672=INT(Datos!N672),AND(OR(N$1005="",Datos!N672&gt;=N$1005),OR(N$1006="",Datos!N672&lt;=N$1006))),FALSE),OR(ISNUMBER(FIND(";"&amp;UPPER(TRIM(Datos!N672&amp;""))&amp;"=",N$1007)),ISNUMBER(FIND(";"&amp;UPPER(TRIM(Datos!N672&amp;""))&amp;";",N$1007))),OR(UPPER(TRIM(Datos!N672&amp;""))="SÍ",UPPER(TRIM(Datos!N672&amp;""))="SI",UPPER(TRIM(Datos!N672&amp;""))="NO"),IF(ISNUMBER(Datos!N672),AND(OR(N$1005="",Datos!N672&gt;=N$1005),OR(N$1006="",Datos!N672&lt;=N$1006)),FALSE),TRUE))))</f>
        <v>0.0</v>
      </c>
      <c r="O672">
        <f>IF(Datos!O672="",0,IF(AND(O$1008&lt;&gt;"",Datos!O672=O$1008),0,IF(O$1004=0,0,1-CHOOSE(O$1004,IF(ISNUMBER(Datos!O672),AND(OR(O$1005="",Datos!O672&gt;=O$1005),OR(O$1006="",Datos!O672&lt;=O$1006)),FALSE),IF(ISNUMBER(Datos!O672),AND(Datos!O672=INT(Datos!O672),AND(OR(O$1005="",Datos!O672&gt;=O$1005),OR(O$1006="",Datos!O672&lt;=O$1006))),FALSE),OR(ISNUMBER(FIND(";"&amp;UPPER(TRIM(Datos!O672&amp;""))&amp;"=",O$1007)),ISNUMBER(FIND(";"&amp;UPPER(TRIM(Datos!O672&amp;""))&amp;";",O$1007))),OR(UPPER(TRIM(Datos!O672&amp;""))="SÍ",UPPER(TRIM(Datos!O672&amp;""))="SI",UPPER(TRIM(Datos!O672&amp;""))="NO"),IF(ISNUMBER(Datos!O672),AND(OR(O$1005="",Datos!O672&gt;=O$1005),OR(O$1006="",Datos!O672&lt;=O$1006)),FALSE),TRUE))))</f>
        <v>0.0</v>
      </c>
      <c r="P672">
        <f>IF(Datos!P672="",0,IF(AND(P$1008&lt;&gt;"",Datos!P672=P$1008),0,IF(P$1004=0,0,1-CHOOSE(P$1004,IF(ISNUMBER(Datos!P672),AND(OR(P$1005="",Datos!P672&gt;=P$1005),OR(P$1006="",Datos!P672&lt;=P$1006)),FALSE),IF(ISNUMBER(Datos!P672),AND(Datos!P672=INT(Datos!P672),AND(OR(P$1005="",Datos!P672&gt;=P$1005),OR(P$1006="",Datos!P672&lt;=P$1006))),FALSE),OR(ISNUMBER(FIND(";"&amp;UPPER(TRIM(Datos!P672&amp;""))&amp;"=",P$1007)),ISNUMBER(FIND(";"&amp;UPPER(TRIM(Datos!P672&amp;""))&amp;";",P$1007))),OR(UPPER(TRIM(Datos!P672&amp;""))="SÍ",UPPER(TRIM(Datos!P672&amp;""))="SI",UPPER(TRIM(Datos!P672&amp;""))="NO"),IF(ISNUMBER(Datos!P672),AND(OR(P$1005="",Datos!P672&gt;=P$1005),OR(P$1006="",Datos!P672&lt;=P$1006)),FALSE),TRUE))))</f>
        <v>0.0</v>
      </c>
      <c r="Q672">
        <f>IF(Datos!Q672="",0,IF(AND(Q$1008&lt;&gt;"",Datos!Q672=Q$1008),0,IF(Q$1004=0,0,1-CHOOSE(Q$1004,IF(ISNUMBER(Datos!Q672),AND(OR(Q$1005="",Datos!Q672&gt;=Q$1005),OR(Q$1006="",Datos!Q672&lt;=Q$1006)),FALSE),IF(ISNUMBER(Datos!Q672),AND(Datos!Q672=INT(Datos!Q672),AND(OR(Q$1005="",Datos!Q672&gt;=Q$1005),OR(Q$1006="",Datos!Q672&lt;=Q$1006))),FALSE),OR(ISNUMBER(FIND(";"&amp;UPPER(TRIM(Datos!Q672&amp;""))&amp;"=",Q$1007)),ISNUMBER(FIND(";"&amp;UPPER(TRIM(Datos!Q672&amp;""))&amp;";",Q$1007))),OR(UPPER(TRIM(Datos!Q672&amp;""))="SÍ",UPPER(TRIM(Datos!Q672&amp;""))="SI",UPPER(TRIM(Datos!Q672&amp;""))="NO"),IF(ISNUMBER(Datos!Q672),AND(OR(Q$1005="",Datos!Q672&gt;=Q$1005),OR(Q$1006="",Datos!Q672&lt;=Q$1006)),FALSE),TRUE))))</f>
        <v>0.0</v>
      </c>
      <c r="R672">
        <f>IF(Datos!R672="",0,IF(AND(R$1008&lt;&gt;"",Datos!R672=R$1008),0,IF(R$1004=0,0,1-CHOOSE(R$1004,IF(ISNUMBER(Datos!R672),AND(OR(R$1005="",Datos!R672&gt;=R$1005),OR(R$1006="",Datos!R672&lt;=R$1006)),FALSE),IF(ISNUMBER(Datos!R672),AND(Datos!R672=INT(Datos!R672),AND(OR(R$1005="",Datos!R672&gt;=R$1005),OR(R$1006="",Datos!R672&lt;=R$1006))),FALSE),OR(ISNUMBER(FIND(";"&amp;UPPER(TRIM(Datos!R672&amp;""))&amp;"=",R$1007)),ISNUMBER(FIND(";"&amp;UPPER(TRIM(Datos!R672&amp;""))&amp;";",R$1007))),OR(UPPER(TRIM(Datos!R672&amp;""))="SÍ",UPPER(TRIM(Datos!R672&amp;""))="SI",UPPER(TRIM(Datos!R672&amp;""))="NO"),IF(ISNUMBER(Datos!R672),AND(OR(R$1005="",Datos!R672&gt;=R$1005),OR(R$1006="",Datos!R672&lt;=R$1006)),FALSE),TRUE))))</f>
        <v>0.0</v>
      </c>
      <c r="S672">
        <f>IF(Datos!S672="",0,IF(AND(S$1008&lt;&gt;"",Datos!S672=S$1008),0,IF(S$1004=0,0,1-CHOOSE(S$1004,IF(ISNUMBER(Datos!S672),AND(OR(S$1005="",Datos!S672&gt;=S$1005),OR(S$1006="",Datos!S672&lt;=S$1006)),FALSE),IF(ISNUMBER(Datos!S672),AND(Datos!S672=INT(Datos!S672),AND(OR(S$1005="",Datos!S672&gt;=S$1005),OR(S$1006="",Datos!S672&lt;=S$1006))),FALSE),OR(ISNUMBER(FIND(";"&amp;UPPER(TRIM(Datos!S672&amp;""))&amp;"=",S$1007)),ISNUMBER(FIND(";"&amp;UPPER(TRIM(Datos!S672&amp;""))&amp;";",S$1007))),OR(UPPER(TRIM(Datos!S672&amp;""))="SÍ",UPPER(TRIM(Datos!S672&amp;""))="SI",UPPER(TRIM(Datos!S672&amp;""))="NO"),IF(ISNUMBER(Datos!S672),AND(OR(S$1005="",Datos!S672&gt;=S$1005),OR(S$1006="",Datos!S672&lt;=S$1006)),FALSE),TRUE))))</f>
        <v>0.0</v>
      </c>
      <c r="T672">
        <f>IF(Datos!T672="",0,IF(AND(T$1008&lt;&gt;"",Datos!T672=T$1008),0,IF(T$1004=0,0,1-CHOOSE(T$1004,IF(ISNUMBER(Datos!T672),AND(OR(T$1005="",Datos!T672&gt;=T$1005),OR(T$1006="",Datos!T672&lt;=T$1006)),FALSE),IF(ISNUMBER(Datos!T672),AND(Datos!T672=INT(Datos!T672),AND(OR(T$1005="",Datos!T672&gt;=T$1005),OR(T$1006="",Datos!T672&lt;=T$1006))),FALSE),OR(ISNUMBER(FIND(";"&amp;UPPER(TRIM(Datos!T672&amp;""))&amp;"=",T$1007)),ISNUMBER(FIND(";"&amp;UPPER(TRIM(Datos!T672&amp;""))&amp;";",T$1007))),OR(UPPER(TRIM(Datos!T672&amp;""))="SÍ",UPPER(TRIM(Datos!T672&amp;""))="SI",UPPER(TRIM(Datos!T672&amp;""))="NO"),IF(ISNUMBER(Datos!T672),AND(OR(T$1005="",Datos!T672&gt;=T$1005),OR(T$1006="",Datos!T672&lt;=T$1006)),FALSE),TRUE))))</f>
        <v>0.0</v>
      </c>
      <c r="U672">
        <f>IF(Datos!U672="",0,IF(AND(U$1008&lt;&gt;"",Datos!U672=U$1008),0,IF(U$1004=0,0,1-CHOOSE(U$1004,IF(ISNUMBER(Datos!U672),AND(OR(U$1005="",Datos!U672&gt;=U$1005),OR(U$1006="",Datos!U672&lt;=U$1006)),FALSE),IF(ISNUMBER(Datos!U672),AND(Datos!U672=INT(Datos!U672),AND(OR(U$1005="",Datos!U672&gt;=U$1005),OR(U$1006="",Datos!U672&lt;=U$1006))),FALSE),OR(ISNUMBER(FIND(";"&amp;UPPER(TRIM(Datos!U672&amp;""))&amp;"=",U$1007)),ISNUMBER(FIND(";"&amp;UPPER(TRIM(Datos!U672&amp;""))&amp;";",U$1007))),OR(UPPER(TRIM(Datos!U672&amp;""))="SÍ",UPPER(TRIM(Datos!U672&amp;""))="SI",UPPER(TRIM(Datos!U672&amp;""))="NO"),IF(ISNUMBER(Datos!U672),AND(OR(U$1005="",Datos!U672&gt;=U$1005),OR(U$1006="",Datos!U672&lt;=U$1006)),FALSE),TRUE))))</f>
        <v>0.0</v>
      </c>
      <c r="V672">
        <f>IF(Datos!V672="",0,IF(AND(V$1008&lt;&gt;"",Datos!V672=V$1008),0,IF(V$1004=0,0,1-CHOOSE(V$1004,IF(ISNUMBER(Datos!V672),AND(OR(V$1005="",Datos!V672&gt;=V$1005),OR(V$1006="",Datos!V672&lt;=V$1006)),FALSE),IF(ISNUMBER(Datos!V672),AND(Datos!V672=INT(Datos!V672),AND(OR(V$1005="",Datos!V672&gt;=V$1005),OR(V$1006="",Datos!V672&lt;=V$1006))),FALSE),OR(ISNUMBER(FIND(";"&amp;UPPER(TRIM(Datos!V672&amp;""))&amp;"=",V$1007)),ISNUMBER(FIND(";"&amp;UPPER(TRIM(Datos!V672&amp;""))&amp;";",V$1007))),OR(UPPER(TRIM(Datos!V672&amp;""))="SÍ",UPPER(TRIM(Datos!V672&amp;""))="SI",UPPER(TRIM(Datos!V672&amp;""))="NO"),IF(ISNUMBER(Datos!V672),AND(OR(V$1005="",Datos!V672&gt;=V$1005),OR(V$1006="",Datos!V672&lt;=V$1006)),FALSE),TRUE))))</f>
        <v>0.0</v>
      </c>
      <c r="W672">
        <f>IF(Datos!W672="",0,IF(AND(W$1008&lt;&gt;"",Datos!W672=W$1008),0,IF(W$1004=0,0,1-CHOOSE(W$1004,IF(ISNUMBER(Datos!W672),AND(OR(W$1005="",Datos!W672&gt;=W$1005),OR(W$1006="",Datos!W672&lt;=W$1006)),FALSE),IF(ISNUMBER(Datos!W672),AND(Datos!W672=INT(Datos!W672),AND(OR(W$1005="",Datos!W672&gt;=W$1005),OR(W$1006="",Datos!W672&lt;=W$1006))),FALSE),OR(ISNUMBER(FIND(";"&amp;UPPER(TRIM(Datos!W672&amp;""))&amp;"=",W$1007)),ISNUMBER(FIND(";"&amp;UPPER(TRIM(Datos!W672&amp;""))&amp;";",W$1007))),OR(UPPER(TRIM(Datos!W672&amp;""))="SÍ",UPPER(TRIM(Datos!W672&amp;""))="SI",UPPER(TRIM(Datos!W672&amp;""))="NO"),IF(ISNUMBER(Datos!W672),AND(OR(W$1005="",Datos!W672&gt;=W$1005),OR(W$1006="",Datos!W672&lt;=W$1006)),FALSE),TRUE))))</f>
        <v>0.0</v>
      </c>
      <c r="X672">
        <f>IF(Datos!X672="",0,IF(AND(X$1008&lt;&gt;"",Datos!X672=X$1008),0,IF(X$1004=0,0,1-CHOOSE(X$1004,IF(ISNUMBER(Datos!X672),AND(OR(X$1005="",Datos!X672&gt;=X$1005),OR(X$1006="",Datos!X672&lt;=X$1006)),FALSE),IF(ISNUMBER(Datos!X672),AND(Datos!X672=INT(Datos!X672),AND(OR(X$1005="",Datos!X672&gt;=X$1005),OR(X$1006="",Datos!X672&lt;=X$1006))),FALSE),OR(ISNUMBER(FIND(";"&amp;UPPER(TRIM(Datos!X672&amp;""))&amp;"=",X$1007)),ISNUMBER(FIND(";"&amp;UPPER(TRIM(Datos!X672&amp;""))&amp;";",X$1007))),OR(UPPER(TRIM(Datos!X672&amp;""))="SÍ",UPPER(TRIM(Datos!X672&amp;""))="SI",UPPER(TRIM(Datos!X672&amp;""))="NO"),IF(ISNUMBER(Datos!X672),AND(OR(X$1005="",Datos!X672&gt;=X$1005),OR(X$1006="",Datos!X672&lt;=X$1006)),FALSE),TRUE))))</f>
        <v>0.0</v>
      </c>
      <c r="Y672">
        <f>IF(Datos!Y672="",0,IF(AND(Y$1008&lt;&gt;"",Datos!Y672=Y$1008),0,IF(Y$1004=0,0,1-CHOOSE(Y$1004,IF(ISNUMBER(Datos!Y672),AND(OR(Y$1005="",Datos!Y672&gt;=Y$1005),OR(Y$1006="",Datos!Y672&lt;=Y$1006)),FALSE),IF(ISNUMBER(Datos!Y672),AND(Datos!Y672=INT(Datos!Y672),AND(OR(Y$1005="",Datos!Y672&gt;=Y$1005),OR(Y$1006="",Datos!Y672&lt;=Y$1006))),FALSE),OR(ISNUMBER(FIND(";"&amp;UPPER(TRIM(Datos!Y672&amp;""))&amp;"=",Y$1007)),ISNUMBER(FIND(";"&amp;UPPER(TRIM(Datos!Y672&amp;""))&amp;";",Y$1007))),OR(UPPER(TRIM(Datos!Y672&amp;""))="SÍ",UPPER(TRIM(Datos!Y672&amp;""))="SI",UPPER(TRIM(Datos!Y672&amp;""))="NO"),IF(ISNUMBER(Datos!Y672),AND(OR(Y$1005="",Datos!Y672&gt;=Y$1005),OR(Y$1006="",Datos!Y672&lt;=Y$1006)),FALSE),TRUE))))</f>
        <v>0.0</v>
      </c>
      <c r="Z672">
        <f>IF(Datos!Z672="",0,IF(AND(Z$1008&lt;&gt;"",Datos!Z672=Z$1008),0,IF(Z$1004=0,0,1-CHOOSE(Z$1004,IF(ISNUMBER(Datos!Z672),AND(OR(Z$1005="",Datos!Z672&gt;=Z$1005),OR(Z$1006="",Datos!Z672&lt;=Z$1006)),FALSE),IF(ISNUMBER(Datos!Z672),AND(Datos!Z672=INT(Datos!Z672),AND(OR(Z$1005="",Datos!Z672&gt;=Z$1005),OR(Z$1006="",Datos!Z672&lt;=Z$1006))),FALSE),OR(ISNUMBER(FIND(";"&amp;UPPER(TRIM(Datos!Z672&amp;""))&amp;"=",Z$1007)),ISNUMBER(FIND(";"&amp;UPPER(TRIM(Datos!Z672&amp;""))&amp;";",Z$1007))),OR(UPPER(TRIM(Datos!Z672&amp;""))="SÍ",UPPER(TRIM(Datos!Z672&amp;""))="SI",UPPER(TRIM(Datos!Z672&amp;""))="NO"),IF(ISNUMBER(Datos!Z672),AND(OR(Z$1005="",Datos!Z672&gt;=Z$1005),OR(Z$1006="",Datos!Z672&lt;=Z$1006)),FALSE),TRUE))))</f>
        <v>0.0</v>
      </c>
      <c r="AA672">
        <f>IF(Datos!AA672="",0,IF(AND(AA$1008&lt;&gt;"",Datos!AA672=AA$1008),0,IF(AA$1004=0,0,1-CHOOSE(AA$1004,IF(ISNUMBER(Datos!AA672),AND(OR(AA$1005="",Datos!AA672&gt;=AA$1005),OR(AA$1006="",Datos!AA672&lt;=AA$1006)),FALSE),IF(ISNUMBER(Datos!AA672),AND(Datos!AA672=INT(Datos!AA672),AND(OR(AA$1005="",Datos!AA672&gt;=AA$1005),OR(AA$1006="",Datos!AA672&lt;=AA$1006))),FALSE),OR(ISNUMBER(FIND(";"&amp;UPPER(TRIM(Datos!AA672&amp;""))&amp;"=",AA$1007)),ISNUMBER(FIND(";"&amp;UPPER(TRIM(Datos!AA672&amp;""))&amp;";",AA$1007))),OR(UPPER(TRIM(Datos!AA672&amp;""))="SÍ",UPPER(TRIM(Datos!AA672&amp;""))="SI",UPPER(TRIM(Datos!AA672&amp;""))="NO"),IF(ISNUMBER(Datos!AA672),AND(OR(AA$1005="",Datos!AA672&gt;=AA$1005),OR(AA$1006="",Datos!AA672&lt;=AA$1006)),FALSE),TRUE))))</f>
        <v>0.0</v>
      </c>
      <c r="AB672">
        <f>IF(Datos!AB672="",0,IF(AND(AB$1008&lt;&gt;"",Datos!AB672=AB$1008),0,IF(AB$1004=0,0,1-CHOOSE(AB$1004,IF(ISNUMBER(Datos!AB672),AND(OR(AB$1005="",Datos!AB672&gt;=AB$1005),OR(AB$1006="",Datos!AB672&lt;=AB$1006)),FALSE),IF(ISNUMBER(Datos!AB672),AND(Datos!AB672=INT(Datos!AB672),AND(OR(AB$1005="",Datos!AB672&gt;=AB$1005),OR(AB$1006="",Datos!AB672&lt;=AB$1006))),FALSE),OR(ISNUMBER(FIND(";"&amp;UPPER(TRIM(Datos!AB672&amp;""))&amp;"=",AB$1007)),ISNUMBER(FIND(";"&amp;UPPER(TRIM(Datos!AB672&amp;""))&amp;";",AB$1007))),OR(UPPER(TRIM(Datos!AB672&amp;""))="SÍ",UPPER(TRIM(Datos!AB672&amp;""))="SI",UPPER(TRIM(Datos!AB672&amp;""))="NO"),IF(ISNUMBER(Datos!AB672),AND(OR(AB$1005="",Datos!AB672&gt;=AB$1005),OR(AB$1006="",Datos!AB672&lt;=AB$1006)),FALSE),TRUE))))</f>
        <v>0.0</v>
      </c>
      <c r="AC672">
        <f>IF(Datos!AC672="",0,IF(AND(AC$1008&lt;&gt;"",Datos!AC672=AC$1008),0,IF(AC$1004=0,0,1-CHOOSE(AC$1004,IF(ISNUMBER(Datos!AC672),AND(OR(AC$1005="",Datos!AC672&gt;=AC$1005),OR(AC$1006="",Datos!AC672&lt;=AC$1006)),FALSE),IF(ISNUMBER(Datos!AC672),AND(Datos!AC672=INT(Datos!AC672),AND(OR(AC$1005="",Datos!AC672&gt;=AC$1005),OR(AC$1006="",Datos!AC672&lt;=AC$1006))),FALSE),OR(ISNUMBER(FIND(";"&amp;UPPER(TRIM(Datos!AC672&amp;""))&amp;"=",AC$1007)),ISNUMBER(FIND(";"&amp;UPPER(TRIM(Datos!AC672&amp;""))&amp;";",AC$1007))),OR(UPPER(TRIM(Datos!AC672&amp;""))="SÍ",UPPER(TRIM(Datos!AC672&amp;""))="SI",UPPER(TRIM(Datos!AC672&amp;""))="NO"),IF(ISNUMBER(Datos!AC672),AND(OR(AC$1005="",Datos!AC672&gt;=AC$1005),OR(AC$1006="",Datos!AC672&lt;=AC$1006)),FALSE),TRUE))))</f>
        <v>0.0</v>
      </c>
      <c r="AD672">
        <f>IF(Datos!AD672="",0,IF(AND(AD$1008&lt;&gt;"",Datos!AD672=AD$1008),0,IF(AD$1004=0,0,1-CHOOSE(AD$1004,IF(ISNUMBER(Datos!AD672),AND(OR(AD$1005="",Datos!AD672&gt;=AD$1005),OR(AD$1006="",Datos!AD672&lt;=AD$1006)),FALSE),IF(ISNUMBER(Datos!AD672),AND(Datos!AD672=INT(Datos!AD672),AND(OR(AD$1005="",Datos!AD672&gt;=AD$1005),OR(AD$1006="",Datos!AD672&lt;=AD$1006))),FALSE),OR(ISNUMBER(FIND(";"&amp;UPPER(TRIM(Datos!AD672&amp;""))&amp;"=",AD$1007)),ISNUMBER(FIND(";"&amp;UPPER(TRIM(Datos!AD672&amp;""))&amp;";",AD$1007))),OR(UPPER(TRIM(Datos!AD672&amp;""))="SÍ",UPPER(TRIM(Datos!AD672&amp;""))="SI",UPPER(TRIM(Datos!AD672&amp;""))="NO"),IF(ISNUMBER(Datos!AD672),AND(OR(AD$1005="",Datos!AD672&gt;=AD$1005),OR(AD$1006="",Datos!AD672&lt;=AD$1006)),FALSE),TRUE))))</f>
        <v>0.0</v>
      </c>
      <c r="AE672">
        <f>IF(Datos!AE672="",0,IF(AND(AE$1008&lt;&gt;"",Datos!AE672=AE$1008),0,IF(AE$1004=0,0,1-CHOOSE(AE$1004,IF(ISNUMBER(Datos!AE672),AND(OR(AE$1005="",Datos!AE672&gt;=AE$1005),OR(AE$1006="",Datos!AE672&lt;=AE$1006)),FALSE),IF(ISNUMBER(Datos!AE672),AND(Datos!AE672=INT(Datos!AE672),AND(OR(AE$1005="",Datos!AE672&gt;=AE$1005),OR(AE$1006="",Datos!AE672&lt;=AE$1006))),FALSE),OR(ISNUMBER(FIND(";"&amp;UPPER(TRIM(Datos!AE672&amp;""))&amp;"=",AE$1007)),ISNUMBER(FIND(";"&amp;UPPER(TRIM(Datos!AE672&amp;""))&amp;";",AE$1007))),OR(UPPER(TRIM(Datos!AE672&amp;""))="SÍ",UPPER(TRIM(Datos!AE672&amp;""))="SI",UPPER(TRIM(Datos!AE672&amp;""))="NO"),IF(ISNUMBER(Datos!AE672),AND(OR(AE$1005="",Datos!AE672&gt;=AE$1005),OR(AE$1006="",Datos!AE672&lt;=AE$1006)),FALSE),TRUE))))</f>
        <v>0.0</v>
      </c>
    </row>
    <row r="673" spans="2:31">
      <c r="B673">
        <f>IF(Datos!B673="",0,IF(AND(B$1008&lt;&gt;"",Datos!B673=B$1008),0,IF(B$1004=0,0,1-CHOOSE(B$1004,IF(ISNUMBER(Datos!B673),AND(OR(B$1005="",Datos!B673&gt;=B$1005),OR(B$1006="",Datos!B673&lt;=B$1006)),FALSE),IF(ISNUMBER(Datos!B673),AND(Datos!B673=INT(Datos!B673),AND(OR(B$1005="",Datos!B673&gt;=B$1005),OR(B$1006="",Datos!B673&lt;=B$1006))),FALSE),OR(ISNUMBER(FIND(";"&amp;UPPER(TRIM(Datos!B673&amp;""))&amp;"=",B$1007)),ISNUMBER(FIND(";"&amp;UPPER(TRIM(Datos!B673&amp;""))&amp;";",B$1007))),OR(UPPER(TRIM(Datos!B673&amp;""))="SÍ",UPPER(TRIM(Datos!B673&amp;""))="SI",UPPER(TRIM(Datos!B673&amp;""))="NO"),IF(ISNUMBER(Datos!B673),AND(OR(B$1005="",Datos!B673&gt;=B$1005),OR(B$1006="",Datos!B673&lt;=B$1006)),FALSE),TRUE))))</f>
        <v>0.0</v>
      </c>
      <c r="C673">
        <f>IF(Datos!C673="",0,IF(AND(C$1008&lt;&gt;"",Datos!C673=C$1008),0,IF(C$1004=0,0,1-CHOOSE(C$1004,IF(ISNUMBER(Datos!C673),AND(OR(C$1005="",Datos!C673&gt;=C$1005),OR(C$1006="",Datos!C673&lt;=C$1006)),FALSE),IF(ISNUMBER(Datos!C673),AND(Datos!C673=INT(Datos!C673),AND(OR(C$1005="",Datos!C673&gt;=C$1005),OR(C$1006="",Datos!C673&lt;=C$1006))),FALSE),OR(ISNUMBER(FIND(";"&amp;UPPER(TRIM(Datos!C673&amp;""))&amp;"=",C$1007)),ISNUMBER(FIND(";"&amp;UPPER(TRIM(Datos!C673&amp;""))&amp;";",C$1007))),OR(UPPER(TRIM(Datos!C673&amp;""))="SÍ",UPPER(TRIM(Datos!C673&amp;""))="SI",UPPER(TRIM(Datos!C673&amp;""))="NO"),IF(ISNUMBER(Datos!C673),AND(OR(C$1005="",Datos!C673&gt;=C$1005),OR(C$1006="",Datos!C673&lt;=C$1006)),FALSE),TRUE))))</f>
        <v>0.0</v>
      </c>
      <c r="D673">
        <f>IF(Datos!D673="",0,IF(AND(D$1008&lt;&gt;"",Datos!D673=D$1008),0,IF(D$1004=0,0,1-CHOOSE(D$1004,IF(ISNUMBER(Datos!D673),AND(OR(D$1005="",Datos!D673&gt;=D$1005),OR(D$1006="",Datos!D673&lt;=D$1006)),FALSE),IF(ISNUMBER(Datos!D673),AND(Datos!D673=INT(Datos!D673),AND(OR(D$1005="",Datos!D673&gt;=D$1005),OR(D$1006="",Datos!D673&lt;=D$1006))),FALSE),OR(ISNUMBER(FIND(";"&amp;UPPER(TRIM(Datos!D673&amp;""))&amp;"=",D$1007)),ISNUMBER(FIND(";"&amp;UPPER(TRIM(Datos!D673&amp;""))&amp;";",D$1007))),OR(UPPER(TRIM(Datos!D673&amp;""))="SÍ",UPPER(TRIM(Datos!D673&amp;""))="SI",UPPER(TRIM(Datos!D673&amp;""))="NO"),IF(ISNUMBER(Datos!D673),AND(OR(D$1005="",Datos!D673&gt;=D$1005),OR(D$1006="",Datos!D673&lt;=D$1006)),FALSE),TRUE))))</f>
        <v>0.0</v>
      </c>
      <c r="E673">
        <f>IF(Datos!E673="",0,IF(AND(E$1008&lt;&gt;"",Datos!E673=E$1008),0,IF(E$1004=0,0,1-CHOOSE(E$1004,IF(ISNUMBER(Datos!E673),AND(OR(E$1005="",Datos!E673&gt;=E$1005),OR(E$1006="",Datos!E673&lt;=E$1006)),FALSE),IF(ISNUMBER(Datos!E673),AND(Datos!E673=INT(Datos!E673),AND(OR(E$1005="",Datos!E673&gt;=E$1005),OR(E$1006="",Datos!E673&lt;=E$1006))),FALSE),OR(ISNUMBER(FIND(";"&amp;UPPER(TRIM(Datos!E673&amp;""))&amp;"=",E$1007)),ISNUMBER(FIND(";"&amp;UPPER(TRIM(Datos!E673&amp;""))&amp;";",E$1007))),OR(UPPER(TRIM(Datos!E673&amp;""))="SÍ",UPPER(TRIM(Datos!E673&amp;""))="SI",UPPER(TRIM(Datos!E673&amp;""))="NO"),IF(ISNUMBER(Datos!E673),AND(OR(E$1005="",Datos!E673&gt;=E$1005),OR(E$1006="",Datos!E673&lt;=E$1006)),FALSE),TRUE))))</f>
        <v>0.0</v>
      </c>
      <c r="F673">
        <f>IF(Datos!F673="",0,IF(AND(F$1008&lt;&gt;"",Datos!F673=F$1008),0,IF(F$1004=0,0,1-CHOOSE(F$1004,IF(ISNUMBER(Datos!F673),AND(OR(F$1005="",Datos!F673&gt;=F$1005),OR(F$1006="",Datos!F673&lt;=F$1006)),FALSE),IF(ISNUMBER(Datos!F673),AND(Datos!F673=INT(Datos!F673),AND(OR(F$1005="",Datos!F673&gt;=F$1005),OR(F$1006="",Datos!F673&lt;=F$1006))),FALSE),OR(ISNUMBER(FIND(";"&amp;UPPER(TRIM(Datos!F673&amp;""))&amp;"=",F$1007)),ISNUMBER(FIND(";"&amp;UPPER(TRIM(Datos!F673&amp;""))&amp;";",F$1007))),OR(UPPER(TRIM(Datos!F673&amp;""))="SÍ",UPPER(TRIM(Datos!F673&amp;""))="SI",UPPER(TRIM(Datos!F673&amp;""))="NO"),IF(ISNUMBER(Datos!F673),AND(OR(F$1005="",Datos!F673&gt;=F$1005),OR(F$1006="",Datos!F673&lt;=F$1006)),FALSE),TRUE))))</f>
        <v>0.0</v>
      </c>
      <c r="G673">
        <f>IF(Datos!G673="",0,IF(AND(G$1008&lt;&gt;"",Datos!G673=G$1008),0,IF(G$1004=0,0,1-CHOOSE(G$1004,IF(ISNUMBER(Datos!G673),AND(OR(G$1005="",Datos!G673&gt;=G$1005),OR(G$1006="",Datos!G673&lt;=G$1006)),FALSE),IF(ISNUMBER(Datos!G673),AND(Datos!G673=INT(Datos!G673),AND(OR(G$1005="",Datos!G673&gt;=G$1005),OR(G$1006="",Datos!G673&lt;=G$1006))),FALSE),OR(ISNUMBER(FIND(";"&amp;UPPER(TRIM(Datos!G673&amp;""))&amp;"=",G$1007)),ISNUMBER(FIND(";"&amp;UPPER(TRIM(Datos!G673&amp;""))&amp;";",G$1007))),OR(UPPER(TRIM(Datos!G673&amp;""))="SÍ",UPPER(TRIM(Datos!G673&amp;""))="SI",UPPER(TRIM(Datos!G673&amp;""))="NO"),IF(ISNUMBER(Datos!G673),AND(OR(G$1005="",Datos!G673&gt;=G$1005),OR(G$1006="",Datos!G673&lt;=G$1006)),FALSE),TRUE))))</f>
        <v>0.0</v>
      </c>
      <c r="H673">
        <f>IF(Datos!H673="",0,IF(AND(H$1008&lt;&gt;"",Datos!H673=H$1008),0,IF(H$1004=0,0,1-CHOOSE(H$1004,IF(ISNUMBER(Datos!H673),AND(OR(H$1005="",Datos!H673&gt;=H$1005),OR(H$1006="",Datos!H673&lt;=H$1006)),FALSE),IF(ISNUMBER(Datos!H673),AND(Datos!H673=INT(Datos!H673),AND(OR(H$1005="",Datos!H673&gt;=H$1005),OR(H$1006="",Datos!H673&lt;=H$1006))),FALSE),OR(ISNUMBER(FIND(";"&amp;UPPER(TRIM(Datos!H673&amp;""))&amp;"=",H$1007)),ISNUMBER(FIND(";"&amp;UPPER(TRIM(Datos!H673&amp;""))&amp;";",H$1007))),OR(UPPER(TRIM(Datos!H673&amp;""))="SÍ",UPPER(TRIM(Datos!H673&amp;""))="SI",UPPER(TRIM(Datos!H673&amp;""))="NO"),IF(ISNUMBER(Datos!H673),AND(OR(H$1005="",Datos!H673&gt;=H$1005),OR(H$1006="",Datos!H673&lt;=H$1006)),FALSE),TRUE))))</f>
        <v>0.0</v>
      </c>
      <c r="I673">
        <f>IF(Datos!I673="",0,IF(AND(I$1008&lt;&gt;"",Datos!I673=I$1008),0,IF(I$1004=0,0,1-CHOOSE(I$1004,IF(ISNUMBER(Datos!I673),AND(OR(I$1005="",Datos!I673&gt;=I$1005),OR(I$1006="",Datos!I673&lt;=I$1006)),FALSE),IF(ISNUMBER(Datos!I673),AND(Datos!I673=INT(Datos!I673),AND(OR(I$1005="",Datos!I673&gt;=I$1005),OR(I$1006="",Datos!I673&lt;=I$1006))),FALSE),OR(ISNUMBER(FIND(";"&amp;UPPER(TRIM(Datos!I673&amp;""))&amp;"=",I$1007)),ISNUMBER(FIND(";"&amp;UPPER(TRIM(Datos!I673&amp;""))&amp;";",I$1007))),OR(UPPER(TRIM(Datos!I673&amp;""))="SÍ",UPPER(TRIM(Datos!I673&amp;""))="SI",UPPER(TRIM(Datos!I673&amp;""))="NO"),IF(ISNUMBER(Datos!I673),AND(OR(I$1005="",Datos!I673&gt;=I$1005),OR(I$1006="",Datos!I673&lt;=I$1006)),FALSE),TRUE))))</f>
        <v>0.0</v>
      </c>
      <c r="J673">
        <f>IF(Datos!J673="",0,IF(AND(J$1008&lt;&gt;"",Datos!J673=J$1008),0,IF(J$1004=0,0,1-CHOOSE(J$1004,IF(ISNUMBER(Datos!J673),AND(OR(J$1005="",Datos!J673&gt;=J$1005),OR(J$1006="",Datos!J673&lt;=J$1006)),FALSE),IF(ISNUMBER(Datos!J673),AND(Datos!J673=INT(Datos!J673),AND(OR(J$1005="",Datos!J673&gt;=J$1005),OR(J$1006="",Datos!J673&lt;=J$1006))),FALSE),OR(ISNUMBER(FIND(";"&amp;UPPER(TRIM(Datos!J673&amp;""))&amp;"=",J$1007)),ISNUMBER(FIND(";"&amp;UPPER(TRIM(Datos!J673&amp;""))&amp;";",J$1007))),OR(UPPER(TRIM(Datos!J673&amp;""))="SÍ",UPPER(TRIM(Datos!J673&amp;""))="SI",UPPER(TRIM(Datos!J673&amp;""))="NO"),IF(ISNUMBER(Datos!J673),AND(OR(J$1005="",Datos!J673&gt;=J$1005),OR(J$1006="",Datos!J673&lt;=J$1006)),FALSE),TRUE))))</f>
        <v>0.0</v>
      </c>
      <c r="K673">
        <f>IF(Datos!K673="",0,IF(AND(K$1008&lt;&gt;"",Datos!K673=K$1008),0,IF(K$1004=0,0,1-CHOOSE(K$1004,IF(ISNUMBER(Datos!K673),AND(OR(K$1005="",Datos!K673&gt;=K$1005),OR(K$1006="",Datos!K673&lt;=K$1006)),FALSE),IF(ISNUMBER(Datos!K673),AND(Datos!K673=INT(Datos!K673),AND(OR(K$1005="",Datos!K673&gt;=K$1005),OR(K$1006="",Datos!K673&lt;=K$1006))),FALSE),OR(ISNUMBER(FIND(";"&amp;UPPER(TRIM(Datos!K673&amp;""))&amp;"=",K$1007)),ISNUMBER(FIND(";"&amp;UPPER(TRIM(Datos!K673&amp;""))&amp;";",K$1007))),OR(UPPER(TRIM(Datos!K673&amp;""))="SÍ",UPPER(TRIM(Datos!K673&amp;""))="SI",UPPER(TRIM(Datos!K673&amp;""))="NO"),IF(ISNUMBER(Datos!K673),AND(OR(K$1005="",Datos!K673&gt;=K$1005),OR(K$1006="",Datos!K673&lt;=K$1006)),FALSE),TRUE))))</f>
        <v>0.0</v>
      </c>
      <c r="L673">
        <f>IF(Datos!L673="",0,IF(AND(L$1008&lt;&gt;"",Datos!L673=L$1008),0,IF(L$1004=0,0,1-CHOOSE(L$1004,IF(ISNUMBER(Datos!L673),AND(OR(L$1005="",Datos!L673&gt;=L$1005),OR(L$1006="",Datos!L673&lt;=L$1006)),FALSE),IF(ISNUMBER(Datos!L673),AND(Datos!L673=INT(Datos!L673),AND(OR(L$1005="",Datos!L673&gt;=L$1005),OR(L$1006="",Datos!L673&lt;=L$1006))),FALSE),OR(ISNUMBER(FIND(";"&amp;UPPER(TRIM(Datos!L673&amp;""))&amp;"=",L$1007)),ISNUMBER(FIND(";"&amp;UPPER(TRIM(Datos!L673&amp;""))&amp;";",L$1007))),OR(UPPER(TRIM(Datos!L673&amp;""))="SÍ",UPPER(TRIM(Datos!L673&amp;""))="SI",UPPER(TRIM(Datos!L673&amp;""))="NO"),IF(ISNUMBER(Datos!L673),AND(OR(L$1005="",Datos!L673&gt;=L$1005),OR(L$1006="",Datos!L673&lt;=L$1006)),FALSE),TRUE))))</f>
        <v>0.0</v>
      </c>
      <c r="M673">
        <f>IF(Datos!M673="",0,IF(AND(M$1008&lt;&gt;"",Datos!M673=M$1008),0,IF(M$1004=0,0,1-CHOOSE(M$1004,IF(ISNUMBER(Datos!M673),AND(OR(M$1005="",Datos!M673&gt;=M$1005),OR(M$1006="",Datos!M673&lt;=M$1006)),FALSE),IF(ISNUMBER(Datos!M673),AND(Datos!M673=INT(Datos!M673),AND(OR(M$1005="",Datos!M673&gt;=M$1005),OR(M$1006="",Datos!M673&lt;=M$1006))),FALSE),OR(ISNUMBER(FIND(";"&amp;UPPER(TRIM(Datos!M673&amp;""))&amp;"=",M$1007)),ISNUMBER(FIND(";"&amp;UPPER(TRIM(Datos!M673&amp;""))&amp;";",M$1007))),OR(UPPER(TRIM(Datos!M673&amp;""))="SÍ",UPPER(TRIM(Datos!M673&amp;""))="SI",UPPER(TRIM(Datos!M673&amp;""))="NO"),IF(ISNUMBER(Datos!M673),AND(OR(M$1005="",Datos!M673&gt;=M$1005),OR(M$1006="",Datos!M673&lt;=M$1006)),FALSE),TRUE))))</f>
        <v>0.0</v>
      </c>
      <c r="N673">
        <f>IF(Datos!N673="",0,IF(AND(N$1008&lt;&gt;"",Datos!N673=N$1008),0,IF(N$1004=0,0,1-CHOOSE(N$1004,IF(ISNUMBER(Datos!N673),AND(OR(N$1005="",Datos!N673&gt;=N$1005),OR(N$1006="",Datos!N673&lt;=N$1006)),FALSE),IF(ISNUMBER(Datos!N673),AND(Datos!N673=INT(Datos!N673),AND(OR(N$1005="",Datos!N673&gt;=N$1005),OR(N$1006="",Datos!N673&lt;=N$1006))),FALSE),OR(ISNUMBER(FIND(";"&amp;UPPER(TRIM(Datos!N673&amp;""))&amp;"=",N$1007)),ISNUMBER(FIND(";"&amp;UPPER(TRIM(Datos!N673&amp;""))&amp;";",N$1007))),OR(UPPER(TRIM(Datos!N673&amp;""))="SÍ",UPPER(TRIM(Datos!N673&amp;""))="SI",UPPER(TRIM(Datos!N673&amp;""))="NO"),IF(ISNUMBER(Datos!N673),AND(OR(N$1005="",Datos!N673&gt;=N$1005),OR(N$1006="",Datos!N673&lt;=N$1006)),FALSE),TRUE))))</f>
        <v>0.0</v>
      </c>
      <c r="O673">
        <f>IF(Datos!O673="",0,IF(AND(O$1008&lt;&gt;"",Datos!O673=O$1008),0,IF(O$1004=0,0,1-CHOOSE(O$1004,IF(ISNUMBER(Datos!O673),AND(OR(O$1005="",Datos!O673&gt;=O$1005),OR(O$1006="",Datos!O673&lt;=O$1006)),FALSE),IF(ISNUMBER(Datos!O673),AND(Datos!O673=INT(Datos!O673),AND(OR(O$1005="",Datos!O673&gt;=O$1005),OR(O$1006="",Datos!O673&lt;=O$1006))),FALSE),OR(ISNUMBER(FIND(";"&amp;UPPER(TRIM(Datos!O673&amp;""))&amp;"=",O$1007)),ISNUMBER(FIND(";"&amp;UPPER(TRIM(Datos!O673&amp;""))&amp;";",O$1007))),OR(UPPER(TRIM(Datos!O673&amp;""))="SÍ",UPPER(TRIM(Datos!O673&amp;""))="SI",UPPER(TRIM(Datos!O673&amp;""))="NO"),IF(ISNUMBER(Datos!O673),AND(OR(O$1005="",Datos!O673&gt;=O$1005),OR(O$1006="",Datos!O673&lt;=O$1006)),FALSE),TRUE))))</f>
        <v>0.0</v>
      </c>
      <c r="P673">
        <f>IF(Datos!P673="",0,IF(AND(P$1008&lt;&gt;"",Datos!P673=P$1008),0,IF(P$1004=0,0,1-CHOOSE(P$1004,IF(ISNUMBER(Datos!P673),AND(OR(P$1005="",Datos!P673&gt;=P$1005),OR(P$1006="",Datos!P673&lt;=P$1006)),FALSE),IF(ISNUMBER(Datos!P673),AND(Datos!P673=INT(Datos!P673),AND(OR(P$1005="",Datos!P673&gt;=P$1005),OR(P$1006="",Datos!P673&lt;=P$1006))),FALSE),OR(ISNUMBER(FIND(";"&amp;UPPER(TRIM(Datos!P673&amp;""))&amp;"=",P$1007)),ISNUMBER(FIND(";"&amp;UPPER(TRIM(Datos!P673&amp;""))&amp;";",P$1007))),OR(UPPER(TRIM(Datos!P673&amp;""))="SÍ",UPPER(TRIM(Datos!P673&amp;""))="SI",UPPER(TRIM(Datos!P673&amp;""))="NO"),IF(ISNUMBER(Datos!P673),AND(OR(P$1005="",Datos!P673&gt;=P$1005),OR(P$1006="",Datos!P673&lt;=P$1006)),FALSE),TRUE))))</f>
        <v>0.0</v>
      </c>
      <c r="Q673">
        <f>IF(Datos!Q673="",0,IF(AND(Q$1008&lt;&gt;"",Datos!Q673=Q$1008),0,IF(Q$1004=0,0,1-CHOOSE(Q$1004,IF(ISNUMBER(Datos!Q673),AND(OR(Q$1005="",Datos!Q673&gt;=Q$1005),OR(Q$1006="",Datos!Q673&lt;=Q$1006)),FALSE),IF(ISNUMBER(Datos!Q673),AND(Datos!Q673=INT(Datos!Q673),AND(OR(Q$1005="",Datos!Q673&gt;=Q$1005),OR(Q$1006="",Datos!Q673&lt;=Q$1006))),FALSE),OR(ISNUMBER(FIND(";"&amp;UPPER(TRIM(Datos!Q673&amp;""))&amp;"=",Q$1007)),ISNUMBER(FIND(";"&amp;UPPER(TRIM(Datos!Q673&amp;""))&amp;";",Q$1007))),OR(UPPER(TRIM(Datos!Q673&amp;""))="SÍ",UPPER(TRIM(Datos!Q673&amp;""))="SI",UPPER(TRIM(Datos!Q673&amp;""))="NO"),IF(ISNUMBER(Datos!Q673),AND(OR(Q$1005="",Datos!Q673&gt;=Q$1005),OR(Q$1006="",Datos!Q673&lt;=Q$1006)),FALSE),TRUE))))</f>
        <v>0.0</v>
      </c>
      <c r="R673">
        <f>IF(Datos!R673="",0,IF(AND(R$1008&lt;&gt;"",Datos!R673=R$1008),0,IF(R$1004=0,0,1-CHOOSE(R$1004,IF(ISNUMBER(Datos!R673),AND(OR(R$1005="",Datos!R673&gt;=R$1005),OR(R$1006="",Datos!R673&lt;=R$1006)),FALSE),IF(ISNUMBER(Datos!R673),AND(Datos!R673=INT(Datos!R673),AND(OR(R$1005="",Datos!R673&gt;=R$1005),OR(R$1006="",Datos!R673&lt;=R$1006))),FALSE),OR(ISNUMBER(FIND(";"&amp;UPPER(TRIM(Datos!R673&amp;""))&amp;"=",R$1007)),ISNUMBER(FIND(";"&amp;UPPER(TRIM(Datos!R673&amp;""))&amp;";",R$1007))),OR(UPPER(TRIM(Datos!R673&amp;""))="SÍ",UPPER(TRIM(Datos!R673&amp;""))="SI",UPPER(TRIM(Datos!R673&amp;""))="NO"),IF(ISNUMBER(Datos!R673),AND(OR(R$1005="",Datos!R673&gt;=R$1005),OR(R$1006="",Datos!R673&lt;=R$1006)),FALSE),TRUE))))</f>
        <v>0.0</v>
      </c>
      <c r="S673">
        <f>IF(Datos!S673="",0,IF(AND(S$1008&lt;&gt;"",Datos!S673=S$1008),0,IF(S$1004=0,0,1-CHOOSE(S$1004,IF(ISNUMBER(Datos!S673),AND(OR(S$1005="",Datos!S673&gt;=S$1005),OR(S$1006="",Datos!S673&lt;=S$1006)),FALSE),IF(ISNUMBER(Datos!S673),AND(Datos!S673=INT(Datos!S673),AND(OR(S$1005="",Datos!S673&gt;=S$1005),OR(S$1006="",Datos!S673&lt;=S$1006))),FALSE),OR(ISNUMBER(FIND(";"&amp;UPPER(TRIM(Datos!S673&amp;""))&amp;"=",S$1007)),ISNUMBER(FIND(";"&amp;UPPER(TRIM(Datos!S673&amp;""))&amp;";",S$1007))),OR(UPPER(TRIM(Datos!S673&amp;""))="SÍ",UPPER(TRIM(Datos!S673&amp;""))="SI",UPPER(TRIM(Datos!S673&amp;""))="NO"),IF(ISNUMBER(Datos!S673),AND(OR(S$1005="",Datos!S673&gt;=S$1005),OR(S$1006="",Datos!S673&lt;=S$1006)),FALSE),TRUE))))</f>
        <v>0.0</v>
      </c>
      <c r="T673">
        <f>IF(Datos!T673="",0,IF(AND(T$1008&lt;&gt;"",Datos!T673=T$1008),0,IF(T$1004=0,0,1-CHOOSE(T$1004,IF(ISNUMBER(Datos!T673),AND(OR(T$1005="",Datos!T673&gt;=T$1005),OR(T$1006="",Datos!T673&lt;=T$1006)),FALSE),IF(ISNUMBER(Datos!T673),AND(Datos!T673=INT(Datos!T673),AND(OR(T$1005="",Datos!T673&gt;=T$1005),OR(T$1006="",Datos!T673&lt;=T$1006))),FALSE),OR(ISNUMBER(FIND(";"&amp;UPPER(TRIM(Datos!T673&amp;""))&amp;"=",T$1007)),ISNUMBER(FIND(";"&amp;UPPER(TRIM(Datos!T673&amp;""))&amp;";",T$1007))),OR(UPPER(TRIM(Datos!T673&amp;""))="SÍ",UPPER(TRIM(Datos!T673&amp;""))="SI",UPPER(TRIM(Datos!T673&amp;""))="NO"),IF(ISNUMBER(Datos!T673),AND(OR(T$1005="",Datos!T673&gt;=T$1005),OR(T$1006="",Datos!T673&lt;=T$1006)),FALSE),TRUE))))</f>
        <v>0.0</v>
      </c>
      <c r="U673">
        <f>IF(Datos!U673="",0,IF(AND(U$1008&lt;&gt;"",Datos!U673=U$1008),0,IF(U$1004=0,0,1-CHOOSE(U$1004,IF(ISNUMBER(Datos!U673),AND(OR(U$1005="",Datos!U673&gt;=U$1005),OR(U$1006="",Datos!U673&lt;=U$1006)),FALSE),IF(ISNUMBER(Datos!U673),AND(Datos!U673=INT(Datos!U673),AND(OR(U$1005="",Datos!U673&gt;=U$1005),OR(U$1006="",Datos!U673&lt;=U$1006))),FALSE),OR(ISNUMBER(FIND(";"&amp;UPPER(TRIM(Datos!U673&amp;""))&amp;"=",U$1007)),ISNUMBER(FIND(";"&amp;UPPER(TRIM(Datos!U673&amp;""))&amp;";",U$1007))),OR(UPPER(TRIM(Datos!U673&amp;""))="SÍ",UPPER(TRIM(Datos!U673&amp;""))="SI",UPPER(TRIM(Datos!U673&amp;""))="NO"),IF(ISNUMBER(Datos!U673),AND(OR(U$1005="",Datos!U673&gt;=U$1005),OR(U$1006="",Datos!U673&lt;=U$1006)),FALSE),TRUE))))</f>
        <v>0.0</v>
      </c>
      <c r="V673">
        <f>IF(Datos!V673="",0,IF(AND(V$1008&lt;&gt;"",Datos!V673=V$1008),0,IF(V$1004=0,0,1-CHOOSE(V$1004,IF(ISNUMBER(Datos!V673),AND(OR(V$1005="",Datos!V673&gt;=V$1005),OR(V$1006="",Datos!V673&lt;=V$1006)),FALSE),IF(ISNUMBER(Datos!V673),AND(Datos!V673=INT(Datos!V673),AND(OR(V$1005="",Datos!V673&gt;=V$1005),OR(V$1006="",Datos!V673&lt;=V$1006))),FALSE),OR(ISNUMBER(FIND(";"&amp;UPPER(TRIM(Datos!V673&amp;""))&amp;"=",V$1007)),ISNUMBER(FIND(";"&amp;UPPER(TRIM(Datos!V673&amp;""))&amp;";",V$1007))),OR(UPPER(TRIM(Datos!V673&amp;""))="SÍ",UPPER(TRIM(Datos!V673&amp;""))="SI",UPPER(TRIM(Datos!V673&amp;""))="NO"),IF(ISNUMBER(Datos!V673),AND(OR(V$1005="",Datos!V673&gt;=V$1005),OR(V$1006="",Datos!V673&lt;=V$1006)),FALSE),TRUE))))</f>
        <v>0.0</v>
      </c>
      <c r="W673">
        <f>IF(Datos!W673="",0,IF(AND(W$1008&lt;&gt;"",Datos!W673=W$1008),0,IF(W$1004=0,0,1-CHOOSE(W$1004,IF(ISNUMBER(Datos!W673),AND(OR(W$1005="",Datos!W673&gt;=W$1005),OR(W$1006="",Datos!W673&lt;=W$1006)),FALSE),IF(ISNUMBER(Datos!W673),AND(Datos!W673=INT(Datos!W673),AND(OR(W$1005="",Datos!W673&gt;=W$1005),OR(W$1006="",Datos!W673&lt;=W$1006))),FALSE),OR(ISNUMBER(FIND(";"&amp;UPPER(TRIM(Datos!W673&amp;""))&amp;"=",W$1007)),ISNUMBER(FIND(";"&amp;UPPER(TRIM(Datos!W673&amp;""))&amp;";",W$1007))),OR(UPPER(TRIM(Datos!W673&amp;""))="SÍ",UPPER(TRIM(Datos!W673&amp;""))="SI",UPPER(TRIM(Datos!W673&amp;""))="NO"),IF(ISNUMBER(Datos!W673),AND(OR(W$1005="",Datos!W673&gt;=W$1005),OR(W$1006="",Datos!W673&lt;=W$1006)),FALSE),TRUE))))</f>
        <v>0.0</v>
      </c>
      <c r="X673">
        <f>IF(Datos!X673="",0,IF(AND(X$1008&lt;&gt;"",Datos!X673=X$1008),0,IF(X$1004=0,0,1-CHOOSE(X$1004,IF(ISNUMBER(Datos!X673),AND(OR(X$1005="",Datos!X673&gt;=X$1005),OR(X$1006="",Datos!X673&lt;=X$1006)),FALSE),IF(ISNUMBER(Datos!X673),AND(Datos!X673=INT(Datos!X673),AND(OR(X$1005="",Datos!X673&gt;=X$1005),OR(X$1006="",Datos!X673&lt;=X$1006))),FALSE),OR(ISNUMBER(FIND(";"&amp;UPPER(TRIM(Datos!X673&amp;""))&amp;"=",X$1007)),ISNUMBER(FIND(";"&amp;UPPER(TRIM(Datos!X673&amp;""))&amp;";",X$1007))),OR(UPPER(TRIM(Datos!X673&amp;""))="SÍ",UPPER(TRIM(Datos!X673&amp;""))="SI",UPPER(TRIM(Datos!X673&amp;""))="NO"),IF(ISNUMBER(Datos!X673),AND(OR(X$1005="",Datos!X673&gt;=X$1005),OR(X$1006="",Datos!X673&lt;=X$1006)),FALSE),TRUE))))</f>
        <v>0.0</v>
      </c>
      <c r="Y673">
        <f>IF(Datos!Y673="",0,IF(AND(Y$1008&lt;&gt;"",Datos!Y673=Y$1008),0,IF(Y$1004=0,0,1-CHOOSE(Y$1004,IF(ISNUMBER(Datos!Y673),AND(OR(Y$1005="",Datos!Y673&gt;=Y$1005),OR(Y$1006="",Datos!Y673&lt;=Y$1006)),FALSE),IF(ISNUMBER(Datos!Y673),AND(Datos!Y673=INT(Datos!Y673),AND(OR(Y$1005="",Datos!Y673&gt;=Y$1005),OR(Y$1006="",Datos!Y673&lt;=Y$1006))),FALSE),OR(ISNUMBER(FIND(";"&amp;UPPER(TRIM(Datos!Y673&amp;""))&amp;"=",Y$1007)),ISNUMBER(FIND(";"&amp;UPPER(TRIM(Datos!Y673&amp;""))&amp;";",Y$1007))),OR(UPPER(TRIM(Datos!Y673&amp;""))="SÍ",UPPER(TRIM(Datos!Y673&amp;""))="SI",UPPER(TRIM(Datos!Y673&amp;""))="NO"),IF(ISNUMBER(Datos!Y673),AND(OR(Y$1005="",Datos!Y673&gt;=Y$1005),OR(Y$1006="",Datos!Y673&lt;=Y$1006)),FALSE),TRUE))))</f>
        <v>0.0</v>
      </c>
      <c r="Z673">
        <f>IF(Datos!Z673="",0,IF(AND(Z$1008&lt;&gt;"",Datos!Z673=Z$1008),0,IF(Z$1004=0,0,1-CHOOSE(Z$1004,IF(ISNUMBER(Datos!Z673),AND(OR(Z$1005="",Datos!Z673&gt;=Z$1005),OR(Z$1006="",Datos!Z673&lt;=Z$1006)),FALSE),IF(ISNUMBER(Datos!Z673),AND(Datos!Z673=INT(Datos!Z673),AND(OR(Z$1005="",Datos!Z673&gt;=Z$1005),OR(Z$1006="",Datos!Z673&lt;=Z$1006))),FALSE),OR(ISNUMBER(FIND(";"&amp;UPPER(TRIM(Datos!Z673&amp;""))&amp;"=",Z$1007)),ISNUMBER(FIND(";"&amp;UPPER(TRIM(Datos!Z673&amp;""))&amp;";",Z$1007))),OR(UPPER(TRIM(Datos!Z673&amp;""))="SÍ",UPPER(TRIM(Datos!Z673&amp;""))="SI",UPPER(TRIM(Datos!Z673&amp;""))="NO"),IF(ISNUMBER(Datos!Z673),AND(OR(Z$1005="",Datos!Z673&gt;=Z$1005),OR(Z$1006="",Datos!Z673&lt;=Z$1006)),FALSE),TRUE))))</f>
        <v>0.0</v>
      </c>
      <c r="AA673">
        <f>IF(Datos!AA673="",0,IF(AND(AA$1008&lt;&gt;"",Datos!AA673=AA$1008),0,IF(AA$1004=0,0,1-CHOOSE(AA$1004,IF(ISNUMBER(Datos!AA673),AND(OR(AA$1005="",Datos!AA673&gt;=AA$1005),OR(AA$1006="",Datos!AA673&lt;=AA$1006)),FALSE),IF(ISNUMBER(Datos!AA673),AND(Datos!AA673=INT(Datos!AA673),AND(OR(AA$1005="",Datos!AA673&gt;=AA$1005),OR(AA$1006="",Datos!AA673&lt;=AA$1006))),FALSE),OR(ISNUMBER(FIND(";"&amp;UPPER(TRIM(Datos!AA673&amp;""))&amp;"=",AA$1007)),ISNUMBER(FIND(";"&amp;UPPER(TRIM(Datos!AA673&amp;""))&amp;";",AA$1007))),OR(UPPER(TRIM(Datos!AA673&amp;""))="SÍ",UPPER(TRIM(Datos!AA673&amp;""))="SI",UPPER(TRIM(Datos!AA673&amp;""))="NO"),IF(ISNUMBER(Datos!AA673),AND(OR(AA$1005="",Datos!AA673&gt;=AA$1005),OR(AA$1006="",Datos!AA673&lt;=AA$1006)),FALSE),TRUE))))</f>
        <v>0.0</v>
      </c>
      <c r="AB673">
        <f>IF(Datos!AB673="",0,IF(AND(AB$1008&lt;&gt;"",Datos!AB673=AB$1008),0,IF(AB$1004=0,0,1-CHOOSE(AB$1004,IF(ISNUMBER(Datos!AB673),AND(OR(AB$1005="",Datos!AB673&gt;=AB$1005),OR(AB$1006="",Datos!AB673&lt;=AB$1006)),FALSE),IF(ISNUMBER(Datos!AB673),AND(Datos!AB673=INT(Datos!AB673),AND(OR(AB$1005="",Datos!AB673&gt;=AB$1005),OR(AB$1006="",Datos!AB673&lt;=AB$1006))),FALSE),OR(ISNUMBER(FIND(";"&amp;UPPER(TRIM(Datos!AB673&amp;""))&amp;"=",AB$1007)),ISNUMBER(FIND(";"&amp;UPPER(TRIM(Datos!AB673&amp;""))&amp;";",AB$1007))),OR(UPPER(TRIM(Datos!AB673&amp;""))="SÍ",UPPER(TRIM(Datos!AB673&amp;""))="SI",UPPER(TRIM(Datos!AB673&amp;""))="NO"),IF(ISNUMBER(Datos!AB673),AND(OR(AB$1005="",Datos!AB673&gt;=AB$1005),OR(AB$1006="",Datos!AB673&lt;=AB$1006)),FALSE),TRUE))))</f>
        <v>0.0</v>
      </c>
      <c r="AC673">
        <f>IF(Datos!AC673="",0,IF(AND(AC$1008&lt;&gt;"",Datos!AC673=AC$1008),0,IF(AC$1004=0,0,1-CHOOSE(AC$1004,IF(ISNUMBER(Datos!AC673),AND(OR(AC$1005="",Datos!AC673&gt;=AC$1005),OR(AC$1006="",Datos!AC673&lt;=AC$1006)),FALSE),IF(ISNUMBER(Datos!AC673),AND(Datos!AC673=INT(Datos!AC673),AND(OR(AC$1005="",Datos!AC673&gt;=AC$1005),OR(AC$1006="",Datos!AC673&lt;=AC$1006))),FALSE),OR(ISNUMBER(FIND(";"&amp;UPPER(TRIM(Datos!AC673&amp;""))&amp;"=",AC$1007)),ISNUMBER(FIND(";"&amp;UPPER(TRIM(Datos!AC673&amp;""))&amp;";",AC$1007))),OR(UPPER(TRIM(Datos!AC673&amp;""))="SÍ",UPPER(TRIM(Datos!AC673&amp;""))="SI",UPPER(TRIM(Datos!AC673&amp;""))="NO"),IF(ISNUMBER(Datos!AC673),AND(OR(AC$1005="",Datos!AC673&gt;=AC$1005),OR(AC$1006="",Datos!AC673&lt;=AC$1006)),FALSE),TRUE))))</f>
        <v>0.0</v>
      </c>
      <c r="AD673">
        <f>IF(Datos!AD673="",0,IF(AND(AD$1008&lt;&gt;"",Datos!AD673=AD$1008),0,IF(AD$1004=0,0,1-CHOOSE(AD$1004,IF(ISNUMBER(Datos!AD673),AND(OR(AD$1005="",Datos!AD673&gt;=AD$1005),OR(AD$1006="",Datos!AD673&lt;=AD$1006)),FALSE),IF(ISNUMBER(Datos!AD673),AND(Datos!AD673=INT(Datos!AD673),AND(OR(AD$1005="",Datos!AD673&gt;=AD$1005),OR(AD$1006="",Datos!AD673&lt;=AD$1006))),FALSE),OR(ISNUMBER(FIND(";"&amp;UPPER(TRIM(Datos!AD673&amp;""))&amp;"=",AD$1007)),ISNUMBER(FIND(";"&amp;UPPER(TRIM(Datos!AD673&amp;""))&amp;";",AD$1007))),OR(UPPER(TRIM(Datos!AD673&amp;""))="SÍ",UPPER(TRIM(Datos!AD673&amp;""))="SI",UPPER(TRIM(Datos!AD673&amp;""))="NO"),IF(ISNUMBER(Datos!AD673),AND(OR(AD$1005="",Datos!AD673&gt;=AD$1005),OR(AD$1006="",Datos!AD673&lt;=AD$1006)),FALSE),TRUE))))</f>
        <v>0.0</v>
      </c>
      <c r="AE673">
        <f>IF(Datos!AE673="",0,IF(AND(AE$1008&lt;&gt;"",Datos!AE673=AE$1008),0,IF(AE$1004=0,0,1-CHOOSE(AE$1004,IF(ISNUMBER(Datos!AE673),AND(OR(AE$1005="",Datos!AE673&gt;=AE$1005),OR(AE$1006="",Datos!AE673&lt;=AE$1006)),FALSE),IF(ISNUMBER(Datos!AE673),AND(Datos!AE673=INT(Datos!AE673),AND(OR(AE$1005="",Datos!AE673&gt;=AE$1005),OR(AE$1006="",Datos!AE673&lt;=AE$1006))),FALSE),OR(ISNUMBER(FIND(";"&amp;UPPER(TRIM(Datos!AE673&amp;""))&amp;"=",AE$1007)),ISNUMBER(FIND(";"&amp;UPPER(TRIM(Datos!AE673&amp;""))&amp;";",AE$1007))),OR(UPPER(TRIM(Datos!AE673&amp;""))="SÍ",UPPER(TRIM(Datos!AE673&amp;""))="SI",UPPER(TRIM(Datos!AE673&amp;""))="NO"),IF(ISNUMBER(Datos!AE673),AND(OR(AE$1005="",Datos!AE673&gt;=AE$1005),OR(AE$1006="",Datos!AE673&lt;=AE$1006)),FALSE),TRUE))))</f>
        <v>0.0</v>
      </c>
    </row>
    <row r="674" spans="2:31">
      <c r="B674">
        <f>IF(Datos!B674="",0,IF(AND(B$1008&lt;&gt;"",Datos!B674=B$1008),0,IF(B$1004=0,0,1-CHOOSE(B$1004,IF(ISNUMBER(Datos!B674),AND(OR(B$1005="",Datos!B674&gt;=B$1005),OR(B$1006="",Datos!B674&lt;=B$1006)),FALSE),IF(ISNUMBER(Datos!B674),AND(Datos!B674=INT(Datos!B674),AND(OR(B$1005="",Datos!B674&gt;=B$1005),OR(B$1006="",Datos!B674&lt;=B$1006))),FALSE),OR(ISNUMBER(FIND(";"&amp;UPPER(TRIM(Datos!B674&amp;""))&amp;"=",B$1007)),ISNUMBER(FIND(";"&amp;UPPER(TRIM(Datos!B674&amp;""))&amp;";",B$1007))),OR(UPPER(TRIM(Datos!B674&amp;""))="SÍ",UPPER(TRIM(Datos!B674&amp;""))="SI",UPPER(TRIM(Datos!B674&amp;""))="NO"),IF(ISNUMBER(Datos!B674),AND(OR(B$1005="",Datos!B674&gt;=B$1005),OR(B$1006="",Datos!B674&lt;=B$1006)),FALSE),TRUE))))</f>
        <v>0.0</v>
      </c>
      <c r="C674">
        <f>IF(Datos!C674="",0,IF(AND(C$1008&lt;&gt;"",Datos!C674=C$1008),0,IF(C$1004=0,0,1-CHOOSE(C$1004,IF(ISNUMBER(Datos!C674),AND(OR(C$1005="",Datos!C674&gt;=C$1005),OR(C$1006="",Datos!C674&lt;=C$1006)),FALSE),IF(ISNUMBER(Datos!C674),AND(Datos!C674=INT(Datos!C674),AND(OR(C$1005="",Datos!C674&gt;=C$1005),OR(C$1006="",Datos!C674&lt;=C$1006))),FALSE),OR(ISNUMBER(FIND(";"&amp;UPPER(TRIM(Datos!C674&amp;""))&amp;"=",C$1007)),ISNUMBER(FIND(";"&amp;UPPER(TRIM(Datos!C674&amp;""))&amp;";",C$1007))),OR(UPPER(TRIM(Datos!C674&amp;""))="SÍ",UPPER(TRIM(Datos!C674&amp;""))="SI",UPPER(TRIM(Datos!C674&amp;""))="NO"),IF(ISNUMBER(Datos!C674),AND(OR(C$1005="",Datos!C674&gt;=C$1005),OR(C$1006="",Datos!C674&lt;=C$1006)),FALSE),TRUE))))</f>
        <v>0.0</v>
      </c>
      <c r="D674">
        <f>IF(Datos!D674="",0,IF(AND(D$1008&lt;&gt;"",Datos!D674=D$1008),0,IF(D$1004=0,0,1-CHOOSE(D$1004,IF(ISNUMBER(Datos!D674),AND(OR(D$1005="",Datos!D674&gt;=D$1005),OR(D$1006="",Datos!D674&lt;=D$1006)),FALSE),IF(ISNUMBER(Datos!D674),AND(Datos!D674=INT(Datos!D674),AND(OR(D$1005="",Datos!D674&gt;=D$1005),OR(D$1006="",Datos!D674&lt;=D$1006))),FALSE),OR(ISNUMBER(FIND(";"&amp;UPPER(TRIM(Datos!D674&amp;""))&amp;"=",D$1007)),ISNUMBER(FIND(";"&amp;UPPER(TRIM(Datos!D674&amp;""))&amp;";",D$1007))),OR(UPPER(TRIM(Datos!D674&amp;""))="SÍ",UPPER(TRIM(Datos!D674&amp;""))="SI",UPPER(TRIM(Datos!D674&amp;""))="NO"),IF(ISNUMBER(Datos!D674),AND(OR(D$1005="",Datos!D674&gt;=D$1005),OR(D$1006="",Datos!D674&lt;=D$1006)),FALSE),TRUE))))</f>
        <v>0.0</v>
      </c>
      <c r="E674">
        <f>IF(Datos!E674="",0,IF(AND(E$1008&lt;&gt;"",Datos!E674=E$1008),0,IF(E$1004=0,0,1-CHOOSE(E$1004,IF(ISNUMBER(Datos!E674),AND(OR(E$1005="",Datos!E674&gt;=E$1005),OR(E$1006="",Datos!E674&lt;=E$1006)),FALSE),IF(ISNUMBER(Datos!E674),AND(Datos!E674=INT(Datos!E674),AND(OR(E$1005="",Datos!E674&gt;=E$1005),OR(E$1006="",Datos!E674&lt;=E$1006))),FALSE),OR(ISNUMBER(FIND(";"&amp;UPPER(TRIM(Datos!E674&amp;""))&amp;"=",E$1007)),ISNUMBER(FIND(";"&amp;UPPER(TRIM(Datos!E674&amp;""))&amp;";",E$1007))),OR(UPPER(TRIM(Datos!E674&amp;""))="SÍ",UPPER(TRIM(Datos!E674&amp;""))="SI",UPPER(TRIM(Datos!E674&amp;""))="NO"),IF(ISNUMBER(Datos!E674),AND(OR(E$1005="",Datos!E674&gt;=E$1005),OR(E$1006="",Datos!E674&lt;=E$1006)),FALSE),TRUE))))</f>
        <v>0.0</v>
      </c>
      <c r="F674">
        <f>IF(Datos!F674="",0,IF(AND(F$1008&lt;&gt;"",Datos!F674=F$1008),0,IF(F$1004=0,0,1-CHOOSE(F$1004,IF(ISNUMBER(Datos!F674),AND(OR(F$1005="",Datos!F674&gt;=F$1005),OR(F$1006="",Datos!F674&lt;=F$1006)),FALSE),IF(ISNUMBER(Datos!F674),AND(Datos!F674=INT(Datos!F674),AND(OR(F$1005="",Datos!F674&gt;=F$1005),OR(F$1006="",Datos!F674&lt;=F$1006))),FALSE),OR(ISNUMBER(FIND(";"&amp;UPPER(TRIM(Datos!F674&amp;""))&amp;"=",F$1007)),ISNUMBER(FIND(";"&amp;UPPER(TRIM(Datos!F674&amp;""))&amp;";",F$1007))),OR(UPPER(TRIM(Datos!F674&amp;""))="SÍ",UPPER(TRIM(Datos!F674&amp;""))="SI",UPPER(TRIM(Datos!F674&amp;""))="NO"),IF(ISNUMBER(Datos!F674),AND(OR(F$1005="",Datos!F674&gt;=F$1005),OR(F$1006="",Datos!F674&lt;=F$1006)),FALSE),TRUE))))</f>
        <v>0.0</v>
      </c>
      <c r="G674">
        <f>IF(Datos!G674="",0,IF(AND(G$1008&lt;&gt;"",Datos!G674=G$1008),0,IF(G$1004=0,0,1-CHOOSE(G$1004,IF(ISNUMBER(Datos!G674),AND(OR(G$1005="",Datos!G674&gt;=G$1005),OR(G$1006="",Datos!G674&lt;=G$1006)),FALSE),IF(ISNUMBER(Datos!G674),AND(Datos!G674=INT(Datos!G674),AND(OR(G$1005="",Datos!G674&gt;=G$1005),OR(G$1006="",Datos!G674&lt;=G$1006))),FALSE),OR(ISNUMBER(FIND(";"&amp;UPPER(TRIM(Datos!G674&amp;""))&amp;"=",G$1007)),ISNUMBER(FIND(";"&amp;UPPER(TRIM(Datos!G674&amp;""))&amp;";",G$1007))),OR(UPPER(TRIM(Datos!G674&amp;""))="SÍ",UPPER(TRIM(Datos!G674&amp;""))="SI",UPPER(TRIM(Datos!G674&amp;""))="NO"),IF(ISNUMBER(Datos!G674),AND(OR(G$1005="",Datos!G674&gt;=G$1005),OR(G$1006="",Datos!G674&lt;=G$1006)),FALSE),TRUE))))</f>
        <v>0.0</v>
      </c>
      <c r="H674">
        <f>IF(Datos!H674="",0,IF(AND(H$1008&lt;&gt;"",Datos!H674=H$1008),0,IF(H$1004=0,0,1-CHOOSE(H$1004,IF(ISNUMBER(Datos!H674),AND(OR(H$1005="",Datos!H674&gt;=H$1005),OR(H$1006="",Datos!H674&lt;=H$1006)),FALSE),IF(ISNUMBER(Datos!H674),AND(Datos!H674=INT(Datos!H674),AND(OR(H$1005="",Datos!H674&gt;=H$1005),OR(H$1006="",Datos!H674&lt;=H$1006))),FALSE),OR(ISNUMBER(FIND(";"&amp;UPPER(TRIM(Datos!H674&amp;""))&amp;"=",H$1007)),ISNUMBER(FIND(";"&amp;UPPER(TRIM(Datos!H674&amp;""))&amp;";",H$1007))),OR(UPPER(TRIM(Datos!H674&amp;""))="SÍ",UPPER(TRIM(Datos!H674&amp;""))="SI",UPPER(TRIM(Datos!H674&amp;""))="NO"),IF(ISNUMBER(Datos!H674),AND(OR(H$1005="",Datos!H674&gt;=H$1005),OR(H$1006="",Datos!H674&lt;=H$1006)),FALSE),TRUE))))</f>
        <v>0.0</v>
      </c>
      <c r="I674">
        <f>IF(Datos!I674="",0,IF(AND(I$1008&lt;&gt;"",Datos!I674=I$1008),0,IF(I$1004=0,0,1-CHOOSE(I$1004,IF(ISNUMBER(Datos!I674),AND(OR(I$1005="",Datos!I674&gt;=I$1005),OR(I$1006="",Datos!I674&lt;=I$1006)),FALSE),IF(ISNUMBER(Datos!I674),AND(Datos!I674=INT(Datos!I674),AND(OR(I$1005="",Datos!I674&gt;=I$1005),OR(I$1006="",Datos!I674&lt;=I$1006))),FALSE),OR(ISNUMBER(FIND(";"&amp;UPPER(TRIM(Datos!I674&amp;""))&amp;"=",I$1007)),ISNUMBER(FIND(";"&amp;UPPER(TRIM(Datos!I674&amp;""))&amp;";",I$1007))),OR(UPPER(TRIM(Datos!I674&amp;""))="SÍ",UPPER(TRIM(Datos!I674&amp;""))="SI",UPPER(TRIM(Datos!I674&amp;""))="NO"),IF(ISNUMBER(Datos!I674),AND(OR(I$1005="",Datos!I674&gt;=I$1005),OR(I$1006="",Datos!I674&lt;=I$1006)),FALSE),TRUE))))</f>
        <v>0.0</v>
      </c>
      <c r="J674">
        <f>IF(Datos!J674="",0,IF(AND(J$1008&lt;&gt;"",Datos!J674=J$1008),0,IF(J$1004=0,0,1-CHOOSE(J$1004,IF(ISNUMBER(Datos!J674),AND(OR(J$1005="",Datos!J674&gt;=J$1005),OR(J$1006="",Datos!J674&lt;=J$1006)),FALSE),IF(ISNUMBER(Datos!J674),AND(Datos!J674=INT(Datos!J674),AND(OR(J$1005="",Datos!J674&gt;=J$1005),OR(J$1006="",Datos!J674&lt;=J$1006))),FALSE),OR(ISNUMBER(FIND(";"&amp;UPPER(TRIM(Datos!J674&amp;""))&amp;"=",J$1007)),ISNUMBER(FIND(";"&amp;UPPER(TRIM(Datos!J674&amp;""))&amp;";",J$1007))),OR(UPPER(TRIM(Datos!J674&amp;""))="SÍ",UPPER(TRIM(Datos!J674&amp;""))="SI",UPPER(TRIM(Datos!J674&amp;""))="NO"),IF(ISNUMBER(Datos!J674),AND(OR(J$1005="",Datos!J674&gt;=J$1005),OR(J$1006="",Datos!J674&lt;=J$1006)),FALSE),TRUE))))</f>
        <v>0.0</v>
      </c>
      <c r="K674">
        <f>IF(Datos!K674="",0,IF(AND(K$1008&lt;&gt;"",Datos!K674=K$1008),0,IF(K$1004=0,0,1-CHOOSE(K$1004,IF(ISNUMBER(Datos!K674),AND(OR(K$1005="",Datos!K674&gt;=K$1005),OR(K$1006="",Datos!K674&lt;=K$1006)),FALSE),IF(ISNUMBER(Datos!K674),AND(Datos!K674=INT(Datos!K674),AND(OR(K$1005="",Datos!K674&gt;=K$1005),OR(K$1006="",Datos!K674&lt;=K$1006))),FALSE),OR(ISNUMBER(FIND(";"&amp;UPPER(TRIM(Datos!K674&amp;""))&amp;"=",K$1007)),ISNUMBER(FIND(";"&amp;UPPER(TRIM(Datos!K674&amp;""))&amp;";",K$1007))),OR(UPPER(TRIM(Datos!K674&amp;""))="SÍ",UPPER(TRIM(Datos!K674&amp;""))="SI",UPPER(TRIM(Datos!K674&amp;""))="NO"),IF(ISNUMBER(Datos!K674),AND(OR(K$1005="",Datos!K674&gt;=K$1005),OR(K$1006="",Datos!K674&lt;=K$1006)),FALSE),TRUE))))</f>
        <v>0.0</v>
      </c>
      <c r="L674">
        <f>IF(Datos!L674="",0,IF(AND(L$1008&lt;&gt;"",Datos!L674=L$1008),0,IF(L$1004=0,0,1-CHOOSE(L$1004,IF(ISNUMBER(Datos!L674),AND(OR(L$1005="",Datos!L674&gt;=L$1005),OR(L$1006="",Datos!L674&lt;=L$1006)),FALSE),IF(ISNUMBER(Datos!L674),AND(Datos!L674=INT(Datos!L674),AND(OR(L$1005="",Datos!L674&gt;=L$1005),OR(L$1006="",Datos!L674&lt;=L$1006))),FALSE),OR(ISNUMBER(FIND(";"&amp;UPPER(TRIM(Datos!L674&amp;""))&amp;"=",L$1007)),ISNUMBER(FIND(";"&amp;UPPER(TRIM(Datos!L674&amp;""))&amp;";",L$1007))),OR(UPPER(TRIM(Datos!L674&amp;""))="SÍ",UPPER(TRIM(Datos!L674&amp;""))="SI",UPPER(TRIM(Datos!L674&amp;""))="NO"),IF(ISNUMBER(Datos!L674),AND(OR(L$1005="",Datos!L674&gt;=L$1005),OR(L$1006="",Datos!L674&lt;=L$1006)),FALSE),TRUE))))</f>
        <v>0.0</v>
      </c>
      <c r="M674">
        <f>IF(Datos!M674="",0,IF(AND(M$1008&lt;&gt;"",Datos!M674=M$1008),0,IF(M$1004=0,0,1-CHOOSE(M$1004,IF(ISNUMBER(Datos!M674),AND(OR(M$1005="",Datos!M674&gt;=M$1005),OR(M$1006="",Datos!M674&lt;=M$1006)),FALSE),IF(ISNUMBER(Datos!M674),AND(Datos!M674=INT(Datos!M674),AND(OR(M$1005="",Datos!M674&gt;=M$1005),OR(M$1006="",Datos!M674&lt;=M$1006))),FALSE),OR(ISNUMBER(FIND(";"&amp;UPPER(TRIM(Datos!M674&amp;""))&amp;"=",M$1007)),ISNUMBER(FIND(";"&amp;UPPER(TRIM(Datos!M674&amp;""))&amp;";",M$1007))),OR(UPPER(TRIM(Datos!M674&amp;""))="SÍ",UPPER(TRIM(Datos!M674&amp;""))="SI",UPPER(TRIM(Datos!M674&amp;""))="NO"),IF(ISNUMBER(Datos!M674),AND(OR(M$1005="",Datos!M674&gt;=M$1005),OR(M$1006="",Datos!M674&lt;=M$1006)),FALSE),TRUE))))</f>
        <v>0.0</v>
      </c>
      <c r="N674">
        <f>IF(Datos!N674="",0,IF(AND(N$1008&lt;&gt;"",Datos!N674=N$1008),0,IF(N$1004=0,0,1-CHOOSE(N$1004,IF(ISNUMBER(Datos!N674),AND(OR(N$1005="",Datos!N674&gt;=N$1005),OR(N$1006="",Datos!N674&lt;=N$1006)),FALSE),IF(ISNUMBER(Datos!N674),AND(Datos!N674=INT(Datos!N674),AND(OR(N$1005="",Datos!N674&gt;=N$1005),OR(N$1006="",Datos!N674&lt;=N$1006))),FALSE),OR(ISNUMBER(FIND(";"&amp;UPPER(TRIM(Datos!N674&amp;""))&amp;"=",N$1007)),ISNUMBER(FIND(";"&amp;UPPER(TRIM(Datos!N674&amp;""))&amp;";",N$1007))),OR(UPPER(TRIM(Datos!N674&amp;""))="SÍ",UPPER(TRIM(Datos!N674&amp;""))="SI",UPPER(TRIM(Datos!N674&amp;""))="NO"),IF(ISNUMBER(Datos!N674),AND(OR(N$1005="",Datos!N674&gt;=N$1005),OR(N$1006="",Datos!N674&lt;=N$1006)),FALSE),TRUE))))</f>
        <v>0.0</v>
      </c>
      <c r="O674">
        <f>IF(Datos!O674="",0,IF(AND(O$1008&lt;&gt;"",Datos!O674=O$1008),0,IF(O$1004=0,0,1-CHOOSE(O$1004,IF(ISNUMBER(Datos!O674),AND(OR(O$1005="",Datos!O674&gt;=O$1005),OR(O$1006="",Datos!O674&lt;=O$1006)),FALSE),IF(ISNUMBER(Datos!O674),AND(Datos!O674=INT(Datos!O674),AND(OR(O$1005="",Datos!O674&gt;=O$1005),OR(O$1006="",Datos!O674&lt;=O$1006))),FALSE),OR(ISNUMBER(FIND(";"&amp;UPPER(TRIM(Datos!O674&amp;""))&amp;"=",O$1007)),ISNUMBER(FIND(";"&amp;UPPER(TRIM(Datos!O674&amp;""))&amp;";",O$1007))),OR(UPPER(TRIM(Datos!O674&amp;""))="SÍ",UPPER(TRIM(Datos!O674&amp;""))="SI",UPPER(TRIM(Datos!O674&amp;""))="NO"),IF(ISNUMBER(Datos!O674),AND(OR(O$1005="",Datos!O674&gt;=O$1005),OR(O$1006="",Datos!O674&lt;=O$1006)),FALSE),TRUE))))</f>
        <v>0.0</v>
      </c>
      <c r="P674">
        <f>IF(Datos!P674="",0,IF(AND(P$1008&lt;&gt;"",Datos!P674=P$1008),0,IF(P$1004=0,0,1-CHOOSE(P$1004,IF(ISNUMBER(Datos!P674),AND(OR(P$1005="",Datos!P674&gt;=P$1005),OR(P$1006="",Datos!P674&lt;=P$1006)),FALSE),IF(ISNUMBER(Datos!P674),AND(Datos!P674=INT(Datos!P674),AND(OR(P$1005="",Datos!P674&gt;=P$1005),OR(P$1006="",Datos!P674&lt;=P$1006))),FALSE),OR(ISNUMBER(FIND(";"&amp;UPPER(TRIM(Datos!P674&amp;""))&amp;"=",P$1007)),ISNUMBER(FIND(";"&amp;UPPER(TRIM(Datos!P674&amp;""))&amp;";",P$1007))),OR(UPPER(TRIM(Datos!P674&amp;""))="SÍ",UPPER(TRIM(Datos!P674&amp;""))="SI",UPPER(TRIM(Datos!P674&amp;""))="NO"),IF(ISNUMBER(Datos!P674),AND(OR(P$1005="",Datos!P674&gt;=P$1005),OR(P$1006="",Datos!P674&lt;=P$1006)),FALSE),TRUE))))</f>
        <v>0.0</v>
      </c>
      <c r="Q674">
        <f>IF(Datos!Q674="",0,IF(AND(Q$1008&lt;&gt;"",Datos!Q674=Q$1008),0,IF(Q$1004=0,0,1-CHOOSE(Q$1004,IF(ISNUMBER(Datos!Q674),AND(OR(Q$1005="",Datos!Q674&gt;=Q$1005),OR(Q$1006="",Datos!Q674&lt;=Q$1006)),FALSE),IF(ISNUMBER(Datos!Q674),AND(Datos!Q674=INT(Datos!Q674),AND(OR(Q$1005="",Datos!Q674&gt;=Q$1005),OR(Q$1006="",Datos!Q674&lt;=Q$1006))),FALSE),OR(ISNUMBER(FIND(";"&amp;UPPER(TRIM(Datos!Q674&amp;""))&amp;"=",Q$1007)),ISNUMBER(FIND(";"&amp;UPPER(TRIM(Datos!Q674&amp;""))&amp;";",Q$1007))),OR(UPPER(TRIM(Datos!Q674&amp;""))="SÍ",UPPER(TRIM(Datos!Q674&amp;""))="SI",UPPER(TRIM(Datos!Q674&amp;""))="NO"),IF(ISNUMBER(Datos!Q674),AND(OR(Q$1005="",Datos!Q674&gt;=Q$1005),OR(Q$1006="",Datos!Q674&lt;=Q$1006)),FALSE),TRUE))))</f>
        <v>0.0</v>
      </c>
      <c r="R674">
        <f>IF(Datos!R674="",0,IF(AND(R$1008&lt;&gt;"",Datos!R674=R$1008),0,IF(R$1004=0,0,1-CHOOSE(R$1004,IF(ISNUMBER(Datos!R674),AND(OR(R$1005="",Datos!R674&gt;=R$1005),OR(R$1006="",Datos!R674&lt;=R$1006)),FALSE),IF(ISNUMBER(Datos!R674),AND(Datos!R674=INT(Datos!R674),AND(OR(R$1005="",Datos!R674&gt;=R$1005),OR(R$1006="",Datos!R674&lt;=R$1006))),FALSE),OR(ISNUMBER(FIND(";"&amp;UPPER(TRIM(Datos!R674&amp;""))&amp;"=",R$1007)),ISNUMBER(FIND(";"&amp;UPPER(TRIM(Datos!R674&amp;""))&amp;";",R$1007))),OR(UPPER(TRIM(Datos!R674&amp;""))="SÍ",UPPER(TRIM(Datos!R674&amp;""))="SI",UPPER(TRIM(Datos!R674&amp;""))="NO"),IF(ISNUMBER(Datos!R674),AND(OR(R$1005="",Datos!R674&gt;=R$1005),OR(R$1006="",Datos!R674&lt;=R$1006)),FALSE),TRUE))))</f>
        <v>0.0</v>
      </c>
      <c r="S674">
        <f>IF(Datos!S674="",0,IF(AND(S$1008&lt;&gt;"",Datos!S674=S$1008),0,IF(S$1004=0,0,1-CHOOSE(S$1004,IF(ISNUMBER(Datos!S674),AND(OR(S$1005="",Datos!S674&gt;=S$1005),OR(S$1006="",Datos!S674&lt;=S$1006)),FALSE),IF(ISNUMBER(Datos!S674),AND(Datos!S674=INT(Datos!S674),AND(OR(S$1005="",Datos!S674&gt;=S$1005),OR(S$1006="",Datos!S674&lt;=S$1006))),FALSE),OR(ISNUMBER(FIND(";"&amp;UPPER(TRIM(Datos!S674&amp;""))&amp;"=",S$1007)),ISNUMBER(FIND(";"&amp;UPPER(TRIM(Datos!S674&amp;""))&amp;";",S$1007))),OR(UPPER(TRIM(Datos!S674&amp;""))="SÍ",UPPER(TRIM(Datos!S674&amp;""))="SI",UPPER(TRIM(Datos!S674&amp;""))="NO"),IF(ISNUMBER(Datos!S674),AND(OR(S$1005="",Datos!S674&gt;=S$1005),OR(S$1006="",Datos!S674&lt;=S$1006)),FALSE),TRUE))))</f>
        <v>0.0</v>
      </c>
      <c r="T674">
        <f>IF(Datos!T674="",0,IF(AND(T$1008&lt;&gt;"",Datos!T674=T$1008),0,IF(T$1004=0,0,1-CHOOSE(T$1004,IF(ISNUMBER(Datos!T674),AND(OR(T$1005="",Datos!T674&gt;=T$1005),OR(T$1006="",Datos!T674&lt;=T$1006)),FALSE),IF(ISNUMBER(Datos!T674),AND(Datos!T674=INT(Datos!T674),AND(OR(T$1005="",Datos!T674&gt;=T$1005),OR(T$1006="",Datos!T674&lt;=T$1006))),FALSE),OR(ISNUMBER(FIND(";"&amp;UPPER(TRIM(Datos!T674&amp;""))&amp;"=",T$1007)),ISNUMBER(FIND(";"&amp;UPPER(TRIM(Datos!T674&amp;""))&amp;";",T$1007))),OR(UPPER(TRIM(Datos!T674&amp;""))="SÍ",UPPER(TRIM(Datos!T674&amp;""))="SI",UPPER(TRIM(Datos!T674&amp;""))="NO"),IF(ISNUMBER(Datos!T674),AND(OR(T$1005="",Datos!T674&gt;=T$1005),OR(T$1006="",Datos!T674&lt;=T$1006)),FALSE),TRUE))))</f>
        <v>0.0</v>
      </c>
      <c r="U674">
        <f>IF(Datos!U674="",0,IF(AND(U$1008&lt;&gt;"",Datos!U674=U$1008),0,IF(U$1004=0,0,1-CHOOSE(U$1004,IF(ISNUMBER(Datos!U674),AND(OR(U$1005="",Datos!U674&gt;=U$1005),OR(U$1006="",Datos!U674&lt;=U$1006)),FALSE),IF(ISNUMBER(Datos!U674),AND(Datos!U674=INT(Datos!U674),AND(OR(U$1005="",Datos!U674&gt;=U$1005),OR(U$1006="",Datos!U674&lt;=U$1006))),FALSE),OR(ISNUMBER(FIND(";"&amp;UPPER(TRIM(Datos!U674&amp;""))&amp;"=",U$1007)),ISNUMBER(FIND(";"&amp;UPPER(TRIM(Datos!U674&amp;""))&amp;";",U$1007))),OR(UPPER(TRIM(Datos!U674&amp;""))="SÍ",UPPER(TRIM(Datos!U674&amp;""))="SI",UPPER(TRIM(Datos!U674&amp;""))="NO"),IF(ISNUMBER(Datos!U674),AND(OR(U$1005="",Datos!U674&gt;=U$1005),OR(U$1006="",Datos!U674&lt;=U$1006)),FALSE),TRUE))))</f>
        <v>0.0</v>
      </c>
      <c r="V674">
        <f>IF(Datos!V674="",0,IF(AND(V$1008&lt;&gt;"",Datos!V674=V$1008),0,IF(V$1004=0,0,1-CHOOSE(V$1004,IF(ISNUMBER(Datos!V674),AND(OR(V$1005="",Datos!V674&gt;=V$1005),OR(V$1006="",Datos!V674&lt;=V$1006)),FALSE),IF(ISNUMBER(Datos!V674),AND(Datos!V674=INT(Datos!V674),AND(OR(V$1005="",Datos!V674&gt;=V$1005),OR(V$1006="",Datos!V674&lt;=V$1006))),FALSE),OR(ISNUMBER(FIND(";"&amp;UPPER(TRIM(Datos!V674&amp;""))&amp;"=",V$1007)),ISNUMBER(FIND(";"&amp;UPPER(TRIM(Datos!V674&amp;""))&amp;";",V$1007))),OR(UPPER(TRIM(Datos!V674&amp;""))="SÍ",UPPER(TRIM(Datos!V674&amp;""))="SI",UPPER(TRIM(Datos!V674&amp;""))="NO"),IF(ISNUMBER(Datos!V674),AND(OR(V$1005="",Datos!V674&gt;=V$1005),OR(V$1006="",Datos!V674&lt;=V$1006)),FALSE),TRUE))))</f>
        <v>0.0</v>
      </c>
      <c r="W674">
        <f>IF(Datos!W674="",0,IF(AND(W$1008&lt;&gt;"",Datos!W674=W$1008),0,IF(W$1004=0,0,1-CHOOSE(W$1004,IF(ISNUMBER(Datos!W674),AND(OR(W$1005="",Datos!W674&gt;=W$1005),OR(W$1006="",Datos!W674&lt;=W$1006)),FALSE),IF(ISNUMBER(Datos!W674),AND(Datos!W674=INT(Datos!W674),AND(OR(W$1005="",Datos!W674&gt;=W$1005),OR(W$1006="",Datos!W674&lt;=W$1006))),FALSE),OR(ISNUMBER(FIND(";"&amp;UPPER(TRIM(Datos!W674&amp;""))&amp;"=",W$1007)),ISNUMBER(FIND(";"&amp;UPPER(TRIM(Datos!W674&amp;""))&amp;";",W$1007))),OR(UPPER(TRIM(Datos!W674&amp;""))="SÍ",UPPER(TRIM(Datos!W674&amp;""))="SI",UPPER(TRIM(Datos!W674&amp;""))="NO"),IF(ISNUMBER(Datos!W674),AND(OR(W$1005="",Datos!W674&gt;=W$1005),OR(W$1006="",Datos!W674&lt;=W$1006)),FALSE),TRUE))))</f>
        <v>0.0</v>
      </c>
      <c r="X674">
        <f>IF(Datos!X674="",0,IF(AND(X$1008&lt;&gt;"",Datos!X674=X$1008),0,IF(X$1004=0,0,1-CHOOSE(X$1004,IF(ISNUMBER(Datos!X674),AND(OR(X$1005="",Datos!X674&gt;=X$1005),OR(X$1006="",Datos!X674&lt;=X$1006)),FALSE),IF(ISNUMBER(Datos!X674),AND(Datos!X674=INT(Datos!X674),AND(OR(X$1005="",Datos!X674&gt;=X$1005),OR(X$1006="",Datos!X674&lt;=X$1006))),FALSE),OR(ISNUMBER(FIND(";"&amp;UPPER(TRIM(Datos!X674&amp;""))&amp;"=",X$1007)),ISNUMBER(FIND(";"&amp;UPPER(TRIM(Datos!X674&amp;""))&amp;";",X$1007))),OR(UPPER(TRIM(Datos!X674&amp;""))="SÍ",UPPER(TRIM(Datos!X674&amp;""))="SI",UPPER(TRIM(Datos!X674&amp;""))="NO"),IF(ISNUMBER(Datos!X674),AND(OR(X$1005="",Datos!X674&gt;=X$1005),OR(X$1006="",Datos!X674&lt;=X$1006)),FALSE),TRUE))))</f>
        <v>0.0</v>
      </c>
      <c r="Y674">
        <f>IF(Datos!Y674="",0,IF(AND(Y$1008&lt;&gt;"",Datos!Y674=Y$1008),0,IF(Y$1004=0,0,1-CHOOSE(Y$1004,IF(ISNUMBER(Datos!Y674),AND(OR(Y$1005="",Datos!Y674&gt;=Y$1005),OR(Y$1006="",Datos!Y674&lt;=Y$1006)),FALSE),IF(ISNUMBER(Datos!Y674),AND(Datos!Y674=INT(Datos!Y674),AND(OR(Y$1005="",Datos!Y674&gt;=Y$1005),OR(Y$1006="",Datos!Y674&lt;=Y$1006))),FALSE),OR(ISNUMBER(FIND(";"&amp;UPPER(TRIM(Datos!Y674&amp;""))&amp;"=",Y$1007)),ISNUMBER(FIND(";"&amp;UPPER(TRIM(Datos!Y674&amp;""))&amp;";",Y$1007))),OR(UPPER(TRIM(Datos!Y674&amp;""))="SÍ",UPPER(TRIM(Datos!Y674&amp;""))="SI",UPPER(TRIM(Datos!Y674&amp;""))="NO"),IF(ISNUMBER(Datos!Y674),AND(OR(Y$1005="",Datos!Y674&gt;=Y$1005),OR(Y$1006="",Datos!Y674&lt;=Y$1006)),FALSE),TRUE))))</f>
        <v>0.0</v>
      </c>
      <c r="Z674">
        <f>IF(Datos!Z674="",0,IF(AND(Z$1008&lt;&gt;"",Datos!Z674=Z$1008),0,IF(Z$1004=0,0,1-CHOOSE(Z$1004,IF(ISNUMBER(Datos!Z674),AND(OR(Z$1005="",Datos!Z674&gt;=Z$1005),OR(Z$1006="",Datos!Z674&lt;=Z$1006)),FALSE),IF(ISNUMBER(Datos!Z674),AND(Datos!Z674=INT(Datos!Z674),AND(OR(Z$1005="",Datos!Z674&gt;=Z$1005),OR(Z$1006="",Datos!Z674&lt;=Z$1006))),FALSE),OR(ISNUMBER(FIND(";"&amp;UPPER(TRIM(Datos!Z674&amp;""))&amp;"=",Z$1007)),ISNUMBER(FIND(";"&amp;UPPER(TRIM(Datos!Z674&amp;""))&amp;";",Z$1007))),OR(UPPER(TRIM(Datos!Z674&amp;""))="SÍ",UPPER(TRIM(Datos!Z674&amp;""))="SI",UPPER(TRIM(Datos!Z674&amp;""))="NO"),IF(ISNUMBER(Datos!Z674),AND(OR(Z$1005="",Datos!Z674&gt;=Z$1005),OR(Z$1006="",Datos!Z674&lt;=Z$1006)),FALSE),TRUE))))</f>
        <v>0.0</v>
      </c>
      <c r="AA674">
        <f>IF(Datos!AA674="",0,IF(AND(AA$1008&lt;&gt;"",Datos!AA674=AA$1008),0,IF(AA$1004=0,0,1-CHOOSE(AA$1004,IF(ISNUMBER(Datos!AA674),AND(OR(AA$1005="",Datos!AA674&gt;=AA$1005),OR(AA$1006="",Datos!AA674&lt;=AA$1006)),FALSE),IF(ISNUMBER(Datos!AA674),AND(Datos!AA674=INT(Datos!AA674),AND(OR(AA$1005="",Datos!AA674&gt;=AA$1005),OR(AA$1006="",Datos!AA674&lt;=AA$1006))),FALSE),OR(ISNUMBER(FIND(";"&amp;UPPER(TRIM(Datos!AA674&amp;""))&amp;"=",AA$1007)),ISNUMBER(FIND(";"&amp;UPPER(TRIM(Datos!AA674&amp;""))&amp;";",AA$1007))),OR(UPPER(TRIM(Datos!AA674&amp;""))="SÍ",UPPER(TRIM(Datos!AA674&amp;""))="SI",UPPER(TRIM(Datos!AA674&amp;""))="NO"),IF(ISNUMBER(Datos!AA674),AND(OR(AA$1005="",Datos!AA674&gt;=AA$1005),OR(AA$1006="",Datos!AA674&lt;=AA$1006)),FALSE),TRUE))))</f>
        <v>0.0</v>
      </c>
      <c r="AB674">
        <f>IF(Datos!AB674="",0,IF(AND(AB$1008&lt;&gt;"",Datos!AB674=AB$1008),0,IF(AB$1004=0,0,1-CHOOSE(AB$1004,IF(ISNUMBER(Datos!AB674),AND(OR(AB$1005="",Datos!AB674&gt;=AB$1005),OR(AB$1006="",Datos!AB674&lt;=AB$1006)),FALSE),IF(ISNUMBER(Datos!AB674),AND(Datos!AB674=INT(Datos!AB674),AND(OR(AB$1005="",Datos!AB674&gt;=AB$1005),OR(AB$1006="",Datos!AB674&lt;=AB$1006))),FALSE),OR(ISNUMBER(FIND(";"&amp;UPPER(TRIM(Datos!AB674&amp;""))&amp;"=",AB$1007)),ISNUMBER(FIND(";"&amp;UPPER(TRIM(Datos!AB674&amp;""))&amp;";",AB$1007))),OR(UPPER(TRIM(Datos!AB674&amp;""))="SÍ",UPPER(TRIM(Datos!AB674&amp;""))="SI",UPPER(TRIM(Datos!AB674&amp;""))="NO"),IF(ISNUMBER(Datos!AB674),AND(OR(AB$1005="",Datos!AB674&gt;=AB$1005),OR(AB$1006="",Datos!AB674&lt;=AB$1006)),FALSE),TRUE))))</f>
        <v>0.0</v>
      </c>
      <c r="AC674">
        <f>IF(Datos!AC674="",0,IF(AND(AC$1008&lt;&gt;"",Datos!AC674=AC$1008),0,IF(AC$1004=0,0,1-CHOOSE(AC$1004,IF(ISNUMBER(Datos!AC674),AND(OR(AC$1005="",Datos!AC674&gt;=AC$1005),OR(AC$1006="",Datos!AC674&lt;=AC$1006)),FALSE),IF(ISNUMBER(Datos!AC674),AND(Datos!AC674=INT(Datos!AC674),AND(OR(AC$1005="",Datos!AC674&gt;=AC$1005),OR(AC$1006="",Datos!AC674&lt;=AC$1006))),FALSE),OR(ISNUMBER(FIND(";"&amp;UPPER(TRIM(Datos!AC674&amp;""))&amp;"=",AC$1007)),ISNUMBER(FIND(";"&amp;UPPER(TRIM(Datos!AC674&amp;""))&amp;";",AC$1007))),OR(UPPER(TRIM(Datos!AC674&amp;""))="SÍ",UPPER(TRIM(Datos!AC674&amp;""))="SI",UPPER(TRIM(Datos!AC674&amp;""))="NO"),IF(ISNUMBER(Datos!AC674),AND(OR(AC$1005="",Datos!AC674&gt;=AC$1005),OR(AC$1006="",Datos!AC674&lt;=AC$1006)),FALSE),TRUE))))</f>
        <v>0.0</v>
      </c>
      <c r="AD674">
        <f>IF(Datos!AD674="",0,IF(AND(AD$1008&lt;&gt;"",Datos!AD674=AD$1008),0,IF(AD$1004=0,0,1-CHOOSE(AD$1004,IF(ISNUMBER(Datos!AD674),AND(OR(AD$1005="",Datos!AD674&gt;=AD$1005),OR(AD$1006="",Datos!AD674&lt;=AD$1006)),FALSE),IF(ISNUMBER(Datos!AD674),AND(Datos!AD674=INT(Datos!AD674),AND(OR(AD$1005="",Datos!AD674&gt;=AD$1005),OR(AD$1006="",Datos!AD674&lt;=AD$1006))),FALSE),OR(ISNUMBER(FIND(";"&amp;UPPER(TRIM(Datos!AD674&amp;""))&amp;"=",AD$1007)),ISNUMBER(FIND(";"&amp;UPPER(TRIM(Datos!AD674&amp;""))&amp;";",AD$1007))),OR(UPPER(TRIM(Datos!AD674&amp;""))="SÍ",UPPER(TRIM(Datos!AD674&amp;""))="SI",UPPER(TRIM(Datos!AD674&amp;""))="NO"),IF(ISNUMBER(Datos!AD674),AND(OR(AD$1005="",Datos!AD674&gt;=AD$1005),OR(AD$1006="",Datos!AD674&lt;=AD$1006)),FALSE),TRUE))))</f>
        <v>0.0</v>
      </c>
      <c r="AE674">
        <f>IF(Datos!AE674="",0,IF(AND(AE$1008&lt;&gt;"",Datos!AE674=AE$1008),0,IF(AE$1004=0,0,1-CHOOSE(AE$1004,IF(ISNUMBER(Datos!AE674),AND(OR(AE$1005="",Datos!AE674&gt;=AE$1005),OR(AE$1006="",Datos!AE674&lt;=AE$1006)),FALSE),IF(ISNUMBER(Datos!AE674),AND(Datos!AE674=INT(Datos!AE674),AND(OR(AE$1005="",Datos!AE674&gt;=AE$1005),OR(AE$1006="",Datos!AE674&lt;=AE$1006))),FALSE),OR(ISNUMBER(FIND(";"&amp;UPPER(TRIM(Datos!AE674&amp;""))&amp;"=",AE$1007)),ISNUMBER(FIND(";"&amp;UPPER(TRIM(Datos!AE674&amp;""))&amp;";",AE$1007))),OR(UPPER(TRIM(Datos!AE674&amp;""))="SÍ",UPPER(TRIM(Datos!AE674&amp;""))="SI",UPPER(TRIM(Datos!AE674&amp;""))="NO"),IF(ISNUMBER(Datos!AE674),AND(OR(AE$1005="",Datos!AE674&gt;=AE$1005),OR(AE$1006="",Datos!AE674&lt;=AE$1006)),FALSE),TRUE))))</f>
        <v>0.0</v>
      </c>
    </row>
    <row r="675" spans="2:31">
      <c r="B675">
        <f>IF(Datos!B675="",0,IF(AND(B$1008&lt;&gt;"",Datos!B675=B$1008),0,IF(B$1004=0,0,1-CHOOSE(B$1004,IF(ISNUMBER(Datos!B675),AND(OR(B$1005="",Datos!B675&gt;=B$1005),OR(B$1006="",Datos!B675&lt;=B$1006)),FALSE),IF(ISNUMBER(Datos!B675),AND(Datos!B675=INT(Datos!B675),AND(OR(B$1005="",Datos!B675&gt;=B$1005),OR(B$1006="",Datos!B675&lt;=B$1006))),FALSE),OR(ISNUMBER(FIND(";"&amp;UPPER(TRIM(Datos!B675&amp;""))&amp;"=",B$1007)),ISNUMBER(FIND(";"&amp;UPPER(TRIM(Datos!B675&amp;""))&amp;";",B$1007))),OR(UPPER(TRIM(Datos!B675&amp;""))="SÍ",UPPER(TRIM(Datos!B675&amp;""))="SI",UPPER(TRIM(Datos!B675&amp;""))="NO"),IF(ISNUMBER(Datos!B675),AND(OR(B$1005="",Datos!B675&gt;=B$1005),OR(B$1006="",Datos!B675&lt;=B$1006)),FALSE),TRUE))))</f>
        <v>0.0</v>
      </c>
      <c r="C675">
        <f>IF(Datos!C675="",0,IF(AND(C$1008&lt;&gt;"",Datos!C675=C$1008),0,IF(C$1004=0,0,1-CHOOSE(C$1004,IF(ISNUMBER(Datos!C675),AND(OR(C$1005="",Datos!C675&gt;=C$1005),OR(C$1006="",Datos!C675&lt;=C$1006)),FALSE),IF(ISNUMBER(Datos!C675),AND(Datos!C675=INT(Datos!C675),AND(OR(C$1005="",Datos!C675&gt;=C$1005),OR(C$1006="",Datos!C675&lt;=C$1006))),FALSE),OR(ISNUMBER(FIND(";"&amp;UPPER(TRIM(Datos!C675&amp;""))&amp;"=",C$1007)),ISNUMBER(FIND(";"&amp;UPPER(TRIM(Datos!C675&amp;""))&amp;";",C$1007))),OR(UPPER(TRIM(Datos!C675&amp;""))="SÍ",UPPER(TRIM(Datos!C675&amp;""))="SI",UPPER(TRIM(Datos!C675&amp;""))="NO"),IF(ISNUMBER(Datos!C675),AND(OR(C$1005="",Datos!C675&gt;=C$1005),OR(C$1006="",Datos!C675&lt;=C$1006)),FALSE),TRUE))))</f>
        <v>0.0</v>
      </c>
      <c r="D675">
        <f>IF(Datos!D675="",0,IF(AND(D$1008&lt;&gt;"",Datos!D675=D$1008),0,IF(D$1004=0,0,1-CHOOSE(D$1004,IF(ISNUMBER(Datos!D675),AND(OR(D$1005="",Datos!D675&gt;=D$1005),OR(D$1006="",Datos!D675&lt;=D$1006)),FALSE),IF(ISNUMBER(Datos!D675),AND(Datos!D675=INT(Datos!D675),AND(OR(D$1005="",Datos!D675&gt;=D$1005),OR(D$1006="",Datos!D675&lt;=D$1006))),FALSE),OR(ISNUMBER(FIND(";"&amp;UPPER(TRIM(Datos!D675&amp;""))&amp;"=",D$1007)),ISNUMBER(FIND(";"&amp;UPPER(TRIM(Datos!D675&amp;""))&amp;";",D$1007))),OR(UPPER(TRIM(Datos!D675&amp;""))="SÍ",UPPER(TRIM(Datos!D675&amp;""))="SI",UPPER(TRIM(Datos!D675&amp;""))="NO"),IF(ISNUMBER(Datos!D675),AND(OR(D$1005="",Datos!D675&gt;=D$1005),OR(D$1006="",Datos!D675&lt;=D$1006)),FALSE),TRUE))))</f>
        <v>0.0</v>
      </c>
      <c r="E675">
        <f>IF(Datos!E675="",0,IF(AND(E$1008&lt;&gt;"",Datos!E675=E$1008),0,IF(E$1004=0,0,1-CHOOSE(E$1004,IF(ISNUMBER(Datos!E675),AND(OR(E$1005="",Datos!E675&gt;=E$1005),OR(E$1006="",Datos!E675&lt;=E$1006)),FALSE),IF(ISNUMBER(Datos!E675),AND(Datos!E675=INT(Datos!E675),AND(OR(E$1005="",Datos!E675&gt;=E$1005),OR(E$1006="",Datos!E675&lt;=E$1006))),FALSE),OR(ISNUMBER(FIND(";"&amp;UPPER(TRIM(Datos!E675&amp;""))&amp;"=",E$1007)),ISNUMBER(FIND(";"&amp;UPPER(TRIM(Datos!E675&amp;""))&amp;";",E$1007))),OR(UPPER(TRIM(Datos!E675&amp;""))="SÍ",UPPER(TRIM(Datos!E675&amp;""))="SI",UPPER(TRIM(Datos!E675&amp;""))="NO"),IF(ISNUMBER(Datos!E675),AND(OR(E$1005="",Datos!E675&gt;=E$1005),OR(E$1006="",Datos!E675&lt;=E$1006)),FALSE),TRUE))))</f>
        <v>0.0</v>
      </c>
      <c r="F675">
        <f>IF(Datos!F675="",0,IF(AND(F$1008&lt;&gt;"",Datos!F675=F$1008),0,IF(F$1004=0,0,1-CHOOSE(F$1004,IF(ISNUMBER(Datos!F675),AND(OR(F$1005="",Datos!F675&gt;=F$1005),OR(F$1006="",Datos!F675&lt;=F$1006)),FALSE),IF(ISNUMBER(Datos!F675),AND(Datos!F675=INT(Datos!F675),AND(OR(F$1005="",Datos!F675&gt;=F$1005),OR(F$1006="",Datos!F675&lt;=F$1006))),FALSE),OR(ISNUMBER(FIND(";"&amp;UPPER(TRIM(Datos!F675&amp;""))&amp;"=",F$1007)),ISNUMBER(FIND(";"&amp;UPPER(TRIM(Datos!F675&amp;""))&amp;";",F$1007))),OR(UPPER(TRIM(Datos!F675&amp;""))="SÍ",UPPER(TRIM(Datos!F675&amp;""))="SI",UPPER(TRIM(Datos!F675&amp;""))="NO"),IF(ISNUMBER(Datos!F675),AND(OR(F$1005="",Datos!F675&gt;=F$1005),OR(F$1006="",Datos!F675&lt;=F$1006)),FALSE),TRUE))))</f>
        <v>0.0</v>
      </c>
      <c r="G675">
        <f>IF(Datos!G675="",0,IF(AND(G$1008&lt;&gt;"",Datos!G675=G$1008),0,IF(G$1004=0,0,1-CHOOSE(G$1004,IF(ISNUMBER(Datos!G675),AND(OR(G$1005="",Datos!G675&gt;=G$1005),OR(G$1006="",Datos!G675&lt;=G$1006)),FALSE),IF(ISNUMBER(Datos!G675),AND(Datos!G675=INT(Datos!G675),AND(OR(G$1005="",Datos!G675&gt;=G$1005),OR(G$1006="",Datos!G675&lt;=G$1006))),FALSE),OR(ISNUMBER(FIND(";"&amp;UPPER(TRIM(Datos!G675&amp;""))&amp;"=",G$1007)),ISNUMBER(FIND(";"&amp;UPPER(TRIM(Datos!G675&amp;""))&amp;";",G$1007))),OR(UPPER(TRIM(Datos!G675&amp;""))="SÍ",UPPER(TRIM(Datos!G675&amp;""))="SI",UPPER(TRIM(Datos!G675&amp;""))="NO"),IF(ISNUMBER(Datos!G675),AND(OR(G$1005="",Datos!G675&gt;=G$1005),OR(G$1006="",Datos!G675&lt;=G$1006)),FALSE),TRUE))))</f>
        <v>0.0</v>
      </c>
      <c r="H675">
        <f>IF(Datos!H675="",0,IF(AND(H$1008&lt;&gt;"",Datos!H675=H$1008),0,IF(H$1004=0,0,1-CHOOSE(H$1004,IF(ISNUMBER(Datos!H675),AND(OR(H$1005="",Datos!H675&gt;=H$1005),OR(H$1006="",Datos!H675&lt;=H$1006)),FALSE),IF(ISNUMBER(Datos!H675),AND(Datos!H675=INT(Datos!H675),AND(OR(H$1005="",Datos!H675&gt;=H$1005),OR(H$1006="",Datos!H675&lt;=H$1006))),FALSE),OR(ISNUMBER(FIND(";"&amp;UPPER(TRIM(Datos!H675&amp;""))&amp;"=",H$1007)),ISNUMBER(FIND(";"&amp;UPPER(TRIM(Datos!H675&amp;""))&amp;";",H$1007))),OR(UPPER(TRIM(Datos!H675&amp;""))="SÍ",UPPER(TRIM(Datos!H675&amp;""))="SI",UPPER(TRIM(Datos!H675&amp;""))="NO"),IF(ISNUMBER(Datos!H675),AND(OR(H$1005="",Datos!H675&gt;=H$1005),OR(H$1006="",Datos!H675&lt;=H$1006)),FALSE),TRUE))))</f>
        <v>0.0</v>
      </c>
      <c r="I675">
        <f>IF(Datos!I675="",0,IF(AND(I$1008&lt;&gt;"",Datos!I675=I$1008),0,IF(I$1004=0,0,1-CHOOSE(I$1004,IF(ISNUMBER(Datos!I675),AND(OR(I$1005="",Datos!I675&gt;=I$1005),OR(I$1006="",Datos!I675&lt;=I$1006)),FALSE),IF(ISNUMBER(Datos!I675),AND(Datos!I675=INT(Datos!I675),AND(OR(I$1005="",Datos!I675&gt;=I$1005),OR(I$1006="",Datos!I675&lt;=I$1006))),FALSE),OR(ISNUMBER(FIND(";"&amp;UPPER(TRIM(Datos!I675&amp;""))&amp;"=",I$1007)),ISNUMBER(FIND(";"&amp;UPPER(TRIM(Datos!I675&amp;""))&amp;";",I$1007))),OR(UPPER(TRIM(Datos!I675&amp;""))="SÍ",UPPER(TRIM(Datos!I675&amp;""))="SI",UPPER(TRIM(Datos!I675&amp;""))="NO"),IF(ISNUMBER(Datos!I675),AND(OR(I$1005="",Datos!I675&gt;=I$1005),OR(I$1006="",Datos!I675&lt;=I$1006)),FALSE),TRUE))))</f>
        <v>0.0</v>
      </c>
      <c r="J675">
        <f>IF(Datos!J675="",0,IF(AND(J$1008&lt;&gt;"",Datos!J675=J$1008),0,IF(J$1004=0,0,1-CHOOSE(J$1004,IF(ISNUMBER(Datos!J675),AND(OR(J$1005="",Datos!J675&gt;=J$1005),OR(J$1006="",Datos!J675&lt;=J$1006)),FALSE),IF(ISNUMBER(Datos!J675),AND(Datos!J675=INT(Datos!J675),AND(OR(J$1005="",Datos!J675&gt;=J$1005),OR(J$1006="",Datos!J675&lt;=J$1006))),FALSE),OR(ISNUMBER(FIND(";"&amp;UPPER(TRIM(Datos!J675&amp;""))&amp;"=",J$1007)),ISNUMBER(FIND(";"&amp;UPPER(TRIM(Datos!J675&amp;""))&amp;";",J$1007))),OR(UPPER(TRIM(Datos!J675&amp;""))="SÍ",UPPER(TRIM(Datos!J675&amp;""))="SI",UPPER(TRIM(Datos!J675&amp;""))="NO"),IF(ISNUMBER(Datos!J675),AND(OR(J$1005="",Datos!J675&gt;=J$1005),OR(J$1006="",Datos!J675&lt;=J$1006)),FALSE),TRUE))))</f>
        <v>0.0</v>
      </c>
      <c r="K675">
        <f>IF(Datos!K675="",0,IF(AND(K$1008&lt;&gt;"",Datos!K675=K$1008),0,IF(K$1004=0,0,1-CHOOSE(K$1004,IF(ISNUMBER(Datos!K675),AND(OR(K$1005="",Datos!K675&gt;=K$1005),OR(K$1006="",Datos!K675&lt;=K$1006)),FALSE),IF(ISNUMBER(Datos!K675),AND(Datos!K675=INT(Datos!K675),AND(OR(K$1005="",Datos!K675&gt;=K$1005),OR(K$1006="",Datos!K675&lt;=K$1006))),FALSE),OR(ISNUMBER(FIND(";"&amp;UPPER(TRIM(Datos!K675&amp;""))&amp;"=",K$1007)),ISNUMBER(FIND(";"&amp;UPPER(TRIM(Datos!K675&amp;""))&amp;";",K$1007))),OR(UPPER(TRIM(Datos!K675&amp;""))="SÍ",UPPER(TRIM(Datos!K675&amp;""))="SI",UPPER(TRIM(Datos!K675&amp;""))="NO"),IF(ISNUMBER(Datos!K675),AND(OR(K$1005="",Datos!K675&gt;=K$1005),OR(K$1006="",Datos!K675&lt;=K$1006)),FALSE),TRUE))))</f>
        <v>0.0</v>
      </c>
      <c r="L675">
        <f>IF(Datos!L675="",0,IF(AND(L$1008&lt;&gt;"",Datos!L675=L$1008),0,IF(L$1004=0,0,1-CHOOSE(L$1004,IF(ISNUMBER(Datos!L675),AND(OR(L$1005="",Datos!L675&gt;=L$1005),OR(L$1006="",Datos!L675&lt;=L$1006)),FALSE),IF(ISNUMBER(Datos!L675),AND(Datos!L675=INT(Datos!L675),AND(OR(L$1005="",Datos!L675&gt;=L$1005),OR(L$1006="",Datos!L675&lt;=L$1006))),FALSE),OR(ISNUMBER(FIND(";"&amp;UPPER(TRIM(Datos!L675&amp;""))&amp;"=",L$1007)),ISNUMBER(FIND(";"&amp;UPPER(TRIM(Datos!L675&amp;""))&amp;";",L$1007))),OR(UPPER(TRIM(Datos!L675&amp;""))="SÍ",UPPER(TRIM(Datos!L675&amp;""))="SI",UPPER(TRIM(Datos!L675&amp;""))="NO"),IF(ISNUMBER(Datos!L675),AND(OR(L$1005="",Datos!L675&gt;=L$1005),OR(L$1006="",Datos!L675&lt;=L$1006)),FALSE),TRUE))))</f>
        <v>0.0</v>
      </c>
      <c r="M675">
        <f>IF(Datos!M675="",0,IF(AND(M$1008&lt;&gt;"",Datos!M675=M$1008),0,IF(M$1004=0,0,1-CHOOSE(M$1004,IF(ISNUMBER(Datos!M675),AND(OR(M$1005="",Datos!M675&gt;=M$1005),OR(M$1006="",Datos!M675&lt;=M$1006)),FALSE),IF(ISNUMBER(Datos!M675),AND(Datos!M675=INT(Datos!M675),AND(OR(M$1005="",Datos!M675&gt;=M$1005),OR(M$1006="",Datos!M675&lt;=M$1006))),FALSE),OR(ISNUMBER(FIND(";"&amp;UPPER(TRIM(Datos!M675&amp;""))&amp;"=",M$1007)),ISNUMBER(FIND(";"&amp;UPPER(TRIM(Datos!M675&amp;""))&amp;";",M$1007))),OR(UPPER(TRIM(Datos!M675&amp;""))="SÍ",UPPER(TRIM(Datos!M675&amp;""))="SI",UPPER(TRIM(Datos!M675&amp;""))="NO"),IF(ISNUMBER(Datos!M675),AND(OR(M$1005="",Datos!M675&gt;=M$1005),OR(M$1006="",Datos!M675&lt;=M$1006)),FALSE),TRUE))))</f>
        <v>0.0</v>
      </c>
      <c r="N675">
        <f>IF(Datos!N675="",0,IF(AND(N$1008&lt;&gt;"",Datos!N675=N$1008),0,IF(N$1004=0,0,1-CHOOSE(N$1004,IF(ISNUMBER(Datos!N675),AND(OR(N$1005="",Datos!N675&gt;=N$1005),OR(N$1006="",Datos!N675&lt;=N$1006)),FALSE),IF(ISNUMBER(Datos!N675),AND(Datos!N675=INT(Datos!N675),AND(OR(N$1005="",Datos!N675&gt;=N$1005),OR(N$1006="",Datos!N675&lt;=N$1006))),FALSE),OR(ISNUMBER(FIND(";"&amp;UPPER(TRIM(Datos!N675&amp;""))&amp;"=",N$1007)),ISNUMBER(FIND(";"&amp;UPPER(TRIM(Datos!N675&amp;""))&amp;";",N$1007))),OR(UPPER(TRIM(Datos!N675&amp;""))="SÍ",UPPER(TRIM(Datos!N675&amp;""))="SI",UPPER(TRIM(Datos!N675&amp;""))="NO"),IF(ISNUMBER(Datos!N675),AND(OR(N$1005="",Datos!N675&gt;=N$1005),OR(N$1006="",Datos!N675&lt;=N$1006)),FALSE),TRUE))))</f>
        <v>0.0</v>
      </c>
      <c r="O675">
        <f>IF(Datos!O675="",0,IF(AND(O$1008&lt;&gt;"",Datos!O675=O$1008),0,IF(O$1004=0,0,1-CHOOSE(O$1004,IF(ISNUMBER(Datos!O675),AND(OR(O$1005="",Datos!O675&gt;=O$1005),OR(O$1006="",Datos!O675&lt;=O$1006)),FALSE),IF(ISNUMBER(Datos!O675),AND(Datos!O675=INT(Datos!O675),AND(OR(O$1005="",Datos!O675&gt;=O$1005),OR(O$1006="",Datos!O675&lt;=O$1006))),FALSE),OR(ISNUMBER(FIND(";"&amp;UPPER(TRIM(Datos!O675&amp;""))&amp;"=",O$1007)),ISNUMBER(FIND(";"&amp;UPPER(TRIM(Datos!O675&amp;""))&amp;";",O$1007))),OR(UPPER(TRIM(Datos!O675&amp;""))="SÍ",UPPER(TRIM(Datos!O675&amp;""))="SI",UPPER(TRIM(Datos!O675&amp;""))="NO"),IF(ISNUMBER(Datos!O675),AND(OR(O$1005="",Datos!O675&gt;=O$1005),OR(O$1006="",Datos!O675&lt;=O$1006)),FALSE),TRUE))))</f>
        <v>0.0</v>
      </c>
      <c r="P675">
        <f>IF(Datos!P675="",0,IF(AND(P$1008&lt;&gt;"",Datos!P675=P$1008),0,IF(P$1004=0,0,1-CHOOSE(P$1004,IF(ISNUMBER(Datos!P675),AND(OR(P$1005="",Datos!P675&gt;=P$1005),OR(P$1006="",Datos!P675&lt;=P$1006)),FALSE),IF(ISNUMBER(Datos!P675),AND(Datos!P675=INT(Datos!P675),AND(OR(P$1005="",Datos!P675&gt;=P$1005),OR(P$1006="",Datos!P675&lt;=P$1006))),FALSE),OR(ISNUMBER(FIND(";"&amp;UPPER(TRIM(Datos!P675&amp;""))&amp;"=",P$1007)),ISNUMBER(FIND(";"&amp;UPPER(TRIM(Datos!P675&amp;""))&amp;";",P$1007))),OR(UPPER(TRIM(Datos!P675&amp;""))="SÍ",UPPER(TRIM(Datos!P675&amp;""))="SI",UPPER(TRIM(Datos!P675&amp;""))="NO"),IF(ISNUMBER(Datos!P675),AND(OR(P$1005="",Datos!P675&gt;=P$1005),OR(P$1006="",Datos!P675&lt;=P$1006)),FALSE),TRUE))))</f>
        <v>0.0</v>
      </c>
      <c r="Q675">
        <f>IF(Datos!Q675="",0,IF(AND(Q$1008&lt;&gt;"",Datos!Q675=Q$1008),0,IF(Q$1004=0,0,1-CHOOSE(Q$1004,IF(ISNUMBER(Datos!Q675),AND(OR(Q$1005="",Datos!Q675&gt;=Q$1005),OR(Q$1006="",Datos!Q675&lt;=Q$1006)),FALSE),IF(ISNUMBER(Datos!Q675),AND(Datos!Q675=INT(Datos!Q675),AND(OR(Q$1005="",Datos!Q675&gt;=Q$1005),OR(Q$1006="",Datos!Q675&lt;=Q$1006))),FALSE),OR(ISNUMBER(FIND(";"&amp;UPPER(TRIM(Datos!Q675&amp;""))&amp;"=",Q$1007)),ISNUMBER(FIND(";"&amp;UPPER(TRIM(Datos!Q675&amp;""))&amp;";",Q$1007))),OR(UPPER(TRIM(Datos!Q675&amp;""))="SÍ",UPPER(TRIM(Datos!Q675&amp;""))="SI",UPPER(TRIM(Datos!Q675&amp;""))="NO"),IF(ISNUMBER(Datos!Q675),AND(OR(Q$1005="",Datos!Q675&gt;=Q$1005),OR(Q$1006="",Datos!Q675&lt;=Q$1006)),FALSE),TRUE))))</f>
        <v>0.0</v>
      </c>
      <c r="R675">
        <f>IF(Datos!R675="",0,IF(AND(R$1008&lt;&gt;"",Datos!R675=R$1008),0,IF(R$1004=0,0,1-CHOOSE(R$1004,IF(ISNUMBER(Datos!R675),AND(OR(R$1005="",Datos!R675&gt;=R$1005),OR(R$1006="",Datos!R675&lt;=R$1006)),FALSE),IF(ISNUMBER(Datos!R675),AND(Datos!R675=INT(Datos!R675),AND(OR(R$1005="",Datos!R675&gt;=R$1005),OR(R$1006="",Datos!R675&lt;=R$1006))),FALSE),OR(ISNUMBER(FIND(";"&amp;UPPER(TRIM(Datos!R675&amp;""))&amp;"=",R$1007)),ISNUMBER(FIND(";"&amp;UPPER(TRIM(Datos!R675&amp;""))&amp;";",R$1007))),OR(UPPER(TRIM(Datos!R675&amp;""))="SÍ",UPPER(TRIM(Datos!R675&amp;""))="SI",UPPER(TRIM(Datos!R675&amp;""))="NO"),IF(ISNUMBER(Datos!R675),AND(OR(R$1005="",Datos!R675&gt;=R$1005),OR(R$1006="",Datos!R675&lt;=R$1006)),FALSE),TRUE))))</f>
        <v>0.0</v>
      </c>
      <c r="S675">
        <f>IF(Datos!S675="",0,IF(AND(S$1008&lt;&gt;"",Datos!S675=S$1008),0,IF(S$1004=0,0,1-CHOOSE(S$1004,IF(ISNUMBER(Datos!S675),AND(OR(S$1005="",Datos!S675&gt;=S$1005),OR(S$1006="",Datos!S675&lt;=S$1006)),FALSE),IF(ISNUMBER(Datos!S675),AND(Datos!S675=INT(Datos!S675),AND(OR(S$1005="",Datos!S675&gt;=S$1005),OR(S$1006="",Datos!S675&lt;=S$1006))),FALSE),OR(ISNUMBER(FIND(";"&amp;UPPER(TRIM(Datos!S675&amp;""))&amp;"=",S$1007)),ISNUMBER(FIND(";"&amp;UPPER(TRIM(Datos!S675&amp;""))&amp;";",S$1007))),OR(UPPER(TRIM(Datos!S675&amp;""))="SÍ",UPPER(TRIM(Datos!S675&amp;""))="SI",UPPER(TRIM(Datos!S675&amp;""))="NO"),IF(ISNUMBER(Datos!S675),AND(OR(S$1005="",Datos!S675&gt;=S$1005),OR(S$1006="",Datos!S675&lt;=S$1006)),FALSE),TRUE))))</f>
        <v>0.0</v>
      </c>
      <c r="T675">
        <f>IF(Datos!T675="",0,IF(AND(T$1008&lt;&gt;"",Datos!T675=T$1008),0,IF(T$1004=0,0,1-CHOOSE(T$1004,IF(ISNUMBER(Datos!T675),AND(OR(T$1005="",Datos!T675&gt;=T$1005),OR(T$1006="",Datos!T675&lt;=T$1006)),FALSE),IF(ISNUMBER(Datos!T675),AND(Datos!T675=INT(Datos!T675),AND(OR(T$1005="",Datos!T675&gt;=T$1005),OR(T$1006="",Datos!T675&lt;=T$1006))),FALSE),OR(ISNUMBER(FIND(";"&amp;UPPER(TRIM(Datos!T675&amp;""))&amp;"=",T$1007)),ISNUMBER(FIND(";"&amp;UPPER(TRIM(Datos!T675&amp;""))&amp;";",T$1007))),OR(UPPER(TRIM(Datos!T675&amp;""))="SÍ",UPPER(TRIM(Datos!T675&amp;""))="SI",UPPER(TRIM(Datos!T675&amp;""))="NO"),IF(ISNUMBER(Datos!T675),AND(OR(T$1005="",Datos!T675&gt;=T$1005),OR(T$1006="",Datos!T675&lt;=T$1006)),FALSE),TRUE))))</f>
        <v>0.0</v>
      </c>
      <c r="U675">
        <f>IF(Datos!U675="",0,IF(AND(U$1008&lt;&gt;"",Datos!U675=U$1008),0,IF(U$1004=0,0,1-CHOOSE(U$1004,IF(ISNUMBER(Datos!U675),AND(OR(U$1005="",Datos!U675&gt;=U$1005),OR(U$1006="",Datos!U675&lt;=U$1006)),FALSE),IF(ISNUMBER(Datos!U675),AND(Datos!U675=INT(Datos!U675),AND(OR(U$1005="",Datos!U675&gt;=U$1005),OR(U$1006="",Datos!U675&lt;=U$1006))),FALSE),OR(ISNUMBER(FIND(";"&amp;UPPER(TRIM(Datos!U675&amp;""))&amp;"=",U$1007)),ISNUMBER(FIND(";"&amp;UPPER(TRIM(Datos!U675&amp;""))&amp;";",U$1007))),OR(UPPER(TRIM(Datos!U675&amp;""))="SÍ",UPPER(TRIM(Datos!U675&amp;""))="SI",UPPER(TRIM(Datos!U675&amp;""))="NO"),IF(ISNUMBER(Datos!U675),AND(OR(U$1005="",Datos!U675&gt;=U$1005),OR(U$1006="",Datos!U675&lt;=U$1006)),FALSE),TRUE))))</f>
        <v>0.0</v>
      </c>
      <c r="V675">
        <f>IF(Datos!V675="",0,IF(AND(V$1008&lt;&gt;"",Datos!V675=V$1008),0,IF(V$1004=0,0,1-CHOOSE(V$1004,IF(ISNUMBER(Datos!V675),AND(OR(V$1005="",Datos!V675&gt;=V$1005),OR(V$1006="",Datos!V675&lt;=V$1006)),FALSE),IF(ISNUMBER(Datos!V675),AND(Datos!V675=INT(Datos!V675),AND(OR(V$1005="",Datos!V675&gt;=V$1005),OR(V$1006="",Datos!V675&lt;=V$1006))),FALSE),OR(ISNUMBER(FIND(";"&amp;UPPER(TRIM(Datos!V675&amp;""))&amp;"=",V$1007)),ISNUMBER(FIND(";"&amp;UPPER(TRIM(Datos!V675&amp;""))&amp;";",V$1007))),OR(UPPER(TRIM(Datos!V675&amp;""))="SÍ",UPPER(TRIM(Datos!V675&amp;""))="SI",UPPER(TRIM(Datos!V675&amp;""))="NO"),IF(ISNUMBER(Datos!V675),AND(OR(V$1005="",Datos!V675&gt;=V$1005),OR(V$1006="",Datos!V675&lt;=V$1006)),FALSE),TRUE))))</f>
        <v>0.0</v>
      </c>
      <c r="W675">
        <f>IF(Datos!W675="",0,IF(AND(W$1008&lt;&gt;"",Datos!W675=W$1008),0,IF(W$1004=0,0,1-CHOOSE(W$1004,IF(ISNUMBER(Datos!W675),AND(OR(W$1005="",Datos!W675&gt;=W$1005),OR(W$1006="",Datos!W675&lt;=W$1006)),FALSE),IF(ISNUMBER(Datos!W675),AND(Datos!W675=INT(Datos!W675),AND(OR(W$1005="",Datos!W675&gt;=W$1005),OR(W$1006="",Datos!W675&lt;=W$1006))),FALSE),OR(ISNUMBER(FIND(";"&amp;UPPER(TRIM(Datos!W675&amp;""))&amp;"=",W$1007)),ISNUMBER(FIND(";"&amp;UPPER(TRIM(Datos!W675&amp;""))&amp;";",W$1007))),OR(UPPER(TRIM(Datos!W675&amp;""))="SÍ",UPPER(TRIM(Datos!W675&amp;""))="SI",UPPER(TRIM(Datos!W675&amp;""))="NO"),IF(ISNUMBER(Datos!W675),AND(OR(W$1005="",Datos!W675&gt;=W$1005),OR(W$1006="",Datos!W675&lt;=W$1006)),FALSE),TRUE))))</f>
        <v>0.0</v>
      </c>
      <c r="X675">
        <f>IF(Datos!X675="",0,IF(AND(X$1008&lt;&gt;"",Datos!X675=X$1008),0,IF(X$1004=0,0,1-CHOOSE(X$1004,IF(ISNUMBER(Datos!X675),AND(OR(X$1005="",Datos!X675&gt;=X$1005),OR(X$1006="",Datos!X675&lt;=X$1006)),FALSE),IF(ISNUMBER(Datos!X675),AND(Datos!X675=INT(Datos!X675),AND(OR(X$1005="",Datos!X675&gt;=X$1005),OR(X$1006="",Datos!X675&lt;=X$1006))),FALSE),OR(ISNUMBER(FIND(";"&amp;UPPER(TRIM(Datos!X675&amp;""))&amp;"=",X$1007)),ISNUMBER(FIND(";"&amp;UPPER(TRIM(Datos!X675&amp;""))&amp;";",X$1007))),OR(UPPER(TRIM(Datos!X675&amp;""))="SÍ",UPPER(TRIM(Datos!X675&amp;""))="SI",UPPER(TRIM(Datos!X675&amp;""))="NO"),IF(ISNUMBER(Datos!X675),AND(OR(X$1005="",Datos!X675&gt;=X$1005),OR(X$1006="",Datos!X675&lt;=X$1006)),FALSE),TRUE))))</f>
        <v>0.0</v>
      </c>
      <c r="Y675">
        <f>IF(Datos!Y675="",0,IF(AND(Y$1008&lt;&gt;"",Datos!Y675=Y$1008),0,IF(Y$1004=0,0,1-CHOOSE(Y$1004,IF(ISNUMBER(Datos!Y675),AND(OR(Y$1005="",Datos!Y675&gt;=Y$1005),OR(Y$1006="",Datos!Y675&lt;=Y$1006)),FALSE),IF(ISNUMBER(Datos!Y675),AND(Datos!Y675=INT(Datos!Y675),AND(OR(Y$1005="",Datos!Y675&gt;=Y$1005),OR(Y$1006="",Datos!Y675&lt;=Y$1006))),FALSE),OR(ISNUMBER(FIND(";"&amp;UPPER(TRIM(Datos!Y675&amp;""))&amp;"=",Y$1007)),ISNUMBER(FIND(";"&amp;UPPER(TRIM(Datos!Y675&amp;""))&amp;";",Y$1007))),OR(UPPER(TRIM(Datos!Y675&amp;""))="SÍ",UPPER(TRIM(Datos!Y675&amp;""))="SI",UPPER(TRIM(Datos!Y675&amp;""))="NO"),IF(ISNUMBER(Datos!Y675),AND(OR(Y$1005="",Datos!Y675&gt;=Y$1005),OR(Y$1006="",Datos!Y675&lt;=Y$1006)),FALSE),TRUE))))</f>
        <v>0.0</v>
      </c>
      <c r="Z675">
        <f>IF(Datos!Z675="",0,IF(AND(Z$1008&lt;&gt;"",Datos!Z675=Z$1008),0,IF(Z$1004=0,0,1-CHOOSE(Z$1004,IF(ISNUMBER(Datos!Z675),AND(OR(Z$1005="",Datos!Z675&gt;=Z$1005),OR(Z$1006="",Datos!Z675&lt;=Z$1006)),FALSE),IF(ISNUMBER(Datos!Z675),AND(Datos!Z675=INT(Datos!Z675),AND(OR(Z$1005="",Datos!Z675&gt;=Z$1005),OR(Z$1006="",Datos!Z675&lt;=Z$1006))),FALSE),OR(ISNUMBER(FIND(";"&amp;UPPER(TRIM(Datos!Z675&amp;""))&amp;"=",Z$1007)),ISNUMBER(FIND(";"&amp;UPPER(TRIM(Datos!Z675&amp;""))&amp;";",Z$1007))),OR(UPPER(TRIM(Datos!Z675&amp;""))="SÍ",UPPER(TRIM(Datos!Z675&amp;""))="SI",UPPER(TRIM(Datos!Z675&amp;""))="NO"),IF(ISNUMBER(Datos!Z675),AND(OR(Z$1005="",Datos!Z675&gt;=Z$1005),OR(Z$1006="",Datos!Z675&lt;=Z$1006)),FALSE),TRUE))))</f>
        <v>0.0</v>
      </c>
      <c r="AA675">
        <f>IF(Datos!AA675="",0,IF(AND(AA$1008&lt;&gt;"",Datos!AA675=AA$1008),0,IF(AA$1004=0,0,1-CHOOSE(AA$1004,IF(ISNUMBER(Datos!AA675),AND(OR(AA$1005="",Datos!AA675&gt;=AA$1005),OR(AA$1006="",Datos!AA675&lt;=AA$1006)),FALSE),IF(ISNUMBER(Datos!AA675),AND(Datos!AA675=INT(Datos!AA675),AND(OR(AA$1005="",Datos!AA675&gt;=AA$1005),OR(AA$1006="",Datos!AA675&lt;=AA$1006))),FALSE),OR(ISNUMBER(FIND(";"&amp;UPPER(TRIM(Datos!AA675&amp;""))&amp;"=",AA$1007)),ISNUMBER(FIND(";"&amp;UPPER(TRIM(Datos!AA675&amp;""))&amp;";",AA$1007))),OR(UPPER(TRIM(Datos!AA675&amp;""))="SÍ",UPPER(TRIM(Datos!AA675&amp;""))="SI",UPPER(TRIM(Datos!AA675&amp;""))="NO"),IF(ISNUMBER(Datos!AA675),AND(OR(AA$1005="",Datos!AA675&gt;=AA$1005),OR(AA$1006="",Datos!AA675&lt;=AA$1006)),FALSE),TRUE))))</f>
        <v>0.0</v>
      </c>
      <c r="AB675">
        <f>IF(Datos!AB675="",0,IF(AND(AB$1008&lt;&gt;"",Datos!AB675=AB$1008),0,IF(AB$1004=0,0,1-CHOOSE(AB$1004,IF(ISNUMBER(Datos!AB675),AND(OR(AB$1005="",Datos!AB675&gt;=AB$1005),OR(AB$1006="",Datos!AB675&lt;=AB$1006)),FALSE),IF(ISNUMBER(Datos!AB675),AND(Datos!AB675=INT(Datos!AB675),AND(OR(AB$1005="",Datos!AB675&gt;=AB$1005),OR(AB$1006="",Datos!AB675&lt;=AB$1006))),FALSE),OR(ISNUMBER(FIND(";"&amp;UPPER(TRIM(Datos!AB675&amp;""))&amp;"=",AB$1007)),ISNUMBER(FIND(";"&amp;UPPER(TRIM(Datos!AB675&amp;""))&amp;";",AB$1007))),OR(UPPER(TRIM(Datos!AB675&amp;""))="SÍ",UPPER(TRIM(Datos!AB675&amp;""))="SI",UPPER(TRIM(Datos!AB675&amp;""))="NO"),IF(ISNUMBER(Datos!AB675),AND(OR(AB$1005="",Datos!AB675&gt;=AB$1005),OR(AB$1006="",Datos!AB675&lt;=AB$1006)),FALSE),TRUE))))</f>
        <v>0.0</v>
      </c>
      <c r="AC675">
        <f>IF(Datos!AC675="",0,IF(AND(AC$1008&lt;&gt;"",Datos!AC675=AC$1008),0,IF(AC$1004=0,0,1-CHOOSE(AC$1004,IF(ISNUMBER(Datos!AC675),AND(OR(AC$1005="",Datos!AC675&gt;=AC$1005),OR(AC$1006="",Datos!AC675&lt;=AC$1006)),FALSE),IF(ISNUMBER(Datos!AC675),AND(Datos!AC675=INT(Datos!AC675),AND(OR(AC$1005="",Datos!AC675&gt;=AC$1005),OR(AC$1006="",Datos!AC675&lt;=AC$1006))),FALSE),OR(ISNUMBER(FIND(";"&amp;UPPER(TRIM(Datos!AC675&amp;""))&amp;"=",AC$1007)),ISNUMBER(FIND(";"&amp;UPPER(TRIM(Datos!AC675&amp;""))&amp;";",AC$1007))),OR(UPPER(TRIM(Datos!AC675&amp;""))="SÍ",UPPER(TRIM(Datos!AC675&amp;""))="SI",UPPER(TRIM(Datos!AC675&amp;""))="NO"),IF(ISNUMBER(Datos!AC675),AND(OR(AC$1005="",Datos!AC675&gt;=AC$1005),OR(AC$1006="",Datos!AC675&lt;=AC$1006)),FALSE),TRUE))))</f>
        <v>0.0</v>
      </c>
      <c r="AD675">
        <f>IF(Datos!AD675="",0,IF(AND(AD$1008&lt;&gt;"",Datos!AD675=AD$1008),0,IF(AD$1004=0,0,1-CHOOSE(AD$1004,IF(ISNUMBER(Datos!AD675),AND(OR(AD$1005="",Datos!AD675&gt;=AD$1005),OR(AD$1006="",Datos!AD675&lt;=AD$1006)),FALSE),IF(ISNUMBER(Datos!AD675),AND(Datos!AD675=INT(Datos!AD675),AND(OR(AD$1005="",Datos!AD675&gt;=AD$1005),OR(AD$1006="",Datos!AD675&lt;=AD$1006))),FALSE),OR(ISNUMBER(FIND(";"&amp;UPPER(TRIM(Datos!AD675&amp;""))&amp;"=",AD$1007)),ISNUMBER(FIND(";"&amp;UPPER(TRIM(Datos!AD675&amp;""))&amp;";",AD$1007))),OR(UPPER(TRIM(Datos!AD675&amp;""))="SÍ",UPPER(TRIM(Datos!AD675&amp;""))="SI",UPPER(TRIM(Datos!AD675&amp;""))="NO"),IF(ISNUMBER(Datos!AD675),AND(OR(AD$1005="",Datos!AD675&gt;=AD$1005),OR(AD$1006="",Datos!AD675&lt;=AD$1006)),FALSE),TRUE))))</f>
        <v>0.0</v>
      </c>
      <c r="AE675">
        <f>IF(Datos!AE675="",0,IF(AND(AE$1008&lt;&gt;"",Datos!AE675=AE$1008),0,IF(AE$1004=0,0,1-CHOOSE(AE$1004,IF(ISNUMBER(Datos!AE675),AND(OR(AE$1005="",Datos!AE675&gt;=AE$1005),OR(AE$1006="",Datos!AE675&lt;=AE$1006)),FALSE),IF(ISNUMBER(Datos!AE675),AND(Datos!AE675=INT(Datos!AE675),AND(OR(AE$1005="",Datos!AE675&gt;=AE$1005),OR(AE$1006="",Datos!AE675&lt;=AE$1006))),FALSE),OR(ISNUMBER(FIND(";"&amp;UPPER(TRIM(Datos!AE675&amp;""))&amp;"=",AE$1007)),ISNUMBER(FIND(";"&amp;UPPER(TRIM(Datos!AE675&amp;""))&amp;";",AE$1007))),OR(UPPER(TRIM(Datos!AE675&amp;""))="SÍ",UPPER(TRIM(Datos!AE675&amp;""))="SI",UPPER(TRIM(Datos!AE675&amp;""))="NO"),IF(ISNUMBER(Datos!AE675),AND(OR(AE$1005="",Datos!AE675&gt;=AE$1005),OR(AE$1006="",Datos!AE675&lt;=AE$1006)),FALSE),TRUE))))</f>
        <v>0.0</v>
      </c>
    </row>
    <row r="676" spans="2:31">
      <c r="B676">
        <f>IF(Datos!B676="",0,IF(AND(B$1008&lt;&gt;"",Datos!B676=B$1008),0,IF(B$1004=0,0,1-CHOOSE(B$1004,IF(ISNUMBER(Datos!B676),AND(OR(B$1005="",Datos!B676&gt;=B$1005),OR(B$1006="",Datos!B676&lt;=B$1006)),FALSE),IF(ISNUMBER(Datos!B676),AND(Datos!B676=INT(Datos!B676),AND(OR(B$1005="",Datos!B676&gt;=B$1005),OR(B$1006="",Datos!B676&lt;=B$1006))),FALSE),OR(ISNUMBER(FIND(";"&amp;UPPER(TRIM(Datos!B676&amp;""))&amp;"=",B$1007)),ISNUMBER(FIND(";"&amp;UPPER(TRIM(Datos!B676&amp;""))&amp;";",B$1007))),OR(UPPER(TRIM(Datos!B676&amp;""))="SÍ",UPPER(TRIM(Datos!B676&amp;""))="SI",UPPER(TRIM(Datos!B676&amp;""))="NO"),IF(ISNUMBER(Datos!B676),AND(OR(B$1005="",Datos!B676&gt;=B$1005),OR(B$1006="",Datos!B676&lt;=B$1006)),FALSE),TRUE))))</f>
        <v>0.0</v>
      </c>
      <c r="C676">
        <f>IF(Datos!C676="",0,IF(AND(C$1008&lt;&gt;"",Datos!C676=C$1008),0,IF(C$1004=0,0,1-CHOOSE(C$1004,IF(ISNUMBER(Datos!C676),AND(OR(C$1005="",Datos!C676&gt;=C$1005),OR(C$1006="",Datos!C676&lt;=C$1006)),FALSE),IF(ISNUMBER(Datos!C676),AND(Datos!C676=INT(Datos!C676),AND(OR(C$1005="",Datos!C676&gt;=C$1005),OR(C$1006="",Datos!C676&lt;=C$1006))),FALSE),OR(ISNUMBER(FIND(";"&amp;UPPER(TRIM(Datos!C676&amp;""))&amp;"=",C$1007)),ISNUMBER(FIND(";"&amp;UPPER(TRIM(Datos!C676&amp;""))&amp;";",C$1007))),OR(UPPER(TRIM(Datos!C676&amp;""))="SÍ",UPPER(TRIM(Datos!C676&amp;""))="SI",UPPER(TRIM(Datos!C676&amp;""))="NO"),IF(ISNUMBER(Datos!C676),AND(OR(C$1005="",Datos!C676&gt;=C$1005),OR(C$1006="",Datos!C676&lt;=C$1006)),FALSE),TRUE))))</f>
        <v>0.0</v>
      </c>
      <c r="D676">
        <f>IF(Datos!D676="",0,IF(AND(D$1008&lt;&gt;"",Datos!D676=D$1008),0,IF(D$1004=0,0,1-CHOOSE(D$1004,IF(ISNUMBER(Datos!D676),AND(OR(D$1005="",Datos!D676&gt;=D$1005),OR(D$1006="",Datos!D676&lt;=D$1006)),FALSE),IF(ISNUMBER(Datos!D676),AND(Datos!D676=INT(Datos!D676),AND(OR(D$1005="",Datos!D676&gt;=D$1005),OR(D$1006="",Datos!D676&lt;=D$1006))),FALSE),OR(ISNUMBER(FIND(";"&amp;UPPER(TRIM(Datos!D676&amp;""))&amp;"=",D$1007)),ISNUMBER(FIND(";"&amp;UPPER(TRIM(Datos!D676&amp;""))&amp;";",D$1007))),OR(UPPER(TRIM(Datos!D676&amp;""))="SÍ",UPPER(TRIM(Datos!D676&amp;""))="SI",UPPER(TRIM(Datos!D676&amp;""))="NO"),IF(ISNUMBER(Datos!D676),AND(OR(D$1005="",Datos!D676&gt;=D$1005),OR(D$1006="",Datos!D676&lt;=D$1006)),FALSE),TRUE))))</f>
        <v>0.0</v>
      </c>
      <c r="E676">
        <f>IF(Datos!E676="",0,IF(AND(E$1008&lt;&gt;"",Datos!E676=E$1008),0,IF(E$1004=0,0,1-CHOOSE(E$1004,IF(ISNUMBER(Datos!E676),AND(OR(E$1005="",Datos!E676&gt;=E$1005),OR(E$1006="",Datos!E676&lt;=E$1006)),FALSE),IF(ISNUMBER(Datos!E676),AND(Datos!E676=INT(Datos!E676),AND(OR(E$1005="",Datos!E676&gt;=E$1005),OR(E$1006="",Datos!E676&lt;=E$1006))),FALSE),OR(ISNUMBER(FIND(";"&amp;UPPER(TRIM(Datos!E676&amp;""))&amp;"=",E$1007)),ISNUMBER(FIND(";"&amp;UPPER(TRIM(Datos!E676&amp;""))&amp;";",E$1007))),OR(UPPER(TRIM(Datos!E676&amp;""))="SÍ",UPPER(TRIM(Datos!E676&amp;""))="SI",UPPER(TRIM(Datos!E676&amp;""))="NO"),IF(ISNUMBER(Datos!E676),AND(OR(E$1005="",Datos!E676&gt;=E$1005),OR(E$1006="",Datos!E676&lt;=E$1006)),FALSE),TRUE))))</f>
        <v>0.0</v>
      </c>
      <c r="F676">
        <f>IF(Datos!F676="",0,IF(AND(F$1008&lt;&gt;"",Datos!F676=F$1008),0,IF(F$1004=0,0,1-CHOOSE(F$1004,IF(ISNUMBER(Datos!F676),AND(OR(F$1005="",Datos!F676&gt;=F$1005),OR(F$1006="",Datos!F676&lt;=F$1006)),FALSE),IF(ISNUMBER(Datos!F676),AND(Datos!F676=INT(Datos!F676),AND(OR(F$1005="",Datos!F676&gt;=F$1005),OR(F$1006="",Datos!F676&lt;=F$1006))),FALSE),OR(ISNUMBER(FIND(";"&amp;UPPER(TRIM(Datos!F676&amp;""))&amp;"=",F$1007)),ISNUMBER(FIND(";"&amp;UPPER(TRIM(Datos!F676&amp;""))&amp;";",F$1007))),OR(UPPER(TRIM(Datos!F676&amp;""))="SÍ",UPPER(TRIM(Datos!F676&amp;""))="SI",UPPER(TRIM(Datos!F676&amp;""))="NO"),IF(ISNUMBER(Datos!F676),AND(OR(F$1005="",Datos!F676&gt;=F$1005),OR(F$1006="",Datos!F676&lt;=F$1006)),FALSE),TRUE))))</f>
        <v>0.0</v>
      </c>
      <c r="G676">
        <f>IF(Datos!G676="",0,IF(AND(G$1008&lt;&gt;"",Datos!G676=G$1008),0,IF(G$1004=0,0,1-CHOOSE(G$1004,IF(ISNUMBER(Datos!G676),AND(OR(G$1005="",Datos!G676&gt;=G$1005),OR(G$1006="",Datos!G676&lt;=G$1006)),FALSE),IF(ISNUMBER(Datos!G676),AND(Datos!G676=INT(Datos!G676),AND(OR(G$1005="",Datos!G676&gt;=G$1005),OR(G$1006="",Datos!G676&lt;=G$1006))),FALSE),OR(ISNUMBER(FIND(";"&amp;UPPER(TRIM(Datos!G676&amp;""))&amp;"=",G$1007)),ISNUMBER(FIND(";"&amp;UPPER(TRIM(Datos!G676&amp;""))&amp;";",G$1007))),OR(UPPER(TRIM(Datos!G676&amp;""))="SÍ",UPPER(TRIM(Datos!G676&amp;""))="SI",UPPER(TRIM(Datos!G676&amp;""))="NO"),IF(ISNUMBER(Datos!G676),AND(OR(G$1005="",Datos!G676&gt;=G$1005),OR(G$1006="",Datos!G676&lt;=G$1006)),FALSE),TRUE))))</f>
        <v>0.0</v>
      </c>
      <c r="H676">
        <f>IF(Datos!H676="",0,IF(AND(H$1008&lt;&gt;"",Datos!H676=H$1008),0,IF(H$1004=0,0,1-CHOOSE(H$1004,IF(ISNUMBER(Datos!H676),AND(OR(H$1005="",Datos!H676&gt;=H$1005),OR(H$1006="",Datos!H676&lt;=H$1006)),FALSE),IF(ISNUMBER(Datos!H676),AND(Datos!H676=INT(Datos!H676),AND(OR(H$1005="",Datos!H676&gt;=H$1005),OR(H$1006="",Datos!H676&lt;=H$1006))),FALSE),OR(ISNUMBER(FIND(";"&amp;UPPER(TRIM(Datos!H676&amp;""))&amp;"=",H$1007)),ISNUMBER(FIND(";"&amp;UPPER(TRIM(Datos!H676&amp;""))&amp;";",H$1007))),OR(UPPER(TRIM(Datos!H676&amp;""))="SÍ",UPPER(TRIM(Datos!H676&amp;""))="SI",UPPER(TRIM(Datos!H676&amp;""))="NO"),IF(ISNUMBER(Datos!H676),AND(OR(H$1005="",Datos!H676&gt;=H$1005),OR(H$1006="",Datos!H676&lt;=H$1006)),FALSE),TRUE))))</f>
        <v>0.0</v>
      </c>
      <c r="I676">
        <f>IF(Datos!I676="",0,IF(AND(I$1008&lt;&gt;"",Datos!I676=I$1008),0,IF(I$1004=0,0,1-CHOOSE(I$1004,IF(ISNUMBER(Datos!I676),AND(OR(I$1005="",Datos!I676&gt;=I$1005),OR(I$1006="",Datos!I676&lt;=I$1006)),FALSE),IF(ISNUMBER(Datos!I676),AND(Datos!I676=INT(Datos!I676),AND(OR(I$1005="",Datos!I676&gt;=I$1005),OR(I$1006="",Datos!I676&lt;=I$1006))),FALSE),OR(ISNUMBER(FIND(";"&amp;UPPER(TRIM(Datos!I676&amp;""))&amp;"=",I$1007)),ISNUMBER(FIND(";"&amp;UPPER(TRIM(Datos!I676&amp;""))&amp;";",I$1007))),OR(UPPER(TRIM(Datos!I676&amp;""))="SÍ",UPPER(TRIM(Datos!I676&amp;""))="SI",UPPER(TRIM(Datos!I676&amp;""))="NO"),IF(ISNUMBER(Datos!I676),AND(OR(I$1005="",Datos!I676&gt;=I$1005),OR(I$1006="",Datos!I676&lt;=I$1006)),FALSE),TRUE))))</f>
        <v>0.0</v>
      </c>
      <c r="J676">
        <f>IF(Datos!J676="",0,IF(AND(J$1008&lt;&gt;"",Datos!J676=J$1008),0,IF(J$1004=0,0,1-CHOOSE(J$1004,IF(ISNUMBER(Datos!J676),AND(OR(J$1005="",Datos!J676&gt;=J$1005),OR(J$1006="",Datos!J676&lt;=J$1006)),FALSE),IF(ISNUMBER(Datos!J676),AND(Datos!J676=INT(Datos!J676),AND(OR(J$1005="",Datos!J676&gt;=J$1005),OR(J$1006="",Datos!J676&lt;=J$1006))),FALSE),OR(ISNUMBER(FIND(";"&amp;UPPER(TRIM(Datos!J676&amp;""))&amp;"=",J$1007)),ISNUMBER(FIND(";"&amp;UPPER(TRIM(Datos!J676&amp;""))&amp;";",J$1007))),OR(UPPER(TRIM(Datos!J676&amp;""))="SÍ",UPPER(TRIM(Datos!J676&amp;""))="SI",UPPER(TRIM(Datos!J676&amp;""))="NO"),IF(ISNUMBER(Datos!J676),AND(OR(J$1005="",Datos!J676&gt;=J$1005),OR(J$1006="",Datos!J676&lt;=J$1006)),FALSE),TRUE))))</f>
        <v>0.0</v>
      </c>
      <c r="K676">
        <f>IF(Datos!K676="",0,IF(AND(K$1008&lt;&gt;"",Datos!K676=K$1008),0,IF(K$1004=0,0,1-CHOOSE(K$1004,IF(ISNUMBER(Datos!K676),AND(OR(K$1005="",Datos!K676&gt;=K$1005),OR(K$1006="",Datos!K676&lt;=K$1006)),FALSE),IF(ISNUMBER(Datos!K676),AND(Datos!K676=INT(Datos!K676),AND(OR(K$1005="",Datos!K676&gt;=K$1005),OR(K$1006="",Datos!K676&lt;=K$1006))),FALSE),OR(ISNUMBER(FIND(";"&amp;UPPER(TRIM(Datos!K676&amp;""))&amp;"=",K$1007)),ISNUMBER(FIND(";"&amp;UPPER(TRIM(Datos!K676&amp;""))&amp;";",K$1007))),OR(UPPER(TRIM(Datos!K676&amp;""))="SÍ",UPPER(TRIM(Datos!K676&amp;""))="SI",UPPER(TRIM(Datos!K676&amp;""))="NO"),IF(ISNUMBER(Datos!K676),AND(OR(K$1005="",Datos!K676&gt;=K$1005),OR(K$1006="",Datos!K676&lt;=K$1006)),FALSE),TRUE))))</f>
        <v>0.0</v>
      </c>
      <c r="L676">
        <f>IF(Datos!L676="",0,IF(AND(L$1008&lt;&gt;"",Datos!L676=L$1008),0,IF(L$1004=0,0,1-CHOOSE(L$1004,IF(ISNUMBER(Datos!L676),AND(OR(L$1005="",Datos!L676&gt;=L$1005),OR(L$1006="",Datos!L676&lt;=L$1006)),FALSE),IF(ISNUMBER(Datos!L676),AND(Datos!L676=INT(Datos!L676),AND(OR(L$1005="",Datos!L676&gt;=L$1005),OR(L$1006="",Datos!L676&lt;=L$1006))),FALSE),OR(ISNUMBER(FIND(";"&amp;UPPER(TRIM(Datos!L676&amp;""))&amp;"=",L$1007)),ISNUMBER(FIND(";"&amp;UPPER(TRIM(Datos!L676&amp;""))&amp;";",L$1007))),OR(UPPER(TRIM(Datos!L676&amp;""))="SÍ",UPPER(TRIM(Datos!L676&amp;""))="SI",UPPER(TRIM(Datos!L676&amp;""))="NO"),IF(ISNUMBER(Datos!L676),AND(OR(L$1005="",Datos!L676&gt;=L$1005),OR(L$1006="",Datos!L676&lt;=L$1006)),FALSE),TRUE))))</f>
        <v>0.0</v>
      </c>
      <c r="M676">
        <f>IF(Datos!M676="",0,IF(AND(M$1008&lt;&gt;"",Datos!M676=M$1008),0,IF(M$1004=0,0,1-CHOOSE(M$1004,IF(ISNUMBER(Datos!M676),AND(OR(M$1005="",Datos!M676&gt;=M$1005),OR(M$1006="",Datos!M676&lt;=M$1006)),FALSE),IF(ISNUMBER(Datos!M676),AND(Datos!M676=INT(Datos!M676),AND(OR(M$1005="",Datos!M676&gt;=M$1005),OR(M$1006="",Datos!M676&lt;=M$1006))),FALSE),OR(ISNUMBER(FIND(";"&amp;UPPER(TRIM(Datos!M676&amp;""))&amp;"=",M$1007)),ISNUMBER(FIND(";"&amp;UPPER(TRIM(Datos!M676&amp;""))&amp;";",M$1007))),OR(UPPER(TRIM(Datos!M676&amp;""))="SÍ",UPPER(TRIM(Datos!M676&amp;""))="SI",UPPER(TRIM(Datos!M676&amp;""))="NO"),IF(ISNUMBER(Datos!M676),AND(OR(M$1005="",Datos!M676&gt;=M$1005),OR(M$1006="",Datos!M676&lt;=M$1006)),FALSE),TRUE))))</f>
        <v>0.0</v>
      </c>
      <c r="N676">
        <f>IF(Datos!N676="",0,IF(AND(N$1008&lt;&gt;"",Datos!N676=N$1008),0,IF(N$1004=0,0,1-CHOOSE(N$1004,IF(ISNUMBER(Datos!N676),AND(OR(N$1005="",Datos!N676&gt;=N$1005),OR(N$1006="",Datos!N676&lt;=N$1006)),FALSE),IF(ISNUMBER(Datos!N676),AND(Datos!N676=INT(Datos!N676),AND(OR(N$1005="",Datos!N676&gt;=N$1005),OR(N$1006="",Datos!N676&lt;=N$1006))),FALSE),OR(ISNUMBER(FIND(";"&amp;UPPER(TRIM(Datos!N676&amp;""))&amp;"=",N$1007)),ISNUMBER(FIND(";"&amp;UPPER(TRIM(Datos!N676&amp;""))&amp;";",N$1007))),OR(UPPER(TRIM(Datos!N676&amp;""))="SÍ",UPPER(TRIM(Datos!N676&amp;""))="SI",UPPER(TRIM(Datos!N676&amp;""))="NO"),IF(ISNUMBER(Datos!N676),AND(OR(N$1005="",Datos!N676&gt;=N$1005),OR(N$1006="",Datos!N676&lt;=N$1006)),FALSE),TRUE))))</f>
        <v>0.0</v>
      </c>
      <c r="O676">
        <f>IF(Datos!O676="",0,IF(AND(O$1008&lt;&gt;"",Datos!O676=O$1008),0,IF(O$1004=0,0,1-CHOOSE(O$1004,IF(ISNUMBER(Datos!O676),AND(OR(O$1005="",Datos!O676&gt;=O$1005),OR(O$1006="",Datos!O676&lt;=O$1006)),FALSE),IF(ISNUMBER(Datos!O676),AND(Datos!O676=INT(Datos!O676),AND(OR(O$1005="",Datos!O676&gt;=O$1005),OR(O$1006="",Datos!O676&lt;=O$1006))),FALSE),OR(ISNUMBER(FIND(";"&amp;UPPER(TRIM(Datos!O676&amp;""))&amp;"=",O$1007)),ISNUMBER(FIND(";"&amp;UPPER(TRIM(Datos!O676&amp;""))&amp;";",O$1007))),OR(UPPER(TRIM(Datos!O676&amp;""))="SÍ",UPPER(TRIM(Datos!O676&amp;""))="SI",UPPER(TRIM(Datos!O676&amp;""))="NO"),IF(ISNUMBER(Datos!O676),AND(OR(O$1005="",Datos!O676&gt;=O$1005),OR(O$1006="",Datos!O676&lt;=O$1006)),FALSE),TRUE))))</f>
        <v>0.0</v>
      </c>
      <c r="P676">
        <f>IF(Datos!P676="",0,IF(AND(P$1008&lt;&gt;"",Datos!P676=P$1008),0,IF(P$1004=0,0,1-CHOOSE(P$1004,IF(ISNUMBER(Datos!P676),AND(OR(P$1005="",Datos!P676&gt;=P$1005),OR(P$1006="",Datos!P676&lt;=P$1006)),FALSE),IF(ISNUMBER(Datos!P676),AND(Datos!P676=INT(Datos!P676),AND(OR(P$1005="",Datos!P676&gt;=P$1005),OR(P$1006="",Datos!P676&lt;=P$1006))),FALSE),OR(ISNUMBER(FIND(";"&amp;UPPER(TRIM(Datos!P676&amp;""))&amp;"=",P$1007)),ISNUMBER(FIND(";"&amp;UPPER(TRIM(Datos!P676&amp;""))&amp;";",P$1007))),OR(UPPER(TRIM(Datos!P676&amp;""))="SÍ",UPPER(TRIM(Datos!P676&amp;""))="SI",UPPER(TRIM(Datos!P676&amp;""))="NO"),IF(ISNUMBER(Datos!P676),AND(OR(P$1005="",Datos!P676&gt;=P$1005),OR(P$1006="",Datos!P676&lt;=P$1006)),FALSE),TRUE))))</f>
        <v>0.0</v>
      </c>
      <c r="Q676">
        <f>IF(Datos!Q676="",0,IF(AND(Q$1008&lt;&gt;"",Datos!Q676=Q$1008),0,IF(Q$1004=0,0,1-CHOOSE(Q$1004,IF(ISNUMBER(Datos!Q676),AND(OR(Q$1005="",Datos!Q676&gt;=Q$1005),OR(Q$1006="",Datos!Q676&lt;=Q$1006)),FALSE),IF(ISNUMBER(Datos!Q676),AND(Datos!Q676=INT(Datos!Q676),AND(OR(Q$1005="",Datos!Q676&gt;=Q$1005),OR(Q$1006="",Datos!Q676&lt;=Q$1006))),FALSE),OR(ISNUMBER(FIND(";"&amp;UPPER(TRIM(Datos!Q676&amp;""))&amp;"=",Q$1007)),ISNUMBER(FIND(";"&amp;UPPER(TRIM(Datos!Q676&amp;""))&amp;";",Q$1007))),OR(UPPER(TRIM(Datos!Q676&amp;""))="SÍ",UPPER(TRIM(Datos!Q676&amp;""))="SI",UPPER(TRIM(Datos!Q676&amp;""))="NO"),IF(ISNUMBER(Datos!Q676),AND(OR(Q$1005="",Datos!Q676&gt;=Q$1005),OR(Q$1006="",Datos!Q676&lt;=Q$1006)),FALSE),TRUE))))</f>
        <v>0.0</v>
      </c>
      <c r="R676">
        <f>IF(Datos!R676="",0,IF(AND(R$1008&lt;&gt;"",Datos!R676=R$1008),0,IF(R$1004=0,0,1-CHOOSE(R$1004,IF(ISNUMBER(Datos!R676),AND(OR(R$1005="",Datos!R676&gt;=R$1005),OR(R$1006="",Datos!R676&lt;=R$1006)),FALSE),IF(ISNUMBER(Datos!R676),AND(Datos!R676=INT(Datos!R676),AND(OR(R$1005="",Datos!R676&gt;=R$1005),OR(R$1006="",Datos!R676&lt;=R$1006))),FALSE),OR(ISNUMBER(FIND(";"&amp;UPPER(TRIM(Datos!R676&amp;""))&amp;"=",R$1007)),ISNUMBER(FIND(";"&amp;UPPER(TRIM(Datos!R676&amp;""))&amp;";",R$1007))),OR(UPPER(TRIM(Datos!R676&amp;""))="SÍ",UPPER(TRIM(Datos!R676&amp;""))="SI",UPPER(TRIM(Datos!R676&amp;""))="NO"),IF(ISNUMBER(Datos!R676),AND(OR(R$1005="",Datos!R676&gt;=R$1005),OR(R$1006="",Datos!R676&lt;=R$1006)),FALSE),TRUE))))</f>
        <v>0.0</v>
      </c>
      <c r="S676">
        <f>IF(Datos!S676="",0,IF(AND(S$1008&lt;&gt;"",Datos!S676=S$1008),0,IF(S$1004=0,0,1-CHOOSE(S$1004,IF(ISNUMBER(Datos!S676),AND(OR(S$1005="",Datos!S676&gt;=S$1005),OR(S$1006="",Datos!S676&lt;=S$1006)),FALSE),IF(ISNUMBER(Datos!S676),AND(Datos!S676=INT(Datos!S676),AND(OR(S$1005="",Datos!S676&gt;=S$1005),OR(S$1006="",Datos!S676&lt;=S$1006))),FALSE),OR(ISNUMBER(FIND(";"&amp;UPPER(TRIM(Datos!S676&amp;""))&amp;"=",S$1007)),ISNUMBER(FIND(";"&amp;UPPER(TRIM(Datos!S676&amp;""))&amp;";",S$1007))),OR(UPPER(TRIM(Datos!S676&amp;""))="SÍ",UPPER(TRIM(Datos!S676&amp;""))="SI",UPPER(TRIM(Datos!S676&amp;""))="NO"),IF(ISNUMBER(Datos!S676),AND(OR(S$1005="",Datos!S676&gt;=S$1005),OR(S$1006="",Datos!S676&lt;=S$1006)),FALSE),TRUE))))</f>
        <v>0.0</v>
      </c>
      <c r="T676">
        <f>IF(Datos!T676="",0,IF(AND(T$1008&lt;&gt;"",Datos!T676=T$1008),0,IF(T$1004=0,0,1-CHOOSE(T$1004,IF(ISNUMBER(Datos!T676),AND(OR(T$1005="",Datos!T676&gt;=T$1005),OR(T$1006="",Datos!T676&lt;=T$1006)),FALSE),IF(ISNUMBER(Datos!T676),AND(Datos!T676=INT(Datos!T676),AND(OR(T$1005="",Datos!T676&gt;=T$1005),OR(T$1006="",Datos!T676&lt;=T$1006))),FALSE),OR(ISNUMBER(FIND(";"&amp;UPPER(TRIM(Datos!T676&amp;""))&amp;"=",T$1007)),ISNUMBER(FIND(";"&amp;UPPER(TRIM(Datos!T676&amp;""))&amp;";",T$1007))),OR(UPPER(TRIM(Datos!T676&amp;""))="SÍ",UPPER(TRIM(Datos!T676&amp;""))="SI",UPPER(TRIM(Datos!T676&amp;""))="NO"),IF(ISNUMBER(Datos!T676),AND(OR(T$1005="",Datos!T676&gt;=T$1005),OR(T$1006="",Datos!T676&lt;=T$1006)),FALSE),TRUE))))</f>
        <v>0.0</v>
      </c>
      <c r="U676">
        <f>IF(Datos!U676="",0,IF(AND(U$1008&lt;&gt;"",Datos!U676=U$1008),0,IF(U$1004=0,0,1-CHOOSE(U$1004,IF(ISNUMBER(Datos!U676),AND(OR(U$1005="",Datos!U676&gt;=U$1005),OR(U$1006="",Datos!U676&lt;=U$1006)),FALSE),IF(ISNUMBER(Datos!U676),AND(Datos!U676=INT(Datos!U676),AND(OR(U$1005="",Datos!U676&gt;=U$1005),OR(U$1006="",Datos!U676&lt;=U$1006))),FALSE),OR(ISNUMBER(FIND(";"&amp;UPPER(TRIM(Datos!U676&amp;""))&amp;"=",U$1007)),ISNUMBER(FIND(";"&amp;UPPER(TRIM(Datos!U676&amp;""))&amp;";",U$1007))),OR(UPPER(TRIM(Datos!U676&amp;""))="SÍ",UPPER(TRIM(Datos!U676&amp;""))="SI",UPPER(TRIM(Datos!U676&amp;""))="NO"),IF(ISNUMBER(Datos!U676),AND(OR(U$1005="",Datos!U676&gt;=U$1005),OR(U$1006="",Datos!U676&lt;=U$1006)),FALSE),TRUE))))</f>
        <v>0.0</v>
      </c>
      <c r="V676">
        <f>IF(Datos!V676="",0,IF(AND(V$1008&lt;&gt;"",Datos!V676=V$1008),0,IF(V$1004=0,0,1-CHOOSE(V$1004,IF(ISNUMBER(Datos!V676),AND(OR(V$1005="",Datos!V676&gt;=V$1005),OR(V$1006="",Datos!V676&lt;=V$1006)),FALSE),IF(ISNUMBER(Datos!V676),AND(Datos!V676=INT(Datos!V676),AND(OR(V$1005="",Datos!V676&gt;=V$1005),OR(V$1006="",Datos!V676&lt;=V$1006))),FALSE),OR(ISNUMBER(FIND(";"&amp;UPPER(TRIM(Datos!V676&amp;""))&amp;"=",V$1007)),ISNUMBER(FIND(";"&amp;UPPER(TRIM(Datos!V676&amp;""))&amp;";",V$1007))),OR(UPPER(TRIM(Datos!V676&amp;""))="SÍ",UPPER(TRIM(Datos!V676&amp;""))="SI",UPPER(TRIM(Datos!V676&amp;""))="NO"),IF(ISNUMBER(Datos!V676),AND(OR(V$1005="",Datos!V676&gt;=V$1005),OR(V$1006="",Datos!V676&lt;=V$1006)),FALSE),TRUE))))</f>
        <v>0.0</v>
      </c>
      <c r="W676">
        <f>IF(Datos!W676="",0,IF(AND(W$1008&lt;&gt;"",Datos!W676=W$1008),0,IF(W$1004=0,0,1-CHOOSE(W$1004,IF(ISNUMBER(Datos!W676),AND(OR(W$1005="",Datos!W676&gt;=W$1005),OR(W$1006="",Datos!W676&lt;=W$1006)),FALSE),IF(ISNUMBER(Datos!W676),AND(Datos!W676=INT(Datos!W676),AND(OR(W$1005="",Datos!W676&gt;=W$1005),OR(W$1006="",Datos!W676&lt;=W$1006))),FALSE),OR(ISNUMBER(FIND(";"&amp;UPPER(TRIM(Datos!W676&amp;""))&amp;"=",W$1007)),ISNUMBER(FIND(";"&amp;UPPER(TRIM(Datos!W676&amp;""))&amp;";",W$1007))),OR(UPPER(TRIM(Datos!W676&amp;""))="SÍ",UPPER(TRIM(Datos!W676&amp;""))="SI",UPPER(TRIM(Datos!W676&amp;""))="NO"),IF(ISNUMBER(Datos!W676),AND(OR(W$1005="",Datos!W676&gt;=W$1005),OR(W$1006="",Datos!W676&lt;=W$1006)),FALSE),TRUE))))</f>
        <v>0.0</v>
      </c>
      <c r="X676">
        <f>IF(Datos!X676="",0,IF(AND(X$1008&lt;&gt;"",Datos!X676=X$1008),0,IF(X$1004=0,0,1-CHOOSE(X$1004,IF(ISNUMBER(Datos!X676),AND(OR(X$1005="",Datos!X676&gt;=X$1005),OR(X$1006="",Datos!X676&lt;=X$1006)),FALSE),IF(ISNUMBER(Datos!X676),AND(Datos!X676=INT(Datos!X676),AND(OR(X$1005="",Datos!X676&gt;=X$1005),OR(X$1006="",Datos!X676&lt;=X$1006))),FALSE),OR(ISNUMBER(FIND(";"&amp;UPPER(TRIM(Datos!X676&amp;""))&amp;"=",X$1007)),ISNUMBER(FIND(";"&amp;UPPER(TRIM(Datos!X676&amp;""))&amp;";",X$1007))),OR(UPPER(TRIM(Datos!X676&amp;""))="SÍ",UPPER(TRIM(Datos!X676&amp;""))="SI",UPPER(TRIM(Datos!X676&amp;""))="NO"),IF(ISNUMBER(Datos!X676),AND(OR(X$1005="",Datos!X676&gt;=X$1005),OR(X$1006="",Datos!X676&lt;=X$1006)),FALSE),TRUE))))</f>
        <v>0.0</v>
      </c>
      <c r="Y676">
        <f>IF(Datos!Y676="",0,IF(AND(Y$1008&lt;&gt;"",Datos!Y676=Y$1008),0,IF(Y$1004=0,0,1-CHOOSE(Y$1004,IF(ISNUMBER(Datos!Y676),AND(OR(Y$1005="",Datos!Y676&gt;=Y$1005),OR(Y$1006="",Datos!Y676&lt;=Y$1006)),FALSE),IF(ISNUMBER(Datos!Y676),AND(Datos!Y676=INT(Datos!Y676),AND(OR(Y$1005="",Datos!Y676&gt;=Y$1005),OR(Y$1006="",Datos!Y676&lt;=Y$1006))),FALSE),OR(ISNUMBER(FIND(";"&amp;UPPER(TRIM(Datos!Y676&amp;""))&amp;"=",Y$1007)),ISNUMBER(FIND(";"&amp;UPPER(TRIM(Datos!Y676&amp;""))&amp;";",Y$1007))),OR(UPPER(TRIM(Datos!Y676&amp;""))="SÍ",UPPER(TRIM(Datos!Y676&amp;""))="SI",UPPER(TRIM(Datos!Y676&amp;""))="NO"),IF(ISNUMBER(Datos!Y676),AND(OR(Y$1005="",Datos!Y676&gt;=Y$1005),OR(Y$1006="",Datos!Y676&lt;=Y$1006)),FALSE),TRUE))))</f>
        <v>0.0</v>
      </c>
      <c r="Z676">
        <f>IF(Datos!Z676="",0,IF(AND(Z$1008&lt;&gt;"",Datos!Z676=Z$1008),0,IF(Z$1004=0,0,1-CHOOSE(Z$1004,IF(ISNUMBER(Datos!Z676),AND(OR(Z$1005="",Datos!Z676&gt;=Z$1005),OR(Z$1006="",Datos!Z676&lt;=Z$1006)),FALSE),IF(ISNUMBER(Datos!Z676),AND(Datos!Z676=INT(Datos!Z676),AND(OR(Z$1005="",Datos!Z676&gt;=Z$1005),OR(Z$1006="",Datos!Z676&lt;=Z$1006))),FALSE),OR(ISNUMBER(FIND(";"&amp;UPPER(TRIM(Datos!Z676&amp;""))&amp;"=",Z$1007)),ISNUMBER(FIND(";"&amp;UPPER(TRIM(Datos!Z676&amp;""))&amp;";",Z$1007))),OR(UPPER(TRIM(Datos!Z676&amp;""))="SÍ",UPPER(TRIM(Datos!Z676&amp;""))="SI",UPPER(TRIM(Datos!Z676&amp;""))="NO"),IF(ISNUMBER(Datos!Z676),AND(OR(Z$1005="",Datos!Z676&gt;=Z$1005),OR(Z$1006="",Datos!Z676&lt;=Z$1006)),FALSE),TRUE))))</f>
        <v>0.0</v>
      </c>
      <c r="AA676">
        <f>IF(Datos!AA676="",0,IF(AND(AA$1008&lt;&gt;"",Datos!AA676=AA$1008),0,IF(AA$1004=0,0,1-CHOOSE(AA$1004,IF(ISNUMBER(Datos!AA676),AND(OR(AA$1005="",Datos!AA676&gt;=AA$1005),OR(AA$1006="",Datos!AA676&lt;=AA$1006)),FALSE),IF(ISNUMBER(Datos!AA676),AND(Datos!AA676=INT(Datos!AA676),AND(OR(AA$1005="",Datos!AA676&gt;=AA$1005),OR(AA$1006="",Datos!AA676&lt;=AA$1006))),FALSE),OR(ISNUMBER(FIND(";"&amp;UPPER(TRIM(Datos!AA676&amp;""))&amp;"=",AA$1007)),ISNUMBER(FIND(";"&amp;UPPER(TRIM(Datos!AA676&amp;""))&amp;";",AA$1007))),OR(UPPER(TRIM(Datos!AA676&amp;""))="SÍ",UPPER(TRIM(Datos!AA676&amp;""))="SI",UPPER(TRIM(Datos!AA676&amp;""))="NO"),IF(ISNUMBER(Datos!AA676),AND(OR(AA$1005="",Datos!AA676&gt;=AA$1005),OR(AA$1006="",Datos!AA676&lt;=AA$1006)),FALSE),TRUE))))</f>
        <v>0.0</v>
      </c>
      <c r="AB676">
        <f>IF(Datos!AB676="",0,IF(AND(AB$1008&lt;&gt;"",Datos!AB676=AB$1008),0,IF(AB$1004=0,0,1-CHOOSE(AB$1004,IF(ISNUMBER(Datos!AB676),AND(OR(AB$1005="",Datos!AB676&gt;=AB$1005),OR(AB$1006="",Datos!AB676&lt;=AB$1006)),FALSE),IF(ISNUMBER(Datos!AB676),AND(Datos!AB676=INT(Datos!AB676),AND(OR(AB$1005="",Datos!AB676&gt;=AB$1005),OR(AB$1006="",Datos!AB676&lt;=AB$1006))),FALSE),OR(ISNUMBER(FIND(";"&amp;UPPER(TRIM(Datos!AB676&amp;""))&amp;"=",AB$1007)),ISNUMBER(FIND(";"&amp;UPPER(TRIM(Datos!AB676&amp;""))&amp;";",AB$1007))),OR(UPPER(TRIM(Datos!AB676&amp;""))="SÍ",UPPER(TRIM(Datos!AB676&amp;""))="SI",UPPER(TRIM(Datos!AB676&amp;""))="NO"),IF(ISNUMBER(Datos!AB676),AND(OR(AB$1005="",Datos!AB676&gt;=AB$1005),OR(AB$1006="",Datos!AB676&lt;=AB$1006)),FALSE),TRUE))))</f>
        <v>0.0</v>
      </c>
      <c r="AC676">
        <f>IF(Datos!AC676="",0,IF(AND(AC$1008&lt;&gt;"",Datos!AC676=AC$1008),0,IF(AC$1004=0,0,1-CHOOSE(AC$1004,IF(ISNUMBER(Datos!AC676),AND(OR(AC$1005="",Datos!AC676&gt;=AC$1005),OR(AC$1006="",Datos!AC676&lt;=AC$1006)),FALSE),IF(ISNUMBER(Datos!AC676),AND(Datos!AC676=INT(Datos!AC676),AND(OR(AC$1005="",Datos!AC676&gt;=AC$1005),OR(AC$1006="",Datos!AC676&lt;=AC$1006))),FALSE),OR(ISNUMBER(FIND(";"&amp;UPPER(TRIM(Datos!AC676&amp;""))&amp;"=",AC$1007)),ISNUMBER(FIND(";"&amp;UPPER(TRIM(Datos!AC676&amp;""))&amp;";",AC$1007))),OR(UPPER(TRIM(Datos!AC676&amp;""))="SÍ",UPPER(TRIM(Datos!AC676&amp;""))="SI",UPPER(TRIM(Datos!AC676&amp;""))="NO"),IF(ISNUMBER(Datos!AC676),AND(OR(AC$1005="",Datos!AC676&gt;=AC$1005),OR(AC$1006="",Datos!AC676&lt;=AC$1006)),FALSE),TRUE))))</f>
        <v>0.0</v>
      </c>
      <c r="AD676">
        <f>IF(Datos!AD676="",0,IF(AND(AD$1008&lt;&gt;"",Datos!AD676=AD$1008),0,IF(AD$1004=0,0,1-CHOOSE(AD$1004,IF(ISNUMBER(Datos!AD676),AND(OR(AD$1005="",Datos!AD676&gt;=AD$1005),OR(AD$1006="",Datos!AD676&lt;=AD$1006)),FALSE),IF(ISNUMBER(Datos!AD676),AND(Datos!AD676=INT(Datos!AD676),AND(OR(AD$1005="",Datos!AD676&gt;=AD$1005),OR(AD$1006="",Datos!AD676&lt;=AD$1006))),FALSE),OR(ISNUMBER(FIND(";"&amp;UPPER(TRIM(Datos!AD676&amp;""))&amp;"=",AD$1007)),ISNUMBER(FIND(";"&amp;UPPER(TRIM(Datos!AD676&amp;""))&amp;";",AD$1007))),OR(UPPER(TRIM(Datos!AD676&amp;""))="SÍ",UPPER(TRIM(Datos!AD676&amp;""))="SI",UPPER(TRIM(Datos!AD676&amp;""))="NO"),IF(ISNUMBER(Datos!AD676),AND(OR(AD$1005="",Datos!AD676&gt;=AD$1005),OR(AD$1006="",Datos!AD676&lt;=AD$1006)),FALSE),TRUE))))</f>
        <v>0.0</v>
      </c>
      <c r="AE676">
        <f>IF(Datos!AE676="",0,IF(AND(AE$1008&lt;&gt;"",Datos!AE676=AE$1008),0,IF(AE$1004=0,0,1-CHOOSE(AE$1004,IF(ISNUMBER(Datos!AE676),AND(OR(AE$1005="",Datos!AE676&gt;=AE$1005),OR(AE$1006="",Datos!AE676&lt;=AE$1006)),FALSE),IF(ISNUMBER(Datos!AE676),AND(Datos!AE676=INT(Datos!AE676),AND(OR(AE$1005="",Datos!AE676&gt;=AE$1005),OR(AE$1006="",Datos!AE676&lt;=AE$1006))),FALSE),OR(ISNUMBER(FIND(";"&amp;UPPER(TRIM(Datos!AE676&amp;""))&amp;"=",AE$1007)),ISNUMBER(FIND(";"&amp;UPPER(TRIM(Datos!AE676&amp;""))&amp;";",AE$1007))),OR(UPPER(TRIM(Datos!AE676&amp;""))="SÍ",UPPER(TRIM(Datos!AE676&amp;""))="SI",UPPER(TRIM(Datos!AE676&amp;""))="NO"),IF(ISNUMBER(Datos!AE676),AND(OR(AE$1005="",Datos!AE676&gt;=AE$1005),OR(AE$1006="",Datos!AE676&lt;=AE$1006)),FALSE),TRUE))))</f>
        <v>0.0</v>
      </c>
    </row>
    <row r="677" spans="2:31">
      <c r="B677">
        <f>IF(Datos!B677="",0,IF(AND(B$1008&lt;&gt;"",Datos!B677=B$1008),0,IF(B$1004=0,0,1-CHOOSE(B$1004,IF(ISNUMBER(Datos!B677),AND(OR(B$1005="",Datos!B677&gt;=B$1005),OR(B$1006="",Datos!B677&lt;=B$1006)),FALSE),IF(ISNUMBER(Datos!B677),AND(Datos!B677=INT(Datos!B677),AND(OR(B$1005="",Datos!B677&gt;=B$1005),OR(B$1006="",Datos!B677&lt;=B$1006))),FALSE),OR(ISNUMBER(FIND(";"&amp;UPPER(TRIM(Datos!B677&amp;""))&amp;"=",B$1007)),ISNUMBER(FIND(";"&amp;UPPER(TRIM(Datos!B677&amp;""))&amp;";",B$1007))),OR(UPPER(TRIM(Datos!B677&amp;""))="SÍ",UPPER(TRIM(Datos!B677&amp;""))="SI",UPPER(TRIM(Datos!B677&amp;""))="NO"),IF(ISNUMBER(Datos!B677),AND(OR(B$1005="",Datos!B677&gt;=B$1005),OR(B$1006="",Datos!B677&lt;=B$1006)),FALSE),TRUE))))</f>
        <v>0.0</v>
      </c>
      <c r="C677">
        <f>IF(Datos!C677="",0,IF(AND(C$1008&lt;&gt;"",Datos!C677=C$1008),0,IF(C$1004=0,0,1-CHOOSE(C$1004,IF(ISNUMBER(Datos!C677),AND(OR(C$1005="",Datos!C677&gt;=C$1005),OR(C$1006="",Datos!C677&lt;=C$1006)),FALSE),IF(ISNUMBER(Datos!C677),AND(Datos!C677=INT(Datos!C677),AND(OR(C$1005="",Datos!C677&gt;=C$1005),OR(C$1006="",Datos!C677&lt;=C$1006))),FALSE),OR(ISNUMBER(FIND(";"&amp;UPPER(TRIM(Datos!C677&amp;""))&amp;"=",C$1007)),ISNUMBER(FIND(";"&amp;UPPER(TRIM(Datos!C677&amp;""))&amp;";",C$1007))),OR(UPPER(TRIM(Datos!C677&amp;""))="SÍ",UPPER(TRIM(Datos!C677&amp;""))="SI",UPPER(TRIM(Datos!C677&amp;""))="NO"),IF(ISNUMBER(Datos!C677),AND(OR(C$1005="",Datos!C677&gt;=C$1005),OR(C$1006="",Datos!C677&lt;=C$1006)),FALSE),TRUE))))</f>
        <v>0.0</v>
      </c>
      <c r="D677">
        <f>IF(Datos!D677="",0,IF(AND(D$1008&lt;&gt;"",Datos!D677=D$1008),0,IF(D$1004=0,0,1-CHOOSE(D$1004,IF(ISNUMBER(Datos!D677),AND(OR(D$1005="",Datos!D677&gt;=D$1005),OR(D$1006="",Datos!D677&lt;=D$1006)),FALSE),IF(ISNUMBER(Datos!D677),AND(Datos!D677=INT(Datos!D677),AND(OR(D$1005="",Datos!D677&gt;=D$1005),OR(D$1006="",Datos!D677&lt;=D$1006))),FALSE),OR(ISNUMBER(FIND(";"&amp;UPPER(TRIM(Datos!D677&amp;""))&amp;"=",D$1007)),ISNUMBER(FIND(";"&amp;UPPER(TRIM(Datos!D677&amp;""))&amp;";",D$1007))),OR(UPPER(TRIM(Datos!D677&amp;""))="SÍ",UPPER(TRIM(Datos!D677&amp;""))="SI",UPPER(TRIM(Datos!D677&amp;""))="NO"),IF(ISNUMBER(Datos!D677),AND(OR(D$1005="",Datos!D677&gt;=D$1005),OR(D$1006="",Datos!D677&lt;=D$1006)),FALSE),TRUE))))</f>
        <v>0.0</v>
      </c>
      <c r="E677">
        <f>IF(Datos!E677="",0,IF(AND(E$1008&lt;&gt;"",Datos!E677=E$1008),0,IF(E$1004=0,0,1-CHOOSE(E$1004,IF(ISNUMBER(Datos!E677),AND(OR(E$1005="",Datos!E677&gt;=E$1005),OR(E$1006="",Datos!E677&lt;=E$1006)),FALSE),IF(ISNUMBER(Datos!E677),AND(Datos!E677=INT(Datos!E677),AND(OR(E$1005="",Datos!E677&gt;=E$1005),OR(E$1006="",Datos!E677&lt;=E$1006))),FALSE),OR(ISNUMBER(FIND(";"&amp;UPPER(TRIM(Datos!E677&amp;""))&amp;"=",E$1007)),ISNUMBER(FIND(";"&amp;UPPER(TRIM(Datos!E677&amp;""))&amp;";",E$1007))),OR(UPPER(TRIM(Datos!E677&amp;""))="SÍ",UPPER(TRIM(Datos!E677&amp;""))="SI",UPPER(TRIM(Datos!E677&amp;""))="NO"),IF(ISNUMBER(Datos!E677),AND(OR(E$1005="",Datos!E677&gt;=E$1005),OR(E$1006="",Datos!E677&lt;=E$1006)),FALSE),TRUE))))</f>
        <v>0.0</v>
      </c>
      <c r="F677">
        <f>IF(Datos!F677="",0,IF(AND(F$1008&lt;&gt;"",Datos!F677=F$1008),0,IF(F$1004=0,0,1-CHOOSE(F$1004,IF(ISNUMBER(Datos!F677),AND(OR(F$1005="",Datos!F677&gt;=F$1005),OR(F$1006="",Datos!F677&lt;=F$1006)),FALSE),IF(ISNUMBER(Datos!F677),AND(Datos!F677=INT(Datos!F677),AND(OR(F$1005="",Datos!F677&gt;=F$1005),OR(F$1006="",Datos!F677&lt;=F$1006))),FALSE),OR(ISNUMBER(FIND(";"&amp;UPPER(TRIM(Datos!F677&amp;""))&amp;"=",F$1007)),ISNUMBER(FIND(";"&amp;UPPER(TRIM(Datos!F677&amp;""))&amp;";",F$1007))),OR(UPPER(TRIM(Datos!F677&amp;""))="SÍ",UPPER(TRIM(Datos!F677&amp;""))="SI",UPPER(TRIM(Datos!F677&amp;""))="NO"),IF(ISNUMBER(Datos!F677),AND(OR(F$1005="",Datos!F677&gt;=F$1005),OR(F$1006="",Datos!F677&lt;=F$1006)),FALSE),TRUE))))</f>
        <v>0.0</v>
      </c>
      <c r="G677">
        <f>IF(Datos!G677="",0,IF(AND(G$1008&lt;&gt;"",Datos!G677=G$1008),0,IF(G$1004=0,0,1-CHOOSE(G$1004,IF(ISNUMBER(Datos!G677),AND(OR(G$1005="",Datos!G677&gt;=G$1005),OR(G$1006="",Datos!G677&lt;=G$1006)),FALSE),IF(ISNUMBER(Datos!G677),AND(Datos!G677=INT(Datos!G677),AND(OR(G$1005="",Datos!G677&gt;=G$1005),OR(G$1006="",Datos!G677&lt;=G$1006))),FALSE),OR(ISNUMBER(FIND(";"&amp;UPPER(TRIM(Datos!G677&amp;""))&amp;"=",G$1007)),ISNUMBER(FIND(";"&amp;UPPER(TRIM(Datos!G677&amp;""))&amp;";",G$1007))),OR(UPPER(TRIM(Datos!G677&amp;""))="SÍ",UPPER(TRIM(Datos!G677&amp;""))="SI",UPPER(TRIM(Datos!G677&amp;""))="NO"),IF(ISNUMBER(Datos!G677),AND(OR(G$1005="",Datos!G677&gt;=G$1005),OR(G$1006="",Datos!G677&lt;=G$1006)),FALSE),TRUE))))</f>
        <v>0.0</v>
      </c>
      <c r="H677">
        <f>IF(Datos!H677="",0,IF(AND(H$1008&lt;&gt;"",Datos!H677=H$1008),0,IF(H$1004=0,0,1-CHOOSE(H$1004,IF(ISNUMBER(Datos!H677),AND(OR(H$1005="",Datos!H677&gt;=H$1005),OR(H$1006="",Datos!H677&lt;=H$1006)),FALSE),IF(ISNUMBER(Datos!H677),AND(Datos!H677=INT(Datos!H677),AND(OR(H$1005="",Datos!H677&gt;=H$1005),OR(H$1006="",Datos!H677&lt;=H$1006))),FALSE),OR(ISNUMBER(FIND(";"&amp;UPPER(TRIM(Datos!H677&amp;""))&amp;"=",H$1007)),ISNUMBER(FIND(";"&amp;UPPER(TRIM(Datos!H677&amp;""))&amp;";",H$1007))),OR(UPPER(TRIM(Datos!H677&amp;""))="SÍ",UPPER(TRIM(Datos!H677&amp;""))="SI",UPPER(TRIM(Datos!H677&amp;""))="NO"),IF(ISNUMBER(Datos!H677),AND(OR(H$1005="",Datos!H677&gt;=H$1005),OR(H$1006="",Datos!H677&lt;=H$1006)),FALSE),TRUE))))</f>
        <v>0.0</v>
      </c>
      <c r="I677">
        <f>IF(Datos!I677="",0,IF(AND(I$1008&lt;&gt;"",Datos!I677=I$1008),0,IF(I$1004=0,0,1-CHOOSE(I$1004,IF(ISNUMBER(Datos!I677),AND(OR(I$1005="",Datos!I677&gt;=I$1005),OR(I$1006="",Datos!I677&lt;=I$1006)),FALSE),IF(ISNUMBER(Datos!I677),AND(Datos!I677=INT(Datos!I677),AND(OR(I$1005="",Datos!I677&gt;=I$1005),OR(I$1006="",Datos!I677&lt;=I$1006))),FALSE),OR(ISNUMBER(FIND(";"&amp;UPPER(TRIM(Datos!I677&amp;""))&amp;"=",I$1007)),ISNUMBER(FIND(";"&amp;UPPER(TRIM(Datos!I677&amp;""))&amp;";",I$1007))),OR(UPPER(TRIM(Datos!I677&amp;""))="SÍ",UPPER(TRIM(Datos!I677&amp;""))="SI",UPPER(TRIM(Datos!I677&amp;""))="NO"),IF(ISNUMBER(Datos!I677),AND(OR(I$1005="",Datos!I677&gt;=I$1005),OR(I$1006="",Datos!I677&lt;=I$1006)),FALSE),TRUE))))</f>
        <v>0.0</v>
      </c>
      <c r="J677">
        <f>IF(Datos!J677="",0,IF(AND(J$1008&lt;&gt;"",Datos!J677=J$1008),0,IF(J$1004=0,0,1-CHOOSE(J$1004,IF(ISNUMBER(Datos!J677),AND(OR(J$1005="",Datos!J677&gt;=J$1005),OR(J$1006="",Datos!J677&lt;=J$1006)),FALSE),IF(ISNUMBER(Datos!J677),AND(Datos!J677=INT(Datos!J677),AND(OR(J$1005="",Datos!J677&gt;=J$1005),OR(J$1006="",Datos!J677&lt;=J$1006))),FALSE),OR(ISNUMBER(FIND(";"&amp;UPPER(TRIM(Datos!J677&amp;""))&amp;"=",J$1007)),ISNUMBER(FIND(";"&amp;UPPER(TRIM(Datos!J677&amp;""))&amp;";",J$1007))),OR(UPPER(TRIM(Datos!J677&amp;""))="SÍ",UPPER(TRIM(Datos!J677&amp;""))="SI",UPPER(TRIM(Datos!J677&amp;""))="NO"),IF(ISNUMBER(Datos!J677),AND(OR(J$1005="",Datos!J677&gt;=J$1005),OR(J$1006="",Datos!J677&lt;=J$1006)),FALSE),TRUE))))</f>
        <v>0.0</v>
      </c>
      <c r="K677">
        <f>IF(Datos!K677="",0,IF(AND(K$1008&lt;&gt;"",Datos!K677=K$1008),0,IF(K$1004=0,0,1-CHOOSE(K$1004,IF(ISNUMBER(Datos!K677),AND(OR(K$1005="",Datos!K677&gt;=K$1005),OR(K$1006="",Datos!K677&lt;=K$1006)),FALSE),IF(ISNUMBER(Datos!K677),AND(Datos!K677=INT(Datos!K677),AND(OR(K$1005="",Datos!K677&gt;=K$1005),OR(K$1006="",Datos!K677&lt;=K$1006))),FALSE),OR(ISNUMBER(FIND(";"&amp;UPPER(TRIM(Datos!K677&amp;""))&amp;"=",K$1007)),ISNUMBER(FIND(";"&amp;UPPER(TRIM(Datos!K677&amp;""))&amp;";",K$1007))),OR(UPPER(TRIM(Datos!K677&amp;""))="SÍ",UPPER(TRIM(Datos!K677&amp;""))="SI",UPPER(TRIM(Datos!K677&amp;""))="NO"),IF(ISNUMBER(Datos!K677),AND(OR(K$1005="",Datos!K677&gt;=K$1005),OR(K$1006="",Datos!K677&lt;=K$1006)),FALSE),TRUE))))</f>
        <v>0.0</v>
      </c>
      <c r="L677">
        <f>IF(Datos!L677="",0,IF(AND(L$1008&lt;&gt;"",Datos!L677=L$1008),0,IF(L$1004=0,0,1-CHOOSE(L$1004,IF(ISNUMBER(Datos!L677),AND(OR(L$1005="",Datos!L677&gt;=L$1005),OR(L$1006="",Datos!L677&lt;=L$1006)),FALSE),IF(ISNUMBER(Datos!L677),AND(Datos!L677=INT(Datos!L677),AND(OR(L$1005="",Datos!L677&gt;=L$1005),OR(L$1006="",Datos!L677&lt;=L$1006))),FALSE),OR(ISNUMBER(FIND(";"&amp;UPPER(TRIM(Datos!L677&amp;""))&amp;"=",L$1007)),ISNUMBER(FIND(";"&amp;UPPER(TRIM(Datos!L677&amp;""))&amp;";",L$1007))),OR(UPPER(TRIM(Datos!L677&amp;""))="SÍ",UPPER(TRIM(Datos!L677&amp;""))="SI",UPPER(TRIM(Datos!L677&amp;""))="NO"),IF(ISNUMBER(Datos!L677),AND(OR(L$1005="",Datos!L677&gt;=L$1005),OR(L$1006="",Datos!L677&lt;=L$1006)),FALSE),TRUE))))</f>
        <v>0.0</v>
      </c>
      <c r="M677">
        <f>IF(Datos!M677="",0,IF(AND(M$1008&lt;&gt;"",Datos!M677=M$1008),0,IF(M$1004=0,0,1-CHOOSE(M$1004,IF(ISNUMBER(Datos!M677),AND(OR(M$1005="",Datos!M677&gt;=M$1005),OR(M$1006="",Datos!M677&lt;=M$1006)),FALSE),IF(ISNUMBER(Datos!M677),AND(Datos!M677=INT(Datos!M677),AND(OR(M$1005="",Datos!M677&gt;=M$1005),OR(M$1006="",Datos!M677&lt;=M$1006))),FALSE),OR(ISNUMBER(FIND(";"&amp;UPPER(TRIM(Datos!M677&amp;""))&amp;"=",M$1007)),ISNUMBER(FIND(";"&amp;UPPER(TRIM(Datos!M677&amp;""))&amp;";",M$1007))),OR(UPPER(TRIM(Datos!M677&amp;""))="SÍ",UPPER(TRIM(Datos!M677&amp;""))="SI",UPPER(TRIM(Datos!M677&amp;""))="NO"),IF(ISNUMBER(Datos!M677),AND(OR(M$1005="",Datos!M677&gt;=M$1005),OR(M$1006="",Datos!M677&lt;=M$1006)),FALSE),TRUE))))</f>
        <v>0.0</v>
      </c>
      <c r="N677">
        <f>IF(Datos!N677="",0,IF(AND(N$1008&lt;&gt;"",Datos!N677=N$1008),0,IF(N$1004=0,0,1-CHOOSE(N$1004,IF(ISNUMBER(Datos!N677),AND(OR(N$1005="",Datos!N677&gt;=N$1005),OR(N$1006="",Datos!N677&lt;=N$1006)),FALSE),IF(ISNUMBER(Datos!N677),AND(Datos!N677=INT(Datos!N677),AND(OR(N$1005="",Datos!N677&gt;=N$1005),OR(N$1006="",Datos!N677&lt;=N$1006))),FALSE),OR(ISNUMBER(FIND(";"&amp;UPPER(TRIM(Datos!N677&amp;""))&amp;"=",N$1007)),ISNUMBER(FIND(";"&amp;UPPER(TRIM(Datos!N677&amp;""))&amp;";",N$1007))),OR(UPPER(TRIM(Datos!N677&amp;""))="SÍ",UPPER(TRIM(Datos!N677&amp;""))="SI",UPPER(TRIM(Datos!N677&amp;""))="NO"),IF(ISNUMBER(Datos!N677),AND(OR(N$1005="",Datos!N677&gt;=N$1005),OR(N$1006="",Datos!N677&lt;=N$1006)),FALSE),TRUE))))</f>
        <v>0.0</v>
      </c>
      <c r="O677">
        <f>IF(Datos!O677="",0,IF(AND(O$1008&lt;&gt;"",Datos!O677=O$1008),0,IF(O$1004=0,0,1-CHOOSE(O$1004,IF(ISNUMBER(Datos!O677),AND(OR(O$1005="",Datos!O677&gt;=O$1005),OR(O$1006="",Datos!O677&lt;=O$1006)),FALSE),IF(ISNUMBER(Datos!O677),AND(Datos!O677=INT(Datos!O677),AND(OR(O$1005="",Datos!O677&gt;=O$1005),OR(O$1006="",Datos!O677&lt;=O$1006))),FALSE),OR(ISNUMBER(FIND(";"&amp;UPPER(TRIM(Datos!O677&amp;""))&amp;"=",O$1007)),ISNUMBER(FIND(";"&amp;UPPER(TRIM(Datos!O677&amp;""))&amp;";",O$1007))),OR(UPPER(TRIM(Datos!O677&amp;""))="SÍ",UPPER(TRIM(Datos!O677&amp;""))="SI",UPPER(TRIM(Datos!O677&amp;""))="NO"),IF(ISNUMBER(Datos!O677),AND(OR(O$1005="",Datos!O677&gt;=O$1005),OR(O$1006="",Datos!O677&lt;=O$1006)),FALSE),TRUE))))</f>
        <v>0.0</v>
      </c>
      <c r="P677">
        <f>IF(Datos!P677="",0,IF(AND(P$1008&lt;&gt;"",Datos!P677=P$1008),0,IF(P$1004=0,0,1-CHOOSE(P$1004,IF(ISNUMBER(Datos!P677),AND(OR(P$1005="",Datos!P677&gt;=P$1005),OR(P$1006="",Datos!P677&lt;=P$1006)),FALSE),IF(ISNUMBER(Datos!P677),AND(Datos!P677=INT(Datos!P677),AND(OR(P$1005="",Datos!P677&gt;=P$1005),OR(P$1006="",Datos!P677&lt;=P$1006))),FALSE),OR(ISNUMBER(FIND(";"&amp;UPPER(TRIM(Datos!P677&amp;""))&amp;"=",P$1007)),ISNUMBER(FIND(";"&amp;UPPER(TRIM(Datos!P677&amp;""))&amp;";",P$1007))),OR(UPPER(TRIM(Datos!P677&amp;""))="SÍ",UPPER(TRIM(Datos!P677&amp;""))="SI",UPPER(TRIM(Datos!P677&amp;""))="NO"),IF(ISNUMBER(Datos!P677),AND(OR(P$1005="",Datos!P677&gt;=P$1005),OR(P$1006="",Datos!P677&lt;=P$1006)),FALSE),TRUE))))</f>
        <v>0.0</v>
      </c>
      <c r="Q677">
        <f>IF(Datos!Q677="",0,IF(AND(Q$1008&lt;&gt;"",Datos!Q677=Q$1008),0,IF(Q$1004=0,0,1-CHOOSE(Q$1004,IF(ISNUMBER(Datos!Q677),AND(OR(Q$1005="",Datos!Q677&gt;=Q$1005),OR(Q$1006="",Datos!Q677&lt;=Q$1006)),FALSE),IF(ISNUMBER(Datos!Q677),AND(Datos!Q677=INT(Datos!Q677),AND(OR(Q$1005="",Datos!Q677&gt;=Q$1005),OR(Q$1006="",Datos!Q677&lt;=Q$1006))),FALSE),OR(ISNUMBER(FIND(";"&amp;UPPER(TRIM(Datos!Q677&amp;""))&amp;"=",Q$1007)),ISNUMBER(FIND(";"&amp;UPPER(TRIM(Datos!Q677&amp;""))&amp;";",Q$1007))),OR(UPPER(TRIM(Datos!Q677&amp;""))="SÍ",UPPER(TRIM(Datos!Q677&amp;""))="SI",UPPER(TRIM(Datos!Q677&amp;""))="NO"),IF(ISNUMBER(Datos!Q677),AND(OR(Q$1005="",Datos!Q677&gt;=Q$1005),OR(Q$1006="",Datos!Q677&lt;=Q$1006)),FALSE),TRUE))))</f>
        <v>0.0</v>
      </c>
      <c r="R677">
        <f>IF(Datos!R677="",0,IF(AND(R$1008&lt;&gt;"",Datos!R677=R$1008),0,IF(R$1004=0,0,1-CHOOSE(R$1004,IF(ISNUMBER(Datos!R677),AND(OR(R$1005="",Datos!R677&gt;=R$1005),OR(R$1006="",Datos!R677&lt;=R$1006)),FALSE),IF(ISNUMBER(Datos!R677),AND(Datos!R677=INT(Datos!R677),AND(OR(R$1005="",Datos!R677&gt;=R$1005),OR(R$1006="",Datos!R677&lt;=R$1006))),FALSE),OR(ISNUMBER(FIND(";"&amp;UPPER(TRIM(Datos!R677&amp;""))&amp;"=",R$1007)),ISNUMBER(FIND(";"&amp;UPPER(TRIM(Datos!R677&amp;""))&amp;";",R$1007))),OR(UPPER(TRIM(Datos!R677&amp;""))="SÍ",UPPER(TRIM(Datos!R677&amp;""))="SI",UPPER(TRIM(Datos!R677&amp;""))="NO"),IF(ISNUMBER(Datos!R677),AND(OR(R$1005="",Datos!R677&gt;=R$1005),OR(R$1006="",Datos!R677&lt;=R$1006)),FALSE),TRUE))))</f>
        <v>0.0</v>
      </c>
      <c r="S677">
        <f>IF(Datos!S677="",0,IF(AND(S$1008&lt;&gt;"",Datos!S677=S$1008),0,IF(S$1004=0,0,1-CHOOSE(S$1004,IF(ISNUMBER(Datos!S677),AND(OR(S$1005="",Datos!S677&gt;=S$1005),OR(S$1006="",Datos!S677&lt;=S$1006)),FALSE),IF(ISNUMBER(Datos!S677),AND(Datos!S677=INT(Datos!S677),AND(OR(S$1005="",Datos!S677&gt;=S$1005),OR(S$1006="",Datos!S677&lt;=S$1006))),FALSE),OR(ISNUMBER(FIND(";"&amp;UPPER(TRIM(Datos!S677&amp;""))&amp;"=",S$1007)),ISNUMBER(FIND(";"&amp;UPPER(TRIM(Datos!S677&amp;""))&amp;";",S$1007))),OR(UPPER(TRIM(Datos!S677&amp;""))="SÍ",UPPER(TRIM(Datos!S677&amp;""))="SI",UPPER(TRIM(Datos!S677&amp;""))="NO"),IF(ISNUMBER(Datos!S677),AND(OR(S$1005="",Datos!S677&gt;=S$1005),OR(S$1006="",Datos!S677&lt;=S$1006)),FALSE),TRUE))))</f>
        <v>0.0</v>
      </c>
      <c r="T677">
        <f>IF(Datos!T677="",0,IF(AND(T$1008&lt;&gt;"",Datos!T677=T$1008),0,IF(T$1004=0,0,1-CHOOSE(T$1004,IF(ISNUMBER(Datos!T677),AND(OR(T$1005="",Datos!T677&gt;=T$1005),OR(T$1006="",Datos!T677&lt;=T$1006)),FALSE),IF(ISNUMBER(Datos!T677),AND(Datos!T677=INT(Datos!T677),AND(OR(T$1005="",Datos!T677&gt;=T$1005),OR(T$1006="",Datos!T677&lt;=T$1006))),FALSE),OR(ISNUMBER(FIND(";"&amp;UPPER(TRIM(Datos!T677&amp;""))&amp;"=",T$1007)),ISNUMBER(FIND(";"&amp;UPPER(TRIM(Datos!T677&amp;""))&amp;";",T$1007))),OR(UPPER(TRIM(Datos!T677&amp;""))="SÍ",UPPER(TRIM(Datos!T677&amp;""))="SI",UPPER(TRIM(Datos!T677&amp;""))="NO"),IF(ISNUMBER(Datos!T677),AND(OR(T$1005="",Datos!T677&gt;=T$1005),OR(T$1006="",Datos!T677&lt;=T$1006)),FALSE),TRUE))))</f>
        <v>0.0</v>
      </c>
      <c r="U677">
        <f>IF(Datos!U677="",0,IF(AND(U$1008&lt;&gt;"",Datos!U677=U$1008),0,IF(U$1004=0,0,1-CHOOSE(U$1004,IF(ISNUMBER(Datos!U677),AND(OR(U$1005="",Datos!U677&gt;=U$1005),OR(U$1006="",Datos!U677&lt;=U$1006)),FALSE),IF(ISNUMBER(Datos!U677),AND(Datos!U677=INT(Datos!U677),AND(OR(U$1005="",Datos!U677&gt;=U$1005),OR(U$1006="",Datos!U677&lt;=U$1006))),FALSE),OR(ISNUMBER(FIND(";"&amp;UPPER(TRIM(Datos!U677&amp;""))&amp;"=",U$1007)),ISNUMBER(FIND(";"&amp;UPPER(TRIM(Datos!U677&amp;""))&amp;";",U$1007))),OR(UPPER(TRIM(Datos!U677&amp;""))="SÍ",UPPER(TRIM(Datos!U677&amp;""))="SI",UPPER(TRIM(Datos!U677&amp;""))="NO"),IF(ISNUMBER(Datos!U677),AND(OR(U$1005="",Datos!U677&gt;=U$1005),OR(U$1006="",Datos!U677&lt;=U$1006)),FALSE),TRUE))))</f>
        <v>0.0</v>
      </c>
      <c r="V677">
        <f>IF(Datos!V677="",0,IF(AND(V$1008&lt;&gt;"",Datos!V677=V$1008),0,IF(V$1004=0,0,1-CHOOSE(V$1004,IF(ISNUMBER(Datos!V677),AND(OR(V$1005="",Datos!V677&gt;=V$1005),OR(V$1006="",Datos!V677&lt;=V$1006)),FALSE),IF(ISNUMBER(Datos!V677),AND(Datos!V677=INT(Datos!V677),AND(OR(V$1005="",Datos!V677&gt;=V$1005),OR(V$1006="",Datos!V677&lt;=V$1006))),FALSE),OR(ISNUMBER(FIND(";"&amp;UPPER(TRIM(Datos!V677&amp;""))&amp;"=",V$1007)),ISNUMBER(FIND(";"&amp;UPPER(TRIM(Datos!V677&amp;""))&amp;";",V$1007))),OR(UPPER(TRIM(Datos!V677&amp;""))="SÍ",UPPER(TRIM(Datos!V677&amp;""))="SI",UPPER(TRIM(Datos!V677&amp;""))="NO"),IF(ISNUMBER(Datos!V677),AND(OR(V$1005="",Datos!V677&gt;=V$1005),OR(V$1006="",Datos!V677&lt;=V$1006)),FALSE),TRUE))))</f>
        <v>0.0</v>
      </c>
      <c r="W677">
        <f>IF(Datos!W677="",0,IF(AND(W$1008&lt;&gt;"",Datos!W677=W$1008),0,IF(W$1004=0,0,1-CHOOSE(W$1004,IF(ISNUMBER(Datos!W677),AND(OR(W$1005="",Datos!W677&gt;=W$1005),OR(W$1006="",Datos!W677&lt;=W$1006)),FALSE),IF(ISNUMBER(Datos!W677),AND(Datos!W677=INT(Datos!W677),AND(OR(W$1005="",Datos!W677&gt;=W$1005),OR(W$1006="",Datos!W677&lt;=W$1006))),FALSE),OR(ISNUMBER(FIND(";"&amp;UPPER(TRIM(Datos!W677&amp;""))&amp;"=",W$1007)),ISNUMBER(FIND(";"&amp;UPPER(TRIM(Datos!W677&amp;""))&amp;";",W$1007))),OR(UPPER(TRIM(Datos!W677&amp;""))="SÍ",UPPER(TRIM(Datos!W677&amp;""))="SI",UPPER(TRIM(Datos!W677&amp;""))="NO"),IF(ISNUMBER(Datos!W677),AND(OR(W$1005="",Datos!W677&gt;=W$1005),OR(W$1006="",Datos!W677&lt;=W$1006)),FALSE),TRUE))))</f>
        <v>0.0</v>
      </c>
      <c r="X677">
        <f>IF(Datos!X677="",0,IF(AND(X$1008&lt;&gt;"",Datos!X677=X$1008),0,IF(X$1004=0,0,1-CHOOSE(X$1004,IF(ISNUMBER(Datos!X677),AND(OR(X$1005="",Datos!X677&gt;=X$1005),OR(X$1006="",Datos!X677&lt;=X$1006)),FALSE),IF(ISNUMBER(Datos!X677),AND(Datos!X677=INT(Datos!X677),AND(OR(X$1005="",Datos!X677&gt;=X$1005),OR(X$1006="",Datos!X677&lt;=X$1006))),FALSE),OR(ISNUMBER(FIND(";"&amp;UPPER(TRIM(Datos!X677&amp;""))&amp;"=",X$1007)),ISNUMBER(FIND(";"&amp;UPPER(TRIM(Datos!X677&amp;""))&amp;";",X$1007))),OR(UPPER(TRIM(Datos!X677&amp;""))="SÍ",UPPER(TRIM(Datos!X677&amp;""))="SI",UPPER(TRIM(Datos!X677&amp;""))="NO"),IF(ISNUMBER(Datos!X677),AND(OR(X$1005="",Datos!X677&gt;=X$1005),OR(X$1006="",Datos!X677&lt;=X$1006)),FALSE),TRUE))))</f>
        <v>0.0</v>
      </c>
      <c r="Y677">
        <f>IF(Datos!Y677="",0,IF(AND(Y$1008&lt;&gt;"",Datos!Y677=Y$1008),0,IF(Y$1004=0,0,1-CHOOSE(Y$1004,IF(ISNUMBER(Datos!Y677),AND(OR(Y$1005="",Datos!Y677&gt;=Y$1005),OR(Y$1006="",Datos!Y677&lt;=Y$1006)),FALSE),IF(ISNUMBER(Datos!Y677),AND(Datos!Y677=INT(Datos!Y677),AND(OR(Y$1005="",Datos!Y677&gt;=Y$1005),OR(Y$1006="",Datos!Y677&lt;=Y$1006))),FALSE),OR(ISNUMBER(FIND(";"&amp;UPPER(TRIM(Datos!Y677&amp;""))&amp;"=",Y$1007)),ISNUMBER(FIND(";"&amp;UPPER(TRIM(Datos!Y677&amp;""))&amp;";",Y$1007))),OR(UPPER(TRIM(Datos!Y677&amp;""))="SÍ",UPPER(TRIM(Datos!Y677&amp;""))="SI",UPPER(TRIM(Datos!Y677&amp;""))="NO"),IF(ISNUMBER(Datos!Y677),AND(OR(Y$1005="",Datos!Y677&gt;=Y$1005),OR(Y$1006="",Datos!Y677&lt;=Y$1006)),FALSE),TRUE))))</f>
        <v>0.0</v>
      </c>
      <c r="Z677">
        <f>IF(Datos!Z677="",0,IF(AND(Z$1008&lt;&gt;"",Datos!Z677=Z$1008),0,IF(Z$1004=0,0,1-CHOOSE(Z$1004,IF(ISNUMBER(Datos!Z677),AND(OR(Z$1005="",Datos!Z677&gt;=Z$1005),OR(Z$1006="",Datos!Z677&lt;=Z$1006)),FALSE),IF(ISNUMBER(Datos!Z677),AND(Datos!Z677=INT(Datos!Z677),AND(OR(Z$1005="",Datos!Z677&gt;=Z$1005),OR(Z$1006="",Datos!Z677&lt;=Z$1006))),FALSE),OR(ISNUMBER(FIND(";"&amp;UPPER(TRIM(Datos!Z677&amp;""))&amp;"=",Z$1007)),ISNUMBER(FIND(";"&amp;UPPER(TRIM(Datos!Z677&amp;""))&amp;";",Z$1007))),OR(UPPER(TRIM(Datos!Z677&amp;""))="SÍ",UPPER(TRIM(Datos!Z677&amp;""))="SI",UPPER(TRIM(Datos!Z677&amp;""))="NO"),IF(ISNUMBER(Datos!Z677),AND(OR(Z$1005="",Datos!Z677&gt;=Z$1005),OR(Z$1006="",Datos!Z677&lt;=Z$1006)),FALSE),TRUE))))</f>
        <v>0.0</v>
      </c>
      <c r="AA677">
        <f>IF(Datos!AA677="",0,IF(AND(AA$1008&lt;&gt;"",Datos!AA677=AA$1008),0,IF(AA$1004=0,0,1-CHOOSE(AA$1004,IF(ISNUMBER(Datos!AA677),AND(OR(AA$1005="",Datos!AA677&gt;=AA$1005),OR(AA$1006="",Datos!AA677&lt;=AA$1006)),FALSE),IF(ISNUMBER(Datos!AA677),AND(Datos!AA677=INT(Datos!AA677),AND(OR(AA$1005="",Datos!AA677&gt;=AA$1005),OR(AA$1006="",Datos!AA677&lt;=AA$1006))),FALSE),OR(ISNUMBER(FIND(";"&amp;UPPER(TRIM(Datos!AA677&amp;""))&amp;"=",AA$1007)),ISNUMBER(FIND(";"&amp;UPPER(TRIM(Datos!AA677&amp;""))&amp;";",AA$1007))),OR(UPPER(TRIM(Datos!AA677&amp;""))="SÍ",UPPER(TRIM(Datos!AA677&amp;""))="SI",UPPER(TRIM(Datos!AA677&amp;""))="NO"),IF(ISNUMBER(Datos!AA677),AND(OR(AA$1005="",Datos!AA677&gt;=AA$1005),OR(AA$1006="",Datos!AA677&lt;=AA$1006)),FALSE),TRUE))))</f>
        <v>0.0</v>
      </c>
      <c r="AB677">
        <f>IF(Datos!AB677="",0,IF(AND(AB$1008&lt;&gt;"",Datos!AB677=AB$1008),0,IF(AB$1004=0,0,1-CHOOSE(AB$1004,IF(ISNUMBER(Datos!AB677),AND(OR(AB$1005="",Datos!AB677&gt;=AB$1005),OR(AB$1006="",Datos!AB677&lt;=AB$1006)),FALSE),IF(ISNUMBER(Datos!AB677),AND(Datos!AB677=INT(Datos!AB677),AND(OR(AB$1005="",Datos!AB677&gt;=AB$1005),OR(AB$1006="",Datos!AB677&lt;=AB$1006))),FALSE),OR(ISNUMBER(FIND(";"&amp;UPPER(TRIM(Datos!AB677&amp;""))&amp;"=",AB$1007)),ISNUMBER(FIND(";"&amp;UPPER(TRIM(Datos!AB677&amp;""))&amp;";",AB$1007))),OR(UPPER(TRIM(Datos!AB677&amp;""))="SÍ",UPPER(TRIM(Datos!AB677&amp;""))="SI",UPPER(TRIM(Datos!AB677&amp;""))="NO"),IF(ISNUMBER(Datos!AB677),AND(OR(AB$1005="",Datos!AB677&gt;=AB$1005),OR(AB$1006="",Datos!AB677&lt;=AB$1006)),FALSE),TRUE))))</f>
        <v>0.0</v>
      </c>
      <c r="AC677">
        <f>IF(Datos!AC677="",0,IF(AND(AC$1008&lt;&gt;"",Datos!AC677=AC$1008),0,IF(AC$1004=0,0,1-CHOOSE(AC$1004,IF(ISNUMBER(Datos!AC677),AND(OR(AC$1005="",Datos!AC677&gt;=AC$1005),OR(AC$1006="",Datos!AC677&lt;=AC$1006)),FALSE),IF(ISNUMBER(Datos!AC677),AND(Datos!AC677=INT(Datos!AC677),AND(OR(AC$1005="",Datos!AC677&gt;=AC$1005),OR(AC$1006="",Datos!AC677&lt;=AC$1006))),FALSE),OR(ISNUMBER(FIND(";"&amp;UPPER(TRIM(Datos!AC677&amp;""))&amp;"=",AC$1007)),ISNUMBER(FIND(";"&amp;UPPER(TRIM(Datos!AC677&amp;""))&amp;";",AC$1007))),OR(UPPER(TRIM(Datos!AC677&amp;""))="SÍ",UPPER(TRIM(Datos!AC677&amp;""))="SI",UPPER(TRIM(Datos!AC677&amp;""))="NO"),IF(ISNUMBER(Datos!AC677),AND(OR(AC$1005="",Datos!AC677&gt;=AC$1005),OR(AC$1006="",Datos!AC677&lt;=AC$1006)),FALSE),TRUE))))</f>
        <v>0.0</v>
      </c>
      <c r="AD677">
        <f>IF(Datos!AD677="",0,IF(AND(AD$1008&lt;&gt;"",Datos!AD677=AD$1008),0,IF(AD$1004=0,0,1-CHOOSE(AD$1004,IF(ISNUMBER(Datos!AD677),AND(OR(AD$1005="",Datos!AD677&gt;=AD$1005),OR(AD$1006="",Datos!AD677&lt;=AD$1006)),FALSE),IF(ISNUMBER(Datos!AD677),AND(Datos!AD677=INT(Datos!AD677),AND(OR(AD$1005="",Datos!AD677&gt;=AD$1005),OR(AD$1006="",Datos!AD677&lt;=AD$1006))),FALSE),OR(ISNUMBER(FIND(";"&amp;UPPER(TRIM(Datos!AD677&amp;""))&amp;"=",AD$1007)),ISNUMBER(FIND(";"&amp;UPPER(TRIM(Datos!AD677&amp;""))&amp;";",AD$1007))),OR(UPPER(TRIM(Datos!AD677&amp;""))="SÍ",UPPER(TRIM(Datos!AD677&amp;""))="SI",UPPER(TRIM(Datos!AD677&amp;""))="NO"),IF(ISNUMBER(Datos!AD677),AND(OR(AD$1005="",Datos!AD677&gt;=AD$1005),OR(AD$1006="",Datos!AD677&lt;=AD$1006)),FALSE),TRUE))))</f>
        <v>0.0</v>
      </c>
      <c r="AE677">
        <f>IF(Datos!AE677="",0,IF(AND(AE$1008&lt;&gt;"",Datos!AE677=AE$1008),0,IF(AE$1004=0,0,1-CHOOSE(AE$1004,IF(ISNUMBER(Datos!AE677),AND(OR(AE$1005="",Datos!AE677&gt;=AE$1005),OR(AE$1006="",Datos!AE677&lt;=AE$1006)),FALSE),IF(ISNUMBER(Datos!AE677),AND(Datos!AE677=INT(Datos!AE677),AND(OR(AE$1005="",Datos!AE677&gt;=AE$1005),OR(AE$1006="",Datos!AE677&lt;=AE$1006))),FALSE),OR(ISNUMBER(FIND(";"&amp;UPPER(TRIM(Datos!AE677&amp;""))&amp;"=",AE$1007)),ISNUMBER(FIND(";"&amp;UPPER(TRIM(Datos!AE677&amp;""))&amp;";",AE$1007))),OR(UPPER(TRIM(Datos!AE677&amp;""))="SÍ",UPPER(TRIM(Datos!AE677&amp;""))="SI",UPPER(TRIM(Datos!AE677&amp;""))="NO"),IF(ISNUMBER(Datos!AE677),AND(OR(AE$1005="",Datos!AE677&gt;=AE$1005),OR(AE$1006="",Datos!AE677&lt;=AE$1006)),FALSE),TRUE))))</f>
        <v>0.0</v>
      </c>
    </row>
    <row r="678" spans="2:31">
      <c r="B678">
        <f>IF(Datos!B678="",0,IF(AND(B$1008&lt;&gt;"",Datos!B678=B$1008),0,IF(B$1004=0,0,1-CHOOSE(B$1004,IF(ISNUMBER(Datos!B678),AND(OR(B$1005="",Datos!B678&gt;=B$1005),OR(B$1006="",Datos!B678&lt;=B$1006)),FALSE),IF(ISNUMBER(Datos!B678),AND(Datos!B678=INT(Datos!B678),AND(OR(B$1005="",Datos!B678&gt;=B$1005),OR(B$1006="",Datos!B678&lt;=B$1006))),FALSE),OR(ISNUMBER(FIND(";"&amp;UPPER(TRIM(Datos!B678&amp;""))&amp;"=",B$1007)),ISNUMBER(FIND(";"&amp;UPPER(TRIM(Datos!B678&amp;""))&amp;";",B$1007))),OR(UPPER(TRIM(Datos!B678&amp;""))="SÍ",UPPER(TRIM(Datos!B678&amp;""))="SI",UPPER(TRIM(Datos!B678&amp;""))="NO"),IF(ISNUMBER(Datos!B678),AND(OR(B$1005="",Datos!B678&gt;=B$1005),OR(B$1006="",Datos!B678&lt;=B$1006)),FALSE),TRUE))))</f>
        <v>0.0</v>
      </c>
      <c r="C678">
        <f>IF(Datos!C678="",0,IF(AND(C$1008&lt;&gt;"",Datos!C678=C$1008),0,IF(C$1004=0,0,1-CHOOSE(C$1004,IF(ISNUMBER(Datos!C678),AND(OR(C$1005="",Datos!C678&gt;=C$1005),OR(C$1006="",Datos!C678&lt;=C$1006)),FALSE),IF(ISNUMBER(Datos!C678),AND(Datos!C678=INT(Datos!C678),AND(OR(C$1005="",Datos!C678&gt;=C$1005),OR(C$1006="",Datos!C678&lt;=C$1006))),FALSE),OR(ISNUMBER(FIND(";"&amp;UPPER(TRIM(Datos!C678&amp;""))&amp;"=",C$1007)),ISNUMBER(FIND(";"&amp;UPPER(TRIM(Datos!C678&amp;""))&amp;";",C$1007))),OR(UPPER(TRIM(Datos!C678&amp;""))="SÍ",UPPER(TRIM(Datos!C678&amp;""))="SI",UPPER(TRIM(Datos!C678&amp;""))="NO"),IF(ISNUMBER(Datos!C678),AND(OR(C$1005="",Datos!C678&gt;=C$1005),OR(C$1006="",Datos!C678&lt;=C$1006)),FALSE),TRUE))))</f>
        <v>0.0</v>
      </c>
      <c r="D678">
        <f>IF(Datos!D678="",0,IF(AND(D$1008&lt;&gt;"",Datos!D678=D$1008),0,IF(D$1004=0,0,1-CHOOSE(D$1004,IF(ISNUMBER(Datos!D678),AND(OR(D$1005="",Datos!D678&gt;=D$1005),OR(D$1006="",Datos!D678&lt;=D$1006)),FALSE),IF(ISNUMBER(Datos!D678),AND(Datos!D678=INT(Datos!D678),AND(OR(D$1005="",Datos!D678&gt;=D$1005),OR(D$1006="",Datos!D678&lt;=D$1006))),FALSE),OR(ISNUMBER(FIND(";"&amp;UPPER(TRIM(Datos!D678&amp;""))&amp;"=",D$1007)),ISNUMBER(FIND(";"&amp;UPPER(TRIM(Datos!D678&amp;""))&amp;";",D$1007))),OR(UPPER(TRIM(Datos!D678&amp;""))="SÍ",UPPER(TRIM(Datos!D678&amp;""))="SI",UPPER(TRIM(Datos!D678&amp;""))="NO"),IF(ISNUMBER(Datos!D678),AND(OR(D$1005="",Datos!D678&gt;=D$1005),OR(D$1006="",Datos!D678&lt;=D$1006)),FALSE),TRUE))))</f>
        <v>0.0</v>
      </c>
      <c r="E678">
        <f>IF(Datos!E678="",0,IF(AND(E$1008&lt;&gt;"",Datos!E678=E$1008),0,IF(E$1004=0,0,1-CHOOSE(E$1004,IF(ISNUMBER(Datos!E678),AND(OR(E$1005="",Datos!E678&gt;=E$1005),OR(E$1006="",Datos!E678&lt;=E$1006)),FALSE),IF(ISNUMBER(Datos!E678),AND(Datos!E678=INT(Datos!E678),AND(OR(E$1005="",Datos!E678&gt;=E$1005),OR(E$1006="",Datos!E678&lt;=E$1006))),FALSE),OR(ISNUMBER(FIND(";"&amp;UPPER(TRIM(Datos!E678&amp;""))&amp;"=",E$1007)),ISNUMBER(FIND(";"&amp;UPPER(TRIM(Datos!E678&amp;""))&amp;";",E$1007))),OR(UPPER(TRIM(Datos!E678&amp;""))="SÍ",UPPER(TRIM(Datos!E678&amp;""))="SI",UPPER(TRIM(Datos!E678&amp;""))="NO"),IF(ISNUMBER(Datos!E678),AND(OR(E$1005="",Datos!E678&gt;=E$1005),OR(E$1006="",Datos!E678&lt;=E$1006)),FALSE),TRUE))))</f>
        <v>0.0</v>
      </c>
      <c r="F678">
        <f>IF(Datos!F678="",0,IF(AND(F$1008&lt;&gt;"",Datos!F678=F$1008),0,IF(F$1004=0,0,1-CHOOSE(F$1004,IF(ISNUMBER(Datos!F678),AND(OR(F$1005="",Datos!F678&gt;=F$1005),OR(F$1006="",Datos!F678&lt;=F$1006)),FALSE),IF(ISNUMBER(Datos!F678),AND(Datos!F678=INT(Datos!F678),AND(OR(F$1005="",Datos!F678&gt;=F$1005),OR(F$1006="",Datos!F678&lt;=F$1006))),FALSE),OR(ISNUMBER(FIND(";"&amp;UPPER(TRIM(Datos!F678&amp;""))&amp;"=",F$1007)),ISNUMBER(FIND(";"&amp;UPPER(TRIM(Datos!F678&amp;""))&amp;";",F$1007))),OR(UPPER(TRIM(Datos!F678&amp;""))="SÍ",UPPER(TRIM(Datos!F678&amp;""))="SI",UPPER(TRIM(Datos!F678&amp;""))="NO"),IF(ISNUMBER(Datos!F678),AND(OR(F$1005="",Datos!F678&gt;=F$1005),OR(F$1006="",Datos!F678&lt;=F$1006)),FALSE),TRUE))))</f>
        <v>0.0</v>
      </c>
      <c r="G678">
        <f>IF(Datos!G678="",0,IF(AND(G$1008&lt;&gt;"",Datos!G678=G$1008),0,IF(G$1004=0,0,1-CHOOSE(G$1004,IF(ISNUMBER(Datos!G678),AND(OR(G$1005="",Datos!G678&gt;=G$1005),OR(G$1006="",Datos!G678&lt;=G$1006)),FALSE),IF(ISNUMBER(Datos!G678),AND(Datos!G678=INT(Datos!G678),AND(OR(G$1005="",Datos!G678&gt;=G$1005),OR(G$1006="",Datos!G678&lt;=G$1006))),FALSE),OR(ISNUMBER(FIND(";"&amp;UPPER(TRIM(Datos!G678&amp;""))&amp;"=",G$1007)),ISNUMBER(FIND(";"&amp;UPPER(TRIM(Datos!G678&amp;""))&amp;";",G$1007))),OR(UPPER(TRIM(Datos!G678&amp;""))="SÍ",UPPER(TRIM(Datos!G678&amp;""))="SI",UPPER(TRIM(Datos!G678&amp;""))="NO"),IF(ISNUMBER(Datos!G678),AND(OR(G$1005="",Datos!G678&gt;=G$1005),OR(G$1006="",Datos!G678&lt;=G$1006)),FALSE),TRUE))))</f>
        <v>0.0</v>
      </c>
      <c r="H678">
        <f>IF(Datos!H678="",0,IF(AND(H$1008&lt;&gt;"",Datos!H678=H$1008),0,IF(H$1004=0,0,1-CHOOSE(H$1004,IF(ISNUMBER(Datos!H678),AND(OR(H$1005="",Datos!H678&gt;=H$1005),OR(H$1006="",Datos!H678&lt;=H$1006)),FALSE),IF(ISNUMBER(Datos!H678),AND(Datos!H678=INT(Datos!H678),AND(OR(H$1005="",Datos!H678&gt;=H$1005),OR(H$1006="",Datos!H678&lt;=H$1006))),FALSE),OR(ISNUMBER(FIND(";"&amp;UPPER(TRIM(Datos!H678&amp;""))&amp;"=",H$1007)),ISNUMBER(FIND(";"&amp;UPPER(TRIM(Datos!H678&amp;""))&amp;";",H$1007))),OR(UPPER(TRIM(Datos!H678&amp;""))="SÍ",UPPER(TRIM(Datos!H678&amp;""))="SI",UPPER(TRIM(Datos!H678&amp;""))="NO"),IF(ISNUMBER(Datos!H678),AND(OR(H$1005="",Datos!H678&gt;=H$1005),OR(H$1006="",Datos!H678&lt;=H$1006)),FALSE),TRUE))))</f>
        <v>0.0</v>
      </c>
      <c r="I678">
        <f>IF(Datos!I678="",0,IF(AND(I$1008&lt;&gt;"",Datos!I678=I$1008),0,IF(I$1004=0,0,1-CHOOSE(I$1004,IF(ISNUMBER(Datos!I678),AND(OR(I$1005="",Datos!I678&gt;=I$1005),OR(I$1006="",Datos!I678&lt;=I$1006)),FALSE),IF(ISNUMBER(Datos!I678),AND(Datos!I678=INT(Datos!I678),AND(OR(I$1005="",Datos!I678&gt;=I$1005),OR(I$1006="",Datos!I678&lt;=I$1006))),FALSE),OR(ISNUMBER(FIND(";"&amp;UPPER(TRIM(Datos!I678&amp;""))&amp;"=",I$1007)),ISNUMBER(FIND(";"&amp;UPPER(TRIM(Datos!I678&amp;""))&amp;";",I$1007))),OR(UPPER(TRIM(Datos!I678&amp;""))="SÍ",UPPER(TRIM(Datos!I678&amp;""))="SI",UPPER(TRIM(Datos!I678&amp;""))="NO"),IF(ISNUMBER(Datos!I678),AND(OR(I$1005="",Datos!I678&gt;=I$1005),OR(I$1006="",Datos!I678&lt;=I$1006)),FALSE),TRUE))))</f>
        <v>0.0</v>
      </c>
      <c r="J678">
        <f>IF(Datos!J678="",0,IF(AND(J$1008&lt;&gt;"",Datos!J678=J$1008),0,IF(J$1004=0,0,1-CHOOSE(J$1004,IF(ISNUMBER(Datos!J678),AND(OR(J$1005="",Datos!J678&gt;=J$1005),OR(J$1006="",Datos!J678&lt;=J$1006)),FALSE),IF(ISNUMBER(Datos!J678),AND(Datos!J678=INT(Datos!J678),AND(OR(J$1005="",Datos!J678&gt;=J$1005),OR(J$1006="",Datos!J678&lt;=J$1006))),FALSE),OR(ISNUMBER(FIND(";"&amp;UPPER(TRIM(Datos!J678&amp;""))&amp;"=",J$1007)),ISNUMBER(FIND(";"&amp;UPPER(TRIM(Datos!J678&amp;""))&amp;";",J$1007))),OR(UPPER(TRIM(Datos!J678&amp;""))="SÍ",UPPER(TRIM(Datos!J678&amp;""))="SI",UPPER(TRIM(Datos!J678&amp;""))="NO"),IF(ISNUMBER(Datos!J678),AND(OR(J$1005="",Datos!J678&gt;=J$1005),OR(J$1006="",Datos!J678&lt;=J$1006)),FALSE),TRUE))))</f>
        <v>0.0</v>
      </c>
      <c r="K678">
        <f>IF(Datos!K678="",0,IF(AND(K$1008&lt;&gt;"",Datos!K678=K$1008),0,IF(K$1004=0,0,1-CHOOSE(K$1004,IF(ISNUMBER(Datos!K678),AND(OR(K$1005="",Datos!K678&gt;=K$1005),OR(K$1006="",Datos!K678&lt;=K$1006)),FALSE),IF(ISNUMBER(Datos!K678),AND(Datos!K678=INT(Datos!K678),AND(OR(K$1005="",Datos!K678&gt;=K$1005),OR(K$1006="",Datos!K678&lt;=K$1006))),FALSE),OR(ISNUMBER(FIND(";"&amp;UPPER(TRIM(Datos!K678&amp;""))&amp;"=",K$1007)),ISNUMBER(FIND(";"&amp;UPPER(TRIM(Datos!K678&amp;""))&amp;";",K$1007))),OR(UPPER(TRIM(Datos!K678&amp;""))="SÍ",UPPER(TRIM(Datos!K678&amp;""))="SI",UPPER(TRIM(Datos!K678&amp;""))="NO"),IF(ISNUMBER(Datos!K678),AND(OR(K$1005="",Datos!K678&gt;=K$1005),OR(K$1006="",Datos!K678&lt;=K$1006)),FALSE),TRUE))))</f>
        <v>0.0</v>
      </c>
      <c r="L678">
        <f>IF(Datos!L678="",0,IF(AND(L$1008&lt;&gt;"",Datos!L678=L$1008),0,IF(L$1004=0,0,1-CHOOSE(L$1004,IF(ISNUMBER(Datos!L678),AND(OR(L$1005="",Datos!L678&gt;=L$1005),OR(L$1006="",Datos!L678&lt;=L$1006)),FALSE),IF(ISNUMBER(Datos!L678),AND(Datos!L678=INT(Datos!L678),AND(OR(L$1005="",Datos!L678&gt;=L$1005),OR(L$1006="",Datos!L678&lt;=L$1006))),FALSE),OR(ISNUMBER(FIND(";"&amp;UPPER(TRIM(Datos!L678&amp;""))&amp;"=",L$1007)),ISNUMBER(FIND(";"&amp;UPPER(TRIM(Datos!L678&amp;""))&amp;";",L$1007))),OR(UPPER(TRIM(Datos!L678&amp;""))="SÍ",UPPER(TRIM(Datos!L678&amp;""))="SI",UPPER(TRIM(Datos!L678&amp;""))="NO"),IF(ISNUMBER(Datos!L678),AND(OR(L$1005="",Datos!L678&gt;=L$1005),OR(L$1006="",Datos!L678&lt;=L$1006)),FALSE),TRUE))))</f>
        <v>0.0</v>
      </c>
      <c r="M678">
        <f>IF(Datos!M678="",0,IF(AND(M$1008&lt;&gt;"",Datos!M678=M$1008),0,IF(M$1004=0,0,1-CHOOSE(M$1004,IF(ISNUMBER(Datos!M678),AND(OR(M$1005="",Datos!M678&gt;=M$1005),OR(M$1006="",Datos!M678&lt;=M$1006)),FALSE),IF(ISNUMBER(Datos!M678),AND(Datos!M678=INT(Datos!M678),AND(OR(M$1005="",Datos!M678&gt;=M$1005),OR(M$1006="",Datos!M678&lt;=M$1006))),FALSE),OR(ISNUMBER(FIND(";"&amp;UPPER(TRIM(Datos!M678&amp;""))&amp;"=",M$1007)),ISNUMBER(FIND(";"&amp;UPPER(TRIM(Datos!M678&amp;""))&amp;";",M$1007))),OR(UPPER(TRIM(Datos!M678&amp;""))="SÍ",UPPER(TRIM(Datos!M678&amp;""))="SI",UPPER(TRIM(Datos!M678&amp;""))="NO"),IF(ISNUMBER(Datos!M678),AND(OR(M$1005="",Datos!M678&gt;=M$1005),OR(M$1006="",Datos!M678&lt;=M$1006)),FALSE),TRUE))))</f>
        <v>0.0</v>
      </c>
      <c r="N678">
        <f>IF(Datos!N678="",0,IF(AND(N$1008&lt;&gt;"",Datos!N678=N$1008),0,IF(N$1004=0,0,1-CHOOSE(N$1004,IF(ISNUMBER(Datos!N678),AND(OR(N$1005="",Datos!N678&gt;=N$1005),OR(N$1006="",Datos!N678&lt;=N$1006)),FALSE),IF(ISNUMBER(Datos!N678),AND(Datos!N678=INT(Datos!N678),AND(OR(N$1005="",Datos!N678&gt;=N$1005),OR(N$1006="",Datos!N678&lt;=N$1006))),FALSE),OR(ISNUMBER(FIND(";"&amp;UPPER(TRIM(Datos!N678&amp;""))&amp;"=",N$1007)),ISNUMBER(FIND(";"&amp;UPPER(TRIM(Datos!N678&amp;""))&amp;";",N$1007))),OR(UPPER(TRIM(Datos!N678&amp;""))="SÍ",UPPER(TRIM(Datos!N678&amp;""))="SI",UPPER(TRIM(Datos!N678&amp;""))="NO"),IF(ISNUMBER(Datos!N678),AND(OR(N$1005="",Datos!N678&gt;=N$1005),OR(N$1006="",Datos!N678&lt;=N$1006)),FALSE),TRUE))))</f>
        <v>0.0</v>
      </c>
      <c r="O678">
        <f>IF(Datos!O678="",0,IF(AND(O$1008&lt;&gt;"",Datos!O678=O$1008),0,IF(O$1004=0,0,1-CHOOSE(O$1004,IF(ISNUMBER(Datos!O678),AND(OR(O$1005="",Datos!O678&gt;=O$1005),OR(O$1006="",Datos!O678&lt;=O$1006)),FALSE),IF(ISNUMBER(Datos!O678),AND(Datos!O678=INT(Datos!O678),AND(OR(O$1005="",Datos!O678&gt;=O$1005),OR(O$1006="",Datos!O678&lt;=O$1006))),FALSE),OR(ISNUMBER(FIND(";"&amp;UPPER(TRIM(Datos!O678&amp;""))&amp;"=",O$1007)),ISNUMBER(FIND(";"&amp;UPPER(TRIM(Datos!O678&amp;""))&amp;";",O$1007))),OR(UPPER(TRIM(Datos!O678&amp;""))="SÍ",UPPER(TRIM(Datos!O678&amp;""))="SI",UPPER(TRIM(Datos!O678&amp;""))="NO"),IF(ISNUMBER(Datos!O678),AND(OR(O$1005="",Datos!O678&gt;=O$1005),OR(O$1006="",Datos!O678&lt;=O$1006)),FALSE),TRUE))))</f>
        <v>0.0</v>
      </c>
      <c r="P678">
        <f>IF(Datos!P678="",0,IF(AND(P$1008&lt;&gt;"",Datos!P678=P$1008),0,IF(P$1004=0,0,1-CHOOSE(P$1004,IF(ISNUMBER(Datos!P678),AND(OR(P$1005="",Datos!P678&gt;=P$1005),OR(P$1006="",Datos!P678&lt;=P$1006)),FALSE),IF(ISNUMBER(Datos!P678),AND(Datos!P678=INT(Datos!P678),AND(OR(P$1005="",Datos!P678&gt;=P$1005),OR(P$1006="",Datos!P678&lt;=P$1006))),FALSE),OR(ISNUMBER(FIND(";"&amp;UPPER(TRIM(Datos!P678&amp;""))&amp;"=",P$1007)),ISNUMBER(FIND(";"&amp;UPPER(TRIM(Datos!P678&amp;""))&amp;";",P$1007))),OR(UPPER(TRIM(Datos!P678&amp;""))="SÍ",UPPER(TRIM(Datos!P678&amp;""))="SI",UPPER(TRIM(Datos!P678&amp;""))="NO"),IF(ISNUMBER(Datos!P678),AND(OR(P$1005="",Datos!P678&gt;=P$1005),OR(P$1006="",Datos!P678&lt;=P$1006)),FALSE),TRUE))))</f>
        <v>0.0</v>
      </c>
      <c r="Q678">
        <f>IF(Datos!Q678="",0,IF(AND(Q$1008&lt;&gt;"",Datos!Q678=Q$1008),0,IF(Q$1004=0,0,1-CHOOSE(Q$1004,IF(ISNUMBER(Datos!Q678),AND(OR(Q$1005="",Datos!Q678&gt;=Q$1005),OR(Q$1006="",Datos!Q678&lt;=Q$1006)),FALSE),IF(ISNUMBER(Datos!Q678),AND(Datos!Q678=INT(Datos!Q678),AND(OR(Q$1005="",Datos!Q678&gt;=Q$1005),OR(Q$1006="",Datos!Q678&lt;=Q$1006))),FALSE),OR(ISNUMBER(FIND(";"&amp;UPPER(TRIM(Datos!Q678&amp;""))&amp;"=",Q$1007)),ISNUMBER(FIND(";"&amp;UPPER(TRIM(Datos!Q678&amp;""))&amp;";",Q$1007))),OR(UPPER(TRIM(Datos!Q678&amp;""))="SÍ",UPPER(TRIM(Datos!Q678&amp;""))="SI",UPPER(TRIM(Datos!Q678&amp;""))="NO"),IF(ISNUMBER(Datos!Q678),AND(OR(Q$1005="",Datos!Q678&gt;=Q$1005),OR(Q$1006="",Datos!Q678&lt;=Q$1006)),FALSE),TRUE))))</f>
        <v>0.0</v>
      </c>
      <c r="R678">
        <f>IF(Datos!R678="",0,IF(AND(R$1008&lt;&gt;"",Datos!R678=R$1008),0,IF(R$1004=0,0,1-CHOOSE(R$1004,IF(ISNUMBER(Datos!R678),AND(OR(R$1005="",Datos!R678&gt;=R$1005),OR(R$1006="",Datos!R678&lt;=R$1006)),FALSE),IF(ISNUMBER(Datos!R678),AND(Datos!R678=INT(Datos!R678),AND(OR(R$1005="",Datos!R678&gt;=R$1005),OR(R$1006="",Datos!R678&lt;=R$1006))),FALSE),OR(ISNUMBER(FIND(";"&amp;UPPER(TRIM(Datos!R678&amp;""))&amp;"=",R$1007)),ISNUMBER(FIND(";"&amp;UPPER(TRIM(Datos!R678&amp;""))&amp;";",R$1007))),OR(UPPER(TRIM(Datos!R678&amp;""))="SÍ",UPPER(TRIM(Datos!R678&amp;""))="SI",UPPER(TRIM(Datos!R678&amp;""))="NO"),IF(ISNUMBER(Datos!R678),AND(OR(R$1005="",Datos!R678&gt;=R$1005),OR(R$1006="",Datos!R678&lt;=R$1006)),FALSE),TRUE))))</f>
        <v>0.0</v>
      </c>
      <c r="S678">
        <f>IF(Datos!S678="",0,IF(AND(S$1008&lt;&gt;"",Datos!S678=S$1008),0,IF(S$1004=0,0,1-CHOOSE(S$1004,IF(ISNUMBER(Datos!S678),AND(OR(S$1005="",Datos!S678&gt;=S$1005),OR(S$1006="",Datos!S678&lt;=S$1006)),FALSE),IF(ISNUMBER(Datos!S678),AND(Datos!S678=INT(Datos!S678),AND(OR(S$1005="",Datos!S678&gt;=S$1005),OR(S$1006="",Datos!S678&lt;=S$1006))),FALSE),OR(ISNUMBER(FIND(";"&amp;UPPER(TRIM(Datos!S678&amp;""))&amp;"=",S$1007)),ISNUMBER(FIND(";"&amp;UPPER(TRIM(Datos!S678&amp;""))&amp;";",S$1007))),OR(UPPER(TRIM(Datos!S678&amp;""))="SÍ",UPPER(TRIM(Datos!S678&amp;""))="SI",UPPER(TRIM(Datos!S678&amp;""))="NO"),IF(ISNUMBER(Datos!S678),AND(OR(S$1005="",Datos!S678&gt;=S$1005),OR(S$1006="",Datos!S678&lt;=S$1006)),FALSE),TRUE))))</f>
        <v>0.0</v>
      </c>
      <c r="T678">
        <f>IF(Datos!T678="",0,IF(AND(T$1008&lt;&gt;"",Datos!T678=T$1008),0,IF(T$1004=0,0,1-CHOOSE(T$1004,IF(ISNUMBER(Datos!T678),AND(OR(T$1005="",Datos!T678&gt;=T$1005),OR(T$1006="",Datos!T678&lt;=T$1006)),FALSE),IF(ISNUMBER(Datos!T678),AND(Datos!T678=INT(Datos!T678),AND(OR(T$1005="",Datos!T678&gt;=T$1005),OR(T$1006="",Datos!T678&lt;=T$1006))),FALSE),OR(ISNUMBER(FIND(";"&amp;UPPER(TRIM(Datos!T678&amp;""))&amp;"=",T$1007)),ISNUMBER(FIND(";"&amp;UPPER(TRIM(Datos!T678&amp;""))&amp;";",T$1007))),OR(UPPER(TRIM(Datos!T678&amp;""))="SÍ",UPPER(TRIM(Datos!T678&amp;""))="SI",UPPER(TRIM(Datos!T678&amp;""))="NO"),IF(ISNUMBER(Datos!T678),AND(OR(T$1005="",Datos!T678&gt;=T$1005),OR(T$1006="",Datos!T678&lt;=T$1006)),FALSE),TRUE))))</f>
        <v>0.0</v>
      </c>
      <c r="U678">
        <f>IF(Datos!U678="",0,IF(AND(U$1008&lt;&gt;"",Datos!U678=U$1008),0,IF(U$1004=0,0,1-CHOOSE(U$1004,IF(ISNUMBER(Datos!U678),AND(OR(U$1005="",Datos!U678&gt;=U$1005),OR(U$1006="",Datos!U678&lt;=U$1006)),FALSE),IF(ISNUMBER(Datos!U678),AND(Datos!U678=INT(Datos!U678),AND(OR(U$1005="",Datos!U678&gt;=U$1005),OR(U$1006="",Datos!U678&lt;=U$1006))),FALSE),OR(ISNUMBER(FIND(";"&amp;UPPER(TRIM(Datos!U678&amp;""))&amp;"=",U$1007)),ISNUMBER(FIND(";"&amp;UPPER(TRIM(Datos!U678&amp;""))&amp;";",U$1007))),OR(UPPER(TRIM(Datos!U678&amp;""))="SÍ",UPPER(TRIM(Datos!U678&amp;""))="SI",UPPER(TRIM(Datos!U678&amp;""))="NO"),IF(ISNUMBER(Datos!U678),AND(OR(U$1005="",Datos!U678&gt;=U$1005),OR(U$1006="",Datos!U678&lt;=U$1006)),FALSE),TRUE))))</f>
        <v>0.0</v>
      </c>
      <c r="V678">
        <f>IF(Datos!V678="",0,IF(AND(V$1008&lt;&gt;"",Datos!V678=V$1008),0,IF(V$1004=0,0,1-CHOOSE(V$1004,IF(ISNUMBER(Datos!V678),AND(OR(V$1005="",Datos!V678&gt;=V$1005),OR(V$1006="",Datos!V678&lt;=V$1006)),FALSE),IF(ISNUMBER(Datos!V678),AND(Datos!V678=INT(Datos!V678),AND(OR(V$1005="",Datos!V678&gt;=V$1005),OR(V$1006="",Datos!V678&lt;=V$1006))),FALSE),OR(ISNUMBER(FIND(";"&amp;UPPER(TRIM(Datos!V678&amp;""))&amp;"=",V$1007)),ISNUMBER(FIND(";"&amp;UPPER(TRIM(Datos!V678&amp;""))&amp;";",V$1007))),OR(UPPER(TRIM(Datos!V678&amp;""))="SÍ",UPPER(TRIM(Datos!V678&amp;""))="SI",UPPER(TRIM(Datos!V678&amp;""))="NO"),IF(ISNUMBER(Datos!V678),AND(OR(V$1005="",Datos!V678&gt;=V$1005),OR(V$1006="",Datos!V678&lt;=V$1006)),FALSE),TRUE))))</f>
        <v>0.0</v>
      </c>
      <c r="W678">
        <f>IF(Datos!W678="",0,IF(AND(W$1008&lt;&gt;"",Datos!W678=W$1008),0,IF(W$1004=0,0,1-CHOOSE(W$1004,IF(ISNUMBER(Datos!W678),AND(OR(W$1005="",Datos!W678&gt;=W$1005),OR(W$1006="",Datos!W678&lt;=W$1006)),FALSE),IF(ISNUMBER(Datos!W678),AND(Datos!W678=INT(Datos!W678),AND(OR(W$1005="",Datos!W678&gt;=W$1005),OR(W$1006="",Datos!W678&lt;=W$1006))),FALSE),OR(ISNUMBER(FIND(";"&amp;UPPER(TRIM(Datos!W678&amp;""))&amp;"=",W$1007)),ISNUMBER(FIND(";"&amp;UPPER(TRIM(Datos!W678&amp;""))&amp;";",W$1007))),OR(UPPER(TRIM(Datos!W678&amp;""))="SÍ",UPPER(TRIM(Datos!W678&amp;""))="SI",UPPER(TRIM(Datos!W678&amp;""))="NO"),IF(ISNUMBER(Datos!W678),AND(OR(W$1005="",Datos!W678&gt;=W$1005),OR(W$1006="",Datos!W678&lt;=W$1006)),FALSE),TRUE))))</f>
        <v>0.0</v>
      </c>
      <c r="X678">
        <f>IF(Datos!X678="",0,IF(AND(X$1008&lt;&gt;"",Datos!X678=X$1008),0,IF(X$1004=0,0,1-CHOOSE(X$1004,IF(ISNUMBER(Datos!X678),AND(OR(X$1005="",Datos!X678&gt;=X$1005),OR(X$1006="",Datos!X678&lt;=X$1006)),FALSE),IF(ISNUMBER(Datos!X678),AND(Datos!X678=INT(Datos!X678),AND(OR(X$1005="",Datos!X678&gt;=X$1005),OR(X$1006="",Datos!X678&lt;=X$1006))),FALSE),OR(ISNUMBER(FIND(";"&amp;UPPER(TRIM(Datos!X678&amp;""))&amp;"=",X$1007)),ISNUMBER(FIND(";"&amp;UPPER(TRIM(Datos!X678&amp;""))&amp;";",X$1007))),OR(UPPER(TRIM(Datos!X678&amp;""))="SÍ",UPPER(TRIM(Datos!X678&amp;""))="SI",UPPER(TRIM(Datos!X678&amp;""))="NO"),IF(ISNUMBER(Datos!X678),AND(OR(X$1005="",Datos!X678&gt;=X$1005),OR(X$1006="",Datos!X678&lt;=X$1006)),FALSE),TRUE))))</f>
        <v>0.0</v>
      </c>
      <c r="Y678">
        <f>IF(Datos!Y678="",0,IF(AND(Y$1008&lt;&gt;"",Datos!Y678=Y$1008),0,IF(Y$1004=0,0,1-CHOOSE(Y$1004,IF(ISNUMBER(Datos!Y678),AND(OR(Y$1005="",Datos!Y678&gt;=Y$1005),OR(Y$1006="",Datos!Y678&lt;=Y$1006)),FALSE),IF(ISNUMBER(Datos!Y678),AND(Datos!Y678=INT(Datos!Y678),AND(OR(Y$1005="",Datos!Y678&gt;=Y$1005),OR(Y$1006="",Datos!Y678&lt;=Y$1006))),FALSE),OR(ISNUMBER(FIND(";"&amp;UPPER(TRIM(Datos!Y678&amp;""))&amp;"=",Y$1007)),ISNUMBER(FIND(";"&amp;UPPER(TRIM(Datos!Y678&amp;""))&amp;";",Y$1007))),OR(UPPER(TRIM(Datos!Y678&amp;""))="SÍ",UPPER(TRIM(Datos!Y678&amp;""))="SI",UPPER(TRIM(Datos!Y678&amp;""))="NO"),IF(ISNUMBER(Datos!Y678),AND(OR(Y$1005="",Datos!Y678&gt;=Y$1005),OR(Y$1006="",Datos!Y678&lt;=Y$1006)),FALSE),TRUE))))</f>
        <v>0.0</v>
      </c>
      <c r="Z678">
        <f>IF(Datos!Z678="",0,IF(AND(Z$1008&lt;&gt;"",Datos!Z678=Z$1008),0,IF(Z$1004=0,0,1-CHOOSE(Z$1004,IF(ISNUMBER(Datos!Z678),AND(OR(Z$1005="",Datos!Z678&gt;=Z$1005),OR(Z$1006="",Datos!Z678&lt;=Z$1006)),FALSE),IF(ISNUMBER(Datos!Z678),AND(Datos!Z678=INT(Datos!Z678),AND(OR(Z$1005="",Datos!Z678&gt;=Z$1005),OR(Z$1006="",Datos!Z678&lt;=Z$1006))),FALSE),OR(ISNUMBER(FIND(";"&amp;UPPER(TRIM(Datos!Z678&amp;""))&amp;"=",Z$1007)),ISNUMBER(FIND(";"&amp;UPPER(TRIM(Datos!Z678&amp;""))&amp;";",Z$1007))),OR(UPPER(TRIM(Datos!Z678&amp;""))="SÍ",UPPER(TRIM(Datos!Z678&amp;""))="SI",UPPER(TRIM(Datos!Z678&amp;""))="NO"),IF(ISNUMBER(Datos!Z678),AND(OR(Z$1005="",Datos!Z678&gt;=Z$1005),OR(Z$1006="",Datos!Z678&lt;=Z$1006)),FALSE),TRUE))))</f>
        <v>0.0</v>
      </c>
      <c r="AA678">
        <f>IF(Datos!AA678="",0,IF(AND(AA$1008&lt;&gt;"",Datos!AA678=AA$1008),0,IF(AA$1004=0,0,1-CHOOSE(AA$1004,IF(ISNUMBER(Datos!AA678),AND(OR(AA$1005="",Datos!AA678&gt;=AA$1005),OR(AA$1006="",Datos!AA678&lt;=AA$1006)),FALSE),IF(ISNUMBER(Datos!AA678),AND(Datos!AA678=INT(Datos!AA678),AND(OR(AA$1005="",Datos!AA678&gt;=AA$1005),OR(AA$1006="",Datos!AA678&lt;=AA$1006))),FALSE),OR(ISNUMBER(FIND(";"&amp;UPPER(TRIM(Datos!AA678&amp;""))&amp;"=",AA$1007)),ISNUMBER(FIND(";"&amp;UPPER(TRIM(Datos!AA678&amp;""))&amp;";",AA$1007))),OR(UPPER(TRIM(Datos!AA678&amp;""))="SÍ",UPPER(TRIM(Datos!AA678&amp;""))="SI",UPPER(TRIM(Datos!AA678&amp;""))="NO"),IF(ISNUMBER(Datos!AA678),AND(OR(AA$1005="",Datos!AA678&gt;=AA$1005),OR(AA$1006="",Datos!AA678&lt;=AA$1006)),FALSE),TRUE))))</f>
        <v>0.0</v>
      </c>
      <c r="AB678">
        <f>IF(Datos!AB678="",0,IF(AND(AB$1008&lt;&gt;"",Datos!AB678=AB$1008),0,IF(AB$1004=0,0,1-CHOOSE(AB$1004,IF(ISNUMBER(Datos!AB678),AND(OR(AB$1005="",Datos!AB678&gt;=AB$1005),OR(AB$1006="",Datos!AB678&lt;=AB$1006)),FALSE),IF(ISNUMBER(Datos!AB678),AND(Datos!AB678=INT(Datos!AB678),AND(OR(AB$1005="",Datos!AB678&gt;=AB$1005),OR(AB$1006="",Datos!AB678&lt;=AB$1006))),FALSE),OR(ISNUMBER(FIND(";"&amp;UPPER(TRIM(Datos!AB678&amp;""))&amp;"=",AB$1007)),ISNUMBER(FIND(";"&amp;UPPER(TRIM(Datos!AB678&amp;""))&amp;";",AB$1007))),OR(UPPER(TRIM(Datos!AB678&amp;""))="SÍ",UPPER(TRIM(Datos!AB678&amp;""))="SI",UPPER(TRIM(Datos!AB678&amp;""))="NO"),IF(ISNUMBER(Datos!AB678),AND(OR(AB$1005="",Datos!AB678&gt;=AB$1005),OR(AB$1006="",Datos!AB678&lt;=AB$1006)),FALSE),TRUE))))</f>
        <v>0.0</v>
      </c>
      <c r="AC678">
        <f>IF(Datos!AC678="",0,IF(AND(AC$1008&lt;&gt;"",Datos!AC678=AC$1008),0,IF(AC$1004=0,0,1-CHOOSE(AC$1004,IF(ISNUMBER(Datos!AC678),AND(OR(AC$1005="",Datos!AC678&gt;=AC$1005),OR(AC$1006="",Datos!AC678&lt;=AC$1006)),FALSE),IF(ISNUMBER(Datos!AC678),AND(Datos!AC678=INT(Datos!AC678),AND(OR(AC$1005="",Datos!AC678&gt;=AC$1005),OR(AC$1006="",Datos!AC678&lt;=AC$1006))),FALSE),OR(ISNUMBER(FIND(";"&amp;UPPER(TRIM(Datos!AC678&amp;""))&amp;"=",AC$1007)),ISNUMBER(FIND(";"&amp;UPPER(TRIM(Datos!AC678&amp;""))&amp;";",AC$1007))),OR(UPPER(TRIM(Datos!AC678&amp;""))="SÍ",UPPER(TRIM(Datos!AC678&amp;""))="SI",UPPER(TRIM(Datos!AC678&amp;""))="NO"),IF(ISNUMBER(Datos!AC678),AND(OR(AC$1005="",Datos!AC678&gt;=AC$1005),OR(AC$1006="",Datos!AC678&lt;=AC$1006)),FALSE),TRUE))))</f>
        <v>0.0</v>
      </c>
      <c r="AD678">
        <f>IF(Datos!AD678="",0,IF(AND(AD$1008&lt;&gt;"",Datos!AD678=AD$1008),0,IF(AD$1004=0,0,1-CHOOSE(AD$1004,IF(ISNUMBER(Datos!AD678),AND(OR(AD$1005="",Datos!AD678&gt;=AD$1005),OR(AD$1006="",Datos!AD678&lt;=AD$1006)),FALSE),IF(ISNUMBER(Datos!AD678),AND(Datos!AD678=INT(Datos!AD678),AND(OR(AD$1005="",Datos!AD678&gt;=AD$1005),OR(AD$1006="",Datos!AD678&lt;=AD$1006))),FALSE),OR(ISNUMBER(FIND(";"&amp;UPPER(TRIM(Datos!AD678&amp;""))&amp;"=",AD$1007)),ISNUMBER(FIND(";"&amp;UPPER(TRIM(Datos!AD678&amp;""))&amp;";",AD$1007))),OR(UPPER(TRIM(Datos!AD678&amp;""))="SÍ",UPPER(TRIM(Datos!AD678&amp;""))="SI",UPPER(TRIM(Datos!AD678&amp;""))="NO"),IF(ISNUMBER(Datos!AD678),AND(OR(AD$1005="",Datos!AD678&gt;=AD$1005),OR(AD$1006="",Datos!AD678&lt;=AD$1006)),FALSE),TRUE))))</f>
        <v>0.0</v>
      </c>
      <c r="AE678">
        <f>IF(Datos!AE678="",0,IF(AND(AE$1008&lt;&gt;"",Datos!AE678=AE$1008),0,IF(AE$1004=0,0,1-CHOOSE(AE$1004,IF(ISNUMBER(Datos!AE678),AND(OR(AE$1005="",Datos!AE678&gt;=AE$1005),OR(AE$1006="",Datos!AE678&lt;=AE$1006)),FALSE),IF(ISNUMBER(Datos!AE678),AND(Datos!AE678=INT(Datos!AE678),AND(OR(AE$1005="",Datos!AE678&gt;=AE$1005),OR(AE$1006="",Datos!AE678&lt;=AE$1006))),FALSE),OR(ISNUMBER(FIND(";"&amp;UPPER(TRIM(Datos!AE678&amp;""))&amp;"=",AE$1007)),ISNUMBER(FIND(";"&amp;UPPER(TRIM(Datos!AE678&amp;""))&amp;";",AE$1007))),OR(UPPER(TRIM(Datos!AE678&amp;""))="SÍ",UPPER(TRIM(Datos!AE678&amp;""))="SI",UPPER(TRIM(Datos!AE678&amp;""))="NO"),IF(ISNUMBER(Datos!AE678),AND(OR(AE$1005="",Datos!AE678&gt;=AE$1005),OR(AE$1006="",Datos!AE678&lt;=AE$1006)),FALSE),TRUE))))</f>
        <v>0.0</v>
      </c>
    </row>
    <row r="679" spans="2:31">
      <c r="B679">
        <f>IF(Datos!B679="",0,IF(AND(B$1008&lt;&gt;"",Datos!B679=B$1008),0,IF(B$1004=0,0,1-CHOOSE(B$1004,IF(ISNUMBER(Datos!B679),AND(OR(B$1005="",Datos!B679&gt;=B$1005),OR(B$1006="",Datos!B679&lt;=B$1006)),FALSE),IF(ISNUMBER(Datos!B679),AND(Datos!B679=INT(Datos!B679),AND(OR(B$1005="",Datos!B679&gt;=B$1005),OR(B$1006="",Datos!B679&lt;=B$1006))),FALSE),OR(ISNUMBER(FIND(";"&amp;UPPER(TRIM(Datos!B679&amp;""))&amp;"=",B$1007)),ISNUMBER(FIND(";"&amp;UPPER(TRIM(Datos!B679&amp;""))&amp;";",B$1007))),OR(UPPER(TRIM(Datos!B679&amp;""))="SÍ",UPPER(TRIM(Datos!B679&amp;""))="SI",UPPER(TRIM(Datos!B679&amp;""))="NO"),IF(ISNUMBER(Datos!B679),AND(OR(B$1005="",Datos!B679&gt;=B$1005),OR(B$1006="",Datos!B679&lt;=B$1006)),FALSE),TRUE))))</f>
        <v>0.0</v>
      </c>
      <c r="C679">
        <f>IF(Datos!C679="",0,IF(AND(C$1008&lt;&gt;"",Datos!C679=C$1008),0,IF(C$1004=0,0,1-CHOOSE(C$1004,IF(ISNUMBER(Datos!C679),AND(OR(C$1005="",Datos!C679&gt;=C$1005),OR(C$1006="",Datos!C679&lt;=C$1006)),FALSE),IF(ISNUMBER(Datos!C679),AND(Datos!C679=INT(Datos!C679),AND(OR(C$1005="",Datos!C679&gt;=C$1005),OR(C$1006="",Datos!C679&lt;=C$1006))),FALSE),OR(ISNUMBER(FIND(";"&amp;UPPER(TRIM(Datos!C679&amp;""))&amp;"=",C$1007)),ISNUMBER(FIND(";"&amp;UPPER(TRIM(Datos!C679&amp;""))&amp;";",C$1007))),OR(UPPER(TRIM(Datos!C679&amp;""))="SÍ",UPPER(TRIM(Datos!C679&amp;""))="SI",UPPER(TRIM(Datos!C679&amp;""))="NO"),IF(ISNUMBER(Datos!C679),AND(OR(C$1005="",Datos!C679&gt;=C$1005),OR(C$1006="",Datos!C679&lt;=C$1006)),FALSE),TRUE))))</f>
        <v>0.0</v>
      </c>
      <c r="D679">
        <f>IF(Datos!D679="",0,IF(AND(D$1008&lt;&gt;"",Datos!D679=D$1008),0,IF(D$1004=0,0,1-CHOOSE(D$1004,IF(ISNUMBER(Datos!D679),AND(OR(D$1005="",Datos!D679&gt;=D$1005),OR(D$1006="",Datos!D679&lt;=D$1006)),FALSE),IF(ISNUMBER(Datos!D679),AND(Datos!D679=INT(Datos!D679),AND(OR(D$1005="",Datos!D679&gt;=D$1005),OR(D$1006="",Datos!D679&lt;=D$1006))),FALSE),OR(ISNUMBER(FIND(";"&amp;UPPER(TRIM(Datos!D679&amp;""))&amp;"=",D$1007)),ISNUMBER(FIND(";"&amp;UPPER(TRIM(Datos!D679&amp;""))&amp;";",D$1007))),OR(UPPER(TRIM(Datos!D679&amp;""))="SÍ",UPPER(TRIM(Datos!D679&amp;""))="SI",UPPER(TRIM(Datos!D679&amp;""))="NO"),IF(ISNUMBER(Datos!D679),AND(OR(D$1005="",Datos!D679&gt;=D$1005),OR(D$1006="",Datos!D679&lt;=D$1006)),FALSE),TRUE))))</f>
        <v>0.0</v>
      </c>
      <c r="E679">
        <f>IF(Datos!E679="",0,IF(AND(E$1008&lt;&gt;"",Datos!E679=E$1008),0,IF(E$1004=0,0,1-CHOOSE(E$1004,IF(ISNUMBER(Datos!E679),AND(OR(E$1005="",Datos!E679&gt;=E$1005),OR(E$1006="",Datos!E679&lt;=E$1006)),FALSE),IF(ISNUMBER(Datos!E679),AND(Datos!E679=INT(Datos!E679),AND(OR(E$1005="",Datos!E679&gt;=E$1005),OR(E$1006="",Datos!E679&lt;=E$1006))),FALSE),OR(ISNUMBER(FIND(";"&amp;UPPER(TRIM(Datos!E679&amp;""))&amp;"=",E$1007)),ISNUMBER(FIND(";"&amp;UPPER(TRIM(Datos!E679&amp;""))&amp;";",E$1007))),OR(UPPER(TRIM(Datos!E679&amp;""))="SÍ",UPPER(TRIM(Datos!E679&amp;""))="SI",UPPER(TRIM(Datos!E679&amp;""))="NO"),IF(ISNUMBER(Datos!E679),AND(OR(E$1005="",Datos!E679&gt;=E$1005),OR(E$1006="",Datos!E679&lt;=E$1006)),FALSE),TRUE))))</f>
        <v>0.0</v>
      </c>
      <c r="F679">
        <f>IF(Datos!F679="",0,IF(AND(F$1008&lt;&gt;"",Datos!F679=F$1008),0,IF(F$1004=0,0,1-CHOOSE(F$1004,IF(ISNUMBER(Datos!F679),AND(OR(F$1005="",Datos!F679&gt;=F$1005),OR(F$1006="",Datos!F679&lt;=F$1006)),FALSE),IF(ISNUMBER(Datos!F679),AND(Datos!F679=INT(Datos!F679),AND(OR(F$1005="",Datos!F679&gt;=F$1005),OR(F$1006="",Datos!F679&lt;=F$1006))),FALSE),OR(ISNUMBER(FIND(";"&amp;UPPER(TRIM(Datos!F679&amp;""))&amp;"=",F$1007)),ISNUMBER(FIND(";"&amp;UPPER(TRIM(Datos!F679&amp;""))&amp;";",F$1007))),OR(UPPER(TRIM(Datos!F679&amp;""))="SÍ",UPPER(TRIM(Datos!F679&amp;""))="SI",UPPER(TRIM(Datos!F679&amp;""))="NO"),IF(ISNUMBER(Datos!F679),AND(OR(F$1005="",Datos!F679&gt;=F$1005),OR(F$1006="",Datos!F679&lt;=F$1006)),FALSE),TRUE))))</f>
        <v>0.0</v>
      </c>
      <c r="G679">
        <f>IF(Datos!G679="",0,IF(AND(G$1008&lt;&gt;"",Datos!G679=G$1008),0,IF(G$1004=0,0,1-CHOOSE(G$1004,IF(ISNUMBER(Datos!G679),AND(OR(G$1005="",Datos!G679&gt;=G$1005),OR(G$1006="",Datos!G679&lt;=G$1006)),FALSE),IF(ISNUMBER(Datos!G679),AND(Datos!G679=INT(Datos!G679),AND(OR(G$1005="",Datos!G679&gt;=G$1005),OR(G$1006="",Datos!G679&lt;=G$1006))),FALSE),OR(ISNUMBER(FIND(";"&amp;UPPER(TRIM(Datos!G679&amp;""))&amp;"=",G$1007)),ISNUMBER(FIND(";"&amp;UPPER(TRIM(Datos!G679&amp;""))&amp;";",G$1007))),OR(UPPER(TRIM(Datos!G679&amp;""))="SÍ",UPPER(TRIM(Datos!G679&amp;""))="SI",UPPER(TRIM(Datos!G679&amp;""))="NO"),IF(ISNUMBER(Datos!G679),AND(OR(G$1005="",Datos!G679&gt;=G$1005),OR(G$1006="",Datos!G679&lt;=G$1006)),FALSE),TRUE))))</f>
        <v>0.0</v>
      </c>
      <c r="H679">
        <f>IF(Datos!H679="",0,IF(AND(H$1008&lt;&gt;"",Datos!H679=H$1008),0,IF(H$1004=0,0,1-CHOOSE(H$1004,IF(ISNUMBER(Datos!H679),AND(OR(H$1005="",Datos!H679&gt;=H$1005),OR(H$1006="",Datos!H679&lt;=H$1006)),FALSE),IF(ISNUMBER(Datos!H679),AND(Datos!H679=INT(Datos!H679),AND(OR(H$1005="",Datos!H679&gt;=H$1005),OR(H$1006="",Datos!H679&lt;=H$1006))),FALSE),OR(ISNUMBER(FIND(";"&amp;UPPER(TRIM(Datos!H679&amp;""))&amp;"=",H$1007)),ISNUMBER(FIND(";"&amp;UPPER(TRIM(Datos!H679&amp;""))&amp;";",H$1007))),OR(UPPER(TRIM(Datos!H679&amp;""))="SÍ",UPPER(TRIM(Datos!H679&amp;""))="SI",UPPER(TRIM(Datos!H679&amp;""))="NO"),IF(ISNUMBER(Datos!H679),AND(OR(H$1005="",Datos!H679&gt;=H$1005),OR(H$1006="",Datos!H679&lt;=H$1006)),FALSE),TRUE))))</f>
        <v>0.0</v>
      </c>
      <c r="I679">
        <f>IF(Datos!I679="",0,IF(AND(I$1008&lt;&gt;"",Datos!I679=I$1008),0,IF(I$1004=0,0,1-CHOOSE(I$1004,IF(ISNUMBER(Datos!I679),AND(OR(I$1005="",Datos!I679&gt;=I$1005),OR(I$1006="",Datos!I679&lt;=I$1006)),FALSE),IF(ISNUMBER(Datos!I679),AND(Datos!I679=INT(Datos!I679),AND(OR(I$1005="",Datos!I679&gt;=I$1005),OR(I$1006="",Datos!I679&lt;=I$1006))),FALSE),OR(ISNUMBER(FIND(";"&amp;UPPER(TRIM(Datos!I679&amp;""))&amp;"=",I$1007)),ISNUMBER(FIND(";"&amp;UPPER(TRIM(Datos!I679&amp;""))&amp;";",I$1007))),OR(UPPER(TRIM(Datos!I679&amp;""))="SÍ",UPPER(TRIM(Datos!I679&amp;""))="SI",UPPER(TRIM(Datos!I679&amp;""))="NO"),IF(ISNUMBER(Datos!I679),AND(OR(I$1005="",Datos!I679&gt;=I$1005),OR(I$1006="",Datos!I679&lt;=I$1006)),FALSE),TRUE))))</f>
        <v>0.0</v>
      </c>
      <c r="J679">
        <f>IF(Datos!J679="",0,IF(AND(J$1008&lt;&gt;"",Datos!J679=J$1008),0,IF(J$1004=0,0,1-CHOOSE(J$1004,IF(ISNUMBER(Datos!J679),AND(OR(J$1005="",Datos!J679&gt;=J$1005),OR(J$1006="",Datos!J679&lt;=J$1006)),FALSE),IF(ISNUMBER(Datos!J679),AND(Datos!J679=INT(Datos!J679),AND(OR(J$1005="",Datos!J679&gt;=J$1005),OR(J$1006="",Datos!J679&lt;=J$1006))),FALSE),OR(ISNUMBER(FIND(";"&amp;UPPER(TRIM(Datos!J679&amp;""))&amp;"=",J$1007)),ISNUMBER(FIND(";"&amp;UPPER(TRIM(Datos!J679&amp;""))&amp;";",J$1007))),OR(UPPER(TRIM(Datos!J679&amp;""))="SÍ",UPPER(TRIM(Datos!J679&amp;""))="SI",UPPER(TRIM(Datos!J679&amp;""))="NO"),IF(ISNUMBER(Datos!J679),AND(OR(J$1005="",Datos!J679&gt;=J$1005),OR(J$1006="",Datos!J679&lt;=J$1006)),FALSE),TRUE))))</f>
        <v>0.0</v>
      </c>
      <c r="K679">
        <f>IF(Datos!K679="",0,IF(AND(K$1008&lt;&gt;"",Datos!K679=K$1008),0,IF(K$1004=0,0,1-CHOOSE(K$1004,IF(ISNUMBER(Datos!K679),AND(OR(K$1005="",Datos!K679&gt;=K$1005),OR(K$1006="",Datos!K679&lt;=K$1006)),FALSE),IF(ISNUMBER(Datos!K679),AND(Datos!K679=INT(Datos!K679),AND(OR(K$1005="",Datos!K679&gt;=K$1005),OR(K$1006="",Datos!K679&lt;=K$1006))),FALSE),OR(ISNUMBER(FIND(";"&amp;UPPER(TRIM(Datos!K679&amp;""))&amp;"=",K$1007)),ISNUMBER(FIND(";"&amp;UPPER(TRIM(Datos!K679&amp;""))&amp;";",K$1007))),OR(UPPER(TRIM(Datos!K679&amp;""))="SÍ",UPPER(TRIM(Datos!K679&amp;""))="SI",UPPER(TRIM(Datos!K679&amp;""))="NO"),IF(ISNUMBER(Datos!K679),AND(OR(K$1005="",Datos!K679&gt;=K$1005),OR(K$1006="",Datos!K679&lt;=K$1006)),FALSE),TRUE))))</f>
        <v>0.0</v>
      </c>
      <c r="L679">
        <f>IF(Datos!L679="",0,IF(AND(L$1008&lt;&gt;"",Datos!L679=L$1008),0,IF(L$1004=0,0,1-CHOOSE(L$1004,IF(ISNUMBER(Datos!L679),AND(OR(L$1005="",Datos!L679&gt;=L$1005),OR(L$1006="",Datos!L679&lt;=L$1006)),FALSE),IF(ISNUMBER(Datos!L679),AND(Datos!L679=INT(Datos!L679),AND(OR(L$1005="",Datos!L679&gt;=L$1005),OR(L$1006="",Datos!L679&lt;=L$1006))),FALSE),OR(ISNUMBER(FIND(";"&amp;UPPER(TRIM(Datos!L679&amp;""))&amp;"=",L$1007)),ISNUMBER(FIND(";"&amp;UPPER(TRIM(Datos!L679&amp;""))&amp;";",L$1007))),OR(UPPER(TRIM(Datos!L679&amp;""))="SÍ",UPPER(TRIM(Datos!L679&amp;""))="SI",UPPER(TRIM(Datos!L679&amp;""))="NO"),IF(ISNUMBER(Datos!L679),AND(OR(L$1005="",Datos!L679&gt;=L$1005),OR(L$1006="",Datos!L679&lt;=L$1006)),FALSE),TRUE))))</f>
        <v>0.0</v>
      </c>
      <c r="M679">
        <f>IF(Datos!M679="",0,IF(AND(M$1008&lt;&gt;"",Datos!M679=M$1008),0,IF(M$1004=0,0,1-CHOOSE(M$1004,IF(ISNUMBER(Datos!M679),AND(OR(M$1005="",Datos!M679&gt;=M$1005),OR(M$1006="",Datos!M679&lt;=M$1006)),FALSE),IF(ISNUMBER(Datos!M679),AND(Datos!M679=INT(Datos!M679),AND(OR(M$1005="",Datos!M679&gt;=M$1005),OR(M$1006="",Datos!M679&lt;=M$1006))),FALSE),OR(ISNUMBER(FIND(";"&amp;UPPER(TRIM(Datos!M679&amp;""))&amp;"=",M$1007)),ISNUMBER(FIND(";"&amp;UPPER(TRIM(Datos!M679&amp;""))&amp;";",M$1007))),OR(UPPER(TRIM(Datos!M679&amp;""))="SÍ",UPPER(TRIM(Datos!M679&amp;""))="SI",UPPER(TRIM(Datos!M679&amp;""))="NO"),IF(ISNUMBER(Datos!M679),AND(OR(M$1005="",Datos!M679&gt;=M$1005),OR(M$1006="",Datos!M679&lt;=M$1006)),FALSE),TRUE))))</f>
        <v>0.0</v>
      </c>
      <c r="N679">
        <f>IF(Datos!N679="",0,IF(AND(N$1008&lt;&gt;"",Datos!N679=N$1008),0,IF(N$1004=0,0,1-CHOOSE(N$1004,IF(ISNUMBER(Datos!N679),AND(OR(N$1005="",Datos!N679&gt;=N$1005),OR(N$1006="",Datos!N679&lt;=N$1006)),FALSE),IF(ISNUMBER(Datos!N679),AND(Datos!N679=INT(Datos!N679),AND(OR(N$1005="",Datos!N679&gt;=N$1005),OR(N$1006="",Datos!N679&lt;=N$1006))),FALSE),OR(ISNUMBER(FIND(";"&amp;UPPER(TRIM(Datos!N679&amp;""))&amp;"=",N$1007)),ISNUMBER(FIND(";"&amp;UPPER(TRIM(Datos!N679&amp;""))&amp;";",N$1007))),OR(UPPER(TRIM(Datos!N679&amp;""))="SÍ",UPPER(TRIM(Datos!N679&amp;""))="SI",UPPER(TRIM(Datos!N679&amp;""))="NO"),IF(ISNUMBER(Datos!N679),AND(OR(N$1005="",Datos!N679&gt;=N$1005),OR(N$1006="",Datos!N679&lt;=N$1006)),FALSE),TRUE))))</f>
        <v>0.0</v>
      </c>
      <c r="O679">
        <f>IF(Datos!O679="",0,IF(AND(O$1008&lt;&gt;"",Datos!O679=O$1008),0,IF(O$1004=0,0,1-CHOOSE(O$1004,IF(ISNUMBER(Datos!O679),AND(OR(O$1005="",Datos!O679&gt;=O$1005),OR(O$1006="",Datos!O679&lt;=O$1006)),FALSE),IF(ISNUMBER(Datos!O679),AND(Datos!O679=INT(Datos!O679),AND(OR(O$1005="",Datos!O679&gt;=O$1005),OR(O$1006="",Datos!O679&lt;=O$1006))),FALSE),OR(ISNUMBER(FIND(";"&amp;UPPER(TRIM(Datos!O679&amp;""))&amp;"=",O$1007)),ISNUMBER(FIND(";"&amp;UPPER(TRIM(Datos!O679&amp;""))&amp;";",O$1007))),OR(UPPER(TRIM(Datos!O679&amp;""))="SÍ",UPPER(TRIM(Datos!O679&amp;""))="SI",UPPER(TRIM(Datos!O679&amp;""))="NO"),IF(ISNUMBER(Datos!O679),AND(OR(O$1005="",Datos!O679&gt;=O$1005),OR(O$1006="",Datos!O679&lt;=O$1006)),FALSE),TRUE))))</f>
        <v>0.0</v>
      </c>
      <c r="P679">
        <f>IF(Datos!P679="",0,IF(AND(P$1008&lt;&gt;"",Datos!P679=P$1008),0,IF(P$1004=0,0,1-CHOOSE(P$1004,IF(ISNUMBER(Datos!P679),AND(OR(P$1005="",Datos!P679&gt;=P$1005),OR(P$1006="",Datos!P679&lt;=P$1006)),FALSE),IF(ISNUMBER(Datos!P679),AND(Datos!P679=INT(Datos!P679),AND(OR(P$1005="",Datos!P679&gt;=P$1005),OR(P$1006="",Datos!P679&lt;=P$1006))),FALSE),OR(ISNUMBER(FIND(";"&amp;UPPER(TRIM(Datos!P679&amp;""))&amp;"=",P$1007)),ISNUMBER(FIND(";"&amp;UPPER(TRIM(Datos!P679&amp;""))&amp;";",P$1007))),OR(UPPER(TRIM(Datos!P679&amp;""))="SÍ",UPPER(TRIM(Datos!P679&amp;""))="SI",UPPER(TRIM(Datos!P679&amp;""))="NO"),IF(ISNUMBER(Datos!P679),AND(OR(P$1005="",Datos!P679&gt;=P$1005),OR(P$1006="",Datos!P679&lt;=P$1006)),FALSE),TRUE))))</f>
        <v>0.0</v>
      </c>
      <c r="Q679">
        <f>IF(Datos!Q679="",0,IF(AND(Q$1008&lt;&gt;"",Datos!Q679=Q$1008),0,IF(Q$1004=0,0,1-CHOOSE(Q$1004,IF(ISNUMBER(Datos!Q679),AND(OR(Q$1005="",Datos!Q679&gt;=Q$1005),OR(Q$1006="",Datos!Q679&lt;=Q$1006)),FALSE),IF(ISNUMBER(Datos!Q679),AND(Datos!Q679=INT(Datos!Q679),AND(OR(Q$1005="",Datos!Q679&gt;=Q$1005),OR(Q$1006="",Datos!Q679&lt;=Q$1006))),FALSE),OR(ISNUMBER(FIND(";"&amp;UPPER(TRIM(Datos!Q679&amp;""))&amp;"=",Q$1007)),ISNUMBER(FIND(";"&amp;UPPER(TRIM(Datos!Q679&amp;""))&amp;";",Q$1007))),OR(UPPER(TRIM(Datos!Q679&amp;""))="SÍ",UPPER(TRIM(Datos!Q679&amp;""))="SI",UPPER(TRIM(Datos!Q679&amp;""))="NO"),IF(ISNUMBER(Datos!Q679),AND(OR(Q$1005="",Datos!Q679&gt;=Q$1005),OR(Q$1006="",Datos!Q679&lt;=Q$1006)),FALSE),TRUE))))</f>
        <v>0.0</v>
      </c>
      <c r="R679">
        <f>IF(Datos!R679="",0,IF(AND(R$1008&lt;&gt;"",Datos!R679=R$1008),0,IF(R$1004=0,0,1-CHOOSE(R$1004,IF(ISNUMBER(Datos!R679),AND(OR(R$1005="",Datos!R679&gt;=R$1005),OR(R$1006="",Datos!R679&lt;=R$1006)),FALSE),IF(ISNUMBER(Datos!R679),AND(Datos!R679=INT(Datos!R679),AND(OR(R$1005="",Datos!R679&gt;=R$1005),OR(R$1006="",Datos!R679&lt;=R$1006))),FALSE),OR(ISNUMBER(FIND(";"&amp;UPPER(TRIM(Datos!R679&amp;""))&amp;"=",R$1007)),ISNUMBER(FIND(";"&amp;UPPER(TRIM(Datos!R679&amp;""))&amp;";",R$1007))),OR(UPPER(TRIM(Datos!R679&amp;""))="SÍ",UPPER(TRIM(Datos!R679&amp;""))="SI",UPPER(TRIM(Datos!R679&amp;""))="NO"),IF(ISNUMBER(Datos!R679),AND(OR(R$1005="",Datos!R679&gt;=R$1005),OR(R$1006="",Datos!R679&lt;=R$1006)),FALSE),TRUE))))</f>
        <v>0.0</v>
      </c>
      <c r="S679">
        <f>IF(Datos!S679="",0,IF(AND(S$1008&lt;&gt;"",Datos!S679=S$1008),0,IF(S$1004=0,0,1-CHOOSE(S$1004,IF(ISNUMBER(Datos!S679),AND(OR(S$1005="",Datos!S679&gt;=S$1005),OR(S$1006="",Datos!S679&lt;=S$1006)),FALSE),IF(ISNUMBER(Datos!S679),AND(Datos!S679=INT(Datos!S679),AND(OR(S$1005="",Datos!S679&gt;=S$1005),OR(S$1006="",Datos!S679&lt;=S$1006))),FALSE),OR(ISNUMBER(FIND(";"&amp;UPPER(TRIM(Datos!S679&amp;""))&amp;"=",S$1007)),ISNUMBER(FIND(";"&amp;UPPER(TRIM(Datos!S679&amp;""))&amp;";",S$1007))),OR(UPPER(TRIM(Datos!S679&amp;""))="SÍ",UPPER(TRIM(Datos!S679&amp;""))="SI",UPPER(TRIM(Datos!S679&amp;""))="NO"),IF(ISNUMBER(Datos!S679),AND(OR(S$1005="",Datos!S679&gt;=S$1005),OR(S$1006="",Datos!S679&lt;=S$1006)),FALSE),TRUE))))</f>
        <v>0.0</v>
      </c>
      <c r="T679">
        <f>IF(Datos!T679="",0,IF(AND(T$1008&lt;&gt;"",Datos!T679=T$1008),0,IF(T$1004=0,0,1-CHOOSE(T$1004,IF(ISNUMBER(Datos!T679),AND(OR(T$1005="",Datos!T679&gt;=T$1005),OR(T$1006="",Datos!T679&lt;=T$1006)),FALSE),IF(ISNUMBER(Datos!T679),AND(Datos!T679=INT(Datos!T679),AND(OR(T$1005="",Datos!T679&gt;=T$1005),OR(T$1006="",Datos!T679&lt;=T$1006))),FALSE),OR(ISNUMBER(FIND(";"&amp;UPPER(TRIM(Datos!T679&amp;""))&amp;"=",T$1007)),ISNUMBER(FIND(";"&amp;UPPER(TRIM(Datos!T679&amp;""))&amp;";",T$1007))),OR(UPPER(TRIM(Datos!T679&amp;""))="SÍ",UPPER(TRIM(Datos!T679&amp;""))="SI",UPPER(TRIM(Datos!T679&amp;""))="NO"),IF(ISNUMBER(Datos!T679),AND(OR(T$1005="",Datos!T679&gt;=T$1005),OR(T$1006="",Datos!T679&lt;=T$1006)),FALSE),TRUE))))</f>
        <v>0.0</v>
      </c>
      <c r="U679">
        <f>IF(Datos!U679="",0,IF(AND(U$1008&lt;&gt;"",Datos!U679=U$1008),0,IF(U$1004=0,0,1-CHOOSE(U$1004,IF(ISNUMBER(Datos!U679),AND(OR(U$1005="",Datos!U679&gt;=U$1005),OR(U$1006="",Datos!U679&lt;=U$1006)),FALSE),IF(ISNUMBER(Datos!U679),AND(Datos!U679=INT(Datos!U679),AND(OR(U$1005="",Datos!U679&gt;=U$1005),OR(U$1006="",Datos!U679&lt;=U$1006))),FALSE),OR(ISNUMBER(FIND(";"&amp;UPPER(TRIM(Datos!U679&amp;""))&amp;"=",U$1007)),ISNUMBER(FIND(";"&amp;UPPER(TRIM(Datos!U679&amp;""))&amp;";",U$1007))),OR(UPPER(TRIM(Datos!U679&amp;""))="SÍ",UPPER(TRIM(Datos!U679&amp;""))="SI",UPPER(TRIM(Datos!U679&amp;""))="NO"),IF(ISNUMBER(Datos!U679),AND(OR(U$1005="",Datos!U679&gt;=U$1005),OR(U$1006="",Datos!U679&lt;=U$1006)),FALSE),TRUE))))</f>
        <v>0.0</v>
      </c>
      <c r="V679">
        <f>IF(Datos!V679="",0,IF(AND(V$1008&lt;&gt;"",Datos!V679=V$1008),0,IF(V$1004=0,0,1-CHOOSE(V$1004,IF(ISNUMBER(Datos!V679),AND(OR(V$1005="",Datos!V679&gt;=V$1005),OR(V$1006="",Datos!V679&lt;=V$1006)),FALSE),IF(ISNUMBER(Datos!V679),AND(Datos!V679=INT(Datos!V679),AND(OR(V$1005="",Datos!V679&gt;=V$1005),OR(V$1006="",Datos!V679&lt;=V$1006))),FALSE),OR(ISNUMBER(FIND(";"&amp;UPPER(TRIM(Datos!V679&amp;""))&amp;"=",V$1007)),ISNUMBER(FIND(";"&amp;UPPER(TRIM(Datos!V679&amp;""))&amp;";",V$1007))),OR(UPPER(TRIM(Datos!V679&amp;""))="SÍ",UPPER(TRIM(Datos!V679&amp;""))="SI",UPPER(TRIM(Datos!V679&amp;""))="NO"),IF(ISNUMBER(Datos!V679),AND(OR(V$1005="",Datos!V679&gt;=V$1005),OR(V$1006="",Datos!V679&lt;=V$1006)),FALSE),TRUE))))</f>
        <v>0.0</v>
      </c>
      <c r="W679">
        <f>IF(Datos!W679="",0,IF(AND(W$1008&lt;&gt;"",Datos!W679=W$1008),0,IF(W$1004=0,0,1-CHOOSE(W$1004,IF(ISNUMBER(Datos!W679),AND(OR(W$1005="",Datos!W679&gt;=W$1005),OR(W$1006="",Datos!W679&lt;=W$1006)),FALSE),IF(ISNUMBER(Datos!W679),AND(Datos!W679=INT(Datos!W679),AND(OR(W$1005="",Datos!W679&gt;=W$1005),OR(W$1006="",Datos!W679&lt;=W$1006))),FALSE),OR(ISNUMBER(FIND(";"&amp;UPPER(TRIM(Datos!W679&amp;""))&amp;"=",W$1007)),ISNUMBER(FIND(";"&amp;UPPER(TRIM(Datos!W679&amp;""))&amp;";",W$1007))),OR(UPPER(TRIM(Datos!W679&amp;""))="SÍ",UPPER(TRIM(Datos!W679&amp;""))="SI",UPPER(TRIM(Datos!W679&amp;""))="NO"),IF(ISNUMBER(Datos!W679),AND(OR(W$1005="",Datos!W679&gt;=W$1005),OR(W$1006="",Datos!W679&lt;=W$1006)),FALSE),TRUE))))</f>
        <v>0.0</v>
      </c>
      <c r="X679">
        <f>IF(Datos!X679="",0,IF(AND(X$1008&lt;&gt;"",Datos!X679=X$1008),0,IF(X$1004=0,0,1-CHOOSE(X$1004,IF(ISNUMBER(Datos!X679),AND(OR(X$1005="",Datos!X679&gt;=X$1005),OR(X$1006="",Datos!X679&lt;=X$1006)),FALSE),IF(ISNUMBER(Datos!X679),AND(Datos!X679=INT(Datos!X679),AND(OR(X$1005="",Datos!X679&gt;=X$1005),OR(X$1006="",Datos!X679&lt;=X$1006))),FALSE),OR(ISNUMBER(FIND(";"&amp;UPPER(TRIM(Datos!X679&amp;""))&amp;"=",X$1007)),ISNUMBER(FIND(";"&amp;UPPER(TRIM(Datos!X679&amp;""))&amp;";",X$1007))),OR(UPPER(TRIM(Datos!X679&amp;""))="SÍ",UPPER(TRIM(Datos!X679&amp;""))="SI",UPPER(TRIM(Datos!X679&amp;""))="NO"),IF(ISNUMBER(Datos!X679),AND(OR(X$1005="",Datos!X679&gt;=X$1005),OR(X$1006="",Datos!X679&lt;=X$1006)),FALSE),TRUE))))</f>
        <v>0.0</v>
      </c>
      <c r="Y679">
        <f>IF(Datos!Y679="",0,IF(AND(Y$1008&lt;&gt;"",Datos!Y679=Y$1008),0,IF(Y$1004=0,0,1-CHOOSE(Y$1004,IF(ISNUMBER(Datos!Y679),AND(OR(Y$1005="",Datos!Y679&gt;=Y$1005),OR(Y$1006="",Datos!Y679&lt;=Y$1006)),FALSE),IF(ISNUMBER(Datos!Y679),AND(Datos!Y679=INT(Datos!Y679),AND(OR(Y$1005="",Datos!Y679&gt;=Y$1005),OR(Y$1006="",Datos!Y679&lt;=Y$1006))),FALSE),OR(ISNUMBER(FIND(";"&amp;UPPER(TRIM(Datos!Y679&amp;""))&amp;"=",Y$1007)),ISNUMBER(FIND(";"&amp;UPPER(TRIM(Datos!Y679&amp;""))&amp;";",Y$1007))),OR(UPPER(TRIM(Datos!Y679&amp;""))="SÍ",UPPER(TRIM(Datos!Y679&amp;""))="SI",UPPER(TRIM(Datos!Y679&amp;""))="NO"),IF(ISNUMBER(Datos!Y679),AND(OR(Y$1005="",Datos!Y679&gt;=Y$1005),OR(Y$1006="",Datos!Y679&lt;=Y$1006)),FALSE),TRUE))))</f>
        <v>0.0</v>
      </c>
      <c r="Z679">
        <f>IF(Datos!Z679="",0,IF(AND(Z$1008&lt;&gt;"",Datos!Z679=Z$1008),0,IF(Z$1004=0,0,1-CHOOSE(Z$1004,IF(ISNUMBER(Datos!Z679),AND(OR(Z$1005="",Datos!Z679&gt;=Z$1005),OR(Z$1006="",Datos!Z679&lt;=Z$1006)),FALSE),IF(ISNUMBER(Datos!Z679),AND(Datos!Z679=INT(Datos!Z679),AND(OR(Z$1005="",Datos!Z679&gt;=Z$1005),OR(Z$1006="",Datos!Z679&lt;=Z$1006))),FALSE),OR(ISNUMBER(FIND(";"&amp;UPPER(TRIM(Datos!Z679&amp;""))&amp;"=",Z$1007)),ISNUMBER(FIND(";"&amp;UPPER(TRIM(Datos!Z679&amp;""))&amp;";",Z$1007))),OR(UPPER(TRIM(Datos!Z679&amp;""))="SÍ",UPPER(TRIM(Datos!Z679&amp;""))="SI",UPPER(TRIM(Datos!Z679&amp;""))="NO"),IF(ISNUMBER(Datos!Z679),AND(OR(Z$1005="",Datos!Z679&gt;=Z$1005),OR(Z$1006="",Datos!Z679&lt;=Z$1006)),FALSE),TRUE))))</f>
        <v>0.0</v>
      </c>
      <c r="AA679">
        <f>IF(Datos!AA679="",0,IF(AND(AA$1008&lt;&gt;"",Datos!AA679=AA$1008),0,IF(AA$1004=0,0,1-CHOOSE(AA$1004,IF(ISNUMBER(Datos!AA679),AND(OR(AA$1005="",Datos!AA679&gt;=AA$1005),OR(AA$1006="",Datos!AA679&lt;=AA$1006)),FALSE),IF(ISNUMBER(Datos!AA679),AND(Datos!AA679=INT(Datos!AA679),AND(OR(AA$1005="",Datos!AA679&gt;=AA$1005),OR(AA$1006="",Datos!AA679&lt;=AA$1006))),FALSE),OR(ISNUMBER(FIND(";"&amp;UPPER(TRIM(Datos!AA679&amp;""))&amp;"=",AA$1007)),ISNUMBER(FIND(";"&amp;UPPER(TRIM(Datos!AA679&amp;""))&amp;";",AA$1007))),OR(UPPER(TRIM(Datos!AA679&amp;""))="SÍ",UPPER(TRIM(Datos!AA679&amp;""))="SI",UPPER(TRIM(Datos!AA679&amp;""))="NO"),IF(ISNUMBER(Datos!AA679),AND(OR(AA$1005="",Datos!AA679&gt;=AA$1005),OR(AA$1006="",Datos!AA679&lt;=AA$1006)),FALSE),TRUE))))</f>
        <v>0.0</v>
      </c>
      <c r="AB679">
        <f>IF(Datos!AB679="",0,IF(AND(AB$1008&lt;&gt;"",Datos!AB679=AB$1008),0,IF(AB$1004=0,0,1-CHOOSE(AB$1004,IF(ISNUMBER(Datos!AB679),AND(OR(AB$1005="",Datos!AB679&gt;=AB$1005),OR(AB$1006="",Datos!AB679&lt;=AB$1006)),FALSE),IF(ISNUMBER(Datos!AB679),AND(Datos!AB679=INT(Datos!AB679),AND(OR(AB$1005="",Datos!AB679&gt;=AB$1005),OR(AB$1006="",Datos!AB679&lt;=AB$1006))),FALSE),OR(ISNUMBER(FIND(";"&amp;UPPER(TRIM(Datos!AB679&amp;""))&amp;"=",AB$1007)),ISNUMBER(FIND(";"&amp;UPPER(TRIM(Datos!AB679&amp;""))&amp;";",AB$1007))),OR(UPPER(TRIM(Datos!AB679&amp;""))="SÍ",UPPER(TRIM(Datos!AB679&amp;""))="SI",UPPER(TRIM(Datos!AB679&amp;""))="NO"),IF(ISNUMBER(Datos!AB679),AND(OR(AB$1005="",Datos!AB679&gt;=AB$1005),OR(AB$1006="",Datos!AB679&lt;=AB$1006)),FALSE),TRUE))))</f>
        <v>0.0</v>
      </c>
      <c r="AC679">
        <f>IF(Datos!AC679="",0,IF(AND(AC$1008&lt;&gt;"",Datos!AC679=AC$1008),0,IF(AC$1004=0,0,1-CHOOSE(AC$1004,IF(ISNUMBER(Datos!AC679),AND(OR(AC$1005="",Datos!AC679&gt;=AC$1005),OR(AC$1006="",Datos!AC679&lt;=AC$1006)),FALSE),IF(ISNUMBER(Datos!AC679),AND(Datos!AC679=INT(Datos!AC679),AND(OR(AC$1005="",Datos!AC679&gt;=AC$1005),OR(AC$1006="",Datos!AC679&lt;=AC$1006))),FALSE),OR(ISNUMBER(FIND(";"&amp;UPPER(TRIM(Datos!AC679&amp;""))&amp;"=",AC$1007)),ISNUMBER(FIND(";"&amp;UPPER(TRIM(Datos!AC679&amp;""))&amp;";",AC$1007))),OR(UPPER(TRIM(Datos!AC679&amp;""))="SÍ",UPPER(TRIM(Datos!AC679&amp;""))="SI",UPPER(TRIM(Datos!AC679&amp;""))="NO"),IF(ISNUMBER(Datos!AC679),AND(OR(AC$1005="",Datos!AC679&gt;=AC$1005),OR(AC$1006="",Datos!AC679&lt;=AC$1006)),FALSE),TRUE))))</f>
        <v>0.0</v>
      </c>
      <c r="AD679">
        <f>IF(Datos!AD679="",0,IF(AND(AD$1008&lt;&gt;"",Datos!AD679=AD$1008),0,IF(AD$1004=0,0,1-CHOOSE(AD$1004,IF(ISNUMBER(Datos!AD679),AND(OR(AD$1005="",Datos!AD679&gt;=AD$1005),OR(AD$1006="",Datos!AD679&lt;=AD$1006)),FALSE),IF(ISNUMBER(Datos!AD679),AND(Datos!AD679=INT(Datos!AD679),AND(OR(AD$1005="",Datos!AD679&gt;=AD$1005),OR(AD$1006="",Datos!AD679&lt;=AD$1006))),FALSE),OR(ISNUMBER(FIND(";"&amp;UPPER(TRIM(Datos!AD679&amp;""))&amp;"=",AD$1007)),ISNUMBER(FIND(";"&amp;UPPER(TRIM(Datos!AD679&amp;""))&amp;";",AD$1007))),OR(UPPER(TRIM(Datos!AD679&amp;""))="SÍ",UPPER(TRIM(Datos!AD679&amp;""))="SI",UPPER(TRIM(Datos!AD679&amp;""))="NO"),IF(ISNUMBER(Datos!AD679),AND(OR(AD$1005="",Datos!AD679&gt;=AD$1005),OR(AD$1006="",Datos!AD679&lt;=AD$1006)),FALSE),TRUE))))</f>
        <v>0.0</v>
      </c>
      <c r="AE679">
        <f>IF(Datos!AE679="",0,IF(AND(AE$1008&lt;&gt;"",Datos!AE679=AE$1008),0,IF(AE$1004=0,0,1-CHOOSE(AE$1004,IF(ISNUMBER(Datos!AE679),AND(OR(AE$1005="",Datos!AE679&gt;=AE$1005),OR(AE$1006="",Datos!AE679&lt;=AE$1006)),FALSE),IF(ISNUMBER(Datos!AE679),AND(Datos!AE679=INT(Datos!AE679),AND(OR(AE$1005="",Datos!AE679&gt;=AE$1005),OR(AE$1006="",Datos!AE679&lt;=AE$1006))),FALSE),OR(ISNUMBER(FIND(";"&amp;UPPER(TRIM(Datos!AE679&amp;""))&amp;"=",AE$1007)),ISNUMBER(FIND(";"&amp;UPPER(TRIM(Datos!AE679&amp;""))&amp;";",AE$1007))),OR(UPPER(TRIM(Datos!AE679&amp;""))="SÍ",UPPER(TRIM(Datos!AE679&amp;""))="SI",UPPER(TRIM(Datos!AE679&amp;""))="NO"),IF(ISNUMBER(Datos!AE679),AND(OR(AE$1005="",Datos!AE679&gt;=AE$1005),OR(AE$1006="",Datos!AE679&lt;=AE$1006)),FALSE),TRUE))))</f>
        <v>0.0</v>
      </c>
    </row>
    <row r="680" spans="2:31">
      <c r="B680">
        <f>IF(Datos!B680="",0,IF(AND(B$1008&lt;&gt;"",Datos!B680=B$1008),0,IF(B$1004=0,0,1-CHOOSE(B$1004,IF(ISNUMBER(Datos!B680),AND(OR(B$1005="",Datos!B680&gt;=B$1005),OR(B$1006="",Datos!B680&lt;=B$1006)),FALSE),IF(ISNUMBER(Datos!B680),AND(Datos!B680=INT(Datos!B680),AND(OR(B$1005="",Datos!B680&gt;=B$1005),OR(B$1006="",Datos!B680&lt;=B$1006))),FALSE),OR(ISNUMBER(FIND(";"&amp;UPPER(TRIM(Datos!B680&amp;""))&amp;"=",B$1007)),ISNUMBER(FIND(";"&amp;UPPER(TRIM(Datos!B680&amp;""))&amp;";",B$1007))),OR(UPPER(TRIM(Datos!B680&amp;""))="SÍ",UPPER(TRIM(Datos!B680&amp;""))="SI",UPPER(TRIM(Datos!B680&amp;""))="NO"),IF(ISNUMBER(Datos!B680),AND(OR(B$1005="",Datos!B680&gt;=B$1005),OR(B$1006="",Datos!B680&lt;=B$1006)),FALSE),TRUE))))</f>
        <v>0.0</v>
      </c>
      <c r="C680">
        <f>IF(Datos!C680="",0,IF(AND(C$1008&lt;&gt;"",Datos!C680=C$1008),0,IF(C$1004=0,0,1-CHOOSE(C$1004,IF(ISNUMBER(Datos!C680),AND(OR(C$1005="",Datos!C680&gt;=C$1005),OR(C$1006="",Datos!C680&lt;=C$1006)),FALSE),IF(ISNUMBER(Datos!C680),AND(Datos!C680=INT(Datos!C680),AND(OR(C$1005="",Datos!C680&gt;=C$1005),OR(C$1006="",Datos!C680&lt;=C$1006))),FALSE),OR(ISNUMBER(FIND(";"&amp;UPPER(TRIM(Datos!C680&amp;""))&amp;"=",C$1007)),ISNUMBER(FIND(";"&amp;UPPER(TRIM(Datos!C680&amp;""))&amp;";",C$1007))),OR(UPPER(TRIM(Datos!C680&amp;""))="SÍ",UPPER(TRIM(Datos!C680&amp;""))="SI",UPPER(TRIM(Datos!C680&amp;""))="NO"),IF(ISNUMBER(Datos!C680),AND(OR(C$1005="",Datos!C680&gt;=C$1005),OR(C$1006="",Datos!C680&lt;=C$1006)),FALSE),TRUE))))</f>
        <v>0.0</v>
      </c>
      <c r="D680">
        <f>IF(Datos!D680="",0,IF(AND(D$1008&lt;&gt;"",Datos!D680=D$1008),0,IF(D$1004=0,0,1-CHOOSE(D$1004,IF(ISNUMBER(Datos!D680),AND(OR(D$1005="",Datos!D680&gt;=D$1005),OR(D$1006="",Datos!D680&lt;=D$1006)),FALSE),IF(ISNUMBER(Datos!D680),AND(Datos!D680=INT(Datos!D680),AND(OR(D$1005="",Datos!D680&gt;=D$1005),OR(D$1006="",Datos!D680&lt;=D$1006))),FALSE),OR(ISNUMBER(FIND(";"&amp;UPPER(TRIM(Datos!D680&amp;""))&amp;"=",D$1007)),ISNUMBER(FIND(";"&amp;UPPER(TRIM(Datos!D680&amp;""))&amp;";",D$1007))),OR(UPPER(TRIM(Datos!D680&amp;""))="SÍ",UPPER(TRIM(Datos!D680&amp;""))="SI",UPPER(TRIM(Datos!D680&amp;""))="NO"),IF(ISNUMBER(Datos!D680),AND(OR(D$1005="",Datos!D680&gt;=D$1005),OR(D$1006="",Datos!D680&lt;=D$1006)),FALSE),TRUE))))</f>
        <v>0.0</v>
      </c>
      <c r="E680">
        <f>IF(Datos!E680="",0,IF(AND(E$1008&lt;&gt;"",Datos!E680=E$1008),0,IF(E$1004=0,0,1-CHOOSE(E$1004,IF(ISNUMBER(Datos!E680),AND(OR(E$1005="",Datos!E680&gt;=E$1005),OR(E$1006="",Datos!E680&lt;=E$1006)),FALSE),IF(ISNUMBER(Datos!E680),AND(Datos!E680=INT(Datos!E680),AND(OR(E$1005="",Datos!E680&gt;=E$1005),OR(E$1006="",Datos!E680&lt;=E$1006))),FALSE),OR(ISNUMBER(FIND(";"&amp;UPPER(TRIM(Datos!E680&amp;""))&amp;"=",E$1007)),ISNUMBER(FIND(";"&amp;UPPER(TRIM(Datos!E680&amp;""))&amp;";",E$1007))),OR(UPPER(TRIM(Datos!E680&amp;""))="SÍ",UPPER(TRIM(Datos!E680&amp;""))="SI",UPPER(TRIM(Datos!E680&amp;""))="NO"),IF(ISNUMBER(Datos!E680),AND(OR(E$1005="",Datos!E680&gt;=E$1005),OR(E$1006="",Datos!E680&lt;=E$1006)),FALSE),TRUE))))</f>
        <v>0.0</v>
      </c>
      <c r="F680">
        <f>IF(Datos!F680="",0,IF(AND(F$1008&lt;&gt;"",Datos!F680=F$1008),0,IF(F$1004=0,0,1-CHOOSE(F$1004,IF(ISNUMBER(Datos!F680),AND(OR(F$1005="",Datos!F680&gt;=F$1005),OR(F$1006="",Datos!F680&lt;=F$1006)),FALSE),IF(ISNUMBER(Datos!F680),AND(Datos!F680=INT(Datos!F680),AND(OR(F$1005="",Datos!F680&gt;=F$1005),OR(F$1006="",Datos!F680&lt;=F$1006))),FALSE),OR(ISNUMBER(FIND(";"&amp;UPPER(TRIM(Datos!F680&amp;""))&amp;"=",F$1007)),ISNUMBER(FIND(";"&amp;UPPER(TRIM(Datos!F680&amp;""))&amp;";",F$1007))),OR(UPPER(TRIM(Datos!F680&amp;""))="SÍ",UPPER(TRIM(Datos!F680&amp;""))="SI",UPPER(TRIM(Datos!F680&amp;""))="NO"),IF(ISNUMBER(Datos!F680),AND(OR(F$1005="",Datos!F680&gt;=F$1005),OR(F$1006="",Datos!F680&lt;=F$1006)),FALSE),TRUE))))</f>
        <v>0.0</v>
      </c>
      <c r="G680">
        <f>IF(Datos!G680="",0,IF(AND(G$1008&lt;&gt;"",Datos!G680=G$1008),0,IF(G$1004=0,0,1-CHOOSE(G$1004,IF(ISNUMBER(Datos!G680),AND(OR(G$1005="",Datos!G680&gt;=G$1005),OR(G$1006="",Datos!G680&lt;=G$1006)),FALSE),IF(ISNUMBER(Datos!G680),AND(Datos!G680=INT(Datos!G680),AND(OR(G$1005="",Datos!G680&gt;=G$1005),OR(G$1006="",Datos!G680&lt;=G$1006))),FALSE),OR(ISNUMBER(FIND(";"&amp;UPPER(TRIM(Datos!G680&amp;""))&amp;"=",G$1007)),ISNUMBER(FIND(";"&amp;UPPER(TRIM(Datos!G680&amp;""))&amp;";",G$1007))),OR(UPPER(TRIM(Datos!G680&amp;""))="SÍ",UPPER(TRIM(Datos!G680&amp;""))="SI",UPPER(TRIM(Datos!G680&amp;""))="NO"),IF(ISNUMBER(Datos!G680),AND(OR(G$1005="",Datos!G680&gt;=G$1005),OR(G$1006="",Datos!G680&lt;=G$1006)),FALSE),TRUE))))</f>
        <v>0.0</v>
      </c>
      <c r="H680">
        <f>IF(Datos!H680="",0,IF(AND(H$1008&lt;&gt;"",Datos!H680=H$1008),0,IF(H$1004=0,0,1-CHOOSE(H$1004,IF(ISNUMBER(Datos!H680),AND(OR(H$1005="",Datos!H680&gt;=H$1005),OR(H$1006="",Datos!H680&lt;=H$1006)),FALSE),IF(ISNUMBER(Datos!H680),AND(Datos!H680=INT(Datos!H680),AND(OR(H$1005="",Datos!H680&gt;=H$1005),OR(H$1006="",Datos!H680&lt;=H$1006))),FALSE),OR(ISNUMBER(FIND(";"&amp;UPPER(TRIM(Datos!H680&amp;""))&amp;"=",H$1007)),ISNUMBER(FIND(";"&amp;UPPER(TRIM(Datos!H680&amp;""))&amp;";",H$1007))),OR(UPPER(TRIM(Datos!H680&amp;""))="SÍ",UPPER(TRIM(Datos!H680&amp;""))="SI",UPPER(TRIM(Datos!H680&amp;""))="NO"),IF(ISNUMBER(Datos!H680),AND(OR(H$1005="",Datos!H680&gt;=H$1005),OR(H$1006="",Datos!H680&lt;=H$1006)),FALSE),TRUE))))</f>
        <v>0.0</v>
      </c>
      <c r="I680">
        <f>IF(Datos!I680="",0,IF(AND(I$1008&lt;&gt;"",Datos!I680=I$1008),0,IF(I$1004=0,0,1-CHOOSE(I$1004,IF(ISNUMBER(Datos!I680),AND(OR(I$1005="",Datos!I680&gt;=I$1005),OR(I$1006="",Datos!I680&lt;=I$1006)),FALSE),IF(ISNUMBER(Datos!I680),AND(Datos!I680=INT(Datos!I680),AND(OR(I$1005="",Datos!I680&gt;=I$1005),OR(I$1006="",Datos!I680&lt;=I$1006))),FALSE),OR(ISNUMBER(FIND(";"&amp;UPPER(TRIM(Datos!I680&amp;""))&amp;"=",I$1007)),ISNUMBER(FIND(";"&amp;UPPER(TRIM(Datos!I680&amp;""))&amp;";",I$1007))),OR(UPPER(TRIM(Datos!I680&amp;""))="SÍ",UPPER(TRIM(Datos!I680&amp;""))="SI",UPPER(TRIM(Datos!I680&amp;""))="NO"),IF(ISNUMBER(Datos!I680),AND(OR(I$1005="",Datos!I680&gt;=I$1005),OR(I$1006="",Datos!I680&lt;=I$1006)),FALSE),TRUE))))</f>
        <v>0.0</v>
      </c>
      <c r="J680">
        <f>IF(Datos!J680="",0,IF(AND(J$1008&lt;&gt;"",Datos!J680=J$1008),0,IF(J$1004=0,0,1-CHOOSE(J$1004,IF(ISNUMBER(Datos!J680),AND(OR(J$1005="",Datos!J680&gt;=J$1005),OR(J$1006="",Datos!J680&lt;=J$1006)),FALSE),IF(ISNUMBER(Datos!J680),AND(Datos!J680=INT(Datos!J680),AND(OR(J$1005="",Datos!J680&gt;=J$1005),OR(J$1006="",Datos!J680&lt;=J$1006))),FALSE),OR(ISNUMBER(FIND(";"&amp;UPPER(TRIM(Datos!J680&amp;""))&amp;"=",J$1007)),ISNUMBER(FIND(";"&amp;UPPER(TRIM(Datos!J680&amp;""))&amp;";",J$1007))),OR(UPPER(TRIM(Datos!J680&amp;""))="SÍ",UPPER(TRIM(Datos!J680&amp;""))="SI",UPPER(TRIM(Datos!J680&amp;""))="NO"),IF(ISNUMBER(Datos!J680),AND(OR(J$1005="",Datos!J680&gt;=J$1005),OR(J$1006="",Datos!J680&lt;=J$1006)),FALSE),TRUE))))</f>
        <v>0.0</v>
      </c>
      <c r="K680">
        <f>IF(Datos!K680="",0,IF(AND(K$1008&lt;&gt;"",Datos!K680=K$1008),0,IF(K$1004=0,0,1-CHOOSE(K$1004,IF(ISNUMBER(Datos!K680),AND(OR(K$1005="",Datos!K680&gt;=K$1005),OR(K$1006="",Datos!K680&lt;=K$1006)),FALSE),IF(ISNUMBER(Datos!K680),AND(Datos!K680=INT(Datos!K680),AND(OR(K$1005="",Datos!K680&gt;=K$1005),OR(K$1006="",Datos!K680&lt;=K$1006))),FALSE),OR(ISNUMBER(FIND(";"&amp;UPPER(TRIM(Datos!K680&amp;""))&amp;"=",K$1007)),ISNUMBER(FIND(";"&amp;UPPER(TRIM(Datos!K680&amp;""))&amp;";",K$1007))),OR(UPPER(TRIM(Datos!K680&amp;""))="SÍ",UPPER(TRIM(Datos!K680&amp;""))="SI",UPPER(TRIM(Datos!K680&amp;""))="NO"),IF(ISNUMBER(Datos!K680),AND(OR(K$1005="",Datos!K680&gt;=K$1005),OR(K$1006="",Datos!K680&lt;=K$1006)),FALSE),TRUE))))</f>
        <v>0.0</v>
      </c>
      <c r="L680">
        <f>IF(Datos!L680="",0,IF(AND(L$1008&lt;&gt;"",Datos!L680=L$1008),0,IF(L$1004=0,0,1-CHOOSE(L$1004,IF(ISNUMBER(Datos!L680),AND(OR(L$1005="",Datos!L680&gt;=L$1005),OR(L$1006="",Datos!L680&lt;=L$1006)),FALSE),IF(ISNUMBER(Datos!L680),AND(Datos!L680=INT(Datos!L680),AND(OR(L$1005="",Datos!L680&gt;=L$1005),OR(L$1006="",Datos!L680&lt;=L$1006))),FALSE),OR(ISNUMBER(FIND(";"&amp;UPPER(TRIM(Datos!L680&amp;""))&amp;"=",L$1007)),ISNUMBER(FIND(";"&amp;UPPER(TRIM(Datos!L680&amp;""))&amp;";",L$1007))),OR(UPPER(TRIM(Datos!L680&amp;""))="SÍ",UPPER(TRIM(Datos!L680&amp;""))="SI",UPPER(TRIM(Datos!L680&amp;""))="NO"),IF(ISNUMBER(Datos!L680),AND(OR(L$1005="",Datos!L680&gt;=L$1005),OR(L$1006="",Datos!L680&lt;=L$1006)),FALSE),TRUE))))</f>
        <v>0.0</v>
      </c>
      <c r="M680">
        <f>IF(Datos!M680="",0,IF(AND(M$1008&lt;&gt;"",Datos!M680=M$1008),0,IF(M$1004=0,0,1-CHOOSE(M$1004,IF(ISNUMBER(Datos!M680),AND(OR(M$1005="",Datos!M680&gt;=M$1005),OR(M$1006="",Datos!M680&lt;=M$1006)),FALSE),IF(ISNUMBER(Datos!M680),AND(Datos!M680=INT(Datos!M680),AND(OR(M$1005="",Datos!M680&gt;=M$1005),OR(M$1006="",Datos!M680&lt;=M$1006))),FALSE),OR(ISNUMBER(FIND(";"&amp;UPPER(TRIM(Datos!M680&amp;""))&amp;"=",M$1007)),ISNUMBER(FIND(";"&amp;UPPER(TRIM(Datos!M680&amp;""))&amp;";",M$1007))),OR(UPPER(TRIM(Datos!M680&amp;""))="SÍ",UPPER(TRIM(Datos!M680&amp;""))="SI",UPPER(TRIM(Datos!M680&amp;""))="NO"),IF(ISNUMBER(Datos!M680),AND(OR(M$1005="",Datos!M680&gt;=M$1005),OR(M$1006="",Datos!M680&lt;=M$1006)),FALSE),TRUE))))</f>
        <v>0.0</v>
      </c>
      <c r="N680">
        <f>IF(Datos!N680="",0,IF(AND(N$1008&lt;&gt;"",Datos!N680=N$1008),0,IF(N$1004=0,0,1-CHOOSE(N$1004,IF(ISNUMBER(Datos!N680),AND(OR(N$1005="",Datos!N680&gt;=N$1005),OR(N$1006="",Datos!N680&lt;=N$1006)),FALSE),IF(ISNUMBER(Datos!N680),AND(Datos!N680=INT(Datos!N680),AND(OR(N$1005="",Datos!N680&gt;=N$1005),OR(N$1006="",Datos!N680&lt;=N$1006))),FALSE),OR(ISNUMBER(FIND(";"&amp;UPPER(TRIM(Datos!N680&amp;""))&amp;"=",N$1007)),ISNUMBER(FIND(";"&amp;UPPER(TRIM(Datos!N680&amp;""))&amp;";",N$1007))),OR(UPPER(TRIM(Datos!N680&amp;""))="SÍ",UPPER(TRIM(Datos!N680&amp;""))="SI",UPPER(TRIM(Datos!N680&amp;""))="NO"),IF(ISNUMBER(Datos!N680),AND(OR(N$1005="",Datos!N680&gt;=N$1005),OR(N$1006="",Datos!N680&lt;=N$1006)),FALSE),TRUE))))</f>
        <v>0.0</v>
      </c>
      <c r="O680">
        <f>IF(Datos!O680="",0,IF(AND(O$1008&lt;&gt;"",Datos!O680=O$1008),0,IF(O$1004=0,0,1-CHOOSE(O$1004,IF(ISNUMBER(Datos!O680),AND(OR(O$1005="",Datos!O680&gt;=O$1005),OR(O$1006="",Datos!O680&lt;=O$1006)),FALSE),IF(ISNUMBER(Datos!O680),AND(Datos!O680=INT(Datos!O680),AND(OR(O$1005="",Datos!O680&gt;=O$1005),OR(O$1006="",Datos!O680&lt;=O$1006))),FALSE),OR(ISNUMBER(FIND(";"&amp;UPPER(TRIM(Datos!O680&amp;""))&amp;"=",O$1007)),ISNUMBER(FIND(";"&amp;UPPER(TRIM(Datos!O680&amp;""))&amp;";",O$1007))),OR(UPPER(TRIM(Datos!O680&amp;""))="SÍ",UPPER(TRIM(Datos!O680&amp;""))="SI",UPPER(TRIM(Datos!O680&amp;""))="NO"),IF(ISNUMBER(Datos!O680),AND(OR(O$1005="",Datos!O680&gt;=O$1005),OR(O$1006="",Datos!O680&lt;=O$1006)),FALSE),TRUE))))</f>
        <v>0.0</v>
      </c>
      <c r="P680">
        <f>IF(Datos!P680="",0,IF(AND(P$1008&lt;&gt;"",Datos!P680=P$1008),0,IF(P$1004=0,0,1-CHOOSE(P$1004,IF(ISNUMBER(Datos!P680),AND(OR(P$1005="",Datos!P680&gt;=P$1005),OR(P$1006="",Datos!P680&lt;=P$1006)),FALSE),IF(ISNUMBER(Datos!P680),AND(Datos!P680=INT(Datos!P680),AND(OR(P$1005="",Datos!P680&gt;=P$1005),OR(P$1006="",Datos!P680&lt;=P$1006))),FALSE),OR(ISNUMBER(FIND(";"&amp;UPPER(TRIM(Datos!P680&amp;""))&amp;"=",P$1007)),ISNUMBER(FIND(";"&amp;UPPER(TRIM(Datos!P680&amp;""))&amp;";",P$1007))),OR(UPPER(TRIM(Datos!P680&amp;""))="SÍ",UPPER(TRIM(Datos!P680&amp;""))="SI",UPPER(TRIM(Datos!P680&amp;""))="NO"),IF(ISNUMBER(Datos!P680),AND(OR(P$1005="",Datos!P680&gt;=P$1005),OR(P$1006="",Datos!P680&lt;=P$1006)),FALSE),TRUE))))</f>
        <v>0.0</v>
      </c>
      <c r="Q680">
        <f>IF(Datos!Q680="",0,IF(AND(Q$1008&lt;&gt;"",Datos!Q680=Q$1008),0,IF(Q$1004=0,0,1-CHOOSE(Q$1004,IF(ISNUMBER(Datos!Q680),AND(OR(Q$1005="",Datos!Q680&gt;=Q$1005),OR(Q$1006="",Datos!Q680&lt;=Q$1006)),FALSE),IF(ISNUMBER(Datos!Q680),AND(Datos!Q680=INT(Datos!Q680),AND(OR(Q$1005="",Datos!Q680&gt;=Q$1005),OR(Q$1006="",Datos!Q680&lt;=Q$1006))),FALSE),OR(ISNUMBER(FIND(";"&amp;UPPER(TRIM(Datos!Q680&amp;""))&amp;"=",Q$1007)),ISNUMBER(FIND(";"&amp;UPPER(TRIM(Datos!Q680&amp;""))&amp;";",Q$1007))),OR(UPPER(TRIM(Datos!Q680&amp;""))="SÍ",UPPER(TRIM(Datos!Q680&amp;""))="SI",UPPER(TRIM(Datos!Q680&amp;""))="NO"),IF(ISNUMBER(Datos!Q680),AND(OR(Q$1005="",Datos!Q680&gt;=Q$1005),OR(Q$1006="",Datos!Q680&lt;=Q$1006)),FALSE),TRUE))))</f>
        <v>0.0</v>
      </c>
      <c r="R680">
        <f>IF(Datos!R680="",0,IF(AND(R$1008&lt;&gt;"",Datos!R680=R$1008),0,IF(R$1004=0,0,1-CHOOSE(R$1004,IF(ISNUMBER(Datos!R680),AND(OR(R$1005="",Datos!R680&gt;=R$1005),OR(R$1006="",Datos!R680&lt;=R$1006)),FALSE),IF(ISNUMBER(Datos!R680),AND(Datos!R680=INT(Datos!R680),AND(OR(R$1005="",Datos!R680&gt;=R$1005),OR(R$1006="",Datos!R680&lt;=R$1006))),FALSE),OR(ISNUMBER(FIND(";"&amp;UPPER(TRIM(Datos!R680&amp;""))&amp;"=",R$1007)),ISNUMBER(FIND(";"&amp;UPPER(TRIM(Datos!R680&amp;""))&amp;";",R$1007))),OR(UPPER(TRIM(Datos!R680&amp;""))="SÍ",UPPER(TRIM(Datos!R680&amp;""))="SI",UPPER(TRIM(Datos!R680&amp;""))="NO"),IF(ISNUMBER(Datos!R680),AND(OR(R$1005="",Datos!R680&gt;=R$1005),OR(R$1006="",Datos!R680&lt;=R$1006)),FALSE),TRUE))))</f>
        <v>0.0</v>
      </c>
      <c r="S680">
        <f>IF(Datos!S680="",0,IF(AND(S$1008&lt;&gt;"",Datos!S680=S$1008),0,IF(S$1004=0,0,1-CHOOSE(S$1004,IF(ISNUMBER(Datos!S680),AND(OR(S$1005="",Datos!S680&gt;=S$1005),OR(S$1006="",Datos!S680&lt;=S$1006)),FALSE),IF(ISNUMBER(Datos!S680),AND(Datos!S680=INT(Datos!S680),AND(OR(S$1005="",Datos!S680&gt;=S$1005),OR(S$1006="",Datos!S680&lt;=S$1006))),FALSE),OR(ISNUMBER(FIND(";"&amp;UPPER(TRIM(Datos!S680&amp;""))&amp;"=",S$1007)),ISNUMBER(FIND(";"&amp;UPPER(TRIM(Datos!S680&amp;""))&amp;";",S$1007))),OR(UPPER(TRIM(Datos!S680&amp;""))="SÍ",UPPER(TRIM(Datos!S680&amp;""))="SI",UPPER(TRIM(Datos!S680&amp;""))="NO"),IF(ISNUMBER(Datos!S680),AND(OR(S$1005="",Datos!S680&gt;=S$1005),OR(S$1006="",Datos!S680&lt;=S$1006)),FALSE),TRUE))))</f>
        <v>0.0</v>
      </c>
      <c r="T680">
        <f>IF(Datos!T680="",0,IF(AND(T$1008&lt;&gt;"",Datos!T680=T$1008),0,IF(T$1004=0,0,1-CHOOSE(T$1004,IF(ISNUMBER(Datos!T680),AND(OR(T$1005="",Datos!T680&gt;=T$1005),OR(T$1006="",Datos!T680&lt;=T$1006)),FALSE),IF(ISNUMBER(Datos!T680),AND(Datos!T680=INT(Datos!T680),AND(OR(T$1005="",Datos!T680&gt;=T$1005),OR(T$1006="",Datos!T680&lt;=T$1006))),FALSE),OR(ISNUMBER(FIND(";"&amp;UPPER(TRIM(Datos!T680&amp;""))&amp;"=",T$1007)),ISNUMBER(FIND(";"&amp;UPPER(TRIM(Datos!T680&amp;""))&amp;";",T$1007))),OR(UPPER(TRIM(Datos!T680&amp;""))="SÍ",UPPER(TRIM(Datos!T680&amp;""))="SI",UPPER(TRIM(Datos!T680&amp;""))="NO"),IF(ISNUMBER(Datos!T680),AND(OR(T$1005="",Datos!T680&gt;=T$1005),OR(T$1006="",Datos!T680&lt;=T$1006)),FALSE),TRUE))))</f>
        <v>0.0</v>
      </c>
      <c r="U680">
        <f>IF(Datos!U680="",0,IF(AND(U$1008&lt;&gt;"",Datos!U680=U$1008),0,IF(U$1004=0,0,1-CHOOSE(U$1004,IF(ISNUMBER(Datos!U680),AND(OR(U$1005="",Datos!U680&gt;=U$1005),OR(U$1006="",Datos!U680&lt;=U$1006)),FALSE),IF(ISNUMBER(Datos!U680),AND(Datos!U680=INT(Datos!U680),AND(OR(U$1005="",Datos!U680&gt;=U$1005),OR(U$1006="",Datos!U680&lt;=U$1006))),FALSE),OR(ISNUMBER(FIND(";"&amp;UPPER(TRIM(Datos!U680&amp;""))&amp;"=",U$1007)),ISNUMBER(FIND(";"&amp;UPPER(TRIM(Datos!U680&amp;""))&amp;";",U$1007))),OR(UPPER(TRIM(Datos!U680&amp;""))="SÍ",UPPER(TRIM(Datos!U680&amp;""))="SI",UPPER(TRIM(Datos!U680&amp;""))="NO"),IF(ISNUMBER(Datos!U680),AND(OR(U$1005="",Datos!U680&gt;=U$1005),OR(U$1006="",Datos!U680&lt;=U$1006)),FALSE),TRUE))))</f>
        <v>0.0</v>
      </c>
      <c r="V680">
        <f>IF(Datos!V680="",0,IF(AND(V$1008&lt;&gt;"",Datos!V680=V$1008),0,IF(V$1004=0,0,1-CHOOSE(V$1004,IF(ISNUMBER(Datos!V680),AND(OR(V$1005="",Datos!V680&gt;=V$1005),OR(V$1006="",Datos!V680&lt;=V$1006)),FALSE),IF(ISNUMBER(Datos!V680),AND(Datos!V680=INT(Datos!V680),AND(OR(V$1005="",Datos!V680&gt;=V$1005),OR(V$1006="",Datos!V680&lt;=V$1006))),FALSE),OR(ISNUMBER(FIND(";"&amp;UPPER(TRIM(Datos!V680&amp;""))&amp;"=",V$1007)),ISNUMBER(FIND(";"&amp;UPPER(TRIM(Datos!V680&amp;""))&amp;";",V$1007))),OR(UPPER(TRIM(Datos!V680&amp;""))="SÍ",UPPER(TRIM(Datos!V680&amp;""))="SI",UPPER(TRIM(Datos!V680&amp;""))="NO"),IF(ISNUMBER(Datos!V680),AND(OR(V$1005="",Datos!V680&gt;=V$1005),OR(V$1006="",Datos!V680&lt;=V$1006)),FALSE),TRUE))))</f>
        <v>0.0</v>
      </c>
      <c r="W680">
        <f>IF(Datos!W680="",0,IF(AND(W$1008&lt;&gt;"",Datos!W680=W$1008),0,IF(W$1004=0,0,1-CHOOSE(W$1004,IF(ISNUMBER(Datos!W680),AND(OR(W$1005="",Datos!W680&gt;=W$1005),OR(W$1006="",Datos!W680&lt;=W$1006)),FALSE),IF(ISNUMBER(Datos!W680),AND(Datos!W680=INT(Datos!W680),AND(OR(W$1005="",Datos!W680&gt;=W$1005),OR(W$1006="",Datos!W680&lt;=W$1006))),FALSE),OR(ISNUMBER(FIND(";"&amp;UPPER(TRIM(Datos!W680&amp;""))&amp;"=",W$1007)),ISNUMBER(FIND(";"&amp;UPPER(TRIM(Datos!W680&amp;""))&amp;";",W$1007))),OR(UPPER(TRIM(Datos!W680&amp;""))="SÍ",UPPER(TRIM(Datos!W680&amp;""))="SI",UPPER(TRIM(Datos!W680&amp;""))="NO"),IF(ISNUMBER(Datos!W680),AND(OR(W$1005="",Datos!W680&gt;=W$1005),OR(W$1006="",Datos!W680&lt;=W$1006)),FALSE),TRUE))))</f>
        <v>0.0</v>
      </c>
      <c r="X680">
        <f>IF(Datos!X680="",0,IF(AND(X$1008&lt;&gt;"",Datos!X680=X$1008),0,IF(X$1004=0,0,1-CHOOSE(X$1004,IF(ISNUMBER(Datos!X680),AND(OR(X$1005="",Datos!X680&gt;=X$1005),OR(X$1006="",Datos!X680&lt;=X$1006)),FALSE),IF(ISNUMBER(Datos!X680),AND(Datos!X680=INT(Datos!X680),AND(OR(X$1005="",Datos!X680&gt;=X$1005),OR(X$1006="",Datos!X680&lt;=X$1006))),FALSE),OR(ISNUMBER(FIND(";"&amp;UPPER(TRIM(Datos!X680&amp;""))&amp;"=",X$1007)),ISNUMBER(FIND(";"&amp;UPPER(TRIM(Datos!X680&amp;""))&amp;";",X$1007))),OR(UPPER(TRIM(Datos!X680&amp;""))="SÍ",UPPER(TRIM(Datos!X680&amp;""))="SI",UPPER(TRIM(Datos!X680&amp;""))="NO"),IF(ISNUMBER(Datos!X680),AND(OR(X$1005="",Datos!X680&gt;=X$1005),OR(X$1006="",Datos!X680&lt;=X$1006)),FALSE),TRUE))))</f>
        <v>0.0</v>
      </c>
      <c r="Y680">
        <f>IF(Datos!Y680="",0,IF(AND(Y$1008&lt;&gt;"",Datos!Y680=Y$1008),0,IF(Y$1004=0,0,1-CHOOSE(Y$1004,IF(ISNUMBER(Datos!Y680),AND(OR(Y$1005="",Datos!Y680&gt;=Y$1005),OR(Y$1006="",Datos!Y680&lt;=Y$1006)),FALSE),IF(ISNUMBER(Datos!Y680),AND(Datos!Y680=INT(Datos!Y680),AND(OR(Y$1005="",Datos!Y680&gt;=Y$1005),OR(Y$1006="",Datos!Y680&lt;=Y$1006))),FALSE),OR(ISNUMBER(FIND(";"&amp;UPPER(TRIM(Datos!Y680&amp;""))&amp;"=",Y$1007)),ISNUMBER(FIND(";"&amp;UPPER(TRIM(Datos!Y680&amp;""))&amp;";",Y$1007))),OR(UPPER(TRIM(Datos!Y680&amp;""))="SÍ",UPPER(TRIM(Datos!Y680&amp;""))="SI",UPPER(TRIM(Datos!Y680&amp;""))="NO"),IF(ISNUMBER(Datos!Y680),AND(OR(Y$1005="",Datos!Y680&gt;=Y$1005),OR(Y$1006="",Datos!Y680&lt;=Y$1006)),FALSE),TRUE))))</f>
        <v>0.0</v>
      </c>
      <c r="Z680">
        <f>IF(Datos!Z680="",0,IF(AND(Z$1008&lt;&gt;"",Datos!Z680=Z$1008),0,IF(Z$1004=0,0,1-CHOOSE(Z$1004,IF(ISNUMBER(Datos!Z680),AND(OR(Z$1005="",Datos!Z680&gt;=Z$1005),OR(Z$1006="",Datos!Z680&lt;=Z$1006)),FALSE),IF(ISNUMBER(Datos!Z680),AND(Datos!Z680=INT(Datos!Z680),AND(OR(Z$1005="",Datos!Z680&gt;=Z$1005),OR(Z$1006="",Datos!Z680&lt;=Z$1006))),FALSE),OR(ISNUMBER(FIND(";"&amp;UPPER(TRIM(Datos!Z680&amp;""))&amp;"=",Z$1007)),ISNUMBER(FIND(";"&amp;UPPER(TRIM(Datos!Z680&amp;""))&amp;";",Z$1007))),OR(UPPER(TRIM(Datos!Z680&amp;""))="SÍ",UPPER(TRIM(Datos!Z680&amp;""))="SI",UPPER(TRIM(Datos!Z680&amp;""))="NO"),IF(ISNUMBER(Datos!Z680),AND(OR(Z$1005="",Datos!Z680&gt;=Z$1005),OR(Z$1006="",Datos!Z680&lt;=Z$1006)),FALSE),TRUE))))</f>
        <v>0.0</v>
      </c>
      <c r="AA680">
        <f>IF(Datos!AA680="",0,IF(AND(AA$1008&lt;&gt;"",Datos!AA680=AA$1008),0,IF(AA$1004=0,0,1-CHOOSE(AA$1004,IF(ISNUMBER(Datos!AA680),AND(OR(AA$1005="",Datos!AA680&gt;=AA$1005),OR(AA$1006="",Datos!AA680&lt;=AA$1006)),FALSE),IF(ISNUMBER(Datos!AA680),AND(Datos!AA680=INT(Datos!AA680),AND(OR(AA$1005="",Datos!AA680&gt;=AA$1005),OR(AA$1006="",Datos!AA680&lt;=AA$1006))),FALSE),OR(ISNUMBER(FIND(";"&amp;UPPER(TRIM(Datos!AA680&amp;""))&amp;"=",AA$1007)),ISNUMBER(FIND(";"&amp;UPPER(TRIM(Datos!AA680&amp;""))&amp;";",AA$1007))),OR(UPPER(TRIM(Datos!AA680&amp;""))="SÍ",UPPER(TRIM(Datos!AA680&amp;""))="SI",UPPER(TRIM(Datos!AA680&amp;""))="NO"),IF(ISNUMBER(Datos!AA680),AND(OR(AA$1005="",Datos!AA680&gt;=AA$1005),OR(AA$1006="",Datos!AA680&lt;=AA$1006)),FALSE),TRUE))))</f>
        <v>0.0</v>
      </c>
      <c r="AB680">
        <f>IF(Datos!AB680="",0,IF(AND(AB$1008&lt;&gt;"",Datos!AB680=AB$1008),0,IF(AB$1004=0,0,1-CHOOSE(AB$1004,IF(ISNUMBER(Datos!AB680),AND(OR(AB$1005="",Datos!AB680&gt;=AB$1005),OR(AB$1006="",Datos!AB680&lt;=AB$1006)),FALSE),IF(ISNUMBER(Datos!AB680),AND(Datos!AB680=INT(Datos!AB680),AND(OR(AB$1005="",Datos!AB680&gt;=AB$1005),OR(AB$1006="",Datos!AB680&lt;=AB$1006))),FALSE),OR(ISNUMBER(FIND(";"&amp;UPPER(TRIM(Datos!AB680&amp;""))&amp;"=",AB$1007)),ISNUMBER(FIND(";"&amp;UPPER(TRIM(Datos!AB680&amp;""))&amp;";",AB$1007))),OR(UPPER(TRIM(Datos!AB680&amp;""))="SÍ",UPPER(TRIM(Datos!AB680&amp;""))="SI",UPPER(TRIM(Datos!AB680&amp;""))="NO"),IF(ISNUMBER(Datos!AB680),AND(OR(AB$1005="",Datos!AB680&gt;=AB$1005),OR(AB$1006="",Datos!AB680&lt;=AB$1006)),FALSE),TRUE))))</f>
        <v>0.0</v>
      </c>
      <c r="AC680">
        <f>IF(Datos!AC680="",0,IF(AND(AC$1008&lt;&gt;"",Datos!AC680=AC$1008),0,IF(AC$1004=0,0,1-CHOOSE(AC$1004,IF(ISNUMBER(Datos!AC680),AND(OR(AC$1005="",Datos!AC680&gt;=AC$1005),OR(AC$1006="",Datos!AC680&lt;=AC$1006)),FALSE),IF(ISNUMBER(Datos!AC680),AND(Datos!AC680=INT(Datos!AC680),AND(OR(AC$1005="",Datos!AC680&gt;=AC$1005),OR(AC$1006="",Datos!AC680&lt;=AC$1006))),FALSE),OR(ISNUMBER(FIND(";"&amp;UPPER(TRIM(Datos!AC680&amp;""))&amp;"=",AC$1007)),ISNUMBER(FIND(";"&amp;UPPER(TRIM(Datos!AC680&amp;""))&amp;";",AC$1007))),OR(UPPER(TRIM(Datos!AC680&amp;""))="SÍ",UPPER(TRIM(Datos!AC680&amp;""))="SI",UPPER(TRIM(Datos!AC680&amp;""))="NO"),IF(ISNUMBER(Datos!AC680),AND(OR(AC$1005="",Datos!AC680&gt;=AC$1005),OR(AC$1006="",Datos!AC680&lt;=AC$1006)),FALSE),TRUE))))</f>
        <v>0.0</v>
      </c>
      <c r="AD680">
        <f>IF(Datos!AD680="",0,IF(AND(AD$1008&lt;&gt;"",Datos!AD680=AD$1008),0,IF(AD$1004=0,0,1-CHOOSE(AD$1004,IF(ISNUMBER(Datos!AD680),AND(OR(AD$1005="",Datos!AD680&gt;=AD$1005),OR(AD$1006="",Datos!AD680&lt;=AD$1006)),FALSE),IF(ISNUMBER(Datos!AD680),AND(Datos!AD680=INT(Datos!AD680),AND(OR(AD$1005="",Datos!AD680&gt;=AD$1005),OR(AD$1006="",Datos!AD680&lt;=AD$1006))),FALSE),OR(ISNUMBER(FIND(";"&amp;UPPER(TRIM(Datos!AD680&amp;""))&amp;"=",AD$1007)),ISNUMBER(FIND(";"&amp;UPPER(TRIM(Datos!AD680&amp;""))&amp;";",AD$1007))),OR(UPPER(TRIM(Datos!AD680&amp;""))="SÍ",UPPER(TRIM(Datos!AD680&amp;""))="SI",UPPER(TRIM(Datos!AD680&amp;""))="NO"),IF(ISNUMBER(Datos!AD680),AND(OR(AD$1005="",Datos!AD680&gt;=AD$1005),OR(AD$1006="",Datos!AD680&lt;=AD$1006)),FALSE),TRUE))))</f>
        <v>0.0</v>
      </c>
      <c r="AE680">
        <f>IF(Datos!AE680="",0,IF(AND(AE$1008&lt;&gt;"",Datos!AE680=AE$1008),0,IF(AE$1004=0,0,1-CHOOSE(AE$1004,IF(ISNUMBER(Datos!AE680),AND(OR(AE$1005="",Datos!AE680&gt;=AE$1005),OR(AE$1006="",Datos!AE680&lt;=AE$1006)),FALSE),IF(ISNUMBER(Datos!AE680),AND(Datos!AE680=INT(Datos!AE680),AND(OR(AE$1005="",Datos!AE680&gt;=AE$1005),OR(AE$1006="",Datos!AE680&lt;=AE$1006))),FALSE),OR(ISNUMBER(FIND(";"&amp;UPPER(TRIM(Datos!AE680&amp;""))&amp;"=",AE$1007)),ISNUMBER(FIND(";"&amp;UPPER(TRIM(Datos!AE680&amp;""))&amp;";",AE$1007))),OR(UPPER(TRIM(Datos!AE680&amp;""))="SÍ",UPPER(TRIM(Datos!AE680&amp;""))="SI",UPPER(TRIM(Datos!AE680&amp;""))="NO"),IF(ISNUMBER(Datos!AE680),AND(OR(AE$1005="",Datos!AE680&gt;=AE$1005),OR(AE$1006="",Datos!AE680&lt;=AE$1006)),FALSE),TRUE))))</f>
        <v>0.0</v>
      </c>
    </row>
    <row r="681" spans="2:31">
      <c r="B681">
        <f>IF(Datos!B681="",0,IF(AND(B$1008&lt;&gt;"",Datos!B681=B$1008),0,IF(B$1004=0,0,1-CHOOSE(B$1004,IF(ISNUMBER(Datos!B681),AND(OR(B$1005="",Datos!B681&gt;=B$1005),OR(B$1006="",Datos!B681&lt;=B$1006)),FALSE),IF(ISNUMBER(Datos!B681),AND(Datos!B681=INT(Datos!B681),AND(OR(B$1005="",Datos!B681&gt;=B$1005),OR(B$1006="",Datos!B681&lt;=B$1006))),FALSE),OR(ISNUMBER(FIND(";"&amp;UPPER(TRIM(Datos!B681&amp;""))&amp;"=",B$1007)),ISNUMBER(FIND(";"&amp;UPPER(TRIM(Datos!B681&amp;""))&amp;";",B$1007))),OR(UPPER(TRIM(Datos!B681&amp;""))="SÍ",UPPER(TRIM(Datos!B681&amp;""))="SI",UPPER(TRIM(Datos!B681&amp;""))="NO"),IF(ISNUMBER(Datos!B681),AND(OR(B$1005="",Datos!B681&gt;=B$1005),OR(B$1006="",Datos!B681&lt;=B$1006)),FALSE),TRUE))))</f>
        <v>0.0</v>
      </c>
      <c r="C681">
        <f>IF(Datos!C681="",0,IF(AND(C$1008&lt;&gt;"",Datos!C681=C$1008),0,IF(C$1004=0,0,1-CHOOSE(C$1004,IF(ISNUMBER(Datos!C681),AND(OR(C$1005="",Datos!C681&gt;=C$1005),OR(C$1006="",Datos!C681&lt;=C$1006)),FALSE),IF(ISNUMBER(Datos!C681),AND(Datos!C681=INT(Datos!C681),AND(OR(C$1005="",Datos!C681&gt;=C$1005),OR(C$1006="",Datos!C681&lt;=C$1006))),FALSE),OR(ISNUMBER(FIND(";"&amp;UPPER(TRIM(Datos!C681&amp;""))&amp;"=",C$1007)),ISNUMBER(FIND(";"&amp;UPPER(TRIM(Datos!C681&amp;""))&amp;";",C$1007))),OR(UPPER(TRIM(Datos!C681&amp;""))="SÍ",UPPER(TRIM(Datos!C681&amp;""))="SI",UPPER(TRIM(Datos!C681&amp;""))="NO"),IF(ISNUMBER(Datos!C681),AND(OR(C$1005="",Datos!C681&gt;=C$1005),OR(C$1006="",Datos!C681&lt;=C$1006)),FALSE),TRUE))))</f>
        <v>0.0</v>
      </c>
      <c r="D681">
        <f>IF(Datos!D681="",0,IF(AND(D$1008&lt;&gt;"",Datos!D681=D$1008),0,IF(D$1004=0,0,1-CHOOSE(D$1004,IF(ISNUMBER(Datos!D681),AND(OR(D$1005="",Datos!D681&gt;=D$1005),OR(D$1006="",Datos!D681&lt;=D$1006)),FALSE),IF(ISNUMBER(Datos!D681),AND(Datos!D681=INT(Datos!D681),AND(OR(D$1005="",Datos!D681&gt;=D$1005),OR(D$1006="",Datos!D681&lt;=D$1006))),FALSE),OR(ISNUMBER(FIND(";"&amp;UPPER(TRIM(Datos!D681&amp;""))&amp;"=",D$1007)),ISNUMBER(FIND(";"&amp;UPPER(TRIM(Datos!D681&amp;""))&amp;";",D$1007))),OR(UPPER(TRIM(Datos!D681&amp;""))="SÍ",UPPER(TRIM(Datos!D681&amp;""))="SI",UPPER(TRIM(Datos!D681&amp;""))="NO"),IF(ISNUMBER(Datos!D681),AND(OR(D$1005="",Datos!D681&gt;=D$1005),OR(D$1006="",Datos!D681&lt;=D$1006)),FALSE),TRUE))))</f>
        <v>0.0</v>
      </c>
      <c r="E681">
        <f>IF(Datos!E681="",0,IF(AND(E$1008&lt;&gt;"",Datos!E681=E$1008),0,IF(E$1004=0,0,1-CHOOSE(E$1004,IF(ISNUMBER(Datos!E681),AND(OR(E$1005="",Datos!E681&gt;=E$1005),OR(E$1006="",Datos!E681&lt;=E$1006)),FALSE),IF(ISNUMBER(Datos!E681),AND(Datos!E681=INT(Datos!E681),AND(OR(E$1005="",Datos!E681&gt;=E$1005),OR(E$1006="",Datos!E681&lt;=E$1006))),FALSE),OR(ISNUMBER(FIND(";"&amp;UPPER(TRIM(Datos!E681&amp;""))&amp;"=",E$1007)),ISNUMBER(FIND(";"&amp;UPPER(TRIM(Datos!E681&amp;""))&amp;";",E$1007))),OR(UPPER(TRIM(Datos!E681&amp;""))="SÍ",UPPER(TRIM(Datos!E681&amp;""))="SI",UPPER(TRIM(Datos!E681&amp;""))="NO"),IF(ISNUMBER(Datos!E681),AND(OR(E$1005="",Datos!E681&gt;=E$1005),OR(E$1006="",Datos!E681&lt;=E$1006)),FALSE),TRUE))))</f>
        <v>0.0</v>
      </c>
      <c r="F681">
        <f>IF(Datos!F681="",0,IF(AND(F$1008&lt;&gt;"",Datos!F681=F$1008),0,IF(F$1004=0,0,1-CHOOSE(F$1004,IF(ISNUMBER(Datos!F681),AND(OR(F$1005="",Datos!F681&gt;=F$1005),OR(F$1006="",Datos!F681&lt;=F$1006)),FALSE),IF(ISNUMBER(Datos!F681),AND(Datos!F681=INT(Datos!F681),AND(OR(F$1005="",Datos!F681&gt;=F$1005),OR(F$1006="",Datos!F681&lt;=F$1006))),FALSE),OR(ISNUMBER(FIND(";"&amp;UPPER(TRIM(Datos!F681&amp;""))&amp;"=",F$1007)),ISNUMBER(FIND(";"&amp;UPPER(TRIM(Datos!F681&amp;""))&amp;";",F$1007))),OR(UPPER(TRIM(Datos!F681&amp;""))="SÍ",UPPER(TRIM(Datos!F681&amp;""))="SI",UPPER(TRIM(Datos!F681&amp;""))="NO"),IF(ISNUMBER(Datos!F681),AND(OR(F$1005="",Datos!F681&gt;=F$1005),OR(F$1006="",Datos!F681&lt;=F$1006)),FALSE),TRUE))))</f>
        <v>0.0</v>
      </c>
      <c r="G681">
        <f>IF(Datos!G681="",0,IF(AND(G$1008&lt;&gt;"",Datos!G681=G$1008),0,IF(G$1004=0,0,1-CHOOSE(G$1004,IF(ISNUMBER(Datos!G681),AND(OR(G$1005="",Datos!G681&gt;=G$1005),OR(G$1006="",Datos!G681&lt;=G$1006)),FALSE),IF(ISNUMBER(Datos!G681),AND(Datos!G681=INT(Datos!G681),AND(OR(G$1005="",Datos!G681&gt;=G$1005),OR(G$1006="",Datos!G681&lt;=G$1006))),FALSE),OR(ISNUMBER(FIND(";"&amp;UPPER(TRIM(Datos!G681&amp;""))&amp;"=",G$1007)),ISNUMBER(FIND(";"&amp;UPPER(TRIM(Datos!G681&amp;""))&amp;";",G$1007))),OR(UPPER(TRIM(Datos!G681&amp;""))="SÍ",UPPER(TRIM(Datos!G681&amp;""))="SI",UPPER(TRIM(Datos!G681&amp;""))="NO"),IF(ISNUMBER(Datos!G681),AND(OR(G$1005="",Datos!G681&gt;=G$1005),OR(G$1006="",Datos!G681&lt;=G$1006)),FALSE),TRUE))))</f>
        <v>0.0</v>
      </c>
      <c r="H681">
        <f>IF(Datos!H681="",0,IF(AND(H$1008&lt;&gt;"",Datos!H681=H$1008),0,IF(H$1004=0,0,1-CHOOSE(H$1004,IF(ISNUMBER(Datos!H681),AND(OR(H$1005="",Datos!H681&gt;=H$1005),OR(H$1006="",Datos!H681&lt;=H$1006)),FALSE),IF(ISNUMBER(Datos!H681),AND(Datos!H681=INT(Datos!H681),AND(OR(H$1005="",Datos!H681&gt;=H$1005),OR(H$1006="",Datos!H681&lt;=H$1006))),FALSE),OR(ISNUMBER(FIND(";"&amp;UPPER(TRIM(Datos!H681&amp;""))&amp;"=",H$1007)),ISNUMBER(FIND(";"&amp;UPPER(TRIM(Datos!H681&amp;""))&amp;";",H$1007))),OR(UPPER(TRIM(Datos!H681&amp;""))="SÍ",UPPER(TRIM(Datos!H681&amp;""))="SI",UPPER(TRIM(Datos!H681&amp;""))="NO"),IF(ISNUMBER(Datos!H681),AND(OR(H$1005="",Datos!H681&gt;=H$1005),OR(H$1006="",Datos!H681&lt;=H$1006)),FALSE),TRUE))))</f>
        <v>0.0</v>
      </c>
      <c r="I681">
        <f>IF(Datos!I681="",0,IF(AND(I$1008&lt;&gt;"",Datos!I681=I$1008),0,IF(I$1004=0,0,1-CHOOSE(I$1004,IF(ISNUMBER(Datos!I681),AND(OR(I$1005="",Datos!I681&gt;=I$1005),OR(I$1006="",Datos!I681&lt;=I$1006)),FALSE),IF(ISNUMBER(Datos!I681),AND(Datos!I681=INT(Datos!I681),AND(OR(I$1005="",Datos!I681&gt;=I$1005),OR(I$1006="",Datos!I681&lt;=I$1006))),FALSE),OR(ISNUMBER(FIND(";"&amp;UPPER(TRIM(Datos!I681&amp;""))&amp;"=",I$1007)),ISNUMBER(FIND(";"&amp;UPPER(TRIM(Datos!I681&amp;""))&amp;";",I$1007))),OR(UPPER(TRIM(Datos!I681&amp;""))="SÍ",UPPER(TRIM(Datos!I681&amp;""))="SI",UPPER(TRIM(Datos!I681&amp;""))="NO"),IF(ISNUMBER(Datos!I681),AND(OR(I$1005="",Datos!I681&gt;=I$1005),OR(I$1006="",Datos!I681&lt;=I$1006)),FALSE),TRUE))))</f>
        <v>0.0</v>
      </c>
      <c r="J681">
        <f>IF(Datos!J681="",0,IF(AND(J$1008&lt;&gt;"",Datos!J681=J$1008),0,IF(J$1004=0,0,1-CHOOSE(J$1004,IF(ISNUMBER(Datos!J681),AND(OR(J$1005="",Datos!J681&gt;=J$1005),OR(J$1006="",Datos!J681&lt;=J$1006)),FALSE),IF(ISNUMBER(Datos!J681),AND(Datos!J681=INT(Datos!J681),AND(OR(J$1005="",Datos!J681&gt;=J$1005),OR(J$1006="",Datos!J681&lt;=J$1006))),FALSE),OR(ISNUMBER(FIND(";"&amp;UPPER(TRIM(Datos!J681&amp;""))&amp;"=",J$1007)),ISNUMBER(FIND(";"&amp;UPPER(TRIM(Datos!J681&amp;""))&amp;";",J$1007))),OR(UPPER(TRIM(Datos!J681&amp;""))="SÍ",UPPER(TRIM(Datos!J681&amp;""))="SI",UPPER(TRIM(Datos!J681&amp;""))="NO"),IF(ISNUMBER(Datos!J681),AND(OR(J$1005="",Datos!J681&gt;=J$1005),OR(J$1006="",Datos!J681&lt;=J$1006)),FALSE),TRUE))))</f>
        <v>0.0</v>
      </c>
      <c r="K681">
        <f>IF(Datos!K681="",0,IF(AND(K$1008&lt;&gt;"",Datos!K681=K$1008),0,IF(K$1004=0,0,1-CHOOSE(K$1004,IF(ISNUMBER(Datos!K681),AND(OR(K$1005="",Datos!K681&gt;=K$1005),OR(K$1006="",Datos!K681&lt;=K$1006)),FALSE),IF(ISNUMBER(Datos!K681),AND(Datos!K681=INT(Datos!K681),AND(OR(K$1005="",Datos!K681&gt;=K$1005),OR(K$1006="",Datos!K681&lt;=K$1006))),FALSE),OR(ISNUMBER(FIND(";"&amp;UPPER(TRIM(Datos!K681&amp;""))&amp;"=",K$1007)),ISNUMBER(FIND(";"&amp;UPPER(TRIM(Datos!K681&amp;""))&amp;";",K$1007))),OR(UPPER(TRIM(Datos!K681&amp;""))="SÍ",UPPER(TRIM(Datos!K681&amp;""))="SI",UPPER(TRIM(Datos!K681&amp;""))="NO"),IF(ISNUMBER(Datos!K681),AND(OR(K$1005="",Datos!K681&gt;=K$1005),OR(K$1006="",Datos!K681&lt;=K$1006)),FALSE),TRUE))))</f>
        <v>0.0</v>
      </c>
      <c r="L681">
        <f>IF(Datos!L681="",0,IF(AND(L$1008&lt;&gt;"",Datos!L681=L$1008),0,IF(L$1004=0,0,1-CHOOSE(L$1004,IF(ISNUMBER(Datos!L681),AND(OR(L$1005="",Datos!L681&gt;=L$1005),OR(L$1006="",Datos!L681&lt;=L$1006)),FALSE),IF(ISNUMBER(Datos!L681),AND(Datos!L681=INT(Datos!L681),AND(OR(L$1005="",Datos!L681&gt;=L$1005),OR(L$1006="",Datos!L681&lt;=L$1006))),FALSE),OR(ISNUMBER(FIND(";"&amp;UPPER(TRIM(Datos!L681&amp;""))&amp;"=",L$1007)),ISNUMBER(FIND(";"&amp;UPPER(TRIM(Datos!L681&amp;""))&amp;";",L$1007))),OR(UPPER(TRIM(Datos!L681&amp;""))="SÍ",UPPER(TRIM(Datos!L681&amp;""))="SI",UPPER(TRIM(Datos!L681&amp;""))="NO"),IF(ISNUMBER(Datos!L681),AND(OR(L$1005="",Datos!L681&gt;=L$1005),OR(L$1006="",Datos!L681&lt;=L$1006)),FALSE),TRUE))))</f>
        <v>0.0</v>
      </c>
      <c r="M681">
        <f>IF(Datos!M681="",0,IF(AND(M$1008&lt;&gt;"",Datos!M681=M$1008),0,IF(M$1004=0,0,1-CHOOSE(M$1004,IF(ISNUMBER(Datos!M681),AND(OR(M$1005="",Datos!M681&gt;=M$1005),OR(M$1006="",Datos!M681&lt;=M$1006)),FALSE),IF(ISNUMBER(Datos!M681),AND(Datos!M681=INT(Datos!M681),AND(OR(M$1005="",Datos!M681&gt;=M$1005),OR(M$1006="",Datos!M681&lt;=M$1006))),FALSE),OR(ISNUMBER(FIND(";"&amp;UPPER(TRIM(Datos!M681&amp;""))&amp;"=",M$1007)),ISNUMBER(FIND(";"&amp;UPPER(TRIM(Datos!M681&amp;""))&amp;";",M$1007))),OR(UPPER(TRIM(Datos!M681&amp;""))="SÍ",UPPER(TRIM(Datos!M681&amp;""))="SI",UPPER(TRIM(Datos!M681&amp;""))="NO"),IF(ISNUMBER(Datos!M681),AND(OR(M$1005="",Datos!M681&gt;=M$1005),OR(M$1006="",Datos!M681&lt;=M$1006)),FALSE),TRUE))))</f>
        <v>0.0</v>
      </c>
      <c r="N681">
        <f>IF(Datos!N681="",0,IF(AND(N$1008&lt;&gt;"",Datos!N681=N$1008),0,IF(N$1004=0,0,1-CHOOSE(N$1004,IF(ISNUMBER(Datos!N681),AND(OR(N$1005="",Datos!N681&gt;=N$1005),OR(N$1006="",Datos!N681&lt;=N$1006)),FALSE),IF(ISNUMBER(Datos!N681),AND(Datos!N681=INT(Datos!N681),AND(OR(N$1005="",Datos!N681&gt;=N$1005),OR(N$1006="",Datos!N681&lt;=N$1006))),FALSE),OR(ISNUMBER(FIND(";"&amp;UPPER(TRIM(Datos!N681&amp;""))&amp;"=",N$1007)),ISNUMBER(FIND(";"&amp;UPPER(TRIM(Datos!N681&amp;""))&amp;";",N$1007))),OR(UPPER(TRIM(Datos!N681&amp;""))="SÍ",UPPER(TRIM(Datos!N681&amp;""))="SI",UPPER(TRIM(Datos!N681&amp;""))="NO"),IF(ISNUMBER(Datos!N681),AND(OR(N$1005="",Datos!N681&gt;=N$1005),OR(N$1006="",Datos!N681&lt;=N$1006)),FALSE),TRUE))))</f>
        <v>0.0</v>
      </c>
      <c r="O681">
        <f>IF(Datos!O681="",0,IF(AND(O$1008&lt;&gt;"",Datos!O681=O$1008),0,IF(O$1004=0,0,1-CHOOSE(O$1004,IF(ISNUMBER(Datos!O681),AND(OR(O$1005="",Datos!O681&gt;=O$1005),OR(O$1006="",Datos!O681&lt;=O$1006)),FALSE),IF(ISNUMBER(Datos!O681),AND(Datos!O681=INT(Datos!O681),AND(OR(O$1005="",Datos!O681&gt;=O$1005),OR(O$1006="",Datos!O681&lt;=O$1006))),FALSE),OR(ISNUMBER(FIND(";"&amp;UPPER(TRIM(Datos!O681&amp;""))&amp;"=",O$1007)),ISNUMBER(FIND(";"&amp;UPPER(TRIM(Datos!O681&amp;""))&amp;";",O$1007))),OR(UPPER(TRIM(Datos!O681&amp;""))="SÍ",UPPER(TRIM(Datos!O681&amp;""))="SI",UPPER(TRIM(Datos!O681&amp;""))="NO"),IF(ISNUMBER(Datos!O681),AND(OR(O$1005="",Datos!O681&gt;=O$1005),OR(O$1006="",Datos!O681&lt;=O$1006)),FALSE),TRUE))))</f>
        <v>0.0</v>
      </c>
      <c r="P681">
        <f>IF(Datos!P681="",0,IF(AND(P$1008&lt;&gt;"",Datos!P681=P$1008),0,IF(P$1004=0,0,1-CHOOSE(P$1004,IF(ISNUMBER(Datos!P681),AND(OR(P$1005="",Datos!P681&gt;=P$1005),OR(P$1006="",Datos!P681&lt;=P$1006)),FALSE),IF(ISNUMBER(Datos!P681),AND(Datos!P681=INT(Datos!P681),AND(OR(P$1005="",Datos!P681&gt;=P$1005),OR(P$1006="",Datos!P681&lt;=P$1006))),FALSE),OR(ISNUMBER(FIND(";"&amp;UPPER(TRIM(Datos!P681&amp;""))&amp;"=",P$1007)),ISNUMBER(FIND(";"&amp;UPPER(TRIM(Datos!P681&amp;""))&amp;";",P$1007))),OR(UPPER(TRIM(Datos!P681&amp;""))="SÍ",UPPER(TRIM(Datos!P681&amp;""))="SI",UPPER(TRIM(Datos!P681&amp;""))="NO"),IF(ISNUMBER(Datos!P681),AND(OR(P$1005="",Datos!P681&gt;=P$1005),OR(P$1006="",Datos!P681&lt;=P$1006)),FALSE),TRUE))))</f>
        <v>0.0</v>
      </c>
      <c r="Q681">
        <f>IF(Datos!Q681="",0,IF(AND(Q$1008&lt;&gt;"",Datos!Q681=Q$1008),0,IF(Q$1004=0,0,1-CHOOSE(Q$1004,IF(ISNUMBER(Datos!Q681),AND(OR(Q$1005="",Datos!Q681&gt;=Q$1005),OR(Q$1006="",Datos!Q681&lt;=Q$1006)),FALSE),IF(ISNUMBER(Datos!Q681),AND(Datos!Q681=INT(Datos!Q681),AND(OR(Q$1005="",Datos!Q681&gt;=Q$1005),OR(Q$1006="",Datos!Q681&lt;=Q$1006))),FALSE),OR(ISNUMBER(FIND(";"&amp;UPPER(TRIM(Datos!Q681&amp;""))&amp;"=",Q$1007)),ISNUMBER(FIND(";"&amp;UPPER(TRIM(Datos!Q681&amp;""))&amp;";",Q$1007))),OR(UPPER(TRIM(Datos!Q681&amp;""))="SÍ",UPPER(TRIM(Datos!Q681&amp;""))="SI",UPPER(TRIM(Datos!Q681&amp;""))="NO"),IF(ISNUMBER(Datos!Q681),AND(OR(Q$1005="",Datos!Q681&gt;=Q$1005),OR(Q$1006="",Datos!Q681&lt;=Q$1006)),FALSE),TRUE))))</f>
        <v>0.0</v>
      </c>
      <c r="R681">
        <f>IF(Datos!R681="",0,IF(AND(R$1008&lt;&gt;"",Datos!R681=R$1008),0,IF(R$1004=0,0,1-CHOOSE(R$1004,IF(ISNUMBER(Datos!R681),AND(OR(R$1005="",Datos!R681&gt;=R$1005),OR(R$1006="",Datos!R681&lt;=R$1006)),FALSE),IF(ISNUMBER(Datos!R681),AND(Datos!R681=INT(Datos!R681),AND(OR(R$1005="",Datos!R681&gt;=R$1005),OR(R$1006="",Datos!R681&lt;=R$1006))),FALSE),OR(ISNUMBER(FIND(";"&amp;UPPER(TRIM(Datos!R681&amp;""))&amp;"=",R$1007)),ISNUMBER(FIND(";"&amp;UPPER(TRIM(Datos!R681&amp;""))&amp;";",R$1007))),OR(UPPER(TRIM(Datos!R681&amp;""))="SÍ",UPPER(TRIM(Datos!R681&amp;""))="SI",UPPER(TRIM(Datos!R681&amp;""))="NO"),IF(ISNUMBER(Datos!R681),AND(OR(R$1005="",Datos!R681&gt;=R$1005),OR(R$1006="",Datos!R681&lt;=R$1006)),FALSE),TRUE))))</f>
        <v>0.0</v>
      </c>
      <c r="S681">
        <f>IF(Datos!S681="",0,IF(AND(S$1008&lt;&gt;"",Datos!S681=S$1008),0,IF(S$1004=0,0,1-CHOOSE(S$1004,IF(ISNUMBER(Datos!S681),AND(OR(S$1005="",Datos!S681&gt;=S$1005),OR(S$1006="",Datos!S681&lt;=S$1006)),FALSE),IF(ISNUMBER(Datos!S681),AND(Datos!S681=INT(Datos!S681),AND(OR(S$1005="",Datos!S681&gt;=S$1005),OR(S$1006="",Datos!S681&lt;=S$1006))),FALSE),OR(ISNUMBER(FIND(";"&amp;UPPER(TRIM(Datos!S681&amp;""))&amp;"=",S$1007)),ISNUMBER(FIND(";"&amp;UPPER(TRIM(Datos!S681&amp;""))&amp;";",S$1007))),OR(UPPER(TRIM(Datos!S681&amp;""))="SÍ",UPPER(TRIM(Datos!S681&amp;""))="SI",UPPER(TRIM(Datos!S681&amp;""))="NO"),IF(ISNUMBER(Datos!S681),AND(OR(S$1005="",Datos!S681&gt;=S$1005),OR(S$1006="",Datos!S681&lt;=S$1006)),FALSE),TRUE))))</f>
        <v>0.0</v>
      </c>
      <c r="T681">
        <f>IF(Datos!T681="",0,IF(AND(T$1008&lt;&gt;"",Datos!T681=T$1008),0,IF(T$1004=0,0,1-CHOOSE(T$1004,IF(ISNUMBER(Datos!T681),AND(OR(T$1005="",Datos!T681&gt;=T$1005),OR(T$1006="",Datos!T681&lt;=T$1006)),FALSE),IF(ISNUMBER(Datos!T681),AND(Datos!T681=INT(Datos!T681),AND(OR(T$1005="",Datos!T681&gt;=T$1005),OR(T$1006="",Datos!T681&lt;=T$1006))),FALSE),OR(ISNUMBER(FIND(";"&amp;UPPER(TRIM(Datos!T681&amp;""))&amp;"=",T$1007)),ISNUMBER(FIND(";"&amp;UPPER(TRIM(Datos!T681&amp;""))&amp;";",T$1007))),OR(UPPER(TRIM(Datos!T681&amp;""))="SÍ",UPPER(TRIM(Datos!T681&amp;""))="SI",UPPER(TRIM(Datos!T681&amp;""))="NO"),IF(ISNUMBER(Datos!T681),AND(OR(T$1005="",Datos!T681&gt;=T$1005),OR(T$1006="",Datos!T681&lt;=T$1006)),FALSE),TRUE))))</f>
        <v>0.0</v>
      </c>
      <c r="U681">
        <f>IF(Datos!U681="",0,IF(AND(U$1008&lt;&gt;"",Datos!U681=U$1008),0,IF(U$1004=0,0,1-CHOOSE(U$1004,IF(ISNUMBER(Datos!U681),AND(OR(U$1005="",Datos!U681&gt;=U$1005),OR(U$1006="",Datos!U681&lt;=U$1006)),FALSE),IF(ISNUMBER(Datos!U681),AND(Datos!U681=INT(Datos!U681),AND(OR(U$1005="",Datos!U681&gt;=U$1005),OR(U$1006="",Datos!U681&lt;=U$1006))),FALSE),OR(ISNUMBER(FIND(";"&amp;UPPER(TRIM(Datos!U681&amp;""))&amp;"=",U$1007)),ISNUMBER(FIND(";"&amp;UPPER(TRIM(Datos!U681&amp;""))&amp;";",U$1007))),OR(UPPER(TRIM(Datos!U681&amp;""))="SÍ",UPPER(TRIM(Datos!U681&amp;""))="SI",UPPER(TRIM(Datos!U681&amp;""))="NO"),IF(ISNUMBER(Datos!U681),AND(OR(U$1005="",Datos!U681&gt;=U$1005),OR(U$1006="",Datos!U681&lt;=U$1006)),FALSE),TRUE))))</f>
        <v>0.0</v>
      </c>
      <c r="V681">
        <f>IF(Datos!V681="",0,IF(AND(V$1008&lt;&gt;"",Datos!V681=V$1008),0,IF(V$1004=0,0,1-CHOOSE(V$1004,IF(ISNUMBER(Datos!V681),AND(OR(V$1005="",Datos!V681&gt;=V$1005),OR(V$1006="",Datos!V681&lt;=V$1006)),FALSE),IF(ISNUMBER(Datos!V681),AND(Datos!V681=INT(Datos!V681),AND(OR(V$1005="",Datos!V681&gt;=V$1005),OR(V$1006="",Datos!V681&lt;=V$1006))),FALSE),OR(ISNUMBER(FIND(";"&amp;UPPER(TRIM(Datos!V681&amp;""))&amp;"=",V$1007)),ISNUMBER(FIND(";"&amp;UPPER(TRIM(Datos!V681&amp;""))&amp;";",V$1007))),OR(UPPER(TRIM(Datos!V681&amp;""))="SÍ",UPPER(TRIM(Datos!V681&amp;""))="SI",UPPER(TRIM(Datos!V681&amp;""))="NO"),IF(ISNUMBER(Datos!V681),AND(OR(V$1005="",Datos!V681&gt;=V$1005),OR(V$1006="",Datos!V681&lt;=V$1006)),FALSE),TRUE))))</f>
        <v>0.0</v>
      </c>
      <c r="W681">
        <f>IF(Datos!W681="",0,IF(AND(W$1008&lt;&gt;"",Datos!W681=W$1008),0,IF(W$1004=0,0,1-CHOOSE(W$1004,IF(ISNUMBER(Datos!W681),AND(OR(W$1005="",Datos!W681&gt;=W$1005),OR(W$1006="",Datos!W681&lt;=W$1006)),FALSE),IF(ISNUMBER(Datos!W681),AND(Datos!W681=INT(Datos!W681),AND(OR(W$1005="",Datos!W681&gt;=W$1005),OR(W$1006="",Datos!W681&lt;=W$1006))),FALSE),OR(ISNUMBER(FIND(";"&amp;UPPER(TRIM(Datos!W681&amp;""))&amp;"=",W$1007)),ISNUMBER(FIND(";"&amp;UPPER(TRIM(Datos!W681&amp;""))&amp;";",W$1007))),OR(UPPER(TRIM(Datos!W681&amp;""))="SÍ",UPPER(TRIM(Datos!W681&amp;""))="SI",UPPER(TRIM(Datos!W681&amp;""))="NO"),IF(ISNUMBER(Datos!W681),AND(OR(W$1005="",Datos!W681&gt;=W$1005),OR(W$1006="",Datos!W681&lt;=W$1006)),FALSE),TRUE))))</f>
        <v>0.0</v>
      </c>
      <c r="X681">
        <f>IF(Datos!X681="",0,IF(AND(X$1008&lt;&gt;"",Datos!X681=X$1008),0,IF(X$1004=0,0,1-CHOOSE(X$1004,IF(ISNUMBER(Datos!X681),AND(OR(X$1005="",Datos!X681&gt;=X$1005),OR(X$1006="",Datos!X681&lt;=X$1006)),FALSE),IF(ISNUMBER(Datos!X681),AND(Datos!X681=INT(Datos!X681),AND(OR(X$1005="",Datos!X681&gt;=X$1005),OR(X$1006="",Datos!X681&lt;=X$1006))),FALSE),OR(ISNUMBER(FIND(";"&amp;UPPER(TRIM(Datos!X681&amp;""))&amp;"=",X$1007)),ISNUMBER(FIND(";"&amp;UPPER(TRIM(Datos!X681&amp;""))&amp;";",X$1007))),OR(UPPER(TRIM(Datos!X681&amp;""))="SÍ",UPPER(TRIM(Datos!X681&amp;""))="SI",UPPER(TRIM(Datos!X681&amp;""))="NO"),IF(ISNUMBER(Datos!X681),AND(OR(X$1005="",Datos!X681&gt;=X$1005),OR(X$1006="",Datos!X681&lt;=X$1006)),FALSE),TRUE))))</f>
        <v>0.0</v>
      </c>
      <c r="Y681">
        <f>IF(Datos!Y681="",0,IF(AND(Y$1008&lt;&gt;"",Datos!Y681=Y$1008),0,IF(Y$1004=0,0,1-CHOOSE(Y$1004,IF(ISNUMBER(Datos!Y681),AND(OR(Y$1005="",Datos!Y681&gt;=Y$1005),OR(Y$1006="",Datos!Y681&lt;=Y$1006)),FALSE),IF(ISNUMBER(Datos!Y681),AND(Datos!Y681=INT(Datos!Y681),AND(OR(Y$1005="",Datos!Y681&gt;=Y$1005),OR(Y$1006="",Datos!Y681&lt;=Y$1006))),FALSE),OR(ISNUMBER(FIND(";"&amp;UPPER(TRIM(Datos!Y681&amp;""))&amp;"=",Y$1007)),ISNUMBER(FIND(";"&amp;UPPER(TRIM(Datos!Y681&amp;""))&amp;";",Y$1007))),OR(UPPER(TRIM(Datos!Y681&amp;""))="SÍ",UPPER(TRIM(Datos!Y681&amp;""))="SI",UPPER(TRIM(Datos!Y681&amp;""))="NO"),IF(ISNUMBER(Datos!Y681),AND(OR(Y$1005="",Datos!Y681&gt;=Y$1005),OR(Y$1006="",Datos!Y681&lt;=Y$1006)),FALSE),TRUE))))</f>
        <v>0.0</v>
      </c>
      <c r="Z681">
        <f>IF(Datos!Z681="",0,IF(AND(Z$1008&lt;&gt;"",Datos!Z681=Z$1008),0,IF(Z$1004=0,0,1-CHOOSE(Z$1004,IF(ISNUMBER(Datos!Z681),AND(OR(Z$1005="",Datos!Z681&gt;=Z$1005),OR(Z$1006="",Datos!Z681&lt;=Z$1006)),FALSE),IF(ISNUMBER(Datos!Z681),AND(Datos!Z681=INT(Datos!Z681),AND(OR(Z$1005="",Datos!Z681&gt;=Z$1005),OR(Z$1006="",Datos!Z681&lt;=Z$1006))),FALSE),OR(ISNUMBER(FIND(";"&amp;UPPER(TRIM(Datos!Z681&amp;""))&amp;"=",Z$1007)),ISNUMBER(FIND(";"&amp;UPPER(TRIM(Datos!Z681&amp;""))&amp;";",Z$1007))),OR(UPPER(TRIM(Datos!Z681&amp;""))="SÍ",UPPER(TRIM(Datos!Z681&amp;""))="SI",UPPER(TRIM(Datos!Z681&amp;""))="NO"),IF(ISNUMBER(Datos!Z681),AND(OR(Z$1005="",Datos!Z681&gt;=Z$1005),OR(Z$1006="",Datos!Z681&lt;=Z$1006)),FALSE),TRUE))))</f>
        <v>0.0</v>
      </c>
      <c r="AA681">
        <f>IF(Datos!AA681="",0,IF(AND(AA$1008&lt;&gt;"",Datos!AA681=AA$1008),0,IF(AA$1004=0,0,1-CHOOSE(AA$1004,IF(ISNUMBER(Datos!AA681),AND(OR(AA$1005="",Datos!AA681&gt;=AA$1005),OR(AA$1006="",Datos!AA681&lt;=AA$1006)),FALSE),IF(ISNUMBER(Datos!AA681),AND(Datos!AA681=INT(Datos!AA681),AND(OR(AA$1005="",Datos!AA681&gt;=AA$1005),OR(AA$1006="",Datos!AA681&lt;=AA$1006))),FALSE),OR(ISNUMBER(FIND(";"&amp;UPPER(TRIM(Datos!AA681&amp;""))&amp;"=",AA$1007)),ISNUMBER(FIND(";"&amp;UPPER(TRIM(Datos!AA681&amp;""))&amp;";",AA$1007))),OR(UPPER(TRIM(Datos!AA681&amp;""))="SÍ",UPPER(TRIM(Datos!AA681&amp;""))="SI",UPPER(TRIM(Datos!AA681&amp;""))="NO"),IF(ISNUMBER(Datos!AA681),AND(OR(AA$1005="",Datos!AA681&gt;=AA$1005),OR(AA$1006="",Datos!AA681&lt;=AA$1006)),FALSE),TRUE))))</f>
        <v>0.0</v>
      </c>
      <c r="AB681">
        <f>IF(Datos!AB681="",0,IF(AND(AB$1008&lt;&gt;"",Datos!AB681=AB$1008),0,IF(AB$1004=0,0,1-CHOOSE(AB$1004,IF(ISNUMBER(Datos!AB681),AND(OR(AB$1005="",Datos!AB681&gt;=AB$1005),OR(AB$1006="",Datos!AB681&lt;=AB$1006)),FALSE),IF(ISNUMBER(Datos!AB681),AND(Datos!AB681=INT(Datos!AB681),AND(OR(AB$1005="",Datos!AB681&gt;=AB$1005),OR(AB$1006="",Datos!AB681&lt;=AB$1006))),FALSE),OR(ISNUMBER(FIND(";"&amp;UPPER(TRIM(Datos!AB681&amp;""))&amp;"=",AB$1007)),ISNUMBER(FIND(";"&amp;UPPER(TRIM(Datos!AB681&amp;""))&amp;";",AB$1007))),OR(UPPER(TRIM(Datos!AB681&amp;""))="SÍ",UPPER(TRIM(Datos!AB681&amp;""))="SI",UPPER(TRIM(Datos!AB681&amp;""))="NO"),IF(ISNUMBER(Datos!AB681),AND(OR(AB$1005="",Datos!AB681&gt;=AB$1005),OR(AB$1006="",Datos!AB681&lt;=AB$1006)),FALSE),TRUE))))</f>
        <v>0.0</v>
      </c>
      <c r="AC681">
        <f>IF(Datos!AC681="",0,IF(AND(AC$1008&lt;&gt;"",Datos!AC681=AC$1008),0,IF(AC$1004=0,0,1-CHOOSE(AC$1004,IF(ISNUMBER(Datos!AC681),AND(OR(AC$1005="",Datos!AC681&gt;=AC$1005),OR(AC$1006="",Datos!AC681&lt;=AC$1006)),FALSE),IF(ISNUMBER(Datos!AC681),AND(Datos!AC681=INT(Datos!AC681),AND(OR(AC$1005="",Datos!AC681&gt;=AC$1005),OR(AC$1006="",Datos!AC681&lt;=AC$1006))),FALSE),OR(ISNUMBER(FIND(";"&amp;UPPER(TRIM(Datos!AC681&amp;""))&amp;"=",AC$1007)),ISNUMBER(FIND(";"&amp;UPPER(TRIM(Datos!AC681&amp;""))&amp;";",AC$1007))),OR(UPPER(TRIM(Datos!AC681&amp;""))="SÍ",UPPER(TRIM(Datos!AC681&amp;""))="SI",UPPER(TRIM(Datos!AC681&amp;""))="NO"),IF(ISNUMBER(Datos!AC681),AND(OR(AC$1005="",Datos!AC681&gt;=AC$1005),OR(AC$1006="",Datos!AC681&lt;=AC$1006)),FALSE),TRUE))))</f>
        <v>0.0</v>
      </c>
      <c r="AD681">
        <f>IF(Datos!AD681="",0,IF(AND(AD$1008&lt;&gt;"",Datos!AD681=AD$1008),0,IF(AD$1004=0,0,1-CHOOSE(AD$1004,IF(ISNUMBER(Datos!AD681),AND(OR(AD$1005="",Datos!AD681&gt;=AD$1005),OR(AD$1006="",Datos!AD681&lt;=AD$1006)),FALSE),IF(ISNUMBER(Datos!AD681),AND(Datos!AD681=INT(Datos!AD681),AND(OR(AD$1005="",Datos!AD681&gt;=AD$1005),OR(AD$1006="",Datos!AD681&lt;=AD$1006))),FALSE),OR(ISNUMBER(FIND(";"&amp;UPPER(TRIM(Datos!AD681&amp;""))&amp;"=",AD$1007)),ISNUMBER(FIND(";"&amp;UPPER(TRIM(Datos!AD681&amp;""))&amp;";",AD$1007))),OR(UPPER(TRIM(Datos!AD681&amp;""))="SÍ",UPPER(TRIM(Datos!AD681&amp;""))="SI",UPPER(TRIM(Datos!AD681&amp;""))="NO"),IF(ISNUMBER(Datos!AD681),AND(OR(AD$1005="",Datos!AD681&gt;=AD$1005),OR(AD$1006="",Datos!AD681&lt;=AD$1006)),FALSE),TRUE))))</f>
        <v>0.0</v>
      </c>
      <c r="AE681">
        <f>IF(Datos!AE681="",0,IF(AND(AE$1008&lt;&gt;"",Datos!AE681=AE$1008),0,IF(AE$1004=0,0,1-CHOOSE(AE$1004,IF(ISNUMBER(Datos!AE681),AND(OR(AE$1005="",Datos!AE681&gt;=AE$1005),OR(AE$1006="",Datos!AE681&lt;=AE$1006)),FALSE),IF(ISNUMBER(Datos!AE681),AND(Datos!AE681=INT(Datos!AE681),AND(OR(AE$1005="",Datos!AE681&gt;=AE$1005),OR(AE$1006="",Datos!AE681&lt;=AE$1006))),FALSE),OR(ISNUMBER(FIND(";"&amp;UPPER(TRIM(Datos!AE681&amp;""))&amp;"=",AE$1007)),ISNUMBER(FIND(";"&amp;UPPER(TRIM(Datos!AE681&amp;""))&amp;";",AE$1007))),OR(UPPER(TRIM(Datos!AE681&amp;""))="SÍ",UPPER(TRIM(Datos!AE681&amp;""))="SI",UPPER(TRIM(Datos!AE681&amp;""))="NO"),IF(ISNUMBER(Datos!AE681),AND(OR(AE$1005="",Datos!AE681&gt;=AE$1005),OR(AE$1006="",Datos!AE681&lt;=AE$1006)),FALSE),TRUE))))</f>
        <v>0.0</v>
      </c>
    </row>
    <row r="682" spans="2:31">
      <c r="B682">
        <f>IF(Datos!B682="",0,IF(AND(B$1008&lt;&gt;"",Datos!B682=B$1008),0,IF(B$1004=0,0,1-CHOOSE(B$1004,IF(ISNUMBER(Datos!B682),AND(OR(B$1005="",Datos!B682&gt;=B$1005),OR(B$1006="",Datos!B682&lt;=B$1006)),FALSE),IF(ISNUMBER(Datos!B682),AND(Datos!B682=INT(Datos!B682),AND(OR(B$1005="",Datos!B682&gt;=B$1005),OR(B$1006="",Datos!B682&lt;=B$1006))),FALSE),OR(ISNUMBER(FIND(";"&amp;UPPER(TRIM(Datos!B682&amp;""))&amp;"=",B$1007)),ISNUMBER(FIND(";"&amp;UPPER(TRIM(Datos!B682&amp;""))&amp;";",B$1007))),OR(UPPER(TRIM(Datos!B682&amp;""))="SÍ",UPPER(TRIM(Datos!B682&amp;""))="SI",UPPER(TRIM(Datos!B682&amp;""))="NO"),IF(ISNUMBER(Datos!B682),AND(OR(B$1005="",Datos!B682&gt;=B$1005),OR(B$1006="",Datos!B682&lt;=B$1006)),FALSE),TRUE))))</f>
        <v>0.0</v>
      </c>
      <c r="C682">
        <f>IF(Datos!C682="",0,IF(AND(C$1008&lt;&gt;"",Datos!C682=C$1008),0,IF(C$1004=0,0,1-CHOOSE(C$1004,IF(ISNUMBER(Datos!C682),AND(OR(C$1005="",Datos!C682&gt;=C$1005),OR(C$1006="",Datos!C682&lt;=C$1006)),FALSE),IF(ISNUMBER(Datos!C682),AND(Datos!C682=INT(Datos!C682),AND(OR(C$1005="",Datos!C682&gt;=C$1005),OR(C$1006="",Datos!C682&lt;=C$1006))),FALSE),OR(ISNUMBER(FIND(";"&amp;UPPER(TRIM(Datos!C682&amp;""))&amp;"=",C$1007)),ISNUMBER(FIND(";"&amp;UPPER(TRIM(Datos!C682&amp;""))&amp;";",C$1007))),OR(UPPER(TRIM(Datos!C682&amp;""))="SÍ",UPPER(TRIM(Datos!C682&amp;""))="SI",UPPER(TRIM(Datos!C682&amp;""))="NO"),IF(ISNUMBER(Datos!C682),AND(OR(C$1005="",Datos!C682&gt;=C$1005),OR(C$1006="",Datos!C682&lt;=C$1006)),FALSE),TRUE))))</f>
        <v>0.0</v>
      </c>
      <c r="D682">
        <f>IF(Datos!D682="",0,IF(AND(D$1008&lt;&gt;"",Datos!D682=D$1008),0,IF(D$1004=0,0,1-CHOOSE(D$1004,IF(ISNUMBER(Datos!D682),AND(OR(D$1005="",Datos!D682&gt;=D$1005),OR(D$1006="",Datos!D682&lt;=D$1006)),FALSE),IF(ISNUMBER(Datos!D682),AND(Datos!D682=INT(Datos!D682),AND(OR(D$1005="",Datos!D682&gt;=D$1005),OR(D$1006="",Datos!D682&lt;=D$1006))),FALSE),OR(ISNUMBER(FIND(";"&amp;UPPER(TRIM(Datos!D682&amp;""))&amp;"=",D$1007)),ISNUMBER(FIND(";"&amp;UPPER(TRIM(Datos!D682&amp;""))&amp;";",D$1007))),OR(UPPER(TRIM(Datos!D682&amp;""))="SÍ",UPPER(TRIM(Datos!D682&amp;""))="SI",UPPER(TRIM(Datos!D682&amp;""))="NO"),IF(ISNUMBER(Datos!D682),AND(OR(D$1005="",Datos!D682&gt;=D$1005),OR(D$1006="",Datos!D682&lt;=D$1006)),FALSE),TRUE))))</f>
        <v>0.0</v>
      </c>
      <c r="E682">
        <f>IF(Datos!E682="",0,IF(AND(E$1008&lt;&gt;"",Datos!E682=E$1008),0,IF(E$1004=0,0,1-CHOOSE(E$1004,IF(ISNUMBER(Datos!E682),AND(OR(E$1005="",Datos!E682&gt;=E$1005),OR(E$1006="",Datos!E682&lt;=E$1006)),FALSE),IF(ISNUMBER(Datos!E682),AND(Datos!E682=INT(Datos!E682),AND(OR(E$1005="",Datos!E682&gt;=E$1005),OR(E$1006="",Datos!E682&lt;=E$1006))),FALSE),OR(ISNUMBER(FIND(";"&amp;UPPER(TRIM(Datos!E682&amp;""))&amp;"=",E$1007)),ISNUMBER(FIND(";"&amp;UPPER(TRIM(Datos!E682&amp;""))&amp;";",E$1007))),OR(UPPER(TRIM(Datos!E682&amp;""))="SÍ",UPPER(TRIM(Datos!E682&amp;""))="SI",UPPER(TRIM(Datos!E682&amp;""))="NO"),IF(ISNUMBER(Datos!E682),AND(OR(E$1005="",Datos!E682&gt;=E$1005),OR(E$1006="",Datos!E682&lt;=E$1006)),FALSE),TRUE))))</f>
        <v>0.0</v>
      </c>
      <c r="F682">
        <f>IF(Datos!F682="",0,IF(AND(F$1008&lt;&gt;"",Datos!F682=F$1008),0,IF(F$1004=0,0,1-CHOOSE(F$1004,IF(ISNUMBER(Datos!F682),AND(OR(F$1005="",Datos!F682&gt;=F$1005),OR(F$1006="",Datos!F682&lt;=F$1006)),FALSE),IF(ISNUMBER(Datos!F682),AND(Datos!F682=INT(Datos!F682),AND(OR(F$1005="",Datos!F682&gt;=F$1005),OR(F$1006="",Datos!F682&lt;=F$1006))),FALSE),OR(ISNUMBER(FIND(";"&amp;UPPER(TRIM(Datos!F682&amp;""))&amp;"=",F$1007)),ISNUMBER(FIND(";"&amp;UPPER(TRIM(Datos!F682&amp;""))&amp;";",F$1007))),OR(UPPER(TRIM(Datos!F682&amp;""))="SÍ",UPPER(TRIM(Datos!F682&amp;""))="SI",UPPER(TRIM(Datos!F682&amp;""))="NO"),IF(ISNUMBER(Datos!F682),AND(OR(F$1005="",Datos!F682&gt;=F$1005),OR(F$1006="",Datos!F682&lt;=F$1006)),FALSE),TRUE))))</f>
        <v>0.0</v>
      </c>
      <c r="G682">
        <f>IF(Datos!G682="",0,IF(AND(G$1008&lt;&gt;"",Datos!G682=G$1008),0,IF(G$1004=0,0,1-CHOOSE(G$1004,IF(ISNUMBER(Datos!G682),AND(OR(G$1005="",Datos!G682&gt;=G$1005),OR(G$1006="",Datos!G682&lt;=G$1006)),FALSE),IF(ISNUMBER(Datos!G682),AND(Datos!G682=INT(Datos!G682),AND(OR(G$1005="",Datos!G682&gt;=G$1005),OR(G$1006="",Datos!G682&lt;=G$1006))),FALSE),OR(ISNUMBER(FIND(";"&amp;UPPER(TRIM(Datos!G682&amp;""))&amp;"=",G$1007)),ISNUMBER(FIND(";"&amp;UPPER(TRIM(Datos!G682&amp;""))&amp;";",G$1007))),OR(UPPER(TRIM(Datos!G682&amp;""))="SÍ",UPPER(TRIM(Datos!G682&amp;""))="SI",UPPER(TRIM(Datos!G682&amp;""))="NO"),IF(ISNUMBER(Datos!G682),AND(OR(G$1005="",Datos!G682&gt;=G$1005),OR(G$1006="",Datos!G682&lt;=G$1006)),FALSE),TRUE))))</f>
        <v>0.0</v>
      </c>
      <c r="H682">
        <f>IF(Datos!H682="",0,IF(AND(H$1008&lt;&gt;"",Datos!H682=H$1008),0,IF(H$1004=0,0,1-CHOOSE(H$1004,IF(ISNUMBER(Datos!H682),AND(OR(H$1005="",Datos!H682&gt;=H$1005),OR(H$1006="",Datos!H682&lt;=H$1006)),FALSE),IF(ISNUMBER(Datos!H682),AND(Datos!H682=INT(Datos!H682),AND(OR(H$1005="",Datos!H682&gt;=H$1005),OR(H$1006="",Datos!H682&lt;=H$1006))),FALSE),OR(ISNUMBER(FIND(";"&amp;UPPER(TRIM(Datos!H682&amp;""))&amp;"=",H$1007)),ISNUMBER(FIND(";"&amp;UPPER(TRIM(Datos!H682&amp;""))&amp;";",H$1007))),OR(UPPER(TRIM(Datos!H682&amp;""))="SÍ",UPPER(TRIM(Datos!H682&amp;""))="SI",UPPER(TRIM(Datos!H682&amp;""))="NO"),IF(ISNUMBER(Datos!H682),AND(OR(H$1005="",Datos!H682&gt;=H$1005),OR(H$1006="",Datos!H682&lt;=H$1006)),FALSE),TRUE))))</f>
        <v>0.0</v>
      </c>
      <c r="I682">
        <f>IF(Datos!I682="",0,IF(AND(I$1008&lt;&gt;"",Datos!I682=I$1008),0,IF(I$1004=0,0,1-CHOOSE(I$1004,IF(ISNUMBER(Datos!I682),AND(OR(I$1005="",Datos!I682&gt;=I$1005),OR(I$1006="",Datos!I682&lt;=I$1006)),FALSE),IF(ISNUMBER(Datos!I682),AND(Datos!I682=INT(Datos!I682),AND(OR(I$1005="",Datos!I682&gt;=I$1005),OR(I$1006="",Datos!I682&lt;=I$1006))),FALSE),OR(ISNUMBER(FIND(";"&amp;UPPER(TRIM(Datos!I682&amp;""))&amp;"=",I$1007)),ISNUMBER(FIND(";"&amp;UPPER(TRIM(Datos!I682&amp;""))&amp;";",I$1007))),OR(UPPER(TRIM(Datos!I682&amp;""))="SÍ",UPPER(TRIM(Datos!I682&amp;""))="SI",UPPER(TRIM(Datos!I682&amp;""))="NO"),IF(ISNUMBER(Datos!I682),AND(OR(I$1005="",Datos!I682&gt;=I$1005),OR(I$1006="",Datos!I682&lt;=I$1006)),FALSE),TRUE))))</f>
        <v>0.0</v>
      </c>
      <c r="J682">
        <f>IF(Datos!J682="",0,IF(AND(J$1008&lt;&gt;"",Datos!J682=J$1008),0,IF(J$1004=0,0,1-CHOOSE(J$1004,IF(ISNUMBER(Datos!J682),AND(OR(J$1005="",Datos!J682&gt;=J$1005),OR(J$1006="",Datos!J682&lt;=J$1006)),FALSE),IF(ISNUMBER(Datos!J682),AND(Datos!J682=INT(Datos!J682),AND(OR(J$1005="",Datos!J682&gt;=J$1005),OR(J$1006="",Datos!J682&lt;=J$1006))),FALSE),OR(ISNUMBER(FIND(";"&amp;UPPER(TRIM(Datos!J682&amp;""))&amp;"=",J$1007)),ISNUMBER(FIND(";"&amp;UPPER(TRIM(Datos!J682&amp;""))&amp;";",J$1007))),OR(UPPER(TRIM(Datos!J682&amp;""))="SÍ",UPPER(TRIM(Datos!J682&amp;""))="SI",UPPER(TRIM(Datos!J682&amp;""))="NO"),IF(ISNUMBER(Datos!J682),AND(OR(J$1005="",Datos!J682&gt;=J$1005),OR(J$1006="",Datos!J682&lt;=J$1006)),FALSE),TRUE))))</f>
        <v>0.0</v>
      </c>
      <c r="K682">
        <f>IF(Datos!K682="",0,IF(AND(K$1008&lt;&gt;"",Datos!K682=K$1008),0,IF(K$1004=0,0,1-CHOOSE(K$1004,IF(ISNUMBER(Datos!K682),AND(OR(K$1005="",Datos!K682&gt;=K$1005),OR(K$1006="",Datos!K682&lt;=K$1006)),FALSE),IF(ISNUMBER(Datos!K682),AND(Datos!K682=INT(Datos!K682),AND(OR(K$1005="",Datos!K682&gt;=K$1005),OR(K$1006="",Datos!K682&lt;=K$1006))),FALSE),OR(ISNUMBER(FIND(";"&amp;UPPER(TRIM(Datos!K682&amp;""))&amp;"=",K$1007)),ISNUMBER(FIND(";"&amp;UPPER(TRIM(Datos!K682&amp;""))&amp;";",K$1007))),OR(UPPER(TRIM(Datos!K682&amp;""))="SÍ",UPPER(TRIM(Datos!K682&amp;""))="SI",UPPER(TRIM(Datos!K682&amp;""))="NO"),IF(ISNUMBER(Datos!K682),AND(OR(K$1005="",Datos!K682&gt;=K$1005),OR(K$1006="",Datos!K682&lt;=K$1006)),FALSE),TRUE))))</f>
        <v>0.0</v>
      </c>
      <c r="L682">
        <f>IF(Datos!L682="",0,IF(AND(L$1008&lt;&gt;"",Datos!L682=L$1008),0,IF(L$1004=0,0,1-CHOOSE(L$1004,IF(ISNUMBER(Datos!L682),AND(OR(L$1005="",Datos!L682&gt;=L$1005),OR(L$1006="",Datos!L682&lt;=L$1006)),FALSE),IF(ISNUMBER(Datos!L682),AND(Datos!L682=INT(Datos!L682),AND(OR(L$1005="",Datos!L682&gt;=L$1005),OR(L$1006="",Datos!L682&lt;=L$1006))),FALSE),OR(ISNUMBER(FIND(";"&amp;UPPER(TRIM(Datos!L682&amp;""))&amp;"=",L$1007)),ISNUMBER(FIND(";"&amp;UPPER(TRIM(Datos!L682&amp;""))&amp;";",L$1007))),OR(UPPER(TRIM(Datos!L682&amp;""))="SÍ",UPPER(TRIM(Datos!L682&amp;""))="SI",UPPER(TRIM(Datos!L682&amp;""))="NO"),IF(ISNUMBER(Datos!L682),AND(OR(L$1005="",Datos!L682&gt;=L$1005),OR(L$1006="",Datos!L682&lt;=L$1006)),FALSE),TRUE))))</f>
        <v>0.0</v>
      </c>
      <c r="M682">
        <f>IF(Datos!M682="",0,IF(AND(M$1008&lt;&gt;"",Datos!M682=M$1008),0,IF(M$1004=0,0,1-CHOOSE(M$1004,IF(ISNUMBER(Datos!M682),AND(OR(M$1005="",Datos!M682&gt;=M$1005),OR(M$1006="",Datos!M682&lt;=M$1006)),FALSE),IF(ISNUMBER(Datos!M682),AND(Datos!M682=INT(Datos!M682),AND(OR(M$1005="",Datos!M682&gt;=M$1005),OR(M$1006="",Datos!M682&lt;=M$1006))),FALSE),OR(ISNUMBER(FIND(";"&amp;UPPER(TRIM(Datos!M682&amp;""))&amp;"=",M$1007)),ISNUMBER(FIND(";"&amp;UPPER(TRIM(Datos!M682&amp;""))&amp;";",M$1007))),OR(UPPER(TRIM(Datos!M682&amp;""))="SÍ",UPPER(TRIM(Datos!M682&amp;""))="SI",UPPER(TRIM(Datos!M682&amp;""))="NO"),IF(ISNUMBER(Datos!M682),AND(OR(M$1005="",Datos!M682&gt;=M$1005),OR(M$1006="",Datos!M682&lt;=M$1006)),FALSE),TRUE))))</f>
        <v>0.0</v>
      </c>
      <c r="N682">
        <f>IF(Datos!N682="",0,IF(AND(N$1008&lt;&gt;"",Datos!N682=N$1008),0,IF(N$1004=0,0,1-CHOOSE(N$1004,IF(ISNUMBER(Datos!N682),AND(OR(N$1005="",Datos!N682&gt;=N$1005),OR(N$1006="",Datos!N682&lt;=N$1006)),FALSE),IF(ISNUMBER(Datos!N682),AND(Datos!N682=INT(Datos!N682),AND(OR(N$1005="",Datos!N682&gt;=N$1005),OR(N$1006="",Datos!N682&lt;=N$1006))),FALSE),OR(ISNUMBER(FIND(";"&amp;UPPER(TRIM(Datos!N682&amp;""))&amp;"=",N$1007)),ISNUMBER(FIND(";"&amp;UPPER(TRIM(Datos!N682&amp;""))&amp;";",N$1007))),OR(UPPER(TRIM(Datos!N682&amp;""))="SÍ",UPPER(TRIM(Datos!N682&amp;""))="SI",UPPER(TRIM(Datos!N682&amp;""))="NO"),IF(ISNUMBER(Datos!N682),AND(OR(N$1005="",Datos!N682&gt;=N$1005),OR(N$1006="",Datos!N682&lt;=N$1006)),FALSE),TRUE))))</f>
        <v>0.0</v>
      </c>
      <c r="O682">
        <f>IF(Datos!O682="",0,IF(AND(O$1008&lt;&gt;"",Datos!O682=O$1008),0,IF(O$1004=0,0,1-CHOOSE(O$1004,IF(ISNUMBER(Datos!O682),AND(OR(O$1005="",Datos!O682&gt;=O$1005),OR(O$1006="",Datos!O682&lt;=O$1006)),FALSE),IF(ISNUMBER(Datos!O682),AND(Datos!O682=INT(Datos!O682),AND(OR(O$1005="",Datos!O682&gt;=O$1005),OR(O$1006="",Datos!O682&lt;=O$1006))),FALSE),OR(ISNUMBER(FIND(";"&amp;UPPER(TRIM(Datos!O682&amp;""))&amp;"=",O$1007)),ISNUMBER(FIND(";"&amp;UPPER(TRIM(Datos!O682&amp;""))&amp;";",O$1007))),OR(UPPER(TRIM(Datos!O682&amp;""))="SÍ",UPPER(TRIM(Datos!O682&amp;""))="SI",UPPER(TRIM(Datos!O682&amp;""))="NO"),IF(ISNUMBER(Datos!O682),AND(OR(O$1005="",Datos!O682&gt;=O$1005),OR(O$1006="",Datos!O682&lt;=O$1006)),FALSE),TRUE))))</f>
        <v>0.0</v>
      </c>
      <c r="P682">
        <f>IF(Datos!P682="",0,IF(AND(P$1008&lt;&gt;"",Datos!P682=P$1008),0,IF(P$1004=0,0,1-CHOOSE(P$1004,IF(ISNUMBER(Datos!P682),AND(OR(P$1005="",Datos!P682&gt;=P$1005),OR(P$1006="",Datos!P682&lt;=P$1006)),FALSE),IF(ISNUMBER(Datos!P682),AND(Datos!P682=INT(Datos!P682),AND(OR(P$1005="",Datos!P682&gt;=P$1005),OR(P$1006="",Datos!P682&lt;=P$1006))),FALSE),OR(ISNUMBER(FIND(";"&amp;UPPER(TRIM(Datos!P682&amp;""))&amp;"=",P$1007)),ISNUMBER(FIND(";"&amp;UPPER(TRIM(Datos!P682&amp;""))&amp;";",P$1007))),OR(UPPER(TRIM(Datos!P682&amp;""))="SÍ",UPPER(TRIM(Datos!P682&amp;""))="SI",UPPER(TRIM(Datos!P682&amp;""))="NO"),IF(ISNUMBER(Datos!P682),AND(OR(P$1005="",Datos!P682&gt;=P$1005),OR(P$1006="",Datos!P682&lt;=P$1006)),FALSE),TRUE))))</f>
        <v>0.0</v>
      </c>
      <c r="Q682">
        <f>IF(Datos!Q682="",0,IF(AND(Q$1008&lt;&gt;"",Datos!Q682=Q$1008),0,IF(Q$1004=0,0,1-CHOOSE(Q$1004,IF(ISNUMBER(Datos!Q682),AND(OR(Q$1005="",Datos!Q682&gt;=Q$1005),OR(Q$1006="",Datos!Q682&lt;=Q$1006)),FALSE),IF(ISNUMBER(Datos!Q682),AND(Datos!Q682=INT(Datos!Q682),AND(OR(Q$1005="",Datos!Q682&gt;=Q$1005),OR(Q$1006="",Datos!Q682&lt;=Q$1006))),FALSE),OR(ISNUMBER(FIND(";"&amp;UPPER(TRIM(Datos!Q682&amp;""))&amp;"=",Q$1007)),ISNUMBER(FIND(";"&amp;UPPER(TRIM(Datos!Q682&amp;""))&amp;";",Q$1007))),OR(UPPER(TRIM(Datos!Q682&amp;""))="SÍ",UPPER(TRIM(Datos!Q682&amp;""))="SI",UPPER(TRIM(Datos!Q682&amp;""))="NO"),IF(ISNUMBER(Datos!Q682),AND(OR(Q$1005="",Datos!Q682&gt;=Q$1005),OR(Q$1006="",Datos!Q682&lt;=Q$1006)),FALSE),TRUE))))</f>
        <v>0.0</v>
      </c>
      <c r="R682">
        <f>IF(Datos!R682="",0,IF(AND(R$1008&lt;&gt;"",Datos!R682=R$1008),0,IF(R$1004=0,0,1-CHOOSE(R$1004,IF(ISNUMBER(Datos!R682),AND(OR(R$1005="",Datos!R682&gt;=R$1005),OR(R$1006="",Datos!R682&lt;=R$1006)),FALSE),IF(ISNUMBER(Datos!R682),AND(Datos!R682=INT(Datos!R682),AND(OR(R$1005="",Datos!R682&gt;=R$1005),OR(R$1006="",Datos!R682&lt;=R$1006))),FALSE),OR(ISNUMBER(FIND(";"&amp;UPPER(TRIM(Datos!R682&amp;""))&amp;"=",R$1007)),ISNUMBER(FIND(";"&amp;UPPER(TRIM(Datos!R682&amp;""))&amp;";",R$1007))),OR(UPPER(TRIM(Datos!R682&amp;""))="SÍ",UPPER(TRIM(Datos!R682&amp;""))="SI",UPPER(TRIM(Datos!R682&amp;""))="NO"),IF(ISNUMBER(Datos!R682),AND(OR(R$1005="",Datos!R682&gt;=R$1005),OR(R$1006="",Datos!R682&lt;=R$1006)),FALSE),TRUE))))</f>
        <v>0.0</v>
      </c>
      <c r="S682">
        <f>IF(Datos!S682="",0,IF(AND(S$1008&lt;&gt;"",Datos!S682=S$1008),0,IF(S$1004=0,0,1-CHOOSE(S$1004,IF(ISNUMBER(Datos!S682),AND(OR(S$1005="",Datos!S682&gt;=S$1005),OR(S$1006="",Datos!S682&lt;=S$1006)),FALSE),IF(ISNUMBER(Datos!S682),AND(Datos!S682=INT(Datos!S682),AND(OR(S$1005="",Datos!S682&gt;=S$1005),OR(S$1006="",Datos!S682&lt;=S$1006))),FALSE),OR(ISNUMBER(FIND(";"&amp;UPPER(TRIM(Datos!S682&amp;""))&amp;"=",S$1007)),ISNUMBER(FIND(";"&amp;UPPER(TRIM(Datos!S682&amp;""))&amp;";",S$1007))),OR(UPPER(TRIM(Datos!S682&amp;""))="SÍ",UPPER(TRIM(Datos!S682&amp;""))="SI",UPPER(TRIM(Datos!S682&amp;""))="NO"),IF(ISNUMBER(Datos!S682),AND(OR(S$1005="",Datos!S682&gt;=S$1005),OR(S$1006="",Datos!S682&lt;=S$1006)),FALSE),TRUE))))</f>
        <v>0.0</v>
      </c>
      <c r="T682">
        <f>IF(Datos!T682="",0,IF(AND(T$1008&lt;&gt;"",Datos!T682=T$1008),0,IF(T$1004=0,0,1-CHOOSE(T$1004,IF(ISNUMBER(Datos!T682),AND(OR(T$1005="",Datos!T682&gt;=T$1005),OR(T$1006="",Datos!T682&lt;=T$1006)),FALSE),IF(ISNUMBER(Datos!T682),AND(Datos!T682=INT(Datos!T682),AND(OR(T$1005="",Datos!T682&gt;=T$1005),OR(T$1006="",Datos!T682&lt;=T$1006))),FALSE),OR(ISNUMBER(FIND(";"&amp;UPPER(TRIM(Datos!T682&amp;""))&amp;"=",T$1007)),ISNUMBER(FIND(";"&amp;UPPER(TRIM(Datos!T682&amp;""))&amp;";",T$1007))),OR(UPPER(TRIM(Datos!T682&amp;""))="SÍ",UPPER(TRIM(Datos!T682&amp;""))="SI",UPPER(TRIM(Datos!T682&amp;""))="NO"),IF(ISNUMBER(Datos!T682),AND(OR(T$1005="",Datos!T682&gt;=T$1005),OR(T$1006="",Datos!T682&lt;=T$1006)),FALSE),TRUE))))</f>
        <v>0.0</v>
      </c>
      <c r="U682">
        <f>IF(Datos!U682="",0,IF(AND(U$1008&lt;&gt;"",Datos!U682=U$1008),0,IF(U$1004=0,0,1-CHOOSE(U$1004,IF(ISNUMBER(Datos!U682),AND(OR(U$1005="",Datos!U682&gt;=U$1005),OR(U$1006="",Datos!U682&lt;=U$1006)),FALSE),IF(ISNUMBER(Datos!U682),AND(Datos!U682=INT(Datos!U682),AND(OR(U$1005="",Datos!U682&gt;=U$1005),OR(U$1006="",Datos!U682&lt;=U$1006))),FALSE),OR(ISNUMBER(FIND(";"&amp;UPPER(TRIM(Datos!U682&amp;""))&amp;"=",U$1007)),ISNUMBER(FIND(";"&amp;UPPER(TRIM(Datos!U682&amp;""))&amp;";",U$1007))),OR(UPPER(TRIM(Datos!U682&amp;""))="SÍ",UPPER(TRIM(Datos!U682&amp;""))="SI",UPPER(TRIM(Datos!U682&amp;""))="NO"),IF(ISNUMBER(Datos!U682),AND(OR(U$1005="",Datos!U682&gt;=U$1005),OR(U$1006="",Datos!U682&lt;=U$1006)),FALSE),TRUE))))</f>
        <v>0.0</v>
      </c>
      <c r="V682">
        <f>IF(Datos!V682="",0,IF(AND(V$1008&lt;&gt;"",Datos!V682=V$1008),0,IF(V$1004=0,0,1-CHOOSE(V$1004,IF(ISNUMBER(Datos!V682),AND(OR(V$1005="",Datos!V682&gt;=V$1005),OR(V$1006="",Datos!V682&lt;=V$1006)),FALSE),IF(ISNUMBER(Datos!V682),AND(Datos!V682=INT(Datos!V682),AND(OR(V$1005="",Datos!V682&gt;=V$1005),OR(V$1006="",Datos!V682&lt;=V$1006))),FALSE),OR(ISNUMBER(FIND(";"&amp;UPPER(TRIM(Datos!V682&amp;""))&amp;"=",V$1007)),ISNUMBER(FIND(";"&amp;UPPER(TRIM(Datos!V682&amp;""))&amp;";",V$1007))),OR(UPPER(TRIM(Datos!V682&amp;""))="SÍ",UPPER(TRIM(Datos!V682&amp;""))="SI",UPPER(TRIM(Datos!V682&amp;""))="NO"),IF(ISNUMBER(Datos!V682),AND(OR(V$1005="",Datos!V682&gt;=V$1005),OR(V$1006="",Datos!V682&lt;=V$1006)),FALSE),TRUE))))</f>
        <v>0.0</v>
      </c>
      <c r="W682">
        <f>IF(Datos!W682="",0,IF(AND(W$1008&lt;&gt;"",Datos!W682=W$1008),0,IF(W$1004=0,0,1-CHOOSE(W$1004,IF(ISNUMBER(Datos!W682),AND(OR(W$1005="",Datos!W682&gt;=W$1005),OR(W$1006="",Datos!W682&lt;=W$1006)),FALSE),IF(ISNUMBER(Datos!W682),AND(Datos!W682=INT(Datos!W682),AND(OR(W$1005="",Datos!W682&gt;=W$1005),OR(W$1006="",Datos!W682&lt;=W$1006))),FALSE),OR(ISNUMBER(FIND(";"&amp;UPPER(TRIM(Datos!W682&amp;""))&amp;"=",W$1007)),ISNUMBER(FIND(";"&amp;UPPER(TRIM(Datos!W682&amp;""))&amp;";",W$1007))),OR(UPPER(TRIM(Datos!W682&amp;""))="SÍ",UPPER(TRIM(Datos!W682&amp;""))="SI",UPPER(TRIM(Datos!W682&amp;""))="NO"),IF(ISNUMBER(Datos!W682),AND(OR(W$1005="",Datos!W682&gt;=W$1005),OR(W$1006="",Datos!W682&lt;=W$1006)),FALSE),TRUE))))</f>
        <v>0.0</v>
      </c>
      <c r="X682">
        <f>IF(Datos!X682="",0,IF(AND(X$1008&lt;&gt;"",Datos!X682=X$1008),0,IF(X$1004=0,0,1-CHOOSE(X$1004,IF(ISNUMBER(Datos!X682),AND(OR(X$1005="",Datos!X682&gt;=X$1005),OR(X$1006="",Datos!X682&lt;=X$1006)),FALSE),IF(ISNUMBER(Datos!X682),AND(Datos!X682=INT(Datos!X682),AND(OR(X$1005="",Datos!X682&gt;=X$1005),OR(X$1006="",Datos!X682&lt;=X$1006))),FALSE),OR(ISNUMBER(FIND(";"&amp;UPPER(TRIM(Datos!X682&amp;""))&amp;"=",X$1007)),ISNUMBER(FIND(";"&amp;UPPER(TRIM(Datos!X682&amp;""))&amp;";",X$1007))),OR(UPPER(TRIM(Datos!X682&amp;""))="SÍ",UPPER(TRIM(Datos!X682&amp;""))="SI",UPPER(TRIM(Datos!X682&amp;""))="NO"),IF(ISNUMBER(Datos!X682),AND(OR(X$1005="",Datos!X682&gt;=X$1005),OR(X$1006="",Datos!X682&lt;=X$1006)),FALSE),TRUE))))</f>
        <v>0.0</v>
      </c>
      <c r="Y682">
        <f>IF(Datos!Y682="",0,IF(AND(Y$1008&lt;&gt;"",Datos!Y682=Y$1008),0,IF(Y$1004=0,0,1-CHOOSE(Y$1004,IF(ISNUMBER(Datos!Y682),AND(OR(Y$1005="",Datos!Y682&gt;=Y$1005),OR(Y$1006="",Datos!Y682&lt;=Y$1006)),FALSE),IF(ISNUMBER(Datos!Y682),AND(Datos!Y682=INT(Datos!Y682),AND(OR(Y$1005="",Datos!Y682&gt;=Y$1005),OR(Y$1006="",Datos!Y682&lt;=Y$1006))),FALSE),OR(ISNUMBER(FIND(";"&amp;UPPER(TRIM(Datos!Y682&amp;""))&amp;"=",Y$1007)),ISNUMBER(FIND(";"&amp;UPPER(TRIM(Datos!Y682&amp;""))&amp;";",Y$1007))),OR(UPPER(TRIM(Datos!Y682&amp;""))="SÍ",UPPER(TRIM(Datos!Y682&amp;""))="SI",UPPER(TRIM(Datos!Y682&amp;""))="NO"),IF(ISNUMBER(Datos!Y682),AND(OR(Y$1005="",Datos!Y682&gt;=Y$1005),OR(Y$1006="",Datos!Y682&lt;=Y$1006)),FALSE),TRUE))))</f>
        <v>0.0</v>
      </c>
      <c r="Z682">
        <f>IF(Datos!Z682="",0,IF(AND(Z$1008&lt;&gt;"",Datos!Z682=Z$1008),0,IF(Z$1004=0,0,1-CHOOSE(Z$1004,IF(ISNUMBER(Datos!Z682),AND(OR(Z$1005="",Datos!Z682&gt;=Z$1005),OR(Z$1006="",Datos!Z682&lt;=Z$1006)),FALSE),IF(ISNUMBER(Datos!Z682),AND(Datos!Z682=INT(Datos!Z682),AND(OR(Z$1005="",Datos!Z682&gt;=Z$1005),OR(Z$1006="",Datos!Z682&lt;=Z$1006))),FALSE),OR(ISNUMBER(FIND(";"&amp;UPPER(TRIM(Datos!Z682&amp;""))&amp;"=",Z$1007)),ISNUMBER(FIND(";"&amp;UPPER(TRIM(Datos!Z682&amp;""))&amp;";",Z$1007))),OR(UPPER(TRIM(Datos!Z682&amp;""))="SÍ",UPPER(TRIM(Datos!Z682&amp;""))="SI",UPPER(TRIM(Datos!Z682&amp;""))="NO"),IF(ISNUMBER(Datos!Z682),AND(OR(Z$1005="",Datos!Z682&gt;=Z$1005),OR(Z$1006="",Datos!Z682&lt;=Z$1006)),FALSE),TRUE))))</f>
        <v>0.0</v>
      </c>
      <c r="AA682">
        <f>IF(Datos!AA682="",0,IF(AND(AA$1008&lt;&gt;"",Datos!AA682=AA$1008),0,IF(AA$1004=0,0,1-CHOOSE(AA$1004,IF(ISNUMBER(Datos!AA682),AND(OR(AA$1005="",Datos!AA682&gt;=AA$1005),OR(AA$1006="",Datos!AA682&lt;=AA$1006)),FALSE),IF(ISNUMBER(Datos!AA682),AND(Datos!AA682=INT(Datos!AA682),AND(OR(AA$1005="",Datos!AA682&gt;=AA$1005),OR(AA$1006="",Datos!AA682&lt;=AA$1006))),FALSE),OR(ISNUMBER(FIND(";"&amp;UPPER(TRIM(Datos!AA682&amp;""))&amp;"=",AA$1007)),ISNUMBER(FIND(";"&amp;UPPER(TRIM(Datos!AA682&amp;""))&amp;";",AA$1007))),OR(UPPER(TRIM(Datos!AA682&amp;""))="SÍ",UPPER(TRIM(Datos!AA682&amp;""))="SI",UPPER(TRIM(Datos!AA682&amp;""))="NO"),IF(ISNUMBER(Datos!AA682),AND(OR(AA$1005="",Datos!AA682&gt;=AA$1005),OR(AA$1006="",Datos!AA682&lt;=AA$1006)),FALSE),TRUE))))</f>
        <v>0.0</v>
      </c>
      <c r="AB682">
        <f>IF(Datos!AB682="",0,IF(AND(AB$1008&lt;&gt;"",Datos!AB682=AB$1008),0,IF(AB$1004=0,0,1-CHOOSE(AB$1004,IF(ISNUMBER(Datos!AB682),AND(OR(AB$1005="",Datos!AB682&gt;=AB$1005),OR(AB$1006="",Datos!AB682&lt;=AB$1006)),FALSE),IF(ISNUMBER(Datos!AB682),AND(Datos!AB682=INT(Datos!AB682),AND(OR(AB$1005="",Datos!AB682&gt;=AB$1005),OR(AB$1006="",Datos!AB682&lt;=AB$1006))),FALSE),OR(ISNUMBER(FIND(";"&amp;UPPER(TRIM(Datos!AB682&amp;""))&amp;"=",AB$1007)),ISNUMBER(FIND(";"&amp;UPPER(TRIM(Datos!AB682&amp;""))&amp;";",AB$1007))),OR(UPPER(TRIM(Datos!AB682&amp;""))="SÍ",UPPER(TRIM(Datos!AB682&amp;""))="SI",UPPER(TRIM(Datos!AB682&amp;""))="NO"),IF(ISNUMBER(Datos!AB682),AND(OR(AB$1005="",Datos!AB682&gt;=AB$1005),OR(AB$1006="",Datos!AB682&lt;=AB$1006)),FALSE),TRUE))))</f>
        <v>0.0</v>
      </c>
      <c r="AC682">
        <f>IF(Datos!AC682="",0,IF(AND(AC$1008&lt;&gt;"",Datos!AC682=AC$1008),0,IF(AC$1004=0,0,1-CHOOSE(AC$1004,IF(ISNUMBER(Datos!AC682),AND(OR(AC$1005="",Datos!AC682&gt;=AC$1005),OR(AC$1006="",Datos!AC682&lt;=AC$1006)),FALSE),IF(ISNUMBER(Datos!AC682),AND(Datos!AC682=INT(Datos!AC682),AND(OR(AC$1005="",Datos!AC682&gt;=AC$1005),OR(AC$1006="",Datos!AC682&lt;=AC$1006))),FALSE),OR(ISNUMBER(FIND(";"&amp;UPPER(TRIM(Datos!AC682&amp;""))&amp;"=",AC$1007)),ISNUMBER(FIND(";"&amp;UPPER(TRIM(Datos!AC682&amp;""))&amp;";",AC$1007))),OR(UPPER(TRIM(Datos!AC682&amp;""))="SÍ",UPPER(TRIM(Datos!AC682&amp;""))="SI",UPPER(TRIM(Datos!AC682&amp;""))="NO"),IF(ISNUMBER(Datos!AC682),AND(OR(AC$1005="",Datos!AC682&gt;=AC$1005),OR(AC$1006="",Datos!AC682&lt;=AC$1006)),FALSE),TRUE))))</f>
        <v>0.0</v>
      </c>
      <c r="AD682">
        <f>IF(Datos!AD682="",0,IF(AND(AD$1008&lt;&gt;"",Datos!AD682=AD$1008),0,IF(AD$1004=0,0,1-CHOOSE(AD$1004,IF(ISNUMBER(Datos!AD682),AND(OR(AD$1005="",Datos!AD682&gt;=AD$1005),OR(AD$1006="",Datos!AD682&lt;=AD$1006)),FALSE),IF(ISNUMBER(Datos!AD682),AND(Datos!AD682=INT(Datos!AD682),AND(OR(AD$1005="",Datos!AD682&gt;=AD$1005),OR(AD$1006="",Datos!AD682&lt;=AD$1006))),FALSE),OR(ISNUMBER(FIND(";"&amp;UPPER(TRIM(Datos!AD682&amp;""))&amp;"=",AD$1007)),ISNUMBER(FIND(";"&amp;UPPER(TRIM(Datos!AD682&amp;""))&amp;";",AD$1007))),OR(UPPER(TRIM(Datos!AD682&amp;""))="SÍ",UPPER(TRIM(Datos!AD682&amp;""))="SI",UPPER(TRIM(Datos!AD682&amp;""))="NO"),IF(ISNUMBER(Datos!AD682),AND(OR(AD$1005="",Datos!AD682&gt;=AD$1005),OR(AD$1006="",Datos!AD682&lt;=AD$1006)),FALSE),TRUE))))</f>
        <v>0.0</v>
      </c>
      <c r="AE682">
        <f>IF(Datos!AE682="",0,IF(AND(AE$1008&lt;&gt;"",Datos!AE682=AE$1008),0,IF(AE$1004=0,0,1-CHOOSE(AE$1004,IF(ISNUMBER(Datos!AE682),AND(OR(AE$1005="",Datos!AE682&gt;=AE$1005),OR(AE$1006="",Datos!AE682&lt;=AE$1006)),FALSE),IF(ISNUMBER(Datos!AE682),AND(Datos!AE682=INT(Datos!AE682),AND(OR(AE$1005="",Datos!AE682&gt;=AE$1005),OR(AE$1006="",Datos!AE682&lt;=AE$1006))),FALSE),OR(ISNUMBER(FIND(";"&amp;UPPER(TRIM(Datos!AE682&amp;""))&amp;"=",AE$1007)),ISNUMBER(FIND(";"&amp;UPPER(TRIM(Datos!AE682&amp;""))&amp;";",AE$1007))),OR(UPPER(TRIM(Datos!AE682&amp;""))="SÍ",UPPER(TRIM(Datos!AE682&amp;""))="SI",UPPER(TRIM(Datos!AE682&amp;""))="NO"),IF(ISNUMBER(Datos!AE682),AND(OR(AE$1005="",Datos!AE682&gt;=AE$1005),OR(AE$1006="",Datos!AE682&lt;=AE$1006)),FALSE),TRUE))))</f>
        <v>0.0</v>
      </c>
    </row>
    <row r="683" spans="2:31">
      <c r="B683">
        <f>IF(Datos!B683="",0,IF(AND(B$1008&lt;&gt;"",Datos!B683=B$1008),0,IF(B$1004=0,0,1-CHOOSE(B$1004,IF(ISNUMBER(Datos!B683),AND(OR(B$1005="",Datos!B683&gt;=B$1005),OR(B$1006="",Datos!B683&lt;=B$1006)),FALSE),IF(ISNUMBER(Datos!B683),AND(Datos!B683=INT(Datos!B683),AND(OR(B$1005="",Datos!B683&gt;=B$1005),OR(B$1006="",Datos!B683&lt;=B$1006))),FALSE),OR(ISNUMBER(FIND(";"&amp;UPPER(TRIM(Datos!B683&amp;""))&amp;"=",B$1007)),ISNUMBER(FIND(";"&amp;UPPER(TRIM(Datos!B683&amp;""))&amp;";",B$1007))),OR(UPPER(TRIM(Datos!B683&amp;""))="SÍ",UPPER(TRIM(Datos!B683&amp;""))="SI",UPPER(TRIM(Datos!B683&amp;""))="NO"),IF(ISNUMBER(Datos!B683),AND(OR(B$1005="",Datos!B683&gt;=B$1005),OR(B$1006="",Datos!B683&lt;=B$1006)),FALSE),TRUE))))</f>
        <v>0.0</v>
      </c>
      <c r="C683">
        <f>IF(Datos!C683="",0,IF(AND(C$1008&lt;&gt;"",Datos!C683=C$1008),0,IF(C$1004=0,0,1-CHOOSE(C$1004,IF(ISNUMBER(Datos!C683),AND(OR(C$1005="",Datos!C683&gt;=C$1005),OR(C$1006="",Datos!C683&lt;=C$1006)),FALSE),IF(ISNUMBER(Datos!C683),AND(Datos!C683=INT(Datos!C683),AND(OR(C$1005="",Datos!C683&gt;=C$1005),OR(C$1006="",Datos!C683&lt;=C$1006))),FALSE),OR(ISNUMBER(FIND(";"&amp;UPPER(TRIM(Datos!C683&amp;""))&amp;"=",C$1007)),ISNUMBER(FIND(";"&amp;UPPER(TRIM(Datos!C683&amp;""))&amp;";",C$1007))),OR(UPPER(TRIM(Datos!C683&amp;""))="SÍ",UPPER(TRIM(Datos!C683&amp;""))="SI",UPPER(TRIM(Datos!C683&amp;""))="NO"),IF(ISNUMBER(Datos!C683),AND(OR(C$1005="",Datos!C683&gt;=C$1005),OR(C$1006="",Datos!C683&lt;=C$1006)),FALSE),TRUE))))</f>
        <v>0.0</v>
      </c>
      <c r="D683">
        <f>IF(Datos!D683="",0,IF(AND(D$1008&lt;&gt;"",Datos!D683=D$1008),0,IF(D$1004=0,0,1-CHOOSE(D$1004,IF(ISNUMBER(Datos!D683),AND(OR(D$1005="",Datos!D683&gt;=D$1005),OR(D$1006="",Datos!D683&lt;=D$1006)),FALSE),IF(ISNUMBER(Datos!D683),AND(Datos!D683=INT(Datos!D683),AND(OR(D$1005="",Datos!D683&gt;=D$1005),OR(D$1006="",Datos!D683&lt;=D$1006))),FALSE),OR(ISNUMBER(FIND(";"&amp;UPPER(TRIM(Datos!D683&amp;""))&amp;"=",D$1007)),ISNUMBER(FIND(";"&amp;UPPER(TRIM(Datos!D683&amp;""))&amp;";",D$1007))),OR(UPPER(TRIM(Datos!D683&amp;""))="SÍ",UPPER(TRIM(Datos!D683&amp;""))="SI",UPPER(TRIM(Datos!D683&amp;""))="NO"),IF(ISNUMBER(Datos!D683),AND(OR(D$1005="",Datos!D683&gt;=D$1005),OR(D$1006="",Datos!D683&lt;=D$1006)),FALSE),TRUE))))</f>
        <v>0.0</v>
      </c>
      <c r="E683">
        <f>IF(Datos!E683="",0,IF(AND(E$1008&lt;&gt;"",Datos!E683=E$1008),0,IF(E$1004=0,0,1-CHOOSE(E$1004,IF(ISNUMBER(Datos!E683),AND(OR(E$1005="",Datos!E683&gt;=E$1005),OR(E$1006="",Datos!E683&lt;=E$1006)),FALSE),IF(ISNUMBER(Datos!E683),AND(Datos!E683=INT(Datos!E683),AND(OR(E$1005="",Datos!E683&gt;=E$1005),OR(E$1006="",Datos!E683&lt;=E$1006))),FALSE),OR(ISNUMBER(FIND(";"&amp;UPPER(TRIM(Datos!E683&amp;""))&amp;"=",E$1007)),ISNUMBER(FIND(";"&amp;UPPER(TRIM(Datos!E683&amp;""))&amp;";",E$1007))),OR(UPPER(TRIM(Datos!E683&amp;""))="SÍ",UPPER(TRIM(Datos!E683&amp;""))="SI",UPPER(TRIM(Datos!E683&amp;""))="NO"),IF(ISNUMBER(Datos!E683),AND(OR(E$1005="",Datos!E683&gt;=E$1005),OR(E$1006="",Datos!E683&lt;=E$1006)),FALSE),TRUE))))</f>
        <v>0.0</v>
      </c>
      <c r="F683">
        <f>IF(Datos!F683="",0,IF(AND(F$1008&lt;&gt;"",Datos!F683=F$1008),0,IF(F$1004=0,0,1-CHOOSE(F$1004,IF(ISNUMBER(Datos!F683),AND(OR(F$1005="",Datos!F683&gt;=F$1005),OR(F$1006="",Datos!F683&lt;=F$1006)),FALSE),IF(ISNUMBER(Datos!F683),AND(Datos!F683=INT(Datos!F683),AND(OR(F$1005="",Datos!F683&gt;=F$1005),OR(F$1006="",Datos!F683&lt;=F$1006))),FALSE),OR(ISNUMBER(FIND(";"&amp;UPPER(TRIM(Datos!F683&amp;""))&amp;"=",F$1007)),ISNUMBER(FIND(";"&amp;UPPER(TRIM(Datos!F683&amp;""))&amp;";",F$1007))),OR(UPPER(TRIM(Datos!F683&amp;""))="SÍ",UPPER(TRIM(Datos!F683&amp;""))="SI",UPPER(TRIM(Datos!F683&amp;""))="NO"),IF(ISNUMBER(Datos!F683),AND(OR(F$1005="",Datos!F683&gt;=F$1005),OR(F$1006="",Datos!F683&lt;=F$1006)),FALSE),TRUE))))</f>
        <v>0.0</v>
      </c>
      <c r="G683">
        <f>IF(Datos!G683="",0,IF(AND(G$1008&lt;&gt;"",Datos!G683=G$1008),0,IF(G$1004=0,0,1-CHOOSE(G$1004,IF(ISNUMBER(Datos!G683),AND(OR(G$1005="",Datos!G683&gt;=G$1005),OR(G$1006="",Datos!G683&lt;=G$1006)),FALSE),IF(ISNUMBER(Datos!G683),AND(Datos!G683=INT(Datos!G683),AND(OR(G$1005="",Datos!G683&gt;=G$1005),OR(G$1006="",Datos!G683&lt;=G$1006))),FALSE),OR(ISNUMBER(FIND(";"&amp;UPPER(TRIM(Datos!G683&amp;""))&amp;"=",G$1007)),ISNUMBER(FIND(";"&amp;UPPER(TRIM(Datos!G683&amp;""))&amp;";",G$1007))),OR(UPPER(TRIM(Datos!G683&amp;""))="SÍ",UPPER(TRIM(Datos!G683&amp;""))="SI",UPPER(TRIM(Datos!G683&amp;""))="NO"),IF(ISNUMBER(Datos!G683),AND(OR(G$1005="",Datos!G683&gt;=G$1005),OR(G$1006="",Datos!G683&lt;=G$1006)),FALSE),TRUE))))</f>
        <v>0.0</v>
      </c>
      <c r="H683">
        <f>IF(Datos!H683="",0,IF(AND(H$1008&lt;&gt;"",Datos!H683=H$1008),0,IF(H$1004=0,0,1-CHOOSE(H$1004,IF(ISNUMBER(Datos!H683),AND(OR(H$1005="",Datos!H683&gt;=H$1005),OR(H$1006="",Datos!H683&lt;=H$1006)),FALSE),IF(ISNUMBER(Datos!H683),AND(Datos!H683=INT(Datos!H683),AND(OR(H$1005="",Datos!H683&gt;=H$1005),OR(H$1006="",Datos!H683&lt;=H$1006))),FALSE),OR(ISNUMBER(FIND(";"&amp;UPPER(TRIM(Datos!H683&amp;""))&amp;"=",H$1007)),ISNUMBER(FIND(";"&amp;UPPER(TRIM(Datos!H683&amp;""))&amp;";",H$1007))),OR(UPPER(TRIM(Datos!H683&amp;""))="SÍ",UPPER(TRIM(Datos!H683&amp;""))="SI",UPPER(TRIM(Datos!H683&amp;""))="NO"),IF(ISNUMBER(Datos!H683),AND(OR(H$1005="",Datos!H683&gt;=H$1005),OR(H$1006="",Datos!H683&lt;=H$1006)),FALSE),TRUE))))</f>
        <v>0.0</v>
      </c>
      <c r="I683">
        <f>IF(Datos!I683="",0,IF(AND(I$1008&lt;&gt;"",Datos!I683=I$1008),0,IF(I$1004=0,0,1-CHOOSE(I$1004,IF(ISNUMBER(Datos!I683),AND(OR(I$1005="",Datos!I683&gt;=I$1005),OR(I$1006="",Datos!I683&lt;=I$1006)),FALSE),IF(ISNUMBER(Datos!I683),AND(Datos!I683=INT(Datos!I683),AND(OR(I$1005="",Datos!I683&gt;=I$1005),OR(I$1006="",Datos!I683&lt;=I$1006))),FALSE),OR(ISNUMBER(FIND(";"&amp;UPPER(TRIM(Datos!I683&amp;""))&amp;"=",I$1007)),ISNUMBER(FIND(";"&amp;UPPER(TRIM(Datos!I683&amp;""))&amp;";",I$1007))),OR(UPPER(TRIM(Datos!I683&amp;""))="SÍ",UPPER(TRIM(Datos!I683&amp;""))="SI",UPPER(TRIM(Datos!I683&amp;""))="NO"),IF(ISNUMBER(Datos!I683),AND(OR(I$1005="",Datos!I683&gt;=I$1005),OR(I$1006="",Datos!I683&lt;=I$1006)),FALSE),TRUE))))</f>
        <v>0.0</v>
      </c>
      <c r="J683">
        <f>IF(Datos!J683="",0,IF(AND(J$1008&lt;&gt;"",Datos!J683=J$1008),0,IF(J$1004=0,0,1-CHOOSE(J$1004,IF(ISNUMBER(Datos!J683),AND(OR(J$1005="",Datos!J683&gt;=J$1005),OR(J$1006="",Datos!J683&lt;=J$1006)),FALSE),IF(ISNUMBER(Datos!J683),AND(Datos!J683=INT(Datos!J683),AND(OR(J$1005="",Datos!J683&gt;=J$1005),OR(J$1006="",Datos!J683&lt;=J$1006))),FALSE),OR(ISNUMBER(FIND(";"&amp;UPPER(TRIM(Datos!J683&amp;""))&amp;"=",J$1007)),ISNUMBER(FIND(";"&amp;UPPER(TRIM(Datos!J683&amp;""))&amp;";",J$1007))),OR(UPPER(TRIM(Datos!J683&amp;""))="SÍ",UPPER(TRIM(Datos!J683&amp;""))="SI",UPPER(TRIM(Datos!J683&amp;""))="NO"),IF(ISNUMBER(Datos!J683),AND(OR(J$1005="",Datos!J683&gt;=J$1005),OR(J$1006="",Datos!J683&lt;=J$1006)),FALSE),TRUE))))</f>
        <v>0.0</v>
      </c>
      <c r="K683">
        <f>IF(Datos!K683="",0,IF(AND(K$1008&lt;&gt;"",Datos!K683=K$1008),0,IF(K$1004=0,0,1-CHOOSE(K$1004,IF(ISNUMBER(Datos!K683),AND(OR(K$1005="",Datos!K683&gt;=K$1005),OR(K$1006="",Datos!K683&lt;=K$1006)),FALSE),IF(ISNUMBER(Datos!K683),AND(Datos!K683=INT(Datos!K683),AND(OR(K$1005="",Datos!K683&gt;=K$1005),OR(K$1006="",Datos!K683&lt;=K$1006))),FALSE),OR(ISNUMBER(FIND(";"&amp;UPPER(TRIM(Datos!K683&amp;""))&amp;"=",K$1007)),ISNUMBER(FIND(";"&amp;UPPER(TRIM(Datos!K683&amp;""))&amp;";",K$1007))),OR(UPPER(TRIM(Datos!K683&amp;""))="SÍ",UPPER(TRIM(Datos!K683&amp;""))="SI",UPPER(TRIM(Datos!K683&amp;""))="NO"),IF(ISNUMBER(Datos!K683),AND(OR(K$1005="",Datos!K683&gt;=K$1005),OR(K$1006="",Datos!K683&lt;=K$1006)),FALSE),TRUE))))</f>
        <v>0.0</v>
      </c>
      <c r="L683">
        <f>IF(Datos!L683="",0,IF(AND(L$1008&lt;&gt;"",Datos!L683=L$1008),0,IF(L$1004=0,0,1-CHOOSE(L$1004,IF(ISNUMBER(Datos!L683),AND(OR(L$1005="",Datos!L683&gt;=L$1005),OR(L$1006="",Datos!L683&lt;=L$1006)),FALSE),IF(ISNUMBER(Datos!L683),AND(Datos!L683=INT(Datos!L683),AND(OR(L$1005="",Datos!L683&gt;=L$1005),OR(L$1006="",Datos!L683&lt;=L$1006))),FALSE),OR(ISNUMBER(FIND(";"&amp;UPPER(TRIM(Datos!L683&amp;""))&amp;"=",L$1007)),ISNUMBER(FIND(";"&amp;UPPER(TRIM(Datos!L683&amp;""))&amp;";",L$1007))),OR(UPPER(TRIM(Datos!L683&amp;""))="SÍ",UPPER(TRIM(Datos!L683&amp;""))="SI",UPPER(TRIM(Datos!L683&amp;""))="NO"),IF(ISNUMBER(Datos!L683),AND(OR(L$1005="",Datos!L683&gt;=L$1005),OR(L$1006="",Datos!L683&lt;=L$1006)),FALSE),TRUE))))</f>
        <v>0.0</v>
      </c>
      <c r="M683">
        <f>IF(Datos!M683="",0,IF(AND(M$1008&lt;&gt;"",Datos!M683=M$1008),0,IF(M$1004=0,0,1-CHOOSE(M$1004,IF(ISNUMBER(Datos!M683),AND(OR(M$1005="",Datos!M683&gt;=M$1005),OR(M$1006="",Datos!M683&lt;=M$1006)),FALSE),IF(ISNUMBER(Datos!M683),AND(Datos!M683=INT(Datos!M683),AND(OR(M$1005="",Datos!M683&gt;=M$1005),OR(M$1006="",Datos!M683&lt;=M$1006))),FALSE),OR(ISNUMBER(FIND(";"&amp;UPPER(TRIM(Datos!M683&amp;""))&amp;"=",M$1007)),ISNUMBER(FIND(";"&amp;UPPER(TRIM(Datos!M683&amp;""))&amp;";",M$1007))),OR(UPPER(TRIM(Datos!M683&amp;""))="SÍ",UPPER(TRIM(Datos!M683&amp;""))="SI",UPPER(TRIM(Datos!M683&amp;""))="NO"),IF(ISNUMBER(Datos!M683),AND(OR(M$1005="",Datos!M683&gt;=M$1005),OR(M$1006="",Datos!M683&lt;=M$1006)),FALSE),TRUE))))</f>
        <v>0.0</v>
      </c>
      <c r="N683">
        <f>IF(Datos!N683="",0,IF(AND(N$1008&lt;&gt;"",Datos!N683=N$1008),0,IF(N$1004=0,0,1-CHOOSE(N$1004,IF(ISNUMBER(Datos!N683),AND(OR(N$1005="",Datos!N683&gt;=N$1005),OR(N$1006="",Datos!N683&lt;=N$1006)),FALSE),IF(ISNUMBER(Datos!N683),AND(Datos!N683=INT(Datos!N683),AND(OR(N$1005="",Datos!N683&gt;=N$1005),OR(N$1006="",Datos!N683&lt;=N$1006))),FALSE),OR(ISNUMBER(FIND(";"&amp;UPPER(TRIM(Datos!N683&amp;""))&amp;"=",N$1007)),ISNUMBER(FIND(";"&amp;UPPER(TRIM(Datos!N683&amp;""))&amp;";",N$1007))),OR(UPPER(TRIM(Datos!N683&amp;""))="SÍ",UPPER(TRIM(Datos!N683&amp;""))="SI",UPPER(TRIM(Datos!N683&amp;""))="NO"),IF(ISNUMBER(Datos!N683),AND(OR(N$1005="",Datos!N683&gt;=N$1005),OR(N$1006="",Datos!N683&lt;=N$1006)),FALSE),TRUE))))</f>
        <v>0.0</v>
      </c>
      <c r="O683">
        <f>IF(Datos!O683="",0,IF(AND(O$1008&lt;&gt;"",Datos!O683=O$1008),0,IF(O$1004=0,0,1-CHOOSE(O$1004,IF(ISNUMBER(Datos!O683),AND(OR(O$1005="",Datos!O683&gt;=O$1005),OR(O$1006="",Datos!O683&lt;=O$1006)),FALSE),IF(ISNUMBER(Datos!O683),AND(Datos!O683=INT(Datos!O683),AND(OR(O$1005="",Datos!O683&gt;=O$1005),OR(O$1006="",Datos!O683&lt;=O$1006))),FALSE),OR(ISNUMBER(FIND(";"&amp;UPPER(TRIM(Datos!O683&amp;""))&amp;"=",O$1007)),ISNUMBER(FIND(";"&amp;UPPER(TRIM(Datos!O683&amp;""))&amp;";",O$1007))),OR(UPPER(TRIM(Datos!O683&amp;""))="SÍ",UPPER(TRIM(Datos!O683&amp;""))="SI",UPPER(TRIM(Datos!O683&amp;""))="NO"),IF(ISNUMBER(Datos!O683),AND(OR(O$1005="",Datos!O683&gt;=O$1005),OR(O$1006="",Datos!O683&lt;=O$1006)),FALSE),TRUE))))</f>
        <v>0.0</v>
      </c>
      <c r="P683">
        <f>IF(Datos!P683="",0,IF(AND(P$1008&lt;&gt;"",Datos!P683=P$1008),0,IF(P$1004=0,0,1-CHOOSE(P$1004,IF(ISNUMBER(Datos!P683),AND(OR(P$1005="",Datos!P683&gt;=P$1005),OR(P$1006="",Datos!P683&lt;=P$1006)),FALSE),IF(ISNUMBER(Datos!P683),AND(Datos!P683=INT(Datos!P683),AND(OR(P$1005="",Datos!P683&gt;=P$1005),OR(P$1006="",Datos!P683&lt;=P$1006))),FALSE),OR(ISNUMBER(FIND(";"&amp;UPPER(TRIM(Datos!P683&amp;""))&amp;"=",P$1007)),ISNUMBER(FIND(";"&amp;UPPER(TRIM(Datos!P683&amp;""))&amp;";",P$1007))),OR(UPPER(TRIM(Datos!P683&amp;""))="SÍ",UPPER(TRIM(Datos!P683&amp;""))="SI",UPPER(TRIM(Datos!P683&amp;""))="NO"),IF(ISNUMBER(Datos!P683),AND(OR(P$1005="",Datos!P683&gt;=P$1005),OR(P$1006="",Datos!P683&lt;=P$1006)),FALSE),TRUE))))</f>
        <v>0.0</v>
      </c>
      <c r="Q683">
        <f>IF(Datos!Q683="",0,IF(AND(Q$1008&lt;&gt;"",Datos!Q683=Q$1008),0,IF(Q$1004=0,0,1-CHOOSE(Q$1004,IF(ISNUMBER(Datos!Q683),AND(OR(Q$1005="",Datos!Q683&gt;=Q$1005),OR(Q$1006="",Datos!Q683&lt;=Q$1006)),FALSE),IF(ISNUMBER(Datos!Q683),AND(Datos!Q683=INT(Datos!Q683),AND(OR(Q$1005="",Datos!Q683&gt;=Q$1005),OR(Q$1006="",Datos!Q683&lt;=Q$1006))),FALSE),OR(ISNUMBER(FIND(";"&amp;UPPER(TRIM(Datos!Q683&amp;""))&amp;"=",Q$1007)),ISNUMBER(FIND(";"&amp;UPPER(TRIM(Datos!Q683&amp;""))&amp;";",Q$1007))),OR(UPPER(TRIM(Datos!Q683&amp;""))="SÍ",UPPER(TRIM(Datos!Q683&amp;""))="SI",UPPER(TRIM(Datos!Q683&amp;""))="NO"),IF(ISNUMBER(Datos!Q683),AND(OR(Q$1005="",Datos!Q683&gt;=Q$1005),OR(Q$1006="",Datos!Q683&lt;=Q$1006)),FALSE),TRUE))))</f>
        <v>0.0</v>
      </c>
      <c r="R683">
        <f>IF(Datos!R683="",0,IF(AND(R$1008&lt;&gt;"",Datos!R683=R$1008),0,IF(R$1004=0,0,1-CHOOSE(R$1004,IF(ISNUMBER(Datos!R683),AND(OR(R$1005="",Datos!R683&gt;=R$1005),OR(R$1006="",Datos!R683&lt;=R$1006)),FALSE),IF(ISNUMBER(Datos!R683),AND(Datos!R683=INT(Datos!R683),AND(OR(R$1005="",Datos!R683&gt;=R$1005),OR(R$1006="",Datos!R683&lt;=R$1006))),FALSE),OR(ISNUMBER(FIND(";"&amp;UPPER(TRIM(Datos!R683&amp;""))&amp;"=",R$1007)),ISNUMBER(FIND(";"&amp;UPPER(TRIM(Datos!R683&amp;""))&amp;";",R$1007))),OR(UPPER(TRIM(Datos!R683&amp;""))="SÍ",UPPER(TRIM(Datos!R683&amp;""))="SI",UPPER(TRIM(Datos!R683&amp;""))="NO"),IF(ISNUMBER(Datos!R683),AND(OR(R$1005="",Datos!R683&gt;=R$1005),OR(R$1006="",Datos!R683&lt;=R$1006)),FALSE),TRUE))))</f>
        <v>0.0</v>
      </c>
      <c r="S683">
        <f>IF(Datos!S683="",0,IF(AND(S$1008&lt;&gt;"",Datos!S683=S$1008),0,IF(S$1004=0,0,1-CHOOSE(S$1004,IF(ISNUMBER(Datos!S683),AND(OR(S$1005="",Datos!S683&gt;=S$1005),OR(S$1006="",Datos!S683&lt;=S$1006)),FALSE),IF(ISNUMBER(Datos!S683),AND(Datos!S683=INT(Datos!S683),AND(OR(S$1005="",Datos!S683&gt;=S$1005),OR(S$1006="",Datos!S683&lt;=S$1006))),FALSE),OR(ISNUMBER(FIND(";"&amp;UPPER(TRIM(Datos!S683&amp;""))&amp;"=",S$1007)),ISNUMBER(FIND(";"&amp;UPPER(TRIM(Datos!S683&amp;""))&amp;";",S$1007))),OR(UPPER(TRIM(Datos!S683&amp;""))="SÍ",UPPER(TRIM(Datos!S683&amp;""))="SI",UPPER(TRIM(Datos!S683&amp;""))="NO"),IF(ISNUMBER(Datos!S683),AND(OR(S$1005="",Datos!S683&gt;=S$1005),OR(S$1006="",Datos!S683&lt;=S$1006)),FALSE),TRUE))))</f>
        <v>0.0</v>
      </c>
      <c r="T683">
        <f>IF(Datos!T683="",0,IF(AND(T$1008&lt;&gt;"",Datos!T683=T$1008),0,IF(T$1004=0,0,1-CHOOSE(T$1004,IF(ISNUMBER(Datos!T683),AND(OR(T$1005="",Datos!T683&gt;=T$1005),OR(T$1006="",Datos!T683&lt;=T$1006)),FALSE),IF(ISNUMBER(Datos!T683),AND(Datos!T683=INT(Datos!T683),AND(OR(T$1005="",Datos!T683&gt;=T$1005),OR(T$1006="",Datos!T683&lt;=T$1006))),FALSE),OR(ISNUMBER(FIND(";"&amp;UPPER(TRIM(Datos!T683&amp;""))&amp;"=",T$1007)),ISNUMBER(FIND(";"&amp;UPPER(TRIM(Datos!T683&amp;""))&amp;";",T$1007))),OR(UPPER(TRIM(Datos!T683&amp;""))="SÍ",UPPER(TRIM(Datos!T683&amp;""))="SI",UPPER(TRIM(Datos!T683&amp;""))="NO"),IF(ISNUMBER(Datos!T683),AND(OR(T$1005="",Datos!T683&gt;=T$1005),OR(T$1006="",Datos!T683&lt;=T$1006)),FALSE),TRUE))))</f>
        <v>0.0</v>
      </c>
      <c r="U683">
        <f>IF(Datos!U683="",0,IF(AND(U$1008&lt;&gt;"",Datos!U683=U$1008),0,IF(U$1004=0,0,1-CHOOSE(U$1004,IF(ISNUMBER(Datos!U683),AND(OR(U$1005="",Datos!U683&gt;=U$1005),OR(U$1006="",Datos!U683&lt;=U$1006)),FALSE),IF(ISNUMBER(Datos!U683),AND(Datos!U683=INT(Datos!U683),AND(OR(U$1005="",Datos!U683&gt;=U$1005),OR(U$1006="",Datos!U683&lt;=U$1006))),FALSE),OR(ISNUMBER(FIND(";"&amp;UPPER(TRIM(Datos!U683&amp;""))&amp;"=",U$1007)),ISNUMBER(FIND(";"&amp;UPPER(TRIM(Datos!U683&amp;""))&amp;";",U$1007))),OR(UPPER(TRIM(Datos!U683&amp;""))="SÍ",UPPER(TRIM(Datos!U683&amp;""))="SI",UPPER(TRIM(Datos!U683&amp;""))="NO"),IF(ISNUMBER(Datos!U683),AND(OR(U$1005="",Datos!U683&gt;=U$1005),OR(U$1006="",Datos!U683&lt;=U$1006)),FALSE),TRUE))))</f>
        <v>0.0</v>
      </c>
      <c r="V683">
        <f>IF(Datos!V683="",0,IF(AND(V$1008&lt;&gt;"",Datos!V683=V$1008),0,IF(V$1004=0,0,1-CHOOSE(V$1004,IF(ISNUMBER(Datos!V683),AND(OR(V$1005="",Datos!V683&gt;=V$1005),OR(V$1006="",Datos!V683&lt;=V$1006)),FALSE),IF(ISNUMBER(Datos!V683),AND(Datos!V683=INT(Datos!V683),AND(OR(V$1005="",Datos!V683&gt;=V$1005),OR(V$1006="",Datos!V683&lt;=V$1006))),FALSE),OR(ISNUMBER(FIND(";"&amp;UPPER(TRIM(Datos!V683&amp;""))&amp;"=",V$1007)),ISNUMBER(FIND(";"&amp;UPPER(TRIM(Datos!V683&amp;""))&amp;";",V$1007))),OR(UPPER(TRIM(Datos!V683&amp;""))="SÍ",UPPER(TRIM(Datos!V683&amp;""))="SI",UPPER(TRIM(Datos!V683&amp;""))="NO"),IF(ISNUMBER(Datos!V683),AND(OR(V$1005="",Datos!V683&gt;=V$1005),OR(V$1006="",Datos!V683&lt;=V$1006)),FALSE),TRUE))))</f>
        <v>0.0</v>
      </c>
      <c r="W683">
        <f>IF(Datos!W683="",0,IF(AND(W$1008&lt;&gt;"",Datos!W683=W$1008),0,IF(W$1004=0,0,1-CHOOSE(W$1004,IF(ISNUMBER(Datos!W683),AND(OR(W$1005="",Datos!W683&gt;=W$1005),OR(W$1006="",Datos!W683&lt;=W$1006)),FALSE),IF(ISNUMBER(Datos!W683),AND(Datos!W683=INT(Datos!W683),AND(OR(W$1005="",Datos!W683&gt;=W$1005),OR(W$1006="",Datos!W683&lt;=W$1006))),FALSE),OR(ISNUMBER(FIND(";"&amp;UPPER(TRIM(Datos!W683&amp;""))&amp;"=",W$1007)),ISNUMBER(FIND(";"&amp;UPPER(TRIM(Datos!W683&amp;""))&amp;";",W$1007))),OR(UPPER(TRIM(Datos!W683&amp;""))="SÍ",UPPER(TRIM(Datos!W683&amp;""))="SI",UPPER(TRIM(Datos!W683&amp;""))="NO"),IF(ISNUMBER(Datos!W683),AND(OR(W$1005="",Datos!W683&gt;=W$1005),OR(W$1006="",Datos!W683&lt;=W$1006)),FALSE),TRUE))))</f>
        <v>0.0</v>
      </c>
      <c r="X683">
        <f>IF(Datos!X683="",0,IF(AND(X$1008&lt;&gt;"",Datos!X683=X$1008),0,IF(X$1004=0,0,1-CHOOSE(X$1004,IF(ISNUMBER(Datos!X683),AND(OR(X$1005="",Datos!X683&gt;=X$1005),OR(X$1006="",Datos!X683&lt;=X$1006)),FALSE),IF(ISNUMBER(Datos!X683),AND(Datos!X683=INT(Datos!X683),AND(OR(X$1005="",Datos!X683&gt;=X$1005),OR(X$1006="",Datos!X683&lt;=X$1006))),FALSE),OR(ISNUMBER(FIND(";"&amp;UPPER(TRIM(Datos!X683&amp;""))&amp;"=",X$1007)),ISNUMBER(FIND(";"&amp;UPPER(TRIM(Datos!X683&amp;""))&amp;";",X$1007))),OR(UPPER(TRIM(Datos!X683&amp;""))="SÍ",UPPER(TRIM(Datos!X683&amp;""))="SI",UPPER(TRIM(Datos!X683&amp;""))="NO"),IF(ISNUMBER(Datos!X683),AND(OR(X$1005="",Datos!X683&gt;=X$1005),OR(X$1006="",Datos!X683&lt;=X$1006)),FALSE),TRUE))))</f>
        <v>0.0</v>
      </c>
      <c r="Y683">
        <f>IF(Datos!Y683="",0,IF(AND(Y$1008&lt;&gt;"",Datos!Y683=Y$1008),0,IF(Y$1004=0,0,1-CHOOSE(Y$1004,IF(ISNUMBER(Datos!Y683),AND(OR(Y$1005="",Datos!Y683&gt;=Y$1005),OR(Y$1006="",Datos!Y683&lt;=Y$1006)),FALSE),IF(ISNUMBER(Datos!Y683),AND(Datos!Y683=INT(Datos!Y683),AND(OR(Y$1005="",Datos!Y683&gt;=Y$1005),OR(Y$1006="",Datos!Y683&lt;=Y$1006))),FALSE),OR(ISNUMBER(FIND(";"&amp;UPPER(TRIM(Datos!Y683&amp;""))&amp;"=",Y$1007)),ISNUMBER(FIND(";"&amp;UPPER(TRIM(Datos!Y683&amp;""))&amp;";",Y$1007))),OR(UPPER(TRIM(Datos!Y683&amp;""))="SÍ",UPPER(TRIM(Datos!Y683&amp;""))="SI",UPPER(TRIM(Datos!Y683&amp;""))="NO"),IF(ISNUMBER(Datos!Y683),AND(OR(Y$1005="",Datos!Y683&gt;=Y$1005),OR(Y$1006="",Datos!Y683&lt;=Y$1006)),FALSE),TRUE))))</f>
        <v>0.0</v>
      </c>
      <c r="Z683">
        <f>IF(Datos!Z683="",0,IF(AND(Z$1008&lt;&gt;"",Datos!Z683=Z$1008),0,IF(Z$1004=0,0,1-CHOOSE(Z$1004,IF(ISNUMBER(Datos!Z683),AND(OR(Z$1005="",Datos!Z683&gt;=Z$1005),OR(Z$1006="",Datos!Z683&lt;=Z$1006)),FALSE),IF(ISNUMBER(Datos!Z683),AND(Datos!Z683=INT(Datos!Z683),AND(OR(Z$1005="",Datos!Z683&gt;=Z$1005),OR(Z$1006="",Datos!Z683&lt;=Z$1006))),FALSE),OR(ISNUMBER(FIND(";"&amp;UPPER(TRIM(Datos!Z683&amp;""))&amp;"=",Z$1007)),ISNUMBER(FIND(";"&amp;UPPER(TRIM(Datos!Z683&amp;""))&amp;";",Z$1007))),OR(UPPER(TRIM(Datos!Z683&amp;""))="SÍ",UPPER(TRIM(Datos!Z683&amp;""))="SI",UPPER(TRIM(Datos!Z683&amp;""))="NO"),IF(ISNUMBER(Datos!Z683),AND(OR(Z$1005="",Datos!Z683&gt;=Z$1005),OR(Z$1006="",Datos!Z683&lt;=Z$1006)),FALSE),TRUE))))</f>
        <v>0.0</v>
      </c>
      <c r="AA683">
        <f>IF(Datos!AA683="",0,IF(AND(AA$1008&lt;&gt;"",Datos!AA683=AA$1008),0,IF(AA$1004=0,0,1-CHOOSE(AA$1004,IF(ISNUMBER(Datos!AA683),AND(OR(AA$1005="",Datos!AA683&gt;=AA$1005),OR(AA$1006="",Datos!AA683&lt;=AA$1006)),FALSE),IF(ISNUMBER(Datos!AA683),AND(Datos!AA683=INT(Datos!AA683),AND(OR(AA$1005="",Datos!AA683&gt;=AA$1005),OR(AA$1006="",Datos!AA683&lt;=AA$1006))),FALSE),OR(ISNUMBER(FIND(";"&amp;UPPER(TRIM(Datos!AA683&amp;""))&amp;"=",AA$1007)),ISNUMBER(FIND(";"&amp;UPPER(TRIM(Datos!AA683&amp;""))&amp;";",AA$1007))),OR(UPPER(TRIM(Datos!AA683&amp;""))="SÍ",UPPER(TRIM(Datos!AA683&amp;""))="SI",UPPER(TRIM(Datos!AA683&amp;""))="NO"),IF(ISNUMBER(Datos!AA683),AND(OR(AA$1005="",Datos!AA683&gt;=AA$1005),OR(AA$1006="",Datos!AA683&lt;=AA$1006)),FALSE),TRUE))))</f>
        <v>0.0</v>
      </c>
      <c r="AB683">
        <f>IF(Datos!AB683="",0,IF(AND(AB$1008&lt;&gt;"",Datos!AB683=AB$1008),0,IF(AB$1004=0,0,1-CHOOSE(AB$1004,IF(ISNUMBER(Datos!AB683),AND(OR(AB$1005="",Datos!AB683&gt;=AB$1005),OR(AB$1006="",Datos!AB683&lt;=AB$1006)),FALSE),IF(ISNUMBER(Datos!AB683),AND(Datos!AB683=INT(Datos!AB683),AND(OR(AB$1005="",Datos!AB683&gt;=AB$1005),OR(AB$1006="",Datos!AB683&lt;=AB$1006))),FALSE),OR(ISNUMBER(FIND(";"&amp;UPPER(TRIM(Datos!AB683&amp;""))&amp;"=",AB$1007)),ISNUMBER(FIND(";"&amp;UPPER(TRIM(Datos!AB683&amp;""))&amp;";",AB$1007))),OR(UPPER(TRIM(Datos!AB683&amp;""))="SÍ",UPPER(TRIM(Datos!AB683&amp;""))="SI",UPPER(TRIM(Datos!AB683&amp;""))="NO"),IF(ISNUMBER(Datos!AB683),AND(OR(AB$1005="",Datos!AB683&gt;=AB$1005),OR(AB$1006="",Datos!AB683&lt;=AB$1006)),FALSE),TRUE))))</f>
        <v>0.0</v>
      </c>
      <c r="AC683">
        <f>IF(Datos!AC683="",0,IF(AND(AC$1008&lt;&gt;"",Datos!AC683=AC$1008),0,IF(AC$1004=0,0,1-CHOOSE(AC$1004,IF(ISNUMBER(Datos!AC683),AND(OR(AC$1005="",Datos!AC683&gt;=AC$1005),OR(AC$1006="",Datos!AC683&lt;=AC$1006)),FALSE),IF(ISNUMBER(Datos!AC683),AND(Datos!AC683=INT(Datos!AC683),AND(OR(AC$1005="",Datos!AC683&gt;=AC$1005),OR(AC$1006="",Datos!AC683&lt;=AC$1006))),FALSE),OR(ISNUMBER(FIND(";"&amp;UPPER(TRIM(Datos!AC683&amp;""))&amp;"=",AC$1007)),ISNUMBER(FIND(";"&amp;UPPER(TRIM(Datos!AC683&amp;""))&amp;";",AC$1007))),OR(UPPER(TRIM(Datos!AC683&amp;""))="SÍ",UPPER(TRIM(Datos!AC683&amp;""))="SI",UPPER(TRIM(Datos!AC683&amp;""))="NO"),IF(ISNUMBER(Datos!AC683),AND(OR(AC$1005="",Datos!AC683&gt;=AC$1005),OR(AC$1006="",Datos!AC683&lt;=AC$1006)),FALSE),TRUE))))</f>
        <v>0.0</v>
      </c>
      <c r="AD683">
        <f>IF(Datos!AD683="",0,IF(AND(AD$1008&lt;&gt;"",Datos!AD683=AD$1008),0,IF(AD$1004=0,0,1-CHOOSE(AD$1004,IF(ISNUMBER(Datos!AD683),AND(OR(AD$1005="",Datos!AD683&gt;=AD$1005),OR(AD$1006="",Datos!AD683&lt;=AD$1006)),FALSE),IF(ISNUMBER(Datos!AD683),AND(Datos!AD683=INT(Datos!AD683),AND(OR(AD$1005="",Datos!AD683&gt;=AD$1005),OR(AD$1006="",Datos!AD683&lt;=AD$1006))),FALSE),OR(ISNUMBER(FIND(";"&amp;UPPER(TRIM(Datos!AD683&amp;""))&amp;"=",AD$1007)),ISNUMBER(FIND(";"&amp;UPPER(TRIM(Datos!AD683&amp;""))&amp;";",AD$1007))),OR(UPPER(TRIM(Datos!AD683&amp;""))="SÍ",UPPER(TRIM(Datos!AD683&amp;""))="SI",UPPER(TRIM(Datos!AD683&amp;""))="NO"),IF(ISNUMBER(Datos!AD683),AND(OR(AD$1005="",Datos!AD683&gt;=AD$1005),OR(AD$1006="",Datos!AD683&lt;=AD$1006)),FALSE),TRUE))))</f>
        <v>0.0</v>
      </c>
      <c r="AE683">
        <f>IF(Datos!AE683="",0,IF(AND(AE$1008&lt;&gt;"",Datos!AE683=AE$1008),0,IF(AE$1004=0,0,1-CHOOSE(AE$1004,IF(ISNUMBER(Datos!AE683),AND(OR(AE$1005="",Datos!AE683&gt;=AE$1005),OR(AE$1006="",Datos!AE683&lt;=AE$1006)),FALSE),IF(ISNUMBER(Datos!AE683),AND(Datos!AE683=INT(Datos!AE683),AND(OR(AE$1005="",Datos!AE683&gt;=AE$1005),OR(AE$1006="",Datos!AE683&lt;=AE$1006))),FALSE),OR(ISNUMBER(FIND(";"&amp;UPPER(TRIM(Datos!AE683&amp;""))&amp;"=",AE$1007)),ISNUMBER(FIND(";"&amp;UPPER(TRIM(Datos!AE683&amp;""))&amp;";",AE$1007))),OR(UPPER(TRIM(Datos!AE683&amp;""))="SÍ",UPPER(TRIM(Datos!AE683&amp;""))="SI",UPPER(TRIM(Datos!AE683&amp;""))="NO"),IF(ISNUMBER(Datos!AE683),AND(OR(AE$1005="",Datos!AE683&gt;=AE$1005),OR(AE$1006="",Datos!AE683&lt;=AE$1006)),FALSE),TRUE))))</f>
        <v>0.0</v>
      </c>
    </row>
    <row r="684" spans="2:31">
      <c r="B684">
        <f>IF(Datos!B684="",0,IF(AND(B$1008&lt;&gt;"",Datos!B684=B$1008),0,IF(B$1004=0,0,1-CHOOSE(B$1004,IF(ISNUMBER(Datos!B684),AND(OR(B$1005="",Datos!B684&gt;=B$1005),OR(B$1006="",Datos!B684&lt;=B$1006)),FALSE),IF(ISNUMBER(Datos!B684),AND(Datos!B684=INT(Datos!B684),AND(OR(B$1005="",Datos!B684&gt;=B$1005),OR(B$1006="",Datos!B684&lt;=B$1006))),FALSE),OR(ISNUMBER(FIND(";"&amp;UPPER(TRIM(Datos!B684&amp;""))&amp;"=",B$1007)),ISNUMBER(FIND(";"&amp;UPPER(TRIM(Datos!B684&amp;""))&amp;";",B$1007))),OR(UPPER(TRIM(Datos!B684&amp;""))="SÍ",UPPER(TRIM(Datos!B684&amp;""))="SI",UPPER(TRIM(Datos!B684&amp;""))="NO"),IF(ISNUMBER(Datos!B684),AND(OR(B$1005="",Datos!B684&gt;=B$1005),OR(B$1006="",Datos!B684&lt;=B$1006)),FALSE),TRUE))))</f>
        <v>0.0</v>
      </c>
      <c r="C684">
        <f>IF(Datos!C684="",0,IF(AND(C$1008&lt;&gt;"",Datos!C684=C$1008),0,IF(C$1004=0,0,1-CHOOSE(C$1004,IF(ISNUMBER(Datos!C684),AND(OR(C$1005="",Datos!C684&gt;=C$1005),OR(C$1006="",Datos!C684&lt;=C$1006)),FALSE),IF(ISNUMBER(Datos!C684),AND(Datos!C684=INT(Datos!C684),AND(OR(C$1005="",Datos!C684&gt;=C$1005),OR(C$1006="",Datos!C684&lt;=C$1006))),FALSE),OR(ISNUMBER(FIND(";"&amp;UPPER(TRIM(Datos!C684&amp;""))&amp;"=",C$1007)),ISNUMBER(FIND(";"&amp;UPPER(TRIM(Datos!C684&amp;""))&amp;";",C$1007))),OR(UPPER(TRIM(Datos!C684&amp;""))="SÍ",UPPER(TRIM(Datos!C684&amp;""))="SI",UPPER(TRIM(Datos!C684&amp;""))="NO"),IF(ISNUMBER(Datos!C684),AND(OR(C$1005="",Datos!C684&gt;=C$1005),OR(C$1006="",Datos!C684&lt;=C$1006)),FALSE),TRUE))))</f>
        <v>0.0</v>
      </c>
      <c r="D684">
        <f>IF(Datos!D684="",0,IF(AND(D$1008&lt;&gt;"",Datos!D684=D$1008),0,IF(D$1004=0,0,1-CHOOSE(D$1004,IF(ISNUMBER(Datos!D684),AND(OR(D$1005="",Datos!D684&gt;=D$1005),OR(D$1006="",Datos!D684&lt;=D$1006)),FALSE),IF(ISNUMBER(Datos!D684),AND(Datos!D684=INT(Datos!D684),AND(OR(D$1005="",Datos!D684&gt;=D$1005),OR(D$1006="",Datos!D684&lt;=D$1006))),FALSE),OR(ISNUMBER(FIND(";"&amp;UPPER(TRIM(Datos!D684&amp;""))&amp;"=",D$1007)),ISNUMBER(FIND(";"&amp;UPPER(TRIM(Datos!D684&amp;""))&amp;";",D$1007))),OR(UPPER(TRIM(Datos!D684&amp;""))="SÍ",UPPER(TRIM(Datos!D684&amp;""))="SI",UPPER(TRIM(Datos!D684&amp;""))="NO"),IF(ISNUMBER(Datos!D684),AND(OR(D$1005="",Datos!D684&gt;=D$1005),OR(D$1006="",Datos!D684&lt;=D$1006)),FALSE),TRUE))))</f>
        <v>0.0</v>
      </c>
      <c r="E684">
        <f>IF(Datos!E684="",0,IF(AND(E$1008&lt;&gt;"",Datos!E684=E$1008),0,IF(E$1004=0,0,1-CHOOSE(E$1004,IF(ISNUMBER(Datos!E684),AND(OR(E$1005="",Datos!E684&gt;=E$1005),OR(E$1006="",Datos!E684&lt;=E$1006)),FALSE),IF(ISNUMBER(Datos!E684),AND(Datos!E684=INT(Datos!E684),AND(OR(E$1005="",Datos!E684&gt;=E$1005),OR(E$1006="",Datos!E684&lt;=E$1006))),FALSE),OR(ISNUMBER(FIND(";"&amp;UPPER(TRIM(Datos!E684&amp;""))&amp;"=",E$1007)),ISNUMBER(FIND(";"&amp;UPPER(TRIM(Datos!E684&amp;""))&amp;";",E$1007))),OR(UPPER(TRIM(Datos!E684&amp;""))="SÍ",UPPER(TRIM(Datos!E684&amp;""))="SI",UPPER(TRIM(Datos!E684&amp;""))="NO"),IF(ISNUMBER(Datos!E684),AND(OR(E$1005="",Datos!E684&gt;=E$1005),OR(E$1006="",Datos!E684&lt;=E$1006)),FALSE),TRUE))))</f>
        <v>0.0</v>
      </c>
      <c r="F684">
        <f>IF(Datos!F684="",0,IF(AND(F$1008&lt;&gt;"",Datos!F684=F$1008),0,IF(F$1004=0,0,1-CHOOSE(F$1004,IF(ISNUMBER(Datos!F684),AND(OR(F$1005="",Datos!F684&gt;=F$1005),OR(F$1006="",Datos!F684&lt;=F$1006)),FALSE),IF(ISNUMBER(Datos!F684),AND(Datos!F684=INT(Datos!F684),AND(OR(F$1005="",Datos!F684&gt;=F$1005),OR(F$1006="",Datos!F684&lt;=F$1006))),FALSE),OR(ISNUMBER(FIND(";"&amp;UPPER(TRIM(Datos!F684&amp;""))&amp;"=",F$1007)),ISNUMBER(FIND(";"&amp;UPPER(TRIM(Datos!F684&amp;""))&amp;";",F$1007))),OR(UPPER(TRIM(Datos!F684&amp;""))="SÍ",UPPER(TRIM(Datos!F684&amp;""))="SI",UPPER(TRIM(Datos!F684&amp;""))="NO"),IF(ISNUMBER(Datos!F684),AND(OR(F$1005="",Datos!F684&gt;=F$1005),OR(F$1006="",Datos!F684&lt;=F$1006)),FALSE),TRUE))))</f>
        <v>0.0</v>
      </c>
      <c r="G684">
        <f>IF(Datos!G684="",0,IF(AND(G$1008&lt;&gt;"",Datos!G684=G$1008),0,IF(G$1004=0,0,1-CHOOSE(G$1004,IF(ISNUMBER(Datos!G684),AND(OR(G$1005="",Datos!G684&gt;=G$1005),OR(G$1006="",Datos!G684&lt;=G$1006)),FALSE),IF(ISNUMBER(Datos!G684),AND(Datos!G684=INT(Datos!G684),AND(OR(G$1005="",Datos!G684&gt;=G$1005),OR(G$1006="",Datos!G684&lt;=G$1006))),FALSE),OR(ISNUMBER(FIND(";"&amp;UPPER(TRIM(Datos!G684&amp;""))&amp;"=",G$1007)),ISNUMBER(FIND(";"&amp;UPPER(TRIM(Datos!G684&amp;""))&amp;";",G$1007))),OR(UPPER(TRIM(Datos!G684&amp;""))="SÍ",UPPER(TRIM(Datos!G684&amp;""))="SI",UPPER(TRIM(Datos!G684&amp;""))="NO"),IF(ISNUMBER(Datos!G684),AND(OR(G$1005="",Datos!G684&gt;=G$1005),OR(G$1006="",Datos!G684&lt;=G$1006)),FALSE),TRUE))))</f>
        <v>0.0</v>
      </c>
      <c r="H684">
        <f>IF(Datos!H684="",0,IF(AND(H$1008&lt;&gt;"",Datos!H684=H$1008),0,IF(H$1004=0,0,1-CHOOSE(H$1004,IF(ISNUMBER(Datos!H684),AND(OR(H$1005="",Datos!H684&gt;=H$1005),OR(H$1006="",Datos!H684&lt;=H$1006)),FALSE),IF(ISNUMBER(Datos!H684),AND(Datos!H684=INT(Datos!H684),AND(OR(H$1005="",Datos!H684&gt;=H$1005),OR(H$1006="",Datos!H684&lt;=H$1006))),FALSE),OR(ISNUMBER(FIND(";"&amp;UPPER(TRIM(Datos!H684&amp;""))&amp;"=",H$1007)),ISNUMBER(FIND(";"&amp;UPPER(TRIM(Datos!H684&amp;""))&amp;";",H$1007))),OR(UPPER(TRIM(Datos!H684&amp;""))="SÍ",UPPER(TRIM(Datos!H684&amp;""))="SI",UPPER(TRIM(Datos!H684&amp;""))="NO"),IF(ISNUMBER(Datos!H684),AND(OR(H$1005="",Datos!H684&gt;=H$1005),OR(H$1006="",Datos!H684&lt;=H$1006)),FALSE),TRUE))))</f>
        <v>0.0</v>
      </c>
      <c r="I684">
        <f>IF(Datos!I684="",0,IF(AND(I$1008&lt;&gt;"",Datos!I684=I$1008),0,IF(I$1004=0,0,1-CHOOSE(I$1004,IF(ISNUMBER(Datos!I684),AND(OR(I$1005="",Datos!I684&gt;=I$1005),OR(I$1006="",Datos!I684&lt;=I$1006)),FALSE),IF(ISNUMBER(Datos!I684),AND(Datos!I684=INT(Datos!I684),AND(OR(I$1005="",Datos!I684&gt;=I$1005),OR(I$1006="",Datos!I684&lt;=I$1006))),FALSE),OR(ISNUMBER(FIND(";"&amp;UPPER(TRIM(Datos!I684&amp;""))&amp;"=",I$1007)),ISNUMBER(FIND(";"&amp;UPPER(TRIM(Datos!I684&amp;""))&amp;";",I$1007))),OR(UPPER(TRIM(Datos!I684&amp;""))="SÍ",UPPER(TRIM(Datos!I684&amp;""))="SI",UPPER(TRIM(Datos!I684&amp;""))="NO"),IF(ISNUMBER(Datos!I684),AND(OR(I$1005="",Datos!I684&gt;=I$1005),OR(I$1006="",Datos!I684&lt;=I$1006)),FALSE),TRUE))))</f>
        <v>0.0</v>
      </c>
      <c r="J684">
        <f>IF(Datos!J684="",0,IF(AND(J$1008&lt;&gt;"",Datos!J684=J$1008),0,IF(J$1004=0,0,1-CHOOSE(J$1004,IF(ISNUMBER(Datos!J684),AND(OR(J$1005="",Datos!J684&gt;=J$1005),OR(J$1006="",Datos!J684&lt;=J$1006)),FALSE),IF(ISNUMBER(Datos!J684),AND(Datos!J684=INT(Datos!J684),AND(OR(J$1005="",Datos!J684&gt;=J$1005),OR(J$1006="",Datos!J684&lt;=J$1006))),FALSE),OR(ISNUMBER(FIND(";"&amp;UPPER(TRIM(Datos!J684&amp;""))&amp;"=",J$1007)),ISNUMBER(FIND(";"&amp;UPPER(TRIM(Datos!J684&amp;""))&amp;";",J$1007))),OR(UPPER(TRIM(Datos!J684&amp;""))="SÍ",UPPER(TRIM(Datos!J684&amp;""))="SI",UPPER(TRIM(Datos!J684&amp;""))="NO"),IF(ISNUMBER(Datos!J684),AND(OR(J$1005="",Datos!J684&gt;=J$1005),OR(J$1006="",Datos!J684&lt;=J$1006)),FALSE),TRUE))))</f>
        <v>0.0</v>
      </c>
      <c r="K684">
        <f>IF(Datos!K684="",0,IF(AND(K$1008&lt;&gt;"",Datos!K684=K$1008),0,IF(K$1004=0,0,1-CHOOSE(K$1004,IF(ISNUMBER(Datos!K684),AND(OR(K$1005="",Datos!K684&gt;=K$1005),OR(K$1006="",Datos!K684&lt;=K$1006)),FALSE),IF(ISNUMBER(Datos!K684),AND(Datos!K684=INT(Datos!K684),AND(OR(K$1005="",Datos!K684&gt;=K$1005),OR(K$1006="",Datos!K684&lt;=K$1006))),FALSE),OR(ISNUMBER(FIND(";"&amp;UPPER(TRIM(Datos!K684&amp;""))&amp;"=",K$1007)),ISNUMBER(FIND(";"&amp;UPPER(TRIM(Datos!K684&amp;""))&amp;";",K$1007))),OR(UPPER(TRIM(Datos!K684&amp;""))="SÍ",UPPER(TRIM(Datos!K684&amp;""))="SI",UPPER(TRIM(Datos!K684&amp;""))="NO"),IF(ISNUMBER(Datos!K684),AND(OR(K$1005="",Datos!K684&gt;=K$1005),OR(K$1006="",Datos!K684&lt;=K$1006)),FALSE),TRUE))))</f>
        <v>0.0</v>
      </c>
      <c r="L684">
        <f>IF(Datos!L684="",0,IF(AND(L$1008&lt;&gt;"",Datos!L684=L$1008),0,IF(L$1004=0,0,1-CHOOSE(L$1004,IF(ISNUMBER(Datos!L684),AND(OR(L$1005="",Datos!L684&gt;=L$1005),OR(L$1006="",Datos!L684&lt;=L$1006)),FALSE),IF(ISNUMBER(Datos!L684),AND(Datos!L684=INT(Datos!L684),AND(OR(L$1005="",Datos!L684&gt;=L$1005),OR(L$1006="",Datos!L684&lt;=L$1006))),FALSE),OR(ISNUMBER(FIND(";"&amp;UPPER(TRIM(Datos!L684&amp;""))&amp;"=",L$1007)),ISNUMBER(FIND(";"&amp;UPPER(TRIM(Datos!L684&amp;""))&amp;";",L$1007))),OR(UPPER(TRIM(Datos!L684&amp;""))="SÍ",UPPER(TRIM(Datos!L684&amp;""))="SI",UPPER(TRIM(Datos!L684&amp;""))="NO"),IF(ISNUMBER(Datos!L684),AND(OR(L$1005="",Datos!L684&gt;=L$1005),OR(L$1006="",Datos!L684&lt;=L$1006)),FALSE),TRUE))))</f>
        <v>0.0</v>
      </c>
      <c r="M684">
        <f>IF(Datos!M684="",0,IF(AND(M$1008&lt;&gt;"",Datos!M684=M$1008),0,IF(M$1004=0,0,1-CHOOSE(M$1004,IF(ISNUMBER(Datos!M684),AND(OR(M$1005="",Datos!M684&gt;=M$1005),OR(M$1006="",Datos!M684&lt;=M$1006)),FALSE),IF(ISNUMBER(Datos!M684),AND(Datos!M684=INT(Datos!M684),AND(OR(M$1005="",Datos!M684&gt;=M$1005),OR(M$1006="",Datos!M684&lt;=M$1006))),FALSE),OR(ISNUMBER(FIND(";"&amp;UPPER(TRIM(Datos!M684&amp;""))&amp;"=",M$1007)),ISNUMBER(FIND(";"&amp;UPPER(TRIM(Datos!M684&amp;""))&amp;";",M$1007))),OR(UPPER(TRIM(Datos!M684&amp;""))="SÍ",UPPER(TRIM(Datos!M684&amp;""))="SI",UPPER(TRIM(Datos!M684&amp;""))="NO"),IF(ISNUMBER(Datos!M684),AND(OR(M$1005="",Datos!M684&gt;=M$1005),OR(M$1006="",Datos!M684&lt;=M$1006)),FALSE),TRUE))))</f>
        <v>0.0</v>
      </c>
      <c r="N684">
        <f>IF(Datos!N684="",0,IF(AND(N$1008&lt;&gt;"",Datos!N684=N$1008),0,IF(N$1004=0,0,1-CHOOSE(N$1004,IF(ISNUMBER(Datos!N684),AND(OR(N$1005="",Datos!N684&gt;=N$1005),OR(N$1006="",Datos!N684&lt;=N$1006)),FALSE),IF(ISNUMBER(Datos!N684),AND(Datos!N684=INT(Datos!N684),AND(OR(N$1005="",Datos!N684&gt;=N$1005),OR(N$1006="",Datos!N684&lt;=N$1006))),FALSE),OR(ISNUMBER(FIND(";"&amp;UPPER(TRIM(Datos!N684&amp;""))&amp;"=",N$1007)),ISNUMBER(FIND(";"&amp;UPPER(TRIM(Datos!N684&amp;""))&amp;";",N$1007))),OR(UPPER(TRIM(Datos!N684&amp;""))="SÍ",UPPER(TRIM(Datos!N684&amp;""))="SI",UPPER(TRIM(Datos!N684&amp;""))="NO"),IF(ISNUMBER(Datos!N684),AND(OR(N$1005="",Datos!N684&gt;=N$1005),OR(N$1006="",Datos!N684&lt;=N$1006)),FALSE),TRUE))))</f>
        <v>0.0</v>
      </c>
      <c r="O684">
        <f>IF(Datos!O684="",0,IF(AND(O$1008&lt;&gt;"",Datos!O684=O$1008),0,IF(O$1004=0,0,1-CHOOSE(O$1004,IF(ISNUMBER(Datos!O684),AND(OR(O$1005="",Datos!O684&gt;=O$1005),OR(O$1006="",Datos!O684&lt;=O$1006)),FALSE),IF(ISNUMBER(Datos!O684),AND(Datos!O684=INT(Datos!O684),AND(OR(O$1005="",Datos!O684&gt;=O$1005),OR(O$1006="",Datos!O684&lt;=O$1006))),FALSE),OR(ISNUMBER(FIND(";"&amp;UPPER(TRIM(Datos!O684&amp;""))&amp;"=",O$1007)),ISNUMBER(FIND(";"&amp;UPPER(TRIM(Datos!O684&amp;""))&amp;";",O$1007))),OR(UPPER(TRIM(Datos!O684&amp;""))="SÍ",UPPER(TRIM(Datos!O684&amp;""))="SI",UPPER(TRIM(Datos!O684&amp;""))="NO"),IF(ISNUMBER(Datos!O684),AND(OR(O$1005="",Datos!O684&gt;=O$1005),OR(O$1006="",Datos!O684&lt;=O$1006)),FALSE),TRUE))))</f>
        <v>0.0</v>
      </c>
      <c r="P684">
        <f>IF(Datos!P684="",0,IF(AND(P$1008&lt;&gt;"",Datos!P684=P$1008),0,IF(P$1004=0,0,1-CHOOSE(P$1004,IF(ISNUMBER(Datos!P684),AND(OR(P$1005="",Datos!P684&gt;=P$1005),OR(P$1006="",Datos!P684&lt;=P$1006)),FALSE),IF(ISNUMBER(Datos!P684),AND(Datos!P684=INT(Datos!P684),AND(OR(P$1005="",Datos!P684&gt;=P$1005),OR(P$1006="",Datos!P684&lt;=P$1006))),FALSE),OR(ISNUMBER(FIND(";"&amp;UPPER(TRIM(Datos!P684&amp;""))&amp;"=",P$1007)),ISNUMBER(FIND(";"&amp;UPPER(TRIM(Datos!P684&amp;""))&amp;";",P$1007))),OR(UPPER(TRIM(Datos!P684&amp;""))="SÍ",UPPER(TRIM(Datos!P684&amp;""))="SI",UPPER(TRIM(Datos!P684&amp;""))="NO"),IF(ISNUMBER(Datos!P684),AND(OR(P$1005="",Datos!P684&gt;=P$1005),OR(P$1006="",Datos!P684&lt;=P$1006)),FALSE),TRUE))))</f>
        <v>0.0</v>
      </c>
      <c r="Q684">
        <f>IF(Datos!Q684="",0,IF(AND(Q$1008&lt;&gt;"",Datos!Q684=Q$1008),0,IF(Q$1004=0,0,1-CHOOSE(Q$1004,IF(ISNUMBER(Datos!Q684),AND(OR(Q$1005="",Datos!Q684&gt;=Q$1005),OR(Q$1006="",Datos!Q684&lt;=Q$1006)),FALSE),IF(ISNUMBER(Datos!Q684),AND(Datos!Q684=INT(Datos!Q684),AND(OR(Q$1005="",Datos!Q684&gt;=Q$1005),OR(Q$1006="",Datos!Q684&lt;=Q$1006))),FALSE),OR(ISNUMBER(FIND(";"&amp;UPPER(TRIM(Datos!Q684&amp;""))&amp;"=",Q$1007)),ISNUMBER(FIND(";"&amp;UPPER(TRIM(Datos!Q684&amp;""))&amp;";",Q$1007))),OR(UPPER(TRIM(Datos!Q684&amp;""))="SÍ",UPPER(TRIM(Datos!Q684&amp;""))="SI",UPPER(TRIM(Datos!Q684&amp;""))="NO"),IF(ISNUMBER(Datos!Q684),AND(OR(Q$1005="",Datos!Q684&gt;=Q$1005),OR(Q$1006="",Datos!Q684&lt;=Q$1006)),FALSE),TRUE))))</f>
        <v>0.0</v>
      </c>
      <c r="R684">
        <f>IF(Datos!R684="",0,IF(AND(R$1008&lt;&gt;"",Datos!R684=R$1008),0,IF(R$1004=0,0,1-CHOOSE(R$1004,IF(ISNUMBER(Datos!R684),AND(OR(R$1005="",Datos!R684&gt;=R$1005),OR(R$1006="",Datos!R684&lt;=R$1006)),FALSE),IF(ISNUMBER(Datos!R684),AND(Datos!R684=INT(Datos!R684),AND(OR(R$1005="",Datos!R684&gt;=R$1005),OR(R$1006="",Datos!R684&lt;=R$1006))),FALSE),OR(ISNUMBER(FIND(";"&amp;UPPER(TRIM(Datos!R684&amp;""))&amp;"=",R$1007)),ISNUMBER(FIND(";"&amp;UPPER(TRIM(Datos!R684&amp;""))&amp;";",R$1007))),OR(UPPER(TRIM(Datos!R684&amp;""))="SÍ",UPPER(TRIM(Datos!R684&amp;""))="SI",UPPER(TRIM(Datos!R684&amp;""))="NO"),IF(ISNUMBER(Datos!R684),AND(OR(R$1005="",Datos!R684&gt;=R$1005),OR(R$1006="",Datos!R684&lt;=R$1006)),FALSE),TRUE))))</f>
        <v>0.0</v>
      </c>
      <c r="S684">
        <f>IF(Datos!S684="",0,IF(AND(S$1008&lt;&gt;"",Datos!S684=S$1008),0,IF(S$1004=0,0,1-CHOOSE(S$1004,IF(ISNUMBER(Datos!S684),AND(OR(S$1005="",Datos!S684&gt;=S$1005),OR(S$1006="",Datos!S684&lt;=S$1006)),FALSE),IF(ISNUMBER(Datos!S684),AND(Datos!S684=INT(Datos!S684),AND(OR(S$1005="",Datos!S684&gt;=S$1005),OR(S$1006="",Datos!S684&lt;=S$1006))),FALSE),OR(ISNUMBER(FIND(";"&amp;UPPER(TRIM(Datos!S684&amp;""))&amp;"=",S$1007)),ISNUMBER(FIND(";"&amp;UPPER(TRIM(Datos!S684&amp;""))&amp;";",S$1007))),OR(UPPER(TRIM(Datos!S684&amp;""))="SÍ",UPPER(TRIM(Datos!S684&amp;""))="SI",UPPER(TRIM(Datos!S684&amp;""))="NO"),IF(ISNUMBER(Datos!S684),AND(OR(S$1005="",Datos!S684&gt;=S$1005),OR(S$1006="",Datos!S684&lt;=S$1006)),FALSE),TRUE))))</f>
        <v>0.0</v>
      </c>
      <c r="T684">
        <f>IF(Datos!T684="",0,IF(AND(T$1008&lt;&gt;"",Datos!T684=T$1008),0,IF(T$1004=0,0,1-CHOOSE(T$1004,IF(ISNUMBER(Datos!T684),AND(OR(T$1005="",Datos!T684&gt;=T$1005),OR(T$1006="",Datos!T684&lt;=T$1006)),FALSE),IF(ISNUMBER(Datos!T684),AND(Datos!T684=INT(Datos!T684),AND(OR(T$1005="",Datos!T684&gt;=T$1005),OR(T$1006="",Datos!T684&lt;=T$1006))),FALSE),OR(ISNUMBER(FIND(";"&amp;UPPER(TRIM(Datos!T684&amp;""))&amp;"=",T$1007)),ISNUMBER(FIND(";"&amp;UPPER(TRIM(Datos!T684&amp;""))&amp;";",T$1007))),OR(UPPER(TRIM(Datos!T684&amp;""))="SÍ",UPPER(TRIM(Datos!T684&amp;""))="SI",UPPER(TRIM(Datos!T684&amp;""))="NO"),IF(ISNUMBER(Datos!T684),AND(OR(T$1005="",Datos!T684&gt;=T$1005),OR(T$1006="",Datos!T684&lt;=T$1006)),FALSE),TRUE))))</f>
        <v>0.0</v>
      </c>
      <c r="U684">
        <f>IF(Datos!U684="",0,IF(AND(U$1008&lt;&gt;"",Datos!U684=U$1008),0,IF(U$1004=0,0,1-CHOOSE(U$1004,IF(ISNUMBER(Datos!U684),AND(OR(U$1005="",Datos!U684&gt;=U$1005),OR(U$1006="",Datos!U684&lt;=U$1006)),FALSE),IF(ISNUMBER(Datos!U684),AND(Datos!U684=INT(Datos!U684),AND(OR(U$1005="",Datos!U684&gt;=U$1005),OR(U$1006="",Datos!U684&lt;=U$1006))),FALSE),OR(ISNUMBER(FIND(";"&amp;UPPER(TRIM(Datos!U684&amp;""))&amp;"=",U$1007)),ISNUMBER(FIND(";"&amp;UPPER(TRIM(Datos!U684&amp;""))&amp;";",U$1007))),OR(UPPER(TRIM(Datos!U684&amp;""))="SÍ",UPPER(TRIM(Datos!U684&amp;""))="SI",UPPER(TRIM(Datos!U684&amp;""))="NO"),IF(ISNUMBER(Datos!U684),AND(OR(U$1005="",Datos!U684&gt;=U$1005),OR(U$1006="",Datos!U684&lt;=U$1006)),FALSE),TRUE))))</f>
        <v>0.0</v>
      </c>
      <c r="V684">
        <f>IF(Datos!V684="",0,IF(AND(V$1008&lt;&gt;"",Datos!V684=V$1008),0,IF(V$1004=0,0,1-CHOOSE(V$1004,IF(ISNUMBER(Datos!V684),AND(OR(V$1005="",Datos!V684&gt;=V$1005),OR(V$1006="",Datos!V684&lt;=V$1006)),FALSE),IF(ISNUMBER(Datos!V684),AND(Datos!V684=INT(Datos!V684),AND(OR(V$1005="",Datos!V684&gt;=V$1005),OR(V$1006="",Datos!V684&lt;=V$1006))),FALSE),OR(ISNUMBER(FIND(";"&amp;UPPER(TRIM(Datos!V684&amp;""))&amp;"=",V$1007)),ISNUMBER(FIND(";"&amp;UPPER(TRIM(Datos!V684&amp;""))&amp;";",V$1007))),OR(UPPER(TRIM(Datos!V684&amp;""))="SÍ",UPPER(TRIM(Datos!V684&amp;""))="SI",UPPER(TRIM(Datos!V684&amp;""))="NO"),IF(ISNUMBER(Datos!V684),AND(OR(V$1005="",Datos!V684&gt;=V$1005),OR(V$1006="",Datos!V684&lt;=V$1006)),FALSE),TRUE))))</f>
        <v>0.0</v>
      </c>
      <c r="W684">
        <f>IF(Datos!W684="",0,IF(AND(W$1008&lt;&gt;"",Datos!W684=W$1008),0,IF(W$1004=0,0,1-CHOOSE(W$1004,IF(ISNUMBER(Datos!W684),AND(OR(W$1005="",Datos!W684&gt;=W$1005),OR(W$1006="",Datos!W684&lt;=W$1006)),FALSE),IF(ISNUMBER(Datos!W684),AND(Datos!W684=INT(Datos!W684),AND(OR(W$1005="",Datos!W684&gt;=W$1005),OR(W$1006="",Datos!W684&lt;=W$1006))),FALSE),OR(ISNUMBER(FIND(";"&amp;UPPER(TRIM(Datos!W684&amp;""))&amp;"=",W$1007)),ISNUMBER(FIND(";"&amp;UPPER(TRIM(Datos!W684&amp;""))&amp;";",W$1007))),OR(UPPER(TRIM(Datos!W684&amp;""))="SÍ",UPPER(TRIM(Datos!W684&amp;""))="SI",UPPER(TRIM(Datos!W684&amp;""))="NO"),IF(ISNUMBER(Datos!W684),AND(OR(W$1005="",Datos!W684&gt;=W$1005),OR(W$1006="",Datos!W684&lt;=W$1006)),FALSE),TRUE))))</f>
        <v>0.0</v>
      </c>
      <c r="X684">
        <f>IF(Datos!X684="",0,IF(AND(X$1008&lt;&gt;"",Datos!X684=X$1008),0,IF(X$1004=0,0,1-CHOOSE(X$1004,IF(ISNUMBER(Datos!X684),AND(OR(X$1005="",Datos!X684&gt;=X$1005),OR(X$1006="",Datos!X684&lt;=X$1006)),FALSE),IF(ISNUMBER(Datos!X684),AND(Datos!X684=INT(Datos!X684),AND(OR(X$1005="",Datos!X684&gt;=X$1005),OR(X$1006="",Datos!X684&lt;=X$1006))),FALSE),OR(ISNUMBER(FIND(";"&amp;UPPER(TRIM(Datos!X684&amp;""))&amp;"=",X$1007)),ISNUMBER(FIND(";"&amp;UPPER(TRIM(Datos!X684&amp;""))&amp;";",X$1007))),OR(UPPER(TRIM(Datos!X684&amp;""))="SÍ",UPPER(TRIM(Datos!X684&amp;""))="SI",UPPER(TRIM(Datos!X684&amp;""))="NO"),IF(ISNUMBER(Datos!X684),AND(OR(X$1005="",Datos!X684&gt;=X$1005),OR(X$1006="",Datos!X684&lt;=X$1006)),FALSE),TRUE))))</f>
        <v>0.0</v>
      </c>
      <c r="Y684">
        <f>IF(Datos!Y684="",0,IF(AND(Y$1008&lt;&gt;"",Datos!Y684=Y$1008),0,IF(Y$1004=0,0,1-CHOOSE(Y$1004,IF(ISNUMBER(Datos!Y684),AND(OR(Y$1005="",Datos!Y684&gt;=Y$1005),OR(Y$1006="",Datos!Y684&lt;=Y$1006)),FALSE),IF(ISNUMBER(Datos!Y684),AND(Datos!Y684=INT(Datos!Y684),AND(OR(Y$1005="",Datos!Y684&gt;=Y$1005),OR(Y$1006="",Datos!Y684&lt;=Y$1006))),FALSE),OR(ISNUMBER(FIND(";"&amp;UPPER(TRIM(Datos!Y684&amp;""))&amp;"=",Y$1007)),ISNUMBER(FIND(";"&amp;UPPER(TRIM(Datos!Y684&amp;""))&amp;";",Y$1007))),OR(UPPER(TRIM(Datos!Y684&amp;""))="SÍ",UPPER(TRIM(Datos!Y684&amp;""))="SI",UPPER(TRIM(Datos!Y684&amp;""))="NO"),IF(ISNUMBER(Datos!Y684),AND(OR(Y$1005="",Datos!Y684&gt;=Y$1005),OR(Y$1006="",Datos!Y684&lt;=Y$1006)),FALSE),TRUE))))</f>
        <v>0.0</v>
      </c>
      <c r="Z684">
        <f>IF(Datos!Z684="",0,IF(AND(Z$1008&lt;&gt;"",Datos!Z684=Z$1008),0,IF(Z$1004=0,0,1-CHOOSE(Z$1004,IF(ISNUMBER(Datos!Z684),AND(OR(Z$1005="",Datos!Z684&gt;=Z$1005),OR(Z$1006="",Datos!Z684&lt;=Z$1006)),FALSE),IF(ISNUMBER(Datos!Z684),AND(Datos!Z684=INT(Datos!Z684),AND(OR(Z$1005="",Datos!Z684&gt;=Z$1005),OR(Z$1006="",Datos!Z684&lt;=Z$1006))),FALSE),OR(ISNUMBER(FIND(";"&amp;UPPER(TRIM(Datos!Z684&amp;""))&amp;"=",Z$1007)),ISNUMBER(FIND(";"&amp;UPPER(TRIM(Datos!Z684&amp;""))&amp;";",Z$1007))),OR(UPPER(TRIM(Datos!Z684&amp;""))="SÍ",UPPER(TRIM(Datos!Z684&amp;""))="SI",UPPER(TRIM(Datos!Z684&amp;""))="NO"),IF(ISNUMBER(Datos!Z684),AND(OR(Z$1005="",Datos!Z684&gt;=Z$1005),OR(Z$1006="",Datos!Z684&lt;=Z$1006)),FALSE),TRUE))))</f>
        <v>0.0</v>
      </c>
      <c r="AA684">
        <f>IF(Datos!AA684="",0,IF(AND(AA$1008&lt;&gt;"",Datos!AA684=AA$1008),0,IF(AA$1004=0,0,1-CHOOSE(AA$1004,IF(ISNUMBER(Datos!AA684),AND(OR(AA$1005="",Datos!AA684&gt;=AA$1005),OR(AA$1006="",Datos!AA684&lt;=AA$1006)),FALSE),IF(ISNUMBER(Datos!AA684),AND(Datos!AA684=INT(Datos!AA684),AND(OR(AA$1005="",Datos!AA684&gt;=AA$1005),OR(AA$1006="",Datos!AA684&lt;=AA$1006))),FALSE),OR(ISNUMBER(FIND(";"&amp;UPPER(TRIM(Datos!AA684&amp;""))&amp;"=",AA$1007)),ISNUMBER(FIND(";"&amp;UPPER(TRIM(Datos!AA684&amp;""))&amp;";",AA$1007))),OR(UPPER(TRIM(Datos!AA684&amp;""))="SÍ",UPPER(TRIM(Datos!AA684&amp;""))="SI",UPPER(TRIM(Datos!AA684&amp;""))="NO"),IF(ISNUMBER(Datos!AA684),AND(OR(AA$1005="",Datos!AA684&gt;=AA$1005),OR(AA$1006="",Datos!AA684&lt;=AA$1006)),FALSE),TRUE))))</f>
        <v>0.0</v>
      </c>
      <c r="AB684">
        <f>IF(Datos!AB684="",0,IF(AND(AB$1008&lt;&gt;"",Datos!AB684=AB$1008),0,IF(AB$1004=0,0,1-CHOOSE(AB$1004,IF(ISNUMBER(Datos!AB684),AND(OR(AB$1005="",Datos!AB684&gt;=AB$1005),OR(AB$1006="",Datos!AB684&lt;=AB$1006)),FALSE),IF(ISNUMBER(Datos!AB684),AND(Datos!AB684=INT(Datos!AB684),AND(OR(AB$1005="",Datos!AB684&gt;=AB$1005),OR(AB$1006="",Datos!AB684&lt;=AB$1006))),FALSE),OR(ISNUMBER(FIND(";"&amp;UPPER(TRIM(Datos!AB684&amp;""))&amp;"=",AB$1007)),ISNUMBER(FIND(";"&amp;UPPER(TRIM(Datos!AB684&amp;""))&amp;";",AB$1007))),OR(UPPER(TRIM(Datos!AB684&amp;""))="SÍ",UPPER(TRIM(Datos!AB684&amp;""))="SI",UPPER(TRIM(Datos!AB684&amp;""))="NO"),IF(ISNUMBER(Datos!AB684),AND(OR(AB$1005="",Datos!AB684&gt;=AB$1005),OR(AB$1006="",Datos!AB684&lt;=AB$1006)),FALSE),TRUE))))</f>
        <v>0.0</v>
      </c>
      <c r="AC684">
        <f>IF(Datos!AC684="",0,IF(AND(AC$1008&lt;&gt;"",Datos!AC684=AC$1008),0,IF(AC$1004=0,0,1-CHOOSE(AC$1004,IF(ISNUMBER(Datos!AC684),AND(OR(AC$1005="",Datos!AC684&gt;=AC$1005),OR(AC$1006="",Datos!AC684&lt;=AC$1006)),FALSE),IF(ISNUMBER(Datos!AC684),AND(Datos!AC684=INT(Datos!AC684),AND(OR(AC$1005="",Datos!AC684&gt;=AC$1005),OR(AC$1006="",Datos!AC684&lt;=AC$1006))),FALSE),OR(ISNUMBER(FIND(";"&amp;UPPER(TRIM(Datos!AC684&amp;""))&amp;"=",AC$1007)),ISNUMBER(FIND(";"&amp;UPPER(TRIM(Datos!AC684&amp;""))&amp;";",AC$1007))),OR(UPPER(TRIM(Datos!AC684&amp;""))="SÍ",UPPER(TRIM(Datos!AC684&amp;""))="SI",UPPER(TRIM(Datos!AC684&amp;""))="NO"),IF(ISNUMBER(Datos!AC684),AND(OR(AC$1005="",Datos!AC684&gt;=AC$1005),OR(AC$1006="",Datos!AC684&lt;=AC$1006)),FALSE),TRUE))))</f>
        <v>0.0</v>
      </c>
      <c r="AD684">
        <f>IF(Datos!AD684="",0,IF(AND(AD$1008&lt;&gt;"",Datos!AD684=AD$1008),0,IF(AD$1004=0,0,1-CHOOSE(AD$1004,IF(ISNUMBER(Datos!AD684),AND(OR(AD$1005="",Datos!AD684&gt;=AD$1005),OR(AD$1006="",Datos!AD684&lt;=AD$1006)),FALSE),IF(ISNUMBER(Datos!AD684),AND(Datos!AD684=INT(Datos!AD684),AND(OR(AD$1005="",Datos!AD684&gt;=AD$1005),OR(AD$1006="",Datos!AD684&lt;=AD$1006))),FALSE),OR(ISNUMBER(FIND(";"&amp;UPPER(TRIM(Datos!AD684&amp;""))&amp;"=",AD$1007)),ISNUMBER(FIND(";"&amp;UPPER(TRIM(Datos!AD684&amp;""))&amp;";",AD$1007))),OR(UPPER(TRIM(Datos!AD684&amp;""))="SÍ",UPPER(TRIM(Datos!AD684&amp;""))="SI",UPPER(TRIM(Datos!AD684&amp;""))="NO"),IF(ISNUMBER(Datos!AD684),AND(OR(AD$1005="",Datos!AD684&gt;=AD$1005),OR(AD$1006="",Datos!AD684&lt;=AD$1006)),FALSE),TRUE))))</f>
        <v>0.0</v>
      </c>
      <c r="AE684">
        <f>IF(Datos!AE684="",0,IF(AND(AE$1008&lt;&gt;"",Datos!AE684=AE$1008),0,IF(AE$1004=0,0,1-CHOOSE(AE$1004,IF(ISNUMBER(Datos!AE684),AND(OR(AE$1005="",Datos!AE684&gt;=AE$1005),OR(AE$1006="",Datos!AE684&lt;=AE$1006)),FALSE),IF(ISNUMBER(Datos!AE684),AND(Datos!AE684=INT(Datos!AE684),AND(OR(AE$1005="",Datos!AE684&gt;=AE$1005),OR(AE$1006="",Datos!AE684&lt;=AE$1006))),FALSE),OR(ISNUMBER(FIND(";"&amp;UPPER(TRIM(Datos!AE684&amp;""))&amp;"=",AE$1007)),ISNUMBER(FIND(";"&amp;UPPER(TRIM(Datos!AE684&amp;""))&amp;";",AE$1007))),OR(UPPER(TRIM(Datos!AE684&amp;""))="SÍ",UPPER(TRIM(Datos!AE684&amp;""))="SI",UPPER(TRIM(Datos!AE684&amp;""))="NO"),IF(ISNUMBER(Datos!AE684),AND(OR(AE$1005="",Datos!AE684&gt;=AE$1005),OR(AE$1006="",Datos!AE684&lt;=AE$1006)),FALSE),TRUE))))</f>
        <v>0.0</v>
      </c>
    </row>
    <row r="685" spans="2:31">
      <c r="B685">
        <f>IF(Datos!B685="",0,IF(AND(B$1008&lt;&gt;"",Datos!B685=B$1008),0,IF(B$1004=0,0,1-CHOOSE(B$1004,IF(ISNUMBER(Datos!B685),AND(OR(B$1005="",Datos!B685&gt;=B$1005),OR(B$1006="",Datos!B685&lt;=B$1006)),FALSE),IF(ISNUMBER(Datos!B685),AND(Datos!B685=INT(Datos!B685),AND(OR(B$1005="",Datos!B685&gt;=B$1005),OR(B$1006="",Datos!B685&lt;=B$1006))),FALSE),OR(ISNUMBER(FIND(";"&amp;UPPER(TRIM(Datos!B685&amp;""))&amp;"=",B$1007)),ISNUMBER(FIND(";"&amp;UPPER(TRIM(Datos!B685&amp;""))&amp;";",B$1007))),OR(UPPER(TRIM(Datos!B685&amp;""))="SÍ",UPPER(TRIM(Datos!B685&amp;""))="SI",UPPER(TRIM(Datos!B685&amp;""))="NO"),IF(ISNUMBER(Datos!B685),AND(OR(B$1005="",Datos!B685&gt;=B$1005),OR(B$1006="",Datos!B685&lt;=B$1006)),FALSE),TRUE))))</f>
        <v>0.0</v>
      </c>
      <c r="C685">
        <f>IF(Datos!C685="",0,IF(AND(C$1008&lt;&gt;"",Datos!C685=C$1008),0,IF(C$1004=0,0,1-CHOOSE(C$1004,IF(ISNUMBER(Datos!C685),AND(OR(C$1005="",Datos!C685&gt;=C$1005),OR(C$1006="",Datos!C685&lt;=C$1006)),FALSE),IF(ISNUMBER(Datos!C685),AND(Datos!C685=INT(Datos!C685),AND(OR(C$1005="",Datos!C685&gt;=C$1005),OR(C$1006="",Datos!C685&lt;=C$1006))),FALSE),OR(ISNUMBER(FIND(";"&amp;UPPER(TRIM(Datos!C685&amp;""))&amp;"=",C$1007)),ISNUMBER(FIND(";"&amp;UPPER(TRIM(Datos!C685&amp;""))&amp;";",C$1007))),OR(UPPER(TRIM(Datos!C685&amp;""))="SÍ",UPPER(TRIM(Datos!C685&amp;""))="SI",UPPER(TRIM(Datos!C685&amp;""))="NO"),IF(ISNUMBER(Datos!C685),AND(OR(C$1005="",Datos!C685&gt;=C$1005),OR(C$1006="",Datos!C685&lt;=C$1006)),FALSE),TRUE))))</f>
        <v>0.0</v>
      </c>
      <c r="D685">
        <f>IF(Datos!D685="",0,IF(AND(D$1008&lt;&gt;"",Datos!D685=D$1008),0,IF(D$1004=0,0,1-CHOOSE(D$1004,IF(ISNUMBER(Datos!D685),AND(OR(D$1005="",Datos!D685&gt;=D$1005),OR(D$1006="",Datos!D685&lt;=D$1006)),FALSE),IF(ISNUMBER(Datos!D685),AND(Datos!D685=INT(Datos!D685),AND(OR(D$1005="",Datos!D685&gt;=D$1005),OR(D$1006="",Datos!D685&lt;=D$1006))),FALSE),OR(ISNUMBER(FIND(";"&amp;UPPER(TRIM(Datos!D685&amp;""))&amp;"=",D$1007)),ISNUMBER(FIND(";"&amp;UPPER(TRIM(Datos!D685&amp;""))&amp;";",D$1007))),OR(UPPER(TRIM(Datos!D685&amp;""))="SÍ",UPPER(TRIM(Datos!D685&amp;""))="SI",UPPER(TRIM(Datos!D685&amp;""))="NO"),IF(ISNUMBER(Datos!D685),AND(OR(D$1005="",Datos!D685&gt;=D$1005),OR(D$1006="",Datos!D685&lt;=D$1006)),FALSE),TRUE))))</f>
        <v>0.0</v>
      </c>
      <c r="E685">
        <f>IF(Datos!E685="",0,IF(AND(E$1008&lt;&gt;"",Datos!E685=E$1008),0,IF(E$1004=0,0,1-CHOOSE(E$1004,IF(ISNUMBER(Datos!E685),AND(OR(E$1005="",Datos!E685&gt;=E$1005),OR(E$1006="",Datos!E685&lt;=E$1006)),FALSE),IF(ISNUMBER(Datos!E685),AND(Datos!E685=INT(Datos!E685),AND(OR(E$1005="",Datos!E685&gt;=E$1005),OR(E$1006="",Datos!E685&lt;=E$1006))),FALSE),OR(ISNUMBER(FIND(";"&amp;UPPER(TRIM(Datos!E685&amp;""))&amp;"=",E$1007)),ISNUMBER(FIND(";"&amp;UPPER(TRIM(Datos!E685&amp;""))&amp;";",E$1007))),OR(UPPER(TRIM(Datos!E685&amp;""))="SÍ",UPPER(TRIM(Datos!E685&amp;""))="SI",UPPER(TRIM(Datos!E685&amp;""))="NO"),IF(ISNUMBER(Datos!E685),AND(OR(E$1005="",Datos!E685&gt;=E$1005),OR(E$1006="",Datos!E685&lt;=E$1006)),FALSE),TRUE))))</f>
        <v>0.0</v>
      </c>
      <c r="F685">
        <f>IF(Datos!F685="",0,IF(AND(F$1008&lt;&gt;"",Datos!F685=F$1008),0,IF(F$1004=0,0,1-CHOOSE(F$1004,IF(ISNUMBER(Datos!F685),AND(OR(F$1005="",Datos!F685&gt;=F$1005),OR(F$1006="",Datos!F685&lt;=F$1006)),FALSE),IF(ISNUMBER(Datos!F685),AND(Datos!F685=INT(Datos!F685),AND(OR(F$1005="",Datos!F685&gt;=F$1005),OR(F$1006="",Datos!F685&lt;=F$1006))),FALSE),OR(ISNUMBER(FIND(";"&amp;UPPER(TRIM(Datos!F685&amp;""))&amp;"=",F$1007)),ISNUMBER(FIND(";"&amp;UPPER(TRIM(Datos!F685&amp;""))&amp;";",F$1007))),OR(UPPER(TRIM(Datos!F685&amp;""))="SÍ",UPPER(TRIM(Datos!F685&amp;""))="SI",UPPER(TRIM(Datos!F685&amp;""))="NO"),IF(ISNUMBER(Datos!F685),AND(OR(F$1005="",Datos!F685&gt;=F$1005),OR(F$1006="",Datos!F685&lt;=F$1006)),FALSE),TRUE))))</f>
        <v>0.0</v>
      </c>
      <c r="G685">
        <f>IF(Datos!G685="",0,IF(AND(G$1008&lt;&gt;"",Datos!G685=G$1008),0,IF(G$1004=0,0,1-CHOOSE(G$1004,IF(ISNUMBER(Datos!G685),AND(OR(G$1005="",Datos!G685&gt;=G$1005),OR(G$1006="",Datos!G685&lt;=G$1006)),FALSE),IF(ISNUMBER(Datos!G685),AND(Datos!G685=INT(Datos!G685),AND(OR(G$1005="",Datos!G685&gt;=G$1005),OR(G$1006="",Datos!G685&lt;=G$1006))),FALSE),OR(ISNUMBER(FIND(";"&amp;UPPER(TRIM(Datos!G685&amp;""))&amp;"=",G$1007)),ISNUMBER(FIND(";"&amp;UPPER(TRIM(Datos!G685&amp;""))&amp;";",G$1007))),OR(UPPER(TRIM(Datos!G685&amp;""))="SÍ",UPPER(TRIM(Datos!G685&amp;""))="SI",UPPER(TRIM(Datos!G685&amp;""))="NO"),IF(ISNUMBER(Datos!G685),AND(OR(G$1005="",Datos!G685&gt;=G$1005),OR(G$1006="",Datos!G685&lt;=G$1006)),FALSE),TRUE))))</f>
        <v>0.0</v>
      </c>
      <c r="H685">
        <f>IF(Datos!H685="",0,IF(AND(H$1008&lt;&gt;"",Datos!H685=H$1008),0,IF(H$1004=0,0,1-CHOOSE(H$1004,IF(ISNUMBER(Datos!H685),AND(OR(H$1005="",Datos!H685&gt;=H$1005),OR(H$1006="",Datos!H685&lt;=H$1006)),FALSE),IF(ISNUMBER(Datos!H685),AND(Datos!H685=INT(Datos!H685),AND(OR(H$1005="",Datos!H685&gt;=H$1005),OR(H$1006="",Datos!H685&lt;=H$1006))),FALSE),OR(ISNUMBER(FIND(";"&amp;UPPER(TRIM(Datos!H685&amp;""))&amp;"=",H$1007)),ISNUMBER(FIND(";"&amp;UPPER(TRIM(Datos!H685&amp;""))&amp;";",H$1007))),OR(UPPER(TRIM(Datos!H685&amp;""))="SÍ",UPPER(TRIM(Datos!H685&amp;""))="SI",UPPER(TRIM(Datos!H685&amp;""))="NO"),IF(ISNUMBER(Datos!H685),AND(OR(H$1005="",Datos!H685&gt;=H$1005),OR(H$1006="",Datos!H685&lt;=H$1006)),FALSE),TRUE))))</f>
        <v>0.0</v>
      </c>
      <c r="I685">
        <f>IF(Datos!I685="",0,IF(AND(I$1008&lt;&gt;"",Datos!I685=I$1008),0,IF(I$1004=0,0,1-CHOOSE(I$1004,IF(ISNUMBER(Datos!I685),AND(OR(I$1005="",Datos!I685&gt;=I$1005),OR(I$1006="",Datos!I685&lt;=I$1006)),FALSE),IF(ISNUMBER(Datos!I685),AND(Datos!I685=INT(Datos!I685),AND(OR(I$1005="",Datos!I685&gt;=I$1005),OR(I$1006="",Datos!I685&lt;=I$1006))),FALSE),OR(ISNUMBER(FIND(";"&amp;UPPER(TRIM(Datos!I685&amp;""))&amp;"=",I$1007)),ISNUMBER(FIND(";"&amp;UPPER(TRIM(Datos!I685&amp;""))&amp;";",I$1007))),OR(UPPER(TRIM(Datos!I685&amp;""))="SÍ",UPPER(TRIM(Datos!I685&amp;""))="SI",UPPER(TRIM(Datos!I685&amp;""))="NO"),IF(ISNUMBER(Datos!I685),AND(OR(I$1005="",Datos!I685&gt;=I$1005),OR(I$1006="",Datos!I685&lt;=I$1006)),FALSE),TRUE))))</f>
        <v>0.0</v>
      </c>
      <c r="J685">
        <f>IF(Datos!J685="",0,IF(AND(J$1008&lt;&gt;"",Datos!J685=J$1008),0,IF(J$1004=0,0,1-CHOOSE(J$1004,IF(ISNUMBER(Datos!J685),AND(OR(J$1005="",Datos!J685&gt;=J$1005),OR(J$1006="",Datos!J685&lt;=J$1006)),FALSE),IF(ISNUMBER(Datos!J685),AND(Datos!J685=INT(Datos!J685),AND(OR(J$1005="",Datos!J685&gt;=J$1005),OR(J$1006="",Datos!J685&lt;=J$1006))),FALSE),OR(ISNUMBER(FIND(";"&amp;UPPER(TRIM(Datos!J685&amp;""))&amp;"=",J$1007)),ISNUMBER(FIND(";"&amp;UPPER(TRIM(Datos!J685&amp;""))&amp;";",J$1007))),OR(UPPER(TRIM(Datos!J685&amp;""))="SÍ",UPPER(TRIM(Datos!J685&amp;""))="SI",UPPER(TRIM(Datos!J685&amp;""))="NO"),IF(ISNUMBER(Datos!J685),AND(OR(J$1005="",Datos!J685&gt;=J$1005),OR(J$1006="",Datos!J685&lt;=J$1006)),FALSE),TRUE))))</f>
        <v>0.0</v>
      </c>
      <c r="K685">
        <f>IF(Datos!K685="",0,IF(AND(K$1008&lt;&gt;"",Datos!K685=K$1008),0,IF(K$1004=0,0,1-CHOOSE(K$1004,IF(ISNUMBER(Datos!K685),AND(OR(K$1005="",Datos!K685&gt;=K$1005),OR(K$1006="",Datos!K685&lt;=K$1006)),FALSE),IF(ISNUMBER(Datos!K685),AND(Datos!K685=INT(Datos!K685),AND(OR(K$1005="",Datos!K685&gt;=K$1005),OR(K$1006="",Datos!K685&lt;=K$1006))),FALSE),OR(ISNUMBER(FIND(";"&amp;UPPER(TRIM(Datos!K685&amp;""))&amp;"=",K$1007)),ISNUMBER(FIND(";"&amp;UPPER(TRIM(Datos!K685&amp;""))&amp;";",K$1007))),OR(UPPER(TRIM(Datos!K685&amp;""))="SÍ",UPPER(TRIM(Datos!K685&amp;""))="SI",UPPER(TRIM(Datos!K685&amp;""))="NO"),IF(ISNUMBER(Datos!K685),AND(OR(K$1005="",Datos!K685&gt;=K$1005),OR(K$1006="",Datos!K685&lt;=K$1006)),FALSE),TRUE))))</f>
        <v>0.0</v>
      </c>
      <c r="L685">
        <f>IF(Datos!L685="",0,IF(AND(L$1008&lt;&gt;"",Datos!L685=L$1008),0,IF(L$1004=0,0,1-CHOOSE(L$1004,IF(ISNUMBER(Datos!L685),AND(OR(L$1005="",Datos!L685&gt;=L$1005),OR(L$1006="",Datos!L685&lt;=L$1006)),FALSE),IF(ISNUMBER(Datos!L685),AND(Datos!L685=INT(Datos!L685),AND(OR(L$1005="",Datos!L685&gt;=L$1005),OR(L$1006="",Datos!L685&lt;=L$1006))),FALSE),OR(ISNUMBER(FIND(";"&amp;UPPER(TRIM(Datos!L685&amp;""))&amp;"=",L$1007)),ISNUMBER(FIND(";"&amp;UPPER(TRIM(Datos!L685&amp;""))&amp;";",L$1007))),OR(UPPER(TRIM(Datos!L685&amp;""))="SÍ",UPPER(TRIM(Datos!L685&amp;""))="SI",UPPER(TRIM(Datos!L685&amp;""))="NO"),IF(ISNUMBER(Datos!L685),AND(OR(L$1005="",Datos!L685&gt;=L$1005),OR(L$1006="",Datos!L685&lt;=L$1006)),FALSE),TRUE))))</f>
        <v>0.0</v>
      </c>
      <c r="M685">
        <f>IF(Datos!M685="",0,IF(AND(M$1008&lt;&gt;"",Datos!M685=M$1008),0,IF(M$1004=0,0,1-CHOOSE(M$1004,IF(ISNUMBER(Datos!M685),AND(OR(M$1005="",Datos!M685&gt;=M$1005),OR(M$1006="",Datos!M685&lt;=M$1006)),FALSE),IF(ISNUMBER(Datos!M685),AND(Datos!M685=INT(Datos!M685),AND(OR(M$1005="",Datos!M685&gt;=M$1005),OR(M$1006="",Datos!M685&lt;=M$1006))),FALSE),OR(ISNUMBER(FIND(";"&amp;UPPER(TRIM(Datos!M685&amp;""))&amp;"=",M$1007)),ISNUMBER(FIND(";"&amp;UPPER(TRIM(Datos!M685&amp;""))&amp;";",M$1007))),OR(UPPER(TRIM(Datos!M685&amp;""))="SÍ",UPPER(TRIM(Datos!M685&amp;""))="SI",UPPER(TRIM(Datos!M685&amp;""))="NO"),IF(ISNUMBER(Datos!M685),AND(OR(M$1005="",Datos!M685&gt;=M$1005),OR(M$1006="",Datos!M685&lt;=M$1006)),FALSE),TRUE))))</f>
        <v>0.0</v>
      </c>
      <c r="N685">
        <f>IF(Datos!N685="",0,IF(AND(N$1008&lt;&gt;"",Datos!N685=N$1008),0,IF(N$1004=0,0,1-CHOOSE(N$1004,IF(ISNUMBER(Datos!N685),AND(OR(N$1005="",Datos!N685&gt;=N$1005),OR(N$1006="",Datos!N685&lt;=N$1006)),FALSE),IF(ISNUMBER(Datos!N685),AND(Datos!N685=INT(Datos!N685),AND(OR(N$1005="",Datos!N685&gt;=N$1005),OR(N$1006="",Datos!N685&lt;=N$1006))),FALSE),OR(ISNUMBER(FIND(";"&amp;UPPER(TRIM(Datos!N685&amp;""))&amp;"=",N$1007)),ISNUMBER(FIND(";"&amp;UPPER(TRIM(Datos!N685&amp;""))&amp;";",N$1007))),OR(UPPER(TRIM(Datos!N685&amp;""))="SÍ",UPPER(TRIM(Datos!N685&amp;""))="SI",UPPER(TRIM(Datos!N685&amp;""))="NO"),IF(ISNUMBER(Datos!N685),AND(OR(N$1005="",Datos!N685&gt;=N$1005),OR(N$1006="",Datos!N685&lt;=N$1006)),FALSE),TRUE))))</f>
        <v>0.0</v>
      </c>
      <c r="O685">
        <f>IF(Datos!O685="",0,IF(AND(O$1008&lt;&gt;"",Datos!O685=O$1008),0,IF(O$1004=0,0,1-CHOOSE(O$1004,IF(ISNUMBER(Datos!O685),AND(OR(O$1005="",Datos!O685&gt;=O$1005),OR(O$1006="",Datos!O685&lt;=O$1006)),FALSE),IF(ISNUMBER(Datos!O685),AND(Datos!O685=INT(Datos!O685),AND(OR(O$1005="",Datos!O685&gt;=O$1005),OR(O$1006="",Datos!O685&lt;=O$1006))),FALSE),OR(ISNUMBER(FIND(";"&amp;UPPER(TRIM(Datos!O685&amp;""))&amp;"=",O$1007)),ISNUMBER(FIND(";"&amp;UPPER(TRIM(Datos!O685&amp;""))&amp;";",O$1007))),OR(UPPER(TRIM(Datos!O685&amp;""))="SÍ",UPPER(TRIM(Datos!O685&amp;""))="SI",UPPER(TRIM(Datos!O685&amp;""))="NO"),IF(ISNUMBER(Datos!O685),AND(OR(O$1005="",Datos!O685&gt;=O$1005),OR(O$1006="",Datos!O685&lt;=O$1006)),FALSE),TRUE))))</f>
        <v>0.0</v>
      </c>
      <c r="P685">
        <f>IF(Datos!P685="",0,IF(AND(P$1008&lt;&gt;"",Datos!P685=P$1008),0,IF(P$1004=0,0,1-CHOOSE(P$1004,IF(ISNUMBER(Datos!P685),AND(OR(P$1005="",Datos!P685&gt;=P$1005),OR(P$1006="",Datos!P685&lt;=P$1006)),FALSE),IF(ISNUMBER(Datos!P685),AND(Datos!P685=INT(Datos!P685),AND(OR(P$1005="",Datos!P685&gt;=P$1005),OR(P$1006="",Datos!P685&lt;=P$1006))),FALSE),OR(ISNUMBER(FIND(";"&amp;UPPER(TRIM(Datos!P685&amp;""))&amp;"=",P$1007)),ISNUMBER(FIND(";"&amp;UPPER(TRIM(Datos!P685&amp;""))&amp;";",P$1007))),OR(UPPER(TRIM(Datos!P685&amp;""))="SÍ",UPPER(TRIM(Datos!P685&amp;""))="SI",UPPER(TRIM(Datos!P685&amp;""))="NO"),IF(ISNUMBER(Datos!P685),AND(OR(P$1005="",Datos!P685&gt;=P$1005),OR(P$1006="",Datos!P685&lt;=P$1006)),FALSE),TRUE))))</f>
        <v>0.0</v>
      </c>
      <c r="Q685">
        <f>IF(Datos!Q685="",0,IF(AND(Q$1008&lt;&gt;"",Datos!Q685=Q$1008),0,IF(Q$1004=0,0,1-CHOOSE(Q$1004,IF(ISNUMBER(Datos!Q685),AND(OR(Q$1005="",Datos!Q685&gt;=Q$1005),OR(Q$1006="",Datos!Q685&lt;=Q$1006)),FALSE),IF(ISNUMBER(Datos!Q685),AND(Datos!Q685=INT(Datos!Q685),AND(OR(Q$1005="",Datos!Q685&gt;=Q$1005),OR(Q$1006="",Datos!Q685&lt;=Q$1006))),FALSE),OR(ISNUMBER(FIND(";"&amp;UPPER(TRIM(Datos!Q685&amp;""))&amp;"=",Q$1007)),ISNUMBER(FIND(";"&amp;UPPER(TRIM(Datos!Q685&amp;""))&amp;";",Q$1007))),OR(UPPER(TRIM(Datos!Q685&amp;""))="SÍ",UPPER(TRIM(Datos!Q685&amp;""))="SI",UPPER(TRIM(Datos!Q685&amp;""))="NO"),IF(ISNUMBER(Datos!Q685),AND(OR(Q$1005="",Datos!Q685&gt;=Q$1005),OR(Q$1006="",Datos!Q685&lt;=Q$1006)),FALSE),TRUE))))</f>
        <v>0.0</v>
      </c>
      <c r="R685">
        <f>IF(Datos!R685="",0,IF(AND(R$1008&lt;&gt;"",Datos!R685=R$1008),0,IF(R$1004=0,0,1-CHOOSE(R$1004,IF(ISNUMBER(Datos!R685),AND(OR(R$1005="",Datos!R685&gt;=R$1005),OR(R$1006="",Datos!R685&lt;=R$1006)),FALSE),IF(ISNUMBER(Datos!R685),AND(Datos!R685=INT(Datos!R685),AND(OR(R$1005="",Datos!R685&gt;=R$1005),OR(R$1006="",Datos!R685&lt;=R$1006))),FALSE),OR(ISNUMBER(FIND(";"&amp;UPPER(TRIM(Datos!R685&amp;""))&amp;"=",R$1007)),ISNUMBER(FIND(";"&amp;UPPER(TRIM(Datos!R685&amp;""))&amp;";",R$1007))),OR(UPPER(TRIM(Datos!R685&amp;""))="SÍ",UPPER(TRIM(Datos!R685&amp;""))="SI",UPPER(TRIM(Datos!R685&amp;""))="NO"),IF(ISNUMBER(Datos!R685),AND(OR(R$1005="",Datos!R685&gt;=R$1005),OR(R$1006="",Datos!R685&lt;=R$1006)),FALSE),TRUE))))</f>
        <v>0.0</v>
      </c>
      <c r="S685">
        <f>IF(Datos!S685="",0,IF(AND(S$1008&lt;&gt;"",Datos!S685=S$1008),0,IF(S$1004=0,0,1-CHOOSE(S$1004,IF(ISNUMBER(Datos!S685),AND(OR(S$1005="",Datos!S685&gt;=S$1005),OR(S$1006="",Datos!S685&lt;=S$1006)),FALSE),IF(ISNUMBER(Datos!S685),AND(Datos!S685=INT(Datos!S685),AND(OR(S$1005="",Datos!S685&gt;=S$1005),OR(S$1006="",Datos!S685&lt;=S$1006))),FALSE),OR(ISNUMBER(FIND(";"&amp;UPPER(TRIM(Datos!S685&amp;""))&amp;"=",S$1007)),ISNUMBER(FIND(";"&amp;UPPER(TRIM(Datos!S685&amp;""))&amp;";",S$1007))),OR(UPPER(TRIM(Datos!S685&amp;""))="SÍ",UPPER(TRIM(Datos!S685&amp;""))="SI",UPPER(TRIM(Datos!S685&amp;""))="NO"),IF(ISNUMBER(Datos!S685),AND(OR(S$1005="",Datos!S685&gt;=S$1005),OR(S$1006="",Datos!S685&lt;=S$1006)),FALSE),TRUE))))</f>
        <v>0.0</v>
      </c>
      <c r="T685">
        <f>IF(Datos!T685="",0,IF(AND(T$1008&lt;&gt;"",Datos!T685=T$1008),0,IF(T$1004=0,0,1-CHOOSE(T$1004,IF(ISNUMBER(Datos!T685),AND(OR(T$1005="",Datos!T685&gt;=T$1005),OR(T$1006="",Datos!T685&lt;=T$1006)),FALSE),IF(ISNUMBER(Datos!T685),AND(Datos!T685=INT(Datos!T685),AND(OR(T$1005="",Datos!T685&gt;=T$1005),OR(T$1006="",Datos!T685&lt;=T$1006))),FALSE),OR(ISNUMBER(FIND(";"&amp;UPPER(TRIM(Datos!T685&amp;""))&amp;"=",T$1007)),ISNUMBER(FIND(";"&amp;UPPER(TRIM(Datos!T685&amp;""))&amp;";",T$1007))),OR(UPPER(TRIM(Datos!T685&amp;""))="SÍ",UPPER(TRIM(Datos!T685&amp;""))="SI",UPPER(TRIM(Datos!T685&amp;""))="NO"),IF(ISNUMBER(Datos!T685),AND(OR(T$1005="",Datos!T685&gt;=T$1005),OR(T$1006="",Datos!T685&lt;=T$1006)),FALSE),TRUE))))</f>
        <v>0.0</v>
      </c>
      <c r="U685">
        <f>IF(Datos!U685="",0,IF(AND(U$1008&lt;&gt;"",Datos!U685=U$1008),0,IF(U$1004=0,0,1-CHOOSE(U$1004,IF(ISNUMBER(Datos!U685),AND(OR(U$1005="",Datos!U685&gt;=U$1005),OR(U$1006="",Datos!U685&lt;=U$1006)),FALSE),IF(ISNUMBER(Datos!U685),AND(Datos!U685=INT(Datos!U685),AND(OR(U$1005="",Datos!U685&gt;=U$1005),OR(U$1006="",Datos!U685&lt;=U$1006))),FALSE),OR(ISNUMBER(FIND(";"&amp;UPPER(TRIM(Datos!U685&amp;""))&amp;"=",U$1007)),ISNUMBER(FIND(";"&amp;UPPER(TRIM(Datos!U685&amp;""))&amp;";",U$1007))),OR(UPPER(TRIM(Datos!U685&amp;""))="SÍ",UPPER(TRIM(Datos!U685&amp;""))="SI",UPPER(TRIM(Datos!U685&amp;""))="NO"),IF(ISNUMBER(Datos!U685),AND(OR(U$1005="",Datos!U685&gt;=U$1005),OR(U$1006="",Datos!U685&lt;=U$1006)),FALSE),TRUE))))</f>
        <v>0.0</v>
      </c>
      <c r="V685">
        <f>IF(Datos!V685="",0,IF(AND(V$1008&lt;&gt;"",Datos!V685=V$1008),0,IF(V$1004=0,0,1-CHOOSE(V$1004,IF(ISNUMBER(Datos!V685),AND(OR(V$1005="",Datos!V685&gt;=V$1005),OR(V$1006="",Datos!V685&lt;=V$1006)),FALSE),IF(ISNUMBER(Datos!V685),AND(Datos!V685=INT(Datos!V685),AND(OR(V$1005="",Datos!V685&gt;=V$1005),OR(V$1006="",Datos!V685&lt;=V$1006))),FALSE),OR(ISNUMBER(FIND(";"&amp;UPPER(TRIM(Datos!V685&amp;""))&amp;"=",V$1007)),ISNUMBER(FIND(";"&amp;UPPER(TRIM(Datos!V685&amp;""))&amp;";",V$1007))),OR(UPPER(TRIM(Datos!V685&amp;""))="SÍ",UPPER(TRIM(Datos!V685&amp;""))="SI",UPPER(TRIM(Datos!V685&amp;""))="NO"),IF(ISNUMBER(Datos!V685),AND(OR(V$1005="",Datos!V685&gt;=V$1005),OR(V$1006="",Datos!V685&lt;=V$1006)),FALSE),TRUE))))</f>
        <v>0.0</v>
      </c>
      <c r="W685">
        <f>IF(Datos!W685="",0,IF(AND(W$1008&lt;&gt;"",Datos!W685=W$1008),0,IF(W$1004=0,0,1-CHOOSE(W$1004,IF(ISNUMBER(Datos!W685),AND(OR(W$1005="",Datos!W685&gt;=W$1005),OR(W$1006="",Datos!W685&lt;=W$1006)),FALSE),IF(ISNUMBER(Datos!W685),AND(Datos!W685=INT(Datos!W685),AND(OR(W$1005="",Datos!W685&gt;=W$1005),OR(W$1006="",Datos!W685&lt;=W$1006))),FALSE),OR(ISNUMBER(FIND(";"&amp;UPPER(TRIM(Datos!W685&amp;""))&amp;"=",W$1007)),ISNUMBER(FIND(";"&amp;UPPER(TRIM(Datos!W685&amp;""))&amp;";",W$1007))),OR(UPPER(TRIM(Datos!W685&amp;""))="SÍ",UPPER(TRIM(Datos!W685&amp;""))="SI",UPPER(TRIM(Datos!W685&amp;""))="NO"),IF(ISNUMBER(Datos!W685),AND(OR(W$1005="",Datos!W685&gt;=W$1005),OR(W$1006="",Datos!W685&lt;=W$1006)),FALSE),TRUE))))</f>
        <v>0.0</v>
      </c>
      <c r="X685">
        <f>IF(Datos!X685="",0,IF(AND(X$1008&lt;&gt;"",Datos!X685=X$1008),0,IF(X$1004=0,0,1-CHOOSE(X$1004,IF(ISNUMBER(Datos!X685),AND(OR(X$1005="",Datos!X685&gt;=X$1005),OR(X$1006="",Datos!X685&lt;=X$1006)),FALSE),IF(ISNUMBER(Datos!X685),AND(Datos!X685=INT(Datos!X685),AND(OR(X$1005="",Datos!X685&gt;=X$1005),OR(X$1006="",Datos!X685&lt;=X$1006))),FALSE),OR(ISNUMBER(FIND(";"&amp;UPPER(TRIM(Datos!X685&amp;""))&amp;"=",X$1007)),ISNUMBER(FIND(";"&amp;UPPER(TRIM(Datos!X685&amp;""))&amp;";",X$1007))),OR(UPPER(TRIM(Datos!X685&amp;""))="SÍ",UPPER(TRIM(Datos!X685&amp;""))="SI",UPPER(TRIM(Datos!X685&amp;""))="NO"),IF(ISNUMBER(Datos!X685),AND(OR(X$1005="",Datos!X685&gt;=X$1005),OR(X$1006="",Datos!X685&lt;=X$1006)),FALSE),TRUE))))</f>
        <v>0.0</v>
      </c>
      <c r="Y685">
        <f>IF(Datos!Y685="",0,IF(AND(Y$1008&lt;&gt;"",Datos!Y685=Y$1008),0,IF(Y$1004=0,0,1-CHOOSE(Y$1004,IF(ISNUMBER(Datos!Y685),AND(OR(Y$1005="",Datos!Y685&gt;=Y$1005),OR(Y$1006="",Datos!Y685&lt;=Y$1006)),FALSE),IF(ISNUMBER(Datos!Y685),AND(Datos!Y685=INT(Datos!Y685),AND(OR(Y$1005="",Datos!Y685&gt;=Y$1005),OR(Y$1006="",Datos!Y685&lt;=Y$1006))),FALSE),OR(ISNUMBER(FIND(";"&amp;UPPER(TRIM(Datos!Y685&amp;""))&amp;"=",Y$1007)),ISNUMBER(FIND(";"&amp;UPPER(TRIM(Datos!Y685&amp;""))&amp;";",Y$1007))),OR(UPPER(TRIM(Datos!Y685&amp;""))="SÍ",UPPER(TRIM(Datos!Y685&amp;""))="SI",UPPER(TRIM(Datos!Y685&amp;""))="NO"),IF(ISNUMBER(Datos!Y685),AND(OR(Y$1005="",Datos!Y685&gt;=Y$1005),OR(Y$1006="",Datos!Y685&lt;=Y$1006)),FALSE),TRUE))))</f>
        <v>0.0</v>
      </c>
      <c r="Z685">
        <f>IF(Datos!Z685="",0,IF(AND(Z$1008&lt;&gt;"",Datos!Z685=Z$1008),0,IF(Z$1004=0,0,1-CHOOSE(Z$1004,IF(ISNUMBER(Datos!Z685),AND(OR(Z$1005="",Datos!Z685&gt;=Z$1005),OR(Z$1006="",Datos!Z685&lt;=Z$1006)),FALSE),IF(ISNUMBER(Datos!Z685),AND(Datos!Z685=INT(Datos!Z685),AND(OR(Z$1005="",Datos!Z685&gt;=Z$1005),OR(Z$1006="",Datos!Z685&lt;=Z$1006))),FALSE),OR(ISNUMBER(FIND(";"&amp;UPPER(TRIM(Datos!Z685&amp;""))&amp;"=",Z$1007)),ISNUMBER(FIND(";"&amp;UPPER(TRIM(Datos!Z685&amp;""))&amp;";",Z$1007))),OR(UPPER(TRIM(Datos!Z685&amp;""))="SÍ",UPPER(TRIM(Datos!Z685&amp;""))="SI",UPPER(TRIM(Datos!Z685&amp;""))="NO"),IF(ISNUMBER(Datos!Z685),AND(OR(Z$1005="",Datos!Z685&gt;=Z$1005),OR(Z$1006="",Datos!Z685&lt;=Z$1006)),FALSE),TRUE))))</f>
        <v>0.0</v>
      </c>
      <c r="AA685">
        <f>IF(Datos!AA685="",0,IF(AND(AA$1008&lt;&gt;"",Datos!AA685=AA$1008),0,IF(AA$1004=0,0,1-CHOOSE(AA$1004,IF(ISNUMBER(Datos!AA685),AND(OR(AA$1005="",Datos!AA685&gt;=AA$1005),OR(AA$1006="",Datos!AA685&lt;=AA$1006)),FALSE),IF(ISNUMBER(Datos!AA685),AND(Datos!AA685=INT(Datos!AA685),AND(OR(AA$1005="",Datos!AA685&gt;=AA$1005),OR(AA$1006="",Datos!AA685&lt;=AA$1006))),FALSE),OR(ISNUMBER(FIND(";"&amp;UPPER(TRIM(Datos!AA685&amp;""))&amp;"=",AA$1007)),ISNUMBER(FIND(";"&amp;UPPER(TRIM(Datos!AA685&amp;""))&amp;";",AA$1007))),OR(UPPER(TRIM(Datos!AA685&amp;""))="SÍ",UPPER(TRIM(Datos!AA685&amp;""))="SI",UPPER(TRIM(Datos!AA685&amp;""))="NO"),IF(ISNUMBER(Datos!AA685),AND(OR(AA$1005="",Datos!AA685&gt;=AA$1005),OR(AA$1006="",Datos!AA685&lt;=AA$1006)),FALSE),TRUE))))</f>
        <v>0.0</v>
      </c>
      <c r="AB685">
        <f>IF(Datos!AB685="",0,IF(AND(AB$1008&lt;&gt;"",Datos!AB685=AB$1008),0,IF(AB$1004=0,0,1-CHOOSE(AB$1004,IF(ISNUMBER(Datos!AB685),AND(OR(AB$1005="",Datos!AB685&gt;=AB$1005),OR(AB$1006="",Datos!AB685&lt;=AB$1006)),FALSE),IF(ISNUMBER(Datos!AB685),AND(Datos!AB685=INT(Datos!AB685),AND(OR(AB$1005="",Datos!AB685&gt;=AB$1005),OR(AB$1006="",Datos!AB685&lt;=AB$1006))),FALSE),OR(ISNUMBER(FIND(";"&amp;UPPER(TRIM(Datos!AB685&amp;""))&amp;"=",AB$1007)),ISNUMBER(FIND(";"&amp;UPPER(TRIM(Datos!AB685&amp;""))&amp;";",AB$1007))),OR(UPPER(TRIM(Datos!AB685&amp;""))="SÍ",UPPER(TRIM(Datos!AB685&amp;""))="SI",UPPER(TRIM(Datos!AB685&amp;""))="NO"),IF(ISNUMBER(Datos!AB685),AND(OR(AB$1005="",Datos!AB685&gt;=AB$1005),OR(AB$1006="",Datos!AB685&lt;=AB$1006)),FALSE),TRUE))))</f>
        <v>0.0</v>
      </c>
      <c r="AC685">
        <f>IF(Datos!AC685="",0,IF(AND(AC$1008&lt;&gt;"",Datos!AC685=AC$1008),0,IF(AC$1004=0,0,1-CHOOSE(AC$1004,IF(ISNUMBER(Datos!AC685),AND(OR(AC$1005="",Datos!AC685&gt;=AC$1005),OR(AC$1006="",Datos!AC685&lt;=AC$1006)),FALSE),IF(ISNUMBER(Datos!AC685),AND(Datos!AC685=INT(Datos!AC685),AND(OR(AC$1005="",Datos!AC685&gt;=AC$1005),OR(AC$1006="",Datos!AC685&lt;=AC$1006))),FALSE),OR(ISNUMBER(FIND(";"&amp;UPPER(TRIM(Datos!AC685&amp;""))&amp;"=",AC$1007)),ISNUMBER(FIND(";"&amp;UPPER(TRIM(Datos!AC685&amp;""))&amp;";",AC$1007))),OR(UPPER(TRIM(Datos!AC685&amp;""))="SÍ",UPPER(TRIM(Datos!AC685&amp;""))="SI",UPPER(TRIM(Datos!AC685&amp;""))="NO"),IF(ISNUMBER(Datos!AC685),AND(OR(AC$1005="",Datos!AC685&gt;=AC$1005),OR(AC$1006="",Datos!AC685&lt;=AC$1006)),FALSE),TRUE))))</f>
        <v>0.0</v>
      </c>
      <c r="AD685">
        <f>IF(Datos!AD685="",0,IF(AND(AD$1008&lt;&gt;"",Datos!AD685=AD$1008),0,IF(AD$1004=0,0,1-CHOOSE(AD$1004,IF(ISNUMBER(Datos!AD685),AND(OR(AD$1005="",Datos!AD685&gt;=AD$1005),OR(AD$1006="",Datos!AD685&lt;=AD$1006)),FALSE),IF(ISNUMBER(Datos!AD685),AND(Datos!AD685=INT(Datos!AD685),AND(OR(AD$1005="",Datos!AD685&gt;=AD$1005),OR(AD$1006="",Datos!AD685&lt;=AD$1006))),FALSE),OR(ISNUMBER(FIND(";"&amp;UPPER(TRIM(Datos!AD685&amp;""))&amp;"=",AD$1007)),ISNUMBER(FIND(";"&amp;UPPER(TRIM(Datos!AD685&amp;""))&amp;";",AD$1007))),OR(UPPER(TRIM(Datos!AD685&amp;""))="SÍ",UPPER(TRIM(Datos!AD685&amp;""))="SI",UPPER(TRIM(Datos!AD685&amp;""))="NO"),IF(ISNUMBER(Datos!AD685),AND(OR(AD$1005="",Datos!AD685&gt;=AD$1005),OR(AD$1006="",Datos!AD685&lt;=AD$1006)),FALSE),TRUE))))</f>
        <v>0.0</v>
      </c>
      <c r="AE685">
        <f>IF(Datos!AE685="",0,IF(AND(AE$1008&lt;&gt;"",Datos!AE685=AE$1008),0,IF(AE$1004=0,0,1-CHOOSE(AE$1004,IF(ISNUMBER(Datos!AE685),AND(OR(AE$1005="",Datos!AE685&gt;=AE$1005),OR(AE$1006="",Datos!AE685&lt;=AE$1006)),FALSE),IF(ISNUMBER(Datos!AE685),AND(Datos!AE685=INT(Datos!AE685),AND(OR(AE$1005="",Datos!AE685&gt;=AE$1005),OR(AE$1006="",Datos!AE685&lt;=AE$1006))),FALSE),OR(ISNUMBER(FIND(";"&amp;UPPER(TRIM(Datos!AE685&amp;""))&amp;"=",AE$1007)),ISNUMBER(FIND(";"&amp;UPPER(TRIM(Datos!AE685&amp;""))&amp;";",AE$1007))),OR(UPPER(TRIM(Datos!AE685&amp;""))="SÍ",UPPER(TRIM(Datos!AE685&amp;""))="SI",UPPER(TRIM(Datos!AE685&amp;""))="NO"),IF(ISNUMBER(Datos!AE685),AND(OR(AE$1005="",Datos!AE685&gt;=AE$1005),OR(AE$1006="",Datos!AE685&lt;=AE$1006)),FALSE),TRUE))))</f>
        <v>0.0</v>
      </c>
    </row>
    <row r="686" spans="2:31">
      <c r="B686">
        <f>IF(Datos!B686="",0,IF(AND(B$1008&lt;&gt;"",Datos!B686=B$1008),0,IF(B$1004=0,0,1-CHOOSE(B$1004,IF(ISNUMBER(Datos!B686),AND(OR(B$1005="",Datos!B686&gt;=B$1005),OR(B$1006="",Datos!B686&lt;=B$1006)),FALSE),IF(ISNUMBER(Datos!B686),AND(Datos!B686=INT(Datos!B686),AND(OR(B$1005="",Datos!B686&gt;=B$1005),OR(B$1006="",Datos!B686&lt;=B$1006))),FALSE),OR(ISNUMBER(FIND(";"&amp;UPPER(TRIM(Datos!B686&amp;""))&amp;"=",B$1007)),ISNUMBER(FIND(";"&amp;UPPER(TRIM(Datos!B686&amp;""))&amp;";",B$1007))),OR(UPPER(TRIM(Datos!B686&amp;""))="SÍ",UPPER(TRIM(Datos!B686&amp;""))="SI",UPPER(TRIM(Datos!B686&amp;""))="NO"),IF(ISNUMBER(Datos!B686),AND(OR(B$1005="",Datos!B686&gt;=B$1005),OR(B$1006="",Datos!B686&lt;=B$1006)),FALSE),TRUE))))</f>
        <v>0.0</v>
      </c>
      <c r="C686">
        <f>IF(Datos!C686="",0,IF(AND(C$1008&lt;&gt;"",Datos!C686=C$1008),0,IF(C$1004=0,0,1-CHOOSE(C$1004,IF(ISNUMBER(Datos!C686),AND(OR(C$1005="",Datos!C686&gt;=C$1005),OR(C$1006="",Datos!C686&lt;=C$1006)),FALSE),IF(ISNUMBER(Datos!C686),AND(Datos!C686=INT(Datos!C686),AND(OR(C$1005="",Datos!C686&gt;=C$1005),OR(C$1006="",Datos!C686&lt;=C$1006))),FALSE),OR(ISNUMBER(FIND(";"&amp;UPPER(TRIM(Datos!C686&amp;""))&amp;"=",C$1007)),ISNUMBER(FIND(";"&amp;UPPER(TRIM(Datos!C686&amp;""))&amp;";",C$1007))),OR(UPPER(TRIM(Datos!C686&amp;""))="SÍ",UPPER(TRIM(Datos!C686&amp;""))="SI",UPPER(TRIM(Datos!C686&amp;""))="NO"),IF(ISNUMBER(Datos!C686),AND(OR(C$1005="",Datos!C686&gt;=C$1005),OR(C$1006="",Datos!C686&lt;=C$1006)),FALSE),TRUE))))</f>
        <v>0.0</v>
      </c>
      <c r="D686">
        <f>IF(Datos!D686="",0,IF(AND(D$1008&lt;&gt;"",Datos!D686=D$1008),0,IF(D$1004=0,0,1-CHOOSE(D$1004,IF(ISNUMBER(Datos!D686),AND(OR(D$1005="",Datos!D686&gt;=D$1005),OR(D$1006="",Datos!D686&lt;=D$1006)),FALSE),IF(ISNUMBER(Datos!D686),AND(Datos!D686=INT(Datos!D686),AND(OR(D$1005="",Datos!D686&gt;=D$1005),OR(D$1006="",Datos!D686&lt;=D$1006))),FALSE),OR(ISNUMBER(FIND(";"&amp;UPPER(TRIM(Datos!D686&amp;""))&amp;"=",D$1007)),ISNUMBER(FIND(";"&amp;UPPER(TRIM(Datos!D686&amp;""))&amp;";",D$1007))),OR(UPPER(TRIM(Datos!D686&amp;""))="SÍ",UPPER(TRIM(Datos!D686&amp;""))="SI",UPPER(TRIM(Datos!D686&amp;""))="NO"),IF(ISNUMBER(Datos!D686),AND(OR(D$1005="",Datos!D686&gt;=D$1005),OR(D$1006="",Datos!D686&lt;=D$1006)),FALSE),TRUE))))</f>
        <v>0.0</v>
      </c>
      <c r="E686">
        <f>IF(Datos!E686="",0,IF(AND(E$1008&lt;&gt;"",Datos!E686=E$1008),0,IF(E$1004=0,0,1-CHOOSE(E$1004,IF(ISNUMBER(Datos!E686),AND(OR(E$1005="",Datos!E686&gt;=E$1005),OR(E$1006="",Datos!E686&lt;=E$1006)),FALSE),IF(ISNUMBER(Datos!E686),AND(Datos!E686=INT(Datos!E686),AND(OR(E$1005="",Datos!E686&gt;=E$1005),OR(E$1006="",Datos!E686&lt;=E$1006))),FALSE),OR(ISNUMBER(FIND(";"&amp;UPPER(TRIM(Datos!E686&amp;""))&amp;"=",E$1007)),ISNUMBER(FIND(";"&amp;UPPER(TRIM(Datos!E686&amp;""))&amp;";",E$1007))),OR(UPPER(TRIM(Datos!E686&amp;""))="SÍ",UPPER(TRIM(Datos!E686&amp;""))="SI",UPPER(TRIM(Datos!E686&amp;""))="NO"),IF(ISNUMBER(Datos!E686),AND(OR(E$1005="",Datos!E686&gt;=E$1005),OR(E$1006="",Datos!E686&lt;=E$1006)),FALSE),TRUE))))</f>
        <v>0.0</v>
      </c>
      <c r="F686">
        <f>IF(Datos!F686="",0,IF(AND(F$1008&lt;&gt;"",Datos!F686=F$1008),0,IF(F$1004=0,0,1-CHOOSE(F$1004,IF(ISNUMBER(Datos!F686),AND(OR(F$1005="",Datos!F686&gt;=F$1005),OR(F$1006="",Datos!F686&lt;=F$1006)),FALSE),IF(ISNUMBER(Datos!F686),AND(Datos!F686=INT(Datos!F686),AND(OR(F$1005="",Datos!F686&gt;=F$1005),OR(F$1006="",Datos!F686&lt;=F$1006))),FALSE),OR(ISNUMBER(FIND(";"&amp;UPPER(TRIM(Datos!F686&amp;""))&amp;"=",F$1007)),ISNUMBER(FIND(";"&amp;UPPER(TRIM(Datos!F686&amp;""))&amp;";",F$1007))),OR(UPPER(TRIM(Datos!F686&amp;""))="SÍ",UPPER(TRIM(Datos!F686&amp;""))="SI",UPPER(TRIM(Datos!F686&amp;""))="NO"),IF(ISNUMBER(Datos!F686),AND(OR(F$1005="",Datos!F686&gt;=F$1005),OR(F$1006="",Datos!F686&lt;=F$1006)),FALSE),TRUE))))</f>
        <v>0.0</v>
      </c>
      <c r="G686">
        <f>IF(Datos!G686="",0,IF(AND(G$1008&lt;&gt;"",Datos!G686=G$1008),0,IF(G$1004=0,0,1-CHOOSE(G$1004,IF(ISNUMBER(Datos!G686),AND(OR(G$1005="",Datos!G686&gt;=G$1005),OR(G$1006="",Datos!G686&lt;=G$1006)),FALSE),IF(ISNUMBER(Datos!G686),AND(Datos!G686=INT(Datos!G686),AND(OR(G$1005="",Datos!G686&gt;=G$1005),OR(G$1006="",Datos!G686&lt;=G$1006))),FALSE),OR(ISNUMBER(FIND(";"&amp;UPPER(TRIM(Datos!G686&amp;""))&amp;"=",G$1007)),ISNUMBER(FIND(";"&amp;UPPER(TRIM(Datos!G686&amp;""))&amp;";",G$1007))),OR(UPPER(TRIM(Datos!G686&amp;""))="SÍ",UPPER(TRIM(Datos!G686&amp;""))="SI",UPPER(TRIM(Datos!G686&amp;""))="NO"),IF(ISNUMBER(Datos!G686),AND(OR(G$1005="",Datos!G686&gt;=G$1005),OR(G$1006="",Datos!G686&lt;=G$1006)),FALSE),TRUE))))</f>
        <v>0.0</v>
      </c>
      <c r="H686">
        <f>IF(Datos!H686="",0,IF(AND(H$1008&lt;&gt;"",Datos!H686=H$1008),0,IF(H$1004=0,0,1-CHOOSE(H$1004,IF(ISNUMBER(Datos!H686),AND(OR(H$1005="",Datos!H686&gt;=H$1005),OR(H$1006="",Datos!H686&lt;=H$1006)),FALSE),IF(ISNUMBER(Datos!H686),AND(Datos!H686=INT(Datos!H686),AND(OR(H$1005="",Datos!H686&gt;=H$1005),OR(H$1006="",Datos!H686&lt;=H$1006))),FALSE),OR(ISNUMBER(FIND(";"&amp;UPPER(TRIM(Datos!H686&amp;""))&amp;"=",H$1007)),ISNUMBER(FIND(";"&amp;UPPER(TRIM(Datos!H686&amp;""))&amp;";",H$1007))),OR(UPPER(TRIM(Datos!H686&amp;""))="SÍ",UPPER(TRIM(Datos!H686&amp;""))="SI",UPPER(TRIM(Datos!H686&amp;""))="NO"),IF(ISNUMBER(Datos!H686),AND(OR(H$1005="",Datos!H686&gt;=H$1005),OR(H$1006="",Datos!H686&lt;=H$1006)),FALSE),TRUE))))</f>
        <v>0.0</v>
      </c>
      <c r="I686">
        <f>IF(Datos!I686="",0,IF(AND(I$1008&lt;&gt;"",Datos!I686=I$1008),0,IF(I$1004=0,0,1-CHOOSE(I$1004,IF(ISNUMBER(Datos!I686),AND(OR(I$1005="",Datos!I686&gt;=I$1005),OR(I$1006="",Datos!I686&lt;=I$1006)),FALSE),IF(ISNUMBER(Datos!I686),AND(Datos!I686=INT(Datos!I686),AND(OR(I$1005="",Datos!I686&gt;=I$1005),OR(I$1006="",Datos!I686&lt;=I$1006))),FALSE),OR(ISNUMBER(FIND(";"&amp;UPPER(TRIM(Datos!I686&amp;""))&amp;"=",I$1007)),ISNUMBER(FIND(";"&amp;UPPER(TRIM(Datos!I686&amp;""))&amp;";",I$1007))),OR(UPPER(TRIM(Datos!I686&amp;""))="SÍ",UPPER(TRIM(Datos!I686&amp;""))="SI",UPPER(TRIM(Datos!I686&amp;""))="NO"),IF(ISNUMBER(Datos!I686),AND(OR(I$1005="",Datos!I686&gt;=I$1005),OR(I$1006="",Datos!I686&lt;=I$1006)),FALSE),TRUE))))</f>
        <v>0.0</v>
      </c>
      <c r="J686">
        <f>IF(Datos!J686="",0,IF(AND(J$1008&lt;&gt;"",Datos!J686=J$1008),0,IF(J$1004=0,0,1-CHOOSE(J$1004,IF(ISNUMBER(Datos!J686),AND(OR(J$1005="",Datos!J686&gt;=J$1005),OR(J$1006="",Datos!J686&lt;=J$1006)),FALSE),IF(ISNUMBER(Datos!J686),AND(Datos!J686=INT(Datos!J686),AND(OR(J$1005="",Datos!J686&gt;=J$1005),OR(J$1006="",Datos!J686&lt;=J$1006))),FALSE),OR(ISNUMBER(FIND(";"&amp;UPPER(TRIM(Datos!J686&amp;""))&amp;"=",J$1007)),ISNUMBER(FIND(";"&amp;UPPER(TRIM(Datos!J686&amp;""))&amp;";",J$1007))),OR(UPPER(TRIM(Datos!J686&amp;""))="SÍ",UPPER(TRIM(Datos!J686&amp;""))="SI",UPPER(TRIM(Datos!J686&amp;""))="NO"),IF(ISNUMBER(Datos!J686),AND(OR(J$1005="",Datos!J686&gt;=J$1005),OR(J$1006="",Datos!J686&lt;=J$1006)),FALSE),TRUE))))</f>
        <v>0.0</v>
      </c>
      <c r="K686">
        <f>IF(Datos!K686="",0,IF(AND(K$1008&lt;&gt;"",Datos!K686=K$1008),0,IF(K$1004=0,0,1-CHOOSE(K$1004,IF(ISNUMBER(Datos!K686),AND(OR(K$1005="",Datos!K686&gt;=K$1005),OR(K$1006="",Datos!K686&lt;=K$1006)),FALSE),IF(ISNUMBER(Datos!K686),AND(Datos!K686=INT(Datos!K686),AND(OR(K$1005="",Datos!K686&gt;=K$1005),OR(K$1006="",Datos!K686&lt;=K$1006))),FALSE),OR(ISNUMBER(FIND(";"&amp;UPPER(TRIM(Datos!K686&amp;""))&amp;"=",K$1007)),ISNUMBER(FIND(";"&amp;UPPER(TRIM(Datos!K686&amp;""))&amp;";",K$1007))),OR(UPPER(TRIM(Datos!K686&amp;""))="SÍ",UPPER(TRIM(Datos!K686&amp;""))="SI",UPPER(TRIM(Datos!K686&amp;""))="NO"),IF(ISNUMBER(Datos!K686),AND(OR(K$1005="",Datos!K686&gt;=K$1005),OR(K$1006="",Datos!K686&lt;=K$1006)),FALSE),TRUE))))</f>
        <v>0.0</v>
      </c>
      <c r="L686">
        <f>IF(Datos!L686="",0,IF(AND(L$1008&lt;&gt;"",Datos!L686=L$1008),0,IF(L$1004=0,0,1-CHOOSE(L$1004,IF(ISNUMBER(Datos!L686),AND(OR(L$1005="",Datos!L686&gt;=L$1005),OR(L$1006="",Datos!L686&lt;=L$1006)),FALSE),IF(ISNUMBER(Datos!L686),AND(Datos!L686=INT(Datos!L686),AND(OR(L$1005="",Datos!L686&gt;=L$1005),OR(L$1006="",Datos!L686&lt;=L$1006))),FALSE),OR(ISNUMBER(FIND(";"&amp;UPPER(TRIM(Datos!L686&amp;""))&amp;"=",L$1007)),ISNUMBER(FIND(";"&amp;UPPER(TRIM(Datos!L686&amp;""))&amp;";",L$1007))),OR(UPPER(TRIM(Datos!L686&amp;""))="SÍ",UPPER(TRIM(Datos!L686&amp;""))="SI",UPPER(TRIM(Datos!L686&amp;""))="NO"),IF(ISNUMBER(Datos!L686),AND(OR(L$1005="",Datos!L686&gt;=L$1005),OR(L$1006="",Datos!L686&lt;=L$1006)),FALSE),TRUE))))</f>
        <v>0.0</v>
      </c>
      <c r="M686">
        <f>IF(Datos!M686="",0,IF(AND(M$1008&lt;&gt;"",Datos!M686=M$1008),0,IF(M$1004=0,0,1-CHOOSE(M$1004,IF(ISNUMBER(Datos!M686),AND(OR(M$1005="",Datos!M686&gt;=M$1005),OR(M$1006="",Datos!M686&lt;=M$1006)),FALSE),IF(ISNUMBER(Datos!M686),AND(Datos!M686=INT(Datos!M686),AND(OR(M$1005="",Datos!M686&gt;=M$1005),OR(M$1006="",Datos!M686&lt;=M$1006))),FALSE),OR(ISNUMBER(FIND(";"&amp;UPPER(TRIM(Datos!M686&amp;""))&amp;"=",M$1007)),ISNUMBER(FIND(";"&amp;UPPER(TRIM(Datos!M686&amp;""))&amp;";",M$1007))),OR(UPPER(TRIM(Datos!M686&amp;""))="SÍ",UPPER(TRIM(Datos!M686&amp;""))="SI",UPPER(TRIM(Datos!M686&amp;""))="NO"),IF(ISNUMBER(Datos!M686),AND(OR(M$1005="",Datos!M686&gt;=M$1005),OR(M$1006="",Datos!M686&lt;=M$1006)),FALSE),TRUE))))</f>
        <v>0.0</v>
      </c>
      <c r="N686">
        <f>IF(Datos!N686="",0,IF(AND(N$1008&lt;&gt;"",Datos!N686=N$1008),0,IF(N$1004=0,0,1-CHOOSE(N$1004,IF(ISNUMBER(Datos!N686),AND(OR(N$1005="",Datos!N686&gt;=N$1005),OR(N$1006="",Datos!N686&lt;=N$1006)),FALSE),IF(ISNUMBER(Datos!N686),AND(Datos!N686=INT(Datos!N686),AND(OR(N$1005="",Datos!N686&gt;=N$1005),OR(N$1006="",Datos!N686&lt;=N$1006))),FALSE),OR(ISNUMBER(FIND(";"&amp;UPPER(TRIM(Datos!N686&amp;""))&amp;"=",N$1007)),ISNUMBER(FIND(";"&amp;UPPER(TRIM(Datos!N686&amp;""))&amp;";",N$1007))),OR(UPPER(TRIM(Datos!N686&amp;""))="SÍ",UPPER(TRIM(Datos!N686&amp;""))="SI",UPPER(TRIM(Datos!N686&amp;""))="NO"),IF(ISNUMBER(Datos!N686),AND(OR(N$1005="",Datos!N686&gt;=N$1005),OR(N$1006="",Datos!N686&lt;=N$1006)),FALSE),TRUE))))</f>
        <v>0.0</v>
      </c>
      <c r="O686">
        <f>IF(Datos!O686="",0,IF(AND(O$1008&lt;&gt;"",Datos!O686=O$1008),0,IF(O$1004=0,0,1-CHOOSE(O$1004,IF(ISNUMBER(Datos!O686),AND(OR(O$1005="",Datos!O686&gt;=O$1005),OR(O$1006="",Datos!O686&lt;=O$1006)),FALSE),IF(ISNUMBER(Datos!O686),AND(Datos!O686=INT(Datos!O686),AND(OR(O$1005="",Datos!O686&gt;=O$1005),OR(O$1006="",Datos!O686&lt;=O$1006))),FALSE),OR(ISNUMBER(FIND(";"&amp;UPPER(TRIM(Datos!O686&amp;""))&amp;"=",O$1007)),ISNUMBER(FIND(";"&amp;UPPER(TRIM(Datos!O686&amp;""))&amp;";",O$1007))),OR(UPPER(TRIM(Datos!O686&amp;""))="SÍ",UPPER(TRIM(Datos!O686&amp;""))="SI",UPPER(TRIM(Datos!O686&amp;""))="NO"),IF(ISNUMBER(Datos!O686),AND(OR(O$1005="",Datos!O686&gt;=O$1005),OR(O$1006="",Datos!O686&lt;=O$1006)),FALSE),TRUE))))</f>
        <v>0.0</v>
      </c>
      <c r="P686">
        <f>IF(Datos!P686="",0,IF(AND(P$1008&lt;&gt;"",Datos!P686=P$1008),0,IF(P$1004=0,0,1-CHOOSE(P$1004,IF(ISNUMBER(Datos!P686),AND(OR(P$1005="",Datos!P686&gt;=P$1005),OR(P$1006="",Datos!P686&lt;=P$1006)),FALSE),IF(ISNUMBER(Datos!P686),AND(Datos!P686=INT(Datos!P686),AND(OR(P$1005="",Datos!P686&gt;=P$1005),OR(P$1006="",Datos!P686&lt;=P$1006))),FALSE),OR(ISNUMBER(FIND(";"&amp;UPPER(TRIM(Datos!P686&amp;""))&amp;"=",P$1007)),ISNUMBER(FIND(";"&amp;UPPER(TRIM(Datos!P686&amp;""))&amp;";",P$1007))),OR(UPPER(TRIM(Datos!P686&amp;""))="SÍ",UPPER(TRIM(Datos!P686&amp;""))="SI",UPPER(TRIM(Datos!P686&amp;""))="NO"),IF(ISNUMBER(Datos!P686),AND(OR(P$1005="",Datos!P686&gt;=P$1005),OR(P$1006="",Datos!P686&lt;=P$1006)),FALSE),TRUE))))</f>
        <v>0.0</v>
      </c>
      <c r="Q686">
        <f>IF(Datos!Q686="",0,IF(AND(Q$1008&lt;&gt;"",Datos!Q686=Q$1008),0,IF(Q$1004=0,0,1-CHOOSE(Q$1004,IF(ISNUMBER(Datos!Q686),AND(OR(Q$1005="",Datos!Q686&gt;=Q$1005),OR(Q$1006="",Datos!Q686&lt;=Q$1006)),FALSE),IF(ISNUMBER(Datos!Q686),AND(Datos!Q686=INT(Datos!Q686),AND(OR(Q$1005="",Datos!Q686&gt;=Q$1005),OR(Q$1006="",Datos!Q686&lt;=Q$1006))),FALSE),OR(ISNUMBER(FIND(";"&amp;UPPER(TRIM(Datos!Q686&amp;""))&amp;"=",Q$1007)),ISNUMBER(FIND(";"&amp;UPPER(TRIM(Datos!Q686&amp;""))&amp;";",Q$1007))),OR(UPPER(TRIM(Datos!Q686&amp;""))="SÍ",UPPER(TRIM(Datos!Q686&amp;""))="SI",UPPER(TRIM(Datos!Q686&amp;""))="NO"),IF(ISNUMBER(Datos!Q686),AND(OR(Q$1005="",Datos!Q686&gt;=Q$1005),OR(Q$1006="",Datos!Q686&lt;=Q$1006)),FALSE),TRUE))))</f>
        <v>0.0</v>
      </c>
      <c r="R686">
        <f>IF(Datos!R686="",0,IF(AND(R$1008&lt;&gt;"",Datos!R686=R$1008),0,IF(R$1004=0,0,1-CHOOSE(R$1004,IF(ISNUMBER(Datos!R686),AND(OR(R$1005="",Datos!R686&gt;=R$1005),OR(R$1006="",Datos!R686&lt;=R$1006)),FALSE),IF(ISNUMBER(Datos!R686),AND(Datos!R686=INT(Datos!R686),AND(OR(R$1005="",Datos!R686&gt;=R$1005),OR(R$1006="",Datos!R686&lt;=R$1006))),FALSE),OR(ISNUMBER(FIND(";"&amp;UPPER(TRIM(Datos!R686&amp;""))&amp;"=",R$1007)),ISNUMBER(FIND(";"&amp;UPPER(TRIM(Datos!R686&amp;""))&amp;";",R$1007))),OR(UPPER(TRIM(Datos!R686&amp;""))="SÍ",UPPER(TRIM(Datos!R686&amp;""))="SI",UPPER(TRIM(Datos!R686&amp;""))="NO"),IF(ISNUMBER(Datos!R686),AND(OR(R$1005="",Datos!R686&gt;=R$1005),OR(R$1006="",Datos!R686&lt;=R$1006)),FALSE),TRUE))))</f>
        <v>0.0</v>
      </c>
      <c r="S686">
        <f>IF(Datos!S686="",0,IF(AND(S$1008&lt;&gt;"",Datos!S686=S$1008),0,IF(S$1004=0,0,1-CHOOSE(S$1004,IF(ISNUMBER(Datos!S686),AND(OR(S$1005="",Datos!S686&gt;=S$1005),OR(S$1006="",Datos!S686&lt;=S$1006)),FALSE),IF(ISNUMBER(Datos!S686),AND(Datos!S686=INT(Datos!S686),AND(OR(S$1005="",Datos!S686&gt;=S$1005),OR(S$1006="",Datos!S686&lt;=S$1006))),FALSE),OR(ISNUMBER(FIND(";"&amp;UPPER(TRIM(Datos!S686&amp;""))&amp;"=",S$1007)),ISNUMBER(FIND(";"&amp;UPPER(TRIM(Datos!S686&amp;""))&amp;";",S$1007))),OR(UPPER(TRIM(Datos!S686&amp;""))="SÍ",UPPER(TRIM(Datos!S686&amp;""))="SI",UPPER(TRIM(Datos!S686&amp;""))="NO"),IF(ISNUMBER(Datos!S686),AND(OR(S$1005="",Datos!S686&gt;=S$1005),OR(S$1006="",Datos!S686&lt;=S$1006)),FALSE),TRUE))))</f>
        <v>0.0</v>
      </c>
      <c r="T686">
        <f>IF(Datos!T686="",0,IF(AND(T$1008&lt;&gt;"",Datos!T686=T$1008),0,IF(T$1004=0,0,1-CHOOSE(T$1004,IF(ISNUMBER(Datos!T686),AND(OR(T$1005="",Datos!T686&gt;=T$1005),OR(T$1006="",Datos!T686&lt;=T$1006)),FALSE),IF(ISNUMBER(Datos!T686),AND(Datos!T686=INT(Datos!T686),AND(OR(T$1005="",Datos!T686&gt;=T$1005),OR(T$1006="",Datos!T686&lt;=T$1006))),FALSE),OR(ISNUMBER(FIND(";"&amp;UPPER(TRIM(Datos!T686&amp;""))&amp;"=",T$1007)),ISNUMBER(FIND(";"&amp;UPPER(TRIM(Datos!T686&amp;""))&amp;";",T$1007))),OR(UPPER(TRIM(Datos!T686&amp;""))="SÍ",UPPER(TRIM(Datos!T686&amp;""))="SI",UPPER(TRIM(Datos!T686&amp;""))="NO"),IF(ISNUMBER(Datos!T686),AND(OR(T$1005="",Datos!T686&gt;=T$1005),OR(T$1006="",Datos!T686&lt;=T$1006)),FALSE),TRUE))))</f>
        <v>0.0</v>
      </c>
      <c r="U686">
        <f>IF(Datos!U686="",0,IF(AND(U$1008&lt;&gt;"",Datos!U686=U$1008),0,IF(U$1004=0,0,1-CHOOSE(U$1004,IF(ISNUMBER(Datos!U686),AND(OR(U$1005="",Datos!U686&gt;=U$1005),OR(U$1006="",Datos!U686&lt;=U$1006)),FALSE),IF(ISNUMBER(Datos!U686),AND(Datos!U686=INT(Datos!U686),AND(OR(U$1005="",Datos!U686&gt;=U$1005),OR(U$1006="",Datos!U686&lt;=U$1006))),FALSE),OR(ISNUMBER(FIND(";"&amp;UPPER(TRIM(Datos!U686&amp;""))&amp;"=",U$1007)),ISNUMBER(FIND(";"&amp;UPPER(TRIM(Datos!U686&amp;""))&amp;";",U$1007))),OR(UPPER(TRIM(Datos!U686&amp;""))="SÍ",UPPER(TRIM(Datos!U686&amp;""))="SI",UPPER(TRIM(Datos!U686&amp;""))="NO"),IF(ISNUMBER(Datos!U686),AND(OR(U$1005="",Datos!U686&gt;=U$1005),OR(U$1006="",Datos!U686&lt;=U$1006)),FALSE),TRUE))))</f>
        <v>0.0</v>
      </c>
      <c r="V686">
        <f>IF(Datos!V686="",0,IF(AND(V$1008&lt;&gt;"",Datos!V686=V$1008),0,IF(V$1004=0,0,1-CHOOSE(V$1004,IF(ISNUMBER(Datos!V686),AND(OR(V$1005="",Datos!V686&gt;=V$1005),OR(V$1006="",Datos!V686&lt;=V$1006)),FALSE),IF(ISNUMBER(Datos!V686),AND(Datos!V686=INT(Datos!V686),AND(OR(V$1005="",Datos!V686&gt;=V$1005),OR(V$1006="",Datos!V686&lt;=V$1006))),FALSE),OR(ISNUMBER(FIND(";"&amp;UPPER(TRIM(Datos!V686&amp;""))&amp;"=",V$1007)),ISNUMBER(FIND(";"&amp;UPPER(TRIM(Datos!V686&amp;""))&amp;";",V$1007))),OR(UPPER(TRIM(Datos!V686&amp;""))="SÍ",UPPER(TRIM(Datos!V686&amp;""))="SI",UPPER(TRIM(Datos!V686&amp;""))="NO"),IF(ISNUMBER(Datos!V686),AND(OR(V$1005="",Datos!V686&gt;=V$1005),OR(V$1006="",Datos!V686&lt;=V$1006)),FALSE),TRUE))))</f>
        <v>0.0</v>
      </c>
      <c r="W686">
        <f>IF(Datos!W686="",0,IF(AND(W$1008&lt;&gt;"",Datos!W686=W$1008),0,IF(W$1004=0,0,1-CHOOSE(W$1004,IF(ISNUMBER(Datos!W686),AND(OR(W$1005="",Datos!W686&gt;=W$1005),OR(W$1006="",Datos!W686&lt;=W$1006)),FALSE),IF(ISNUMBER(Datos!W686),AND(Datos!W686=INT(Datos!W686),AND(OR(W$1005="",Datos!W686&gt;=W$1005),OR(W$1006="",Datos!W686&lt;=W$1006))),FALSE),OR(ISNUMBER(FIND(";"&amp;UPPER(TRIM(Datos!W686&amp;""))&amp;"=",W$1007)),ISNUMBER(FIND(";"&amp;UPPER(TRIM(Datos!W686&amp;""))&amp;";",W$1007))),OR(UPPER(TRIM(Datos!W686&amp;""))="SÍ",UPPER(TRIM(Datos!W686&amp;""))="SI",UPPER(TRIM(Datos!W686&amp;""))="NO"),IF(ISNUMBER(Datos!W686),AND(OR(W$1005="",Datos!W686&gt;=W$1005),OR(W$1006="",Datos!W686&lt;=W$1006)),FALSE),TRUE))))</f>
        <v>0.0</v>
      </c>
      <c r="X686">
        <f>IF(Datos!X686="",0,IF(AND(X$1008&lt;&gt;"",Datos!X686=X$1008),0,IF(X$1004=0,0,1-CHOOSE(X$1004,IF(ISNUMBER(Datos!X686),AND(OR(X$1005="",Datos!X686&gt;=X$1005),OR(X$1006="",Datos!X686&lt;=X$1006)),FALSE),IF(ISNUMBER(Datos!X686),AND(Datos!X686=INT(Datos!X686),AND(OR(X$1005="",Datos!X686&gt;=X$1005),OR(X$1006="",Datos!X686&lt;=X$1006))),FALSE),OR(ISNUMBER(FIND(";"&amp;UPPER(TRIM(Datos!X686&amp;""))&amp;"=",X$1007)),ISNUMBER(FIND(";"&amp;UPPER(TRIM(Datos!X686&amp;""))&amp;";",X$1007))),OR(UPPER(TRIM(Datos!X686&amp;""))="SÍ",UPPER(TRIM(Datos!X686&amp;""))="SI",UPPER(TRIM(Datos!X686&amp;""))="NO"),IF(ISNUMBER(Datos!X686),AND(OR(X$1005="",Datos!X686&gt;=X$1005),OR(X$1006="",Datos!X686&lt;=X$1006)),FALSE),TRUE))))</f>
        <v>0.0</v>
      </c>
      <c r="Y686">
        <f>IF(Datos!Y686="",0,IF(AND(Y$1008&lt;&gt;"",Datos!Y686=Y$1008),0,IF(Y$1004=0,0,1-CHOOSE(Y$1004,IF(ISNUMBER(Datos!Y686),AND(OR(Y$1005="",Datos!Y686&gt;=Y$1005),OR(Y$1006="",Datos!Y686&lt;=Y$1006)),FALSE),IF(ISNUMBER(Datos!Y686),AND(Datos!Y686=INT(Datos!Y686),AND(OR(Y$1005="",Datos!Y686&gt;=Y$1005),OR(Y$1006="",Datos!Y686&lt;=Y$1006))),FALSE),OR(ISNUMBER(FIND(";"&amp;UPPER(TRIM(Datos!Y686&amp;""))&amp;"=",Y$1007)),ISNUMBER(FIND(";"&amp;UPPER(TRIM(Datos!Y686&amp;""))&amp;";",Y$1007))),OR(UPPER(TRIM(Datos!Y686&amp;""))="SÍ",UPPER(TRIM(Datos!Y686&amp;""))="SI",UPPER(TRIM(Datos!Y686&amp;""))="NO"),IF(ISNUMBER(Datos!Y686),AND(OR(Y$1005="",Datos!Y686&gt;=Y$1005),OR(Y$1006="",Datos!Y686&lt;=Y$1006)),FALSE),TRUE))))</f>
        <v>0.0</v>
      </c>
      <c r="Z686">
        <f>IF(Datos!Z686="",0,IF(AND(Z$1008&lt;&gt;"",Datos!Z686=Z$1008),0,IF(Z$1004=0,0,1-CHOOSE(Z$1004,IF(ISNUMBER(Datos!Z686),AND(OR(Z$1005="",Datos!Z686&gt;=Z$1005),OR(Z$1006="",Datos!Z686&lt;=Z$1006)),FALSE),IF(ISNUMBER(Datos!Z686),AND(Datos!Z686=INT(Datos!Z686),AND(OR(Z$1005="",Datos!Z686&gt;=Z$1005),OR(Z$1006="",Datos!Z686&lt;=Z$1006))),FALSE),OR(ISNUMBER(FIND(";"&amp;UPPER(TRIM(Datos!Z686&amp;""))&amp;"=",Z$1007)),ISNUMBER(FIND(";"&amp;UPPER(TRIM(Datos!Z686&amp;""))&amp;";",Z$1007))),OR(UPPER(TRIM(Datos!Z686&amp;""))="SÍ",UPPER(TRIM(Datos!Z686&amp;""))="SI",UPPER(TRIM(Datos!Z686&amp;""))="NO"),IF(ISNUMBER(Datos!Z686),AND(OR(Z$1005="",Datos!Z686&gt;=Z$1005),OR(Z$1006="",Datos!Z686&lt;=Z$1006)),FALSE),TRUE))))</f>
        <v>0.0</v>
      </c>
      <c r="AA686">
        <f>IF(Datos!AA686="",0,IF(AND(AA$1008&lt;&gt;"",Datos!AA686=AA$1008),0,IF(AA$1004=0,0,1-CHOOSE(AA$1004,IF(ISNUMBER(Datos!AA686),AND(OR(AA$1005="",Datos!AA686&gt;=AA$1005),OR(AA$1006="",Datos!AA686&lt;=AA$1006)),FALSE),IF(ISNUMBER(Datos!AA686),AND(Datos!AA686=INT(Datos!AA686),AND(OR(AA$1005="",Datos!AA686&gt;=AA$1005),OR(AA$1006="",Datos!AA686&lt;=AA$1006))),FALSE),OR(ISNUMBER(FIND(";"&amp;UPPER(TRIM(Datos!AA686&amp;""))&amp;"=",AA$1007)),ISNUMBER(FIND(";"&amp;UPPER(TRIM(Datos!AA686&amp;""))&amp;";",AA$1007))),OR(UPPER(TRIM(Datos!AA686&amp;""))="SÍ",UPPER(TRIM(Datos!AA686&amp;""))="SI",UPPER(TRIM(Datos!AA686&amp;""))="NO"),IF(ISNUMBER(Datos!AA686),AND(OR(AA$1005="",Datos!AA686&gt;=AA$1005),OR(AA$1006="",Datos!AA686&lt;=AA$1006)),FALSE),TRUE))))</f>
        <v>0.0</v>
      </c>
      <c r="AB686">
        <f>IF(Datos!AB686="",0,IF(AND(AB$1008&lt;&gt;"",Datos!AB686=AB$1008),0,IF(AB$1004=0,0,1-CHOOSE(AB$1004,IF(ISNUMBER(Datos!AB686),AND(OR(AB$1005="",Datos!AB686&gt;=AB$1005),OR(AB$1006="",Datos!AB686&lt;=AB$1006)),FALSE),IF(ISNUMBER(Datos!AB686),AND(Datos!AB686=INT(Datos!AB686),AND(OR(AB$1005="",Datos!AB686&gt;=AB$1005),OR(AB$1006="",Datos!AB686&lt;=AB$1006))),FALSE),OR(ISNUMBER(FIND(";"&amp;UPPER(TRIM(Datos!AB686&amp;""))&amp;"=",AB$1007)),ISNUMBER(FIND(";"&amp;UPPER(TRIM(Datos!AB686&amp;""))&amp;";",AB$1007))),OR(UPPER(TRIM(Datos!AB686&amp;""))="SÍ",UPPER(TRIM(Datos!AB686&amp;""))="SI",UPPER(TRIM(Datos!AB686&amp;""))="NO"),IF(ISNUMBER(Datos!AB686),AND(OR(AB$1005="",Datos!AB686&gt;=AB$1005),OR(AB$1006="",Datos!AB686&lt;=AB$1006)),FALSE),TRUE))))</f>
        <v>0.0</v>
      </c>
      <c r="AC686">
        <f>IF(Datos!AC686="",0,IF(AND(AC$1008&lt;&gt;"",Datos!AC686=AC$1008),0,IF(AC$1004=0,0,1-CHOOSE(AC$1004,IF(ISNUMBER(Datos!AC686),AND(OR(AC$1005="",Datos!AC686&gt;=AC$1005),OR(AC$1006="",Datos!AC686&lt;=AC$1006)),FALSE),IF(ISNUMBER(Datos!AC686),AND(Datos!AC686=INT(Datos!AC686),AND(OR(AC$1005="",Datos!AC686&gt;=AC$1005),OR(AC$1006="",Datos!AC686&lt;=AC$1006))),FALSE),OR(ISNUMBER(FIND(";"&amp;UPPER(TRIM(Datos!AC686&amp;""))&amp;"=",AC$1007)),ISNUMBER(FIND(";"&amp;UPPER(TRIM(Datos!AC686&amp;""))&amp;";",AC$1007))),OR(UPPER(TRIM(Datos!AC686&amp;""))="SÍ",UPPER(TRIM(Datos!AC686&amp;""))="SI",UPPER(TRIM(Datos!AC686&amp;""))="NO"),IF(ISNUMBER(Datos!AC686),AND(OR(AC$1005="",Datos!AC686&gt;=AC$1005),OR(AC$1006="",Datos!AC686&lt;=AC$1006)),FALSE),TRUE))))</f>
        <v>0.0</v>
      </c>
      <c r="AD686">
        <f>IF(Datos!AD686="",0,IF(AND(AD$1008&lt;&gt;"",Datos!AD686=AD$1008),0,IF(AD$1004=0,0,1-CHOOSE(AD$1004,IF(ISNUMBER(Datos!AD686),AND(OR(AD$1005="",Datos!AD686&gt;=AD$1005),OR(AD$1006="",Datos!AD686&lt;=AD$1006)),FALSE),IF(ISNUMBER(Datos!AD686),AND(Datos!AD686=INT(Datos!AD686),AND(OR(AD$1005="",Datos!AD686&gt;=AD$1005),OR(AD$1006="",Datos!AD686&lt;=AD$1006))),FALSE),OR(ISNUMBER(FIND(";"&amp;UPPER(TRIM(Datos!AD686&amp;""))&amp;"=",AD$1007)),ISNUMBER(FIND(";"&amp;UPPER(TRIM(Datos!AD686&amp;""))&amp;";",AD$1007))),OR(UPPER(TRIM(Datos!AD686&amp;""))="SÍ",UPPER(TRIM(Datos!AD686&amp;""))="SI",UPPER(TRIM(Datos!AD686&amp;""))="NO"),IF(ISNUMBER(Datos!AD686),AND(OR(AD$1005="",Datos!AD686&gt;=AD$1005),OR(AD$1006="",Datos!AD686&lt;=AD$1006)),FALSE),TRUE))))</f>
        <v>0.0</v>
      </c>
      <c r="AE686">
        <f>IF(Datos!AE686="",0,IF(AND(AE$1008&lt;&gt;"",Datos!AE686=AE$1008),0,IF(AE$1004=0,0,1-CHOOSE(AE$1004,IF(ISNUMBER(Datos!AE686),AND(OR(AE$1005="",Datos!AE686&gt;=AE$1005),OR(AE$1006="",Datos!AE686&lt;=AE$1006)),FALSE),IF(ISNUMBER(Datos!AE686),AND(Datos!AE686=INT(Datos!AE686),AND(OR(AE$1005="",Datos!AE686&gt;=AE$1005),OR(AE$1006="",Datos!AE686&lt;=AE$1006))),FALSE),OR(ISNUMBER(FIND(";"&amp;UPPER(TRIM(Datos!AE686&amp;""))&amp;"=",AE$1007)),ISNUMBER(FIND(";"&amp;UPPER(TRIM(Datos!AE686&amp;""))&amp;";",AE$1007))),OR(UPPER(TRIM(Datos!AE686&amp;""))="SÍ",UPPER(TRIM(Datos!AE686&amp;""))="SI",UPPER(TRIM(Datos!AE686&amp;""))="NO"),IF(ISNUMBER(Datos!AE686),AND(OR(AE$1005="",Datos!AE686&gt;=AE$1005),OR(AE$1006="",Datos!AE686&lt;=AE$1006)),FALSE),TRUE))))</f>
        <v>0.0</v>
      </c>
    </row>
    <row r="687" spans="2:31">
      <c r="B687">
        <f>IF(Datos!B687="",0,IF(AND(B$1008&lt;&gt;"",Datos!B687=B$1008),0,IF(B$1004=0,0,1-CHOOSE(B$1004,IF(ISNUMBER(Datos!B687),AND(OR(B$1005="",Datos!B687&gt;=B$1005),OR(B$1006="",Datos!B687&lt;=B$1006)),FALSE),IF(ISNUMBER(Datos!B687),AND(Datos!B687=INT(Datos!B687),AND(OR(B$1005="",Datos!B687&gt;=B$1005),OR(B$1006="",Datos!B687&lt;=B$1006))),FALSE),OR(ISNUMBER(FIND(";"&amp;UPPER(TRIM(Datos!B687&amp;""))&amp;"=",B$1007)),ISNUMBER(FIND(";"&amp;UPPER(TRIM(Datos!B687&amp;""))&amp;";",B$1007))),OR(UPPER(TRIM(Datos!B687&amp;""))="SÍ",UPPER(TRIM(Datos!B687&amp;""))="SI",UPPER(TRIM(Datos!B687&amp;""))="NO"),IF(ISNUMBER(Datos!B687),AND(OR(B$1005="",Datos!B687&gt;=B$1005),OR(B$1006="",Datos!B687&lt;=B$1006)),FALSE),TRUE))))</f>
        <v>0.0</v>
      </c>
      <c r="C687">
        <f>IF(Datos!C687="",0,IF(AND(C$1008&lt;&gt;"",Datos!C687=C$1008),0,IF(C$1004=0,0,1-CHOOSE(C$1004,IF(ISNUMBER(Datos!C687),AND(OR(C$1005="",Datos!C687&gt;=C$1005),OR(C$1006="",Datos!C687&lt;=C$1006)),FALSE),IF(ISNUMBER(Datos!C687),AND(Datos!C687=INT(Datos!C687),AND(OR(C$1005="",Datos!C687&gt;=C$1005),OR(C$1006="",Datos!C687&lt;=C$1006))),FALSE),OR(ISNUMBER(FIND(";"&amp;UPPER(TRIM(Datos!C687&amp;""))&amp;"=",C$1007)),ISNUMBER(FIND(";"&amp;UPPER(TRIM(Datos!C687&amp;""))&amp;";",C$1007))),OR(UPPER(TRIM(Datos!C687&amp;""))="SÍ",UPPER(TRIM(Datos!C687&amp;""))="SI",UPPER(TRIM(Datos!C687&amp;""))="NO"),IF(ISNUMBER(Datos!C687),AND(OR(C$1005="",Datos!C687&gt;=C$1005),OR(C$1006="",Datos!C687&lt;=C$1006)),FALSE),TRUE))))</f>
        <v>0.0</v>
      </c>
      <c r="D687">
        <f>IF(Datos!D687="",0,IF(AND(D$1008&lt;&gt;"",Datos!D687=D$1008),0,IF(D$1004=0,0,1-CHOOSE(D$1004,IF(ISNUMBER(Datos!D687),AND(OR(D$1005="",Datos!D687&gt;=D$1005),OR(D$1006="",Datos!D687&lt;=D$1006)),FALSE),IF(ISNUMBER(Datos!D687),AND(Datos!D687=INT(Datos!D687),AND(OR(D$1005="",Datos!D687&gt;=D$1005),OR(D$1006="",Datos!D687&lt;=D$1006))),FALSE),OR(ISNUMBER(FIND(";"&amp;UPPER(TRIM(Datos!D687&amp;""))&amp;"=",D$1007)),ISNUMBER(FIND(";"&amp;UPPER(TRIM(Datos!D687&amp;""))&amp;";",D$1007))),OR(UPPER(TRIM(Datos!D687&amp;""))="SÍ",UPPER(TRIM(Datos!D687&amp;""))="SI",UPPER(TRIM(Datos!D687&amp;""))="NO"),IF(ISNUMBER(Datos!D687),AND(OR(D$1005="",Datos!D687&gt;=D$1005),OR(D$1006="",Datos!D687&lt;=D$1006)),FALSE),TRUE))))</f>
        <v>0.0</v>
      </c>
      <c r="E687">
        <f>IF(Datos!E687="",0,IF(AND(E$1008&lt;&gt;"",Datos!E687=E$1008),0,IF(E$1004=0,0,1-CHOOSE(E$1004,IF(ISNUMBER(Datos!E687),AND(OR(E$1005="",Datos!E687&gt;=E$1005),OR(E$1006="",Datos!E687&lt;=E$1006)),FALSE),IF(ISNUMBER(Datos!E687),AND(Datos!E687=INT(Datos!E687),AND(OR(E$1005="",Datos!E687&gt;=E$1005),OR(E$1006="",Datos!E687&lt;=E$1006))),FALSE),OR(ISNUMBER(FIND(";"&amp;UPPER(TRIM(Datos!E687&amp;""))&amp;"=",E$1007)),ISNUMBER(FIND(";"&amp;UPPER(TRIM(Datos!E687&amp;""))&amp;";",E$1007))),OR(UPPER(TRIM(Datos!E687&amp;""))="SÍ",UPPER(TRIM(Datos!E687&amp;""))="SI",UPPER(TRIM(Datos!E687&amp;""))="NO"),IF(ISNUMBER(Datos!E687),AND(OR(E$1005="",Datos!E687&gt;=E$1005),OR(E$1006="",Datos!E687&lt;=E$1006)),FALSE),TRUE))))</f>
        <v>0.0</v>
      </c>
      <c r="F687">
        <f>IF(Datos!F687="",0,IF(AND(F$1008&lt;&gt;"",Datos!F687=F$1008),0,IF(F$1004=0,0,1-CHOOSE(F$1004,IF(ISNUMBER(Datos!F687),AND(OR(F$1005="",Datos!F687&gt;=F$1005),OR(F$1006="",Datos!F687&lt;=F$1006)),FALSE),IF(ISNUMBER(Datos!F687),AND(Datos!F687=INT(Datos!F687),AND(OR(F$1005="",Datos!F687&gt;=F$1005),OR(F$1006="",Datos!F687&lt;=F$1006))),FALSE),OR(ISNUMBER(FIND(";"&amp;UPPER(TRIM(Datos!F687&amp;""))&amp;"=",F$1007)),ISNUMBER(FIND(";"&amp;UPPER(TRIM(Datos!F687&amp;""))&amp;";",F$1007))),OR(UPPER(TRIM(Datos!F687&amp;""))="SÍ",UPPER(TRIM(Datos!F687&amp;""))="SI",UPPER(TRIM(Datos!F687&amp;""))="NO"),IF(ISNUMBER(Datos!F687),AND(OR(F$1005="",Datos!F687&gt;=F$1005),OR(F$1006="",Datos!F687&lt;=F$1006)),FALSE),TRUE))))</f>
        <v>0.0</v>
      </c>
      <c r="G687">
        <f>IF(Datos!G687="",0,IF(AND(G$1008&lt;&gt;"",Datos!G687=G$1008),0,IF(G$1004=0,0,1-CHOOSE(G$1004,IF(ISNUMBER(Datos!G687),AND(OR(G$1005="",Datos!G687&gt;=G$1005),OR(G$1006="",Datos!G687&lt;=G$1006)),FALSE),IF(ISNUMBER(Datos!G687),AND(Datos!G687=INT(Datos!G687),AND(OR(G$1005="",Datos!G687&gt;=G$1005),OR(G$1006="",Datos!G687&lt;=G$1006))),FALSE),OR(ISNUMBER(FIND(";"&amp;UPPER(TRIM(Datos!G687&amp;""))&amp;"=",G$1007)),ISNUMBER(FIND(";"&amp;UPPER(TRIM(Datos!G687&amp;""))&amp;";",G$1007))),OR(UPPER(TRIM(Datos!G687&amp;""))="SÍ",UPPER(TRIM(Datos!G687&amp;""))="SI",UPPER(TRIM(Datos!G687&amp;""))="NO"),IF(ISNUMBER(Datos!G687),AND(OR(G$1005="",Datos!G687&gt;=G$1005),OR(G$1006="",Datos!G687&lt;=G$1006)),FALSE),TRUE))))</f>
        <v>0.0</v>
      </c>
      <c r="H687">
        <f>IF(Datos!H687="",0,IF(AND(H$1008&lt;&gt;"",Datos!H687=H$1008),0,IF(H$1004=0,0,1-CHOOSE(H$1004,IF(ISNUMBER(Datos!H687),AND(OR(H$1005="",Datos!H687&gt;=H$1005),OR(H$1006="",Datos!H687&lt;=H$1006)),FALSE),IF(ISNUMBER(Datos!H687),AND(Datos!H687=INT(Datos!H687),AND(OR(H$1005="",Datos!H687&gt;=H$1005),OR(H$1006="",Datos!H687&lt;=H$1006))),FALSE),OR(ISNUMBER(FIND(";"&amp;UPPER(TRIM(Datos!H687&amp;""))&amp;"=",H$1007)),ISNUMBER(FIND(";"&amp;UPPER(TRIM(Datos!H687&amp;""))&amp;";",H$1007))),OR(UPPER(TRIM(Datos!H687&amp;""))="SÍ",UPPER(TRIM(Datos!H687&amp;""))="SI",UPPER(TRIM(Datos!H687&amp;""))="NO"),IF(ISNUMBER(Datos!H687),AND(OR(H$1005="",Datos!H687&gt;=H$1005),OR(H$1006="",Datos!H687&lt;=H$1006)),FALSE),TRUE))))</f>
        <v>0.0</v>
      </c>
      <c r="I687">
        <f>IF(Datos!I687="",0,IF(AND(I$1008&lt;&gt;"",Datos!I687=I$1008),0,IF(I$1004=0,0,1-CHOOSE(I$1004,IF(ISNUMBER(Datos!I687),AND(OR(I$1005="",Datos!I687&gt;=I$1005),OR(I$1006="",Datos!I687&lt;=I$1006)),FALSE),IF(ISNUMBER(Datos!I687),AND(Datos!I687=INT(Datos!I687),AND(OR(I$1005="",Datos!I687&gt;=I$1005),OR(I$1006="",Datos!I687&lt;=I$1006))),FALSE),OR(ISNUMBER(FIND(";"&amp;UPPER(TRIM(Datos!I687&amp;""))&amp;"=",I$1007)),ISNUMBER(FIND(";"&amp;UPPER(TRIM(Datos!I687&amp;""))&amp;";",I$1007))),OR(UPPER(TRIM(Datos!I687&amp;""))="SÍ",UPPER(TRIM(Datos!I687&amp;""))="SI",UPPER(TRIM(Datos!I687&amp;""))="NO"),IF(ISNUMBER(Datos!I687),AND(OR(I$1005="",Datos!I687&gt;=I$1005),OR(I$1006="",Datos!I687&lt;=I$1006)),FALSE),TRUE))))</f>
        <v>0.0</v>
      </c>
      <c r="J687">
        <f>IF(Datos!J687="",0,IF(AND(J$1008&lt;&gt;"",Datos!J687=J$1008),0,IF(J$1004=0,0,1-CHOOSE(J$1004,IF(ISNUMBER(Datos!J687),AND(OR(J$1005="",Datos!J687&gt;=J$1005),OR(J$1006="",Datos!J687&lt;=J$1006)),FALSE),IF(ISNUMBER(Datos!J687),AND(Datos!J687=INT(Datos!J687),AND(OR(J$1005="",Datos!J687&gt;=J$1005),OR(J$1006="",Datos!J687&lt;=J$1006))),FALSE),OR(ISNUMBER(FIND(";"&amp;UPPER(TRIM(Datos!J687&amp;""))&amp;"=",J$1007)),ISNUMBER(FIND(";"&amp;UPPER(TRIM(Datos!J687&amp;""))&amp;";",J$1007))),OR(UPPER(TRIM(Datos!J687&amp;""))="SÍ",UPPER(TRIM(Datos!J687&amp;""))="SI",UPPER(TRIM(Datos!J687&amp;""))="NO"),IF(ISNUMBER(Datos!J687),AND(OR(J$1005="",Datos!J687&gt;=J$1005),OR(J$1006="",Datos!J687&lt;=J$1006)),FALSE),TRUE))))</f>
        <v>0.0</v>
      </c>
      <c r="K687">
        <f>IF(Datos!K687="",0,IF(AND(K$1008&lt;&gt;"",Datos!K687=K$1008),0,IF(K$1004=0,0,1-CHOOSE(K$1004,IF(ISNUMBER(Datos!K687),AND(OR(K$1005="",Datos!K687&gt;=K$1005),OR(K$1006="",Datos!K687&lt;=K$1006)),FALSE),IF(ISNUMBER(Datos!K687),AND(Datos!K687=INT(Datos!K687),AND(OR(K$1005="",Datos!K687&gt;=K$1005),OR(K$1006="",Datos!K687&lt;=K$1006))),FALSE),OR(ISNUMBER(FIND(";"&amp;UPPER(TRIM(Datos!K687&amp;""))&amp;"=",K$1007)),ISNUMBER(FIND(";"&amp;UPPER(TRIM(Datos!K687&amp;""))&amp;";",K$1007))),OR(UPPER(TRIM(Datos!K687&amp;""))="SÍ",UPPER(TRIM(Datos!K687&amp;""))="SI",UPPER(TRIM(Datos!K687&amp;""))="NO"),IF(ISNUMBER(Datos!K687),AND(OR(K$1005="",Datos!K687&gt;=K$1005),OR(K$1006="",Datos!K687&lt;=K$1006)),FALSE),TRUE))))</f>
        <v>0.0</v>
      </c>
      <c r="L687">
        <f>IF(Datos!L687="",0,IF(AND(L$1008&lt;&gt;"",Datos!L687=L$1008),0,IF(L$1004=0,0,1-CHOOSE(L$1004,IF(ISNUMBER(Datos!L687),AND(OR(L$1005="",Datos!L687&gt;=L$1005),OR(L$1006="",Datos!L687&lt;=L$1006)),FALSE),IF(ISNUMBER(Datos!L687),AND(Datos!L687=INT(Datos!L687),AND(OR(L$1005="",Datos!L687&gt;=L$1005),OR(L$1006="",Datos!L687&lt;=L$1006))),FALSE),OR(ISNUMBER(FIND(";"&amp;UPPER(TRIM(Datos!L687&amp;""))&amp;"=",L$1007)),ISNUMBER(FIND(";"&amp;UPPER(TRIM(Datos!L687&amp;""))&amp;";",L$1007))),OR(UPPER(TRIM(Datos!L687&amp;""))="SÍ",UPPER(TRIM(Datos!L687&amp;""))="SI",UPPER(TRIM(Datos!L687&amp;""))="NO"),IF(ISNUMBER(Datos!L687),AND(OR(L$1005="",Datos!L687&gt;=L$1005),OR(L$1006="",Datos!L687&lt;=L$1006)),FALSE),TRUE))))</f>
        <v>0.0</v>
      </c>
      <c r="M687">
        <f>IF(Datos!M687="",0,IF(AND(M$1008&lt;&gt;"",Datos!M687=M$1008),0,IF(M$1004=0,0,1-CHOOSE(M$1004,IF(ISNUMBER(Datos!M687),AND(OR(M$1005="",Datos!M687&gt;=M$1005),OR(M$1006="",Datos!M687&lt;=M$1006)),FALSE),IF(ISNUMBER(Datos!M687),AND(Datos!M687=INT(Datos!M687),AND(OR(M$1005="",Datos!M687&gt;=M$1005),OR(M$1006="",Datos!M687&lt;=M$1006))),FALSE),OR(ISNUMBER(FIND(";"&amp;UPPER(TRIM(Datos!M687&amp;""))&amp;"=",M$1007)),ISNUMBER(FIND(";"&amp;UPPER(TRIM(Datos!M687&amp;""))&amp;";",M$1007))),OR(UPPER(TRIM(Datos!M687&amp;""))="SÍ",UPPER(TRIM(Datos!M687&amp;""))="SI",UPPER(TRIM(Datos!M687&amp;""))="NO"),IF(ISNUMBER(Datos!M687),AND(OR(M$1005="",Datos!M687&gt;=M$1005),OR(M$1006="",Datos!M687&lt;=M$1006)),FALSE),TRUE))))</f>
        <v>0.0</v>
      </c>
      <c r="N687">
        <f>IF(Datos!N687="",0,IF(AND(N$1008&lt;&gt;"",Datos!N687=N$1008),0,IF(N$1004=0,0,1-CHOOSE(N$1004,IF(ISNUMBER(Datos!N687),AND(OR(N$1005="",Datos!N687&gt;=N$1005),OR(N$1006="",Datos!N687&lt;=N$1006)),FALSE),IF(ISNUMBER(Datos!N687),AND(Datos!N687=INT(Datos!N687),AND(OR(N$1005="",Datos!N687&gt;=N$1005),OR(N$1006="",Datos!N687&lt;=N$1006))),FALSE),OR(ISNUMBER(FIND(";"&amp;UPPER(TRIM(Datos!N687&amp;""))&amp;"=",N$1007)),ISNUMBER(FIND(";"&amp;UPPER(TRIM(Datos!N687&amp;""))&amp;";",N$1007))),OR(UPPER(TRIM(Datos!N687&amp;""))="SÍ",UPPER(TRIM(Datos!N687&amp;""))="SI",UPPER(TRIM(Datos!N687&amp;""))="NO"),IF(ISNUMBER(Datos!N687),AND(OR(N$1005="",Datos!N687&gt;=N$1005),OR(N$1006="",Datos!N687&lt;=N$1006)),FALSE),TRUE))))</f>
        <v>0.0</v>
      </c>
      <c r="O687">
        <f>IF(Datos!O687="",0,IF(AND(O$1008&lt;&gt;"",Datos!O687=O$1008),0,IF(O$1004=0,0,1-CHOOSE(O$1004,IF(ISNUMBER(Datos!O687),AND(OR(O$1005="",Datos!O687&gt;=O$1005),OR(O$1006="",Datos!O687&lt;=O$1006)),FALSE),IF(ISNUMBER(Datos!O687),AND(Datos!O687=INT(Datos!O687),AND(OR(O$1005="",Datos!O687&gt;=O$1005),OR(O$1006="",Datos!O687&lt;=O$1006))),FALSE),OR(ISNUMBER(FIND(";"&amp;UPPER(TRIM(Datos!O687&amp;""))&amp;"=",O$1007)),ISNUMBER(FIND(";"&amp;UPPER(TRIM(Datos!O687&amp;""))&amp;";",O$1007))),OR(UPPER(TRIM(Datos!O687&amp;""))="SÍ",UPPER(TRIM(Datos!O687&amp;""))="SI",UPPER(TRIM(Datos!O687&amp;""))="NO"),IF(ISNUMBER(Datos!O687),AND(OR(O$1005="",Datos!O687&gt;=O$1005),OR(O$1006="",Datos!O687&lt;=O$1006)),FALSE),TRUE))))</f>
        <v>0.0</v>
      </c>
      <c r="P687">
        <f>IF(Datos!P687="",0,IF(AND(P$1008&lt;&gt;"",Datos!P687=P$1008),0,IF(P$1004=0,0,1-CHOOSE(P$1004,IF(ISNUMBER(Datos!P687),AND(OR(P$1005="",Datos!P687&gt;=P$1005),OR(P$1006="",Datos!P687&lt;=P$1006)),FALSE),IF(ISNUMBER(Datos!P687),AND(Datos!P687=INT(Datos!P687),AND(OR(P$1005="",Datos!P687&gt;=P$1005),OR(P$1006="",Datos!P687&lt;=P$1006))),FALSE),OR(ISNUMBER(FIND(";"&amp;UPPER(TRIM(Datos!P687&amp;""))&amp;"=",P$1007)),ISNUMBER(FIND(";"&amp;UPPER(TRIM(Datos!P687&amp;""))&amp;";",P$1007))),OR(UPPER(TRIM(Datos!P687&amp;""))="SÍ",UPPER(TRIM(Datos!P687&amp;""))="SI",UPPER(TRIM(Datos!P687&amp;""))="NO"),IF(ISNUMBER(Datos!P687),AND(OR(P$1005="",Datos!P687&gt;=P$1005),OR(P$1006="",Datos!P687&lt;=P$1006)),FALSE),TRUE))))</f>
        <v>0.0</v>
      </c>
      <c r="Q687">
        <f>IF(Datos!Q687="",0,IF(AND(Q$1008&lt;&gt;"",Datos!Q687=Q$1008),0,IF(Q$1004=0,0,1-CHOOSE(Q$1004,IF(ISNUMBER(Datos!Q687),AND(OR(Q$1005="",Datos!Q687&gt;=Q$1005),OR(Q$1006="",Datos!Q687&lt;=Q$1006)),FALSE),IF(ISNUMBER(Datos!Q687),AND(Datos!Q687=INT(Datos!Q687),AND(OR(Q$1005="",Datos!Q687&gt;=Q$1005),OR(Q$1006="",Datos!Q687&lt;=Q$1006))),FALSE),OR(ISNUMBER(FIND(";"&amp;UPPER(TRIM(Datos!Q687&amp;""))&amp;"=",Q$1007)),ISNUMBER(FIND(";"&amp;UPPER(TRIM(Datos!Q687&amp;""))&amp;";",Q$1007))),OR(UPPER(TRIM(Datos!Q687&amp;""))="SÍ",UPPER(TRIM(Datos!Q687&amp;""))="SI",UPPER(TRIM(Datos!Q687&amp;""))="NO"),IF(ISNUMBER(Datos!Q687),AND(OR(Q$1005="",Datos!Q687&gt;=Q$1005),OR(Q$1006="",Datos!Q687&lt;=Q$1006)),FALSE),TRUE))))</f>
        <v>0.0</v>
      </c>
      <c r="R687">
        <f>IF(Datos!R687="",0,IF(AND(R$1008&lt;&gt;"",Datos!R687=R$1008),0,IF(R$1004=0,0,1-CHOOSE(R$1004,IF(ISNUMBER(Datos!R687),AND(OR(R$1005="",Datos!R687&gt;=R$1005),OR(R$1006="",Datos!R687&lt;=R$1006)),FALSE),IF(ISNUMBER(Datos!R687),AND(Datos!R687=INT(Datos!R687),AND(OR(R$1005="",Datos!R687&gt;=R$1005),OR(R$1006="",Datos!R687&lt;=R$1006))),FALSE),OR(ISNUMBER(FIND(";"&amp;UPPER(TRIM(Datos!R687&amp;""))&amp;"=",R$1007)),ISNUMBER(FIND(";"&amp;UPPER(TRIM(Datos!R687&amp;""))&amp;";",R$1007))),OR(UPPER(TRIM(Datos!R687&amp;""))="SÍ",UPPER(TRIM(Datos!R687&amp;""))="SI",UPPER(TRIM(Datos!R687&amp;""))="NO"),IF(ISNUMBER(Datos!R687),AND(OR(R$1005="",Datos!R687&gt;=R$1005),OR(R$1006="",Datos!R687&lt;=R$1006)),FALSE),TRUE))))</f>
        <v>0.0</v>
      </c>
      <c r="S687">
        <f>IF(Datos!S687="",0,IF(AND(S$1008&lt;&gt;"",Datos!S687=S$1008),0,IF(S$1004=0,0,1-CHOOSE(S$1004,IF(ISNUMBER(Datos!S687),AND(OR(S$1005="",Datos!S687&gt;=S$1005),OR(S$1006="",Datos!S687&lt;=S$1006)),FALSE),IF(ISNUMBER(Datos!S687),AND(Datos!S687=INT(Datos!S687),AND(OR(S$1005="",Datos!S687&gt;=S$1005),OR(S$1006="",Datos!S687&lt;=S$1006))),FALSE),OR(ISNUMBER(FIND(";"&amp;UPPER(TRIM(Datos!S687&amp;""))&amp;"=",S$1007)),ISNUMBER(FIND(";"&amp;UPPER(TRIM(Datos!S687&amp;""))&amp;";",S$1007))),OR(UPPER(TRIM(Datos!S687&amp;""))="SÍ",UPPER(TRIM(Datos!S687&amp;""))="SI",UPPER(TRIM(Datos!S687&amp;""))="NO"),IF(ISNUMBER(Datos!S687),AND(OR(S$1005="",Datos!S687&gt;=S$1005),OR(S$1006="",Datos!S687&lt;=S$1006)),FALSE),TRUE))))</f>
        <v>0.0</v>
      </c>
      <c r="T687">
        <f>IF(Datos!T687="",0,IF(AND(T$1008&lt;&gt;"",Datos!T687=T$1008),0,IF(T$1004=0,0,1-CHOOSE(T$1004,IF(ISNUMBER(Datos!T687),AND(OR(T$1005="",Datos!T687&gt;=T$1005),OR(T$1006="",Datos!T687&lt;=T$1006)),FALSE),IF(ISNUMBER(Datos!T687),AND(Datos!T687=INT(Datos!T687),AND(OR(T$1005="",Datos!T687&gt;=T$1005),OR(T$1006="",Datos!T687&lt;=T$1006))),FALSE),OR(ISNUMBER(FIND(";"&amp;UPPER(TRIM(Datos!T687&amp;""))&amp;"=",T$1007)),ISNUMBER(FIND(";"&amp;UPPER(TRIM(Datos!T687&amp;""))&amp;";",T$1007))),OR(UPPER(TRIM(Datos!T687&amp;""))="SÍ",UPPER(TRIM(Datos!T687&amp;""))="SI",UPPER(TRIM(Datos!T687&amp;""))="NO"),IF(ISNUMBER(Datos!T687),AND(OR(T$1005="",Datos!T687&gt;=T$1005),OR(T$1006="",Datos!T687&lt;=T$1006)),FALSE),TRUE))))</f>
        <v>0.0</v>
      </c>
      <c r="U687">
        <f>IF(Datos!U687="",0,IF(AND(U$1008&lt;&gt;"",Datos!U687=U$1008),0,IF(U$1004=0,0,1-CHOOSE(U$1004,IF(ISNUMBER(Datos!U687),AND(OR(U$1005="",Datos!U687&gt;=U$1005),OR(U$1006="",Datos!U687&lt;=U$1006)),FALSE),IF(ISNUMBER(Datos!U687),AND(Datos!U687=INT(Datos!U687),AND(OR(U$1005="",Datos!U687&gt;=U$1005),OR(U$1006="",Datos!U687&lt;=U$1006))),FALSE),OR(ISNUMBER(FIND(";"&amp;UPPER(TRIM(Datos!U687&amp;""))&amp;"=",U$1007)),ISNUMBER(FIND(";"&amp;UPPER(TRIM(Datos!U687&amp;""))&amp;";",U$1007))),OR(UPPER(TRIM(Datos!U687&amp;""))="SÍ",UPPER(TRIM(Datos!U687&amp;""))="SI",UPPER(TRIM(Datos!U687&amp;""))="NO"),IF(ISNUMBER(Datos!U687),AND(OR(U$1005="",Datos!U687&gt;=U$1005),OR(U$1006="",Datos!U687&lt;=U$1006)),FALSE),TRUE))))</f>
        <v>0.0</v>
      </c>
      <c r="V687">
        <f>IF(Datos!V687="",0,IF(AND(V$1008&lt;&gt;"",Datos!V687=V$1008),0,IF(V$1004=0,0,1-CHOOSE(V$1004,IF(ISNUMBER(Datos!V687),AND(OR(V$1005="",Datos!V687&gt;=V$1005),OR(V$1006="",Datos!V687&lt;=V$1006)),FALSE),IF(ISNUMBER(Datos!V687),AND(Datos!V687=INT(Datos!V687),AND(OR(V$1005="",Datos!V687&gt;=V$1005),OR(V$1006="",Datos!V687&lt;=V$1006))),FALSE),OR(ISNUMBER(FIND(";"&amp;UPPER(TRIM(Datos!V687&amp;""))&amp;"=",V$1007)),ISNUMBER(FIND(";"&amp;UPPER(TRIM(Datos!V687&amp;""))&amp;";",V$1007))),OR(UPPER(TRIM(Datos!V687&amp;""))="SÍ",UPPER(TRIM(Datos!V687&amp;""))="SI",UPPER(TRIM(Datos!V687&amp;""))="NO"),IF(ISNUMBER(Datos!V687),AND(OR(V$1005="",Datos!V687&gt;=V$1005),OR(V$1006="",Datos!V687&lt;=V$1006)),FALSE),TRUE))))</f>
        <v>0.0</v>
      </c>
      <c r="W687">
        <f>IF(Datos!W687="",0,IF(AND(W$1008&lt;&gt;"",Datos!W687=W$1008),0,IF(W$1004=0,0,1-CHOOSE(W$1004,IF(ISNUMBER(Datos!W687),AND(OR(W$1005="",Datos!W687&gt;=W$1005),OR(W$1006="",Datos!W687&lt;=W$1006)),FALSE),IF(ISNUMBER(Datos!W687),AND(Datos!W687=INT(Datos!W687),AND(OR(W$1005="",Datos!W687&gt;=W$1005),OR(W$1006="",Datos!W687&lt;=W$1006))),FALSE),OR(ISNUMBER(FIND(";"&amp;UPPER(TRIM(Datos!W687&amp;""))&amp;"=",W$1007)),ISNUMBER(FIND(";"&amp;UPPER(TRIM(Datos!W687&amp;""))&amp;";",W$1007))),OR(UPPER(TRIM(Datos!W687&amp;""))="SÍ",UPPER(TRIM(Datos!W687&amp;""))="SI",UPPER(TRIM(Datos!W687&amp;""))="NO"),IF(ISNUMBER(Datos!W687),AND(OR(W$1005="",Datos!W687&gt;=W$1005),OR(W$1006="",Datos!W687&lt;=W$1006)),FALSE),TRUE))))</f>
        <v>0.0</v>
      </c>
      <c r="X687">
        <f>IF(Datos!X687="",0,IF(AND(X$1008&lt;&gt;"",Datos!X687=X$1008),0,IF(X$1004=0,0,1-CHOOSE(X$1004,IF(ISNUMBER(Datos!X687),AND(OR(X$1005="",Datos!X687&gt;=X$1005),OR(X$1006="",Datos!X687&lt;=X$1006)),FALSE),IF(ISNUMBER(Datos!X687),AND(Datos!X687=INT(Datos!X687),AND(OR(X$1005="",Datos!X687&gt;=X$1005),OR(X$1006="",Datos!X687&lt;=X$1006))),FALSE),OR(ISNUMBER(FIND(";"&amp;UPPER(TRIM(Datos!X687&amp;""))&amp;"=",X$1007)),ISNUMBER(FIND(";"&amp;UPPER(TRIM(Datos!X687&amp;""))&amp;";",X$1007))),OR(UPPER(TRIM(Datos!X687&amp;""))="SÍ",UPPER(TRIM(Datos!X687&amp;""))="SI",UPPER(TRIM(Datos!X687&amp;""))="NO"),IF(ISNUMBER(Datos!X687),AND(OR(X$1005="",Datos!X687&gt;=X$1005),OR(X$1006="",Datos!X687&lt;=X$1006)),FALSE),TRUE))))</f>
        <v>0.0</v>
      </c>
      <c r="Y687">
        <f>IF(Datos!Y687="",0,IF(AND(Y$1008&lt;&gt;"",Datos!Y687=Y$1008),0,IF(Y$1004=0,0,1-CHOOSE(Y$1004,IF(ISNUMBER(Datos!Y687),AND(OR(Y$1005="",Datos!Y687&gt;=Y$1005),OR(Y$1006="",Datos!Y687&lt;=Y$1006)),FALSE),IF(ISNUMBER(Datos!Y687),AND(Datos!Y687=INT(Datos!Y687),AND(OR(Y$1005="",Datos!Y687&gt;=Y$1005),OR(Y$1006="",Datos!Y687&lt;=Y$1006))),FALSE),OR(ISNUMBER(FIND(";"&amp;UPPER(TRIM(Datos!Y687&amp;""))&amp;"=",Y$1007)),ISNUMBER(FIND(";"&amp;UPPER(TRIM(Datos!Y687&amp;""))&amp;";",Y$1007))),OR(UPPER(TRIM(Datos!Y687&amp;""))="SÍ",UPPER(TRIM(Datos!Y687&amp;""))="SI",UPPER(TRIM(Datos!Y687&amp;""))="NO"),IF(ISNUMBER(Datos!Y687),AND(OR(Y$1005="",Datos!Y687&gt;=Y$1005),OR(Y$1006="",Datos!Y687&lt;=Y$1006)),FALSE),TRUE))))</f>
        <v>0.0</v>
      </c>
      <c r="Z687">
        <f>IF(Datos!Z687="",0,IF(AND(Z$1008&lt;&gt;"",Datos!Z687=Z$1008),0,IF(Z$1004=0,0,1-CHOOSE(Z$1004,IF(ISNUMBER(Datos!Z687),AND(OR(Z$1005="",Datos!Z687&gt;=Z$1005),OR(Z$1006="",Datos!Z687&lt;=Z$1006)),FALSE),IF(ISNUMBER(Datos!Z687),AND(Datos!Z687=INT(Datos!Z687),AND(OR(Z$1005="",Datos!Z687&gt;=Z$1005),OR(Z$1006="",Datos!Z687&lt;=Z$1006))),FALSE),OR(ISNUMBER(FIND(";"&amp;UPPER(TRIM(Datos!Z687&amp;""))&amp;"=",Z$1007)),ISNUMBER(FIND(";"&amp;UPPER(TRIM(Datos!Z687&amp;""))&amp;";",Z$1007))),OR(UPPER(TRIM(Datos!Z687&amp;""))="SÍ",UPPER(TRIM(Datos!Z687&amp;""))="SI",UPPER(TRIM(Datos!Z687&amp;""))="NO"),IF(ISNUMBER(Datos!Z687),AND(OR(Z$1005="",Datos!Z687&gt;=Z$1005),OR(Z$1006="",Datos!Z687&lt;=Z$1006)),FALSE),TRUE))))</f>
        <v>0.0</v>
      </c>
      <c r="AA687">
        <f>IF(Datos!AA687="",0,IF(AND(AA$1008&lt;&gt;"",Datos!AA687=AA$1008),0,IF(AA$1004=0,0,1-CHOOSE(AA$1004,IF(ISNUMBER(Datos!AA687),AND(OR(AA$1005="",Datos!AA687&gt;=AA$1005),OR(AA$1006="",Datos!AA687&lt;=AA$1006)),FALSE),IF(ISNUMBER(Datos!AA687),AND(Datos!AA687=INT(Datos!AA687),AND(OR(AA$1005="",Datos!AA687&gt;=AA$1005),OR(AA$1006="",Datos!AA687&lt;=AA$1006))),FALSE),OR(ISNUMBER(FIND(";"&amp;UPPER(TRIM(Datos!AA687&amp;""))&amp;"=",AA$1007)),ISNUMBER(FIND(";"&amp;UPPER(TRIM(Datos!AA687&amp;""))&amp;";",AA$1007))),OR(UPPER(TRIM(Datos!AA687&amp;""))="SÍ",UPPER(TRIM(Datos!AA687&amp;""))="SI",UPPER(TRIM(Datos!AA687&amp;""))="NO"),IF(ISNUMBER(Datos!AA687),AND(OR(AA$1005="",Datos!AA687&gt;=AA$1005),OR(AA$1006="",Datos!AA687&lt;=AA$1006)),FALSE),TRUE))))</f>
        <v>0.0</v>
      </c>
      <c r="AB687">
        <f>IF(Datos!AB687="",0,IF(AND(AB$1008&lt;&gt;"",Datos!AB687=AB$1008),0,IF(AB$1004=0,0,1-CHOOSE(AB$1004,IF(ISNUMBER(Datos!AB687),AND(OR(AB$1005="",Datos!AB687&gt;=AB$1005),OR(AB$1006="",Datos!AB687&lt;=AB$1006)),FALSE),IF(ISNUMBER(Datos!AB687),AND(Datos!AB687=INT(Datos!AB687),AND(OR(AB$1005="",Datos!AB687&gt;=AB$1005),OR(AB$1006="",Datos!AB687&lt;=AB$1006))),FALSE),OR(ISNUMBER(FIND(";"&amp;UPPER(TRIM(Datos!AB687&amp;""))&amp;"=",AB$1007)),ISNUMBER(FIND(";"&amp;UPPER(TRIM(Datos!AB687&amp;""))&amp;";",AB$1007))),OR(UPPER(TRIM(Datos!AB687&amp;""))="SÍ",UPPER(TRIM(Datos!AB687&amp;""))="SI",UPPER(TRIM(Datos!AB687&amp;""))="NO"),IF(ISNUMBER(Datos!AB687),AND(OR(AB$1005="",Datos!AB687&gt;=AB$1005),OR(AB$1006="",Datos!AB687&lt;=AB$1006)),FALSE),TRUE))))</f>
        <v>0.0</v>
      </c>
      <c r="AC687">
        <f>IF(Datos!AC687="",0,IF(AND(AC$1008&lt;&gt;"",Datos!AC687=AC$1008),0,IF(AC$1004=0,0,1-CHOOSE(AC$1004,IF(ISNUMBER(Datos!AC687),AND(OR(AC$1005="",Datos!AC687&gt;=AC$1005),OR(AC$1006="",Datos!AC687&lt;=AC$1006)),FALSE),IF(ISNUMBER(Datos!AC687),AND(Datos!AC687=INT(Datos!AC687),AND(OR(AC$1005="",Datos!AC687&gt;=AC$1005),OR(AC$1006="",Datos!AC687&lt;=AC$1006))),FALSE),OR(ISNUMBER(FIND(";"&amp;UPPER(TRIM(Datos!AC687&amp;""))&amp;"=",AC$1007)),ISNUMBER(FIND(";"&amp;UPPER(TRIM(Datos!AC687&amp;""))&amp;";",AC$1007))),OR(UPPER(TRIM(Datos!AC687&amp;""))="SÍ",UPPER(TRIM(Datos!AC687&amp;""))="SI",UPPER(TRIM(Datos!AC687&amp;""))="NO"),IF(ISNUMBER(Datos!AC687),AND(OR(AC$1005="",Datos!AC687&gt;=AC$1005),OR(AC$1006="",Datos!AC687&lt;=AC$1006)),FALSE),TRUE))))</f>
        <v>0.0</v>
      </c>
      <c r="AD687">
        <f>IF(Datos!AD687="",0,IF(AND(AD$1008&lt;&gt;"",Datos!AD687=AD$1008),0,IF(AD$1004=0,0,1-CHOOSE(AD$1004,IF(ISNUMBER(Datos!AD687),AND(OR(AD$1005="",Datos!AD687&gt;=AD$1005),OR(AD$1006="",Datos!AD687&lt;=AD$1006)),FALSE),IF(ISNUMBER(Datos!AD687),AND(Datos!AD687=INT(Datos!AD687),AND(OR(AD$1005="",Datos!AD687&gt;=AD$1005),OR(AD$1006="",Datos!AD687&lt;=AD$1006))),FALSE),OR(ISNUMBER(FIND(";"&amp;UPPER(TRIM(Datos!AD687&amp;""))&amp;"=",AD$1007)),ISNUMBER(FIND(";"&amp;UPPER(TRIM(Datos!AD687&amp;""))&amp;";",AD$1007))),OR(UPPER(TRIM(Datos!AD687&amp;""))="SÍ",UPPER(TRIM(Datos!AD687&amp;""))="SI",UPPER(TRIM(Datos!AD687&amp;""))="NO"),IF(ISNUMBER(Datos!AD687),AND(OR(AD$1005="",Datos!AD687&gt;=AD$1005),OR(AD$1006="",Datos!AD687&lt;=AD$1006)),FALSE),TRUE))))</f>
        <v>0.0</v>
      </c>
      <c r="AE687">
        <f>IF(Datos!AE687="",0,IF(AND(AE$1008&lt;&gt;"",Datos!AE687=AE$1008),0,IF(AE$1004=0,0,1-CHOOSE(AE$1004,IF(ISNUMBER(Datos!AE687),AND(OR(AE$1005="",Datos!AE687&gt;=AE$1005),OR(AE$1006="",Datos!AE687&lt;=AE$1006)),FALSE),IF(ISNUMBER(Datos!AE687),AND(Datos!AE687=INT(Datos!AE687),AND(OR(AE$1005="",Datos!AE687&gt;=AE$1005),OR(AE$1006="",Datos!AE687&lt;=AE$1006))),FALSE),OR(ISNUMBER(FIND(";"&amp;UPPER(TRIM(Datos!AE687&amp;""))&amp;"=",AE$1007)),ISNUMBER(FIND(";"&amp;UPPER(TRIM(Datos!AE687&amp;""))&amp;";",AE$1007))),OR(UPPER(TRIM(Datos!AE687&amp;""))="SÍ",UPPER(TRIM(Datos!AE687&amp;""))="SI",UPPER(TRIM(Datos!AE687&amp;""))="NO"),IF(ISNUMBER(Datos!AE687),AND(OR(AE$1005="",Datos!AE687&gt;=AE$1005),OR(AE$1006="",Datos!AE687&lt;=AE$1006)),FALSE),TRUE))))</f>
        <v>0.0</v>
      </c>
    </row>
    <row r="688" spans="2:31">
      <c r="B688">
        <f>IF(Datos!B688="",0,IF(AND(B$1008&lt;&gt;"",Datos!B688=B$1008),0,IF(B$1004=0,0,1-CHOOSE(B$1004,IF(ISNUMBER(Datos!B688),AND(OR(B$1005="",Datos!B688&gt;=B$1005),OR(B$1006="",Datos!B688&lt;=B$1006)),FALSE),IF(ISNUMBER(Datos!B688),AND(Datos!B688=INT(Datos!B688),AND(OR(B$1005="",Datos!B688&gt;=B$1005),OR(B$1006="",Datos!B688&lt;=B$1006))),FALSE),OR(ISNUMBER(FIND(";"&amp;UPPER(TRIM(Datos!B688&amp;""))&amp;"=",B$1007)),ISNUMBER(FIND(";"&amp;UPPER(TRIM(Datos!B688&amp;""))&amp;";",B$1007))),OR(UPPER(TRIM(Datos!B688&amp;""))="SÍ",UPPER(TRIM(Datos!B688&amp;""))="SI",UPPER(TRIM(Datos!B688&amp;""))="NO"),IF(ISNUMBER(Datos!B688),AND(OR(B$1005="",Datos!B688&gt;=B$1005),OR(B$1006="",Datos!B688&lt;=B$1006)),FALSE),TRUE))))</f>
        <v>0.0</v>
      </c>
      <c r="C688">
        <f>IF(Datos!C688="",0,IF(AND(C$1008&lt;&gt;"",Datos!C688=C$1008),0,IF(C$1004=0,0,1-CHOOSE(C$1004,IF(ISNUMBER(Datos!C688),AND(OR(C$1005="",Datos!C688&gt;=C$1005),OR(C$1006="",Datos!C688&lt;=C$1006)),FALSE),IF(ISNUMBER(Datos!C688),AND(Datos!C688=INT(Datos!C688),AND(OR(C$1005="",Datos!C688&gt;=C$1005),OR(C$1006="",Datos!C688&lt;=C$1006))),FALSE),OR(ISNUMBER(FIND(";"&amp;UPPER(TRIM(Datos!C688&amp;""))&amp;"=",C$1007)),ISNUMBER(FIND(";"&amp;UPPER(TRIM(Datos!C688&amp;""))&amp;";",C$1007))),OR(UPPER(TRIM(Datos!C688&amp;""))="SÍ",UPPER(TRIM(Datos!C688&amp;""))="SI",UPPER(TRIM(Datos!C688&amp;""))="NO"),IF(ISNUMBER(Datos!C688),AND(OR(C$1005="",Datos!C688&gt;=C$1005),OR(C$1006="",Datos!C688&lt;=C$1006)),FALSE),TRUE))))</f>
        <v>0.0</v>
      </c>
      <c r="D688">
        <f>IF(Datos!D688="",0,IF(AND(D$1008&lt;&gt;"",Datos!D688=D$1008),0,IF(D$1004=0,0,1-CHOOSE(D$1004,IF(ISNUMBER(Datos!D688),AND(OR(D$1005="",Datos!D688&gt;=D$1005),OR(D$1006="",Datos!D688&lt;=D$1006)),FALSE),IF(ISNUMBER(Datos!D688),AND(Datos!D688=INT(Datos!D688),AND(OR(D$1005="",Datos!D688&gt;=D$1005),OR(D$1006="",Datos!D688&lt;=D$1006))),FALSE),OR(ISNUMBER(FIND(";"&amp;UPPER(TRIM(Datos!D688&amp;""))&amp;"=",D$1007)),ISNUMBER(FIND(";"&amp;UPPER(TRIM(Datos!D688&amp;""))&amp;";",D$1007))),OR(UPPER(TRIM(Datos!D688&amp;""))="SÍ",UPPER(TRIM(Datos!D688&amp;""))="SI",UPPER(TRIM(Datos!D688&amp;""))="NO"),IF(ISNUMBER(Datos!D688),AND(OR(D$1005="",Datos!D688&gt;=D$1005),OR(D$1006="",Datos!D688&lt;=D$1006)),FALSE),TRUE))))</f>
        <v>0.0</v>
      </c>
      <c r="E688">
        <f>IF(Datos!E688="",0,IF(AND(E$1008&lt;&gt;"",Datos!E688=E$1008),0,IF(E$1004=0,0,1-CHOOSE(E$1004,IF(ISNUMBER(Datos!E688),AND(OR(E$1005="",Datos!E688&gt;=E$1005),OR(E$1006="",Datos!E688&lt;=E$1006)),FALSE),IF(ISNUMBER(Datos!E688),AND(Datos!E688=INT(Datos!E688),AND(OR(E$1005="",Datos!E688&gt;=E$1005),OR(E$1006="",Datos!E688&lt;=E$1006))),FALSE),OR(ISNUMBER(FIND(";"&amp;UPPER(TRIM(Datos!E688&amp;""))&amp;"=",E$1007)),ISNUMBER(FIND(";"&amp;UPPER(TRIM(Datos!E688&amp;""))&amp;";",E$1007))),OR(UPPER(TRIM(Datos!E688&amp;""))="SÍ",UPPER(TRIM(Datos!E688&amp;""))="SI",UPPER(TRIM(Datos!E688&amp;""))="NO"),IF(ISNUMBER(Datos!E688),AND(OR(E$1005="",Datos!E688&gt;=E$1005),OR(E$1006="",Datos!E688&lt;=E$1006)),FALSE),TRUE))))</f>
        <v>0.0</v>
      </c>
      <c r="F688">
        <f>IF(Datos!F688="",0,IF(AND(F$1008&lt;&gt;"",Datos!F688=F$1008),0,IF(F$1004=0,0,1-CHOOSE(F$1004,IF(ISNUMBER(Datos!F688),AND(OR(F$1005="",Datos!F688&gt;=F$1005),OR(F$1006="",Datos!F688&lt;=F$1006)),FALSE),IF(ISNUMBER(Datos!F688),AND(Datos!F688=INT(Datos!F688),AND(OR(F$1005="",Datos!F688&gt;=F$1005),OR(F$1006="",Datos!F688&lt;=F$1006))),FALSE),OR(ISNUMBER(FIND(";"&amp;UPPER(TRIM(Datos!F688&amp;""))&amp;"=",F$1007)),ISNUMBER(FIND(";"&amp;UPPER(TRIM(Datos!F688&amp;""))&amp;";",F$1007))),OR(UPPER(TRIM(Datos!F688&amp;""))="SÍ",UPPER(TRIM(Datos!F688&amp;""))="SI",UPPER(TRIM(Datos!F688&amp;""))="NO"),IF(ISNUMBER(Datos!F688),AND(OR(F$1005="",Datos!F688&gt;=F$1005),OR(F$1006="",Datos!F688&lt;=F$1006)),FALSE),TRUE))))</f>
        <v>0.0</v>
      </c>
      <c r="G688">
        <f>IF(Datos!G688="",0,IF(AND(G$1008&lt;&gt;"",Datos!G688=G$1008),0,IF(G$1004=0,0,1-CHOOSE(G$1004,IF(ISNUMBER(Datos!G688),AND(OR(G$1005="",Datos!G688&gt;=G$1005),OR(G$1006="",Datos!G688&lt;=G$1006)),FALSE),IF(ISNUMBER(Datos!G688),AND(Datos!G688=INT(Datos!G688),AND(OR(G$1005="",Datos!G688&gt;=G$1005),OR(G$1006="",Datos!G688&lt;=G$1006))),FALSE),OR(ISNUMBER(FIND(";"&amp;UPPER(TRIM(Datos!G688&amp;""))&amp;"=",G$1007)),ISNUMBER(FIND(";"&amp;UPPER(TRIM(Datos!G688&amp;""))&amp;";",G$1007))),OR(UPPER(TRIM(Datos!G688&amp;""))="SÍ",UPPER(TRIM(Datos!G688&amp;""))="SI",UPPER(TRIM(Datos!G688&amp;""))="NO"),IF(ISNUMBER(Datos!G688),AND(OR(G$1005="",Datos!G688&gt;=G$1005),OR(G$1006="",Datos!G688&lt;=G$1006)),FALSE),TRUE))))</f>
        <v>0.0</v>
      </c>
      <c r="H688">
        <f>IF(Datos!H688="",0,IF(AND(H$1008&lt;&gt;"",Datos!H688=H$1008),0,IF(H$1004=0,0,1-CHOOSE(H$1004,IF(ISNUMBER(Datos!H688),AND(OR(H$1005="",Datos!H688&gt;=H$1005),OR(H$1006="",Datos!H688&lt;=H$1006)),FALSE),IF(ISNUMBER(Datos!H688),AND(Datos!H688=INT(Datos!H688),AND(OR(H$1005="",Datos!H688&gt;=H$1005),OR(H$1006="",Datos!H688&lt;=H$1006))),FALSE),OR(ISNUMBER(FIND(";"&amp;UPPER(TRIM(Datos!H688&amp;""))&amp;"=",H$1007)),ISNUMBER(FIND(";"&amp;UPPER(TRIM(Datos!H688&amp;""))&amp;";",H$1007))),OR(UPPER(TRIM(Datos!H688&amp;""))="SÍ",UPPER(TRIM(Datos!H688&amp;""))="SI",UPPER(TRIM(Datos!H688&amp;""))="NO"),IF(ISNUMBER(Datos!H688),AND(OR(H$1005="",Datos!H688&gt;=H$1005),OR(H$1006="",Datos!H688&lt;=H$1006)),FALSE),TRUE))))</f>
        <v>0.0</v>
      </c>
      <c r="I688">
        <f>IF(Datos!I688="",0,IF(AND(I$1008&lt;&gt;"",Datos!I688=I$1008),0,IF(I$1004=0,0,1-CHOOSE(I$1004,IF(ISNUMBER(Datos!I688),AND(OR(I$1005="",Datos!I688&gt;=I$1005),OR(I$1006="",Datos!I688&lt;=I$1006)),FALSE),IF(ISNUMBER(Datos!I688),AND(Datos!I688=INT(Datos!I688),AND(OR(I$1005="",Datos!I688&gt;=I$1005),OR(I$1006="",Datos!I688&lt;=I$1006))),FALSE),OR(ISNUMBER(FIND(";"&amp;UPPER(TRIM(Datos!I688&amp;""))&amp;"=",I$1007)),ISNUMBER(FIND(";"&amp;UPPER(TRIM(Datos!I688&amp;""))&amp;";",I$1007))),OR(UPPER(TRIM(Datos!I688&amp;""))="SÍ",UPPER(TRIM(Datos!I688&amp;""))="SI",UPPER(TRIM(Datos!I688&amp;""))="NO"),IF(ISNUMBER(Datos!I688),AND(OR(I$1005="",Datos!I688&gt;=I$1005),OR(I$1006="",Datos!I688&lt;=I$1006)),FALSE),TRUE))))</f>
        <v>0.0</v>
      </c>
      <c r="J688">
        <f>IF(Datos!J688="",0,IF(AND(J$1008&lt;&gt;"",Datos!J688=J$1008),0,IF(J$1004=0,0,1-CHOOSE(J$1004,IF(ISNUMBER(Datos!J688),AND(OR(J$1005="",Datos!J688&gt;=J$1005),OR(J$1006="",Datos!J688&lt;=J$1006)),FALSE),IF(ISNUMBER(Datos!J688),AND(Datos!J688=INT(Datos!J688),AND(OR(J$1005="",Datos!J688&gt;=J$1005),OR(J$1006="",Datos!J688&lt;=J$1006))),FALSE),OR(ISNUMBER(FIND(";"&amp;UPPER(TRIM(Datos!J688&amp;""))&amp;"=",J$1007)),ISNUMBER(FIND(";"&amp;UPPER(TRIM(Datos!J688&amp;""))&amp;";",J$1007))),OR(UPPER(TRIM(Datos!J688&amp;""))="SÍ",UPPER(TRIM(Datos!J688&amp;""))="SI",UPPER(TRIM(Datos!J688&amp;""))="NO"),IF(ISNUMBER(Datos!J688),AND(OR(J$1005="",Datos!J688&gt;=J$1005),OR(J$1006="",Datos!J688&lt;=J$1006)),FALSE),TRUE))))</f>
        <v>0.0</v>
      </c>
      <c r="K688">
        <f>IF(Datos!K688="",0,IF(AND(K$1008&lt;&gt;"",Datos!K688=K$1008),0,IF(K$1004=0,0,1-CHOOSE(K$1004,IF(ISNUMBER(Datos!K688),AND(OR(K$1005="",Datos!K688&gt;=K$1005),OR(K$1006="",Datos!K688&lt;=K$1006)),FALSE),IF(ISNUMBER(Datos!K688),AND(Datos!K688=INT(Datos!K688),AND(OR(K$1005="",Datos!K688&gt;=K$1005),OR(K$1006="",Datos!K688&lt;=K$1006))),FALSE),OR(ISNUMBER(FIND(";"&amp;UPPER(TRIM(Datos!K688&amp;""))&amp;"=",K$1007)),ISNUMBER(FIND(";"&amp;UPPER(TRIM(Datos!K688&amp;""))&amp;";",K$1007))),OR(UPPER(TRIM(Datos!K688&amp;""))="SÍ",UPPER(TRIM(Datos!K688&amp;""))="SI",UPPER(TRIM(Datos!K688&amp;""))="NO"),IF(ISNUMBER(Datos!K688),AND(OR(K$1005="",Datos!K688&gt;=K$1005),OR(K$1006="",Datos!K688&lt;=K$1006)),FALSE),TRUE))))</f>
        <v>0.0</v>
      </c>
      <c r="L688">
        <f>IF(Datos!L688="",0,IF(AND(L$1008&lt;&gt;"",Datos!L688=L$1008),0,IF(L$1004=0,0,1-CHOOSE(L$1004,IF(ISNUMBER(Datos!L688),AND(OR(L$1005="",Datos!L688&gt;=L$1005),OR(L$1006="",Datos!L688&lt;=L$1006)),FALSE),IF(ISNUMBER(Datos!L688),AND(Datos!L688=INT(Datos!L688),AND(OR(L$1005="",Datos!L688&gt;=L$1005),OR(L$1006="",Datos!L688&lt;=L$1006))),FALSE),OR(ISNUMBER(FIND(";"&amp;UPPER(TRIM(Datos!L688&amp;""))&amp;"=",L$1007)),ISNUMBER(FIND(";"&amp;UPPER(TRIM(Datos!L688&amp;""))&amp;";",L$1007))),OR(UPPER(TRIM(Datos!L688&amp;""))="SÍ",UPPER(TRIM(Datos!L688&amp;""))="SI",UPPER(TRIM(Datos!L688&amp;""))="NO"),IF(ISNUMBER(Datos!L688),AND(OR(L$1005="",Datos!L688&gt;=L$1005),OR(L$1006="",Datos!L688&lt;=L$1006)),FALSE),TRUE))))</f>
        <v>0.0</v>
      </c>
      <c r="M688">
        <f>IF(Datos!M688="",0,IF(AND(M$1008&lt;&gt;"",Datos!M688=M$1008),0,IF(M$1004=0,0,1-CHOOSE(M$1004,IF(ISNUMBER(Datos!M688),AND(OR(M$1005="",Datos!M688&gt;=M$1005),OR(M$1006="",Datos!M688&lt;=M$1006)),FALSE),IF(ISNUMBER(Datos!M688),AND(Datos!M688=INT(Datos!M688),AND(OR(M$1005="",Datos!M688&gt;=M$1005),OR(M$1006="",Datos!M688&lt;=M$1006))),FALSE),OR(ISNUMBER(FIND(";"&amp;UPPER(TRIM(Datos!M688&amp;""))&amp;"=",M$1007)),ISNUMBER(FIND(";"&amp;UPPER(TRIM(Datos!M688&amp;""))&amp;";",M$1007))),OR(UPPER(TRIM(Datos!M688&amp;""))="SÍ",UPPER(TRIM(Datos!M688&amp;""))="SI",UPPER(TRIM(Datos!M688&amp;""))="NO"),IF(ISNUMBER(Datos!M688),AND(OR(M$1005="",Datos!M688&gt;=M$1005),OR(M$1006="",Datos!M688&lt;=M$1006)),FALSE),TRUE))))</f>
        <v>0.0</v>
      </c>
      <c r="N688">
        <f>IF(Datos!N688="",0,IF(AND(N$1008&lt;&gt;"",Datos!N688=N$1008),0,IF(N$1004=0,0,1-CHOOSE(N$1004,IF(ISNUMBER(Datos!N688),AND(OR(N$1005="",Datos!N688&gt;=N$1005),OR(N$1006="",Datos!N688&lt;=N$1006)),FALSE),IF(ISNUMBER(Datos!N688),AND(Datos!N688=INT(Datos!N688),AND(OR(N$1005="",Datos!N688&gt;=N$1005),OR(N$1006="",Datos!N688&lt;=N$1006))),FALSE),OR(ISNUMBER(FIND(";"&amp;UPPER(TRIM(Datos!N688&amp;""))&amp;"=",N$1007)),ISNUMBER(FIND(";"&amp;UPPER(TRIM(Datos!N688&amp;""))&amp;";",N$1007))),OR(UPPER(TRIM(Datos!N688&amp;""))="SÍ",UPPER(TRIM(Datos!N688&amp;""))="SI",UPPER(TRIM(Datos!N688&amp;""))="NO"),IF(ISNUMBER(Datos!N688),AND(OR(N$1005="",Datos!N688&gt;=N$1005),OR(N$1006="",Datos!N688&lt;=N$1006)),FALSE),TRUE))))</f>
        <v>0.0</v>
      </c>
      <c r="O688">
        <f>IF(Datos!O688="",0,IF(AND(O$1008&lt;&gt;"",Datos!O688=O$1008),0,IF(O$1004=0,0,1-CHOOSE(O$1004,IF(ISNUMBER(Datos!O688),AND(OR(O$1005="",Datos!O688&gt;=O$1005),OR(O$1006="",Datos!O688&lt;=O$1006)),FALSE),IF(ISNUMBER(Datos!O688),AND(Datos!O688=INT(Datos!O688),AND(OR(O$1005="",Datos!O688&gt;=O$1005),OR(O$1006="",Datos!O688&lt;=O$1006))),FALSE),OR(ISNUMBER(FIND(";"&amp;UPPER(TRIM(Datos!O688&amp;""))&amp;"=",O$1007)),ISNUMBER(FIND(";"&amp;UPPER(TRIM(Datos!O688&amp;""))&amp;";",O$1007))),OR(UPPER(TRIM(Datos!O688&amp;""))="SÍ",UPPER(TRIM(Datos!O688&amp;""))="SI",UPPER(TRIM(Datos!O688&amp;""))="NO"),IF(ISNUMBER(Datos!O688),AND(OR(O$1005="",Datos!O688&gt;=O$1005),OR(O$1006="",Datos!O688&lt;=O$1006)),FALSE),TRUE))))</f>
        <v>0.0</v>
      </c>
      <c r="P688">
        <f>IF(Datos!P688="",0,IF(AND(P$1008&lt;&gt;"",Datos!P688=P$1008),0,IF(P$1004=0,0,1-CHOOSE(P$1004,IF(ISNUMBER(Datos!P688),AND(OR(P$1005="",Datos!P688&gt;=P$1005),OR(P$1006="",Datos!P688&lt;=P$1006)),FALSE),IF(ISNUMBER(Datos!P688),AND(Datos!P688=INT(Datos!P688),AND(OR(P$1005="",Datos!P688&gt;=P$1005),OR(P$1006="",Datos!P688&lt;=P$1006))),FALSE),OR(ISNUMBER(FIND(";"&amp;UPPER(TRIM(Datos!P688&amp;""))&amp;"=",P$1007)),ISNUMBER(FIND(";"&amp;UPPER(TRIM(Datos!P688&amp;""))&amp;";",P$1007))),OR(UPPER(TRIM(Datos!P688&amp;""))="SÍ",UPPER(TRIM(Datos!P688&amp;""))="SI",UPPER(TRIM(Datos!P688&amp;""))="NO"),IF(ISNUMBER(Datos!P688),AND(OR(P$1005="",Datos!P688&gt;=P$1005),OR(P$1006="",Datos!P688&lt;=P$1006)),FALSE),TRUE))))</f>
        <v>0.0</v>
      </c>
      <c r="Q688">
        <f>IF(Datos!Q688="",0,IF(AND(Q$1008&lt;&gt;"",Datos!Q688=Q$1008),0,IF(Q$1004=0,0,1-CHOOSE(Q$1004,IF(ISNUMBER(Datos!Q688),AND(OR(Q$1005="",Datos!Q688&gt;=Q$1005),OR(Q$1006="",Datos!Q688&lt;=Q$1006)),FALSE),IF(ISNUMBER(Datos!Q688),AND(Datos!Q688=INT(Datos!Q688),AND(OR(Q$1005="",Datos!Q688&gt;=Q$1005),OR(Q$1006="",Datos!Q688&lt;=Q$1006))),FALSE),OR(ISNUMBER(FIND(";"&amp;UPPER(TRIM(Datos!Q688&amp;""))&amp;"=",Q$1007)),ISNUMBER(FIND(";"&amp;UPPER(TRIM(Datos!Q688&amp;""))&amp;";",Q$1007))),OR(UPPER(TRIM(Datos!Q688&amp;""))="SÍ",UPPER(TRIM(Datos!Q688&amp;""))="SI",UPPER(TRIM(Datos!Q688&amp;""))="NO"),IF(ISNUMBER(Datos!Q688),AND(OR(Q$1005="",Datos!Q688&gt;=Q$1005),OR(Q$1006="",Datos!Q688&lt;=Q$1006)),FALSE),TRUE))))</f>
        <v>0.0</v>
      </c>
      <c r="R688">
        <f>IF(Datos!R688="",0,IF(AND(R$1008&lt;&gt;"",Datos!R688=R$1008),0,IF(R$1004=0,0,1-CHOOSE(R$1004,IF(ISNUMBER(Datos!R688),AND(OR(R$1005="",Datos!R688&gt;=R$1005),OR(R$1006="",Datos!R688&lt;=R$1006)),FALSE),IF(ISNUMBER(Datos!R688),AND(Datos!R688=INT(Datos!R688),AND(OR(R$1005="",Datos!R688&gt;=R$1005),OR(R$1006="",Datos!R688&lt;=R$1006))),FALSE),OR(ISNUMBER(FIND(";"&amp;UPPER(TRIM(Datos!R688&amp;""))&amp;"=",R$1007)),ISNUMBER(FIND(";"&amp;UPPER(TRIM(Datos!R688&amp;""))&amp;";",R$1007))),OR(UPPER(TRIM(Datos!R688&amp;""))="SÍ",UPPER(TRIM(Datos!R688&amp;""))="SI",UPPER(TRIM(Datos!R688&amp;""))="NO"),IF(ISNUMBER(Datos!R688),AND(OR(R$1005="",Datos!R688&gt;=R$1005),OR(R$1006="",Datos!R688&lt;=R$1006)),FALSE),TRUE))))</f>
        <v>0.0</v>
      </c>
      <c r="S688">
        <f>IF(Datos!S688="",0,IF(AND(S$1008&lt;&gt;"",Datos!S688=S$1008),0,IF(S$1004=0,0,1-CHOOSE(S$1004,IF(ISNUMBER(Datos!S688),AND(OR(S$1005="",Datos!S688&gt;=S$1005),OR(S$1006="",Datos!S688&lt;=S$1006)),FALSE),IF(ISNUMBER(Datos!S688),AND(Datos!S688=INT(Datos!S688),AND(OR(S$1005="",Datos!S688&gt;=S$1005),OR(S$1006="",Datos!S688&lt;=S$1006))),FALSE),OR(ISNUMBER(FIND(";"&amp;UPPER(TRIM(Datos!S688&amp;""))&amp;"=",S$1007)),ISNUMBER(FIND(";"&amp;UPPER(TRIM(Datos!S688&amp;""))&amp;";",S$1007))),OR(UPPER(TRIM(Datos!S688&amp;""))="SÍ",UPPER(TRIM(Datos!S688&amp;""))="SI",UPPER(TRIM(Datos!S688&amp;""))="NO"),IF(ISNUMBER(Datos!S688),AND(OR(S$1005="",Datos!S688&gt;=S$1005),OR(S$1006="",Datos!S688&lt;=S$1006)),FALSE),TRUE))))</f>
        <v>0.0</v>
      </c>
      <c r="T688">
        <f>IF(Datos!T688="",0,IF(AND(T$1008&lt;&gt;"",Datos!T688=T$1008),0,IF(T$1004=0,0,1-CHOOSE(T$1004,IF(ISNUMBER(Datos!T688),AND(OR(T$1005="",Datos!T688&gt;=T$1005),OR(T$1006="",Datos!T688&lt;=T$1006)),FALSE),IF(ISNUMBER(Datos!T688),AND(Datos!T688=INT(Datos!T688),AND(OR(T$1005="",Datos!T688&gt;=T$1005),OR(T$1006="",Datos!T688&lt;=T$1006))),FALSE),OR(ISNUMBER(FIND(";"&amp;UPPER(TRIM(Datos!T688&amp;""))&amp;"=",T$1007)),ISNUMBER(FIND(";"&amp;UPPER(TRIM(Datos!T688&amp;""))&amp;";",T$1007))),OR(UPPER(TRIM(Datos!T688&amp;""))="SÍ",UPPER(TRIM(Datos!T688&amp;""))="SI",UPPER(TRIM(Datos!T688&amp;""))="NO"),IF(ISNUMBER(Datos!T688),AND(OR(T$1005="",Datos!T688&gt;=T$1005),OR(T$1006="",Datos!T688&lt;=T$1006)),FALSE),TRUE))))</f>
        <v>0.0</v>
      </c>
      <c r="U688">
        <f>IF(Datos!U688="",0,IF(AND(U$1008&lt;&gt;"",Datos!U688=U$1008),0,IF(U$1004=0,0,1-CHOOSE(U$1004,IF(ISNUMBER(Datos!U688),AND(OR(U$1005="",Datos!U688&gt;=U$1005),OR(U$1006="",Datos!U688&lt;=U$1006)),FALSE),IF(ISNUMBER(Datos!U688),AND(Datos!U688=INT(Datos!U688),AND(OR(U$1005="",Datos!U688&gt;=U$1005),OR(U$1006="",Datos!U688&lt;=U$1006))),FALSE),OR(ISNUMBER(FIND(";"&amp;UPPER(TRIM(Datos!U688&amp;""))&amp;"=",U$1007)),ISNUMBER(FIND(";"&amp;UPPER(TRIM(Datos!U688&amp;""))&amp;";",U$1007))),OR(UPPER(TRIM(Datos!U688&amp;""))="SÍ",UPPER(TRIM(Datos!U688&amp;""))="SI",UPPER(TRIM(Datos!U688&amp;""))="NO"),IF(ISNUMBER(Datos!U688),AND(OR(U$1005="",Datos!U688&gt;=U$1005),OR(U$1006="",Datos!U688&lt;=U$1006)),FALSE),TRUE))))</f>
        <v>0.0</v>
      </c>
      <c r="V688">
        <f>IF(Datos!V688="",0,IF(AND(V$1008&lt;&gt;"",Datos!V688=V$1008),0,IF(V$1004=0,0,1-CHOOSE(V$1004,IF(ISNUMBER(Datos!V688),AND(OR(V$1005="",Datos!V688&gt;=V$1005),OR(V$1006="",Datos!V688&lt;=V$1006)),FALSE),IF(ISNUMBER(Datos!V688),AND(Datos!V688=INT(Datos!V688),AND(OR(V$1005="",Datos!V688&gt;=V$1005),OR(V$1006="",Datos!V688&lt;=V$1006))),FALSE),OR(ISNUMBER(FIND(";"&amp;UPPER(TRIM(Datos!V688&amp;""))&amp;"=",V$1007)),ISNUMBER(FIND(";"&amp;UPPER(TRIM(Datos!V688&amp;""))&amp;";",V$1007))),OR(UPPER(TRIM(Datos!V688&amp;""))="SÍ",UPPER(TRIM(Datos!V688&amp;""))="SI",UPPER(TRIM(Datos!V688&amp;""))="NO"),IF(ISNUMBER(Datos!V688),AND(OR(V$1005="",Datos!V688&gt;=V$1005),OR(V$1006="",Datos!V688&lt;=V$1006)),FALSE),TRUE))))</f>
        <v>0.0</v>
      </c>
      <c r="W688">
        <f>IF(Datos!W688="",0,IF(AND(W$1008&lt;&gt;"",Datos!W688=W$1008),0,IF(W$1004=0,0,1-CHOOSE(W$1004,IF(ISNUMBER(Datos!W688),AND(OR(W$1005="",Datos!W688&gt;=W$1005),OR(W$1006="",Datos!W688&lt;=W$1006)),FALSE),IF(ISNUMBER(Datos!W688),AND(Datos!W688=INT(Datos!W688),AND(OR(W$1005="",Datos!W688&gt;=W$1005),OR(W$1006="",Datos!W688&lt;=W$1006))),FALSE),OR(ISNUMBER(FIND(";"&amp;UPPER(TRIM(Datos!W688&amp;""))&amp;"=",W$1007)),ISNUMBER(FIND(";"&amp;UPPER(TRIM(Datos!W688&amp;""))&amp;";",W$1007))),OR(UPPER(TRIM(Datos!W688&amp;""))="SÍ",UPPER(TRIM(Datos!W688&amp;""))="SI",UPPER(TRIM(Datos!W688&amp;""))="NO"),IF(ISNUMBER(Datos!W688),AND(OR(W$1005="",Datos!W688&gt;=W$1005),OR(W$1006="",Datos!W688&lt;=W$1006)),FALSE),TRUE))))</f>
        <v>0.0</v>
      </c>
      <c r="X688">
        <f>IF(Datos!X688="",0,IF(AND(X$1008&lt;&gt;"",Datos!X688=X$1008),0,IF(X$1004=0,0,1-CHOOSE(X$1004,IF(ISNUMBER(Datos!X688),AND(OR(X$1005="",Datos!X688&gt;=X$1005),OR(X$1006="",Datos!X688&lt;=X$1006)),FALSE),IF(ISNUMBER(Datos!X688),AND(Datos!X688=INT(Datos!X688),AND(OR(X$1005="",Datos!X688&gt;=X$1005),OR(X$1006="",Datos!X688&lt;=X$1006))),FALSE),OR(ISNUMBER(FIND(";"&amp;UPPER(TRIM(Datos!X688&amp;""))&amp;"=",X$1007)),ISNUMBER(FIND(";"&amp;UPPER(TRIM(Datos!X688&amp;""))&amp;";",X$1007))),OR(UPPER(TRIM(Datos!X688&amp;""))="SÍ",UPPER(TRIM(Datos!X688&amp;""))="SI",UPPER(TRIM(Datos!X688&amp;""))="NO"),IF(ISNUMBER(Datos!X688),AND(OR(X$1005="",Datos!X688&gt;=X$1005),OR(X$1006="",Datos!X688&lt;=X$1006)),FALSE),TRUE))))</f>
        <v>0.0</v>
      </c>
      <c r="Y688">
        <f>IF(Datos!Y688="",0,IF(AND(Y$1008&lt;&gt;"",Datos!Y688=Y$1008),0,IF(Y$1004=0,0,1-CHOOSE(Y$1004,IF(ISNUMBER(Datos!Y688),AND(OR(Y$1005="",Datos!Y688&gt;=Y$1005),OR(Y$1006="",Datos!Y688&lt;=Y$1006)),FALSE),IF(ISNUMBER(Datos!Y688),AND(Datos!Y688=INT(Datos!Y688),AND(OR(Y$1005="",Datos!Y688&gt;=Y$1005),OR(Y$1006="",Datos!Y688&lt;=Y$1006))),FALSE),OR(ISNUMBER(FIND(";"&amp;UPPER(TRIM(Datos!Y688&amp;""))&amp;"=",Y$1007)),ISNUMBER(FIND(";"&amp;UPPER(TRIM(Datos!Y688&amp;""))&amp;";",Y$1007))),OR(UPPER(TRIM(Datos!Y688&amp;""))="SÍ",UPPER(TRIM(Datos!Y688&amp;""))="SI",UPPER(TRIM(Datos!Y688&amp;""))="NO"),IF(ISNUMBER(Datos!Y688),AND(OR(Y$1005="",Datos!Y688&gt;=Y$1005),OR(Y$1006="",Datos!Y688&lt;=Y$1006)),FALSE),TRUE))))</f>
        <v>0.0</v>
      </c>
      <c r="Z688">
        <f>IF(Datos!Z688="",0,IF(AND(Z$1008&lt;&gt;"",Datos!Z688=Z$1008),0,IF(Z$1004=0,0,1-CHOOSE(Z$1004,IF(ISNUMBER(Datos!Z688),AND(OR(Z$1005="",Datos!Z688&gt;=Z$1005),OR(Z$1006="",Datos!Z688&lt;=Z$1006)),FALSE),IF(ISNUMBER(Datos!Z688),AND(Datos!Z688=INT(Datos!Z688),AND(OR(Z$1005="",Datos!Z688&gt;=Z$1005),OR(Z$1006="",Datos!Z688&lt;=Z$1006))),FALSE),OR(ISNUMBER(FIND(";"&amp;UPPER(TRIM(Datos!Z688&amp;""))&amp;"=",Z$1007)),ISNUMBER(FIND(";"&amp;UPPER(TRIM(Datos!Z688&amp;""))&amp;";",Z$1007))),OR(UPPER(TRIM(Datos!Z688&amp;""))="SÍ",UPPER(TRIM(Datos!Z688&amp;""))="SI",UPPER(TRIM(Datos!Z688&amp;""))="NO"),IF(ISNUMBER(Datos!Z688),AND(OR(Z$1005="",Datos!Z688&gt;=Z$1005),OR(Z$1006="",Datos!Z688&lt;=Z$1006)),FALSE),TRUE))))</f>
        <v>0.0</v>
      </c>
      <c r="AA688">
        <f>IF(Datos!AA688="",0,IF(AND(AA$1008&lt;&gt;"",Datos!AA688=AA$1008),0,IF(AA$1004=0,0,1-CHOOSE(AA$1004,IF(ISNUMBER(Datos!AA688),AND(OR(AA$1005="",Datos!AA688&gt;=AA$1005),OR(AA$1006="",Datos!AA688&lt;=AA$1006)),FALSE),IF(ISNUMBER(Datos!AA688),AND(Datos!AA688=INT(Datos!AA688),AND(OR(AA$1005="",Datos!AA688&gt;=AA$1005),OR(AA$1006="",Datos!AA688&lt;=AA$1006))),FALSE),OR(ISNUMBER(FIND(";"&amp;UPPER(TRIM(Datos!AA688&amp;""))&amp;"=",AA$1007)),ISNUMBER(FIND(";"&amp;UPPER(TRIM(Datos!AA688&amp;""))&amp;";",AA$1007))),OR(UPPER(TRIM(Datos!AA688&amp;""))="SÍ",UPPER(TRIM(Datos!AA688&amp;""))="SI",UPPER(TRIM(Datos!AA688&amp;""))="NO"),IF(ISNUMBER(Datos!AA688),AND(OR(AA$1005="",Datos!AA688&gt;=AA$1005),OR(AA$1006="",Datos!AA688&lt;=AA$1006)),FALSE),TRUE))))</f>
        <v>0.0</v>
      </c>
      <c r="AB688">
        <f>IF(Datos!AB688="",0,IF(AND(AB$1008&lt;&gt;"",Datos!AB688=AB$1008),0,IF(AB$1004=0,0,1-CHOOSE(AB$1004,IF(ISNUMBER(Datos!AB688),AND(OR(AB$1005="",Datos!AB688&gt;=AB$1005),OR(AB$1006="",Datos!AB688&lt;=AB$1006)),FALSE),IF(ISNUMBER(Datos!AB688),AND(Datos!AB688=INT(Datos!AB688),AND(OR(AB$1005="",Datos!AB688&gt;=AB$1005),OR(AB$1006="",Datos!AB688&lt;=AB$1006))),FALSE),OR(ISNUMBER(FIND(";"&amp;UPPER(TRIM(Datos!AB688&amp;""))&amp;"=",AB$1007)),ISNUMBER(FIND(";"&amp;UPPER(TRIM(Datos!AB688&amp;""))&amp;";",AB$1007))),OR(UPPER(TRIM(Datos!AB688&amp;""))="SÍ",UPPER(TRIM(Datos!AB688&amp;""))="SI",UPPER(TRIM(Datos!AB688&amp;""))="NO"),IF(ISNUMBER(Datos!AB688),AND(OR(AB$1005="",Datos!AB688&gt;=AB$1005),OR(AB$1006="",Datos!AB688&lt;=AB$1006)),FALSE),TRUE))))</f>
        <v>0.0</v>
      </c>
      <c r="AC688">
        <f>IF(Datos!AC688="",0,IF(AND(AC$1008&lt;&gt;"",Datos!AC688=AC$1008),0,IF(AC$1004=0,0,1-CHOOSE(AC$1004,IF(ISNUMBER(Datos!AC688),AND(OR(AC$1005="",Datos!AC688&gt;=AC$1005),OR(AC$1006="",Datos!AC688&lt;=AC$1006)),FALSE),IF(ISNUMBER(Datos!AC688),AND(Datos!AC688=INT(Datos!AC688),AND(OR(AC$1005="",Datos!AC688&gt;=AC$1005),OR(AC$1006="",Datos!AC688&lt;=AC$1006))),FALSE),OR(ISNUMBER(FIND(";"&amp;UPPER(TRIM(Datos!AC688&amp;""))&amp;"=",AC$1007)),ISNUMBER(FIND(";"&amp;UPPER(TRIM(Datos!AC688&amp;""))&amp;";",AC$1007))),OR(UPPER(TRIM(Datos!AC688&amp;""))="SÍ",UPPER(TRIM(Datos!AC688&amp;""))="SI",UPPER(TRIM(Datos!AC688&amp;""))="NO"),IF(ISNUMBER(Datos!AC688),AND(OR(AC$1005="",Datos!AC688&gt;=AC$1005),OR(AC$1006="",Datos!AC688&lt;=AC$1006)),FALSE),TRUE))))</f>
        <v>0.0</v>
      </c>
      <c r="AD688">
        <f>IF(Datos!AD688="",0,IF(AND(AD$1008&lt;&gt;"",Datos!AD688=AD$1008),0,IF(AD$1004=0,0,1-CHOOSE(AD$1004,IF(ISNUMBER(Datos!AD688),AND(OR(AD$1005="",Datos!AD688&gt;=AD$1005),OR(AD$1006="",Datos!AD688&lt;=AD$1006)),FALSE),IF(ISNUMBER(Datos!AD688),AND(Datos!AD688=INT(Datos!AD688),AND(OR(AD$1005="",Datos!AD688&gt;=AD$1005),OR(AD$1006="",Datos!AD688&lt;=AD$1006))),FALSE),OR(ISNUMBER(FIND(";"&amp;UPPER(TRIM(Datos!AD688&amp;""))&amp;"=",AD$1007)),ISNUMBER(FIND(";"&amp;UPPER(TRIM(Datos!AD688&amp;""))&amp;";",AD$1007))),OR(UPPER(TRIM(Datos!AD688&amp;""))="SÍ",UPPER(TRIM(Datos!AD688&amp;""))="SI",UPPER(TRIM(Datos!AD688&amp;""))="NO"),IF(ISNUMBER(Datos!AD688),AND(OR(AD$1005="",Datos!AD688&gt;=AD$1005),OR(AD$1006="",Datos!AD688&lt;=AD$1006)),FALSE),TRUE))))</f>
        <v>0.0</v>
      </c>
      <c r="AE688">
        <f>IF(Datos!AE688="",0,IF(AND(AE$1008&lt;&gt;"",Datos!AE688=AE$1008),0,IF(AE$1004=0,0,1-CHOOSE(AE$1004,IF(ISNUMBER(Datos!AE688),AND(OR(AE$1005="",Datos!AE688&gt;=AE$1005),OR(AE$1006="",Datos!AE688&lt;=AE$1006)),FALSE),IF(ISNUMBER(Datos!AE688),AND(Datos!AE688=INT(Datos!AE688),AND(OR(AE$1005="",Datos!AE688&gt;=AE$1005),OR(AE$1006="",Datos!AE688&lt;=AE$1006))),FALSE),OR(ISNUMBER(FIND(";"&amp;UPPER(TRIM(Datos!AE688&amp;""))&amp;"=",AE$1007)),ISNUMBER(FIND(";"&amp;UPPER(TRIM(Datos!AE688&amp;""))&amp;";",AE$1007))),OR(UPPER(TRIM(Datos!AE688&amp;""))="SÍ",UPPER(TRIM(Datos!AE688&amp;""))="SI",UPPER(TRIM(Datos!AE688&amp;""))="NO"),IF(ISNUMBER(Datos!AE688),AND(OR(AE$1005="",Datos!AE688&gt;=AE$1005),OR(AE$1006="",Datos!AE688&lt;=AE$1006)),FALSE),TRUE))))</f>
        <v>0.0</v>
      </c>
    </row>
    <row r="689" spans="2:31">
      <c r="B689">
        <f>IF(Datos!B689="",0,IF(AND(B$1008&lt;&gt;"",Datos!B689=B$1008),0,IF(B$1004=0,0,1-CHOOSE(B$1004,IF(ISNUMBER(Datos!B689),AND(OR(B$1005="",Datos!B689&gt;=B$1005),OR(B$1006="",Datos!B689&lt;=B$1006)),FALSE),IF(ISNUMBER(Datos!B689),AND(Datos!B689=INT(Datos!B689),AND(OR(B$1005="",Datos!B689&gt;=B$1005),OR(B$1006="",Datos!B689&lt;=B$1006))),FALSE),OR(ISNUMBER(FIND(";"&amp;UPPER(TRIM(Datos!B689&amp;""))&amp;"=",B$1007)),ISNUMBER(FIND(";"&amp;UPPER(TRIM(Datos!B689&amp;""))&amp;";",B$1007))),OR(UPPER(TRIM(Datos!B689&amp;""))="SÍ",UPPER(TRIM(Datos!B689&amp;""))="SI",UPPER(TRIM(Datos!B689&amp;""))="NO"),IF(ISNUMBER(Datos!B689),AND(OR(B$1005="",Datos!B689&gt;=B$1005),OR(B$1006="",Datos!B689&lt;=B$1006)),FALSE),TRUE))))</f>
        <v>0.0</v>
      </c>
      <c r="C689">
        <f>IF(Datos!C689="",0,IF(AND(C$1008&lt;&gt;"",Datos!C689=C$1008),0,IF(C$1004=0,0,1-CHOOSE(C$1004,IF(ISNUMBER(Datos!C689),AND(OR(C$1005="",Datos!C689&gt;=C$1005),OR(C$1006="",Datos!C689&lt;=C$1006)),FALSE),IF(ISNUMBER(Datos!C689),AND(Datos!C689=INT(Datos!C689),AND(OR(C$1005="",Datos!C689&gt;=C$1005),OR(C$1006="",Datos!C689&lt;=C$1006))),FALSE),OR(ISNUMBER(FIND(";"&amp;UPPER(TRIM(Datos!C689&amp;""))&amp;"=",C$1007)),ISNUMBER(FIND(";"&amp;UPPER(TRIM(Datos!C689&amp;""))&amp;";",C$1007))),OR(UPPER(TRIM(Datos!C689&amp;""))="SÍ",UPPER(TRIM(Datos!C689&amp;""))="SI",UPPER(TRIM(Datos!C689&amp;""))="NO"),IF(ISNUMBER(Datos!C689),AND(OR(C$1005="",Datos!C689&gt;=C$1005),OR(C$1006="",Datos!C689&lt;=C$1006)),FALSE),TRUE))))</f>
        <v>0.0</v>
      </c>
      <c r="D689">
        <f>IF(Datos!D689="",0,IF(AND(D$1008&lt;&gt;"",Datos!D689=D$1008),0,IF(D$1004=0,0,1-CHOOSE(D$1004,IF(ISNUMBER(Datos!D689),AND(OR(D$1005="",Datos!D689&gt;=D$1005),OR(D$1006="",Datos!D689&lt;=D$1006)),FALSE),IF(ISNUMBER(Datos!D689),AND(Datos!D689=INT(Datos!D689),AND(OR(D$1005="",Datos!D689&gt;=D$1005),OR(D$1006="",Datos!D689&lt;=D$1006))),FALSE),OR(ISNUMBER(FIND(";"&amp;UPPER(TRIM(Datos!D689&amp;""))&amp;"=",D$1007)),ISNUMBER(FIND(";"&amp;UPPER(TRIM(Datos!D689&amp;""))&amp;";",D$1007))),OR(UPPER(TRIM(Datos!D689&amp;""))="SÍ",UPPER(TRIM(Datos!D689&amp;""))="SI",UPPER(TRIM(Datos!D689&amp;""))="NO"),IF(ISNUMBER(Datos!D689),AND(OR(D$1005="",Datos!D689&gt;=D$1005),OR(D$1006="",Datos!D689&lt;=D$1006)),FALSE),TRUE))))</f>
        <v>0.0</v>
      </c>
      <c r="E689">
        <f>IF(Datos!E689="",0,IF(AND(E$1008&lt;&gt;"",Datos!E689=E$1008),0,IF(E$1004=0,0,1-CHOOSE(E$1004,IF(ISNUMBER(Datos!E689),AND(OR(E$1005="",Datos!E689&gt;=E$1005),OR(E$1006="",Datos!E689&lt;=E$1006)),FALSE),IF(ISNUMBER(Datos!E689),AND(Datos!E689=INT(Datos!E689),AND(OR(E$1005="",Datos!E689&gt;=E$1005),OR(E$1006="",Datos!E689&lt;=E$1006))),FALSE),OR(ISNUMBER(FIND(";"&amp;UPPER(TRIM(Datos!E689&amp;""))&amp;"=",E$1007)),ISNUMBER(FIND(";"&amp;UPPER(TRIM(Datos!E689&amp;""))&amp;";",E$1007))),OR(UPPER(TRIM(Datos!E689&amp;""))="SÍ",UPPER(TRIM(Datos!E689&amp;""))="SI",UPPER(TRIM(Datos!E689&amp;""))="NO"),IF(ISNUMBER(Datos!E689),AND(OR(E$1005="",Datos!E689&gt;=E$1005),OR(E$1006="",Datos!E689&lt;=E$1006)),FALSE),TRUE))))</f>
        <v>0.0</v>
      </c>
      <c r="F689">
        <f>IF(Datos!F689="",0,IF(AND(F$1008&lt;&gt;"",Datos!F689=F$1008),0,IF(F$1004=0,0,1-CHOOSE(F$1004,IF(ISNUMBER(Datos!F689),AND(OR(F$1005="",Datos!F689&gt;=F$1005),OR(F$1006="",Datos!F689&lt;=F$1006)),FALSE),IF(ISNUMBER(Datos!F689),AND(Datos!F689=INT(Datos!F689),AND(OR(F$1005="",Datos!F689&gt;=F$1005),OR(F$1006="",Datos!F689&lt;=F$1006))),FALSE),OR(ISNUMBER(FIND(";"&amp;UPPER(TRIM(Datos!F689&amp;""))&amp;"=",F$1007)),ISNUMBER(FIND(";"&amp;UPPER(TRIM(Datos!F689&amp;""))&amp;";",F$1007))),OR(UPPER(TRIM(Datos!F689&amp;""))="SÍ",UPPER(TRIM(Datos!F689&amp;""))="SI",UPPER(TRIM(Datos!F689&amp;""))="NO"),IF(ISNUMBER(Datos!F689),AND(OR(F$1005="",Datos!F689&gt;=F$1005),OR(F$1006="",Datos!F689&lt;=F$1006)),FALSE),TRUE))))</f>
        <v>0.0</v>
      </c>
      <c r="G689">
        <f>IF(Datos!G689="",0,IF(AND(G$1008&lt;&gt;"",Datos!G689=G$1008),0,IF(G$1004=0,0,1-CHOOSE(G$1004,IF(ISNUMBER(Datos!G689),AND(OR(G$1005="",Datos!G689&gt;=G$1005),OR(G$1006="",Datos!G689&lt;=G$1006)),FALSE),IF(ISNUMBER(Datos!G689),AND(Datos!G689=INT(Datos!G689),AND(OR(G$1005="",Datos!G689&gt;=G$1005),OR(G$1006="",Datos!G689&lt;=G$1006))),FALSE),OR(ISNUMBER(FIND(";"&amp;UPPER(TRIM(Datos!G689&amp;""))&amp;"=",G$1007)),ISNUMBER(FIND(";"&amp;UPPER(TRIM(Datos!G689&amp;""))&amp;";",G$1007))),OR(UPPER(TRIM(Datos!G689&amp;""))="SÍ",UPPER(TRIM(Datos!G689&amp;""))="SI",UPPER(TRIM(Datos!G689&amp;""))="NO"),IF(ISNUMBER(Datos!G689),AND(OR(G$1005="",Datos!G689&gt;=G$1005),OR(G$1006="",Datos!G689&lt;=G$1006)),FALSE),TRUE))))</f>
        <v>0.0</v>
      </c>
      <c r="H689">
        <f>IF(Datos!H689="",0,IF(AND(H$1008&lt;&gt;"",Datos!H689=H$1008),0,IF(H$1004=0,0,1-CHOOSE(H$1004,IF(ISNUMBER(Datos!H689),AND(OR(H$1005="",Datos!H689&gt;=H$1005),OR(H$1006="",Datos!H689&lt;=H$1006)),FALSE),IF(ISNUMBER(Datos!H689),AND(Datos!H689=INT(Datos!H689),AND(OR(H$1005="",Datos!H689&gt;=H$1005),OR(H$1006="",Datos!H689&lt;=H$1006))),FALSE),OR(ISNUMBER(FIND(";"&amp;UPPER(TRIM(Datos!H689&amp;""))&amp;"=",H$1007)),ISNUMBER(FIND(";"&amp;UPPER(TRIM(Datos!H689&amp;""))&amp;";",H$1007))),OR(UPPER(TRIM(Datos!H689&amp;""))="SÍ",UPPER(TRIM(Datos!H689&amp;""))="SI",UPPER(TRIM(Datos!H689&amp;""))="NO"),IF(ISNUMBER(Datos!H689),AND(OR(H$1005="",Datos!H689&gt;=H$1005),OR(H$1006="",Datos!H689&lt;=H$1006)),FALSE),TRUE))))</f>
        <v>0.0</v>
      </c>
      <c r="I689">
        <f>IF(Datos!I689="",0,IF(AND(I$1008&lt;&gt;"",Datos!I689=I$1008),0,IF(I$1004=0,0,1-CHOOSE(I$1004,IF(ISNUMBER(Datos!I689),AND(OR(I$1005="",Datos!I689&gt;=I$1005),OR(I$1006="",Datos!I689&lt;=I$1006)),FALSE),IF(ISNUMBER(Datos!I689),AND(Datos!I689=INT(Datos!I689),AND(OR(I$1005="",Datos!I689&gt;=I$1005),OR(I$1006="",Datos!I689&lt;=I$1006))),FALSE),OR(ISNUMBER(FIND(";"&amp;UPPER(TRIM(Datos!I689&amp;""))&amp;"=",I$1007)),ISNUMBER(FIND(";"&amp;UPPER(TRIM(Datos!I689&amp;""))&amp;";",I$1007))),OR(UPPER(TRIM(Datos!I689&amp;""))="SÍ",UPPER(TRIM(Datos!I689&amp;""))="SI",UPPER(TRIM(Datos!I689&amp;""))="NO"),IF(ISNUMBER(Datos!I689),AND(OR(I$1005="",Datos!I689&gt;=I$1005),OR(I$1006="",Datos!I689&lt;=I$1006)),FALSE),TRUE))))</f>
        <v>0.0</v>
      </c>
      <c r="J689">
        <f>IF(Datos!J689="",0,IF(AND(J$1008&lt;&gt;"",Datos!J689=J$1008),0,IF(J$1004=0,0,1-CHOOSE(J$1004,IF(ISNUMBER(Datos!J689),AND(OR(J$1005="",Datos!J689&gt;=J$1005),OR(J$1006="",Datos!J689&lt;=J$1006)),FALSE),IF(ISNUMBER(Datos!J689),AND(Datos!J689=INT(Datos!J689),AND(OR(J$1005="",Datos!J689&gt;=J$1005),OR(J$1006="",Datos!J689&lt;=J$1006))),FALSE),OR(ISNUMBER(FIND(";"&amp;UPPER(TRIM(Datos!J689&amp;""))&amp;"=",J$1007)),ISNUMBER(FIND(";"&amp;UPPER(TRIM(Datos!J689&amp;""))&amp;";",J$1007))),OR(UPPER(TRIM(Datos!J689&amp;""))="SÍ",UPPER(TRIM(Datos!J689&amp;""))="SI",UPPER(TRIM(Datos!J689&amp;""))="NO"),IF(ISNUMBER(Datos!J689),AND(OR(J$1005="",Datos!J689&gt;=J$1005),OR(J$1006="",Datos!J689&lt;=J$1006)),FALSE),TRUE))))</f>
        <v>0.0</v>
      </c>
      <c r="K689">
        <f>IF(Datos!K689="",0,IF(AND(K$1008&lt;&gt;"",Datos!K689=K$1008),0,IF(K$1004=0,0,1-CHOOSE(K$1004,IF(ISNUMBER(Datos!K689),AND(OR(K$1005="",Datos!K689&gt;=K$1005),OR(K$1006="",Datos!K689&lt;=K$1006)),FALSE),IF(ISNUMBER(Datos!K689),AND(Datos!K689=INT(Datos!K689),AND(OR(K$1005="",Datos!K689&gt;=K$1005),OR(K$1006="",Datos!K689&lt;=K$1006))),FALSE),OR(ISNUMBER(FIND(";"&amp;UPPER(TRIM(Datos!K689&amp;""))&amp;"=",K$1007)),ISNUMBER(FIND(";"&amp;UPPER(TRIM(Datos!K689&amp;""))&amp;";",K$1007))),OR(UPPER(TRIM(Datos!K689&amp;""))="SÍ",UPPER(TRIM(Datos!K689&amp;""))="SI",UPPER(TRIM(Datos!K689&amp;""))="NO"),IF(ISNUMBER(Datos!K689),AND(OR(K$1005="",Datos!K689&gt;=K$1005),OR(K$1006="",Datos!K689&lt;=K$1006)),FALSE),TRUE))))</f>
        <v>0.0</v>
      </c>
      <c r="L689">
        <f>IF(Datos!L689="",0,IF(AND(L$1008&lt;&gt;"",Datos!L689=L$1008),0,IF(L$1004=0,0,1-CHOOSE(L$1004,IF(ISNUMBER(Datos!L689),AND(OR(L$1005="",Datos!L689&gt;=L$1005),OR(L$1006="",Datos!L689&lt;=L$1006)),FALSE),IF(ISNUMBER(Datos!L689),AND(Datos!L689=INT(Datos!L689),AND(OR(L$1005="",Datos!L689&gt;=L$1005),OR(L$1006="",Datos!L689&lt;=L$1006))),FALSE),OR(ISNUMBER(FIND(";"&amp;UPPER(TRIM(Datos!L689&amp;""))&amp;"=",L$1007)),ISNUMBER(FIND(";"&amp;UPPER(TRIM(Datos!L689&amp;""))&amp;";",L$1007))),OR(UPPER(TRIM(Datos!L689&amp;""))="SÍ",UPPER(TRIM(Datos!L689&amp;""))="SI",UPPER(TRIM(Datos!L689&amp;""))="NO"),IF(ISNUMBER(Datos!L689),AND(OR(L$1005="",Datos!L689&gt;=L$1005),OR(L$1006="",Datos!L689&lt;=L$1006)),FALSE),TRUE))))</f>
        <v>0.0</v>
      </c>
      <c r="M689">
        <f>IF(Datos!M689="",0,IF(AND(M$1008&lt;&gt;"",Datos!M689=M$1008),0,IF(M$1004=0,0,1-CHOOSE(M$1004,IF(ISNUMBER(Datos!M689),AND(OR(M$1005="",Datos!M689&gt;=M$1005),OR(M$1006="",Datos!M689&lt;=M$1006)),FALSE),IF(ISNUMBER(Datos!M689),AND(Datos!M689=INT(Datos!M689),AND(OR(M$1005="",Datos!M689&gt;=M$1005),OR(M$1006="",Datos!M689&lt;=M$1006))),FALSE),OR(ISNUMBER(FIND(";"&amp;UPPER(TRIM(Datos!M689&amp;""))&amp;"=",M$1007)),ISNUMBER(FIND(";"&amp;UPPER(TRIM(Datos!M689&amp;""))&amp;";",M$1007))),OR(UPPER(TRIM(Datos!M689&amp;""))="SÍ",UPPER(TRIM(Datos!M689&amp;""))="SI",UPPER(TRIM(Datos!M689&amp;""))="NO"),IF(ISNUMBER(Datos!M689),AND(OR(M$1005="",Datos!M689&gt;=M$1005),OR(M$1006="",Datos!M689&lt;=M$1006)),FALSE),TRUE))))</f>
        <v>0.0</v>
      </c>
      <c r="N689">
        <f>IF(Datos!N689="",0,IF(AND(N$1008&lt;&gt;"",Datos!N689=N$1008),0,IF(N$1004=0,0,1-CHOOSE(N$1004,IF(ISNUMBER(Datos!N689),AND(OR(N$1005="",Datos!N689&gt;=N$1005),OR(N$1006="",Datos!N689&lt;=N$1006)),FALSE),IF(ISNUMBER(Datos!N689),AND(Datos!N689=INT(Datos!N689),AND(OR(N$1005="",Datos!N689&gt;=N$1005),OR(N$1006="",Datos!N689&lt;=N$1006))),FALSE),OR(ISNUMBER(FIND(";"&amp;UPPER(TRIM(Datos!N689&amp;""))&amp;"=",N$1007)),ISNUMBER(FIND(";"&amp;UPPER(TRIM(Datos!N689&amp;""))&amp;";",N$1007))),OR(UPPER(TRIM(Datos!N689&amp;""))="SÍ",UPPER(TRIM(Datos!N689&amp;""))="SI",UPPER(TRIM(Datos!N689&amp;""))="NO"),IF(ISNUMBER(Datos!N689),AND(OR(N$1005="",Datos!N689&gt;=N$1005),OR(N$1006="",Datos!N689&lt;=N$1006)),FALSE),TRUE))))</f>
        <v>0.0</v>
      </c>
      <c r="O689">
        <f>IF(Datos!O689="",0,IF(AND(O$1008&lt;&gt;"",Datos!O689=O$1008),0,IF(O$1004=0,0,1-CHOOSE(O$1004,IF(ISNUMBER(Datos!O689),AND(OR(O$1005="",Datos!O689&gt;=O$1005),OR(O$1006="",Datos!O689&lt;=O$1006)),FALSE),IF(ISNUMBER(Datos!O689),AND(Datos!O689=INT(Datos!O689),AND(OR(O$1005="",Datos!O689&gt;=O$1005),OR(O$1006="",Datos!O689&lt;=O$1006))),FALSE),OR(ISNUMBER(FIND(";"&amp;UPPER(TRIM(Datos!O689&amp;""))&amp;"=",O$1007)),ISNUMBER(FIND(";"&amp;UPPER(TRIM(Datos!O689&amp;""))&amp;";",O$1007))),OR(UPPER(TRIM(Datos!O689&amp;""))="SÍ",UPPER(TRIM(Datos!O689&amp;""))="SI",UPPER(TRIM(Datos!O689&amp;""))="NO"),IF(ISNUMBER(Datos!O689),AND(OR(O$1005="",Datos!O689&gt;=O$1005),OR(O$1006="",Datos!O689&lt;=O$1006)),FALSE),TRUE))))</f>
        <v>0.0</v>
      </c>
      <c r="P689">
        <f>IF(Datos!P689="",0,IF(AND(P$1008&lt;&gt;"",Datos!P689=P$1008),0,IF(P$1004=0,0,1-CHOOSE(P$1004,IF(ISNUMBER(Datos!P689),AND(OR(P$1005="",Datos!P689&gt;=P$1005),OR(P$1006="",Datos!P689&lt;=P$1006)),FALSE),IF(ISNUMBER(Datos!P689),AND(Datos!P689=INT(Datos!P689),AND(OR(P$1005="",Datos!P689&gt;=P$1005),OR(P$1006="",Datos!P689&lt;=P$1006))),FALSE),OR(ISNUMBER(FIND(";"&amp;UPPER(TRIM(Datos!P689&amp;""))&amp;"=",P$1007)),ISNUMBER(FIND(";"&amp;UPPER(TRIM(Datos!P689&amp;""))&amp;";",P$1007))),OR(UPPER(TRIM(Datos!P689&amp;""))="SÍ",UPPER(TRIM(Datos!P689&amp;""))="SI",UPPER(TRIM(Datos!P689&amp;""))="NO"),IF(ISNUMBER(Datos!P689),AND(OR(P$1005="",Datos!P689&gt;=P$1005),OR(P$1006="",Datos!P689&lt;=P$1006)),FALSE),TRUE))))</f>
        <v>0.0</v>
      </c>
      <c r="Q689">
        <f>IF(Datos!Q689="",0,IF(AND(Q$1008&lt;&gt;"",Datos!Q689=Q$1008),0,IF(Q$1004=0,0,1-CHOOSE(Q$1004,IF(ISNUMBER(Datos!Q689),AND(OR(Q$1005="",Datos!Q689&gt;=Q$1005),OR(Q$1006="",Datos!Q689&lt;=Q$1006)),FALSE),IF(ISNUMBER(Datos!Q689),AND(Datos!Q689=INT(Datos!Q689),AND(OR(Q$1005="",Datos!Q689&gt;=Q$1005),OR(Q$1006="",Datos!Q689&lt;=Q$1006))),FALSE),OR(ISNUMBER(FIND(";"&amp;UPPER(TRIM(Datos!Q689&amp;""))&amp;"=",Q$1007)),ISNUMBER(FIND(";"&amp;UPPER(TRIM(Datos!Q689&amp;""))&amp;";",Q$1007))),OR(UPPER(TRIM(Datos!Q689&amp;""))="SÍ",UPPER(TRIM(Datos!Q689&amp;""))="SI",UPPER(TRIM(Datos!Q689&amp;""))="NO"),IF(ISNUMBER(Datos!Q689),AND(OR(Q$1005="",Datos!Q689&gt;=Q$1005),OR(Q$1006="",Datos!Q689&lt;=Q$1006)),FALSE),TRUE))))</f>
        <v>0.0</v>
      </c>
      <c r="R689">
        <f>IF(Datos!R689="",0,IF(AND(R$1008&lt;&gt;"",Datos!R689=R$1008),0,IF(R$1004=0,0,1-CHOOSE(R$1004,IF(ISNUMBER(Datos!R689),AND(OR(R$1005="",Datos!R689&gt;=R$1005),OR(R$1006="",Datos!R689&lt;=R$1006)),FALSE),IF(ISNUMBER(Datos!R689),AND(Datos!R689=INT(Datos!R689),AND(OR(R$1005="",Datos!R689&gt;=R$1005),OR(R$1006="",Datos!R689&lt;=R$1006))),FALSE),OR(ISNUMBER(FIND(";"&amp;UPPER(TRIM(Datos!R689&amp;""))&amp;"=",R$1007)),ISNUMBER(FIND(";"&amp;UPPER(TRIM(Datos!R689&amp;""))&amp;";",R$1007))),OR(UPPER(TRIM(Datos!R689&amp;""))="SÍ",UPPER(TRIM(Datos!R689&amp;""))="SI",UPPER(TRIM(Datos!R689&amp;""))="NO"),IF(ISNUMBER(Datos!R689),AND(OR(R$1005="",Datos!R689&gt;=R$1005),OR(R$1006="",Datos!R689&lt;=R$1006)),FALSE),TRUE))))</f>
        <v>0.0</v>
      </c>
      <c r="S689">
        <f>IF(Datos!S689="",0,IF(AND(S$1008&lt;&gt;"",Datos!S689=S$1008),0,IF(S$1004=0,0,1-CHOOSE(S$1004,IF(ISNUMBER(Datos!S689),AND(OR(S$1005="",Datos!S689&gt;=S$1005),OR(S$1006="",Datos!S689&lt;=S$1006)),FALSE),IF(ISNUMBER(Datos!S689),AND(Datos!S689=INT(Datos!S689),AND(OR(S$1005="",Datos!S689&gt;=S$1005),OR(S$1006="",Datos!S689&lt;=S$1006))),FALSE),OR(ISNUMBER(FIND(";"&amp;UPPER(TRIM(Datos!S689&amp;""))&amp;"=",S$1007)),ISNUMBER(FIND(";"&amp;UPPER(TRIM(Datos!S689&amp;""))&amp;";",S$1007))),OR(UPPER(TRIM(Datos!S689&amp;""))="SÍ",UPPER(TRIM(Datos!S689&amp;""))="SI",UPPER(TRIM(Datos!S689&amp;""))="NO"),IF(ISNUMBER(Datos!S689),AND(OR(S$1005="",Datos!S689&gt;=S$1005),OR(S$1006="",Datos!S689&lt;=S$1006)),FALSE),TRUE))))</f>
        <v>0.0</v>
      </c>
      <c r="T689">
        <f>IF(Datos!T689="",0,IF(AND(T$1008&lt;&gt;"",Datos!T689=T$1008),0,IF(T$1004=0,0,1-CHOOSE(T$1004,IF(ISNUMBER(Datos!T689),AND(OR(T$1005="",Datos!T689&gt;=T$1005),OR(T$1006="",Datos!T689&lt;=T$1006)),FALSE),IF(ISNUMBER(Datos!T689),AND(Datos!T689=INT(Datos!T689),AND(OR(T$1005="",Datos!T689&gt;=T$1005),OR(T$1006="",Datos!T689&lt;=T$1006))),FALSE),OR(ISNUMBER(FIND(";"&amp;UPPER(TRIM(Datos!T689&amp;""))&amp;"=",T$1007)),ISNUMBER(FIND(";"&amp;UPPER(TRIM(Datos!T689&amp;""))&amp;";",T$1007))),OR(UPPER(TRIM(Datos!T689&amp;""))="SÍ",UPPER(TRIM(Datos!T689&amp;""))="SI",UPPER(TRIM(Datos!T689&amp;""))="NO"),IF(ISNUMBER(Datos!T689),AND(OR(T$1005="",Datos!T689&gt;=T$1005),OR(T$1006="",Datos!T689&lt;=T$1006)),FALSE),TRUE))))</f>
        <v>0.0</v>
      </c>
      <c r="U689">
        <f>IF(Datos!U689="",0,IF(AND(U$1008&lt;&gt;"",Datos!U689=U$1008),0,IF(U$1004=0,0,1-CHOOSE(U$1004,IF(ISNUMBER(Datos!U689),AND(OR(U$1005="",Datos!U689&gt;=U$1005),OR(U$1006="",Datos!U689&lt;=U$1006)),FALSE),IF(ISNUMBER(Datos!U689),AND(Datos!U689=INT(Datos!U689),AND(OR(U$1005="",Datos!U689&gt;=U$1005),OR(U$1006="",Datos!U689&lt;=U$1006))),FALSE),OR(ISNUMBER(FIND(";"&amp;UPPER(TRIM(Datos!U689&amp;""))&amp;"=",U$1007)),ISNUMBER(FIND(";"&amp;UPPER(TRIM(Datos!U689&amp;""))&amp;";",U$1007))),OR(UPPER(TRIM(Datos!U689&amp;""))="SÍ",UPPER(TRIM(Datos!U689&amp;""))="SI",UPPER(TRIM(Datos!U689&amp;""))="NO"),IF(ISNUMBER(Datos!U689),AND(OR(U$1005="",Datos!U689&gt;=U$1005),OR(U$1006="",Datos!U689&lt;=U$1006)),FALSE),TRUE))))</f>
        <v>0.0</v>
      </c>
      <c r="V689">
        <f>IF(Datos!V689="",0,IF(AND(V$1008&lt;&gt;"",Datos!V689=V$1008),0,IF(V$1004=0,0,1-CHOOSE(V$1004,IF(ISNUMBER(Datos!V689),AND(OR(V$1005="",Datos!V689&gt;=V$1005),OR(V$1006="",Datos!V689&lt;=V$1006)),FALSE),IF(ISNUMBER(Datos!V689),AND(Datos!V689=INT(Datos!V689),AND(OR(V$1005="",Datos!V689&gt;=V$1005),OR(V$1006="",Datos!V689&lt;=V$1006))),FALSE),OR(ISNUMBER(FIND(";"&amp;UPPER(TRIM(Datos!V689&amp;""))&amp;"=",V$1007)),ISNUMBER(FIND(";"&amp;UPPER(TRIM(Datos!V689&amp;""))&amp;";",V$1007))),OR(UPPER(TRIM(Datos!V689&amp;""))="SÍ",UPPER(TRIM(Datos!V689&amp;""))="SI",UPPER(TRIM(Datos!V689&amp;""))="NO"),IF(ISNUMBER(Datos!V689),AND(OR(V$1005="",Datos!V689&gt;=V$1005),OR(V$1006="",Datos!V689&lt;=V$1006)),FALSE),TRUE))))</f>
        <v>0.0</v>
      </c>
      <c r="W689">
        <f>IF(Datos!W689="",0,IF(AND(W$1008&lt;&gt;"",Datos!W689=W$1008),0,IF(W$1004=0,0,1-CHOOSE(W$1004,IF(ISNUMBER(Datos!W689),AND(OR(W$1005="",Datos!W689&gt;=W$1005),OR(W$1006="",Datos!W689&lt;=W$1006)),FALSE),IF(ISNUMBER(Datos!W689),AND(Datos!W689=INT(Datos!W689),AND(OR(W$1005="",Datos!W689&gt;=W$1005),OR(W$1006="",Datos!W689&lt;=W$1006))),FALSE),OR(ISNUMBER(FIND(";"&amp;UPPER(TRIM(Datos!W689&amp;""))&amp;"=",W$1007)),ISNUMBER(FIND(";"&amp;UPPER(TRIM(Datos!W689&amp;""))&amp;";",W$1007))),OR(UPPER(TRIM(Datos!W689&amp;""))="SÍ",UPPER(TRIM(Datos!W689&amp;""))="SI",UPPER(TRIM(Datos!W689&amp;""))="NO"),IF(ISNUMBER(Datos!W689),AND(OR(W$1005="",Datos!W689&gt;=W$1005),OR(W$1006="",Datos!W689&lt;=W$1006)),FALSE),TRUE))))</f>
        <v>0.0</v>
      </c>
      <c r="X689">
        <f>IF(Datos!X689="",0,IF(AND(X$1008&lt;&gt;"",Datos!X689=X$1008),0,IF(X$1004=0,0,1-CHOOSE(X$1004,IF(ISNUMBER(Datos!X689),AND(OR(X$1005="",Datos!X689&gt;=X$1005),OR(X$1006="",Datos!X689&lt;=X$1006)),FALSE),IF(ISNUMBER(Datos!X689),AND(Datos!X689=INT(Datos!X689),AND(OR(X$1005="",Datos!X689&gt;=X$1005),OR(X$1006="",Datos!X689&lt;=X$1006))),FALSE),OR(ISNUMBER(FIND(";"&amp;UPPER(TRIM(Datos!X689&amp;""))&amp;"=",X$1007)),ISNUMBER(FIND(";"&amp;UPPER(TRIM(Datos!X689&amp;""))&amp;";",X$1007))),OR(UPPER(TRIM(Datos!X689&amp;""))="SÍ",UPPER(TRIM(Datos!X689&amp;""))="SI",UPPER(TRIM(Datos!X689&amp;""))="NO"),IF(ISNUMBER(Datos!X689),AND(OR(X$1005="",Datos!X689&gt;=X$1005),OR(X$1006="",Datos!X689&lt;=X$1006)),FALSE),TRUE))))</f>
        <v>0.0</v>
      </c>
      <c r="Y689">
        <f>IF(Datos!Y689="",0,IF(AND(Y$1008&lt;&gt;"",Datos!Y689=Y$1008),0,IF(Y$1004=0,0,1-CHOOSE(Y$1004,IF(ISNUMBER(Datos!Y689),AND(OR(Y$1005="",Datos!Y689&gt;=Y$1005),OR(Y$1006="",Datos!Y689&lt;=Y$1006)),FALSE),IF(ISNUMBER(Datos!Y689),AND(Datos!Y689=INT(Datos!Y689),AND(OR(Y$1005="",Datos!Y689&gt;=Y$1005),OR(Y$1006="",Datos!Y689&lt;=Y$1006))),FALSE),OR(ISNUMBER(FIND(";"&amp;UPPER(TRIM(Datos!Y689&amp;""))&amp;"=",Y$1007)),ISNUMBER(FIND(";"&amp;UPPER(TRIM(Datos!Y689&amp;""))&amp;";",Y$1007))),OR(UPPER(TRIM(Datos!Y689&amp;""))="SÍ",UPPER(TRIM(Datos!Y689&amp;""))="SI",UPPER(TRIM(Datos!Y689&amp;""))="NO"),IF(ISNUMBER(Datos!Y689),AND(OR(Y$1005="",Datos!Y689&gt;=Y$1005),OR(Y$1006="",Datos!Y689&lt;=Y$1006)),FALSE),TRUE))))</f>
        <v>0.0</v>
      </c>
      <c r="Z689">
        <f>IF(Datos!Z689="",0,IF(AND(Z$1008&lt;&gt;"",Datos!Z689=Z$1008),0,IF(Z$1004=0,0,1-CHOOSE(Z$1004,IF(ISNUMBER(Datos!Z689),AND(OR(Z$1005="",Datos!Z689&gt;=Z$1005),OR(Z$1006="",Datos!Z689&lt;=Z$1006)),FALSE),IF(ISNUMBER(Datos!Z689),AND(Datos!Z689=INT(Datos!Z689),AND(OR(Z$1005="",Datos!Z689&gt;=Z$1005),OR(Z$1006="",Datos!Z689&lt;=Z$1006))),FALSE),OR(ISNUMBER(FIND(";"&amp;UPPER(TRIM(Datos!Z689&amp;""))&amp;"=",Z$1007)),ISNUMBER(FIND(";"&amp;UPPER(TRIM(Datos!Z689&amp;""))&amp;";",Z$1007))),OR(UPPER(TRIM(Datos!Z689&amp;""))="SÍ",UPPER(TRIM(Datos!Z689&amp;""))="SI",UPPER(TRIM(Datos!Z689&amp;""))="NO"),IF(ISNUMBER(Datos!Z689),AND(OR(Z$1005="",Datos!Z689&gt;=Z$1005),OR(Z$1006="",Datos!Z689&lt;=Z$1006)),FALSE),TRUE))))</f>
        <v>0.0</v>
      </c>
      <c r="AA689">
        <f>IF(Datos!AA689="",0,IF(AND(AA$1008&lt;&gt;"",Datos!AA689=AA$1008),0,IF(AA$1004=0,0,1-CHOOSE(AA$1004,IF(ISNUMBER(Datos!AA689),AND(OR(AA$1005="",Datos!AA689&gt;=AA$1005),OR(AA$1006="",Datos!AA689&lt;=AA$1006)),FALSE),IF(ISNUMBER(Datos!AA689),AND(Datos!AA689=INT(Datos!AA689),AND(OR(AA$1005="",Datos!AA689&gt;=AA$1005),OR(AA$1006="",Datos!AA689&lt;=AA$1006))),FALSE),OR(ISNUMBER(FIND(";"&amp;UPPER(TRIM(Datos!AA689&amp;""))&amp;"=",AA$1007)),ISNUMBER(FIND(";"&amp;UPPER(TRIM(Datos!AA689&amp;""))&amp;";",AA$1007))),OR(UPPER(TRIM(Datos!AA689&amp;""))="SÍ",UPPER(TRIM(Datos!AA689&amp;""))="SI",UPPER(TRIM(Datos!AA689&amp;""))="NO"),IF(ISNUMBER(Datos!AA689),AND(OR(AA$1005="",Datos!AA689&gt;=AA$1005),OR(AA$1006="",Datos!AA689&lt;=AA$1006)),FALSE),TRUE))))</f>
        <v>0.0</v>
      </c>
      <c r="AB689">
        <f>IF(Datos!AB689="",0,IF(AND(AB$1008&lt;&gt;"",Datos!AB689=AB$1008),0,IF(AB$1004=0,0,1-CHOOSE(AB$1004,IF(ISNUMBER(Datos!AB689),AND(OR(AB$1005="",Datos!AB689&gt;=AB$1005),OR(AB$1006="",Datos!AB689&lt;=AB$1006)),FALSE),IF(ISNUMBER(Datos!AB689),AND(Datos!AB689=INT(Datos!AB689),AND(OR(AB$1005="",Datos!AB689&gt;=AB$1005),OR(AB$1006="",Datos!AB689&lt;=AB$1006))),FALSE),OR(ISNUMBER(FIND(";"&amp;UPPER(TRIM(Datos!AB689&amp;""))&amp;"=",AB$1007)),ISNUMBER(FIND(";"&amp;UPPER(TRIM(Datos!AB689&amp;""))&amp;";",AB$1007))),OR(UPPER(TRIM(Datos!AB689&amp;""))="SÍ",UPPER(TRIM(Datos!AB689&amp;""))="SI",UPPER(TRIM(Datos!AB689&amp;""))="NO"),IF(ISNUMBER(Datos!AB689),AND(OR(AB$1005="",Datos!AB689&gt;=AB$1005),OR(AB$1006="",Datos!AB689&lt;=AB$1006)),FALSE),TRUE))))</f>
        <v>0.0</v>
      </c>
      <c r="AC689">
        <f>IF(Datos!AC689="",0,IF(AND(AC$1008&lt;&gt;"",Datos!AC689=AC$1008),0,IF(AC$1004=0,0,1-CHOOSE(AC$1004,IF(ISNUMBER(Datos!AC689),AND(OR(AC$1005="",Datos!AC689&gt;=AC$1005),OR(AC$1006="",Datos!AC689&lt;=AC$1006)),FALSE),IF(ISNUMBER(Datos!AC689),AND(Datos!AC689=INT(Datos!AC689),AND(OR(AC$1005="",Datos!AC689&gt;=AC$1005),OR(AC$1006="",Datos!AC689&lt;=AC$1006))),FALSE),OR(ISNUMBER(FIND(";"&amp;UPPER(TRIM(Datos!AC689&amp;""))&amp;"=",AC$1007)),ISNUMBER(FIND(";"&amp;UPPER(TRIM(Datos!AC689&amp;""))&amp;";",AC$1007))),OR(UPPER(TRIM(Datos!AC689&amp;""))="SÍ",UPPER(TRIM(Datos!AC689&amp;""))="SI",UPPER(TRIM(Datos!AC689&amp;""))="NO"),IF(ISNUMBER(Datos!AC689),AND(OR(AC$1005="",Datos!AC689&gt;=AC$1005),OR(AC$1006="",Datos!AC689&lt;=AC$1006)),FALSE),TRUE))))</f>
        <v>0.0</v>
      </c>
      <c r="AD689">
        <f>IF(Datos!AD689="",0,IF(AND(AD$1008&lt;&gt;"",Datos!AD689=AD$1008),0,IF(AD$1004=0,0,1-CHOOSE(AD$1004,IF(ISNUMBER(Datos!AD689),AND(OR(AD$1005="",Datos!AD689&gt;=AD$1005),OR(AD$1006="",Datos!AD689&lt;=AD$1006)),FALSE),IF(ISNUMBER(Datos!AD689),AND(Datos!AD689=INT(Datos!AD689),AND(OR(AD$1005="",Datos!AD689&gt;=AD$1005),OR(AD$1006="",Datos!AD689&lt;=AD$1006))),FALSE),OR(ISNUMBER(FIND(";"&amp;UPPER(TRIM(Datos!AD689&amp;""))&amp;"=",AD$1007)),ISNUMBER(FIND(";"&amp;UPPER(TRIM(Datos!AD689&amp;""))&amp;";",AD$1007))),OR(UPPER(TRIM(Datos!AD689&amp;""))="SÍ",UPPER(TRIM(Datos!AD689&amp;""))="SI",UPPER(TRIM(Datos!AD689&amp;""))="NO"),IF(ISNUMBER(Datos!AD689),AND(OR(AD$1005="",Datos!AD689&gt;=AD$1005),OR(AD$1006="",Datos!AD689&lt;=AD$1006)),FALSE),TRUE))))</f>
        <v>0.0</v>
      </c>
      <c r="AE689">
        <f>IF(Datos!AE689="",0,IF(AND(AE$1008&lt;&gt;"",Datos!AE689=AE$1008),0,IF(AE$1004=0,0,1-CHOOSE(AE$1004,IF(ISNUMBER(Datos!AE689),AND(OR(AE$1005="",Datos!AE689&gt;=AE$1005),OR(AE$1006="",Datos!AE689&lt;=AE$1006)),FALSE),IF(ISNUMBER(Datos!AE689),AND(Datos!AE689=INT(Datos!AE689),AND(OR(AE$1005="",Datos!AE689&gt;=AE$1005),OR(AE$1006="",Datos!AE689&lt;=AE$1006))),FALSE),OR(ISNUMBER(FIND(";"&amp;UPPER(TRIM(Datos!AE689&amp;""))&amp;"=",AE$1007)),ISNUMBER(FIND(";"&amp;UPPER(TRIM(Datos!AE689&amp;""))&amp;";",AE$1007))),OR(UPPER(TRIM(Datos!AE689&amp;""))="SÍ",UPPER(TRIM(Datos!AE689&amp;""))="SI",UPPER(TRIM(Datos!AE689&amp;""))="NO"),IF(ISNUMBER(Datos!AE689),AND(OR(AE$1005="",Datos!AE689&gt;=AE$1005),OR(AE$1006="",Datos!AE689&lt;=AE$1006)),FALSE),TRUE))))</f>
        <v>0.0</v>
      </c>
    </row>
    <row r="690" spans="2:31">
      <c r="B690">
        <f>IF(Datos!B690="",0,IF(AND(B$1008&lt;&gt;"",Datos!B690=B$1008),0,IF(B$1004=0,0,1-CHOOSE(B$1004,IF(ISNUMBER(Datos!B690),AND(OR(B$1005="",Datos!B690&gt;=B$1005),OR(B$1006="",Datos!B690&lt;=B$1006)),FALSE),IF(ISNUMBER(Datos!B690),AND(Datos!B690=INT(Datos!B690),AND(OR(B$1005="",Datos!B690&gt;=B$1005),OR(B$1006="",Datos!B690&lt;=B$1006))),FALSE),OR(ISNUMBER(FIND(";"&amp;UPPER(TRIM(Datos!B690&amp;""))&amp;"=",B$1007)),ISNUMBER(FIND(";"&amp;UPPER(TRIM(Datos!B690&amp;""))&amp;";",B$1007))),OR(UPPER(TRIM(Datos!B690&amp;""))="SÍ",UPPER(TRIM(Datos!B690&amp;""))="SI",UPPER(TRIM(Datos!B690&amp;""))="NO"),IF(ISNUMBER(Datos!B690),AND(OR(B$1005="",Datos!B690&gt;=B$1005),OR(B$1006="",Datos!B690&lt;=B$1006)),FALSE),TRUE))))</f>
        <v>0.0</v>
      </c>
      <c r="C690">
        <f>IF(Datos!C690="",0,IF(AND(C$1008&lt;&gt;"",Datos!C690=C$1008),0,IF(C$1004=0,0,1-CHOOSE(C$1004,IF(ISNUMBER(Datos!C690),AND(OR(C$1005="",Datos!C690&gt;=C$1005),OR(C$1006="",Datos!C690&lt;=C$1006)),FALSE),IF(ISNUMBER(Datos!C690),AND(Datos!C690=INT(Datos!C690),AND(OR(C$1005="",Datos!C690&gt;=C$1005),OR(C$1006="",Datos!C690&lt;=C$1006))),FALSE),OR(ISNUMBER(FIND(";"&amp;UPPER(TRIM(Datos!C690&amp;""))&amp;"=",C$1007)),ISNUMBER(FIND(";"&amp;UPPER(TRIM(Datos!C690&amp;""))&amp;";",C$1007))),OR(UPPER(TRIM(Datos!C690&amp;""))="SÍ",UPPER(TRIM(Datos!C690&amp;""))="SI",UPPER(TRIM(Datos!C690&amp;""))="NO"),IF(ISNUMBER(Datos!C690),AND(OR(C$1005="",Datos!C690&gt;=C$1005),OR(C$1006="",Datos!C690&lt;=C$1006)),FALSE),TRUE))))</f>
        <v>0.0</v>
      </c>
      <c r="D690">
        <f>IF(Datos!D690="",0,IF(AND(D$1008&lt;&gt;"",Datos!D690=D$1008),0,IF(D$1004=0,0,1-CHOOSE(D$1004,IF(ISNUMBER(Datos!D690),AND(OR(D$1005="",Datos!D690&gt;=D$1005),OR(D$1006="",Datos!D690&lt;=D$1006)),FALSE),IF(ISNUMBER(Datos!D690),AND(Datos!D690=INT(Datos!D690),AND(OR(D$1005="",Datos!D690&gt;=D$1005),OR(D$1006="",Datos!D690&lt;=D$1006))),FALSE),OR(ISNUMBER(FIND(";"&amp;UPPER(TRIM(Datos!D690&amp;""))&amp;"=",D$1007)),ISNUMBER(FIND(";"&amp;UPPER(TRIM(Datos!D690&amp;""))&amp;";",D$1007))),OR(UPPER(TRIM(Datos!D690&amp;""))="SÍ",UPPER(TRIM(Datos!D690&amp;""))="SI",UPPER(TRIM(Datos!D690&amp;""))="NO"),IF(ISNUMBER(Datos!D690),AND(OR(D$1005="",Datos!D690&gt;=D$1005),OR(D$1006="",Datos!D690&lt;=D$1006)),FALSE),TRUE))))</f>
        <v>0.0</v>
      </c>
      <c r="E690">
        <f>IF(Datos!E690="",0,IF(AND(E$1008&lt;&gt;"",Datos!E690=E$1008),0,IF(E$1004=0,0,1-CHOOSE(E$1004,IF(ISNUMBER(Datos!E690),AND(OR(E$1005="",Datos!E690&gt;=E$1005),OR(E$1006="",Datos!E690&lt;=E$1006)),FALSE),IF(ISNUMBER(Datos!E690),AND(Datos!E690=INT(Datos!E690),AND(OR(E$1005="",Datos!E690&gt;=E$1005),OR(E$1006="",Datos!E690&lt;=E$1006))),FALSE),OR(ISNUMBER(FIND(";"&amp;UPPER(TRIM(Datos!E690&amp;""))&amp;"=",E$1007)),ISNUMBER(FIND(";"&amp;UPPER(TRIM(Datos!E690&amp;""))&amp;";",E$1007))),OR(UPPER(TRIM(Datos!E690&amp;""))="SÍ",UPPER(TRIM(Datos!E690&amp;""))="SI",UPPER(TRIM(Datos!E690&amp;""))="NO"),IF(ISNUMBER(Datos!E690),AND(OR(E$1005="",Datos!E690&gt;=E$1005),OR(E$1006="",Datos!E690&lt;=E$1006)),FALSE),TRUE))))</f>
        <v>0.0</v>
      </c>
      <c r="F690">
        <f>IF(Datos!F690="",0,IF(AND(F$1008&lt;&gt;"",Datos!F690=F$1008),0,IF(F$1004=0,0,1-CHOOSE(F$1004,IF(ISNUMBER(Datos!F690),AND(OR(F$1005="",Datos!F690&gt;=F$1005),OR(F$1006="",Datos!F690&lt;=F$1006)),FALSE),IF(ISNUMBER(Datos!F690),AND(Datos!F690=INT(Datos!F690),AND(OR(F$1005="",Datos!F690&gt;=F$1005),OR(F$1006="",Datos!F690&lt;=F$1006))),FALSE),OR(ISNUMBER(FIND(";"&amp;UPPER(TRIM(Datos!F690&amp;""))&amp;"=",F$1007)),ISNUMBER(FIND(";"&amp;UPPER(TRIM(Datos!F690&amp;""))&amp;";",F$1007))),OR(UPPER(TRIM(Datos!F690&amp;""))="SÍ",UPPER(TRIM(Datos!F690&amp;""))="SI",UPPER(TRIM(Datos!F690&amp;""))="NO"),IF(ISNUMBER(Datos!F690),AND(OR(F$1005="",Datos!F690&gt;=F$1005),OR(F$1006="",Datos!F690&lt;=F$1006)),FALSE),TRUE))))</f>
        <v>0.0</v>
      </c>
      <c r="G690">
        <f>IF(Datos!G690="",0,IF(AND(G$1008&lt;&gt;"",Datos!G690=G$1008),0,IF(G$1004=0,0,1-CHOOSE(G$1004,IF(ISNUMBER(Datos!G690),AND(OR(G$1005="",Datos!G690&gt;=G$1005),OR(G$1006="",Datos!G690&lt;=G$1006)),FALSE),IF(ISNUMBER(Datos!G690),AND(Datos!G690=INT(Datos!G690),AND(OR(G$1005="",Datos!G690&gt;=G$1005),OR(G$1006="",Datos!G690&lt;=G$1006))),FALSE),OR(ISNUMBER(FIND(";"&amp;UPPER(TRIM(Datos!G690&amp;""))&amp;"=",G$1007)),ISNUMBER(FIND(";"&amp;UPPER(TRIM(Datos!G690&amp;""))&amp;";",G$1007))),OR(UPPER(TRIM(Datos!G690&amp;""))="SÍ",UPPER(TRIM(Datos!G690&amp;""))="SI",UPPER(TRIM(Datos!G690&amp;""))="NO"),IF(ISNUMBER(Datos!G690),AND(OR(G$1005="",Datos!G690&gt;=G$1005),OR(G$1006="",Datos!G690&lt;=G$1006)),FALSE),TRUE))))</f>
        <v>0.0</v>
      </c>
      <c r="H690">
        <f>IF(Datos!H690="",0,IF(AND(H$1008&lt;&gt;"",Datos!H690=H$1008),0,IF(H$1004=0,0,1-CHOOSE(H$1004,IF(ISNUMBER(Datos!H690),AND(OR(H$1005="",Datos!H690&gt;=H$1005),OR(H$1006="",Datos!H690&lt;=H$1006)),FALSE),IF(ISNUMBER(Datos!H690),AND(Datos!H690=INT(Datos!H690),AND(OR(H$1005="",Datos!H690&gt;=H$1005),OR(H$1006="",Datos!H690&lt;=H$1006))),FALSE),OR(ISNUMBER(FIND(";"&amp;UPPER(TRIM(Datos!H690&amp;""))&amp;"=",H$1007)),ISNUMBER(FIND(";"&amp;UPPER(TRIM(Datos!H690&amp;""))&amp;";",H$1007))),OR(UPPER(TRIM(Datos!H690&amp;""))="SÍ",UPPER(TRIM(Datos!H690&amp;""))="SI",UPPER(TRIM(Datos!H690&amp;""))="NO"),IF(ISNUMBER(Datos!H690),AND(OR(H$1005="",Datos!H690&gt;=H$1005),OR(H$1006="",Datos!H690&lt;=H$1006)),FALSE),TRUE))))</f>
        <v>0.0</v>
      </c>
      <c r="I690">
        <f>IF(Datos!I690="",0,IF(AND(I$1008&lt;&gt;"",Datos!I690=I$1008),0,IF(I$1004=0,0,1-CHOOSE(I$1004,IF(ISNUMBER(Datos!I690),AND(OR(I$1005="",Datos!I690&gt;=I$1005),OR(I$1006="",Datos!I690&lt;=I$1006)),FALSE),IF(ISNUMBER(Datos!I690),AND(Datos!I690=INT(Datos!I690),AND(OR(I$1005="",Datos!I690&gt;=I$1005),OR(I$1006="",Datos!I690&lt;=I$1006))),FALSE),OR(ISNUMBER(FIND(";"&amp;UPPER(TRIM(Datos!I690&amp;""))&amp;"=",I$1007)),ISNUMBER(FIND(";"&amp;UPPER(TRIM(Datos!I690&amp;""))&amp;";",I$1007))),OR(UPPER(TRIM(Datos!I690&amp;""))="SÍ",UPPER(TRIM(Datos!I690&amp;""))="SI",UPPER(TRIM(Datos!I690&amp;""))="NO"),IF(ISNUMBER(Datos!I690),AND(OR(I$1005="",Datos!I690&gt;=I$1005),OR(I$1006="",Datos!I690&lt;=I$1006)),FALSE),TRUE))))</f>
        <v>0.0</v>
      </c>
      <c r="J690">
        <f>IF(Datos!J690="",0,IF(AND(J$1008&lt;&gt;"",Datos!J690=J$1008),0,IF(J$1004=0,0,1-CHOOSE(J$1004,IF(ISNUMBER(Datos!J690),AND(OR(J$1005="",Datos!J690&gt;=J$1005),OR(J$1006="",Datos!J690&lt;=J$1006)),FALSE),IF(ISNUMBER(Datos!J690),AND(Datos!J690=INT(Datos!J690),AND(OR(J$1005="",Datos!J690&gt;=J$1005),OR(J$1006="",Datos!J690&lt;=J$1006))),FALSE),OR(ISNUMBER(FIND(";"&amp;UPPER(TRIM(Datos!J690&amp;""))&amp;"=",J$1007)),ISNUMBER(FIND(";"&amp;UPPER(TRIM(Datos!J690&amp;""))&amp;";",J$1007))),OR(UPPER(TRIM(Datos!J690&amp;""))="SÍ",UPPER(TRIM(Datos!J690&amp;""))="SI",UPPER(TRIM(Datos!J690&amp;""))="NO"),IF(ISNUMBER(Datos!J690),AND(OR(J$1005="",Datos!J690&gt;=J$1005),OR(J$1006="",Datos!J690&lt;=J$1006)),FALSE),TRUE))))</f>
        <v>0.0</v>
      </c>
      <c r="K690">
        <f>IF(Datos!K690="",0,IF(AND(K$1008&lt;&gt;"",Datos!K690=K$1008),0,IF(K$1004=0,0,1-CHOOSE(K$1004,IF(ISNUMBER(Datos!K690),AND(OR(K$1005="",Datos!K690&gt;=K$1005),OR(K$1006="",Datos!K690&lt;=K$1006)),FALSE),IF(ISNUMBER(Datos!K690),AND(Datos!K690=INT(Datos!K690),AND(OR(K$1005="",Datos!K690&gt;=K$1005),OR(K$1006="",Datos!K690&lt;=K$1006))),FALSE),OR(ISNUMBER(FIND(";"&amp;UPPER(TRIM(Datos!K690&amp;""))&amp;"=",K$1007)),ISNUMBER(FIND(";"&amp;UPPER(TRIM(Datos!K690&amp;""))&amp;";",K$1007))),OR(UPPER(TRIM(Datos!K690&amp;""))="SÍ",UPPER(TRIM(Datos!K690&amp;""))="SI",UPPER(TRIM(Datos!K690&amp;""))="NO"),IF(ISNUMBER(Datos!K690),AND(OR(K$1005="",Datos!K690&gt;=K$1005),OR(K$1006="",Datos!K690&lt;=K$1006)),FALSE),TRUE))))</f>
        <v>0.0</v>
      </c>
      <c r="L690">
        <f>IF(Datos!L690="",0,IF(AND(L$1008&lt;&gt;"",Datos!L690=L$1008),0,IF(L$1004=0,0,1-CHOOSE(L$1004,IF(ISNUMBER(Datos!L690),AND(OR(L$1005="",Datos!L690&gt;=L$1005),OR(L$1006="",Datos!L690&lt;=L$1006)),FALSE),IF(ISNUMBER(Datos!L690),AND(Datos!L690=INT(Datos!L690),AND(OR(L$1005="",Datos!L690&gt;=L$1005),OR(L$1006="",Datos!L690&lt;=L$1006))),FALSE),OR(ISNUMBER(FIND(";"&amp;UPPER(TRIM(Datos!L690&amp;""))&amp;"=",L$1007)),ISNUMBER(FIND(";"&amp;UPPER(TRIM(Datos!L690&amp;""))&amp;";",L$1007))),OR(UPPER(TRIM(Datos!L690&amp;""))="SÍ",UPPER(TRIM(Datos!L690&amp;""))="SI",UPPER(TRIM(Datos!L690&amp;""))="NO"),IF(ISNUMBER(Datos!L690),AND(OR(L$1005="",Datos!L690&gt;=L$1005),OR(L$1006="",Datos!L690&lt;=L$1006)),FALSE),TRUE))))</f>
        <v>0.0</v>
      </c>
      <c r="M690">
        <f>IF(Datos!M690="",0,IF(AND(M$1008&lt;&gt;"",Datos!M690=M$1008),0,IF(M$1004=0,0,1-CHOOSE(M$1004,IF(ISNUMBER(Datos!M690),AND(OR(M$1005="",Datos!M690&gt;=M$1005),OR(M$1006="",Datos!M690&lt;=M$1006)),FALSE),IF(ISNUMBER(Datos!M690),AND(Datos!M690=INT(Datos!M690),AND(OR(M$1005="",Datos!M690&gt;=M$1005),OR(M$1006="",Datos!M690&lt;=M$1006))),FALSE),OR(ISNUMBER(FIND(";"&amp;UPPER(TRIM(Datos!M690&amp;""))&amp;"=",M$1007)),ISNUMBER(FIND(";"&amp;UPPER(TRIM(Datos!M690&amp;""))&amp;";",M$1007))),OR(UPPER(TRIM(Datos!M690&amp;""))="SÍ",UPPER(TRIM(Datos!M690&amp;""))="SI",UPPER(TRIM(Datos!M690&amp;""))="NO"),IF(ISNUMBER(Datos!M690),AND(OR(M$1005="",Datos!M690&gt;=M$1005),OR(M$1006="",Datos!M690&lt;=M$1006)),FALSE),TRUE))))</f>
        <v>0.0</v>
      </c>
      <c r="N690">
        <f>IF(Datos!N690="",0,IF(AND(N$1008&lt;&gt;"",Datos!N690=N$1008),0,IF(N$1004=0,0,1-CHOOSE(N$1004,IF(ISNUMBER(Datos!N690),AND(OR(N$1005="",Datos!N690&gt;=N$1005),OR(N$1006="",Datos!N690&lt;=N$1006)),FALSE),IF(ISNUMBER(Datos!N690),AND(Datos!N690=INT(Datos!N690),AND(OR(N$1005="",Datos!N690&gt;=N$1005),OR(N$1006="",Datos!N690&lt;=N$1006))),FALSE),OR(ISNUMBER(FIND(";"&amp;UPPER(TRIM(Datos!N690&amp;""))&amp;"=",N$1007)),ISNUMBER(FIND(";"&amp;UPPER(TRIM(Datos!N690&amp;""))&amp;";",N$1007))),OR(UPPER(TRIM(Datos!N690&amp;""))="SÍ",UPPER(TRIM(Datos!N690&amp;""))="SI",UPPER(TRIM(Datos!N690&amp;""))="NO"),IF(ISNUMBER(Datos!N690),AND(OR(N$1005="",Datos!N690&gt;=N$1005),OR(N$1006="",Datos!N690&lt;=N$1006)),FALSE),TRUE))))</f>
        <v>0.0</v>
      </c>
      <c r="O690">
        <f>IF(Datos!O690="",0,IF(AND(O$1008&lt;&gt;"",Datos!O690=O$1008),0,IF(O$1004=0,0,1-CHOOSE(O$1004,IF(ISNUMBER(Datos!O690),AND(OR(O$1005="",Datos!O690&gt;=O$1005),OR(O$1006="",Datos!O690&lt;=O$1006)),FALSE),IF(ISNUMBER(Datos!O690),AND(Datos!O690=INT(Datos!O690),AND(OR(O$1005="",Datos!O690&gt;=O$1005),OR(O$1006="",Datos!O690&lt;=O$1006))),FALSE),OR(ISNUMBER(FIND(";"&amp;UPPER(TRIM(Datos!O690&amp;""))&amp;"=",O$1007)),ISNUMBER(FIND(";"&amp;UPPER(TRIM(Datos!O690&amp;""))&amp;";",O$1007))),OR(UPPER(TRIM(Datos!O690&amp;""))="SÍ",UPPER(TRIM(Datos!O690&amp;""))="SI",UPPER(TRIM(Datos!O690&amp;""))="NO"),IF(ISNUMBER(Datos!O690),AND(OR(O$1005="",Datos!O690&gt;=O$1005),OR(O$1006="",Datos!O690&lt;=O$1006)),FALSE),TRUE))))</f>
        <v>0.0</v>
      </c>
      <c r="P690">
        <f>IF(Datos!P690="",0,IF(AND(P$1008&lt;&gt;"",Datos!P690=P$1008),0,IF(P$1004=0,0,1-CHOOSE(P$1004,IF(ISNUMBER(Datos!P690),AND(OR(P$1005="",Datos!P690&gt;=P$1005),OR(P$1006="",Datos!P690&lt;=P$1006)),FALSE),IF(ISNUMBER(Datos!P690),AND(Datos!P690=INT(Datos!P690),AND(OR(P$1005="",Datos!P690&gt;=P$1005),OR(P$1006="",Datos!P690&lt;=P$1006))),FALSE),OR(ISNUMBER(FIND(";"&amp;UPPER(TRIM(Datos!P690&amp;""))&amp;"=",P$1007)),ISNUMBER(FIND(";"&amp;UPPER(TRIM(Datos!P690&amp;""))&amp;";",P$1007))),OR(UPPER(TRIM(Datos!P690&amp;""))="SÍ",UPPER(TRIM(Datos!P690&amp;""))="SI",UPPER(TRIM(Datos!P690&amp;""))="NO"),IF(ISNUMBER(Datos!P690),AND(OR(P$1005="",Datos!P690&gt;=P$1005),OR(P$1006="",Datos!P690&lt;=P$1006)),FALSE),TRUE))))</f>
        <v>0.0</v>
      </c>
      <c r="Q690">
        <f>IF(Datos!Q690="",0,IF(AND(Q$1008&lt;&gt;"",Datos!Q690=Q$1008),0,IF(Q$1004=0,0,1-CHOOSE(Q$1004,IF(ISNUMBER(Datos!Q690),AND(OR(Q$1005="",Datos!Q690&gt;=Q$1005),OR(Q$1006="",Datos!Q690&lt;=Q$1006)),FALSE),IF(ISNUMBER(Datos!Q690),AND(Datos!Q690=INT(Datos!Q690),AND(OR(Q$1005="",Datos!Q690&gt;=Q$1005),OR(Q$1006="",Datos!Q690&lt;=Q$1006))),FALSE),OR(ISNUMBER(FIND(";"&amp;UPPER(TRIM(Datos!Q690&amp;""))&amp;"=",Q$1007)),ISNUMBER(FIND(";"&amp;UPPER(TRIM(Datos!Q690&amp;""))&amp;";",Q$1007))),OR(UPPER(TRIM(Datos!Q690&amp;""))="SÍ",UPPER(TRIM(Datos!Q690&amp;""))="SI",UPPER(TRIM(Datos!Q690&amp;""))="NO"),IF(ISNUMBER(Datos!Q690),AND(OR(Q$1005="",Datos!Q690&gt;=Q$1005),OR(Q$1006="",Datos!Q690&lt;=Q$1006)),FALSE),TRUE))))</f>
        <v>0.0</v>
      </c>
      <c r="R690">
        <f>IF(Datos!R690="",0,IF(AND(R$1008&lt;&gt;"",Datos!R690=R$1008),0,IF(R$1004=0,0,1-CHOOSE(R$1004,IF(ISNUMBER(Datos!R690),AND(OR(R$1005="",Datos!R690&gt;=R$1005),OR(R$1006="",Datos!R690&lt;=R$1006)),FALSE),IF(ISNUMBER(Datos!R690),AND(Datos!R690=INT(Datos!R690),AND(OR(R$1005="",Datos!R690&gt;=R$1005),OR(R$1006="",Datos!R690&lt;=R$1006))),FALSE),OR(ISNUMBER(FIND(";"&amp;UPPER(TRIM(Datos!R690&amp;""))&amp;"=",R$1007)),ISNUMBER(FIND(";"&amp;UPPER(TRIM(Datos!R690&amp;""))&amp;";",R$1007))),OR(UPPER(TRIM(Datos!R690&amp;""))="SÍ",UPPER(TRIM(Datos!R690&amp;""))="SI",UPPER(TRIM(Datos!R690&amp;""))="NO"),IF(ISNUMBER(Datos!R690),AND(OR(R$1005="",Datos!R690&gt;=R$1005),OR(R$1006="",Datos!R690&lt;=R$1006)),FALSE),TRUE))))</f>
        <v>0.0</v>
      </c>
      <c r="S690">
        <f>IF(Datos!S690="",0,IF(AND(S$1008&lt;&gt;"",Datos!S690=S$1008),0,IF(S$1004=0,0,1-CHOOSE(S$1004,IF(ISNUMBER(Datos!S690),AND(OR(S$1005="",Datos!S690&gt;=S$1005),OR(S$1006="",Datos!S690&lt;=S$1006)),FALSE),IF(ISNUMBER(Datos!S690),AND(Datos!S690=INT(Datos!S690),AND(OR(S$1005="",Datos!S690&gt;=S$1005),OR(S$1006="",Datos!S690&lt;=S$1006))),FALSE),OR(ISNUMBER(FIND(";"&amp;UPPER(TRIM(Datos!S690&amp;""))&amp;"=",S$1007)),ISNUMBER(FIND(";"&amp;UPPER(TRIM(Datos!S690&amp;""))&amp;";",S$1007))),OR(UPPER(TRIM(Datos!S690&amp;""))="SÍ",UPPER(TRIM(Datos!S690&amp;""))="SI",UPPER(TRIM(Datos!S690&amp;""))="NO"),IF(ISNUMBER(Datos!S690),AND(OR(S$1005="",Datos!S690&gt;=S$1005),OR(S$1006="",Datos!S690&lt;=S$1006)),FALSE),TRUE))))</f>
        <v>0.0</v>
      </c>
      <c r="T690">
        <f>IF(Datos!T690="",0,IF(AND(T$1008&lt;&gt;"",Datos!T690=T$1008),0,IF(T$1004=0,0,1-CHOOSE(T$1004,IF(ISNUMBER(Datos!T690),AND(OR(T$1005="",Datos!T690&gt;=T$1005),OR(T$1006="",Datos!T690&lt;=T$1006)),FALSE),IF(ISNUMBER(Datos!T690),AND(Datos!T690=INT(Datos!T690),AND(OR(T$1005="",Datos!T690&gt;=T$1005),OR(T$1006="",Datos!T690&lt;=T$1006))),FALSE),OR(ISNUMBER(FIND(";"&amp;UPPER(TRIM(Datos!T690&amp;""))&amp;"=",T$1007)),ISNUMBER(FIND(";"&amp;UPPER(TRIM(Datos!T690&amp;""))&amp;";",T$1007))),OR(UPPER(TRIM(Datos!T690&amp;""))="SÍ",UPPER(TRIM(Datos!T690&amp;""))="SI",UPPER(TRIM(Datos!T690&amp;""))="NO"),IF(ISNUMBER(Datos!T690),AND(OR(T$1005="",Datos!T690&gt;=T$1005),OR(T$1006="",Datos!T690&lt;=T$1006)),FALSE),TRUE))))</f>
        <v>0.0</v>
      </c>
      <c r="U690">
        <f>IF(Datos!U690="",0,IF(AND(U$1008&lt;&gt;"",Datos!U690=U$1008),0,IF(U$1004=0,0,1-CHOOSE(U$1004,IF(ISNUMBER(Datos!U690),AND(OR(U$1005="",Datos!U690&gt;=U$1005),OR(U$1006="",Datos!U690&lt;=U$1006)),FALSE),IF(ISNUMBER(Datos!U690),AND(Datos!U690=INT(Datos!U690),AND(OR(U$1005="",Datos!U690&gt;=U$1005),OR(U$1006="",Datos!U690&lt;=U$1006))),FALSE),OR(ISNUMBER(FIND(";"&amp;UPPER(TRIM(Datos!U690&amp;""))&amp;"=",U$1007)),ISNUMBER(FIND(";"&amp;UPPER(TRIM(Datos!U690&amp;""))&amp;";",U$1007))),OR(UPPER(TRIM(Datos!U690&amp;""))="SÍ",UPPER(TRIM(Datos!U690&amp;""))="SI",UPPER(TRIM(Datos!U690&amp;""))="NO"),IF(ISNUMBER(Datos!U690),AND(OR(U$1005="",Datos!U690&gt;=U$1005),OR(U$1006="",Datos!U690&lt;=U$1006)),FALSE),TRUE))))</f>
        <v>0.0</v>
      </c>
      <c r="V690">
        <f>IF(Datos!V690="",0,IF(AND(V$1008&lt;&gt;"",Datos!V690=V$1008),0,IF(V$1004=0,0,1-CHOOSE(V$1004,IF(ISNUMBER(Datos!V690),AND(OR(V$1005="",Datos!V690&gt;=V$1005),OR(V$1006="",Datos!V690&lt;=V$1006)),FALSE),IF(ISNUMBER(Datos!V690),AND(Datos!V690=INT(Datos!V690),AND(OR(V$1005="",Datos!V690&gt;=V$1005),OR(V$1006="",Datos!V690&lt;=V$1006))),FALSE),OR(ISNUMBER(FIND(";"&amp;UPPER(TRIM(Datos!V690&amp;""))&amp;"=",V$1007)),ISNUMBER(FIND(";"&amp;UPPER(TRIM(Datos!V690&amp;""))&amp;";",V$1007))),OR(UPPER(TRIM(Datos!V690&amp;""))="SÍ",UPPER(TRIM(Datos!V690&amp;""))="SI",UPPER(TRIM(Datos!V690&amp;""))="NO"),IF(ISNUMBER(Datos!V690),AND(OR(V$1005="",Datos!V690&gt;=V$1005),OR(V$1006="",Datos!V690&lt;=V$1006)),FALSE),TRUE))))</f>
        <v>0.0</v>
      </c>
      <c r="W690">
        <f>IF(Datos!W690="",0,IF(AND(W$1008&lt;&gt;"",Datos!W690=W$1008),0,IF(W$1004=0,0,1-CHOOSE(W$1004,IF(ISNUMBER(Datos!W690),AND(OR(W$1005="",Datos!W690&gt;=W$1005),OR(W$1006="",Datos!W690&lt;=W$1006)),FALSE),IF(ISNUMBER(Datos!W690),AND(Datos!W690=INT(Datos!W690),AND(OR(W$1005="",Datos!W690&gt;=W$1005),OR(W$1006="",Datos!W690&lt;=W$1006))),FALSE),OR(ISNUMBER(FIND(";"&amp;UPPER(TRIM(Datos!W690&amp;""))&amp;"=",W$1007)),ISNUMBER(FIND(";"&amp;UPPER(TRIM(Datos!W690&amp;""))&amp;";",W$1007))),OR(UPPER(TRIM(Datos!W690&amp;""))="SÍ",UPPER(TRIM(Datos!W690&amp;""))="SI",UPPER(TRIM(Datos!W690&amp;""))="NO"),IF(ISNUMBER(Datos!W690),AND(OR(W$1005="",Datos!W690&gt;=W$1005),OR(W$1006="",Datos!W690&lt;=W$1006)),FALSE),TRUE))))</f>
        <v>0.0</v>
      </c>
      <c r="X690">
        <f>IF(Datos!X690="",0,IF(AND(X$1008&lt;&gt;"",Datos!X690=X$1008),0,IF(X$1004=0,0,1-CHOOSE(X$1004,IF(ISNUMBER(Datos!X690),AND(OR(X$1005="",Datos!X690&gt;=X$1005),OR(X$1006="",Datos!X690&lt;=X$1006)),FALSE),IF(ISNUMBER(Datos!X690),AND(Datos!X690=INT(Datos!X690),AND(OR(X$1005="",Datos!X690&gt;=X$1005),OR(X$1006="",Datos!X690&lt;=X$1006))),FALSE),OR(ISNUMBER(FIND(";"&amp;UPPER(TRIM(Datos!X690&amp;""))&amp;"=",X$1007)),ISNUMBER(FIND(";"&amp;UPPER(TRIM(Datos!X690&amp;""))&amp;";",X$1007))),OR(UPPER(TRIM(Datos!X690&amp;""))="SÍ",UPPER(TRIM(Datos!X690&amp;""))="SI",UPPER(TRIM(Datos!X690&amp;""))="NO"),IF(ISNUMBER(Datos!X690),AND(OR(X$1005="",Datos!X690&gt;=X$1005),OR(X$1006="",Datos!X690&lt;=X$1006)),FALSE),TRUE))))</f>
        <v>0.0</v>
      </c>
      <c r="Y690">
        <f>IF(Datos!Y690="",0,IF(AND(Y$1008&lt;&gt;"",Datos!Y690=Y$1008),0,IF(Y$1004=0,0,1-CHOOSE(Y$1004,IF(ISNUMBER(Datos!Y690),AND(OR(Y$1005="",Datos!Y690&gt;=Y$1005),OR(Y$1006="",Datos!Y690&lt;=Y$1006)),FALSE),IF(ISNUMBER(Datos!Y690),AND(Datos!Y690=INT(Datos!Y690),AND(OR(Y$1005="",Datos!Y690&gt;=Y$1005),OR(Y$1006="",Datos!Y690&lt;=Y$1006))),FALSE),OR(ISNUMBER(FIND(";"&amp;UPPER(TRIM(Datos!Y690&amp;""))&amp;"=",Y$1007)),ISNUMBER(FIND(";"&amp;UPPER(TRIM(Datos!Y690&amp;""))&amp;";",Y$1007))),OR(UPPER(TRIM(Datos!Y690&amp;""))="SÍ",UPPER(TRIM(Datos!Y690&amp;""))="SI",UPPER(TRIM(Datos!Y690&amp;""))="NO"),IF(ISNUMBER(Datos!Y690),AND(OR(Y$1005="",Datos!Y690&gt;=Y$1005),OR(Y$1006="",Datos!Y690&lt;=Y$1006)),FALSE),TRUE))))</f>
        <v>0.0</v>
      </c>
      <c r="Z690">
        <f>IF(Datos!Z690="",0,IF(AND(Z$1008&lt;&gt;"",Datos!Z690=Z$1008),0,IF(Z$1004=0,0,1-CHOOSE(Z$1004,IF(ISNUMBER(Datos!Z690),AND(OR(Z$1005="",Datos!Z690&gt;=Z$1005),OR(Z$1006="",Datos!Z690&lt;=Z$1006)),FALSE),IF(ISNUMBER(Datos!Z690),AND(Datos!Z690=INT(Datos!Z690),AND(OR(Z$1005="",Datos!Z690&gt;=Z$1005),OR(Z$1006="",Datos!Z690&lt;=Z$1006))),FALSE),OR(ISNUMBER(FIND(";"&amp;UPPER(TRIM(Datos!Z690&amp;""))&amp;"=",Z$1007)),ISNUMBER(FIND(";"&amp;UPPER(TRIM(Datos!Z690&amp;""))&amp;";",Z$1007))),OR(UPPER(TRIM(Datos!Z690&amp;""))="SÍ",UPPER(TRIM(Datos!Z690&amp;""))="SI",UPPER(TRIM(Datos!Z690&amp;""))="NO"),IF(ISNUMBER(Datos!Z690),AND(OR(Z$1005="",Datos!Z690&gt;=Z$1005),OR(Z$1006="",Datos!Z690&lt;=Z$1006)),FALSE),TRUE))))</f>
        <v>0.0</v>
      </c>
      <c r="AA690">
        <f>IF(Datos!AA690="",0,IF(AND(AA$1008&lt;&gt;"",Datos!AA690=AA$1008),0,IF(AA$1004=0,0,1-CHOOSE(AA$1004,IF(ISNUMBER(Datos!AA690),AND(OR(AA$1005="",Datos!AA690&gt;=AA$1005),OR(AA$1006="",Datos!AA690&lt;=AA$1006)),FALSE),IF(ISNUMBER(Datos!AA690),AND(Datos!AA690=INT(Datos!AA690),AND(OR(AA$1005="",Datos!AA690&gt;=AA$1005),OR(AA$1006="",Datos!AA690&lt;=AA$1006))),FALSE),OR(ISNUMBER(FIND(";"&amp;UPPER(TRIM(Datos!AA690&amp;""))&amp;"=",AA$1007)),ISNUMBER(FIND(";"&amp;UPPER(TRIM(Datos!AA690&amp;""))&amp;";",AA$1007))),OR(UPPER(TRIM(Datos!AA690&amp;""))="SÍ",UPPER(TRIM(Datos!AA690&amp;""))="SI",UPPER(TRIM(Datos!AA690&amp;""))="NO"),IF(ISNUMBER(Datos!AA690),AND(OR(AA$1005="",Datos!AA690&gt;=AA$1005),OR(AA$1006="",Datos!AA690&lt;=AA$1006)),FALSE),TRUE))))</f>
        <v>0.0</v>
      </c>
      <c r="AB690">
        <f>IF(Datos!AB690="",0,IF(AND(AB$1008&lt;&gt;"",Datos!AB690=AB$1008),0,IF(AB$1004=0,0,1-CHOOSE(AB$1004,IF(ISNUMBER(Datos!AB690),AND(OR(AB$1005="",Datos!AB690&gt;=AB$1005),OR(AB$1006="",Datos!AB690&lt;=AB$1006)),FALSE),IF(ISNUMBER(Datos!AB690),AND(Datos!AB690=INT(Datos!AB690),AND(OR(AB$1005="",Datos!AB690&gt;=AB$1005),OR(AB$1006="",Datos!AB690&lt;=AB$1006))),FALSE),OR(ISNUMBER(FIND(";"&amp;UPPER(TRIM(Datos!AB690&amp;""))&amp;"=",AB$1007)),ISNUMBER(FIND(";"&amp;UPPER(TRIM(Datos!AB690&amp;""))&amp;";",AB$1007))),OR(UPPER(TRIM(Datos!AB690&amp;""))="SÍ",UPPER(TRIM(Datos!AB690&amp;""))="SI",UPPER(TRIM(Datos!AB690&amp;""))="NO"),IF(ISNUMBER(Datos!AB690),AND(OR(AB$1005="",Datos!AB690&gt;=AB$1005),OR(AB$1006="",Datos!AB690&lt;=AB$1006)),FALSE),TRUE))))</f>
        <v>0.0</v>
      </c>
      <c r="AC690">
        <f>IF(Datos!AC690="",0,IF(AND(AC$1008&lt;&gt;"",Datos!AC690=AC$1008),0,IF(AC$1004=0,0,1-CHOOSE(AC$1004,IF(ISNUMBER(Datos!AC690),AND(OR(AC$1005="",Datos!AC690&gt;=AC$1005),OR(AC$1006="",Datos!AC690&lt;=AC$1006)),FALSE),IF(ISNUMBER(Datos!AC690),AND(Datos!AC690=INT(Datos!AC690),AND(OR(AC$1005="",Datos!AC690&gt;=AC$1005),OR(AC$1006="",Datos!AC690&lt;=AC$1006))),FALSE),OR(ISNUMBER(FIND(";"&amp;UPPER(TRIM(Datos!AC690&amp;""))&amp;"=",AC$1007)),ISNUMBER(FIND(";"&amp;UPPER(TRIM(Datos!AC690&amp;""))&amp;";",AC$1007))),OR(UPPER(TRIM(Datos!AC690&amp;""))="SÍ",UPPER(TRIM(Datos!AC690&amp;""))="SI",UPPER(TRIM(Datos!AC690&amp;""))="NO"),IF(ISNUMBER(Datos!AC690),AND(OR(AC$1005="",Datos!AC690&gt;=AC$1005),OR(AC$1006="",Datos!AC690&lt;=AC$1006)),FALSE),TRUE))))</f>
        <v>0.0</v>
      </c>
      <c r="AD690">
        <f>IF(Datos!AD690="",0,IF(AND(AD$1008&lt;&gt;"",Datos!AD690=AD$1008),0,IF(AD$1004=0,0,1-CHOOSE(AD$1004,IF(ISNUMBER(Datos!AD690),AND(OR(AD$1005="",Datos!AD690&gt;=AD$1005),OR(AD$1006="",Datos!AD690&lt;=AD$1006)),FALSE),IF(ISNUMBER(Datos!AD690),AND(Datos!AD690=INT(Datos!AD690),AND(OR(AD$1005="",Datos!AD690&gt;=AD$1005),OR(AD$1006="",Datos!AD690&lt;=AD$1006))),FALSE),OR(ISNUMBER(FIND(";"&amp;UPPER(TRIM(Datos!AD690&amp;""))&amp;"=",AD$1007)),ISNUMBER(FIND(";"&amp;UPPER(TRIM(Datos!AD690&amp;""))&amp;";",AD$1007))),OR(UPPER(TRIM(Datos!AD690&amp;""))="SÍ",UPPER(TRIM(Datos!AD690&amp;""))="SI",UPPER(TRIM(Datos!AD690&amp;""))="NO"),IF(ISNUMBER(Datos!AD690),AND(OR(AD$1005="",Datos!AD690&gt;=AD$1005),OR(AD$1006="",Datos!AD690&lt;=AD$1006)),FALSE),TRUE))))</f>
        <v>0.0</v>
      </c>
      <c r="AE690">
        <f>IF(Datos!AE690="",0,IF(AND(AE$1008&lt;&gt;"",Datos!AE690=AE$1008),0,IF(AE$1004=0,0,1-CHOOSE(AE$1004,IF(ISNUMBER(Datos!AE690),AND(OR(AE$1005="",Datos!AE690&gt;=AE$1005),OR(AE$1006="",Datos!AE690&lt;=AE$1006)),FALSE),IF(ISNUMBER(Datos!AE690),AND(Datos!AE690=INT(Datos!AE690),AND(OR(AE$1005="",Datos!AE690&gt;=AE$1005),OR(AE$1006="",Datos!AE690&lt;=AE$1006))),FALSE),OR(ISNUMBER(FIND(";"&amp;UPPER(TRIM(Datos!AE690&amp;""))&amp;"=",AE$1007)),ISNUMBER(FIND(";"&amp;UPPER(TRIM(Datos!AE690&amp;""))&amp;";",AE$1007))),OR(UPPER(TRIM(Datos!AE690&amp;""))="SÍ",UPPER(TRIM(Datos!AE690&amp;""))="SI",UPPER(TRIM(Datos!AE690&amp;""))="NO"),IF(ISNUMBER(Datos!AE690),AND(OR(AE$1005="",Datos!AE690&gt;=AE$1005),OR(AE$1006="",Datos!AE690&lt;=AE$1006)),FALSE),TRUE))))</f>
        <v>0.0</v>
      </c>
    </row>
    <row r="691" spans="2:31">
      <c r="B691">
        <f>IF(Datos!B691="",0,IF(AND(B$1008&lt;&gt;"",Datos!B691=B$1008),0,IF(B$1004=0,0,1-CHOOSE(B$1004,IF(ISNUMBER(Datos!B691),AND(OR(B$1005="",Datos!B691&gt;=B$1005),OR(B$1006="",Datos!B691&lt;=B$1006)),FALSE),IF(ISNUMBER(Datos!B691),AND(Datos!B691=INT(Datos!B691),AND(OR(B$1005="",Datos!B691&gt;=B$1005),OR(B$1006="",Datos!B691&lt;=B$1006))),FALSE),OR(ISNUMBER(FIND(";"&amp;UPPER(TRIM(Datos!B691&amp;""))&amp;"=",B$1007)),ISNUMBER(FIND(";"&amp;UPPER(TRIM(Datos!B691&amp;""))&amp;";",B$1007))),OR(UPPER(TRIM(Datos!B691&amp;""))="SÍ",UPPER(TRIM(Datos!B691&amp;""))="SI",UPPER(TRIM(Datos!B691&amp;""))="NO"),IF(ISNUMBER(Datos!B691),AND(OR(B$1005="",Datos!B691&gt;=B$1005),OR(B$1006="",Datos!B691&lt;=B$1006)),FALSE),TRUE))))</f>
        <v>0.0</v>
      </c>
      <c r="C691">
        <f>IF(Datos!C691="",0,IF(AND(C$1008&lt;&gt;"",Datos!C691=C$1008),0,IF(C$1004=0,0,1-CHOOSE(C$1004,IF(ISNUMBER(Datos!C691),AND(OR(C$1005="",Datos!C691&gt;=C$1005),OR(C$1006="",Datos!C691&lt;=C$1006)),FALSE),IF(ISNUMBER(Datos!C691),AND(Datos!C691=INT(Datos!C691),AND(OR(C$1005="",Datos!C691&gt;=C$1005),OR(C$1006="",Datos!C691&lt;=C$1006))),FALSE),OR(ISNUMBER(FIND(";"&amp;UPPER(TRIM(Datos!C691&amp;""))&amp;"=",C$1007)),ISNUMBER(FIND(";"&amp;UPPER(TRIM(Datos!C691&amp;""))&amp;";",C$1007))),OR(UPPER(TRIM(Datos!C691&amp;""))="SÍ",UPPER(TRIM(Datos!C691&amp;""))="SI",UPPER(TRIM(Datos!C691&amp;""))="NO"),IF(ISNUMBER(Datos!C691),AND(OR(C$1005="",Datos!C691&gt;=C$1005),OR(C$1006="",Datos!C691&lt;=C$1006)),FALSE),TRUE))))</f>
        <v>0.0</v>
      </c>
      <c r="D691">
        <f>IF(Datos!D691="",0,IF(AND(D$1008&lt;&gt;"",Datos!D691=D$1008),0,IF(D$1004=0,0,1-CHOOSE(D$1004,IF(ISNUMBER(Datos!D691),AND(OR(D$1005="",Datos!D691&gt;=D$1005),OR(D$1006="",Datos!D691&lt;=D$1006)),FALSE),IF(ISNUMBER(Datos!D691),AND(Datos!D691=INT(Datos!D691),AND(OR(D$1005="",Datos!D691&gt;=D$1005),OR(D$1006="",Datos!D691&lt;=D$1006))),FALSE),OR(ISNUMBER(FIND(";"&amp;UPPER(TRIM(Datos!D691&amp;""))&amp;"=",D$1007)),ISNUMBER(FIND(";"&amp;UPPER(TRIM(Datos!D691&amp;""))&amp;";",D$1007))),OR(UPPER(TRIM(Datos!D691&amp;""))="SÍ",UPPER(TRIM(Datos!D691&amp;""))="SI",UPPER(TRIM(Datos!D691&amp;""))="NO"),IF(ISNUMBER(Datos!D691),AND(OR(D$1005="",Datos!D691&gt;=D$1005),OR(D$1006="",Datos!D691&lt;=D$1006)),FALSE),TRUE))))</f>
        <v>0.0</v>
      </c>
      <c r="E691">
        <f>IF(Datos!E691="",0,IF(AND(E$1008&lt;&gt;"",Datos!E691=E$1008),0,IF(E$1004=0,0,1-CHOOSE(E$1004,IF(ISNUMBER(Datos!E691),AND(OR(E$1005="",Datos!E691&gt;=E$1005),OR(E$1006="",Datos!E691&lt;=E$1006)),FALSE),IF(ISNUMBER(Datos!E691),AND(Datos!E691=INT(Datos!E691),AND(OR(E$1005="",Datos!E691&gt;=E$1005),OR(E$1006="",Datos!E691&lt;=E$1006))),FALSE),OR(ISNUMBER(FIND(";"&amp;UPPER(TRIM(Datos!E691&amp;""))&amp;"=",E$1007)),ISNUMBER(FIND(";"&amp;UPPER(TRIM(Datos!E691&amp;""))&amp;";",E$1007))),OR(UPPER(TRIM(Datos!E691&amp;""))="SÍ",UPPER(TRIM(Datos!E691&amp;""))="SI",UPPER(TRIM(Datos!E691&amp;""))="NO"),IF(ISNUMBER(Datos!E691),AND(OR(E$1005="",Datos!E691&gt;=E$1005),OR(E$1006="",Datos!E691&lt;=E$1006)),FALSE),TRUE))))</f>
        <v>0.0</v>
      </c>
      <c r="F691">
        <f>IF(Datos!F691="",0,IF(AND(F$1008&lt;&gt;"",Datos!F691=F$1008),0,IF(F$1004=0,0,1-CHOOSE(F$1004,IF(ISNUMBER(Datos!F691),AND(OR(F$1005="",Datos!F691&gt;=F$1005),OR(F$1006="",Datos!F691&lt;=F$1006)),FALSE),IF(ISNUMBER(Datos!F691),AND(Datos!F691=INT(Datos!F691),AND(OR(F$1005="",Datos!F691&gt;=F$1005),OR(F$1006="",Datos!F691&lt;=F$1006))),FALSE),OR(ISNUMBER(FIND(";"&amp;UPPER(TRIM(Datos!F691&amp;""))&amp;"=",F$1007)),ISNUMBER(FIND(";"&amp;UPPER(TRIM(Datos!F691&amp;""))&amp;";",F$1007))),OR(UPPER(TRIM(Datos!F691&amp;""))="SÍ",UPPER(TRIM(Datos!F691&amp;""))="SI",UPPER(TRIM(Datos!F691&amp;""))="NO"),IF(ISNUMBER(Datos!F691),AND(OR(F$1005="",Datos!F691&gt;=F$1005),OR(F$1006="",Datos!F691&lt;=F$1006)),FALSE),TRUE))))</f>
        <v>0.0</v>
      </c>
      <c r="G691">
        <f>IF(Datos!G691="",0,IF(AND(G$1008&lt;&gt;"",Datos!G691=G$1008),0,IF(G$1004=0,0,1-CHOOSE(G$1004,IF(ISNUMBER(Datos!G691),AND(OR(G$1005="",Datos!G691&gt;=G$1005),OR(G$1006="",Datos!G691&lt;=G$1006)),FALSE),IF(ISNUMBER(Datos!G691),AND(Datos!G691=INT(Datos!G691),AND(OR(G$1005="",Datos!G691&gt;=G$1005),OR(G$1006="",Datos!G691&lt;=G$1006))),FALSE),OR(ISNUMBER(FIND(";"&amp;UPPER(TRIM(Datos!G691&amp;""))&amp;"=",G$1007)),ISNUMBER(FIND(";"&amp;UPPER(TRIM(Datos!G691&amp;""))&amp;";",G$1007))),OR(UPPER(TRIM(Datos!G691&amp;""))="SÍ",UPPER(TRIM(Datos!G691&amp;""))="SI",UPPER(TRIM(Datos!G691&amp;""))="NO"),IF(ISNUMBER(Datos!G691),AND(OR(G$1005="",Datos!G691&gt;=G$1005),OR(G$1006="",Datos!G691&lt;=G$1006)),FALSE),TRUE))))</f>
        <v>0.0</v>
      </c>
      <c r="H691">
        <f>IF(Datos!H691="",0,IF(AND(H$1008&lt;&gt;"",Datos!H691=H$1008),0,IF(H$1004=0,0,1-CHOOSE(H$1004,IF(ISNUMBER(Datos!H691),AND(OR(H$1005="",Datos!H691&gt;=H$1005),OR(H$1006="",Datos!H691&lt;=H$1006)),FALSE),IF(ISNUMBER(Datos!H691),AND(Datos!H691=INT(Datos!H691),AND(OR(H$1005="",Datos!H691&gt;=H$1005),OR(H$1006="",Datos!H691&lt;=H$1006))),FALSE),OR(ISNUMBER(FIND(";"&amp;UPPER(TRIM(Datos!H691&amp;""))&amp;"=",H$1007)),ISNUMBER(FIND(";"&amp;UPPER(TRIM(Datos!H691&amp;""))&amp;";",H$1007))),OR(UPPER(TRIM(Datos!H691&amp;""))="SÍ",UPPER(TRIM(Datos!H691&amp;""))="SI",UPPER(TRIM(Datos!H691&amp;""))="NO"),IF(ISNUMBER(Datos!H691),AND(OR(H$1005="",Datos!H691&gt;=H$1005),OR(H$1006="",Datos!H691&lt;=H$1006)),FALSE),TRUE))))</f>
        <v>0.0</v>
      </c>
      <c r="I691">
        <f>IF(Datos!I691="",0,IF(AND(I$1008&lt;&gt;"",Datos!I691=I$1008),0,IF(I$1004=0,0,1-CHOOSE(I$1004,IF(ISNUMBER(Datos!I691),AND(OR(I$1005="",Datos!I691&gt;=I$1005),OR(I$1006="",Datos!I691&lt;=I$1006)),FALSE),IF(ISNUMBER(Datos!I691),AND(Datos!I691=INT(Datos!I691),AND(OR(I$1005="",Datos!I691&gt;=I$1005),OR(I$1006="",Datos!I691&lt;=I$1006))),FALSE),OR(ISNUMBER(FIND(";"&amp;UPPER(TRIM(Datos!I691&amp;""))&amp;"=",I$1007)),ISNUMBER(FIND(";"&amp;UPPER(TRIM(Datos!I691&amp;""))&amp;";",I$1007))),OR(UPPER(TRIM(Datos!I691&amp;""))="SÍ",UPPER(TRIM(Datos!I691&amp;""))="SI",UPPER(TRIM(Datos!I691&amp;""))="NO"),IF(ISNUMBER(Datos!I691),AND(OR(I$1005="",Datos!I691&gt;=I$1005),OR(I$1006="",Datos!I691&lt;=I$1006)),FALSE),TRUE))))</f>
        <v>0.0</v>
      </c>
      <c r="J691">
        <f>IF(Datos!J691="",0,IF(AND(J$1008&lt;&gt;"",Datos!J691=J$1008),0,IF(J$1004=0,0,1-CHOOSE(J$1004,IF(ISNUMBER(Datos!J691),AND(OR(J$1005="",Datos!J691&gt;=J$1005),OR(J$1006="",Datos!J691&lt;=J$1006)),FALSE),IF(ISNUMBER(Datos!J691),AND(Datos!J691=INT(Datos!J691),AND(OR(J$1005="",Datos!J691&gt;=J$1005),OR(J$1006="",Datos!J691&lt;=J$1006))),FALSE),OR(ISNUMBER(FIND(";"&amp;UPPER(TRIM(Datos!J691&amp;""))&amp;"=",J$1007)),ISNUMBER(FIND(";"&amp;UPPER(TRIM(Datos!J691&amp;""))&amp;";",J$1007))),OR(UPPER(TRIM(Datos!J691&amp;""))="SÍ",UPPER(TRIM(Datos!J691&amp;""))="SI",UPPER(TRIM(Datos!J691&amp;""))="NO"),IF(ISNUMBER(Datos!J691),AND(OR(J$1005="",Datos!J691&gt;=J$1005),OR(J$1006="",Datos!J691&lt;=J$1006)),FALSE),TRUE))))</f>
        <v>0.0</v>
      </c>
      <c r="K691">
        <f>IF(Datos!K691="",0,IF(AND(K$1008&lt;&gt;"",Datos!K691=K$1008),0,IF(K$1004=0,0,1-CHOOSE(K$1004,IF(ISNUMBER(Datos!K691),AND(OR(K$1005="",Datos!K691&gt;=K$1005),OR(K$1006="",Datos!K691&lt;=K$1006)),FALSE),IF(ISNUMBER(Datos!K691),AND(Datos!K691=INT(Datos!K691),AND(OR(K$1005="",Datos!K691&gt;=K$1005),OR(K$1006="",Datos!K691&lt;=K$1006))),FALSE),OR(ISNUMBER(FIND(";"&amp;UPPER(TRIM(Datos!K691&amp;""))&amp;"=",K$1007)),ISNUMBER(FIND(";"&amp;UPPER(TRIM(Datos!K691&amp;""))&amp;";",K$1007))),OR(UPPER(TRIM(Datos!K691&amp;""))="SÍ",UPPER(TRIM(Datos!K691&amp;""))="SI",UPPER(TRIM(Datos!K691&amp;""))="NO"),IF(ISNUMBER(Datos!K691),AND(OR(K$1005="",Datos!K691&gt;=K$1005),OR(K$1006="",Datos!K691&lt;=K$1006)),FALSE),TRUE))))</f>
        <v>0.0</v>
      </c>
      <c r="L691">
        <f>IF(Datos!L691="",0,IF(AND(L$1008&lt;&gt;"",Datos!L691=L$1008),0,IF(L$1004=0,0,1-CHOOSE(L$1004,IF(ISNUMBER(Datos!L691),AND(OR(L$1005="",Datos!L691&gt;=L$1005),OR(L$1006="",Datos!L691&lt;=L$1006)),FALSE),IF(ISNUMBER(Datos!L691),AND(Datos!L691=INT(Datos!L691),AND(OR(L$1005="",Datos!L691&gt;=L$1005),OR(L$1006="",Datos!L691&lt;=L$1006))),FALSE),OR(ISNUMBER(FIND(";"&amp;UPPER(TRIM(Datos!L691&amp;""))&amp;"=",L$1007)),ISNUMBER(FIND(";"&amp;UPPER(TRIM(Datos!L691&amp;""))&amp;";",L$1007))),OR(UPPER(TRIM(Datos!L691&amp;""))="SÍ",UPPER(TRIM(Datos!L691&amp;""))="SI",UPPER(TRIM(Datos!L691&amp;""))="NO"),IF(ISNUMBER(Datos!L691),AND(OR(L$1005="",Datos!L691&gt;=L$1005),OR(L$1006="",Datos!L691&lt;=L$1006)),FALSE),TRUE))))</f>
        <v>0.0</v>
      </c>
      <c r="M691">
        <f>IF(Datos!M691="",0,IF(AND(M$1008&lt;&gt;"",Datos!M691=M$1008),0,IF(M$1004=0,0,1-CHOOSE(M$1004,IF(ISNUMBER(Datos!M691),AND(OR(M$1005="",Datos!M691&gt;=M$1005),OR(M$1006="",Datos!M691&lt;=M$1006)),FALSE),IF(ISNUMBER(Datos!M691),AND(Datos!M691=INT(Datos!M691),AND(OR(M$1005="",Datos!M691&gt;=M$1005),OR(M$1006="",Datos!M691&lt;=M$1006))),FALSE),OR(ISNUMBER(FIND(";"&amp;UPPER(TRIM(Datos!M691&amp;""))&amp;"=",M$1007)),ISNUMBER(FIND(";"&amp;UPPER(TRIM(Datos!M691&amp;""))&amp;";",M$1007))),OR(UPPER(TRIM(Datos!M691&amp;""))="SÍ",UPPER(TRIM(Datos!M691&amp;""))="SI",UPPER(TRIM(Datos!M691&amp;""))="NO"),IF(ISNUMBER(Datos!M691),AND(OR(M$1005="",Datos!M691&gt;=M$1005),OR(M$1006="",Datos!M691&lt;=M$1006)),FALSE),TRUE))))</f>
        <v>0.0</v>
      </c>
      <c r="N691">
        <f>IF(Datos!N691="",0,IF(AND(N$1008&lt;&gt;"",Datos!N691=N$1008),0,IF(N$1004=0,0,1-CHOOSE(N$1004,IF(ISNUMBER(Datos!N691),AND(OR(N$1005="",Datos!N691&gt;=N$1005),OR(N$1006="",Datos!N691&lt;=N$1006)),FALSE),IF(ISNUMBER(Datos!N691),AND(Datos!N691=INT(Datos!N691),AND(OR(N$1005="",Datos!N691&gt;=N$1005),OR(N$1006="",Datos!N691&lt;=N$1006))),FALSE),OR(ISNUMBER(FIND(";"&amp;UPPER(TRIM(Datos!N691&amp;""))&amp;"=",N$1007)),ISNUMBER(FIND(";"&amp;UPPER(TRIM(Datos!N691&amp;""))&amp;";",N$1007))),OR(UPPER(TRIM(Datos!N691&amp;""))="SÍ",UPPER(TRIM(Datos!N691&amp;""))="SI",UPPER(TRIM(Datos!N691&amp;""))="NO"),IF(ISNUMBER(Datos!N691),AND(OR(N$1005="",Datos!N691&gt;=N$1005),OR(N$1006="",Datos!N691&lt;=N$1006)),FALSE),TRUE))))</f>
        <v>0.0</v>
      </c>
      <c r="O691">
        <f>IF(Datos!O691="",0,IF(AND(O$1008&lt;&gt;"",Datos!O691=O$1008),0,IF(O$1004=0,0,1-CHOOSE(O$1004,IF(ISNUMBER(Datos!O691),AND(OR(O$1005="",Datos!O691&gt;=O$1005),OR(O$1006="",Datos!O691&lt;=O$1006)),FALSE),IF(ISNUMBER(Datos!O691),AND(Datos!O691=INT(Datos!O691),AND(OR(O$1005="",Datos!O691&gt;=O$1005),OR(O$1006="",Datos!O691&lt;=O$1006))),FALSE),OR(ISNUMBER(FIND(";"&amp;UPPER(TRIM(Datos!O691&amp;""))&amp;"=",O$1007)),ISNUMBER(FIND(";"&amp;UPPER(TRIM(Datos!O691&amp;""))&amp;";",O$1007))),OR(UPPER(TRIM(Datos!O691&amp;""))="SÍ",UPPER(TRIM(Datos!O691&amp;""))="SI",UPPER(TRIM(Datos!O691&amp;""))="NO"),IF(ISNUMBER(Datos!O691),AND(OR(O$1005="",Datos!O691&gt;=O$1005),OR(O$1006="",Datos!O691&lt;=O$1006)),FALSE),TRUE))))</f>
        <v>0.0</v>
      </c>
      <c r="P691">
        <f>IF(Datos!P691="",0,IF(AND(P$1008&lt;&gt;"",Datos!P691=P$1008),0,IF(P$1004=0,0,1-CHOOSE(P$1004,IF(ISNUMBER(Datos!P691),AND(OR(P$1005="",Datos!P691&gt;=P$1005),OR(P$1006="",Datos!P691&lt;=P$1006)),FALSE),IF(ISNUMBER(Datos!P691),AND(Datos!P691=INT(Datos!P691),AND(OR(P$1005="",Datos!P691&gt;=P$1005),OR(P$1006="",Datos!P691&lt;=P$1006))),FALSE),OR(ISNUMBER(FIND(";"&amp;UPPER(TRIM(Datos!P691&amp;""))&amp;"=",P$1007)),ISNUMBER(FIND(";"&amp;UPPER(TRIM(Datos!P691&amp;""))&amp;";",P$1007))),OR(UPPER(TRIM(Datos!P691&amp;""))="SÍ",UPPER(TRIM(Datos!P691&amp;""))="SI",UPPER(TRIM(Datos!P691&amp;""))="NO"),IF(ISNUMBER(Datos!P691),AND(OR(P$1005="",Datos!P691&gt;=P$1005),OR(P$1006="",Datos!P691&lt;=P$1006)),FALSE),TRUE))))</f>
        <v>0.0</v>
      </c>
      <c r="Q691">
        <f>IF(Datos!Q691="",0,IF(AND(Q$1008&lt;&gt;"",Datos!Q691=Q$1008),0,IF(Q$1004=0,0,1-CHOOSE(Q$1004,IF(ISNUMBER(Datos!Q691),AND(OR(Q$1005="",Datos!Q691&gt;=Q$1005),OR(Q$1006="",Datos!Q691&lt;=Q$1006)),FALSE),IF(ISNUMBER(Datos!Q691),AND(Datos!Q691=INT(Datos!Q691),AND(OR(Q$1005="",Datos!Q691&gt;=Q$1005),OR(Q$1006="",Datos!Q691&lt;=Q$1006))),FALSE),OR(ISNUMBER(FIND(";"&amp;UPPER(TRIM(Datos!Q691&amp;""))&amp;"=",Q$1007)),ISNUMBER(FIND(";"&amp;UPPER(TRIM(Datos!Q691&amp;""))&amp;";",Q$1007))),OR(UPPER(TRIM(Datos!Q691&amp;""))="SÍ",UPPER(TRIM(Datos!Q691&amp;""))="SI",UPPER(TRIM(Datos!Q691&amp;""))="NO"),IF(ISNUMBER(Datos!Q691),AND(OR(Q$1005="",Datos!Q691&gt;=Q$1005),OR(Q$1006="",Datos!Q691&lt;=Q$1006)),FALSE),TRUE))))</f>
        <v>0.0</v>
      </c>
      <c r="R691">
        <f>IF(Datos!R691="",0,IF(AND(R$1008&lt;&gt;"",Datos!R691=R$1008),0,IF(R$1004=0,0,1-CHOOSE(R$1004,IF(ISNUMBER(Datos!R691),AND(OR(R$1005="",Datos!R691&gt;=R$1005),OR(R$1006="",Datos!R691&lt;=R$1006)),FALSE),IF(ISNUMBER(Datos!R691),AND(Datos!R691=INT(Datos!R691),AND(OR(R$1005="",Datos!R691&gt;=R$1005),OR(R$1006="",Datos!R691&lt;=R$1006))),FALSE),OR(ISNUMBER(FIND(";"&amp;UPPER(TRIM(Datos!R691&amp;""))&amp;"=",R$1007)),ISNUMBER(FIND(";"&amp;UPPER(TRIM(Datos!R691&amp;""))&amp;";",R$1007))),OR(UPPER(TRIM(Datos!R691&amp;""))="SÍ",UPPER(TRIM(Datos!R691&amp;""))="SI",UPPER(TRIM(Datos!R691&amp;""))="NO"),IF(ISNUMBER(Datos!R691),AND(OR(R$1005="",Datos!R691&gt;=R$1005),OR(R$1006="",Datos!R691&lt;=R$1006)),FALSE),TRUE))))</f>
        <v>0.0</v>
      </c>
      <c r="S691">
        <f>IF(Datos!S691="",0,IF(AND(S$1008&lt;&gt;"",Datos!S691=S$1008),0,IF(S$1004=0,0,1-CHOOSE(S$1004,IF(ISNUMBER(Datos!S691),AND(OR(S$1005="",Datos!S691&gt;=S$1005),OR(S$1006="",Datos!S691&lt;=S$1006)),FALSE),IF(ISNUMBER(Datos!S691),AND(Datos!S691=INT(Datos!S691),AND(OR(S$1005="",Datos!S691&gt;=S$1005),OR(S$1006="",Datos!S691&lt;=S$1006))),FALSE),OR(ISNUMBER(FIND(";"&amp;UPPER(TRIM(Datos!S691&amp;""))&amp;"=",S$1007)),ISNUMBER(FIND(";"&amp;UPPER(TRIM(Datos!S691&amp;""))&amp;";",S$1007))),OR(UPPER(TRIM(Datos!S691&amp;""))="SÍ",UPPER(TRIM(Datos!S691&amp;""))="SI",UPPER(TRIM(Datos!S691&amp;""))="NO"),IF(ISNUMBER(Datos!S691),AND(OR(S$1005="",Datos!S691&gt;=S$1005),OR(S$1006="",Datos!S691&lt;=S$1006)),FALSE),TRUE))))</f>
        <v>0.0</v>
      </c>
      <c r="T691">
        <f>IF(Datos!T691="",0,IF(AND(T$1008&lt;&gt;"",Datos!T691=T$1008),0,IF(T$1004=0,0,1-CHOOSE(T$1004,IF(ISNUMBER(Datos!T691),AND(OR(T$1005="",Datos!T691&gt;=T$1005),OR(T$1006="",Datos!T691&lt;=T$1006)),FALSE),IF(ISNUMBER(Datos!T691),AND(Datos!T691=INT(Datos!T691),AND(OR(T$1005="",Datos!T691&gt;=T$1005),OR(T$1006="",Datos!T691&lt;=T$1006))),FALSE),OR(ISNUMBER(FIND(";"&amp;UPPER(TRIM(Datos!T691&amp;""))&amp;"=",T$1007)),ISNUMBER(FIND(";"&amp;UPPER(TRIM(Datos!T691&amp;""))&amp;";",T$1007))),OR(UPPER(TRIM(Datos!T691&amp;""))="SÍ",UPPER(TRIM(Datos!T691&amp;""))="SI",UPPER(TRIM(Datos!T691&amp;""))="NO"),IF(ISNUMBER(Datos!T691),AND(OR(T$1005="",Datos!T691&gt;=T$1005),OR(T$1006="",Datos!T691&lt;=T$1006)),FALSE),TRUE))))</f>
        <v>0.0</v>
      </c>
      <c r="U691">
        <f>IF(Datos!U691="",0,IF(AND(U$1008&lt;&gt;"",Datos!U691=U$1008),0,IF(U$1004=0,0,1-CHOOSE(U$1004,IF(ISNUMBER(Datos!U691),AND(OR(U$1005="",Datos!U691&gt;=U$1005),OR(U$1006="",Datos!U691&lt;=U$1006)),FALSE),IF(ISNUMBER(Datos!U691),AND(Datos!U691=INT(Datos!U691),AND(OR(U$1005="",Datos!U691&gt;=U$1005),OR(U$1006="",Datos!U691&lt;=U$1006))),FALSE),OR(ISNUMBER(FIND(";"&amp;UPPER(TRIM(Datos!U691&amp;""))&amp;"=",U$1007)),ISNUMBER(FIND(";"&amp;UPPER(TRIM(Datos!U691&amp;""))&amp;";",U$1007))),OR(UPPER(TRIM(Datos!U691&amp;""))="SÍ",UPPER(TRIM(Datos!U691&amp;""))="SI",UPPER(TRIM(Datos!U691&amp;""))="NO"),IF(ISNUMBER(Datos!U691),AND(OR(U$1005="",Datos!U691&gt;=U$1005),OR(U$1006="",Datos!U691&lt;=U$1006)),FALSE),TRUE))))</f>
        <v>0.0</v>
      </c>
      <c r="V691">
        <f>IF(Datos!V691="",0,IF(AND(V$1008&lt;&gt;"",Datos!V691=V$1008),0,IF(V$1004=0,0,1-CHOOSE(V$1004,IF(ISNUMBER(Datos!V691),AND(OR(V$1005="",Datos!V691&gt;=V$1005),OR(V$1006="",Datos!V691&lt;=V$1006)),FALSE),IF(ISNUMBER(Datos!V691),AND(Datos!V691=INT(Datos!V691),AND(OR(V$1005="",Datos!V691&gt;=V$1005),OR(V$1006="",Datos!V691&lt;=V$1006))),FALSE),OR(ISNUMBER(FIND(";"&amp;UPPER(TRIM(Datos!V691&amp;""))&amp;"=",V$1007)),ISNUMBER(FIND(";"&amp;UPPER(TRIM(Datos!V691&amp;""))&amp;";",V$1007))),OR(UPPER(TRIM(Datos!V691&amp;""))="SÍ",UPPER(TRIM(Datos!V691&amp;""))="SI",UPPER(TRIM(Datos!V691&amp;""))="NO"),IF(ISNUMBER(Datos!V691),AND(OR(V$1005="",Datos!V691&gt;=V$1005),OR(V$1006="",Datos!V691&lt;=V$1006)),FALSE),TRUE))))</f>
        <v>0.0</v>
      </c>
      <c r="W691">
        <f>IF(Datos!W691="",0,IF(AND(W$1008&lt;&gt;"",Datos!W691=W$1008),0,IF(W$1004=0,0,1-CHOOSE(W$1004,IF(ISNUMBER(Datos!W691),AND(OR(W$1005="",Datos!W691&gt;=W$1005),OR(W$1006="",Datos!W691&lt;=W$1006)),FALSE),IF(ISNUMBER(Datos!W691),AND(Datos!W691=INT(Datos!W691),AND(OR(W$1005="",Datos!W691&gt;=W$1005),OR(W$1006="",Datos!W691&lt;=W$1006))),FALSE),OR(ISNUMBER(FIND(";"&amp;UPPER(TRIM(Datos!W691&amp;""))&amp;"=",W$1007)),ISNUMBER(FIND(";"&amp;UPPER(TRIM(Datos!W691&amp;""))&amp;";",W$1007))),OR(UPPER(TRIM(Datos!W691&amp;""))="SÍ",UPPER(TRIM(Datos!W691&amp;""))="SI",UPPER(TRIM(Datos!W691&amp;""))="NO"),IF(ISNUMBER(Datos!W691),AND(OR(W$1005="",Datos!W691&gt;=W$1005),OR(W$1006="",Datos!W691&lt;=W$1006)),FALSE),TRUE))))</f>
        <v>0.0</v>
      </c>
      <c r="X691">
        <f>IF(Datos!X691="",0,IF(AND(X$1008&lt;&gt;"",Datos!X691=X$1008),0,IF(X$1004=0,0,1-CHOOSE(X$1004,IF(ISNUMBER(Datos!X691),AND(OR(X$1005="",Datos!X691&gt;=X$1005),OR(X$1006="",Datos!X691&lt;=X$1006)),FALSE),IF(ISNUMBER(Datos!X691),AND(Datos!X691=INT(Datos!X691),AND(OR(X$1005="",Datos!X691&gt;=X$1005),OR(X$1006="",Datos!X691&lt;=X$1006))),FALSE),OR(ISNUMBER(FIND(";"&amp;UPPER(TRIM(Datos!X691&amp;""))&amp;"=",X$1007)),ISNUMBER(FIND(";"&amp;UPPER(TRIM(Datos!X691&amp;""))&amp;";",X$1007))),OR(UPPER(TRIM(Datos!X691&amp;""))="SÍ",UPPER(TRIM(Datos!X691&amp;""))="SI",UPPER(TRIM(Datos!X691&amp;""))="NO"),IF(ISNUMBER(Datos!X691),AND(OR(X$1005="",Datos!X691&gt;=X$1005),OR(X$1006="",Datos!X691&lt;=X$1006)),FALSE),TRUE))))</f>
        <v>0.0</v>
      </c>
      <c r="Y691">
        <f>IF(Datos!Y691="",0,IF(AND(Y$1008&lt;&gt;"",Datos!Y691=Y$1008),0,IF(Y$1004=0,0,1-CHOOSE(Y$1004,IF(ISNUMBER(Datos!Y691),AND(OR(Y$1005="",Datos!Y691&gt;=Y$1005),OR(Y$1006="",Datos!Y691&lt;=Y$1006)),FALSE),IF(ISNUMBER(Datos!Y691),AND(Datos!Y691=INT(Datos!Y691),AND(OR(Y$1005="",Datos!Y691&gt;=Y$1005),OR(Y$1006="",Datos!Y691&lt;=Y$1006))),FALSE),OR(ISNUMBER(FIND(";"&amp;UPPER(TRIM(Datos!Y691&amp;""))&amp;"=",Y$1007)),ISNUMBER(FIND(";"&amp;UPPER(TRIM(Datos!Y691&amp;""))&amp;";",Y$1007))),OR(UPPER(TRIM(Datos!Y691&amp;""))="SÍ",UPPER(TRIM(Datos!Y691&amp;""))="SI",UPPER(TRIM(Datos!Y691&amp;""))="NO"),IF(ISNUMBER(Datos!Y691),AND(OR(Y$1005="",Datos!Y691&gt;=Y$1005),OR(Y$1006="",Datos!Y691&lt;=Y$1006)),FALSE),TRUE))))</f>
        <v>0.0</v>
      </c>
      <c r="Z691">
        <f>IF(Datos!Z691="",0,IF(AND(Z$1008&lt;&gt;"",Datos!Z691=Z$1008),0,IF(Z$1004=0,0,1-CHOOSE(Z$1004,IF(ISNUMBER(Datos!Z691),AND(OR(Z$1005="",Datos!Z691&gt;=Z$1005),OR(Z$1006="",Datos!Z691&lt;=Z$1006)),FALSE),IF(ISNUMBER(Datos!Z691),AND(Datos!Z691=INT(Datos!Z691),AND(OR(Z$1005="",Datos!Z691&gt;=Z$1005),OR(Z$1006="",Datos!Z691&lt;=Z$1006))),FALSE),OR(ISNUMBER(FIND(";"&amp;UPPER(TRIM(Datos!Z691&amp;""))&amp;"=",Z$1007)),ISNUMBER(FIND(";"&amp;UPPER(TRIM(Datos!Z691&amp;""))&amp;";",Z$1007))),OR(UPPER(TRIM(Datos!Z691&amp;""))="SÍ",UPPER(TRIM(Datos!Z691&amp;""))="SI",UPPER(TRIM(Datos!Z691&amp;""))="NO"),IF(ISNUMBER(Datos!Z691),AND(OR(Z$1005="",Datos!Z691&gt;=Z$1005),OR(Z$1006="",Datos!Z691&lt;=Z$1006)),FALSE),TRUE))))</f>
        <v>0.0</v>
      </c>
      <c r="AA691">
        <f>IF(Datos!AA691="",0,IF(AND(AA$1008&lt;&gt;"",Datos!AA691=AA$1008),0,IF(AA$1004=0,0,1-CHOOSE(AA$1004,IF(ISNUMBER(Datos!AA691),AND(OR(AA$1005="",Datos!AA691&gt;=AA$1005),OR(AA$1006="",Datos!AA691&lt;=AA$1006)),FALSE),IF(ISNUMBER(Datos!AA691),AND(Datos!AA691=INT(Datos!AA691),AND(OR(AA$1005="",Datos!AA691&gt;=AA$1005),OR(AA$1006="",Datos!AA691&lt;=AA$1006))),FALSE),OR(ISNUMBER(FIND(";"&amp;UPPER(TRIM(Datos!AA691&amp;""))&amp;"=",AA$1007)),ISNUMBER(FIND(";"&amp;UPPER(TRIM(Datos!AA691&amp;""))&amp;";",AA$1007))),OR(UPPER(TRIM(Datos!AA691&amp;""))="SÍ",UPPER(TRIM(Datos!AA691&amp;""))="SI",UPPER(TRIM(Datos!AA691&amp;""))="NO"),IF(ISNUMBER(Datos!AA691),AND(OR(AA$1005="",Datos!AA691&gt;=AA$1005),OR(AA$1006="",Datos!AA691&lt;=AA$1006)),FALSE),TRUE))))</f>
        <v>0.0</v>
      </c>
      <c r="AB691">
        <f>IF(Datos!AB691="",0,IF(AND(AB$1008&lt;&gt;"",Datos!AB691=AB$1008),0,IF(AB$1004=0,0,1-CHOOSE(AB$1004,IF(ISNUMBER(Datos!AB691),AND(OR(AB$1005="",Datos!AB691&gt;=AB$1005),OR(AB$1006="",Datos!AB691&lt;=AB$1006)),FALSE),IF(ISNUMBER(Datos!AB691),AND(Datos!AB691=INT(Datos!AB691),AND(OR(AB$1005="",Datos!AB691&gt;=AB$1005),OR(AB$1006="",Datos!AB691&lt;=AB$1006))),FALSE),OR(ISNUMBER(FIND(";"&amp;UPPER(TRIM(Datos!AB691&amp;""))&amp;"=",AB$1007)),ISNUMBER(FIND(";"&amp;UPPER(TRIM(Datos!AB691&amp;""))&amp;";",AB$1007))),OR(UPPER(TRIM(Datos!AB691&amp;""))="SÍ",UPPER(TRIM(Datos!AB691&amp;""))="SI",UPPER(TRIM(Datos!AB691&amp;""))="NO"),IF(ISNUMBER(Datos!AB691),AND(OR(AB$1005="",Datos!AB691&gt;=AB$1005),OR(AB$1006="",Datos!AB691&lt;=AB$1006)),FALSE),TRUE))))</f>
        <v>0.0</v>
      </c>
      <c r="AC691">
        <f>IF(Datos!AC691="",0,IF(AND(AC$1008&lt;&gt;"",Datos!AC691=AC$1008),0,IF(AC$1004=0,0,1-CHOOSE(AC$1004,IF(ISNUMBER(Datos!AC691),AND(OR(AC$1005="",Datos!AC691&gt;=AC$1005),OR(AC$1006="",Datos!AC691&lt;=AC$1006)),FALSE),IF(ISNUMBER(Datos!AC691),AND(Datos!AC691=INT(Datos!AC691),AND(OR(AC$1005="",Datos!AC691&gt;=AC$1005),OR(AC$1006="",Datos!AC691&lt;=AC$1006))),FALSE),OR(ISNUMBER(FIND(";"&amp;UPPER(TRIM(Datos!AC691&amp;""))&amp;"=",AC$1007)),ISNUMBER(FIND(";"&amp;UPPER(TRIM(Datos!AC691&amp;""))&amp;";",AC$1007))),OR(UPPER(TRIM(Datos!AC691&amp;""))="SÍ",UPPER(TRIM(Datos!AC691&amp;""))="SI",UPPER(TRIM(Datos!AC691&amp;""))="NO"),IF(ISNUMBER(Datos!AC691),AND(OR(AC$1005="",Datos!AC691&gt;=AC$1005),OR(AC$1006="",Datos!AC691&lt;=AC$1006)),FALSE),TRUE))))</f>
        <v>0.0</v>
      </c>
      <c r="AD691">
        <f>IF(Datos!AD691="",0,IF(AND(AD$1008&lt;&gt;"",Datos!AD691=AD$1008),0,IF(AD$1004=0,0,1-CHOOSE(AD$1004,IF(ISNUMBER(Datos!AD691),AND(OR(AD$1005="",Datos!AD691&gt;=AD$1005),OR(AD$1006="",Datos!AD691&lt;=AD$1006)),FALSE),IF(ISNUMBER(Datos!AD691),AND(Datos!AD691=INT(Datos!AD691),AND(OR(AD$1005="",Datos!AD691&gt;=AD$1005),OR(AD$1006="",Datos!AD691&lt;=AD$1006))),FALSE),OR(ISNUMBER(FIND(";"&amp;UPPER(TRIM(Datos!AD691&amp;""))&amp;"=",AD$1007)),ISNUMBER(FIND(";"&amp;UPPER(TRIM(Datos!AD691&amp;""))&amp;";",AD$1007))),OR(UPPER(TRIM(Datos!AD691&amp;""))="SÍ",UPPER(TRIM(Datos!AD691&amp;""))="SI",UPPER(TRIM(Datos!AD691&amp;""))="NO"),IF(ISNUMBER(Datos!AD691),AND(OR(AD$1005="",Datos!AD691&gt;=AD$1005),OR(AD$1006="",Datos!AD691&lt;=AD$1006)),FALSE),TRUE))))</f>
        <v>0.0</v>
      </c>
      <c r="AE691">
        <f>IF(Datos!AE691="",0,IF(AND(AE$1008&lt;&gt;"",Datos!AE691=AE$1008),0,IF(AE$1004=0,0,1-CHOOSE(AE$1004,IF(ISNUMBER(Datos!AE691),AND(OR(AE$1005="",Datos!AE691&gt;=AE$1005),OR(AE$1006="",Datos!AE691&lt;=AE$1006)),FALSE),IF(ISNUMBER(Datos!AE691),AND(Datos!AE691=INT(Datos!AE691),AND(OR(AE$1005="",Datos!AE691&gt;=AE$1005),OR(AE$1006="",Datos!AE691&lt;=AE$1006))),FALSE),OR(ISNUMBER(FIND(";"&amp;UPPER(TRIM(Datos!AE691&amp;""))&amp;"=",AE$1007)),ISNUMBER(FIND(";"&amp;UPPER(TRIM(Datos!AE691&amp;""))&amp;";",AE$1007))),OR(UPPER(TRIM(Datos!AE691&amp;""))="SÍ",UPPER(TRIM(Datos!AE691&amp;""))="SI",UPPER(TRIM(Datos!AE691&amp;""))="NO"),IF(ISNUMBER(Datos!AE691),AND(OR(AE$1005="",Datos!AE691&gt;=AE$1005),OR(AE$1006="",Datos!AE691&lt;=AE$1006)),FALSE),TRUE))))</f>
        <v>0.0</v>
      </c>
    </row>
    <row r="692" spans="2:31">
      <c r="B692">
        <f>IF(Datos!B692="",0,IF(AND(B$1008&lt;&gt;"",Datos!B692=B$1008),0,IF(B$1004=0,0,1-CHOOSE(B$1004,IF(ISNUMBER(Datos!B692),AND(OR(B$1005="",Datos!B692&gt;=B$1005),OR(B$1006="",Datos!B692&lt;=B$1006)),FALSE),IF(ISNUMBER(Datos!B692),AND(Datos!B692=INT(Datos!B692),AND(OR(B$1005="",Datos!B692&gt;=B$1005),OR(B$1006="",Datos!B692&lt;=B$1006))),FALSE),OR(ISNUMBER(FIND(";"&amp;UPPER(TRIM(Datos!B692&amp;""))&amp;"=",B$1007)),ISNUMBER(FIND(";"&amp;UPPER(TRIM(Datos!B692&amp;""))&amp;";",B$1007))),OR(UPPER(TRIM(Datos!B692&amp;""))="SÍ",UPPER(TRIM(Datos!B692&amp;""))="SI",UPPER(TRIM(Datos!B692&amp;""))="NO"),IF(ISNUMBER(Datos!B692),AND(OR(B$1005="",Datos!B692&gt;=B$1005),OR(B$1006="",Datos!B692&lt;=B$1006)),FALSE),TRUE))))</f>
        <v>0.0</v>
      </c>
      <c r="C692">
        <f>IF(Datos!C692="",0,IF(AND(C$1008&lt;&gt;"",Datos!C692=C$1008),0,IF(C$1004=0,0,1-CHOOSE(C$1004,IF(ISNUMBER(Datos!C692),AND(OR(C$1005="",Datos!C692&gt;=C$1005),OR(C$1006="",Datos!C692&lt;=C$1006)),FALSE),IF(ISNUMBER(Datos!C692),AND(Datos!C692=INT(Datos!C692),AND(OR(C$1005="",Datos!C692&gt;=C$1005),OR(C$1006="",Datos!C692&lt;=C$1006))),FALSE),OR(ISNUMBER(FIND(";"&amp;UPPER(TRIM(Datos!C692&amp;""))&amp;"=",C$1007)),ISNUMBER(FIND(";"&amp;UPPER(TRIM(Datos!C692&amp;""))&amp;";",C$1007))),OR(UPPER(TRIM(Datos!C692&amp;""))="SÍ",UPPER(TRIM(Datos!C692&amp;""))="SI",UPPER(TRIM(Datos!C692&amp;""))="NO"),IF(ISNUMBER(Datos!C692),AND(OR(C$1005="",Datos!C692&gt;=C$1005),OR(C$1006="",Datos!C692&lt;=C$1006)),FALSE),TRUE))))</f>
        <v>0.0</v>
      </c>
      <c r="D692">
        <f>IF(Datos!D692="",0,IF(AND(D$1008&lt;&gt;"",Datos!D692=D$1008),0,IF(D$1004=0,0,1-CHOOSE(D$1004,IF(ISNUMBER(Datos!D692),AND(OR(D$1005="",Datos!D692&gt;=D$1005),OR(D$1006="",Datos!D692&lt;=D$1006)),FALSE),IF(ISNUMBER(Datos!D692),AND(Datos!D692=INT(Datos!D692),AND(OR(D$1005="",Datos!D692&gt;=D$1005),OR(D$1006="",Datos!D692&lt;=D$1006))),FALSE),OR(ISNUMBER(FIND(";"&amp;UPPER(TRIM(Datos!D692&amp;""))&amp;"=",D$1007)),ISNUMBER(FIND(";"&amp;UPPER(TRIM(Datos!D692&amp;""))&amp;";",D$1007))),OR(UPPER(TRIM(Datos!D692&amp;""))="SÍ",UPPER(TRIM(Datos!D692&amp;""))="SI",UPPER(TRIM(Datos!D692&amp;""))="NO"),IF(ISNUMBER(Datos!D692),AND(OR(D$1005="",Datos!D692&gt;=D$1005),OR(D$1006="",Datos!D692&lt;=D$1006)),FALSE),TRUE))))</f>
        <v>0.0</v>
      </c>
      <c r="E692">
        <f>IF(Datos!E692="",0,IF(AND(E$1008&lt;&gt;"",Datos!E692=E$1008),0,IF(E$1004=0,0,1-CHOOSE(E$1004,IF(ISNUMBER(Datos!E692),AND(OR(E$1005="",Datos!E692&gt;=E$1005),OR(E$1006="",Datos!E692&lt;=E$1006)),FALSE),IF(ISNUMBER(Datos!E692),AND(Datos!E692=INT(Datos!E692),AND(OR(E$1005="",Datos!E692&gt;=E$1005),OR(E$1006="",Datos!E692&lt;=E$1006))),FALSE),OR(ISNUMBER(FIND(";"&amp;UPPER(TRIM(Datos!E692&amp;""))&amp;"=",E$1007)),ISNUMBER(FIND(";"&amp;UPPER(TRIM(Datos!E692&amp;""))&amp;";",E$1007))),OR(UPPER(TRIM(Datos!E692&amp;""))="SÍ",UPPER(TRIM(Datos!E692&amp;""))="SI",UPPER(TRIM(Datos!E692&amp;""))="NO"),IF(ISNUMBER(Datos!E692),AND(OR(E$1005="",Datos!E692&gt;=E$1005),OR(E$1006="",Datos!E692&lt;=E$1006)),FALSE),TRUE))))</f>
        <v>0.0</v>
      </c>
      <c r="F692">
        <f>IF(Datos!F692="",0,IF(AND(F$1008&lt;&gt;"",Datos!F692=F$1008),0,IF(F$1004=0,0,1-CHOOSE(F$1004,IF(ISNUMBER(Datos!F692),AND(OR(F$1005="",Datos!F692&gt;=F$1005),OR(F$1006="",Datos!F692&lt;=F$1006)),FALSE),IF(ISNUMBER(Datos!F692),AND(Datos!F692=INT(Datos!F692),AND(OR(F$1005="",Datos!F692&gt;=F$1005),OR(F$1006="",Datos!F692&lt;=F$1006))),FALSE),OR(ISNUMBER(FIND(";"&amp;UPPER(TRIM(Datos!F692&amp;""))&amp;"=",F$1007)),ISNUMBER(FIND(";"&amp;UPPER(TRIM(Datos!F692&amp;""))&amp;";",F$1007))),OR(UPPER(TRIM(Datos!F692&amp;""))="SÍ",UPPER(TRIM(Datos!F692&amp;""))="SI",UPPER(TRIM(Datos!F692&amp;""))="NO"),IF(ISNUMBER(Datos!F692),AND(OR(F$1005="",Datos!F692&gt;=F$1005),OR(F$1006="",Datos!F692&lt;=F$1006)),FALSE),TRUE))))</f>
        <v>0.0</v>
      </c>
      <c r="G692">
        <f>IF(Datos!G692="",0,IF(AND(G$1008&lt;&gt;"",Datos!G692=G$1008),0,IF(G$1004=0,0,1-CHOOSE(G$1004,IF(ISNUMBER(Datos!G692),AND(OR(G$1005="",Datos!G692&gt;=G$1005),OR(G$1006="",Datos!G692&lt;=G$1006)),FALSE),IF(ISNUMBER(Datos!G692),AND(Datos!G692=INT(Datos!G692),AND(OR(G$1005="",Datos!G692&gt;=G$1005),OR(G$1006="",Datos!G692&lt;=G$1006))),FALSE),OR(ISNUMBER(FIND(";"&amp;UPPER(TRIM(Datos!G692&amp;""))&amp;"=",G$1007)),ISNUMBER(FIND(";"&amp;UPPER(TRIM(Datos!G692&amp;""))&amp;";",G$1007))),OR(UPPER(TRIM(Datos!G692&amp;""))="SÍ",UPPER(TRIM(Datos!G692&amp;""))="SI",UPPER(TRIM(Datos!G692&amp;""))="NO"),IF(ISNUMBER(Datos!G692),AND(OR(G$1005="",Datos!G692&gt;=G$1005),OR(G$1006="",Datos!G692&lt;=G$1006)),FALSE),TRUE))))</f>
        <v>0.0</v>
      </c>
      <c r="H692">
        <f>IF(Datos!H692="",0,IF(AND(H$1008&lt;&gt;"",Datos!H692=H$1008),0,IF(H$1004=0,0,1-CHOOSE(H$1004,IF(ISNUMBER(Datos!H692),AND(OR(H$1005="",Datos!H692&gt;=H$1005),OR(H$1006="",Datos!H692&lt;=H$1006)),FALSE),IF(ISNUMBER(Datos!H692),AND(Datos!H692=INT(Datos!H692),AND(OR(H$1005="",Datos!H692&gt;=H$1005),OR(H$1006="",Datos!H692&lt;=H$1006))),FALSE),OR(ISNUMBER(FIND(";"&amp;UPPER(TRIM(Datos!H692&amp;""))&amp;"=",H$1007)),ISNUMBER(FIND(";"&amp;UPPER(TRIM(Datos!H692&amp;""))&amp;";",H$1007))),OR(UPPER(TRIM(Datos!H692&amp;""))="SÍ",UPPER(TRIM(Datos!H692&amp;""))="SI",UPPER(TRIM(Datos!H692&amp;""))="NO"),IF(ISNUMBER(Datos!H692),AND(OR(H$1005="",Datos!H692&gt;=H$1005),OR(H$1006="",Datos!H692&lt;=H$1006)),FALSE),TRUE))))</f>
        <v>0.0</v>
      </c>
      <c r="I692">
        <f>IF(Datos!I692="",0,IF(AND(I$1008&lt;&gt;"",Datos!I692=I$1008),0,IF(I$1004=0,0,1-CHOOSE(I$1004,IF(ISNUMBER(Datos!I692),AND(OR(I$1005="",Datos!I692&gt;=I$1005),OR(I$1006="",Datos!I692&lt;=I$1006)),FALSE),IF(ISNUMBER(Datos!I692),AND(Datos!I692=INT(Datos!I692),AND(OR(I$1005="",Datos!I692&gt;=I$1005),OR(I$1006="",Datos!I692&lt;=I$1006))),FALSE),OR(ISNUMBER(FIND(";"&amp;UPPER(TRIM(Datos!I692&amp;""))&amp;"=",I$1007)),ISNUMBER(FIND(";"&amp;UPPER(TRIM(Datos!I692&amp;""))&amp;";",I$1007))),OR(UPPER(TRIM(Datos!I692&amp;""))="SÍ",UPPER(TRIM(Datos!I692&amp;""))="SI",UPPER(TRIM(Datos!I692&amp;""))="NO"),IF(ISNUMBER(Datos!I692),AND(OR(I$1005="",Datos!I692&gt;=I$1005),OR(I$1006="",Datos!I692&lt;=I$1006)),FALSE),TRUE))))</f>
        <v>0.0</v>
      </c>
      <c r="J692">
        <f>IF(Datos!J692="",0,IF(AND(J$1008&lt;&gt;"",Datos!J692=J$1008),0,IF(J$1004=0,0,1-CHOOSE(J$1004,IF(ISNUMBER(Datos!J692),AND(OR(J$1005="",Datos!J692&gt;=J$1005),OR(J$1006="",Datos!J692&lt;=J$1006)),FALSE),IF(ISNUMBER(Datos!J692),AND(Datos!J692=INT(Datos!J692),AND(OR(J$1005="",Datos!J692&gt;=J$1005),OR(J$1006="",Datos!J692&lt;=J$1006))),FALSE),OR(ISNUMBER(FIND(";"&amp;UPPER(TRIM(Datos!J692&amp;""))&amp;"=",J$1007)),ISNUMBER(FIND(";"&amp;UPPER(TRIM(Datos!J692&amp;""))&amp;";",J$1007))),OR(UPPER(TRIM(Datos!J692&amp;""))="SÍ",UPPER(TRIM(Datos!J692&amp;""))="SI",UPPER(TRIM(Datos!J692&amp;""))="NO"),IF(ISNUMBER(Datos!J692),AND(OR(J$1005="",Datos!J692&gt;=J$1005),OR(J$1006="",Datos!J692&lt;=J$1006)),FALSE),TRUE))))</f>
        <v>0.0</v>
      </c>
      <c r="K692">
        <f>IF(Datos!K692="",0,IF(AND(K$1008&lt;&gt;"",Datos!K692=K$1008),0,IF(K$1004=0,0,1-CHOOSE(K$1004,IF(ISNUMBER(Datos!K692),AND(OR(K$1005="",Datos!K692&gt;=K$1005),OR(K$1006="",Datos!K692&lt;=K$1006)),FALSE),IF(ISNUMBER(Datos!K692),AND(Datos!K692=INT(Datos!K692),AND(OR(K$1005="",Datos!K692&gt;=K$1005),OR(K$1006="",Datos!K692&lt;=K$1006))),FALSE),OR(ISNUMBER(FIND(";"&amp;UPPER(TRIM(Datos!K692&amp;""))&amp;"=",K$1007)),ISNUMBER(FIND(";"&amp;UPPER(TRIM(Datos!K692&amp;""))&amp;";",K$1007))),OR(UPPER(TRIM(Datos!K692&amp;""))="SÍ",UPPER(TRIM(Datos!K692&amp;""))="SI",UPPER(TRIM(Datos!K692&amp;""))="NO"),IF(ISNUMBER(Datos!K692),AND(OR(K$1005="",Datos!K692&gt;=K$1005),OR(K$1006="",Datos!K692&lt;=K$1006)),FALSE),TRUE))))</f>
        <v>0.0</v>
      </c>
      <c r="L692">
        <f>IF(Datos!L692="",0,IF(AND(L$1008&lt;&gt;"",Datos!L692=L$1008),0,IF(L$1004=0,0,1-CHOOSE(L$1004,IF(ISNUMBER(Datos!L692),AND(OR(L$1005="",Datos!L692&gt;=L$1005),OR(L$1006="",Datos!L692&lt;=L$1006)),FALSE),IF(ISNUMBER(Datos!L692),AND(Datos!L692=INT(Datos!L692),AND(OR(L$1005="",Datos!L692&gt;=L$1005),OR(L$1006="",Datos!L692&lt;=L$1006))),FALSE),OR(ISNUMBER(FIND(";"&amp;UPPER(TRIM(Datos!L692&amp;""))&amp;"=",L$1007)),ISNUMBER(FIND(";"&amp;UPPER(TRIM(Datos!L692&amp;""))&amp;";",L$1007))),OR(UPPER(TRIM(Datos!L692&amp;""))="SÍ",UPPER(TRIM(Datos!L692&amp;""))="SI",UPPER(TRIM(Datos!L692&amp;""))="NO"),IF(ISNUMBER(Datos!L692),AND(OR(L$1005="",Datos!L692&gt;=L$1005),OR(L$1006="",Datos!L692&lt;=L$1006)),FALSE),TRUE))))</f>
        <v>0.0</v>
      </c>
      <c r="M692">
        <f>IF(Datos!M692="",0,IF(AND(M$1008&lt;&gt;"",Datos!M692=M$1008),0,IF(M$1004=0,0,1-CHOOSE(M$1004,IF(ISNUMBER(Datos!M692),AND(OR(M$1005="",Datos!M692&gt;=M$1005),OR(M$1006="",Datos!M692&lt;=M$1006)),FALSE),IF(ISNUMBER(Datos!M692),AND(Datos!M692=INT(Datos!M692),AND(OR(M$1005="",Datos!M692&gt;=M$1005),OR(M$1006="",Datos!M692&lt;=M$1006))),FALSE),OR(ISNUMBER(FIND(";"&amp;UPPER(TRIM(Datos!M692&amp;""))&amp;"=",M$1007)),ISNUMBER(FIND(";"&amp;UPPER(TRIM(Datos!M692&amp;""))&amp;";",M$1007))),OR(UPPER(TRIM(Datos!M692&amp;""))="SÍ",UPPER(TRIM(Datos!M692&amp;""))="SI",UPPER(TRIM(Datos!M692&amp;""))="NO"),IF(ISNUMBER(Datos!M692),AND(OR(M$1005="",Datos!M692&gt;=M$1005),OR(M$1006="",Datos!M692&lt;=M$1006)),FALSE),TRUE))))</f>
        <v>0.0</v>
      </c>
      <c r="N692">
        <f>IF(Datos!N692="",0,IF(AND(N$1008&lt;&gt;"",Datos!N692=N$1008),0,IF(N$1004=0,0,1-CHOOSE(N$1004,IF(ISNUMBER(Datos!N692),AND(OR(N$1005="",Datos!N692&gt;=N$1005),OR(N$1006="",Datos!N692&lt;=N$1006)),FALSE),IF(ISNUMBER(Datos!N692),AND(Datos!N692=INT(Datos!N692),AND(OR(N$1005="",Datos!N692&gt;=N$1005),OR(N$1006="",Datos!N692&lt;=N$1006))),FALSE),OR(ISNUMBER(FIND(";"&amp;UPPER(TRIM(Datos!N692&amp;""))&amp;"=",N$1007)),ISNUMBER(FIND(";"&amp;UPPER(TRIM(Datos!N692&amp;""))&amp;";",N$1007))),OR(UPPER(TRIM(Datos!N692&amp;""))="SÍ",UPPER(TRIM(Datos!N692&amp;""))="SI",UPPER(TRIM(Datos!N692&amp;""))="NO"),IF(ISNUMBER(Datos!N692),AND(OR(N$1005="",Datos!N692&gt;=N$1005),OR(N$1006="",Datos!N692&lt;=N$1006)),FALSE),TRUE))))</f>
        <v>0.0</v>
      </c>
      <c r="O692">
        <f>IF(Datos!O692="",0,IF(AND(O$1008&lt;&gt;"",Datos!O692=O$1008),0,IF(O$1004=0,0,1-CHOOSE(O$1004,IF(ISNUMBER(Datos!O692),AND(OR(O$1005="",Datos!O692&gt;=O$1005),OR(O$1006="",Datos!O692&lt;=O$1006)),FALSE),IF(ISNUMBER(Datos!O692),AND(Datos!O692=INT(Datos!O692),AND(OR(O$1005="",Datos!O692&gt;=O$1005),OR(O$1006="",Datos!O692&lt;=O$1006))),FALSE),OR(ISNUMBER(FIND(";"&amp;UPPER(TRIM(Datos!O692&amp;""))&amp;"=",O$1007)),ISNUMBER(FIND(";"&amp;UPPER(TRIM(Datos!O692&amp;""))&amp;";",O$1007))),OR(UPPER(TRIM(Datos!O692&amp;""))="SÍ",UPPER(TRIM(Datos!O692&amp;""))="SI",UPPER(TRIM(Datos!O692&amp;""))="NO"),IF(ISNUMBER(Datos!O692),AND(OR(O$1005="",Datos!O692&gt;=O$1005),OR(O$1006="",Datos!O692&lt;=O$1006)),FALSE),TRUE))))</f>
        <v>0.0</v>
      </c>
      <c r="P692">
        <f>IF(Datos!P692="",0,IF(AND(P$1008&lt;&gt;"",Datos!P692=P$1008),0,IF(P$1004=0,0,1-CHOOSE(P$1004,IF(ISNUMBER(Datos!P692),AND(OR(P$1005="",Datos!P692&gt;=P$1005),OR(P$1006="",Datos!P692&lt;=P$1006)),FALSE),IF(ISNUMBER(Datos!P692),AND(Datos!P692=INT(Datos!P692),AND(OR(P$1005="",Datos!P692&gt;=P$1005),OR(P$1006="",Datos!P692&lt;=P$1006))),FALSE),OR(ISNUMBER(FIND(";"&amp;UPPER(TRIM(Datos!P692&amp;""))&amp;"=",P$1007)),ISNUMBER(FIND(";"&amp;UPPER(TRIM(Datos!P692&amp;""))&amp;";",P$1007))),OR(UPPER(TRIM(Datos!P692&amp;""))="SÍ",UPPER(TRIM(Datos!P692&amp;""))="SI",UPPER(TRIM(Datos!P692&amp;""))="NO"),IF(ISNUMBER(Datos!P692),AND(OR(P$1005="",Datos!P692&gt;=P$1005),OR(P$1006="",Datos!P692&lt;=P$1006)),FALSE),TRUE))))</f>
        <v>0.0</v>
      </c>
      <c r="Q692">
        <f>IF(Datos!Q692="",0,IF(AND(Q$1008&lt;&gt;"",Datos!Q692=Q$1008),0,IF(Q$1004=0,0,1-CHOOSE(Q$1004,IF(ISNUMBER(Datos!Q692),AND(OR(Q$1005="",Datos!Q692&gt;=Q$1005),OR(Q$1006="",Datos!Q692&lt;=Q$1006)),FALSE),IF(ISNUMBER(Datos!Q692),AND(Datos!Q692=INT(Datos!Q692),AND(OR(Q$1005="",Datos!Q692&gt;=Q$1005),OR(Q$1006="",Datos!Q692&lt;=Q$1006))),FALSE),OR(ISNUMBER(FIND(";"&amp;UPPER(TRIM(Datos!Q692&amp;""))&amp;"=",Q$1007)),ISNUMBER(FIND(";"&amp;UPPER(TRIM(Datos!Q692&amp;""))&amp;";",Q$1007))),OR(UPPER(TRIM(Datos!Q692&amp;""))="SÍ",UPPER(TRIM(Datos!Q692&amp;""))="SI",UPPER(TRIM(Datos!Q692&amp;""))="NO"),IF(ISNUMBER(Datos!Q692),AND(OR(Q$1005="",Datos!Q692&gt;=Q$1005),OR(Q$1006="",Datos!Q692&lt;=Q$1006)),FALSE),TRUE))))</f>
        <v>0.0</v>
      </c>
      <c r="R692">
        <f>IF(Datos!R692="",0,IF(AND(R$1008&lt;&gt;"",Datos!R692=R$1008),0,IF(R$1004=0,0,1-CHOOSE(R$1004,IF(ISNUMBER(Datos!R692),AND(OR(R$1005="",Datos!R692&gt;=R$1005),OR(R$1006="",Datos!R692&lt;=R$1006)),FALSE),IF(ISNUMBER(Datos!R692),AND(Datos!R692=INT(Datos!R692),AND(OR(R$1005="",Datos!R692&gt;=R$1005),OR(R$1006="",Datos!R692&lt;=R$1006))),FALSE),OR(ISNUMBER(FIND(";"&amp;UPPER(TRIM(Datos!R692&amp;""))&amp;"=",R$1007)),ISNUMBER(FIND(";"&amp;UPPER(TRIM(Datos!R692&amp;""))&amp;";",R$1007))),OR(UPPER(TRIM(Datos!R692&amp;""))="SÍ",UPPER(TRIM(Datos!R692&amp;""))="SI",UPPER(TRIM(Datos!R692&amp;""))="NO"),IF(ISNUMBER(Datos!R692),AND(OR(R$1005="",Datos!R692&gt;=R$1005),OR(R$1006="",Datos!R692&lt;=R$1006)),FALSE),TRUE))))</f>
        <v>0.0</v>
      </c>
      <c r="S692">
        <f>IF(Datos!S692="",0,IF(AND(S$1008&lt;&gt;"",Datos!S692=S$1008),0,IF(S$1004=0,0,1-CHOOSE(S$1004,IF(ISNUMBER(Datos!S692),AND(OR(S$1005="",Datos!S692&gt;=S$1005),OR(S$1006="",Datos!S692&lt;=S$1006)),FALSE),IF(ISNUMBER(Datos!S692),AND(Datos!S692=INT(Datos!S692),AND(OR(S$1005="",Datos!S692&gt;=S$1005),OR(S$1006="",Datos!S692&lt;=S$1006))),FALSE),OR(ISNUMBER(FIND(";"&amp;UPPER(TRIM(Datos!S692&amp;""))&amp;"=",S$1007)),ISNUMBER(FIND(";"&amp;UPPER(TRIM(Datos!S692&amp;""))&amp;";",S$1007))),OR(UPPER(TRIM(Datos!S692&amp;""))="SÍ",UPPER(TRIM(Datos!S692&amp;""))="SI",UPPER(TRIM(Datos!S692&amp;""))="NO"),IF(ISNUMBER(Datos!S692),AND(OR(S$1005="",Datos!S692&gt;=S$1005),OR(S$1006="",Datos!S692&lt;=S$1006)),FALSE),TRUE))))</f>
        <v>0.0</v>
      </c>
      <c r="T692">
        <f>IF(Datos!T692="",0,IF(AND(T$1008&lt;&gt;"",Datos!T692=T$1008),0,IF(T$1004=0,0,1-CHOOSE(T$1004,IF(ISNUMBER(Datos!T692),AND(OR(T$1005="",Datos!T692&gt;=T$1005),OR(T$1006="",Datos!T692&lt;=T$1006)),FALSE),IF(ISNUMBER(Datos!T692),AND(Datos!T692=INT(Datos!T692),AND(OR(T$1005="",Datos!T692&gt;=T$1005),OR(T$1006="",Datos!T692&lt;=T$1006))),FALSE),OR(ISNUMBER(FIND(";"&amp;UPPER(TRIM(Datos!T692&amp;""))&amp;"=",T$1007)),ISNUMBER(FIND(";"&amp;UPPER(TRIM(Datos!T692&amp;""))&amp;";",T$1007))),OR(UPPER(TRIM(Datos!T692&amp;""))="SÍ",UPPER(TRIM(Datos!T692&amp;""))="SI",UPPER(TRIM(Datos!T692&amp;""))="NO"),IF(ISNUMBER(Datos!T692),AND(OR(T$1005="",Datos!T692&gt;=T$1005),OR(T$1006="",Datos!T692&lt;=T$1006)),FALSE),TRUE))))</f>
        <v>0.0</v>
      </c>
      <c r="U692">
        <f>IF(Datos!U692="",0,IF(AND(U$1008&lt;&gt;"",Datos!U692=U$1008),0,IF(U$1004=0,0,1-CHOOSE(U$1004,IF(ISNUMBER(Datos!U692),AND(OR(U$1005="",Datos!U692&gt;=U$1005),OR(U$1006="",Datos!U692&lt;=U$1006)),FALSE),IF(ISNUMBER(Datos!U692),AND(Datos!U692=INT(Datos!U692),AND(OR(U$1005="",Datos!U692&gt;=U$1005),OR(U$1006="",Datos!U692&lt;=U$1006))),FALSE),OR(ISNUMBER(FIND(";"&amp;UPPER(TRIM(Datos!U692&amp;""))&amp;"=",U$1007)),ISNUMBER(FIND(";"&amp;UPPER(TRIM(Datos!U692&amp;""))&amp;";",U$1007))),OR(UPPER(TRIM(Datos!U692&amp;""))="SÍ",UPPER(TRIM(Datos!U692&amp;""))="SI",UPPER(TRIM(Datos!U692&amp;""))="NO"),IF(ISNUMBER(Datos!U692),AND(OR(U$1005="",Datos!U692&gt;=U$1005),OR(U$1006="",Datos!U692&lt;=U$1006)),FALSE),TRUE))))</f>
        <v>0.0</v>
      </c>
      <c r="V692">
        <f>IF(Datos!V692="",0,IF(AND(V$1008&lt;&gt;"",Datos!V692=V$1008),0,IF(V$1004=0,0,1-CHOOSE(V$1004,IF(ISNUMBER(Datos!V692),AND(OR(V$1005="",Datos!V692&gt;=V$1005),OR(V$1006="",Datos!V692&lt;=V$1006)),FALSE),IF(ISNUMBER(Datos!V692),AND(Datos!V692=INT(Datos!V692),AND(OR(V$1005="",Datos!V692&gt;=V$1005),OR(V$1006="",Datos!V692&lt;=V$1006))),FALSE),OR(ISNUMBER(FIND(";"&amp;UPPER(TRIM(Datos!V692&amp;""))&amp;"=",V$1007)),ISNUMBER(FIND(";"&amp;UPPER(TRIM(Datos!V692&amp;""))&amp;";",V$1007))),OR(UPPER(TRIM(Datos!V692&amp;""))="SÍ",UPPER(TRIM(Datos!V692&amp;""))="SI",UPPER(TRIM(Datos!V692&amp;""))="NO"),IF(ISNUMBER(Datos!V692),AND(OR(V$1005="",Datos!V692&gt;=V$1005),OR(V$1006="",Datos!V692&lt;=V$1006)),FALSE),TRUE))))</f>
        <v>0.0</v>
      </c>
      <c r="W692">
        <f>IF(Datos!W692="",0,IF(AND(W$1008&lt;&gt;"",Datos!W692=W$1008),0,IF(W$1004=0,0,1-CHOOSE(W$1004,IF(ISNUMBER(Datos!W692),AND(OR(W$1005="",Datos!W692&gt;=W$1005),OR(W$1006="",Datos!W692&lt;=W$1006)),FALSE),IF(ISNUMBER(Datos!W692),AND(Datos!W692=INT(Datos!W692),AND(OR(W$1005="",Datos!W692&gt;=W$1005),OR(W$1006="",Datos!W692&lt;=W$1006))),FALSE),OR(ISNUMBER(FIND(";"&amp;UPPER(TRIM(Datos!W692&amp;""))&amp;"=",W$1007)),ISNUMBER(FIND(";"&amp;UPPER(TRIM(Datos!W692&amp;""))&amp;";",W$1007))),OR(UPPER(TRIM(Datos!W692&amp;""))="SÍ",UPPER(TRIM(Datos!W692&amp;""))="SI",UPPER(TRIM(Datos!W692&amp;""))="NO"),IF(ISNUMBER(Datos!W692),AND(OR(W$1005="",Datos!W692&gt;=W$1005),OR(W$1006="",Datos!W692&lt;=W$1006)),FALSE),TRUE))))</f>
        <v>0.0</v>
      </c>
      <c r="X692">
        <f>IF(Datos!X692="",0,IF(AND(X$1008&lt;&gt;"",Datos!X692=X$1008),0,IF(X$1004=0,0,1-CHOOSE(X$1004,IF(ISNUMBER(Datos!X692),AND(OR(X$1005="",Datos!X692&gt;=X$1005),OR(X$1006="",Datos!X692&lt;=X$1006)),FALSE),IF(ISNUMBER(Datos!X692),AND(Datos!X692=INT(Datos!X692),AND(OR(X$1005="",Datos!X692&gt;=X$1005),OR(X$1006="",Datos!X692&lt;=X$1006))),FALSE),OR(ISNUMBER(FIND(";"&amp;UPPER(TRIM(Datos!X692&amp;""))&amp;"=",X$1007)),ISNUMBER(FIND(";"&amp;UPPER(TRIM(Datos!X692&amp;""))&amp;";",X$1007))),OR(UPPER(TRIM(Datos!X692&amp;""))="SÍ",UPPER(TRIM(Datos!X692&amp;""))="SI",UPPER(TRIM(Datos!X692&amp;""))="NO"),IF(ISNUMBER(Datos!X692),AND(OR(X$1005="",Datos!X692&gt;=X$1005),OR(X$1006="",Datos!X692&lt;=X$1006)),FALSE),TRUE))))</f>
        <v>0.0</v>
      </c>
      <c r="Y692">
        <f>IF(Datos!Y692="",0,IF(AND(Y$1008&lt;&gt;"",Datos!Y692=Y$1008),0,IF(Y$1004=0,0,1-CHOOSE(Y$1004,IF(ISNUMBER(Datos!Y692),AND(OR(Y$1005="",Datos!Y692&gt;=Y$1005),OR(Y$1006="",Datos!Y692&lt;=Y$1006)),FALSE),IF(ISNUMBER(Datos!Y692),AND(Datos!Y692=INT(Datos!Y692),AND(OR(Y$1005="",Datos!Y692&gt;=Y$1005),OR(Y$1006="",Datos!Y692&lt;=Y$1006))),FALSE),OR(ISNUMBER(FIND(";"&amp;UPPER(TRIM(Datos!Y692&amp;""))&amp;"=",Y$1007)),ISNUMBER(FIND(";"&amp;UPPER(TRIM(Datos!Y692&amp;""))&amp;";",Y$1007))),OR(UPPER(TRIM(Datos!Y692&amp;""))="SÍ",UPPER(TRIM(Datos!Y692&amp;""))="SI",UPPER(TRIM(Datos!Y692&amp;""))="NO"),IF(ISNUMBER(Datos!Y692),AND(OR(Y$1005="",Datos!Y692&gt;=Y$1005),OR(Y$1006="",Datos!Y692&lt;=Y$1006)),FALSE),TRUE))))</f>
        <v>0.0</v>
      </c>
      <c r="Z692">
        <f>IF(Datos!Z692="",0,IF(AND(Z$1008&lt;&gt;"",Datos!Z692=Z$1008),0,IF(Z$1004=0,0,1-CHOOSE(Z$1004,IF(ISNUMBER(Datos!Z692),AND(OR(Z$1005="",Datos!Z692&gt;=Z$1005),OR(Z$1006="",Datos!Z692&lt;=Z$1006)),FALSE),IF(ISNUMBER(Datos!Z692),AND(Datos!Z692=INT(Datos!Z692),AND(OR(Z$1005="",Datos!Z692&gt;=Z$1005),OR(Z$1006="",Datos!Z692&lt;=Z$1006))),FALSE),OR(ISNUMBER(FIND(";"&amp;UPPER(TRIM(Datos!Z692&amp;""))&amp;"=",Z$1007)),ISNUMBER(FIND(";"&amp;UPPER(TRIM(Datos!Z692&amp;""))&amp;";",Z$1007))),OR(UPPER(TRIM(Datos!Z692&amp;""))="SÍ",UPPER(TRIM(Datos!Z692&amp;""))="SI",UPPER(TRIM(Datos!Z692&amp;""))="NO"),IF(ISNUMBER(Datos!Z692),AND(OR(Z$1005="",Datos!Z692&gt;=Z$1005),OR(Z$1006="",Datos!Z692&lt;=Z$1006)),FALSE),TRUE))))</f>
        <v>0.0</v>
      </c>
      <c r="AA692">
        <f>IF(Datos!AA692="",0,IF(AND(AA$1008&lt;&gt;"",Datos!AA692=AA$1008),0,IF(AA$1004=0,0,1-CHOOSE(AA$1004,IF(ISNUMBER(Datos!AA692),AND(OR(AA$1005="",Datos!AA692&gt;=AA$1005),OR(AA$1006="",Datos!AA692&lt;=AA$1006)),FALSE),IF(ISNUMBER(Datos!AA692),AND(Datos!AA692=INT(Datos!AA692),AND(OR(AA$1005="",Datos!AA692&gt;=AA$1005),OR(AA$1006="",Datos!AA692&lt;=AA$1006))),FALSE),OR(ISNUMBER(FIND(";"&amp;UPPER(TRIM(Datos!AA692&amp;""))&amp;"=",AA$1007)),ISNUMBER(FIND(";"&amp;UPPER(TRIM(Datos!AA692&amp;""))&amp;";",AA$1007))),OR(UPPER(TRIM(Datos!AA692&amp;""))="SÍ",UPPER(TRIM(Datos!AA692&amp;""))="SI",UPPER(TRIM(Datos!AA692&amp;""))="NO"),IF(ISNUMBER(Datos!AA692),AND(OR(AA$1005="",Datos!AA692&gt;=AA$1005),OR(AA$1006="",Datos!AA692&lt;=AA$1006)),FALSE),TRUE))))</f>
        <v>0.0</v>
      </c>
      <c r="AB692">
        <f>IF(Datos!AB692="",0,IF(AND(AB$1008&lt;&gt;"",Datos!AB692=AB$1008),0,IF(AB$1004=0,0,1-CHOOSE(AB$1004,IF(ISNUMBER(Datos!AB692),AND(OR(AB$1005="",Datos!AB692&gt;=AB$1005),OR(AB$1006="",Datos!AB692&lt;=AB$1006)),FALSE),IF(ISNUMBER(Datos!AB692),AND(Datos!AB692=INT(Datos!AB692),AND(OR(AB$1005="",Datos!AB692&gt;=AB$1005),OR(AB$1006="",Datos!AB692&lt;=AB$1006))),FALSE),OR(ISNUMBER(FIND(";"&amp;UPPER(TRIM(Datos!AB692&amp;""))&amp;"=",AB$1007)),ISNUMBER(FIND(";"&amp;UPPER(TRIM(Datos!AB692&amp;""))&amp;";",AB$1007))),OR(UPPER(TRIM(Datos!AB692&amp;""))="SÍ",UPPER(TRIM(Datos!AB692&amp;""))="SI",UPPER(TRIM(Datos!AB692&amp;""))="NO"),IF(ISNUMBER(Datos!AB692),AND(OR(AB$1005="",Datos!AB692&gt;=AB$1005),OR(AB$1006="",Datos!AB692&lt;=AB$1006)),FALSE),TRUE))))</f>
        <v>0.0</v>
      </c>
      <c r="AC692">
        <f>IF(Datos!AC692="",0,IF(AND(AC$1008&lt;&gt;"",Datos!AC692=AC$1008),0,IF(AC$1004=0,0,1-CHOOSE(AC$1004,IF(ISNUMBER(Datos!AC692),AND(OR(AC$1005="",Datos!AC692&gt;=AC$1005),OR(AC$1006="",Datos!AC692&lt;=AC$1006)),FALSE),IF(ISNUMBER(Datos!AC692),AND(Datos!AC692=INT(Datos!AC692),AND(OR(AC$1005="",Datos!AC692&gt;=AC$1005),OR(AC$1006="",Datos!AC692&lt;=AC$1006))),FALSE),OR(ISNUMBER(FIND(";"&amp;UPPER(TRIM(Datos!AC692&amp;""))&amp;"=",AC$1007)),ISNUMBER(FIND(";"&amp;UPPER(TRIM(Datos!AC692&amp;""))&amp;";",AC$1007))),OR(UPPER(TRIM(Datos!AC692&amp;""))="SÍ",UPPER(TRIM(Datos!AC692&amp;""))="SI",UPPER(TRIM(Datos!AC692&amp;""))="NO"),IF(ISNUMBER(Datos!AC692),AND(OR(AC$1005="",Datos!AC692&gt;=AC$1005),OR(AC$1006="",Datos!AC692&lt;=AC$1006)),FALSE),TRUE))))</f>
        <v>0.0</v>
      </c>
      <c r="AD692">
        <f>IF(Datos!AD692="",0,IF(AND(AD$1008&lt;&gt;"",Datos!AD692=AD$1008),0,IF(AD$1004=0,0,1-CHOOSE(AD$1004,IF(ISNUMBER(Datos!AD692),AND(OR(AD$1005="",Datos!AD692&gt;=AD$1005),OR(AD$1006="",Datos!AD692&lt;=AD$1006)),FALSE),IF(ISNUMBER(Datos!AD692),AND(Datos!AD692=INT(Datos!AD692),AND(OR(AD$1005="",Datos!AD692&gt;=AD$1005),OR(AD$1006="",Datos!AD692&lt;=AD$1006))),FALSE),OR(ISNUMBER(FIND(";"&amp;UPPER(TRIM(Datos!AD692&amp;""))&amp;"=",AD$1007)),ISNUMBER(FIND(";"&amp;UPPER(TRIM(Datos!AD692&amp;""))&amp;";",AD$1007))),OR(UPPER(TRIM(Datos!AD692&amp;""))="SÍ",UPPER(TRIM(Datos!AD692&amp;""))="SI",UPPER(TRIM(Datos!AD692&amp;""))="NO"),IF(ISNUMBER(Datos!AD692),AND(OR(AD$1005="",Datos!AD692&gt;=AD$1005),OR(AD$1006="",Datos!AD692&lt;=AD$1006)),FALSE),TRUE))))</f>
        <v>0.0</v>
      </c>
      <c r="AE692">
        <f>IF(Datos!AE692="",0,IF(AND(AE$1008&lt;&gt;"",Datos!AE692=AE$1008),0,IF(AE$1004=0,0,1-CHOOSE(AE$1004,IF(ISNUMBER(Datos!AE692),AND(OR(AE$1005="",Datos!AE692&gt;=AE$1005),OR(AE$1006="",Datos!AE692&lt;=AE$1006)),FALSE),IF(ISNUMBER(Datos!AE692),AND(Datos!AE692=INT(Datos!AE692),AND(OR(AE$1005="",Datos!AE692&gt;=AE$1005),OR(AE$1006="",Datos!AE692&lt;=AE$1006))),FALSE),OR(ISNUMBER(FIND(";"&amp;UPPER(TRIM(Datos!AE692&amp;""))&amp;"=",AE$1007)),ISNUMBER(FIND(";"&amp;UPPER(TRIM(Datos!AE692&amp;""))&amp;";",AE$1007))),OR(UPPER(TRIM(Datos!AE692&amp;""))="SÍ",UPPER(TRIM(Datos!AE692&amp;""))="SI",UPPER(TRIM(Datos!AE692&amp;""))="NO"),IF(ISNUMBER(Datos!AE692),AND(OR(AE$1005="",Datos!AE692&gt;=AE$1005),OR(AE$1006="",Datos!AE692&lt;=AE$1006)),FALSE),TRUE))))</f>
        <v>0.0</v>
      </c>
    </row>
    <row r="693" spans="2:31">
      <c r="B693">
        <f>IF(Datos!B693="",0,IF(AND(B$1008&lt;&gt;"",Datos!B693=B$1008),0,IF(B$1004=0,0,1-CHOOSE(B$1004,IF(ISNUMBER(Datos!B693),AND(OR(B$1005="",Datos!B693&gt;=B$1005),OR(B$1006="",Datos!B693&lt;=B$1006)),FALSE),IF(ISNUMBER(Datos!B693),AND(Datos!B693=INT(Datos!B693),AND(OR(B$1005="",Datos!B693&gt;=B$1005),OR(B$1006="",Datos!B693&lt;=B$1006))),FALSE),OR(ISNUMBER(FIND(";"&amp;UPPER(TRIM(Datos!B693&amp;""))&amp;"=",B$1007)),ISNUMBER(FIND(";"&amp;UPPER(TRIM(Datos!B693&amp;""))&amp;";",B$1007))),OR(UPPER(TRIM(Datos!B693&amp;""))="SÍ",UPPER(TRIM(Datos!B693&amp;""))="SI",UPPER(TRIM(Datos!B693&amp;""))="NO"),IF(ISNUMBER(Datos!B693),AND(OR(B$1005="",Datos!B693&gt;=B$1005),OR(B$1006="",Datos!B693&lt;=B$1006)),FALSE),TRUE))))</f>
        <v>0.0</v>
      </c>
      <c r="C693">
        <f>IF(Datos!C693="",0,IF(AND(C$1008&lt;&gt;"",Datos!C693=C$1008),0,IF(C$1004=0,0,1-CHOOSE(C$1004,IF(ISNUMBER(Datos!C693),AND(OR(C$1005="",Datos!C693&gt;=C$1005),OR(C$1006="",Datos!C693&lt;=C$1006)),FALSE),IF(ISNUMBER(Datos!C693),AND(Datos!C693=INT(Datos!C693),AND(OR(C$1005="",Datos!C693&gt;=C$1005),OR(C$1006="",Datos!C693&lt;=C$1006))),FALSE),OR(ISNUMBER(FIND(";"&amp;UPPER(TRIM(Datos!C693&amp;""))&amp;"=",C$1007)),ISNUMBER(FIND(";"&amp;UPPER(TRIM(Datos!C693&amp;""))&amp;";",C$1007))),OR(UPPER(TRIM(Datos!C693&amp;""))="SÍ",UPPER(TRIM(Datos!C693&amp;""))="SI",UPPER(TRIM(Datos!C693&amp;""))="NO"),IF(ISNUMBER(Datos!C693),AND(OR(C$1005="",Datos!C693&gt;=C$1005),OR(C$1006="",Datos!C693&lt;=C$1006)),FALSE),TRUE))))</f>
        <v>0.0</v>
      </c>
      <c r="D693">
        <f>IF(Datos!D693="",0,IF(AND(D$1008&lt;&gt;"",Datos!D693=D$1008),0,IF(D$1004=0,0,1-CHOOSE(D$1004,IF(ISNUMBER(Datos!D693),AND(OR(D$1005="",Datos!D693&gt;=D$1005),OR(D$1006="",Datos!D693&lt;=D$1006)),FALSE),IF(ISNUMBER(Datos!D693),AND(Datos!D693=INT(Datos!D693),AND(OR(D$1005="",Datos!D693&gt;=D$1005),OR(D$1006="",Datos!D693&lt;=D$1006))),FALSE),OR(ISNUMBER(FIND(";"&amp;UPPER(TRIM(Datos!D693&amp;""))&amp;"=",D$1007)),ISNUMBER(FIND(";"&amp;UPPER(TRIM(Datos!D693&amp;""))&amp;";",D$1007))),OR(UPPER(TRIM(Datos!D693&amp;""))="SÍ",UPPER(TRIM(Datos!D693&amp;""))="SI",UPPER(TRIM(Datos!D693&amp;""))="NO"),IF(ISNUMBER(Datos!D693),AND(OR(D$1005="",Datos!D693&gt;=D$1005),OR(D$1006="",Datos!D693&lt;=D$1006)),FALSE),TRUE))))</f>
        <v>0.0</v>
      </c>
      <c r="E693">
        <f>IF(Datos!E693="",0,IF(AND(E$1008&lt;&gt;"",Datos!E693=E$1008),0,IF(E$1004=0,0,1-CHOOSE(E$1004,IF(ISNUMBER(Datos!E693),AND(OR(E$1005="",Datos!E693&gt;=E$1005),OR(E$1006="",Datos!E693&lt;=E$1006)),FALSE),IF(ISNUMBER(Datos!E693),AND(Datos!E693=INT(Datos!E693),AND(OR(E$1005="",Datos!E693&gt;=E$1005),OR(E$1006="",Datos!E693&lt;=E$1006))),FALSE),OR(ISNUMBER(FIND(";"&amp;UPPER(TRIM(Datos!E693&amp;""))&amp;"=",E$1007)),ISNUMBER(FIND(";"&amp;UPPER(TRIM(Datos!E693&amp;""))&amp;";",E$1007))),OR(UPPER(TRIM(Datos!E693&amp;""))="SÍ",UPPER(TRIM(Datos!E693&amp;""))="SI",UPPER(TRIM(Datos!E693&amp;""))="NO"),IF(ISNUMBER(Datos!E693),AND(OR(E$1005="",Datos!E693&gt;=E$1005),OR(E$1006="",Datos!E693&lt;=E$1006)),FALSE),TRUE))))</f>
        <v>0.0</v>
      </c>
      <c r="F693">
        <f>IF(Datos!F693="",0,IF(AND(F$1008&lt;&gt;"",Datos!F693=F$1008),0,IF(F$1004=0,0,1-CHOOSE(F$1004,IF(ISNUMBER(Datos!F693),AND(OR(F$1005="",Datos!F693&gt;=F$1005),OR(F$1006="",Datos!F693&lt;=F$1006)),FALSE),IF(ISNUMBER(Datos!F693),AND(Datos!F693=INT(Datos!F693),AND(OR(F$1005="",Datos!F693&gt;=F$1005),OR(F$1006="",Datos!F693&lt;=F$1006))),FALSE),OR(ISNUMBER(FIND(";"&amp;UPPER(TRIM(Datos!F693&amp;""))&amp;"=",F$1007)),ISNUMBER(FIND(";"&amp;UPPER(TRIM(Datos!F693&amp;""))&amp;";",F$1007))),OR(UPPER(TRIM(Datos!F693&amp;""))="SÍ",UPPER(TRIM(Datos!F693&amp;""))="SI",UPPER(TRIM(Datos!F693&amp;""))="NO"),IF(ISNUMBER(Datos!F693),AND(OR(F$1005="",Datos!F693&gt;=F$1005),OR(F$1006="",Datos!F693&lt;=F$1006)),FALSE),TRUE))))</f>
        <v>0.0</v>
      </c>
      <c r="G693">
        <f>IF(Datos!G693="",0,IF(AND(G$1008&lt;&gt;"",Datos!G693=G$1008),0,IF(G$1004=0,0,1-CHOOSE(G$1004,IF(ISNUMBER(Datos!G693),AND(OR(G$1005="",Datos!G693&gt;=G$1005),OR(G$1006="",Datos!G693&lt;=G$1006)),FALSE),IF(ISNUMBER(Datos!G693),AND(Datos!G693=INT(Datos!G693),AND(OR(G$1005="",Datos!G693&gt;=G$1005),OR(G$1006="",Datos!G693&lt;=G$1006))),FALSE),OR(ISNUMBER(FIND(";"&amp;UPPER(TRIM(Datos!G693&amp;""))&amp;"=",G$1007)),ISNUMBER(FIND(";"&amp;UPPER(TRIM(Datos!G693&amp;""))&amp;";",G$1007))),OR(UPPER(TRIM(Datos!G693&amp;""))="SÍ",UPPER(TRIM(Datos!G693&amp;""))="SI",UPPER(TRIM(Datos!G693&amp;""))="NO"),IF(ISNUMBER(Datos!G693),AND(OR(G$1005="",Datos!G693&gt;=G$1005),OR(G$1006="",Datos!G693&lt;=G$1006)),FALSE),TRUE))))</f>
        <v>0.0</v>
      </c>
      <c r="H693">
        <f>IF(Datos!H693="",0,IF(AND(H$1008&lt;&gt;"",Datos!H693=H$1008),0,IF(H$1004=0,0,1-CHOOSE(H$1004,IF(ISNUMBER(Datos!H693),AND(OR(H$1005="",Datos!H693&gt;=H$1005),OR(H$1006="",Datos!H693&lt;=H$1006)),FALSE),IF(ISNUMBER(Datos!H693),AND(Datos!H693=INT(Datos!H693),AND(OR(H$1005="",Datos!H693&gt;=H$1005),OR(H$1006="",Datos!H693&lt;=H$1006))),FALSE),OR(ISNUMBER(FIND(";"&amp;UPPER(TRIM(Datos!H693&amp;""))&amp;"=",H$1007)),ISNUMBER(FIND(";"&amp;UPPER(TRIM(Datos!H693&amp;""))&amp;";",H$1007))),OR(UPPER(TRIM(Datos!H693&amp;""))="SÍ",UPPER(TRIM(Datos!H693&amp;""))="SI",UPPER(TRIM(Datos!H693&amp;""))="NO"),IF(ISNUMBER(Datos!H693),AND(OR(H$1005="",Datos!H693&gt;=H$1005),OR(H$1006="",Datos!H693&lt;=H$1006)),FALSE),TRUE))))</f>
        <v>0.0</v>
      </c>
      <c r="I693">
        <f>IF(Datos!I693="",0,IF(AND(I$1008&lt;&gt;"",Datos!I693=I$1008),0,IF(I$1004=0,0,1-CHOOSE(I$1004,IF(ISNUMBER(Datos!I693),AND(OR(I$1005="",Datos!I693&gt;=I$1005),OR(I$1006="",Datos!I693&lt;=I$1006)),FALSE),IF(ISNUMBER(Datos!I693),AND(Datos!I693=INT(Datos!I693),AND(OR(I$1005="",Datos!I693&gt;=I$1005),OR(I$1006="",Datos!I693&lt;=I$1006))),FALSE),OR(ISNUMBER(FIND(";"&amp;UPPER(TRIM(Datos!I693&amp;""))&amp;"=",I$1007)),ISNUMBER(FIND(";"&amp;UPPER(TRIM(Datos!I693&amp;""))&amp;";",I$1007))),OR(UPPER(TRIM(Datos!I693&amp;""))="SÍ",UPPER(TRIM(Datos!I693&amp;""))="SI",UPPER(TRIM(Datos!I693&amp;""))="NO"),IF(ISNUMBER(Datos!I693),AND(OR(I$1005="",Datos!I693&gt;=I$1005),OR(I$1006="",Datos!I693&lt;=I$1006)),FALSE),TRUE))))</f>
        <v>0.0</v>
      </c>
      <c r="J693">
        <f>IF(Datos!J693="",0,IF(AND(J$1008&lt;&gt;"",Datos!J693=J$1008),0,IF(J$1004=0,0,1-CHOOSE(J$1004,IF(ISNUMBER(Datos!J693),AND(OR(J$1005="",Datos!J693&gt;=J$1005),OR(J$1006="",Datos!J693&lt;=J$1006)),FALSE),IF(ISNUMBER(Datos!J693),AND(Datos!J693=INT(Datos!J693),AND(OR(J$1005="",Datos!J693&gt;=J$1005),OR(J$1006="",Datos!J693&lt;=J$1006))),FALSE),OR(ISNUMBER(FIND(";"&amp;UPPER(TRIM(Datos!J693&amp;""))&amp;"=",J$1007)),ISNUMBER(FIND(";"&amp;UPPER(TRIM(Datos!J693&amp;""))&amp;";",J$1007))),OR(UPPER(TRIM(Datos!J693&amp;""))="SÍ",UPPER(TRIM(Datos!J693&amp;""))="SI",UPPER(TRIM(Datos!J693&amp;""))="NO"),IF(ISNUMBER(Datos!J693),AND(OR(J$1005="",Datos!J693&gt;=J$1005),OR(J$1006="",Datos!J693&lt;=J$1006)),FALSE),TRUE))))</f>
        <v>0.0</v>
      </c>
      <c r="K693">
        <f>IF(Datos!K693="",0,IF(AND(K$1008&lt;&gt;"",Datos!K693=K$1008),0,IF(K$1004=0,0,1-CHOOSE(K$1004,IF(ISNUMBER(Datos!K693),AND(OR(K$1005="",Datos!K693&gt;=K$1005),OR(K$1006="",Datos!K693&lt;=K$1006)),FALSE),IF(ISNUMBER(Datos!K693),AND(Datos!K693=INT(Datos!K693),AND(OR(K$1005="",Datos!K693&gt;=K$1005),OR(K$1006="",Datos!K693&lt;=K$1006))),FALSE),OR(ISNUMBER(FIND(";"&amp;UPPER(TRIM(Datos!K693&amp;""))&amp;"=",K$1007)),ISNUMBER(FIND(";"&amp;UPPER(TRIM(Datos!K693&amp;""))&amp;";",K$1007))),OR(UPPER(TRIM(Datos!K693&amp;""))="SÍ",UPPER(TRIM(Datos!K693&amp;""))="SI",UPPER(TRIM(Datos!K693&amp;""))="NO"),IF(ISNUMBER(Datos!K693),AND(OR(K$1005="",Datos!K693&gt;=K$1005),OR(K$1006="",Datos!K693&lt;=K$1006)),FALSE),TRUE))))</f>
        <v>0.0</v>
      </c>
      <c r="L693">
        <f>IF(Datos!L693="",0,IF(AND(L$1008&lt;&gt;"",Datos!L693=L$1008),0,IF(L$1004=0,0,1-CHOOSE(L$1004,IF(ISNUMBER(Datos!L693),AND(OR(L$1005="",Datos!L693&gt;=L$1005),OR(L$1006="",Datos!L693&lt;=L$1006)),FALSE),IF(ISNUMBER(Datos!L693),AND(Datos!L693=INT(Datos!L693),AND(OR(L$1005="",Datos!L693&gt;=L$1005),OR(L$1006="",Datos!L693&lt;=L$1006))),FALSE),OR(ISNUMBER(FIND(";"&amp;UPPER(TRIM(Datos!L693&amp;""))&amp;"=",L$1007)),ISNUMBER(FIND(";"&amp;UPPER(TRIM(Datos!L693&amp;""))&amp;";",L$1007))),OR(UPPER(TRIM(Datos!L693&amp;""))="SÍ",UPPER(TRIM(Datos!L693&amp;""))="SI",UPPER(TRIM(Datos!L693&amp;""))="NO"),IF(ISNUMBER(Datos!L693),AND(OR(L$1005="",Datos!L693&gt;=L$1005),OR(L$1006="",Datos!L693&lt;=L$1006)),FALSE),TRUE))))</f>
        <v>0.0</v>
      </c>
      <c r="M693">
        <f>IF(Datos!M693="",0,IF(AND(M$1008&lt;&gt;"",Datos!M693=M$1008),0,IF(M$1004=0,0,1-CHOOSE(M$1004,IF(ISNUMBER(Datos!M693),AND(OR(M$1005="",Datos!M693&gt;=M$1005),OR(M$1006="",Datos!M693&lt;=M$1006)),FALSE),IF(ISNUMBER(Datos!M693),AND(Datos!M693=INT(Datos!M693),AND(OR(M$1005="",Datos!M693&gt;=M$1005),OR(M$1006="",Datos!M693&lt;=M$1006))),FALSE),OR(ISNUMBER(FIND(";"&amp;UPPER(TRIM(Datos!M693&amp;""))&amp;"=",M$1007)),ISNUMBER(FIND(";"&amp;UPPER(TRIM(Datos!M693&amp;""))&amp;";",M$1007))),OR(UPPER(TRIM(Datos!M693&amp;""))="SÍ",UPPER(TRIM(Datos!M693&amp;""))="SI",UPPER(TRIM(Datos!M693&amp;""))="NO"),IF(ISNUMBER(Datos!M693),AND(OR(M$1005="",Datos!M693&gt;=M$1005),OR(M$1006="",Datos!M693&lt;=M$1006)),FALSE),TRUE))))</f>
        <v>0.0</v>
      </c>
      <c r="N693">
        <f>IF(Datos!N693="",0,IF(AND(N$1008&lt;&gt;"",Datos!N693=N$1008),0,IF(N$1004=0,0,1-CHOOSE(N$1004,IF(ISNUMBER(Datos!N693),AND(OR(N$1005="",Datos!N693&gt;=N$1005),OR(N$1006="",Datos!N693&lt;=N$1006)),FALSE),IF(ISNUMBER(Datos!N693),AND(Datos!N693=INT(Datos!N693),AND(OR(N$1005="",Datos!N693&gt;=N$1005),OR(N$1006="",Datos!N693&lt;=N$1006))),FALSE),OR(ISNUMBER(FIND(";"&amp;UPPER(TRIM(Datos!N693&amp;""))&amp;"=",N$1007)),ISNUMBER(FIND(";"&amp;UPPER(TRIM(Datos!N693&amp;""))&amp;";",N$1007))),OR(UPPER(TRIM(Datos!N693&amp;""))="SÍ",UPPER(TRIM(Datos!N693&amp;""))="SI",UPPER(TRIM(Datos!N693&amp;""))="NO"),IF(ISNUMBER(Datos!N693),AND(OR(N$1005="",Datos!N693&gt;=N$1005),OR(N$1006="",Datos!N693&lt;=N$1006)),FALSE),TRUE))))</f>
        <v>0.0</v>
      </c>
      <c r="O693">
        <f>IF(Datos!O693="",0,IF(AND(O$1008&lt;&gt;"",Datos!O693=O$1008),0,IF(O$1004=0,0,1-CHOOSE(O$1004,IF(ISNUMBER(Datos!O693),AND(OR(O$1005="",Datos!O693&gt;=O$1005),OR(O$1006="",Datos!O693&lt;=O$1006)),FALSE),IF(ISNUMBER(Datos!O693),AND(Datos!O693=INT(Datos!O693),AND(OR(O$1005="",Datos!O693&gt;=O$1005),OR(O$1006="",Datos!O693&lt;=O$1006))),FALSE),OR(ISNUMBER(FIND(";"&amp;UPPER(TRIM(Datos!O693&amp;""))&amp;"=",O$1007)),ISNUMBER(FIND(";"&amp;UPPER(TRIM(Datos!O693&amp;""))&amp;";",O$1007))),OR(UPPER(TRIM(Datos!O693&amp;""))="SÍ",UPPER(TRIM(Datos!O693&amp;""))="SI",UPPER(TRIM(Datos!O693&amp;""))="NO"),IF(ISNUMBER(Datos!O693),AND(OR(O$1005="",Datos!O693&gt;=O$1005),OR(O$1006="",Datos!O693&lt;=O$1006)),FALSE),TRUE))))</f>
        <v>0.0</v>
      </c>
      <c r="P693">
        <f>IF(Datos!P693="",0,IF(AND(P$1008&lt;&gt;"",Datos!P693=P$1008),0,IF(P$1004=0,0,1-CHOOSE(P$1004,IF(ISNUMBER(Datos!P693),AND(OR(P$1005="",Datos!P693&gt;=P$1005),OR(P$1006="",Datos!P693&lt;=P$1006)),FALSE),IF(ISNUMBER(Datos!P693),AND(Datos!P693=INT(Datos!P693),AND(OR(P$1005="",Datos!P693&gt;=P$1005),OR(P$1006="",Datos!P693&lt;=P$1006))),FALSE),OR(ISNUMBER(FIND(";"&amp;UPPER(TRIM(Datos!P693&amp;""))&amp;"=",P$1007)),ISNUMBER(FIND(";"&amp;UPPER(TRIM(Datos!P693&amp;""))&amp;";",P$1007))),OR(UPPER(TRIM(Datos!P693&amp;""))="SÍ",UPPER(TRIM(Datos!P693&amp;""))="SI",UPPER(TRIM(Datos!P693&amp;""))="NO"),IF(ISNUMBER(Datos!P693),AND(OR(P$1005="",Datos!P693&gt;=P$1005),OR(P$1006="",Datos!P693&lt;=P$1006)),FALSE),TRUE))))</f>
        <v>0.0</v>
      </c>
      <c r="Q693">
        <f>IF(Datos!Q693="",0,IF(AND(Q$1008&lt;&gt;"",Datos!Q693=Q$1008),0,IF(Q$1004=0,0,1-CHOOSE(Q$1004,IF(ISNUMBER(Datos!Q693),AND(OR(Q$1005="",Datos!Q693&gt;=Q$1005),OR(Q$1006="",Datos!Q693&lt;=Q$1006)),FALSE),IF(ISNUMBER(Datos!Q693),AND(Datos!Q693=INT(Datos!Q693),AND(OR(Q$1005="",Datos!Q693&gt;=Q$1005),OR(Q$1006="",Datos!Q693&lt;=Q$1006))),FALSE),OR(ISNUMBER(FIND(";"&amp;UPPER(TRIM(Datos!Q693&amp;""))&amp;"=",Q$1007)),ISNUMBER(FIND(";"&amp;UPPER(TRIM(Datos!Q693&amp;""))&amp;";",Q$1007))),OR(UPPER(TRIM(Datos!Q693&amp;""))="SÍ",UPPER(TRIM(Datos!Q693&amp;""))="SI",UPPER(TRIM(Datos!Q693&amp;""))="NO"),IF(ISNUMBER(Datos!Q693),AND(OR(Q$1005="",Datos!Q693&gt;=Q$1005),OR(Q$1006="",Datos!Q693&lt;=Q$1006)),FALSE),TRUE))))</f>
        <v>0.0</v>
      </c>
      <c r="R693">
        <f>IF(Datos!R693="",0,IF(AND(R$1008&lt;&gt;"",Datos!R693=R$1008),0,IF(R$1004=0,0,1-CHOOSE(R$1004,IF(ISNUMBER(Datos!R693),AND(OR(R$1005="",Datos!R693&gt;=R$1005),OR(R$1006="",Datos!R693&lt;=R$1006)),FALSE),IF(ISNUMBER(Datos!R693),AND(Datos!R693=INT(Datos!R693),AND(OR(R$1005="",Datos!R693&gt;=R$1005),OR(R$1006="",Datos!R693&lt;=R$1006))),FALSE),OR(ISNUMBER(FIND(";"&amp;UPPER(TRIM(Datos!R693&amp;""))&amp;"=",R$1007)),ISNUMBER(FIND(";"&amp;UPPER(TRIM(Datos!R693&amp;""))&amp;";",R$1007))),OR(UPPER(TRIM(Datos!R693&amp;""))="SÍ",UPPER(TRIM(Datos!R693&amp;""))="SI",UPPER(TRIM(Datos!R693&amp;""))="NO"),IF(ISNUMBER(Datos!R693),AND(OR(R$1005="",Datos!R693&gt;=R$1005),OR(R$1006="",Datos!R693&lt;=R$1006)),FALSE),TRUE))))</f>
        <v>0.0</v>
      </c>
      <c r="S693">
        <f>IF(Datos!S693="",0,IF(AND(S$1008&lt;&gt;"",Datos!S693=S$1008),0,IF(S$1004=0,0,1-CHOOSE(S$1004,IF(ISNUMBER(Datos!S693),AND(OR(S$1005="",Datos!S693&gt;=S$1005),OR(S$1006="",Datos!S693&lt;=S$1006)),FALSE),IF(ISNUMBER(Datos!S693),AND(Datos!S693=INT(Datos!S693),AND(OR(S$1005="",Datos!S693&gt;=S$1005),OR(S$1006="",Datos!S693&lt;=S$1006))),FALSE),OR(ISNUMBER(FIND(";"&amp;UPPER(TRIM(Datos!S693&amp;""))&amp;"=",S$1007)),ISNUMBER(FIND(";"&amp;UPPER(TRIM(Datos!S693&amp;""))&amp;";",S$1007))),OR(UPPER(TRIM(Datos!S693&amp;""))="SÍ",UPPER(TRIM(Datos!S693&amp;""))="SI",UPPER(TRIM(Datos!S693&amp;""))="NO"),IF(ISNUMBER(Datos!S693),AND(OR(S$1005="",Datos!S693&gt;=S$1005),OR(S$1006="",Datos!S693&lt;=S$1006)),FALSE),TRUE))))</f>
        <v>0.0</v>
      </c>
      <c r="T693">
        <f>IF(Datos!T693="",0,IF(AND(T$1008&lt;&gt;"",Datos!T693=T$1008),0,IF(T$1004=0,0,1-CHOOSE(T$1004,IF(ISNUMBER(Datos!T693),AND(OR(T$1005="",Datos!T693&gt;=T$1005),OR(T$1006="",Datos!T693&lt;=T$1006)),FALSE),IF(ISNUMBER(Datos!T693),AND(Datos!T693=INT(Datos!T693),AND(OR(T$1005="",Datos!T693&gt;=T$1005),OR(T$1006="",Datos!T693&lt;=T$1006))),FALSE),OR(ISNUMBER(FIND(";"&amp;UPPER(TRIM(Datos!T693&amp;""))&amp;"=",T$1007)),ISNUMBER(FIND(";"&amp;UPPER(TRIM(Datos!T693&amp;""))&amp;";",T$1007))),OR(UPPER(TRIM(Datos!T693&amp;""))="SÍ",UPPER(TRIM(Datos!T693&amp;""))="SI",UPPER(TRIM(Datos!T693&amp;""))="NO"),IF(ISNUMBER(Datos!T693),AND(OR(T$1005="",Datos!T693&gt;=T$1005),OR(T$1006="",Datos!T693&lt;=T$1006)),FALSE),TRUE))))</f>
        <v>0.0</v>
      </c>
      <c r="U693">
        <f>IF(Datos!U693="",0,IF(AND(U$1008&lt;&gt;"",Datos!U693=U$1008),0,IF(U$1004=0,0,1-CHOOSE(U$1004,IF(ISNUMBER(Datos!U693),AND(OR(U$1005="",Datos!U693&gt;=U$1005),OR(U$1006="",Datos!U693&lt;=U$1006)),FALSE),IF(ISNUMBER(Datos!U693),AND(Datos!U693=INT(Datos!U693),AND(OR(U$1005="",Datos!U693&gt;=U$1005),OR(U$1006="",Datos!U693&lt;=U$1006))),FALSE),OR(ISNUMBER(FIND(";"&amp;UPPER(TRIM(Datos!U693&amp;""))&amp;"=",U$1007)),ISNUMBER(FIND(";"&amp;UPPER(TRIM(Datos!U693&amp;""))&amp;";",U$1007))),OR(UPPER(TRIM(Datos!U693&amp;""))="SÍ",UPPER(TRIM(Datos!U693&amp;""))="SI",UPPER(TRIM(Datos!U693&amp;""))="NO"),IF(ISNUMBER(Datos!U693),AND(OR(U$1005="",Datos!U693&gt;=U$1005),OR(U$1006="",Datos!U693&lt;=U$1006)),FALSE),TRUE))))</f>
        <v>0.0</v>
      </c>
      <c r="V693">
        <f>IF(Datos!V693="",0,IF(AND(V$1008&lt;&gt;"",Datos!V693=V$1008),0,IF(V$1004=0,0,1-CHOOSE(V$1004,IF(ISNUMBER(Datos!V693),AND(OR(V$1005="",Datos!V693&gt;=V$1005),OR(V$1006="",Datos!V693&lt;=V$1006)),FALSE),IF(ISNUMBER(Datos!V693),AND(Datos!V693=INT(Datos!V693),AND(OR(V$1005="",Datos!V693&gt;=V$1005),OR(V$1006="",Datos!V693&lt;=V$1006))),FALSE),OR(ISNUMBER(FIND(";"&amp;UPPER(TRIM(Datos!V693&amp;""))&amp;"=",V$1007)),ISNUMBER(FIND(";"&amp;UPPER(TRIM(Datos!V693&amp;""))&amp;";",V$1007))),OR(UPPER(TRIM(Datos!V693&amp;""))="SÍ",UPPER(TRIM(Datos!V693&amp;""))="SI",UPPER(TRIM(Datos!V693&amp;""))="NO"),IF(ISNUMBER(Datos!V693),AND(OR(V$1005="",Datos!V693&gt;=V$1005),OR(V$1006="",Datos!V693&lt;=V$1006)),FALSE),TRUE))))</f>
        <v>0.0</v>
      </c>
      <c r="W693">
        <f>IF(Datos!W693="",0,IF(AND(W$1008&lt;&gt;"",Datos!W693=W$1008),0,IF(W$1004=0,0,1-CHOOSE(W$1004,IF(ISNUMBER(Datos!W693),AND(OR(W$1005="",Datos!W693&gt;=W$1005),OR(W$1006="",Datos!W693&lt;=W$1006)),FALSE),IF(ISNUMBER(Datos!W693),AND(Datos!W693=INT(Datos!W693),AND(OR(W$1005="",Datos!W693&gt;=W$1005),OR(W$1006="",Datos!W693&lt;=W$1006))),FALSE),OR(ISNUMBER(FIND(";"&amp;UPPER(TRIM(Datos!W693&amp;""))&amp;"=",W$1007)),ISNUMBER(FIND(";"&amp;UPPER(TRIM(Datos!W693&amp;""))&amp;";",W$1007))),OR(UPPER(TRIM(Datos!W693&amp;""))="SÍ",UPPER(TRIM(Datos!W693&amp;""))="SI",UPPER(TRIM(Datos!W693&amp;""))="NO"),IF(ISNUMBER(Datos!W693),AND(OR(W$1005="",Datos!W693&gt;=W$1005),OR(W$1006="",Datos!W693&lt;=W$1006)),FALSE),TRUE))))</f>
        <v>0.0</v>
      </c>
      <c r="X693">
        <f>IF(Datos!X693="",0,IF(AND(X$1008&lt;&gt;"",Datos!X693=X$1008),0,IF(X$1004=0,0,1-CHOOSE(X$1004,IF(ISNUMBER(Datos!X693),AND(OR(X$1005="",Datos!X693&gt;=X$1005),OR(X$1006="",Datos!X693&lt;=X$1006)),FALSE),IF(ISNUMBER(Datos!X693),AND(Datos!X693=INT(Datos!X693),AND(OR(X$1005="",Datos!X693&gt;=X$1005),OR(X$1006="",Datos!X693&lt;=X$1006))),FALSE),OR(ISNUMBER(FIND(";"&amp;UPPER(TRIM(Datos!X693&amp;""))&amp;"=",X$1007)),ISNUMBER(FIND(";"&amp;UPPER(TRIM(Datos!X693&amp;""))&amp;";",X$1007))),OR(UPPER(TRIM(Datos!X693&amp;""))="SÍ",UPPER(TRIM(Datos!X693&amp;""))="SI",UPPER(TRIM(Datos!X693&amp;""))="NO"),IF(ISNUMBER(Datos!X693),AND(OR(X$1005="",Datos!X693&gt;=X$1005),OR(X$1006="",Datos!X693&lt;=X$1006)),FALSE),TRUE))))</f>
        <v>0.0</v>
      </c>
      <c r="Y693">
        <f>IF(Datos!Y693="",0,IF(AND(Y$1008&lt;&gt;"",Datos!Y693=Y$1008),0,IF(Y$1004=0,0,1-CHOOSE(Y$1004,IF(ISNUMBER(Datos!Y693),AND(OR(Y$1005="",Datos!Y693&gt;=Y$1005),OR(Y$1006="",Datos!Y693&lt;=Y$1006)),FALSE),IF(ISNUMBER(Datos!Y693),AND(Datos!Y693=INT(Datos!Y693),AND(OR(Y$1005="",Datos!Y693&gt;=Y$1005),OR(Y$1006="",Datos!Y693&lt;=Y$1006))),FALSE),OR(ISNUMBER(FIND(";"&amp;UPPER(TRIM(Datos!Y693&amp;""))&amp;"=",Y$1007)),ISNUMBER(FIND(";"&amp;UPPER(TRIM(Datos!Y693&amp;""))&amp;";",Y$1007))),OR(UPPER(TRIM(Datos!Y693&amp;""))="SÍ",UPPER(TRIM(Datos!Y693&amp;""))="SI",UPPER(TRIM(Datos!Y693&amp;""))="NO"),IF(ISNUMBER(Datos!Y693),AND(OR(Y$1005="",Datos!Y693&gt;=Y$1005),OR(Y$1006="",Datos!Y693&lt;=Y$1006)),FALSE),TRUE))))</f>
        <v>0.0</v>
      </c>
      <c r="Z693">
        <f>IF(Datos!Z693="",0,IF(AND(Z$1008&lt;&gt;"",Datos!Z693=Z$1008),0,IF(Z$1004=0,0,1-CHOOSE(Z$1004,IF(ISNUMBER(Datos!Z693),AND(OR(Z$1005="",Datos!Z693&gt;=Z$1005),OR(Z$1006="",Datos!Z693&lt;=Z$1006)),FALSE),IF(ISNUMBER(Datos!Z693),AND(Datos!Z693=INT(Datos!Z693),AND(OR(Z$1005="",Datos!Z693&gt;=Z$1005),OR(Z$1006="",Datos!Z693&lt;=Z$1006))),FALSE),OR(ISNUMBER(FIND(";"&amp;UPPER(TRIM(Datos!Z693&amp;""))&amp;"=",Z$1007)),ISNUMBER(FIND(";"&amp;UPPER(TRIM(Datos!Z693&amp;""))&amp;";",Z$1007))),OR(UPPER(TRIM(Datos!Z693&amp;""))="SÍ",UPPER(TRIM(Datos!Z693&amp;""))="SI",UPPER(TRIM(Datos!Z693&amp;""))="NO"),IF(ISNUMBER(Datos!Z693),AND(OR(Z$1005="",Datos!Z693&gt;=Z$1005),OR(Z$1006="",Datos!Z693&lt;=Z$1006)),FALSE),TRUE))))</f>
        <v>0.0</v>
      </c>
      <c r="AA693">
        <f>IF(Datos!AA693="",0,IF(AND(AA$1008&lt;&gt;"",Datos!AA693=AA$1008),0,IF(AA$1004=0,0,1-CHOOSE(AA$1004,IF(ISNUMBER(Datos!AA693),AND(OR(AA$1005="",Datos!AA693&gt;=AA$1005),OR(AA$1006="",Datos!AA693&lt;=AA$1006)),FALSE),IF(ISNUMBER(Datos!AA693),AND(Datos!AA693=INT(Datos!AA693),AND(OR(AA$1005="",Datos!AA693&gt;=AA$1005),OR(AA$1006="",Datos!AA693&lt;=AA$1006))),FALSE),OR(ISNUMBER(FIND(";"&amp;UPPER(TRIM(Datos!AA693&amp;""))&amp;"=",AA$1007)),ISNUMBER(FIND(";"&amp;UPPER(TRIM(Datos!AA693&amp;""))&amp;";",AA$1007))),OR(UPPER(TRIM(Datos!AA693&amp;""))="SÍ",UPPER(TRIM(Datos!AA693&amp;""))="SI",UPPER(TRIM(Datos!AA693&amp;""))="NO"),IF(ISNUMBER(Datos!AA693),AND(OR(AA$1005="",Datos!AA693&gt;=AA$1005),OR(AA$1006="",Datos!AA693&lt;=AA$1006)),FALSE),TRUE))))</f>
        <v>0.0</v>
      </c>
      <c r="AB693">
        <f>IF(Datos!AB693="",0,IF(AND(AB$1008&lt;&gt;"",Datos!AB693=AB$1008),0,IF(AB$1004=0,0,1-CHOOSE(AB$1004,IF(ISNUMBER(Datos!AB693),AND(OR(AB$1005="",Datos!AB693&gt;=AB$1005),OR(AB$1006="",Datos!AB693&lt;=AB$1006)),FALSE),IF(ISNUMBER(Datos!AB693),AND(Datos!AB693=INT(Datos!AB693),AND(OR(AB$1005="",Datos!AB693&gt;=AB$1005),OR(AB$1006="",Datos!AB693&lt;=AB$1006))),FALSE),OR(ISNUMBER(FIND(";"&amp;UPPER(TRIM(Datos!AB693&amp;""))&amp;"=",AB$1007)),ISNUMBER(FIND(";"&amp;UPPER(TRIM(Datos!AB693&amp;""))&amp;";",AB$1007))),OR(UPPER(TRIM(Datos!AB693&amp;""))="SÍ",UPPER(TRIM(Datos!AB693&amp;""))="SI",UPPER(TRIM(Datos!AB693&amp;""))="NO"),IF(ISNUMBER(Datos!AB693),AND(OR(AB$1005="",Datos!AB693&gt;=AB$1005),OR(AB$1006="",Datos!AB693&lt;=AB$1006)),FALSE),TRUE))))</f>
        <v>0.0</v>
      </c>
      <c r="AC693">
        <f>IF(Datos!AC693="",0,IF(AND(AC$1008&lt;&gt;"",Datos!AC693=AC$1008),0,IF(AC$1004=0,0,1-CHOOSE(AC$1004,IF(ISNUMBER(Datos!AC693),AND(OR(AC$1005="",Datos!AC693&gt;=AC$1005),OR(AC$1006="",Datos!AC693&lt;=AC$1006)),FALSE),IF(ISNUMBER(Datos!AC693),AND(Datos!AC693=INT(Datos!AC693),AND(OR(AC$1005="",Datos!AC693&gt;=AC$1005),OR(AC$1006="",Datos!AC693&lt;=AC$1006))),FALSE),OR(ISNUMBER(FIND(";"&amp;UPPER(TRIM(Datos!AC693&amp;""))&amp;"=",AC$1007)),ISNUMBER(FIND(";"&amp;UPPER(TRIM(Datos!AC693&amp;""))&amp;";",AC$1007))),OR(UPPER(TRIM(Datos!AC693&amp;""))="SÍ",UPPER(TRIM(Datos!AC693&amp;""))="SI",UPPER(TRIM(Datos!AC693&amp;""))="NO"),IF(ISNUMBER(Datos!AC693),AND(OR(AC$1005="",Datos!AC693&gt;=AC$1005),OR(AC$1006="",Datos!AC693&lt;=AC$1006)),FALSE),TRUE))))</f>
        <v>0.0</v>
      </c>
      <c r="AD693">
        <f>IF(Datos!AD693="",0,IF(AND(AD$1008&lt;&gt;"",Datos!AD693=AD$1008),0,IF(AD$1004=0,0,1-CHOOSE(AD$1004,IF(ISNUMBER(Datos!AD693),AND(OR(AD$1005="",Datos!AD693&gt;=AD$1005),OR(AD$1006="",Datos!AD693&lt;=AD$1006)),FALSE),IF(ISNUMBER(Datos!AD693),AND(Datos!AD693=INT(Datos!AD693),AND(OR(AD$1005="",Datos!AD693&gt;=AD$1005),OR(AD$1006="",Datos!AD693&lt;=AD$1006))),FALSE),OR(ISNUMBER(FIND(";"&amp;UPPER(TRIM(Datos!AD693&amp;""))&amp;"=",AD$1007)),ISNUMBER(FIND(";"&amp;UPPER(TRIM(Datos!AD693&amp;""))&amp;";",AD$1007))),OR(UPPER(TRIM(Datos!AD693&amp;""))="SÍ",UPPER(TRIM(Datos!AD693&amp;""))="SI",UPPER(TRIM(Datos!AD693&amp;""))="NO"),IF(ISNUMBER(Datos!AD693),AND(OR(AD$1005="",Datos!AD693&gt;=AD$1005),OR(AD$1006="",Datos!AD693&lt;=AD$1006)),FALSE),TRUE))))</f>
        <v>0.0</v>
      </c>
      <c r="AE693">
        <f>IF(Datos!AE693="",0,IF(AND(AE$1008&lt;&gt;"",Datos!AE693=AE$1008),0,IF(AE$1004=0,0,1-CHOOSE(AE$1004,IF(ISNUMBER(Datos!AE693),AND(OR(AE$1005="",Datos!AE693&gt;=AE$1005),OR(AE$1006="",Datos!AE693&lt;=AE$1006)),FALSE),IF(ISNUMBER(Datos!AE693),AND(Datos!AE693=INT(Datos!AE693),AND(OR(AE$1005="",Datos!AE693&gt;=AE$1005),OR(AE$1006="",Datos!AE693&lt;=AE$1006))),FALSE),OR(ISNUMBER(FIND(";"&amp;UPPER(TRIM(Datos!AE693&amp;""))&amp;"=",AE$1007)),ISNUMBER(FIND(";"&amp;UPPER(TRIM(Datos!AE693&amp;""))&amp;";",AE$1007))),OR(UPPER(TRIM(Datos!AE693&amp;""))="SÍ",UPPER(TRIM(Datos!AE693&amp;""))="SI",UPPER(TRIM(Datos!AE693&amp;""))="NO"),IF(ISNUMBER(Datos!AE693),AND(OR(AE$1005="",Datos!AE693&gt;=AE$1005),OR(AE$1006="",Datos!AE693&lt;=AE$1006)),FALSE),TRUE))))</f>
        <v>0.0</v>
      </c>
    </row>
    <row r="694" spans="2:31">
      <c r="B694">
        <f>IF(Datos!B694="",0,IF(AND(B$1008&lt;&gt;"",Datos!B694=B$1008),0,IF(B$1004=0,0,1-CHOOSE(B$1004,IF(ISNUMBER(Datos!B694),AND(OR(B$1005="",Datos!B694&gt;=B$1005),OR(B$1006="",Datos!B694&lt;=B$1006)),FALSE),IF(ISNUMBER(Datos!B694),AND(Datos!B694=INT(Datos!B694),AND(OR(B$1005="",Datos!B694&gt;=B$1005),OR(B$1006="",Datos!B694&lt;=B$1006))),FALSE),OR(ISNUMBER(FIND(";"&amp;UPPER(TRIM(Datos!B694&amp;""))&amp;"=",B$1007)),ISNUMBER(FIND(";"&amp;UPPER(TRIM(Datos!B694&amp;""))&amp;";",B$1007))),OR(UPPER(TRIM(Datos!B694&amp;""))="SÍ",UPPER(TRIM(Datos!B694&amp;""))="SI",UPPER(TRIM(Datos!B694&amp;""))="NO"),IF(ISNUMBER(Datos!B694),AND(OR(B$1005="",Datos!B694&gt;=B$1005),OR(B$1006="",Datos!B694&lt;=B$1006)),FALSE),TRUE))))</f>
        <v>0.0</v>
      </c>
      <c r="C694">
        <f>IF(Datos!C694="",0,IF(AND(C$1008&lt;&gt;"",Datos!C694=C$1008),0,IF(C$1004=0,0,1-CHOOSE(C$1004,IF(ISNUMBER(Datos!C694),AND(OR(C$1005="",Datos!C694&gt;=C$1005),OR(C$1006="",Datos!C694&lt;=C$1006)),FALSE),IF(ISNUMBER(Datos!C694),AND(Datos!C694=INT(Datos!C694),AND(OR(C$1005="",Datos!C694&gt;=C$1005),OR(C$1006="",Datos!C694&lt;=C$1006))),FALSE),OR(ISNUMBER(FIND(";"&amp;UPPER(TRIM(Datos!C694&amp;""))&amp;"=",C$1007)),ISNUMBER(FIND(";"&amp;UPPER(TRIM(Datos!C694&amp;""))&amp;";",C$1007))),OR(UPPER(TRIM(Datos!C694&amp;""))="SÍ",UPPER(TRIM(Datos!C694&amp;""))="SI",UPPER(TRIM(Datos!C694&amp;""))="NO"),IF(ISNUMBER(Datos!C694),AND(OR(C$1005="",Datos!C694&gt;=C$1005),OR(C$1006="",Datos!C694&lt;=C$1006)),FALSE),TRUE))))</f>
        <v>0.0</v>
      </c>
      <c r="D694">
        <f>IF(Datos!D694="",0,IF(AND(D$1008&lt;&gt;"",Datos!D694=D$1008),0,IF(D$1004=0,0,1-CHOOSE(D$1004,IF(ISNUMBER(Datos!D694),AND(OR(D$1005="",Datos!D694&gt;=D$1005),OR(D$1006="",Datos!D694&lt;=D$1006)),FALSE),IF(ISNUMBER(Datos!D694),AND(Datos!D694=INT(Datos!D694),AND(OR(D$1005="",Datos!D694&gt;=D$1005),OR(D$1006="",Datos!D694&lt;=D$1006))),FALSE),OR(ISNUMBER(FIND(";"&amp;UPPER(TRIM(Datos!D694&amp;""))&amp;"=",D$1007)),ISNUMBER(FIND(";"&amp;UPPER(TRIM(Datos!D694&amp;""))&amp;";",D$1007))),OR(UPPER(TRIM(Datos!D694&amp;""))="SÍ",UPPER(TRIM(Datos!D694&amp;""))="SI",UPPER(TRIM(Datos!D694&amp;""))="NO"),IF(ISNUMBER(Datos!D694),AND(OR(D$1005="",Datos!D694&gt;=D$1005),OR(D$1006="",Datos!D694&lt;=D$1006)),FALSE),TRUE))))</f>
        <v>0.0</v>
      </c>
      <c r="E694">
        <f>IF(Datos!E694="",0,IF(AND(E$1008&lt;&gt;"",Datos!E694=E$1008),0,IF(E$1004=0,0,1-CHOOSE(E$1004,IF(ISNUMBER(Datos!E694),AND(OR(E$1005="",Datos!E694&gt;=E$1005),OR(E$1006="",Datos!E694&lt;=E$1006)),FALSE),IF(ISNUMBER(Datos!E694),AND(Datos!E694=INT(Datos!E694),AND(OR(E$1005="",Datos!E694&gt;=E$1005),OR(E$1006="",Datos!E694&lt;=E$1006))),FALSE),OR(ISNUMBER(FIND(";"&amp;UPPER(TRIM(Datos!E694&amp;""))&amp;"=",E$1007)),ISNUMBER(FIND(";"&amp;UPPER(TRIM(Datos!E694&amp;""))&amp;";",E$1007))),OR(UPPER(TRIM(Datos!E694&amp;""))="SÍ",UPPER(TRIM(Datos!E694&amp;""))="SI",UPPER(TRIM(Datos!E694&amp;""))="NO"),IF(ISNUMBER(Datos!E694),AND(OR(E$1005="",Datos!E694&gt;=E$1005),OR(E$1006="",Datos!E694&lt;=E$1006)),FALSE),TRUE))))</f>
        <v>0.0</v>
      </c>
      <c r="F694">
        <f>IF(Datos!F694="",0,IF(AND(F$1008&lt;&gt;"",Datos!F694=F$1008),0,IF(F$1004=0,0,1-CHOOSE(F$1004,IF(ISNUMBER(Datos!F694),AND(OR(F$1005="",Datos!F694&gt;=F$1005),OR(F$1006="",Datos!F694&lt;=F$1006)),FALSE),IF(ISNUMBER(Datos!F694),AND(Datos!F694=INT(Datos!F694),AND(OR(F$1005="",Datos!F694&gt;=F$1005),OR(F$1006="",Datos!F694&lt;=F$1006))),FALSE),OR(ISNUMBER(FIND(";"&amp;UPPER(TRIM(Datos!F694&amp;""))&amp;"=",F$1007)),ISNUMBER(FIND(";"&amp;UPPER(TRIM(Datos!F694&amp;""))&amp;";",F$1007))),OR(UPPER(TRIM(Datos!F694&amp;""))="SÍ",UPPER(TRIM(Datos!F694&amp;""))="SI",UPPER(TRIM(Datos!F694&amp;""))="NO"),IF(ISNUMBER(Datos!F694),AND(OR(F$1005="",Datos!F694&gt;=F$1005),OR(F$1006="",Datos!F694&lt;=F$1006)),FALSE),TRUE))))</f>
        <v>0.0</v>
      </c>
      <c r="G694">
        <f>IF(Datos!G694="",0,IF(AND(G$1008&lt;&gt;"",Datos!G694=G$1008),0,IF(G$1004=0,0,1-CHOOSE(G$1004,IF(ISNUMBER(Datos!G694),AND(OR(G$1005="",Datos!G694&gt;=G$1005),OR(G$1006="",Datos!G694&lt;=G$1006)),FALSE),IF(ISNUMBER(Datos!G694),AND(Datos!G694=INT(Datos!G694),AND(OR(G$1005="",Datos!G694&gt;=G$1005),OR(G$1006="",Datos!G694&lt;=G$1006))),FALSE),OR(ISNUMBER(FIND(";"&amp;UPPER(TRIM(Datos!G694&amp;""))&amp;"=",G$1007)),ISNUMBER(FIND(";"&amp;UPPER(TRIM(Datos!G694&amp;""))&amp;";",G$1007))),OR(UPPER(TRIM(Datos!G694&amp;""))="SÍ",UPPER(TRIM(Datos!G694&amp;""))="SI",UPPER(TRIM(Datos!G694&amp;""))="NO"),IF(ISNUMBER(Datos!G694),AND(OR(G$1005="",Datos!G694&gt;=G$1005),OR(G$1006="",Datos!G694&lt;=G$1006)),FALSE),TRUE))))</f>
        <v>0.0</v>
      </c>
      <c r="H694">
        <f>IF(Datos!H694="",0,IF(AND(H$1008&lt;&gt;"",Datos!H694=H$1008),0,IF(H$1004=0,0,1-CHOOSE(H$1004,IF(ISNUMBER(Datos!H694),AND(OR(H$1005="",Datos!H694&gt;=H$1005),OR(H$1006="",Datos!H694&lt;=H$1006)),FALSE),IF(ISNUMBER(Datos!H694),AND(Datos!H694=INT(Datos!H694),AND(OR(H$1005="",Datos!H694&gt;=H$1005),OR(H$1006="",Datos!H694&lt;=H$1006))),FALSE),OR(ISNUMBER(FIND(";"&amp;UPPER(TRIM(Datos!H694&amp;""))&amp;"=",H$1007)),ISNUMBER(FIND(";"&amp;UPPER(TRIM(Datos!H694&amp;""))&amp;";",H$1007))),OR(UPPER(TRIM(Datos!H694&amp;""))="SÍ",UPPER(TRIM(Datos!H694&amp;""))="SI",UPPER(TRIM(Datos!H694&amp;""))="NO"),IF(ISNUMBER(Datos!H694),AND(OR(H$1005="",Datos!H694&gt;=H$1005),OR(H$1006="",Datos!H694&lt;=H$1006)),FALSE),TRUE))))</f>
        <v>0.0</v>
      </c>
      <c r="I694">
        <f>IF(Datos!I694="",0,IF(AND(I$1008&lt;&gt;"",Datos!I694=I$1008),0,IF(I$1004=0,0,1-CHOOSE(I$1004,IF(ISNUMBER(Datos!I694),AND(OR(I$1005="",Datos!I694&gt;=I$1005),OR(I$1006="",Datos!I694&lt;=I$1006)),FALSE),IF(ISNUMBER(Datos!I694),AND(Datos!I694=INT(Datos!I694),AND(OR(I$1005="",Datos!I694&gt;=I$1005),OR(I$1006="",Datos!I694&lt;=I$1006))),FALSE),OR(ISNUMBER(FIND(";"&amp;UPPER(TRIM(Datos!I694&amp;""))&amp;"=",I$1007)),ISNUMBER(FIND(";"&amp;UPPER(TRIM(Datos!I694&amp;""))&amp;";",I$1007))),OR(UPPER(TRIM(Datos!I694&amp;""))="SÍ",UPPER(TRIM(Datos!I694&amp;""))="SI",UPPER(TRIM(Datos!I694&amp;""))="NO"),IF(ISNUMBER(Datos!I694),AND(OR(I$1005="",Datos!I694&gt;=I$1005),OR(I$1006="",Datos!I694&lt;=I$1006)),FALSE),TRUE))))</f>
        <v>0.0</v>
      </c>
      <c r="J694">
        <f>IF(Datos!J694="",0,IF(AND(J$1008&lt;&gt;"",Datos!J694=J$1008),0,IF(J$1004=0,0,1-CHOOSE(J$1004,IF(ISNUMBER(Datos!J694),AND(OR(J$1005="",Datos!J694&gt;=J$1005),OR(J$1006="",Datos!J694&lt;=J$1006)),FALSE),IF(ISNUMBER(Datos!J694),AND(Datos!J694=INT(Datos!J694),AND(OR(J$1005="",Datos!J694&gt;=J$1005),OR(J$1006="",Datos!J694&lt;=J$1006))),FALSE),OR(ISNUMBER(FIND(";"&amp;UPPER(TRIM(Datos!J694&amp;""))&amp;"=",J$1007)),ISNUMBER(FIND(";"&amp;UPPER(TRIM(Datos!J694&amp;""))&amp;";",J$1007))),OR(UPPER(TRIM(Datos!J694&amp;""))="SÍ",UPPER(TRIM(Datos!J694&amp;""))="SI",UPPER(TRIM(Datos!J694&amp;""))="NO"),IF(ISNUMBER(Datos!J694),AND(OR(J$1005="",Datos!J694&gt;=J$1005),OR(J$1006="",Datos!J694&lt;=J$1006)),FALSE),TRUE))))</f>
        <v>0.0</v>
      </c>
      <c r="K694">
        <f>IF(Datos!K694="",0,IF(AND(K$1008&lt;&gt;"",Datos!K694=K$1008),0,IF(K$1004=0,0,1-CHOOSE(K$1004,IF(ISNUMBER(Datos!K694),AND(OR(K$1005="",Datos!K694&gt;=K$1005),OR(K$1006="",Datos!K694&lt;=K$1006)),FALSE),IF(ISNUMBER(Datos!K694),AND(Datos!K694=INT(Datos!K694),AND(OR(K$1005="",Datos!K694&gt;=K$1005),OR(K$1006="",Datos!K694&lt;=K$1006))),FALSE),OR(ISNUMBER(FIND(";"&amp;UPPER(TRIM(Datos!K694&amp;""))&amp;"=",K$1007)),ISNUMBER(FIND(";"&amp;UPPER(TRIM(Datos!K694&amp;""))&amp;";",K$1007))),OR(UPPER(TRIM(Datos!K694&amp;""))="SÍ",UPPER(TRIM(Datos!K694&amp;""))="SI",UPPER(TRIM(Datos!K694&amp;""))="NO"),IF(ISNUMBER(Datos!K694),AND(OR(K$1005="",Datos!K694&gt;=K$1005),OR(K$1006="",Datos!K694&lt;=K$1006)),FALSE),TRUE))))</f>
        <v>0.0</v>
      </c>
      <c r="L694">
        <f>IF(Datos!L694="",0,IF(AND(L$1008&lt;&gt;"",Datos!L694=L$1008),0,IF(L$1004=0,0,1-CHOOSE(L$1004,IF(ISNUMBER(Datos!L694),AND(OR(L$1005="",Datos!L694&gt;=L$1005),OR(L$1006="",Datos!L694&lt;=L$1006)),FALSE),IF(ISNUMBER(Datos!L694),AND(Datos!L694=INT(Datos!L694),AND(OR(L$1005="",Datos!L694&gt;=L$1005),OR(L$1006="",Datos!L694&lt;=L$1006))),FALSE),OR(ISNUMBER(FIND(";"&amp;UPPER(TRIM(Datos!L694&amp;""))&amp;"=",L$1007)),ISNUMBER(FIND(";"&amp;UPPER(TRIM(Datos!L694&amp;""))&amp;";",L$1007))),OR(UPPER(TRIM(Datos!L694&amp;""))="SÍ",UPPER(TRIM(Datos!L694&amp;""))="SI",UPPER(TRIM(Datos!L694&amp;""))="NO"),IF(ISNUMBER(Datos!L694),AND(OR(L$1005="",Datos!L694&gt;=L$1005),OR(L$1006="",Datos!L694&lt;=L$1006)),FALSE),TRUE))))</f>
        <v>0.0</v>
      </c>
      <c r="M694">
        <f>IF(Datos!M694="",0,IF(AND(M$1008&lt;&gt;"",Datos!M694=M$1008),0,IF(M$1004=0,0,1-CHOOSE(M$1004,IF(ISNUMBER(Datos!M694),AND(OR(M$1005="",Datos!M694&gt;=M$1005),OR(M$1006="",Datos!M694&lt;=M$1006)),FALSE),IF(ISNUMBER(Datos!M694),AND(Datos!M694=INT(Datos!M694),AND(OR(M$1005="",Datos!M694&gt;=M$1005),OR(M$1006="",Datos!M694&lt;=M$1006))),FALSE),OR(ISNUMBER(FIND(";"&amp;UPPER(TRIM(Datos!M694&amp;""))&amp;"=",M$1007)),ISNUMBER(FIND(";"&amp;UPPER(TRIM(Datos!M694&amp;""))&amp;";",M$1007))),OR(UPPER(TRIM(Datos!M694&amp;""))="SÍ",UPPER(TRIM(Datos!M694&amp;""))="SI",UPPER(TRIM(Datos!M694&amp;""))="NO"),IF(ISNUMBER(Datos!M694),AND(OR(M$1005="",Datos!M694&gt;=M$1005),OR(M$1006="",Datos!M694&lt;=M$1006)),FALSE),TRUE))))</f>
        <v>0.0</v>
      </c>
      <c r="N694">
        <f>IF(Datos!N694="",0,IF(AND(N$1008&lt;&gt;"",Datos!N694=N$1008),0,IF(N$1004=0,0,1-CHOOSE(N$1004,IF(ISNUMBER(Datos!N694),AND(OR(N$1005="",Datos!N694&gt;=N$1005),OR(N$1006="",Datos!N694&lt;=N$1006)),FALSE),IF(ISNUMBER(Datos!N694),AND(Datos!N694=INT(Datos!N694),AND(OR(N$1005="",Datos!N694&gt;=N$1005),OR(N$1006="",Datos!N694&lt;=N$1006))),FALSE),OR(ISNUMBER(FIND(";"&amp;UPPER(TRIM(Datos!N694&amp;""))&amp;"=",N$1007)),ISNUMBER(FIND(";"&amp;UPPER(TRIM(Datos!N694&amp;""))&amp;";",N$1007))),OR(UPPER(TRIM(Datos!N694&amp;""))="SÍ",UPPER(TRIM(Datos!N694&amp;""))="SI",UPPER(TRIM(Datos!N694&amp;""))="NO"),IF(ISNUMBER(Datos!N694),AND(OR(N$1005="",Datos!N694&gt;=N$1005),OR(N$1006="",Datos!N694&lt;=N$1006)),FALSE),TRUE))))</f>
        <v>0.0</v>
      </c>
      <c r="O694">
        <f>IF(Datos!O694="",0,IF(AND(O$1008&lt;&gt;"",Datos!O694=O$1008),0,IF(O$1004=0,0,1-CHOOSE(O$1004,IF(ISNUMBER(Datos!O694),AND(OR(O$1005="",Datos!O694&gt;=O$1005),OR(O$1006="",Datos!O694&lt;=O$1006)),FALSE),IF(ISNUMBER(Datos!O694),AND(Datos!O694=INT(Datos!O694),AND(OR(O$1005="",Datos!O694&gt;=O$1005),OR(O$1006="",Datos!O694&lt;=O$1006))),FALSE),OR(ISNUMBER(FIND(";"&amp;UPPER(TRIM(Datos!O694&amp;""))&amp;"=",O$1007)),ISNUMBER(FIND(";"&amp;UPPER(TRIM(Datos!O694&amp;""))&amp;";",O$1007))),OR(UPPER(TRIM(Datos!O694&amp;""))="SÍ",UPPER(TRIM(Datos!O694&amp;""))="SI",UPPER(TRIM(Datos!O694&amp;""))="NO"),IF(ISNUMBER(Datos!O694),AND(OR(O$1005="",Datos!O694&gt;=O$1005),OR(O$1006="",Datos!O694&lt;=O$1006)),FALSE),TRUE))))</f>
        <v>0.0</v>
      </c>
      <c r="P694">
        <f>IF(Datos!P694="",0,IF(AND(P$1008&lt;&gt;"",Datos!P694=P$1008),0,IF(P$1004=0,0,1-CHOOSE(P$1004,IF(ISNUMBER(Datos!P694),AND(OR(P$1005="",Datos!P694&gt;=P$1005),OR(P$1006="",Datos!P694&lt;=P$1006)),FALSE),IF(ISNUMBER(Datos!P694),AND(Datos!P694=INT(Datos!P694),AND(OR(P$1005="",Datos!P694&gt;=P$1005),OR(P$1006="",Datos!P694&lt;=P$1006))),FALSE),OR(ISNUMBER(FIND(";"&amp;UPPER(TRIM(Datos!P694&amp;""))&amp;"=",P$1007)),ISNUMBER(FIND(";"&amp;UPPER(TRIM(Datos!P694&amp;""))&amp;";",P$1007))),OR(UPPER(TRIM(Datos!P694&amp;""))="SÍ",UPPER(TRIM(Datos!P694&amp;""))="SI",UPPER(TRIM(Datos!P694&amp;""))="NO"),IF(ISNUMBER(Datos!P694),AND(OR(P$1005="",Datos!P694&gt;=P$1005),OR(P$1006="",Datos!P694&lt;=P$1006)),FALSE),TRUE))))</f>
        <v>0.0</v>
      </c>
      <c r="Q694">
        <f>IF(Datos!Q694="",0,IF(AND(Q$1008&lt;&gt;"",Datos!Q694=Q$1008),0,IF(Q$1004=0,0,1-CHOOSE(Q$1004,IF(ISNUMBER(Datos!Q694),AND(OR(Q$1005="",Datos!Q694&gt;=Q$1005),OR(Q$1006="",Datos!Q694&lt;=Q$1006)),FALSE),IF(ISNUMBER(Datos!Q694),AND(Datos!Q694=INT(Datos!Q694),AND(OR(Q$1005="",Datos!Q694&gt;=Q$1005),OR(Q$1006="",Datos!Q694&lt;=Q$1006))),FALSE),OR(ISNUMBER(FIND(";"&amp;UPPER(TRIM(Datos!Q694&amp;""))&amp;"=",Q$1007)),ISNUMBER(FIND(";"&amp;UPPER(TRIM(Datos!Q694&amp;""))&amp;";",Q$1007))),OR(UPPER(TRIM(Datos!Q694&amp;""))="SÍ",UPPER(TRIM(Datos!Q694&amp;""))="SI",UPPER(TRIM(Datos!Q694&amp;""))="NO"),IF(ISNUMBER(Datos!Q694),AND(OR(Q$1005="",Datos!Q694&gt;=Q$1005),OR(Q$1006="",Datos!Q694&lt;=Q$1006)),FALSE),TRUE))))</f>
        <v>0.0</v>
      </c>
      <c r="R694">
        <f>IF(Datos!R694="",0,IF(AND(R$1008&lt;&gt;"",Datos!R694=R$1008),0,IF(R$1004=0,0,1-CHOOSE(R$1004,IF(ISNUMBER(Datos!R694),AND(OR(R$1005="",Datos!R694&gt;=R$1005),OR(R$1006="",Datos!R694&lt;=R$1006)),FALSE),IF(ISNUMBER(Datos!R694),AND(Datos!R694=INT(Datos!R694),AND(OR(R$1005="",Datos!R694&gt;=R$1005),OR(R$1006="",Datos!R694&lt;=R$1006))),FALSE),OR(ISNUMBER(FIND(";"&amp;UPPER(TRIM(Datos!R694&amp;""))&amp;"=",R$1007)),ISNUMBER(FIND(";"&amp;UPPER(TRIM(Datos!R694&amp;""))&amp;";",R$1007))),OR(UPPER(TRIM(Datos!R694&amp;""))="SÍ",UPPER(TRIM(Datos!R694&amp;""))="SI",UPPER(TRIM(Datos!R694&amp;""))="NO"),IF(ISNUMBER(Datos!R694),AND(OR(R$1005="",Datos!R694&gt;=R$1005),OR(R$1006="",Datos!R694&lt;=R$1006)),FALSE),TRUE))))</f>
        <v>0.0</v>
      </c>
      <c r="S694">
        <f>IF(Datos!S694="",0,IF(AND(S$1008&lt;&gt;"",Datos!S694=S$1008),0,IF(S$1004=0,0,1-CHOOSE(S$1004,IF(ISNUMBER(Datos!S694),AND(OR(S$1005="",Datos!S694&gt;=S$1005),OR(S$1006="",Datos!S694&lt;=S$1006)),FALSE),IF(ISNUMBER(Datos!S694),AND(Datos!S694=INT(Datos!S694),AND(OR(S$1005="",Datos!S694&gt;=S$1005),OR(S$1006="",Datos!S694&lt;=S$1006))),FALSE),OR(ISNUMBER(FIND(";"&amp;UPPER(TRIM(Datos!S694&amp;""))&amp;"=",S$1007)),ISNUMBER(FIND(";"&amp;UPPER(TRIM(Datos!S694&amp;""))&amp;";",S$1007))),OR(UPPER(TRIM(Datos!S694&amp;""))="SÍ",UPPER(TRIM(Datos!S694&amp;""))="SI",UPPER(TRIM(Datos!S694&amp;""))="NO"),IF(ISNUMBER(Datos!S694),AND(OR(S$1005="",Datos!S694&gt;=S$1005),OR(S$1006="",Datos!S694&lt;=S$1006)),FALSE),TRUE))))</f>
        <v>0.0</v>
      </c>
      <c r="T694">
        <f>IF(Datos!T694="",0,IF(AND(T$1008&lt;&gt;"",Datos!T694=T$1008),0,IF(T$1004=0,0,1-CHOOSE(T$1004,IF(ISNUMBER(Datos!T694),AND(OR(T$1005="",Datos!T694&gt;=T$1005),OR(T$1006="",Datos!T694&lt;=T$1006)),FALSE),IF(ISNUMBER(Datos!T694),AND(Datos!T694=INT(Datos!T694),AND(OR(T$1005="",Datos!T694&gt;=T$1005),OR(T$1006="",Datos!T694&lt;=T$1006))),FALSE),OR(ISNUMBER(FIND(";"&amp;UPPER(TRIM(Datos!T694&amp;""))&amp;"=",T$1007)),ISNUMBER(FIND(";"&amp;UPPER(TRIM(Datos!T694&amp;""))&amp;";",T$1007))),OR(UPPER(TRIM(Datos!T694&amp;""))="SÍ",UPPER(TRIM(Datos!T694&amp;""))="SI",UPPER(TRIM(Datos!T694&amp;""))="NO"),IF(ISNUMBER(Datos!T694),AND(OR(T$1005="",Datos!T694&gt;=T$1005),OR(T$1006="",Datos!T694&lt;=T$1006)),FALSE),TRUE))))</f>
        <v>0.0</v>
      </c>
      <c r="U694">
        <f>IF(Datos!U694="",0,IF(AND(U$1008&lt;&gt;"",Datos!U694=U$1008),0,IF(U$1004=0,0,1-CHOOSE(U$1004,IF(ISNUMBER(Datos!U694),AND(OR(U$1005="",Datos!U694&gt;=U$1005),OR(U$1006="",Datos!U694&lt;=U$1006)),FALSE),IF(ISNUMBER(Datos!U694),AND(Datos!U694=INT(Datos!U694),AND(OR(U$1005="",Datos!U694&gt;=U$1005),OR(U$1006="",Datos!U694&lt;=U$1006))),FALSE),OR(ISNUMBER(FIND(";"&amp;UPPER(TRIM(Datos!U694&amp;""))&amp;"=",U$1007)),ISNUMBER(FIND(";"&amp;UPPER(TRIM(Datos!U694&amp;""))&amp;";",U$1007))),OR(UPPER(TRIM(Datos!U694&amp;""))="SÍ",UPPER(TRIM(Datos!U694&amp;""))="SI",UPPER(TRIM(Datos!U694&amp;""))="NO"),IF(ISNUMBER(Datos!U694),AND(OR(U$1005="",Datos!U694&gt;=U$1005),OR(U$1006="",Datos!U694&lt;=U$1006)),FALSE),TRUE))))</f>
        <v>0.0</v>
      </c>
      <c r="V694">
        <f>IF(Datos!V694="",0,IF(AND(V$1008&lt;&gt;"",Datos!V694=V$1008),0,IF(V$1004=0,0,1-CHOOSE(V$1004,IF(ISNUMBER(Datos!V694),AND(OR(V$1005="",Datos!V694&gt;=V$1005),OR(V$1006="",Datos!V694&lt;=V$1006)),FALSE),IF(ISNUMBER(Datos!V694),AND(Datos!V694=INT(Datos!V694),AND(OR(V$1005="",Datos!V694&gt;=V$1005),OR(V$1006="",Datos!V694&lt;=V$1006))),FALSE),OR(ISNUMBER(FIND(";"&amp;UPPER(TRIM(Datos!V694&amp;""))&amp;"=",V$1007)),ISNUMBER(FIND(";"&amp;UPPER(TRIM(Datos!V694&amp;""))&amp;";",V$1007))),OR(UPPER(TRIM(Datos!V694&amp;""))="SÍ",UPPER(TRIM(Datos!V694&amp;""))="SI",UPPER(TRIM(Datos!V694&amp;""))="NO"),IF(ISNUMBER(Datos!V694),AND(OR(V$1005="",Datos!V694&gt;=V$1005),OR(V$1006="",Datos!V694&lt;=V$1006)),FALSE),TRUE))))</f>
        <v>0.0</v>
      </c>
      <c r="W694">
        <f>IF(Datos!W694="",0,IF(AND(W$1008&lt;&gt;"",Datos!W694=W$1008),0,IF(W$1004=0,0,1-CHOOSE(W$1004,IF(ISNUMBER(Datos!W694),AND(OR(W$1005="",Datos!W694&gt;=W$1005),OR(W$1006="",Datos!W694&lt;=W$1006)),FALSE),IF(ISNUMBER(Datos!W694),AND(Datos!W694=INT(Datos!W694),AND(OR(W$1005="",Datos!W694&gt;=W$1005),OR(W$1006="",Datos!W694&lt;=W$1006))),FALSE),OR(ISNUMBER(FIND(";"&amp;UPPER(TRIM(Datos!W694&amp;""))&amp;"=",W$1007)),ISNUMBER(FIND(";"&amp;UPPER(TRIM(Datos!W694&amp;""))&amp;";",W$1007))),OR(UPPER(TRIM(Datos!W694&amp;""))="SÍ",UPPER(TRIM(Datos!W694&amp;""))="SI",UPPER(TRIM(Datos!W694&amp;""))="NO"),IF(ISNUMBER(Datos!W694),AND(OR(W$1005="",Datos!W694&gt;=W$1005),OR(W$1006="",Datos!W694&lt;=W$1006)),FALSE),TRUE))))</f>
        <v>0.0</v>
      </c>
      <c r="X694">
        <f>IF(Datos!X694="",0,IF(AND(X$1008&lt;&gt;"",Datos!X694=X$1008),0,IF(X$1004=0,0,1-CHOOSE(X$1004,IF(ISNUMBER(Datos!X694),AND(OR(X$1005="",Datos!X694&gt;=X$1005),OR(X$1006="",Datos!X694&lt;=X$1006)),FALSE),IF(ISNUMBER(Datos!X694),AND(Datos!X694=INT(Datos!X694),AND(OR(X$1005="",Datos!X694&gt;=X$1005),OR(X$1006="",Datos!X694&lt;=X$1006))),FALSE),OR(ISNUMBER(FIND(";"&amp;UPPER(TRIM(Datos!X694&amp;""))&amp;"=",X$1007)),ISNUMBER(FIND(";"&amp;UPPER(TRIM(Datos!X694&amp;""))&amp;";",X$1007))),OR(UPPER(TRIM(Datos!X694&amp;""))="SÍ",UPPER(TRIM(Datos!X694&amp;""))="SI",UPPER(TRIM(Datos!X694&amp;""))="NO"),IF(ISNUMBER(Datos!X694),AND(OR(X$1005="",Datos!X694&gt;=X$1005),OR(X$1006="",Datos!X694&lt;=X$1006)),FALSE),TRUE))))</f>
        <v>0.0</v>
      </c>
      <c r="Y694">
        <f>IF(Datos!Y694="",0,IF(AND(Y$1008&lt;&gt;"",Datos!Y694=Y$1008),0,IF(Y$1004=0,0,1-CHOOSE(Y$1004,IF(ISNUMBER(Datos!Y694),AND(OR(Y$1005="",Datos!Y694&gt;=Y$1005),OR(Y$1006="",Datos!Y694&lt;=Y$1006)),FALSE),IF(ISNUMBER(Datos!Y694),AND(Datos!Y694=INT(Datos!Y694),AND(OR(Y$1005="",Datos!Y694&gt;=Y$1005),OR(Y$1006="",Datos!Y694&lt;=Y$1006))),FALSE),OR(ISNUMBER(FIND(";"&amp;UPPER(TRIM(Datos!Y694&amp;""))&amp;"=",Y$1007)),ISNUMBER(FIND(";"&amp;UPPER(TRIM(Datos!Y694&amp;""))&amp;";",Y$1007))),OR(UPPER(TRIM(Datos!Y694&amp;""))="SÍ",UPPER(TRIM(Datos!Y694&amp;""))="SI",UPPER(TRIM(Datos!Y694&amp;""))="NO"),IF(ISNUMBER(Datos!Y694),AND(OR(Y$1005="",Datos!Y694&gt;=Y$1005),OR(Y$1006="",Datos!Y694&lt;=Y$1006)),FALSE),TRUE))))</f>
        <v>0.0</v>
      </c>
      <c r="Z694">
        <f>IF(Datos!Z694="",0,IF(AND(Z$1008&lt;&gt;"",Datos!Z694=Z$1008),0,IF(Z$1004=0,0,1-CHOOSE(Z$1004,IF(ISNUMBER(Datos!Z694),AND(OR(Z$1005="",Datos!Z694&gt;=Z$1005),OR(Z$1006="",Datos!Z694&lt;=Z$1006)),FALSE),IF(ISNUMBER(Datos!Z694),AND(Datos!Z694=INT(Datos!Z694),AND(OR(Z$1005="",Datos!Z694&gt;=Z$1005),OR(Z$1006="",Datos!Z694&lt;=Z$1006))),FALSE),OR(ISNUMBER(FIND(";"&amp;UPPER(TRIM(Datos!Z694&amp;""))&amp;"=",Z$1007)),ISNUMBER(FIND(";"&amp;UPPER(TRIM(Datos!Z694&amp;""))&amp;";",Z$1007))),OR(UPPER(TRIM(Datos!Z694&amp;""))="SÍ",UPPER(TRIM(Datos!Z694&amp;""))="SI",UPPER(TRIM(Datos!Z694&amp;""))="NO"),IF(ISNUMBER(Datos!Z694),AND(OR(Z$1005="",Datos!Z694&gt;=Z$1005),OR(Z$1006="",Datos!Z694&lt;=Z$1006)),FALSE),TRUE))))</f>
        <v>0.0</v>
      </c>
      <c r="AA694">
        <f>IF(Datos!AA694="",0,IF(AND(AA$1008&lt;&gt;"",Datos!AA694=AA$1008),0,IF(AA$1004=0,0,1-CHOOSE(AA$1004,IF(ISNUMBER(Datos!AA694),AND(OR(AA$1005="",Datos!AA694&gt;=AA$1005),OR(AA$1006="",Datos!AA694&lt;=AA$1006)),FALSE),IF(ISNUMBER(Datos!AA694),AND(Datos!AA694=INT(Datos!AA694),AND(OR(AA$1005="",Datos!AA694&gt;=AA$1005),OR(AA$1006="",Datos!AA694&lt;=AA$1006))),FALSE),OR(ISNUMBER(FIND(";"&amp;UPPER(TRIM(Datos!AA694&amp;""))&amp;"=",AA$1007)),ISNUMBER(FIND(";"&amp;UPPER(TRIM(Datos!AA694&amp;""))&amp;";",AA$1007))),OR(UPPER(TRIM(Datos!AA694&amp;""))="SÍ",UPPER(TRIM(Datos!AA694&amp;""))="SI",UPPER(TRIM(Datos!AA694&amp;""))="NO"),IF(ISNUMBER(Datos!AA694),AND(OR(AA$1005="",Datos!AA694&gt;=AA$1005),OR(AA$1006="",Datos!AA694&lt;=AA$1006)),FALSE),TRUE))))</f>
        <v>0.0</v>
      </c>
      <c r="AB694">
        <f>IF(Datos!AB694="",0,IF(AND(AB$1008&lt;&gt;"",Datos!AB694=AB$1008),0,IF(AB$1004=0,0,1-CHOOSE(AB$1004,IF(ISNUMBER(Datos!AB694),AND(OR(AB$1005="",Datos!AB694&gt;=AB$1005),OR(AB$1006="",Datos!AB694&lt;=AB$1006)),FALSE),IF(ISNUMBER(Datos!AB694),AND(Datos!AB694=INT(Datos!AB694),AND(OR(AB$1005="",Datos!AB694&gt;=AB$1005),OR(AB$1006="",Datos!AB694&lt;=AB$1006))),FALSE),OR(ISNUMBER(FIND(";"&amp;UPPER(TRIM(Datos!AB694&amp;""))&amp;"=",AB$1007)),ISNUMBER(FIND(";"&amp;UPPER(TRIM(Datos!AB694&amp;""))&amp;";",AB$1007))),OR(UPPER(TRIM(Datos!AB694&amp;""))="SÍ",UPPER(TRIM(Datos!AB694&amp;""))="SI",UPPER(TRIM(Datos!AB694&amp;""))="NO"),IF(ISNUMBER(Datos!AB694),AND(OR(AB$1005="",Datos!AB694&gt;=AB$1005),OR(AB$1006="",Datos!AB694&lt;=AB$1006)),FALSE),TRUE))))</f>
        <v>0.0</v>
      </c>
      <c r="AC694">
        <f>IF(Datos!AC694="",0,IF(AND(AC$1008&lt;&gt;"",Datos!AC694=AC$1008),0,IF(AC$1004=0,0,1-CHOOSE(AC$1004,IF(ISNUMBER(Datos!AC694),AND(OR(AC$1005="",Datos!AC694&gt;=AC$1005),OR(AC$1006="",Datos!AC694&lt;=AC$1006)),FALSE),IF(ISNUMBER(Datos!AC694),AND(Datos!AC694=INT(Datos!AC694),AND(OR(AC$1005="",Datos!AC694&gt;=AC$1005),OR(AC$1006="",Datos!AC694&lt;=AC$1006))),FALSE),OR(ISNUMBER(FIND(";"&amp;UPPER(TRIM(Datos!AC694&amp;""))&amp;"=",AC$1007)),ISNUMBER(FIND(";"&amp;UPPER(TRIM(Datos!AC694&amp;""))&amp;";",AC$1007))),OR(UPPER(TRIM(Datos!AC694&amp;""))="SÍ",UPPER(TRIM(Datos!AC694&amp;""))="SI",UPPER(TRIM(Datos!AC694&amp;""))="NO"),IF(ISNUMBER(Datos!AC694),AND(OR(AC$1005="",Datos!AC694&gt;=AC$1005),OR(AC$1006="",Datos!AC694&lt;=AC$1006)),FALSE),TRUE))))</f>
        <v>0.0</v>
      </c>
      <c r="AD694">
        <f>IF(Datos!AD694="",0,IF(AND(AD$1008&lt;&gt;"",Datos!AD694=AD$1008),0,IF(AD$1004=0,0,1-CHOOSE(AD$1004,IF(ISNUMBER(Datos!AD694),AND(OR(AD$1005="",Datos!AD694&gt;=AD$1005),OR(AD$1006="",Datos!AD694&lt;=AD$1006)),FALSE),IF(ISNUMBER(Datos!AD694),AND(Datos!AD694=INT(Datos!AD694),AND(OR(AD$1005="",Datos!AD694&gt;=AD$1005),OR(AD$1006="",Datos!AD694&lt;=AD$1006))),FALSE),OR(ISNUMBER(FIND(";"&amp;UPPER(TRIM(Datos!AD694&amp;""))&amp;"=",AD$1007)),ISNUMBER(FIND(";"&amp;UPPER(TRIM(Datos!AD694&amp;""))&amp;";",AD$1007))),OR(UPPER(TRIM(Datos!AD694&amp;""))="SÍ",UPPER(TRIM(Datos!AD694&amp;""))="SI",UPPER(TRIM(Datos!AD694&amp;""))="NO"),IF(ISNUMBER(Datos!AD694),AND(OR(AD$1005="",Datos!AD694&gt;=AD$1005),OR(AD$1006="",Datos!AD694&lt;=AD$1006)),FALSE),TRUE))))</f>
        <v>0.0</v>
      </c>
      <c r="AE694">
        <f>IF(Datos!AE694="",0,IF(AND(AE$1008&lt;&gt;"",Datos!AE694=AE$1008),0,IF(AE$1004=0,0,1-CHOOSE(AE$1004,IF(ISNUMBER(Datos!AE694),AND(OR(AE$1005="",Datos!AE694&gt;=AE$1005),OR(AE$1006="",Datos!AE694&lt;=AE$1006)),FALSE),IF(ISNUMBER(Datos!AE694),AND(Datos!AE694=INT(Datos!AE694),AND(OR(AE$1005="",Datos!AE694&gt;=AE$1005),OR(AE$1006="",Datos!AE694&lt;=AE$1006))),FALSE),OR(ISNUMBER(FIND(";"&amp;UPPER(TRIM(Datos!AE694&amp;""))&amp;"=",AE$1007)),ISNUMBER(FIND(";"&amp;UPPER(TRIM(Datos!AE694&amp;""))&amp;";",AE$1007))),OR(UPPER(TRIM(Datos!AE694&amp;""))="SÍ",UPPER(TRIM(Datos!AE694&amp;""))="SI",UPPER(TRIM(Datos!AE694&amp;""))="NO"),IF(ISNUMBER(Datos!AE694),AND(OR(AE$1005="",Datos!AE694&gt;=AE$1005),OR(AE$1006="",Datos!AE694&lt;=AE$1006)),FALSE),TRUE))))</f>
        <v>0.0</v>
      </c>
    </row>
    <row r="695" spans="2:31">
      <c r="B695">
        <f>IF(Datos!B695="",0,IF(AND(B$1008&lt;&gt;"",Datos!B695=B$1008),0,IF(B$1004=0,0,1-CHOOSE(B$1004,IF(ISNUMBER(Datos!B695),AND(OR(B$1005="",Datos!B695&gt;=B$1005),OR(B$1006="",Datos!B695&lt;=B$1006)),FALSE),IF(ISNUMBER(Datos!B695),AND(Datos!B695=INT(Datos!B695),AND(OR(B$1005="",Datos!B695&gt;=B$1005),OR(B$1006="",Datos!B695&lt;=B$1006))),FALSE),OR(ISNUMBER(FIND(";"&amp;UPPER(TRIM(Datos!B695&amp;""))&amp;"=",B$1007)),ISNUMBER(FIND(";"&amp;UPPER(TRIM(Datos!B695&amp;""))&amp;";",B$1007))),OR(UPPER(TRIM(Datos!B695&amp;""))="SÍ",UPPER(TRIM(Datos!B695&amp;""))="SI",UPPER(TRIM(Datos!B695&amp;""))="NO"),IF(ISNUMBER(Datos!B695),AND(OR(B$1005="",Datos!B695&gt;=B$1005),OR(B$1006="",Datos!B695&lt;=B$1006)),FALSE),TRUE))))</f>
        <v>0.0</v>
      </c>
      <c r="C695">
        <f>IF(Datos!C695="",0,IF(AND(C$1008&lt;&gt;"",Datos!C695=C$1008),0,IF(C$1004=0,0,1-CHOOSE(C$1004,IF(ISNUMBER(Datos!C695),AND(OR(C$1005="",Datos!C695&gt;=C$1005),OR(C$1006="",Datos!C695&lt;=C$1006)),FALSE),IF(ISNUMBER(Datos!C695),AND(Datos!C695=INT(Datos!C695),AND(OR(C$1005="",Datos!C695&gt;=C$1005),OR(C$1006="",Datos!C695&lt;=C$1006))),FALSE),OR(ISNUMBER(FIND(";"&amp;UPPER(TRIM(Datos!C695&amp;""))&amp;"=",C$1007)),ISNUMBER(FIND(";"&amp;UPPER(TRIM(Datos!C695&amp;""))&amp;";",C$1007))),OR(UPPER(TRIM(Datos!C695&amp;""))="SÍ",UPPER(TRIM(Datos!C695&amp;""))="SI",UPPER(TRIM(Datos!C695&amp;""))="NO"),IF(ISNUMBER(Datos!C695),AND(OR(C$1005="",Datos!C695&gt;=C$1005),OR(C$1006="",Datos!C695&lt;=C$1006)),FALSE),TRUE))))</f>
        <v>0.0</v>
      </c>
      <c r="D695">
        <f>IF(Datos!D695="",0,IF(AND(D$1008&lt;&gt;"",Datos!D695=D$1008),0,IF(D$1004=0,0,1-CHOOSE(D$1004,IF(ISNUMBER(Datos!D695),AND(OR(D$1005="",Datos!D695&gt;=D$1005),OR(D$1006="",Datos!D695&lt;=D$1006)),FALSE),IF(ISNUMBER(Datos!D695),AND(Datos!D695=INT(Datos!D695),AND(OR(D$1005="",Datos!D695&gt;=D$1005),OR(D$1006="",Datos!D695&lt;=D$1006))),FALSE),OR(ISNUMBER(FIND(";"&amp;UPPER(TRIM(Datos!D695&amp;""))&amp;"=",D$1007)),ISNUMBER(FIND(";"&amp;UPPER(TRIM(Datos!D695&amp;""))&amp;";",D$1007))),OR(UPPER(TRIM(Datos!D695&amp;""))="SÍ",UPPER(TRIM(Datos!D695&amp;""))="SI",UPPER(TRIM(Datos!D695&amp;""))="NO"),IF(ISNUMBER(Datos!D695),AND(OR(D$1005="",Datos!D695&gt;=D$1005),OR(D$1006="",Datos!D695&lt;=D$1006)),FALSE),TRUE))))</f>
        <v>0.0</v>
      </c>
      <c r="E695">
        <f>IF(Datos!E695="",0,IF(AND(E$1008&lt;&gt;"",Datos!E695=E$1008),0,IF(E$1004=0,0,1-CHOOSE(E$1004,IF(ISNUMBER(Datos!E695),AND(OR(E$1005="",Datos!E695&gt;=E$1005),OR(E$1006="",Datos!E695&lt;=E$1006)),FALSE),IF(ISNUMBER(Datos!E695),AND(Datos!E695=INT(Datos!E695),AND(OR(E$1005="",Datos!E695&gt;=E$1005),OR(E$1006="",Datos!E695&lt;=E$1006))),FALSE),OR(ISNUMBER(FIND(";"&amp;UPPER(TRIM(Datos!E695&amp;""))&amp;"=",E$1007)),ISNUMBER(FIND(";"&amp;UPPER(TRIM(Datos!E695&amp;""))&amp;";",E$1007))),OR(UPPER(TRIM(Datos!E695&amp;""))="SÍ",UPPER(TRIM(Datos!E695&amp;""))="SI",UPPER(TRIM(Datos!E695&amp;""))="NO"),IF(ISNUMBER(Datos!E695),AND(OR(E$1005="",Datos!E695&gt;=E$1005),OR(E$1006="",Datos!E695&lt;=E$1006)),FALSE),TRUE))))</f>
        <v>0.0</v>
      </c>
      <c r="F695">
        <f>IF(Datos!F695="",0,IF(AND(F$1008&lt;&gt;"",Datos!F695=F$1008),0,IF(F$1004=0,0,1-CHOOSE(F$1004,IF(ISNUMBER(Datos!F695),AND(OR(F$1005="",Datos!F695&gt;=F$1005),OR(F$1006="",Datos!F695&lt;=F$1006)),FALSE),IF(ISNUMBER(Datos!F695),AND(Datos!F695=INT(Datos!F695),AND(OR(F$1005="",Datos!F695&gt;=F$1005),OR(F$1006="",Datos!F695&lt;=F$1006))),FALSE),OR(ISNUMBER(FIND(";"&amp;UPPER(TRIM(Datos!F695&amp;""))&amp;"=",F$1007)),ISNUMBER(FIND(";"&amp;UPPER(TRIM(Datos!F695&amp;""))&amp;";",F$1007))),OR(UPPER(TRIM(Datos!F695&amp;""))="SÍ",UPPER(TRIM(Datos!F695&amp;""))="SI",UPPER(TRIM(Datos!F695&amp;""))="NO"),IF(ISNUMBER(Datos!F695),AND(OR(F$1005="",Datos!F695&gt;=F$1005),OR(F$1006="",Datos!F695&lt;=F$1006)),FALSE),TRUE))))</f>
        <v>0.0</v>
      </c>
      <c r="G695">
        <f>IF(Datos!G695="",0,IF(AND(G$1008&lt;&gt;"",Datos!G695=G$1008),0,IF(G$1004=0,0,1-CHOOSE(G$1004,IF(ISNUMBER(Datos!G695),AND(OR(G$1005="",Datos!G695&gt;=G$1005),OR(G$1006="",Datos!G695&lt;=G$1006)),FALSE),IF(ISNUMBER(Datos!G695),AND(Datos!G695=INT(Datos!G695),AND(OR(G$1005="",Datos!G695&gt;=G$1005),OR(G$1006="",Datos!G695&lt;=G$1006))),FALSE),OR(ISNUMBER(FIND(";"&amp;UPPER(TRIM(Datos!G695&amp;""))&amp;"=",G$1007)),ISNUMBER(FIND(";"&amp;UPPER(TRIM(Datos!G695&amp;""))&amp;";",G$1007))),OR(UPPER(TRIM(Datos!G695&amp;""))="SÍ",UPPER(TRIM(Datos!G695&amp;""))="SI",UPPER(TRIM(Datos!G695&amp;""))="NO"),IF(ISNUMBER(Datos!G695),AND(OR(G$1005="",Datos!G695&gt;=G$1005),OR(G$1006="",Datos!G695&lt;=G$1006)),FALSE),TRUE))))</f>
        <v>0.0</v>
      </c>
      <c r="H695">
        <f>IF(Datos!H695="",0,IF(AND(H$1008&lt;&gt;"",Datos!H695=H$1008),0,IF(H$1004=0,0,1-CHOOSE(H$1004,IF(ISNUMBER(Datos!H695),AND(OR(H$1005="",Datos!H695&gt;=H$1005),OR(H$1006="",Datos!H695&lt;=H$1006)),FALSE),IF(ISNUMBER(Datos!H695),AND(Datos!H695=INT(Datos!H695),AND(OR(H$1005="",Datos!H695&gt;=H$1005),OR(H$1006="",Datos!H695&lt;=H$1006))),FALSE),OR(ISNUMBER(FIND(";"&amp;UPPER(TRIM(Datos!H695&amp;""))&amp;"=",H$1007)),ISNUMBER(FIND(";"&amp;UPPER(TRIM(Datos!H695&amp;""))&amp;";",H$1007))),OR(UPPER(TRIM(Datos!H695&amp;""))="SÍ",UPPER(TRIM(Datos!H695&amp;""))="SI",UPPER(TRIM(Datos!H695&amp;""))="NO"),IF(ISNUMBER(Datos!H695),AND(OR(H$1005="",Datos!H695&gt;=H$1005),OR(H$1006="",Datos!H695&lt;=H$1006)),FALSE),TRUE))))</f>
        <v>0.0</v>
      </c>
      <c r="I695">
        <f>IF(Datos!I695="",0,IF(AND(I$1008&lt;&gt;"",Datos!I695=I$1008),0,IF(I$1004=0,0,1-CHOOSE(I$1004,IF(ISNUMBER(Datos!I695),AND(OR(I$1005="",Datos!I695&gt;=I$1005),OR(I$1006="",Datos!I695&lt;=I$1006)),FALSE),IF(ISNUMBER(Datos!I695),AND(Datos!I695=INT(Datos!I695),AND(OR(I$1005="",Datos!I695&gt;=I$1005),OR(I$1006="",Datos!I695&lt;=I$1006))),FALSE),OR(ISNUMBER(FIND(";"&amp;UPPER(TRIM(Datos!I695&amp;""))&amp;"=",I$1007)),ISNUMBER(FIND(";"&amp;UPPER(TRIM(Datos!I695&amp;""))&amp;";",I$1007))),OR(UPPER(TRIM(Datos!I695&amp;""))="SÍ",UPPER(TRIM(Datos!I695&amp;""))="SI",UPPER(TRIM(Datos!I695&amp;""))="NO"),IF(ISNUMBER(Datos!I695),AND(OR(I$1005="",Datos!I695&gt;=I$1005),OR(I$1006="",Datos!I695&lt;=I$1006)),FALSE),TRUE))))</f>
        <v>0.0</v>
      </c>
      <c r="J695">
        <f>IF(Datos!J695="",0,IF(AND(J$1008&lt;&gt;"",Datos!J695=J$1008),0,IF(J$1004=0,0,1-CHOOSE(J$1004,IF(ISNUMBER(Datos!J695),AND(OR(J$1005="",Datos!J695&gt;=J$1005),OR(J$1006="",Datos!J695&lt;=J$1006)),FALSE),IF(ISNUMBER(Datos!J695),AND(Datos!J695=INT(Datos!J695),AND(OR(J$1005="",Datos!J695&gt;=J$1005),OR(J$1006="",Datos!J695&lt;=J$1006))),FALSE),OR(ISNUMBER(FIND(";"&amp;UPPER(TRIM(Datos!J695&amp;""))&amp;"=",J$1007)),ISNUMBER(FIND(";"&amp;UPPER(TRIM(Datos!J695&amp;""))&amp;";",J$1007))),OR(UPPER(TRIM(Datos!J695&amp;""))="SÍ",UPPER(TRIM(Datos!J695&amp;""))="SI",UPPER(TRIM(Datos!J695&amp;""))="NO"),IF(ISNUMBER(Datos!J695),AND(OR(J$1005="",Datos!J695&gt;=J$1005),OR(J$1006="",Datos!J695&lt;=J$1006)),FALSE),TRUE))))</f>
        <v>0.0</v>
      </c>
      <c r="K695">
        <f>IF(Datos!K695="",0,IF(AND(K$1008&lt;&gt;"",Datos!K695=K$1008),0,IF(K$1004=0,0,1-CHOOSE(K$1004,IF(ISNUMBER(Datos!K695),AND(OR(K$1005="",Datos!K695&gt;=K$1005),OR(K$1006="",Datos!K695&lt;=K$1006)),FALSE),IF(ISNUMBER(Datos!K695),AND(Datos!K695=INT(Datos!K695),AND(OR(K$1005="",Datos!K695&gt;=K$1005),OR(K$1006="",Datos!K695&lt;=K$1006))),FALSE),OR(ISNUMBER(FIND(";"&amp;UPPER(TRIM(Datos!K695&amp;""))&amp;"=",K$1007)),ISNUMBER(FIND(";"&amp;UPPER(TRIM(Datos!K695&amp;""))&amp;";",K$1007))),OR(UPPER(TRIM(Datos!K695&amp;""))="SÍ",UPPER(TRIM(Datos!K695&amp;""))="SI",UPPER(TRIM(Datos!K695&amp;""))="NO"),IF(ISNUMBER(Datos!K695),AND(OR(K$1005="",Datos!K695&gt;=K$1005),OR(K$1006="",Datos!K695&lt;=K$1006)),FALSE),TRUE))))</f>
        <v>0.0</v>
      </c>
      <c r="L695">
        <f>IF(Datos!L695="",0,IF(AND(L$1008&lt;&gt;"",Datos!L695=L$1008),0,IF(L$1004=0,0,1-CHOOSE(L$1004,IF(ISNUMBER(Datos!L695),AND(OR(L$1005="",Datos!L695&gt;=L$1005),OR(L$1006="",Datos!L695&lt;=L$1006)),FALSE),IF(ISNUMBER(Datos!L695),AND(Datos!L695=INT(Datos!L695),AND(OR(L$1005="",Datos!L695&gt;=L$1005),OR(L$1006="",Datos!L695&lt;=L$1006))),FALSE),OR(ISNUMBER(FIND(";"&amp;UPPER(TRIM(Datos!L695&amp;""))&amp;"=",L$1007)),ISNUMBER(FIND(";"&amp;UPPER(TRIM(Datos!L695&amp;""))&amp;";",L$1007))),OR(UPPER(TRIM(Datos!L695&amp;""))="SÍ",UPPER(TRIM(Datos!L695&amp;""))="SI",UPPER(TRIM(Datos!L695&amp;""))="NO"),IF(ISNUMBER(Datos!L695),AND(OR(L$1005="",Datos!L695&gt;=L$1005),OR(L$1006="",Datos!L695&lt;=L$1006)),FALSE),TRUE))))</f>
        <v>0.0</v>
      </c>
      <c r="M695">
        <f>IF(Datos!M695="",0,IF(AND(M$1008&lt;&gt;"",Datos!M695=M$1008),0,IF(M$1004=0,0,1-CHOOSE(M$1004,IF(ISNUMBER(Datos!M695),AND(OR(M$1005="",Datos!M695&gt;=M$1005),OR(M$1006="",Datos!M695&lt;=M$1006)),FALSE),IF(ISNUMBER(Datos!M695),AND(Datos!M695=INT(Datos!M695),AND(OR(M$1005="",Datos!M695&gt;=M$1005),OR(M$1006="",Datos!M695&lt;=M$1006))),FALSE),OR(ISNUMBER(FIND(";"&amp;UPPER(TRIM(Datos!M695&amp;""))&amp;"=",M$1007)),ISNUMBER(FIND(";"&amp;UPPER(TRIM(Datos!M695&amp;""))&amp;";",M$1007))),OR(UPPER(TRIM(Datos!M695&amp;""))="SÍ",UPPER(TRIM(Datos!M695&amp;""))="SI",UPPER(TRIM(Datos!M695&amp;""))="NO"),IF(ISNUMBER(Datos!M695),AND(OR(M$1005="",Datos!M695&gt;=M$1005),OR(M$1006="",Datos!M695&lt;=M$1006)),FALSE),TRUE))))</f>
        <v>0.0</v>
      </c>
      <c r="N695">
        <f>IF(Datos!N695="",0,IF(AND(N$1008&lt;&gt;"",Datos!N695=N$1008),0,IF(N$1004=0,0,1-CHOOSE(N$1004,IF(ISNUMBER(Datos!N695),AND(OR(N$1005="",Datos!N695&gt;=N$1005),OR(N$1006="",Datos!N695&lt;=N$1006)),FALSE),IF(ISNUMBER(Datos!N695),AND(Datos!N695=INT(Datos!N695),AND(OR(N$1005="",Datos!N695&gt;=N$1005),OR(N$1006="",Datos!N695&lt;=N$1006))),FALSE),OR(ISNUMBER(FIND(";"&amp;UPPER(TRIM(Datos!N695&amp;""))&amp;"=",N$1007)),ISNUMBER(FIND(";"&amp;UPPER(TRIM(Datos!N695&amp;""))&amp;";",N$1007))),OR(UPPER(TRIM(Datos!N695&amp;""))="SÍ",UPPER(TRIM(Datos!N695&amp;""))="SI",UPPER(TRIM(Datos!N695&amp;""))="NO"),IF(ISNUMBER(Datos!N695),AND(OR(N$1005="",Datos!N695&gt;=N$1005),OR(N$1006="",Datos!N695&lt;=N$1006)),FALSE),TRUE))))</f>
        <v>0.0</v>
      </c>
      <c r="O695">
        <f>IF(Datos!O695="",0,IF(AND(O$1008&lt;&gt;"",Datos!O695=O$1008),0,IF(O$1004=0,0,1-CHOOSE(O$1004,IF(ISNUMBER(Datos!O695),AND(OR(O$1005="",Datos!O695&gt;=O$1005),OR(O$1006="",Datos!O695&lt;=O$1006)),FALSE),IF(ISNUMBER(Datos!O695),AND(Datos!O695=INT(Datos!O695),AND(OR(O$1005="",Datos!O695&gt;=O$1005),OR(O$1006="",Datos!O695&lt;=O$1006))),FALSE),OR(ISNUMBER(FIND(";"&amp;UPPER(TRIM(Datos!O695&amp;""))&amp;"=",O$1007)),ISNUMBER(FIND(";"&amp;UPPER(TRIM(Datos!O695&amp;""))&amp;";",O$1007))),OR(UPPER(TRIM(Datos!O695&amp;""))="SÍ",UPPER(TRIM(Datos!O695&amp;""))="SI",UPPER(TRIM(Datos!O695&amp;""))="NO"),IF(ISNUMBER(Datos!O695),AND(OR(O$1005="",Datos!O695&gt;=O$1005),OR(O$1006="",Datos!O695&lt;=O$1006)),FALSE),TRUE))))</f>
        <v>0.0</v>
      </c>
      <c r="P695">
        <f>IF(Datos!P695="",0,IF(AND(P$1008&lt;&gt;"",Datos!P695=P$1008),0,IF(P$1004=0,0,1-CHOOSE(P$1004,IF(ISNUMBER(Datos!P695),AND(OR(P$1005="",Datos!P695&gt;=P$1005),OR(P$1006="",Datos!P695&lt;=P$1006)),FALSE),IF(ISNUMBER(Datos!P695),AND(Datos!P695=INT(Datos!P695),AND(OR(P$1005="",Datos!P695&gt;=P$1005),OR(P$1006="",Datos!P695&lt;=P$1006))),FALSE),OR(ISNUMBER(FIND(";"&amp;UPPER(TRIM(Datos!P695&amp;""))&amp;"=",P$1007)),ISNUMBER(FIND(";"&amp;UPPER(TRIM(Datos!P695&amp;""))&amp;";",P$1007))),OR(UPPER(TRIM(Datos!P695&amp;""))="SÍ",UPPER(TRIM(Datos!P695&amp;""))="SI",UPPER(TRIM(Datos!P695&amp;""))="NO"),IF(ISNUMBER(Datos!P695),AND(OR(P$1005="",Datos!P695&gt;=P$1005),OR(P$1006="",Datos!P695&lt;=P$1006)),FALSE),TRUE))))</f>
        <v>0.0</v>
      </c>
      <c r="Q695">
        <f>IF(Datos!Q695="",0,IF(AND(Q$1008&lt;&gt;"",Datos!Q695=Q$1008),0,IF(Q$1004=0,0,1-CHOOSE(Q$1004,IF(ISNUMBER(Datos!Q695),AND(OR(Q$1005="",Datos!Q695&gt;=Q$1005),OR(Q$1006="",Datos!Q695&lt;=Q$1006)),FALSE),IF(ISNUMBER(Datos!Q695),AND(Datos!Q695=INT(Datos!Q695),AND(OR(Q$1005="",Datos!Q695&gt;=Q$1005),OR(Q$1006="",Datos!Q695&lt;=Q$1006))),FALSE),OR(ISNUMBER(FIND(";"&amp;UPPER(TRIM(Datos!Q695&amp;""))&amp;"=",Q$1007)),ISNUMBER(FIND(";"&amp;UPPER(TRIM(Datos!Q695&amp;""))&amp;";",Q$1007))),OR(UPPER(TRIM(Datos!Q695&amp;""))="SÍ",UPPER(TRIM(Datos!Q695&amp;""))="SI",UPPER(TRIM(Datos!Q695&amp;""))="NO"),IF(ISNUMBER(Datos!Q695),AND(OR(Q$1005="",Datos!Q695&gt;=Q$1005),OR(Q$1006="",Datos!Q695&lt;=Q$1006)),FALSE),TRUE))))</f>
        <v>0.0</v>
      </c>
      <c r="R695">
        <f>IF(Datos!R695="",0,IF(AND(R$1008&lt;&gt;"",Datos!R695=R$1008),0,IF(R$1004=0,0,1-CHOOSE(R$1004,IF(ISNUMBER(Datos!R695),AND(OR(R$1005="",Datos!R695&gt;=R$1005),OR(R$1006="",Datos!R695&lt;=R$1006)),FALSE),IF(ISNUMBER(Datos!R695),AND(Datos!R695=INT(Datos!R695),AND(OR(R$1005="",Datos!R695&gt;=R$1005),OR(R$1006="",Datos!R695&lt;=R$1006))),FALSE),OR(ISNUMBER(FIND(";"&amp;UPPER(TRIM(Datos!R695&amp;""))&amp;"=",R$1007)),ISNUMBER(FIND(";"&amp;UPPER(TRIM(Datos!R695&amp;""))&amp;";",R$1007))),OR(UPPER(TRIM(Datos!R695&amp;""))="SÍ",UPPER(TRIM(Datos!R695&amp;""))="SI",UPPER(TRIM(Datos!R695&amp;""))="NO"),IF(ISNUMBER(Datos!R695),AND(OR(R$1005="",Datos!R695&gt;=R$1005),OR(R$1006="",Datos!R695&lt;=R$1006)),FALSE),TRUE))))</f>
        <v>0.0</v>
      </c>
      <c r="S695">
        <f>IF(Datos!S695="",0,IF(AND(S$1008&lt;&gt;"",Datos!S695=S$1008),0,IF(S$1004=0,0,1-CHOOSE(S$1004,IF(ISNUMBER(Datos!S695),AND(OR(S$1005="",Datos!S695&gt;=S$1005),OR(S$1006="",Datos!S695&lt;=S$1006)),FALSE),IF(ISNUMBER(Datos!S695),AND(Datos!S695=INT(Datos!S695),AND(OR(S$1005="",Datos!S695&gt;=S$1005),OR(S$1006="",Datos!S695&lt;=S$1006))),FALSE),OR(ISNUMBER(FIND(";"&amp;UPPER(TRIM(Datos!S695&amp;""))&amp;"=",S$1007)),ISNUMBER(FIND(";"&amp;UPPER(TRIM(Datos!S695&amp;""))&amp;";",S$1007))),OR(UPPER(TRIM(Datos!S695&amp;""))="SÍ",UPPER(TRIM(Datos!S695&amp;""))="SI",UPPER(TRIM(Datos!S695&amp;""))="NO"),IF(ISNUMBER(Datos!S695),AND(OR(S$1005="",Datos!S695&gt;=S$1005),OR(S$1006="",Datos!S695&lt;=S$1006)),FALSE),TRUE))))</f>
        <v>0.0</v>
      </c>
      <c r="T695">
        <f>IF(Datos!T695="",0,IF(AND(T$1008&lt;&gt;"",Datos!T695=T$1008),0,IF(T$1004=0,0,1-CHOOSE(T$1004,IF(ISNUMBER(Datos!T695),AND(OR(T$1005="",Datos!T695&gt;=T$1005),OR(T$1006="",Datos!T695&lt;=T$1006)),FALSE),IF(ISNUMBER(Datos!T695),AND(Datos!T695=INT(Datos!T695),AND(OR(T$1005="",Datos!T695&gt;=T$1005),OR(T$1006="",Datos!T695&lt;=T$1006))),FALSE),OR(ISNUMBER(FIND(";"&amp;UPPER(TRIM(Datos!T695&amp;""))&amp;"=",T$1007)),ISNUMBER(FIND(";"&amp;UPPER(TRIM(Datos!T695&amp;""))&amp;";",T$1007))),OR(UPPER(TRIM(Datos!T695&amp;""))="SÍ",UPPER(TRIM(Datos!T695&amp;""))="SI",UPPER(TRIM(Datos!T695&amp;""))="NO"),IF(ISNUMBER(Datos!T695),AND(OR(T$1005="",Datos!T695&gt;=T$1005),OR(T$1006="",Datos!T695&lt;=T$1006)),FALSE),TRUE))))</f>
        <v>0.0</v>
      </c>
      <c r="U695">
        <f>IF(Datos!U695="",0,IF(AND(U$1008&lt;&gt;"",Datos!U695=U$1008),0,IF(U$1004=0,0,1-CHOOSE(U$1004,IF(ISNUMBER(Datos!U695),AND(OR(U$1005="",Datos!U695&gt;=U$1005),OR(U$1006="",Datos!U695&lt;=U$1006)),FALSE),IF(ISNUMBER(Datos!U695),AND(Datos!U695=INT(Datos!U695),AND(OR(U$1005="",Datos!U695&gt;=U$1005),OR(U$1006="",Datos!U695&lt;=U$1006))),FALSE),OR(ISNUMBER(FIND(";"&amp;UPPER(TRIM(Datos!U695&amp;""))&amp;"=",U$1007)),ISNUMBER(FIND(";"&amp;UPPER(TRIM(Datos!U695&amp;""))&amp;";",U$1007))),OR(UPPER(TRIM(Datos!U695&amp;""))="SÍ",UPPER(TRIM(Datos!U695&amp;""))="SI",UPPER(TRIM(Datos!U695&amp;""))="NO"),IF(ISNUMBER(Datos!U695),AND(OR(U$1005="",Datos!U695&gt;=U$1005),OR(U$1006="",Datos!U695&lt;=U$1006)),FALSE),TRUE))))</f>
        <v>0.0</v>
      </c>
      <c r="V695">
        <f>IF(Datos!V695="",0,IF(AND(V$1008&lt;&gt;"",Datos!V695=V$1008),0,IF(V$1004=0,0,1-CHOOSE(V$1004,IF(ISNUMBER(Datos!V695),AND(OR(V$1005="",Datos!V695&gt;=V$1005),OR(V$1006="",Datos!V695&lt;=V$1006)),FALSE),IF(ISNUMBER(Datos!V695),AND(Datos!V695=INT(Datos!V695),AND(OR(V$1005="",Datos!V695&gt;=V$1005),OR(V$1006="",Datos!V695&lt;=V$1006))),FALSE),OR(ISNUMBER(FIND(";"&amp;UPPER(TRIM(Datos!V695&amp;""))&amp;"=",V$1007)),ISNUMBER(FIND(";"&amp;UPPER(TRIM(Datos!V695&amp;""))&amp;";",V$1007))),OR(UPPER(TRIM(Datos!V695&amp;""))="SÍ",UPPER(TRIM(Datos!V695&amp;""))="SI",UPPER(TRIM(Datos!V695&amp;""))="NO"),IF(ISNUMBER(Datos!V695),AND(OR(V$1005="",Datos!V695&gt;=V$1005),OR(V$1006="",Datos!V695&lt;=V$1006)),FALSE),TRUE))))</f>
        <v>0.0</v>
      </c>
      <c r="W695">
        <f>IF(Datos!W695="",0,IF(AND(W$1008&lt;&gt;"",Datos!W695=W$1008),0,IF(W$1004=0,0,1-CHOOSE(W$1004,IF(ISNUMBER(Datos!W695),AND(OR(W$1005="",Datos!W695&gt;=W$1005),OR(W$1006="",Datos!W695&lt;=W$1006)),FALSE),IF(ISNUMBER(Datos!W695),AND(Datos!W695=INT(Datos!W695),AND(OR(W$1005="",Datos!W695&gt;=W$1005),OR(W$1006="",Datos!W695&lt;=W$1006))),FALSE),OR(ISNUMBER(FIND(";"&amp;UPPER(TRIM(Datos!W695&amp;""))&amp;"=",W$1007)),ISNUMBER(FIND(";"&amp;UPPER(TRIM(Datos!W695&amp;""))&amp;";",W$1007))),OR(UPPER(TRIM(Datos!W695&amp;""))="SÍ",UPPER(TRIM(Datos!W695&amp;""))="SI",UPPER(TRIM(Datos!W695&amp;""))="NO"),IF(ISNUMBER(Datos!W695),AND(OR(W$1005="",Datos!W695&gt;=W$1005),OR(W$1006="",Datos!W695&lt;=W$1006)),FALSE),TRUE))))</f>
        <v>0.0</v>
      </c>
      <c r="X695">
        <f>IF(Datos!X695="",0,IF(AND(X$1008&lt;&gt;"",Datos!X695=X$1008),0,IF(X$1004=0,0,1-CHOOSE(X$1004,IF(ISNUMBER(Datos!X695),AND(OR(X$1005="",Datos!X695&gt;=X$1005),OR(X$1006="",Datos!X695&lt;=X$1006)),FALSE),IF(ISNUMBER(Datos!X695),AND(Datos!X695=INT(Datos!X695),AND(OR(X$1005="",Datos!X695&gt;=X$1005),OR(X$1006="",Datos!X695&lt;=X$1006))),FALSE),OR(ISNUMBER(FIND(";"&amp;UPPER(TRIM(Datos!X695&amp;""))&amp;"=",X$1007)),ISNUMBER(FIND(";"&amp;UPPER(TRIM(Datos!X695&amp;""))&amp;";",X$1007))),OR(UPPER(TRIM(Datos!X695&amp;""))="SÍ",UPPER(TRIM(Datos!X695&amp;""))="SI",UPPER(TRIM(Datos!X695&amp;""))="NO"),IF(ISNUMBER(Datos!X695),AND(OR(X$1005="",Datos!X695&gt;=X$1005),OR(X$1006="",Datos!X695&lt;=X$1006)),FALSE),TRUE))))</f>
        <v>0.0</v>
      </c>
      <c r="Y695">
        <f>IF(Datos!Y695="",0,IF(AND(Y$1008&lt;&gt;"",Datos!Y695=Y$1008),0,IF(Y$1004=0,0,1-CHOOSE(Y$1004,IF(ISNUMBER(Datos!Y695),AND(OR(Y$1005="",Datos!Y695&gt;=Y$1005),OR(Y$1006="",Datos!Y695&lt;=Y$1006)),FALSE),IF(ISNUMBER(Datos!Y695),AND(Datos!Y695=INT(Datos!Y695),AND(OR(Y$1005="",Datos!Y695&gt;=Y$1005),OR(Y$1006="",Datos!Y695&lt;=Y$1006))),FALSE),OR(ISNUMBER(FIND(";"&amp;UPPER(TRIM(Datos!Y695&amp;""))&amp;"=",Y$1007)),ISNUMBER(FIND(";"&amp;UPPER(TRIM(Datos!Y695&amp;""))&amp;";",Y$1007))),OR(UPPER(TRIM(Datos!Y695&amp;""))="SÍ",UPPER(TRIM(Datos!Y695&amp;""))="SI",UPPER(TRIM(Datos!Y695&amp;""))="NO"),IF(ISNUMBER(Datos!Y695),AND(OR(Y$1005="",Datos!Y695&gt;=Y$1005),OR(Y$1006="",Datos!Y695&lt;=Y$1006)),FALSE),TRUE))))</f>
        <v>0.0</v>
      </c>
      <c r="Z695">
        <f>IF(Datos!Z695="",0,IF(AND(Z$1008&lt;&gt;"",Datos!Z695=Z$1008),0,IF(Z$1004=0,0,1-CHOOSE(Z$1004,IF(ISNUMBER(Datos!Z695),AND(OR(Z$1005="",Datos!Z695&gt;=Z$1005),OR(Z$1006="",Datos!Z695&lt;=Z$1006)),FALSE),IF(ISNUMBER(Datos!Z695),AND(Datos!Z695=INT(Datos!Z695),AND(OR(Z$1005="",Datos!Z695&gt;=Z$1005),OR(Z$1006="",Datos!Z695&lt;=Z$1006))),FALSE),OR(ISNUMBER(FIND(";"&amp;UPPER(TRIM(Datos!Z695&amp;""))&amp;"=",Z$1007)),ISNUMBER(FIND(";"&amp;UPPER(TRIM(Datos!Z695&amp;""))&amp;";",Z$1007))),OR(UPPER(TRIM(Datos!Z695&amp;""))="SÍ",UPPER(TRIM(Datos!Z695&amp;""))="SI",UPPER(TRIM(Datos!Z695&amp;""))="NO"),IF(ISNUMBER(Datos!Z695),AND(OR(Z$1005="",Datos!Z695&gt;=Z$1005),OR(Z$1006="",Datos!Z695&lt;=Z$1006)),FALSE),TRUE))))</f>
        <v>0.0</v>
      </c>
      <c r="AA695">
        <f>IF(Datos!AA695="",0,IF(AND(AA$1008&lt;&gt;"",Datos!AA695=AA$1008),0,IF(AA$1004=0,0,1-CHOOSE(AA$1004,IF(ISNUMBER(Datos!AA695),AND(OR(AA$1005="",Datos!AA695&gt;=AA$1005),OR(AA$1006="",Datos!AA695&lt;=AA$1006)),FALSE),IF(ISNUMBER(Datos!AA695),AND(Datos!AA695=INT(Datos!AA695),AND(OR(AA$1005="",Datos!AA695&gt;=AA$1005),OR(AA$1006="",Datos!AA695&lt;=AA$1006))),FALSE),OR(ISNUMBER(FIND(";"&amp;UPPER(TRIM(Datos!AA695&amp;""))&amp;"=",AA$1007)),ISNUMBER(FIND(";"&amp;UPPER(TRIM(Datos!AA695&amp;""))&amp;";",AA$1007))),OR(UPPER(TRIM(Datos!AA695&amp;""))="SÍ",UPPER(TRIM(Datos!AA695&amp;""))="SI",UPPER(TRIM(Datos!AA695&amp;""))="NO"),IF(ISNUMBER(Datos!AA695),AND(OR(AA$1005="",Datos!AA695&gt;=AA$1005),OR(AA$1006="",Datos!AA695&lt;=AA$1006)),FALSE),TRUE))))</f>
        <v>0.0</v>
      </c>
      <c r="AB695">
        <f>IF(Datos!AB695="",0,IF(AND(AB$1008&lt;&gt;"",Datos!AB695=AB$1008),0,IF(AB$1004=0,0,1-CHOOSE(AB$1004,IF(ISNUMBER(Datos!AB695),AND(OR(AB$1005="",Datos!AB695&gt;=AB$1005),OR(AB$1006="",Datos!AB695&lt;=AB$1006)),FALSE),IF(ISNUMBER(Datos!AB695),AND(Datos!AB695=INT(Datos!AB695),AND(OR(AB$1005="",Datos!AB695&gt;=AB$1005),OR(AB$1006="",Datos!AB695&lt;=AB$1006))),FALSE),OR(ISNUMBER(FIND(";"&amp;UPPER(TRIM(Datos!AB695&amp;""))&amp;"=",AB$1007)),ISNUMBER(FIND(";"&amp;UPPER(TRIM(Datos!AB695&amp;""))&amp;";",AB$1007))),OR(UPPER(TRIM(Datos!AB695&amp;""))="SÍ",UPPER(TRIM(Datos!AB695&amp;""))="SI",UPPER(TRIM(Datos!AB695&amp;""))="NO"),IF(ISNUMBER(Datos!AB695),AND(OR(AB$1005="",Datos!AB695&gt;=AB$1005),OR(AB$1006="",Datos!AB695&lt;=AB$1006)),FALSE),TRUE))))</f>
        <v>0.0</v>
      </c>
      <c r="AC695">
        <f>IF(Datos!AC695="",0,IF(AND(AC$1008&lt;&gt;"",Datos!AC695=AC$1008),0,IF(AC$1004=0,0,1-CHOOSE(AC$1004,IF(ISNUMBER(Datos!AC695),AND(OR(AC$1005="",Datos!AC695&gt;=AC$1005),OR(AC$1006="",Datos!AC695&lt;=AC$1006)),FALSE),IF(ISNUMBER(Datos!AC695),AND(Datos!AC695=INT(Datos!AC695),AND(OR(AC$1005="",Datos!AC695&gt;=AC$1005),OR(AC$1006="",Datos!AC695&lt;=AC$1006))),FALSE),OR(ISNUMBER(FIND(";"&amp;UPPER(TRIM(Datos!AC695&amp;""))&amp;"=",AC$1007)),ISNUMBER(FIND(";"&amp;UPPER(TRIM(Datos!AC695&amp;""))&amp;";",AC$1007))),OR(UPPER(TRIM(Datos!AC695&amp;""))="SÍ",UPPER(TRIM(Datos!AC695&amp;""))="SI",UPPER(TRIM(Datos!AC695&amp;""))="NO"),IF(ISNUMBER(Datos!AC695),AND(OR(AC$1005="",Datos!AC695&gt;=AC$1005),OR(AC$1006="",Datos!AC695&lt;=AC$1006)),FALSE),TRUE))))</f>
        <v>0.0</v>
      </c>
      <c r="AD695">
        <f>IF(Datos!AD695="",0,IF(AND(AD$1008&lt;&gt;"",Datos!AD695=AD$1008),0,IF(AD$1004=0,0,1-CHOOSE(AD$1004,IF(ISNUMBER(Datos!AD695),AND(OR(AD$1005="",Datos!AD695&gt;=AD$1005),OR(AD$1006="",Datos!AD695&lt;=AD$1006)),FALSE),IF(ISNUMBER(Datos!AD695),AND(Datos!AD695=INT(Datos!AD695),AND(OR(AD$1005="",Datos!AD695&gt;=AD$1005),OR(AD$1006="",Datos!AD695&lt;=AD$1006))),FALSE),OR(ISNUMBER(FIND(";"&amp;UPPER(TRIM(Datos!AD695&amp;""))&amp;"=",AD$1007)),ISNUMBER(FIND(";"&amp;UPPER(TRIM(Datos!AD695&amp;""))&amp;";",AD$1007))),OR(UPPER(TRIM(Datos!AD695&amp;""))="SÍ",UPPER(TRIM(Datos!AD695&amp;""))="SI",UPPER(TRIM(Datos!AD695&amp;""))="NO"),IF(ISNUMBER(Datos!AD695),AND(OR(AD$1005="",Datos!AD695&gt;=AD$1005),OR(AD$1006="",Datos!AD695&lt;=AD$1006)),FALSE),TRUE))))</f>
        <v>0.0</v>
      </c>
      <c r="AE695">
        <f>IF(Datos!AE695="",0,IF(AND(AE$1008&lt;&gt;"",Datos!AE695=AE$1008),0,IF(AE$1004=0,0,1-CHOOSE(AE$1004,IF(ISNUMBER(Datos!AE695),AND(OR(AE$1005="",Datos!AE695&gt;=AE$1005),OR(AE$1006="",Datos!AE695&lt;=AE$1006)),FALSE),IF(ISNUMBER(Datos!AE695),AND(Datos!AE695=INT(Datos!AE695),AND(OR(AE$1005="",Datos!AE695&gt;=AE$1005),OR(AE$1006="",Datos!AE695&lt;=AE$1006))),FALSE),OR(ISNUMBER(FIND(";"&amp;UPPER(TRIM(Datos!AE695&amp;""))&amp;"=",AE$1007)),ISNUMBER(FIND(";"&amp;UPPER(TRIM(Datos!AE695&amp;""))&amp;";",AE$1007))),OR(UPPER(TRIM(Datos!AE695&amp;""))="SÍ",UPPER(TRIM(Datos!AE695&amp;""))="SI",UPPER(TRIM(Datos!AE695&amp;""))="NO"),IF(ISNUMBER(Datos!AE695),AND(OR(AE$1005="",Datos!AE695&gt;=AE$1005),OR(AE$1006="",Datos!AE695&lt;=AE$1006)),FALSE),TRUE))))</f>
        <v>0.0</v>
      </c>
    </row>
    <row r="696" spans="2:31">
      <c r="B696">
        <f>IF(Datos!B696="",0,IF(AND(B$1008&lt;&gt;"",Datos!B696=B$1008),0,IF(B$1004=0,0,1-CHOOSE(B$1004,IF(ISNUMBER(Datos!B696),AND(OR(B$1005="",Datos!B696&gt;=B$1005),OR(B$1006="",Datos!B696&lt;=B$1006)),FALSE),IF(ISNUMBER(Datos!B696),AND(Datos!B696=INT(Datos!B696),AND(OR(B$1005="",Datos!B696&gt;=B$1005),OR(B$1006="",Datos!B696&lt;=B$1006))),FALSE),OR(ISNUMBER(FIND(";"&amp;UPPER(TRIM(Datos!B696&amp;""))&amp;"=",B$1007)),ISNUMBER(FIND(";"&amp;UPPER(TRIM(Datos!B696&amp;""))&amp;";",B$1007))),OR(UPPER(TRIM(Datos!B696&amp;""))="SÍ",UPPER(TRIM(Datos!B696&amp;""))="SI",UPPER(TRIM(Datos!B696&amp;""))="NO"),IF(ISNUMBER(Datos!B696),AND(OR(B$1005="",Datos!B696&gt;=B$1005),OR(B$1006="",Datos!B696&lt;=B$1006)),FALSE),TRUE))))</f>
        <v>0.0</v>
      </c>
      <c r="C696">
        <f>IF(Datos!C696="",0,IF(AND(C$1008&lt;&gt;"",Datos!C696=C$1008),0,IF(C$1004=0,0,1-CHOOSE(C$1004,IF(ISNUMBER(Datos!C696),AND(OR(C$1005="",Datos!C696&gt;=C$1005),OR(C$1006="",Datos!C696&lt;=C$1006)),FALSE),IF(ISNUMBER(Datos!C696),AND(Datos!C696=INT(Datos!C696),AND(OR(C$1005="",Datos!C696&gt;=C$1005),OR(C$1006="",Datos!C696&lt;=C$1006))),FALSE),OR(ISNUMBER(FIND(";"&amp;UPPER(TRIM(Datos!C696&amp;""))&amp;"=",C$1007)),ISNUMBER(FIND(";"&amp;UPPER(TRIM(Datos!C696&amp;""))&amp;";",C$1007))),OR(UPPER(TRIM(Datos!C696&amp;""))="SÍ",UPPER(TRIM(Datos!C696&amp;""))="SI",UPPER(TRIM(Datos!C696&amp;""))="NO"),IF(ISNUMBER(Datos!C696),AND(OR(C$1005="",Datos!C696&gt;=C$1005),OR(C$1006="",Datos!C696&lt;=C$1006)),FALSE),TRUE))))</f>
        <v>0.0</v>
      </c>
      <c r="D696">
        <f>IF(Datos!D696="",0,IF(AND(D$1008&lt;&gt;"",Datos!D696=D$1008),0,IF(D$1004=0,0,1-CHOOSE(D$1004,IF(ISNUMBER(Datos!D696),AND(OR(D$1005="",Datos!D696&gt;=D$1005),OR(D$1006="",Datos!D696&lt;=D$1006)),FALSE),IF(ISNUMBER(Datos!D696),AND(Datos!D696=INT(Datos!D696),AND(OR(D$1005="",Datos!D696&gt;=D$1005),OR(D$1006="",Datos!D696&lt;=D$1006))),FALSE),OR(ISNUMBER(FIND(";"&amp;UPPER(TRIM(Datos!D696&amp;""))&amp;"=",D$1007)),ISNUMBER(FIND(";"&amp;UPPER(TRIM(Datos!D696&amp;""))&amp;";",D$1007))),OR(UPPER(TRIM(Datos!D696&amp;""))="SÍ",UPPER(TRIM(Datos!D696&amp;""))="SI",UPPER(TRIM(Datos!D696&amp;""))="NO"),IF(ISNUMBER(Datos!D696),AND(OR(D$1005="",Datos!D696&gt;=D$1005),OR(D$1006="",Datos!D696&lt;=D$1006)),FALSE),TRUE))))</f>
        <v>0.0</v>
      </c>
      <c r="E696">
        <f>IF(Datos!E696="",0,IF(AND(E$1008&lt;&gt;"",Datos!E696=E$1008),0,IF(E$1004=0,0,1-CHOOSE(E$1004,IF(ISNUMBER(Datos!E696),AND(OR(E$1005="",Datos!E696&gt;=E$1005),OR(E$1006="",Datos!E696&lt;=E$1006)),FALSE),IF(ISNUMBER(Datos!E696),AND(Datos!E696=INT(Datos!E696),AND(OR(E$1005="",Datos!E696&gt;=E$1005),OR(E$1006="",Datos!E696&lt;=E$1006))),FALSE),OR(ISNUMBER(FIND(";"&amp;UPPER(TRIM(Datos!E696&amp;""))&amp;"=",E$1007)),ISNUMBER(FIND(";"&amp;UPPER(TRIM(Datos!E696&amp;""))&amp;";",E$1007))),OR(UPPER(TRIM(Datos!E696&amp;""))="SÍ",UPPER(TRIM(Datos!E696&amp;""))="SI",UPPER(TRIM(Datos!E696&amp;""))="NO"),IF(ISNUMBER(Datos!E696),AND(OR(E$1005="",Datos!E696&gt;=E$1005),OR(E$1006="",Datos!E696&lt;=E$1006)),FALSE),TRUE))))</f>
        <v>0.0</v>
      </c>
      <c r="F696">
        <f>IF(Datos!F696="",0,IF(AND(F$1008&lt;&gt;"",Datos!F696=F$1008),0,IF(F$1004=0,0,1-CHOOSE(F$1004,IF(ISNUMBER(Datos!F696),AND(OR(F$1005="",Datos!F696&gt;=F$1005),OR(F$1006="",Datos!F696&lt;=F$1006)),FALSE),IF(ISNUMBER(Datos!F696),AND(Datos!F696=INT(Datos!F696),AND(OR(F$1005="",Datos!F696&gt;=F$1005),OR(F$1006="",Datos!F696&lt;=F$1006))),FALSE),OR(ISNUMBER(FIND(";"&amp;UPPER(TRIM(Datos!F696&amp;""))&amp;"=",F$1007)),ISNUMBER(FIND(";"&amp;UPPER(TRIM(Datos!F696&amp;""))&amp;";",F$1007))),OR(UPPER(TRIM(Datos!F696&amp;""))="SÍ",UPPER(TRIM(Datos!F696&amp;""))="SI",UPPER(TRIM(Datos!F696&amp;""))="NO"),IF(ISNUMBER(Datos!F696),AND(OR(F$1005="",Datos!F696&gt;=F$1005),OR(F$1006="",Datos!F696&lt;=F$1006)),FALSE),TRUE))))</f>
        <v>0.0</v>
      </c>
      <c r="G696">
        <f>IF(Datos!G696="",0,IF(AND(G$1008&lt;&gt;"",Datos!G696=G$1008),0,IF(G$1004=0,0,1-CHOOSE(G$1004,IF(ISNUMBER(Datos!G696),AND(OR(G$1005="",Datos!G696&gt;=G$1005),OR(G$1006="",Datos!G696&lt;=G$1006)),FALSE),IF(ISNUMBER(Datos!G696),AND(Datos!G696=INT(Datos!G696),AND(OR(G$1005="",Datos!G696&gt;=G$1005),OR(G$1006="",Datos!G696&lt;=G$1006))),FALSE),OR(ISNUMBER(FIND(";"&amp;UPPER(TRIM(Datos!G696&amp;""))&amp;"=",G$1007)),ISNUMBER(FIND(";"&amp;UPPER(TRIM(Datos!G696&amp;""))&amp;";",G$1007))),OR(UPPER(TRIM(Datos!G696&amp;""))="SÍ",UPPER(TRIM(Datos!G696&amp;""))="SI",UPPER(TRIM(Datos!G696&amp;""))="NO"),IF(ISNUMBER(Datos!G696),AND(OR(G$1005="",Datos!G696&gt;=G$1005),OR(G$1006="",Datos!G696&lt;=G$1006)),FALSE),TRUE))))</f>
        <v>0.0</v>
      </c>
      <c r="H696">
        <f>IF(Datos!H696="",0,IF(AND(H$1008&lt;&gt;"",Datos!H696=H$1008),0,IF(H$1004=0,0,1-CHOOSE(H$1004,IF(ISNUMBER(Datos!H696),AND(OR(H$1005="",Datos!H696&gt;=H$1005),OR(H$1006="",Datos!H696&lt;=H$1006)),FALSE),IF(ISNUMBER(Datos!H696),AND(Datos!H696=INT(Datos!H696),AND(OR(H$1005="",Datos!H696&gt;=H$1005),OR(H$1006="",Datos!H696&lt;=H$1006))),FALSE),OR(ISNUMBER(FIND(";"&amp;UPPER(TRIM(Datos!H696&amp;""))&amp;"=",H$1007)),ISNUMBER(FIND(";"&amp;UPPER(TRIM(Datos!H696&amp;""))&amp;";",H$1007))),OR(UPPER(TRIM(Datos!H696&amp;""))="SÍ",UPPER(TRIM(Datos!H696&amp;""))="SI",UPPER(TRIM(Datos!H696&amp;""))="NO"),IF(ISNUMBER(Datos!H696),AND(OR(H$1005="",Datos!H696&gt;=H$1005),OR(H$1006="",Datos!H696&lt;=H$1006)),FALSE),TRUE))))</f>
        <v>0.0</v>
      </c>
      <c r="I696">
        <f>IF(Datos!I696="",0,IF(AND(I$1008&lt;&gt;"",Datos!I696=I$1008),0,IF(I$1004=0,0,1-CHOOSE(I$1004,IF(ISNUMBER(Datos!I696),AND(OR(I$1005="",Datos!I696&gt;=I$1005),OR(I$1006="",Datos!I696&lt;=I$1006)),FALSE),IF(ISNUMBER(Datos!I696),AND(Datos!I696=INT(Datos!I696),AND(OR(I$1005="",Datos!I696&gt;=I$1005),OR(I$1006="",Datos!I696&lt;=I$1006))),FALSE),OR(ISNUMBER(FIND(";"&amp;UPPER(TRIM(Datos!I696&amp;""))&amp;"=",I$1007)),ISNUMBER(FIND(";"&amp;UPPER(TRIM(Datos!I696&amp;""))&amp;";",I$1007))),OR(UPPER(TRIM(Datos!I696&amp;""))="SÍ",UPPER(TRIM(Datos!I696&amp;""))="SI",UPPER(TRIM(Datos!I696&amp;""))="NO"),IF(ISNUMBER(Datos!I696),AND(OR(I$1005="",Datos!I696&gt;=I$1005),OR(I$1006="",Datos!I696&lt;=I$1006)),FALSE),TRUE))))</f>
        <v>0.0</v>
      </c>
      <c r="J696">
        <f>IF(Datos!J696="",0,IF(AND(J$1008&lt;&gt;"",Datos!J696=J$1008),0,IF(J$1004=0,0,1-CHOOSE(J$1004,IF(ISNUMBER(Datos!J696),AND(OR(J$1005="",Datos!J696&gt;=J$1005),OR(J$1006="",Datos!J696&lt;=J$1006)),FALSE),IF(ISNUMBER(Datos!J696),AND(Datos!J696=INT(Datos!J696),AND(OR(J$1005="",Datos!J696&gt;=J$1005),OR(J$1006="",Datos!J696&lt;=J$1006))),FALSE),OR(ISNUMBER(FIND(";"&amp;UPPER(TRIM(Datos!J696&amp;""))&amp;"=",J$1007)),ISNUMBER(FIND(";"&amp;UPPER(TRIM(Datos!J696&amp;""))&amp;";",J$1007))),OR(UPPER(TRIM(Datos!J696&amp;""))="SÍ",UPPER(TRIM(Datos!J696&amp;""))="SI",UPPER(TRIM(Datos!J696&amp;""))="NO"),IF(ISNUMBER(Datos!J696),AND(OR(J$1005="",Datos!J696&gt;=J$1005),OR(J$1006="",Datos!J696&lt;=J$1006)),FALSE),TRUE))))</f>
        <v>0.0</v>
      </c>
      <c r="K696">
        <f>IF(Datos!K696="",0,IF(AND(K$1008&lt;&gt;"",Datos!K696=K$1008),0,IF(K$1004=0,0,1-CHOOSE(K$1004,IF(ISNUMBER(Datos!K696),AND(OR(K$1005="",Datos!K696&gt;=K$1005),OR(K$1006="",Datos!K696&lt;=K$1006)),FALSE),IF(ISNUMBER(Datos!K696),AND(Datos!K696=INT(Datos!K696),AND(OR(K$1005="",Datos!K696&gt;=K$1005),OR(K$1006="",Datos!K696&lt;=K$1006))),FALSE),OR(ISNUMBER(FIND(";"&amp;UPPER(TRIM(Datos!K696&amp;""))&amp;"=",K$1007)),ISNUMBER(FIND(";"&amp;UPPER(TRIM(Datos!K696&amp;""))&amp;";",K$1007))),OR(UPPER(TRIM(Datos!K696&amp;""))="SÍ",UPPER(TRIM(Datos!K696&amp;""))="SI",UPPER(TRIM(Datos!K696&amp;""))="NO"),IF(ISNUMBER(Datos!K696),AND(OR(K$1005="",Datos!K696&gt;=K$1005),OR(K$1006="",Datos!K696&lt;=K$1006)),FALSE),TRUE))))</f>
        <v>0.0</v>
      </c>
      <c r="L696">
        <f>IF(Datos!L696="",0,IF(AND(L$1008&lt;&gt;"",Datos!L696=L$1008),0,IF(L$1004=0,0,1-CHOOSE(L$1004,IF(ISNUMBER(Datos!L696),AND(OR(L$1005="",Datos!L696&gt;=L$1005),OR(L$1006="",Datos!L696&lt;=L$1006)),FALSE),IF(ISNUMBER(Datos!L696),AND(Datos!L696=INT(Datos!L696),AND(OR(L$1005="",Datos!L696&gt;=L$1005),OR(L$1006="",Datos!L696&lt;=L$1006))),FALSE),OR(ISNUMBER(FIND(";"&amp;UPPER(TRIM(Datos!L696&amp;""))&amp;"=",L$1007)),ISNUMBER(FIND(";"&amp;UPPER(TRIM(Datos!L696&amp;""))&amp;";",L$1007))),OR(UPPER(TRIM(Datos!L696&amp;""))="SÍ",UPPER(TRIM(Datos!L696&amp;""))="SI",UPPER(TRIM(Datos!L696&amp;""))="NO"),IF(ISNUMBER(Datos!L696),AND(OR(L$1005="",Datos!L696&gt;=L$1005),OR(L$1006="",Datos!L696&lt;=L$1006)),FALSE),TRUE))))</f>
        <v>0.0</v>
      </c>
      <c r="M696">
        <f>IF(Datos!M696="",0,IF(AND(M$1008&lt;&gt;"",Datos!M696=M$1008),0,IF(M$1004=0,0,1-CHOOSE(M$1004,IF(ISNUMBER(Datos!M696),AND(OR(M$1005="",Datos!M696&gt;=M$1005),OR(M$1006="",Datos!M696&lt;=M$1006)),FALSE),IF(ISNUMBER(Datos!M696),AND(Datos!M696=INT(Datos!M696),AND(OR(M$1005="",Datos!M696&gt;=M$1005),OR(M$1006="",Datos!M696&lt;=M$1006))),FALSE),OR(ISNUMBER(FIND(";"&amp;UPPER(TRIM(Datos!M696&amp;""))&amp;"=",M$1007)),ISNUMBER(FIND(";"&amp;UPPER(TRIM(Datos!M696&amp;""))&amp;";",M$1007))),OR(UPPER(TRIM(Datos!M696&amp;""))="SÍ",UPPER(TRIM(Datos!M696&amp;""))="SI",UPPER(TRIM(Datos!M696&amp;""))="NO"),IF(ISNUMBER(Datos!M696),AND(OR(M$1005="",Datos!M696&gt;=M$1005),OR(M$1006="",Datos!M696&lt;=M$1006)),FALSE),TRUE))))</f>
        <v>0.0</v>
      </c>
      <c r="N696">
        <f>IF(Datos!N696="",0,IF(AND(N$1008&lt;&gt;"",Datos!N696=N$1008),0,IF(N$1004=0,0,1-CHOOSE(N$1004,IF(ISNUMBER(Datos!N696),AND(OR(N$1005="",Datos!N696&gt;=N$1005),OR(N$1006="",Datos!N696&lt;=N$1006)),FALSE),IF(ISNUMBER(Datos!N696),AND(Datos!N696=INT(Datos!N696),AND(OR(N$1005="",Datos!N696&gt;=N$1005),OR(N$1006="",Datos!N696&lt;=N$1006))),FALSE),OR(ISNUMBER(FIND(";"&amp;UPPER(TRIM(Datos!N696&amp;""))&amp;"=",N$1007)),ISNUMBER(FIND(";"&amp;UPPER(TRIM(Datos!N696&amp;""))&amp;";",N$1007))),OR(UPPER(TRIM(Datos!N696&amp;""))="SÍ",UPPER(TRIM(Datos!N696&amp;""))="SI",UPPER(TRIM(Datos!N696&amp;""))="NO"),IF(ISNUMBER(Datos!N696),AND(OR(N$1005="",Datos!N696&gt;=N$1005),OR(N$1006="",Datos!N696&lt;=N$1006)),FALSE),TRUE))))</f>
        <v>0.0</v>
      </c>
      <c r="O696">
        <f>IF(Datos!O696="",0,IF(AND(O$1008&lt;&gt;"",Datos!O696=O$1008),0,IF(O$1004=0,0,1-CHOOSE(O$1004,IF(ISNUMBER(Datos!O696),AND(OR(O$1005="",Datos!O696&gt;=O$1005),OR(O$1006="",Datos!O696&lt;=O$1006)),FALSE),IF(ISNUMBER(Datos!O696),AND(Datos!O696=INT(Datos!O696),AND(OR(O$1005="",Datos!O696&gt;=O$1005),OR(O$1006="",Datos!O696&lt;=O$1006))),FALSE),OR(ISNUMBER(FIND(";"&amp;UPPER(TRIM(Datos!O696&amp;""))&amp;"=",O$1007)),ISNUMBER(FIND(";"&amp;UPPER(TRIM(Datos!O696&amp;""))&amp;";",O$1007))),OR(UPPER(TRIM(Datos!O696&amp;""))="SÍ",UPPER(TRIM(Datos!O696&amp;""))="SI",UPPER(TRIM(Datos!O696&amp;""))="NO"),IF(ISNUMBER(Datos!O696),AND(OR(O$1005="",Datos!O696&gt;=O$1005),OR(O$1006="",Datos!O696&lt;=O$1006)),FALSE),TRUE))))</f>
        <v>0.0</v>
      </c>
      <c r="P696">
        <f>IF(Datos!P696="",0,IF(AND(P$1008&lt;&gt;"",Datos!P696=P$1008),0,IF(P$1004=0,0,1-CHOOSE(P$1004,IF(ISNUMBER(Datos!P696),AND(OR(P$1005="",Datos!P696&gt;=P$1005),OR(P$1006="",Datos!P696&lt;=P$1006)),FALSE),IF(ISNUMBER(Datos!P696),AND(Datos!P696=INT(Datos!P696),AND(OR(P$1005="",Datos!P696&gt;=P$1005),OR(P$1006="",Datos!P696&lt;=P$1006))),FALSE),OR(ISNUMBER(FIND(";"&amp;UPPER(TRIM(Datos!P696&amp;""))&amp;"=",P$1007)),ISNUMBER(FIND(";"&amp;UPPER(TRIM(Datos!P696&amp;""))&amp;";",P$1007))),OR(UPPER(TRIM(Datos!P696&amp;""))="SÍ",UPPER(TRIM(Datos!P696&amp;""))="SI",UPPER(TRIM(Datos!P696&amp;""))="NO"),IF(ISNUMBER(Datos!P696),AND(OR(P$1005="",Datos!P696&gt;=P$1005),OR(P$1006="",Datos!P696&lt;=P$1006)),FALSE),TRUE))))</f>
        <v>0.0</v>
      </c>
      <c r="Q696">
        <f>IF(Datos!Q696="",0,IF(AND(Q$1008&lt;&gt;"",Datos!Q696=Q$1008),0,IF(Q$1004=0,0,1-CHOOSE(Q$1004,IF(ISNUMBER(Datos!Q696),AND(OR(Q$1005="",Datos!Q696&gt;=Q$1005),OR(Q$1006="",Datos!Q696&lt;=Q$1006)),FALSE),IF(ISNUMBER(Datos!Q696),AND(Datos!Q696=INT(Datos!Q696),AND(OR(Q$1005="",Datos!Q696&gt;=Q$1005),OR(Q$1006="",Datos!Q696&lt;=Q$1006))),FALSE),OR(ISNUMBER(FIND(";"&amp;UPPER(TRIM(Datos!Q696&amp;""))&amp;"=",Q$1007)),ISNUMBER(FIND(";"&amp;UPPER(TRIM(Datos!Q696&amp;""))&amp;";",Q$1007))),OR(UPPER(TRIM(Datos!Q696&amp;""))="SÍ",UPPER(TRIM(Datos!Q696&amp;""))="SI",UPPER(TRIM(Datos!Q696&amp;""))="NO"),IF(ISNUMBER(Datos!Q696),AND(OR(Q$1005="",Datos!Q696&gt;=Q$1005),OR(Q$1006="",Datos!Q696&lt;=Q$1006)),FALSE),TRUE))))</f>
        <v>0.0</v>
      </c>
      <c r="R696">
        <f>IF(Datos!R696="",0,IF(AND(R$1008&lt;&gt;"",Datos!R696=R$1008),0,IF(R$1004=0,0,1-CHOOSE(R$1004,IF(ISNUMBER(Datos!R696),AND(OR(R$1005="",Datos!R696&gt;=R$1005),OR(R$1006="",Datos!R696&lt;=R$1006)),FALSE),IF(ISNUMBER(Datos!R696),AND(Datos!R696=INT(Datos!R696),AND(OR(R$1005="",Datos!R696&gt;=R$1005),OR(R$1006="",Datos!R696&lt;=R$1006))),FALSE),OR(ISNUMBER(FIND(";"&amp;UPPER(TRIM(Datos!R696&amp;""))&amp;"=",R$1007)),ISNUMBER(FIND(";"&amp;UPPER(TRIM(Datos!R696&amp;""))&amp;";",R$1007))),OR(UPPER(TRIM(Datos!R696&amp;""))="SÍ",UPPER(TRIM(Datos!R696&amp;""))="SI",UPPER(TRIM(Datos!R696&amp;""))="NO"),IF(ISNUMBER(Datos!R696),AND(OR(R$1005="",Datos!R696&gt;=R$1005),OR(R$1006="",Datos!R696&lt;=R$1006)),FALSE),TRUE))))</f>
        <v>0.0</v>
      </c>
      <c r="S696">
        <f>IF(Datos!S696="",0,IF(AND(S$1008&lt;&gt;"",Datos!S696=S$1008),0,IF(S$1004=0,0,1-CHOOSE(S$1004,IF(ISNUMBER(Datos!S696),AND(OR(S$1005="",Datos!S696&gt;=S$1005),OR(S$1006="",Datos!S696&lt;=S$1006)),FALSE),IF(ISNUMBER(Datos!S696),AND(Datos!S696=INT(Datos!S696),AND(OR(S$1005="",Datos!S696&gt;=S$1005),OR(S$1006="",Datos!S696&lt;=S$1006))),FALSE),OR(ISNUMBER(FIND(";"&amp;UPPER(TRIM(Datos!S696&amp;""))&amp;"=",S$1007)),ISNUMBER(FIND(";"&amp;UPPER(TRIM(Datos!S696&amp;""))&amp;";",S$1007))),OR(UPPER(TRIM(Datos!S696&amp;""))="SÍ",UPPER(TRIM(Datos!S696&amp;""))="SI",UPPER(TRIM(Datos!S696&amp;""))="NO"),IF(ISNUMBER(Datos!S696),AND(OR(S$1005="",Datos!S696&gt;=S$1005),OR(S$1006="",Datos!S696&lt;=S$1006)),FALSE),TRUE))))</f>
        <v>0.0</v>
      </c>
      <c r="T696">
        <f>IF(Datos!T696="",0,IF(AND(T$1008&lt;&gt;"",Datos!T696=T$1008),0,IF(T$1004=0,0,1-CHOOSE(T$1004,IF(ISNUMBER(Datos!T696),AND(OR(T$1005="",Datos!T696&gt;=T$1005),OR(T$1006="",Datos!T696&lt;=T$1006)),FALSE),IF(ISNUMBER(Datos!T696),AND(Datos!T696=INT(Datos!T696),AND(OR(T$1005="",Datos!T696&gt;=T$1005),OR(T$1006="",Datos!T696&lt;=T$1006))),FALSE),OR(ISNUMBER(FIND(";"&amp;UPPER(TRIM(Datos!T696&amp;""))&amp;"=",T$1007)),ISNUMBER(FIND(";"&amp;UPPER(TRIM(Datos!T696&amp;""))&amp;";",T$1007))),OR(UPPER(TRIM(Datos!T696&amp;""))="SÍ",UPPER(TRIM(Datos!T696&amp;""))="SI",UPPER(TRIM(Datos!T696&amp;""))="NO"),IF(ISNUMBER(Datos!T696),AND(OR(T$1005="",Datos!T696&gt;=T$1005),OR(T$1006="",Datos!T696&lt;=T$1006)),FALSE),TRUE))))</f>
        <v>0.0</v>
      </c>
      <c r="U696">
        <f>IF(Datos!U696="",0,IF(AND(U$1008&lt;&gt;"",Datos!U696=U$1008),0,IF(U$1004=0,0,1-CHOOSE(U$1004,IF(ISNUMBER(Datos!U696),AND(OR(U$1005="",Datos!U696&gt;=U$1005),OR(U$1006="",Datos!U696&lt;=U$1006)),FALSE),IF(ISNUMBER(Datos!U696),AND(Datos!U696=INT(Datos!U696),AND(OR(U$1005="",Datos!U696&gt;=U$1005),OR(U$1006="",Datos!U696&lt;=U$1006))),FALSE),OR(ISNUMBER(FIND(";"&amp;UPPER(TRIM(Datos!U696&amp;""))&amp;"=",U$1007)),ISNUMBER(FIND(";"&amp;UPPER(TRIM(Datos!U696&amp;""))&amp;";",U$1007))),OR(UPPER(TRIM(Datos!U696&amp;""))="SÍ",UPPER(TRIM(Datos!U696&amp;""))="SI",UPPER(TRIM(Datos!U696&amp;""))="NO"),IF(ISNUMBER(Datos!U696),AND(OR(U$1005="",Datos!U696&gt;=U$1005),OR(U$1006="",Datos!U696&lt;=U$1006)),FALSE),TRUE))))</f>
        <v>0.0</v>
      </c>
      <c r="V696">
        <f>IF(Datos!V696="",0,IF(AND(V$1008&lt;&gt;"",Datos!V696=V$1008),0,IF(V$1004=0,0,1-CHOOSE(V$1004,IF(ISNUMBER(Datos!V696),AND(OR(V$1005="",Datos!V696&gt;=V$1005),OR(V$1006="",Datos!V696&lt;=V$1006)),FALSE),IF(ISNUMBER(Datos!V696),AND(Datos!V696=INT(Datos!V696),AND(OR(V$1005="",Datos!V696&gt;=V$1005),OR(V$1006="",Datos!V696&lt;=V$1006))),FALSE),OR(ISNUMBER(FIND(";"&amp;UPPER(TRIM(Datos!V696&amp;""))&amp;"=",V$1007)),ISNUMBER(FIND(";"&amp;UPPER(TRIM(Datos!V696&amp;""))&amp;";",V$1007))),OR(UPPER(TRIM(Datos!V696&amp;""))="SÍ",UPPER(TRIM(Datos!V696&amp;""))="SI",UPPER(TRIM(Datos!V696&amp;""))="NO"),IF(ISNUMBER(Datos!V696),AND(OR(V$1005="",Datos!V696&gt;=V$1005),OR(V$1006="",Datos!V696&lt;=V$1006)),FALSE),TRUE))))</f>
        <v>0.0</v>
      </c>
      <c r="W696">
        <f>IF(Datos!W696="",0,IF(AND(W$1008&lt;&gt;"",Datos!W696=W$1008),0,IF(W$1004=0,0,1-CHOOSE(W$1004,IF(ISNUMBER(Datos!W696),AND(OR(W$1005="",Datos!W696&gt;=W$1005),OR(W$1006="",Datos!W696&lt;=W$1006)),FALSE),IF(ISNUMBER(Datos!W696),AND(Datos!W696=INT(Datos!W696),AND(OR(W$1005="",Datos!W696&gt;=W$1005),OR(W$1006="",Datos!W696&lt;=W$1006))),FALSE),OR(ISNUMBER(FIND(";"&amp;UPPER(TRIM(Datos!W696&amp;""))&amp;"=",W$1007)),ISNUMBER(FIND(";"&amp;UPPER(TRIM(Datos!W696&amp;""))&amp;";",W$1007))),OR(UPPER(TRIM(Datos!W696&amp;""))="SÍ",UPPER(TRIM(Datos!W696&amp;""))="SI",UPPER(TRIM(Datos!W696&amp;""))="NO"),IF(ISNUMBER(Datos!W696),AND(OR(W$1005="",Datos!W696&gt;=W$1005),OR(W$1006="",Datos!W696&lt;=W$1006)),FALSE),TRUE))))</f>
        <v>0.0</v>
      </c>
      <c r="X696">
        <f>IF(Datos!X696="",0,IF(AND(X$1008&lt;&gt;"",Datos!X696=X$1008),0,IF(X$1004=0,0,1-CHOOSE(X$1004,IF(ISNUMBER(Datos!X696),AND(OR(X$1005="",Datos!X696&gt;=X$1005),OR(X$1006="",Datos!X696&lt;=X$1006)),FALSE),IF(ISNUMBER(Datos!X696),AND(Datos!X696=INT(Datos!X696),AND(OR(X$1005="",Datos!X696&gt;=X$1005),OR(X$1006="",Datos!X696&lt;=X$1006))),FALSE),OR(ISNUMBER(FIND(";"&amp;UPPER(TRIM(Datos!X696&amp;""))&amp;"=",X$1007)),ISNUMBER(FIND(";"&amp;UPPER(TRIM(Datos!X696&amp;""))&amp;";",X$1007))),OR(UPPER(TRIM(Datos!X696&amp;""))="SÍ",UPPER(TRIM(Datos!X696&amp;""))="SI",UPPER(TRIM(Datos!X696&amp;""))="NO"),IF(ISNUMBER(Datos!X696),AND(OR(X$1005="",Datos!X696&gt;=X$1005),OR(X$1006="",Datos!X696&lt;=X$1006)),FALSE),TRUE))))</f>
        <v>0.0</v>
      </c>
      <c r="Y696">
        <f>IF(Datos!Y696="",0,IF(AND(Y$1008&lt;&gt;"",Datos!Y696=Y$1008),0,IF(Y$1004=0,0,1-CHOOSE(Y$1004,IF(ISNUMBER(Datos!Y696),AND(OR(Y$1005="",Datos!Y696&gt;=Y$1005),OR(Y$1006="",Datos!Y696&lt;=Y$1006)),FALSE),IF(ISNUMBER(Datos!Y696),AND(Datos!Y696=INT(Datos!Y696),AND(OR(Y$1005="",Datos!Y696&gt;=Y$1005),OR(Y$1006="",Datos!Y696&lt;=Y$1006))),FALSE),OR(ISNUMBER(FIND(";"&amp;UPPER(TRIM(Datos!Y696&amp;""))&amp;"=",Y$1007)),ISNUMBER(FIND(";"&amp;UPPER(TRIM(Datos!Y696&amp;""))&amp;";",Y$1007))),OR(UPPER(TRIM(Datos!Y696&amp;""))="SÍ",UPPER(TRIM(Datos!Y696&amp;""))="SI",UPPER(TRIM(Datos!Y696&amp;""))="NO"),IF(ISNUMBER(Datos!Y696),AND(OR(Y$1005="",Datos!Y696&gt;=Y$1005),OR(Y$1006="",Datos!Y696&lt;=Y$1006)),FALSE),TRUE))))</f>
        <v>0.0</v>
      </c>
      <c r="Z696">
        <f>IF(Datos!Z696="",0,IF(AND(Z$1008&lt;&gt;"",Datos!Z696=Z$1008),0,IF(Z$1004=0,0,1-CHOOSE(Z$1004,IF(ISNUMBER(Datos!Z696),AND(OR(Z$1005="",Datos!Z696&gt;=Z$1005),OR(Z$1006="",Datos!Z696&lt;=Z$1006)),FALSE),IF(ISNUMBER(Datos!Z696),AND(Datos!Z696=INT(Datos!Z696),AND(OR(Z$1005="",Datos!Z696&gt;=Z$1005),OR(Z$1006="",Datos!Z696&lt;=Z$1006))),FALSE),OR(ISNUMBER(FIND(";"&amp;UPPER(TRIM(Datos!Z696&amp;""))&amp;"=",Z$1007)),ISNUMBER(FIND(";"&amp;UPPER(TRIM(Datos!Z696&amp;""))&amp;";",Z$1007))),OR(UPPER(TRIM(Datos!Z696&amp;""))="SÍ",UPPER(TRIM(Datos!Z696&amp;""))="SI",UPPER(TRIM(Datos!Z696&amp;""))="NO"),IF(ISNUMBER(Datos!Z696),AND(OR(Z$1005="",Datos!Z696&gt;=Z$1005),OR(Z$1006="",Datos!Z696&lt;=Z$1006)),FALSE),TRUE))))</f>
        <v>0.0</v>
      </c>
      <c r="AA696">
        <f>IF(Datos!AA696="",0,IF(AND(AA$1008&lt;&gt;"",Datos!AA696=AA$1008),0,IF(AA$1004=0,0,1-CHOOSE(AA$1004,IF(ISNUMBER(Datos!AA696),AND(OR(AA$1005="",Datos!AA696&gt;=AA$1005),OR(AA$1006="",Datos!AA696&lt;=AA$1006)),FALSE),IF(ISNUMBER(Datos!AA696),AND(Datos!AA696=INT(Datos!AA696),AND(OR(AA$1005="",Datos!AA696&gt;=AA$1005),OR(AA$1006="",Datos!AA696&lt;=AA$1006))),FALSE),OR(ISNUMBER(FIND(";"&amp;UPPER(TRIM(Datos!AA696&amp;""))&amp;"=",AA$1007)),ISNUMBER(FIND(";"&amp;UPPER(TRIM(Datos!AA696&amp;""))&amp;";",AA$1007))),OR(UPPER(TRIM(Datos!AA696&amp;""))="SÍ",UPPER(TRIM(Datos!AA696&amp;""))="SI",UPPER(TRIM(Datos!AA696&amp;""))="NO"),IF(ISNUMBER(Datos!AA696),AND(OR(AA$1005="",Datos!AA696&gt;=AA$1005),OR(AA$1006="",Datos!AA696&lt;=AA$1006)),FALSE),TRUE))))</f>
        <v>0.0</v>
      </c>
      <c r="AB696">
        <f>IF(Datos!AB696="",0,IF(AND(AB$1008&lt;&gt;"",Datos!AB696=AB$1008),0,IF(AB$1004=0,0,1-CHOOSE(AB$1004,IF(ISNUMBER(Datos!AB696),AND(OR(AB$1005="",Datos!AB696&gt;=AB$1005),OR(AB$1006="",Datos!AB696&lt;=AB$1006)),FALSE),IF(ISNUMBER(Datos!AB696),AND(Datos!AB696=INT(Datos!AB696),AND(OR(AB$1005="",Datos!AB696&gt;=AB$1005),OR(AB$1006="",Datos!AB696&lt;=AB$1006))),FALSE),OR(ISNUMBER(FIND(";"&amp;UPPER(TRIM(Datos!AB696&amp;""))&amp;"=",AB$1007)),ISNUMBER(FIND(";"&amp;UPPER(TRIM(Datos!AB696&amp;""))&amp;";",AB$1007))),OR(UPPER(TRIM(Datos!AB696&amp;""))="SÍ",UPPER(TRIM(Datos!AB696&amp;""))="SI",UPPER(TRIM(Datos!AB696&amp;""))="NO"),IF(ISNUMBER(Datos!AB696),AND(OR(AB$1005="",Datos!AB696&gt;=AB$1005),OR(AB$1006="",Datos!AB696&lt;=AB$1006)),FALSE),TRUE))))</f>
        <v>0.0</v>
      </c>
      <c r="AC696">
        <f>IF(Datos!AC696="",0,IF(AND(AC$1008&lt;&gt;"",Datos!AC696=AC$1008),0,IF(AC$1004=0,0,1-CHOOSE(AC$1004,IF(ISNUMBER(Datos!AC696),AND(OR(AC$1005="",Datos!AC696&gt;=AC$1005),OR(AC$1006="",Datos!AC696&lt;=AC$1006)),FALSE),IF(ISNUMBER(Datos!AC696),AND(Datos!AC696=INT(Datos!AC696),AND(OR(AC$1005="",Datos!AC696&gt;=AC$1005),OR(AC$1006="",Datos!AC696&lt;=AC$1006))),FALSE),OR(ISNUMBER(FIND(";"&amp;UPPER(TRIM(Datos!AC696&amp;""))&amp;"=",AC$1007)),ISNUMBER(FIND(";"&amp;UPPER(TRIM(Datos!AC696&amp;""))&amp;";",AC$1007))),OR(UPPER(TRIM(Datos!AC696&amp;""))="SÍ",UPPER(TRIM(Datos!AC696&amp;""))="SI",UPPER(TRIM(Datos!AC696&amp;""))="NO"),IF(ISNUMBER(Datos!AC696),AND(OR(AC$1005="",Datos!AC696&gt;=AC$1005),OR(AC$1006="",Datos!AC696&lt;=AC$1006)),FALSE),TRUE))))</f>
        <v>0.0</v>
      </c>
      <c r="AD696">
        <f>IF(Datos!AD696="",0,IF(AND(AD$1008&lt;&gt;"",Datos!AD696=AD$1008),0,IF(AD$1004=0,0,1-CHOOSE(AD$1004,IF(ISNUMBER(Datos!AD696),AND(OR(AD$1005="",Datos!AD696&gt;=AD$1005),OR(AD$1006="",Datos!AD696&lt;=AD$1006)),FALSE),IF(ISNUMBER(Datos!AD696),AND(Datos!AD696=INT(Datos!AD696),AND(OR(AD$1005="",Datos!AD696&gt;=AD$1005),OR(AD$1006="",Datos!AD696&lt;=AD$1006))),FALSE),OR(ISNUMBER(FIND(";"&amp;UPPER(TRIM(Datos!AD696&amp;""))&amp;"=",AD$1007)),ISNUMBER(FIND(";"&amp;UPPER(TRIM(Datos!AD696&amp;""))&amp;";",AD$1007))),OR(UPPER(TRIM(Datos!AD696&amp;""))="SÍ",UPPER(TRIM(Datos!AD696&amp;""))="SI",UPPER(TRIM(Datos!AD696&amp;""))="NO"),IF(ISNUMBER(Datos!AD696),AND(OR(AD$1005="",Datos!AD696&gt;=AD$1005),OR(AD$1006="",Datos!AD696&lt;=AD$1006)),FALSE),TRUE))))</f>
        <v>0.0</v>
      </c>
      <c r="AE696">
        <f>IF(Datos!AE696="",0,IF(AND(AE$1008&lt;&gt;"",Datos!AE696=AE$1008),0,IF(AE$1004=0,0,1-CHOOSE(AE$1004,IF(ISNUMBER(Datos!AE696),AND(OR(AE$1005="",Datos!AE696&gt;=AE$1005),OR(AE$1006="",Datos!AE696&lt;=AE$1006)),FALSE),IF(ISNUMBER(Datos!AE696),AND(Datos!AE696=INT(Datos!AE696),AND(OR(AE$1005="",Datos!AE696&gt;=AE$1005),OR(AE$1006="",Datos!AE696&lt;=AE$1006))),FALSE),OR(ISNUMBER(FIND(";"&amp;UPPER(TRIM(Datos!AE696&amp;""))&amp;"=",AE$1007)),ISNUMBER(FIND(";"&amp;UPPER(TRIM(Datos!AE696&amp;""))&amp;";",AE$1007))),OR(UPPER(TRIM(Datos!AE696&amp;""))="SÍ",UPPER(TRIM(Datos!AE696&amp;""))="SI",UPPER(TRIM(Datos!AE696&amp;""))="NO"),IF(ISNUMBER(Datos!AE696),AND(OR(AE$1005="",Datos!AE696&gt;=AE$1005),OR(AE$1006="",Datos!AE696&lt;=AE$1006)),FALSE),TRUE))))</f>
        <v>0.0</v>
      </c>
    </row>
    <row r="697" spans="2:31">
      <c r="B697">
        <f>IF(Datos!B697="",0,IF(AND(B$1008&lt;&gt;"",Datos!B697=B$1008),0,IF(B$1004=0,0,1-CHOOSE(B$1004,IF(ISNUMBER(Datos!B697),AND(OR(B$1005="",Datos!B697&gt;=B$1005),OR(B$1006="",Datos!B697&lt;=B$1006)),FALSE),IF(ISNUMBER(Datos!B697),AND(Datos!B697=INT(Datos!B697),AND(OR(B$1005="",Datos!B697&gt;=B$1005),OR(B$1006="",Datos!B697&lt;=B$1006))),FALSE),OR(ISNUMBER(FIND(";"&amp;UPPER(TRIM(Datos!B697&amp;""))&amp;"=",B$1007)),ISNUMBER(FIND(";"&amp;UPPER(TRIM(Datos!B697&amp;""))&amp;";",B$1007))),OR(UPPER(TRIM(Datos!B697&amp;""))="SÍ",UPPER(TRIM(Datos!B697&amp;""))="SI",UPPER(TRIM(Datos!B697&amp;""))="NO"),IF(ISNUMBER(Datos!B697),AND(OR(B$1005="",Datos!B697&gt;=B$1005),OR(B$1006="",Datos!B697&lt;=B$1006)),FALSE),TRUE))))</f>
        <v>0.0</v>
      </c>
      <c r="C697">
        <f>IF(Datos!C697="",0,IF(AND(C$1008&lt;&gt;"",Datos!C697=C$1008),0,IF(C$1004=0,0,1-CHOOSE(C$1004,IF(ISNUMBER(Datos!C697),AND(OR(C$1005="",Datos!C697&gt;=C$1005),OR(C$1006="",Datos!C697&lt;=C$1006)),FALSE),IF(ISNUMBER(Datos!C697),AND(Datos!C697=INT(Datos!C697),AND(OR(C$1005="",Datos!C697&gt;=C$1005),OR(C$1006="",Datos!C697&lt;=C$1006))),FALSE),OR(ISNUMBER(FIND(";"&amp;UPPER(TRIM(Datos!C697&amp;""))&amp;"=",C$1007)),ISNUMBER(FIND(";"&amp;UPPER(TRIM(Datos!C697&amp;""))&amp;";",C$1007))),OR(UPPER(TRIM(Datos!C697&amp;""))="SÍ",UPPER(TRIM(Datos!C697&amp;""))="SI",UPPER(TRIM(Datos!C697&amp;""))="NO"),IF(ISNUMBER(Datos!C697),AND(OR(C$1005="",Datos!C697&gt;=C$1005),OR(C$1006="",Datos!C697&lt;=C$1006)),FALSE),TRUE))))</f>
        <v>0.0</v>
      </c>
      <c r="D697">
        <f>IF(Datos!D697="",0,IF(AND(D$1008&lt;&gt;"",Datos!D697=D$1008),0,IF(D$1004=0,0,1-CHOOSE(D$1004,IF(ISNUMBER(Datos!D697),AND(OR(D$1005="",Datos!D697&gt;=D$1005),OR(D$1006="",Datos!D697&lt;=D$1006)),FALSE),IF(ISNUMBER(Datos!D697),AND(Datos!D697=INT(Datos!D697),AND(OR(D$1005="",Datos!D697&gt;=D$1005),OR(D$1006="",Datos!D697&lt;=D$1006))),FALSE),OR(ISNUMBER(FIND(";"&amp;UPPER(TRIM(Datos!D697&amp;""))&amp;"=",D$1007)),ISNUMBER(FIND(";"&amp;UPPER(TRIM(Datos!D697&amp;""))&amp;";",D$1007))),OR(UPPER(TRIM(Datos!D697&amp;""))="SÍ",UPPER(TRIM(Datos!D697&amp;""))="SI",UPPER(TRIM(Datos!D697&amp;""))="NO"),IF(ISNUMBER(Datos!D697),AND(OR(D$1005="",Datos!D697&gt;=D$1005),OR(D$1006="",Datos!D697&lt;=D$1006)),FALSE),TRUE))))</f>
        <v>0.0</v>
      </c>
      <c r="E697">
        <f>IF(Datos!E697="",0,IF(AND(E$1008&lt;&gt;"",Datos!E697=E$1008),0,IF(E$1004=0,0,1-CHOOSE(E$1004,IF(ISNUMBER(Datos!E697),AND(OR(E$1005="",Datos!E697&gt;=E$1005),OR(E$1006="",Datos!E697&lt;=E$1006)),FALSE),IF(ISNUMBER(Datos!E697),AND(Datos!E697=INT(Datos!E697),AND(OR(E$1005="",Datos!E697&gt;=E$1005),OR(E$1006="",Datos!E697&lt;=E$1006))),FALSE),OR(ISNUMBER(FIND(";"&amp;UPPER(TRIM(Datos!E697&amp;""))&amp;"=",E$1007)),ISNUMBER(FIND(";"&amp;UPPER(TRIM(Datos!E697&amp;""))&amp;";",E$1007))),OR(UPPER(TRIM(Datos!E697&amp;""))="SÍ",UPPER(TRIM(Datos!E697&amp;""))="SI",UPPER(TRIM(Datos!E697&amp;""))="NO"),IF(ISNUMBER(Datos!E697),AND(OR(E$1005="",Datos!E697&gt;=E$1005),OR(E$1006="",Datos!E697&lt;=E$1006)),FALSE),TRUE))))</f>
        <v>0.0</v>
      </c>
      <c r="F697">
        <f>IF(Datos!F697="",0,IF(AND(F$1008&lt;&gt;"",Datos!F697=F$1008),0,IF(F$1004=0,0,1-CHOOSE(F$1004,IF(ISNUMBER(Datos!F697),AND(OR(F$1005="",Datos!F697&gt;=F$1005),OR(F$1006="",Datos!F697&lt;=F$1006)),FALSE),IF(ISNUMBER(Datos!F697),AND(Datos!F697=INT(Datos!F697),AND(OR(F$1005="",Datos!F697&gt;=F$1005),OR(F$1006="",Datos!F697&lt;=F$1006))),FALSE),OR(ISNUMBER(FIND(";"&amp;UPPER(TRIM(Datos!F697&amp;""))&amp;"=",F$1007)),ISNUMBER(FIND(";"&amp;UPPER(TRIM(Datos!F697&amp;""))&amp;";",F$1007))),OR(UPPER(TRIM(Datos!F697&amp;""))="SÍ",UPPER(TRIM(Datos!F697&amp;""))="SI",UPPER(TRIM(Datos!F697&amp;""))="NO"),IF(ISNUMBER(Datos!F697),AND(OR(F$1005="",Datos!F697&gt;=F$1005),OR(F$1006="",Datos!F697&lt;=F$1006)),FALSE),TRUE))))</f>
        <v>0.0</v>
      </c>
      <c r="G697">
        <f>IF(Datos!G697="",0,IF(AND(G$1008&lt;&gt;"",Datos!G697=G$1008),0,IF(G$1004=0,0,1-CHOOSE(G$1004,IF(ISNUMBER(Datos!G697),AND(OR(G$1005="",Datos!G697&gt;=G$1005),OR(G$1006="",Datos!G697&lt;=G$1006)),FALSE),IF(ISNUMBER(Datos!G697),AND(Datos!G697=INT(Datos!G697),AND(OR(G$1005="",Datos!G697&gt;=G$1005),OR(G$1006="",Datos!G697&lt;=G$1006))),FALSE),OR(ISNUMBER(FIND(";"&amp;UPPER(TRIM(Datos!G697&amp;""))&amp;"=",G$1007)),ISNUMBER(FIND(";"&amp;UPPER(TRIM(Datos!G697&amp;""))&amp;";",G$1007))),OR(UPPER(TRIM(Datos!G697&amp;""))="SÍ",UPPER(TRIM(Datos!G697&amp;""))="SI",UPPER(TRIM(Datos!G697&amp;""))="NO"),IF(ISNUMBER(Datos!G697),AND(OR(G$1005="",Datos!G697&gt;=G$1005),OR(G$1006="",Datos!G697&lt;=G$1006)),FALSE),TRUE))))</f>
        <v>0.0</v>
      </c>
      <c r="H697">
        <f>IF(Datos!H697="",0,IF(AND(H$1008&lt;&gt;"",Datos!H697=H$1008),0,IF(H$1004=0,0,1-CHOOSE(H$1004,IF(ISNUMBER(Datos!H697),AND(OR(H$1005="",Datos!H697&gt;=H$1005),OR(H$1006="",Datos!H697&lt;=H$1006)),FALSE),IF(ISNUMBER(Datos!H697),AND(Datos!H697=INT(Datos!H697),AND(OR(H$1005="",Datos!H697&gt;=H$1005),OR(H$1006="",Datos!H697&lt;=H$1006))),FALSE),OR(ISNUMBER(FIND(";"&amp;UPPER(TRIM(Datos!H697&amp;""))&amp;"=",H$1007)),ISNUMBER(FIND(";"&amp;UPPER(TRIM(Datos!H697&amp;""))&amp;";",H$1007))),OR(UPPER(TRIM(Datos!H697&amp;""))="SÍ",UPPER(TRIM(Datos!H697&amp;""))="SI",UPPER(TRIM(Datos!H697&amp;""))="NO"),IF(ISNUMBER(Datos!H697),AND(OR(H$1005="",Datos!H697&gt;=H$1005),OR(H$1006="",Datos!H697&lt;=H$1006)),FALSE),TRUE))))</f>
        <v>0.0</v>
      </c>
      <c r="I697">
        <f>IF(Datos!I697="",0,IF(AND(I$1008&lt;&gt;"",Datos!I697=I$1008),0,IF(I$1004=0,0,1-CHOOSE(I$1004,IF(ISNUMBER(Datos!I697),AND(OR(I$1005="",Datos!I697&gt;=I$1005),OR(I$1006="",Datos!I697&lt;=I$1006)),FALSE),IF(ISNUMBER(Datos!I697),AND(Datos!I697=INT(Datos!I697),AND(OR(I$1005="",Datos!I697&gt;=I$1005),OR(I$1006="",Datos!I697&lt;=I$1006))),FALSE),OR(ISNUMBER(FIND(";"&amp;UPPER(TRIM(Datos!I697&amp;""))&amp;"=",I$1007)),ISNUMBER(FIND(";"&amp;UPPER(TRIM(Datos!I697&amp;""))&amp;";",I$1007))),OR(UPPER(TRIM(Datos!I697&amp;""))="SÍ",UPPER(TRIM(Datos!I697&amp;""))="SI",UPPER(TRIM(Datos!I697&amp;""))="NO"),IF(ISNUMBER(Datos!I697),AND(OR(I$1005="",Datos!I697&gt;=I$1005),OR(I$1006="",Datos!I697&lt;=I$1006)),FALSE),TRUE))))</f>
        <v>0.0</v>
      </c>
      <c r="J697">
        <f>IF(Datos!J697="",0,IF(AND(J$1008&lt;&gt;"",Datos!J697=J$1008),0,IF(J$1004=0,0,1-CHOOSE(J$1004,IF(ISNUMBER(Datos!J697),AND(OR(J$1005="",Datos!J697&gt;=J$1005),OR(J$1006="",Datos!J697&lt;=J$1006)),FALSE),IF(ISNUMBER(Datos!J697),AND(Datos!J697=INT(Datos!J697),AND(OR(J$1005="",Datos!J697&gt;=J$1005),OR(J$1006="",Datos!J697&lt;=J$1006))),FALSE),OR(ISNUMBER(FIND(";"&amp;UPPER(TRIM(Datos!J697&amp;""))&amp;"=",J$1007)),ISNUMBER(FIND(";"&amp;UPPER(TRIM(Datos!J697&amp;""))&amp;";",J$1007))),OR(UPPER(TRIM(Datos!J697&amp;""))="SÍ",UPPER(TRIM(Datos!J697&amp;""))="SI",UPPER(TRIM(Datos!J697&amp;""))="NO"),IF(ISNUMBER(Datos!J697),AND(OR(J$1005="",Datos!J697&gt;=J$1005),OR(J$1006="",Datos!J697&lt;=J$1006)),FALSE),TRUE))))</f>
        <v>0.0</v>
      </c>
      <c r="K697">
        <f>IF(Datos!K697="",0,IF(AND(K$1008&lt;&gt;"",Datos!K697=K$1008),0,IF(K$1004=0,0,1-CHOOSE(K$1004,IF(ISNUMBER(Datos!K697),AND(OR(K$1005="",Datos!K697&gt;=K$1005),OR(K$1006="",Datos!K697&lt;=K$1006)),FALSE),IF(ISNUMBER(Datos!K697),AND(Datos!K697=INT(Datos!K697),AND(OR(K$1005="",Datos!K697&gt;=K$1005),OR(K$1006="",Datos!K697&lt;=K$1006))),FALSE),OR(ISNUMBER(FIND(";"&amp;UPPER(TRIM(Datos!K697&amp;""))&amp;"=",K$1007)),ISNUMBER(FIND(";"&amp;UPPER(TRIM(Datos!K697&amp;""))&amp;";",K$1007))),OR(UPPER(TRIM(Datos!K697&amp;""))="SÍ",UPPER(TRIM(Datos!K697&amp;""))="SI",UPPER(TRIM(Datos!K697&amp;""))="NO"),IF(ISNUMBER(Datos!K697),AND(OR(K$1005="",Datos!K697&gt;=K$1005),OR(K$1006="",Datos!K697&lt;=K$1006)),FALSE),TRUE))))</f>
        <v>0.0</v>
      </c>
      <c r="L697">
        <f>IF(Datos!L697="",0,IF(AND(L$1008&lt;&gt;"",Datos!L697=L$1008),0,IF(L$1004=0,0,1-CHOOSE(L$1004,IF(ISNUMBER(Datos!L697),AND(OR(L$1005="",Datos!L697&gt;=L$1005),OR(L$1006="",Datos!L697&lt;=L$1006)),FALSE),IF(ISNUMBER(Datos!L697),AND(Datos!L697=INT(Datos!L697),AND(OR(L$1005="",Datos!L697&gt;=L$1005),OR(L$1006="",Datos!L697&lt;=L$1006))),FALSE),OR(ISNUMBER(FIND(";"&amp;UPPER(TRIM(Datos!L697&amp;""))&amp;"=",L$1007)),ISNUMBER(FIND(";"&amp;UPPER(TRIM(Datos!L697&amp;""))&amp;";",L$1007))),OR(UPPER(TRIM(Datos!L697&amp;""))="SÍ",UPPER(TRIM(Datos!L697&amp;""))="SI",UPPER(TRIM(Datos!L697&amp;""))="NO"),IF(ISNUMBER(Datos!L697),AND(OR(L$1005="",Datos!L697&gt;=L$1005),OR(L$1006="",Datos!L697&lt;=L$1006)),FALSE),TRUE))))</f>
        <v>0.0</v>
      </c>
      <c r="M697">
        <f>IF(Datos!M697="",0,IF(AND(M$1008&lt;&gt;"",Datos!M697=M$1008),0,IF(M$1004=0,0,1-CHOOSE(M$1004,IF(ISNUMBER(Datos!M697),AND(OR(M$1005="",Datos!M697&gt;=M$1005),OR(M$1006="",Datos!M697&lt;=M$1006)),FALSE),IF(ISNUMBER(Datos!M697),AND(Datos!M697=INT(Datos!M697),AND(OR(M$1005="",Datos!M697&gt;=M$1005),OR(M$1006="",Datos!M697&lt;=M$1006))),FALSE),OR(ISNUMBER(FIND(";"&amp;UPPER(TRIM(Datos!M697&amp;""))&amp;"=",M$1007)),ISNUMBER(FIND(";"&amp;UPPER(TRIM(Datos!M697&amp;""))&amp;";",M$1007))),OR(UPPER(TRIM(Datos!M697&amp;""))="SÍ",UPPER(TRIM(Datos!M697&amp;""))="SI",UPPER(TRIM(Datos!M697&amp;""))="NO"),IF(ISNUMBER(Datos!M697),AND(OR(M$1005="",Datos!M697&gt;=M$1005),OR(M$1006="",Datos!M697&lt;=M$1006)),FALSE),TRUE))))</f>
        <v>0.0</v>
      </c>
      <c r="N697">
        <f>IF(Datos!N697="",0,IF(AND(N$1008&lt;&gt;"",Datos!N697=N$1008),0,IF(N$1004=0,0,1-CHOOSE(N$1004,IF(ISNUMBER(Datos!N697),AND(OR(N$1005="",Datos!N697&gt;=N$1005),OR(N$1006="",Datos!N697&lt;=N$1006)),FALSE),IF(ISNUMBER(Datos!N697),AND(Datos!N697=INT(Datos!N697),AND(OR(N$1005="",Datos!N697&gt;=N$1005),OR(N$1006="",Datos!N697&lt;=N$1006))),FALSE),OR(ISNUMBER(FIND(";"&amp;UPPER(TRIM(Datos!N697&amp;""))&amp;"=",N$1007)),ISNUMBER(FIND(";"&amp;UPPER(TRIM(Datos!N697&amp;""))&amp;";",N$1007))),OR(UPPER(TRIM(Datos!N697&amp;""))="SÍ",UPPER(TRIM(Datos!N697&amp;""))="SI",UPPER(TRIM(Datos!N697&amp;""))="NO"),IF(ISNUMBER(Datos!N697),AND(OR(N$1005="",Datos!N697&gt;=N$1005),OR(N$1006="",Datos!N697&lt;=N$1006)),FALSE),TRUE))))</f>
        <v>0.0</v>
      </c>
      <c r="O697">
        <f>IF(Datos!O697="",0,IF(AND(O$1008&lt;&gt;"",Datos!O697=O$1008),0,IF(O$1004=0,0,1-CHOOSE(O$1004,IF(ISNUMBER(Datos!O697),AND(OR(O$1005="",Datos!O697&gt;=O$1005),OR(O$1006="",Datos!O697&lt;=O$1006)),FALSE),IF(ISNUMBER(Datos!O697),AND(Datos!O697=INT(Datos!O697),AND(OR(O$1005="",Datos!O697&gt;=O$1005),OR(O$1006="",Datos!O697&lt;=O$1006))),FALSE),OR(ISNUMBER(FIND(";"&amp;UPPER(TRIM(Datos!O697&amp;""))&amp;"=",O$1007)),ISNUMBER(FIND(";"&amp;UPPER(TRIM(Datos!O697&amp;""))&amp;";",O$1007))),OR(UPPER(TRIM(Datos!O697&amp;""))="SÍ",UPPER(TRIM(Datos!O697&amp;""))="SI",UPPER(TRIM(Datos!O697&amp;""))="NO"),IF(ISNUMBER(Datos!O697),AND(OR(O$1005="",Datos!O697&gt;=O$1005),OR(O$1006="",Datos!O697&lt;=O$1006)),FALSE),TRUE))))</f>
        <v>0.0</v>
      </c>
      <c r="P697">
        <f>IF(Datos!P697="",0,IF(AND(P$1008&lt;&gt;"",Datos!P697=P$1008),0,IF(P$1004=0,0,1-CHOOSE(P$1004,IF(ISNUMBER(Datos!P697),AND(OR(P$1005="",Datos!P697&gt;=P$1005),OR(P$1006="",Datos!P697&lt;=P$1006)),FALSE),IF(ISNUMBER(Datos!P697),AND(Datos!P697=INT(Datos!P697),AND(OR(P$1005="",Datos!P697&gt;=P$1005),OR(P$1006="",Datos!P697&lt;=P$1006))),FALSE),OR(ISNUMBER(FIND(";"&amp;UPPER(TRIM(Datos!P697&amp;""))&amp;"=",P$1007)),ISNUMBER(FIND(";"&amp;UPPER(TRIM(Datos!P697&amp;""))&amp;";",P$1007))),OR(UPPER(TRIM(Datos!P697&amp;""))="SÍ",UPPER(TRIM(Datos!P697&amp;""))="SI",UPPER(TRIM(Datos!P697&amp;""))="NO"),IF(ISNUMBER(Datos!P697),AND(OR(P$1005="",Datos!P697&gt;=P$1005),OR(P$1006="",Datos!P697&lt;=P$1006)),FALSE),TRUE))))</f>
        <v>0.0</v>
      </c>
      <c r="Q697">
        <f>IF(Datos!Q697="",0,IF(AND(Q$1008&lt;&gt;"",Datos!Q697=Q$1008),0,IF(Q$1004=0,0,1-CHOOSE(Q$1004,IF(ISNUMBER(Datos!Q697),AND(OR(Q$1005="",Datos!Q697&gt;=Q$1005),OR(Q$1006="",Datos!Q697&lt;=Q$1006)),FALSE),IF(ISNUMBER(Datos!Q697),AND(Datos!Q697=INT(Datos!Q697),AND(OR(Q$1005="",Datos!Q697&gt;=Q$1005),OR(Q$1006="",Datos!Q697&lt;=Q$1006))),FALSE),OR(ISNUMBER(FIND(";"&amp;UPPER(TRIM(Datos!Q697&amp;""))&amp;"=",Q$1007)),ISNUMBER(FIND(";"&amp;UPPER(TRIM(Datos!Q697&amp;""))&amp;";",Q$1007))),OR(UPPER(TRIM(Datos!Q697&amp;""))="SÍ",UPPER(TRIM(Datos!Q697&amp;""))="SI",UPPER(TRIM(Datos!Q697&amp;""))="NO"),IF(ISNUMBER(Datos!Q697),AND(OR(Q$1005="",Datos!Q697&gt;=Q$1005),OR(Q$1006="",Datos!Q697&lt;=Q$1006)),FALSE),TRUE))))</f>
        <v>0.0</v>
      </c>
      <c r="R697">
        <f>IF(Datos!R697="",0,IF(AND(R$1008&lt;&gt;"",Datos!R697=R$1008),0,IF(R$1004=0,0,1-CHOOSE(R$1004,IF(ISNUMBER(Datos!R697),AND(OR(R$1005="",Datos!R697&gt;=R$1005),OR(R$1006="",Datos!R697&lt;=R$1006)),FALSE),IF(ISNUMBER(Datos!R697),AND(Datos!R697=INT(Datos!R697),AND(OR(R$1005="",Datos!R697&gt;=R$1005),OR(R$1006="",Datos!R697&lt;=R$1006))),FALSE),OR(ISNUMBER(FIND(";"&amp;UPPER(TRIM(Datos!R697&amp;""))&amp;"=",R$1007)),ISNUMBER(FIND(";"&amp;UPPER(TRIM(Datos!R697&amp;""))&amp;";",R$1007))),OR(UPPER(TRIM(Datos!R697&amp;""))="SÍ",UPPER(TRIM(Datos!R697&amp;""))="SI",UPPER(TRIM(Datos!R697&amp;""))="NO"),IF(ISNUMBER(Datos!R697),AND(OR(R$1005="",Datos!R697&gt;=R$1005),OR(R$1006="",Datos!R697&lt;=R$1006)),FALSE),TRUE))))</f>
        <v>0.0</v>
      </c>
      <c r="S697">
        <f>IF(Datos!S697="",0,IF(AND(S$1008&lt;&gt;"",Datos!S697=S$1008),0,IF(S$1004=0,0,1-CHOOSE(S$1004,IF(ISNUMBER(Datos!S697),AND(OR(S$1005="",Datos!S697&gt;=S$1005),OR(S$1006="",Datos!S697&lt;=S$1006)),FALSE),IF(ISNUMBER(Datos!S697),AND(Datos!S697=INT(Datos!S697),AND(OR(S$1005="",Datos!S697&gt;=S$1005),OR(S$1006="",Datos!S697&lt;=S$1006))),FALSE),OR(ISNUMBER(FIND(";"&amp;UPPER(TRIM(Datos!S697&amp;""))&amp;"=",S$1007)),ISNUMBER(FIND(";"&amp;UPPER(TRIM(Datos!S697&amp;""))&amp;";",S$1007))),OR(UPPER(TRIM(Datos!S697&amp;""))="SÍ",UPPER(TRIM(Datos!S697&amp;""))="SI",UPPER(TRIM(Datos!S697&amp;""))="NO"),IF(ISNUMBER(Datos!S697),AND(OR(S$1005="",Datos!S697&gt;=S$1005),OR(S$1006="",Datos!S697&lt;=S$1006)),FALSE),TRUE))))</f>
        <v>0.0</v>
      </c>
      <c r="T697">
        <f>IF(Datos!T697="",0,IF(AND(T$1008&lt;&gt;"",Datos!T697=T$1008),0,IF(T$1004=0,0,1-CHOOSE(T$1004,IF(ISNUMBER(Datos!T697),AND(OR(T$1005="",Datos!T697&gt;=T$1005),OR(T$1006="",Datos!T697&lt;=T$1006)),FALSE),IF(ISNUMBER(Datos!T697),AND(Datos!T697=INT(Datos!T697),AND(OR(T$1005="",Datos!T697&gt;=T$1005),OR(T$1006="",Datos!T697&lt;=T$1006))),FALSE),OR(ISNUMBER(FIND(";"&amp;UPPER(TRIM(Datos!T697&amp;""))&amp;"=",T$1007)),ISNUMBER(FIND(";"&amp;UPPER(TRIM(Datos!T697&amp;""))&amp;";",T$1007))),OR(UPPER(TRIM(Datos!T697&amp;""))="SÍ",UPPER(TRIM(Datos!T697&amp;""))="SI",UPPER(TRIM(Datos!T697&amp;""))="NO"),IF(ISNUMBER(Datos!T697),AND(OR(T$1005="",Datos!T697&gt;=T$1005),OR(T$1006="",Datos!T697&lt;=T$1006)),FALSE),TRUE))))</f>
        <v>0.0</v>
      </c>
      <c r="U697">
        <f>IF(Datos!U697="",0,IF(AND(U$1008&lt;&gt;"",Datos!U697=U$1008),0,IF(U$1004=0,0,1-CHOOSE(U$1004,IF(ISNUMBER(Datos!U697),AND(OR(U$1005="",Datos!U697&gt;=U$1005),OR(U$1006="",Datos!U697&lt;=U$1006)),FALSE),IF(ISNUMBER(Datos!U697),AND(Datos!U697=INT(Datos!U697),AND(OR(U$1005="",Datos!U697&gt;=U$1005),OR(U$1006="",Datos!U697&lt;=U$1006))),FALSE),OR(ISNUMBER(FIND(";"&amp;UPPER(TRIM(Datos!U697&amp;""))&amp;"=",U$1007)),ISNUMBER(FIND(";"&amp;UPPER(TRIM(Datos!U697&amp;""))&amp;";",U$1007))),OR(UPPER(TRIM(Datos!U697&amp;""))="SÍ",UPPER(TRIM(Datos!U697&amp;""))="SI",UPPER(TRIM(Datos!U697&amp;""))="NO"),IF(ISNUMBER(Datos!U697),AND(OR(U$1005="",Datos!U697&gt;=U$1005),OR(U$1006="",Datos!U697&lt;=U$1006)),FALSE),TRUE))))</f>
        <v>0.0</v>
      </c>
      <c r="V697">
        <f>IF(Datos!V697="",0,IF(AND(V$1008&lt;&gt;"",Datos!V697=V$1008),0,IF(V$1004=0,0,1-CHOOSE(V$1004,IF(ISNUMBER(Datos!V697),AND(OR(V$1005="",Datos!V697&gt;=V$1005),OR(V$1006="",Datos!V697&lt;=V$1006)),FALSE),IF(ISNUMBER(Datos!V697),AND(Datos!V697=INT(Datos!V697),AND(OR(V$1005="",Datos!V697&gt;=V$1005),OR(V$1006="",Datos!V697&lt;=V$1006))),FALSE),OR(ISNUMBER(FIND(";"&amp;UPPER(TRIM(Datos!V697&amp;""))&amp;"=",V$1007)),ISNUMBER(FIND(";"&amp;UPPER(TRIM(Datos!V697&amp;""))&amp;";",V$1007))),OR(UPPER(TRIM(Datos!V697&amp;""))="SÍ",UPPER(TRIM(Datos!V697&amp;""))="SI",UPPER(TRIM(Datos!V697&amp;""))="NO"),IF(ISNUMBER(Datos!V697),AND(OR(V$1005="",Datos!V697&gt;=V$1005),OR(V$1006="",Datos!V697&lt;=V$1006)),FALSE),TRUE))))</f>
        <v>0.0</v>
      </c>
      <c r="W697">
        <f>IF(Datos!W697="",0,IF(AND(W$1008&lt;&gt;"",Datos!W697=W$1008),0,IF(W$1004=0,0,1-CHOOSE(W$1004,IF(ISNUMBER(Datos!W697),AND(OR(W$1005="",Datos!W697&gt;=W$1005),OR(W$1006="",Datos!W697&lt;=W$1006)),FALSE),IF(ISNUMBER(Datos!W697),AND(Datos!W697=INT(Datos!W697),AND(OR(W$1005="",Datos!W697&gt;=W$1005),OR(W$1006="",Datos!W697&lt;=W$1006))),FALSE),OR(ISNUMBER(FIND(";"&amp;UPPER(TRIM(Datos!W697&amp;""))&amp;"=",W$1007)),ISNUMBER(FIND(";"&amp;UPPER(TRIM(Datos!W697&amp;""))&amp;";",W$1007))),OR(UPPER(TRIM(Datos!W697&amp;""))="SÍ",UPPER(TRIM(Datos!W697&amp;""))="SI",UPPER(TRIM(Datos!W697&amp;""))="NO"),IF(ISNUMBER(Datos!W697),AND(OR(W$1005="",Datos!W697&gt;=W$1005),OR(W$1006="",Datos!W697&lt;=W$1006)),FALSE),TRUE))))</f>
        <v>0.0</v>
      </c>
      <c r="X697">
        <f>IF(Datos!X697="",0,IF(AND(X$1008&lt;&gt;"",Datos!X697=X$1008),0,IF(X$1004=0,0,1-CHOOSE(X$1004,IF(ISNUMBER(Datos!X697),AND(OR(X$1005="",Datos!X697&gt;=X$1005),OR(X$1006="",Datos!X697&lt;=X$1006)),FALSE),IF(ISNUMBER(Datos!X697),AND(Datos!X697=INT(Datos!X697),AND(OR(X$1005="",Datos!X697&gt;=X$1005),OR(X$1006="",Datos!X697&lt;=X$1006))),FALSE),OR(ISNUMBER(FIND(";"&amp;UPPER(TRIM(Datos!X697&amp;""))&amp;"=",X$1007)),ISNUMBER(FIND(";"&amp;UPPER(TRIM(Datos!X697&amp;""))&amp;";",X$1007))),OR(UPPER(TRIM(Datos!X697&amp;""))="SÍ",UPPER(TRIM(Datos!X697&amp;""))="SI",UPPER(TRIM(Datos!X697&amp;""))="NO"),IF(ISNUMBER(Datos!X697),AND(OR(X$1005="",Datos!X697&gt;=X$1005),OR(X$1006="",Datos!X697&lt;=X$1006)),FALSE),TRUE))))</f>
        <v>0.0</v>
      </c>
      <c r="Y697">
        <f>IF(Datos!Y697="",0,IF(AND(Y$1008&lt;&gt;"",Datos!Y697=Y$1008),0,IF(Y$1004=0,0,1-CHOOSE(Y$1004,IF(ISNUMBER(Datos!Y697),AND(OR(Y$1005="",Datos!Y697&gt;=Y$1005),OR(Y$1006="",Datos!Y697&lt;=Y$1006)),FALSE),IF(ISNUMBER(Datos!Y697),AND(Datos!Y697=INT(Datos!Y697),AND(OR(Y$1005="",Datos!Y697&gt;=Y$1005),OR(Y$1006="",Datos!Y697&lt;=Y$1006))),FALSE),OR(ISNUMBER(FIND(";"&amp;UPPER(TRIM(Datos!Y697&amp;""))&amp;"=",Y$1007)),ISNUMBER(FIND(";"&amp;UPPER(TRIM(Datos!Y697&amp;""))&amp;";",Y$1007))),OR(UPPER(TRIM(Datos!Y697&amp;""))="SÍ",UPPER(TRIM(Datos!Y697&amp;""))="SI",UPPER(TRIM(Datos!Y697&amp;""))="NO"),IF(ISNUMBER(Datos!Y697),AND(OR(Y$1005="",Datos!Y697&gt;=Y$1005),OR(Y$1006="",Datos!Y697&lt;=Y$1006)),FALSE),TRUE))))</f>
        <v>0.0</v>
      </c>
      <c r="Z697">
        <f>IF(Datos!Z697="",0,IF(AND(Z$1008&lt;&gt;"",Datos!Z697=Z$1008),0,IF(Z$1004=0,0,1-CHOOSE(Z$1004,IF(ISNUMBER(Datos!Z697),AND(OR(Z$1005="",Datos!Z697&gt;=Z$1005),OR(Z$1006="",Datos!Z697&lt;=Z$1006)),FALSE),IF(ISNUMBER(Datos!Z697),AND(Datos!Z697=INT(Datos!Z697),AND(OR(Z$1005="",Datos!Z697&gt;=Z$1005),OR(Z$1006="",Datos!Z697&lt;=Z$1006))),FALSE),OR(ISNUMBER(FIND(";"&amp;UPPER(TRIM(Datos!Z697&amp;""))&amp;"=",Z$1007)),ISNUMBER(FIND(";"&amp;UPPER(TRIM(Datos!Z697&amp;""))&amp;";",Z$1007))),OR(UPPER(TRIM(Datos!Z697&amp;""))="SÍ",UPPER(TRIM(Datos!Z697&amp;""))="SI",UPPER(TRIM(Datos!Z697&amp;""))="NO"),IF(ISNUMBER(Datos!Z697),AND(OR(Z$1005="",Datos!Z697&gt;=Z$1005),OR(Z$1006="",Datos!Z697&lt;=Z$1006)),FALSE),TRUE))))</f>
        <v>0.0</v>
      </c>
      <c r="AA697">
        <f>IF(Datos!AA697="",0,IF(AND(AA$1008&lt;&gt;"",Datos!AA697=AA$1008),0,IF(AA$1004=0,0,1-CHOOSE(AA$1004,IF(ISNUMBER(Datos!AA697),AND(OR(AA$1005="",Datos!AA697&gt;=AA$1005),OR(AA$1006="",Datos!AA697&lt;=AA$1006)),FALSE),IF(ISNUMBER(Datos!AA697),AND(Datos!AA697=INT(Datos!AA697),AND(OR(AA$1005="",Datos!AA697&gt;=AA$1005),OR(AA$1006="",Datos!AA697&lt;=AA$1006))),FALSE),OR(ISNUMBER(FIND(";"&amp;UPPER(TRIM(Datos!AA697&amp;""))&amp;"=",AA$1007)),ISNUMBER(FIND(";"&amp;UPPER(TRIM(Datos!AA697&amp;""))&amp;";",AA$1007))),OR(UPPER(TRIM(Datos!AA697&amp;""))="SÍ",UPPER(TRIM(Datos!AA697&amp;""))="SI",UPPER(TRIM(Datos!AA697&amp;""))="NO"),IF(ISNUMBER(Datos!AA697),AND(OR(AA$1005="",Datos!AA697&gt;=AA$1005),OR(AA$1006="",Datos!AA697&lt;=AA$1006)),FALSE),TRUE))))</f>
        <v>0.0</v>
      </c>
      <c r="AB697">
        <f>IF(Datos!AB697="",0,IF(AND(AB$1008&lt;&gt;"",Datos!AB697=AB$1008),0,IF(AB$1004=0,0,1-CHOOSE(AB$1004,IF(ISNUMBER(Datos!AB697),AND(OR(AB$1005="",Datos!AB697&gt;=AB$1005),OR(AB$1006="",Datos!AB697&lt;=AB$1006)),FALSE),IF(ISNUMBER(Datos!AB697),AND(Datos!AB697=INT(Datos!AB697),AND(OR(AB$1005="",Datos!AB697&gt;=AB$1005),OR(AB$1006="",Datos!AB697&lt;=AB$1006))),FALSE),OR(ISNUMBER(FIND(";"&amp;UPPER(TRIM(Datos!AB697&amp;""))&amp;"=",AB$1007)),ISNUMBER(FIND(";"&amp;UPPER(TRIM(Datos!AB697&amp;""))&amp;";",AB$1007))),OR(UPPER(TRIM(Datos!AB697&amp;""))="SÍ",UPPER(TRIM(Datos!AB697&amp;""))="SI",UPPER(TRIM(Datos!AB697&amp;""))="NO"),IF(ISNUMBER(Datos!AB697),AND(OR(AB$1005="",Datos!AB697&gt;=AB$1005),OR(AB$1006="",Datos!AB697&lt;=AB$1006)),FALSE),TRUE))))</f>
        <v>0.0</v>
      </c>
      <c r="AC697">
        <f>IF(Datos!AC697="",0,IF(AND(AC$1008&lt;&gt;"",Datos!AC697=AC$1008),0,IF(AC$1004=0,0,1-CHOOSE(AC$1004,IF(ISNUMBER(Datos!AC697),AND(OR(AC$1005="",Datos!AC697&gt;=AC$1005),OR(AC$1006="",Datos!AC697&lt;=AC$1006)),FALSE),IF(ISNUMBER(Datos!AC697),AND(Datos!AC697=INT(Datos!AC697),AND(OR(AC$1005="",Datos!AC697&gt;=AC$1005),OR(AC$1006="",Datos!AC697&lt;=AC$1006))),FALSE),OR(ISNUMBER(FIND(";"&amp;UPPER(TRIM(Datos!AC697&amp;""))&amp;"=",AC$1007)),ISNUMBER(FIND(";"&amp;UPPER(TRIM(Datos!AC697&amp;""))&amp;";",AC$1007))),OR(UPPER(TRIM(Datos!AC697&amp;""))="SÍ",UPPER(TRIM(Datos!AC697&amp;""))="SI",UPPER(TRIM(Datos!AC697&amp;""))="NO"),IF(ISNUMBER(Datos!AC697),AND(OR(AC$1005="",Datos!AC697&gt;=AC$1005),OR(AC$1006="",Datos!AC697&lt;=AC$1006)),FALSE),TRUE))))</f>
        <v>0.0</v>
      </c>
      <c r="AD697">
        <f>IF(Datos!AD697="",0,IF(AND(AD$1008&lt;&gt;"",Datos!AD697=AD$1008),0,IF(AD$1004=0,0,1-CHOOSE(AD$1004,IF(ISNUMBER(Datos!AD697),AND(OR(AD$1005="",Datos!AD697&gt;=AD$1005),OR(AD$1006="",Datos!AD697&lt;=AD$1006)),FALSE),IF(ISNUMBER(Datos!AD697),AND(Datos!AD697=INT(Datos!AD697),AND(OR(AD$1005="",Datos!AD697&gt;=AD$1005),OR(AD$1006="",Datos!AD697&lt;=AD$1006))),FALSE),OR(ISNUMBER(FIND(";"&amp;UPPER(TRIM(Datos!AD697&amp;""))&amp;"=",AD$1007)),ISNUMBER(FIND(";"&amp;UPPER(TRIM(Datos!AD697&amp;""))&amp;";",AD$1007))),OR(UPPER(TRIM(Datos!AD697&amp;""))="SÍ",UPPER(TRIM(Datos!AD697&amp;""))="SI",UPPER(TRIM(Datos!AD697&amp;""))="NO"),IF(ISNUMBER(Datos!AD697),AND(OR(AD$1005="",Datos!AD697&gt;=AD$1005),OR(AD$1006="",Datos!AD697&lt;=AD$1006)),FALSE),TRUE))))</f>
        <v>0.0</v>
      </c>
      <c r="AE697">
        <f>IF(Datos!AE697="",0,IF(AND(AE$1008&lt;&gt;"",Datos!AE697=AE$1008),0,IF(AE$1004=0,0,1-CHOOSE(AE$1004,IF(ISNUMBER(Datos!AE697),AND(OR(AE$1005="",Datos!AE697&gt;=AE$1005),OR(AE$1006="",Datos!AE697&lt;=AE$1006)),FALSE),IF(ISNUMBER(Datos!AE697),AND(Datos!AE697=INT(Datos!AE697),AND(OR(AE$1005="",Datos!AE697&gt;=AE$1005),OR(AE$1006="",Datos!AE697&lt;=AE$1006))),FALSE),OR(ISNUMBER(FIND(";"&amp;UPPER(TRIM(Datos!AE697&amp;""))&amp;"=",AE$1007)),ISNUMBER(FIND(";"&amp;UPPER(TRIM(Datos!AE697&amp;""))&amp;";",AE$1007))),OR(UPPER(TRIM(Datos!AE697&amp;""))="SÍ",UPPER(TRIM(Datos!AE697&amp;""))="SI",UPPER(TRIM(Datos!AE697&amp;""))="NO"),IF(ISNUMBER(Datos!AE697),AND(OR(AE$1005="",Datos!AE697&gt;=AE$1005),OR(AE$1006="",Datos!AE697&lt;=AE$1006)),FALSE),TRUE))))</f>
        <v>0.0</v>
      </c>
    </row>
    <row r="698" spans="2:31">
      <c r="B698">
        <f>IF(Datos!B698="",0,IF(AND(B$1008&lt;&gt;"",Datos!B698=B$1008),0,IF(B$1004=0,0,1-CHOOSE(B$1004,IF(ISNUMBER(Datos!B698),AND(OR(B$1005="",Datos!B698&gt;=B$1005),OR(B$1006="",Datos!B698&lt;=B$1006)),FALSE),IF(ISNUMBER(Datos!B698),AND(Datos!B698=INT(Datos!B698),AND(OR(B$1005="",Datos!B698&gt;=B$1005),OR(B$1006="",Datos!B698&lt;=B$1006))),FALSE),OR(ISNUMBER(FIND(";"&amp;UPPER(TRIM(Datos!B698&amp;""))&amp;"=",B$1007)),ISNUMBER(FIND(";"&amp;UPPER(TRIM(Datos!B698&amp;""))&amp;";",B$1007))),OR(UPPER(TRIM(Datos!B698&amp;""))="SÍ",UPPER(TRIM(Datos!B698&amp;""))="SI",UPPER(TRIM(Datos!B698&amp;""))="NO"),IF(ISNUMBER(Datos!B698),AND(OR(B$1005="",Datos!B698&gt;=B$1005),OR(B$1006="",Datos!B698&lt;=B$1006)),FALSE),TRUE))))</f>
        <v>0.0</v>
      </c>
      <c r="C698">
        <f>IF(Datos!C698="",0,IF(AND(C$1008&lt;&gt;"",Datos!C698=C$1008),0,IF(C$1004=0,0,1-CHOOSE(C$1004,IF(ISNUMBER(Datos!C698),AND(OR(C$1005="",Datos!C698&gt;=C$1005),OR(C$1006="",Datos!C698&lt;=C$1006)),FALSE),IF(ISNUMBER(Datos!C698),AND(Datos!C698=INT(Datos!C698),AND(OR(C$1005="",Datos!C698&gt;=C$1005),OR(C$1006="",Datos!C698&lt;=C$1006))),FALSE),OR(ISNUMBER(FIND(";"&amp;UPPER(TRIM(Datos!C698&amp;""))&amp;"=",C$1007)),ISNUMBER(FIND(";"&amp;UPPER(TRIM(Datos!C698&amp;""))&amp;";",C$1007))),OR(UPPER(TRIM(Datos!C698&amp;""))="SÍ",UPPER(TRIM(Datos!C698&amp;""))="SI",UPPER(TRIM(Datos!C698&amp;""))="NO"),IF(ISNUMBER(Datos!C698),AND(OR(C$1005="",Datos!C698&gt;=C$1005),OR(C$1006="",Datos!C698&lt;=C$1006)),FALSE),TRUE))))</f>
        <v>0.0</v>
      </c>
      <c r="D698">
        <f>IF(Datos!D698="",0,IF(AND(D$1008&lt;&gt;"",Datos!D698=D$1008),0,IF(D$1004=0,0,1-CHOOSE(D$1004,IF(ISNUMBER(Datos!D698),AND(OR(D$1005="",Datos!D698&gt;=D$1005),OR(D$1006="",Datos!D698&lt;=D$1006)),FALSE),IF(ISNUMBER(Datos!D698),AND(Datos!D698=INT(Datos!D698),AND(OR(D$1005="",Datos!D698&gt;=D$1005),OR(D$1006="",Datos!D698&lt;=D$1006))),FALSE),OR(ISNUMBER(FIND(";"&amp;UPPER(TRIM(Datos!D698&amp;""))&amp;"=",D$1007)),ISNUMBER(FIND(";"&amp;UPPER(TRIM(Datos!D698&amp;""))&amp;";",D$1007))),OR(UPPER(TRIM(Datos!D698&amp;""))="SÍ",UPPER(TRIM(Datos!D698&amp;""))="SI",UPPER(TRIM(Datos!D698&amp;""))="NO"),IF(ISNUMBER(Datos!D698),AND(OR(D$1005="",Datos!D698&gt;=D$1005),OR(D$1006="",Datos!D698&lt;=D$1006)),FALSE),TRUE))))</f>
        <v>0.0</v>
      </c>
      <c r="E698">
        <f>IF(Datos!E698="",0,IF(AND(E$1008&lt;&gt;"",Datos!E698=E$1008),0,IF(E$1004=0,0,1-CHOOSE(E$1004,IF(ISNUMBER(Datos!E698),AND(OR(E$1005="",Datos!E698&gt;=E$1005),OR(E$1006="",Datos!E698&lt;=E$1006)),FALSE),IF(ISNUMBER(Datos!E698),AND(Datos!E698=INT(Datos!E698),AND(OR(E$1005="",Datos!E698&gt;=E$1005),OR(E$1006="",Datos!E698&lt;=E$1006))),FALSE),OR(ISNUMBER(FIND(";"&amp;UPPER(TRIM(Datos!E698&amp;""))&amp;"=",E$1007)),ISNUMBER(FIND(";"&amp;UPPER(TRIM(Datos!E698&amp;""))&amp;";",E$1007))),OR(UPPER(TRIM(Datos!E698&amp;""))="SÍ",UPPER(TRIM(Datos!E698&amp;""))="SI",UPPER(TRIM(Datos!E698&amp;""))="NO"),IF(ISNUMBER(Datos!E698),AND(OR(E$1005="",Datos!E698&gt;=E$1005),OR(E$1006="",Datos!E698&lt;=E$1006)),FALSE),TRUE))))</f>
        <v>0.0</v>
      </c>
      <c r="F698">
        <f>IF(Datos!F698="",0,IF(AND(F$1008&lt;&gt;"",Datos!F698=F$1008),0,IF(F$1004=0,0,1-CHOOSE(F$1004,IF(ISNUMBER(Datos!F698),AND(OR(F$1005="",Datos!F698&gt;=F$1005),OR(F$1006="",Datos!F698&lt;=F$1006)),FALSE),IF(ISNUMBER(Datos!F698),AND(Datos!F698=INT(Datos!F698),AND(OR(F$1005="",Datos!F698&gt;=F$1005),OR(F$1006="",Datos!F698&lt;=F$1006))),FALSE),OR(ISNUMBER(FIND(";"&amp;UPPER(TRIM(Datos!F698&amp;""))&amp;"=",F$1007)),ISNUMBER(FIND(";"&amp;UPPER(TRIM(Datos!F698&amp;""))&amp;";",F$1007))),OR(UPPER(TRIM(Datos!F698&amp;""))="SÍ",UPPER(TRIM(Datos!F698&amp;""))="SI",UPPER(TRIM(Datos!F698&amp;""))="NO"),IF(ISNUMBER(Datos!F698),AND(OR(F$1005="",Datos!F698&gt;=F$1005),OR(F$1006="",Datos!F698&lt;=F$1006)),FALSE),TRUE))))</f>
        <v>0.0</v>
      </c>
      <c r="G698">
        <f>IF(Datos!G698="",0,IF(AND(G$1008&lt;&gt;"",Datos!G698=G$1008),0,IF(G$1004=0,0,1-CHOOSE(G$1004,IF(ISNUMBER(Datos!G698),AND(OR(G$1005="",Datos!G698&gt;=G$1005),OR(G$1006="",Datos!G698&lt;=G$1006)),FALSE),IF(ISNUMBER(Datos!G698),AND(Datos!G698=INT(Datos!G698),AND(OR(G$1005="",Datos!G698&gt;=G$1005),OR(G$1006="",Datos!G698&lt;=G$1006))),FALSE),OR(ISNUMBER(FIND(";"&amp;UPPER(TRIM(Datos!G698&amp;""))&amp;"=",G$1007)),ISNUMBER(FIND(";"&amp;UPPER(TRIM(Datos!G698&amp;""))&amp;";",G$1007))),OR(UPPER(TRIM(Datos!G698&amp;""))="SÍ",UPPER(TRIM(Datos!G698&amp;""))="SI",UPPER(TRIM(Datos!G698&amp;""))="NO"),IF(ISNUMBER(Datos!G698),AND(OR(G$1005="",Datos!G698&gt;=G$1005),OR(G$1006="",Datos!G698&lt;=G$1006)),FALSE),TRUE))))</f>
        <v>0.0</v>
      </c>
      <c r="H698">
        <f>IF(Datos!H698="",0,IF(AND(H$1008&lt;&gt;"",Datos!H698=H$1008),0,IF(H$1004=0,0,1-CHOOSE(H$1004,IF(ISNUMBER(Datos!H698),AND(OR(H$1005="",Datos!H698&gt;=H$1005),OR(H$1006="",Datos!H698&lt;=H$1006)),FALSE),IF(ISNUMBER(Datos!H698),AND(Datos!H698=INT(Datos!H698),AND(OR(H$1005="",Datos!H698&gt;=H$1005),OR(H$1006="",Datos!H698&lt;=H$1006))),FALSE),OR(ISNUMBER(FIND(";"&amp;UPPER(TRIM(Datos!H698&amp;""))&amp;"=",H$1007)),ISNUMBER(FIND(";"&amp;UPPER(TRIM(Datos!H698&amp;""))&amp;";",H$1007))),OR(UPPER(TRIM(Datos!H698&amp;""))="SÍ",UPPER(TRIM(Datos!H698&amp;""))="SI",UPPER(TRIM(Datos!H698&amp;""))="NO"),IF(ISNUMBER(Datos!H698),AND(OR(H$1005="",Datos!H698&gt;=H$1005),OR(H$1006="",Datos!H698&lt;=H$1006)),FALSE),TRUE))))</f>
        <v>0.0</v>
      </c>
      <c r="I698">
        <f>IF(Datos!I698="",0,IF(AND(I$1008&lt;&gt;"",Datos!I698=I$1008),0,IF(I$1004=0,0,1-CHOOSE(I$1004,IF(ISNUMBER(Datos!I698),AND(OR(I$1005="",Datos!I698&gt;=I$1005),OR(I$1006="",Datos!I698&lt;=I$1006)),FALSE),IF(ISNUMBER(Datos!I698),AND(Datos!I698=INT(Datos!I698),AND(OR(I$1005="",Datos!I698&gt;=I$1005),OR(I$1006="",Datos!I698&lt;=I$1006))),FALSE),OR(ISNUMBER(FIND(";"&amp;UPPER(TRIM(Datos!I698&amp;""))&amp;"=",I$1007)),ISNUMBER(FIND(";"&amp;UPPER(TRIM(Datos!I698&amp;""))&amp;";",I$1007))),OR(UPPER(TRIM(Datos!I698&amp;""))="SÍ",UPPER(TRIM(Datos!I698&amp;""))="SI",UPPER(TRIM(Datos!I698&amp;""))="NO"),IF(ISNUMBER(Datos!I698),AND(OR(I$1005="",Datos!I698&gt;=I$1005),OR(I$1006="",Datos!I698&lt;=I$1006)),FALSE),TRUE))))</f>
        <v>0.0</v>
      </c>
      <c r="J698">
        <f>IF(Datos!J698="",0,IF(AND(J$1008&lt;&gt;"",Datos!J698=J$1008),0,IF(J$1004=0,0,1-CHOOSE(J$1004,IF(ISNUMBER(Datos!J698),AND(OR(J$1005="",Datos!J698&gt;=J$1005),OR(J$1006="",Datos!J698&lt;=J$1006)),FALSE),IF(ISNUMBER(Datos!J698),AND(Datos!J698=INT(Datos!J698),AND(OR(J$1005="",Datos!J698&gt;=J$1005),OR(J$1006="",Datos!J698&lt;=J$1006))),FALSE),OR(ISNUMBER(FIND(";"&amp;UPPER(TRIM(Datos!J698&amp;""))&amp;"=",J$1007)),ISNUMBER(FIND(";"&amp;UPPER(TRIM(Datos!J698&amp;""))&amp;";",J$1007))),OR(UPPER(TRIM(Datos!J698&amp;""))="SÍ",UPPER(TRIM(Datos!J698&amp;""))="SI",UPPER(TRIM(Datos!J698&amp;""))="NO"),IF(ISNUMBER(Datos!J698),AND(OR(J$1005="",Datos!J698&gt;=J$1005),OR(J$1006="",Datos!J698&lt;=J$1006)),FALSE),TRUE))))</f>
        <v>0.0</v>
      </c>
      <c r="K698">
        <f>IF(Datos!K698="",0,IF(AND(K$1008&lt;&gt;"",Datos!K698=K$1008),0,IF(K$1004=0,0,1-CHOOSE(K$1004,IF(ISNUMBER(Datos!K698),AND(OR(K$1005="",Datos!K698&gt;=K$1005),OR(K$1006="",Datos!K698&lt;=K$1006)),FALSE),IF(ISNUMBER(Datos!K698),AND(Datos!K698=INT(Datos!K698),AND(OR(K$1005="",Datos!K698&gt;=K$1005),OR(K$1006="",Datos!K698&lt;=K$1006))),FALSE),OR(ISNUMBER(FIND(";"&amp;UPPER(TRIM(Datos!K698&amp;""))&amp;"=",K$1007)),ISNUMBER(FIND(";"&amp;UPPER(TRIM(Datos!K698&amp;""))&amp;";",K$1007))),OR(UPPER(TRIM(Datos!K698&amp;""))="SÍ",UPPER(TRIM(Datos!K698&amp;""))="SI",UPPER(TRIM(Datos!K698&amp;""))="NO"),IF(ISNUMBER(Datos!K698),AND(OR(K$1005="",Datos!K698&gt;=K$1005),OR(K$1006="",Datos!K698&lt;=K$1006)),FALSE),TRUE))))</f>
        <v>0.0</v>
      </c>
      <c r="L698">
        <f>IF(Datos!L698="",0,IF(AND(L$1008&lt;&gt;"",Datos!L698=L$1008),0,IF(L$1004=0,0,1-CHOOSE(L$1004,IF(ISNUMBER(Datos!L698),AND(OR(L$1005="",Datos!L698&gt;=L$1005),OR(L$1006="",Datos!L698&lt;=L$1006)),FALSE),IF(ISNUMBER(Datos!L698),AND(Datos!L698=INT(Datos!L698),AND(OR(L$1005="",Datos!L698&gt;=L$1005),OR(L$1006="",Datos!L698&lt;=L$1006))),FALSE),OR(ISNUMBER(FIND(";"&amp;UPPER(TRIM(Datos!L698&amp;""))&amp;"=",L$1007)),ISNUMBER(FIND(";"&amp;UPPER(TRIM(Datos!L698&amp;""))&amp;";",L$1007))),OR(UPPER(TRIM(Datos!L698&amp;""))="SÍ",UPPER(TRIM(Datos!L698&amp;""))="SI",UPPER(TRIM(Datos!L698&amp;""))="NO"),IF(ISNUMBER(Datos!L698),AND(OR(L$1005="",Datos!L698&gt;=L$1005),OR(L$1006="",Datos!L698&lt;=L$1006)),FALSE),TRUE))))</f>
        <v>0.0</v>
      </c>
      <c r="M698">
        <f>IF(Datos!M698="",0,IF(AND(M$1008&lt;&gt;"",Datos!M698=M$1008),0,IF(M$1004=0,0,1-CHOOSE(M$1004,IF(ISNUMBER(Datos!M698),AND(OR(M$1005="",Datos!M698&gt;=M$1005),OR(M$1006="",Datos!M698&lt;=M$1006)),FALSE),IF(ISNUMBER(Datos!M698),AND(Datos!M698=INT(Datos!M698),AND(OR(M$1005="",Datos!M698&gt;=M$1005),OR(M$1006="",Datos!M698&lt;=M$1006))),FALSE),OR(ISNUMBER(FIND(";"&amp;UPPER(TRIM(Datos!M698&amp;""))&amp;"=",M$1007)),ISNUMBER(FIND(";"&amp;UPPER(TRIM(Datos!M698&amp;""))&amp;";",M$1007))),OR(UPPER(TRIM(Datos!M698&amp;""))="SÍ",UPPER(TRIM(Datos!M698&amp;""))="SI",UPPER(TRIM(Datos!M698&amp;""))="NO"),IF(ISNUMBER(Datos!M698),AND(OR(M$1005="",Datos!M698&gt;=M$1005),OR(M$1006="",Datos!M698&lt;=M$1006)),FALSE),TRUE))))</f>
        <v>0.0</v>
      </c>
      <c r="N698">
        <f>IF(Datos!N698="",0,IF(AND(N$1008&lt;&gt;"",Datos!N698=N$1008),0,IF(N$1004=0,0,1-CHOOSE(N$1004,IF(ISNUMBER(Datos!N698),AND(OR(N$1005="",Datos!N698&gt;=N$1005),OR(N$1006="",Datos!N698&lt;=N$1006)),FALSE),IF(ISNUMBER(Datos!N698),AND(Datos!N698=INT(Datos!N698),AND(OR(N$1005="",Datos!N698&gt;=N$1005),OR(N$1006="",Datos!N698&lt;=N$1006))),FALSE),OR(ISNUMBER(FIND(";"&amp;UPPER(TRIM(Datos!N698&amp;""))&amp;"=",N$1007)),ISNUMBER(FIND(";"&amp;UPPER(TRIM(Datos!N698&amp;""))&amp;";",N$1007))),OR(UPPER(TRIM(Datos!N698&amp;""))="SÍ",UPPER(TRIM(Datos!N698&amp;""))="SI",UPPER(TRIM(Datos!N698&amp;""))="NO"),IF(ISNUMBER(Datos!N698),AND(OR(N$1005="",Datos!N698&gt;=N$1005),OR(N$1006="",Datos!N698&lt;=N$1006)),FALSE),TRUE))))</f>
        <v>0.0</v>
      </c>
      <c r="O698">
        <f>IF(Datos!O698="",0,IF(AND(O$1008&lt;&gt;"",Datos!O698=O$1008),0,IF(O$1004=0,0,1-CHOOSE(O$1004,IF(ISNUMBER(Datos!O698),AND(OR(O$1005="",Datos!O698&gt;=O$1005),OR(O$1006="",Datos!O698&lt;=O$1006)),FALSE),IF(ISNUMBER(Datos!O698),AND(Datos!O698=INT(Datos!O698),AND(OR(O$1005="",Datos!O698&gt;=O$1005),OR(O$1006="",Datos!O698&lt;=O$1006))),FALSE),OR(ISNUMBER(FIND(";"&amp;UPPER(TRIM(Datos!O698&amp;""))&amp;"=",O$1007)),ISNUMBER(FIND(";"&amp;UPPER(TRIM(Datos!O698&amp;""))&amp;";",O$1007))),OR(UPPER(TRIM(Datos!O698&amp;""))="SÍ",UPPER(TRIM(Datos!O698&amp;""))="SI",UPPER(TRIM(Datos!O698&amp;""))="NO"),IF(ISNUMBER(Datos!O698),AND(OR(O$1005="",Datos!O698&gt;=O$1005),OR(O$1006="",Datos!O698&lt;=O$1006)),FALSE),TRUE))))</f>
        <v>0.0</v>
      </c>
      <c r="P698">
        <f>IF(Datos!P698="",0,IF(AND(P$1008&lt;&gt;"",Datos!P698=P$1008),0,IF(P$1004=0,0,1-CHOOSE(P$1004,IF(ISNUMBER(Datos!P698),AND(OR(P$1005="",Datos!P698&gt;=P$1005),OR(P$1006="",Datos!P698&lt;=P$1006)),FALSE),IF(ISNUMBER(Datos!P698),AND(Datos!P698=INT(Datos!P698),AND(OR(P$1005="",Datos!P698&gt;=P$1005),OR(P$1006="",Datos!P698&lt;=P$1006))),FALSE),OR(ISNUMBER(FIND(";"&amp;UPPER(TRIM(Datos!P698&amp;""))&amp;"=",P$1007)),ISNUMBER(FIND(";"&amp;UPPER(TRIM(Datos!P698&amp;""))&amp;";",P$1007))),OR(UPPER(TRIM(Datos!P698&amp;""))="SÍ",UPPER(TRIM(Datos!P698&amp;""))="SI",UPPER(TRIM(Datos!P698&amp;""))="NO"),IF(ISNUMBER(Datos!P698),AND(OR(P$1005="",Datos!P698&gt;=P$1005),OR(P$1006="",Datos!P698&lt;=P$1006)),FALSE),TRUE))))</f>
        <v>0.0</v>
      </c>
      <c r="Q698">
        <f>IF(Datos!Q698="",0,IF(AND(Q$1008&lt;&gt;"",Datos!Q698=Q$1008),0,IF(Q$1004=0,0,1-CHOOSE(Q$1004,IF(ISNUMBER(Datos!Q698),AND(OR(Q$1005="",Datos!Q698&gt;=Q$1005),OR(Q$1006="",Datos!Q698&lt;=Q$1006)),FALSE),IF(ISNUMBER(Datos!Q698),AND(Datos!Q698=INT(Datos!Q698),AND(OR(Q$1005="",Datos!Q698&gt;=Q$1005),OR(Q$1006="",Datos!Q698&lt;=Q$1006))),FALSE),OR(ISNUMBER(FIND(";"&amp;UPPER(TRIM(Datos!Q698&amp;""))&amp;"=",Q$1007)),ISNUMBER(FIND(";"&amp;UPPER(TRIM(Datos!Q698&amp;""))&amp;";",Q$1007))),OR(UPPER(TRIM(Datos!Q698&amp;""))="SÍ",UPPER(TRIM(Datos!Q698&amp;""))="SI",UPPER(TRIM(Datos!Q698&amp;""))="NO"),IF(ISNUMBER(Datos!Q698),AND(OR(Q$1005="",Datos!Q698&gt;=Q$1005),OR(Q$1006="",Datos!Q698&lt;=Q$1006)),FALSE),TRUE))))</f>
        <v>0.0</v>
      </c>
      <c r="R698">
        <f>IF(Datos!R698="",0,IF(AND(R$1008&lt;&gt;"",Datos!R698=R$1008),0,IF(R$1004=0,0,1-CHOOSE(R$1004,IF(ISNUMBER(Datos!R698),AND(OR(R$1005="",Datos!R698&gt;=R$1005),OR(R$1006="",Datos!R698&lt;=R$1006)),FALSE),IF(ISNUMBER(Datos!R698),AND(Datos!R698=INT(Datos!R698),AND(OR(R$1005="",Datos!R698&gt;=R$1005),OR(R$1006="",Datos!R698&lt;=R$1006))),FALSE),OR(ISNUMBER(FIND(";"&amp;UPPER(TRIM(Datos!R698&amp;""))&amp;"=",R$1007)),ISNUMBER(FIND(";"&amp;UPPER(TRIM(Datos!R698&amp;""))&amp;";",R$1007))),OR(UPPER(TRIM(Datos!R698&amp;""))="SÍ",UPPER(TRIM(Datos!R698&amp;""))="SI",UPPER(TRIM(Datos!R698&amp;""))="NO"),IF(ISNUMBER(Datos!R698),AND(OR(R$1005="",Datos!R698&gt;=R$1005),OR(R$1006="",Datos!R698&lt;=R$1006)),FALSE),TRUE))))</f>
        <v>0.0</v>
      </c>
      <c r="S698">
        <f>IF(Datos!S698="",0,IF(AND(S$1008&lt;&gt;"",Datos!S698=S$1008),0,IF(S$1004=0,0,1-CHOOSE(S$1004,IF(ISNUMBER(Datos!S698),AND(OR(S$1005="",Datos!S698&gt;=S$1005),OR(S$1006="",Datos!S698&lt;=S$1006)),FALSE),IF(ISNUMBER(Datos!S698),AND(Datos!S698=INT(Datos!S698),AND(OR(S$1005="",Datos!S698&gt;=S$1005),OR(S$1006="",Datos!S698&lt;=S$1006))),FALSE),OR(ISNUMBER(FIND(";"&amp;UPPER(TRIM(Datos!S698&amp;""))&amp;"=",S$1007)),ISNUMBER(FIND(";"&amp;UPPER(TRIM(Datos!S698&amp;""))&amp;";",S$1007))),OR(UPPER(TRIM(Datos!S698&amp;""))="SÍ",UPPER(TRIM(Datos!S698&amp;""))="SI",UPPER(TRIM(Datos!S698&amp;""))="NO"),IF(ISNUMBER(Datos!S698),AND(OR(S$1005="",Datos!S698&gt;=S$1005),OR(S$1006="",Datos!S698&lt;=S$1006)),FALSE),TRUE))))</f>
        <v>0.0</v>
      </c>
      <c r="T698">
        <f>IF(Datos!T698="",0,IF(AND(T$1008&lt;&gt;"",Datos!T698=T$1008),0,IF(T$1004=0,0,1-CHOOSE(T$1004,IF(ISNUMBER(Datos!T698),AND(OR(T$1005="",Datos!T698&gt;=T$1005),OR(T$1006="",Datos!T698&lt;=T$1006)),FALSE),IF(ISNUMBER(Datos!T698),AND(Datos!T698=INT(Datos!T698),AND(OR(T$1005="",Datos!T698&gt;=T$1005),OR(T$1006="",Datos!T698&lt;=T$1006))),FALSE),OR(ISNUMBER(FIND(";"&amp;UPPER(TRIM(Datos!T698&amp;""))&amp;"=",T$1007)),ISNUMBER(FIND(";"&amp;UPPER(TRIM(Datos!T698&amp;""))&amp;";",T$1007))),OR(UPPER(TRIM(Datos!T698&amp;""))="SÍ",UPPER(TRIM(Datos!T698&amp;""))="SI",UPPER(TRIM(Datos!T698&amp;""))="NO"),IF(ISNUMBER(Datos!T698),AND(OR(T$1005="",Datos!T698&gt;=T$1005),OR(T$1006="",Datos!T698&lt;=T$1006)),FALSE),TRUE))))</f>
        <v>0.0</v>
      </c>
      <c r="U698">
        <f>IF(Datos!U698="",0,IF(AND(U$1008&lt;&gt;"",Datos!U698=U$1008),0,IF(U$1004=0,0,1-CHOOSE(U$1004,IF(ISNUMBER(Datos!U698),AND(OR(U$1005="",Datos!U698&gt;=U$1005),OR(U$1006="",Datos!U698&lt;=U$1006)),FALSE),IF(ISNUMBER(Datos!U698),AND(Datos!U698=INT(Datos!U698),AND(OR(U$1005="",Datos!U698&gt;=U$1005),OR(U$1006="",Datos!U698&lt;=U$1006))),FALSE),OR(ISNUMBER(FIND(";"&amp;UPPER(TRIM(Datos!U698&amp;""))&amp;"=",U$1007)),ISNUMBER(FIND(";"&amp;UPPER(TRIM(Datos!U698&amp;""))&amp;";",U$1007))),OR(UPPER(TRIM(Datos!U698&amp;""))="SÍ",UPPER(TRIM(Datos!U698&amp;""))="SI",UPPER(TRIM(Datos!U698&amp;""))="NO"),IF(ISNUMBER(Datos!U698),AND(OR(U$1005="",Datos!U698&gt;=U$1005),OR(U$1006="",Datos!U698&lt;=U$1006)),FALSE),TRUE))))</f>
        <v>0.0</v>
      </c>
      <c r="V698">
        <f>IF(Datos!V698="",0,IF(AND(V$1008&lt;&gt;"",Datos!V698=V$1008),0,IF(V$1004=0,0,1-CHOOSE(V$1004,IF(ISNUMBER(Datos!V698),AND(OR(V$1005="",Datos!V698&gt;=V$1005),OR(V$1006="",Datos!V698&lt;=V$1006)),FALSE),IF(ISNUMBER(Datos!V698),AND(Datos!V698=INT(Datos!V698),AND(OR(V$1005="",Datos!V698&gt;=V$1005),OR(V$1006="",Datos!V698&lt;=V$1006))),FALSE),OR(ISNUMBER(FIND(";"&amp;UPPER(TRIM(Datos!V698&amp;""))&amp;"=",V$1007)),ISNUMBER(FIND(";"&amp;UPPER(TRIM(Datos!V698&amp;""))&amp;";",V$1007))),OR(UPPER(TRIM(Datos!V698&amp;""))="SÍ",UPPER(TRIM(Datos!V698&amp;""))="SI",UPPER(TRIM(Datos!V698&amp;""))="NO"),IF(ISNUMBER(Datos!V698),AND(OR(V$1005="",Datos!V698&gt;=V$1005),OR(V$1006="",Datos!V698&lt;=V$1006)),FALSE),TRUE))))</f>
        <v>0.0</v>
      </c>
      <c r="W698">
        <f>IF(Datos!W698="",0,IF(AND(W$1008&lt;&gt;"",Datos!W698=W$1008),0,IF(W$1004=0,0,1-CHOOSE(W$1004,IF(ISNUMBER(Datos!W698),AND(OR(W$1005="",Datos!W698&gt;=W$1005),OR(W$1006="",Datos!W698&lt;=W$1006)),FALSE),IF(ISNUMBER(Datos!W698),AND(Datos!W698=INT(Datos!W698),AND(OR(W$1005="",Datos!W698&gt;=W$1005),OR(W$1006="",Datos!W698&lt;=W$1006))),FALSE),OR(ISNUMBER(FIND(";"&amp;UPPER(TRIM(Datos!W698&amp;""))&amp;"=",W$1007)),ISNUMBER(FIND(";"&amp;UPPER(TRIM(Datos!W698&amp;""))&amp;";",W$1007))),OR(UPPER(TRIM(Datos!W698&amp;""))="SÍ",UPPER(TRIM(Datos!W698&amp;""))="SI",UPPER(TRIM(Datos!W698&amp;""))="NO"),IF(ISNUMBER(Datos!W698),AND(OR(W$1005="",Datos!W698&gt;=W$1005),OR(W$1006="",Datos!W698&lt;=W$1006)),FALSE),TRUE))))</f>
        <v>0.0</v>
      </c>
      <c r="X698">
        <f>IF(Datos!X698="",0,IF(AND(X$1008&lt;&gt;"",Datos!X698=X$1008),0,IF(X$1004=0,0,1-CHOOSE(X$1004,IF(ISNUMBER(Datos!X698),AND(OR(X$1005="",Datos!X698&gt;=X$1005),OR(X$1006="",Datos!X698&lt;=X$1006)),FALSE),IF(ISNUMBER(Datos!X698),AND(Datos!X698=INT(Datos!X698),AND(OR(X$1005="",Datos!X698&gt;=X$1005),OR(X$1006="",Datos!X698&lt;=X$1006))),FALSE),OR(ISNUMBER(FIND(";"&amp;UPPER(TRIM(Datos!X698&amp;""))&amp;"=",X$1007)),ISNUMBER(FIND(";"&amp;UPPER(TRIM(Datos!X698&amp;""))&amp;";",X$1007))),OR(UPPER(TRIM(Datos!X698&amp;""))="SÍ",UPPER(TRIM(Datos!X698&amp;""))="SI",UPPER(TRIM(Datos!X698&amp;""))="NO"),IF(ISNUMBER(Datos!X698),AND(OR(X$1005="",Datos!X698&gt;=X$1005),OR(X$1006="",Datos!X698&lt;=X$1006)),FALSE),TRUE))))</f>
        <v>0.0</v>
      </c>
      <c r="Y698">
        <f>IF(Datos!Y698="",0,IF(AND(Y$1008&lt;&gt;"",Datos!Y698=Y$1008),0,IF(Y$1004=0,0,1-CHOOSE(Y$1004,IF(ISNUMBER(Datos!Y698),AND(OR(Y$1005="",Datos!Y698&gt;=Y$1005),OR(Y$1006="",Datos!Y698&lt;=Y$1006)),FALSE),IF(ISNUMBER(Datos!Y698),AND(Datos!Y698=INT(Datos!Y698),AND(OR(Y$1005="",Datos!Y698&gt;=Y$1005),OR(Y$1006="",Datos!Y698&lt;=Y$1006))),FALSE),OR(ISNUMBER(FIND(";"&amp;UPPER(TRIM(Datos!Y698&amp;""))&amp;"=",Y$1007)),ISNUMBER(FIND(";"&amp;UPPER(TRIM(Datos!Y698&amp;""))&amp;";",Y$1007))),OR(UPPER(TRIM(Datos!Y698&amp;""))="SÍ",UPPER(TRIM(Datos!Y698&amp;""))="SI",UPPER(TRIM(Datos!Y698&amp;""))="NO"),IF(ISNUMBER(Datos!Y698),AND(OR(Y$1005="",Datos!Y698&gt;=Y$1005),OR(Y$1006="",Datos!Y698&lt;=Y$1006)),FALSE),TRUE))))</f>
        <v>0.0</v>
      </c>
      <c r="Z698">
        <f>IF(Datos!Z698="",0,IF(AND(Z$1008&lt;&gt;"",Datos!Z698=Z$1008),0,IF(Z$1004=0,0,1-CHOOSE(Z$1004,IF(ISNUMBER(Datos!Z698),AND(OR(Z$1005="",Datos!Z698&gt;=Z$1005),OR(Z$1006="",Datos!Z698&lt;=Z$1006)),FALSE),IF(ISNUMBER(Datos!Z698),AND(Datos!Z698=INT(Datos!Z698),AND(OR(Z$1005="",Datos!Z698&gt;=Z$1005),OR(Z$1006="",Datos!Z698&lt;=Z$1006))),FALSE),OR(ISNUMBER(FIND(";"&amp;UPPER(TRIM(Datos!Z698&amp;""))&amp;"=",Z$1007)),ISNUMBER(FIND(";"&amp;UPPER(TRIM(Datos!Z698&amp;""))&amp;";",Z$1007))),OR(UPPER(TRIM(Datos!Z698&amp;""))="SÍ",UPPER(TRIM(Datos!Z698&amp;""))="SI",UPPER(TRIM(Datos!Z698&amp;""))="NO"),IF(ISNUMBER(Datos!Z698),AND(OR(Z$1005="",Datos!Z698&gt;=Z$1005),OR(Z$1006="",Datos!Z698&lt;=Z$1006)),FALSE),TRUE))))</f>
        <v>0.0</v>
      </c>
      <c r="AA698">
        <f>IF(Datos!AA698="",0,IF(AND(AA$1008&lt;&gt;"",Datos!AA698=AA$1008),0,IF(AA$1004=0,0,1-CHOOSE(AA$1004,IF(ISNUMBER(Datos!AA698),AND(OR(AA$1005="",Datos!AA698&gt;=AA$1005),OR(AA$1006="",Datos!AA698&lt;=AA$1006)),FALSE),IF(ISNUMBER(Datos!AA698),AND(Datos!AA698=INT(Datos!AA698),AND(OR(AA$1005="",Datos!AA698&gt;=AA$1005),OR(AA$1006="",Datos!AA698&lt;=AA$1006))),FALSE),OR(ISNUMBER(FIND(";"&amp;UPPER(TRIM(Datos!AA698&amp;""))&amp;"=",AA$1007)),ISNUMBER(FIND(";"&amp;UPPER(TRIM(Datos!AA698&amp;""))&amp;";",AA$1007))),OR(UPPER(TRIM(Datos!AA698&amp;""))="SÍ",UPPER(TRIM(Datos!AA698&amp;""))="SI",UPPER(TRIM(Datos!AA698&amp;""))="NO"),IF(ISNUMBER(Datos!AA698),AND(OR(AA$1005="",Datos!AA698&gt;=AA$1005),OR(AA$1006="",Datos!AA698&lt;=AA$1006)),FALSE),TRUE))))</f>
        <v>0.0</v>
      </c>
      <c r="AB698">
        <f>IF(Datos!AB698="",0,IF(AND(AB$1008&lt;&gt;"",Datos!AB698=AB$1008),0,IF(AB$1004=0,0,1-CHOOSE(AB$1004,IF(ISNUMBER(Datos!AB698),AND(OR(AB$1005="",Datos!AB698&gt;=AB$1005),OR(AB$1006="",Datos!AB698&lt;=AB$1006)),FALSE),IF(ISNUMBER(Datos!AB698),AND(Datos!AB698=INT(Datos!AB698),AND(OR(AB$1005="",Datos!AB698&gt;=AB$1005),OR(AB$1006="",Datos!AB698&lt;=AB$1006))),FALSE),OR(ISNUMBER(FIND(";"&amp;UPPER(TRIM(Datos!AB698&amp;""))&amp;"=",AB$1007)),ISNUMBER(FIND(";"&amp;UPPER(TRIM(Datos!AB698&amp;""))&amp;";",AB$1007))),OR(UPPER(TRIM(Datos!AB698&amp;""))="SÍ",UPPER(TRIM(Datos!AB698&amp;""))="SI",UPPER(TRIM(Datos!AB698&amp;""))="NO"),IF(ISNUMBER(Datos!AB698),AND(OR(AB$1005="",Datos!AB698&gt;=AB$1005),OR(AB$1006="",Datos!AB698&lt;=AB$1006)),FALSE),TRUE))))</f>
        <v>0.0</v>
      </c>
      <c r="AC698">
        <f>IF(Datos!AC698="",0,IF(AND(AC$1008&lt;&gt;"",Datos!AC698=AC$1008),0,IF(AC$1004=0,0,1-CHOOSE(AC$1004,IF(ISNUMBER(Datos!AC698),AND(OR(AC$1005="",Datos!AC698&gt;=AC$1005),OR(AC$1006="",Datos!AC698&lt;=AC$1006)),FALSE),IF(ISNUMBER(Datos!AC698),AND(Datos!AC698=INT(Datos!AC698),AND(OR(AC$1005="",Datos!AC698&gt;=AC$1005),OR(AC$1006="",Datos!AC698&lt;=AC$1006))),FALSE),OR(ISNUMBER(FIND(";"&amp;UPPER(TRIM(Datos!AC698&amp;""))&amp;"=",AC$1007)),ISNUMBER(FIND(";"&amp;UPPER(TRIM(Datos!AC698&amp;""))&amp;";",AC$1007))),OR(UPPER(TRIM(Datos!AC698&amp;""))="SÍ",UPPER(TRIM(Datos!AC698&amp;""))="SI",UPPER(TRIM(Datos!AC698&amp;""))="NO"),IF(ISNUMBER(Datos!AC698),AND(OR(AC$1005="",Datos!AC698&gt;=AC$1005),OR(AC$1006="",Datos!AC698&lt;=AC$1006)),FALSE),TRUE))))</f>
        <v>0.0</v>
      </c>
      <c r="AD698">
        <f>IF(Datos!AD698="",0,IF(AND(AD$1008&lt;&gt;"",Datos!AD698=AD$1008),0,IF(AD$1004=0,0,1-CHOOSE(AD$1004,IF(ISNUMBER(Datos!AD698),AND(OR(AD$1005="",Datos!AD698&gt;=AD$1005),OR(AD$1006="",Datos!AD698&lt;=AD$1006)),FALSE),IF(ISNUMBER(Datos!AD698),AND(Datos!AD698=INT(Datos!AD698),AND(OR(AD$1005="",Datos!AD698&gt;=AD$1005),OR(AD$1006="",Datos!AD698&lt;=AD$1006))),FALSE),OR(ISNUMBER(FIND(";"&amp;UPPER(TRIM(Datos!AD698&amp;""))&amp;"=",AD$1007)),ISNUMBER(FIND(";"&amp;UPPER(TRIM(Datos!AD698&amp;""))&amp;";",AD$1007))),OR(UPPER(TRIM(Datos!AD698&amp;""))="SÍ",UPPER(TRIM(Datos!AD698&amp;""))="SI",UPPER(TRIM(Datos!AD698&amp;""))="NO"),IF(ISNUMBER(Datos!AD698),AND(OR(AD$1005="",Datos!AD698&gt;=AD$1005),OR(AD$1006="",Datos!AD698&lt;=AD$1006)),FALSE),TRUE))))</f>
        <v>0.0</v>
      </c>
      <c r="AE698">
        <f>IF(Datos!AE698="",0,IF(AND(AE$1008&lt;&gt;"",Datos!AE698=AE$1008),0,IF(AE$1004=0,0,1-CHOOSE(AE$1004,IF(ISNUMBER(Datos!AE698),AND(OR(AE$1005="",Datos!AE698&gt;=AE$1005),OR(AE$1006="",Datos!AE698&lt;=AE$1006)),FALSE),IF(ISNUMBER(Datos!AE698),AND(Datos!AE698=INT(Datos!AE698),AND(OR(AE$1005="",Datos!AE698&gt;=AE$1005),OR(AE$1006="",Datos!AE698&lt;=AE$1006))),FALSE),OR(ISNUMBER(FIND(";"&amp;UPPER(TRIM(Datos!AE698&amp;""))&amp;"=",AE$1007)),ISNUMBER(FIND(";"&amp;UPPER(TRIM(Datos!AE698&amp;""))&amp;";",AE$1007))),OR(UPPER(TRIM(Datos!AE698&amp;""))="SÍ",UPPER(TRIM(Datos!AE698&amp;""))="SI",UPPER(TRIM(Datos!AE698&amp;""))="NO"),IF(ISNUMBER(Datos!AE698),AND(OR(AE$1005="",Datos!AE698&gt;=AE$1005),OR(AE$1006="",Datos!AE698&lt;=AE$1006)),FALSE),TRUE))))</f>
        <v>0.0</v>
      </c>
    </row>
    <row r="699" spans="2:31">
      <c r="B699">
        <f>IF(Datos!B699="",0,IF(AND(B$1008&lt;&gt;"",Datos!B699=B$1008),0,IF(B$1004=0,0,1-CHOOSE(B$1004,IF(ISNUMBER(Datos!B699),AND(OR(B$1005="",Datos!B699&gt;=B$1005),OR(B$1006="",Datos!B699&lt;=B$1006)),FALSE),IF(ISNUMBER(Datos!B699),AND(Datos!B699=INT(Datos!B699),AND(OR(B$1005="",Datos!B699&gt;=B$1005),OR(B$1006="",Datos!B699&lt;=B$1006))),FALSE),OR(ISNUMBER(FIND(";"&amp;UPPER(TRIM(Datos!B699&amp;""))&amp;"=",B$1007)),ISNUMBER(FIND(";"&amp;UPPER(TRIM(Datos!B699&amp;""))&amp;";",B$1007))),OR(UPPER(TRIM(Datos!B699&amp;""))="SÍ",UPPER(TRIM(Datos!B699&amp;""))="SI",UPPER(TRIM(Datos!B699&amp;""))="NO"),IF(ISNUMBER(Datos!B699),AND(OR(B$1005="",Datos!B699&gt;=B$1005),OR(B$1006="",Datos!B699&lt;=B$1006)),FALSE),TRUE))))</f>
        <v>0.0</v>
      </c>
      <c r="C699">
        <f>IF(Datos!C699="",0,IF(AND(C$1008&lt;&gt;"",Datos!C699=C$1008),0,IF(C$1004=0,0,1-CHOOSE(C$1004,IF(ISNUMBER(Datos!C699),AND(OR(C$1005="",Datos!C699&gt;=C$1005),OR(C$1006="",Datos!C699&lt;=C$1006)),FALSE),IF(ISNUMBER(Datos!C699),AND(Datos!C699=INT(Datos!C699),AND(OR(C$1005="",Datos!C699&gt;=C$1005),OR(C$1006="",Datos!C699&lt;=C$1006))),FALSE),OR(ISNUMBER(FIND(";"&amp;UPPER(TRIM(Datos!C699&amp;""))&amp;"=",C$1007)),ISNUMBER(FIND(";"&amp;UPPER(TRIM(Datos!C699&amp;""))&amp;";",C$1007))),OR(UPPER(TRIM(Datos!C699&amp;""))="SÍ",UPPER(TRIM(Datos!C699&amp;""))="SI",UPPER(TRIM(Datos!C699&amp;""))="NO"),IF(ISNUMBER(Datos!C699),AND(OR(C$1005="",Datos!C699&gt;=C$1005),OR(C$1006="",Datos!C699&lt;=C$1006)),FALSE),TRUE))))</f>
        <v>0.0</v>
      </c>
      <c r="D699">
        <f>IF(Datos!D699="",0,IF(AND(D$1008&lt;&gt;"",Datos!D699=D$1008),0,IF(D$1004=0,0,1-CHOOSE(D$1004,IF(ISNUMBER(Datos!D699),AND(OR(D$1005="",Datos!D699&gt;=D$1005),OR(D$1006="",Datos!D699&lt;=D$1006)),FALSE),IF(ISNUMBER(Datos!D699),AND(Datos!D699=INT(Datos!D699),AND(OR(D$1005="",Datos!D699&gt;=D$1005),OR(D$1006="",Datos!D699&lt;=D$1006))),FALSE),OR(ISNUMBER(FIND(";"&amp;UPPER(TRIM(Datos!D699&amp;""))&amp;"=",D$1007)),ISNUMBER(FIND(";"&amp;UPPER(TRIM(Datos!D699&amp;""))&amp;";",D$1007))),OR(UPPER(TRIM(Datos!D699&amp;""))="SÍ",UPPER(TRIM(Datos!D699&amp;""))="SI",UPPER(TRIM(Datos!D699&amp;""))="NO"),IF(ISNUMBER(Datos!D699),AND(OR(D$1005="",Datos!D699&gt;=D$1005),OR(D$1006="",Datos!D699&lt;=D$1006)),FALSE),TRUE))))</f>
        <v>0.0</v>
      </c>
      <c r="E699">
        <f>IF(Datos!E699="",0,IF(AND(E$1008&lt;&gt;"",Datos!E699=E$1008),0,IF(E$1004=0,0,1-CHOOSE(E$1004,IF(ISNUMBER(Datos!E699),AND(OR(E$1005="",Datos!E699&gt;=E$1005),OR(E$1006="",Datos!E699&lt;=E$1006)),FALSE),IF(ISNUMBER(Datos!E699),AND(Datos!E699=INT(Datos!E699),AND(OR(E$1005="",Datos!E699&gt;=E$1005),OR(E$1006="",Datos!E699&lt;=E$1006))),FALSE),OR(ISNUMBER(FIND(";"&amp;UPPER(TRIM(Datos!E699&amp;""))&amp;"=",E$1007)),ISNUMBER(FIND(";"&amp;UPPER(TRIM(Datos!E699&amp;""))&amp;";",E$1007))),OR(UPPER(TRIM(Datos!E699&amp;""))="SÍ",UPPER(TRIM(Datos!E699&amp;""))="SI",UPPER(TRIM(Datos!E699&amp;""))="NO"),IF(ISNUMBER(Datos!E699),AND(OR(E$1005="",Datos!E699&gt;=E$1005),OR(E$1006="",Datos!E699&lt;=E$1006)),FALSE),TRUE))))</f>
        <v>0.0</v>
      </c>
      <c r="F699">
        <f>IF(Datos!F699="",0,IF(AND(F$1008&lt;&gt;"",Datos!F699=F$1008),0,IF(F$1004=0,0,1-CHOOSE(F$1004,IF(ISNUMBER(Datos!F699),AND(OR(F$1005="",Datos!F699&gt;=F$1005),OR(F$1006="",Datos!F699&lt;=F$1006)),FALSE),IF(ISNUMBER(Datos!F699),AND(Datos!F699=INT(Datos!F699),AND(OR(F$1005="",Datos!F699&gt;=F$1005),OR(F$1006="",Datos!F699&lt;=F$1006))),FALSE),OR(ISNUMBER(FIND(";"&amp;UPPER(TRIM(Datos!F699&amp;""))&amp;"=",F$1007)),ISNUMBER(FIND(";"&amp;UPPER(TRIM(Datos!F699&amp;""))&amp;";",F$1007))),OR(UPPER(TRIM(Datos!F699&amp;""))="SÍ",UPPER(TRIM(Datos!F699&amp;""))="SI",UPPER(TRIM(Datos!F699&amp;""))="NO"),IF(ISNUMBER(Datos!F699),AND(OR(F$1005="",Datos!F699&gt;=F$1005),OR(F$1006="",Datos!F699&lt;=F$1006)),FALSE),TRUE))))</f>
        <v>0.0</v>
      </c>
      <c r="G699">
        <f>IF(Datos!G699="",0,IF(AND(G$1008&lt;&gt;"",Datos!G699=G$1008),0,IF(G$1004=0,0,1-CHOOSE(G$1004,IF(ISNUMBER(Datos!G699),AND(OR(G$1005="",Datos!G699&gt;=G$1005),OR(G$1006="",Datos!G699&lt;=G$1006)),FALSE),IF(ISNUMBER(Datos!G699),AND(Datos!G699=INT(Datos!G699),AND(OR(G$1005="",Datos!G699&gt;=G$1005),OR(G$1006="",Datos!G699&lt;=G$1006))),FALSE),OR(ISNUMBER(FIND(";"&amp;UPPER(TRIM(Datos!G699&amp;""))&amp;"=",G$1007)),ISNUMBER(FIND(";"&amp;UPPER(TRIM(Datos!G699&amp;""))&amp;";",G$1007))),OR(UPPER(TRIM(Datos!G699&amp;""))="SÍ",UPPER(TRIM(Datos!G699&amp;""))="SI",UPPER(TRIM(Datos!G699&amp;""))="NO"),IF(ISNUMBER(Datos!G699),AND(OR(G$1005="",Datos!G699&gt;=G$1005),OR(G$1006="",Datos!G699&lt;=G$1006)),FALSE),TRUE))))</f>
        <v>0.0</v>
      </c>
      <c r="H699">
        <f>IF(Datos!H699="",0,IF(AND(H$1008&lt;&gt;"",Datos!H699=H$1008),0,IF(H$1004=0,0,1-CHOOSE(H$1004,IF(ISNUMBER(Datos!H699),AND(OR(H$1005="",Datos!H699&gt;=H$1005),OR(H$1006="",Datos!H699&lt;=H$1006)),FALSE),IF(ISNUMBER(Datos!H699),AND(Datos!H699=INT(Datos!H699),AND(OR(H$1005="",Datos!H699&gt;=H$1005),OR(H$1006="",Datos!H699&lt;=H$1006))),FALSE),OR(ISNUMBER(FIND(";"&amp;UPPER(TRIM(Datos!H699&amp;""))&amp;"=",H$1007)),ISNUMBER(FIND(";"&amp;UPPER(TRIM(Datos!H699&amp;""))&amp;";",H$1007))),OR(UPPER(TRIM(Datos!H699&amp;""))="SÍ",UPPER(TRIM(Datos!H699&amp;""))="SI",UPPER(TRIM(Datos!H699&amp;""))="NO"),IF(ISNUMBER(Datos!H699),AND(OR(H$1005="",Datos!H699&gt;=H$1005),OR(H$1006="",Datos!H699&lt;=H$1006)),FALSE),TRUE))))</f>
        <v>0.0</v>
      </c>
      <c r="I699">
        <f>IF(Datos!I699="",0,IF(AND(I$1008&lt;&gt;"",Datos!I699=I$1008),0,IF(I$1004=0,0,1-CHOOSE(I$1004,IF(ISNUMBER(Datos!I699),AND(OR(I$1005="",Datos!I699&gt;=I$1005),OR(I$1006="",Datos!I699&lt;=I$1006)),FALSE),IF(ISNUMBER(Datos!I699),AND(Datos!I699=INT(Datos!I699),AND(OR(I$1005="",Datos!I699&gt;=I$1005),OR(I$1006="",Datos!I699&lt;=I$1006))),FALSE),OR(ISNUMBER(FIND(";"&amp;UPPER(TRIM(Datos!I699&amp;""))&amp;"=",I$1007)),ISNUMBER(FIND(";"&amp;UPPER(TRIM(Datos!I699&amp;""))&amp;";",I$1007))),OR(UPPER(TRIM(Datos!I699&amp;""))="SÍ",UPPER(TRIM(Datos!I699&amp;""))="SI",UPPER(TRIM(Datos!I699&amp;""))="NO"),IF(ISNUMBER(Datos!I699),AND(OR(I$1005="",Datos!I699&gt;=I$1005),OR(I$1006="",Datos!I699&lt;=I$1006)),FALSE),TRUE))))</f>
        <v>0.0</v>
      </c>
      <c r="J699">
        <f>IF(Datos!J699="",0,IF(AND(J$1008&lt;&gt;"",Datos!J699=J$1008),0,IF(J$1004=0,0,1-CHOOSE(J$1004,IF(ISNUMBER(Datos!J699),AND(OR(J$1005="",Datos!J699&gt;=J$1005),OR(J$1006="",Datos!J699&lt;=J$1006)),FALSE),IF(ISNUMBER(Datos!J699),AND(Datos!J699=INT(Datos!J699),AND(OR(J$1005="",Datos!J699&gt;=J$1005),OR(J$1006="",Datos!J699&lt;=J$1006))),FALSE),OR(ISNUMBER(FIND(";"&amp;UPPER(TRIM(Datos!J699&amp;""))&amp;"=",J$1007)),ISNUMBER(FIND(";"&amp;UPPER(TRIM(Datos!J699&amp;""))&amp;";",J$1007))),OR(UPPER(TRIM(Datos!J699&amp;""))="SÍ",UPPER(TRIM(Datos!J699&amp;""))="SI",UPPER(TRIM(Datos!J699&amp;""))="NO"),IF(ISNUMBER(Datos!J699),AND(OR(J$1005="",Datos!J699&gt;=J$1005),OR(J$1006="",Datos!J699&lt;=J$1006)),FALSE),TRUE))))</f>
        <v>0.0</v>
      </c>
      <c r="K699">
        <f>IF(Datos!K699="",0,IF(AND(K$1008&lt;&gt;"",Datos!K699=K$1008),0,IF(K$1004=0,0,1-CHOOSE(K$1004,IF(ISNUMBER(Datos!K699),AND(OR(K$1005="",Datos!K699&gt;=K$1005),OR(K$1006="",Datos!K699&lt;=K$1006)),FALSE),IF(ISNUMBER(Datos!K699),AND(Datos!K699=INT(Datos!K699),AND(OR(K$1005="",Datos!K699&gt;=K$1005),OR(K$1006="",Datos!K699&lt;=K$1006))),FALSE),OR(ISNUMBER(FIND(";"&amp;UPPER(TRIM(Datos!K699&amp;""))&amp;"=",K$1007)),ISNUMBER(FIND(";"&amp;UPPER(TRIM(Datos!K699&amp;""))&amp;";",K$1007))),OR(UPPER(TRIM(Datos!K699&amp;""))="SÍ",UPPER(TRIM(Datos!K699&amp;""))="SI",UPPER(TRIM(Datos!K699&amp;""))="NO"),IF(ISNUMBER(Datos!K699),AND(OR(K$1005="",Datos!K699&gt;=K$1005),OR(K$1006="",Datos!K699&lt;=K$1006)),FALSE),TRUE))))</f>
        <v>0.0</v>
      </c>
      <c r="L699">
        <f>IF(Datos!L699="",0,IF(AND(L$1008&lt;&gt;"",Datos!L699=L$1008),0,IF(L$1004=0,0,1-CHOOSE(L$1004,IF(ISNUMBER(Datos!L699),AND(OR(L$1005="",Datos!L699&gt;=L$1005),OR(L$1006="",Datos!L699&lt;=L$1006)),FALSE),IF(ISNUMBER(Datos!L699),AND(Datos!L699=INT(Datos!L699),AND(OR(L$1005="",Datos!L699&gt;=L$1005),OR(L$1006="",Datos!L699&lt;=L$1006))),FALSE),OR(ISNUMBER(FIND(";"&amp;UPPER(TRIM(Datos!L699&amp;""))&amp;"=",L$1007)),ISNUMBER(FIND(";"&amp;UPPER(TRIM(Datos!L699&amp;""))&amp;";",L$1007))),OR(UPPER(TRIM(Datos!L699&amp;""))="SÍ",UPPER(TRIM(Datos!L699&amp;""))="SI",UPPER(TRIM(Datos!L699&amp;""))="NO"),IF(ISNUMBER(Datos!L699),AND(OR(L$1005="",Datos!L699&gt;=L$1005),OR(L$1006="",Datos!L699&lt;=L$1006)),FALSE),TRUE))))</f>
        <v>0.0</v>
      </c>
      <c r="M699">
        <f>IF(Datos!M699="",0,IF(AND(M$1008&lt;&gt;"",Datos!M699=M$1008),0,IF(M$1004=0,0,1-CHOOSE(M$1004,IF(ISNUMBER(Datos!M699),AND(OR(M$1005="",Datos!M699&gt;=M$1005),OR(M$1006="",Datos!M699&lt;=M$1006)),FALSE),IF(ISNUMBER(Datos!M699),AND(Datos!M699=INT(Datos!M699),AND(OR(M$1005="",Datos!M699&gt;=M$1005),OR(M$1006="",Datos!M699&lt;=M$1006))),FALSE),OR(ISNUMBER(FIND(";"&amp;UPPER(TRIM(Datos!M699&amp;""))&amp;"=",M$1007)),ISNUMBER(FIND(";"&amp;UPPER(TRIM(Datos!M699&amp;""))&amp;";",M$1007))),OR(UPPER(TRIM(Datos!M699&amp;""))="SÍ",UPPER(TRIM(Datos!M699&amp;""))="SI",UPPER(TRIM(Datos!M699&amp;""))="NO"),IF(ISNUMBER(Datos!M699),AND(OR(M$1005="",Datos!M699&gt;=M$1005),OR(M$1006="",Datos!M699&lt;=M$1006)),FALSE),TRUE))))</f>
        <v>0.0</v>
      </c>
      <c r="N699">
        <f>IF(Datos!N699="",0,IF(AND(N$1008&lt;&gt;"",Datos!N699=N$1008),0,IF(N$1004=0,0,1-CHOOSE(N$1004,IF(ISNUMBER(Datos!N699),AND(OR(N$1005="",Datos!N699&gt;=N$1005),OR(N$1006="",Datos!N699&lt;=N$1006)),FALSE),IF(ISNUMBER(Datos!N699),AND(Datos!N699=INT(Datos!N699),AND(OR(N$1005="",Datos!N699&gt;=N$1005),OR(N$1006="",Datos!N699&lt;=N$1006))),FALSE),OR(ISNUMBER(FIND(";"&amp;UPPER(TRIM(Datos!N699&amp;""))&amp;"=",N$1007)),ISNUMBER(FIND(";"&amp;UPPER(TRIM(Datos!N699&amp;""))&amp;";",N$1007))),OR(UPPER(TRIM(Datos!N699&amp;""))="SÍ",UPPER(TRIM(Datos!N699&amp;""))="SI",UPPER(TRIM(Datos!N699&amp;""))="NO"),IF(ISNUMBER(Datos!N699),AND(OR(N$1005="",Datos!N699&gt;=N$1005),OR(N$1006="",Datos!N699&lt;=N$1006)),FALSE),TRUE))))</f>
        <v>0.0</v>
      </c>
      <c r="O699">
        <f>IF(Datos!O699="",0,IF(AND(O$1008&lt;&gt;"",Datos!O699=O$1008),0,IF(O$1004=0,0,1-CHOOSE(O$1004,IF(ISNUMBER(Datos!O699),AND(OR(O$1005="",Datos!O699&gt;=O$1005),OR(O$1006="",Datos!O699&lt;=O$1006)),FALSE),IF(ISNUMBER(Datos!O699),AND(Datos!O699=INT(Datos!O699),AND(OR(O$1005="",Datos!O699&gt;=O$1005),OR(O$1006="",Datos!O699&lt;=O$1006))),FALSE),OR(ISNUMBER(FIND(";"&amp;UPPER(TRIM(Datos!O699&amp;""))&amp;"=",O$1007)),ISNUMBER(FIND(";"&amp;UPPER(TRIM(Datos!O699&amp;""))&amp;";",O$1007))),OR(UPPER(TRIM(Datos!O699&amp;""))="SÍ",UPPER(TRIM(Datos!O699&amp;""))="SI",UPPER(TRIM(Datos!O699&amp;""))="NO"),IF(ISNUMBER(Datos!O699),AND(OR(O$1005="",Datos!O699&gt;=O$1005),OR(O$1006="",Datos!O699&lt;=O$1006)),FALSE),TRUE))))</f>
        <v>0.0</v>
      </c>
      <c r="P699">
        <f>IF(Datos!P699="",0,IF(AND(P$1008&lt;&gt;"",Datos!P699=P$1008),0,IF(P$1004=0,0,1-CHOOSE(P$1004,IF(ISNUMBER(Datos!P699),AND(OR(P$1005="",Datos!P699&gt;=P$1005),OR(P$1006="",Datos!P699&lt;=P$1006)),FALSE),IF(ISNUMBER(Datos!P699),AND(Datos!P699=INT(Datos!P699),AND(OR(P$1005="",Datos!P699&gt;=P$1005),OR(P$1006="",Datos!P699&lt;=P$1006))),FALSE),OR(ISNUMBER(FIND(";"&amp;UPPER(TRIM(Datos!P699&amp;""))&amp;"=",P$1007)),ISNUMBER(FIND(";"&amp;UPPER(TRIM(Datos!P699&amp;""))&amp;";",P$1007))),OR(UPPER(TRIM(Datos!P699&amp;""))="SÍ",UPPER(TRIM(Datos!P699&amp;""))="SI",UPPER(TRIM(Datos!P699&amp;""))="NO"),IF(ISNUMBER(Datos!P699),AND(OR(P$1005="",Datos!P699&gt;=P$1005),OR(P$1006="",Datos!P699&lt;=P$1006)),FALSE),TRUE))))</f>
        <v>0.0</v>
      </c>
      <c r="Q699">
        <f>IF(Datos!Q699="",0,IF(AND(Q$1008&lt;&gt;"",Datos!Q699=Q$1008),0,IF(Q$1004=0,0,1-CHOOSE(Q$1004,IF(ISNUMBER(Datos!Q699),AND(OR(Q$1005="",Datos!Q699&gt;=Q$1005),OR(Q$1006="",Datos!Q699&lt;=Q$1006)),FALSE),IF(ISNUMBER(Datos!Q699),AND(Datos!Q699=INT(Datos!Q699),AND(OR(Q$1005="",Datos!Q699&gt;=Q$1005),OR(Q$1006="",Datos!Q699&lt;=Q$1006))),FALSE),OR(ISNUMBER(FIND(";"&amp;UPPER(TRIM(Datos!Q699&amp;""))&amp;"=",Q$1007)),ISNUMBER(FIND(";"&amp;UPPER(TRIM(Datos!Q699&amp;""))&amp;";",Q$1007))),OR(UPPER(TRIM(Datos!Q699&amp;""))="SÍ",UPPER(TRIM(Datos!Q699&amp;""))="SI",UPPER(TRIM(Datos!Q699&amp;""))="NO"),IF(ISNUMBER(Datos!Q699),AND(OR(Q$1005="",Datos!Q699&gt;=Q$1005),OR(Q$1006="",Datos!Q699&lt;=Q$1006)),FALSE),TRUE))))</f>
        <v>0.0</v>
      </c>
      <c r="R699">
        <f>IF(Datos!R699="",0,IF(AND(R$1008&lt;&gt;"",Datos!R699=R$1008),0,IF(R$1004=0,0,1-CHOOSE(R$1004,IF(ISNUMBER(Datos!R699),AND(OR(R$1005="",Datos!R699&gt;=R$1005),OR(R$1006="",Datos!R699&lt;=R$1006)),FALSE),IF(ISNUMBER(Datos!R699),AND(Datos!R699=INT(Datos!R699),AND(OR(R$1005="",Datos!R699&gt;=R$1005),OR(R$1006="",Datos!R699&lt;=R$1006))),FALSE),OR(ISNUMBER(FIND(";"&amp;UPPER(TRIM(Datos!R699&amp;""))&amp;"=",R$1007)),ISNUMBER(FIND(";"&amp;UPPER(TRIM(Datos!R699&amp;""))&amp;";",R$1007))),OR(UPPER(TRIM(Datos!R699&amp;""))="SÍ",UPPER(TRIM(Datos!R699&amp;""))="SI",UPPER(TRIM(Datos!R699&amp;""))="NO"),IF(ISNUMBER(Datos!R699),AND(OR(R$1005="",Datos!R699&gt;=R$1005),OR(R$1006="",Datos!R699&lt;=R$1006)),FALSE),TRUE))))</f>
        <v>0.0</v>
      </c>
      <c r="S699">
        <f>IF(Datos!S699="",0,IF(AND(S$1008&lt;&gt;"",Datos!S699=S$1008),0,IF(S$1004=0,0,1-CHOOSE(S$1004,IF(ISNUMBER(Datos!S699),AND(OR(S$1005="",Datos!S699&gt;=S$1005),OR(S$1006="",Datos!S699&lt;=S$1006)),FALSE),IF(ISNUMBER(Datos!S699),AND(Datos!S699=INT(Datos!S699),AND(OR(S$1005="",Datos!S699&gt;=S$1005),OR(S$1006="",Datos!S699&lt;=S$1006))),FALSE),OR(ISNUMBER(FIND(";"&amp;UPPER(TRIM(Datos!S699&amp;""))&amp;"=",S$1007)),ISNUMBER(FIND(";"&amp;UPPER(TRIM(Datos!S699&amp;""))&amp;";",S$1007))),OR(UPPER(TRIM(Datos!S699&amp;""))="SÍ",UPPER(TRIM(Datos!S699&amp;""))="SI",UPPER(TRIM(Datos!S699&amp;""))="NO"),IF(ISNUMBER(Datos!S699),AND(OR(S$1005="",Datos!S699&gt;=S$1005),OR(S$1006="",Datos!S699&lt;=S$1006)),FALSE),TRUE))))</f>
        <v>0.0</v>
      </c>
      <c r="T699">
        <f>IF(Datos!T699="",0,IF(AND(T$1008&lt;&gt;"",Datos!T699=T$1008),0,IF(T$1004=0,0,1-CHOOSE(T$1004,IF(ISNUMBER(Datos!T699),AND(OR(T$1005="",Datos!T699&gt;=T$1005),OR(T$1006="",Datos!T699&lt;=T$1006)),FALSE),IF(ISNUMBER(Datos!T699),AND(Datos!T699=INT(Datos!T699),AND(OR(T$1005="",Datos!T699&gt;=T$1005),OR(T$1006="",Datos!T699&lt;=T$1006))),FALSE),OR(ISNUMBER(FIND(";"&amp;UPPER(TRIM(Datos!T699&amp;""))&amp;"=",T$1007)),ISNUMBER(FIND(";"&amp;UPPER(TRIM(Datos!T699&amp;""))&amp;";",T$1007))),OR(UPPER(TRIM(Datos!T699&amp;""))="SÍ",UPPER(TRIM(Datos!T699&amp;""))="SI",UPPER(TRIM(Datos!T699&amp;""))="NO"),IF(ISNUMBER(Datos!T699),AND(OR(T$1005="",Datos!T699&gt;=T$1005),OR(T$1006="",Datos!T699&lt;=T$1006)),FALSE),TRUE))))</f>
        <v>0.0</v>
      </c>
      <c r="U699">
        <f>IF(Datos!U699="",0,IF(AND(U$1008&lt;&gt;"",Datos!U699=U$1008),0,IF(U$1004=0,0,1-CHOOSE(U$1004,IF(ISNUMBER(Datos!U699),AND(OR(U$1005="",Datos!U699&gt;=U$1005),OR(U$1006="",Datos!U699&lt;=U$1006)),FALSE),IF(ISNUMBER(Datos!U699),AND(Datos!U699=INT(Datos!U699),AND(OR(U$1005="",Datos!U699&gt;=U$1005),OR(U$1006="",Datos!U699&lt;=U$1006))),FALSE),OR(ISNUMBER(FIND(";"&amp;UPPER(TRIM(Datos!U699&amp;""))&amp;"=",U$1007)),ISNUMBER(FIND(";"&amp;UPPER(TRIM(Datos!U699&amp;""))&amp;";",U$1007))),OR(UPPER(TRIM(Datos!U699&amp;""))="SÍ",UPPER(TRIM(Datos!U699&amp;""))="SI",UPPER(TRIM(Datos!U699&amp;""))="NO"),IF(ISNUMBER(Datos!U699),AND(OR(U$1005="",Datos!U699&gt;=U$1005),OR(U$1006="",Datos!U699&lt;=U$1006)),FALSE),TRUE))))</f>
        <v>0.0</v>
      </c>
      <c r="V699">
        <f>IF(Datos!V699="",0,IF(AND(V$1008&lt;&gt;"",Datos!V699=V$1008),0,IF(V$1004=0,0,1-CHOOSE(V$1004,IF(ISNUMBER(Datos!V699),AND(OR(V$1005="",Datos!V699&gt;=V$1005),OR(V$1006="",Datos!V699&lt;=V$1006)),FALSE),IF(ISNUMBER(Datos!V699),AND(Datos!V699=INT(Datos!V699),AND(OR(V$1005="",Datos!V699&gt;=V$1005),OR(V$1006="",Datos!V699&lt;=V$1006))),FALSE),OR(ISNUMBER(FIND(";"&amp;UPPER(TRIM(Datos!V699&amp;""))&amp;"=",V$1007)),ISNUMBER(FIND(";"&amp;UPPER(TRIM(Datos!V699&amp;""))&amp;";",V$1007))),OR(UPPER(TRIM(Datos!V699&amp;""))="SÍ",UPPER(TRIM(Datos!V699&amp;""))="SI",UPPER(TRIM(Datos!V699&amp;""))="NO"),IF(ISNUMBER(Datos!V699),AND(OR(V$1005="",Datos!V699&gt;=V$1005),OR(V$1006="",Datos!V699&lt;=V$1006)),FALSE),TRUE))))</f>
        <v>0.0</v>
      </c>
      <c r="W699">
        <f>IF(Datos!W699="",0,IF(AND(W$1008&lt;&gt;"",Datos!W699=W$1008),0,IF(W$1004=0,0,1-CHOOSE(W$1004,IF(ISNUMBER(Datos!W699),AND(OR(W$1005="",Datos!W699&gt;=W$1005),OR(W$1006="",Datos!W699&lt;=W$1006)),FALSE),IF(ISNUMBER(Datos!W699),AND(Datos!W699=INT(Datos!W699),AND(OR(W$1005="",Datos!W699&gt;=W$1005),OR(W$1006="",Datos!W699&lt;=W$1006))),FALSE),OR(ISNUMBER(FIND(";"&amp;UPPER(TRIM(Datos!W699&amp;""))&amp;"=",W$1007)),ISNUMBER(FIND(";"&amp;UPPER(TRIM(Datos!W699&amp;""))&amp;";",W$1007))),OR(UPPER(TRIM(Datos!W699&amp;""))="SÍ",UPPER(TRIM(Datos!W699&amp;""))="SI",UPPER(TRIM(Datos!W699&amp;""))="NO"),IF(ISNUMBER(Datos!W699),AND(OR(W$1005="",Datos!W699&gt;=W$1005),OR(W$1006="",Datos!W699&lt;=W$1006)),FALSE),TRUE))))</f>
        <v>0.0</v>
      </c>
      <c r="X699">
        <f>IF(Datos!X699="",0,IF(AND(X$1008&lt;&gt;"",Datos!X699=X$1008),0,IF(X$1004=0,0,1-CHOOSE(X$1004,IF(ISNUMBER(Datos!X699),AND(OR(X$1005="",Datos!X699&gt;=X$1005),OR(X$1006="",Datos!X699&lt;=X$1006)),FALSE),IF(ISNUMBER(Datos!X699),AND(Datos!X699=INT(Datos!X699),AND(OR(X$1005="",Datos!X699&gt;=X$1005),OR(X$1006="",Datos!X699&lt;=X$1006))),FALSE),OR(ISNUMBER(FIND(";"&amp;UPPER(TRIM(Datos!X699&amp;""))&amp;"=",X$1007)),ISNUMBER(FIND(";"&amp;UPPER(TRIM(Datos!X699&amp;""))&amp;";",X$1007))),OR(UPPER(TRIM(Datos!X699&amp;""))="SÍ",UPPER(TRIM(Datos!X699&amp;""))="SI",UPPER(TRIM(Datos!X699&amp;""))="NO"),IF(ISNUMBER(Datos!X699),AND(OR(X$1005="",Datos!X699&gt;=X$1005),OR(X$1006="",Datos!X699&lt;=X$1006)),FALSE),TRUE))))</f>
        <v>0.0</v>
      </c>
      <c r="Y699">
        <f>IF(Datos!Y699="",0,IF(AND(Y$1008&lt;&gt;"",Datos!Y699=Y$1008),0,IF(Y$1004=0,0,1-CHOOSE(Y$1004,IF(ISNUMBER(Datos!Y699),AND(OR(Y$1005="",Datos!Y699&gt;=Y$1005),OR(Y$1006="",Datos!Y699&lt;=Y$1006)),FALSE),IF(ISNUMBER(Datos!Y699),AND(Datos!Y699=INT(Datos!Y699),AND(OR(Y$1005="",Datos!Y699&gt;=Y$1005),OR(Y$1006="",Datos!Y699&lt;=Y$1006))),FALSE),OR(ISNUMBER(FIND(";"&amp;UPPER(TRIM(Datos!Y699&amp;""))&amp;"=",Y$1007)),ISNUMBER(FIND(";"&amp;UPPER(TRIM(Datos!Y699&amp;""))&amp;";",Y$1007))),OR(UPPER(TRIM(Datos!Y699&amp;""))="SÍ",UPPER(TRIM(Datos!Y699&amp;""))="SI",UPPER(TRIM(Datos!Y699&amp;""))="NO"),IF(ISNUMBER(Datos!Y699),AND(OR(Y$1005="",Datos!Y699&gt;=Y$1005),OR(Y$1006="",Datos!Y699&lt;=Y$1006)),FALSE),TRUE))))</f>
        <v>0.0</v>
      </c>
      <c r="Z699">
        <f>IF(Datos!Z699="",0,IF(AND(Z$1008&lt;&gt;"",Datos!Z699=Z$1008),0,IF(Z$1004=0,0,1-CHOOSE(Z$1004,IF(ISNUMBER(Datos!Z699),AND(OR(Z$1005="",Datos!Z699&gt;=Z$1005),OR(Z$1006="",Datos!Z699&lt;=Z$1006)),FALSE),IF(ISNUMBER(Datos!Z699),AND(Datos!Z699=INT(Datos!Z699),AND(OR(Z$1005="",Datos!Z699&gt;=Z$1005),OR(Z$1006="",Datos!Z699&lt;=Z$1006))),FALSE),OR(ISNUMBER(FIND(";"&amp;UPPER(TRIM(Datos!Z699&amp;""))&amp;"=",Z$1007)),ISNUMBER(FIND(";"&amp;UPPER(TRIM(Datos!Z699&amp;""))&amp;";",Z$1007))),OR(UPPER(TRIM(Datos!Z699&amp;""))="SÍ",UPPER(TRIM(Datos!Z699&amp;""))="SI",UPPER(TRIM(Datos!Z699&amp;""))="NO"),IF(ISNUMBER(Datos!Z699),AND(OR(Z$1005="",Datos!Z699&gt;=Z$1005),OR(Z$1006="",Datos!Z699&lt;=Z$1006)),FALSE),TRUE))))</f>
        <v>0.0</v>
      </c>
      <c r="AA699">
        <f>IF(Datos!AA699="",0,IF(AND(AA$1008&lt;&gt;"",Datos!AA699=AA$1008),0,IF(AA$1004=0,0,1-CHOOSE(AA$1004,IF(ISNUMBER(Datos!AA699),AND(OR(AA$1005="",Datos!AA699&gt;=AA$1005),OR(AA$1006="",Datos!AA699&lt;=AA$1006)),FALSE),IF(ISNUMBER(Datos!AA699),AND(Datos!AA699=INT(Datos!AA699),AND(OR(AA$1005="",Datos!AA699&gt;=AA$1005),OR(AA$1006="",Datos!AA699&lt;=AA$1006))),FALSE),OR(ISNUMBER(FIND(";"&amp;UPPER(TRIM(Datos!AA699&amp;""))&amp;"=",AA$1007)),ISNUMBER(FIND(";"&amp;UPPER(TRIM(Datos!AA699&amp;""))&amp;";",AA$1007))),OR(UPPER(TRIM(Datos!AA699&amp;""))="SÍ",UPPER(TRIM(Datos!AA699&amp;""))="SI",UPPER(TRIM(Datos!AA699&amp;""))="NO"),IF(ISNUMBER(Datos!AA699),AND(OR(AA$1005="",Datos!AA699&gt;=AA$1005),OR(AA$1006="",Datos!AA699&lt;=AA$1006)),FALSE),TRUE))))</f>
        <v>0.0</v>
      </c>
      <c r="AB699">
        <f>IF(Datos!AB699="",0,IF(AND(AB$1008&lt;&gt;"",Datos!AB699=AB$1008),0,IF(AB$1004=0,0,1-CHOOSE(AB$1004,IF(ISNUMBER(Datos!AB699),AND(OR(AB$1005="",Datos!AB699&gt;=AB$1005),OR(AB$1006="",Datos!AB699&lt;=AB$1006)),FALSE),IF(ISNUMBER(Datos!AB699),AND(Datos!AB699=INT(Datos!AB699),AND(OR(AB$1005="",Datos!AB699&gt;=AB$1005),OR(AB$1006="",Datos!AB699&lt;=AB$1006))),FALSE),OR(ISNUMBER(FIND(";"&amp;UPPER(TRIM(Datos!AB699&amp;""))&amp;"=",AB$1007)),ISNUMBER(FIND(";"&amp;UPPER(TRIM(Datos!AB699&amp;""))&amp;";",AB$1007))),OR(UPPER(TRIM(Datos!AB699&amp;""))="SÍ",UPPER(TRIM(Datos!AB699&amp;""))="SI",UPPER(TRIM(Datos!AB699&amp;""))="NO"),IF(ISNUMBER(Datos!AB699),AND(OR(AB$1005="",Datos!AB699&gt;=AB$1005),OR(AB$1006="",Datos!AB699&lt;=AB$1006)),FALSE),TRUE))))</f>
        <v>0.0</v>
      </c>
      <c r="AC699">
        <f>IF(Datos!AC699="",0,IF(AND(AC$1008&lt;&gt;"",Datos!AC699=AC$1008),0,IF(AC$1004=0,0,1-CHOOSE(AC$1004,IF(ISNUMBER(Datos!AC699),AND(OR(AC$1005="",Datos!AC699&gt;=AC$1005),OR(AC$1006="",Datos!AC699&lt;=AC$1006)),FALSE),IF(ISNUMBER(Datos!AC699),AND(Datos!AC699=INT(Datos!AC699),AND(OR(AC$1005="",Datos!AC699&gt;=AC$1005),OR(AC$1006="",Datos!AC699&lt;=AC$1006))),FALSE),OR(ISNUMBER(FIND(";"&amp;UPPER(TRIM(Datos!AC699&amp;""))&amp;"=",AC$1007)),ISNUMBER(FIND(";"&amp;UPPER(TRIM(Datos!AC699&amp;""))&amp;";",AC$1007))),OR(UPPER(TRIM(Datos!AC699&amp;""))="SÍ",UPPER(TRIM(Datos!AC699&amp;""))="SI",UPPER(TRIM(Datos!AC699&amp;""))="NO"),IF(ISNUMBER(Datos!AC699),AND(OR(AC$1005="",Datos!AC699&gt;=AC$1005),OR(AC$1006="",Datos!AC699&lt;=AC$1006)),FALSE),TRUE))))</f>
        <v>0.0</v>
      </c>
      <c r="AD699">
        <f>IF(Datos!AD699="",0,IF(AND(AD$1008&lt;&gt;"",Datos!AD699=AD$1008),0,IF(AD$1004=0,0,1-CHOOSE(AD$1004,IF(ISNUMBER(Datos!AD699),AND(OR(AD$1005="",Datos!AD699&gt;=AD$1005),OR(AD$1006="",Datos!AD699&lt;=AD$1006)),FALSE),IF(ISNUMBER(Datos!AD699),AND(Datos!AD699=INT(Datos!AD699),AND(OR(AD$1005="",Datos!AD699&gt;=AD$1005),OR(AD$1006="",Datos!AD699&lt;=AD$1006))),FALSE),OR(ISNUMBER(FIND(";"&amp;UPPER(TRIM(Datos!AD699&amp;""))&amp;"=",AD$1007)),ISNUMBER(FIND(";"&amp;UPPER(TRIM(Datos!AD699&amp;""))&amp;";",AD$1007))),OR(UPPER(TRIM(Datos!AD699&amp;""))="SÍ",UPPER(TRIM(Datos!AD699&amp;""))="SI",UPPER(TRIM(Datos!AD699&amp;""))="NO"),IF(ISNUMBER(Datos!AD699),AND(OR(AD$1005="",Datos!AD699&gt;=AD$1005),OR(AD$1006="",Datos!AD699&lt;=AD$1006)),FALSE),TRUE))))</f>
        <v>0.0</v>
      </c>
      <c r="AE699">
        <f>IF(Datos!AE699="",0,IF(AND(AE$1008&lt;&gt;"",Datos!AE699=AE$1008),0,IF(AE$1004=0,0,1-CHOOSE(AE$1004,IF(ISNUMBER(Datos!AE699),AND(OR(AE$1005="",Datos!AE699&gt;=AE$1005),OR(AE$1006="",Datos!AE699&lt;=AE$1006)),FALSE),IF(ISNUMBER(Datos!AE699),AND(Datos!AE699=INT(Datos!AE699),AND(OR(AE$1005="",Datos!AE699&gt;=AE$1005),OR(AE$1006="",Datos!AE699&lt;=AE$1006))),FALSE),OR(ISNUMBER(FIND(";"&amp;UPPER(TRIM(Datos!AE699&amp;""))&amp;"=",AE$1007)),ISNUMBER(FIND(";"&amp;UPPER(TRIM(Datos!AE699&amp;""))&amp;";",AE$1007))),OR(UPPER(TRIM(Datos!AE699&amp;""))="SÍ",UPPER(TRIM(Datos!AE699&amp;""))="SI",UPPER(TRIM(Datos!AE699&amp;""))="NO"),IF(ISNUMBER(Datos!AE699),AND(OR(AE$1005="",Datos!AE699&gt;=AE$1005),OR(AE$1006="",Datos!AE699&lt;=AE$1006)),FALSE),TRUE))))</f>
        <v>0.0</v>
      </c>
    </row>
    <row r="700" spans="2:31">
      <c r="B700">
        <f>IF(Datos!B700="",0,IF(AND(B$1008&lt;&gt;"",Datos!B700=B$1008),0,IF(B$1004=0,0,1-CHOOSE(B$1004,IF(ISNUMBER(Datos!B700),AND(OR(B$1005="",Datos!B700&gt;=B$1005),OR(B$1006="",Datos!B700&lt;=B$1006)),FALSE),IF(ISNUMBER(Datos!B700),AND(Datos!B700=INT(Datos!B700),AND(OR(B$1005="",Datos!B700&gt;=B$1005),OR(B$1006="",Datos!B700&lt;=B$1006))),FALSE),OR(ISNUMBER(FIND(";"&amp;UPPER(TRIM(Datos!B700&amp;""))&amp;"=",B$1007)),ISNUMBER(FIND(";"&amp;UPPER(TRIM(Datos!B700&amp;""))&amp;";",B$1007))),OR(UPPER(TRIM(Datos!B700&amp;""))="SÍ",UPPER(TRIM(Datos!B700&amp;""))="SI",UPPER(TRIM(Datos!B700&amp;""))="NO"),IF(ISNUMBER(Datos!B700),AND(OR(B$1005="",Datos!B700&gt;=B$1005),OR(B$1006="",Datos!B700&lt;=B$1006)),FALSE),TRUE))))</f>
        <v>0.0</v>
      </c>
      <c r="C700">
        <f>IF(Datos!C700="",0,IF(AND(C$1008&lt;&gt;"",Datos!C700=C$1008),0,IF(C$1004=0,0,1-CHOOSE(C$1004,IF(ISNUMBER(Datos!C700),AND(OR(C$1005="",Datos!C700&gt;=C$1005),OR(C$1006="",Datos!C700&lt;=C$1006)),FALSE),IF(ISNUMBER(Datos!C700),AND(Datos!C700=INT(Datos!C700),AND(OR(C$1005="",Datos!C700&gt;=C$1005),OR(C$1006="",Datos!C700&lt;=C$1006))),FALSE),OR(ISNUMBER(FIND(";"&amp;UPPER(TRIM(Datos!C700&amp;""))&amp;"=",C$1007)),ISNUMBER(FIND(";"&amp;UPPER(TRIM(Datos!C700&amp;""))&amp;";",C$1007))),OR(UPPER(TRIM(Datos!C700&amp;""))="SÍ",UPPER(TRIM(Datos!C700&amp;""))="SI",UPPER(TRIM(Datos!C700&amp;""))="NO"),IF(ISNUMBER(Datos!C700),AND(OR(C$1005="",Datos!C700&gt;=C$1005),OR(C$1006="",Datos!C700&lt;=C$1006)),FALSE),TRUE))))</f>
        <v>0.0</v>
      </c>
      <c r="D700">
        <f>IF(Datos!D700="",0,IF(AND(D$1008&lt;&gt;"",Datos!D700=D$1008),0,IF(D$1004=0,0,1-CHOOSE(D$1004,IF(ISNUMBER(Datos!D700),AND(OR(D$1005="",Datos!D700&gt;=D$1005),OR(D$1006="",Datos!D700&lt;=D$1006)),FALSE),IF(ISNUMBER(Datos!D700),AND(Datos!D700=INT(Datos!D700),AND(OR(D$1005="",Datos!D700&gt;=D$1005),OR(D$1006="",Datos!D700&lt;=D$1006))),FALSE),OR(ISNUMBER(FIND(";"&amp;UPPER(TRIM(Datos!D700&amp;""))&amp;"=",D$1007)),ISNUMBER(FIND(";"&amp;UPPER(TRIM(Datos!D700&amp;""))&amp;";",D$1007))),OR(UPPER(TRIM(Datos!D700&amp;""))="SÍ",UPPER(TRIM(Datos!D700&amp;""))="SI",UPPER(TRIM(Datos!D700&amp;""))="NO"),IF(ISNUMBER(Datos!D700),AND(OR(D$1005="",Datos!D700&gt;=D$1005),OR(D$1006="",Datos!D700&lt;=D$1006)),FALSE),TRUE))))</f>
        <v>0.0</v>
      </c>
      <c r="E700">
        <f>IF(Datos!E700="",0,IF(AND(E$1008&lt;&gt;"",Datos!E700=E$1008),0,IF(E$1004=0,0,1-CHOOSE(E$1004,IF(ISNUMBER(Datos!E700),AND(OR(E$1005="",Datos!E700&gt;=E$1005),OR(E$1006="",Datos!E700&lt;=E$1006)),FALSE),IF(ISNUMBER(Datos!E700),AND(Datos!E700=INT(Datos!E700),AND(OR(E$1005="",Datos!E700&gt;=E$1005),OR(E$1006="",Datos!E700&lt;=E$1006))),FALSE),OR(ISNUMBER(FIND(";"&amp;UPPER(TRIM(Datos!E700&amp;""))&amp;"=",E$1007)),ISNUMBER(FIND(";"&amp;UPPER(TRIM(Datos!E700&amp;""))&amp;";",E$1007))),OR(UPPER(TRIM(Datos!E700&amp;""))="SÍ",UPPER(TRIM(Datos!E700&amp;""))="SI",UPPER(TRIM(Datos!E700&amp;""))="NO"),IF(ISNUMBER(Datos!E700),AND(OR(E$1005="",Datos!E700&gt;=E$1005),OR(E$1006="",Datos!E700&lt;=E$1006)),FALSE),TRUE))))</f>
        <v>0.0</v>
      </c>
      <c r="F700">
        <f>IF(Datos!F700="",0,IF(AND(F$1008&lt;&gt;"",Datos!F700=F$1008),0,IF(F$1004=0,0,1-CHOOSE(F$1004,IF(ISNUMBER(Datos!F700),AND(OR(F$1005="",Datos!F700&gt;=F$1005),OR(F$1006="",Datos!F700&lt;=F$1006)),FALSE),IF(ISNUMBER(Datos!F700),AND(Datos!F700=INT(Datos!F700),AND(OR(F$1005="",Datos!F700&gt;=F$1005),OR(F$1006="",Datos!F700&lt;=F$1006))),FALSE),OR(ISNUMBER(FIND(";"&amp;UPPER(TRIM(Datos!F700&amp;""))&amp;"=",F$1007)),ISNUMBER(FIND(";"&amp;UPPER(TRIM(Datos!F700&amp;""))&amp;";",F$1007))),OR(UPPER(TRIM(Datos!F700&amp;""))="SÍ",UPPER(TRIM(Datos!F700&amp;""))="SI",UPPER(TRIM(Datos!F700&amp;""))="NO"),IF(ISNUMBER(Datos!F700),AND(OR(F$1005="",Datos!F700&gt;=F$1005),OR(F$1006="",Datos!F700&lt;=F$1006)),FALSE),TRUE))))</f>
        <v>0.0</v>
      </c>
      <c r="G700">
        <f>IF(Datos!G700="",0,IF(AND(G$1008&lt;&gt;"",Datos!G700=G$1008),0,IF(G$1004=0,0,1-CHOOSE(G$1004,IF(ISNUMBER(Datos!G700),AND(OR(G$1005="",Datos!G700&gt;=G$1005),OR(G$1006="",Datos!G700&lt;=G$1006)),FALSE),IF(ISNUMBER(Datos!G700),AND(Datos!G700=INT(Datos!G700),AND(OR(G$1005="",Datos!G700&gt;=G$1005),OR(G$1006="",Datos!G700&lt;=G$1006))),FALSE),OR(ISNUMBER(FIND(";"&amp;UPPER(TRIM(Datos!G700&amp;""))&amp;"=",G$1007)),ISNUMBER(FIND(";"&amp;UPPER(TRIM(Datos!G700&amp;""))&amp;";",G$1007))),OR(UPPER(TRIM(Datos!G700&amp;""))="SÍ",UPPER(TRIM(Datos!G700&amp;""))="SI",UPPER(TRIM(Datos!G700&amp;""))="NO"),IF(ISNUMBER(Datos!G700),AND(OR(G$1005="",Datos!G700&gt;=G$1005),OR(G$1006="",Datos!G700&lt;=G$1006)),FALSE),TRUE))))</f>
        <v>0.0</v>
      </c>
      <c r="H700">
        <f>IF(Datos!H700="",0,IF(AND(H$1008&lt;&gt;"",Datos!H700=H$1008),0,IF(H$1004=0,0,1-CHOOSE(H$1004,IF(ISNUMBER(Datos!H700),AND(OR(H$1005="",Datos!H700&gt;=H$1005),OR(H$1006="",Datos!H700&lt;=H$1006)),FALSE),IF(ISNUMBER(Datos!H700),AND(Datos!H700=INT(Datos!H700),AND(OR(H$1005="",Datos!H700&gt;=H$1005),OR(H$1006="",Datos!H700&lt;=H$1006))),FALSE),OR(ISNUMBER(FIND(";"&amp;UPPER(TRIM(Datos!H700&amp;""))&amp;"=",H$1007)),ISNUMBER(FIND(";"&amp;UPPER(TRIM(Datos!H700&amp;""))&amp;";",H$1007))),OR(UPPER(TRIM(Datos!H700&amp;""))="SÍ",UPPER(TRIM(Datos!H700&amp;""))="SI",UPPER(TRIM(Datos!H700&amp;""))="NO"),IF(ISNUMBER(Datos!H700),AND(OR(H$1005="",Datos!H700&gt;=H$1005),OR(H$1006="",Datos!H700&lt;=H$1006)),FALSE),TRUE))))</f>
        <v>0.0</v>
      </c>
      <c r="I700">
        <f>IF(Datos!I700="",0,IF(AND(I$1008&lt;&gt;"",Datos!I700=I$1008),0,IF(I$1004=0,0,1-CHOOSE(I$1004,IF(ISNUMBER(Datos!I700),AND(OR(I$1005="",Datos!I700&gt;=I$1005),OR(I$1006="",Datos!I700&lt;=I$1006)),FALSE),IF(ISNUMBER(Datos!I700),AND(Datos!I700=INT(Datos!I700),AND(OR(I$1005="",Datos!I700&gt;=I$1005),OR(I$1006="",Datos!I700&lt;=I$1006))),FALSE),OR(ISNUMBER(FIND(";"&amp;UPPER(TRIM(Datos!I700&amp;""))&amp;"=",I$1007)),ISNUMBER(FIND(";"&amp;UPPER(TRIM(Datos!I700&amp;""))&amp;";",I$1007))),OR(UPPER(TRIM(Datos!I700&amp;""))="SÍ",UPPER(TRIM(Datos!I700&amp;""))="SI",UPPER(TRIM(Datos!I700&amp;""))="NO"),IF(ISNUMBER(Datos!I700),AND(OR(I$1005="",Datos!I700&gt;=I$1005),OR(I$1006="",Datos!I700&lt;=I$1006)),FALSE),TRUE))))</f>
        <v>0.0</v>
      </c>
      <c r="J700">
        <f>IF(Datos!J700="",0,IF(AND(J$1008&lt;&gt;"",Datos!J700=J$1008),0,IF(J$1004=0,0,1-CHOOSE(J$1004,IF(ISNUMBER(Datos!J700),AND(OR(J$1005="",Datos!J700&gt;=J$1005),OR(J$1006="",Datos!J700&lt;=J$1006)),FALSE),IF(ISNUMBER(Datos!J700),AND(Datos!J700=INT(Datos!J700),AND(OR(J$1005="",Datos!J700&gt;=J$1005),OR(J$1006="",Datos!J700&lt;=J$1006))),FALSE),OR(ISNUMBER(FIND(";"&amp;UPPER(TRIM(Datos!J700&amp;""))&amp;"=",J$1007)),ISNUMBER(FIND(";"&amp;UPPER(TRIM(Datos!J700&amp;""))&amp;";",J$1007))),OR(UPPER(TRIM(Datos!J700&amp;""))="SÍ",UPPER(TRIM(Datos!J700&amp;""))="SI",UPPER(TRIM(Datos!J700&amp;""))="NO"),IF(ISNUMBER(Datos!J700),AND(OR(J$1005="",Datos!J700&gt;=J$1005),OR(J$1006="",Datos!J700&lt;=J$1006)),FALSE),TRUE))))</f>
        <v>0.0</v>
      </c>
      <c r="K700">
        <f>IF(Datos!K700="",0,IF(AND(K$1008&lt;&gt;"",Datos!K700=K$1008),0,IF(K$1004=0,0,1-CHOOSE(K$1004,IF(ISNUMBER(Datos!K700),AND(OR(K$1005="",Datos!K700&gt;=K$1005),OR(K$1006="",Datos!K700&lt;=K$1006)),FALSE),IF(ISNUMBER(Datos!K700),AND(Datos!K700=INT(Datos!K700),AND(OR(K$1005="",Datos!K700&gt;=K$1005),OR(K$1006="",Datos!K700&lt;=K$1006))),FALSE),OR(ISNUMBER(FIND(";"&amp;UPPER(TRIM(Datos!K700&amp;""))&amp;"=",K$1007)),ISNUMBER(FIND(";"&amp;UPPER(TRIM(Datos!K700&amp;""))&amp;";",K$1007))),OR(UPPER(TRIM(Datos!K700&amp;""))="SÍ",UPPER(TRIM(Datos!K700&amp;""))="SI",UPPER(TRIM(Datos!K700&amp;""))="NO"),IF(ISNUMBER(Datos!K700),AND(OR(K$1005="",Datos!K700&gt;=K$1005),OR(K$1006="",Datos!K700&lt;=K$1006)),FALSE),TRUE))))</f>
        <v>0.0</v>
      </c>
      <c r="L700">
        <f>IF(Datos!L700="",0,IF(AND(L$1008&lt;&gt;"",Datos!L700=L$1008),0,IF(L$1004=0,0,1-CHOOSE(L$1004,IF(ISNUMBER(Datos!L700),AND(OR(L$1005="",Datos!L700&gt;=L$1005),OR(L$1006="",Datos!L700&lt;=L$1006)),FALSE),IF(ISNUMBER(Datos!L700),AND(Datos!L700=INT(Datos!L700),AND(OR(L$1005="",Datos!L700&gt;=L$1005),OR(L$1006="",Datos!L700&lt;=L$1006))),FALSE),OR(ISNUMBER(FIND(";"&amp;UPPER(TRIM(Datos!L700&amp;""))&amp;"=",L$1007)),ISNUMBER(FIND(";"&amp;UPPER(TRIM(Datos!L700&amp;""))&amp;";",L$1007))),OR(UPPER(TRIM(Datos!L700&amp;""))="SÍ",UPPER(TRIM(Datos!L700&amp;""))="SI",UPPER(TRIM(Datos!L700&amp;""))="NO"),IF(ISNUMBER(Datos!L700),AND(OR(L$1005="",Datos!L700&gt;=L$1005),OR(L$1006="",Datos!L700&lt;=L$1006)),FALSE),TRUE))))</f>
        <v>0.0</v>
      </c>
      <c r="M700">
        <f>IF(Datos!M700="",0,IF(AND(M$1008&lt;&gt;"",Datos!M700=M$1008),0,IF(M$1004=0,0,1-CHOOSE(M$1004,IF(ISNUMBER(Datos!M700),AND(OR(M$1005="",Datos!M700&gt;=M$1005),OR(M$1006="",Datos!M700&lt;=M$1006)),FALSE),IF(ISNUMBER(Datos!M700),AND(Datos!M700=INT(Datos!M700),AND(OR(M$1005="",Datos!M700&gt;=M$1005),OR(M$1006="",Datos!M700&lt;=M$1006))),FALSE),OR(ISNUMBER(FIND(";"&amp;UPPER(TRIM(Datos!M700&amp;""))&amp;"=",M$1007)),ISNUMBER(FIND(";"&amp;UPPER(TRIM(Datos!M700&amp;""))&amp;";",M$1007))),OR(UPPER(TRIM(Datos!M700&amp;""))="SÍ",UPPER(TRIM(Datos!M700&amp;""))="SI",UPPER(TRIM(Datos!M700&amp;""))="NO"),IF(ISNUMBER(Datos!M700),AND(OR(M$1005="",Datos!M700&gt;=M$1005),OR(M$1006="",Datos!M700&lt;=M$1006)),FALSE),TRUE))))</f>
        <v>0.0</v>
      </c>
      <c r="N700">
        <f>IF(Datos!N700="",0,IF(AND(N$1008&lt;&gt;"",Datos!N700=N$1008),0,IF(N$1004=0,0,1-CHOOSE(N$1004,IF(ISNUMBER(Datos!N700),AND(OR(N$1005="",Datos!N700&gt;=N$1005),OR(N$1006="",Datos!N700&lt;=N$1006)),FALSE),IF(ISNUMBER(Datos!N700),AND(Datos!N700=INT(Datos!N700),AND(OR(N$1005="",Datos!N700&gt;=N$1005),OR(N$1006="",Datos!N700&lt;=N$1006))),FALSE),OR(ISNUMBER(FIND(";"&amp;UPPER(TRIM(Datos!N700&amp;""))&amp;"=",N$1007)),ISNUMBER(FIND(";"&amp;UPPER(TRIM(Datos!N700&amp;""))&amp;";",N$1007))),OR(UPPER(TRIM(Datos!N700&amp;""))="SÍ",UPPER(TRIM(Datos!N700&amp;""))="SI",UPPER(TRIM(Datos!N700&amp;""))="NO"),IF(ISNUMBER(Datos!N700),AND(OR(N$1005="",Datos!N700&gt;=N$1005),OR(N$1006="",Datos!N700&lt;=N$1006)),FALSE),TRUE))))</f>
        <v>0.0</v>
      </c>
      <c r="O700">
        <f>IF(Datos!O700="",0,IF(AND(O$1008&lt;&gt;"",Datos!O700=O$1008),0,IF(O$1004=0,0,1-CHOOSE(O$1004,IF(ISNUMBER(Datos!O700),AND(OR(O$1005="",Datos!O700&gt;=O$1005),OR(O$1006="",Datos!O700&lt;=O$1006)),FALSE),IF(ISNUMBER(Datos!O700),AND(Datos!O700=INT(Datos!O700),AND(OR(O$1005="",Datos!O700&gt;=O$1005),OR(O$1006="",Datos!O700&lt;=O$1006))),FALSE),OR(ISNUMBER(FIND(";"&amp;UPPER(TRIM(Datos!O700&amp;""))&amp;"=",O$1007)),ISNUMBER(FIND(";"&amp;UPPER(TRIM(Datos!O700&amp;""))&amp;";",O$1007))),OR(UPPER(TRIM(Datos!O700&amp;""))="SÍ",UPPER(TRIM(Datos!O700&amp;""))="SI",UPPER(TRIM(Datos!O700&amp;""))="NO"),IF(ISNUMBER(Datos!O700),AND(OR(O$1005="",Datos!O700&gt;=O$1005),OR(O$1006="",Datos!O700&lt;=O$1006)),FALSE),TRUE))))</f>
        <v>0.0</v>
      </c>
      <c r="P700">
        <f>IF(Datos!P700="",0,IF(AND(P$1008&lt;&gt;"",Datos!P700=P$1008),0,IF(P$1004=0,0,1-CHOOSE(P$1004,IF(ISNUMBER(Datos!P700),AND(OR(P$1005="",Datos!P700&gt;=P$1005),OR(P$1006="",Datos!P700&lt;=P$1006)),FALSE),IF(ISNUMBER(Datos!P700),AND(Datos!P700=INT(Datos!P700),AND(OR(P$1005="",Datos!P700&gt;=P$1005),OR(P$1006="",Datos!P700&lt;=P$1006))),FALSE),OR(ISNUMBER(FIND(";"&amp;UPPER(TRIM(Datos!P700&amp;""))&amp;"=",P$1007)),ISNUMBER(FIND(";"&amp;UPPER(TRIM(Datos!P700&amp;""))&amp;";",P$1007))),OR(UPPER(TRIM(Datos!P700&amp;""))="SÍ",UPPER(TRIM(Datos!P700&amp;""))="SI",UPPER(TRIM(Datos!P700&amp;""))="NO"),IF(ISNUMBER(Datos!P700),AND(OR(P$1005="",Datos!P700&gt;=P$1005),OR(P$1006="",Datos!P700&lt;=P$1006)),FALSE),TRUE))))</f>
        <v>0.0</v>
      </c>
      <c r="Q700">
        <f>IF(Datos!Q700="",0,IF(AND(Q$1008&lt;&gt;"",Datos!Q700=Q$1008),0,IF(Q$1004=0,0,1-CHOOSE(Q$1004,IF(ISNUMBER(Datos!Q700),AND(OR(Q$1005="",Datos!Q700&gt;=Q$1005),OR(Q$1006="",Datos!Q700&lt;=Q$1006)),FALSE),IF(ISNUMBER(Datos!Q700),AND(Datos!Q700=INT(Datos!Q700),AND(OR(Q$1005="",Datos!Q700&gt;=Q$1005),OR(Q$1006="",Datos!Q700&lt;=Q$1006))),FALSE),OR(ISNUMBER(FIND(";"&amp;UPPER(TRIM(Datos!Q700&amp;""))&amp;"=",Q$1007)),ISNUMBER(FIND(";"&amp;UPPER(TRIM(Datos!Q700&amp;""))&amp;";",Q$1007))),OR(UPPER(TRIM(Datos!Q700&amp;""))="SÍ",UPPER(TRIM(Datos!Q700&amp;""))="SI",UPPER(TRIM(Datos!Q700&amp;""))="NO"),IF(ISNUMBER(Datos!Q700),AND(OR(Q$1005="",Datos!Q700&gt;=Q$1005),OR(Q$1006="",Datos!Q700&lt;=Q$1006)),FALSE),TRUE))))</f>
        <v>0.0</v>
      </c>
      <c r="R700">
        <f>IF(Datos!R700="",0,IF(AND(R$1008&lt;&gt;"",Datos!R700=R$1008),0,IF(R$1004=0,0,1-CHOOSE(R$1004,IF(ISNUMBER(Datos!R700),AND(OR(R$1005="",Datos!R700&gt;=R$1005),OR(R$1006="",Datos!R700&lt;=R$1006)),FALSE),IF(ISNUMBER(Datos!R700),AND(Datos!R700=INT(Datos!R700),AND(OR(R$1005="",Datos!R700&gt;=R$1005),OR(R$1006="",Datos!R700&lt;=R$1006))),FALSE),OR(ISNUMBER(FIND(";"&amp;UPPER(TRIM(Datos!R700&amp;""))&amp;"=",R$1007)),ISNUMBER(FIND(";"&amp;UPPER(TRIM(Datos!R700&amp;""))&amp;";",R$1007))),OR(UPPER(TRIM(Datos!R700&amp;""))="SÍ",UPPER(TRIM(Datos!R700&amp;""))="SI",UPPER(TRIM(Datos!R700&amp;""))="NO"),IF(ISNUMBER(Datos!R700),AND(OR(R$1005="",Datos!R700&gt;=R$1005),OR(R$1006="",Datos!R700&lt;=R$1006)),FALSE),TRUE))))</f>
        <v>0.0</v>
      </c>
      <c r="S700">
        <f>IF(Datos!S700="",0,IF(AND(S$1008&lt;&gt;"",Datos!S700=S$1008),0,IF(S$1004=0,0,1-CHOOSE(S$1004,IF(ISNUMBER(Datos!S700),AND(OR(S$1005="",Datos!S700&gt;=S$1005),OR(S$1006="",Datos!S700&lt;=S$1006)),FALSE),IF(ISNUMBER(Datos!S700),AND(Datos!S700=INT(Datos!S700),AND(OR(S$1005="",Datos!S700&gt;=S$1005),OR(S$1006="",Datos!S700&lt;=S$1006))),FALSE),OR(ISNUMBER(FIND(";"&amp;UPPER(TRIM(Datos!S700&amp;""))&amp;"=",S$1007)),ISNUMBER(FIND(";"&amp;UPPER(TRIM(Datos!S700&amp;""))&amp;";",S$1007))),OR(UPPER(TRIM(Datos!S700&amp;""))="SÍ",UPPER(TRIM(Datos!S700&amp;""))="SI",UPPER(TRIM(Datos!S700&amp;""))="NO"),IF(ISNUMBER(Datos!S700),AND(OR(S$1005="",Datos!S700&gt;=S$1005),OR(S$1006="",Datos!S700&lt;=S$1006)),FALSE),TRUE))))</f>
        <v>0.0</v>
      </c>
      <c r="T700">
        <f>IF(Datos!T700="",0,IF(AND(T$1008&lt;&gt;"",Datos!T700=T$1008),0,IF(T$1004=0,0,1-CHOOSE(T$1004,IF(ISNUMBER(Datos!T700),AND(OR(T$1005="",Datos!T700&gt;=T$1005),OR(T$1006="",Datos!T700&lt;=T$1006)),FALSE),IF(ISNUMBER(Datos!T700),AND(Datos!T700=INT(Datos!T700),AND(OR(T$1005="",Datos!T700&gt;=T$1005),OR(T$1006="",Datos!T700&lt;=T$1006))),FALSE),OR(ISNUMBER(FIND(";"&amp;UPPER(TRIM(Datos!T700&amp;""))&amp;"=",T$1007)),ISNUMBER(FIND(";"&amp;UPPER(TRIM(Datos!T700&amp;""))&amp;";",T$1007))),OR(UPPER(TRIM(Datos!T700&amp;""))="SÍ",UPPER(TRIM(Datos!T700&amp;""))="SI",UPPER(TRIM(Datos!T700&amp;""))="NO"),IF(ISNUMBER(Datos!T700),AND(OR(T$1005="",Datos!T700&gt;=T$1005),OR(T$1006="",Datos!T700&lt;=T$1006)),FALSE),TRUE))))</f>
        <v>0.0</v>
      </c>
      <c r="U700">
        <f>IF(Datos!U700="",0,IF(AND(U$1008&lt;&gt;"",Datos!U700=U$1008),0,IF(U$1004=0,0,1-CHOOSE(U$1004,IF(ISNUMBER(Datos!U700),AND(OR(U$1005="",Datos!U700&gt;=U$1005),OR(U$1006="",Datos!U700&lt;=U$1006)),FALSE),IF(ISNUMBER(Datos!U700),AND(Datos!U700=INT(Datos!U700),AND(OR(U$1005="",Datos!U700&gt;=U$1005),OR(U$1006="",Datos!U700&lt;=U$1006))),FALSE),OR(ISNUMBER(FIND(";"&amp;UPPER(TRIM(Datos!U700&amp;""))&amp;"=",U$1007)),ISNUMBER(FIND(";"&amp;UPPER(TRIM(Datos!U700&amp;""))&amp;";",U$1007))),OR(UPPER(TRIM(Datos!U700&amp;""))="SÍ",UPPER(TRIM(Datos!U700&amp;""))="SI",UPPER(TRIM(Datos!U700&amp;""))="NO"),IF(ISNUMBER(Datos!U700),AND(OR(U$1005="",Datos!U700&gt;=U$1005),OR(U$1006="",Datos!U700&lt;=U$1006)),FALSE),TRUE))))</f>
        <v>0.0</v>
      </c>
      <c r="V700">
        <f>IF(Datos!V700="",0,IF(AND(V$1008&lt;&gt;"",Datos!V700=V$1008),0,IF(V$1004=0,0,1-CHOOSE(V$1004,IF(ISNUMBER(Datos!V700),AND(OR(V$1005="",Datos!V700&gt;=V$1005),OR(V$1006="",Datos!V700&lt;=V$1006)),FALSE),IF(ISNUMBER(Datos!V700),AND(Datos!V700=INT(Datos!V700),AND(OR(V$1005="",Datos!V700&gt;=V$1005),OR(V$1006="",Datos!V700&lt;=V$1006))),FALSE),OR(ISNUMBER(FIND(";"&amp;UPPER(TRIM(Datos!V700&amp;""))&amp;"=",V$1007)),ISNUMBER(FIND(";"&amp;UPPER(TRIM(Datos!V700&amp;""))&amp;";",V$1007))),OR(UPPER(TRIM(Datos!V700&amp;""))="SÍ",UPPER(TRIM(Datos!V700&amp;""))="SI",UPPER(TRIM(Datos!V700&amp;""))="NO"),IF(ISNUMBER(Datos!V700),AND(OR(V$1005="",Datos!V700&gt;=V$1005),OR(V$1006="",Datos!V700&lt;=V$1006)),FALSE),TRUE))))</f>
        <v>0.0</v>
      </c>
      <c r="W700">
        <f>IF(Datos!W700="",0,IF(AND(W$1008&lt;&gt;"",Datos!W700=W$1008),0,IF(W$1004=0,0,1-CHOOSE(W$1004,IF(ISNUMBER(Datos!W700),AND(OR(W$1005="",Datos!W700&gt;=W$1005),OR(W$1006="",Datos!W700&lt;=W$1006)),FALSE),IF(ISNUMBER(Datos!W700),AND(Datos!W700=INT(Datos!W700),AND(OR(W$1005="",Datos!W700&gt;=W$1005),OR(W$1006="",Datos!W700&lt;=W$1006))),FALSE),OR(ISNUMBER(FIND(";"&amp;UPPER(TRIM(Datos!W700&amp;""))&amp;"=",W$1007)),ISNUMBER(FIND(";"&amp;UPPER(TRIM(Datos!W700&amp;""))&amp;";",W$1007))),OR(UPPER(TRIM(Datos!W700&amp;""))="SÍ",UPPER(TRIM(Datos!W700&amp;""))="SI",UPPER(TRIM(Datos!W700&amp;""))="NO"),IF(ISNUMBER(Datos!W700),AND(OR(W$1005="",Datos!W700&gt;=W$1005),OR(W$1006="",Datos!W700&lt;=W$1006)),FALSE),TRUE))))</f>
        <v>0.0</v>
      </c>
      <c r="X700">
        <f>IF(Datos!X700="",0,IF(AND(X$1008&lt;&gt;"",Datos!X700=X$1008),0,IF(X$1004=0,0,1-CHOOSE(X$1004,IF(ISNUMBER(Datos!X700),AND(OR(X$1005="",Datos!X700&gt;=X$1005),OR(X$1006="",Datos!X700&lt;=X$1006)),FALSE),IF(ISNUMBER(Datos!X700),AND(Datos!X700=INT(Datos!X700),AND(OR(X$1005="",Datos!X700&gt;=X$1005),OR(X$1006="",Datos!X700&lt;=X$1006))),FALSE),OR(ISNUMBER(FIND(";"&amp;UPPER(TRIM(Datos!X700&amp;""))&amp;"=",X$1007)),ISNUMBER(FIND(";"&amp;UPPER(TRIM(Datos!X700&amp;""))&amp;";",X$1007))),OR(UPPER(TRIM(Datos!X700&amp;""))="SÍ",UPPER(TRIM(Datos!X700&amp;""))="SI",UPPER(TRIM(Datos!X700&amp;""))="NO"),IF(ISNUMBER(Datos!X700),AND(OR(X$1005="",Datos!X700&gt;=X$1005),OR(X$1006="",Datos!X700&lt;=X$1006)),FALSE),TRUE))))</f>
        <v>0.0</v>
      </c>
      <c r="Y700">
        <f>IF(Datos!Y700="",0,IF(AND(Y$1008&lt;&gt;"",Datos!Y700=Y$1008),0,IF(Y$1004=0,0,1-CHOOSE(Y$1004,IF(ISNUMBER(Datos!Y700),AND(OR(Y$1005="",Datos!Y700&gt;=Y$1005),OR(Y$1006="",Datos!Y700&lt;=Y$1006)),FALSE),IF(ISNUMBER(Datos!Y700),AND(Datos!Y700=INT(Datos!Y700),AND(OR(Y$1005="",Datos!Y700&gt;=Y$1005),OR(Y$1006="",Datos!Y700&lt;=Y$1006))),FALSE),OR(ISNUMBER(FIND(";"&amp;UPPER(TRIM(Datos!Y700&amp;""))&amp;"=",Y$1007)),ISNUMBER(FIND(";"&amp;UPPER(TRIM(Datos!Y700&amp;""))&amp;";",Y$1007))),OR(UPPER(TRIM(Datos!Y700&amp;""))="SÍ",UPPER(TRIM(Datos!Y700&amp;""))="SI",UPPER(TRIM(Datos!Y700&amp;""))="NO"),IF(ISNUMBER(Datos!Y700),AND(OR(Y$1005="",Datos!Y700&gt;=Y$1005),OR(Y$1006="",Datos!Y700&lt;=Y$1006)),FALSE),TRUE))))</f>
        <v>0.0</v>
      </c>
      <c r="Z700">
        <f>IF(Datos!Z700="",0,IF(AND(Z$1008&lt;&gt;"",Datos!Z700=Z$1008),0,IF(Z$1004=0,0,1-CHOOSE(Z$1004,IF(ISNUMBER(Datos!Z700),AND(OR(Z$1005="",Datos!Z700&gt;=Z$1005),OR(Z$1006="",Datos!Z700&lt;=Z$1006)),FALSE),IF(ISNUMBER(Datos!Z700),AND(Datos!Z700=INT(Datos!Z700),AND(OR(Z$1005="",Datos!Z700&gt;=Z$1005),OR(Z$1006="",Datos!Z700&lt;=Z$1006))),FALSE),OR(ISNUMBER(FIND(";"&amp;UPPER(TRIM(Datos!Z700&amp;""))&amp;"=",Z$1007)),ISNUMBER(FIND(";"&amp;UPPER(TRIM(Datos!Z700&amp;""))&amp;";",Z$1007))),OR(UPPER(TRIM(Datos!Z700&amp;""))="SÍ",UPPER(TRIM(Datos!Z700&amp;""))="SI",UPPER(TRIM(Datos!Z700&amp;""))="NO"),IF(ISNUMBER(Datos!Z700),AND(OR(Z$1005="",Datos!Z700&gt;=Z$1005),OR(Z$1006="",Datos!Z700&lt;=Z$1006)),FALSE),TRUE))))</f>
        <v>0.0</v>
      </c>
      <c r="AA700">
        <f>IF(Datos!AA700="",0,IF(AND(AA$1008&lt;&gt;"",Datos!AA700=AA$1008),0,IF(AA$1004=0,0,1-CHOOSE(AA$1004,IF(ISNUMBER(Datos!AA700),AND(OR(AA$1005="",Datos!AA700&gt;=AA$1005),OR(AA$1006="",Datos!AA700&lt;=AA$1006)),FALSE),IF(ISNUMBER(Datos!AA700),AND(Datos!AA700=INT(Datos!AA700),AND(OR(AA$1005="",Datos!AA700&gt;=AA$1005),OR(AA$1006="",Datos!AA700&lt;=AA$1006))),FALSE),OR(ISNUMBER(FIND(";"&amp;UPPER(TRIM(Datos!AA700&amp;""))&amp;"=",AA$1007)),ISNUMBER(FIND(";"&amp;UPPER(TRIM(Datos!AA700&amp;""))&amp;";",AA$1007))),OR(UPPER(TRIM(Datos!AA700&amp;""))="SÍ",UPPER(TRIM(Datos!AA700&amp;""))="SI",UPPER(TRIM(Datos!AA700&amp;""))="NO"),IF(ISNUMBER(Datos!AA700),AND(OR(AA$1005="",Datos!AA700&gt;=AA$1005),OR(AA$1006="",Datos!AA700&lt;=AA$1006)),FALSE),TRUE))))</f>
        <v>0.0</v>
      </c>
      <c r="AB700">
        <f>IF(Datos!AB700="",0,IF(AND(AB$1008&lt;&gt;"",Datos!AB700=AB$1008),0,IF(AB$1004=0,0,1-CHOOSE(AB$1004,IF(ISNUMBER(Datos!AB700),AND(OR(AB$1005="",Datos!AB700&gt;=AB$1005),OR(AB$1006="",Datos!AB700&lt;=AB$1006)),FALSE),IF(ISNUMBER(Datos!AB700),AND(Datos!AB700=INT(Datos!AB700),AND(OR(AB$1005="",Datos!AB700&gt;=AB$1005),OR(AB$1006="",Datos!AB700&lt;=AB$1006))),FALSE),OR(ISNUMBER(FIND(";"&amp;UPPER(TRIM(Datos!AB700&amp;""))&amp;"=",AB$1007)),ISNUMBER(FIND(";"&amp;UPPER(TRIM(Datos!AB700&amp;""))&amp;";",AB$1007))),OR(UPPER(TRIM(Datos!AB700&amp;""))="SÍ",UPPER(TRIM(Datos!AB700&amp;""))="SI",UPPER(TRIM(Datos!AB700&amp;""))="NO"),IF(ISNUMBER(Datos!AB700),AND(OR(AB$1005="",Datos!AB700&gt;=AB$1005),OR(AB$1006="",Datos!AB700&lt;=AB$1006)),FALSE),TRUE))))</f>
        <v>0.0</v>
      </c>
      <c r="AC700">
        <f>IF(Datos!AC700="",0,IF(AND(AC$1008&lt;&gt;"",Datos!AC700=AC$1008),0,IF(AC$1004=0,0,1-CHOOSE(AC$1004,IF(ISNUMBER(Datos!AC700),AND(OR(AC$1005="",Datos!AC700&gt;=AC$1005),OR(AC$1006="",Datos!AC700&lt;=AC$1006)),FALSE),IF(ISNUMBER(Datos!AC700),AND(Datos!AC700=INT(Datos!AC700),AND(OR(AC$1005="",Datos!AC700&gt;=AC$1005),OR(AC$1006="",Datos!AC700&lt;=AC$1006))),FALSE),OR(ISNUMBER(FIND(";"&amp;UPPER(TRIM(Datos!AC700&amp;""))&amp;"=",AC$1007)),ISNUMBER(FIND(";"&amp;UPPER(TRIM(Datos!AC700&amp;""))&amp;";",AC$1007))),OR(UPPER(TRIM(Datos!AC700&amp;""))="SÍ",UPPER(TRIM(Datos!AC700&amp;""))="SI",UPPER(TRIM(Datos!AC700&amp;""))="NO"),IF(ISNUMBER(Datos!AC700),AND(OR(AC$1005="",Datos!AC700&gt;=AC$1005),OR(AC$1006="",Datos!AC700&lt;=AC$1006)),FALSE),TRUE))))</f>
        <v>0.0</v>
      </c>
      <c r="AD700">
        <f>IF(Datos!AD700="",0,IF(AND(AD$1008&lt;&gt;"",Datos!AD700=AD$1008),0,IF(AD$1004=0,0,1-CHOOSE(AD$1004,IF(ISNUMBER(Datos!AD700),AND(OR(AD$1005="",Datos!AD700&gt;=AD$1005),OR(AD$1006="",Datos!AD700&lt;=AD$1006)),FALSE),IF(ISNUMBER(Datos!AD700),AND(Datos!AD700=INT(Datos!AD700),AND(OR(AD$1005="",Datos!AD700&gt;=AD$1005),OR(AD$1006="",Datos!AD700&lt;=AD$1006))),FALSE),OR(ISNUMBER(FIND(";"&amp;UPPER(TRIM(Datos!AD700&amp;""))&amp;"=",AD$1007)),ISNUMBER(FIND(";"&amp;UPPER(TRIM(Datos!AD700&amp;""))&amp;";",AD$1007))),OR(UPPER(TRIM(Datos!AD700&amp;""))="SÍ",UPPER(TRIM(Datos!AD700&amp;""))="SI",UPPER(TRIM(Datos!AD700&amp;""))="NO"),IF(ISNUMBER(Datos!AD700),AND(OR(AD$1005="",Datos!AD700&gt;=AD$1005),OR(AD$1006="",Datos!AD700&lt;=AD$1006)),FALSE),TRUE))))</f>
        <v>0.0</v>
      </c>
      <c r="AE700">
        <f>IF(Datos!AE700="",0,IF(AND(AE$1008&lt;&gt;"",Datos!AE700=AE$1008),0,IF(AE$1004=0,0,1-CHOOSE(AE$1004,IF(ISNUMBER(Datos!AE700),AND(OR(AE$1005="",Datos!AE700&gt;=AE$1005),OR(AE$1006="",Datos!AE700&lt;=AE$1006)),FALSE),IF(ISNUMBER(Datos!AE700),AND(Datos!AE700=INT(Datos!AE700),AND(OR(AE$1005="",Datos!AE700&gt;=AE$1005),OR(AE$1006="",Datos!AE700&lt;=AE$1006))),FALSE),OR(ISNUMBER(FIND(";"&amp;UPPER(TRIM(Datos!AE700&amp;""))&amp;"=",AE$1007)),ISNUMBER(FIND(";"&amp;UPPER(TRIM(Datos!AE700&amp;""))&amp;";",AE$1007))),OR(UPPER(TRIM(Datos!AE700&amp;""))="SÍ",UPPER(TRIM(Datos!AE700&amp;""))="SI",UPPER(TRIM(Datos!AE700&amp;""))="NO"),IF(ISNUMBER(Datos!AE700),AND(OR(AE$1005="",Datos!AE700&gt;=AE$1005),OR(AE$1006="",Datos!AE700&lt;=AE$1006)),FALSE),TRUE))))</f>
        <v>0.0</v>
      </c>
    </row>
    <row r="701" spans="2:31">
      <c r="B701">
        <f>IF(Datos!B701="",0,IF(AND(B$1008&lt;&gt;"",Datos!B701=B$1008),0,IF(B$1004=0,0,1-CHOOSE(B$1004,IF(ISNUMBER(Datos!B701),AND(OR(B$1005="",Datos!B701&gt;=B$1005),OR(B$1006="",Datos!B701&lt;=B$1006)),FALSE),IF(ISNUMBER(Datos!B701),AND(Datos!B701=INT(Datos!B701),AND(OR(B$1005="",Datos!B701&gt;=B$1005),OR(B$1006="",Datos!B701&lt;=B$1006))),FALSE),OR(ISNUMBER(FIND(";"&amp;UPPER(TRIM(Datos!B701&amp;""))&amp;"=",B$1007)),ISNUMBER(FIND(";"&amp;UPPER(TRIM(Datos!B701&amp;""))&amp;";",B$1007))),OR(UPPER(TRIM(Datos!B701&amp;""))="SÍ",UPPER(TRIM(Datos!B701&amp;""))="SI",UPPER(TRIM(Datos!B701&amp;""))="NO"),IF(ISNUMBER(Datos!B701),AND(OR(B$1005="",Datos!B701&gt;=B$1005),OR(B$1006="",Datos!B701&lt;=B$1006)),FALSE),TRUE))))</f>
        <v>0.0</v>
      </c>
      <c r="C701">
        <f>IF(Datos!C701="",0,IF(AND(C$1008&lt;&gt;"",Datos!C701=C$1008),0,IF(C$1004=0,0,1-CHOOSE(C$1004,IF(ISNUMBER(Datos!C701),AND(OR(C$1005="",Datos!C701&gt;=C$1005),OR(C$1006="",Datos!C701&lt;=C$1006)),FALSE),IF(ISNUMBER(Datos!C701),AND(Datos!C701=INT(Datos!C701),AND(OR(C$1005="",Datos!C701&gt;=C$1005),OR(C$1006="",Datos!C701&lt;=C$1006))),FALSE),OR(ISNUMBER(FIND(";"&amp;UPPER(TRIM(Datos!C701&amp;""))&amp;"=",C$1007)),ISNUMBER(FIND(";"&amp;UPPER(TRIM(Datos!C701&amp;""))&amp;";",C$1007))),OR(UPPER(TRIM(Datos!C701&amp;""))="SÍ",UPPER(TRIM(Datos!C701&amp;""))="SI",UPPER(TRIM(Datos!C701&amp;""))="NO"),IF(ISNUMBER(Datos!C701),AND(OR(C$1005="",Datos!C701&gt;=C$1005),OR(C$1006="",Datos!C701&lt;=C$1006)),FALSE),TRUE))))</f>
        <v>0.0</v>
      </c>
      <c r="D701">
        <f>IF(Datos!D701="",0,IF(AND(D$1008&lt;&gt;"",Datos!D701=D$1008),0,IF(D$1004=0,0,1-CHOOSE(D$1004,IF(ISNUMBER(Datos!D701),AND(OR(D$1005="",Datos!D701&gt;=D$1005),OR(D$1006="",Datos!D701&lt;=D$1006)),FALSE),IF(ISNUMBER(Datos!D701),AND(Datos!D701=INT(Datos!D701),AND(OR(D$1005="",Datos!D701&gt;=D$1005),OR(D$1006="",Datos!D701&lt;=D$1006))),FALSE),OR(ISNUMBER(FIND(";"&amp;UPPER(TRIM(Datos!D701&amp;""))&amp;"=",D$1007)),ISNUMBER(FIND(";"&amp;UPPER(TRIM(Datos!D701&amp;""))&amp;";",D$1007))),OR(UPPER(TRIM(Datos!D701&amp;""))="SÍ",UPPER(TRIM(Datos!D701&amp;""))="SI",UPPER(TRIM(Datos!D701&amp;""))="NO"),IF(ISNUMBER(Datos!D701),AND(OR(D$1005="",Datos!D701&gt;=D$1005),OR(D$1006="",Datos!D701&lt;=D$1006)),FALSE),TRUE))))</f>
        <v>0.0</v>
      </c>
      <c r="E701">
        <f>IF(Datos!E701="",0,IF(AND(E$1008&lt;&gt;"",Datos!E701=E$1008),0,IF(E$1004=0,0,1-CHOOSE(E$1004,IF(ISNUMBER(Datos!E701),AND(OR(E$1005="",Datos!E701&gt;=E$1005),OR(E$1006="",Datos!E701&lt;=E$1006)),FALSE),IF(ISNUMBER(Datos!E701),AND(Datos!E701=INT(Datos!E701),AND(OR(E$1005="",Datos!E701&gt;=E$1005),OR(E$1006="",Datos!E701&lt;=E$1006))),FALSE),OR(ISNUMBER(FIND(";"&amp;UPPER(TRIM(Datos!E701&amp;""))&amp;"=",E$1007)),ISNUMBER(FIND(";"&amp;UPPER(TRIM(Datos!E701&amp;""))&amp;";",E$1007))),OR(UPPER(TRIM(Datos!E701&amp;""))="SÍ",UPPER(TRIM(Datos!E701&amp;""))="SI",UPPER(TRIM(Datos!E701&amp;""))="NO"),IF(ISNUMBER(Datos!E701),AND(OR(E$1005="",Datos!E701&gt;=E$1005),OR(E$1006="",Datos!E701&lt;=E$1006)),FALSE),TRUE))))</f>
        <v>0.0</v>
      </c>
      <c r="F701">
        <f>IF(Datos!F701="",0,IF(AND(F$1008&lt;&gt;"",Datos!F701=F$1008),0,IF(F$1004=0,0,1-CHOOSE(F$1004,IF(ISNUMBER(Datos!F701),AND(OR(F$1005="",Datos!F701&gt;=F$1005),OR(F$1006="",Datos!F701&lt;=F$1006)),FALSE),IF(ISNUMBER(Datos!F701),AND(Datos!F701=INT(Datos!F701),AND(OR(F$1005="",Datos!F701&gt;=F$1005),OR(F$1006="",Datos!F701&lt;=F$1006))),FALSE),OR(ISNUMBER(FIND(";"&amp;UPPER(TRIM(Datos!F701&amp;""))&amp;"=",F$1007)),ISNUMBER(FIND(";"&amp;UPPER(TRIM(Datos!F701&amp;""))&amp;";",F$1007))),OR(UPPER(TRIM(Datos!F701&amp;""))="SÍ",UPPER(TRIM(Datos!F701&amp;""))="SI",UPPER(TRIM(Datos!F701&amp;""))="NO"),IF(ISNUMBER(Datos!F701),AND(OR(F$1005="",Datos!F701&gt;=F$1005),OR(F$1006="",Datos!F701&lt;=F$1006)),FALSE),TRUE))))</f>
        <v>0.0</v>
      </c>
      <c r="G701">
        <f>IF(Datos!G701="",0,IF(AND(G$1008&lt;&gt;"",Datos!G701=G$1008),0,IF(G$1004=0,0,1-CHOOSE(G$1004,IF(ISNUMBER(Datos!G701),AND(OR(G$1005="",Datos!G701&gt;=G$1005),OR(G$1006="",Datos!G701&lt;=G$1006)),FALSE),IF(ISNUMBER(Datos!G701),AND(Datos!G701=INT(Datos!G701),AND(OR(G$1005="",Datos!G701&gt;=G$1005),OR(G$1006="",Datos!G701&lt;=G$1006))),FALSE),OR(ISNUMBER(FIND(";"&amp;UPPER(TRIM(Datos!G701&amp;""))&amp;"=",G$1007)),ISNUMBER(FIND(";"&amp;UPPER(TRIM(Datos!G701&amp;""))&amp;";",G$1007))),OR(UPPER(TRIM(Datos!G701&amp;""))="SÍ",UPPER(TRIM(Datos!G701&amp;""))="SI",UPPER(TRIM(Datos!G701&amp;""))="NO"),IF(ISNUMBER(Datos!G701),AND(OR(G$1005="",Datos!G701&gt;=G$1005),OR(G$1006="",Datos!G701&lt;=G$1006)),FALSE),TRUE))))</f>
        <v>0.0</v>
      </c>
      <c r="H701">
        <f>IF(Datos!H701="",0,IF(AND(H$1008&lt;&gt;"",Datos!H701=H$1008),0,IF(H$1004=0,0,1-CHOOSE(H$1004,IF(ISNUMBER(Datos!H701),AND(OR(H$1005="",Datos!H701&gt;=H$1005),OR(H$1006="",Datos!H701&lt;=H$1006)),FALSE),IF(ISNUMBER(Datos!H701),AND(Datos!H701=INT(Datos!H701),AND(OR(H$1005="",Datos!H701&gt;=H$1005),OR(H$1006="",Datos!H701&lt;=H$1006))),FALSE),OR(ISNUMBER(FIND(";"&amp;UPPER(TRIM(Datos!H701&amp;""))&amp;"=",H$1007)),ISNUMBER(FIND(";"&amp;UPPER(TRIM(Datos!H701&amp;""))&amp;";",H$1007))),OR(UPPER(TRIM(Datos!H701&amp;""))="SÍ",UPPER(TRIM(Datos!H701&amp;""))="SI",UPPER(TRIM(Datos!H701&amp;""))="NO"),IF(ISNUMBER(Datos!H701),AND(OR(H$1005="",Datos!H701&gt;=H$1005),OR(H$1006="",Datos!H701&lt;=H$1006)),FALSE),TRUE))))</f>
        <v>0.0</v>
      </c>
      <c r="I701">
        <f>IF(Datos!I701="",0,IF(AND(I$1008&lt;&gt;"",Datos!I701=I$1008),0,IF(I$1004=0,0,1-CHOOSE(I$1004,IF(ISNUMBER(Datos!I701),AND(OR(I$1005="",Datos!I701&gt;=I$1005),OR(I$1006="",Datos!I701&lt;=I$1006)),FALSE),IF(ISNUMBER(Datos!I701),AND(Datos!I701=INT(Datos!I701),AND(OR(I$1005="",Datos!I701&gt;=I$1005),OR(I$1006="",Datos!I701&lt;=I$1006))),FALSE),OR(ISNUMBER(FIND(";"&amp;UPPER(TRIM(Datos!I701&amp;""))&amp;"=",I$1007)),ISNUMBER(FIND(";"&amp;UPPER(TRIM(Datos!I701&amp;""))&amp;";",I$1007))),OR(UPPER(TRIM(Datos!I701&amp;""))="SÍ",UPPER(TRIM(Datos!I701&amp;""))="SI",UPPER(TRIM(Datos!I701&amp;""))="NO"),IF(ISNUMBER(Datos!I701),AND(OR(I$1005="",Datos!I701&gt;=I$1005),OR(I$1006="",Datos!I701&lt;=I$1006)),FALSE),TRUE))))</f>
        <v>0.0</v>
      </c>
      <c r="J701">
        <f>IF(Datos!J701="",0,IF(AND(J$1008&lt;&gt;"",Datos!J701=J$1008),0,IF(J$1004=0,0,1-CHOOSE(J$1004,IF(ISNUMBER(Datos!J701),AND(OR(J$1005="",Datos!J701&gt;=J$1005),OR(J$1006="",Datos!J701&lt;=J$1006)),FALSE),IF(ISNUMBER(Datos!J701),AND(Datos!J701=INT(Datos!J701),AND(OR(J$1005="",Datos!J701&gt;=J$1005),OR(J$1006="",Datos!J701&lt;=J$1006))),FALSE),OR(ISNUMBER(FIND(";"&amp;UPPER(TRIM(Datos!J701&amp;""))&amp;"=",J$1007)),ISNUMBER(FIND(";"&amp;UPPER(TRIM(Datos!J701&amp;""))&amp;";",J$1007))),OR(UPPER(TRIM(Datos!J701&amp;""))="SÍ",UPPER(TRIM(Datos!J701&amp;""))="SI",UPPER(TRIM(Datos!J701&amp;""))="NO"),IF(ISNUMBER(Datos!J701),AND(OR(J$1005="",Datos!J701&gt;=J$1005),OR(J$1006="",Datos!J701&lt;=J$1006)),FALSE),TRUE))))</f>
        <v>0.0</v>
      </c>
      <c r="K701">
        <f>IF(Datos!K701="",0,IF(AND(K$1008&lt;&gt;"",Datos!K701=K$1008),0,IF(K$1004=0,0,1-CHOOSE(K$1004,IF(ISNUMBER(Datos!K701),AND(OR(K$1005="",Datos!K701&gt;=K$1005),OR(K$1006="",Datos!K701&lt;=K$1006)),FALSE),IF(ISNUMBER(Datos!K701),AND(Datos!K701=INT(Datos!K701),AND(OR(K$1005="",Datos!K701&gt;=K$1005),OR(K$1006="",Datos!K701&lt;=K$1006))),FALSE),OR(ISNUMBER(FIND(";"&amp;UPPER(TRIM(Datos!K701&amp;""))&amp;"=",K$1007)),ISNUMBER(FIND(";"&amp;UPPER(TRIM(Datos!K701&amp;""))&amp;";",K$1007))),OR(UPPER(TRIM(Datos!K701&amp;""))="SÍ",UPPER(TRIM(Datos!K701&amp;""))="SI",UPPER(TRIM(Datos!K701&amp;""))="NO"),IF(ISNUMBER(Datos!K701),AND(OR(K$1005="",Datos!K701&gt;=K$1005),OR(K$1006="",Datos!K701&lt;=K$1006)),FALSE),TRUE))))</f>
        <v>0.0</v>
      </c>
      <c r="L701">
        <f>IF(Datos!L701="",0,IF(AND(L$1008&lt;&gt;"",Datos!L701=L$1008),0,IF(L$1004=0,0,1-CHOOSE(L$1004,IF(ISNUMBER(Datos!L701),AND(OR(L$1005="",Datos!L701&gt;=L$1005),OR(L$1006="",Datos!L701&lt;=L$1006)),FALSE),IF(ISNUMBER(Datos!L701),AND(Datos!L701=INT(Datos!L701),AND(OR(L$1005="",Datos!L701&gt;=L$1005),OR(L$1006="",Datos!L701&lt;=L$1006))),FALSE),OR(ISNUMBER(FIND(";"&amp;UPPER(TRIM(Datos!L701&amp;""))&amp;"=",L$1007)),ISNUMBER(FIND(";"&amp;UPPER(TRIM(Datos!L701&amp;""))&amp;";",L$1007))),OR(UPPER(TRIM(Datos!L701&amp;""))="SÍ",UPPER(TRIM(Datos!L701&amp;""))="SI",UPPER(TRIM(Datos!L701&amp;""))="NO"),IF(ISNUMBER(Datos!L701),AND(OR(L$1005="",Datos!L701&gt;=L$1005),OR(L$1006="",Datos!L701&lt;=L$1006)),FALSE),TRUE))))</f>
        <v>0.0</v>
      </c>
      <c r="M701">
        <f>IF(Datos!M701="",0,IF(AND(M$1008&lt;&gt;"",Datos!M701=M$1008),0,IF(M$1004=0,0,1-CHOOSE(M$1004,IF(ISNUMBER(Datos!M701),AND(OR(M$1005="",Datos!M701&gt;=M$1005),OR(M$1006="",Datos!M701&lt;=M$1006)),FALSE),IF(ISNUMBER(Datos!M701),AND(Datos!M701=INT(Datos!M701),AND(OR(M$1005="",Datos!M701&gt;=M$1005),OR(M$1006="",Datos!M701&lt;=M$1006))),FALSE),OR(ISNUMBER(FIND(";"&amp;UPPER(TRIM(Datos!M701&amp;""))&amp;"=",M$1007)),ISNUMBER(FIND(";"&amp;UPPER(TRIM(Datos!M701&amp;""))&amp;";",M$1007))),OR(UPPER(TRIM(Datos!M701&amp;""))="SÍ",UPPER(TRIM(Datos!M701&amp;""))="SI",UPPER(TRIM(Datos!M701&amp;""))="NO"),IF(ISNUMBER(Datos!M701),AND(OR(M$1005="",Datos!M701&gt;=M$1005),OR(M$1006="",Datos!M701&lt;=M$1006)),FALSE),TRUE))))</f>
        <v>0.0</v>
      </c>
      <c r="N701">
        <f>IF(Datos!N701="",0,IF(AND(N$1008&lt;&gt;"",Datos!N701=N$1008),0,IF(N$1004=0,0,1-CHOOSE(N$1004,IF(ISNUMBER(Datos!N701),AND(OR(N$1005="",Datos!N701&gt;=N$1005),OR(N$1006="",Datos!N701&lt;=N$1006)),FALSE),IF(ISNUMBER(Datos!N701),AND(Datos!N701=INT(Datos!N701),AND(OR(N$1005="",Datos!N701&gt;=N$1005),OR(N$1006="",Datos!N701&lt;=N$1006))),FALSE),OR(ISNUMBER(FIND(";"&amp;UPPER(TRIM(Datos!N701&amp;""))&amp;"=",N$1007)),ISNUMBER(FIND(";"&amp;UPPER(TRIM(Datos!N701&amp;""))&amp;";",N$1007))),OR(UPPER(TRIM(Datos!N701&amp;""))="SÍ",UPPER(TRIM(Datos!N701&amp;""))="SI",UPPER(TRIM(Datos!N701&amp;""))="NO"),IF(ISNUMBER(Datos!N701),AND(OR(N$1005="",Datos!N701&gt;=N$1005),OR(N$1006="",Datos!N701&lt;=N$1006)),FALSE),TRUE))))</f>
        <v>0.0</v>
      </c>
      <c r="O701">
        <f>IF(Datos!O701="",0,IF(AND(O$1008&lt;&gt;"",Datos!O701=O$1008),0,IF(O$1004=0,0,1-CHOOSE(O$1004,IF(ISNUMBER(Datos!O701),AND(OR(O$1005="",Datos!O701&gt;=O$1005),OR(O$1006="",Datos!O701&lt;=O$1006)),FALSE),IF(ISNUMBER(Datos!O701),AND(Datos!O701=INT(Datos!O701),AND(OR(O$1005="",Datos!O701&gt;=O$1005),OR(O$1006="",Datos!O701&lt;=O$1006))),FALSE),OR(ISNUMBER(FIND(";"&amp;UPPER(TRIM(Datos!O701&amp;""))&amp;"=",O$1007)),ISNUMBER(FIND(";"&amp;UPPER(TRIM(Datos!O701&amp;""))&amp;";",O$1007))),OR(UPPER(TRIM(Datos!O701&amp;""))="SÍ",UPPER(TRIM(Datos!O701&amp;""))="SI",UPPER(TRIM(Datos!O701&amp;""))="NO"),IF(ISNUMBER(Datos!O701),AND(OR(O$1005="",Datos!O701&gt;=O$1005),OR(O$1006="",Datos!O701&lt;=O$1006)),FALSE),TRUE))))</f>
        <v>0.0</v>
      </c>
      <c r="P701">
        <f>IF(Datos!P701="",0,IF(AND(P$1008&lt;&gt;"",Datos!P701=P$1008),0,IF(P$1004=0,0,1-CHOOSE(P$1004,IF(ISNUMBER(Datos!P701),AND(OR(P$1005="",Datos!P701&gt;=P$1005),OR(P$1006="",Datos!P701&lt;=P$1006)),FALSE),IF(ISNUMBER(Datos!P701),AND(Datos!P701=INT(Datos!P701),AND(OR(P$1005="",Datos!P701&gt;=P$1005),OR(P$1006="",Datos!P701&lt;=P$1006))),FALSE),OR(ISNUMBER(FIND(";"&amp;UPPER(TRIM(Datos!P701&amp;""))&amp;"=",P$1007)),ISNUMBER(FIND(";"&amp;UPPER(TRIM(Datos!P701&amp;""))&amp;";",P$1007))),OR(UPPER(TRIM(Datos!P701&amp;""))="SÍ",UPPER(TRIM(Datos!P701&amp;""))="SI",UPPER(TRIM(Datos!P701&amp;""))="NO"),IF(ISNUMBER(Datos!P701),AND(OR(P$1005="",Datos!P701&gt;=P$1005),OR(P$1006="",Datos!P701&lt;=P$1006)),FALSE),TRUE))))</f>
        <v>0.0</v>
      </c>
      <c r="Q701">
        <f>IF(Datos!Q701="",0,IF(AND(Q$1008&lt;&gt;"",Datos!Q701=Q$1008),0,IF(Q$1004=0,0,1-CHOOSE(Q$1004,IF(ISNUMBER(Datos!Q701),AND(OR(Q$1005="",Datos!Q701&gt;=Q$1005),OR(Q$1006="",Datos!Q701&lt;=Q$1006)),FALSE),IF(ISNUMBER(Datos!Q701),AND(Datos!Q701=INT(Datos!Q701),AND(OR(Q$1005="",Datos!Q701&gt;=Q$1005),OR(Q$1006="",Datos!Q701&lt;=Q$1006))),FALSE),OR(ISNUMBER(FIND(";"&amp;UPPER(TRIM(Datos!Q701&amp;""))&amp;"=",Q$1007)),ISNUMBER(FIND(";"&amp;UPPER(TRIM(Datos!Q701&amp;""))&amp;";",Q$1007))),OR(UPPER(TRIM(Datos!Q701&amp;""))="SÍ",UPPER(TRIM(Datos!Q701&amp;""))="SI",UPPER(TRIM(Datos!Q701&amp;""))="NO"),IF(ISNUMBER(Datos!Q701),AND(OR(Q$1005="",Datos!Q701&gt;=Q$1005),OR(Q$1006="",Datos!Q701&lt;=Q$1006)),FALSE),TRUE))))</f>
        <v>0.0</v>
      </c>
      <c r="R701">
        <f>IF(Datos!R701="",0,IF(AND(R$1008&lt;&gt;"",Datos!R701=R$1008),0,IF(R$1004=0,0,1-CHOOSE(R$1004,IF(ISNUMBER(Datos!R701),AND(OR(R$1005="",Datos!R701&gt;=R$1005),OR(R$1006="",Datos!R701&lt;=R$1006)),FALSE),IF(ISNUMBER(Datos!R701),AND(Datos!R701=INT(Datos!R701),AND(OR(R$1005="",Datos!R701&gt;=R$1005),OR(R$1006="",Datos!R701&lt;=R$1006))),FALSE),OR(ISNUMBER(FIND(";"&amp;UPPER(TRIM(Datos!R701&amp;""))&amp;"=",R$1007)),ISNUMBER(FIND(";"&amp;UPPER(TRIM(Datos!R701&amp;""))&amp;";",R$1007))),OR(UPPER(TRIM(Datos!R701&amp;""))="SÍ",UPPER(TRIM(Datos!R701&amp;""))="SI",UPPER(TRIM(Datos!R701&amp;""))="NO"),IF(ISNUMBER(Datos!R701),AND(OR(R$1005="",Datos!R701&gt;=R$1005),OR(R$1006="",Datos!R701&lt;=R$1006)),FALSE),TRUE))))</f>
        <v>0.0</v>
      </c>
      <c r="S701">
        <f>IF(Datos!S701="",0,IF(AND(S$1008&lt;&gt;"",Datos!S701=S$1008),0,IF(S$1004=0,0,1-CHOOSE(S$1004,IF(ISNUMBER(Datos!S701),AND(OR(S$1005="",Datos!S701&gt;=S$1005),OR(S$1006="",Datos!S701&lt;=S$1006)),FALSE),IF(ISNUMBER(Datos!S701),AND(Datos!S701=INT(Datos!S701),AND(OR(S$1005="",Datos!S701&gt;=S$1005),OR(S$1006="",Datos!S701&lt;=S$1006))),FALSE),OR(ISNUMBER(FIND(";"&amp;UPPER(TRIM(Datos!S701&amp;""))&amp;"=",S$1007)),ISNUMBER(FIND(";"&amp;UPPER(TRIM(Datos!S701&amp;""))&amp;";",S$1007))),OR(UPPER(TRIM(Datos!S701&amp;""))="SÍ",UPPER(TRIM(Datos!S701&amp;""))="SI",UPPER(TRIM(Datos!S701&amp;""))="NO"),IF(ISNUMBER(Datos!S701),AND(OR(S$1005="",Datos!S701&gt;=S$1005),OR(S$1006="",Datos!S701&lt;=S$1006)),FALSE),TRUE))))</f>
        <v>0.0</v>
      </c>
      <c r="T701">
        <f>IF(Datos!T701="",0,IF(AND(T$1008&lt;&gt;"",Datos!T701=T$1008),0,IF(T$1004=0,0,1-CHOOSE(T$1004,IF(ISNUMBER(Datos!T701),AND(OR(T$1005="",Datos!T701&gt;=T$1005),OR(T$1006="",Datos!T701&lt;=T$1006)),FALSE),IF(ISNUMBER(Datos!T701),AND(Datos!T701=INT(Datos!T701),AND(OR(T$1005="",Datos!T701&gt;=T$1005),OR(T$1006="",Datos!T701&lt;=T$1006))),FALSE),OR(ISNUMBER(FIND(";"&amp;UPPER(TRIM(Datos!T701&amp;""))&amp;"=",T$1007)),ISNUMBER(FIND(";"&amp;UPPER(TRIM(Datos!T701&amp;""))&amp;";",T$1007))),OR(UPPER(TRIM(Datos!T701&amp;""))="SÍ",UPPER(TRIM(Datos!T701&amp;""))="SI",UPPER(TRIM(Datos!T701&amp;""))="NO"),IF(ISNUMBER(Datos!T701),AND(OR(T$1005="",Datos!T701&gt;=T$1005),OR(T$1006="",Datos!T701&lt;=T$1006)),FALSE),TRUE))))</f>
        <v>0.0</v>
      </c>
      <c r="U701">
        <f>IF(Datos!U701="",0,IF(AND(U$1008&lt;&gt;"",Datos!U701=U$1008),0,IF(U$1004=0,0,1-CHOOSE(U$1004,IF(ISNUMBER(Datos!U701),AND(OR(U$1005="",Datos!U701&gt;=U$1005),OR(U$1006="",Datos!U701&lt;=U$1006)),FALSE),IF(ISNUMBER(Datos!U701),AND(Datos!U701=INT(Datos!U701),AND(OR(U$1005="",Datos!U701&gt;=U$1005),OR(U$1006="",Datos!U701&lt;=U$1006))),FALSE),OR(ISNUMBER(FIND(";"&amp;UPPER(TRIM(Datos!U701&amp;""))&amp;"=",U$1007)),ISNUMBER(FIND(";"&amp;UPPER(TRIM(Datos!U701&amp;""))&amp;";",U$1007))),OR(UPPER(TRIM(Datos!U701&amp;""))="SÍ",UPPER(TRIM(Datos!U701&amp;""))="SI",UPPER(TRIM(Datos!U701&amp;""))="NO"),IF(ISNUMBER(Datos!U701),AND(OR(U$1005="",Datos!U701&gt;=U$1005),OR(U$1006="",Datos!U701&lt;=U$1006)),FALSE),TRUE))))</f>
        <v>0.0</v>
      </c>
      <c r="V701">
        <f>IF(Datos!V701="",0,IF(AND(V$1008&lt;&gt;"",Datos!V701=V$1008),0,IF(V$1004=0,0,1-CHOOSE(V$1004,IF(ISNUMBER(Datos!V701),AND(OR(V$1005="",Datos!V701&gt;=V$1005),OR(V$1006="",Datos!V701&lt;=V$1006)),FALSE),IF(ISNUMBER(Datos!V701),AND(Datos!V701=INT(Datos!V701),AND(OR(V$1005="",Datos!V701&gt;=V$1005),OR(V$1006="",Datos!V701&lt;=V$1006))),FALSE),OR(ISNUMBER(FIND(";"&amp;UPPER(TRIM(Datos!V701&amp;""))&amp;"=",V$1007)),ISNUMBER(FIND(";"&amp;UPPER(TRIM(Datos!V701&amp;""))&amp;";",V$1007))),OR(UPPER(TRIM(Datos!V701&amp;""))="SÍ",UPPER(TRIM(Datos!V701&amp;""))="SI",UPPER(TRIM(Datos!V701&amp;""))="NO"),IF(ISNUMBER(Datos!V701),AND(OR(V$1005="",Datos!V701&gt;=V$1005),OR(V$1006="",Datos!V701&lt;=V$1006)),FALSE),TRUE))))</f>
        <v>0.0</v>
      </c>
      <c r="W701">
        <f>IF(Datos!W701="",0,IF(AND(W$1008&lt;&gt;"",Datos!W701=W$1008),0,IF(W$1004=0,0,1-CHOOSE(W$1004,IF(ISNUMBER(Datos!W701),AND(OR(W$1005="",Datos!W701&gt;=W$1005),OR(W$1006="",Datos!W701&lt;=W$1006)),FALSE),IF(ISNUMBER(Datos!W701),AND(Datos!W701=INT(Datos!W701),AND(OR(W$1005="",Datos!W701&gt;=W$1005),OR(W$1006="",Datos!W701&lt;=W$1006))),FALSE),OR(ISNUMBER(FIND(";"&amp;UPPER(TRIM(Datos!W701&amp;""))&amp;"=",W$1007)),ISNUMBER(FIND(";"&amp;UPPER(TRIM(Datos!W701&amp;""))&amp;";",W$1007))),OR(UPPER(TRIM(Datos!W701&amp;""))="SÍ",UPPER(TRIM(Datos!W701&amp;""))="SI",UPPER(TRIM(Datos!W701&amp;""))="NO"),IF(ISNUMBER(Datos!W701),AND(OR(W$1005="",Datos!W701&gt;=W$1005),OR(W$1006="",Datos!W701&lt;=W$1006)),FALSE),TRUE))))</f>
        <v>0.0</v>
      </c>
      <c r="X701">
        <f>IF(Datos!X701="",0,IF(AND(X$1008&lt;&gt;"",Datos!X701=X$1008),0,IF(X$1004=0,0,1-CHOOSE(X$1004,IF(ISNUMBER(Datos!X701),AND(OR(X$1005="",Datos!X701&gt;=X$1005),OR(X$1006="",Datos!X701&lt;=X$1006)),FALSE),IF(ISNUMBER(Datos!X701),AND(Datos!X701=INT(Datos!X701),AND(OR(X$1005="",Datos!X701&gt;=X$1005),OR(X$1006="",Datos!X701&lt;=X$1006))),FALSE),OR(ISNUMBER(FIND(";"&amp;UPPER(TRIM(Datos!X701&amp;""))&amp;"=",X$1007)),ISNUMBER(FIND(";"&amp;UPPER(TRIM(Datos!X701&amp;""))&amp;";",X$1007))),OR(UPPER(TRIM(Datos!X701&amp;""))="SÍ",UPPER(TRIM(Datos!X701&amp;""))="SI",UPPER(TRIM(Datos!X701&amp;""))="NO"),IF(ISNUMBER(Datos!X701),AND(OR(X$1005="",Datos!X701&gt;=X$1005),OR(X$1006="",Datos!X701&lt;=X$1006)),FALSE),TRUE))))</f>
        <v>0.0</v>
      </c>
      <c r="Y701">
        <f>IF(Datos!Y701="",0,IF(AND(Y$1008&lt;&gt;"",Datos!Y701=Y$1008),0,IF(Y$1004=0,0,1-CHOOSE(Y$1004,IF(ISNUMBER(Datos!Y701),AND(OR(Y$1005="",Datos!Y701&gt;=Y$1005),OR(Y$1006="",Datos!Y701&lt;=Y$1006)),FALSE),IF(ISNUMBER(Datos!Y701),AND(Datos!Y701=INT(Datos!Y701),AND(OR(Y$1005="",Datos!Y701&gt;=Y$1005),OR(Y$1006="",Datos!Y701&lt;=Y$1006))),FALSE),OR(ISNUMBER(FIND(";"&amp;UPPER(TRIM(Datos!Y701&amp;""))&amp;"=",Y$1007)),ISNUMBER(FIND(";"&amp;UPPER(TRIM(Datos!Y701&amp;""))&amp;";",Y$1007))),OR(UPPER(TRIM(Datos!Y701&amp;""))="SÍ",UPPER(TRIM(Datos!Y701&amp;""))="SI",UPPER(TRIM(Datos!Y701&amp;""))="NO"),IF(ISNUMBER(Datos!Y701),AND(OR(Y$1005="",Datos!Y701&gt;=Y$1005),OR(Y$1006="",Datos!Y701&lt;=Y$1006)),FALSE),TRUE))))</f>
        <v>0.0</v>
      </c>
      <c r="Z701">
        <f>IF(Datos!Z701="",0,IF(AND(Z$1008&lt;&gt;"",Datos!Z701=Z$1008),0,IF(Z$1004=0,0,1-CHOOSE(Z$1004,IF(ISNUMBER(Datos!Z701),AND(OR(Z$1005="",Datos!Z701&gt;=Z$1005),OR(Z$1006="",Datos!Z701&lt;=Z$1006)),FALSE),IF(ISNUMBER(Datos!Z701),AND(Datos!Z701=INT(Datos!Z701),AND(OR(Z$1005="",Datos!Z701&gt;=Z$1005),OR(Z$1006="",Datos!Z701&lt;=Z$1006))),FALSE),OR(ISNUMBER(FIND(";"&amp;UPPER(TRIM(Datos!Z701&amp;""))&amp;"=",Z$1007)),ISNUMBER(FIND(";"&amp;UPPER(TRIM(Datos!Z701&amp;""))&amp;";",Z$1007))),OR(UPPER(TRIM(Datos!Z701&amp;""))="SÍ",UPPER(TRIM(Datos!Z701&amp;""))="SI",UPPER(TRIM(Datos!Z701&amp;""))="NO"),IF(ISNUMBER(Datos!Z701),AND(OR(Z$1005="",Datos!Z701&gt;=Z$1005),OR(Z$1006="",Datos!Z701&lt;=Z$1006)),FALSE),TRUE))))</f>
        <v>0.0</v>
      </c>
      <c r="AA701">
        <f>IF(Datos!AA701="",0,IF(AND(AA$1008&lt;&gt;"",Datos!AA701=AA$1008),0,IF(AA$1004=0,0,1-CHOOSE(AA$1004,IF(ISNUMBER(Datos!AA701),AND(OR(AA$1005="",Datos!AA701&gt;=AA$1005),OR(AA$1006="",Datos!AA701&lt;=AA$1006)),FALSE),IF(ISNUMBER(Datos!AA701),AND(Datos!AA701=INT(Datos!AA701),AND(OR(AA$1005="",Datos!AA701&gt;=AA$1005),OR(AA$1006="",Datos!AA701&lt;=AA$1006))),FALSE),OR(ISNUMBER(FIND(";"&amp;UPPER(TRIM(Datos!AA701&amp;""))&amp;"=",AA$1007)),ISNUMBER(FIND(";"&amp;UPPER(TRIM(Datos!AA701&amp;""))&amp;";",AA$1007))),OR(UPPER(TRIM(Datos!AA701&amp;""))="SÍ",UPPER(TRIM(Datos!AA701&amp;""))="SI",UPPER(TRIM(Datos!AA701&amp;""))="NO"),IF(ISNUMBER(Datos!AA701),AND(OR(AA$1005="",Datos!AA701&gt;=AA$1005),OR(AA$1006="",Datos!AA701&lt;=AA$1006)),FALSE),TRUE))))</f>
        <v>0.0</v>
      </c>
      <c r="AB701">
        <f>IF(Datos!AB701="",0,IF(AND(AB$1008&lt;&gt;"",Datos!AB701=AB$1008),0,IF(AB$1004=0,0,1-CHOOSE(AB$1004,IF(ISNUMBER(Datos!AB701),AND(OR(AB$1005="",Datos!AB701&gt;=AB$1005),OR(AB$1006="",Datos!AB701&lt;=AB$1006)),FALSE),IF(ISNUMBER(Datos!AB701),AND(Datos!AB701=INT(Datos!AB701),AND(OR(AB$1005="",Datos!AB701&gt;=AB$1005),OR(AB$1006="",Datos!AB701&lt;=AB$1006))),FALSE),OR(ISNUMBER(FIND(";"&amp;UPPER(TRIM(Datos!AB701&amp;""))&amp;"=",AB$1007)),ISNUMBER(FIND(";"&amp;UPPER(TRIM(Datos!AB701&amp;""))&amp;";",AB$1007))),OR(UPPER(TRIM(Datos!AB701&amp;""))="SÍ",UPPER(TRIM(Datos!AB701&amp;""))="SI",UPPER(TRIM(Datos!AB701&amp;""))="NO"),IF(ISNUMBER(Datos!AB701),AND(OR(AB$1005="",Datos!AB701&gt;=AB$1005),OR(AB$1006="",Datos!AB701&lt;=AB$1006)),FALSE),TRUE))))</f>
        <v>0.0</v>
      </c>
      <c r="AC701">
        <f>IF(Datos!AC701="",0,IF(AND(AC$1008&lt;&gt;"",Datos!AC701=AC$1008),0,IF(AC$1004=0,0,1-CHOOSE(AC$1004,IF(ISNUMBER(Datos!AC701),AND(OR(AC$1005="",Datos!AC701&gt;=AC$1005),OR(AC$1006="",Datos!AC701&lt;=AC$1006)),FALSE),IF(ISNUMBER(Datos!AC701),AND(Datos!AC701=INT(Datos!AC701),AND(OR(AC$1005="",Datos!AC701&gt;=AC$1005),OR(AC$1006="",Datos!AC701&lt;=AC$1006))),FALSE),OR(ISNUMBER(FIND(";"&amp;UPPER(TRIM(Datos!AC701&amp;""))&amp;"=",AC$1007)),ISNUMBER(FIND(";"&amp;UPPER(TRIM(Datos!AC701&amp;""))&amp;";",AC$1007))),OR(UPPER(TRIM(Datos!AC701&amp;""))="SÍ",UPPER(TRIM(Datos!AC701&amp;""))="SI",UPPER(TRIM(Datos!AC701&amp;""))="NO"),IF(ISNUMBER(Datos!AC701),AND(OR(AC$1005="",Datos!AC701&gt;=AC$1005),OR(AC$1006="",Datos!AC701&lt;=AC$1006)),FALSE),TRUE))))</f>
        <v>0.0</v>
      </c>
      <c r="AD701">
        <f>IF(Datos!AD701="",0,IF(AND(AD$1008&lt;&gt;"",Datos!AD701=AD$1008),0,IF(AD$1004=0,0,1-CHOOSE(AD$1004,IF(ISNUMBER(Datos!AD701),AND(OR(AD$1005="",Datos!AD701&gt;=AD$1005),OR(AD$1006="",Datos!AD701&lt;=AD$1006)),FALSE),IF(ISNUMBER(Datos!AD701),AND(Datos!AD701=INT(Datos!AD701),AND(OR(AD$1005="",Datos!AD701&gt;=AD$1005),OR(AD$1006="",Datos!AD701&lt;=AD$1006))),FALSE),OR(ISNUMBER(FIND(";"&amp;UPPER(TRIM(Datos!AD701&amp;""))&amp;"=",AD$1007)),ISNUMBER(FIND(";"&amp;UPPER(TRIM(Datos!AD701&amp;""))&amp;";",AD$1007))),OR(UPPER(TRIM(Datos!AD701&amp;""))="SÍ",UPPER(TRIM(Datos!AD701&amp;""))="SI",UPPER(TRIM(Datos!AD701&amp;""))="NO"),IF(ISNUMBER(Datos!AD701),AND(OR(AD$1005="",Datos!AD701&gt;=AD$1005),OR(AD$1006="",Datos!AD701&lt;=AD$1006)),FALSE),TRUE))))</f>
        <v>0.0</v>
      </c>
      <c r="AE701">
        <f>IF(Datos!AE701="",0,IF(AND(AE$1008&lt;&gt;"",Datos!AE701=AE$1008),0,IF(AE$1004=0,0,1-CHOOSE(AE$1004,IF(ISNUMBER(Datos!AE701),AND(OR(AE$1005="",Datos!AE701&gt;=AE$1005),OR(AE$1006="",Datos!AE701&lt;=AE$1006)),FALSE),IF(ISNUMBER(Datos!AE701),AND(Datos!AE701=INT(Datos!AE701),AND(OR(AE$1005="",Datos!AE701&gt;=AE$1005),OR(AE$1006="",Datos!AE701&lt;=AE$1006))),FALSE),OR(ISNUMBER(FIND(";"&amp;UPPER(TRIM(Datos!AE701&amp;""))&amp;"=",AE$1007)),ISNUMBER(FIND(";"&amp;UPPER(TRIM(Datos!AE701&amp;""))&amp;";",AE$1007))),OR(UPPER(TRIM(Datos!AE701&amp;""))="SÍ",UPPER(TRIM(Datos!AE701&amp;""))="SI",UPPER(TRIM(Datos!AE701&amp;""))="NO"),IF(ISNUMBER(Datos!AE701),AND(OR(AE$1005="",Datos!AE701&gt;=AE$1005),OR(AE$1006="",Datos!AE701&lt;=AE$1006)),FALSE),TRUE))))</f>
        <v>0.0</v>
      </c>
    </row>
    <row r="702" spans="2:31">
      <c r="B702">
        <f>IF(Datos!B702="",0,IF(AND(B$1008&lt;&gt;"",Datos!B702=B$1008),0,IF(B$1004=0,0,1-CHOOSE(B$1004,IF(ISNUMBER(Datos!B702),AND(OR(B$1005="",Datos!B702&gt;=B$1005),OR(B$1006="",Datos!B702&lt;=B$1006)),FALSE),IF(ISNUMBER(Datos!B702),AND(Datos!B702=INT(Datos!B702),AND(OR(B$1005="",Datos!B702&gt;=B$1005),OR(B$1006="",Datos!B702&lt;=B$1006))),FALSE),OR(ISNUMBER(FIND(";"&amp;UPPER(TRIM(Datos!B702&amp;""))&amp;"=",B$1007)),ISNUMBER(FIND(";"&amp;UPPER(TRIM(Datos!B702&amp;""))&amp;";",B$1007))),OR(UPPER(TRIM(Datos!B702&amp;""))="SÍ",UPPER(TRIM(Datos!B702&amp;""))="SI",UPPER(TRIM(Datos!B702&amp;""))="NO"),IF(ISNUMBER(Datos!B702),AND(OR(B$1005="",Datos!B702&gt;=B$1005),OR(B$1006="",Datos!B702&lt;=B$1006)),FALSE),TRUE))))</f>
        <v>0.0</v>
      </c>
      <c r="C702">
        <f>IF(Datos!C702="",0,IF(AND(C$1008&lt;&gt;"",Datos!C702=C$1008),0,IF(C$1004=0,0,1-CHOOSE(C$1004,IF(ISNUMBER(Datos!C702),AND(OR(C$1005="",Datos!C702&gt;=C$1005),OR(C$1006="",Datos!C702&lt;=C$1006)),FALSE),IF(ISNUMBER(Datos!C702),AND(Datos!C702=INT(Datos!C702),AND(OR(C$1005="",Datos!C702&gt;=C$1005),OR(C$1006="",Datos!C702&lt;=C$1006))),FALSE),OR(ISNUMBER(FIND(";"&amp;UPPER(TRIM(Datos!C702&amp;""))&amp;"=",C$1007)),ISNUMBER(FIND(";"&amp;UPPER(TRIM(Datos!C702&amp;""))&amp;";",C$1007))),OR(UPPER(TRIM(Datos!C702&amp;""))="SÍ",UPPER(TRIM(Datos!C702&amp;""))="SI",UPPER(TRIM(Datos!C702&amp;""))="NO"),IF(ISNUMBER(Datos!C702),AND(OR(C$1005="",Datos!C702&gt;=C$1005),OR(C$1006="",Datos!C702&lt;=C$1006)),FALSE),TRUE))))</f>
        <v>0.0</v>
      </c>
      <c r="D702">
        <f>IF(Datos!D702="",0,IF(AND(D$1008&lt;&gt;"",Datos!D702=D$1008),0,IF(D$1004=0,0,1-CHOOSE(D$1004,IF(ISNUMBER(Datos!D702),AND(OR(D$1005="",Datos!D702&gt;=D$1005),OR(D$1006="",Datos!D702&lt;=D$1006)),FALSE),IF(ISNUMBER(Datos!D702),AND(Datos!D702=INT(Datos!D702),AND(OR(D$1005="",Datos!D702&gt;=D$1005),OR(D$1006="",Datos!D702&lt;=D$1006))),FALSE),OR(ISNUMBER(FIND(";"&amp;UPPER(TRIM(Datos!D702&amp;""))&amp;"=",D$1007)),ISNUMBER(FIND(";"&amp;UPPER(TRIM(Datos!D702&amp;""))&amp;";",D$1007))),OR(UPPER(TRIM(Datos!D702&amp;""))="SÍ",UPPER(TRIM(Datos!D702&amp;""))="SI",UPPER(TRIM(Datos!D702&amp;""))="NO"),IF(ISNUMBER(Datos!D702),AND(OR(D$1005="",Datos!D702&gt;=D$1005),OR(D$1006="",Datos!D702&lt;=D$1006)),FALSE),TRUE))))</f>
        <v>0.0</v>
      </c>
      <c r="E702">
        <f>IF(Datos!E702="",0,IF(AND(E$1008&lt;&gt;"",Datos!E702=E$1008),0,IF(E$1004=0,0,1-CHOOSE(E$1004,IF(ISNUMBER(Datos!E702),AND(OR(E$1005="",Datos!E702&gt;=E$1005),OR(E$1006="",Datos!E702&lt;=E$1006)),FALSE),IF(ISNUMBER(Datos!E702),AND(Datos!E702=INT(Datos!E702),AND(OR(E$1005="",Datos!E702&gt;=E$1005),OR(E$1006="",Datos!E702&lt;=E$1006))),FALSE),OR(ISNUMBER(FIND(";"&amp;UPPER(TRIM(Datos!E702&amp;""))&amp;"=",E$1007)),ISNUMBER(FIND(";"&amp;UPPER(TRIM(Datos!E702&amp;""))&amp;";",E$1007))),OR(UPPER(TRIM(Datos!E702&amp;""))="SÍ",UPPER(TRIM(Datos!E702&amp;""))="SI",UPPER(TRIM(Datos!E702&amp;""))="NO"),IF(ISNUMBER(Datos!E702),AND(OR(E$1005="",Datos!E702&gt;=E$1005),OR(E$1006="",Datos!E702&lt;=E$1006)),FALSE),TRUE))))</f>
        <v>0.0</v>
      </c>
      <c r="F702">
        <f>IF(Datos!F702="",0,IF(AND(F$1008&lt;&gt;"",Datos!F702=F$1008),0,IF(F$1004=0,0,1-CHOOSE(F$1004,IF(ISNUMBER(Datos!F702),AND(OR(F$1005="",Datos!F702&gt;=F$1005),OR(F$1006="",Datos!F702&lt;=F$1006)),FALSE),IF(ISNUMBER(Datos!F702),AND(Datos!F702=INT(Datos!F702),AND(OR(F$1005="",Datos!F702&gt;=F$1005),OR(F$1006="",Datos!F702&lt;=F$1006))),FALSE),OR(ISNUMBER(FIND(";"&amp;UPPER(TRIM(Datos!F702&amp;""))&amp;"=",F$1007)),ISNUMBER(FIND(";"&amp;UPPER(TRIM(Datos!F702&amp;""))&amp;";",F$1007))),OR(UPPER(TRIM(Datos!F702&amp;""))="SÍ",UPPER(TRIM(Datos!F702&amp;""))="SI",UPPER(TRIM(Datos!F702&amp;""))="NO"),IF(ISNUMBER(Datos!F702),AND(OR(F$1005="",Datos!F702&gt;=F$1005),OR(F$1006="",Datos!F702&lt;=F$1006)),FALSE),TRUE))))</f>
        <v>0.0</v>
      </c>
      <c r="G702">
        <f>IF(Datos!G702="",0,IF(AND(G$1008&lt;&gt;"",Datos!G702=G$1008),0,IF(G$1004=0,0,1-CHOOSE(G$1004,IF(ISNUMBER(Datos!G702),AND(OR(G$1005="",Datos!G702&gt;=G$1005),OR(G$1006="",Datos!G702&lt;=G$1006)),FALSE),IF(ISNUMBER(Datos!G702),AND(Datos!G702=INT(Datos!G702),AND(OR(G$1005="",Datos!G702&gt;=G$1005),OR(G$1006="",Datos!G702&lt;=G$1006))),FALSE),OR(ISNUMBER(FIND(";"&amp;UPPER(TRIM(Datos!G702&amp;""))&amp;"=",G$1007)),ISNUMBER(FIND(";"&amp;UPPER(TRIM(Datos!G702&amp;""))&amp;";",G$1007))),OR(UPPER(TRIM(Datos!G702&amp;""))="SÍ",UPPER(TRIM(Datos!G702&amp;""))="SI",UPPER(TRIM(Datos!G702&amp;""))="NO"),IF(ISNUMBER(Datos!G702),AND(OR(G$1005="",Datos!G702&gt;=G$1005),OR(G$1006="",Datos!G702&lt;=G$1006)),FALSE),TRUE))))</f>
        <v>0.0</v>
      </c>
      <c r="H702">
        <f>IF(Datos!H702="",0,IF(AND(H$1008&lt;&gt;"",Datos!H702=H$1008),0,IF(H$1004=0,0,1-CHOOSE(H$1004,IF(ISNUMBER(Datos!H702),AND(OR(H$1005="",Datos!H702&gt;=H$1005),OR(H$1006="",Datos!H702&lt;=H$1006)),FALSE),IF(ISNUMBER(Datos!H702),AND(Datos!H702=INT(Datos!H702),AND(OR(H$1005="",Datos!H702&gt;=H$1005),OR(H$1006="",Datos!H702&lt;=H$1006))),FALSE),OR(ISNUMBER(FIND(";"&amp;UPPER(TRIM(Datos!H702&amp;""))&amp;"=",H$1007)),ISNUMBER(FIND(";"&amp;UPPER(TRIM(Datos!H702&amp;""))&amp;";",H$1007))),OR(UPPER(TRIM(Datos!H702&amp;""))="SÍ",UPPER(TRIM(Datos!H702&amp;""))="SI",UPPER(TRIM(Datos!H702&amp;""))="NO"),IF(ISNUMBER(Datos!H702),AND(OR(H$1005="",Datos!H702&gt;=H$1005),OR(H$1006="",Datos!H702&lt;=H$1006)),FALSE),TRUE))))</f>
        <v>0.0</v>
      </c>
      <c r="I702">
        <f>IF(Datos!I702="",0,IF(AND(I$1008&lt;&gt;"",Datos!I702=I$1008),0,IF(I$1004=0,0,1-CHOOSE(I$1004,IF(ISNUMBER(Datos!I702),AND(OR(I$1005="",Datos!I702&gt;=I$1005),OR(I$1006="",Datos!I702&lt;=I$1006)),FALSE),IF(ISNUMBER(Datos!I702),AND(Datos!I702=INT(Datos!I702),AND(OR(I$1005="",Datos!I702&gt;=I$1005),OR(I$1006="",Datos!I702&lt;=I$1006))),FALSE),OR(ISNUMBER(FIND(";"&amp;UPPER(TRIM(Datos!I702&amp;""))&amp;"=",I$1007)),ISNUMBER(FIND(";"&amp;UPPER(TRIM(Datos!I702&amp;""))&amp;";",I$1007))),OR(UPPER(TRIM(Datos!I702&amp;""))="SÍ",UPPER(TRIM(Datos!I702&amp;""))="SI",UPPER(TRIM(Datos!I702&amp;""))="NO"),IF(ISNUMBER(Datos!I702),AND(OR(I$1005="",Datos!I702&gt;=I$1005),OR(I$1006="",Datos!I702&lt;=I$1006)),FALSE),TRUE))))</f>
        <v>0.0</v>
      </c>
      <c r="J702">
        <f>IF(Datos!J702="",0,IF(AND(J$1008&lt;&gt;"",Datos!J702=J$1008),0,IF(J$1004=0,0,1-CHOOSE(J$1004,IF(ISNUMBER(Datos!J702),AND(OR(J$1005="",Datos!J702&gt;=J$1005),OR(J$1006="",Datos!J702&lt;=J$1006)),FALSE),IF(ISNUMBER(Datos!J702),AND(Datos!J702=INT(Datos!J702),AND(OR(J$1005="",Datos!J702&gt;=J$1005),OR(J$1006="",Datos!J702&lt;=J$1006))),FALSE),OR(ISNUMBER(FIND(";"&amp;UPPER(TRIM(Datos!J702&amp;""))&amp;"=",J$1007)),ISNUMBER(FIND(";"&amp;UPPER(TRIM(Datos!J702&amp;""))&amp;";",J$1007))),OR(UPPER(TRIM(Datos!J702&amp;""))="SÍ",UPPER(TRIM(Datos!J702&amp;""))="SI",UPPER(TRIM(Datos!J702&amp;""))="NO"),IF(ISNUMBER(Datos!J702),AND(OR(J$1005="",Datos!J702&gt;=J$1005),OR(J$1006="",Datos!J702&lt;=J$1006)),FALSE),TRUE))))</f>
        <v>0.0</v>
      </c>
      <c r="K702">
        <f>IF(Datos!K702="",0,IF(AND(K$1008&lt;&gt;"",Datos!K702=K$1008),0,IF(K$1004=0,0,1-CHOOSE(K$1004,IF(ISNUMBER(Datos!K702),AND(OR(K$1005="",Datos!K702&gt;=K$1005),OR(K$1006="",Datos!K702&lt;=K$1006)),FALSE),IF(ISNUMBER(Datos!K702),AND(Datos!K702=INT(Datos!K702),AND(OR(K$1005="",Datos!K702&gt;=K$1005),OR(K$1006="",Datos!K702&lt;=K$1006))),FALSE),OR(ISNUMBER(FIND(";"&amp;UPPER(TRIM(Datos!K702&amp;""))&amp;"=",K$1007)),ISNUMBER(FIND(";"&amp;UPPER(TRIM(Datos!K702&amp;""))&amp;";",K$1007))),OR(UPPER(TRIM(Datos!K702&amp;""))="SÍ",UPPER(TRIM(Datos!K702&amp;""))="SI",UPPER(TRIM(Datos!K702&amp;""))="NO"),IF(ISNUMBER(Datos!K702),AND(OR(K$1005="",Datos!K702&gt;=K$1005),OR(K$1006="",Datos!K702&lt;=K$1006)),FALSE),TRUE))))</f>
        <v>0.0</v>
      </c>
      <c r="L702">
        <f>IF(Datos!L702="",0,IF(AND(L$1008&lt;&gt;"",Datos!L702=L$1008),0,IF(L$1004=0,0,1-CHOOSE(L$1004,IF(ISNUMBER(Datos!L702),AND(OR(L$1005="",Datos!L702&gt;=L$1005),OR(L$1006="",Datos!L702&lt;=L$1006)),FALSE),IF(ISNUMBER(Datos!L702),AND(Datos!L702=INT(Datos!L702),AND(OR(L$1005="",Datos!L702&gt;=L$1005),OR(L$1006="",Datos!L702&lt;=L$1006))),FALSE),OR(ISNUMBER(FIND(";"&amp;UPPER(TRIM(Datos!L702&amp;""))&amp;"=",L$1007)),ISNUMBER(FIND(";"&amp;UPPER(TRIM(Datos!L702&amp;""))&amp;";",L$1007))),OR(UPPER(TRIM(Datos!L702&amp;""))="SÍ",UPPER(TRIM(Datos!L702&amp;""))="SI",UPPER(TRIM(Datos!L702&amp;""))="NO"),IF(ISNUMBER(Datos!L702),AND(OR(L$1005="",Datos!L702&gt;=L$1005),OR(L$1006="",Datos!L702&lt;=L$1006)),FALSE),TRUE))))</f>
        <v>0.0</v>
      </c>
      <c r="M702">
        <f>IF(Datos!M702="",0,IF(AND(M$1008&lt;&gt;"",Datos!M702=M$1008),0,IF(M$1004=0,0,1-CHOOSE(M$1004,IF(ISNUMBER(Datos!M702),AND(OR(M$1005="",Datos!M702&gt;=M$1005),OR(M$1006="",Datos!M702&lt;=M$1006)),FALSE),IF(ISNUMBER(Datos!M702),AND(Datos!M702=INT(Datos!M702),AND(OR(M$1005="",Datos!M702&gt;=M$1005),OR(M$1006="",Datos!M702&lt;=M$1006))),FALSE),OR(ISNUMBER(FIND(";"&amp;UPPER(TRIM(Datos!M702&amp;""))&amp;"=",M$1007)),ISNUMBER(FIND(";"&amp;UPPER(TRIM(Datos!M702&amp;""))&amp;";",M$1007))),OR(UPPER(TRIM(Datos!M702&amp;""))="SÍ",UPPER(TRIM(Datos!M702&amp;""))="SI",UPPER(TRIM(Datos!M702&amp;""))="NO"),IF(ISNUMBER(Datos!M702),AND(OR(M$1005="",Datos!M702&gt;=M$1005),OR(M$1006="",Datos!M702&lt;=M$1006)),FALSE),TRUE))))</f>
        <v>0.0</v>
      </c>
      <c r="N702">
        <f>IF(Datos!N702="",0,IF(AND(N$1008&lt;&gt;"",Datos!N702=N$1008),0,IF(N$1004=0,0,1-CHOOSE(N$1004,IF(ISNUMBER(Datos!N702),AND(OR(N$1005="",Datos!N702&gt;=N$1005),OR(N$1006="",Datos!N702&lt;=N$1006)),FALSE),IF(ISNUMBER(Datos!N702),AND(Datos!N702=INT(Datos!N702),AND(OR(N$1005="",Datos!N702&gt;=N$1005),OR(N$1006="",Datos!N702&lt;=N$1006))),FALSE),OR(ISNUMBER(FIND(";"&amp;UPPER(TRIM(Datos!N702&amp;""))&amp;"=",N$1007)),ISNUMBER(FIND(";"&amp;UPPER(TRIM(Datos!N702&amp;""))&amp;";",N$1007))),OR(UPPER(TRIM(Datos!N702&amp;""))="SÍ",UPPER(TRIM(Datos!N702&amp;""))="SI",UPPER(TRIM(Datos!N702&amp;""))="NO"),IF(ISNUMBER(Datos!N702),AND(OR(N$1005="",Datos!N702&gt;=N$1005),OR(N$1006="",Datos!N702&lt;=N$1006)),FALSE),TRUE))))</f>
        <v>0.0</v>
      </c>
      <c r="O702">
        <f>IF(Datos!O702="",0,IF(AND(O$1008&lt;&gt;"",Datos!O702=O$1008),0,IF(O$1004=0,0,1-CHOOSE(O$1004,IF(ISNUMBER(Datos!O702),AND(OR(O$1005="",Datos!O702&gt;=O$1005),OR(O$1006="",Datos!O702&lt;=O$1006)),FALSE),IF(ISNUMBER(Datos!O702),AND(Datos!O702=INT(Datos!O702),AND(OR(O$1005="",Datos!O702&gt;=O$1005),OR(O$1006="",Datos!O702&lt;=O$1006))),FALSE),OR(ISNUMBER(FIND(";"&amp;UPPER(TRIM(Datos!O702&amp;""))&amp;"=",O$1007)),ISNUMBER(FIND(";"&amp;UPPER(TRIM(Datos!O702&amp;""))&amp;";",O$1007))),OR(UPPER(TRIM(Datos!O702&amp;""))="SÍ",UPPER(TRIM(Datos!O702&amp;""))="SI",UPPER(TRIM(Datos!O702&amp;""))="NO"),IF(ISNUMBER(Datos!O702),AND(OR(O$1005="",Datos!O702&gt;=O$1005),OR(O$1006="",Datos!O702&lt;=O$1006)),FALSE),TRUE))))</f>
        <v>0.0</v>
      </c>
      <c r="P702">
        <f>IF(Datos!P702="",0,IF(AND(P$1008&lt;&gt;"",Datos!P702=P$1008),0,IF(P$1004=0,0,1-CHOOSE(P$1004,IF(ISNUMBER(Datos!P702),AND(OR(P$1005="",Datos!P702&gt;=P$1005),OR(P$1006="",Datos!P702&lt;=P$1006)),FALSE),IF(ISNUMBER(Datos!P702),AND(Datos!P702=INT(Datos!P702),AND(OR(P$1005="",Datos!P702&gt;=P$1005),OR(P$1006="",Datos!P702&lt;=P$1006))),FALSE),OR(ISNUMBER(FIND(";"&amp;UPPER(TRIM(Datos!P702&amp;""))&amp;"=",P$1007)),ISNUMBER(FIND(";"&amp;UPPER(TRIM(Datos!P702&amp;""))&amp;";",P$1007))),OR(UPPER(TRIM(Datos!P702&amp;""))="SÍ",UPPER(TRIM(Datos!P702&amp;""))="SI",UPPER(TRIM(Datos!P702&amp;""))="NO"),IF(ISNUMBER(Datos!P702),AND(OR(P$1005="",Datos!P702&gt;=P$1005),OR(P$1006="",Datos!P702&lt;=P$1006)),FALSE),TRUE))))</f>
        <v>0.0</v>
      </c>
      <c r="Q702">
        <f>IF(Datos!Q702="",0,IF(AND(Q$1008&lt;&gt;"",Datos!Q702=Q$1008),0,IF(Q$1004=0,0,1-CHOOSE(Q$1004,IF(ISNUMBER(Datos!Q702),AND(OR(Q$1005="",Datos!Q702&gt;=Q$1005),OR(Q$1006="",Datos!Q702&lt;=Q$1006)),FALSE),IF(ISNUMBER(Datos!Q702),AND(Datos!Q702=INT(Datos!Q702),AND(OR(Q$1005="",Datos!Q702&gt;=Q$1005),OR(Q$1006="",Datos!Q702&lt;=Q$1006))),FALSE),OR(ISNUMBER(FIND(";"&amp;UPPER(TRIM(Datos!Q702&amp;""))&amp;"=",Q$1007)),ISNUMBER(FIND(";"&amp;UPPER(TRIM(Datos!Q702&amp;""))&amp;";",Q$1007))),OR(UPPER(TRIM(Datos!Q702&amp;""))="SÍ",UPPER(TRIM(Datos!Q702&amp;""))="SI",UPPER(TRIM(Datos!Q702&amp;""))="NO"),IF(ISNUMBER(Datos!Q702),AND(OR(Q$1005="",Datos!Q702&gt;=Q$1005),OR(Q$1006="",Datos!Q702&lt;=Q$1006)),FALSE),TRUE))))</f>
        <v>0.0</v>
      </c>
      <c r="R702">
        <f>IF(Datos!R702="",0,IF(AND(R$1008&lt;&gt;"",Datos!R702=R$1008),0,IF(R$1004=0,0,1-CHOOSE(R$1004,IF(ISNUMBER(Datos!R702),AND(OR(R$1005="",Datos!R702&gt;=R$1005),OR(R$1006="",Datos!R702&lt;=R$1006)),FALSE),IF(ISNUMBER(Datos!R702),AND(Datos!R702=INT(Datos!R702),AND(OR(R$1005="",Datos!R702&gt;=R$1005),OR(R$1006="",Datos!R702&lt;=R$1006))),FALSE),OR(ISNUMBER(FIND(";"&amp;UPPER(TRIM(Datos!R702&amp;""))&amp;"=",R$1007)),ISNUMBER(FIND(";"&amp;UPPER(TRIM(Datos!R702&amp;""))&amp;";",R$1007))),OR(UPPER(TRIM(Datos!R702&amp;""))="SÍ",UPPER(TRIM(Datos!R702&amp;""))="SI",UPPER(TRIM(Datos!R702&amp;""))="NO"),IF(ISNUMBER(Datos!R702),AND(OR(R$1005="",Datos!R702&gt;=R$1005),OR(R$1006="",Datos!R702&lt;=R$1006)),FALSE),TRUE))))</f>
        <v>0.0</v>
      </c>
      <c r="S702">
        <f>IF(Datos!S702="",0,IF(AND(S$1008&lt;&gt;"",Datos!S702=S$1008),0,IF(S$1004=0,0,1-CHOOSE(S$1004,IF(ISNUMBER(Datos!S702),AND(OR(S$1005="",Datos!S702&gt;=S$1005),OR(S$1006="",Datos!S702&lt;=S$1006)),FALSE),IF(ISNUMBER(Datos!S702),AND(Datos!S702=INT(Datos!S702),AND(OR(S$1005="",Datos!S702&gt;=S$1005),OR(S$1006="",Datos!S702&lt;=S$1006))),FALSE),OR(ISNUMBER(FIND(";"&amp;UPPER(TRIM(Datos!S702&amp;""))&amp;"=",S$1007)),ISNUMBER(FIND(";"&amp;UPPER(TRIM(Datos!S702&amp;""))&amp;";",S$1007))),OR(UPPER(TRIM(Datos!S702&amp;""))="SÍ",UPPER(TRIM(Datos!S702&amp;""))="SI",UPPER(TRIM(Datos!S702&amp;""))="NO"),IF(ISNUMBER(Datos!S702),AND(OR(S$1005="",Datos!S702&gt;=S$1005),OR(S$1006="",Datos!S702&lt;=S$1006)),FALSE),TRUE))))</f>
        <v>0.0</v>
      </c>
      <c r="T702">
        <f>IF(Datos!T702="",0,IF(AND(T$1008&lt;&gt;"",Datos!T702=T$1008),0,IF(T$1004=0,0,1-CHOOSE(T$1004,IF(ISNUMBER(Datos!T702),AND(OR(T$1005="",Datos!T702&gt;=T$1005),OR(T$1006="",Datos!T702&lt;=T$1006)),FALSE),IF(ISNUMBER(Datos!T702),AND(Datos!T702=INT(Datos!T702),AND(OR(T$1005="",Datos!T702&gt;=T$1005),OR(T$1006="",Datos!T702&lt;=T$1006))),FALSE),OR(ISNUMBER(FIND(";"&amp;UPPER(TRIM(Datos!T702&amp;""))&amp;"=",T$1007)),ISNUMBER(FIND(";"&amp;UPPER(TRIM(Datos!T702&amp;""))&amp;";",T$1007))),OR(UPPER(TRIM(Datos!T702&amp;""))="SÍ",UPPER(TRIM(Datos!T702&amp;""))="SI",UPPER(TRIM(Datos!T702&amp;""))="NO"),IF(ISNUMBER(Datos!T702),AND(OR(T$1005="",Datos!T702&gt;=T$1005),OR(T$1006="",Datos!T702&lt;=T$1006)),FALSE),TRUE))))</f>
        <v>0.0</v>
      </c>
      <c r="U702">
        <f>IF(Datos!U702="",0,IF(AND(U$1008&lt;&gt;"",Datos!U702=U$1008),0,IF(U$1004=0,0,1-CHOOSE(U$1004,IF(ISNUMBER(Datos!U702),AND(OR(U$1005="",Datos!U702&gt;=U$1005),OR(U$1006="",Datos!U702&lt;=U$1006)),FALSE),IF(ISNUMBER(Datos!U702),AND(Datos!U702=INT(Datos!U702),AND(OR(U$1005="",Datos!U702&gt;=U$1005),OR(U$1006="",Datos!U702&lt;=U$1006))),FALSE),OR(ISNUMBER(FIND(";"&amp;UPPER(TRIM(Datos!U702&amp;""))&amp;"=",U$1007)),ISNUMBER(FIND(";"&amp;UPPER(TRIM(Datos!U702&amp;""))&amp;";",U$1007))),OR(UPPER(TRIM(Datos!U702&amp;""))="SÍ",UPPER(TRIM(Datos!U702&amp;""))="SI",UPPER(TRIM(Datos!U702&amp;""))="NO"),IF(ISNUMBER(Datos!U702),AND(OR(U$1005="",Datos!U702&gt;=U$1005),OR(U$1006="",Datos!U702&lt;=U$1006)),FALSE),TRUE))))</f>
        <v>0.0</v>
      </c>
      <c r="V702">
        <f>IF(Datos!V702="",0,IF(AND(V$1008&lt;&gt;"",Datos!V702=V$1008),0,IF(V$1004=0,0,1-CHOOSE(V$1004,IF(ISNUMBER(Datos!V702),AND(OR(V$1005="",Datos!V702&gt;=V$1005),OR(V$1006="",Datos!V702&lt;=V$1006)),FALSE),IF(ISNUMBER(Datos!V702),AND(Datos!V702=INT(Datos!V702),AND(OR(V$1005="",Datos!V702&gt;=V$1005),OR(V$1006="",Datos!V702&lt;=V$1006))),FALSE),OR(ISNUMBER(FIND(";"&amp;UPPER(TRIM(Datos!V702&amp;""))&amp;"=",V$1007)),ISNUMBER(FIND(";"&amp;UPPER(TRIM(Datos!V702&amp;""))&amp;";",V$1007))),OR(UPPER(TRIM(Datos!V702&amp;""))="SÍ",UPPER(TRIM(Datos!V702&amp;""))="SI",UPPER(TRIM(Datos!V702&amp;""))="NO"),IF(ISNUMBER(Datos!V702),AND(OR(V$1005="",Datos!V702&gt;=V$1005),OR(V$1006="",Datos!V702&lt;=V$1006)),FALSE),TRUE))))</f>
        <v>0.0</v>
      </c>
      <c r="W702">
        <f>IF(Datos!W702="",0,IF(AND(W$1008&lt;&gt;"",Datos!W702=W$1008),0,IF(W$1004=0,0,1-CHOOSE(W$1004,IF(ISNUMBER(Datos!W702),AND(OR(W$1005="",Datos!W702&gt;=W$1005),OR(W$1006="",Datos!W702&lt;=W$1006)),FALSE),IF(ISNUMBER(Datos!W702),AND(Datos!W702=INT(Datos!W702),AND(OR(W$1005="",Datos!W702&gt;=W$1005),OR(W$1006="",Datos!W702&lt;=W$1006))),FALSE),OR(ISNUMBER(FIND(";"&amp;UPPER(TRIM(Datos!W702&amp;""))&amp;"=",W$1007)),ISNUMBER(FIND(";"&amp;UPPER(TRIM(Datos!W702&amp;""))&amp;";",W$1007))),OR(UPPER(TRIM(Datos!W702&amp;""))="SÍ",UPPER(TRIM(Datos!W702&amp;""))="SI",UPPER(TRIM(Datos!W702&amp;""))="NO"),IF(ISNUMBER(Datos!W702),AND(OR(W$1005="",Datos!W702&gt;=W$1005),OR(W$1006="",Datos!W702&lt;=W$1006)),FALSE),TRUE))))</f>
        <v>0.0</v>
      </c>
      <c r="X702">
        <f>IF(Datos!X702="",0,IF(AND(X$1008&lt;&gt;"",Datos!X702=X$1008),0,IF(X$1004=0,0,1-CHOOSE(X$1004,IF(ISNUMBER(Datos!X702),AND(OR(X$1005="",Datos!X702&gt;=X$1005),OR(X$1006="",Datos!X702&lt;=X$1006)),FALSE),IF(ISNUMBER(Datos!X702),AND(Datos!X702=INT(Datos!X702),AND(OR(X$1005="",Datos!X702&gt;=X$1005),OR(X$1006="",Datos!X702&lt;=X$1006))),FALSE),OR(ISNUMBER(FIND(";"&amp;UPPER(TRIM(Datos!X702&amp;""))&amp;"=",X$1007)),ISNUMBER(FIND(";"&amp;UPPER(TRIM(Datos!X702&amp;""))&amp;";",X$1007))),OR(UPPER(TRIM(Datos!X702&amp;""))="SÍ",UPPER(TRIM(Datos!X702&amp;""))="SI",UPPER(TRIM(Datos!X702&amp;""))="NO"),IF(ISNUMBER(Datos!X702),AND(OR(X$1005="",Datos!X702&gt;=X$1005),OR(X$1006="",Datos!X702&lt;=X$1006)),FALSE),TRUE))))</f>
        <v>0.0</v>
      </c>
      <c r="Y702">
        <f>IF(Datos!Y702="",0,IF(AND(Y$1008&lt;&gt;"",Datos!Y702=Y$1008),0,IF(Y$1004=0,0,1-CHOOSE(Y$1004,IF(ISNUMBER(Datos!Y702),AND(OR(Y$1005="",Datos!Y702&gt;=Y$1005),OR(Y$1006="",Datos!Y702&lt;=Y$1006)),FALSE),IF(ISNUMBER(Datos!Y702),AND(Datos!Y702=INT(Datos!Y702),AND(OR(Y$1005="",Datos!Y702&gt;=Y$1005),OR(Y$1006="",Datos!Y702&lt;=Y$1006))),FALSE),OR(ISNUMBER(FIND(";"&amp;UPPER(TRIM(Datos!Y702&amp;""))&amp;"=",Y$1007)),ISNUMBER(FIND(";"&amp;UPPER(TRIM(Datos!Y702&amp;""))&amp;";",Y$1007))),OR(UPPER(TRIM(Datos!Y702&amp;""))="SÍ",UPPER(TRIM(Datos!Y702&amp;""))="SI",UPPER(TRIM(Datos!Y702&amp;""))="NO"),IF(ISNUMBER(Datos!Y702),AND(OR(Y$1005="",Datos!Y702&gt;=Y$1005),OR(Y$1006="",Datos!Y702&lt;=Y$1006)),FALSE),TRUE))))</f>
        <v>0.0</v>
      </c>
      <c r="Z702">
        <f>IF(Datos!Z702="",0,IF(AND(Z$1008&lt;&gt;"",Datos!Z702=Z$1008),0,IF(Z$1004=0,0,1-CHOOSE(Z$1004,IF(ISNUMBER(Datos!Z702),AND(OR(Z$1005="",Datos!Z702&gt;=Z$1005),OR(Z$1006="",Datos!Z702&lt;=Z$1006)),FALSE),IF(ISNUMBER(Datos!Z702),AND(Datos!Z702=INT(Datos!Z702),AND(OR(Z$1005="",Datos!Z702&gt;=Z$1005),OR(Z$1006="",Datos!Z702&lt;=Z$1006))),FALSE),OR(ISNUMBER(FIND(";"&amp;UPPER(TRIM(Datos!Z702&amp;""))&amp;"=",Z$1007)),ISNUMBER(FIND(";"&amp;UPPER(TRIM(Datos!Z702&amp;""))&amp;";",Z$1007))),OR(UPPER(TRIM(Datos!Z702&amp;""))="SÍ",UPPER(TRIM(Datos!Z702&amp;""))="SI",UPPER(TRIM(Datos!Z702&amp;""))="NO"),IF(ISNUMBER(Datos!Z702),AND(OR(Z$1005="",Datos!Z702&gt;=Z$1005),OR(Z$1006="",Datos!Z702&lt;=Z$1006)),FALSE),TRUE))))</f>
        <v>0.0</v>
      </c>
      <c r="AA702">
        <f>IF(Datos!AA702="",0,IF(AND(AA$1008&lt;&gt;"",Datos!AA702=AA$1008),0,IF(AA$1004=0,0,1-CHOOSE(AA$1004,IF(ISNUMBER(Datos!AA702),AND(OR(AA$1005="",Datos!AA702&gt;=AA$1005),OR(AA$1006="",Datos!AA702&lt;=AA$1006)),FALSE),IF(ISNUMBER(Datos!AA702),AND(Datos!AA702=INT(Datos!AA702),AND(OR(AA$1005="",Datos!AA702&gt;=AA$1005),OR(AA$1006="",Datos!AA702&lt;=AA$1006))),FALSE),OR(ISNUMBER(FIND(";"&amp;UPPER(TRIM(Datos!AA702&amp;""))&amp;"=",AA$1007)),ISNUMBER(FIND(";"&amp;UPPER(TRIM(Datos!AA702&amp;""))&amp;";",AA$1007))),OR(UPPER(TRIM(Datos!AA702&amp;""))="SÍ",UPPER(TRIM(Datos!AA702&amp;""))="SI",UPPER(TRIM(Datos!AA702&amp;""))="NO"),IF(ISNUMBER(Datos!AA702),AND(OR(AA$1005="",Datos!AA702&gt;=AA$1005),OR(AA$1006="",Datos!AA702&lt;=AA$1006)),FALSE),TRUE))))</f>
        <v>0.0</v>
      </c>
      <c r="AB702">
        <f>IF(Datos!AB702="",0,IF(AND(AB$1008&lt;&gt;"",Datos!AB702=AB$1008),0,IF(AB$1004=0,0,1-CHOOSE(AB$1004,IF(ISNUMBER(Datos!AB702),AND(OR(AB$1005="",Datos!AB702&gt;=AB$1005),OR(AB$1006="",Datos!AB702&lt;=AB$1006)),FALSE),IF(ISNUMBER(Datos!AB702),AND(Datos!AB702=INT(Datos!AB702),AND(OR(AB$1005="",Datos!AB702&gt;=AB$1005),OR(AB$1006="",Datos!AB702&lt;=AB$1006))),FALSE),OR(ISNUMBER(FIND(";"&amp;UPPER(TRIM(Datos!AB702&amp;""))&amp;"=",AB$1007)),ISNUMBER(FIND(";"&amp;UPPER(TRIM(Datos!AB702&amp;""))&amp;";",AB$1007))),OR(UPPER(TRIM(Datos!AB702&amp;""))="SÍ",UPPER(TRIM(Datos!AB702&amp;""))="SI",UPPER(TRIM(Datos!AB702&amp;""))="NO"),IF(ISNUMBER(Datos!AB702),AND(OR(AB$1005="",Datos!AB702&gt;=AB$1005),OR(AB$1006="",Datos!AB702&lt;=AB$1006)),FALSE),TRUE))))</f>
        <v>0.0</v>
      </c>
      <c r="AC702">
        <f>IF(Datos!AC702="",0,IF(AND(AC$1008&lt;&gt;"",Datos!AC702=AC$1008),0,IF(AC$1004=0,0,1-CHOOSE(AC$1004,IF(ISNUMBER(Datos!AC702),AND(OR(AC$1005="",Datos!AC702&gt;=AC$1005),OR(AC$1006="",Datos!AC702&lt;=AC$1006)),FALSE),IF(ISNUMBER(Datos!AC702),AND(Datos!AC702=INT(Datos!AC702),AND(OR(AC$1005="",Datos!AC702&gt;=AC$1005),OR(AC$1006="",Datos!AC702&lt;=AC$1006))),FALSE),OR(ISNUMBER(FIND(";"&amp;UPPER(TRIM(Datos!AC702&amp;""))&amp;"=",AC$1007)),ISNUMBER(FIND(";"&amp;UPPER(TRIM(Datos!AC702&amp;""))&amp;";",AC$1007))),OR(UPPER(TRIM(Datos!AC702&amp;""))="SÍ",UPPER(TRIM(Datos!AC702&amp;""))="SI",UPPER(TRIM(Datos!AC702&amp;""))="NO"),IF(ISNUMBER(Datos!AC702),AND(OR(AC$1005="",Datos!AC702&gt;=AC$1005),OR(AC$1006="",Datos!AC702&lt;=AC$1006)),FALSE),TRUE))))</f>
        <v>0.0</v>
      </c>
      <c r="AD702">
        <f>IF(Datos!AD702="",0,IF(AND(AD$1008&lt;&gt;"",Datos!AD702=AD$1008),0,IF(AD$1004=0,0,1-CHOOSE(AD$1004,IF(ISNUMBER(Datos!AD702),AND(OR(AD$1005="",Datos!AD702&gt;=AD$1005),OR(AD$1006="",Datos!AD702&lt;=AD$1006)),FALSE),IF(ISNUMBER(Datos!AD702),AND(Datos!AD702=INT(Datos!AD702),AND(OR(AD$1005="",Datos!AD702&gt;=AD$1005),OR(AD$1006="",Datos!AD702&lt;=AD$1006))),FALSE),OR(ISNUMBER(FIND(";"&amp;UPPER(TRIM(Datos!AD702&amp;""))&amp;"=",AD$1007)),ISNUMBER(FIND(";"&amp;UPPER(TRIM(Datos!AD702&amp;""))&amp;";",AD$1007))),OR(UPPER(TRIM(Datos!AD702&amp;""))="SÍ",UPPER(TRIM(Datos!AD702&amp;""))="SI",UPPER(TRIM(Datos!AD702&amp;""))="NO"),IF(ISNUMBER(Datos!AD702),AND(OR(AD$1005="",Datos!AD702&gt;=AD$1005),OR(AD$1006="",Datos!AD702&lt;=AD$1006)),FALSE),TRUE))))</f>
        <v>0.0</v>
      </c>
      <c r="AE702">
        <f>IF(Datos!AE702="",0,IF(AND(AE$1008&lt;&gt;"",Datos!AE702=AE$1008),0,IF(AE$1004=0,0,1-CHOOSE(AE$1004,IF(ISNUMBER(Datos!AE702),AND(OR(AE$1005="",Datos!AE702&gt;=AE$1005),OR(AE$1006="",Datos!AE702&lt;=AE$1006)),FALSE),IF(ISNUMBER(Datos!AE702),AND(Datos!AE702=INT(Datos!AE702),AND(OR(AE$1005="",Datos!AE702&gt;=AE$1005),OR(AE$1006="",Datos!AE702&lt;=AE$1006))),FALSE),OR(ISNUMBER(FIND(";"&amp;UPPER(TRIM(Datos!AE702&amp;""))&amp;"=",AE$1007)),ISNUMBER(FIND(";"&amp;UPPER(TRIM(Datos!AE702&amp;""))&amp;";",AE$1007))),OR(UPPER(TRIM(Datos!AE702&amp;""))="SÍ",UPPER(TRIM(Datos!AE702&amp;""))="SI",UPPER(TRIM(Datos!AE702&amp;""))="NO"),IF(ISNUMBER(Datos!AE702),AND(OR(AE$1005="",Datos!AE702&gt;=AE$1005),OR(AE$1006="",Datos!AE702&lt;=AE$1006)),FALSE),TRUE))))</f>
        <v>0.0</v>
      </c>
    </row>
    <row r="703" spans="2:31">
      <c r="B703">
        <f>IF(Datos!B703="",0,IF(AND(B$1008&lt;&gt;"",Datos!B703=B$1008),0,IF(B$1004=0,0,1-CHOOSE(B$1004,IF(ISNUMBER(Datos!B703),AND(OR(B$1005="",Datos!B703&gt;=B$1005),OR(B$1006="",Datos!B703&lt;=B$1006)),FALSE),IF(ISNUMBER(Datos!B703),AND(Datos!B703=INT(Datos!B703),AND(OR(B$1005="",Datos!B703&gt;=B$1005),OR(B$1006="",Datos!B703&lt;=B$1006))),FALSE),OR(ISNUMBER(FIND(";"&amp;UPPER(TRIM(Datos!B703&amp;""))&amp;"=",B$1007)),ISNUMBER(FIND(";"&amp;UPPER(TRIM(Datos!B703&amp;""))&amp;";",B$1007))),OR(UPPER(TRIM(Datos!B703&amp;""))="SÍ",UPPER(TRIM(Datos!B703&amp;""))="SI",UPPER(TRIM(Datos!B703&amp;""))="NO"),IF(ISNUMBER(Datos!B703),AND(OR(B$1005="",Datos!B703&gt;=B$1005),OR(B$1006="",Datos!B703&lt;=B$1006)),FALSE),TRUE))))</f>
        <v>0.0</v>
      </c>
      <c r="C703">
        <f>IF(Datos!C703="",0,IF(AND(C$1008&lt;&gt;"",Datos!C703=C$1008),0,IF(C$1004=0,0,1-CHOOSE(C$1004,IF(ISNUMBER(Datos!C703),AND(OR(C$1005="",Datos!C703&gt;=C$1005),OR(C$1006="",Datos!C703&lt;=C$1006)),FALSE),IF(ISNUMBER(Datos!C703),AND(Datos!C703=INT(Datos!C703),AND(OR(C$1005="",Datos!C703&gt;=C$1005),OR(C$1006="",Datos!C703&lt;=C$1006))),FALSE),OR(ISNUMBER(FIND(";"&amp;UPPER(TRIM(Datos!C703&amp;""))&amp;"=",C$1007)),ISNUMBER(FIND(";"&amp;UPPER(TRIM(Datos!C703&amp;""))&amp;";",C$1007))),OR(UPPER(TRIM(Datos!C703&amp;""))="SÍ",UPPER(TRIM(Datos!C703&amp;""))="SI",UPPER(TRIM(Datos!C703&amp;""))="NO"),IF(ISNUMBER(Datos!C703),AND(OR(C$1005="",Datos!C703&gt;=C$1005),OR(C$1006="",Datos!C703&lt;=C$1006)),FALSE),TRUE))))</f>
        <v>0.0</v>
      </c>
      <c r="D703">
        <f>IF(Datos!D703="",0,IF(AND(D$1008&lt;&gt;"",Datos!D703=D$1008),0,IF(D$1004=0,0,1-CHOOSE(D$1004,IF(ISNUMBER(Datos!D703),AND(OR(D$1005="",Datos!D703&gt;=D$1005),OR(D$1006="",Datos!D703&lt;=D$1006)),FALSE),IF(ISNUMBER(Datos!D703),AND(Datos!D703=INT(Datos!D703),AND(OR(D$1005="",Datos!D703&gt;=D$1005),OR(D$1006="",Datos!D703&lt;=D$1006))),FALSE),OR(ISNUMBER(FIND(";"&amp;UPPER(TRIM(Datos!D703&amp;""))&amp;"=",D$1007)),ISNUMBER(FIND(";"&amp;UPPER(TRIM(Datos!D703&amp;""))&amp;";",D$1007))),OR(UPPER(TRIM(Datos!D703&amp;""))="SÍ",UPPER(TRIM(Datos!D703&amp;""))="SI",UPPER(TRIM(Datos!D703&amp;""))="NO"),IF(ISNUMBER(Datos!D703),AND(OR(D$1005="",Datos!D703&gt;=D$1005),OR(D$1006="",Datos!D703&lt;=D$1006)),FALSE),TRUE))))</f>
        <v>0.0</v>
      </c>
      <c r="E703">
        <f>IF(Datos!E703="",0,IF(AND(E$1008&lt;&gt;"",Datos!E703=E$1008),0,IF(E$1004=0,0,1-CHOOSE(E$1004,IF(ISNUMBER(Datos!E703),AND(OR(E$1005="",Datos!E703&gt;=E$1005),OR(E$1006="",Datos!E703&lt;=E$1006)),FALSE),IF(ISNUMBER(Datos!E703),AND(Datos!E703=INT(Datos!E703),AND(OR(E$1005="",Datos!E703&gt;=E$1005),OR(E$1006="",Datos!E703&lt;=E$1006))),FALSE),OR(ISNUMBER(FIND(";"&amp;UPPER(TRIM(Datos!E703&amp;""))&amp;"=",E$1007)),ISNUMBER(FIND(";"&amp;UPPER(TRIM(Datos!E703&amp;""))&amp;";",E$1007))),OR(UPPER(TRIM(Datos!E703&amp;""))="SÍ",UPPER(TRIM(Datos!E703&amp;""))="SI",UPPER(TRIM(Datos!E703&amp;""))="NO"),IF(ISNUMBER(Datos!E703),AND(OR(E$1005="",Datos!E703&gt;=E$1005),OR(E$1006="",Datos!E703&lt;=E$1006)),FALSE),TRUE))))</f>
        <v>0.0</v>
      </c>
      <c r="F703">
        <f>IF(Datos!F703="",0,IF(AND(F$1008&lt;&gt;"",Datos!F703=F$1008),0,IF(F$1004=0,0,1-CHOOSE(F$1004,IF(ISNUMBER(Datos!F703),AND(OR(F$1005="",Datos!F703&gt;=F$1005),OR(F$1006="",Datos!F703&lt;=F$1006)),FALSE),IF(ISNUMBER(Datos!F703),AND(Datos!F703=INT(Datos!F703),AND(OR(F$1005="",Datos!F703&gt;=F$1005),OR(F$1006="",Datos!F703&lt;=F$1006))),FALSE),OR(ISNUMBER(FIND(";"&amp;UPPER(TRIM(Datos!F703&amp;""))&amp;"=",F$1007)),ISNUMBER(FIND(";"&amp;UPPER(TRIM(Datos!F703&amp;""))&amp;";",F$1007))),OR(UPPER(TRIM(Datos!F703&amp;""))="SÍ",UPPER(TRIM(Datos!F703&amp;""))="SI",UPPER(TRIM(Datos!F703&amp;""))="NO"),IF(ISNUMBER(Datos!F703),AND(OR(F$1005="",Datos!F703&gt;=F$1005),OR(F$1006="",Datos!F703&lt;=F$1006)),FALSE),TRUE))))</f>
        <v>0.0</v>
      </c>
      <c r="G703">
        <f>IF(Datos!G703="",0,IF(AND(G$1008&lt;&gt;"",Datos!G703=G$1008),0,IF(G$1004=0,0,1-CHOOSE(G$1004,IF(ISNUMBER(Datos!G703),AND(OR(G$1005="",Datos!G703&gt;=G$1005),OR(G$1006="",Datos!G703&lt;=G$1006)),FALSE),IF(ISNUMBER(Datos!G703),AND(Datos!G703=INT(Datos!G703),AND(OR(G$1005="",Datos!G703&gt;=G$1005),OR(G$1006="",Datos!G703&lt;=G$1006))),FALSE),OR(ISNUMBER(FIND(";"&amp;UPPER(TRIM(Datos!G703&amp;""))&amp;"=",G$1007)),ISNUMBER(FIND(";"&amp;UPPER(TRIM(Datos!G703&amp;""))&amp;";",G$1007))),OR(UPPER(TRIM(Datos!G703&amp;""))="SÍ",UPPER(TRIM(Datos!G703&amp;""))="SI",UPPER(TRIM(Datos!G703&amp;""))="NO"),IF(ISNUMBER(Datos!G703),AND(OR(G$1005="",Datos!G703&gt;=G$1005),OR(G$1006="",Datos!G703&lt;=G$1006)),FALSE),TRUE))))</f>
        <v>0.0</v>
      </c>
      <c r="H703">
        <f>IF(Datos!H703="",0,IF(AND(H$1008&lt;&gt;"",Datos!H703=H$1008),0,IF(H$1004=0,0,1-CHOOSE(H$1004,IF(ISNUMBER(Datos!H703),AND(OR(H$1005="",Datos!H703&gt;=H$1005),OR(H$1006="",Datos!H703&lt;=H$1006)),FALSE),IF(ISNUMBER(Datos!H703),AND(Datos!H703=INT(Datos!H703),AND(OR(H$1005="",Datos!H703&gt;=H$1005),OR(H$1006="",Datos!H703&lt;=H$1006))),FALSE),OR(ISNUMBER(FIND(";"&amp;UPPER(TRIM(Datos!H703&amp;""))&amp;"=",H$1007)),ISNUMBER(FIND(";"&amp;UPPER(TRIM(Datos!H703&amp;""))&amp;";",H$1007))),OR(UPPER(TRIM(Datos!H703&amp;""))="SÍ",UPPER(TRIM(Datos!H703&amp;""))="SI",UPPER(TRIM(Datos!H703&amp;""))="NO"),IF(ISNUMBER(Datos!H703),AND(OR(H$1005="",Datos!H703&gt;=H$1005),OR(H$1006="",Datos!H703&lt;=H$1006)),FALSE),TRUE))))</f>
        <v>0.0</v>
      </c>
      <c r="I703">
        <f>IF(Datos!I703="",0,IF(AND(I$1008&lt;&gt;"",Datos!I703=I$1008),0,IF(I$1004=0,0,1-CHOOSE(I$1004,IF(ISNUMBER(Datos!I703),AND(OR(I$1005="",Datos!I703&gt;=I$1005),OR(I$1006="",Datos!I703&lt;=I$1006)),FALSE),IF(ISNUMBER(Datos!I703),AND(Datos!I703=INT(Datos!I703),AND(OR(I$1005="",Datos!I703&gt;=I$1005),OR(I$1006="",Datos!I703&lt;=I$1006))),FALSE),OR(ISNUMBER(FIND(";"&amp;UPPER(TRIM(Datos!I703&amp;""))&amp;"=",I$1007)),ISNUMBER(FIND(";"&amp;UPPER(TRIM(Datos!I703&amp;""))&amp;";",I$1007))),OR(UPPER(TRIM(Datos!I703&amp;""))="SÍ",UPPER(TRIM(Datos!I703&amp;""))="SI",UPPER(TRIM(Datos!I703&amp;""))="NO"),IF(ISNUMBER(Datos!I703),AND(OR(I$1005="",Datos!I703&gt;=I$1005),OR(I$1006="",Datos!I703&lt;=I$1006)),FALSE),TRUE))))</f>
        <v>0.0</v>
      </c>
      <c r="J703">
        <f>IF(Datos!J703="",0,IF(AND(J$1008&lt;&gt;"",Datos!J703=J$1008),0,IF(J$1004=0,0,1-CHOOSE(J$1004,IF(ISNUMBER(Datos!J703),AND(OR(J$1005="",Datos!J703&gt;=J$1005),OR(J$1006="",Datos!J703&lt;=J$1006)),FALSE),IF(ISNUMBER(Datos!J703),AND(Datos!J703=INT(Datos!J703),AND(OR(J$1005="",Datos!J703&gt;=J$1005),OR(J$1006="",Datos!J703&lt;=J$1006))),FALSE),OR(ISNUMBER(FIND(";"&amp;UPPER(TRIM(Datos!J703&amp;""))&amp;"=",J$1007)),ISNUMBER(FIND(";"&amp;UPPER(TRIM(Datos!J703&amp;""))&amp;";",J$1007))),OR(UPPER(TRIM(Datos!J703&amp;""))="SÍ",UPPER(TRIM(Datos!J703&amp;""))="SI",UPPER(TRIM(Datos!J703&amp;""))="NO"),IF(ISNUMBER(Datos!J703),AND(OR(J$1005="",Datos!J703&gt;=J$1005),OR(J$1006="",Datos!J703&lt;=J$1006)),FALSE),TRUE))))</f>
        <v>0.0</v>
      </c>
      <c r="K703">
        <f>IF(Datos!K703="",0,IF(AND(K$1008&lt;&gt;"",Datos!K703=K$1008),0,IF(K$1004=0,0,1-CHOOSE(K$1004,IF(ISNUMBER(Datos!K703),AND(OR(K$1005="",Datos!K703&gt;=K$1005),OR(K$1006="",Datos!K703&lt;=K$1006)),FALSE),IF(ISNUMBER(Datos!K703),AND(Datos!K703=INT(Datos!K703),AND(OR(K$1005="",Datos!K703&gt;=K$1005),OR(K$1006="",Datos!K703&lt;=K$1006))),FALSE),OR(ISNUMBER(FIND(";"&amp;UPPER(TRIM(Datos!K703&amp;""))&amp;"=",K$1007)),ISNUMBER(FIND(";"&amp;UPPER(TRIM(Datos!K703&amp;""))&amp;";",K$1007))),OR(UPPER(TRIM(Datos!K703&amp;""))="SÍ",UPPER(TRIM(Datos!K703&amp;""))="SI",UPPER(TRIM(Datos!K703&amp;""))="NO"),IF(ISNUMBER(Datos!K703),AND(OR(K$1005="",Datos!K703&gt;=K$1005),OR(K$1006="",Datos!K703&lt;=K$1006)),FALSE),TRUE))))</f>
        <v>0.0</v>
      </c>
      <c r="L703">
        <f>IF(Datos!L703="",0,IF(AND(L$1008&lt;&gt;"",Datos!L703=L$1008),0,IF(L$1004=0,0,1-CHOOSE(L$1004,IF(ISNUMBER(Datos!L703),AND(OR(L$1005="",Datos!L703&gt;=L$1005),OR(L$1006="",Datos!L703&lt;=L$1006)),FALSE),IF(ISNUMBER(Datos!L703),AND(Datos!L703=INT(Datos!L703),AND(OR(L$1005="",Datos!L703&gt;=L$1005),OR(L$1006="",Datos!L703&lt;=L$1006))),FALSE),OR(ISNUMBER(FIND(";"&amp;UPPER(TRIM(Datos!L703&amp;""))&amp;"=",L$1007)),ISNUMBER(FIND(";"&amp;UPPER(TRIM(Datos!L703&amp;""))&amp;";",L$1007))),OR(UPPER(TRIM(Datos!L703&amp;""))="SÍ",UPPER(TRIM(Datos!L703&amp;""))="SI",UPPER(TRIM(Datos!L703&amp;""))="NO"),IF(ISNUMBER(Datos!L703),AND(OR(L$1005="",Datos!L703&gt;=L$1005),OR(L$1006="",Datos!L703&lt;=L$1006)),FALSE),TRUE))))</f>
        <v>0.0</v>
      </c>
      <c r="M703">
        <f>IF(Datos!M703="",0,IF(AND(M$1008&lt;&gt;"",Datos!M703=M$1008),0,IF(M$1004=0,0,1-CHOOSE(M$1004,IF(ISNUMBER(Datos!M703),AND(OR(M$1005="",Datos!M703&gt;=M$1005),OR(M$1006="",Datos!M703&lt;=M$1006)),FALSE),IF(ISNUMBER(Datos!M703),AND(Datos!M703=INT(Datos!M703),AND(OR(M$1005="",Datos!M703&gt;=M$1005),OR(M$1006="",Datos!M703&lt;=M$1006))),FALSE),OR(ISNUMBER(FIND(";"&amp;UPPER(TRIM(Datos!M703&amp;""))&amp;"=",M$1007)),ISNUMBER(FIND(";"&amp;UPPER(TRIM(Datos!M703&amp;""))&amp;";",M$1007))),OR(UPPER(TRIM(Datos!M703&amp;""))="SÍ",UPPER(TRIM(Datos!M703&amp;""))="SI",UPPER(TRIM(Datos!M703&amp;""))="NO"),IF(ISNUMBER(Datos!M703),AND(OR(M$1005="",Datos!M703&gt;=M$1005),OR(M$1006="",Datos!M703&lt;=M$1006)),FALSE),TRUE))))</f>
        <v>0.0</v>
      </c>
      <c r="N703">
        <f>IF(Datos!N703="",0,IF(AND(N$1008&lt;&gt;"",Datos!N703=N$1008),0,IF(N$1004=0,0,1-CHOOSE(N$1004,IF(ISNUMBER(Datos!N703),AND(OR(N$1005="",Datos!N703&gt;=N$1005),OR(N$1006="",Datos!N703&lt;=N$1006)),FALSE),IF(ISNUMBER(Datos!N703),AND(Datos!N703=INT(Datos!N703),AND(OR(N$1005="",Datos!N703&gt;=N$1005),OR(N$1006="",Datos!N703&lt;=N$1006))),FALSE),OR(ISNUMBER(FIND(";"&amp;UPPER(TRIM(Datos!N703&amp;""))&amp;"=",N$1007)),ISNUMBER(FIND(";"&amp;UPPER(TRIM(Datos!N703&amp;""))&amp;";",N$1007))),OR(UPPER(TRIM(Datos!N703&amp;""))="SÍ",UPPER(TRIM(Datos!N703&amp;""))="SI",UPPER(TRIM(Datos!N703&amp;""))="NO"),IF(ISNUMBER(Datos!N703),AND(OR(N$1005="",Datos!N703&gt;=N$1005),OR(N$1006="",Datos!N703&lt;=N$1006)),FALSE),TRUE))))</f>
        <v>0.0</v>
      </c>
      <c r="O703">
        <f>IF(Datos!O703="",0,IF(AND(O$1008&lt;&gt;"",Datos!O703=O$1008),0,IF(O$1004=0,0,1-CHOOSE(O$1004,IF(ISNUMBER(Datos!O703),AND(OR(O$1005="",Datos!O703&gt;=O$1005),OR(O$1006="",Datos!O703&lt;=O$1006)),FALSE),IF(ISNUMBER(Datos!O703),AND(Datos!O703=INT(Datos!O703),AND(OR(O$1005="",Datos!O703&gt;=O$1005),OR(O$1006="",Datos!O703&lt;=O$1006))),FALSE),OR(ISNUMBER(FIND(";"&amp;UPPER(TRIM(Datos!O703&amp;""))&amp;"=",O$1007)),ISNUMBER(FIND(";"&amp;UPPER(TRIM(Datos!O703&amp;""))&amp;";",O$1007))),OR(UPPER(TRIM(Datos!O703&amp;""))="SÍ",UPPER(TRIM(Datos!O703&amp;""))="SI",UPPER(TRIM(Datos!O703&amp;""))="NO"),IF(ISNUMBER(Datos!O703),AND(OR(O$1005="",Datos!O703&gt;=O$1005),OR(O$1006="",Datos!O703&lt;=O$1006)),FALSE),TRUE))))</f>
        <v>0.0</v>
      </c>
      <c r="P703">
        <f>IF(Datos!P703="",0,IF(AND(P$1008&lt;&gt;"",Datos!P703=P$1008),0,IF(P$1004=0,0,1-CHOOSE(P$1004,IF(ISNUMBER(Datos!P703),AND(OR(P$1005="",Datos!P703&gt;=P$1005),OR(P$1006="",Datos!P703&lt;=P$1006)),FALSE),IF(ISNUMBER(Datos!P703),AND(Datos!P703=INT(Datos!P703),AND(OR(P$1005="",Datos!P703&gt;=P$1005),OR(P$1006="",Datos!P703&lt;=P$1006))),FALSE),OR(ISNUMBER(FIND(";"&amp;UPPER(TRIM(Datos!P703&amp;""))&amp;"=",P$1007)),ISNUMBER(FIND(";"&amp;UPPER(TRIM(Datos!P703&amp;""))&amp;";",P$1007))),OR(UPPER(TRIM(Datos!P703&amp;""))="SÍ",UPPER(TRIM(Datos!P703&amp;""))="SI",UPPER(TRIM(Datos!P703&amp;""))="NO"),IF(ISNUMBER(Datos!P703),AND(OR(P$1005="",Datos!P703&gt;=P$1005),OR(P$1006="",Datos!P703&lt;=P$1006)),FALSE),TRUE))))</f>
        <v>0.0</v>
      </c>
      <c r="Q703">
        <f>IF(Datos!Q703="",0,IF(AND(Q$1008&lt;&gt;"",Datos!Q703=Q$1008),0,IF(Q$1004=0,0,1-CHOOSE(Q$1004,IF(ISNUMBER(Datos!Q703),AND(OR(Q$1005="",Datos!Q703&gt;=Q$1005),OR(Q$1006="",Datos!Q703&lt;=Q$1006)),FALSE),IF(ISNUMBER(Datos!Q703),AND(Datos!Q703=INT(Datos!Q703),AND(OR(Q$1005="",Datos!Q703&gt;=Q$1005),OR(Q$1006="",Datos!Q703&lt;=Q$1006))),FALSE),OR(ISNUMBER(FIND(";"&amp;UPPER(TRIM(Datos!Q703&amp;""))&amp;"=",Q$1007)),ISNUMBER(FIND(";"&amp;UPPER(TRIM(Datos!Q703&amp;""))&amp;";",Q$1007))),OR(UPPER(TRIM(Datos!Q703&amp;""))="SÍ",UPPER(TRIM(Datos!Q703&amp;""))="SI",UPPER(TRIM(Datos!Q703&amp;""))="NO"),IF(ISNUMBER(Datos!Q703),AND(OR(Q$1005="",Datos!Q703&gt;=Q$1005),OR(Q$1006="",Datos!Q703&lt;=Q$1006)),FALSE),TRUE))))</f>
        <v>0.0</v>
      </c>
      <c r="R703">
        <f>IF(Datos!R703="",0,IF(AND(R$1008&lt;&gt;"",Datos!R703=R$1008),0,IF(R$1004=0,0,1-CHOOSE(R$1004,IF(ISNUMBER(Datos!R703),AND(OR(R$1005="",Datos!R703&gt;=R$1005),OR(R$1006="",Datos!R703&lt;=R$1006)),FALSE),IF(ISNUMBER(Datos!R703),AND(Datos!R703=INT(Datos!R703),AND(OR(R$1005="",Datos!R703&gt;=R$1005),OR(R$1006="",Datos!R703&lt;=R$1006))),FALSE),OR(ISNUMBER(FIND(";"&amp;UPPER(TRIM(Datos!R703&amp;""))&amp;"=",R$1007)),ISNUMBER(FIND(";"&amp;UPPER(TRIM(Datos!R703&amp;""))&amp;";",R$1007))),OR(UPPER(TRIM(Datos!R703&amp;""))="SÍ",UPPER(TRIM(Datos!R703&amp;""))="SI",UPPER(TRIM(Datos!R703&amp;""))="NO"),IF(ISNUMBER(Datos!R703),AND(OR(R$1005="",Datos!R703&gt;=R$1005),OR(R$1006="",Datos!R703&lt;=R$1006)),FALSE),TRUE))))</f>
        <v>0.0</v>
      </c>
      <c r="S703">
        <f>IF(Datos!S703="",0,IF(AND(S$1008&lt;&gt;"",Datos!S703=S$1008),0,IF(S$1004=0,0,1-CHOOSE(S$1004,IF(ISNUMBER(Datos!S703),AND(OR(S$1005="",Datos!S703&gt;=S$1005),OR(S$1006="",Datos!S703&lt;=S$1006)),FALSE),IF(ISNUMBER(Datos!S703),AND(Datos!S703=INT(Datos!S703),AND(OR(S$1005="",Datos!S703&gt;=S$1005),OR(S$1006="",Datos!S703&lt;=S$1006))),FALSE),OR(ISNUMBER(FIND(";"&amp;UPPER(TRIM(Datos!S703&amp;""))&amp;"=",S$1007)),ISNUMBER(FIND(";"&amp;UPPER(TRIM(Datos!S703&amp;""))&amp;";",S$1007))),OR(UPPER(TRIM(Datos!S703&amp;""))="SÍ",UPPER(TRIM(Datos!S703&amp;""))="SI",UPPER(TRIM(Datos!S703&amp;""))="NO"),IF(ISNUMBER(Datos!S703),AND(OR(S$1005="",Datos!S703&gt;=S$1005),OR(S$1006="",Datos!S703&lt;=S$1006)),FALSE),TRUE))))</f>
        <v>0.0</v>
      </c>
      <c r="T703">
        <f>IF(Datos!T703="",0,IF(AND(T$1008&lt;&gt;"",Datos!T703=T$1008),0,IF(T$1004=0,0,1-CHOOSE(T$1004,IF(ISNUMBER(Datos!T703),AND(OR(T$1005="",Datos!T703&gt;=T$1005),OR(T$1006="",Datos!T703&lt;=T$1006)),FALSE),IF(ISNUMBER(Datos!T703),AND(Datos!T703=INT(Datos!T703),AND(OR(T$1005="",Datos!T703&gt;=T$1005),OR(T$1006="",Datos!T703&lt;=T$1006))),FALSE),OR(ISNUMBER(FIND(";"&amp;UPPER(TRIM(Datos!T703&amp;""))&amp;"=",T$1007)),ISNUMBER(FIND(";"&amp;UPPER(TRIM(Datos!T703&amp;""))&amp;";",T$1007))),OR(UPPER(TRIM(Datos!T703&amp;""))="SÍ",UPPER(TRIM(Datos!T703&amp;""))="SI",UPPER(TRIM(Datos!T703&amp;""))="NO"),IF(ISNUMBER(Datos!T703),AND(OR(T$1005="",Datos!T703&gt;=T$1005),OR(T$1006="",Datos!T703&lt;=T$1006)),FALSE),TRUE))))</f>
        <v>0.0</v>
      </c>
      <c r="U703">
        <f>IF(Datos!U703="",0,IF(AND(U$1008&lt;&gt;"",Datos!U703=U$1008),0,IF(U$1004=0,0,1-CHOOSE(U$1004,IF(ISNUMBER(Datos!U703),AND(OR(U$1005="",Datos!U703&gt;=U$1005),OR(U$1006="",Datos!U703&lt;=U$1006)),FALSE),IF(ISNUMBER(Datos!U703),AND(Datos!U703=INT(Datos!U703),AND(OR(U$1005="",Datos!U703&gt;=U$1005),OR(U$1006="",Datos!U703&lt;=U$1006))),FALSE),OR(ISNUMBER(FIND(";"&amp;UPPER(TRIM(Datos!U703&amp;""))&amp;"=",U$1007)),ISNUMBER(FIND(";"&amp;UPPER(TRIM(Datos!U703&amp;""))&amp;";",U$1007))),OR(UPPER(TRIM(Datos!U703&amp;""))="SÍ",UPPER(TRIM(Datos!U703&amp;""))="SI",UPPER(TRIM(Datos!U703&amp;""))="NO"),IF(ISNUMBER(Datos!U703),AND(OR(U$1005="",Datos!U703&gt;=U$1005),OR(U$1006="",Datos!U703&lt;=U$1006)),FALSE),TRUE))))</f>
        <v>0.0</v>
      </c>
      <c r="V703">
        <f>IF(Datos!V703="",0,IF(AND(V$1008&lt;&gt;"",Datos!V703=V$1008),0,IF(V$1004=0,0,1-CHOOSE(V$1004,IF(ISNUMBER(Datos!V703),AND(OR(V$1005="",Datos!V703&gt;=V$1005),OR(V$1006="",Datos!V703&lt;=V$1006)),FALSE),IF(ISNUMBER(Datos!V703),AND(Datos!V703=INT(Datos!V703),AND(OR(V$1005="",Datos!V703&gt;=V$1005),OR(V$1006="",Datos!V703&lt;=V$1006))),FALSE),OR(ISNUMBER(FIND(";"&amp;UPPER(TRIM(Datos!V703&amp;""))&amp;"=",V$1007)),ISNUMBER(FIND(";"&amp;UPPER(TRIM(Datos!V703&amp;""))&amp;";",V$1007))),OR(UPPER(TRIM(Datos!V703&amp;""))="SÍ",UPPER(TRIM(Datos!V703&amp;""))="SI",UPPER(TRIM(Datos!V703&amp;""))="NO"),IF(ISNUMBER(Datos!V703),AND(OR(V$1005="",Datos!V703&gt;=V$1005),OR(V$1006="",Datos!V703&lt;=V$1006)),FALSE),TRUE))))</f>
        <v>0.0</v>
      </c>
      <c r="W703">
        <f>IF(Datos!W703="",0,IF(AND(W$1008&lt;&gt;"",Datos!W703=W$1008),0,IF(W$1004=0,0,1-CHOOSE(W$1004,IF(ISNUMBER(Datos!W703),AND(OR(W$1005="",Datos!W703&gt;=W$1005),OR(W$1006="",Datos!W703&lt;=W$1006)),FALSE),IF(ISNUMBER(Datos!W703),AND(Datos!W703=INT(Datos!W703),AND(OR(W$1005="",Datos!W703&gt;=W$1005),OR(W$1006="",Datos!W703&lt;=W$1006))),FALSE),OR(ISNUMBER(FIND(";"&amp;UPPER(TRIM(Datos!W703&amp;""))&amp;"=",W$1007)),ISNUMBER(FIND(";"&amp;UPPER(TRIM(Datos!W703&amp;""))&amp;";",W$1007))),OR(UPPER(TRIM(Datos!W703&amp;""))="SÍ",UPPER(TRIM(Datos!W703&amp;""))="SI",UPPER(TRIM(Datos!W703&amp;""))="NO"),IF(ISNUMBER(Datos!W703),AND(OR(W$1005="",Datos!W703&gt;=W$1005),OR(W$1006="",Datos!W703&lt;=W$1006)),FALSE),TRUE))))</f>
        <v>0.0</v>
      </c>
      <c r="X703">
        <f>IF(Datos!X703="",0,IF(AND(X$1008&lt;&gt;"",Datos!X703=X$1008),0,IF(X$1004=0,0,1-CHOOSE(X$1004,IF(ISNUMBER(Datos!X703),AND(OR(X$1005="",Datos!X703&gt;=X$1005),OR(X$1006="",Datos!X703&lt;=X$1006)),FALSE),IF(ISNUMBER(Datos!X703),AND(Datos!X703=INT(Datos!X703),AND(OR(X$1005="",Datos!X703&gt;=X$1005),OR(X$1006="",Datos!X703&lt;=X$1006))),FALSE),OR(ISNUMBER(FIND(";"&amp;UPPER(TRIM(Datos!X703&amp;""))&amp;"=",X$1007)),ISNUMBER(FIND(";"&amp;UPPER(TRIM(Datos!X703&amp;""))&amp;";",X$1007))),OR(UPPER(TRIM(Datos!X703&amp;""))="SÍ",UPPER(TRIM(Datos!X703&amp;""))="SI",UPPER(TRIM(Datos!X703&amp;""))="NO"),IF(ISNUMBER(Datos!X703),AND(OR(X$1005="",Datos!X703&gt;=X$1005),OR(X$1006="",Datos!X703&lt;=X$1006)),FALSE),TRUE))))</f>
        <v>0.0</v>
      </c>
      <c r="Y703">
        <f>IF(Datos!Y703="",0,IF(AND(Y$1008&lt;&gt;"",Datos!Y703=Y$1008),0,IF(Y$1004=0,0,1-CHOOSE(Y$1004,IF(ISNUMBER(Datos!Y703),AND(OR(Y$1005="",Datos!Y703&gt;=Y$1005),OR(Y$1006="",Datos!Y703&lt;=Y$1006)),FALSE),IF(ISNUMBER(Datos!Y703),AND(Datos!Y703=INT(Datos!Y703),AND(OR(Y$1005="",Datos!Y703&gt;=Y$1005),OR(Y$1006="",Datos!Y703&lt;=Y$1006))),FALSE),OR(ISNUMBER(FIND(";"&amp;UPPER(TRIM(Datos!Y703&amp;""))&amp;"=",Y$1007)),ISNUMBER(FIND(";"&amp;UPPER(TRIM(Datos!Y703&amp;""))&amp;";",Y$1007))),OR(UPPER(TRIM(Datos!Y703&amp;""))="SÍ",UPPER(TRIM(Datos!Y703&amp;""))="SI",UPPER(TRIM(Datos!Y703&amp;""))="NO"),IF(ISNUMBER(Datos!Y703),AND(OR(Y$1005="",Datos!Y703&gt;=Y$1005),OR(Y$1006="",Datos!Y703&lt;=Y$1006)),FALSE),TRUE))))</f>
        <v>0.0</v>
      </c>
      <c r="Z703">
        <f>IF(Datos!Z703="",0,IF(AND(Z$1008&lt;&gt;"",Datos!Z703=Z$1008),0,IF(Z$1004=0,0,1-CHOOSE(Z$1004,IF(ISNUMBER(Datos!Z703),AND(OR(Z$1005="",Datos!Z703&gt;=Z$1005),OR(Z$1006="",Datos!Z703&lt;=Z$1006)),FALSE),IF(ISNUMBER(Datos!Z703),AND(Datos!Z703=INT(Datos!Z703),AND(OR(Z$1005="",Datos!Z703&gt;=Z$1005),OR(Z$1006="",Datos!Z703&lt;=Z$1006))),FALSE),OR(ISNUMBER(FIND(";"&amp;UPPER(TRIM(Datos!Z703&amp;""))&amp;"=",Z$1007)),ISNUMBER(FIND(";"&amp;UPPER(TRIM(Datos!Z703&amp;""))&amp;";",Z$1007))),OR(UPPER(TRIM(Datos!Z703&amp;""))="SÍ",UPPER(TRIM(Datos!Z703&amp;""))="SI",UPPER(TRIM(Datos!Z703&amp;""))="NO"),IF(ISNUMBER(Datos!Z703),AND(OR(Z$1005="",Datos!Z703&gt;=Z$1005),OR(Z$1006="",Datos!Z703&lt;=Z$1006)),FALSE),TRUE))))</f>
        <v>0.0</v>
      </c>
      <c r="AA703">
        <f>IF(Datos!AA703="",0,IF(AND(AA$1008&lt;&gt;"",Datos!AA703=AA$1008),0,IF(AA$1004=0,0,1-CHOOSE(AA$1004,IF(ISNUMBER(Datos!AA703),AND(OR(AA$1005="",Datos!AA703&gt;=AA$1005),OR(AA$1006="",Datos!AA703&lt;=AA$1006)),FALSE),IF(ISNUMBER(Datos!AA703),AND(Datos!AA703=INT(Datos!AA703),AND(OR(AA$1005="",Datos!AA703&gt;=AA$1005),OR(AA$1006="",Datos!AA703&lt;=AA$1006))),FALSE),OR(ISNUMBER(FIND(";"&amp;UPPER(TRIM(Datos!AA703&amp;""))&amp;"=",AA$1007)),ISNUMBER(FIND(";"&amp;UPPER(TRIM(Datos!AA703&amp;""))&amp;";",AA$1007))),OR(UPPER(TRIM(Datos!AA703&amp;""))="SÍ",UPPER(TRIM(Datos!AA703&amp;""))="SI",UPPER(TRIM(Datos!AA703&amp;""))="NO"),IF(ISNUMBER(Datos!AA703),AND(OR(AA$1005="",Datos!AA703&gt;=AA$1005),OR(AA$1006="",Datos!AA703&lt;=AA$1006)),FALSE),TRUE))))</f>
        <v>0.0</v>
      </c>
      <c r="AB703">
        <f>IF(Datos!AB703="",0,IF(AND(AB$1008&lt;&gt;"",Datos!AB703=AB$1008),0,IF(AB$1004=0,0,1-CHOOSE(AB$1004,IF(ISNUMBER(Datos!AB703),AND(OR(AB$1005="",Datos!AB703&gt;=AB$1005),OR(AB$1006="",Datos!AB703&lt;=AB$1006)),FALSE),IF(ISNUMBER(Datos!AB703),AND(Datos!AB703=INT(Datos!AB703),AND(OR(AB$1005="",Datos!AB703&gt;=AB$1005),OR(AB$1006="",Datos!AB703&lt;=AB$1006))),FALSE),OR(ISNUMBER(FIND(";"&amp;UPPER(TRIM(Datos!AB703&amp;""))&amp;"=",AB$1007)),ISNUMBER(FIND(";"&amp;UPPER(TRIM(Datos!AB703&amp;""))&amp;";",AB$1007))),OR(UPPER(TRIM(Datos!AB703&amp;""))="SÍ",UPPER(TRIM(Datos!AB703&amp;""))="SI",UPPER(TRIM(Datos!AB703&amp;""))="NO"),IF(ISNUMBER(Datos!AB703),AND(OR(AB$1005="",Datos!AB703&gt;=AB$1005),OR(AB$1006="",Datos!AB703&lt;=AB$1006)),FALSE),TRUE))))</f>
        <v>0.0</v>
      </c>
      <c r="AC703">
        <f>IF(Datos!AC703="",0,IF(AND(AC$1008&lt;&gt;"",Datos!AC703=AC$1008),0,IF(AC$1004=0,0,1-CHOOSE(AC$1004,IF(ISNUMBER(Datos!AC703),AND(OR(AC$1005="",Datos!AC703&gt;=AC$1005),OR(AC$1006="",Datos!AC703&lt;=AC$1006)),FALSE),IF(ISNUMBER(Datos!AC703),AND(Datos!AC703=INT(Datos!AC703),AND(OR(AC$1005="",Datos!AC703&gt;=AC$1005),OR(AC$1006="",Datos!AC703&lt;=AC$1006))),FALSE),OR(ISNUMBER(FIND(";"&amp;UPPER(TRIM(Datos!AC703&amp;""))&amp;"=",AC$1007)),ISNUMBER(FIND(";"&amp;UPPER(TRIM(Datos!AC703&amp;""))&amp;";",AC$1007))),OR(UPPER(TRIM(Datos!AC703&amp;""))="SÍ",UPPER(TRIM(Datos!AC703&amp;""))="SI",UPPER(TRIM(Datos!AC703&amp;""))="NO"),IF(ISNUMBER(Datos!AC703),AND(OR(AC$1005="",Datos!AC703&gt;=AC$1005),OR(AC$1006="",Datos!AC703&lt;=AC$1006)),FALSE),TRUE))))</f>
        <v>0.0</v>
      </c>
      <c r="AD703">
        <f>IF(Datos!AD703="",0,IF(AND(AD$1008&lt;&gt;"",Datos!AD703=AD$1008),0,IF(AD$1004=0,0,1-CHOOSE(AD$1004,IF(ISNUMBER(Datos!AD703),AND(OR(AD$1005="",Datos!AD703&gt;=AD$1005),OR(AD$1006="",Datos!AD703&lt;=AD$1006)),FALSE),IF(ISNUMBER(Datos!AD703),AND(Datos!AD703=INT(Datos!AD703),AND(OR(AD$1005="",Datos!AD703&gt;=AD$1005),OR(AD$1006="",Datos!AD703&lt;=AD$1006))),FALSE),OR(ISNUMBER(FIND(";"&amp;UPPER(TRIM(Datos!AD703&amp;""))&amp;"=",AD$1007)),ISNUMBER(FIND(";"&amp;UPPER(TRIM(Datos!AD703&amp;""))&amp;";",AD$1007))),OR(UPPER(TRIM(Datos!AD703&amp;""))="SÍ",UPPER(TRIM(Datos!AD703&amp;""))="SI",UPPER(TRIM(Datos!AD703&amp;""))="NO"),IF(ISNUMBER(Datos!AD703),AND(OR(AD$1005="",Datos!AD703&gt;=AD$1005),OR(AD$1006="",Datos!AD703&lt;=AD$1006)),FALSE),TRUE))))</f>
        <v>0.0</v>
      </c>
      <c r="AE703">
        <f>IF(Datos!AE703="",0,IF(AND(AE$1008&lt;&gt;"",Datos!AE703=AE$1008),0,IF(AE$1004=0,0,1-CHOOSE(AE$1004,IF(ISNUMBER(Datos!AE703),AND(OR(AE$1005="",Datos!AE703&gt;=AE$1005),OR(AE$1006="",Datos!AE703&lt;=AE$1006)),FALSE),IF(ISNUMBER(Datos!AE703),AND(Datos!AE703=INT(Datos!AE703),AND(OR(AE$1005="",Datos!AE703&gt;=AE$1005),OR(AE$1006="",Datos!AE703&lt;=AE$1006))),FALSE),OR(ISNUMBER(FIND(";"&amp;UPPER(TRIM(Datos!AE703&amp;""))&amp;"=",AE$1007)),ISNUMBER(FIND(";"&amp;UPPER(TRIM(Datos!AE703&amp;""))&amp;";",AE$1007))),OR(UPPER(TRIM(Datos!AE703&amp;""))="SÍ",UPPER(TRIM(Datos!AE703&amp;""))="SI",UPPER(TRIM(Datos!AE703&amp;""))="NO"),IF(ISNUMBER(Datos!AE703),AND(OR(AE$1005="",Datos!AE703&gt;=AE$1005),OR(AE$1006="",Datos!AE703&lt;=AE$1006)),FALSE),TRUE))))</f>
        <v>0.0</v>
      </c>
    </row>
    <row r="704" spans="2:31">
      <c r="B704">
        <f>IF(Datos!B704="",0,IF(AND(B$1008&lt;&gt;"",Datos!B704=B$1008),0,IF(B$1004=0,0,1-CHOOSE(B$1004,IF(ISNUMBER(Datos!B704),AND(OR(B$1005="",Datos!B704&gt;=B$1005),OR(B$1006="",Datos!B704&lt;=B$1006)),FALSE),IF(ISNUMBER(Datos!B704),AND(Datos!B704=INT(Datos!B704),AND(OR(B$1005="",Datos!B704&gt;=B$1005),OR(B$1006="",Datos!B704&lt;=B$1006))),FALSE),OR(ISNUMBER(FIND(";"&amp;UPPER(TRIM(Datos!B704&amp;""))&amp;"=",B$1007)),ISNUMBER(FIND(";"&amp;UPPER(TRIM(Datos!B704&amp;""))&amp;";",B$1007))),OR(UPPER(TRIM(Datos!B704&amp;""))="SÍ",UPPER(TRIM(Datos!B704&amp;""))="SI",UPPER(TRIM(Datos!B704&amp;""))="NO"),IF(ISNUMBER(Datos!B704),AND(OR(B$1005="",Datos!B704&gt;=B$1005),OR(B$1006="",Datos!B704&lt;=B$1006)),FALSE),TRUE))))</f>
        <v>0.0</v>
      </c>
      <c r="C704">
        <f>IF(Datos!C704="",0,IF(AND(C$1008&lt;&gt;"",Datos!C704=C$1008),0,IF(C$1004=0,0,1-CHOOSE(C$1004,IF(ISNUMBER(Datos!C704),AND(OR(C$1005="",Datos!C704&gt;=C$1005),OR(C$1006="",Datos!C704&lt;=C$1006)),FALSE),IF(ISNUMBER(Datos!C704),AND(Datos!C704=INT(Datos!C704),AND(OR(C$1005="",Datos!C704&gt;=C$1005),OR(C$1006="",Datos!C704&lt;=C$1006))),FALSE),OR(ISNUMBER(FIND(";"&amp;UPPER(TRIM(Datos!C704&amp;""))&amp;"=",C$1007)),ISNUMBER(FIND(";"&amp;UPPER(TRIM(Datos!C704&amp;""))&amp;";",C$1007))),OR(UPPER(TRIM(Datos!C704&amp;""))="SÍ",UPPER(TRIM(Datos!C704&amp;""))="SI",UPPER(TRIM(Datos!C704&amp;""))="NO"),IF(ISNUMBER(Datos!C704),AND(OR(C$1005="",Datos!C704&gt;=C$1005),OR(C$1006="",Datos!C704&lt;=C$1006)),FALSE),TRUE))))</f>
        <v>0.0</v>
      </c>
      <c r="D704">
        <f>IF(Datos!D704="",0,IF(AND(D$1008&lt;&gt;"",Datos!D704=D$1008),0,IF(D$1004=0,0,1-CHOOSE(D$1004,IF(ISNUMBER(Datos!D704),AND(OR(D$1005="",Datos!D704&gt;=D$1005),OR(D$1006="",Datos!D704&lt;=D$1006)),FALSE),IF(ISNUMBER(Datos!D704),AND(Datos!D704=INT(Datos!D704),AND(OR(D$1005="",Datos!D704&gt;=D$1005),OR(D$1006="",Datos!D704&lt;=D$1006))),FALSE),OR(ISNUMBER(FIND(";"&amp;UPPER(TRIM(Datos!D704&amp;""))&amp;"=",D$1007)),ISNUMBER(FIND(";"&amp;UPPER(TRIM(Datos!D704&amp;""))&amp;";",D$1007))),OR(UPPER(TRIM(Datos!D704&amp;""))="SÍ",UPPER(TRIM(Datos!D704&amp;""))="SI",UPPER(TRIM(Datos!D704&amp;""))="NO"),IF(ISNUMBER(Datos!D704),AND(OR(D$1005="",Datos!D704&gt;=D$1005),OR(D$1006="",Datos!D704&lt;=D$1006)),FALSE),TRUE))))</f>
        <v>0.0</v>
      </c>
      <c r="E704">
        <f>IF(Datos!E704="",0,IF(AND(E$1008&lt;&gt;"",Datos!E704=E$1008),0,IF(E$1004=0,0,1-CHOOSE(E$1004,IF(ISNUMBER(Datos!E704),AND(OR(E$1005="",Datos!E704&gt;=E$1005),OR(E$1006="",Datos!E704&lt;=E$1006)),FALSE),IF(ISNUMBER(Datos!E704),AND(Datos!E704=INT(Datos!E704),AND(OR(E$1005="",Datos!E704&gt;=E$1005),OR(E$1006="",Datos!E704&lt;=E$1006))),FALSE),OR(ISNUMBER(FIND(";"&amp;UPPER(TRIM(Datos!E704&amp;""))&amp;"=",E$1007)),ISNUMBER(FIND(";"&amp;UPPER(TRIM(Datos!E704&amp;""))&amp;";",E$1007))),OR(UPPER(TRIM(Datos!E704&amp;""))="SÍ",UPPER(TRIM(Datos!E704&amp;""))="SI",UPPER(TRIM(Datos!E704&amp;""))="NO"),IF(ISNUMBER(Datos!E704),AND(OR(E$1005="",Datos!E704&gt;=E$1005),OR(E$1006="",Datos!E704&lt;=E$1006)),FALSE),TRUE))))</f>
        <v>0.0</v>
      </c>
      <c r="F704">
        <f>IF(Datos!F704="",0,IF(AND(F$1008&lt;&gt;"",Datos!F704=F$1008),0,IF(F$1004=0,0,1-CHOOSE(F$1004,IF(ISNUMBER(Datos!F704),AND(OR(F$1005="",Datos!F704&gt;=F$1005),OR(F$1006="",Datos!F704&lt;=F$1006)),FALSE),IF(ISNUMBER(Datos!F704),AND(Datos!F704=INT(Datos!F704),AND(OR(F$1005="",Datos!F704&gt;=F$1005),OR(F$1006="",Datos!F704&lt;=F$1006))),FALSE),OR(ISNUMBER(FIND(";"&amp;UPPER(TRIM(Datos!F704&amp;""))&amp;"=",F$1007)),ISNUMBER(FIND(";"&amp;UPPER(TRIM(Datos!F704&amp;""))&amp;";",F$1007))),OR(UPPER(TRIM(Datos!F704&amp;""))="SÍ",UPPER(TRIM(Datos!F704&amp;""))="SI",UPPER(TRIM(Datos!F704&amp;""))="NO"),IF(ISNUMBER(Datos!F704),AND(OR(F$1005="",Datos!F704&gt;=F$1005),OR(F$1006="",Datos!F704&lt;=F$1006)),FALSE),TRUE))))</f>
        <v>0.0</v>
      </c>
      <c r="G704">
        <f>IF(Datos!G704="",0,IF(AND(G$1008&lt;&gt;"",Datos!G704=G$1008),0,IF(G$1004=0,0,1-CHOOSE(G$1004,IF(ISNUMBER(Datos!G704),AND(OR(G$1005="",Datos!G704&gt;=G$1005),OR(G$1006="",Datos!G704&lt;=G$1006)),FALSE),IF(ISNUMBER(Datos!G704),AND(Datos!G704=INT(Datos!G704),AND(OR(G$1005="",Datos!G704&gt;=G$1005),OR(G$1006="",Datos!G704&lt;=G$1006))),FALSE),OR(ISNUMBER(FIND(";"&amp;UPPER(TRIM(Datos!G704&amp;""))&amp;"=",G$1007)),ISNUMBER(FIND(";"&amp;UPPER(TRIM(Datos!G704&amp;""))&amp;";",G$1007))),OR(UPPER(TRIM(Datos!G704&amp;""))="SÍ",UPPER(TRIM(Datos!G704&amp;""))="SI",UPPER(TRIM(Datos!G704&amp;""))="NO"),IF(ISNUMBER(Datos!G704),AND(OR(G$1005="",Datos!G704&gt;=G$1005),OR(G$1006="",Datos!G704&lt;=G$1006)),FALSE),TRUE))))</f>
        <v>0.0</v>
      </c>
      <c r="H704">
        <f>IF(Datos!H704="",0,IF(AND(H$1008&lt;&gt;"",Datos!H704=H$1008),0,IF(H$1004=0,0,1-CHOOSE(H$1004,IF(ISNUMBER(Datos!H704),AND(OR(H$1005="",Datos!H704&gt;=H$1005),OR(H$1006="",Datos!H704&lt;=H$1006)),FALSE),IF(ISNUMBER(Datos!H704),AND(Datos!H704=INT(Datos!H704),AND(OR(H$1005="",Datos!H704&gt;=H$1005),OR(H$1006="",Datos!H704&lt;=H$1006))),FALSE),OR(ISNUMBER(FIND(";"&amp;UPPER(TRIM(Datos!H704&amp;""))&amp;"=",H$1007)),ISNUMBER(FIND(";"&amp;UPPER(TRIM(Datos!H704&amp;""))&amp;";",H$1007))),OR(UPPER(TRIM(Datos!H704&amp;""))="SÍ",UPPER(TRIM(Datos!H704&amp;""))="SI",UPPER(TRIM(Datos!H704&amp;""))="NO"),IF(ISNUMBER(Datos!H704),AND(OR(H$1005="",Datos!H704&gt;=H$1005),OR(H$1006="",Datos!H704&lt;=H$1006)),FALSE),TRUE))))</f>
        <v>0.0</v>
      </c>
      <c r="I704">
        <f>IF(Datos!I704="",0,IF(AND(I$1008&lt;&gt;"",Datos!I704=I$1008),0,IF(I$1004=0,0,1-CHOOSE(I$1004,IF(ISNUMBER(Datos!I704),AND(OR(I$1005="",Datos!I704&gt;=I$1005),OR(I$1006="",Datos!I704&lt;=I$1006)),FALSE),IF(ISNUMBER(Datos!I704),AND(Datos!I704=INT(Datos!I704),AND(OR(I$1005="",Datos!I704&gt;=I$1005),OR(I$1006="",Datos!I704&lt;=I$1006))),FALSE),OR(ISNUMBER(FIND(";"&amp;UPPER(TRIM(Datos!I704&amp;""))&amp;"=",I$1007)),ISNUMBER(FIND(";"&amp;UPPER(TRIM(Datos!I704&amp;""))&amp;";",I$1007))),OR(UPPER(TRIM(Datos!I704&amp;""))="SÍ",UPPER(TRIM(Datos!I704&amp;""))="SI",UPPER(TRIM(Datos!I704&amp;""))="NO"),IF(ISNUMBER(Datos!I704),AND(OR(I$1005="",Datos!I704&gt;=I$1005),OR(I$1006="",Datos!I704&lt;=I$1006)),FALSE),TRUE))))</f>
        <v>0.0</v>
      </c>
      <c r="J704">
        <f>IF(Datos!J704="",0,IF(AND(J$1008&lt;&gt;"",Datos!J704=J$1008),0,IF(J$1004=0,0,1-CHOOSE(J$1004,IF(ISNUMBER(Datos!J704),AND(OR(J$1005="",Datos!J704&gt;=J$1005),OR(J$1006="",Datos!J704&lt;=J$1006)),FALSE),IF(ISNUMBER(Datos!J704),AND(Datos!J704=INT(Datos!J704),AND(OR(J$1005="",Datos!J704&gt;=J$1005),OR(J$1006="",Datos!J704&lt;=J$1006))),FALSE),OR(ISNUMBER(FIND(";"&amp;UPPER(TRIM(Datos!J704&amp;""))&amp;"=",J$1007)),ISNUMBER(FIND(";"&amp;UPPER(TRIM(Datos!J704&amp;""))&amp;";",J$1007))),OR(UPPER(TRIM(Datos!J704&amp;""))="SÍ",UPPER(TRIM(Datos!J704&amp;""))="SI",UPPER(TRIM(Datos!J704&amp;""))="NO"),IF(ISNUMBER(Datos!J704),AND(OR(J$1005="",Datos!J704&gt;=J$1005),OR(J$1006="",Datos!J704&lt;=J$1006)),FALSE),TRUE))))</f>
        <v>0.0</v>
      </c>
      <c r="K704">
        <f>IF(Datos!K704="",0,IF(AND(K$1008&lt;&gt;"",Datos!K704=K$1008),0,IF(K$1004=0,0,1-CHOOSE(K$1004,IF(ISNUMBER(Datos!K704),AND(OR(K$1005="",Datos!K704&gt;=K$1005),OR(K$1006="",Datos!K704&lt;=K$1006)),FALSE),IF(ISNUMBER(Datos!K704),AND(Datos!K704=INT(Datos!K704),AND(OR(K$1005="",Datos!K704&gt;=K$1005),OR(K$1006="",Datos!K704&lt;=K$1006))),FALSE),OR(ISNUMBER(FIND(";"&amp;UPPER(TRIM(Datos!K704&amp;""))&amp;"=",K$1007)),ISNUMBER(FIND(";"&amp;UPPER(TRIM(Datos!K704&amp;""))&amp;";",K$1007))),OR(UPPER(TRIM(Datos!K704&amp;""))="SÍ",UPPER(TRIM(Datos!K704&amp;""))="SI",UPPER(TRIM(Datos!K704&amp;""))="NO"),IF(ISNUMBER(Datos!K704),AND(OR(K$1005="",Datos!K704&gt;=K$1005),OR(K$1006="",Datos!K704&lt;=K$1006)),FALSE),TRUE))))</f>
        <v>0.0</v>
      </c>
      <c r="L704">
        <f>IF(Datos!L704="",0,IF(AND(L$1008&lt;&gt;"",Datos!L704=L$1008),0,IF(L$1004=0,0,1-CHOOSE(L$1004,IF(ISNUMBER(Datos!L704),AND(OR(L$1005="",Datos!L704&gt;=L$1005),OR(L$1006="",Datos!L704&lt;=L$1006)),FALSE),IF(ISNUMBER(Datos!L704),AND(Datos!L704=INT(Datos!L704),AND(OR(L$1005="",Datos!L704&gt;=L$1005),OR(L$1006="",Datos!L704&lt;=L$1006))),FALSE),OR(ISNUMBER(FIND(";"&amp;UPPER(TRIM(Datos!L704&amp;""))&amp;"=",L$1007)),ISNUMBER(FIND(";"&amp;UPPER(TRIM(Datos!L704&amp;""))&amp;";",L$1007))),OR(UPPER(TRIM(Datos!L704&amp;""))="SÍ",UPPER(TRIM(Datos!L704&amp;""))="SI",UPPER(TRIM(Datos!L704&amp;""))="NO"),IF(ISNUMBER(Datos!L704),AND(OR(L$1005="",Datos!L704&gt;=L$1005),OR(L$1006="",Datos!L704&lt;=L$1006)),FALSE),TRUE))))</f>
        <v>0.0</v>
      </c>
      <c r="M704">
        <f>IF(Datos!M704="",0,IF(AND(M$1008&lt;&gt;"",Datos!M704=M$1008),0,IF(M$1004=0,0,1-CHOOSE(M$1004,IF(ISNUMBER(Datos!M704),AND(OR(M$1005="",Datos!M704&gt;=M$1005),OR(M$1006="",Datos!M704&lt;=M$1006)),FALSE),IF(ISNUMBER(Datos!M704),AND(Datos!M704=INT(Datos!M704),AND(OR(M$1005="",Datos!M704&gt;=M$1005),OR(M$1006="",Datos!M704&lt;=M$1006))),FALSE),OR(ISNUMBER(FIND(";"&amp;UPPER(TRIM(Datos!M704&amp;""))&amp;"=",M$1007)),ISNUMBER(FIND(";"&amp;UPPER(TRIM(Datos!M704&amp;""))&amp;";",M$1007))),OR(UPPER(TRIM(Datos!M704&amp;""))="SÍ",UPPER(TRIM(Datos!M704&amp;""))="SI",UPPER(TRIM(Datos!M704&amp;""))="NO"),IF(ISNUMBER(Datos!M704),AND(OR(M$1005="",Datos!M704&gt;=M$1005),OR(M$1006="",Datos!M704&lt;=M$1006)),FALSE),TRUE))))</f>
        <v>0.0</v>
      </c>
      <c r="N704">
        <f>IF(Datos!N704="",0,IF(AND(N$1008&lt;&gt;"",Datos!N704=N$1008),0,IF(N$1004=0,0,1-CHOOSE(N$1004,IF(ISNUMBER(Datos!N704),AND(OR(N$1005="",Datos!N704&gt;=N$1005),OR(N$1006="",Datos!N704&lt;=N$1006)),FALSE),IF(ISNUMBER(Datos!N704),AND(Datos!N704=INT(Datos!N704),AND(OR(N$1005="",Datos!N704&gt;=N$1005),OR(N$1006="",Datos!N704&lt;=N$1006))),FALSE),OR(ISNUMBER(FIND(";"&amp;UPPER(TRIM(Datos!N704&amp;""))&amp;"=",N$1007)),ISNUMBER(FIND(";"&amp;UPPER(TRIM(Datos!N704&amp;""))&amp;";",N$1007))),OR(UPPER(TRIM(Datos!N704&amp;""))="SÍ",UPPER(TRIM(Datos!N704&amp;""))="SI",UPPER(TRIM(Datos!N704&amp;""))="NO"),IF(ISNUMBER(Datos!N704),AND(OR(N$1005="",Datos!N704&gt;=N$1005),OR(N$1006="",Datos!N704&lt;=N$1006)),FALSE),TRUE))))</f>
        <v>0.0</v>
      </c>
      <c r="O704">
        <f>IF(Datos!O704="",0,IF(AND(O$1008&lt;&gt;"",Datos!O704=O$1008),0,IF(O$1004=0,0,1-CHOOSE(O$1004,IF(ISNUMBER(Datos!O704),AND(OR(O$1005="",Datos!O704&gt;=O$1005),OR(O$1006="",Datos!O704&lt;=O$1006)),FALSE),IF(ISNUMBER(Datos!O704),AND(Datos!O704=INT(Datos!O704),AND(OR(O$1005="",Datos!O704&gt;=O$1005),OR(O$1006="",Datos!O704&lt;=O$1006))),FALSE),OR(ISNUMBER(FIND(";"&amp;UPPER(TRIM(Datos!O704&amp;""))&amp;"=",O$1007)),ISNUMBER(FIND(";"&amp;UPPER(TRIM(Datos!O704&amp;""))&amp;";",O$1007))),OR(UPPER(TRIM(Datos!O704&amp;""))="SÍ",UPPER(TRIM(Datos!O704&amp;""))="SI",UPPER(TRIM(Datos!O704&amp;""))="NO"),IF(ISNUMBER(Datos!O704),AND(OR(O$1005="",Datos!O704&gt;=O$1005),OR(O$1006="",Datos!O704&lt;=O$1006)),FALSE),TRUE))))</f>
        <v>0.0</v>
      </c>
      <c r="P704">
        <f>IF(Datos!P704="",0,IF(AND(P$1008&lt;&gt;"",Datos!P704=P$1008),0,IF(P$1004=0,0,1-CHOOSE(P$1004,IF(ISNUMBER(Datos!P704),AND(OR(P$1005="",Datos!P704&gt;=P$1005),OR(P$1006="",Datos!P704&lt;=P$1006)),FALSE),IF(ISNUMBER(Datos!P704),AND(Datos!P704=INT(Datos!P704),AND(OR(P$1005="",Datos!P704&gt;=P$1005),OR(P$1006="",Datos!P704&lt;=P$1006))),FALSE),OR(ISNUMBER(FIND(";"&amp;UPPER(TRIM(Datos!P704&amp;""))&amp;"=",P$1007)),ISNUMBER(FIND(";"&amp;UPPER(TRIM(Datos!P704&amp;""))&amp;";",P$1007))),OR(UPPER(TRIM(Datos!P704&amp;""))="SÍ",UPPER(TRIM(Datos!P704&amp;""))="SI",UPPER(TRIM(Datos!P704&amp;""))="NO"),IF(ISNUMBER(Datos!P704),AND(OR(P$1005="",Datos!P704&gt;=P$1005),OR(P$1006="",Datos!P704&lt;=P$1006)),FALSE),TRUE))))</f>
        <v>0.0</v>
      </c>
      <c r="Q704">
        <f>IF(Datos!Q704="",0,IF(AND(Q$1008&lt;&gt;"",Datos!Q704=Q$1008),0,IF(Q$1004=0,0,1-CHOOSE(Q$1004,IF(ISNUMBER(Datos!Q704),AND(OR(Q$1005="",Datos!Q704&gt;=Q$1005),OR(Q$1006="",Datos!Q704&lt;=Q$1006)),FALSE),IF(ISNUMBER(Datos!Q704),AND(Datos!Q704=INT(Datos!Q704),AND(OR(Q$1005="",Datos!Q704&gt;=Q$1005),OR(Q$1006="",Datos!Q704&lt;=Q$1006))),FALSE),OR(ISNUMBER(FIND(";"&amp;UPPER(TRIM(Datos!Q704&amp;""))&amp;"=",Q$1007)),ISNUMBER(FIND(";"&amp;UPPER(TRIM(Datos!Q704&amp;""))&amp;";",Q$1007))),OR(UPPER(TRIM(Datos!Q704&amp;""))="SÍ",UPPER(TRIM(Datos!Q704&amp;""))="SI",UPPER(TRIM(Datos!Q704&amp;""))="NO"),IF(ISNUMBER(Datos!Q704),AND(OR(Q$1005="",Datos!Q704&gt;=Q$1005),OR(Q$1006="",Datos!Q704&lt;=Q$1006)),FALSE),TRUE))))</f>
        <v>0.0</v>
      </c>
      <c r="R704">
        <f>IF(Datos!R704="",0,IF(AND(R$1008&lt;&gt;"",Datos!R704=R$1008),0,IF(R$1004=0,0,1-CHOOSE(R$1004,IF(ISNUMBER(Datos!R704),AND(OR(R$1005="",Datos!R704&gt;=R$1005),OR(R$1006="",Datos!R704&lt;=R$1006)),FALSE),IF(ISNUMBER(Datos!R704),AND(Datos!R704=INT(Datos!R704),AND(OR(R$1005="",Datos!R704&gt;=R$1005),OR(R$1006="",Datos!R704&lt;=R$1006))),FALSE),OR(ISNUMBER(FIND(";"&amp;UPPER(TRIM(Datos!R704&amp;""))&amp;"=",R$1007)),ISNUMBER(FIND(";"&amp;UPPER(TRIM(Datos!R704&amp;""))&amp;";",R$1007))),OR(UPPER(TRIM(Datos!R704&amp;""))="SÍ",UPPER(TRIM(Datos!R704&amp;""))="SI",UPPER(TRIM(Datos!R704&amp;""))="NO"),IF(ISNUMBER(Datos!R704),AND(OR(R$1005="",Datos!R704&gt;=R$1005),OR(R$1006="",Datos!R704&lt;=R$1006)),FALSE),TRUE))))</f>
        <v>0.0</v>
      </c>
      <c r="S704">
        <f>IF(Datos!S704="",0,IF(AND(S$1008&lt;&gt;"",Datos!S704=S$1008),0,IF(S$1004=0,0,1-CHOOSE(S$1004,IF(ISNUMBER(Datos!S704),AND(OR(S$1005="",Datos!S704&gt;=S$1005),OR(S$1006="",Datos!S704&lt;=S$1006)),FALSE),IF(ISNUMBER(Datos!S704),AND(Datos!S704=INT(Datos!S704),AND(OR(S$1005="",Datos!S704&gt;=S$1005),OR(S$1006="",Datos!S704&lt;=S$1006))),FALSE),OR(ISNUMBER(FIND(";"&amp;UPPER(TRIM(Datos!S704&amp;""))&amp;"=",S$1007)),ISNUMBER(FIND(";"&amp;UPPER(TRIM(Datos!S704&amp;""))&amp;";",S$1007))),OR(UPPER(TRIM(Datos!S704&amp;""))="SÍ",UPPER(TRIM(Datos!S704&amp;""))="SI",UPPER(TRIM(Datos!S704&amp;""))="NO"),IF(ISNUMBER(Datos!S704),AND(OR(S$1005="",Datos!S704&gt;=S$1005),OR(S$1006="",Datos!S704&lt;=S$1006)),FALSE),TRUE))))</f>
        <v>0.0</v>
      </c>
      <c r="T704">
        <f>IF(Datos!T704="",0,IF(AND(T$1008&lt;&gt;"",Datos!T704=T$1008),0,IF(T$1004=0,0,1-CHOOSE(T$1004,IF(ISNUMBER(Datos!T704),AND(OR(T$1005="",Datos!T704&gt;=T$1005),OR(T$1006="",Datos!T704&lt;=T$1006)),FALSE),IF(ISNUMBER(Datos!T704),AND(Datos!T704=INT(Datos!T704),AND(OR(T$1005="",Datos!T704&gt;=T$1005),OR(T$1006="",Datos!T704&lt;=T$1006))),FALSE),OR(ISNUMBER(FIND(";"&amp;UPPER(TRIM(Datos!T704&amp;""))&amp;"=",T$1007)),ISNUMBER(FIND(";"&amp;UPPER(TRIM(Datos!T704&amp;""))&amp;";",T$1007))),OR(UPPER(TRIM(Datos!T704&amp;""))="SÍ",UPPER(TRIM(Datos!T704&amp;""))="SI",UPPER(TRIM(Datos!T704&amp;""))="NO"),IF(ISNUMBER(Datos!T704),AND(OR(T$1005="",Datos!T704&gt;=T$1005),OR(T$1006="",Datos!T704&lt;=T$1006)),FALSE),TRUE))))</f>
        <v>0.0</v>
      </c>
      <c r="U704">
        <f>IF(Datos!U704="",0,IF(AND(U$1008&lt;&gt;"",Datos!U704=U$1008),0,IF(U$1004=0,0,1-CHOOSE(U$1004,IF(ISNUMBER(Datos!U704),AND(OR(U$1005="",Datos!U704&gt;=U$1005),OR(U$1006="",Datos!U704&lt;=U$1006)),FALSE),IF(ISNUMBER(Datos!U704),AND(Datos!U704=INT(Datos!U704),AND(OR(U$1005="",Datos!U704&gt;=U$1005),OR(U$1006="",Datos!U704&lt;=U$1006))),FALSE),OR(ISNUMBER(FIND(";"&amp;UPPER(TRIM(Datos!U704&amp;""))&amp;"=",U$1007)),ISNUMBER(FIND(";"&amp;UPPER(TRIM(Datos!U704&amp;""))&amp;";",U$1007))),OR(UPPER(TRIM(Datos!U704&amp;""))="SÍ",UPPER(TRIM(Datos!U704&amp;""))="SI",UPPER(TRIM(Datos!U704&amp;""))="NO"),IF(ISNUMBER(Datos!U704),AND(OR(U$1005="",Datos!U704&gt;=U$1005),OR(U$1006="",Datos!U704&lt;=U$1006)),FALSE),TRUE))))</f>
        <v>0.0</v>
      </c>
      <c r="V704">
        <f>IF(Datos!V704="",0,IF(AND(V$1008&lt;&gt;"",Datos!V704=V$1008),0,IF(V$1004=0,0,1-CHOOSE(V$1004,IF(ISNUMBER(Datos!V704),AND(OR(V$1005="",Datos!V704&gt;=V$1005),OR(V$1006="",Datos!V704&lt;=V$1006)),FALSE),IF(ISNUMBER(Datos!V704),AND(Datos!V704=INT(Datos!V704),AND(OR(V$1005="",Datos!V704&gt;=V$1005),OR(V$1006="",Datos!V704&lt;=V$1006))),FALSE),OR(ISNUMBER(FIND(";"&amp;UPPER(TRIM(Datos!V704&amp;""))&amp;"=",V$1007)),ISNUMBER(FIND(";"&amp;UPPER(TRIM(Datos!V704&amp;""))&amp;";",V$1007))),OR(UPPER(TRIM(Datos!V704&amp;""))="SÍ",UPPER(TRIM(Datos!V704&amp;""))="SI",UPPER(TRIM(Datos!V704&amp;""))="NO"),IF(ISNUMBER(Datos!V704),AND(OR(V$1005="",Datos!V704&gt;=V$1005),OR(V$1006="",Datos!V704&lt;=V$1006)),FALSE),TRUE))))</f>
        <v>0.0</v>
      </c>
      <c r="W704">
        <f>IF(Datos!W704="",0,IF(AND(W$1008&lt;&gt;"",Datos!W704=W$1008),0,IF(W$1004=0,0,1-CHOOSE(W$1004,IF(ISNUMBER(Datos!W704),AND(OR(W$1005="",Datos!W704&gt;=W$1005),OR(W$1006="",Datos!W704&lt;=W$1006)),FALSE),IF(ISNUMBER(Datos!W704),AND(Datos!W704=INT(Datos!W704),AND(OR(W$1005="",Datos!W704&gt;=W$1005),OR(W$1006="",Datos!W704&lt;=W$1006))),FALSE),OR(ISNUMBER(FIND(";"&amp;UPPER(TRIM(Datos!W704&amp;""))&amp;"=",W$1007)),ISNUMBER(FIND(";"&amp;UPPER(TRIM(Datos!W704&amp;""))&amp;";",W$1007))),OR(UPPER(TRIM(Datos!W704&amp;""))="SÍ",UPPER(TRIM(Datos!W704&amp;""))="SI",UPPER(TRIM(Datos!W704&amp;""))="NO"),IF(ISNUMBER(Datos!W704),AND(OR(W$1005="",Datos!W704&gt;=W$1005),OR(W$1006="",Datos!W704&lt;=W$1006)),FALSE),TRUE))))</f>
        <v>0.0</v>
      </c>
      <c r="X704">
        <f>IF(Datos!X704="",0,IF(AND(X$1008&lt;&gt;"",Datos!X704=X$1008),0,IF(X$1004=0,0,1-CHOOSE(X$1004,IF(ISNUMBER(Datos!X704),AND(OR(X$1005="",Datos!X704&gt;=X$1005),OR(X$1006="",Datos!X704&lt;=X$1006)),FALSE),IF(ISNUMBER(Datos!X704),AND(Datos!X704=INT(Datos!X704),AND(OR(X$1005="",Datos!X704&gt;=X$1005),OR(X$1006="",Datos!X704&lt;=X$1006))),FALSE),OR(ISNUMBER(FIND(";"&amp;UPPER(TRIM(Datos!X704&amp;""))&amp;"=",X$1007)),ISNUMBER(FIND(";"&amp;UPPER(TRIM(Datos!X704&amp;""))&amp;";",X$1007))),OR(UPPER(TRIM(Datos!X704&amp;""))="SÍ",UPPER(TRIM(Datos!X704&amp;""))="SI",UPPER(TRIM(Datos!X704&amp;""))="NO"),IF(ISNUMBER(Datos!X704),AND(OR(X$1005="",Datos!X704&gt;=X$1005),OR(X$1006="",Datos!X704&lt;=X$1006)),FALSE),TRUE))))</f>
        <v>0.0</v>
      </c>
      <c r="Y704">
        <f>IF(Datos!Y704="",0,IF(AND(Y$1008&lt;&gt;"",Datos!Y704=Y$1008),0,IF(Y$1004=0,0,1-CHOOSE(Y$1004,IF(ISNUMBER(Datos!Y704),AND(OR(Y$1005="",Datos!Y704&gt;=Y$1005),OR(Y$1006="",Datos!Y704&lt;=Y$1006)),FALSE),IF(ISNUMBER(Datos!Y704),AND(Datos!Y704=INT(Datos!Y704),AND(OR(Y$1005="",Datos!Y704&gt;=Y$1005),OR(Y$1006="",Datos!Y704&lt;=Y$1006))),FALSE),OR(ISNUMBER(FIND(";"&amp;UPPER(TRIM(Datos!Y704&amp;""))&amp;"=",Y$1007)),ISNUMBER(FIND(";"&amp;UPPER(TRIM(Datos!Y704&amp;""))&amp;";",Y$1007))),OR(UPPER(TRIM(Datos!Y704&amp;""))="SÍ",UPPER(TRIM(Datos!Y704&amp;""))="SI",UPPER(TRIM(Datos!Y704&amp;""))="NO"),IF(ISNUMBER(Datos!Y704),AND(OR(Y$1005="",Datos!Y704&gt;=Y$1005),OR(Y$1006="",Datos!Y704&lt;=Y$1006)),FALSE),TRUE))))</f>
        <v>0.0</v>
      </c>
      <c r="Z704">
        <f>IF(Datos!Z704="",0,IF(AND(Z$1008&lt;&gt;"",Datos!Z704=Z$1008),0,IF(Z$1004=0,0,1-CHOOSE(Z$1004,IF(ISNUMBER(Datos!Z704),AND(OR(Z$1005="",Datos!Z704&gt;=Z$1005),OR(Z$1006="",Datos!Z704&lt;=Z$1006)),FALSE),IF(ISNUMBER(Datos!Z704),AND(Datos!Z704=INT(Datos!Z704),AND(OR(Z$1005="",Datos!Z704&gt;=Z$1005),OR(Z$1006="",Datos!Z704&lt;=Z$1006))),FALSE),OR(ISNUMBER(FIND(";"&amp;UPPER(TRIM(Datos!Z704&amp;""))&amp;"=",Z$1007)),ISNUMBER(FIND(";"&amp;UPPER(TRIM(Datos!Z704&amp;""))&amp;";",Z$1007))),OR(UPPER(TRIM(Datos!Z704&amp;""))="SÍ",UPPER(TRIM(Datos!Z704&amp;""))="SI",UPPER(TRIM(Datos!Z704&amp;""))="NO"),IF(ISNUMBER(Datos!Z704),AND(OR(Z$1005="",Datos!Z704&gt;=Z$1005),OR(Z$1006="",Datos!Z704&lt;=Z$1006)),FALSE),TRUE))))</f>
        <v>0.0</v>
      </c>
      <c r="AA704">
        <f>IF(Datos!AA704="",0,IF(AND(AA$1008&lt;&gt;"",Datos!AA704=AA$1008),0,IF(AA$1004=0,0,1-CHOOSE(AA$1004,IF(ISNUMBER(Datos!AA704),AND(OR(AA$1005="",Datos!AA704&gt;=AA$1005),OR(AA$1006="",Datos!AA704&lt;=AA$1006)),FALSE),IF(ISNUMBER(Datos!AA704),AND(Datos!AA704=INT(Datos!AA704),AND(OR(AA$1005="",Datos!AA704&gt;=AA$1005),OR(AA$1006="",Datos!AA704&lt;=AA$1006))),FALSE),OR(ISNUMBER(FIND(";"&amp;UPPER(TRIM(Datos!AA704&amp;""))&amp;"=",AA$1007)),ISNUMBER(FIND(";"&amp;UPPER(TRIM(Datos!AA704&amp;""))&amp;";",AA$1007))),OR(UPPER(TRIM(Datos!AA704&amp;""))="SÍ",UPPER(TRIM(Datos!AA704&amp;""))="SI",UPPER(TRIM(Datos!AA704&amp;""))="NO"),IF(ISNUMBER(Datos!AA704),AND(OR(AA$1005="",Datos!AA704&gt;=AA$1005),OR(AA$1006="",Datos!AA704&lt;=AA$1006)),FALSE),TRUE))))</f>
        <v>0.0</v>
      </c>
      <c r="AB704">
        <f>IF(Datos!AB704="",0,IF(AND(AB$1008&lt;&gt;"",Datos!AB704=AB$1008),0,IF(AB$1004=0,0,1-CHOOSE(AB$1004,IF(ISNUMBER(Datos!AB704),AND(OR(AB$1005="",Datos!AB704&gt;=AB$1005),OR(AB$1006="",Datos!AB704&lt;=AB$1006)),FALSE),IF(ISNUMBER(Datos!AB704),AND(Datos!AB704=INT(Datos!AB704),AND(OR(AB$1005="",Datos!AB704&gt;=AB$1005),OR(AB$1006="",Datos!AB704&lt;=AB$1006))),FALSE),OR(ISNUMBER(FIND(";"&amp;UPPER(TRIM(Datos!AB704&amp;""))&amp;"=",AB$1007)),ISNUMBER(FIND(";"&amp;UPPER(TRIM(Datos!AB704&amp;""))&amp;";",AB$1007))),OR(UPPER(TRIM(Datos!AB704&amp;""))="SÍ",UPPER(TRIM(Datos!AB704&amp;""))="SI",UPPER(TRIM(Datos!AB704&amp;""))="NO"),IF(ISNUMBER(Datos!AB704),AND(OR(AB$1005="",Datos!AB704&gt;=AB$1005),OR(AB$1006="",Datos!AB704&lt;=AB$1006)),FALSE),TRUE))))</f>
        <v>0.0</v>
      </c>
      <c r="AC704">
        <f>IF(Datos!AC704="",0,IF(AND(AC$1008&lt;&gt;"",Datos!AC704=AC$1008),0,IF(AC$1004=0,0,1-CHOOSE(AC$1004,IF(ISNUMBER(Datos!AC704),AND(OR(AC$1005="",Datos!AC704&gt;=AC$1005),OR(AC$1006="",Datos!AC704&lt;=AC$1006)),FALSE),IF(ISNUMBER(Datos!AC704),AND(Datos!AC704=INT(Datos!AC704),AND(OR(AC$1005="",Datos!AC704&gt;=AC$1005),OR(AC$1006="",Datos!AC704&lt;=AC$1006))),FALSE),OR(ISNUMBER(FIND(";"&amp;UPPER(TRIM(Datos!AC704&amp;""))&amp;"=",AC$1007)),ISNUMBER(FIND(";"&amp;UPPER(TRIM(Datos!AC704&amp;""))&amp;";",AC$1007))),OR(UPPER(TRIM(Datos!AC704&amp;""))="SÍ",UPPER(TRIM(Datos!AC704&amp;""))="SI",UPPER(TRIM(Datos!AC704&amp;""))="NO"),IF(ISNUMBER(Datos!AC704),AND(OR(AC$1005="",Datos!AC704&gt;=AC$1005),OR(AC$1006="",Datos!AC704&lt;=AC$1006)),FALSE),TRUE))))</f>
        <v>0.0</v>
      </c>
      <c r="AD704">
        <f>IF(Datos!AD704="",0,IF(AND(AD$1008&lt;&gt;"",Datos!AD704=AD$1008),0,IF(AD$1004=0,0,1-CHOOSE(AD$1004,IF(ISNUMBER(Datos!AD704),AND(OR(AD$1005="",Datos!AD704&gt;=AD$1005),OR(AD$1006="",Datos!AD704&lt;=AD$1006)),FALSE),IF(ISNUMBER(Datos!AD704),AND(Datos!AD704=INT(Datos!AD704),AND(OR(AD$1005="",Datos!AD704&gt;=AD$1005),OR(AD$1006="",Datos!AD704&lt;=AD$1006))),FALSE),OR(ISNUMBER(FIND(";"&amp;UPPER(TRIM(Datos!AD704&amp;""))&amp;"=",AD$1007)),ISNUMBER(FIND(";"&amp;UPPER(TRIM(Datos!AD704&amp;""))&amp;";",AD$1007))),OR(UPPER(TRIM(Datos!AD704&amp;""))="SÍ",UPPER(TRIM(Datos!AD704&amp;""))="SI",UPPER(TRIM(Datos!AD704&amp;""))="NO"),IF(ISNUMBER(Datos!AD704),AND(OR(AD$1005="",Datos!AD704&gt;=AD$1005),OR(AD$1006="",Datos!AD704&lt;=AD$1006)),FALSE),TRUE))))</f>
        <v>0.0</v>
      </c>
      <c r="AE704">
        <f>IF(Datos!AE704="",0,IF(AND(AE$1008&lt;&gt;"",Datos!AE704=AE$1008),0,IF(AE$1004=0,0,1-CHOOSE(AE$1004,IF(ISNUMBER(Datos!AE704),AND(OR(AE$1005="",Datos!AE704&gt;=AE$1005),OR(AE$1006="",Datos!AE704&lt;=AE$1006)),FALSE),IF(ISNUMBER(Datos!AE704),AND(Datos!AE704=INT(Datos!AE704),AND(OR(AE$1005="",Datos!AE704&gt;=AE$1005),OR(AE$1006="",Datos!AE704&lt;=AE$1006))),FALSE),OR(ISNUMBER(FIND(";"&amp;UPPER(TRIM(Datos!AE704&amp;""))&amp;"=",AE$1007)),ISNUMBER(FIND(";"&amp;UPPER(TRIM(Datos!AE704&amp;""))&amp;";",AE$1007))),OR(UPPER(TRIM(Datos!AE704&amp;""))="SÍ",UPPER(TRIM(Datos!AE704&amp;""))="SI",UPPER(TRIM(Datos!AE704&amp;""))="NO"),IF(ISNUMBER(Datos!AE704),AND(OR(AE$1005="",Datos!AE704&gt;=AE$1005),OR(AE$1006="",Datos!AE704&lt;=AE$1006)),FALSE),TRUE))))</f>
        <v>0.0</v>
      </c>
    </row>
    <row r="705" spans="2:31">
      <c r="B705">
        <f>IF(Datos!B705="",0,IF(AND(B$1008&lt;&gt;"",Datos!B705=B$1008),0,IF(B$1004=0,0,1-CHOOSE(B$1004,IF(ISNUMBER(Datos!B705),AND(OR(B$1005="",Datos!B705&gt;=B$1005),OR(B$1006="",Datos!B705&lt;=B$1006)),FALSE),IF(ISNUMBER(Datos!B705),AND(Datos!B705=INT(Datos!B705),AND(OR(B$1005="",Datos!B705&gt;=B$1005),OR(B$1006="",Datos!B705&lt;=B$1006))),FALSE),OR(ISNUMBER(FIND(";"&amp;UPPER(TRIM(Datos!B705&amp;""))&amp;"=",B$1007)),ISNUMBER(FIND(";"&amp;UPPER(TRIM(Datos!B705&amp;""))&amp;";",B$1007))),OR(UPPER(TRIM(Datos!B705&amp;""))="SÍ",UPPER(TRIM(Datos!B705&amp;""))="SI",UPPER(TRIM(Datos!B705&amp;""))="NO"),IF(ISNUMBER(Datos!B705),AND(OR(B$1005="",Datos!B705&gt;=B$1005),OR(B$1006="",Datos!B705&lt;=B$1006)),FALSE),TRUE))))</f>
        <v>0.0</v>
      </c>
      <c r="C705">
        <f>IF(Datos!C705="",0,IF(AND(C$1008&lt;&gt;"",Datos!C705=C$1008),0,IF(C$1004=0,0,1-CHOOSE(C$1004,IF(ISNUMBER(Datos!C705),AND(OR(C$1005="",Datos!C705&gt;=C$1005),OR(C$1006="",Datos!C705&lt;=C$1006)),FALSE),IF(ISNUMBER(Datos!C705),AND(Datos!C705=INT(Datos!C705),AND(OR(C$1005="",Datos!C705&gt;=C$1005),OR(C$1006="",Datos!C705&lt;=C$1006))),FALSE),OR(ISNUMBER(FIND(";"&amp;UPPER(TRIM(Datos!C705&amp;""))&amp;"=",C$1007)),ISNUMBER(FIND(";"&amp;UPPER(TRIM(Datos!C705&amp;""))&amp;";",C$1007))),OR(UPPER(TRIM(Datos!C705&amp;""))="SÍ",UPPER(TRIM(Datos!C705&amp;""))="SI",UPPER(TRIM(Datos!C705&amp;""))="NO"),IF(ISNUMBER(Datos!C705),AND(OR(C$1005="",Datos!C705&gt;=C$1005),OR(C$1006="",Datos!C705&lt;=C$1006)),FALSE),TRUE))))</f>
        <v>0.0</v>
      </c>
      <c r="D705">
        <f>IF(Datos!D705="",0,IF(AND(D$1008&lt;&gt;"",Datos!D705=D$1008),0,IF(D$1004=0,0,1-CHOOSE(D$1004,IF(ISNUMBER(Datos!D705),AND(OR(D$1005="",Datos!D705&gt;=D$1005),OR(D$1006="",Datos!D705&lt;=D$1006)),FALSE),IF(ISNUMBER(Datos!D705),AND(Datos!D705=INT(Datos!D705),AND(OR(D$1005="",Datos!D705&gt;=D$1005),OR(D$1006="",Datos!D705&lt;=D$1006))),FALSE),OR(ISNUMBER(FIND(";"&amp;UPPER(TRIM(Datos!D705&amp;""))&amp;"=",D$1007)),ISNUMBER(FIND(";"&amp;UPPER(TRIM(Datos!D705&amp;""))&amp;";",D$1007))),OR(UPPER(TRIM(Datos!D705&amp;""))="SÍ",UPPER(TRIM(Datos!D705&amp;""))="SI",UPPER(TRIM(Datos!D705&amp;""))="NO"),IF(ISNUMBER(Datos!D705),AND(OR(D$1005="",Datos!D705&gt;=D$1005),OR(D$1006="",Datos!D705&lt;=D$1006)),FALSE),TRUE))))</f>
        <v>0.0</v>
      </c>
      <c r="E705">
        <f>IF(Datos!E705="",0,IF(AND(E$1008&lt;&gt;"",Datos!E705=E$1008),0,IF(E$1004=0,0,1-CHOOSE(E$1004,IF(ISNUMBER(Datos!E705),AND(OR(E$1005="",Datos!E705&gt;=E$1005),OR(E$1006="",Datos!E705&lt;=E$1006)),FALSE),IF(ISNUMBER(Datos!E705),AND(Datos!E705=INT(Datos!E705),AND(OR(E$1005="",Datos!E705&gt;=E$1005),OR(E$1006="",Datos!E705&lt;=E$1006))),FALSE),OR(ISNUMBER(FIND(";"&amp;UPPER(TRIM(Datos!E705&amp;""))&amp;"=",E$1007)),ISNUMBER(FIND(";"&amp;UPPER(TRIM(Datos!E705&amp;""))&amp;";",E$1007))),OR(UPPER(TRIM(Datos!E705&amp;""))="SÍ",UPPER(TRIM(Datos!E705&amp;""))="SI",UPPER(TRIM(Datos!E705&amp;""))="NO"),IF(ISNUMBER(Datos!E705),AND(OR(E$1005="",Datos!E705&gt;=E$1005),OR(E$1006="",Datos!E705&lt;=E$1006)),FALSE),TRUE))))</f>
        <v>0.0</v>
      </c>
      <c r="F705">
        <f>IF(Datos!F705="",0,IF(AND(F$1008&lt;&gt;"",Datos!F705=F$1008),0,IF(F$1004=0,0,1-CHOOSE(F$1004,IF(ISNUMBER(Datos!F705),AND(OR(F$1005="",Datos!F705&gt;=F$1005),OR(F$1006="",Datos!F705&lt;=F$1006)),FALSE),IF(ISNUMBER(Datos!F705),AND(Datos!F705=INT(Datos!F705),AND(OR(F$1005="",Datos!F705&gt;=F$1005),OR(F$1006="",Datos!F705&lt;=F$1006))),FALSE),OR(ISNUMBER(FIND(";"&amp;UPPER(TRIM(Datos!F705&amp;""))&amp;"=",F$1007)),ISNUMBER(FIND(";"&amp;UPPER(TRIM(Datos!F705&amp;""))&amp;";",F$1007))),OR(UPPER(TRIM(Datos!F705&amp;""))="SÍ",UPPER(TRIM(Datos!F705&amp;""))="SI",UPPER(TRIM(Datos!F705&amp;""))="NO"),IF(ISNUMBER(Datos!F705),AND(OR(F$1005="",Datos!F705&gt;=F$1005),OR(F$1006="",Datos!F705&lt;=F$1006)),FALSE),TRUE))))</f>
        <v>0.0</v>
      </c>
      <c r="G705">
        <f>IF(Datos!G705="",0,IF(AND(G$1008&lt;&gt;"",Datos!G705=G$1008),0,IF(G$1004=0,0,1-CHOOSE(G$1004,IF(ISNUMBER(Datos!G705),AND(OR(G$1005="",Datos!G705&gt;=G$1005),OR(G$1006="",Datos!G705&lt;=G$1006)),FALSE),IF(ISNUMBER(Datos!G705),AND(Datos!G705=INT(Datos!G705),AND(OR(G$1005="",Datos!G705&gt;=G$1005),OR(G$1006="",Datos!G705&lt;=G$1006))),FALSE),OR(ISNUMBER(FIND(";"&amp;UPPER(TRIM(Datos!G705&amp;""))&amp;"=",G$1007)),ISNUMBER(FIND(";"&amp;UPPER(TRIM(Datos!G705&amp;""))&amp;";",G$1007))),OR(UPPER(TRIM(Datos!G705&amp;""))="SÍ",UPPER(TRIM(Datos!G705&amp;""))="SI",UPPER(TRIM(Datos!G705&amp;""))="NO"),IF(ISNUMBER(Datos!G705),AND(OR(G$1005="",Datos!G705&gt;=G$1005),OR(G$1006="",Datos!G705&lt;=G$1006)),FALSE),TRUE))))</f>
        <v>0.0</v>
      </c>
      <c r="H705">
        <f>IF(Datos!H705="",0,IF(AND(H$1008&lt;&gt;"",Datos!H705=H$1008),0,IF(H$1004=0,0,1-CHOOSE(H$1004,IF(ISNUMBER(Datos!H705),AND(OR(H$1005="",Datos!H705&gt;=H$1005),OR(H$1006="",Datos!H705&lt;=H$1006)),FALSE),IF(ISNUMBER(Datos!H705),AND(Datos!H705=INT(Datos!H705),AND(OR(H$1005="",Datos!H705&gt;=H$1005),OR(H$1006="",Datos!H705&lt;=H$1006))),FALSE),OR(ISNUMBER(FIND(";"&amp;UPPER(TRIM(Datos!H705&amp;""))&amp;"=",H$1007)),ISNUMBER(FIND(";"&amp;UPPER(TRIM(Datos!H705&amp;""))&amp;";",H$1007))),OR(UPPER(TRIM(Datos!H705&amp;""))="SÍ",UPPER(TRIM(Datos!H705&amp;""))="SI",UPPER(TRIM(Datos!H705&amp;""))="NO"),IF(ISNUMBER(Datos!H705),AND(OR(H$1005="",Datos!H705&gt;=H$1005),OR(H$1006="",Datos!H705&lt;=H$1006)),FALSE),TRUE))))</f>
        <v>0.0</v>
      </c>
      <c r="I705">
        <f>IF(Datos!I705="",0,IF(AND(I$1008&lt;&gt;"",Datos!I705=I$1008),0,IF(I$1004=0,0,1-CHOOSE(I$1004,IF(ISNUMBER(Datos!I705),AND(OR(I$1005="",Datos!I705&gt;=I$1005),OR(I$1006="",Datos!I705&lt;=I$1006)),FALSE),IF(ISNUMBER(Datos!I705),AND(Datos!I705=INT(Datos!I705),AND(OR(I$1005="",Datos!I705&gt;=I$1005),OR(I$1006="",Datos!I705&lt;=I$1006))),FALSE),OR(ISNUMBER(FIND(";"&amp;UPPER(TRIM(Datos!I705&amp;""))&amp;"=",I$1007)),ISNUMBER(FIND(";"&amp;UPPER(TRIM(Datos!I705&amp;""))&amp;";",I$1007))),OR(UPPER(TRIM(Datos!I705&amp;""))="SÍ",UPPER(TRIM(Datos!I705&amp;""))="SI",UPPER(TRIM(Datos!I705&amp;""))="NO"),IF(ISNUMBER(Datos!I705),AND(OR(I$1005="",Datos!I705&gt;=I$1005),OR(I$1006="",Datos!I705&lt;=I$1006)),FALSE),TRUE))))</f>
        <v>0.0</v>
      </c>
      <c r="J705">
        <f>IF(Datos!J705="",0,IF(AND(J$1008&lt;&gt;"",Datos!J705=J$1008),0,IF(J$1004=0,0,1-CHOOSE(J$1004,IF(ISNUMBER(Datos!J705),AND(OR(J$1005="",Datos!J705&gt;=J$1005),OR(J$1006="",Datos!J705&lt;=J$1006)),FALSE),IF(ISNUMBER(Datos!J705),AND(Datos!J705=INT(Datos!J705),AND(OR(J$1005="",Datos!J705&gt;=J$1005),OR(J$1006="",Datos!J705&lt;=J$1006))),FALSE),OR(ISNUMBER(FIND(";"&amp;UPPER(TRIM(Datos!J705&amp;""))&amp;"=",J$1007)),ISNUMBER(FIND(";"&amp;UPPER(TRIM(Datos!J705&amp;""))&amp;";",J$1007))),OR(UPPER(TRIM(Datos!J705&amp;""))="SÍ",UPPER(TRIM(Datos!J705&amp;""))="SI",UPPER(TRIM(Datos!J705&amp;""))="NO"),IF(ISNUMBER(Datos!J705),AND(OR(J$1005="",Datos!J705&gt;=J$1005),OR(J$1006="",Datos!J705&lt;=J$1006)),FALSE),TRUE))))</f>
        <v>0.0</v>
      </c>
      <c r="K705">
        <f>IF(Datos!K705="",0,IF(AND(K$1008&lt;&gt;"",Datos!K705=K$1008),0,IF(K$1004=0,0,1-CHOOSE(K$1004,IF(ISNUMBER(Datos!K705),AND(OR(K$1005="",Datos!K705&gt;=K$1005),OR(K$1006="",Datos!K705&lt;=K$1006)),FALSE),IF(ISNUMBER(Datos!K705),AND(Datos!K705=INT(Datos!K705),AND(OR(K$1005="",Datos!K705&gt;=K$1005),OR(K$1006="",Datos!K705&lt;=K$1006))),FALSE),OR(ISNUMBER(FIND(";"&amp;UPPER(TRIM(Datos!K705&amp;""))&amp;"=",K$1007)),ISNUMBER(FIND(";"&amp;UPPER(TRIM(Datos!K705&amp;""))&amp;";",K$1007))),OR(UPPER(TRIM(Datos!K705&amp;""))="SÍ",UPPER(TRIM(Datos!K705&amp;""))="SI",UPPER(TRIM(Datos!K705&amp;""))="NO"),IF(ISNUMBER(Datos!K705),AND(OR(K$1005="",Datos!K705&gt;=K$1005),OR(K$1006="",Datos!K705&lt;=K$1006)),FALSE),TRUE))))</f>
        <v>0.0</v>
      </c>
      <c r="L705">
        <f>IF(Datos!L705="",0,IF(AND(L$1008&lt;&gt;"",Datos!L705=L$1008),0,IF(L$1004=0,0,1-CHOOSE(L$1004,IF(ISNUMBER(Datos!L705),AND(OR(L$1005="",Datos!L705&gt;=L$1005),OR(L$1006="",Datos!L705&lt;=L$1006)),FALSE),IF(ISNUMBER(Datos!L705),AND(Datos!L705=INT(Datos!L705),AND(OR(L$1005="",Datos!L705&gt;=L$1005),OR(L$1006="",Datos!L705&lt;=L$1006))),FALSE),OR(ISNUMBER(FIND(";"&amp;UPPER(TRIM(Datos!L705&amp;""))&amp;"=",L$1007)),ISNUMBER(FIND(";"&amp;UPPER(TRIM(Datos!L705&amp;""))&amp;";",L$1007))),OR(UPPER(TRIM(Datos!L705&amp;""))="SÍ",UPPER(TRIM(Datos!L705&amp;""))="SI",UPPER(TRIM(Datos!L705&amp;""))="NO"),IF(ISNUMBER(Datos!L705),AND(OR(L$1005="",Datos!L705&gt;=L$1005),OR(L$1006="",Datos!L705&lt;=L$1006)),FALSE),TRUE))))</f>
        <v>0.0</v>
      </c>
      <c r="M705">
        <f>IF(Datos!M705="",0,IF(AND(M$1008&lt;&gt;"",Datos!M705=M$1008),0,IF(M$1004=0,0,1-CHOOSE(M$1004,IF(ISNUMBER(Datos!M705),AND(OR(M$1005="",Datos!M705&gt;=M$1005),OR(M$1006="",Datos!M705&lt;=M$1006)),FALSE),IF(ISNUMBER(Datos!M705),AND(Datos!M705=INT(Datos!M705),AND(OR(M$1005="",Datos!M705&gt;=M$1005),OR(M$1006="",Datos!M705&lt;=M$1006))),FALSE),OR(ISNUMBER(FIND(";"&amp;UPPER(TRIM(Datos!M705&amp;""))&amp;"=",M$1007)),ISNUMBER(FIND(";"&amp;UPPER(TRIM(Datos!M705&amp;""))&amp;";",M$1007))),OR(UPPER(TRIM(Datos!M705&amp;""))="SÍ",UPPER(TRIM(Datos!M705&amp;""))="SI",UPPER(TRIM(Datos!M705&amp;""))="NO"),IF(ISNUMBER(Datos!M705),AND(OR(M$1005="",Datos!M705&gt;=M$1005),OR(M$1006="",Datos!M705&lt;=M$1006)),FALSE),TRUE))))</f>
        <v>0.0</v>
      </c>
      <c r="N705">
        <f>IF(Datos!N705="",0,IF(AND(N$1008&lt;&gt;"",Datos!N705=N$1008),0,IF(N$1004=0,0,1-CHOOSE(N$1004,IF(ISNUMBER(Datos!N705),AND(OR(N$1005="",Datos!N705&gt;=N$1005),OR(N$1006="",Datos!N705&lt;=N$1006)),FALSE),IF(ISNUMBER(Datos!N705),AND(Datos!N705=INT(Datos!N705),AND(OR(N$1005="",Datos!N705&gt;=N$1005),OR(N$1006="",Datos!N705&lt;=N$1006))),FALSE),OR(ISNUMBER(FIND(";"&amp;UPPER(TRIM(Datos!N705&amp;""))&amp;"=",N$1007)),ISNUMBER(FIND(";"&amp;UPPER(TRIM(Datos!N705&amp;""))&amp;";",N$1007))),OR(UPPER(TRIM(Datos!N705&amp;""))="SÍ",UPPER(TRIM(Datos!N705&amp;""))="SI",UPPER(TRIM(Datos!N705&amp;""))="NO"),IF(ISNUMBER(Datos!N705),AND(OR(N$1005="",Datos!N705&gt;=N$1005),OR(N$1006="",Datos!N705&lt;=N$1006)),FALSE),TRUE))))</f>
        <v>0.0</v>
      </c>
      <c r="O705">
        <f>IF(Datos!O705="",0,IF(AND(O$1008&lt;&gt;"",Datos!O705=O$1008),0,IF(O$1004=0,0,1-CHOOSE(O$1004,IF(ISNUMBER(Datos!O705),AND(OR(O$1005="",Datos!O705&gt;=O$1005),OR(O$1006="",Datos!O705&lt;=O$1006)),FALSE),IF(ISNUMBER(Datos!O705),AND(Datos!O705=INT(Datos!O705),AND(OR(O$1005="",Datos!O705&gt;=O$1005),OR(O$1006="",Datos!O705&lt;=O$1006))),FALSE),OR(ISNUMBER(FIND(";"&amp;UPPER(TRIM(Datos!O705&amp;""))&amp;"=",O$1007)),ISNUMBER(FIND(";"&amp;UPPER(TRIM(Datos!O705&amp;""))&amp;";",O$1007))),OR(UPPER(TRIM(Datos!O705&amp;""))="SÍ",UPPER(TRIM(Datos!O705&amp;""))="SI",UPPER(TRIM(Datos!O705&amp;""))="NO"),IF(ISNUMBER(Datos!O705),AND(OR(O$1005="",Datos!O705&gt;=O$1005),OR(O$1006="",Datos!O705&lt;=O$1006)),FALSE),TRUE))))</f>
        <v>0.0</v>
      </c>
      <c r="P705">
        <f>IF(Datos!P705="",0,IF(AND(P$1008&lt;&gt;"",Datos!P705=P$1008),0,IF(P$1004=0,0,1-CHOOSE(P$1004,IF(ISNUMBER(Datos!P705),AND(OR(P$1005="",Datos!P705&gt;=P$1005),OR(P$1006="",Datos!P705&lt;=P$1006)),FALSE),IF(ISNUMBER(Datos!P705),AND(Datos!P705=INT(Datos!P705),AND(OR(P$1005="",Datos!P705&gt;=P$1005),OR(P$1006="",Datos!P705&lt;=P$1006))),FALSE),OR(ISNUMBER(FIND(";"&amp;UPPER(TRIM(Datos!P705&amp;""))&amp;"=",P$1007)),ISNUMBER(FIND(";"&amp;UPPER(TRIM(Datos!P705&amp;""))&amp;";",P$1007))),OR(UPPER(TRIM(Datos!P705&amp;""))="SÍ",UPPER(TRIM(Datos!P705&amp;""))="SI",UPPER(TRIM(Datos!P705&amp;""))="NO"),IF(ISNUMBER(Datos!P705),AND(OR(P$1005="",Datos!P705&gt;=P$1005),OR(P$1006="",Datos!P705&lt;=P$1006)),FALSE),TRUE))))</f>
        <v>0.0</v>
      </c>
      <c r="Q705">
        <f>IF(Datos!Q705="",0,IF(AND(Q$1008&lt;&gt;"",Datos!Q705=Q$1008),0,IF(Q$1004=0,0,1-CHOOSE(Q$1004,IF(ISNUMBER(Datos!Q705),AND(OR(Q$1005="",Datos!Q705&gt;=Q$1005),OR(Q$1006="",Datos!Q705&lt;=Q$1006)),FALSE),IF(ISNUMBER(Datos!Q705),AND(Datos!Q705=INT(Datos!Q705),AND(OR(Q$1005="",Datos!Q705&gt;=Q$1005),OR(Q$1006="",Datos!Q705&lt;=Q$1006))),FALSE),OR(ISNUMBER(FIND(";"&amp;UPPER(TRIM(Datos!Q705&amp;""))&amp;"=",Q$1007)),ISNUMBER(FIND(";"&amp;UPPER(TRIM(Datos!Q705&amp;""))&amp;";",Q$1007))),OR(UPPER(TRIM(Datos!Q705&amp;""))="SÍ",UPPER(TRIM(Datos!Q705&amp;""))="SI",UPPER(TRIM(Datos!Q705&amp;""))="NO"),IF(ISNUMBER(Datos!Q705),AND(OR(Q$1005="",Datos!Q705&gt;=Q$1005),OR(Q$1006="",Datos!Q705&lt;=Q$1006)),FALSE),TRUE))))</f>
        <v>0.0</v>
      </c>
      <c r="R705">
        <f>IF(Datos!R705="",0,IF(AND(R$1008&lt;&gt;"",Datos!R705=R$1008),0,IF(R$1004=0,0,1-CHOOSE(R$1004,IF(ISNUMBER(Datos!R705),AND(OR(R$1005="",Datos!R705&gt;=R$1005),OR(R$1006="",Datos!R705&lt;=R$1006)),FALSE),IF(ISNUMBER(Datos!R705),AND(Datos!R705=INT(Datos!R705),AND(OR(R$1005="",Datos!R705&gt;=R$1005),OR(R$1006="",Datos!R705&lt;=R$1006))),FALSE),OR(ISNUMBER(FIND(";"&amp;UPPER(TRIM(Datos!R705&amp;""))&amp;"=",R$1007)),ISNUMBER(FIND(";"&amp;UPPER(TRIM(Datos!R705&amp;""))&amp;";",R$1007))),OR(UPPER(TRIM(Datos!R705&amp;""))="SÍ",UPPER(TRIM(Datos!R705&amp;""))="SI",UPPER(TRIM(Datos!R705&amp;""))="NO"),IF(ISNUMBER(Datos!R705),AND(OR(R$1005="",Datos!R705&gt;=R$1005),OR(R$1006="",Datos!R705&lt;=R$1006)),FALSE),TRUE))))</f>
        <v>0.0</v>
      </c>
      <c r="S705">
        <f>IF(Datos!S705="",0,IF(AND(S$1008&lt;&gt;"",Datos!S705=S$1008),0,IF(S$1004=0,0,1-CHOOSE(S$1004,IF(ISNUMBER(Datos!S705),AND(OR(S$1005="",Datos!S705&gt;=S$1005),OR(S$1006="",Datos!S705&lt;=S$1006)),FALSE),IF(ISNUMBER(Datos!S705),AND(Datos!S705=INT(Datos!S705),AND(OR(S$1005="",Datos!S705&gt;=S$1005),OR(S$1006="",Datos!S705&lt;=S$1006))),FALSE),OR(ISNUMBER(FIND(";"&amp;UPPER(TRIM(Datos!S705&amp;""))&amp;"=",S$1007)),ISNUMBER(FIND(";"&amp;UPPER(TRIM(Datos!S705&amp;""))&amp;";",S$1007))),OR(UPPER(TRIM(Datos!S705&amp;""))="SÍ",UPPER(TRIM(Datos!S705&amp;""))="SI",UPPER(TRIM(Datos!S705&amp;""))="NO"),IF(ISNUMBER(Datos!S705),AND(OR(S$1005="",Datos!S705&gt;=S$1005),OR(S$1006="",Datos!S705&lt;=S$1006)),FALSE),TRUE))))</f>
        <v>0.0</v>
      </c>
      <c r="T705">
        <f>IF(Datos!T705="",0,IF(AND(T$1008&lt;&gt;"",Datos!T705=T$1008),0,IF(T$1004=0,0,1-CHOOSE(T$1004,IF(ISNUMBER(Datos!T705),AND(OR(T$1005="",Datos!T705&gt;=T$1005),OR(T$1006="",Datos!T705&lt;=T$1006)),FALSE),IF(ISNUMBER(Datos!T705),AND(Datos!T705=INT(Datos!T705),AND(OR(T$1005="",Datos!T705&gt;=T$1005),OR(T$1006="",Datos!T705&lt;=T$1006))),FALSE),OR(ISNUMBER(FIND(";"&amp;UPPER(TRIM(Datos!T705&amp;""))&amp;"=",T$1007)),ISNUMBER(FIND(";"&amp;UPPER(TRIM(Datos!T705&amp;""))&amp;";",T$1007))),OR(UPPER(TRIM(Datos!T705&amp;""))="SÍ",UPPER(TRIM(Datos!T705&amp;""))="SI",UPPER(TRIM(Datos!T705&amp;""))="NO"),IF(ISNUMBER(Datos!T705),AND(OR(T$1005="",Datos!T705&gt;=T$1005),OR(T$1006="",Datos!T705&lt;=T$1006)),FALSE),TRUE))))</f>
        <v>0.0</v>
      </c>
      <c r="U705">
        <f>IF(Datos!U705="",0,IF(AND(U$1008&lt;&gt;"",Datos!U705=U$1008),0,IF(U$1004=0,0,1-CHOOSE(U$1004,IF(ISNUMBER(Datos!U705),AND(OR(U$1005="",Datos!U705&gt;=U$1005),OR(U$1006="",Datos!U705&lt;=U$1006)),FALSE),IF(ISNUMBER(Datos!U705),AND(Datos!U705=INT(Datos!U705),AND(OR(U$1005="",Datos!U705&gt;=U$1005),OR(U$1006="",Datos!U705&lt;=U$1006))),FALSE),OR(ISNUMBER(FIND(";"&amp;UPPER(TRIM(Datos!U705&amp;""))&amp;"=",U$1007)),ISNUMBER(FIND(";"&amp;UPPER(TRIM(Datos!U705&amp;""))&amp;";",U$1007))),OR(UPPER(TRIM(Datos!U705&amp;""))="SÍ",UPPER(TRIM(Datos!U705&amp;""))="SI",UPPER(TRIM(Datos!U705&amp;""))="NO"),IF(ISNUMBER(Datos!U705),AND(OR(U$1005="",Datos!U705&gt;=U$1005),OR(U$1006="",Datos!U705&lt;=U$1006)),FALSE),TRUE))))</f>
        <v>0.0</v>
      </c>
      <c r="V705">
        <f>IF(Datos!V705="",0,IF(AND(V$1008&lt;&gt;"",Datos!V705=V$1008),0,IF(V$1004=0,0,1-CHOOSE(V$1004,IF(ISNUMBER(Datos!V705),AND(OR(V$1005="",Datos!V705&gt;=V$1005),OR(V$1006="",Datos!V705&lt;=V$1006)),FALSE),IF(ISNUMBER(Datos!V705),AND(Datos!V705=INT(Datos!V705),AND(OR(V$1005="",Datos!V705&gt;=V$1005),OR(V$1006="",Datos!V705&lt;=V$1006))),FALSE),OR(ISNUMBER(FIND(";"&amp;UPPER(TRIM(Datos!V705&amp;""))&amp;"=",V$1007)),ISNUMBER(FIND(";"&amp;UPPER(TRIM(Datos!V705&amp;""))&amp;";",V$1007))),OR(UPPER(TRIM(Datos!V705&amp;""))="SÍ",UPPER(TRIM(Datos!V705&amp;""))="SI",UPPER(TRIM(Datos!V705&amp;""))="NO"),IF(ISNUMBER(Datos!V705),AND(OR(V$1005="",Datos!V705&gt;=V$1005),OR(V$1006="",Datos!V705&lt;=V$1006)),FALSE),TRUE))))</f>
        <v>0.0</v>
      </c>
      <c r="W705">
        <f>IF(Datos!W705="",0,IF(AND(W$1008&lt;&gt;"",Datos!W705=W$1008),0,IF(W$1004=0,0,1-CHOOSE(W$1004,IF(ISNUMBER(Datos!W705),AND(OR(W$1005="",Datos!W705&gt;=W$1005),OR(W$1006="",Datos!W705&lt;=W$1006)),FALSE),IF(ISNUMBER(Datos!W705),AND(Datos!W705=INT(Datos!W705),AND(OR(W$1005="",Datos!W705&gt;=W$1005),OR(W$1006="",Datos!W705&lt;=W$1006))),FALSE),OR(ISNUMBER(FIND(";"&amp;UPPER(TRIM(Datos!W705&amp;""))&amp;"=",W$1007)),ISNUMBER(FIND(";"&amp;UPPER(TRIM(Datos!W705&amp;""))&amp;";",W$1007))),OR(UPPER(TRIM(Datos!W705&amp;""))="SÍ",UPPER(TRIM(Datos!W705&amp;""))="SI",UPPER(TRIM(Datos!W705&amp;""))="NO"),IF(ISNUMBER(Datos!W705),AND(OR(W$1005="",Datos!W705&gt;=W$1005),OR(W$1006="",Datos!W705&lt;=W$1006)),FALSE),TRUE))))</f>
        <v>0.0</v>
      </c>
      <c r="X705">
        <f>IF(Datos!X705="",0,IF(AND(X$1008&lt;&gt;"",Datos!X705=X$1008),0,IF(X$1004=0,0,1-CHOOSE(X$1004,IF(ISNUMBER(Datos!X705),AND(OR(X$1005="",Datos!X705&gt;=X$1005),OR(X$1006="",Datos!X705&lt;=X$1006)),FALSE),IF(ISNUMBER(Datos!X705),AND(Datos!X705=INT(Datos!X705),AND(OR(X$1005="",Datos!X705&gt;=X$1005),OR(X$1006="",Datos!X705&lt;=X$1006))),FALSE),OR(ISNUMBER(FIND(";"&amp;UPPER(TRIM(Datos!X705&amp;""))&amp;"=",X$1007)),ISNUMBER(FIND(";"&amp;UPPER(TRIM(Datos!X705&amp;""))&amp;";",X$1007))),OR(UPPER(TRIM(Datos!X705&amp;""))="SÍ",UPPER(TRIM(Datos!X705&amp;""))="SI",UPPER(TRIM(Datos!X705&amp;""))="NO"),IF(ISNUMBER(Datos!X705),AND(OR(X$1005="",Datos!X705&gt;=X$1005),OR(X$1006="",Datos!X705&lt;=X$1006)),FALSE),TRUE))))</f>
        <v>0.0</v>
      </c>
      <c r="Y705">
        <f>IF(Datos!Y705="",0,IF(AND(Y$1008&lt;&gt;"",Datos!Y705=Y$1008),0,IF(Y$1004=0,0,1-CHOOSE(Y$1004,IF(ISNUMBER(Datos!Y705),AND(OR(Y$1005="",Datos!Y705&gt;=Y$1005),OR(Y$1006="",Datos!Y705&lt;=Y$1006)),FALSE),IF(ISNUMBER(Datos!Y705),AND(Datos!Y705=INT(Datos!Y705),AND(OR(Y$1005="",Datos!Y705&gt;=Y$1005),OR(Y$1006="",Datos!Y705&lt;=Y$1006))),FALSE),OR(ISNUMBER(FIND(";"&amp;UPPER(TRIM(Datos!Y705&amp;""))&amp;"=",Y$1007)),ISNUMBER(FIND(";"&amp;UPPER(TRIM(Datos!Y705&amp;""))&amp;";",Y$1007))),OR(UPPER(TRIM(Datos!Y705&amp;""))="SÍ",UPPER(TRIM(Datos!Y705&amp;""))="SI",UPPER(TRIM(Datos!Y705&amp;""))="NO"),IF(ISNUMBER(Datos!Y705),AND(OR(Y$1005="",Datos!Y705&gt;=Y$1005),OR(Y$1006="",Datos!Y705&lt;=Y$1006)),FALSE),TRUE))))</f>
        <v>0.0</v>
      </c>
      <c r="Z705">
        <f>IF(Datos!Z705="",0,IF(AND(Z$1008&lt;&gt;"",Datos!Z705=Z$1008),0,IF(Z$1004=0,0,1-CHOOSE(Z$1004,IF(ISNUMBER(Datos!Z705),AND(OR(Z$1005="",Datos!Z705&gt;=Z$1005),OR(Z$1006="",Datos!Z705&lt;=Z$1006)),FALSE),IF(ISNUMBER(Datos!Z705),AND(Datos!Z705=INT(Datos!Z705),AND(OR(Z$1005="",Datos!Z705&gt;=Z$1005),OR(Z$1006="",Datos!Z705&lt;=Z$1006))),FALSE),OR(ISNUMBER(FIND(";"&amp;UPPER(TRIM(Datos!Z705&amp;""))&amp;"=",Z$1007)),ISNUMBER(FIND(";"&amp;UPPER(TRIM(Datos!Z705&amp;""))&amp;";",Z$1007))),OR(UPPER(TRIM(Datos!Z705&amp;""))="SÍ",UPPER(TRIM(Datos!Z705&amp;""))="SI",UPPER(TRIM(Datos!Z705&amp;""))="NO"),IF(ISNUMBER(Datos!Z705),AND(OR(Z$1005="",Datos!Z705&gt;=Z$1005),OR(Z$1006="",Datos!Z705&lt;=Z$1006)),FALSE),TRUE))))</f>
        <v>0.0</v>
      </c>
      <c r="AA705">
        <f>IF(Datos!AA705="",0,IF(AND(AA$1008&lt;&gt;"",Datos!AA705=AA$1008),0,IF(AA$1004=0,0,1-CHOOSE(AA$1004,IF(ISNUMBER(Datos!AA705),AND(OR(AA$1005="",Datos!AA705&gt;=AA$1005),OR(AA$1006="",Datos!AA705&lt;=AA$1006)),FALSE),IF(ISNUMBER(Datos!AA705),AND(Datos!AA705=INT(Datos!AA705),AND(OR(AA$1005="",Datos!AA705&gt;=AA$1005),OR(AA$1006="",Datos!AA705&lt;=AA$1006))),FALSE),OR(ISNUMBER(FIND(";"&amp;UPPER(TRIM(Datos!AA705&amp;""))&amp;"=",AA$1007)),ISNUMBER(FIND(";"&amp;UPPER(TRIM(Datos!AA705&amp;""))&amp;";",AA$1007))),OR(UPPER(TRIM(Datos!AA705&amp;""))="SÍ",UPPER(TRIM(Datos!AA705&amp;""))="SI",UPPER(TRIM(Datos!AA705&amp;""))="NO"),IF(ISNUMBER(Datos!AA705),AND(OR(AA$1005="",Datos!AA705&gt;=AA$1005),OR(AA$1006="",Datos!AA705&lt;=AA$1006)),FALSE),TRUE))))</f>
        <v>0.0</v>
      </c>
      <c r="AB705">
        <f>IF(Datos!AB705="",0,IF(AND(AB$1008&lt;&gt;"",Datos!AB705=AB$1008),0,IF(AB$1004=0,0,1-CHOOSE(AB$1004,IF(ISNUMBER(Datos!AB705),AND(OR(AB$1005="",Datos!AB705&gt;=AB$1005),OR(AB$1006="",Datos!AB705&lt;=AB$1006)),FALSE),IF(ISNUMBER(Datos!AB705),AND(Datos!AB705=INT(Datos!AB705),AND(OR(AB$1005="",Datos!AB705&gt;=AB$1005),OR(AB$1006="",Datos!AB705&lt;=AB$1006))),FALSE),OR(ISNUMBER(FIND(";"&amp;UPPER(TRIM(Datos!AB705&amp;""))&amp;"=",AB$1007)),ISNUMBER(FIND(";"&amp;UPPER(TRIM(Datos!AB705&amp;""))&amp;";",AB$1007))),OR(UPPER(TRIM(Datos!AB705&amp;""))="SÍ",UPPER(TRIM(Datos!AB705&amp;""))="SI",UPPER(TRIM(Datos!AB705&amp;""))="NO"),IF(ISNUMBER(Datos!AB705),AND(OR(AB$1005="",Datos!AB705&gt;=AB$1005),OR(AB$1006="",Datos!AB705&lt;=AB$1006)),FALSE),TRUE))))</f>
        <v>0.0</v>
      </c>
      <c r="AC705">
        <f>IF(Datos!AC705="",0,IF(AND(AC$1008&lt;&gt;"",Datos!AC705=AC$1008),0,IF(AC$1004=0,0,1-CHOOSE(AC$1004,IF(ISNUMBER(Datos!AC705),AND(OR(AC$1005="",Datos!AC705&gt;=AC$1005),OR(AC$1006="",Datos!AC705&lt;=AC$1006)),FALSE),IF(ISNUMBER(Datos!AC705),AND(Datos!AC705=INT(Datos!AC705),AND(OR(AC$1005="",Datos!AC705&gt;=AC$1005),OR(AC$1006="",Datos!AC705&lt;=AC$1006))),FALSE),OR(ISNUMBER(FIND(";"&amp;UPPER(TRIM(Datos!AC705&amp;""))&amp;"=",AC$1007)),ISNUMBER(FIND(";"&amp;UPPER(TRIM(Datos!AC705&amp;""))&amp;";",AC$1007))),OR(UPPER(TRIM(Datos!AC705&amp;""))="SÍ",UPPER(TRIM(Datos!AC705&amp;""))="SI",UPPER(TRIM(Datos!AC705&amp;""))="NO"),IF(ISNUMBER(Datos!AC705),AND(OR(AC$1005="",Datos!AC705&gt;=AC$1005),OR(AC$1006="",Datos!AC705&lt;=AC$1006)),FALSE),TRUE))))</f>
        <v>0.0</v>
      </c>
      <c r="AD705">
        <f>IF(Datos!AD705="",0,IF(AND(AD$1008&lt;&gt;"",Datos!AD705=AD$1008),0,IF(AD$1004=0,0,1-CHOOSE(AD$1004,IF(ISNUMBER(Datos!AD705),AND(OR(AD$1005="",Datos!AD705&gt;=AD$1005),OR(AD$1006="",Datos!AD705&lt;=AD$1006)),FALSE),IF(ISNUMBER(Datos!AD705),AND(Datos!AD705=INT(Datos!AD705),AND(OR(AD$1005="",Datos!AD705&gt;=AD$1005),OR(AD$1006="",Datos!AD705&lt;=AD$1006))),FALSE),OR(ISNUMBER(FIND(";"&amp;UPPER(TRIM(Datos!AD705&amp;""))&amp;"=",AD$1007)),ISNUMBER(FIND(";"&amp;UPPER(TRIM(Datos!AD705&amp;""))&amp;";",AD$1007))),OR(UPPER(TRIM(Datos!AD705&amp;""))="SÍ",UPPER(TRIM(Datos!AD705&amp;""))="SI",UPPER(TRIM(Datos!AD705&amp;""))="NO"),IF(ISNUMBER(Datos!AD705),AND(OR(AD$1005="",Datos!AD705&gt;=AD$1005),OR(AD$1006="",Datos!AD705&lt;=AD$1006)),FALSE),TRUE))))</f>
        <v>0.0</v>
      </c>
      <c r="AE705">
        <f>IF(Datos!AE705="",0,IF(AND(AE$1008&lt;&gt;"",Datos!AE705=AE$1008),0,IF(AE$1004=0,0,1-CHOOSE(AE$1004,IF(ISNUMBER(Datos!AE705),AND(OR(AE$1005="",Datos!AE705&gt;=AE$1005),OR(AE$1006="",Datos!AE705&lt;=AE$1006)),FALSE),IF(ISNUMBER(Datos!AE705),AND(Datos!AE705=INT(Datos!AE705),AND(OR(AE$1005="",Datos!AE705&gt;=AE$1005),OR(AE$1006="",Datos!AE705&lt;=AE$1006))),FALSE),OR(ISNUMBER(FIND(";"&amp;UPPER(TRIM(Datos!AE705&amp;""))&amp;"=",AE$1007)),ISNUMBER(FIND(";"&amp;UPPER(TRIM(Datos!AE705&amp;""))&amp;";",AE$1007))),OR(UPPER(TRIM(Datos!AE705&amp;""))="SÍ",UPPER(TRIM(Datos!AE705&amp;""))="SI",UPPER(TRIM(Datos!AE705&amp;""))="NO"),IF(ISNUMBER(Datos!AE705),AND(OR(AE$1005="",Datos!AE705&gt;=AE$1005),OR(AE$1006="",Datos!AE705&lt;=AE$1006)),FALSE),TRUE))))</f>
        <v>0.0</v>
      </c>
    </row>
    <row r="706" spans="2:31">
      <c r="B706">
        <f>IF(Datos!B706="",0,IF(AND(B$1008&lt;&gt;"",Datos!B706=B$1008),0,IF(B$1004=0,0,1-CHOOSE(B$1004,IF(ISNUMBER(Datos!B706),AND(OR(B$1005="",Datos!B706&gt;=B$1005),OR(B$1006="",Datos!B706&lt;=B$1006)),FALSE),IF(ISNUMBER(Datos!B706),AND(Datos!B706=INT(Datos!B706),AND(OR(B$1005="",Datos!B706&gt;=B$1005),OR(B$1006="",Datos!B706&lt;=B$1006))),FALSE),OR(ISNUMBER(FIND(";"&amp;UPPER(TRIM(Datos!B706&amp;""))&amp;"=",B$1007)),ISNUMBER(FIND(";"&amp;UPPER(TRIM(Datos!B706&amp;""))&amp;";",B$1007))),OR(UPPER(TRIM(Datos!B706&amp;""))="SÍ",UPPER(TRIM(Datos!B706&amp;""))="SI",UPPER(TRIM(Datos!B706&amp;""))="NO"),IF(ISNUMBER(Datos!B706),AND(OR(B$1005="",Datos!B706&gt;=B$1005),OR(B$1006="",Datos!B706&lt;=B$1006)),FALSE),TRUE))))</f>
        <v>0.0</v>
      </c>
      <c r="C706">
        <f>IF(Datos!C706="",0,IF(AND(C$1008&lt;&gt;"",Datos!C706=C$1008),0,IF(C$1004=0,0,1-CHOOSE(C$1004,IF(ISNUMBER(Datos!C706),AND(OR(C$1005="",Datos!C706&gt;=C$1005),OR(C$1006="",Datos!C706&lt;=C$1006)),FALSE),IF(ISNUMBER(Datos!C706),AND(Datos!C706=INT(Datos!C706),AND(OR(C$1005="",Datos!C706&gt;=C$1005),OR(C$1006="",Datos!C706&lt;=C$1006))),FALSE),OR(ISNUMBER(FIND(";"&amp;UPPER(TRIM(Datos!C706&amp;""))&amp;"=",C$1007)),ISNUMBER(FIND(";"&amp;UPPER(TRIM(Datos!C706&amp;""))&amp;";",C$1007))),OR(UPPER(TRIM(Datos!C706&amp;""))="SÍ",UPPER(TRIM(Datos!C706&amp;""))="SI",UPPER(TRIM(Datos!C706&amp;""))="NO"),IF(ISNUMBER(Datos!C706),AND(OR(C$1005="",Datos!C706&gt;=C$1005),OR(C$1006="",Datos!C706&lt;=C$1006)),FALSE),TRUE))))</f>
        <v>0.0</v>
      </c>
      <c r="D706">
        <f>IF(Datos!D706="",0,IF(AND(D$1008&lt;&gt;"",Datos!D706=D$1008),0,IF(D$1004=0,0,1-CHOOSE(D$1004,IF(ISNUMBER(Datos!D706),AND(OR(D$1005="",Datos!D706&gt;=D$1005),OR(D$1006="",Datos!D706&lt;=D$1006)),FALSE),IF(ISNUMBER(Datos!D706),AND(Datos!D706=INT(Datos!D706),AND(OR(D$1005="",Datos!D706&gt;=D$1005),OR(D$1006="",Datos!D706&lt;=D$1006))),FALSE),OR(ISNUMBER(FIND(";"&amp;UPPER(TRIM(Datos!D706&amp;""))&amp;"=",D$1007)),ISNUMBER(FIND(";"&amp;UPPER(TRIM(Datos!D706&amp;""))&amp;";",D$1007))),OR(UPPER(TRIM(Datos!D706&amp;""))="SÍ",UPPER(TRIM(Datos!D706&amp;""))="SI",UPPER(TRIM(Datos!D706&amp;""))="NO"),IF(ISNUMBER(Datos!D706),AND(OR(D$1005="",Datos!D706&gt;=D$1005),OR(D$1006="",Datos!D706&lt;=D$1006)),FALSE),TRUE))))</f>
        <v>0.0</v>
      </c>
      <c r="E706">
        <f>IF(Datos!E706="",0,IF(AND(E$1008&lt;&gt;"",Datos!E706=E$1008),0,IF(E$1004=0,0,1-CHOOSE(E$1004,IF(ISNUMBER(Datos!E706),AND(OR(E$1005="",Datos!E706&gt;=E$1005),OR(E$1006="",Datos!E706&lt;=E$1006)),FALSE),IF(ISNUMBER(Datos!E706),AND(Datos!E706=INT(Datos!E706),AND(OR(E$1005="",Datos!E706&gt;=E$1005),OR(E$1006="",Datos!E706&lt;=E$1006))),FALSE),OR(ISNUMBER(FIND(";"&amp;UPPER(TRIM(Datos!E706&amp;""))&amp;"=",E$1007)),ISNUMBER(FIND(";"&amp;UPPER(TRIM(Datos!E706&amp;""))&amp;";",E$1007))),OR(UPPER(TRIM(Datos!E706&amp;""))="SÍ",UPPER(TRIM(Datos!E706&amp;""))="SI",UPPER(TRIM(Datos!E706&amp;""))="NO"),IF(ISNUMBER(Datos!E706),AND(OR(E$1005="",Datos!E706&gt;=E$1005),OR(E$1006="",Datos!E706&lt;=E$1006)),FALSE),TRUE))))</f>
        <v>0.0</v>
      </c>
      <c r="F706">
        <f>IF(Datos!F706="",0,IF(AND(F$1008&lt;&gt;"",Datos!F706=F$1008),0,IF(F$1004=0,0,1-CHOOSE(F$1004,IF(ISNUMBER(Datos!F706),AND(OR(F$1005="",Datos!F706&gt;=F$1005),OR(F$1006="",Datos!F706&lt;=F$1006)),FALSE),IF(ISNUMBER(Datos!F706),AND(Datos!F706=INT(Datos!F706),AND(OR(F$1005="",Datos!F706&gt;=F$1005),OR(F$1006="",Datos!F706&lt;=F$1006))),FALSE),OR(ISNUMBER(FIND(";"&amp;UPPER(TRIM(Datos!F706&amp;""))&amp;"=",F$1007)),ISNUMBER(FIND(";"&amp;UPPER(TRIM(Datos!F706&amp;""))&amp;";",F$1007))),OR(UPPER(TRIM(Datos!F706&amp;""))="SÍ",UPPER(TRIM(Datos!F706&amp;""))="SI",UPPER(TRIM(Datos!F706&amp;""))="NO"),IF(ISNUMBER(Datos!F706),AND(OR(F$1005="",Datos!F706&gt;=F$1005),OR(F$1006="",Datos!F706&lt;=F$1006)),FALSE),TRUE))))</f>
        <v>0.0</v>
      </c>
      <c r="G706">
        <f>IF(Datos!G706="",0,IF(AND(G$1008&lt;&gt;"",Datos!G706=G$1008),0,IF(G$1004=0,0,1-CHOOSE(G$1004,IF(ISNUMBER(Datos!G706),AND(OR(G$1005="",Datos!G706&gt;=G$1005),OR(G$1006="",Datos!G706&lt;=G$1006)),FALSE),IF(ISNUMBER(Datos!G706),AND(Datos!G706=INT(Datos!G706),AND(OR(G$1005="",Datos!G706&gt;=G$1005),OR(G$1006="",Datos!G706&lt;=G$1006))),FALSE),OR(ISNUMBER(FIND(";"&amp;UPPER(TRIM(Datos!G706&amp;""))&amp;"=",G$1007)),ISNUMBER(FIND(";"&amp;UPPER(TRIM(Datos!G706&amp;""))&amp;";",G$1007))),OR(UPPER(TRIM(Datos!G706&amp;""))="SÍ",UPPER(TRIM(Datos!G706&amp;""))="SI",UPPER(TRIM(Datos!G706&amp;""))="NO"),IF(ISNUMBER(Datos!G706),AND(OR(G$1005="",Datos!G706&gt;=G$1005),OR(G$1006="",Datos!G706&lt;=G$1006)),FALSE),TRUE))))</f>
        <v>0.0</v>
      </c>
      <c r="H706">
        <f>IF(Datos!H706="",0,IF(AND(H$1008&lt;&gt;"",Datos!H706=H$1008),0,IF(H$1004=0,0,1-CHOOSE(H$1004,IF(ISNUMBER(Datos!H706),AND(OR(H$1005="",Datos!H706&gt;=H$1005),OR(H$1006="",Datos!H706&lt;=H$1006)),FALSE),IF(ISNUMBER(Datos!H706),AND(Datos!H706=INT(Datos!H706),AND(OR(H$1005="",Datos!H706&gt;=H$1005),OR(H$1006="",Datos!H706&lt;=H$1006))),FALSE),OR(ISNUMBER(FIND(";"&amp;UPPER(TRIM(Datos!H706&amp;""))&amp;"=",H$1007)),ISNUMBER(FIND(";"&amp;UPPER(TRIM(Datos!H706&amp;""))&amp;";",H$1007))),OR(UPPER(TRIM(Datos!H706&amp;""))="SÍ",UPPER(TRIM(Datos!H706&amp;""))="SI",UPPER(TRIM(Datos!H706&amp;""))="NO"),IF(ISNUMBER(Datos!H706),AND(OR(H$1005="",Datos!H706&gt;=H$1005),OR(H$1006="",Datos!H706&lt;=H$1006)),FALSE),TRUE))))</f>
        <v>0.0</v>
      </c>
      <c r="I706">
        <f>IF(Datos!I706="",0,IF(AND(I$1008&lt;&gt;"",Datos!I706=I$1008),0,IF(I$1004=0,0,1-CHOOSE(I$1004,IF(ISNUMBER(Datos!I706),AND(OR(I$1005="",Datos!I706&gt;=I$1005),OR(I$1006="",Datos!I706&lt;=I$1006)),FALSE),IF(ISNUMBER(Datos!I706),AND(Datos!I706=INT(Datos!I706),AND(OR(I$1005="",Datos!I706&gt;=I$1005),OR(I$1006="",Datos!I706&lt;=I$1006))),FALSE),OR(ISNUMBER(FIND(";"&amp;UPPER(TRIM(Datos!I706&amp;""))&amp;"=",I$1007)),ISNUMBER(FIND(";"&amp;UPPER(TRIM(Datos!I706&amp;""))&amp;";",I$1007))),OR(UPPER(TRIM(Datos!I706&amp;""))="SÍ",UPPER(TRIM(Datos!I706&amp;""))="SI",UPPER(TRIM(Datos!I706&amp;""))="NO"),IF(ISNUMBER(Datos!I706),AND(OR(I$1005="",Datos!I706&gt;=I$1005),OR(I$1006="",Datos!I706&lt;=I$1006)),FALSE),TRUE))))</f>
        <v>0.0</v>
      </c>
      <c r="J706">
        <f>IF(Datos!J706="",0,IF(AND(J$1008&lt;&gt;"",Datos!J706=J$1008),0,IF(J$1004=0,0,1-CHOOSE(J$1004,IF(ISNUMBER(Datos!J706),AND(OR(J$1005="",Datos!J706&gt;=J$1005),OR(J$1006="",Datos!J706&lt;=J$1006)),FALSE),IF(ISNUMBER(Datos!J706),AND(Datos!J706=INT(Datos!J706),AND(OR(J$1005="",Datos!J706&gt;=J$1005),OR(J$1006="",Datos!J706&lt;=J$1006))),FALSE),OR(ISNUMBER(FIND(";"&amp;UPPER(TRIM(Datos!J706&amp;""))&amp;"=",J$1007)),ISNUMBER(FIND(";"&amp;UPPER(TRIM(Datos!J706&amp;""))&amp;";",J$1007))),OR(UPPER(TRIM(Datos!J706&amp;""))="SÍ",UPPER(TRIM(Datos!J706&amp;""))="SI",UPPER(TRIM(Datos!J706&amp;""))="NO"),IF(ISNUMBER(Datos!J706),AND(OR(J$1005="",Datos!J706&gt;=J$1005),OR(J$1006="",Datos!J706&lt;=J$1006)),FALSE),TRUE))))</f>
        <v>0.0</v>
      </c>
      <c r="K706">
        <f>IF(Datos!K706="",0,IF(AND(K$1008&lt;&gt;"",Datos!K706=K$1008),0,IF(K$1004=0,0,1-CHOOSE(K$1004,IF(ISNUMBER(Datos!K706),AND(OR(K$1005="",Datos!K706&gt;=K$1005),OR(K$1006="",Datos!K706&lt;=K$1006)),FALSE),IF(ISNUMBER(Datos!K706),AND(Datos!K706=INT(Datos!K706),AND(OR(K$1005="",Datos!K706&gt;=K$1005),OR(K$1006="",Datos!K706&lt;=K$1006))),FALSE),OR(ISNUMBER(FIND(";"&amp;UPPER(TRIM(Datos!K706&amp;""))&amp;"=",K$1007)),ISNUMBER(FIND(";"&amp;UPPER(TRIM(Datos!K706&amp;""))&amp;";",K$1007))),OR(UPPER(TRIM(Datos!K706&amp;""))="SÍ",UPPER(TRIM(Datos!K706&amp;""))="SI",UPPER(TRIM(Datos!K706&amp;""))="NO"),IF(ISNUMBER(Datos!K706),AND(OR(K$1005="",Datos!K706&gt;=K$1005),OR(K$1006="",Datos!K706&lt;=K$1006)),FALSE),TRUE))))</f>
        <v>0.0</v>
      </c>
      <c r="L706">
        <f>IF(Datos!L706="",0,IF(AND(L$1008&lt;&gt;"",Datos!L706=L$1008),0,IF(L$1004=0,0,1-CHOOSE(L$1004,IF(ISNUMBER(Datos!L706),AND(OR(L$1005="",Datos!L706&gt;=L$1005),OR(L$1006="",Datos!L706&lt;=L$1006)),FALSE),IF(ISNUMBER(Datos!L706),AND(Datos!L706=INT(Datos!L706),AND(OR(L$1005="",Datos!L706&gt;=L$1005),OR(L$1006="",Datos!L706&lt;=L$1006))),FALSE),OR(ISNUMBER(FIND(";"&amp;UPPER(TRIM(Datos!L706&amp;""))&amp;"=",L$1007)),ISNUMBER(FIND(";"&amp;UPPER(TRIM(Datos!L706&amp;""))&amp;";",L$1007))),OR(UPPER(TRIM(Datos!L706&amp;""))="SÍ",UPPER(TRIM(Datos!L706&amp;""))="SI",UPPER(TRIM(Datos!L706&amp;""))="NO"),IF(ISNUMBER(Datos!L706),AND(OR(L$1005="",Datos!L706&gt;=L$1005),OR(L$1006="",Datos!L706&lt;=L$1006)),FALSE),TRUE))))</f>
        <v>0.0</v>
      </c>
      <c r="M706">
        <f>IF(Datos!M706="",0,IF(AND(M$1008&lt;&gt;"",Datos!M706=M$1008),0,IF(M$1004=0,0,1-CHOOSE(M$1004,IF(ISNUMBER(Datos!M706),AND(OR(M$1005="",Datos!M706&gt;=M$1005),OR(M$1006="",Datos!M706&lt;=M$1006)),FALSE),IF(ISNUMBER(Datos!M706),AND(Datos!M706=INT(Datos!M706),AND(OR(M$1005="",Datos!M706&gt;=M$1005),OR(M$1006="",Datos!M706&lt;=M$1006))),FALSE),OR(ISNUMBER(FIND(";"&amp;UPPER(TRIM(Datos!M706&amp;""))&amp;"=",M$1007)),ISNUMBER(FIND(";"&amp;UPPER(TRIM(Datos!M706&amp;""))&amp;";",M$1007))),OR(UPPER(TRIM(Datos!M706&amp;""))="SÍ",UPPER(TRIM(Datos!M706&amp;""))="SI",UPPER(TRIM(Datos!M706&amp;""))="NO"),IF(ISNUMBER(Datos!M706),AND(OR(M$1005="",Datos!M706&gt;=M$1005),OR(M$1006="",Datos!M706&lt;=M$1006)),FALSE),TRUE))))</f>
        <v>0.0</v>
      </c>
      <c r="N706">
        <f>IF(Datos!N706="",0,IF(AND(N$1008&lt;&gt;"",Datos!N706=N$1008),0,IF(N$1004=0,0,1-CHOOSE(N$1004,IF(ISNUMBER(Datos!N706),AND(OR(N$1005="",Datos!N706&gt;=N$1005),OR(N$1006="",Datos!N706&lt;=N$1006)),FALSE),IF(ISNUMBER(Datos!N706),AND(Datos!N706=INT(Datos!N706),AND(OR(N$1005="",Datos!N706&gt;=N$1005),OR(N$1006="",Datos!N706&lt;=N$1006))),FALSE),OR(ISNUMBER(FIND(";"&amp;UPPER(TRIM(Datos!N706&amp;""))&amp;"=",N$1007)),ISNUMBER(FIND(";"&amp;UPPER(TRIM(Datos!N706&amp;""))&amp;";",N$1007))),OR(UPPER(TRIM(Datos!N706&amp;""))="SÍ",UPPER(TRIM(Datos!N706&amp;""))="SI",UPPER(TRIM(Datos!N706&amp;""))="NO"),IF(ISNUMBER(Datos!N706),AND(OR(N$1005="",Datos!N706&gt;=N$1005),OR(N$1006="",Datos!N706&lt;=N$1006)),FALSE),TRUE))))</f>
        <v>0.0</v>
      </c>
      <c r="O706">
        <f>IF(Datos!O706="",0,IF(AND(O$1008&lt;&gt;"",Datos!O706=O$1008),0,IF(O$1004=0,0,1-CHOOSE(O$1004,IF(ISNUMBER(Datos!O706),AND(OR(O$1005="",Datos!O706&gt;=O$1005),OR(O$1006="",Datos!O706&lt;=O$1006)),FALSE),IF(ISNUMBER(Datos!O706),AND(Datos!O706=INT(Datos!O706),AND(OR(O$1005="",Datos!O706&gt;=O$1005),OR(O$1006="",Datos!O706&lt;=O$1006))),FALSE),OR(ISNUMBER(FIND(";"&amp;UPPER(TRIM(Datos!O706&amp;""))&amp;"=",O$1007)),ISNUMBER(FIND(";"&amp;UPPER(TRIM(Datos!O706&amp;""))&amp;";",O$1007))),OR(UPPER(TRIM(Datos!O706&amp;""))="SÍ",UPPER(TRIM(Datos!O706&amp;""))="SI",UPPER(TRIM(Datos!O706&amp;""))="NO"),IF(ISNUMBER(Datos!O706),AND(OR(O$1005="",Datos!O706&gt;=O$1005),OR(O$1006="",Datos!O706&lt;=O$1006)),FALSE),TRUE))))</f>
        <v>0.0</v>
      </c>
      <c r="P706">
        <f>IF(Datos!P706="",0,IF(AND(P$1008&lt;&gt;"",Datos!P706=P$1008),0,IF(P$1004=0,0,1-CHOOSE(P$1004,IF(ISNUMBER(Datos!P706),AND(OR(P$1005="",Datos!P706&gt;=P$1005),OR(P$1006="",Datos!P706&lt;=P$1006)),FALSE),IF(ISNUMBER(Datos!P706),AND(Datos!P706=INT(Datos!P706),AND(OR(P$1005="",Datos!P706&gt;=P$1005),OR(P$1006="",Datos!P706&lt;=P$1006))),FALSE),OR(ISNUMBER(FIND(";"&amp;UPPER(TRIM(Datos!P706&amp;""))&amp;"=",P$1007)),ISNUMBER(FIND(";"&amp;UPPER(TRIM(Datos!P706&amp;""))&amp;";",P$1007))),OR(UPPER(TRIM(Datos!P706&amp;""))="SÍ",UPPER(TRIM(Datos!P706&amp;""))="SI",UPPER(TRIM(Datos!P706&amp;""))="NO"),IF(ISNUMBER(Datos!P706),AND(OR(P$1005="",Datos!P706&gt;=P$1005),OR(P$1006="",Datos!P706&lt;=P$1006)),FALSE),TRUE))))</f>
        <v>0.0</v>
      </c>
      <c r="Q706">
        <f>IF(Datos!Q706="",0,IF(AND(Q$1008&lt;&gt;"",Datos!Q706=Q$1008),0,IF(Q$1004=0,0,1-CHOOSE(Q$1004,IF(ISNUMBER(Datos!Q706),AND(OR(Q$1005="",Datos!Q706&gt;=Q$1005),OR(Q$1006="",Datos!Q706&lt;=Q$1006)),FALSE),IF(ISNUMBER(Datos!Q706),AND(Datos!Q706=INT(Datos!Q706),AND(OR(Q$1005="",Datos!Q706&gt;=Q$1005),OR(Q$1006="",Datos!Q706&lt;=Q$1006))),FALSE),OR(ISNUMBER(FIND(";"&amp;UPPER(TRIM(Datos!Q706&amp;""))&amp;"=",Q$1007)),ISNUMBER(FIND(";"&amp;UPPER(TRIM(Datos!Q706&amp;""))&amp;";",Q$1007))),OR(UPPER(TRIM(Datos!Q706&amp;""))="SÍ",UPPER(TRIM(Datos!Q706&amp;""))="SI",UPPER(TRIM(Datos!Q706&amp;""))="NO"),IF(ISNUMBER(Datos!Q706),AND(OR(Q$1005="",Datos!Q706&gt;=Q$1005),OR(Q$1006="",Datos!Q706&lt;=Q$1006)),FALSE),TRUE))))</f>
        <v>0.0</v>
      </c>
      <c r="R706">
        <f>IF(Datos!R706="",0,IF(AND(R$1008&lt;&gt;"",Datos!R706=R$1008),0,IF(R$1004=0,0,1-CHOOSE(R$1004,IF(ISNUMBER(Datos!R706),AND(OR(R$1005="",Datos!R706&gt;=R$1005),OR(R$1006="",Datos!R706&lt;=R$1006)),FALSE),IF(ISNUMBER(Datos!R706),AND(Datos!R706=INT(Datos!R706),AND(OR(R$1005="",Datos!R706&gt;=R$1005),OR(R$1006="",Datos!R706&lt;=R$1006))),FALSE),OR(ISNUMBER(FIND(";"&amp;UPPER(TRIM(Datos!R706&amp;""))&amp;"=",R$1007)),ISNUMBER(FIND(";"&amp;UPPER(TRIM(Datos!R706&amp;""))&amp;";",R$1007))),OR(UPPER(TRIM(Datos!R706&amp;""))="SÍ",UPPER(TRIM(Datos!R706&amp;""))="SI",UPPER(TRIM(Datos!R706&amp;""))="NO"),IF(ISNUMBER(Datos!R706),AND(OR(R$1005="",Datos!R706&gt;=R$1005),OR(R$1006="",Datos!R706&lt;=R$1006)),FALSE),TRUE))))</f>
        <v>0.0</v>
      </c>
      <c r="S706">
        <f>IF(Datos!S706="",0,IF(AND(S$1008&lt;&gt;"",Datos!S706=S$1008),0,IF(S$1004=0,0,1-CHOOSE(S$1004,IF(ISNUMBER(Datos!S706),AND(OR(S$1005="",Datos!S706&gt;=S$1005),OR(S$1006="",Datos!S706&lt;=S$1006)),FALSE),IF(ISNUMBER(Datos!S706),AND(Datos!S706=INT(Datos!S706),AND(OR(S$1005="",Datos!S706&gt;=S$1005),OR(S$1006="",Datos!S706&lt;=S$1006))),FALSE),OR(ISNUMBER(FIND(";"&amp;UPPER(TRIM(Datos!S706&amp;""))&amp;"=",S$1007)),ISNUMBER(FIND(";"&amp;UPPER(TRIM(Datos!S706&amp;""))&amp;";",S$1007))),OR(UPPER(TRIM(Datos!S706&amp;""))="SÍ",UPPER(TRIM(Datos!S706&amp;""))="SI",UPPER(TRIM(Datos!S706&amp;""))="NO"),IF(ISNUMBER(Datos!S706),AND(OR(S$1005="",Datos!S706&gt;=S$1005),OR(S$1006="",Datos!S706&lt;=S$1006)),FALSE),TRUE))))</f>
        <v>0.0</v>
      </c>
      <c r="T706">
        <f>IF(Datos!T706="",0,IF(AND(T$1008&lt;&gt;"",Datos!T706=T$1008),0,IF(T$1004=0,0,1-CHOOSE(T$1004,IF(ISNUMBER(Datos!T706),AND(OR(T$1005="",Datos!T706&gt;=T$1005),OR(T$1006="",Datos!T706&lt;=T$1006)),FALSE),IF(ISNUMBER(Datos!T706),AND(Datos!T706=INT(Datos!T706),AND(OR(T$1005="",Datos!T706&gt;=T$1005),OR(T$1006="",Datos!T706&lt;=T$1006))),FALSE),OR(ISNUMBER(FIND(";"&amp;UPPER(TRIM(Datos!T706&amp;""))&amp;"=",T$1007)),ISNUMBER(FIND(";"&amp;UPPER(TRIM(Datos!T706&amp;""))&amp;";",T$1007))),OR(UPPER(TRIM(Datos!T706&amp;""))="SÍ",UPPER(TRIM(Datos!T706&amp;""))="SI",UPPER(TRIM(Datos!T706&amp;""))="NO"),IF(ISNUMBER(Datos!T706),AND(OR(T$1005="",Datos!T706&gt;=T$1005),OR(T$1006="",Datos!T706&lt;=T$1006)),FALSE),TRUE))))</f>
        <v>0.0</v>
      </c>
      <c r="U706">
        <f>IF(Datos!U706="",0,IF(AND(U$1008&lt;&gt;"",Datos!U706=U$1008),0,IF(U$1004=0,0,1-CHOOSE(U$1004,IF(ISNUMBER(Datos!U706),AND(OR(U$1005="",Datos!U706&gt;=U$1005),OR(U$1006="",Datos!U706&lt;=U$1006)),FALSE),IF(ISNUMBER(Datos!U706),AND(Datos!U706=INT(Datos!U706),AND(OR(U$1005="",Datos!U706&gt;=U$1005),OR(U$1006="",Datos!U706&lt;=U$1006))),FALSE),OR(ISNUMBER(FIND(";"&amp;UPPER(TRIM(Datos!U706&amp;""))&amp;"=",U$1007)),ISNUMBER(FIND(";"&amp;UPPER(TRIM(Datos!U706&amp;""))&amp;";",U$1007))),OR(UPPER(TRIM(Datos!U706&amp;""))="SÍ",UPPER(TRIM(Datos!U706&amp;""))="SI",UPPER(TRIM(Datos!U706&amp;""))="NO"),IF(ISNUMBER(Datos!U706),AND(OR(U$1005="",Datos!U706&gt;=U$1005),OR(U$1006="",Datos!U706&lt;=U$1006)),FALSE),TRUE))))</f>
        <v>0.0</v>
      </c>
      <c r="V706">
        <f>IF(Datos!V706="",0,IF(AND(V$1008&lt;&gt;"",Datos!V706=V$1008),0,IF(V$1004=0,0,1-CHOOSE(V$1004,IF(ISNUMBER(Datos!V706),AND(OR(V$1005="",Datos!V706&gt;=V$1005),OR(V$1006="",Datos!V706&lt;=V$1006)),FALSE),IF(ISNUMBER(Datos!V706),AND(Datos!V706=INT(Datos!V706),AND(OR(V$1005="",Datos!V706&gt;=V$1005),OR(V$1006="",Datos!V706&lt;=V$1006))),FALSE),OR(ISNUMBER(FIND(";"&amp;UPPER(TRIM(Datos!V706&amp;""))&amp;"=",V$1007)),ISNUMBER(FIND(";"&amp;UPPER(TRIM(Datos!V706&amp;""))&amp;";",V$1007))),OR(UPPER(TRIM(Datos!V706&amp;""))="SÍ",UPPER(TRIM(Datos!V706&amp;""))="SI",UPPER(TRIM(Datos!V706&amp;""))="NO"),IF(ISNUMBER(Datos!V706),AND(OR(V$1005="",Datos!V706&gt;=V$1005),OR(V$1006="",Datos!V706&lt;=V$1006)),FALSE),TRUE))))</f>
        <v>0.0</v>
      </c>
      <c r="W706">
        <f>IF(Datos!W706="",0,IF(AND(W$1008&lt;&gt;"",Datos!W706=W$1008),0,IF(W$1004=0,0,1-CHOOSE(W$1004,IF(ISNUMBER(Datos!W706),AND(OR(W$1005="",Datos!W706&gt;=W$1005),OR(W$1006="",Datos!W706&lt;=W$1006)),FALSE),IF(ISNUMBER(Datos!W706),AND(Datos!W706=INT(Datos!W706),AND(OR(W$1005="",Datos!W706&gt;=W$1005),OR(W$1006="",Datos!W706&lt;=W$1006))),FALSE),OR(ISNUMBER(FIND(";"&amp;UPPER(TRIM(Datos!W706&amp;""))&amp;"=",W$1007)),ISNUMBER(FIND(";"&amp;UPPER(TRIM(Datos!W706&amp;""))&amp;";",W$1007))),OR(UPPER(TRIM(Datos!W706&amp;""))="SÍ",UPPER(TRIM(Datos!W706&amp;""))="SI",UPPER(TRIM(Datos!W706&amp;""))="NO"),IF(ISNUMBER(Datos!W706),AND(OR(W$1005="",Datos!W706&gt;=W$1005),OR(W$1006="",Datos!W706&lt;=W$1006)),FALSE),TRUE))))</f>
        <v>0.0</v>
      </c>
      <c r="X706">
        <f>IF(Datos!X706="",0,IF(AND(X$1008&lt;&gt;"",Datos!X706=X$1008),0,IF(X$1004=0,0,1-CHOOSE(X$1004,IF(ISNUMBER(Datos!X706),AND(OR(X$1005="",Datos!X706&gt;=X$1005),OR(X$1006="",Datos!X706&lt;=X$1006)),FALSE),IF(ISNUMBER(Datos!X706),AND(Datos!X706=INT(Datos!X706),AND(OR(X$1005="",Datos!X706&gt;=X$1005),OR(X$1006="",Datos!X706&lt;=X$1006))),FALSE),OR(ISNUMBER(FIND(";"&amp;UPPER(TRIM(Datos!X706&amp;""))&amp;"=",X$1007)),ISNUMBER(FIND(";"&amp;UPPER(TRIM(Datos!X706&amp;""))&amp;";",X$1007))),OR(UPPER(TRIM(Datos!X706&amp;""))="SÍ",UPPER(TRIM(Datos!X706&amp;""))="SI",UPPER(TRIM(Datos!X706&amp;""))="NO"),IF(ISNUMBER(Datos!X706),AND(OR(X$1005="",Datos!X706&gt;=X$1005),OR(X$1006="",Datos!X706&lt;=X$1006)),FALSE),TRUE))))</f>
        <v>0.0</v>
      </c>
      <c r="Y706">
        <f>IF(Datos!Y706="",0,IF(AND(Y$1008&lt;&gt;"",Datos!Y706=Y$1008),0,IF(Y$1004=0,0,1-CHOOSE(Y$1004,IF(ISNUMBER(Datos!Y706),AND(OR(Y$1005="",Datos!Y706&gt;=Y$1005),OR(Y$1006="",Datos!Y706&lt;=Y$1006)),FALSE),IF(ISNUMBER(Datos!Y706),AND(Datos!Y706=INT(Datos!Y706),AND(OR(Y$1005="",Datos!Y706&gt;=Y$1005),OR(Y$1006="",Datos!Y706&lt;=Y$1006))),FALSE),OR(ISNUMBER(FIND(";"&amp;UPPER(TRIM(Datos!Y706&amp;""))&amp;"=",Y$1007)),ISNUMBER(FIND(";"&amp;UPPER(TRIM(Datos!Y706&amp;""))&amp;";",Y$1007))),OR(UPPER(TRIM(Datos!Y706&amp;""))="SÍ",UPPER(TRIM(Datos!Y706&amp;""))="SI",UPPER(TRIM(Datos!Y706&amp;""))="NO"),IF(ISNUMBER(Datos!Y706),AND(OR(Y$1005="",Datos!Y706&gt;=Y$1005),OR(Y$1006="",Datos!Y706&lt;=Y$1006)),FALSE),TRUE))))</f>
        <v>0.0</v>
      </c>
      <c r="Z706">
        <f>IF(Datos!Z706="",0,IF(AND(Z$1008&lt;&gt;"",Datos!Z706=Z$1008),0,IF(Z$1004=0,0,1-CHOOSE(Z$1004,IF(ISNUMBER(Datos!Z706),AND(OR(Z$1005="",Datos!Z706&gt;=Z$1005),OR(Z$1006="",Datos!Z706&lt;=Z$1006)),FALSE),IF(ISNUMBER(Datos!Z706),AND(Datos!Z706=INT(Datos!Z706),AND(OR(Z$1005="",Datos!Z706&gt;=Z$1005),OR(Z$1006="",Datos!Z706&lt;=Z$1006))),FALSE),OR(ISNUMBER(FIND(";"&amp;UPPER(TRIM(Datos!Z706&amp;""))&amp;"=",Z$1007)),ISNUMBER(FIND(";"&amp;UPPER(TRIM(Datos!Z706&amp;""))&amp;";",Z$1007))),OR(UPPER(TRIM(Datos!Z706&amp;""))="SÍ",UPPER(TRIM(Datos!Z706&amp;""))="SI",UPPER(TRIM(Datos!Z706&amp;""))="NO"),IF(ISNUMBER(Datos!Z706),AND(OR(Z$1005="",Datos!Z706&gt;=Z$1005),OR(Z$1006="",Datos!Z706&lt;=Z$1006)),FALSE),TRUE))))</f>
        <v>0.0</v>
      </c>
      <c r="AA706">
        <f>IF(Datos!AA706="",0,IF(AND(AA$1008&lt;&gt;"",Datos!AA706=AA$1008),0,IF(AA$1004=0,0,1-CHOOSE(AA$1004,IF(ISNUMBER(Datos!AA706),AND(OR(AA$1005="",Datos!AA706&gt;=AA$1005),OR(AA$1006="",Datos!AA706&lt;=AA$1006)),FALSE),IF(ISNUMBER(Datos!AA706),AND(Datos!AA706=INT(Datos!AA706),AND(OR(AA$1005="",Datos!AA706&gt;=AA$1005),OR(AA$1006="",Datos!AA706&lt;=AA$1006))),FALSE),OR(ISNUMBER(FIND(";"&amp;UPPER(TRIM(Datos!AA706&amp;""))&amp;"=",AA$1007)),ISNUMBER(FIND(";"&amp;UPPER(TRIM(Datos!AA706&amp;""))&amp;";",AA$1007))),OR(UPPER(TRIM(Datos!AA706&amp;""))="SÍ",UPPER(TRIM(Datos!AA706&amp;""))="SI",UPPER(TRIM(Datos!AA706&amp;""))="NO"),IF(ISNUMBER(Datos!AA706),AND(OR(AA$1005="",Datos!AA706&gt;=AA$1005),OR(AA$1006="",Datos!AA706&lt;=AA$1006)),FALSE),TRUE))))</f>
        <v>0.0</v>
      </c>
      <c r="AB706">
        <f>IF(Datos!AB706="",0,IF(AND(AB$1008&lt;&gt;"",Datos!AB706=AB$1008),0,IF(AB$1004=0,0,1-CHOOSE(AB$1004,IF(ISNUMBER(Datos!AB706),AND(OR(AB$1005="",Datos!AB706&gt;=AB$1005),OR(AB$1006="",Datos!AB706&lt;=AB$1006)),FALSE),IF(ISNUMBER(Datos!AB706),AND(Datos!AB706=INT(Datos!AB706),AND(OR(AB$1005="",Datos!AB706&gt;=AB$1005),OR(AB$1006="",Datos!AB706&lt;=AB$1006))),FALSE),OR(ISNUMBER(FIND(";"&amp;UPPER(TRIM(Datos!AB706&amp;""))&amp;"=",AB$1007)),ISNUMBER(FIND(";"&amp;UPPER(TRIM(Datos!AB706&amp;""))&amp;";",AB$1007))),OR(UPPER(TRIM(Datos!AB706&amp;""))="SÍ",UPPER(TRIM(Datos!AB706&amp;""))="SI",UPPER(TRIM(Datos!AB706&amp;""))="NO"),IF(ISNUMBER(Datos!AB706),AND(OR(AB$1005="",Datos!AB706&gt;=AB$1005),OR(AB$1006="",Datos!AB706&lt;=AB$1006)),FALSE),TRUE))))</f>
        <v>0.0</v>
      </c>
      <c r="AC706">
        <f>IF(Datos!AC706="",0,IF(AND(AC$1008&lt;&gt;"",Datos!AC706=AC$1008),0,IF(AC$1004=0,0,1-CHOOSE(AC$1004,IF(ISNUMBER(Datos!AC706),AND(OR(AC$1005="",Datos!AC706&gt;=AC$1005),OR(AC$1006="",Datos!AC706&lt;=AC$1006)),FALSE),IF(ISNUMBER(Datos!AC706),AND(Datos!AC706=INT(Datos!AC706),AND(OR(AC$1005="",Datos!AC706&gt;=AC$1005),OR(AC$1006="",Datos!AC706&lt;=AC$1006))),FALSE),OR(ISNUMBER(FIND(";"&amp;UPPER(TRIM(Datos!AC706&amp;""))&amp;"=",AC$1007)),ISNUMBER(FIND(";"&amp;UPPER(TRIM(Datos!AC706&amp;""))&amp;";",AC$1007))),OR(UPPER(TRIM(Datos!AC706&amp;""))="SÍ",UPPER(TRIM(Datos!AC706&amp;""))="SI",UPPER(TRIM(Datos!AC706&amp;""))="NO"),IF(ISNUMBER(Datos!AC706),AND(OR(AC$1005="",Datos!AC706&gt;=AC$1005),OR(AC$1006="",Datos!AC706&lt;=AC$1006)),FALSE),TRUE))))</f>
        <v>0.0</v>
      </c>
      <c r="AD706">
        <f>IF(Datos!AD706="",0,IF(AND(AD$1008&lt;&gt;"",Datos!AD706=AD$1008),0,IF(AD$1004=0,0,1-CHOOSE(AD$1004,IF(ISNUMBER(Datos!AD706),AND(OR(AD$1005="",Datos!AD706&gt;=AD$1005),OR(AD$1006="",Datos!AD706&lt;=AD$1006)),FALSE),IF(ISNUMBER(Datos!AD706),AND(Datos!AD706=INT(Datos!AD706),AND(OR(AD$1005="",Datos!AD706&gt;=AD$1005),OR(AD$1006="",Datos!AD706&lt;=AD$1006))),FALSE),OR(ISNUMBER(FIND(";"&amp;UPPER(TRIM(Datos!AD706&amp;""))&amp;"=",AD$1007)),ISNUMBER(FIND(";"&amp;UPPER(TRIM(Datos!AD706&amp;""))&amp;";",AD$1007))),OR(UPPER(TRIM(Datos!AD706&amp;""))="SÍ",UPPER(TRIM(Datos!AD706&amp;""))="SI",UPPER(TRIM(Datos!AD706&amp;""))="NO"),IF(ISNUMBER(Datos!AD706),AND(OR(AD$1005="",Datos!AD706&gt;=AD$1005),OR(AD$1006="",Datos!AD706&lt;=AD$1006)),FALSE),TRUE))))</f>
        <v>0.0</v>
      </c>
      <c r="AE706">
        <f>IF(Datos!AE706="",0,IF(AND(AE$1008&lt;&gt;"",Datos!AE706=AE$1008),0,IF(AE$1004=0,0,1-CHOOSE(AE$1004,IF(ISNUMBER(Datos!AE706),AND(OR(AE$1005="",Datos!AE706&gt;=AE$1005),OR(AE$1006="",Datos!AE706&lt;=AE$1006)),FALSE),IF(ISNUMBER(Datos!AE706),AND(Datos!AE706=INT(Datos!AE706),AND(OR(AE$1005="",Datos!AE706&gt;=AE$1005),OR(AE$1006="",Datos!AE706&lt;=AE$1006))),FALSE),OR(ISNUMBER(FIND(";"&amp;UPPER(TRIM(Datos!AE706&amp;""))&amp;"=",AE$1007)),ISNUMBER(FIND(";"&amp;UPPER(TRIM(Datos!AE706&amp;""))&amp;";",AE$1007))),OR(UPPER(TRIM(Datos!AE706&amp;""))="SÍ",UPPER(TRIM(Datos!AE706&amp;""))="SI",UPPER(TRIM(Datos!AE706&amp;""))="NO"),IF(ISNUMBER(Datos!AE706),AND(OR(AE$1005="",Datos!AE706&gt;=AE$1005),OR(AE$1006="",Datos!AE706&lt;=AE$1006)),FALSE),TRUE))))</f>
        <v>0.0</v>
      </c>
    </row>
    <row r="707" spans="2:31">
      <c r="B707">
        <f>IF(Datos!B707="",0,IF(AND(B$1008&lt;&gt;"",Datos!B707=B$1008),0,IF(B$1004=0,0,1-CHOOSE(B$1004,IF(ISNUMBER(Datos!B707),AND(OR(B$1005="",Datos!B707&gt;=B$1005),OR(B$1006="",Datos!B707&lt;=B$1006)),FALSE),IF(ISNUMBER(Datos!B707),AND(Datos!B707=INT(Datos!B707),AND(OR(B$1005="",Datos!B707&gt;=B$1005),OR(B$1006="",Datos!B707&lt;=B$1006))),FALSE),OR(ISNUMBER(FIND(";"&amp;UPPER(TRIM(Datos!B707&amp;""))&amp;"=",B$1007)),ISNUMBER(FIND(";"&amp;UPPER(TRIM(Datos!B707&amp;""))&amp;";",B$1007))),OR(UPPER(TRIM(Datos!B707&amp;""))="SÍ",UPPER(TRIM(Datos!B707&amp;""))="SI",UPPER(TRIM(Datos!B707&amp;""))="NO"),IF(ISNUMBER(Datos!B707),AND(OR(B$1005="",Datos!B707&gt;=B$1005),OR(B$1006="",Datos!B707&lt;=B$1006)),FALSE),TRUE))))</f>
        <v>0.0</v>
      </c>
      <c r="C707">
        <f>IF(Datos!C707="",0,IF(AND(C$1008&lt;&gt;"",Datos!C707=C$1008),0,IF(C$1004=0,0,1-CHOOSE(C$1004,IF(ISNUMBER(Datos!C707),AND(OR(C$1005="",Datos!C707&gt;=C$1005),OR(C$1006="",Datos!C707&lt;=C$1006)),FALSE),IF(ISNUMBER(Datos!C707),AND(Datos!C707=INT(Datos!C707),AND(OR(C$1005="",Datos!C707&gt;=C$1005),OR(C$1006="",Datos!C707&lt;=C$1006))),FALSE),OR(ISNUMBER(FIND(";"&amp;UPPER(TRIM(Datos!C707&amp;""))&amp;"=",C$1007)),ISNUMBER(FIND(";"&amp;UPPER(TRIM(Datos!C707&amp;""))&amp;";",C$1007))),OR(UPPER(TRIM(Datos!C707&amp;""))="SÍ",UPPER(TRIM(Datos!C707&amp;""))="SI",UPPER(TRIM(Datos!C707&amp;""))="NO"),IF(ISNUMBER(Datos!C707),AND(OR(C$1005="",Datos!C707&gt;=C$1005),OR(C$1006="",Datos!C707&lt;=C$1006)),FALSE),TRUE))))</f>
        <v>0.0</v>
      </c>
      <c r="D707">
        <f>IF(Datos!D707="",0,IF(AND(D$1008&lt;&gt;"",Datos!D707=D$1008),0,IF(D$1004=0,0,1-CHOOSE(D$1004,IF(ISNUMBER(Datos!D707),AND(OR(D$1005="",Datos!D707&gt;=D$1005),OR(D$1006="",Datos!D707&lt;=D$1006)),FALSE),IF(ISNUMBER(Datos!D707),AND(Datos!D707=INT(Datos!D707),AND(OR(D$1005="",Datos!D707&gt;=D$1005),OR(D$1006="",Datos!D707&lt;=D$1006))),FALSE),OR(ISNUMBER(FIND(";"&amp;UPPER(TRIM(Datos!D707&amp;""))&amp;"=",D$1007)),ISNUMBER(FIND(";"&amp;UPPER(TRIM(Datos!D707&amp;""))&amp;";",D$1007))),OR(UPPER(TRIM(Datos!D707&amp;""))="SÍ",UPPER(TRIM(Datos!D707&amp;""))="SI",UPPER(TRIM(Datos!D707&amp;""))="NO"),IF(ISNUMBER(Datos!D707),AND(OR(D$1005="",Datos!D707&gt;=D$1005),OR(D$1006="",Datos!D707&lt;=D$1006)),FALSE),TRUE))))</f>
        <v>0.0</v>
      </c>
      <c r="E707">
        <f>IF(Datos!E707="",0,IF(AND(E$1008&lt;&gt;"",Datos!E707=E$1008),0,IF(E$1004=0,0,1-CHOOSE(E$1004,IF(ISNUMBER(Datos!E707),AND(OR(E$1005="",Datos!E707&gt;=E$1005),OR(E$1006="",Datos!E707&lt;=E$1006)),FALSE),IF(ISNUMBER(Datos!E707),AND(Datos!E707=INT(Datos!E707),AND(OR(E$1005="",Datos!E707&gt;=E$1005),OR(E$1006="",Datos!E707&lt;=E$1006))),FALSE),OR(ISNUMBER(FIND(";"&amp;UPPER(TRIM(Datos!E707&amp;""))&amp;"=",E$1007)),ISNUMBER(FIND(";"&amp;UPPER(TRIM(Datos!E707&amp;""))&amp;";",E$1007))),OR(UPPER(TRIM(Datos!E707&amp;""))="SÍ",UPPER(TRIM(Datos!E707&amp;""))="SI",UPPER(TRIM(Datos!E707&amp;""))="NO"),IF(ISNUMBER(Datos!E707),AND(OR(E$1005="",Datos!E707&gt;=E$1005),OR(E$1006="",Datos!E707&lt;=E$1006)),FALSE),TRUE))))</f>
        <v>0.0</v>
      </c>
      <c r="F707">
        <f>IF(Datos!F707="",0,IF(AND(F$1008&lt;&gt;"",Datos!F707=F$1008),0,IF(F$1004=0,0,1-CHOOSE(F$1004,IF(ISNUMBER(Datos!F707),AND(OR(F$1005="",Datos!F707&gt;=F$1005),OR(F$1006="",Datos!F707&lt;=F$1006)),FALSE),IF(ISNUMBER(Datos!F707),AND(Datos!F707=INT(Datos!F707),AND(OR(F$1005="",Datos!F707&gt;=F$1005),OR(F$1006="",Datos!F707&lt;=F$1006))),FALSE),OR(ISNUMBER(FIND(";"&amp;UPPER(TRIM(Datos!F707&amp;""))&amp;"=",F$1007)),ISNUMBER(FIND(";"&amp;UPPER(TRIM(Datos!F707&amp;""))&amp;";",F$1007))),OR(UPPER(TRIM(Datos!F707&amp;""))="SÍ",UPPER(TRIM(Datos!F707&amp;""))="SI",UPPER(TRIM(Datos!F707&amp;""))="NO"),IF(ISNUMBER(Datos!F707),AND(OR(F$1005="",Datos!F707&gt;=F$1005),OR(F$1006="",Datos!F707&lt;=F$1006)),FALSE),TRUE))))</f>
        <v>0.0</v>
      </c>
      <c r="G707">
        <f>IF(Datos!G707="",0,IF(AND(G$1008&lt;&gt;"",Datos!G707=G$1008),0,IF(G$1004=0,0,1-CHOOSE(G$1004,IF(ISNUMBER(Datos!G707),AND(OR(G$1005="",Datos!G707&gt;=G$1005),OR(G$1006="",Datos!G707&lt;=G$1006)),FALSE),IF(ISNUMBER(Datos!G707),AND(Datos!G707=INT(Datos!G707),AND(OR(G$1005="",Datos!G707&gt;=G$1005),OR(G$1006="",Datos!G707&lt;=G$1006))),FALSE),OR(ISNUMBER(FIND(";"&amp;UPPER(TRIM(Datos!G707&amp;""))&amp;"=",G$1007)),ISNUMBER(FIND(";"&amp;UPPER(TRIM(Datos!G707&amp;""))&amp;";",G$1007))),OR(UPPER(TRIM(Datos!G707&amp;""))="SÍ",UPPER(TRIM(Datos!G707&amp;""))="SI",UPPER(TRIM(Datos!G707&amp;""))="NO"),IF(ISNUMBER(Datos!G707),AND(OR(G$1005="",Datos!G707&gt;=G$1005),OR(G$1006="",Datos!G707&lt;=G$1006)),FALSE),TRUE))))</f>
        <v>0.0</v>
      </c>
      <c r="H707">
        <f>IF(Datos!H707="",0,IF(AND(H$1008&lt;&gt;"",Datos!H707=H$1008),0,IF(H$1004=0,0,1-CHOOSE(H$1004,IF(ISNUMBER(Datos!H707),AND(OR(H$1005="",Datos!H707&gt;=H$1005),OR(H$1006="",Datos!H707&lt;=H$1006)),FALSE),IF(ISNUMBER(Datos!H707),AND(Datos!H707=INT(Datos!H707),AND(OR(H$1005="",Datos!H707&gt;=H$1005),OR(H$1006="",Datos!H707&lt;=H$1006))),FALSE),OR(ISNUMBER(FIND(";"&amp;UPPER(TRIM(Datos!H707&amp;""))&amp;"=",H$1007)),ISNUMBER(FIND(";"&amp;UPPER(TRIM(Datos!H707&amp;""))&amp;";",H$1007))),OR(UPPER(TRIM(Datos!H707&amp;""))="SÍ",UPPER(TRIM(Datos!H707&amp;""))="SI",UPPER(TRIM(Datos!H707&amp;""))="NO"),IF(ISNUMBER(Datos!H707),AND(OR(H$1005="",Datos!H707&gt;=H$1005),OR(H$1006="",Datos!H707&lt;=H$1006)),FALSE),TRUE))))</f>
        <v>0.0</v>
      </c>
      <c r="I707">
        <f>IF(Datos!I707="",0,IF(AND(I$1008&lt;&gt;"",Datos!I707=I$1008),0,IF(I$1004=0,0,1-CHOOSE(I$1004,IF(ISNUMBER(Datos!I707),AND(OR(I$1005="",Datos!I707&gt;=I$1005),OR(I$1006="",Datos!I707&lt;=I$1006)),FALSE),IF(ISNUMBER(Datos!I707),AND(Datos!I707=INT(Datos!I707),AND(OR(I$1005="",Datos!I707&gt;=I$1005),OR(I$1006="",Datos!I707&lt;=I$1006))),FALSE),OR(ISNUMBER(FIND(";"&amp;UPPER(TRIM(Datos!I707&amp;""))&amp;"=",I$1007)),ISNUMBER(FIND(";"&amp;UPPER(TRIM(Datos!I707&amp;""))&amp;";",I$1007))),OR(UPPER(TRIM(Datos!I707&amp;""))="SÍ",UPPER(TRIM(Datos!I707&amp;""))="SI",UPPER(TRIM(Datos!I707&amp;""))="NO"),IF(ISNUMBER(Datos!I707),AND(OR(I$1005="",Datos!I707&gt;=I$1005),OR(I$1006="",Datos!I707&lt;=I$1006)),FALSE),TRUE))))</f>
        <v>0.0</v>
      </c>
      <c r="J707">
        <f>IF(Datos!J707="",0,IF(AND(J$1008&lt;&gt;"",Datos!J707=J$1008),0,IF(J$1004=0,0,1-CHOOSE(J$1004,IF(ISNUMBER(Datos!J707),AND(OR(J$1005="",Datos!J707&gt;=J$1005),OR(J$1006="",Datos!J707&lt;=J$1006)),FALSE),IF(ISNUMBER(Datos!J707),AND(Datos!J707=INT(Datos!J707),AND(OR(J$1005="",Datos!J707&gt;=J$1005),OR(J$1006="",Datos!J707&lt;=J$1006))),FALSE),OR(ISNUMBER(FIND(";"&amp;UPPER(TRIM(Datos!J707&amp;""))&amp;"=",J$1007)),ISNUMBER(FIND(";"&amp;UPPER(TRIM(Datos!J707&amp;""))&amp;";",J$1007))),OR(UPPER(TRIM(Datos!J707&amp;""))="SÍ",UPPER(TRIM(Datos!J707&amp;""))="SI",UPPER(TRIM(Datos!J707&amp;""))="NO"),IF(ISNUMBER(Datos!J707),AND(OR(J$1005="",Datos!J707&gt;=J$1005),OR(J$1006="",Datos!J707&lt;=J$1006)),FALSE),TRUE))))</f>
        <v>0.0</v>
      </c>
      <c r="K707">
        <f>IF(Datos!K707="",0,IF(AND(K$1008&lt;&gt;"",Datos!K707=K$1008),0,IF(K$1004=0,0,1-CHOOSE(K$1004,IF(ISNUMBER(Datos!K707),AND(OR(K$1005="",Datos!K707&gt;=K$1005),OR(K$1006="",Datos!K707&lt;=K$1006)),FALSE),IF(ISNUMBER(Datos!K707),AND(Datos!K707=INT(Datos!K707),AND(OR(K$1005="",Datos!K707&gt;=K$1005),OR(K$1006="",Datos!K707&lt;=K$1006))),FALSE),OR(ISNUMBER(FIND(";"&amp;UPPER(TRIM(Datos!K707&amp;""))&amp;"=",K$1007)),ISNUMBER(FIND(";"&amp;UPPER(TRIM(Datos!K707&amp;""))&amp;";",K$1007))),OR(UPPER(TRIM(Datos!K707&amp;""))="SÍ",UPPER(TRIM(Datos!K707&amp;""))="SI",UPPER(TRIM(Datos!K707&amp;""))="NO"),IF(ISNUMBER(Datos!K707),AND(OR(K$1005="",Datos!K707&gt;=K$1005),OR(K$1006="",Datos!K707&lt;=K$1006)),FALSE),TRUE))))</f>
        <v>0.0</v>
      </c>
      <c r="L707">
        <f>IF(Datos!L707="",0,IF(AND(L$1008&lt;&gt;"",Datos!L707=L$1008),0,IF(L$1004=0,0,1-CHOOSE(L$1004,IF(ISNUMBER(Datos!L707),AND(OR(L$1005="",Datos!L707&gt;=L$1005),OR(L$1006="",Datos!L707&lt;=L$1006)),FALSE),IF(ISNUMBER(Datos!L707),AND(Datos!L707=INT(Datos!L707),AND(OR(L$1005="",Datos!L707&gt;=L$1005),OR(L$1006="",Datos!L707&lt;=L$1006))),FALSE),OR(ISNUMBER(FIND(";"&amp;UPPER(TRIM(Datos!L707&amp;""))&amp;"=",L$1007)),ISNUMBER(FIND(";"&amp;UPPER(TRIM(Datos!L707&amp;""))&amp;";",L$1007))),OR(UPPER(TRIM(Datos!L707&amp;""))="SÍ",UPPER(TRIM(Datos!L707&amp;""))="SI",UPPER(TRIM(Datos!L707&amp;""))="NO"),IF(ISNUMBER(Datos!L707),AND(OR(L$1005="",Datos!L707&gt;=L$1005),OR(L$1006="",Datos!L707&lt;=L$1006)),FALSE),TRUE))))</f>
        <v>0.0</v>
      </c>
      <c r="M707">
        <f>IF(Datos!M707="",0,IF(AND(M$1008&lt;&gt;"",Datos!M707=M$1008),0,IF(M$1004=0,0,1-CHOOSE(M$1004,IF(ISNUMBER(Datos!M707),AND(OR(M$1005="",Datos!M707&gt;=M$1005),OR(M$1006="",Datos!M707&lt;=M$1006)),FALSE),IF(ISNUMBER(Datos!M707),AND(Datos!M707=INT(Datos!M707),AND(OR(M$1005="",Datos!M707&gt;=M$1005),OR(M$1006="",Datos!M707&lt;=M$1006))),FALSE),OR(ISNUMBER(FIND(";"&amp;UPPER(TRIM(Datos!M707&amp;""))&amp;"=",M$1007)),ISNUMBER(FIND(";"&amp;UPPER(TRIM(Datos!M707&amp;""))&amp;";",M$1007))),OR(UPPER(TRIM(Datos!M707&amp;""))="SÍ",UPPER(TRIM(Datos!M707&amp;""))="SI",UPPER(TRIM(Datos!M707&amp;""))="NO"),IF(ISNUMBER(Datos!M707),AND(OR(M$1005="",Datos!M707&gt;=M$1005),OR(M$1006="",Datos!M707&lt;=M$1006)),FALSE),TRUE))))</f>
        <v>0.0</v>
      </c>
      <c r="N707">
        <f>IF(Datos!N707="",0,IF(AND(N$1008&lt;&gt;"",Datos!N707=N$1008),0,IF(N$1004=0,0,1-CHOOSE(N$1004,IF(ISNUMBER(Datos!N707),AND(OR(N$1005="",Datos!N707&gt;=N$1005),OR(N$1006="",Datos!N707&lt;=N$1006)),FALSE),IF(ISNUMBER(Datos!N707),AND(Datos!N707=INT(Datos!N707),AND(OR(N$1005="",Datos!N707&gt;=N$1005),OR(N$1006="",Datos!N707&lt;=N$1006))),FALSE),OR(ISNUMBER(FIND(";"&amp;UPPER(TRIM(Datos!N707&amp;""))&amp;"=",N$1007)),ISNUMBER(FIND(";"&amp;UPPER(TRIM(Datos!N707&amp;""))&amp;";",N$1007))),OR(UPPER(TRIM(Datos!N707&amp;""))="SÍ",UPPER(TRIM(Datos!N707&amp;""))="SI",UPPER(TRIM(Datos!N707&amp;""))="NO"),IF(ISNUMBER(Datos!N707),AND(OR(N$1005="",Datos!N707&gt;=N$1005),OR(N$1006="",Datos!N707&lt;=N$1006)),FALSE),TRUE))))</f>
        <v>0.0</v>
      </c>
      <c r="O707">
        <f>IF(Datos!O707="",0,IF(AND(O$1008&lt;&gt;"",Datos!O707=O$1008),0,IF(O$1004=0,0,1-CHOOSE(O$1004,IF(ISNUMBER(Datos!O707),AND(OR(O$1005="",Datos!O707&gt;=O$1005),OR(O$1006="",Datos!O707&lt;=O$1006)),FALSE),IF(ISNUMBER(Datos!O707),AND(Datos!O707=INT(Datos!O707),AND(OR(O$1005="",Datos!O707&gt;=O$1005),OR(O$1006="",Datos!O707&lt;=O$1006))),FALSE),OR(ISNUMBER(FIND(";"&amp;UPPER(TRIM(Datos!O707&amp;""))&amp;"=",O$1007)),ISNUMBER(FIND(";"&amp;UPPER(TRIM(Datos!O707&amp;""))&amp;";",O$1007))),OR(UPPER(TRIM(Datos!O707&amp;""))="SÍ",UPPER(TRIM(Datos!O707&amp;""))="SI",UPPER(TRIM(Datos!O707&amp;""))="NO"),IF(ISNUMBER(Datos!O707),AND(OR(O$1005="",Datos!O707&gt;=O$1005),OR(O$1006="",Datos!O707&lt;=O$1006)),FALSE),TRUE))))</f>
        <v>0.0</v>
      </c>
      <c r="P707">
        <f>IF(Datos!P707="",0,IF(AND(P$1008&lt;&gt;"",Datos!P707=P$1008),0,IF(P$1004=0,0,1-CHOOSE(P$1004,IF(ISNUMBER(Datos!P707),AND(OR(P$1005="",Datos!P707&gt;=P$1005),OR(P$1006="",Datos!P707&lt;=P$1006)),FALSE),IF(ISNUMBER(Datos!P707),AND(Datos!P707=INT(Datos!P707),AND(OR(P$1005="",Datos!P707&gt;=P$1005),OR(P$1006="",Datos!P707&lt;=P$1006))),FALSE),OR(ISNUMBER(FIND(";"&amp;UPPER(TRIM(Datos!P707&amp;""))&amp;"=",P$1007)),ISNUMBER(FIND(";"&amp;UPPER(TRIM(Datos!P707&amp;""))&amp;";",P$1007))),OR(UPPER(TRIM(Datos!P707&amp;""))="SÍ",UPPER(TRIM(Datos!P707&amp;""))="SI",UPPER(TRIM(Datos!P707&amp;""))="NO"),IF(ISNUMBER(Datos!P707),AND(OR(P$1005="",Datos!P707&gt;=P$1005),OR(P$1006="",Datos!P707&lt;=P$1006)),FALSE),TRUE))))</f>
        <v>0.0</v>
      </c>
      <c r="Q707">
        <f>IF(Datos!Q707="",0,IF(AND(Q$1008&lt;&gt;"",Datos!Q707=Q$1008),0,IF(Q$1004=0,0,1-CHOOSE(Q$1004,IF(ISNUMBER(Datos!Q707),AND(OR(Q$1005="",Datos!Q707&gt;=Q$1005),OR(Q$1006="",Datos!Q707&lt;=Q$1006)),FALSE),IF(ISNUMBER(Datos!Q707),AND(Datos!Q707=INT(Datos!Q707),AND(OR(Q$1005="",Datos!Q707&gt;=Q$1005),OR(Q$1006="",Datos!Q707&lt;=Q$1006))),FALSE),OR(ISNUMBER(FIND(";"&amp;UPPER(TRIM(Datos!Q707&amp;""))&amp;"=",Q$1007)),ISNUMBER(FIND(";"&amp;UPPER(TRIM(Datos!Q707&amp;""))&amp;";",Q$1007))),OR(UPPER(TRIM(Datos!Q707&amp;""))="SÍ",UPPER(TRIM(Datos!Q707&amp;""))="SI",UPPER(TRIM(Datos!Q707&amp;""))="NO"),IF(ISNUMBER(Datos!Q707),AND(OR(Q$1005="",Datos!Q707&gt;=Q$1005),OR(Q$1006="",Datos!Q707&lt;=Q$1006)),FALSE),TRUE))))</f>
        <v>0.0</v>
      </c>
      <c r="R707">
        <f>IF(Datos!R707="",0,IF(AND(R$1008&lt;&gt;"",Datos!R707=R$1008),0,IF(R$1004=0,0,1-CHOOSE(R$1004,IF(ISNUMBER(Datos!R707),AND(OR(R$1005="",Datos!R707&gt;=R$1005),OR(R$1006="",Datos!R707&lt;=R$1006)),FALSE),IF(ISNUMBER(Datos!R707),AND(Datos!R707=INT(Datos!R707),AND(OR(R$1005="",Datos!R707&gt;=R$1005),OR(R$1006="",Datos!R707&lt;=R$1006))),FALSE),OR(ISNUMBER(FIND(";"&amp;UPPER(TRIM(Datos!R707&amp;""))&amp;"=",R$1007)),ISNUMBER(FIND(";"&amp;UPPER(TRIM(Datos!R707&amp;""))&amp;";",R$1007))),OR(UPPER(TRIM(Datos!R707&amp;""))="SÍ",UPPER(TRIM(Datos!R707&amp;""))="SI",UPPER(TRIM(Datos!R707&amp;""))="NO"),IF(ISNUMBER(Datos!R707),AND(OR(R$1005="",Datos!R707&gt;=R$1005),OR(R$1006="",Datos!R707&lt;=R$1006)),FALSE),TRUE))))</f>
        <v>0.0</v>
      </c>
      <c r="S707">
        <f>IF(Datos!S707="",0,IF(AND(S$1008&lt;&gt;"",Datos!S707=S$1008),0,IF(S$1004=0,0,1-CHOOSE(S$1004,IF(ISNUMBER(Datos!S707),AND(OR(S$1005="",Datos!S707&gt;=S$1005),OR(S$1006="",Datos!S707&lt;=S$1006)),FALSE),IF(ISNUMBER(Datos!S707),AND(Datos!S707=INT(Datos!S707),AND(OR(S$1005="",Datos!S707&gt;=S$1005),OR(S$1006="",Datos!S707&lt;=S$1006))),FALSE),OR(ISNUMBER(FIND(";"&amp;UPPER(TRIM(Datos!S707&amp;""))&amp;"=",S$1007)),ISNUMBER(FIND(";"&amp;UPPER(TRIM(Datos!S707&amp;""))&amp;";",S$1007))),OR(UPPER(TRIM(Datos!S707&amp;""))="SÍ",UPPER(TRIM(Datos!S707&amp;""))="SI",UPPER(TRIM(Datos!S707&amp;""))="NO"),IF(ISNUMBER(Datos!S707),AND(OR(S$1005="",Datos!S707&gt;=S$1005),OR(S$1006="",Datos!S707&lt;=S$1006)),FALSE),TRUE))))</f>
        <v>0.0</v>
      </c>
      <c r="T707">
        <f>IF(Datos!T707="",0,IF(AND(T$1008&lt;&gt;"",Datos!T707=T$1008),0,IF(T$1004=0,0,1-CHOOSE(T$1004,IF(ISNUMBER(Datos!T707),AND(OR(T$1005="",Datos!T707&gt;=T$1005),OR(T$1006="",Datos!T707&lt;=T$1006)),FALSE),IF(ISNUMBER(Datos!T707),AND(Datos!T707=INT(Datos!T707),AND(OR(T$1005="",Datos!T707&gt;=T$1005),OR(T$1006="",Datos!T707&lt;=T$1006))),FALSE),OR(ISNUMBER(FIND(";"&amp;UPPER(TRIM(Datos!T707&amp;""))&amp;"=",T$1007)),ISNUMBER(FIND(";"&amp;UPPER(TRIM(Datos!T707&amp;""))&amp;";",T$1007))),OR(UPPER(TRIM(Datos!T707&amp;""))="SÍ",UPPER(TRIM(Datos!T707&amp;""))="SI",UPPER(TRIM(Datos!T707&amp;""))="NO"),IF(ISNUMBER(Datos!T707),AND(OR(T$1005="",Datos!T707&gt;=T$1005),OR(T$1006="",Datos!T707&lt;=T$1006)),FALSE),TRUE))))</f>
        <v>0.0</v>
      </c>
      <c r="U707">
        <f>IF(Datos!U707="",0,IF(AND(U$1008&lt;&gt;"",Datos!U707=U$1008),0,IF(U$1004=0,0,1-CHOOSE(U$1004,IF(ISNUMBER(Datos!U707),AND(OR(U$1005="",Datos!U707&gt;=U$1005),OR(U$1006="",Datos!U707&lt;=U$1006)),FALSE),IF(ISNUMBER(Datos!U707),AND(Datos!U707=INT(Datos!U707),AND(OR(U$1005="",Datos!U707&gt;=U$1005),OR(U$1006="",Datos!U707&lt;=U$1006))),FALSE),OR(ISNUMBER(FIND(";"&amp;UPPER(TRIM(Datos!U707&amp;""))&amp;"=",U$1007)),ISNUMBER(FIND(";"&amp;UPPER(TRIM(Datos!U707&amp;""))&amp;";",U$1007))),OR(UPPER(TRIM(Datos!U707&amp;""))="SÍ",UPPER(TRIM(Datos!U707&amp;""))="SI",UPPER(TRIM(Datos!U707&amp;""))="NO"),IF(ISNUMBER(Datos!U707),AND(OR(U$1005="",Datos!U707&gt;=U$1005),OR(U$1006="",Datos!U707&lt;=U$1006)),FALSE),TRUE))))</f>
        <v>0.0</v>
      </c>
      <c r="V707">
        <f>IF(Datos!V707="",0,IF(AND(V$1008&lt;&gt;"",Datos!V707=V$1008),0,IF(V$1004=0,0,1-CHOOSE(V$1004,IF(ISNUMBER(Datos!V707),AND(OR(V$1005="",Datos!V707&gt;=V$1005),OR(V$1006="",Datos!V707&lt;=V$1006)),FALSE),IF(ISNUMBER(Datos!V707),AND(Datos!V707=INT(Datos!V707),AND(OR(V$1005="",Datos!V707&gt;=V$1005),OR(V$1006="",Datos!V707&lt;=V$1006))),FALSE),OR(ISNUMBER(FIND(";"&amp;UPPER(TRIM(Datos!V707&amp;""))&amp;"=",V$1007)),ISNUMBER(FIND(";"&amp;UPPER(TRIM(Datos!V707&amp;""))&amp;";",V$1007))),OR(UPPER(TRIM(Datos!V707&amp;""))="SÍ",UPPER(TRIM(Datos!V707&amp;""))="SI",UPPER(TRIM(Datos!V707&amp;""))="NO"),IF(ISNUMBER(Datos!V707),AND(OR(V$1005="",Datos!V707&gt;=V$1005),OR(V$1006="",Datos!V707&lt;=V$1006)),FALSE),TRUE))))</f>
        <v>0.0</v>
      </c>
      <c r="W707">
        <f>IF(Datos!W707="",0,IF(AND(W$1008&lt;&gt;"",Datos!W707=W$1008),0,IF(W$1004=0,0,1-CHOOSE(W$1004,IF(ISNUMBER(Datos!W707),AND(OR(W$1005="",Datos!W707&gt;=W$1005),OR(W$1006="",Datos!W707&lt;=W$1006)),FALSE),IF(ISNUMBER(Datos!W707),AND(Datos!W707=INT(Datos!W707),AND(OR(W$1005="",Datos!W707&gt;=W$1005),OR(W$1006="",Datos!W707&lt;=W$1006))),FALSE),OR(ISNUMBER(FIND(";"&amp;UPPER(TRIM(Datos!W707&amp;""))&amp;"=",W$1007)),ISNUMBER(FIND(";"&amp;UPPER(TRIM(Datos!W707&amp;""))&amp;";",W$1007))),OR(UPPER(TRIM(Datos!W707&amp;""))="SÍ",UPPER(TRIM(Datos!W707&amp;""))="SI",UPPER(TRIM(Datos!W707&amp;""))="NO"),IF(ISNUMBER(Datos!W707),AND(OR(W$1005="",Datos!W707&gt;=W$1005),OR(W$1006="",Datos!W707&lt;=W$1006)),FALSE),TRUE))))</f>
        <v>0.0</v>
      </c>
      <c r="X707">
        <f>IF(Datos!X707="",0,IF(AND(X$1008&lt;&gt;"",Datos!X707=X$1008),0,IF(X$1004=0,0,1-CHOOSE(X$1004,IF(ISNUMBER(Datos!X707),AND(OR(X$1005="",Datos!X707&gt;=X$1005),OR(X$1006="",Datos!X707&lt;=X$1006)),FALSE),IF(ISNUMBER(Datos!X707),AND(Datos!X707=INT(Datos!X707),AND(OR(X$1005="",Datos!X707&gt;=X$1005),OR(X$1006="",Datos!X707&lt;=X$1006))),FALSE),OR(ISNUMBER(FIND(";"&amp;UPPER(TRIM(Datos!X707&amp;""))&amp;"=",X$1007)),ISNUMBER(FIND(";"&amp;UPPER(TRIM(Datos!X707&amp;""))&amp;";",X$1007))),OR(UPPER(TRIM(Datos!X707&amp;""))="SÍ",UPPER(TRIM(Datos!X707&amp;""))="SI",UPPER(TRIM(Datos!X707&amp;""))="NO"),IF(ISNUMBER(Datos!X707),AND(OR(X$1005="",Datos!X707&gt;=X$1005),OR(X$1006="",Datos!X707&lt;=X$1006)),FALSE),TRUE))))</f>
        <v>0.0</v>
      </c>
      <c r="Y707">
        <f>IF(Datos!Y707="",0,IF(AND(Y$1008&lt;&gt;"",Datos!Y707=Y$1008),0,IF(Y$1004=0,0,1-CHOOSE(Y$1004,IF(ISNUMBER(Datos!Y707),AND(OR(Y$1005="",Datos!Y707&gt;=Y$1005),OR(Y$1006="",Datos!Y707&lt;=Y$1006)),FALSE),IF(ISNUMBER(Datos!Y707),AND(Datos!Y707=INT(Datos!Y707),AND(OR(Y$1005="",Datos!Y707&gt;=Y$1005),OR(Y$1006="",Datos!Y707&lt;=Y$1006))),FALSE),OR(ISNUMBER(FIND(";"&amp;UPPER(TRIM(Datos!Y707&amp;""))&amp;"=",Y$1007)),ISNUMBER(FIND(";"&amp;UPPER(TRIM(Datos!Y707&amp;""))&amp;";",Y$1007))),OR(UPPER(TRIM(Datos!Y707&amp;""))="SÍ",UPPER(TRIM(Datos!Y707&amp;""))="SI",UPPER(TRIM(Datos!Y707&amp;""))="NO"),IF(ISNUMBER(Datos!Y707),AND(OR(Y$1005="",Datos!Y707&gt;=Y$1005),OR(Y$1006="",Datos!Y707&lt;=Y$1006)),FALSE),TRUE))))</f>
        <v>0.0</v>
      </c>
      <c r="Z707">
        <f>IF(Datos!Z707="",0,IF(AND(Z$1008&lt;&gt;"",Datos!Z707=Z$1008),0,IF(Z$1004=0,0,1-CHOOSE(Z$1004,IF(ISNUMBER(Datos!Z707),AND(OR(Z$1005="",Datos!Z707&gt;=Z$1005),OR(Z$1006="",Datos!Z707&lt;=Z$1006)),FALSE),IF(ISNUMBER(Datos!Z707),AND(Datos!Z707=INT(Datos!Z707),AND(OR(Z$1005="",Datos!Z707&gt;=Z$1005),OR(Z$1006="",Datos!Z707&lt;=Z$1006))),FALSE),OR(ISNUMBER(FIND(";"&amp;UPPER(TRIM(Datos!Z707&amp;""))&amp;"=",Z$1007)),ISNUMBER(FIND(";"&amp;UPPER(TRIM(Datos!Z707&amp;""))&amp;";",Z$1007))),OR(UPPER(TRIM(Datos!Z707&amp;""))="SÍ",UPPER(TRIM(Datos!Z707&amp;""))="SI",UPPER(TRIM(Datos!Z707&amp;""))="NO"),IF(ISNUMBER(Datos!Z707),AND(OR(Z$1005="",Datos!Z707&gt;=Z$1005),OR(Z$1006="",Datos!Z707&lt;=Z$1006)),FALSE),TRUE))))</f>
        <v>0.0</v>
      </c>
      <c r="AA707">
        <f>IF(Datos!AA707="",0,IF(AND(AA$1008&lt;&gt;"",Datos!AA707=AA$1008),0,IF(AA$1004=0,0,1-CHOOSE(AA$1004,IF(ISNUMBER(Datos!AA707),AND(OR(AA$1005="",Datos!AA707&gt;=AA$1005),OR(AA$1006="",Datos!AA707&lt;=AA$1006)),FALSE),IF(ISNUMBER(Datos!AA707),AND(Datos!AA707=INT(Datos!AA707),AND(OR(AA$1005="",Datos!AA707&gt;=AA$1005),OR(AA$1006="",Datos!AA707&lt;=AA$1006))),FALSE),OR(ISNUMBER(FIND(";"&amp;UPPER(TRIM(Datos!AA707&amp;""))&amp;"=",AA$1007)),ISNUMBER(FIND(";"&amp;UPPER(TRIM(Datos!AA707&amp;""))&amp;";",AA$1007))),OR(UPPER(TRIM(Datos!AA707&amp;""))="SÍ",UPPER(TRIM(Datos!AA707&amp;""))="SI",UPPER(TRIM(Datos!AA707&amp;""))="NO"),IF(ISNUMBER(Datos!AA707),AND(OR(AA$1005="",Datos!AA707&gt;=AA$1005),OR(AA$1006="",Datos!AA707&lt;=AA$1006)),FALSE),TRUE))))</f>
        <v>0.0</v>
      </c>
      <c r="AB707">
        <f>IF(Datos!AB707="",0,IF(AND(AB$1008&lt;&gt;"",Datos!AB707=AB$1008),0,IF(AB$1004=0,0,1-CHOOSE(AB$1004,IF(ISNUMBER(Datos!AB707),AND(OR(AB$1005="",Datos!AB707&gt;=AB$1005),OR(AB$1006="",Datos!AB707&lt;=AB$1006)),FALSE),IF(ISNUMBER(Datos!AB707),AND(Datos!AB707=INT(Datos!AB707),AND(OR(AB$1005="",Datos!AB707&gt;=AB$1005),OR(AB$1006="",Datos!AB707&lt;=AB$1006))),FALSE),OR(ISNUMBER(FIND(";"&amp;UPPER(TRIM(Datos!AB707&amp;""))&amp;"=",AB$1007)),ISNUMBER(FIND(";"&amp;UPPER(TRIM(Datos!AB707&amp;""))&amp;";",AB$1007))),OR(UPPER(TRIM(Datos!AB707&amp;""))="SÍ",UPPER(TRIM(Datos!AB707&amp;""))="SI",UPPER(TRIM(Datos!AB707&amp;""))="NO"),IF(ISNUMBER(Datos!AB707),AND(OR(AB$1005="",Datos!AB707&gt;=AB$1005),OR(AB$1006="",Datos!AB707&lt;=AB$1006)),FALSE),TRUE))))</f>
        <v>0.0</v>
      </c>
      <c r="AC707">
        <f>IF(Datos!AC707="",0,IF(AND(AC$1008&lt;&gt;"",Datos!AC707=AC$1008),0,IF(AC$1004=0,0,1-CHOOSE(AC$1004,IF(ISNUMBER(Datos!AC707),AND(OR(AC$1005="",Datos!AC707&gt;=AC$1005),OR(AC$1006="",Datos!AC707&lt;=AC$1006)),FALSE),IF(ISNUMBER(Datos!AC707),AND(Datos!AC707=INT(Datos!AC707),AND(OR(AC$1005="",Datos!AC707&gt;=AC$1005),OR(AC$1006="",Datos!AC707&lt;=AC$1006))),FALSE),OR(ISNUMBER(FIND(";"&amp;UPPER(TRIM(Datos!AC707&amp;""))&amp;"=",AC$1007)),ISNUMBER(FIND(";"&amp;UPPER(TRIM(Datos!AC707&amp;""))&amp;";",AC$1007))),OR(UPPER(TRIM(Datos!AC707&amp;""))="SÍ",UPPER(TRIM(Datos!AC707&amp;""))="SI",UPPER(TRIM(Datos!AC707&amp;""))="NO"),IF(ISNUMBER(Datos!AC707),AND(OR(AC$1005="",Datos!AC707&gt;=AC$1005),OR(AC$1006="",Datos!AC707&lt;=AC$1006)),FALSE),TRUE))))</f>
        <v>0.0</v>
      </c>
      <c r="AD707">
        <f>IF(Datos!AD707="",0,IF(AND(AD$1008&lt;&gt;"",Datos!AD707=AD$1008),0,IF(AD$1004=0,0,1-CHOOSE(AD$1004,IF(ISNUMBER(Datos!AD707),AND(OR(AD$1005="",Datos!AD707&gt;=AD$1005),OR(AD$1006="",Datos!AD707&lt;=AD$1006)),FALSE),IF(ISNUMBER(Datos!AD707),AND(Datos!AD707=INT(Datos!AD707),AND(OR(AD$1005="",Datos!AD707&gt;=AD$1005),OR(AD$1006="",Datos!AD707&lt;=AD$1006))),FALSE),OR(ISNUMBER(FIND(";"&amp;UPPER(TRIM(Datos!AD707&amp;""))&amp;"=",AD$1007)),ISNUMBER(FIND(";"&amp;UPPER(TRIM(Datos!AD707&amp;""))&amp;";",AD$1007))),OR(UPPER(TRIM(Datos!AD707&amp;""))="SÍ",UPPER(TRIM(Datos!AD707&amp;""))="SI",UPPER(TRIM(Datos!AD707&amp;""))="NO"),IF(ISNUMBER(Datos!AD707),AND(OR(AD$1005="",Datos!AD707&gt;=AD$1005),OR(AD$1006="",Datos!AD707&lt;=AD$1006)),FALSE),TRUE))))</f>
        <v>0.0</v>
      </c>
      <c r="AE707">
        <f>IF(Datos!AE707="",0,IF(AND(AE$1008&lt;&gt;"",Datos!AE707=AE$1008),0,IF(AE$1004=0,0,1-CHOOSE(AE$1004,IF(ISNUMBER(Datos!AE707),AND(OR(AE$1005="",Datos!AE707&gt;=AE$1005),OR(AE$1006="",Datos!AE707&lt;=AE$1006)),FALSE),IF(ISNUMBER(Datos!AE707),AND(Datos!AE707=INT(Datos!AE707),AND(OR(AE$1005="",Datos!AE707&gt;=AE$1005),OR(AE$1006="",Datos!AE707&lt;=AE$1006))),FALSE),OR(ISNUMBER(FIND(";"&amp;UPPER(TRIM(Datos!AE707&amp;""))&amp;"=",AE$1007)),ISNUMBER(FIND(";"&amp;UPPER(TRIM(Datos!AE707&amp;""))&amp;";",AE$1007))),OR(UPPER(TRIM(Datos!AE707&amp;""))="SÍ",UPPER(TRIM(Datos!AE707&amp;""))="SI",UPPER(TRIM(Datos!AE707&amp;""))="NO"),IF(ISNUMBER(Datos!AE707),AND(OR(AE$1005="",Datos!AE707&gt;=AE$1005),OR(AE$1006="",Datos!AE707&lt;=AE$1006)),FALSE),TRUE))))</f>
        <v>0.0</v>
      </c>
    </row>
    <row r="708" spans="2:31">
      <c r="B708">
        <f>IF(Datos!B708="",0,IF(AND(B$1008&lt;&gt;"",Datos!B708=B$1008),0,IF(B$1004=0,0,1-CHOOSE(B$1004,IF(ISNUMBER(Datos!B708),AND(OR(B$1005="",Datos!B708&gt;=B$1005),OR(B$1006="",Datos!B708&lt;=B$1006)),FALSE),IF(ISNUMBER(Datos!B708),AND(Datos!B708=INT(Datos!B708),AND(OR(B$1005="",Datos!B708&gt;=B$1005),OR(B$1006="",Datos!B708&lt;=B$1006))),FALSE),OR(ISNUMBER(FIND(";"&amp;UPPER(TRIM(Datos!B708&amp;""))&amp;"=",B$1007)),ISNUMBER(FIND(";"&amp;UPPER(TRIM(Datos!B708&amp;""))&amp;";",B$1007))),OR(UPPER(TRIM(Datos!B708&amp;""))="SÍ",UPPER(TRIM(Datos!B708&amp;""))="SI",UPPER(TRIM(Datos!B708&amp;""))="NO"),IF(ISNUMBER(Datos!B708),AND(OR(B$1005="",Datos!B708&gt;=B$1005),OR(B$1006="",Datos!B708&lt;=B$1006)),FALSE),TRUE))))</f>
        <v>0.0</v>
      </c>
      <c r="C708">
        <f>IF(Datos!C708="",0,IF(AND(C$1008&lt;&gt;"",Datos!C708=C$1008),0,IF(C$1004=0,0,1-CHOOSE(C$1004,IF(ISNUMBER(Datos!C708),AND(OR(C$1005="",Datos!C708&gt;=C$1005),OR(C$1006="",Datos!C708&lt;=C$1006)),FALSE),IF(ISNUMBER(Datos!C708),AND(Datos!C708=INT(Datos!C708),AND(OR(C$1005="",Datos!C708&gt;=C$1005),OR(C$1006="",Datos!C708&lt;=C$1006))),FALSE),OR(ISNUMBER(FIND(";"&amp;UPPER(TRIM(Datos!C708&amp;""))&amp;"=",C$1007)),ISNUMBER(FIND(";"&amp;UPPER(TRIM(Datos!C708&amp;""))&amp;";",C$1007))),OR(UPPER(TRIM(Datos!C708&amp;""))="SÍ",UPPER(TRIM(Datos!C708&amp;""))="SI",UPPER(TRIM(Datos!C708&amp;""))="NO"),IF(ISNUMBER(Datos!C708),AND(OR(C$1005="",Datos!C708&gt;=C$1005),OR(C$1006="",Datos!C708&lt;=C$1006)),FALSE),TRUE))))</f>
        <v>0.0</v>
      </c>
      <c r="D708">
        <f>IF(Datos!D708="",0,IF(AND(D$1008&lt;&gt;"",Datos!D708=D$1008),0,IF(D$1004=0,0,1-CHOOSE(D$1004,IF(ISNUMBER(Datos!D708),AND(OR(D$1005="",Datos!D708&gt;=D$1005),OR(D$1006="",Datos!D708&lt;=D$1006)),FALSE),IF(ISNUMBER(Datos!D708),AND(Datos!D708=INT(Datos!D708),AND(OR(D$1005="",Datos!D708&gt;=D$1005),OR(D$1006="",Datos!D708&lt;=D$1006))),FALSE),OR(ISNUMBER(FIND(";"&amp;UPPER(TRIM(Datos!D708&amp;""))&amp;"=",D$1007)),ISNUMBER(FIND(";"&amp;UPPER(TRIM(Datos!D708&amp;""))&amp;";",D$1007))),OR(UPPER(TRIM(Datos!D708&amp;""))="SÍ",UPPER(TRIM(Datos!D708&amp;""))="SI",UPPER(TRIM(Datos!D708&amp;""))="NO"),IF(ISNUMBER(Datos!D708),AND(OR(D$1005="",Datos!D708&gt;=D$1005),OR(D$1006="",Datos!D708&lt;=D$1006)),FALSE),TRUE))))</f>
        <v>0.0</v>
      </c>
      <c r="E708">
        <f>IF(Datos!E708="",0,IF(AND(E$1008&lt;&gt;"",Datos!E708=E$1008),0,IF(E$1004=0,0,1-CHOOSE(E$1004,IF(ISNUMBER(Datos!E708),AND(OR(E$1005="",Datos!E708&gt;=E$1005),OR(E$1006="",Datos!E708&lt;=E$1006)),FALSE),IF(ISNUMBER(Datos!E708),AND(Datos!E708=INT(Datos!E708),AND(OR(E$1005="",Datos!E708&gt;=E$1005),OR(E$1006="",Datos!E708&lt;=E$1006))),FALSE),OR(ISNUMBER(FIND(";"&amp;UPPER(TRIM(Datos!E708&amp;""))&amp;"=",E$1007)),ISNUMBER(FIND(";"&amp;UPPER(TRIM(Datos!E708&amp;""))&amp;";",E$1007))),OR(UPPER(TRIM(Datos!E708&amp;""))="SÍ",UPPER(TRIM(Datos!E708&amp;""))="SI",UPPER(TRIM(Datos!E708&amp;""))="NO"),IF(ISNUMBER(Datos!E708),AND(OR(E$1005="",Datos!E708&gt;=E$1005),OR(E$1006="",Datos!E708&lt;=E$1006)),FALSE),TRUE))))</f>
        <v>0.0</v>
      </c>
      <c r="F708">
        <f>IF(Datos!F708="",0,IF(AND(F$1008&lt;&gt;"",Datos!F708=F$1008),0,IF(F$1004=0,0,1-CHOOSE(F$1004,IF(ISNUMBER(Datos!F708),AND(OR(F$1005="",Datos!F708&gt;=F$1005),OR(F$1006="",Datos!F708&lt;=F$1006)),FALSE),IF(ISNUMBER(Datos!F708),AND(Datos!F708=INT(Datos!F708),AND(OR(F$1005="",Datos!F708&gt;=F$1005),OR(F$1006="",Datos!F708&lt;=F$1006))),FALSE),OR(ISNUMBER(FIND(";"&amp;UPPER(TRIM(Datos!F708&amp;""))&amp;"=",F$1007)),ISNUMBER(FIND(";"&amp;UPPER(TRIM(Datos!F708&amp;""))&amp;";",F$1007))),OR(UPPER(TRIM(Datos!F708&amp;""))="SÍ",UPPER(TRIM(Datos!F708&amp;""))="SI",UPPER(TRIM(Datos!F708&amp;""))="NO"),IF(ISNUMBER(Datos!F708),AND(OR(F$1005="",Datos!F708&gt;=F$1005),OR(F$1006="",Datos!F708&lt;=F$1006)),FALSE),TRUE))))</f>
        <v>0.0</v>
      </c>
      <c r="G708">
        <f>IF(Datos!G708="",0,IF(AND(G$1008&lt;&gt;"",Datos!G708=G$1008),0,IF(G$1004=0,0,1-CHOOSE(G$1004,IF(ISNUMBER(Datos!G708),AND(OR(G$1005="",Datos!G708&gt;=G$1005),OR(G$1006="",Datos!G708&lt;=G$1006)),FALSE),IF(ISNUMBER(Datos!G708),AND(Datos!G708=INT(Datos!G708),AND(OR(G$1005="",Datos!G708&gt;=G$1005),OR(G$1006="",Datos!G708&lt;=G$1006))),FALSE),OR(ISNUMBER(FIND(";"&amp;UPPER(TRIM(Datos!G708&amp;""))&amp;"=",G$1007)),ISNUMBER(FIND(";"&amp;UPPER(TRIM(Datos!G708&amp;""))&amp;";",G$1007))),OR(UPPER(TRIM(Datos!G708&amp;""))="SÍ",UPPER(TRIM(Datos!G708&amp;""))="SI",UPPER(TRIM(Datos!G708&amp;""))="NO"),IF(ISNUMBER(Datos!G708),AND(OR(G$1005="",Datos!G708&gt;=G$1005),OR(G$1006="",Datos!G708&lt;=G$1006)),FALSE),TRUE))))</f>
        <v>0.0</v>
      </c>
      <c r="H708">
        <f>IF(Datos!H708="",0,IF(AND(H$1008&lt;&gt;"",Datos!H708=H$1008),0,IF(H$1004=0,0,1-CHOOSE(H$1004,IF(ISNUMBER(Datos!H708),AND(OR(H$1005="",Datos!H708&gt;=H$1005),OR(H$1006="",Datos!H708&lt;=H$1006)),FALSE),IF(ISNUMBER(Datos!H708),AND(Datos!H708=INT(Datos!H708),AND(OR(H$1005="",Datos!H708&gt;=H$1005),OR(H$1006="",Datos!H708&lt;=H$1006))),FALSE),OR(ISNUMBER(FIND(";"&amp;UPPER(TRIM(Datos!H708&amp;""))&amp;"=",H$1007)),ISNUMBER(FIND(";"&amp;UPPER(TRIM(Datos!H708&amp;""))&amp;";",H$1007))),OR(UPPER(TRIM(Datos!H708&amp;""))="SÍ",UPPER(TRIM(Datos!H708&amp;""))="SI",UPPER(TRIM(Datos!H708&amp;""))="NO"),IF(ISNUMBER(Datos!H708),AND(OR(H$1005="",Datos!H708&gt;=H$1005),OR(H$1006="",Datos!H708&lt;=H$1006)),FALSE),TRUE))))</f>
        <v>0.0</v>
      </c>
      <c r="I708">
        <f>IF(Datos!I708="",0,IF(AND(I$1008&lt;&gt;"",Datos!I708=I$1008),0,IF(I$1004=0,0,1-CHOOSE(I$1004,IF(ISNUMBER(Datos!I708),AND(OR(I$1005="",Datos!I708&gt;=I$1005),OR(I$1006="",Datos!I708&lt;=I$1006)),FALSE),IF(ISNUMBER(Datos!I708),AND(Datos!I708=INT(Datos!I708),AND(OR(I$1005="",Datos!I708&gt;=I$1005),OR(I$1006="",Datos!I708&lt;=I$1006))),FALSE),OR(ISNUMBER(FIND(";"&amp;UPPER(TRIM(Datos!I708&amp;""))&amp;"=",I$1007)),ISNUMBER(FIND(";"&amp;UPPER(TRIM(Datos!I708&amp;""))&amp;";",I$1007))),OR(UPPER(TRIM(Datos!I708&amp;""))="SÍ",UPPER(TRIM(Datos!I708&amp;""))="SI",UPPER(TRIM(Datos!I708&amp;""))="NO"),IF(ISNUMBER(Datos!I708),AND(OR(I$1005="",Datos!I708&gt;=I$1005),OR(I$1006="",Datos!I708&lt;=I$1006)),FALSE),TRUE))))</f>
        <v>0.0</v>
      </c>
      <c r="J708">
        <f>IF(Datos!J708="",0,IF(AND(J$1008&lt;&gt;"",Datos!J708=J$1008),0,IF(J$1004=0,0,1-CHOOSE(J$1004,IF(ISNUMBER(Datos!J708),AND(OR(J$1005="",Datos!J708&gt;=J$1005),OR(J$1006="",Datos!J708&lt;=J$1006)),FALSE),IF(ISNUMBER(Datos!J708),AND(Datos!J708=INT(Datos!J708),AND(OR(J$1005="",Datos!J708&gt;=J$1005),OR(J$1006="",Datos!J708&lt;=J$1006))),FALSE),OR(ISNUMBER(FIND(";"&amp;UPPER(TRIM(Datos!J708&amp;""))&amp;"=",J$1007)),ISNUMBER(FIND(";"&amp;UPPER(TRIM(Datos!J708&amp;""))&amp;";",J$1007))),OR(UPPER(TRIM(Datos!J708&amp;""))="SÍ",UPPER(TRIM(Datos!J708&amp;""))="SI",UPPER(TRIM(Datos!J708&amp;""))="NO"),IF(ISNUMBER(Datos!J708),AND(OR(J$1005="",Datos!J708&gt;=J$1005),OR(J$1006="",Datos!J708&lt;=J$1006)),FALSE),TRUE))))</f>
        <v>0.0</v>
      </c>
      <c r="K708">
        <f>IF(Datos!K708="",0,IF(AND(K$1008&lt;&gt;"",Datos!K708=K$1008),0,IF(K$1004=0,0,1-CHOOSE(K$1004,IF(ISNUMBER(Datos!K708),AND(OR(K$1005="",Datos!K708&gt;=K$1005),OR(K$1006="",Datos!K708&lt;=K$1006)),FALSE),IF(ISNUMBER(Datos!K708),AND(Datos!K708=INT(Datos!K708),AND(OR(K$1005="",Datos!K708&gt;=K$1005),OR(K$1006="",Datos!K708&lt;=K$1006))),FALSE),OR(ISNUMBER(FIND(";"&amp;UPPER(TRIM(Datos!K708&amp;""))&amp;"=",K$1007)),ISNUMBER(FIND(";"&amp;UPPER(TRIM(Datos!K708&amp;""))&amp;";",K$1007))),OR(UPPER(TRIM(Datos!K708&amp;""))="SÍ",UPPER(TRIM(Datos!K708&amp;""))="SI",UPPER(TRIM(Datos!K708&amp;""))="NO"),IF(ISNUMBER(Datos!K708),AND(OR(K$1005="",Datos!K708&gt;=K$1005),OR(K$1006="",Datos!K708&lt;=K$1006)),FALSE),TRUE))))</f>
        <v>0.0</v>
      </c>
      <c r="L708">
        <f>IF(Datos!L708="",0,IF(AND(L$1008&lt;&gt;"",Datos!L708=L$1008),0,IF(L$1004=0,0,1-CHOOSE(L$1004,IF(ISNUMBER(Datos!L708),AND(OR(L$1005="",Datos!L708&gt;=L$1005),OR(L$1006="",Datos!L708&lt;=L$1006)),FALSE),IF(ISNUMBER(Datos!L708),AND(Datos!L708=INT(Datos!L708),AND(OR(L$1005="",Datos!L708&gt;=L$1005),OR(L$1006="",Datos!L708&lt;=L$1006))),FALSE),OR(ISNUMBER(FIND(";"&amp;UPPER(TRIM(Datos!L708&amp;""))&amp;"=",L$1007)),ISNUMBER(FIND(";"&amp;UPPER(TRIM(Datos!L708&amp;""))&amp;";",L$1007))),OR(UPPER(TRIM(Datos!L708&amp;""))="SÍ",UPPER(TRIM(Datos!L708&amp;""))="SI",UPPER(TRIM(Datos!L708&amp;""))="NO"),IF(ISNUMBER(Datos!L708),AND(OR(L$1005="",Datos!L708&gt;=L$1005),OR(L$1006="",Datos!L708&lt;=L$1006)),FALSE),TRUE))))</f>
        <v>0.0</v>
      </c>
      <c r="M708">
        <f>IF(Datos!M708="",0,IF(AND(M$1008&lt;&gt;"",Datos!M708=M$1008),0,IF(M$1004=0,0,1-CHOOSE(M$1004,IF(ISNUMBER(Datos!M708),AND(OR(M$1005="",Datos!M708&gt;=M$1005),OR(M$1006="",Datos!M708&lt;=M$1006)),FALSE),IF(ISNUMBER(Datos!M708),AND(Datos!M708=INT(Datos!M708),AND(OR(M$1005="",Datos!M708&gt;=M$1005),OR(M$1006="",Datos!M708&lt;=M$1006))),FALSE),OR(ISNUMBER(FIND(";"&amp;UPPER(TRIM(Datos!M708&amp;""))&amp;"=",M$1007)),ISNUMBER(FIND(";"&amp;UPPER(TRIM(Datos!M708&amp;""))&amp;";",M$1007))),OR(UPPER(TRIM(Datos!M708&amp;""))="SÍ",UPPER(TRIM(Datos!M708&amp;""))="SI",UPPER(TRIM(Datos!M708&amp;""))="NO"),IF(ISNUMBER(Datos!M708),AND(OR(M$1005="",Datos!M708&gt;=M$1005),OR(M$1006="",Datos!M708&lt;=M$1006)),FALSE),TRUE))))</f>
        <v>0.0</v>
      </c>
      <c r="N708">
        <f>IF(Datos!N708="",0,IF(AND(N$1008&lt;&gt;"",Datos!N708=N$1008),0,IF(N$1004=0,0,1-CHOOSE(N$1004,IF(ISNUMBER(Datos!N708),AND(OR(N$1005="",Datos!N708&gt;=N$1005),OR(N$1006="",Datos!N708&lt;=N$1006)),FALSE),IF(ISNUMBER(Datos!N708),AND(Datos!N708=INT(Datos!N708),AND(OR(N$1005="",Datos!N708&gt;=N$1005),OR(N$1006="",Datos!N708&lt;=N$1006))),FALSE),OR(ISNUMBER(FIND(";"&amp;UPPER(TRIM(Datos!N708&amp;""))&amp;"=",N$1007)),ISNUMBER(FIND(";"&amp;UPPER(TRIM(Datos!N708&amp;""))&amp;";",N$1007))),OR(UPPER(TRIM(Datos!N708&amp;""))="SÍ",UPPER(TRIM(Datos!N708&amp;""))="SI",UPPER(TRIM(Datos!N708&amp;""))="NO"),IF(ISNUMBER(Datos!N708),AND(OR(N$1005="",Datos!N708&gt;=N$1005),OR(N$1006="",Datos!N708&lt;=N$1006)),FALSE),TRUE))))</f>
        <v>0.0</v>
      </c>
      <c r="O708">
        <f>IF(Datos!O708="",0,IF(AND(O$1008&lt;&gt;"",Datos!O708=O$1008),0,IF(O$1004=0,0,1-CHOOSE(O$1004,IF(ISNUMBER(Datos!O708),AND(OR(O$1005="",Datos!O708&gt;=O$1005),OR(O$1006="",Datos!O708&lt;=O$1006)),FALSE),IF(ISNUMBER(Datos!O708),AND(Datos!O708=INT(Datos!O708),AND(OR(O$1005="",Datos!O708&gt;=O$1005),OR(O$1006="",Datos!O708&lt;=O$1006))),FALSE),OR(ISNUMBER(FIND(";"&amp;UPPER(TRIM(Datos!O708&amp;""))&amp;"=",O$1007)),ISNUMBER(FIND(";"&amp;UPPER(TRIM(Datos!O708&amp;""))&amp;";",O$1007))),OR(UPPER(TRIM(Datos!O708&amp;""))="SÍ",UPPER(TRIM(Datos!O708&amp;""))="SI",UPPER(TRIM(Datos!O708&amp;""))="NO"),IF(ISNUMBER(Datos!O708),AND(OR(O$1005="",Datos!O708&gt;=O$1005),OR(O$1006="",Datos!O708&lt;=O$1006)),FALSE),TRUE))))</f>
        <v>0.0</v>
      </c>
      <c r="P708">
        <f>IF(Datos!P708="",0,IF(AND(P$1008&lt;&gt;"",Datos!P708=P$1008),0,IF(P$1004=0,0,1-CHOOSE(P$1004,IF(ISNUMBER(Datos!P708),AND(OR(P$1005="",Datos!P708&gt;=P$1005),OR(P$1006="",Datos!P708&lt;=P$1006)),FALSE),IF(ISNUMBER(Datos!P708),AND(Datos!P708=INT(Datos!P708),AND(OR(P$1005="",Datos!P708&gt;=P$1005),OR(P$1006="",Datos!P708&lt;=P$1006))),FALSE),OR(ISNUMBER(FIND(";"&amp;UPPER(TRIM(Datos!P708&amp;""))&amp;"=",P$1007)),ISNUMBER(FIND(";"&amp;UPPER(TRIM(Datos!P708&amp;""))&amp;";",P$1007))),OR(UPPER(TRIM(Datos!P708&amp;""))="SÍ",UPPER(TRIM(Datos!P708&amp;""))="SI",UPPER(TRIM(Datos!P708&amp;""))="NO"),IF(ISNUMBER(Datos!P708),AND(OR(P$1005="",Datos!P708&gt;=P$1005),OR(P$1006="",Datos!P708&lt;=P$1006)),FALSE),TRUE))))</f>
        <v>0.0</v>
      </c>
      <c r="Q708">
        <f>IF(Datos!Q708="",0,IF(AND(Q$1008&lt;&gt;"",Datos!Q708=Q$1008),0,IF(Q$1004=0,0,1-CHOOSE(Q$1004,IF(ISNUMBER(Datos!Q708),AND(OR(Q$1005="",Datos!Q708&gt;=Q$1005),OR(Q$1006="",Datos!Q708&lt;=Q$1006)),FALSE),IF(ISNUMBER(Datos!Q708),AND(Datos!Q708=INT(Datos!Q708),AND(OR(Q$1005="",Datos!Q708&gt;=Q$1005),OR(Q$1006="",Datos!Q708&lt;=Q$1006))),FALSE),OR(ISNUMBER(FIND(";"&amp;UPPER(TRIM(Datos!Q708&amp;""))&amp;"=",Q$1007)),ISNUMBER(FIND(";"&amp;UPPER(TRIM(Datos!Q708&amp;""))&amp;";",Q$1007))),OR(UPPER(TRIM(Datos!Q708&amp;""))="SÍ",UPPER(TRIM(Datos!Q708&amp;""))="SI",UPPER(TRIM(Datos!Q708&amp;""))="NO"),IF(ISNUMBER(Datos!Q708),AND(OR(Q$1005="",Datos!Q708&gt;=Q$1005),OR(Q$1006="",Datos!Q708&lt;=Q$1006)),FALSE),TRUE))))</f>
        <v>0.0</v>
      </c>
      <c r="R708">
        <f>IF(Datos!R708="",0,IF(AND(R$1008&lt;&gt;"",Datos!R708=R$1008),0,IF(R$1004=0,0,1-CHOOSE(R$1004,IF(ISNUMBER(Datos!R708),AND(OR(R$1005="",Datos!R708&gt;=R$1005),OR(R$1006="",Datos!R708&lt;=R$1006)),FALSE),IF(ISNUMBER(Datos!R708),AND(Datos!R708=INT(Datos!R708),AND(OR(R$1005="",Datos!R708&gt;=R$1005),OR(R$1006="",Datos!R708&lt;=R$1006))),FALSE),OR(ISNUMBER(FIND(";"&amp;UPPER(TRIM(Datos!R708&amp;""))&amp;"=",R$1007)),ISNUMBER(FIND(";"&amp;UPPER(TRIM(Datos!R708&amp;""))&amp;";",R$1007))),OR(UPPER(TRIM(Datos!R708&amp;""))="SÍ",UPPER(TRIM(Datos!R708&amp;""))="SI",UPPER(TRIM(Datos!R708&amp;""))="NO"),IF(ISNUMBER(Datos!R708),AND(OR(R$1005="",Datos!R708&gt;=R$1005),OR(R$1006="",Datos!R708&lt;=R$1006)),FALSE),TRUE))))</f>
        <v>0.0</v>
      </c>
      <c r="S708">
        <f>IF(Datos!S708="",0,IF(AND(S$1008&lt;&gt;"",Datos!S708=S$1008),0,IF(S$1004=0,0,1-CHOOSE(S$1004,IF(ISNUMBER(Datos!S708),AND(OR(S$1005="",Datos!S708&gt;=S$1005),OR(S$1006="",Datos!S708&lt;=S$1006)),FALSE),IF(ISNUMBER(Datos!S708),AND(Datos!S708=INT(Datos!S708),AND(OR(S$1005="",Datos!S708&gt;=S$1005),OR(S$1006="",Datos!S708&lt;=S$1006))),FALSE),OR(ISNUMBER(FIND(";"&amp;UPPER(TRIM(Datos!S708&amp;""))&amp;"=",S$1007)),ISNUMBER(FIND(";"&amp;UPPER(TRIM(Datos!S708&amp;""))&amp;";",S$1007))),OR(UPPER(TRIM(Datos!S708&amp;""))="SÍ",UPPER(TRIM(Datos!S708&amp;""))="SI",UPPER(TRIM(Datos!S708&amp;""))="NO"),IF(ISNUMBER(Datos!S708),AND(OR(S$1005="",Datos!S708&gt;=S$1005),OR(S$1006="",Datos!S708&lt;=S$1006)),FALSE),TRUE))))</f>
        <v>0.0</v>
      </c>
      <c r="T708">
        <f>IF(Datos!T708="",0,IF(AND(T$1008&lt;&gt;"",Datos!T708=T$1008),0,IF(T$1004=0,0,1-CHOOSE(T$1004,IF(ISNUMBER(Datos!T708),AND(OR(T$1005="",Datos!T708&gt;=T$1005),OR(T$1006="",Datos!T708&lt;=T$1006)),FALSE),IF(ISNUMBER(Datos!T708),AND(Datos!T708=INT(Datos!T708),AND(OR(T$1005="",Datos!T708&gt;=T$1005),OR(T$1006="",Datos!T708&lt;=T$1006))),FALSE),OR(ISNUMBER(FIND(";"&amp;UPPER(TRIM(Datos!T708&amp;""))&amp;"=",T$1007)),ISNUMBER(FIND(";"&amp;UPPER(TRIM(Datos!T708&amp;""))&amp;";",T$1007))),OR(UPPER(TRIM(Datos!T708&amp;""))="SÍ",UPPER(TRIM(Datos!T708&amp;""))="SI",UPPER(TRIM(Datos!T708&amp;""))="NO"),IF(ISNUMBER(Datos!T708),AND(OR(T$1005="",Datos!T708&gt;=T$1005),OR(T$1006="",Datos!T708&lt;=T$1006)),FALSE),TRUE))))</f>
        <v>0.0</v>
      </c>
      <c r="U708">
        <f>IF(Datos!U708="",0,IF(AND(U$1008&lt;&gt;"",Datos!U708=U$1008),0,IF(U$1004=0,0,1-CHOOSE(U$1004,IF(ISNUMBER(Datos!U708),AND(OR(U$1005="",Datos!U708&gt;=U$1005),OR(U$1006="",Datos!U708&lt;=U$1006)),FALSE),IF(ISNUMBER(Datos!U708),AND(Datos!U708=INT(Datos!U708),AND(OR(U$1005="",Datos!U708&gt;=U$1005),OR(U$1006="",Datos!U708&lt;=U$1006))),FALSE),OR(ISNUMBER(FIND(";"&amp;UPPER(TRIM(Datos!U708&amp;""))&amp;"=",U$1007)),ISNUMBER(FIND(";"&amp;UPPER(TRIM(Datos!U708&amp;""))&amp;";",U$1007))),OR(UPPER(TRIM(Datos!U708&amp;""))="SÍ",UPPER(TRIM(Datos!U708&amp;""))="SI",UPPER(TRIM(Datos!U708&amp;""))="NO"),IF(ISNUMBER(Datos!U708),AND(OR(U$1005="",Datos!U708&gt;=U$1005),OR(U$1006="",Datos!U708&lt;=U$1006)),FALSE),TRUE))))</f>
        <v>0.0</v>
      </c>
      <c r="V708">
        <f>IF(Datos!V708="",0,IF(AND(V$1008&lt;&gt;"",Datos!V708=V$1008),0,IF(V$1004=0,0,1-CHOOSE(V$1004,IF(ISNUMBER(Datos!V708),AND(OR(V$1005="",Datos!V708&gt;=V$1005),OR(V$1006="",Datos!V708&lt;=V$1006)),FALSE),IF(ISNUMBER(Datos!V708),AND(Datos!V708=INT(Datos!V708),AND(OR(V$1005="",Datos!V708&gt;=V$1005),OR(V$1006="",Datos!V708&lt;=V$1006))),FALSE),OR(ISNUMBER(FIND(";"&amp;UPPER(TRIM(Datos!V708&amp;""))&amp;"=",V$1007)),ISNUMBER(FIND(";"&amp;UPPER(TRIM(Datos!V708&amp;""))&amp;";",V$1007))),OR(UPPER(TRIM(Datos!V708&amp;""))="SÍ",UPPER(TRIM(Datos!V708&amp;""))="SI",UPPER(TRIM(Datos!V708&amp;""))="NO"),IF(ISNUMBER(Datos!V708),AND(OR(V$1005="",Datos!V708&gt;=V$1005),OR(V$1006="",Datos!V708&lt;=V$1006)),FALSE),TRUE))))</f>
        <v>0.0</v>
      </c>
      <c r="W708">
        <f>IF(Datos!W708="",0,IF(AND(W$1008&lt;&gt;"",Datos!W708=W$1008),0,IF(W$1004=0,0,1-CHOOSE(W$1004,IF(ISNUMBER(Datos!W708),AND(OR(W$1005="",Datos!W708&gt;=W$1005),OR(W$1006="",Datos!W708&lt;=W$1006)),FALSE),IF(ISNUMBER(Datos!W708),AND(Datos!W708=INT(Datos!W708),AND(OR(W$1005="",Datos!W708&gt;=W$1005),OR(W$1006="",Datos!W708&lt;=W$1006))),FALSE),OR(ISNUMBER(FIND(";"&amp;UPPER(TRIM(Datos!W708&amp;""))&amp;"=",W$1007)),ISNUMBER(FIND(";"&amp;UPPER(TRIM(Datos!W708&amp;""))&amp;";",W$1007))),OR(UPPER(TRIM(Datos!W708&amp;""))="SÍ",UPPER(TRIM(Datos!W708&amp;""))="SI",UPPER(TRIM(Datos!W708&amp;""))="NO"),IF(ISNUMBER(Datos!W708),AND(OR(W$1005="",Datos!W708&gt;=W$1005),OR(W$1006="",Datos!W708&lt;=W$1006)),FALSE),TRUE))))</f>
        <v>0.0</v>
      </c>
      <c r="X708">
        <f>IF(Datos!X708="",0,IF(AND(X$1008&lt;&gt;"",Datos!X708=X$1008),0,IF(X$1004=0,0,1-CHOOSE(X$1004,IF(ISNUMBER(Datos!X708),AND(OR(X$1005="",Datos!X708&gt;=X$1005),OR(X$1006="",Datos!X708&lt;=X$1006)),FALSE),IF(ISNUMBER(Datos!X708),AND(Datos!X708=INT(Datos!X708),AND(OR(X$1005="",Datos!X708&gt;=X$1005),OR(X$1006="",Datos!X708&lt;=X$1006))),FALSE),OR(ISNUMBER(FIND(";"&amp;UPPER(TRIM(Datos!X708&amp;""))&amp;"=",X$1007)),ISNUMBER(FIND(";"&amp;UPPER(TRIM(Datos!X708&amp;""))&amp;";",X$1007))),OR(UPPER(TRIM(Datos!X708&amp;""))="SÍ",UPPER(TRIM(Datos!X708&amp;""))="SI",UPPER(TRIM(Datos!X708&amp;""))="NO"),IF(ISNUMBER(Datos!X708),AND(OR(X$1005="",Datos!X708&gt;=X$1005),OR(X$1006="",Datos!X708&lt;=X$1006)),FALSE),TRUE))))</f>
        <v>0.0</v>
      </c>
      <c r="Y708">
        <f>IF(Datos!Y708="",0,IF(AND(Y$1008&lt;&gt;"",Datos!Y708=Y$1008),0,IF(Y$1004=0,0,1-CHOOSE(Y$1004,IF(ISNUMBER(Datos!Y708),AND(OR(Y$1005="",Datos!Y708&gt;=Y$1005),OR(Y$1006="",Datos!Y708&lt;=Y$1006)),FALSE),IF(ISNUMBER(Datos!Y708),AND(Datos!Y708=INT(Datos!Y708),AND(OR(Y$1005="",Datos!Y708&gt;=Y$1005),OR(Y$1006="",Datos!Y708&lt;=Y$1006))),FALSE),OR(ISNUMBER(FIND(";"&amp;UPPER(TRIM(Datos!Y708&amp;""))&amp;"=",Y$1007)),ISNUMBER(FIND(";"&amp;UPPER(TRIM(Datos!Y708&amp;""))&amp;";",Y$1007))),OR(UPPER(TRIM(Datos!Y708&amp;""))="SÍ",UPPER(TRIM(Datos!Y708&amp;""))="SI",UPPER(TRIM(Datos!Y708&amp;""))="NO"),IF(ISNUMBER(Datos!Y708),AND(OR(Y$1005="",Datos!Y708&gt;=Y$1005),OR(Y$1006="",Datos!Y708&lt;=Y$1006)),FALSE),TRUE))))</f>
        <v>0.0</v>
      </c>
      <c r="Z708">
        <f>IF(Datos!Z708="",0,IF(AND(Z$1008&lt;&gt;"",Datos!Z708=Z$1008),0,IF(Z$1004=0,0,1-CHOOSE(Z$1004,IF(ISNUMBER(Datos!Z708),AND(OR(Z$1005="",Datos!Z708&gt;=Z$1005),OR(Z$1006="",Datos!Z708&lt;=Z$1006)),FALSE),IF(ISNUMBER(Datos!Z708),AND(Datos!Z708=INT(Datos!Z708),AND(OR(Z$1005="",Datos!Z708&gt;=Z$1005),OR(Z$1006="",Datos!Z708&lt;=Z$1006))),FALSE),OR(ISNUMBER(FIND(";"&amp;UPPER(TRIM(Datos!Z708&amp;""))&amp;"=",Z$1007)),ISNUMBER(FIND(";"&amp;UPPER(TRIM(Datos!Z708&amp;""))&amp;";",Z$1007))),OR(UPPER(TRIM(Datos!Z708&amp;""))="SÍ",UPPER(TRIM(Datos!Z708&amp;""))="SI",UPPER(TRIM(Datos!Z708&amp;""))="NO"),IF(ISNUMBER(Datos!Z708),AND(OR(Z$1005="",Datos!Z708&gt;=Z$1005),OR(Z$1006="",Datos!Z708&lt;=Z$1006)),FALSE),TRUE))))</f>
        <v>0.0</v>
      </c>
      <c r="AA708">
        <f>IF(Datos!AA708="",0,IF(AND(AA$1008&lt;&gt;"",Datos!AA708=AA$1008),0,IF(AA$1004=0,0,1-CHOOSE(AA$1004,IF(ISNUMBER(Datos!AA708),AND(OR(AA$1005="",Datos!AA708&gt;=AA$1005),OR(AA$1006="",Datos!AA708&lt;=AA$1006)),FALSE),IF(ISNUMBER(Datos!AA708),AND(Datos!AA708=INT(Datos!AA708),AND(OR(AA$1005="",Datos!AA708&gt;=AA$1005),OR(AA$1006="",Datos!AA708&lt;=AA$1006))),FALSE),OR(ISNUMBER(FIND(";"&amp;UPPER(TRIM(Datos!AA708&amp;""))&amp;"=",AA$1007)),ISNUMBER(FIND(";"&amp;UPPER(TRIM(Datos!AA708&amp;""))&amp;";",AA$1007))),OR(UPPER(TRIM(Datos!AA708&amp;""))="SÍ",UPPER(TRIM(Datos!AA708&amp;""))="SI",UPPER(TRIM(Datos!AA708&amp;""))="NO"),IF(ISNUMBER(Datos!AA708),AND(OR(AA$1005="",Datos!AA708&gt;=AA$1005),OR(AA$1006="",Datos!AA708&lt;=AA$1006)),FALSE),TRUE))))</f>
        <v>0.0</v>
      </c>
      <c r="AB708">
        <f>IF(Datos!AB708="",0,IF(AND(AB$1008&lt;&gt;"",Datos!AB708=AB$1008),0,IF(AB$1004=0,0,1-CHOOSE(AB$1004,IF(ISNUMBER(Datos!AB708),AND(OR(AB$1005="",Datos!AB708&gt;=AB$1005),OR(AB$1006="",Datos!AB708&lt;=AB$1006)),FALSE),IF(ISNUMBER(Datos!AB708),AND(Datos!AB708=INT(Datos!AB708),AND(OR(AB$1005="",Datos!AB708&gt;=AB$1005),OR(AB$1006="",Datos!AB708&lt;=AB$1006))),FALSE),OR(ISNUMBER(FIND(";"&amp;UPPER(TRIM(Datos!AB708&amp;""))&amp;"=",AB$1007)),ISNUMBER(FIND(";"&amp;UPPER(TRIM(Datos!AB708&amp;""))&amp;";",AB$1007))),OR(UPPER(TRIM(Datos!AB708&amp;""))="SÍ",UPPER(TRIM(Datos!AB708&amp;""))="SI",UPPER(TRIM(Datos!AB708&amp;""))="NO"),IF(ISNUMBER(Datos!AB708),AND(OR(AB$1005="",Datos!AB708&gt;=AB$1005),OR(AB$1006="",Datos!AB708&lt;=AB$1006)),FALSE),TRUE))))</f>
        <v>0.0</v>
      </c>
      <c r="AC708">
        <f>IF(Datos!AC708="",0,IF(AND(AC$1008&lt;&gt;"",Datos!AC708=AC$1008),0,IF(AC$1004=0,0,1-CHOOSE(AC$1004,IF(ISNUMBER(Datos!AC708),AND(OR(AC$1005="",Datos!AC708&gt;=AC$1005),OR(AC$1006="",Datos!AC708&lt;=AC$1006)),FALSE),IF(ISNUMBER(Datos!AC708),AND(Datos!AC708=INT(Datos!AC708),AND(OR(AC$1005="",Datos!AC708&gt;=AC$1005),OR(AC$1006="",Datos!AC708&lt;=AC$1006))),FALSE),OR(ISNUMBER(FIND(";"&amp;UPPER(TRIM(Datos!AC708&amp;""))&amp;"=",AC$1007)),ISNUMBER(FIND(";"&amp;UPPER(TRIM(Datos!AC708&amp;""))&amp;";",AC$1007))),OR(UPPER(TRIM(Datos!AC708&amp;""))="SÍ",UPPER(TRIM(Datos!AC708&amp;""))="SI",UPPER(TRIM(Datos!AC708&amp;""))="NO"),IF(ISNUMBER(Datos!AC708),AND(OR(AC$1005="",Datos!AC708&gt;=AC$1005),OR(AC$1006="",Datos!AC708&lt;=AC$1006)),FALSE),TRUE))))</f>
        <v>0.0</v>
      </c>
      <c r="AD708">
        <f>IF(Datos!AD708="",0,IF(AND(AD$1008&lt;&gt;"",Datos!AD708=AD$1008),0,IF(AD$1004=0,0,1-CHOOSE(AD$1004,IF(ISNUMBER(Datos!AD708),AND(OR(AD$1005="",Datos!AD708&gt;=AD$1005),OR(AD$1006="",Datos!AD708&lt;=AD$1006)),FALSE),IF(ISNUMBER(Datos!AD708),AND(Datos!AD708=INT(Datos!AD708),AND(OR(AD$1005="",Datos!AD708&gt;=AD$1005),OR(AD$1006="",Datos!AD708&lt;=AD$1006))),FALSE),OR(ISNUMBER(FIND(";"&amp;UPPER(TRIM(Datos!AD708&amp;""))&amp;"=",AD$1007)),ISNUMBER(FIND(";"&amp;UPPER(TRIM(Datos!AD708&amp;""))&amp;";",AD$1007))),OR(UPPER(TRIM(Datos!AD708&amp;""))="SÍ",UPPER(TRIM(Datos!AD708&amp;""))="SI",UPPER(TRIM(Datos!AD708&amp;""))="NO"),IF(ISNUMBER(Datos!AD708),AND(OR(AD$1005="",Datos!AD708&gt;=AD$1005),OR(AD$1006="",Datos!AD708&lt;=AD$1006)),FALSE),TRUE))))</f>
        <v>0.0</v>
      </c>
      <c r="AE708">
        <f>IF(Datos!AE708="",0,IF(AND(AE$1008&lt;&gt;"",Datos!AE708=AE$1008),0,IF(AE$1004=0,0,1-CHOOSE(AE$1004,IF(ISNUMBER(Datos!AE708),AND(OR(AE$1005="",Datos!AE708&gt;=AE$1005),OR(AE$1006="",Datos!AE708&lt;=AE$1006)),FALSE),IF(ISNUMBER(Datos!AE708),AND(Datos!AE708=INT(Datos!AE708),AND(OR(AE$1005="",Datos!AE708&gt;=AE$1005),OR(AE$1006="",Datos!AE708&lt;=AE$1006))),FALSE),OR(ISNUMBER(FIND(";"&amp;UPPER(TRIM(Datos!AE708&amp;""))&amp;"=",AE$1007)),ISNUMBER(FIND(";"&amp;UPPER(TRIM(Datos!AE708&amp;""))&amp;";",AE$1007))),OR(UPPER(TRIM(Datos!AE708&amp;""))="SÍ",UPPER(TRIM(Datos!AE708&amp;""))="SI",UPPER(TRIM(Datos!AE708&amp;""))="NO"),IF(ISNUMBER(Datos!AE708),AND(OR(AE$1005="",Datos!AE708&gt;=AE$1005),OR(AE$1006="",Datos!AE708&lt;=AE$1006)),FALSE),TRUE))))</f>
        <v>0.0</v>
      </c>
    </row>
    <row r="709" spans="2:31">
      <c r="B709">
        <f>IF(Datos!B709="",0,IF(AND(B$1008&lt;&gt;"",Datos!B709=B$1008),0,IF(B$1004=0,0,1-CHOOSE(B$1004,IF(ISNUMBER(Datos!B709),AND(OR(B$1005="",Datos!B709&gt;=B$1005),OR(B$1006="",Datos!B709&lt;=B$1006)),FALSE),IF(ISNUMBER(Datos!B709),AND(Datos!B709=INT(Datos!B709),AND(OR(B$1005="",Datos!B709&gt;=B$1005),OR(B$1006="",Datos!B709&lt;=B$1006))),FALSE),OR(ISNUMBER(FIND(";"&amp;UPPER(TRIM(Datos!B709&amp;""))&amp;"=",B$1007)),ISNUMBER(FIND(";"&amp;UPPER(TRIM(Datos!B709&amp;""))&amp;";",B$1007))),OR(UPPER(TRIM(Datos!B709&amp;""))="SÍ",UPPER(TRIM(Datos!B709&amp;""))="SI",UPPER(TRIM(Datos!B709&amp;""))="NO"),IF(ISNUMBER(Datos!B709),AND(OR(B$1005="",Datos!B709&gt;=B$1005),OR(B$1006="",Datos!B709&lt;=B$1006)),FALSE),TRUE))))</f>
        <v>0.0</v>
      </c>
      <c r="C709">
        <f>IF(Datos!C709="",0,IF(AND(C$1008&lt;&gt;"",Datos!C709=C$1008),0,IF(C$1004=0,0,1-CHOOSE(C$1004,IF(ISNUMBER(Datos!C709),AND(OR(C$1005="",Datos!C709&gt;=C$1005),OR(C$1006="",Datos!C709&lt;=C$1006)),FALSE),IF(ISNUMBER(Datos!C709),AND(Datos!C709=INT(Datos!C709),AND(OR(C$1005="",Datos!C709&gt;=C$1005),OR(C$1006="",Datos!C709&lt;=C$1006))),FALSE),OR(ISNUMBER(FIND(";"&amp;UPPER(TRIM(Datos!C709&amp;""))&amp;"=",C$1007)),ISNUMBER(FIND(";"&amp;UPPER(TRIM(Datos!C709&amp;""))&amp;";",C$1007))),OR(UPPER(TRIM(Datos!C709&amp;""))="SÍ",UPPER(TRIM(Datos!C709&amp;""))="SI",UPPER(TRIM(Datos!C709&amp;""))="NO"),IF(ISNUMBER(Datos!C709),AND(OR(C$1005="",Datos!C709&gt;=C$1005),OR(C$1006="",Datos!C709&lt;=C$1006)),FALSE),TRUE))))</f>
        <v>0.0</v>
      </c>
      <c r="D709">
        <f>IF(Datos!D709="",0,IF(AND(D$1008&lt;&gt;"",Datos!D709=D$1008),0,IF(D$1004=0,0,1-CHOOSE(D$1004,IF(ISNUMBER(Datos!D709),AND(OR(D$1005="",Datos!D709&gt;=D$1005),OR(D$1006="",Datos!D709&lt;=D$1006)),FALSE),IF(ISNUMBER(Datos!D709),AND(Datos!D709=INT(Datos!D709),AND(OR(D$1005="",Datos!D709&gt;=D$1005),OR(D$1006="",Datos!D709&lt;=D$1006))),FALSE),OR(ISNUMBER(FIND(";"&amp;UPPER(TRIM(Datos!D709&amp;""))&amp;"=",D$1007)),ISNUMBER(FIND(";"&amp;UPPER(TRIM(Datos!D709&amp;""))&amp;";",D$1007))),OR(UPPER(TRIM(Datos!D709&amp;""))="SÍ",UPPER(TRIM(Datos!D709&amp;""))="SI",UPPER(TRIM(Datos!D709&amp;""))="NO"),IF(ISNUMBER(Datos!D709),AND(OR(D$1005="",Datos!D709&gt;=D$1005),OR(D$1006="",Datos!D709&lt;=D$1006)),FALSE),TRUE))))</f>
        <v>0.0</v>
      </c>
      <c r="E709">
        <f>IF(Datos!E709="",0,IF(AND(E$1008&lt;&gt;"",Datos!E709=E$1008),0,IF(E$1004=0,0,1-CHOOSE(E$1004,IF(ISNUMBER(Datos!E709),AND(OR(E$1005="",Datos!E709&gt;=E$1005),OR(E$1006="",Datos!E709&lt;=E$1006)),FALSE),IF(ISNUMBER(Datos!E709),AND(Datos!E709=INT(Datos!E709),AND(OR(E$1005="",Datos!E709&gt;=E$1005),OR(E$1006="",Datos!E709&lt;=E$1006))),FALSE),OR(ISNUMBER(FIND(";"&amp;UPPER(TRIM(Datos!E709&amp;""))&amp;"=",E$1007)),ISNUMBER(FIND(";"&amp;UPPER(TRIM(Datos!E709&amp;""))&amp;";",E$1007))),OR(UPPER(TRIM(Datos!E709&amp;""))="SÍ",UPPER(TRIM(Datos!E709&amp;""))="SI",UPPER(TRIM(Datos!E709&amp;""))="NO"),IF(ISNUMBER(Datos!E709),AND(OR(E$1005="",Datos!E709&gt;=E$1005),OR(E$1006="",Datos!E709&lt;=E$1006)),FALSE),TRUE))))</f>
        <v>0.0</v>
      </c>
      <c r="F709">
        <f>IF(Datos!F709="",0,IF(AND(F$1008&lt;&gt;"",Datos!F709=F$1008),0,IF(F$1004=0,0,1-CHOOSE(F$1004,IF(ISNUMBER(Datos!F709),AND(OR(F$1005="",Datos!F709&gt;=F$1005),OR(F$1006="",Datos!F709&lt;=F$1006)),FALSE),IF(ISNUMBER(Datos!F709),AND(Datos!F709=INT(Datos!F709),AND(OR(F$1005="",Datos!F709&gt;=F$1005),OR(F$1006="",Datos!F709&lt;=F$1006))),FALSE),OR(ISNUMBER(FIND(";"&amp;UPPER(TRIM(Datos!F709&amp;""))&amp;"=",F$1007)),ISNUMBER(FIND(";"&amp;UPPER(TRIM(Datos!F709&amp;""))&amp;";",F$1007))),OR(UPPER(TRIM(Datos!F709&amp;""))="SÍ",UPPER(TRIM(Datos!F709&amp;""))="SI",UPPER(TRIM(Datos!F709&amp;""))="NO"),IF(ISNUMBER(Datos!F709),AND(OR(F$1005="",Datos!F709&gt;=F$1005),OR(F$1006="",Datos!F709&lt;=F$1006)),FALSE),TRUE))))</f>
        <v>0.0</v>
      </c>
      <c r="G709">
        <f>IF(Datos!G709="",0,IF(AND(G$1008&lt;&gt;"",Datos!G709=G$1008),0,IF(G$1004=0,0,1-CHOOSE(G$1004,IF(ISNUMBER(Datos!G709),AND(OR(G$1005="",Datos!G709&gt;=G$1005),OR(G$1006="",Datos!G709&lt;=G$1006)),FALSE),IF(ISNUMBER(Datos!G709),AND(Datos!G709=INT(Datos!G709),AND(OR(G$1005="",Datos!G709&gt;=G$1005),OR(G$1006="",Datos!G709&lt;=G$1006))),FALSE),OR(ISNUMBER(FIND(";"&amp;UPPER(TRIM(Datos!G709&amp;""))&amp;"=",G$1007)),ISNUMBER(FIND(";"&amp;UPPER(TRIM(Datos!G709&amp;""))&amp;";",G$1007))),OR(UPPER(TRIM(Datos!G709&amp;""))="SÍ",UPPER(TRIM(Datos!G709&amp;""))="SI",UPPER(TRIM(Datos!G709&amp;""))="NO"),IF(ISNUMBER(Datos!G709),AND(OR(G$1005="",Datos!G709&gt;=G$1005),OR(G$1006="",Datos!G709&lt;=G$1006)),FALSE),TRUE))))</f>
        <v>0.0</v>
      </c>
      <c r="H709">
        <f>IF(Datos!H709="",0,IF(AND(H$1008&lt;&gt;"",Datos!H709=H$1008),0,IF(H$1004=0,0,1-CHOOSE(H$1004,IF(ISNUMBER(Datos!H709),AND(OR(H$1005="",Datos!H709&gt;=H$1005),OR(H$1006="",Datos!H709&lt;=H$1006)),FALSE),IF(ISNUMBER(Datos!H709),AND(Datos!H709=INT(Datos!H709),AND(OR(H$1005="",Datos!H709&gt;=H$1005),OR(H$1006="",Datos!H709&lt;=H$1006))),FALSE),OR(ISNUMBER(FIND(";"&amp;UPPER(TRIM(Datos!H709&amp;""))&amp;"=",H$1007)),ISNUMBER(FIND(";"&amp;UPPER(TRIM(Datos!H709&amp;""))&amp;";",H$1007))),OR(UPPER(TRIM(Datos!H709&amp;""))="SÍ",UPPER(TRIM(Datos!H709&amp;""))="SI",UPPER(TRIM(Datos!H709&amp;""))="NO"),IF(ISNUMBER(Datos!H709),AND(OR(H$1005="",Datos!H709&gt;=H$1005),OR(H$1006="",Datos!H709&lt;=H$1006)),FALSE),TRUE))))</f>
        <v>0.0</v>
      </c>
      <c r="I709">
        <f>IF(Datos!I709="",0,IF(AND(I$1008&lt;&gt;"",Datos!I709=I$1008),0,IF(I$1004=0,0,1-CHOOSE(I$1004,IF(ISNUMBER(Datos!I709),AND(OR(I$1005="",Datos!I709&gt;=I$1005),OR(I$1006="",Datos!I709&lt;=I$1006)),FALSE),IF(ISNUMBER(Datos!I709),AND(Datos!I709=INT(Datos!I709),AND(OR(I$1005="",Datos!I709&gt;=I$1005),OR(I$1006="",Datos!I709&lt;=I$1006))),FALSE),OR(ISNUMBER(FIND(";"&amp;UPPER(TRIM(Datos!I709&amp;""))&amp;"=",I$1007)),ISNUMBER(FIND(";"&amp;UPPER(TRIM(Datos!I709&amp;""))&amp;";",I$1007))),OR(UPPER(TRIM(Datos!I709&amp;""))="SÍ",UPPER(TRIM(Datos!I709&amp;""))="SI",UPPER(TRIM(Datos!I709&amp;""))="NO"),IF(ISNUMBER(Datos!I709),AND(OR(I$1005="",Datos!I709&gt;=I$1005),OR(I$1006="",Datos!I709&lt;=I$1006)),FALSE),TRUE))))</f>
        <v>0.0</v>
      </c>
      <c r="J709">
        <f>IF(Datos!J709="",0,IF(AND(J$1008&lt;&gt;"",Datos!J709=J$1008),0,IF(J$1004=0,0,1-CHOOSE(J$1004,IF(ISNUMBER(Datos!J709),AND(OR(J$1005="",Datos!J709&gt;=J$1005),OR(J$1006="",Datos!J709&lt;=J$1006)),FALSE),IF(ISNUMBER(Datos!J709),AND(Datos!J709=INT(Datos!J709),AND(OR(J$1005="",Datos!J709&gt;=J$1005),OR(J$1006="",Datos!J709&lt;=J$1006))),FALSE),OR(ISNUMBER(FIND(";"&amp;UPPER(TRIM(Datos!J709&amp;""))&amp;"=",J$1007)),ISNUMBER(FIND(";"&amp;UPPER(TRIM(Datos!J709&amp;""))&amp;";",J$1007))),OR(UPPER(TRIM(Datos!J709&amp;""))="SÍ",UPPER(TRIM(Datos!J709&amp;""))="SI",UPPER(TRIM(Datos!J709&amp;""))="NO"),IF(ISNUMBER(Datos!J709),AND(OR(J$1005="",Datos!J709&gt;=J$1005),OR(J$1006="",Datos!J709&lt;=J$1006)),FALSE),TRUE))))</f>
        <v>0.0</v>
      </c>
      <c r="K709">
        <f>IF(Datos!K709="",0,IF(AND(K$1008&lt;&gt;"",Datos!K709=K$1008),0,IF(K$1004=0,0,1-CHOOSE(K$1004,IF(ISNUMBER(Datos!K709),AND(OR(K$1005="",Datos!K709&gt;=K$1005),OR(K$1006="",Datos!K709&lt;=K$1006)),FALSE),IF(ISNUMBER(Datos!K709),AND(Datos!K709=INT(Datos!K709),AND(OR(K$1005="",Datos!K709&gt;=K$1005),OR(K$1006="",Datos!K709&lt;=K$1006))),FALSE),OR(ISNUMBER(FIND(";"&amp;UPPER(TRIM(Datos!K709&amp;""))&amp;"=",K$1007)),ISNUMBER(FIND(";"&amp;UPPER(TRIM(Datos!K709&amp;""))&amp;";",K$1007))),OR(UPPER(TRIM(Datos!K709&amp;""))="SÍ",UPPER(TRIM(Datos!K709&amp;""))="SI",UPPER(TRIM(Datos!K709&amp;""))="NO"),IF(ISNUMBER(Datos!K709),AND(OR(K$1005="",Datos!K709&gt;=K$1005),OR(K$1006="",Datos!K709&lt;=K$1006)),FALSE),TRUE))))</f>
        <v>0.0</v>
      </c>
      <c r="L709">
        <f>IF(Datos!L709="",0,IF(AND(L$1008&lt;&gt;"",Datos!L709=L$1008),0,IF(L$1004=0,0,1-CHOOSE(L$1004,IF(ISNUMBER(Datos!L709),AND(OR(L$1005="",Datos!L709&gt;=L$1005),OR(L$1006="",Datos!L709&lt;=L$1006)),FALSE),IF(ISNUMBER(Datos!L709),AND(Datos!L709=INT(Datos!L709),AND(OR(L$1005="",Datos!L709&gt;=L$1005),OR(L$1006="",Datos!L709&lt;=L$1006))),FALSE),OR(ISNUMBER(FIND(";"&amp;UPPER(TRIM(Datos!L709&amp;""))&amp;"=",L$1007)),ISNUMBER(FIND(";"&amp;UPPER(TRIM(Datos!L709&amp;""))&amp;";",L$1007))),OR(UPPER(TRIM(Datos!L709&amp;""))="SÍ",UPPER(TRIM(Datos!L709&amp;""))="SI",UPPER(TRIM(Datos!L709&amp;""))="NO"),IF(ISNUMBER(Datos!L709),AND(OR(L$1005="",Datos!L709&gt;=L$1005),OR(L$1006="",Datos!L709&lt;=L$1006)),FALSE),TRUE))))</f>
        <v>0.0</v>
      </c>
      <c r="M709">
        <f>IF(Datos!M709="",0,IF(AND(M$1008&lt;&gt;"",Datos!M709=M$1008),0,IF(M$1004=0,0,1-CHOOSE(M$1004,IF(ISNUMBER(Datos!M709),AND(OR(M$1005="",Datos!M709&gt;=M$1005),OR(M$1006="",Datos!M709&lt;=M$1006)),FALSE),IF(ISNUMBER(Datos!M709),AND(Datos!M709=INT(Datos!M709),AND(OR(M$1005="",Datos!M709&gt;=M$1005),OR(M$1006="",Datos!M709&lt;=M$1006))),FALSE),OR(ISNUMBER(FIND(";"&amp;UPPER(TRIM(Datos!M709&amp;""))&amp;"=",M$1007)),ISNUMBER(FIND(";"&amp;UPPER(TRIM(Datos!M709&amp;""))&amp;";",M$1007))),OR(UPPER(TRIM(Datos!M709&amp;""))="SÍ",UPPER(TRIM(Datos!M709&amp;""))="SI",UPPER(TRIM(Datos!M709&amp;""))="NO"),IF(ISNUMBER(Datos!M709),AND(OR(M$1005="",Datos!M709&gt;=M$1005),OR(M$1006="",Datos!M709&lt;=M$1006)),FALSE),TRUE))))</f>
        <v>0.0</v>
      </c>
      <c r="N709">
        <f>IF(Datos!N709="",0,IF(AND(N$1008&lt;&gt;"",Datos!N709=N$1008),0,IF(N$1004=0,0,1-CHOOSE(N$1004,IF(ISNUMBER(Datos!N709),AND(OR(N$1005="",Datos!N709&gt;=N$1005),OR(N$1006="",Datos!N709&lt;=N$1006)),FALSE),IF(ISNUMBER(Datos!N709),AND(Datos!N709=INT(Datos!N709),AND(OR(N$1005="",Datos!N709&gt;=N$1005),OR(N$1006="",Datos!N709&lt;=N$1006))),FALSE),OR(ISNUMBER(FIND(";"&amp;UPPER(TRIM(Datos!N709&amp;""))&amp;"=",N$1007)),ISNUMBER(FIND(";"&amp;UPPER(TRIM(Datos!N709&amp;""))&amp;";",N$1007))),OR(UPPER(TRIM(Datos!N709&amp;""))="SÍ",UPPER(TRIM(Datos!N709&amp;""))="SI",UPPER(TRIM(Datos!N709&amp;""))="NO"),IF(ISNUMBER(Datos!N709),AND(OR(N$1005="",Datos!N709&gt;=N$1005),OR(N$1006="",Datos!N709&lt;=N$1006)),FALSE),TRUE))))</f>
        <v>0.0</v>
      </c>
      <c r="O709">
        <f>IF(Datos!O709="",0,IF(AND(O$1008&lt;&gt;"",Datos!O709=O$1008),0,IF(O$1004=0,0,1-CHOOSE(O$1004,IF(ISNUMBER(Datos!O709),AND(OR(O$1005="",Datos!O709&gt;=O$1005),OR(O$1006="",Datos!O709&lt;=O$1006)),FALSE),IF(ISNUMBER(Datos!O709),AND(Datos!O709=INT(Datos!O709),AND(OR(O$1005="",Datos!O709&gt;=O$1005),OR(O$1006="",Datos!O709&lt;=O$1006))),FALSE),OR(ISNUMBER(FIND(";"&amp;UPPER(TRIM(Datos!O709&amp;""))&amp;"=",O$1007)),ISNUMBER(FIND(";"&amp;UPPER(TRIM(Datos!O709&amp;""))&amp;";",O$1007))),OR(UPPER(TRIM(Datos!O709&amp;""))="SÍ",UPPER(TRIM(Datos!O709&amp;""))="SI",UPPER(TRIM(Datos!O709&amp;""))="NO"),IF(ISNUMBER(Datos!O709),AND(OR(O$1005="",Datos!O709&gt;=O$1005),OR(O$1006="",Datos!O709&lt;=O$1006)),FALSE),TRUE))))</f>
        <v>0.0</v>
      </c>
      <c r="P709">
        <f>IF(Datos!P709="",0,IF(AND(P$1008&lt;&gt;"",Datos!P709=P$1008),0,IF(P$1004=0,0,1-CHOOSE(P$1004,IF(ISNUMBER(Datos!P709),AND(OR(P$1005="",Datos!P709&gt;=P$1005),OR(P$1006="",Datos!P709&lt;=P$1006)),FALSE),IF(ISNUMBER(Datos!P709),AND(Datos!P709=INT(Datos!P709),AND(OR(P$1005="",Datos!P709&gt;=P$1005),OR(P$1006="",Datos!P709&lt;=P$1006))),FALSE),OR(ISNUMBER(FIND(";"&amp;UPPER(TRIM(Datos!P709&amp;""))&amp;"=",P$1007)),ISNUMBER(FIND(";"&amp;UPPER(TRIM(Datos!P709&amp;""))&amp;";",P$1007))),OR(UPPER(TRIM(Datos!P709&amp;""))="SÍ",UPPER(TRIM(Datos!P709&amp;""))="SI",UPPER(TRIM(Datos!P709&amp;""))="NO"),IF(ISNUMBER(Datos!P709),AND(OR(P$1005="",Datos!P709&gt;=P$1005),OR(P$1006="",Datos!P709&lt;=P$1006)),FALSE),TRUE))))</f>
        <v>0.0</v>
      </c>
      <c r="Q709">
        <f>IF(Datos!Q709="",0,IF(AND(Q$1008&lt;&gt;"",Datos!Q709=Q$1008),0,IF(Q$1004=0,0,1-CHOOSE(Q$1004,IF(ISNUMBER(Datos!Q709),AND(OR(Q$1005="",Datos!Q709&gt;=Q$1005),OR(Q$1006="",Datos!Q709&lt;=Q$1006)),FALSE),IF(ISNUMBER(Datos!Q709),AND(Datos!Q709=INT(Datos!Q709),AND(OR(Q$1005="",Datos!Q709&gt;=Q$1005),OR(Q$1006="",Datos!Q709&lt;=Q$1006))),FALSE),OR(ISNUMBER(FIND(";"&amp;UPPER(TRIM(Datos!Q709&amp;""))&amp;"=",Q$1007)),ISNUMBER(FIND(";"&amp;UPPER(TRIM(Datos!Q709&amp;""))&amp;";",Q$1007))),OR(UPPER(TRIM(Datos!Q709&amp;""))="SÍ",UPPER(TRIM(Datos!Q709&amp;""))="SI",UPPER(TRIM(Datos!Q709&amp;""))="NO"),IF(ISNUMBER(Datos!Q709),AND(OR(Q$1005="",Datos!Q709&gt;=Q$1005),OR(Q$1006="",Datos!Q709&lt;=Q$1006)),FALSE),TRUE))))</f>
        <v>0.0</v>
      </c>
      <c r="R709">
        <f>IF(Datos!R709="",0,IF(AND(R$1008&lt;&gt;"",Datos!R709=R$1008),0,IF(R$1004=0,0,1-CHOOSE(R$1004,IF(ISNUMBER(Datos!R709),AND(OR(R$1005="",Datos!R709&gt;=R$1005),OR(R$1006="",Datos!R709&lt;=R$1006)),FALSE),IF(ISNUMBER(Datos!R709),AND(Datos!R709=INT(Datos!R709),AND(OR(R$1005="",Datos!R709&gt;=R$1005),OR(R$1006="",Datos!R709&lt;=R$1006))),FALSE),OR(ISNUMBER(FIND(";"&amp;UPPER(TRIM(Datos!R709&amp;""))&amp;"=",R$1007)),ISNUMBER(FIND(";"&amp;UPPER(TRIM(Datos!R709&amp;""))&amp;";",R$1007))),OR(UPPER(TRIM(Datos!R709&amp;""))="SÍ",UPPER(TRIM(Datos!R709&amp;""))="SI",UPPER(TRIM(Datos!R709&amp;""))="NO"),IF(ISNUMBER(Datos!R709),AND(OR(R$1005="",Datos!R709&gt;=R$1005),OR(R$1006="",Datos!R709&lt;=R$1006)),FALSE),TRUE))))</f>
        <v>0.0</v>
      </c>
      <c r="S709">
        <f>IF(Datos!S709="",0,IF(AND(S$1008&lt;&gt;"",Datos!S709=S$1008),0,IF(S$1004=0,0,1-CHOOSE(S$1004,IF(ISNUMBER(Datos!S709),AND(OR(S$1005="",Datos!S709&gt;=S$1005),OR(S$1006="",Datos!S709&lt;=S$1006)),FALSE),IF(ISNUMBER(Datos!S709),AND(Datos!S709=INT(Datos!S709),AND(OR(S$1005="",Datos!S709&gt;=S$1005),OR(S$1006="",Datos!S709&lt;=S$1006))),FALSE),OR(ISNUMBER(FIND(";"&amp;UPPER(TRIM(Datos!S709&amp;""))&amp;"=",S$1007)),ISNUMBER(FIND(";"&amp;UPPER(TRIM(Datos!S709&amp;""))&amp;";",S$1007))),OR(UPPER(TRIM(Datos!S709&amp;""))="SÍ",UPPER(TRIM(Datos!S709&amp;""))="SI",UPPER(TRIM(Datos!S709&amp;""))="NO"),IF(ISNUMBER(Datos!S709),AND(OR(S$1005="",Datos!S709&gt;=S$1005),OR(S$1006="",Datos!S709&lt;=S$1006)),FALSE),TRUE))))</f>
        <v>0.0</v>
      </c>
      <c r="T709">
        <f>IF(Datos!T709="",0,IF(AND(T$1008&lt;&gt;"",Datos!T709=T$1008),0,IF(T$1004=0,0,1-CHOOSE(T$1004,IF(ISNUMBER(Datos!T709),AND(OR(T$1005="",Datos!T709&gt;=T$1005),OR(T$1006="",Datos!T709&lt;=T$1006)),FALSE),IF(ISNUMBER(Datos!T709),AND(Datos!T709=INT(Datos!T709),AND(OR(T$1005="",Datos!T709&gt;=T$1005),OR(T$1006="",Datos!T709&lt;=T$1006))),FALSE),OR(ISNUMBER(FIND(";"&amp;UPPER(TRIM(Datos!T709&amp;""))&amp;"=",T$1007)),ISNUMBER(FIND(";"&amp;UPPER(TRIM(Datos!T709&amp;""))&amp;";",T$1007))),OR(UPPER(TRIM(Datos!T709&amp;""))="SÍ",UPPER(TRIM(Datos!T709&amp;""))="SI",UPPER(TRIM(Datos!T709&amp;""))="NO"),IF(ISNUMBER(Datos!T709),AND(OR(T$1005="",Datos!T709&gt;=T$1005),OR(T$1006="",Datos!T709&lt;=T$1006)),FALSE),TRUE))))</f>
        <v>0.0</v>
      </c>
      <c r="U709">
        <f>IF(Datos!U709="",0,IF(AND(U$1008&lt;&gt;"",Datos!U709=U$1008),0,IF(U$1004=0,0,1-CHOOSE(U$1004,IF(ISNUMBER(Datos!U709),AND(OR(U$1005="",Datos!U709&gt;=U$1005),OR(U$1006="",Datos!U709&lt;=U$1006)),FALSE),IF(ISNUMBER(Datos!U709),AND(Datos!U709=INT(Datos!U709),AND(OR(U$1005="",Datos!U709&gt;=U$1005),OR(U$1006="",Datos!U709&lt;=U$1006))),FALSE),OR(ISNUMBER(FIND(";"&amp;UPPER(TRIM(Datos!U709&amp;""))&amp;"=",U$1007)),ISNUMBER(FIND(";"&amp;UPPER(TRIM(Datos!U709&amp;""))&amp;";",U$1007))),OR(UPPER(TRIM(Datos!U709&amp;""))="SÍ",UPPER(TRIM(Datos!U709&amp;""))="SI",UPPER(TRIM(Datos!U709&amp;""))="NO"),IF(ISNUMBER(Datos!U709),AND(OR(U$1005="",Datos!U709&gt;=U$1005),OR(U$1006="",Datos!U709&lt;=U$1006)),FALSE),TRUE))))</f>
        <v>0.0</v>
      </c>
      <c r="V709">
        <f>IF(Datos!V709="",0,IF(AND(V$1008&lt;&gt;"",Datos!V709=V$1008),0,IF(V$1004=0,0,1-CHOOSE(V$1004,IF(ISNUMBER(Datos!V709),AND(OR(V$1005="",Datos!V709&gt;=V$1005),OR(V$1006="",Datos!V709&lt;=V$1006)),FALSE),IF(ISNUMBER(Datos!V709),AND(Datos!V709=INT(Datos!V709),AND(OR(V$1005="",Datos!V709&gt;=V$1005),OR(V$1006="",Datos!V709&lt;=V$1006))),FALSE),OR(ISNUMBER(FIND(";"&amp;UPPER(TRIM(Datos!V709&amp;""))&amp;"=",V$1007)),ISNUMBER(FIND(";"&amp;UPPER(TRIM(Datos!V709&amp;""))&amp;";",V$1007))),OR(UPPER(TRIM(Datos!V709&amp;""))="SÍ",UPPER(TRIM(Datos!V709&amp;""))="SI",UPPER(TRIM(Datos!V709&amp;""))="NO"),IF(ISNUMBER(Datos!V709),AND(OR(V$1005="",Datos!V709&gt;=V$1005),OR(V$1006="",Datos!V709&lt;=V$1006)),FALSE),TRUE))))</f>
        <v>0.0</v>
      </c>
      <c r="W709">
        <f>IF(Datos!W709="",0,IF(AND(W$1008&lt;&gt;"",Datos!W709=W$1008),0,IF(W$1004=0,0,1-CHOOSE(W$1004,IF(ISNUMBER(Datos!W709),AND(OR(W$1005="",Datos!W709&gt;=W$1005),OR(W$1006="",Datos!W709&lt;=W$1006)),FALSE),IF(ISNUMBER(Datos!W709),AND(Datos!W709=INT(Datos!W709),AND(OR(W$1005="",Datos!W709&gt;=W$1005),OR(W$1006="",Datos!W709&lt;=W$1006))),FALSE),OR(ISNUMBER(FIND(";"&amp;UPPER(TRIM(Datos!W709&amp;""))&amp;"=",W$1007)),ISNUMBER(FIND(";"&amp;UPPER(TRIM(Datos!W709&amp;""))&amp;";",W$1007))),OR(UPPER(TRIM(Datos!W709&amp;""))="SÍ",UPPER(TRIM(Datos!W709&amp;""))="SI",UPPER(TRIM(Datos!W709&amp;""))="NO"),IF(ISNUMBER(Datos!W709),AND(OR(W$1005="",Datos!W709&gt;=W$1005),OR(W$1006="",Datos!W709&lt;=W$1006)),FALSE),TRUE))))</f>
        <v>0.0</v>
      </c>
      <c r="X709">
        <f>IF(Datos!X709="",0,IF(AND(X$1008&lt;&gt;"",Datos!X709=X$1008),0,IF(X$1004=0,0,1-CHOOSE(X$1004,IF(ISNUMBER(Datos!X709),AND(OR(X$1005="",Datos!X709&gt;=X$1005),OR(X$1006="",Datos!X709&lt;=X$1006)),FALSE),IF(ISNUMBER(Datos!X709),AND(Datos!X709=INT(Datos!X709),AND(OR(X$1005="",Datos!X709&gt;=X$1005),OR(X$1006="",Datos!X709&lt;=X$1006))),FALSE),OR(ISNUMBER(FIND(";"&amp;UPPER(TRIM(Datos!X709&amp;""))&amp;"=",X$1007)),ISNUMBER(FIND(";"&amp;UPPER(TRIM(Datos!X709&amp;""))&amp;";",X$1007))),OR(UPPER(TRIM(Datos!X709&amp;""))="SÍ",UPPER(TRIM(Datos!X709&amp;""))="SI",UPPER(TRIM(Datos!X709&amp;""))="NO"),IF(ISNUMBER(Datos!X709),AND(OR(X$1005="",Datos!X709&gt;=X$1005),OR(X$1006="",Datos!X709&lt;=X$1006)),FALSE),TRUE))))</f>
        <v>0.0</v>
      </c>
      <c r="Y709">
        <f>IF(Datos!Y709="",0,IF(AND(Y$1008&lt;&gt;"",Datos!Y709=Y$1008),0,IF(Y$1004=0,0,1-CHOOSE(Y$1004,IF(ISNUMBER(Datos!Y709),AND(OR(Y$1005="",Datos!Y709&gt;=Y$1005),OR(Y$1006="",Datos!Y709&lt;=Y$1006)),FALSE),IF(ISNUMBER(Datos!Y709),AND(Datos!Y709=INT(Datos!Y709),AND(OR(Y$1005="",Datos!Y709&gt;=Y$1005),OR(Y$1006="",Datos!Y709&lt;=Y$1006))),FALSE),OR(ISNUMBER(FIND(";"&amp;UPPER(TRIM(Datos!Y709&amp;""))&amp;"=",Y$1007)),ISNUMBER(FIND(";"&amp;UPPER(TRIM(Datos!Y709&amp;""))&amp;";",Y$1007))),OR(UPPER(TRIM(Datos!Y709&amp;""))="SÍ",UPPER(TRIM(Datos!Y709&amp;""))="SI",UPPER(TRIM(Datos!Y709&amp;""))="NO"),IF(ISNUMBER(Datos!Y709),AND(OR(Y$1005="",Datos!Y709&gt;=Y$1005),OR(Y$1006="",Datos!Y709&lt;=Y$1006)),FALSE),TRUE))))</f>
        <v>0.0</v>
      </c>
      <c r="Z709">
        <f>IF(Datos!Z709="",0,IF(AND(Z$1008&lt;&gt;"",Datos!Z709=Z$1008),0,IF(Z$1004=0,0,1-CHOOSE(Z$1004,IF(ISNUMBER(Datos!Z709),AND(OR(Z$1005="",Datos!Z709&gt;=Z$1005),OR(Z$1006="",Datos!Z709&lt;=Z$1006)),FALSE),IF(ISNUMBER(Datos!Z709),AND(Datos!Z709=INT(Datos!Z709),AND(OR(Z$1005="",Datos!Z709&gt;=Z$1005),OR(Z$1006="",Datos!Z709&lt;=Z$1006))),FALSE),OR(ISNUMBER(FIND(";"&amp;UPPER(TRIM(Datos!Z709&amp;""))&amp;"=",Z$1007)),ISNUMBER(FIND(";"&amp;UPPER(TRIM(Datos!Z709&amp;""))&amp;";",Z$1007))),OR(UPPER(TRIM(Datos!Z709&amp;""))="SÍ",UPPER(TRIM(Datos!Z709&amp;""))="SI",UPPER(TRIM(Datos!Z709&amp;""))="NO"),IF(ISNUMBER(Datos!Z709),AND(OR(Z$1005="",Datos!Z709&gt;=Z$1005),OR(Z$1006="",Datos!Z709&lt;=Z$1006)),FALSE),TRUE))))</f>
        <v>0.0</v>
      </c>
      <c r="AA709">
        <f>IF(Datos!AA709="",0,IF(AND(AA$1008&lt;&gt;"",Datos!AA709=AA$1008),0,IF(AA$1004=0,0,1-CHOOSE(AA$1004,IF(ISNUMBER(Datos!AA709),AND(OR(AA$1005="",Datos!AA709&gt;=AA$1005),OR(AA$1006="",Datos!AA709&lt;=AA$1006)),FALSE),IF(ISNUMBER(Datos!AA709),AND(Datos!AA709=INT(Datos!AA709),AND(OR(AA$1005="",Datos!AA709&gt;=AA$1005),OR(AA$1006="",Datos!AA709&lt;=AA$1006))),FALSE),OR(ISNUMBER(FIND(";"&amp;UPPER(TRIM(Datos!AA709&amp;""))&amp;"=",AA$1007)),ISNUMBER(FIND(";"&amp;UPPER(TRIM(Datos!AA709&amp;""))&amp;";",AA$1007))),OR(UPPER(TRIM(Datos!AA709&amp;""))="SÍ",UPPER(TRIM(Datos!AA709&amp;""))="SI",UPPER(TRIM(Datos!AA709&amp;""))="NO"),IF(ISNUMBER(Datos!AA709),AND(OR(AA$1005="",Datos!AA709&gt;=AA$1005),OR(AA$1006="",Datos!AA709&lt;=AA$1006)),FALSE),TRUE))))</f>
        <v>0.0</v>
      </c>
      <c r="AB709">
        <f>IF(Datos!AB709="",0,IF(AND(AB$1008&lt;&gt;"",Datos!AB709=AB$1008),0,IF(AB$1004=0,0,1-CHOOSE(AB$1004,IF(ISNUMBER(Datos!AB709),AND(OR(AB$1005="",Datos!AB709&gt;=AB$1005),OR(AB$1006="",Datos!AB709&lt;=AB$1006)),FALSE),IF(ISNUMBER(Datos!AB709),AND(Datos!AB709=INT(Datos!AB709),AND(OR(AB$1005="",Datos!AB709&gt;=AB$1005),OR(AB$1006="",Datos!AB709&lt;=AB$1006))),FALSE),OR(ISNUMBER(FIND(";"&amp;UPPER(TRIM(Datos!AB709&amp;""))&amp;"=",AB$1007)),ISNUMBER(FIND(";"&amp;UPPER(TRIM(Datos!AB709&amp;""))&amp;";",AB$1007))),OR(UPPER(TRIM(Datos!AB709&amp;""))="SÍ",UPPER(TRIM(Datos!AB709&amp;""))="SI",UPPER(TRIM(Datos!AB709&amp;""))="NO"),IF(ISNUMBER(Datos!AB709),AND(OR(AB$1005="",Datos!AB709&gt;=AB$1005),OR(AB$1006="",Datos!AB709&lt;=AB$1006)),FALSE),TRUE))))</f>
        <v>0.0</v>
      </c>
      <c r="AC709">
        <f>IF(Datos!AC709="",0,IF(AND(AC$1008&lt;&gt;"",Datos!AC709=AC$1008),0,IF(AC$1004=0,0,1-CHOOSE(AC$1004,IF(ISNUMBER(Datos!AC709),AND(OR(AC$1005="",Datos!AC709&gt;=AC$1005),OR(AC$1006="",Datos!AC709&lt;=AC$1006)),FALSE),IF(ISNUMBER(Datos!AC709),AND(Datos!AC709=INT(Datos!AC709),AND(OR(AC$1005="",Datos!AC709&gt;=AC$1005),OR(AC$1006="",Datos!AC709&lt;=AC$1006))),FALSE),OR(ISNUMBER(FIND(";"&amp;UPPER(TRIM(Datos!AC709&amp;""))&amp;"=",AC$1007)),ISNUMBER(FIND(";"&amp;UPPER(TRIM(Datos!AC709&amp;""))&amp;";",AC$1007))),OR(UPPER(TRIM(Datos!AC709&amp;""))="SÍ",UPPER(TRIM(Datos!AC709&amp;""))="SI",UPPER(TRIM(Datos!AC709&amp;""))="NO"),IF(ISNUMBER(Datos!AC709),AND(OR(AC$1005="",Datos!AC709&gt;=AC$1005),OR(AC$1006="",Datos!AC709&lt;=AC$1006)),FALSE),TRUE))))</f>
        <v>0.0</v>
      </c>
      <c r="AD709">
        <f>IF(Datos!AD709="",0,IF(AND(AD$1008&lt;&gt;"",Datos!AD709=AD$1008),0,IF(AD$1004=0,0,1-CHOOSE(AD$1004,IF(ISNUMBER(Datos!AD709),AND(OR(AD$1005="",Datos!AD709&gt;=AD$1005),OR(AD$1006="",Datos!AD709&lt;=AD$1006)),FALSE),IF(ISNUMBER(Datos!AD709),AND(Datos!AD709=INT(Datos!AD709),AND(OR(AD$1005="",Datos!AD709&gt;=AD$1005),OR(AD$1006="",Datos!AD709&lt;=AD$1006))),FALSE),OR(ISNUMBER(FIND(";"&amp;UPPER(TRIM(Datos!AD709&amp;""))&amp;"=",AD$1007)),ISNUMBER(FIND(";"&amp;UPPER(TRIM(Datos!AD709&amp;""))&amp;";",AD$1007))),OR(UPPER(TRIM(Datos!AD709&amp;""))="SÍ",UPPER(TRIM(Datos!AD709&amp;""))="SI",UPPER(TRIM(Datos!AD709&amp;""))="NO"),IF(ISNUMBER(Datos!AD709),AND(OR(AD$1005="",Datos!AD709&gt;=AD$1005),OR(AD$1006="",Datos!AD709&lt;=AD$1006)),FALSE),TRUE))))</f>
        <v>0.0</v>
      </c>
      <c r="AE709">
        <f>IF(Datos!AE709="",0,IF(AND(AE$1008&lt;&gt;"",Datos!AE709=AE$1008),0,IF(AE$1004=0,0,1-CHOOSE(AE$1004,IF(ISNUMBER(Datos!AE709),AND(OR(AE$1005="",Datos!AE709&gt;=AE$1005),OR(AE$1006="",Datos!AE709&lt;=AE$1006)),FALSE),IF(ISNUMBER(Datos!AE709),AND(Datos!AE709=INT(Datos!AE709),AND(OR(AE$1005="",Datos!AE709&gt;=AE$1005),OR(AE$1006="",Datos!AE709&lt;=AE$1006))),FALSE),OR(ISNUMBER(FIND(";"&amp;UPPER(TRIM(Datos!AE709&amp;""))&amp;"=",AE$1007)),ISNUMBER(FIND(";"&amp;UPPER(TRIM(Datos!AE709&amp;""))&amp;";",AE$1007))),OR(UPPER(TRIM(Datos!AE709&amp;""))="SÍ",UPPER(TRIM(Datos!AE709&amp;""))="SI",UPPER(TRIM(Datos!AE709&amp;""))="NO"),IF(ISNUMBER(Datos!AE709),AND(OR(AE$1005="",Datos!AE709&gt;=AE$1005),OR(AE$1006="",Datos!AE709&lt;=AE$1006)),FALSE),TRUE))))</f>
        <v>0.0</v>
      </c>
    </row>
    <row r="710" spans="2:31">
      <c r="B710">
        <f>IF(Datos!B710="",0,IF(AND(B$1008&lt;&gt;"",Datos!B710=B$1008),0,IF(B$1004=0,0,1-CHOOSE(B$1004,IF(ISNUMBER(Datos!B710),AND(OR(B$1005="",Datos!B710&gt;=B$1005),OR(B$1006="",Datos!B710&lt;=B$1006)),FALSE),IF(ISNUMBER(Datos!B710),AND(Datos!B710=INT(Datos!B710),AND(OR(B$1005="",Datos!B710&gt;=B$1005),OR(B$1006="",Datos!B710&lt;=B$1006))),FALSE),OR(ISNUMBER(FIND(";"&amp;UPPER(TRIM(Datos!B710&amp;""))&amp;"=",B$1007)),ISNUMBER(FIND(";"&amp;UPPER(TRIM(Datos!B710&amp;""))&amp;";",B$1007))),OR(UPPER(TRIM(Datos!B710&amp;""))="SÍ",UPPER(TRIM(Datos!B710&amp;""))="SI",UPPER(TRIM(Datos!B710&amp;""))="NO"),IF(ISNUMBER(Datos!B710),AND(OR(B$1005="",Datos!B710&gt;=B$1005),OR(B$1006="",Datos!B710&lt;=B$1006)),FALSE),TRUE))))</f>
        <v>0.0</v>
      </c>
      <c r="C710">
        <f>IF(Datos!C710="",0,IF(AND(C$1008&lt;&gt;"",Datos!C710=C$1008),0,IF(C$1004=0,0,1-CHOOSE(C$1004,IF(ISNUMBER(Datos!C710),AND(OR(C$1005="",Datos!C710&gt;=C$1005),OR(C$1006="",Datos!C710&lt;=C$1006)),FALSE),IF(ISNUMBER(Datos!C710),AND(Datos!C710=INT(Datos!C710),AND(OR(C$1005="",Datos!C710&gt;=C$1005),OR(C$1006="",Datos!C710&lt;=C$1006))),FALSE),OR(ISNUMBER(FIND(";"&amp;UPPER(TRIM(Datos!C710&amp;""))&amp;"=",C$1007)),ISNUMBER(FIND(";"&amp;UPPER(TRIM(Datos!C710&amp;""))&amp;";",C$1007))),OR(UPPER(TRIM(Datos!C710&amp;""))="SÍ",UPPER(TRIM(Datos!C710&amp;""))="SI",UPPER(TRIM(Datos!C710&amp;""))="NO"),IF(ISNUMBER(Datos!C710),AND(OR(C$1005="",Datos!C710&gt;=C$1005),OR(C$1006="",Datos!C710&lt;=C$1006)),FALSE),TRUE))))</f>
        <v>0.0</v>
      </c>
      <c r="D710">
        <f>IF(Datos!D710="",0,IF(AND(D$1008&lt;&gt;"",Datos!D710=D$1008),0,IF(D$1004=0,0,1-CHOOSE(D$1004,IF(ISNUMBER(Datos!D710),AND(OR(D$1005="",Datos!D710&gt;=D$1005),OR(D$1006="",Datos!D710&lt;=D$1006)),FALSE),IF(ISNUMBER(Datos!D710),AND(Datos!D710=INT(Datos!D710),AND(OR(D$1005="",Datos!D710&gt;=D$1005),OR(D$1006="",Datos!D710&lt;=D$1006))),FALSE),OR(ISNUMBER(FIND(";"&amp;UPPER(TRIM(Datos!D710&amp;""))&amp;"=",D$1007)),ISNUMBER(FIND(";"&amp;UPPER(TRIM(Datos!D710&amp;""))&amp;";",D$1007))),OR(UPPER(TRIM(Datos!D710&amp;""))="SÍ",UPPER(TRIM(Datos!D710&amp;""))="SI",UPPER(TRIM(Datos!D710&amp;""))="NO"),IF(ISNUMBER(Datos!D710),AND(OR(D$1005="",Datos!D710&gt;=D$1005),OR(D$1006="",Datos!D710&lt;=D$1006)),FALSE),TRUE))))</f>
        <v>0.0</v>
      </c>
      <c r="E710">
        <f>IF(Datos!E710="",0,IF(AND(E$1008&lt;&gt;"",Datos!E710=E$1008),0,IF(E$1004=0,0,1-CHOOSE(E$1004,IF(ISNUMBER(Datos!E710),AND(OR(E$1005="",Datos!E710&gt;=E$1005),OR(E$1006="",Datos!E710&lt;=E$1006)),FALSE),IF(ISNUMBER(Datos!E710),AND(Datos!E710=INT(Datos!E710),AND(OR(E$1005="",Datos!E710&gt;=E$1005),OR(E$1006="",Datos!E710&lt;=E$1006))),FALSE),OR(ISNUMBER(FIND(";"&amp;UPPER(TRIM(Datos!E710&amp;""))&amp;"=",E$1007)),ISNUMBER(FIND(";"&amp;UPPER(TRIM(Datos!E710&amp;""))&amp;";",E$1007))),OR(UPPER(TRIM(Datos!E710&amp;""))="SÍ",UPPER(TRIM(Datos!E710&amp;""))="SI",UPPER(TRIM(Datos!E710&amp;""))="NO"),IF(ISNUMBER(Datos!E710),AND(OR(E$1005="",Datos!E710&gt;=E$1005),OR(E$1006="",Datos!E710&lt;=E$1006)),FALSE),TRUE))))</f>
        <v>0.0</v>
      </c>
      <c r="F710">
        <f>IF(Datos!F710="",0,IF(AND(F$1008&lt;&gt;"",Datos!F710=F$1008),0,IF(F$1004=0,0,1-CHOOSE(F$1004,IF(ISNUMBER(Datos!F710),AND(OR(F$1005="",Datos!F710&gt;=F$1005),OR(F$1006="",Datos!F710&lt;=F$1006)),FALSE),IF(ISNUMBER(Datos!F710),AND(Datos!F710=INT(Datos!F710),AND(OR(F$1005="",Datos!F710&gt;=F$1005),OR(F$1006="",Datos!F710&lt;=F$1006))),FALSE),OR(ISNUMBER(FIND(";"&amp;UPPER(TRIM(Datos!F710&amp;""))&amp;"=",F$1007)),ISNUMBER(FIND(";"&amp;UPPER(TRIM(Datos!F710&amp;""))&amp;";",F$1007))),OR(UPPER(TRIM(Datos!F710&amp;""))="SÍ",UPPER(TRIM(Datos!F710&amp;""))="SI",UPPER(TRIM(Datos!F710&amp;""))="NO"),IF(ISNUMBER(Datos!F710),AND(OR(F$1005="",Datos!F710&gt;=F$1005),OR(F$1006="",Datos!F710&lt;=F$1006)),FALSE),TRUE))))</f>
        <v>0.0</v>
      </c>
      <c r="G710">
        <f>IF(Datos!G710="",0,IF(AND(G$1008&lt;&gt;"",Datos!G710=G$1008),0,IF(G$1004=0,0,1-CHOOSE(G$1004,IF(ISNUMBER(Datos!G710),AND(OR(G$1005="",Datos!G710&gt;=G$1005),OR(G$1006="",Datos!G710&lt;=G$1006)),FALSE),IF(ISNUMBER(Datos!G710),AND(Datos!G710=INT(Datos!G710),AND(OR(G$1005="",Datos!G710&gt;=G$1005),OR(G$1006="",Datos!G710&lt;=G$1006))),FALSE),OR(ISNUMBER(FIND(";"&amp;UPPER(TRIM(Datos!G710&amp;""))&amp;"=",G$1007)),ISNUMBER(FIND(";"&amp;UPPER(TRIM(Datos!G710&amp;""))&amp;";",G$1007))),OR(UPPER(TRIM(Datos!G710&amp;""))="SÍ",UPPER(TRIM(Datos!G710&amp;""))="SI",UPPER(TRIM(Datos!G710&amp;""))="NO"),IF(ISNUMBER(Datos!G710),AND(OR(G$1005="",Datos!G710&gt;=G$1005),OR(G$1006="",Datos!G710&lt;=G$1006)),FALSE),TRUE))))</f>
        <v>0.0</v>
      </c>
      <c r="H710">
        <f>IF(Datos!H710="",0,IF(AND(H$1008&lt;&gt;"",Datos!H710=H$1008),0,IF(H$1004=0,0,1-CHOOSE(H$1004,IF(ISNUMBER(Datos!H710),AND(OR(H$1005="",Datos!H710&gt;=H$1005),OR(H$1006="",Datos!H710&lt;=H$1006)),FALSE),IF(ISNUMBER(Datos!H710),AND(Datos!H710=INT(Datos!H710),AND(OR(H$1005="",Datos!H710&gt;=H$1005),OR(H$1006="",Datos!H710&lt;=H$1006))),FALSE),OR(ISNUMBER(FIND(";"&amp;UPPER(TRIM(Datos!H710&amp;""))&amp;"=",H$1007)),ISNUMBER(FIND(";"&amp;UPPER(TRIM(Datos!H710&amp;""))&amp;";",H$1007))),OR(UPPER(TRIM(Datos!H710&amp;""))="SÍ",UPPER(TRIM(Datos!H710&amp;""))="SI",UPPER(TRIM(Datos!H710&amp;""))="NO"),IF(ISNUMBER(Datos!H710),AND(OR(H$1005="",Datos!H710&gt;=H$1005),OR(H$1006="",Datos!H710&lt;=H$1006)),FALSE),TRUE))))</f>
        <v>0.0</v>
      </c>
      <c r="I710">
        <f>IF(Datos!I710="",0,IF(AND(I$1008&lt;&gt;"",Datos!I710=I$1008),0,IF(I$1004=0,0,1-CHOOSE(I$1004,IF(ISNUMBER(Datos!I710),AND(OR(I$1005="",Datos!I710&gt;=I$1005),OR(I$1006="",Datos!I710&lt;=I$1006)),FALSE),IF(ISNUMBER(Datos!I710),AND(Datos!I710=INT(Datos!I710),AND(OR(I$1005="",Datos!I710&gt;=I$1005),OR(I$1006="",Datos!I710&lt;=I$1006))),FALSE),OR(ISNUMBER(FIND(";"&amp;UPPER(TRIM(Datos!I710&amp;""))&amp;"=",I$1007)),ISNUMBER(FIND(";"&amp;UPPER(TRIM(Datos!I710&amp;""))&amp;";",I$1007))),OR(UPPER(TRIM(Datos!I710&amp;""))="SÍ",UPPER(TRIM(Datos!I710&amp;""))="SI",UPPER(TRIM(Datos!I710&amp;""))="NO"),IF(ISNUMBER(Datos!I710),AND(OR(I$1005="",Datos!I710&gt;=I$1005),OR(I$1006="",Datos!I710&lt;=I$1006)),FALSE),TRUE))))</f>
        <v>0.0</v>
      </c>
      <c r="J710">
        <f>IF(Datos!J710="",0,IF(AND(J$1008&lt;&gt;"",Datos!J710=J$1008),0,IF(J$1004=0,0,1-CHOOSE(J$1004,IF(ISNUMBER(Datos!J710),AND(OR(J$1005="",Datos!J710&gt;=J$1005),OR(J$1006="",Datos!J710&lt;=J$1006)),FALSE),IF(ISNUMBER(Datos!J710),AND(Datos!J710=INT(Datos!J710),AND(OR(J$1005="",Datos!J710&gt;=J$1005),OR(J$1006="",Datos!J710&lt;=J$1006))),FALSE),OR(ISNUMBER(FIND(";"&amp;UPPER(TRIM(Datos!J710&amp;""))&amp;"=",J$1007)),ISNUMBER(FIND(";"&amp;UPPER(TRIM(Datos!J710&amp;""))&amp;";",J$1007))),OR(UPPER(TRIM(Datos!J710&amp;""))="SÍ",UPPER(TRIM(Datos!J710&amp;""))="SI",UPPER(TRIM(Datos!J710&amp;""))="NO"),IF(ISNUMBER(Datos!J710),AND(OR(J$1005="",Datos!J710&gt;=J$1005),OR(J$1006="",Datos!J710&lt;=J$1006)),FALSE),TRUE))))</f>
        <v>0.0</v>
      </c>
      <c r="K710">
        <f>IF(Datos!K710="",0,IF(AND(K$1008&lt;&gt;"",Datos!K710=K$1008),0,IF(K$1004=0,0,1-CHOOSE(K$1004,IF(ISNUMBER(Datos!K710),AND(OR(K$1005="",Datos!K710&gt;=K$1005),OR(K$1006="",Datos!K710&lt;=K$1006)),FALSE),IF(ISNUMBER(Datos!K710),AND(Datos!K710=INT(Datos!K710),AND(OR(K$1005="",Datos!K710&gt;=K$1005),OR(K$1006="",Datos!K710&lt;=K$1006))),FALSE),OR(ISNUMBER(FIND(";"&amp;UPPER(TRIM(Datos!K710&amp;""))&amp;"=",K$1007)),ISNUMBER(FIND(";"&amp;UPPER(TRIM(Datos!K710&amp;""))&amp;";",K$1007))),OR(UPPER(TRIM(Datos!K710&amp;""))="SÍ",UPPER(TRIM(Datos!K710&amp;""))="SI",UPPER(TRIM(Datos!K710&amp;""))="NO"),IF(ISNUMBER(Datos!K710),AND(OR(K$1005="",Datos!K710&gt;=K$1005),OR(K$1006="",Datos!K710&lt;=K$1006)),FALSE),TRUE))))</f>
        <v>0.0</v>
      </c>
      <c r="L710">
        <f>IF(Datos!L710="",0,IF(AND(L$1008&lt;&gt;"",Datos!L710=L$1008),0,IF(L$1004=0,0,1-CHOOSE(L$1004,IF(ISNUMBER(Datos!L710),AND(OR(L$1005="",Datos!L710&gt;=L$1005),OR(L$1006="",Datos!L710&lt;=L$1006)),FALSE),IF(ISNUMBER(Datos!L710),AND(Datos!L710=INT(Datos!L710),AND(OR(L$1005="",Datos!L710&gt;=L$1005),OR(L$1006="",Datos!L710&lt;=L$1006))),FALSE),OR(ISNUMBER(FIND(";"&amp;UPPER(TRIM(Datos!L710&amp;""))&amp;"=",L$1007)),ISNUMBER(FIND(";"&amp;UPPER(TRIM(Datos!L710&amp;""))&amp;";",L$1007))),OR(UPPER(TRIM(Datos!L710&amp;""))="SÍ",UPPER(TRIM(Datos!L710&amp;""))="SI",UPPER(TRIM(Datos!L710&amp;""))="NO"),IF(ISNUMBER(Datos!L710),AND(OR(L$1005="",Datos!L710&gt;=L$1005),OR(L$1006="",Datos!L710&lt;=L$1006)),FALSE),TRUE))))</f>
        <v>0.0</v>
      </c>
      <c r="M710">
        <f>IF(Datos!M710="",0,IF(AND(M$1008&lt;&gt;"",Datos!M710=M$1008),0,IF(M$1004=0,0,1-CHOOSE(M$1004,IF(ISNUMBER(Datos!M710),AND(OR(M$1005="",Datos!M710&gt;=M$1005),OR(M$1006="",Datos!M710&lt;=M$1006)),FALSE),IF(ISNUMBER(Datos!M710),AND(Datos!M710=INT(Datos!M710),AND(OR(M$1005="",Datos!M710&gt;=M$1005),OR(M$1006="",Datos!M710&lt;=M$1006))),FALSE),OR(ISNUMBER(FIND(";"&amp;UPPER(TRIM(Datos!M710&amp;""))&amp;"=",M$1007)),ISNUMBER(FIND(";"&amp;UPPER(TRIM(Datos!M710&amp;""))&amp;";",M$1007))),OR(UPPER(TRIM(Datos!M710&amp;""))="SÍ",UPPER(TRIM(Datos!M710&amp;""))="SI",UPPER(TRIM(Datos!M710&amp;""))="NO"),IF(ISNUMBER(Datos!M710),AND(OR(M$1005="",Datos!M710&gt;=M$1005),OR(M$1006="",Datos!M710&lt;=M$1006)),FALSE),TRUE))))</f>
        <v>0.0</v>
      </c>
      <c r="N710">
        <f>IF(Datos!N710="",0,IF(AND(N$1008&lt;&gt;"",Datos!N710=N$1008),0,IF(N$1004=0,0,1-CHOOSE(N$1004,IF(ISNUMBER(Datos!N710),AND(OR(N$1005="",Datos!N710&gt;=N$1005),OR(N$1006="",Datos!N710&lt;=N$1006)),FALSE),IF(ISNUMBER(Datos!N710),AND(Datos!N710=INT(Datos!N710),AND(OR(N$1005="",Datos!N710&gt;=N$1005),OR(N$1006="",Datos!N710&lt;=N$1006))),FALSE),OR(ISNUMBER(FIND(";"&amp;UPPER(TRIM(Datos!N710&amp;""))&amp;"=",N$1007)),ISNUMBER(FIND(";"&amp;UPPER(TRIM(Datos!N710&amp;""))&amp;";",N$1007))),OR(UPPER(TRIM(Datos!N710&amp;""))="SÍ",UPPER(TRIM(Datos!N710&amp;""))="SI",UPPER(TRIM(Datos!N710&amp;""))="NO"),IF(ISNUMBER(Datos!N710),AND(OR(N$1005="",Datos!N710&gt;=N$1005),OR(N$1006="",Datos!N710&lt;=N$1006)),FALSE),TRUE))))</f>
        <v>0.0</v>
      </c>
      <c r="O710">
        <f>IF(Datos!O710="",0,IF(AND(O$1008&lt;&gt;"",Datos!O710=O$1008),0,IF(O$1004=0,0,1-CHOOSE(O$1004,IF(ISNUMBER(Datos!O710),AND(OR(O$1005="",Datos!O710&gt;=O$1005),OR(O$1006="",Datos!O710&lt;=O$1006)),FALSE),IF(ISNUMBER(Datos!O710),AND(Datos!O710=INT(Datos!O710),AND(OR(O$1005="",Datos!O710&gt;=O$1005),OR(O$1006="",Datos!O710&lt;=O$1006))),FALSE),OR(ISNUMBER(FIND(";"&amp;UPPER(TRIM(Datos!O710&amp;""))&amp;"=",O$1007)),ISNUMBER(FIND(";"&amp;UPPER(TRIM(Datos!O710&amp;""))&amp;";",O$1007))),OR(UPPER(TRIM(Datos!O710&amp;""))="SÍ",UPPER(TRIM(Datos!O710&amp;""))="SI",UPPER(TRIM(Datos!O710&amp;""))="NO"),IF(ISNUMBER(Datos!O710),AND(OR(O$1005="",Datos!O710&gt;=O$1005),OR(O$1006="",Datos!O710&lt;=O$1006)),FALSE),TRUE))))</f>
        <v>0.0</v>
      </c>
      <c r="P710">
        <f>IF(Datos!P710="",0,IF(AND(P$1008&lt;&gt;"",Datos!P710=P$1008),0,IF(P$1004=0,0,1-CHOOSE(P$1004,IF(ISNUMBER(Datos!P710),AND(OR(P$1005="",Datos!P710&gt;=P$1005),OR(P$1006="",Datos!P710&lt;=P$1006)),FALSE),IF(ISNUMBER(Datos!P710),AND(Datos!P710=INT(Datos!P710),AND(OR(P$1005="",Datos!P710&gt;=P$1005),OR(P$1006="",Datos!P710&lt;=P$1006))),FALSE),OR(ISNUMBER(FIND(";"&amp;UPPER(TRIM(Datos!P710&amp;""))&amp;"=",P$1007)),ISNUMBER(FIND(";"&amp;UPPER(TRIM(Datos!P710&amp;""))&amp;";",P$1007))),OR(UPPER(TRIM(Datos!P710&amp;""))="SÍ",UPPER(TRIM(Datos!P710&amp;""))="SI",UPPER(TRIM(Datos!P710&amp;""))="NO"),IF(ISNUMBER(Datos!P710),AND(OR(P$1005="",Datos!P710&gt;=P$1005),OR(P$1006="",Datos!P710&lt;=P$1006)),FALSE),TRUE))))</f>
        <v>0.0</v>
      </c>
      <c r="Q710">
        <f>IF(Datos!Q710="",0,IF(AND(Q$1008&lt;&gt;"",Datos!Q710=Q$1008),0,IF(Q$1004=0,0,1-CHOOSE(Q$1004,IF(ISNUMBER(Datos!Q710),AND(OR(Q$1005="",Datos!Q710&gt;=Q$1005),OR(Q$1006="",Datos!Q710&lt;=Q$1006)),FALSE),IF(ISNUMBER(Datos!Q710),AND(Datos!Q710=INT(Datos!Q710),AND(OR(Q$1005="",Datos!Q710&gt;=Q$1005),OR(Q$1006="",Datos!Q710&lt;=Q$1006))),FALSE),OR(ISNUMBER(FIND(";"&amp;UPPER(TRIM(Datos!Q710&amp;""))&amp;"=",Q$1007)),ISNUMBER(FIND(";"&amp;UPPER(TRIM(Datos!Q710&amp;""))&amp;";",Q$1007))),OR(UPPER(TRIM(Datos!Q710&amp;""))="SÍ",UPPER(TRIM(Datos!Q710&amp;""))="SI",UPPER(TRIM(Datos!Q710&amp;""))="NO"),IF(ISNUMBER(Datos!Q710),AND(OR(Q$1005="",Datos!Q710&gt;=Q$1005),OR(Q$1006="",Datos!Q710&lt;=Q$1006)),FALSE),TRUE))))</f>
        <v>0.0</v>
      </c>
      <c r="R710">
        <f>IF(Datos!R710="",0,IF(AND(R$1008&lt;&gt;"",Datos!R710=R$1008),0,IF(R$1004=0,0,1-CHOOSE(R$1004,IF(ISNUMBER(Datos!R710),AND(OR(R$1005="",Datos!R710&gt;=R$1005),OR(R$1006="",Datos!R710&lt;=R$1006)),FALSE),IF(ISNUMBER(Datos!R710),AND(Datos!R710=INT(Datos!R710),AND(OR(R$1005="",Datos!R710&gt;=R$1005),OR(R$1006="",Datos!R710&lt;=R$1006))),FALSE),OR(ISNUMBER(FIND(";"&amp;UPPER(TRIM(Datos!R710&amp;""))&amp;"=",R$1007)),ISNUMBER(FIND(";"&amp;UPPER(TRIM(Datos!R710&amp;""))&amp;";",R$1007))),OR(UPPER(TRIM(Datos!R710&amp;""))="SÍ",UPPER(TRIM(Datos!R710&amp;""))="SI",UPPER(TRIM(Datos!R710&amp;""))="NO"),IF(ISNUMBER(Datos!R710),AND(OR(R$1005="",Datos!R710&gt;=R$1005),OR(R$1006="",Datos!R710&lt;=R$1006)),FALSE),TRUE))))</f>
        <v>0.0</v>
      </c>
      <c r="S710">
        <f>IF(Datos!S710="",0,IF(AND(S$1008&lt;&gt;"",Datos!S710=S$1008),0,IF(S$1004=0,0,1-CHOOSE(S$1004,IF(ISNUMBER(Datos!S710),AND(OR(S$1005="",Datos!S710&gt;=S$1005),OR(S$1006="",Datos!S710&lt;=S$1006)),FALSE),IF(ISNUMBER(Datos!S710),AND(Datos!S710=INT(Datos!S710),AND(OR(S$1005="",Datos!S710&gt;=S$1005),OR(S$1006="",Datos!S710&lt;=S$1006))),FALSE),OR(ISNUMBER(FIND(";"&amp;UPPER(TRIM(Datos!S710&amp;""))&amp;"=",S$1007)),ISNUMBER(FIND(";"&amp;UPPER(TRIM(Datos!S710&amp;""))&amp;";",S$1007))),OR(UPPER(TRIM(Datos!S710&amp;""))="SÍ",UPPER(TRIM(Datos!S710&amp;""))="SI",UPPER(TRIM(Datos!S710&amp;""))="NO"),IF(ISNUMBER(Datos!S710),AND(OR(S$1005="",Datos!S710&gt;=S$1005),OR(S$1006="",Datos!S710&lt;=S$1006)),FALSE),TRUE))))</f>
        <v>0.0</v>
      </c>
      <c r="T710">
        <f>IF(Datos!T710="",0,IF(AND(T$1008&lt;&gt;"",Datos!T710=T$1008),0,IF(T$1004=0,0,1-CHOOSE(T$1004,IF(ISNUMBER(Datos!T710),AND(OR(T$1005="",Datos!T710&gt;=T$1005),OR(T$1006="",Datos!T710&lt;=T$1006)),FALSE),IF(ISNUMBER(Datos!T710),AND(Datos!T710=INT(Datos!T710),AND(OR(T$1005="",Datos!T710&gt;=T$1005),OR(T$1006="",Datos!T710&lt;=T$1006))),FALSE),OR(ISNUMBER(FIND(";"&amp;UPPER(TRIM(Datos!T710&amp;""))&amp;"=",T$1007)),ISNUMBER(FIND(";"&amp;UPPER(TRIM(Datos!T710&amp;""))&amp;";",T$1007))),OR(UPPER(TRIM(Datos!T710&amp;""))="SÍ",UPPER(TRIM(Datos!T710&amp;""))="SI",UPPER(TRIM(Datos!T710&amp;""))="NO"),IF(ISNUMBER(Datos!T710),AND(OR(T$1005="",Datos!T710&gt;=T$1005),OR(T$1006="",Datos!T710&lt;=T$1006)),FALSE),TRUE))))</f>
        <v>0.0</v>
      </c>
      <c r="U710">
        <f>IF(Datos!U710="",0,IF(AND(U$1008&lt;&gt;"",Datos!U710=U$1008),0,IF(U$1004=0,0,1-CHOOSE(U$1004,IF(ISNUMBER(Datos!U710),AND(OR(U$1005="",Datos!U710&gt;=U$1005),OR(U$1006="",Datos!U710&lt;=U$1006)),FALSE),IF(ISNUMBER(Datos!U710),AND(Datos!U710=INT(Datos!U710),AND(OR(U$1005="",Datos!U710&gt;=U$1005),OR(U$1006="",Datos!U710&lt;=U$1006))),FALSE),OR(ISNUMBER(FIND(";"&amp;UPPER(TRIM(Datos!U710&amp;""))&amp;"=",U$1007)),ISNUMBER(FIND(";"&amp;UPPER(TRIM(Datos!U710&amp;""))&amp;";",U$1007))),OR(UPPER(TRIM(Datos!U710&amp;""))="SÍ",UPPER(TRIM(Datos!U710&amp;""))="SI",UPPER(TRIM(Datos!U710&amp;""))="NO"),IF(ISNUMBER(Datos!U710),AND(OR(U$1005="",Datos!U710&gt;=U$1005),OR(U$1006="",Datos!U710&lt;=U$1006)),FALSE),TRUE))))</f>
        <v>0.0</v>
      </c>
      <c r="V710">
        <f>IF(Datos!V710="",0,IF(AND(V$1008&lt;&gt;"",Datos!V710=V$1008),0,IF(V$1004=0,0,1-CHOOSE(V$1004,IF(ISNUMBER(Datos!V710),AND(OR(V$1005="",Datos!V710&gt;=V$1005),OR(V$1006="",Datos!V710&lt;=V$1006)),FALSE),IF(ISNUMBER(Datos!V710),AND(Datos!V710=INT(Datos!V710),AND(OR(V$1005="",Datos!V710&gt;=V$1005),OR(V$1006="",Datos!V710&lt;=V$1006))),FALSE),OR(ISNUMBER(FIND(";"&amp;UPPER(TRIM(Datos!V710&amp;""))&amp;"=",V$1007)),ISNUMBER(FIND(";"&amp;UPPER(TRIM(Datos!V710&amp;""))&amp;";",V$1007))),OR(UPPER(TRIM(Datos!V710&amp;""))="SÍ",UPPER(TRIM(Datos!V710&amp;""))="SI",UPPER(TRIM(Datos!V710&amp;""))="NO"),IF(ISNUMBER(Datos!V710),AND(OR(V$1005="",Datos!V710&gt;=V$1005),OR(V$1006="",Datos!V710&lt;=V$1006)),FALSE),TRUE))))</f>
        <v>0.0</v>
      </c>
      <c r="W710">
        <f>IF(Datos!W710="",0,IF(AND(W$1008&lt;&gt;"",Datos!W710=W$1008),0,IF(W$1004=0,0,1-CHOOSE(W$1004,IF(ISNUMBER(Datos!W710),AND(OR(W$1005="",Datos!W710&gt;=W$1005),OR(W$1006="",Datos!W710&lt;=W$1006)),FALSE),IF(ISNUMBER(Datos!W710),AND(Datos!W710=INT(Datos!W710),AND(OR(W$1005="",Datos!W710&gt;=W$1005),OR(W$1006="",Datos!W710&lt;=W$1006))),FALSE),OR(ISNUMBER(FIND(";"&amp;UPPER(TRIM(Datos!W710&amp;""))&amp;"=",W$1007)),ISNUMBER(FIND(";"&amp;UPPER(TRIM(Datos!W710&amp;""))&amp;";",W$1007))),OR(UPPER(TRIM(Datos!W710&amp;""))="SÍ",UPPER(TRIM(Datos!W710&amp;""))="SI",UPPER(TRIM(Datos!W710&amp;""))="NO"),IF(ISNUMBER(Datos!W710),AND(OR(W$1005="",Datos!W710&gt;=W$1005),OR(W$1006="",Datos!W710&lt;=W$1006)),FALSE),TRUE))))</f>
        <v>0.0</v>
      </c>
      <c r="X710">
        <f>IF(Datos!X710="",0,IF(AND(X$1008&lt;&gt;"",Datos!X710=X$1008),0,IF(X$1004=0,0,1-CHOOSE(X$1004,IF(ISNUMBER(Datos!X710),AND(OR(X$1005="",Datos!X710&gt;=X$1005),OR(X$1006="",Datos!X710&lt;=X$1006)),FALSE),IF(ISNUMBER(Datos!X710),AND(Datos!X710=INT(Datos!X710),AND(OR(X$1005="",Datos!X710&gt;=X$1005),OR(X$1006="",Datos!X710&lt;=X$1006))),FALSE),OR(ISNUMBER(FIND(";"&amp;UPPER(TRIM(Datos!X710&amp;""))&amp;"=",X$1007)),ISNUMBER(FIND(";"&amp;UPPER(TRIM(Datos!X710&amp;""))&amp;";",X$1007))),OR(UPPER(TRIM(Datos!X710&amp;""))="SÍ",UPPER(TRIM(Datos!X710&amp;""))="SI",UPPER(TRIM(Datos!X710&amp;""))="NO"),IF(ISNUMBER(Datos!X710),AND(OR(X$1005="",Datos!X710&gt;=X$1005),OR(X$1006="",Datos!X710&lt;=X$1006)),FALSE),TRUE))))</f>
        <v>0.0</v>
      </c>
      <c r="Y710">
        <f>IF(Datos!Y710="",0,IF(AND(Y$1008&lt;&gt;"",Datos!Y710=Y$1008),0,IF(Y$1004=0,0,1-CHOOSE(Y$1004,IF(ISNUMBER(Datos!Y710),AND(OR(Y$1005="",Datos!Y710&gt;=Y$1005),OR(Y$1006="",Datos!Y710&lt;=Y$1006)),FALSE),IF(ISNUMBER(Datos!Y710),AND(Datos!Y710=INT(Datos!Y710),AND(OR(Y$1005="",Datos!Y710&gt;=Y$1005),OR(Y$1006="",Datos!Y710&lt;=Y$1006))),FALSE),OR(ISNUMBER(FIND(";"&amp;UPPER(TRIM(Datos!Y710&amp;""))&amp;"=",Y$1007)),ISNUMBER(FIND(";"&amp;UPPER(TRIM(Datos!Y710&amp;""))&amp;";",Y$1007))),OR(UPPER(TRIM(Datos!Y710&amp;""))="SÍ",UPPER(TRIM(Datos!Y710&amp;""))="SI",UPPER(TRIM(Datos!Y710&amp;""))="NO"),IF(ISNUMBER(Datos!Y710),AND(OR(Y$1005="",Datos!Y710&gt;=Y$1005),OR(Y$1006="",Datos!Y710&lt;=Y$1006)),FALSE),TRUE))))</f>
        <v>0.0</v>
      </c>
      <c r="Z710">
        <f>IF(Datos!Z710="",0,IF(AND(Z$1008&lt;&gt;"",Datos!Z710=Z$1008),0,IF(Z$1004=0,0,1-CHOOSE(Z$1004,IF(ISNUMBER(Datos!Z710),AND(OR(Z$1005="",Datos!Z710&gt;=Z$1005),OR(Z$1006="",Datos!Z710&lt;=Z$1006)),FALSE),IF(ISNUMBER(Datos!Z710),AND(Datos!Z710=INT(Datos!Z710),AND(OR(Z$1005="",Datos!Z710&gt;=Z$1005),OR(Z$1006="",Datos!Z710&lt;=Z$1006))),FALSE),OR(ISNUMBER(FIND(";"&amp;UPPER(TRIM(Datos!Z710&amp;""))&amp;"=",Z$1007)),ISNUMBER(FIND(";"&amp;UPPER(TRIM(Datos!Z710&amp;""))&amp;";",Z$1007))),OR(UPPER(TRIM(Datos!Z710&amp;""))="SÍ",UPPER(TRIM(Datos!Z710&amp;""))="SI",UPPER(TRIM(Datos!Z710&amp;""))="NO"),IF(ISNUMBER(Datos!Z710),AND(OR(Z$1005="",Datos!Z710&gt;=Z$1005),OR(Z$1006="",Datos!Z710&lt;=Z$1006)),FALSE),TRUE))))</f>
        <v>0.0</v>
      </c>
      <c r="AA710">
        <f>IF(Datos!AA710="",0,IF(AND(AA$1008&lt;&gt;"",Datos!AA710=AA$1008),0,IF(AA$1004=0,0,1-CHOOSE(AA$1004,IF(ISNUMBER(Datos!AA710),AND(OR(AA$1005="",Datos!AA710&gt;=AA$1005),OR(AA$1006="",Datos!AA710&lt;=AA$1006)),FALSE),IF(ISNUMBER(Datos!AA710),AND(Datos!AA710=INT(Datos!AA710),AND(OR(AA$1005="",Datos!AA710&gt;=AA$1005),OR(AA$1006="",Datos!AA710&lt;=AA$1006))),FALSE),OR(ISNUMBER(FIND(";"&amp;UPPER(TRIM(Datos!AA710&amp;""))&amp;"=",AA$1007)),ISNUMBER(FIND(";"&amp;UPPER(TRIM(Datos!AA710&amp;""))&amp;";",AA$1007))),OR(UPPER(TRIM(Datos!AA710&amp;""))="SÍ",UPPER(TRIM(Datos!AA710&amp;""))="SI",UPPER(TRIM(Datos!AA710&amp;""))="NO"),IF(ISNUMBER(Datos!AA710),AND(OR(AA$1005="",Datos!AA710&gt;=AA$1005),OR(AA$1006="",Datos!AA710&lt;=AA$1006)),FALSE),TRUE))))</f>
        <v>0.0</v>
      </c>
      <c r="AB710">
        <f>IF(Datos!AB710="",0,IF(AND(AB$1008&lt;&gt;"",Datos!AB710=AB$1008),0,IF(AB$1004=0,0,1-CHOOSE(AB$1004,IF(ISNUMBER(Datos!AB710),AND(OR(AB$1005="",Datos!AB710&gt;=AB$1005),OR(AB$1006="",Datos!AB710&lt;=AB$1006)),FALSE),IF(ISNUMBER(Datos!AB710),AND(Datos!AB710=INT(Datos!AB710),AND(OR(AB$1005="",Datos!AB710&gt;=AB$1005),OR(AB$1006="",Datos!AB710&lt;=AB$1006))),FALSE),OR(ISNUMBER(FIND(";"&amp;UPPER(TRIM(Datos!AB710&amp;""))&amp;"=",AB$1007)),ISNUMBER(FIND(";"&amp;UPPER(TRIM(Datos!AB710&amp;""))&amp;";",AB$1007))),OR(UPPER(TRIM(Datos!AB710&amp;""))="SÍ",UPPER(TRIM(Datos!AB710&amp;""))="SI",UPPER(TRIM(Datos!AB710&amp;""))="NO"),IF(ISNUMBER(Datos!AB710),AND(OR(AB$1005="",Datos!AB710&gt;=AB$1005),OR(AB$1006="",Datos!AB710&lt;=AB$1006)),FALSE),TRUE))))</f>
        <v>0.0</v>
      </c>
      <c r="AC710">
        <f>IF(Datos!AC710="",0,IF(AND(AC$1008&lt;&gt;"",Datos!AC710=AC$1008),0,IF(AC$1004=0,0,1-CHOOSE(AC$1004,IF(ISNUMBER(Datos!AC710),AND(OR(AC$1005="",Datos!AC710&gt;=AC$1005),OR(AC$1006="",Datos!AC710&lt;=AC$1006)),FALSE),IF(ISNUMBER(Datos!AC710),AND(Datos!AC710=INT(Datos!AC710),AND(OR(AC$1005="",Datos!AC710&gt;=AC$1005),OR(AC$1006="",Datos!AC710&lt;=AC$1006))),FALSE),OR(ISNUMBER(FIND(";"&amp;UPPER(TRIM(Datos!AC710&amp;""))&amp;"=",AC$1007)),ISNUMBER(FIND(";"&amp;UPPER(TRIM(Datos!AC710&amp;""))&amp;";",AC$1007))),OR(UPPER(TRIM(Datos!AC710&amp;""))="SÍ",UPPER(TRIM(Datos!AC710&amp;""))="SI",UPPER(TRIM(Datos!AC710&amp;""))="NO"),IF(ISNUMBER(Datos!AC710),AND(OR(AC$1005="",Datos!AC710&gt;=AC$1005),OR(AC$1006="",Datos!AC710&lt;=AC$1006)),FALSE),TRUE))))</f>
        <v>0.0</v>
      </c>
      <c r="AD710">
        <f>IF(Datos!AD710="",0,IF(AND(AD$1008&lt;&gt;"",Datos!AD710=AD$1008),0,IF(AD$1004=0,0,1-CHOOSE(AD$1004,IF(ISNUMBER(Datos!AD710),AND(OR(AD$1005="",Datos!AD710&gt;=AD$1005),OR(AD$1006="",Datos!AD710&lt;=AD$1006)),FALSE),IF(ISNUMBER(Datos!AD710),AND(Datos!AD710=INT(Datos!AD710),AND(OR(AD$1005="",Datos!AD710&gt;=AD$1005),OR(AD$1006="",Datos!AD710&lt;=AD$1006))),FALSE),OR(ISNUMBER(FIND(";"&amp;UPPER(TRIM(Datos!AD710&amp;""))&amp;"=",AD$1007)),ISNUMBER(FIND(";"&amp;UPPER(TRIM(Datos!AD710&amp;""))&amp;";",AD$1007))),OR(UPPER(TRIM(Datos!AD710&amp;""))="SÍ",UPPER(TRIM(Datos!AD710&amp;""))="SI",UPPER(TRIM(Datos!AD710&amp;""))="NO"),IF(ISNUMBER(Datos!AD710),AND(OR(AD$1005="",Datos!AD710&gt;=AD$1005),OR(AD$1006="",Datos!AD710&lt;=AD$1006)),FALSE),TRUE))))</f>
        <v>0.0</v>
      </c>
      <c r="AE710">
        <f>IF(Datos!AE710="",0,IF(AND(AE$1008&lt;&gt;"",Datos!AE710=AE$1008),0,IF(AE$1004=0,0,1-CHOOSE(AE$1004,IF(ISNUMBER(Datos!AE710),AND(OR(AE$1005="",Datos!AE710&gt;=AE$1005),OR(AE$1006="",Datos!AE710&lt;=AE$1006)),FALSE),IF(ISNUMBER(Datos!AE710),AND(Datos!AE710=INT(Datos!AE710),AND(OR(AE$1005="",Datos!AE710&gt;=AE$1005),OR(AE$1006="",Datos!AE710&lt;=AE$1006))),FALSE),OR(ISNUMBER(FIND(";"&amp;UPPER(TRIM(Datos!AE710&amp;""))&amp;"=",AE$1007)),ISNUMBER(FIND(";"&amp;UPPER(TRIM(Datos!AE710&amp;""))&amp;";",AE$1007))),OR(UPPER(TRIM(Datos!AE710&amp;""))="SÍ",UPPER(TRIM(Datos!AE710&amp;""))="SI",UPPER(TRIM(Datos!AE710&amp;""))="NO"),IF(ISNUMBER(Datos!AE710),AND(OR(AE$1005="",Datos!AE710&gt;=AE$1005),OR(AE$1006="",Datos!AE710&lt;=AE$1006)),FALSE),TRUE))))</f>
        <v>0.0</v>
      </c>
    </row>
    <row r="711" spans="2:31">
      <c r="B711">
        <f>IF(Datos!B711="",0,IF(AND(B$1008&lt;&gt;"",Datos!B711=B$1008),0,IF(B$1004=0,0,1-CHOOSE(B$1004,IF(ISNUMBER(Datos!B711),AND(OR(B$1005="",Datos!B711&gt;=B$1005),OR(B$1006="",Datos!B711&lt;=B$1006)),FALSE),IF(ISNUMBER(Datos!B711),AND(Datos!B711=INT(Datos!B711),AND(OR(B$1005="",Datos!B711&gt;=B$1005),OR(B$1006="",Datos!B711&lt;=B$1006))),FALSE),OR(ISNUMBER(FIND(";"&amp;UPPER(TRIM(Datos!B711&amp;""))&amp;"=",B$1007)),ISNUMBER(FIND(";"&amp;UPPER(TRIM(Datos!B711&amp;""))&amp;";",B$1007))),OR(UPPER(TRIM(Datos!B711&amp;""))="SÍ",UPPER(TRIM(Datos!B711&amp;""))="SI",UPPER(TRIM(Datos!B711&amp;""))="NO"),IF(ISNUMBER(Datos!B711),AND(OR(B$1005="",Datos!B711&gt;=B$1005),OR(B$1006="",Datos!B711&lt;=B$1006)),FALSE),TRUE))))</f>
        <v>0.0</v>
      </c>
      <c r="C711">
        <f>IF(Datos!C711="",0,IF(AND(C$1008&lt;&gt;"",Datos!C711=C$1008),0,IF(C$1004=0,0,1-CHOOSE(C$1004,IF(ISNUMBER(Datos!C711),AND(OR(C$1005="",Datos!C711&gt;=C$1005),OR(C$1006="",Datos!C711&lt;=C$1006)),FALSE),IF(ISNUMBER(Datos!C711),AND(Datos!C711=INT(Datos!C711),AND(OR(C$1005="",Datos!C711&gt;=C$1005),OR(C$1006="",Datos!C711&lt;=C$1006))),FALSE),OR(ISNUMBER(FIND(";"&amp;UPPER(TRIM(Datos!C711&amp;""))&amp;"=",C$1007)),ISNUMBER(FIND(";"&amp;UPPER(TRIM(Datos!C711&amp;""))&amp;";",C$1007))),OR(UPPER(TRIM(Datos!C711&amp;""))="SÍ",UPPER(TRIM(Datos!C711&amp;""))="SI",UPPER(TRIM(Datos!C711&amp;""))="NO"),IF(ISNUMBER(Datos!C711),AND(OR(C$1005="",Datos!C711&gt;=C$1005),OR(C$1006="",Datos!C711&lt;=C$1006)),FALSE),TRUE))))</f>
        <v>0.0</v>
      </c>
      <c r="D711">
        <f>IF(Datos!D711="",0,IF(AND(D$1008&lt;&gt;"",Datos!D711=D$1008),0,IF(D$1004=0,0,1-CHOOSE(D$1004,IF(ISNUMBER(Datos!D711),AND(OR(D$1005="",Datos!D711&gt;=D$1005),OR(D$1006="",Datos!D711&lt;=D$1006)),FALSE),IF(ISNUMBER(Datos!D711),AND(Datos!D711=INT(Datos!D711),AND(OR(D$1005="",Datos!D711&gt;=D$1005),OR(D$1006="",Datos!D711&lt;=D$1006))),FALSE),OR(ISNUMBER(FIND(";"&amp;UPPER(TRIM(Datos!D711&amp;""))&amp;"=",D$1007)),ISNUMBER(FIND(";"&amp;UPPER(TRIM(Datos!D711&amp;""))&amp;";",D$1007))),OR(UPPER(TRIM(Datos!D711&amp;""))="SÍ",UPPER(TRIM(Datos!D711&amp;""))="SI",UPPER(TRIM(Datos!D711&amp;""))="NO"),IF(ISNUMBER(Datos!D711),AND(OR(D$1005="",Datos!D711&gt;=D$1005),OR(D$1006="",Datos!D711&lt;=D$1006)),FALSE),TRUE))))</f>
        <v>0.0</v>
      </c>
      <c r="E711">
        <f>IF(Datos!E711="",0,IF(AND(E$1008&lt;&gt;"",Datos!E711=E$1008),0,IF(E$1004=0,0,1-CHOOSE(E$1004,IF(ISNUMBER(Datos!E711),AND(OR(E$1005="",Datos!E711&gt;=E$1005),OR(E$1006="",Datos!E711&lt;=E$1006)),FALSE),IF(ISNUMBER(Datos!E711),AND(Datos!E711=INT(Datos!E711),AND(OR(E$1005="",Datos!E711&gt;=E$1005),OR(E$1006="",Datos!E711&lt;=E$1006))),FALSE),OR(ISNUMBER(FIND(";"&amp;UPPER(TRIM(Datos!E711&amp;""))&amp;"=",E$1007)),ISNUMBER(FIND(";"&amp;UPPER(TRIM(Datos!E711&amp;""))&amp;";",E$1007))),OR(UPPER(TRIM(Datos!E711&amp;""))="SÍ",UPPER(TRIM(Datos!E711&amp;""))="SI",UPPER(TRIM(Datos!E711&amp;""))="NO"),IF(ISNUMBER(Datos!E711),AND(OR(E$1005="",Datos!E711&gt;=E$1005),OR(E$1006="",Datos!E711&lt;=E$1006)),FALSE),TRUE))))</f>
        <v>0.0</v>
      </c>
      <c r="F711">
        <f>IF(Datos!F711="",0,IF(AND(F$1008&lt;&gt;"",Datos!F711=F$1008),0,IF(F$1004=0,0,1-CHOOSE(F$1004,IF(ISNUMBER(Datos!F711),AND(OR(F$1005="",Datos!F711&gt;=F$1005),OR(F$1006="",Datos!F711&lt;=F$1006)),FALSE),IF(ISNUMBER(Datos!F711),AND(Datos!F711=INT(Datos!F711),AND(OR(F$1005="",Datos!F711&gt;=F$1005),OR(F$1006="",Datos!F711&lt;=F$1006))),FALSE),OR(ISNUMBER(FIND(";"&amp;UPPER(TRIM(Datos!F711&amp;""))&amp;"=",F$1007)),ISNUMBER(FIND(";"&amp;UPPER(TRIM(Datos!F711&amp;""))&amp;";",F$1007))),OR(UPPER(TRIM(Datos!F711&amp;""))="SÍ",UPPER(TRIM(Datos!F711&amp;""))="SI",UPPER(TRIM(Datos!F711&amp;""))="NO"),IF(ISNUMBER(Datos!F711),AND(OR(F$1005="",Datos!F711&gt;=F$1005),OR(F$1006="",Datos!F711&lt;=F$1006)),FALSE),TRUE))))</f>
        <v>0.0</v>
      </c>
      <c r="G711">
        <f>IF(Datos!G711="",0,IF(AND(G$1008&lt;&gt;"",Datos!G711=G$1008),0,IF(G$1004=0,0,1-CHOOSE(G$1004,IF(ISNUMBER(Datos!G711),AND(OR(G$1005="",Datos!G711&gt;=G$1005),OR(G$1006="",Datos!G711&lt;=G$1006)),FALSE),IF(ISNUMBER(Datos!G711),AND(Datos!G711=INT(Datos!G711),AND(OR(G$1005="",Datos!G711&gt;=G$1005),OR(G$1006="",Datos!G711&lt;=G$1006))),FALSE),OR(ISNUMBER(FIND(";"&amp;UPPER(TRIM(Datos!G711&amp;""))&amp;"=",G$1007)),ISNUMBER(FIND(";"&amp;UPPER(TRIM(Datos!G711&amp;""))&amp;";",G$1007))),OR(UPPER(TRIM(Datos!G711&amp;""))="SÍ",UPPER(TRIM(Datos!G711&amp;""))="SI",UPPER(TRIM(Datos!G711&amp;""))="NO"),IF(ISNUMBER(Datos!G711),AND(OR(G$1005="",Datos!G711&gt;=G$1005),OR(G$1006="",Datos!G711&lt;=G$1006)),FALSE),TRUE))))</f>
        <v>0.0</v>
      </c>
      <c r="H711">
        <f>IF(Datos!H711="",0,IF(AND(H$1008&lt;&gt;"",Datos!H711=H$1008),0,IF(H$1004=0,0,1-CHOOSE(H$1004,IF(ISNUMBER(Datos!H711),AND(OR(H$1005="",Datos!H711&gt;=H$1005),OR(H$1006="",Datos!H711&lt;=H$1006)),FALSE),IF(ISNUMBER(Datos!H711),AND(Datos!H711=INT(Datos!H711),AND(OR(H$1005="",Datos!H711&gt;=H$1005),OR(H$1006="",Datos!H711&lt;=H$1006))),FALSE),OR(ISNUMBER(FIND(";"&amp;UPPER(TRIM(Datos!H711&amp;""))&amp;"=",H$1007)),ISNUMBER(FIND(";"&amp;UPPER(TRIM(Datos!H711&amp;""))&amp;";",H$1007))),OR(UPPER(TRIM(Datos!H711&amp;""))="SÍ",UPPER(TRIM(Datos!H711&amp;""))="SI",UPPER(TRIM(Datos!H711&amp;""))="NO"),IF(ISNUMBER(Datos!H711),AND(OR(H$1005="",Datos!H711&gt;=H$1005),OR(H$1006="",Datos!H711&lt;=H$1006)),FALSE),TRUE))))</f>
        <v>0.0</v>
      </c>
      <c r="I711">
        <f>IF(Datos!I711="",0,IF(AND(I$1008&lt;&gt;"",Datos!I711=I$1008),0,IF(I$1004=0,0,1-CHOOSE(I$1004,IF(ISNUMBER(Datos!I711),AND(OR(I$1005="",Datos!I711&gt;=I$1005),OR(I$1006="",Datos!I711&lt;=I$1006)),FALSE),IF(ISNUMBER(Datos!I711),AND(Datos!I711=INT(Datos!I711),AND(OR(I$1005="",Datos!I711&gt;=I$1005),OR(I$1006="",Datos!I711&lt;=I$1006))),FALSE),OR(ISNUMBER(FIND(";"&amp;UPPER(TRIM(Datos!I711&amp;""))&amp;"=",I$1007)),ISNUMBER(FIND(";"&amp;UPPER(TRIM(Datos!I711&amp;""))&amp;";",I$1007))),OR(UPPER(TRIM(Datos!I711&amp;""))="SÍ",UPPER(TRIM(Datos!I711&amp;""))="SI",UPPER(TRIM(Datos!I711&amp;""))="NO"),IF(ISNUMBER(Datos!I711),AND(OR(I$1005="",Datos!I711&gt;=I$1005),OR(I$1006="",Datos!I711&lt;=I$1006)),FALSE),TRUE))))</f>
        <v>0.0</v>
      </c>
      <c r="J711">
        <f>IF(Datos!J711="",0,IF(AND(J$1008&lt;&gt;"",Datos!J711=J$1008),0,IF(J$1004=0,0,1-CHOOSE(J$1004,IF(ISNUMBER(Datos!J711),AND(OR(J$1005="",Datos!J711&gt;=J$1005),OR(J$1006="",Datos!J711&lt;=J$1006)),FALSE),IF(ISNUMBER(Datos!J711),AND(Datos!J711=INT(Datos!J711),AND(OR(J$1005="",Datos!J711&gt;=J$1005),OR(J$1006="",Datos!J711&lt;=J$1006))),FALSE),OR(ISNUMBER(FIND(";"&amp;UPPER(TRIM(Datos!J711&amp;""))&amp;"=",J$1007)),ISNUMBER(FIND(";"&amp;UPPER(TRIM(Datos!J711&amp;""))&amp;";",J$1007))),OR(UPPER(TRIM(Datos!J711&amp;""))="SÍ",UPPER(TRIM(Datos!J711&amp;""))="SI",UPPER(TRIM(Datos!J711&amp;""))="NO"),IF(ISNUMBER(Datos!J711),AND(OR(J$1005="",Datos!J711&gt;=J$1005),OR(J$1006="",Datos!J711&lt;=J$1006)),FALSE),TRUE))))</f>
        <v>0.0</v>
      </c>
      <c r="K711">
        <f>IF(Datos!K711="",0,IF(AND(K$1008&lt;&gt;"",Datos!K711=K$1008),0,IF(K$1004=0,0,1-CHOOSE(K$1004,IF(ISNUMBER(Datos!K711),AND(OR(K$1005="",Datos!K711&gt;=K$1005),OR(K$1006="",Datos!K711&lt;=K$1006)),FALSE),IF(ISNUMBER(Datos!K711),AND(Datos!K711=INT(Datos!K711),AND(OR(K$1005="",Datos!K711&gt;=K$1005),OR(K$1006="",Datos!K711&lt;=K$1006))),FALSE),OR(ISNUMBER(FIND(";"&amp;UPPER(TRIM(Datos!K711&amp;""))&amp;"=",K$1007)),ISNUMBER(FIND(";"&amp;UPPER(TRIM(Datos!K711&amp;""))&amp;";",K$1007))),OR(UPPER(TRIM(Datos!K711&amp;""))="SÍ",UPPER(TRIM(Datos!K711&amp;""))="SI",UPPER(TRIM(Datos!K711&amp;""))="NO"),IF(ISNUMBER(Datos!K711),AND(OR(K$1005="",Datos!K711&gt;=K$1005),OR(K$1006="",Datos!K711&lt;=K$1006)),FALSE),TRUE))))</f>
        <v>0.0</v>
      </c>
      <c r="L711">
        <f>IF(Datos!L711="",0,IF(AND(L$1008&lt;&gt;"",Datos!L711=L$1008),0,IF(L$1004=0,0,1-CHOOSE(L$1004,IF(ISNUMBER(Datos!L711),AND(OR(L$1005="",Datos!L711&gt;=L$1005),OR(L$1006="",Datos!L711&lt;=L$1006)),FALSE),IF(ISNUMBER(Datos!L711),AND(Datos!L711=INT(Datos!L711),AND(OR(L$1005="",Datos!L711&gt;=L$1005),OR(L$1006="",Datos!L711&lt;=L$1006))),FALSE),OR(ISNUMBER(FIND(";"&amp;UPPER(TRIM(Datos!L711&amp;""))&amp;"=",L$1007)),ISNUMBER(FIND(";"&amp;UPPER(TRIM(Datos!L711&amp;""))&amp;";",L$1007))),OR(UPPER(TRIM(Datos!L711&amp;""))="SÍ",UPPER(TRIM(Datos!L711&amp;""))="SI",UPPER(TRIM(Datos!L711&amp;""))="NO"),IF(ISNUMBER(Datos!L711),AND(OR(L$1005="",Datos!L711&gt;=L$1005),OR(L$1006="",Datos!L711&lt;=L$1006)),FALSE),TRUE))))</f>
        <v>0.0</v>
      </c>
      <c r="M711">
        <f>IF(Datos!M711="",0,IF(AND(M$1008&lt;&gt;"",Datos!M711=M$1008),0,IF(M$1004=0,0,1-CHOOSE(M$1004,IF(ISNUMBER(Datos!M711),AND(OR(M$1005="",Datos!M711&gt;=M$1005),OR(M$1006="",Datos!M711&lt;=M$1006)),FALSE),IF(ISNUMBER(Datos!M711),AND(Datos!M711=INT(Datos!M711),AND(OR(M$1005="",Datos!M711&gt;=M$1005),OR(M$1006="",Datos!M711&lt;=M$1006))),FALSE),OR(ISNUMBER(FIND(";"&amp;UPPER(TRIM(Datos!M711&amp;""))&amp;"=",M$1007)),ISNUMBER(FIND(";"&amp;UPPER(TRIM(Datos!M711&amp;""))&amp;";",M$1007))),OR(UPPER(TRIM(Datos!M711&amp;""))="SÍ",UPPER(TRIM(Datos!M711&amp;""))="SI",UPPER(TRIM(Datos!M711&amp;""))="NO"),IF(ISNUMBER(Datos!M711),AND(OR(M$1005="",Datos!M711&gt;=M$1005),OR(M$1006="",Datos!M711&lt;=M$1006)),FALSE),TRUE))))</f>
        <v>0.0</v>
      </c>
      <c r="N711">
        <f>IF(Datos!N711="",0,IF(AND(N$1008&lt;&gt;"",Datos!N711=N$1008),0,IF(N$1004=0,0,1-CHOOSE(N$1004,IF(ISNUMBER(Datos!N711),AND(OR(N$1005="",Datos!N711&gt;=N$1005),OR(N$1006="",Datos!N711&lt;=N$1006)),FALSE),IF(ISNUMBER(Datos!N711),AND(Datos!N711=INT(Datos!N711),AND(OR(N$1005="",Datos!N711&gt;=N$1005),OR(N$1006="",Datos!N711&lt;=N$1006))),FALSE),OR(ISNUMBER(FIND(";"&amp;UPPER(TRIM(Datos!N711&amp;""))&amp;"=",N$1007)),ISNUMBER(FIND(";"&amp;UPPER(TRIM(Datos!N711&amp;""))&amp;";",N$1007))),OR(UPPER(TRIM(Datos!N711&amp;""))="SÍ",UPPER(TRIM(Datos!N711&amp;""))="SI",UPPER(TRIM(Datos!N711&amp;""))="NO"),IF(ISNUMBER(Datos!N711),AND(OR(N$1005="",Datos!N711&gt;=N$1005),OR(N$1006="",Datos!N711&lt;=N$1006)),FALSE),TRUE))))</f>
        <v>0.0</v>
      </c>
      <c r="O711">
        <f>IF(Datos!O711="",0,IF(AND(O$1008&lt;&gt;"",Datos!O711=O$1008),0,IF(O$1004=0,0,1-CHOOSE(O$1004,IF(ISNUMBER(Datos!O711),AND(OR(O$1005="",Datos!O711&gt;=O$1005),OR(O$1006="",Datos!O711&lt;=O$1006)),FALSE),IF(ISNUMBER(Datos!O711),AND(Datos!O711=INT(Datos!O711),AND(OR(O$1005="",Datos!O711&gt;=O$1005),OR(O$1006="",Datos!O711&lt;=O$1006))),FALSE),OR(ISNUMBER(FIND(";"&amp;UPPER(TRIM(Datos!O711&amp;""))&amp;"=",O$1007)),ISNUMBER(FIND(";"&amp;UPPER(TRIM(Datos!O711&amp;""))&amp;";",O$1007))),OR(UPPER(TRIM(Datos!O711&amp;""))="SÍ",UPPER(TRIM(Datos!O711&amp;""))="SI",UPPER(TRIM(Datos!O711&amp;""))="NO"),IF(ISNUMBER(Datos!O711),AND(OR(O$1005="",Datos!O711&gt;=O$1005),OR(O$1006="",Datos!O711&lt;=O$1006)),FALSE),TRUE))))</f>
        <v>0.0</v>
      </c>
      <c r="P711">
        <f>IF(Datos!P711="",0,IF(AND(P$1008&lt;&gt;"",Datos!P711=P$1008),0,IF(P$1004=0,0,1-CHOOSE(P$1004,IF(ISNUMBER(Datos!P711),AND(OR(P$1005="",Datos!P711&gt;=P$1005),OR(P$1006="",Datos!P711&lt;=P$1006)),FALSE),IF(ISNUMBER(Datos!P711),AND(Datos!P711=INT(Datos!P711),AND(OR(P$1005="",Datos!P711&gt;=P$1005),OR(P$1006="",Datos!P711&lt;=P$1006))),FALSE),OR(ISNUMBER(FIND(";"&amp;UPPER(TRIM(Datos!P711&amp;""))&amp;"=",P$1007)),ISNUMBER(FIND(";"&amp;UPPER(TRIM(Datos!P711&amp;""))&amp;";",P$1007))),OR(UPPER(TRIM(Datos!P711&amp;""))="SÍ",UPPER(TRIM(Datos!P711&amp;""))="SI",UPPER(TRIM(Datos!P711&amp;""))="NO"),IF(ISNUMBER(Datos!P711),AND(OR(P$1005="",Datos!P711&gt;=P$1005),OR(P$1006="",Datos!P711&lt;=P$1006)),FALSE),TRUE))))</f>
        <v>0.0</v>
      </c>
      <c r="Q711">
        <f>IF(Datos!Q711="",0,IF(AND(Q$1008&lt;&gt;"",Datos!Q711=Q$1008),0,IF(Q$1004=0,0,1-CHOOSE(Q$1004,IF(ISNUMBER(Datos!Q711),AND(OR(Q$1005="",Datos!Q711&gt;=Q$1005),OR(Q$1006="",Datos!Q711&lt;=Q$1006)),FALSE),IF(ISNUMBER(Datos!Q711),AND(Datos!Q711=INT(Datos!Q711),AND(OR(Q$1005="",Datos!Q711&gt;=Q$1005),OR(Q$1006="",Datos!Q711&lt;=Q$1006))),FALSE),OR(ISNUMBER(FIND(";"&amp;UPPER(TRIM(Datos!Q711&amp;""))&amp;"=",Q$1007)),ISNUMBER(FIND(";"&amp;UPPER(TRIM(Datos!Q711&amp;""))&amp;";",Q$1007))),OR(UPPER(TRIM(Datos!Q711&amp;""))="SÍ",UPPER(TRIM(Datos!Q711&amp;""))="SI",UPPER(TRIM(Datos!Q711&amp;""))="NO"),IF(ISNUMBER(Datos!Q711),AND(OR(Q$1005="",Datos!Q711&gt;=Q$1005),OR(Q$1006="",Datos!Q711&lt;=Q$1006)),FALSE),TRUE))))</f>
        <v>0.0</v>
      </c>
      <c r="R711">
        <f>IF(Datos!R711="",0,IF(AND(R$1008&lt;&gt;"",Datos!R711=R$1008),0,IF(R$1004=0,0,1-CHOOSE(R$1004,IF(ISNUMBER(Datos!R711),AND(OR(R$1005="",Datos!R711&gt;=R$1005),OR(R$1006="",Datos!R711&lt;=R$1006)),FALSE),IF(ISNUMBER(Datos!R711),AND(Datos!R711=INT(Datos!R711),AND(OR(R$1005="",Datos!R711&gt;=R$1005),OR(R$1006="",Datos!R711&lt;=R$1006))),FALSE),OR(ISNUMBER(FIND(";"&amp;UPPER(TRIM(Datos!R711&amp;""))&amp;"=",R$1007)),ISNUMBER(FIND(";"&amp;UPPER(TRIM(Datos!R711&amp;""))&amp;";",R$1007))),OR(UPPER(TRIM(Datos!R711&amp;""))="SÍ",UPPER(TRIM(Datos!R711&amp;""))="SI",UPPER(TRIM(Datos!R711&amp;""))="NO"),IF(ISNUMBER(Datos!R711),AND(OR(R$1005="",Datos!R711&gt;=R$1005),OR(R$1006="",Datos!R711&lt;=R$1006)),FALSE),TRUE))))</f>
        <v>0.0</v>
      </c>
      <c r="S711">
        <f>IF(Datos!S711="",0,IF(AND(S$1008&lt;&gt;"",Datos!S711=S$1008),0,IF(S$1004=0,0,1-CHOOSE(S$1004,IF(ISNUMBER(Datos!S711),AND(OR(S$1005="",Datos!S711&gt;=S$1005),OR(S$1006="",Datos!S711&lt;=S$1006)),FALSE),IF(ISNUMBER(Datos!S711),AND(Datos!S711=INT(Datos!S711),AND(OR(S$1005="",Datos!S711&gt;=S$1005),OR(S$1006="",Datos!S711&lt;=S$1006))),FALSE),OR(ISNUMBER(FIND(";"&amp;UPPER(TRIM(Datos!S711&amp;""))&amp;"=",S$1007)),ISNUMBER(FIND(";"&amp;UPPER(TRIM(Datos!S711&amp;""))&amp;";",S$1007))),OR(UPPER(TRIM(Datos!S711&amp;""))="SÍ",UPPER(TRIM(Datos!S711&amp;""))="SI",UPPER(TRIM(Datos!S711&amp;""))="NO"),IF(ISNUMBER(Datos!S711),AND(OR(S$1005="",Datos!S711&gt;=S$1005),OR(S$1006="",Datos!S711&lt;=S$1006)),FALSE),TRUE))))</f>
        <v>0.0</v>
      </c>
      <c r="T711">
        <f>IF(Datos!T711="",0,IF(AND(T$1008&lt;&gt;"",Datos!T711=T$1008),0,IF(T$1004=0,0,1-CHOOSE(T$1004,IF(ISNUMBER(Datos!T711),AND(OR(T$1005="",Datos!T711&gt;=T$1005),OR(T$1006="",Datos!T711&lt;=T$1006)),FALSE),IF(ISNUMBER(Datos!T711),AND(Datos!T711=INT(Datos!T711),AND(OR(T$1005="",Datos!T711&gt;=T$1005),OR(T$1006="",Datos!T711&lt;=T$1006))),FALSE),OR(ISNUMBER(FIND(";"&amp;UPPER(TRIM(Datos!T711&amp;""))&amp;"=",T$1007)),ISNUMBER(FIND(";"&amp;UPPER(TRIM(Datos!T711&amp;""))&amp;";",T$1007))),OR(UPPER(TRIM(Datos!T711&amp;""))="SÍ",UPPER(TRIM(Datos!T711&amp;""))="SI",UPPER(TRIM(Datos!T711&amp;""))="NO"),IF(ISNUMBER(Datos!T711),AND(OR(T$1005="",Datos!T711&gt;=T$1005),OR(T$1006="",Datos!T711&lt;=T$1006)),FALSE),TRUE))))</f>
        <v>0.0</v>
      </c>
      <c r="U711">
        <f>IF(Datos!U711="",0,IF(AND(U$1008&lt;&gt;"",Datos!U711=U$1008),0,IF(U$1004=0,0,1-CHOOSE(U$1004,IF(ISNUMBER(Datos!U711),AND(OR(U$1005="",Datos!U711&gt;=U$1005),OR(U$1006="",Datos!U711&lt;=U$1006)),FALSE),IF(ISNUMBER(Datos!U711),AND(Datos!U711=INT(Datos!U711),AND(OR(U$1005="",Datos!U711&gt;=U$1005),OR(U$1006="",Datos!U711&lt;=U$1006))),FALSE),OR(ISNUMBER(FIND(";"&amp;UPPER(TRIM(Datos!U711&amp;""))&amp;"=",U$1007)),ISNUMBER(FIND(";"&amp;UPPER(TRIM(Datos!U711&amp;""))&amp;";",U$1007))),OR(UPPER(TRIM(Datos!U711&amp;""))="SÍ",UPPER(TRIM(Datos!U711&amp;""))="SI",UPPER(TRIM(Datos!U711&amp;""))="NO"),IF(ISNUMBER(Datos!U711),AND(OR(U$1005="",Datos!U711&gt;=U$1005),OR(U$1006="",Datos!U711&lt;=U$1006)),FALSE),TRUE))))</f>
        <v>0.0</v>
      </c>
      <c r="V711">
        <f>IF(Datos!V711="",0,IF(AND(V$1008&lt;&gt;"",Datos!V711=V$1008),0,IF(V$1004=0,0,1-CHOOSE(V$1004,IF(ISNUMBER(Datos!V711),AND(OR(V$1005="",Datos!V711&gt;=V$1005),OR(V$1006="",Datos!V711&lt;=V$1006)),FALSE),IF(ISNUMBER(Datos!V711),AND(Datos!V711=INT(Datos!V711),AND(OR(V$1005="",Datos!V711&gt;=V$1005),OR(V$1006="",Datos!V711&lt;=V$1006))),FALSE),OR(ISNUMBER(FIND(";"&amp;UPPER(TRIM(Datos!V711&amp;""))&amp;"=",V$1007)),ISNUMBER(FIND(";"&amp;UPPER(TRIM(Datos!V711&amp;""))&amp;";",V$1007))),OR(UPPER(TRIM(Datos!V711&amp;""))="SÍ",UPPER(TRIM(Datos!V711&amp;""))="SI",UPPER(TRIM(Datos!V711&amp;""))="NO"),IF(ISNUMBER(Datos!V711),AND(OR(V$1005="",Datos!V711&gt;=V$1005),OR(V$1006="",Datos!V711&lt;=V$1006)),FALSE),TRUE))))</f>
        <v>0.0</v>
      </c>
      <c r="W711">
        <f>IF(Datos!W711="",0,IF(AND(W$1008&lt;&gt;"",Datos!W711=W$1008),0,IF(W$1004=0,0,1-CHOOSE(W$1004,IF(ISNUMBER(Datos!W711),AND(OR(W$1005="",Datos!W711&gt;=W$1005),OR(W$1006="",Datos!W711&lt;=W$1006)),FALSE),IF(ISNUMBER(Datos!W711),AND(Datos!W711=INT(Datos!W711),AND(OR(W$1005="",Datos!W711&gt;=W$1005),OR(W$1006="",Datos!W711&lt;=W$1006))),FALSE),OR(ISNUMBER(FIND(";"&amp;UPPER(TRIM(Datos!W711&amp;""))&amp;"=",W$1007)),ISNUMBER(FIND(";"&amp;UPPER(TRIM(Datos!W711&amp;""))&amp;";",W$1007))),OR(UPPER(TRIM(Datos!W711&amp;""))="SÍ",UPPER(TRIM(Datos!W711&amp;""))="SI",UPPER(TRIM(Datos!W711&amp;""))="NO"),IF(ISNUMBER(Datos!W711),AND(OR(W$1005="",Datos!W711&gt;=W$1005),OR(W$1006="",Datos!W711&lt;=W$1006)),FALSE),TRUE))))</f>
        <v>0.0</v>
      </c>
      <c r="X711">
        <f>IF(Datos!X711="",0,IF(AND(X$1008&lt;&gt;"",Datos!X711=X$1008),0,IF(X$1004=0,0,1-CHOOSE(X$1004,IF(ISNUMBER(Datos!X711),AND(OR(X$1005="",Datos!X711&gt;=X$1005),OR(X$1006="",Datos!X711&lt;=X$1006)),FALSE),IF(ISNUMBER(Datos!X711),AND(Datos!X711=INT(Datos!X711),AND(OR(X$1005="",Datos!X711&gt;=X$1005),OR(X$1006="",Datos!X711&lt;=X$1006))),FALSE),OR(ISNUMBER(FIND(";"&amp;UPPER(TRIM(Datos!X711&amp;""))&amp;"=",X$1007)),ISNUMBER(FIND(";"&amp;UPPER(TRIM(Datos!X711&amp;""))&amp;";",X$1007))),OR(UPPER(TRIM(Datos!X711&amp;""))="SÍ",UPPER(TRIM(Datos!X711&amp;""))="SI",UPPER(TRIM(Datos!X711&amp;""))="NO"),IF(ISNUMBER(Datos!X711),AND(OR(X$1005="",Datos!X711&gt;=X$1005),OR(X$1006="",Datos!X711&lt;=X$1006)),FALSE),TRUE))))</f>
        <v>0.0</v>
      </c>
      <c r="Y711">
        <f>IF(Datos!Y711="",0,IF(AND(Y$1008&lt;&gt;"",Datos!Y711=Y$1008),0,IF(Y$1004=0,0,1-CHOOSE(Y$1004,IF(ISNUMBER(Datos!Y711),AND(OR(Y$1005="",Datos!Y711&gt;=Y$1005),OR(Y$1006="",Datos!Y711&lt;=Y$1006)),FALSE),IF(ISNUMBER(Datos!Y711),AND(Datos!Y711=INT(Datos!Y711),AND(OR(Y$1005="",Datos!Y711&gt;=Y$1005),OR(Y$1006="",Datos!Y711&lt;=Y$1006))),FALSE),OR(ISNUMBER(FIND(";"&amp;UPPER(TRIM(Datos!Y711&amp;""))&amp;"=",Y$1007)),ISNUMBER(FIND(";"&amp;UPPER(TRIM(Datos!Y711&amp;""))&amp;";",Y$1007))),OR(UPPER(TRIM(Datos!Y711&amp;""))="SÍ",UPPER(TRIM(Datos!Y711&amp;""))="SI",UPPER(TRIM(Datos!Y711&amp;""))="NO"),IF(ISNUMBER(Datos!Y711),AND(OR(Y$1005="",Datos!Y711&gt;=Y$1005),OR(Y$1006="",Datos!Y711&lt;=Y$1006)),FALSE),TRUE))))</f>
        <v>0.0</v>
      </c>
      <c r="Z711">
        <f>IF(Datos!Z711="",0,IF(AND(Z$1008&lt;&gt;"",Datos!Z711=Z$1008),0,IF(Z$1004=0,0,1-CHOOSE(Z$1004,IF(ISNUMBER(Datos!Z711),AND(OR(Z$1005="",Datos!Z711&gt;=Z$1005),OR(Z$1006="",Datos!Z711&lt;=Z$1006)),FALSE),IF(ISNUMBER(Datos!Z711),AND(Datos!Z711=INT(Datos!Z711),AND(OR(Z$1005="",Datos!Z711&gt;=Z$1005),OR(Z$1006="",Datos!Z711&lt;=Z$1006))),FALSE),OR(ISNUMBER(FIND(";"&amp;UPPER(TRIM(Datos!Z711&amp;""))&amp;"=",Z$1007)),ISNUMBER(FIND(";"&amp;UPPER(TRIM(Datos!Z711&amp;""))&amp;";",Z$1007))),OR(UPPER(TRIM(Datos!Z711&amp;""))="SÍ",UPPER(TRIM(Datos!Z711&amp;""))="SI",UPPER(TRIM(Datos!Z711&amp;""))="NO"),IF(ISNUMBER(Datos!Z711),AND(OR(Z$1005="",Datos!Z711&gt;=Z$1005),OR(Z$1006="",Datos!Z711&lt;=Z$1006)),FALSE),TRUE))))</f>
        <v>0.0</v>
      </c>
      <c r="AA711">
        <f>IF(Datos!AA711="",0,IF(AND(AA$1008&lt;&gt;"",Datos!AA711=AA$1008),0,IF(AA$1004=0,0,1-CHOOSE(AA$1004,IF(ISNUMBER(Datos!AA711),AND(OR(AA$1005="",Datos!AA711&gt;=AA$1005),OR(AA$1006="",Datos!AA711&lt;=AA$1006)),FALSE),IF(ISNUMBER(Datos!AA711),AND(Datos!AA711=INT(Datos!AA711),AND(OR(AA$1005="",Datos!AA711&gt;=AA$1005),OR(AA$1006="",Datos!AA711&lt;=AA$1006))),FALSE),OR(ISNUMBER(FIND(";"&amp;UPPER(TRIM(Datos!AA711&amp;""))&amp;"=",AA$1007)),ISNUMBER(FIND(";"&amp;UPPER(TRIM(Datos!AA711&amp;""))&amp;";",AA$1007))),OR(UPPER(TRIM(Datos!AA711&amp;""))="SÍ",UPPER(TRIM(Datos!AA711&amp;""))="SI",UPPER(TRIM(Datos!AA711&amp;""))="NO"),IF(ISNUMBER(Datos!AA711),AND(OR(AA$1005="",Datos!AA711&gt;=AA$1005),OR(AA$1006="",Datos!AA711&lt;=AA$1006)),FALSE),TRUE))))</f>
        <v>0.0</v>
      </c>
      <c r="AB711">
        <f>IF(Datos!AB711="",0,IF(AND(AB$1008&lt;&gt;"",Datos!AB711=AB$1008),0,IF(AB$1004=0,0,1-CHOOSE(AB$1004,IF(ISNUMBER(Datos!AB711),AND(OR(AB$1005="",Datos!AB711&gt;=AB$1005),OR(AB$1006="",Datos!AB711&lt;=AB$1006)),FALSE),IF(ISNUMBER(Datos!AB711),AND(Datos!AB711=INT(Datos!AB711),AND(OR(AB$1005="",Datos!AB711&gt;=AB$1005),OR(AB$1006="",Datos!AB711&lt;=AB$1006))),FALSE),OR(ISNUMBER(FIND(";"&amp;UPPER(TRIM(Datos!AB711&amp;""))&amp;"=",AB$1007)),ISNUMBER(FIND(";"&amp;UPPER(TRIM(Datos!AB711&amp;""))&amp;";",AB$1007))),OR(UPPER(TRIM(Datos!AB711&amp;""))="SÍ",UPPER(TRIM(Datos!AB711&amp;""))="SI",UPPER(TRIM(Datos!AB711&amp;""))="NO"),IF(ISNUMBER(Datos!AB711),AND(OR(AB$1005="",Datos!AB711&gt;=AB$1005),OR(AB$1006="",Datos!AB711&lt;=AB$1006)),FALSE),TRUE))))</f>
        <v>0.0</v>
      </c>
      <c r="AC711">
        <f>IF(Datos!AC711="",0,IF(AND(AC$1008&lt;&gt;"",Datos!AC711=AC$1008),0,IF(AC$1004=0,0,1-CHOOSE(AC$1004,IF(ISNUMBER(Datos!AC711),AND(OR(AC$1005="",Datos!AC711&gt;=AC$1005),OR(AC$1006="",Datos!AC711&lt;=AC$1006)),FALSE),IF(ISNUMBER(Datos!AC711),AND(Datos!AC711=INT(Datos!AC711),AND(OR(AC$1005="",Datos!AC711&gt;=AC$1005),OR(AC$1006="",Datos!AC711&lt;=AC$1006))),FALSE),OR(ISNUMBER(FIND(";"&amp;UPPER(TRIM(Datos!AC711&amp;""))&amp;"=",AC$1007)),ISNUMBER(FIND(";"&amp;UPPER(TRIM(Datos!AC711&amp;""))&amp;";",AC$1007))),OR(UPPER(TRIM(Datos!AC711&amp;""))="SÍ",UPPER(TRIM(Datos!AC711&amp;""))="SI",UPPER(TRIM(Datos!AC711&amp;""))="NO"),IF(ISNUMBER(Datos!AC711),AND(OR(AC$1005="",Datos!AC711&gt;=AC$1005),OR(AC$1006="",Datos!AC711&lt;=AC$1006)),FALSE),TRUE))))</f>
        <v>0.0</v>
      </c>
      <c r="AD711">
        <f>IF(Datos!AD711="",0,IF(AND(AD$1008&lt;&gt;"",Datos!AD711=AD$1008),0,IF(AD$1004=0,0,1-CHOOSE(AD$1004,IF(ISNUMBER(Datos!AD711),AND(OR(AD$1005="",Datos!AD711&gt;=AD$1005),OR(AD$1006="",Datos!AD711&lt;=AD$1006)),FALSE),IF(ISNUMBER(Datos!AD711),AND(Datos!AD711=INT(Datos!AD711),AND(OR(AD$1005="",Datos!AD711&gt;=AD$1005),OR(AD$1006="",Datos!AD711&lt;=AD$1006))),FALSE),OR(ISNUMBER(FIND(";"&amp;UPPER(TRIM(Datos!AD711&amp;""))&amp;"=",AD$1007)),ISNUMBER(FIND(";"&amp;UPPER(TRIM(Datos!AD711&amp;""))&amp;";",AD$1007))),OR(UPPER(TRIM(Datos!AD711&amp;""))="SÍ",UPPER(TRIM(Datos!AD711&amp;""))="SI",UPPER(TRIM(Datos!AD711&amp;""))="NO"),IF(ISNUMBER(Datos!AD711),AND(OR(AD$1005="",Datos!AD711&gt;=AD$1005),OR(AD$1006="",Datos!AD711&lt;=AD$1006)),FALSE),TRUE))))</f>
        <v>0.0</v>
      </c>
      <c r="AE711">
        <f>IF(Datos!AE711="",0,IF(AND(AE$1008&lt;&gt;"",Datos!AE711=AE$1008),0,IF(AE$1004=0,0,1-CHOOSE(AE$1004,IF(ISNUMBER(Datos!AE711),AND(OR(AE$1005="",Datos!AE711&gt;=AE$1005),OR(AE$1006="",Datos!AE711&lt;=AE$1006)),FALSE),IF(ISNUMBER(Datos!AE711),AND(Datos!AE711=INT(Datos!AE711),AND(OR(AE$1005="",Datos!AE711&gt;=AE$1005),OR(AE$1006="",Datos!AE711&lt;=AE$1006))),FALSE),OR(ISNUMBER(FIND(";"&amp;UPPER(TRIM(Datos!AE711&amp;""))&amp;"=",AE$1007)),ISNUMBER(FIND(";"&amp;UPPER(TRIM(Datos!AE711&amp;""))&amp;";",AE$1007))),OR(UPPER(TRIM(Datos!AE711&amp;""))="SÍ",UPPER(TRIM(Datos!AE711&amp;""))="SI",UPPER(TRIM(Datos!AE711&amp;""))="NO"),IF(ISNUMBER(Datos!AE711),AND(OR(AE$1005="",Datos!AE711&gt;=AE$1005),OR(AE$1006="",Datos!AE711&lt;=AE$1006)),FALSE),TRUE))))</f>
        <v>0.0</v>
      </c>
    </row>
    <row r="712" spans="2:31">
      <c r="B712">
        <f>IF(Datos!B712="",0,IF(AND(B$1008&lt;&gt;"",Datos!B712=B$1008),0,IF(B$1004=0,0,1-CHOOSE(B$1004,IF(ISNUMBER(Datos!B712),AND(OR(B$1005="",Datos!B712&gt;=B$1005),OR(B$1006="",Datos!B712&lt;=B$1006)),FALSE),IF(ISNUMBER(Datos!B712),AND(Datos!B712=INT(Datos!B712),AND(OR(B$1005="",Datos!B712&gt;=B$1005),OR(B$1006="",Datos!B712&lt;=B$1006))),FALSE),OR(ISNUMBER(FIND(";"&amp;UPPER(TRIM(Datos!B712&amp;""))&amp;"=",B$1007)),ISNUMBER(FIND(";"&amp;UPPER(TRIM(Datos!B712&amp;""))&amp;";",B$1007))),OR(UPPER(TRIM(Datos!B712&amp;""))="SÍ",UPPER(TRIM(Datos!B712&amp;""))="SI",UPPER(TRIM(Datos!B712&amp;""))="NO"),IF(ISNUMBER(Datos!B712),AND(OR(B$1005="",Datos!B712&gt;=B$1005),OR(B$1006="",Datos!B712&lt;=B$1006)),FALSE),TRUE))))</f>
        <v>0.0</v>
      </c>
      <c r="C712">
        <f>IF(Datos!C712="",0,IF(AND(C$1008&lt;&gt;"",Datos!C712=C$1008),0,IF(C$1004=0,0,1-CHOOSE(C$1004,IF(ISNUMBER(Datos!C712),AND(OR(C$1005="",Datos!C712&gt;=C$1005),OR(C$1006="",Datos!C712&lt;=C$1006)),FALSE),IF(ISNUMBER(Datos!C712),AND(Datos!C712=INT(Datos!C712),AND(OR(C$1005="",Datos!C712&gt;=C$1005),OR(C$1006="",Datos!C712&lt;=C$1006))),FALSE),OR(ISNUMBER(FIND(";"&amp;UPPER(TRIM(Datos!C712&amp;""))&amp;"=",C$1007)),ISNUMBER(FIND(";"&amp;UPPER(TRIM(Datos!C712&amp;""))&amp;";",C$1007))),OR(UPPER(TRIM(Datos!C712&amp;""))="SÍ",UPPER(TRIM(Datos!C712&amp;""))="SI",UPPER(TRIM(Datos!C712&amp;""))="NO"),IF(ISNUMBER(Datos!C712),AND(OR(C$1005="",Datos!C712&gt;=C$1005),OR(C$1006="",Datos!C712&lt;=C$1006)),FALSE),TRUE))))</f>
        <v>0.0</v>
      </c>
      <c r="D712">
        <f>IF(Datos!D712="",0,IF(AND(D$1008&lt;&gt;"",Datos!D712=D$1008),0,IF(D$1004=0,0,1-CHOOSE(D$1004,IF(ISNUMBER(Datos!D712),AND(OR(D$1005="",Datos!D712&gt;=D$1005),OR(D$1006="",Datos!D712&lt;=D$1006)),FALSE),IF(ISNUMBER(Datos!D712),AND(Datos!D712=INT(Datos!D712),AND(OR(D$1005="",Datos!D712&gt;=D$1005),OR(D$1006="",Datos!D712&lt;=D$1006))),FALSE),OR(ISNUMBER(FIND(";"&amp;UPPER(TRIM(Datos!D712&amp;""))&amp;"=",D$1007)),ISNUMBER(FIND(";"&amp;UPPER(TRIM(Datos!D712&amp;""))&amp;";",D$1007))),OR(UPPER(TRIM(Datos!D712&amp;""))="SÍ",UPPER(TRIM(Datos!D712&amp;""))="SI",UPPER(TRIM(Datos!D712&amp;""))="NO"),IF(ISNUMBER(Datos!D712),AND(OR(D$1005="",Datos!D712&gt;=D$1005),OR(D$1006="",Datos!D712&lt;=D$1006)),FALSE),TRUE))))</f>
        <v>0.0</v>
      </c>
      <c r="E712">
        <f>IF(Datos!E712="",0,IF(AND(E$1008&lt;&gt;"",Datos!E712=E$1008),0,IF(E$1004=0,0,1-CHOOSE(E$1004,IF(ISNUMBER(Datos!E712),AND(OR(E$1005="",Datos!E712&gt;=E$1005),OR(E$1006="",Datos!E712&lt;=E$1006)),FALSE),IF(ISNUMBER(Datos!E712),AND(Datos!E712=INT(Datos!E712),AND(OR(E$1005="",Datos!E712&gt;=E$1005),OR(E$1006="",Datos!E712&lt;=E$1006))),FALSE),OR(ISNUMBER(FIND(";"&amp;UPPER(TRIM(Datos!E712&amp;""))&amp;"=",E$1007)),ISNUMBER(FIND(";"&amp;UPPER(TRIM(Datos!E712&amp;""))&amp;";",E$1007))),OR(UPPER(TRIM(Datos!E712&amp;""))="SÍ",UPPER(TRIM(Datos!E712&amp;""))="SI",UPPER(TRIM(Datos!E712&amp;""))="NO"),IF(ISNUMBER(Datos!E712),AND(OR(E$1005="",Datos!E712&gt;=E$1005),OR(E$1006="",Datos!E712&lt;=E$1006)),FALSE),TRUE))))</f>
        <v>0.0</v>
      </c>
      <c r="F712">
        <f>IF(Datos!F712="",0,IF(AND(F$1008&lt;&gt;"",Datos!F712=F$1008),0,IF(F$1004=0,0,1-CHOOSE(F$1004,IF(ISNUMBER(Datos!F712),AND(OR(F$1005="",Datos!F712&gt;=F$1005),OR(F$1006="",Datos!F712&lt;=F$1006)),FALSE),IF(ISNUMBER(Datos!F712),AND(Datos!F712=INT(Datos!F712),AND(OR(F$1005="",Datos!F712&gt;=F$1005),OR(F$1006="",Datos!F712&lt;=F$1006))),FALSE),OR(ISNUMBER(FIND(";"&amp;UPPER(TRIM(Datos!F712&amp;""))&amp;"=",F$1007)),ISNUMBER(FIND(";"&amp;UPPER(TRIM(Datos!F712&amp;""))&amp;";",F$1007))),OR(UPPER(TRIM(Datos!F712&amp;""))="SÍ",UPPER(TRIM(Datos!F712&amp;""))="SI",UPPER(TRIM(Datos!F712&amp;""))="NO"),IF(ISNUMBER(Datos!F712),AND(OR(F$1005="",Datos!F712&gt;=F$1005),OR(F$1006="",Datos!F712&lt;=F$1006)),FALSE),TRUE))))</f>
        <v>0.0</v>
      </c>
      <c r="G712">
        <f>IF(Datos!G712="",0,IF(AND(G$1008&lt;&gt;"",Datos!G712=G$1008),0,IF(G$1004=0,0,1-CHOOSE(G$1004,IF(ISNUMBER(Datos!G712),AND(OR(G$1005="",Datos!G712&gt;=G$1005),OR(G$1006="",Datos!G712&lt;=G$1006)),FALSE),IF(ISNUMBER(Datos!G712),AND(Datos!G712=INT(Datos!G712),AND(OR(G$1005="",Datos!G712&gt;=G$1005),OR(G$1006="",Datos!G712&lt;=G$1006))),FALSE),OR(ISNUMBER(FIND(";"&amp;UPPER(TRIM(Datos!G712&amp;""))&amp;"=",G$1007)),ISNUMBER(FIND(";"&amp;UPPER(TRIM(Datos!G712&amp;""))&amp;";",G$1007))),OR(UPPER(TRIM(Datos!G712&amp;""))="SÍ",UPPER(TRIM(Datos!G712&amp;""))="SI",UPPER(TRIM(Datos!G712&amp;""))="NO"),IF(ISNUMBER(Datos!G712),AND(OR(G$1005="",Datos!G712&gt;=G$1005),OR(G$1006="",Datos!G712&lt;=G$1006)),FALSE),TRUE))))</f>
        <v>0.0</v>
      </c>
      <c r="H712">
        <f>IF(Datos!H712="",0,IF(AND(H$1008&lt;&gt;"",Datos!H712=H$1008),0,IF(H$1004=0,0,1-CHOOSE(H$1004,IF(ISNUMBER(Datos!H712),AND(OR(H$1005="",Datos!H712&gt;=H$1005),OR(H$1006="",Datos!H712&lt;=H$1006)),FALSE),IF(ISNUMBER(Datos!H712),AND(Datos!H712=INT(Datos!H712),AND(OR(H$1005="",Datos!H712&gt;=H$1005),OR(H$1006="",Datos!H712&lt;=H$1006))),FALSE),OR(ISNUMBER(FIND(";"&amp;UPPER(TRIM(Datos!H712&amp;""))&amp;"=",H$1007)),ISNUMBER(FIND(";"&amp;UPPER(TRIM(Datos!H712&amp;""))&amp;";",H$1007))),OR(UPPER(TRIM(Datos!H712&amp;""))="SÍ",UPPER(TRIM(Datos!H712&amp;""))="SI",UPPER(TRIM(Datos!H712&amp;""))="NO"),IF(ISNUMBER(Datos!H712),AND(OR(H$1005="",Datos!H712&gt;=H$1005),OR(H$1006="",Datos!H712&lt;=H$1006)),FALSE),TRUE))))</f>
        <v>0.0</v>
      </c>
      <c r="I712">
        <f>IF(Datos!I712="",0,IF(AND(I$1008&lt;&gt;"",Datos!I712=I$1008),0,IF(I$1004=0,0,1-CHOOSE(I$1004,IF(ISNUMBER(Datos!I712),AND(OR(I$1005="",Datos!I712&gt;=I$1005),OR(I$1006="",Datos!I712&lt;=I$1006)),FALSE),IF(ISNUMBER(Datos!I712),AND(Datos!I712=INT(Datos!I712),AND(OR(I$1005="",Datos!I712&gt;=I$1005),OR(I$1006="",Datos!I712&lt;=I$1006))),FALSE),OR(ISNUMBER(FIND(";"&amp;UPPER(TRIM(Datos!I712&amp;""))&amp;"=",I$1007)),ISNUMBER(FIND(";"&amp;UPPER(TRIM(Datos!I712&amp;""))&amp;";",I$1007))),OR(UPPER(TRIM(Datos!I712&amp;""))="SÍ",UPPER(TRIM(Datos!I712&amp;""))="SI",UPPER(TRIM(Datos!I712&amp;""))="NO"),IF(ISNUMBER(Datos!I712),AND(OR(I$1005="",Datos!I712&gt;=I$1005),OR(I$1006="",Datos!I712&lt;=I$1006)),FALSE),TRUE))))</f>
        <v>0.0</v>
      </c>
      <c r="J712">
        <f>IF(Datos!J712="",0,IF(AND(J$1008&lt;&gt;"",Datos!J712=J$1008),0,IF(J$1004=0,0,1-CHOOSE(J$1004,IF(ISNUMBER(Datos!J712),AND(OR(J$1005="",Datos!J712&gt;=J$1005),OR(J$1006="",Datos!J712&lt;=J$1006)),FALSE),IF(ISNUMBER(Datos!J712),AND(Datos!J712=INT(Datos!J712),AND(OR(J$1005="",Datos!J712&gt;=J$1005),OR(J$1006="",Datos!J712&lt;=J$1006))),FALSE),OR(ISNUMBER(FIND(";"&amp;UPPER(TRIM(Datos!J712&amp;""))&amp;"=",J$1007)),ISNUMBER(FIND(";"&amp;UPPER(TRIM(Datos!J712&amp;""))&amp;";",J$1007))),OR(UPPER(TRIM(Datos!J712&amp;""))="SÍ",UPPER(TRIM(Datos!J712&amp;""))="SI",UPPER(TRIM(Datos!J712&amp;""))="NO"),IF(ISNUMBER(Datos!J712),AND(OR(J$1005="",Datos!J712&gt;=J$1005),OR(J$1006="",Datos!J712&lt;=J$1006)),FALSE),TRUE))))</f>
        <v>0.0</v>
      </c>
      <c r="K712">
        <f>IF(Datos!K712="",0,IF(AND(K$1008&lt;&gt;"",Datos!K712=K$1008),0,IF(K$1004=0,0,1-CHOOSE(K$1004,IF(ISNUMBER(Datos!K712),AND(OR(K$1005="",Datos!K712&gt;=K$1005),OR(K$1006="",Datos!K712&lt;=K$1006)),FALSE),IF(ISNUMBER(Datos!K712),AND(Datos!K712=INT(Datos!K712),AND(OR(K$1005="",Datos!K712&gt;=K$1005),OR(K$1006="",Datos!K712&lt;=K$1006))),FALSE),OR(ISNUMBER(FIND(";"&amp;UPPER(TRIM(Datos!K712&amp;""))&amp;"=",K$1007)),ISNUMBER(FIND(";"&amp;UPPER(TRIM(Datos!K712&amp;""))&amp;";",K$1007))),OR(UPPER(TRIM(Datos!K712&amp;""))="SÍ",UPPER(TRIM(Datos!K712&amp;""))="SI",UPPER(TRIM(Datos!K712&amp;""))="NO"),IF(ISNUMBER(Datos!K712),AND(OR(K$1005="",Datos!K712&gt;=K$1005),OR(K$1006="",Datos!K712&lt;=K$1006)),FALSE),TRUE))))</f>
        <v>0.0</v>
      </c>
      <c r="L712">
        <f>IF(Datos!L712="",0,IF(AND(L$1008&lt;&gt;"",Datos!L712=L$1008),0,IF(L$1004=0,0,1-CHOOSE(L$1004,IF(ISNUMBER(Datos!L712),AND(OR(L$1005="",Datos!L712&gt;=L$1005),OR(L$1006="",Datos!L712&lt;=L$1006)),FALSE),IF(ISNUMBER(Datos!L712),AND(Datos!L712=INT(Datos!L712),AND(OR(L$1005="",Datos!L712&gt;=L$1005),OR(L$1006="",Datos!L712&lt;=L$1006))),FALSE),OR(ISNUMBER(FIND(";"&amp;UPPER(TRIM(Datos!L712&amp;""))&amp;"=",L$1007)),ISNUMBER(FIND(";"&amp;UPPER(TRIM(Datos!L712&amp;""))&amp;";",L$1007))),OR(UPPER(TRIM(Datos!L712&amp;""))="SÍ",UPPER(TRIM(Datos!L712&amp;""))="SI",UPPER(TRIM(Datos!L712&amp;""))="NO"),IF(ISNUMBER(Datos!L712),AND(OR(L$1005="",Datos!L712&gt;=L$1005),OR(L$1006="",Datos!L712&lt;=L$1006)),FALSE),TRUE))))</f>
        <v>0.0</v>
      </c>
      <c r="M712">
        <f>IF(Datos!M712="",0,IF(AND(M$1008&lt;&gt;"",Datos!M712=M$1008),0,IF(M$1004=0,0,1-CHOOSE(M$1004,IF(ISNUMBER(Datos!M712),AND(OR(M$1005="",Datos!M712&gt;=M$1005),OR(M$1006="",Datos!M712&lt;=M$1006)),FALSE),IF(ISNUMBER(Datos!M712),AND(Datos!M712=INT(Datos!M712),AND(OR(M$1005="",Datos!M712&gt;=M$1005),OR(M$1006="",Datos!M712&lt;=M$1006))),FALSE),OR(ISNUMBER(FIND(";"&amp;UPPER(TRIM(Datos!M712&amp;""))&amp;"=",M$1007)),ISNUMBER(FIND(";"&amp;UPPER(TRIM(Datos!M712&amp;""))&amp;";",M$1007))),OR(UPPER(TRIM(Datos!M712&amp;""))="SÍ",UPPER(TRIM(Datos!M712&amp;""))="SI",UPPER(TRIM(Datos!M712&amp;""))="NO"),IF(ISNUMBER(Datos!M712),AND(OR(M$1005="",Datos!M712&gt;=M$1005),OR(M$1006="",Datos!M712&lt;=M$1006)),FALSE),TRUE))))</f>
        <v>0.0</v>
      </c>
      <c r="N712">
        <f>IF(Datos!N712="",0,IF(AND(N$1008&lt;&gt;"",Datos!N712=N$1008),0,IF(N$1004=0,0,1-CHOOSE(N$1004,IF(ISNUMBER(Datos!N712),AND(OR(N$1005="",Datos!N712&gt;=N$1005),OR(N$1006="",Datos!N712&lt;=N$1006)),FALSE),IF(ISNUMBER(Datos!N712),AND(Datos!N712=INT(Datos!N712),AND(OR(N$1005="",Datos!N712&gt;=N$1005),OR(N$1006="",Datos!N712&lt;=N$1006))),FALSE),OR(ISNUMBER(FIND(";"&amp;UPPER(TRIM(Datos!N712&amp;""))&amp;"=",N$1007)),ISNUMBER(FIND(";"&amp;UPPER(TRIM(Datos!N712&amp;""))&amp;";",N$1007))),OR(UPPER(TRIM(Datos!N712&amp;""))="SÍ",UPPER(TRIM(Datos!N712&amp;""))="SI",UPPER(TRIM(Datos!N712&amp;""))="NO"),IF(ISNUMBER(Datos!N712),AND(OR(N$1005="",Datos!N712&gt;=N$1005),OR(N$1006="",Datos!N712&lt;=N$1006)),FALSE),TRUE))))</f>
        <v>0.0</v>
      </c>
      <c r="O712">
        <f>IF(Datos!O712="",0,IF(AND(O$1008&lt;&gt;"",Datos!O712=O$1008),0,IF(O$1004=0,0,1-CHOOSE(O$1004,IF(ISNUMBER(Datos!O712),AND(OR(O$1005="",Datos!O712&gt;=O$1005),OR(O$1006="",Datos!O712&lt;=O$1006)),FALSE),IF(ISNUMBER(Datos!O712),AND(Datos!O712=INT(Datos!O712),AND(OR(O$1005="",Datos!O712&gt;=O$1005),OR(O$1006="",Datos!O712&lt;=O$1006))),FALSE),OR(ISNUMBER(FIND(";"&amp;UPPER(TRIM(Datos!O712&amp;""))&amp;"=",O$1007)),ISNUMBER(FIND(";"&amp;UPPER(TRIM(Datos!O712&amp;""))&amp;";",O$1007))),OR(UPPER(TRIM(Datos!O712&amp;""))="SÍ",UPPER(TRIM(Datos!O712&amp;""))="SI",UPPER(TRIM(Datos!O712&amp;""))="NO"),IF(ISNUMBER(Datos!O712),AND(OR(O$1005="",Datos!O712&gt;=O$1005),OR(O$1006="",Datos!O712&lt;=O$1006)),FALSE),TRUE))))</f>
        <v>0.0</v>
      </c>
      <c r="P712">
        <f>IF(Datos!P712="",0,IF(AND(P$1008&lt;&gt;"",Datos!P712=P$1008),0,IF(P$1004=0,0,1-CHOOSE(P$1004,IF(ISNUMBER(Datos!P712),AND(OR(P$1005="",Datos!P712&gt;=P$1005),OR(P$1006="",Datos!P712&lt;=P$1006)),FALSE),IF(ISNUMBER(Datos!P712),AND(Datos!P712=INT(Datos!P712),AND(OR(P$1005="",Datos!P712&gt;=P$1005),OR(P$1006="",Datos!P712&lt;=P$1006))),FALSE),OR(ISNUMBER(FIND(";"&amp;UPPER(TRIM(Datos!P712&amp;""))&amp;"=",P$1007)),ISNUMBER(FIND(";"&amp;UPPER(TRIM(Datos!P712&amp;""))&amp;";",P$1007))),OR(UPPER(TRIM(Datos!P712&amp;""))="SÍ",UPPER(TRIM(Datos!P712&amp;""))="SI",UPPER(TRIM(Datos!P712&amp;""))="NO"),IF(ISNUMBER(Datos!P712),AND(OR(P$1005="",Datos!P712&gt;=P$1005),OR(P$1006="",Datos!P712&lt;=P$1006)),FALSE),TRUE))))</f>
        <v>0.0</v>
      </c>
      <c r="Q712">
        <f>IF(Datos!Q712="",0,IF(AND(Q$1008&lt;&gt;"",Datos!Q712=Q$1008),0,IF(Q$1004=0,0,1-CHOOSE(Q$1004,IF(ISNUMBER(Datos!Q712),AND(OR(Q$1005="",Datos!Q712&gt;=Q$1005),OR(Q$1006="",Datos!Q712&lt;=Q$1006)),FALSE),IF(ISNUMBER(Datos!Q712),AND(Datos!Q712=INT(Datos!Q712),AND(OR(Q$1005="",Datos!Q712&gt;=Q$1005),OR(Q$1006="",Datos!Q712&lt;=Q$1006))),FALSE),OR(ISNUMBER(FIND(";"&amp;UPPER(TRIM(Datos!Q712&amp;""))&amp;"=",Q$1007)),ISNUMBER(FIND(";"&amp;UPPER(TRIM(Datos!Q712&amp;""))&amp;";",Q$1007))),OR(UPPER(TRIM(Datos!Q712&amp;""))="SÍ",UPPER(TRIM(Datos!Q712&amp;""))="SI",UPPER(TRIM(Datos!Q712&amp;""))="NO"),IF(ISNUMBER(Datos!Q712),AND(OR(Q$1005="",Datos!Q712&gt;=Q$1005),OR(Q$1006="",Datos!Q712&lt;=Q$1006)),FALSE),TRUE))))</f>
        <v>0.0</v>
      </c>
      <c r="R712">
        <f>IF(Datos!R712="",0,IF(AND(R$1008&lt;&gt;"",Datos!R712=R$1008),0,IF(R$1004=0,0,1-CHOOSE(R$1004,IF(ISNUMBER(Datos!R712),AND(OR(R$1005="",Datos!R712&gt;=R$1005),OR(R$1006="",Datos!R712&lt;=R$1006)),FALSE),IF(ISNUMBER(Datos!R712),AND(Datos!R712=INT(Datos!R712),AND(OR(R$1005="",Datos!R712&gt;=R$1005),OR(R$1006="",Datos!R712&lt;=R$1006))),FALSE),OR(ISNUMBER(FIND(";"&amp;UPPER(TRIM(Datos!R712&amp;""))&amp;"=",R$1007)),ISNUMBER(FIND(";"&amp;UPPER(TRIM(Datos!R712&amp;""))&amp;";",R$1007))),OR(UPPER(TRIM(Datos!R712&amp;""))="SÍ",UPPER(TRIM(Datos!R712&amp;""))="SI",UPPER(TRIM(Datos!R712&amp;""))="NO"),IF(ISNUMBER(Datos!R712),AND(OR(R$1005="",Datos!R712&gt;=R$1005),OR(R$1006="",Datos!R712&lt;=R$1006)),FALSE),TRUE))))</f>
        <v>0.0</v>
      </c>
      <c r="S712">
        <f>IF(Datos!S712="",0,IF(AND(S$1008&lt;&gt;"",Datos!S712=S$1008),0,IF(S$1004=0,0,1-CHOOSE(S$1004,IF(ISNUMBER(Datos!S712),AND(OR(S$1005="",Datos!S712&gt;=S$1005),OR(S$1006="",Datos!S712&lt;=S$1006)),FALSE),IF(ISNUMBER(Datos!S712),AND(Datos!S712=INT(Datos!S712),AND(OR(S$1005="",Datos!S712&gt;=S$1005),OR(S$1006="",Datos!S712&lt;=S$1006))),FALSE),OR(ISNUMBER(FIND(";"&amp;UPPER(TRIM(Datos!S712&amp;""))&amp;"=",S$1007)),ISNUMBER(FIND(";"&amp;UPPER(TRIM(Datos!S712&amp;""))&amp;";",S$1007))),OR(UPPER(TRIM(Datos!S712&amp;""))="SÍ",UPPER(TRIM(Datos!S712&amp;""))="SI",UPPER(TRIM(Datos!S712&amp;""))="NO"),IF(ISNUMBER(Datos!S712),AND(OR(S$1005="",Datos!S712&gt;=S$1005),OR(S$1006="",Datos!S712&lt;=S$1006)),FALSE),TRUE))))</f>
        <v>0.0</v>
      </c>
      <c r="T712">
        <f>IF(Datos!T712="",0,IF(AND(T$1008&lt;&gt;"",Datos!T712=T$1008),0,IF(T$1004=0,0,1-CHOOSE(T$1004,IF(ISNUMBER(Datos!T712),AND(OR(T$1005="",Datos!T712&gt;=T$1005),OR(T$1006="",Datos!T712&lt;=T$1006)),FALSE),IF(ISNUMBER(Datos!T712),AND(Datos!T712=INT(Datos!T712),AND(OR(T$1005="",Datos!T712&gt;=T$1005),OR(T$1006="",Datos!T712&lt;=T$1006))),FALSE),OR(ISNUMBER(FIND(";"&amp;UPPER(TRIM(Datos!T712&amp;""))&amp;"=",T$1007)),ISNUMBER(FIND(";"&amp;UPPER(TRIM(Datos!T712&amp;""))&amp;";",T$1007))),OR(UPPER(TRIM(Datos!T712&amp;""))="SÍ",UPPER(TRIM(Datos!T712&amp;""))="SI",UPPER(TRIM(Datos!T712&amp;""))="NO"),IF(ISNUMBER(Datos!T712),AND(OR(T$1005="",Datos!T712&gt;=T$1005),OR(T$1006="",Datos!T712&lt;=T$1006)),FALSE),TRUE))))</f>
        <v>0.0</v>
      </c>
      <c r="U712">
        <f>IF(Datos!U712="",0,IF(AND(U$1008&lt;&gt;"",Datos!U712=U$1008),0,IF(U$1004=0,0,1-CHOOSE(U$1004,IF(ISNUMBER(Datos!U712),AND(OR(U$1005="",Datos!U712&gt;=U$1005),OR(U$1006="",Datos!U712&lt;=U$1006)),FALSE),IF(ISNUMBER(Datos!U712),AND(Datos!U712=INT(Datos!U712),AND(OR(U$1005="",Datos!U712&gt;=U$1005),OR(U$1006="",Datos!U712&lt;=U$1006))),FALSE),OR(ISNUMBER(FIND(";"&amp;UPPER(TRIM(Datos!U712&amp;""))&amp;"=",U$1007)),ISNUMBER(FIND(";"&amp;UPPER(TRIM(Datos!U712&amp;""))&amp;";",U$1007))),OR(UPPER(TRIM(Datos!U712&amp;""))="SÍ",UPPER(TRIM(Datos!U712&amp;""))="SI",UPPER(TRIM(Datos!U712&amp;""))="NO"),IF(ISNUMBER(Datos!U712),AND(OR(U$1005="",Datos!U712&gt;=U$1005),OR(U$1006="",Datos!U712&lt;=U$1006)),FALSE),TRUE))))</f>
        <v>0.0</v>
      </c>
      <c r="V712">
        <f>IF(Datos!V712="",0,IF(AND(V$1008&lt;&gt;"",Datos!V712=V$1008),0,IF(V$1004=0,0,1-CHOOSE(V$1004,IF(ISNUMBER(Datos!V712),AND(OR(V$1005="",Datos!V712&gt;=V$1005),OR(V$1006="",Datos!V712&lt;=V$1006)),FALSE),IF(ISNUMBER(Datos!V712),AND(Datos!V712=INT(Datos!V712),AND(OR(V$1005="",Datos!V712&gt;=V$1005),OR(V$1006="",Datos!V712&lt;=V$1006))),FALSE),OR(ISNUMBER(FIND(";"&amp;UPPER(TRIM(Datos!V712&amp;""))&amp;"=",V$1007)),ISNUMBER(FIND(";"&amp;UPPER(TRIM(Datos!V712&amp;""))&amp;";",V$1007))),OR(UPPER(TRIM(Datos!V712&amp;""))="SÍ",UPPER(TRIM(Datos!V712&amp;""))="SI",UPPER(TRIM(Datos!V712&amp;""))="NO"),IF(ISNUMBER(Datos!V712),AND(OR(V$1005="",Datos!V712&gt;=V$1005),OR(V$1006="",Datos!V712&lt;=V$1006)),FALSE),TRUE))))</f>
        <v>0.0</v>
      </c>
      <c r="W712">
        <f>IF(Datos!W712="",0,IF(AND(W$1008&lt;&gt;"",Datos!W712=W$1008),0,IF(W$1004=0,0,1-CHOOSE(W$1004,IF(ISNUMBER(Datos!W712),AND(OR(W$1005="",Datos!W712&gt;=W$1005),OR(W$1006="",Datos!W712&lt;=W$1006)),FALSE),IF(ISNUMBER(Datos!W712),AND(Datos!W712=INT(Datos!W712),AND(OR(W$1005="",Datos!W712&gt;=W$1005),OR(W$1006="",Datos!W712&lt;=W$1006))),FALSE),OR(ISNUMBER(FIND(";"&amp;UPPER(TRIM(Datos!W712&amp;""))&amp;"=",W$1007)),ISNUMBER(FIND(";"&amp;UPPER(TRIM(Datos!W712&amp;""))&amp;";",W$1007))),OR(UPPER(TRIM(Datos!W712&amp;""))="SÍ",UPPER(TRIM(Datos!W712&amp;""))="SI",UPPER(TRIM(Datos!W712&amp;""))="NO"),IF(ISNUMBER(Datos!W712),AND(OR(W$1005="",Datos!W712&gt;=W$1005),OR(W$1006="",Datos!W712&lt;=W$1006)),FALSE),TRUE))))</f>
        <v>0.0</v>
      </c>
      <c r="X712">
        <f>IF(Datos!X712="",0,IF(AND(X$1008&lt;&gt;"",Datos!X712=X$1008),0,IF(X$1004=0,0,1-CHOOSE(X$1004,IF(ISNUMBER(Datos!X712),AND(OR(X$1005="",Datos!X712&gt;=X$1005),OR(X$1006="",Datos!X712&lt;=X$1006)),FALSE),IF(ISNUMBER(Datos!X712),AND(Datos!X712=INT(Datos!X712),AND(OR(X$1005="",Datos!X712&gt;=X$1005),OR(X$1006="",Datos!X712&lt;=X$1006))),FALSE),OR(ISNUMBER(FIND(";"&amp;UPPER(TRIM(Datos!X712&amp;""))&amp;"=",X$1007)),ISNUMBER(FIND(";"&amp;UPPER(TRIM(Datos!X712&amp;""))&amp;";",X$1007))),OR(UPPER(TRIM(Datos!X712&amp;""))="SÍ",UPPER(TRIM(Datos!X712&amp;""))="SI",UPPER(TRIM(Datos!X712&amp;""))="NO"),IF(ISNUMBER(Datos!X712),AND(OR(X$1005="",Datos!X712&gt;=X$1005),OR(X$1006="",Datos!X712&lt;=X$1006)),FALSE),TRUE))))</f>
        <v>0.0</v>
      </c>
      <c r="Y712">
        <f>IF(Datos!Y712="",0,IF(AND(Y$1008&lt;&gt;"",Datos!Y712=Y$1008),0,IF(Y$1004=0,0,1-CHOOSE(Y$1004,IF(ISNUMBER(Datos!Y712),AND(OR(Y$1005="",Datos!Y712&gt;=Y$1005),OR(Y$1006="",Datos!Y712&lt;=Y$1006)),FALSE),IF(ISNUMBER(Datos!Y712),AND(Datos!Y712=INT(Datos!Y712),AND(OR(Y$1005="",Datos!Y712&gt;=Y$1005),OR(Y$1006="",Datos!Y712&lt;=Y$1006))),FALSE),OR(ISNUMBER(FIND(";"&amp;UPPER(TRIM(Datos!Y712&amp;""))&amp;"=",Y$1007)),ISNUMBER(FIND(";"&amp;UPPER(TRIM(Datos!Y712&amp;""))&amp;";",Y$1007))),OR(UPPER(TRIM(Datos!Y712&amp;""))="SÍ",UPPER(TRIM(Datos!Y712&amp;""))="SI",UPPER(TRIM(Datos!Y712&amp;""))="NO"),IF(ISNUMBER(Datos!Y712),AND(OR(Y$1005="",Datos!Y712&gt;=Y$1005),OR(Y$1006="",Datos!Y712&lt;=Y$1006)),FALSE),TRUE))))</f>
        <v>0.0</v>
      </c>
      <c r="Z712">
        <f>IF(Datos!Z712="",0,IF(AND(Z$1008&lt;&gt;"",Datos!Z712=Z$1008),0,IF(Z$1004=0,0,1-CHOOSE(Z$1004,IF(ISNUMBER(Datos!Z712),AND(OR(Z$1005="",Datos!Z712&gt;=Z$1005),OR(Z$1006="",Datos!Z712&lt;=Z$1006)),FALSE),IF(ISNUMBER(Datos!Z712),AND(Datos!Z712=INT(Datos!Z712),AND(OR(Z$1005="",Datos!Z712&gt;=Z$1005),OR(Z$1006="",Datos!Z712&lt;=Z$1006))),FALSE),OR(ISNUMBER(FIND(";"&amp;UPPER(TRIM(Datos!Z712&amp;""))&amp;"=",Z$1007)),ISNUMBER(FIND(";"&amp;UPPER(TRIM(Datos!Z712&amp;""))&amp;";",Z$1007))),OR(UPPER(TRIM(Datos!Z712&amp;""))="SÍ",UPPER(TRIM(Datos!Z712&amp;""))="SI",UPPER(TRIM(Datos!Z712&amp;""))="NO"),IF(ISNUMBER(Datos!Z712),AND(OR(Z$1005="",Datos!Z712&gt;=Z$1005),OR(Z$1006="",Datos!Z712&lt;=Z$1006)),FALSE),TRUE))))</f>
        <v>0.0</v>
      </c>
      <c r="AA712">
        <f>IF(Datos!AA712="",0,IF(AND(AA$1008&lt;&gt;"",Datos!AA712=AA$1008),0,IF(AA$1004=0,0,1-CHOOSE(AA$1004,IF(ISNUMBER(Datos!AA712),AND(OR(AA$1005="",Datos!AA712&gt;=AA$1005),OR(AA$1006="",Datos!AA712&lt;=AA$1006)),FALSE),IF(ISNUMBER(Datos!AA712),AND(Datos!AA712=INT(Datos!AA712),AND(OR(AA$1005="",Datos!AA712&gt;=AA$1005),OR(AA$1006="",Datos!AA712&lt;=AA$1006))),FALSE),OR(ISNUMBER(FIND(";"&amp;UPPER(TRIM(Datos!AA712&amp;""))&amp;"=",AA$1007)),ISNUMBER(FIND(";"&amp;UPPER(TRIM(Datos!AA712&amp;""))&amp;";",AA$1007))),OR(UPPER(TRIM(Datos!AA712&amp;""))="SÍ",UPPER(TRIM(Datos!AA712&amp;""))="SI",UPPER(TRIM(Datos!AA712&amp;""))="NO"),IF(ISNUMBER(Datos!AA712),AND(OR(AA$1005="",Datos!AA712&gt;=AA$1005),OR(AA$1006="",Datos!AA712&lt;=AA$1006)),FALSE),TRUE))))</f>
        <v>0.0</v>
      </c>
      <c r="AB712">
        <f>IF(Datos!AB712="",0,IF(AND(AB$1008&lt;&gt;"",Datos!AB712=AB$1008),0,IF(AB$1004=0,0,1-CHOOSE(AB$1004,IF(ISNUMBER(Datos!AB712),AND(OR(AB$1005="",Datos!AB712&gt;=AB$1005),OR(AB$1006="",Datos!AB712&lt;=AB$1006)),FALSE),IF(ISNUMBER(Datos!AB712),AND(Datos!AB712=INT(Datos!AB712),AND(OR(AB$1005="",Datos!AB712&gt;=AB$1005),OR(AB$1006="",Datos!AB712&lt;=AB$1006))),FALSE),OR(ISNUMBER(FIND(";"&amp;UPPER(TRIM(Datos!AB712&amp;""))&amp;"=",AB$1007)),ISNUMBER(FIND(";"&amp;UPPER(TRIM(Datos!AB712&amp;""))&amp;";",AB$1007))),OR(UPPER(TRIM(Datos!AB712&amp;""))="SÍ",UPPER(TRIM(Datos!AB712&amp;""))="SI",UPPER(TRIM(Datos!AB712&amp;""))="NO"),IF(ISNUMBER(Datos!AB712),AND(OR(AB$1005="",Datos!AB712&gt;=AB$1005),OR(AB$1006="",Datos!AB712&lt;=AB$1006)),FALSE),TRUE))))</f>
        <v>0.0</v>
      </c>
      <c r="AC712">
        <f>IF(Datos!AC712="",0,IF(AND(AC$1008&lt;&gt;"",Datos!AC712=AC$1008),0,IF(AC$1004=0,0,1-CHOOSE(AC$1004,IF(ISNUMBER(Datos!AC712),AND(OR(AC$1005="",Datos!AC712&gt;=AC$1005),OR(AC$1006="",Datos!AC712&lt;=AC$1006)),FALSE),IF(ISNUMBER(Datos!AC712),AND(Datos!AC712=INT(Datos!AC712),AND(OR(AC$1005="",Datos!AC712&gt;=AC$1005),OR(AC$1006="",Datos!AC712&lt;=AC$1006))),FALSE),OR(ISNUMBER(FIND(";"&amp;UPPER(TRIM(Datos!AC712&amp;""))&amp;"=",AC$1007)),ISNUMBER(FIND(";"&amp;UPPER(TRIM(Datos!AC712&amp;""))&amp;";",AC$1007))),OR(UPPER(TRIM(Datos!AC712&amp;""))="SÍ",UPPER(TRIM(Datos!AC712&amp;""))="SI",UPPER(TRIM(Datos!AC712&amp;""))="NO"),IF(ISNUMBER(Datos!AC712),AND(OR(AC$1005="",Datos!AC712&gt;=AC$1005),OR(AC$1006="",Datos!AC712&lt;=AC$1006)),FALSE),TRUE))))</f>
        <v>0.0</v>
      </c>
      <c r="AD712">
        <f>IF(Datos!AD712="",0,IF(AND(AD$1008&lt;&gt;"",Datos!AD712=AD$1008),0,IF(AD$1004=0,0,1-CHOOSE(AD$1004,IF(ISNUMBER(Datos!AD712),AND(OR(AD$1005="",Datos!AD712&gt;=AD$1005),OR(AD$1006="",Datos!AD712&lt;=AD$1006)),FALSE),IF(ISNUMBER(Datos!AD712),AND(Datos!AD712=INT(Datos!AD712),AND(OR(AD$1005="",Datos!AD712&gt;=AD$1005),OR(AD$1006="",Datos!AD712&lt;=AD$1006))),FALSE),OR(ISNUMBER(FIND(";"&amp;UPPER(TRIM(Datos!AD712&amp;""))&amp;"=",AD$1007)),ISNUMBER(FIND(";"&amp;UPPER(TRIM(Datos!AD712&amp;""))&amp;";",AD$1007))),OR(UPPER(TRIM(Datos!AD712&amp;""))="SÍ",UPPER(TRIM(Datos!AD712&amp;""))="SI",UPPER(TRIM(Datos!AD712&amp;""))="NO"),IF(ISNUMBER(Datos!AD712),AND(OR(AD$1005="",Datos!AD712&gt;=AD$1005),OR(AD$1006="",Datos!AD712&lt;=AD$1006)),FALSE),TRUE))))</f>
        <v>0.0</v>
      </c>
      <c r="AE712">
        <f>IF(Datos!AE712="",0,IF(AND(AE$1008&lt;&gt;"",Datos!AE712=AE$1008),0,IF(AE$1004=0,0,1-CHOOSE(AE$1004,IF(ISNUMBER(Datos!AE712),AND(OR(AE$1005="",Datos!AE712&gt;=AE$1005),OR(AE$1006="",Datos!AE712&lt;=AE$1006)),FALSE),IF(ISNUMBER(Datos!AE712),AND(Datos!AE712=INT(Datos!AE712),AND(OR(AE$1005="",Datos!AE712&gt;=AE$1005),OR(AE$1006="",Datos!AE712&lt;=AE$1006))),FALSE),OR(ISNUMBER(FIND(";"&amp;UPPER(TRIM(Datos!AE712&amp;""))&amp;"=",AE$1007)),ISNUMBER(FIND(";"&amp;UPPER(TRIM(Datos!AE712&amp;""))&amp;";",AE$1007))),OR(UPPER(TRIM(Datos!AE712&amp;""))="SÍ",UPPER(TRIM(Datos!AE712&amp;""))="SI",UPPER(TRIM(Datos!AE712&amp;""))="NO"),IF(ISNUMBER(Datos!AE712),AND(OR(AE$1005="",Datos!AE712&gt;=AE$1005),OR(AE$1006="",Datos!AE712&lt;=AE$1006)),FALSE),TRUE))))</f>
        <v>0.0</v>
      </c>
    </row>
    <row r="713" spans="2:31">
      <c r="B713">
        <f>IF(Datos!B713="",0,IF(AND(B$1008&lt;&gt;"",Datos!B713=B$1008),0,IF(B$1004=0,0,1-CHOOSE(B$1004,IF(ISNUMBER(Datos!B713),AND(OR(B$1005="",Datos!B713&gt;=B$1005),OR(B$1006="",Datos!B713&lt;=B$1006)),FALSE),IF(ISNUMBER(Datos!B713),AND(Datos!B713=INT(Datos!B713),AND(OR(B$1005="",Datos!B713&gt;=B$1005),OR(B$1006="",Datos!B713&lt;=B$1006))),FALSE),OR(ISNUMBER(FIND(";"&amp;UPPER(TRIM(Datos!B713&amp;""))&amp;"=",B$1007)),ISNUMBER(FIND(";"&amp;UPPER(TRIM(Datos!B713&amp;""))&amp;";",B$1007))),OR(UPPER(TRIM(Datos!B713&amp;""))="SÍ",UPPER(TRIM(Datos!B713&amp;""))="SI",UPPER(TRIM(Datos!B713&amp;""))="NO"),IF(ISNUMBER(Datos!B713),AND(OR(B$1005="",Datos!B713&gt;=B$1005),OR(B$1006="",Datos!B713&lt;=B$1006)),FALSE),TRUE))))</f>
        <v>0.0</v>
      </c>
      <c r="C713">
        <f>IF(Datos!C713="",0,IF(AND(C$1008&lt;&gt;"",Datos!C713=C$1008),0,IF(C$1004=0,0,1-CHOOSE(C$1004,IF(ISNUMBER(Datos!C713),AND(OR(C$1005="",Datos!C713&gt;=C$1005),OR(C$1006="",Datos!C713&lt;=C$1006)),FALSE),IF(ISNUMBER(Datos!C713),AND(Datos!C713=INT(Datos!C713),AND(OR(C$1005="",Datos!C713&gt;=C$1005),OR(C$1006="",Datos!C713&lt;=C$1006))),FALSE),OR(ISNUMBER(FIND(";"&amp;UPPER(TRIM(Datos!C713&amp;""))&amp;"=",C$1007)),ISNUMBER(FIND(";"&amp;UPPER(TRIM(Datos!C713&amp;""))&amp;";",C$1007))),OR(UPPER(TRIM(Datos!C713&amp;""))="SÍ",UPPER(TRIM(Datos!C713&amp;""))="SI",UPPER(TRIM(Datos!C713&amp;""))="NO"),IF(ISNUMBER(Datos!C713),AND(OR(C$1005="",Datos!C713&gt;=C$1005),OR(C$1006="",Datos!C713&lt;=C$1006)),FALSE),TRUE))))</f>
        <v>0.0</v>
      </c>
      <c r="D713">
        <f>IF(Datos!D713="",0,IF(AND(D$1008&lt;&gt;"",Datos!D713=D$1008),0,IF(D$1004=0,0,1-CHOOSE(D$1004,IF(ISNUMBER(Datos!D713),AND(OR(D$1005="",Datos!D713&gt;=D$1005),OR(D$1006="",Datos!D713&lt;=D$1006)),FALSE),IF(ISNUMBER(Datos!D713),AND(Datos!D713=INT(Datos!D713),AND(OR(D$1005="",Datos!D713&gt;=D$1005),OR(D$1006="",Datos!D713&lt;=D$1006))),FALSE),OR(ISNUMBER(FIND(";"&amp;UPPER(TRIM(Datos!D713&amp;""))&amp;"=",D$1007)),ISNUMBER(FIND(";"&amp;UPPER(TRIM(Datos!D713&amp;""))&amp;";",D$1007))),OR(UPPER(TRIM(Datos!D713&amp;""))="SÍ",UPPER(TRIM(Datos!D713&amp;""))="SI",UPPER(TRIM(Datos!D713&amp;""))="NO"),IF(ISNUMBER(Datos!D713),AND(OR(D$1005="",Datos!D713&gt;=D$1005),OR(D$1006="",Datos!D713&lt;=D$1006)),FALSE),TRUE))))</f>
        <v>0.0</v>
      </c>
      <c r="E713">
        <f>IF(Datos!E713="",0,IF(AND(E$1008&lt;&gt;"",Datos!E713=E$1008),0,IF(E$1004=0,0,1-CHOOSE(E$1004,IF(ISNUMBER(Datos!E713),AND(OR(E$1005="",Datos!E713&gt;=E$1005),OR(E$1006="",Datos!E713&lt;=E$1006)),FALSE),IF(ISNUMBER(Datos!E713),AND(Datos!E713=INT(Datos!E713),AND(OR(E$1005="",Datos!E713&gt;=E$1005),OR(E$1006="",Datos!E713&lt;=E$1006))),FALSE),OR(ISNUMBER(FIND(";"&amp;UPPER(TRIM(Datos!E713&amp;""))&amp;"=",E$1007)),ISNUMBER(FIND(";"&amp;UPPER(TRIM(Datos!E713&amp;""))&amp;";",E$1007))),OR(UPPER(TRIM(Datos!E713&amp;""))="SÍ",UPPER(TRIM(Datos!E713&amp;""))="SI",UPPER(TRIM(Datos!E713&amp;""))="NO"),IF(ISNUMBER(Datos!E713),AND(OR(E$1005="",Datos!E713&gt;=E$1005),OR(E$1006="",Datos!E713&lt;=E$1006)),FALSE),TRUE))))</f>
        <v>0.0</v>
      </c>
      <c r="F713">
        <f>IF(Datos!F713="",0,IF(AND(F$1008&lt;&gt;"",Datos!F713=F$1008),0,IF(F$1004=0,0,1-CHOOSE(F$1004,IF(ISNUMBER(Datos!F713),AND(OR(F$1005="",Datos!F713&gt;=F$1005),OR(F$1006="",Datos!F713&lt;=F$1006)),FALSE),IF(ISNUMBER(Datos!F713),AND(Datos!F713=INT(Datos!F713),AND(OR(F$1005="",Datos!F713&gt;=F$1005),OR(F$1006="",Datos!F713&lt;=F$1006))),FALSE),OR(ISNUMBER(FIND(";"&amp;UPPER(TRIM(Datos!F713&amp;""))&amp;"=",F$1007)),ISNUMBER(FIND(";"&amp;UPPER(TRIM(Datos!F713&amp;""))&amp;";",F$1007))),OR(UPPER(TRIM(Datos!F713&amp;""))="SÍ",UPPER(TRIM(Datos!F713&amp;""))="SI",UPPER(TRIM(Datos!F713&amp;""))="NO"),IF(ISNUMBER(Datos!F713),AND(OR(F$1005="",Datos!F713&gt;=F$1005),OR(F$1006="",Datos!F713&lt;=F$1006)),FALSE),TRUE))))</f>
        <v>0.0</v>
      </c>
      <c r="G713">
        <f>IF(Datos!G713="",0,IF(AND(G$1008&lt;&gt;"",Datos!G713=G$1008),0,IF(G$1004=0,0,1-CHOOSE(G$1004,IF(ISNUMBER(Datos!G713),AND(OR(G$1005="",Datos!G713&gt;=G$1005),OR(G$1006="",Datos!G713&lt;=G$1006)),FALSE),IF(ISNUMBER(Datos!G713),AND(Datos!G713=INT(Datos!G713),AND(OR(G$1005="",Datos!G713&gt;=G$1005),OR(G$1006="",Datos!G713&lt;=G$1006))),FALSE),OR(ISNUMBER(FIND(";"&amp;UPPER(TRIM(Datos!G713&amp;""))&amp;"=",G$1007)),ISNUMBER(FIND(";"&amp;UPPER(TRIM(Datos!G713&amp;""))&amp;";",G$1007))),OR(UPPER(TRIM(Datos!G713&amp;""))="SÍ",UPPER(TRIM(Datos!G713&amp;""))="SI",UPPER(TRIM(Datos!G713&amp;""))="NO"),IF(ISNUMBER(Datos!G713),AND(OR(G$1005="",Datos!G713&gt;=G$1005),OR(G$1006="",Datos!G713&lt;=G$1006)),FALSE),TRUE))))</f>
        <v>0.0</v>
      </c>
      <c r="H713">
        <f>IF(Datos!H713="",0,IF(AND(H$1008&lt;&gt;"",Datos!H713=H$1008),0,IF(H$1004=0,0,1-CHOOSE(H$1004,IF(ISNUMBER(Datos!H713),AND(OR(H$1005="",Datos!H713&gt;=H$1005),OR(H$1006="",Datos!H713&lt;=H$1006)),FALSE),IF(ISNUMBER(Datos!H713),AND(Datos!H713=INT(Datos!H713),AND(OR(H$1005="",Datos!H713&gt;=H$1005),OR(H$1006="",Datos!H713&lt;=H$1006))),FALSE),OR(ISNUMBER(FIND(";"&amp;UPPER(TRIM(Datos!H713&amp;""))&amp;"=",H$1007)),ISNUMBER(FIND(";"&amp;UPPER(TRIM(Datos!H713&amp;""))&amp;";",H$1007))),OR(UPPER(TRIM(Datos!H713&amp;""))="SÍ",UPPER(TRIM(Datos!H713&amp;""))="SI",UPPER(TRIM(Datos!H713&amp;""))="NO"),IF(ISNUMBER(Datos!H713),AND(OR(H$1005="",Datos!H713&gt;=H$1005),OR(H$1006="",Datos!H713&lt;=H$1006)),FALSE),TRUE))))</f>
        <v>0.0</v>
      </c>
      <c r="I713">
        <f>IF(Datos!I713="",0,IF(AND(I$1008&lt;&gt;"",Datos!I713=I$1008),0,IF(I$1004=0,0,1-CHOOSE(I$1004,IF(ISNUMBER(Datos!I713),AND(OR(I$1005="",Datos!I713&gt;=I$1005),OR(I$1006="",Datos!I713&lt;=I$1006)),FALSE),IF(ISNUMBER(Datos!I713),AND(Datos!I713=INT(Datos!I713),AND(OR(I$1005="",Datos!I713&gt;=I$1005),OR(I$1006="",Datos!I713&lt;=I$1006))),FALSE),OR(ISNUMBER(FIND(";"&amp;UPPER(TRIM(Datos!I713&amp;""))&amp;"=",I$1007)),ISNUMBER(FIND(";"&amp;UPPER(TRIM(Datos!I713&amp;""))&amp;";",I$1007))),OR(UPPER(TRIM(Datos!I713&amp;""))="SÍ",UPPER(TRIM(Datos!I713&amp;""))="SI",UPPER(TRIM(Datos!I713&amp;""))="NO"),IF(ISNUMBER(Datos!I713),AND(OR(I$1005="",Datos!I713&gt;=I$1005),OR(I$1006="",Datos!I713&lt;=I$1006)),FALSE),TRUE))))</f>
        <v>0.0</v>
      </c>
      <c r="J713">
        <f>IF(Datos!J713="",0,IF(AND(J$1008&lt;&gt;"",Datos!J713=J$1008),0,IF(J$1004=0,0,1-CHOOSE(J$1004,IF(ISNUMBER(Datos!J713),AND(OR(J$1005="",Datos!J713&gt;=J$1005),OR(J$1006="",Datos!J713&lt;=J$1006)),FALSE),IF(ISNUMBER(Datos!J713),AND(Datos!J713=INT(Datos!J713),AND(OR(J$1005="",Datos!J713&gt;=J$1005),OR(J$1006="",Datos!J713&lt;=J$1006))),FALSE),OR(ISNUMBER(FIND(";"&amp;UPPER(TRIM(Datos!J713&amp;""))&amp;"=",J$1007)),ISNUMBER(FIND(";"&amp;UPPER(TRIM(Datos!J713&amp;""))&amp;";",J$1007))),OR(UPPER(TRIM(Datos!J713&amp;""))="SÍ",UPPER(TRIM(Datos!J713&amp;""))="SI",UPPER(TRIM(Datos!J713&amp;""))="NO"),IF(ISNUMBER(Datos!J713),AND(OR(J$1005="",Datos!J713&gt;=J$1005),OR(J$1006="",Datos!J713&lt;=J$1006)),FALSE),TRUE))))</f>
        <v>0.0</v>
      </c>
      <c r="K713">
        <f>IF(Datos!K713="",0,IF(AND(K$1008&lt;&gt;"",Datos!K713=K$1008),0,IF(K$1004=0,0,1-CHOOSE(K$1004,IF(ISNUMBER(Datos!K713),AND(OR(K$1005="",Datos!K713&gt;=K$1005),OR(K$1006="",Datos!K713&lt;=K$1006)),FALSE),IF(ISNUMBER(Datos!K713),AND(Datos!K713=INT(Datos!K713),AND(OR(K$1005="",Datos!K713&gt;=K$1005),OR(K$1006="",Datos!K713&lt;=K$1006))),FALSE),OR(ISNUMBER(FIND(";"&amp;UPPER(TRIM(Datos!K713&amp;""))&amp;"=",K$1007)),ISNUMBER(FIND(";"&amp;UPPER(TRIM(Datos!K713&amp;""))&amp;";",K$1007))),OR(UPPER(TRIM(Datos!K713&amp;""))="SÍ",UPPER(TRIM(Datos!K713&amp;""))="SI",UPPER(TRIM(Datos!K713&amp;""))="NO"),IF(ISNUMBER(Datos!K713),AND(OR(K$1005="",Datos!K713&gt;=K$1005),OR(K$1006="",Datos!K713&lt;=K$1006)),FALSE),TRUE))))</f>
        <v>0.0</v>
      </c>
      <c r="L713">
        <f>IF(Datos!L713="",0,IF(AND(L$1008&lt;&gt;"",Datos!L713=L$1008),0,IF(L$1004=0,0,1-CHOOSE(L$1004,IF(ISNUMBER(Datos!L713),AND(OR(L$1005="",Datos!L713&gt;=L$1005),OR(L$1006="",Datos!L713&lt;=L$1006)),FALSE),IF(ISNUMBER(Datos!L713),AND(Datos!L713=INT(Datos!L713),AND(OR(L$1005="",Datos!L713&gt;=L$1005),OR(L$1006="",Datos!L713&lt;=L$1006))),FALSE),OR(ISNUMBER(FIND(";"&amp;UPPER(TRIM(Datos!L713&amp;""))&amp;"=",L$1007)),ISNUMBER(FIND(";"&amp;UPPER(TRIM(Datos!L713&amp;""))&amp;";",L$1007))),OR(UPPER(TRIM(Datos!L713&amp;""))="SÍ",UPPER(TRIM(Datos!L713&amp;""))="SI",UPPER(TRIM(Datos!L713&amp;""))="NO"),IF(ISNUMBER(Datos!L713),AND(OR(L$1005="",Datos!L713&gt;=L$1005),OR(L$1006="",Datos!L713&lt;=L$1006)),FALSE),TRUE))))</f>
        <v>0.0</v>
      </c>
      <c r="M713">
        <f>IF(Datos!M713="",0,IF(AND(M$1008&lt;&gt;"",Datos!M713=M$1008),0,IF(M$1004=0,0,1-CHOOSE(M$1004,IF(ISNUMBER(Datos!M713),AND(OR(M$1005="",Datos!M713&gt;=M$1005),OR(M$1006="",Datos!M713&lt;=M$1006)),FALSE),IF(ISNUMBER(Datos!M713),AND(Datos!M713=INT(Datos!M713),AND(OR(M$1005="",Datos!M713&gt;=M$1005),OR(M$1006="",Datos!M713&lt;=M$1006))),FALSE),OR(ISNUMBER(FIND(";"&amp;UPPER(TRIM(Datos!M713&amp;""))&amp;"=",M$1007)),ISNUMBER(FIND(";"&amp;UPPER(TRIM(Datos!M713&amp;""))&amp;";",M$1007))),OR(UPPER(TRIM(Datos!M713&amp;""))="SÍ",UPPER(TRIM(Datos!M713&amp;""))="SI",UPPER(TRIM(Datos!M713&amp;""))="NO"),IF(ISNUMBER(Datos!M713),AND(OR(M$1005="",Datos!M713&gt;=M$1005),OR(M$1006="",Datos!M713&lt;=M$1006)),FALSE),TRUE))))</f>
        <v>0.0</v>
      </c>
      <c r="N713">
        <f>IF(Datos!N713="",0,IF(AND(N$1008&lt;&gt;"",Datos!N713=N$1008),0,IF(N$1004=0,0,1-CHOOSE(N$1004,IF(ISNUMBER(Datos!N713),AND(OR(N$1005="",Datos!N713&gt;=N$1005),OR(N$1006="",Datos!N713&lt;=N$1006)),FALSE),IF(ISNUMBER(Datos!N713),AND(Datos!N713=INT(Datos!N713),AND(OR(N$1005="",Datos!N713&gt;=N$1005),OR(N$1006="",Datos!N713&lt;=N$1006))),FALSE),OR(ISNUMBER(FIND(";"&amp;UPPER(TRIM(Datos!N713&amp;""))&amp;"=",N$1007)),ISNUMBER(FIND(";"&amp;UPPER(TRIM(Datos!N713&amp;""))&amp;";",N$1007))),OR(UPPER(TRIM(Datos!N713&amp;""))="SÍ",UPPER(TRIM(Datos!N713&amp;""))="SI",UPPER(TRIM(Datos!N713&amp;""))="NO"),IF(ISNUMBER(Datos!N713),AND(OR(N$1005="",Datos!N713&gt;=N$1005),OR(N$1006="",Datos!N713&lt;=N$1006)),FALSE),TRUE))))</f>
        <v>0.0</v>
      </c>
      <c r="O713">
        <f>IF(Datos!O713="",0,IF(AND(O$1008&lt;&gt;"",Datos!O713=O$1008),0,IF(O$1004=0,0,1-CHOOSE(O$1004,IF(ISNUMBER(Datos!O713),AND(OR(O$1005="",Datos!O713&gt;=O$1005),OR(O$1006="",Datos!O713&lt;=O$1006)),FALSE),IF(ISNUMBER(Datos!O713),AND(Datos!O713=INT(Datos!O713),AND(OR(O$1005="",Datos!O713&gt;=O$1005),OR(O$1006="",Datos!O713&lt;=O$1006))),FALSE),OR(ISNUMBER(FIND(";"&amp;UPPER(TRIM(Datos!O713&amp;""))&amp;"=",O$1007)),ISNUMBER(FIND(";"&amp;UPPER(TRIM(Datos!O713&amp;""))&amp;";",O$1007))),OR(UPPER(TRIM(Datos!O713&amp;""))="SÍ",UPPER(TRIM(Datos!O713&amp;""))="SI",UPPER(TRIM(Datos!O713&amp;""))="NO"),IF(ISNUMBER(Datos!O713),AND(OR(O$1005="",Datos!O713&gt;=O$1005),OR(O$1006="",Datos!O713&lt;=O$1006)),FALSE),TRUE))))</f>
        <v>0.0</v>
      </c>
      <c r="P713">
        <f>IF(Datos!P713="",0,IF(AND(P$1008&lt;&gt;"",Datos!P713=P$1008),0,IF(P$1004=0,0,1-CHOOSE(P$1004,IF(ISNUMBER(Datos!P713),AND(OR(P$1005="",Datos!P713&gt;=P$1005),OR(P$1006="",Datos!P713&lt;=P$1006)),FALSE),IF(ISNUMBER(Datos!P713),AND(Datos!P713=INT(Datos!P713),AND(OR(P$1005="",Datos!P713&gt;=P$1005),OR(P$1006="",Datos!P713&lt;=P$1006))),FALSE),OR(ISNUMBER(FIND(";"&amp;UPPER(TRIM(Datos!P713&amp;""))&amp;"=",P$1007)),ISNUMBER(FIND(";"&amp;UPPER(TRIM(Datos!P713&amp;""))&amp;";",P$1007))),OR(UPPER(TRIM(Datos!P713&amp;""))="SÍ",UPPER(TRIM(Datos!P713&amp;""))="SI",UPPER(TRIM(Datos!P713&amp;""))="NO"),IF(ISNUMBER(Datos!P713),AND(OR(P$1005="",Datos!P713&gt;=P$1005),OR(P$1006="",Datos!P713&lt;=P$1006)),FALSE),TRUE))))</f>
        <v>0.0</v>
      </c>
      <c r="Q713">
        <f>IF(Datos!Q713="",0,IF(AND(Q$1008&lt;&gt;"",Datos!Q713=Q$1008),0,IF(Q$1004=0,0,1-CHOOSE(Q$1004,IF(ISNUMBER(Datos!Q713),AND(OR(Q$1005="",Datos!Q713&gt;=Q$1005),OR(Q$1006="",Datos!Q713&lt;=Q$1006)),FALSE),IF(ISNUMBER(Datos!Q713),AND(Datos!Q713=INT(Datos!Q713),AND(OR(Q$1005="",Datos!Q713&gt;=Q$1005),OR(Q$1006="",Datos!Q713&lt;=Q$1006))),FALSE),OR(ISNUMBER(FIND(";"&amp;UPPER(TRIM(Datos!Q713&amp;""))&amp;"=",Q$1007)),ISNUMBER(FIND(";"&amp;UPPER(TRIM(Datos!Q713&amp;""))&amp;";",Q$1007))),OR(UPPER(TRIM(Datos!Q713&amp;""))="SÍ",UPPER(TRIM(Datos!Q713&amp;""))="SI",UPPER(TRIM(Datos!Q713&amp;""))="NO"),IF(ISNUMBER(Datos!Q713),AND(OR(Q$1005="",Datos!Q713&gt;=Q$1005),OR(Q$1006="",Datos!Q713&lt;=Q$1006)),FALSE),TRUE))))</f>
        <v>0.0</v>
      </c>
      <c r="R713">
        <f>IF(Datos!R713="",0,IF(AND(R$1008&lt;&gt;"",Datos!R713=R$1008),0,IF(R$1004=0,0,1-CHOOSE(R$1004,IF(ISNUMBER(Datos!R713),AND(OR(R$1005="",Datos!R713&gt;=R$1005),OR(R$1006="",Datos!R713&lt;=R$1006)),FALSE),IF(ISNUMBER(Datos!R713),AND(Datos!R713=INT(Datos!R713),AND(OR(R$1005="",Datos!R713&gt;=R$1005),OR(R$1006="",Datos!R713&lt;=R$1006))),FALSE),OR(ISNUMBER(FIND(";"&amp;UPPER(TRIM(Datos!R713&amp;""))&amp;"=",R$1007)),ISNUMBER(FIND(";"&amp;UPPER(TRIM(Datos!R713&amp;""))&amp;";",R$1007))),OR(UPPER(TRIM(Datos!R713&amp;""))="SÍ",UPPER(TRIM(Datos!R713&amp;""))="SI",UPPER(TRIM(Datos!R713&amp;""))="NO"),IF(ISNUMBER(Datos!R713),AND(OR(R$1005="",Datos!R713&gt;=R$1005),OR(R$1006="",Datos!R713&lt;=R$1006)),FALSE),TRUE))))</f>
        <v>0.0</v>
      </c>
      <c r="S713">
        <f>IF(Datos!S713="",0,IF(AND(S$1008&lt;&gt;"",Datos!S713=S$1008),0,IF(S$1004=0,0,1-CHOOSE(S$1004,IF(ISNUMBER(Datos!S713),AND(OR(S$1005="",Datos!S713&gt;=S$1005),OR(S$1006="",Datos!S713&lt;=S$1006)),FALSE),IF(ISNUMBER(Datos!S713),AND(Datos!S713=INT(Datos!S713),AND(OR(S$1005="",Datos!S713&gt;=S$1005),OR(S$1006="",Datos!S713&lt;=S$1006))),FALSE),OR(ISNUMBER(FIND(";"&amp;UPPER(TRIM(Datos!S713&amp;""))&amp;"=",S$1007)),ISNUMBER(FIND(";"&amp;UPPER(TRIM(Datos!S713&amp;""))&amp;";",S$1007))),OR(UPPER(TRIM(Datos!S713&amp;""))="SÍ",UPPER(TRIM(Datos!S713&amp;""))="SI",UPPER(TRIM(Datos!S713&amp;""))="NO"),IF(ISNUMBER(Datos!S713),AND(OR(S$1005="",Datos!S713&gt;=S$1005),OR(S$1006="",Datos!S713&lt;=S$1006)),FALSE),TRUE))))</f>
        <v>0.0</v>
      </c>
      <c r="T713">
        <f>IF(Datos!T713="",0,IF(AND(T$1008&lt;&gt;"",Datos!T713=T$1008),0,IF(T$1004=0,0,1-CHOOSE(T$1004,IF(ISNUMBER(Datos!T713),AND(OR(T$1005="",Datos!T713&gt;=T$1005),OR(T$1006="",Datos!T713&lt;=T$1006)),FALSE),IF(ISNUMBER(Datos!T713),AND(Datos!T713=INT(Datos!T713),AND(OR(T$1005="",Datos!T713&gt;=T$1005),OR(T$1006="",Datos!T713&lt;=T$1006))),FALSE),OR(ISNUMBER(FIND(";"&amp;UPPER(TRIM(Datos!T713&amp;""))&amp;"=",T$1007)),ISNUMBER(FIND(";"&amp;UPPER(TRIM(Datos!T713&amp;""))&amp;";",T$1007))),OR(UPPER(TRIM(Datos!T713&amp;""))="SÍ",UPPER(TRIM(Datos!T713&amp;""))="SI",UPPER(TRIM(Datos!T713&amp;""))="NO"),IF(ISNUMBER(Datos!T713),AND(OR(T$1005="",Datos!T713&gt;=T$1005),OR(T$1006="",Datos!T713&lt;=T$1006)),FALSE),TRUE))))</f>
        <v>0.0</v>
      </c>
      <c r="U713">
        <f>IF(Datos!U713="",0,IF(AND(U$1008&lt;&gt;"",Datos!U713=U$1008),0,IF(U$1004=0,0,1-CHOOSE(U$1004,IF(ISNUMBER(Datos!U713),AND(OR(U$1005="",Datos!U713&gt;=U$1005),OR(U$1006="",Datos!U713&lt;=U$1006)),FALSE),IF(ISNUMBER(Datos!U713),AND(Datos!U713=INT(Datos!U713),AND(OR(U$1005="",Datos!U713&gt;=U$1005),OR(U$1006="",Datos!U713&lt;=U$1006))),FALSE),OR(ISNUMBER(FIND(";"&amp;UPPER(TRIM(Datos!U713&amp;""))&amp;"=",U$1007)),ISNUMBER(FIND(";"&amp;UPPER(TRIM(Datos!U713&amp;""))&amp;";",U$1007))),OR(UPPER(TRIM(Datos!U713&amp;""))="SÍ",UPPER(TRIM(Datos!U713&amp;""))="SI",UPPER(TRIM(Datos!U713&amp;""))="NO"),IF(ISNUMBER(Datos!U713),AND(OR(U$1005="",Datos!U713&gt;=U$1005),OR(U$1006="",Datos!U713&lt;=U$1006)),FALSE),TRUE))))</f>
        <v>0.0</v>
      </c>
      <c r="V713">
        <f>IF(Datos!V713="",0,IF(AND(V$1008&lt;&gt;"",Datos!V713=V$1008),0,IF(V$1004=0,0,1-CHOOSE(V$1004,IF(ISNUMBER(Datos!V713),AND(OR(V$1005="",Datos!V713&gt;=V$1005),OR(V$1006="",Datos!V713&lt;=V$1006)),FALSE),IF(ISNUMBER(Datos!V713),AND(Datos!V713=INT(Datos!V713),AND(OR(V$1005="",Datos!V713&gt;=V$1005),OR(V$1006="",Datos!V713&lt;=V$1006))),FALSE),OR(ISNUMBER(FIND(";"&amp;UPPER(TRIM(Datos!V713&amp;""))&amp;"=",V$1007)),ISNUMBER(FIND(";"&amp;UPPER(TRIM(Datos!V713&amp;""))&amp;";",V$1007))),OR(UPPER(TRIM(Datos!V713&amp;""))="SÍ",UPPER(TRIM(Datos!V713&amp;""))="SI",UPPER(TRIM(Datos!V713&amp;""))="NO"),IF(ISNUMBER(Datos!V713),AND(OR(V$1005="",Datos!V713&gt;=V$1005),OR(V$1006="",Datos!V713&lt;=V$1006)),FALSE),TRUE))))</f>
        <v>0.0</v>
      </c>
      <c r="W713">
        <f>IF(Datos!W713="",0,IF(AND(W$1008&lt;&gt;"",Datos!W713=W$1008),0,IF(W$1004=0,0,1-CHOOSE(W$1004,IF(ISNUMBER(Datos!W713),AND(OR(W$1005="",Datos!W713&gt;=W$1005),OR(W$1006="",Datos!W713&lt;=W$1006)),FALSE),IF(ISNUMBER(Datos!W713),AND(Datos!W713=INT(Datos!W713),AND(OR(W$1005="",Datos!W713&gt;=W$1005),OR(W$1006="",Datos!W713&lt;=W$1006))),FALSE),OR(ISNUMBER(FIND(";"&amp;UPPER(TRIM(Datos!W713&amp;""))&amp;"=",W$1007)),ISNUMBER(FIND(";"&amp;UPPER(TRIM(Datos!W713&amp;""))&amp;";",W$1007))),OR(UPPER(TRIM(Datos!W713&amp;""))="SÍ",UPPER(TRIM(Datos!W713&amp;""))="SI",UPPER(TRIM(Datos!W713&amp;""))="NO"),IF(ISNUMBER(Datos!W713),AND(OR(W$1005="",Datos!W713&gt;=W$1005),OR(W$1006="",Datos!W713&lt;=W$1006)),FALSE),TRUE))))</f>
        <v>0.0</v>
      </c>
      <c r="X713">
        <f>IF(Datos!X713="",0,IF(AND(X$1008&lt;&gt;"",Datos!X713=X$1008),0,IF(X$1004=0,0,1-CHOOSE(X$1004,IF(ISNUMBER(Datos!X713),AND(OR(X$1005="",Datos!X713&gt;=X$1005),OR(X$1006="",Datos!X713&lt;=X$1006)),FALSE),IF(ISNUMBER(Datos!X713),AND(Datos!X713=INT(Datos!X713),AND(OR(X$1005="",Datos!X713&gt;=X$1005),OR(X$1006="",Datos!X713&lt;=X$1006))),FALSE),OR(ISNUMBER(FIND(";"&amp;UPPER(TRIM(Datos!X713&amp;""))&amp;"=",X$1007)),ISNUMBER(FIND(";"&amp;UPPER(TRIM(Datos!X713&amp;""))&amp;";",X$1007))),OR(UPPER(TRIM(Datos!X713&amp;""))="SÍ",UPPER(TRIM(Datos!X713&amp;""))="SI",UPPER(TRIM(Datos!X713&amp;""))="NO"),IF(ISNUMBER(Datos!X713),AND(OR(X$1005="",Datos!X713&gt;=X$1005),OR(X$1006="",Datos!X713&lt;=X$1006)),FALSE),TRUE))))</f>
        <v>0.0</v>
      </c>
      <c r="Y713">
        <f>IF(Datos!Y713="",0,IF(AND(Y$1008&lt;&gt;"",Datos!Y713=Y$1008),0,IF(Y$1004=0,0,1-CHOOSE(Y$1004,IF(ISNUMBER(Datos!Y713),AND(OR(Y$1005="",Datos!Y713&gt;=Y$1005),OR(Y$1006="",Datos!Y713&lt;=Y$1006)),FALSE),IF(ISNUMBER(Datos!Y713),AND(Datos!Y713=INT(Datos!Y713),AND(OR(Y$1005="",Datos!Y713&gt;=Y$1005),OR(Y$1006="",Datos!Y713&lt;=Y$1006))),FALSE),OR(ISNUMBER(FIND(";"&amp;UPPER(TRIM(Datos!Y713&amp;""))&amp;"=",Y$1007)),ISNUMBER(FIND(";"&amp;UPPER(TRIM(Datos!Y713&amp;""))&amp;";",Y$1007))),OR(UPPER(TRIM(Datos!Y713&amp;""))="SÍ",UPPER(TRIM(Datos!Y713&amp;""))="SI",UPPER(TRIM(Datos!Y713&amp;""))="NO"),IF(ISNUMBER(Datos!Y713),AND(OR(Y$1005="",Datos!Y713&gt;=Y$1005),OR(Y$1006="",Datos!Y713&lt;=Y$1006)),FALSE),TRUE))))</f>
        <v>0.0</v>
      </c>
      <c r="Z713">
        <f>IF(Datos!Z713="",0,IF(AND(Z$1008&lt;&gt;"",Datos!Z713=Z$1008),0,IF(Z$1004=0,0,1-CHOOSE(Z$1004,IF(ISNUMBER(Datos!Z713),AND(OR(Z$1005="",Datos!Z713&gt;=Z$1005),OR(Z$1006="",Datos!Z713&lt;=Z$1006)),FALSE),IF(ISNUMBER(Datos!Z713),AND(Datos!Z713=INT(Datos!Z713),AND(OR(Z$1005="",Datos!Z713&gt;=Z$1005),OR(Z$1006="",Datos!Z713&lt;=Z$1006))),FALSE),OR(ISNUMBER(FIND(";"&amp;UPPER(TRIM(Datos!Z713&amp;""))&amp;"=",Z$1007)),ISNUMBER(FIND(";"&amp;UPPER(TRIM(Datos!Z713&amp;""))&amp;";",Z$1007))),OR(UPPER(TRIM(Datos!Z713&amp;""))="SÍ",UPPER(TRIM(Datos!Z713&amp;""))="SI",UPPER(TRIM(Datos!Z713&amp;""))="NO"),IF(ISNUMBER(Datos!Z713),AND(OR(Z$1005="",Datos!Z713&gt;=Z$1005),OR(Z$1006="",Datos!Z713&lt;=Z$1006)),FALSE),TRUE))))</f>
        <v>0.0</v>
      </c>
      <c r="AA713">
        <f>IF(Datos!AA713="",0,IF(AND(AA$1008&lt;&gt;"",Datos!AA713=AA$1008),0,IF(AA$1004=0,0,1-CHOOSE(AA$1004,IF(ISNUMBER(Datos!AA713),AND(OR(AA$1005="",Datos!AA713&gt;=AA$1005),OR(AA$1006="",Datos!AA713&lt;=AA$1006)),FALSE),IF(ISNUMBER(Datos!AA713),AND(Datos!AA713=INT(Datos!AA713),AND(OR(AA$1005="",Datos!AA713&gt;=AA$1005),OR(AA$1006="",Datos!AA713&lt;=AA$1006))),FALSE),OR(ISNUMBER(FIND(";"&amp;UPPER(TRIM(Datos!AA713&amp;""))&amp;"=",AA$1007)),ISNUMBER(FIND(";"&amp;UPPER(TRIM(Datos!AA713&amp;""))&amp;";",AA$1007))),OR(UPPER(TRIM(Datos!AA713&amp;""))="SÍ",UPPER(TRIM(Datos!AA713&amp;""))="SI",UPPER(TRIM(Datos!AA713&amp;""))="NO"),IF(ISNUMBER(Datos!AA713),AND(OR(AA$1005="",Datos!AA713&gt;=AA$1005),OR(AA$1006="",Datos!AA713&lt;=AA$1006)),FALSE),TRUE))))</f>
        <v>0.0</v>
      </c>
      <c r="AB713">
        <f>IF(Datos!AB713="",0,IF(AND(AB$1008&lt;&gt;"",Datos!AB713=AB$1008),0,IF(AB$1004=0,0,1-CHOOSE(AB$1004,IF(ISNUMBER(Datos!AB713),AND(OR(AB$1005="",Datos!AB713&gt;=AB$1005),OR(AB$1006="",Datos!AB713&lt;=AB$1006)),FALSE),IF(ISNUMBER(Datos!AB713),AND(Datos!AB713=INT(Datos!AB713),AND(OR(AB$1005="",Datos!AB713&gt;=AB$1005),OR(AB$1006="",Datos!AB713&lt;=AB$1006))),FALSE),OR(ISNUMBER(FIND(";"&amp;UPPER(TRIM(Datos!AB713&amp;""))&amp;"=",AB$1007)),ISNUMBER(FIND(";"&amp;UPPER(TRIM(Datos!AB713&amp;""))&amp;";",AB$1007))),OR(UPPER(TRIM(Datos!AB713&amp;""))="SÍ",UPPER(TRIM(Datos!AB713&amp;""))="SI",UPPER(TRIM(Datos!AB713&amp;""))="NO"),IF(ISNUMBER(Datos!AB713),AND(OR(AB$1005="",Datos!AB713&gt;=AB$1005),OR(AB$1006="",Datos!AB713&lt;=AB$1006)),FALSE),TRUE))))</f>
        <v>0.0</v>
      </c>
      <c r="AC713">
        <f>IF(Datos!AC713="",0,IF(AND(AC$1008&lt;&gt;"",Datos!AC713=AC$1008),0,IF(AC$1004=0,0,1-CHOOSE(AC$1004,IF(ISNUMBER(Datos!AC713),AND(OR(AC$1005="",Datos!AC713&gt;=AC$1005),OR(AC$1006="",Datos!AC713&lt;=AC$1006)),FALSE),IF(ISNUMBER(Datos!AC713),AND(Datos!AC713=INT(Datos!AC713),AND(OR(AC$1005="",Datos!AC713&gt;=AC$1005),OR(AC$1006="",Datos!AC713&lt;=AC$1006))),FALSE),OR(ISNUMBER(FIND(";"&amp;UPPER(TRIM(Datos!AC713&amp;""))&amp;"=",AC$1007)),ISNUMBER(FIND(";"&amp;UPPER(TRIM(Datos!AC713&amp;""))&amp;";",AC$1007))),OR(UPPER(TRIM(Datos!AC713&amp;""))="SÍ",UPPER(TRIM(Datos!AC713&amp;""))="SI",UPPER(TRIM(Datos!AC713&amp;""))="NO"),IF(ISNUMBER(Datos!AC713),AND(OR(AC$1005="",Datos!AC713&gt;=AC$1005),OR(AC$1006="",Datos!AC713&lt;=AC$1006)),FALSE),TRUE))))</f>
        <v>0.0</v>
      </c>
      <c r="AD713">
        <f>IF(Datos!AD713="",0,IF(AND(AD$1008&lt;&gt;"",Datos!AD713=AD$1008),0,IF(AD$1004=0,0,1-CHOOSE(AD$1004,IF(ISNUMBER(Datos!AD713),AND(OR(AD$1005="",Datos!AD713&gt;=AD$1005),OR(AD$1006="",Datos!AD713&lt;=AD$1006)),FALSE),IF(ISNUMBER(Datos!AD713),AND(Datos!AD713=INT(Datos!AD713),AND(OR(AD$1005="",Datos!AD713&gt;=AD$1005),OR(AD$1006="",Datos!AD713&lt;=AD$1006))),FALSE),OR(ISNUMBER(FIND(";"&amp;UPPER(TRIM(Datos!AD713&amp;""))&amp;"=",AD$1007)),ISNUMBER(FIND(";"&amp;UPPER(TRIM(Datos!AD713&amp;""))&amp;";",AD$1007))),OR(UPPER(TRIM(Datos!AD713&amp;""))="SÍ",UPPER(TRIM(Datos!AD713&amp;""))="SI",UPPER(TRIM(Datos!AD713&amp;""))="NO"),IF(ISNUMBER(Datos!AD713),AND(OR(AD$1005="",Datos!AD713&gt;=AD$1005),OR(AD$1006="",Datos!AD713&lt;=AD$1006)),FALSE),TRUE))))</f>
        <v>0.0</v>
      </c>
      <c r="AE713">
        <f>IF(Datos!AE713="",0,IF(AND(AE$1008&lt;&gt;"",Datos!AE713=AE$1008),0,IF(AE$1004=0,0,1-CHOOSE(AE$1004,IF(ISNUMBER(Datos!AE713),AND(OR(AE$1005="",Datos!AE713&gt;=AE$1005),OR(AE$1006="",Datos!AE713&lt;=AE$1006)),FALSE),IF(ISNUMBER(Datos!AE713),AND(Datos!AE713=INT(Datos!AE713),AND(OR(AE$1005="",Datos!AE713&gt;=AE$1005),OR(AE$1006="",Datos!AE713&lt;=AE$1006))),FALSE),OR(ISNUMBER(FIND(";"&amp;UPPER(TRIM(Datos!AE713&amp;""))&amp;"=",AE$1007)),ISNUMBER(FIND(";"&amp;UPPER(TRIM(Datos!AE713&amp;""))&amp;";",AE$1007))),OR(UPPER(TRIM(Datos!AE713&amp;""))="SÍ",UPPER(TRIM(Datos!AE713&amp;""))="SI",UPPER(TRIM(Datos!AE713&amp;""))="NO"),IF(ISNUMBER(Datos!AE713),AND(OR(AE$1005="",Datos!AE713&gt;=AE$1005),OR(AE$1006="",Datos!AE713&lt;=AE$1006)),FALSE),TRUE))))</f>
        <v>0.0</v>
      </c>
    </row>
    <row r="714" spans="2:31">
      <c r="B714">
        <f>IF(Datos!B714="",0,IF(AND(B$1008&lt;&gt;"",Datos!B714=B$1008),0,IF(B$1004=0,0,1-CHOOSE(B$1004,IF(ISNUMBER(Datos!B714),AND(OR(B$1005="",Datos!B714&gt;=B$1005),OR(B$1006="",Datos!B714&lt;=B$1006)),FALSE),IF(ISNUMBER(Datos!B714),AND(Datos!B714=INT(Datos!B714),AND(OR(B$1005="",Datos!B714&gt;=B$1005),OR(B$1006="",Datos!B714&lt;=B$1006))),FALSE),OR(ISNUMBER(FIND(";"&amp;UPPER(TRIM(Datos!B714&amp;""))&amp;"=",B$1007)),ISNUMBER(FIND(";"&amp;UPPER(TRIM(Datos!B714&amp;""))&amp;";",B$1007))),OR(UPPER(TRIM(Datos!B714&amp;""))="SÍ",UPPER(TRIM(Datos!B714&amp;""))="SI",UPPER(TRIM(Datos!B714&amp;""))="NO"),IF(ISNUMBER(Datos!B714),AND(OR(B$1005="",Datos!B714&gt;=B$1005),OR(B$1006="",Datos!B714&lt;=B$1006)),FALSE),TRUE))))</f>
        <v>0.0</v>
      </c>
      <c r="C714">
        <f>IF(Datos!C714="",0,IF(AND(C$1008&lt;&gt;"",Datos!C714=C$1008),0,IF(C$1004=0,0,1-CHOOSE(C$1004,IF(ISNUMBER(Datos!C714),AND(OR(C$1005="",Datos!C714&gt;=C$1005),OR(C$1006="",Datos!C714&lt;=C$1006)),FALSE),IF(ISNUMBER(Datos!C714),AND(Datos!C714=INT(Datos!C714),AND(OR(C$1005="",Datos!C714&gt;=C$1005),OR(C$1006="",Datos!C714&lt;=C$1006))),FALSE),OR(ISNUMBER(FIND(";"&amp;UPPER(TRIM(Datos!C714&amp;""))&amp;"=",C$1007)),ISNUMBER(FIND(";"&amp;UPPER(TRIM(Datos!C714&amp;""))&amp;";",C$1007))),OR(UPPER(TRIM(Datos!C714&amp;""))="SÍ",UPPER(TRIM(Datos!C714&amp;""))="SI",UPPER(TRIM(Datos!C714&amp;""))="NO"),IF(ISNUMBER(Datos!C714),AND(OR(C$1005="",Datos!C714&gt;=C$1005),OR(C$1006="",Datos!C714&lt;=C$1006)),FALSE),TRUE))))</f>
        <v>0.0</v>
      </c>
      <c r="D714">
        <f>IF(Datos!D714="",0,IF(AND(D$1008&lt;&gt;"",Datos!D714=D$1008),0,IF(D$1004=0,0,1-CHOOSE(D$1004,IF(ISNUMBER(Datos!D714),AND(OR(D$1005="",Datos!D714&gt;=D$1005),OR(D$1006="",Datos!D714&lt;=D$1006)),FALSE),IF(ISNUMBER(Datos!D714),AND(Datos!D714=INT(Datos!D714),AND(OR(D$1005="",Datos!D714&gt;=D$1005),OR(D$1006="",Datos!D714&lt;=D$1006))),FALSE),OR(ISNUMBER(FIND(";"&amp;UPPER(TRIM(Datos!D714&amp;""))&amp;"=",D$1007)),ISNUMBER(FIND(";"&amp;UPPER(TRIM(Datos!D714&amp;""))&amp;";",D$1007))),OR(UPPER(TRIM(Datos!D714&amp;""))="SÍ",UPPER(TRIM(Datos!D714&amp;""))="SI",UPPER(TRIM(Datos!D714&amp;""))="NO"),IF(ISNUMBER(Datos!D714),AND(OR(D$1005="",Datos!D714&gt;=D$1005),OR(D$1006="",Datos!D714&lt;=D$1006)),FALSE),TRUE))))</f>
        <v>0.0</v>
      </c>
      <c r="E714">
        <f>IF(Datos!E714="",0,IF(AND(E$1008&lt;&gt;"",Datos!E714=E$1008),0,IF(E$1004=0,0,1-CHOOSE(E$1004,IF(ISNUMBER(Datos!E714),AND(OR(E$1005="",Datos!E714&gt;=E$1005),OR(E$1006="",Datos!E714&lt;=E$1006)),FALSE),IF(ISNUMBER(Datos!E714),AND(Datos!E714=INT(Datos!E714),AND(OR(E$1005="",Datos!E714&gt;=E$1005),OR(E$1006="",Datos!E714&lt;=E$1006))),FALSE),OR(ISNUMBER(FIND(";"&amp;UPPER(TRIM(Datos!E714&amp;""))&amp;"=",E$1007)),ISNUMBER(FIND(";"&amp;UPPER(TRIM(Datos!E714&amp;""))&amp;";",E$1007))),OR(UPPER(TRIM(Datos!E714&amp;""))="SÍ",UPPER(TRIM(Datos!E714&amp;""))="SI",UPPER(TRIM(Datos!E714&amp;""))="NO"),IF(ISNUMBER(Datos!E714),AND(OR(E$1005="",Datos!E714&gt;=E$1005),OR(E$1006="",Datos!E714&lt;=E$1006)),FALSE),TRUE))))</f>
        <v>0.0</v>
      </c>
      <c r="F714">
        <f>IF(Datos!F714="",0,IF(AND(F$1008&lt;&gt;"",Datos!F714=F$1008),0,IF(F$1004=0,0,1-CHOOSE(F$1004,IF(ISNUMBER(Datos!F714),AND(OR(F$1005="",Datos!F714&gt;=F$1005),OR(F$1006="",Datos!F714&lt;=F$1006)),FALSE),IF(ISNUMBER(Datos!F714),AND(Datos!F714=INT(Datos!F714),AND(OR(F$1005="",Datos!F714&gt;=F$1005),OR(F$1006="",Datos!F714&lt;=F$1006))),FALSE),OR(ISNUMBER(FIND(";"&amp;UPPER(TRIM(Datos!F714&amp;""))&amp;"=",F$1007)),ISNUMBER(FIND(";"&amp;UPPER(TRIM(Datos!F714&amp;""))&amp;";",F$1007))),OR(UPPER(TRIM(Datos!F714&amp;""))="SÍ",UPPER(TRIM(Datos!F714&amp;""))="SI",UPPER(TRIM(Datos!F714&amp;""))="NO"),IF(ISNUMBER(Datos!F714),AND(OR(F$1005="",Datos!F714&gt;=F$1005),OR(F$1006="",Datos!F714&lt;=F$1006)),FALSE),TRUE))))</f>
        <v>0.0</v>
      </c>
      <c r="G714">
        <f>IF(Datos!G714="",0,IF(AND(G$1008&lt;&gt;"",Datos!G714=G$1008),0,IF(G$1004=0,0,1-CHOOSE(G$1004,IF(ISNUMBER(Datos!G714),AND(OR(G$1005="",Datos!G714&gt;=G$1005),OR(G$1006="",Datos!G714&lt;=G$1006)),FALSE),IF(ISNUMBER(Datos!G714),AND(Datos!G714=INT(Datos!G714),AND(OR(G$1005="",Datos!G714&gt;=G$1005),OR(G$1006="",Datos!G714&lt;=G$1006))),FALSE),OR(ISNUMBER(FIND(";"&amp;UPPER(TRIM(Datos!G714&amp;""))&amp;"=",G$1007)),ISNUMBER(FIND(";"&amp;UPPER(TRIM(Datos!G714&amp;""))&amp;";",G$1007))),OR(UPPER(TRIM(Datos!G714&amp;""))="SÍ",UPPER(TRIM(Datos!G714&amp;""))="SI",UPPER(TRIM(Datos!G714&amp;""))="NO"),IF(ISNUMBER(Datos!G714),AND(OR(G$1005="",Datos!G714&gt;=G$1005),OR(G$1006="",Datos!G714&lt;=G$1006)),FALSE),TRUE))))</f>
        <v>0.0</v>
      </c>
      <c r="H714">
        <f>IF(Datos!H714="",0,IF(AND(H$1008&lt;&gt;"",Datos!H714=H$1008),0,IF(H$1004=0,0,1-CHOOSE(H$1004,IF(ISNUMBER(Datos!H714),AND(OR(H$1005="",Datos!H714&gt;=H$1005),OR(H$1006="",Datos!H714&lt;=H$1006)),FALSE),IF(ISNUMBER(Datos!H714),AND(Datos!H714=INT(Datos!H714),AND(OR(H$1005="",Datos!H714&gt;=H$1005),OR(H$1006="",Datos!H714&lt;=H$1006))),FALSE),OR(ISNUMBER(FIND(";"&amp;UPPER(TRIM(Datos!H714&amp;""))&amp;"=",H$1007)),ISNUMBER(FIND(";"&amp;UPPER(TRIM(Datos!H714&amp;""))&amp;";",H$1007))),OR(UPPER(TRIM(Datos!H714&amp;""))="SÍ",UPPER(TRIM(Datos!H714&amp;""))="SI",UPPER(TRIM(Datos!H714&amp;""))="NO"),IF(ISNUMBER(Datos!H714),AND(OR(H$1005="",Datos!H714&gt;=H$1005),OR(H$1006="",Datos!H714&lt;=H$1006)),FALSE),TRUE))))</f>
        <v>0.0</v>
      </c>
      <c r="I714">
        <f>IF(Datos!I714="",0,IF(AND(I$1008&lt;&gt;"",Datos!I714=I$1008),0,IF(I$1004=0,0,1-CHOOSE(I$1004,IF(ISNUMBER(Datos!I714),AND(OR(I$1005="",Datos!I714&gt;=I$1005),OR(I$1006="",Datos!I714&lt;=I$1006)),FALSE),IF(ISNUMBER(Datos!I714),AND(Datos!I714=INT(Datos!I714),AND(OR(I$1005="",Datos!I714&gt;=I$1005),OR(I$1006="",Datos!I714&lt;=I$1006))),FALSE),OR(ISNUMBER(FIND(";"&amp;UPPER(TRIM(Datos!I714&amp;""))&amp;"=",I$1007)),ISNUMBER(FIND(";"&amp;UPPER(TRIM(Datos!I714&amp;""))&amp;";",I$1007))),OR(UPPER(TRIM(Datos!I714&amp;""))="SÍ",UPPER(TRIM(Datos!I714&amp;""))="SI",UPPER(TRIM(Datos!I714&amp;""))="NO"),IF(ISNUMBER(Datos!I714),AND(OR(I$1005="",Datos!I714&gt;=I$1005),OR(I$1006="",Datos!I714&lt;=I$1006)),FALSE),TRUE))))</f>
        <v>0.0</v>
      </c>
      <c r="J714">
        <f>IF(Datos!J714="",0,IF(AND(J$1008&lt;&gt;"",Datos!J714=J$1008),0,IF(J$1004=0,0,1-CHOOSE(J$1004,IF(ISNUMBER(Datos!J714),AND(OR(J$1005="",Datos!J714&gt;=J$1005),OR(J$1006="",Datos!J714&lt;=J$1006)),FALSE),IF(ISNUMBER(Datos!J714),AND(Datos!J714=INT(Datos!J714),AND(OR(J$1005="",Datos!J714&gt;=J$1005),OR(J$1006="",Datos!J714&lt;=J$1006))),FALSE),OR(ISNUMBER(FIND(";"&amp;UPPER(TRIM(Datos!J714&amp;""))&amp;"=",J$1007)),ISNUMBER(FIND(";"&amp;UPPER(TRIM(Datos!J714&amp;""))&amp;";",J$1007))),OR(UPPER(TRIM(Datos!J714&amp;""))="SÍ",UPPER(TRIM(Datos!J714&amp;""))="SI",UPPER(TRIM(Datos!J714&amp;""))="NO"),IF(ISNUMBER(Datos!J714),AND(OR(J$1005="",Datos!J714&gt;=J$1005),OR(J$1006="",Datos!J714&lt;=J$1006)),FALSE),TRUE))))</f>
        <v>0.0</v>
      </c>
      <c r="K714">
        <f>IF(Datos!K714="",0,IF(AND(K$1008&lt;&gt;"",Datos!K714=K$1008),0,IF(K$1004=0,0,1-CHOOSE(K$1004,IF(ISNUMBER(Datos!K714),AND(OR(K$1005="",Datos!K714&gt;=K$1005),OR(K$1006="",Datos!K714&lt;=K$1006)),FALSE),IF(ISNUMBER(Datos!K714),AND(Datos!K714=INT(Datos!K714),AND(OR(K$1005="",Datos!K714&gt;=K$1005),OR(K$1006="",Datos!K714&lt;=K$1006))),FALSE),OR(ISNUMBER(FIND(";"&amp;UPPER(TRIM(Datos!K714&amp;""))&amp;"=",K$1007)),ISNUMBER(FIND(";"&amp;UPPER(TRIM(Datos!K714&amp;""))&amp;";",K$1007))),OR(UPPER(TRIM(Datos!K714&amp;""))="SÍ",UPPER(TRIM(Datos!K714&amp;""))="SI",UPPER(TRIM(Datos!K714&amp;""))="NO"),IF(ISNUMBER(Datos!K714),AND(OR(K$1005="",Datos!K714&gt;=K$1005),OR(K$1006="",Datos!K714&lt;=K$1006)),FALSE),TRUE))))</f>
        <v>0.0</v>
      </c>
      <c r="L714">
        <f>IF(Datos!L714="",0,IF(AND(L$1008&lt;&gt;"",Datos!L714=L$1008),0,IF(L$1004=0,0,1-CHOOSE(L$1004,IF(ISNUMBER(Datos!L714),AND(OR(L$1005="",Datos!L714&gt;=L$1005),OR(L$1006="",Datos!L714&lt;=L$1006)),FALSE),IF(ISNUMBER(Datos!L714),AND(Datos!L714=INT(Datos!L714),AND(OR(L$1005="",Datos!L714&gt;=L$1005),OR(L$1006="",Datos!L714&lt;=L$1006))),FALSE),OR(ISNUMBER(FIND(";"&amp;UPPER(TRIM(Datos!L714&amp;""))&amp;"=",L$1007)),ISNUMBER(FIND(";"&amp;UPPER(TRIM(Datos!L714&amp;""))&amp;";",L$1007))),OR(UPPER(TRIM(Datos!L714&amp;""))="SÍ",UPPER(TRIM(Datos!L714&amp;""))="SI",UPPER(TRIM(Datos!L714&amp;""))="NO"),IF(ISNUMBER(Datos!L714),AND(OR(L$1005="",Datos!L714&gt;=L$1005),OR(L$1006="",Datos!L714&lt;=L$1006)),FALSE),TRUE))))</f>
        <v>0.0</v>
      </c>
      <c r="M714">
        <f>IF(Datos!M714="",0,IF(AND(M$1008&lt;&gt;"",Datos!M714=M$1008),0,IF(M$1004=0,0,1-CHOOSE(M$1004,IF(ISNUMBER(Datos!M714),AND(OR(M$1005="",Datos!M714&gt;=M$1005),OR(M$1006="",Datos!M714&lt;=M$1006)),FALSE),IF(ISNUMBER(Datos!M714),AND(Datos!M714=INT(Datos!M714),AND(OR(M$1005="",Datos!M714&gt;=M$1005),OR(M$1006="",Datos!M714&lt;=M$1006))),FALSE),OR(ISNUMBER(FIND(";"&amp;UPPER(TRIM(Datos!M714&amp;""))&amp;"=",M$1007)),ISNUMBER(FIND(";"&amp;UPPER(TRIM(Datos!M714&amp;""))&amp;";",M$1007))),OR(UPPER(TRIM(Datos!M714&amp;""))="SÍ",UPPER(TRIM(Datos!M714&amp;""))="SI",UPPER(TRIM(Datos!M714&amp;""))="NO"),IF(ISNUMBER(Datos!M714),AND(OR(M$1005="",Datos!M714&gt;=M$1005),OR(M$1006="",Datos!M714&lt;=M$1006)),FALSE),TRUE))))</f>
        <v>0.0</v>
      </c>
      <c r="N714">
        <f>IF(Datos!N714="",0,IF(AND(N$1008&lt;&gt;"",Datos!N714=N$1008),0,IF(N$1004=0,0,1-CHOOSE(N$1004,IF(ISNUMBER(Datos!N714),AND(OR(N$1005="",Datos!N714&gt;=N$1005),OR(N$1006="",Datos!N714&lt;=N$1006)),FALSE),IF(ISNUMBER(Datos!N714),AND(Datos!N714=INT(Datos!N714),AND(OR(N$1005="",Datos!N714&gt;=N$1005),OR(N$1006="",Datos!N714&lt;=N$1006))),FALSE),OR(ISNUMBER(FIND(";"&amp;UPPER(TRIM(Datos!N714&amp;""))&amp;"=",N$1007)),ISNUMBER(FIND(";"&amp;UPPER(TRIM(Datos!N714&amp;""))&amp;";",N$1007))),OR(UPPER(TRIM(Datos!N714&amp;""))="SÍ",UPPER(TRIM(Datos!N714&amp;""))="SI",UPPER(TRIM(Datos!N714&amp;""))="NO"),IF(ISNUMBER(Datos!N714),AND(OR(N$1005="",Datos!N714&gt;=N$1005),OR(N$1006="",Datos!N714&lt;=N$1006)),FALSE),TRUE))))</f>
        <v>0.0</v>
      </c>
      <c r="O714">
        <f>IF(Datos!O714="",0,IF(AND(O$1008&lt;&gt;"",Datos!O714=O$1008),0,IF(O$1004=0,0,1-CHOOSE(O$1004,IF(ISNUMBER(Datos!O714),AND(OR(O$1005="",Datos!O714&gt;=O$1005),OR(O$1006="",Datos!O714&lt;=O$1006)),FALSE),IF(ISNUMBER(Datos!O714),AND(Datos!O714=INT(Datos!O714),AND(OR(O$1005="",Datos!O714&gt;=O$1005),OR(O$1006="",Datos!O714&lt;=O$1006))),FALSE),OR(ISNUMBER(FIND(";"&amp;UPPER(TRIM(Datos!O714&amp;""))&amp;"=",O$1007)),ISNUMBER(FIND(";"&amp;UPPER(TRIM(Datos!O714&amp;""))&amp;";",O$1007))),OR(UPPER(TRIM(Datos!O714&amp;""))="SÍ",UPPER(TRIM(Datos!O714&amp;""))="SI",UPPER(TRIM(Datos!O714&amp;""))="NO"),IF(ISNUMBER(Datos!O714),AND(OR(O$1005="",Datos!O714&gt;=O$1005),OR(O$1006="",Datos!O714&lt;=O$1006)),FALSE),TRUE))))</f>
        <v>0.0</v>
      </c>
      <c r="P714">
        <f>IF(Datos!P714="",0,IF(AND(P$1008&lt;&gt;"",Datos!P714=P$1008),0,IF(P$1004=0,0,1-CHOOSE(P$1004,IF(ISNUMBER(Datos!P714),AND(OR(P$1005="",Datos!P714&gt;=P$1005),OR(P$1006="",Datos!P714&lt;=P$1006)),FALSE),IF(ISNUMBER(Datos!P714),AND(Datos!P714=INT(Datos!P714),AND(OR(P$1005="",Datos!P714&gt;=P$1005),OR(P$1006="",Datos!P714&lt;=P$1006))),FALSE),OR(ISNUMBER(FIND(";"&amp;UPPER(TRIM(Datos!P714&amp;""))&amp;"=",P$1007)),ISNUMBER(FIND(";"&amp;UPPER(TRIM(Datos!P714&amp;""))&amp;";",P$1007))),OR(UPPER(TRIM(Datos!P714&amp;""))="SÍ",UPPER(TRIM(Datos!P714&amp;""))="SI",UPPER(TRIM(Datos!P714&amp;""))="NO"),IF(ISNUMBER(Datos!P714),AND(OR(P$1005="",Datos!P714&gt;=P$1005),OR(P$1006="",Datos!P714&lt;=P$1006)),FALSE),TRUE))))</f>
        <v>0.0</v>
      </c>
      <c r="Q714">
        <f>IF(Datos!Q714="",0,IF(AND(Q$1008&lt;&gt;"",Datos!Q714=Q$1008),0,IF(Q$1004=0,0,1-CHOOSE(Q$1004,IF(ISNUMBER(Datos!Q714),AND(OR(Q$1005="",Datos!Q714&gt;=Q$1005),OR(Q$1006="",Datos!Q714&lt;=Q$1006)),FALSE),IF(ISNUMBER(Datos!Q714),AND(Datos!Q714=INT(Datos!Q714),AND(OR(Q$1005="",Datos!Q714&gt;=Q$1005),OR(Q$1006="",Datos!Q714&lt;=Q$1006))),FALSE),OR(ISNUMBER(FIND(";"&amp;UPPER(TRIM(Datos!Q714&amp;""))&amp;"=",Q$1007)),ISNUMBER(FIND(";"&amp;UPPER(TRIM(Datos!Q714&amp;""))&amp;";",Q$1007))),OR(UPPER(TRIM(Datos!Q714&amp;""))="SÍ",UPPER(TRIM(Datos!Q714&amp;""))="SI",UPPER(TRIM(Datos!Q714&amp;""))="NO"),IF(ISNUMBER(Datos!Q714),AND(OR(Q$1005="",Datos!Q714&gt;=Q$1005),OR(Q$1006="",Datos!Q714&lt;=Q$1006)),FALSE),TRUE))))</f>
        <v>0.0</v>
      </c>
      <c r="R714">
        <f>IF(Datos!R714="",0,IF(AND(R$1008&lt;&gt;"",Datos!R714=R$1008),0,IF(R$1004=0,0,1-CHOOSE(R$1004,IF(ISNUMBER(Datos!R714),AND(OR(R$1005="",Datos!R714&gt;=R$1005),OR(R$1006="",Datos!R714&lt;=R$1006)),FALSE),IF(ISNUMBER(Datos!R714),AND(Datos!R714=INT(Datos!R714),AND(OR(R$1005="",Datos!R714&gt;=R$1005),OR(R$1006="",Datos!R714&lt;=R$1006))),FALSE),OR(ISNUMBER(FIND(";"&amp;UPPER(TRIM(Datos!R714&amp;""))&amp;"=",R$1007)),ISNUMBER(FIND(";"&amp;UPPER(TRIM(Datos!R714&amp;""))&amp;";",R$1007))),OR(UPPER(TRIM(Datos!R714&amp;""))="SÍ",UPPER(TRIM(Datos!R714&amp;""))="SI",UPPER(TRIM(Datos!R714&amp;""))="NO"),IF(ISNUMBER(Datos!R714),AND(OR(R$1005="",Datos!R714&gt;=R$1005),OR(R$1006="",Datos!R714&lt;=R$1006)),FALSE),TRUE))))</f>
        <v>0.0</v>
      </c>
      <c r="S714">
        <f>IF(Datos!S714="",0,IF(AND(S$1008&lt;&gt;"",Datos!S714=S$1008),0,IF(S$1004=0,0,1-CHOOSE(S$1004,IF(ISNUMBER(Datos!S714),AND(OR(S$1005="",Datos!S714&gt;=S$1005),OR(S$1006="",Datos!S714&lt;=S$1006)),FALSE),IF(ISNUMBER(Datos!S714),AND(Datos!S714=INT(Datos!S714),AND(OR(S$1005="",Datos!S714&gt;=S$1005),OR(S$1006="",Datos!S714&lt;=S$1006))),FALSE),OR(ISNUMBER(FIND(";"&amp;UPPER(TRIM(Datos!S714&amp;""))&amp;"=",S$1007)),ISNUMBER(FIND(";"&amp;UPPER(TRIM(Datos!S714&amp;""))&amp;";",S$1007))),OR(UPPER(TRIM(Datos!S714&amp;""))="SÍ",UPPER(TRIM(Datos!S714&amp;""))="SI",UPPER(TRIM(Datos!S714&amp;""))="NO"),IF(ISNUMBER(Datos!S714),AND(OR(S$1005="",Datos!S714&gt;=S$1005),OR(S$1006="",Datos!S714&lt;=S$1006)),FALSE),TRUE))))</f>
        <v>0.0</v>
      </c>
      <c r="T714">
        <f>IF(Datos!T714="",0,IF(AND(T$1008&lt;&gt;"",Datos!T714=T$1008),0,IF(T$1004=0,0,1-CHOOSE(T$1004,IF(ISNUMBER(Datos!T714),AND(OR(T$1005="",Datos!T714&gt;=T$1005),OR(T$1006="",Datos!T714&lt;=T$1006)),FALSE),IF(ISNUMBER(Datos!T714),AND(Datos!T714=INT(Datos!T714),AND(OR(T$1005="",Datos!T714&gt;=T$1005),OR(T$1006="",Datos!T714&lt;=T$1006))),FALSE),OR(ISNUMBER(FIND(";"&amp;UPPER(TRIM(Datos!T714&amp;""))&amp;"=",T$1007)),ISNUMBER(FIND(";"&amp;UPPER(TRIM(Datos!T714&amp;""))&amp;";",T$1007))),OR(UPPER(TRIM(Datos!T714&amp;""))="SÍ",UPPER(TRIM(Datos!T714&amp;""))="SI",UPPER(TRIM(Datos!T714&amp;""))="NO"),IF(ISNUMBER(Datos!T714),AND(OR(T$1005="",Datos!T714&gt;=T$1005),OR(T$1006="",Datos!T714&lt;=T$1006)),FALSE),TRUE))))</f>
        <v>0.0</v>
      </c>
      <c r="U714">
        <f>IF(Datos!U714="",0,IF(AND(U$1008&lt;&gt;"",Datos!U714=U$1008),0,IF(U$1004=0,0,1-CHOOSE(U$1004,IF(ISNUMBER(Datos!U714),AND(OR(U$1005="",Datos!U714&gt;=U$1005),OR(U$1006="",Datos!U714&lt;=U$1006)),FALSE),IF(ISNUMBER(Datos!U714),AND(Datos!U714=INT(Datos!U714),AND(OR(U$1005="",Datos!U714&gt;=U$1005),OR(U$1006="",Datos!U714&lt;=U$1006))),FALSE),OR(ISNUMBER(FIND(";"&amp;UPPER(TRIM(Datos!U714&amp;""))&amp;"=",U$1007)),ISNUMBER(FIND(";"&amp;UPPER(TRIM(Datos!U714&amp;""))&amp;";",U$1007))),OR(UPPER(TRIM(Datos!U714&amp;""))="SÍ",UPPER(TRIM(Datos!U714&amp;""))="SI",UPPER(TRIM(Datos!U714&amp;""))="NO"),IF(ISNUMBER(Datos!U714),AND(OR(U$1005="",Datos!U714&gt;=U$1005),OR(U$1006="",Datos!U714&lt;=U$1006)),FALSE),TRUE))))</f>
        <v>0.0</v>
      </c>
      <c r="V714">
        <f>IF(Datos!V714="",0,IF(AND(V$1008&lt;&gt;"",Datos!V714=V$1008),0,IF(V$1004=0,0,1-CHOOSE(V$1004,IF(ISNUMBER(Datos!V714),AND(OR(V$1005="",Datos!V714&gt;=V$1005),OR(V$1006="",Datos!V714&lt;=V$1006)),FALSE),IF(ISNUMBER(Datos!V714),AND(Datos!V714=INT(Datos!V714),AND(OR(V$1005="",Datos!V714&gt;=V$1005),OR(V$1006="",Datos!V714&lt;=V$1006))),FALSE),OR(ISNUMBER(FIND(";"&amp;UPPER(TRIM(Datos!V714&amp;""))&amp;"=",V$1007)),ISNUMBER(FIND(";"&amp;UPPER(TRIM(Datos!V714&amp;""))&amp;";",V$1007))),OR(UPPER(TRIM(Datos!V714&amp;""))="SÍ",UPPER(TRIM(Datos!V714&amp;""))="SI",UPPER(TRIM(Datos!V714&amp;""))="NO"),IF(ISNUMBER(Datos!V714),AND(OR(V$1005="",Datos!V714&gt;=V$1005),OR(V$1006="",Datos!V714&lt;=V$1006)),FALSE),TRUE))))</f>
        <v>0.0</v>
      </c>
      <c r="W714">
        <f>IF(Datos!W714="",0,IF(AND(W$1008&lt;&gt;"",Datos!W714=W$1008),0,IF(W$1004=0,0,1-CHOOSE(W$1004,IF(ISNUMBER(Datos!W714),AND(OR(W$1005="",Datos!W714&gt;=W$1005),OR(W$1006="",Datos!W714&lt;=W$1006)),FALSE),IF(ISNUMBER(Datos!W714),AND(Datos!W714=INT(Datos!W714),AND(OR(W$1005="",Datos!W714&gt;=W$1005),OR(W$1006="",Datos!W714&lt;=W$1006))),FALSE),OR(ISNUMBER(FIND(";"&amp;UPPER(TRIM(Datos!W714&amp;""))&amp;"=",W$1007)),ISNUMBER(FIND(";"&amp;UPPER(TRIM(Datos!W714&amp;""))&amp;";",W$1007))),OR(UPPER(TRIM(Datos!W714&amp;""))="SÍ",UPPER(TRIM(Datos!W714&amp;""))="SI",UPPER(TRIM(Datos!W714&amp;""))="NO"),IF(ISNUMBER(Datos!W714),AND(OR(W$1005="",Datos!W714&gt;=W$1005),OR(W$1006="",Datos!W714&lt;=W$1006)),FALSE),TRUE))))</f>
        <v>0.0</v>
      </c>
      <c r="X714">
        <f>IF(Datos!X714="",0,IF(AND(X$1008&lt;&gt;"",Datos!X714=X$1008),0,IF(X$1004=0,0,1-CHOOSE(X$1004,IF(ISNUMBER(Datos!X714),AND(OR(X$1005="",Datos!X714&gt;=X$1005),OR(X$1006="",Datos!X714&lt;=X$1006)),FALSE),IF(ISNUMBER(Datos!X714),AND(Datos!X714=INT(Datos!X714),AND(OR(X$1005="",Datos!X714&gt;=X$1005),OR(X$1006="",Datos!X714&lt;=X$1006))),FALSE),OR(ISNUMBER(FIND(";"&amp;UPPER(TRIM(Datos!X714&amp;""))&amp;"=",X$1007)),ISNUMBER(FIND(";"&amp;UPPER(TRIM(Datos!X714&amp;""))&amp;";",X$1007))),OR(UPPER(TRIM(Datos!X714&amp;""))="SÍ",UPPER(TRIM(Datos!X714&amp;""))="SI",UPPER(TRIM(Datos!X714&amp;""))="NO"),IF(ISNUMBER(Datos!X714),AND(OR(X$1005="",Datos!X714&gt;=X$1005),OR(X$1006="",Datos!X714&lt;=X$1006)),FALSE),TRUE))))</f>
        <v>0.0</v>
      </c>
      <c r="Y714">
        <f>IF(Datos!Y714="",0,IF(AND(Y$1008&lt;&gt;"",Datos!Y714=Y$1008),0,IF(Y$1004=0,0,1-CHOOSE(Y$1004,IF(ISNUMBER(Datos!Y714),AND(OR(Y$1005="",Datos!Y714&gt;=Y$1005),OR(Y$1006="",Datos!Y714&lt;=Y$1006)),FALSE),IF(ISNUMBER(Datos!Y714),AND(Datos!Y714=INT(Datos!Y714),AND(OR(Y$1005="",Datos!Y714&gt;=Y$1005),OR(Y$1006="",Datos!Y714&lt;=Y$1006))),FALSE),OR(ISNUMBER(FIND(";"&amp;UPPER(TRIM(Datos!Y714&amp;""))&amp;"=",Y$1007)),ISNUMBER(FIND(";"&amp;UPPER(TRIM(Datos!Y714&amp;""))&amp;";",Y$1007))),OR(UPPER(TRIM(Datos!Y714&amp;""))="SÍ",UPPER(TRIM(Datos!Y714&amp;""))="SI",UPPER(TRIM(Datos!Y714&amp;""))="NO"),IF(ISNUMBER(Datos!Y714),AND(OR(Y$1005="",Datos!Y714&gt;=Y$1005),OR(Y$1006="",Datos!Y714&lt;=Y$1006)),FALSE),TRUE))))</f>
        <v>0.0</v>
      </c>
      <c r="Z714">
        <f>IF(Datos!Z714="",0,IF(AND(Z$1008&lt;&gt;"",Datos!Z714=Z$1008),0,IF(Z$1004=0,0,1-CHOOSE(Z$1004,IF(ISNUMBER(Datos!Z714),AND(OR(Z$1005="",Datos!Z714&gt;=Z$1005),OR(Z$1006="",Datos!Z714&lt;=Z$1006)),FALSE),IF(ISNUMBER(Datos!Z714),AND(Datos!Z714=INT(Datos!Z714),AND(OR(Z$1005="",Datos!Z714&gt;=Z$1005),OR(Z$1006="",Datos!Z714&lt;=Z$1006))),FALSE),OR(ISNUMBER(FIND(";"&amp;UPPER(TRIM(Datos!Z714&amp;""))&amp;"=",Z$1007)),ISNUMBER(FIND(";"&amp;UPPER(TRIM(Datos!Z714&amp;""))&amp;";",Z$1007))),OR(UPPER(TRIM(Datos!Z714&amp;""))="SÍ",UPPER(TRIM(Datos!Z714&amp;""))="SI",UPPER(TRIM(Datos!Z714&amp;""))="NO"),IF(ISNUMBER(Datos!Z714),AND(OR(Z$1005="",Datos!Z714&gt;=Z$1005),OR(Z$1006="",Datos!Z714&lt;=Z$1006)),FALSE),TRUE))))</f>
        <v>0.0</v>
      </c>
      <c r="AA714">
        <f>IF(Datos!AA714="",0,IF(AND(AA$1008&lt;&gt;"",Datos!AA714=AA$1008),0,IF(AA$1004=0,0,1-CHOOSE(AA$1004,IF(ISNUMBER(Datos!AA714),AND(OR(AA$1005="",Datos!AA714&gt;=AA$1005),OR(AA$1006="",Datos!AA714&lt;=AA$1006)),FALSE),IF(ISNUMBER(Datos!AA714),AND(Datos!AA714=INT(Datos!AA714),AND(OR(AA$1005="",Datos!AA714&gt;=AA$1005),OR(AA$1006="",Datos!AA714&lt;=AA$1006))),FALSE),OR(ISNUMBER(FIND(";"&amp;UPPER(TRIM(Datos!AA714&amp;""))&amp;"=",AA$1007)),ISNUMBER(FIND(";"&amp;UPPER(TRIM(Datos!AA714&amp;""))&amp;";",AA$1007))),OR(UPPER(TRIM(Datos!AA714&amp;""))="SÍ",UPPER(TRIM(Datos!AA714&amp;""))="SI",UPPER(TRIM(Datos!AA714&amp;""))="NO"),IF(ISNUMBER(Datos!AA714),AND(OR(AA$1005="",Datos!AA714&gt;=AA$1005),OR(AA$1006="",Datos!AA714&lt;=AA$1006)),FALSE),TRUE))))</f>
        <v>0.0</v>
      </c>
      <c r="AB714">
        <f>IF(Datos!AB714="",0,IF(AND(AB$1008&lt;&gt;"",Datos!AB714=AB$1008),0,IF(AB$1004=0,0,1-CHOOSE(AB$1004,IF(ISNUMBER(Datos!AB714),AND(OR(AB$1005="",Datos!AB714&gt;=AB$1005),OR(AB$1006="",Datos!AB714&lt;=AB$1006)),FALSE),IF(ISNUMBER(Datos!AB714),AND(Datos!AB714=INT(Datos!AB714),AND(OR(AB$1005="",Datos!AB714&gt;=AB$1005),OR(AB$1006="",Datos!AB714&lt;=AB$1006))),FALSE),OR(ISNUMBER(FIND(";"&amp;UPPER(TRIM(Datos!AB714&amp;""))&amp;"=",AB$1007)),ISNUMBER(FIND(";"&amp;UPPER(TRIM(Datos!AB714&amp;""))&amp;";",AB$1007))),OR(UPPER(TRIM(Datos!AB714&amp;""))="SÍ",UPPER(TRIM(Datos!AB714&amp;""))="SI",UPPER(TRIM(Datos!AB714&amp;""))="NO"),IF(ISNUMBER(Datos!AB714),AND(OR(AB$1005="",Datos!AB714&gt;=AB$1005),OR(AB$1006="",Datos!AB714&lt;=AB$1006)),FALSE),TRUE))))</f>
        <v>0.0</v>
      </c>
      <c r="AC714">
        <f>IF(Datos!AC714="",0,IF(AND(AC$1008&lt;&gt;"",Datos!AC714=AC$1008),0,IF(AC$1004=0,0,1-CHOOSE(AC$1004,IF(ISNUMBER(Datos!AC714),AND(OR(AC$1005="",Datos!AC714&gt;=AC$1005),OR(AC$1006="",Datos!AC714&lt;=AC$1006)),FALSE),IF(ISNUMBER(Datos!AC714),AND(Datos!AC714=INT(Datos!AC714),AND(OR(AC$1005="",Datos!AC714&gt;=AC$1005),OR(AC$1006="",Datos!AC714&lt;=AC$1006))),FALSE),OR(ISNUMBER(FIND(";"&amp;UPPER(TRIM(Datos!AC714&amp;""))&amp;"=",AC$1007)),ISNUMBER(FIND(";"&amp;UPPER(TRIM(Datos!AC714&amp;""))&amp;";",AC$1007))),OR(UPPER(TRIM(Datos!AC714&amp;""))="SÍ",UPPER(TRIM(Datos!AC714&amp;""))="SI",UPPER(TRIM(Datos!AC714&amp;""))="NO"),IF(ISNUMBER(Datos!AC714),AND(OR(AC$1005="",Datos!AC714&gt;=AC$1005),OR(AC$1006="",Datos!AC714&lt;=AC$1006)),FALSE),TRUE))))</f>
        <v>0.0</v>
      </c>
      <c r="AD714">
        <f>IF(Datos!AD714="",0,IF(AND(AD$1008&lt;&gt;"",Datos!AD714=AD$1008),0,IF(AD$1004=0,0,1-CHOOSE(AD$1004,IF(ISNUMBER(Datos!AD714),AND(OR(AD$1005="",Datos!AD714&gt;=AD$1005),OR(AD$1006="",Datos!AD714&lt;=AD$1006)),FALSE),IF(ISNUMBER(Datos!AD714),AND(Datos!AD714=INT(Datos!AD714),AND(OR(AD$1005="",Datos!AD714&gt;=AD$1005),OR(AD$1006="",Datos!AD714&lt;=AD$1006))),FALSE),OR(ISNUMBER(FIND(";"&amp;UPPER(TRIM(Datos!AD714&amp;""))&amp;"=",AD$1007)),ISNUMBER(FIND(";"&amp;UPPER(TRIM(Datos!AD714&amp;""))&amp;";",AD$1007))),OR(UPPER(TRIM(Datos!AD714&amp;""))="SÍ",UPPER(TRIM(Datos!AD714&amp;""))="SI",UPPER(TRIM(Datos!AD714&amp;""))="NO"),IF(ISNUMBER(Datos!AD714),AND(OR(AD$1005="",Datos!AD714&gt;=AD$1005),OR(AD$1006="",Datos!AD714&lt;=AD$1006)),FALSE),TRUE))))</f>
        <v>0.0</v>
      </c>
      <c r="AE714">
        <f>IF(Datos!AE714="",0,IF(AND(AE$1008&lt;&gt;"",Datos!AE714=AE$1008),0,IF(AE$1004=0,0,1-CHOOSE(AE$1004,IF(ISNUMBER(Datos!AE714),AND(OR(AE$1005="",Datos!AE714&gt;=AE$1005),OR(AE$1006="",Datos!AE714&lt;=AE$1006)),FALSE),IF(ISNUMBER(Datos!AE714),AND(Datos!AE714=INT(Datos!AE714),AND(OR(AE$1005="",Datos!AE714&gt;=AE$1005),OR(AE$1006="",Datos!AE714&lt;=AE$1006))),FALSE),OR(ISNUMBER(FIND(";"&amp;UPPER(TRIM(Datos!AE714&amp;""))&amp;"=",AE$1007)),ISNUMBER(FIND(";"&amp;UPPER(TRIM(Datos!AE714&amp;""))&amp;";",AE$1007))),OR(UPPER(TRIM(Datos!AE714&amp;""))="SÍ",UPPER(TRIM(Datos!AE714&amp;""))="SI",UPPER(TRIM(Datos!AE714&amp;""))="NO"),IF(ISNUMBER(Datos!AE714),AND(OR(AE$1005="",Datos!AE714&gt;=AE$1005),OR(AE$1006="",Datos!AE714&lt;=AE$1006)),FALSE),TRUE))))</f>
        <v>0.0</v>
      </c>
    </row>
    <row r="715" spans="2:31">
      <c r="B715">
        <f>IF(Datos!B715="",0,IF(AND(B$1008&lt;&gt;"",Datos!B715=B$1008),0,IF(B$1004=0,0,1-CHOOSE(B$1004,IF(ISNUMBER(Datos!B715),AND(OR(B$1005="",Datos!B715&gt;=B$1005),OR(B$1006="",Datos!B715&lt;=B$1006)),FALSE),IF(ISNUMBER(Datos!B715),AND(Datos!B715=INT(Datos!B715),AND(OR(B$1005="",Datos!B715&gt;=B$1005),OR(B$1006="",Datos!B715&lt;=B$1006))),FALSE),OR(ISNUMBER(FIND(";"&amp;UPPER(TRIM(Datos!B715&amp;""))&amp;"=",B$1007)),ISNUMBER(FIND(";"&amp;UPPER(TRIM(Datos!B715&amp;""))&amp;";",B$1007))),OR(UPPER(TRIM(Datos!B715&amp;""))="SÍ",UPPER(TRIM(Datos!B715&amp;""))="SI",UPPER(TRIM(Datos!B715&amp;""))="NO"),IF(ISNUMBER(Datos!B715),AND(OR(B$1005="",Datos!B715&gt;=B$1005),OR(B$1006="",Datos!B715&lt;=B$1006)),FALSE),TRUE))))</f>
        <v>0.0</v>
      </c>
      <c r="C715">
        <f>IF(Datos!C715="",0,IF(AND(C$1008&lt;&gt;"",Datos!C715=C$1008),0,IF(C$1004=0,0,1-CHOOSE(C$1004,IF(ISNUMBER(Datos!C715),AND(OR(C$1005="",Datos!C715&gt;=C$1005),OR(C$1006="",Datos!C715&lt;=C$1006)),FALSE),IF(ISNUMBER(Datos!C715),AND(Datos!C715=INT(Datos!C715),AND(OR(C$1005="",Datos!C715&gt;=C$1005),OR(C$1006="",Datos!C715&lt;=C$1006))),FALSE),OR(ISNUMBER(FIND(";"&amp;UPPER(TRIM(Datos!C715&amp;""))&amp;"=",C$1007)),ISNUMBER(FIND(";"&amp;UPPER(TRIM(Datos!C715&amp;""))&amp;";",C$1007))),OR(UPPER(TRIM(Datos!C715&amp;""))="SÍ",UPPER(TRIM(Datos!C715&amp;""))="SI",UPPER(TRIM(Datos!C715&amp;""))="NO"),IF(ISNUMBER(Datos!C715),AND(OR(C$1005="",Datos!C715&gt;=C$1005),OR(C$1006="",Datos!C715&lt;=C$1006)),FALSE),TRUE))))</f>
        <v>0.0</v>
      </c>
      <c r="D715">
        <f>IF(Datos!D715="",0,IF(AND(D$1008&lt;&gt;"",Datos!D715=D$1008),0,IF(D$1004=0,0,1-CHOOSE(D$1004,IF(ISNUMBER(Datos!D715),AND(OR(D$1005="",Datos!D715&gt;=D$1005),OR(D$1006="",Datos!D715&lt;=D$1006)),FALSE),IF(ISNUMBER(Datos!D715),AND(Datos!D715=INT(Datos!D715),AND(OR(D$1005="",Datos!D715&gt;=D$1005),OR(D$1006="",Datos!D715&lt;=D$1006))),FALSE),OR(ISNUMBER(FIND(";"&amp;UPPER(TRIM(Datos!D715&amp;""))&amp;"=",D$1007)),ISNUMBER(FIND(";"&amp;UPPER(TRIM(Datos!D715&amp;""))&amp;";",D$1007))),OR(UPPER(TRIM(Datos!D715&amp;""))="SÍ",UPPER(TRIM(Datos!D715&amp;""))="SI",UPPER(TRIM(Datos!D715&amp;""))="NO"),IF(ISNUMBER(Datos!D715),AND(OR(D$1005="",Datos!D715&gt;=D$1005),OR(D$1006="",Datos!D715&lt;=D$1006)),FALSE),TRUE))))</f>
        <v>0.0</v>
      </c>
      <c r="E715">
        <f>IF(Datos!E715="",0,IF(AND(E$1008&lt;&gt;"",Datos!E715=E$1008),0,IF(E$1004=0,0,1-CHOOSE(E$1004,IF(ISNUMBER(Datos!E715),AND(OR(E$1005="",Datos!E715&gt;=E$1005),OR(E$1006="",Datos!E715&lt;=E$1006)),FALSE),IF(ISNUMBER(Datos!E715),AND(Datos!E715=INT(Datos!E715),AND(OR(E$1005="",Datos!E715&gt;=E$1005),OR(E$1006="",Datos!E715&lt;=E$1006))),FALSE),OR(ISNUMBER(FIND(";"&amp;UPPER(TRIM(Datos!E715&amp;""))&amp;"=",E$1007)),ISNUMBER(FIND(";"&amp;UPPER(TRIM(Datos!E715&amp;""))&amp;";",E$1007))),OR(UPPER(TRIM(Datos!E715&amp;""))="SÍ",UPPER(TRIM(Datos!E715&amp;""))="SI",UPPER(TRIM(Datos!E715&amp;""))="NO"),IF(ISNUMBER(Datos!E715),AND(OR(E$1005="",Datos!E715&gt;=E$1005),OR(E$1006="",Datos!E715&lt;=E$1006)),FALSE),TRUE))))</f>
        <v>0.0</v>
      </c>
      <c r="F715">
        <f>IF(Datos!F715="",0,IF(AND(F$1008&lt;&gt;"",Datos!F715=F$1008),0,IF(F$1004=0,0,1-CHOOSE(F$1004,IF(ISNUMBER(Datos!F715),AND(OR(F$1005="",Datos!F715&gt;=F$1005),OR(F$1006="",Datos!F715&lt;=F$1006)),FALSE),IF(ISNUMBER(Datos!F715),AND(Datos!F715=INT(Datos!F715),AND(OR(F$1005="",Datos!F715&gt;=F$1005),OR(F$1006="",Datos!F715&lt;=F$1006))),FALSE),OR(ISNUMBER(FIND(";"&amp;UPPER(TRIM(Datos!F715&amp;""))&amp;"=",F$1007)),ISNUMBER(FIND(";"&amp;UPPER(TRIM(Datos!F715&amp;""))&amp;";",F$1007))),OR(UPPER(TRIM(Datos!F715&amp;""))="SÍ",UPPER(TRIM(Datos!F715&amp;""))="SI",UPPER(TRIM(Datos!F715&amp;""))="NO"),IF(ISNUMBER(Datos!F715),AND(OR(F$1005="",Datos!F715&gt;=F$1005),OR(F$1006="",Datos!F715&lt;=F$1006)),FALSE),TRUE))))</f>
        <v>0.0</v>
      </c>
      <c r="G715">
        <f>IF(Datos!G715="",0,IF(AND(G$1008&lt;&gt;"",Datos!G715=G$1008),0,IF(G$1004=0,0,1-CHOOSE(G$1004,IF(ISNUMBER(Datos!G715),AND(OR(G$1005="",Datos!G715&gt;=G$1005),OR(G$1006="",Datos!G715&lt;=G$1006)),FALSE),IF(ISNUMBER(Datos!G715),AND(Datos!G715=INT(Datos!G715),AND(OR(G$1005="",Datos!G715&gt;=G$1005),OR(G$1006="",Datos!G715&lt;=G$1006))),FALSE),OR(ISNUMBER(FIND(";"&amp;UPPER(TRIM(Datos!G715&amp;""))&amp;"=",G$1007)),ISNUMBER(FIND(";"&amp;UPPER(TRIM(Datos!G715&amp;""))&amp;";",G$1007))),OR(UPPER(TRIM(Datos!G715&amp;""))="SÍ",UPPER(TRIM(Datos!G715&amp;""))="SI",UPPER(TRIM(Datos!G715&amp;""))="NO"),IF(ISNUMBER(Datos!G715),AND(OR(G$1005="",Datos!G715&gt;=G$1005),OR(G$1006="",Datos!G715&lt;=G$1006)),FALSE),TRUE))))</f>
        <v>0.0</v>
      </c>
      <c r="H715">
        <f>IF(Datos!H715="",0,IF(AND(H$1008&lt;&gt;"",Datos!H715=H$1008),0,IF(H$1004=0,0,1-CHOOSE(H$1004,IF(ISNUMBER(Datos!H715),AND(OR(H$1005="",Datos!H715&gt;=H$1005),OR(H$1006="",Datos!H715&lt;=H$1006)),FALSE),IF(ISNUMBER(Datos!H715),AND(Datos!H715=INT(Datos!H715),AND(OR(H$1005="",Datos!H715&gt;=H$1005),OR(H$1006="",Datos!H715&lt;=H$1006))),FALSE),OR(ISNUMBER(FIND(";"&amp;UPPER(TRIM(Datos!H715&amp;""))&amp;"=",H$1007)),ISNUMBER(FIND(";"&amp;UPPER(TRIM(Datos!H715&amp;""))&amp;";",H$1007))),OR(UPPER(TRIM(Datos!H715&amp;""))="SÍ",UPPER(TRIM(Datos!H715&amp;""))="SI",UPPER(TRIM(Datos!H715&amp;""))="NO"),IF(ISNUMBER(Datos!H715),AND(OR(H$1005="",Datos!H715&gt;=H$1005),OR(H$1006="",Datos!H715&lt;=H$1006)),FALSE),TRUE))))</f>
        <v>0.0</v>
      </c>
      <c r="I715">
        <f>IF(Datos!I715="",0,IF(AND(I$1008&lt;&gt;"",Datos!I715=I$1008),0,IF(I$1004=0,0,1-CHOOSE(I$1004,IF(ISNUMBER(Datos!I715),AND(OR(I$1005="",Datos!I715&gt;=I$1005),OR(I$1006="",Datos!I715&lt;=I$1006)),FALSE),IF(ISNUMBER(Datos!I715),AND(Datos!I715=INT(Datos!I715),AND(OR(I$1005="",Datos!I715&gt;=I$1005),OR(I$1006="",Datos!I715&lt;=I$1006))),FALSE),OR(ISNUMBER(FIND(";"&amp;UPPER(TRIM(Datos!I715&amp;""))&amp;"=",I$1007)),ISNUMBER(FIND(";"&amp;UPPER(TRIM(Datos!I715&amp;""))&amp;";",I$1007))),OR(UPPER(TRIM(Datos!I715&amp;""))="SÍ",UPPER(TRIM(Datos!I715&amp;""))="SI",UPPER(TRIM(Datos!I715&amp;""))="NO"),IF(ISNUMBER(Datos!I715),AND(OR(I$1005="",Datos!I715&gt;=I$1005),OR(I$1006="",Datos!I715&lt;=I$1006)),FALSE),TRUE))))</f>
        <v>0.0</v>
      </c>
      <c r="J715">
        <f>IF(Datos!J715="",0,IF(AND(J$1008&lt;&gt;"",Datos!J715=J$1008),0,IF(J$1004=0,0,1-CHOOSE(J$1004,IF(ISNUMBER(Datos!J715),AND(OR(J$1005="",Datos!J715&gt;=J$1005),OR(J$1006="",Datos!J715&lt;=J$1006)),FALSE),IF(ISNUMBER(Datos!J715),AND(Datos!J715=INT(Datos!J715),AND(OR(J$1005="",Datos!J715&gt;=J$1005),OR(J$1006="",Datos!J715&lt;=J$1006))),FALSE),OR(ISNUMBER(FIND(";"&amp;UPPER(TRIM(Datos!J715&amp;""))&amp;"=",J$1007)),ISNUMBER(FIND(";"&amp;UPPER(TRIM(Datos!J715&amp;""))&amp;";",J$1007))),OR(UPPER(TRIM(Datos!J715&amp;""))="SÍ",UPPER(TRIM(Datos!J715&amp;""))="SI",UPPER(TRIM(Datos!J715&amp;""))="NO"),IF(ISNUMBER(Datos!J715),AND(OR(J$1005="",Datos!J715&gt;=J$1005),OR(J$1006="",Datos!J715&lt;=J$1006)),FALSE),TRUE))))</f>
        <v>0.0</v>
      </c>
      <c r="K715">
        <f>IF(Datos!K715="",0,IF(AND(K$1008&lt;&gt;"",Datos!K715=K$1008),0,IF(K$1004=0,0,1-CHOOSE(K$1004,IF(ISNUMBER(Datos!K715),AND(OR(K$1005="",Datos!K715&gt;=K$1005),OR(K$1006="",Datos!K715&lt;=K$1006)),FALSE),IF(ISNUMBER(Datos!K715),AND(Datos!K715=INT(Datos!K715),AND(OR(K$1005="",Datos!K715&gt;=K$1005),OR(K$1006="",Datos!K715&lt;=K$1006))),FALSE),OR(ISNUMBER(FIND(";"&amp;UPPER(TRIM(Datos!K715&amp;""))&amp;"=",K$1007)),ISNUMBER(FIND(";"&amp;UPPER(TRIM(Datos!K715&amp;""))&amp;";",K$1007))),OR(UPPER(TRIM(Datos!K715&amp;""))="SÍ",UPPER(TRIM(Datos!K715&amp;""))="SI",UPPER(TRIM(Datos!K715&amp;""))="NO"),IF(ISNUMBER(Datos!K715),AND(OR(K$1005="",Datos!K715&gt;=K$1005),OR(K$1006="",Datos!K715&lt;=K$1006)),FALSE),TRUE))))</f>
        <v>0.0</v>
      </c>
      <c r="L715">
        <f>IF(Datos!L715="",0,IF(AND(L$1008&lt;&gt;"",Datos!L715=L$1008),0,IF(L$1004=0,0,1-CHOOSE(L$1004,IF(ISNUMBER(Datos!L715),AND(OR(L$1005="",Datos!L715&gt;=L$1005),OR(L$1006="",Datos!L715&lt;=L$1006)),FALSE),IF(ISNUMBER(Datos!L715),AND(Datos!L715=INT(Datos!L715),AND(OR(L$1005="",Datos!L715&gt;=L$1005),OR(L$1006="",Datos!L715&lt;=L$1006))),FALSE),OR(ISNUMBER(FIND(";"&amp;UPPER(TRIM(Datos!L715&amp;""))&amp;"=",L$1007)),ISNUMBER(FIND(";"&amp;UPPER(TRIM(Datos!L715&amp;""))&amp;";",L$1007))),OR(UPPER(TRIM(Datos!L715&amp;""))="SÍ",UPPER(TRIM(Datos!L715&amp;""))="SI",UPPER(TRIM(Datos!L715&amp;""))="NO"),IF(ISNUMBER(Datos!L715),AND(OR(L$1005="",Datos!L715&gt;=L$1005),OR(L$1006="",Datos!L715&lt;=L$1006)),FALSE),TRUE))))</f>
        <v>0.0</v>
      </c>
      <c r="M715">
        <f>IF(Datos!M715="",0,IF(AND(M$1008&lt;&gt;"",Datos!M715=M$1008),0,IF(M$1004=0,0,1-CHOOSE(M$1004,IF(ISNUMBER(Datos!M715),AND(OR(M$1005="",Datos!M715&gt;=M$1005),OR(M$1006="",Datos!M715&lt;=M$1006)),FALSE),IF(ISNUMBER(Datos!M715),AND(Datos!M715=INT(Datos!M715),AND(OR(M$1005="",Datos!M715&gt;=M$1005),OR(M$1006="",Datos!M715&lt;=M$1006))),FALSE),OR(ISNUMBER(FIND(";"&amp;UPPER(TRIM(Datos!M715&amp;""))&amp;"=",M$1007)),ISNUMBER(FIND(";"&amp;UPPER(TRIM(Datos!M715&amp;""))&amp;";",M$1007))),OR(UPPER(TRIM(Datos!M715&amp;""))="SÍ",UPPER(TRIM(Datos!M715&amp;""))="SI",UPPER(TRIM(Datos!M715&amp;""))="NO"),IF(ISNUMBER(Datos!M715),AND(OR(M$1005="",Datos!M715&gt;=M$1005),OR(M$1006="",Datos!M715&lt;=M$1006)),FALSE),TRUE))))</f>
        <v>0.0</v>
      </c>
      <c r="N715">
        <f>IF(Datos!N715="",0,IF(AND(N$1008&lt;&gt;"",Datos!N715=N$1008),0,IF(N$1004=0,0,1-CHOOSE(N$1004,IF(ISNUMBER(Datos!N715),AND(OR(N$1005="",Datos!N715&gt;=N$1005),OR(N$1006="",Datos!N715&lt;=N$1006)),FALSE),IF(ISNUMBER(Datos!N715),AND(Datos!N715=INT(Datos!N715),AND(OR(N$1005="",Datos!N715&gt;=N$1005),OR(N$1006="",Datos!N715&lt;=N$1006))),FALSE),OR(ISNUMBER(FIND(";"&amp;UPPER(TRIM(Datos!N715&amp;""))&amp;"=",N$1007)),ISNUMBER(FIND(";"&amp;UPPER(TRIM(Datos!N715&amp;""))&amp;";",N$1007))),OR(UPPER(TRIM(Datos!N715&amp;""))="SÍ",UPPER(TRIM(Datos!N715&amp;""))="SI",UPPER(TRIM(Datos!N715&amp;""))="NO"),IF(ISNUMBER(Datos!N715),AND(OR(N$1005="",Datos!N715&gt;=N$1005),OR(N$1006="",Datos!N715&lt;=N$1006)),FALSE),TRUE))))</f>
        <v>0.0</v>
      </c>
      <c r="O715">
        <f>IF(Datos!O715="",0,IF(AND(O$1008&lt;&gt;"",Datos!O715=O$1008),0,IF(O$1004=0,0,1-CHOOSE(O$1004,IF(ISNUMBER(Datos!O715),AND(OR(O$1005="",Datos!O715&gt;=O$1005),OR(O$1006="",Datos!O715&lt;=O$1006)),FALSE),IF(ISNUMBER(Datos!O715),AND(Datos!O715=INT(Datos!O715),AND(OR(O$1005="",Datos!O715&gt;=O$1005),OR(O$1006="",Datos!O715&lt;=O$1006))),FALSE),OR(ISNUMBER(FIND(";"&amp;UPPER(TRIM(Datos!O715&amp;""))&amp;"=",O$1007)),ISNUMBER(FIND(";"&amp;UPPER(TRIM(Datos!O715&amp;""))&amp;";",O$1007))),OR(UPPER(TRIM(Datos!O715&amp;""))="SÍ",UPPER(TRIM(Datos!O715&amp;""))="SI",UPPER(TRIM(Datos!O715&amp;""))="NO"),IF(ISNUMBER(Datos!O715),AND(OR(O$1005="",Datos!O715&gt;=O$1005),OR(O$1006="",Datos!O715&lt;=O$1006)),FALSE),TRUE))))</f>
        <v>0.0</v>
      </c>
      <c r="P715">
        <f>IF(Datos!P715="",0,IF(AND(P$1008&lt;&gt;"",Datos!P715=P$1008),0,IF(P$1004=0,0,1-CHOOSE(P$1004,IF(ISNUMBER(Datos!P715),AND(OR(P$1005="",Datos!P715&gt;=P$1005),OR(P$1006="",Datos!P715&lt;=P$1006)),FALSE),IF(ISNUMBER(Datos!P715),AND(Datos!P715=INT(Datos!P715),AND(OR(P$1005="",Datos!P715&gt;=P$1005),OR(P$1006="",Datos!P715&lt;=P$1006))),FALSE),OR(ISNUMBER(FIND(";"&amp;UPPER(TRIM(Datos!P715&amp;""))&amp;"=",P$1007)),ISNUMBER(FIND(";"&amp;UPPER(TRIM(Datos!P715&amp;""))&amp;";",P$1007))),OR(UPPER(TRIM(Datos!P715&amp;""))="SÍ",UPPER(TRIM(Datos!P715&amp;""))="SI",UPPER(TRIM(Datos!P715&amp;""))="NO"),IF(ISNUMBER(Datos!P715),AND(OR(P$1005="",Datos!P715&gt;=P$1005),OR(P$1006="",Datos!P715&lt;=P$1006)),FALSE),TRUE))))</f>
        <v>0.0</v>
      </c>
      <c r="Q715">
        <f>IF(Datos!Q715="",0,IF(AND(Q$1008&lt;&gt;"",Datos!Q715=Q$1008),0,IF(Q$1004=0,0,1-CHOOSE(Q$1004,IF(ISNUMBER(Datos!Q715),AND(OR(Q$1005="",Datos!Q715&gt;=Q$1005),OR(Q$1006="",Datos!Q715&lt;=Q$1006)),FALSE),IF(ISNUMBER(Datos!Q715),AND(Datos!Q715=INT(Datos!Q715),AND(OR(Q$1005="",Datos!Q715&gt;=Q$1005),OR(Q$1006="",Datos!Q715&lt;=Q$1006))),FALSE),OR(ISNUMBER(FIND(";"&amp;UPPER(TRIM(Datos!Q715&amp;""))&amp;"=",Q$1007)),ISNUMBER(FIND(";"&amp;UPPER(TRIM(Datos!Q715&amp;""))&amp;";",Q$1007))),OR(UPPER(TRIM(Datos!Q715&amp;""))="SÍ",UPPER(TRIM(Datos!Q715&amp;""))="SI",UPPER(TRIM(Datos!Q715&amp;""))="NO"),IF(ISNUMBER(Datos!Q715),AND(OR(Q$1005="",Datos!Q715&gt;=Q$1005),OR(Q$1006="",Datos!Q715&lt;=Q$1006)),FALSE),TRUE))))</f>
        <v>0.0</v>
      </c>
      <c r="R715">
        <f>IF(Datos!R715="",0,IF(AND(R$1008&lt;&gt;"",Datos!R715=R$1008),0,IF(R$1004=0,0,1-CHOOSE(R$1004,IF(ISNUMBER(Datos!R715),AND(OR(R$1005="",Datos!R715&gt;=R$1005),OR(R$1006="",Datos!R715&lt;=R$1006)),FALSE),IF(ISNUMBER(Datos!R715),AND(Datos!R715=INT(Datos!R715),AND(OR(R$1005="",Datos!R715&gt;=R$1005),OR(R$1006="",Datos!R715&lt;=R$1006))),FALSE),OR(ISNUMBER(FIND(";"&amp;UPPER(TRIM(Datos!R715&amp;""))&amp;"=",R$1007)),ISNUMBER(FIND(";"&amp;UPPER(TRIM(Datos!R715&amp;""))&amp;";",R$1007))),OR(UPPER(TRIM(Datos!R715&amp;""))="SÍ",UPPER(TRIM(Datos!R715&amp;""))="SI",UPPER(TRIM(Datos!R715&amp;""))="NO"),IF(ISNUMBER(Datos!R715),AND(OR(R$1005="",Datos!R715&gt;=R$1005),OR(R$1006="",Datos!R715&lt;=R$1006)),FALSE),TRUE))))</f>
        <v>0.0</v>
      </c>
      <c r="S715">
        <f>IF(Datos!S715="",0,IF(AND(S$1008&lt;&gt;"",Datos!S715=S$1008),0,IF(S$1004=0,0,1-CHOOSE(S$1004,IF(ISNUMBER(Datos!S715),AND(OR(S$1005="",Datos!S715&gt;=S$1005),OR(S$1006="",Datos!S715&lt;=S$1006)),FALSE),IF(ISNUMBER(Datos!S715),AND(Datos!S715=INT(Datos!S715),AND(OR(S$1005="",Datos!S715&gt;=S$1005),OR(S$1006="",Datos!S715&lt;=S$1006))),FALSE),OR(ISNUMBER(FIND(";"&amp;UPPER(TRIM(Datos!S715&amp;""))&amp;"=",S$1007)),ISNUMBER(FIND(";"&amp;UPPER(TRIM(Datos!S715&amp;""))&amp;";",S$1007))),OR(UPPER(TRIM(Datos!S715&amp;""))="SÍ",UPPER(TRIM(Datos!S715&amp;""))="SI",UPPER(TRIM(Datos!S715&amp;""))="NO"),IF(ISNUMBER(Datos!S715),AND(OR(S$1005="",Datos!S715&gt;=S$1005),OR(S$1006="",Datos!S715&lt;=S$1006)),FALSE),TRUE))))</f>
        <v>0.0</v>
      </c>
      <c r="T715">
        <f>IF(Datos!T715="",0,IF(AND(T$1008&lt;&gt;"",Datos!T715=T$1008),0,IF(T$1004=0,0,1-CHOOSE(T$1004,IF(ISNUMBER(Datos!T715),AND(OR(T$1005="",Datos!T715&gt;=T$1005),OR(T$1006="",Datos!T715&lt;=T$1006)),FALSE),IF(ISNUMBER(Datos!T715),AND(Datos!T715=INT(Datos!T715),AND(OR(T$1005="",Datos!T715&gt;=T$1005),OR(T$1006="",Datos!T715&lt;=T$1006))),FALSE),OR(ISNUMBER(FIND(";"&amp;UPPER(TRIM(Datos!T715&amp;""))&amp;"=",T$1007)),ISNUMBER(FIND(";"&amp;UPPER(TRIM(Datos!T715&amp;""))&amp;";",T$1007))),OR(UPPER(TRIM(Datos!T715&amp;""))="SÍ",UPPER(TRIM(Datos!T715&amp;""))="SI",UPPER(TRIM(Datos!T715&amp;""))="NO"),IF(ISNUMBER(Datos!T715),AND(OR(T$1005="",Datos!T715&gt;=T$1005),OR(T$1006="",Datos!T715&lt;=T$1006)),FALSE),TRUE))))</f>
        <v>0.0</v>
      </c>
      <c r="U715">
        <f>IF(Datos!U715="",0,IF(AND(U$1008&lt;&gt;"",Datos!U715=U$1008),0,IF(U$1004=0,0,1-CHOOSE(U$1004,IF(ISNUMBER(Datos!U715),AND(OR(U$1005="",Datos!U715&gt;=U$1005),OR(U$1006="",Datos!U715&lt;=U$1006)),FALSE),IF(ISNUMBER(Datos!U715),AND(Datos!U715=INT(Datos!U715),AND(OR(U$1005="",Datos!U715&gt;=U$1005),OR(U$1006="",Datos!U715&lt;=U$1006))),FALSE),OR(ISNUMBER(FIND(";"&amp;UPPER(TRIM(Datos!U715&amp;""))&amp;"=",U$1007)),ISNUMBER(FIND(";"&amp;UPPER(TRIM(Datos!U715&amp;""))&amp;";",U$1007))),OR(UPPER(TRIM(Datos!U715&amp;""))="SÍ",UPPER(TRIM(Datos!U715&amp;""))="SI",UPPER(TRIM(Datos!U715&amp;""))="NO"),IF(ISNUMBER(Datos!U715),AND(OR(U$1005="",Datos!U715&gt;=U$1005),OR(U$1006="",Datos!U715&lt;=U$1006)),FALSE),TRUE))))</f>
        <v>0.0</v>
      </c>
      <c r="V715">
        <f>IF(Datos!V715="",0,IF(AND(V$1008&lt;&gt;"",Datos!V715=V$1008),0,IF(V$1004=0,0,1-CHOOSE(V$1004,IF(ISNUMBER(Datos!V715),AND(OR(V$1005="",Datos!V715&gt;=V$1005),OR(V$1006="",Datos!V715&lt;=V$1006)),FALSE),IF(ISNUMBER(Datos!V715),AND(Datos!V715=INT(Datos!V715),AND(OR(V$1005="",Datos!V715&gt;=V$1005),OR(V$1006="",Datos!V715&lt;=V$1006))),FALSE),OR(ISNUMBER(FIND(";"&amp;UPPER(TRIM(Datos!V715&amp;""))&amp;"=",V$1007)),ISNUMBER(FIND(";"&amp;UPPER(TRIM(Datos!V715&amp;""))&amp;";",V$1007))),OR(UPPER(TRIM(Datos!V715&amp;""))="SÍ",UPPER(TRIM(Datos!V715&amp;""))="SI",UPPER(TRIM(Datos!V715&amp;""))="NO"),IF(ISNUMBER(Datos!V715),AND(OR(V$1005="",Datos!V715&gt;=V$1005),OR(V$1006="",Datos!V715&lt;=V$1006)),FALSE),TRUE))))</f>
        <v>0.0</v>
      </c>
      <c r="W715">
        <f>IF(Datos!W715="",0,IF(AND(W$1008&lt;&gt;"",Datos!W715=W$1008),0,IF(W$1004=0,0,1-CHOOSE(W$1004,IF(ISNUMBER(Datos!W715),AND(OR(W$1005="",Datos!W715&gt;=W$1005),OR(W$1006="",Datos!W715&lt;=W$1006)),FALSE),IF(ISNUMBER(Datos!W715),AND(Datos!W715=INT(Datos!W715),AND(OR(W$1005="",Datos!W715&gt;=W$1005),OR(W$1006="",Datos!W715&lt;=W$1006))),FALSE),OR(ISNUMBER(FIND(";"&amp;UPPER(TRIM(Datos!W715&amp;""))&amp;"=",W$1007)),ISNUMBER(FIND(";"&amp;UPPER(TRIM(Datos!W715&amp;""))&amp;";",W$1007))),OR(UPPER(TRIM(Datos!W715&amp;""))="SÍ",UPPER(TRIM(Datos!W715&amp;""))="SI",UPPER(TRIM(Datos!W715&amp;""))="NO"),IF(ISNUMBER(Datos!W715),AND(OR(W$1005="",Datos!W715&gt;=W$1005),OR(W$1006="",Datos!W715&lt;=W$1006)),FALSE),TRUE))))</f>
        <v>0.0</v>
      </c>
      <c r="X715">
        <f>IF(Datos!X715="",0,IF(AND(X$1008&lt;&gt;"",Datos!X715=X$1008),0,IF(X$1004=0,0,1-CHOOSE(X$1004,IF(ISNUMBER(Datos!X715),AND(OR(X$1005="",Datos!X715&gt;=X$1005),OR(X$1006="",Datos!X715&lt;=X$1006)),FALSE),IF(ISNUMBER(Datos!X715),AND(Datos!X715=INT(Datos!X715),AND(OR(X$1005="",Datos!X715&gt;=X$1005),OR(X$1006="",Datos!X715&lt;=X$1006))),FALSE),OR(ISNUMBER(FIND(";"&amp;UPPER(TRIM(Datos!X715&amp;""))&amp;"=",X$1007)),ISNUMBER(FIND(";"&amp;UPPER(TRIM(Datos!X715&amp;""))&amp;";",X$1007))),OR(UPPER(TRIM(Datos!X715&amp;""))="SÍ",UPPER(TRIM(Datos!X715&amp;""))="SI",UPPER(TRIM(Datos!X715&amp;""))="NO"),IF(ISNUMBER(Datos!X715),AND(OR(X$1005="",Datos!X715&gt;=X$1005),OR(X$1006="",Datos!X715&lt;=X$1006)),FALSE),TRUE))))</f>
        <v>0.0</v>
      </c>
      <c r="Y715">
        <f>IF(Datos!Y715="",0,IF(AND(Y$1008&lt;&gt;"",Datos!Y715=Y$1008),0,IF(Y$1004=0,0,1-CHOOSE(Y$1004,IF(ISNUMBER(Datos!Y715),AND(OR(Y$1005="",Datos!Y715&gt;=Y$1005),OR(Y$1006="",Datos!Y715&lt;=Y$1006)),FALSE),IF(ISNUMBER(Datos!Y715),AND(Datos!Y715=INT(Datos!Y715),AND(OR(Y$1005="",Datos!Y715&gt;=Y$1005),OR(Y$1006="",Datos!Y715&lt;=Y$1006))),FALSE),OR(ISNUMBER(FIND(";"&amp;UPPER(TRIM(Datos!Y715&amp;""))&amp;"=",Y$1007)),ISNUMBER(FIND(";"&amp;UPPER(TRIM(Datos!Y715&amp;""))&amp;";",Y$1007))),OR(UPPER(TRIM(Datos!Y715&amp;""))="SÍ",UPPER(TRIM(Datos!Y715&amp;""))="SI",UPPER(TRIM(Datos!Y715&amp;""))="NO"),IF(ISNUMBER(Datos!Y715),AND(OR(Y$1005="",Datos!Y715&gt;=Y$1005),OR(Y$1006="",Datos!Y715&lt;=Y$1006)),FALSE),TRUE))))</f>
        <v>0.0</v>
      </c>
      <c r="Z715">
        <f>IF(Datos!Z715="",0,IF(AND(Z$1008&lt;&gt;"",Datos!Z715=Z$1008),0,IF(Z$1004=0,0,1-CHOOSE(Z$1004,IF(ISNUMBER(Datos!Z715),AND(OR(Z$1005="",Datos!Z715&gt;=Z$1005),OR(Z$1006="",Datos!Z715&lt;=Z$1006)),FALSE),IF(ISNUMBER(Datos!Z715),AND(Datos!Z715=INT(Datos!Z715),AND(OR(Z$1005="",Datos!Z715&gt;=Z$1005),OR(Z$1006="",Datos!Z715&lt;=Z$1006))),FALSE),OR(ISNUMBER(FIND(";"&amp;UPPER(TRIM(Datos!Z715&amp;""))&amp;"=",Z$1007)),ISNUMBER(FIND(";"&amp;UPPER(TRIM(Datos!Z715&amp;""))&amp;";",Z$1007))),OR(UPPER(TRIM(Datos!Z715&amp;""))="SÍ",UPPER(TRIM(Datos!Z715&amp;""))="SI",UPPER(TRIM(Datos!Z715&amp;""))="NO"),IF(ISNUMBER(Datos!Z715),AND(OR(Z$1005="",Datos!Z715&gt;=Z$1005),OR(Z$1006="",Datos!Z715&lt;=Z$1006)),FALSE),TRUE))))</f>
        <v>0.0</v>
      </c>
      <c r="AA715">
        <f>IF(Datos!AA715="",0,IF(AND(AA$1008&lt;&gt;"",Datos!AA715=AA$1008),0,IF(AA$1004=0,0,1-CHOOSE(AA$1004,IF(ISNUMBER(Datos!AA715),AND(OR(AA$1005="",Datos!AA715&gt;=AA$1005),OR(AA$1006="",Datos!AA715&lt;=AA$1006)),FALSE),IF(ISNUMBER(Datos!AA715),AND(Datos!AA715=INT(Datos!AA715),AND(OR(AA$1005="",Datos!AA715&gt;=AA$1005),OR(AA$1006="",Datos!AA715&lt;=AA$1006))),FALSE),OR(ISNUMBER(FIND(";"&amp;UPPER(TRIM(Datos!AA715&amp;""))&amp;"=",AA$1007)),ISNUMBER(FIND(";"&amp;UPPER(TRIM(Datos!AA715&amp;""))&amp;";",AA$1007))),OR(UPPER(TRIM(Datos!AA715&amp;""))="SÍ",UPPER(TRIM(Datos!AA715&amp;""))="SI",UPPER(TRIM(Datos!AA715&amp;""))="NO"),IF(ISNUMBER(Datos!AA715),AND(OR(AA$1005="",Datos!AA715&gt;=AA$1005),OR(AA$1006="",Datos!AA715&lt;=AA$1006)),FALSE),TRUE))))</f>
        <v>0.0</v>
      </c>
      <c r="AB715">
        <f>IF(Datos!AB715="",0,IF(AND(AB$1008&lt;&gt;"",Datos!AB715=AB$1008),0,IF(AB$1004=0,0,1-CHOOSE(AB$1004,IF(ISNUMBER(Datos!AB715),AND(OR(AB$1005="",Datos!AB715&gt;=AB$1005),OR(AB$1006="",Datos!AB715&lt;=AB$1006)),FALSE),IF(ISNUMBER(Datos!AB715),AND(Datos!AB715=INT(Datos!AB715),AND(OR(AB$1005="",Datos!AB715&gt;=AB$1005),OR(AB$1006="",Datos!AB715&lt;=AB$1006))),FALSE),OR(ISNUMBER(FIND(";"&amp;UPPER(TRIM(Datos!AB715&amp;""))&amp;"=",AB$1007)),ISNUMBER(FIND(";"&amp;UPPER(TRIM(Datos!AB715&amp;""))&amp;";",AB$1007))),OR(UPPER(TRIM(Datos!AB715&amp;""))="SÍ",UPPER(TRIM(Datos!AB715&amp;""))="SI",UPPER(TRIM(Datos!AB715&amp;""))="NO"),IF(ISNUMBER(Datos!AB715),AND(OR(AB$1005="",Datos!AB715&gt;=AB$1005),OR(AB$1006="",Datos!AB715&lt;=AB$1006)),FALSE),TRUE))))</f>
        <v>0.0</v>
      </c>
      <c r="AC715">
        <f>IF(Datos!AC715="",0,IF(AND(AC$1008&lt;&gt;"",Datos!AC715=AC$1008),0,IF(AC$1004=0,0,1-CHOOSE(AC$1004,IF(ISNUMBER(Datos!AC715),AND(OR(AC$1005="",Datos!AC715&gt;=AC$1005),OR(AC$1006="",Datos!AC715&lt;=AC$1006)),FALSE),IF(ISNUMBER(Datos!AC715),AND(Datos!AC715=INT(Datos!AC715),AND(OR(AC$1005="",Datos!AC715&gt;=AC$1005),OR(AC$1006="",Datos!AC715&lt;=AC$1006))),FALSE),OR(ISNUMBER(FIND(";"&amp;UPPER(TRIM(Datos!AC715&amp;""))&amp;"=",AC$1007)),ISNUMBER(FIND(";"&amp;UPPER(TRIM(Datos!AC715&amp;""))&amp;";",AC$1007))),OR(UPPER(TRIM(Datos!AC715&amp;""))="SÍ",UPPER(TRIM(Datos!AC715&amp;""))="SI",UPPER(TRIM(Datos!AC715&amp;""))="NO"),IF(ISNUMBER(Datos!AC715),AND(OR(AC$1005="",Datos!AC715&gt;=AC$1005),OR(AC$1006="",Datos!AC715&lt;=AC$1006)),FALSE),TRUE))))</f>
        <v>0.0</v>
      </c>
      <c r="AD715">
        <f>IF(Datos!AD715="",0,IF(AND(AD$1008&lt;&gt;"",Datos!AD715=AD$1008),0,IF(AD$1004=0,0,1-CHOOSE(AD$1004,IF(ISNUMBER(Datos!AD715),AND(OR(AD$1005="",Datos!AD715&gt;=AD$1005),OR(AD$1006="",Datos!AD715&lt;=AD$1006)),FALSE),IF(ISNUMBER(Datos!AD715),AND(Datos!AD715=INT(Datos!AD715),AND(OR(AD$1005="",Datos!AD715&gt;=AD$1005),OR(AD$1006="",Datos!AD715&lt;=AD$1006))),FALSE),OR(ISNUMBER(FIND(";"&amp;UPPER(TRIM(Datos!AD715&amp;""))&amp;"=",AD$1007)),ISNUMBER(FIND(";"&amp;UPPER(TRIM(Datos!AD715&amp;""))&amp;";",AD$1007))),OR(UPPER(TRIM(Datos!AD715&amp;""))="SÍ",UPPER(TRIM(Datos!AD715&amp;""))="SI",UPPER(TRIM(Datos!AD715&amp;""))="NO"),IF(ISNUMBER(Datos!AD715),AND(OR(AD$1005="",Datos!AD715&gt;=AD$1005),OR(AD$1006="",Datos!AD715&lt;=AD$1006)),FALSE),TRUE))))</f>
        <v>0.0</v>
      </c>
      <c r="AE715">
        <f>IF(Datos!AE715="",0,IF(AND(AE$1008&lt;&gt;"",Datos!AE715=AE$1008),0,IF(AE$1004=0,0,1-CHOOSE(AE$1004,IF(ISNUMBER(Datos!AE715),AND(OR(AE$1005="",Datos!AE715&gt;=AE$1005),OR(AE$1006="",Datos!AE715&lt;=AE$1006)),FALSE),IF(ISNUMBER(Datos!AE715),AND(Datos!AE715=INT(Datos!AE715),AND(OR(AE$1005="",Datos!AE715&gt;=AE$1005),OR(AE$1006="",Datos!AE715&lt;=AE$1006))),FALSE),OR(ISNUMBER(FIND(";"&amp;UPPER(TRIM(Datos!AE715&amp;""))&amp;"=",AE$1007)),ISNUMBER(FIND(";"&amp;UPPER(TRIM(Datos!AE715&amp;""))&amp;";",AE$1007))),OR(UPPER(TRIM(Datos!AE715&amp;""))="SÍ",UPPER(TRIM(Datos!AE715&amp;""))="SI",UPPER(TRIM(Datos!AE715&amp;""))="NO"),IF(ISNUMBER(Datos!AE715),AND(OR(AE$1005="",Datos!AE715&gt;=AE$1005),OR(AE$1006="",Datos!AE715&lt;=AE$1006)),FALSE),TRUE))))</f>
        <v>0.0</v>
      </c>
    </row>
    <row r="716" spans="2:31">
      <c r="B716">
        <f>IF(Datos!B716="",0,IF(AND(B$1008&lt;&gt;"",Datos!B716=B$1008),0,IF(B$1004=0,0,1-CHOOSE(B$1004,IF(ISNUMBER(Datos!B716),AND(OR(B$1005="",Datos!B716&gt;=B$1005),OR(B$1006="",Datos!B716&lt;=B$1006)),FALSE),IF(ISNUMBER(Datos!B716),AND(Datos!B716=INT(Datos!B716),AND(OR(B$1005="",Datos!B716&gt;=B$1005),OR(B$1006="",Datos!B716&lt;=B$1006))),FALSE),OR(ISNUMBER(FIND(";"&amp;UPPER(TRIM(Datos!B716&amp;""))&amp;"=",B$1007)),ISNUMBER(FIND(";"&amp;UPPER(TRIM(Datos!B716&amp;""))&amp;";",B$1007))),OR(UPPER(TRIM(Datos!B716&amp;""))="SÍ",UPPER(TRIM(Datos!B716&amp;""))="SI",UPPER(TRIM(Datos!B716&amp;""))="NO"),IF(ISNUMBER(Datos!B716),AND(OR(B$1005="",Datos!B716&gt;=B$1005),OR(B$1006="",Datos!B716&lt;=B$1006)),FALSE),TRUE))))</f>
        <v>0.0</v>
      </c>
      <c r="C716">
        <f>IF(Datos!C716="",0,IF(AND(C$1008&lt;&gt;"",Datos!C716=C$1008),0,IF(C$1004=0,0,1-CHOOSE(C$1004,IF(ISNUMBER(Datos!C716),AND(OR(C$1005="",Datos!C716&gt;=C$1005),OR(C$1006="",Datos!C716&lt;=C$1006)),FALSE),IF(ISNUMBER(Datos!C716),AND(Datos!C716=INT(Datos!C716),AND(OR(C$1005="",Datos!C716&gt;=C$1005),OR(C$1006="",Datos!C716&lt;=C$1006))),FALSE),OR(ISNUMBER(FIND(";"&amp;UPPER(TRIM(Datos!C716&amp;""))&amp;"=",C$1007)),ISNUMBER(FIND(";"&amp;UPPER(TRIM(Datos!C716&amp;""))&amp;";",C$1007))),OR(UPPER(TRIM(Datos!C716&amp;""))="SÍ",UPPER(TRIM(Datos!C716&amp;""))="SI",UPPER(TRIM(Datos!C716&amp;""))="NO"),IF(ISNUMBER(Datos!C716),AND(OR(C$1005="",Datos!C716&gt;=C$1005),OR(C$1006="",Datos!C716&lt;=C$1006)),FALSE),TRUE))))</f>
        <v>0.0</v>
      </c>
      <c r="D716">
        <f>IF(Datos!D716="",0,IF(AND(D$1008&lt;&gt;"",Datos!D716=D$1008),0,IF(D$1004=0,0,1-CHOOSE(D$1004,IF(ISNUMBER(Datos!D716),AND(OR(D$1005="",Datos!D716&gt;=D$1005),OR(D$1006="",Datos!D716&lt;=D$1006)),FALSE),IF(ISNUMBER(Datos!D716),AND(Datos!D716=INT(Datos!D716),AND(OR(D$1005="",Datos!D716&gt;=D$1005),OR(D$1006="",Datos!D716&lt;=D$1006))),FALSE),OR(ISNUMBER(FIND(";"&amp;UPPER(TRIM(Datos!D716&amp;""))&amp;"=",D$1007)),ISNUMBER(FIND(";"&amp;UPPER(TRIM(Datos!D716&amp;""))&amp;";",D$1007))),OR(UPPER(TRIM(Datos!D716&amp;""))="SÍ",UPPER(TRIM(Datos!D716&amp;""))="SI",UPPER(TRIM(Datos!D716&amp;""))="NO"),IF(ISNUMBER(Datos!D716),AND(OR(D$1005="",Datos!D716&gt;=D$1005),OR(D$1006="",Datos!D716&lt;=D$1006)),FALSE),TRUE))))</f>
        <v>0.0</v>
      </c>
      <c r="E716">
        <f>IF(Datos!E716="",0,IF(AND(E$1008&lt;&gt;"",Datos!E716=E$1008),0,IF(E$1004=0,0,1-CHOOSE(E$1004,IF(ISNUMBER(Datos!E716),AND(OR(E$1005="",Datos!E716&gt;=E$1005),OR(E$1006="",Datos!E716&lt;=E$1006)),FALSE),IF(ISNUMBER(Datos!E716),AND(Datos!E716=INT(Datos!E716),AND(OR(E$1005="",Datos!E716&gt;=E$1005),OR(E$1006="",Datos!E716&lt;=E$1006))),FALSE),OR(ISNUMBER(FIND(";"&amp;UPPER(TRIM(Datos!E716&amp;""))&amp;"=",E$1007)),ISNUMBER(FIND(";"&amp;UPPER(TRIM(Datos!E716&amp;""))&amp;";",E$1007))),OR(UPPER(TRIM(Datos!E716&amp;""))="SÍ",UPPER(TRIM(Datos!E716&amp;""))="SI",UPPER(TRIM(Datos!E716&amp;""))="NO"),IF(ISNUMBER(Datos!E716),AND(OR(E$1005="",Datos!E716&gt;=E$1005),OR(E$1006="",Datos!E716&lt;=E$1006)),FALSE),TRUE))))</f>
        <v>0.0</v>
      </c>
      <c r="F716">
        <f>IF(Datos!F716="",0,IF(AND(F$1008&lt;&gt;"",Datos!F716=F$1008),0,IF(F$1004=0,0,1-CHOOSE(F$1004,IF(ISNUMBER(Datos!F716),AND(OR(F$1005="",Datos!F716&gt;=F$1005),OR(F$1006="",Datos!F716&lt;=F$1006)),FALSE),IF(ISNUMBER(Datos!F716),AND(Datos!F716=INT(Datos!F716),AND(OR(F$1005="",Datos!F716&gt;=F$1005),OR(F$1006="",Datos!F716&lt;=F$1006))),FALSE),OR(ISNUMBER(FIND(";"&amp;UPPER(TRIM(Datos!F716&amp;""))&amp;"=",F$1007)),ISNUMBER(FIND(";"&amp;UPPER(TRIM(Datos!F716&amp;""))&amp;";",F$1007))),OR(UPPER(TRIM(Datos!F716&amp;""))="SÍ",UPPER(TRIM(Datos!F716&amp;""))="SI",UPPER(TRIM(Datos!F716&amp;""))="NO"),IF(ISNUMBER(Datos!F716),AND(OR(F$1005="",Datos!F716&gt;=F$1005),OR(F$1006="",Datos!F716&lt;=F$1006)),FALSE),TRUE))))</f>
        <v>0.0</v>
      </c>
      <c r="G716">
        <f>IF(Datos!G716="",0,IF(AND(G$1008&lt;&gt;"",Datos!G716=G$1008),0,IF(G$1004=0,0,1-CHOOSE(G$1004,IF(ISNUMBER(Datos!G716),AND(OR(G$1005="",Datos!G716&gt;=G$1005),OR(G$1006="",Datos!G716&lt;=G$1006)),FALSE),IF(ISNUMBER(Datos!G716),AND(Datos!G716=INT(Datos!G716),AND(OR(G$1005="",Datos!G716&gt;=G$1005),OR(G$1006="",Datos!G716&lt;=G$1006))),FALSE),OR(ISNUMBER(FIND(";"&amp;UPPER(TRIM(Datos!G716&amp;""))&amp;"=",G$1007)),ISNUMBER(FIND(";"&amp;UPPER(TRIM(Datos!G716&amp;""))&amp;";",G$1007))),OR(UPPER(TRIM(Datos!G716&amp;""))="SÍ",UPPER(TRIM(Datos!G716&amp;""))="SI",UPPER(TRIM(Datos!G716&amp;""))="NO"),IF(ISNUMBER(Datos!G716),AND(OR(G$1005="",Datos!G716&gt;=G$1005),OR(G$1006="",Datos!G716&lt;=G$1006)),FALSE),TRUE))))</f>
        <v>0.0</v>
      </c>
      <c r="H716">
        <f>IF(Datos!H716="",0,IF(AND(H$1008&lt;&gt;"",Datos!H716=H$1008),0,IF(H$1004=0,0,1-CHOOSE(H$1004,IF(ISNUMBER(Datos!H716),AND(OR(H$1005="",Datos!H716&gt;=H$1005),OR(H$1006="",Datos!H716&lt;=H$1006)),FALSE),IF(ISNUMBER(Datos!H716),AND(Datos!H716=INT(Datos!H716),AND(OR(H$1005="",Datos!H716&gt;=H$1005),OR(H$1006="",Datos!H716&lt;=H$1006))),FALSE),OR(ISNUMBER(FIND(";"&amp;UPPER(TRIM(Datos!H716&amp;""))&amp;"=",H$1007)),ISNUMBER(FIND(";"&amp;UPPER(TRIM(Datos!H716&amp;""))&amp;";",H$1007))),OR(UPPER(TRIM(Datos!H716&amp;""))="SÍ",UPPER(TRIM(Datos!H716&amp;""))="SI",UPPER(TRIM(Datos!H716&amp;""))="NO"),IF(ISNUMBER(Datos!H716),AND(OR(H$1005="",Datos!H716&gt;=H$1005),OR(H$1006="",Datos!H716&lt;=H$1006)),FALSE),TRUE))))</f>
        <v>0.0</v>
      </c>
      <c r="I716">
        <f>IF(Datos!I716="",0,IF(AND(I$1008&lt;&gt;"",Datos!I716=I$1008),0,IF(I$1004=0,0,1-CHOOSE(I$1004,IF(ISNUMBER(Datos!I716),AND(OR(I$1005="",Datos!I716&gt;=I$1005),OR(I$1006="",Datos!I716&lt;=I$1006)),FALSE),IF(ISNUMBER(Datos!I716),AND(Datos!I716=INT(Datos!I716),AND(OR(I$1005="",Datos!I716&gt;=I$1005),OR(I$1006="",Datos!I716&lt;=I$1006))),FALSE),OR(ISNUMBER(FIND(";"&amp;UPPER(TRIM(Datos!I716&amp;""))&amp;"=",I$1007)),ISNUMBER(FIND(";"&amp;UPPER(TRIM(Datos!I716&amp;""))&amp;";",I$1007))),OR(UPPER(TRIM(Datos!I716&amp;""))="SÍ",UPPER(TRIM(Datos!I716&amp;""))="SI",UPPER(TRIM(Datos!I716&amp;""))="NO"),IF(ISNUMBER(Datos!I716),AND(OR(I$1005="",Datos!I716&gt;=I$1005),OR(I$1006="",Datos!I716&lt;=I$1006)),FALSE),TRUE))))</f>
        <v>0.0</v>
      </c>
      <c r="J716">
        <f>IF(Datos!J716="",0,IF(AND(J$1008&lt;&gt;"",Datos!J716=J$1008),0,IF(J$1004=0,0,1-CHOOSE(J$1004,IF(ISNUMBER(Datos!J716),AND(OR(J$1005="",Datos!J716&gt;=J$1005),OR(J$1006="",Datos!J716&lt;=J$1006)),FALSE),IF(ISNUMBER(Datos!J716),AND(Datos!J716=INT(Datos!J716),AND(OR(J$1005="",Datos!J716&gt;=J$1005),OR(J$1006="",Datos!J716&lt;=J$1006))),FALSE),OR(ISNUMBER(FIND(";"&amp;UPPER(TRIM(Datos!J716&amp;""))&amp;"=",J$1007)),ISNUMBER(FIND(";"&amp;UPPER(TRIM(Datos!J716&amp;""))&amp;";",J$1007))),OR(UPPER(TRIM(Datos!J716&amp;""))="SÍ",UPPER(TRIM(Datos!J716&amp;""))="SI",UPPER(TRIM(Datos!J716&amp;""))="NO"),IF(ISNUMBER(Datos!J716),AND(OR(J$1005="",Datos!J716&gt;=J$1005),OR(J$1006="",Datos!J716&lt;=J$1006)),FALSE),TRUE))))</f>
        <v>0.0</v>
      </c>
      <c r="K716">
        <f>IF(Datos!K716="",0,IF(AND(K$1008&lt;&gt;"",Datos!K716=K$1008),0,IF(K$1004=0,0,1-CHOOSE(K$1004,IF(ISNUMBER(Datos!K716),AND(OR(K$1005="",Datos!K716&gt;=K$1005),OR(K$1006="",Datos!K716&lt;=K$1006)),FALSE),IF(ISNUMBER(Datos!K716),AND(Datos!K716=INT(Datos!K716),AND(OR(K$1005="",Datos!K716&gt;=K$1005),OR(K$1006="",Datos!K716&lt;=K$1006))),FALSE),OR(ISNUMBER(FIND(";"&amp;UPPER(TRIM(Datos!K716&amp;""))&amp;"=",K$1007)),ISNUMBER(FIND(";"&amp;UPPER(TRIM(Datos!K716&amp;""))&amp;";",K$1007))),OR(UPPER(TRIM(Datos!K716&amp;""))="SÍ",UPPER(TRIM(Datos!K716&amp;""))="SI",UPPER(TRIM(Datos!K716&amp;""))="NO"),IF(ISNUMBER(Datos!K716),AND(OR(K$1005="",Datos!K716&gt;=K$1005),OR(K$1006="",Datos!K716&lt;=K$1006)),FALSE),TRUE))))</f>
        <v>0.0</v>
      </c>
      <c r="L716">
        <f>IF(Datos!L716="",0,IF(AND(L$1008&lt;&gt;"",Datos!L716=L$1008),0,IF(L$1004=0,0,1-CHOOSE(L$1004,IF(ISNUMBER(Datos!L716),AND(OR(L$1005="",Datos!L716&gt;=L$1005),OR(L$1006="",Datos!L716&lt;=L$1006)),FALSE),IF(ISNUMBER(Datos!L716),AND(Datos!L716=INT(Datos!L716),AND(OR(L$1005="",Datos!L716&gt;=L$1005),OR(L$1006="",Datos!L716&lt;=L$1006))),FALSE),OR(ISNUMBER(FIND(";"&amp;UPPER(TRIM(Datos!L716&amp;""))&amp;"=",L$1007)),ISNUMBER(FIND(";"&amp;UPPER(TRIM(Datos!L716&amp;""))&amp;";",L$1007))),OR(UPPER(TRIM(Datos!L716&amp;""))="SÍ",UPPER(TRIM(Datos!L716&amp;""))="SI",UPPER(TRIM(Datos!L716&amp;""))="NO"),IF(ISNUMBER(Datos!L716),AND(OR(L$1005="",Datos!L716&gt;=L$1005),OR(L$1006="",Datos!L716&lt;=L$1006)),FALSE),TRUE))))</f>
        <v>0.0</v>
      </c>
      <c r="M716">
        <f>IF(Datos!M716="",0,IF(AND(M$1008&lt;&gt;"",Datos!M716=M$1008),0,IF(M$1004=0,0,1-CHOOSE(M$1004,IF(ISNUMBER(Datos!M716),AND(OR(M$1005="",Datos!M716&gt;=M$1005),OR(M$1006="",Datos!M716&lt;=M$1006)),FALSE),IF(ISNUMBER(Datos!M716),AND(Datos!M716=INT(Datos!M716),AND(OR(M$1005="",Datos!M716&gt;=M$1005),OR(M$1006="",Datos!M716&lt;=M$1006))),FALSE),OR(ISNUMBER(FIND(";"&amp;UPPER(TRIM(Datos!M716&amp;""))&amp;"=",M$1007)),ISNUMBER(FIND(";"&amp;UPPER(TRIM(Datos!M716&amp;""))&amp;";",M$1007))),OR(UPPER(TRIM(Datos!M716&amp;""))="SÍ",UPPER(TRIM(Datos!M716&amp;""))="SI",UPPER(TRIM(Datos!M716&amp;""))="NO"),IF(ISNUMBER(Datos!M716),AND(OR(M$1005="",Datos!M716&gt;=M$1005),OR(M$1006="",Datos!M716&lt;=M$1006)),FALSE),TRUE))))</f>
        <v>0.0</v>
      </c>
      <c r="N716">
        <f>IF(Datos!N716="",0,IF(AND(N$1008&lt;&gt;"",Datos!N716=N$1008),0,IF(N$1004=0,0,1-CHOOSE(N$1004,IF(ISNUMBER(Datos!N716),AND(OR(N$1005="",Datos!N716&gt;=N$1005),OR(N$1006="",Datos!N716&lt;=N$1006)),FALSE),IF(ISNUMBER(Datos!N716),AND(Datos!N716=INT(Datos!N716),AND(OR(N$1005="",Datos!N716&gt;=N$1005),OR(N$1006="",Datos!N716&lt;=N$1006))),FALSE),OR(ISNUMBER(FIND(";"&amp;UPPER(TRIM(Datos!N716&amp;""))&amp;"=",N$1007)),ISNUMBER(FIND(";"&amp;UPPER(TRIM(Datos!N716&amp;""))&amp;";",N$1007))),OR(UPPER(TRIM(Datos!N716&amp;""))="SÍ",UPPER(TRIM(Datos!N716&amp;""))="SI",UPPER(TRIM(Datos!N716&amp;""))="NO"),IF(ISNUMBER(Datos!N716),AND(OR(N$1005="",Datos!N716&gt;=N$1005),OR(N$1006="",Datos!N716&lt;=N$1006)),FALSE),TRUE))))</f>
        <v>0.0</v>
      </c>
      <c r="O716">
        <f>IF(Datos!O716="",0,IF(AND(O$1008&lt;&gt;"",Datos!O716=O$1008),0,IF(O$1004=0,0,1-CHOOSE(O$1004,IF(ISNUMBER(Datos!O716),AND(OR(O$1005="",Datos!O716&gt;=O$1005),OR(O$1006="",Datos!O716&lt;=O$1006)),FALSE),IF(ISNUMBER(Datos!O716),AND(Datos!O716=INT(Datos!O716),AND(OR(O$1005="",Datos!O716&gt;=O$1005),OR(O$1006="",Datos!O716&lt;=O$1006))),FALSE),OR(ISNUMBER(FIND(";"&amp;UPPER(TRIM(Datos!O716&amp;""))&amp;"=",O$1007)),ISNUMBER(FIND(";"&amp;UPPER(TRIM(Datos!O716&amp;""))&amp;";",O$1007))),OR(UPPER(TRIM(Datos!O716&amp;""))="SÍ",UPPER(TRIM(Datos!O716&amp;""))="SI",UPPER(TRIM(Datos!O716&amp;""))="NO"),IF(ISNUMBER(Datos!O716),AND(OR(O$1005="",Datos!O716&gt;=O$1005),OR(O$1006="",Datos!O716&lt;=O$1006)),FALSE),TRUE))))</f>
        <v>0.0</v>
      </c>
      <c r="P716">
        <f>IF(Datos!P716="",0,IF(AND(P$1008&lt;&gt;"",Datos!P716=P$1008),0,IF(P$1004=0,0,1-CHOOSE(P$1004,IF(ISNUMBER(Datos!P716),AND(OR(P$1005="",Datos!P716&gt;=P$1005),OR(P$1006="",Datos!P716&lt;=P$1006)),FALSE),IF(ISNUMBER(Datos!P716),AND(Datos!P716=INT(Datos!P716),AND(OR(P$1005="",Datos!P716&gt;=P$1005),OR(P$1006="",Datos!P716&lt;=P$1006))),FALSE),OR(ISNUMBER(FIND(";"&amp;UPPER(TRIM(Datos!P716&amp;""))&amp;"=",P$1007)),ISNUMBER(FIND(";"&amp;UPPER(TRIM(Datos!P716&amp;""))&amp;";",P$1007))),OR(UPPER(TRIM(Datos!P716&amp;""))="SÍ",UPPER(TRIM(Datos!P716&amp;""))="SI",UPPER(TRIM(Datos!P716&amp;""))="NO"),IF(ISNUMBER(Datos!P716),AND(OR(P$1005="",Datos!P716&gt;=P$1005),OR(P$1006="",Datos!P716&lt;=P$1006)),FALSE),TRUE))))</f>
        <v>0.0</v>
      </c>
      <c r="Q716">
        <f>IF(Datos!Q716="",0,IF(AND(Q$1008&lt;&gt;"",Datos!Q716=Q$1008),0,IF(Q$1004=0,0,1-CHOOSE(Q$1004,IF(ISNUMBER(Datos!Q716),AND(OR(Q$1005="",Datos!Q716&gt;=Q$1005),OR(Q$1006="",Datos!Q716&lt;=Q$1006)),FALSE),IF(ISNUMBER(Datos!Q716),AND(Datos!Q716=INT(Datos!Q716),AND(OR(Q$1005="",Datos!Q716&gt;=Q$1005),OR(Q$1006="",Datos!Q716&lt;=Q$1006))),FALSE),OR(ISNUMBER(FIND(";"&amp;UPPER(TRIM(Datos!Q716&amp;""))&amp;"=",Q$1007)),ISNUMBER(FIND(";"&amp;UPPER(TRIM(Datos!Q716&amp;""))&amp;";",Q$1007))),OR(UPPER(TRIM(Datos!Q716&amp;""))="SÍ",UPPER(TRIM(Datos!Q716&amp;""))="SI",UPPER(TRIM(Datos!Q716&amp;""))="NO"),IF(ISNUMBER(Datos!Q716),AND(OR(Q$1005="",Datos!Q716&gt;=Q$1005),OR(Q$1006="",Datos!Q716&lt;=Q$1006)),FALSE),TRUE))))</f>
        <v>0.0</v>
      </c>
      <c r="R716">
        <f>IF(Datos!R716="",0,IF(AND(R$1008&lt;&gt;"",Datos!R716=R$1008),0,IF(R$1004=0,0,1-CHOOSE(R$1004,IF(ISNUMBER(Datos!R716),AND(OR(R$1005="",Datos!R716&gt;=R$1005),OR(R$1006="",Datos!R716&lt;=R$1006)),FALSE),IF(ISNUMBER(Datos!R716),AND(Datos!R716=INT(Datos!R716),AND(OR(R$1005="",Datos!R716&gt;=R$1005),OR(R$1006="",Datos!R716&lt;=R$1006))),FALSE),OR(ISNUMBER(FIND(";"&amp;UPPER(TRIM(Datos!R716&amp;""))&amp;"=",R$1007)),ISNUMBER(FIND(";"&amp;UPPER(TRIM(Datos!R716&amp;""))&amp;";",R$1007))),OR(UPPER(TRIM(Datos!R716&amp;""))="SÍ",UPPER(TRIM(Datos!R716&amp;""))="SI",UPPER(TRIM(Datos!R716&amp;""))="NO"),IF(ISNUMBER(Datos!R716),AND(OR(R$1005="",Datos!R716&gt;=R$1005),OR(R$1006="",Datos!R716&lt;=R$1006)),FALSE),TRUE))))</f>
        <v>0.0</v>
      </c>
      <c r="S716">
        <f>IF(Datos!S716="",0,IF(AND(S$1008&lt;&gt;"",Datos!S716=S$1008),0,IF(S$1004=0,0,1-CHOOSE(S$1004,IF(ISNUMBER(Datos!S716),AND(OR(S$1005="",Datos!S716&gt;=S$1005),OR(S$1006="",Datos!S716&lt;=S$1006)),FALSE),IF(ISNUMBER(Datos!S716),AND(Datos!S716=INT(Datos!S716),AND(OR(S$1005="",Datos!S716&gt;=S$1005),OR(S$1006="",Datos!S716&lt;=S$1006))),FALSE),OR(ISNUMBER(FIND(";"&amp;UPPER(TRIM(Datos!S716&amp;""))&amp;"=",S$1007)),ISNUMBER(FIND(";"&amp;UPPER(TRIM(Datos!S716&amp;""))&amp;";",S$1007))),OR(UPPER(TRIM(Datos!S716&amp;""))="SÍ",UPPER(TRIM(Datos!S716&amp;""))="SI",UPPER(TRIM(Datos!S716&amp;""))="NO"),IF(ISNUMBER(Datos!S716),AND(OR(S$1005="",Datos!S716&gt;=S$1005),OR(S$1006="",Datos!S716&lt;=S$1006)),FALSE),TRUE))))</f>
        <v>0.0</v>
      </c>
      <c r="T716">
        <f>IF(Datos!T716="",0,IF(AND(T$1008&lt;&gt;"",Datos!T716=T$1008),0,IF(T$1004=0,0,1-CHOOSE(T$1004,IF(ISNUMBER(Datos!T716),AND(OR(T$1005="",Datos!T716&gt;=T$1005),OR(T$1006="",Datos!T716&lt;=T$1006)),FALSE),IF(ISNUMBER(Datos!T716),AND(Datos!T716=INT(Datos!T716),AND(OR(T$1005="",Datos!T716&gt;=T$1005),OR(T$1006="",Datos!T716&lt;=T$1006))),FALSE),OR(ISNUMBER(FIND(";"&amp;UPPER(TRIM(Datos!T716&amp;""))&amp;"=",T$1007)),ISNUMBER(FIND(";"&amp;UPPER(TRIM(Datos!T716&amp;""))&amp;";",T$1007))),OR(UPPER(TRIM(Datos!T716&amp;""))="SÍ",UPPER(TRIM(Datos!T716&amp;""))="SI",UPPER(TRIM(Datos!T716&amp;""))="NO"),IF(ISNUMBER(Datos!T716),AND(OR(T$1005="",Datos!T716&gt;=T$1005),OR(T$1006="",Datos!T716&lt;=T$1006)),FALSE),TRUE))))</f>
        <v>0.0</v>
      </c>
      <c r="U716">
        <f>IF(Datos!U716="",0,IF(AND(U$1008&lt;&gt;"",Datos!U716=U$1008),0,IF(U$1004=0,0,1-CHOOSE(U$1004,IF(ISNUMBER(Datos!U716),AND(OR(U$1005="",Datos!U716&gt;=U$1005),OR(U$1006="",Datos!U716&lt;=U$1006)),FALSE),IF(ISNUMBER(Datos!U716),AND(Datos!U716=INT(Datos!U716),AND(OR(U$1005="",Datos!U716&gt;=U$1005),OR(U$1006="",Datos!U716&lt;=U$1006))),FALSE),OR(ISNUMBER(FIND(";"&amp;UPPER(TRIM(Datos!U716&amp;""))&amp;"=",U$1007)),ISNUMBER(FIND(";"&amp;UPPER(TRIM(Datos!U716&amp;""))&amp;";",U$1007))),OR(UPPER(TRIM(Datos!U716&amp;""))="SÍ",UPPER(TRIM(Datos!U716&amp;""))="SI",UPPER(TRIM(Datos!U716&amp;""))="NO"),IF(ISNUMBER(Datos!U716),AND(OR(U$1005="",Datos!U716&gt;=U$1005),OR(U$1006="",Datos!U716&lt;=U$1006)),FALSE),TRUE))))</f>
        <v>0.0</v>
      </c>
      <c r="V716">
        <f>IF(Datos!V716="",0,IF(AND(V$1008&lt;&gt;"",Datos!V716=V$1008),0,IF(V$1004=0,0,1-CHOOSE(V$1004,IF(ISNUMBER(Datos!V716),AND(OR(V$1005="",Datos!V716&gt;=V$1005),OR(V$1006="",Datos!V716&lt;=V$1006)),FALSE),IF(ISNUMBER(Datos!V716),AND(Datos!V716=INT(Datos!V716),AND(OR(V$1005="",Datos!V716&gt;=V$1005),OR(V$1006="",Datos!V716&lt;=V$1006))),FALSE),OR(ISNUMBER(FIND(";"&amp;UPPER(TRIM(Datos!V716&amp;""))&amp;"=",V$1007)),ISNUMBER(FIND(";"&amp;UPPER(TRIM(Datos!V716&amp;""))&amp;";",V$1007))),OR(UPPER(TRIM(Datos!V716&amp;""))="SÍ",UPPER(TRIM(Datos!V716&amp;""))="SI",UPPER(TRIM(Datos!V716&amp;""))="NO"),IF(ISNUMBER(Datos!V716),AND(OR(V$1005="",Datos!V716&gt;=V$1005),OR(V$1006="",Datos!V716&lt;=V$1006)),FALSE),TRUE))))</f>
        <v>0.0</v>
      </c>
      <c r="W716">
        <f>IF(Datos!W716="",0,IF(AND(W$1008&lt;&gt;"",Datos!W716=W$1008),0,IF(W$1004=0,0,1-CHOOSE(W$1004,IF(ISNUMBER(Datos!W716),AND(OR(W$1005="",Datos!W716&gt;=W$1005),OR(W$1006="",Datos!W716&lt;=W$1006)),FALSE),IF(ISNUMBER(Datos!W716),AND(Datos!W716=INT(Datos!W716),AND(OR(W$1005="",Datos!W716&gt;=W$1005),OR(W$1006="",Datos!W716&lt;=W$1006))),FALSE),OR(ISNUMBER(FIND(";"&amp;UPPER(TRIM(Datos!W716&amp;""))&amp;"=",W$1007)),ISNUMBER(FIND(";"&amp;UPPER(TRIM(Datos!W716&amp;""))&amp;";",W$1007))),OR(UPPER(TRIM(Datos!W716&amp;""))="SÍ",UPPER(TRIM(Datos!W716&amp;""))="SI",UPPER(TRIM(Datos!W716&amp;""))="NO"),IF(ISNUMBER(Datos!W716),AND(OR(W$1005="",Datos!W716&gt;=W$1005),OR(W$1006="",Datos!W716&lt;=W$1006)),FALSE),TRUE))))</f>
        <v>0.0</v>
      </c>
      <c r="X716">
        <f>IF(Datos!X716="",0,IF(AND(X$1008&lt;&gt;"",Datos!X716=X$1008),0,IF(X$1004=0,0,1-CHOOSE(X$1004,IF(ISNUMBER(Datos!X716),AND(OR(X$1005="",Datos!X716&gt;=X$1005),OR(X$1006="",Datos!X716&lt;=X$1006)),FALSE),IF(ISNUMBER(Datos!X716),AND(Datos!X716=INT(Datos!X716),AND(OR(X$1005="",Datos!X716&gt;=X$1005),OR(X$1006="",Datos!X716&lt;=X$1006))),FALSE),OR(ISNUMBER(FIND(";"&amp;UPPER(TRIM(Datos!X716&amp;""))&amp;"=",X$1007)),ISNUMBER(FIND(";"&amp;UPPER(TRIM(Datos!X716&amp;""))&amp;";",X$1007))),OR(UPPER(TRIM(Datos!X716&amp;""))="SÍ",UPPER(TRIM(Datos!X716&amp;""))="SI",UPPER(TRIM(Datos!X716&amp;""))="NO"),IF(ISNUMBER(Datos!X716),AND(OR(X$1005="",Datos!X716&gt;=X$1005),OR(X$1006="",Datos!X716&lt;=X$1006)),FALSE),TRUE))))</f>
        <v>0.0</v>
      </c>
      <c r="Y716">
        <f>IF(Datos!Y716="",0,IF(AND(Y$1008&lt;&gt;"",Datos!Y716=Y$1008),0,IF(Y$1004=0,0,1-CHOOSE(Y$1004,IF(ISNUMBER(Datos!Y716),AND(OR(Y$1005="",Datos!Y716&gt;=Y$1005),OR(Y$1006="",Datos!Y716&lt;=Y$1006)),FALSE),IF(ISNUMBER(Datos!Y716),AND(Datos!Y716=INT(Datos!Y716),AND(OR(Y$1005="",Datos!Y716&gt;=Y$1005),OR(Y$1006="",Datos!Y716&lt;=Y$1006))),FALSE),OR(ISNUMBER(FIND(";"&amp;UPPER(TRIM(Datos!Y716&amp;""))&amp;"=",Y$1007)),ISNUMBER(FIND(";"&amp;UPPER(TRIM(Datos!Y716&amp;""))&amp;";",Y$1007))),OR(UPPER(TRIM(Datos!Y716&amp;""))="SÍ",UPPER(TRIM(Datos!Y716&amp;""))="SI",UPPER(TRIM(Datos!Y716&amp;""))="NO"),IF(ISNUMBER(Datos!Y716),AND(OR(Y$1005="",Datos!Y716&gt;=Y$1005),OR(Y$1006="",Datos!Y716&lt;=Y$1006)),FALSE),TRUE))))</f>
        <v>0.0</v>
      </c>
      <c r="Z716">
        <f>IF(Datos!Z716="",0,IF(AND(Z$1008&lt;&gt;"",Datos!Z716=Z$1008),0,IF(Z$1004=0,0,1-CHOOSE(Z$1004,IF(ISNUMBER(Datos!Z716),AND(OR(Z$1005="",Datos!Z716&gt;=Z$1005),OR(Z$1006="",Datos!Z716&lt;=Z$1006)),FALSE),IF(ISNUMBER(Datos!Z716),AND(Datos!Z716=INT(Datos!Z716),AND(OR(Z$1005="",Datos!Z716&gt;=Z$1005),OR(Z$1006="",Datos!Z716&lt;=Z$1006))),FALSE),OR(ISNUMBER(FIND(";"&amp;UPPER(TRIM(Datos!Z716&amp;""))&amp;"=",Z$1007)),ISNUMBER(FIND(";"&amp;UPPER(TRIM(Datos!Z716&amp;""))&amp;";",Z$1007))),OR(UPPER(TRIM(Datos!Z716&amp;""))="SÍ",UPPER(TRIM(Datos!Z716&amp;""))="SI",UPPER(TRIM(Datos!Z716&amp;""))="NO"),IF(ISNUMBER(Datos!Z716),AND(OR(Z$1005="",Datos!Z716&gt;=Z$1005),OR(Z$1006="",Datos!Z716&lt;=Z$1006)),FALSE),TRUE))))</f>
        <v>0.0</v>
      </c>
      <c r="AA716">
        <f>IF(Datos!AA716="",0,IF(AND(AA$1008&lt;&gt;"",Datos!AA716=AA$1008),0,IF(AA$1004=0,0,1-CHOOSE(AA$1004,IF(ISNUMBER(Datos!AA716),AND(OR(AA$1005="",Datos!AA716&gt;=AA$1005),OR(AA$1006="",Datos!AA716&lt;=AA$1006)),FALSE),IF(ISNUMBER(Datos!AA716),AND(Datos!AA716=INT(Datos!AA716),AND(OR(AA$1005="",Datos!AA716&gt;=AA$1005),OR(AA$1006="",Datos!AA716&lt;=AA$1006))),FALSE),OR(ISNUMBER(FIND(";"&amp;UPPER(TRIM(Datos!AA716&amp;""))&amp;"=",AA$1007)),ISNUMBER(FIND(";"&amp;UPPER(TRIM(Datos!AA716&amp;""))&amp;";",AA$1007))),OR(UPPER(TRIM(Datos!AA716&amp;""))="SÍ",UPPER(TRIM(Datos!AA716&amp;""))="SI",UPPER(TRIM(Datos!AA716&amp;""))="NO"),IF(ISNUMBER(Datos!AA716),AND(OR(AA$1005="",Datos!AA716&gt;=AA$1005),OR(AA$1006="",Datos!AA716&lt;=AA$1006)),FALSE),TRUE))))</f>
        <v>0.0</v>
      </c>
      <c r="AB716">
        <f>IF(Datos!AB716="",0,IF(AND(AB$1008&lt;&gt;"",Datos!AB716=AB$1008),0,IF(AB$1004=0,0,1-CHOOSE(AB$1004,IF(ISNUMBER(Datos!AB716),AND(OR(AB$1005="",Datos!AB716&gt;=AB$1005),OR(AB$1006="",Datos!AB716&lt;=AB$1006)),FALSE),IF(ISNUMBER(Datos!AB716),AND(Datos!AB716=INT(Datos!AB716),AND(OR(AB$1005="",Datos!AB716&gt;=AB$1005),OR(AB$1006="",Datos!AB716&lt;=AB$1006))),FALSE),OR(ISNUMBER(FIND(";"&amp;UPPER(TRIM(Datos!AB716&amp;""))&amp;"=",AB$1007)),ISNUMBER(FIND(";"&amp;UPPER(TRIM(Datos!AB716&amp;""))&amp;";",AB$1007))),OR(UPPER(TRIM(Datos!AB716&amp;""))="SÍ",UPPER(TRIM(Datos!AB716&amp;""))="SI",UPPER(TRIM(Datos!AB716&amp;""))="NO"),IF(ISNUMBER(Datos!AB716),AND(OR(AB$1005="",Datos!AB716&gt;=AB$1005),OR(AB$1006="",Datos!AB716&lt;=AB$1006)),FALSE),TRUE))))</f>
        <v>0.0</v>
      </c>
      <c r="AC716">
        <f>IF(Datos!AC716="",0,IF(AND(AC$1008&lt;&gt;"",Datos!AC716=AC$1008),0,IF(AC$1004=0,0,1-CHOOSE(AC$1004,IF(ISNUMBER(Datos!AC716),AND(OR(AC$1005="",Datos!AC716&gt;=AC$1005),OR(AC$1006="",Datos!AC716&lt;=AC$1006)),FALSE),IF(ISNUMBER(Datos!AC716),AND(Datos!AC716=INT(Datos!AC716),AND(OR(AC$1005="",Datos!AC716&gt;=AC$1005),OR(AC$1006="",Datos!AC716&lt;=AC$1006))),FALSE),OR(ISNUMBER(FIND(";"&amp;UPPER(TRIM(Datos!AC716&amp;""))&amp;"=",AC$1007)),ISNUMBER(FIND(";"&amp;UPPER(TRIM(Datos!AC716&amp;""))&amp;";",AC$1007))),OR(UPPER(TRIM(Datos!AC716&amp;""))="SÍ",UPPER(TRIM(Datos!AC716&amp;""))="SI",UPPER(TRIM(Datos!AC716&amp;""))="NO"),IF(ISNUMBER(Datos!AC716),AND(OR(AC$1005="",Datos!AC716&gt;=AC$1005),OR(AC$1006="",Datos!AC716&lt;=AC$1006)),FALSE),TRUE))))</f>
        <v>0.0</v>
      </c>
      <c r="AD716">
        <f>IF(Datos!AD716="",0,IF(AND(AD$1008&lt;&gt;"",Datos!AD716=AD$1008),0,IF(AD$1004=0,0,1-CHOOSE(AD$1004,IF(ISNUMBER(Datos!AD716),AND(OR(AD$1005="",Datos!AD716&gt;=AD$1005),OR(AD$1006="",Datos!AD716&lt;=AD$1006)),FALSE),IF(ISNUMBER(Datos!AD716),AND(Datos!AD716=INT(Datos!AD716),AND(OR(AD$1005="",Datos!AD716&gt;=AD$1005),OR(AD$1006="",Datos!AD716&lt;=AD$1006))),FALSE),OR(ISNUMBER(FIND(";"&amp;UPPER(TRIM(Datos!AD716&amp;""))&amp;"=",AD$1007)),ISNUMBER(FIND(";"&amp;UPPER(TRIM(Datos!AD716&amp;""))&amp;";",AD$1007))),OR(UPPER(TRIM(Datos!AD716&amp;""))="SÍ",UPPER(TRIM(Datos!AD716&amp;""))="SI",UPPER(TRIM(Datos!AD716&amp;""))="NO"),IF(ISNUMBER(Datos!AD716),AND(OR(AD$1005="",Datos!AD716&gt;=AD$1005),OR(AD$1006="",Datos!AD716&lt;=AD$1006)),FALSE),TRUE))))</f>
        <v>0.0</v>
      </c>
      <c r="AE716">
        <f>IF(Datos!AE716="",0,IF(AND(AE$1008&lt;&gt;"",Datos!AE716=AE$1008),0,IF(AE$1004=0,0,1-CHOOSE(AE$1004,IF(ISNUMBER(Datos!AE716),AND(OR(AE$1005="",Datos!AE716&gt;=AE$1005),OR(AE$1006="",Datos!AE716&lt;=AE$1006)),FALSE),IF(ISNUMBER(Datos!AE716),AND(Datos!AE716=INT(Datos!AE716),AND(OR(AE$1005="",Datos!AE716&gt;=AE$1005),OR(AE$1006="",Datos!AE716&lt;=AE$1006))),FALSE),OR(ISNUMBER(FIND(";"&amp;UPPER(TRIM(Datos!AE716&amp;""))&amp;"=",AE$1007)),ISNUMBER(FIND(";"&amp;UPPER(TRIM(Datos!AE716&amp;""))&amp;";",AE$1007))),OR(UPPER(TRIM(Datos!AE716&amp;""))="SÍ",UPPER(TRIM(Datos!AE716&amp;""))="SI",UPPER(TRIM(Datos!AE716&amp;""))="NO"),IF(ISNUMBER(Datos!AE716),AND(OR(AE$1005="",Datos!AE716&gt;=AE$1005),OR(AE$1006="",Datos!AE716&lt;=AE$1006)),FALSE),TRUE))))</f>
        <v>0.0</v>
      </c>
    </row>
    <row r="717" spans="2:31">
      <c r="B717">
        <f>IF(Datos!B717="",0,IF(AND(B$1008&lt;&gt;"",Datos!B717=B$1008),0,IF(B$1004=0,0,1-CHOOSE(B$1004,IF(ISNUMBER(Datos!B717),AND(OR(B$1005="",Datos!B717&gt;=B$1005),OR(B$1006="",Datos!B717&lt;=B$1006)),FALSE),IF(ISNUMBER(Datos!B717),AND(Datos!B717=INT(Datos!B717),AND(OR(B$1005="",Datos!B717&gt;=B$1005),OR(B$1006="",Datos!B717&lt;=B$1006))),FALSE),OR(ISNUMBER(FIND(";"&amp;UPPER(TRIM(Datos!B717&amp;""))&amp;"=",B$1007)),ISNUMBER(FIND(";"&amp;UPPER(TRIM(Datos!B717&amp;""))&amp;";",B$1007))),OR(UPPER(TRIM(Datos!B717&amp;""))="SÍ",UPPER(TRIM(Datos!B717&amp;""))="SI",UPPER(TRIM(Datos!B717&amp;""))="NO"),IF(ISNUMBER(Datos!B717),AND(OR(B$1005="",Datos!B717&gt;=B$1005),OR(B$1006="",Datos!B717&lt;=B$1006)),FALSE),TRUE))))</f>
        <v>0.0</v>
      </c>
      <c r="C717">
        <f>IF(Datos!C717="",0,IF(AND(C$1008&lt;&gt;"",Datos!C717=C$1008),0,IF(C$1004=0,0,1-CHOOSE(C$1004,IF(ISNUMBER(Datos!C717),AND(OR(C$1005="",Datos!C717&gt;=C$1005),OR(C$1006="",Datos!C717&lt;=C$1006)),FALSE),IF(ISNUMBER(Datos!C717),AND(Datos!C717=INT(Datos!C717),AND(OR(C$1005="",Datos!C717&gt;=C$1005),OR(C$1006="",Datos!C717&lt;=C$1006))),FALSE),OR(ISNUMBER(FIND(";"&amp;UPPER(TRIM(Datos!C717&amp;""))&amp;"=",C$1007)),ISNUMBER(FIND(";"&amp;UPPER(TRIM(Datos!C717&amp;""))&amp;";",C$1007))),OR(UPPER(TRIM(Datos!C717&amp;""))="SÍ",UPPER(TRIM(Datos!C717&amp;""))="SI",UPPER(TRIM(Datos!C717&amp;""))="NO"),IF(ISNUMBER(Datos!C717),AND(OR(C$1005="",Datos!C717&gt;=C$1005),OR(C$1006="",Datos!C717&lt;=C$1006)),FALSE),TRUE))))</f>
        <v>0.0</v>
      </c>
      <c r="D717">
        <f>IF(Datos!D717="",0,IF(AND(D$1008&lt;&gt;"",Datos!D717=D$1008),0,IF(D$1004=0,0,1-CHOOSE(D$1004,IF(ISNUMBER(Datos!D717),AND(OR(D$1005="",Datos!D717&gt;=D$1005),OR(D$1006="",Datos!D717&lt;=D$1006)),FALSE),IF(ISNUMBER(Datos!D717),AND(Datos!D717=INT(Datos!D717),AND(OR(D$1005="",Datos!D717&gt;=D$1005),OR(D$1006="",Datos!D717&lt;=D$1006))),FALSE),OR(ISNUMBER(FIND(";"&amp;UPPER(TRIM(Datos!D717&amp;""))&amp;"=",D$1007)),ISNUMBER(FIND(";"&amp;UPPER(TRIM(Datos!D717&amp;""))&amp;";",D$1007))),OR(UPPER(TRIM(Datos!D717&amp;""))="SÍ",UPPER(TRIM(Datos!D717&amp;""))="SI",UPPER(TRIM(Datos!D717&amp;""))="NO"),IF(ISNUMBER(Datos!D717),AND(OR(D$1005="",Datos!D717&gt;=D$1005),OR(D$1006="",Datos!D717&lt;=D$1006)),FALSE),TRUE))))</f>
        <v>0.0</v>
      </c>
      <c r="E717">
        <f>IF(Datos!E717="",0,IF(AND(E$1008&lt;&gt;"",Datos!E717=E$1008),0,IF(E$1004=0,0,1-CHOOSE(E$1004,IF(ISNUMBER(Datos!E717),AND(OR(E$1005="",Datos!E717&gt;=E$1005),OR(E$1006="",Datos!E717&lt;=E$1006)),FALSE),IF(ISNUMBER(Datos!E717),AND(Datos!E717=INT(Datos!E717),AND(OR(E$1005="",Datos!E717&gt;=E$1005),OR(E$1006="",Datos!E717&lt;=E$1006))),FALSE),OR(ISNUMBER(FIND(";"&amp;UPPER(TRIM(Datos!E717&amp;""))&amp;"=",E$1007)),ISNUMBER(FIND(";"&amp;UPPER(TRIM(Datos!E717&amp;""))&amp;";",E$1007))),OR(UPPER(TRIM(Datos!E717&amp;""))="SÍ",UPPER(TRIM(Datos!E717&amp;""))="SI",UPPER(TRIM(Datos!E717&amp;""))="NO"),IF(ISNUMBER(Datos!E717),AND(OR(E$1005="",Datos!E717&gt;=E$1005),OR(E$1006="",Datos!E717&lt;=E$1006)),FALSE),TRUE))))</f>
        <v>0.0</v>
      </c>
      <c r="F717">
        <f>IF(Datos!F717="",0,IF(AND(F$1008&lt;&gt;"",Datos!F717=F$1008),0,IF(F$1004=0,0,1-CHOOSE(F$1004,IF(ISNUMBER(Datos!F717),AND(OR(F$1005="",Datos!F717&gt;=F$1005),OR(F$1006="",Datos!F717&lt;=F$1006)),FALSE),IF(ISNUMBER(Datos!F717),AND(Datos!F717=INT(Datos!F717),AND(OR(F$1005="",Datos!F717&gt;=F$1005),OR(F$1006="",Datos!F717&lt;=F$1006))),FALSE),OR(ISNUMBER(FIND(";"&amp;UPPER(TRIM(Datos!F717&amp;""))&amp;"=",F$1007)),ISNUMBER(FIND(";"&amp;UPPER(TRIM(Datos!F717&amp;""))&amp;";",F$1007))),OR(UPPER(TRIM(Datos!F717&amp;""))="SÍ",UPPER(TRIM(Datos!F717&amp;""))="SI",UPPER(TRIM(Datos!F717&amp;""))="NO"),IF(ISNUMBER(Datos!F717),AND(OR(F$1005="",Datos!F717&gt;=F$1005),OR(F$1006="",Datos!F717&lt;=F$1006)),FALSE),TRUE))))</f>
        <v>0.0</v>
      </c>
      <c r="G717">
        <f>IF(Datos!G717="",0,IF(AND(G$1008&lt;&gt;"",Datos!G717=G$1008),0,IF(G$1004=0,0,1-CHOOSE(G$1004,IF(ISNUMBER(Datos!G717),AND(OR(G$1005="",Datos!G717&gt;=G$1005),OR(G$1006="",Datos!G717&lt;=G$1006)),FALSE),IF(ISNUMBER(Datos!G717),AND(Datos!G717=INT(Datos!G717),AND(OR(G$1005="",Datos!G717&gt;=G$1005),OR(G$1006="",Datos!G717&lt;=G$1006))),FALSE),OR(ISNUMBER(FIND(";"&amp;UPPER(TRIM(Datos!G717&amp;""))&amp;"=",G$1007)),ISNUMBER(FIND(";"&amp;UPPER(TRIM(Datos!G717&amp;""))&amp;";",G$1007))),OR(UPPER(TRIM(Datos!G717&amp;""))="SÍ",UPPER(TRIM(Datos!G717&amp;""))="SI",UPPER(TRIM(Datos!G717&amp;""))="NO"),IF(ISNUMBER(Datos!G717),AND(OR(G$1005="",Datos!G717&gt;=G$1005),OR(G$1006="",Datos!G717&lt;=G$1006)),FALSE),TRUE))))</f>
        <v>0.0</v>
      </c>
      <c r="H717">
        <f>IF(Datos!H717="",0,IF(AND(H$1008&lt;&gt;"",Datos!H717=H$1008),0,IF(H$1004=0,0,1-CHOOSE(H$1004,IF(ISNUMBER(Datos!H717),AND(OR(H$1005="",Datos!H717&gt;=H$1005),OR(H$1006="",Datos!H717&lt;=H$1006)),FALSE),IF(ISNUMBER(Datos!H717),AND(Datos!H717=INT(Datos!H717),AND(OR(H$1005="",Datos!H717&gt;=H$1005),OR(H$1006="",Datos!H717&lt;=H$1006))),FALSE),OR(ISNUMBER(FIND(";"&amp;UPPER(TRIM(Datos!H717&amp;""))&amp;"=",H$1007)),ISNUMBER(FIND(";"&amp;UPPER(TRIM(Datos!H717&amp;""))&amp;";",H$1007))),OR(UPPER(TRIM(Datos!H717&amp;""))="SÍ",UPPER(TRIM(Datos!H717&amp;""))="SI",UPPER(TRIM(Datos!H717&amp;""))="NO"),IF(ISNUMBER(Datos!H717),AND(OR(H$1005="",Datos!H717&gt;=H$1005),OR(H$1006="",Datos!H717&lt;=H$1006)),FALSE),TRUE))))</f>
        <v>0.0</v>
      </c>
      <c r="I717">
        <f>IF(Datos!I717="",0,IF(AND(I$1008&lt;&gt;"",Datos!I717=I$1008),0,IF(I$1004=0,0,1-CHOOSE(I$1004,IF(ISNUMBER(Datos!I717),AND(OR(I$1005="",Datos!I717&gt;=I$1005),OR(I$1006="",Datos!I717&lt;=I$1006)),FALSE),IF(ISNUMBER(Datos!I717),AND(Datos!I717=INT(Datos!I717),AND(OR(I$1005="",Datos!I717&gt;=I$1005),OR(I$1006="",Datos!I717&lt;=I$1006))),FALSE),OR(ISNUMBER(FIND(";"&amp;UPPER(TRIM(Datos!I717&amp;""))&amp;"=",I$1007)),ISNUMBER(FIND(";"&amp;UPPER(TRIM(Datos!I717&amp;""))&amp;";",I$1007))),OR(UPPER(TRIM(Datos!I717&amp;""))="SÍ",UPPER(TRIM(Datos!I717&amp;""))="SI",UPPER(TRIM(Datos!I717&amp;""))="NO"),IF(ISNUMBER(Datos!I717),AND(OR(I$1005="",Datos!I717&gt;=I$1005),OR(I$1006="",Datos!I717&lt;=I$1006)),FALSE),TRUE))))</f>
        <v>0.0</v>
      </c>
      <c r="J717">
        <f>IF(Datos!J717="",0,IF(AND(J$1008&lt;&gt;"",Datos!J717=J$1008),0,IF(J$1004=0,0,1-CHOOSE(J$1004,IF(ISNUMBER(Datos!J717),AND(OR(J$1005="",Datos!J717&gt;=J$1005),OR(J$1006="",Datos!J717&lt;=J$1006)),FALSE),IF(ISNUMBER(Datos!J717),AND(Datos!J717=INT(Datos!J717),AND(OR(J$1005="",Datos!J717&gt;=J$1005),OR(J$1006="",Datos!J717&lt;=J$1006))),FALSE),OR(ISNUMBER(FIND(";"&amp;UPPER(TRIM(Datos!J717&amp;""))&amp;"=",J$1007)),ISNUMBER(FIND(";"&amp;UPPER(TRIM(Datos!J717&amp;""))&amp;";",J$1007))),OR(UPPER(TRIM(Datos!J717&amp;""))="SÍ",UPPER(TRIM(Datos!J717&amp;""))="SI",UPPER(TRIM(Datos!J717&amp;""))="NO"),IF(ISNUMBER(Datos!J717),AND(OR(J$1005="",Datos!J717&gt;=J$1005),OR(J$1006="",Datos!J717&lt;=J$1006)),FALSE),TRUE))))</f>
        <v>0.0</v>
      </c>
      <c r="K717">
        <f>IF(Datos!K717="",0,IF(AND(K$1008&lt;&gt;"",Datos!K717=K$1008),0,IF(K$1004=0,0,1-CHOOSE(K$1004,IF(ISNUMBER(Datos!K717),AND(OR(K$1005="",Datos!K717&gt;=K$1005),OR(K$1006="",Datos!K717&lt;=K$1006)),FALSE),IF(ISNUMBER(Datos!K717),AND(Datos!K717=INT(Datos!K717),AND(OR(K$1005="",Datos!K717&gt;=K$1005),OR(K$1006="",Datos!K717&lt;=K$1006))),FALSE),OR(ISNUMBER(FIND(";"&amp;UPPER(TRIM(Datos!K717&amp;""))&amp;"=",K$1007)),ISNUMBER(FIND(";"&amp;UPPER(TRIM(Datos!K717&amp;""))&amp;";",K$1007))),OR(UPPER(TRIM(Datos!K717&amp;""))="SÍ",UPPER(TRIM(Datos!K717&amp;""))="SI",UPPER(TRIM(Datos!K717&amp;""))="NO"),IF(ISNUMBER(Datos!K717),AND(OR(K$1005="",Datos!K717&gt;=K$1005),OR(K$1006="",Datos!K717&lt;=K$1006)),FALSE),TRUE))))</f>
        <v>0.0</v>
      </c>
      <c r="L717">
        <f>IF(Datos!L717="",0,IF(AND(L$1008&lt;&gt;"",Datos!L717=L$1008),0,IF(L$1004=0,0,1-CHOOSE(L$1004,IF(ISNUMBER(Datos!L717),AND(OR(L$1005="",Datos!L717&gt;=L$1005),OR(L$1006="",Datos!L717&lt;=L$1006)),FALSE),IF(ISNUMBER(Datos!L717),AND(Datos!L717=INT(Datos!L717),AND(OR(L$1005="",Datos!L717&gt;=L$1005),OR(L$1006="",Datos!L717&lt;=L$1006))),FALSE),OR(ISNUMBER(FIND(";"&amp;UPPER(TRIM(Datos!L717&amp;""))&amp;"=",L$1007)),ISNUMBER(FIND(";"&amp;UPPER(TRIM(Datos!L717&amp;""))&amp;";",L$1007))),OR(UPPER(TRIM(Datos!L717&amp;""))="SÍ",UPPER(TRIM(Datos!L717&amp;""))="SI",UPPER(TRIM(Datos!L717&amp;""))="NO"),IF(ISNUMBER(Datos!L717),AND(OR(L$1005="",Datos!L717&gt;=L$1005),OR(L$1006="",Datos!L717&lt;=L$1006)),FALSE),TRUE))))</f>
        <v>0.0</v>
      </c>
      <c r="M717">
        <f>IF(Datos!M717="",0,IF(AND(M$1008&lt;&gt;"",Datos!M717=M$1008),0,IF(M$1004=0,0,1-CHOOSE(M$1004,IF(ISNUMBER(Datos!M717),AND(OR(M$1005="",Datos!M717&gt;=M$1005),OR(M$1006="",Datos!M717&lt;=M$1006)),FALSE),IF(ISNUMBER(Datos!M717),AND(Datos!M717=INT(Datos!M717),AND(OR(M$1005="",Datos!M717&gt;=M$1005),OR(M$1006="",Datos!M717&lt;=M$1006))),FALSE),OR(ISNUMBER(FIND(";"&amp;UPPER(TRIM(Datos!M717&amp;""))&amp;"=",M$1007)),ISNUMBER(FIND(";"&amp;UPPER(TRIM(Datos!M717&amp;""))&amp;";",M$1007))),OR(UPPER(TRIM(Datos!M717&amp;""))="SÍ",UPPER(TRIM(Datos!M717&amp;""))="SI",UPPER(TRIM(Datos!M717&amp;""))="NO"),IF(ISNUMBER(Datos!M717),AND(OR(M$1005="",Datos!M717&gt;=M$1005),OR(M$1006="",Datos!M717&lt;=M$1006)),FALSE),TRUE))))</f>
        <v>0.0</v>
      </c>
      <c r="N717">
        <f>IF(Datos!N717="",0,IF(AND(N$1008&lt;&gt;"",Datos!N717=N$1008),0,IF(N$1004=0,0,1-CHOOSE(N$1004,IF(ISNUMBER(Datos!N717),AND(OR(N$1005="",Datos!N717&gt;=N$1005),OR(N$1006="",Datos!N717&lt;=N$1006)),FALSE),IF(ISNUMBER(Datos!N717),AND(Datos!N717=INT(Datos!N717),AND(OR(N$1005="",Datos!N717&gt;=N$1005),OR(N$1006="",Datos!N717&lt;=N$1006))),FALSE),OR(ISNUMBER(FIND(";"&amp;UPPER(TRIM(Datos!N717&amp;""))&amp;"=",N$1007)),ISNUMBER(FIND(";"&amp;UPPER(TRIM(Datos!N717&amp;""))&amp;";",N$1007))),OR(UPPER(TRIM(Datos!N717&amp;""))="SÍ",UPPER(TRIM(Datos!N717&amp;""))="SI",UPPER(TRIM(Datos!N717&amp;""))="NO"),IF(ISNUMBER(Datos!N717),AND(OR(N$1005="",Datos!N717&gt;=N$1005),OR(N$1006="",Datos!N717&lt;=N$1006)),FALSE),TRUE))))</f>
        <v>0.0</v>
      </c>
      <c r="O717">
        <f>IF(Datos!O717="",0,IF(AND(O$1008&lt;&gt;"",Datos!O717=O$1008),0,IF(O$1004=0,0,1-CHOOSE(O$1004,IF(ISNUMBER(Datos!O717),AND(OR(O$1005="",Datos!O717&gt;=O$1005),OR(O$1006="",Datos!O717&lt;=O$1006)),FALSE),IF(ISNUMBER(Datos!O717),AND(Datos!O717=INT(Datos!O717),AND(OR(O$1005="",Datos!O717&gt;=O$1005),OR(O$1006="",Datos!O717&lt;=O$1006))),FALSE),OR(ISNUMBER(FIND(";"&amp;UPPER(TRIM(Datos!O717&amp;""))&amp;"=",O$1007)),ISNUMBER(FIND(";"&amp;UPPER(TRIM(Datos!O717&amp;""))&amp;";",O$1007))),OR(UPPER(TRIM(Datos!O717&amp;""))="SÍ",UPPER(TRIM(Datos!O717&amp;""))="SI",UPPER(TRIM(Datos!O717&amp;""))="NO"),IF(ISNUMBER(Datos!O717),AND(OR(O$1005="",Datos!O717&gt;=O$1005),OR(O$1006="",Datos!O717&lt;=O$1006)),FALSE),TRUE))))</f>
        <v>0.0</v>
      </c>
      <c r="P717">
        <f>IF(Datos!P717="",0,IF(AND(P$1008&lt;&gt;"",Datos!P717=P$1008),0,IF(P$1004=0,0,1-CHOOSE(P$1004,IF(ISNUMBER(Datos!P717),AND(OR(P$1005="",Datos!P717&gt;=P$1005),OR(P$1006="",Datos!P717&lt;=P$1006)),FALSE),IF(ISNUMBER(Datos!P717),AND(Datos!P717=INT(Datos!P717),AND(OR(P$1005="",Datos!P717&gt;=P$1005),OR(P$1006="",Datos!P717&lt;=P$1006))),FALSE),OR(ISNUMBER(FIND(";"&amp;UPPER(TRIM(Datos!P717&amp;""))&amp;"=",P$1007)),ISNUMBER(FIND(";"&amp;UPPER(TRIM(Datos!P717&amp;""))&amp;";",P$1007))),OR(UPPER(TRIM(Datos!P717&amp;""))="SÍ",UPPER(TRIM(Datos!P717&amp;""))="SI",UPPER(TRIM(Datos!P717&amp;""))="NO"),IF(ISNUMBER(Datos!P717),AND(OR(P$1005="",Datos!P717&gt;=P$1005),OR(P$1006="",Datos!P717&lt;=P$1006)),FALSE),TRUE))))</f>
        <v>0.0</v>
      </c>
      <c r="Q717">
        <f>IF(Datos!Q717="",0,IF(AND(Q$1008&lt;&gt;"",Datos!Q717=Q$1008),0,IF(Q$1004=0,0,1-CHOOSE(Q$1004,IF(ISNUMBER(Datos!Q717),AND(OR(Q$1005="",Datos!Q717&gt;=Q$1005),OR(Q$1006="",Datos!Q717&lt;=Q$1006)),FALSE),IF(ISNUMBER(Datos!Q717),AND(Datos!Q717=INT(Datos!Q717),AND(OR(Q$1005="",Datos!Q717&gt;=Q$1005),OR(Q$1006="",Datos!Q717&lt;=Q$1006))),FALSE),OR(ISNUMBER(FIND(";"&amp;UPPER(TRIM(Datos!Q717&amp;""))&amp;"=",Q$1007)),ISNUMBER(FIND(";"&amp;UPPER(TRIM(Datos!Q717&amp;""))&amp;";",Q$1007))),OR(UPPER(TRIM(Datos!Q717&amp;""))="SÍ",UPPER(TRIM(Datos!Q717&amp;""))="SI",UPPER(TRIM(Datos!Q717&amp;""))="NO"),IF(ISNUMBER(Datos!Q717),AND(OR(Q$1005="",Datos!Q717&gt;=Q$1005),OR(Q$1006="",Datos!Q717&lt;=Q$1006)),FALSE),TRUE))))</f>
        <v>0.0</v>
      </c>
      <c r="R717">
        <f>IF(Datos!R717="",0,IF(AND(R$1008&lt;&gt;"",Datos!R717=R$1008),0,IF(R$1004=0,0,1-CHOOSE(R$1004,IF(ISNUMBER(Datos!R717),AND(OR(R$1005="",Datos!R717&gt;=R$1005),OR(R$1006="",Datos!R717&lt;=R$1006)),FALSE),IF(ISNUMBER(Datos!R717),AND(Datos!R717=INT(Datos!R717),AND(OR(R$1005="",Datos!R717&gt;=R$1005),OR(R$1006="",Datos!R717&lt;=R$1006))),FALSE),OR(ISNUMBER(FIND(";"&amp;UPPER(TRIM(Datos!R717&amp;""))&amp;"=",R$1007)),ISNUMBER(FIND(";"&amp;UPPER(TRIM(Datos!R717&amp;""))&amp;";",R$1007))),OR(UPPER(TRIM(Datos!R717&amp;""))="SÍ",UPPER(TRIM(Datos!R717&amp;""))="SI",UPPER(TRIM(Datos!R717&amp;""))="NO"),IF(ISNUMBER(Datos!R717),AND(OR(R$1005="",Datos!R717&gt;=R$1005),OR(R$1006="",Datos!R717&lt;=R$1006)),FALSE),TRUE))))</f>
        <v>0.0</v>
      </c>
      <c r="S717">
        <f>IF(Datos!S717="",0,IF(AND(S$1008&lt;&gt;"",Datos!S717=S$1008),0,IF(S$1004=0,0,1-CHOOSE(S$1004,IF(ISNUMBER(Datos!S717),AND(OR(S$1005="",Datos!S717&gt;=S$1005),OR(S$1006="",Datos!S717&lt;=S$1006)),FALSE),IF(ISNUMBER(Datos!S717),AND(Datos!S717=INT(Datos!S717),AND(OR(S$1005="",Datos!S717&gt;=S$1005),OR(S$1006="",Datos!S717&lt;=S$1006))),FALSE),OR(ISNUMBER(FIND(";"&amp;UPPER(TRIM(Datos!S717&amp;""))&amp;"=",S$1007)),ISNUMBER(FIND(";"&amp;UPPER(TRIM(Datos!S717&amp;""))&amp;";",S$1007))),OR(UPPER(TRIM(Datos!S717&amp;""))="SÍ",UPPER(TRIM(Datos!S717&amp;""))="SI",UPPER(TRIM(Datos!S717&amp;""))="NO"),IF(ISNUMBER(Datos!S717),AND(OR(S$1005="",Datos!S717&gt;=S$1005),OR(S$1006="",Datos!S717&lt;=S$1006)),FALSE),TRUE))))</f>
        <v>0.0</v>
      </c>
      <c r="T717">
        <f>IF(Datos!T717="",0,IF(AND(T$1008&lt;&gt;"",Datos!T717=T$1008),0,IF(T$1004=0,0,1-CHOOSE(T$1004,IF(ISNUMBER(Datos!T717),AND(OR(T$1005="",Datos!T717&gt;=T$1005),OR(T$1006="",Datos!T717&lt;=T$1006)),FALSE),IF(ISNUMBER(Datos!T717),AND(Datos!T717=INT(Datos!T717),AND(OR(T$1005="",Datos!T717&gt;=T$1005),OR(T$1006="",Datos!T717&lt;=T$1006))),FALSE),OR(ISNUMBER(FIND(";"&amp;UPPER(TRIM(Datos!T717&amp;""))&amp;"=",T$1007)),ISNUMBER(FIND(";"&amp;UPPER(TRIM(Datos!T717&amp;""))&amp;";",T$1007))),OR(UPPER(TRIM(Datos!T717&amp;""))="SÍ",UPPER(TRIM(Datos!T717&amp;""))="SI",UPPER(TRIM(Datos!T717&amp;""))="NO"),IF(ISNUMBER(Datos!T717),AND(OR(T$1005="",Datos!T717&gt;=T$1005),OR(T$1006="",Datos!T717&lt;=T$1006)),FALSE),TRUE))))</f>
        <v>0.0</v>
      </c>
      <c r="U717">
        <f>IF(Datos!U717="",0,IF(AND(U$1008&lt;&gt;"",Datos!U717=U$1008),0,IF(U$1004=0,0,1-CHOOSE(U$1004,IF(ISNUMBER(Datos!U717),AND(OR(U$1005="",Datos!U717&gt;=U$1005),OR(U$1006="",Datos!U717&lt;=U$1006)),FALSE),IF(ISNUMBER(Datos!U717),AND(Datos!U717=INT(Datos!U717),AND(OR(U$1005="",Datos!U717&gt;=U$1005),OR(U$1006="",Datos!U717&lt;=U$1006))),FALSE),OR(ISNUMBER(FIND(";"&amp;UPPER(TRIM(Datos!U717&amp;""))&amp;"=",U$1007)),ISNUMBER(FIND(";"&amp;UPPER(TRIM(Datos!U717&amp;""))&amp;";",U$1007))),OR(UPPER(TRIM(Datos!U717&amp;""))="SÍ",UPPER(TRIM(Datos!U717&amp;""))="SI",UPPER(TRIM(Datos!U717&amp;""))="NO"),IF(ISNUMBER(Datos!U717),AND(OR(U$1005="",Datos!U717&gt;=U$1005),OR(U$1006="",Datos!U717&lt;=U$1006)),FALSE),TRUE))))</f>
        <v>0.0</v>
      </c>
      <c r="V717">
        <f>IF(Datos!V717="",0,IF(AND(V$1008&lt;&gt;"",Datos!V717=V$1008),0,IF(V$1004=0,0,1-CHOOSE(V$1004,IF(ISNUMBER(Datos!V717),AND(OR(V$1005="",Datos!V717&gt;=V$1005),OR(V$1006="",Datos!V717&lt;=V$1006)),FALSE),IF(ISNUMBER(Datos!V717),AND(Datos!V717=INT(Datos!V717),AND(OR(V$1005="",Datos!V717&gt;=V$1005),OR(V$1006="",Datos!V717&lt;=V$1006))),FALSE),OR(ISNUMBER(FIND(";"&amp;UPPER(TRIM(Datos!V717&amp;""))&amp;"=",V$1007)),ISNUMBER(FIND(";"&amp;UPPER(TRIM(Datos!V717&amp;""))&amp;";",V$1007))),OR(UPPER(TRIM(Datos!V717&amp;""))="SÍ",UPPER(TRIM(Datos!V717&amp;""))="SI",UPPER(TRIM(Datos!V717&amp;""))="NO"),IF(ISNUMBER(Datos!V717),AND(OR(V$1005="",Datos!V717&gt;=V$1005),OR(V$1006="",Datos!V717&lt;=V$1006)),FALSE),TRUE))))</f>
        <v>0.0</v>
      </c>
      <c r="W717">
        <f>IF(Datos!W717="",0,IF(AND(W$1008&lt;&gt;"",Datos!W717=W$1008),0,IF(W$1004=0,0,1-CHOOSE(W$1004,IF(ISNUMBER(Datos!W717),AND(OR(W$1005="",Datos!W717&gt;=W$1005),OR(W$1006="",Datos!W717&lt;=W$1006)),FALSE),IF(ISNUMBER(Datos!W717),AND(Datos!W717=INT(Datos!W717),AND(OR(W$1005="",Datos!W717&gt;=W$1005),OR(W$1006="",Datos!W717&lt;=W$1006))),FALSE),OR(ISNUMBER(FIND(";"&amp;UPPER(TRIM(Datos!W717&amp;""))&amp;"=",W$1007)),ISNUMBER(FIND(";"&amp;UPPER(TRIM(Datos!W717&amp;""))&amp;";",W$1007))),OR(UPPER(TRIM(Datos!W717&amp;""))="SÍ",UPPER(TRIM(Datos!W717&amp;""))="SI",UPPER(TRIM(Datos!W717&amp;""))="NO"),IF(ISNUMBER(Datos!W717),AND(OR(W$1005="",Datos!W717&gt;=W$1005),OR(W$1006="",Datos!W717&lt;=W$1006)),FALSE),TRUE))))</f>
        <v>0.0</v>
      </c>
      <c r="X717">
        <f>IF(Datos!X717="",0,IF(AND(X$1008&lt;&gt;"",Datos!X717=X$1008),0,IF(X$1004=0,0,1-CHOOSE(X$1004,IF(ISNUMBER(Datos!X717),AND(OR(X$1005="",Datos!X717&gt;=X$1005),OR(X$1006="",Datos!X717&lt;=X$1006)),FALSE),IF(ISNUMBER(Datos!X717),AND(Datos!X717=INT(Datos!X717),AND(OR(X$1005="",Datos!X717&gt;=X$1005),OR(X$1006="",Datos!X717&lt;=X$1006))),FALSE),OR(ISNUMBER(FIND(";"&amp;UPPER(TRIM(Datos!X717&amp;""))&amp;"=",X$1007)),ISNUMBER(FIND(";"&amp;UPPER(TRIM(Datos!X717&amp;""))&amp;";",X$1007))),OR(UPPER(TRIM(Datos!X717&amp;""))="SÍ",UPPER(TRIM(Datos!X717&amp;""))="SI",UPPER(TRIM(Datos!X717&amp;""))="NO"),IF(ISNUMBER(Datos!X717),AND(OR(X$1005="",Datos!X717&gt;=X$1005),OR(X$1006="",Datos!X717&lt;=X$1006)),FALSE),TRUE))))</f>
        <v>0.0</v>
      </c>
      <c r="Y717">
        <f>IF(Datos!Y717="",0,IF(AND(Y$1008&lt;&gt;"",Datos!Y717=Y$1008),0,IF(Y$1004=0,0,1-CHOOSE(Y$1004,IF(ISNUMBER(Datos!Y717),AND(OR(Y$1005="",Datos!Y717&gt;=Y$1005),OR(Y$1006="",Datos!Y717&lt;=Y$1006)),FALSE),IF(ISNUMBER(Datos!Y717),AND(Datos!Y717=INT(Datos!Y717),AND(OR(Y$1005="",Datos!Y717&gt;=Y$1005),OR(Y$1006="",Datos!Y717&lt;=Y$1006))),FALSE),OR(ISNUMBER(FIND(";"&amp;UPPER(TRIM(Datos!Y717&amp;""))&amp;"=",Y$1007)),ISNUMBER(FIND(";"&amp;UPPER(TRIM(Datos!Y717&amp;""))&amp;";",Y$1007))),OR(UPPER(TRIM(Datos!Y717&amp;""))="SÍ",UPPER(TRIM(Datos!Y717&amp;""))="SI",UPPER(TRIM(Datos!Y717&amp;""))="NO"),IF(ISNUMBER(Datos!Y717),AND(OR(Y$1005="",Datos!Y717&gt;=Y$1005),OR(Y$1006="",Datos!Y717&lt;=Y$1006)),FALSE),TRUE))))</f>
        <v>0.0</v>
      </c>
      <c r="Z717">
        <f>IF(Datos!Z717="",0,IF(AND(Z$1008&lt;&gt;"",Datos!Z717=Z$1008),0,IF(Z$1004=0,0,1-CHOOSE(Z$1004,IF(ISNUMBER(Datos!Z717),AND(OR(Z$1005="",Datos!Z717&gt;=Z$1005),OR(Z$1006="",Datos!Z717&lt;=Z$1006)),FALSE),IF(ISNUMBER(Datos!Z717),AND(Datos!Z717=INT(Datos!Z717),AND(OR(Z$1005="",Datos!Z717&gt;=Z$1005),OR(Z$1006="",Datos!Z717&lt;=Z$1006))),FALSE),OR(ISNUMBER(FIND(";"&amp;UPPER(TRIM(Datos!Z717&amp;""))&amp;"=",Z$1007)),ISNUMBER(FIND(";"&amp;UPPER(TRIM(Datos!Z717&amp;""))&amp;";",Z$1007))),OR(UPPER(TRIM(Datos!Z717&amp;""))="SÍ",UPPER(TRIM(Datos!Z717&amp;""))="SI",UPPER(TRIM(Datos!Z717&amp;""))="NO"),IF(ISNUMBER(Datos!Z717),AND(OR(Z$1005="",Datos!Z717&gt;=Z$1005),OR(Z$1006="",Datos!Z717&lt;=Z$1006)),FALSE),TRUE))))</f>
        <v>0.0</v>
      </c>
      <c r="AA717">
        <f>IF(Datos!AA717="",0,IF(AND(AA$1008&lt;&gt;"",Datos!AA717=AA$1008),0,IF(AA$1004=0,0,1-CHOOSE(AA$1004,IF(ISNUMBER(Datos!AA717),AND(OR(AA$1005="",Datos!AA717&gt;=AA$1005),OR(AA$1006="",Datos!AA717&lt;=AA$1006)),FALSE),IF(ISNUMBER(Datos!AA717),AND(Datos!AA717=INT(Datos!AA717),AND(OR(AA$1005="",Datos!AA717&gt;=AA$1005),OR(AA$1006="",Datos!AA717&lt;=AA$1006))),FALSE),OR(ISNUMBER(FIND(";"&amp;UPPER(TRIM(Datos!AA717&amp;""))&amp;"=",AA$1007)),ISNUMBER(FIND(";"&amp;UPPER(TRIM(Datos!AA717&amp;""))&amp;";",AA$1007))),OR(UPPER(TRIM(Datos!AA717&amp;""))="SÍ",UPPER(TRIM(Datos!AA717&amp;""))="SI",UPPER(TRIM(Datos!AA717&amp;""))="NO"),IF(ISNUMBER(Datos!AA717),AND(OR(AA$1005="",Datos!AA717&gt;=AA$1005),OR(AA$1006="",Datos!AA717&lt;=AA$1006)),FALSE),TRUE))))</f>
        <v>0.0</v>
      </c>
      <c r="AB717">
        <f>IF(Datos!AB717="",0,IF(AND(AB$1008&lt;&gt;"",Datos!AB717=AB$1008),0,IF(AB$1004=0,0,1-CHOOSE(AB$1004,IF(ISNUMBER(Datos!AB717),AND(OR(AB$1005="",Datos!AB717&gt;=AB$1005),OR(AB$1006="",Datos!AB717&lt;=AB$1006)),FALSE),IF(ISNUMBER(Datos!AB717),AND(Datos!AB717=INT(Datos!AB717),AND(OR(AB$1005="",Datos!AB717&gt;=AB$1005),OR(AB$1006="",Datos!AB717&lt;=AB$1006))),FALSE),OR(ISNUMBER(FIND(";"&amp;UPPER(TRIM(Datos!AB717&amp;""))&amp;"=",AB$1007)),ISNUMBER(FIND(";"&amp;UPPER(TRIM(Datos!AB717&amp;""))&amp;";",AB$1007))),OR(UPPER(TRIM(Datos!AB717&amp;""))="SÍ",UPPER(TRIM(Datos!AB717&amp;""))="SI",UPPER(TRIM(Datos!AB717&amp;""))="NO"),IF(ISNUMBER(Datos!AB717),AND(OR(AB$1005="",Datos!AB717&gt;=AB$1005),OR(AB$1006="",Datos!AB717&lt;=AB$1006)),FALSE),TRUE))))</f>
        <v>0.0</v>
      </c>
      <c r="AC717">
        <f>IF(Datos!AC717="",0,IF(AND(AC$1008&lt;&gt;"",Datos!AC717=AC$1008),0,IF(AC$1004=0,0,1-CHOOSE(AC$1004,IF(ISNUMBER(Datos!AC717),AND(OR(AC$1005="",Datos!AC717&gt;=AC$1005),OR(AC$1006="",Datos!AC717&lt;=AC$1006)),FALSE),IF(ISNUMBER(Datos!AC717),AND(Datos!AC717=INT(Datos!AC717),AND(OR(AC$1005="",Datos!AC717&gt;=AC$1005),OR(AC$1006="",Datos!AC717&lt;=AC$1006))),FALSE),OR(ISNUMBER(FIND(";"&amp;UPPER(TRIM(Datos!AC717&amp;""))&amp;"=",AC$1007)),ISNUMBER(FIND(";"&amp;UPPER(TRIM(Datos!AC717&amp;""))&amp;";",AC$1007))),OR(UPPER(TRIM(Datos!AC717&amp;""))="SÍ",UPPER(TRIM(Datos!AC717&amp;""))="SI",UPPER(TRIM(Datos!AC717&amp;""))="NO"),IF(ISNUMBER(Datos!AC717),AND(OR(AC$1005="",Datos!AC717&gt;=AC$1005),OR(AC$1006="",Datos!AC717&lt;=AC$1006)),FALSE),TRUE))))</f>
        <v>0.0</v>
      </c>
      <c r="AD717">
        <f>IF(Datos!AD717="",0,IF(AND(AD$1008&lt;&gt;"",Datos!AD717=AD$1008),0,IF(AD$1004=0,0,1-CHOOSE(AD$1004,IF(ISNUMBER(Datos!AD717),AND(OR(AD$1005="",Datos!AD717&gt;=AD$1005),OR(AD$1006="",Datos!AD717&lt;=AD$1006)),FALSE),IF(ISNUMBER(Datos!AD717),AND(Datos!AD717=INT(Datos!AD717),AND(OR(AD$1005="",Datos!AD717&gt;=AD$1005),OR(AD$1006="",Datos!AD717&lt;=AD$1006))),FALSE),OR(ISNUMBER(FIND(";"&amp;UPPER(TRIM(Datos!AD717&amp;""))&amp;"=",AD$1007)),ISNUMBER(FIND(";"&amp;UPPER(TRIM(Datos!AD717&amp;""))&amp;";",AD$1007))),OR(UPPER(TRIM(Datos!AD717&amp;""))="SÍ",UPPER(TRIM(Datos!AD717&amp;""))="SI",UPPER(TRIM(Datos!AD717&amp;""))="NO"),IF(ISNUMBER(Datos!AD717),AND(OR(AD$1005="",Datos!AD717&gt;=AD$1005),OR(AD$1006="",Datos!AD717&lt;=AD$1006)),FALSE),TRUE))))</f>
        <v>0.0</v>
      </c>
      <c r="AE717">
        <f>IF(Datos!AE717="",0,IF(AND(AE$1008&lt;&gt;"",Datos!AE717=AE$1008),0,IF(AE$1004=0,0,1-CHOOSE(AE$1004,IF(ISNUMBER(Datos!AE717),AND(OR(AE$1005="",Datos!AE717&gt;=AE$1005),OR(AE$1006="",Datos!AE717&lt;=AE$1006)),FALSE),IF(ISNUMBER(Datos!AE717),AND(Datos!AE717=INT(Datos!AE717),AND(OR(AE$1005="",Datos!AE717&gt;=AE$1005),OR(AE$1006="",Datos!AE717&lt;=AE$1006))),FALSE),OR(ISNUMBER(FIND(";"&amp;UPPER(TRIM(Datos!AE717&amp;""))&amp;"=",AE$1007)),ISNUMBER(FIND(";"&amp;UPPER(TRIM(Datos!AE717&amp;""))&amp;";",AE$1007))),OR(UPPER(TRIM(Datos!AE717&amp;""))="SÍ",UPPER(TRIM(Datos!AE717&amp;""))="SI",UPPER(TRIM(Datos!AE717&amp;""))="NO"),IF(ISNUMBER(Datos!AE717),AND(OR(AE$1005="",Datos!AE717&gt;=AE$1005),OR(AE$1006="",Datos!AE717&lt;=AE$1006)),FALSE),TRUE))))</f>
        <v>0.0</v>
      </c>
    </row>
    <row r="718" spans="2:31">
      <c r="B718">
        <f>IF(Datos!B718="",0,IF(AND(B$1008&lt;&gt;"",Datos!B718=B$1008),0,IF(B$1004=0,0,1-CHOOSE(B$1004,IF(ISNUMBER(Datos!B718),AND(OR(B$1005="",Datos!B718&gt;=B$1005),OR(B$1006="",Datos!B718&lt;=B$1006)),FALSE),IF(ISNUMBER(Datos!B718),AND(Datos!B718=INT(Datos!B718),AND(OR(B$1005="",Datos!B718&gt;=B$1005),OR(B$1006="",Datos!B718&lt;=B$1006))),FALSE),OR(ISNUMBER(FIND(";"&amp;UPPER(TRIM(Datos!B718&amp;""))&amp;"=",B$1007)),ISNUMBER(FIND(";"&amp;UPPER(TRIM(Datos!B718&amp;""))&amp;";",B$1007))),OR(UPPER(TRIM(Datos!B718&amp;""))="SÍ",UPPER(TRIM(Datos!B718&amp;""))="SI",UPPER(TRIM(Datos!B718&amp;""))="NO"),IF(ISNUMBER(Datos!B718),AND(OR(B$1005="",Datos!B718&gt;=B$1005),OR(B$1006="",Datos!B718&lt;=B$1006)),FALSE),TRUE))))</f>
        <v>0.0</v>
      </c>
      <c r="C718">
        <f>IF(Datos!C718="",0,IF(AND(C$1008&lt;&gt;"",Datos!C718=C$1008),0,IF(C$1004=0,0,1-CHOOSE(C$1004,IF(ISNUMBER(Datos!C718),AND(OR(C$1005="",Datos!C718&gt;=C$1005),OR(C$1006="",Datos!C718&lt;=C$1006)),FALSE),IF(ISNUMBER(Datos!C718),AND(Datos!C718=INT(Datos!C718),AND(OR(C$1005="",Datos!C718&gt;=C$1005),OR(C$1006="",Datos!C718&lt;=C$1006))),FALSE),OR(ISNUMBER(FIND(";"&amp;UPPER(TRIM(Datos!C718&amp;""))&amp;"=",C$1007)),ISNUMBER(FIND(";"&amp;UPPER(TRIM(Datos!C718&amp;""))&amp;";",C$1007))),OR(UPPER(TRIM(Datos!C718&amp;""))="SÍ",UPPER(TRIM(Datos!C718&amp;""))="SI",UPPER(TRIM(Datos!C718&amp;""))="NO"),IF(ISNUMBER(Datos!C718),AND(OR(C$1005="",Datos!C718&gt;=C$1005),OR(C$1006="",Datos!C718&lt;=C$1006)),FALSE),TRUE))))</f>
        <v>0.0</v>
      </c>
      <c r="D718">
        <f>IF(Datos!D718="",0,IF(AND(D$1008&lt;&gt;"",Datos!D718=D$1008),0,IF(D$1004=0,0,1-CHOOSE(D$1004,IF(ISNUMBER(Datos!D718),AND(OR(D$1005="",Datos!D718&gt;=D$1005),OR(D$1006="",Datos!D718&lt;=D$1006)),FALSE),IF(ISNUMBER(Datos!D718),AND(Datos!D718=INT(Datos!D718),AND(OR(D$1005="",Datos!D718&gt;=D$1005),OR(D$1006="",Datos!D718&lt;=D$1006))),FALSE),OR(ISNUMBER(FIND(";"&amp;UPPER(TRIM(Datos!D718&amp;""))&amp;"=",D$1007)),ISNUMBER(FIND(";"&amp;UPPER(TRIM(Datos!D718&amp;""))&amp;";",D$1007))),OR(UPPER(TRIM(Datos!D718&amp;""))="SÍ",UPPER(TRIM(Datos!D718&amp;""))="SI",UPPER(TRIM(Datos!D718&amp;""))="NO"),IF(ISNUMBER(Datos!D718),AND(OR(D$1005="",Datos!D718&gt;=D$1005),OR(D$1006="",Datos!D718&lt;=D$1006)),FALSE),TRUE))))</f>
        <v>0.0</v>
      </c>
      <c r="E718">
        <f>IF(Datos!E718="",0,IF(AND(E$1008&lt;&gt;"",Datos!E718=E$1008),0,IF(E$1004=0,0,1-CHOOSE(E$1004,IF(ISNUMBER(Datos!E718),AND(OR(E$1005="",Datos!E718&gt;=E$1005),OR(E$1006="",Datos!E718&lt;=E$1006)),FALSE),IF(ISNUMBER(Datos!E718),AND(Datos!E718=INT(Datos!E718),AND(OR(E$1005="",Datos!E718&gt;=E$1005),OR(E$1006="",Datos!E718&lt;=E$1006))),FALSE),OR(ISNUMBER(FIND(";"&amp;UPPER(TRIM(Datos!E718&amp;""))&amp;"=",E$1007)),ISNUMBER(FIND(";"&amp;UPPER(TRIM(Datos!E718&amp;""))&amp;";",E$1007))),OR(UPPER(TRIM(Datos!E718&amp;""))="SÍ",UPPER(TRIM(Datos!E718&amp;""))="SI",UPPER(TRIM(Datos!E718&amp;""))="NO"),IF(ISNUMBER(Datos!E718),AND(OR(E$1005="",Datos!E718&gt;=E$1005),OR(E$1006="",Datos!E718&lt;=E$1006)),FALSE),TRUE))))</f>
        <v>0.0</v>
      </c>
      <c r="F718">
        <f>IF(Datos!F718="",0,IF(AND(F$1008&lt;&gt;"",Datos!F718=F$1008),0,IF(F$1004=0,0,1-CHOOSE(F$1004,IF(ISNUMBER(Datos!F718),AND(OR(F$1005="",Datos!F718&gt;=F$1005),OR(F$1006="",Datos!F718&lt;=F$1006)),FALSE),IF(ISNUMBER(Datos!F718),AND(Datos!F718=INT(Datos!F718),AND(OR(F$1005="",Datos!F718&gt;=F$1005),OR(F$1006="",Datos!F718&lt;=F$1006))),FALSE),OR(ISNUMBER(FIND(";"&amp;UPPER(TRIM(Datos!F718&amp;""))&amp;"=",F$1007)),ISNUMBER(FIND(";"&amp;UPPER(TRIM(Datos!F718&amp;""))&amp;";",F$1007))),OR(UPPER(TRIM(Datos!F718&amp;""))="SÍ",UPPER(TRIM(Datos!F718&amp;""))="SI",UPPER(TRIM(Datos!F718&amp;""))="NO"),IF(ISNUMBER(Datos!F718),AND(OR(F$1005="",Datos!F718&gt;=F$1005),OR(F$1006="",Datos!F718&lt;=F$1006)),FALSE),TRUE))))</f>
        <v>0.0</v>
      </c>
      <c r="G718">
        <f>IF(Datos!G718="",0,IF(AND(G$1008&lt;&gt;"",Datos!G718=G$1008),0,IF(G$1004=0,0,1-CHOOSE(G$1004,IF(ISNUMBER(Datos!G718),AND(OR(G$1005="",Datos!G718&gt;=G$1005),OR(G$1006="",Datos!G718&lt;=G$1006)),FALSE),IF(ISNUMBER(Datos!G718),AND(Datos!G718=INT(Datos!G718),AND(OR(G$1005="",Datos!G718&gt;=G$1005),OR(G$1006="",Datos!G718&lt;=G$1006))),FALSE),OR(ISNUMBER(FIND(";"&amp;UPPER(TRIM(Datos!G718&amp;""))&amp;"=",G$1007)),ISNUMBER(FIND(";"&amp;UPPER(TRIM(Datos!G718&amp;""))&amp;";",G$1007))),OR(UPPER(TRIM(Datos!G718&amp;""))="SÍ",UPPER(TRIM(Datos!G718&amp;""))="SI",UPPER(TRIM(Datos!G718&amp;""))="NO"),IF(ISNUMBER(Datos!G718),AND(OR(G$1005="",Datos!G718&gt;=G$1005),OR(G$1006="",Datos!G718&lt;=G$1006)),FALSE),TRUE))))</f>
        <v>0.0</v>
      </c>
      <c r="H718">
        <f>IF(Datos!H718="",0,IF(AND(H$1008&lt;&gt;"",Datos!H718=H$1008),0,IF(H$1004=0,0,1-CHOOSE(H$1004,IF(ISNUMBER(Datos!H718),AND(OR(H$1005="",Datos!H718&gt;=H$1005),OR(H$1006="",Datos!H718&lt;=H$1006)),FALSE),IF(ISNUMBER(Datos!H718),AND(Datos!H718=INT(Datos!H718),AND(OR(H$1005="",Datos!H718&gt;=H$1005),OR(H$1006="",Datos!H718&lt;=H$1006))),FALSE),OR(ISNUMBER(FIND(";"&amp;UPPER(TRIM(Datos!H718&amp;""))&amp;"=",H$1007)),ISNUMBER(FIND(";"&amp;UPPER(TRIM(Datos!H718&amp;""))&amp;";",H$1007))),OR(UPPER(TRIM(Datos!H718&amp;""))="SÍ",UPPER(TRIM(Datos!H718&amp;""))="SI",UPPER(TRIM(Datos!H718&amp;""))="NO"),IF(ISNUMBER(Datos!H718),AND(OR(H$1005="",Datos!H718&gt;=H$1005),OR(H$1006="",Datos!H718&lt;=H$1006)),FALSE),TRUE))))</f>
        <v>0.0</v>
      </c>
      <c r="I718">
        <f>IF(Datos!I718="",0,IF(AND(I$1008&lt;&gt;"",Datos!I718=I$1008),0,IF(I$1004=0,0,1-CHOOSE(I$1004,IF(ISNUMBER(Datos!I718),AND(OR(I$1005="",Datos!I718&gt;=I$1005),OR(I$1006="",Datos!I718&lt;=I$1006)),FALSE),IF(ISNUMBER(Datos!I718),AND(Datos!I718=INT(Datos!I718),AND(OR(I$1005="",Datos!I718&gt;=I$1005),OR(I$1006="",Datos!I718&lt;=I$1006))),FALSE),OR(ISNUMBER(FIND(";"&amp;UPPER(TRIM(Datos!I718&amp;""))&amp;"=",I$1007)),ISNUMBER(FIND(";"&amp;UPPER(TRIM(Datos!I718&amp;""))&amp;";",I$1007))),OR(UPPER(TRIM(Datos!I718&amp;""))="SÍ",UPPER(TRIM(Datos!I718&amp;""))="SI",UPPER(TRIM(Datos!I718&amp;""))="NO"),IF(ISNUMBER(Datos!I718),AND(OR(I$1005="",Datos!I718&gt;=I$1005),OR(I$1006="",Datos!I718&lt;=I$1006)),FALSE),TRUE))))</f>
        <v>0.0</v>
      </c>
      <c r="J718">
        <f>IF(Datos!J718="",0,IF(AND(J$1008&lt;&gt;"",Datos!J718=J$1008),0,IF(J$1004=0,0,1-CHOOSE(J$1004,IF(ISNUMBER(Datos!J718),AND(OR(J$1005="",Datos!J718&gt;=J$1005),OR(J$1006="",Datos!J718&lt;=J$1006)),FALSE),IF(ISNUMBER(Datos!J718),AND(Datos!J718=INT(Datos!J718),AND(OR(J$1005="",Datos!J718&gt;=J$1005),OR(J$1006="",Datos!J718&lt;=J$1006))),FALSE),OR(ISNUMBER(FIND(";"&amp;UPPER(TRIM(Datos!J718&amp;""))&amp;"=",J$1007)),ISNUMBER(FIND(";"&amp;UPPER(TRIM(Datos!J718&amp;""))&amp;";",J$1007))),OR(UPPER(TRIM(Datos!J718&amp;""))="SÍ",UPPER(TRIM(Datos!J718&amp;""))="SI",UPPER(TRIM(Datos!J718&amp;""))="NO"),IF(ISNUMBER(Datos!J718),AND(OR(J$1005="",Datos!J718&gt;=J$1005),OR(J$1006="",Datos!J718&lt;=J$1006)),FALSE),TRUE))))</f>
        <v>0.0</v>
      </c>
      <c r="K718">
        <f>IF(Datos!K718="",0,IF(AND(K$1008&lt;&gt;"",Datos!K718=K$1008),0,IF(K$1004=0,0,1-CHOOSE(K$1004,IF(ISNUMBER(Datos!K718),AND(OR(K$1005="",Datos!K718&gt;=K$1005),OR(K$1006="",Datos!K718&lt;=K$1006)),FALSE),IF(ISNUMBER(Datos!K718),AND(Datos!K718=INT(Datos!K718),AND(OR(K$1005="",Datos!K718&gt;=K$1005),OR(K$1006="",Datos!K718&lt;=K$1006))),FALSE),OR(ISNUMBER(FIND(";"&amp;UPPER(TRIM(Datos!K718&amp;""))&amp;"=",K$1007)),ISNUMBER(FIND(";"&amp;UPPER(TRIM(Datos!K718&amp;""))&amp;";",K$1007))),OR(UPPER(TRIM(Datos!K718&amp;""))="SÍ",UPPER(TRIM(Datos!K718&amp;""))="SI",UPPER(TRIM(Datos!K718&amp;""))="NO"),IF(ISNUMBER(Datos!K718),AND(OR(K$1005="",Datos!K718&gt;=K$1005),OR(K$1006="",Datos!K718&lt;=K$1006)),FALSE),TRUE))))</f>
        <v>0.0</v>
      </c>
      <c r="L718">
        <f>IF(Datos!L718="",0,IF(AND(L$1008&lt;&gt;"",Datos!L718=L$1008),0,IF(L$1004=0,0,1-CHOOSE(L$1004,IF(ISNUMBER(Datos!L718),AND(OR(L$1005="",Datos!L718&gt;=L$1005),OR(L$1006="",Datos!L718&lt;=L$1006)),FALSE),IF(ISNUMBER(Datos!L718),AND(Datos!L718=INT(Datos!L718),AND(OR(L$1005="",Datos!L718&gt;=L$1005),OR(L$1006="",Datos!L718&lt;=L$1006))),FALSE),OR(ISNUMBER(FIND(";"&amp;UPPER(TRIM(Datos!L718&amp;""))&amp;"=",L$1007)),ISNUMBER(FIND(";"&amp;UPPER(TRIM(Datos!L718&amp;""))&amp;";",L$1007))),OR(UPPER(TRIM(Datos!L718&amp;""))="SÍ",UPPER(TRIM(Datos!L718&amp;""))="SI",UPPER(TRIM(Datos!L718&amp;""))="NO"),IF(ISNUMBER(Datos!L718),AND(OR(L$1005="",Datos!L718&gt;=L$1005),OR(L$1006="",Datos!L718&lt;=L$1006)),FALSE),TRUE))))</f>
        <v>0.0</v>
      </c>
      <c r="M718">
        <f>IF(Datos!M718="",0,IF(AND(M$1008&lt;&gt;"",Datos!M718=M$1008),0,IF(M$1004=0,0,1-CHOOSE(M$1004,IF(ISNUMBER(Datos!M718),AND(OR(M$1005="",Datos!M718&gt;=M$1005),OR(M$1006="",Datos!M718&lt;=M$1006)),FALSE),IF(ISNUMBER(Datos!M718),AND(Datos!M718=INT(Datos!M718),AND(OR(M$1005="",Datos!M718&gt;=M$1005),OR(M$1006="",Datos!M718&lt;=M$1006))),FALSE),OR(ISNUMBER(FIND(";"&amp;UPPER(TRIM(Datos!M718&amp;""))&amp;"=",M$1007)),ISNUMBER(FIND(";"&amp;UPPER(TRIM(Datos!M718&amp;""))&amp;";",M$1007))),OR(UPPER(TRIM(Datos!M718&amp;""))="SÍ",UPPER(TRIM(Datos!M718&amp;""))="SI",UPPER(TRIM(Datos!M718&amp;""))="NO"),IF(ISNUMBER(Datos!M718),AND(OR(M$1005="",Datos!M718&gt;=M$1005),OR(M$1006="",Datos!M718&lt;=M$1006)),FALSE),TRUE))))</f>
        <v>0.0</v>
      </c>
      <c r="N718">
        <f>IF(Datos!N718="",0,IF(AND(N$1008&lt;&gt;"",Datos!N718=N$1008),0,IF(N$1004=0,0,1-CHOOSE(N$1004,IF(ISNUMBER(Datos!N718),AND(OR(N$1005="",Datos!N718&gt;=N$1005),OR(N$1006="",Datos!N718&lt;=N$1006)),FALSE),IF(ISNUMBER(Datos!N718),AND(Datos!N718=INT(Datos!N718),AND(OR(N$1005="",Datos!N718&gt;=N$1005),OR(N$1006="",Datos!N718&lt;=N$1006))),FALSE),OR(ISNUMBER(FIND(";"&amp;UPPER(TRIM(Datos!N718&amp;""))&amp;"=",N$1007)),ISNUMBER(FIND(";"&amp;UPPER(TRIM(Datos!N718&amp;""))&amp;";",N$1007))),OR(UPPER(TRIM(Datos!N718&amp;""))="SÍ",UPPER(TRIM(Datos!N718&amp;""))="SI",UPPER(TRIM(Datos!N718&amp;""))="NO"),IF(ISNUMBER(Datos!N718),AND(OR(N$1005="",Datos!N718&gt;=N$1005),OR(N$1006="",Datos!N718&lt;=N$1006)),FALSE),TRUE))))</f>
        <v>0.0</v>
      </c>
      <c r="O718">
        <f>IF(Datos!O718="",0,IF(AND(O$1008&lt;&gt;"",Datos!O718=O$1008),0,IF(O$1004=0,0,1-CHOOSE(O$1004,IF(ISNUMBER(Datos!O718),AND(OR(O$1005="",Datos!O718&gt;=O$1005),OR(O$1006="",Datos!O718&lt;=O$1006)),FALSE),IF(ISNUMBER(Datos!O718),AND(Datos!O718=INT(Datos!O718),AND(OR(O$1005="",Datos!O718&gt;=O$1005),OR(O$1006="",Datos!O718&lt;=O$1006))),FALSE),OR(ISNUMBER(FIND(";"&amp;UPPER(TRIM(Datos!O718&amp;""))&amp;"=",O$1007)),ISNUMBER(FIND(";"&amp;UPPER(TRIM(Datos!O718&amp;""))&amp;";",O$1007))),OR(UPPER(TRIM(Datos!O718&amp;""))="SÍ",UPPER(TRIM(Datos!O718&amp;""))="SI",UPPER(TRIM(Datos!O718&amp;""))="NO"),IF(ISNUMBER(Datos!O718),AND(OR(O$1005="",Datos!O718&gt;=O$1005),OR(O$1006="",Datos!O718&lt;=O$1006)),FALSE),TRUE))))</f>
        <v>0.0</v>
      </c>
      <c r="P718">
        <f>IF(Datos!P718="",0,IF(AND(P$1008&lt;&gt;"",Datos!P718=P$1008),0,IF(P$1004=0,0,1-CHOOSE(P$1004,IF(ISNUMBER(Datos!P718),AND(OR(P$1005="",Datos!P718&gt;=P$1005),OR(P$1006="",Datos!P718&lt;=P$1006)),FALSE),IF(ISNUMBER(Datos!P718),AND(Datos!P718=INT(Datos!P718),AND(OR(P$1005="",Datos!P718&gt;=P$1005),OR(P$1006="",Datos!P718&lt;=P$1006))),FALSE),OR(ISNUMBER(FIND(";"&amp;UPPER(TRIM(Datos!P718&amp;""))&amp;"=",P$1007)),ISNUMBER(FIND(";"&amp;UPPER(TRIM(Datos!P718&amp;""))&amp;";",P$1007))),OR(UPPER(TRIM(Datos!P718&amp;""))="SÍ",UPPER(TRIM(Datos!P718&amp;""))="SI",UPPER(TRIM(Datos!P718&amp;""))="NO"),IF(ISNUMBER(Datos!P718),AND(OR(P$1005="",Datos!P718&gt;=P$1005),OR(P$1006="",Datos!P718&lt;=P$1006)),FALSE),TRUE))))</f>
        <v>0.0</v>
      </c>
      <c r="Q718">
        <f>IF(Datos!Q718="",0,IF(AND(Q$1008&lt;&gt;"",Datos!Q718=Q$1008),0,IF(Q$1004=0,0,1-CHOOSE(Q$1004,IF(ISNUMBER(Datos!Q718),AND(OR(Q$1005="",Datos!Q718&gt;=Q$1005),OR(Q$1006="",Datos!Q718&lt;=Q$1006)),FALSE),IF(ISNUMBER(Datos!Q718),AND(Datos!Q718=INT(Datos!Q718),AND(OR(Q$1005="",Datos!Q718&gt;=Q$1005),OR(Q$1006="",Datos!Q718&lt;=Q$1006))),FALSE),OR(ISNUMBER(FIND(";"&amp;UPPER(TRIM(Datos!Q718&amp;""))&amp;"=",Q$1007)),ISNUMBER(FIND(";"&amp;UPPER(TRIM(Datos!Q718&amp;""))&amp;";",Q$1007))),OR(UPPER(TRIM(Datos!Q718&amp;""))="SÍ",UPPER(TRIM(Datos!Q718&amp;""))="SI",UPPER(TRIM(Datos!Q718&amp;""))="NO"),IF(ISNUMBER(Datos!Q718),AND(OR(Q$1005="",Datos!Q718&gt;=Q$1005),OR(Q$1006="",Datos!Q718&lt;=Q$1006)),FALSE),TRUE))))</f>
        <v>0.0</v>
      </c>
      <c r="R718">
        <f>IF(Datos!R718="",0,IF(AND(R$1008&lt;&gt;"",Datos!R718=R$1008),0,IF(R$1004=0,0,1-CHOOSE(R$1004,IF(ISNUMBER(Datos!R718),AND(OR(R$1005="",Datos!R718&gt;=R$1005),OR(R$1006="",Datos!R718&lt;=R$1006)),FALSE),IF(ISNUMBER(Datos!R718),AND(Datos!R718=INT(Datos!R718),AND(OR(R$1005="",Datos!R718&gt;=R$1005),OR(R$1006="",Datos!R718&lt;=R$1006))),FALSE),OR(ISNUMBER(FIND(";"&amp;UPPER(TRIM(Datos!R718&amp;""))&amp;"=",R$1007)),ISNUMBER(FIND(";"&amp;UPPER(TRIM(Datos!R718&amp;""))&amp;";",R$1007))),OR(UPPER(TRIM(Datos!R718&amp;""))="SÍ",UPPER(TRIM(Datos!R718&amp;""))="SI",UPPER(TRIM(Datos!R718&amp;""))="NO"),IF(ISNUMBER(Datos!R718),AND(OR(R$1005="",Datos!R718&gt;=R$1005),OR(R$1006="",Datos!R718&lt;=R$1006)),FALSE),TRUE))))</f>
        <v>0.0</v>
      </c>
      <c r="S718">
        <f>IF(Datos!S718="",0,IF(AND(S$1008&lt;&gt;"",Datos!S718=S$1008),0,IF(S$1004=0,0,1-CHOOSE(S$1004,IF(ISNUMBER(Datos!S718),AND(OR(S$1005="",Datos!S718&gt;=S$1005),OR(S$1006="",Datos!S718&lt;=S$1006)),FALSE),IF(ISNUMBER(Datos!S718),AND(Datos!S718=INT(Datos!S718),AND(OR(S$1005="",Datos!S718&gt;=S$1005),OR(S$1006="",Datos!S718&lt;=S$1006))),FALSE),OR(ISNUMBER(FIND(";"&amp;UPPER(TRIM(Datos!S718&amp;""))&amp;"=",S$1007)),ISNUMBER(FIND(";"&amp;UPPER(TRIM(Datos!S718&amp;""))&amp;";",S$1007))),OR(UPPER(TRIM(Datos!S718&amp;""))="SÍ",UPPER(TRIM(Datos!S718&amp;""))="SI",UPPER(TRIM(Datos!S718&amp;""))="NO"),IF(ISNUMBER(Datos!S718),AND(OR(S$1005="",Datos!S718&gt;=S$1005),OR(S$1006="",Datos!S718&lt;=S$1006)),FALSE),TRUE))))</f>
        <v>0.0</v>
      </c>
      <c r="T718">
        <f>IF(Datos!T718="",0,IF(AND(T$1008&lt;&gt;"",Datos!T718=T$1008),0,IF(T$1004=0,0,1-CHOOSE(T$1004,IF(ISNUMBER(Datos!T718),AND(OR(T$1005="",Datos!T718&gt;=T$1005),OR(T$1006="",Datos!T718&lt;=T$1006)),FALSE),IF(ISNUMBER(Datos!T718),AND(Datos!T718=INT(Datos!T718),AND(OR(T$1005="",Datos!T718&gt;=T$1005),OR(T$1006="",Datos!T718&lt;=T$1006))),FALSE),OR(ISNUMBER(FIND(";"&amp;UPPER(TRIM(Datos!T718&amp;""))&amp;"=",T$1007)),ISNUMBER(FIND(";"&amp;UPPER(TRIM(Datos!T718&amp;""))&amp;";",T$1007))),OR(UPPER(TRIM(Datos!T718&amp;""))="SÍ",UPPER(TRIM(Datos!T718&amp;""))="SI",UPPER(TRIM(Datos!T718&amp;""))="NO"),IF(ISNUMBER(Datos!T718),AND(OR(T$1005="",Datos!T718&gt;=T$1005),OR(T$1006="",Datos!T718&lt;=T$1006)),FALSE),TRUE))))</f>
        <v>0.0</v>
      </c>
      <c r="U718">
        <f>IF(Datos!U718="",0,IF(AND(U$1008&lt;&gt;"",Datos!U718=U$1008),0,IF(U$1004=0,0,1-CHOOSE(U$1004,IF(ISNUMBER(Datos!U718),AND(OR(U$1005="",Datos!U718&gt;=U$1005),OR(U$1006="",Datos!U718&lt;=U$1006)),FALSE),IF(ISNUMBER(Datos!U718),AND(Datos!U718=INT(Datos!U718),AND(OR(U$1005="",Datos!U718&gt;=U$1005),OR(U$1006="",Datos!U718&lt;=U$1006))),FALSE),OR(ISNUMBER(FIND(";"&amp;UPPER(TRIM(Datos!U718&amp;""))&amp;"=",U$1007)),ISNUMBER(FIND(";"&amp;UPPER(TRIM(Datos!U718&amp;""))&amp;";",U$1007))),OR(UPPER(TRIM(Datos!U718&amp;""))="SÍ",UPPER(TRIM(Datos!U718&amp;""))="SI",UPPER(TRIM(Datos!U718&amp;""))="NO"),IF(ISNUMBER(Datos!U718),AND(OR(U$1005="",Datos!U718&gt;=U$1005),OR(U$1006="",Datos!U718&lt;=U$1006)),FALSE),TRUE))))</f>
        <v>0.0</v>
      </c>
      <c r="V718">
        <f>IF(Datos!V718="",0,IF(AND(V$1008&lt;&gt;"",Datos!V718=V$1008),0,IF(V$1004=0,0,1-CHOOSE(V$1004,IF(ISNUMBER(Datos!V718),AND(OR(V$1005="",Datos!V718&gt;=V$1005),OR(V$1006="",Datos!V718&lt;=V$1006)),FALSE),IF(ISNUMBER(Datos!V718),AND(Datos!V718=INT(Datos!V718),AND(OR(V$1005="",Datos!V718&gt;=V$1005),OR(V$1006="",Datos!V718&lt;=V$1006))),FALSE),OR(ISNUMBER(FIND(";"&amp;UPPER(TRIM(Datos!V718&amp;""))&amp;"=",V$1007)),ISNUMBER(FIND(";"&amp;UPPER(TRIM(Datos!V718&amp;""))&amp;";",V$1007))),OR(UPPER(TRIM(Datos!V718&amp;""))="SÍ",UPPER(TRIM(Datos!V718&amp;""))="SI",UPPER(TRIM(Datos!V718&amp;""))="NO"),IF(ISNUMBER(Datos!V718),AND(OR(V$1005="",Datos!V718&gt;=V$1005),OR(V$1006="",Datos!V718&lt;=V$1006)),FALSE),TRUE))))</f>
        <v>0.0</v>
      </c>
      <c r="W718">
        <f>IF(Datos!W718="",0,IF(AND(W$1008&lt;&gt;"",Datos!W718=W$1008),0,IF(W$1004=0,0,1-CHOOSE(W$1004,IF(ISNUMBER(Datos!W718),AND(OR(W$1005="",Datos!W718&gt;=W$1005),OR(W$1006="",Datos!W718&lt;=W$1006)),FALSE),IF(ISNUMBER(Datos!W718),AND(Datos!W718=INT(Datos!W718),AND(OR(W$1005="",Datos!W718&gt;=W$1005),OR(W$1006="",Datos!W718&lt;=W$1006))),FALSE),OR(ISNUMBER(FIND(";"&amp;UPPER(TRIM(Datos!W718&amp;""))&amp;"=",W$1007)),ISNUMBER(FIND(";"&amp;UPPER(TRIM(Datos!W718&amp;""))&amp;";",W$1007))),OR(UPPER(TRIM(Datos!W718&amp;""))="SÍ",UPPER(TRIM(Datos!W718&amp;""))="SI",UPPER(TRIM(Datos!W718&amp;""))="NO"),IF(ISNUMBER(Datos!W718),AND(OR(W$1005="",Datos!W718&gt;=W$1005),OR(W$1006="",Datos!W718&lt;=W$1006)),FALSE),TRUE))))</f>
        <v>0.0</v>
      </c>
      <c r="X718">
        <f>IF(Datos!X718="",0,IF(AND(X$1008&lt;&gt;"",Datos!X718=X$1008),0,IF(X$1004=0,0,1-CHOOSE(X$1004,IF(ISNUMBER(Datos!X718),AND(OR(X$1005="",Datos!X718&gt;=X$1005),OR(X$1006="",Datos!X718&lt;=X$1006)),FALSE),IF(ISNUMBER(Datos!X718),AND(Datos!X718=INT(Datos!X718),AND(OR(X$1005="",Datos!X718&gt;=X$1005),OR(X$1006="",Datos!X718&lt;=X$1006))),FALSE),OR(ISNUMBER(FIND(";"&amp;UPPER(TRIM(Datos!X718&amp;""))&amp;"=",X$1007)),ISNUMBER(FIND(";"&amp;UPPER(TRIM(Datos!X718&amp;""))&amp;";",X$1007))),OR(UPPER(TRIM(Datos!X718&amp;""))="SÍ",UPPER(TRIM(Datos!X718&amp;""))="SI",UPPER(TRIM(Datos!X718&amp;""))="NO"),IF(ISNUMBER(Datos!X718),AND(OR(X$1005="",Datos!X718&gt;=X$1005),OR(X$1006="",Datos!X718&lt;=X$1006)),FALSE),TRUE))))</f>
        <v>0.0</v>
      </c>
      <c r="Y718">
        <f>IF(Datos!Y718="",0,IF(AND(Y$1008&lt;&gt;"",Datos!Y718=Y$1008),0,IF(Y$1004=0,0,1-CHOOSE(Y$1004,IF(ISNUMBER(Datos!Y718),AND(OR(Y$1005="",Datos!Y718&gt;=Y$1005),OR(Y$1006="",Datos!Y718&lt;=Y$1006)),FALSE),IF(ISNUMBER(Datos!Y718),AND(Datos!Y718=INT(Datos!Y718),AND(OR(Y$1005="",Datos!Y718&gt;=Y$1005),OR(Y$1006="",Datos!Y718&lt;=Y$1006))),FALSE),OR(ISNUMBER(FIND(";"&amp;UPPER(TRIM(Datos!Y718&amp;""))&amp;"=",Y$1007)),ISNUMBER(FIND(";"&amp;UPPER(TRIM(Datos!Y718&amp;""))&amp;";",Y$1007))),OR(UPPER(TRIM(Datos!Y718&amp;""))="SÍ",UPPER(TRIM(Datos!Y718&amp;""))="SI",UPPER(TRIM(Datos!Y718&amp;""))="NO"),IF(ISNUMBER(Datos!Y718),AND(OR(Y$1005="",Datos!Y718&gt;=Y$1005),OR(Y$1006="",Datos!Y718&lt;=Y$1006)),FALSE),TRUE))))</f>
        <v>0.0</v>
      </c>
      <c r="Z718">
        <f>IF(Datos!Z718="",0,IF(AND(Z$1008&lt;&gt;"",Datos!Z718=Z$1008),0,IF(Z$1004=0,0,1-CHOOSE(Z$1004,IF(ISNUMBER(Datos!Z718),AND(OR(Z$1005="",Datos!Z718&gt;=Z$1005),OR(Z$1006="",Datos!Z718&lt;=Z$1006)),FALSE),IF(ISNUMBER(Datos!Z718),AND(Datos!Z718=INT(Datos!Z718),AND(OR(Z$1005="",Datos!Z718&gt;=Z$1005),OR(Z$1006="",Datos!Z718&lt;=Z$1006))),FALSE),OR(ISNUMBER(FIND(";"&amp;UPPER(TRIM(Datos!Z718&amp;""))&amp;"=",Z$1007)),ISNUMBER(FIND(";"&amp;UPPER(TRIM(Datos!Z718&amp;""))&amp;";",Z$1007))),OR(UPPER(TRIM(Datos!Z718&amp;""))="SÍ",UPPER(TRIM(Datos!Z718&amp;""))="SI",UPPER(TRIM(Datos!Z718&amp;""))="NO"),IF(ISNUMBER(Datos!Z718),AND(OR(Z$1005="",Datos!Z718&gt;=Z$1005),OR(Z$1006="",Datos!Z718&lt;=Z$1006)),FALSE),TRUE))))</f>
        <v>0.0</v>
      </c>
      <c r="AA718">
        <f>IF(Datos!AA718="",0,IF(AND(AA$1008&lt;&gt;"",Datos!AA718=AA$1008),0,IF(AA$1004=0,0,1-CHOOSE(AA$1004,IF(ISNUMBER(Datos!AA718),AND(OR(AA$1005="",Datos!AA718&gt;=AA$1005),OR(AA$1006="",Datos!AA718&lt;=AA$1006)),FALSE),IF(ISNUMBER(Datos!AA718),AND(Datos!AA718=INT(Datos!AA718),AND(OR(AA$1005="",Datos!AA718&gt;=AA$1005),OR(AA$1006="",Datos!AA718&lt;=AA$1006))),FALSE),OR(ISNUMBER(FIND(";"&amp;UPPER(TRIM(Datos!AA718&amp;""))&amp;"=",AA$1007)),ISNUMBER(FIND(";"&amp;UPPER(TRIM(Datos!AA718&amp;""))&amp;";",AA$1007))),OR(UPPER(TRIM(Datos!AA718&amp;""))="SÍ",UPPER(TRIM(Datos!AA718&amp;""))="SI",UPPER(TRIM(Datos!AA718&amp;""))="NO"),IF(ISNUMBER(Datos!AA718),AND(OR(AA$1005="",Datos!AA718&gt;=AA$1005),OR(AA$1006="",Datos!AA718&lt;=AA$1006)),FALSE),TRUE))))</f>
        <v>0.0</v>
      </c>
      <c r="AB718">
        <f>IF(Datos!AB718="",0,IF(AND(AB$1008&lt;&gt;"",Datos!AB718=AB$1008),0,IF(AB$1004=0,0,1-CHOOSE(AB$1004,IF(ISNUMBER(Datos!AB718),AND(OR(AB$1005="",Datos!AB718&gt;=AB$1005),OR(AB$1006="",Datos!AB718&lt;=AB$1006)),FALSE),IF(ISNUMBER(Datos!AB718),AND(Datos!AB718=INT(Datos!AB718),AND(OR(AB$1005="",Datos!AB718&gt;=AB$1005),OR(AB$1006="",Datos!AB718&lt;=AB$1006))),FALSE),OR(ISNUMBER(FIND(";"&amp;UPPER(TRIM(Datos!AB718&amp;""))&amp;"=",AB$1007)),ISNUMBER(FIND(";"&amp;UPPER(TRIM(Datos!AB718&amp;""))&amp;";",AB$1007))),OR(UPPER(TRIM(Datos!AB718&amp;""))="SÍ",UPPER(TRIM(Datos!AB718&amp;""))="SI",UPPER(TRIM(Datos!AB718&amp;""))="NO"),IF(ISNUMBER(Datos!AB718),AND(OR(AB$1005="",Datos!AB718&gt;=AB$1005),OR(AB$1006="",Datos!AB718&lt;=AB$1006)),FALSE),TRUE))))</f>
        <v>0.0</v>
      </c>
      <c r="AC718">
        <f>IF(Datos!AC718="",0,IF(AND(AC$1008&lt;&gt;"",Datos!AC718=AC$1008),0,IF(AC$1004=0,0,1-CHOOSE(AC$1004,IF(ISNUMBER(Datos!AC718),AND(OR(AC$1005="",Datos!AC718&gt;=AC$1005),OR(AC$1006="",Datos!AC718&lt;=AC$1006)),FALSE),IF(ISNUMBER(Datos!AC718),AND(Datos!AC718=INT(Datos!AC718),AND(OR(AC$1005="",Datos!AC718&gt;=AC$1005),OR(AC$1006="",Datos!AC718&lt;=AC$1006))),FALSE),OR(ISNUMBER(FIND(";"&amp;UPPER(TRIM(Datos!AC718&amp;""))&amp;"=",AC$1007)),ISNUMBER(FIND(";"&amp;UPPER(TRIM(Datos!AC718&amp;""))&amp;";",AC$1007))),OR(UPPER(TRIM(Datos!AC718&amp;""))="SÍ",UPPER(TRIM(Datos!AC718&amp;""))="SI",UPPER(TRIM(Datos!AC718&amp;""))="NO"),IF(ISNUMBER(Datos!AC718),AND(OR(AC$1005="",Datos!AC718&gt;=AC$1005),OR(AC$1006="",Datos!AC718&lt;=AC$1006)),FALSE),TRUE))))</f>
        <v>0.0</v>
      </c>
      <c r="AD718">
        <f>IF(Datos!AD718="",0,IF(AND(AD$1008&lt;&gt;"",Datos!AD718=AD$1008),0,IF(AD$1004=0,0,1-CHOOSE(AD$1004,IF(ISNUMBER(Datos!AD718),AND(OR(AD$1005="",Datos!AD718&gt;=AD$1005),OR(AD$1006="",Datos!AD718&lt;=AD$1006)),FALSE),IF(ISNUMBER(Datos!AD718),AND(Datos!AD718=INT(Datos!AD718),AND(OR(AD$1005="",Datos!AD718&gt;=AD$1005),OR(AD$1006="",Datos!AD718&lt;=AD$1006))),FALSE),OR(ISNUMBER(FIND(";"&amp;UPPER(TRIM(Datos!AD718&amp;""))&amp;"=",AD$1007)),ISNUMBER(FIND(";"&amp;UPPER(TRIM(Datos!AD718&amp;""))&amp;";",AD$1007))),OR(UPPER(TRIM(Datos!AD718&amp;""))="SÍ",UPPER(TRIM(Datos!AD718&amp;""))="SI",UPPER(TRIM(Datos!AD718&amp;""))="NO"),IF(ISNUMBER(Datos!AD718),AND(OR(AD$1005="",Datos!AD718&gt;=AD$1005),OR(AD$1006="",Datos!AD718&lt;=AD$1006)),FALSE),TRUE))))</f>
        <v>0.0</v>
      </c>
      <c r="AE718">
        <f>IF(Datos!AE718="",0,IF(AND(AE$1008&lt;&gt;"",Datos!AE718=AE$1008),0,IF(AE$1004=0,0,1-CHOOSE(AE$1004,IF(ISNUMBER(Datos!AE718),AND(OR(AE$1005="",Datos!AE718&gt;=AE$1005),OR(AE$1006="",Datos!AE718&lt;=AE$1006)),FALSE),IF(ISNUMBER(Datos!AE718),AND(Datos!AE718=INT(Datos!AE718),AND(OR(AE$1005="",Datos!AE718&gt;=AE$1005),OR(AE$1006="",Datos!AE718&lt;=AE$1006))),FALSE),OR(ISNUMBER(FIND(";"&amp;UPPER(TRIM(Datos!AE718&amp;""))&amp;"=",AE$1007)),ISNUMBER(FIND(";"&amp;UPPER(TRIM(Datos!AE718&amp;""))&amp;";",AE$1007))),OR(UPPER(TRIM(Datos!AE718&amp;""))="SÍ",UPPER(TRIM(Datos!AE718&amp;""))="SI",UPPER(TRIM(Datos!AE718&amp;""))="NO"),IF(ISNUMBER(Datos!AE718),AND(OR(AE$1005="",Datos!AE718&gt;=AE$1005),OR(AE$1006="",Datos!AE718&lt;=AE$1006)),FALSE),TRUE))))</f>
        <v>0.0</v>
      </c>
    </row>
    <row r="719" spans="2:31">
      <c r="B719">
        <f>IF(Datos!B719="",0,IF(AND(B$1008&lt;&gt;"",Datos!B719=B$1008),0,IF(B$1004=0,0,1-CHOOSE(B$1004,IF(ISNUMBER(Datos!B719),AND(OR(B$1005="",Datos!B719&gt;=B$1005),OR(B$1006="",Datos!B719&lt;=B$1006)),FALSE),IF(ISNUMBER(Datos!B719),AND(Datos!B719=INT(Datos!B719),AND(OR(B$1005="",Datos!B719&gt;=B$1005),OR(B$1006="",Datos!B719&lt;=B$1006))),FALSE),OR(ISNUMBER(FIND(";"&amp;UPPER(TRIM(Datos!B719&amp;""))&amp;"=",B$1007)),ISNUMBER(FIND(";"&amp;UPPER(TRIM(Datos!B719&amp;""))&amp;";",B$1007))),OR(UPPER(TRIM(Datos!B719&amp;""))="SÍ",UPPER(TRIM(Datos!B719&amp;""))="SI",UPPER(TRIM(Datos!B719&amp;""))="NO"),IF(ISNUMBER(Datos!B719),AND(OR(B$1005="",Datos!B719&gt;=B$1005),OR(B$1006="",Datos!B719&lt;=B$1006)),FALSE),TRUE))))</f>
        <v>0.0</v>
      </c>
      <c r="C719">
        <f>IF(Datos!C719="",0,IF(AND(C$1008&lt;&gt;"",Datos!C719=C$1008),0,IF(C$1004=0,0,1-CHOOSE(C$1004,IF(ISNUMBER(Datos!C719),AND(OR(C$1005="",Datos!C719&gt;=C$1005),OR(C$1006="",Datos!C719&lt;=C$1006)),FALSE),IF(ISNUMBER(Datos!C719),AND(Datos!C719=INT(Datos!C719),AND(OR(C$1005="",Datos!C719&gt;=C$1005),OR(C$1006="",Datos!C719&lt;=C$1006))),FALSE),OR(ISNUMBER(FIND(";"&amp;UPPER(TRIM(Datos!C719&amp;""))&amp;"=",C$1007)),ISNUMBER(FIND(";"&amp;UPPER(TRIM(Datos!C719&amp;""))&amp;";",C$1007))),OR(UPPER(TRIM(Datos!C719&amp;""))="SÍ",UPPER(TRIM(Datos!C719&amp;""))="SI",UPPER(TRIM(Datos!C719&amp;""))="NO"),IF(ISNUMBER(Datos!C719),AND(OR(C$1005="",Datos!C719&gt;=C$1005),OR(C$1006="",Datos!C719&lt;=C$1006)),FALSE),TRUE))))</f>
        <v>0.0</v>
      </c>
      <c r="D719">
        <f>IF(Datos!D719="",0,IF(AND(D$1008&lt;&gt;"",Datos!D719=D$1008),0,IF(D$1004=0,0,1-CHOOSE(D$1004,IF(ISNUMBER(Datos!D719),AND(OR(D$1005="",Datos!D719&gt;=D$1005),OR(D$1006="",Datos!D719&lt;=D$1006)),FALSE),IF(ISNUMBER(Datos!D719),AND(Datos!D719=INT(Datos!D719),AND(OR(D$1005="",Datos!D719&gt;=D$1005),OR(D$1006="",Datos!D719&lt;=D$1006))),FALSE),OR(ISNUMBER(FIND(";"&amp;UPPER(TRIM(Datos!D719&amp;""))&amp;"=",D$1007)),ISNUMBER(FIND(";"&amp;UPPER(TRIM(Datos!D719&amp;""))&amp;";",D$1007))),OR(UPPER(TRIM(Datos!D719&amp;""))="SÍ",UPPER(TRIM(Datos!D719&amp;""))="SI",UPPER(TRIM(Datos!D719&amp;""))="NO"),IF(ISNUMBER(Datos!D719),AND(OR(D$1005="",Datos!D719&gt;=D$1005),OR(D$1006="",Datos!D719&lt;=D$1006)),FALSE),TRUE))))</f>
        <v>0.0</v>
      </c>
      <c r="E719">
        <f>IF(Datos!E719="",0,IF(AND(E$1008&lt;&gt;"",Datos!E719=E$1008),0,IF(E$1004=0,0,1-CHOOSE(E$1004,IF(ISNUMBER(Datos!E719),AND(OR(E$1005="",Datos!E719&gt;=E$1005),OR(E$1006="",Datos!E719&lt;=E$1006)),FALSE),IF(ISNUMBER(Datos!E719),AND(Datos!E719=INT(Datos!E719),AND(OR(E$1005="",Datos!E719&gt;=E$1005),OR(E$1006="",Datos!E719&lt;=E$1006))),FALSE),OR(ISNUMBER(FIND(";"&amp;UPPER(TRIM(Datos!E719&amp;""))&amp;"=",E$1007)),ISNUMBER(FIND(";"&amp;UPPER(TRIM(Datos!E719&amp;""))&amp;";",E$1007))),OR(UPPER(TRIM(Datos!E719&amp;""))="SÍ",UPPER(TRIM(Datos!E719&amp;""))="SI",UPPER(TRIM(Datos!E719&amp;""))="NO"),IF(ISNUMBER(Datos!E719),AND(OR(E$1005="",Datos!E719&gt;=E$1005),OR(E$1006="",Datos!E719&lt;=E$1006)),FALSE),TRUE))))</f>
        <v>0.0</v>
      </c>
      <c r="F719">
        <f>IF(Datos!F719="",0,IF(AND(F$1008&lt;&gt;"",Datos!F719=F$1008),0,IF(F$1004=0,0,1-CHOOSE(F$1004,IF(ISNUMBER(Datos!F719),AND(OR(F$1005="",Datos!F719&gt;=F$1005),OR(F$1006="",Datos!F719&lt;=F$1006)),FALSE),IF(ISNUMBER(Datos!F719),AND(Datos!F719=INT(Datos!F719),AND(OR(F$1005="",Datos!F719&gt;=F$1005),OR(F$1006="",Datos!F719&lt;=F$1006))),FALSE),OR(ISNUMBER(FIND(";"&amp;UPPER(TRIM(Datos!F719&amp;""))&amp;"=",F$1007)),ISNUMBER(FIND(";"&amp;UPPER(TRIM(Datos!F719&amp;""))&amp;";",F$1007))),OR(UPPER(TRIM(Datos!F719&amp;""))="SÍ",UPPER(TRIM(Datos!F719&amp;""))="SI",UPPER(TRIM(Datos!F719&amp;""))="NO"),IF(ISNUMBER(Datos!F719),AND(OR(F$1005="",Datos!F719&gt;=F$1005),OR(F$1006="",Datos!F719&lt;=F$1006)),FALSE),TRUE))))</f>
        <v>0.0</v>
      </c>
      <c r="G719">
        <f>IF(Datos!G719="",0,IF(AND(G$1008&lt;&gt;"",Datos!G719=G$1008),0,IF(G$1004=0,0,1-CHOOSE(G$1004,IF(ISNUMBER(Datos!G719),AND(OR(G$1005="",Datos!G719&gt;=G$1005),OR(G$1006="",Datos!G719&lt;=G$1006)),FALSE),IF(ISNUMBER(Datos!G719),AND(Datos!G719=INT(Datos!G719),AND(OR(G$1005="",Datos!G719&gt;=G$1005),OR(G$1006="",Datos!G719&lt;=G$1006))),FALSE),OR(ISNUMBER(FIND(";"&amp;UPPER(TRIM(Datos!G719&amp;""))&amp;"=",G$1007)),ISNUMBER(FIND(";"&amp;UPPER(TRIM(Datos!G719&amp;""))&amp;";",G$1007))),OR(UPPER(TRIM(Datos!G719&amp;""))="SÍ",UPPER(TRIM(Datos!G719&amp;""))="SI",UPPER(TRIM(Datos!G719&amp;""))="NO"),IF(ISNUMBER(Datos!G719),AND(OR(G$1005="",Datos!G719&gt;=G$1005),OR(G$1006="",Datos!G719&lt;=G$1006)),FALSE),TRUE))))</f>
        <v>0.0</v>
      </c>
      <c r="H719">
        <f>IF(Datos!H719="",0,IF(AND(H$1008&lt;&gt;"",Datos!H719=H$1008),0,IF(H$1004=0,0,1-CHOOSE(H$1004,IF(ISNUMBER(Datos!H719),AND(OR(H$1005="",Datos!H719&gt;=H$1005),OR(H$1006="",Datos!H719&lt;=H$1006)),FALSE),IF(ISNUMBER(Datos!H719),AND(Datos!H719=INT(Datos!H719),AND(OR(H$1005="",Datos!H719&gt;=H$1005),OR(H$1006="",Datos!H719&lt;=H$1006))),FALSE),OR(ISNUMBER(FIND(";"&amp;UPPER(TRIM(Datos!H719&amp;""))&amp;"=",H$1007)),ISNUMBER(FIND(";"&amp;UPPER(TRIM(Datos!H719&amp;""))&amp;";",H$1007))),OR(UPPER(TRIM(Datos!H719&amp;""))="SÍ",UPPER(TRIM(Datos!H719&amp;""))="SI",UPPER(TRIM(Datos!H719&amp;""))="NO"),IF(ISNUMBER(Datos!H719),AND(OR(H$1005="",Datos!H719&gt;=H$1005),OR(H$1006="",Datos!H719&lt;=H$1006)),FALSE),TRUE))))</f>
        <v>0.0</v>
      </c>
      <c r="I719">
        <f>IF(Datos!I719="",0,IF(AND(I$1008&lt;&gt;"",Datos!I719=I$1008),0,IF(I$1004=0,0,1-CHOOSE(I$1004,IF(ISNUMBER(Datos!I719),AND(OR(I$1005="",Datos!I719&gt;=I$1005),OR(I$1006="",Datos!I719&lt;=I$1006)),FALSE),IF(ISNUMBER(Datos!I719),AND(Datos!I719=INT(Datos!I719),AND(OR(I$1005="",Datos!I719&gt;=I$1005),OR(I$1006="",Datos!I719&lt;=I$1006))),FALSE),OR(ISNUMBER(FIND(";"&amp;UPPER(TRIM(Datos!I719&amp;""))&amp;"=",I$1007)),ISNUMBER(FIND(";"&amp;UPPER(TRIM(Datos!I719&amp;""))&amp;";",I$1007))),OR(UPPER(TRIM(Datos!I719&amp;""))="SÍ",UPPER(TRIM(Datos!I719&amp;""))="SI",UPPER(TRIM(Datos!I719&amp;""))="NO"),IF(ISNUMBER(Datos!I719),AND(OR(I$1005="",Datos!I719&gt;=I$1005),OR(I$1006="",Datos!I719&lt;=I$1006)),FALSE),TRUE))))</f>
        <v>0.0</v>
      </c>
      <c r="J719">
        <f>IF(Datos!J719="",0,IF(AND(J$1008&lt;&gt;"",Datos!J719=J$1008),0,IF(J$1004=0,0,1-CHOOSE(J$1004,IF(ISNUMBER(Datos!J719),AND(OR(J$1005="",Datos!J719&gt;=J$1005),OR(J$1006="",Datos!J719&lt;=J$1006)),FALSE),IF(ISNUMBER(Datos!J719),AND(Datos!J719=INT(Datos!J719),AND(OR(J$1005="",Datos!J719&gt;=J$1005),OR(J$1006="",Datos!J719&lt;=J$1006))),FALSE),OR(ISNUMBER(FIND(";"&amp;UPPER(TRIM(Datos!J719&amp;""))&amp;"=",J$1007)),ISNUMBER(FIND(";"&amp;UPPER(TRIM(Datos!J719&amp;""))&amp;";",J$1007))),OR(UPPER(TRIM(Datos!J719&amp;""))="SÍ",UPPER(TRIM(Datos!J719&amp;""))="SI",UPPER(TRIM(Datos!J719&amp;""))="NO"),IF(ISNUMBER(Datos!J719),AND(OR(J$1005="",Datos!J719&gt;=J$1005),OR(J$1006="",Datos!J719&lt;=J$1006)),FALSE),TRUE))))</f>
        <v>0.0</v>
      </c>
      <c r="K719">
        <f>IF(Datos!K719="",0,IF(AND(K$1008&lt;&gt;"",Datos!K719=K$1008),0,IF(K$1004=0,0,1-CHOOSE(K$1004,IF(ISNUMBER(Datos!K719),AND(OR(K$1005="",Datos!K719&gt;=K$1005),OR(K$1006="",Datos!K719&lt;=K$1006)),FALSE),IF(ISNUMBER(Datos!K719),AND(Datos!K719=INT(Datos!K719),AND(OR(K$1005="",Datos!K719&gt;=K$1005),OR(K$1006="",Datos!K719&lt;=K$1006))),FALSE),OR(ISNUMBER(FIND(";"&amp;UPPER(TRIM(Datos!K719&amp;""))&amp;"=",K$1007)),ISNUMBER(FIND(";"&amp;UPPER(TRIM(Datos!K719&amp;""))&amp;";",K$1007))),OR(UPPER(TRIM(Datos!K719&amp;""))="SÍ",UPPER(TRIM(Datos!K719&amp;""))="SI",UPPER(TRIM(Datos!K719&amp;""))="NO"),IF(ISNUMBER(Datos!K719),AND(OR(K$1005="",Datos!K719&gt;=K$1005),OR(K$1006="",Datos!K719&lt;=K$1006)),FALSE),TRUE))))</f>
        <v>0.0</v>
      </c>
      <c r="L719">
        <f>IF(Datos!L719="",0,IF(AND(L$1008&lt;&gt;"",Datos!L719=L$1008),0,IF(L$1004=0,0,1-CHOOSE(L$1004,IF(ISNUMBER(Datos!L719),AND(OR(L$1005="",Datos!L719&gt;=L$1005),OR(L$1006="",Datos!L719&lt;=L$1006)),FALSE),IF(ISNUMBER(Datos!L719),AND(Datos!L719=INT(Datos!L719),AND(OR(L$1005="",Datos!L719&gt;=L$1005),OR(L$1006="",Datos!L719&lt;=L$1006))),FALSE),OR(ISNUMBER(FIND(";"&amp;UPPER(TRIM(Datos!L719&amp;""))&amp;"=",L$1007)),ISNUMBER(FIND(";"&amp;UPPER(TRIM(Datos!L719&amp;""))&amp;";",L$1007))),OR(UPPER(TRIM(Datos!L719&amp;""))="SÍ",UPPER(TRIM(Datos!L719&amp;""))="SI",UPPER(TRIM(Datos!L719&amp;""))="NO"),IF(ISNUMBER(Datos!L719),AND(OR(L$1005="",Datos!L719&gt;=L$1005),OR(L$1006="",Datos!L719&lt;=L$1006)),FALSE),TRUE))))</f>
        <v>0.0</v>
      </c>
      <c r="M719">
        <f>IF(Datos!M719="",0,IF(AND(M$1008&lt;&gt;"",Datos!M719=M$1008),0,IF(M$1004=0,0,1-CHOOSE(M$1004,IF(ISNUMBER(Datos!M719),AND(OR(M$1005="",Datos!M719&gt;=M$1005),OR(M$1006="",Datos!M719&lt;=M$1006)),FALSE),IF(ISNUMBER(Datos!M719),AND(Datos!M719=INT(Datos!M719),AND(OR(M$1005="",Datos!M719&gt;=M$1005),OR(M$1006="",Datos!M719&lt;=M$1006))),FALSE),OR(ISNUMBER(FIND(";"&amp;UPPER(TRIM(Datos!M719&amp;""))&amp;"=",M$1007)),ISNUMBER(FIND(";"&amp;UPPER(TRIM(Datos!M719&amp;""))&amp;";",M$1007))),OR(UPPER(TRIM(Datos!M719&amp;""))="SÍ",UPPER(TRIM(Datos!M719&amp;""))="SI",UPPER(TRIM(Datos!M719&amp;""))="NO"),IF(ISNUMBER(Datos!M719),AND(OR(M$1005="",Datos!M719&gt;=M$1005),OR(M$1006="",Datos!M719&lt;=M$1006)),FALSE),TRUE))))</f>
        <v>0.0</v>
      </c>
      <c r="N719">
        <f>IF(Datos!N719="",0,IF(AND(N$1008&lt;&gt;"",Datos!N719=N$1008),0,IF(N$1004=0,0,1-CHOOSE(N$1004,IF(ISNUMBER(Datos!N719),AND(OR(N$1005="",Datos!N719&gt;=N$1005),OR(N$1006="",Datos!N719&lt;=N$1006)),FALSE),IF(ISNUMBER(Datos!N719),AND(Datos!N719=INT(Datos!N719),AND(OR(N$1005="",Datos!N719&gt;=N$1005),OR(N$1006="",Datos!N719&lt;=N$1006))),FALSE),OR(ISNUMBER(FIND(";"&amp;UPPER(TRIM(Datos!N719&amp;""))&amp;"=",N$1007)),ISNUMBER(FIND(";"&amp;UPPER(TRIM(Datos!N719&amp;""))&amp;";",N$1007))),OR(UPPER(TRIM(Datos!N719&amp;""))="SÍ",UPPER(TRIM(Datos!N719&amp;""))="SI",UPPER(TRIM(Datos!N719&amp;""))="NO"),IF(ISNUMBER(Datos!N719),AND(OR(N$1005="",Datos!N719&gt;=N$1005),OR(N$1006="",Datos!N719&lt;=N$1006)),FALSE),TRUE))))</f>
        <v>0.0</v>
      </c>
      <c r="O719">
        <f>IF(Datos!O719="",0,IF(AND(O$1008&lt;&gt;"",Datos!O719=O$1008),0,IF(O$1004=0,0,1-CHOOSE(O$1004,IF(ISNUMBER(Datos!O719),AND(OR(O$1005="",Datos!O719&gt;=O$1005),OR(O$1006="",Datos!O719&lt;=O$1006)),FALSE),IF(ISNUMBER(Datos!O719),AND(Datos!O719=INT(Datos!O719),AND(OR(O$1005="",Datos!O719&gt;=O$1005),OR(O$1006="",Datos!O719&lt;=O$1006))),FALSE),OR(ISNUMBER(FIND(";"&amp;UPPER(TRIM(Datos!O719&amp;""))&amp;"=",O$1007)),ISNUMBER(FIND(";"&amp;UPPER(TRIM(Datos!O719&amp;""))&amp;";",O$1007))),OR(UPPER(TRIM(Datos!O719&amp;""))="SÍ",UPPER(TRIM(Datos!O719&amp;""))="SI",UPPER(TRIM(Datos!O719&amp;""))="NO"),IF(ISNUMBER(Datos!O719),AND(OR(O$1005="",Datos!O719&gt;=O$1005),OR(O$1006="",Datos!O719&lt;=O$1006)),FALSE),TRUE))))</f>
        <v>0.0</v>
      </c>
      <c r="P719">
        <f>IF(Datos!P719="",0,IF(AND(P$1008&lt;&gt;"",Datos!P719=P$1008),0,IF(P$1004=0,0,1-CHOOSE(P$1004,IF(ISNUMBER(Datos!P719),AND(OR(P$1005="",Datos!P719&gt;=P$1005),OR(P$1006="",Datos!P719&lt;=P$1006)),FALSE),IF(ISNUMBER(Datos!P719),AND(Datos!P719=INT(Datos!P719),AND(OR(P$1005="",Datos!P719&gt;=P$1005),OR(P$1006="",Datos!P719&lt;=P$1006))),FALSE),OR(ISNUMBER(FIND(";"&amp;UPPER(TRIM(Datos!P719&amp;""))&amp;"=",P$1007)),ISNUMBER(FIND(";"&amp;UPPER(TRIM(Datos!P719&amp;""))&amp;";",P$1007))),OR(UPPER(TRIM(Datos!P719&amp;""))="SÍ",UPPER(TRIM(Datos!P719&amp;""))="SI",UPPER(TRIM(Datos!P719&amp;""))="NO"),IF(ISNUMBER(Datos!P719),AND(OR(P$1005="",Datos!P719&gt;=P$1005),OR(P$1006="",Datos!P719&lt;=P$1006)),FALSE),TRUE))))</f>
        <v>0.0</v>
      </c>
      <c r="Q719">
        <f>IF(Datos!Q719="",0,IF(AND(Q$1008&lt;&gt;"",Datos!Q719=Q$1008),0,IF(Q$1004=0,0,1-CHOOSE(Q$1004,IF(ISNUMBER(Datos!Q719),AND(OR(Q$1005="",Datos!Q719&gt;=Q$1005),OR(Q$1006="",Datos!Q719&lt;=Q$1006)),FALSE),IF(ISNUMBER(Datos!Q719),AND(Datos!Q719=INT(Datos!Q719),AND(OR(Q$1005="",Datos!Q719&gt;=Q$1005),OR(Q$1006="",Datos!Q719&lt;=Q$1006))),FALSE),OR(ISNUMBER(FIND(";"&amp;UPPER(TRIM(Datos!Q719&amp;""))&amp;"=",Q$1007)),ISNUMBER(FIND(";"&amp;UPPER(TRIM(Datos!Q719&amp;""))&amp;";",Q$1007))),OR(UPPER(TRIM(Datos!Q719&amp;""))="SÍ",UPPER(TRIM(Datos!Q719&amp;""))="SI",UPPER(TRIM(Datos!Q719&amp;""))="NO"),IF(ISNUMBER(Datos!Q719),AND(OR(Q$1005="",Datos!Q719&gt;=Q$1005),OR(Q$1006="",Datos!Q719&lt;=Q$1006)),FALSE),TRUE))))</f>
        <v>0.0</v>
      </c>
      <c r="R719">
        <f>IF(Datos!R719="",0,IF(AND(R$1008&lt;&gt;"",Datos!R719=R$1008),0,IF(R$1004=0,0,1-CHOOSE(R$1004,IF(ISNUMBER(Datos!R719),AND(OR(R$1005="",Datos!R719&gt;=R$1005),OR(R$1006="",Datos!R719&lt;=R$1006)),FALSE),IF(ISNUMBER(Datos!R719),AND(Datos!R719=INT(Datos!R719),AND(OR(R$1005="",Datos!R719&gt;=R$1005),OR(R$1006="",Datos!R719&lt;=R$1006))),FALSE),OR(ISNUMBER(FIND(";"&amp;UPPER(TRIM(Datos!R719&amp;""))&amp;"=",R$1007)),ISNUMBER(FIND(";"&amp;UPPER(TRIM(Datos!R719&amp;""))&amp;";",R$1007))),OR(UPPER(TRIM(Datos!R719&amp;""))="SÍ",UPPER(TRIM(Datos!R719&amp;""))="SI",UPPER(TRIM(Datos!R719&amp;""))="NO"),IF(ISNUMBER(Datos!R719),AND(OR(R$1005="",Datos!R719&gt;=R$1005),OR(R$1006="",Datos!R719&lt;=R$1006)),FALSE),TRUE))))</f>
        <v>0.0</v>
      </c>
      <c r="S719">
        <f>IF(Datos!S719="",0,IF(AND(S$1008&lt;&gt;"",Datos!S719=S$1008),0,IF(S$1004=0,0,1-CHOOSE(S$1004,IF(ISNUMBER(Datos!S719),AND(OR(S$1005="",Datos!S719&gt;=S$1005),OR(S$1006="",Datos!S719&lt;=S$1006)),FALSE),IF(ISNUMBER(Datos!S719),AND(Datos!S719=INT(Datos!S719),AND(OR(S$1005="",Datos!S719&gt;=S$1005),OR(S$1006="",Datos!S719&lt;=S$1006))),FALSE),OR(ISNUMBER(FIND(";"&amp;UPPER(TRIM(Datos!S719&amp;""))&amp;"=",S$1007)),ISNUMBER(FIND(";"&amp;UPPER(TRIM(Datos!S719&amp;""))&amp;";",S$1007))),OR(UPPER(TRIM(Datos!S719&amp;""))="SÍ",UPPER(TRIM(Datos!S719&amp;""))="SI",UPPER(TRIM(Datos!S719&amp;""))="NO"),IF(ISNUMBER(Datos!S719),AND(OR(S$1005="",Datos!S719&gt;=S$1005),OR(S$1006="",Datos!S719&lt;=S$1006)),FALSE),TRUE))))</f>
        <v>0.0</v>
      </c>
      <c r="T719">
        <f>IF(Datos!T719="",0,IF(AND(T$1008&lt;&gt;"",Datos!T719=T$1008),0,IF(T$1004=0,0,1-CHOOSE(T$1004,IF(ISNUMBER(Datos!T719),AND(OR(T$1005="",Datos!T719&gt;=T$1005),OR(T$1006="",Datos!T719&lt;=T$1006)),FALSE),IF(ISNUMBER(Datos!T719),AND(Datos!T719=INT(Datos!T719),AND(OR(T$1005="",Datos!T719&gt;=T$1005),OR(T$1006="",Datos!T719&lt;=T$1006))),FALSE),OR(ISNUMBER(FIND(";"&amp;UPPER(TRIM(Datos!T719&amp;""))&amp;"=",T$1007)),ISNUMBER(FIND(";"&amp;UPPER(TRIM(Datos!T719&amp;""))&amp;";",T$1007))),OR(UPPER(TRIM(Datos!T719&amp;""))="SÍ",UPPER(TRIM(Datos!T719&amp;""))="SI",UPPER(TRIM(Datos!T719&amp;""))="NO"),IF(ISNUMBER(Datos!T719),AND(OR(T$1005="",Datos!T719&gt;=T$1005),OR(T$1006="",Datos!T719&lt;=T$1006)),FALSE),TRUE))))</f>
        <v>0.0</v>
      </c>
      <c r="U719">
        <f>IF(Datos!U719="",0,IF(AND(U$1008&lt;&gt;"",Datos!U719=U$1008),0,IF(U$1004=0,0,1-CHOOSE(U$1004,IF(ISNUMBER(Datos!U719),AND(OR(U$1005="",Datos!U719&gt;=U$1005),OR(U$1006="",Datos!U719&lt;=U$1006)),FALSE),IF(ISNUMBER(Datos!U719),AND(Datos!U719=INT(Datos!U719),AND(OR(U$1005="",Datos!U719&gt;=U$1005),OR(U$1006="",Datos!U719&lt;=U$1006))),FALSE),OR(ISNUMBER(FIND(";"&amp;UPPER(TRIM(Datos!U719&amp;""))&amp;"=",U$1007)),ISNUMBER(FIND(";"&amp;UPPER(TRIM(Datos!U719&amp;""))&amp;";",U$1007))),OR(UPPER(TRIM(Datos!U719&amp;""))="SÍ",UPPER(TRIM(Datos!U719&amp;""))="SI",UPPER(TRIM(Datos!U719&amp;""))="NO"),IF(ISNUMBER(Datos!U719),AND(OR(U$1005="",Datos!U719&gt;=U$1005),OR(U$1006="",Datos!U719&lt;=U$1006)),FALSE),TRUE))))</f>
        <v>0.0</v>
      </c>
      <c r="V719">
        <f>IF(Datos!V719="",0,IF(AND(V$1008&lt;&gt;"",Datos!V719=V$1008),0,IF(V$1004=0,0,1-CHOOSE(V$1004,IF(ISNUMBER(Datos!V719),AND(OR(V$1005="",Datos!V719&gt;=V$1005),OR(V$1006="",Datos!V719&lt;=V$1006)),FALSE),IF(ISNUMBER(Datos!V719),AND(Datos!V719=INT(Datos!V719),AND(OR(V$1005="",Datos!V719&gt;=V$1005),OR(V$1006="",Datos!V719&lt;=V$1006))),FALSE),OR(ISNUMBER(FIND(";"&amp;UPPER(TRIM(Datos!V719&amp;""))&amp;"=",V$1007)),ISNUMBER(FIND(";"&amp;UPPER(TRIM(Datos!V719&amp;""))&amp;";",V$1007))),OR(UPPER(TRIM(Datos!V719&amp;""))="SÍ",UPPER(TRIM(Datos!V719&amp;""))="SI",UPPER(TRIM(Datos!V719&amp;""))="NO"),IF(ISNUMBER(Datos!V719),AND(OR(V$1005="",Datos!V719&gt;=V$1005),OR(V$1006="",Datos!V719&lt;=V$1006)),FALSE),TRUE))))</f>
        <v>0.0</v>
      </c>
      <c r="W719">
        <f>IF(Datos!W719="",0,IF(AND(W$1008&lt;&gt;"",Datos!W719=W$1008),0,IF(W$1004=0,0,1-CHOOSE(W$1004,IF(ISNUMBER(Datos!W719),AND(OR(W$1005="",Datos!W719&gt;=W$1005),OR(W$1006="",Datos!W719&lt;=W$1006)),FALSE),IF(ISNUMBER(Datos!W719),AND(Datos!W719=INT(Datos!W719),AND(OR(W$1005="",Datos!W719&gt;=W$1005),OR(W$1006="",Datos!W719&lt;=W$1006))),FALSE),OR(ISNUMBER(FIND(";"&amp;UPPER(TRIM(Datos!W719&amp;""))&amp;"=",W$1007)),ISNUMBER(FIND(";"&amp;UPPER(TRIM(Datos!W719&amp;""))&amp;";",W$1007))),OR(UPPER(TRIM(Datos!W719&amp;""))="SÍ",UPPER(TRIM(Datos!W719&amp;""))="SI",UPPER(TRIM(Datos!W719&amp;""))="NO"),IF(ISNUMBER(Datos!W719),AND(OR(W$1005="",Datos!W719&gt;=W$1005),OR(W$1006="",Datos!W719&lt;=W$1006)),FALSE),TRUE))))</f>
        <v>0.0</v>
      </c>
      <c r="X719">
        <f>IF(Datos!X719="",0,IF(AND(X$1008&lt;&gt;"",Datos!X719=X$1008),0,IF(X$1004=0,0,1-CHOOSE(X$1004,IF(ISNUMBER(Datos!X719),AND(OR(X$1005="",Datos!X719&gt;=X$1005),OR(X$1006="",Datos!X719&lt;=X$1006)),FALSE),IF(ISNUMBER(Datos!X719),AND(Datos!X719=INT(Datos!X719),AND(OR(X$1005="",Datos!X719&gt;=X$1005),OR(X$1006="",Datos!X719&lt;=X$1006))),FALSE),OR(ISNUMBER(FIND(";"&amp;UPPER(TRIM(Datos!X719&amp;""))&amp;"=",X$1007)),ISNUMBER(FIND(";"&amp;UPPER(TRIM(Datos!X719&amp;""))&amp;";",X$1007))),OR(UPPER(TRIM(Datos!X719&amp;""))="SÍ",UPPER(TRIM(Datos!X719&amp;""))="SI",UPPER(TRIM(Datos!X719&amp;""))="NO"),IF(ISNUMBER(Datos!X719),AND(OR(X$1005="",Datos!X719&gt;=X$1005),OR(X$1006="",Datos!X719&lt;=X$1006)),FALSE),TRUE))))</f>
        <v>0.0</v>
      </c>
      <c r="Y719">
        <f>IF(Datos!Y719="",0,IF(AND(Y$1008&lt;&gt;"",Datos!Y719=Y$1008),0,IF(Y$1004=0,0,1-CHOOSE(Y$1004,IF(ISNUMBER(Datos!Y719),AND(OR(Y$1005="",Datos!Y719&gt;=Y$1005),OR(Y$1006="",Datos!Y719&lt;=Y$1006)),FALSE),IF(ISNUMBER(Datos!Y719),AND(Datos!Y719=INT(Datos!Y719),AND(OR(Y$1005="",Datos!Y719&gt;=Y$1005),OR(Y$1006="",Datos!Y719&lt;=Y$1006))),FALSE),OR(ISNUMBER(FIND(";"&amp;UPPER(TRIM(Datos!Y719&amp;""))&amp;"=",Y$1007)),ISNUMBER(FIND(";"&amp;UPPER(TRIM(Datos!Y719&amp;""))&amp;";",Y$1007))),OR(UPPER(TRIM(Datos!Y719&amp;""))="SÍ",UPPER(TRIM(Datos!Y719&amp;""))="SI",UPPER(TRIM(Datos!Y719&amp;""))="NO"),IF(ISNUMBER(Datos!Y719),AND(OR(Y$1005="",Datos!Y719&gt;=Y$1005),OR(Y$1006="",Datos!Y719&lt;=Y$1006)),FALSE),TRUE))))</f>
        <v>0.0</v>
      </c>
      <c r="Z719">
        <f>IF(Datos!Z719="",0,IF(AND(Z$1008&lt;&gt;"",Datos!Z719=Z$1008),0,IF(Z$1004=0,0,1-CHOOSE(Z$1004,IF(ISNUMBER(Datos!Z719),AND(OR(Z$1005="",Datos!Z719&gt;=Z$1005),OR(Z$1006="",Datos!Z719&lt;=Z$1006)),FALSE),IF(ISNUMBER(Datos!Z719),AND(Datos!Z719=INT(Datos!Z719),AND(OR(Z$1005="",Datos!Z719&gt;=Z$1005),OR(Z$1006="",Datos!Z719&lt;=Z$1006))),FALSE),OR(ISNUMBER(FIND(";"&amp;UPPER(TRIM(Datos!Z719&amp;""))&amp;"=",Z$1007)),ISNUMBER(FIND(";"&amp;UPPER(TRIM(Datos!Z719&amp;""))&amp;";",Z$1007))),OR(UPPER(TRIM(Datos!Z719&amp;""))="SÍ",UPPER(TRIM(Datos!Z719&amp;""))="SI",UPPER(TRIM(Datos!Z719&amp;""))="NO"),IF(ISNUMBER(Datos!Z719),AND(OR(Z$1005="",Datos!Z719&gt;=Z$1005),OR(Z$1006="",Datos!Z719&lt;=Z$1006)),FALSE),TRUE))))</f>
        <v>0.0</v>
      </c>
      <c r="AA719">
        <f>IF(Datos!AA719="",0,IF(AND(AA$1008&lt;&gt;"",Datos!AA719=AA$1008),0,IF(AA$1004=0,0,1-CHOOSE(AA$1004,IF(ISNUMBER(Datos!AA719),AND(OR(AA$1005="",Datos!AA719&gt;=AA$1005),OR(AA$1006="",Datos!AA719&lt;=AA$1006)),FALSE),IF(ISNUMBER(Datos!AA719),AND(Datos!AA719=INT(Datos!AA719),AND(OR(AA$1005="",Datos!AA719&gt;=AA$1005),OR(AA$1006="",Datos!AA719&lt;=AA$1006))),FALSE),OR(ISNUMBER(FIND(";"&amp;UPPER(TRIM(Datos!AA719&amp;""))&amp;"=",AA$1007)),ISNUMBER(FIND(";"&amp;UPPER(TRIM(Datos!AA719&amp;""))&amp;";",AA$1007))),OR(UPPER(TRIM(Datos!AA719&amp;""))="SÍ",UPPER(TRIM(Datos!AA719&amp;""))="SI",UPPER(TRIM(Datos!AA719&amp;""))="NO"),IF(ISNUMBER(Datos!AA719),AND(OR(AA$1005="",Datos!AA719&gt;=AA$1005),OR(AA$1006="",Datos!AA719&lt;=AA$1006)),FALSE),TRUE))))</f>
        <v>0.0</v>
      </c>
      <c r="AB719">
        <f>IF(Datos!AB719="",0,IF(AND(AB$1008&lt;&gt;"",Datos!AB719=AB$1008),0,IF(AB$1004=0,0,1-CHOOSE(AB$1004,IF(ISNUMBER(Datos!AB719),AND(OR(AB$1005="",Datos!AB719&gt;=AB$1005),OR(AB$1006="",Datos!AB719&lt;=AB$1006)),FALSE),IF(ISNUMBER(Datos!AB719),AND(Datos!AB719=INT(Datos!AB719),AND(OR(AB$1005="",Datos!AB719&gt;=AB$1005),OR(AB$1006="",Datos!AB719&lt;=AB$1006))),FALSE),OR(ISNUMBER(FIND(";"&amp;UPPER(TRIM(Datos!AB719&amp;""))&amp;"=",AB$1007)),ISNUMBER(FIND(";"&amp;UPPER(TRIM(Datos!AB719&amp;""))&amp;";",AB$1007))),OR(UPPER(TRIM(Datos!AB719&amp;""))="SÍ",UPPER(TRIM(Datos!AB719&amp;""))="SI",UPPER(TRIM(Datos!AB719&amp;""))="NO"),IF(ISNUMBER(Datos!AB719),AND(OR(AB$1005="",Datos!AB719&gt;=AB$1005),OR(AB$1006="",Datos!AB719&lt;=AB$1006)),FALSE),TRUE))))</f>
        <v>0.0</v>
      </c>
      <c r="AC719">
        <f>IF(Datos!AC719="",0,IF(AND(AC$1008&lt;&gt;"",Datos!AC719=AC$1008),0,IF(AC$1004=0,0,1-CHOOSE(AC$1004,IF(ISNUMBER(Datos!AC719),AND(OR(AC$1005="",Datos!AC719&gt;=AC$1005),OR(AC$1006="",Datos!AC719&lt;=AC$1006)),FALSE),IF(ISNUMBER(Datos!AC719),AND(Datos!AC719=INT(Datos!AC719),AND(OR(AC$1005="",Datos!AC719&gt;=AC$1005),OR(AC$1006="",Datos!AC719&lt;=AC$1006))),FALSE),OR(ISNUMBER(FIND(";"&amp;UPPER(TRIM(Datos!AC719&amp;""))&amp;"=",AC$1007)),ISNUMBER(FIND(";"&amp;UPPER(TRIM(Datos!AC719&amp;""))&amp;";",AC$1007))),OR(UPPER(TRIM(Datos!AC719&amp;""))="SÍ",UPPER(TRIM(Datos!AC719&amp;""))="SI",UPPER(TRIM(Datos!AC719&amp;""))="NO"),IF(ISNUMBER(Datos!AC719),AND(OR(AC$1005="",Datos!AC719&gt;=AC$1005),OR(AC$1006="",Datos!AC719&lt;=AC$1006)),FALSE),TRUE))))</f>
        <v>0.0</v>
      </c>
      <c r="AD719">
        <f>IF(Datos!AD719="",0,IF(AND(AD$1008&lt;&gt;"",Datos!AD719=AD$1008),0,IF(AD$1004=0,0,1-CHOOSE(AD$1004,IF(ISNUMBER(Datos!AD719),AND(OR(AD$1005="",Datos!AD719&gt;=AD$1005),OR(AD$1006="",Datos!AD719&lt;=AD$1006)),FALSE),IF(ISNUMBER(Datos!AD719),AND(Datos!AD719=INT(Datos!AD719),AND(OR(AD$1005="",Datos!AD719&gt;=AD$1005),OR(AD$1006="",Datos!AD719&lt;=AD$1006))),FALSE),OR(ISNUMBER(FIND(";"&amp;UPPER(TRIM(Datos!AD719&amp;""))&amp;"=",AD$1007)),ISNUMBER(FIND(";"&amp;UPPER(TRIM(Datos!AD719&amp;""))&amp;";",AD$1007))),OR(UPPER(TRIM(Datos!AD719&amp;""))="SÍ",UPPER(TRIM(Datos!AD719&amp;""))="SI",UPPER(TRIM(Datos!AD719&amp;""))="NO"),IF(ISNUMBER(Datos!AD719),AND(OR(AD$1005="",Datos!AD719&gt;=AD$1005),OR(AD$1006="",Datos!AD719&lt;=AD$1006)),FALSE),TRUE))))</f>
        <v>0.0</v>
      </c>
      <c r="AE719">
        <f>IF(Datos!AE719="",0,IF(AND(AE$1008&lt;&gt;"",Datos!AE719=AE$1008),0,IF(AE$1004=0,0,1-CHOOSE(AE$1004,IF(ISNUMBER(Datos!AE719),AND(OR(AE$1005="",Datos!AE719&gt;=AE$1005),OR(AE$1006="",Datos!AE719&lt;=AE$1006)),FALSE),IF(ISNUMBER(Datos!AE719),AND(Datos!AE719=INT(Datos!AE719),AND(OR(AE$1005="",Datos!AE719&gt;=AE$1005),OR(AE$1006="",Datos!AE719&lt;=AE$1006))),FALSE),OR(ISNUMBER(FIND(";"&amp;UPPER(TRIM(Datos!AE719&amp;""))&amp;"=",AE$1007)),ISNUMBER(FIND(";"&amp;UPPER(TRIM(Datos!AE719&amp;""))&amp;";",AE$1007))),OR(UPPER(TRIM(Datos!AE719&amp;""))="SÍ",UPPER(TRIM(Datos!AE719&amp;""))="SI",UPPER(TRIM(Datos!AE719&amp;""))="NO"),IF(ISNUMBER(Datos!AE719),AND(OR(AE$1005="",Datos!AE719&gt;=AE$1005),OR(AE$1006="",Datos!AE719&lt;=AE$1006)),FALSE),TRUE))))</f>
        <v>0.0</v>
      </c>
    </row>
    <row r="720" spans="2:31">
      <c r="B720">
        <f>IF(Datos!B720="",0,IF(AND(B$1008&lt;&gt;"",Datos!B720=B$1008),0,IF(B$1004=0,0,1-CHOOSE(B$1004,IF(ISNUMBER(Datos!B720),AND(OR(B$1005="",Datos!B720&gt;=B$1005),OR(B$1006="",Datos!B720&lt;=B$1006)),FALSE),IF(ISNUMBER(Datos!B720),AND(Datos!B720=INT(Datos!B720),AND(OR(B$1005="",Datos!B720&gt;=B$1005),OR(B$1006="",Datos!B720&lt;=B$1006))),FALSE),OR(ISNUMBER(FIND(";"&amp;UPPER(TRIM(Datos!B720&amp;""))&amp;"=",B$1007)),ISNUMBER(FIND(";"&amp;UPPER(TRIM(Datos!B720&amp;""))&amp;";",B$1007))),OR(UPPER(TRIM(Datos!B720&amp;""))="SÍ",UPPER(TRIM(Datos!B720&amp;""))="SI",UPPER(TRIM(Datos!B720&amp;""))="NO"),IF(ISNUMBER(Datos!B720),AND(OR(B$1005="",Datos!B720&gt;=B$1005),OR(B$1006="",Datos!B720&lt;=B$1006)),FALSE),TRUE))))</f>
        <v>0.0</v>
      </c>
      <c r="C720">
        <f>IF(Datos!C720="",0,IF(AND(C$1008&lt;&gt;"",Datos!C720=C$1008),0,IF(C$1004=0,0,1-CHOOSE(C$1004,IF(ISNUMBER(Datos!C720),AND(OR(C$1005="",Datos!C720&gt;=C$1005),OR(C$1006="",Datos!C720&lt;=C$1006)),FALSE),IF(ISNUMBER(Datos!C720),AND(Datos!C720=INT(Datos!C720),AND(OR(C$1005="",Datos!C720&gt;=C$1005),OR(C$1006="",Datos!C720&lt;=C$1006))),FALSE),OR(ISNUMBER(FIND(";"&amp;UPPER(TRIM(Datos!C720&amp;""))&amp;"=",C$1007)),ISNUMBER(FIND(";"&amp;UPPER(TRIM(Datos!C720&amp;""))&amp;";",C$1007))),OR(UPPER(TRIM(Datos!C720&amp;""))="SÍ",UPPER(TRIM(Datos!C720&amp;""))="SI",UPPER(TRIM(Datos!C720&amp;""))="NO"),IF(ISNUMBER(Datos!C720),AND(OR(C$1005="",Datos!C720&gt;=C$1005),OR(C$1006="",Datos!C720&lt;=C$1006)),FALSE),TRUE))))</f>
        <v>0.0</v>
      </c>
      <c r="D720">
        <f>IF(Datos!D720="",0,IF(AND(D$1008&lt;&gt;"",Datos!D720=D$1008),0,IF(D$1004=0,0,1-CHOOSE(D$1004,IF(ISNUMBER(Datos!D720),AND(OR(D$1005="",Datos!D720&gt;=D$1005),OR(D$1006="",Datos!D720&lt;=D$1006)),FALSE),IF(ISNUMBER(Datos!D720),AND(Datos!D720=INT(Datos!D720),AND(OR(D$1005="",Datos!D720&gt;=D$1005),OR(D$1006="",Datos!D720&lt;=D$1006))),FALSE),OR(ISNUMBER(FIND(";"&amp;UPPER(TRIM(Datos!D720&amp;""))&amp;"=",D$1007)),ISNUMBER(FIND(";"&amp;UPPER(TRIM(Datos!D720&amp;""))&amp;";",D$1007))),OR(UPPER(TRIM(Datos!D720&amp;""))="SÍ",UPPER(TRIM(Datos!D720&amp;""))="SI",UPPER(TRIM(Datos!D720&amp;""))="NO"),IF(ISNUMBER(Datos!D720),AND(OR(D$1005="",Datos!D720&gt;=D$1005),OR(D$1006="",Datos!D720&lt;=D$1006)),FALSE),TRUE))))</f>
        <v>0.0</v>
      </c>
      <c r="E720">
        <f>IF(Datos!E720="",0,IF(AND(E$1008&lt;&gt;"",Datos!E720=E$1008),0,IF(E$1004=0,0,1-CHOOSE(E$1004,IF(ISNUMBER(Datos!E720),AND(OR(E$1005="",Datos!E720&gt;=E$1005),OR(E$1006="",Datos!E720&lt;=E$1006)),FALSE),IF(ISNUMBER(Datos!E720),AND(Datos!E720=INT(Datos!E720),AND(OR(E$1005="",Datos!E720&gt;=E$1005),OR(E$1006="",Datos!E720&lt;=E$1006))),FALSE),OR(ISNUMBER(FIND(";"&amp;UPPER(TRIM(Datos!E720&amp;""))&amp;"=",E$1007)),ISNUMBER(FIND(";"&amp;UPPER(TRIM(Datos!E720&amp;""))&amp;";",E$1007))),OR(UPPER(TRIM(Datos!E720&amp;""))="SÍ",UPPER(TRIM(Datos!E720&amp;""))="SI",UPPER(TRIM(Datos!E720&amp;""))="NO"),IF(ISNUMBER(Datos!E720),AND(OR(E$1005="",Datos!E720&gt;=E$1005),OR(E$1006="",Datos!E720&lt;=E$1006)),FALSE),TRUE))))</f>
        <v>0.0</v>
      </c>
      <c r="F720">
        <f>IF(Datos!F720="",0,IF(AND(F$1008&lt;&gt;"",Datos!F720=F$1008),0,IF(F$1004=0,0,1-CHOOSE(F$1004,IF(ISNUMBER(Datos!F720),AND(OR(F$1005="",Datos!F720&gt;=F$1005),OR(F$1006="",Datos!F720&lt;=F$1006)),FALSE),IF(ISNUMBER(Datos!F720),AND(Datos!F720=INT(Datos!F720),AND(OR(F$1005="",Datos!F720&gt;=F$1005),OR(F$1006="",Datos!F720&lt;=F$1006))),FALSE),OR(ISNUMBER(FIND(";"&amp;UPPER(TRIM(Datos!F720&amp;""))&amp;"=",F$1007)),ISNUMBER(FIND(";"&amp;UPPER(TRIM(Datos!F720&amp;""))&amp;";",F$1007))),OR(UPPER(TRIM(Datos!F720&amp;""))="SÍ",UPPER(TRIM(Datos!F720&amp;""))="SI",UPPER(TRIM(Datos!F720&amp;""))="NO"),IF(ISNUMBER(Datos!F720),AND(OR(F$1005="",Datos!F720&gt;=F$1005),OR(F$1006="",Datos!F720&lt;=F$1006)),FALSE),TRUE))))</f>
        <v>0.0</v>
      </c>
      <c r="G720">
        <f>IF(Datos!G720="",0,IF(AND(G$1008&lt;&gt;"",Datos!G720=G$1008),0,IF(G$1004=0,0,1-CHOOSE(G$1004,IF(ISNUMBER(Datos!G720),AND(OR(G$1005="",Datos!G720&gt;=G$1005),OR(G$1006="",Datos!G720&lt;=G$1006)),FALSE),IF(ISNUMBER(Datos!G720),AND(Datos!G720=INT(Datos!G720),AND(OR(G$1005="",Datos!G720&gt;=G$1005),OR(G$1006="",Datos!G720&lt;=G$1006))),FALSE),OR(ISNUMBER(FIND(";"&amp;UPPER(TRIM(Datos!G720&amp;""))&amp;"=",G$1007)),ISNUMBER(FIND(";"&amp;UPPER(TRIM(Datos!G720&amp;""))&amp;";",G$1007))),OR(UPPER(TRIM(Datos!G720&amp;""))="SÍ",UPPER(TRIM(Datos!G720&amp;""))="SI",UPPER(TRIM(Datos!G720&amp;""))="NO"),IF(ISNUMBER(Datos!G720),AND(OR(G$1005="",Datos!G720&gt;=G$1005),OR(G$1006="",Datos!G720&lt;=G$1006)),FALSE),TRUE))))</f>
        <v>0.0</v>
      </c>
      <c r="H720">
        <f>IF(Datos!H720="",0,IF(AND(H$1008&lt;&gt;"",Datos!H720=H$1008),0,IF(H$1004=0,0,1-CHOOSE(H$1004,IF(ISNUMBER(Datos!H720),AND(OR(H$1005="",Datos!H720&gt;=H$1005),OR(H$1006="",Datos!H720&lt;=H$1006)),FALSE),IF(ISNUMBER(Datos!H720),AND(Datos!H720=INT(Datos!H720),AND(OR(H$1005="",Datos!H720&gt;=H$1005),OR(H$1006="",Datos!H720&lt;=H$1006))),FALSE),OR(ISNUMBER(FIND(";"&amp;UPPER(TRIM(Datos!H720&amp;""))&amp;"=",H$1007)),ISNUMBER(FIND(";"&amp;UPPER(TRIM(Datos!H720&amp;""))&amp;";",H$1007))),OR(UPPER(TRIM(Datos!H720&amp;""))="SÍ",UPPER(TRIM(Datos!H720&amp;""))="SI",UPPER(TRIM(Datos!H720&amp;""))="NO"),IF(ISNUMBER(Datos!H720),AND(OR(H$1005="",Datos!H720&gt;=H$1005),OR(H$1006="",Datos!H720&lt;=H$1006)),FALSE),TRUE))))</f>
        <v>0.0</v>
      </c>
      <c r="I720">
        <f>IF(Datos!I720="",0,IF(AND(I$1008&lt;&gt;"",Datos!I720=I$1008),0,IF(I$1004=0,0,1-CHOOSE(I$1004,IF(ISNUMBER(Datos!I720),AND(OR(I$1005="",Datos!I720&gt;=I$1005),OR(I$1006="",Datos!I720&lt;=I$1006)),FALSE),IF(ISNUMBER(Datos!I720),AND(Datos!I720=INT(Datos!I720),AND(OR(I$1005="",Datos!I720&gt;=I$1005),OR(I$1006="",Datos!I720&lt;=I$1006))),FALSE),OR(ISNUMBER(FIND(";"&amp;UPPER(TRIM(Datos!I720&amp;""))&amp;"=",I$1007)),ISNUMBER(FIND(";"&amp;UPPER(TRIM(Datos!I720&amp;""))&amp;";",I$1007))),OR(UPPER(TRIM(Datos!I720&amp;""))="SÍ",UPPER(TRIM(Datos!I720&amp;""))="SI",UPPER(TRIM(Datos!I720&amp;""))="NO"),IF(ISNUMBER(Datos!I720),AND(OR(I$1005="",Datos!I720&gt;=I$1005),OR(I$1006="",Datos!I720&lt;=I$1006)),FALSE),TRUE))))</f>
        <v>0.0</v>
      </c>
      <c r="J720">
        <f>IF(Datos!J720="",0,IF(AND(J$1008&lt;&gt;"",Datos!J720=J$1008),0,IF(J$1004=0,0,1-CHOOSE(J$1004,IF(ISNUMBER(Datos!J720),AND(OR(J$1005="",Datos!J720&gt;=J$1005),OR(J$1006="",Datos!J720&lt;=J$1006)),FALSE),IF(ISNUMBER(Datos!J720),AND(Datos!J720=INT(Datos!J720),AND(OR(J$1005="",Datos!J720&gt;=J$1005),OR(J$1006="",Datos!J720&lt;=J$1006))),FALSE),OR(ISNUMBER(FIND(";"&amp;UPPER(TRIM(Datos!J720&amp;""))&amp;"=",J$1007)),ISNUMBER(FIND(";"&amp;UPPER(TRIM(Datos!J720&amp;""))&amp;";",J$1007))),OR(UPPER(TRIM(Datos!J720&amp;""))="SÍ",UPPER(TRIM(Datos!J720&amp;""))="SI",UPPER(TRIM(Datos!J720&amp;""))="NO"),IF(ISNUMBER(Datos!J720),AND(OR(J$1005="",Datos!J720&gt;=J$1005),OR(J$1006="",Datos!J720&lt;=J$1006)),FALSE),TRUE))))</f>
        <v>0.0</v>
      </c>
      <c r="K720">
        <f>IF(Datos!K720="",0,IF(AND(K$1008&lt;&gt;"",Datos!K720=K$1008),0,IF(K$1004=0,0,1-CHOOSE(K$1004,IF(ISNUMBER(Datos!K720),AND(OR(K$1005="",Datos!K720&gt;=K$1005),OR(K$1006="",Datos!K720&lt;=K$1006)),FALSE),IF(ISNUMBER(Datos!K720),AND(Datos!K720=INT(Datos!K720),AND(OR(K$1005="",Datos!K720&gt;=K$1005),OR(K$1006="",Datos!K720&lt;=K$1006))),FALSE),OR(ISNUMBER(FIND(";"&amp;UPPER(TRIM(Datos!K720&amp;""))&amp;"=",K$1007)),ISNUMBER(FIND(";"&amp;UPPER(TRIM(Datos!K720&amp;""))&amp;";",K$1007))),OR(UPPER(TRIM(Datos!K720&amp;""))="SÍ",UPPER(TRIM(Datos!K720&amp;""))="SI",UPPER(TRIM(Datos!K720&amp;""))="NO"),IF(ISNUMBER(Datos!K720),AND(OR(K$1005="",Datos!K720&gt;=K$1005),OR(K$1006="",Datos!K720&lt;=K$1006)),FALSE),TRUE))))</f>
        <v>0.0</v>
      </c>
      <c r="L720">
        <f>IF(Datos!L720="",0,IF(AND(L$1008&lt;&gt;"",Datos!L720=L$1008),0,IF(L$1004=0,0,1-CHOOSE(L$1004,IF(ISNUMBER(Datos!L720),AND(OR(L$1005="",Datos!L720&gt;=L$1005),OR(L$1006="",Datos!L720&lt;=L$1006)),FALSE),IF(ISNUMBER(Datos!L720),AND(Datos!L720=INT(Datos!L720),AND(OR(L$1005="",Datos!L720&gt;=L$1005),OR(L$1006="",Datos!L720&lt;=L$1006))),FALSE),OR(ISNUMBER(FIND(";"&amp;UPPER(TRIM(Datos!L720&amp;""))&amp;"=",L$1007)),ISNUMBER(FIND(";"&amp;UPPER(TRIM(Datos!L720&amp;""))&amp;";",L$1007))),OR(UPPER(TRIM(Datos!L720&amp;""))="SÍ",UPPER(TRIM(Datos!L720&amp;""))="SI",UPPER(TRIM(Datos!L720&amp;""))="NO"),IF(ISNUMBER(Datos!L720),AND(OR(L$1005="",Datos!L720&gt;=L$1005),OR(L$1006="",Datos!L720&lt;=L$1006)),FALSE),TRUE))))</f>
        <v>0.0</v>
      </c>
      <c r="M720">
        <f>IF(Datos!M720="",0,IF(AND(M$1008&lt;&gt;"",Datos!M720=M$1008),0,IF(M$1004=0,0,1-CHOOSE(M$1004,IF(ISNUMBER(Datos!M720),AND(OR(M$1005="",Datos!M720&gt;=M$1005),OR(M$1006="",Datos!M720&lt;=M$1006)),FALSE),IF(ISNUMBER(Datos!M720),AND(Datos!M720=INT(Datos!M720),AND(OR(M$1005="",Datos!M720&gt;=M$1005),OR(M$1006="",Datos!M720&lt;=M$1006))),FALSE),OR(ISNUMBER(FIND(";"&amp;UPPER(TRIM(Datos!M720&amp;""))&amp;"=",M$1007)),ISNUMBER(FIND(";"&amp;UPPER(TRIM(Datos!M720&amp;""))&amp;";",M$1007))),OR(UPPER(TRIM(Datos!M720&amp;""))="SÍ",UPPER(TRIM(Datos!M720&amp;""))="SI",UPPER(TRIM(Datos!M720&amp;""))="NO"),IF(ISNUMBER(Datos!M720),AND(OR(M$1005="",Datos!M720&gt;=M$1005),OR(M$1006="",Datos!M720&lt;=M$1006)),FALSE),TRUE))))</f>
        <v>0.0</v>
      </c>
      <c r="N720">
        <f>IF(Datos!N720="",0,IF(AND(N$1008&lt;&gt;"",Datos!N720=N$1008),0,IF(N$1004=0,0,1-CHOOSE(N$1004,IF(ISNUMBER(Datos!N720),AND(OR(N$1005="",Datos!N720&gt;=N$1005),OR(N$1006="",Datos!N720&lt;=N$1006)),FALSE),IF(ISNUMBER(Datos!N720),AND(Datos!N720=INT(Datos!N720),AND(OR(N$1005="",Datos!N720&gt;=N$1005),OR(N$1006="",Datos!N720&lt;=N$1006))),FALSE),OR(ISNUMBER(FIND(";"&amp;UPPER(TRIM(Datos!N720&amp;""))&amp;"=",N$1007)),ISNUMBER(FIND(";"&amp;UPPER(TRIM(Datos!N720&amp;""))&amp;";",N$1007))),OR(UPPER(TRIM(Datos!N720&amp;""))="SÍ",UPPER(TRIM(Datos!N720&amp;""))="SI",UPPER(TRIM(Datos!N720&amp;""))="NO"),IF(ISNUMBER(Datos!N720),AND(OR(N$1005="",Datos!N720&gt;=N$1005),OR(N$1006="",Datos!N720&lt;=N$1006)),FALSE),TRUE))))</f>
        <v>0.0</v>
      </c>
      <c r="O720">
        <f>IF(Datos!O720="",0,IF(AND(O$1008&lt;&gt;"",Datos!O720=O$1008),0,IF(O$1004=0,0,1-CHOOSE(O$1004,IF(ISNUMBER(Datos!O720),AND(OR(O$1005="",Datos!O720&gt;=O$1005),OR(O$1006="",Datos!O720&lt;=O$1006)),FALSE),IF(ISNUMBER(Datos!O720),AND(Datos!O720=INT(Datos!O720),AND(OR(O$1005="",Datos!O720&gt;=O$1005),OR(O$1006="",Datos!O720&lt;=O$1006))),FALSE),OR(ISNUMBER(FIND(";"&amp;UPPER(TRIM(Datos!O720&amp;""))&amp;"=",O$1007)),ISNUMBER(FIND(";"&amp;UPPER(TRIM(Datos!O720&amp;""))&amp;";",O$1007))),OR(UPPER(TRIM(Datos!O720&amp;""))="SÍ",UPPER(TRIM(Datos!O720&amp;""))="SI",UPPER(TRIM(Datos!O720&amp;""))="NO"),IF(ISNUMBER(Datos!O720),AND(OR(O$1005="",Datos!O720&gt;=O$1005),OR(O$1006="",Datos!O720&lt;=O$1006)),FALSE),TRUE))))</f>
        <v>0.0</v>
      </c>
      <c r="P720">
        <f>IF(Datos!P720="",0,IF(AND(P$1008&lt;&gt;"",Datos!P720=P$1008),0,IF(P$1004=0,0,1-CHOOSE(P$1004,IF(ISNUMBER(Datos!P720),AND(OR(P$1005="",Datos!P720&gt;=P$1005),OR(P$1006="",Datos!P720&lt;=P$1006)),FALSE),IF(ISNUMBER(Datos!P720),AND(Datos!P720=INT(Datos!P720),AND(OR(P$1005="",Datos!P720&gt;=P$1005),OR(P$1006="",Datos!P720&lt;=P$1006))),FALSE),OR(ISNUMBER(FIND(";"&amp;UPPER(TRIM(Datos!P720&amp;""))&amp;"=",P$1007)),ISNUMBER(FIND(";"&amp;UPPER(TRIM(Datos!P720&amp;""))&amp;";",P$1007))),OR(UPPER(TRIM(Datos!P720&amp;""))="SÍ",UPPER(TRIM(Datos!P720&amp;""))="SI",UPPER(TRIM(Datos!P720&amp;""))="NO"),IF(ISNUMBER(Datos!P720),AND(OR(P$1005="",Datos!P720&gt;=P$1005),OR(P$1006="",Datos!P720&lt;=P$1006)),FALSE),TRUE))))</f>
        <v>0.0</v>
      </c>
      <c r="Q720">
        <f>IF(Datos!Q720="",0,IF(AND(Q$1008&lt;&gt;"",Datos!Q720=Q$1008),0,IF(Q$1004=0,0,1-CHOOSE(Q$1004,IF(ISNUMBER(Datos!Q720),AND(OR(Q$1005="",Datos!Q720&gt;=Q$1005),OR(Q$1006="",Datos!Q720&lt;=Q$1006)),FALSE),IF(ISNUMBER(Datos!Q720),AND(Datos!Q720=INT(Datos!Q720),AND(OR(Q$1005="",Datos!Q720&gt;=Q$1005),OR(Q$1006="",Datos!Q720&lt;=Q$1006))),FALSE),OR(ISNUMBER(FIND(";"&amp;UPPER(TRIM(Datos!Q720&amp;""))&amp;"=",Q$1007)),ISNUMBER(FIND(";"&amp;UPPER(TRIM(Datos!Q720&amp;""))&amp;";",Q$1007))),OR(UPPER(TRIM(Datos!Q720&amp;""))="SÍ",UPPER(TRIM(Datos!Q720&amp;""))="SI",UPPER(TRIM(Datos!Q720&amp;""))="NO"),IF(ISNUMBER(Datos!Q720),AND(OR(Q$1005="",Datos!Q720&gt;=Q$1005),OR(Q$1006="",Datos!Q720&lt;=Q$1006)),FALSE),TRUE))))</f>
        <v>0.0</v>
      </c>
      <c r="R720">
        <f>IF(Datos!R720="",0,IF(AND(R$1008&lt;&gt;"",Datos!R720=R$1008),0,IF(R$1004=0,0,1-CHOOSE(R$1004,IF(ISNUMBER(Datos!R720),AND(OR(R$1005="",Datos!R720&gt;=R$1005),OR(R$1006="",Datos!R720&lt;=R$1006)),FALSE),IF(ISNUMBER(Datos!R720),AND(Datos!R720=INT(Datos!R720),AND(OR(R$1005="",Datos!R720&gt;=R$1005),OR(R$1006="",Datos!R720&lt;=R$1006))),FALSE),OR(ISNUMBER(FIND(";"&amp;UPPER(TRIM(Datos!R720&amp;""))&amp;"=",R$1007)),ISNUMBER(FIND(";"&amp;UPPER(TRIM(Datos!R720&amp;""))&amp;";",R$1007))),OR(UPPER(TRIM(Datos!R720&amp;""))="SÍ",UPPER(TRIM(Datos!R720&amp;""))="SI",UPPER(TRIM(Datos!R720&amp;""))="NO"),IF(ISNUMBER(Datos!R720),AND(OR(R$1005="",Datos!R720&gt;=R$1005),OR(R$1006="",Datos!R720&lt;=R$1006)),FALSE),TRUE))))</f>
        <v>0.0</v>
      </c>
      <c r="S720">
        <f>IF(Datos!S720="",0,IF(AND(S$1008&lt;&gt;"",Datos!S720=S$1008),0,IF(S$1004=0,0,1-CHOOSE(S$1004,IF(ISNUMBER(Datos!S720),AND(OR(S$1005="",Datos!S720&gt;=S$1005),OR(S$1006="",Datos!S720&lt;=S$1006)),FALSE),IF(ISNUMBER(Datos!S720),AND(Datos!S720=INT(Datos!S720),AND(OR(S$1005="",Datos!S720&gt;=S$1005),OR(S$1006="",Datos!S720&lt;=S$1006))),FALSE),OR(ISNUMBER(FIND(";"&amp;UPPER(TRIM(Datos!S720&amp;""))&amp;"=",S$1007)),ISNUMBER(FIND(";"&amp;UPPER(TRIM(Datos!S720&amp;""))&amp;";",S$1007))),OR(UPPER(TRIM(Datos!S720&amp;""))="SÍ",UPPER(TRIM(Datos!S720&amp;""))="SI",UPPER(TRIM(Datos!S720&amp;""))="NO"),IF(ISNUMBER(Datos!S720),AND(OR(S$1005="",Datos!S720&gt;=S$1005),OR(S$1006="",Datos!S720&lt;=S$1006)),FALSE),TRUE))))</f>
        <v>0.0</v>
      </c>
      <c r="T720">
        <f>IF(Datos!T720="",0,IF(AND(T$1008&lt;&gt;"",Datos!T720=T$1008),0,IF(T$1004=0,0,1-CHOOSE(T$1004,IF(ISNUMBER(Datos!T720),AND(OR(T$1005="",Datos!T720&gt;=T$1005),OR(T$1006="",Datos!T720&lt;=T$1006)),FALSE),IF(ISNUMBER(Datos!T720),AND(Datos!T720=INT(Datos!T720),AND(OR(T$1005="",Datos!T720&gt;=T$1005),OR(T$1006="",Datos!T720&lt;=T$1006))),FALSE),OR(ISNUMBER(FIND(";"&amp;UPPER(TRIM(Datos!T720&amp;""))&amp;"=",T$1007)),ISNUMBER(FIND(";"&amp;UPPER(TRIM(Datos!T720&amp;""))&amp;";",T$1007))),OR(UPPER(TRIM(Datos!T720&amp;""))="SÍ",UPPER(TRIM(Datos!T720&amp;""))="SI",UPPER(TRIM(Datos!T720&amp;""))="NO"),IF(ISNUMBER(Datos!T720),AND(OR(T$1005="",Datos!T720&gt;=T$1005),OR(T$1006="",Datos!T720&lt;=T$1006)),FALSE),TRUE))))</f>
        <v>0.0</v>
      </c>
      <c r="U720">
        <f>IF(Datos!U720="",0,IF(AND(U$1008&lt;&gt;"",Datos!U720=U$1008),0,IF(U$1004=0,0,1-CHOOSE(U$1004,IF(ISNUMBER(Datos!U720),AND(OR(U$1005="",Datos!U720&gt;=U$1005),OR(U$1006="",Datos!U720&lt;=U$1006)),FALSE),IF(ISNUMBER(Datos!U720),AND(Datos!U720=INT(Datos!U720),AND(OR(U$1005="",Datos!U720&gt;=U$1005),OR(U$1006="",Datos!U720&lt;=U$1006))),FALSE),OR(ISNUMBER(FIND(";"&amp;UPPER(TRIM(Datos!U720&amp;""))&amp;"=",U$1007)),ISNUMBER(FIND(";"&amp;UPPER(TRIM(Datos!U720&amp;""))&amp;";",U$1007))),OR(UPPER(TRIM(Datos!U720&amp;""))="SÍ",UPPER(TRIM(Datos!U720&amp;""))="SI",UPPER(TRIM(Datos!U720&amp;""))="NO"),IF(ISNUMBER(Datos!U720),AND(OR(U$1005="",Datos!U720&gt;=U$1005),OR(U$1006="",Datos!U720&lt;=U$1006)),FALSE),TRUE))))</f>
        <v>0.0</v>
      </c>
      <c r="V720">
        <f>IF(Datos!V720="",0,IF(AND(V$1008&lt;&gt;"",Datos!V720=V$1008),0,IF(V$1004=0,0,1-CHOOSE(V$1004,IF(ISNUMBER(Datos!V720),AND(OR(V$1005="",Datos!V720&gt;=V$1005),OR(V$1006="",Datos!V720&lt;=V$1006)),FALSE),IF(ISNUMBER(Datos!V720),AND(Datos!V720=INT(Datos!V720),AND(OR(V$1005="",Datos!V720&gt;=V$1005),OR(V$1006="",Datos!V720&lt;=V$1006))),FALSE),OR(ISNUMBER(FIND(";"&amp;UPPER(TRIM(Datos!V720&amp;""))&amp;"=",V$1007)),ISNUMBER(FIND(";"&amp;UPPER(TRIM(Datos!V720&amp;""))&amp;";",V$1007))),OR(UPPER(TRIM(Datos!V720&amp;""))="SÍ",UPPER(TRIM(Datos!V720&amp;""))="SI",UPPER(TRIM(Datos!V720&amp;""))="NO"),IF(ISNUMBER(Datos!V720),AND(OR(V$1005="",Datos!V720&gt;=V$1005),OR(V$1006="",Datos!V720&lt;=V$1006)),FALSE),TRUE))))</f>
        <v>0.0</v>
      </c>
      <c r="W720">
        <f>IF(Datos!W720="",0,IF(AND(W$1008&lt;&gt;"",Datos!W720=W$1008),0,IF(W$1004=0,0,1-CHOOSE(W$1004,IF(ISNUMBER(Datos!W720),AND(OR(W$1005="",Datos!W720&gt;=W$1005),OR(W$1006="",Datos!W720&lt;=W$1006)),FALSE),IF(ISNUMBER(Datos!W720),AND(Datos!W720=INT(Datos!W720),AND(OR(W$1005="",Datos!W720&gt;=W$1005),OR(W$1006="",Datos!W720&lt;=W$1006))),FALSE),OR(ISNUMBER(FIND(";"&amp;UPPER(TRIM(Datos!W720&amp;""))&amp;"=",W$1007)),ISNUMBER(FIND(";"&amp;UPPER(TRIM(Datos!W720&amp;""))&amp;";",W$1007))),OR(UPPER(TRIM(Datos!W720&amp;""))="SÍ",UPPER(TRIM(Datos!W720&amp;""))="SI",UPPER(TRIM(Datos!W720&amp;""))="NO"),IF(ISNUMBER(Datos!W720),AND(OR(W$1005="",Datos!W720&gt;=W$1005),OR(W$1006="",Datos!W720&lt;=W$1006)),FALSE),TRUE))))</f>
        <v>0.0</v>
      </c>
      <c r="X720">
        <f>IF(Datos!X720="",0,IF(AND(X$1008&lt;&gt;"",Datos!X720=X$1008),0,IF(X$1004=0,0,1-CHOOSE(X$1004,IF(ISNUMBER(Datos!X720),AND(OR(X$1005="",Datos!X720&gt;=X$1005),OR(X$1006="",Datos!X720&lt;=X$1006)),FALSE),IF(ISNUMBER(Datos!X720),AND(Datos!X720=INT(Datos!X720),AND(OR(X$1005="",Datos!X720&gt;=X$1005),OR(X$1006="",Datos!X720&lt;=X$1006))),FALSE),OR(ISNUMBER(FIND(";"&amp;UPPER(TRIM(Datos!X720&amp;""))&amp;"=",X$1007)),ISNUMBER(FIND(";"&amp;UPPER(TRIM(Datos!X720&amp;""))&amp;";",X$1007))),OR(UPPER(TRIM(Datos!X720&amp;""))="SÍ",UPPER(TRIM(Datos!X720&amp;""))="SI",UPPER(TRIM(Datos!X720&amp;""))="NO"),IF(ISNUMBER(Datos!X720),AND(OR(X$1005="",Datos!X720&gt;=X$1005),OR(X$1006="",Datos!X720&lt;=X$1006)),FALSE),TRUE))))</f>
        <v>0.0</v>
      </c>
      <c r="Y720">
        <f>IF(Datos!Y720="",0,IF(AND(Y$1008&lt;&gt;"",Datos!Y720=Y$1008),0,IF(Y$1004=0,0,1-CHOOSE(Y$1004,IF(ISNUMBER(Datos!Y720),AND(OR(Y$1005="",Datos!Y720&gt;=Y$1005),OR(Y$1006="",Datos!Y720&lt;=Y$1006)),FALSE),IF(ISNUMBER(Datos!Y720),AND(Datos!Y720=INT(Datos!Y720),AND(OR(Y$1005="",Datos!Y720&gt;=Y$1005),OR(Y$1006="",Datos!Y720&lt;=Y$1006))),FALSE),OR(ISNUMBER(FIND(";"&amp;UPPER(TRIM(Datos!Y720&amp;""))&amp;"=",Y$1007)),ISNUMBER(FIND(";"&amp;UPPER(TRIM(Datos!Y720&amp;""))&amp;";",Y$1007))),OR(UPPER(TRIM(Datos!Y720&amp;""))="SÍ",UPPER(TRIM(Datos!Y720&amp;""))="SI",UPPER(TRIM(Datos!Y720&amp;""))="NO"),IF(ISNUMBER(Datos!Y720),AND(OR(Y$1005="",Datos!Y720&gt;=Y$1005),OR(Y$1006="",Datos!Y720&lt;=Y$1006)),FALSE),TRUE))))</f>
        <v>0.0</v>
      </c>
      <c r="Z720">
        <f>IF(Datos!Z720="",0,IF(AND(Z$1008&lt;&gt;"",Datos!Z720=Z$1008),0,IF(Z$1004=0,0,1-CHOOSE(Z$1004,IF(ISNUMBER(Datos!Z720),AND(OR(Z$1005="",Datos!Z720&gt;=Z$1005),OR(Z$1006="",Datos!Z720&lt;=Z$1006)),FALSE),IF(ISNUMBER(Datos!Z720),AND(Datos!Z720=INT(Datos!Z720),AND(OR(Z$1005="",Datos!Z720&gt;=Z$1005),OR(Z$1006="",Datos!Z720&lt;=Z$1006))),FALSE),OR(ISNUMBER(FIND(";"&amp;UPPER(TRIM(Datos!Z720&amp;""))&amp;"=",Z$1007)),ISNUMBER(FIND(";"&amp;UPPER(TRIM(Datos!Z720&amp;""))&amp;";",Z$1007))),OR(UPPER(TRIM(Datos!Z720&amp;""))="SÍ",UPPER(TRIM(Datos!Z720&amp;""))="SI",UPPER(TRIM(Datos!Z720&amp;""))="NO"),IF(ISNUMBER(Datos!Z720),AND(OR(Z$1005="",Datos!Z720&gt;=Z$1005),OR(Z$1006="",Datos!Z720&lt;=Z$1006)),FALSE),TRUE))))</f>
        <v>0.0</v>
      </c>
      <c r="AA720">
        <f>IF(Datos!AA720="",0,IF(AND(AA$1008&lt;&gt;"",Datos!AA720=AA$1008),0,IF(AA$1004=0,0,1-CHOOSE(AA$1004,IF(ISNUMBER(Datos!AA720),AND(OR(AA$1005="",Datos!AA720&gt;=AA$1005),OR(AA$1006="",Datos!AA720&lt;=AA$1006)),FALSE),IF(ISNUMBER(Datos!AA720),AND(Datos!AA720=INT(Datos!AA720),AND(OR(AA$1005="",Datos!AA720&gt;=AA$1005),OR(AA$1006="",Datos!AA720&lt;=AA$1006))),FALSE),OR(ISNUMBER(FIND(";"&amp;UPPER(TRIM(Datos!AA720&amp;""))&amp;"=",AA$1007)),ISNUMBER(FIND(";"&amp;UPPER(TRIM(Datos!AA720&amp;""))&amp;";",AA$1007))),OR(UPPER(TRIM(Datos!AA720&amp;""))="SÍ",UPPER(TRIM(Datos!AA720&amp;""))="SI",UPPER(TRIM(Datos!AA720&amp;""))="NO"),IF(ISNUMBER(Datos!AA720),AND(OR(AA$1005="",Datos!AA720&gt;=AA$1005),OR(AA$1006="",Datos!AA720&lt;=AA$1006)),FALSE),TRUE))))</f>
        <v>0.0</v>
      </c>
      <c r="AB720">
        <f>IF(Datos!AB720="",0,IF(AND(AB$1008&lt;&gt;"",Datos!AB720=AB$1008),0,IF(AB$1004=0,0,1-CHOOSE(AB$1004,IF(ISNUMBER(Datos!AB720),AND(OR(AB$1005="",Datos!AB720&gt;=AB$1005),OR(AB$1006="",Datos!AB720&lt;=AB$1006)),FALSE),IF(ISNUMBER(Datos!AB720),AND(Datos!AB720=INT(Datos!AB720),AND(OR(AB$1005="",Datos!AB720&gt;=AB$1005),OR(AB$1006="",Datos!AB720&lt;=AB$1006))),FALSE),OR(ISNUMBER(FIND(";"&amp;UPPER(TRIM(Datos!AB720&amp;""))&amp;"=",AB$1007)),ISNUMBER(FIND(";"&amp;UPPER(TRIM(Datos!AB720&amp;""))&amp;";",AB$1007))),OR(UPPER(TRIM(Datos!AB720&amp;""))="SÍ",UPPER(TRIM(Datos!AB720&amp;""))="SI",UPPER(TRIM(Datos!AB720&amp;""))="NO"),IF(ISNUMBER(Datos!AB720),AND(OR(AB$1005="",Datos!AB720&gt;=AB$1005),OR(AB$1006="",Datos!AB720&lt;=AB$1006)),FALSE),TRUE))))</f>
        <v>0.0</v>
      </c>
      <c r="AC720">
        <f>IF(Datos!AC720="",0,IF(AND(AC$1008&lt;&gt;"",Datos!AC720=AC$1008),0,IF(AC$1004=0,0,1-CHOOSE(AC$1004,IF(ISNUMBER(Datos!AC720),AND(OR(AC$1005="",Datos!AC720&gt;=AC$1005),OR(AC$1006="",Datos!AC720&lt;=AC$1006)),FALSE),IF(ISNUMBER(Datos!AC720),AND(Datos!AC720=INT(Datos!AC720),AND(OR(AC$1005="",Datos!AC720&gt;=AC$1005),OR(AC$1006="",Datos!AC720&lt;=AC$1006))),FALSE),OR(ISNUMBER(FIND(";"&amp;UPPER(TRIM(Datos!AC720&amp;""))&amp;"=",AC$1007)),ISNUMBER(FIND(";"&amp;UPPER(TRIM(Datos!AC720&amp;""))&amp;";",AC$1007))),OR(UPPER(TRIM(Datos!AC720&amp;""))="SÍ",UPPER(TRIM(Datos!AC720&amp;""))="SI",UPPER(TRIM(Datos!AC720&amp;""))="NO"),IF(ISNUMBER(Datos!AC720),AND(OR(AC$1005="",Datos!AC720&gt;=AC$1005),OR(AC$1006="",Datos!AC720&lt;=AC$1006)),FALSE),TRUE))))</f>
        <v>0.0</v>
      </c>
      <c r="AD720">
        <f>IF(Datos!AD720="",0,IF(AND(AD$1008&lt;&gt;"",Datos!AD720=AD$1008),0,IF(AD$1004=0,0,1-CHOOSE(AD$1004,IF(ISNUMBER(Datos!AD720),AND(OR(AD$1005="",Datos!AD720&gt;=AD$1005),OR(AD$1006="",Datos!AD720&lt;=AD$1006)),FALSE),IF(ISNUMBER(Datos!AD720),AND(Datos!AD720=INT(Datos!AD720),AND(OR(AD$1005="",Datos!AD720&gt;=AD$1005),OR(AD$1006="",Datos!AD720&lt;=AD$1006))),FALSE),OR(ISNUMBER(FIND(";"&amp;UPPER(TRIM(Datos!AD720&amp;""))&amp;"=",AD$1007)),ISNUMBER(FIND(";"&amp;UPPER(TRIM(Datos!AD720&amp;""))&amp;";",AD$1007))),OR(UPPER(TRIM(Datos!AD720&amp;""))="SÍ",UPPER(TRIM(Datos!AD720&amp;""))="SI",UPPER(TRIM(Datos!AD720&amp;""))="NO"),IF(ISNUMBER(Datos!AD720),AND(OR(AD$1005="",Datos!AD720&gt;=AD$1005),OR(AD$1006="",Datos!AD720&lt;=AD$1006)),FALSE),TRUE))))</f>
        <v>0.0</v>
      </c>
      <c r="AE720">
        <f>IF(Datos!AE720="",0,IF(AND(AE$1008&lt;&gt;"",Datos!AE720=AE$1008),0,IF(AE$1004=0,0,1-CHOOSE(AE$1004,IF(ISNUMBER(Datos!AE720),AND(OR(AE$1005="",Datos!AE720&gt;=AE$1005),OR(AE$1006="",Datos!AE720&lt;=AE$1006)),FALSE),IF(ISNUMBER(Datos!AE720),AND(Datos!AE720=INT(Datos!AE720),AND(OR(AE$1005="",Datos!AE720&gt;=AE$1005),OR(AE$1006="",Datos!AE720&lt;=AE$1006))),FALSE),OR(ISNUMBER(FIND(";"&amp;UPPER(TRIM(Datos!AE720&amp;""))&amp;"=",AE$1007)),ISNUMBER(FIND(";"&amp;UPPER(TRIM(Datos!AE720&amp;""))&amp;";",AE$1007))),OR(UPPER(TRIM(Datos!AE720&amp;""))="SÍ",UPPER(TRIM(Datos!AE720&amp;""))="SI",UPPER(TRIM(Datos!AE720&amp;""))="NO"),IF(ISNUMBER(Datos!AE720),AND(OR(AE$1005="",Datos!AE720&gt;=AE$1005),OR(AE$1006="",Datos!AE720&lt;=AE$1006)),FALSE),TRUE))))</f>
        <v>0.0</v>
      </c>
    </row>
    <row r="721" spans="2:31">
      <c r="B721">
        <f>IF(Datos!B721="",0,IF(AND(B$1008&lt;&gt;"",Datos!B721=B$1008),0,IF(B$1004=0,0,1-CHOOSE(B$1004,IF(ISNUMBER(Datos!B721),AND(OR(B$1005="",Datos!B721&gt;=B$1005),OR(B$1006="",Datos!B721&lt;=B$1006)),FALSE),IF(ISNUMBER(Datos!B721),AND(Datos!B721=INT(Datos!B721),AND(OR(B$1005="",Datos!B721&gt;=B$1005),OR(B$1006="",Datos!B721&lt;=B$1006))),FALSE),OR(ISNUMBER(FIND(";"&amp;UPPER(TRIM(Datos!B721&amp;""))&amp;"=",B$1007)),ISNUMBER(FIND(";"&amp;UPPER(TRIM(Datos!B721&amp;""))&amp;";",B$1007))),OR(UPPER(TRIM(Datos!B721&amp;""))="SÍ",UPPER(TRIM(Datos!B721&amp;""))="SI",UPPER(TRIM(Datos!B721&amp;""))="NO"),IF(ISNUMBER(Datos!B721),AND(OR(B$1005="",Datos!B721&gt;=B$1005),OR(B$1006="",Datos!B721&lt;=B$1006)),FALSE),TRUE))))</f>
        <v>0.0</v>
      </c>
      <c r="C721">
        <f>IF(Datos!C721="",0,IF(AND(C$1008&lt;&gt;"",Datos!C721=C$1008),0,IF(C$1004=0,0,1-CHOOSE(C$1004,IF(ISNUMBER(Datos!C721),AND(OR(C$1005="",Datos!C721&gt;=C$1005),OR(C$1006="",Datos!C721&lt;=C$1006)),FALSE),IF(ISNUMBER(Datos!C721),AND(Datos!C721=INT(Datos!C721),AND(OR(C$1005="",Datos!C721&gt;=C$1005),OR(C$1006="",Datos!C721&lt;=C$1006))),FALSE),OR(ISNUMBER(FIND(";"&amp;UPPER(TRIM(Datos!C721&amp;""))&amp;"=",C$1007)),ISNUMBER(FIND(";"&amp;UPPER(TRIM(Datos!C721&amp;""))&amp;";",C$1007))),OR(UPPER(TRIM(Datos!C721&amp;""))="SÍ",UPPER(TRIM(Datos!C721&amp;""))="SI",UPPER(TRIM(Datos!C721&amp;""))="NO"),IF(ISNUMBER(Datos!C721),AND(OR(C$1005="",Datos!C721&gt;=C$1005),OR(C$1006="",Datos!C721&lt;=C$1006)),FALSE),TRUE))))</f>
        <v>0.0</v>
      </c>
      <c r="D721">
        <f>IF(Datos!D721="",0,IF(AND(D$1008&lt;&gt;"",Datos!D721=D$1008),0,IF(D$1004=0,0,1-CHOOSE(D$1004,IF(ISNUMBER(Datos!D721),AND(OR(D$1005="",Datos!D721&gt;=D$1005),OR(D$1006="",Datos!D721&lt;=D$1006)),FALSE),IF(ISNUMBER(Datos!D721),AND(Datos!D721=INT(Datos!D721),AND(OR(D$1005="",Datos!D721&gt;=D$1005),OR(D$1006="",Datos!D721&lt;=D$1006))),FALSE),OR(ISNUMBER(FIND(";"&amp;UPPER(TRIM(Datos!D721&amp;""))&amp;"=",D$1007)),ISNUMBER(FIND(";"&amp;UPPER(TRIM(Datos!D721&amp;""))&amp;";",D$1007))),OR(UPPER(TRIM(Datos!D721&amp;""))="SÍ",UPPER(TRIM(Datos!D721&amp;""))="SI",UPPER(TRIM(Datos!D721&amp;""))="NO"),IF(ISNUMBER(Datos!D721),AND(OR(D$1005="",Datos!D721&gt;=D$1005),OR(D$1006="",Datos!D721&lt;=D$1006)),FALSE),TRUE))))</f>
        <v>0.0</v>
      </c>
      <c r="E721">
        <f>IF(Datos!E721="",0,IF(AND(E$1008&lt;&gt;"",Datos!E721=E$1008),0,IF(E$1004=0,0,1-CHOOSE(E$1004,IF(ISNUMBER(Datos!E721),AND(OR(E$1005="",Datos!E721&gt;=E$1005),OR(E$1006="",Datos!E721&lt;=E$1006)),FALSE),IF(ISNUMBER(Datos!E721),AND(Datos!E721=INT(Datos!E721),AND(OR(E$1005="",Datos!E721&gt;=E$1005),OR(E$1006="",Datos!E721&lt;=E$1006))),FALSE),OR(ISNUMBER(FIND(";"&amp;UPPER(TRIM(Datos!E721&amp;""))&amp;"=",E$1007)),ISNUMBER(FIND(";"&amp;UPPER(TRIM(Datos!E721&amp;""))&amp;";",E$1007))),OR(UPPER(TRIM(Datos!E721&amp;""))="SÍ",UPPER(TRIM(Datos!E721&amp;""))="SI",UPPER(TRIM(Datos!E721&amp;""))="NO"),IF(ISNUMBER(Datos!E721),AND(OR(E$1005="",Datos!E721&gt;=E$1005),OR(E$1006="",Datos!E721&lt;=E$1006)),FALSE),TRUE))))</f>
        <v>0.0</v>
      </c>
      <c r="F721">
        <f>IF(Datos!F721="",0,IF(AND(F$1008&lt;&gt;"",Datos!F721=F$1008),0,IF(F$1004=0,0,1-CHOOSE(F$1004,IF(ISNUMBER(Datos!F721),AND(OR(F$1005="",Datos!F721&gt;=F$1005),OR(F$1006="",Datos!F721&lt;=F$1006)),FALSE),IF(ISNUMBER(Datos!F721),AND(Datos!F721=INT(Datos!F721),AND(OR(F$1005="",Datos!F721&gt;=F$1005),OR(F$1006="",Datos!F721&lt;=F$1006))),FALSE),OR(ISNUMBER(FIND(";"&amp;UPPER(TRIM(Datos!F721&amp;""))&amp;"=",F$1007)),ISNUMBER(FIND(";"&amp;UPPER(TRIM(Datos!F721&amp;""))&amp;";",F$1007))),OR(UPPER(TRIM(Datos!F721&amp;""))="SÍ",UPPER(TRIM(Datos!F721&amp;""))="SI",UPPER(TRIM(Datos!F721&amp;""))="NO"),IF(ISNUMBER(Datos!F721),AND(OR(F$1005="",Datos!F721&gt;=F$1005),OR(F$1006="",Datos!F721&lt;=F$1006)),FALSE),TRUE))))</f>
        <v>0.0</v>
      </c>
      <c r="G721">
        <f>IF(Datos!G721="",0,IF(AND(G$1008&lt;&gt;"",Datos!G721=G$1008),0,IF(G$1004=0,0,1-CHOOSE(G$1004,IF(ISNUMBER(Datos!G721),AND(OR(G$1005="",Datos!G721&gt;=G$1005),OR(G$1006="",Datos!G721&lt;=G$1006)),FALSE),IF(ISNUMBER(Datos!G721),AND(Datos!G721=INT(Datos!G721),AND(OR(G$1005="",Datos!G721&gt;=G$1005),OR(G$1006="",Datos!G721&lt;=G$1006))),FALSE),OR(ISNUMBER(FIND(";"&amp;UPPER(TRIM(Datos!G721&amp;""))&amp;"=",G$1007)),ISNUMBER(FIND(";"&amp;UPPER(TRIM(Datos!G721&amp;""))&amp;";",G$1007))),OR(UPPER(TRIM(Datos!G721&amp;""))="SÍ",UPPER(TRIM(Datos!G721&amp;""))="SI",UPPER(TRIM(Datos!G721&amp;""))="NO"),IF(ISNUMBER(Datos!G721),AND(OR(G$1005="",Datos!G721&gt;=G$1005),OR(G$1006="",Datos!G721&lt;=G$1006)),FALSE),TRUE))))</f>
        <v>0.0</v>
      </c>
      <c r="H721">
        <f>IF(Datos!H721="",0,IF(AND(H$1008&lt;&gt;"",Datos!H721=H$1008),0,IF(H$1004=0,0,1-CHOOSE(H$1004,IF(ISNUMBER(Datos!H721),AND(OR(H$1005="",Datos!H721&gt;=H$1005),OR(H$1006="",Datos!H721&lt;=H$1006)),FALSE),IF(ISNUMBER(Datos!H721),AND(Datos!H721=INT(Datos!H721),AND(OR(H$1005="",Datos!H721&gt;=H$1005),OR(H$1006="",Datos!H721&lt;=H$1006))),FALSE),OR(ISNUMBER(FIND(";"&amp;UPPER(TRIM(Datos!H721&amp;""))&amp;"=",H$1007)),ISNUMBER(FIND(";"&amp;UPPER(TRIM(Datos!H721&amp;""))&amp;";",H$1007))),OR(UPPER(TRIM(Datos!H721&amp;""))="SÍ",UPPER(TRIM(Datos!H721&amp;""))="SI",UPPER(TRIM(Datos!H721&amp;""))="NO"),IF(ISNUMBER(Datos!H721),AND(OR(H$1005="",Datos!H721&gt;=H$1005),OR(H$1006="",Datos!H721&lt;=H$1006)),FALSE),TRUE))))</f>
        <v>0.0</v>
      </c>
      <c r="I721">
        <f>IF(Datos!I721="",0,IF(AND(I$1008&lt;&gt;"",Datos!I721=I$1008),0,IF(I$1004=0,0,1-CHOOSE(I$1004,IF(ISNUMBER(Datos!I721),AND(OR(I$1005="",Datos!I721&gt;=I$1005),OR(I$1006="",Datos!I721&lt;=I$1006)),FALSE),IF(ISNUMBER(Datos!I721),AND(Datos!I721=INT(Datos!I721),AND(OR(I$1005="",Datos!I721&gt;=I$1005),OR(I$1006="",Datos!I721&lt;=I$1006))),FALSE),OR(ISNUMBER(FIND(";"&amp;UPPER(TRIM(Datos!I721&amp;""))&amp;"=",I$1007)),ISNUMBER(FIND(";"&amp;UPPER(TRIM(Datos!I721&amp;""))&amp;";",I$1007))),OR(UPPER(TRIM(Datos!I721&amp;""))="SÍ",UPPER(TRIM(Datos!I721&amp;""))="SI",UPPER(TRIM(Datos!I721&amp;""))="NO"),IF(ISNUMBER(Datos!I721),AND(OR(I$1005="",Datos!I721&gt;=I$1005),OR(I$1006="",Datos!I721&lt;=I$1006)),FALSE),TRUE))))</f>
        <v>0.0</v>
      </c>
      <c r="J721">
        <f>IF(Datos!J721="",0,IF(AND(J$1008&lt;&gt;"",Datos!J721=J$1008),0,IF(J$1004=0,0,1-CHOOSE(J$1004,IF(ISNUMBER(Datos!J721),AND(OR(J$1005="",Datos!J721&gt;=J$1005),OR(J$1006="",Datos!J721&lt;=J$1006)),FALSE),IF(ISNUMBER(Datos!J721),AND(Datos!J721=INT(Datos!J721),AND(OR(J$1005="",Datos!J721&gt;=J$1005),OR(J$1006="",Datos!J721&lt;=J$1006))),FALSE),OR(ISNUMBER(FIND(";"&amp;UPPER(TRIM(Datos!J721&amp;""))&amp;"=",J$1007)),ISNUMBER(FIND(";"&amp;UPPER(TRIM(Datos!J721&amp;""))&amp;";",J$1007))),OR(UPPER(TRIM(Datos!J721&amp;""))="SÍ",UPPER(TRIM(Datos!J721&amp;""))="SI",UPPER(TRIM(Datos!J721&amp;""))="NO"),IF(ISNUMBER(Datos!J721),AND(OR(J$1005="",Datos!J721&gt;=J$1005),OR(J$1006="",Datos!J721&lt;=J$1006)),FALSE),TRUE))))</f>
        <v>0.0</v>
      </c>
      <c r="K721">
        <f>IF(Datos!K721="",0,IF(AND(K$1008&lt;&gt;"",Datos!K721=K$1008),0,IF(K$1004=0,0,1-CHOOSE(K$1004,IF(ISNUMBER(Datos!K721),AND(OR(K$1005="",Datos!K721&gt;=K$1005),OR(K$1006="",Datos!K721&lt;=K$1006)),FALSE),IF(ISNUMBER(Datos!K721),AND(Datos!K721=INT(Datos!K721),AND(OR(K$1005="",Datos!K721&gt;=K$1005),OR(K$1006="",Datos!K721&lt;=K$1006))),FALSE),OR(ISNUMBER(FIND(";"&amp;UPPER(TRIM(Datos!K721&amp;""))&amp;"=",K$1007)),ISNUMBER(FIND(";"&amp;UPPER(TRIM(Datos!K721&amp;""))&amp;";",K$1007))),OR(UPPER(TRIM(Datos!K721&amp;""))="SÍ",UPPER(TRIM(Datos!K721&amp;""))="SI",UPPER(TRIM(Datos!K721&amp;""))="NO"),IF(ISNUMBER(Datos!K721),AND(OR(K$1005="",Datos!K721&gt;=K$1005),OR(K$1006="",Datos!K721&lt;=K$1006)),FALSE),TRUE))))</f>
        <v>0.0</v>
      </c>
      <c r="L721">
        <f>IF(Datos!L721="",0,IF(AND(L$1008&lt;&gt;"",Datos!L721=L$1008),0,IF(L$1004=0,0,1-CHOOSE(L$1004,IF(ISNUMBER(Datos!L721),AND(OR(L$1005="",Datos!L721&gt;=L$1005),OR(L$1006="",Datos!L721&lt;=L$1006)),FALSE),IF(ISNUMBER(Datos!L721),AND(Datos!L721=INT(Datos!L721),AND(OR(L$1005="",Datos!L721&gt;=L$1005),OR(L$1006="",Datos!L721&lt;=L$1006))),FALSE),OR(ISNUMBER(FIND(";"&amp;UPPER(TRIM(Datos!L721&amp;""))&amp;"=",L$1007)),ISNUMBER(FIND(";"&amp;UPPER(TRIM(Datos!L721&amp;""))&amp;";",L$1007))),OR(UPPER(TRIM(Datos!L721&amp;""))="SÍ",UPPER(TRIM(Datos!L721&amp;""))="SI",UPPER(TRIM(Datos!L721&amp;""))="NO"),IF(ISNUMBER(Datos!L721),AND(OR(L$1005="",Datos!L721&gt;=L$1005),OR(L$1006="",Datos!L721&lt;=L$1006)),FALSE),TRUE))))</f>
        <v>0.0</v>
      </c>
      <c r="M721">
        <f>IF(Datos!M721="",0,IF(AND(M$1008&lt;&gt;"",Datos!M721=M$1008),0,IF(M$1004=0,0,1-CHOOSE(M$1004,IF(ISNUMBER(Datos!M721),AND(OR(M$1005="",Datos!M721&gt;=M$1005),OR(M$1006="",Datos!M721&lt;=M$1006)),FALSE),IF(ISNUMBER(Datos!M721),AND(Datos!M721=INT(Datos!M721),AND(OR(M$1005="",Datos!M721&gt;=M$1005),OR(M$1006="",Datos!M721&lt;=M$1006))),FALSE),OR(ISNUMBER(FIND(";"&amp;UPPER(TRIM(Datos!M721&amp;""))&amp;"=",M$1007)),ISNUMBER(FIND(";"&amp;UPPER(TRIM(Datos!M721&amp;""))&amp;";",M$1007))),OR(UPPER(TRIM(Datos!M721&amp;""))="SÍ",UPPER(TRIM(Datos!M721&amp;""))="SI",UPPER(TRIM(Datos!M721&amp;""))="NO"),IF(ISNUMBER(Datos!M721),AND(OR(M$1005="",Datos!M721&gt;=M$1005),OR(M$1006="",Datos!M721&lt;=M$1006)),FALSE),TRUE))))</f>
        <v>0.0</v>
      </c>
      <c r="N721">
        <f>IF(Datos!N721="",0,IF(AND(N$1008&lt;&gt;"",Datos!N721=N$1008),0,IF(N$1004=0,0,1-CHOOSE(N$1004,IF(ISNUMBER(Datos!N721),AND(OR(N$1005="",Datos!N721&gt;=N$1005),OR(N$1006="",Datos!N721&lt;=N$1006)),FALSE),IF(ISNUMBER(Datos!N721),AND(Datos!N721=INT(Datos!N721),AND(OR(N$1005="",Datos!N721&gt;=N$1005),OR(N$1006="",Datos!N721&lt;=N$1006))),FALSE),OR(ISNUMBER(FIND(";"&amp;UPPER(TRIM(Datos!N721&amp;""))&amp;"=",N$1007)),ISNUMBER(FIND(";"&amp;UPPER(TRIM(Datos!N721&amp;""))&amp;";",N$1007))),OR(UPPER(TRIM(Datos!N721&amp;""))="SÍ",UPPER(TRIM(Datos!N721&amp;""))="SI",UPPER(TRIM(Datos!N721&amp;""))="NO"),IF(ISNUMBER(Datos!N721),AND(OR(N$1005="",Datos!N721&gt;=N$1005),OR(N$1006="",Datos!N721&lt;=N$1006)),FALSE),TRUE))))</f>
        <v>0.0</v>
      </c>
      <c r="O721">
        <f>IF(Datos!O721="",0,IF(AND(O$1008&lt;&gt;"",Datos!O721=O$1008),0,IF(O$1004=0,0,1-CHOOSE(O$1004,IF(ISNUMBER(Datos!O721),AND(OR(O$1005="",Datos!O721&gt;=O$1005),OR(O$1006="",Datos!O721&lt;=O$1006)),FALSE),IF(ISNUMBER(Datos!O721),AND(Datos!O721=INT(Datos!O721),AND(OR(O$1005="",Datos!O721&gt;=O$1005),OR(O$1006="",Datos!O721&lt;=O$1006))),FALSE),OR(ISNUMBER(FIND(";"&amp;UPPER(TRIM(Datos!O721&amp;""))&amp;"=",O$1007)),ISNUMBER(FIND(";"&amp;UPPER(TRIM(Datos!O721&amp;""))&amp;";",O$1007))),OR(UPPER(TRIM(Datos!O721&amp;""))="SÍ",UPPER(TRIM(Datos!O721&amp;""))="SI",UPPER(TRIM(Datos!O721&amp;""))="NO"),IF(ISNUMBER(Datos!O721),AND(OR(O$1005="",Datos!O721&gt;=O$1005),OR(O$1006="",Datos!O721&lt;=O$1006)),FALSE),TRUE))))</f>
        <v>0.0</v>
      </c>
      <c r="P721">
        <f>IF(Datos!P721="",0,IF(AND(P$1008&lt;&gt;"",Datos!P721=P$1008),0,IF(P$1004=0,0,1-CHOOSE(P$1004,IF(ISNUMBER(Datos!P721),AND(OR(P$1005="",Datos!P721&gt;=P$1005),OR(P$1006="",Datos!P721&lt;=P$1006)),FALSE),IF(ISNUMBER(Datos!P721),AND(Datos!P721=INT(Datos!P721),AND(OR(P$1005="",Datos!P721&gt;=P$1005),OR(P$1006="",Datos!P721&lt;=P$1006))),FALSE),OR(ISNUMBER(FIND(";"&amp;UPPER(TRIM(Datos!P721&amp;""))&amp;"=",P$1007)),ISNUMBER(FIND(";"&amp;UPPER(TRIM(Datos!P721&amp;""))&amp;";",P$1007))),OR(UPPER(TRIM(Datos!P721&amp;""))="SÍ",UPPER(TRIM(Datos!P721&amp;""))="SI",UPPER(TRIM(Datos!P721&amp;""))="NO"),IF(ISNUMBER(Datos!P721),AND(OR(P$1005="",Datos!P721&gt;=P$1005),OR(P$1006="",Datos!P721&lt;=P$1006)),FALSE),TRUE))))</f>
        <v>0.0</v>
      </c>
      <c r="Q721">
        <f>IF(Datos!Q721="",0,IF(AND(Q$1008&lt;&gt;"",Datos!Q721=Q$1008),0,IF(Q$1004=0,0,1-CHOOSE(Q$1004,IF(ISNUMBER(Datos!Q721),AND(OR(Q$1005="",Datos!Q721&gt;=Q$1005),OR(Q$1006="",Datos!Q721&lt;=Q$1006)),FALSE),IF(ISNUMBER(Datos!Q721),AND(Datos!Q721=INT(Datos!Q721),AND(OR(Q$1005="",Datos!Q721&gt;=Q$1005),OR(Q$1006="",Datos!Q721&lt;=Q$1006))),FALSE),OR(ISNUMBER(FIND(";"&amp;UPPER(TRIM(Datos!Q721&amp;""))&amp;"=",Q$1007)),ISNUMBER(FIND(";"&amp;UPPER(TRIM(Datos!Q721&amp;""))&amp;";",Q$1007))),OR(UPPER(TRIM(Datos!Q721&amp;""))="SÍ",UPPER(TRIM(Datos!Q721&amp;""))="SI",UPPER(TRIM(Datos!Q721&amp;""))="NO"),IF(ISNUMBER(Datos!Q721),AND(OR(Q$1005="",Datos!Q721&gt;=Q$1005),OR(Q$1006="",Datos!Q721&lt;=Q$1006)),FALSE),TRUE))))</f>
        <v>0.0</v>
      </c>
      <c r="R721">
        <f>IF(Datos!R721="",0,IF(AND(R$1008&lt;&gt;"",Datos!R721=R$1008),0,IF(R$1004=0,0,1-CHOOSE(R$1004,IF(ISNUMBER(Datos!R721),AND(OR(R$1005="",Datos!R721&gt;=R$1005),OR(R$1006="",Datos!R721&lt;=R$1006)),FALSE),IF(ISNUMBER(Datos!R721),AND(Datos!R721=INT(Datos!R721),AND(OR(R$1005="",Datos!R721&gt;=R$1005),OR(R$1006="",Datos!R721&lt;=R$1006))),FALSE),OR(ISNUMBER(FIND(";"&amp;UPPER(TRIM(Datos!R721&amp;""))&amp;"=",R$1007)),ISNUMBER(FIND(";"&amp;UPPER(TRIM(Datos!R721&amp;""))&amp;";",R$1007))),OR(UPPER(TRIM(Datos!R721&amp;""))="SÍ",UPPER(TRIM(Datos!R721&amp;""))="SI",UPPER(TRIM(Datos!R721&amp;""))="NO"),IF(ISNUMBER(Datos!R721),AND(OR(R$1005="",Datos!R721&gt;=R$1005),OR(R$1006="",Datos!R721&lt;=R$1006)),FALSE),TRUE))))</f>
        <v>0.0</v>
      </c>
      <c r="S721">
        <f>IF(Datos!S721="",0,IF(AND(S$1008&lt;&gt;"",Datos!S721=S$1008),0,IF(S$1004=0,0,1-CHOOSE(S$1004,IF(ISNUMBER(Datos!S721),AND(OR(S$1005="",Datos!S721&gt;=S$1005),OR(S$1006="",Datos!S721&lt;=S$1006)),FALSE),IF(ISNUMBER(Datos!S721),AND(Datos!S721=INT(Datos!S721),AND(OR(S$1005="",Datos!S721&gt;=S$1005),OR(S$1006="",Datos!S721&lt;=S$1006))),FALSE),OR(ISNUMBER(FIND(";"&amp;UPPER(TRIM(Datos!S721&amp;""))&amp;"=",S$1007)),ISNUMBER(FIND(";"&amp;UPPER(TRIM(Datos!S721&amp;""))&amp;";",S$1007))),OR(UPPER(TRIM(Datos!S721&amp;""))="SÍ",UPPER(TRIM(Datos!S721&amp;""))="SI",UPPER(TRIM(Datos!S721&amp;""))="NO"),IF(ISNUMBER(Datos!S721),AND(OR(S$1005="",Datos!S721&gt;=S$1005),OR(S$1006="",Datos!S721&lt;=S$1006)),FALSE),TRUE))))</f>
        <v>0.0</v>
      </c>
      <c r="T721">
        <f>IF(Datos!T721="",0,IF(AND(T$1008&lt;&gt;"",Datos!T721=T$1008),0,IF(T$1004=0,0,1-CHOOSE(T$1004,IF(ISNUMBER(Datos!T721),AND(OR(T$1005="",Datos!T721&gt;=T$1005),OR(T$1006="",Datos!T721&lt;=T$1006)),FALSE),IF(ISNUMBER(Datos!T721),AND(Datos!T721=INT(Datos!T721),AND(OR(T$1005="",Datos!T721&gt;=T$1005),OR(T$1006="",Datos!T721&lt;=T$1006))),FALSE),OR(ISNUMBER(FIND(";"&amp;UPPER(TRIM(Datos!T721&amp;""))&amp;"=",T$1007)),ISNUMBER(FIND(";"&amp;UPPER(TRIM(Datos!T721&amp;""))&amp;";",T$1007))),OR(UPPER(TRIM(Datos!T721&amp;""))="SÍ",UPPER(TRIM(Datos!T721&amp;""))="SI",UPPER(TRIM(Datos!T721&amp;""))="NO"),IF(ISNUMBER(Datos!T721),AND(OR(T$1005="",Datos!T721&gt;=T$1005),OR(T$1006="",Datos!T721&lt;=T$1006)),FALSE),TRUE))))</f>
        <v>0.0</v>
      </c>
      <c r="U721">
        <f>IF(Datos!U721="",0,IF(AND(U$1008&lt;&gt;"",Datos!U721=U$1008),0,IF(U$1004=0,0,1-CHOOSE(U$1004,IF(ISNUMBER(Datos!U721),AND(OR(U$1005="",Datos!U721&gt;=U$1005),OR(U$1006="",Datos!U721&lt;=U$1006)),FALSE),IF(ISNUMBER(Datos!U721),AND(Datos!U721=INT(Datos!U721),AND(OR(U$1005="",Datos!U721&gt;=U$1005),OR(U$1006="",Datos!U721&lt;=U$1006))),FALSE),OR(ISNUMBER(FIND(";"&amp;UPPER(TRIM(Datos!U721&amp;""))&amp;"=",U$1007)),ISNUMBER(FIND(";"&amp;UPPER(TRIM(Datos!U721&amp;""))&amp;";",U$1007))),OR(UPPER(TRIM(Datos!U721&amp;""))="SÍ",UPPER(TRIM(Datos!U721&amp;""))="SI",UPPER(TRIM(Datos!U721&amp;""))="NO"),IF(ISNUMBER(Datos!U721),AND(OR(U$1005="",Datos!U721&gt;=U$1005),OR(U$1006="",Datos!U721&lt;=U$1006)),FALSE),TRUE))))</f>
        <v>0.0</v>
      </c>
      <c r="V721">
        <f>IF(Datos!V721="",0,IF(AND(V$1008&lt;&gt;"",Datos!V721=V$1008),0,IF(V$1004=0,0,1-CHOOSE(V$1004,IF(ISNUMBER(Datos!V721),AND(OR(V$1005="",Datos!V721&gt;=V$1005),OR(V$1006="",Datos!V721&lt;=V$1006)),FALSE),IF(ISNUMBER(Datos!V721),AND(Datos!V721=INT(Datos!V721),AND(OR(V$1005="",Datos!V721&gt;=V$1005),OR(V$1006="",Datos!V721&lt;=V$1006))),FALSE),OR(ISNUMBER(FIND(";"&amp;UPPER(TRIM(Datos!V721&amp;""))&amp;"=",V$1007)),ISNUMBER(FIND(";"&amp;UPPER(TRIM(Datos!V721&amp;""))&amp;";",V$1007))),OR(UPPER(TRIM(Datos!V721&amp;""))="SÍ",UPPER(TRIM(Datos!V721&amp;""))="SI",UPPER(TRIM(Datos!V721&amp;""))="NO"),IF(ISNUMBER(Datos!V721),AND(OR(V$1005="",Datos!V721&gt;=V$1005),OR(V$1006="",Datos!V721&lt;=V$1006)),FALSE),TRUE))))</f>
        <v>0.0</v>
      </c>
      <c r="W721">
        <f>IF(Datos!W721="",0,IF(AND(W$1008&lt;&gt;"",Datos!W721=W$1008),0,IF(W$1004=0,0,1-CHOOSE(W$1004,IF(ISNUMBER(Datos!W721),AND(OR(W$1005="",Datos!W721&gt;=W$1005),OR(W$1006="",Datos!W721&lt;=W$1006)),FALSE),IF(ISNUMBER(Datos!W721),AND(Datos!W721=INT(Datos!W721),AND(OR(W$1005="",Datos!W721&gt;=W$1005),OR(W$1006="",Datos!W721&lt;=W$1006))),FALSE),OR(ISNUMBER(FIND(";"&amp;UPPER(TRIM(Datos!W721&amp;""))&amp;"=",W$1007)),ISNUMBER(FIND(";"&amp;UPPER(TRIM(Datos!W721&amp;""))&amp;";",W$1007))),OR(UPPER(TRIM(Datos!W721&amp;""))="SÍ",UPPER(TRIM(Datos!W721&amp;""))="SI",UPPER(TRIM(Datos!W721&amp;""))="NO"),IF(ISNUMBER(Datos!W721),AND(OR(W$1005="",Datos!W721&gt;=W$1005),OR(W$1006="",Datos!W721&lt;=W$1006)),FALSE),TRUE))))</f>
        <v>0.0</v>
      </c>
      <c r="X721">
        <f>IF(Datos!X721="",0,IF(AND(X$1008&lt;&gt;"",Datos!X721=X$1008),0,IF(X$1004=0,0,1-CHOOSE(X$1004,IF(ISNUMBER(Datos!X721),AND(OR(X$1005="",Datos!X721&gt;=X$1005),OR(X$1006="",Datos!X721&lt;=X$1006)),FALSE),IF(ISNUMBER(Datos!X721),AND(Datos!X721=INT(Datos!X721),AND(OR(X$1005="",Datos!X721&gt;=X$1005),OR(X$1006="",Datos!X721&lt;=X$1006))),FALSE),OR(ISNUMBER(FIND(";"&amp;UPPER(TRIM(Datos!X721&amp;""))&amp;"=",X$1007)),ISNUMBER(FIND(";"&amp;UPPER(TRIM(Datos!X721&amp;""))&amp;";",X$1007))),OR(UPPER(TRIM(Datos!X721&amp;""))="SÍ",UPPER(TRIM(Datos!X721&amp;""))="SI",UPPER(TRIM(Datos!X721&amp;""))="NO"),IF(ISNUMBER(Datos!X721),AND(OR(X$1005="",Datos!X721&gt;=X$1005),OR(X$1006="",Datos!X721&lt;=X$1006)),FALSE),TRUE))))</f>
        <v>0.0</v>
      </c>
      <c r="Y721">
        <f>IF(Datos!Y721="",0,IF(AND(Y$1008&lt;&gt;"",Datos!Y721=Y$1008),0,IF(Y$1004=0,0,1-CHOOSE(Y$1004,IF(ISNUMBER(Datos!Y721),AND(OR(Y$1005="",Datos!Y721&gt;=Y$1005),OR(Y$1006="",Datos!Y721&lt;=Y$1006)),FALSE),IF(ISNUMBER(Datos!Y721),AND(Datos!Y721=INT(Datos!Y721),AND(OR(Y$1005="",Datos!Y721&gt;=Y$1005),OR(Y$1006="",Datos!Y721&lt;=Y$1006))),FALSE),OR(ISNUMBER(FIND(";"&amp;UPPER(TRIM(Datos!Y721&amp;""))&amp;"=",Y$1007)),ISNUMBER(FIND(";"&amp;UPPER(TRIM(Datos!Y721&amp;""))&amp;";",Y$1007))),OR(UPPER(TRIM(Datos!Y721&amp;""))="SÍ",UPPER(TRIM(Datos!Y721&amp;""))="SI",UPPER(TRIM(Datos!Y721&amp;""))="NO"),IF(ISNUMBER(Datos!Y721),AND(OR(Y$1005="",Datos!Y721&gt;=Y$1005),OR(Y$1006="",Datos!Y721&lt;=Y$1006)),FALSE),TRUE))))</f>
        <v>0.0</v>
      </c>
      <c r="Z721">
        <f>IF(Datos!Z721="",0,IF(AND(Z$1008&lt;&gt;"",Datos!Z721=Z$1008),0,IF(Z$1004=0,0,1-CHOOSE(Z$1004,IF(ISNUMBER(Datos!Z721),AND(OR(Z$1005="",Datos!Z721&gt;=Z$1005),OR(Z$1006="",Datos!Z721&lt;=Z$1006)),FALSE),IF(ISNUMBER(Datos!Z721),AND(Datos!Z721=INT(Datos!Z721),AND(OR(Z$1005="",Datos!Z721&gt;=Z$1005),OR(Z$1006="",Datos!Z721&lt;=Z$1006))),FALSE),OR(ISNUMBER(FIND(";"&amp;UPPER(TRIM(Datos!Z721&amp;""))&amp;"=",Z$1007)),ISNUMBER(FIND(";"&amp;UPPER(TRIM(Datos!Z721&amp;""))&amp;";",Z$1007))),OR(UPPER(TRIM(Datos!Z721&amp;""))="SÍ",UPPER(TRIM(Datos!Z721&amp;""))="SI",UPPER(TRIM(Datos!Z721&amp;""))="NO"),IF(ISNUMBER(Datos!Z721),AND(OR(Z$1005="",Datos!Z721&gt;=Z$1005),OR(Z$1006="",Datos!Z721&lt;=Z$1006)),FALSE),TRUE))))</f>
        <v>0.0</v>
      </c>
      <c r="AA721">
        <f>IF(Datos!AA721="",0,IF(AND(AA$1008&lt;&gt;"",Datos!AA721=AA$1008),0,IF(AA$1004=0,0,1-CHOOSE(AA$1004,IF(ISNUMBER(Datos!AA721),AND(OR(AA$1005="",Datos!AA721&gt;=AA$1005),OR(AA$1006="",Datos!AA721&lt;=AA$1006)),FALSE),IF(ISNUMBER(Datos!AA721),AND(Datos!AA721=INT(Datos!AA721),AND(OR(AA$1005="",Datos!AA721&gt;=AA$1005),OR(AA$1006="",Datos!AA721&lt;=AA$1006))),FALSE),OR(ISNUMBER(FIND(";"&amp;UPPER(TRIM(Datos!AA721&amp;""))&amp;"=",AA$1007)),ISNUMBER(FIND(";"&amp;UPPER(TRIM(Datos!AA721&amp;""))&amp;";",AA$1007))),OR(UPPER(TRIM(Datos!AA721&amp;""))="SÍ",UPPER(TRIM(Datos!AA721&amp;""))="SI",UPPER(TRIM(Datos!AA721&amp;""))="NO"),IF(ISNUMBER(Datos!AA721),AND(OR(AA$1005="",Datos!AA721&gt;=AA$1005),OR(AA$1006="",Datos!AA721&lt;=AA$1006)),FALSE),TRUE))))</f>
        <v>0.0</v>
      </c>
      <c r="AB721">
        <f>IF(Datos!AB721="",0,IF(AND(AB$1008&lt;&gt;"",Datos!AB721=AB$1008),0,IF(AB$1004=0,0,1-CHOOSE(AB$1004,IF(ISNUMBER(Datos!AB721),AND(OR(AB$1005="",Datos!AB721&gt;=AB$1005),OR(AB$1006="",Datos!AB721&lt;=AB$1006)),FALSE),IF(ISNUMBER(Datos!AB721),AND(Datos!AB721=INT(Datos!AB721),AND(OR(AB$1005="",Datos!AB721&gt;=AB$1005),OR(AB$1006="",Datos!AB721&lt;=AB$1006))),FALSE),OR(ISNUMBER(FIND(";"&amp;UPPER(TRIM(Datos!AB721&amp;""))&amp;"=",AB$1007)),ISNUMBER(FIND(";"&amp;UPPER(TRIM(Datos!AB721&amp;""))&amp;";",AB$1007))),OR(UPPER(TRIM(Datos!AB721&amp;""))="SÍ",UPPER(TRIM(Datos!AB721&amp;""))="SI",UPPER(TRIM(Datos!AB721&amp;""))="NO"),IF(ISNUMBER(Datos!AB721),AND(OR(AB$1005="",Datos!AB721&gt;=AB$1005),OR(AB$1006="",Datos!AB721&lt;=AB$1006)),FALSE),TRUE))))</f>
        <v>0.0</v>
      </c>
      <c r="AC721">
        <f>IF(Datos!AC721="",0,IF(AND(AC$1008&lt;&gt;"",Datos!AC721=AC$1008),0,IF(AC$1004=0,0,1-CHOOSE(AC$1004,IF(ISNUMBER(Datos!AC721),AND(OR(AC$1005="",Datos!AC721&gt;=AC$1005),OR(AC$1006="",Datos!AC721&lt;=AC$1006)),FALSE),IF(ISNUMBER(Datos!AC721),AND(Datos!AC721=INT(Datos!AC721),AND(OR(AC$1005="",Datos!AC721&gt;=AC$1005),OR(AC$1006="",Datos!AC721&lt;=AC$1006))),FALSE),OR(ISNUMBER(FIND(";"&amp;UPPER(TRIM(Datos!AC721&amp;""))&amp;"=",AC$1007)),ISNUMBER(FIND(";"&amp;UPPER(TRIM(Datos!AC721&amp;""))&amp;";",AC$1007))),OR(UPPER(TRIM(Datos!AC721&amp;""))="SÍ",UPPER(TRIM(Datos!AC721&amp;""))="SI",UPPER(TRIM(Datos!AC721&amp;""))="NO"),IF(ISNUMBER(Datos!AC721),AND(OR(AC$1005="",Datos!AC721&gt;=AC$1005),OR(AC$1006="",Datos!AC721&lt;=AC$1006)),FALSE),TRUE))))</f>
        <v>0.0</v>
      </c>
      <c r="AD721">
        <f>IF(Datos!AD721="",0,IF(AND(AD$1008&lt;&gt;"",Datos!AD721=AD$1008),0,IF(AD$1004=0,0,1-CHOOSE(AD$1004,IF(ISNUMBER(Datos!AD721),AND(OR(AD$1005="",Datos!AD721&gt;=AD$1005),OR(AD$1006="",Datos!AD721&lt;=AD$1006)),FALSE),IF(ISNUMBER(Datos!AD721),AND(Datos!AD721=INT(Datos!AD721),AND(OR(AD$1005="",Datos!AD721&gt;=AD$1005),OR(AD$1006="",Datos!AD721&lt;=AD$1006))),FALSE),OR(ISNUMBER(FIND(";"&amp;UPPER(TRIM(Datos!AD721&amp;""))&amp;"=",AD$1007)),ISNUMBER(FIND(";"&amp;UPPER(TRIM(Datos!AD721&amp;""))&amp;";",AD$1007))),OR(UPPER(TRIM(Datos!AD721&amp;""))="SÍ",UPPER(TRIM(Datos!AD721&amp;""))="SI",UPPER(TRIM(Datos!AD721&amp;""))="NO"),IF(ISNUMBER(Datos!AD721),AND(OR(AD$1005="",Datos!AD721&gt;=AD$1005),OR(AD$1006="",Datos!AD721&lt;=AD$1006)),FALSE),TRUE))))</f>
        <v>0.0</v>
      </c>
      <c r="AE721">
        <f>IF(Datos!AE721="",0,IF(AND(AE$1008&lt;&gt;"",Datos!AE721=AE$1008),0,IF(AE$1004=0,0,1-CHOOSE(AE$1004,IF(ISNUMBER(Datos!AE721),AND(OR(AE$1005="",Datos!AE721&gt;=AE$1005),OR(AE$1006="",Datos!AE721&lt;=AE$1006)),FALSE),IF(ISNUMBER(Datos!AE721),AND(Datos!AE721=INT(Datos!AE721),AND(OR(AE$1005="",Datos!AE721&gt;=AE$1005),OR(AE$1006="",Datos!AE721&lt;=AE$1006))),FALSE),OR(ISNUMBER(FIND(";"&amp;UPPER(TRIM(Datos!AE721&amp;""))&amp;"=",AE$1007)),ISNUMBER(FIND(";"&amp;UPPER(TRIM(Datos!AE721&amp;""))&amp;";",AE$1007))),OR(UPPER(TRIM(Datos!AE721&amp;""))="SÍ",UPPER(TRIM(Datos!AE721&amp;""))="SI",UPPER(TRIM(Datos!AE721&amp;""))="NO"),IF(ISNUMBER(Datos!AE721),AND(OR(AE$1005="",Datos!AE721&gt;=AE$1005),OR(AE$1006="",Datos!AE721&lt;=AE$1006)),FALSE),TRUE))))</f>
        <v>0.0</v>
      </c>
    </row>
    <row r="722" spans="2:31">
      <c r="B722">
        <f>IF(Datos!B722="",0,IF(AND(B$1008&lt;&gt;"",Datos!B722=B$1008),0,IF(B$1004=0,0,1-CHOOSE(B$1004,IF(ISNUMBER(Datos!B722),AND(OR(B$1005="",Datos!B722&gt;=B$1005),OR(B$1006="",Datos!B722&lt;=B$1006)),FALSE),IF(ISNUMBER(Datos!B722),AND(Datos!B722=INT(Datos!B722),AND(OR(B$1005="",Datos!B722&gt;=B$1005),OR(B$1006="",Datos!B722&lt;=B$1006))),FALSE),OR(ISNUMBER(FIND(";"&amp;UPPER(TRIM(Datos!B722&amp;""))&amp;"=",B$1007)),ISNUMBER(FIND(";"&amp;UPPER(TRIM(Datos!B722&amp;""))&amp;";",B$1007))),OR(UPPER(TRIM(Datos!B722&amp;""))="SÍ",UPPER(TRIM(Datos!B722&amp;""))="SI",UPPER(TRIM(Datos!B722&amp;""))="NO"),IF(ISNUMBER(Datos!B722),AND(OR(B$1005="",Datos!B722&gt;=B$1005),OR(B$1006="",Datos!B722&lt;=B$1006)),FALSE),TRUE))))</f>
        <v>0.0</v>
      </c>
      <c r="C722">
        <f>IF(Datos!C722="",0,IF(AND(C$1008&lt;&gt;"",Datos!C722=C$1008),0,IF(C$1004=0,0,1-CHOOSE(C$1004,IF(ISNUMBER(Datos!C722),AND(OR(C$1005="",Datos!C722&gt;=C$1005),OR(C$1006="",Datos!C722&lt;=C$1006)),FALSE),IF(ISNUMBER(Datos!C722),AND(Datos!C722=INT(Datos!C722),AND(OR(C$1005="",Datos!C722&gt;=C$1005),OR(C$1006="",Datos!C722&lt;=C$1006))),FALSE),OR(ISNUMBER(FIND(";"&amp;UPPER(TRIM(Datos!C722&amp;""))&amp;"=",C$1007)),ISNUMBER(FIND(";"&amp;UPPER(TRIM(Datos!C722&amp;""))&amp;";",C$1007))),OR(UPPER(TRIM(Datos!C722&amp;""))="SÍ",UPPER(TRIM(Datos!C722&amp;""))="SI",UPPER(TRIM(Datos!C722&amp;""))="NO"),IF(ISNUMBER(Datos!C722),AND(OR(C$1005="",Datos!C722&gt;=C$1005),OR(C$1006="",Datos!C722&lt;=C$1006)),FALSE),TRUE))))</f>
        <v>0.0</v>
      </c>
      <c r="D722">
        <f>IF(Datos!D722="",0,IF(AND(D$1008&lt;&gt;"",Datos!D722=D$1008),0,IF(D$1004=0,0,1-CHOOSE(D$1004,IF(ISNUMBER(Datos!D722),AND(OR(D$1005="",Datos!D722&gt;=D$1005),OR(D$1006="",Datos!D722&lt;=D$1006)),FALSE),IF(ISNUMBER(Datos!D722),AND(Datos!D722=INT(Datos!D722),AND(OR(D$1005="",Datos!D722&gt;=D$1005),OR(D$1006="",Datos!D722&lt;=D$1006))),FALSE),OR(ISNUMBER(FIND(";"&amp;UPPER(TRIM(Datos!D722&amp;""))&amp;"=",D$1007)),ISNUMBER(FIND(";"&amp;UPPER(TRIM(Datos!D722&amp;""))&amp;";",D$1007))),OR(UPPER(TRIM(Datos!D722&amp;""))="SÍ",UPPER(TRIM(Datos!D722&amp;""))="SI",UPPER(TRIM(Datos!D722&amp;""))="NO"),IF(ISNUMBER(Datos!D722),AND(OR(D$1005="",Datos!D722&gt;=D$1005),OR(D$1006="",Datos!D722&lt;=D$1006)),FALSE),TRUE))))</f>
        <v>0.0</v>
      </c>
      <c r="E722">
        <f>IF(Datos!E722="",0,IF(AND(E$1008&lt;&gt;"",Datos!E722=E$1008),0,IF(E$1004=0,0,1-CHOOSE(E$1004,IF(ISNUMBER(Datos!E722),AND(OR(E$1005="",Datos!E722&gt;=E$1005),OR(E$1006="",Datos!E722&lt;=E$1006)),FALSE),IF(ISNUMBER(Datos!E722),AND(Datos!E722=INT(Datos!E722),AND(OR(E$1005="",Datos!E722&gt;=E$1005),OR(E$1006="",Datos!E722&lt;=E$1006))),FALSE),OR(ISNUMBER(FIND(";"&amp;UPPER(TRIM(Datos!E722&amp;""))&amp;"=",E$1007)),ISNUMBER(FIND(";"&amp;UPPER(TRIM(Datos!E722&amp;""))&amp;";",E$1007))),OR(UPPER(TRIM(Datos!E722&amp;""))="SÍ",UPPER(TRIM(Datos!E722&amp;""))="SI",UPPER(TRIM(Datos!E722&amp;""))="NO"),IF(ISNUMBER(Datos!E722),AND(OR(E$1005="",Datos!E722&gt;=E$1005),OR(E$1006="",Datos!E722&lt;=E$1006)),FALSE),TRUE))))</f>
        <v>0.0</v>
      </c>
      <c r="F722">
        <f>IF(Datos!F722="",0,IF(AND(F$1008&lt;&gt;"",Datos!F722=F$1008),0,IF(F$1004=0,0,1-CHOOSE(F$1004,IF(ISNUMBER(Datos!F722),AND(OR(F$1005="",Datos!F722&gt;=F$1005),OR(F$1006="",Datos!F722&lt;=F$1006)),FALSE),IF(ISNUMBER(Datos!F722),AND(Datos!F722=INT(Datos!F722),AND(OR(F$1005="",Datos!F722&gt;=F$1005),OR(F$1006="",Datos!F722&lt;=F$1006))),FALSE),OR(ISNUMBER(FIND(";"&amp;UPPER(TRIM(Datos!F722&amp;""))&amp;"=",F$1007)),ISNUMBER(FIND(";"&amp;UPPER(TRIM(Datos!F722&amp;""))&amp;";",F$1007))),OR(UPPER(TRIM(Datos!F722&amp;""))="SÍ",UPPER(TRIM(Datos!F722&amp;""))="SI",UPPER(TRIM(Datos!F722&amp;""))="NO"),IF(ISNUMBER(Datos!F722),AND(OR(F$1005="",Datos!F722&gt;=F$1005),OR(F$1006="",Datos!F722&lt;=F$1006)),FALSE),TRUE))))</f>
        <v>0.0</v>
      </c>
      <c r="G722">
        <f>IF(Datos!G722="",0,IF(AND(G$1008&lt;&gt;"",Datos!G722=G$1008),0,IF(G$1004=0,0,1-CHOOSE(G$1004,IF(ISNUMBER(Datos!G722),AND(OR(G$1005="",Datos!G722&gt;=G$1005),OR(G$1006="",Datos!G722&lt;=G$1006)),FALSE),IF(ISNUMBER(Datos!G722),AND(Datos!G722=INT(Datos!G722),AND(OR(G$1005="",Datos!G722&gt;=G$1005),OR(G$1006="",Datos!G722&lt;=G$1006))),FALSE),OR(ISNUMBER(FIND(";"&amp;UPPER(TRIM(Datos!G722&amp;""))&amp;"=",G$1007)),ISNUMBER(FIND(";"&amp;UPPER(TRIM(Datos!G722&amp;""))&amp;";",G$1007))),OR(UPPER(TRIM(Datos!G722&amp;""))="SÍ",UPPER(TRIM(Datos!G722&amp;""))="SI",UPPER(TRIM(Datos!G722&amp;""))="NO"),IF(ISNUMBER(Datos!G722),AND(OR(G$1005="",Datos!G722&gt;=G$1005),OR(G$1006="",Datos!G722&lt;=G$1006)),FALSE),TRUE))))</f>
        <v>0.0</v>
      </c>
      <c r="H722">
        <f>IF(Datos!H722="",0,IF(AND(H$1008&lt;&gt;"",Datos!H722=H$1008),0,IF(H$1004=0,0,1-CHOOSE(H$1004,IF(ISNUMBER(Datos!H722),AND(OR(H$1005="",Datos!H722&gt;=H$1005),OR(H$1006="",Datos!H722&lt;=H$1006)),FALSE),IF(ISNUMBER(Datos!H722),AND(Datos!H722=INT(Datos!H722),AND(OR(H$1005="",Datos!H722&gt;=H$1005),OR(H$1006="",Datos!H722&lt;=H$1006))),FALSE),OR(ISNUMBER(FIND(";"&amp;UPPER(TRIM(Datos!H722&amp;""))&amp;"=",H$1007)),ISNUMBER(FIND(";"&amp;UPPER(TRIM(Datos!H722&amp;""))&amp;";",H$1007))),OR(UPPER(TRIM(Datos!H722&amp;""))="SÍ",UPPER(TRIM(Datos!H722&amp;""))="SI",UPPER(TRIM(Datos!H722&amp;""))="NO"),IF(ISNUMBER(Datos!H722),AND(OR(H$1005="",Datos!H722&gt;=H$1005),OR(H$1006="",Datos!H722&lt;=H$1006)),FALSE),TRUE))))</f>
        <v>0.0</v>
      </c>
      <c r="I722">
        <f>IF(Datos!I722="",0,IF(AND(I$1008&lt;&gt;"",Datos!I722=I$1008),0,IF(I$1004=0,0,1-CHOOSE(I$1004,IF(ISNUMBER(Datos!I722),AND(OR(I$1005="",Datos!I722&gt;=I$1005),OR(I$1006="",Datos!I722&lt;=I$1006)),FALSE),IF(ISNUMBER(Datos!I722),AND(Datos!I722=INT(Datos!I722),AND(OR(I$1005="",Datos!I722&gt;=I$1005),OR(I$1006="",Datos!I722&lt;=I$1006))),FALSE),OR(ISNUMBER(FIND(";"&amp;UPPER(TRIM(Datos!I722&amp;""))&amp;"=",I$1007)),ISNUMBER(FIND(";"&amp;UPPER(TRIM(Datos!I722&amp;""))&amp;";",I$1007))),OR(UPPER(TRIM(Datos!I722&amp;""))="SÍ",UPPER(TRIM(Datos!I722&amp;""))="SI",UPPER(TRIM(Datos!I722&amp;""))="NO"),IF(ISNUMBER(Datos!I722),AND(OR(I$1005="",Datos!I722&gt;=I$1005),OR(I$1006="",Datos!I722&lt;=I$1006)),FALSE),TRUE))))</f>
        <v>0.0</v>
      </c>
      <c r="J722">
        <f>IF(Datos!J722="",0,IF(AND(J$1008&lt;&gt;"",Datos!J722=J$1008),0,IF(J$1004=0,0,1-CHOOSE(J$1004,IF(ISNUMBER(Datos!J722),AND(OR(J$1005="",Datos!J722&gt;=J$1005),OR(J$1006="",Datos!J722&lt;=J$1006)),FALSE),IF(ISNUMBER(Datos!J722),AND(Datos!J722=INT(Datos!J722),AND(OR(J$1005="",Datos!J722&gt;=J$1005),OR(J$1006="",Datos!J722&lt;=J$1006))),FALSE),OR(ISNUMBER(FIND(";"&amp;UPPER(TRIM(Datos!J722&amp;""))&amp;"=",J$1007)),ISNUMBER(FIND(";"&amp;UPPER(TRIM(Datos!J722&amp;""))&amp;";",J$1007))),OR(UPPER(TRIM(Datos!J722&amp;""))="SÍ",UPPER(TRIM(Datos!J722&amp;""))="SI",UPPER(TRIM(Datos!J722&amp;""))="NO"),IF(ISNUMBER(Datos!J722),AND(OR(J$1005="",Datos!J722&gt;=J$1005),OR(J$1006="",Datos!J722&lt;=J$1006)),FALSE),TRUE))))</f>
        <v>0.0</v>
      </c>
      <c r="K722">
        <f>IF(Datos!K722="",0,IF(AND(K$1008&lt;&gt;"",Datos!K722=K$1008),0,IF(K$1004=0,0,1-CHOOSE(K$1004,IF(ISNUMBER(Datos!K722),AND(OR(K$1005="",Datos!K722&gt;=K$1005),OR(K$1006="",Datos!K722&lt;=K$1006)),FALSE),IF(ISNUMBER(Datos!K722),AND(Datos!K722=INT(Datos!K722),AND(OR(K$1005="",Datos!K722&gt;=K$1005),OR(K$1006="",Datos!K722&lt;=K$1006))),FALSE),OR(ISNUMBER(FIND(";"&amp;UPPER(TRIM(Datos!K722&amp;""))&amp;"=",K$1007)),ISNUMBER(FIND(";"&amp;UPPER(TRIM(Datos!K722&amp;""))&amp;";",K$1007))),OR(UPPER(TRIM(Datos!K722&amp;""))="SÍ",UPPER(TRIM(Datos!K722&amp;""))="SI",UPPER(TRIM(Datos!K722&amp;""))="NO"),IF(ISNUMBER(Datos!K722),AND(OR(K$1005="",Datos!K722&gt;=K$1005),OR(K$1006="",Datos!K722&lt;=K$1006)),FALSE),TRUE))))</f>
        <v>0.0</v>
      </c>
      <c r="L722">
        <f>IF(Datos!L722="",0,IF(AND(L$1008&lt;&gt;"",Datos!L722=L$1008),0,IF(L$1004=0,0,1-CHOOSE(L$1004,IF(ISNUMBER(Datos!L722),AND(OR(L$1005="",Datos!L722&gt;=L$1005),OR(L$1006="",Datos!L722&lt;=L$1006)),FALSE),IF(ISNUMBER(Datos!L722),AND(Datos!L722=INT(Datos!L722),AND(OR(L$1005="",Datos!L722&gt;=L$1005),OR(L$1006="",Datos!L722&lt;=L$1006))),FALSE),OR(ISNUMBER(FIND(";"&amp;UPPER(TRIM(Datos!L722&amp;""))&amp;"=",L$1007)),ISNUMBER(FIND(";"&amp;UPPER(TRIM(Datos!L722&amp;""))&amp;";",L$1007))),OR(UPPER(TRIM(Datos!L722&amp;""))="SÍ",UPPER(TRIM(Datos!L722&amp;""))="SI",UPPER(TRIM(Datos!L722&amp;""))="NO"),IF(ISNUMBER(Datos!L722),AND(OR(L$1005="",Datos!L722&gt;=L$1005),OR(L$1006="",Datos!L722&lt;=L$1006)),FALSE),TRUE))))</f>
        <v>0.0</v>
      </c>
      <c r="M722">
        <f>IF(Datos!M722="",0,IF(AND(M$1008&lt;&gt;"",Datos!M722=M$1008),0,IF(M$1004=0,0,1-CHOOSE(M$1004,IF(ISNUMBER(Datos!M722),AND(OR(M$1005="",Datos!M722&gt;=M$1005),OR(M$1006="",Datos!M722&lt;=M$1006)),FALSE),IF(ISNUMBER(Datos!M722),AND(Datos!M722=INT(Datos!M722),AND(OR(M$1005="",Datos!M722&gt;=M$1005),OR(M$1006="",Datos!M722&lt;=M$1006))),FALSE),OR(ISNUMBER(FIND(";"&amp;UPPER(TRIM(Datos!M722&amp;""))&amp;"=",M$1007)),ISNUMBER(FIND(";"&amp;UPPER(TRIM(Datos!M722&amp;""))&amp;";",M$1007))),OR(UPPER(TRIM(Datos!M722&amp;""))="SÍ",UPPER(TRIM(Datos!M722&amp;""))="SI",UPPER(TRIM(Datos!M722&amp;""))="NO"),IF(ISNUMBER(Datos!M722),AND(OR(M$1005="",Datos!M722&gt;=M$1005),OR(M$1006="",Datos!M722&lt;=M$1006)),FALSE),TRUE))))</f>
        <v>0.0</v>
      </c>
      <c r="N722">
        <f>IF(Datos!N722="",0,IF(AND(N$1008&lt;&gt;"",Datos!N722=N$1008),0,IF(N$1004=0,0,1-CHOOSE(N$1004,IF(ISNUMBER(Datos!N722),AND(OR(N$1005="",Datos!N722&gt;=N$1005),OR(N$1006="",Datos!N722&lt;=N$1006)),FALSE),IF(ISNUMBER(Datos!N722),AND(Datos!N722=INT(Datos!N722),AND(OR(N$1005="",Datos!N722&gt;=N$1005),OR(N$1006="",Datos!N722&lt;=N$1006))),FALSE),OR(ISNUMBER(FIND(";"&amp;UPPER(TRIM(Datos!N722&amp;""))&amp;"=",N$1007)),ISNUMBER(FIND(";"&amp;UPPER(TRIM(Datos!N722&amp;""))&amp;";",N$1007))),OR(UPPER(TRIM(Datos!N722&amp;""))="SÍ",UPPER(TRIM(Datos!N722&amp;""))="SI",UPPER(TRIM(Datos!N722&amp;""))="NO"),IF(ISNUMBER(Datos!N722),AND(OR(N$1005="",Datos!N722&gt;=N$1005),OR(N$1006="",Datos!N722&lt;=N$1006)),FALSE),TRUE))))</f>
        <v>0.0</v>
      </c>
      <c r="O722">
        <f>IF(Datos!O722="",0,IF(AND(O$1008&lt;&gt;"",Datos!O722=O$1008),0,IF(O$1004=0,0,1-CHOOSE(O$1004,IF(ISNUMBER(Datos!O722),AND(OR(O$1005="",Datos!O722&gt;=O$1005),OR(O$1006="",Datos!O722&lt;=O$1006)),FALSE),IF(ISNUMBER(Datos!O722),AND(Datos!O722=INT(Datos!O722),AND(OR(O$1005="",Datos!O722&gt;=O$1005),OR(O$1006="",Datos!O722&lt;=O$1006))),FALSE),OR(ISNUMBER(FIND(";"&amp;UPPER(TRIM(Datos!O722&amp;""))&amp;"=",O$1007)),ISNUMBER(FIND(";"&amp;UPPER(TRIM(Datos!O722&amp;""))&amp;";",O$1007))),OR(UPPER(TRIM(Datos!O722&amp;""))="SÍ",UPPER(TRIM(Datos!O722&amp;""))="SI",UPPER(TRIM(Datos!O722&amp;""))="NO"),IF(ISNUMBER(Datos!O722),AND(OR(O$1005="",Datos!O722&gt;=O$1005),OR(O$1006="",Datos!O722&lt;=O$1006)),FALSE),TRUE))))</f>
        <v>0.0</v>
      </c>
      <c r="P722">
        <f>IF(Datos!P722="",0,IF(AND(P$1008&lt;&gt;"",Datos!P722=P$1008),0,IF(P$1004=0,0,1-CHOOSE(P$1004,IF(ISNUMBER(Datos!P722),AND(OR(P$1005="",Datos!P722&gt;=P$1005),OR(P$1006="",Datos!P722&lt;=P$1006)),FALSE),IF(ISNUMBER(Datos!P722),AND(Datos!P722=INT(Datos!P722),AND(OR(P$1005="",Datos!P722&gt;=P$1005),OR(P$1006="",Datos!P722&lt;=P$1006))),FALSE),OR(ISNUMBER(FIND(";"&amp;UPPER(TRIM(Datos!P722&amp;""))&amp;"=",P$1007)),ISNUMBER(FIND(";"&amp;UPPER(TRIM(Datos!P722&amp;""))&amp;";",P$1007))),OR(UPPER(TRIM(Datos!P722&amp;""))="SÍ",UPPER(TRIM(Datos!P722&amp;""))="SI",UPPER(TRIM(Datos!P722&amp;""))="NO"),IF(ISNUMBER(Datos!P722),AND(OR(P$1005="",Datos!P722&gt;=P$1005),OR(P$1006="",Datos!P722&lt;=P$1006)),FALSE),TRUE))))</f>
        <v>0.0</v>
      </c>
      <c r="Q722">
        <f>IF(Datos!Q722="",0,IF(AND(Q$1008&lt;&gt;"",Datos!Q722=Q$1008),0,IF(Q$1004=0,0,1-CHOOSE(Q$1004,IF(ISNUMBER(Datos!Q722),AND(OR(Q$1005="",Datos!Q722&gt;=Q$1005),OR(Q$1006="",Datos!Q722&lt;=Q$1006)),FALSE),IF(ISNUMBER(Datos!Q722),AND(Datos!Q722=INT(Datos!Q722),AND(OR(Q$1005="",Datos!Q722&gt;=Q$1005),OR(Q$1006="",Datos!Q722&lt;=Q$1006))),FALSE),OR(ISNUMBER(FIND(";"&amp;UPPER(TRIM(Datos!Q722&amp;""))&amp;"=",Q$1007)),ISNUMBER(FIND(";"&amp;UPPER(TRIM(Datos!Q722&amp;""))&amp;";",Q$1007))),OR(UPPER(TRIM(Datos!Q722&amp;""))="SÍ",UPPER(TRIM(Datos!Q722&amp;""))="SI",UPPER(TRIM(Datos!Q722&amp;""))="NO"),IF(ISNUMBER(Datos!Q722),AND(OR(Q$1005="",Datos!Q722&gt;=Q$1005),OR(Q$1006="",Datos!Q722&lt;=Q$1006)),FALSE),TRUE))))</f>
        <v>0.0</v>
      </c>
      <c r="R722">
        <f>IF(Datos!R722="",0,IF(AND(R$1008&lt;&gt;"",Datos!R722=R$1008),0,IF(R$1004=0,0,1-CHOOSE(R$1004,IF(ISNUMBER(Datos!R722),AND(OR(R$1005="",Datos!R722&gt;=R$1005),OR(R$1006="",Datos!R722&lt;=R$1006)),FALSE),IF(ISNUMBER(Datos!R722),AND(Datos!R722=INT(Datos!R722),AND(OR(R$1005="",Datos!R722&gt;=R$1005),OR(R$1006="",Datos!R722&lt;=R$1006))),FALSE),OR(ISNUMBER(FIND(";"&amp;UPPER(TRIM(Datos!R722&amp;""))&amp;"=",R$1007)),ISNUMBER(FIND(";"&amp;UPPER(TRIM(Datos!R722&amp;""))&amp;";",R$1007))),OR(UPPER(TRIM(Datos!R722&amp;""))="SÍ",UPPER(TRIM(Datos!R722&amp;""))="SI",UPPER(TRIM(Datos!R722&amp;""))="NO"),IF(ISNUMBER(Datos!R722),AND(OR(R$1005="",Datos!R722&gt;=R$1005),OR(R$1006="",Datos!R722&lt;=R$1006)),FALSE),TRUE))))</f>
        <v>0.0</v>
      </c>
      <c r="S722">
        <f>IF(Datos!S722="",0,IF(AND(S$1008&lt;&gt;"",Datos!S722=S$1008),0,IF(S$1004=0,0,1-CHOOSE(S$1004,IF(ISNUMBER(Datos!S722),AND(OR(S$1005="",Datos!S722&gt;=S$1005),OR(S$1006="",Datos!S722&lt;=S$1006)),FALSE),IF(ISNUMBER(Datos!S722),AND(Datos!S722=INT(Datos!S722),AND(OR(S$1005="",Datos!S722&gt;=S$1005),OR(S$1006="",Datos!S722&lt;=S$1006))),FALSE),OR(ISNUMBER(FIND(";"&amp;UPPER(TRIM(Datos!S722&amp;""))&amp;"=",S$1007)),ISNUMBER(FIND(";"&amp;UPPER(TRIM(Datos!S722&amp;""))&amp;";",S$1007))),OR(UPPER(TRIM(Datos!S722&amp;""))="SÍ",UPPER(TRIM(Datos!S722&amp;""))="SI",UPPER(TRIM(Datos!S722&amp;""))="NO"),IF(ISNUMBER(Datos!S722),AND(OR(S$1005="",Datos!S722&gt;=S$1005),OR(S$1006="",Datos!S722&lt;=S$1006)),FALSE),TRUE))))</f>
        <v>0.0</v>
      </c>
      <c r="T722">
        <f>IF(Datos!T722="",0,IF(AND(T$1008&lt;&gt;"",Datos!T722=T$1008),0,IF(T$1004=0,0,1-CHOOSE(T$1004,IF(ISNUMBER(Datos!T722),AND(OR(T$1005="",Datos!T722&gt;=T$1005),OR(T$1006="",Datos!T722&lt;=T$1006)),FALSE),IF(ISNUMBER(Datos!T722),AND(Datos!T722=INT(Datos!T722),AND(OR(T$1005="",Datos!T722&gt;=T$1005),OR(T$1006="",Datos!T722&lt;=T$1006))),FALSE),OR(ISNUMBER(FIND(";"&amp;UPPER(TRIM(Datos!T722&amp;""))&amp;"=",T$1007)),ISNUMBER(FIND(";"&amp;UPPER(TRIM(Datos!T722&amp;""))&amp;";",T$1007))),OR(UPPER(TRIM(Datos!T722&amp;""))="SÍ",UPPER(TRIM(Datos!T722&amp;""))="SI",UPPER(TRIM(Datos!T722&amp;""))="NO"),IF(ISNUMBER(Datos!T722),AND(OR(T$1005="",Datos!T722&gt;=T$1005),OR(T$1006="",Datos!T722&lt;=T$1006)),FALSE),TRUE))))</f>
        <v>0.0</v>
      </c>
      <c r="U722">
        <f>IF(Datos!U722="",0,IF(AND(U$1008&lt;&gt;"",Datos!U722=U$1008),0,IF(U$1004=0,0,1-CHOOSE(U$1004,IF(ISNUMBER(Datos!U722),AND(OR(U$1005="",Datos!U722&gt;=U$1005),OR(U$1006="",Datos!U722&lt;=U$1006)),FALSE),IF(ISNUMBER(Datos!U722),AND(Datos!U722=INT(Datos!U722),AND(OR(U$1005="",Datos!U722&gt;=U$1005),OR(U$1006="",Datos!U722&lt;=U$1006))),FALSE),OR(ISNUMBER(FIND(";"&amp;UPPER(TRIM(Datos!U722&amp;""))&amp;"=",U$1007)),ISNUMBER(FIND(";"&amp;UPPER(TRIM(Datos!U722&amp;""))&amp;";",U$1007))),OR(UPPER(TRIM(Datos!U722&amp;""))="SÍ",UPPER(TRIM(Datos!U722&amp;""))="SI",UPPER(TRIM(Datos!U722&amp;""))="NO"),IF(ISNUMBER(Datos!U722),AND(OR(U$1005="",Datos!U722&gt;=U$1005),OR(U$1006="",Datos!U722&lt;=U$1006)),FALSE),TRUE))))</f>
        <v>0.0</v>
      </c>
      <c r="V722">
        <f>IF(Datos!V722="",0,IF(AND(V$1008&lt;&gt;"",Datos!V722=V$1008),0,IF(V$1004=0,0,1-CHOOSE(V$1004,IF(ISNUMBER(Datos!V722),AND(OR(V$1005="",Datos!V722&gt;=V$1005),OR(V$1006="",Datos!V722&lt;=V$1006)),FALSE),IF(ISNUMBER(Datos!V722),AND(Datos!V722=INT(Datos!V722),AND(OR(V$1005="",Datos!V722&gt;=V$1005),OR(V$1006="",Datos!V722&lt;=V$1006))),FALSE),OR(ISNUMBER(FIND(";"&amp;UPPER(TRIM(Datos!V722&amp;""))&amp;"=",V$1007)),ISNUMBER(FIND(";"&amp;UPPER(TRIM(Datos!V722&amp;""))&amp;";",V$1007))),OR(UPPER(TRIM(Datos!V722&amp;""))="SÍ",UPPER(TRIM(Datos!V722&amp;""))="SI",UPPER(TRIM(Datos!V722&amp;""))="NO"),IF(ISNUMBER(Datos!V722),AND(OR(V$1005="",Datos!V722&gt;=V$1005),OR(V$1006="",Datos!V722&lt;=V$1006)),FALSE),TRUE))))</f>
        <v>0.0</v>
      </c>
      <c r="W722">
        <f>IF(Datos!W722="",0,IF(AND(W$1008&lt;&gt;"",Datos!W722=W$1008),0,IF(W$1004=0,0,1-CHOOSE(W$1004,IF(ISNUMBER(Datos!W722),AND(OR(W$1005="",Datos!W722&gt;=W$1005),OR(W$1006="",Datos!W722&lt;=W$1006)),FALSE),IF(ISNUMBER(Datos!W722),AND(Datos!W722=INT(Datos!W722),AND(OR(W$1005="",Datos!W722&gt;=W$1005),OR(W$1006="",Datos!W722&lt;=W$1006))),FALSE),OR(ISNUMBER(FIND(";"&amp;UPPER(TRIM(Datos!W722&amp;""))&amp;"=",W$1007)),ISNUMBER(FIND(";"&amp;UPPER(TRIM(Datos!W722&amp;""))&amp;";",W$1007))),OR(UPPER(TRIM(Datos!W722&amp;""))="SÍ",UPPER(TRIM(Datos!W722&amp;""))="SI",UPPER(TRIM(Datos!W722&amp;""))="NO"),IF(ISNUMBER(Datos!W722),AND(OR(W$1005="",Datos!W722&gt;=W$1005),OR(W$1006="",Datos!W722&lt;=W$1006)),FALSE),TRUE))))</f>
        <v>0.0</v>
      </c>
      <c r="X722">
        <f>IF(Datos!X722="",0,IF(AND(X$1008&lt;&gt;"",Datos!X722=X$1008),0,IF(X$1004=0,0,1-CHOOSE(X$1004,IF(ISNUMBER(Datos!X722),AND(OR(X$1005="",Datos!X722&gt;=X$1005),OR(X$1006="",Datos!X722&lt;=X$1006)),FALSE),IF(ISNUMBER(Datos!X722),AND(Datos!X722=INT(Datos!X722),AND(OR(X$1005="",Datos!X722&gt;=X$1005),OR(X$1006="",Datos!X722&lt;=X$1006))),FALSE),OR(ISNUMBER(FIND(";"&amp;UPPER(TRIM(Datos!X722&amp;""))&amp;"=",X$1007)),ISNUMBER(FIND(";"&amp;UPPER(TRIM(Datos!X722&amp;""))&amp;";",X$1007))),OR(UPPER(TRIM(Datos!X722&amp;""))="SÍ",UPPER(TRIM(Datos!X722&amp;""))="SI",UPPER(TRIM(Datos!X722&amp;""))="NO"),IF(ISNUMBER(Datos!X722),AND(OR(X$1005="",Datos!X722&gt;=X$1005),OR(X$1006="",Datos!X722&lt;=X$1006)),FALSE),TRUE))))</f>
        <v>0.0</v>
      </c>
      <c r="Y722">
        <f>IF(Datos!Y722="",0,IF(AND(Y$1008&lt;&gt;"",Datos!Y722=Y$1008),0,IF(Y$1004=0,0,1-CHOOSE(Y$1004,IF(ISNUMBER(Datos!Y722),AND(OR(Y$1005="",Datos!Y722&gt;=Y$1005),OR(Y$1006="",Datos!Y722&lt;=Y$1006)),FALSE),IF(ISNUMBER(Datos!Y722),AND(Datos!Y722=INT(Datos!Y722),AND(OR(Y$1005="",Datos!Y722&gt;=Y$1005),OR(Y$1006="",Datos!Y722&lt;=Y$1006))),FALSE),OR(ISNUMBER(FIND(";"&amp;UPPER(TRIM(Datos!Y722&amp;""))&amp;"=",Y$1007)),ISNUMBER(FIND(";"&amp;UPPER(TRIM(Datos!Y722&amp;""))&amp;";",Y$1007))),OR(UPPER(TRIM(Datos!Y722&amp;""))="SÍ",UPPER(TRIM(Datos!Y722&amp;""))="SI",UPPER(TRIM(Datos!Y722&amp;""))="NO"),IF(ISNUMBER(Datos!Y722),AND(OR(Y$1005="",Datos!Y722&gt;=Y$1005),OR(Y$1006="",Datos!Y722&lt;=Y$1006)),FALSE),TRUE))))</f>
        <v>0.0</v>
      </c>
      <c r="Z722">
        <f>IF(Datos!Z722="",0,IF(AND(Z$1008&lt;&gt;"",Datos!Z722=Z$1008),0,IF(Z$1004=0,0,1-CHOOSE(Z$1004,IF(ISNUMBER(Datos!Z722),AND(OR(Z$1005="",Datos!Z722&gt;=Z$1005),OR(Z$1006="",Datos!Z722&lt;=Z$1006)),FALSE),IF(ISNUMBER(Datos!Z722),AND(Datos!Z722=INT(Datos!Z722),AND(OR(Z$1005="",Datos!Z722&gt;=Z$1005),OR(Z$1006="",Datos!Z722&lt;=Z$1006))),FALSE),OR(ISNUMBER(FIND(";"&amp;UPPER(TRIM(Datos!Z722&amp;""))&amp;"=",Z$1007)),ISNUMBER(FIND(";"&amp;UPPER(TRIM(Datos!Z722&amp;""))&amp;";",Z$1007))),OR(UPPER(TRIM(Datos!Z722&amp;""))="SÍ",UPPER(TRIM(Datos!Z722&amp;""))="SI",UPPER(TRIM(Datos!Z722&amp;""))="NO"),IF(ISNUMBER(Datos!Z722),AND(OR(Z$1005="",Datos!Z722&gt;=Z$1005),OR(Z$1006="",Datos!Z722&lt;=Z$1006)),FALSE),TRUE))))</f>
        <v>0.0</v>
      </c>
      <c r="AA722">
        <f>IF(Datos!AA722="",0,IF(AND(AA$1008&lt;&gt;"",Datos!AA722=AA$1008),0,IF(AA$1004=0,0,1-CHOOSE(AA$1004,IF(ISNUMBER(Datos!AA722),AND(OR(AA$1005="",Datos!AA722&gt;=AA$1005),OR(AA$1006="",Datos!AA722&lt;=AA$1006)),FALSE),IF(ISNUMBER(Datos!AA722),AND(Datos!AA722=INT(Datos!AA722),AND(OR(AA$1005="",Datos!AA722&gt;=AA$1005),OR(AA$1006="",Datos!AA722&lt;=AA$1006))),FALSE),OR(ISNUMBER(FIND(";"&amp;UPPER(TRIM(Datos!AA722&amp;""))&amp;"=",AA$1007)),ISNUMBER(FIND(";"&amp;UPPER(TRIM(Datos!AA722&amp;""))&amp;";",AA$1007))),OR(UPPER(TRIM(Datos!AA722&amp;""))="SÍ",UPPER(TRIM(Datos!AA722&amp;""))="SI",UPPER(TRIM(Datos!AA722&amp;""))="NO"),IF(ISNUMBER(Datos!AA722),AND(OR(AA$1005="",Datos!AA722&gt;=AA$1005),OR(AA$1006="",Datos!AA722&lt;=AA$1006)),FALSE),TRUE))))</f>
        <v>0.0</v>
      </c>
      <c r="AB722">
        <f>IF(Datos!AB722="",0,IF(AND(AB$1008&lt;&gt;"",Datos!AB722=AB$1008),0,IF(AB$1004=0,0,1-CHOOSE(AB$1004,IF(ISNUMBER(Datos!AB722),AND(OR(AB$1005="",Datos!AB722&gt;=AB$1005),OR(AB$1006="",Datos!AB722&lt;=AB$1006)),FALSE),IF(ISNUMBER(Datos!AB722),AND(Datos!AB722=INT(Datos!AB722),AND(OR(AB$1005="",Datos!AB722&gt;=AB$1005),OR(AB$1006="",Datos!AB722&lt;=AB$1006))),FALSE),OR(ISNUMBER(FIND(";"&amp;UPPER(TRIM(Datos!AB722&amp;""))&amp;"=",AB$1007)),ISNUMBER(FIND(";"&amp;UPPER(TRIM(Datos!AB722&amp;""))&amp;";",AB$1007))),OR(UPPER(TRIM(Datos!AB722&amp;""))="SÍ",UPPER(TRIM(Datos!AB722&amp;""))="SI",UPPER(TRIM(Datos!AB722&amp;""))="NO"),IF(ISNUMBER(Datos!AB722),AND(OR(AB$1005="",Datos!AB722&gt;=AB$1005),OR(AB$1006="",Datos!AB722&lt;=AB$1006)),FALSE),TRUE))))</f>
        <v>0.0</v>
      </c>
      <c r="AC722">
        <f>IF(Datos!AC722="",0,IF(AND(AC$1008&lt;&gt;"",Datos!AC722=AC$1008),0,IF(AC$1004=0,0,1-CHOOSE(AC$1004,IF(ISNUMBER(Datos!AC722),AND(OR(AC$1005="",Datos!AC722&gt;=AC$1005),OR(AC$1006="",Datos!AC722&lt;=AC$1006)),FALSE),IF(ISNUMBER(Datos!AC722),AND(Datos!AC722=INT(Datos!AC722),AND(OR(AC$1005="",Datos!AC722&gt;=AC$1005),OR(AC$1006="",Datos!AC722&lt;=AC$1006))),FALSE),OR(ISNUMBER(FIND(";"&amp;UPPER(TRIM(Datos!AC722&amp;""))&amp;"=",AC$1007)),ISNUMBER(FIND(";"&amp;UPPER(TRIM(Datos!AC722&amp;""))&amp;";",AC$1007))),OR(UPPER(TRIM(Datos!AC722&amp;""))="SÍ",UPPER(TRIM(Datos!AC722&amp;""))="SI",UPPER(TRIM(Datos!AC722&amp;""))="NO"),IF(ISNUMBER(Datos!AC722),AND(OR(AC$1005="",Datos!AC722&gt;=AC$1005),OR(AC$1006="",Datos!AC722&lt;=AC$1006)),FALSE),TRUE))))</f>
        <v>0.0</v>
      </c>
      <c r="AD722">
        <f>IF(Datos!AD722="",0,IF(AND(AD$1008&lt;&gt;"",Datos!AD722=AD$1008),0,IF(AD$1004=0,0,1-CHOOSE(AD$1004,IF(ISNUMBER(Datos!AD722),AND(OR(AD$1005="",Datos!AD722&gt;=AD$1005),OR(AD$1006="",Datos!AD722&lt;=AD$1006)),FALSE),IF(ISNUMBER(Datos!AD722),AND(Datos!AD722=INT(Datos!AD722),AND(OR(AD$1005="",Datos!AD722&gt;=AD$1005),OR(AD$1006="",Datos!AD722&lt;=AD$1006))),FALSE),OR(ISNUMBER(FIND(";"&amp;UPPER(TRIM(Datos!AD722&amp;""))&amp;"=",AD$1007)),ISNUMBER(FIND(";"&amp;UPPER(TRIM(Datos!AD722&amp;""))&amp;";",AD$1007))),OR(UPPER(TRIM(Datos!AD722&amp;""))="SÍ",UPPER(TRIM(Datos!AD722&amp;""))="SI",UPPER(TRIM(Datos!AD722&amp;""))="NO"),IF(ISNUMBER(Datos!AD722),AND(OR(AD$1005="",Datos!AD722&gt;=AD$1005),OR(AD$1006="",Datos!AD722&lt;=AD$1006)),FALSE),TRUE))))</f>
        <v>0.0</v>
      </c>
      <c r="AE722">
        <f>IF(Datos!AE722="",0,IF(AND(AE$1008&lt;&gt;"",Datos!AE722=AE$1008),0,IF(AE$1004=0,0,1-CHOOSE(AE$1004,IF(ISNUMBER(Datos!AE722),AND(OR(AE$1005="",Datos!AE722&gt;=AE$1005),OR(AE$1006="",Datos!AE722&lt;=AE$1006)),FALSE),IF(ISNUMBER(Datos!AE722),AND(Datos!AE722=INT(Datos!AE722),AND(OR(AE$1005="",Datos!AE722&gt;=AE$1005),OR(AE$1006="",Datos!AE722&lt;=AE$1006))),FALSE),OR(ISNUMBER(FIND(";"&amp;UPPER(TRIM(Datos!AE722&amp;""))&amp;"=",AE$1007)),ISNUMBER(FIND(";"&amp;UPPER(TRIM(Datos!AE722&amp;""))&amp;";",AE$1007))),OR(UPPER(TRIM(Datos!AE722&amp;""))="SÍ",UPPER(TRIM(Datos!AE722&amp;""))="SI",UPPER(TRIM(Datos!AE722&amp;""))="NO"),IF(ISNUMBER(Datos!AE722),AND(OR(AE$1005="",Datos!AE722&gt;=AE$1005),OR(AE$1006="",Datos!AE722&lt;=AE$1006)),FALSE),TRUE))))</f>
        <v>0.0</v>
      </c>
    </row>
    <row r="723" spans="2:31">
      <c r="B723">
        <f>IF(Datos!B723="",0,IF(AND(B$1008&lt;&gt;"",Datos!B723=B$1008),0,IF(B$1004=0,0,1-CHOOSE(B$1004,IF(ISNUMBER(Datos!B723),AND(OR(B$1005="",Datos!B723&gt;=B$1005),OR(B$1006="",Datos!B723&lt;=B$1006)),FALSE),IF(ISNUMBER(Datos!B723),AND(Datos!B723=INT(Datos!B723),AND(OR(B$1005="",Datos!B723&gt;=B$1005),OR(B$1006="",Datos!B723&lt;=B$1006))),FALSE),OR(ISNUMBER(FIND(";"&amp;UPPER(TRIM(Datos!B723&amp;""))&amp;"=",B$1007)),ISNUMBER(FIND(";"&amp;UPPER(TRIM(Datos!B723&amp;""))&amp;";",B$1007))),OR(UPPER(TRIM(Datos!B723&amp;""))="SÍ",UPPER(TRIM(Datos!B723&amp;""))="SI",UPPER(TRIM(Datos!B723&amp;""))="NO"),IF(ISNUMBER(Datos!B723),AND(OR(B$1005="",Datos!B723&gt;=B$1005),OR(B$1006="",Datos!B723&lt;=B$1006)),FALSE),TRUE))))</f>
        <v>0.0</v>
      </c>
      <c r="C723">
        <f>IF(Datos!C723="",0,IF(AND(C$1008&lt;&gt;"",Datos!C723=C$1008),0,IF(C$1004=0,0,1-CHOOSE(C$1004,IF(ISNUMBER(Datos!C723),AND(OR(C$1005="",Datos!C723&gt;=C$1005),OR(C$1006="",Datos!C723&lt;=C$1006)),FALSE),IF(ISNUMBER(Datos!C723),AND(Datos!C723=INT(Datos!C723),AND(OR(C$1005="",Datos!C723&gt;=C$1005),OR(C$1006="",Datos!C723&lt;=C$1006))),FALSE),OR(ISNUMBER(FIND(";"&amp;UPPER(TRIM(Datos!C723&amp;""))&amp;"=",C$1007)),ISNUMBER(FIND(";"&amp;UPPER(TRIM(Datos!C723&amp;""))&amp;";",C$1007))),OR(UPPER(TRIM(Datos!C723&amp;""))="SÍ",UPPER(TRIM(Datos!C723&amp;""))="SI",UPPER(TRIM(Datos!C723&amp;""))="NO"),IF(ISNUMBER(Datos!C723),AND(OR(C$1005="",Datos!C723&gt;=C$1005),OR(C$1006="",Datos!C723&lt;=C$1006)),FALSE),TRUE))))</f>
        <v>0.0</v>
      </c>
      <c r="D723">
        <f>IF(Datos!D723="",0,IF(AND(D$1008&lt;&gt;"",Datos!D723=D$1008),0,IF(D$1004=0,0,1-CHOOSE(D$1004,IF(ISNUMBER(Datos!D723),AND(OR(D$1005="",Datos!D723&gt;=D$1005),OR(D$1006="",Datos!D723&lt;=D$1006)),FALSE),IF(ISNUMBER(Datos!D723),AND(Datos!D723=INT(Datos!D723),AND(OR(D$1005="",Datos!D723&gt;=D$1005),OR(D$1006="",Datos!D723&lt;=D$1006))),FALSE),OR(ISNUMBER(FIND(";"&amp;UPPER(TRIM(Datos!D723&amp;""))&amp;"=",D$1007)),ISNUMBER(FIND(";"&amp;UPPER(TRIM(Datos!D723&amp;""))&amp;";",D$1007))),OR(UPPER(TRIM(Datos!D723&amp;""))="SÍ",UPPER(TRIM(Datos!D723&amp;""))="SI",UPPER(TRIM(Datos!D723&amp;""))="NO"),IF(ISNUMBER(Datos!D723),AND(OR(D$1005="",Datos!D723&gt;=D$1005),OR(D$1006="",Datos!D723&lt;=D$1006)),FALSE),TRUE))))</f>
        <v>0.0</v>
      </c>
      <c r="E723">
        <f>IF(Datos!E723="",0,IF(AND(E$1008&lt;&gt;"",Datos!E723=E$1008),0,IF(E$1004=0,0,1-CHOOSE(E$1004,IF(ISNUMBER(Datos!E723),AND(OR(E$1005="",Datos!E723&gt;=E$1005),OR(E$1006="",Datos!E723&lt;=E$1006)),FALSE),IF(ISNUMBER(Datos!E723),AND(Datos!E723=INT(Datos!E723),AND(OR(E$1005="",Datos!E723&gt;=E$1005),OR(E$1006="",Datos!E723&lt;=E$1006))),FALSE),OR(ISNUMBER(FIND(";"&amp;UPPER(TRIM(Datos!E723&amp;""))&amp;"=",E$1007)),ISNUMBER(FIND(";"&amp;UPPER(TRIM(Datos!E723&amp;""))&amp;";",E$1007))),OR(UPPER(TRIM(Datos!E723&amp;""))="SÍ",UPPER(TRIM(Datos!E723&amp;""))="SI",UPPER(TRIM(Datos!E723&amp;""))="NO"),IF(ISNUMBER(Datos!E723),AND(OR(E$1005="",Datos!E723&gt;=E$1005),OR(E$1006="",Datos!E723&lt;=E$1006)),FALSE),TRUE))))</f>
        <v>0.0</v>
      </c>
      <c r="F723">
        <f>IF(Datos!F723="",0,IF(AND(F$1008&lt;&gt;"",Datos!F723=F$1008),0,IF(F$1004=0,0,1-CHOOSE(F$1004,IF(ISNUMBER(Datos!F723),AND(OR(F$1005="",Datos!F723&gt;=F$1005),OR(F$1006="",Datos!F723&lt;=F$1006)),FALSE),IF(ISNUMBER(Datos!F723),AND(Datos!F723=INT(Datos!F723),AND(OR(F$1005="",Datos!F723&gt;=F$1005),OR(F$1006="",Datos!F723&lt;=F$1006))),FALSE),OR(ISNUMBER(FIND(";"&amp;UPPER(TRIM(Datos!F723&amp;""))&amp;"=",F$1007)),ISNUMBER(FIND(";"&amp;UPPER(TRIM(Datos!F723&amp;""))&amp;";",F$1007))),OR(UPPER(TRIM(Datos!F723&amp;""))="SÍ",UPPER(TRIM(Datos!F723&amp;""))="SI",UPPER(TRIM(Datos!F723&amp;""))="NO"),IF(ISNUMBER(Datos!F723),AND(OR(F$1005="",Datos!F723&gt;=F$1005),OR(F$1006="",Datos!F723&lt;=F$1006)),FALSE),TRUE))))</f>
        <v>0.0</v>
      </c>
      <c r="G723">
        <f>IF(Datos!G723="",0,IF(AND(G$1008&lt;&gt;"",Datos!G723=G$1008),0,IF(G$1004=0,0,1-CHOOSE(G$1004,IF(ISNUMBER(Datos!G723),AND(OR(G$1005="",Datos!G723&gt;=G$1005),OR(G$1006="",Datos!G723&lt;=G$1006)),FALSE),IF(ISNUMBER(Datos!G723),AND(Datos!G723=INT(Datos!G723),AND(OR(G$1005="",Datos!G723&gt;=G$1005),OR(G$1006="",Datos!G723&lt;=G$1006))),FALSE),OR(ISNUMBER(FIND(";"&amp;UPPER(TRIM(Datos!G723&amp;""))&amp;"=",G$1007)),ISNUMBER(FIND(";"&amp;UPPER(TRIM(Datos!G723&amp;""))&amp;";",G$1007))),OR(UPPER(TRIM(Datos!G723&amp;""))="SÍ",UPPER(TRIM(Datos!G723&amp;""))="SI",UPPER(TRIM(Datos!G723&amp;""))="NO"),IF(ISNUMBER(Datos!G723),AND(OR(G$1005="",Datos!G723&gt;=G$1005),OR(G$1006="",Datos!G723&lt;=G$1006)),FALSE),TRUE))))</f>
        <v>0.0</v>
      </c>
      <c r="H723">
        <f>IF(Datos!H723="",0,IF(AND(H$1008&lt;&gt;"",Datos!H723=H$1008),0,IF(H$1004=0,0,1-CHOOSE(H$1004,IF(ISNUMBER(Datos!H723),AND(OR(H$1005="",Datos!H723&gt;=H$1005),OR(H$1006="",Datos!H723&lt;=H$1006)),FALSE),IF(ISNUMBER(Datos!H723),AND(Datos!H723=INT(Datos!H723),AND(OR(H$1005="",Datos!H723&gt;=H$1005),OR(H$1006="",Datos!H723&lt;=H$1006))),FALSE),OR(ISNUMBER(FIND(";"&amp;UPPER(TRIM(Datos!H723&amp;""))&amp;"=",H$1007)),ISNUMBER(FIND(";"&amp;UPPER(TRIM(Datos!H723&amp;""))&amp;";",H$1007))),OR(UPPER(TRIM(Datos!H723&amp;""))="SÍ",UPPER(TRIM(Datos!H723&amp;""))="SI",UPPER(TRIM(Datos!H723&amp;""))="NO"),IF(ISNUMBER(Datos!H723),AND(OR(H$1005="",Datos!H723&gt;=H$1005),OR(H$1006="",Datos!H723&lt;=H$1006)),FALSE),TRUE))))</f>
        <v>0.0</v>
      </c>
      <c r="I723">
        <f>IF(Datos!I723="",0,IF(AND(I$1008&lt;&gt;"",Datos!I723=I$1008),0,IF(I$1004=0,0,1-CHOOSE(I$1004,IF(ISNUMBER(Datos!I723),AND(OR(I$1005="",Datos!I723&gt;=I$1005),OR(I$1006="",Datos!I723&lt;=I$1006)),FALSE),IF(ISNUMBER(Datos!I723),AND(Datos!I723=INT(Datos!I723),AND(OR(I$1005="",Datos!I723&gt;=I$1005),OR(I$1006="",Datos!I723&lt;=I$1006))),FALSE),OR(ISNUMBER(FIND(";"&amp;UPPER(TRIM(Datos!I723&amp;""))&amp;"=",I$1007)),ISNUMBER(FIND(";"&amp;UPPER(TRIM(Datos!I723&amp;""))&amp;";",I$1007))),OR(UPPER(TRIM(Datos!I723&amp;""))="SÍ",UPPER(TRIM(Datos!I723&amp;""))="SI",UPPER(TRIM(Datos!I723&amp;""))="NO"),IF(ISNUMBER(Datos!I723),AND(OR(I$1005="",Datos!I723&gt;=I$1005),OR(I$1006="",Datos!I723&lt;=I$1006)),FALSE),TRUE))))</f>
        <v>0.0</v>
      </c>
      <c r="J723">
        <f>IF(Datos!J723="",0,IF(AND(J$1008&lt;&gt;"",Datos!J723=J$1008),0,IF(J$1004=0,0,1-CHOOSE(J$1004,IF(ISNUMBER(Datos!J723),AND(OR(J$1005="",Datos!J723&gt;=J$1005),OR(J$1006="",Datos!J723&lt;=J$1006)),FALSE),IF(ISNUMBER(Datos!J723),AND(Datos!J723=INT(Datos!J723),AND(OR(J$1005="",Datos!J723&gt;=J$1005),OR(J$1006="",Datos!J723&lt;=J$1006))),FALSE),OR(ISNUMBER(FIND(";"&amp;UPPER(TRIM(Datos!J723&amp;""))&amp;"=",J$1007)),ISNUMBER(FIND(";"&amp;UPPER(TRIM(Datos!J723&amp;""))&amp;";",J$1007))),OR(UPPER(TRIM(Datos!J723&amp;""))="SÍ",UPPER(TRIM(Datos!J723&amp;""))="SI",UPPER(TRIM(Datos!J723&amp;""))="NO"),IF(ISNUMBER(Datos!J723),AND(OR(J$1005="",Datos!J723&gt;=J$1005),OR(J$1006="",Datos!J723&lt;=J$1006)),FALSE),TRUE))))</f>
        <v>0.0</v>
      </c>
      <c r="K723">
        <f>IF(Datos!K723="",0,IF(AND(K$1008&lt;&gt;"",Datos!K723=K$1008),0,IF(K$1004=0,0,1-CHOOSE(K$1004,IF(ISNUMBER(Datos!K723),AND(OR(K$1005="",Datos!K723&gt;=K$1005),OR(K$1006="",Datos!K723&lt;=K$1006)),FALSE),IF(ISNUMBER(Datos!K723),AND(Datos!K723=INT(Datos!K723),AND(OR(K$1005="",Datos!K723&gt;=K$1005),OR(K$1006="",Datos!K723&lt;=K$1006))),FALSE),OR(ISNUMBER(FIND(";"&amp;UPPER(TRIM(Datos!K723&amp;""))&amp;"=",K$1007)),ISNUMBER(FIND(";"&amp;UPPER(TRIM(Datos!K723&amp;""))&amp;";",K$1007))),OR(UPPER(TRIM(Datos!K723&amp;""))="SÍ",UPPER(TRIM(Datos!K723&amp;""))="SI",UPPER(TRIM(Datos!K723&amp;""))="NO"),IF(ISNUMBER(Datos!K723),AND(OR(K$1005="",Datos!K723&gt;=K$1005),OR(K$1006="",Datos!K723&lt;=K$1006)),FALSE),TRUE))))</f>
        <v>0.0</v>
      </c>
      <c r="L723">
        <f>IF(Datos!L723="",0,IF(AND(L$1008&lt;&gt;"",Datos!L723=L$1008),0,IF(L$1004=0,0,1-CHOOSE(L$1004,IF(ISNUMBER(Datos!L723),AND(OR(L$1005="",Datos!L723&gt;=L$1005),OR(L$1006="",Datos!L723&lt;=L$1006)),FALSE),IF(ISNUMBER(Datos!L723),AND(Datos!L723=INT(Datos!L723),AND(OR(L$1005="",Datos!L723&gt;=L$1005),OR(L$1006="",Datos!L723&lt;=L$1006))),FALSE),OR(ISNUMBER(FIND(";"&amp;UPPER(TRIM(Datos!L723&amp;""))&amp;"=",L$1007)),ISNUMBER(FIND(";"&amp;UPPER(TRIM(Datos!L723&amp;""))&amp;";",L$1007))),OR(UPPER(TRIM(Datos!L723&amp;""))="SÍ",UPPER(TRIM(Datos!L723&amp;""))="SI",UPPER(TRIM(Datos!L723&amp;""))="NO"),IF(ISNUMBER(Datos!L723),AND(OR(L$1005="",Datos!L723&gt;=L$1005),OR(L$1006="",Datos!L723&lt;=L$1006)),FALSE),TRUE))))</f>
        <v>0.0</v>
      </c>
      <c r="M723">
        <f>IF(Datos!M723="",0,IF(AND(M$1008&lt;&gt;"",Datos!M723=M$1008),0,IF(M$1004=0,0,1-CHOOSE(M$1004,IF(ISNUMBER(Datos!M723),AND(OR(M$1005="",Datos!M723&gt;=M$1005),OR(M$1006="",Datos!M723&lt;=M$1006)),FALSE),IF(ISNUMBER(Datos!M723),AND(Datos!M723=INT(Datos!M723),AND(OR(M$1005="",Datos!M723&gt;=M$1005),OR(M$1006="",Datos!M723&lt;=M$1006))),FALSE),OR(ISNUMBER(FIND(";"&amp;UPPER(TRIM(Datos!M723&amp;""))&amp;"=",M$1007)),ISNUMBER(FIND(";"&amp;UPPER(TRIM(Datos!M723&amp;""))&amp;";",M$1007))),OR(UPPER(TRIM(Datos!M723&amp;""))="SÍ",UPPER(TRIM(Datos!M723&amp;""))="SI",UPPER(TRIM(Datos!M723&amp;""))="NO"),IF(ISNUMBER(Datos!M723),AND(OR(M$1005="",Datos!M723&gt;=M$1005),OR(M$1006="",Datos!M723&lt;=M$1006)),FALSE),TRUE))))</f>
        <v>0.0</v>
      </c>
      <c r="N723">
        <f>IF(Datos!N723="",0,IF(AND(N$1008&lt;&gt;"",Datos!N723=N$1008),0,IF(N$1004=0,0,1-CHOOSE(N$1004,IF(ISNUMBER(Datos!N723),AND(OR(N$1005="",Datos!N723&gt;=N$1005),OR(N$1006="",Datos!N723&lt;=N$1006)),FALSE),IF(ISNUMBER(Datos!N723),AND(Datos!N723=INT(Datos!N723),AND(OR(N$1005="",Datos!N723&gt;=N$1005),OR(N$1006="",Datos!N723&lt;=N$1006))),FALSE),OR(ISNUMBER(FIND(";"&amp;UPPER(TRIM(Datos!N723&amp;""))&amp;"=",N$1007)),ISNUMBER(FIND(";"&amp;UPPER(TRIM(Datos!N723&amp;""))&amp;";",N$1007))),OR(UPPER(TRIM(Datos!N723&amp;""))="SÍ",UPPER(TRIM(Datos!N723&amp;""))="SI",UPPER(TRIM(Datos!N723&amp;""))="NO"),IF(ISNUMBER(Datos!N723),AND(OR(N$1005="",Datos!N723&gt;=N$1005),OR(N$1006="",Datos!N723&lt;=N$1006)),FALSE),TRUE))))</f>
        <v>0.0</v>
      </c>
      <c r="O723">
        <f>IF(Datos!O723="",0,IF(AND(O$1008&lt;&gt;"",Datos!O723=O$1008),0,IF(O$1004=0,0,1-CHOOSE(O$1004,IF(ISNUMBER(Datos!O723),AND(OR(O$1005="",Datos!O723&gt;=O$1005),OR(O$1006="",Datos!O723&lt;=O$1006)),FALSE),IF(ISNUMBER(Datos!O723),AND(Datos!O723=INT(Datos!O723),AND(OR(O$1005="",Datos!O723&gt;=O$1005),OR(O$1006="",Datos!O723&lt;=O$1006))),FALSE),OR(ISNUMBER(FIND(";"&amp;UPPER(TRIM(Datos!O723&amp;""))&amp;"=",O$1007)),ISNUMBER(FIND(";"&amp;UPPER(TRIM(Datos!O723&amp;""))&amp;";",O$1007))),OR(UPPER(TRIM(Datos!O723&amp;""))="SÍ",UPPER(TRIM(Datos!O723&amp;""))="SI",UPPER(TRIM(Datos!O723&amp;""))="NO"),IF(ISNUMBER(Datos!O723),AND(OR(O$1005="",Datos!O723&gt;=O$1005),OR(O$1006="",Datos!O723&lt;=O$1006)),FALSE),TRUE))))</f>
        <v>0.0</v>
      </c>
      <c r="P723">
        <f>IF(Datos!P723="",0,IF(AND(P$1008&lt;&gt;"",Datos!P723=P$1008),0,IF(P$1004=0,0,1-CHOOSE(P$1004,IF(ISNUMBER(Datos!P723),AND(OR(P$1005="",Datos!P723&gt;=P$1005),OR(P$1006="",Datos!P723&lt;=P$1006)),FALSE),IF(ISNUMBER(Datos!P723),AND(Datos!P723=INT(Datos!P723),AND(OR(P$1005="",Datos!P723&gt;=P$1005),OR(P$1006="",Datos!P723&lt;=P$1006))),FALSE),OR(ISNUMBER(FIND(";"&amp;UPPER(TRIM(Datos!P723&amp;""))&amp;"=",P$1007)),ISNUMBER(FIND(";"&amp;UPPER(TRIM(Datos!P723&amp;""))&amp;";",P$1007))),OR(UPPER(TRIM(Datos!P723&amp;""))="SÍ",UPPER(TRIM(Datos!P723&amp;""))="SI",UPPER(TRIM(Datos!P723&amp;""))="NO"),IF(ISNUMBER(Datos!P723),AND(OR(P$1005="",Datos!P723&gt;=P$1005),OR(P$1006="",Datos!P723&lt;=P$1006)),FALSE),TRUE))))</f>
        <v>0.0</v>
      </c>
      <c r="Q723">
        <f>IF(Datos!Q723="",0,IF(AND(Q$1008&lt;&gt;"",Datos!Q723=Q$1008),0,IF(Q$1004=0,0,1-CHOOSE(Q$1004,IF(ISNUMBER(Datos!Q723),AND(OR(Q$1005="",Datos!Q723&gt;=Q$1005),OR(Q$1006="",Datos!Q723&lt;=Q$1006)),FALSE),IF(ISNUMBER(Datos!Q723),AND(Datos!Q723=INT(Datos!Q723),AND(OR(Q$1005="",Datos!Q723&gt;=Q$1005),OR(Q$1006="",Datos!Q723&lt;=Q$1006))),FALSE),OR(ISNUMBER(FIND(";"&amp;UPPER(TRIM(Datos!Q723&amp;""))&amp;"=",Q$1007)),ISNUMBER(FIND(";"&amp;UPPER(TRIM(Datos!Q723&amp;""))&amp;";",Q$1007))),OR(UPPER(TRIM(Datos!Q723&amp;""))="SÍ",UPPER(TRIM(Datos!Q723&amp;""))="SI",UPPER(TRIM(Datos!Q723&amp;""))="NO"),IF(ISNUMBER(Datos!Q723),AND(OR(Q$1005="",Datos!Q723&gt;=Q$1005),OR(Q$1006="",Datos!Q723&lt;=Q$1006)),FALSE),TRUE))))</f>
        <v>0.0</v>
      </c>
      <c r="R723">
        <f>IF(Datos!R723="",0,IF(AND(R$1008&lt;&gt;"",Datos!R723=R$1008),0,IF(R$1004=0,0,1-CHOOSE(R$1004,IF(ISNUMBER(Datos!R723),AND(OR(R$1005="",Datos!R723&gt;=R$1005),OR(R$1006="",Datos!R723&lt;=R$1006)),FALSE),IF(ISNUMBER(Datos!R723),AND(Datos!R723=INT(Datos!R723),AND(OR(R$1005="",Datos!R723&gt;=R$1005),OR(R$1006="",Datos!R723&lt;=R$1006))),FALSE),OR(ISNUMBER(FIND(";"&amp;UPPER(TRIM(Datos!R723&amp;""))&amp;"=",R$1007)),ISNUMBER(FIND(";"&amp;UPPER(TRIM(Datos!R723&amp;""))&amp;";",R$1007))),OR(UPPER(TRIM(Datos!R723&amp;""))="SÍ",UPPER(TRIM(Datos!R723&amp;""))="SI",UPPER(TRIM(Datos!R723&amp;""))="NO"),IF(ISNUMBER(Datos!R723),AND(OR(R$1005="",Datos!R723&gt;=R$1005),OR(R$1006="",Datos!R723&lt;=R$1006)),FALSE),TRUE))))</f>
        <v>0.0</v>
      </c>
      <c r="S723">
        <f>IF(Datos!S723="",0,IF(AND(S$1008&lt;&gt;"",Datos!S723=S$1008),0,IF(S$1004=0,0,1-CHOOSE(S$1004,IF(ISNUMBER(Datos!S723),AND(OR(S$1005="",Datos!S723&gt;=S$1005),OR(S$1006="",Datos!S723&lt;=S$1006)),FALSE),IF(ISNUMBER(Datos!S723),AND(Datos!S723=INT(Datos!S723),AND(OR(S$1005="",Datos!S723&gt;=S$1005),OR(S$1006="",Datos!S723&lt;=S$1006))),FALSE),OR(ISNUMBER(FIND(";"&amp;UPPER(TRIM(Datos!S723&amp;""))&amp;"=",S$1007)),ISNUMBER(FIND(";"&amp;UPPER(TRIM(Datos!S723&amp;""))&amp;";",S$1007))),OR(UPPER(TRIM(Datos!S723&amp;""))="SÍ",UPPER(TRIM(Datos!S723&amp;""))="SI",UPPER(TRIM(Datos!S723&amp;""))="NO"),IF(ISNUMBER(Datos!S723),AND(OR(S$1005="",Datos!S723&gt;=S$1005),OR(S$1006="",Datos!S723&lt;=S$1006)),FALSE),TRUE))))</f>
        <v>0.0</v>
      </c>
      <c r="T723">
        <f>IF(Datos!T723="",0,IF(AND(T$1008&lt;&gt;"",Datos!T723=T$1008),0,IF(T$1004=0,0,1-CHOOSE(T$1004,IF(ISNUMBER(Datos!T723),AND(OR(T$1005="",Datos!T723&gt;=T$1005),OR(T$1006="",Datos!T723&lt;=T$1006)),FALSE),IF(ISNUMBER(Datos!T723),AND(Datos!T723=INT(Datos!T723),AND(OR(T$1005="",Datos!T723&gt;=T$1005),OR(T$1006="",Datos!T723&lt;=T$1006))),FALSE),OR(ISNUMBER(FIND(";"&amp;UPPER(TRIM(Datos!T723&amp;""))&amp;"=",T$1007)),ISNUMBER(FIND(";"&amp;UPPER(TRIM(Datos!T723&amp;""))&amp;";",T$1007))),OR(UPPER(TRIM(Datos!T723&amp;""))="SÍ",UPPER(TRIM(Datos!T723&amp;""))="SI",UPPER(TRIM(Datos!T723&amp;""))="NO"),IF(ISNUMBER(Datos!T723),AND(OR(T$1005="",Datos!T723&gt;=T$1005),OR(T$1006="",Datos!T723&lt;=T$1006)),FALSE),TRUE))))</f>
        <v>0.0</v>
      </c>
      <c r="U723">
        <f>IF(Datos!U723="",0,IF(AND(U$1008&lt;&gt;"",Datos!U723=U$1008),0,IF(U$1004=0,0,1-CHOOSE(U$1004,IF(ISNUMBER(Datos!U723),AND(OR(U$1005="",Datos!U723&gt;=U$1005),OR(U$1006="",Datos!U723&lt;=U$1006)),FALSE),IF(ISNUMBER(Datos!U723),AND(Datos!U723=INT(Datos!U723),AND(OR(U$1005="",Datos!U723&gt;=U$1005),OR(U$1006="",Datos!U723&lt;=U$1006))),FALSE),OR(ISNUMBER(FIND(";"&amp;UPPER(TRIM(Datos!U723&amp;""))&amp;"=",U$1007)),ISNUMBER(FIND(";"&amp;UPPER(TRIM(Datos!U723&amp;""))&amp;";",U$1007))),OR(UPPER(TRIM(Datos!U723&amp;""))="SÍ",UPPER(TRIM(Datos!U723&amp;""))="SI",UPPER(TRIM(Datos!U723&amp;""))="NO"),IF(ISNUMBER(Datos!U723),AND(OR(U$1005="",Datos!U723&gt;=U$1005),OR(U$1006="",Datos!U723&lt;=U$1006)),FALSE),TRUE))))</f>
        <v>0.0</v>
      </c>
      <c r="V723">
        <f>IF(Datos!V723="",0,IF(AND(V$1008&lt;&gt;"",Datos!V723=V$1008),0,IF(V$1004=0,0,1-CHOOSE(V$1004,IF(ISNUMBER(Datos!V723),AND(OR(V$1005="",Datos!V723&gt;=V$1005),OR(V$1006="",Datos!V723&lt;=V$1006)),FALSE),IF(ISNUMBER(Datos!V723),AND(Datos!V723=INT(Datos!V723),AND(OR(V$1005="",Datos!V723&gt;=V$1005),OR(V$1006="",Datos!V723&lt;=V$1006))),FALSE),OR(ISNUMBER(FIND(";"&amp;UPPER(TRIM(Datos!V723&amp;""))&amp;"=",V$1007)),ISNUMBER(FIND(";"&amp;UPPER(TRIM(Datos!V723&amp;""))&amp;";",V$1007))),OR(UPPER(TRIM(Datos!V723&amp;""))="SÍ",UPPER(TRIM(Datos!V723&amp;""))="SI",UPPER(TRIM(Datos!V723&amp;""))="NO"),IF(ISNUMBER(Datos!V723),AND(OR(V$1005="",Datos!V723&gt;=V$1005),OR(V$1006="",Datos!V723&lt;=V$1006)),FALSE),TRUE))))</f>
        <v>0.0</v>
      </c>
      <c r="W723">
        <f>IF(Datos!W723="",0,IF(AND(W$1008&lt;&gt;"",Datos!W723=W$1008),0,IF(W$1004=0,0,1-CHOOSE(W$1004,IF(ISNUMBER(Datos!W723),AND(OR(W$1005="",Datos!W723&gt;=W$1005),OR(W$1006="",Datos!W723&lt;=W$1006)),FALSE),IF(ISNUMBER(Datos!W723),AND(Datos!W723=INT(Datos!W723),AND(OR(W$1005="",Datos!W723&gt;=W$1005),OR(W$1006="",Datos!W723&lt;=W$1006))),FALSE),OR(ISNUMBER(FIND(";"&amp;UPPER(TRIM(Datos!W723&amp;""))&amp;"=",W$1007)),ISNUMBER(FIND(";"&amp;UPPER(TRIM(Datos!W723&amp;""))&amp;";",W$1007))),OR(UPPER(TRIM(Datos!W723&amp;""))="SÍ",UPPER(TRIM(Datos!W723&amp;""))="SI",UPPER(TRIM(Datos!W723&amp;""))="NO"),IF(ISNUMBER(Datos!W723),AND(OR(W$1005="",Datos!W723&gt;=W$1005),OR(W$1006="",Datos!W723&lt;=W$1006)),FALSE),TRUE))))</f>
        <v>0.0</v>
      </c>
      <c r="X723">
        <f>IF(Datos!X723="",0,IF(AND(X$1008&lt;&gt;"",Datos!X723=X$1008),0,IF(X$1004=0,0,1-CHOOSE(X$1004,IF(ISNUMBER(Datos!X723),AND(OR(X$1005="",Datos!X723&gt;=X$1005),OR(X$1006="",Datos!X723&lt;=X$1006)),FALSE),IF(ISNUMBER(Datos!X723),AND(Datos!X723=INT(Datos!X723),AND(OR(X$1005="",Datos!X723&gt;=X$1005),OR(X$1006="",Datos!X723&lt;=X$1006))),FALSE),OR(ISNUMBER(FIND(";"&amp;UPPER(TRIM(Datos!X723&amp;""))&amp;"=",X$1007)),ISNUMBER(FIND(";"&amp;UPPER(TRIM(Datos!X723&amp;""))&amp;";",X$1007))),OR(UPPER(TRIM(Datos!X723&amp;""))="SÍ",UPPER(TRIM(Datos!X723&amp;""))="SI",UPPER(TRIM(Datos!X723&amp;""))="NO"),IF(ISNUMBER(Datos!X723),AND(OR(X$1005="",Datos!X723&gt;=X$1005),OR(X$1006="",Datos!X723&lt;=X$1006)),FALSE),TRUE))))</f>
        <v>0.0</v>
      </c>
      <c r="Y723">
        <f>IF(Datos!Y723="",0,IF(AND(Y$1008&lt;&gt;"",Datos!Y723=Y$1008),0,IF(Y$1004=0,0,1-CHOOSE(Y$1004,IF(ISNUMBER(Datos!Y723),AND(OR(Y$1005="",Datos!Y723&gt;=Y$1005),OR(Y$1006="",Datos!Y723&lt;=Y$1006)),FALSE),IF(ISNUMBER(Datos!Y723),AND(Datos!Y723=INT(Datos!Y723),AND(OR(Y$1005="",Datos!Y723&gt;=Y$1005),OR(Y$1006="",Datos!Y723&lt;=Y$1006))),FALSE),OR(ISNUMBER(FIND(";"&amp;UPPER(TRIM(Datos!Y723&amp;""))&amp;"=",Y$1007)),ISNUMBER(FIND(";"&amp;UPPER(TRIM(Datos!Y723&amp;""))&amp;";",Y$1007))),OR(UPPER(TRIM(Datos!Y723&amp;""))="SÍ",UPPER(TRIM(Datos!Y723&amp;""))="SI",UPPER(TRIM(Datos!Y723&amp;""))="NO"),IF(ISNUMBER(Datos!Y723),AND(OR(Y$1005="",Datos!Y723&gt;=Y$1005),OR(Y$1006="",Datos!Y723&lt;=Y$1006)),FALSE),TRUE))))</f>
        <v>0.0</v>
      </c>
      <c r="Z723">
        <f>IF(Datos!Z723="",0,IF(AND(Z$1008&lt;&gt;"",Datos!Z723=Z$1008),0,IF(Z$1004=0,0,1-CHOOSE(Z$1004,IF(ISNUMBER(Datos!Z723),AND(OR(Z$1005="",Datos!Z723&gt;=Z$1005),OR(Z$1006="",Datos!Z723&lt;=Z$1006)),FALSE),IF(ISNUMBER(Datos!Z723),AND(Datos!Z723=INT(Datos!Z723),AND(OR(Z$1005="",Datos!Z723&gt;=Z$1005),OR(Z$1006="",Datos!Z723&lt;=Z$1006))),FALSE),OR(ISNUMBER(FIND(";"&amp;UPPER(TRIM(Datos!Z723&amp;""))&amp;"=",Z$1007)),ISNUMBER(FIND(";"&amp;UPPER(TRIM(Datos!Z723&amp;""))&amp;";",Z$1007))),OR(UPPER(TRIM(Datos!Z723&amp;""))="SÍ",UPPER(TRIM(Datos!Z723&amp;""))="SI",UPPER(TRIM(Datos!Z723&amp;""))="NO"),IF(ISNUMBER(Datos!Z723),AND(OR(Z$1005="",Datos!Z723&gt;=Z$1005),OR(Z$1006="",Datos!Z723&lt;=Z$1006)),FALSE),TRUE))))</f>
        <v>0.0</v>
      </c>
      <c r="AA723">
        <f>IF(Datos!AA723="",0,IF(AND(AA$1008&lt;&gt;"",Datos!AA723=AA$1008),0,IF(AA$1004=0,0,1-CHOOSE(AA$1004,IF(ISNUMBER(Datos!AA723),AND(OR(AA$1005="",Datos!AA723&gt;=AA$1005),OR(AA$1006="",Datos!AA723&lt;=AA$1006)),FALSE),IF(ISNUMBER(Datos!AA723),AND(Datos!AA723=INT(Datos!AA723),AND(OR(AA$1005="",Datos!AA723&gt;=AA$1005),OR(AA$1006="",Datos!AA723&lt;=AA$1006))),FALSE),OR(ISNUMBER(FIND(";"&amp;UPPER(TRIM(Datos!AA723&amp;""))&amp;"=",AA$1007)),ISNUMBER(FIND(";"&amp;UPPER(TRIM(Datos!AA723&amp;""))&amp;";",AA$1007))),OR(UPPER(TRIM(Datos!AA723&amp;""))="SÍ",UPPER(TRIM(Datos!AA723&amp;""))="SI",UPPER(TRIM(Datos!AA723&amp;""))="NO"),IF(ISNUMBER(Datos!AA723),AND(OR(AA$1005="",Datos!AA723&gt;=AA$1005),OR(AA$1006="",Datos!AA723&lt;=AA$1006)),FALSE),TRUE))))</f>
        <v>0.0</v>
      </c>
      <c r="AB723">
        <f>IF(Datos!AB723="",0,IF(AND(AB$1008&lt;&gt;"",Datos!AB723=AB$1008),0,IF(AB$1004=0,0,1-CHOOSE(AB$1004,IF(ISNUMBER(Datos!AB723),AND(OR(AB$1005="",Datos!AB723&gt;=AB$1005),OR(AB$1006="",Datos!AB723&lt;=AB$1006)),FALSE),IF(ISNUMBER(Datos!AB723),AND(Datos!AB723=INT(Datos!AB723),AND(OR(AB$1005="",Datos!AB723&gt;=AB$1005),OR(AB$1006="",Datos!AB723&lt;=AB$1006))),FALSE),OR(ISNUMBER(FIND(";"&amp;UPPER(TRIM(Datos!AB723&amp;""))&amp;"=",AB$1007)),ISNUMBER(FIND(";"&amp;UPPER(TRIM(Datos!AB723&amp;""))&amp;";",AB$1007))),OR(UPPER(TRIM(Datos!AB723&amp;""))="SÍ",UPPER(TRIM(Datos!AB723&amp;""))="SI",UPPER(TRIM(Datos!AB723&amp;""))="NO"),IF(ISNUMBER(Datos!AB723),AND(OR(AB$1005="",Datos!AB723&gt;=AB$1005),OR(AB$1006="",Datos!AB723&lt;=AB$1006)),FALSE),TRUE))))</f>
        <v>0.0</v>
      </c>
      <c r="AC723">
        <f>IF(Datos!AC723="",0,IF(AND(AC$1008&lt;&gt;"",Datos!AC723=AC$1008),0,IF(AC$1004=0,0,1-CHOOSE(AC$1004,IF(ISNUMBER(Datos!AC723),AND(OR(AC$1005="",Datos!AC723&gt;=AC$1005),OR(AC$1006="",Datos!AC723&lt;=AC$1006)),FALSE),IF(ISNUMBER(Datos!AC723),AND(Datos!AC723=INT(Datos!AC723),AND(OR(AC$1005="",Datos!AC723&gt;=AC$1005),OR(AC$1006="",Datos!AC723&lt;=AC$1006))),FALSE),OR(ISNUMBER(FIND(";"&amp;UPPER(TRIM(Datos!AC723&amp;""))&amp;"=",AC$1007)),ISNUMBER(FIND(";"&amp;UPPER(TRIM(Datos!AC723&amp;""))&amp;";",AC$1007))),OR(UPPER(TRIM(Datos!AC723&amp;""))="SÍ",UPPER(TRIM(Datos!AC723&amp;""))="SI",UPPER(TRIM(Datos!AC723&amp;""))="NO"),IF(ISNUMBER(Datos!AC723),AND(OR(AC$1005="",Datos!AC723&gt;=AC$1005),OR(AC$1006="",Datos!AC723&lt;=AC$1006)),FALSE),TRUE))))</f>
        <v>0.0</v>
      </c>
      <c r="AD723">
        <f>IF(Datos!AD723="",0,IF(AND(AD$1008&lt;&gt;"",Datos!AD723=AD$1008),0,IF(AD$1004=0,0,1-CHOOSE(AD$1004,IF(ISNUMBER(Datos!AD723),AND(OR(AD$1005="",Datos!AD723&gt;=AD$1005),OR(AD$1006="",Datos!AD723&lt;=AD$1006)),FALSE),IF(ISNUMBER(Datos!AD723),AND(Datos!AD723=INT(Datos!AD723),AND(OR(AD$1005="",Datos!AD723&gt;=AD$1005),OR(AD$1006="",Datos!AD723&lt;=AD$1006))),FALSE),OR(ISNUMBER(FIND(";"&amp;UPPER(TRIM(Datos!AD723&amp;""))&amp;"=",AD$1007)),ISNUMBER(FIND(";"&amp;UPPER(TRIM(Datos!AD723&amp;""))&amp;";",AD$1007))),OR(UPPER(TRIM(Datos!AD723&amp;""))="SÍ",UPPER(TRIM(Datos!AD723&amp;""))="SI",UPPER(TRIM(Datos!AD723&amp;""))="NO"),IF(ISNUMBER(Datos!AD723),AND(OR(AD$1005="",Datos!AD723&gt;=AD$1005),OR(AD$1006="",Datos!AD723&lt;=AD$1006)),FALSE),TRUE))))</f>
        <v>0.0</v>
      </c>
      <c r="AE723">
        <f>IF(Datos!AE723="",0,IF(AND(AE$1008&lt;&gt;"",Datos!AE723=AE$1008),0,IF(AE$1004=0,0,1-CHOOSE(AE$1004,IF(ISNUMBER(Datos!AE723),AND(OR(AE$1005="",Datos!AE723&gt;=AE$1005),OR(AE$1006="",Datos!AE723&lt;=AE$1006)),FALSE),IF(ISNUMBER(Datos!AE723),AND(Datos!AE723=INT(Datos!AE723),AND(OR(AE$1005="",Datos!AE723&gt;=AE$1005),OR(AE$1006="",Datos!AE723&lt;=AE$1006))),FALSE),OR(ISNUMBER(FIND(";"&amp;UPPER(TRIM(Datos!AE723&amp;""))&amp;"=",AE$1007)),ISNUMBER(FIND(";"&amp;UPPER(TRIM(Datos!AE723&amp;""))&amp;";",AE$1007))),OR(UPPER(TRIM(Datos!AE723&amp;""))="SÍ",UPPER(TRIM(Datos!AE723&amp;""))="SI",UPPER(TRIM(Datos!AE723&amp;""))="NO"),IF(ISNUMBER(Datos!AE723),AND(OR(AE$1005="",Datos!AE723&gt;=AE$1005),OR(AE$1006="",Datos!AE723&lt;=AE$1006)),FALSE),TRUE))))</f>
        <v>0.0</v>
      </c>
    </row>
    <row r="724" spans="2:31">
      <c r="B724">
        <f>IF(Datos!B724="",0,IF(AND(B$1008&lt;&gt;"",Datos!B724=B$1008),0,IF(B$1004=0,0,1-CHOOSE(B$1004,IF(ISNUMBER(Datos!B724),AND(OR(B$1005="",Datos!B724&gt;=B$1005),OR(B$1006="",Datos!B724&lt;=B$1006)),FALSE),IF(ISNUMBER(Datos!B724),AND(Datos!B724=INT(Datos!B724),AND(OR(B$1005="",Datos!B724&gt;=B$1005),OR(B$1006="",Datos!B724&lt;=B$1006))),FALSE),OR(ISNUMBER(FIND(";"&amp;UPPER(TRIM(Datos!B724&amp;""))&amp;"=",B$1007)),ISNUMBER(FIND(";"&amp;UPPER(TRIM(Datos!B724&amp;""))&amp;";",B$1007))),OR(UPPER(TRIM(Datos!B724&amp;""))="SÍ",UPPER(TRIM(Datos!B724&amp;""))="SI",UPPER(TRIM(Datos!B724&amp;""))="NO"),IF(ISNUMBER(Datos!B724),AND(OR(B$1005="",Datos!B724&gt;=B$1005),OR(B$1006="",Datos!B724&lt;=B$1006)),FALSE),TRUE))))</f>
        <v>0.0</v>
      </c>
      <c r="C724">
        <f>IF(Datos!C724="",0,IF(AND(C$1008&lt;&gt;"",Datos!C724=C$1008),0,IF(C$1004=0,0,1-CHOOSE(C$1004,IF(ISNUMBER(Datos!C724),AND(OR(C$1005="",Datos!C724&gt;=C$1005),OR(C$1006="",Datos!C724&lt;=C$1006)),FALSE),IF(ISNUMBER(Datos!C724),AND(Datos!C724=INT(Datos!C724),AND(OR(C$1005="",Datos!C724&gt;=C$1005),OR(C$1006="",Datos!C724&lt;=C$1006))),FALSE),OR(ISNUMBER(FIND(";"&amp;UPPER(TRIM(Datos!C724&amp;""))&amp;"=",C$1007)),ISNUMBER(FIND(";"&amp;UPPER(TRIM(Datos!C724&amp;""))&amp;";",C$1007))),OR(UPPER(TRIM(Datos!C724&amp;""))="SÍ",UPPER(TRIM(Datos!C724&amp;""))="SI",UPPER(TRIM(Datos!C724&amp;""))="NO"),IF(ISNUMBER(Datos!C724),AND(OR(C$1005="",Datos!C724&gt;=C$1005),OR(C$1006="",Datos!C724&lt;=C$1006)),FALSE),TRUE))))</f>
        <v>0.0</v>
      </c>
      <c r="D724">
        <f>IF(Datos!D724="",0,IF(AND(D$1008&lt;&gt;"",Datos!D724=D$1008),0,IF(D$1004=0,0,1-CHOOSE(D$1004,IF(ISNUMBER(Datos!D724),AND(OR(D$1005="",Datos!D724&gt;=D$1005),OR(D$1006="",Datos!D724&lt;=D$1006)),FALSE),IF(ISNUMBER(Datos!D724),AND(Datos!D724=INT(Datos!D724),AND(OR(D$1005="",Datos!D724&gt;=D$1005),OR(D$1006="",Datos!D724&lt;=D$1006))),FALSE),OR(ISNUMBER(FIND(";"&amp;UPPER(TRIM(Datos!D724&amp;""))&amp;"=",D$1007)),ISNUMBER(FIND(";"&amp;UPPER(TRIM(Datos!D724&amp;""))&amp;";",D$1007))),OR(UPPER(TRIM(Datos!D724&amp;""))="SÍ",UPPER(TRIM(Datos!D724&amp;""))="SI",UPPER(TRIM(Datos!D724&amp;""))="NO"),IF(ISNUMBER(Datos!D724),AND(OR(D$1005="",Datos!D724&gt;=D$1005),OR(D$1006="",Datos!D724&lt;=D$1006)),FALSE),TRUE))))</f>
        <v>0.0</v>
      </c>
      <c r="E724">
        <f>IF(Datos!E724="",0,IF(AND(E$1008&lt;&gt;"",Datos!E724=E$1008),0,IF(E$1004=0,0,1-CHOOSE(E$1004,IF(ISNUMBER(Datos!E724),AND(OR(E$1005="",Datos!E724&gt;=E$1005),OR(E$1006="",Datos!E724&lt;=E$1006)),FALSE),IF(ISNUMBER(Datos!E724),AND(Datos!E724=INT(Datos!E724),AND(OR(E$1005="",Datos!E724&gt;=E$1005),OR(E$1006="",Datos!E724&lt;=E$1006))),FALSE),OR(ISNUMBER(FIND(";"&amp;UPPER(TRIM(Datos!E724&amp;""))&amp;"=",E$1007)),ISNUMBER(FIND(";"&amp;UPPER(TRIM(Datos!E724&amp;""))&amp;";",E$1007))),OR(UPPER(TRIM(Datos!E724&amp;""))="SÍ",UPPER(TRIM(Datos!E724&amp;""))="SI",UPPER(TRIM(Datos!E724&amp;""))="NO"),IF(ISNUMBER(Datos!E724),AND(OR(E$1005="",Datos!E724&gt;=E$1005),OR(E$1006="",Datos!E724&lt;=E$1006)),FALSE),TRUE))))</f>
        <v>0.0</v>
      </c>
      <c r="F724">
        <f>IF(Datos!F724="",0,IF(AND(F$1008&lt;&gt;"",Datos!F724=F$1008),0,IF(F$1004=0,0,1-CHOOSE(F$1004,IF(ISNUMBER(Datos!F724),AND(OR(F$1005="",Datos!F724&gt;=F$1005),OR(F$1006="",Datos!F724&lt;=F$1006)),FALSE),IF(ISNUMBER(Datos!F724),AND(Datos!F724=INT(Datos!F724),AND(OR(F$1005="",Datos!F724&gt;=F$1005),OR(F$1006="",Datos!F724&lt;=F$1006))),FALSE),OR(ISNUMBER(FIND(";"&amp;UPPER(TRIM(Datos!F724&amp;""))&amp;"=",F$1007)),ISNUMBER(FIND(";"&amp;UPPER(TRIM(Datos!F724&amp;""))&amp;";",F$1007))),OR(UPPER(TRIM(Datos!F724&amp;""))="SÍ",UPPER(TRIM(Datos!F724&amp;""))="SI",UPPER(TRIM(Datos!F724&amp;""))="NO"),IF(ISNUMBER(Datos!F724),AND(OR(F$1005="",Datos!F724&gt;=F$1005),OR(F$1006="",Datos!F724&lt;=F$1006)),FALSE),TRUE))))</f>
        <v>0.0</v>
      </c>
      <c r="G724">
        <f>IF(Datos!G724="",0,IF(AND(G$1008&lt;&gt;"",Datos!G724=G$1008),0,IF(G$1004=0,0,1-CHOOSE(G$1004,IF(ISNUMBER(Datos!G724),AND(OR(G$1005="",Datos!G724&gt;=G$1005),OR(G$1006="",Datos!G724&lt;=G$1006)),FALSE),IF(ISNUMBER(Datos!G724),AND(Datos!G724=INT(Datos!G724),AND(OR(G$1005="",Datos!G724&gt;=G$1005),OR(G$1006="",Datos!G724&lt;=G$1006))),FALSE),OR(ISNUMBER(FIND(";"&amp;UPPER(TRIM(Datos!G724&amp;""))&amp;"=",G$1007)),ISNUMBER(FIND(";"&amp;UPPER(TRIM(Datos!G724&amp;""))&amp;";",G$1007))),OR(UPPER(TRIM(Datos!G724&amp;""))="SÍ",UPPER(TRIM(Datos!G724&amp;""))="SI",UPPER(TRIM(Datos!G724&amp;""))="NO"),IF(ISNUMBER(Datos!G724),AND(OR(G$1005="",Datos!G724&gt;=G$1005),OR(G$1006="",Datos!G724&lt;=G$1006)),FALSE),TRUE))))</f>
        <v>0.0</v>
      </c>
      <c r="H724">
        <f>IF(Datos!H724="",0,IF(AND(H$1008&lt;&gt;"",Datos!H724=H$1008),0,IF(H$1004=0,0,1-CHOOSE(H$1004,IF(ISNUMBER(Datos!H724),AND(OR(H$1005="",Datos!H724&gt;=H$1005),OR(H$1006="",Datos!H724&lt;=H$1006)),FALSE),IF(ISNUMBER(Datos!H724),AND(Datos!H724=INT(Datos!H724),AND(OR(H$1005="",Datos!H724&gt;=H$1005),OR(H$1006="",Datos!H724&lt;=H$1006))),FALSE),OR(ISNUMBER(FIND(";"&amp;UPPER(TRIM(Datos!H724&amp;""))&amp;"=",H$1007)),ISNUMBER(FIND(";"&amp;UPPER(TRIM(Datos!H724&amp;""))&amp;";",H$1007))),OR(UPPER(TRIM(Datos!H724&amp;""))="SÍ",UPPER(TRIM(Datos!H724&amp;""))="SI",UPPER(TRIM(Datos!H724&amp;""))="NO"),IF(ISNUMBER(Datos!H724),AND(OR(H$1005="",Datos!H724&gt;=H$1005),OR(H$1006="",Datos!H724&lt;=H$1006)),FALSE),TRUE))))</f>
        <v>0.0</v>
      </c>
      <c r="I724">
        <f>IF(Datos!I724="",0,IF(AND(I$1008&lt;&gt;"",Datos!I724=I$1008),0,IF(I$1004=0,0,1-CHOOSE(I$1004,IF(ISNUMBER(Datos!I724),AND(OR(I$1005="",Datos!I724&gt;=I$1005),OR(I$1006="",Datos!I724&lt;=I$1006)),FALSE),IF(ISNUMBER(Datos!I724),AND(Datos!I724=INT(Datos!I724),AND(OR(I$1005="",Datos!I724&gt;=I$1005),OR(I$1006="",Datos!I724&lt;=I$1006))),FALSE),OR(ISNUMBER(FIND(";"&amp;UPPER(TRIM(Datos!I724&amp;""))&amp;"=",I$1007)),ISNUMBER(FIND(";"&amp;UPPER(TRIM(Datos!I724&amp;""))&amp;";",I$1007))),OR(UPPER(TRIM(Datos!I724&amp;""))="SÍ",UPPER(TRIM(Datos!I724&amp;""))="SI",UPPER(TRIM(Datos!I724&amp;""))="NO"),IF(ISNUMBER(Datos!I724),AND(OR(I$1005="",Datos!I724&gt;=I$1005),OR(I$1006="",Datos!I724&lt;=I$1006)),FALSE),TRUE))))</f>
        <v>0.0</v>
      </c>
      <c r="J724">
        <f>IF(Datos!J724="",0,IF(AND(J$1008&lt;&gt;"",Datos!J724=J$1008),0,IF(J$1004=0,0,1-CHOOSE(J$1004,IF(ISNUMBER(Datos!J724),AND(OR(J$1005="",Datos!J724&gt;=J$1005),OR(J$1006="",Datos!J724&lt;=J$1006)),FALSE),IF(ISNUMBER(Datos!J724),AND(Datos!J724=INT(Datos!J724),AND(OR(J$1005="",Datos!J724&gt;=J$1005),OR(J$1006="",Datos!J724&lt;=J$1006))),FALSE),OR(ISNUMBER(FIND(";"&amp;UPPER(TRIM(Datos!J724&amp;""))&amp;"=",J$1007)),ISNUMBER(FIND(";"&amp;UPPER(TRIM(Datos!J724&amp;""))&amp;";",J$1007))),OR(UPPER(TRIM(Datos!J724&amp;""))="SÍ",UPPER(TRIM(Datos!J724&amp;""))="SI",UPPER(TRIM(Datos!J724&amp;""))="NO"),IF(ISNUMBER(Datos!J724),AND(OR(J$1005="",Datos!J724&gt;=J$1005),OR(J$1006="",Datos!J724&lt;=J$1006)),FALSE),TRUE))))</f>
        <v>0.0</v>
      </c>
      <c r="K724">
        <f>IF(Datos!K724="",0,IF(AND(K$1008&lt;&gt;"",Datos!K724=K$1008),0,IF(K$1004=0,0,1-CHOOSE(K$1004,IF(ISNUMBER(Datos!K724),AND(OR(K$1005="",Datos!K724&gt;=K$1005),OR(K$1006="",Datos!K724&lt;=K$1006)),FALSE),IF(ISNUMBER(Datos!K724),AND(Datos!K724=INT(Datos!K724),AND(OR(K$1005="",Datos!K724&gt;=K$1005),OR(K$1006="",Datos!K724&lt;=K$1006))),FALSE),OR(ISNUMBER(FIND(";"&amp;UPPER(TRIM(Datos!K724&amp;""))&amp;"=",K$1007)),ISNUMBER(FIND(";"&amp;UPPER(TRIM(Datos!K724&amp;""))&amp;";",K$1007))),OR(UPPER(TRIM(Datos!K724&amp;""))="SÍ",UPPER(TRIM(Datos!K724&amp;""))="SI",UPPER(TRIM(Datos!K724&amp;""))="NO"),IF(ISNUMBER(Datos!K724),AND(OR(K$1005="",Datos!K724&gt;=K$1005),OR(K$1006="",Datos!K724&lt;=K$1006)),FALSE),TRUE))))</f>
        <v>0.0</v>
      </c>
      <c r="L724">
        <f>IF(Datos!L724="",0,IF(AND(L$1008&lt;&gt;"",Datos!L724=L$1008),0,IF(L$1004=0,0,1-CHOOSE(L$1004,IF(ISNUMBER(Datos!L724),AND(OR(L$1005="",Datos!L724&gt;=L$1005),OR(L$1006="",Datos!L724&lt;=L$1006)),FALSE),IF(ISNUMBER(Datos!L724),AND(Datos!L724=INT(Datos!L724),AND(OR(L$1005="",Datos!L724&gt;=L$1005),OR(L$1006="",Datos!L724&lt;=L$1006))),FALSE),OR(ISNUMBER(FIND(";"&amp;UPPER(TRIM(Datos!L724&amp;""))&amp;"=",L$1007)),ISNUMBER(FIND(";"&amp;UPPER(TRIM(Datos!L724&amp;""))&amp;";",L$1007))),OR(UPPER(TRIM(Datos!L724&amp;""))="SÍ",UPPER(TRIM(Datos!L724&amp;""))="SI",UPPER(TRIM(Datos!L724&amp;""))="NO"),IF(ISNUMBER(Datos!L724),AND(OR(L$1005="",Datos!L724&gt;=L$1005),OR(L$1006="",Datos!L724&lt;=L$1006)),FALSE),TRUE))))</f>
        <v>0.0</v>
      </c>
      <c r="M724">
        <f>IF(Datos!M724="",0,IF(AND(M$1008&lt;&gt;"",Datos!M724=M$1008),0,IF(M$1004=0,0,1-CHOOSE(M$1004,IF(ISNUMBER(Datos!M724),AND(OR(M$1005="",Datos!M724&gt;=M$1005),OR(M$1006="",Datos!M724&lt;=M$1006)),FALSE),IF(ISNUMBER(Datos!M724),AND(Datos!M724=INT(Datos!M724),AND(OR(M$1005="",Datos!M724&gt;=M$1005),OR(M$1006="",Datos!M724&lt;=M$1006))),FALSE),OR(ISNUMBER(FIND(";"&amp;UPPER(TRIM(Datos!M724&amp;""))&amp;"=",M$1007)),ISNUMBER(FIND(";"&amp;UPPER(TRIM(Datos!M724&amp;""))&amp;";",M$1007))),OR(UPPER(TRIM(Datos!M724&amp;""))="SÍ",UPPER(TRIM(Datos!M724&amp;""))="SI",UPPER(TRIM(Datos!M724&amp;""))="NO"),IF(ISNUMBER(Datos!M724),AND(OR(M$1005="",Datos!M724&gt;=M$1005),OR(M$1006="",Datos!M724&lt;=M$1006)),FALSE),TRUE))))</f>
        <v>0.0</v>
      </c>
      <c r="N724">
        <f>IF(Datos!N724="",0,IF(AND(N$1008&lt;&gt;"",Datos!N724=N$1008),0,IF(N$1004=0,0,1-CHOOSE(N$1004,IF(ISNUMBER(Datos!N724),AND(OR(N$1005="",Datos!N724&gt;=N$1005),OR(N$1006="",Datos!N724&lt;=N$1006)),FALSE),IF(ISNUMBER(Datos!N724),AND(Datos!N724=INT(Datos!N724),AND(OR(N$1005="",Datos!N724&gt;=N$1005),OR(N$1006="",Datos!N724&lt;=N$1006))),FALSE),OR(ISNUMBER(FIND(";"&amp;UPPER(TRIM(Datos!N724&amp;""))&amp;"=",N$1007)),ISNUMBER(FIND(";"&amp;UPPER(TRIM(Datos!N724&amp;""))&amp;";",N$1007))),OR(UPPER(TRIM(Datos!N724&amp;""))="SÍ",UPPER(TRIM(Datos!N724&amp;""))="SI",UPPER(TRIM(Datos!N724&amp;""))="NO"),IF(ISNUMBER(Datos!N724),AND(OR(N$1005="",Datos!N724&gt;=N$1005),OR(N$1006="",Datos!N724&lt;=N$1006)),FALSE),TRUE))))</f>
        <v>0.0</v>
      </c>
      <c r="O724">
        <f>IF(Datos!O724="",0,IF(AND(O$1008&lt;&gt;"",Datos!O724=O$1008),0,IF(O$1004=0,0,1-CHOOSE(O$1004,IF(ISNUMBER(Datos!O724),AND(OR(O$1005="",Datos!O724&gt;=O$1005),OR(O$1006="",Datos!O724&lt;=O$1006)),FALSE),IF(ISNUMBER(Datos!O724),AND(Datos!O724=INT(Datos!O724),AND(OR(O$1005="",Datos!O724&gt;=O$1005),OR(O$1006="",Datos!O724&lt;=O$1006))),FALSE),OR(ISNUMBER(FIND(";"&amp;UPPER(TRIM(Datos!O724&amp;""))&amp;"=",O$1007)),ISNUMBER(FIND(";"&amp;UPPER(TRIM(Datos!O724&amp;""))&amp;";",O$1007))),OR(UPPER(TRIM(Datos!O724&amp;""))="SÍ",UPPER(TRIM(Datos!O724&amp;""))="SI",UPPER(TRIM(Datos!O724&amp;""))="NO"),IF(ISNUMBER(Datos!O724),AND(OR(O$1005="",Datos!O724&gt;=O$1005),OR(O$1006="",Datos!O724&lt;=O$1006)),FALSE),TRUE))))</f>
        <v>0.0</v>
      </c>
      <c r="P724">
        <f>IF(Datos!P724="",0,IF(AND(P$1008&lt;&gt;"",Datos!P724=P$1008),0,IF(P$1004=0,0,1-CHOOSE(P$1004,IF(ISNUMBER(Datos!P724),AND(OR(P$1005="",Datos!P724&gt;=P$1005),OR(P$1006="",Datos!P724&lt;=P$1006)),FALSE),IF(ISNUMBER(Datos!P724),AND(Datos!P724=INT(Datos!P724),AND(OR(P$1005="",Datos!P724&gt;=P$1005),OR(P$1006="",Datos!P724&lt;=P$1006))),FALSE),OR(ISNUMBER(FIND(";"&amp;UPPER(TRIM(Datos!P724&amp;""))&amp;"=",P$1007)),ISNUMBER(FIND(";"&amp;UPPER(TRIM(Datos!P724&amp;""))&amp;";",P$1007))),OR(UPPER(TRIM(Datos!P724&amp;""))="SÍ",UPPER(TRIM(Datos!P724&amp;""))="SI",UPPER(TRIM(Datos!P724&amp;""))="NO"),IF(ISNUMBER(Datos!P724),AND(OR(P$1005="",Datos!P724&gt;=P$1005),OR(P$1006="",Datos!P724&lt;=P$1006)),FALSE),TRUE))))</f>
        <v>0.0</v>
      </c>
      <c r="Q724">
        <f>IF(Datos!Q724="",0,IF(AND(Q$1008&lt;&gt;"",Datos!Q724=Q$1008),0,IF(Q$1004=0,0,1-CHOOSE(Q$1004,IF(ISNUMBER(Datos!Q724),AND(OR(Q$1005="",Datos!Q724&gt;=Q$1005),OR(Q$1006="",Datos!Q724&lt;=Q$1006)),FALSE),IF(ISNUMBER(Datos!Q724),AND(Datos!Q724=INT(Datos!Q724),AND(OR(Q$1005="",Datos!Q724&gt;=Q$1005),OR(Q$1006="",Datos!Q724&lt;=Q$1006))),FALSE),OR(ISNUMBER(FIND(";"&amp;UPPER(TRIM(Datos!Q724&amp;""))&amp;"=",Q$1007)),ISNUMBER(FIND(";"&amp;UPPER(TRIM(Datos!Q724&amp;""))&amp;";",Q$1007))),OR(UPPER(TRIM(Datos!Q724&amp;""))="SÍ",UPPER(TRIM(Datos!Q724&amp;""))="SI",UPPER(TRIM(Datos!Q724&amp;""))="NO"),IF(ISNUMBER(Datos!Q724),AND(OR(Q$1005="",Datos!Q724&gt;=Q$1005),OR(Q$1006="",Datos!Q724&lt;=Q$1006)),FALSE),TRUE))))</f>
        <v>0.0</v>
      </c>
      <c r="R724">
        <f>IF(Datos!R724="",0,IF(AND(R$1008&lt;&gt;"",Datos!R724=R$1008),0,IF(R$1004=0,0,1-CHOOSE(R$1004,IF(ISNUMBER(Datos!R724),AND(OR(R$1005="",Datos!R724&gt;=R$1005),OR(R$1006="",Datos!R724&lt;=R$1006)),FALSE),IF(ISNUMBER(Datos!R724),AND(Datos!R724=INT(Datos!R724),AND(OR(R$1005="",Datos!R724&gt;=R$1005),OR(R$1006="",Datos!R724&lt;=R$1006))),FALSE),OR(ISNUMBER(FIND(";"&amp;UPPER(TRIM(Datos!R724&amp;""))&amp;"=",R$1007)),ISNUMBER(FIND(";"&amp;UPPER(TRIM(Datos!R724&amp;""))&amp;";",R$1007))),OR(UPPER(TRIM(Datos!R724&amp;""))="SÍ",UPPER(TRIM(Datos!R724&amp;""))="SI",UPPER(TRIM(Datos!R724&amp;""))="NO"),IF(ISNUMBER(Datos!R724),AND(OR(R$1005="",Datos!R724&gt;=R$1005),OR(R$1006="",Datos!R724&lt;=R$1006)),FALSE),TRUE))))</f>
        <v>0.0</v>
      </c>
      <c r="S724">
        <f>IF(Datos!S724="",0,IF(AND(S$1008&lt;&gt;"",Datos!S724=S$1008),0,IF(S$1004=0,0,1-CHOOSE(S$1004,IF(ISNUMBER(Datos!S724),AND(OR(S$1005="",Datos!S724&gt;=S$1005),OR(S$1006="",Datos!S724&lt;=S$1006)),FALSE),IF(ISNUMBER(Datos!S724),AND(Datos!S724=INT(Datos!S724),AND(OR(S$1005="",Datos!S724&gt;=S$1005),OR(S$1006="",Datos!S724&lt;=S$1006))),FALSE),OR(ISNUMBER(FIND(";"&amp;UPPER(TRIM(Datos!S724&amp;""))&amp;"=",S$1007)),ISNUMBER(FIND(";"&amp;UPPER(TRIM(Datos!S724&amp;""))&amp;";",S$1007))),OR(UPPER(TRIM(Datos!S724&amp;""))="SÍ",UPPER(TRIM(Datos!S724&amp;""))="SI",UPPER(TRIM(Datos!S724&amp;""))="NO"),IF(ISNUMBER(Datos!S724),AND(OR(S$1005="",Datos!S724&gt;=S$1005),OR(S$1006="",Datos!S724&lt;=S$1006)),FALSE),TRUE))))</f>
        <v>0.0</v>
      </c>
      <c r="T724">
        <f>IF(Datos!T724="",0,IF(AND(T$1008&lt;&gt;"",Datos!T724=T$1008),0,IF(T$1004=0,0,1-CHOOSE(T$1004,IF(ISNUMBER(Datos!T724),AND(OR(T$1005="",Datos!T724&gt;=T$1005),OR(T$1006="",Datos!T724&lt;=T$1006)),FALSE),IF(ISNUMBER(Datos!T724),AND(Datos!T724=INT(Datos!T724),AND(OR(T$1005="",Datos!T724&gt;=T$1005),OR(T$1006="",Datos!T724&lt;=T$1006))),FALSE),OR(ISNUMBER(FIND(";"&amp;UPPER(TRIM(Datos!T724&amp;""))&amp;"=",T$1007)),ISNUMBER(FIND(";"&amp;UPPER(TRIM(Datos!T724&amp;""))&amp;";",T$1007))),OR(UPPER(TRIM(Datos!T724&amp;""))="SÍ",UPPER(TRIM(Datos!T724&amp;""))="SI",UPPER(TRIM(Datos!T724&amp;""))="NO"),IF(ISNUMBER(Datos!T724),AND(OR(T$1005="",Datos!T724&gt;=T$1005),OR(T$1006="",Datos!T724&lt;=T$1006)),FALSE),TRUE))))</f>
        <v>0.0</v>
      </c>
      <c r="U724">
        <f>IF(Datos!U724="",0,IF(AND(U$1008&lt;&gt;"",Datos!U724=U$1008),0,IF(U$1004=0,0,1-CHOOSE(U$1004,IF(ISNUMBER(Datos!U724),AND(OR(U$1005="",Datos!U724&gt;=U$1005),OR(U$1006="",Datos!U724&lt;=U$1006)),FALSE),IF(ISNUMBER(Datos!U724),AND(Datos!U724=INT(Datos!U724),AND(OR(U$1005="",Datos!U724&gt;=U$1005),OR(U$1006="",Datos!U724&lt;=U$1006))),FALSE),OR(ISNUMBER(FIND(";"&amp;UPPER(TRIM(Datos!U724&amp;""))&amp;"=",U$1007)),ISNUMBER(FIND(";"&amp;UPPER(TRIM(Datos!U724&amp;""))&amp;";",U$1007))),OR(UPPER(TRIM(Datos!U724&amp;""))="SÍ",UPPER(TRIM(Datos!U724&amp;""))="SI",UPPER(TRIM(Datos!U724&amp;""))="NO"),IF(ISNUMBER(Datos!U724),AND(OR(U$1005="",Datos!U724&gt;=U$1005),OR(U$1006="",Datos!U724&lt;=U$1006)),FALSE),TRUE))))</f>
        <v>0.0</v>
      </c>
      <c r="V724">
        <f>IF(Datos!V724="",0,IF(AND(V$1008&lt;&gt;"",Datos!V724=V$1008),0,IF(V$1004=0,0,1-CHOOSE(V$1004,IF(ISNUMBER(Datos!V724),AND(OR(V$1005="",Datos!V724&gt;=V$1005),OR(V$1006="",Datos!V724&lt;=V$1006)),FALSE),IF(ISNUMBER(Datos!V724),AND(Datos!V724=INT(Datos!V724),AND(OR(V$1005="",Datos!V724&gt;=V$1005),OR(V$1006="",Datos!V724&lt;=V$1006))),FALSE),OR(ISNUMBER(FIND(";"&amp;UPPER(TRIM(Datos!V724&amp;""))&amp;"=",V$1007)),ISNUMBER(FIND(";"&amp;UPPER(TRIM(Datos!V724&amp;""))&amp;";",V$1007))),OR(UPPER(TRIM(Datos!V724&amp;""))="SÍ",UPPER(TRIM(Datos!V724&amp;""))="SI",UPPER(TRIM(Datos!V724&amp;""))="NO"),IF(ISNUMBER(Datos!V724),AND(OR(V$1005="",Datos!V724&gt;=V$1005),OR(V$1006="",Datos!V724&lt;=V$1006)),FALSE),TRUE))))</f>
        <v>0.0</v>
      </c>
      <c r="W724">
        <f>IF(Datos!W724="",0,IF(AND(W$1008&lt;&gt;"",Datos!W724=W$1008),0,IF(W$1004=0,0,1-CHOOSE(W$1004,IF(ISNUMBER(Datos!W724),AND(OR(W$1005="",Datos!W724&gt;=W$1005),OR(W$1006="",Datos!W724&lt;=W$1006)),FALSE),IF(ISNUMBER(Datos!W724),AND(Datos!W724=INT(Datos!W724),AND(OR(W$1005="",Datos!W724&gt;=W$1005),OR(W$1006="",Datos!W724&lt;=W$1006))),FALSE),OR(ISNUMBER(FIND(";"&amp;UPPER(TRIM(Datos!W724&amp;""))&amp;"=",W$1007)),ISNUMBER(FIND(";"&amp;UPPER(TRIM(Datos!W724&amp;""))&amp;";",W$1007))),OR(UPPER(TRIM(Datos!W724&amp;""))="SÍ",UPPER(TRIM(Datos!W724&amp;""))="SI",UPPER(TRIM(Datos!W724&amp;""))="NO"),IF(ISNUMBER(Datos!W724),AND(OR(W$1005="",Datos!W724&gt;=W$1005),OR(W$1006="",Datos!W724&lt;=W$1006)),FALSE),TRUE))))</f>
        <v>0.0</v>
      </c>
      <c r="X724">
        <f>IF(Datos!X724="",0,IF(AND(X$1008&lt;&gt;"",Datos!X724=X$1008),0,IF(X$1004=0,0,1-CHOOSE(X$1004,IF(ISNUMBER(Datos!X724),AND(OR(X$1005="",Datos!X724&gt;=X$1005),OR(X$1006="",Datos!X724&lt;=X$1006)),FALSE),IF(ISNUMBER(Datos!X724),AND(Datos!X724=INT(Datos!X724),AND(OR(X$1005="",Datos!X724&gt;=X$1005),OR(X$1006="",Datos!X724&lt;=X$1006))),FALSE),OR(ISNUMBER(FIND(";"&amp;UPPER(TRIM(Datos!X724&amp;""))&amp;"=",X$1007)),ISNUMBER(FIND(";"&amp;UPPER(TRIM(Datos!X724&amp;""))&amp;";",X$1007))),OR(UPPER(TRIM(Datos!X724&amp;""))="SÍ",UPPER(TRIM(Datos!X724&amp;""))="SI",UPPER(TRIM(Datos!X724&amp;""))="NO"),IF(ISNUMBER(Datos!X724),AND(OR(X$1005="",Datos!X724&gt;=X$1005),OR(X$1006="",Datos!X724&lt;=X$1006)),FALSE),TRUE))))</f>
        <v>0.0</v>
      </c>
      <c r="Y724">
        <f>IF(Datos!Y724="",0,IF(AND(Y$1008&lt;&gt;"",Datos!Y724=Y$1008),0,IF(Y$1004=0,0,1-CHOOSE(Y$1004,IF(ISNUMBER(Datos!Y724),AND(OR(Y$1005="",Datos!Y724&gt;=Y$1005),OR(Y$1006="",Datos!Y724&lt;=Y$1006)),FALSE),IF(ISNUMBER(Datos!Y724),AND(Datos!Y724=INT(Datos!Y724),AND(OR(Y$1005="",Datos!Y724&gt;=Y$1005),OR(Y$1006="",Datos!Y724&lt;=Y$1006))),FALSE),OR(ISNUMBER(FIND(";"&amp;UPPER(TRIM(Datos!Y724&amp;""))&amp;"=",Y$1007)),ISNUMBER(FIND(";"&amp;UPPER(TRIM(Datos!Y724&amp;""))&amp;";",Y$1007))),OR(UPPER(TRIM(Datos!Y724&amp;""))="SÍ",UPPER(TRIM(Datos!Y724&amp;""))="SI",UPPER(TRIM(Datos!Y724&amp;""))="NO"),IF(ISNUMBER(Datos!Y724),AND(OR(Y$1005="",Datos!Y724&gt;=Y$1005),OR(Y$1006="",Datos!Y724&lt;=Y$1006)),FALSE),TRUE))))</f>
        <v>0.0</v>
      </c>
      <c r="Z724">
        <f>IF(Datos!Z724="",0,IF(AND(Z$1008&lt;&gt;"",Datos!Z724=Z$1008),0,IF(Z$1004=0,0,1-CHOOSE(Z$1004,IF(ISNUMBER(Datos!Z724),AND(OR(Z$1005="",Datos!Z724&gt;=Z$1005),OR(Z$1006="",Datos!Z724&lt;=Z$1006)),FALSE),IF(ISNUMBER(Datos!Z724),AND(Datos!Z724=INT(Datos!Z724),AND(OR(Z$1005="",Datos!Z724&gt;=Z$1005),OR(Z$1006="",Datos!Z724&lt;=Z$1006))),FALSE),OR(ISNUMBER(FIND(";"&amp;UPPER(TRIM(Datos!Z724&amp;""))&amp;"=",Z$1007)),ISNUMBER(FIND(";"&amp;UPPER(TRIM(Datos!Z724&amp;""))&amp;";",Z$1007))),OR(UPPER(TRIM(Datos!Z724&amp;""))="SÍ",UPPER(TRIM(Datos!Z724&amp;""))="SI",UPPER(TRIM(Datos!Z724&amp;""))="NO"),IF(ISNUMBER(Datos!Z724),AND(OR(Z$1005="",Datos!Z724&gt;=Z$1005),OR(Z$1006="",Datos!Z724&lt;=Z$1006)),FALSE),TRUE))))</f>
        <v>0.0</v>
      </c>
      <c r="AA724">
        <f>IF(Datos!AA724="",0,IF(AND(AA$1008&lt;&gt;"",Datos!AA724=AA$1008),0,IF(AA$1004=0,0,1-CHOOSE(AA$1004,IF(ISNUMBER(Datos!AA724),AND(OR(AA$1005="",Datos!AA724&gt;=AA$1005),OR(AA$1006="",Datos!AA724&lt;=AA$1006)),FALSE),IF(ISNUMBER(Datos!AA724),AND(Datos!AA724=INT(Datos!AA724),AND(OR(AA$1005="",Datos!AA724&gt;=AA$1005),OR(AA$1006="",Datos!AA724&lt;=AA$1006))),FALSE),OR(ISNUMBER(FIND(";"&amp;UPPER(TRIM(Datos!AA724&amp;""))&amp;"=",AA$1007)),ISNUMBER(FIND(";"&amp;UPPER(TRIM(Datos!AA724&amp;""))&amp;";",AA$1007))),OR(UPPER(TRIM(Datos!AA724&amp;""))="SÍ",UPPER(TRIM(Datos!AA724&amp;""))="SI",UPPER(TRIM(Datos!AA724&amp;""))="NO"),IF(ISNUMBER(Datos!AA724),AND(OR(AA$1005="",Datos!AA724&gt;=AA$1005),OR(AA$1006="",Datos!AA724&lt;=AA$1006)),FALSE),TRUE))))</f>
        <v>0.0</v>
      </c>
      <c r="AB724">
        <f>IF(Datos!AB724="",0,IF(AND(AB$1008&lt;&gt;"",Datos!AB724=AB$1008),0,IF(AB$1004=0,0,1-CHOOSE(AB$1004,IF(ISNUMBER(Datos!AB724),AND(OR(AB$1005="",Datos!AB724&gt;=AB$1005),OR(AB$1006="",Datos!AB724&lt;=AB$1006)),FALSE),IF(ISNUMBER(Datos!AB724),AND(Datos!AB724=INT(Datos!AB724),AND(OR(AB$1005="",Datos!AB724&gt;=AB$1005),OR(AB$1006="",Datos!AB724&lt;=AB$1006))),FALSE),OR(ISNUMBER(FIND(";"&amp;UPPER(TRIM(Datos!AB724&amp;""))&amp;"=",AB$1007)),ISNUMBER(FIND(";"&amp;UPPER(TRIM(Datos!AB724&amp;""))&amp;";",AB$1007))),OR(UPPER(TRIM(Datos!AB724&amp;""))="SÍ",UPPER(TRIM(Datos!AB724&amp;""))="SI",UPPER(TRIM(Datos!AB724&amp;""))="NO"),IF(ISNUMBER(Datos!AB724),AND(OR(AB$1005="",Datos!AB724&gt;=AB$1005),OR(AB$1006="",Datos!AB724&lt;=AB$1006)),FALSE),TRUE))))</f>
        <v>0.0</v>
      </c>
      <c r="AC724">
        <f>IF(Datos!AC724="",0,IF(AND(AC$1008&lt;&gt;"",Datos!AC724=AC$1008),0,IF(AC$1004=0,0,1-CHOOSE(AC$1004,IF(ISNUMBER(Datos!AC724),AND(OR(AC$1005="",Datos!AC724&gt;=AC$1005),OR(AC$1006="",Datos!AC724&lt;=AC$1006)),FALSE),IF(ISNUMBER(Datos!AC724),AND(Datos!AC724=INT(Datos!AC724),AND(OR(AC$1005="",Datos!AC724&gt;=AC$1005),OR(AC$1006="",Datos!AC724&lt;=AC$1006))),FALSE),OR(ISNUMBER(FIND(";"&amp;UPPER(TRIM(Datos!AC724&amp;""))&amp;"=",AC$1007)),ISNUMBER(FIND(";"&amp;UPPER(TRIM(Datos!AC724&amp;""))&amp;";",AC$1007))),OR(UPPER(TRIM(Datos!AC724&amp;""))="SÍ",UPPER(TRIM(Datos!AC724&amp;""))="SI",UPPER(TRIM(Datos!AC724&amp;""))="NO"),IF(ISNUMBER(Datos!AC724),AND(OR(AC$1005="",Datos!AC724&gt;=AC$1005),OR(AC$1006="",Datos!AC724&lt;=AC$1006)),FALSE),TRUE))))</f>
        <v>0.0</v>
      </c>
      <c r="AD724">
        <f>IF(Datos!AD724="",0,IF(AND(AD$1008&lt;&gt;"",Datos!AD724=AD$1008),0,IF(AD$1004=0,0,1-CHOOSE(AD$1004,IF(ISNUMBER(Datos!AD724),AND(OR(AD$1005="",Datos!AD724&gt;=AD$1005),OR(AD$1006="",Datos!AD724&lt;=AD$1006)),FALSE),IF(ISNUMBER(Datos!AD724),AND(Datos!AD724=INT(Datos!AD724),AND(OR(AD$1005="",Datos!AD724&gt;=AD$1005),OR(AD$1006="",Datos!AD724&lt;=AD$1006))),FALSE),OR(ISNUMBER(FIND(";"&amp;UPPER(TRIM(Datos!AD724&amp;""))&amp;"=",AD$1007)),ISNUMBER(FIND(";"&amp;UPPER(TRIM(Datos!AD724&amp;""))&amp;";",AD$1007))),OR(UPPER(TRIM(Datos!AD724&amp;""))="SÍ",UPPER(TRIM(Datos!AD724&amp;""))="SI",UPPER(TRIM(Datos!AD724&amp;""))="NO"),IF(ISNUMBER(Datos!AD724),AND(OR(AD$1005="",Datos!AD724&gt;=AD$1005),OR(AD$1006="",Datos!AD724&lt;=AD$1006)),FALSE),TRUE))))</f>
        <v>0.0</v>
      </c>
      <c r="AE724">
        <f>IF(Datos!AE724="",0,IF(AND(AE$1008&lt;&gt;"",Datos!AE724=AE$1008),0,IF(AE$1004=0,0,1-CHOOSE(AE$1004,IF(ISNUMBER(Datos!AE724),AND(OR(AE$1005="",Datos!AE724&gt;=AE$1005),OR(AE$1006="",Datos!AE724&lt;=AE$1006)),FALSE),IF(ISNUMBER(Datos!AE724),AND(Datos!AE724=INT(Datos!AE724),AND(OR(AE$1005="",Datos!AE724&gt;=AE$1005),OR(AE$1006="",Datos!AE724&lt;=AE$1006))),FALSE),OR(ISNUMBER(FIND(";"&amp;UPPER(TRIM(Datos!AE724&amp;""))&amp;"=",AE$1007)),ISNUMBER(FIND(";"&amp;UPPER(TRIM(Datos!AE724&amp;""))&amp;";",AE$1007))),OR(UPPER(TRIM(Datos!AE724&amp;""))="SÍ",UPPER(TRIM(Datos!AE724&amp;""))="SI",UPPER(TRIM(Datos!AE724&amp;""))="NO"),IF(ISNUMBER(Datos!AE724),AND(OR(AE$1005="",Datos!AE724&gt;=AE$1005),OR(AE$1006="",Datos!AE724&lt;=AE$1006)),FALSE),TRUE))))</f>
        <v>0.0</v>
      </c>
    </row>
    <row r="725" spans="2:31">
      <c r="B725">
        <f>IF(Datos!B725="",0,IF(AND(B$1008&lt;&gt;"",Datos!B725=B$1008),0,IF(B$1004=0,0,1-CHOOSE(B$1004,IF(ISNUMBER(Datos!B725),AND(OR(B$1005="",Datos!B725&gt;=B$1005),OR(B$1006="",Datos!B725&lt;=B$1006)),FALSE),IF(ISNUMBER(Datos!B725),AND(Datos!B725=INT(Datos!B725),AND(OR(B$1005="",Datos!B725&gt;=B$1005),OR(B$1006="",Datos!B725&lt;=B$1006))),FALSE),OR(ISNUMBER(FIND(";"&amp;UPPER(TRIM(Datos!B725&amp;""))&amp;"=",B$1007)),ISNUMBER(FIND(";"&amp;UPPER(TRIM(Datos!B725&amp;""))&amp;";",B$1007))),OR(UPPER(TRIM(Datos!B725&amp;""))="SÍ",UPPER(TRIM(Datos!B725&amp;""))="SI",UPPER(TRIM(Datos!B725&amp;""))="NO"),IF(ISNUMBER(Datos!B725),AND(OR(B$1005="",Datos!B725&gt;=B$1005),OR(B$1006="",Datos!B725&lt;=B$1006)),FALSE),TRUE))))</f>
        <v>0.0</v>
      </c>
      <c r="C725">
        <f>IF(Datos!C725="",0,IF(AND(C$1008&lt;&gt;"",Datos!C725=C$1008),0,IF(C$1004=0,0,1-CHOOSE(C$1004,IF(ISNUMBER(Datos!C725),AND(OR(C$1005="",Datos!C725&gt;=C$1005),OR(C$1006="",Datos!C725&lt;=C$1006)),FALSE),IF(ISNUMBER(Datos!C725),AND(Datos!C725=INT(Datos!C725),AND(OR(C$1005="",Datos!C725&gt;=C$1005),OR(C$1006="",Datos!C725&lt;=C$1006))),FALSE),OR(ISNUMBER(FIND(";"&amp;UPPER(TRIM(Datos!C725&amp;""))&amp;"=",C$1007)),ISNUMBER(FIND(";"&amp;UPPER(TRIM(Datos!C725&amp;""))&amp;";",C$1007))),OR(UPPER(TRIM(Datos!C725&amp;""))="SÍ",UPPER(TRIM(Datos!C725&amp;""))="SI",UPPER(TRIM(Datos!C725&amp;""))="NO"),IF(ISNUMBER(Datos!C725),AND(OR(C$1005="",Datos!C725&gt;=C$1005),OR(C$1006="",Datos!C725&lt;=C$1006)),FALSE),TRUE))))</f>
        <v>0.0</v>
      </c>
      <c r="D725">
        <f>IF(Datos!D725="",0,IF(AND(D$1008&lt;&gt;"",Datos!D725=D$1008),0,IF(D$1004=0,0,1-CHOOSE(D$1004,IF(ISNUMBER(Datos!D725),AND(OR(D$1005="",Datos!D725&gt;=D$1005),OR(D$1006="",Datos!D725&lt;=D$1006)),FALSE),IF(ISNUMBER(Datos!D725),AND(Datos!D725=INT(Datos!D725),AND(OR(D$1005="",Datos!D725&gt;=D$1005),OR(D$1006="",Datos!D725&lt;=D$1006))),FALSE),OR(ISNUMBER(FIND(";"&amp;UPPER(TRIM(Datos!D725&amp;""))&amp;"=",D$1007)),ISNUMBER(FIND(";"&amp;UPPER(TRIM(Datos!D725&amp;""))&amp;";",D$1007))),OR(UPPER(TRIM(Datos!D725&amp;""))="SÍ",UPPER(TRIM(Datos!D725&amp;""))="SI",UPPER(TRIM(Datos!D725&amp;""))="NO"),IF(ISNUMBER(Datos!D725),AND(OR(D$1005="",Datos!D725&gt;=D$1005),OR(D$1006="",Datos!D725&lt;=D$1006)),FALSE),TRUE))))</f>
        <v>0.0</v>
      </c>
      <c r="E725">
        <f>IF(Datos!E725="",0,IF(AND(E$1008&lt;&gt;"",Datos!E725=E$1008),0,IF(E$1004=0,0,1-CHOOSE(E$1004,IF(ISNUMBER(Datos!E725),AND(OR(E$1005="",Datos!E725&gt;=E$1005),OR(E$1006="",Datos!E725&lt;=E$1006)),FALSE),IF(ISNUMBER(Datos!E725),AND(Datos!E725=INT(Datos!E725),AND(OR(E$1005="",Datos!E725&gt;=E$1005),OR(E$1006="",Datos!E725&lt;=E$1006))),FALSE),OR(ISNUMBER(FIND(";"&amp;UPPER(TRIM(Datos!E725&amp;""))&amp;"=",E$1007)),ISNUMBER(FIND(";"&amp;UPPER(TRIM(Datos!E725&amp;""))&amp;";",E$1007))),OR(UPPER(TRIM(Datos!E725&amp;""))="SÍ",UPPER(TRIM(Datos!E725&amp;""))="SI",UPPER(TRIM(Datos!E725&amp;""))="NO"),IF(ISNUMBER(Datos!E725),AND(OR(E$1005="",Datos!E725&gt;=E$1005),OR(E$1006="",Datos!E725&lt;=E$1006)),FALSE),TRUE))))</f>
        <v>0.0</v>
      </c>
      <c r="F725">
        <f>IF(Datos!F725="",0,IF(AND(F$1008&lt;&gt;"",Datos!F725=F$1008),0,IF(F$1004=0,0,1-CHOOSE(F$1004,IF(ISNUMBER(Datos!F725),AND(OR(F$1005="",Datos!F725&gt;=F$1005),OR(F$1006="",Datos!F725&lt;=F$1006)),FALSE),IF(ISNUMBER(Datos!F725),AND(Datos!F725=INT(Datos!F725),AND(OR(F$1005="",Datos!F725&gt;=F$1005),OR(F$1006="",Datos!F725&lt;=F$1006))),FALSE),OR(ISNUMBER(FIND(";"&amp;UPPER(TRIM(Datos!F725&amp;""))&amp;"=",F$1007)),ISNUMBER(FIND(";"&amp;UPPER(TRIM(Datos!F725&amp;""))&amp;";",F$1007))),OR(UPPER(TRIM(Datos!F725&amp;""))="SÍ",UPPER(TRIM(Datos!F725&amp;""))="SI",UPPER(TRIM(Datos!F725&amp;""))="NO"),IF(ISNUMBER(Datos!F725),AND(OR(F$1005="",Datos!F725&gt;=F$1005),OR(F$1006="",Datos!F725&lt;=F$1006)),FALSE),TRUE))))</f>
        <v>0.0</v>
      </c>
      <c r="G725">
        <f>IF(Datos!G725="",0,IF(AND(G$1008&lt;&gt;"",Datos!G725=G$1008),0,IF(G$1004=0,0,1-CHOOSE(G$1004,IF(ISNUMBER(Datos!G725),AND(OR(G$1005="",Datos!G725&gt;=G$1005),OR(G$1006="",Datos!G725&lt;=G$1006)),FALSE),IF(ISNUMBER(Datos!G725),AND(Datos!G725=INT(Datos!G725),AND(OR(G$1005="",Datos!G725&gt;=G$1005),OR(G$1006="",Datos!G725&lt;=G$1006))),FALSE),OR(ISNUMBER(FIND(";"&amp;UPPER(TRIM(Datos!G725&amp;""))&amp;"=",G$1007)),ISNUMBER(FIND(";"&amp;UPPER(TRIM(Datos!G725&amp;""))&amp;";",G$1007))),OR(UPPER(TRIM(Datos!G725&amp;""))="SÍ",UPPER(TRIM(Datos!G725&amp;""))="SI",UPPER(TRIM(Datos!G725&amp;""))="NO"),IF(ISNUMBER(Datos!G725),AND(OR(G$1005="",Datos!G725&gt;=G$1005),OR(G$1006="",Datos!G725&lt;=G$1006)),FALSE),TRUE))))</f>
        <v>0.0</v>
      </c>
      <c r="H725">
        <f>IF(Datos!H725="",0,IF(AND(H$1008&lt;&gt;"",Datos!H725=H$1008),0,IF(H$1004=0,0,1-CHOOSE(H$1004,IF(ISNUMBER(Datos!H725),AND(OR(H$1005="",Datos!H725&gt;=H$1005),OR(H$1006="",Datos!H725&lt;=H$1006)),FALSE),IF(ISNUMBER(Datos!H725),AND(Datos!H725=INT(Datos!H725),AND(OR(H$1005="",Datos!H725&gt;=H$1005),OR(H$1006="",Datos!H725&lt;=H$1006))),FALSE),OR(ISNUMBER(FIND(";"&amp;UPPER(TRIM(Datos!H725&amp;""))&amp;"=",H$1007)),ISNUMBER(FIND(";"&amp;UPPER(TRIM(Datos!H725&amp;""))&amp;";",H$1007))),OR(UPPER(TRIM(Datos!H725&amp;""))="SÍ",UPPER(TRIM(Datos!H725&amp;""))="SI",UPPER(TRIM(Datos!H725&amp;""))="NO"),IF(ISNUMBER(Datos!H725),AND(OR(H$1005="",Datos!H725&gt;=H$1005),OR(H$1006="",Datos!H725&lt;=H$1006)),FALSE),TRUE))))</f>
        <v>0.0</v>
      </c>
      <c r="I725">
        <f>IF(Datos!I725="",0,IF(AND(I$1008&lt;&gt;"",Datos!I725=I$1008),0,IF(I$1004=0,0,1-CHOOSE(I$1004,IF(ISNUMBER(Datos!I725),AND(OR(I$1005="",Datos!I725&gt;=I$1005),OR(I$1006="",Datos!I725&lt;=I$1006)),FALSE),IF(ISNUMBER(Datos!I725),AND(Datos!I725=INT(Datos!I725),AND(OR(I$1005="",Datos!I725&gt;=I$1005),OR(I$1006="",Datos!I725&lt;=I$1006))),FALSE),OR(ISNUMBER(FIND(";"&amp;UPPER(TRIM(Datos!I725&amp;""))&amp;"=",I$1007)),ISNUMBER(FIND(";"&amp;UPPER(TRIM(Datos!I725&amp;""))&amp;";",I$1007))),OR(UPPER(TRIM(Datos!I725&amp;""))="SÍ",UPPER(TRIM(Datos!I725&amp;""))="SI",UPPER(TRIM(Datos!I725&amp;""))="NO"),IF(ISNUMBER(Datos!I725),AND(OR(I$1005="",Datos!I725&gt;=I$1005),OR(I$1006="",Datos!I725&lt;=I$1006)),FALSE),TRUE))))</f>
        <v>0.0</v>
      </c>
      <c r="J725">
        <f>IF(Datos!J725="",0,IF(AND(J$1008&lt;&gt;"",Datos!J725=J$1008),0,IF(J$1004=0,0,1-CHOOSE(J$1004,IF(ISNUMBER(Datos!J725),AND(OR(J$1005="",Datos!J725&gt;=J$1005),OR(J$1006="",Datos!J725&lt;=J$1006)),FALSE),IF(ISNUMBER(Datos!J725),AND(Datos!J725=INT(Datos!J725),AND(OR(J$1005="",Datos!J725&gt;=J$1005),OR(J$1006="",Datos!J725&lt;=J$1006))),FALSE),OR(ISNUMBER(FIND(";"&amp;UPPER(TRIM(Datos!J725&amp;""))&amp;"=",J$1007)),ISNUMBER(FIND(";"&amp;UPPER(TRIM(Datos!J725&amp;""))&amp;";",J$1007))),OR(UPPER(TRIM(Datos!J725&amp;""))="SÍ",UPPER(TRIM(Datos!J725&amp;""))="SI",UPPER(TRIM(Datos!J725&amp;""))="NO"),IF(ISNUMBER(Datos!J725),AND(OR(J$1005="",Datos!J725&gt;=J$1005),OR(J$1006="",Datos!J725&lt;=J$1006)),FALSE),TRUE))))</f>
        <v>0.0</v>
      </c>
      <c r="K725">
        <f>IF(Datos!K725="",0,IF(AND(K$1008&lt;&gt;"",Datos!K725=K$1008),0,IF(K$1004=0,0,1-CHOOSE(K$1004,IF(ISNUMBER(Datos!K725),AND(OR(K$1005="",Datos!K725&gt;=K$1005),OR(K$1006="",Datos!K725&lt;=K$1006)),FALSE),IF(ISNUMBER(Datos!K725),AND(Datos!K725=INT(Datos!K725),AND(OR(K$1005="",Datos!K725&gt;=K$1005),OR(K$1006="",Datos!K725&lt;=K$1006))),FALSE),OR(ISNUMBER(FIND(";"&amp;UPPER(TRIM(Datos!K725&amp;""))&amp;"=",K$1007)),ISNUMBER(FIND(";"&amp;UPPER(TRIM(Datos!K725&amp;""))&amp;";",K$1007))),OR(UPPER(TRIM(Datos!K725&amp;""))="SÍ",UPPER(TRIM(Datos!K725&amp;""))="SI",UPPER(TRIM(Datos!K725&amp;""))="NO"),IF(ISNUMBER(Datos!K725),AND(OR(K$1005="",Datos!K725&gt;=K$1005),OR(K$1006="",Datos!K725&lt;=K$1006)),FALSE),TRUE))))</f>
        <v>0.0</v>
      </c>
      <c r="L725">
        <f>IF(Datos!L725="",0,IF(AND(L$1008&lt;&gt;"",Datos!L725=L$1008),0,IF(L$1004=0,0,1-CHOOSE(L$1004,IF(ISNUMBER(Datos!L725),AND(OR(L$1005="",Datos!L725&gt;=L$1005),OR(L$1006="",Datos!L725&lt;=L$1006)),FALSE),IF(ISNUMBER(Datos!L725),AND(Datos!L725=INT(Datos!L725),AND(OR(L$1005="",Datos!L725&gt;=L$1005),OR(L$1006="",Datos!L725&lt;=L$1006))),FALSE),OR(ISNUMBER(FIND(";"&amp;UPPER(TRIM(Datos!L725&amp;""))&amp;"=",L$1007)),ISNUMBER(FIND(";"&amp;UPPER(TRIM(Datos!L725&amp;""))&amp;";",L$1007))),OR(UPPER(TRIM(Datos!L725&amp;""))="SÍ",UPPER(TRIM(Datos!L725&amp;""))="SI",UPPER(TRIM(Datos!L725&amp;""))="NO"),IF(ISNUMBER(Datos!L725),AND(OR(L$1005="",Datos!L725&gt;=L$1005),OR(L$1006="",Datos!L725&lt;=L$1006)),FALSE),TRUE))))</f>
        <v>0.0</v>
      </c>
      <c r="M725">
        <f>IF(Datos!M725="",0,IF(AND(M$1008&lt;&gt;"",Datos!M725=M$1008),0,IF(M$1004=0,0,1-CHOOSE(M$1004,IF(ISNUMBER(Datos!M725),AND(OR(M$1005="",Datos!M725&gt;=M$1005),OR(M$1006="",Datos!M725&lt;=M$1006)),FALSE),IF(ISNUMBER(Datos!M725),AND(Datos!M725=INT(Datos!M725),AND(OR(M$1005="",Datos!M725&gt;=M$1005),OR(M$1006="",Datos!M725&lt;=M$1006))),FALSE),OR(ISNUMBER(FIND(";"&amp;UPPER(TRIM(Datos!M725&amp;""))&amp;"=",M$1007)),ISNUMBER(FIND(";"&amp;UPPER(TRIM(Datos!M725&amp;""))&amp;";",M$1007))),OR(UPPER(TRIM(Datos!M725&amp;""))="SÍ",UPPER(TRIM(Datos!M725&amp;""))="SI",UPPER(TRIM(Datos!M725&amp;""))="NO"),IF(ISNUMBER(Datos!M725),AND(OR(M$1005="",Datos!M725&gt;=M$1005),OR(M$1006="",Datos!M725&lt;=M$1006)),FALSE),TRUE))))</f>
        <v>0.0</v>
      </c>
      <c r="N725">
        <f>IF(Datos!N725="",0,IF(AND(N$1008&lt;&gt;"",Datos!N725=N$1008),0,IF(N$1004=0,0,1-CHOOSE(N$1004,IF(ISNUMBER(Datos!N725),AND(OR(N$1005="",Datos!N725&gt;=N$1005),OR(N$1006="",Datos!N725&lt;=N$1006)),FALSE),IF(ISNUMBER(Datos!N725),AND(Datos!N725=INT(Datos!N725),AND(OR(N$1005="",Datos!N725&gt;=N$1005),OR(N$1006="",Datos!N725&lt;=N$1006))),FALSE),OR(ISNUMBER(FIND(";"&amp;UPPER(TRIM(Datos!N725&amp;""))&amp;"=",N$1007)),ISNUMBER(FIND(";"&amp;UPPER(TRIM(Datos!N725&amp;""))&amp;";",N$1007))),OR(UPPER(TRIM(Datos!N725&amp;""))="SÍ",UPPER(TRIM(Datos!N725&amp;""))="SI",UPPER(TRIM(Datos!N725&amp;""))="NO"),IF(ISNUMBER(Datos!N725),AND(OR(N$1005="",Datos!N725&gt;=N$1005),OR(N$1006="",Datos!N725&lt;=N$1006)),FALSE),TRUE))))</f>
        <v>0.0</v>
      </c>
      <c r="O725">
        <f>IF(Datos!O725="",0,IF(AND(O$1008&lt;&gt;"",Datos!O725=O$1008),0,IF(O$1004=0,0,1-CHOOSE(O$1004,IF(ISNUMBER(Datos!O725),AND(OR(O$1005="",Datos!O725&gt;=O$1005),OR(O$1006="",Datos!O725&lt;=O$1006)),FALSE),IF(ISNUMBER(Datos!O725),AND(Datos!O725=INT(Datos!O725),AND(OR(O$1005="",Datos!O725&gt;=O$1005),OR(O$1006="",Datos!O725&lt;=O$1006))),FALSE),OR(ISNUMBER(FIND(";"&amp;UPPER(TRIM(Datos!O725&amp;""))&amp;"=",O$1007)),ISNUMBER(FIND(";"&amp;UPPER(TRIM(Datos!O725&amp;""))&amp;";",O$1007))),OR(UPPER(TRIM(Datos!O725&amp;""))="SÍ",UPPER(TRIM(Datos!O725&amp;""))="SI",UPPER(TRIM(Datos!O725&amp;""))="NO"),IF(ISNUMBER(Datos!O725),AND(OR(O$1005="",Datos!O725&gt;=O$1005),OR(O$1006="",Datos!O725&lt;=O$1006)),FALSE),TRUE))))</f>
        <v>0.0</v>
      </c>
      <c r="P725">
        <f>IF(Datos!P725="",0,IF(AND(P$1008&lt;&gt;"",Datos!P725=P$1008),0,IF(P$1004=0,0,1-CHOOSE(P$1004,IF(ISNUMBER(Datos!P725),AND(OR(P$1005="",Datos!P725&gt;=P$1005),OR(P$1006="",Datos!P725&lt;=P$1006)),FALSE),IF(ISNUMBER(Datos!P725),AND(Datos!P725=INT(Datos!P725),AND(OR(P$1005="",Datos!P725&gt;=P$1005),OR(P$1006="",Datos!P725&lt;=P$1006))),FALSE),OR(ISNUMBER(FIND(";"&amp;UPPER(TRIM(Datos!P725&amp;""))&amp;"=",P$1007)),ISNUMBER(FIND(";"&amp;UPPER(TRIM(Datos!P725&amp;""))&amp;";",P$1007))),OR(UPPER(TRIM(Datos!P725&amp;""))="SÍ",UPPER(TRIM(Datos!P725&amp;""))="SI",UPPER(TRIM(Datos!P725&amp;""))="NO"),IF(ISNUMBER(Datos!P725),AND(OR(P$1005="",Datos!P725&gt;=P$1005),OR(P$1006="",Datos!P725&lt;=P$1006)),FALSE),TRUE))))</f>
        <v>0.0</v>
      </c>
      <c r="Q725">
        <f>IF(Datos!Q725="",0,IF(AND(Q$1008&lt;&gt;"",Datos!Q725=Q$1008),0,IF(Q$1004=0,0,1-CHOOSE(Q$1004,IF(ISNUMBER(Datos!Q725),AND(OR(Q$1005="",Datos!Q725&gt;=Q$1005),OR(Q$1006="",Datos!Q725&lt;=Q$1006)),FALSE),IF(ISNUMBER(Datos!Q725),AND(Datos!Q725=INT(Datos!Q725),AND(OR(Q$1005="",Datos!Q725&gt;=Q$1005),OR(Q$1006="",Datos!Q725&lt;=Q$1006))),FALSE),OR(ISNUMBER(FIND(";"&amp;UPPER(TRIM(Datos!Q725&amp;""))&amp;"=",Q$1007)),ISNUMBER(FIND(";"&amp;UPPER(TRIM(Datos!Q725&amp;""))&amp;";",Q$1007))),OR(UPPER(TRIM(Datos!Q725&amp;""))="SÍ",UPPER(TRIM(Datos!Q725&amp;""))="SI",UPPER(TRIM(Datos!Q725&amp;""))="NO"),IF(ISNUMBER(Datos!Q725),AND(OR(Q$1005="",Datos!Q725&gt;=Q$1005),OR(Q$1006="",Datos!Q725&lt;=Q$1006)),FALSE),TRUE))))</f>
        <v>0.0</v>
      </c>
      <c r="R725">
        <f>IF(Datos!R725="",0,IF(AND(R$1008&lt;&gt;"",Datos!R725=R$1008),0,IF(R$1004=0,0,1-CHOOSE(R$1004,IF(ISNUMBER(Datos!R725),AND(OR(R$1005="",Datos!R725&gt;=R$1005),OR(R$1006="",Datos!R725&lt;=R$1006)),FALSE),IF(ISNUMBER(Datos!R725),AND(Datos!R725=INT(Datos!R725),AND(OR(R$1005="",Datos!R725&gt;=R$1005),OR(R$1006="",Datos!R725&lt;=R$1006))),FALSE),OR(ISNUMBER(FIND(";"&amp;UPPER(TRIM(Datos!R725&amp;""))&amp;"=",R$1007)),ISNUMBER(FIND(";"&amp;UPPER(TRIM(Datos!R725&amp;""))&amp;";",R$1007))),OR(UPPER(TRIM(Datos!R725&amp;""))="SÍ",UPPER(TRIM(Datos!R725&amp;""))="SI",UPPER(TRIM(Datos!R725&amp;""))="NO"),IF(ISNUMBER(Datos!R725),AND(OR(R$1005="",Datos!R725&gt;=R$1005),OR(R$1006="",Datos!R725&lt;=R$1006)),FALSE),TRUE))))</f>
        <v>0.0</v>
      </c>
      <c r="S725">
        <f>IF(Datos!S725="",0,IF(AND(S$1008&lt;&gt;"",Datos!S725=S$1008),0,IF(S$1004=0,0,1-CHOOSE(S$1004,IF(ISNUMBER(Datos!S725),AND(OR(S$1005="",Datos!S725&gt;=S$1005),OR(S$1006="",Datos!S725&lt;=S$1006)),FALSE),IF(ISNUMBER(Datos!S725),AND(Datos!S725=INT(Datos!S725),AND(OR(S$1005="",Datos!S725&gt;=S$1005),OR(S$1006="",Datos!S725&lt;=S$1006))),FALSE),OR(ISNUMBER(FIND(";"&amp;UPPER(TRIM(Datos!S725&amp;""))&amp;"=",S$1007)),ISNUMBER(FIND(";"&amp;UPPER(TRIM(Datos!S725&amp;""))&amp;";",S$1007))),OR(UPPER(TRIM(Datos!S725&amp;""))="SÍ",UPPER(TRIM(Datos!S725&amp;""))="SI",UPPER(TRIM(Datos!S725&amp;""))="NO"),IF(ISNUMBER(Datos!S725),AND(OR(S$1005="",Datos!S725&gt;=S$1005),OR(S$1006="",Datos!S725&lt;=S$1006)),FALSE),TRUE))))</f>
        <v>0.0</v>
      </c>
      <c r="T725">
        <f>IF(Datos!T725="",0,IF(AND(T$1008&lt;&gt;"",Datos!T725=T$1008),0,IF(T$1004=0,0,1-CHOOSE(T$1004,IF(ISNUMBER(Datos!T725),AND(OR(T$1005="",Datos!T725&gt;=T$1005),OR(T$1006="",Datos!T725&lt;=T$1006)),FALSE),IF(ISNUMBER(Datos!T725),AND(Datos!T725=INT(Datos!T725),AND(OR(T$1005="",Datos!T725&gt;=T$1005),OR(T$1006="",Datos!T725&lt;=T$1006))),FALSE),OR(ISNUMBER(FIND(";"&amp;UPPER(TRIM(Datos!T725&amp;""))&amp;"=",T$1007)),ISNUMBER(FIND(";"&amp;UPPER(TRIM(Datos!T725&amp;""))&amp;";",T$1007))),OR(UPPER(TRIM(Datos!T725&amp;""))="SÍ",UPPER(TRIM(Datos!T725&amp;""))="SI",UPPER(TRIM(Datos!T725&amp;""))="NO"),IF(ISNUMBER(Datos!T725),AND(OR(T$1005="",Datos!T725&gt;=T$1005),OR(T$1006="",Datos!T725&lt;=T$1006)),FALSE),TRUE))))</f>
        <v>0.0</v>
      </c>
      <c r="U725">
        <f>IF(Datos!U725="",0,IF(AND(U$1008&lt;&gt;"",Datos!U725=U$1008),0,IF(U$1004=0,0,1-CHOOSE(U$1004,IF(ISNUMBER(Datos!U725),AND(OR(U$1005="",Datos!U725&gt;=U$1005),OR(U$1006="",Datos!U725&lt;=U$1006)),FALSE),IF(ISNUMBER(Datos!U725),AND(Datos!U725=INT(Datos!U725),AND(OR(U$1005="",Datos!U725&gt;=U$1005),OR(U$1006="",Datos!U725&lt;=U$1006))),FALSE),OR(ISNUMBER(FIND(";"&amp;UPPER(TRIM(Datos!U725&amp;""))&amp;"=",U$1007)),ISNUMBER(FIND(";"&amp;UPPER(TRIM(Datos!U725&amp;""))&amp;";",U$1007))),OR(UPPER(TRIM(Datos!U725&amp;""))="SÍ",UPPER(TRIM(Datos!U725&amp;""))="SI",UPPER(TRIM(Datos!U725&amp;""))="NO"),IF(ISNUMBER(Datos!U725),AND(OR(U$1005="",Datos!U725&gt;=U$1005),OR(U$1006="",Datos!U725&lt;=U$1006)),FALSE),TRUE))))</f>
        <v>0.0</v>
      </c>
      <c r="V725">
        <f>IF(Datos!V725="",0,IF(AND(V$1008&lt;&gt;"",Datos!V725=V$1008),0,IF(V$1004=0,0,1-CHOOSE(V$1004,IF(ISNUMBER(Datos!V725),AND(OR(V$1005="",Datos!V725&gt;=V$1005),OR(V$1006="",Datos!V725&lt;=V$1006)),FALSE),IF(ISNUMBER(Datos!V725),AND(Datos!V725=INT(Datos!V725),AND(OR(V$1005="",Datos!V725&gt;=V$1005),OR(V$1006="",Datos!V725&lt;=V$1006))),FALSE),OR(ISNUMBER(FIND(";"&amp;UPPER(TRIM(Datos!V725&amp;""))&amp;"=",V$1007)),ISNUMBER(FIND(";"&amp;UPPER(TRIM(Datos!V725&amp;""))&amp;";",V$1007))),OR(UPPER(TRIM(Datos!V725&amp;""))="SÍ",UPPER(TRIM(Datos!V725&amp;""))="SI",UPPER(TRIM(Datos!V725&amp;""))="NO"),IF(ISNUMBER(Datos!V725),AND(OR(V$1005="",Datos!V725&gt;=V$1005),OR(V$1006="",Datos!V725&lt;=V$1006)),FALSE),TRUE))))</f>
        <v>0.0</v>
      </c>
      <c r="W725">
        <f>IF(Datos!W725="",0,IF(AND(W$1008&lt;&gt;"",Datos!W725=W$1008),0,IF(W$1004=0,0,1-CHOOSE(W$1004,IF(ISNUMBER(Datos!W725),AND(OR(W$1005="",Datos!W725&gt;=W$1005),OR(W$1006="",Datos!W725&lt;=W$1006)),FALSE),IF(ISNUMBER(Datos!W725),AND(Datos!W725=INT(Datos!W725),AND(OR(W$1005="",Datos!W725&gt;=W$1005),OR(W$1006="",Datos!W725&lt;=W$1006))),FALSE),OR(ISNUMBER(FIND(";"&amp;UPPER(TRIM(Datos!W725&amp;""))&amp;"=",W$1007)),ISNUMBER(FIND(";"&amp;UPPER(TRIM(Datos!W725&amp;""))&amp;";",W$1007))),OR(UPPER(TRIM(Datos!W725&amp;""))="SÍ",UPPER(TRIM(Datos!W725&amp;""))="SI",UPPER(TRIM(Datos!W725&amp;""))="NO"),IF(ISNUMBER(Datos!W725),AND(OR(W$1005="",Datos!W725&gt;=W$1005),OR(W$1006="",Datos!W725&lt;=W$1006)),FALSE),TRUE))))</f>
        <v>0.0</v>
      </c>
      <c r="X725">
        <f>IF(Datos!X725="",0,IF(AND(X$1008&lt;&gt;"",Datos!X725=X$1008),0,IF(X$1004=0,0,1-CHOOSE(X$1004,IF(ISNUMBER(Datos!X725),AND(OR(X$1005="",Datos!X725&gt;=X$1005),OR(X$1006="",Datos!X725&lt;=X$1006)),FALSE),IF(ISNUMBER(Datos!X725),AND(Datos!X725=INT(Datos!X725),AND(OR(X$1005="",Datos!X725&gt;=X$1005),OR(X$1006="",Datos!X725&lt;=X$1006))),FALSE),OR(ISNUMBER(FIND(";"&amp;UPPER(TRIM(Datos!X725&amp;""))&amp;"=",X$1007)),ISNUMBER(FIND(";"&amp;UPPER(TRIM(Datos!X725&amp;""))&amp;";",X$1007))),OR(UPPER(TRIM(Datos!X725&amp;""))="SÍ",UPPER(TRIM(Datos!X725&amp;""))="SI",UPPER(TRIM(Datos!X725&amp;""))="NO"),IF(ISNUMBER(Datos!X725),AND(OR(X$1005="",Datos!X725&gt;=X$1005),OR(X$1006="",Datos!X725&lt;=X$1006)),FALSE),TRUE))))</f>
        <v>0.0</v>
      </c>
      <c r="Y725">
        <f>IF(Datos!Y725="",0,IF(AND(Y$1008&lt;&gt;"",Datos!Y725=Y$1008),0,IF(Y$1004=0,0,1-CHOOSE(Y$1004,IF(ISNUMBER(Datos!Y725),AND(OR(Y$1005="",Datos!Y725&gt;=Y$1005),OR(Y$1006="",Datos!Y725&lt;=Y$1006)),FALSE),IF(ISNUMBER(Datos!Y725),AND(Datos!Y725=INT(Datos!Y725),AND(OR(Y$1005="",Datos!Y725&gt;=Y$1005),OR(Y$1006="",Datos!Y725&lt;=Y$1006))),FALSE),OR(ISNUMBER(FIND(";"&amp;UPPER(TRIM(Datos!Y725&amp;""))&amp;"=",Y$1007)),ISNUMBER(FIND(";"&amp;UPPER(TRIM(Datos!Y725&amp;""))&amp;";",Y$1007))),OR(UPPER(TRIM(Datos!Y725&amp;""))="SÍ",UPPER(TRIM(Datos!Y725&amp;""))="SI",UPPER(TRIM(Datos!Y725&amp;""))="NO"),IF(ISNUMBER(Datos!Y725),AND(OR(Y$1005="",Datos!Y725&gt;=Y$1005),OR(Y$1006="",Datos!Y725&lt;=Y$1006)),FALSE),TRUE))))</f>
        <v>0.0</v>
      </c>
      <c r="Z725">
        <f>IF(Datos!Z725="",0,IF(AND(Z$1008&lt;&gt;"",Datos!Z725=Z$1008),0,IF(Z$1004=0,0,1-CHOOSE(Z$1004,IF(ISNUMBER(Datos!Z725),AND(OR(Z$1005="",Datos!Z725&gt;=Z$1005),OR(Z$1006="",Datos!Z725&lt;=Z$1006)),FALSE),IF(ISNUMBER(Datos!Z725),AND(Datos!Z725=INT(Datos!Z725),AND(OR(Z$1005="",Datos!Z725&gt;=Z$1005),OR(Z$1006="",Datos!Z725&lt;=Z$1006))),FALSE),OR(ISNUMBER(FIND(";"&amp;UPPER(TRIM(Datos!Z725&amp;""))&amp;"=",Z$1007)),ISNUMBER(FIND(";"&amp;UPPER(TRIM(Datos!Z725&amp;""))&amp;";",Z$1007))),OR(UPPER(TRIM(Datos!Z725&amp;""))="SÍ",UPPER(TRIM(Datos!Z725&amp;""))="SI",UPPER(TRIM(Datos!Z725&amp;""))="NO"),IF(ISNUMBER(Datos!Z725),AND(OR(Z$1005="",Datos!Z725&gt;=Z$1005),OR(Z$1006="",Datos!Z725&lt;=Z$1006)),FALSE),TRUE))))</f>
        <v>0.0</v>
      </c>
      <c r="AA725">
        <f>IF(Datos!AA725="",0,IF(AND(AA$1008&lt;&gt;"",Datos!AA725=AA$1008),0,IF(AA$1004=0,0,1-CHOOSE(AA$1004,IF(ISNUMBER(Datos!AA725),AND(OR(AA$1005="",Datos!AA725&gt;=AA$1005),OR(AA$1006="",Datos!AA725&lt;=AA$1006)),FALSE),IF(ISNUMBER(Datos!AA725),AND(Datos!AA725=INT(Datos!AA725),AND(OR(AA$1005="",Datos!AA725&gt;=AA$1005),OR(AA$1006="",Datos!AA725&lt;=AA$1006))),FALSE),OR(ISNUMBER(FIND(";"&amp;UPPER(TRIM(Datos!AA725&amp;""))&amp;"=",AA$1007)),ISNUMBER(FIND(";"&amp;UPPER(TRIM(Datos!AA725&amp;""))&amp;";",AA$1007))),OR(UPPER(TRIM(Datos!AA725&amp;""))="SÍ",UPPER(TRIM(Datos!AA725&amp;""))="SI",UPPER(TRIM(Datos!AA725&amp;""))="NO"),IF(ISNUMBER(Datos!AA725),AND(OR(AA$1005="",Datos!AA725&gt;=AA$1005),OR(AA$1006="",Datos!AA725&lt;=AA$1006)),FALSE),TRUE))))</f>
        <v>0.0</v>
      </c>
      <c r="AB725">
        <f>IF(Datos!AB725="",0,IF(AND(AB$1008&lt;&gt;"",Datos!AB725=AB$1008),0,IF(AB$1004=0,0,1-CHOOSE(AB$1004,IF(ISNUMBER(Datos!AB725),AND(OR(AB$1005="",Datos!AB725&gt;=AB$1005),OR(AB$1006="",Datos!AB725&lt;=AB$1006)),FALSE),IF(ISNUMBER(Datos!AB725),AND(Datos!AB725=INT(Datos!AB725),AND(OR(AB$1005="",Datos!AB725&gt;=AB$1005),OR(AB$1006="",Datos!AB725&lt;=AB$1006))),FALSE),OR(ISNUMBER(FIND(";"&amp;UPPER(TRIM(Datos!AB725&amp;""))&amp;"=",AB$1007)),ISNUMBER(FIND(";"&amp;UPPER(TRIM(Datos!AB725&amp;""))&amp;";",AB$1007))),OR(UPPER(TRIM(Datos!AB725&amp;""))="SÍ",UPPER(TRIM(Datos!AB725&amp;""))="SI",UPPER(TRIM(Datos!AB725&amp;""))="NO"),IF(ISNUMBER(Datos!AB725),AND(OR(AB$1005="",Datos!AB725&gt;=AB$1005),OR(AB$1006="",Datos!AB725&lt;=AB$1006)),FALSE),TRUE))))</f>
        <v>0.0</v>
      </c>
      <c r="AC725">
        <f>IF(Datos!AC725="",0,IF(AND(AC$1008&lt;&gt;"",Datos!AC725=AC$1008),0,IF(AC$1004=0,0,1-CHOOSE(AC$1004,IF(ISNUMBER(Datos!AC725),AND(OR(AC$1005="",Datos!AC725&gt;=AC$1005),OR(AC$1006="",Datos!AC725&lt;=AC$1006)),FALSE),IF(ISNUMBER(Datos!AC725),AND(Datos!AC725=INT(Datos!AC725),AND(OR(AC$1005="",Datos!AC725&gt;=AC$1005),OR(AC$1006="",Datos!AC725&lt;=AC$1006))),FALSE),OR(ISNUMBER(FIND(";"&amp;UPPER(TRIM(Datos!AC725&amp;""))&amp;"=",AC$1007)),ISNUMBER(FIND(";"&amp;UPPER(TRIM(Datos!AC725&amp;""))&amp;";",AC$1007))),OR(UPPER(TRIM(Datos!AC725&amp;""))="SÍ",UPPER(TRIM(Datos!AC725&amp;""))="SI",UPPER(TRIM(Datos!AC725&amp;""))="NO"),IF(ISNUMBER(Datos!AC725),AND(OR(AC$1005="",Datos!AC725&gt;=AC$1005),OR(AC$1006="",Datos!AC725&lt;=AC$1006)),FALSE),TRUE))))</f>
        <v>0.0</v>
      </c>
      <c r="AD725">
        <f>IF(Datos!AD725="",0,IF(AND(AD$1008&lt;&gt;"",Datos!AD725=AD$1008),0,IF(AD$1004=0,0,1-CHOOSE(AD$1004,IF(ISNUMBER(Datos!AD725),AND(OR(AD$1005="",Datos!AD725&gt;=AD$1005),OR(AD$1006="",Datos!AD725&lt;=AD$1006)),FALSE),IF(ISNUMBER(Datos!AD725),AND(Datos!AD725=INT(Datos!AD725),AND(OR(AD$1005="",Datos!AD725&gt;=AD$1005),OR(AD$1006="",Datos!AD725&lt;=AD$1006))),FALSE),OR(ISNUMBER(FIND(";"&amp;UPPER(TRIM(Datos!AD725&amp;""))&amp;"=",AD$1007)),ISNUMBER(FIND(";"&amp;UPPER(TRIM(Datos!AD725&amp;""))&amp;";",AD$1007))),OR(UPPER(TRIM(Datos!AD725&amp;""))="SÍ",UPPER(TRIM(Datos!AD725&amp;""))="SI",UPPER(TRIM(Datos!AD725&amp;""))="NO"),IF(ISNUMBER(Datos!AD725),AND(OR(AD$1005="",Datos!AD725&gt;=AD$1005),OR(AD$1006="",Datos!AD725&lt;=AD$1006)),FALSE),TRUE))))</f>
        <v>0.0</v>
      </c>
      <c r="AE725">
        <f>IF(Datos!AE725="",0,IF(AND(AE$1008&lt;&gt;"",Datos!AE725=AE$1008),0,IF(AE$1004=0,0,1-CHOOSE(AE$1004,IF(ISNUMBER(Datos!AE725),AND(OR(AE$1005="",Datos!AE725&gt;=AE$1005),OR(AE$1006="",Datos!AE725&lt;=AE$1006)),FALSE),IF(ISNUMBER(Datos!AE725),AND(Datos!AE725=INT(Datos!AE725),AND(OR(AE$1005="",Datos!AE725&gt;=AE$1005),OR(AE$1006="",Datos!AE725&lt;=AE$1006))),FALSE),OR(ISNUMBER(FIND(";"&amp;UPPER(TRIM(Datos!AE725&amp;""))&amp;"=",AE$1007)),ISNUMBER(FIND(";"&amp;UPPER(TRIM(Datos!AE725&amp;""))&amp;";",AE$1007))),OR(UPPER(TRIM(Datos!AE725&amp;""))="SÍ",UPPER(TRIM(Datos!AE725&amp;""))="SI",UPPER(TRIM(Datos!AE725&amp;""))="NO"),IF(ISNUMBER(Datos!AE725),AND(OR(AE$1005="",Datos!AE725&gt;=AE$1005),OR(AE$1006="",Datos!AE725&lt;=AE$1006)),FALSE),TRUE))))</f>
        <v>0.0</v>
      </c>
    </row>
    <row r="726" spans="2:31">
      <c r="B726">
        <f>IF(Datos!B726="",0,IF(AND(B$1008&lt;&gt;"",Datos!B726=B$1008),0,IF(B$1004=0,0,1-CHOOSE(B$1004,IF(ISNUMBER(Datos!B726),AND(OR(B$1005="",Datos!B726&gt;=B$1005),OR(B$1006="",Datos!B726&lt;=B$1006)),FALSE),IF(ISNUMBER(Datos!B726),AND(Datos!B726=INT(Datos!B726),AND(OR(B$1005="",Datos!B726&gt;=B$1005),OR(B$1006="",Datos!B726&lt;=B$1006))),FALSE),OR(ISNUMBER(FIND(";"&amp;UPPER(TRIM(Datos!B726&amp;""))&amp;"=",B$1007)),ISNUMBER(FIND(";"&amp;UPPER(TRIM(Datos!B726&amp;""))&amp;";",B$1007))),OR(UPPER(TRIM(Datos!B726&amp;""))="SÍ",UPPER(TRIM(Datos!B726&amp;""))="SI",UPPER(TRIM(Datos!B726&amp;""))="NO"),IF(ISNUMBER(Datos!B726),AND(OR(B$1005="",Datos!B726&gt;=B$1005),OR(B$1006="",Datos!B726&lt;=B$1006)),FALSE),TRUE))))</f>
        <v>0.0</v>
      </c>
      <c r="C726">
        <f>IF(Datos!C726="",0,IF(AND(C$1008&lt;&gt;"",Datos!C726=C$1008),0,IF(C$1004=0,0,1-CHOOSE(C$1004,IF(ISNUMBER(Datos!C726),AND(OR(C$1005="",Datos!C726&gt;=C$1005),OR(C$1006="",Datos!C726&lt;=C$1006)),FALSE),IF(ISNUMBER(Datos!C726),AND(Datos!C726=INT(Datos!C726),AND(OR(C$1005="",Datos!C726&gt;=C$1005),OR(C$1006="",Datos!C726&lt;=C$1006))),FALSE),OR(ISNUMBER(FIND(";"&amp;UPPER(TRIM(Datos!C726&amp;""))&amp;"=",C$1007)),ISNUMBER(FIND(";"&amp;UPPER(TRIM(Datos!C726&amp;""))&amp;";",C$1007))),OR(UPPER(TRIM(Datos!C726&amp;""))="SÍ",UPPER(TRIM(Datos!C726&amp;""))="SI",UPPER(TRIM(Datos!C726&amp;""))="NO"),IF(ISNUMBER(Datos!C726),AND(OR(C$1005="",Datos!C726&gt;=C$1005),OR(C$1006="",Datos!C726&lt;=C$1006)),FALSE),TRUE))))</f>
        <v>0.0</v>
      </c>
      <c r="D726">
        <f>IF(Datos!D726="",0,IF(AND(D$1008&lt;&gt;"",Datos!D726=D$1008),0,IF(D$1004=0,0,1-CHOOSE(D$1004,IF(ISNUMBER(Datos!D726),AND(OR(D$1005="",Datos!D726&gt;=D$1005),OR(D$1006="",Datos!D726&lt;=D$1006)),FALSE),IF(ISNUMBER(Datos!D726),AND(Datos!D726=INT(Datos!D726),AND(OR(D$1005="",Datos!D726&gt;=D$1005),OR(D$1006="",Datos!D726&lt;=D$1006))),FALSE),OR(ISNUMBER(FIND(";"&amp;UPPER(TRIM(Datos!D726&amp;""))&amp;"=",D$1007)),ISNUMBER(FIND(";"&amp;UPPER(TRIM(Datos!D726&amp;""))&amp;";",D$1007))),OR(UPPER(TRIM(Datos!D726&amp;""))="SÍ",UPPER(TRIM(Datos!D726&amp;""))="SI",UPPER(TRIM(Datos!D726&amp;""))="NO"),IF(ISNUMBER(Datos!D726),AND(OR(D$1005="",Datos!D726&gt;=D$1005),OR(D$1006="",Datos!D726&lt;=D$1006)),FALSE),TRUE))))</f>
        <v>0.0</v>
      </c>
      <c r="E726">
        <f>IF(Datos!E726="",0,IF(AND(E$1008&lt;&gt;"",Datos!E726=E$1008),0,IF(E$1004=0,0,1-CHOOSE(E$1004,IF(ISNUMBER(Datos!E726),AND(OR(E$1005="",Datos!E726&gt;=E$1005),OR(E$1006="",Datos!E726&lt;=E$1006)),FALSE),IF(ISNUMBER(Datos!E726),AND(Datos!E726=INT(Datos!E726),AND(OR(E$1005="",Datos!E726&gt;=E$1005),OR(E$1006="",Datos!E726&lt;=E$1006))),FALSE),OR(ISNUMBER(FIND(";"&amp;UPPER(TRIM(Datos!E726&amp;""))&amp;"=",E$1007)),ISNUMBER(FIND(";"&amp;UPPER(TRIM(Datos!E726&amp;""))&amp;";",E$1007))),OR(UPPER(TRIM(Datos!E726&amp;""))="SÍ",UPPER(TRIM(Datos!E726&amp;""))="SI",UPPER(TRIM(Datos!E726&amp;""))="NO"),IF(ISNUMBER(Datos!E726),AND(OR(E$1005="",Datos!E726&gt;=E$1005),OR(E$1006="",Datos!E726&lt;=E$1006)),FALSE),TRUE))))</f>
        <v>0.0</v>
      </c>
      <c r="F726">
        <f>IF(Datos!F726="",0,IF(AND(F$1008&lt;&gt;"",Datos!F726=F$1008),0,IF(F$1004=0,0,1-CHOOSE(F$1004,IF(ISNUMBER(Datos!F726),AND(OR(F$1005="",Datos!F726&gt;=F$1005),OR(F$1006="",Datos!F726&lt;=F$1006)),FALSE),IF(ISNUMBER(Datos!F726),AND(Datos!F726=INT(Datos!F726),AND(OR(F$1005="",Datos!F726&gt;=F$1005),OR(F$1006="",Datos!F726&lt;=F$1006))),FALSE),OR(ISNUMBER(FIND(";"&amp;UPPER(TRIM(Datos!F726&amp;""))&amp;"=",F$1007)),ISNUMBER(FIND(";"&amp;UPPER(TRIM(Datos!F726&amp;""))&amp;";",F$1007))),OR(UPPER(TRIM(Datos!F726&amp;""))="SÍ",UPPER(TRIM(Datos!F726&amp;""))="SI",UPPER(TRIM(Datos!F726&amp;""))="NO"),IF(ISNUMBER(Datos!F726),AND(OR(F$1005="",Datos!F726&gt;=F$1005),OR(F$1006="",Datos!F726&lt;=F$1006)),FALSE),TRUE))))</f>
        <v>0.0</v>
      </c>
      <c r="G726">
        <f>IF(Datos!G726="",0,IF(AND(G$1008&lt;&gt;"",Datos!G726=G$1008),0,IF(G$1004=0,0,1-CHOOSE(G$1004,IF(ISNUMBER(Datos!G726),AND(OR(G$1005="",Datos!G726&gt;=G$1005),OR(G$1006="",Datos!G726&lt;=G$1006)),FALSE),IF(ISNUMBER(Datos!G726),AND(Datos!G726=INT(Datos!G726),AND(OR(G$1005="",Datos!G726&gt;=G$1005),OR(G$1006="",Datos!G726&lt;=G$1006))),FALSE),OR(ISNUMBER(FIND(";"&amp;UPPER(TRIM(Datos!G726&amp;""))&amp;"=",G$1007)),ISNUMBER(FIND(";"&amp;UPPER(TRIM(Datos!G726&amp;""))&amp;";",G$1007))),OR(UPPER(TRIM(Datos!G726&amp;""))="SÍ",UPPER(TRIM(Datos!G726&amp;""))="SI",UPPER(TRIM(Datos!G726&amp;""))="NO"),IF(ISNUMBER(Datos!G726),AND(OR(G$1005="",Datos!G726&gt;=G$1005),OR(G$1006="",Datos!G726&lt;=G$1006)),FALSE),TRUE))))</f>
        <v>0.0</v>
      </c>
      <c r="H726">
        <f>IF(Datos!H726="",0,IF(AND(H$1008&lt;&gt;"",Datos!H726=H$1008),0,IF(H$1004=0,0,1-CHOOSE(H$1004,IF(ISNUMBER(Datos!H726),AND(OR(H$1005="",Datos!H726&gt;=H$1005),OR(H$1006="",Datos!H726&lt;=H$1006)),FALSE),IF(ISNUMBER(Datos!H726),AND(Datos!H726=INT(Datos!H726),AND(OR(H$1005="",Datos!H726&gt;=H$1005),OR(H$1006="",Datos!H726&lt;=H$1006))),FALSE),OR(ISNUMBER(FIND(";"&amp;UPPER(TRIM(Datos!H726&amp;""))&amp;"=",H$1007)),ISNUMBER(FIND(";"&amp;UPPER(TRIM(Datos!H726&amp;""))&amp;";",H$1007))),OR(UPPER(TRIM(Datos!H726&amp;""))="SÍ",UPPER(TRIM(Datos!H726&amp;""))="SI",UPPER(TRIM(Datos!H726&amp;""))="NO"),IF(ISNUMBER(Datos!H726),AND(OR(H$1005="",Datos!H726&gt;=H$1005),OR(H$1006="",Datos!H726&lt;=H$1006)),FALSE),TRUE))))</f>
        <v>0.0</v>
      </c>
      <c r="I726">
        <f>IF(Datos!I726="",0,IF(AND(I$1008&lt;&gt;"",Datos!I726=I$1008),0,IF(I$1004=0,0,1-CHOOSE(I$1004,IF(ISNUMBER(Datos!I726),AND(OR(I$1005="",Datos!I726&gt;=I$1005),OR(I$1006="",Datos!I726&lt;=I$1006)),FALSE),IF(ISNUMBER(Datos!I726),AND(Datos!I726=INT(Datos!I726),AND(OR(I$1005="",Datos!I726&gt;=I$1005),OR(I$1006="",Datos!I726&lt;=I$1006))),FALSE),OR(ISNUMBER(FIND(";"&amp;UPPER(TRIM(Datos!I726&amp;""))&amp;"=",I$1007)),ISNUMBER(FIND(";"&amp;UPPER(TRIM(Datos!I726&amp;""))&amp;";",I$1007))),OR(UPPER(TRIM(Datos!I726&amp;""))="SÍ",UPPER(TRIM(Datos!I726&amp;""))="SI",UPPER(TRIM(Datos!I726&amp;""))="NO"),IF(ISNUMBER(Datos!I726),AND(OR(I$1005="",Datos!I726&gt;=I$1005),OR(I$1006="",Datos!I726&lt;=I$1006)),FALSE),TRUE))))</f>
        <v>0.0</v>
      </c>
      <c r="J726">
        <f>IF(Datos!J726="",0,IF(AND(J$1008&lt;&gt;"",Datos!J726=J$1008),0,IF(J$1004=0,0,1-CHOOSE(J$1004,IF(ISNUMBER(Datos!J726),AND(OR(J$1005="",Datos!J726&gt;=J$1005),OR(J$1006="",Datos!J726&lt;=J$1006)),FALSE),IF(ISNUMBER(Datos!J726),AND(Datos!J726=INT(Datos!J726),AND(OR(J$1005="",Datos!J726&gt;=J$1005),OR(J$1006="",Datos!J726&lt;=J$1006))),FALSE),OR(ISNUMBER(FIND(";"&amp;UPPER(TRIM(Datos!J726&amp;""))&amp;"=",J$1007)),ISNUMBER(FIND(";"&amp;UPPER(TRIM(Datos!J726&amp;""))&amp;";",J$1007))),OR(UPPER(TRIM(Datos!J726&amp;""))="SÍ",UPPER(TRIM(Datos!J726&amp;""))="SI",UPPER(TRIM(Datos!J726&amp;""))="NO"),IF(ISNUMBER(Datos!J726),AND(OR(J$1005="",Datos!J726&gt;=J$1005),OR(J$1006="",Datos!J726&lt;=J$1006)),FALSE),TRUE))))</f>
        <v>0.0</v>
      </c>
      <c r="K726">
        <f>IF(Datos!K726="",0,IF(AND(K$1008&lt;&gt;"",Datos!K726=K$1008),0,IF(K$1004=0,0,1-CHOOSE(K$1004,IF(ISNUMBER(Datos!K726),AND(OR(K$1005="",Datos!K726&gt;=K$1005),OR(K$1006="",Datos!K726&lt;=K$1006)),FALSE),IF(ISNUMBER(Datos!K726),AND(Datos!K726=INT(Datos!K726),AND(OR(K$1005="",Datos!K726&gt;=K$1005),OR(K$1006="",Datos!K726&lt;=K$1006))),FALSE),OR(ISNUMBER(FIND(";"&amp;UPPER(TRIM(Datos!K726&amp;""))&amp;"=",K$1007)),ISNUMBER(FIND(";"&amp;UPPER(TRIM(Datos!K726&amp;""))&amp;";",K$1007))),OR(UPPER(TRIM(Datos!K726&amp;""))="SÍ",UPPER(TRIM(Datos!K726&amp;""))="SI",UPPER(TRIM(Datos!K726&amp;""))="NO"),IF(ISNUMBER(Datos!K726),AND(OR(K$1005="",Datos!K726&gt;=K$1005),OR(K$1006="",Datos!K726&lt;=K$1006)),FALSE),TRUE))))</f>
        <v>0.0</v>
      </c>
      <c r="L726">
        <f>IF(Datos!L726="",0,IF(AND(L$1008&lt;&gt;"",Datos!L726=L$1008),0,IF(L$1004=0,0,1-CHOOSE(L$1004,IF(ISNUMBER(Datos!L726),AND(OR(L$1005="",Datos!L726&gt;=L$1005),OR(L$1006="",Datos!L726&lt;=L$1006)),FALSE),IF(ISNUMBER(Datos!L726),AND(Datos!L726=INT(Datos!L726),AND(OR(L$1005="",Datos!L726&gt;=L$1005),OR(L$1006="",Datos!L726&lt;=L$1006))),FALSE),OR(ISNUMBER(FIND(";"&amp;UPPER(TRIM(Datos!L726&amp;""))&amp;"=",L$1007)),ISNUMBER(FIND(";"&amp;UPPER(TRIM(Datos!L726&amp;""))&amp;";",L$1007))),OR(UPPER(TRIM(Datos!L726&amp;""))="SÍ",UPPER(TRIM(Datos!L726&amp;""))="SI",UPPER(TRIM(Datos!L726&amp;""))="NO"),IF(ISNUMBER(Datos!L726),AND(OR(L$1005="",Datos!L726&gt;=L$1005),OR(L$1006="",Datos!L726&lt;=L$1006)),FALSE),TRUE))))</f>
        <v>0.0</v>
      </c>
      <c r="M726">
        <f>IF(Datos!M726="",0,IF(AND(M$1008&lt;&gt;"",Datos!M726=M$1008),0,IF(M$1004=0,0,1-CHOOSE(M$1004,IF(ISNUMBER(Datos!M726),AND(OR(M$1005="",Datos!M726&gt;=M$1005),OR(M$1006="",Datos!M726&lt;=M$1006)),FALSE),IF(ISNUMBER(Datos!M726),AND(Datos!M726=INT(Datos!M726),AND(OR(M$1005="",Datos!M726&gt;=M$1005),OR(M$1006="",Datos!M726&lt;=M$1006))),FALSE),OR(ISNUMBER(FIND(";"&amp;UPPER(TRIM(Datos!M726&amp;""))&amp;"=",M$1007)),ISNUMBER(FIND(";"&amp;UPPER(TRIM(Datos!M726&amp;""))&amp;";",M$1007))),OR(UPPER(TRIM(Datos!M726&amp;""))="SÍ",UPPER(TRIM(Datos!M726&amp;""))="SI",UPPER(TRIM(Datos!M726&amp;""))="NO"),IF(ISNUMBER(Datos!M726),AND(OR(M$1005="",Datos!M726&gt;=M$1005),OR(M$1006="",Datos!M726&lt;=M$1006)),FALSE),TRUE))))</f>
        <v>0.0</v>
      </c>
      <c r="N726">
        <f>IF(Datos!N726="",0,IF(AND(N$1008&lt;&gt;"",Datos!N726=N$1008),0,IF(N$1004=0,0,1-CHOOSE(N$1004,IF(ISNUMBER(Datos!N726),AND(OR(N$1005="",Datos!N726&gt;=N$1005),OR(N$1006="",Datos!N726&lt;=N$1006)),FALSE),IF(ISNUMBER(Datos!N726),AND(Datos!N726=INT(Datos!N726),AND(OR(N$1005="",Datos!N726&gt;=N$1005),OR(N$1006="",Datos!N726&lt;=N$1006))),FALSE),OR(ISNUMBER(FIND(";"&amp;UPPER(TRIM(Datos!N726&amp;""))&amp;"=",N$1007)),ISNUMBER(FIND(";"&amp;UPPER(TRIM(Datos!N726&amp;""))&amp;";",N$1007))),OR(UPPER(TRIM(Datos!N726&amp;""))="SÍ",UPPER(TRIM(Datos!N726&amp;""))="SI",UPPER(TRIM(Datos!N726&amp;""))="NO"),IF(ISNUMBER(Datos!N726),AND(OR(N$1005="",Datos!N726&gt;=N$1005),OR(N$1006="",Datos!N726&lt;=N$1006)),FALSE),TRUE))))</f>
        <v>0.0</v>
      </c>
      <c r="O726">
        <f>IF(Datos!O726="",0,IF(AND(O$1008&lt;&gt;"",Datos!O726=O$1008),0,IF(O$1004=0,0,1-CHOOSE(O$1004,IF(ISNUMBER(Datos!O726),AND(OR(O$1005="",Datos!O726&gt;=O$1005),OR(O$1006="",Datos!O726&lt;=O$1006)),FALSE),IF(ISNUMBER(Datos!O726),AND(Datos!O726=INT(Datos!O726),AND(OR(O$1005="",Datos!O726&gt;=O$1005),OR(O$1006="",Datos!O726&lt;=O$1006))),FALSE),OR(ISNUMBER(FIND(";"&amp;UPPER(TRIM(Datos!O726&amp;""))&amp;"=",O$1007)),ISNUMBER(FIND(";"&amp;UPPER(TRIM(Datos!O726&amp;""))&amp;";",O$1007))),OR(UPPER(TRIM(Datos!O726&amp;""))="SÍ",UPPER(TRIM(Datos!O726&amp;""))="SI",UPPER(TRIM(Datos!O726&amp;""))="NO"),IF(ISNUMBER(Datos!O726),AND(OR(O$1005="",Datos!O726&gt;=O$1005),OR(O$1006="",Datos!O726&lt;=O$1006)),FALSE),TRUE))))</f>
        <v>0.0</v>
      </c>
      <c r="P726">
        <f>IF(Datos!P726="",0,IF(AND(P$1008&lt;&gt;"",Datos!P726=P$1008),0,IF(P$1004=0,0,1-CHOOSE(P$1004,IF(ISNUMBER(Datos!P726),AND(OR(P$1005="",Datos!P726&gt;=P$1005),OR(P$1006="",Datos!P726&lt;=P$1006)),FALSE),IF(ISNUMBER(Datos!P726),AND(Datos!P726=INT(Datos!P726),AND(OR(P$1005="",Datos!P726&gt;=P$1005),OR(P$1006="",Datos!P726&lt;=P$1006))),FALSE),OR(ISNUMBER(FIND(";"&amp;UPPER(TRIM(Datos!P726&amp;""))&amp;"=",P$1007)),ISNUMBER(FIND(";"&amp;UPPER(TRIM(Datos!P726&amp;""))&amp;";",P$1007))),OR(UPPER(TRIM(Datos!P726&amp;""))="SÍ",UPPER(TRIM(Datos!P726&amp;""))="SI",UPPER(TRIM(Datos!P726&amp;""))="NO"),IF(ISNUMBER(Datos!P726),AND(OR(P$1005="",Datos!P726&gt;=P$1005),OR(P$1006="",Datos!P726&lt;=P$1006)),FALSE),TRUE))))</f>
        <v>0.0</v>
      </c>
      <c r="Q726">
        <f>IF(Datos!Q726="",0,IF(AND(Q$1008&lt;&gt;"",Datos!Q726=Q$1008),0,IF(Q$1004=0,0,1-CHOOSE(Q$1004,IF(ISNUMBER(Datos!Q726),AND(OR(Q$1005="",Datos!Q726&gt;=Q$1005),OR(Q$1006="",Datos!Q726&lt;=Q$1006)),FALSE),IF(ISNUMBER(Datos!Q726),AND(Datos!Q726=INT(Datos!Q726),AND(OR(Q$1005="",Datos!Q726&gt;=Q$1005),OR(Q$1006="",Datos!Q726&lt;=Q$1006))),FALSE),OR(ISNUMBER(FIND(";"&amp;UPPER(TRIM(Datos!Q726&amp;""))&amp;"=",Q$1007)),ISNUMBER(FIND(";"&amp;UPPER(TRIM(Datos!Q726&amp;""))&amp;";",Q$1007))),OR(UPPER(TRIM(Datos!Q726&amp;""))="SÍ",UPPER(TRIM(Datos!Q726&amp;""))="SI",UPPER(TRIM(Datos!Q726&amp;""))="NO"),IF(ISNUMBER(Datos!Q726),AND(OR(Q$1005="",Datos!Q726&gt;=Q$1005),OR(Q$1006="",Datos!Q726&lt;=Q$1006)),FALSE),TRUE))))</f>
        <v>0.0</v>
      </c>
      <c r="R726">
        <f>IF(Datos!R726="",0,IF(AND(R$1008&lt;&gt;"",Datos!R726=R$1008),0,IF(R$1004=0,0,1-CHOOSE(R$1004,IF(ISNUMBER(Datos!R726),AND(OR(R$1005="",Datos!R726&gt;=R$1005),OR(R$1006="",Datos!R726&lt;=R$1006)),FALSE),IF(ISNUMBER(Datos!R726),AND(Datos!R726=INT(Datos!R726),AND(OR(R$1005="",Datos!R726&gt;=R$1005),OR(R$1006="",Datos!R726&lt;=R$1006))),FALSE),OR(ISNUMBER(FIND(";"&amp;UPPER(TRIM(Datos!R726&amp;""))&amp;"=",R$1007)),ISNUMBER(FIND(";"&amp;UPPER(TRIM(Datos!R726&amp;""))&amp;";",R$1007))),OR(UPPER(TRIM(Datos!R726&amp;""))="SÍ",UPPER(TRIM(Datos!R726&amp;""))="SI",UPPER(TRIM(Datos!R726&amp;""))="NO"),IF(ISNUMBER(Datos!R726),AND(OR(R$1005="",Datos!R726&gt;=R$1005),OR(R$1006="",Datos!R726&lt;=R$1006)),FALSE),TRUE))))</f>
        <v>0.0</v>
      </c>
      <c r="S726">
        <f>IF(Datos!S726="",0,IF(AND(S$1008&lt;&gt;"",Datos!S726=S$1008),0,IF(S$1004=0,0,1-CHOOSE(S$1004,IF(ISNUMBER(Datos!S726),AND(OR(S$1005="",Datos!S726&gt;=S$1005),OR(S$1006="",Datos!S726&lt;=S$1006)),FALSE),IF(ISNUMBER(Datos!S726),AND(Datos!S726=INT(Datos!S726),AND(OR(S$1005="",Datos!S726&gt;=S$1005),OR(S$1006="",Datos!S726&lt;=S$1006))),FALSE),OR(ISNUMBER(FIND(";"&amp;UPPER(TRIM(Datos!S726&amp;""))&amp;"=",S$1007)),ISNUMBER(FIND(";"&amp;UPPER(TRIM(Datos!S726&amp;""))&amp;";",S$1007))),OR(UPPER(TRIM(Datos!S726&amp;""))="SÍ",UPPER(TRIM(Datos!S726&amp;""))="SI",UPPER(TRIM(Datos!S726&amp;""))="NO"),IF(ISNUMBER(Datos!S726),AND(OR(S$1005="",Datos!S726&gt;=S$1005),OR(S$1006="",Datos!S726&lt;=S$1006)),FALSE),TRUE))))</f>
        <v>0.0</v>
      </c>
      <c r="T726">
        <f>IF(Datos!T726="",0,IF(AND(T$1008&lt;&gt;"",Datos!T726=T$1008),0,IF(T$1004=0,0,1-CHOOSE(T$1004,IF(ISNUMBER(Datos!T726),AND(OR(T$1005="",Datos!T726&gt;=T$1005),OR(T$1006="",Datos!T726&lt;=T$1006)),FALSE),IF(ISNUMBER(Datos!T726),AND(Datos!T726=INT(Datos!T726),AND(OR(T$1005="",Datos!T726&gt;=T$1005),OR(T$1006="",Datos!T726&lt;=T$1006))),FALSE),OR(ISNUMBER(FIND(";"&amp;UPPER(TRIM(Datos!T726&amp;""))&amp;"=",T$1007)),ISNUMBER(FIND(";"&amp;UPPER(TRIM(Datos!T726&amp;""))&amp;";",T$1007))),OR(UPPER(TRIM(Datos!T726&amp;""))="SÍ",UPPER(TRIM(Datos!T726&amp;""))="SI",UPPER(TRIM(Datos!T726&amp;""))="NO"),IF(ISNUMBER(Datos!T726),AND(OR(T$1005="",Datos!T726&gt;=T$1005),OR(T$1006="",Datos!T726&lt;=T$1006)),FALSE),TRUE))))</f>
        <v>0.0</v>
      </c>
      <c r="U726">
        <f>IF(Datos!U726="",0,IF(AND(U$1008&lt;&gt;"",Datos!U726=U$1008),0,IF(U$1004=0,0,1-CHOOSE(U$1004,IF(ISNUMBER(Datos!U726),AND(OR(U$1005="",Datos!U726&gt;=U$1005),OR(U$1006="",Datos!U726&lt;=U$1006)),FALSE),IF(ISNUMBER(Datos!U726),AND(Datos!U726=INT(Datos!U726),AND(OR(U$1005="",Datos!U726&gt;=U$1005),OR(U$1006="",Datos!U726&lt;=U$1006))),FALSE),OR(ISNUMBER(FIND(";"&amp;UPPER(TRIM(Datos!U726&amp;""))&amp;"=",U$1007)),ISNUMBER(FIND(";"&amp;UPPER(TRIM(Datos!U726&amp;""))&amp;";",U$1007))),OR(UPPER(TRIM(Datos!U726&amp;""))="SÍ",UPPER(TRIM(Datos!U726&amp;""))="SI",UPPER(TRIM(Datos!U726&amp;""))="NO"),IF(ISNUMBER(Datos!U726),AND(OR(U$1005="",Datos!U726&gt;=U$1005),OR(U$1006="",Datos!U726&lt;=U$1006)),FALSE),TRUE))))</f>
        <v>0.0</v>
      </c>
      <c r="V726">
        <f>IF(Datos!V726="",0,IF(AND(V$1008&lt;&gt;"",Datos!V726=V$1008),0,IF(V$1004=0,0,1-CHOOSE(V$1004,IF(ISNUMBER(Datos!V726),AND(OR(V$1005="",Datos!V726&gt;=V$1005),OR(V$1006="",Datos!V726&lt;=V$1006)),FALSE),IF(ISNUMBER(Datos!V726),AND(Datos!V726=INT(Datos!V726),AND(OR(V$1005="",Datos!V726&gt;=V$1005),OR(V$1006="",Datos!V726&lt;=V$1006))),FALSE),OR(ISNUMBER(FIND(";"&amp;UPPER(TRIM(Datos!V726&amp;""))&amp;"=",V$1007)),ISNUMBER(FIND(";"&amp;UPPER(TRIM(Datos!V726&amp;""))&amp;";",V$1007))),OR(UPPER(TRIM(Datos!V726&amp;""))="SÍ",UPPER(TRIM(Datos!V726&amp;""))="SI",UPPER(TRIM(Datos!V726&amp;""))="NO"),IF(ISNUMBER(Datos!V726),AND(OR(V$1005="",Datos!V726&gt;=V$1005),OR(V$1006="",Datos!V726&lt;=V$1006)),FALSE),TRUE))))</f>
        <v>0.0</v>
      </c>
      <c r="W726">
        <f>IF(Datos!W726="",0,IF(AND(W$1008&lt;&gt;"",Datos!W726=W$1008),0,IF(W$1004=0,0,1-CHOOSE(W$1004,IF(ISNUMBER(Datos!W726),AND(OR(W$1005="",Datos!W726&gt;=W$1005),OR(W$1006="",Datos!W726&lt;=W$1006)),FALSE),IF(ISNUMBER(Datos!W726),AND(Datos!W726=INT(Datos!W726),AND(OR(W$1005="",Datos!W726&gt;=W$1005),OR(W$1006="",Datos!W726&lt;=W$1006))),FALSE),OR(ISNUMBER(FIND(";"&amp;UPPER(TRIM(Datos!W726&amp;""))&amp;"=",W$1007)),ISNUMBER(FIND(";"&amp;UPPER(TRIM(Datos!W726&amp;""))&amp;";",W$1007))),OR(UPPER(TRIM(Datos!W726&amp;""))="SÍ",UPPER(TRIM(Datos!W726&amp;""))="SI",UPPER(TRIM(Datos!W726&amp;""))="NO"),IF(ISNUMBER(Datos!W726),AND(OR(W$1005="",Datos!W726&gt;=W$1005),OR(W$1006="",Datos!W726&lt;=W$1006)),FALSE),TRUE))))</f>
        <v>0.0</v>
      </c>
      <c r="X726">
        <f>IF(Datos!X726="",0,IF(AND(X$1008&lt;&gt;"",Datos!X726=X$1008),0,IF(X$1004=0,0,1-CHOOSE(X$1004,IF(ISNUMBER(Datos!X726),AND(OR(X$1005="",Datos!X726&gt;=X$1005),OR(X$1006="",Datos!X726&lt;=X$1006)),FALSE),IF(ISNUMBER(Datos!X726),AND(Datos!X726=INT(Datos!X726),AND(OR(X$1005="",Datos!X726&gt;=X$1005),OR(X$1006="",Datos!X726&lt;=X$1006))),FALSE),OR(ISNUMBER(FIND(";"&amp;UPPER(TRIM(Datos!X726&amp;""))&amp;"=",X$1007)),ISNUMBER(FIND(";"&amp;UPPER(TRIM(Datos!X726&amp;""))&amp;";",X$1007))),OR(UPPER(TRIM(Datos!X726&amp;""))="SÍ",UPPER(TRIM(Datos!X726&amp;""))="SI",UPPER(TRIM(Datos!X726&amp;""))="NO"),IF(ISNUMBER(Datos!X726),AND(OR(X$1005="",Datos!X726&gt;=X$1005),OR(X$1006="",Datos!X726&lt;=X$1006)),FALSE),TRUE))))</f>
        <v>0.0</v>
      </c>
      <c r="Y726">
        <f>IF(Datos!Y726="",0,IF(AND(Y$1008&lt;&gt;"",Datos!Y726=Y$1008),0,IF(Y$1004=0,0,1-CHOOSE(Y$1004,IF(ISNUMBER(Datos!Y726),AND(OR(Y$1005="",Datos!Y726&gt;=Y$1005),OR(Y$1006="",Datos!Y726&lt;=Y$1006)),FALSE),IF(ISNUMBER(Datos!Y726),AND(Datos!Y726=INT(Datos!Y726),AND(OR(Y$1005="",Datos!Y726&gt;=Y$1005),OR(Y$1006="",Datos!Y726&lt;=Y$1006))),FALSE),OR(ISNUMBER(FIND(";"&amp;UPPER(TRIM(Datos!Y726&amp;""))&amp;"=",Y$1007)),ISNUMBER(FIND(";"&amp;UPPER(TRIM(Datos!Y726&amp;""))&amp;";",Y$1007))),OR(UPPER(TRIM(Datos!Y726&amp;""))="SÍ",UPPER(TRIM(Datos!Y726&amp;""))="SI",UPPER(TRIM(Datos!Y726&amp;""))="NO"),IF(ISNUMBER(Datos!Y726),AND(OR(Y$1005="",Datos!Y726&gt;=Y$1005),OR(Y$1006="",Datos!Y726&lt;=Y$1006)),FALSE),TRUE))))</f>
        <v>0.0</v>
      </c>
      <c r="Z726">
        <f>IF(Datos!Z726="",0,IF(AND(Z$1008&lt;&gt;"",Datos!Z726=Z$1008),0,IF(Z$1004=0,0,1-CHOOSE(Z$1004,IF(ISNUMBER(Datos!Z726),AND(OR(Z$1005="",Datos!Z726&gt;=Z$1005),OR(Z$1006="",Datos!Z726&lt;=Z$1006)),FALSE),IF(ISNUMBER(Datos!Z726),AND(Datos!Z726=INT(Datos!Z726),AND(OR(Z$1005="",Datos!Z726&gt;=Z$1005),OR(Z$1006="",Datos!Z726&lt;=Z$1006))),FALSE),OR(ISNUMBER(FIND(";"&amp;UPPER(TRIM(Datos!Z726&amp;""))&amp;"=",Z$1007)),ISNUMBER(FIND(";"&amp;UPPER(TRIM(Datos!Z726&amp;""))&amp;";",Z$1007))),OR(UPPER(TRIM(Datos!Z726&amp;""))="SÍ",UPPER(TRIM(Datos!Z726&amp;""))="SI",UPPER(TRIM(Datos!Z726&amp;""))="NO"),IF(ISNUMBER(Datos!Z726),AND(OR(Z$1005="",Datos!Z726&gt;=Z$1005),OR(Z$1006="",Datos!Z726&lt;=Z$1006)),FALSE),TRUE))))</f>
        <v>0.0</v>
      </c>
      <c r="AA726">
        <f>IF(Datos!AA726="",0,IF(AND(AA$1008&lt;&gt;"",Datos!AA726=AA$1008),0,IF(AA$1004=0,0,1-CHOOSE(AA$1004,IF(ISNUMBER(Datos!AA726),AND(OR(AA$1005="",Datos!AA726&gt;=AA$1005),OR(AA$1006="",Datos!AA726&lt;=AA$1006)),FALSE),IF(ISNUMBER(Datos!AA726),AND(Datos!AA726=INT(Datos!AA726),AND(OR(AA$1005="",Datos!AA726&gt;=AA$1005),OR(AA$1006="",Datos!AA726&lt;=AA$1006))),FALSE),OR(ISNUMBER(FIND(";"&amp;UPPER(TRIM(Datos!AA726&amp;""))&amp;"=",AA$1007)),ISNUMBER(FIND(";"&amp;UPPER(TRIM(Datos!AA726&amp;""))&amp;";",AA$1007))),OR(UPPER(TRIM(Datos!AA726&amp;""))="SÍ",UPPER(TRIM(Datos!AA726&amp;""))="SI",UPPER(TRIM(Datos!AA726&amp;""))="NO"),IF(ISNUMBER(Datos!AA726),AND(OR(AA$1005="",Datos!AA726&gt;=AA$1005),OR(AA$1006="",Datos!AA726&lt;=AA$1006)),FALSE),TRUE))))</f>
        <v>0.0</v>
      </c>
      <c r="AB726">
        <f>IF(Datos!AB726="",0,IF(AND(AB$1008&lt;&gt;"",Datos!AB726=AB$1008),0,IF(AB$1004=0,0,1-CHOOSE(AB$1004,IF(ISNUMBER(Datos!AB726),AND(OR(AB$1005="",Datos!AB726&gt;=AB$1005),OR(AB$1006="",Datos!AB726&lt;=AB$1006)),FALSE),IF(ISNUMBER(Datos!AB726),AND(Datos!AB726=INT(Datos!AB726),AND(OR(AB$1005="",Datos!AB726&gt;=AB$1005),OR(AB$1006="",Datos!AB726&lt;=AB$1006))),FALSE),OR(ISNUMBER(FIND(";"&amp;UPPER(TRIM(Datos!AB726&amp;""))&amp;"=",AB$1007)),ISNUMBER(FIND(";"&amp;UPPER(TRIM(Datos!AB726&amp;""))&amp;";",AB$1007))),OR(UPPER(TRIM(Datos!AB726&amp;""))="SÍ",UPPER(TRIM(Datos!AB726&amp;""))="SI",UPPER(TRIM(Datos!AB726&amp;""))="NO"),IF(ISNUMBER(Datos!AB726),AND(OR(AB$1005="",Datos!AB726&gt;=AB$1005),OR(AB$1006="",Datos!AB726&lt;=AB$1006)),FALSE),TRUE))))</f>
        <v>0.0</v>
      </c>
      <c r="AC726">
        <f>IF(Datos!AC726="",0,IF(AND(AC$1008&lt;&gt;"",Datos!AC726=AC$1008),0,IF(AC$1004=0,0,1-CHOOSE(AC$1004,IF(ISNUMBER(Datos!AC726),AND(OR(AC$1005="",Datos!AC726&gt;=AC$1005),OR(AC$1006="",Datos!AC726&lt;=AC$1006)),FALSE),IF(ISNUMBER(Datos!AC726),AND(Datos!AC726=INT(Datos!AC726),AND(OR(AC$1005="",Datos!AC726&gt;=AC$1005),OR(AC$1006="",Datos!AC726&lt;=AC$1006))),FALSE),OR(ISNUMBER(FIND(";"&amp;UPPER(TRIM(Datos!AC726&amp;""))&amp;"=",AC$1007)),ISNUMBER(FIND(";"&amp;UPPER(TRIM(Datos!AC726&amp;""))&amp;";",AC$1007))),OR(UPPER(TRIM(Datos!AC726&amp;""))="SÍ",UPPER(TRIM(Datos!AC726&amp;""))="SI",UPPER(TRIM(Datos!AC726&amp;""))="NO"),IF(ISNUMBER(Datos!AC726),AND(OR(AC$1005="",Datos!AC726&gt;=AC$1005),OR(AC$1006="",Datos!AC726&lt;=AC$1006)),FALSE),TRUE))))</f>
        <v>0.0</v>
      </c>
      <c r="AD726">
        <f>IF(Datos!AD726="",0,IF(AND(AD$1008&lt;&gt;"",Datos!AD726=AD$1008),0,IF(AD$1004=0,0,1-CHOOSE(AD$1004,IF(ISNUMBER(Datos!AD726),AND(OR(AD$1005="",Datos!AD726&gt;=AD$1005),OR(AD$1006="",Datos!AD726&lt;=AD$1006)),FALSE),IF(ISNUMBER(Datos!AD726),AND(Datos!AD726=INT(Datos!AD726),AND(OR(AD$1005="",Datos!AD726&gt;=AD$1005),OR(AD$1006="",Datos!AD726&lt;=AD$1006))),FALSE),OR(ISNUMBER(FIND(";"&amp;UPPER(TRIM(Datos!AD726&amp;""))&amp;"=",AD$1007)),ISNUMBER(FIND(";"&amp;UPPER(TRIM(Datos!AD726&amp;""))&amp;";",AD$1007))),OR(UPPER(TRIM(Datos!AD726&amp;""))="SÍ",UPPER(TRIM(Datos!AD726&amp;""))="SI",UPPER(TRIM(Datos!AD726&amp;""))="NO"),IF(ISNUMBER(Datos!AD726),AND(OR(AD$1005="",Datos!AD726&gt;=AD$1005),OR(AD$1006="",Datos!AD726&lt;=AD$1006)),FALSE),TRUE))))</f>
        <v>0.0</v>
      </c>
      <c r="AE726">
        <f>IF(Datos!AE726="",0,IF(AND(AE$1008&lt;&gt;"",Datos!AE726=AE$1008),0,IF(AE$1004=0,0,1-CHOOSE(AE$1004,IF(ISNUMBER(Datos!AE726),AND(OR(AE$1005="",Datos!AE726&gt;=AE$1005),OR(AE$1006="",Datos!AE726&lt;=AE$1006)),FALSE),IF(ISNUMBER(Datos!AE726),AND(Datos!AE726=INT(Datos!AE726),AND(OR(AE$1005="",Datos!AE726&gt;=AE$1005),OR(AE$1006="",Datos!AE726&lt;=AE$1006))),FALSE),OR(ISNUMBER(FIND(";"&amp;UPPER(TRIM(Datos!AE726&amp;""))&amp;"=",AE$1007)),ISNUMBER(FIND(";"&amp;UPPER(TRIM(Datos!AE726&amp;""))&amp;";",AE$1007))),OR(UPPER(TRIM(Datos!AE726&amp;""))="SÍ",UPPER(TRIM(Datos!AE726&amp;""))="SI",UPPER(TRIM(Datos!AE726&amp;""))="NO"),IF(ISNUMBER(Datos!AE726),AND(OR(AE$1005="",Datos!AE726&gt;=AE$1005),OR(AE$1006="",Datos!AE726&lt;=AE$1006)),FALSE),TRUE))))</f>
        <v>0.0</v>
      </c>
    </row>
    <row r="727" spans="2:31">
      <c r="B727">
        <f>IF(Datos!B727="",0,IF(AND(B$1008&lt;&gt;"",Datos!B727=B$1008),0,IF(B$1004=0,0,1-CHOOSE(B$1004,IF(ISNUMBER(Datos!B727),AND(OR(B$1005="",Datos!B727&gt;=B$1005),OR(B$1006="",Datos!B727&lt;=B$1006)),FALSE),IF(ISNUMBER(Datos!B727),AND(Datos!B727=INT(Datos!B727),AND(OR(B$1005="",Datos!B727&gt;=B$1005),OR(B$1006="",Datos!B727&lt;=B$1006))),FALSE),OR(ISNUMBER(FIND(";"&amp;UPPER(TRIM(Datos!B727&amp;""))&amp;"=",B$1007)),ISNUMBER(FIND(";"&amp;UPPER(TRIM(Datos!B727&amp;""))&amp;";",B$1007))),OR(UPPER(TRIM(Datos!B727&amp;""))="SÍ",UPPER(TRIM(Datos!B727&amp;""))="SI",UPPER(TRIM(Datos!B727&amp;""))="NO"),IF(ISNUMBER(Datos!B727),AND(OR(B$1005="",Datos!B727&gt;=B$1005),OR(B$1006="",Datos!B727&lt;=B$1006)),FALSE),TRUE))))</f>
        <v>0.0</v>
      </c>
      <c r="C727">
        <f>IF(Datos!C727="",0,IF(AND(C$1008&lt;&gt;"",Datos!C727=C$1008),0,IF(C$1004=0,0,1-CHOOSE(C$1004,IF(ISNUMBER(Datos!C727),AND(OR(C$1005="",Datos!C727&gt;=C$1005),OR(C$1006="",Datos!C727&lt;=C$1006)),FALSE),IF(ISNUMBER(Datos!C727),AND(Datos!C727=INT(Datos!C727),AND(OR(C$1005="",Datos!C727&gt;=C$1005),OR(C$1006="",Datos!C727&lt;=C$1006))),FALSE),OR(ISNUMBER(FIND(";"&amp;UPPER(TRIM(Datos!C727&amp;""))&amp;"=",C$1007)),ISNUMBER(FIND(";"&amp;UPPER(TRIM(Datos!C727&amp;""))&amp;";",C$1007))),OR(UPPER(TRIM(Datos!C727&amp;""))="SÍ",UPPER(TRIM(Datos!C727&amp;""))="SI",UPPER(TRIM(Datos!C727&amp;""))="NO"),IF(ISNUMBER(Datos!C727),AND(OR(C$1005="",Datos!C727&gt;=C$1005),OR(C$1006="",Datos!C727&lt;=C$1006)),FALSE),TRUE))))</f>
        <v>0.0</v>
      </c>
      <c r="D727">
        <f>IF(Datos!D727="",0,IF(AND(D$1008&lt;&gt;"",Datos!D727=D$1008),0,IF(D$1004=0,0,1-CHOOSE(D$1004,IF(ISNUMBER(Datos!D727),AND(OR(D$1005="",Datos!D727&gt;=D$1005),OR(D$1006="",Datos!D727&lt;=D$1006)),FALSE),IF(ISNUMBER(Datos!D727),AND(Datos!D727=INT(Datos!D727),AND(OR(D$1005="",Datos!D727&gt;=D$1005),OR(D$1006="",Datos!D727&lt;=D$1006))),FALSE),OR(ISNUMBER(FIND(";"&amp;UPPER(TRIM(Datos!D727&amp;""))&amp;"=",D$1007)),ISNUMBER(FIND(";"&amp;UPPER(TRIM(Datos!D727&amp;""))&amp;";",D$1007))),OR(UPPER(TRIM(Datos!D727&amp;""))="SÍ",UPPER(TRIM(Datos!D727&amp;""))="SI",UPPER(TRIM(Datos!D727&amp;""))="NO"),IF(ISNUMBER(Datos!D727),AND(OR(D$1005="",Datos!D727&gt;=D$1005),OR(D$1006="",Datos!D727&lt;=D$1006)),FALSE),TRUE))))</f>
        <v>0.0</v>
      </c>
      <c r="E727">
        <f>IF(Datos!E727="",0,IF(AND(E$1008&lt;&gt;"",Datos!E727=E$1008),0,IF(E$1004=0,0,1-CHOOSE(E$1004,IF(ISNUMBER(Datos!E727),AND(OR(E$1005="",Datos!E727&gt;=E$1005),OR(E$1006="",Datos!E727&lt;=E$1006)),FALSE),IF(ISNUMBER(Datos!E727),AND(Datos!E727=INT(Datos!E727),AND(OR(E$1005="",Datos!E727&gt;=E$1005),OR(E$1006="",Datos!E727&lt;=E$1006))),FALSE),OR(ISNUMBER(FIND(";"&amp;UPPER(TRIM(Datos!E727&amp;""))&amp;"=",E$1007)),ISNUMBER(FIND(";"&amp;UPPER(TRIM(Datos!E727&amp;""))&amp;";",E$1007))),OR(UPPER(TRIM(Datos!E727&amp;""))="SÍ",UPPER(TRIM(Datos!E727&amp;""))="SI",UPPER(TRIM(Datos!E727&amp;""))="NO"),IF(ISNUMBER(Datos!E727),AND(OR(E$1005="",Datos!E727&gt;=E$1005),OR(E$1006="",Datos!E727&lt;=E$1006)),FALSE),TRUE))))</f>
        <v>0.0</v>
      </c>
      <c r="F727">
        <f>IF(Datos!F727="",0,IF(AND(F$1008&lt;&gt;"",Datos!F727=F$1008),0,IF(F$1004=0,0,1-CHOOSE(F$1004,IF(ISNUMBER(Datos!F727),AND(OR(F$1005="",Datos!F727&gt;=F$1005),OR(F$1006="",Datos!F727&lt;=F$1006)),FALSE),IF(ISNUMBER(Datos!F727),AND(Datos!F727=INT(Datos!F727),AND(OR(F$1005="",Datos!F727&gt;=F$1005),OR(F$1006="",Datos!F727&lt;=F$1006))),FALSE),OR(ISNUMBER(FIND(";"&amp;UPPER(TRIM(Datos!F727&amp;""))&amp;"=",F$1007)),ISNUMBER(FIND(";"&amp;UPPER(TRIM(Datos!F727&amp;""))&amp;";",F$1007))),OR(UPPER(TRIM(Datos!F727&amp;""))="SÍ",UPPER(TRIM(Datos!F727&amp;""))="SI",UPPER(TRIM(Datos!F727&amp;""))="NO"),IF(ISNUMBER(Datos!F727),AND(OR(F$1005="",Datos!F727&gt;=F$1005),OR(F$1006="",Datos!F727&lt;=F$1006)),FALSE),TRUE))))</f>
        <v>0.0</v>
      </c>
      <c r="G727">
        <f>IF(Datos!G727="",0,IF(AND(G$1008&lt;&gt;"",Datos!G727=G$1008),0,IF(G$1004=0,0,1-CHOOSE(G$1004,IF(ISNUMBER(Datos!G727),AND(OR(G$1005="",Datos!G727&gt;=G$1005),OR(G$1006="",Datos!G727&lt;=G$1006)),FALSE),IF(ISNUMBER(Datos!G727),AND(Datos!G727=INT(Datos!G727),AND(OR(G$1005="",Datos!G727&gt;=G$1005),OR(G$1006="",Datos!G727&lt;=G$1006))),FALSE),OR(ISNUMBER(FIND(";"&amp;UPPER(TRIM(Datos!G727&amp;""))&amp;"=",G$1007)),ISNUMBER(FIND(";"&amp;UPPER(TRIM(Datos!G727&amp;""))&amp;";",G$1007))),OR(UPPER(TRIM(Datos!G727&amp;""))="SÍ",UPPER(TRIM(Datos!G727&amp;""))="SI",UPPER(TRIM(Datos!G727&amp;""))="NO"),IF(ISNUMBER(Datos!G727),AND(OR(G$1005="",Datos!G727&gt;=G$1005),OR(G$1006="",Datos!G727&lt;=G$1006)),FALSE),TRUE))))</f>
        <v>0.0</v>
      </c>
      <c r="H727">
        <f>IF(Datos!H727="",0,IF(AND(H$1008&lt;&gt;"",Datos!H727=H$1008),0,IF(H$1004=0,0,1-CHOOSE(H$1004,IF(ISNUMBER(Datos!H727),AND(OR(H$1005="",Datos!H727&gt;=H$1005),OR(H$1006="",Datos!H727&lt;=H$1006)),FALSE),IF(ISNUMBER(Datos!H727),AND(Datos!H727=INT(Datos!H727),AND(OR(H$1005="",Datos!H727&gt;=H$1005),OR(H$1006="",Datos!H727&lt;=H$1006))),FALSE),OR(ISNUMBER(FIND(";"&amp;UPPER(TRIM(Datos!H727&amp;""))&amp;"=",H$1007)),ISNUMBER(FIND(";"&amp;UPPER(TRIM(Datos!H727&amp;""))&amp;";",H$1007))),OR(UPPER(TRIM(Datos!H727&amp;""))="SÍ",UPPER(TRIM(Datos!H727&amp;""))="SI",UPPER(TRIM(Datos!H727&amp;""))="NO"),IF(ISNUMBER(Datos!H727),AND(OR(H$1005="",Datos!H727&gt;=H$1005),OR(H$1006="",Datos!H727&lt;=H$1006)),FALSE),TRUE))))</f>
        <v>0.0</v>
      </c>
      <c r="I727">
        <f>IF(Datos!I727="",0,IF(AND(I$1008&lt;&gt;"",Datos!I727=I$1008),0,IF(I$1004=0,0,1-CHOOSE(I$1004,IF(ISNUMBER(Datos!I727),AND(OR(I$1005="",Datos!I727&gt;=I$1005),OR(I$1006="",Datos!I727&lt;=I$1006)),FALSE),IF(ISNUMBER(Datos!I727),AND(Datos!I727=INT(Datos!I727),AND(OR(I$1005="",Datos!I727&gt;=I$1005),OR(I$1006="",Datos!I727&lt;=I$1006))),FALSE),OR(ISNUMBER(FIND(";"&amp;UPPER(TRIM(Datos!I727&amp;""))&amp;"=",I$1007)),ISNUMBER(FIND(";"&amp;UPPER(TRIM(Datos!I727&amp;""))&amp;";",I$1007))),OR(UPPER(TRIM(Datos!I727&amp;""))="SÍ",UPPER(TRIM(Datos!I727&amp;""))="SI",UPPER(TRIM(Datos!I727&amp;""))="NO"),IF(ISNUMBER(Datos!I727),AND(OR(I$1005="",Datos!I727&gt;=I$1005),OR(I$1006="",Datos!I727&lt;=I$1006)),FALSE),TRUE))))</f>
        <v>0.0</v>
      </c>
      <c r="J727">
        <f>IF(Datos!J727="",0,IF(AND(J$1008&lt;&gt;"",Datos!J727=J$1008),0,IF(J$1004=0,0,1-CHOOSE(J$1004,IF(ISNUMBER(Datos!J727),AND(OR(J$1005="",Datos!J727&gt;=J$1005),OR(J$1006="",Datos!J727&lt;=J$1006)),FALSE),IF(ISNUMBER(Datos!J727),AND(Datos!J727=INT(Datos!J727),AND(OR(J$1005="",Datos!J727&gt;=J$1005),OR(J$1006="",Datos!J727&lt;=J$1006))),FALSE),OR(ISNUMBER(FIND(";"&amp;UPPER(TRIM(Datos!J727&amp;""))&amp;"=",J$1007)),ISNUMBER(FIND(";"&amp;UPPER(TRIM(Datos!J727&amp;""))&amp;";",J$1007))),OR(UPPER(TRIM(Datos!J727&amp;""))="SÍ",UPPER(TRIM(Datos!J727&amp;""))="SI",UPPER(TRIM(Datos!J727&amp;""))="NO"),IF(ISNUMBER(Datos!J727),AND(OR(J$1005="",Datos!J727&gt;=J$1005),OR(J$1006="",Datos!J727&lt;=J$1006)),FALSE),TRUE))))</f>
        <v>0.0</v>
      </c>
      <c r="K727">
        <f>IF(Datos!K727="",0,IF(AND(K$1008&lt;&gt;"",Datos!K727=K$1008),0,IF(K$1004=0,0,1-CHOOSE(K$1004,IF(ISNUMBER(Datos!K727),AND(OR(K$1005="",Datos!K727&gt;=K$1005),OR(K$1006="",Datos!K727&lt;=K$1006)),FALSE),IF(ISNUMBER(Datos!K727),AND(Datos!K727=INT(Datos!K727),AND(OR(K$1005="",Datos!K727&gt;=K$1005),OR(K$1006="",Datos!K727&lt;=K$1006))),FALSE),OR(ISNUMBER(FIND(";"&amp;UPPER(TRIM(Datos!K727&amp;""))&amp;"=",K$1007)),ISNUMBER(FIND(";"&amp;UPPER(TRIM(Datos!K727&amp;""))&amp;";",K$1007))),OR(UPPER(TRIM(Datos!K727&amp;""))="SÍ",UPPER(TRIM(Datos!K727&amp;""))="SI",UPPER(TRIM(Datos!K727&amp;""))="NO"),IF(ISNUMBER(Datos!K727),AND(OR(K$1005="",Datos!K727&gt;=K$1005),OR(K$1006="",Datos!K727&lt;=K$1006)),FALSE),TRUE))))</f>
        <v>0.0</v>
      </c>
      <c r="L727">
        <f>IF(Datos!L727="",0,IF(AND(L$1008&lt;&gt;"",Datos!L727=L$1008),0,IF(L$1004=0,0,1-CHOOSE(L$1004,IF(ISNUMBER(Datos!L727),AND(OR(L$1005="",Datos!L727&gt;=L$1005),OR(L$1006="",Datos!L727&lt;=L$1006)),FALSE),IF(ISNUMBER(Datos!L727),AND(Datos!L727=INT(Datos!L727),AND(OR(L$1005="",Datos!L727&gt;=L$1005),OR(L$1006="",Datos!L727&lt;=L$1006))),FALSE),OR(ISNUMBER(FIND(";"&amp;UPPER(TRIM(Datos!L727&amp;""))&amp;"=",L$1007)),ISNUMBER(FIND(";"&amp;UPPER(TRIM(Datos!L727&amp;""))&amp;";",L$1007))),OR(UPPER(TRIM(Datos!L727&amp;""))="SÍ",UPPER(TRIM(Datos!L727&amp;""))="SI",UPPER(TRIM(Datos!L727&amp;""))="NO"),IF(ISNUMBER(Datos!L727),AND(OR(L$1005="",Datos!L727&gt;=L$1005),OR(L$1006="",Datos!L727&lt;=L$1006)),FALSE),TRUE))))</f>
        <v>0.0</v>
      </c>
      <c r="M727">
        <f>IF(Datos!M727="",0,IF(AND(M$1008&lt;&gt;"",Datos!M727=M$1008),0,IF(M$1004=0,0,1-CHOOSE(M$1004,IF(ISNUMBER(Datos!M727),AND(OR(M$1005="",Datos!M727&gt;=M$1005),OR(M$1006="",Datos!M727&lt;=M$1006)),FALSE),IF(ISNUMBER(Datos!M727),AND(Datos!M727=INT(Datos!M727),AND(OR(M$1005="",Datos!M727&gt;=M$1005),OR(M$1006="",Datos!M727&lt;=M$1006))),FALSE),OR(ISNUMBER(FIND(";"&amp;UPPER(TRIM(Datos!M727&amp;""))&amp;"=",M$1007)),ISNUMBER(FIND(";"&amp;UPPER(TRIM(Datos!M727&amp;""))&amp;";",M$1007))),OR(UPPER(TRIM(Datos!M727&amp;""))="SÍ",UPPER(TRIM(Datos!M727&amp;""))="SI",UPPER(TRIM(Datos!M727&amp;""))="NO"),IF(ISNUMBER(Datos!M727),AND(OR(M$1005="",Datos!M727&gt;=M$1005),OR(M$1006="",Datos!M727&lt;=M$1006)),FALSE),TRUE))))</f>
        <v>0.0</v>
      </c>
      <c r="N727">
        <f>IF(Datos!N727="",0,IF(AND(N$1008&lt;&gt;"",Datos!N727=N$1008),0,IF(N$1004=0,0,1-CHOOSE(N$1004,IF(ISNUMBER(Datos!N727),AND(OR(N$1005="",Datos!N727&gt;=N$1005),OR(N$1006="",Datos!N727&lt;=N$1006)),FALSE),IF(ISNUMBER(Datos!N727),AND(Datos!N727=INT(Datos!N727),AND(OR(N$1005="",Datos!N727&gt;=N$1005),OR(N$1006="",Datos!N727&lt;=N$1006))),FALSE),OR(ISNUMBER(FIND(";"&amp;UPPER(TRIM(Datos!N727&amp;""))&amp;"=",N$1007)),ISNUMBER(FIND(";"&amp;UPPER(TRIM(Datos!N727&amp;""))&amp;";",N$1007))),OR(UPPER(TRIM(Datos!N727&amp;""))="SÍ",UPPER(TRIM(Datos!N727&amp;""))="SI",UPPER(TRIM(Datos!N727&amp;""))="NO"),IF(ISNUMBER(Datos!N727),AND(OR(N$1005="",Datos!N727&gt;=N$1005),OR(N$1006="",Datos!N727&lt;=N$1006)),FALSE),TRUE))))</f>
        <v>0.0</v>
      </c>
      <c r="O727">
        <f>IF(Datos!O727="",0,IF(AND(O$1008&lt;&gt;"",Datos!O727=O$1008),0,IF(O$1004=0,0,1-CHOOSE(O$1004,IF(ISNUMBER(Datos!O727),AND(OR(O$1005="",Datos!O727&gt;=O$1005),OR(O$1006="",Datos!O727&lt;=O$1006)),FALSE),IF(ISNUMBER(Datos!O727),AND(Datos!O727=INT(Datos!O727),AND(OR(O$1005="",Datos!O727&gt;=O$1005),OR(O$1006="",Datos!O727&lt;=O$1006))),FALSE),OR(ISNUMBER(FIND(";"&amp;UPPER(TRIM(Datos!O727&amp;""))&amp;"=",O$1007)),ISNUMBER(FIND(";"&amp;UPPER(TRIM(Datos!O727&amp;""))&amp;";",O$1007))),OR(UPPER(TRIM(Datos!O727&amp;""))="SÍ",UPPER(TRIM(Datos!O727&amp;""))="SI",UPPER(TRIM(Datos!O727&amp;""))="NO"),IF(ISNUMBER(Datos!O727),AND(OR(O$1005="",Datos!O727&gt;=O$1005),OR(O$1006="",Datos!O727&lt;=O$1006)),FALSE),TRUE))))</f>
        <v>0.0</v>
      </c>
      <c r="P727">
        <f>IF(Datos!P727="",0,IF(AND(P$1008&lt;&gt;"",Datos!P727=P$1008),0,IF(P$1004=0,0,1-CHOOSE(P$1004,IF(ISNUMBER(Datos!P727),AND(OR(P$1005="",Datos!P727&gt;=P$1005),OR(P$1006="",Datos!P727&lt;=P$1006)),FALSE),IF(ISNUMBER(Datos!P727),AND(Datos!P727=INT(Datos!P727),AND(OR(P$1005="",Datos!P727&gt;=P$1005),OR(P$1006="",Datos!P727&lt;=P$1006))),FALSE),OR(ISNUMBER(FIND(";"&amp;UPPER(TRIM(Datos!P727&amp;""))&amp;"=",P$1007)),ISNUMBER(FIND(";"&amp;UPPER(TRIM(Datos!P727&amp;""))&amp;";",P$1007))),OR(UPPER(TRIM(Datos!P727&amp;""))="SÍ",UPPER(TRIM(Datos!P727&amp;""))="SI",UPPER(TRIM(Datos!P727&amp;""))="NO"),IF(ISNUMBER(Datos!P727),AND(OR(P$1005="",Datos!P727&gt;=P$1005),OR(P$1006="",Datos!P727&lt;=P$1006)),FALSE),TRUE))))</f>
        <v>0.0</v>
      </c>
      <c r="Q727">
        <f>IF(Datos!Q727="",0,IF(AND(Q$1008&lt;&gt;"",Datos!Q727=Q$1008),0,IF(Q$1004=0,0,1-CHOOSE(Q$1004,IF(ISNUMBER(Datos!Q727),AND(OR(Q$1005="",Datos!Q727&gt;=Q$1005),OR(Q$1006="",Datos!Q727&lt;=Q$1006)),FALSE),IF(ISNUMBER(Datos!Q727),AND(Datos!Q727=INT(Datos!Q727),AND(OR(Q$1005="",Datos!Q727&gt;=Q$1005),OR(Q$1006="",Datos!Q727&lt;=Q$1006))),FALSE),OR(ISNUMBER(FIND(";"&amp;UPPER(TRIM(Datos!Q727&amp;""))&amp;"=",Q$1007)),ISNUMBER(FIND(";"&amp;UPPER(TRIM(Datos!Q727&amp;""))&amp;";",Q$1007))),OR(UPPER(TRIM(Datos!Q727&amp;""))="SÍ",UPPER(TRIM(Datos!Q727&amp;""))="SI",UPPER(TRIM(Datos!Q727&amp;""))="NO"),IF(ISNUMBER(Datos!Q727),AND(OR(Q$1005="",Datos!Q727&gt;=Q$1005),OR(Q$1006="",Datos!Q727&lt;=Q$1006)),FALSE),TRUE))))</f>
        <v>0.0</v>
      </c>
      <c r="R727">
        <f>IF(Datos!R727="",0,IF(AND(R$1008&lt;&gt;"",Datos!R727=R$1008),0,IF(R$1004=0,0,1-CHOOSE(R$1004,IF(ISNUMBER(Datos!R727),AND(OR(R$1005="",Datos!R727&gt;=R$1005),OR(R$1006="",Datos!R727&lt;=R$1006)),FALSE),IF(ISNUMBER(Datos!R727),AND(Datos!R727=INT(Datos!R727),AND(OR(R$1005="",Datos!R727&gt;=R$1005),OR(R$1006="",Datos!R727&lt;=R$1006))),FALSE),OR(ISNUMBER(FIND(";"&amp;UPPER(TRIM(Datos!R727&amp;""))&amp;"=",R$1007)),ISNUMBER(FIND(";"&amp;UPPER(TRIM(Datos!R727&amp;""))&amp;";",R$1007))),OR(UPPER(TRIM(Datos!R727&amp;""))="SÍ",UPPER(TRIM(Datos!R727&amp;""))="SI",UPPER(TRIM(Datos!R727&amp;""))="NO"),IF(ISNUMBER(Datos!R727),AND(OR(R$1005="",Datos!R727&gt;=R$1005),OR(R$1006="",Datos!R727&lt;=R$1006)),FALSE),TRUE))))</f>
        <v>0.0</v>
      </c>
      <c r="S727">
        <f>IF(Datos!S727="",0,IF(AND(S$1008&lt;&gt;"",Datos!S727=S$1008),0,IF(S$1004=0,0,1-CHOOSE(S$1004,IF(ISNUMBER(Datos!S727),AND(OR(S$1005="",Datos!S727&gt;=S$1005),OR(S$1006="",Datos!S727&lt;=S$1006)),FALSE),IF(ISNUMBER(Datos!S727),AND(Datos!S727=INT(Datos!S727),AND(OR(S$1005="",Datos!S727&gt;=S$1005),OR(S$1006="",Datos!S727&lt;=S$1006))),FALSE),OR(ISNUMBER(FIND(";"&amp;UPPER(TRIM(Datos!S727&amp;""))&amp;"=",S$1007)),ISNUMBER(FIND(";"&amp;UPPER(TRIM(Datos!S727&amp;""))&amp;";",S$1007))),OR(UPPER(TRIM(Datos!S727&amp;""))="SÍ",UPPER(TRIM(Datos!S727&amp;""))="SI",UPPER(TRIM(Datos!S727&amp;""))="NO"),IF(ISNUMBER(Datos!S727),AND(OR(S$1005="",Datos!S727&gt;=S$1005),OR(S$1006="",Datos!S727&lt;=S$1006)),FALSE),TRUE))))</f>
        <v>0.0</v>
      </c>
      <c r="T727">
        <f>IF(Datos!T727="",0,IF(AND(T$1008&lt;&gt;"",Datos!T727=T$1008),0,IF(T$1004=0,0,1-CHOOSE(T$1004,IF(ISNUMBER(Datos!T727),AND(OR(T$1005="",Datos!T727&gt;=T$1005),OR(T$1006="",Datos!T727&lt;=T$1006)),FALSE),IF(ISNUMBER(Datos!T727),AND(Datos!T727=INT(Datos!T727),AND(OR(T$1005="",Datos!T727&gt;=T$1005),OR(T$1006="",Datos!T727&lt;=T$1006))),FALSE),OR(ISNUMBER(FIND(";"&amp;UPPER(TRIM(Datos!T727&amp;""))&amp;"=",T$1007)),ISNUMBER(FIND(";"&amp;UPPER(TRIM(Datos!T727&amp;""))&amp;";",T$1007))),OR(UPPER(TRIM(Datos!T727&amp;""))="SÍ",UPPER(TRIM(Datos!T727&amp;""))="SI",UPPER(TRIM(Datos!T727&amp;""))="NO"),IF(ISNUMBER(Datos!T727),AND(OR(T$1005="",Datos!T727&gt;=T$1005),OR(T$1006="",Datos!T727&lt;=T$1006)),FALSE),TRUE))))</f>
        <v>0.0</v>
      </c>
      <c r="U727">
        <f>IF(Datos!U727="",0,IF(AND(U$1008&lt;&gt;"",Datos!U727=U$1008),0,IF(U$1004=0,0,1-CHOOSE(U$1004,IF(ISNUMBER(Datos!U727),AND(OR(U$1005="",Datos!U727&gt;=U$1005),OR(U$1006="",Datos!U727&lt;=U$1006)),FALSE),IF(ISNUMBER(Datos!U727),AND(Datos!U727=INT(Datos!U727),AND(OR(U$1005="",Datos!U727&gt;=U$1005),OR(U$1006="",Datos!U727&lt;=U$1006))),FALSE),OR(ISNUMBER(FIND(";"&amp;UPPER(TRIM(Datos!U727&amp;""))&amp;"=",U$1007)),ISNUMBER(FIND(";"&amp;UPPER(TRIM(Datos!U727&amp;""))&amp;";",U$1007))),OR(UPPER(TRIM(Datos!U727&amp;""))="SÍ",UPPER(TRIM(Datos!U727&amp;""))="SI",UPPER(TRIM(Datos!U727&amp;""))="NO"),IF(ISNUMBER(Datos!U727),AND(OR(U$1005="",Datos!U727&gt;=U$1005),OR(U$1006="",Datos!U727&lt;=U$1006)),FALSE),TRUE))))</f>
        <v>0.0</v>
      </c>
      <c r="V727">
        <f>IF(Datos!V727="",0,IF(AND(V$1008&lt;&gt;"",Datos!V727=V$1008),0,IF(V$1004=0,0,1-CHOOSE(V$1004,IF(ISNUMBER(Datos!V727),AND(OR(V$1005="",Datos!V727&gt;=V$1005),OR(V$1006="",Datos!V727&lt;=V$1006)),FALSE),IF(ISNUMBER(Datos!V727),AND(Datos!V727=INT(Datos!V727),AND(OR(V$1005="",Datos!V727&gt;=V$1005),OR(V$1006="",Datos!V727&lt;=V$1006))),FALSE),OR(ISNUMBER(FIND(";"&amp;UPPER(TRIM(Datos!V727&amp;""))&amp;"=",V$1007)),ISNUMBER(FIND(";"&amp;UPPER(TRIM(Datos!V727&amp;""))&amp;";",V$1007))),OR(UPPER(TRIM(Datos!V727&amp;""))="SÍ",UPPER(TRIM(Datos!V727&amp;""))="SI",UPPER(TRIM(Datos!V727&amp;""))="NO"),IF(ISNUMBER(Datos!V727),AND(OR(V$1005="",Datos!V727&gt;=V$1005),OR(V$1006="",Datos!V727&lt;=V$1006)),FALSE),TRUE))))</f>
        <v>0.0</v>
      </c>
      <c r="W727">
        <f>IF(Datos!W727="",0,IF(AND(W$1008&lt;&gt;"",Datos!W727=W$1008),0,IF(W$1004=0,0,1-CHOOSE(W$1004,IF(ISNUMBER(Datos!W727),AND(OR(W$1005="",Datos!W727&gt;=W$1005),OR(W$1006="",Datos!W727&lt;=W$1006)),FALSE),IF(ISNUMBER(Datos!W727),AND(Datos!W727=INT(Datos!W727),AND(OR(W$1005="",Datos!W727&gt;=W$1005),OR(W$1006="",Datos!W727&lt;=W$1006))),FALSE),OR(ISNUMBER(FIND(";"&amp;UPPER(TRIM(Datos!W727&amp;""))&amp;"=",W$1007)),ISNUMBER(FIND(";"&amp;UPPER(TRIM(Datos!W727&amp;""))&amp;";",W$1007))),OR(UPPER(TRIM(Datos!W727&amp;""))="SÍ",UPPER(TRIM(Datos!W727&amp;""))="SI",UPPER(TRIM(Datos!W727&amp;""))="NO"),IF(ISNUMBER(Datos!W727),AND(OR(W$1005="",Datos!W727&gt;=W$1005),OR(W$1006="",Datos!W727&lt;=W$1006)),FALSE),TRUE))))</f>
        <v>0.0</v>
      </c>
      <c r="X727">
        <f>IF(Datos!X727="",0,IF(AND(X$1008&lt;&gt;"",Datos!X727=X$1008),0,IF(X$1004=0,0,1-CHOOSE(X$1004,IF(ISNUMBER(Datos!X727),AND(OR(X$1005="",Datos!X727&gt;=X$1005),OR(X$1006="",Datos!X727&lt;=X$1006)),FALSE),IF(ISNUMBER(Datos!X727),AND(Datos!X727=INT(Datos!X727),AND(OR(X$1005="",Datos!X727&gt;=X$1005),OR(X$1006="",Datos!X727&lt;=X$1006))),FALSE),OR(ISNUMBER(FIND(";"&amp;UPPER(TRIM(Datos!X727&amp;""))&amp;"=",X$1007)),ISNUMBER(FIND(";"&amp;UPPER(TRIM(Datos!X727&amp;""))&amp;";",X$1007))),OR(UPPER(TRIM(Datos!X727&amp;""))="SÍ",UPPER(TRIM(Datos!X727&amp;""))="SI",UPPER(TRIM(Datos!X727&amp;""))="NO"),IF(ISNUMBER(Datos!X727),AND(OR(X$1005="",Datos!X727&gt;=X$1005),OR(X$1006="",Datos!X727&lt;=X$1006)),FALSE),TRUE))))</f>
        <v>0.0</v>
      </c>
      <c r="Y727">
        <f>IF(Datos!Y727="",0,IF(AND(Y$1008&lt;&gt;"",Datos!Y727=Y$1008),0,IF(Y$1004=0,0,1-CHOOSE(Y$1004,IF(ISNUMBER(Datos!Y727),AND(OR(Y$1005="",Datos!Y727&gt;=Y$1005),OR(Y$1006="",Datos!Y727&lt;=Y$1006)),FALSE),IF(ISNUMBER(Datos!Y727),AND(Datos!Y727=INT(Datos!Y727),AND(OR(Y$1005="",Datos!Y727&gt;=Y$1005),OR(Y$1006="",Datos!Y727&lt;=Y$1006))),FALSE),OR(ISNUMBER(FIND(";"&amp;UPPER(TRIM(Datos!Y727&amp;""))&amp;"=",Y$1007)),ISNUMBER(FIND(";"&amp;UPPER(TRIM(Datos!Y727&amp;""))&amp;";",Y$1007))),OR(UPPER(TRIM(Datos!Y727&amp;""))="SÍ",UPPER(TRIM(Datos!Y727&amp;""))="SI",UPPER(TRIM(Datos!Y727&amp;""))="NO"),IF(ISNUMBER(Datos!Y727),AND(OR(Y$1005="",Datos!Y727&gt;=Y$1005),OR(Y$1006="",Datos!Y727&lt;=Y$1006)),FALSE),TRUE))))</f>
        <v>0.0</v>
      </c>
      <c r="Z727">
        <f>IF(Datos!Z727="",0,IF(AND(Z$1008&lt;&gt;"",Datos!Z727=Z$1008),0,IF(Z$1004=0,0,1-CHOOSE(Z$1004,IF(ISNUMBER(Datos!Z727),AND(OR(Z$1005="",Datos!Z727&gt;=Z$1005),OR(Z$1006="",Datos!Z727&lt;=Z$1006)),FALSE),IF(ISNUMBER(Datos!Z727),AND(Datos!Z727=INT(Datos!Z727),AND(OR(Z$1005="",Datos!Z727&gt;=Z$1005),OR(Z$1006="",Datos!Z727&lt;=Z$1006))),FALSE),OR(ISNUMBER(FIND(";"&amp;UPPER(TRIM(Datos!Z727&amp;""))&amp;"=",Z$1007)),ISNUMBER(FIND(";"&amp;UPPER(TRIM(Datos!Z727&amp;""))&amp;";",Z$1007))),OR(UPPER(TRIM(Datos!Z727&amp;""))="SÍ",UPPER(TRIM(Datos!Z727&amp;""))="SI",UPPER(TRIM(Datos!Z727&amp;""))="NO"),IF(ISNUMBER(Datos!Z727),AND(OR(Z$1005="",Datos!Z727&gt;=Z$1005),OR(Z$1006="",Datos!Z727&lt;=Z$1006)),FALSE),TRUE))))</f>
        <v>0.0</v>
      </c>
      <c r="AA727">
        <f>IF(Datos!AA727="",0,IF(AND(AA$1008&lt;&gt;"",Datos!AA727=AA$1008),0,IF(AA$1004=0,0,1-CHOOSE(AA$1004,IF(ISNUMBER(Datos!AA727),AND(OR(AA$1005="",Datos!AA727&gt;=AA$1005),OR(AA$1006="",Datos!AA727&lt;=AA$1006)),FALSE),IF(ISNUMBER(Datos!AA727),AND(Datos!AA727=INT(Datos!AA727),AND(OR(AA$1005="",Datos!AA727&gt;=AA$1005),OR(AA$1006="",Datos!AA727&lt;=AA$1006))),FALSE),OR(ISNUMBER(FIND(";"&amp;UPPER(TRIM(Datos!AA727&amp;""))&amp;"=",AA$1007)),ISNUMBER(FIND(";"&amp;UPPER(TRIM(Datos!AA727&amp;""))&amp;";",AA$1007))),OR(UPPER(TRIM(Datos!AA727&amp;""))="SÍ",UPPER(TRIM(Datos!AA727&amp;""))="SI",UPPER(TRIM(Datos!AA727&amp;""))="NO"),IF(ISNUMBER(Datos!AA727),AND(OR(AA$1005="",Datos!AA727&gt;=AA$1005),OR(AA$1006="",Datos!AA727&lt;=AA$1006)),FALSE),TRUE))))</f>
        <v>0.0</v>
      </c>
      <c r="AB727">
        <f>IF(Datos!AB727="",0,IF(AND(AB$1008&lt;&gt;"",Datos!AB727=AB$1008),0,IF(AB$1004=0,0,1-CHOOSE(AB$1004,IF(ISNUMBER(Datos!AB727),AND(OR(AB$1005="",Datos!AB727&gt;=AB$1005),OR(AB$1006="",Datos!AB727&lt;=AB$1006)),FALSE),IF(ISNUMBER(Datos!AB727),AND(Datos!AB727=INT(Datos!AB727),AND(OR(AB$1005="",Datos!AB727&gt;=AB$1005),OR(AB$1006="",Datos!AB727&lt;=AB$1006))),FALSE),OR(ISNUMBER(FIND(";"&amp;UPPER(TRIM(Datos!AB727&amp;""))&amp;"=",AB$1007)),ISNUMBER(FIND(";"&amp;UPPER(TRIM(Datos!AB727&amp;""))&amp;";",AB$1007))),OR(UPPER(TRIM(Datos!AB727&amp;""))="SÍ",UPPER(TRIM(Datos!AB727&amp;""))="SI",UPPER(TRIM(Datos!AB727&amp;""))="NO"),IF(ISNUMBER(Datos!AB727),AND(OR(AB$1005="",Datos!AB727&gt;=AB$1005),OR(AB$1006="",Datos!AB727&lt;=AB$1006)),FALSE),TRUE))))</f>
        <v>0.0</v>
      </c>
      <c r="AC727">
        <f>IF(Datos!AC727="",0,IF(AND(AC$1008&lt;&gt;"",Datos!AC727=AC$1008),0,IF(AC$1004=0,0,1-CHOOSE(AC$1004,IF(ISNUMBER(Datos!AC727),AND(OR(AC$1005="",Datos!AC727&gt;=AC$1005),OR(AC$1006="",Datos!AC727&lt;=AC$1006)),FALSE),IF(ISNUMBER(Datos!AC727),AND(Datos!AC727=INT(Datos!AC727),AND(OR(AC$1005="",Datos!AC727&gt;=AC$1005),OR(AC$1006="",Datos!AC727&lt;=AC$1006))),FALSE),OR(ISNUMBER(FIND(";"&amp;UPPER(TRIM(Datos!AC727&amp;""))&amp;"=",AC$1007)),ISNUMBER(FIND(";"&amp;UPPER(TRIM(Datos!AC727&amp;""))&amp;";",AC$1007))),OR(UPPER(TRIM(Datos!AC727&amp;""))="SÍ",UPPER(TRIM(Datos!AC727&amp;""))="SI",UPPER(TRIM(Datos!AC727&amp;""))="NO"),IF(ISNUMBER(Datos!AC727),AND(OR(AC$1005="",Datos!AC727&gt;=AC$1005),OR(AC$1006="",Datos!AC727&lt;=AC$1006)),FALSE),TRUE))))</f>
        <v>0.0</v>
      </c>
      <c r="AD727">
        <f>IF(Datos!AD727="",0,IF(AND(AD$1008&lt;&gt;"",Datos!AD727=AD$1008),0,IF(AD$1004=0,0,1-CHOOSE(AD$1004,IF(ISNUMBER(Datos!AD727),AND(OR(AD$1005="",Datos!AD727&gt;=AD$1005),OR(AD$1006="",Datos!AD727&lt;=AD$1006)),FALSE),IF(ISNUMBER(Datos!AD727),AND(Datos!AD727=INT(Datos!AD727),AND(OR(AD$1005="",Datos!AD727&gt;=AD$1005),OR(AD$1006="",Datos!AD727&lt;=AD$1006))),FALSE),OR(ISNUMBER(FIND(";"&amp;UPPER(TRIM(Datos!AD727&amp;""))&amp;"=",AD$1007)),ISNUMBER(FIND(";"&amp;UPPER(TRIM(Datos!AD727&amp;""))&amp;";",AD$1007))),OR(UPPER(TRIM(Datos!AD727&amp;""))="SÍ",UPPER(TRIM(Datos!AD727&amp;""))="SI",UPPER(TRIM(Datos!AD727&amp;""))="NO"),IF(ISNUMBER(Datos!AD727),AND(OR(AD$1005="",Datos!AD727&gt;=AD$1005),OR(AD$1006="",Datos!AD727&lt;=AD$1006)),FALSE),TRUE))))</f>
        <v>0.0</v>
      </c>
      <c r="AE727">
        <f>IF(Datos!AE727="",0,IF(AND(AE$1008&lt;&gt;"",Datos!AE727=AE$1008),0,IF(AE$1004=0,0,1-CHOOSE(AE$1004,IF(ISNUMBER(Datos!AE727),AND(OR(AE$1005="",Datos!AE727&gt;=AE$1005),OR(AE$1006="",Datos!AE727&lt;=AE$1006)),FALSE),IF(ISNUMBER(Datos!AE727),AND(Datos!AE727=INT(Datos!AE727),AND(OR(AE$1005="",Datos!AE727&gt;=AE$1005),OR(AE$1006="",Datos!AE727&lt;=AE$1006))),FALSE),OR(ISNUMBER(FIND(";"&amp;UPPER(TRIM(Datos!AE727&amp;""))&amp;"=",AE$1007)),ISNUMBER(FIND(";"&amp;UPPER(TRIM(Datos!AE727&amp;""))&amp;";",AE$1007))),OR(UPPER(TRIM(Datos!AE727&amp;""))="SÍ",UPPER(TRIM(Datos!AE727&amp;""))="SI",UPPER(TRIM(Datos!AE727&amp;""))="NO"),IF(ISNUMBER(Datos!AE727),AND(OR(AE$1005="",Datos!AE727&gt;=AE$1005),OR(AE$1006="",Datos!AE727&lt;=AE$1006)),FALSE),TRUE))))</f>
        <v>0.0</v>
      </c>
    </row>
    <row r="728" spans="2:31">
      <c r="B728">
        <f>IF(Datos!B728="",0,IF(AND(B$1008&lt;&gt;"",Datos!B728=B$1008),0,IF(B$1004=0,0,1-CHOOSE(B$1004,IF(ISNUMBER(Datos!B728),AND(OR(B$1005="",Datos!B728&gt;=B$1005),OR(B$1006="",Datos!B728&lt;=B$1006)),FALSE),IF(ISNUMBER(Datos!B728),AND(Datos!B728=INT(Datos!B728),AND(OR(B$1005="",Datos!B728&gt;=B$1005),OR(B$1006="",Datos!B728&lt;=B$1006))),FALSE),OR(ISNUMBER(FIND(";"&amp;UPPER(TRIM(Datos!B728&amp;""))&amp;"=",B$1007)),ISNUMBER(FIND(";"&amp;UPPER(TRIM(Datos!B728&amp;""))&amp;";",B$1007))),OR(UPPER(TRIM(Datos!B728&amp;""))="SÍ",UPPER(TRIM(Datos!B728&amp;""))="SI",UPPER(TRIM(Datos!B728&amp;""))="NO"),IF(ISNUMBER(Datos!B728),AND(OR(B$1005="",Datos!B728&gt;=B$1005),OR(B$1006="",Datos!B728&lt;=B$1006)),FALSE),TRUE))))</f>
        <v>0.0</v>
      </c>
      <c r="C728">
        <f>IF(Datos!C728="",0,IF(AND(C$1008&lt;&gt;"",Datos!C728=C$1008),0,IF(C$1004=0,0,1-CHOOSE(C$1004,IF(ISNUMBER(Datos!C728),AND(OR(C$1005="",Datos!C728&gt;=C$1005),OR(C$1006="",Datos!C728&lt;=C$1006)),FALSE),IF(ISNUMBER(Datos!C728),AND(Datos!C728=INT(Datos!C728),AND(OR(C$1005="",Datos!C728&gt;=C$1005),OR(C$1006="",Datos!C728&lt;=C$1006))),FALSE),OR(ISNUMBER(FIND(";"&amp;UPPER(TRIM(Datos!C728&amp;""))&amp;"=",C$1007)),ISNUMBER(FIND(";"&amp;UPPER(TRIM(Datos!C728&amp;""))&amp;";",C$1007))),OR(UPPER(TRIM(Datos!C728&amp;""))="SÍ",UPPER(TRIM(Datos!C728&amp;""))="SI",UPPER(TRIM(Datos!C728&amp;""))="NO"),IF(ISNUMBER(Datos!C728),AND(OR(C$1005="",Datos!C728&gt;=C$1005),OR(C$1006="",Datos!C728&lt;=C$1006)),FALSE),TRUE))))</f>
        <v>0.0</v>
      </c>
      <c r="D728">
        <f>IF(Datos!D728="",0,IF(AND(D$1008&lt;&gt;"",Datos!D728=D$1008),0,IF(D$1004=0,0,1-CHOOSE(D$1004,IF(ISNUMBER(Datos!D728),AND(OR(D$1005="",Datos!D728&gt;=D$1005),OR(D$1006="",Datos!D728&lt;=D$1006)),FALSE),IF(ISNUMBER(Datos!D728),AND(Datos!D728=INT(Datos!D728),AND(OR(D$1005="",Datos!D728&gt;=D$1005),OR(D$1006="",Datos!D728&lt;=D$1006))),FALSE),OR(ISNUMBER(FIND(";"&amp;UPPER(TRIM(Datos!D728&amp;""))&amp;"=",D$1007)),ISNUMBER(FIND(";"&amp;UPPER(TRIM(Datos!D728&amp;""))&amp;";",D$1007))),OR(UPPER(TRIM(Datos!D728&amp;""))="SÍ",UPPER(TRIM(Datos!D728&amp;""))="SI",UPPER(TRIM(Datos!D728&amp;""))="NO"),IF(ISNUMBER(Datos!D728),AND(OR(D$1005="",Datos!D728&gt;=D$1005),OR(D$1006="",Datos!D728&lt;=D$1006)),FALSE),TRUE))))</f>
        <v>0.0</v>
      </c>
      <c r="E728">
        <f>IF(Datos!E728="",0,IF(AND(E$1008&lt;&gt;"",Datos!E728=E$1008),0,IF(E$1004=0,0,1-CHOOSE(E$1004,IF(ISNUMBER(Datos!E728),AND(OR(E$1005="",Datos!E728&gt;=E$1005),OR(E$1006="",Datos!E728&lt;=E$1006)),FALSE),IF(ISNUMBER(Datos!E728),AND(Datos!E728=INT(Datos!E728),AND(OR(E$1005="",Datos!E728&gt;=E$1005),OR(E$1006="",Datos!E728&lt;=E$1006))),FALSE),OR(ISNUMBER(FIND(";"&amp;UPPER(TRIM(Datos!E728&amp;""))&amp;"=",E$1007)),ISNUMBER(FIND(";"&amp;UPPER(TRIM(Datos!E728&amp;""))&amp;";",E$1007))),OR(UPPER(TRIM(Datos!E728&amp;""))="SÍ",UPPER(TRIM(Datos!E728&amp;""))="SI",UPPER(TRIM(Datos!E728&amp;""))="NO"),IF(ISNUMBER(Datos!E728),AND(OR(E$1005="",Datos!E728&gt;=E$1005),OR(E$1006="",Datos!E728&lt;=E$1006)),FALSE),TRUE))))</f>
        <v>0.0</v>
      </c>
      <c r="F728">
        <f>IF(Datos!F728="",0,IF(AND(F$1008&lt;&gt;"",Datos!F728=F$1008),0,IF(F$1004=0,0,1-CHOOSE(F$1004,IF(ISNUMBER(Datos!F728),AND(OR(F$1005="",Datos!F728&gt;=F$1005),OR(F$1006="",Datos!F728&lt;=F$1006)),FALSE),IF(ISNUMBER(Datos!F728),AND(Datos!F728=INT(Datos!F728),AND(OR(F$1005="",Datos!F728&gt;=F$1005),OR(F$1006="",Datos!F728&lt;=F$1006))),FALSE),OR(ISNUMBER(FIND(";"&amp;UPPER(TRIM(Datos!F728&amp;""))&amp;"=",F$1007)),ISNUMBER(FIND(";"&amp;UPPER(TRIM(Datos!F728&amp;""))&amp;";",F$1007))),OR(UPPER(TRIM(Datos!F728&amp;""))="SÍ",UPPER(TRIM(Datos!F728&amp;""))="SI",UPPER(TRIM(Datos!F728&amp;""))="NO"),IF(ISNUMBER(Datos!F728),AND(OR(F$1005="",Datos!F728&gt;=F$1005),OR(F$1006="",Datos!F728&lt;=F$1006)),FALSE),TRUE))))</f>
        <v>0.0</v>
      </c>
      <c r="G728">
        <f>IF(Datos!G728="",0,IF(AND(G$1008&lt;&gt;"",Datos!G728=G$1008),0,IF(G$1004=0,0,1-CHOOSE(G$1004,IF(ISNUMBER(Datos!G728),AND(OR(G$1005="",Datos!G728&gt;=G$1005),OR(G$1006="",Datos!G728&lt;=G$1006)),FALSE),IF(ISNUMBER(Datos!G728),AND(Datos!G728=INT(Datos!G728),AND(OR(G$1005="",Datos!G728&gt;=G$1005),OR(G$1006="",Datos!G728&lt;=G$1006))),FALSE),OR(ISNUMBER(FIND(";"&amp;UPPER(TRIM(Datos!G728&amp;""))&amp;"=",G$1007)),ISNUMBER(FIND(";"&amp;UPPER(TRIM(Datos!G728&amp;""))&amp;";",G$1007))),OR(UPPER(TRIM(Datos!G728&amp;""))="SÍ",UPPER(TRIM(Datos!G728&amp;""))="SI",UPPER(TRIM(Datos!G728&amp;""))="NO"),IF(ISNUMBER(Datos!G728),AND(OR(G$1005="",Datos!G728&gt;=G$1005),OR(G$1006="",Datos!G728&lt;=G$1006)),FALSE),TRUE))))</f>
        <v>0.0</v>
      </c>
      <c r="H728">
        <f>IF(Datos!H728="",0,IF(AND(H$1008&lt;&gt;"",Datos!H728=H$1008),0,IF(H$1004=0,0,1-CHOOSE(H$1004,IF(ISNUMBER(Datos!H728),AND(OR(H$1005="",Datos!H728&gt;=H$1005),OR(H$1006="",Datos!H728&lt;=H$1006)),FALSE),IF(ISNUMBER(Datos!H728),AND(Datos!H728=INT(Datos!H728),AND(OR(H$1005="",Datos!H728&gt;=H$1005),OR(H$1006="",Datos!H728&lt;=H$1006))),FALSE),OR(ISNUMBER(FIND(";"&amp;UPPER(TRIM(Datos!H728&amp;""))&amp;"=",H$1007)),ISNUMBER(FIND(";"&amp;UPPER(TRIM(Datos!H728&amp;""))&amp;";",H$1007))),OR(UPPER(TRIM(Datos!H728&amp;""))="SÍ",UPPER(TRIM(Datos!H728&amp;""))="SI",UPPER(TRIM(Datos!H728&amp;""))="NO"),IF(ISNUMBER(Datos!H728),AND(OR(H$1005="",Datos!H728&gt;=H$1005),OR(H$1006="",Datos!H728&lt;=H$1006)),FALSE),TRUE))))</f>
        <v>0.0</v>
      </c>
      <c r="I728">
        <f>IF(Datos!I728="",0,IF(AND(I$1008&lt;&gt;"",Datos!I728=I$1008),0,IF(I$1004=0,0,1-CHOOSE(I$1004,IF(ISNUMBER(Datos!I728),AND(OR(I$1005="",Datos!I728&gt;=I$1005),OR(I$1006="",Datos!I728&lt;=I$1006)),FALSE),IF(ISNUMBER(Datos!I728),AND(Datos!I728=INT(Datos!I728),AND(OR(I$1005="",Datos!I728&gt;=I$1005),OR(I$1006="",Datos!I728&lt;=I$1006))),FALSE),OR(ISNUMBER(FIND(";"&amp;UPPER(TRIM(Datos!I728&amp;""))&amp;"=",I$1007)),ISNUMBER(FIND(";"&amp;UPPER(TRIM(Datos!I728&amp;""))&amp;";",I$1007))),OR(UPPER(TRIM(Datos!I728&amp;""))="SÍ",UPPER(TRIM(Datos!I728&amp;""))="SI",UPPER(TRIM(Datos!I728&amp;""))="NO"),IF(ISNUMBER(Datos!I728),AND(OR(I$1005="",Datos!I728&gt;=I$1005),OR(I$1006="",Datos!I728&lt;=I$1006)),FALSE),TRUE))))</f>
        <v>0.0</v>
      </c>
      <c r="J728">
        <f>IF(Datos!J728="",0,IF(AND(J$1008&lt;&gt;"",Datos!J728=J$1008),0,IF(J$1004=0,0,1-CHOOSE(J$1004,IF(ISNUMBER(Datos!J728),AND(OR(J$1005="",Datos!J728&gt;=J$1005),OR(J$1006="",Datos!J728&lt;=J$1006)),FALSE),IF(ISNUMBER(Datos!J728),AND(Datos!J728=INT(Datos!J728),AND(OR(J$1005="",Datos!J728&gt;=J$1005),OR(J$1006="",Datos!J728&lt;=J$1006))),FALSE),OR(ISNUMBER(FIND(";"&amp;UPPER(TRIM(Datos!J728&amp;""))&amp;"=",J$1007)),ISNUMBER(FIND(";"&amp;UPPER(TRIM(Datos!J728&amp;""))&amp;";",J$1007))),OR(UPPER(TRIM(Datos!J728&amp;""))="SÍ",UPPER(TRIM(Datos!J728&amp;""))="SI",UPPER(TRIM(Datos!J728&amp;""))="NO"),IF(ISNUMBER(Datos!J728),AND(OR(J$1005="",Datos!J728&gt;=J$1005),OR(J$1006="",Datos!J728&lt;=J$1006)),FALSE),TRUE))))</f>
        <v>0.0</v>
      </c>
      <c r="K728">
        <f>IF(Datos!K728="",0,IF(AND(K$1008&lt;&gt;"",Datos!K728=K$1008),0,IF(K$1004=0,0,1-CHOOSE(K$1004,IF(ISNUMBER(Datos!K728),AND(OR(K$1005="",Datos!K728&gt;=K$1005),OR(K$1006="",Datos!K728&lt;=K$1006)),FALSE),IF(ISNUMBER(Datos!K728),AND(Datos!K728=INT(Datos!K728),AND(OR(K$1005="",Datos!K728&gt;=K$1005),OR(K$1006="",Datos!K728&lt;=K$1006))),FALSE),OR(ISNUMBER(FIND(";"&amp;UPPER(TRIM(Datos!K728&amp;""))&amp;"=",K$1007)),ISNUMBER(FIND(";"&amp;UPPER(TRIM(Datos!K728&amp;""))&amp;";",K$1007))),OR(UPPER(TRIM(Datos!K728&amp;""))="SÍ",UPPER(TRIM(Datos!K728&amp;""))="SI",UPPER(TRIM(Datos!K728&amp;""))="NO"),IF(ISNUMBER(Datos!K728),AND(OR(K$1005="",Datos!K728&gt;=K$1005),OR(K$1006="",Datos!K728&lt;=K$1006)),FALSE),TRUE))))</f>
        <v>0.0</v>
      </c>
      <c r="L728">
        <f>IF(Datos!L728="",0,IF(AND(L$1008&lt;&gt;"",Datos!L728=L$1008),0,IF(L$1004=0,0,1-CHOOSE(L$1004,IF(ISNUMBER(Datos!L728),AND(OR(L$1005="",Datos!L728&gt;=L$1005),OR(L$1006="",Datos!L728&lt;=L$1006)),FALSE),IF(ISNUMBER(Datos!L728),AND(Datos!L728=INT(Datos!L728),AND(OR(L$1005="",Datos!L728&gt;=L$1005),OR(L$1006="",Datos!L728&lt;=L$1006))),FALSE),OR(ISNUMBER(FIND(";"&amp;UPPER(TRIM(Datos!L728&amp;""))&amp;"=",L$1007)),ISNUMBER(FIND(";"&amp;UPPER(TRIM(Datos!L728&amp;""))&amp;";",L$1007))),OR(UPPER(TRIM(Datos!L728&amp;""))="SÍ",UPPER(TRIM(Datos!L728&amp;""))="SI",UPPER(TRIM(Datos!L728&amp;""))="NO"),IF(ISNUMBER(Datos!L728),AND(OR(L$1005="",Datos!L728&gt;=L$1005),OR(L$1006="",Datos!L728&lt;=L$1006)),FALSE),TRUE))))</f>
        <v>0.0</v>
      </c>
      <c r="M728">
        <f>IF(Datos!M728="",0,IF(AND(M$1008&lt;&gt;"",Datos!M728=M$1008),0,IF(M$1004=0,0,1-CHOOSE(M$1004,IF(ISNUMBER(Datos!M728),AND(OR(M$1005="",Datos!M728&gt;=M$1005),OR(M$1006="",Datos!M728&lt;=M$1006)),FALSE),IF(ISNUMBER(Datos!M728),AND(Datos!M728=INT(Datos!M728),AND(OR(M$1005="",Datos!M728&gt;=M$1005),OR(M$1006="",Datos!M728&lt;=M$1006))),FALSE),OR(ISNUMBER(FIND(";"&amp;UPPER(TRIM(Datos!M728&amp;""))&amp;"=",M$1007)),ISNUMBER(FIND(";"&amp;UPPER(TRIM(Datos!M728&amp;""))&amp;";",M$1007))),OR(UPPER(TRIM(Datos!M728&amp;""))="SÍ",UPPER(TRIM(Datos!M728&amp;""))="SI",UPPER(TRIM(Datos!M728&amp;""))="NO"),IF(ISNUMBER(Datos!M728),AND(OR(M$1005="",Datos!M728&gt;=M$1005),OR(M$1006="",Datos!M728&lt;=M$1006)),FALSE),TRUE))))</f>
        <v>0.0</v>
      </c>
      <c r="N728">
        <f>IF(Datos!N728="",0,IF(AND(N$1008&lt;&gt;"",Datos!N728=N$1008),0,IF(N$1004=0,0,1-CHOOSE(N$1004,IF(ISNUMBER(Datos!N728),AND(OR(N$1005="",Datos!N728&gt;=N$1005),OR(N$1006="",Datos!N728&lt;=N$1006)),FALSE),IF(ISNUMBER(Datos!N728),AND(Datos!N728=INT(Datos!N728),AND(OR(N$1005="",Datos!N728&gt;=N$1005),OR(N$1006="",Datos!N728&lt;=N$1006))),FALSE),OR(ISNUMBER(FIND(";"&amp;UPPER(TRIM(Datos!N728&amp;""))&amp;"=",N$1007)),ISNUMBER(FIND(";"&amp;UPPER(TRIM(Datos!N728&amp;""))&amp;";",N$1007))),OR(UPPER(TRIM(Datos!N728&amp;""))="SÍ",UPPER(TRIM(Datos!N728&amp;""))="SI",UPPER(TRIM(Datos!N728&amp;""))="NO"),IF(ISNUMBER(Datos!N728),AND(OR(N$1005="",Datos!N728&gt;=N$1005),OR(N$1006="",Datos!N728&lt;=N$1006)),FALSE),TRUE))))</f>
        <v>0.0</v>
      </c>
      <c r="O728">
        <f>IF(Datos!O728="",0,IF(AND(O$1008&lt;&gt;"",Datos!O728=O$1008),0,IF(O$1004=0,0,1-CHOOSE(O$1004,IF(ISNUMBER(Datos!O728),AND(OR(O$1005="",Datos!O728&gt;=O$1005),OR(O$1006="",Datos!O728&lt;=O$1006)),FALSE),IF(ISNUMBER(Datos!O728),AND(Datos!O728=INT(Datos!O728),AND(OR(O$1005="",Datos!O728&gt;=O$1005),OR(O$1006="",Datos!O728&lt;=O$1006))),FALSE),OR(ISNUMBER(FIND(";"&amp;UPPER(TRIM(Datos!O728&amp;""))&amp;"=",O$1007)),ISNUMBER(FIND(";"&amp;UPPER(TRIM(Datos!O728&amp;""))&amp;";",O$1007))),OR(UPPER(TRIM(Datos!O728&amp;""))="SÍ",UPPER(TRIM(Datos!O728&amp;""))="SI",UPPER(TRIM(Datos!O728&amp;""))="NO"),IF(ISNUMBER(Datos!O728),AND(OR(O$1005="",Datos!O728&gt;=O$1005),OR(O$1006="",Datos!O728&lt;=O$1006)),FALSE),TRUE))))</f>
        <v>0.0</v>
      </c>
      <c r="P728">
        <f>IF(Datos!P728="",0,IF(AND(P$1008&lt;&gt;"",Datos!P728=P$1008),0,IF(P$1004=0,0,1-CHOOSE(P$1004,IF(ISNUMBER(Datos!P728),AND(OR(P$1005="",Datos!P728&gt;=P$1005),OR(P$1006="",Datos!P728&lt;=P$1006)),FALSE),IF(ISNUMBER(Datos!P728),AND(Datos!P728=INT(Datos!P728),AND(OR(P$1005="",Datos!P728&gt;=P$1005),OR(P$1006="",Datos!P728&lt;=P$1006))),FALSE),OR(ISNUMBER(FIND(";"&amp;UPPER(TRIM(Datos!P728&amp;""))&amp;"=",P$1007)),ISNUMBER(FIND(";"&amp;UPPER(TRIM(Datos!P728&amp;""))&amp;";",P$1007))),OR(UPPER(TRIM(Datos!P728&amp;""))="SÍ",UPPER(TRIM(Datos!P728&amp;""))="SI",UPPER(TRIM(Datos!P728&amp;""))="NO"),IF(ISNUMBER(Datos!P728),AND(OR(P$1005="",Datos!P728&gt;=P$1005),OR(P$1006="",Datos!P728&lt;=P$1006)),FALSE),TRUE))))</f>
        <v>0.0</v>
      </c>
      <c r="Q728">
        <f>IF(Datos!Q728="",0,IF(AND(Q$1008&lt;&gt;"",Datos!Q728=Q$1008),0,IF(Q$1004=0,0,1-CHOOSE(Q$1004,IF(ISNUMBER(Datos!Q728),AND(OR(Q$1005="",Datos!Q728&gt;=Q$1005),OR(Q$1006="",Datos!Q728&lt;=Q$1006)),FALSE),IF(ISNUMBER(Datos!Q728),AND(Datos!Q728=INT(Datos!Q728),AND(OR(Q$1005="",Datos!Q728&gt;=Q$1005),OR(Q$1006="",Datos!Q728&lt;=Q$1006))),FALSE),OR(ISNUMBER(FIND(";"&amp;UPPER(TRIM(Datos!Q728&amp;""))&amp;"=",Q$1007)),ISNUMBER(FIND(";"&amp;UPPER(TRIM(Datos!Q728&amp;""))&amp;";",Q$1007))),OR(UPPER(TRIM(Datos!Q728&amp;""))="SÍ",UPPER(TRIM(Datos!Q728&amp;""))="SI",UPPER(TRIM(Datos!Q728&amp;""))="NO"),IF(ISNUMBER(Datos!Q728),AND(OR(Q$1005="",Datos!Q728&gt;=Q$1005),OR(Q$1006="",Datos!Q728&lt;=Q$1006)),FALSE),TRUE))))</f>
        <v>0.0</v>
      </c>
      <c r="R728">
        <f>IF(Datos!R728="",0,IF(AND(R$1008&lt;&gt;"",Datos!R728=R$1008),0,IF(R$1004=0,0,1-CHOOSE(R$1004,IF(ISNUMBER(Datos!R728),AND(OR(R$1005="",Datos!R728&gt;=R$1005),OR(R$1006="",Datos!R728&lt;=R$1006)),FALSE),IF(ISNUMBER(Datos!R728),AND(Datos!R728=INT(Datos!R728),AND(OR(R$1005="",Datos!R728&gt;=R$1005),OR(R$1006="",Datos!R728&lt;=R$1006))),FALSE),OR(ISNUMBER(FIND(";"&amp;UPPER(TRIM(Datos!R728&amp;""))&amp;"=",R$1007)),ISNUMBER(FIND(";"&amp;UPPER(TRIM(Datos!R728&amp;""))&amp;";",R$1007))),OR(UPPER(TRIM(Datos!R728&amp;""))="SÍ",UPPER(TRIM(Datos!R728&amp;""))="SI",UPPER(TRIM(Datos!R728&amp;""))="NO"),IF(ISNUMBER(Datos!R728),AND(OR(R$1005="",Datos!R728&gt;=R$1005),OR(R$1006="",Datos!R728&lt;=R$1006)),FALSE),TRUE))))</f>
        <v>0.0</v>
      </c>
      <c r="S728">
        <f>IF(Datos!S728="",0,IF(AND(S$1008&lt;&gt;"",Datos!S728=S$1008),0,IF(S$1004=0,0,1-CHOOSE(S$1004,IF(ISNUMBER(Datos!S728),AND(OR(S$1005="",Datos!S728&gt;=S$1005),OR(S$1006="",Datos!S728&lt;=S$1006)),FALSE),IF(ISNUMBER(Datos!S728),AND(Datos!S728=INT(Datos!S728),AND(OR(S$1005="",Datos!S728&gt;=S$1005),OR(S$1006="",Datos!S728&lt;=S$1006))),FALSE),OR(ISNUMBER(FIND(";"&amp;UPPER(TRIM(Datos!S728&amp;""))&amp;"=",S$1007)),ISNUMBER(FIND(";"&amp;UPPER(TRIM(Datos!S728&amp;""))&amp;";",S$1007))),OR(UPPER(TRIM(Datos!S728&amp;""))="SÍ",UPPER(TRIM(Datos!S728&amp;""))="SI",UPPER(TRIM(Datos!S728&amp;""))="NO"),IF(ISNUMBER(Datos!S728),AND(OR(S$1005="",Datos!S728&gt;=S$1005),OR(S$1006="",Datos!S728&lt;=S$1006)),FALSE),TRUE))))</f>
        <v>0.0</v>
      </c>
      <c r="T728">
        <f>IF(Datos!T728="",0,IF(AND(T$1008&lt;&gt;"",Datos!T728=T$1008),0,IF(T$1004=0,0,1-CHOOSE(T$1004,IF(ISNUMBER(Datos!T728),AND(OR(T$1005="",Datos!T728&gt;=T$1005),OR(T$1006="",Datos!T728&lt;=T$1006)),FALSE),IF(ISNUMBER(Datos!T728),AND(Datos!T728=INT(Datos!T728),AND(OR(T$1005="",Datos!T728&gt;=T$1005),OR(T$1006="",Datos!T728&lt;=T$1006))),FALSE),OR(ISNUMBER(FIND(";"&amp;UPPER(TRIM(Datos!T728&amp;""))&amp;"=",T$1007)),ISNUMBER(FIND(";"&amp;UPPER(TRIM(Datos!T728&amp;""))&amp;";",T$1007))),OR(UPPER(TRIM(Datos!T728&amp;""))="SÍ",UPPER(TRIM(Datos!T728&amp;""))="SI",UPPER(TRIM(Datos!T728&amp;""))="NO"),IF(ISNUMBER(Datos!T728),AND(OR(T$1005="",Datos!T728&gt;=T$1005),OR(T$1006="",Datos!T728&lt;=T$1006)),FALSE),TRUE))))</f>
        <v>0.0</v>
      </c>
      <c r="U728">
        <f>IF(Datos!U728="",0,IF(AND(U$1008&lt;&gt;"",Datos!U728=U$1008),0,IF(U$1004=0,0,1-CHOOSE(U$1004,IF(ISNUMBER(Datos!U728),AND(OR(U$1005="",Datos!U728&gt;=U$1005),OR(U$1006="",Datos!U728&lt;=U$1006)),FALSE),IF(ISNUMBER(Datos!U728),AND(Datos!U728=INT(Datos!U728),AND(OR(U$1005="",Datos!U728&gt;=U$1005),OR(U$1006="",Datos!U728&lt;=U$1006))),FALSE),OR(ISNUMBER(FIND(";"&amp;UPPER(TRIM(Datos!U728&amp;""))&amp;"=",U$1007)),ISNUMBER(FIND(";"&amp;UPPER(TRIM(Datos!U728&amp;""))&amp;";",U$1007))),OR(UPPER(TRIM(Datos!U728&amp;""))="SÍ",UPPER(TRIM(Datos!U728&amp;""))="SI",UPPER(TRIM(Datos!U728&amp;""))="NO"),IF(ISNUMBER(Datos!U728),AND(OR(U$1005="",Datos!U728&gt;=U$1005),OR(U$1006="",Datos!U728&lt;=U$1006)),FALSE),TRUE))))</f>
        <v>0.0</v>
      </c>
      <c r="V728">
        <f>IF(Datos!V728="",0,IF(AND(V$1008&lt;&gt;"",Datos!V728=V$1008),0,IF(V$1004=0,0,1-CHOOSE(V$1004,IF(ISNUMBER(Datos!V728),AND(OR(V$1005="",Datos!V728&gt;=V$1005),OR(V$1006="",Datos!V728&lt;=V$1006)),FALSE),IF(ISNUMBER(Datos!V728),AND(Datos!V728=INT(Datos!V728),AND(OR(V$1005="",Datos!V728&gt;=V$1005),OR(V$1006="",Datos!V728&lt;=V$1006))),FALSE),OR(ISNUMBER(FIND(";"&amp;UPPER(TRIM(Datos!V728&amp;""))&amp;"=",V$1007)),ISNUMBER(FIND(";"&amp;UPPER(TRIM(Datos!V728&amp;""))&amp;";",V$1007))),OR(UPPER(TRIM(Datos!V728&amp;""))="SÍ",UPPER(TRIM(Datos!V728&amp;""))="SI",UPPER(TRIM(Datos!V728&amp;""))="NO"),IF(ISNUMBER(Datos!V728),AND(OR(V$1005="",Datos!V728&gt;=V$1005),OR(V$1006="",Datos!V728&lt;=V$1006)),FALSE),TRUE))))</f>
        <v>0.0</v>
      </c>
      <c r="W728">
        <f>IF(Datos!W728="",0,IF(AND(W$1008&lt;&gt;"",Datos!W728=W$1008),0,IF(W$1004=0,0,1-CHOOSE(W$1004,IF(ISNUMBER(Datos!W728),AND(OR(W$1005="",Datos!W728&gt;=W$1005),OR(W$1006="",Datos!W728&lt;=W$1006)),FALSE),IF(ISNUMBER(Datos!W728),AND(Datos!W728=INT(Datos!W728),AND(OR(W$1005="",Datos!W728&gt;=W$1005),OR(W$1006="",Datos!W728&lt;=W$1006))),FALSE),OR(ISNUMBER(FIND(";"&amp;UPPER(TRIM(Datos!W728&amp;""))&amp;"=",W$1007)),ISNUMBER(FIND(";"&amp;UPPER(TRIM(Datos!W728&amp;""))&amp;";",W$1007))),OR(UPPER(TRIM(Datos!W728&amp;""))="SÍ",UPPER(TRIM(Datos!W728&amp;""))="SI",UPPER(TRIM(Datos!W728&amp;""))="NO"),IF(ISNUMBER(Datos!W728),AND(OR(W$1005="",Datos!W728&gt;=W$1005),OR(W$1006="",Datos!W728&lt;=W$1006)),FALSE),TRUE))))</f>
        <v>0.0</v>
      </c>
      <c r="X728">
        <f>IF(Datos!X728="",0,IF(AND(X$1008&lt;&gt;"",Datos!X728=X$1008),0,IF(X$1004=0,0,1-CHOOSE(X$1004,IF(ISNUMBER(Datos!X728),AND(OR(X$1005="",Datos!X728&gt;=X$1005),OR(X$1006="",Datos!X728&lt;=X$1006)),FALSE),IF(ISNUMBER(Datos!X728),AND(Datos!X728=INT(Datos!X728),AND(OR(X$1005="",Datos!X728&gt;=X$1005),OR(X$1006="",Datos!X728&lt;=X$1006))),FALSE),OR(ISNUMBER(FIND(";"&amp;UPPER(TRIM(Datos!X728&amp;""))&amp;"=",X$1007)),ISNUMBER(FIND(";"&amp;UPPER(TRIM(Datos!X728&amp;""))&amp;";",X$1007))),OR(UPPER(TRIM(Datos!X728&amp;""))="SÍ",UPPER(TRIM(Datos!X728&amp;""))="SI",UPPER(TRIM(Datos!X728&amp;""))="NO"),IF(ISNUMBER(Datos!X728),AND(OR(X$1005="",Datos!X728&gt;=X$1005),OR(X$1006="",Datos!X728&lt;=X$1006)),FALSE),TRUE))))</f>
        <v>0.0</v>
      </c>
      <c r="Y728">
        <f>IF(Datos!Y728="",0,IF(AND(Y$1008&lt;&gt;"",Datos!Y728=Y$1008),0,IF(Y$1004=0,0,1-CHOOSE(Y$1004,IF(ISNUMBER(Datos!Y728),AND(OR(Y$1005="",Datos!Y728&gt;=Y$1005),OR(Y$1006="",Datos!Y728&lt;=Y$1006)),FALSE),IF(ISNUMBER(Datos!Y728),AND(Datos!Y728=INT(Datos!Y728),AND(OR(Y$1005="",Datos!Y728&gt;=Y$1005),OR(Y$1006="",Datos!Y728&lt;=Y$1006))),FALSE),OR(ISNUMBER(FIND(";"&amp;UPPER(TRIM(Datos!Y728&amp;""))&amp;"=",Y$1007)),ISNUMBER(FIND(";"&amp;UPPER(TRIM(Datos!Y728&amp;""))&amp;";",Y$1007))),OR(UPPER(TRIM(Datos!Y728&amp;""))="SÍ",UPPER(TRIM(Datos!Y728&amp;""))="SI",UPPER(TRIM(Datos!Y728&amp;""))="NO"),IF(ISNUMBER(Datos!Y728),AND(OR(Y$1005="",Datos!Y728&gt;=Y$1005),OR(Y$1006="",Datos!Y728&lt;=Y$1006)),FALSE),TRUE))))</f>
        <v>0.0</v>
      </c>
      <c r="Z728">
        <f>IF(Datos!Z728="",0,IF(AND(Z$1008&lt;&gt;"",Datos!Z728=Z$1008),0,IF(Z$1004=0,0,1-CHOOSE(Z$1004,IF(ISNUMBER(Datos!Z728),AND(OR(Z$1005="",Datos!Z728&gt;=Z$1005),OR(Z$1006="",Datos!Z728&lt;=Z$1006)),FALSE),IF(ISNUMBER(Datos!Z728),AND(Datos!Z728=INT(Datos!Z728),AND(OR(Z$1005="",Datos!Z728&gt;=Z$1005),OR(Z$1006="",Datos!Z728&lt;=Z$1006))),FALSE),OR(ISNUMBER(FIND(";"&amp;UPPER(TRIM(Datos!Z728&amp;""))&amp;"=",Z$1007)),ISNUMBER(FIND(";"&amp;UPPER(TRIM(Datos!Z728&amp;""))&amp;";",Z$1007))),OR(UPPER(TRIM(Datos!Z728&amp;""))="SÍ",UPPER(TRIM(Datos!Z728&amp;""))="SI",UPPER(TRIM(Datos!Z728&amp;""))="NO"),IF(ISNUMBER(Datos!Z728),AND(OR(Z$1005="",Datos!Z728&gt;=Z$1005),OR(Z$1006="",Datos!Z728&lt;=Z$1006)),FALSE),TRUE))))</f>
        <v>0.0</v>
      </c>
      <c r="AA728">
        <f>IF(Datos!AA728="",0,IF(AND(AA$1008&lt;&gt;"",Datos!AA728=AA$1008),0,IF(AA$1004=0,0,1-CHOOSE(AA$1004,IF(ISNUMBER(Datos!AA728),AND(OR(AA$1005="",Datos!AA728&gt;=AA$1005),OR(AA$1006="",Datos!AA728&lt;=AA$1006)),FALSE),IF(ISNUMBER(Datos!AA728),AND(Datos!AA728=INT(Datos!AA728),AND(OR(AA$1005="",Datos!AA728&gt;=AA$1005),OR(AA$1006="",Datos!AA728&lt;=AA$1006))),FALSE),OR(ISNUMBER(FIND(";"&amp;UPPER(TRIM(Datos!AA728&amp;""))&amp;"=",AA$1007)),ISNUMBER(FIND(";"&amp;UPPER(TRIM(Datos!AA728&amp;""))&amp;";",AA$1007))),OR(UPPER(TRIM(Datos!AA728&amp;""))="SÍ",UPPER(TRIM(Datos!AA728&amp;""))="SI",UPPER(TRIM(Datos!AA728&amp;""))="NO"),IF(ISNUMBER(Datos!AA728),AND(OR(AA$1005="",Datos!AA728&gt;=AA$1005),OR(AA$1006="",Datos!AA728&lt;=AA$1006)),FALSE),TRUE))))</f>
        <v>0.0</v>
      </c>
      <c r="AB728">
        <f>IF(Datos!AB728="",0,IF(AND(AB$1008&lt;&gt;"",Datos!AB728=AB$1008),0,IF(AB$1004=0,0,1-CHOOSE(AB$1004,IF(ISNUMBER(Datos!AB728),AND(OR(AB$1005="",Datos!AB728&gt;=AB$1005),OR(AB$1006="",Datos!AB728&lt;=AB$1006)),FALSE),IF(ISNUMBER(Datos!AB728),AND(Datos!AB728=INT(Datos!AB728),AND(OR(AB$1005="",Datos!AB728&gt;=AB$1005),OR(AB$1006="",Datos!AB728&lt;=AB$1006))),FALSE),OR(ISNUMBER(FIND(";"&amp;UPPER(TRIM(Datos!AB728&amp;""))&amp;"=",AB$1007)),ISNUMBER(FIND(";"&amp;UPPER(TRIM(Datos!AB728&amp;""))&amp;";",AB$1007))),OR(UPPER(TRIM(Datos!AB728&amp;""))="SÍ",UPPER(TRIM(Datos!AB728&amp;""))="SI",UPPER(TRIM(Datos!AB728&amp;""))="NO"),IF(ISNUMBER(Datos!AB728),AND(OR(AB$1005="",Datos!AB728&gt;=AB$1005),OR(AB$1006="",Datos!AB728&lt;=AB$1006)),FALSE),TRUE))))</f>
        <v>0.0</v>
      </c>
      <c r="AC728">
        <f>IF(Datos!AC728="",0,IF(AND(AC$1008&lt;&gt;"",Datos!AC728=AC$1008),0,IF(AC$1004=0,0,1-CHOOSE(AC$1004,IF(ISNUMBER(Datos!AC728),AND(OR(AC$1005="",Datos!AC728&gt;=AC$1005),OR(AC$1006="",Datos!AC728&lt;=AC$1006)),FALSE),IF(ISNUMBER(Datos!AC728),AND(Datos!AC728=INT(Datos!AC728),AND(OR(AC$1005="",Datos!AC728&gt;=AC$1005),OR(AC$1006="",Datos!AC728&lt;=AC$1006))),FALSE),OR(ISNUMBER(FIND(";"&amp;UPPER(TRIM(Datos!AC728&amp;""))&amp;"=",AC$1007)),ISNUMBER(FIND(";"&amp;UPPER(TRIM(Datos!AC728&amp;""))&amp;";",AC$1007))),OR(UPPER(TRIM(Datos!AC728&amp;""))="SÍ",UPPER(TRIM(Datos!AC728&amp;""))="SI",UPPER(TRIM(Datos!AC728&amp;""))="NO"),IF(ISNUMBER(Datos!AC728),AND(OR(AC$1005="",Datos!AC728&gt;=AC$1005),OR(AC$1006="",Datos!AC728&lt;=AC$1006)),FALSE),TRUE))))</f>
        <v>0.0</v>
      </c>
      <c r="AD728">
        <f>IF(Datos!AD728="",0,IF(AND(AD$1008&lt;&gt;"",Datos!AD728=AD$1008),0,IF(AD$1004=0,0,1-CHOOSE(AD$1004,IF(ISNUMBER(Datos!AD728),AND(OR(AD$1005="",Datos!AD728&gt;=AD$1005),OR(AD$1006="",Datos!AD728&lt;=AD$1006)),FALSE),IF(ISNUMBER(Datos!AD728),AND(Datos!AD728=INT(Datos!AD728),AND(OR(AD$1005="",Datos!AD728&gt;=AD$1005),OR(AD$1006="",Datos!AD728&lt;=AD$1006))),FALSE),OR(ISNUMBER(FIND(";"&amp;UPPER(TRIM(Datos!AD728&amp;""))&amp;"=",AD$1007)),ISNUMBER(FIND(";"&amp;UPPER(TRIM(Datos!AD728&amp;""))&amp;";",AD$1007))),OR(UPPER(TRIM(Datos!AD728&amp;""))="SÍ",UPPER(TRIM(Datos!AD728&amp;""))="SI",UPPER(TRIM(Datos!AD728&amp;""))="NO"),IF(ISNUMBER(Datos!AD728),AND(OR(AD$1005="",Datos!AD728&gt;=AD$1005),OR(AD$1006="",Datos!AD728&lt;=AD$1006)),FALSE),TRUE))))</f>
        <v>0.0</v>
      </c>
      <c r="AE728">
        <f>IF(Datos!AE728="",0,IF(AND(AE$1008&lt;&gt;"",Datos!AE728=AE$1008),0,IF(AE$1004=0,0,1-CHOOSE(AE$1004,IF(ISNUMBER(Datos!AE728),AND(OR(AE$1005="",Datos!AE728&gt;=AE$1005),OR(AE$1006="",Datos!AE728&lt;=AE$1006)),FALSE),IF(ISNUMBER(Datos!AE728),AND(Datos!AE728=INT(Datos!AE728),AND(OR(AE$1005="",Datos!AE728&gt;=AE$1005),OR(AE$1006="",Datos!AE728&lt;=AE$1006))),FALSE),OR(ISNUMBER(FIND(";"&amp;UPPER(TRIM(Datos!AE728&amp;""))&amp;"=",AE$1007)),ISNUMBER(FIND(";"&amp;UPPER(TRIM(Datos!AE728&amp;""))&amp;";",AE$1007))),OR(UPPER(TRIM(Datos!AE728&amp;""))="SÍ",UPPER(TRIM(Datos!AE728&amp;""))="SI",UPPER(TRIM(Datos!AE728&amp;""))="NO"),IF(ISNUMBER(Datos!AE728),AND(OR(AE$1005="",Datos!AE728&gt;=AE$1005),OR(AE$1006="",Datos!AE728&lt;=AE$1006)),FALSE),TRUE))))</f>
        <v>0.0</v>
      </c>
    </row>
    <row r="729" spans="2:31">
      <c r="B729">
        <f>IF(Datos!B729="",0,IF(AND(B$1008&lt;&gt;"",Datos!B729=B$1008),0,IF(B$1004=0,0,1-CHOOSE(B$1004,IF(ISNUMBER(Datos!B729),AND(OR(B$1005="",Datos!B729&gt;=B$1005),OR(B$1006="",Datos!B729&lt;=B$1006)),FALSE),IF(ISNUMBER(Datos!B729),AND(Datos!B729=INT(Datos!B729),AND(OR(B$1005="",Datos!B729&gt;=B$1005),OR(B$1006="",Datos!B729&lt;=B$1006))),FALSE),OR(ISNUMBER(FIND(";"&amp;UPPER(TRIM(Datos!B729&amp;""))&amp;"=",B$1007)),ISNUMBER(FIND(";"&amp;UPPER(TRIM(Datos!B729&amp;""))&amp;";",B$1007))),OR(UPPER(TRIM(Datos!B729&amp;""))="SÍ",UPPER(TRIM(Datos!B729&amp;""))="SI",UPPER(TRIM(Datos!B729&amp;""))="NO"),IF(ISNUMBER(Datos!B729),AND(OR(B$1005="",Datos!B729&gt;=B$1005),OR(B$1006="",Datos!B729&lt;=B$1006)),FALSE),TRUE))))</f>
        <v>0.0</v>
      </c>
      <c r="C729">
        <f>IF(Datos!C729="",0,IF(AND(C$1008&lt;&gt;"",Datos!C729=C$1008),0,IF(C$1004=0,0,1-CHOOSE(C$1004,IF(ISNUMBER(Datos!C729),AND(OR(C$1005="",Datos!C729&gt;=C$1005),OR(C$1006="",Datos!C729&lt;=C$1006)),FALSE),IF(ISNUMBER(Datos!C729),AND(Datos!C729=INT(Datos!C729),AND(OR(C$1005="",Datos!C729&gt;=C$1005),OR(C$1006="",Datos!C729&lt;=C$1006))),FALSE),OR(ISNUMBER(FIND(";"&amp;UPPER(TRIM(Datos!C729&amp;""))&amp;"=",C$1007)),ISNUMBER(FIND(";"&amp;UPPER(TRIM(Datos!C729&amp;""))&amp;";",C$1007))),OR(UPPER(TRIM(Datos!C729&amp;""))="SÍ",UPPER(TRIM(Datos!C729&amp;""))="SI",UPPER(TRIM(Datos!C729&amp;""))="NO"),IF(ISNUMBER(Datos!C729),AND(OR(C$1005="",Datos!C729&gt;=C$1005),OR(C$1006="",Datos!C729&lt;=C$1006)),FALSE),TRUE))))</f>
        <v>0.0</v>
      </c>
      <c r="D729">
        <f>IF(Datos!D729="",0,IF(AND(D$1008&lt;&gt;"",Datos!D729=D$1008),0,IF(D$1004=0,0,1-CHOOSE(D$1004,IF(ISNUMBER(Datos!D729),AND(OR(D$1005="",Datos!D729&gt;=D$1005),OR(D$1006="",Datos!D729&lt;=D$1006)),FALSE),IF(ISNUMBER(Datos!D729),AND(Datos!D729=INT(Datos!D729),AND(OR(D$1005="",Datos!D729&gt;=D$1005),OR(D$1006="",Datos!D729&lt;=D$1006))),FALSE),OR(ISNUMBER(FIND(";"&amp;UPPER(TRIM(Datos!D729&amp;""))&amp;"=",D$1007)),ISNUMBER(FIND(";"&amp;UPPER(TRIM(Datos!D729&amp;""))&amp;";",D$1007))),OR(UPPER(TRIM(Datos!D729&amp;""))="SÍ",UPPER(TRIM(Datos!D729&amp;""))="SI",UPPER(TRIM(Datos!D729&amp;""))="NO"),IF(ISNUMBER(Datos!D729),AND(OR(D$1005="",Datos!D729&gt;=D$1005),OR(D$1006="",Datos!D729&lt;=D$1006)),FALSE),TRUE))))</f>
        <v>0.0</v>
      </c>
      <c r="E729">
        <f>IF(Datos!E729="",0,IF(AND(E$1008&lt;&gt;"",Datos!E729=E$1008),0,IF(E$1004=0,0,1-CHOOSE(E$1004,IF(ISNUMBER(Datos!E729),AND(OR(E$1005="",Datos!E729&gt;=E$1005),OR(E$1006="",Datos!E729&lt;=E$1006)),FALSE),IF(ISNUMBER(Datos!E729),AND(Datos!E729=INT(Datos!E729),AND(OR(E$1005="",Datos!E729&gt;=E$1005),OR(E$1006="",Datos!E729&lt;=E$1006))),FALSE),OR(ISNUMBER(FIND(";"&amp;UPPER(TRIM(Datos!E729&amp;""))&amp;"=",E$1007)),ISNUMBER(FIND(";"&amp;UPPER(TRIM(Datos!E729&amp;""))&amp;";",E$1007))),OR(UPPER(TRIM(Datos!E729&amp;""))="SÍ",UPPER(TRIM(Datos!E729&amp;""))="SI",UPPER(TRIM(Datos!E729&amp;""))="NO"),IF(ISNUMBER(Datos!E729),AND(OR(E$1005="",Datos!E729&gt;=E$1005),OR(E$1006="",Datos!E729&lt;=E$1006)),FALSE),TRUE))))</f>
        <v>0.0</v>
      </c>
      <c r="F729">
        <f>IF(Datos!F729="",0,IF(AND(F$1008&lt;&gt;"",Datos!F729=F$1008),0,IF(F$1004=0,0,1-CHOOSE(F$1004,IF(ISNUMBER(Datos!F729),AND(OR(F$1005="",Datos!F729&gt;=F$1005),OR(F$1006="",Datos!F729&lt;=F$1006)),FALSE),IF(ISNUMBER(Datos!F729),AND(Datos!F729=INT(Datos!F729),AND(OR(F$1005="",Datos!F729&gt;=F$1005),OR(F$1006="",Datos!F729&lt;=F$1006))),FALSE),OR(ISNUMBER(FIND(";"&amp;UPPER(TRIM(Datos!F729&amp;""))&amp;"=",F$1007)),ISNUMBER(FIND(";"&amp;UPPER(TRIM(Datos!F729&amp;""))&amp;";",F$1007))),OR(UPPER(TRIM(Datos!F729&amp;""))="SÍ",UPPER(TRIM(Datos!F729&amp;""))="SI",UPPER(TRIM(Datos!F729&amp;""))="NO"),IF(ISNUMBER(Datos!F729),AND(OR(F$1005="",Datos!F729&gt;=F$1005),OR(F$1006="",Datos!F729&lt;=F$1006)),FALSE),TRUE))))</f>
        <v>0.0</v>
      </c>
      <c r="G729">
        <f>IF(Datos!G729="",0,IF(AND(G$1008&lt;&gt;"",Datos!G729=G$1008),0,IF(G$1004=0,0,1-CHOOSE(G$1004,IF(ISNUMBER(Datos!G729),AND(OR(G$1005="",Datos!G729&gt;=G$1005),OR(G$1006="",Datos!G729&lt;=G$1006)),FALSE),IF(ISNUMBER(Datos!G729),AND(Datos!G729=INT(Datos!G729),AND(OR(G$1005="",Datos!G729&gt;=G$1005),OR(G$1006="",Datos!G729&lt;=G$1006))),FALSE),OR(ISNUMBER(FIND(";"&amp;UPPER(TRIM(Datos!G729&amp;""))&amp;"=",G$1007)),ISNUMBER(FIND(";"&amp;UPPER(TRIM(Datos!G729&amp;""))&amp;";",G$1007))),OR(UPPER(TRIM(Datos!G729&amp;""))="SÍ",UPPER(TRIM(Datos!G729&amp;""))="SI",UPPER(TRIM(Datos!G729&amp;""))="NO"),IF(ISNUMBER(Datos!G729),AND(OR(G$1005="",Datos!G729&gt;=G$1005),OR(G$1006="",Datos!G729&lt;=G$1006)),FALSE),TRUE))))</f>
        <v>0.0</v>
      </c>
      <c r="H729">
        <f>IF(Datos!H729="",0,IF(AND(H$1008&lt;&gt;"",Datos!H729=H$1008),0,IF(H$1004=0,0,1-CHOOSE(H$1004,IF(ISNUMBER(Datos!H729),AND(OR(H$1005="",Datos!H729&gt;=H$1005),OR(H$1006="",Datos!H729&lt;=H$1006)),FALSE),IF(ISNUMBER(Datos!H729),AND(Datos!H729=INT(Datos!H729),AND(OR(H$1005="",Datos!H729&gt;=H$1005),OR(H$1006="",Datos!H729&lt;=H$1006))),FALSE),OR(ISNUMBER(FIND(";"&amp;UPPER(TRIM(Datos!H729&amp;""))&amp;"=",H$1007)),ISNUMBER(FIND(";"&amp;UPPER(TRIM(Datos!H729&amp;""))&amp;";",H$1007))),OR(UPPER(TRIM(Datos!H729&amp;""))="SÍ",UPPER(TRIM(Datos!H729&amp;""))="SI",UPPER(TRIM(Datos!H729&amp;""))="NO"),IF(ISNUMBER(Datos!H729),AND(OR(H$1005="",Datos!H729&gt;=H$1005),OR(H$1006="",Datos!H729&lt;=H$1006)),FALSE),TRUE))))</f>
        <v>0.0</v>
      </c>
      <c r="I729">
        <f>IF(Datos!I729="",0,IF(AND(I$1008&lt;&gt;"",Datos!I729=I$1008),0,IF(I$1004=0,0,1-CHOOSE(I$1004,IF(ISNUMBER(Datos!I729),AND(OR(I$1005="",Datos!I729&gt;=I$1005),OR(I$1006="",Datos!I729&lt;=I$1006)),FALSE),IF(ISNUMBER(Datos!I729),AND(Datos!I729=INT(Datos!I729),AND(OR(I$1005="",Datos!I729&gt;=I$1005),OR(I$1006="",Datos!I729&lt;=I$1006))),FALSE),OR(ISNUMBER(FIND(";"&amp;UPPER(TRIM(Datos!I729&amp;""))&amp;"=",I$1007)),ISNUMBER(FIND(";"&amp;UPPER(TRIM(Datos!I729&amp;""))&amp;";",I$1007))),OR(UPPER(TRIM(Datos!I729&amp;""))="SÍ",UPPER(TRIM(Datos!I729&amp;""))="SI",UPPER(TRIM(Datos!I729&amp;""))="NO"),IF(ISNUMBER(Datos!I729),AND(OR(I$1005="",Datos!I729&gt;=I$1005),OR(I$1006="",Datos!I729&lt;=I$1006)),FALSE),TRUE))))</f>
        <v>0.0</v>
      </c>
      <c r="J729">
        <f>IF(Datos!J729="",0,IF(AND(J$1008&lt;&gt;"",Datos!J729=J$1008),0,IF(J$1004=0,0,1-CHOOSE(J$1004,IF(ISNUMBER(Datos!J729),AND(OR(J$1005="",Datos!J729&gt;=J$1005),OR(J$1006="",Datos!J729&lt;=J$1006)),FALSE),IF(ISNUMBER(Datos!J729),AND(Datos!J729=INT(Datos!J729),AND(OR(J$1005="",Datos!J729&gt;=J$1005),OR(J$1006="",Datos!J729&lt;=J$1006))),FALSE),OR(ISNUMBER(FIND(";"&amp;UPPER(TRIM(Datos!J729&amp;""))&amp;"=",J$1007)),ISNUMBER(FIND(";"&amp;UPPER(TRIM(Datos!J729&amp;""))&amp;";",J$1007))),OR(UPPER(TRIM(Datos!J729&amp;""))="SÍ",UPPER(TRIM(Datos!J729&amp;""))="SI",UPPER(TRIM(Datos!J729&amp;""))="NO"),IF(ISNUMBER(Datos!J729),AND(OR(J$1005="",Datos!J729&gt;=J$1005),OR(J$1006="",Datos!J729&lt;=J$1006)),FALSE),TRUE))))</f>
        <v>0.0</v>
      </c>
      <c r="K729">
        <f>IF(Datos!K729="",0,IF(AND(K$1008&lt;&gt;"",Datos!K729=K$1008),0,IF(K$1004=0,0,1-CHOOSE(K$1004,IF(ISNUMBER(Datos!K729),AND(OR(K$1005="",Datos!K729&gt;=K$1005),OR(K$1006="",Datos!K729&lt;=K$1006)),FALSE),IF(ISNUMBER(Datos!K729),AND(Datos!K729=INT(Datos!K729),AND(OR(K$1005="",Datos!K729&gt;=K$1005),OR(K$1006="",Datos!K729&lt;=K$1006))),FALSE),OR(ISNUMBER(FIND(";"&amp;UPPER(TRIM(Datos!K729&amp;""))&amp;"=",K$1007)),ISNUMBER(FIND(";"&amp;UPPER(TRIM(Datos!K729&amp;""))&amp;";",K$1007))),OR(UPPER(TRIM(Datos!K729&amp;""))="SÍ",UPPER(TRIM(Datos!K729&amp;""))="SI",UPPER(TRIM(Datos!K729&amp;""))="NO"),IF(ISNUMBER(Datos!K729),AND(OR(K$1005="",Datos!K729&gt;=K$1005),OR(K$1006="",Datos!K729&lt;=K$1006)),FALSE),TRUE))))</f>
        <v>0.0</v>
      </c>
      <c r="L729">
        <f>IF(Datos!L729="",0,IF(AND(L$1008&lt;&gt;"",Datos!L729=L$1008),0,IF(L$1004=0,0,1-CHOOSE(L$1004,IF(ISNUMBER(Datos!L729),AND(OR(L$1005="",Datos!L729&gt;=L$1005),OR(L$1006="",Datos!L729&lt;=L$1006)),FALSE),IF(ISNUMBER(Datos!L729),AND(Datos!L729=INT(Datos!L729),AND(OR(L$1005="",Datos!L729&gt;=L$1005),OR(L$1006="",Datos!L729&lt;=L$1006))),FALSE),OR(ISNUMBER(FIND(";"&amp;UPPER(TRIM(Datos!L729&amp;""))&amp;"=",L$1007)),ISNUMBER(FIND(";"&amp;UPPER(TRIM(Datos!L729&amp;""))&amp;";",L$1007))),OR(UPPER(TRIM(Datos!L729&amp;""))="SÍ",UPPER(TRIM(Datos!L729&amp;""))="SI",UPPER(TRIM(Datos!L729&amp;""))="NO"),IF(ISNUMBER(Datos!L729),AND(OR(L$1005="",Datos!L729&gt;=L$1005),OR(L$1006="",Datos!L729&lt;=L$1006)),FALSE),TRUE))))</f>
        <v>0.0</v>
      </c>
      <c r="M729">
        <f>IF(Datos!M729="",0,IF(AND(M$1008&lt;&gt;"",Datos!M729=M$1008),0,IF(M$1004=0,0,1-CHOOSE(M$1004,IF(ISNUMBER(Datos!M729),AND(OR(M$1005="",Datos!M729&gt;=M$1005),OR(M$1006="",Datos!M729&lt;=M$1006)),FALSE),IF(ISNUMBER(Datos!M729),AND(Datos!M729=INT(Datos!M729),AND(OR(M$1005="",Datos!M729&gt;=M$1005),OR(M$1006="",Datos!M729&lt;=M$1006))),FALSE),OR(ISNUMBER(FIND(";"&amp;UPPER(TRIM(Datos!M729&amp;""))&amp;"=",M$1007)),ISNUMBER(FIND(";"&amp;UPPER(TRIM(Datos!M729&amp;""))&amp;";",M$1007))),OR(UPPER(TRIM(Datos!M729&amp;""))="SÍ",UPPER(TRIM(Datos!M729&amp;""))="SI",UPPER(TRIM(Datos!M729&amp;""))="NO"),IF(ISNUMBER(Datos!M729),AND(OR(M$1005="",Datos!M729&gt;=M$1005),OR(M$1006="",Datos!M729&lt;=M$1006)),FALSE),TRUE))))</f>
        <v>0.0</v>
      </c>
      <c r="N729">
        <f>IF(Datos!N729="",0,IF(AND(N$1008&lt;&gt;"",Datos!N729=N$1008),0,IF(N$1004=0,0,1-CHOOSE(N$1004,IF(ISNUMBER(Datos!N729),AND(OR(N$1005="",Datos!N729&gt;=N$1005),OR(N$1006="",Datos!N729&lt;=N$1006)),FALSE),IF(ISNUMBER(Datos!N729),AND(Datos!N729=INT(Datos!N729),AND(OR(N$1005="",Datos!N729&gt;=N$1005),OR(N$1006="",Datos!N729&lt;=N$1006))),FALSE),OR(ISNUMBER(FIND(";"&amp;UPPER(TRIM(Datos!N729&amp;""))&amp;"=",N$1007)),ISNUMBER(FIND(";"&amp;UPPER(TRIM(Datos!N729&amp;""))&amp;";",N$1007))),OR(UPPER(TRIM(Datos!N729&amp;""))="SÍ",UPPER(TRIM(Datos!N729&amp;""))="SI",UPPER(TRIM(Datos!N729&amp;""))="NO"),IF(ISNUMBER(Datos!N729),AND(OR(N$1005="",Datos!N729&gt;=N$1005),OR(N$1006="",Datos!N729&lt;=N$1006)),FALSE),TRUE))))</f>
        <v>0.0</v>
      </c>
      <c r="O729">
        <f>IF(Datos!O729="",0,IF(AND(O$1008&lt;&gt;"",Datos!O729=O$1008),0,IF(O$1004=0,0,1-CHOOSE(O$1004,IF(ISNUMBER(Datos!O729),AND(OR(O$1005="",Datos!O729&gt;=O$1005),OR(O$1006="",Datos!O729&lt;=O$1006)),FALSE),IF(ISNUMBER(Datos!O729),AND(Datos!O729=INT(Datos!O729),AND(OR(O$1005="",Datos!O729&gt;=O$1005),OR(O$1006="",Datos!O729&lt;=O$1006))),FALSE),OR(ISNUMBER(FIND(";"&amp;UPPER(TRIM(Datos!O729&amp;""))&amp;"=",O$1007)),ISNUMBER(FIND(";"&amp;UPPER(TRIM(Datos!O729&amp;""))&amp;";",O$1007))),OR(UPPER(TRIM(Datos!O729&amp;""))="SÍ",UPPER(TRIM(Datos!O729&amp;""))="SI",UPPER(TRIM(Datos!O729&amp;""))="NO"),IF(ISNUMBER(Datos!O729),AND(OR(O$1005="",Datos!O729&gt;=O$1005),OR(O$1006="",Datos!O729&lt;=O$1006)),FALSE),TRUE))))</f>
        <v>0.0</v>
      </c>
      <c r="P729">
        <f>IF(Datos!P729="",0,IF(AND(P$1008&lt;&gt;"",Datos!P729=P$1008),0,IF(P$1004=0,0,1-CHOOSE(P$1004,IF(ISNUMBER(Datos!P729),AND(OR(P$1005="",Datos!P729&gt;=P$1005),OR(P$1006="",Datos!P729&lt;=P$1006)),FALSE),IF(ISNUMBER(Datos!P729),AND(Datos!P729=INT(Datos!P729),AND(OR(P$1005="",Datos!P729&gt;=P$1005),OR(P$1006="",Datos!P729&lt;=P$1006))),FALSE),OR(ISNUMBER(FIND(";"&amp;UPPER(TRIM(Datos!P729&amp;""))&amp;"=",P$1007)),ISNUMBER(FIND(";"&amp;UPPER(TRIM(Datos!P729&amp;""))&amp;";",P$1007))),OR(UPPER(TRIM(Datos!P729&amp;""))="SÍ",UPPER(TRIM(Datos!P729&amp;""))="SI",UPPER(TRIM(Datos!P729&amp;""))="NO"),IF(ISNUMBER(Datos!P729),AND(OR(P$1005="",Datos!P729&gt;=P$1005),OR(P$1006="",Datos!P729&lt;=P$1006)),FALSE),TRUE))))</f>
        <v>0.0</v>
      </c>
      <c r="Q729">
        <f>IF(Datos!Q729="",0,IF(AND(Q$1008&lt;&gt;"",Datos!Q729=Q$1008),0,IF(Q$1004=0,0,1-CHOOSE(Q$1004,IF(ISNUMBER(Datos!Q729),AND(OR(Q$1005="",Datos!Q729&gt;=Q$1005),OR(Q$1006="",Datos!Q729&lt;=Q$1006)),FALSE),IF(ISNUMBER(Datos!Q729),AND(Datos!Q729=INT(Datos!Q729),AND(OR(Q$1005="",Datos!Q729&gt;=Q$1005),OR(Q$1006="",Datos!Q729&lt;=Q$1006))),FALSE),OR(ISNUMBER(FIND(";"&amp;UPPER(TRIM(Datos!Q729&amp;""))&amp;"=",Q$1007)),ISNUMBER(FIND(";"&amp;UPPER(TRIM(Datos!Q729&amp;""))&amp;";",Q$1007))),OR(UPPER(TRIM(Datos!Q729&amp;""))="SÍ",UPPER(TRIM(Datos!Q729&amp;""))="SI",UPPER(TRIM(Datos!Q729&amp;""))="NO"),IF(ISNUMBER(Datos!Q729),AND(OR(Q$1005="",Datos!Q729&gt;=Q$1005),OR(Q$1006="",Datos!Q729&lt;=Q$1006)),FALSE),TRUE))))</f>
        <v>0.0</v>
      </c>
      <c r="R729">
        <f>IF(Datos!R729="",0,IF(AND(R$1008&lt;&gt;"",Datos!R729=R$1008),0,IF(R$1004=0,0,1-CHOOSE(R$1004,IF(ISNUMBER(Datos!R729),AND(OR(R$1005="",Datos!R729&gt;=R$1005),OR(R$1006="",Datos!R729&lt;=R$1006)),FALSE),IF(ISNUMBER(Datos!R729),AND(Datos!R729=INT(Datos!R729),AND(OR(R$1005="",Datos!R729&gt;=R$1005),OR(R$1006="",Datos!R729&lt;=R$1006))),FALSE),OR(ISNUMBER(FIND(";"&amp;UPPER(TRIM(Datos!R729&amp;""))&amp;"=",R$1007)),ISNUMBER(FIND(";"&amp;UPPER(TRIM(Datos!R729&amp;""))&amp;";",R$1007))),OR(UPPER(TRIM(Datos!R729&amp;""))="SÍ",UPPER(TRIM(Datos!R729&amp;""))="SI",UPPER(TRIM(Datos!R729&amp;""))="NO"),IF(ISNUMBER(Datos!R729),AND(OR(R$1005="",Datos!R729&gt;=R$1005),OR(R$1006="",Datos!R729&lt;=R$1006)),FALSE),TRUE))))</f>
        <v>0.0</v>
      </c>
      <c r="S729">
        <f>IF(Datos!S729="",0,IF(AND(S$1008&lt;&gt;"",Datos!S729=S$1008),0,IF(S$1004=0,0,1-CHOOSE(S$1004,IF(ISNUMBER(Datos!S729),AND(OR(S$1005="",Datos!S729&gt;=S$1005),OR(S$1006="",Datos!S729&lt;=S$1006)),FALSE),IF(ISNUMBER(Datos!S729),AND(Datos!S729=INT(Datos!S729),AND(OR(S$1005="",Datos!S729&gt;=S$1005),OR(S$1006="",Datos!S729&lt;=S$1006))),FALSE),OR(ISNUMBER(FIND(";"&amp;UPPER(TRIM(Datos!S729&amp;""))&amp;"=",S$1007)),ISNUMBER(FIND(";"&amp;UPPER(TRIM(Datos!S729&amp;""))&amp;";",S$1007))),OR(UPPER(TRIM(Datos!S729&amp;""))="SÍ",UPPER(TRIM(Datos!S729&amp;""))="SI",UPPER(TRIM(Datos!S729&amp;""))="NO"),IF(ISNUMBER(Datos!S729),AND(OR(S$1005="",Datos!S729&gt;=S$1005),OR(S$1006="",Datos!S729&lt;=S$1006)),FALSE),TRUE))))</f>
        <v>0.0</v>
      </c>
      <c r="T729">
        <f>IF(Datos!T729="",0,IF(AND(T$1008&lt;&gt;"",Datos!T729=T$1008),0,IF(T$1004=0,0,1-CHOOSE(T$1004,IF(ISNUMBER(Datos!T729),AND(OR(T$1005="",Datos!T729&gt;=T$1005),OR(T$1006="",Datos!T729&lt;=T$1006)),FALSE),IF(ISNUMBER(Datos!T729),AND(Datos!T729=INT(Datos!T729),AND(OR(T$1005="",Datos!T729&gt;=T$1005),OR(T$1006="",Datos!T729&lt;=T$1006))),FALSE),OR(ISNUMBER(FIND(";"&amp;UPPER(TRIM(Datos!T729&amp;""))&amp;"=",T$1007)),ISNUMBER(FIND(";"&amp;UPPER(TRIM(Datos!T729&amp;""))&amp;";",T$1007))),OR(UPPER(TRIM(Datos!T729&amp;""))="SÍ",UPPER(TRIM(Datos!T729&amp;""))="SI",UPPER(TRIM(Datos!T729&amp;""))="NO"),IF(ISNUMBER(Datos!T729),AND(OR(T$1005="",Datos!T729&gt;=T$1005),OR(T$1006="",Datos!T729&lt;=T$1006)),FALSE),TRUE))))</f>
        <v>0.0</v>
      </c>
      <c r="U729">
        <f>IF(Datos!U729="",0,IF(AND(U$1008&lt;&gt;"",Datos!U729=U$1008),0,IF(U$1004=0,0,1-CHOOSE(U$1004,IF(ISNUMBER(Datos!U729),AND(OR(U$1005="",Datos!U729&gt;=U$1005),OR(U$1006="",Datos!U729&lt;=U$1006)),FALSE),IF(ISNUMBER(Datos!U729),AND(Datos!U729=INT(Datos!U729),AND(OR(U$1005="",Datos!U729&gt;=U$1005),OR(U$1006="",Datos!U729&lt;=U$1006))),FALSE),OR(ISNUMBER(FIND(";"&amp;UPPER(TRIM(Datos!U729&amp;""))&amp;"=",U$1007)),ISNUMBER(FIND(";"&amp;UPPER(TRIM(Datos!U729&amp;""))&amp;";",U$1007))),OR(UPPER(TRIM(Datos!U729&amp;""))="SÍ",UPPER(TRIM(Datos!U729&amp;""))="SI",UPPER(TRIM(Datos!U729&amp;""))="NO"),IF(ISNUMBER(Datos!U729),AND(OR(U$1005="",Datos!U729&gt;=U$1005),OR(U$1006="",Datos!U729&lt;=U$1006)),FALSE),TRUE))))</f>
        <v>0.0</v>
      </c>
      <c r="V729">
        <f>IF(Datos!V729="",0,IF(AND(V$1008&lt;&gt;"",Datos!V729=V$1008),0,IF(V$1004=0,0,1-CHOOSE(V$1004,IF(ISNUMBER(Datos!V729),AND(OR(V$1005="",Datos!V729&gt;=V$1005),OR(V$1006="",Datos!V729&lt;=V$1006)),FALSE),IF(ISNUMBER(Datos!V729),AND(Datos!V729=INT(Datos!V729),AND(OR(V$1005="",Datos!V729&gt;=V$1005),OR(V$1006="",Datos!V729&lt;=V$1006))),FALSE),OR(ISNUMBER(FIND(";"&amp;UPPER(TRIM(Datos!V729&amp;""))&amp;"=",V$1007)),ISNUMBER(FIND(";"&amp;UPPER(TRIM(Datos!V729&amp;""))&amp;";",V$1007))),OR(UPPER(TRIM(Datos!V729&amp;""))="SÍ",UPPER(TRIM(Datos!V729&amp;""))="SI",UPPER(TRIM(Datos!V729&amp;""))="NO"),IF(ISNUMBER(Datos!V729),AND(OR(V$1005="",Datos!V729&gt;=V$1005),OR(V$1006="",Datos!V729&lt;=V$1006)),FALSE),TRUE))))</f>
        <v>0.0</v>
      </c>
      <c r="W729">
        <f>IF(Datos!W729="",0,IF(AND(W$1008&lt;&gt;"",Datos!W729=W$1008),0,IF(W$1004=0,0,1-CHOOSE(W$1004,IF(ISNUMBER(Datos!W729),AND(OR(W$1005="",Datos!W729&gt;=W$1005),OR(W$1006="",Datos!W729&lt;=W$1006)),FALSE),IF(ISNUMBER(Datos!W729),AND(Datos!W729=INT(Datos!W729),AND(OR(W$1005="",Datos!W729&gt;=W$1005),OR(W$1006="",Datos!W729&lt;=W$1006))),FALSE),OR(ISNUMBER(FIND(";"&amp;UPPER(TRIM(Datos!W729&amp;""))&amp;"=",W$1007)),ISNUMBER(FIND(";"&amp;UPPER(TRIM(Datos!W729&amp;""))&amp;";",W$1007))),OR(UPPER(TRIM(Datos!W729&amp;""))="SÍ",UPPER(TRIM(Datos!W729&amp;""))="SI",UPPER(TRIM(Datos!W729&amp;""))="NO"),IF(ISNUMBER(Datos!W729),AND(OR(W$1005="",Datos!W729&gt;=W$1005),OR(W$1006="",Datos!W729&lt;=W$1006)),FALSE),TRUE))))</f>
        <v>0.0</v>
      </c>
      <c r="X729">
        <f>IF(Datos!X729="",0,IF(AND(X$1008&lt;&gt;"",Datos!X729=X$1008),0,IF(X$1004=0,0,1-CHOOSE(X$1004,IF(ISNUMBER(Datos!X729),AND(OR(X$1005="",Datos!X729&gt;=X$1005),OR(X$1006="",Datos!X729&lt;=X$1006)),FALSE),IF(ISNUMBER(Datos!X729),AND(Datos!X729=INT(Datos!X729),AND(OR(X$1005="",Datos!X729&gt;=X$1005),OR(X$1006="",Datos!X729&lt;=X$1006))),FALSE),OR(ISNUMBER(FIND(";"&amp;UPPER(TRIM(Datos!X729&amp;""))&amp;"=",X$1007)),ISNUMBER(FIND(";"&amp;UPPER(TRIM(Datos!X729&amp;""))&amp;";",X$1007))),OR(UPPER(TRIM(Datos!X729&amp;""))="SÍ",UPPER(TRIM(Datos!X729&amp;""))="SI",UPPER(TRIM(Datos!X729&amp;""))="NO"),IF(ISNUMBER(Datos!X729),AND(OR(X$1005="",Datos!X729&gt;=X$1005),OR(X$1006="",Datos!X729&lt;=X$1006)),FALSE),TRUE))))</f>
        <v>0.0</v>
      </c>
      <c r="Y729">
        <f>IF(Datos!Y729="",0,IF(AND(Y$1008&lt;&gt;"",Datos!Y729=Y$1008),0,IF(Y$1004=0,0,1-CHOOSE(Y$1004,IF(ISNUMBER(Datos!Y729),AND(OR(Y$1005="",Datos!Y729&gt;=Y$1005),OR(Y$1006="",Datos!Y729&lt;=Y$1006)),FALSE),IF(ISNUMBER(Datos!Y729),AND(Datos!Y729=INT(Datos!Y729),AND(OR(Y$1005="",Datos!Y729&gt;=Y$1005),OR(Y$1006="",Datos!Y729&lt;=Y$1006))),FALSE),OR(ISNUMBER(FIND(";"&amp;UPPER(TRIM(Datos!Y729&amp;""))&amp;"=",Y$1007)),ISNUMBER(FIND(";"&amp;UPPER(TRIM(Datos!Y729&amp;""))&amp;";",Y$1007))),OR(UPPER(TRIM(Datos!Y729&amp;""))="SÍ",UPPER(TRIM(Datos!Y729&amp;""))="SI",UPPER(TRIM(Datos!Y729&amp;""))="NO"),IF(ISNUMBER(Datos!Y729),AND(OR(Y$1005="",Datos!Y729&gt;=Y$1005),OR(Y$1006="",Datos!Y729&lt;=Y$1006)),FALSE),TRUE))))</f>
        <v>0.0</v>
      </c>
      <c r="Z729">
        <f>IF(Datos!Z729="",0,IF(AND(Z$1008&lt;&gt;"",Datos!Z729=Z$1008),0,IF(Z$1004=0,0,1-CHOOSE(Z$1004,IF(ISNUMBER(Datos!Z729),AND(OR(Z$1005="",Datos!Z729&gt;=Z$1005),OR(Z$1006="",Datos!Z729&lt;=Z$1006)),FALSE),IF(ISNUMBER(Datos!Z729),AND(Datos!Z729=INT(Datos!Z729),AND(OR(Z$1005="",Datos!Z729&gt;=Z$1005),OR(Z$1006="",Datos!Z729&lt;=Z$1006))),FALSE),OR(ISNUMBER(FIND(";"&amp;UPPER(TRIM(Datos!Z729&amp;""))&amp;"=",Z$1007)),ISNUMBER(FIND(";"&amp;UPPER(TRIM(Datos!Z729&amp;""))&amp;";",Z$1007))),OR(UPPER(TRIM(Datos!Z729&amp;""))="SÍ",UPPER(TRIM(Datos!Z729&amp;""))="SI",UPPER(TRIM(Datos!Z729&amp;""))="NO"),IF(ISNUMBER(Datos!Z729),AND(OR(Z$1005="",Datos!Z729&gt;=Z$1005),OR(Z$1006="",Datos!Z729&lt;=Z$1006)),FALSE),TRUE))))</f>
        <v>0.0</v>
      </c>
      <c r="AA729">
        <f>IF(Datos!AA729="",0,IF(AND(AA$1008&lt;&gt;"",Datos!AA729=AA$1008),0,IF(AA$1004=0,0,1-CHOOSE(AA$1004,IF(ISNUMBER(Datos!AA729),AND(OR(AA$1005="",Datos!AA729&gt;=AA$1005),OR(AA$1006="",Datos!AA729&lt;=AA$1006)),FALSE),IF(ISNUMBER(Datos!AA729),AND(Datos!AA729=INT(Datos!AA729),AND(OR(AA$1005="",Datos!AA729&gt;=AA$1005),OR(AA$1006="",Datos!AA729&lt;=AA$1006))),FALSE),OR(ISNUMBER(FIND(";"&amp;UPPER(TRIM(Datos!AA729&amp;""))&amp;"=",AA$1007)),ISNUMBER(FIND(";"&amp;UPPER(TRIM(Datos!AA729&amp;""))&amp;";",AA$1007))),OR(UPPER(TRIM(Datos!AA729&amp;""))="SÍ",UPPER(TRIM(Datos!AA729&amp;""))="SI",UPPER(TRIM(Datos!AA729&amp;""))="NO"),IF(ISNUMBER(Datos!AA729),AND(OR(AA$1005="",Datos!AA729&gt;=AA$1005),OR(AA$1006="",Datos!AA729&lt;=AA$1006)),FALSE),TRUE))))</f>
        <v>0.0</v>
      </c>
      <c r="AB729">
        <f>IF(Datos!AB729="",0,IF(AND(AB$1008&lt;&gt;"",Datos!AB729=AB$1008),0,IF(AB$1004=0,0,1-CHOOSE(AB$1004,IF(ISNUMBER(Datos!AB729),AND(OR(AB$1005="",Datos!AB729&gt;=AB$1005),OR(AB$1006="",Datos!AB729&lt;=AB$1006)),FALSE),IF(ISNUMBER(Datos!AB729),AND(Datos!AB729=INT(Datos!AB729),AND(OR(AB$1005="",Datos!AB729&gt;=AB$1005),OR(AB$1006="",Datos!AB729&lt;=AB$1006))),FALSE),OR(ISNUMBER(FIND(";"&amp;UPPER(TRIM(Datos!AB729&amp;""))&amp;"=",AB$1007)),ISNUMBER(FIND(";"&amp;UPPER(TRIM(Datos!AB729&amp;""))&amp;";",AB$1007))),OR(UPPER(TRIM(Datos!AB729&amp;""))="SÍ",UPPER(TRIM(Datos!AB729&amp;""))="SI",UPPER(TRIM(Datos!AB729&amp;""))="NO"),IF(ISNUMBER(Datos!AB729),AND(OR(AB$1005="",Datos!AB729&gt;=AB$1005),OR(AB$1006="",Datos!AB729&lt;=AB$1006)),FALSE),TRUE))))</f>
        <v>0.0</v>
      </c>
      <c r="AC729">
        <f>IF(Datos!AC729="",0,IF(AND(AC$1008&lt;&gt;"",Datos!AC729=AC$1008),0,IF(AC$1004=0,0,1-CHOOSE(AC$1004,IF(ISNUMBER(Datos!AC729),AND(OR(AC$1005="",Datos!AC729&gt;=AC$1005),OR(AC$1006="",Datos!AC729&lt;=AC$1006)),FALSE),IF(ISNUMBER(Datos!AC729),AND(Datos!AC729=INT(Datos!AC729),AND(OR(AC$1005="",Datos!AC729&gt;=AC$1005),OR(AC$1006="",Datos!AC729&lt;=AC$1006))),FALSE),OR(ISNUMBER(FIND(";"&amp;UPPER(TRIM(Datos!AC729&amp;""))&amp;"=",AC$1007)),ISNUMBER(FIND(";"&amp;UPPER(TRIM(Datos!AC729&amp;""))&amp;";",AC$1007))),OR(UPPER(TRIM(Datos!AC729&amp;""))="SÍ",UPPER(TRIM(Datos!AC729&amp;""))="SI",UPPER(TRIM(Datos!AC729&amp;""))="NO"),IF(ISNUMBER(Datos!AC729),AND(OR(AC$1005="",Datos!AC729&gt;=AC$1005),OR(AC$1006="",Datos!AC729&lt;=AC$1006)),FALSE),TRUE))))</f>
        <v>0.0</v>
      </c>
      <c r="AD729">
        <f>IF(Datos!AD729="",0,IF(AND(AD$1008&lt;&gt;"",Datos!AD729=AD$1008),0,IF(AD$1004=0,0,1-CHOOSE(AD$1004,IF(ISNUMBER(Datos!AD729),AND(OR(AD$1005="",Datos!AD729&gt;=AD$1005),OR(AD$1006="",Datos!AD729&lt;=AD$1006)),FALSE),IF(ISNUMBER(Datos!AD729),AND(Datos!AD729=INT(Datos!AD729),AND(OR(AD$1005="",Datos!AD729&gt;=AD$1005),OR(AD$1006="",Datos!AD729&lt;=AD$1006))),FALSE),OR(ISNUMBER(FIND(";"&amp;UPPER(TRIM(Datos!AD729&amp;""))&amp;"=",AD$1007)),ISNUMBER(FIND(";"&amp;UPPER(TRIM(Datos!AD729&amp;""))&amp;";",AD$1007))),OR(UPPER(TRIM(Datos!AD729&amp;""))="SÍ",UPPER(TRIM(Datos!AD729&amp;""))="SI",UPPER(TRIM(Datos!AD729&amp;""))="NO"),IF(ISNUMBER(Datos!AD729),AND(OR(AD$1005="",Datos!AD729&gt;=AD$1005),OR(AD$1006="",Datos!AD729&lt;=AD$1006)),FALSE),TRUE))))</f>
        <v>0.0</v>
      </c>
      <c r="AE729">
        <f>IF(Datos!AE729="",0,IF(AND(AE$1008&lt;&gt;"",Datos!AE729=AE$1008),0,IF(AE$1004=0,0,1-CHOOSE(AE$1004,IF(ISNUMBER(Datos!AE729),AND(OR(AE$1005="",Datos!AE729&gt;=AE$1005),OR(AE$1006="",Datos!AE729&lt;=AE$1006)),FALSE),IF(ISNUMBER(Datos!AE729),AND(Datos!AE729=INT(Datos!AE729),AND(OR(AE$1005="",Datos!AE729&gt;=AE$1005),OR(AE$1006="",Datos!AE729&lt;=AE$1006))),FALSE),OR(ISNUMBER(FIND(";"&amp;UPPER(TRIM(Datos!AE729&amp;""))&amp;"=",AE$1007)),ISNUMBER(FIND(";"&amp;UPPER(TRIM(Datos!AE729&amp;""))&amp;";",AE$1007))),OR(UPPER(TRIM(Datos!AE729&amp;""))="SÍ",UPPER(TRIM(Datos!AE729&amp;""))="SI",UPPER(TRIM(Datos!AE729&amp;""))="NO"),IF(ISNUMBER(Datos!AE729),AND(OR(AE$1005="",Datos!AE729&gt;=AE$1005),OR(AE$1006="",Datos!AE729&lt;=AE$1006)),FALSE),TRUE))))</f>
        <v>0.0</v>
      </c>
    </row>
    <row r="730" spans="2:31">
      <c r="B730">
        <f>IF(Datos!B730="",0,IF(AND(B$1008&lt;&gt;"",Datos!B730=B$1008),0,IF(B$1004=0,0,1-CHOOSE(B$1004,IF(ISNUMBER(Datos!B730),AND(OR(B$1005="",Datos!B730&gt;=B$1005),OR(B$1006="",Datos!B730&lt;=B$1006)),FALSE),IF(ISNUMBER(Datos!B730),AND(Datos!B730=INT(Datos!B730),AND(OR(B$1005="",Datos!B730&gt;=B$1005),OR(B$1006="",Datos!B730&lt;=B$1006))),FALSE),OR(ISNUMBER(FIND(";"&amp;UPPER(TRIM(Datos!B730&amp;""))&amp;"=",B$1007)),ISNUMBER(FIND(";"&amp;UPPER(TRIM(Datos!B730&amp;""))&amp;";",B$1007))),OR(UPPER(TRIM(Datos!B730&amp;""))="SÍ",UPPER(TRIM(Datos!B730&amp;""))="SI",UPPER(TRIM(Datos!B730&amp;""))="NO"),IF(ISNUMBER(Datos!B730),AND(OR(B$1005="",Datos!B730&gt;=B$1005),OR(B$1006="",Datos!B730&lt;=B$1006)),FALSE),TRUE))))</f>
        <v>0.0</v>
      </c>
      <c r="C730">
        <f>IF(Datos!C730="",0,IF(AND(C$1008&lt;&gt;"",Datos!C730=C$1008),0,IF(C$1004=0,0,1-CHOOSE(C$1004,IF(ISNUMBER(Datos!C730),AND(OR(C$1005="",Datos!C730&gt;=C$1005),OR(C$1006="",Datos!C730&lt;=C$1006)),FALSE),IF(ISNUMBER(Datos!C730),AND(Datos!C730=INT(Datos!C730),AND(OR(C$1005="",Datos!C730&gt;=C$1005),OR(C$1006="",Datos!C730&lt;=C$1006))),FALSE),OR(ISNUMBER(FIND(";"&amp;UPPER(TRIM(Datos!C730&amp;""))&amp;"=",C$1007)),ISNUMBER(FIND(";"&amp;UPPER(TRIM(Datos!C730&amp;""))&amp;";",C$1007))),OR(UPPER(TRIM(Datos!C730&amp;""))="SÍ",UPPER(TRIM(Datos!C730&amp;""))="SI",UPPER(TRIM(Datos!C730&amp;""))="NO"),IF(ISNUMBER(Datos!C730),AND(OR(C$1005="",Datos!C730&gt;=C$1005),OR(C$1006="",Datos!C730&lt;=C$1006)),FALSE),TRUE))))</f>
        <v>0.0</v>
      </c>
      <c r="D730">
        <f>IF(Datos!D730="",0,IF(AND(D$1008&lt;&gt;"",Datos!D730=D$1008),0,IF(D$1004=0,0,1-CHOOSE(D$1004,IF(ISNUMBER(Datos!D730),AND(OR(D$1005="",Datos!D730&gt;=D$1005),OR(D$1006="",Datos!D730&lt;=D$1006)),FALSE),IF(ISNUMBER(Datos!D730),AND(Datos!D730=INT(Datos!D730),AND(OR(D$1005="",Datos!D730&gt;=D$1005),OR(D$1006="",Datos!D730&lt;=D$1006))),FALSE),OR(ISNUMBER(FIND(";"&amp;UPPER(TRIM(Datos!D730&amp;""))&amp;"=",D$1007)),ISNUMBER(FIND(";"&amp;UPPER(TRIM(Datos!D730&amp;""))&amp;";",D$1007))),OR(UPPER(TRIM(Datos!D730&amp;""))="SÍ",UPPER(TRIM(Datos!D730&amp;""))="SI",UPPER(TRIM(Datos!D730&amp;""))="NO"),IF(ISNUMBER(Datos!D730),AND(OR(D$1005="",Datos!D730&gt;=D$1005),OR(D$1006="",Datos!D730&lt;=D$1006)),FALSE),TRUE))))</f>
        <v>0.0</v>
      </c>
      <c r="E730">
        <f>IF(Datos!E730="",0,IF(AND(E$1008&lt;&gt;"",Datos!E730=E$1008),0,IF(E$1004=0,0,1-CHOOSE(E$1004,IF(ISNUMBER(Datos!E730),AND(OR(E$1005="",Datos!E730&gt;=E$1005),OR(E$1006="",Datos!E730&lt;=E$1006)),FALSE),IF(ISNUMBER(Datos!E730),AND(Datos!E730=INT(Datos!E730),AND(OR(E$1005="",Datos!E730&gt;=E$1005),OR(E$1006="",Datos!E730&lt;=E$1006))),FALSE),OR(ISNUMBER(FIND(";"&amp;UPPER(TRIM(Datos!E730&amp;""))&amp;"=",E$1007)),ISNUMBER(FIND(";"&amp;UPPER(TRIM(Datos!E730&amp;""))&amp;";",E$1007))),OR(UPPER(TRIM(Datos!E730&amp;""))="SÍ",UPPER(TRIM(Datos!E730&amp;""))="SI",UPPER(TRIM(Datos!E730&amp;""))="NO"),IF(ISNUMBER(Datos!E730),AND(OR(E$1005="",Datos!E730&gt;=E$1005),OR(E$1006="",Datos!E730&lt;=E$1006)),FALSE),TRUE))))</f>
        <v>0.0</v>
      </c>
      <c r="F730">
        <f>IF(Datos!F730="",0,IF(AND(F$1008&lt;&gt;"",Datos!F730=F$1008),0,IF(F$1004=0,0,1-CHOOSE(F$1004,IF(ISNUMBER(Datos!F730),AND(OR(F$1005="",Datos!F730&gt;=F$1005),OR(F$1006="",Datos!F730&lt;=F$1006)),FALSE),IF(ISNUMBER(Datos!F730),AND(Datos!F730=INT(Datos!F730),AND(OR(F$1005="",Datos!F730&gt;=F$1005),OR(F$1006="",Datos!F730&lt;=F$1006))),FALSE),OR(ISNUMBER(FIND(";"&amp;UPPER(TRIM(Datos!F730&amp;""))&amp;"=",F$1007)),ISNUMBER(FIND(";"&amp;UPPER(TRIM(Datos!F730&amp;""))&amp;";",F$1007))),OR(UPPER(TRIM(Datos!F730&amp;""))="SÍ",UPPER(TRIM(Datos!F730&amp;""))="SI",UPPER(TRIM(Datos!F730&amp;""))="NO"),IF(ISNUMBER(Datos!F730),AND(OR(F$1005="",Datos!F730&gt;=F$1005),OR(F$1006="",Datos!F730&lt;=F$1006)),FALSE),TRUE))))</f>
        <v>0.0</v>
      </c>
      <c r="G730">
        <f>IF(Datos!G730="",0,IF(AND(G$1008&lt;&gt;"",Datos!G730=G$1008),0,IF(G$1004=0,0,1-CHOOSE(G$1004,IF(ISNUMBER(Datos!G730),AND(OR(G$1005="",Datos!G730&gt;=G$1005),OR(G$1006="",Datos!G730&lt;=G$1006)),FALSE),IF(ISNUMBER(Datos!G730),AND(Datos!G730=INT(Datos!G730),AND(OR(G$1005="",Datos!G730&gt;=G$1005),OR(G$1006="",Datos!G730&lt;=G$1006))),FALSE),OR(ISNUMBER(FIND(";"&amp;UPPER(TRIM(Datos!G730&amp;""))&amp;"=",G$1007)),ISNUMBER(FIND(";"&amp;UPPER(TRIM(Datos!G730&amp;""))&amp;";",G$1007))),OR(UPPER(TRIM(Datos!G730&amp;""))="SÍ",UPPER(TRIM(Datos!G730&amp;""))="SI",UPPER(TRIM(Datos!G730&amp;""))="NO"),IF(ISNUMBER(Datos!G730),AND(OR(G$1005="",Datos!G730&gt;=G$1005),OR(G$1006="",Datos!G730&lt;=G$1006)),FALSE),TRUE))))</f>
        <v>0.0</v>
      </c>
      <c r="H730">
        <f>IF(Datos!H730="",0,IF(AND(H$1008&lt;&gt;"",Datos!H730=H$1008),0,IF(H$1004=0,0,1-CHOOSE(H$1004,IF(ISNUMBER(Datos!H730),AND(OR(H$1005="",Datos!H730&gt;=H$1005),OR(H$1006="",Datos!H730&lt;=H$1006)),FALSE),IF(ISNUMBER(Datos!H730),AND(Datos!H730=INT(Datos!H730),AND(OR(H$1005="",Datos!H730&gt;=H$1005),OR(H$1006="",Datos!H730&lt;=H$1006))),FALSE),OR(ISNUMBER(FIND(";"&amp;UPPER(TRIM(Datos!H730&amp;""))&amp;"=",H$1007)),ISNUMBER(FIND(";"&amp;UPPER(TRIM(Datos!H730&amp;""))&amp;";",H$1007))),OR(UPPER(TRIM(Datos!H730&amp;""))="SÍ",UPPER(TRIM(Datos!H730&amp;""))="SI",UPPER(TRIM(Datos!H730&amp;""))="NO"),IF(ISNUMBER(Datos!H730),AND(OR(H$1005="",Datos!H730&gt;=H$1005),OR(H$1006="",Datos!H730&lt;=H$1006)),FALSE),TRUE))))</f>
        <v>0.0</v>
      </c>
      <c r="I730">
        <f>IF(Datos!I730="",0,IF(AND(I$1008&lt;&gt;"",Datos!I730=I$1008),0,IF(I$1004=0,0,1-CHOOSE(I$1004,IF(ISNUMBER(Datos!I730),AND(OR(I$1005="",Datos!I730&gt;=I$1005),OR(I$1006="",Datos!I730&lt;=I$1006)),FALSE),IF(ISNUMBER(Datos!I730),AND(Datos!I730=INT(Datos!I730),AND(OR(I$1005="",Datos!I730&gt;=I$1005),OR(I$1006="",Datos!I730&lt;=I$1006))),FALSE),OR(ISNUMBER(FIND(";"&amp;UPPER(TRIM(Datos!I730&amp;""))&amp;"=",I$1007)),ISNUMBER(FIND(";"&amp;UPPER(TRIM(Datos!I730&amp;""))&amp;";",I$1007))),OR(UPPER(TRIM(Datos!I730&amp;""))="SÍ",UPPER(TRIM(Datos!I730&amp;""))="SI",UPPER(TRIM(Datos!I730&amp;""))="NO"),IF(ISNUMBER(Datos!I730),AND(OR(I$1005="",Datos!I730&gt;=I$1005),OR(I$1006="",Datos!I730&lt;=I$1006)),FALSE),TRUE))))</f>
        <v>0.0</v>
      </c>
      <c r="J730">
        <f>IF(Datos!J730="",0,IF(AND(J$1008&lt;&gt;"",Datos!J730=J$1008),0,IF(J$1004=0,0,1-CHOOSE(J$1004,IF(ISNUMBER(Datos!J730),AND(OR(J$1005="",Datos!J730&gt;=J$1005),OR(J$1006="",Datos!J730&lt;=J$1006)),FALSE),IF(ISNUMBER(Datos!J730),AND(Datos!J730=INT(Datos!J730),AND(OR(J$1005="",Datos!J730&gt;=J$1005),OR(J$1006="",Datos!J730&lt;=J$1006))),FALSE),OR(ISNUMBER(FIND(";"&amp;UPPER(TRIM(Datos!J730&amp;""))&amp;"=",J$1007)),ISNUMBER(FIND(";"&amp;UPPER(TRIM(Datos!J730&amp;""))&amp;";",J$1007))),OR(UPPER(TRIM(Datos!J730&amp;""))="SÍ",UPPER(TRIM(Datos!J730&amp;""))="SI",UPPER(TRIM(Datos!J730&amp;""))="NO"),IF(ISNUMBER(Datos!J730),AND(OR(J$1005="",Datos!J730&gt;=J$1005),OR(J$1006="",Datos!J730&lt;=J$1006)),FALSE),TRUE))))</f>
        <v>0.0</v>
      </c>
      <c r="K730">
        <f>IF(Datos!K730="",0,IF(AND(K$1008&lt;&gt;"",Datos!K730=K$1008),0,IF(K$1004=0,0,1-CHOOSE(K$1004,IF(ISNUMBER(Datos!K730),AND(OR(K$1005="",Datos!K730&gt;=K$1005),OR(K$1006="",Datos!K730&lt;=K$1006)),FALSE),IF(ISNUMBER(Datos!K730),AND(Datos!K730=INT(Datos!K730),AND(OR(K$1005="",Datos!K730&gt;=K$1005),OR(K$1006="",Datos!K730&lt;=K$1006))),FALSE),OR(ISNUMBER(FIND(";"&amp;UPPER(TRIM(Datos!K730&amp;""))&amp;"=",K$1007)),ISNUMBER(FIND(";"&amp;UPPER(TRIM(Datos!K730&amp;""))&amp;";",K$1007))),OR(UPPER(TRIM(Datos!K730&amp;""))="SÍ",UPPER(TRIM(Datos!K730&amp;""))="SI",UPPER(TRIM(Datos!K730&amp;""))="NO"),IF(ISNUMBER(Datos!K730),AND(OR(K$1005="",Datos!K730&gt;=K$1005),OR(K$1006="",Datos!K730&lt;=K$1006)),FALSE),TRUE))))</f>
        <v>0.0</v>
      </c>
      <c r="L730">
        <f>IF(Datos!L730="",0,IF(AND(L$1008&lt;&gt;"",Datos!L730=L$1008),0,IF(L$1004=0,0,1-CHOOSE(L$1004,IF(ISNUMBER(Datos!L730),AND(OR(L$1005="",Datos!L730&gt;=L$1005),OR(L$1006="",Datos!L730&lt;=L$1006)),FALSE),IF(ISNUMBER(Datos!L730),AND(Datos!L730=INT(Datos!L730),AND(OR(L$1005="",Datos!L730&gt;=L$1005),OR(L$1006="",Datos!L730&lt;=L$1006))),FALSE),OR(ISNUMBER(FIND(";"&amp;UPPER(TRIM(Datos!L730&amp;""))&amp;"=",L$1007)),ISNUMBER(FIND(";"&amp;UPPER(TRIM(Datos!L730&amp;""))&amp;";",L$1007))),OR(UPPER(TRIM(Datos!L730&amp;""))="SÍ",UPPER(TRIM(Datos!L730&amp;""))="SI",UPPER(TRIM(Datos!L730&amp;""))="NO"),IF(ISNUMBER(Datos!L730),AND(OR(L$1005="",Datos!L730&gt;=L$1005),OR(L$1006="",Datos!L730&lt;=L$1006)),FALSE),TRUE))))</f>
        <v>0.0</v>
      </c>
      <c r="M730">
        <f>IF(Datos!M730="",0,IF(AND(M$1008&lt;&gt;"",Datos!M730=M$1008),0,IF(M$1004=0,0,1-CHOOSE(M$1004,IF(ISNUMBER(Datos!M730),AND(OR(M$1005="",Datos!M730&gt;=M$1005),OR(M$1006="",Datos!M730&lt;=M$1006)),FALSE),IF(ISNUMBER(Datos!M730),AND(Datos!M730=INT(Datos!M730),AND(OR(M$1005="",Datos!M730&gt;=M$1005),OR(M$1006="",Datos!M730&lt;=M$1006))),FALSE),OR(ISNUMBER(FIND(";"&amp;UPPER(TRIM(Datos!M730&amp;""))&amp;"=",M$1007)),ISNUMBER(FIND(";"&amp;UPPER(TRIM(Datos!M730&amp;""))&amp;";",M$1007))),OR(UPPER(TRIM(Datos!M730&amp;""))="SÍ",UPPER(TRIM(Datos!M730&amp;""))="SI",UPPER(TRIM(Datos!M730&amp;""))="NO"),IF(ISNUMBER(Datos!M730),AND(OR(M$1005="",Datos!M730&gt;=M$1005),OR(M$1006="",Datos!M730&lt;=M$1006)),FALSE),TRUE))))</f>
        <v>0.0</v>
      </c>
      <c r="N730">
        <f>IF(Datos!N730="",0,IF(AND(N$1008&lt;&gt;"",Datos!N730=N$1008),0,IF(N$1004=0,0,1-CHOOSE(N$1004,IF(ISNUMBER(Datos!N730),AND(OR(N$1005="",Datos!N730&gt;=N$1005),OR(N$1006="",Datos!N730&lt;=N$1006)),FALSE),IF(ISNUMBER(Datos!N730),AND(Datos!N730=INT(Datos!N730),AND(OR(N$1005="",Datos!N730&gt;=N$1005),OR(N$1006="",Datos!N730&lt;=N$1006))),FALSE),OR(ISNUMBER(FIND(";"&amp;UPPER(TRIM(Datos!N730&amp;""))&amp;"=",N$1007)),ISNUMBER(FIND(";"&amp;UPPER(TRIM(Datos!N730&amp;""))&amp;";",N$1007))),OR(UPPER(TRIM(Datos!N730&amp;""))="SÍ",UPPER(TRIM(Datos!N730&amp;""))="SI",UPPER(TRIM(Datos!N730&amp;""))="NO"),IF(ISNUMBER(Datos!N730),AND(OR(N$1005="",Datos!N730&gt;=N$1005),OR(N$1006="",Datos!N730&lt;=N$1006)),FALSE),TRUE))))</f>
        <v>0.0</v>
      </c>
      <c r="O730">
        <f>IF(Datos!O730="",0,IF(AND(O$1008&lt;&gt;"",Datos!O730=O$1008),0,IF(O$1004=0,0,1-CHOOSE(O$1004,IF(ISNUMBER(Datos!O730),AND(OR(O$1005="",Datos!O730&gt;=O$1005),OR(O$1006="",Datos!O730&lt;=O$1006)),FALSE),IF(ISNUMBER(Datos!O730),AND(Datos!O730=INT(Datos!O730),AND(OR(O$1005="",Datos!O730&gt;=O$1005),OR(O$1006="",Datos!O730&lt;=O$1006))),FALSE),OR(ISNUMBER(FIND(";"&amp;UPPER(TRIM(Datos!O730&amp;""))&amp;"=",O$1007)),ISNUMBER(FIND(";"&amp;UPPER(TRIM(Datos!O730&amp;""))&amp;";",O$1007))),OR(UPPER(TRIM(Datos!O730&amp;""))="SÍ",UPPER(TRIM(Datos!O730&amp;""))="SI",UPPER(TRIM(Datos!O730&amp;""))="NO"),IF(ISNUMBER(Datos!O730),AND(OR(O$1005="",Datos!O730&gt;=O$1005),OR(O$1006="",Datos!O730&lt;=O$1006)),FALSE),TRUE))))</f>
        <v>0.0</v>
      </c>
      <c r="P730">
        <f>IF(Datos!P730="",0,IF(AND(P$1008&lt;&gt;"",Datos!P730=P$1008),0,IF(P$1004=0,0,1-CHOOSE(P$1004,IF(ISNUMBER(Datos!P730),AND(OR(P$1005="",Datos!P730&gt;=P$1005),OR(P$1006="",Datos!P730&lt;=P$1006)),FALSE),IF(ISNUMBER(Datos!P730),AND(Datos!P730=INT(Datos!P730),AND(OR(P$1005="",Datos!P730&gt;=P$1005),OR(P$1006="",Datos!P730&lt;=P$1006))),FALSE),OR(ISNUMBER(FIND(";"&amp;UPPER(TRIM(Datos!P730&amp;""))&amp;"=",P$1007)),ISNUMBER(FIND(";"&amp;UPPER(TRIM(Datos!P730&amp;""))&amp;";",P$1007))),OR(UPPER(TRIM(Datos!P730&amp;""))="SÍ",UPPER(TRIM(Datos!P730&amp;""))="SI",UPPER(TRIM(Datos!P730&amp;""))="NO"),IF(ISNUMBER(Datos!P730),AND(OR(P$1005="",Datos!P730&gt;=P$1005),OR(P$1006="",Datos!P730&lt;=P$1006)),FALSE),TRUE))))</f>
        <v>0.0</v>
      </c>
      <c r="Q730">
        <f>IF(Datos!Q730="",0,IF(AND(Q$1008&lt;&gt;"",Datos!Q730=Q$1008),0,IF(Q$1004=0,0,1-CHOOSE(Q$1004,IF(ISNUMBER(Datos!Q730),AND(OR(Q$1005="",Datos!Q730&gt;=Q$1005),OR(Q$1006="",Datos!Q730&lt;=Q$1006)),FALSE),IF(ISNUMBER(Datos!Q730),AND(Datos!Q730=INT(Datos!Q730),AND(OR(Q$1005="",Datos!Q730&gt;=Q$1005),OR(Q$1006="",Datos!Q730&lt;=Q$1006))),FALSE),OR(ISNUMBER(FIND(";"&amp;UPPER(TRIM(Datos!Q730&amp;""))&amp;"=",Q$1007)),ISNUMBER(FIND(";"&amp;UPPER(TRIM(Datos!Q730&amp;""))&amp;";",Q$1007))),OR(UPPER(TRIM(Datos!Q730&amp;""))="SÍ",UPPER(TRIM(Datos!Q730&amp;""))="SI",UPPER(TRIM(Datos!Q730&amp;""))="NO"),IF(ISNUMBER(Datos!Q730),AND(OR(Q$1005="",Datos!Q730&gt;=Q$1005),OR(Q$1006="",Datos!Q730&lt;=Q$1006)),FALSE),TRUE))))</f>
        <v>0.0</v>
      </c>
      <c r="R730">
        <f>IF(Datos!R730="",0,IF(AND(R$1008&lt;&gt;"",Datos!R730=R$1008),0,IF(R$1004=0,0,1-CHOOSE(R$1004,IF(ISNUMBER(Datos!R730),AND(OR(R$1005="",Datos!R730&gt;=R$1005),OR(R$1006="",Datos!R730&lt;=R$1006)),FALSE),IF(ISNUMBER(Datos!R730),AND(Datos!R730=INT(Datos!R730),AND(OR(R$1005="",Datos!R730&gt;=R$1005),OR(R$1006="",Datos!R730&lt;=R$1006))),FALSE),OR(ISNUMBER(FIND(";"&amp;UPPER(TRIM(Datos!R730&amp;""))&amp;"=",R$1007)),ISNUMBER(FIND(";"&amp;UPPER(TRIM(Datos!R730&amp;""))&amp;";",R$1007))),OR(UPPER(TRIM(Datos!R730&amp;""))="SÍ",UPPER(TRIM(Datos!R730&amp;""))="SI",UPPER(TRIM(Datos!R730&amp;""))="NO"),IF(ISNUMBER(Datos!R730),AND(OR(R$1005="",Datos!R730&gt;=R$1005),OR(R$1006="",Datos!R730&lt;=R$1006)),FALSE),TRUE))))</f>
        <v>0.0</v>
      </c>
      <c r="S730">
        <f>IF(Datos!S730="",0,IF(AND(S$1008&lt;&gt;"",Datos!S730=S$1008),0,IF(S$1004=0,0,1-CHOOSE(S$1004,IF(ISNUMBER(Datos!S730),AND(OR(S$1005="",Datos!S730&gt;=S$1005),OR(S$1006="",Datos!S730&lt;=S$1006)),FALSE),IF(ISNUMBER(Datos!S730),AND(Datos!S730=INT(Datos!S730),AND(OR(S$1005="",Datos!S730&gt;=S$1005),OR(S$1006="",Datos!S730&lt;=S$1006))),FALSE),OR(ISNUMBER(FIND(";"&amp;UPPER(TRIM(Datos!S730&amp;""))&amp;"=",S$1007)),ISNUMBER(FIND(";"&amp;UPPER(TRIM(Datos!S730&amp;""))&amp;";",S$1007))),OR(UPPER(TRIM(Datos!S730&amp;""))="SÍ",UPPER(TRIM(Datos!S730&amp;""))="SI",UPPER(TRIM(Datos!S730&amp;""))="NO"),IF(ISNUMBER(Datos!S730),AND(OR(S$1005="",Datos!S730&gt;=S$1005),OR(S$1006="",Datos!S730&lt;=S$1006)),FALSE),TRUE))))</f>
        <v>0.0</v>
      </c>
      <c r="T730">
        <f>IF(Datos!T730="",0,IF(AND(T$1008&lt;&gt;"",Datos!T730=T$1008),0,IF(T$1004=0,0,1-CHOOSE(T$1004,IF(ISNUMBER(Datos!T730),AND(OR(T$1005="",Datos!T730&gt;=T$1005),OR(T$1006="",Datos!T730&lt;=T$1006)),FALSE),IF(ISNUMBER(Datos!T730),AND(Datos!T730=INT(Datos!T730),AND(OR(T$1005="",Datos!T730&gt;=T$1005),OR(T$1006="",Datos!T730&lt;=T$1006))),FALSE),OR(ISNUMBER(FIND(";"&amp;UPPER(TRIM(Datos!T730&amp;""))&amp;"=",T$1007)),ISNUMBER(FIND(";"&amp;UPPER(TRIM(Datos!T730&amp;""))&amp;";",T$1007))),OR(UPPER(TRIM(Datos!T730&amp;""))="SÍ",UPPER(TRIM(Datos!T730&amp;""))="SI",UPPER(TRIM(Datos!T730&amp;""))="NO"),IF(ISNUMBER(Datos!T730),AND(OR(T$1005="",Datos!T730&gt;=T$1005),OR(T$1006="",Datos!T730&lt;=T$1006)),FALSE),TRUE))))</f>
        <v>0.0</v>
      </c>
      <c r="U730">
        <f>IF(Datos!U730="",0,IF(AND(U$1008&lt;&gt;"",Datos!U730=U$1008),0,IF(U$1004=0,0,1-CHOOSE(U$1004,IF(ISNUMBER(Datos!U730),AND(OR(U$1005="",Datos!U730&gt;=U$1005),OR(U$1006="",Datos!U730&lt;=U$1006)),FALSE),IF(ISNUMBER(Datos!U730),AND(Datos!U730=INT(Datos!U730),AND(OR(U$1005="",Datos!U730&gt;=U$1005),OR(U$1006="",Datos!U730&lt;=U$1006))),FALSE),OR(ISNUMBER(FIND(";"&amp;UPPER(TRIM(Datos!U730&amp;""))&amp;"=",U$1007)),ISNUMBER(FIND(";"&amp;UPPER(TRIM(Datos!U730&amp;""))&amp;";",U$1007))),OR(UPPER(TRIM(Datos!U730&amp;""))="SÍ",UPPER(TRIM(Datos!U730&amp;""))="SI",UPPER(TRIM(Datos!U730&amp;""))="NO"),IF(ISNUMBER(Datos!U730),AND(OR(U$1005="",Datos!U730&gt;=U$1005),OR(U$1006="",Datos!U730&lt;=U$1006)),FALSE),TRUE))))</f>
        <v>0.0</v>
      </c>
      <c r="V730">
        <f>IF(Datos!V730="",0,IF(AND(V$1008&lt;&gt;"",Datos!V730=V$1008),0,IF(V$1004=0,0,1-CHOOSE(V$1004,IF(ISNUMBER(Datos!V730),AND(OR(V$1005="",Datos!V730&gt;=V$1005),OR(V$1006="",Datos!V730&lt;=V$1006)),FALSE),IF(ISNUMBER(Datos!V730),AND(Datos!V730=INT(Datos!V730),AND(OR(V$1005="",Datos!V730&gt;=V$1005),OR(V$1006="",Datos!V730&lt;=V$1006))),FALSE),OR(ISNUMBER(FIND(";"&amp;UPPER(TRIM(Datos!V730&amp;""))&amp;"=",V$1007)),ISNUMBER(FIND(";"&amp;UPPER(TRIM(Datos!V730&amp;""))&amp;";",V$1007))),OR(UPPER(TRIM(Datos!V730&amp;""))="SÍ",UPPER(TRIM(Datos!V730&amp;""))="SI",UPPER(TRIM(Datos!V730&amp;""))="NO"),IF(ISNUMBER(Datos!V730),AND(OR(V$1005="",Datos!V730&gt;=V$1005),OR(V$1006="",Datos!V730&lt;=V$1006)),FALSE),TRUE))))</f>
        <v>0.0</v>
      </c>
      <c r="W730">
        <f>IF(Datos!W730="",0,IF(AND(W$1008&lt;&gt;"",Datos!W730=W$1008),0,IF(W$1004=0,0,1-CHOOSE(W$1004,IF(ISNUMBER(Datos!W730),AND(OR(W$1005="",Datos!W730&gt;=W$1005),OR(W$1006="",Datos!W730&lt;=W$1006)),FALSE),IF(ISNUMBER(Datos!W730),AND(Datos!W730=INT(Datos!W730),AND(OR(W$1005="",Datos!W730&gt;=W$1005),OR(W$1006="",Datos!W730&lt;=W$1006))),FALSE),OR(ISNUMBER(FIND(";"&amp;UPPER(TRIM(Datos!W730&amp;""))&amp;"=",W$1007)),ISNUMBER(FIND(";"&amp;UPPER(TRIM(Datos!W730&amp;""))&amp;";",W$1007))),OR(UPPER(TRIM(Datos!W730&amp;""))="SÍ",UPPER(TRIM(Datos!W730&amp;""))="SI",UPPER(TRIM(Datos!W730&amp;""))="NO"),IF(ISNUMBER(Datos!W730),AND(OR(W$1005="",Datos!W730&gt;=W$1005),OR(W$1006="",Datos!W730&lt;=W$1006)),FALSE),TRUE))))</f>
        <v>0.0</v>
      </c>
      <c r="X730">
        <f>IF(Datos!X730="",0,IF(AND(X$1008&lt;&gt;"",Datos!X730=X$1008),0,IF(X$1004=0,0,1-CHOOSE(X$1004,IF(ISNUMBER(Datos!X730),AND(OR(X$1005="",Datos!X730&gt;=X$1005),OR(X$1006="",Datos!X730&lt;=X$1006)),FALSE),IF(ISNUMBER(Datos!X730),AND(Datos!X730=INT(Datos!X730),AND(OR(X$1005="",Datos!X730&gt;=X$1005),OR(X$1006="",Datos!X730&lt;=X$1006))),FALSE),OR(ISNUMBER(FIND(";"&amp;UPPER(TRIM(Datos!X730&amp;""))&amp;"=",X$1007)),ISNUMBER(FIND(";"&amp;UPPER(TRIM(Datos!X730&amp;""))&amp;";",X$1007))),OR(UPPER(TRIM(Datos!X730&amp;""))="SÍ",UPPER(TRIM(Datos!X730&amp;""))="SI",UPPER(TRIM(Datos!X730&amp;""))="NO"),IF(ISNUMBER(Datos!X730),AND(OR(X$1005="",Datos!X730&gt;=X$1005),OR(X$1006="",Datos!X730&lt;=X$1006)),FALSE),TRUE))))</f>
        <v>0.0</v>
      </c>
      <c r="Y730">
        <f>IF(Datos!Y730="",0,IF(AND(Y$1008&lt;&gt;"",Datos!Y730=Y$1008),0,IF(Y$1004=0,0,1-CHOOSE(Y$1004,IF(ISNUMBER(Datos!Y730),AND(OR(Y$1005="",Datos!Y730&gt;=Y$1005),OR(Y$1006="",Datos!Y730&lt;=Y$1006)),FALSE),IF(ISNUMBER(Datos!Y730),AND(Datos!Y730=INT(Datos!Y730),AND(OR(Y$1005="",Datos!Y730&gt;=Y$1005),OR(Y$1006="",Datos!Y730&lt;=Y$1006))),FALSE),OR(ISNUMBER(FIND(";"&amp;UPPER(TRIM(Datos!Y730&amp;""))&amp;"=",Y$1007)),ISNUMBER(FIND(";"&amp;UPPER(TRIM(Datos!Y730&amp;""))&amp;";",Y$1007))),OR(UPPER(TRIM(Datos!Y730&amp;""))="SÍ",UPPER(TRIM(Datos!Y730&amp;""))="SI",UPPER(TRIM(Datos!Y730&amp;""))="NO"),IF(ISNUMBER(Datos!Y730),AND(OR(Y$1005="",Datos!Y730&gt;=Y$1005),OR(Y$1006="",Datos!Y730&lt;=Y$1006)),FALSE),TRUE))))</f>
        <v>0.0</v>
      </c>
      <c r="Z730">
        <f>IF(Datos!Z730="",0,IF(AND(Z$1008&lt;&gt;"",Datos!Z730=Z$1008),0,IF(Z$1004=0,0,1-CHOOSE(Z$1004,IF(ISNUMBER(Datos!Z730),AND(OR(Z$1005="",Datos!Z730&gt;=Z$1005),OR(Z$1006="",Datos!Z730&lt;=Z$1006)),FALSE),IF(ISNUMBER(Datos!Z730),AND(Datos!Z730=INT(Datos!Z730),AND(OR(Z$1005="",Datos!Z730&gt;=Z$1005),OR(Z$1006="",Datos!Z730&lt;=Z$1006))),FALSE),OR(ISNUMBER(FIND(";"&amp;UPPER(TRIM(Datos!Z730&amp;""))&amp;"=",Z$1007)),ISNUMBER(FIND(";"&amp;UPPER(TRIM(Datos!Z730&amp;""))&amp;";",Z$1007))),OR(UPPER(TRIM(Datos!Z730&amp;""))="SÍ",UPPER(TRIM(Datos!Z730&amp;""))="SI",UPPER(TRIM(Datos!Z730&amp;""))="NO"),IF(ISNUMBER(Datos!Z730),AND(OR(Z$1005="",Datos!Z730&gt;=Z$1005),OR(Z$1006="",Datos!Z730&lt;=Z$1006)),FALSE),TRUE))))</f>
        <v>0.0</v>
      </c>
      <c r="AA730">
        <f>IF(Datos!AA730="",0,IF(AND(AA$1008&lt;&gt;"",Datos!AA730=AA$1008),0,IF(AA$1004=0,0,1-CHOOSE(AA$1004,IF(ISNUMBER(Datos!AA730),AND(OR(AA$1005="",Datos!AA730&gt;=AA$1005),OR(AA$1006="",Datos!AA730&lt;=AA$1006)),FALSE),IF(ISNUMBER(Datos!AA730),AND(Datos!AA730=INT(Datos!AA730),AND(OR(AA$1005="",Datos!AA730&gt;=AA$1005),OR(AA$1006="",Datos!AA730&lt;=AA$1006))),FALSE),OR(ISNUMBER(FIND(";"&amp;UPPER(TRIM(Datos!AA730&amp;""))&amp;"=",AA$1007)),ISNUMBER(FIND(";"&amp;UPPER(TRIM(Datos!AA730&amp;""))&amp;";",AA$1007))),OR(UPPER(TRIM(Datos!AA730&amp;""))="SÍ",UPPER(TRIM(Datos!AA730&amp;""))="SI",UPPER(TRIM(Datos!AA730&amp;""))="NO"),IF(ISNUMBER(Datos!AA730),AND(OR(AA$1005="",Datos!AA730&gt;=AA$1005),OR(AA$1006="",Datos!AA730&lt;=AA$1006)),FALSE),TRUE))))</f>
        <v>0.0</v>
      </c>
      <c r="AB730">
        <f>IF(Datos!AB730="",0,IF(AND(AB$1008&lt;&gt;"",Datos!AB730=AB$1008),0,IF(AB$1004=0,0,1-CHOOSE(AB$1004,IF(ISNUMBER(Datos!AB730),AND(OR(AB$1005="",Datos!AB730&gt;=AB$1005),OR(AB$1006="",Datos!AB730&lt;=AB$1006)),FALSE),IF(ISNUMBER(Datos!AB730),AND(Datos!AB730=INT(Datos!AB730),AND(OR(AB$1005="",Datos!AB730&gt;=AB$1005),OR(AB$1006="",Datos!AB730&lt;=AB$1006))),FALSE),OR(ISNUMBER(FIND(";"&amp;UPPER(TRIM(Datos!AB730&amp;""))&amp;"=",AB$1007)),ISNUMBER(FIND(";"&amp;UPPER(TRIM(Datos!AB730&amp;""))&amp;";",AB$1007))),OR(UPPER(TRIM(Datos!AB730&amp;""))="SÍ",UPPER(TRIM(Datos!AB730&amp;""))="SI",UPPER(TRIM(Datos!AB730&amp;""))="NO"),IF(ISNUMBER(Datos!AB730),AND(OR(AB$1005="",Datos!AB730&gt;=AB$1005),OR(AB$1006="",Datos!AB730&lt;=AB$1006)),FALSE),TRUE))))</f>
        <v>0.0</v>
      </c>
      <c r="AC730">
        <f>IF(Datos!AC730="",0,IF(AND(AC$1008&lt;&gt;"",Datos!AC730=AC$1008),0,IF(AC$1004=0,0,1-CHOOSE(AC$1004,IF(ISNUMBER(Datos!AC730),AND(OR(AC$1005="",Datos!AC730&gt;=AC$1005),OR(AC$1006="",Datos!AC730&lt;=AC$1006)),FALSE),IF(ISNUMBER(Datos!AC730),AND(Datos!AC730=INT(Datos!AC730),AND(OR(AC$1005="",Datos!AC730&gt;=AC$1005),OR(AC$1006="",Datos!AC730&lt;=AC$1006))),FALSE),OR(ISNUMBER(FIND(";"&amp;UPPER(TRIM(Datos!AC730&amp;""))&amp;"=",AC$1007)),ISNUMBER(FIND(";"&amp;UPPER(TRIM(Datos!AC730&amp;""))&amp;";",AC$1007))),OR(UPPER(TRIM(Datos!AC730&amp;""))="SÍ",UPPER(TRIM(Datos!AC730&amp;""))="SI",UPPER(TRIM(Datos!AC730&amp;""))="NO"),IF(ISNUMBER(Datos!AC730),AND(OR(AC$1005="",Datos!AC730&gt;=AC$1005),OR(AC$1006="",Datos!AC730&lt;=AC$1006)),FALSE),TRUE))))</f>
        <v>0.0</v>
      </c>
      <c r="AD730">
        <f>IF(Datos!AD730="",0,IF(AND(AD$1008&lt;&gt;"",Datos!AD730=AD$1008),0,IF(AD$1004=0,0,1-CHOOSE(AD$1004,IF(ISNUMBER(Datos!AD730),AND(OR(AD$1005="",Datos!AD730&gt;=AD$1005),OR(AD$1006="",Datos!AD730&lt;=AD$1006)),FALSE),IF(ISNUMBER(Datos!AD730),AND(Datos!AD730=INT(Datos!AD730),AND(OR(AD$1005="",Datos!AD730&gt;=AD$1005),OR(AD$1006="",Datos!AD730&lt;=AD$1006))),FALSE),OR(ISNUMBER(FIND(";"&amp;UPPER(TRIM(Datos!AD730&amp;""))&amp;"=",AD$1007)),ISNUMBER(FIND(";"&amp;UPPER(TRIM(Datos!AD730&amp;""))&amp;";",AD$1007))),OR(UPPER(TRIM(Datos!AD730&amp;""))="SÍ",UPPER(TRIM(Datos!AD730&amp;""))="SI",UPPER(TRIM(Datos!AD730&amp;""))="NO"),IF(ISNUMBER(Datos!AD730),AND(OR(AD$1005="",Datos!AD730&gt;=AD$1005),OR(AD$1006="",Datos!AD730&lt;=AD$1006)),FALSE),TRUE))))</f>
        <v>0.0</v>
      </c>
      <c r="AE730">
        <f>IF(Datos!AE730="",0,IF(AND(AE$1008&lt;&gt;"",Datos!AE730=AE$1008),0,IF(AE$1004=0,0,1-CHOOSE(AE$1004,IF(ISNUMBER(Datos!AE730),AND(OR(AE$1005="",Datos!AE730&gt;=AE$1005),OR(AE$1006="",Datos!AE730&lt;=AE$1006)),FALSE),IF(ISNUMBER(Datos!AE730),AND(Datos!AE730=INT(Datos!AE730),AND(OR(AE$1005="",Datos!AE730&gt;=AE$1005),OR(AE$1006="",Datos!AE730&lt;=AE$1006))),FALSE),OR(ISNUMBER(FIND(";"&amp;UPPER(TRIM(Datos!AE730&amp;""))&amp;"=",AE$1007)),ISNUMBER(FIND(";"&amp;UPPER(TRIM(Datos!AE730&amp;""))&amp;";",AE$1007))),OR(UPPER(TRIM(Datos!AE730&amp;""))="SÍ",UPPER(TRIM(Datos!AE730&amp;""))="SI",UPPER(TRIM(Datos!AE730&amp;""))="NO"),IF(ISNUMBER(Datos!AE730),AND(OR(AE$1005="",Datos!AE730&gt;=AE$1005),OR(AE$1006="",Datos!AE730&lt;=AE$1006)),FALSE),TRUE))))</f>
        <v>0.0</v>
      </c>
    </row>
    <row r="731" spans="2:31">
      <c r="B731">
        <f>IF(Datos!B731="",0,IF(AND(B$1008&lt;&gt;"",Datos!B731=B$1008),0,IF(B$1004=0,0,1-CHOOSE(B$1004,IF(ISNUMBER(Datos!B731),AND(OR(B$1005="",Datos!B731&gt;=B$1005),OR(B$1006="",Datos!B731&lt;=B$1006)),FALSE),IF(ISNUMBER(Datos!B731),AND(Datos!B731=INT(Datos!B731),AND(OR(B$1005="",Datos!B731&gt;=B$1005),OR(B$1006="",Datos!B731&lt;=B$1006))),FALSE),OR(ISNUMBER(FIND(";"&amp;UPPER(TRIM(Datos!B731&amp;""))&amp;"=",B$1007)),ISNUMBER(FIND(";"&amp;UPPER(TRIM(Datos!B731&amp;""))&amp;";",B$1007))),OR(UPPER(TRIM(Datos!B731&amp;""))="SÍ",UPPER(TRIM(Datos!B731&amp;""))="SI",UPPER(TRIM(Datos!B731&amp;""))="NO"),IF(ISNUMBER(Datos!B731),AND(OR(B$1005="",Datos!B731&gt;=B$1005),OR(B$1006="",Datos!B731&lt;=B$1006)),FALSE),TRUE))))</f>
        <v>0.0</v>
      </c>
      <c r="C731">
        <f>IF(Datos!C731="",0,IF(AND(C$1008&lt;&gt;"",Datos!C731=C$1008),0,IF(C$1004=0,0,1-CHOOSE(C$1004,IF(ISNUMBER(Datos!C731),AND(OR(C$1005="",Datos!C731&gt;=C$1005),OR(C$1006="",Datos!C731&lt;=C$1006)),FALSE),IF(ISNUMBER(Datos!C731),AND(Datos!C731=INT(Datos!C731),AND(OR(C$1005="",Datos!C731&gt;=C$1005),OR(C$1006="",Datos!C731&lt;=C$1006))),FALSE),OR(ISNUMBER(FIND(";"&amp;UPPER(TRIM(Datos!C731&amp;""))&amp;"=",C$1007)),ISNUMBER(FIND(";"&amp;UPPER(TRIM(Datos!C731&amp;""))&amp;";",C$1007))),OR(UPPER(TRIM(Datos!C731&amp;""))="SÍ",UPPER(TRIM(Datos!C731&amp;""))="SI",UPPER(TRIM(Datos!C731&amp;""))="NO"),IF(ISNUMBER(Datos!C731),AND(OR(C$1005="",Datos!C731&gt;=C$1005),OR(C$1006="",Datos!C731&lt;=C$1006)),FALSE),TRUE))))</f>
        <v>0.0</v>
      </c>
      <c r="D731">
        <f>IF(Datos!D731="",0,IF(AND(D$1008&lt;&gt;"",Datos!D731=D$1008),0,IF(D$1004=0,0,1-CHOOSE(D$1004,IF(ISNUMBER(Datos!D731),AND(OR(D$1005="",Datos!D731&gt;=D$1005),OR(D$1006="",Datos!D731&lt;=D$1006)),FALSE),IF(ISNUMBER(Datos!D731),AND(Datos!D731=INT(Datos!D731),AND(OR(D$1005="",Datos!D731&gt;=D$1005),OR(D$1006="",Datos!D731&lt;=D$1006))),FALSE),OR(ISNUMBER(FIND(";"&amp;UPPER(TRIM(Datos!D731&amp;""))&amp;"=",D$1007)),ISNUMBER(FIND(";"&amp;UPPER(TRIM(Datos!D731&amp;""))&amp;";",D$1007))),OR(UPPER(TRIM(Datos!D731&amp;""))="SÍ",UPPER(TRIM(Datos!D731&amp;""))="SI",UPPER(TRIM(Datos!D731&amp;""))="NO"),IF(ISNUMBER(Datos!D731),AND(OR(D$1005="",Datos!D731&gt;=D$1005),OR(D$1006="",Datos!D731&lt;=D$1006)),FALSE),TRUE))))</f>
        <v>0.0</v>
      </c>
      <c r="E731">
        <f>IF(Datos!E731="",0,IF(AND(E$1008&lt;&gt;"",Datos!E731=E$1008),0,IF(E$1004=0,0,1-CHOOSE(E$1004,IF(ISNUMBER(Datos!E731),AND(OR(E$1005="",Datos!E731&gt;=E$1005),OR(E$1006="",Datos!E731&lt;=E$1006)),FALSE),IF(ISNUMBER(Datos!E731),AND(Datos!E731=INT(Datos!E731),AND(OR(E$1005="",Datos!E731&gt;=E$1005),OR(E$1006="",Datos!E731&lt;=E$1006))),FALSE),OR(ISNUMBER(FIND(";"&amp;UPPER(TRIM(Datos!E731&amp;""))&amp;"=",E$1007)),ISNUMBER(FIND(";"&amp;UPPER(TRIM(Datos!E731&amp;""))&amp;";",E$1007))),OR(UPPER(TRIM(Datos!E731&amp;""))="SÍ",UPPER(TRIM(Datos!E731&amp;""))="SI",UPPER(TRIM(Datos!E731&amp;""))="NO"),IF(ISNUMBER(Datos!E731),AND(OR(E$1005="",Datos!E731&gt;=E$1005),OR(E$1006="",Datos!E731&lt;=E$1006)),FALSE),TRUE))))</f>
        <v>0.0</v>
      </c>
      <c r="F731">
        <f>IF(Datos!F731="",0,IF(AND(F$1008&lt;&gt;"",Datos!F731=F$1008),0,IF(F$1004=0,0,1-CHOOSE(F$1004,IF(ISNUMBER(Datos!F731),AND(OR(F$1005="",Datos!F731&gt;=F$1005),OR(F$1006="",Datos!F731&lt;=F$1006)),FALSE),IF(ISNUMBER(Datos!F731),AND(Datos!F731=INT(Datos!F731),AND(OR(F$1005="",Datos!F731&gt;=F$1005),OR(F$1006="",Datos!F731&lt;=F$1006))),FALSE),OR(ISNUMBER(FIND(";"&amp;UPPER(TRIM(Datos!F731&amp;""))&amp;"=",F$1007)),ISNUMBER(FIND(";"&amp;UPPER(TRIM(Datos!F731&amp;""))&amp;";",F$1007))),OR(UPPER(TRIM(Datos!F731&amp;""))="SÍ",UPPER(TRIM(Datos!F731&amp;""))="SI",UPPER(TRIM(Datos!F731&amp;""))="NO"),IF(ISNUMBER(Datos!F731),AND(OR(F$1005="",Datos!F731&gt;=F$1005),OR(F$1006="",Datos!F731&lt;=F$1006)),FALSE),TRUE))))</f>
        <v>0.0</v>
      </c>
      <c r="G731">
        <f>IF(Datos!G731="",0,IF(AND(G$1008&lt;&gt;"",Datos!G731=G$1008),0,IF(G$1004=0,0,1-CHOOSE(G$1004,IF(ISNUMBER(Datos!G731),AND(OR(G$1005="",Datos!G731&gt;=G$1005),OR(G$1006="",Datos!G731&lt;=G$1006)),FALSE),IF(ISNUMBER(Datos!G731),AND(Datos!G731=INT(Datos!G731),AND(OR(G$1005="",Datos!G731&gt;=G$1005),OR(G$1006="",Datos!G731&lt;=G$1006))),FALSE),OR(ISNUMBER(FIND(";"&amp;UPPER(TRIM(Datos!G731&amp;""))&amp;"=",G$1007)),ISNUMBER(FIND(";"&amp;UPPER(TRIM(Datos!G731&amp;""))&amp;";",G$1007))),OR(UPPER(TRIM(Datos!G731&amp;""))="SÍ",UPPER(TRIM(Datos!G731&amp;""))="SI",UPPER(TRIM(Datos!G731&amp;""))="NO"),IF(ISNUMBER(Datos!G731),AND(OR(G$1005="",Datos!G731&gt;=G$1005),OR(G$1006="",Datos!G731&lt;=G$1006)),FALSE),TRUE))))</f>
        <v>0.0</v>
      </c>
      <c r="H731">
        <f>IF(Datos!H731="",0,IF(AND(H$1008&lt;&gt;"",Datos!H731=H$1008),0,IF(H$1004=0,0,1-CHOOSE(H$1004,IF(ISNUMBER(Datos!H731),AND(OR(H$1005="",Datos!H731&gt;=H$1005),OR(H$1006="",Datos!H731&lt;=H$1006)),FALSE),IF(ISNUMBER(Datos!H731),AND(Datos!H731=INT(Datos!H731),AND(OR(H$1005="",Datos!H731&gt;=H$1005),OR(H$1006="",Datos!H731&lt;=H$1006))),FALSE),OR(ISNUMBER(FIND(";"&amp;UPPER(TRIM(Datos!H731&amp;""))&amp;"=",H$1007)),ISNUMBER(FIND(";"&amp;UPPER(TRIM(Datos!H731&amp;""))&amp;";",H$1007))),OR(UPPER(TRIM(Datos!H731&amp;""))="SÍ",UPPER(TRIM(Datos!H731&amp;""))="SI",UPPER(TRIM(Datos!H731&amp;""))="NO"),IF(ISNUMBER(Datos!H731),AND(OR(H$1005="",Datos!H731&gt;=H$1005),OR(H$1006="",Datos!H731&lt;=H$1006)),FALSE),TRUE))))</f>
        <v>0.0</v>
      </c>
      <c r="I731">
        <f>IF(Datos!I731="",0,IF(AND(I$1008&lt;&gt;"",Datos!I731=I$1008),0,IF(I$1004=0,0,1-CHOOSE(I$1004,IF(ISNUMBER(Datos!I731),AND(OR(I$1005="",Datos!I731&gt;=I$1005),OR(I$1006="",Datos!I731&lt;=I$1006)),FALSE),IF(ISNUMBER(Datos!I731),AND(Datos!I731=INT(Datos!I731),AND(OR(I$1005="",Datos!I731&gt;=I$1005),OR(I$1006="",Datos!I731&lt;=I$1006))),FALSE),OR(ISNUMBER(FIND(";"&amp;UPPER(TRIM(Datos!I731&amp;""))&amp;"=",I$1007)),ISNUMBER(FIND(";"&amp;UPPER(TRIM(Datos!I731&amp;""))&amp;";",I$1007))),OR(UPPER(TRIM(Datos!I731&amp;""))="SÍ",UPPER(TRIM(Datos!I731&amp;""))="SI",UPPER(TRIM(Datos!I731&amp;""))="NO"),IF(ISNUMBER(Datos!I731),AND(OR(I$1005="",Datos!I731&gt;=I$1005),OR(I$1006="",Datos!I731&lt;=I$1006)),FALSE),TRUE))))</f>
        <v>0.0</v>
      </c>
      <c r="J731">
        <f>IF(Datos!J731="",0,IF(AND(J$1008&lt;&gt;"",Datos!J731=J$1008),0,IF(J$1004=0,0,1-CHOOSE(J$1004,IF(ISNUMBER(Datos!J731),AND(OR(J$1005="",Datos!J731&gt;=J$1005),OR(J$1006="",Datos!J731&lt;=J$1006)),FALSE),IF(ISNUMBER(Datos!J731),AND(Datos!J731=INT(Datos!J731),AND(OR(J$1005="",Datos!J731&gt;=J$1005),OR(J$1006="",Datos!J731&lt;=J$1006))),FALSE),OR(ISNUMBER(FIND(";"&amp;UPPER(TRIM(Datos!J731&amp;""))&amp;"=",J$1007)),ISNUMBER(FIND(";"&amp;UPPER(TRIM(Datos!J731&amp;""))&amp;";",J$1007))),OR(UPPER(TRIM(Datos!J731&amp;""))="SÍ",UPPER(TRIM(Datos!J731&amp;""))="SI",UPPER(TRIM(Datos!J731&amp;""))="NO"),IF(ISNUMBER(Datos!J731),AND(OR(J$1005="",Datos!J731&gt;=J$1005),OR(J$1006="",Datos!J731&lt;=J$1006)),FALSE),TRUE))))</f>
        <v>0.0</v>
      </c>
      <c r="K731">
        <f>IF(Datos!K731="",0,IF(AND(K$1008&lt;&gt;"",Datos!K731=K$1008),0,IF(K$1004=0,0,1-CHOOSE(K$1004,IF(ISNUMBER(Datos!K731),AND(OR(K$1005="",Datos!K731&gt;=K$1005),OR(K$1006="",Datos!K731&lt;=K$1006)),FALSE),IF(ISNUMBER(Datos!K731),AND(Datos!K731=INT(Datos!K731),AND(OR(K$1005="",Datos!K731&gt;=K$1005),OR(K$1006="",Datos!K731&lt;=K$1006))),FALSE),OR(ISNUMBER(FIND(";"&amp;UPPER(TRIM(Datos!K731&amp;""))&amp;"=",K$1007)),ISNUMBER(FIND(";"&amp;UPPER(TRIM(Datos!K731&amp;""))&amp;";",K$1007))),OR(UPPER(TRIM(Datos!K731&amp;""))="SÍ",UPPER(TRIM(Datos!K731&amp;""))="SI",UPPER(TRIM(Datos!K731&amp;""))="NO"),IF(ISNUMBER(Datos!K731),AND(OR(K$1005="",Datos!K731&gt;=K$1005),OR(K$1006="",Datos!K731&lt;=K$1006)),FALSE),TRUE))))</f>
        <v>0.0</v>
      </c>
      <c r="L731">
        <f>IF(Datos!L731="",0,IF(AND(L$1008&lt;&gt;"",Datos!L731=L$1008),0,IF(L$1004=0,0,1-CHOOSE(L$1004,IF(ISNUMBER(Datos!L731),AND(OR(L$1005="",Datos!L731&gt;=L$1005),OR(L$1006="",Datos!L731&lt;=L$1006)),FALSE),IF(ISNUMBER(Datos!L731),AND(Datos!L731=INT(Datos!L731),AND(OR(L$1005="",Datos!L731&gt;=L$1005),OR(L$1006="",Datos!L731&lt;=L$1006))),FALSE),OR(ISNUMBER(FIND(";"&amp;UPPER(TRIM(Datos!L731&amp;""))&amp;"=",L$1007)),ISNUMBER(FIND(";"&amp;UPPER(TRIM(Datos!L731&amp;""))&amp;";",L$1007))),OR(UPPER(TRIM(Datos!L731&amp;""))="SÍ",UPPER(TRIM(Datos!L731&amp;""))="SI",UPPER(TRIM(Datos!L731&amp;""))="NO"),IF(ISNUMBER(Datos!L731),AND(OR(L$1005="",Datos!L731&gt;=L$1005),OR(L$1006="",Datos!L731&lt;=L$1006)),FALSE),TRUE))))</f>
        <v>0.0</v>
      </c>
      <c r="M731">
        <f>IF(Datos!M731="",0,IF(AND(M$1008&lt;&gt;"",Datos!M731=M$1008),0,IF(M$1004=0,0,1-CHOOSE(M$1004,IF(ISNUMBER(Datos!M731),AND(OR(M$1005="",Datos!M731&gt;=M$1005),OR(M$1006="",Datos!M731&lt;=M$1006)),FALSE),IF(ISNUMBER(Datos!M731),AND(Datos!M731=INT(Datos!M731),AND(OR(M$1005="",Datos!M731&gt;=M$1005),OR(M$1006="",Datos!M731&lt;=M$1006))),FALSE),OR(ISNUMBER(FIND(";"&amp;UPPER(TRIM(Datos!M731&amp;""))&amp;"=",M$1007)),ISNUMBER(FIND(";"&amp;UPPER(TRIM(Datos!M731&amp;""))&amp;";",M$1007))),OR(UPPER(TRIM(Datos!M731&amp;""))="SÍ",UPPER(TRIM(Datos!M731&amp;""))="SI",UPPER(TRIM(Datos!M731&amp;""))="NO"),IF(ISNUMBER(Datos!M731),AND(OR(M$1005="",Datos!M731&gt;=M$1005),OR(M$1006="",Datos!M731&lt;=M$1006)),FALSE),TRUE))))</f>
        <v>0.0</v>
      </c>
      <c r="N731">
        <f>IF(Datos!N731="",0,IF(AND(N$1008&lt;&gt;"",Datos!N731=N$1008),0,IF(N$1004=0,0,1-CHOOSE(N$1004,IF(ISNUMBER(Datos!N731),AND(OR(N$1005="",Datos!N731&gt;=N$1005),OR(N$1006="",Datos!N731&lt;=N$1006)),FALSE),IF(ISNUMBER(Datos!N731),AND(Datos!N731=INT(Datos!N731),AND(OR(N$1005="",Datos!N731&gt;=N$1005),OR(N$1006="",Datos!N731&lt;=N$1006))),FALSE),OR(ISNUMBER(FIND(";"&amp;UPPER(TRIM(Datos!N731&amp;""))&amp;"=",N$1007)),ISNUMBER(FIND(";"&amp;UPPER(TRIM(Datos!N731&amp;""))&amp;";",N$1007))),OR(UPPER(TRIM(Datos!N731&amp;""))="SÍ",UPPER(TRIM(Datos!N731&amp;""))="SI",UPPER(TRIM(Datos!N731&amp;""))="NO"),IF(ISNUMBER(Datos!N731),AND(OR(N$1005="",Datos!N731&gt;=N$1005),OR(N$1006="",Datos!N731&lt;=N$1006)),FALSE),TRUE))))</f>
        <v>0.0</v>
      </c>
      <c r="O731">
        <f>IF(Datos!O731="",0,IF(AND(O$1008&lt;&gt;"",Datos!O731=O$1008),0,IF(O$1004=0,0,1-CHOOSE(O$1004,IF(ISNUMBER(Datos!O731),AND(OR(O$1005="",Datos!O731&gt;=O$1005),OR(O$1006="",Datos!O731&lt;=O$1006)),FALSE),IF(ISNUMBER(Datos!O731),AND(Datos!O731=INT(Datos!O731),AND(OR(O$1005="",Datos!O731&gt;=O$1005),OR(O$1006="",Datos!O731&lt;=O$1006))),FALSE),OR(ISNUMBER(FIND(";"&amp;UPPER(TRIM(Datos!O731&amp;""))&amp;"=",O$1007)),ISNUMBER(FIND(";"&amp;UPPER(TRIM(Datos!O731&amp;""))&amp;";",O$1007))),OR(UPPER(TRIM(Datos!O731&amp;""))="SÍ",UPPER(TRIM(Datos!O731&amp;""))="SI",UPPER(TRIM(Datos!O731&amp;""))="NO"),IF(ISNUMBER(Datos!O731),AND(OR(O$1005="",Datos!O731&gt;=O$1005),OR(O$1006="",Datos!O731&lt;=O$1006)),FALSE),TRUE))))</f>
        <v>0.0</v>
      </c>
      <c r="P731">
        <f>IF(Datos!P731="",0,IF(AND(P$1008&lt;&gt;"",Datos!P731=P$1008),0,IF(P$1004=0,0,1-CHOOSE(P$1004,IF(ISNUMBER(Datos!P731),AND(OR(P$1005="",Datos!P731&gt;=P$1005),OR(P$1006="",Datos!P731&lt;=P$1006)),FALSE),IF(ISNUMBER(Datos!P731),AND(Datos!P731=INT(Datos!P731),AND(OR(P$1005="",Datos!P731&gt;=P$1005),OR(P$1006="",Datos!P731&lt;=P$1006))),FALSE),OR(ISNUMBER(FIND(";"&amp;UPPER(TRIM(Datos!P731&amp;""))&amp;"=",P$1007)),ISNUMBER(FIND(";"&amp;UPPER(TRIM(Datos!P731&amp;""))&amp;";",P$1007))),OR(UPPER(TRIM(Datos!P731&amp;""))="SÍ",UPPER(TRIM(Datos!P731&amp;""))="SI",UPPER(TRIM(Datos!P731&amp;""))="NO"),IF(ISNUMBER(Datos!P731),AND(OR(P$1005="",Datos!P731&gt;=P$1005),OR(P$1006="",Datos!P731&lt;=P$1006)),FALSE),TRUE))))</f>
        <v>0.0</v>
      </c>
      <c r="Q731">
        <f>IF(Datos!Q731="",0,IF(AND(Q$1008&lt;&gt;"",Datos!Q731=Q$1008),0,IF(Q$1004=0,0,1-CHOOSE(Q$1004,IF(ISNUMBER(Datos!Q731),AND(OR(Q$1005="",Datos!Q731&gt;=Q$1005),OR(Q$1006="",Datos!Q731&lt;=Q$1006)),FALSE),IF(ISNUMBER(Datos!Q731),AND(Datos!Q731=INT(Datos!Q731),AND(OR(Q$1005="",Datos!Q731&gt;=Q$1005),OR(Q$1006="",Datos!Q731&lt;=Q$1006))),FALSE),OR(ISNUMBER(FIND(";"&amp;UPPER(TRIM(Datos!Q731&amp;""))&amp;"=",Q$1007)),ISNUMBER(FIND(";"&amp;UPPER(TRIM(Datos!Q731&amp;""))&amp;";",Q$1007))),OR(UPPER(TRIM(Datos!Q731&amp;""))="SÍ",UPPER(TRIM(Datos!Q731&amp;""))="SI",UPPER(TRIM(Datos!Q731&amp;""))="NO"),IF(ISNUMBER(Datos!Q731),AND(OR(Q$1005="",Datos!Q731&gt;=Q$1005),OR(Q$1006="",Datos!Q731&lt;=Q$1006)),FALSE),TRUE))))</f>
        <v>0.0</v>
      </c>
      <c r="R731">
        <f>IF(Datos!R731="",0,IF(AND(R$1008&lt;&gt;"",Datos!R731=R$1008),0,IF(R$1004=0,0,1-CHOOSE(R$1004,IF(ISNUMBER(Datos!R731),AND(OR(R$1005="",Datos!R731&gt;=R$1005),OR(R$1006="",Datos!R731&lt;=R$1006)),FALSE),IF(ISNUMBER(Datos!R731),AND(Datos!R731=INT(Datos!R731),AND(OR(R$1005="",Datos!R731&gt;=R$1005),OR(R$1006="",Datos!R731&lt;=R$1006))),FALSE),OR(ISNUMBER(FIND(";"&amp;UPPER(TRIM(Datos!R731&amp;""))&amp;"=",R$1007)),ISNUMBER(FIND(";"&amp;UPPER(TRIM(Datos!R731&amp;""))&amp;";",R$1007))),OR(UPPER(TRIM(Datos!R731&amp;""))="SÍ",UPPER(TRIM(Datos!R731&amp;""))="SI",UPPER(TRIM(Datos!R731&amp;""))="NO"),IF(ISNUMBER(Datos!R731),AND(OR(R$1005="",Datos!R731&gt;=R$1005),OR(R$1006="",Datos!R731&lt;=R$1006)),FALSE),TRUE))))</f>
        <v>0.0</v>
      </c>
      <c r="S731">
        <f>IF(Datos!S731="",0,IF(AND(S$1008&lt;&gt;"",Datos!S731=S$1008),0,IF(S$1004=0,0,1-CHOOSE(S$1004,IF(ISNUMBER(Datos!S731),AND(OR(S$1005="",Datos!S731&gt;=S$1005),OR(S$1006="",Datos!S731&lt;=S$1006)),FALSE),IF(ISNUMBER(Datos!S731),AND(Datos!S731=INT(Datos!S731),AND(OR(S$1005="",Datos!S731&gt;=S$1005),OR(S$1006="",Datos!S731&lt;=S$1006))),FALSE),OR(ISNUMBER(FIND(";"&amp;UPPER(TRIM(Datos!S731&amp;""))&amp;"=",S$1007)),ISNUMBER(FIND(";"&amp;UPPER(TRIM(Datos!S731&amp;""))&amp;";",S$1007))),OR(UPPER(TRIM(Datos!S731&amp;""))="SÍ",UPPER(TRIM(Datos!S731&amp;""))="SI",UPPER(TRIM(Datos!S731&amp;""))="NO"),IF(ISNUMBER(Datos!S731),AND(OR(S$1005="",Datos!S731&gt;=S$1005),OR(S$1006="",Datos!S731&lt;=S$1006)),FALSE),TRUE))))</f>
        <v>0.0</v>
      </c>
      <c r="T731">
        <f>IF(Datos!T731="",0,IF(AND(T$1008&lt;&gt;"",Datos!T731=T$1008),0,IF(T$1004=0,0,1-CHOOSE(T$1004,IF(ISNUMBER(Datos!T731),AND(OR(T$1005="",Datos!T731&gt;=T$1005),OR(T$1006="",Datos!T731&lt;=T$1006)),FALSE),IF(ISNUMBER(Datos!T731),AND(Datos!T731=INT(Datos!T731),AND(OR(T$1005="",Datos!T731&gt;=T$1005),OR(T$1006="",Datos!T731&lt;=T$1006))),FALSE),OR(ISNUMBER(FIND(";"&amp;UPPER(TRIM(Datos!T731&amp;""))&amp;"=",T$1007)),ISNUMBER(FIND(";"&amp;UPPER(TRIM(Datos!T731&amp;""))&amp;";",T$1007))),OR(UPPER(TRIM(Datos!T731&amp;""))="SÍ",UPPER(TRIM(Datos!T731&amp;""))="SI",UPPER(TRIM(Datos!T731&amp;""))="NO"),IF(ISNUMBER(Datos!T731),AND(OR(T$1005="",Datos!T731&gt;=T$1005),OR(T$1006="",Datos!T731&lt;=T$1006)),FALSE),TRUE))))</f>
        <v>0.0</v>
      </c>
      <c r="U731">
        <f>IF(Datos!U731="",0,IF(AND(U$1008&lt;&gt;"",Datos!U731=U$1008),0,IF(U$1004=0,0,1-CHOOSE(U$1004,IF(ISNUMBER(Datos!U731),AND(OR(U$1005="",Datos!U731&gt;=U$1005),OR(U$1006="",Datos!U731&lt;=U$1006)),FALSE),IF(ISNUMBER(Datos!U731),AND(Datos!U731=INT(Datos!U731),AND(OR(U$1005="",Datos!U731&gt;=U$1005),OR(U$1006="",Datos!U731&lt;=U$1006))),FALSE),OR(ISNUMBER(FIND(";"&amp;UPPER(TRIM(Datos!U731&amp;""))&amp;"=",U$1007)),ISNUMBER(FIND(";"&amp;UPPER(TRIM(Datos!U731&amp;""))&amp;";",U$1007))),OR(UPPER(TRIM(Datos!U731&amp;""))="SÍ",UPPER(TRIM(Datos!U731&amp;""))="SI",UPPER(TRIM(Datos!U731&amp;""))="NO"),IF(ISNUMBER(Datos!U731),AND(OR(U$1005="",Datos!U731&gt;=U$1005),OR(U$1006="",Datos!U731&lt;=U$1006)),FALSE),TRUE))))</f>
        <v>0.0</v>
      </c>
      <c r="V731">
        <f>IF(Datos!V731="",0,IF(AND(V$1008&lt;&gt;"",Datos!V731=V$1008),0,IF(V$1004=0,0,1-CHOOSE(V$1004,IF(ISNUMBER(Datos!V731),AND(OR(V$1005="",Datos!V731&gt;=V$1005),OR(V$1006="",Datos!V731&lt;=V$1006)),FALSE),IF(ISNUMBER(Datos!V731),AND(Datos!V731=INT(Datos!V731),AND(OR(V$1005="",Datos!V731&gt;=V$1005),OR(V$1006="",Datos!V731&lt;=V$1006))),FALSE),OR(ISNUMBER(FIND(";"&amp;UPPER(TRIM(Datos!V731&amp;""))&amp;"=",V$1007)),ISNUMBER(FIND(";"&amp;UPPER(TRIM(Datos!V731&amp;""))&amp;";",V$1007))),OR(UPPER(TRIM(Datos!V731&amp;""))="SÍ",UPPER(TRIM(Datos!V731&amp;""))="SI",UPPER(TRIM(Datos!V731&amp;""))="NO"),IF(ISNUMBER(Datos!V731),AND(OR(V$1005="",Datos!V731&gt;=V$1005),OR(V$1006="",Datos!V731&lt;=V$1006)),FALSE),TRUE))))</f>
        <v>0.0</v>
      </c>
      <c r="W731">
        <f>IF(Datos!W731="",0,IF(AND(W$1008&lt;&gt;"",Datos!W731=W$1008),0,IF(W$1004=0,0,1-CHOOSE(W$1004,IF(ISNUMBER(Datos!W731),AND(OR(W$1005="",Datos!W731&gt;=W$1005),OR(W$1006="",Datos!W731&lt;=W$1006)),FALSE),IF(ISNUMBER(Datos!W731),AND(Datos!W731=INT(Datos!W731),AND(OR(W$1005="",Datos!W731&gt;=W$1005),OR(W$1006="",Datos!W731&lt;=W$1006))),FALSE),OR(ISNUMBER(FIND(";"&amp;UPPER(TRIM(Datos!W731&amp;""))&amp;"=",W$1007)),ISNUMBER(FIND(";"&amp;UPPER(TRIM(Datos!W731&amp;""))&amp;";",W$1007))),OR(UPPER(TRIM(Datos!W731&amp;""))="SÍ",UPPER(TRIM(Datos!W731&amp;""))="SI",UPPER(TRIM(Datos!W731&amp;""))="NO"),IF(ISNUMBER(Datos!W731),AND(OR(W$1005="",Datos!W731&gt;=W$1005),OR(W$1006="",Datos!W731&lt;=W$1006)),FALSE),TRUE))))</f>
        <v>0.0</v>
      </c>
      <c r="X731">
        <f>IF(Datos!X731="",0,IF(AND(X$1008&lt;&gt;"",Datos!X731=X$1008),0,IF(X$1004=0,0,1-CHOOSE(X$1004,IF(ISNUMBER(Datos!X731),AND(OR(X$1005="",Datos!X731&gt;=X$1005),OR(X$1006="",Datos!X731&lt;=X$1006)),FALSE),IF(ISNUMBER(Datos!X731),AND(Datos!X731=INT(Datos!X731),AND(OR(X$1005="",Datos!X731&gt;=X$1005),OR(X$1006="",Datos!X731&lt;=X$1006))),FALSE),OR(ISNUMBER(FIND(";"&amp;UPPER(TRIM(Datos!X731&amp;""))&amp;"=",X$1007)),ISNUMBER(FIND(";"&amp;UPPER(TRIM(Datos!X731&amp;""))&amp;";",X$1007))),OR(UPPER(TRIM(Datos!X731&amp;""))="SÍ",UPPER(TRIM(Datos!X731&amp;""))="SI",UPPER(TRIM(Datos!X731&amp;""))="NO"),IF(ISNUMBER(Datos!X731),AND(OR(X$1005="",Datos!X731&gt;=X$1005),OR(X$1006="",Datos!X731&lt;=X$1006)),FALSE),TRUE))))</f>
        <v>0.0</v>
      </c>
      <c r="Y731">
        <f>IF(Datos!Y731="",0,IF(AND(Y$1008&lt;&gt;"",Datos!Y731=Y$1008),0,IF(Y$1004=0,0,1-CHOOSE(Y$1004,IF(ISNUMBER(Datos!Y731),AND(OR(Y$1005="",Datos!Y731&gt;=Y$1005),OR(Y$1006="",Datos!Y731&lt;=Y$1006)),FALSE),IF(ISNUMBER(Datos!Y731),AND(Datos!Y731=INT(Datos!Y731),AND(OR(Y$1005="",Datos!Y731&gt;=Y$1005),OR(Y$1006="",Datos!Y731&lt;=Y$1006))),FALSE),OR(ISNUMBER(FIND(";"&amp;UPPER(TRIM(Datos!Y731&amp;""))&amp;"=",Y$1007)),ISNUMBER(FIND(";"&amp;UPPER(TRIM(Datos!Y731&amp;""))&amp;";",Y$1007))),OR(UPPER(TRIM(Datos!Y731&amp;""))="SÍ",UPPER(TRIM(Datos!Y731&amp;""))="SI",UPPER(TRIM(Datos!Y731&amp;""))="NO"),IF(ISNUMBER(Datos!Y731),AND(OR(Y$1005="",Datos!Y731&gt;=Y$1005),OR(Y$1006="",Datos!Y731&lt;=Y$1006)),FALSE),TRUE))))</f>
        <v>0.0</v>
      </c>
      <c r="Z731">
        <f>IF(Datos!Z731="",0,IF(AND(Z$1008&lt;&gt;"",Datos!Z731=Z$1008),0,IF(Z$1004=0,0,1-CHOOSE(Z$1004,IF(ISNUMBER(Datos!Z731),AND(OR(Z$1005="",Datos!Z731&gt;=Z$1005),OR(Z$1006="",Datos!Z731&lt;=Z$1006)),FALSE),IF(ISNUMBER(Datos!Z731),AND(Datos!Z731=INT(Datos!Z731),AND(OR(Z$1005="",Datos!Z731&gt;=Z$1005),OR(Z$1006="",Datos!Z731&lt;=Z$1006))),FALSE),OR(ISNUMBER(FIND(";"&amp;UPPER(TRIM(Datos!Z731&amp;""))&amp;"=",Z$1007)),ISNUMBER(FIND(";"&amp;UPPER(TRIM(Datos!Z731&amp;""))&amp;";",Z$1007))),OR(UPPER(TRIM(Datos!Z731&amp;""))="SÍ",UPPER(TRIM(Datos!Z731&amp;""))="SI",UPPER(TRIM(Datos!Z731&amp;""))="NO"),IF(ISNUMBER(Datos!Z731),AND(OR(Z$1005="",Datos!Z731&gt;=Z$1005),OR(Z$1006="",Datos!Z731&lt;=Z$1006)),FALSE),TRUE))))</f>
        <v>0.0</v>
      </c>
      <c r="AA731">
        <f>IF(Datos!AA731="",0,IF(AND(AA$1008&lt;&gt;"",Datos!AA731=AA$1008),0,IF(AA$1004=0,0,1-CHOOSE(AA$1004,IF(ISNUMBER(Datos!AA731),AND(OR(AA$1005="",Datos!AA731&gt;=AA$1005),OR(AA$1006="",Datos!AA731&lt;=AA$1006)),FALSE),IF(ISNUMBER(Datos!AA731),AND(Datos!AA731=INT(Datos!AA731),AND(OR(AA$1005="",Datos!AA731&gt;=AA$1005),OR(AA$1006="",Datos!AA731&lt;=AA$1006))),FALSE),OR(ISNUMBER(FIND(";"&amp;UPPER(TRIM(Datos!AA731&amp;""))&amp;"=",AA$1007)),ISNUMBER(FIND(";"&amp;UPPER(TRIM(Datos!AA731&amp;""))&amp;";",AA$1007))),OR(UPPER(TRIM(Datos!AA731&amp;""))="SÍ",UPPER(TRIM(Datos!AA731&amp;""))="SI",UPPER(TRIM(Datos!AA731&amp;""))="NO"),IF(ISNUMBER(Datos!AA731),AND(OR(AA$1005="",Datos!AA731&gt;=AA$1005),OR(AA$1006="",Datos!AA731&lt;=AA$1006)),FALSE),TRUE))))</f>
        <v>0.0</v>
      </c>
      <c r="AB731">
        <f>IF(Datos!AB731="",0,IF(AND(AB$1008&lt;&gt;"",Datos!AB731=AB$1008),0,IF(AB$1004=0,0,1-CHOOSE(AB$1004,IF(ISNUMBER(Datos!AB731),AND(OR(AB$1005="",Datos!AB731&gt;=AB$1005),OR(AB$1006="",Datos!AB731&lt;=AB$1006)),FALSE),IF(ISNUMBER(Datos!AB731),AND(Datos!AB731=INT(Datos!AB731),AND(OR(AB$1005="",Datos!AB731&gt;=AB$1005),OR(AB$1006="",Datos!AB731&lt;=AB$1006))),FALSE),OR(ISNUMBER(FIND(";"&amp;UPPER(TRIM(Datos!AB731&amp;""))&amp;"=",AB$1007)),ISNUMBER(FIND(";"&amp;UPPER(TRIM(Datos!AB731&amp;""))&amp;";",AB$1007))),OR(UPPER(TRIM(Datos!AB731&amp;""))="SÍ",UPPER(TRIM(Datos!AB731&amp;""))="SI",UPPER(TRIM(Datos!AB731&amp;""))="NO"),IF(ISNUMBER(Datos!AB731),AND(OR(AB$1005="",Datos!AB731&gt;=AB$1005),OR(AB$1006="",Datos!AB731&lt;=AB$1006)),FALSE),TRUE))))</f>
        <v>0.0</v>
      </c>
      <c r="AC731">
        <f>IF(Datos!AC731="",0,IF(AND(AC$1008&lt;&gt;"",Datos!AC731=AC$1008),0,IF(AC$1004=0,0,1-CHOOSE(AC$1004,IF(ISNUMBER(Datos!AC731),AND(OR(AC$1005="",Datos!AC731&gt;=AC$1005),OR(AC$1006="",Datos!AC731&lt;=AC$1006)),FALSE),IF(ISNUMBER(Datos!AC731),AND(Datos!AC731=INT(Datos!AC731),AND(OR(AC$1005="",Datos!AC731&gt;=AC$1005),OR(AC$1006="",Datos!AC731&lt;=AC$1006))),FALSE),OR(ISNUMBER(FIND(";"&amp;UPPER(TRIM(Datos!AC731&amp;""))&amp;"=",AC$1007)),ISNUMBER(FIND(";"&amp;UPPER(TRIM(Datos!AC731&amp;""))&amp;";",AC$1007))),OR(UPPER(TRIM(Datos!AC731&amp;""))="SÍ",UPPER(TRIM(Datos!AC731&amp;""))="SI",UPPER(TRIM(Datos!AC731&amp;""))="NO"),IF(ISNUMBER(Datos!AC731),AND(OR(AC$1005="",Datos!AC731&gt;=AC$1005),OR(AC$1006="",Datos!AC731&lt;=AC$1006)),FALSE),TRUE))))</f>
        <v>0.0</v>
      </c>
      <c r="AD731">
        <f>IF(Datos!AD731="",0,IF(AND(AD$1008&lt;&gt;"",Datos!AD731=AD$1008),0,IF(AD$1004=0,0,1-CHOOSE(AD$1004,IF(ISNUMBER(Datos!AD731),AND(OR(AD$1005="",Datos!AD731&gt;=AD$1005),OR(AD$1006="",Datos!AD731&lt;=AD$1006)),FALSE),IF(ISNUMBER(Datos!AD731),AND(Datos!AD731=INT(Datos!AD731),AND(OR(AD$1005="",Datos!AD731&gt;=AD$1005),OR(AD$1006="",Datos!AD731&lt;=AD$1006))),FALSE),OR(ISNUMBER(FIND(";"&amp;UPPER(TRIM(Datos!AD731&amp;""))&amp;"=",AD$1007)),ISNUMBER(FIND(";"&amp;UPPER(TRIM(Datos!AD731&amp;""))&amp;";",AD$1007))),OR(UPPER(TRIM(Datos!AD731&amp;""))="SÍ",UPPER(TRIM(Datos!AD731&amp;""))="SI",UPPER(TRIM(Datos!AD731&amp;""))="NO"),IF(ISNUMBER(Datos!AD731),AND(OR(AD$1005="",Datos!AD731&gt;=AD$1005),OR(AD$1006="",Datos!AD731&lt;=AD$1006)),FALSE),TRUE))))</f>
        <v>0.0</v>
      </c>
      <c r="AE731">
        <f>IF(Datos!AE731="",0,IF(AND(AE$1008&lt;&gt;"",Datos!AE731=AE$1008),0,IF(AE$1004=0,0,1-CHOOSE(AE$1004,IF(ISNUMBER(Datos!AE731),AND(OR(AE$1005="",Datos!AE731&gt;=AE$1005),OR(AE$1006="",Datos!AE731&lt;=AE$1006)),FALSE),IF(ISNUMBER(Datos!AE731),AND(Datos!AE731=INT(Datos!AE731),AND(OR(AE$1005="",Datos!AE731&gt;=AE$1005),OR(AE$1006="",Datos!AE731&lt;=AE$1006))),FALSE),OR(ISNUMBER(FIND(";"&amp;UPPER(TRIM(Datos!AE731&amp;""))&amp;"=",AE$1007)),ISNUMBER(FIND(";"&amp;UPPER(TRIM(Datos!AE731&amp;""))&amp;";",AE$1007))),OR(UPPER(TRIM(Datos!AE731&amp;""))="SÍ",UPPER(TRIM(Datos!AE731&amp;""))="SI",UPPER(TRIM(Datos!AE731&amp;""))="NO"),IF(ISNUMBER(Datos!AE731),AND(OR(AE$1005="",Datos!AE731&gt;=AE$1005),OR(AE$1006="",Datos!AE731&lt;=AE$1006)),FALSE),TRUE))))</f>
        <v>0.0</v>
      </c>
    </row>
    <row r="732" spans="2:31">
      <c r="B732">
        <f>IF(Datos!B732="",0,IF(AND(B$1008&lt;&gt;"",Datos!B732=B$1008),0,IF(B$1004=0,0,1-CHOOSE(B$1004,IF(ISNUMBER(Datos!B732),AND(OR(B$1005="",Datos!B732&gt;=B$1005),OR(B$1006="",Datos!B732&lt;=B$1006)),FALSE),IF(ISNUMBER(Datos!B732),AND(Datos!B732=INT(Datos!B732),AND(OR(B$1005="",Datos!B732&gt;=B$1005),OR(B$1006="",Datos!B732&lt;=B$1006))),FALSE),OR(ISNUMBER(FIND(";"&amp;UPPER(TRIM(Datos!B732&amp;""))&amp;"=",B$1007)),ISNUMBER(FIND(";"&amp;UPPER(TRIM(Datos!B732&amp;""))&amp;";",B$1007))),OR(UPPER(TRIM(Datos!B732&amp;""))="SÍ",UPPER(TRIM(Datos!B732&amp;""))="SI",UPPER(TRIM(Datos!B732&amp;""))="NO"),IF(ISNUMBER(Datos!B732),AND(OR(B$1005="",Datos!B732&gt;=B$1005),OR(B$1006="",Datos!B732&lt;=B$1006)),FALSE),TRUE))))</f>
        <v>0.0</v>
      </c>
      <c r="C732">
        <f>IF(Datos!C732="",0,IF(AND(C$1008&lt;&gt;"",Datos!C732=C$1008),0,IF(C$1004=0,0,1-CHOOSE(C$1004,IF(ISNUMBER(Datos!C732),AND(OR(C$1005="",Datos!C732&gt;=C$1005),OR(C$1006="",Datos!C732&lt;=C$1006)),FALSE),IF(ISNUMBER(Datos!C732),AND(Datos!C732=INT(Datos!C732),AND(OR(C$1005="",Datos!C732&gt;=C$1005),OR(C$1006="",Datos!C732&lt;=C$1006))),FALSE),OR(ISNUMBER(FIND(";"&amp;UPPER(TRIM(Datos!C732&amp;""))&amp;"=",C$1007)),ISNUMBER(FIND(";"&amp;UPPER(TRIM(Datos!C732&amp;""))&amp;";",C$1007))),OR(UPPER(TRIM(Datos!C732&amp;""))="SÍ",UPPER(TRIM(Datos!C732&amp;""))="SI",UPPER(TRIM(Datos!C732&amp;""))="NO"),IF(ISNUMBER(Datos!C732),AND(OR(C$1005="",Datos!C732&gt;=C$1005),OR(C$1006="",Datos!C732&lt;=C$1006)),FALSE),TRUE))))</f>
        <v>0.0</v>
      </c>
      <c r="D732">
        <f>IF(Datos!D732="",0,IF(AND(D$1008&lt;&gt;"",Datos!D732=D$1008),0,IF(D$1004=0,0,1-CHOOSE(D$1004,IF(ISNUMBER(Datos!D732),AND(OR(D$1005="",Datos!D732&gt;=D$1005),OR(D$1006="",Datos!D732&lt;=D$1006)),FALSE),IF(ISNUMBER(Datos!D732),AND(Datos!D732=INT(Datos!D732),AND(OR(D$1005="",Datos!D732&gt;=D$1005),OR(D$1006="",Datos!D732&lt;=D$1006))),FALSE),OR(ISNUMBER(FIND(";"&amp;UPPER(TRIM(Datos!D732&amp;""))&amp;"=",D$1007)),ISNUMBER(FIND(";"&amp;UPPER(TRIM(Datos!D732&amp;""))&amp;";",D$1007))),OR(UPPER(TRIM(Datos!D732&amp;""))="SÍ",UPPER(TRIM(Datos!D732&amp;""))="SI",UPPER(TRIM(Datos!D732&amp;""))="NO"),IF(ISNUMBER(Datos!D732),AND(OR(D$1005="",Datos!D732&gt;=D$1005),OR(D$1006="",Datos!D732&lt;=D$1006)),FALSE),TRUE))))</f>
        <v>0.0</v>
      </c>
      <c r="E732">
        <f>IF(Datos!E732="",0,IF(AND(E$1008&lt;&gt;"",Datos!E732=E$1008),0,IF(E$1004=0,0,1-CHOOSE(E$1004,IF(ISNUMBER(Datos!E732),AND(OR(E$1005="",Datos!E732&gt;=E$1005),OR(E$1006="",Datos!E732&lt;=E$1006)),FALSE),IF(ISNUMBER(Datos!E732),AND(Datos!E732=INT(Datos!E732),AND(OR(E$1005="",Datos!E732&gt;=E$1005),OR(E$1006="",Datos!E732&lt;=E$1006))),FALSE),OR(ISNUMBER(FIND(";"&amp;UPPER(TRIM(Datos!E732&amp;""))&amp;"=",E$1007)),ISNUMBER(FIND(";"&amp;UPPER(TRIM(Datos!E732&amp;""))&amp;";",E$1007))),OR(UPPER(TRIM(Datos!E732&amp;""))="SÍ",UPPER(TRIM(Datos!E732&amp;""))="SI",UPPER(TRIM(Datos!E732&amp;""))="NO"),IF(ISNUMBER(Datos!E732),AND(OR(E$1005="",Datos!E732&gt;=E$1005),OR(E$1006="",Datos!E732&lt;=E$1006)),FALSE),TRUE))))</f>
        <v>0.0</v>
      </c>
      <c r="F732">
        <f>IF(Datos!F732="",0,IF(AND(F$1008&lt;&gt;"",Datos!F732=F$1008),0,IF(F$1004=0,0,1-CHOOSE(F$1004,IF(ISNUMBER(Datos!F732),AND(OR(F$1005="",Datos!F732&gt;=F$1005),OR(F$1006="",Datos!F732&lt;=F$1006)),FALSE),IF(ISNUMBER(Datos!F732),AND(Datos!F732=INT(Datos!F732),AND(OR(F$1005="",Datos!F732&gt;=F$1005),OR(F$1006="",Datos!F732&lt;=F$1006))),FALSE),OR(ISNUMBER(FIND(";"&amp;UPPER(TRIM(Datos!F732&amp;""))&amp;"=",F$1007)),ISNUMBER(FIND(";"&amp;UPPER(TRIM(Datos!F732&amp;""))&amp;";",F$1007))),OR(UPPER(TRIM(Datos!F732&amp;""))="SÍ",UPPER(TRIM(Datos!F732&amp;""))="SI",UPPER(TRIM(Datos!F732&amp;""))="NO"),IF(ISNUMBER(Datos!F732),AND(OR(F$1005="",Datos!F732&gt;=F$1005),OR(F$1006="",Datos!F732&lt;=F$1006)),FALSE),TRUE))))</f>
        <v>0.0</v>
      </c>
      <c r="G732">
        <f>IF(Datos!G732="",0,IF(AND(G$1008&lt;&gt;"",Datos!G732=G$1008),0,IF(G$1004=0,0,1-CHOOSE(G$1004,IF(ISNUMBER(Datos!G732),AND(OR(G$1005="",Datos!G732&gt;=G$1005),OR(G$1006="",Datos!G732&lt;=G$1006)),FALSE),IF(ISNUMBER(Datos!G732),AND(Datos!G732=INT(Datos!G732),AND(OR(G$1005="",Datos!G732&gt;=G$1005),OR(G$1006="",Datos!G732&lt;=G$1006))),FALSE),OR(ISNUMBER(FIND(";"&amp;UPPER(TRIM(Datos!G732&amp;""))&amp;"=",G$1007)),ISNUMBER(FIND(";"&amp;UPPER(TRIM(Datos!G732&amp;""))&amp;";",G$1007))),OR(UPPER(TRIM(Datos!G732&amp;""))="SÍ",UPPER(TRIM(Datos!G732&amp;""))="SI",UPPER(TRIM(Datos!G732&amp;""))="NO"),IF(ISNUMBER(Datos!G732),AND(OR(G$1005="",Datos!G732&gt;=G$1005),OR(G$1006="",Datos!G732&lt;=G$1006)),FALSE),TRUE))))</f>
        <v>0.0</v>
      </c>
      <c r="H732">
        <f>IF(Datos!H732="",0,IF(AND(H$1008&lt;&gt;"",Datos!H732=H$1008),0,IF(H$1004=0,0,1-CHOOSE(H$1004,IF(ISNUMBER(Datos!H732),AND(OR(H$1005="",Datos!H732&gt;=H$1005),OR(H$1006="",Datos!H732&lt;=H$1006)),FALSE),IF(ISNUMBER(Datos!H732),AND(Datos!H732=INT(Datos!H732),AND(OR(H$1005="",Datos!H732&gt;=H$1005),OR(H$1006="",Datos!H732&lt;=H$1006))),FALSE),OR(ISNUMBER(FIND(";"&amp;UPPER(TRIM(Datos!H732&amp;""))&amp;"=",H$1007)),ISNUMBER(FIND(";"&amp;UPPER(TRIM(Datos!H732&amp;""))&amp;";",H$1007))),OR(UPPER(TRIM(Datos!H732&amp;""))="SÍ",UPPER(TRIM(Datos!H732&amp;""))="SI",UPPER(TRIM(Datos!H732&amp;""))="NO"),IF(ISNUMBER(Datos!H732),AND(OR(H$1005="",Datos!H732&gt;=H$1005),OR(H$1006="",Datos!H732&lt;=H$1006)),FALSE),TRUE))))</f>
        <v>0.0</v>
      </c>
      <c r="I732">
        <f>IF(Datos!I732="",0,IF(AND(I$1008&lt;&gt;"",Datos!I732=I$1008),0,IF(I$1004=0,0,1-CHOOSE(I$1004,IF(ISNUMBER(Datos!I732),AND(OR(I$1005="",Datos!I732&gt;=I$1005),OR(I$1006="",Datos!I732&lt;=I$1006)),FALSE),IF(ISNUMBER(Datos!I732),AND(Datos!I732=INT(Datos!I732),AND(OR(I$1005="",Datos!I732&gt;=I$1005),OR(I$1006="",Datos!I732&lt;=I$1006))),FALSE),OR(ISNUMBER(FIND(";"&amp;UPPER(TRIM(Datos!I732&amp;""))&amp;"=",I$1007)),ISNUMBER(FIND(";"&amp;UPPER(TRIM(Datos!I732&amp;""))&amp;";",I$1007))),OR(UPPER(TRIM(Datos!I732&amp;""))="SÍ",UPPER(TRIM(Datos!I732&amp;""))="SI",UPPER(TRIM(Datos!I732&amp;""))="NO"),IF(ISNUMBER(Datos!I732),AND(OR(I$1005="",Datos!I732&gt;=I$1005),OR(I$1006="",Datos!I732&lt;=I$1006)),FALSE),TRUE))))</f>
        <v>0.0</v>
      </c>
      <c r="J732">
        <f>IF(Datos!J732="",0,IF(AND(J$1008&lt;&gt;"",Datos!J732=J$1008),0,IF(J$1004=0,0,1-CHOOSE(J$1004,IF(ISNUMBER(Datos!J732),AND(OR(J$1005="",Datos!J732&gt;=J$1005),OR(J$1006="",Datos!J732&lt;=J$1006)),FALSE),IF(ISNUMBER(Datos!J732),AND(Datos!J732=INT(Datos!J732),AND(OR(J$1005="",Datos!J732&gt;=J$1005),OR(J$1006="",Datos!J732&lt;=J$1006))),FALSE),OR(ISNUMBER(FIND(";"&amp;UPPER(TRIM(Datos!J732&amp;""))&amp;"=",J$1007)),ISNUMBER(FIND(";"&amp;UPPER(TRIM(Datos!J732&amp;""))&amp;";",J$1007))),OR(UPPER(TRIM(Datos!J732&amp;""))="SÍ",UPPER(TRIM(Datos!J732&amp;""))="SI",UPPER(TRIM(Datos!J732&amp;""))="NO"),IF(ISNUMBER(Datos!J732),AND(OR(J$1005="",Datos!J732&gt;=J$1005),OR(J$1006="",Datos!J732&lt;=J$1006)),FALSE),TRUE))))</f>
        <v>0.0</v>
      </c>
      <c r="K732">
        <f>IF(Datos!K732="",0,IF(AND(K$1008&lt;&gt;"",Datos!K732=K$1008),0,IF(K$1004=0,0,1-CHOOSE(K$1004,IF(ISNUMBER(Datos!K732),AND(OR(K$1005="",Datos!K732&gt;=K$1005),OR(K$1006="",Datos!K732&lt;=K$1006)),FALSE),IF(ISNUMBER(Datos!K732),AND(Datos!K732=INT(Datos!K732),AND(OR(K$1005="",Datos!K732&gt;=K$1005),OR(K$1006="",Datos!K732&lt;=K$1006))),FALSE),OR(ISNUMBER(FIND(";"&amp;UPPER(TRIM(Datos!K732&amp;""))&amp;"=",K$1007)),ISNUMBER(FIND(";"&amp;UPPER(TRIM(Datos!K732&amp;""))&amp;";",K$1007))),OR(UPPER(TRIM(Datos!K732&amp;""))="SÍ",UPPER(TRIM(Datos!K732&amp;""))="SI",UPPER(TRIM(Datos!K732&amp;""))="NO"),IF(ISNUMBER(Datos!K732),AND(OR(K$1005="",Datos!K732&gt;=K$1005),OR(K$1006="",Datos!K732&lt;=K$1006)),FALSE),TRUE))))</f>
        <v>0.0</v>
      </c>
      <c r="L732">
        <f>IF(Datos!L732="",0,IF(AND(L$1008&lt;&gt;"",Datos!L732=L$1008),0,IF(L$1004=0,0,1-CHOOSE(L$1004,IF(ISNUMBER(Datos!L732),AND(OR(L$1005="",Datos!L732&gt;=L$1005),OR(L$1006="",Datos!L732&lt;=L$1006)),FALSE),IF(ISNUMBER(Datos!L732),AND(Datos!L732=INT(Datos!L732),AND(OR(L$1005="",Datos!L732&gt;=L$1005),OR(L$1006="",Datos!L732&lt;=L$1006))),FALSE),OR(ISNUMBER(FIND(";"&amp;UPPER(TRIM(Datos!L732&amp;""))&amp;"=",L$1007)),ISNUMBER(FIND(";"&amp;UPPER(TRIM(Datos!L732&amp;""))&amp;";",L$1007))),OR(UPPER(TRIM(Datos!L732&amp;""))="SÍ",UPPER(TRIM(Datos!L732&amp;""))="SI",UPPER(TRIM(Datos!L732&amp;""))="NO"),IF(ISNUMBER(Datos!L732),AND(OR(L$1005="",Datos!L732&gt;=L$1005),OR(L$1006="",Datos!L732&lt;=L$1006)),FALSE),TRUE))))</f>
        <v>0.0</v>
      </c>
      <c r="M732">
        <f>IF(Datos!M732="",0,IF(AND(M$1008&lt;&gt;"",Datos!M732=M$1008),0,IF(M$1004=0,0,1-CHOOSE(M$1004,IF(ISNUMBER(Datos!M732),AND(OR(M$1005="",Datos!M732&gt;=M$1005),OR(M$1006="",Datos!M732&lt;=M$1006)),FALSE),IF(ISNUMBER(Datos!M732),AND(Datos!M732=INT(Datos!M732),AND(OR(M$1005="",Datos!M732&gt;=M$1005),OR(M$1006="",Datos!M732&lt;=M$1006))),FALSE),OR(ISNUMBER(FIND(";"&amp;UPPER(TRIM(Datos!M732&amp;""))&amp;"=",M$1007)),ISNUMBER(FIND(";"&amp;UPPER(TRIM(Datos!M732&amp;""))&amp;";",M$1007))),OR(UPPER(TRIM(Datos!M732&amp;""))="SÍ",UPPER(TRIM(Datos!M732&amp;""))="SI",UPPER(TRIM(Datos!M732&amp;""))="NO"),IF(ISNUMBER(Datos!M732),AND(OR(M$1005="",Datos!M732&gt;=M$1005),OR(M$1006="",Datos!M732&lt;=M$1006)),FALSE),TRUE))))</f>
        <v>0.0</v>
      </c>
      <c r="N732">
        <f>IF(Datos!N732="",0,IF(AND(N$1008&lt;&gt;"",Datos!N732=N$1008),0,IF(N$1004=0,0,1-CHOOSE(N$1004,IF(ISNUMBER(Datos!N732),AND(OR(N$1005="",Datos!N732&gt;=N$1005),OR(N$1006="",Datos!N732&lt;=N$1006)),FALSE),IF(ISNUMBER(Datos!N732),AND(Datos!N732=INT(Datos!N732),AND(OR(N$1005="",Datos!N732&gt;=N$1005),OR(N$1006="",Datos!N732&lt;=N$1006))),FALSE),OR(ISNUMBER(FIND(";"&amp;UPPER(TRIM(Datos!N732&amp;""))&amp;"=",N$1007)),ISNUMBER(FIND(";"&amp;UPPER(TRIM(Datos!N732&amp;""))&amp;";",N$1007))),OR(UPPER(TRIM(Datos!N732&amp;""))="SÍ",UPPER(TRIM(Datos!N732&amp;""))="SI",UPPER(TRIM(Datos!N732&amp;""))="NO"),IF(ISNUMBER(Datos!N732),AND(OR(N$1005="",Datos!N732&gt;=N$1005),OR(N$1006="",Datos!N732&lt;=N$1006)),FALSE),TRUE))))</f>
        <v>0.0</v>
      </c>
      <c r="O732">
        <f>IF(Datos!O732="",0,IF(AND(O$1008&lt;&gt;"",Datos!O732=O$1008),0,IF(O$1004=0,0,1-CHOOSE(O$1004,IF(ISNUMBER(Datos!O732),AND(OR(O$1005="",Datos!O732&gt;=O$1005),OR(O$1006="",Datos!O732&lt;=O$1006)),FALSE),IF(ISNUMBER(Datos!O732),AND(Datos!O732=INT(Datos!O732),AND(OR(O$1005="",Datos!O732&gt;=O$1005),OR(O$1006="",Datos!O732&lt;=O$1006))),FALSE),OR(ISNUMBER(FIND(";"&amp;UPPER(TRIM(Datos!O732&amp;""))&amp;"=",O$1007)),ISNUMBER(FIND(";"&amp;UPPER(TRIM(Datos!O732&amp;""))&amp;";",O$1007))),OR(UPPER(TRIM(Datos!O732&amp;""))="SÍ",UPPER(TRIM(Datos!O732&amp;""))="SI",UPPER(TRIM(Datos!O732&amp;""))="NO"),IF(ISNUMBER(Datos!O732),AND(OR(O$1005="",Datos!O732&gt;=O$1005),OR(O$1006="",Datos!O732&lt;=O$1006)),FALSE),TRUE))))</f>
        <v>0.0</v>
      </c>
      <c r="P732">
        <f>IF(Datos!P732="",0,IF(AND(P$1008&lt;&gt;"",Datos!P732=P$1008),0,IF(P$1004=0,0,1-CHOOSE(P$1004,IF(ISNUMBER(Datos!P732),AND(OR(P$1005="",Datos!P732&gt;=P$1005),OR(P$1006="",Datos!P732&lt;=P$1006)),FALSE),IF(ISNUMBER(Datos!P732),AND(Datos!P732=INT(Datos!P732),AND(OR(P$1005="",Datos!P732&gt;=P$1005),OR(P$1006="",Datos!P732&lt;=P$1006))),FALSE),OR(ISNUMBER(FIND(";"&amp;UPPER(TRIM(Datos!P732&amp;""))&amp;"=",P$1007)),ISNUMBER(FIND(";"&amp;UPPER(TRIM(Datos!P732&amp;""))&amp;";",P$1007))),OR(UPPER(TRIM(Datos!P732&amp;""))="SÍ",UPPER(TRIM(Datos!P732&amp;""))="SI",UPPER(TRIM(Datos!P732&amp;""))="NO"),IF(ISNUMBER(Datos!P732),AND(OR(P$1005="",Datos!P732&gt;=P$1005),OR(P$1006="",Datos!P732&lt;=P$1006)),FALSE),TRUE))))</f>
        <v>0.0</v>
      </c>
      <c r="Q732">
        <f>IF(Datos!Q732="",0,IF(AND(Q$1008&lt;&gt;"",Datos!Q732=Q$1008),0,IF(Q$1004=0,0,1-CHOOSE(Q$1004,IF(ISNUMBER(Datos!Q732),AND(OR(Q$1005="",Datos!Q732&gt;=Q$1005),OR(Q$1006="",Datos!Q732&lt;=Q$1006)),FALSE),IF(ISNUMBER(Datos!Q732),AND(Datos!Q732=INT(Datos!Q732),AND(OR(Q$1005="",Datos!Q732&gt;=Q$1005),OR(Q$1006="",Datos!Q732&lt;=Q$1006))),FALSE),OR(ISNUMBER(FIND(";"&amp;UPPER(TRIM(Datos!Q732&amp;""))&amp;"=",Q$1007)),ISNUMBER(FIND(";"&amp;UPPER(TRIM(Datos!Q732&amp;""))&amp;";",Q$1007))),OR(UPPER(TRIM(Datos!Q732&amp;""))="SÍ",UPPER(TRIM(Datos!Q732&amp;""))="SI",UPPER(TRIM(Datos!Q732&amp;""))="NO"),IF(ISNUMBER(Datos!Q732),AND(OR(Q$1005="",Datos!Q732&gt;=Q$1005),OR(Q$1006="",Datos!Q732&lt;=Q$1006)),FALSE),TRUE))))</f>
        <v>0.0</v>
      </c>
      <c r="R732">
        <f>IF(Datos!R732="",0,IF(AND(R$1008&lt;&gt;"",Datos!R732=R$1008),0,IF(R$1004=0,0,1-CHOOSE(R$1004,IF(ISNUMBER(Datos!R732),AND(OR(R$1005="",Datos!R732&gt;=R$1005),OR(R$1006="",Datos!R732&lt;=R$1006)),FALSE),IF(ISNUMBER(Datos!R732),AND(Datos!R732=INT(Datos!R732),AND(OR(R$1005="",Datos!R732&gt;=R$1005),OR(R$1006="",Datos!R732&lt;=R$1006))),FALSE),OR(ISNUMBER(FIND(";"&amp;UPPER(TRIM(Datos!R732&amp;""))&amp;"=",R$1007)),ISNUMBER(FIND(";"&amp;UPPER(TRIM(Datos!R732&amp;""))&amp;";",R$1007))),OR(UPPER(TRIM(Datos!R732&amp;""))="SÍ",UPPER(TRIM(Datos!R732&amp;""))="SI",UPPER(TRIM(Datos!R732&amp;""))="NO"),IF(ISNUMBER(Datos!R732),AND(OR(R$1005="",Datos!R732&gt;=R$1005),OR(R$1006="",Datos!R732&lt;=R$1006)),FALSE),TRUE))))</f>
        <v>0.0</v>
      </c>
      <c r="S732">
        <f>IF(Datos!S732="",0,IF(AND(S$1008&lt;&gt;"",Datos!S732=S$1008),0,IF(S$1004=0,0,1-CHOOSE(S$1004,IF(ISNUMBER(Datos!S732),AND(OR(S$1005="",Datos!S732&gt;=S$1005),OR(S$1006="",Datos!S732&lt;=S$1006)),FALSE),IF(ISNUMBER(Datos!S732),AND(Datos!S732=INT(Datos!S732),AND(OR(S$1005="",Datos!S732&gt;=S$1005),OR(S$1006="",Datos!S732&lt;=S$1006))),FALSE),OR(ISNUMBER(FIND(";"&amp;UPPER(TRIM(Datos!S732&amp;""))&amp;"=",S$1007)),ISNUMBER(FIND(";"&amp;UPPER(TRIM(Datos!S732&amp;""))&amp;";",S$1007))),OR(UPPER(TRIM(Datos!S732&amp;""))="SÍ",UPPER(TRIM(Datos!S732&amp;""))="SI",UPPER(TRIM(Datos!S732&amp;""))="NO"),IF(ISNUMBER(Datos!S732),AND(OR(S$1005="",Datos!S732&gt;=S$1005),OR(S$1006="",Datos!S732&lt;=S$1006)),FALSE),TRUE))))</f>
        <v>0.0</v>
      </c>
      <c r="T732">
        <f>IF(Datos!T732="",0,IF(AND(T$1008&lt;&gt;"",Datos!T732=T$1008),0,IF(T$1004=0,0,1-CHOOSE(T$1004,IF(ISNUMBER(Datos!T732),AND(OR(T$1005="",Datos!T732&gt;=T$1005),OR(T$1006="",Datos!T732&lt;=T$1006)),FALSE),IF(ISNUMBER(Datos!T732),AND(Datos!T732=INT(Datos!T732),AND(OR(T$1005="",Datos!T732&gt;=T$1005),OR(T$1006="",Datos!T732&lt;=T$1006))),FALSE),OR(ISNUMBER(FIND(";"&amp;UPPER(TRIM(Datos!T732&amp;""))&amp;"=",T$1007)),ISNUMBER(FIND(";"&amp;UPPER(TRIM(Datos!T732&amp;""))&amp;";",T$1007))),OR(UPPER(TRIM(Datos!T732&amp;""))="SÍ",UPPER(TRIM(Datos!T732&amp;""))="SI",UPPER(TRIM(Datos!T732&amp;""))="NO"),IF(ISNUMBER(Datos!T732),AND(OR(T$1005="",Datos!T732&gt;=T$1005),OR(T$1006="",Datos!T732&lt;=T$1006)),FALSE),TRUE))))</f>
        <v>0.0</v>
      </c>
      <c r="U732">
        <f>IF(Datos!U732="",0,IF(AND(U$1008&lt;&gt;"",Datos!U732=U$1008),0,IF(U$1004=0,0,1-CHOOSE(U$1004,IF(ISNUMBER(Datos!U732),AND(OR(U$1005="",Datos!U732&gt;=U$1005),OR(U$1006="",Datos!U732&lt;=U$1006)),FALSE),IF(ISNUMBER(Datos!U732),AND(Datos!U732=INT(Datos!U732),AND(OR(U$1005="",Datos!U732&gt;=U$1005),OR(U$1006="",Datos!U732&lt;=U$1006))),FALSE),OR(ISNUMBER(FIND(";"&amp;UPPER(TRIM(Datos!U732&amp;""))&amp;"=",U$1007)),ISNUMBER(FIND(";"&amp;UPPER(TRIM(Datos!U732&amp;""))&amp;";",U$1007))),OR(UPPER(TRIM(Datos!U732&amp;""))="SÍ",UPPER(TRIM(Datos!U732&amp;""))="SI",UPPER(TRIM(Datos!U732&amp;""))="NO"),IF(ISNUMBER(Datos!U732),AND(OR(U$1005="",Datos!U732&gt;=U$1005),OR(U$1006="",Datos!U732&lt;=U$1006)),FALSE),TRUE))))</f>
        <v>0.0</v>
      </c>
      <c r="V732">
        <f>IF(Datos!V732="",0,IF(AND(V$1008&lt;&gt;"",Datos!V732=V$1008),0,IF(V$1004=0,0,1-CHOOSE(V$1004,IF(ISNUMBER(Datos!V732),AND(OR(V$1005="",Datos!V732&gt;=V$1005),OR(V$1006="",Datos!V732&lt;=V$1006)),FALSE),IF(ISNUMBER(Datos!V732),AND(Datos!V732=INT(Datos!V732),AND(OR(V$1005="",Datos!V732&gt;=V$1005),OR(V$1006="",Datos!V732&lt;=V$1006))),FALSE),OR(ISNUMBER(FIND(";"&amp;UPPER(TRIM(Datos!V732&amp;""))&amp;"=",V$1007)),ISNUMBER(FIND(";"&amp;UPPER(TRIM(Datos!V732&amp;""))&amp;";",V$1007))),OR(UPPER(TRIM(Datos!V732&amp;""))="SÍ",UPPER(TRIM(Datos!V732&amp;""))="SI",UPPER(TRIM(Datos!V732&amp;""))="NO"),IF(ISNUMBER(Datos!V732),AND(OR(V$1005="",Datos!V732&gt;=V$1005),OR(V$1006="",Datos!V732&lt;=V$1006)),FALSE),TRUE))))</f>
        <v>0.0</v>
      </c>
      <c r="W732">
        <f>IF(Datos!W732="",0,IF(AND(W$1008&lt;&gt;"",Datos!W732=W$1008),0,IF(W$1004=0,0,1-CHOOSE(W$1004,IF(ISNUMBER(Datos!W732),AND(OR(W$1005="",Datos!W732&gt;=W$1005),OR(W$1006="",Datos!W732&lt;=W$1006)),FALSE),IF(ISNUMBER(Datos!W732),AND(Datos!W732=INT(Datos!W732),AND(OR(W$1005="",Datos!W732&gt;=W$1005),OR(W$1006="",Datos!W732&lt;=W$1006))),FALSE),OR(ISNUMBER(FIND(";"&amp;UPPER(TRIM(Datos!W732&amp;""))&amp;"=",W$1007)),ISNUMBER(FIND(";"&amp;UPPER(TRIM(Datos!W732&amp;""))&amp;";",W$1007))),OR(UPPER(TRIM(Datos!W732&amp;""))="SÍ",UPPER(TRIM(Datos!W732&amp;""))="SI",UPPER(TRIM(Datos!W732&amp;""))="NO"),IF(ISNUMBER(Datos!W732),AND(OR(W$1005="",Datos!W732&gt;=W$1005),OR(W$1006="",Datos!W732&lt;=W$1006)),FALSE),TRUE))))</f>
        <v>0.0</v>
      </c>
      <c r="X732">
        <f>IF(Datos!X732="",0,IF(AND(X$1008&lt;&gt;"",Datos!X732=X$1008),0,IF(X$1004=0,0,1-CHOOSE(X$1004,IF(ISNUMBER(Datos!X732),AND(OR(X$1005="",Datos!X732&gt;=X$1005),OR(X$1006="",Datos!X732&lt;=X$1006)),FALSE),IF(ISNUMBER(Datos!X732),AND(Datos!X732=INT(Datos!X732),AND(OR(X$1005="",Datos!X732&gt;=X$1005),OR(X$1006="",Datos!X732&lt;=X$1006))),FALSE),OR(ISNUMBER(FIND(";"&amp;UPPER(TRIM(Datos!X732&amp;""))&amp;"=",X$1007)),ISNUMBER(FIND(";"&amp;UPPER(TRIM(Datos!X732&amp;""))&amp;";",X$1007))),OR(UPPER(TRIM(Datos!X732&amp;""))="SÍ",UPPER(TRIM(Datos!X732&amp;""))="SI",UPPER(TRIM(Datos!X732&amp;""))="NO"),IF(ISNUMBER(Datos!X732),AND(OR(X$1005="",Datos!X732&gt;=X$1005),OR(X$1006="",Datos!X732&lt;=X$1006)),FALSE),TRUE))))</f>
        <v>0.0</v>
      </c>
      <c r="Y732">
        <f>IF(Datos!Y732="",0,IF(AND(Y$1008&lt;&gt;"",Datos!Y732=Y$1008),0,IF(Y$1004=0,0,1-CHOOSE(Y$1004,IF(ISNUMBER(Datos!Y732),AND(OR(Y$1005="",Datos!Y732&gt;=Y$1005),OR(Y$1006="",Datos!Y732&lt;=Y$1006)),FALSE),IF(ISNUMBER(Datos!Y732),AND(Datos!Y732=INT(Datos!Y732),AND(OR(Y$1005="",Datos!Y732&gt;=Y$1005),OR(Y$1006="",Datos!Y732&lt;=Y$1006))),FALSE),OR(ISNUMBER(FIND(";"&amp;UPPER(TRIM(Datos!Y732&amp;""))&amp;"=",Y$1007)),ISNUMBER(FIND(";"&amp;UPPER(TRIM(Datos!Y732&amp;""))&amp;";",Y$1007))),OR(UPPER(TRIM(Datos!Y732&amp;""))="SÍ",UPPER(TRIM(Datos!Y732&amp;""))="SI",UPPER(TRIM(Datos!Y732&amp;""))="NO"),IF(ISNUMBER(Datos!Y732),AND(OR(Y$1005="",Datos!Y732&gt;=Y$1005),OR(Y$1006="",Datos!Y732&lt;=Y$1006)),FALSE),TRUE))))</f>
        <v>0.0</v>
      </c>
      <c r="Z732">
        <f>IF(Datos!Z732="",0,IF(AND(Z$1008&lt;&gt;"",Datos!Z732=Z$1008),0,IF(Z$1004=0,0,1-CHOOSE(Z$1004,IF(ISNUMBER(Datos!Z732),AND(OR(Z$1005="",Datos!Z732&gt;=Z$1005),OR(Z$1006="",Datos!Z732&lt;=Z$1006)),FALSE),IF(ISNUMBER(Datos!Z732),AND(Datos!Z732=INT(Datos!Z732),AND(OR(Z$1005="",Datos!Z732&gt;=Z$1005),OR(Z$1006="",Datos!Z732&lt;=Z$1006))),FALSE),OR(ISNUMBER(FIND(";"&amp;UPPER(TRIM(Datos!Z732&amp;""))&amp;"=",Z$1007)),ISNUMBER(FIND(";"&amp;UPPER(TRIM(Datos!Z732&amp;""))&amp;";",Z$1007))),OR(UPPER(TRIM(Datos!Z732&amp;""))="SÍ",UPPER(TRIM(Datos!Z732&amp;""))="SI",UPPER(TRIM(Datos!Z732&amp;""))="NO"),IF(ISNUMBER(Datos!Z732),AND(OR(Z$1005="",Datos!Z732&gt;=Z$1005),OR(Z$1006="",Datos!Z732&lt;=Z$1006)),FALSE),TRUE))))</f>
        <v>0.0</v>
      </c>
      <c r="AA732">
        <f>IF(Datos!AA732="",0,IF(AND(AA$1008&lt;&gt;"",Datos!AA732=AA$1008),0,IF(AA$1004=0,0,1-CHOOSE(AA$1004,IF(ISNUMBER(Datos!AA732),AND(OR(AA$1005="",Datos!AA732&gt;=AA$1005),OR(AA$1006="",Datos!AA732&lt;=AA$1006)),FALSE),IF(ISNUMBER(Datos!AA732),AND(Datos!AA732=INT(Datos!AA732),AND(OR(AA$1005="",Datos!AA732&gt;=AA$1005),OR(AA$1006="",Datos!AA732&lt;=AA$1006))),FALSE),OR(ISNUMBER(FIND(";"&amp;UPPER(TRIM(Datos!AA732&amp;""))&amp;"=",AA$1007)),ISNUMBER(FIND(";"&amp;UPPER(TRIM(Datos!AA732&amp;""))&amp;";",AA$1007))),OR(UPPER(TRIM(Datos!AA732&amp;""))="SÍ",UPPER(TRIM(Datos!AA732&amp;""))="SI",UPPER(TRIM(Datos!AA732&amp;""))="NO"),IF(ISNUMBER(Datos!AA732),AND(OR(AA$1005="",Datos!AA732&gt;=AA$1005),OR(AA$1006="",Datos!AA732&lt;=AA$1006)),FALSE),TRUE))))</f>
        <v>0.0</v>
      </c>
      <c r="AB732">
        <f>IF(Datos!AB732="",0,IF(AND(AB$1008&lt;&gt;"",Datos!AB732=AB$1008),0,IF(AB$1004=0,0,1-CHOOSE(AB$1004,IF(ISNUMBER(Datos!AB732),AND(OR(AB$1005="",Datos!AB732&gt;=AB$1005),OR(AB$1006="",Datos!AB732&lt;=AB$1006)),FALSE),IF(ISNUMBER(Datos!AB732),AND(Datos!AB732=INT(Datos!AB732),AND(OR(AB$1005="",Datos!AB732&gt;=AB$1005),OR(AB$1006="",Datos!AB732&lt;=AB$1006))),FALSE),OR(ISNUMBER(FIND(";"&amp;UPPER(TRIM(Datos!AB732&amp;""))&amp;"=",AB$1007)),ISNUMBER(FIND(";"&amp;UPPER(TRIM(Datos!AB732&amp;""))&amp;";",AB$1007))),OR(UPPER(TRIM(Datos!AB732&amp;""))="SÍ",UPPER(TRIM(Datos!AB732&amp;""))="SI",UPPER(TRIM(Datos!AB732&amp;""))="NO"),IF(ISNUMBER(Datos!AB732),AND(OR(AB$1005="",Datos!AB732&gt;=AB$1005),OR(AB$1006="",Datos!AB732&lt;=AB$1006)),FALSE),TRUE))))</f>
        <v>0.0</v>
      </c>
      <c r="AC732">
        <f>IF(Datos!AC732="",0,IF(AND(AC$1008&lt;&gt;"",Datos!AC732=AC$1008),0,IF(AC$1004=0,0,1-CHOOSE(AC$1004,IF(ISNUMBER(Datos!AC732),AND(OR(AC$1005="",Datos!AC732&gt;=AC$1005),OR(AC$1006="",Datos!AC732&lt;=AC$1006)),FALSE),IF(ISNUMBER(Datos!AC732),AND(Datos!AC732=INT(Datos!AC732),AND(OR(AC$1005="",Datos!AC732&gt;=AC$1005),OR(AC$1006="",Datos!AC732&lt;=AC$1006))),FALSE),OR(ISNUMBER(FIND(";"&amp;UPPER(TRIM(Datos!AC732&amp;""))&amp;"=",AC$1007)),ISNUMBER(FIND(";"&amp;UPPER(TRIM(Datos!AC732&amp;""))&amp;";",AC$1007))),OR(UPPER(TRIM(Datos!AC732&amp;""))="SÍ",UPPER(TRIM(Datos!AC732&amp;""))="SI",UPPER(TRIM(Datos!AC732&amp;""))="NO"),IF(ISNUMBER(Datos!AC732),AND(OR(AC$1005="",Datos!AC732&gt;=AC$1005),OR(AC$1006="",Datos!AC732&lt;=AC$1006)),FALSE),TRUE))))</f>
        <v>0.0</v>
      </c>
      <c r="AD732">
        <f>IF(Datos!AD732="",0,IF(AND(AD$1008&lt;&gt;"",Datos!AD732=AD$1008),0,IF(AD$1004=0,0,1-CHOOSE(AD$1004,IF(ISNUMBER(Datos!AD732),AND(OR(AD$1005="",Datos!AD732&gt;=AD$1005),OR(AD$1006="",Datos!AD732&lt;=AD$1006)),FALSE),IF(ISNUMBER(Datos!AD732),AND(Datos!AD732=INT(Datos!AD732),AND(OR(AD$1005="",Datos!AD732&gt;=AD$1005),OR(AD$1006="",Datos!AD732&lt;=AD$1006))),FALSE),OR(ISNUMBER(FIND(";"&amp;UPPER(TRIM(Datos!AD732&amp;""))&amp;"=",AD$1007)),ISNUMBER(FIND(";"&amp;UPPER(TRIM(Datos!AD732&amp;""))&amp;";",AD$1007))),OR(UPPER(TRIM(Datos!AD732&amp;""))="SÍ",UPPER(TRIM(Datos!AD732&amp;""))="SI",UPPER(TRIM(Datos!AD732&amp;""))="NO"),IF(ISNUMBER(Datos!AD732),AND(OR(AD$1005="",Datos!AD732&gt;=AD$1005),OR(AD$1006="",Datos!AD732&lt;=AD$1006)),FALSE),TRUE))))</f>
        <v>0.0</v>
      </c>
      <c r="AE732">
        <f>IF(Datos!AE732="",0,IF(AND(AE$1008&lt;&gt;"",Datos!AE732=AE$1008),0,IF(AE$1004=0,0,1-CHOOSE(AE$1004,IF(ISNUMBER(Datos!AE732),AND(OR(AE$1005="",Datos!AE732&gt;=AE$1005),OR(AE$1006="",Datos!AE732&lt;=AE$1006)),FALSE),IF(ISNUMBER(Datos!AE732),AND(Datos!AE732=INT(Datos!AE732),AND(OR(AE$1005="",Datos!AE732&gt;=AE$1005),OR(AE$1006="",Datos!AE732&lt;=AE$1006))),FALSE),OR(ISNUMBER(FIND(";"&amp;UPPER(TRIM(Datos!AE732&amp;""))&amp;"=",AE$1007)),ISNUMBER(FIND(";"&amp;UPPER(TRIM(Datos!AE732&amp;""))&amp;";",AE$1007))),OR(UPPER(TRIM(Datos!AE732&amp;""))="SÍ",UPPER(TRIM(Datos!AE732&amp;""))="SI",UPPER(TRIM(Datos!AE732&amp;""))="NO"),IF(ISNUMBER(Datos!AE732),AND(OR(AE$1005="",Datos!AE732&gt;=AE$1005),OR(AE$1006="",Datos!AE732&lt;=AE$1006)),FALSE),TRUE))))</f>
        <v>0.0</v>
      </c>
    </row>
    <row r="733" spans="2:31">
      <c r="B733">
        <f>IF(Datos!B733="",0,IF(AND(B$1008&lt;&gt;"",Datos!B733=B$1008),0,IF(B$1004=0,0,1-CHOOSE(B$1004,IF(ISNUMBER(Datos!B733),AND(OR(B$1005="",Datos!B733&gt;=B$1005),OR(B$1006="",Datos!B733&lt;=B$1006)),FALSE),IF(ISNUMBER(Datos!B733),AND(Datos!B733=INT(Datos!B733),AND(OR(B$1005="",Datos!B733&gt;=B$1005),OR(B$1006="",Datos!B733&lt;=B$1006))),FALSE),OR(ISNUMBER(FIND(";"&amp;UPPER(TRIM(Datos!B733&amp;""))&amp;"=",B$1007)),ISNUMBER(FIND(";"&amp;UPPER(TRIM(Datos!B733&amp;""))&amp;";",B$1007))),OR(UPPER(TRIM(Datos!B733&amp;""))="SÍ",UPPER(TRIM(Datos!B733&amp;""))="SI",UPPER(TRIM(Datos!B733&amp;""))="NO"),IF(ISNUMBER(Datos!B733),AND(OR(B$1005="",Datos!B733&gt;=B$1005),OR(B$1006="",Datos!B733&lt;=B$1006)),FALSE),TRUE))))</f>
        <v>0.0</v>
      </c>
      <c r="C733">
        <f>IF(Datos!C733="",0,IF(AND(C$1008&lt;&gt;"",Datos!C733=C$1008),0,IF(C$1004=0,0,1-CHOOSE(C$1004,IF(ISNUMBER(Datos!C733),AND(OR(C$1005="",Datos!C733&gt;=C$1005),OR(C$1006="",Datos!C733&lt;=C$1006)),FALSE),IF(ISNUMBER(Datos!C733),AND(Datos!C733=INT(Datos!C733),AND(OR(C$1005="",Datos!C733&gt;=C$1005),OR(C$1006="",Datos!C733&lt;=C$1006))),FALSE),OR(ISNUMBER(FIND(";"&amp;UPPER(TRIM(Datos!C733&amp;""))&amp;"=",C$1007)),ISNUMBER(FIND(";"&amp;UPPER(TRIM(Datos!C733&amp;""))&amp;";",C$1007))),OR(UPPER(TRIM(Datos!C733&amp;""))="SÍ",UPPER(TRIM(Datos!C733&amp;""))="SI",UPPER(TRIM(Datos!C733&amp;""))="NO"),IF(ISNUMBER(Datos!C733),AND(OR(C$1005="",Datos!C733&gt;=C$1005),OR(C$1006="",Datos!C733&lt;=C$1006)),FALSE),TRUE))))</f>
        <v>0.0</v>
      </c>
      <c r="D733">
        <f>IF(Datos!D733="",0,IF(AND(D$1008&lt;&gt;"",Datos!D733=D$1008),0,IF(D$1004=0,0,1-CHOOSE(D$1004,IF(ISNUMBER(Datos!D733),AND(OR(D$1005="",Datos!D733&gt;=D$1005),OR(D$1006="",Datos!D733&lt;=D$1006)),FALSE),IF(ISNUMBER(Datos!D733),AND(Datos!D733=INT(Datos!D733),AND(OR(D$1005="",Datos!D733&gt;=D$1005),OR(D$1006="",Datos!D733&lt;=D$1006))),FALSE),OR(ISNUMBER(FIND(";"&amp;UPPER(TRIM(Datos!D733&amp;""))&amp;"=",D$1007)),ISNUMBER(FIND(";"&amp;UPPER(TRIM(Datos!D733&amp;""))&amp;";",D$1007))),OR(UPPER(TRIM(Datos!D733&amp;""))="SÍ",UPPER(TRIM(Datos!D733&amp;""))="SI",UPPER(TRIM(Datos!D733&amp;""))="NO"),IF(ISNUMBER(Datos!D733),AND(OR(D$1005="",Datos!D733&gt;=D$1005),OR(D$1006="",Datos!D733&lt;=D$1006)),FALSE),TRUE))))</f>
        <v>0.0</v>
      </c>
      <c r="E733">
        <f>IF(Datos!E733="",0,IF(AND(E$1008&lt;&gt;"",Datos!E733=E$1008),0,IF(E$1004=0,0,1-CHOOSE(E$1004,IF(ISNUMBER(Datos!E733),AND(OR(E$1005="",Datos!E733&gt;=E$1005),OR(E$1006="",Datos!E733&lt;=E$1006)),FALSE),IF(ISNUMBER(Datos!E733),AND(Datos!E733=INT(Datos!E733),AND(OR(E$1005="",Datos!E733&gt;=E$1005),OR(E$1006="",Datos!E733&lt;=E$1006))),FALSE),OR(ISNUMBER(FIND(";"&amp;UPPER(TRIM(Datos!E733&amp;""))&amp;"=",E$1007)),ISNUMBER(FIND(";"&amp;UPPER(TRIM(Datos!E733&amp;""))&amp;";",E$1007))),OR(UPPER(TRIM(Datos!E733&amp;""))="SÍ",UPPER(TRIM(Datos!E733&amp;""))="SI",UPPER(TRIM(Datos!E733&amp;""))="NO"),IF(ISNUMBER(Datos!E733),AND(OR(E$1005="",Datos!E733&gt;=E$1005),OR(E$1006="",Datos!E733&lt;=E$1006)),FALSE),TRUE))))</f>
        <v>0.0</v>
      </c>
      <c r="F733">
        <f>IF(Datos!F733="",0,IF(AND(F$1008&lt;&gt;"",Datos!F733=F$1008),0,IF(F$1004=0,0,1-CHOOSE(F$1004,IF(ISNUMBER(Datos!F733),AND(OR(F$1005="",Datos!F733&gt;=F$1005),OR(F$1006="",Datos!F733&lt;=F$1006)),FALSE),IF(ISNUMBER(Datos!F733),AND(Datos!F733=INT(Datos!F733),AND(OR(F$1005="",Datos!F733&gt;=F$1005),OR(F$1006="",Datos!F733&lt;=F$1006))),FALSE),OR(ISNUMBER(FIND(";"&amp;UPPER(TRIM(Datos!F733&amp;""))&amp;"=",F$1007)),ISNUMBER(FIND(";"&amp;UPPER(TRIM(Datos!F733&amp;""))&amp;";",F$1007))),OR(UPPER(TRIM(Datos!F733&amp;""))="SÍ",UPPER(TRIM(Datos!F733&amp;""))="SI",UPPER(TRIM(Datos!F733&amp;""))="NO"),IF(ISNUMBER(Datos!F733),AND(OR(F$1005="",Datos!F733&gt;=F$1005),OR(F$1006="",Datos!F733&lt;=F$1006)),FALSE),TRUE))))</f>
        <v>0.0</v>
      </c>
      <c r="G733">
        <f>IF(Datos!G733="",0,IF(AND(G$1008&lt;&gt;"",Datos!G733=G$1008),0,IF(G$1004=0,0,1-CHOOSE(G$1004,IF(ISNUMBER(Datos!G733),AND(OR(G$1005="",Datos!G733&gt;=G$1005),OR(G$1006="",Datos!G733&lt;=G$1006)),FALSE),IF(ISNUMBER(Datos!G733),AND(Datos!G733=INT(Datos!G733),AND(OR(G$1005="",Datos!G733&gt;=G$1005),OR(G$1006="",Datos!G733&lt;=G$1006))),FALSE),OR(ISNUMBER(FIND(";"&amp;UPPER(TRIM(Datos!G733&amp;""))&amp;"=",G$1007)),ISNUMBER(FIND(";"&amp;UPPER(TRIM(Datos!G733&amp;""))&amp;";",G$1007))),OR(UPPER(TRIM(Datos!G733&amp;""))="SÍ",UPPER(TRIM(Datos!G733&amp;""))="SI",UPPER(TRIM(Datos!G733&amp;""))="NO"),IF(ISNUMBER(Datos!G733),AND(OR(G$1005="",Datos!G733&gt;=G$1005),OR(G$1006="",Datos!G733&lt;=G$1006)),FALSE),TRUE))))</f>
        <v>0.0</v>
      </c>
      <c r="H733">
        <f>IF(Datos!H733="",0,IF(AND(H$1008&lt;&gt;"",Datos!H733=H$1008),0,IF(H$1004=0,0,1-CHOOSE(H$1004,IF(ISNUMBER(Datos!H733),AND(OR(H$1005="",Datos!H733&gt;=H$1005),OR(H$1006="",Datos!H733&lt;=H$1006)),FALSE),IF(ISNUMBER(Datos!H733),AND(Datos!H733=INT(Datos!H733),AND(OR(H$1005="",Datos!H733&gt;=H$1005),OR(H$1006="",Datos!H733&lt;=H$1006))),FALSE),OR(ISNUMBER(FIND(";"&amp;UPPER(TRIM(Datos!H733&amp;""))&amp;"=",H$1007)),ISNUMBER(FIND(";"&amp;UPPER(TRIM(Datos!H733&amp;""))&amp;";",H$1007))),OR(UPPER(TRIM(Datos!H733&amp;""))="SÍ",UPPER(TRIM(Datos!H733&amp;""))="SI",UPPER(TRIM(Datos!H733&amp;""))="NO"),IF(ISNUMBER(Datos!H733),AND(OR(H$1005="",Datos!H733&gt;=H$1005),OR(H$1006="",Datos!H733&lt;=H$1006)),FALSE),TRUE))))</f>
        <v>0.0</v>
      </c>
      <c r="I733">
        <f>IF(Datos!I733="",0,IF(AND(I$1008&lt;&gt;"",Datos!I733=I$1008),0,IF(I$1004=0,0,1-CHOOSE(I$1004,IF(ISNUMBER(Datos!I733),AND(OR(I$1005="",Datos!I733&gt;=I$1005),OR(I$1006="",Datos!I733&lt;=I$1006)),FALSE),IF(ISNUMBER(Datos!I733),AND(Datos!I733=INT(Datos!I733),AND(OR(I$1005="",Datos!I733&gt;=I$1005),OR(I$1006="",Datos!I733&lt;=I$1006))),FALSE),OR(ISNUMBER(FIND(";"&amp;UPPER(TRIM(Datos!I733&amp;""))&amp;"=",I$1007)),ISNUMBER(FIND(";"&amp;UPPER(TRIM(Datos!I733&amp;""))&amp;";",I$1007))),OR(UPPER(TRIM(Datos!I733&amp;""))="SÍ",UPPER(TRIM(Datos!I733&amp;""))="SI",UPPER(TRIM(Datos!I733&amp;""))="NO"),IF(ISNUMBER(Datos!I733),AND(OR(I$1005="",Datos!I733&gt;=I$1005),OR(I$1006="",Datos!I733&lt;=I$1006)),FALSE),TRUE))))</f>
        <v>0.0</v>
      </c>
      <c r="J733">
        <f>IF(Datos!J733="",0,IF(AND(J$1008&lt;&gt;"",Datos!J733=J$1008),0,IF(J$1004=0,0,1-CHOOSE(J$1004,IF(ISNUMBER(Datos!J733),AND(OR(J$1005="",Datos!J733&gt;=J$1005),OR(J$1006="",Datos!J733&lt;=J$1006)),FALSE),IF(ISNUMBER(Datos!J733),AND(Datos!J733=INT(Datos!J733),AND(OR(J$1005="",Datos!J733&gt;=J$1005),OR(J$1006="",Datos!J733&lt;=J$1006))),FALSE),OR(ISNUMBER(FIND(";"&amp;UPPER(TRIM(Datos!J733&amp;""))&amp;"=",J$1007)),ISNUMBER(FIND(";"&amp;UPPER(TRIM(Datos!J733&amp;""))&amp;";",J$1007))),OR(UPPER(TRIM(Datos!J733&amp;""))="SÍ",UPPER(TRIM(Datos!J733&amp;""))="SI",UPPER(TRIM(Datos!J733&amp;""))="NO"),IF(ISNUMBER(Datos!J733),AND(OR(J$1005="",Datos!J733&gt;=J$1005),OR(J$1006="",Datos!J733&lt;=J$1006)),FALSE),TRUE))))</f>
        <v>0.0</v>
      </c>
      <c r="K733">
        <f>IF(Datos!K733="",0,IF(AND(K$1008&lt;&gt;"",Datos!K733=K$1008),0,IF(K$1004=0,0,1-CHOOSE(K$1004,IF(ISNUMBER(Datos!K733),AND(OR(K$1005="",Datos!K733&gt;=K$1005),OR(K$1006="",Datos!K733&lt;=K$1006)),FALSE),IF(ISNUMBER(Datos!K733),AND(Datos!K733=INT(Datos!K733),AND(OR(K$1005="",Datos!K733&gt;=K$1005),OR(K$1006="",Datos!K733&lt;=K$1006))),FALSE),OR(ISNUMBER(FIND(";"&amp;UPPER(TRIM(Datos!K733&amp;""))&amp;"=",K$1007)),ISNUMBER(FIND(";"&amp;UPPER(TRIM(Datos!K733&amp;""))&amp;";",K$1007))),OR(UPPER(TRIM(Datos!K733&amp;""))="SÍ",UPPER(TRIM(Datos!K733&amp;""))="SI",UPPER(TRIM(Datos!K733&amp;""))="NO"),IF(ISNUMBER(Datos!K733),AND(OR(K$1005="",Datos!K733&gt;=K$1005),OR(K$1006="",Datos!K733&lt;=K$1006)),FALSE),TRUE))))</f>
        <v>0.0</v>
      </c>
      <c r="L733">
        <f>IF(Datos!L733="",0,IF(AND(L$1008&lt;&gt;"",Datos!L733=L$1008),0,IF(L$1004=0,0,1-CHOOSE(L$1004,IF(ISNUMBER(Datos!L733),AND(OR(L$1005="",Datos!L733&gt;=L$1005),OR(L$1006="",Datos!L733&lt;=L$1006)),FALSE),IF(ISNUMBER(Datos!L733),AND(Datos!L733=INT(Datos!L733),AND(OR(L$1005="",Datos!L733&gt;=L$1005),OR(L$1006="",Datos!L733&lt;=L$1006))),FALSE),OR(ISNUMBER(FIND(";"&amp;UPPER(TRIM(Datos!L733&amp;""))&amp;"=",L$1007)),ISNUMBER(FIND(";"&amp;UPPER(TRIM(Datos!L733&amp;""))&amp;";",L$1007))),OR(UPPER(TRIM(Datos!L733&amp;""))="SÍ",UPPER(TRIM(Datos!L733&amp;""))="SI",UPPER(TRIM(Datos!L733&amp;""))="NO"),IF(ISNUMBER(Datos!L733),AND(OR(L$1005="",Datos!L733&gt;=L$1005),OR(L$1006="",Datos!L733&lt;=L$1006)),FALSE),TRUE))))</f>
        <v>0.0</v>
      </c>
      <c r="M733">
        <f>IF(Datos!M733="",0,IF(AND(M$1008&lt;&gt;"",Datos!M733=M$1008),0,IF(M$1004=0,0,1-CHOOSE(M$1004,IF(ISNUMBER(Datos!M733),AND(OR(M$1005="",Datos!M733&gt;=M$1005),OR(M$1006="",Datos!M733&lt;=M$1006)),FALSE),IF(ISNUMBER(Datos!M733),AND(Datos!M733=INT(Datos!M733),AND(OR(M$1005="",Datos!M733&gt;=M$1005),OR(M$1006="",Datos!M733&lt;=M$1006))),FALSE),OR(ISNUMBER(FIND(";"&amp;UPPER(TRIM(Datos!M733&amp;""))&amp;"=",M$1007)),ISNUMBER(FIND(";"&amp;UPPER(TRIM(Datos!M733&amp;""))&amp;";",M$1007))),OR(UPPER(TRIM(Datos!M733&amp;""))="SÍ",UPPER(TRIM(Datos!M733&amp;""))="SI",UPPER(TRIM(Datos!M733&amp;""))="NO"),IF(ISNUMBER(Datos!M733),AND(OR(M$1005="",Datos!M733&gt;=M$1005),OR(M$1006="",Datos!M733&lt;=M$1006)),FALSE),TRUE))))</f>
        <v>0.0</v>
      </c>
      <c r="N733">
        <f>IF(Datos!N733="",0,IF(AND(N$1008&lt;&gt;"",Datos!N733=N$1008),0,IF(N$1004=0,0,1-CHOOSE(N$1004,IF(ISNUMBER(Datos!N733),AND(OR(N$1005="",Datos!N733&gt;=N$1005),OR(N$1006="",Datos!N733&lt;=N$1006)),FALSE),IF(ISNUMBER(Datos!N733),AND(Datos!N733=INT(Datos!N733),AND(OR(N$1005="",Datos!N733&gt;=N$1005),OR(N$1006="",Datos!N733&lt;=N$1006))),FALSE),OR(ISNUMBER(FIND(";"&amp;UPPER(TRIM(Datos!N733&amp;""))&amp;"=",N$1007)),ISNUMBER(FIND(";"&amp;UPPER(TRIM(Datos!N733&amp;""))&amp;";",N$1007))),OR(UPPER(TRIM(Datos!N733&amp;""))="SÍ",UPPER(TRIM(Datos!N733&amp;""))="SI",UPPER(TRIM(Datos!N733&amp;""))="NO"),IF(ISNUMBER(Datos!N733),AND(OR(N$1005="",Datos!N733&gt;=N$1005),OR(N$1006="",Datos!N733&lt;=N$1006)),FALSE),TRUE))))</f>
        <v>0.0</v>
      </c>
      <c r="O733">
        <f>IF(Datos!O733="",0,IF(AND(O$1008&lt;&gt;"",Datos!O733=O$1008),0,IF(O$1004=0,0,1-CHOOSE(O$1004,IF(ISNUMBER(Datos!O733),AND(OR(O$1005="",Datos!O733&gt;=O$1005),OR(O$1006="",Datos!O733&lt;=O$1006)),FALSE),IF(ISNUMBER(Datos!O733),AND(Datos!O733=INT(Datos!O733),AND(OR(O$1005="",Datos!O733&gt;=O$1005),OR(O$1006="",Datos!O733&lt;=O$1006))),FALSE),OR(ISNUMBER(FIND(";"&amp;UPPER(TRIM(Datos!O733&amp;""))&amp;"=",O$1007)),ISNUMBER(FIND(";"&amp;UPPER(TRIM(Datos!O733&amp;""))&amp;";",O$1007))),OR(UPPER(TRIM(Datos!O733&amp;""))="SÍ",UPPER(TRIM(Datos!O733&amp;""))="SI",UPPER(TRIM(Datos!O733&amp;""))="NO"),IF(ISNUMBER(Datos!O733),AND(OR(O$1005="",Datos!O733&gt;=O$1005),OR(O$1006="",Datos!O733&lt;=O$1006)),FALSE),TRUE))))</f>
        <v>0.0</v>
      </c>
      <c r="P733">
        <f>IF(Datos!P733="",0,IF(AND(P$1008&lt;&gt;"",Datos!P733=P$1008),0,IF(P$1004=0,0,1-CHOOSE(P$1004,IF(ISNUMBER(Datos!P733),AND(OR(P$1005="",Datos!P733&gt;=P$1005),OR(P$1006="",Datos!P733&lt;=P$1006)),FALSE),IF(ISNUMBER(Datos!P733),AND(Datos!P733=INT(Datos!P733),AND(OR(P$1005="",Datos!P733&gt;=P$1005),OR(P$1006="",Datos!P733&lt;=P$1006))),FALSE),OR(ISNUMBER(FIND(";"&amp;UPPER(TRIM(Datos!P733&amp;""))&amp;"=",P$1007)),ISNUMBER(FIND(";"&amp;UPPER(TRIM(Datos!P733&amp;""))&amp;";",P$1007))),OR(UPPER(TRIM(Datos!P733&amp;""))="SÍ",UPPER(TRIM(Datos!P733&amp;""))="SI",UPPER(TRIM(Datos!P733&amp;""))="NO"),IF(ISNUMBER(Datos!P733),AND(OR(P$1005="",Datos!P733&gt;=P$1005),OR(P$1006="",Datos!P733&lt;=P$1006)),FALSE),TRUE))))</f>
        <v>0.0</v>
      </c>
      <c r="Q733">
        <f>IF(Datos!Q733="",0,IF(AND(Q$1008&lt;&gt;"",Datos!Q733=Q$1008),0,IF(Q$1004=0,0,1-CHOOSE(Q$1004,IF(ISNUMBER(Datos!Q733),AND(OR(Q$1005="",Datos!Q733&gt;=Q$1005),OR(Q$1006="",Datos!Q733&lt;=Q$1006)),FALSE),IF(ISNUMBER(Datos!Q733),AND(Datos!Q733=INT(Datos!Q733),AND(OR(Q$1005="",Datos!Q733&gt;=Q$1005),OR(Q$1006="",Datos!Q733&lt;=Q$1006))),FALSE),OR(ISNUMBER(FIND(";"&amp;UPPER(TRIM(Datos!Q733&amp;""))&amp;"=",Q$1007)),ISNUMBER(FIND(";"&amp;UPPER(TRIM(Datos!Q733&amp;""))&amp;";",Q$1007))),OR(UPPER(TRIM(Datos!Q733&amp;""))="SÍ",UPPER(TRIM(Datos!Q733&amp;""))="SI",UPPER(TRIM(Datos!Q733&amp;""))="NO"),IF(ISNUMBER(Datos!Q733),AND(OR(Q$1005="",Datos!Q733&gt;=Q$1005),OR(Q$1006="",Datos!Q733&lt;=Q$1006)),FALSE),TRUE))))</f>
        <v>0.0</v>
      </c>
      <c r="R733">
        <f>IF(Datos!R733="",0,IF(AND(R$1008&lt;&gt;"",Datos!R733=R$1008),0,IF(R$1004=0,0,1-CHOOSE(R$1004,IF(ISNUMBER(Datos!R733),AND(OR(R$1005="",Datos!R733&gt;=R$1005),OR(R$1006="",Datos!R733&lt;=R$1006)),FALSE),IF(ISNUMBER(Datos!R733),AND(Datos!R733=INT(Datos!R733),AND(OR(R$1005="",Datos!R733&gt;=R$1005),OR(R$1006="",Datos!R733&lt;=R$1006))),FALSE),OR(ISNUMBER(FIND(";"&amp;UPPER(TRIM(Datos!R733&amp;""))&amp;"=",R$1007)),ISNUMBER(FIND(";"&amp;UPPER(TRIM(Datos!R733&amp;""))&amp;";",R$1007))),OR(UPPER(TRIM(Datos!R733&amp;""))="SÍ",UPPER(TRIM(Datos!R733&amp;""))="SI",UPPER(TRIM(Datos!R733&amp;""))="NO"),IF(ISNUMBER(Datos!R733),AND(OR(R$1005="",Datos!R733&gt;=R$1005),OR(R$1006="",Datos!R733&lt;=R$1006)),FALSE),TRUE))))</f>
        <v>0.0</v>
      </c>
      <c r="S733">
        <f>IF(Datos!S733="",0,IF(AND(S$1008&lt;&gt;"",Datos!S733=S$1008),0,IF(S$1004=0,0,1-CHOOSE(S$1004,IF(ISNUMBER(Datos!S733),AND(OR(S$1005="",Datos!S733&gt;=S$1005),OR(S$1006="",Datos!S733&lt;=S$1006)),FALSE),IF(ISNUMBER(Datos!S733),AND(Datos!S733=INT(Datos!S733),AND(OR(S$1005="",Datos!S733&gt;=S$1005),OR(S$1006="",Datos!S733&lt;=S$1006))),FALSE),OR(ISNUMBER(FIND(";"&amp;UPPER(TRIM(Datos!S733&amp;""))&amp;"=",S$1007)),ISNUMBER(FIND(";"&amp;UPPER(TRIM(Datos!S733&amp;""))&amp;";",S$1007))),OR(UPPER(TRIM(Datos!S733&amp;""))="SÍ",UPPER(TRIM(Datos!S733&amp;""))="SI",UPPER(TRIM(Datos!S733&amp;""))="NO"),IF(ISNUMBER(Datos!S733),AND(OR(S$1005="",Datos!S733&gt;=S$1005),OR(S$1006="",Datos!S733&lt;=S$1006)),FALSE),TRUE))))</f>
        <v>0.0</v>
      </c>
      <c r="T733">
        <f>IF(Datos!T733="",0,IF(AND(T$1008&lt;&gt;"",Datos!T733=T$1008),0,IF(T$1004=0,0,1-CHOOSE(T$1004,IF(ISNUMBER(Datos!T733),AND(OR(T$1005="",Datos!T733&gt;=T$1005),OR(T$1006="",Datos!T733&lt;=T$1006)),FALSE),IF(ISNUMBER(Datos!T733),AND(Datos!T733=INT(Datos!T733),AND(OR(T$1005="",Datos!T733&gt;=T$1005),OR(T$1006="",Datos!T733&lt;=T$1006))),FALSE),OR(ISNUMBER(FIND(";"&amp;UPPER(TRIM(Datos!T733&amp;""))&amp;"=",T$1007)),ISNUMBER(FIND(";"&amp;UPPER(TRIM(Datos!T733&amp;""))&amp;";",T$1007))),OR(UPPER(TRIM(Datos!T733&amp;""))="SÍ",UPPER(TRIM(Datos!T733&amp;""))="SI",UPPER(TRIM(Datos!T733&amp;""))="NO"),IF(ISNUMBER(Datos!T733),AND(OR(T$1005="",Datos!T733&gt;=T$1005),OR(T$1006="",Datos!T733&lt;=T$1006)),FALSE),TRUE))))</f>
        <v>0.0</v>
      </c>
      <c r="U733">
        <f>IF(Datos!U733="",0,IF(AND(U$1008&lt;&gt;"",Datos!U733=U$1008),0,IF(U$1004=0,0,1-CHOOSE(U$1004,IF(ISNUMBER(Datos!U733),AND(OR(U$1005="",Datos!U733&gt;=U$1005),OR(U$1006="",Datos!U733&lt;=U$1006)),FALSE),IF(ISNUMBER(Datos!U733),AND(Datos!U733=INT(Datos!U733),AND(OR(U$1005="",Datos!U733&gt;=U$1005),OR(U$1006="",Datos!U733&lt;=U$1006))),FALSE),OR(ISNUMBER(FIND(";"&amp;UPPER(TRIM(Datos!U733&amp;""))&amp;"=",U$1007)),ISNUMBER(FIND(";"&amp;UPPER(TRIM(Datos!U733&amp;""))&amp;";",U$1007))),OR(UPPER(TRIM(Datos!U733&amp;""))="SÍ",UPPER(TRIM(Datos!U733&amp;""))="SI",UPPER(TRIM(Datos!U733&amp;""))="NO"),IF(ISNUMBER(Datos!U733),AND(OR(U$1005="",Datos!U733&gt;=U$1005),OR(U$1006="",Datos!U733&lt;=U$1006)),FALSE),TRUE))))</f>
        <v>0.0</v>
      </c>
      <c r="V733">
        <f>IF(Datos!V733="",0,IF(AND(V$1008&lt;&gt;"",Datos!V733=V$1008),0,IF(V$1004=0,0,1-CHOOSE(V$1004,IF(ISNUMBER(Datos!V733),AND(OR(V$1005="",Datos!V733&gt;=V$1005),OR(V$1006="",Datos!V733&lt;=V$1006)),FALSE),IF(ISNUMBER(Datos!V733),AND(Datos!V733=INT(Datos!V733),AND(OR(V$1005="",Datos!V733&gt;=V$1005),OR(V$1006="",Datos!V733&lt;=V$1006))),FALSE),OR(ISNUMBER(FIND(";"&amp;UPPER(TRIM(Datos!V733&amp;""))&amp;"=",V$1007)),ISNUMBER(FIND(";"&amp;UPPER(TRIM(Datos!V733&amp;""))&amp;";",V$1007))),OR(UPPER(TRIM(Datos!V733&amp;""))="SÍ",UPPER(TRIM(Datos!V733&amp;""))="SI",UPPER(TRIM(Datos!V733&amp;""))="NO"),IF(ISNUMBER(Datos!V733),AND(OR(V$1005="",Datos!V733&gt;=V$1005),OR(V$1006="",Datos!V733&lt;=V$1006)),FALSE),TRUE))))</f>
        <v>0.0</v>
      </c>
      <c r="W733">
        <f>IF(Datos!W733="",0,IF(AND(W$1008&lt;&gt;"",Datos!W733=W$1008),0,IF(W$1004=0,0,1-CHOOSE(W$1004,IF(ISNUMBER(Datos!W733),AND(OR(W$1005="",Datos!W733&gt;=W$1005),OR(W$1006="",Datos!W733&lt;=W$1006)),FALSE),IF(ISNUMBER(Datos!W733),AND(Datos!W733=INT(Datos!W733),AND(OR(W$1005="",Datos!W733&gt;=W$1005),OR(W$1006="",Datos!W733&lt;=W$1006))),FALSE),OR(ISNUMBER(FIND(";"&amp;UPPER(TRIM(Datos!W733&amp;""))&amp;"=",W$1007)),ISNUMBER(FIND(";"&amp;UPPER(TRIM(Datos!W733&amp;""))&amp;";",W$1007))),OR(UPPER(TRIM(Datos!W733&amp;""))="SÍ",UPPER(TRIM(Datos!W733&amp;""))="SI",UPPER(TRIM(Datos!W733&amp;""))="NO"),IF(ISNUMBER(Datos!W733),AND(OR(W$1005="",Datos!W733&gt;=W$1005),OR(W$1006="",Datos!W733&lt;=W$1006)),FALSE),TRUE))))</f>
        <v>0.0</v>
      </c>
      <c r="X733">
        <f>IF(Datos!X733="",0,IF(AND(X$1008&lt;&gt;"",Datos!X733=X$1008),0,IF(X$1004=0,0,1-CHOOSE(X$1004,IF(ISNUMBER(Datos!X733),AND(OR(X$1005="",Datos!X733&gt;=X$1005),OR(X$1006="",Datos!X733&lt;=X$1006)),FALSE),IF(ISNUMBER(Datos!X733),AND(Datos!X733=INT(Datos!X733),AND(OR(X$1005="",Datos!X733&gt;=X$1005),OR(X$1006="",Datos!X733&lt;=X$1006))),FALSE),OR(ISNUMBER(FIND(";"&amp;UPPER(TRIM(Datos!X733&amp;""))&amp;"=",X$1007)),ISNUMBER(FIND(";"&amp;UPPER(TRIM(Datos!X733&amp;""))&amp;";",X$1007))),OR(UPPER(TRIM(Datos!X733&amp;""))="SÍ",UPPER(TRIM(Datos!X733&amp;""))="SI",UPPER(TRIM(Datos!X733&amp;""))="NO"),IF(ISNUMBER(Datos!X733),AND(OR(X$1005="",Datos!X733&gt;=X$1005),OR(X$1006="",Datos!X733&lt;=X$1006)),FALSE),TRUE))))</f>
        <v>0.0</v>
      </c>
      <c r="Y733">
        <f>IF(Datos!Y733="",0,IF(AND(Y$1008&lt;&gt;"",Datos!Y733=Y$1008),0,IF(Y$1004=0,0,1-CHOOSE(Y$1004,IF(ISNUMBER(Datos!Y733),AND(OR(Y$1005="",Datos!Y733&gt;=Y$1005),OR(Y$1006="",Datos!Y733&lt;=Y$1006)),FALSE),IF(ISNUMBER(Datos!Y733),AND(Datos!Y733=INT(Datos!Y733),AND(OR(Y$1005="",Datos!Y733&gt;=Y$1005),OR(Y$1006="",Datos!Y733&lt;=Y$1006))),FALSE),OR(ISNUMBER(FIND(";"&amp;UPPER(TRIM(Datos!Y733&amp;""))&amp;"=",Y$1007)),ISNUMBER(FIND(";"&amp;UPPER(TRIM(Datos!Y733&amp;""))&amp;";",Y$1007))),OR(UPPER(TRIM(Datos!Y733&amp;""))="SÍ",UPPER(TRIM(Datos!Y733&amp;""))="SI",UPPER(TRIM(Datos!Y733&amp;""))="NO"),IF(ISNUMBER(Datos!Y733),AND(OR(Y$1005="",Datos!Y733&gt;=Y$1005),OR(Y$1006="",Datos!Y733&lt;=Y$1006)),FALSE),TRUE))))</f>
        <v>0.0</v>
      </c>
      <c r="Z733">
        <f>IF(Datos!Z733="",0,IF(AND(Z$1008&lt;&gt;"",Datos!Z733=Z$1008),0,IF(Z$1004=0,0,1-CHOOSE(Z$1004,IF(ISNUMBER(Datos!Z733),AND(OR(Z$1005="",Datos!Z733&gt;=Z$1005),OR(Z$1006="",Datos!Z733&lt;=Z$1006)),FALSE),IF(ISNUMBER(Datos!Z733),AND(Datos!Z733=INT(Datos!Z733),AND(OR(Z$1005="",Datos!Z733&gt;=Z$1005),OR(Z$1006="",Datos!Z733&lt;=Z$1006))),FALSE),OR(ISNUMBER(FIND(";"&amp;UPPER(TRIM(Datos!Z733&amp;""))&amp;"=",Z$1007)),ISNUMBER(FIND(";"&amp;UPPER(TRIM(Datos!Z733&amp;""))&amp;";",Z$1007))),OR(UPPER(TRIM(Datos!Z733&amp;""))="SÍ",UPPER(TRIM(Datos!Z733&amp;""))="SI",UPPER(TRIM(Datos!Z733&amp;""))="NO"),IF(ISNUMBER(Datos!Z733),AND(OR(Z$1005="",Datos!Z733&gt;=Z$1005),OR(Z$1006="",Datos!Z733&lt;=Z$1006)),FALSE),TRUE))))</f>
        <v>0.0</v>
      </c>
      <c r="AA733">
        <f>IF(Datos!AA733="",0,IF(AND(AA$1008&lt;&gt;"",Datos!AA733=AA$1008),0,IF(AA$1004=0,0,1-CHOOSE(AA$1004,IF(ISNUMBER(Datos!AA733),AND(OR(AA$1005="",Datos!AA733&gt;=AA$1005),OR(AA$1006="",Datos!AA733&lt;=AA$1006)),FALSE),IF(ISNUMBER(Datos!AA733),AND(Datos!AA733=INT(Datos!AA733),AND(OR(AA$1005="",Datos!AA733&gt;=AA$1005),OR(AA$1006="",Datos!AA733&lt;=AA$1006))),FALSE),OR(ISNUMBER(FIND(";"&amp;UPPER(TRIM(Datos!AA733&amp;""))&amp;"=",AA$1007)),ISNUMBER(FIND(";"&amp;UPPER(TRIM(Datos!AA733&amp;""))&amp;";",AA$1007))),OR(UPPER(TRIM(Datos!AA733&amp;""))="SÍ",UPPER(TRIM(Datos!AA733&amp;""))="SI",UPPER(TRIM(Datos!AA733&amp;""))="NO"),IF(ISNUMBER(Datos!AA733),AND(OR(AA$1005="",Datos!AA733&gt;=AA$1005),OR(AA$1006="",Datos!AA733&lt;=AA$1006)),FALSE),TRUE))))</f>
        <v>0.0</v>
      </c>
      <c r="AB733">
        <f>IF(Datos!AB733="",0,IF(AND(AB$1008&lt;&gt;"",Datos!AB733=AB$1008),0,IF(AB$1004=0,0,1-CHOOSE(AB$1004,IF(ISNUMBER(Datos!AB733),AND(OR(AB$1005="",Datos!AB733&gt;=AB$1005),OR(AB$1006="",Datos!AB733&lt;=AB$1006)),FALSE),IF(ISNUMBER(Datos!AB733),AND(Datos!AB733=INT(Datos!AB733),AND(OR(AB$1005="",Datos!AB733&gt;=AB$1005),OR(AB$1006="",Datos!AB733&lt;=AB$1006))),FALSE),OR(ISNUMBER(FIND(";"&amp;UPPER(TRIM(Datos!AB733&amp;""))&amp;"=",AB$1007)),ISNUMBER(FIND(";"&amp;UPPER(TRIM(Datos!AB733&amp;""))&amp;";",AB$1007))),OR(UPPER(TRIM(Datos!AB733&amp;""))="SÍ",UPPER(TRIM(Datos!AB733&amp;""))="SI",UPPER(TRIM(Datos!AB733&amp;""))="NO"),IF(ISNUMBER(Datos!AB733),AND(OR(AB$1005="",Datos!AB733&gt;=AB$1005),OR(AB$1006="",Datos!AB733&lt;=AB$1006)),FALSE),TRUE))))</f>
        <v>0.0</v>
      </c>
      <c r="AC733">
        <f>IF(Datos!AC733="",0,IF(AND(AC$1008&lt;&gt;"",Datos!AC733=AC$1008),0,IF(AC$1004=0,0,1-CHOOSE(AC$1004,IF(ISNUMBER(Datos!AC733),AND(OR(AC$1005="",Datos!AC733&gt;=AC$1005),OR(AC$1006="",Datos!AC733&lt;=AC$1006)),FALSE),IF(ISNUMBER(Datos!AC733),AND(Datos!AC733=INT(Datos!AC733),AND(OR(AC$1005="",Datos!AC733&gt;=AC$1005),OR(AC$1006="",Datos!AC733&lt;=AC$1006))),FALSE),OR(ISNUMBER(FIND(";"&amp;UPPER(TRIM(Datos!AC733&amp;""))&amp;"=",AC$1007)),ISNUMBER(FIND(";"&amp;UPPER(TRIM(Datos!AC733&amp;""))&amp;";",AC$1007))),OR(UPPER(TRIM(Datos!AC733&amp;""))="SÍ",UPPER(TRIM(Datos!AC733&amp;""))="SI",UPPER(TRIM(Datos!AC733&amp;""))="NO"),IF(ISNUMBER(Datos!AC733),AND(OR(AC$1005="",Datos!AC733&gt;=AC$1005),OR(AC$1006="",Datos!AC733&lt;=AC$1006)),FALSE),TRUE))))</f>
        <v>0.0</v>
      </c>
      <c r="AD733">
        <f>IF(Datos!AD733="",0,IF(AND(AD$1008&lt;&gt;"",Datos!AD733=AD$1008),0,IF(AD$1004=0,0,1-CHOOSE(AD$1004,IF(ISNUMBER(Datos!AD733),AND(OR(AD$1005="",Datos!AD733&gt;=AD$1005),OR(AD$1006="",Datos!AD733&lt;=AD$1006)),FALSE),IF(ISNUMBER(Datos!AD733),AND(Datos!AD733=INT(Datos!AD733),AND(OR(AD$1005="",Datos!AD733&gt;=AD$1005),OR(AD$1006="",Datos!AD733&lt;=AD$1006))),FALSE),OR(ISNUMBER(FIND(";"&amp;UPPER(TRIM(Datos!AD733&amp;""))&amp;"=",AD$1007)),ISNUMBER(FIND(";"&amp;UPPER(TRIM(Datos!AD733&amp;""))&amp;";",AD$1007))),OR(UPPER(TRIM(Datos!AD733&amp;""))="SÍ",UPPER(TRIM(Datos!AD733&amp;""))="SI",UPPER(TRIM(Datos!AD733&amp;""))="NO"),IF(ISNUMBER(Datos!AD733),AND(OR(AD$1005="",Datos!AD733&gt;=AD$1005),OR(AD$1006="",Datos!AD733&lt;=AD$1006)),FALSE),TRUE))))</f>
        <v>0.0</v>
      </c>
      <c r="AE733">
        <f>IF(Datos!AE733="",0,IF(AND(AE$1008&lt;&gt;"",Datos!AE733=AE$1008),0,IF(AE$1004=0,0,1-CHOOSE(AE$1004,IF(ISNUMBER(Datos!AE733),AND(OR(AE$1005="",Datos!AE733&gt;=AE$1005),OR(AE$1006="",Datos!AE733&lt;=AE$1006)),FALSE),IF(ISNUMBER(Datos!AE733),AND(Datos!AE733=INT(Datos!AE733),AND(OR(AE$1005="",Datos!AE733&gt;=AE$1005),OR(AE$1006="",Datos!AE733&lt;=AE$1006))),FALSE),OR(ISNUMBER(FIND(";"&amp;UPPER(TRIM(Datos!AE733&amp;""))&amp;"=",AE$1007)),ISNUMBER(FIND(";"&amp;UPPER(TRIM(Datos!AE733&amp;""))&amp;";",AE$1007))),OR(UPPER(TRIM(Datos!AE733&amp;""))="SÍ",UPPER(TRIM(Datos!AE733&amp;""))="SI",UPPER(TRIM(Datos!AE733&amp;""))="NO"),IF(ISNUMBER(Datos!AE733),AND(OR(AE$1005="",Datos!AE733&gt;=AE$1005),OR(AE$1006="",Datos!AE733&lt;=AE$1006)),FALSE),TRUE))))</f>
        <v>0.0</v>
      </c>
    </row>
    <row r="734" spans="2:31">
      <c r="B734">
        <f>IF(Datos!B734="",0,IF(AND(B$1008&lt;&gt;"",Datos!B734=B$1008),0,IF(B$1004=0,0,1-CHOOSE(B$1004,IF(ISNUMBER(Datos!B734),AND(OR(B$1005="",Datos!B734&gt;=B$1005),OR(B$1006="",Datos!B734&lt;=B$1006)),FALSE),IF(ISNUMBER(Datos!B734),AND(Datos!B734=INT(Datos!B734),AND(OR(B$1005="",Datos!B734&gt;=B$1005),OR(B$1006="",Datos!B734&lt;=B$1006))),FALSE),OR(ISNUMBER(FIND(";"&amp;UPPER(TRIM(Datos!B734&amp;""))&amp;"=",B$1007)),ISNUMBER(FIND(";"&amp;UPPER(TRIM(Datos!B734&amp;""))&amp;";",B$1007))),OR(UPPER(TRIM(Datos!B734&amp;""))="SÍ",UPPER(TRIM(Datos!B734&amp;""))="SI",UPPER(TRIM(Datos!B734&amp;""))="NO"),IF(ISNUMBER(Datos!B734),AND(OR(B$1005="",Datos!B734&gt;=B$1005),OR(B$1006="",Datos!B734&lt;=B$1006)),FALSE),TRUE))))</f>
        <v>0.0</v>
      </c>
      <c r="C734">
        <f>IF(Datos!C734="",0,IF(AND(C$1008&lt;&gt;"",Datos!C734=C$1008),0,IF(C$1004=0,0,1-CHOOSE(C$1004,IF(ISNUMBER(Datos!C734),AND(OR(C$1005="",Datos!C734&gt;=C$1005),OR(C$1006="",Datos!C734&lt;=C$1006)),FALSE),IF(ISNUMBER(Datos!C734),AND(Datos!C734=INT(Datos!C734),AND(OR(C$1005="",Datos!C734&gt;=C$1005),OR(C$1006="",Datos!C734&lt;=C$1006))),FALSE),OR(ISNUMBER(FIND(";"&amp;UPPER(TRIM(Datos!C734&amp;""))&amp;"=",C$1007)),ISNUMBER(FIND(";"&amp;UPPER(TRIM(Datos!C734&amp;""))&amp;";",C$1007))),OR(UPPER(TRIM(Datos!C734&amp;""))="SÍ",UPPER(TRIM(Datos!C734&amp;""))="SI",UPPER(TRIM(Datos!C734&amp;""))="NO"),IF(ISNUMBER(Datos!C734),AND(OR(C$1005="",Datos!C734&gt;=C$1005),OR(C$1006="",Datos!C734&lt;=C$1006)),FALSE),TRUE))))</f>
        <v>0.0</v>
      </c>
      <c r="D734">
        <f>IF(Datos!D734="",0,IF(AND(D$1008&lt;&gt;"",Datos!D734=D$1008),0,IF(D$1004=0,0,1-CHOOSE(D$1004,IF(ISNUMBER(Datos!D734),AND(OR(D$1005="",Datos!D734&gt;=D$1005),OR(D$1006="",Datos!D734&lt;=D$1006)),FALSE),IF(ISNUMBER(Datos!D734),AND(Datos!D734=INT(Datos!D734),AND(OR(D$1005="",Datos!D734&gt;=D$1005),OR(D$1006="",Datos!D734&lt;=D$1006))),FALSE),OR(ISNUMBER(FIND(";"&amp;UPPER(TRIM(Datos!D734&amp;""))&amp;"=",D$1007)),ISNUMBER(FIND(";"&amp;UPPER(TRIM(Datos!D734&amp;""))&amp;";",D$1007))),OR(UPPER(TRIM(Datos!D734&amp;""))="SÍ",UPPER(TRIM(Datos!D734&amp;""))="SI",UPPER(TRIM(Datos!D734&amp;""))="NO"),IF(ISNUMBER(Datos!D734),AND(OR(D$1005="",Datos!D734&gt;=D$1005),OR(D$1006="",Datos!D734&lt;=D$1006)),FALSE),TRUE))))</f>
        <v>0.0</v>
      </c>
      <c r="E734">
        <f>IF(Datos!E734="",0,IF(AND(E$1008&lt;&gt;"",Datos!E734=E$1008),0,IF(E$1004=0,0,1-CHOOSE(E$1004,IF(ISNUMBER(Datos!E734),AND(OR(E$1005="",Datos!E734&gt;=E$1005),OR(E$1006="",Datos!E734&lt;=E$1006)),FALSE),IF(ISNUMBER(Datos!E734),AND(Datos!E734=INT(Datos!E734),AND(OR(E$1005="",Datos!E734&gt;=E$1005),OR(E$1006="",Datos!E734&lt;=E$1006))),FALSE),OR(ISNUMBER(FIND(";"&amp;UPPER(TRIM(Datos!E734&amp;""))&amp;"=",E$1007)),ISNUMBER(FIND(";"&amp;UPPER(TRIM(Datos!E734&amp;""))&amp;";",E$1007))),OR(UPPER(TRIM(Datos!E734&amp;""))="SÍ",UPPER(TRIM(Datos!E734&amp;""))="SI",UPPER(TRIM(Datos!E734&amp;""))="NO"),IF(ISNUMBER(Datos!E734),AND(OR(E$1005="",Datos!E734&gt;=E$1005),OR(E$1006="",Datos!E734&lt;=E$1006)),FALSE),TRUE))))</f>
        <v>0.0</v>
      </c>
      <c r="F734">
        <f>IF(Datos!F734="",0,IF(AND(F$1008&lt;&gt;"",Datos!F734=F$1008),0,IF(F$1004=0,0,1-CHOOSE(F$1004,IF(ISNUMBER(Datos!F734),AND(OR(F$1005="",Datos!F734&gt;=F$1005),OR(F$1006="",Datos!F734&lt;=F$1006)),FALSE),IF(ISNUMBER(Datos!F734),AND(Datos!F734=INT(Datos!F734),AND(OR(F$1005="",Datos!F734&gt;=F$1005),OR(F$1006="",Datos!F734&lt;=F$1006))),FALSE),OR(ISNUMBER(FIND(";"&amp;UPPER(TRIM(Datos!F734&amp;""))&amp;"=",F$1007)),ISNUMBER(FIND(";"&amp;UPPER(TRIM(Datos!F734&amp;""))&amp;";",F$1007))),OR(UPPER(TRIM(Datos!F734&amp;""))="SÍ",UPPER(TRIM(Datos!F734&amp;""))="SI",UPPER(TRIM(Datos!F734&amp;""))="NO"),IF(ISNUMBER(Datos!F734),AND(OR(F$1005="",Datos!F734&gt;=F$1005),OR(F$1006="",Datos!F734&lt;=F$1006)),FALSE),TRUE))))</f>
        <v>0.0</v>
      </c>
      <c r="G734">
        <f>IF(Datos!G734="",0,IF(AND(G$1008&lt;&gt;"",Datos!G734=G$1008),0,IF(G$1004=0,0,1-CHOOSE(G$1004,IF(ISNUMBER(Datos!G734),AND(OR(G$1005="",Datos!G734&gt;=G$1005),OR(G$1006="",Datos!G734&lt;=G$1006)),FALSE),IF(ISNUMBER(Datos!G734),AND(Datos!G734=INT(Datos!G734),AND(OR(G$1005="",Datos!G734&gt;=G$1005),OR(G$1006="",Datos!G734&lt;=G$1006))),FALSE),OR(ISNUMBER(FIND(";"&amp;UPPER(TRIM(Datos!G734&amp;""))&amp;"=",G$1007)),ISNUMBER(FIND(";"&amp;UPPER(TRIM(Datos!G734&amp;""))&amp;";",G$1007))),OR(UPPER(TRIM(Datos!G734&amp;""))="SÍ",UPPER(TRIM(Datos!G734&amp;""))="SI",UPPER(TRIM(Datos!G734&amp;""))="NO"),IF(ISNUMBER(Datos!G734),AND(OR(G$1005="",Datos!G734&gt;=G$1005),OR(G$1006="",Datos!G734&lt;=G$1006)),FALSE),TRUE))))</f>
        <v>0.0</v>
      </c>
      <c r="H734">
        <f>IF(Datos!H734="",0,IF(AND(H$1008&lt;&gt;"",Datos!H734=H$1008),0,IF(H$1004=0,0,1-CHOOSE(H$1004,IF(ISNUMBER(Datos!H734),AND(OR(H$1005="",Datos!H734&gt;=H$1005),OR(H$1006="",Datos!H734&lt;=H$1006)),FALSE),IF(ISNUMBER(Datos!H734),AND(Datos!H734=INT(Datos!H734),AND(OR(H$1005="",Datos!H734&gt;=H$1005),OR(H$1006="",Datos!H734&lt;=H$1006))),FALSE),OR(ISNUMBER(FIND(";"&amp;UPPER(TRIM(Datos!H734&amp;""))&amp;"=",H$1007)),ISNUMBER(FIND(";"&amp;UPPER(TRIM(Datos!H734&amp;""))&amp;";",H$1007))),OR(UPPER(TRIM(Datos!H734&amp;""))="SÍ",UPPER(TRIM(Datos!H734&amp;""))="SI",UPPER(TRIM(Datos!H734&amp;""))="NO"),IF(ISNUMBER(Datos!H734),AND(OR(H$1005="",Datos!H734&gt;=H$1005),OR(H$1006="",Datos!H734&lt;=H$1006)),FALSE),TRUE))))</f>
        <v>0.0</v>
      </c>
      <c r="I734">
        <f>IF(Datos!I734="",0,IF(AND(I$1008&lt;&gt;"",Datos!I734=I$1008),0,IF(I$1004=0,0,1-CHOOSE(I$1004,IF(ISNUMBER(Datos!I734),AND(OR(I$1005="",Datos!I734&gt;=I$1005),OR(I$1006="",Datos!I734&lt;=I$1006)),FALSE),IF(ISNUMBER(Datos!I734),AND(Datos!I734=INT(Datos!I734),AND(OR(I$1005="",Datos!I734&gt;=I$1005),OR(I$1006="",Datos!I734&lt;=I$1006))),FALSE),OR(ISNUMBER(FIND(";"&amp;UPPER(TRIM(Datos!I734&amp;""))&amp;"=",I$1007)),ISNUMBER(FIND(";"&amp;UPPER(TRIM(Datos!I734&amp;""))&amp;";",I$1007))),OR(UPPER(TRIM(Datos!I734&amp;""))="SÍ",UPPER(TRIM(Datos!I734&amp;""))="SI",UPPER(TRIM(Datos!I734&amp;""))="NO"),IF(ISNUMBER(Datos!I734),AND(OR(I$1005="",Datos!I734&gt;=I$1005),OR(I$1006="",Datos!I734&lt;=I$1006)),FALSE),TRUE))))</f>
        <v>0.0</v>
      </c>
      <c r="J734">
        <f>IF(Datos!J734="",0,IF(AND(J$1008&lt;&gt;"",Datos!J734=J$1008),0,IF(J$1004=0,0,1-CHOOSE(J$1004,IF(ISNUMBER(Datos!J734),AND(OR(J$1005="",Datos!J734&gt;=J$1005),OR(J$1006="",Datos!J734&lt;=J$1006)),FALSE),IF(ISNUMBER(Datos!J734),AND(Datos!J734=INT(Datos!J734),AND(OR(J$1005="",Datos!J734&gt;=J$1005),OR(J$1006="",Datos!J734&lt;=J$1006))),FALSE),OR(ISNUMBER(FIND(";"&amp;UPPER(TRIM(Datos!J734&amp;""))&amp;"=",J$1007)),ISNUMBER(FIND(";"&amp;UPPER(TRIM(Datos!J734&amp;""))&amp;";",J$1007))),OR(UPPER(TRIM(Datos!J734&amp;""))="SÍ",UPPER(TRIM(Datos!J734&amp;""))="SI",UPPER(TRIM(Datos!J734&amp;""))="NO"),IF(ISNUMBER(Datos!J734),AND(OR(J$1005="",Datos!J734&gt;=J$1005),OR(J$1006="",Datos!J734&lt;=J$1006)),FALSE),TRUE))))</f>
        <v>0.0</v>
      </c>
      <c r="K734">
        <f>IF(Datos!K734="",0,IF(AND(K$1008&lt;&gt;"",Datos!K734=K$1008),0,IF(K$1004=0,0,1-CHOOSE(K$1004,IF(ISNUMBER(Datos!K734),AND(OR(K$1005="",Datos!K734&gt;=K$1005),OR(K$1006="",Datos!K734&lt;=K$1006)),FALSE),IF(ISNUMBER(Datos!K734),AND(Datos!K734=INT(Datos!K734),AND(OR(K$1005="",Datos!K734&gt;=K$1005),OR(K$1006="",Datos!K734&lt;=K$1006))),FALSE),OR(ISNUMBER(FIND(";"&amp;UPPER(TRIM(Datos!K734&amp;""))&amp;"=",K$1007)),ISNUMBER(FIND(";"&amp;UPPER(TRIM(Datos!K734&amp;""))&amp;";",K$1007))),OR(UPPER(TRIM(Datos!K734&amp;""))="SÍ",UPPER(TRIM(Datos!K734&amp;""))="SI",UPPER(TRIM(Datos!K734&amp;""))="NO"),IF(ISNUMBER(Datos!K734),AND(OR(K$1005="",Datos!K734&gt;=K$1005),OR(K$1006="",Datos!K734&lt;=K$1006)),FALSE),TRUE))))</f>
        <v>0.0</v>
      </c>
      <c r="L734">
        <f>IF(Datos!L734="",0,IF(AND(L$1008&lt;&gt;"",Datos!L734=L$1008),0,IF(L$1004=0,0,1-CHOOSE(L$1004,IF(ISNUMBER(Datos!L734),AND(OR(L$1005="",Datos!L734&gt;=L$1005),OR(L$1006="",Datos!L734&lt;=L$1006)),FALSE),IF(ISNUMBER(Datos!L734),AND(Datos!L734=INT(Datos!L734),AND(OR(L$1005="",Datos!L734&gt;=L$1005),OR(L$1006="",Datos!L734&lt;=L$1006))),FALSE),OR(ISNUMBER(FIND(";"&amp;UPPER(TRIM(Datos!L734&amp;""))&amp;"=",L$1007)),ISNUMBER(FIND(";"&amp;UPPER(TRIM(Datos!L734&amp;""))&amp;";",L$1007))),OR(UPPER(TRIM(Datos!L734&amp;""))="SÍ",UPPER(TRIM(Datos!L734&amp;""))="SI",UPPER(TRIM(Datos!L734&amp;""))="NO"),IF(ISNUMBER(Datos!L734),AND(OR(L$1005="",Datos!L734&gt;=L$1005),OR(L$1006="",Datos!L734&lt;=L$1006)),FALSE),TRUE))))</f>
        <v>0.0</v>
      </c>
      <c r="M734">
        <f>IF(Datos!M734="",0,IF(AND(M$1008&lt;&gt;"",Datos!M734=M$1008),0,IF(M$1004=0,0,1-CHOOSE(M$1004,IF(ISNUMBER(Datos!M734),AND(OR(M$1005="",Datos!M734&gt;=M$1005),OR(M$1006="",Datos!M734&lt;=M$1006)),FALSE),IF(ISNUMBER(Datos!M734),AND(Datos!M734=INT(Datos!M734),AND(OR(M$1005="",Datos!M734&gt;=M$1005),OR(M$1006="",Datos!M734&lt;=M$1006))),FALSE),OR(ISNUMBER(FIND(";"&amp;UPPER(TRIM(Datos!M734&amp;""))&amp;"=",M$1007)),ISNUMBER(FIND(";"&amp;UPPER(TRIM(Datos!M734&amp;""))&amp;";",M$1007))),OR(UPPER(TRIM(Datos!M734&amp;""))="SÍ",UPPER(TRIM(Datos!M734&amp;""))="SI",UPPER(TRIM(Datos!M734&amp;""))="NO"),IF(ISNUMBER(Datos!M734),AND(OR(M$1005="",Datos!M734&gt;=M$1005),OR(M$1006="",Datos!M734&lt;=M$1006)),FALSE),TRUE))))</f>
        <v>0.0</v>
      </c>
      <c r="N734">
        <f>IF(Datos!N734="",0,IF(AND(N$1008&lt;&gt;"",Datos!N734=N$1008),0,IF(N$1004=0,0,1-CHOOSE(N$1004,IF(ISNUMBER(Datos!N734),AND(OR(N$1005="",Datos!N734&gt;=N$1005),OR(N$1006="",Datos!N734&lt;=N$1006)),FALSE),IF(ISNUMBER(Datos!N734),AND(Datos!N734=INT(Datos!N734),AND(OR(N$1005="",Datos!N734&gt;=N$1005),OR(N$1006="",Datos!N734&lt;=N$1006))),FALSE),OR(ISNUMBER(FIND(";"&amp;UPPER(TRIM(Datos!N734&amp;""))&amp;"=",N$1007)),ISNUMBER(FIND(";"&amp;UPPER(TRIM(Datos!N734&amp;""))&amp;";",N$1007))),OR(UPPER(TRIM(Datos!N734&amp;""))="SÍ",UPPER(TRIM(Datos!N734&amp;""))="SI",UPPER(TRIM(Datos!N734&amp;""))="NO"),IF(ISNUMBER(Datos!N734),AND(OR(N$1005="",Datos!N734&gt;=N$1005),OR(N$1006="",Datos!N734&lt;=N$1006)),FALSE),TRUE))))</f>
        <v>0.0</v>
      </c>
      <c r="O734">
        <f>IF(Datos!O734="",0,IF(AND(O$1008&lt;&gt;"",Datos!O734=O$1008),0,IF(O$1004=0,0,1-CHOOSE(O$1004,IF(ISNUMBER(Datos!O734),AND(OR(O$1005="",Datos!O734&gt;=O$1005),OR(O$1006="",Datos!O734&lt;=O$1006)),FALSE),IF(ISNUMBER(Datos!O734),AND(Datos!O734=INT(Datos!O734),AND(OR(O$1005="",Datos!O734&gt;=O$1005),OR(O$1006="",Datos!O734&lt;=O$1006))),FALSE),OR(ISNUMBER(FIND(";"&amp;UPPER(TRIM(Datos!O734&amp;""))&amp;"=",O$1007)),ISNUMBER(FIND(";"&amp;UPPER(TRIM(Datos!O734&amp;""))&amp;";",O$1007))),OR(UPPER(TRIM(Datos!O734&amp;""))="SÍ",UPPER(TRIM(Datos!O734&amp;""))="SI",UPPER(TRIM(Datos!O734&amp;""))="NO"),IF(ISNUMBER(Datos!O734),AND(OR(O$1005="",Datos!O734&gt;=O$1005),OR(O$1006="",Datos!O734&lt;=O$1006)),FALSE),TRUE))))</f>
        <v>0.0</v>
      </c>
      <c r="P734">
        <f>IF(Datos!P734="",0,IF(AND(P$1008&lt;&gt;"",Datos!P734=P$1008),0,IF(P$1004=0,0,1-CHOOSE(P$1004,IF(ISNUMBER(Datos!P734),AND(OR(P$1005="",Datos!P734&gt;=P$1005),OR(P$1006="",Datos!P734&lt;=P$1006)),FALSE),IF(ISNUMBER(Datos!P734),AND(Datos!P734=INT(Datos!P734),AND(OR(P$1005="",Datos!P734&gt;=P$1005),OR(P$1006="",Datos!P734&lt;=P$1006))),FALSE),OR(ISNUMBER(FIND(";"&amp;UPPER(TRIM(Datos!P734&amp;""))&amp;"=",P$1007)),ISNUMBER(FIND(";"&amp;UPPER(TRIM(Datos!P734&amp;""))&amp;";",P$1007))),OR(UPPER(TRIM(Datos!P734&amp;""))="SÍ",UPPER(TRIM(Datos!P734&amp;""))="SI",UPPER(TRIM(Datos!P734&amp;""))="NO"),IF(ISNUMBER(Datos!P734),AND(OR(P$1005="",Datos!P734&gt;=P$1005),OR(P$1006="",Datos!P734&lt;=P$1006)),FALSE),TRUE))))</f>
        <v>0.0</v>
      </c>
      <c r="Q734">
        <f>IF(Datos!Q734="",0,IF(AND(Q$1008&lt;&gt;"",Datos!Q734=Q$1008),0,IF(Q$1004=0,0,1-CHOOSE(Q$1004,IF(ISNUMBER(Datos!Q734),AND(OR(Q$1005="",Datos!Q734&gt;=Q$1005),OR(Q$1006="",Datos!Q734&lt;=Q$1006)),FALSE),IF(ISNUMBER(Datos!Q734),AND(Datos!Q734=INT(Datos!Q734),AND(OR(Q$1005="",Datos!Q734&gt;=Q$1005),OR(Q$1006="",Datos!Q734&lt;=Q$1006))),FALSE),OR(ISNUMBER(FIND(";"&amp;UPPER(TRIM(Datos!Q734&amp;""))&amp;"=",Q$1007)),ISNUMBER(FIND(";"&amp;UPPER(TRIM(Datos!Q734&amp;""))&amp;";",Q$1007))),OR(UPPER(TRIM(Datos!Q734&amp;""))="SÍ",UPPER(TRIM(Datos!Q734&amp;""))="SI",UPPER(TRIM(Datos!Q734&amp;""))="NO"),IF(ISNUMBER(Datos!Q734),AND(OR(Q$1005="",Datos!Q734&gt;=Q$1005),OR(Q$1006="",Datos!Q734&lt;=Q$1006)),FALSE),TRUE))))</f>
        <v>0.0</v>
      </c>
      <c r="R734">
        <f>IF(Datos!R734="",0,IF(AND(R$1008&lt;&gt;"",Datos!R734=R$1008),0,IF(R$1004=0,0,1-CHOOSE(R$1004,IF(ISNUMBER(Datos!R734),AND(OR(R$1005="",Datos!R734&gt;=R$1005),OR(R$1006="",Datos!R734&lt;=R$1006)),FALSE),IF(ISNUMBER(Datos!R734),AND(Datos!R734=INT(Datos!R734),AND(OR(R$1005="",Datos!R734&gt;=R$1005),OR(R$1006="",Datos!R734&lt;=R$1006))),FALSE),OR(ISNUMBER(FIND(";"&amp;UPPER(TRIM(Datos!R734&amp;""))&amp;"=",R$1007)),ISNUMBER(FIND(";"&amp;UPPER(TRIM(Datos!R734&amp;""))&amp;";",R$1007))),OR(UPPER(TRIM(Datos!R734&amp;""))="SÍ",UPPER(TRIM(Datos!R734&amp;""))="SI",UPPER(TRIM(Datos!R734&amp;""))="NO"),IF(ISNUMBER(Datos!R734),AND(OR(R$1005="",Datos!R734&gt;=R$1005),OR(R$1006="",Datos!R734&lt;=R$1006)),FALSE),TRUE))))</f>
        <v>0.0</v>
      </c>
      <c r="S734">
        <f>IF(Datos!S734="",0,IF(AND(S$1008&lt;&gt;"",Datos!S734=S$1008),0,IF(S$1004=0,0,1-CHOOSE(S$1004,IF(ISNUMBER(Datos!S734),AND(OR(S$1005="",Datos!S734&gt;=S$1005),OR(S$1006="",Datos!S734&lt;=S$1006)),FALSE),IF(ISNUMBER(Datos!S734),AND(Datos!S734=INT(Datos!S734),AND(OR(S$1005="",Datos!S734&gt;=S$1005),OR(S$1006="",Datos!S734&lt;=S$1006))),FALSE),OR(ISNUMBER(FIND(";"&amp;UPPER(TRIM(Datos!S734&amp;""))&amp;"=",S$1007)),ISNUMBER(FIND(";"&amp;UPPER(TRIM(Datos!S734&amp;""))&amp;";",S$1007))),OR(UPPER(TRIM(Datos!S734&amp;""))="SÍ",UPPER(TRIM(Datos!S734&amp;""))="SI",UPPER(TRIM(Datos!S734&amp;""))="NO"),IF(ISNUMBER(Datos!S734),AND(OR(S$1005="",Datos!S734&gt;=S$1005),OR(S$1006="",Datos!S734&lt;=S$1006)),FALSE),TRUE))))</f>
        <v>0.0</v>
      </c>
      <c r="T734">
        <f>IF(Datos!T734="",0,IF(AND(T$1008&lt;&gt;"",Datos!T734=T$1008),0,IF(T$1004=0,0,1-CHOOSE(T$1004,IF(ISNUMBER(Datos!T734),AND(OR(T$1005="",Datos!T734&gt;=T$1005),OR(T$1006="",Datos!T734&lt;=T$1006)),FALSE),IF(ISNUMBER(Datos!T734),AND(Datos!T734=INT(Datos!T734),AND(OR(T$1005="",Datos!T734&gt;=T$1005),OR(T$1006="",Datos!T734&lt;=T$1006))),FALSE),OR(ISNUMBER(FIND(";"&amp;UPPER(TRIM(Datos!T734&amp;""))&amp;"=",T$1007)),ISNUMBER(FIND(";"&amp;UPPER(TRIM(Datos!T734&amp;""))&amp;";",T$1007))),OR(UPPER(TRIM(Datos!T734&amp;""))="SÍ",UPPER(TRIM(Datos!T734&amp;""))="SI",UPPER(TRIM(Datos!T734&amp;""))="NO"),IF(ISNUMBER(Datos!T734),AND(OR(T$1005="",Datos!T734&gt;=T$1005),OR(T$1006="",Datos!T734&lt;=T$1006)),FALSE),TRUE))))</f>
        <v>0.0</v>
      </c>
      <c r="U734">
        <f>IF(Datos!U734="",0,IF(AND(U$1008&lt;&gt;"",Datos!U734=U$1008),0,IF(U$1004=0,0,1-CHOOSE(U$1004,IF(ISNUMBER(Datos!U734),AND(OR(U$1005="",Datos!U734&gt;=U$1005),OR(U$1006="",Datos!U734&lt;=U$1006)),FALSE),IF(ISNUMBER(Datos!U734),AND(Datos!U734=INT(Datos!U734),AND(OR(U$1005="",Datos!U734&gt;=U$1005),OR(U$1006="",Datos!U734&lt;=U$1006))),FALSE),OR(ISNUMBER(FIND(";"&amp;UPPER(TRIM(Datos!U734&amp;""))&amp;"=",U$1007)),ISNUMBER(FIND(";"&amp;UPPER(TRIM(Datos!U734&amp;""))&amp;";",U$1007))),OR(UPPER(TRIM(Datos!U734&amp;""))="SÍ",UPPER(TRIM(Datos!U734&amp;""))="SI",UPPER(TRIM(Datos!U734&amp;""))="NO"),IF(ISNUMBER(Datos!U734),AND(OR(U$1005="",Datos!U734&gt;=U$1005),OR(U$1006="",Datos!U734&lt;=U$1006)),FALSE),TRUE))))</f>
        <v>0.0</v>
      </c>
      <c r="V734">
        <f>IF(Datos!V734="",0,IF(AND(V$1008&lt;&gt;"",Datos!V734=V$1008),0,IF(V$1004=0,0,1-CHOOSE(V$1004,IF(ISNUMBER(Datos!V734),AND(OR(V$1005="",Datos!V734&gt;=V$1005),OR(V$1006="",Datos!V734&lt;=V$1006)),FALSE),IF(ISNUMBER(Datos!V734),AND(Datos!V734=INT(Datos!V734),AND(OR(V$1005="",Datos!V734&gt;=V$1005),OR(V$1006="",Datos!V734&lt;=V$1006))),FALSE),OR(ISNUMBER(FIND(";"&amp;UPPER(TRIM(Datos!V734&amp;""))&amp;"=",V$1007)),ISNUMBER(FIND(";"&amp;UPPER(TRIM(Datos!V734&amp;""))&amp;";",V$1007))),OR(UPPER(TRIM(Datos!V734&amp;""))="SÍ",UPPER(TRIM(Datos!V734&amp;""))="SI",UPPER(TRIM(Datos!V734&amp;""))="NO"),IF(ISNUMBER(Datos!V734),AND(OR(V$1005="",Datos!V734&gt;=V$1005),OR(V$1006="",Datos!V734&lt;=V$1006)),FALSE),TRUE))))</f>
        <v>0.0</v>
      </c>
      <c r="W734">
        <f>IF(Datos!W734="",0,IF(AND(W$1008&lt;&gt;"",Datos!W734=W$1008),0,IF(W$1004=0,0,1-CHOOSE(W$1004,IF(ISNUMBER(Datos!W734),AND(OR(W$1005="",Datos!W734&gt;=W$1005),OR(W$1006="",Datos!W734&lt;=W$1006)),FALSE),IF(ISNUMBER(Datos!W734),AND(Datos!W734=INT(Datos!W734),AND(OR(W$1005="",Datos!W734&gt;=W$1005),OR(W$1006="",Datos!W734&lt;=W$1006))),FALSE),OR(ISNUMBER(FIND(";"&amp;UPPER(TRIM(Datos!W734&amp;""))&amp;"=",W$1007)),ISNUMBER(FIND(";"&amp;UPPER(TRIM(Datos!W734&amp;""))&amp;";",W$1007))),OR(UPPER(TRIM(Datos!W734&amp;""))="SÍ",UPPER(TRIM(Datos!W734&amp;""))="SI",UPPER(TRIM(Datos!W734&amp;""))="NO"),IF(ISNUMBER(Datos!W734),AND(OR(W$1005="",Datos!W734&gt;=W$1005),OR(W$1006="",Datos!W734&lt;=W$1006)),FALSE),TRUE))))</f>
        <v>0.0</v>
      </c>
      <c r="X734">
        <f>IF(Datos!X734="",0,IF(AND(X$1008&lt;&gt;"",Datos!X734=X$1008),0,IF(X$1004=0,0,1-CHOOSE(X$1004,IF(ISNUMBER(Datos!X734),AND(OR(X$1005="",Datos!X734&gt;=X$1005),OR(X$1006="",Datos!X734&lt;=X$1006)),FALSE),IF(ISNUMBER(Datos!X734),AND(Datos!X734=INT(Datos!X734),AND(OR(X$1005="",Datos!X734&gt;=X$1005),OR(X$1006="",Datos!X734&lt;=X$1006))),FALSE),OR(ISNUMBER(FIND(";"&amp;UPPER(TRIM(Datos!X734&amp;""))&amp;"=",X$1007)),ISNUMBER(FIND(";"&amp;UPPER(TRIM(Datos!X734&amp;""))&amp;";",X$1007))),OR(UPPER(TRIM(Datos!X734&amp;""))="SÍ",UPPER(TRIM(Datos!X734&amp;""))="SI",UPPER(TRIM(Datos!X734&amp;""))="NO"),IF(ISNUMBER(Datos!X734),AND(OR(X$1005="",Datos!X734&gt;=X$1005),OR(X$1006="",Datos!X734&lt;=X$1006)),FALSE),TRUE))))</f>
        <v>0.0</v>
      </c>
      <c r="Y734">
        <f>IF(Datos!Y734="",0,IF(AND(Y$1008&lt;&gt;"",Datos!Y734=Y$1008),0,IF(Y$1004=0,0,1-CHOOSE(Y$1004,IF(ISNUMBER(Datos!Y734),AND(OR(Y$1005="",Datos!Y734&gt;=Y$1005),OR(Y$1006="",Datos!Y734&lt;=Y$1006)),FALSE),IF(ISNUMBER(Datos!Y734),AND(Datos!Y734=INT(Datos!Y734),AND(OR(Y$1005="",Datos!Y734&gt;=Y$1005),OR(Y$1006="",Datos!Y734&lt;=Y$1006))),FALSE),OR(ISNUMBER(FIND(";"&amp;UPPER(TRIM(Datos!Y734&amp;""))&amp;"=",Y$1007)),ISNUMBER(FIND(";"&amp;UPPER(TRIM(Datos!Y734&amp;""))&amp;";",Y$1007))),OR(UPPER(TRIM(Datos!Y734&amp;""))="SÍ",UPPER(TRIM(Datos!Y734&amp;""))="SI",UPPER(TRIM(Datos!Y734&amp;""))="NO"),IF(ISNUMBER(Datos!Y734),AND(OR(Y$1005="",Datos!Y734&gt;=Y$1005),OR(Y$1006="",Datos!Y734&lt;=Y$1006)),FALSE),TRUE))))</f>
        <v>0.0</v>
      </c>
      <c r="Z734">
        <f>IF(Datos!Z734="",0,IF(AND(Z$1008&lt;&gt;"",Datos!Z734=Z$1008),0,IF(Z$1004=0,0,1-CHOOSE(Z$1004,IF(ISNUMBER(Datos!Z734),AND(OR(Z$1005="",Datos!Z734&gt;=Z$1005),OR(Z$1006="",Datos!Z734&lt;=Z$1006)),FALSE),IF(ISNUMBER(Datos!Z734),AND(Datos!Z734=INT(Datos!Z734),AND(OR(Z$1005="",Datos!Z734&gt;=Z$1005),OR(Z$1006="",Datos!Z734&lt;=Z$1006))),FALSE),OR(ISNUMBER(FIND(";"&amp;UPPER(TRIM(Datos!Z734&amp;""))&amp;"=",Z$1007)),ISNUMBER(FIND(";"&amp;UPPER(TRIM(Datos!Z734&amp;""))&amp;";",Z$1007))),OR(UPPER(TRIM(Datos!Z734&amp;""))="SÍ",UPPER(TRIM(Datos!Z734&amp;""))="SI",UPPER(TRIM(Datos!Z734&amp;""))="NO"),IF(ISNUMBER(Datos!Z734),AND(OR(Z$1005="",Datos!Z734&gt;=Z$1005),OR(Z$1006="",Datos!Z734&lt;=Z$1006)),FALSE),TRUE))))</f>
        <v>0.0</v>
      </c>
      <c r="AA734">
        <f>IF(Datos!AA734="",0,IF(AND(AA$1008&lt;&gt;"",Datos!AA734=AA$1008),0,IF(AA$1004=0,0,1-CHOOSE(AA$1004,IF(ISNUMBER(Datos!AA734),AND(OR(AA$1005="",Datos!AA734&gt;=AA$1005),OR(AA$1006="",Datos!AA734&lt;=AA$1006)),FALSE),IF(ISNUMBER(Datos!AA734),AND(Datos!AA734=INT(Datos!AA734),AND(OR(AA$1005="",Datos!AA734&gt;=AA$1005),OR(AA$1006="",Datos!AA734&lt;=AA$1006))),FALSE),OR(ISNUMBER(FIND(";"&amp;UPPER(TRIM(Datos!AA734&amp;""))&amp;"=",AA$1007)),ISNUMBER(FIND(";"&amp;UPPER(TRIM(Datos!AA734&amp;""))&amp;";",AA$1007))),OR(UPPER(TRIM(Datos!AA734&amp;""))="SÍ",UPPER(TRIM(Datos!AA734&amp;""))="SI",UPPER(TRIM(Datos!AA734&amp;""))="NO"),IF(ISNUMBER(Datos!AA734),AND(OR(AA$1005="",Datos!AA734&gt;=AA$1005),OR(AA$1006="",Datos!AA734&lt;=AA$1006)),FALSE),TRUE))))</f>
        <v>0.0</v>
      </c>
      <c r="AB734">
        <f>IF(Datos!AB734="",0,IF(AND(AB$1008&lt;&gt;"",Datos!AB734=AB$1008),0,IF(AB$1004=0,0,1-CHOOSE(AB$1004,IF(ISNUMBER(Datos!AB734),AND(OR(AB$1005="",Datos!AB734&gt;=AB$1005),OR(AB$1006="",Datos!AB734&lt;=AB$1006)),FALSE),IF(ISNUMBER(Datos!AB734),AND(Datos!AB734=INT(Datos!AB734),AND(OR(AB$1005="",Datos!AB734&gt;=AB$1005),OR(AB$1006="",Datos!AB734&lt;=AB$1006))),FALSE),OR(ISNUMBER(FIND(";"&amp;UPPER(TRIM(Datos!AB734&amp;""))&amp;"=",AB$1007)),ISNUMBER(FIND(";"&amp;UPPER(TRIM(Datos!AB734&amp;""))&amp;";",AB$1007))),OR(UPPER(TRIM(Datos!AB734&amp;""))="SÍ",UPPER(TRIM(Datos!AB734&amp;""))="SI",UPPER(TRIM(Datos!AB734&amp;""))="NO"),IF(ISNUMBER(Datos!AB734),AND(OR(AB$1005="",Datos!AB734&gt;=AB$1005),OR(AB$1006="",Datos!AB734&lt;=AB$1006)),FALSE),TRUE))))</f>
        <v>0.0</v>
      </c>
      <c r="AC734">
        <f>IF(Datos!AC734="",0,IF(AND(AC$1008&lt;&gt;"",Datos!AC734=AC$1008),0,IF(AC$1004=0,0,1-CHOOSE(AC$1004,IF(ISNUMBER(Datos!AC734),AND(OR(AC$1005="",Datos!AC734&gt;=AC$1005),OR(AC$1006="",Datos!AC734&lt;=AC$1006)),FALSE),IF(ISNUMBER(Datos!AC734),AND(Datos!AC734=INT(Datos!AC734),AND(OR(AC$1005="",Datos!AC734&gt;=AC$1005),OR(AC$1006="",Datos!AC734&lt;=AC$1006))),FALSE),OR(ISNUMBER(FIND(";"&amp;UPPER(TRIM(Datos!AC734&amp;""))&amp;"=",AC$1007)),ISNUMBER(FIND(";"&amp;UPPER(TRIM(Datos!AC734&amp;""))&amp;";",AC$1007))),OR(UPPER(TRIM(Datos!AC734&amp;""))="SÍ",UPPER(TRIM(Datos!AC734&amp;""))="SI",UPPER(TRIM(Datos!AC734&amp;""))="NO"),IF(ISNUMBER(Datos!AC734),AND(OR(AC$1005="",Datos!AC734&gt;=AC$1005),OR(AC$1006="",Datos!AC734&lt;=AC$1006)),FALSE),TRUE))))</f>
        <v>0.0</v>
      </c>
      <c r="AD734">
        <f>IF(Datos!AD734="",0,IF(AND(AD$1008&lt;&gt;"",Datos!AD734=AD$1008),0,IF(AD$1004=0,0,1-CHOOSE(AD$1004,IF(ISNUMBER(Datos!AD734),AND(OR(AD$1005="",Datos!AD734&gt;=AD$1005),OR(AD$1006="",Datos!AD734&lt;=AD$1006)),FALSE),IF(ISNUMBER(Datos!AD734),AND(Datos!AD734=INT(Datos!AD734),AND(OR(AD$1005="",Datos!AD734&gt;=AD$1005),OR(AD$1006="",Datos!AD734&lt;=AD$1006))),FALSE),OR(ISNUMBER(FIND(";"&amp;UPPER(TRIM(Datos!AD734&amp;""))&amp;"=",AD$1007)),ISNUMBER(FIND(";"&amp;UPPER(TRIM(Datos!AD734&amp;""))&amp;";",AD$1007))),OR(UPPER(TRIM(Datos!AD734&amp;""))="SÍ",UPPER(TRIM(Datos!AD734&amp;""))="SI",UPPER(TRIM(Datos!AD734&amp;""))="NO"),IF(ISNUMBER(Datos!AD734),AND(OR(AD$1005="",Datos!AD734&gt;=AD$1005),OR(AD$1006="",Datos!AD734&lt;=AD$1006)),FALSE),TRUE))))</f>
        <v>0.0</v>
      </c>
      <c r="AE734">
        <f>IF(Datos!AE734="",0,IF(AND(AE$1008&lt;&gt;"",Datos!AE734=AE$1008),0,IF(AE$1004=0,0,1-CHOOSE(AE$1004,IF(ISNUMBER(Datos!AE734),AND(OR(AE$1005="",Datos!AE734&gt;=AE$1005),OR(AE$1006="",Datos!AE734&lt;=AE$1006)),FALSE),IF(ISNUMBER(Datos!AE734),AND(Datos!AE734=INT(Datos!AE734),AND(OR(AE$1005="",Datos!AE734&gt;=AE$1005),OR(AE$1006="",Datos!AE734&lt;=AE$1006))),FALSE),OR(ISNUMBER(FIND(";"&amp;UPPER(TRIM(Datos!AE734&amp;""))&amp;"=",AE$1007)),ISNUMBER(FIND(";"&amp;UPPER(TRIM(Datos!AE734&amp;""))&amp;";",AE$1007))),OR(UPPER(TRIM(Datos!AE734&amp;""))="SÍ",UPPER(TRIM(Datos!AE734&amp;""))="SI",UPPER(TRIM(Datos!AE734&amp;""))="NO"),IF(ISNUMBER(Datos!AE734),AND(OR(AE$1005="",Datos!AE734&gt;=AE$1005),OR(AE$1006="",Datos!AE734&lt;=AE$1006)),FALSE),TRUE))))</f>
        <v>0.0</v>
      </c>
    </row>
    <row r="735" spans="2:31">
      <c r="B735">
        <f>IF(Datos!B735="",0,IF(AND(B$1008&lt;&gt;"",Datos!B735=B$1008),0,IF(B$1004=0,0,1-CHOOSE(B$1004,IF(ISNUMBER(Datos!B735),AND(OR(B$1005="",Datos!B735&gt;=B$1005),OR(B$1006="",Datos!B735&lt;=B$1006)),FALSE),IF(ISNUMBER(Datos!B735),AND(Datos!B735=INT(Datos!B735),AND(OR(B$1005="",Datos!B735&gt;=B$1005),OR(B$1006="",Datos!B735&lt;=B$1006))),FALSE),OR(ISNUMBER(FIND(";"&amp;UPPER(TRIM(Datos!B735&amp;""))&amp;"=",B$1007)),ISNUMBER(FIND(";"&amp;UPPER(TRIM(Datos!B735&amp;""))&amp;";",B$1007))),OR(UPPER(TRIM(Datos!B735&amp;""))="SÍ",UPPER(TRIM(Datos!B735&amp;""))="SI",UPPER(TRIM(Datos!B735&amp;""))="NO"),IF(ISNUMBER(Datos!B735),AND(OR(B$1005="",Datos!B735&gt;=B$1005),OR(B$1006="",Datos!B735&lt;=B$1006)),FALSE),TRUE))))</f>
        <v>0.0</v>
      </c>
      <c r="C735">
        <f>IF(Datos!C735="",0,IF(AND(C$1008&lt;&gt;"",Datos!C735=C$1008),0,IF(C$1004=0,0,1-CHOOSE(C$1004,IF(ISNUMBER(Datos!C735),AND(OR(C$1005="",Datos!C735&gt;=C$1005),OR(C$1006="",Datos!C735&lt;=C$1006)),FALSE),IF(ISNUMBER(Datos!C735),AND(Datos!C735=INT(Datos!C735),AND(OR(C$1005="",Datos!C735&gt;=C$1005),OR(C$1006="",Datos!C735&lt;=C$1006))),FALSE),OR(ISNUMBER(FIND(";"&amp;UPPER(TRIM(Datos!C735&amp;""))&amp;"=",C$1007)),ISNUMBER(FIND(";"&amp;UPPER(TRIM(Datos!C735&amp;""))&amp;";",C$1007))),OR(UPPER(TRIM(Datos!C735&amp;""))="SÍ",UPPER(TRIM(Datos!C735&amp;""))="SI",UPPER(TRIM(Datos!C735&amp;""))="NO"),IF(ISNUMBER(Datos!C735),AND(OR(C$1005="",Datos!C735&gt;=C$1005),OR(C$1006="",Datos!C735&lt;=C$1006)),FALSE),TRUE))))</f>
        <v>0.0</v>
      </c>
      <c r="D735">
        <f>IF(Datos!D735="",0,IF(AND(D$1008&lt;&gt;"",Datos!D735=D$1008),0,IF(D$1004=0,0,1-CHOOSE(D$1004,IF(ISNUMBER(Datos!D735),AND(OR(D$1005="",Datos!D735&gt;=D$1005),OR(D$1006="",Datos!D735&lt;=D$1006)),FALSE),IF(ISNUMBER(Datos!D735),AND(Datos!D735=INT(Datos!D735),AND(OR(D$1005="",Datos!D735&gt;=D$1005),OR(D$1006="",Datos!D735&lt;=D$1006))),FALSE),OR(ISNUMBER(FIND(";"&amp;UPPER(TRIM(Datos!D735&amp;""))&amp;"=",D$1007)),ISNUMBER(FIND(";"&amp;UPPER(TRIM(Datos!D735&amp;""))&amp;";",D$1007))),OR(UPPER(TRIM(Datos!D735&amp;""))="SÍ",UPPER(TRIM(Datos!D735&amp;""))="SI",UPPER(TRIM(Datos!D735&amp;""))="NO"),IF(ISNUMBER(Datos!D735),AND(OR(D$1005="",Datos!D735&gt;=D$1005),OR(D$1006="",Datos!D735&lt;=D$1006)),FALSE),TRUE))))</f>
        <v>0.0</v>
      </c>
      <c r="E735">
        <f>IF(Datos!E735="",0,IF(AND(E$1008&lt;&gt;"",Datos!E735=E$1008),0,IF(E$1004=0,0,1-CHOOSE(E$1004,IF(ISNUMBER(Datos!E735),AND(OR(E$1005="",Datos!E735&gt;=E$1005),OR(E$1006="",Datos!E735&lt;=E$1006)),FALSE),IF(ISNUMBER(Datos!E735),AND(Datos!E735=INT(Datos!E735),AND(OR(E$1005="",Datos!E735&gt;=E$1005),OR(E$1006="",Datos!E735&lt;=E$1006))),FALSE),OR(ISNUMBER(FIND(";"&amp;UPPER(TRIM(Datos!E735&amp;""))&amp;"=",E$1007)),ISNUMBER(FIND(";"&amp;UPPER(TRIM(Datos!E735&amp;""))&amp;";",E$1007))),OR(UPPER(TRIM(Datos!E735&amp;""))="SÍ",UPPER(TRIM(Datos!E735&amp;""))="SI",UPPER(TRIM(Datos!E735&amp;""))="NO"),IF(ISNUMBER(Datos!E735),AND(OR(E$1005="",Datos!E735&gt;=E$1005),OR(E$1006="",Datos!E735&lt;=E$1006)),FALSE),TRUE))))</f>
        <v>0.0</v>
      </c>
      <c r="F735">
        <f>IF(Datos!F735="",0,IF(AND(F$1008&lt;&gt;"",Datos!F735=F$1008),0,IF(F$1004=0,0,1-CHOOSE(F$1004,IF(ISNUMBER(Datos!F735),AND(OR(F$1005="",Datos!F735&gt;=F$1005),OR(F$1006="",Datos!F735&lt;=F$1006)),FALSE),IF(ISNUMBER(Datos!F735),AND(Datos!F735=INT(Datos!F735),AND(OR(F$1005="",Datos!F735&gt;=F$1005),OR(F$1006="",Datos!F735&lt;=F$1006))),FALSE),OR(ISNUMBER(FIND(";"&amp;UPPER(TRIM(Datos!F735&amp;""))&amp;"=",F$1007)),ISNUMBER(FIND(";"&amp;UPPER(TRIM(Datos!F735&amp;""))&amp;";",F$1007))),OR(UPPER(TRIM(Datos!F735&amp;""))="SÍ",UPPER(TRIM(Datos!F735&amp;""))="SI",UPPER(TRIM(Datos!F735&amp;""))="NO"),IF(ISNUMBER(Datos!F735),AND(OR(F$1005="",Datos!F735&gt;=F$1005),OR(F$1006="",Datos!F735&lt;=F$1006)),FALSE),TRUE))))</f>
        <v>0.0</v>
      </c>
      <c r="G735">
        <f>IF(Datos!G735="",0,IF(AND(G$1008&lt;&gt;"",Datos!G735=G$1008),0,IF(G$1004=0,0,1-CHOOSE(G$1004,IF(ISNUMBER(Datos!G735),AND(OR(G$1005="",Datos!G735&gt;=G$1005),OR(G$1006="",Datos!G735&lt;=G$1006)),FALSE),IF(ISNUMBER(Datos!G735),AND(Datos!G735=INT(Datos!G735),AND(OR(G$1005="",Datos!G735&gt;=G$1005),OR(G$1006="",Datos!G735&lt;=G$1006))),FALSE),OR(ISNUMBER(FIND(";"&amp;UPPER(TRIM(Datos!G735&amp;""))&amp;"=",G$1007)),ISNUMBER(FIND(";"&amp;UPPER(TRIM(Datos!G735&amp;""))&amp;";",G$1007))),OR(UPPER(TRIM(Datos!G735&amp;""))="SÍ",UPPER(TRIM(Datos!G735&amp;""))="SI",UPPER(TRIM(Datos!G735&amp;""))="NO"),IF(ISNUMBER(Datos!G735),AND(OR(G$1005="",Datos!G735&gt;=G$1005),OR(G$1006="",Datos!G735&lt;=G$1006)),FALSE),TRUE))))</f>
        <v>0.0</v>
      </c>
      <c r="H735">
        <f>IF(Datos!H735="",0,IF(AND(H$1008&lt;&gt;"",Datos!H735=H$1008),0,IF(H$1004=0,0,1-CHOOSE(H$1004,IF(ISNUMBER(Datos!H735),AND(OR(H$1005="",Datos!H735&gt;=H$1005),OR(H$1006="",Datos!H735&lt;=H$1006)),FALSE),IF(ISNUMBER(Datos!H735),AND(Datos!H735=INT(Datos!H735),AND(OR(H$1005="",Datos!H735&gt;=H$1005),OR(H$1006="",Datos!H735&lt;=H$1006))),FALSE),OR(ISNUMBER(FIND(";"&amp;UPPER(TRIM(Datos!H735&amp;""))&amp;"=",H$1007)),ISNUMBER(FIND(";"&amp;UPPER(TRIM(Datos!H735&amp;""))&amp;";",H$1007))),OR(UPPER(TRIM(Datos!H735&amp;""))="SÍ",UPPER(TRIM(Datos!H735&amp;""))="SI",UPPER(TRIM(Datos!H735&amp;""))="NO"),IF(ISNUMBER(Datos!H735),AND(OR(H$1005="",Datos!H735&gt;=H$1005),OR(H$1006="",Datos!H735&lt;=H$1006)),FALSE),TRUE))))</f>
        <v>0.0</v>
      </c>
      <c r="I735">
        <f>IF(Datos!I735="",0,IF(AND(I$1008&lt;&gt;"",Datos!I735=I$1008),0,IF(I$1004=0,0,1-CHOOSE(I$1004,IF(ISNUMBER(Datos!I735),AND(OR(I$1005="",Datos!I735&gt;=I$1005),OR(I$1006="",Datos!I735&lt;=I$1006)),FALSE),IF(ISNUMBER(Datos!I735),AND(Datos!I735=INT(Datos!I735),AND(OR(I$1005="",Datos!I735&gt;=I$1005),OR(I$1006="",Datos!I735&lt;=I$1006))),FALSE),OR(ISNUMBER(FIND(";"&amp;UPPER(TRIM(Datos!I735&amp;""))&amp;"=",I$1007)),ISNUMBER(FIND(";"&amp;UPPER(TRIM(Datos!I735&amp;""))&amp;";",I$1007))),OR(UPPER(TRIM(Datos!I735&amp;""))="SÍ",UPPER(TRIM(Datos!I735&amp;""))="SI",UPPER(TRIM(Datos!I735&amp;""))="NO"),IF(ISNUMBER(Datos!I735),AND(OR(I$1005="",Datos!I735&gt;=I$1005),OR(I$1006="",Datos!I735&lt;=I$1006)),FALSE),TRUE))))</f>
        <v>0.0</v>
      </c>
      <c r="J735">
        <f>IF(Datos!J735="",0,IF(AND(J$1008&lt;&gt;"",Datos!J735=J$1008),0,IF(J$1004=0,0,1-CHOOSE(J$1004,IF(ISNUMBER(Datos!J735),AND(OR(J$1005="",Datos!J735&gt;=J$1005),OR(J$1006="",Datos!J735&lt;=J$1006)),FALSE),IF(ISNUMBER(Datos!J735),AND(Datos!J735=INT(Datos!J735),AND(OR(J$1005="",Datos!J735&gt;=J$1005),OR(J$1006="",Datos!J735&lt;=J$1006))),FALSE),OR(ISNUMBER(FIND(";"&amp;UPPER(TRIM(Datos!J735&amp;""))&amp;"=",J$1007)),ISNUMBER(FIND(";"&amp;UPPER(TRIM(Datos!J735&amp;""))&amp;";",J$1007))),OR(UPPER(TRIM(Datos!J735&amp;""))="SÍ",UPPER(TRIM(Datos!J735&amp;""))="SI",UPPER(TRIM(Datos!J735&amp;""))="NO"),IF(ISNUMBER(Datos!J735),AND(OR(J$1005="",Datos!J735&gt;=J$1005),OR(J$1006="",Datos!J735&lt;=J$1006)),FALSE),TRUE))))</f>
        <v>0.0</v>
      </c>
      <c r="K735">
        <f>IF(Datos!K735="",0,IF(AND(K$1008&lt;&gt;"",Datos!K735=K$1008),0,IF(K$1004=0,0,1-CHOOSE(K$1004,IF(ISNUMBER(Datos!K735),AND(OR(K$1005="",Datos!K735&gt;=K$1005),OR(K$1006="",Datos!K735&lt;=K$1006)),FALSE),IF(ISNUMBER(Datos!K735),AND(Datos!K735=INT(Datos!K735),AND(OR(K$1005="",Datos!K735&gt;=K$1005),OR(K$1006="",Datos!K735&lt;=K$1006))),FALSE),OR(ISNUMBER(FIND(";"&amp;UPPER(TRIM(Datos!K735&amp;""))&amp;"=",K$1007)),ISNUMBER(FIND(";"&amp;UPPER(TRIM(Datos!K735&amp;""))&amp;";",K$1007))),OR(UPPER(TRIM(Datos!K735&amp;""))="SÍ",UPPER(TRIM(Datos!K735&amp;""))="SI",UPPER(TRIM(Datos!K735&amp;""))="NO"),IF(ISNUMBER(Datos!K735),AND(OR(K$1005="",Datos!K735&gt;=K$1005),OR(K$1006="",Datos!K735&lt;=K$1006)),FALSE),TRUE))))</f>
        <v>0.0</v>
      </c>
      <c r="L735">
        <f>IF(Datos!L735="",0,IF(AND(L$1008&lt;&gt;"",Datos!L735=L$1008),0,IF(L$1004=0,0,1-CHOOSE(L$1004,IF(ISNUMBER(Datos!L735),AND(OR(L$1005="",Datos!L735&gt;=L$1005),OR(L$1006="",Datos!L735&lt;=L$1006)),FALSE),IF(ISNUMBER(Datos!L735),AND(Datos!L735=INT(Datos!L735),AND(OR(L$1005="",Datos!L735&gt;=L$1005),OR(L$1006="",Datos!L735&lt;=L$1006))),FALSE),OR(ISNUMBER(FIND(";"&amp;UPPER(TRIM(Datos!L735&amp;""))&amp;"=",L$1007)),ISNUMBER(FIND(";"&amp;UPPER(TRIM(Datos!L735&amp;""))&amp;";",L$1007))),OR(UPPER(TRIM(Datos!L735&amp;""))="SÍ",UPPER(TRIM(Datos!L735&amp;""))="SI",UPPER(TRIM(Datos!L735&amp;""))="NO"),IF(ISNUMBER(Datos!L735),AND(OR(L$1005="",Datos!L735&gt;=L$1005),OR(L$1006="",Datos!L735&lt;=L$1006)),FALSE),TRUE))))</f>
        <v>0.0</v>
      </c>
      <c r="M735">
        <f>IF(Datos!M735="",0,IF(AND(M$1008&lt;&gt;"",Datos!M735=M$1008),0,IF(M$1004=0,0,1-CHOOSE(M$1004,IF(ISNUMBER(Datos!M735),AND(OR(M$1005="",Datos!M735&gt;=M$1005),OR(M$1006="",Datos!M735&lt;=M$1006)),FALSE),IF(ISNUMBER(Datos!M735),AND(Datos!M735=INT(Datos!M735),AND(OR(M$1005="",Datos!M735&gt;=M$1005),OR(M$1006="",Datos!M735&lt;=M$1006))),FALSE),OR(ISNUMBER(FIND(";"&amp;UPPER(TRIM(Datos!M735&amp;""))&amp;"=",M$1007)),ISNUMBER(FIND(";"&amp;UPPER(TRIM(Datos!M735&amp;""))&amp;";",M$1007))),OR(UPPER(TRIM(Datos!M735&amp;""))="SÍ",UPPER(TRIM(Datos!M735&amp;""))="SI",UPPER(TRIM(Datos!M735&amp;""))="NO"),IF(ISNUMBER(Datos!M735),AND(OR(M$1005="",Datos!M735&gt;=M$1005),OR(M$1006="",Datos!M735&lt;=M$1006)),FALSE),TRUE))))</f>
        <v>0.0</v>
      </c>
      <c r="N735">
        <f>IF(Datos!N735="",0,IF(AND(N$1008&lt;&gt;"",Datos!N735=N$1008),0,IF(N$1004=0,0,1-CHOOSE(N$1004,IF(ISNUMBER(Datos!N735),AND(OR(N$1005="",Datos!N735&gt;=N$1005),OR(N$1006="",Datos!N735&lt;=N$1006)),FALSE),IF(ISNUMBER(Datos!N735),AND(Datos!N735=INT(Datos!N735),AND(OR(N$1005="",Datos!N735&gt;=N$1005),OR(N$1006="",Datos!N735&lt;=N$1006))),FALSE),OR(ISNUMBER(FIND(";"&amp;UPPER(TRIM(Datos!N735&amp;""))&amp;"=",N$1007)),ISNUMBER(FIND(";"&amp;UPPER(TRIM(Datos!N735&amp;""))&amp;";",N$1007))),OR(UPPER(TRIM(Datos!N735&amp;""))="SÍ",UPPER(TRIM(Datos!N735&amp;""))="SI",UPPER(TRIM(Datos!N735&amp;""))="NO"),IF(ISNUMBER(Datos!N735),AND(OR(N$1005="",Datos!N735&gt;=N$1005),OR(N$1006="",Datos!N735&lt;=N$1006)),FALSE),TRUE))))</f>
        <v>0.0</v>
      </c>
      <c r="O735">
        <f>IF(Datos!O735="",0,IF(AND(O$1008&lt;&gt;"",Datos!O735=O$1008),0,IF(O$1004=0,0,1-CHOOSE(O$1004,IF(ISNUMBER(Datos!O735),AND(OR(O$1005="",Datos!O735&gt;=O$1005),OR(O$1006="",Datos!O735&lt;=O$1006)),FALSE),IF(ISNUMBER(Datos!O735),AND(Datos!O735=INT(Datos!O735),AND(OR(O$1005="",Datos!O735&gt;=O$1005),OR(O$1006="",Datos!O735&lt;=O$1006))),FALSE),OR(ISNUMBER(FIND(";"&amp;UPPER(TRIM(Datos!O735&amp;""))&amp;"=",O$1007)),ISNUMBER(FIND(";"&amp;UPPER(TRIM(Datos!O735&amp;""))&amp;";",O$1007))),OR(UPPER(TRIM(Datos!O735&amp;""))="SÍ",UPPER(TRIM(Datos!O735&amp;""))="SI",UPPER(TRIM(Datos!O735&amp;""))="NO"),IF(ISNUMBER(Datos!O735),AND(OR(O$1005="",Datos!O735&gt;=O$1005),OR(O$1006="",Datos!O735&lt;=O$1006)),FALSE),TRUE))))</f>
        <v>0.0</v>
      </c>
      <c r="P735">
        <f>IF(Datos!P735="",0,IF(AND(P$1008&lt;&gt;"",Datos!P735=P$1008),0,IF(P$1004=0,0,1-CHOOSE(P$1004,IF(ISNUMBER(Datos!P735),AND(OR(P$1005="",Datos!P735&gt;=P$1005),OR(P$1006="",Datos!P735&lt;=P$1006)),FALSE),IF(ISNUMBER(Datos!P735),AND(Datos!P735=INT(Datos!P735),AND(OR(P$1005="",Datos!P735&gt;=P$1005),OR(P$1006="",Datos!P735&lt;=P$1006))),FALSE),OR(ISNUMBER(FIND(";"&amp;UPPER(TRIM(Datos!P735&amp;""))&amp;"=",P$1007)),ISNUMBER(FIND(";"&amp;UPPER(TRIM(Datos!P735&amp;""))&amp;";",P$1007))),OR(UPPER(TRIM(Datos!P735&amp;""))="SÍ",UPPER(TRIM(Datos!P735&amp;""))="SI",UPPER(TRIM(Datos!P735&amp;""))="NO"),IF(ISNUMBER(Datos!P735),AND(OR(P$1005="",Datos!P735&gt;=P$1005),OR(P$1006="",Datos!P735&lt;=P$1006)),FALSE),TRUE))))</f>
        <v>0.0</v>
      </c>
      <c r="Q735">
        <f>IF(Datos!Q735="",0,IF(AND(Q$1008&lt;&gt;"",Datos!Q735=Q$1008),0,IF(Q$1004=0,0,1-CHOOSE(Q$1004,IF(ISNUMBER(Datos!Q735),AND(OR(Q$1005="",Datos!Q735&gt;=Q$1005),OR(Q$1006="",Datos!Q735&lt;=Q$1006)),FALSE),IF(ISNUMBER(Datos!Q735),AND(Datos!Q735=INT(Datos!Q735),AND(OR(Q$1005="",Datos!Q735&gt;=Q$1005),OR(Q$1006="",Datos!Q735&lt;=Q$1006))),FALSE),OR(ISNUMBER(FIND(";"&amp;UPPER(TRIM(Datos!Q735&amp;""))&amp;"=",Q$1007)),ISNUMBER(FIND(";"&amp;UPPER(TRIM(Datos!Q735&amp;""))&amp;";",Q$1007))),OR(UPPER(TRIM(Datos!Q735&amp;""))="SÍ",UPPER(TRIM(Datos!Q735&amp;""))="SI",UPPER(TRIM(Datos!Q735&amp;""))="NO"),IF(ISNUMBER(Datos!Q735),AND(OR(Q$1005="",Datos!Q735&gt;=Q$1005),OR(Q$1006="",Datos!Q735&lt;=Q$1006)),FALSE),TRUE))))</f>
        <v>0.0</v>
      </c>
      <c r="R735">
        <f>IF(Datos!R735="",0,IF(AND(R$1008&lt;&gt;"",Datos!R735=R$1008),0,IF(R$1004=0,0,1-CHOOSE(R$1004,IF(ISNUMBER(Datos!R735),AND(OR(R$1005="",Datos!R735&gt;=R$1005),OR(R$1006="",Datos!R735&lt;=R$1006)),FALSE),IF(ISNUMBER(Datos!R735),AND(Datos!R735=INT(Datos!R735),AND(OR(R$1005="",Datos!R735&gt;=R$1005),OR(R$1006="",Datos!R735&lt;=R$1006))),FALSE),OR(ISNUMBER(FIND(";"&amp;UPPER(TRIM(Datos!R735&amp;""))&amp;"=",R$1007)),ISNUMBER(FIND(";"&amp;UPPER(TRIM(Datos!R735&amp;""))&amp;";",R$1007))),OR(UPPER(TRIM(Datos!R735&amp;""))="SÍ",UPPER(TRIM(Datos!R735&amp;""))="SI",UPPER(TRIM(Datos!R735&amp;""))="NO"),IF(ISNUMBER(Datos!R735),AND(OR(R$1005="",Datos!R735&gt;=R$1005),OR(R$1006="",Datos!R735&lt;=R$1006)),FALSE),TRUE))))</f>
        <v>0.0</v>
      </c>
      <c r="S735">
        <f>IF(Datos!S735="",0,IF(AND(S$1008&lt;&gt;"",Datos!S735=S$1008),0,IF(S$1004=0,0,1-CHOOSE(S$1004,IF(ISNUMBER(Datos!S735),AND(OR(S$1005="",Datos!S735&gt;=S$1005),OR(S$1006="",Datos!S735&lt;=S$1006)),FALSE),IF(ISNUMBER(Datos!S735),AND(Datos!S735=INT(Datos!S735),AND(OR(S$1005="",Datos!S735&gt;=S$1005),OR(S$1006="",Datos!S735&lt;=S$1006))),FALSE),OR(ISNUMBER(FIND(";"&amp;UPPER(TRIM(Datos!S735&amp;""))&amp;"=",S$1007)),ISNUMBER(FIND(";"&amp;UPPER(TRIM(Datos!S735&amp;""))&amp;";",S$1007))),OR(UPPER(TRIM(Datos!S735&amp;""))="SÍ",UPPER(TRIM(Datos!S735&amp;""))="SI",UPPER(TRIM(Datos!S735&amp;""))="NO"),IF(ISNUMBER(Datos!S735),AND(OR(S$1005="",Datos!S735&gt;=S$1005),OR(S$1006="",Datos!S735&lt;=S$1006)),FALSE),TRUE))))</f>
        <v>0.0</v>
      </c>
      <c r="T735">
        <f>IF(Datos!T735="",0,IF(AND(T$1008&lt;&gt;"",Datos!T735=T$1008),0,IF(T$1004=0,0,1-CHOOSE(T$1004,IF(ISNUMBER(Datos!T735),AND(OR(T$1005="",Datos!T735&gt;=T$1005),OR(T$1006="",Datos!T735&lt;=T$1006)),FALSE),IF(ISNUMBER(Datos!T735),AND(Datos!T735=INT(Datos!T735),AND(OR(T$1005="",Datos!T735&gt;=T$1005),OR(T$1006="",Datos!T735&lt;=T$1006))),FALSE),OR(ISNUMBER(FIND(";"&amp;UPPER(TRIM(Datos!T735&amp;""))&amp;"=",T$1007)),ISNUMBER(FIND(";"&amp;UPPER(TRIM(Datos!T735&amp;""))&amp;";",T$1007))),OR(UPPER(TRIM(Datos!T735&amp;""))="SÍ",UPPER(TRIM(Datos!T735&amp;""))="SI",UPPER(TRIM(Datos!T735&amp;""))="NO"),IF(ISNUMBER(Datos!T735),AND(OR(T$1005="",Datos!T735&gt;=T$1005),OR(T$1006="",Datos!T735&lt;=T$1006)),FALSE),TRUE))))</f>
        <v>0.0</v>
      </c>
      <c r="U735">
        <f>IF(Datos!U735="",0,IF(AND(U$1008&lt;&gt;"",Datos!U735=U$1008),0,IF(U$1004=0,0,1-CHOOSE(U$1004,IF(ISNUMBER(Datos!U735),AND(OR(U$1005="",Datos!U735&gt;=U$1005),OR(U$1006="",Datos!U735&lt;=U$1006)),FALSE),IF(ISNUMBER(Datos!U735),AND(Datos!U735=INT(Datos!U735),AND(OR(U$1005="",Datos!U735&gt;=U$1005),OR(U$1006="",Datos!U735&lt;=U$1006))),FALSE),OR(ISNUMBER(FIND(";"&amp;UPPER(TRIM(Datos!U735&amp;""))&amp;"=",U$1007)),ISNUMBER(FIND(";"&amp;UPPER(TRIM(Datos!U735&amp;""))&amp;";",U$1007))),OR(UPPER(TRIM(Datos!U735&amp;""))="SÍ",UPPER(TRIM(Datos!U735&amp;""))="SI",UPPER(TRIM(Datos!U735&amp;""))="NO"),IF(ISNUMBER(Datos!U735),AND(OR(U$1005="",Datos!U735&gt;=U$1005),OR(U$1006="",Datos!U735&lt;=U$1006)),FALSE),TRUE))))</f>
        <v>0.0</v>
      </c>
      <c r="V735">
        <f>IF(Datos!V735="",0,IF(AND(V$1008&lt;&gt;"",Datos!V735=V$1008),0,IF(V$1004=0,0,1-CHOOSE(V$1004,IF(ISNUMBER(Datos!V735),AND(OR(V$1005="",Datos!V735&gt;=V$1005),OR(V$1006="",Datos!V735&lt;=V$1006)),FALSE),IF(ISNUMBER(Datos!V735),AND(Datos!V735=INT(Datos!V735),AND(OR(V$1005="",Datos!V735&gt;=V$1005),OR(V$1006="",Datos!V735&lt;=V$1006))),FALSE),OR(ISNUMBER(FIND(";"&amp;UPPER(TRIM(Datos!V735&amp;""))&amp;"=",V$1007)),ISNUMBER(FIND(";"&amp;UPPER(TRIM(Datos!V735&amp;""))&amp;";",V$1007))),OR(UPPER(TRIM(Datos!V735&amp;""))="SÍ",UPPER(TRIM(Datos!V735&amp;""))="SI",UPPER(TRIM(Datos!V735&amp;""))="NO"),IF(ISNUMBER(Datos!V735),AND(OR(V$1005="",Datos!V735&gt;=V$1005),OR(V$1006="",Datos!V735&lt;=V$1006)),FALSE),TRUE))))</f>
        <v>0.0</v>
      </c>
      <c r="W735">
        <f>IF(Datos!W735="",0,IF(AND(W$1008&lt;&gt;"",Datos!W735=W$1008),0,IF(W$1004=0,0,1-CHOOSE(W$1004,IF(ISNUMBER(Datos!W735),AND(OR(W$1005="",Datos!W735&gt;=W$1005),OR(W$1006="",Datos!W735&lt;=W$1006)),FALSE),IF(ISNUMBER(Datos!W735),AND(Datos!W735=INT(Datos!W735),AND(OR(W$1005="",Datos!W735&gt;=W$1005),OR(W$1006="",Datos!W735&lt;=W$1006))),FALSE),OR(ISNUMBER(FIND(";"&amp;UPPER(TRIM(Datos!W735&amp;""))&amp;"=",W$1007)),ISNUMBER(FIND(";"&amp;UPPER(TRIM(Datos!W735&amp;""))&amp;";",W$1007))),OR(UPPER(TRIM(Datos!W735&amp;""))="SÍ",UPPER(TRIM(Datos!W735&amp;""))="SI",UPPER(TRIM(Datos!W735&amp;""))="NO"),IF(ISNUMBER(Datos!W735),AND(OR(W$1005="",Datos!W735&gt;=W$1005),OR(W$1006="",Datos!W735&lt;=W$1006)),FALSE),TRUE))))</f>
        <v>0.0</v>
      </c>
      <c r="X735">
        <f>IF(Datos!X735="",0,IF(AND(X$1008&lt;&gt;"",Datos!X735=X$1008),0,IF(X$1004=0,0,1-CHOOSE(X$1004,IF(ISNUMBER(Datos!X735),AND(OR(X$1005="",Datos!X735&gt;=X$1005),OR(X$1006="",Datos!X735&lt;=X$1006)),FALSE),IF(ISNUMBER(Datos!X735),AND(Datos!X735=INT(Datos!X735),AND(OR(X$1005="",Datos!X735&gt;=X$1005),OR(X$1006="",Datos!X735&lt;=X$1006))),FALSE),OR(ISNUMBER(FIND(";"&amp;UPPER(TRIM(Datos!X735&amp;""))&amp;"=",X$1007)),ISNUMBER(FIND(";"&amp;UPPER(TRIM(Datos!X735&amp;""))&amp;";",X$1007))),OR(UPPER(TRIM(Datos!X735&amp;""))="SÍ",UPPER(TRIM(Datos!X735&amp;""))="SI",UPPER(TRIM(Datos!X735&amp;""))="NO"),IF(ISNUMBER(Datos!X735),AND(OR(X$1005="",Datos!X735&gt;=X$1005),OR(X$1006="",Datos!X735&lt;=X$1006)),FALSE),TRUE))))</f>
        <v>0.0</v>
      </c>
      <c r="Y735">
        <f>IF(Datos!Y735="",0,IF(AND(Y$1008&lt;&gt;"",Datos!Y735=Y$1008),0,IF(Y$1004=0,0,1-CHOOSE(Y$1004,IF(ISNUMBER(Datos!Y735),AND(OR(Y$1005="",Datos!Y735&gt;=Y$1005),OR(Y$1006="",Datos!Y735&lt;=Y$1006)),FALSE),IF(ISNUMBER(Datos!Y735),AND(Datos!Y735=INT(Datos!Y735),AND(OR(Y$1005="",Datos!Y735&gt;=Y$1005),OR(Y$1006="",Datos!Y735&lt;=Y$1006))),FALSE),OR(ISNUMBER(FIND(";"&amp;UPPER(TRIM(Datos!Y735&amp;""))&amp;"=",Y$1007)),ISNUMBER(FIND(";"&amp;UPPER(TRIM(Datos!Y735&amp;""))&amp;";",Y$1007))),OR(UPPER(TRIM(Datos!Y735&amp;""))="SÍ",UPPER(TRIM(Datos!Y735&amp;""))="SI",UPPER(TRIM(Datos!Y735&amp;""))="NO"),IF(ISNUMBER(Datos!Y735),AND(OR(Y$1005="",Datos!Y735&gt;=Y$1005),OR(Y$1006="",Datos!Y735&lt;=Y$1006)),FALSE),TRUE))))</f>
        <v>0.0</v>
      </c>
      <c r="Z735">
        <f>IF(Datos!Z735="",0,IF(AND(Z$1008&lt;&gt;"",Datos!Z735=Z$1008),0,IF(Z$1004=0,0,1-CHOOSE(Z$1004,IF(ISNUMBER(Datos!Z735),AND(OR(Z$1005="",Datos!Z735&gt;=Z$1005),OR(Z$1006="",Datos!Z735&lt;=Z$1006)),FALSE),IF(ISNUMBER(Datos!Z735),AND(Datos!Z735=INT(Datos!Z735),AND(OR(Z$1005="",Datos!Z735&gt;=Z$1005),OR(Z$1006="",Datos!Z735&lt;=Z$1006))),FALSE),OR(ISNUMBER(FIND(";"&amp;UPPER(TRIM(Datos!Z735&amp;""))&amp;"=",Z$1007)),ISNUMBER(FIND(";"&amp;UPPER(TRIM(Datos!Z735&amp;""))&amp;";",Z$1007))),OR(UPPER(TRIM(Datos!Z735&amp;""))="SÍ",UPPER(TRIM(Datos!Z735&amp;""))="SI",UPPER(TRIM(Datos!Z735&amp;""))="NO"),IF(ISNUMBER(Datos!Z735),AND(OR(Z$1005="",Datos!Z735&gt;=Z$1005),OR(Z$1006="",Datos!Z735&lt;=Z$1006)),FALSE),TRUE))))</f>
        <v>0.0</v>
      </c>
      <c r="AA735">
        <f>IF(Datos!AA735="",0,IF(AND(AA$1008&lt;&gt;"",Datos!AA735=AA$1008),0,IF(AA$1004=0,0,1-CHOOSE(AA$1004,IF(ISNUMBER(Datos!AA735),AND(OR(AA$1005="",Datos!AA735&gt;=AA$1005),OR(AA$1006="",Datos!AA735&lt;=AA$1006)),FALSE),IF(ISNUMBER(Datos!AA735),AND(Datos!AA735=INT(Datos!AA735),AND(OR(AA$1005="",Datos!AA735&gt;=AA$1005),OR(AA$1006="",Datos!AA735&lt;=AA$1006))),FALSE),OR(ISNUMBER(FIND(";"&amp;UPPER(TRIM(Datos!AA735&amp;""))&amp;"=",AA$1007)),ISNUMBER(FIND(";"&amp;UPPER(TRIM(Datos!AA735&amp;""))&amp;";",AA$1007))),OR(UPPER(TRIM(Datos!AA735&amp;""))="SÍ",UPPER(TRIM(Datos!AA735&amp;""))="SI",UPPER(TRIM(Datos!AA735&amp;""))="NO"),IF(ISNUMBER(Datos!AA735),AND(OR(AA$1005="",Datos!AA735&gt;=AA$1005),OR(AA$1006="",Datos!AA735&lt;=AA$1006)),FALSE),TRUE))))</f>
        <v>0.0</v>
      </c>
      <c r="AB735">
        <f>IF(Datos!AB735="",0,IF(AND(AB$1008&lt;&gt;"",Datos!AB735=AB$1008),0,IF(AB$1004=0,0,1-CHOOSE(AB$1004,IF(ISNUMBER(Datos!AB735),AND(OR(AB$1005="",Datos!AB735&gt;=AB$1005),OR(AB$1006="",Datos!AB735&lt;=AB$1006)),FALSE),IF(ISNUMBER(Datos!AB735),AND(Datos!AB735=INT(Datos!AB735),AND(OR(AB$1005="",Datos!AB735&gt;=AB$1005),OR(AB$1006="",Datos!AB735&lt;=AB$1006))),FALSE),OR(ISNUMBER(FIND(";"&amp;UPPER(TRIM(Datos!AB735&amp;""))&amp;"=",AB$1007)),ISNUMBER(FIND(";"&amp;UPPER(TRIM(Datos!AB735&amp;""))&amp;";",AB$1007))),OR(UPPER(TRIM(Datos!AB735&amp;""))="SÍ",UPPER(TRIM(Datos!AB735&amp;""))="SI",UPPER(TRIM(Datos!AB735&amp;""))="NO"),IF(ISNUMBER(Datos!AB735),AND(OR(AB$1005="",Datos!AB735&gt;=AB$1005),OR(AB$1006="",Datos!AB735&lt;=AB$1006)),FALSE),TRUE))))</f>
        <v>0.0</v>
      </c>
      <c r="AC735">
        <f>IF(Datos!AC735="",0,IF(AND(AC$1008&lt;&gt;"",Datos!AC735=AC$1008),0,IF(AC$1004=0,0,1-CHOOSE(AC$1004,IF(ISNUMBER(Datos!AC735),AND(OR(AC$1005="",Datos!AC735&gt;=AC$1005),OR(AC$1006="",Datos!AC735&lt;=AC$1006)),FALSE),IF(ISNUMBER(Datos!AC735),AND(Datos!AC735=INT(Datos!AC735),AND(OR(AC$1005="",Datos!AC735&gt;=AC$1005),OR(AC$1006="",Datos!AC735&lt;=AC$1006))),FALSE),OR(ISNUMBER(FIND(";"&amp;UPPER(TRIM(Datos!AC735&amp;""))&amp;"=",AC$1007)),ISNUMBER(FIND(";"&amp;UPPER(TRIM(Datos!AC735&amp;""))&amp;";",AC$1007))),OR(UPPER(TRIM(Datos!AC735&amp;""))="SÍ",UPPER(TRIM(Datos!AC735&amp;""))="SI",UPPER(TRIM(Datos!AC735&amp;""))="NO"),IF(ISNUMBER(Datos!AC735),AND(OR(AC$1005="",Datos!AC735&gt;=AC$1005),OR(AC$1006="",Datos!AC735&lt;=AC$1006)),FALSE),TRUE))))</f>
        <v>0.0</v>
      </c>
      <c r="AD735">
        <f>IF(Datos!AD735="",0,IF(AND(AD$1008&lt;&gt;"",Datos!AD735=AD$1008),0,IF(AD$1004=0,0,1-CHOOSE(AD$1004,IF(ISNUMBER(Datos!AD735),AND(OR(AD$1005="",Datos!AD735&gt;=AD$1005),OR(AD$1006="",Datos!AD735&lt;=AD$1006)),FALSE),IF(ISNUMBER(Datos!AD735),AND(Datos!AD735=INT(Datos!AD735),AND(OR(AD$1005="",Datos!AD735&gt;=AD$1005),OR(AD$1006="",Datos!AD735&lt;=AD$1006))),FALSE),OR(ISNUMBER(FIND(";"&amp;UPPER(TRIM(Datos!AD735&amp;""))&amp;"=",AD$1007)),ISNUMBER(FIND(";"&amp;UPPER(TRIM(Datos!AD735&amp;""))&amp;";",AD$1007))),OR(UPPER(TRIM(Datos!AD735&amp;""))="SÍ",UPPER(TRIM(Datos!AD735&amp;""))="SI",UPPER(TRIM(Datos!AD735&amp;""))="NO"),IF(ISNUMBER(Datos!AD735),AND(OR(AD$1005="",Datos!AD735&gt;=AD$1005),OR(AD$1006="",Datos!AD735&lt;=AD$1006)),FALSE),TRUE))))</f>
        <v>0.0</v>
      </c>
      <c r="AE735">
        <f>IF(Datos!AE735="",0,IF(AND(AE$1008&lt;&gt;"",Datos!AE735=AE$1008),0,IF(AE$1004=0,0,1-CHOOSE(AE$1004,IF(ISNUMBER(Datos!AE735),AND(OR(AE$1005="",Datos!AE735&gt;=AE$1005),OR(AE$1006="",Datos!AE735&lt;=AE$1006)),FALSE),IF(ISNUMBER(Datos!AE735),AND(Datos!AE735=INT(Datos!AE735),AND(OR(AE$1005="",Datos!AE735&gt;=AE$1005),OR(AE$1006="",Datos!AE735&lt;=AE$1006))),FALSE),OR(ISNUMBER(FIND(";"&amp;UPPER(TRIM(Datos!AE735&amp;""))&amp;"=",AE$1007)),ISNUMBER(FIND(";"&amp;UPPER(TRIM(Datos!AE735&amp;""))&amp;";",AE$1007))),OR(UPPER(TRIM(Datos!AE735&amp;""))="SÍ",UPPER(TRIM(Datos!AE735&amp;""))="SI",UPPER(TRIM(Datos!AE735&amp;""))="NO"),IF(ISNUMBER(Datos!AE735),AND(OR(AE$1005="",Datos!AE735&gt;=AE$1005),OR(AE$1006="",Datos!AE735&lt;=AE$1006)),FALSE),TRUE))))</f>
        <v>0.0</v>
      </c>
    </row>
    <row r="736" spans="2:31">
      <c r="B736">
        <f>IF(Datos!B736="",0,IF(AND(B$1008&lt;&gt;"",Datos!B736=B$1008),0,IF(B$1004=0,0,1-CHOOSE(B$1004,IF(ISNUMBER(Datos!B736),AND(OR(B$1005="",Datos!B736&gt;=B$1005),OR(B$1006="",Datos!B736&lt;=B$1006)),FALSE),IF(ISNUMBER(Datos!B736),AND(Datos!B736=INT(Datos!B736),AND(OR(B$1005="",Datos!B736&gt;=B$1005),OR(B$1006="",Datos!B736&lt;=B$1006))),FALSE),OR(ISNUMBER(FIND(";"&amp;UPPER(TRIM(Datos!B736&amp;""))&amp;"=",B$1007)),ISNUMBER(FIND(";"&amp;UPPER(TRIM(Datos!B736&amp;""))&amp;";",B$1007))),OR(UPPER(TRIM(Datos!B736&amp;""))="SÍ",UPPER(TRIM(Datos!B736&amp;""))="SI",UPPER(TRIM(Datos!B736&amp;""))="NO"),IF(ISNUMBER(Datos!B736),AND(OR(B$1005="",Datos!B736&gt;=B$1005),OR(B$1006="",Datos!B736&lt;=B$1006)),FALSE),TRUE))))</f>
        <v>0.0</v>
      </c>
      <c r="C736">
        <f>IF(Datos!C736="",0,IF(AND(C$1008&lt;&gt;"",Datos!C736=C$1008),0,IF(C$1004=0,0,1-CHOOSE(C$1004,IF(ISNUMBER(Datos!C736),AND(OR(C$1005="",Datos!C736&gt;=C$1005),OR(C$1006="",Datos!C736&lt;=C$1006)),FALSE),IF(ISNUMBER(Datos!C736),AND(Datos!C736=INT(Datos!C736),AND(OR(C$1005="",Datos!C736&gt;=C$1005),OR(C$1006="",Datos!C736&lt;=C$1006))),FALSE),OR(ISNUMBER(FIND(";"&amp;UPPER(TRIM(Datos!C736&amp;""))&amp;"=",C$1007)),ISNUMBER(FIND(";"&amp;UPPER(TRIM(Datos!C736&amp;""))&amp;";",C$1007))),OR(UPPER(TRIM(Datos!C736&amp;""))="SÍ",UPPER(TRIM(Datos!C736&amp;""))="SI",UPPER(TRIM(Datos!C736&amp;""))="NO"),IF(ISNUMBER(Datos!C736),AND(OR(C$1005="",Datos!C736&gt;=C$1005),OR(C$1006="",Datos!C736&lt;=C$1006)),FALSE),TRUE))))</f>
        <v>0.0</v>
      </c>
      <c r="D736">
        <f>IF(Datos!D736="",0,IF(AND(D$1008&lt;&gt;"",Datos!D736=D$1008),0,IF(D$1004=0,0,1-CHOOSE(D$1004,IF(ISNUMBER(Datos!D736),AND(OR(D$1005="",Datos!D736&gt;=D$1005),OR(D$1006="",Datos!D736&lt;=D$1006)),FALSE),IF(ISNUMBER(Datos!D736),AND(Datos!D736=INT(Datos!D736),AND(OR(D$1005="",Datos!D736&gt;=D$1005),OR(D$1006="",Datos!D736&lt;=D$1006))),FALSE),OR(ISNUMBER(FIND(";"&amp;UPPER(TRIM(Datos!D736&amp;""))&amp;"=",D$1007)),ISNUMBER(FIND(";"&amp;UPPER(TRIM(Datos!D736&amp;""))&amp;";",D$1007))),OR(UPPER(TRIM(Datos!D736&amp;""))="SÍ",UPPER(TRIM(Datos!D736&amp;""))="SI",UPPER(TRIM(Datos!D736&amp;""))="NO"),IF(ISNUMBER(Datos!D736),AND(OR(D$1005="",Datos!D736&gt;=D$1005),OR(D$1006="",Datos!D736&lt;=D$1006)),FALSE),TRUE))))</f>
        <v>0.0</v>
      </c>
      <c r="E736">
        <f>IF(Datos!E736="",0,IF(AND(E$1008&lt;&gt;"",Datos!E736=E$1008),0,IF(E$1004=0,0,1-CHOOSE(E$1004,IF(ISNUMBER(Datos!E736),AND(OR(E$1005="",Datos!E736&gt;=E$1005),OR(E$1006="",Datos!E736&lt;=E$1006)),FALSE),IF(ISNUMBER(Datos!E736),AND(Datos!E736=INT(Datos!E736),AND(OR(E$1005="",Datos!E736&gt;=E$1005),OR(E$1006="",Datos!E736&lt;=E$1006))),FALSE),OR(ISNUMBER(FIND(";"&amp;UPPER(TRIM(Datos!E736&amp;""))&amp;"=",E$1007)),ISNUMBER(FIND(";"&amp;UPPER(TRIM(Datos!E736&amp;""))&amp;";",E$1007))),OR(UPPER(TRIM(Datos!E736&amp;""))="SÍ",UPPER(TRIM(Datos!E736&amp;""))="SI",UPPER(TRIM(Datos!E736&amp;""))="NO"),IF(ISNUMBER(Datos!E736),AND(OR(E$1005="",Datos!E736&gt;=E$1005),OR(E$1006="",Datos!E736&lt;=E$1006)),FALSE),TRUE))))</f>
        <v>0.0</v>
      </c>
      <c r="F736">
        <f>IF(Datos!F736="",0,IF(AND(F$1008&lt;&gt;"",Datos!F736=F$1008),0,IF(F$1004=0,0,1-CHOOSE(F$1004,IF(ISNUMBER(Datos!F736),AND(OR(F$1005="",Datos!F736&gt;=F$1005),OR(F$1006="",Datos!F736&lt;=F$1006)),FALSE),IF(ISNUMBER(Datos!F736),AND(Datos!F736=INT(Datos!F736),AND(OR(F$1005="",Datos!F736&gt;=F$1005),OR(F$1006="",Datos!F736&lt;=F$1006))),FALSE),OR(ISNUMBER(FIND(";"&amp;UPPER(TRIM(Datos!F736&amp;""))&amp;"=",F$1007)),ISNUMBER(FIND(";"&amp;UPPER(TRIM(Datos!F736&amp;""))&amp;";",F$1007))),OR(UPPER(TRIM(Datos!F736&amp;""))="SÍ",UPPER(TRIM(Datos!F736&amp;""))="SI",UPPER(TRIM(Datos!F736&amp;""))="NO"),IF(ISNUMBER(Datos!F736),AND(OR(F$1005="",Datos!F736&gt;=F$1005),OR(F$1006="",Datos!F736&lt;=F$1006)),FALSE),TRUE))))</f>
        <v>0.0</v>
      </c>
      <c r="G736">
        <f>IF(Datos!G736="",0,IF(AND(G$1008&lt;&gt;"",Datos!G736=G$1008),0,IF(G$1004=0,0,1-CHOOSE(G$1004,IF(ISNUMBER(Datos!G736),AND(OR(G$1005="",Datos!G736&gt;=G$1005),OR(G$1006="",Datos!G736&lt;=G$1006)),FALSE),IF(ISNUMBER(Datos!G736),AND(Datos!G736=INT(Datos!G736),AND(OR(G$1005="",Datos!G736&gt;=G$1005),OR(G$1006="",Datos!G736&lt;=G$1006))),FALSE),OR(ISNUMBER(FIND(";"&amp;UPPER(TRIM(Datos!G736&amp;""))&amp;"=",G$1007)),ISNUMBER(FIND(";"&amp;UPPER(TRIM(Datos!G736&amp;""))&amp;";",G$1007))),OR(UPPER(TRIM(Datos!G736&amp;""))="SÍ",UPPER(TRIM(Datos!G736&amp;""))="SI",UPPER(TRIM(Datos!G736&amp;""))="NO"),IF(ISNUMBER(Datos!G736),AND(OR(G$1005="",Datos!G736&gt;=G$1005),OR(G$1006="",Datos!G736&lt;=G$1006)),FALSE),TRUE))))</f>
        <v>0.0</v>
      </c>
      <c r="H736">
        <f>IF(Datos!H736="",0,IF(AND(H$1008&lt;&gt;"",Datos!H736=H$1008),0,IF(H$1004=0,0,1-CHOOSE(H$1004,IF(ISNUMBER(Datos!H736),AND(OR(H$1005="",Datos!H736&gt;=H$1005),OR(H$1006="",Datos!H736&lt;=H$1006)),FALSE),IF(ISNUMBER(Datos!H736),AND(Datos!H736=INT(Datos!H736),AND(OR(H$1005="",Datos!H736&gt;=H$1005),OR(H$1006="",Datos!H736&lt;=H$1006))),FALSE),OR(ISNUMBER(FIND(";"&amp;UPPER(TRIM(Datos!H736&amp;""))&amp;"=",H$1007)),ISNUMBER(FIND(";"&amp;UPPER(TRIM(Datos!H736&amp;""))&amp;";",H$1007))),OR(UPPER(TRIM(Datos!H736&amp;""))="SÍ",UPPER(TRIM(Datos!H736&amp;""))="SI",UPPER(TRIM(Datos!H736&amp;""))="NO"),IF(ISNUMBER(Datos!H736),AND(OR(H$1005="",Datos!H736&gt;=H$1005),OR(H$1006="",Datos!H736&lt;=H$1006)),FALSE),TRUE))))</f>
        <v>0.0</v>
      </c>
      <c r="I736">
        <f>IF(Datos!I736="",0,IF(AND(I$1008&lt;&gt;"",Datos!I736=I$1008),0,IF(I$1004=0,0,1-CHOOSE(I$1004,IF(ISNUMBER(Datos!I736),AND(OR(I$1005="",Datos!I736&gt;=I$1005),OR(I$1006="",Datos!I736&lt;=I$1006)),FALSE),IF(ISNUMBER(Datos!I736),AND(Datos!I736=INT(Datos!I736),AND(OR(I$1005="",Datos!I736&gt;=I$1005),OR(I$1006="",Datos!I736&lt;=I$1006))),FALSE),OR(ISNUMBER(FIND(";"&amp;UPPER(TRIM(Datos!I736&amp;""))&amp;"=",I$1007)),ISNUMBER(FIND(";"&amp;UPPER(TRIM(Datos!I736&amp;""))&amp;";",I$1007))),OR(UPPER(TRIM(Datos!I736&amp;""))="SÍ",UPPER(TRIM(Datos!I736&amp;""))="SI",UPPER(TRIM(Datos!I736&amp;""))="NO"),IF(ISNUMBER(Datos!I736),AND(OR(I$1005="",Datos!I736&gt;=I$1005),OR(I$1006="",Datos!I736&lt;=I$1006)),FALSE),TRUE))))</f>
        <v>0.0</v>
      </c>
      <c r="J736">
        <f>IF(Datos!J736="",0,IF(AND(J$1008&lt;&gt;"",Datos!J736=J$1008),0,IF(J$1004=0,0,1-CHOOSE(J$1004,IF(ISNUMBER(Datos!J736),AND(OR(J$1005="",Datos!J736&gt;=J$1005),OR(J$1006="",Datos!J736&lt;=J$1006)),FALSE),IF(ISNUMBER(Datos!J736),AND(Datos!J736=INT(Datos!J736),AND(OR(J$1005="",Datos!J736&gt;=J$1005),OR(J$1006="",Datos!J736&lt;=J$1006))),FALSE),OR(ISNUMBER(FIND(";"&amp;UPPER(TRIM(Datos!J736&amp;""))&amp;"=",J$1007)),ISNUMBER(FIND(";"&amp;UPPER(TRIM(Datos!J736&amp;""))&amp;";",J$1007))),OR(UPPER(TRIM(Datos!J736&amp;""))="SÍ",UPPER(TRIM(Datos!J736&amp;""))="SI",UPPER(TRIM(Datos!J736&amp;""))="NO"),IF(ISNUMBER(Datos!J736),AND(OR(J$1005="",Datos!J736&gt;=J$1005),OR(J$1006="",Datos!J736&lt;=J$1006)),FALSE),TRUE))))</f>
        <v>0.0</v>
      </c>
      <c r="K736">
        <f>IF(Datos!K736="",0,IF(AND(K$1008&lt;&gt;"",Datos!K736=K$1008),0,IF(K$1004=0,0,1-CHOOSE(K$1004,IF(ISNUMBER(Datos!K736),AND(OR(K$1005="",Datos!K736&gt;=K$1005),OR(K$1006="",Datos!K736&lt;=K$1006)),FALSE),IF(ISNUMBER(Datos!K736),AND(Datos!K736=INT(Datos!K736),AND(OR(K$1005="",Datos!K736&gt;=K$1005),OR(K$1006="",Datos!K736&lt;=K$1006))),FALSE),OR(ISNUMBER(FIND(";"&amp;UPPER(TRIM(Datos!K736&amp;""))&amp;"=",K$1007)),ISNUMBER(FIND(";"&amp;UPPER(TRIM(Datos!K736&amp;""))&amp;";",K$1007))),OR(UPPER(TRIM(Datos!K736&amp;""))="SÍ",UPPER(TRIM(Datos!K736&amp;""))="SI",UPPER(TRIM(Datos!K736&amp;""))="NO"),IF(ISNUMBER(Datos!K736),AND(OR(K$1005="",Datos!K736&gt;=K$1005),OR(K$1006="",Datos!K736&lt;=K$1006)),FALSE),TRUE))))</f>
        <v>0.0</v>
      </c>
      <c r="L736">
        <f>IF(Datos!L736="",0,IF(AND(L$1008&lt;&gt;"",Datos!L736=L$1008),0,IF(L$1004=0,0,1-CHOOSE(L$1004,IF(ISNUMBER(Datos!L736),AND(OR(L$1005="",Datos!L736&gt;=L$1005),OR(L$1006="",Datos!L736&lt;=L$1006)),FALSE),IF(ISNUMBER(Datos!L736),AND(Datos!L736=INT(Datos!L736),AND(OR(L$1005="",Datos!L736&gt;=L$1005),OR(L$1006="",Datos!L736&lt;=L$1006))),FALSE),OR(ISNUMBER(FIND(";"&amp;UPPER(TRIM(Datos!L736&amp;""))&amp;"=",L$1007)),ISNUMBER(FIND(";"&amp;UPPER(TRIM(Datos!L736&amp;""))&amp;";",L$1007))),OR(UPPER(TRIM(Datos!L736&amp;""))="SÍ",UPPER(TRIM(Datos!L736&amp;""))="SI",UPPER(TRIM(Datos!L736&amp;""))="NO"),IF(ISNUMBER(Datos!L736),AND(OR(L$1005="",Datos!L736&gt;=L$1005),OR(L$1006="",Datos!L736&lt;=L$1006)),FALSE),TRUE))))</f>
        <v>0.0</v>
      </c>
      <c r="M736">
        <f>IF(Datos!M736="",0,IF(AND(M$1008&lt;&gt;"",Datos!M736=M$1008),0,IF(M$1004=0,0,1-CHOOSE(M$1004,IF(ISNUMBER(Datos!M736),AND(OR(M$1005="",Datos!M736&gt;=M$1005),OR(M$1006="",Datos!M736&lt;=M$1006)),FALSE),IF(ISNUMBER(Datos!M736),AND(Datos!M736=INT(Datos!M736),AND(OR(M$1005="",Datos!M736&gt;=M$1005),OR(M$1006="",Datos!M736&lt;=M$1006))),FALSE),OR(ISNUMBER(FIND(";"&amp;UPPER(TRIM(Datos!M736&amp;""))&amp;"=",M$1007)),ISNUMBER(FIND(";"&amp;UPPER(TRIM(Datos!M736&amp;""))&amp;";",M$1007))),OR(UPPER(TRIM(Datos!M736&amp;""))="SÍ",UPPER(TRIM(Datos!M736&amp;""))="SI",UPPER(TRIM(Datos!M736&amp;""))="NO"),IF(ISNUMBER(Datos!M736),AND(OR(M$1005="",Datos!M736&gt;=M$1005),OR(M$1006="",Datos!M736&lt;=M$1006)),FALSE),TRUE))))</f>
        <v>0.0</v>
      </c>
      <c r="N736">
        <f>IF(Datos!N736="",0,IF(AND(N$1008&lt;&gt;"",Datos!N736=N$1008),0,IF(N$1004=0,0,1-CHOOSE(N$1004,IF(ISNUMBER(Datos!N736),AND(OR(N$1005="",Datos!N736&gt;=N$1005),OR(N$1006="",Datos!N736&lt;=N$1006)),FALSE),IF(ISNUMBER(Datos!N736),AND(Datos!N736=INT(Datos!N736),AND(OR(N$1005="",Datos!N736&gt;=N$1005),OR(N$1006="",Datos!N736&lt;=N$1006))),FALSE),OR(ISNUMBER(FIND(";"&amp;UPPER(TRIM(Datos!N736&amp;""))&amp;"=",N$1007)),ISNUMBER(FIND(";"&amp;UPPER(TRIM(Datos!N736&amp;""))&amp;";",N$1007))),OR(UPPER(TRIM(Datos!N736&amp;""))="SÍ",UPPER(TRIM(Datos!N736&amp;""))="SI",UPPER(TRIM(Datos!N736&amp;""))="NO"),IF(ISNUMBER(Datos!N736),AND(OR(N$1005="",Datos!N736&gt;=N$1005),OR(N$1006="",Datos!N736&lt;=N$1006)),FALSE),TRUE))))</f>
        <v>0.0</v>
      </c>
      <c r="O736">
        <f>IF(Datos!O736="",0,IF(AND(O$1008&lt;&gt;"",Datos!O736=O$1008),0,IF(O$1004=0,0,1-CHOOSE(O$1004,IF(ISNUMBER(Datos!O736),AND(OR(O$1005="",Datos!O736&gt;=O$1005),OR(O$1006="",Datos!O736&lt;=O$1006)),FALSE),IF(ISNUMBER(Datos!O736),AND(Datos!O736=INT(Datos!O736),AND(OR(O$1005="",Datos!O736&gt;=O$1005),OR(O$1006="",Datos!O736&lt;=O$1006))),FALSE),OR(ISNUMBER(FIND(";"&amp;UPPER(TRIM(Datos!O736&amp;""))&amp;"=",O$1007)),ISNUMBER(FIND(";"&amp;UPPER(TRIM(Datos!O736&amp;""))&amp;";",O$1007))),OR(UPPER(TRIM(Datos!O736&amp;""))="SÍ",UPPER(TRIM(Datos!O736&amp;""))="SI",UPPER(TRIM(Datos!O736&amp;""))="NO"),IF(ISNUMBER(Datos!O736),AND(OR(O$1005="",Datos!O736&gt;=O$1005),OR(O$1006="",Datos!O736&lt;=O$1006)),FALSE),TRUE))))</f>
        <v>0.0</v>
      </c>
      <c r="P736">
        <f>IF(Datos!P736="",0,IF(AND(P$1008&lt;&gt;"",Datos!P736=P$1008),0,IF(P$1004=0,0,1-CHOOSE(P$1004,IF(ISNUMBER(Datos!P736),AND(OR(P$1005="",Datos!P736&gt;=P$1005),OR(P$1006="",Datos!P736&lt;=P$1006)),FALSE),IF(ISNUMBER(Datos!P736),AND(Datos!P736=INT(Datos!P736),AND(OR(P$1005="",Datos!P736&gt;=P$1005),OR(P$1006="",Datos!P736&lt;=P$1006))),FALSE),OR(ISNUMBER(FIND(";"&amp;UPPER(TRIM(Datos!P736&amp;""))&amp;"=",P$1007)),ISNUMBER(FIND(";"&amp;UPPER(TRIM(Datos!P736&amp;""))&amp;";",P$1007))),OR(UPPER(TRIM(Datos!P736&amp;""))="SÍ",UPPER(TRIM(Datos!P736&amp;""))="SI",UPPER(TRIM(Datos!P736&amp;""))="NO"),IF(ISNUMBER(Datos!P736),AND(OR(P$1005="",Datos!P736&gt;=P$1005),OR(P$1006="",Datos!P736&lt;=P$1006)),FALSE),TRUE))))</f>
        <v>0.0</v>
      </c>
      <c r="Q736">
        <f>IF(Datos!Q736="",0,IF(AND(Q$1008&lt;&gt;"",Datos!Q736=Q$1008),0,IF(Q$1004=0,0,1-CHOOSE(Q$1004,IF(ISNUMBER(Datos!Q736),AND(OR(Q$1005="",Datos!Q736&gt;=Q$1005),OR(Q$1006="",Datos!Q736&lt;=Q$1006)),FALSE),IF(ISNUMBER(Datos!Q736),AND(Datos!Q736=INT(Datos!Q736),AND(OR(Q$1005="",Datos!Q736&gt;=Q$1005),OR(Q$1006="",Datos!Q736&lt;=Q$1006))),FALSE),OR(ISNUMBER(FIND(";"&amp;UPPER(TRIM(Datos!Q736&amp;""))&amp;"=",Q$1007)),ISNUMBER(FIND(";"&amp;UPPER(TRIM(Datos!Q736&amp;""))&amp;";",Q$1007))),OR(UPPER(TRIM(Datos!Q736&amp;""))="SÍ",UPPER(TRIM(Datos!Q736&amp;""))="SI",UPPER(TRIM(Datos!Q736&amp;""))="NO"),IF(ISNUMBER(Datos!Q736),AND(OR(Q$1005="",Datos!Q736&gt;=Q$1005),OR(Q$1006="",Datos!Q736&lt;=Q$1006)),FALSE),TRUE))))</f>
        <v>0.0</v>
      </c>
      <c r="R736">
        <f>IF(Datos!R736="",0,IF(AND(R$1008&lt;&gt;"",Datos!R736=R$1008),0,IF(R$1004=0,0,1-CHOOSE(R$1004,IF(ISNUMBER(Datos!R736),AND(OR(R$1005="",Datos!R736&gt;=R$1005),OR(R$1006="",Datos!R736&lt;=R$1006)),FALSE),IF(ISNUMBER(Datos!R736),AND(Datos!R736=INT(Datos!R736),AND(OR(R$1005="",Datos!R736&gt;=R$1005),OR(R$1006="",Datos!R736&lt;=R$1006))),FALSE),OR(ISNUMBER(FIND(";"&amp;UPPER(TRIM(Datos!R736&amp;""))&amp;"=",R$1007)),ISNUMBER(FIND(";"&amp;UPPER(TRIM(Datos!R736&amp;""))&amp;";",R$1007))),OR(UPPER(TRIM(Datos!R736&amp;""))="SÍ",UPPER(TRIM(Datos!R736&amp;""))="SI",UPPER(TRIM(Datos!R736&amp;""))="NO"),IF(ISNUMBER(Datos!R736),AND(OR(R$1005="",Datos!R736&gt;=R$1005),OR(R$1006="",Datos!R736&lt;=R$1006)),FALSE),TRUE))))</f>
        <v>0.0</v>
      </c>
      <c r="S736">
        <f>IF(Datos!S736="",0,IF(AND(S$1008&lt;&gt;"",Datos!S736=S$1008),0,IF(S$1004=0,0,1-CHOOSE(S$1004,IF(ISNUMBER(Datos!S736),AND(OR(S$1005="",Datos!S736&gt;=S$1005),OR(S$1006="",Datos!S736&lt;=S$1006)),FALSE),IF(ISNUMBER(Datos!S736),AND(Datos!S736=INT(Datos!S736),AND(OR(S$1005="",Datos!S736&gt;=S$1005),OR(S$1006="",Datos!S736&lt;=S$1006))),FALSE),OR(ISNUMBER(FIND(";"&amp;UPPER(TRIM(Datos!S736&amp;""))&amp;"=",S$1007)),ISNUMBER(FIND(";"&amp;UPPER(TRIM(Datos!S736&amp;""))&amp;";",S$1007))),OR(UPPER(TRIM(Datos!S736&amp;""))="SÍ",UPPER(TRIM(Datos!S736&amp;""))="SI",UPPER(TRIM(Datos!S736&amp;""))="NO"),IF(ISNUMBER(Datos!S736),AND(OR(S$1005="",Datos!S736&gt;=S$1005),OR(S$1006="",Datos!S736&lt;=S$1006)),FALSE),TRUE))))</f>
        <v>0.0</v>
      </c>
      <c r="T736">
        <f>IF(Datos!T736="",0,IF(AND(T$1008&lt;&gt;"",Datos!T736=T$1008),0,IF(T$1004=0,0,1-CHOOSE(T$1004,IF(ISNUMBER(Datos!T736),AND(OR(T$1005="",Datos!T736&gt;=T$1005),OR(T$1006="",Datos!T736&lt;=T$1006)),FALSE),IF(ISNUMBER(Datos!T736),AND(Datos!T736=INT(Datos!T736),AND(OR(T$1005="",Datos!T736&gt;=T$1005),OR(T$1006="",Datos!T736&lt;=T$1006))),FALSE),OR(ISNUMBER(FIND(";"&amp;UPPER(TRIM(Datos!T736&amp;""))&amp;"=",T$1007)),ISNUMBER(FIND(";"&amp;UPPER(TRIM(Datos!T736&amp;""))&amp;";",T$1007))),OR(UPPER(TRIM(Datos!T736&amp;""))="SÍ",UPPER(TRIM(Datos!T736&amp;""))="SI",UPPER(TRIM(Datos!T736&amp;""))="NO"),IF(ISNUMBER(Datos!T736),AND(OR(T$1005="",Datos!T736&gt;=T$1005),OR(T$1006="",Datos!T736&lt;=T$1006)),FALSE),TRUE))))</f>
        <v>0.0</v>
      </c>
      <c r="U736">
        <f>IF(Datos!U736="",0,IF(AND(U$1008&lt;&gt;"",Datos!U736=U$1008),0,IF(U$1004=0,0,1-CHOOSE(U$1004,IF(ISNUMBER(Datos!U736),AND(OR(U$1005="",Datos!U736&gt;=U$1005),OR(U$1006="",Datos!U736&lt;=U$1006)),FALSE),IF(ISNUMBER(Datos!U736),AND(Datos!U736=INT(Datos!U736),AND(OR(U$1005="",Datos!U736&gt;=U$1005),OR(U$1006="",Datos!U736&lt;=U$1006))),FALSE),OR(ISNUMBER(FIND(";"&amp;UPPER(TRIM(Datos!U736&amp;""))&amp;"=",U$1007)),ISNUMBER(FIND(";"&amp;UPPER(TRIM(Datos!U736&amp;""))&amp;";",U$1007))),OR(UPPER(TRIM(Datos!U736&amp;""))="SÍ",UPPER(TRIM(Datos!U736&amp;""))="SI",UPPER(TRIM(Datos!U736&amp;""))="NO"),IF(ISNUMBER(Datos!U736),AND(OR(U$1005="",Datos!U736&gt;=U$1005),OR(U$1006="",Datos!U736&lt;=U$1006)),FALSE),TRUE))))</f>
        <v>0.0</v>
      </c>
      <c r="V736">
        <f>IF(Datos!V736="",0,IF(AND(V$1008&lt;&gt;"",Datos!V736=V$1008),0,IF(V$1004=0,0,1-CHOOSE(V$1004,IF(ISNUMBER(Datos!V736),AND(OR(V$1005="",Datos!V736&gt;=V$1005),OR(V$1006="",Datos!V736&lt;=V$1006)),FALSE),IF(ISNUMBER(Datos!V736),AND(Datos!V736=INT(Datos!V736),AND(OR(V$1005="",Datos!V736&gt;=V$1005),OR(V$1006="",Datos!V736&lt;=V$1006))),FALSE),OR(ISNUMBER(FIND(";"&amp;UPPER(TRIM(Datos!V736&amp;""))&amp;"=",V$1007)),ISNUMBER(FIND(";"&amp;UPPER(TRIM(Datos!V736&amp;""))&amp;";",V$1007))),OR(UPPER(TRIM(Datos!V736&amp;""))="SÍ",UPPER(TRIM(Datos!V736&amp;""))="SI",UPPER(TRIM(Datos!V736&amp;""))="NO"),IF(ISNUMBER(Datos!V736),AND(OR(V$1005="",Datos!V736&gt;=V$1005),OR(V$1006="",Datos!V736&lt;=V$1006)),FALSE),TRUE))))</f>
        <v>0.0</v>
      </c>
      <c r="W736">
        <f>IF(Datos!W736="",0,IF(AND(W$1008&lt;&gt;"",Datos!W736=W$1008),0,IF(W$1004=0,0,1-CHOOSE(W$1004,IF(ISNUMBER(Datos!W736),AND(OR(W$1005="",Datos!W736&gt;=W$1005),OR(W$1006="",Datos!W736&lt;=W$1006)),FALSE),IF(ISNUMBER(Datos!W736),AND(Datos!W736=INT(Datos!W736),AND(OR(W$1005="",Datos!W736&gt;=W$1005),OR(W$1006="",Datos!W736&lt;=W$1006))),FALSE),OR(ISNUMBER(FIND(";"&amp;UPPER(TRIM(Datos!W736&amp;""))&amp;"=",W$1007)),ISNUMBER(FIND(";"&amp;UPPER(TRIM(Datos!W736&amp;""))&amp;";",W$1007))),OR(UPPER(TRIM(Datos!W736&amp;""))="SÍ",UPPER(TRIM(Datos!W736&amp;""))="SI",UPPER(TRIM(Datos!W736&amp;""))="NO"),IF(ISNUMBER(Datos!W736),AND(OR(W$1005="",Datos!W736&gt;=W$1005),OR(W$1006="",Datos!W736&lt;=W$1006)),FALSE),TRUE))))</f>
        <v>0.0</v>
      </c>
      <c r="X736">
        <f>IF(Datos!X736="",0,IF(AND(X$1008&lt;&gt;"",Datos!X736=X$1008),0,IF(X$1004=0,0,1-CHOOSE(X$1004,IF(ISNUMBER(Datos!X736),AND(OR(X$1005="",Datos!X736&gt;=X$1005),OR(X$1006="",Datos!X736&lt;=X$1006)),FALSE),IF(ISNUMBER(Datos!X736),AND(Datos!X736=INT(Datos!X736),AND(OR(X$1005="",Datos!X736&gt;=X$1005),OR(X$1006="",Datos!X736&lt;=X$1006))),FALSE),OR(ISNUMBER(FIND(";"&amp;UPPER(TRIM(Datos!X736&amp;""))&amp;"=",X$1007)),ISNUMBER(FIND(";"&amp;UPPER(TRIM(Datos!X736&amp;""))&amp;";",X$1007))),OR(UPPER(TRIM(Datos!X736&amp;""))="SÍ",UPPER(TRIM(Datos!X736&amp;""))="SI",UPPER(TRIM(Datos!X736&amp;""))="NO"),IF(ISNUMBER(Datos!X736),AND(OR(X$1005="",Datos!X736&gt;=X$1005),OR(X$1006="",Datos!X736&lt;=X$1006)),FALSE),TRUE))))</f>
        <v>0.0</v>
      </c>
      <c r="Y736">
        <f>IF(Datos!Y736="",0,IF(AND(Y$1008&lt;&gt;"",Datos!Y736=Y$1008),0,IF(Y$1004=0,0,1-CHOOSE(Y$1004,IF(ISNUMBER(Datos!Y736),AND(OR(Y$1005="",Datos!Y736&gt;=Y$1005),OR(Y$1006="",Datos!Y736&lt;=Y$1006)),FALSE),IF(ISNUMBER(Datos!Y736),AND(Datos!Y736=INT(Datos!Y736),AND(OR(Y$1005="",Datos!Y736&gt;=Y$1005),OR(Y$1006="",Datos!Y736&lt;=Y$1006))),FALSE),OR(ISNUMBER(FIND(";"&amp;UPPER(TRIM(Datos!Y736&amp;""))&amp;"=",Y$1007)),ISNUMBER(FIND(";"&amp;UPPER(TRIM(Datos!Y736&amp;""))&amp;";",Y$1007))),OR(UPPER(TRIM(Datos!Y736&amp;""))="SÍ",UPPER(TRIM(Datos!Y736&amp;""))="SI",UPPER(TRIM(Datos!Y736&amp;""))="NO"),IF(ISNUMBER(Datos!Y736),AND(OR(Y$1005="",Datos!Y736&gt;=Y$1005),OR(Y$1006="",Datos!Y736&lt;=Y$1006)),FALSE),TRUE))))</f>
        <v>0.0</v>
      </c>
      <c r="Z736">
        <f>IF(Datos!Z736="",0,IF(AND(Z$1008&lt;&gt;"",Datos!Z736=Z$1008),0,IF(Z$1004=0,0,1-CHOOSE(Z$1004,IF(ISNUMBER(Datos!Z736),AND(OR(Z$1005="",Datos!Z736&gt;=Z$1005),OR(Z$1006="",Datos!Z736&lt;=Z$1006)),FALSE),IF(ISNUMBER(Datos!Z736),AND(Datos!Z736=INT(Datos!Z736),AND(OR(Z$1005="",Datos!Z736&gt;=Z$1005),OR(Z$1006="",Datos!Z736&lt;=Z$1006))),FALSE),OR(ISNUMBER(FIND(";"&amp;UPPER(TRIM(Datos!Z736&amp;""))&amp;"=",Z$1007)),ISNUMBER(FIND(";"&amp;UPPER(TRIM(Datos!Z736&amp;""))&amp;";",Z$1007))),OR(UPPER(TRIM(Datos!Z736&amp;""))="SÍ",UPPER(TRIM(Datos!Z736&amp;""))="SI",UPPER(TRIM(Datos!Z736&amp;""))="NO"),IF(ISNUMBER(Datos!Z736),AND(OR(Z$1005="",Datos!Z736&gt;=Z$1005),OR(Z$1006="",Datos!Z736&lt;=Z$1006)),FALSE),TRUE))))</f>
        <v>0.0</v>
      </c>
      <c r="AA736">
        <f>IF(Datos!AA736="",0,IF(AND(AA$1008&lt;&gt;"",Datos!AA736=AA$1008),0,IF(AA$1004=0,0,1-CHOOSE(AA$1004,IF(ISNUMBER(Datos!AA736),AND(OR(AA$1005="",Datos!AA736&gt;=AA$1005),OR(AA$1006="",Datos!AA736&lt;=AA$1006)),FALSE),IF(ISNUMBER(Datos!AA736),AND(Datos!AA736=INT(Datos!AA736),AND(OR(AA$1005="",Datos!AA736&gt;=AA$1005),OR(AA$1006="",Datos!AA736&lt;=AA$1006))),FALSE),OR(ISNUMBER(FIND(";"&amp;UPPER(TRIM(Datos!AA736&amp;""))&amp;"=",AA$1007)),ISNUMBER(FIND(";"&amp;UPPER(TRIM(Datos!AA736&amp;""))&amp;";",AA$1007))),OR(UPPER(TRIM(Datos!AA736&amp;""))="SÍ",UPPER(TRIM(Datos!AA736&amp;""))="SI",UPPER(TRIM(Datos!AA736&amp;""))="NO"),IF(ISNUMBER(Datos!AA736),AND(OR(AA$1005="",Datos!AA736&gt;=AA$1005),OR(AA$1006="",Datos!AA736&lt;=AA$1006)),FALSE),TRUE))))</f>
        <v>0.0</v>
      </c>
      <c r="AB736">
        <f>IF(Datos!AB736="",0,IF(AND(AB$1008&lt;&gt;"",Datos!AB736=AB$1008),0,IF(AB$1004=0,0,1-CHOOSE(AB$1004,IF(ISNUMBER(Datos!AB736),AND(OR(AB$1005="",Datos!AB736&gt;=AB$1005),OR(AB$1006="",Datos!AB736&lt;=AB$1006)),FALSE),IF(ISNUMBER(Datos!AB736),AND(Datos!AB736=INT(Datos!AB736),AND(OR(AB$1005="",Datos!AB736&gt;=AB$1005),OR(AB$1006="",Datos!AB736&lt;=AB$1006))),FALSE),OR(ISNUMBER(FIND(";"&amp;UPPER(TRIM(Datos!AB736&amp;""))&amp;"=",AB$1007)),ISNUMBER(FIND(";"&amp;UPPER(TRIM(Datos!AB736&amp;""))&amp;";",AB$1007))),OR(UPPER(TRIM(Datos!AB736&amp;""))="SÍ",UPPER(TRIM(Datos!AB736&amp;""))="SI",UPPER(TRIM(Datos!AB736&amp;""))="NO"),IF(ISNUMBER(Datos!AB736),AND(OR(AB$1005="",Datos!AB736&gt;=AB$1005),OR(AB$1006="",Datos!AB736&lt;=AB$1006)),FALSE),TRUE))))</f>
        <v>0.0</v>
      </c>
      <c r="AC736">
        <f>IF(Datos!AC736="",0,IF(AND(AC$1008&lt;&gt;"",Datos!AC736=AC$1008),0,IF(AC$1004=0,0,1-CHOOSE(AC$1004,IF(ISNUMBER(Datos!AC736),AND(OR(AC$1005="",Datos!AC736&gt;=AC$1005),OR(AC$1006="",Datos!AC736&lt;=AC$1006)),FALSE),IF(ISNUMBER(Datos!AC736),AND(Datos!AC736=INT(Datos!AC736),AND(OR(AC$1005="",Datos!AC736&gt;=AC$1005),OR(AC$1006="",Datos!AC736&lt;=AC$1006))),FALSE),OR(ISNUMBER(FIND(";"&amp;UPPER(TRIM(Datos!AC736&amp;""))&amp;"=",AC$1007)),ISNUMBER(FIND(";"&amp;UPPER(TRIM(Datos!AC736&amp;""))&amp;";",AC$1007))),OR(UPPER(TRIM(Datos!AC736&amp;""))="SÍ",UPPER(TRIM(Datos!AC736&amp;""))="SI",UPPER(TRIM(Datos!AC736&amp;""))="NO"),IF(ISNUMBER(Datos!AC736),AND(OR(AC$1005="",Datos!AC736&gt;=AC$1005),OR(AC$1006="",Datos!AC736&lt;=AC$1006)),FALSE),TRUE))))</f>
        <v>0.0</v>
      </c>
      <c r="AD736">
        <f>IF(Datos!AD736="",0,IF(AND(AD$1008&lt;&gt;"",Datos!AD736=AD$1008),0,IF(AD$1004=0,0,1-CHOOSE(AD$1004,IF(ISNUMBER(Datos!AD736),AND(OR(AD$1005="",Datos!AD736&gt;=AD$1005),OR(AD$1006="",Datos!AD736&lt;=AD$1006)),FALSE),IF(ISNUMBER(Datos!AD736),AND(Datos!AD736=INT(Datos!AD736),AND(OR(AD$1005="",Datos!AD736&gt;=AD$1005),OR(AD$1006="",Datos!AD736&lt;=AD$1006))),FALSE),OR(ISNUMBER(FIND(";"&amp;UPPER(TRIM(Datos!AD736&amp;""))&amp;"=",AD$1007)),ISNUMBER(FIND(";"&amp;UPPER(TRIM(Datos!AD736&amp;""))&amp;";",AD$1007))),OR(UPPER(TRIM(Datos!AD736&amp;""))="SÍ",UPPER(TRIM(Datos!AD736&amp;""))="SI",UPPER(TRIM(Datos!AD736&amp;""))="NO"),IF(ISNUMBER(Datos!AD736),AND(OR(AD$1005="",Datos!AD736&gt;=AD$1005),OR(AD$1006="",Datos!AD736&lt;=AD$1006)),FALSE),TRUE))))</f>
        <v>0.0</v>
      </c>
      <c r="AE736">
        <f>IF(Datos!AE736="",0,IF(AND(AE$1008&lt;&gt;"",Datos!AE736=AE$1008),0,IF(AE$1004=0,0,1-CHOOSE(AE$1004,IF(ISNUMBER(Datos!AE736),AND(OR(AE$1005="",Datos!AE736&gt;=AE$1005),OR(AE$1006="",Datos!AE736&lt;=AE$1006)),FALSE),IF(ISNUMBER(Datos!AE736),AND(Datos!AE736=INT(Datos!AE736),AND(OR(AE$1005="",Datos!AE736&gt;=AE$1005),OR(AE$1006="",Datos!AE736&lt;=AE$1006))),FALSE),OR(ISNUMBER(FIND(";"&amp;UPPER(TRIM(Datos!AE736&amp;""))&amp;"=",AE$1007)),ISNUMBER(FIND(";"&amp;UPPER(TRIM(Datos!AE736&amp;""))&amp;";",AE$1007))),OR(UPPER(TRIM(Datos!AE736&amp;""))="SÍ",UPPER(TRIM(Datos!AE736&amp;""))="SI",UPPER(TRIM(Datos!AE736&amp;""))="NO"),IF(ISNUMBER(Datos!AE736),AND(OR(AE$1005="",Datos!AE736&gt;=AE$1005),OR(AE$1006="",Datos!AE736&lt;=AE$1006)),FALSE),TRUE))))</f>
        <v>0.0</v>
      </c>
    </row>
    <row r="737" spans="2:31">
      <c r="B737">
        <f>IF(Datos!B737="",0,IF(AND(B$1008&lt;&gt;"",Datos!B737=B$1008),0,IF(B$1004=0,0,1-CHOOSE(B$1004,IF(ISNUMBER(Datos!B737),AND(OR(B$1005="",Datos!B737&gt;=B$1005),OR(B$1006="",Datos!B737&lt;=B$1006)),FALSE),IF(ISNUMBER(Datos!B737),AND(Datos!B737=INT(Datos!B737),AND(OR(B$1005="",Datos!B737&gt;=B$1005),OR(B$1006="",Datos!B737&lt;=B$1006))),FALSE),OR(ISNUMBER(FIND(";"&amp;UPPER(TRIM(Datos!B737&amp;""))&amp;"=",B$1007)),ISNUMBER(FIND(";"&amp;UPPER(TRIM(Datos!B737&amp;""))&amp;";",B$1007))),OR(UPPER(TRIM(Datos!B737&amp;""))="SÍ",UPPER(TRIM(Datos!B737&amp;""))="SI",UPPER(TRIM(Datos!B737&amp;""))="NO"),IF(ISNUMBER(Datos!B737),AND(OR(B$1005="",Datos!B737&gt;=B$1005),OR(B$1006="",Datos!B737&lt;=B$1006)),FALSE),TRUE))))</f>
        <v>0.0</v>
      </c>
      <c r="C737">
        <f>IF(Datos!C737="",0,IF(AND(C$1008&lt;&gt;"",Datos!C737=C$1008),0,IF(C$1004=0,0,1-CHOOSE(C$1004,IF(ISNUMBER(Datos!C737),AND(OR(C$1005="",Datos!C737&gt;=C$1005),OR(C$1006="",Datos!C737&lt;=C$1006)),FALSE),IF(ISNUMBER(Datos!C737),AND(Datos!C737=INT(Datos!C737),AND(OR(C$1005="",Datos!C737&gt;=C$1005),OR(C$1006="",Datos!C737&lt;=C$1006))),FALSE),OR(ISNUMBER(FIND(";"&amp;UPPER(TRIM(Datos!C737&amp;""))&amp;"=",C$1007)),ISNUMBER(FIND(";"&amp;UPPER(TRIM(Datos!C737&amp;""))&amp;";",C$1007))),OR(UPPER(TRIM(Datos!C737&amp;""))="SÍ",UPPER(TRIM(Datos!C737&amp;""))="SI",UPPER(TRIM(Datos!C737&amp;""))="NO"),IF(ISNUMBER(Datos!C737),AND(OR(C$1005="",Datos!C737&gt;=C$1005),OR(C$1006="",Datos!C737&lt;=C$1006)),FALSE),TRUE))))</f>
        <v>0.0</v>
      </c>
      <c r="D737">
        <f>IF(Datos!D737="",0,IF(AND(D$1008&lt;&gt;"",Datos!D737=D$1008),0,IF(D$1004=0,0,1-CHOOSE(D$1004,IF(ISNUMBER(Datos!D737),AND(OR(D$1005="",Datos!D737&gt;=D$1005),OR(D$1006="",Datos!D737&lt;=D$1006)),FALSE),IF(ISNUMBER(Datos!D737),AND(Datos!D737=INT(Datos!D737),AND(OR(D$1005="",Datos!D737&gt;=D$1005),OR(D$1006="",Datos!D737&lt;=D$1006))),FALSE),OR(ISNUMBER(FIND(";"&amp;UPPER(TRIM(Datos!D737&amp;""))&amp;"=",D$1007)),ISNUMBER(FIND(";"&amp;UPPER(TRIM(Datos!D737&amp;""))&amp;";",D$1007))),OR(UPPER(TRIM(Datos!D737&amp;""))="SÍ",UPPER(TRIM(Datos!D737&amp;""))="SI",UPPER(TRIM(Datos!D737&amp;""))="NO"),IF(ISNUMBER(Datos!D737),AND(OR(D$1005="",Datos!D737&gt;=D$1005),OR(D$1006="",Datos!D737&lt;=D$1006)),FALSE),TRUE))))</f>
        <v>0.0</v>
      </c>
      <c r="E737">
        <f>IF(Datos!E737="",0,IF(AND(E$1008&lt;&gt;"",Datos!E737=E$1008),0,IF(E$1004=0,0,1-CHOOSE(E$1004,IF(ISNUMBER(Datos!E737),AND(OR(E$1005="",Datos!E737&gt;=E$1005),OR(E$1006="",Datos!E737&lt;=E$1006)),FALSE),IF(ISNUMBER(Datos!E737),AND(Datos!E737=INT(Datos!E737),AND(OR(E$1005="",Datos!E737&gt;=E$1005),OR(E$1006="",Datos!E737&lt;=E$1006))),FALSE),OR(ISNUMBER(FIND(";"&amp;UPPER(TRIM(Datos!E737&amp;""))&amp;"=",E$1007)),ISNUMBER(FIND(";"&amp;UPPER(TRIM(Datos!E737&amp;""))&amp;";",E$1007))),OR(UPPER(TRIM(Datos!E737&amp;""))="SÍ",UPPER(TRIM(Datos!E737&amp;""))="SI",UPPER(TRIM(Datos!E737&amp;""))="NO"),IF(ISNUMBER(Datos!E737),AND(OR(E$1005="",Datos!E737&gt;=E$1005),OR(E$1006="",Datos!E737&lt;=E$1006)),FALSE),TRUE))))</f>
        <v>0.0</v>
      </c>
      <c r="F737">
        <f>IF(Datos!F737="",0,IF(AND(F$1008&lt;&gt;"",Datos!F737=F$1008),0,IF(F$1004=0,0,1-CHOOSE(F$1004,IF(ISNUMBER(Datos!F737),AND(OR(F$1005="",Datos!F737&gt;=F$1005),OR(F$1006="",Datos!F737&lt;=F$1006)),FALSE),IF(ISNUMBER(Datos!F737),AND(Datos!F737=INT(Datos!F737),AND(OR(F$1005="",Datos!F737&gt;=F$1005),OR(F$1006="",Datos!F737&lt;=F$1006))),FALSE),OR(ISNUMBER(FIND(";"&amp;UPPER(TRIM(Datos!F737&amp;""))&amp;"=",F$1007)),ISNUMBER(FIND(";"&amp;UPPER(TRIM(Datos!F737&amp;""))&amp;";",F$1007))),OR(UPPER(TRIM(Datos!F737&amp;""))="SÍ",UPPER(TRIM(Datos!F737&amp;""))="SI",UPPER(TRIM(Datos!F737&amp;""))="NO"),IF(ISNUMBER(Datos!F737),AND(OR(F$1005="",Datos!F737&gt;=F$1005),OR(F$1006="",Datos!F737&lt;=F$1006)),FALSE),TRUE))))</f>
        <v>0.0</v>
      </c>
      <c r="G737">
        <f>IF(Datos!G737="",0,IF(AND(G$1008&lt;&gt;"",Datos!G737=G$1008),0,IF(G$1004=0,0,1-CHOOSE(G$1004,IF(ISNUMBER(Datos!G737),AND(OR(G$1005="",Datos!G737&gt;=G$1005),OR(G$1006="",Datos!G737&lt;=G$1006)),FALSE),IF(ISNUMBER(Datos!G737),AND(Datos!G737=INT(Datos!G737),AND(OR(G$1005="",Datos!G737&gt;=G$1005),OR(G$1006="",Datos!G737&lt;=G$1006))),FALSE),OR(ISNUMBER(FIND(";"&amp;UPPER(TRIM(Datos!G737&amp;""))&amp;"=",G$1007)),ISNUMBER(FIND(";"&amp;UPPER(TRIM(Datos!G737&amp;""))&amp;";",G$1007))),OR(UPPER(TRIM(Datos!G737&amp;""))="SÍ",UPPER(TRIM(Datos!G737&amp;""))="SI",UPPER(TRIM(Datos!G737&amp;""))="NO"),IF(ISNUMBER(Datos!G737),AND(OR(G$1005="",Datos!G737&gt;=G$1005),OR(G$1006="",Datos!G737&lt;=G$1006)),FALSE),TRUE))))</f>
        <v>0.0</v>
      </c>
      <c r="H737">
        <f>IF(Datos!H737="",0,IF(AND(H$1008&lt;&gt;"",Datos!H737=H$1008),0,IF(H$1004=0,0,1-CHOOSE(H$1004,IF(ISNUMBER(Datos!H737),AND(OR(H$1005="",Datos!H737&gt;=H$1005),OR(H$1006="",Datos!H737&lt;=H$1006)),FALSE),IF(ISNUMBER(Datos!H737),AND(Datos!H737=INT(Datos!H737),AND(OR(H$1005="",Datos!H737&gt;=H$1005),OR(H$1006="",Datos!H737&lt;=H$1006))),FALSE),OR(ISNUMBER(FIND(";"&amp;UPPER(TRIM(Datos!H737&amp;""))&amp;"=",H$1007)),ISNUMBER(FIND(";"&amp;UPPER(TRIM(Datos!H737&amp;""))&amp;";",H$1007))),OR(UPPER(TRIM(Datos!H737&amp;""))="SÍ",UPPER(TRIM(Datos!H737&amp;""))="SI",UPPER(TRIM(Datos!H737&amp;""))="NO"),IF(ISNUMBER(Datos!H737),AND(OR(H$1005="",Datos!H737&gt;=H$1005),OR(H$1006="",Datos!H737&lt;=H$1006)),FALSE),TRUE))))</f>
        <v>0.0</v>
      </c>
      <c r="I737">
        <f>IF(Datos!I737="",0,IF(AND(I$1008&lt;&gt;"",Datos!I737=I$1008),0,IF(I$1004=0,0,1-CHOOSE(I$1004,IF(ISNUMBER(Datos!I737),AND(OR(I$1005="",Datos!I737&gt;=I$1005),OR(I$1006="",Datos!I737&lt;=I$1006)),FALSE),IF(ISNUMBER(Datos!I737),AND(Datos!I737=INT(Datos!I737),AND(OR(I$1005="",Datos!I737&gt;=I$1005),OR(I$1006="",Datos!I737&lt;=I$1006))),FALSE),OR(ISNUMBER(FIND(";"&amp;UPPER(TRIM(Datos!I737&amp;""))&amp;"=",I$1007)),ISNUMBER(FIND(";"&amp;UPPER(TRIM(Datos!I737&amp;""))&amp;";",I$1007))),OR(UPPER(TRIM(Datos!I737&amp;""))="SÍ",UPPER(TRIM(Datos!I737&amp;""))="SI",UPPER(TRIM(Datos!I737&amp;""))="NO"),IF(ISNUMBER(Datos!I737),AND(OR(I$1005="",Datos!I737&gt;=I$1005),OR(I$1006="",Datos!I737&lt;=I$1006)),FALSE),TRUE))))</f>
        <v>0.0</v>
      </c>
      <c r="J737">
        <f>IF(Datos!J737="",0,IF(AND(J$1008&lt;&gt;"",Datos!J737=J$1008),0,IF(J$1004=0,0,1-CHOOSE(J$1004,IF(ISNUMBER(Datos!J737),AND(OR(J$1005="",Datos!J737&gt;=J$1005),OR(J$1006="",Datos!J737&lt;=J$1006)),FALSE),IF(ISNUMBER(Datos!J737),AND(Datos!J737=INT(Datos!J737),AND(OR(J$1005="",Datos!J737&gt;=J$1005),OR(J$1006="",Datos!J737&lt;=J$1006))),FALSE),OR(ISNUMBER(FIND(";"&amp;UPPER(TRIM(Datos!J737&amp;""))&amp;"=",J$1007)),ISNUMBER(FIND(";"&amp;UPPER(TRIM(Datos!J737&amp;""))&amp;";",J$1007))),OR(UPPER(TRIM(Datos!J737&amp;""))="SÍ",UPPER(TRIM(Datos!J737&amp;""))="SI",UPPER(TRIM(Datos!J737&amp;""))="NO"),IF(ISNUMBER(Datos!J737),AND(OR(J$1005="",Datos!J737&gt;=J$1005),OR(J$1006="",Datos!J737&lt;=J$1006)),FALSE),TRUE))))</f>
        <v>0.0</v>
      </c>
      <c r="K737">
        <f>IF(Datos!K737="",0,IF(AND(K$1008&lt;&gt;"",Datos!K737=K$1008),0,IF(K$1004=0,0,1-CHOOSE(K$1004,IF(ISNUMBER(Datos!K737),AND(OR(K$1005="",Datos!K737&gt;=K$1005),OR(K$1006="",Datos!K737&lt;=K$1006)),FALSE),IF(ISNUMBER(Datos!K737),AND(Datos!K737=INT(Datos!K737),AND(OR(K$1005="",Datos!K737&gt;=K$1005),OR(K$1006="",Datos!K737&lt;=K$1006))),FALSE),OR(ISNUMBER(FIND(";"&amp;UPPER(TRIM(Datos!K737&amp;""))&amp;"=",K$1007)),ISNUMBER(FIND(";"&amp;UPPER(TRIM(Datos!K737&amp;""))&amp;";",K$1007))),OR(UPPER(TRIM(Datos!K737&amp;""))="SÍ",UPPER(TRIM(Datos!K737&amp;""))="SI",UPPER(TRIM(Datos!K737&amp;""))="NO"),IF(ISNUMBER(Datos!K737),AND(OR(K$1005="",Datos!K737&gt;=K$1005),OR(K$1006="",Datos!K737&lt;=K$1006)),FALSE),TRUE))))</f>
        <v>0.0</v>
      </c>
      <c r="L737">
        <f>IF(Datos!L737="",0,IF(AND(L$1008&lt;&gt;"",Datos!L737=L$1008),0,IF(L$1004=0,0,1-CHOOSE(L$1004,IF(ISNUMBER(Datos!L737),AND(OR(L$1005="",Datos!L737&gt;=L$1005),OR(L$1006="",Datos!L737&lt;=L$1006)),FALSE),IF(ISNUMBER(Datos!L737),AND(Datos!L737=INT(Datos!L737),AND(OR(L$1005="",Datos!L737&gt;=L$1005),OR(L$1006="",Datos!L737&lt;=L$1006))),FALSE),OR(ISNUMBER(FIND(";"&amp;UPPER(TRIM(Datos!L737&amp;""))&amp;"=",L$1007)),ISNUMBER(FIND(";"&amp;UPPER(TRIM(Datos!L737&amp;""))&amp;";",L$1007))),OR(UPPER(TRIM(Datos!L737&amp;""))="SÍ",UPPER(TRIM(Datos!L737&amp;""))="SI",UPPER(TRIM(Datos!L737&amp;""))="NO"),IF(ISNUMBER(Datos!L737),AND(OR(L$1005="",Datos!L737&gt;=L$1005),OR(L$1006="",Datos!L737&lt;=L$1006)),FALSE),TRUE))))</f>
        <v>0.0</v>
      </c>
      <c r="M737">
        <f>IF(Datos!M737="",0,IF(AND(M$1008&lt;&gt;"",Datos!M737=M$1008),0,IF(M$1004=0,0,1-CHOOSE(M$1004,IF(ISNUMBER(Datos!M737),AND(OR(M$1005="",Datos!M737&gt;=M$1005),OR(M$1006="",Datos!M737&lt;=M$1006)),FALSE),IF(ISNUMBER(Datos!M737),AND(Datos!M737=INT(Datos!M737),AND(OR(M$1005="",Datos!M737&gt;=M$1005),OR(M$1006="",Datos!M737&lt;=M$1006))),FALSE),OR(ISNUMBER(FIND(";"&amp;UPPER(TRIM(Datos!M737&amp;""))&amp;"=",M$1007)),ISNUMBER(FIND(";"&amp;UPPER(TRIM(Datos!M737&amp;""))&amp;";",M$1007))),OR(UPPER(TRIM(Datos!M737&amp;""))="SÍ",UPPER(TRIM(Datos!M737&amp;""))="SI",UPPER(TRIM(Datos!M737&amp;""))="NO"),IF(ISNUMBER(Datos!M737),AND(OR(M$1005="",Datos!M737&gt;=M$1005),OR(M$1006="",Datos!M737&lt;=M$1006)),FALSE),TRUE))))</f>
        <v>0.0</v>
      </c>
      <c r="N737">
        <f>IF(Datos!N737="",0,IF(AND(N$1008&lt;&gt;"",Datos!N737=N$1008),0,IF(N$1004=0,0,1-CHOOSE(N$1004,IF(ISNUMBER(Datos!N737),AND(OR(N$1005="",Datos!N737&gt;=N$1005),OR(N$1006="",Datos!N737&lt;=N$1006)),FALSE),IF(ISNUMBER(Datos!N737),AND(Datos!N737=INT(Datos!N737),AND(OR(N$1005="",Datos!N737&gt;=N$1005),OR(N$1006="",Datos!N737&lt;=N$1006))),FALSE),OR(ISNUMBER(FIND(";"&amp;UPPER(TRIM(Datos!N737&amp;""))&amp;"=",N$1007)),ISNUMBER(FIND(";"&amp;UPPER(TRIM(Datos!N737&amp;""))&amp;";",N$1007))),OR(UPPER(TRIM(Datos!N737&amp;""))="SÍ",UPPER(TRIM(Datos!N737&amp;""))="SI",UPPER(TRIM(Datos!N737&amp;""))="NO"),IF(ISNUMBER(Datos!N737),AND(OR(N$1005="",Datos!N737&gt;=N$1005),OR(N$1006="",Datos!N737&lt;=N$1006)),FALSE),TRUE))))</f>
        <v>0.0</v>
      </c>
      <c r="O737">
        <f>IF(Datos!O737="",0,IF(AND(O$1008&lt;&gt;"",Datos!O737=O$1008),0,IF(O$1004=0,0,1-CHOOSE(O$1004,IF(ISNUMBER(Datos!O737),AND(OR(O$1005="",Datos!O737&gt;=O$1005),OR(O$1006="",Datos!O737&lt;=O$1006)),FALSE),IF(ISNUMBER(Datos!O737),AND(Datos!O737=INT(Datos!O737),AND(OR(O$1005="",Datos!O737&gt;=O$1005),OR(O$1006="",Datos!O737&lt;=O$1006))),FALSE),OR(ISNUMBER(FIND(";"&amp;UPPER(TRIM(Datos!O737&amp;""))&amp;"=",O$1007)),ISNUMBER(FIND(";"&amp;UPPER(TRIM(Datos!O737&amp;""))&amp;";",O$1007))),OR(UPPER(TRIM(Datos!O737&amp;""))="SÍ",UPPER(TRIM(Datos!O737&amp;""))="SI",UPPER(TRIM(Datos!O737&amp;""))="NO"),IF(ISNUMBER(Datos!O737),AND(OR(O$1005="",Datos!O737&gt;=O$1005),OR(O$1006="",Datos!O737&lt;=O$1006)),FALSE),TRUE))))</f>
        <v>0.0</v>
      </c>
      <c r="P737">
        <f>IF(Datos!P737="",0,IF(AND(P$1008&lt;&gt;"",Datos!P737=P$1008),0,IF(P$1004=0,0,1-CHOOSE(P$1004,IF(ISNUMBER(Datos!P737),AND(OR(P$1005="",Datos!P737&gt;=P$1005),OR(P$1006="",Datos!P737&lt;=P$1006)),FALSE),IF(ISNUMBER(Datos!P737),AND(Datos!P737=INT(Datos!P737),AND(OR(P$1005="",Datos!P737&gt;=P$1005),OR(P$1006="",Datos!P737&lt;=P$1006))),FALSE),OR(ISNUMBER(FIND(";"&amp;UPPER(TRIM(Datos!P737&amp;""))&amp;"=",P$1007)),ISNUMBER(FIND(";"&amp;UPPER(TRIM(Datos!P737&amp;""))&amp;";",P$1007))),OR(UPPER(TRIM(Datos!P737&amp;""))="SÍ",UPPER(TRIM(Datos!P737&amp;""))="SI",UPPER(TRIM(Datos!P737&amp;""))="NO"),IF(ISNUMBER(Datos!P737),AND(OR(P$1005="",Datos!P737&gt;=P$1005),OR(P$1006="",Datos!P737&lt;=P$1006)),FALSE),TRUE))))</f>
        <v>0.0</v>
      </c>
      <c r="Q737">
        <f>IF(Datos!Q737="",0,IF(AND(Q$1008&lt;&gt;"",Datos!Q737=Q$1008),0,IF(Q$1004=0,0,1-CHOOSE(Q$1004,IF(ISNUMBER(Datos!Q737),AND(OR(Q$1005="",Datos!Q737&gt;=Q$1005),OR(Q$1006="",Datos!Q737&lt;=Q$1006)),FALSE),IF(ISNUMBER(Datos!Q737),AND(Datos!Q737=INT(Datos!Q737),AND(OR(Q$1005="",Datos!Q737&gt;=Q$1005),OR(Q$1006="",Datos!Q737&lt;=Q$1006))),FALSE),OR(ISNUMBER(FIND(";"&amp;UPPER(TRIM(Datos!Q737&amp;""))&amp;"=",Q$1007)),ISNUMBER(FIND(";"&amp;UPPER(TRIM(Datos!Q737&amp;""))&amp;";",Q$1007))),OR(UPPER(TRIM(Datos!Q737&amp;""))="SÍ",UPPER(TRIM(Datos!Q737&amp;""))="SI",UPPER(TRIM(Datos!Q737&amp;""))="NO"),IF(ISNUMBER(Datos!Q737),AND(OR(Q$1005="",Datos!Q737&gt;=Q$1005),OR(Q$1006="",Datos!Q737&lt;=Q$1006)),FALSE),TRUE))))</f>
        <v>0.0</v>
      </c>
      <c r="R737">
        <f>IF(Datos!R737="",0,IF(AND(R$1008&lt;&gt;"",Datos!R737=R$1008),0,IF(R$1004=0,0,1-CHOOSE(R$1004,IF(ISNUMBER(Datos!R737),AND(OR(R$1005="",Datos!R737&gt;=R$1005),OR(R$1006="",Datos!R737&lt;=R$1006)),FALSE),IF(ISNUMBER(Datos!R737),AND(Datos!R737=INT(Datos!R737),AND(OR(R$1005="",Datos!R737&gt;=R$1005),OR(R$1006="",Datos!R737&lt;=R$1006))),FALSE),OR(ISNUMBER(FIND(";"&amp;UPPER(TRIM(Datos!R737&amp;""))&amp;"=",R$1007)),ISNUMBER(FIND(";"&amp;UPPER(TRIM(Datos!R737&amp;""))&amp;";",R$1007))),OR(UPPER(TRIM(Datos!R737&amp;""))="SÍ",UPPER(TRIM(Datos!R737&amp;""))="SI",UPPER(TRIM(Datos!R737&amp;""))="NO"),IF(ISNUMBER(Datos!R737),AND(OR(R$1005="",Datos!R737&gt;=R$1005),OR(R$1006="",Datos!R737&lt;=R$1006)),FALSE),TRUE))))</f>
        <v>0.0</v>
      </c>
      <c r="S737">
        <f>IF(Datos!S737="",0,IF(AND(S$1008&lt;&gt;"",Datos!S737=S$1008),0,IF(S$1004=0,0,1-CHOOSE(S$1004,IF(ISNUMBER(Datos!S737),AND(OR(S$1005="",Datos!S737&gt;=S$1005),OR(S$1006="",Datos!S737&lt;=S$1006)),FALSE),IF(ISNUMBER(Datos!S737),AND(Datos!S737=INT(Datos!S737),AND(OR(S$1005="",Datos!S737&gt;=S$1005),OR(S$1006="",Datos!S737&lt;=S$1006))),FALSE),OR(ISNUMBER(FIND(";"&amp;UPPER(TRIM(Datos!S737&amp;""))&amp;"=",S$1007)),ISNUMBER(FIND(";"&amp;UPPER(TRIM(Datos!S737&amp;""))&amp;";",S$1007))),OR(UPPER(TRIM(Datos!S737&amp;""))="SÍ",UPPER(TRIM(Datos!S737&amp;""))="SI",UPPER(TRIM(Datos!S737&amp;""))="NO"),IF(ISNUMBER(Datos!S737),AND(OR(S$1005="",Datos!S737&gt;=S$1005),OR(S$1006="",Datos!S737&lt;=S$1006)),FALSE),TRUE))))</f>
        <v>0.0</v>
      </c>
      <c r="T737">
        <f>IF(Datos!T737="",0,IF(AND(T$1008&lt;&gt;"",Datos!T737=T$1008),0,IF(T$1004=0,0,1-CHOOSE(T$1004,IF(ISNUMBER(Datos!T737),AND(OR(T$1005="",Datos!T737&gt;=T$1005),OR(T$1006="",Datos!T737&lt;=T$1006)),FALSE),IF(ISNUMBER(Datos!T737),AND(Datos!T737=INT(Datos!T737),AND(OR(T$1005="",Datos!T737&gt;=T$1005),OR(T$1006="",Datos!T737&lt;=T$1006))),FALSE),OR(ISNUMBER(FIND(";"&amp;UPPER(TRIM(Datos!T737&amp;""))&amp;"=",T$1007)),ISNUMBER(FIND(";"&amp;UPPER(TRIM(Datos!T737&amp;""))&amp;";",T$1007))),OR(UPPER(TRIM(Datos!T737&amp;""))="SÍ",UPPER(TRIM(Datos!T737&amp;""))="SI",UPPER(TRIM(Datos!T737&amp;""))="NO"),IF(ISNUMBER(Datos!T737),AND(OR(T$1005="",Datos!T737&gt;=T$1005),OR(T$1006="",Datos!T737&lt;=T$1006)),FALSE),TRUE))))</f>
        <v>0.0</v>
      </c>
      <c r="U737">
        <f>IF(Datos!U737="",0,IF(AND(U$1008&lt;&gt;"",Datos!U737=U$1008),0,IF(U$1004=0,0,1-CHOOSE(U$1004,IF(ISNUMBER(Datos!U737),AND(OR(U$1005="",Datos!U737&gt;=U$1005),OR(U$1006="",Datos!U737&lt;=U$1006)),FALSE),IF(ISNUMBER(Datos!U737),AND(Datos!U737=INT(Datos!U737),AND(OR(U$1005="",Datos!U737&gt;=U$1005),OR(U$1006="",Datos!U737&lt;=U$1006))),FALSE),OR(ISNUMBER(FIND(";"&amp;UPPER(TRIM(Datos!U737&amp;""))&amp;"=",U$1007)),ISNUMBER(FIND(";"&amp;UPPER(TRIM(Datos!U737&amp;""))&amp;";",U$1007))),OR(UPPER(TRIM(Datos!U737&amp;""))="SÍ",UPPER(TRIM(Datos!U737&amp;""))="SI",UPPER(TRIM(Datos!U737&amp;""))="NO"),IF(ISNUMBER(Datos!U737),AND(OR(U$1005="",Datos!U737&gt;=U$1005),OR(U$1006="",Datos!U737&lt;=U$1006)),FALSE),TRUE))))</f>
        <v>0.0</v>
      </c>
      <c r="V737">
        <f>IF(Datos!V737="",0,IF(AND(V$1008&lt;&gt;"",Datos!V737=V$1008),0,IF(V$1004=0,0,1-CHOOSE(V$1004,IF(ISNUMBER(Datos!V737),AND(OR(V$1005="",Datos!V737&gt;=V$1005),OR(V$1006="",Datos!V737&lt;=V$1006)),FALSE),IF(ISNUMBER(Datos!V737),AND(Datos!V737=INT(Datos!V737),AND(OR(V$1005="",Datos!V737&gt;=V$1005),OR(V$1006="",Datos!V737&lt;=V$1006))),FALSE),OR(ISNUMBER(FIND(";"&amp;UPPER(TRIM(Datos!V737&amp;""))&amp;"=",V$1007)),ISNUMBER(FIND(";"&amp;UPPER(TRIM(Datos!V737&amp;""))&amp;";",V$1007))),OR(UPPER(TRIM(Datos!V737&amp;""))="SÍ",UPPER(TRIM(Datos!V737&amp;""))="SI",UPPER(TRIM(Datos!V737&amp;""))="NO"),IF(ISNUMBER(Datos!V737),AND(OR(V$1005="",Datos!V737&gt;=V$1005),OR(V$1006="",Datos!V737&lt;=V$1006)),FALSE),TRUE))))</f>
        <v>0.0</v>
      </c>
      <c r="W737">
        <f>IF(Datos!W737="",0,IF(AND(W$1008&lt;&gt;"",Datos!W737=W$1008),0,IF(W$1004=0,0,1-CHOOSE(W$1004,IF(ISNUMBER(Datos!W737),AND(OR(W$1005="",Datos!W737&gt;=W$1005),OR(W$1006="",Datos!W737&lt;=W$1006)),FALSE),IF(ISNUMBER(Datos!W737),AND(Datos!W737=INT(Datos!W737),AND(OR(W$1005="",Datos!W737&gt;=W$1005),OR(W$1006="",Datos!W737&lt;=W$1006))),FALSE),OR(ISNUMBER(FIND(";"&amp;UPPER(TRIM(Datos!W737&amp;""))&amp;"=",W$1007)),ISNUMBER(FIND(";"&amp;UPPER(TRIM(Datos!W737&amp;""))&amp;";",W$1007))),OR(UPPER(TRIM(Datos!W737&amp;""))="SÍ",UPPER(TRIM(Datos!W737&amp;""))="SI",UPPER(TRIM(Datos!W737&amp;""))="NO"),IF(ISNUMBER(Datos!W737),AND(OR(W$1005="",Datos!W737&gt;=W$1005),OR(W$1006="",Datos!W737&lt;=W$1006)),FALSE),TRUE))))</f>
        <v>0.0</v>
      </c>
      <c r="X737">
        <f>IF(Datos!X737="",0,IF(AND(X$1008&lt;&gt;"",Datos!X737=X$1008),0,IF(X$1004=0,0,1-CHOOSE(X$1004,IF(ISNUMBER(Datos!X737),AND(OR(X$1005="",Datos!X737&gt;=X$1005),OR(X$1006="",Datos!X737&lt;=X$1006)),FALSE),IF(ISNUMBER(Datos!X737),AND(Datos!X737=INT(Datos!X737),AND(OR(X$1005="",Datos!X737&gt;=X$1005),OR(X$1006="",Datos!X737&lt;=X$1006))),FALSE),OR(ISNUMBER(FIND(";"&amp;UPPER(TRIM(Datos!X737&amp;""))&amp;"=",X$1007)),ISNUMBER(FIND(";"&amp;UPPER(TRIM(Datos!X737&amp;""))&amp;";",X$1007))),OR(UPPER(TRIM(Datos!X737&amp;""))="SÍ",UPPER(TRIM(Datos!X737&amp;""))="SI",UPPER(TRIM(Datos!X737&amp;""))="NO"),IF(ISNUMBER(Datos!X737),AND(OR(X$1005="",Datos!X737&gt;=X$1005),OR(X$1006="",Datos!X737&lt;=X$1006)),FALSE),TRUE))))</f>
        <v>0.0</v>
      </c>
      <c r="Y737">
        <f>IF(Datos!Y737="",0,IF(AND(Y$1008&lt;&gt;"",Datos!Y737=Y$1008),0,IF(Y$1004=0,0,1-CHOOSE(Y$1004,IF(ISNUMBER(Datos!Y737),AND(OR(Y$1005="",Datos!Y737&gt;=Y$1005),OR(Y$1006="",Datos!Y737&lt;=Y$1006)),FALSE),IF(ISNUMBER(Datos!Y737),AND(Datos!Y737=INT(Datos!Y737),AND(OR(Y$1005="",Datos!Y737&gt;=Y$1005),OR(Y$1006="",Datos!Y737&lt;=Y$1006))),FALSE),OR(ISNUMBER(FIND(";"&amp;UPPER(TRIM(Datos!Y737&amp;""))&amp;"=",Y$1007)),ISNUMBER(FIND(";"&amp;UPPER(TRIM(Datos!Y737&amp;""))&amp;";",Y$1007))),OR(UPPER(TRIM(Datos!Y737&amp;""))="SÍ",UPPER(TRIM(Datos!Y737&amp;""))="SI",UPPER(TRIM(Datos!Y737&amp;""))="NO"),IF(ISNUMBER(Datos!Y737),AND(OR(Y$1005="",Datos!Y737&gt;=Y$1005),OR(Y$1006="",Datos!Y737&lt;=Y$1006)),FALSE),TRUE))))</f>
        <v>0.0</v>
      </c>
      <c r="Z737">
        <f>IF(Datos!Z737="",0,IF(AND(Z$1008&lt;&gt;"",Datos!Z737=Z$1008),0,IF(Z$1004=0,0,1-CHOOSE(Z$1004,IF(ISNUMBER(Datos!Z737),AND(OR(Z$1005="",Datos!Z737&gt;=Z$1005),OR(Z$1006="",Datos!Z737&lt;=Z$1006)),FALSE),IF(ISNUMBER(Datos!Z737),AND(Datos!Z737=INT(Datos!Z737),AND(OR(Z$1005="",Datos!Z737&gt;=Z$1005),OR(Z$1006="",Datos!Z737&lt;=Z$1006))),FALSE),OR(ISNUMBER(FIND(";"&amp;UPPER(TRIM(Datos!Z737&amp;""))&amp;"=",Z$1007)),ISNUMBER(FIND(";"&amp;UPPER(TRIM(Datos!Z737&amp;""))&amp;";",Z$1007))),OR(UPPER(TRIM(Datos!Z737&amp;""))="SÍ",UPPER(TRIM(Datos!Z737&amp;""))="SI",UPPER(TRIM(Datos!Z737&amp;""))="NO"),IF(ISNUMBER(Datos!Z737),AND(OR(Z$1005="",Datos!Z737&gt;=Z$1005),OR(Z$1006="",Datos!Z737&lt;=Z$1006)),FALSE),TRUE))))</f>
        <v>0.0</v>
      </c>
      <c r="AA737">
        <f>IF(Datos!AA737="",0,IF(AND(AA$1008&lt;&gt;"",Datos!AA737=AA$1008),0,IF(AA$1004=0,0,1-CHOOSE(AA$1004,IF(ISNUMBER(Datos!AA737),AND(OR(AA$1005="",Datos!AA737&gt;=AA$1005),OR(AA$1006="",Datos!AA737&lt;=AA$1006)),FALSE),IF(ISNUMBER(Datos!AA737),AND(Datos!AA737=INT(Datos!AA737),AND(OR(AA$1005="",Datos!AA737&gt;=AA$1005),OR(AA$1006="",Datos!AA737&lt;=AA$1006))),FALSE),OR(ISNUMBER(FIND(";"&amp;UPPER(TRIM(Datos!AA737&amp;""))&amp;"=",AA$1007)),ISNUMBER(FIND(";"&amp;UPPER(TRIM(Datos!AA737&amp;""))&amp;";",AA$1007))),OR(UPPER(TRIM(Datos!AA737&amp;""))="SÍ",UPPER(TRIM(Datos!AA737&amp;""))="SI",UPPER(TRIM(Datos!AA737&amp;""))="NO"),IF(ISNUMBER(Datos!AA737),AND(OR(AA$1005="",Datos!AA737&gt;=AA$1005),OR(AA$1006="",Datos!AA737&lt;=AA$1006)),FALSE),TRUE))))</f>
        <v>0.0</v>
      </c>
      <c r="AB737">
        <f>IF(Datos!AB737="",0,IF(AND(AB$1008&lt;&gt;"",Datos!AB737=AB$1008),0,IF(AB$1004=0,0,1-CHOOSE(AB$1004,IF(ISNUMBER(Datos!AB737),AND(OR(AB$1005="",Datos!AB737&gt;=AB$1005),OR(AB$1006="",Datos!AB737&lt;=AB$1006)),FALSE),IF(ISNUMBER(Datos!AB737),AND(Datos!AB737=INT(Datos!AB737),AND(OR(AB$1005="",Datos!AB737&gt;=AB$1005),OR(AB$1006="",Datos!AB737&lt;=AB$1006))),FALSE),OR(ISNUMBER(FIND(";"&amp;UPPER(TRIM(Datos!AB737&amp;""))&amp;"=",AB$1007)),ISNUMBER(FIND(";"&amp;UPPER(TRIM(Datos!AB737&amp;""))&amp;";",AB$1007))),OR(UPPER(TRIM(Datos!AB737&amp;""))="SÍ",UPPER(TRIM(Datos!AB737&amp;""))="SI",UPPER(TRIM(Datos!AB737&amp;""))="NO"),IF(ISNUMBER(Datos!AB737),AND(OR(AB$1005="",Datos!AB737&gt;=AB$1005),OR(AB$1006="",Datos!AB737&lt;=AB$1006)),FALSE),TRUE))))</f>
        <v>0.0</v>
      </c>
      <c r="AC737">
        <f>IF(Datos!AC737="",0,IF(AND(AC$1008&lt;&gt;"",Datos!AC737=AC$1008),0,IF(AC$1004=0,0,1-CHOOSE(AC$1004,IF(ISNUMBER(Datos!AC737),AND(OR(AC$1005="",Datos!AC737&gt;=AC$1005),OR(AC$1006="",Datos!AC737&lt;=AC$1006)),FALSE),IF(ISNUMBER(Datos!AC737),AND(Datos!AC737=INT(Datos!AC737),AND(OR(AC$1005="",Datos!AC737&gt;=AC$1005),OR(AC$1006="",Datos!AC737&lt;=AC$1006))),FALSE),OR(ISNUMBER(FIND(";"&amp;UPPER(TRIM(Datos!AC737&amp;""))&amp;"=",AC$1007)),ISNUMBER(FIND(";"&amp;UPPER(TRIM(Datos!AC737&amp;""))&amp;";",AC$1007))),OR(UPPER(TRIM(Datos!AC737&amp;""))="SÍ",UPPER(TRIM(Datos!AC737&amp;""))="SI",UPPER(TRIM(Datos!AC737&amp;""))="NO"),IF(ISNUMBER(Datos!AC737),AND(OR(AC$1005="",Datos!AC737&gt;=AC$1005),OR(AC$1006="",Datos!AC737&lt;=AC$1006)),FALSE),TRUE))))</f>
        <v>0.0</v>
      </c>
      <c r="AD737">
        <f>IF(Datos!AD737="",0,IF(AND(AD$1008&lt;&gt;"",Datos!AD737=AD$1008),0,IF(AD$1004=0,0,1-CHOOSE(AD$1004,IF(ISNUMBER(Datos!AD737),AND(OR(AD$1005="",Datos!AD737&gt;=AD$1005),OR(AD$1006="",Datos!AD737&lt;=AD$1006)),FALSE),IF(ISNUMBER(Datos!AD737),AND(Datos!AD737=INT(Datos!AD737),AND(OR(AD$1005="",Datos!AD737&gt;=AD$1005),OR(AD$1006="",Datos!AD737&lt;=AD$1006))),FALSE),OR(ISNUMBER(FIND(";"&amp;UPPER(TRIM(Datos!AD737&amp;""))&amp;"=",AD$1007)),ISNUMBER(FIND(";"&amp;UPPER(TRIM(Datos!AD737&amp;""))&amp;";",AD$1007))),OR(UPPER(TRIM(Datos!AD737&amp;""))="SÍ",UPPER(TRIM(Datos!AD737&amp;""))="SI",UPPER(TRIM(Datos!AD737&amp;""))="NO"),IF(ISNUMBER(Datos!AD737),AND(OR(AD$1005="",Datos!AD737&gt;=AD$1005),OR(AD$1006="",Datos!AD737&lt;=AD$1006)),FALSE),TRUE))))</f>
        <v>0.0</v>
      </c>
      <c r="AE737">
        <f>IF(Datos!AE737="",0,IF(AND(AE$1008&lt;&gt;"",Datos!AE737=AE$1008),0,IF(AE$1004=0,0,1-CHOOSE(AE$1004,IF(ISNUMBER(Datos!AE737),AND(OR(AE$1005="",Datos!AE737&gt;=AE$1005),OR(AE$1006="",Datos!AE737&lt;=AE$1006)),FALSE),IF(ISNUMBER(Datos!AE737),AND(Datos!AE737=INT(Datos!AE737),AND(OR(AE$1005="",Datos!AE737&gt;=AE$1005),OR(AE$1006="",Datos!AE737&lt;=AE$1006))),FALSE),OR(ISNUMBER(FIND(";"&amp;UPPER(TRIM(Datos!AE737&amp;""))&amp;"=",AE$1007)),ISNUMBER(FIND(";"&amp;UPPER(TRIM(Datos!AE737&amp;""))&amp;";",AE$1007))),OR(UPPER(TRIM(Datos!AE737&amp;""))="SÍ",UPPER(TRIM(Datos!AE737&amp;""))="SI",UPPER(TRIM(Datos!AE737&amp;""))="NO"),IF(ISNUMBER(Datos!AE737),AND(OR(AE$1005="",Datos!AE737&gt;=AE$1005),OR(AE$1006="",Datos!AE737&lt;=AE$1006)),FALSE),TRUE))))</f>
        <v>0.0</v>
      </c>
    </row>
    <row r="738" spans="2:31">
      <c r="B738">
        <f>IF(Datos!B738="",0,IF(AND(B$1008&lt;&gt;"",Datos!B738=B$1008),0,IF(B$1004=0,0,1-CHOOSE(B$1004,IF(ISNUMBER(Datos!B738),AND(OR(B$1005="",Datos!B738&gt;=B$1005),OR(B$1006="",Datos!B738&lt;=B$1006)),FALSE),IF(ISNUMBER(Datos!B738),AND(Datos!B738=INT(Datos!B738),AND(OR(B$1005="",Datos!B738&gt;=B$1005),OR(B$1006="",Datos!B738&lt;=B$1006))),FALSE),OR(ISNUMBER(FIND(";"&amp;UPPER(TRIM(Datos!B738&amp;""))&amp;"=",B$1007)),ISNUMBER(FIND(";"&amp;UPPER(TRIM(Datos!B738&amp;""))&amp;";",B$1007))),OR(UPPER(TRIM(Datos!B738&amp;""))="SÍ",UPPER(TRIM(Datos!B738&amp;""))="SI",UPPER(TRIM(Datos!B738&amp;""))="NO"),IF(ISNUMBER(Datos!B738),AND(OR(B$1005="",Datos!B738&gt;=B$1005),OR(B$1006="",Datos!B738&lt;=B$1006)),FALSE),TRUE))))</f>
        <v>0.0</v>
      </c>
      <c r="C738">
        <f>IF(Datos!C738="",0,IF(AND(C$1008&lt;&gt;"",Datos!C738=C$1008),0,IF(C$1004=0,0,1-CHOOSE(C$1004,IF(ISNUMBER(Datos!C738),AND(OR(C$1005="",Datos!C738&gt;=C$1005),OR(C$1006="",Datos!C738&lt;=C$1006)),FALSE),IF(ISNUMBER(Datos!C738),AND(Datos!C738=INT(Datos!C738),AND(OR(C$1005="",Datos!C738&gt;=C$1005),OR(C$1006="",Datos!C738&lt;=C$1006))),FALSE),OR(ISNUMBER(FIND(";"&amp;UPPER(TRIM(Datos!C738&amp;""))&amp;"=",C$1007)),ISNUMBER(FIND(";"&amp;UPPER(TRIM(Datos!C738&amp;""))&amp;";",C$1007))),OR(UPPER(TRIM(Datos!C738&amp;""))="SÍ",UPPER(TRIM(Datos!C738&amp;""))="SI",UPPER(TRIM(Datos!C738&amp;""))="NO"),IF(ISNUMBER(Datos!C738),AND(OR(C$1005="",Datos!C738&gt;=C$1005),OR(C$1006="",Datos!C738&lt;=C$1006)),FALSE),TRUE))))</f>
        <v>0.0</v>
      </c>
      <c r="D738">
        <f>IF(Datos!D738="",0,IF(AND(D$1008&lt;&gt;"",Datos!D738=D$1008),0,IF(D$1004=0,0,1-CHOOSE(D$1004,IF(ISNUMBER(Datos!D738),AND(OR(D$1005="",Datos!D738&gt;=D$1005),OR(D$1006="",Datos!D738&lt;=D$1006)),FALSE),IF(ISNUMBER(Datos!D738),AND(Datos!D738=INT(Datos!D738),AND(OR(D$1005="",Datos!D738&gt;=D$1005),OR(D$1006="",Datos!D738&lt;=D$1006))),FALSE),OR(ISNUMBER(FIND(";"&amp;UPPER(TRIM(Datos!D738&amp;""))&amp;"=",D$1007)),ISNUMBER(FIND(";"&amp;UPPER(TRIM(Datos!D738&amp;""))&amp;";",D$1007))),OR(UPPER(TRIM(Datos!D738&amp;""))="SÍ",UPPER(TRIM(Datos!D738&amp;""))="SI",UPPER(TRIM(Datos!D738&amp;""))="NO"),IF(ISNUMBER(Datos!D738),AND(OR(D$1005="",Datos!D738&gt;=D$1005),OR(D$1006="",Datos!D738&lt;=D$1006)),FALSE),TRUE))))</f>
        <v>0.0</v>
      </c>
      <c r="E738">
        <f>IF(Datos!E738="",0,IF(AND(E$1008&lt;&gt;"",Datos!E738=E$1008),0,IF(E$1004=0,0,1-CHOOSE(E$1004,IF(ISNUMBER(Datos!E738),AND(OR(E$1005="",Datos!E738&gt;=E$1005),OR(E$1006="",Datos!E738&lt;=E$1006)),FALSE),IF(ISNUMBER(Datos!E738),AND(Datos!E738=INT(Datos!E738),AND(OR(E$1005="",Datos!E738&gt;=E$1005),OR(E$1006="",Datos!E738&lt;=E$1006))),FALSE),OR(ISNUMBER(FIND(";"&amp;UPPER(TRIM(Datos!E738&amp;""))&amp;"=",E$1007)),ISNUMBER(FIND(";"&amp;UPPER(TRIM(Datos!E738&amp;""))&amp;";",E$1007))),OR(UPPER(TRIM(Datos!E738&amp;""))="SÍ",UPPER(TRIM(Datos!E738&amp;""))="SI",UPPER(TRIM(Datos!E738&amp;""))="NO"),IF(ISNUMBER(Datos!E738),AND(OR(E$1005="",Datos!E738&gt;=E$1005),OR(E$1006="",Datos!E738&lt;=E$1006)),FALSE),TRUE))))</f>
        <v>0.0</v>
      </c>
      <c r="F738">
        <f>IF(Datos!F738="",0,IF(AND(F$1008&lt;&gt;"",Datos!F738=F$1008),0,IF(F$1004=0,0,1-CHOOSE(F$1004,IF(ISNUMBER(Datos!F738),AND(OR(F$1005="",Datos!F738&gt;=F$1005),OR(F$1006="",Datos!F738&lt;=F$1006)),FALSE),IF(ISNUMBER(Datos!F738),AND(Datos!F738=INT(Datos!F738),AND(OR(F$1005="",Datos!F738&gt;=F$1005),OR(F$1006="",Datos!F738&lt;=F$1006))),FALSE),OR(ISNUMBER(FIND(";"&amp;UPPER(TRIM(Datos!F738&amp;""))&amp;"=",F$1007)),ISNUMBER(FIND(";"&amp;UPPER(TRIM(Datos!F738&amp;""))&amp;";",F$1007))),OR(UPPER(TRIM(Datos!F738&amp;""))="SÍ",UPPER(TRIM(Datos!F738&amp;""))="SI",UPPER(TRIM(Datos!F738&amp;""))="NO"),IF(ISNUMBER(Datos!F738),AND(OR(F$1005="",Datos!F738&gt;=F$1005),OR(F$1006="",Datos!F738&lt;=F$1006)),FALSE),TRUE))))</f>
        <v>0.0</v>
      </c>
      <c r="G738">
        <f>IF(Datos!G738="",0,IF(AND(G$1008&lt;&gt;"",Datos!G738=G$1008),0,IF(G$1004=0,0,1-CHOOSE(G$1004,IF(ISNUMBER(Datos!G738),AND(OR(G$1005="",Datos!G738&gt;=G$1005),OR(G$1006="",Datos!G738&lt;=G$1006)),FALSE),IF(ISNUMBER(Datos!G738),AND(Datos!G738=INT(Datos!G738),AND(OR(G$1005="",Datos!G738&gt;=G$1005),OR(G$1006="",Datos!G738&lt;=G$1006))),FALSE),OR(ISNUMBER(FIND(";"&amp;UPPER(TRIM(Datos!G738&amp;""))&amp;"=",G$1007)),ISNUMBER(FIND(";"&amp;UPPER(TRIM(Datos!G738&amp;""))&amp;";",G$1007))),OR(UPPER(TRIM(Datos!G738&amp;""))="SÍ",UPPER(TRIM(Datos!G738&amp;""))="SI",UPPER(TRIM(Datos!G738&amp;""))="NO"),IF(ISNUMBER(Datos!G738),AND(OR(G$1005="",Datos!G738&gt;=G$1005),OR(G$1006="",Datos!G738&lt;=G$1006)),FALSE),TRUE))))</f>
        <v>0.0</v>
      </c>
      <c r="H738">
        <f>IF(Datos!H738="",0,IF(AND(H$1008&lt;&gt;"",Datos!H738=H$1008),0,IF(H$1004=0,0,1-CHOOSE(H$1004,IF(ISNUMBER(Datos!H738),AND(OR(H$1005="",Datos!H738&gt;=H$1005),OR(H$1006="",Datos!H738&lt;=H$1006)),FALSE),IF(ISNUMBER(Datos!H738),AND(Datos!H738=INT(Datos!H738),AND(OR(H$1005="",Datos!H738&gt;=H$1005),OR(H$1006="",Datos!H738&lt;=H$1006))),FALSE),OR(ISNUMBER(FIND(";"&amp;UPPER(TRIM(Datos!H738&amp;""))&amp;"=",H$1007)),ISNUMBER(FIND(";"&amp;UPPER(TRIM(Datos!H738&amp;""))&amp;";",H$1007))),OR(UPPER(TRIM(Datos!H738&amp;""))="SÍ",UPPER(TRIM(Datos!H738&amp;""))="SI",UPPER(TRIM(Datos!H738&amp;""))="NO"),IF(ISNUMBER(Datos!H738),AND(OR(H$1005="",Datos!H738&gt;=H$1005),OR(H$1006="",Datos!H738&lt;=H$1006)),FALSE),TRUE))))</f>
        <v>0.0</v>
      </c>
      <c r="I738">
        <f>IF(Datos!I738="",0,IF(AND(I$1008&lt;&gt;"",Datos!I738=I$1008),0,IF(I$1004=0,0,1-CHOOSE(I$1004,IF(ISNUMBER(Datos!I738),AND(OR(I$1005="",Datos!I738&gt;=I$1005),OR(I$1006="",Datos!I738&lt;=I$1006)),FALSE),IF(ISNUMBER(Datos!I738),AND(Datos!I738=INT(Datos!I738),AND(OR(I$1005="",Datos!I738&gt;=I$1005),OR(I$1006="",Datos!I738&lt;=I$1006))),FALSE),OR(ISNUMBER(FIND(";"&amp;UPPER(TRIM(Datos!I738&amp;""))&amp;"=",I$1007)),ISNUMBER(FIND(";"&amp;UPPER(TRIM(Datos!I738&amp;""))&amp;";",I$1007))),OR(UPPER(TRIM(Datos!I738&amp;""))="SÍ",UPPER(TRIM(Datos!I738&amp;""))="SI",UPPER(TRIM(Datos!I738&amp;""))="NO"),IF(ISNUMBER(Datos!I738),AND(OR(I$1005="",Datos!I738&gt;=I$1005),OR(I$1006="",Datos!I738&lt;=I$1006)),FALSE),TRUE))))</f>
        <v>0.0</v>
      </c>
      <c r="J738">
        <f>IF(Datos!J738="",0,IF(AND(J$1008&lt;&gt;"",Datos!J738=J$1008),0,IF(J$1004=0,0,1-CHOOSE(J$1004,IF(ISNUMBER(Datos!J738),AND(OR(J$1005="",Datos!J738&gt;=J$1005),OR(J$1006="",Datos!J738&lt;=J$1006)),FALSE),IF(ISNUMBER(Datos!J738),AND(Datos!J738=INT(Datos!J738),AND(OR(J$1005="",Datos!J738&gt;=J$1005),OR(J$1006="",Datos!J738&lt;=J$1006))),FALSE),OR(ISNUMBER(FIND(";"&amp;UPPER(TRIM(Datos!J738&amp;""))&amp;"=",J$1007)),ISNUMBER(FIND(";"&amp;UPPER(TRIM(Datos!J738&amp;""))&amp;";",J$1007))),OR(UPPER(TRIM(Datos!J738&amp;""))="SÍ",UPPER(TRIM(Datos!J738&amp;""))="SI",UPPER(TRIM(Datos!J738&amp;""))="NO"),IF(ISNUMBER(Datos!J738),AND(OR(J$1005="",Datos!J738&gt;=J$1005),OR(J$1006="",Datos!J738&lt;=J$1006)),FALSE),TRUE))))</f>
        <v>0.0</v>
      </c>
      <c r="K738">
        <f>IF(Datos!K738="",0,IF(AND(K$1008&lt;&gt;"",Datos!K738=K$1008),0,IF(K$1004=0,0,1-CHOOSE(K$1004,IF(ISNUMBER(Datos!K738),AND(OR(K$1005="",Datos!K738&gt;=K$1005),OR(K$1006="",Datos!K738&lt;=K$1006)),FALSE),IF(ISNUMBER(Datos!K738),AND(Datos!K738=INT(Datos!K738),AND(OR(K$1005="",Datos!K738&gt;=K$1005),OR(K$1006="",Datos!K738&lt;=K$1006))),FALSE),OR(ISNUMBER(FIND(";"&amp;UPPER(TRIM(Datos!K738&amp;""))&amp;"=",K$1007)),ISNUMBER(FIND(";"&amp;UPPER(TRIM(Datos!K738&amp;""))&amp;";",K$1007))),OR(UPPER(TRIM(Datos!K738&amp;""))="SÍ",UPPER(TRIM(Datos!K738&amp;""))="SI",UPPER(TRIM(Datos!K738&amp;""))="NO"),IF(ISNUMBER(Datos!K738),AND(OR(K$1005="",Datos!K738&gt;=K$1005),OR(K$1006="",Datos!K738&lt;=K$1006)),FALSE),TRUE))))</f>
        <v>0.0</v>
      </c>
      <c r="L738">
        <f>IF(Datos!L738="",0,IF(AND(L$1008&lt;&gt;"",Datos!L738=L$1008),0,IF(L$1004=0,0,1-CHOOSE(L$1004,IF(ISNUMBER(Datos!L738),AND(OR(L$1005="",Datos!L738&gt;=L$1005),OR(L$1006="",Datos!L738&lt;=L$1006)),FALSE),IF(ISNUMBER(Datos!L738),AND(Datos!L738=INT(Datos!L738),AND(OR(L$1005="",Datos!L738&gt;=L$1005),OR(L$1006="",Datos!L738&lt;=L$1006))),FALSE),OR(ISNUMBER(FIND(";"&amp;UPPER(TRIM(Datos!L738&amp;""))&amp;"=",L$1007)),ISNUMBER(FIND(";"&amp;UPPER(TRIM(Datos!L738&amp;""))&amp;";",L$1007))),OR(UPPER(TRIM(Datos!L738&amp;""))="SÍ",UPPER(TRIM(Datos!L738&amp;""))="SI",UPPER(TRIM(Datos!L738&amp;""))="NO"),IF(ISNUMBER(Datos!L738),AND(OR(L$1005="",Datos!L738&gt;=L$1005),OR(L$1006="",Datos!L738&lt;=L$1006)),FALSE),TRUE))))</f>
        <v>0.0</v>
      </c>
      <c r="M738">
        <f>IF(Datos!M738="",0,IF(AND(M$1008&lt;&gt;"",Datos!M738=M$1008),0,IF(M$1004=0,0,1-CHOOSE(M$1004,IF(ISNUMBER(Datos!M738),AND(OR(M$1005="",Datos!M738&gt;=M$1005),OR(M$1006="",Datos!M738&lt;=M$1006)),FALSE),IF(ISNUMBER(Datos!M738),AND(Datos!M738=INT(Datos!M738),AND(OR(M$1005="",Datos!M738&gt;=M$1005),OR(M$1006="",Datos!M738&lt;=M$1006))),FALSE),OR(ISNUMBER(FIND(";"&amp;UPPER(TRIM(Datos!M738&amp;""))&amp;"=",M$1007)),ISNUMBER(FIND(";"&amp;UPPER(TRIM(Datos!M738&amp;""))&amp;";",M$1007))),OR(UPPER(TRIM(Datos!M738&amp;""))="SÍ",UPPER(TRIM(Datos!M738&amp;""))="SI",UPPER(TRIM(Datos!M738&amp;""))="NO"),IF(ISNUMBER(Datos!M738),AND(OR(M$1005="",Datos!M738&gt;=M$1005),OR(M$1006="",Datos!M738&lt;=M$1006)),FALSE),TRUE))))</f>
        <v>0.0</v>
      </c>
      <c r="N738">
        <f>IF(Datos!N738="",0,IF(AND(N$1008&lt;&gt;"",Datos!N738=N$1008),0,IF(N$1004=0,0,1-CHOOSE(N$1004,IF(ISNUMBER(Datos!N738),AND(OR(N$1005="",Datos!N738&gt;=N$1005),OR(N$1006="",Datos!N738&lt;=N$1006)),FALSE),IF(ISNUMBER(Datos!N738),AND(Datos!N738=INT(Datos!N738),AND(OR(N$1005="",Datos!N738&gt;=N$1005),OR(N$1006="",Datos!N738&lt;=N$1006))),FALSE),OR(ISNUMBER(FIND(";"&amp;UPPER(TRIM(Datos!N738&amp;""))&amp;"=",N$1007)),ISNUMBER(FIND(";"&amp;UPPER(TRIM(Datos!N738&amp;""))&amp;";",N$1007))),OR(UPPER(TRIM(Datos!N738&amp;""))="SÍ",UPPER(TRIM(Datos!N738&amp;""))="SI",UPPER(TRIM(Datos!N738&amp;""))="NO"),IF(ISNUMBER(Datos!N738),AND(OR(N$1005="",Datos!N738&gt;=N$1005),OR(N$1006="",Datos!N738&lt;=N$1006)),FALSE),TRUE))))</f>
        <v>0.0</v>
      </c>
      <c r="O738">
        <f>IF(Datos!O738="",0,IF(AND(O$1008&lt;&gt;"",Datos!O738=O$1008),0,IF(O$1004=0,0,1-CHOOSE(O$1004,IF(ISNUMBER(Datos!O738),AND(OR(O$1005="",Datos!O738&gt;=O$1005),OR(O$1006="",Datos!O738&lt;=O$1006)),FALSE),IF(ISNUMBER(Datos!O738),AND(Datos!O738=INT(Datos!O738),AND(OR(O$1005="",Datos!O738&gt;=O$1005),OR(O$1006="",Datos!O738&lt;=O$1006))),FALSE),OR(ISNUMBER(FIND(";"&amp;UPPER(TRIM(Datos!O738&amp;""))&amp;"=",O$1007)),ISNUMBER(FIND(";"&amp;UPPER(TRIM(Datos!O738&amp;""))&amp;";",O$1007))),OR(UPPER(TRIM(Datos!O738&amp;""))="SÍ",UPPER(TRIM(Datos!O738&amp;""))="SI",UPPER(TRIM(Datos!O738&amp;""))="NO"),IF(ISNUMBER(Datos!O738),AND(OR(O$1005="",Datos!O738&gt;=O$1005),OR(O$1006="",Datos!O738&lt;=O$1006)),FALSE),TRUE))))</f>
        <v>0.0</v>
      </c>
      <c r="P738">
        <f>IF(Datos!P738="",0,IF(AND(P$1008&lt;&gt;"",Datos!P738=P$1008),0,IF(P$1004=0,0,1-CHOOSE(P$1004,IF(ISNUMBER(Datos!P738),AND(OR(P$1005="",Datos!P738&gt;=P$1005),OR(P$1006="",Datos!P738&lt;=P$1006)),FALSE),IF(ISNUMBER(Datos!P738),AND(Datos!P738=INT(Datos!P738),AND(OR(P$1005="",Datos!P738&gt;=P$1005),OR(P$1006="",Datos!P738&lt;=P$1006))),FALSE),OR(ISNUMBER(FIND(";"&amp;UPPER(TRIM(Datos!P738&amp;""))&amp;"=",P$1007)),ISNUMBER(FIND(";"&amp;UPPER(TRIM(Datos!P738&amp;""))&amp;";",P$1007))),OR(UPPER(TRIM(Datos!P738&amp;""))="SÍ",UPPER(TRIM(Datos!P738&amp;""))="SI",UPPER(TRIM(Datos!P738&amp;""))="NO"),IF(ISNUMBER(Datos!P738),AND(OR(P$1005="",Datos!P738&gt;=P$1005),OR(P$1006="",Datos!P738&lt;=P$1006)),FALSE),TRUE))))</f>
        <v>0.0</v>
      </c>
      <c r="Q738">
        <f>IF(Datos!Q738="",0,IF(AND(Q$1008&lt;&gt;"",Datos!Q738=Q$1008),0,IF(Q$1004=0,0,1-CHOOSE(Q$1004,IF(ISNUMBER(Datos!Q738),AND(OR(Q$1005="",Datos!Q738&gt;=Q$1005),OR(Q$1006="",Datos!Q738&lt;=Q$1006)),FALSE),IF(ISNUMBER(Datos!Q738),AND(Datos!Q738=INT(Datos!Q738),AND(OR(Q$1005="",Datos!Q738&gt;=Q$1005),OR(Q$1006="",Datos!Q738&lt;=Q$1006))),FALSE),OR(ISNUMBER(FIND(";"&amp;UPPER(TRIM(Datos!Q738&amp;""))&amp;"=",Q$1007)),ISNUMBER(FIND(";"&amp;UPPER(TRIM(Datos!Q738&amp;""))&amp;";",Q$1007))),OR(UPPER(TRIM(Datos!Q738&amp;""))="SÍ",UPPER(TRIM(Datos!Q738&amp;""))="SI",UPPER(TRIM(Datos!Q738&amp;""))="NO"),IF(ISNUMBER(Datos!Q738),AND(OR(Q$1005="",Datos!Q738&gt;=Q$1005),OR(Q$1006="",Datos!Q738&lt;=Q$1006)),FALSE),TRUE))))</f>
        <v>0.0</v>
      </c>
      <c r="R738">
        <f>IF(Datos!R738="",0,IF(AND(R$1008&lt;&gt;"",Datos!R738=R$1008),0,IF(R$1004=0,0,1-CHOOSE(R$1004,IF(ISNUMBER(Datos!R738),AND(OR(R$1005="",Datos!R738&gt;=R$1005),OR(R$1006="",Datos!R738&lt;=R$1006)),FALSE),IF(ISNUMBER(Datos!R738),AND(Datos!R738=INT(Datos!R738),AND(OR(R$1005="",Datos!R738&gt;=R$1005),OR(R$1006="",Datos!R738&lt;=R$1006))),FALSE),OR(ISNUMBER(FIND(";"&amp;UPPER(TRIM(Datos!R738&amp;""))&amp;"=",R$1007)),ISNUMBER(FIND(";"&amp;UPPER(TRIM(Datos!R738&amp;""))&amp;";",R$1007))),OR(UPPER(TRIM(Datos!R738&amp;""))="SÍ",UPPER(TRIM(Datos!R738&amp;""))="SI",UPPER(TRIM(Datos!R738&amp;""))="NO"),IF(ISNUMBER(Datos!R738),AND(OR(R$1005="",Datos!R738&gt;=R$1005),OR(R$1006="",Datos!R738&lt;=R$1006)),FALSE),TRUE))))</f>
        <v>0.0</v>
      </c>
      <c r="S738">
        <f>IF(Datos!S738="",0,IF(AND(S$1008&lt;&gt;"",Datos!S738=S$1008),0,IF(S$1004=0,0,1-CHOOSE(S$1004,IF(ISNUMBER(Datos!S738),AND(OR(S$1005="",Datos!S738&gt;=S$1005),OR(S$1006="",Datos!S738&lt;=S$1006)),FALSE),IF(ISNUMBER(Datos!S738),AND(Datos!S738=INT(Datos!S738),AND(OR(S$1005="",Datos!S738&gt;=S$1005),OR(S$1006="",Datos!S738&lt;=S$1006))),FALSE),OR(ISNUMBER(FIND(";"&amp;UPPER(TRIM(Datos!S738&amp;""))&amp;"=",S$1007)),ISNUMBER(FIND(";"&amp;UPPER(TRIM(Datos!S738&amp;""))&amp;";",S$1007))),OR(UPPER(TRIM(Datos!S738&amp;""))="SÍ",UPPER(TRIM(Datos!S738&amp;""))="SI",UPPER(TRIM(Datos!S738&amp;""))="NO"),IF(ISNUMBER(Datos!S738),AND(OR(S$1005="",Datos!S738&gt;=S$1005),OR(S$1006="",Datos!S738&lt;=S$1006)),FALSE),TRUE))))</f>
        <v>0.0</v>
      </c>
      <c r="T738">
        <f>IF(Datos!T738="",0,IF(AND(T$1008&lt;&gt;"",Datos!T738=T$1008),0,IF(T$1004=0,0,1-CHOOSE(T$1004,IF(ISNUMBER(Datos!T738),AND(OR(T$1005="",Datos!T738&gt;=T$1005),OR(T$1006="",Datos!T738&lt;=T$1006)),FALSE),IF(ISNUMBER(Datos!T738),AND(Datos!T738=INT(Datos!T738),AND(OR(T$1005="",Datos!T738&gt;=T$1005),OR(T$1006="",Datos!T738&lt;=T$1006))),FALSE),OR(ISNUMBER(FIND(";"&amp;UPPER(TRIM(Datos!T738&amp;""))&amp;"=",T$1007)),ISNUMBER(FIND(";"&amp;UPPER(TRIM(Datos!T738&amp;""))&amp;";",T$1007))),OR(UPPER(TRIM(Datos!T738&amp;""))="SÍ",UPPER(TRIM(Datos!T738&amp;""))="SI",UPPER(TRIM(Datos!T738&amp;""))="NO"),IF(ISNUMBER(Datos!T738),AND(OR(T$1005="",Datos!T738&gt;=T$1005),OR(T$1006="",Datos!T738&lt;=T$1006)),FALSE),TRUE))))</f>
        <v>0.0</v>
      </c>
      <c r="U738">
        <f>IF(Datos!U738="",0,IF(AND(U$1008&lt;&gt;"",Datos!U738=U$1008),0,IF(U$1004=0,0,1-CHOOSE(U$1004,IF(ISNUMBER(Datos!U738),AND(OR(U$1005="",Datos!U738&gt;=U$1005),OR(U$1006="",Datos!U738&lt;=U$1006)),FALSE),IF(ISNUMBER(Datos!U738),AND(Datos!U738=INT(Datos!U738),AND(OR(U$1005="",Datos!U738&gt;=U$1005),OR(U$1006="",Datos!U738&lt;=U$1006))),FALSE),OR(ISNUMBER(FIND(";"&amp;UPPER(TRIM(Datos!U738&amp;""))&amp;"=",U$1007)),ISNUMBER(FIND(";"&amp;UPPER(TRIM(Datos!U738&amp;""))&amp;";",U$1007))),OR(UPPER(TRIM(Datos!U738&amp;""))="SÍ",UPPER(TRIM(Datos!U738&amp;""))="SI",UPPER(TRIM(Datos!U738&amp;""))="NO"),IF(ISNUMBER(Datos!U738),AND(OR(U$1005="",Datos!U738&gt;=U$1005),OR(U$1006="",Datos!U738&lt;=U$1006)),FALSE),TRUE))))</f>
        <v>0.0</v>
      </c>
      <c r="V738">
        <f>IF(Datos!V738="",0,IF(AND(V$1008&lt;&gt;"",Datos!V738=V$1008),0,IF(V$1004=0,0,1-CHOOSE(V$1004,IF(ISNUMBER(Datos!V738),AND(OR(V$1005="",Datos!V738&gt;=V$1005),OR(V$1006="",Datos!V738&lt;=V$1006)),FALSE),IF(ISNUMBER(Datos!V738),AND(Datos!V738=INT(Datos!V738),AND(OR(V$1005="",Datos!V738&gt;=V$1005),OR(V$1006="",Datos!V738&lt;=V$1006))),FALSE),OR(ISNUMBER(FIND(";"&amp;UPPER(TRIM(Datos!V738&amp;""))&amp;"=",V$1007)),ISNUMBER(FIND(";"&amp;UPPER(TRIM(Datos!V738&amp;""))&amp;";",V$1007))),OR(UPPER(TRIM(Datos!V738&amp;""))="SÍ",UPPER(TRIM(Datos!V738&amp;""))="SI",UPPER(TRIM(Datos!V738&amp;""))="NO"),IF(ISNUMBER(Datos!V738),AND(OR(V$1005="",Datos!V738&gt;=V$1005),OR(V$1006="",Datos!V738&lt;=V$1006)),FALSE),TRUE))))</f>
        <v>0.0</v>
      </c>
      <c r="W738">
        <f>IF(Datos!W738="",0,IF(AND(W$1008&lt;&gt;"",Datos!W738=W$1008),0,IF(W$1004=0,0,1-CHOOSE(W$1004,IF(ISNUMBER(Datos!W738),AND(OR(W$1005="",Datos!W738&gt;=W$1005),OR(W$1006="",Datos!W738&lt;=W$1006)),FALSE),IF(ISNUMBER(Datos!W738),AND(Datos!W738=INT(Datos!W738),AND(OR(W$1005="",Datos!W738&gt;=W$1005),OR(W$1006="",Datos!W738&lt;=W$1006))),FALSE),OR(ISNUMBER(FIND(";"&amp;UPPER(TRIM(Datos!W738&amp;""))&amp;"=",W$1007)),ISNUMBER(FIND(";"&amp;UPPER(TRIM(Datos!W738&amp;""))&amp;";",W$1007))),OR(UPPER(TRIM(Datos!W738&amp;""))="SÍ",UPPER(TRIM(Datos!W738&amp;""))="SI",UPPER(TRIM(Datos!W738&amp;""))="NO"),IF(ISNUMBER(Datos!W738),AND(OR(W$1005="",Datos!W738&gt;=W$1005),OR(W$1006="",Datos!W738&lt;=W$1006)),FALSE),TRUE))))</f>
        <v>0.0</v>
      </c>
      <c r="X738">
        <f>IF(Datos!X738="",0,IF(AND(X$1008&lt;&gt;"",Datos!X738=X$1008),0,IF(X$1004=0,0,1-CHOOSE(X$1004,IF(ISNUMBER(Datos!X738),AND(OR(X$1005="",Datos!X738&gt;=X$1005),OR(X$1006="",Datos!X738&lt;=X$1006)),FALSE),IF(ISNUMBER(Datos!X738),AND(Datos!X738=INT(Datos!X738),AND(OR(X$1005="",Datos!X738&gt;=X$1005),OR(X$1006="",Datos!X738&lt;=X$1006))),FALSE),OR(ISNUMBER(FIND(";"&amp;UPPER(TRIM(Datos!X738&amp;""))&amp;"=",X$1007)),ISNUMBER(FIND(";"&amp;UPPER(TRIM(Datos!X738&amp;""))&amp;";",X$1007))),OR(UPPER(TRIM(Datos!X738&amp;""))="SÍ",UPPER(TRIM(Datos!X738&amp;""))="SI",UPPER(TRIM(Datos!X738&amp;""))="NO"),IF(ISNUMBER(Datos!X738),AND(OR(X$1005="",Datos!X738&gt;=X$1005),OR(X$1006="",Datos!X738&lt;=X$1006)),FALSE),TRUE))))</f>
        <v>0.0</v>
      </c>
      <c r="Y738">
        <f>IF(Datos!Y738="",0,IF(AND(Y$1008&lt;&gt;"",Datos!Y738=Y$1008),0,IF(Y$1004=0,0,1-CHOOSE(Y$1004,IF(ISNUMBER(Datos!Y738),AND(OR(Y$1005="",Datos!Y738&gt;=Y$1005),OR(Y$1006="",Datos!Y738&lt;=Y$1006)),FALSE),IF(ISNUMBER(Datos!Y738),AND(Datos!Y738=INT(Datos!Y738),AND(OR(Y$1005="",Datos!Y738&gt;=Y$1005),OR(Y$1006="",Datos!Y738&lt;=Y$1006))),FALSE),OR(ISNUMBER(FIND(";"&amp;UPPER(TRIM(Datos!Y738&amp;""))&amp;"=",Y$1007)),ISNUMBER(FIND(";"&amp;UPPER(TRIM(Datos!Y738&amp;""))&amp;";",Y$1007))),OR(UPPER(TRIM(Datos!Y738&amp;""))="SÍ",UPPER(TRIM(Datos!Y738&amp;""))="SI",UPPER(TRIM(Datos!Y738&amp;""))="NO"),IF(ISNUMBER(Datos!Y738),AND(OR(Y$1005="",Datos!Y738&gt;=Y$1005),OR(Y$1006="",Datos!Y738&lt;=Y$1006)),FALSE),TRUE))))</f>
        <v>0.0</v>
      </c>
      <c r="Z738">
        <f>IF(Datos!Z738="",0,IF(AND(Z$1008&lt;&gt;"",Datos!Z738=Z$1008),0,IF(Z$1004=0,0,1-CHOOSE(Z$1004,IF(ISNUMBER(Datos!Z738),AND(OR(Z$1005="",Datos!Z738&gt;=Z$1005),OR(Z$1006="",Datos!Z738&lt;=Z$1006)),FALSE),IF(ISNUMBER(Datos!Z738),AND(Datos!Z738=INT(Datos!Z738),AND(OR(Z$1005="",Datos!Z738&gt;=Z$1005),OR(Z$1006="",Datos!Z738&lt;=Z$1006))),FALSE),OR(ISNUMBER(FIND(";"&amp;UPPER(TRIM(Datos!Z738&amp;""))&amp;"=",Z$1007)),ISNUMBER(FIND(";"&amp;UPPER(TRIM(Datos!Z738&amp;""))&amp;";",Z$1007))),OR(UPPER(TRIM(Datos!Z738&amp;""))="SÍ",UPPER(TRIM(Datos!Z738&amp;""))="SI",UPPER(TRIM(Datos!Z738&amp;""))="NO"),IF(ISNUMBER(Datos!Z738),AND(OR(Z$1005="",Datos!Z738&gt;=Z$1005),OR(Z$1006="",Datos!Z738&lt;=Z$1006)),FALSE),TRUE))))</f>
        <v>0.0</v>
      </c>
      <c r="AA738">
        <f>IF(Datos!AA738="",0,IF(AND(AA$1008&lt;&gt;"",Datos!AA738=AA$1008),0,IF(AA$1004=0,0,1-CHOOSE(AA$1004,IF(ISNUMBER(Datos!AA738),AND(OR(AA$1005="",Datos!AA738&gt;=AA$1005),OR(AA$1006="",Datos!AA738&lt;=AA$1006)),FALSE),IF(ISNUMBER(Datos!AA738),AND(Datos!AA738=INT(Datos!AA738),AND(OR(AA$1005="",Datos!AA738&gt;=AA$1005),OR(AA$1006="",Datos!AA738&lt;=AA$1006))),FALSE),OR(ISNUMBER(FIND(";"&amp;UPPER(TRIM(Datos!AA738&amp;""))&amp;"=",AA$1007)),ISNUMBER(FIND(";"&amp;UPPER(TRIM(Datos!AA738&amp;""))&amp;";",AA$1007))),OR(UPPER(TRIM(Datos!AA738&amp;""))="SÍ",UPPER(TRIM(Datos!AA738&amp;""))="SI",UPPER(TRIM(Datos!AA738&amp;""))="NO"),IF(ISNUMBER(Datos!AA738),AND(OR(AA$1005="",Datos!AA738&gt;=AA$1005),OR(AA$1006="",Datos!AA738&lt;=AA$1006)),FALSE),TRUE))))</f>
        <v>0.0</v>
      </c>
      <c r="AB738">
        <f>IF(Datos!AB738="",0,IF(AND(AB$1008&lt;&gt;"",Datos!AB738=AB$1008),0,IF(AB$1004=0,0,1-CHOOSE(AB$1004,IF(ISNUMBER(Datos!AB738),AND(OR(AB$1005="",Datos!AB738&gt;=AB$1005),OR(AB$1006="",Datos!AB738&lt;=AB$1006)),FALSE),IF(ISNUMBER(Datos!AB738),AND(Datos!AB738=INT(Datos!AB738),AND(OR(AB$1005="",Datos!AB738&gt;=AB$1005),OR(AB$1006="",Datos!AB738&lt;=AB$1006))),FALSE),OR(ISNUMBER(FIND(";"&amp;UPPER(TRIM(Datos!AB738&amp;""))&amp;"=",AB$1007)),ISNUMBER(FIND(";"&amp;UPPER(TRIM(Datos!AB738&amp;""))&amp;";",AB$1007))),OR(UPPER(TRIM(Datos!AB738&amp;""))="SÍ",UPPER(TRIM(Datos!AB738&amp;""))="SI",UPPER(TRIM(Datos!AB738&amp;""))="NO"),IF(ISNUMBER(Datos!AB738),AND(OR(AB$1005="",Datos!AB738&gt;=AB$1005),OR(AB$1006="",Datos!AB738&lt;=AB$1006)),FALSE),TRUE))))</f>
        <v>0.0</v>
      </c>
      <c r="AC738">
        <f>IF(Datos!AC738="",0,IF(AND(AC$1008&lt;&gt;"",Datos!AC738=AC$1008),0,IF(AC$1004=0,0,1-CHOOSE(AC$1004,IF(ISNUMBER(Datos!AC738),AND(OR(AC$1005="",Datos!AC738&gt;=AC$1005),OR(AC$1006="",Datos!AC738&lt;=AC$1006)),FALSE),IF(ISNUMBER(Datos!AC738),AND(Datos!AC738=INT(Datos!AC738),AND(OR(AC$1005="",Datos!AC738&gt;=AC$1005),OR(AC$1006="",Datos!AC738&lt;=AC$1006))),FALSE),OR(ISNUMBER(FIND(";"&amp;UPPER(TRIM(Datos!AC738&amp;""))&amp;"=",AC$1007)),ISNUMBER(FIND(";"&amp;UPPER(TRIM(Datos!AC738&amp;""))&amp;";",AC$1007))),OR(UPPER(TRIM(Datos!AC738&amp;""))="SÍ",UPPER(TRIM(Datos!AC738&amp;""))="SI",UPPER(TRIM(Datos!AC738&amp;""))="NO"),IF(ISNUMBER(Datos!AC738),AND(OR(AC$1005="",Datos!AC738&gt;=AC$1005),OR(AC$1006="",Datos!AC738&lt;=AC$1006)),FALSE),TRUE))))</f>
        <v>0.0</v>
      </c>
      <c r="AD738">
        <f>IF(Datos!AD738="",0,IF(AND(AD$1008&lt;&gt;"",Datos!AD738=AD$1008),0,IF(AD$1004=0,0,1-CHOOSE(AD$1004,IF(ISNUMBER(Datos!AD738),AND(OR(AD$1005="",Datos!AD738&gt;=AD$1005),OR(AD$1006="",Datos!AD738&lt;=AD$1006)),FALSE),IF(ISNUMBER(Datos!AD738),AND(Datos!AD738=INT(Datos!AD738),AND(OR(AD$1005="",Datos!AD738&gt;=AD$1005),OR(AD$1006="",Datos!AD738&lt;=AD$1006))),FALSE),OR(ISNUMBER(FIND(";"&amp;UPPER(TRIM(Datos!AD738&amp;""))&amp;"=",AD$1007)),ISNUMBER(FIND(";"&amp;UPPER(TRIM(Datos!AD738&amp;""))&amp;";",AD$1007))),OR(UPPER(TRIM(Datos!AD738&amp;""))="SÍ",UPPER(TRIM(Datos!AD738&amp;""))="SI",UPPER(TRIM(Datos!AD738&amp;""))="NO"),IF(ISNUMBER(Datos!AD738),AND(OR(AD$1005="",Datos!AD738&gt;=AD$1005),OR(AD$1006="",Datos!AD738&lt;=AD$1006)),FALSE),TRUE))))</f>
        <v>0.0</v>
      </c>
      <c r="AE738">
        <f>IF(Datos!AE738="",0,IF(AND(AE$1008&lt;&gt;"",Datos!AE738=AE$1008),0,IF(AE$1004=0,0,1-CHOOSE(AE$1004,IF(ISNUMBER(Datos!AE738),AND(OR(AE$1005="",Datos!AE738&gt;=AE$1005),OR(AE$1006="",Datos!AE738&lt;=AE$1006)),FALSE),IF(ISNUMBER(Datos!AE738),AND(Datos!AE738=INT(Datos!AE738),AND(OR(AE$1005="",Datos!AE738&gt;=AE$1005),OR(AE$1006="",Datos!AE738&lt;=AE$1006))),FALSE),OR(ISNUMBER(FIND(";"&amp;UPPER(TRIM(Datos!AE738&amp;""))&amp;"=",AE$1007)),ISNUMBER(FIND(";"&amp;UPPER(TRIM(Datos!AE738&amp;""))&amp;";",AE$1007))),OR(UPPER(TRIM(Datos!AE738&amp;""))="SÍ",UPPER(TRIM(Datos!AE738&amp;""))="SI",UPPER(TRIM(Datos!AE738&amp;""))="NO"),IF(ISNUMBER(Datos!AE738),AND(OR(AE$1005="",Datos!AE738&gt;=AE$1005),OR(AE$1006="",Datos!AE738&lt;=AE$1006)),FALSE),TRUE))))</f>
        <v>0.0</v>
      </c>
    </row>
    <row r="739" spans="2:31">
      <c r="B739">
        <f>IF(Datos!B739="",0,IF(AND(B$1008&lt;&gt;"",Datos!B739=B$1008),0,IF(B$1004=0,0,1-CHOOSE(B$1004,IF(ISNUMBER(Datos!B739),AND(OR(B$1005="",Datos!B739&gt;=B$1005),OR(B$1006="",Datos!B739&lt;=B$1006)),FALSE),IF(ISNUMBER(Datos!B739),AND(Datos!B739=INT(Datos!B739),AND(OR(B$1005="",Datos!B739&gt;=B$1005),OR(B$1006="",Datos!B739&lt;=B$1006))),FALSE),OR(ISNUMBER(FIND(";"&amp;UPPER(TRIM(Datos!B739&amp;""))&amp;"=",B$1007)),ISNUMBER(FIND(";"&amp;UPPER(TRIM(Datos!B739&amp;""))&amp;";",B$1007))),OR(UPPER(TRIM(Datos!B739&amp;""))="SÍ",UPPER(TRIM(Datos!B739&amp;""))="SI",UPPER(TRIM(Datos!B739&amp;""))="NO"),IF(ISNUMBER(Datos!B739),AND(OR(B$1005="",Datos!B739&gt;=B$1005),OR(B$1006="",Datos!B739&lt;=B$1006)),FALSE),TRUE))))</f>
        <v>0.0</v>
      </c>
      <c r="C739">
        <f>IF(Datos!C739="",0,IF(AND(C$1008&lt;&gt;"",Datos!C739=C$1008),0,IF(C$1004=0,0,1-CHOOSE(C$1004,IF(ISNUMBER(Datos!C739),AND(OR(C$1005="",Datos!C739&gt;=C$1005),OR(C$1006="",Datos!C739&lt;=C$1006)),FALSE),IF(ISNUMBER(Datos!C739),AND(Datos!C739=INT(Datos!C739),AND(OR(C$1005="",Datos!C739&gt;=C$1005),OR(C$1006="",Datos!C739&lt;=C$1006))),FALSE),OR(ISNUMBER(FIND(";"&amp;UPPER(TRIM(Datos!C739&amp;""))&amp;"=",C$1007)),ISNUMBER(FIND(";"&amp;UPPER(TRIM(Datos!C739&amp;""))&amp;";",C$1007))),OR(UPPER(TRIM(Datos!C739&amp;""))="SÍ",UPPER(TRIM(Datos!C739&amp;""))="SI",UPPER(TRIM(Datos!C739&amp;""))="NO"),IF(ISNUMBER(Datos!C739),AND(OR(C$1005="",Datos!C739&gt;=C$1005),OR(C$1006="",Datos!C739&lt;=C$1006)),FALSE),TRUE))))</f>
        <v>0.0</v>
      </c>
      <c r="D739">
        <f>IF(Datos!D739="",0,IF(AND(D$1008&lt;&gt;"",Datos!D739=D$1008),0,IF(D$1004=0,0,1-CHOOSE(D$1004,IF(ISNUMBER(Datos!D739),AND(OR(D$1005="",Datos!D739&gt;=D$1005),OR(D$1006="",Datos!D739&lt;=D$1006)),FALSE),IF(ISNUMBER(Datos!D739),AND(Datos!D739=INT(Datos!D739),AND(OR(D$1005="",Datos!D739&gt;=D$1005),OR(D$1006="",Datos!D739&lt;=D$1006))),FALSE),OR(ISNUMBER(FIND(";"&amp;UPPER(TRIM(Datos!D739&amp;""))&amp;"=",D$1007)),ISNUMBER(FIND(";"&amp;UPPER(TRIM(Datos!D739&amp;""))&amp;";",D$1007))),OR(UPPER(TRIM(Datos!D739&amp;""))="SÍ",UPPER(TRIM(Datos!D739&amp;""))="SI",UPPER(TRIM(Datos!D739&amp;""))="NO"),IF(ISNUMBER(Datos!D739),AND(OR(D$1005="",Datos!D739&gt;=D$1005),OR(D$1006="",Datos!D739&lt;=D$1006)),FALSE),TRUE))))</f>
        <v>0.0</v>
      </c>
      <c r="E739">
        <f>IF(Datos!E739="",0,IF(AND(E$1008&lt;&gt;"",Datos!E739=E$1008),0,IF(E$1004=0,0,1-CHOOSE(E$1004,IF(ISNUMBER(Datos!E739),AND(OR(E$1005="",Datos!E739&gt;=E$1005),OR(E$1006="",Datos!E739&lt;=E$1006)),FALSE),IF(ISNUMBER(Datos!E739),AND(Datos!E739=INT(Datos!E739),AND(OR(E$1005="",Datos!E739&gt;=E$1005),OR(E$1006="",Datos!E739&lt;=E$1006))),FALSE),OR(ISNUMBER(FIND(";"&amp;UPPER(TRIM(Datos!E739&amp;""))&amp;"=",E$1007)),ISNUMBER(FIND(";"&amp;UPPER(TRIM(Datos!E739&amp;""))&amp;";",E$1007))),OR(UPPER(TRIM(Datos!E739&amp;""))="SÍ",UPPER(TRIM(Datos!E739&amp;""))="SI",UPPER(TRIM(Datos!E739&amp;""))="NO"),IF(ISNUMBER(Datos!E739),AND(OR(E$1005="",Datos!E739&gt;=E$1005),OR(E$1006="",Datos!E739&lt;=E$1006)),FALSE),TRUE))))</f>
        <v>0.0</v>
      </c>
      <c r="F739">
        <f>IF(Datos!F739="",0,IF(AND(F$1008&lt;&gt;"",Datos!F739=F$1008),0,IF(F$1004=0,0,1-CHOOSE(F$1004,IF(ISNUMBER(Datos!F739),AND(OR(F$1005="",Datos!F739&gt;=F$1005),OR(F$1006="",Datos!F739&lt;=F$1006)),FALSE),IF(ISNUMBER(Datos!F739),AND(Datos!F739=INT(Datos!F739),AND(OR(F$1005="",Datos!F739&gt;=F$1005),OR(F$1006="",Datos!F739&lt;=F$1006))),FALSE),OR(ISNUMBER(FIND(";"&amp;UPPER(TRIM(Datos!F739&amp;""))&amp;"=",F$1007)),ISNUMBER(FIND(";"&amp;UPPER(TRIM(Datos!F739&amp;""))&amp;";",F$1007))),OR(UPPER(TRIM(Datos!F739&amp;""))="SÍ",UPPER(TRIM(Datos!F739&amp;""))="SI",UPPER(TRIM(Datos!F739&amp;""))="NO"),IF(ISNUMBER(Datos!F739),AND(OR(F$1005="",Datos!F739&gt;=F$1005),OR(F$1006="",Datos!F739&lt;=F$1006)),FALSE),TRUE))))</f>
        <v>0.0</v>
      </c>
      <c r="G739">
        <f>IF(Datos!G739="",0,IF(AND(G$1008&lt;&gt;"",Datos!G739=G$1008),0,IF(G$1004=0,0,1-CHOOSE(G$1004,IF(ISNUMBER(Datos!G739),AND(OR(G$1005="",Datos!G739&gt;=G$1005),OR(G$1006="",Datos!G739&lt;=G$1006)),FALSE),IF(ISNUMBER(Datos!G739),AND(Datos!G739=INT(Datos!G739),AND(OR(G$1005="",Datos!G739&gt;=G$1005),OR(G$1006="",Datos!G739&lt;=G$1006))),FALSE),OR(ISNUMBER(FIND(";"&amp;UPPER(TRIM(Datos!G739&amp;""))&amp;"=",G$1007)),ISNUMBER(FIND(";"&amp;UPPER(TRIM(Datos!G739&amp;""))&amp;";",G$1007))),OR(UPPER(TRIM(Datos!G739&amp;""))="SÍ",UPPER(TRIM(Datos!G739&amp;""))="SI",UPPER(TRIM(Datos!G739&amp;""))="NO"),IF(ISNUMBER(Datos!G739),AND(OR(G$1005="",Datos!G739&gt;=G$1005),OR(G$1006="",Datos!G739&lt;=G$1006)),FALSE),TRUE))))</f>
        <v>0.0</v>
      </c>
      <c r="H739">
        <f>IF(Datos!H739="",0,IF(AND(H$1008&lt;&gt;"",Datos!H739=H$1008),0,IF(H$1004=0,0,1-CHOOSE(H$1004,IF(ISNUMBER(Datos!H739),AND(OR(H$1005="",Datos!H739&gt;=H$1005),OR(H$1006="",Datos!H739&lt;=H$1006)),FALSE),IF(ISNUMBER(Datos!H739),AND(Datos!H739=INT(Datos!H739),AND(OR(H$1005="",Datos!H739&gt;=H$1005),OR(H$1006="",Datos!H739&lt;=H$1006))),FALSE),OR(ISNUMBER(FIND(";"&amp;UPPER(TRIM(Datos!H739&amp;""))&amp;"=",H$1007)),ISNUMBER(FIND(";"&amp;UPPER(TRIM(Datos!H739&amp;""))&amp;";",H$1007))),OR(UPPER(TRIM(Datos!H739&amp;""))="SÍ",UPPER(TRIM(Datos!H739&amp;""))="SI",UPPER(TRIM(Datos!H739&amp;""))="NO"),IF(ISNUMBER(Datos!H739),AND(OR(H$1005="",Datos!H739&gt;=H$1005),OR(H$1006="",Datos!H739&lt;=H$1006)),FALSE),TRUE))))</f>
        <v>0.0</v>
      </c>
      <c r="I739">
        <f>IF(Datos!I739="",0,IF(AND(I$1008&lt;&gt;"",Datos!I739=I$1008),0,IF(I$1004=0,0,1-CHOOSE(I$1004,IF(ISNUMBER(Datos!I739),AND(OR(I$1005="",Datos!I739&gt;=I$1005),OR(I$1006="",Datos!I739&lt;=I$1006)),FALSE),IF(ISNUMBER(Datos!I739),AND(Datos!I739=INT(Datos!I739),AND(OR(I$1005="",Datos!I739&gt;=I$1005),OR(I$1006="",Datos!I739&lt;=I$1006))),FALSE),OR(ISNUMBER(FIND(";"&amp;UPPER(TRIM(Datos!I739&amp;""))&amp;"=",I$1007)),ISNUMBER(FIND(";"&amp;UPPER(TRIM(Datos!I739&amp;""))&amp;";",I$1007))),OR(UPPER(TRIM(Datos!I739&amp;""))="SÍ",UPPER(TRIM(Datos!I739&amp;""))="SI",UPPER(TRIM(Datos!I739&amp;""))="NO"),IF(ISNUMBER(Datos!I739),AND(OR(I$1005="",Datos!I739&gt;=I$1005),OR(I$1006="",Datos!I739&lt;=I$1006)),FALSE),TRUE))))</f>
        <v>0.0</v>
      </c>
      <c r="J739">
        <f>IF(Datos!J739="",0,IF(AND(J$1008&lt;&gt;"",Datos!J739=J$1008),0,IF(J$1004=0,0,1-CHOOSE(J$1004,IF(ISNUMBER(Datos!J739),AND(OR(J$1005="",Datos!J739&gt;=J$1005),OR(J$1006="",Datos!J739&lt;=J$1006)),FALSE),IF(ISNUMBER(Datos!J739),AND(Datos!J739=INT(Datos!J739),AND(OR(J$1005="",Datos!J739&gt;=J$1005),OR(J$1006="",Datos!J739&lt;=J$1006))),FALSE),OR(ISNUMBER(FIND(";"&amp;UPPER(TRIM(Datos!J739&amp;""))&amp;"=",J$1007)),ISNUMBER(FIND(";"&amp;UPPER(TRIM(Datos!J739&amp;""))&amp;";",J$1007))),OR(UPPER(TRIM(Datos!J739&amp;""))="SÍ",UPPER(TRIM(Datos!J739&amp;""))="SI",UPPER(TRIM(Datos!J739&amp;""))="NO"),IF(ISNUMBER(Datos!J739),AND(OR(J$1005="",Datos!J739&gt;=J$1005),OR(J$1006="",Datos!J739&lt;=J$1006)),FALSE),TRUE))))</f>
        <v>0.0</v>
      </c>
      <c r="K739">
        <f>IF(Datos!K739="",0,IF(AND(K$1008&lt;&gt;"",Datos!K739=K$1008),0,IF(K$1004=0,0,1-CHOOSE(K$1004,IF(ISNUMBER(Datos!K739),AND(OR(K$1005="",Datos!K739&gt;=K$1005),OR(K$1006="",Datos!K739&lt;=K$1006)),FALSE),IF(ISNUMBER(Datos!K739),AND(Datos!K739=INT(Datos!K739),AND(OR(K$1005="",Datos!K739&gt;=K$1005),OR(K$1006="",Datos!K739&lt;=K$1006))),FALSE),OR(ISNUMBER(FIND(";"&amp;UPPER(TRIM(Datos!K739&amp;""))&amp;"=",K$1007)),ISNUMBER(FIND(";"&amp;UPPER(TRIM(Datos!K739&amp;""))&amp;";",K$1007))),OR(UPPER(TRIM(Datos!K739&amp;""))="SÍ",UPPER(TRIM(Datos!K739&amp;""))="SI",UPPER(TRIM(Datos!K739&amp;""))="NO"),IF(ISNUMBER(Datos!K739),AND(OR(K$1005="",Datos!K739&gt;=K$1005),OR(K$1006="",Datos!K739&lt;=K$1006)),FALSE),TRUE))))</f>
        <v>0.0</v>
      </c>
      <c r="L739">
        <f>IF(Datos!L739="",0,IF(AND(L$1008&lt;&gt;"",Datos!L739=L$1008),0,IF(L$1004=0,0,1-CHOOSE(L$1004,IF(ISNUMBER(Datos!L739),AND(OR(L$1005="",Datos!L739&gt;=L$1005),OR(L$1006="",Datos!L739&lt;=L$1006)),FALSE),IF(ISNUMBER(Datos!L739),AND(Datos!L739=INT(Datos!L739),AND(OR(L$1005="",Datos!L739&gt;=L$1005),OR(L$1006="",Datos!L739&lt;=L$1006))),FALSE),OR(ISNUMBER(FIND(";"&amp;UPPER(TRIM(Datos!L739&amp;""))&amp;"=",L$1007)),ISNUMBER(FIND(";"&amp;UPPER(TRIM(Datos!L739&amp;""))&amp;";",L$1007))),OR(UPPER(TRIM(Datos!L739&amp;""))="SÍ",UPPER(TRIM(Datos!L739&amp;""))="SI",UPPER(TRIM(Datos!L739&amp;""))="NO"),IF(ISNUMBER(Datos!L739),AND(OR(L$1005="",Datos!L739&gt;=L$1005),OR(L$1006="",Datos!L739&lt;=L$1006)),FALSE),TRUE))))</f>
        <v>0.0</v>
      </c>
      <c r="M739">
        <f>IF(Datos!M739="",0,IF(AND(M$1008&lt;&gt;"",Datos!M739=M$1008),0,IF(M$1004=0,0,1-CHOOSE(M$1004,IF(ISNUMBER(Datos!M739),AND(OR(M$1005="",Datos!M739&gt;=M$1005),OR(M$1006="",Datos!M739&lt;=M$1006)),FALSE),IF(ISNUMBER(Datos!M739),AND(Datos!M739=INT(Datos!M739),AND(OR(M$1005="",Datos!M739&gt;=M$1005),OR(M$1006="",Datos!M739&lt;=M$1006))),FALSE),OR(ISNUMBER(FIND(";"&amp;UPPER(TRIM(Datos!M739&amp;""))&amp;"=",M$1007)),ISNUMBER(FIND(";"&amp;UPPER(TRIM(Datos!M739&amp;""))&amp;";",M$1007))),OR(UPPER(TRIM(Datos!M739&amp;""))="SÍ",UPPER(TRIM(Datos!M739&amp;""))="SI",UPPER(TRIM(Datos!M739&amp;""))="NO"),IF(ISNUMBER(Datos!M739),AND(OR(M$1005="",Datos!M739&gt;=M$1005),OR(M$1006="",Datos!M739&lt;=M$1006)),FALSE),TRUE))))</f>
        <v>0.0</v>
      </c>
      <c r="N739">
        <f>IF(Datos!N739="",0,IF(AND(N$1008&lt;&gt;"",Datos!N739=N$1008),0,IF(N$1004=0,0,1-CHOOSE(N$1004,IF(ISNUMBER(Datos!N739),AND(OR(N$1005="",Datos!N739&gt;=N$1005),OR(N$1006="",Datos!N739&lt;=N$1006)),FALSE),IF(ISNUMBER(Datos!N739),AND(Datos!N739=INT(Datos!N739),AND(OR(N$1005="",Datos!N739&gt;=N$1005),OR(N$1006="",Datos!N739&lt;=N$1006))),FALSE),OR(ISNUMBER(FIND(";"&amp;UPPER(TRIM(Datos!N739&amp;""))&amp;"=",N$1007)),ISNUMBER(FIND(";"&amp;UPPER(TRIM(Datos!N739&amp;""))&amp;";",N$1007))),OR(UPPER(TRIM(Datos!N739&amp;""))="SÍ",UPPER(TRIM(Datos!N739&amp;""))="SI",UPPER(TRIM(Datos!N739&amp;""))="NO"),IF(ISNUMBER(Datos!N739),AND(OR(N$1005="",Datos!N739&gt;=N$1005),OR(N$1006="",Datos!N739&lt;=N$1006)),FALSE),TRUE))))</f>
        <v>0.0</v>
      </c>
      <c r="O739">
        <f>IF(Datos!O739="",0,IF(AND(O$1008&lt;&gt;"",Datos!O739=O$1008),0,IF(O$1004=0,0,1-CHOOSE(O$1004,IF(ISNUMBER(Datos!O739),AND(OR(O$1005="",Datos!O739&gt;=O$1005),OR(O$1006="",Datos!O739&lt;=O$1006)),FALSE),IF(ISNUMBER(Datos!O739),AND(Datos!O739=INT(Datos!O739),AND(OR(O$1005="",Datos!O739&gt;=O$1005),OR(O$1006="",Datos!O739&lt;=O$1006))),FALSE),OR(ISNUMBER(FIND(";"&amp;UPPER(TRIM(Datos!O739&amp;""))&amp;"=",O$1007)),ISNUMBER(FIND(";"&amp;UPPER(TRIM(Datos!O739&amp;""))&amp;";",O$1007))),OR(UPPER(TRIM(Datos!O739&amp;""))="SÍ",UPPER(TRIM(Datos!O739&amp;""))="SI",UPPER(TRIM(Datos!O739&amp;""))="NO"),IF(ISNUMBER(Datos!O739),AND(OR(O$1005="",Datos!O739&gt;=O$1005),OR(O$1006="",Datos!O739&lt;=O$1006)),FALSE),TRUE))))</f>
        <v>0.0</v>
      </c>
      <c r="P739">
        <f>IF(Datos!P739="",0,IF(AND(P$1008&lt;&gt;"",Datos!P739=P$1008),0,IF(P$1004=0,0,1-CHOOSE(P$1004,IF(ISNUMBER(Datos!P739),AND(OR(P$1005="",Datos!P739&gt;=P$1005),OR(P$1006="",Datos!P739&lt;=P$1006)),FALSE),IF(ISNUMBER(Datos!P739),AND(Datos!P739=INT(Datos!P739),AND(OR(P$1005="",Datos!P739&gt;=P$1005),OR(P$1006="",Datos!P739&lt;=P$1006))),FALSE),OR(ISNUMBER(FIND(";"&amp;UPPER(TRIM(Datos!P739&amp;""))&amp;"=",P$1007)),ISNUMBER(FIND(";"&amp;UPPER(TRIM(Datos!P739&amp;""))&amp;";",P$1007))),OR(UPPER(TRIM(Datos!P739&amp;""))="SÍ",UPPER(TRIM(Datos!P739&amp;""))="SI",UPPER(TRIM(Datos!P739&amp;""))="NO"),IF(ISNUMBER(Datos!P739),AND(OR(P$1005="",Datos!P739&gt;=P$1005),OR(P$1006="",Datos!P739&lt;=P$1006)),FALSE),TRUE))))</f>
        <v>0.0</v>
      </c>
      <c r="Q739">
        <f>IF(Datos!Q739="",0,IF(AND(Q$1008&lt;&gt;"",Datos!Q739=Q$1008),0,IF(Q$1004=0,0,1-CHOOSE(Q$1004,IF(ISNUMBER(Datos!Q739),AND(OR(Q$1005="",Datos!Q739&gt;=Q$1005),OR(Q$1006="",Datos!Q739&lt;=Q$1006)),FALSE),IF(ISNUMBER(Datos!Q739),AND(Datos!Q739=INT(Datos!Q739),AND(OR(Q$1005="",Datos!Q739&gt;=Q$1005),OR(Q$1006="",Datos!Q739&lt;=Q$1006))),FALSE),OR(ISNUMBER(FIND(";"&amp;UPPER(TRIM(Datos!Q739&amp;""))&amp;"=",Q$1007)),ISNUMBER(FIND(";"&amp;UPPER(TRIM(Datos!Q739&amp;""))&amp;";",Q$1007))),OR(UPPER(TRIM(Datos!Q739&amp;""))="SÍ",UPPER(TRIM(Datos!Q739&amp;""))="SI",UPPER(TRIM(Datos!Q739&amp;""))="NO"),IF(ISNUMBER(Datos!Q739),AND(OR(Q$1005="",Datos!Q739&gt;=Q$1005),OR(Q$1006="",Datos!Q739&lt;=Q$1006)),FALSE),TRUE))))</f>
        <v>0.0</v>
      </c>
      <c r="R739">
        <f>IF(Datos!R739="",0,IF(AND(R$1008&lt;&gt;"",Datos!R739=R$1008),0,IF(R$1004=0,0,1-CHOOSE(R$1004,IF(ISNUMBER(Datos!R739),AND(OR(R$1005="",Datos!R739&gt;=R$1005),OR(R$1006="",Datos!R739&lt;=R$1006)),FALSE),IF(ISNUMBER(Datos!R739),AND(Datos!R739=INT(Datos!R739),AND(OR(R$1005="",Datos!R739&gt;=R$1005),OR(R$1006="",Datos!R739&lt;=R$1006))),FALSE),OR(ISNUMBER(FIND(";"&amp;UPPER(TRIM(Datos!R739&amp;""))&amp;"=",R$1007)),ISNUMBER(FIND(";"&amp;UPPER(TRIM(Datos!R739&amp;""))&amp;";",R$1007))),OR(UPPER(TRIM(Datos!R739&amp;""))="SÍ",UPPER(TRIM(Datos!R739&amp;""))="SI",UPPER(TRIM(Datos!R739&amp;""))="NO"),IF(ISNUMBER(Datos!R739),AND(OR(R$1005="",Datos!R739&gt;=R$1005),OR(R$1006="",Datos!R739&lt;=R$1006)),FALSE),TRUE))))</f>
        <v>0.0</v>
      </c>
      <c r="S739">
        <f>IF(Datos!S739="",0,IF(AND(S$1008&lt;&gt;"",Datos!S739=S$1008),0,IF(S$1004=0,0,1-CHOOSE(S$1004,IF(ISNUMBER(Datos!S739),AND(OR(S$1005="",Datos!S739&gt;=S$1005),OR(S$1006="",Datos!S739&lt;=S$1006)),FALSE),IF(ISNUMBER(Datos!S739),AND(Datos!S739=INT(Datos!S739),AND(OR(S$1005="",Datos!S739&gt;=S$1005),OR(S$1006="",Datos!S739&lt;=S$1006))),FALSE),OR(ISNUMBER(FIND(";"&amp;UPPER(TRIM(Datos!S739&amp;""))&amp;"=",S$1007)),ISNUMBER(FIND(";"&amp;UPPER(TRIM(Datos!S739&amp;""))&amp;";",S$1007))),OR(UPPER(TRIM(Datos!S739&amp;""))="SÍ",UPPER(TRIM(Datos!S739&amp;""))="SI",UPPER(TRIM(Datos!S739&amp;""))="NO"),IF(ISNUMBER(Datos!S739),AND(OR(S$1005="",Datos!S739&gt;=S$1005),OR(S$1006="",Datos!S739&lt;=S$1006)),FALSE),TRUE))))</f>
        <v>0.0</v>
      </c>
      <c r="T739">
        <f>IF(Datos!T739="",0,IF(AND(T$1008&lt;&gt;"",Datos!T739=T$1008),0,IF(T$1004=0,0,1-CHOOSE(T$1004,IF(ISNUMBER(Datos!T739),AND(OR(T$1005="",Datos!T739&gt;=T$1005),OR(T$1006="",Datos!T739&lt;=T$1006)),FALSE),IF(ISNUMBER(Datos!T739),AND(Datos!T739=INT(Datos!T739),AND(OR(T$1005="",Datos!T739&gt;=T$1005),OR(T$1006="",Datos!T739&lt;=T$1006))),FALSE),OR(ISNUMBER(FIND(";"&amp;UPPER(TRIM(Datos!T739&amp;""))&amp;"=",T$1007)),ISNUMBER(FIND(";"&amp;UPPER(TRIM(Datos!T739&amp;""))&amp;";",T$1007))),OR(UPPER(TRIM(Datos!T739&amp;""))="SÍ",UPPER(TRIM(Datos!T739&amp;""))="SI",UPPER(TRIM(Datos!T739&amp;""))="NO"),IF(ISNUMBER(Datos!T739),AND(OR(T$1005="",Datos!T739&gt;=T$1005),OR(T$1006="",Datos!T739&lt;=T$1006)),FALSE),TRUE))))</f>
        <v>0.0</v>
      </c>
      <c r="U739">
        <f>IF(Datos!U739="",0,IF(AND(U$1008&lt;&gt;"",Datos!U739=U$1008),0,IF(U$1004=0,0,1-CHOOSE(U$1004,IF(ISNUMBER(Datos!U739),AND(OR(U$1005="",Datos!U739&gt;=U$1005),OR(U$1006="",Datos!U739&lt;=U$1006)),FALSE),IF(ISNUMBER(Datos!U739),AND(Datos!U739=INT(Datos!U739),AND(OR(U$1005="",Datos!U739&gt;=U$1005),OR(U$1006="",Datos!U739&lt;=U$1006))),FALSE),OR(ISNUMBER(FIND(";"&amp;UPPER(TRIM(Datos!U739&amp;""))&amp;"=",U$1007)),ISNUMBER(FIND(";"&amp;UPPER(TRIM(Datos!U739&amp;""))&amp;";",U$1007))),OR(UPPER(TRIM(Datos!U739&amp;""))="SÍ",UPPER(TRIM(Datos!U739&amp;""))="SI",UPPER(TRIM(Datos!U739&amp;""))="NO"),IF(ISNUMBER(Datos!U739),AND(OR(U$1005="",Datos!U739&gt;=U$1005),OR(U$1006="",Datos!U739&lt;=U$1006)),FALSE),TRUE))))</f>
        <v>0.0</v>
      </c>
      <c r="V739">
        <f>IF(Datos!V739="",0,IF(AND(V$1008&lt;&gt;"",Datos!V739=V$1008),0,IF(V$1004=0,0,1-CHOOSE(V$1004,IF(ISNUMBER(Datos!V739),AND(OR(V$1005="",Datos!V739&gt;=V$1005),OR(V$1006="",Datos!V739&lt;=V$1006)),FALSE),IF(ISNUMBER(Datos!V739),AND(Datos!V739=INT(Datos!V739),AND(OR(V$1005="",Datos!V739&gt;=V$1005),OR(V$1006="",Datos!V739&lt;=V$1006))),FALSE),OR(ISNUMBER(FIND(";"&amp;UPPER(TRIM(Datos!V739&amp;""))&amp;"=",V$1007)),ISNUMBER(FIND(";"&amp;UPPER(TRIM(Datos!V739&amp;""))&amp;";",V$1007))),OR(UPPER(TRIM(Datos!V739&amp;""))="SÍ",UPPER(TRIM(Datos!V739&amp;""))="SI",UPPER(TRIM(Datos!V739&amp;""))="NO"),IF(ISNUMBER(Datos!V739),AND(OR(V$1005="",Datos!V739&gt;=V$1005),OR(V$1006="",Datos!V739&lt;=V$1006)),FALSE),TRUE))))</f>
        <v>0.0</v>
      </c>
      <c r="W739">
        <f>IF(Datos!W739="",0,IF(AND(W$1008&lt;&gt;"",Datos!W739=W$1008),0,IF(W$1004=0,0,1-CHOOSE(W$1004,IF(ISNUMBER(Datos!W739),AND(OR(W$1005="",Datos!W739&gt;=W$1005),OR(W$1006="",Datos!W739&lt;=W$1006)),FALSE),IF(ISNUMBER(Datos!W739),AND(Datos!W739=INT(Datos!W739),AND(OR(W$1005="",Datos!W739&gt;=W$1005),OR(W$1006="",Datos!W739&lt;=W$1006))),FALSE),OR(ISNUMBER(FIND(";"&amp;UPPER(TRIM(Datos!W739&amp;""))&amp;"=",W$1007)),ISNUMBER(FIND(";"&amp;UPPER(TRIM(Datos!W739&amp;""))&amp;";",W$1007))),OR(UPPER(TRIM(Datos!W739&amp;""))="SÍ",UPPER(TRIM(Datos!W739&amp;""))="SI",UPPER(TRIM(Datos!W739&amp;""))="NO"),IF(ISNUMBER(Datos!W739),AND(OR(W$1005="",Datos!W739&gt;=W$1005),OR(W$1006="",Datos!W739&lt;=W$1006)),FALSE),TRUE))))</f>
        <v>0.0</v>
      </c>
      <c r="X739">
        <f>IF(Datos!X739="",0,IF(AND(X$1008&lt;&gt;"",Datos!X739=X$1008),0,IF(X$1004=0,0,1-CHOOSE(X$1004,IF(ISNUMBER(Datos!X739),AND(OR(X$1005="",Datos!X739&gt;=X$1005),OR(X$1006="",Datos!X739&lt;=X$1006)),FALSE),IF(ISNUMBER(Datos!X739),AND(Datos!X739=INT(Datos!X739),AND(OR(X$1005="",Datos!X739&gt;=X$1005),OR(X$1006="",Datos!X739&lt;=X$1006))),FALSE),OR(ISNUMBER(FIND(";"&amp;UPPER(TRIM(Datos!X739&amp;""))&amp;"=",X$1007)),ISNUMBER(FIND(";"&amp;UPPER(TRIM(Datos!X739&amp;""))&amp;";",X$1007))),OR(UPPER(TRIM(Datos!X739&amp;""))="SÍ",UPPER(TRIM(Datos!X739&amp;""))="SI",UPPER(TRIM(Datos!X739&amp;""))="NO"),IF(ISNUMBER(Datos!X739),AND(OR(X$1005="",Datos!X739&gt;=X$1005),OR(X$1006="",Datos!X739&lt;=X$1006)),FALSE),TRUE))))</f>
        <v>0.0</v>
      </c>
      <c r="Y739">
        <f>IF(Datos!Y739="",0,IF(AND(Y$1008&lt;&gt;"",Datos!Y739=Y$1008),0,IF(Y$1004=0,0,1-CHOOSE(Y$1004,IF(ISNUMBER(Datos!Y739),AND(OR(Y$1005="",Datos!Y739&gt;=Y$1005),OR(Y$1006="",Datos!Y739&lt;=Y$1006)),FALSE),IF(ISNUMBER(Datos!Y739),AND(Datos!Y739=INT(Datos!Y739),AND(OR(Y$1005="",Datos!Y739&gt;=Y$1005),OR(Y$1006="",Datos!Y739&lt;=Y$1006))),FALSE),OR(ISNUMBER(FIND(";"&amp;UPPER(TRIM(Datos!Y739&amp;""))&amp;"=",Y$1007)),ISNUMBER(FIND(";"&amp;UPPER(TRIM(Datos!Y739&amp;""))&amp;";",Y$1007))),OR(UPPER(TRIM(Datos!Y739&amp;""))="SÍ",UPPER(TRIM(Datos!Y739&amp;""))="SI",UPPER(TRIM(Datos!Y739&amp;""))="NO"),IF(ISNUMBER(Datos!Y739),AND(OR(Y$1005="",Datos!Y739&gt;=Y$1005),OR(Y$1006="",Datos!Y739&lt;=Y$1006)),FALSE),TRUE))))</f>
        <v>0.0</v>
      </c>
      <c r="Z739">
        <f>IF(Datos!Z739="",0,IF(AND(Z$1008&lt;&gt;"",Datos!Z739=Z$1008),0,IF(Z$1004=0,0,1-CHOOSE(Z$1004,IF(ISNUMBER(Datos!Z739),AND(OR(Z$1005="",Datos!Z739&gt;=Z$1005),OR(Z$1006="",Datos!Z739&lt;=Z$1006)),FALSE),IF(ISNUMBER(Datos!Z739),AND(Datos!Z739=INT(Datos!Z739),AND(OR(Z$1005="",Datos!Z739&gt;=Z$1005),OR(Z$1006="",Datos!Z739&lt;=Z$1006))),FALSE),OR(ISNUMBER(FIND(";"&amp;UPPER(TRIM(Datos!Z739&amp;""))&amp;"=",Z$1007)),ISNUMBER(FIND(";"&amp;UPPER(TRIM(Datos!Z739&amp;""))&amp;";",Z$1007))),OR(UPPER(TRIM(Datos!Z739&amp;""))="SÍ",UPPER(TRIM(Datos!Z739&amp;""))="SI",UPPER(TRIM(Datos!Z739&amp;""))="NO"),IF(ISNUMBER(Datos!Z739),AND(OR(Z$1005="",Datos!Z739&gt;=Z$1005),OR(Z$1006="",Datos!Z739&lt;=Z$1006)),FALSE),TRUE))))</f>
        <v>0.0</v>
      </c>
      <c r="AA739">
        <f>IF(Datos!AA739="",0,IF(AND(AA$1008&lt;&gt;"",Datos!AA739=AA$1008),0,IF(AA$1004=0,0,1-CHOOSE(AA$1004,IF(ISNUMBER(Datos!AA739),AND(OR(AA$1005="",Datos!AA739&gt;=AA$1005),OR(AA$1006="",Datos!AA739&lt;=AA$1006)),FALSE),IF(ISNUMBER(Datos!AA739),AND(Datos!AA739=INT(Datos!AA739),AND(OR(AA$1005="",Datos!AA739&gt;=AA$1005),OR(AA$1006="",Datos!AA739&lt;=AA$1006))),FALSE),OR(ISNUMBER(FIND(";"&amp;UPPER(TRIM(Datos!AA739&amp;""))&amp;"=",AA$1007)),ISNUMBER(FIND(";"&amp;UPPER(TRIM(Datos!AA739&amp;""))&amp;";",AA$1007))),OR(UPPER(TRIM(Datos!AA739&amp;""))="SÍ",UPPER(TRIM(Datos!AA739&amp;""))="SI",UPPER(TRIM(Datos!AA739&amp;""))="NO"),IF(ISNUMBER(Datos!AA739),AND(OR(AA$1005="",Datos!AA739&gt;=AA$1005),OR(AA$1006="",Datos!AA739&lt;=AA$1006)),FALSE),TRUE))))</f>
        <v>0.0</v>
      </c>
      <c r="AB739">
        <f>IF(Datos!AB739="",0,IF(AND(AB$1008&lt;&gt;"",Datos!AB739=AB$1008),0,IF(AB$1004=0,0,1-CHOOSE(AB$1004,IF(ISNUMBER(Datos!AB739),AND(OR(AB$1005="",Datos!AB739&gt;=AB$1005),OR(AB$1006="",Datos!AB739&lt;=AB$1006)),FALSE),IF(ISNUMBER(Datos!AB739),AND(Datos!AB739=INT(Datos!AB739),AND(OR(AB$1005="",Datos!AB739&gt;=AB$1005),OR(AB$1006="",Datos!AB739&lt;=AB$1006))),FALSE),OR(ISNUMBER(FIND(";"&amp;UPPER(TRIM(Datos!AB739&amp;""))&amp;"=",AB$1007)),ISNUMBER(FIND(";"&amp;UPPER(TRIM(Datos!AB739&amp;""))&amp;";",AB$1007))),OR(UPPER(TRIM(Datos!AB739&amp;""))="SÍ",UPPER(TRIM(Datos!AB739&amp;""))="SI",UPPER(TRIM(Datos!AB739&amp;""))="NO"),IF(ISNUMBER(Datos!AB739),AND(OR(AB$1005="",Datos!AB739&gt;=AB$1005),OR(AB$1006="",Datos!AB739&lt;=AB$1006)),FALSE),TRUE))))</f>
        <v>0.0</v>
      </c>
      <c r="AC739">
        <f>IF(Datos!AC739="",0,IF(AND(AC$1008&lt;&gt;"",Datos!AC739=AC$1008),0,IF(AC$1004=0,0,1-CHOOSE(AC$1004,IF(ISNUMBER(Datos!AC739),AND(OR(AC$1005="",Datos!AC739&gt;=AC$1005),OR(AC$1006="",Datos!AC739&lt;=AC$1006)),FALSE),IF(ISNUMBER(Datos!AC739),AND(Datos!AC739=INT(Datos!AC739),AND(OR(AC$1005="",Datos!AC739&gt;=AC$1005),OR(AC$1006="",Datos!AC739&lt;=AC$1006))),FALSE),OR(ISNUMBER(FIND(";"&amp;UPPER(TRIM(Datos!AC739&amp;""))&amp;"=",AC$1007)),ISNUMBER(FIND(";"&amp;UPPER(TRIM(Datos!AC739&amp;""))&amp;";",AC$1007))),OR(UPPER(TRIM(Datos!AC739&amp;""))="SÍ",UPPER(TRIM(Datos!AC739&amp;""))="SI",UPPER(TRIM(Datos!AC739&amp;""))="NO"),IF(ISNUMBER(Datos!AC739),AND(OR(AC$1005="",Datos!AC739&gt;=AC$1005),OR(AC$1006="",Datos!AC739&lt;=AC$1006)),FALSE),TRUE))))</f>
        <v>0.0</v>
      </c>
      <c r="AD739">
        <f>IF(Datos!AD739="",0,IF(AND(AD$1008&lt;&gt;"",Datos!AD739=AD$1008),0,IF(AD$1004=0,0,1-CHOOSE(AD$1004,IF(ISNUMBER(Datos!AD739),AND(OR(AD$1005="",Datos!AD739&gt;=AD$1005),OR(AD$1006="",Datos!AD739&lt;=AD$1006)),FALSE),IF(ISNUMBER(Datos!AD739),AND(Datos!AD739=INT(Datos!AD739),AND(OR(AD$1005="",Datos!AD739&gt;=AD$1005),OR(AD$1006="",Datos!AD739&lt;=AD$1006))),FALSE),OR(ISNUMBER(FIND(";"&amp;UPPER(TRIM(Datos!AD739&amp;""))&amp;"=",AD$1007)),ISNUMBER(FIND(";"&amp;UPPER(TRIM(Datos!AD739&amp;""))&amp;";",AD$1007))),OR(UPPER(TRIM(Datos!AD739&amp;""))="SÍ",UPPER(TRIM(Datos!AD739&amp;""))="SI",UPPER(TRIM(Datos!AD739&amp;""))="NO"),IF(ISNUMBER(Datos!AD739),AND(OR(AD$1005="",Datos!AD739&gt;=AD$1005),OR(AD$1006="",Datos!AD739&lt;=AD$1006)),FALSE),TRUE))))</f>
        <v>0.0</v>
      </c>
      <c r="AE739">
        <f>IF(Datos!AE739="",0,IF(AND(AE$1008&lt;&gt;"",Datos!AE739=AE$1008),0,IF(AE$1004=0,0,1-CHOOSE(AE$1004,IF(ISNUMBER(Datos!AE739),AND(OR(AE$1005="",Datos!AE739&gt;=AE$1005),OR(AE$1006="",Datos!AE739&lt;=AE$1006)),FALSE),IF(ISNUMBER(Datos!AE739),AND(Datos!AE739=INT(Datos!AE739),AND(OR(AE$1005="",Datos!AE739&gt;=AE$1005),OR(AE$1006="",Datos!AE739&lt;=AE$1006))),FALSE),OR(ISNUMBER(FIND(";"&amp;UPPER(TRIM(Datos!AE739&amp;""))&amp;"=",AE$1007)),ISNUMBER(FIND(";"&amp;UPPER(TRIM(Datos!AE739&amp;""))&amp;";",AE$1007))),OR(UPPER(TRIM(Datos!AE739&amp;""))="SÍ",UPPER(TRIM(Datos!AE739&amp;""))="SI",UPPER(TRIM(Datos!AE739&amp;""))="NO"),IF(ISNUMBER(Datos!AE739),AND(OR(AE$1005="",Datos!AE739&gt;=AE$1005),OR(AE$1006="",Datos!AE739&lt;=AE$1006)),FALSE),TRUE))))</f>
        <v>0.0</v>
      </c>
    </row>
    <row r="740" spans="2:31">
      <c r="B740">
        <f>IF(Datos!B740="",0,IF(AND(B$1008&lt;&gt;"",Datos!B740=B$1008),0,IF(B$1004=0,0,1-CHOOSE(B$1004,IF(ISNUMBER(Datos!B740),AND(OR(B$1005="",Datos!B740&gt;=B$1005),OR(B$1006="",Datos!B740&lt;=B$1006)),FALSE),IF(ISNUMBER(Datos!B740),AND(Datos!B740=INT(Datos!B740),AND(OR(B$1005="",Datos!B740&gt;=B$1005),OR(B$1006="",Datos!B740&lt;=B$1006))),FALSE),OR(ISNUMBER(FIND(";"&amp;UPPER(TRIM(Datos!B740&amp;""))&amp;"=",B$1007)),ISNUMBER(FIND(";"&amp;UPPER(TRIM(Datos!B740&amp;""))&amp;";",B$1007))),OR(UPPER(TRIM(Datos!B740&amp;""))="SÍ",UPPER(TRIM(Datos!B740&amp;""))="SI",UPPER(TRIM(Datos!B740&amp;""))="NO"),IF(ISNUMBER(Datos!B740),AND(OR(B$1005="",Datos!B740&gt;=B$1005),OR(B$1006="",Datos!B740&lt;=B$1006)),FALSE),TRUE))))</f>
        <v>0.0</v>
      </c>
      <c r="C740">
        <f>IF(Datos!C740="",0,IF(AND(C$1008&lt;&gt;"",Datos!C740=C$1008),0,IF(C$1004=0,0,1-CHOOSE(C$1004,IF(ISNUMBER(Datos!C740),AND(OR(C$1005="",Datos!C740&gt;=C$1005),OR(C$1006="",Datos!C740&lt;=C$1006)),FALSE),IF(ISNUMBER(Datos!C740),AND(Datos!C740=INT(Datos!C740),AND(OR(C$1005="",Datos!C740&gt;=C$1005),OR(C$1006="",Datos!C740&lt;=C$1006))),FALSE),OR(ISNUMBER(FIND(";"&amp;UPPER(TRIM(Datos!C740&amp;""))&amp;"=",C$1007)),ISNUMBER(FIND(";"&amp;UPPER(TRIM(Datos!C740&amp;""))&amp;";",C$1007))),OR(UPPER(TRIM(Datos!C740&amp;""))="SÍ",UPPER(TRIM(Datos!C740&amp;""))="SI",UPPER(TRIM(Datos!C740&amp;""))="NO"),IF(ISNUMBER(Datos!C740),AND(OR(C$1005="",Datos!C740&gt;=C$1005),OR(C$1006="",Datos!C740&lt;=C$1006)),FALSE),TRUE))))</f>
        <v>0.0</v>
      </c>
      <c r="D740">
        <f>IF(Datos!D740="",0,IF(AND(D$1008&lt;&gt;"",Datos!D740=D$1008),0,IF(D$1004=0,0,1-CHOOSE(D$1004,IF(ISNUMBER(Datos!D740),AND(OR(D$1005="",Datos!D740&gt;=D$1005),OR(D$1006="",Datos!D740&lt;=D$1006)),FALSE),IF(ISNUMBER(Datos!D740),AND(Datos!D740=INT(Datos!D740),AND(OR(D$1005="",Datos!D740&gt;=D$1005),OR(D$1006="",Datos!D740&lt;=D$1006))),FALSE),OR(ISNUMBER(FIND(";"&amp;UPPER(TRIM(Datos!D740&amp;""))&amp;"=",D$1007)),ISNUMBER(FIND(";"&amp;UPPER(TRIM(Datos!D740&amp;""))&amp;";",D$1007))),OR(UPPER(TRIM(Datos!D740&amp;""))="SÍ",UPPER(TRIM(Datos!D740&amp;""))="SI",UPPER(TRIM(Datos!D740&amp;""))="NO"),IF(ISNUMBER(Datos!D740),AND(OR(D$1005="",Datos!D740&gt;=D$1005),OR(D$1006="",Datos!D740&lt;=D$1006)),FALSE),TRUE))))</f>
        <v>0.0</v>
      </c>
      <c r="E740">
        <f>IF(Datos!E740="",0,IF(AND(E$1008&lt;&gt;"",Datos!E740=E$1008),0,IF(E$1004=0,0,1-CHOOSE(E$1004,IF(ISNUMBER(Datos!E740),AND(OR(E$1005="",Datos!E740&gt;=E$1005),OR(E$1006="",Datos!E740&lt;=E$1006)),FALSE),IF(ISNUMBER(Datos!E740),AND(Datos!E740=INT(Datos!E740),AND(OR(E$1005="",Datos!E740&gt;=E$1005),OR(E$1006="",Datos!E740&lt;=E$1006))),FALSE),OR(ISNUMBER(FIND(";"&amp;UPPER(TRIM(Datos!E740&amp;""))&amp;"=",E$1007)),ISNUMBER(FIND(";"&amp;UPPER(TRIM(Datos!E740&amp;""))&amp;";",E$1007))),OR(UPPER(TRIM(Datos!E740&amp;""))="SÍ",UPPER(TRIM(Datos!E740&amp;""))="SI",UPPER(TRIM(Datos!E740&amp;""))="NO"),IF(ISNUMBER(Datos!E740),AND(OR(E$1005="",Datos!E740&gt;=E$1005),OR(E$1006="",Datos!E740&lt;=E$1006)),FALSE),TRUE))))</f>
        <v>0.0</v>
      </c>
      <c r="F740">
        <f>IF(Datos!F740="",0,IF(AND(F$1008&lt;&gt;"",Datos!F740=F$1008),0,IF(F$1004=0,0,1-CHOOSE(F$1004,IF(ISNUMBER(Datos!F740),AND(OR(F$1005="",Datos!F740&gt;=F$1005),OR(F$1006="",Datos!F740&lt;=F$1006)),FALSE),IF(ISNUMBER(Datos!F740),AND(Datos!F740=INT(Datos!F740),AND(OR(F$1005="",Datos!F740&gt;=F$1005),OR(F$1006="",Datos!F740&lt;=F$1006))),FALSE),OR(ISNUMBER(FIND(";"&amp;UPPER(TRIM(Datos!F740&amp;""))&amp;"=",F$1007)),ISNUMBER(FIND(";"&amp;UPPER(TRIM(Datos!F740&amp;""))&amp;";",F$1007))),OR(UPPER(TRIM(Datos!F740&amp;""))="SÍ",UPPER(TRIM(Datos!F740&amp;""))="SI",UPPER(TRIM(Datos!F740&amp;""))="NO"),IF(ISNUMBER(Datos!F740),AND(OR(F$1005="",Datos!F740&gt;=F$1005),OR(F$1006="",Datos!F740&lt;=F$1006)),FALSE),TRUE))))</f>
        <v>0.0</v>
      </c>
      <c r="G740">
        <f>IF(Datos!G740="",0,IF(AND(G$1008&lt;&gt;"",Datos!G740=G$1008),0,IF(G$1004=0,0,1-CHOOSE(G$1004,IF(ISNUMBER(Datos!G740),AND(OR(G$1005="",Datos!G740&gt;=G$1005),OR(G$1006="",Datos!G740&lt;=G$1006)),FALSE),IF(ISNUMBER(Datos!G740),AND(Datos!G740=INT(Datos!G740),AND(OR(G$1005="",Datos!G740&gt;=G$1005),OR(G$1006="",Datos!G740&lt;=G$1006))),FALSE),OR(ISNUMBER(FIND(";"&amp;UPPER(TRIM(Datos!G740&amp;""))&amp;"=",G$1007)),ISNUMBER(FIND(";"&amp;UPPER(TRIM(Datos!G740&amp;""))&amp;";",G$1007))),OR(UPPER(TRIM(Datos!G740&amp;""))="SÍ",UPPER(TRIM(Datos!G740&amp;""))="SI",UPPER(TRIM(Datos!G740&amp;""))="NO"),IF(ISNUMBER(Datos!G740),AND(OR(G$1005="",Datos!G740&gt;=G$1005),OR(G$1006="",Datos!G740&lt;=G$1006)),FALSE),TRUE))))</f>
        <v>0.0</v>
      </c>
      <c r="H740">
        <f>IF(Datos!H740="",0,IF(AND(H$1008&lt;&gt;"",Datos!H740=H$1008),0,IF(H$1004=0,0,1-CHOOSE(H$1004,IF(ISNUMBER(Datos!H740),AND(OR(H$1005="",Datos!H740&gt;=H$1005),OR(H$1006="",Datos!H740&lt;=H$1006)),FALSE),IF(ISNUMBER(Datos!H740),AND(Datos!H740=INT(Datos!H740),AND(OR(H$1005="",Datos!H740&gt;=H$1005),OR(H$1006="",Datos!H740&lt;=H$1006))),FALSE),OR(ISNUMBER(FIND(";"&amp;UPPER(TRIM(Datos!H740&amp;""))&amp;"=",H$1007)),ISNUMBER(FIND(";"&amp;UPPER(TRIM(Datos!H740&amp;""))&amp;";",H$1007))),OR(UPPER(TRIM(Datos!H740&amp;""))="SÍ",UPPER(TRIM(Datos!H740&amp;""))="SI",UPPER(TRIM(Datos!H740&amp;""))="NO"),IF(ISNUMBER(Datos!H740),AND(OR(H$1005="",Datos!H740&gt;=H$1005),OR(H$1006="",Datos!H740&lt;=H$1006)),FALSE),TRUE))))</f>
        <v>0.0</v>
      </c>
      <c r="I740">
        <f>IF(Datos!I740="",0,IF(AND(I$1008&lt;&gt;"",Datos!I740=I$1008),0,IF(I$1004=0,0,1-CHOOSE(I$1004,IF(ISNUMBER(Datos!I740),AND(OR(I$1005="",Datos!I740&gt;=I$1005),OR(I$1006="",Datos!I740&lt;=I$1006)),FALSE),IF(ISNUMBER(Datos!I740),AND(Datos!I740=INT(Datos!I740),AND(OR(I$1005="",Datos!I740&gt;=I$1005),OR(I$1006="",Datos!I740&lt;=I$1006))),FALSE),OR(ISNUMBER(FIND(";"&amp;UPPER(TRIM(Datos!I740&amp;""))&amp;"=",I$1007)),ISNUMBER(FIND(";"&amp;UPPER(TRIM(Datos!I740&amp;""))&amp;";",I$1007))),OR(UPPER(TRIM(Datos!I740&amp;""))="SÍ",UPPER(TRIM(Datos!I740&amp;""))="SI",UPPER(TRIM(Datos!I740&amp;""))="NO"),IF(ISNUMBER(Datos!I740),AND(OR(I$1005="",Datos!I740&gt;=I$1005),OR(I$1006="",Datos!I740&lt;=I$1006)),FALSE),TRUE))))</f>
        <v>0.0</v>
      </c>
      <c r="J740">
        <f>IF(Datos!J740="",0,IF(AND(J$1008&lt;&gt;"",Datos!J740=J$1008),0,IF(J$1004=0,0,1-CHOOSE(J$1004,IF(ISNUMBER(Datos!J740),AND(OR(J$1005="",Datos!J740&gt;=J$1005),OR(J$1006="",Datos!J740&lt;=J$1006)),FALSE),IF(ISNUMBER(Datos!J740),AND(Datos!J740=INT(Datos!J740),AND(OR(J$1005="",Datos!J740&gt;=J$1005),OR(J$1006="",Datos!J740&lt;=J$1006))),FALSE),OR(ISNUMBER(FIND(";"&amp;UPPER(TRIM(Datos!J740&amp;""))&amp;"=",J$1007)),ISNUMBER(FIND(";"&amp;UPPER(TRIM(Datos!J740&amp;""))&amp;";",J$1007))),OR(UPPER(TRIM(Datos!J740&amp;""))="SÍ",UPPER(TRIM(Datos!J740&amp;""))="SI",UPPER(TRIM(Datos!J740&amp;""))="NO"),IF(ISNUMBER(Datos!J740),AND(OR(J$1005="",Datos!J740&gt;=J$1005),OR(J$1006="",Datos!J740&lt;=J$1006)),FALSE),TRUE))))</f>
        <v>0.0</v>
      </c>
      <c r="K740">
        <f>IF(Datos!K740="",0,IF(AND(K$1008&lt;&gt;"",Datos!K740=K$1008),0,IF(K$1004=0,0,1-CHOOSE(K$1004,IF(ISNUMBER(Datos!K740),AND(OR(K$1005="",Datos!K740&gt;=K$1005),OR(K$1006="",Datos!K740&lt;=K$1006)),FALSE),IF(ISNUMBER(Datos!K740),AND(Datos!K740=INT(Datos!K740),AND(OR(K$1005="",Datos!K740&gt;=K$1005),OR(K$1006="",Datos!K740&lt;=K$1006))),FALSE),OR(ISNUMBER(FIND(";"&amp;UPPER(TRIM(Datos!K740&amp;""))&amp;"=",K$1007)),ISNUMBER(FIND(";"&amp;UPPER(TRIM(Datos!K740&amp;""))&amp;";",K$1007))),OR(UPPER(TRIM(Datos!K740&amp;""))="SÍ",UPPER(TRIM(Datos!K740&amp;""))="SI",UPPER(TRIM(Datos!K740&amp;""))="NO"),IF(ISNUMBER(Datos!K740),AND(OR(K$1005="",Datos!K740&gt;=K$1005),OR(K$1006="",Datos!K740&lt;=K$1006)),FALSE),TRUE))))</f>
        <v>0.0</v>
      </c>
      <c r="L740">
        <f>IF(Datos!L740="",0,IF(AND(L$1008&lt;&gt;"",Datos!L740=L$1008),0,IF(L$1004=0,0,1-CHOOSE(L$1004,IF(ISNUMBER(Datos!L740),AND(OR(L$1005="",Datos!L740&gt;=L$1005),OR(L$1006="",Datos!L740&lt;=L$1006)),FALSE),IF(ISNUMBER(Datos!L740),AND(Datos!L740=INT(Datos!L740),AND(OR(L$1005="",Datos!L740&gt;=L$1005),OR(L$1006="",Datos!L740&lt;=L$1006))),FALSE),OR(ISNUMBER(FIND(";"&amp;UPPER(TRIM(Datos!L740&amp;""))&amp;"=",L$1007)),ISNUMBER(FIND(";"&amp;UPPER(TRIM(Datos!L740&amp;""))&amp;";",L$1007))),OR(UPPER(TRIM(Datos!L740&amp;""))="SÍ",UPPER(TRIM(Datos!L740&amp;""))="SI",UPPER(TRIM(Datos!L740&amp;""))="NO"),IF(ISNUMBER(Datos!L740),AND(OR(L$1005="",Datos!L740&gt;=L$1005),OR(L$1006="",Datos!L740&lt;=L$1006)),FALSE),TRUE))))</f>
        <v>0.0</v>
      </c>
      <c r="M740">
        <f>IF(Datos!M740="",0,IF(AND(M$1008&lt;&gt;"",Datos!M740=M$1008),0,IF(M$1004=0,0,1-CHOOSE(M$1004,IF(ISNUMBER(Datos!M740),AND(OR(M$1005="",Datos!M740&gt;=M$1005),OR(M$1006="",Datos!M740&lt;=M$1006)),FALSE),IF(ISNUMBER(Datos!M740),AND(Datos!M740=INT(Datos!M740),AND(OR(M$1005="",Datos!M740&gt;=M$1005),OR(M$1006="",Datos!M740&lt;=M$1006))),FALSE),OR(ISNUMBER(FIND(";"&amp;UPPER(TRIM(Datos!M740&amp;""))&amp;"=",M$1007)),ISNUMBER(FIND(";"&amp;UPPER(TRIM(Datos!M740&amp;""))&amp;";",M$1007))),OR(UPPER(TRIM(Datos!M740&amp;""))="SÍ",UPPER(TRIM(Datos!M740&amp;""))="SI",UPPER(TRIM(Datos!M740&amp;""))="NO"),IF(ISNUMBER(Datos!M740),AND(OR(M$1005="",Datos!M740&gt;=M$1005),OR(M$1006="",Datos!M740&lt;=M$1006)),FALSE),TRUE))))</f>
        <v>0.0</v>
      </c>
      <c r="N740">
        <f>IF(Datos!N740="",0,IF(AND(N$1008&lt;&gt;"",Datos!N740=N$1008),0,IF(N$1004=0,0,1-CHOOSE(N$1004,IF(ISNUMBER(Datos!N740),AND(OR(N$1005="",Datos!N740&gt;=N$1005),OR(N$1006="",Datos!N740&lt;=N$1006)),FALSE),IF(ISNUMBER(Datos!N740),AND(Datos!N740=INT(Datos!N740),AND(OR(N$1005="",Datos!N740&gt;=N$1005),OR(N$1006="",Datos!N740&lt;=N$1006))),FALSE),OR(ISNUMBER(FIND(";"&amp;UPPER(TRIM(Datos!N740&amp;""))&amp;"=",N$1007)),ISNUMBER(FIND(";"&amp;UPPER(TRIM(Datos!N740&amp;""))&amp;";",N$1007))),OR(UPPER(TRIM(Datos!N740&amp;""))="SÍ",UPPER(TRIM(Datos!N740&amp;""))="SI",UPPER(TRIM(Datos!N740&amp;""))="NO"),IF(ISNUMBER(Datos!N740),AND(OR(N$1005="",Datos!N740&gt;=N$1005),OR(N$1006="",Datos!N740&lt;=N$1006)),FALSE),TRUE))))</f>
        <v>0.0</v>
      </c>
      <c r="O740">
        <f>IF(Datos!O740="",0,IF(AND(O$1008&lt;&gt;"",Datos!O740=O$1008),0,IF(O$1004=0,0,1-CHOOSE(O$1004,IF(ISNUMBER(Datos!O740),AND(OR(O$1005="",Datos!O740&gt;=O$1005),OR(O$1006="",Datos!O740&lt;=O$1006)),FALSE),IF(ISNUMBER(Datos!O740),AND(Datos!O740=INT(Datos!O740),AND(OR(O$1005="",Datos!O740&gt;=O$1005),OR(O$1006="",Datos!O740&lt;=O$1006))),FALSE),OR(ISNUMBER(FIND(";"&amp;UPPER(TRIM(Datos!O740&amp;""))&amp;"=",O$1007)),ISNUMBER(FIND(";"&amp;UPPER(TRIM(Datos!O740&amp;""))&amp;";",O$1007))),OR(UPPER(TRIM(Datos!O740&amp;""))="SÍ",UPPER(TRIM(Datos!O740&amp;""))="SI",UPPER(TRIM(Datos!O740&amp;""))="NO"),IF(ISNUMBER(Datos!O740),AND(OR(O$1005="",Datos!O740&gt;=O$1005),OR(O$1006="",Datos!O740&lt;=O$1006)),FALSE),TRUE))))</f>
        <v>0.0</v>
      </c>
      <c r="P740">
        <f>IF(Datos!P740="",0,IF(AND(P$1008&lt;&gt;"",Datos!P740=P$1008),0,IF(P$1004=0,0,1-CHOOSE(P$1004,IF(ISNUMBER(Datos!P740),AND(OR(P$1005="",Datos!P740&gt;=P$1005),OR(P$1006="",Datos!P740&lt;=P$1006)),FALSE),IF(ISNUMBER(Datos!P740),AND(Datos!P740=INT(Datos!P740),AND(OR(P$1005="",Datos!P740&gt;=P$1005),OR(P$1006="",Datos!P740&lt;=P$1006))),FALSE),OR(ISNUMBER(FIND(";"&amp;UPPER(TRIM(Datos!P740&amp;""))&amp;"=",P$1007)),ISNUMBER(FIND(";"&amp;UPPER(TRIM(Datos!P740&amp;""))&amp;";",P$1007))),OR(UPPER(TRIM(Datos!P740&amp;""))="SÍ",UPPER(TRIM(Datos!P740&amp;""))="SI",UPPER(TRIM(Datos!P740&amp;""))="NO"),IF(ISNUMBER(Datos!P740),AND(OR(P$1005="",Datos!P740&gt;=P$1005),OR(P$1006="",Datos!P740&lt;=P$1006)),FALSE),TRUE))))</f>
        <v>0.0</v>
      </c>
      <c r="Q740">
        <f>IF(Datos!Q740="",0,IF(AND(Q$1008&lt;&gt;"",Datos!Q740=Q$1008),0,IF(Q$1004=0,0,1-CHOOSE(Q$1004,IF(ISNUMBER(Datos!Q740),AND(OR(Q$1005="",Datos!Q740&gt;=Q$1005),OR(Q$1006="",Datos!Q740&lt;=Q$1006)),FALSE),IF(ISNUMBER(Datos!Q740),AND(Datos!Q740=INT(Datos!Q740),AND(OR(Q$1005="",Datos!Q740&gt;=Q$1005),OR(Q$1006="",Datos!Q740&lt;=Q$1006))),FALSE),OR(ISNUMBER(FIND(";"&amp;UPPER(TRIM(Datos!Q740&amp;""))&amp;"=",Q$1007)),ISNUMBER(FIND(";"&amp;UPPER(TRIM(Datos!Q740&amp;""))&amp;";",Q$1007))),OR(UPPER(TRIM(Datos!Q740&amp;""))="SÍ",UPPER(TRIM(Datos!Q740&amp;""))="SI",UPPER(TRIM(Datos!Q740&amp;""))="NO"),IF(ISNUMBER(Datos!Q740),AND(OR(Q$1005="",Datos!Q740&gt;=Q$1005),OR(Q$1006="",Datos!Q740&lt;=Q$1006)),FALSE),TRUE))))</f>
        <v>0.0</v>
      </c>
      <c r="R740">
        <f>IF(Datos!R740="",0,IF(AND(R$1008&lt;&gt;"",Datos!R740=R$1008),0,IF(R$1004=0,0,1-CHOOSE(R$1004,IF(ISNUMBER(Datos!R740),AND(OR(R$1005="",Datos!R740&gt;=R$1005),OR(R$1006="",Datos!R740&lt;=R$1006)),FALSE),IF(ISNUMBER(Datos!R740),AND(Datos!R740=INT(Datos!R740),AND(OR(R$1005="",Datos!R740&gt;=R$1005),OR(R$1006="",Datos!R740&lt;=R$1006))),FALSE),OR(ISNUMBER(FIND(";"&amp;UPPER(TRIM(Datos!R740&amp;""))&amp;"=",R$1007)),ISNUMBER(FIND(";"&amp;UPPER(TRIM(Datos!R740&amp;""))&amp;";",R$1007))),OR(UPPER(TRIM(Datos!R740&amp;""))="SÍ",UPPER(TRIM(Datos!R740&amp;""))="SI",UPPER(TRIM(Datos!R740&amp;""))="NO"),IF(ISNUMBER(Datos!R740),AND(OR(R$1005="",Datos!R740&gt;=R$1005),OR(R$1006="",Datos!R740&lt;=R$1006)),FALSE),TRUE))))</f>
        <v>0.0</v>
      </c>
      <c r="S740">
        <f>IF(Datos!S740="",0,IF(AND(S$1008&lt;&gt;"",Datos!S740=S$1008),0,IF(S$1004=0,0,1-CHOOSE(S$1004,IF(ISNUMBER(Datos!S740),AND(OR(S$1005="",Datos!S740&gt;=S$1005),OR(S$1006="",Datos!S740&lt;=S$1006)),FALSE),IF(ISNUMBER(Datos!S740),AND(Datos!S740=INT(Datos!S740),AND(OR(S$1005="",Datos!S740&gt;=S$1005),OR(S$1006="",Datos!S740&lt;=S$1006))),FALSE),OR(ISNUMBER(FIND(";"&amp;UPPER(TRIM(Datos!S740&amp;""))&amp;"=",S$1007)),ISNUMBER(FIND(";"&amp;UPPER(TRIM(Datos!S740&amp;""))&amp;";",S$1007))),OR(UPPER(TRIM(Datos!S740&amp;""))="SÍ",UPPER(TRIM(Datos!S740&amp;""))="SI",UPPER(TRIM(Datos!S740&amp;""))="NO"),IF(ISNUMBER(Datos!S740),AND(OR(S$1005="",Datos!S740&gt;=S$1005),OR(S$1006="",Datos!S740&lt;=S$1006)),FALSE),TRUE))))</f>
        <v>0.0</v>
      </c>
      <c r="T740">
        <f>IF(Datos!T740="",0,IF(AND(T$1008&lt;&gt;"",Datos!T740=T$1008),0,IF(T$1004=0,0,1-CHOOSE(T$1004,IF(ISNUMBER(Datos!T740),AND(OR(T$1005="",Datos!T740&gt;=T$1005),OR(T$1006="",Datos!T740&lt;=T$1006)),FALSE),IF(ISNUMBER(Datos!T740),AND(Datos!T740=INT(Datos!T740),AND(OR(T$1005="",Datos!T740&gt;=T$1005),OR(T$1006="",Datos!T740&lt;=T$1006))),FALSE),OR(ISNUMBER(FIND(";"&amp;UPPER(TRIM(Datos!T740&amp;""))&amp;"=",T$1007)),ISNUMBER(FIND(";"&amp;UPPER(TRIM(Datos!T740&amp;""))&amp;";",T$1007))),OR(UPPER(TRIM(Datos!T740&amp;""))="SÍ",UPPER(TRIM(Datos!T740&amp;""))="SI",UPPER(TRIM(Datos!T740&amp;""))="NO"),IF(ISNUMBER(Datos!T740),AND(OR(T$1005="",Datos!T740&gt;=T$1005),OR(T$1006="",Datos!T740&lt;=T$1006)),FALSE),TRUE))))</f>
        <v>0.0</v>
      </c>
      <c r="U740">
        <f>IF(Datos!U740="",0,IF(AND(U$1008&lt;&gt;"",Datos!U740=U$1008),0,IF(U$1004=0,0,1-CHOOSE(U$1004,IF(ISNUMBER(Datos!U740),AND(OR(U$1005="",Datos!U740&gt;=U$1005),OR(U$1006="",Datos!U740&lt;=U$1006)),FALSE),IF(ISNUMBER(Datos!U740),AND(Datos!U740=INT(Datos!U740),AND(OR(U$1005="",Datos!U740&gt;=U$1005),OR(U$1006="",Datos!U740&lt;=U$1006))),FALSE),OR(ISNUMBER(FIND(";"&amp;UPPER(TRIM(Datos!U740&amp;""))&amp;"=",U$1007)),ISNUMBER(FIND(";"&amp;UPPER(TRIM(Datos!U740&amp;""))&amp;";",U$1007))),OR(UPPER(TRIM(Datos!U740&amp;""))="SÍ",UPPER(TRIM(Datos!U740&amp;""))="SI",UPPER(TRIM(Datos!U740&amp;""))="NO"),IF(ISNUMBER(Datos!U740),AND(OR(U$1005="",Datos!U740&gt;=U$1005),OR(U$1006="",Datos!U740&lt;=U$1006)),FALSE),TRUE))))</f>
        <v>0.0</v>
      </c>
      <c r="V740">
        <f>IF(Datos!V740="",0,IF(AND(V$1008&lt;&gt;"",Datos!V740=V$1008),0,IF(V$1004=0,0,1-CHOOSE(V$1004,IF(ISNUMBER(Datos!V740),AND(OR(V$1005="",Datos!V740&gt;=V$1005),OR(V$1006="",Datos!V740&lt;=V$1006)),FALSE),IF(ISNUMBER(Datos!V740),AND(Datos!V740=INT(Datos!V740),AND(OR(V$1005="",Datos!V740&gt;=V$1005),OR(V$1006="",Datos!V740&lt;=V$1006))),FALSE),OR(ISNUMBER(FIND(";"&amp;UPPER(TRIM(Datos!V740&amp;""))&amp;"=",V$1007)),ISNUMBER(FIND(";"&amp;UPPER(TRIM(Datos!V740&amp;""))&amp;";",V$1007))),OR(UPPER(TRIM(Datos!V740&amp;""))="SÍ",UPPER(TRIM(Datos!V740&amp;""))="SI",UPPER(TRIM(Datos!V740&amp;""))="NO"),IF(ISNUMBER(Datos!V740),AND(OR(V$1005="",Datos!V740&gt;=V$1005),OR(V$1006="",Datos!V740&lt;=V$1006)),FALSE),TRUE))))</f>
        <v>0.0</v>
      </c>
      <c r="W740">
        <f>IF(Datos!W740="",0,IF(AND(W$1008&lt;&gt;"",Datos!W740=W$1008),0,IF(W$1004=0,0,1-CHOOSE(W$1004,IF(ISNUMBER(Datos!W740),AND(OR(W$1005="",Datos!W740&gt;=W$1005),OR(W$1006="",Datos!W740&lt;=W$1006)),FALSE),IF(ISNUMBER(Datos!W740),AND(Datos!W740=INT(Datos!W740),AND(OR(W$1005="",Datos!W740&gt;=W$1005),OR(W$1006="",Datos!W740&lt;=W$1006))),FALSE),OR(ISNUMBER(FIND(";"&amp;UPPER(TRIM(Datos!W740&amp;""))&amp;"=",W$1007)),ISNUMBER(FIND(";"&amp;UPPER(TRIM(Datos!W740&amp;""))&amp;";",W$1007))),OR(UPPER(TRIM(Datos!W740&amp;""))="SÍ",UPPER(TRIM(Datos!W740&amp;""))="SI",UPPER(TRIM(Datos!W740&amp;""))="NO"),IF(ISNUMBER(Datos!W740),AND(OR(W$1005="",Datos!W740&gt;=W$1005),OR(W$1006="",Datos!W740&lt;=W$1006)),FALSE),TRUE))))</f>
        <v>0.0</v>
      </c>
      <c r="X740">
        <f>IF(Datos!X740="",0,IF(AND(X$1008&lt;&gt;"",Datos!X740=X$1008),0,IF(X$1004=0,0,1-CHOOSE(X$1004,IF(ISNUMBER(Datos!X740),AND(OR(X$1005="",Datos!X740&gt;=X$1005),OR(X$1006="",Datos!X740&lt;=X$1006)),FALSE),IF(ISNUMBER(Datos!X740),AND(Datos!X740=INT(Datos!X740),AND(OR(X$1005="",Datos!X740&gt;=X$1005),OR(X$1006="",Datos!X740&lt;=X$1006))),FALSE),OR(ISNUMBER(FIND(";"&amp;UPPER(TRIM(Datos!X740&amp;""))&amp;"=",X$1007)),ISNUMBER(FIND(";"&amp;UPPER(TRIM(Datos!X740&amp;""))&amp;";",X$1007))),OR(UPPER(TRIM(Datos!X740&amp;""))="SÍ",UPPER(TRIM(Datos!X740&amp;""))="SI",UPPER(TRIM(Datos!X740&amp;""))="NO"),IF(ISNUMBER(Datos!X740),AND(OR(X$1005="",Datos!X740&gt;=X$1005),OR(X$1006="",Datos!X740&lt;=X$1006)),FALSE),TRUE))))</f>
        <v>0.0</v>
      </c>
      <c r="Y740">
        <f>IF(Datos!Y740="",0,IF(AND(Y$1008&lt;&gt;"",Datos!Y740=Y$1008),0,IF(Y$1004=0,0,1-CHOOSE(Y$1004,IF(ISNUMBER(Datos!Y740),AND(OR(Y$1005="",Datos!Y740&gt;=Y$1005),OR(Y$1006="",Datos!Y740&lt;=Y$1006)),FALSE),IF(ISNUMBER(Datos!Y740),AND(Datos!Y740=INT(Datos!Y740),AND(OR(Y$1005="",Datos!Y740&gt;=Y$1005),OR(Y$1006="",Datos!Y740&lt;=Y$1006))),FALSE),OR(ISNUMBER(FIND(";"&amp;UPPER(TRIM(Datos!Y740&amp;""))&amp;"=",Y$1007)),ISNUMBER(FIND(";"&amp;UPPER(TRIM(Datos!Y740&amp;""))&amp;";",Y$1007))),OR(UPPER(TRIM(Datos!Y740&amp;""))="SÍ",UPPER(TRIM(Datos!Y740&amp;""))="SI",UPPER(TRIM(Datos!Y740&amp;""))="NO"),IF(ISNUMBER(Datos!Y740),AND(OR(Y$1005="",Datos!Y740&gt;=Y$1005),OR(Y$1006="",Datos!Y740&lt;=Y$1006)),FALSE),TRUE))))</f>
        <v>0.0</v>
      </c>
      <c r="Z740">
        <f>IF(Datos!Z740="",0,IF(AND(Z$1008&lt;&gt;"",Datos!Z740=Z$1008),0,IF(Z$1004=0,0,1-CHOOSE(Z$1004,IF(ISNUMBER(Datos!Z740),AND(OR(Z$1005="",Datos!Z740&gt;=Z$1005),OR(Z$1006="",Datos!Z740&lt;=Z$1006)),FALSE),IF(ISNUMBER(Datos!Z740),AND(Datos!Z740=INT(Datos!Z740),AND(OR(Z$1005="",Datos!Z740&gt;=Z$1005),OR(Z$1006="",Datos!Z740&lt;=Z$1006))),FALSE),OR(ISNUMBER(FIND(";"&amp;UPPER(TRIM(Datos!Z740&amp;""))&amp;"=",Z$1007)),ISNUMBER(FIND(";"&amp;UPPER(TRIM(Datos!Z740&amp;""))&amp;";",Z$1007))),OR(UPPER(TRIM(Datos!Z740&amp;""))="SÍ",UPPER(TRIM(Datos!Z740&amp;""))="SI",UPPER(TRIM(Datos!Z740&amp;""))="NO"),IF(ISNUMBER(Datos!Z740),AND(OR(Z$1005="",Datos!Z740&gt;=Z$1005),OR(Z$1006="",Datos!Z740&lt;=Z$1006)),FALSE),TRUE))))</f>
        <v>0.0</v>
      </c>
      <c r="AA740">
        <f>IF(Datos!AA740="",0,IF(AND(AA$1008&lt;&gt;"",Datos!AA740=AA$1008),0,IF(AA$1004=0,0,1-CHOOSE(AA$1004,IF(ISNUMBER(Datos!AA740),AND(OR(AA$1005="",Datos!AA740&gt;=AA$1005),OR(AA$1006="",Datos!AA740&lt;=AA$1006)),FALSE),IF(ISNUMBER(Datos!AA740),AND(Datos!AA740=INT(Datos!AA740),AND(OR(AA$1005="",Datos!AA740&gt;=AA$1005),OR(AA$1006="",Datos!AA740&lt;=AA$1006))),FALSE),OR(ISNUMBER(FIND(";"&amp;UPPER(TRIM(Datos!AA740&amp;""))&amp;"=",AA$1007)),ISNUMBER(FIND(";"&amp;UPPER(TRIM(Datos!AA740&amp;""))&amp;";",AA$1007))),OR(UPPER(TRIM(Datos!AA740&amp;""))="SÍ",UPPER(TRIM(Datos!AA740&amp;""))="SI",UPPER(TRIM(Datos!AA740&amp;""))="NO"),IF(ISNUMBER(Datos!AA740),AND(OR(AA$1005="",Datos!AA740&gt;=AA$1005),OR(AA$1006="",Datos!AA740&lt;=AA$1006)),FALSE),TRUE))))</f>
        <v>0.0</v>
      </c>
      <c r="AB740">
        <f>IF(Datos!AB740="",0,IF(AND(AB$1008&lt;&gt;"",Datos!AB740=AB$1008),0,IF(AB$1004=0,0,1-CHOOSE(AB$1004,IF(ISNUMBER(Datos!AB740),AND(OR(AB$1005="",Datos!AB740&gt;=AB$1005),OR(AB$1006="",Datos!AB740&lt;=AB$1006)),FALSE),IF(ISNUMBER(Datos!AB740),AND(Datos!AB740=INT(Datos!AB740),AND(OR(AB$1005="",Datos!AB740&gt;=AB$1005),OR(AB$1006="",Datos!AB740&lt;=AB$1006))),FALSE),OR(ISNUMBER(FIND(";"&amp;UPPER(TRIM(Datos!AB740&amp;""))&amp;"=",AB$1007)),ISNUMBER(FIND(";"&amp;UPPER(TRIM(Datos!AB740&amp;""))&amp;";",AB$1007))),OR(UPPER(TRIM(Datos!AB740&amp;""))="SÍ",UPPER(TRIM(Datos!AB740&amp;""))="SI",UPPER(TRIM(Datos!AB740&amp;""))="NO"),IF(ISNUMBER(Datos!AB740),AND(OR(AB$1005="",Datos!AB740&gt;=AB$1005),OR(AB$1006="",Datos!AB740&lt;=AB$1006)),FALSE),TRUE))))</f>
        <v>0.0</v>
      </c>
      <c r="AC740">
        <f>IF(Datos!AC740="",0,IF(AND(AC$1008&lt;&gt;"",Datos!AC740=AC$1008),0,IF(AC$1004=0,0,1-CHOOSE(AC$1004,IF(ISNUMBER(Datos!AC740),AND(OR(AC$1005="",Datos!AC740&gt;=AC$1005),OR(AC$1006="",Datos!AC740&lt;=AC$1006)),FALSE),IF(ISNUMBER(Datos!AC740),AND(Datos!AC740=INT(Datos!AC740),AND(OR(AC$1005="",Datos!AC740&gt;=AC$1005),OR(AC$1006="",Datos!AC740&lt;=AC$1006))),FALSE),OR(ISNUMBER(FIND(";"&amp;UPPER(TRIM(Datos!AC740&amp;""))&amp;"=",AC$1007)),ISNUMBER(FIND(";"&amp;UPPER(TRIM(Datos!AC740&amp;""))&amp;";",AC$1007))),OR(UPPER(TRIM(Datos!AC740&amp;""))="SÍ",UPPER(TRIM(Datos!AC740&amp;""))="SI",UPPER(TRIM(Datos!AC740&amp;""))="NO"),IF(ISNUMBER(Datos!AC740),AND(OR(AC$1005="",Datos!AC740&gt;=AC$1005),OR(AC$1006="",Datos!AC740&lt;=AC$1006)),FALSE),TRUE))))</f>
        <v>0.0</v>
      </c>
      <c r="AD740">
        <f>IF(Datos!AD740="",0,IF(AND(AD$1008&lt;&gt;"",Datos!AD740=AD$1008),0,IF(AD$1004=0,0,1-CHOOSE(AD$1004,IF(ISNUMBER(Datos!AD740),AND(OR(AD$1005="",Datos!AD740&gt;=AD$1005),OR(AD$1006="",Datos!AD740&lt;=AD$1006)),FALSE),IF(ISNUMBER(Datos!AD740),AND(Datos!AD740=INT(Datos!AD740),AND(OR(AD$1005="",Datos!AD740&gt;=AD$1005),OR(AD$1006="",Datos!AD740&lt;=AD$1006))),FALSE),OR(ISNUMBER(FIND(";"&amp;UPPER(TRIM(Datos!AD740&amp;""))&amp;"=",AD$1007)),ISNUMBER(FIND(";"&amp;UPPER(TRIM(Datos!AD740&amp;""))&amp;";",AD$1007))),OR(UPPER(TRIM(Datos!AD740&amp;""))="SÍ",UPPER(TRIM(Datos!AD740&amp;""))="SI",UPPER(TRIM(Datos!AD740&amp;""))="NO"),IF(ISNUMBER(Datos!AD740),AND(OR(AD$1005="",Datos!AD740&gt;=AD$1005),OR(AD$1006="",Datos!AD740&lt;=AD$1006)),FALSE),TRUE))))</f>
        <v>0.0</v>
      </c>
      <c r="AE740">
        <f>IF(Datos!AE740="",0,IF(AND(AE$1008&lt;&gt;"",Datos!AE740=AE$1008),0,IF(AE$1004=0,0,1-CHOOSE(AE$1004,IF(ISNUMBER(Datos!AE740),AND(OR(AE$1005="",Datos!AE740&gt;=AE$1005),OR(AE$1006="",Datos!AE740&lt;=AE$1006)),FALSE),IF(ISNUMBER(Datos!AE740),AND(Datos!AE740=INT(Datos!AE740),AND(OR(AE$1005="",Datos!AE740&gt;=AE$1005),OR(AE$1006="",Datos!AE740&lt;=AE$1006))),FALSE),OR(ISNUMBER(FIND(";"&amp;UPPER(TRIM(Datos!AE740&amp;""))&amp;"=",AE$1007)),ISNUMBER(FIND(";"&amp;UPPER(TRIM(Datos!AE740&amp;""))&amp;";",AE$1007))),OR(UPPER(TRIM(Datos!AE740&amp;""))="SÍ",UPPER(TRIM(Datos!AE740&amp;""))="SI",UPPER(TRIM(Datos!AE740&amp;""))="NO"),IF(ISNUMBER(Datos!AE740),AND(OR(AE$1005="",Datos!AE740&gt;=AE$1005),OR(AE$1006="",Datos!AE740&lt;=AE$1006)),FALSE),TRUE))))</f>
        <v>0.0</v>
      </c>
    </row>
    <row r="741" spans="2:31">
      <c r="B741">
        <f>IF(Datos!B741="",0,IF(AND(B$1008&lt;&gt;"",Datos!B741=B$1008),0,IF(B$1004=0,0,1-CHOOSE(B$1004,IF(ISNUMBER(Datos!B741),AND(OR(B$1005="",Datos!B741&gt;=B$1005),OR(B$1006="",Datos!B741&lt;=B$1006)),FALSE),IF(ISNUMBER(Datos!B741),AND(Datos!B741=INT(Datos!B741),AND(OR(B$1005="",Datos!B741&gt;=B$1005),OR(B$1006="",Datos!B741&lt;=B$1006))),FALSE),OR(ISNUMBER(FIND(";"&amp;UPPER(TRIM(Datos!B741&amp;""))&amp;"=",B$1007)),ISNUMBER(FIND(";"&amp;UPPER(TRIM(Datos!B741&amp;""))&amp;";",B$1007))),OR(UPPER(TRIM(Datos!B741&amp;""))="SÍ",UPPER(TRIM(Datos!B741&amp;""))="SI",UPPER(TRIM(Datos!B741&amp;""))="NO"),IF(ISNUMBER(Datos!B741),AND(OR(B$1005="",Datos!B741&gt;=B$1005),OR(B$1006="",Datos!B741&lt;=B$1006)),FALSE),TRUE))))</f>
        <v>0.0</v>
      </c>
      <c r="C741">
        <f>IF(Datos!C741="",0,IF(AND(C$1008&lt;&gt;"",Datos!C741=C$1008),0,IF(C$1004=0,0,1-CHOOSE(C$1004,IF(ISNUMBER(Datos!C741),AND(OR(C$1005="",Datos!C741&gt;=C$1005),OR(C$1006="",Datos!C741&lt;=C$1006)),FALSE),IF(ISNUMBER(Datos!C741),AND(Datos!C741=INT(Datos!C741),AND(OR(C$1005="",Datos!C741&gt;=C$1005),OR(C$1006="",Datos!C741&lt;=C$1006))),FALSE),OR(ISNUMBER(FIND(";"&amp;UPPER(TRIM(Datos!C741&amp;""))&amp;"=",C$1007)),ISNUMBER(FIND(";"&amp;UPPER(TRIM(Datos!C741&amp;""))&amp;";",C$1007))),OR(UPPER(TRIM(Datos!C741&amp;""))="SÍ",UPPER(TRIM(Datos!C741&amp;""))="SI",UPPER(TRIM(Datos!C741&amp;""))="NO"),IF(ISNUMBER(Datos!C741),AND(OR(C$1005="",Datos!C741&gt;=C$1005),OR(C$1006="",Datos!C741&lt;=C$1006)),FALSE),TRUE))))</f>
        <v>0.0</v>
      </c>
      <c r="D741">
        <f>IF(Datos!D741="",0,IF(AND(D$1008&lt;&gt;"",Datos!D741=D$1008),0,IF(D$1004=0,0,1-CHOOSE(D$1004,IF(ISNUMBER(Datos!D741),AND(OR(D$1005="",Datos!D741&gt;=D$1005),OR(D$1006="",Datos!D741&lt;=D$1006)),FALSE),IF(ISNUMBER(Datos!D741),AND(Datos!D741=INT(Datos!D741),AND(OR(D$1005="",Datos!D741&gt;=D$1005),OR(D$1006="",Datos!D741&lt;=D$1006))),FALSE),OR(ISNUMBER(FIND(";"&amp;UPPER(TRIM(Datos!D741&amp;""))&amp;"=",D$1007)),ISNUMBER(FIND(";"&amp;UPPER(TRIM(Datos!D741&amp;""))&amp;";",D$1007))),OR(UPPER(TRIM(Datos!D741&amp;""))="SÍ",UPPER(TRIM(Datos!D741&amp;""))="SI",UPPER(TRIM(Datos!D741&amp;""))="NO"),IF(ISNUMBER(Datos!D741),AND(OR(D$1005="",Datos!D741&gt;=D$1005),OR(D$1006="",Datos!D741&lt;=D$1006)),FALSE),TRUE))))</f>
        <v>0.0</v>
      </c>
      <c r="E741">
        <f>IF(Datos!E741="",0,IF(AND(E$1008&lt;&gt;"",Datos!E741=E$1008),0,IF(E$1004=0,0,1-CHOOSE(E$1004,IF(ISNUMBER(Datos!E741),AND(OR(E$1005="",Datos!E741&gt;=E$1005),OR(E$1006="",Datos!E741&lt;=E$1006)),FALSE),IF(ISNUMBER(Datos!E741),AND(Datos!E741=INT(Datos!E741),AND(OR(E$1005="",Datos!E741&gt;=E$1005),OR(E$1006="",Datos!E741&lt;=E$1006))),FALSE),OR(ISNUMBER(FIND(";"&amp;UPPER(TRIM(Datos!E741&amp;""))&amp;"=",E$1007)),ISNUMBER(FIND(";"&amp;UPPER(TRIM(Datos!E741&amp;""))&amp;";",E$1007))),OR(UPPER(TRIM(Datos!E741&amp;""))="SÍ",UPPER(TRIM(Datos!E741&amp;""))="SI",UPPER(TRIM(Datos!E741&amp;""))="NO"),IF(ISNUMBER(Datos!E741),AND(OR(E$1005="",Datos!E741&gt;=E$1005),OR(E$1006="",Datos!E741&lt;=E$1006)),FALSE),TRUE))))</f>
        <v>0.0</v>
      </c>
      <c r="F741">
        <f>IF(Datos!F741="",0,IF(AND(F$1008&lt;&gt;"",Datos!F741=F$1008),0,IF(F$1004=0,0,1-CHOOSE(F$1004,IF(ISNUMBER(Datos!F741),AND(OR(F$1005="",Datos!F741&gt;=F$1005),OR(F$1006="",Datos!F741&lt;=F$1006)),FALSE),IF(ISNUMBER(Datos!F741),AND(Datos!F741=INT(Datos!F741),AND(OR(F$1005="",Datos!F741&gt;=F$1005),OR(F$1006="",Datos!F741&lt;=F$1006))),FALSE),OR(ISNUMBER(FIND(";"&amp;UPPER(TRIM(Datos!F741&amp;""))&amp;"=",F$1007)),ISNUMBER(FIND(";"&amp;UPPER(TRIM(Datos!F741&amp;""))&amp;";",F$1007))),OR(UPPER(TRIM(Datos!F741&amp;""))="SÍ",UPPER(TRIM(Datos!F741&amp;""))="SI",UPPER(TRIM(Datos!F741&amp;""))="NO"),IF(ISNUMBER(Datos!F741),AND(OR(F$1005="",Datos!F741&gt;=F$1005),OR(F$1006="",Datos!F741&lt;=F$1006)),FALSE),TRUE))))</f>
        <v>0.0</v>
      </c>
      <c r="G741">
        <f>IF(Datos!G741="",0,IF(AND(G$1008&lt;&gt;"",Datos!G741=G$1008),0,IF(G$1004=0,0,1-CHOOSE(G$1004,IF(ISNUMBER(Datos!G741),AND(OR(G$1005="",Datos!G741&gt;=G$1005),OR(G$1006="",Datos!G741&lt;=G$1006)),FALSE),IF(ISNUMBER(Datos!G741),AND(Datos!G741=INT(Datos!G741),AND(OR(G$1005="",Datos!G741&gt;=G$1005),OR(G$1006="",Datos!G741&lt;=G$1006))),FALSE),OR(ISNUMBER(FIND(";"&amp;UPPER(TRIM(Datos!G741&amp;""))&amp;"=",G$1007)),ISNUMBER(FIND(";"&amp;UPPER(TRIM(Datos!G741&amp;""))&amp;";",G$1007))),OR(UPPER(TRIM(Datos!G741&amp;""))="SÍ",UPPER(TRIM(Datos!G741&amp;""))="SI",UPPER(TRIM(Datos!G741&amp;""))="NO"),IF(ISNUMBER(Datos!G741),AND(OR(G$1005="",Datos!G741&gt;=G$1005),OR(G$1006="",Datos!G741&lt;=G$1006)),FALSE),TRUE))))</f>
        <v>0.0</v>
      </c>
      <c r="H741">
        <f>IF(Datos!H741="",0,IF(AND(H$1008&lt;&gt;"",Datos!H741=H$1008),0,IF(H$1004=0,0,1-CHOOSE(H$1004,IF(ISNUMBER(Datos!H741),AND(OR(H$1005="",Datos!H741&gt;=H$1005),OR(H$1006="",Datos!H741&lt;=H$1006)),FALSE),IF(ISNUMBER(Datos!H741),AND(Datos!H741=INT(Datos!H741),AND(OR(H$1005="",Datos!H741&gt;=H$1005),OR(H$1006="",Datos!H741&lt;=H$1006))),FALSE),OR(ISNUMBER(FIND(";"&amp;UPPER(TRIM(Datos!H741&amp;""))&amp;"=",H$1007)),ISNUMBER(FIND(";"&amp;UPPER(TRIM(Datos!H741&amp;""))&amp;";",H$1007))),OR(UPPER(TRIM(Datos!H741&amp;""))="SÍ",UPPER(TRIM(Datos!H741&amp;""))="SI",UPPER(TRIM(Datos!H741&amp;""))="NO"),IF(ISNUMBER(Datos!H741),AND(OR(H$1005="",Datos!H741&gt;=H$1005),OR(H$1006="",Datos!H741&lt;=H$1006)),FALSE),TRUE))))</f>
        <v>0.0</v>
      </c>
      <c r="I741">
        <f>IF(Datos!I741="",0,IF(AND(I$1008&lt;&gt;"",Datos!I741=I$1008),0,IF(I$1004=0,0,1-CHOOSE(I$1004,IF(ISNUMBER(Datos!I741),AND(OR(I$1005="",Datos!I741&gt;=I$1005),OR(I$1006="",Datos!I741&lt;=I$1006)),FALSE),IF(ISNUMBER(Datos!I741),AND(Datos!I741=INT(Datos!I741),AND(OR(I$1005="",Datos!I741&gt;=I$1005),OR(I$1006="",Datos!I741&lt;=I$1006))),FALSE),OR(ISNUMBER(FIND(";"&amp;UPPER(TRIM(Datos!I741&amp;""))&amp;"=",I$1007)),ISNUMBER(FIND(";"&amp;UPPER(TRIM(Datos!I741&amp;""))&amp;";",I$1007))),OR(UPPER(TRIM(Datos!I741&amp;""))="SÍ",UPPER(TRIM(Datos!I741&amp;""))="SI",UPPER(TRIM(Datos!I741&amp;""))="NO"),IF(ISNUMBER(Datos!I741),AND(OR(I$1005="",Datos!I741&gt;=I$1005),OR(I$1006="",Datos!I741&lt;=I$1006)),FALSE),TRUE))))</f>
        <v>0.0</v>
      </c>
      <c r="J741">
        <f>IF(Datos!J741="",0,IF(AND(J$1008&lt;&gt;"",Datos!J741=J$1008),0,IF(J$1004=0,0,1-CHOOSE(J$1004,IF(ISNUMBER(Datos!J741),AND(OR(J$1005="",Datos!J741&gt;=J$1005),OR(J$1006="",Datos!J741&lt;=J$1006)),FALSE),IF(ISNUMBER(Datos!J741),AND(Datos!J741=INT(Datos!J741),AND(OR(J$1005="",Datos!J741&gt;=J$1005),OR(J$1006="",Datos!J741&lt;=J$1006))),FALSE),OR(ISNUMBER(FIND(";"&amp;UPPER(TRIM(Datos!J741&amp;""))&amp;"=",J$1007)),ISNUMBER(FIND(";"&amp;UPPER(TRIM(Datos!J741&amp;""))&amp;";",J$1007))),OR(UPPER(TRIM(Datos!J741&amp;""))="SÍ",UPPER(TRIM(Datos!J741&amp;""))="SI",UPPER(TRIM(Datos!J741&amp;""))="NO"),IF(ISNUMBER(Datos!J741),AND(OR(J$1005="",Datos!J741&gt;=J$1005),OR(J$1006="",Datos!J741&lt;=J$1006)),FALSE),TRUE))))</f>
        <v>0.0</v>
      </c>
      <c r="K741">
        <f>IF(Datos!K741="",0,IF(AND(K$1008&lt;&gt;"",Datos!K741=K$1008),0,IF(K$1004=0,0,1-CHOOSE(K$1004,IF(ISNUMBER(Datos!K741),AND(OR(K$1005="",Datos!K741&gt;=K$1005),OR(K$1006="",Datos!K741&lt;=K$1006)),FALSE),IF(ISNUMBER(Datos!K741),AND(Datos!K741=INT(Datos!K741),AND(OR(K$1005="",Datos!K741&gt;=K$1005),OR(K$1006="",Datos!K741&lt;=K$1006))),FALSE),OR(ISNUMBER(FIND(";"&amp;UPPER(TRIM(Datos!K741&amp;""))&amp;"=",K$1007)),ISNUMBER(FIND(";"&amp;UPPER(TRIM(Datos!K741&amp;""))&amp;";",K$1007))),OR(UPPER(TRIM(Datos!K741&amp;""))="SÍ",UPPER(TRIM(Datos!K741&amp;""))="SI",UPPER(TRIM(Datos!K741&amp;""))="NO"),IF(ISNUMBER(Datos!K741),AND(OR(K$1005="",Datos!K741&gt;=K$1005),OR(K$1006="",Datos!K741&lt;=K$1006)),FALSE),TRUE))))</f>
        <v>0.0</v>
      </c>
      <c r="L741">
        <f>IF(Datos!L741="",0,IF(AND(L$1008&lt;&gt;"",Datos!L741=L$1008),0,IF(L$1004=0,0,1-CHOOSE(L$1004,IF(ISNUMBER(Datos!L741),AND(OR(L$1005="",Datos!L741&gt;=L$1005),OR(L$1006="",Datos!L741&lt;=L$1006)),FALSE),IF(ISNUMBER(Datos!L741),AND(Datos!L741=INT(Datos!L741),AND(OR(L$1005="",Datos!L741&gt;=L$1005),OR(L$1006="",Datos!L741&lt;=L$1006))),FALSE),OR(ISNUMBER(FIND(";"&amp;UPPER(TRIM(Datos!L741&amp;""))&amp;"=",L$1007)),ISNUMBER(FIND(";"&amp;UPPER(TRIM(Datos!L741&amp;""))&amp;";",L$1007))),OR(UPPER(TRIM(Datos!L741&amp;""))="SÍ",UPPER(TRIM(Datos!L741&amp;""))="SI",UPPER(TRIM(Datos!L741&amp;""))="NO"),IF(ISNUMBER(Datos!L741),AND(OR(L$1005="",Datos!L741&gt;=L$1005),OR(L$1006="",Datos!L741&lt;=L$1006)),FALSE),TRUE))))</f>
        <v>0.0</v>
      </c>
      <c r="M741">
        <f>IF(Datos!M741="",0,IF(AND(M$1008&lt;&gt;"",Datos!M741=M$1008),0,IF(M$1004=0,0,1-CHOOSE(M$1004,IF(ISNUMBER(Datos!M741),AND(OR(M$1005="",Datos!M741&gt;=M$1005),OR(M$1006="",Datos!M741&lt;=M$1006)),FALSE),IF(ISNUMBER(Datos!M741),AND(Datos!M741=INT(Datos!M741),AND(OR(M$1005="",Datos!M741&gt;=M$1005),OR(M$1006="",Datos!M741&lt;=M$1006))),FALSE),OR(ISNUMBER(FIND(";"&amp;UPPER(TRIM(Datos!M741&amp;""))&amp;"=",M$1007)),ISNUMBER(FIND(";"&amp;UPPER(TRIM(Datos!M741&amp;""))&amp;";",M$1007))),OR(UPPER(TRIM(Datos!M741&amp;""))="SÍ",UPPER(TRIM(Datos!M741&amp;""))="SI",UPPER(TRIM(Datos!M741&amp;""))="NO"),IF(ISNUMBER(Datos!M741),AND(OR(M$1005="",Datos!M741&gt;=M$1005),OR(M$1006="",Datos!M741&lt;=M$1006)),FALSE),TRUE))))</f>
        <v>0.0</v>
      </c>
      <c r="N741">
        <f>IF(Datos!N741="",0,IF(AND(N$1008&lt;&gt;"",Datos!N741=N$1008),0,IF(N$1004=0,0,1-CHOOSE(N$1004,IF(ISNUMBER(Datos!N741),AND(OR(N$1005="",Datos!N741&gt;=N$1005),OR(N$1006="",Datos!N741&lt;=N$1006)),FALSE),IF(ISNUMBER(Datos!N741),AND(Datos!N741=INT(Datos!N741),AND(OR(N$1005="",Datos!N741&gt;=N$1005),OR(N$1006="",Datos!N741&lt;=N$1006))),FALSE),OR(ISNUMBER(FIND(";"&amp;UPPER(TRIM(Datos!N741&amp;""))&amp;"=",N$1007)),ISNUMBER(FIND(";"&amp;UPPER(TRIM(Datos!N741&amp;""))&amp;";",N$1007))),OR(UPPER(TRIM(Datos!N741&amp;""))="SÍ",UPPER(TRIM(Datos!N741&amp;""))="SI",UPPER(TRIM(Datos!N741&amp;""))="NO"),IF(ISNUMBER(Datos!N741),AND(OR(N$1005="",Datos!N741&gt;=N$1005),OR(N$1006="",Datos!N741&lt;=N$1006)),FALSE),TRUE))))</f>
        <v>0.0</v>
      </c>
      <c r="O741">
        <f>IF(Datos!O741="",0,IF(AND(O$1008&lt;&gt;"",Datos!O741=O$1008),0,IF(O$1004=0,0,1-CHOOSE(O$1004,IF(ISNUMBER(Datos!O741),AND(OR(O$1005="",Datos!O741&gt;=O$1005),OR(O$1006="",Datos!O741&lt;=O$1006)),FALSE),IF(ISNUMBER(Datos!O741),AND(Datos!O741=INT(Datos!O741),AND(OR(O$1005="",Datos!O741&gt;=O$1005),OR(O$1006="",Datos!O741&lt;=O$1006))),FALSE),OR(ISNUMBER(FIND(";"&amp;UPPER(TRIM(Datos!O741&amp;""))&amp;"=",O$1007)),ISNUMBER(FIND(";"&amp;UPPER(TRIM(Datos!O741&amp;""))&amp;";",O$1007))),OR(UPPER(TRIM(Datos!O741&amp;""))="SÍ",UPPER(TRIM(Datos!O741&amp;""))="SI",UPPER(TRIM(Datos!O741&amp;""))="NO"),IF(ISNUMBER(Datos!O741),AND(OR(O$1005="",Datos!O741&gt;=O$1005),OR(O$1006="",Datos!O741&lt;=O$1006)),FALSE),TRUE))))</f>
        <v>0.0</v>
      </c>
      <c r="P741">
        <f>IF(Datos!P741="",0,IF(AND(P$1008&lt;&gt;"",Datos!P741=P$1008),0,IF(P$1004=0,0,1-CHOOSE(P$1004,IF(ISNUMBER(Datos!P741),AND(OR(P$1005="",Datos!P741&gt;=P$1005),OR(P$1006="",Datos!P741&lt;=P$1006)),FALSE),IF(ISNUMBER(Datos!P741),AND(Datos!P741=INT(Datos!P741),AND(OR(P$1005="",Datos!P741&gt;=P$1005),OR(P$1006="",Datos!P741&lt;=P$1006))),FALSE),OR(ISNUMBER(FIND(";"&amp;UPPER(TRIM(Datos!P741&amp;""))&amp;"=",P$1007)),ISNUMBER(FIND(";"&amp;UPPER(TRIM(Datos!P741&amp;""))&amp;";",P$1007))),OR(UPPER(TRIM(Datos!P741&amp;""))="SÍ",UPPER(TRIM(Datos!P741&amp;""))="SI",UPPER(TRIM(Datos!P741&amp;""))="NO"),IF(ISNUMBER(Datos!P741),AND(OR(P$1005="",Datos!P741&gt;=P$1005),OR(P$1006="",Datos!P741&lt;=P$1006)),FALSE),TRUE))))</f>
        <v>0.0</v>
      </c>
      <c r="Q741">
        <f>IF(Datos!Q741="",0,IF(AND(Q$1008&lt;&gt;"",Datos!Q741=Q$1008),0,IF(Q$1004=0,0,1-CHOOSE(Q$1004,IF(ISNUMBER(Datos!Q741),AND(OR(Q$1005="",Datos!Q741&gt;=Q$1005),OR(Q$1006="",Datos!Q741&lt;=Q$1006)),FALSE),IF(ISNUMBER(Datos!Q741),AND(Datos!Q741=INT(Datos!Q741),AND(OR(Q$1005="",Datos!Q741&gt;=Q$1005),OR(Q$1006="",Datos!Q741&lt;=Q$1006))),FALSE),OR(ISNUMBER(FIND(";"&amp;UPPER(TRIM(Datos!Q741&amp;""))&amp;"=",Q$1007)),ISNUMBER(FIND(";"&amp;UPPER(TRIM(Datos!Q741&amp;""))&amp;";",Q$1007))),OR(UPPER(TRIM(Datos!Q741&amp;""))="SÍ",UPPER(TRIM(Datos!Q741&amp;""))="SI",UPPER(TRIM(Datos!Q741&amp;""))="NO"),IF(ISNUMBER(Datos!Q741),AND(OR(Q$1005="",Datos!Q741&gt;=Q$1005),OR(Q$1006="",Datos!Q741&lt;=Q$1006)),FALSE),TRUE))))</f>
        <v>0.0</v>
      </c>
      <c r="R741">
        <f>IF(Datos!R741="",0,IF(AND(R$1008&lt;&gt;"",Datos!R741=R$1008),0,IF(R$1004=0,0,1-CHOOSE(R$1004,IF(ISNUMBER(Datos!R741),AND(OR(R$1005="",Datos!R741&gt;=R$1005),OR(R$1006="",Datos!R741&lt;=R$1006)),FALSE),IF(ISNUMBER(Datos!R741),AND(Datos!R741=INT(Datos!R741),AND(OR(R$1005="",Datos!R741&gt;=R$1005),OR(R$1006="",Datos!R741&lt;=R$1006))),FALSE),OR(ISNUMBER(FIND(";"&amp;UPPER(TRIM(Datos!R741&amp;""))&amp;"=",R$1007)),ISNUMBER(FIND(";"&amp;UPPER(TRIM(Datos!R741&amp;""))&amp;";",R$1007))),OR(UPPER(TRIM(Datos!R741&amp;""))="SÍ",UPPER(TRIM(Datos!R741&amp;""))="SI",UPPER(TRIM(Datos!R741&amp;""))="NO"),IF(ISNUMBER(Datos!R741),AND(OR(R$1005="",Datos!R741&gt;=R$1005),OR(R$1006="",Datos!R741&lt;=R$1006)),FALSE),TRUE))))</f>
        <v>0.0</v>
      </c>
      <c r="S741">
        <f>IF(Datos!S741="",0,IF(AND(S$1008&lt;&gt;"",Datos!S741=S$1008),0,IF(S$1004=0,0,1-CHOOSE(S$1004,IF(ISNUMBER(Datos!S741),AND(OR(S$1005="",Datos!S741&gt;=S$1005),OR(S$1006="",Datos!S741&lt;=S$1006)),FALSE),IF(ISNUMBER(Datos!S741),AND(Datos!S741=INT(Datos!S741),AND(OR(S$1005="",Datos!S741&gt;=S$1005),OR(S$1006="",Datos!S741&lt;=S$1006))),FALSE),OR(ISNUMBER(FIND(";"&amp;UPPER(TRIM(Datos!S741&amp;""))&amp;"=",S$1007)),ISNUMBER(FIND(";"&amp;UPPER(TRIM(Datos!S741&amp;""))&amp;";",S$1007))),OR(UPPER(TRIM(Datos!S741&amp;""))="SÍ",UPPER(TRIM(Datos!S741&amp;""))="SI",UPPER(TRIM(Datos!S741&amp;""))="NO"),IF(ISNUMBER(Datos!S741),AND(OR(S$1005="",Datos!S741&gt;=S$1005),OR(S$1006="",Datos!S741&lt;=S$1006)),FALSE),TRUE))))</f>
        <v>0.0</v>
      </c>
      <c r="T741">
        <f>IF(Datos!T741="",0,IF(AND(T$1008&lt;&gt;"",Datos!T741=T$1008),0,IF(T$1004=0,0,1-CHOOSE(T$1004,IF(ISNUMBER(Datos!T741),AND(OR(T$1005="",Datos!T741&gt;=T$1005),OR(T$1006="",Datos!T741&lt;=T$1006)),FALSE),IF(ISNUMBER(Datos!T741),AND(Datos!T741=INT(Datos!T741),AND(OR(T$1005="",Datos!T741&gt;=T$1005),OR(T$1006="",Datos!T741&lt;=T$1006))),FALSE),OR(ISNUMBER(FIND(";"&amp;UPPER(TRIM(Datos!T741&amp;""))&amp;"=",T$1007)),ISNUMBER(FIND(";"&amp;UPPER(TRIM(Datos!T741&amp;""))&amp;";",T$1007))),OR(UPPER(TRIM(Datos!T741&amp;""))="SÍ",UPPER(TRIM(Datos!T741&amp;""))="SI",UPPER(TRIM(Datos!T741&amp;""))="NO"),IF(ISNUMBER(Datos!T741),AND(OR(T$1005="",Datos!T741&gt;=T$1005),OR(T$1006="",Datos!T741&lt;=T$1006)),FALSE),TRUE))))</f>
        <v>0.0</v>
      </c>
      <c r="U741">
        <f>IF(Datos!U741="",0,IF(AND(U$1008&lt;&gt;"",Datos!U741=U$1008),0,IF(U$1004=0,0,1-CHOOSE(U$1004,IF(ISNUMBER(Datos!U741),AND(OR(U$1005="",Datos!U741&gt;=U$1005),OR(U$1006="",Datos!U741&lt;=U$1006)),FALSE),IF(ISNUMBER(Datos!U741),AND(Datos!U741=INT(Datos!U741),AND(OR(U$1005="",Datos!U741&gt;=U$1005),OR(U$1006="",Datos!U741&lt;=U$1006))),FALSE),OR(ISNUMBER(FIND(";"&amp;UPPER(TRIM(Datos!U741&amp;""))&amp;"=",U$1007)),ISNUMBER(FIND(";"&amp;UPPER(TRIM(Datos!U741&amp;""))&amp;";",U$1007))),OR(UPPER(TRIM(Datos!U741&amp;""))="SÍ",UPPER(TRIM(Datos!U741&amp;""))="SI",UPPER(TRIM(Datos!U741&amp;""))="NO"),IF(ISNUMBER(Datos!U741),AND(OR(U$1005="",Datos!U741&gt;=U$1005),OR(U$1006="",Datos!U741&lt;=U$1006)),FALSE),TRUE))))</f>
        <v>0.0</v>
      </c>
      <c r="V741">
        <f>IF(Datos!V741="",0,IF(AND(V$1008&lt;&gt;"",Datos!V741=V$1008),0,IF(V$1004=0,0,1-CHOOSE(V$1004,IF(ISNUMBER(Datos!V741),AND(OR(V$1005="",Datos!V741&gt;=V$1005),OR(V$1006="",Datos!V741&lt;=V$1006)),FALSE),IF(ISNUMBER(Datos!V741),AND(Datos!V741=INT(Datos!V741),AND(OR(V$1005="",Datos!V741&gt;=V$1005),OR(V$1006="",Datos!V741&lt;=V$1006))),FALSE),OR(ISNUMBER(FIND(";"&amp;UPPER(TRIM(Datos!V741&amp;""))&amp;"=",V$1007)),ISNUMBER(FIND(";"&amp;UPPER(TRIM(Datos!V741&amp;""))&amp;";",V$1007))),OR(UPPER(TRIM(Datos!V741&amp;""))="SÍ",UPPER(TRIM(Datos!V741&amp;""))="SI",UPPER(TRIM(Datos!V741&amp;""))="NO"),IF(ISNUMBER(Datos!V741),AND(OR(V$1005="",Datos!V741&gt;=V$1005),OR(V$1006="",Datos!V741&lt;=V$1006)),FALSE),TRUE))))</f>
        <v>0.0</v>
      </c>
      <c r="W741">
        <f>IF(Datos!W741="",0,IF(AND(W$1008&lt;&gt;"",Datos!W741=W$1008),0,IF(W$1004=0,0,1-CHOOSE(W$1004,IF(ISNUMBER(Datos!W741),AND(OR(W$1005="",Datos!W741&gt;=W$1005),OR(W$1006="",Datos!W741&lt;=W$1006)),FALSE),IF(ISNUMBER(Datos!W741),AND(Datos!W741=INT(Datos!W741),AND(OR(W$1005="",Datos!W741&gt;=W$1005),OR(W$1006="",Datos!W741&lt;=W$1006))),FALSE),OR(ISNUMBER(FIND(";"&amp;UPPER(TRIM(Datos!W741&amp;""))&amp;"=",W$1007)),ISNUMBER(FIND(";"&amp;UPPER(TRIM(Datos!W741&amp;""))&amp;";",W$1007))),OR(UPPER(TRIM(Datos!W741&amp;""))="SÍ",UPPER(TRIM(Datos!W741&amp;""))="SI",UPPER(TRIM(Datos!W741&amp;""))="NO"),IF(ISNUMBER(Datos!W741),AND(OR(W$1005="",Datos!W741&gt;=W$1005),OR(W$1006="",Datos!W741&lt;=W$1006)),FALSE),TRUE))))</f>
        <v>0.0</v>
      </c>
      <c r="X741">
        <f>IF(Datos!X741="",0,IF(AND(X$1008&lt;&gt;"",Datos!X741=X$1008),0,IF(X$1004=0,0,1-CHOOSE(X$1004,IF(ISNUMBER(Datos!X741),AND(OR(X$1005="",Datos!X741&gt;=X$1005),OR(X$1006="",Datos!X741&lt;=X$1006)),FALSE),IF(ISNUMBER(Datos!X741),AND(Datos!X741=INT(Datos!X741),AND(OR(X$1005="",Datos!X741&gt;=X$1005),OR(X$1006="",Datos!X741&lt;=X$1006))),FALSE),OR(ISNUMBER(FIND(";"&amp;UPPER(TRIM(Datos!X741&amp;""))&amp;"=",X$1007)),ISNUMBER(FIND(";"&amp;UPPER(TRIM(Datos!X741&amp;""))&amp;";",X$1007))),OR(UPPER(TRIM(Datos!X741&amp;""))="SÍ",UPPER(TRIM(Datos!X741&amp;""))="SI",UPPER(TRIM(Datos!X741&amp;""))="NO"),IF(ISNUMBER(Datos!X741),AND(OR(X$1005="",Datos!X741&gt;=X$1005),OR(X$1006="",Datos!X741&lt;=X$1006)),FALSE),TRUE))))</f>
        <v>0.0</v>
      </c>
      <c r="Y741">
        <f>IF(Datos!Y741="",0,IF(AND(Y$1008&lt;&gt;"",Datos!Y741=Y$1008),0,IF(Y$1004=0,0,1-CHOOSE(Y$1004,IF(ISNUMBER(Datos!Y741),AND(OR(Y$1005="",Datos!Y741&gt;=Y$1005),OR(Y$1006="",Datos!Y741&lt;=Y$1006)),FALSE),IF(ISNUMBER(Datos!Y741),AND(Datos!Y741=INT(Datos!Y741),AND(OR(Y$1005="",Datos!Y741&gt;=Y$1005),OR(Y$1006="",Datos!Y741&lt;=Y$1006))),FALSE),OR(ISNUMBER(FIND(";"&amp;UPPER(TRIM(Datos!Y741&amp;""))&amp;"=",Y$1007)),ISNUMBER(FIND(";"&amp;UPPER(TRIM(Datos!Y741&amp;""))&amp;";",Y$1007))),OR(UPPER(TRIM(Datos!Y741&amp;""))="SÍ",UPPER(TRIM(Datos!Y741&amp;""))="SI",UPPER(TRIM(Datos!Y741&amp;""))="NO"),IF(ISNUMBER(Datos!Y741),AND(OR(Y$1005="",Datos!Y741&gt;=Y$1005),OR(Y$1006="",Datos!Y741&lt;=Y$1006)),FALSE),TRUE))))</f>
        <v>0.0</v>
      </c>
      <c r="Z741">
        <f>IF(Datos!Z741="",0,IF(AND(Z$1008&lt;&gt;"",Datos!Z741=Z$1008),0,IF(Z$1004=0,0,1-CHOOSE(Z$1004,IF(ISNUMBER(Datos!Z741),AND(OR(Z$1005="",Datos!Z741&gt;=Z$1005),OR(Z$1006="",Datos!Z741&lt;=Z$1006)),FALSE),IF(ISNUMBER(Datos!Z741),AND(Datos!Z741=INT(Datos!Z741),AND(OR(Z$1005="",Datos!Z741&gt;=Z$1005),OR(Z$1006="",Datos!Z741&lt;=Z$1006))),FALSE),OR(ISNUMBER(FIND(";"&amp;UPPER(TRIM(Datos!Z741&amp;""))&amp;"=",Z$1007)),ISNUMBER(FIND(";"&amp;UPPER(TRIM(Datos!Z741&amp;""))&amp;";",Z$1007))),OR(UPPER(TRIM(Datos!Z741&amp;""))="SÍ",UPPER(TRIM(Datos!Z741&amp;""))="SI",UPPER(TRIM(Datos!Z741&amp;""))="NO"),IF(ISNUMBER(Datos!Z741),AND(OR(Z$1005="",Datos!Z741&gt;=Z$1005),OR(Z$1006="",Datos!Z741&lt;=Z$1006)),FALSE),TRUE))))</f>
        <v>0.0</v>
      </c>
      <c r="AA741">
        <f>IF(Datos!AA741="",0,IF(AND(AA$1008&lt;&gt;"",Datos!AA741=AA$1008),0,IF(AA$1004=0,0,1-CHOOSE(AA$1004,IF(ISNUMBER(Datos!AA741),AND(OR(AA$1005="",Datos!AA741&gt;=AA$1005),OR(AA$1006="",Datos!AA741&lt;=AA$1006)),FALSE),IF(ISNUMBER(Datos!AA741),AND(Datos!AA741=INT(Datos!AA741),AND(OR(AA$1005="",Datos!AA741&gt;=AA$1005),OR(AA$1006="",Datos!AA741&lt;=AA$1006))),FALSE),OR(ISNUMBER(FIND(";"&amp;UPPER(TRIM(Datos!AA741&amp;""))&amp;"=",AA$1007)),ISNUMBER(FIND(";"&amp;UPPER(TRIM(Datos!AA741&amp;""))&amp;";",AA$1007))),OR(UPPER(TRIM(Datos!AA741&amp;""))="SÍ",UPPER(TRIM(Datos!AA741&amp;""))="SI",UPPER(TRIM(Datos!AA741&amp;""))="NO"),IF(ISNUMBER(Datos!AA741),AND(OR(AA$1005="",Datos!AA741&gt;=AA$1005),OR(AA$1006="",Datos!AA741&lt;=AA$1006)),FALSE),TRUE))))</f>
        <v>0.0</v>
      </c>
      <c r="AB741">
        <f>IF(Datos!AB741="",0,IF(AND(AB$1008&lt;&gt;"",Datos!AB741=AB$1008),0,IF(AB$1004=0,0,1-CHOOSE(AB$1004,IF(ISNUMBER(Datos!AB741),AND(OR(AB$1005="",Datos!AB741&gt;=AB$1005),OR(AB$1006="",Datos!AB741&lt;=AB$1006)),FALSE),IF(ISNUMBER(Datos!AB741),AND(Datos!AB741=INT(Datos!AB741),AND(OR(AB$1005="",Datos!AB741&gt;=AB$1005),OR(AB$1006="",Datos!AB741&lt;=AB$1006))),FALSE),OR(ISNUMBER(FIND(";"&amp;UPPER(TRIM(Datos!AB741&amp;""))&amp;"=",AB$1007)),ISNUMBER(FIND(";"&amp;UPPER(TRIM(Datos!AB741&amp;""))&amp;";",AB$1007))),OR(UPPER(TRIM(Datos!AB741&amp;""))="SÍ",UPPER(TRIM(Datos!AB741&amp;""))="SI",UPPER(TRIM(Datos!AB741&amp;""))="NO"),IF(ISNUMBER(Datos!AB741),AND(OR(AB$1005="",Datos!AB741&gt;=AB$1005),OR(AB$1006="",Datos!AB741&lt;=AB$1006)),FALSE),TRUE))))</f>
        <v>0.0</v>
      </c>
      <c r="AC741">
        <f>IF(Datos!AC741="",0,IF(AND(AC$1008&lt;&gt;"",Datos!AC741=AC$1008),0,IF(AC$1004=0,0,1-CHOOSE(AC$1004,IF(ISNUMBER(Datos!AC741),AND(OR(AC$1005="",Datos!AC741&gt;=AC$1005),OR(AC$1006="",Datos!AC741&lt;=AC$1006)),FALSE),IF(ISNUMBER(Datos!AC741),AND(Datos!AC741=INT(Datos!AC741),AND(OR(AC$1005="",Datos!AC741&gt;=AC$1005),OR(AC$1006="",Datos!AC741&lt;=AC$1006))),FALSE),OR(ISNUMBER(FIND(";"&amp;UPPER(TRIM(Datos!AC741&amp;""))&amp;"=",AC$1007)),ISNUMBER(FIND(";"&amp;UPPER(TRIM(Datos!AC741&amp;""))&amp;";",AC$1007))),OR(UPPER(TRIM(Datos!AC741&amp;""))="SÍ",UPPER(TRIM(Datos!AC741&amp;""))="SI",UPPER(TRIM(Datos!AC741&amp;""))="NO"),IF(ISNUMBER(Datos!AC741),AND(OR(AC$1005="",Datos!AC741&gt;=AC$1005),OR(AC$1006="",Datos!AC741&lt;=AC$1006)),FALSE),TRUE))))</f>
        <v>0.0</v>
      </c>
      <c r="AD741">
        <f>IF(Datos!AD741="",0,IF(AND(AD$1008&lt;&gt;"",Datos!AD741=AD$1008),0,IF(AD$1004=0,0,1-CHOOSE(AD$1004,IF(ISNUMBER(Datos!AD741),AND(OR(AD$1005="",Datos!AD741&gt;=AD$1005),OR(AD$1006="",Datos!AD741&lt;=AD$1006)),FALSE),IF(ISNUMBER(Datos!AD741),AND(Datos!AD741=INT(Datos!AD741),AND(OR(AD$1005="",Datos!AD741&gt;=AD$1005),OR(AD$1006="",Datos!AD741&lt;=AD$1006))),FALSE),OR(ISNUMBER(FIND(";"&amp;UPPER(TRIM(Datos!AD741&amp;""))&amp;"=",AD$1007)),ISNUMBER(FIND(";"&amp;UPPER(TRIM(Datos!AD741&amp;""))&amp;";",AD$1007))),OR(UPPER(TRIM(Datos!AD741&amp;""))="SÍ",UPPER(TRIM(Datos!AD741&amp;""))="SI",UPPER(TRIM(Datos!AD741&amp;""))="NO"),IF(ISNUMBER(Datos!AD741),AND(OR(AD$1005="",Datos!AD741&gt;=AD$1005),OR(AD$1006="",Datos!AD741&lt;=AD$1006)),FALSE),TRUE))))</f>
        <v>0.0</v>
      </c>
      <c r="AE741">
        <f>IF(Datos!AE741="",0,IF(AND(AE$1008&lt;&gt;"",Datos!AE741=AE$1008),0,IF(AE$1004=0,0,1-CHOOSE(AE$1004,IF(ISNUMBER(Datos!AE741),AND(OR(AE$1005="",Datos!AE741&gt;=AE$1005),OR(AE$1006="",Datos!AE741&lt;=AE$1006)),FALSE),IF(ISNUMBER(Datos!AE741),AND(Datos!AE741=INT(Datos!AE741),AND(OR(AE$1005="",Datos!AE741&gt;=AE$1005),OR(AE$1006="",Datos!AE741&lt;=AE$1006))),FALSE),OR(ISNUMBER(FIND(";"&amp;UPPER(TRIM(Datos!AE741&amp;""))&amp;"=",AE$1007)),ISNUMBER(FIND(";"&amp;UPPER(TRIM(Datos!AE741&amp;""))&amp;";",AE$1007))),OR(UPPER(TRIM(Datos!AE741&amp;""))="SÍ",UPPER(TRIM(Datos!AE741&amp;""))="SI",UPPER(TRIM(Datos!AE741&amp;""))="NO"),IF(ISNUMBER(Datos!AE741),AND(OR(AE$1005="",Datos!AE741&gt;=AE$1005),OR(AE$1006="",Datos!AE741&lt;=AE$1006)),FALSE),TRUE))))</f>
        <v>0.0</v>
      </c>
    </row>
    <row r="742" spans="2:31">
      <c r="B742">
        <f>IF(Datos!B742="",0,IF(AND(B$1008&lt;&gt;"",Datos!B742=B$1008),0,IF(B$1004=0,0,1-CHOOSE(B$1004,IF(ISNUMBER(Datos!B742),AND(OR(B$1005="",Datos!B742&gt;=B$1005),OR(B$1006="",Datos!B742&lt;=B$1006)),FALSE),IF(ISNUMBER(Datos!B742),AND(Datos!B742=INT(Datos!B742),AND(OR(B$1005="",Datos!B742&gt;=B$1005),OR(B$1006="",Datos!B742&lt;=B$1006))),FALSE),OR(ISNUMBER(FIND(";"&amp;UPPER(TRIM(Datos!B742&amp;""))&amp;"=",B$1007)),ISNUMBER(FIND(";"&amp;UPPER(TRIM(Datos!B742&amp;""))&amp;";",B$1007))),OR(UPPER(TRIM(Datos!B742&amp;""))="SÍ",UPPER(TRIM(Datos!B742&amp;""))="SI",UPPER(TRIM(Datos!B742&amp;""))="NO"),IF(ISNUMBER(Datos!B742),AND(OR(B$1005="",Datos!B742&gt;=B$1005),OR(B$1006="",Datos!B742&lt;=B$1006)),FALSE),TRUE))))</f>
        <v>0.0</v>
      </c>
      <c r="C742">
        <f>IF(Datos!C742="",0,IF(AND(C$1008&lt;&gt;"",Datos!C742=C$1008),0,IF(C$1004=0,0,1-CHOOSE(C$1004,IF(ISNUMBER(Datos!C742),AND(OR(C$1005="",Datos!C742&gt;=C$1005),OR(C$1006="",Datos!C742&lt;=C$1006)),FALSE),IF(ISNUMBER(Datos!C742),AND(Datos!C742=INT(Datos!C742),AND(OR(C$1005="",Datos!C742&gt;=C$1005),OR(C$1006="",Datos!C742&lt;=C$1006))),FALSE),OR(ISNUMBER(FIND(";"&amp;UPPER(TRIM(Datos!C742&amp;""))&amp;"=",C$1007)),ISNUMBER(FIND(";"&amp;UPPER(TRIM(Datos!C742&amp;""))&amp;";",C$1007))),OR(UPPER(TRIM(Datos!C742&amp;""))="SÍ",UPPER(TRIM(Datos!C742&amp;""))="SI",UPPER(TRIM(Datos!C742&amp;""))="NO"),IF(ISNUMBER(Datos!C742),AND(OR(C$1005="",Datos!C742&gt;=C$1005),OR(C$1006="",Datos!C742&lt;=C$1006)),FALSE),TRUE))))</f>
        <v>0.0</v>
      </c>
      <c r="D742">
        <f>IF(Datos!D742="",0,IF(AND(D$1008&lt;&gt;"",Datos!D742=D$1008),0,IF(D$1004=0,0,1-CHOOSE(D$1004,IF(ISNUMBER(Datos!D742),AND(OR(D$1005="",Datos!D742&gt;=D$1005),OR(D$1006="",Datos!D742&lt;=D$1006)),FALSE),IF(ISNUMBER(Datos!D742),AND(Datos!D742=INT(Datos!D742),AND(OR(D$1005="",Datos!D742&gt;=D$1005),OR(D$1006="",Datos!D742&lt;=D$1006))),FALSE),OR(ISNUMBER(FIND(";"&amp;UPPER(TRIM(Datos!D742&amp;""))&amp;"=",D$1007)),ISNUMBER(FIND(";"&amp;UPPER(TRIM(Datos!D742&amp;""))&amp;";",D$1007))),OR(UPPER(TRIM(Datos!D742&amp;""))="SÍ",UPPER(TRIM(Datos!D742&amp;""))="SI",UPPER(TRIM(Datos!D742&amp;""))="NO"),IF(ISNUMBER(Datos!D742),AND(OR(D$1005="",Datos!D742&gt;=D$1005),OR(D$1006="",Datos!D742&lt;=D$1006)),FALSE),TRUE))))</f>
        <v>0.0</v>
      </c>
      <c r="E742">
        <f>IF(Datos!E742="",0,IF(AND(E$1008&lt;&gt;"",Datos!E742=E$1008),0,IF(E$1004=0,0,1-CHOOSE(E$1004,IF(ISNUMBER(Datos!E742),AND(OR(E$1005="",Datos!E742&gt;=E$1005),OR(E$1006="",Datos!E742&lt;=E$1006)),FALSE),IF(ISNUMBER(Datos!E742),AND(Datos!E742=INT(Datos!E742),AND(OR(E$1005="",Datos!E742&gt;=E$1005),OR(E$1006="",Datos!E742&lt;=E$1006))),FALSE),OR(ISNUMBER(FIND(";"&amp;UPPER(TRIM(Datos!E742&amp;""))&amp;"=",E$1007)),ISNUMBER(FIND(";"&amp;UPPER(TRIM(Datos!E742&amp;""))&amp;";",E$1007))),OR(UPPER(TRIM(Datos!E742&amp;""))="SÍ",UPPER(TRIM(Datos!E742&amp;""))="SI",UPPER(TRIM(Datos!E742&amp;""))="NO"),IF(ISNUMBER(Datos!E742),AND(OR(E$1005="",Datos!E742&gt;=E$1005),OR(E$1006="",Datos!E742&lt;=E$1006)),FALSE),TRUE))))</f>
        <v>0.0</v>
      </c>
      <c r="F742">
        <f>IF(Datos!F742="",0,IF(AND(F$1008&lt;&gt;"",Datos!F742=F$1008),0,IF(F$1004=0,0,1-CHOOSE(F$1004,IF(ISNUMBER(Datos!F742),AND(OR(F$1005="",Datos!F742&gt;=F$1005),OR(F$1006="",Datos!F742&lt;=F$1006)),FALSE),IF(ISNUMBER(Datos!F742),AND(Datos!F742=INT(Datos!F742),AND(OR(F$1005="",Datos!F742&gt;=F$1005),OR(F$1006="",Datos!F742&lt;=F$1006))),FALSE),OR(ISNUMBER(FIND(";"&amp;UPPER(TRIM(Datos!F742&amp;""))&amp;"=",F$1007)),ISNUMBER(FIND(";"&amp;UPPER(TRIM(Datos!F742&amp;""))&amp;";",F$1007))),OR(UPPER(TRIM(Datos!F742&amp;""))="SÍ",UPPER(TRIM(Datos!F742&amp;""))="SI",UPPER(TRIM(Datos!F742&amp;""))="NO"),IF(ISNUMBER(Datos!F742),AND(OR(F$1005="",Datos!F742&gt;=F$1005),OR(F$1006="",Datos!F742&lt;=F$1006)),FALSE),TRUE))))</f>
        <v>0.0</v>
      </c>
      <c r="G742">
        <f>IF(Datos!G742="",0,IF(AND(G$1008&lt;&gt;"",Datos!G742=G$1008),0,IF(G$1004=0,0,1-CHOOSE(G$1004,IF(ISNUMBER(Datos!G742),AND(OR(G$1005="",Datos!G742&gt;=G$1005),OR(G$1006="",Datos!G742&lt;=G$1006)),FALSE),IF(ISNUMBER(Datos!G742),AND(Datos!G742=INT(Datos!G742),AND(OR(G$1005="",Datos!G742&gt;=G$1005),OR(G$1006="",Datos!G742&lt;=G$1006))),FALSE),OR(ISNUMBER(FIND(";"&amp;UPPER(TRIM(Datos!G742&amp;""))&amp;"=",G$1007)),ISNUMBER(FIND(";"&amp;UPPER(TRIM(Datos!G742&amp;""))&amp;";",G$1007))),OR(UPPER(TRIM(Datos!G742&amp;""))="SÍ",UPPER(TRIM(Datos!G742&amp;""))="SI",UPPER(TRIM(Datos!G742&amp;""))="NO"),IF(ISNUMBER(Datos!G742),AND(OR(G$1005="",Datos!G742&gt;=G$1005),OR(G$1006="",Datos!G742&lt;=G$1006)),FALSE),TRUE))))</f>
        <v>0.0</v>
      </c>
      <c r="H742">
        <f>IF(Datos!H742="",0,IF(AND(H$1008&lt;&gt;"",Datos!H742=H$1008),0,IF(H$1004=0,0,1-CHOOSE(H$1004,IF(ISNUMBER(Datos!H742),AND(OR(H$1005="",Datos!H742&gt;=H$1005),OR(H$1006="",Datos!H742&lt;=H$1006)),FALSE),IF(ISNUMBER(Datos!H742),AND(Datos!H742=INT(Datos!H742),AND(OR(H$1005="",Datos!H742&gt;=H$1005),OR(H$1006="",Datos!H742&lt;=H$1006))),FALSE),OR(ISNUMBER(FIND(";"&amp;UPPER(TRIM(Datos!H742&amp;""))&amp;"=",H$1007)),ISNUMBER(FIND(";"&amp;UPPER(TRIM(Datos!H742&amp;""))&amp;";",H$1007))),OR(UPPER(TRIM(Datos!H742&amp;""))="SÍ",UPPER(TRIM(Datos!H742&amp;""))="SI",UPPER(TRIM(Datos!H742&amp;""))="NO"),IF(ISNUMBER(Datos!H742),AND(OR(H$1005="",Datos!H742&gt;=H$1005),OR(H$1006="",Datos!H742&lt;=H$1006)),FALSE),TRUE))))</f>
        <v>0.0</v>
      </c>
      <c r="I742">
        <f>IF(Datos!I742="",0,IF(AND(I$1008&lt;&gt;"",Datos!I742=I$1008),0,IF(I$1004=0,0,1-CHOOSE(I$1004,IF(ISNUMBER(Datos!I742),AND(OR(I$1005="",Datos!I742&gt;=I$1005),OR(I$1006="",Datos!I742&lt;=I$1006)),FALSE),IF(ISNUMBER(Datos!I742),AND(Datos!I742=INT(Datos!I742),AND(OR(I$1005="",Datos!I742&gt;=I$1005),OR(I$1006="",Datos!I742&lt;=I$1006))),FALSE),OR(ISNUMBER(FIND(";"&amp;UPPER(TRIM(Datos!I742&amp;""))&amp;"=",I$1007)),ISNUMBER(FIND(";"&amp;UPPER(TRIM(Datos!I742&amp;""))&amp;";",I$1007))),OR(UPPER(TRIM(Datos!I742&amp;""))="SÍ",UPPER(TRIM(Datos!I742&amp;""))="SI",UPPER(TRIM(Datos!I742&amp;""))="NO"),IF(ISNUMBER(Datos!I742),AND(OR(I$1005="",Datos!I742&gt;=I$1005),OR(I$1006="",Datos!I742&lt;=I$1006)),FALSE),TRUE))))</f>
        <v>0.0</v>
      </c>
      <c r="J742">
        <f>IF(Datos!J742="",0,IF(AND(J$1008&lt;&gt;"",Datos!J742=J$1008),0,IF(J$1004=0,0,1-CHOOSE(J$1004,IF(ISNUMBER(Datos!J742),AND(OR(J$1005="",Datos!J742&gt;=J$1005),OR(J$1006="",Datos!J742&lt;=J$1006)),FALSE),IF(ISNUMBER(Datos!J742),AND(Datos!J742=INT(Datos!J742),AND(OR(J$1005="",Datos!J742&gt;=J$1005),OR(J$1006="",Datos!J742&lt;=J$1006))),FALSE),OR(ISNUMBER(FIND(";"&amp;UPPER(TRIM(Datos!J742&amp;""))&amp;"=",J$1007)),ISNUMBER(FIND(";"&amp;UPPER(TRIM(Datos!J742&amp;""))&amp;";",J$1007))),OR(UPPER(TRIM(Datos!J742&amp;""))="SÍ",UPPER(TRIM(Datos!J742&amp;""))="SI",UPPER(TRIM(Datos!J742&amp;""))="NO"),IF(ISNUMBER(Datos!J742),AND(OR(J$1005="",Datos!J742&gt;=J$1005),OR(J$1006="",Datos!J742&lt;=J$1006)),FALSE),TRUE))))</f>
        <v>0.0</v>
      </c>
      <c r="K742">
        <f>IF(Datos!K742="",0,IF(AND(K$1008&lt;&gt;"",Datos!K742=K$1008),0,IF(K$1004=0,0,1-CHOOSE(K$1004,IF(ISNUMBER(Datos!K742),AND(OR(K$1005="",Datos!K742&gt;=K$1005),OR(K$1006="",Datos!K742&lt;=K$1006)),FALSE),IF(ISNUMBER(Datos!K742),AND(Datos!K742=INT(Datos!K742),AND(OR(K$1005="",Datos!K742&gt;=K$1005),OR(K$1006="",Datos!K742&lt;=K$1006))),FALSE),OR(ISNUMBER(FIND(";"&amp;UPPER(TRIM(Datos!K742&amp;""))&amp;"=",K$1007)),ISNUMBER(FIND(";"&amp;UPPER(TRIM(Datos!K742&amp;""))&amp;";",K$1007))),OR(UPPER(TRIM(Datos!K742&amp;""))="SÍ",UPPER(TRIM(Datos!K742&amp;""))="SI",UPPER(TRIM(Datos!K742&amp;""))="NO"),IF(ISNUMBER(Datos!K742),AND(OR(K$1005="",Datos!K742&gt;=K$1005),OR(K$1006="",Datos!K742&lt;=K$1006)),FALSE),TRUE))))</f>
        <v>0.0</v>
      </c>
      <c r="L742">
        <f>IF(Datos!L742="",0,IF(AND(L$1008&lt;&gt;"",Datos!L742=L$1008),0,IF(L$1004=0,0,1-CHOOSE(L$1004,IF(ISNUMBER(Datos!L742),AND(OR(L$1005="",Datos!L742&gt;=L$1005),OR(L$1006="",Datos!L742&lt;=L$1006)),FALSE),IF(ISNUMBER(Datos!L742),AND(Datos!L742=INT(Datos!L742),AND(OR(L$1005="",Datos!L742&gt;=L$1005),OR(L$1006="",Datos!L742&lt;=L$1006))),FALSE),OR(ISNUMBER(FIND(";"&amp;UPPER(TRIM(Datos!L742&amp;""))&amp;"=",L$1007)),ISNUMBER(FIND(";"&amp;UPPER(TRIM(Datos!L742&amp;""))&amp;";",L$1007))),OR(UPPER(TRIM(Datos!L742&amp;""))="SÍ",UPPER(TRIM(Datos!L742&amp;""))="SI",UPPER(TRIM(Datos!L742&amp;""))="NO"),IF(ISNUMBER(Datos!L742),AND(OR(L$1005="",Datos!L742&gt;=L$1005),OR(L$1006="",Datos!L742&lt;=L$1006)),FALSE),TRUE))))</f>
        <v>0.0</v>
      </c>
      <c r="M742">
        <f>IF(Datos!M742="",0,IF(AND(M$1008&lt;&gt;"",Datos!M742=M$1008),0,IF(M$1004=0,0,1-CHOOSE(M$1004,IF(ISNUMBER(Datos!M742),AND(OR(M$1005="",Datos!M742&gt;=M$1005),OR(M$1006="",Datos!M742&lt;=M$1006)),FALSE),IF(ISNUMBER(Datos!M742),AND(Datos!M742=INT(Datos!M742),AND(OR(M$1005="",Datos!M742&gt;=M$1005),OR(M$1006="",Datos!M742&lt;=M$1006))),FALSE),OR(ISNUMBER(FIND(";"&amp;UPPER(TRIM(Datos!M742&amp;""))&amp;"=",M$1007)),ISNUMBER(FIND(";"&amp;UPPER(TRIM(Datos!M742&amp;""))&amp;";",M$1007))),OR(UPPER(TRIM(Datos!M742&amp;""))="SÍ",UPPER(TRIM(Datos!M742&amp;""))="SI",UPPER(TRIM(Datos!M742&amp;""))="NO"),IF(ISNUMBER(Datos!M742),AND(OR(M$1005="",Datos!M742&gt;=M$1005),OR(M$1006="",Datos!M742&lt;=M$1006)),FALSE),TRUE))))</f>
        <v>0.0</v>
      </c>
      <c r="N742">
        <f>IF(Datos!N742="",0,IF(AND(N$1008&lt;&gt;"",Datos!N742=N$1008),0,IF(N$1004=0,0,1-CHOOSE(N$1004,IF(ISNUMBER(Datos!N742),AND(OR(N$1005="",Datos!N742&gt;=N$1005),OR(N$1006="",Datos!N742&lt;=N$1006)),FALSE),IF(ISNUMBER(Datos!N742),AND(Datos!N742=INT(Datos!N742),AND(OR(N$1005="",Datos!N742&gt;=N$1005),OR(N$1006="",Datos!N742&lt;=N$1006))),FALSE),OR(ISNUMBER(FIND(";"&amp;UPPER(TRIM(Datos!N742&amp;""))&amp;"=",N$1007)),ISNUMBER(FIND(";"&amp;UPPER(TRIM(Datos!N742&amp;""))&amp;";",N$1007))),OR(UPPER(TRIM(Datos!N742&amp;""))="SÍ",UPPER(TRIM(Datos!N742&amp;""))="SI",UPPER(TRIM(Datos!N742&amp;""))="NO"),IF(ISNUMBER(Datos!N742),AND(OR(N$1005="",Datos!N742&gt;=N$1005),OR(N$1006="",Datos!N742&lt;=N$1006)),FALSE),TRUE))))</f>
        <v>0.0</v>
      </c>
      <c r="O742">
        <f>IF(Datos!O742="",0,IF(AND(O$1008&lt;&gt;"",Datos!O742=O$1008),0,IF(O$1004=0,0,1-CHOOSE(O$1004,IF(ISNUMBER(Datos!O742),AND(OR(O$1005="",Datos!O742&gt;=O$1005),OR(O$1006="",Datos!O742&lt;=O$1006)),FALSE),IF(ISNUMBER(Datos!O742),AND(Datos!O742=INT(Datos!O742),AND(OR(O$1005="",Datos!O742&gt;=O$1005),OR(O$1006="",Datos!O742&lt;=O$1006))),FALSE),OR(ISNUMBER(FIND(";"&amp;UPPER(TRIM(Datos!O742&amp;""))&amp;"=",O$1007)),ISNUMBER(FIND(";"&amp;UPPER(TRIM(Datos!O742&amp;""))&amp;";",O$1007))),OR(UPPER(TRIM(Datos!O742&amp;""))="SÍ",UPPER(TRIM(Datos!O742&amp;""))="SI",UPPER(TRIM(Datos!O742&amp;""))="NO"),IF(ISNUMBER(Datos!O742),AND(OR(O$1005="",Datos!O742&gt;=O$1005),OR(O$1006="",Datos!O742&lt;=O$1006)),FALSE),TRUE))))</f>
        <v>0.0</v>
      </c>
      <c r="P742">
        <f>IF(Datos!P742="",0,IF(AND(P$1008&lt;&gt;"",Datos!P742=P$1008),0,IF(P$1004=0,0,1-CHOOSE(P$1004,IF(ISNUMBER(Datos!P742),AND(OR(P$1005="",Datos!P742&gt;=P$1005),OR(P$1006="",Datos!P742&lt;=P$1006)),FALSE),IF(ISNUMBER(Datos!P742),AND(Datos!P742=INT(Datos!P742),AND(OR(P$1005="",Datos!P742&gt;=P$1005),OR(P$1006="",Datos!P742&lt;=P$1006))),FALSE),OR(ISNUMBER(FIND(";"&amp;UPPER(TRIM(Datos!P742&amp;""))&amp;"=",P$1007)),ISNUMBER(FIND(";"&amp;UPPER(TRIM(Datos!P742&amp;""))&amp;";",P$1007))),OR(UPPER(TRIM(Datos!P742&amp;""))="SÍ",UPPER(TRIM(Datos!P742&amp;""))="SI",UPPER(TRIM(Datos!P742&amp;""))="NO"),IF(ISNUMBER(Datos!P742),AND(OR(P$1005="",Datos!P742&gt;=P$1005),OR(P$1006="",Datos!P742&lt;=P$1006)),FALSE),TRUE))))</f>
        <v>0.0</v>
      </c>
      <c r="Q742">
        <f>IF(Datos!Q742="",0,IF(AND(Q$1008&lt;&gt;"",Datos!Q742=Q$1008),0,IF(Q$1004=0,0,1-CHOOSE(Q$1004,IF(ISNUMBER(Datos!Q742),AND(OR(Q$1005="",Datos!Q742&gt;=Q$1005),OR(Q$1006="",Datos!Q742&lt;=Q$1006)),FALSE),IF(ISNUMBER(Datos!Q742),AND(Datos!Q742=INT(Datos!Q742),AND(OR(Q$1005="",Datos!Q742&gt;=Q$1005),OR(Q$1006="",Datos!Q742&lt;=Q$1006))),FALSE),OR(ISNUMBER(FIND(";"&amp;UPPER(TRIM(Datos!Q742&amp;""))&amp;"=",Q$1007)),ISNUMBER(FIND(";"&amp;UPPER(TRIM(Datos!Q742&amp;""))&amp;";",Q$1007))),OR(UPPER(TRIM(Datos!Q742&amp;""))="SÍ",UPPER(TRIM(Datos!Q742&amp;""))="SI",UPPER(TRIM(Datos!Q742&amp;""))="NO"),IF(ISNUMBER(Datos!Q742),AND(OR(Q$1005="",Datos!Q742&gt;=Q$1005),OR(Q$1006="",Datos!Q742&lt;=Q$1006)),FALSE),TRUE))))</f>
        <v>0.0</v>
      </c>
      <c r="R742">
        <f>IF(Datos!R742="",0,IF(AND(R$1008&lt;&gt;"",Datos!R742=R$1008),0,IF(R$1004=0,0,1-CHOOSE(R$1004,IF(ISNUMBER(Datos!R742),AND(OR(R$1005="",Datos!R742&gt;=R$1005),OR(R$1006="",Datos!R742&lt;=R$1006)),FALSE),IF(ISNUMBER(Datos!R742),AND(Datos!R742=INT(Datos!R742),AND(OR(R$1005="",Datos!R742&gt;=R$1005),OR(R$1006="",Datos!R742&lt;=R$1006))),FALSE),OR(ISNUMBER(FIND(";"&amp;UPPER(TRIM(Datos!R742&amp;""))&amp;"=",R$1007)),ISNUMBER(FIND(";"&amp;UPPER(TRIM(Datos!R742&amp;""))&amp;";",R$1007))),OR(UPPER(TRIM(Datos!R742&amp;""))="SÍ",UPPER(TRIM(Datos!R742&amp;""))="SI",UPPER(TRIM(Datos!R742&amp;""))="NO"),IF(ISNUMBER(Datos!R742),AND(OR(R$1005="",Datos!R742&gt;=R$1005),OR(R$1006="",Datos!R742&lt;=R$1006)),FALSE),TRUE))))</f>
        <v>0.0</v>
      </c>
      <c r="S742">
        <f>IF(Datos!S742="",0,IF(AND(S$1008&lt;&gt;"",Datos!S742=S$1008),0,IF(S$1004=0,0,1-CHOOSE(S$1004,IF(ISNUMBER(Datos!S742),AND(OR(S$1005="",Datos!S742&gt;=S$1005),OR(S$1006="",Datos!S742&lt;=S$1006)),FALSE),IF(ISNUMBER(Datos!S742),AND(Datos!S742=INT(Datos!S742),AND(OR(S$1005="",Datos!S742&gt;=S$1005),OR(S$1006="",Datos!S742&lt;=S$1006))),FALSE),OR(ISNUMBER(FIND(";"&amp;UPPER(TRIM(Datos!S742&amp;""))&amp;"=",S$1007)),ISNUMBER(FIND(";"&amp;UPPER(TRIM(Datos!S742&amp;""))&amp;";",S$1007))),OR(UPPER(TRIM(Datos!S742&amp;""))="SÍ",UPPER(TRIM(Datos!S742&amp;""))="SI",UPPER(TRIM(Datos!S742&amp;""))="NO"),IF(ISNUMBER(Datos!S742),AND(OR(S$1005="",Datos!S742&gt;=S$1005),OR(S$1006="",Datos!S742&lt;=S$1006)),FALSE),TRUE))))</f>
        <v>0.0</v>
      </c>
      <c r="T742">
        <f>IF(Datos!T742="",0,IF(AND(T$1008&lt;&gt;"",Datos!T742=T$1008),0,IF(T$1004=0,0,1-CHOOSE(T$1004,IF(ISNUMBER(Datos!T742),AND(OR(T$1005="",Datos!T742&gt;=T$1005),OR(T$1006="",Datos!T742&lt;=T$1006)),FALSE),IF(ISNUMBER(Datos!T742),AND(Datos!T742=INT(Datos!T742),AND(OR(T$1005="",Datos!T742&gt;=T$1005),OR(T$1006="",Datos!T742&lt;=T$1006))),FALSE),OR(ISNUMBER(FIND(";"&amp;UPPER(TRIM(Datos!T742&amp;""))&amp;"=",T$1007)),ISNUMBER(FIND(";"&amp;UPPER(TRIM(Datos!T742&amp;""))&amp;";",T$1007))),OR(UPPER(TRIM(Datos!T742&amp;""))="SÍ",UPPER(TRIM(Datos!T742&amp;""))="SI",UPPER(TRIM(Datos!T742&amp;""))="NO"),IF(ISNUMBER(Datos!T742),AND(OR(T$1005="",Datos!T742&gt;=T$1005),OR(T$1006="",Datos!T742&lt;=T$1006)),FALSE),TRUE))))</f>
        <v>0.0</v>
      </c>
      <c r="U742">
        <f>IF(Datos!U742="",0,IF(AND(U$1008&lt;&gt;"",Datos!U742=U$1008),0,IF(U$1004=0,0,1-CHOOSE(U$1004,IF(ISNUMBER(Datos!U742),AND(OR(U$1005="",Datos!U742&gt;=U$1005),OR(U$1006="",Datos!U742&lt;=U$1006)),FALSE),IF(ISNUMBER(Datos!U742),AND(Datos!U742=INT(Datos!U742),AND(OR(U$1005="",Datos!U742&gt;=U$1005),OR(U$1006="",Datos!U742&lt;=U$1006))),FALSE),OR(ISNUMBER(FIND(";"&amp;UPPER(TRIM(Datos!U742&amp;""))&amp;"=",U$1007)),ISNUMBER(FIND(";"&amp;UPPER(TRIM(Datos!U742&amp;""))&amp;";",U$1007))),OR(UPPER(TRIM(Datos!U742&amp;""))="SÍ",UPPER(TRIM(Datos!U742&amp;""))="SI",UPPER(TRIM(Datos!U742&amp;""))="NO"),IF(ISNUMBER(Datos!U742),AND(OR(U$1005="",Datos!U742&gt;=U$1005),OR(U$1006="",Datos!U742&lt;=U$1006)),FALSE),TRUE))))</f>
        <v>0.0</v>
      </c>
      <c r="V742">
        <f>IF(Datos!V742="",0,IF(AND(V$1008&lt;&gt;"",Datos!V742=V$1008),0,IF(V$1004=0,0,1-CHOOSE(V$1004,IF(ISNUMBER(Datos!V742),AND(OR(V$1005="",Datos!V742&gt;=V$1005),OR(V$1006="",Datos!V742&lt;=V$1006)),FALSE),IF(ISNUMBER(Datos!V742),AND(Datos!V742=INT(Datos!V742),AND(OR(V$1005="",Datos!V742&gt;=V$1005),OR(V$1006="",Datos!V742&lt;=V$1006))),FALSE),OR(ISNUMBER(FIND(";"&amp;UPPER(TRIM(Datos!V742&amp;""))&amp;"=",V$1007)),ISNUMBER(FIND(";"&amp;UPPER(TRIM(Datos!V742&amp;""))&amp;";",V$1007))),OR(UPPER(TRIM(Datos!V742&amp;""))="SÍ",UPPER(TRIM(Datos!V742&amp;""))="SI",UPPER(TRIM(Datos!V742&amp;""))="NO"),IF(ISNUMBER(Datos!V742),AND(OR(V$1005="",Datos!V742&gt;=V$1005),OR(V$1006="",Datos!V742&lt;=V$1006)),FALSE),TRUE))))</f>
        <v>0.0</v>
      </c>
      <c r="W742">
        <f>IF(Datos!W742="",0,IF(AND(W$1008&lt;&gt;"",Datos!W742=W$1008),0,IF(W$1004=0,0,1-CHOOSE(W$1004,IF(ISNUMBER(Datos!W742),AND(OR(W$1005="",Datos!W742&gt;=W$1005),OR(W$1006="",Datos!W742&lt;=W$1006)),FALSE),IF(ISNUMBER(Datos!W742),AND(Datos!W742=INT(Datos!W742),AND(OR(W$1005="",Datos!W742&gt;=W$1005),OR(W$1006="",Datos!W742&lt;=W$1006))),FALSE),OR(ISNUMBER(FIND(";"&amp;UPPER(TRIM(Datos!W742&amp;""))&amp;"=",W$1007)),ISNUMBER(FIND(";"&amp;UPPER(TRIM(Datos!W742&amp;""))&amp;";",W$1007))),OR(UPPER(TRIM(Datos!W742&amp;""))="SÍ",UPPER(TRIM(Datos!W742&amp;""))="SI",UPPER(TRIM(Datos!W742&amp;""))="NO"),IF(ISNUMBER(Datos!W742),AND(OR(W$1005="",Datos!W742&gt;=W$1005),OR(W$1006="",Datos!W742&lt;=W$1006)),FALSE),TRUE))))</f>
        <v>0.0</v>
      </c>
      <c r="X742">
        <f>IF(Datos!X742="",0,IF(AND(X$1008&lt;&gt;"",Datos!X742=X$1008),0,IF(X$1004=0,0,1-CHOOSE(X$1004,IF(ISNUMBER(Datos!X742),AND(OR(X$1005="",Datos!X742&gt;=X$1005),OR(X$1006="",Datos!X742&lt;=X$1006)),FALSE),IF(ISNUMBER(Datos!X742),AND(Datos!X742=INT(Datos!X742),AND(OR(X$1005="",Datos!X742&gt;=X$1005),OR(X$1006="",Datos!X742&lt;=X$1006))),FALSE),OR(ISNUMBER(FIND(";"&amp;UPPER(TRIM(Datos!X742&amp;""))&amp;"=",X$1007)),ISNUMBER(FIND(";"&amp;UPPER(TRIM(Datos!X742&amp;""))&amp;";",X$1007))),OR(UPPER(TRIM(Datos!X742&amp;""))="SÍ",UPPER(TRIM(Datos!X742&amp;""))="SI",UPPER(TRIM(Datos!X742&amp;""))="NO"),IF(ISNUMBER(Datos!X742),AND(OR(X$1005="",Datos!X742&gt;=X$1005),OR(X$1006="",Datos!X742&lt;=X$1006)),FALSE),TRUE))))</f>
        <v>0.0</v>
      </c>
      <c r="Y742">
        <f>IF(Datos!Y742="",0,IF(AND(Y$1008&lt;&gt;"",Datos!Y742=Y$1008),0,IF(Y$1004=0,0,1-CHOOSE(Y$1004,IF(ISNUMBER(Datos!Y742),AND(OR(Y$1005="",Datos!Y742&gt;=Y$1005),OR(Y$1006="",Datos!Y742&lt;=Y$1006)),FALSE),IF(ISNUMBER(Datos!Y742),AND(Datos!Y742=INT(Datos!Y742),AND(OR(Y$1005="",Datos!Y742&gt;=Y$1005),OR(Y$1006="",Datos!Y742&lt;=Y$1006))),FALSE),OR(ISNUMBER(FIND(";"&amp;UPPER(TRIM(Datos!Y742&amp;""))&amp;"=",Y$1007)),ISNUMBER(FIND(";"&amp;UPPER(TRIM(Datos!Y742&amp;""))&amp;";",Y$1007))),OR(UPPER(TRIM(Datos!Y742&amp;""))="SÍ",UPPER(TRIM(Datos!Y742&amp;""))="SI",UPPER(TRIM(Datos!Y742&amp;""))="NO"),IF(ISNUMBER(Datos!Y742),AND(OR(Y$1005="",Datos!Y742&gt;=Y$1005),OR(Y$1006="",Datos!Y742&lt;=Y$1006)),FALSE),TRUE))))</f>
        <v>0.0</v>
      </c>
      <c r="Z742">
        <f>IF(Datos!Z742="",0,IF(AND(Z$1008&lt;&gt;"",Datos!Z742=Z$1008),0,IF(Z$1004=0,0,1-CHOOSE(Z$1004,IF(ISNUMBER(Datos!Z742),AND(OR(Z$1005="",Datos!Z742&gt;=Z$1005),OR(Z$1006="",Datos!Z742&lt;=Z$1006)),FALSE),IF(ISNUMBER(Datos!Z742),AND(Datos!Z742=INT(Datos!Z742),AND(OR(Z$1005="",Datos!Z742&gt;=Z$1005),OR(Z$1006="",Datos!Z742&lt;=Z$1006))),FALSE),OR(ISNUMBER(FIND(";"&amp;UPPER(TRIM(Datos!Z742&amp;""))&amp;"=",Z$1007)),ISNUMBER(FIND(";"&amp;UPPER(TRIM(Datos!Z742&amp;""))&amp;";",Z$1007))),OR(UPPER(TRIM(Datos!Z742&amp;""))="SÍ",UPPER(TRIM(Datos!Z742&amp;""))="SI",UPPER(TRIM(Datos!Z742&amp;""))="NO"),IF(ISNUMBER(Datos!Z742),AND(OR(Z$1005="",Datos!Z742&gt;=Z$1005),OR(Z$1006="",Datos!Z742&lt;=Z$1006)),FALSE),TRUE))))</f>
        <v>0.0</v>
      </c>
      <c r="AA742">
        <f>IF(Datos!AA742="",0,IF(AND(AA$1008&lt;&gt;"",Datos!AA742=AA$1008),0,IF(AA$1004=0,0,1-CHOOSE(AA$1004,IF(ISNUMBER(Datos!AA742),AND(OR(AA$1005="",Datos!AA742&gt;=AA$1005),OR(AA$1006="",Datos!AA742&lt;=AA$1006)),FALSE),IF(ISNUMBER(Datos!AA742),AND(Datos!AA742=INT(Datos!AA742),AND(OR(AA$1005="",Datos!AA742&gt;=AA$1005),OR(AA$1006="",Datos!AA742&lt;=AA$1006))),FALSE),OR(ISNUMBER(FIND(";"&amp;UPPER(TRIM(Datos!AA742&amp;""))&amp;"=",AA$1007)),ISNUMBER(FIND(";"&amp;UPPER(TRIM(Datos!AA742&amp;""))&amp;";",AA$1007))),OR(UPPER(TRIM(Datos!AA742&amp;""))="SÍ",UPPER(TRIM(Datos!AA742&amp;""))="SI",UPPER(TRIM(Datos!AA742&amp;""))="NO"),IF(ISNUMBER(Datos!AA742),AND(OR(AA$1005="",Datos!AA742&gt;=AA$1005),OR(AA$1006="",Datos!AA742&lt;=AA$1006)),FALSE),TRUE))))</f>
        <v>0.0</v>
      </c>
      <c r="AB742">
        <f>IF(Datos!AB742="",0,IF(AND(AB$1008&lt;&gt;"",Datos!AB742=AB$1008),0,IF(AB$1004=0,0,1-CHOOSE(AB$1004,IF(ISNUMBER(Datos!AB742),AND(OR(AB$1005="",Datos!AB742&gt;=AB$1005),OR(AB$1006="",Datos!AB742&lt;=AB$1006)),FALSE),IF(ISNUMBER(Datos!AB742),AND(Datos!AB742=INT(Datos!AB742),AND(OR(AB$1005="",Datos!AB742&gt;=AB$1005),OR(AB$1006="",Datos!AB742&lt;=AB$1006))),FALSE),OR(ISNUMBER(FIND(";"&amp;UPPER(TRIM(Datos!AB742&amp;""))&amp;"=",AB$1007)),ISNUMBER(FIND(";"&amp;UPPER(TRIM(Datos!AB742&amp;""))&amp;";",AB$1007))),OR(UPPER(TRIM(Datos!AB742&amp;""))="SÍ",UPPER(TRIM(Datos!AB742&amp;""))="SI",UPPER(TRIM(Datos!AB742&amp;""))="NO"),IF(ISNUMBER(Datos!AB742),AND(OR(AB$1005="",Datos!AB742&gt;=AB$1005),OR(AB$1006="",Datos!AB742&lt;=AB$1006)),FALSE),TRUE))))</f>
        <v>0.0</v>
      </c>
      <c r="AC742">
        <f>IF(Datos!AC742="",0,IF(AND(AC$1008&lt;&gt;"",Datos!AC742=AC$1008),0,IF(AC$1004=0,0,1-CHOOSE(AC$1004,IF(ISNUMBER(Datos!AC742),AND(OR(AC$1005="",Datos!AC742&gt;=AC$1005),OR(AC$1006="",Datos!AC742&lt;=AC$1006)),FALSE),IF(ISNUMBER(Datos!AC742),AND(Datos!AC742=INT(Datos!AC742),AND(OR(AC$1005="",Datos!AC742&gt;=AC$1005),OR(AC$1006="",Datos!AC742&lt;=AC$1006))),FALSE),OR(ISNUMBER(FIND(";"&amp;UPPER(TRIM(Datos!AC742&amp;""))&amp;"=",AC$1007)),ISNUMBER(FIND(";"&amp;UPPER(TRIM(Datos!AC742&amp;""))&amp;";",AC$1007))),OR(UPPER(TRIM(Datos!AC742&amp;""))="SÍ",UPPER(TRIM(Datos!AC742&amp;""))="SI",UPPER(TRIM(Datos!AC742&amp;""))="NO"),IF(ISNUMBER(Datos!AC742),AND(OR(AC$1005="",Datos!AC742&gt;=AC$1005),OR(AC$1006="",Datos!AC742&lt;=AC$1006)),FALSE),TRUE))))</f>
        <v>0.0</v>
      </c>
      <c r="AD742">
        <f>IF(Datos!AD742="",0,IF(AND(AD$1008&lt;&gt;"",Datos!AD742=AD$1008),0,IF(AD$1004=0,0,1-CHOOSE(AD$1004,IF(ISNUMBER(Datos!AD742),AND(OR(AD$1005="",Datos!AD742&gt;=AD$1005),OR(AD$1006="",Datos!AD742&lt;=AD$1006)),FALSE),IF(ISNUMBER(Datos!AD742),AND(Datos!AD742=INT(Datos!AD742),AND(OR(AD$1005="",Datos!AD742&gt;=AD$1005),OR(AD$1006="",Datos!AD742&lt;=AD$1006))),FALSE),OR(ISNUMBER(FIND(";"&amp;UPPER(TRIM(Datos!AD742&amp;""))&amp;"=",AD$1007)),ISNUMBER(FIND(";"&amp;UPPER(TRIM(Datos!AD742&amp;""))&amp;";",AD$1007))),OR(UPPER(TRIM(Datos!AD742&amp;""))="SÍ",UPPER(TRIM(Datos!AD742&amp;""))="SI",UPPER(TRIM(Datos!AD742&amp;""))="NO"),IF(ISNUMBER(Datos!AD742),AND(OR(AD$1005="",Datos!AD742&gt;=AD$1005),OR(AD$1006="",Datos!AD742&lt;=AD$1006)),FALSE),TRUE))))</f>
        <v>0.0</v>
      </c>
      <c r="AE742">
        <f>IF(Datos!AE742="",0,IF(AND(AE$1008&lt;&gt;"",Datos!AE742=AE$1008),0,IF(AE$1004=0,0,1-CHOOSE(AE$1004,IF(ISNUMBER(Datos!AE742),AND(OR(AE$1005="",Datos!AE742&gt;=AE$1005),OR(AE$1006="",Datos!AE742&lt;=AE$1006)),FALSE),IF(ISNUMBER(Datos!AE742),AND(Datos!AE742=INT(Datos!AE742),AND(OR(AE$1005="",Datos!AE742&gt;=AE$1005),OR(AE$1006="",Datos!AE742&lt;=AE$1006))),FALSE),OR(ISNUMBER(FIND(";"&amp;UPPER(TRIM(Datos!AE742&amp;""))&amp;"=",AE$1007)),ISNUMBER(FIND(";"&amp;UPPER(TRIM(Datos!AE742&amp;""))&amp;";",AE$1007))),OR(UPPER(TRIM(Datos!AE742&amp;""))="SÍ",UPPER(TRIM(Datos!AE742&amp;""))="SI",UPPER(TRIM(Datos!AE742&amp;""))="NO"),IF(ISNUMBER(Datos!AE742),AND(OR(AE$1005="",Datos!AE742&gt;=AE$1005),OR(AE$1006="",Datos!AE742&lt;=AE$1006)),FALSE),TRUE))))</f>
        <v>0.0</v>
      </c>
    </row>
    <row r="743" spans="2:31">
      <c r="B743">
        <f>IF(Datos!B743="",0,IF(AND(B$1008&lt;&gt;"",Datos!B743=B$1008),0,IF(B$1004=0,0,1-CHOOSE(B$1004,IF(ISNUMBER(Datos!B743),AND(OR(B$1005="",Datos!B743&gt;=B$1005),OR(B$1006="",Datos!B743&lt;=B$1006)),FALSE),IF(ISNUMBER(Datos!B743),AND(Datos!B743=INT(Datos!B743),AND(OR(B$1005="",Datos!B743&gt;=B$1005),OR(B$1006="",Datos!B743&lt;=B$1006))),FALSE),OR(ISNUMBER(FIND(";"&amp;UPPER(TRIM(Datos!B743&amp;""))&amp;"=",B$1007)),ISNUMBER(FIND(";"&amp;UPPER(TRIM(Datos!B743&amp;""))&amp;";",B$1007))),OR(UPPER(TRIM(Datos!B743&amp;""))="SÍ",UPPER(TRIM(Datos!B743&amp;""))="SI",UPPER(TRIM(Datos!B743&amp;""))="NO"),IF(ISNUMBER(Datos!B743),AND(OR(B$1005="",Datos!B743&gt;=B$1005),OR(B$1006="",Datos!B743&lt;=B$1006)),FALSE),TRUE))))</f>
        <v>0.0</v>
      </c>
      <c r="C743">
        <f>IF(Datos!C743="",0,IF(AND(C$1008&lt;&gt;"",Datos!C743=C$1008),0,IF(C$1004=0,0,1-CHOOSE(C$1004,IF(ISNUMBER(Datos!C743),AND(OR(C$1005="",Datos!C743&gt;=C$1005),OR(C$1006="",Datos!C743&lt;=C$1006)),FALSE),IF(ISNUMBER(Datos!C743),AND(Datos!C743=INT(Datos!C743),AND(OR(C$1005="",Datos!C743&gt;=C$1005),OR(C$1006="",Datos!C743&lt;=C$1006))),FALSE),OR(ISNUMBER(FIND(";"&amp;UPPER(TRIM(Datos!C743&amp;""))&amp;"=",C$1007)),ISNUMBER(FIND(";"&amp;UPPER(TRIM(Datos!C743&amp;""))&amp;";",C$1007))),OR(UPPER(TRIM(Datos!C743&amp;""))="SÍ",UPPER(TRIM(Datos!C743&amp;""))="SI",UPPER(TRIM(Datos!C743&amp;""))="NO"),IF(ISNUMBER(Datos!C743),AND(OR(C$1005="",Datos!C743&gt;=C$1005),OR(C$1006="",Datos!C743&lt;=C$1006)),FALSE),TRUE))))</f>
        <v>0.0</v>
      </c>
      <c r="D743">
        <f>IF(Datos!D743="",0,IF(AND(D$1008&lt;&gt;"",Datos!D743=D$1008),0,IF(D$1004=0,0,1-CHOOSE(D$1004,IF(ISNUMBER(Datos!D743),AND(OR(D$1005="",Datos!D743&gt;=D$1005),OR(D$1006="",Datos!D743&lt;=D$1006)),FALSE),IF(ISNUMBER(Datos!D743),AND(Datos!D743=INT(Datos!D743),AND(OR(D$1005="",Datos!D743&gt;=D$1005),OR(D$1006="",Datos!D743&lt;=D$1006))),FALSE),OR(ISNUMBER(FIND(";"&amp;UPPER(TRIM(Datos!D743&amp;""))&amp;"=",D$1007)),ISNUMBER(FIND(";"&amp;UPPER(TRIM(Datos!D743&amp;""))&amp;";",D$1007))),OR(UPPER(TRIM(Datos!D743&amp;""))="SÍ",UPPER(TRIM(Datos!D743&amp;""))="SI",UPPER(TRIM(Datos!D743&amp;""))="NO"),IF(ISNUMBER(Datos!D743),AND(OR(D$1005="",Datos!D743&gt;=D$1005),OR(D$1006="",Datos!D743&lt;=D$1006)),FALSE),TRUE))))</f>
        <v>0.0</v>
      </c>
      <c r="E743">
        <f>IF(Datos!E743="",0,IF(AND(E$1008&lt;&gt;"",Datos!E743=E$1008),0,IF(E$1004=0,0,1-CHOOSE(E$1004,IF(ISNUMBER(Datos!E743),AND(OR(E$1005="",Datos!E743&gt;=E$1005),OR(E$1006="",Datos!E743&lt;=E$1006)),FALSE),IF(ISNUMBER(Datos!E743),AND(Datos!E743=INT(Datos!E743),AND(OR(E$1005="",Datos!E743&gt;=E$1005),OR(E$1006="",Datos!E743&lt;=E$1006))),FALSE),OR(ISNUMBER(FIND(";"&amp;UPPER(TRIM(Datos!E743&amp;""))&amp;"=",E$1007)),ISNUMBER(FIND(";"&amp;UPPER(TRIM(Datos!E743&amp;""))&amp;";",E$1007))),OR(UPPER(TRIM(Datos!E743&amp;""))="SÍ",UPPER(TRIM(Datos!E743&amp;""))="SI",UPPER(TRIM(Datos!E743&amp;""))="NO"),IF(ISNUMBER(Datos!E743),AND(OR(E$1005="",Datos!E743&gt;=E$1005),OR(E$1006="",Datos!E743&lt;=E$1006)),FALSE),TRUE))))</f>
        <v>0.0</v>
      </c>
      <c r="F743">
        <f>IF(Datos!F743="",0,IF(AND(F$1008&lt;&gt;"",Datos!F743=F$1008),0,IF(F$1004=0,0,1-CHOOSE(F$1004,IF(ISNUMBER(Datos!F743),AND(OR(F$1005="",Datos!F743&gt;=F$1005),OR(F$1006="",Datos!F743&lt;=F$1006)),FALSE),IF(ISNUMBER(Datos!F743),AND(Datos!F743=INT(Datos!F743),AND(OR(F$1005="",Datos!F743&gt;=F$1005),OR(F$1006="",Datos!F743&lt;=F$1006))),FALSE),OR(ISNUMBER(FIND(";"&amp;UPPER(TRIM(Datos!F743&amp;""))&amp;"=",F$1007)),ISNUMBER(FIND(";"&amp;UPPER(TRIM(Datos!F743&amp;""))&amp;";",F$1007))),OR(UPPER(TRIM(Datos!F743&amp;""))="SÍ",UPPER(TRIM(Datos!F743&amp;""))="SI",UPPER(TRIM(Datos!F743&amp;""))="NO"),IF(ISNUMBER(Datos!F743),AND(OR(F$1005="",Datos!F743&gt;=F$1005),OR(F$1006="",Datos!F743&lt;=F$1006)),FALSE),TRUE))))</f>
        <v>0.0</v>
      </c>
      <c r="G743">
        <f>IF(Datos!G743="",0,IF(AND(G$1008&lt;&gt;"",Datos!G743=G$1008),0,IF(G$1004=0,0,1-CHOOSE(G$1004,IF(ISNUMBER(Datos!G743),AND(OR(G$1005="",Datos!G743&gt;=G$1005),OR(G$1006="",Datos!G743&lt;=G$1006)),FALSE),IF(ISNUMBER(Datos!G743),AND(Datos!G743=INT(Datos!G743),AND(OR(G$1005="",Datos!G743&gt;=G$1005),OR(G$1006="",Datos!G743&lt;=G$1006))),FALSE),OR(ISNUMBER(FIND(";"&amp;UPPER(TRIM(Datos!G743&amp;""))&amp;"=",G$1007)),ISNUMBER(FIND(";"&amp;UPPER(TRIM(Datos!G743&amp;""))&amp;";",G$1007))),OR(UPPER(TRIM(Datos!G743&amp;""))="SÍ",UPPER(TRIM(Datos!G743&amp;""))="SI",UPPER(TRIM(Datos!G743&amp;""))="NO"),IF(ISNUMBER(Datos!G743),AND(OR(G$1005="",Datos!G743&gt;=G$1005),OR(G$1006="",Datos!G743&lt;=G$1006)),FALSE),TRUE))))</f>
        <v>0.0</v>
      </c>
      <c r="H743">
        <f>IF(Datos!H743="",0,IF(AND(H$1008&lt;&gt;"",Datos!H743=H$1008),0,IF(H$1004=0,0,1-CHOOSE(H$1004,IF(ISNUMBER(Datos!H743),AND(OR(H$1005="",Datos!H743&gt;=H$1005),OR(H$1006="",Datos!H743&lt;=H$1006)),FALSE),IF(ISNUMBER(Datos!H743),AND(Datos!H743=INT(Datos!H743),AND(OR(H$1005="",Datos!H743&gt;=H$1005),OR(H$1006="",Datos!H743&lt;=H$1006))),FALSE),OR(ISNUMBER(FIND(";"&amp;UPPER(TRIM(Datos!H743&amp;""))&amp;"=",H$1007)),ISNUMBER(FIND(";"&amp;UPPER(TRIM(Datos!H743&amp;""))&amp;";",H$1007))),OR(UPPER(TRIM(Datos!H743&amp;""))="SÍ",UPPER(TRIM(Datos!H743&amp;""))="SI",UPPER(TRIM(Datos!H743&amp;""))="NO"),IF(ISNUMBER(Datos!H743),AND(OR(H$1005="",Datos!H743&gt;=H$1005),OR(H$1006="",Datos!H743&lt;=H$1006)),FALSE),TRUE))))</f>
        <v>0.0</v>
      </c>
      <c r="I743">
        <f>IF(Datos!I743="",0,IF(AND(I$1008&lt;&gt;"",Datos!I743=I$1008),0,IF(I$1004=0,0,1-CHOOSE(I$1004,IF(ISNUMBER(Datos!I743),AND(OR(I$1005="",Datos!I743&gt;=I$1005),OR(I$1006="",Datos!I743&lt;=I$1006)),FALSE),IF(ISNUMBER(Datos!I743),AND(Datos!I743=INT(Datos!I743),AND(OR(I$1005="",Datos!I743&gt;=I$1005),OR(I$1006="",Datos!I743&lt;=I$1006))),FALSE),OR(ISNUMBER(FIND(";"&amp;UPPER(TRIM(Datos!I743&amp;""))&amp;"=",I$1007)),ISNUMBER(FIND(";"&amp;UPPER(TRIM(Datos!I743&amp;""))&amp;";",I$1007))),OR(UPPER(TRIM(Datos!I743&amp;""))="SÍ",UPPER(TRIM(Datos!I743&amp;""))="SI",UPPER(TRIM(Datos!I743&amp;""))="NO"),IF(ISNUMBER(Datos!I743),AND(OR(I$1005="",Datos!I743&gt;=I$1005),OR(I$1006="",Datos!I743&lt;=I$1006)),FALSE),TRUE))))</f>
        <v>0.0</v>
      </c>
      <c r="J743">
        <f>IF(Datos!J743="",0,IF(AND(J$1008&lt;&gt;"",Datos!J743=J$1008),0,IF(J$1004=0,0,1-CHOOSE(J$1004,IF(ISNUMBER(Datos!J743),AND(OR(J$1005="",Datos!J743&gt;=J$1005),OR(J$1006="",Datos!J743&lt;=J$1006)),FALSE),IF(ISNUMBER(Datos!J743),AND(Datos!J743=INT(Datos!J743),AND(OR(J$1005="",Datos!J743&gt;=J$1005),OR(J$1006="",Datos!J743&lt;=J$1006))),FALSE),OR(ISNUMBER(FIND(";"&amp;UPPER(TRIM(Datos!J743&amp;""))&amp;"=",J$1007)),ISNUMBER(FIND(";"&amp;UPPER(TRIM(Datos!J743&amp;""))&amp;";",J$1007))),OR(UPPER(TRIM(Datos!J743&amp;""))="SÍ",UPPER(TRIM(Datos!J743&amp;""))="SI",UPPER(TRIM(Datos!J743&amp;""))="NO"),IF(ISNUMBER(Datos!J743),AND(OR(J$1005="",Datos!J743&gt;=J$1005),OR(J$1006="",Datos!J743&lt;=J$1006)),FALSE),TRUE))))</f>
        <v>0.0</v>
      </c>
      <c r="K743">
        <f>IF(Datos!K743="",0,IF(AND(K$1008&lt;&gt;"",Datos!K743=K$1008),0,IF(K$1004=0,0,1-CHOOSE(K$1004,IF(ISNUMBER(Datos!K743),AND(OR(K$1005="",Datos!K743&gt;=K$1005),OR(K$1006="",Datos!K743&lt;=K$1006)),FALSE),IF(ISNUMBER(Datos!K743),AND(Datos!K743=INT(Datos!K743),AND(OR(K$1005="",Datos!K743&gt;=K$1005),OR(K$1006="",Datos!K743&lt;=K$1006))),FALSE),OR(ISNUMBER(FIND(";"&amp;UPPER(TRIM(Datos!K743&amp;""))&amp;"=",K$1007)),ISNUMBER(FIND(";"&amp;UPPER(TRIM(Datos!K743&amp;""))&amp;";",K$1007))),OR(UPPER(TRIM(Datos!K743&amp;""))="SÍ",UPPER(TRIM(Datos!K743&amp;""))="SI",UPPER(TRIM(Datos!K743&amp;""))="NO"),IF(ISNUMBER(Datos!K743),AND(OR(K$1005="",Datos!K743&gt;=K$1005),OR(K$1006="",Datos!K743&lt;=K$1006)),FALSE),TRUE))))</f>
        <v>0.0</v>
      </c>
      <c r="L743">
        <f>IF(Datos!L743="",0,IF(AND(L$1008&lt;&gt;"",Datos!L743=L$1008),0,IF(L$1004=0,0,1-CHOOSE(L$1004,IF(ISNUMBER(Datos!L743),AND(OR(L$1005="",Datos!L743&gt;=L$1005),OR(L$1006="",Datos!L743&lt;=L$1006)),FALSE),IF(ISNUMBER(Datos!L743),AND(Datos!L743=INT(Datos!L743),AND(OR(L$1005="",Datos!L743&gt;=L$1005),OR(L$1006="",Datos!L743&lt;=L$1006))),FALSE),OR(ISNUMBER(FIND(";"&amp;UPPER(TRIM(Datos!L743&amp;""))&amp;"=",L$1007)),ISNUMBER(FIND(";"&amp;UPPER(TRIM(Datos!L743&amp;""))&amp;";",L$1007))),OR(UPPER(TRIM(Datos!L743&amp;""))="SÍ",UPPER(TRIM(Datos!L743&amp;""))="SI",UPPER(TRIM(Datos!L743&amp;""))="NO"),IF(ISNUMBER(Datos!L743),AND(OR(L$1005="",Datos!L743&gt;=L$1005),OR(L$1006="",Datos!L743&lt;=L$1006)),FALSE),TRUE))))</f>
        <v>0.0</v>
      </c>
      <c r="M743">
        <f>IF(Datos!M743="",0,IF(AND(M$1008&lt;&gt;"",Datos!M743=M$1008),0,IF(M$1004=0,0,1-CHOOSE(M$1004,IF(ISNUMBER(Datos!M743),AND(OR(M$1005="",Datos!M743&gt;=M$1005),OR(M$1006="",Datos!M743&lt;=M$1006)),FALSE),IF(ISNUMBER(Datos!M743),AND(Datos!M743=INT(Datos!M743),AND(OR(M$1005="",Datos!M743&gt;=M$1005),OR(M$1006="",Datos!M743&lt;=M$1006))),FALSE),OR(ISNUMBER(FIND(";"&amp;UPPER(TRIM(Datos!M743&amp;""))&amp;"=",M$1007)),ISNUMBER(FIND(";"&amp;UPPER(TRIM(Datos!M743&amp;""))&amp;";",M$1007))),OR(UPPER(TRIM(Datos!M743&amp;""))="SÍ",UPPER(TRIM(Datos!M743&amp;""))="SI",UPPER(TRIM(Datos!M743&amp;""))="NO"),IF(ISNUMBER(Datos!M743),AND(OR(M$1005="",Datos!M743&gt;=M$1005),OR(M$1006="",Datos!M743&lt;=M$1006)),FALSE),TRUE))))</f>
        <v>0.0</v>
      </c>
      <c r="N743">
        <f>IF(Datos!N743="",0,IF(AND(N$1008&lt;&gt;"",Datos!N743=N$1008),0,IF(N$1004=0,0,1-CHOOSE(N$1004,IF(ISNUMBER(Datos!N743),AND(OR(N$1005="",Datos!N743&gt;=N$1005),OR(N$1006="",Datos!N743&lt;=N$1006)),FALSE),IF(ISNUMBER(Datos!N743),AND(Datos!N743=INT(Datos!N743),AND(OR(N$1005="",Datos!N743&gt;=N$1005),OR(N$1006="",Datos!N743&lt;=N$1006))),FALSE),OR(ISNUMBER(FIND(";"&amp;UPPER(TRIM(Datos!N743&amp;""))&amp;"=",N$1007)),ISNUMBER(FIND(";"&amp;UPPER(TRIM(Datos!N743&amp;""))&amp;";",N$1007))),OR(UPPER(TRIM(Datos!N743&amp;""))="SÍ",UPPER(TRIM(Datos!N743&amp;""))="SI",UPPER(TRIM(Datos!N743&amp;""))="NO"),IF(ISNUMBER(Datos!N743),AND(OR(N$1005="",Datos!N743&gt;=N$1005),OR(N$1006="",Datos!N743&lt;=N$1006)),FALSE),TRUE))))</f>
        <v>0.0</v>
      </c>
      <c r="O743">
        <f>IF(Datos!O743="",0,IF(AND(O$1008&lt;&gt;"",Datos!O743=O$1008),0,IF(O$1004=0,0,1-CHOOSE(O$1004,IF(ISNUMBER(Datos!O743),AND(OR(O$1005="",Datos!O743&gt;=O$1005),OR(O$1006="",Datos!O743&lt;=O$1006)),FALSE),IF(ISNUMBER(Datos!O743),AND(Datos!O743=INT(Datos!O743),AND(OR(O$1005="",Datos!O743&gt;=O$1005),OR(O$1006="",Datos!O743&lt;=O$1006))),FALSE),OR(ISNUMBER(FIND(";"&amp;UPPER(TRIM(Datos!O743&amp;""))&amp;"=",O$1007)),ISNUMBER(FIND(";"&amp;UPPER(TRIM(Datos!O743&amp;""))&amp;";",O$1007))),OR(UPPER(TRIM(Datos!O743&amp;""))="SÍ",UPPER(TRIM(Datos!O743&amp;""))="SI",UPPER(TRIM(Datos!O743&amp;""))="NO"),IF(ISNUMBER(Datos!O743),AND(OR(O$1005="",Datos!O743&gt;=O$1005),OR(O$1006="",Datos!O743&lt;=O$1006)),FALSE),TRUE))))</f>
        <v>0.0</v>
      </c>
      <c r="P743">
        <f>IF(Datos!P743="",0,IF(AND(P$1008&lt;&gt;"",Datos!P743=P$1008),0,IF(P$1004=0,0,1-CHOOSE(P$1004,IF(ISNUMBER(Datos!P743),AND(OR(P$1005="",Datos!P743&gt;=P$1005),OR(P$1006="",Datos!P743&lt;=P$1006)),FALSE),IF(ISNUMBER(Datos!P743),AND(Datos!P743=INT(Datos!P743),AND(OR(P$1005="",Datos!P743&gt;=P$1005),OR(P$1006="",Datos!P743&lt;=P$1006))),FALSE),OR(ISNUMBER(FIND(";"&amp;UPPER(TRIM(Datos!P743&amp;""))&amp;"=",P$1007)),ISNUMBER(FIND(";"&amp;UPPER(TRIM(Datos!P743&amp;""))&amp;";",P$1007))),OR(UPPER(TRIM(Datos!P743&amp;""))="SÍ",UPPER(TRIM(Datos!P743&amp;""))="SI",UPPER(TRIM(Datos!P743&amp;""))="NO"),IF(ISNUMBER(Datos!P743),AND(OR(P$1005="",Datos!P743&gt;=P$1005),OR(P$1006="",Datos!P743&lt;=P$1006)),FALSE),TRUE))))</f>
        <v>0.0</v>
      </c>
      <c r="Q743">
        <f>IF(Datos!Q743="",0,IF(AND(Q$1008&lt;&gt;"",Datos!Q743=Q$1008),0,IF(Q$1004=0,0,1-CHOOSE(Q$1004,IF(ISNUMBER(Datos!Q743),AND(OR(Q$1005="",Datos!Q743&gt;=Q$1005),OR(Q$1006="",Datos!Q743&lt;=Q$1006)),FALSE),IF(ISNUMBER(Datos!Q743),AND(Datos!Q743=INT(Datos!Q743),AND(OR(Q$1005="",Datos!Q743&gt;=Q$1005),OR(Q$1006="",Datos!Q743&lt;=Q$1006))),FALSE),OR(ISNUMBER(FIND(";"&amp;UPPER(TRIM(Datos!Q743&amp;""))&amp;"=",Q$1007)),ISNUMBER(FIND(";"&amp;UPPER(TRIM(Datos!Q743&amp;""))&amp;";",Q$1007))),OR(UPPER(TRIM(Datos!Q743&amp;""))="SÍ",UPPER(TRIM(Datos!Q743&amp;""))="SI",UPPER(TRIM(Datos!Q743&amp;""))="NO"),IF(ISNUMBER(Datos!Q743),AND(OR(Q$1005="",Datos!Q743&gt;=Q$1005),OR(Q$1006="",Datos!Q743&lt;=Q$1006)),FALSE),TRUE))))</f>
        <v>0.0</v>
      </c>
      <c r="R743">
        <f>IF(Datos!R743="",0,IF(AND(R$1008&lt;&gt;"",Datos!R743=R$1008),0,IF(R$1004=0,0,1-CHOOSE(R$1004,IF(ISNUMBER(Datos!R743),AND(OR(R$1005="",Datos!R743&gt;=R$1005),OR(R$1006="",Datos!R743&lt;=R$1006)),FALSE),IF(ISNUMBER(Datos!R743),AND(Datos!R743=INT(Datos!R743),AND(OR(R$1005="",Datos!R743&gt;=R$1005),OR(R$1006="",Datos!R743&lt;=R$1006))),FALSE),OR(ISNUMBER(FIND(";"&amp;UPPER(TRIM(Datos!R743&amp;""))&amp;"=",R$1007)),ISNUMBER(FIND(";"&amp;UPPER(TRIM(Datos!R743&amp;""))&amp;";",R$1007))),OR(UPPER(TRIM(Datos!R743&amp;""))="SÍ",UPPER(TRIM(Datos!R743&amp;""))="SI",UPPER(TRIM(Datos!R743&amp;""))="NO"),IF(ISNUMBER(Datos!R743),AND(OR(R$1005="",Datos!R743&gt;=R$1005),OR(R$1006="",Datos!R743&lt;=R$1006)),FALSE),TRUE))))</f>
        <v>0.0</v>
      </c>
      <c r="S743">
        <f>IF(Datos!S743="",0,IF(AND(S$1008&lt;&gt;"",Datos!S743=S$1008),0,IF(S$1004=0,0,1-CHOOSE(S$1004,IF(ISNUMBER(Datos!S743),AND(OR(S$1005="",Datos!S743&gt;=S$1005),OR(S$1006="",Datos!S743&lt;=S$1006)),FALSE),IF(ISNUMBER(Datos!S743),AND(Datos!S743=INT(Datos!S743),AND(OR(S$1005="",Datos!S743&gt;=S$1005),OR(S$1006="",Datos!S743&lt;=S$1006))),FALSE),OR(ISNUMBER(FIND(";"&amp;UPPER(TRIM(Datos!S743&amp;""))&amp;"=",S$1007)),ISNUMBER(FIND(";"&amp;UPPER(TRIM(Datos!S743&amp;""))&amp;";",S$1007))),OR(UPPER(TRIM(Datos!S743&amp;""))="SÍ",UPPER(TRIM(Datos!S743&amp;""))="SI",UPPER(TRIM(Datos!S743&amp;""))="NO"),IF(ISNUMBER(Datos!S743),AND(OR(S$1005="",Datos!S743&gt;=S$1005),OR(S$1006="",Datos!S743&lt;=S$1006)),FALSE),TRUE))))</f>
        <v>0.0</v>
      </c>
      <c r="T743">
        <f>IF(Datos!T743="",0,IF(AND(T$1008&lt;&gt;"",Datos!T743=T$1008),0,IF(T$1004=0,0,1-CHOOSE(T$1004,IF(ISNUMBER(Datos!T743),AND(OR(T$1005="",Datos!T743&gt;=T$1005),OR(T$1006="",Datos!T743&lt;=T$1006)),FALSE),IF(ISNUMBER(Datos!T743),AND(Datos!T743=INT(Datos!T743),AND(OR(T$1005="",Datos!T743&gt;=T$1005),OR(T$1006="",Datos!T743&lt;=T$1006))),FALSE),OR(ISNUMBER(FIND(";"&amp;UPPER(TRIM(Datos!T743&amp;""))&amp;"=",T$1007)),ISNUMBER(FIND(";"&amp;UPPER(TRIM(Datos!T743&amp;""))&amp;";",T$1007))),OR(UPPER(TRIM(Datos!T743&amp;""))="SÍ",UPPER(TRIM(Datos!T743&amp;""))="SI",UPPER(TRIM(Datos!T743&amp;""))="NO"),IF(ISNUMBER(Datos!T743),AND(OR(T$1005="",Datos!T743&gt;=T$1005),OR(T$1006="",Datos!T743&lt;=T$1006)),FALSE),TRUE))))</f>
        <v>0.0</v>
      </c>
      <c r="U743">
        <f>IF(Datos!U743="",0,IF(AND(U$1008&lt;&gt;"",Datos!U743=U$1008),0,IF(U$1004=0,0,1-CHOOSE(U$1004,IF(ISNUMBER(Datos!U743),AND(OR(U$1005="",Datos!U743&gt;=U$1005),OR(U$1006="",Datos!U743&lt;=U$1006)),FALSE),IF(ISNUMBER(Datos!U743),AND(Datos!U743=INT(Datos!U743),AND(OR(U$1005="",Datos!U743&gt;=U$1005),OR(U$1006="",Datos!U743&lt;=U$1006))),FALSE),OR(ISNUMBER(FIND(";"&amp;UPPER(TRIM(Datos!U743&amp;""))&amp;"=",U$1007)),ISNUMBER(FIND(";"&amp;UPPER(TRIM(Datos!U743&amp;""))&amp;";",U$1007))),OR(UPPER(TRIM(Datos!U743&amp;""))="SÍ",UPPER(TRIM(Datos!U743&amp;""))="SI",UPPER(TRIM(Datos!U743&amp;""))="NO"),IF(ISNUMBER(Datos!U743),AND(OR(U$1005="",Datos!U743&gt;=U$1005),OR(U$1006="",Datos!U743&lt;=U$1006)),FALSE),TRUE))))</f>
        <v>0.0</v>
      </c>
      <c r="V743">
        <f>IF(Datos!V743="",0,IF(AND(V$1008&lt;&gt;"",Datos!V743=V$1008),0,IF(V$1004=0,0,1-CHOOSE(V$1004,IF(ISNUMBER(Datos!V743),AND(OR(V$1005="",Datos!V743&gt;=V$1005),OR(V$1006="",Datos!V743&lt;=V$1006)),FALSE),IF(ISNUMBER(Datos!V743),AND(Datos!V743=INT(Datos!V743),AND(OR(V$1005="",Datos!V743&gt;=V$1005),OR(V$1006="",Datos!V743&lt;=V$1006))),FALSE),OR(ISNUMBER(FIND(";"&amp;UPPER(TRIM(Datos!V743&amp;""))&amp;"=",V$1007)),ISNUMBER(FIND(";"&amp;UPPER(TRIM(Datos!V743&amp;""))&amp;";",V$1007))),OR(UPPER(TRIM(Datos!V743&amp;""))="SÍ",UPPER(TRIM(Datos!V743&amp;""))="SI",UPPER(TRIM(Datos!V743&amp;""))="NO"),IF(ISNUMBER(Datos!V743),AND(OR(V$1005="",Datos!V743&gt;=V$1005),OR(V$1006="",Datos!V743&lt;=V$1006)),FALSE),TRUE))))</f>
        <v>0.0</v>
      </c>
      <c r="W743">
        <f>IF(Datos!W743="",0,IF(AND(W$1008&lt;&gt;"",Datos!W743=W$1008),0,IF(W$1004=0,0,1-CHOOSE(W$1004,IF(ISNUMBER(Datos!W743),AND(OR(W$1005="",Datos!W743&gt;=W$1005),OR(W$1006="",Datos!W743&lt;=W$1006)),FALSE),IF(ISNUMBER(Datos!W743),AND(Datos!W743=INT(Datos!W743),AND(OR(W$1005="",Datos!W743&gt;=W$1005),OR(W$1006="",Datos!W743&lt;=W$1006))),FALSE),OR(ISNUMBER(FIND(";"&amp;UPPER(TRIM(Datos!W743&amp;""))&amp;"=",W$1007)),ISNUMBER(FIND(";"&amp;UPPER(TRIM(Datos!W743&amp;""))&amp;";",W$1007))),OR(UPPER(TRIM(Datos!W743&amp;""))="SÍ",UPPER(TRIM(Datos!W743&amp;""))="SI",UPPER(TRIM(Datos!W743&amp;""))="NO"),IF(ISNUMBER(Datos!W743),AND(OR(W$1005="",Datos!W743&gt;=W$1005),OR(W$1006="",Datos!W743&lt;=W$1006)),FALSE),TRUE))))</f>
        <v>0.0</v>
      </c>
      <c r="X743">
        <f>IF(Datos!X743="",0,IF(AND(X$1008&lt;&gt;"",Datos!X743=X$1008),0,IF(X$1004=0,0,1-CHOOSE(X$1004,IF(ISNUMBER(Datos!X743),AND(OR(X$1005="",Datos!X743&gt;=X$1005),OR(X$1006="",Datos!X743&lt;=X$1006)),FALSE),IF(ISNUMBER(Datos!X743),AND(Datos!X743=INT(Datos!X743),AND(OR(X$1005="",Datos!X743&gt;=X$1005),OR(X$1006="",Datos!X743&lt;=X$1006))),FALSE),OR(ISNUMBER(FIND(";"&amp;UPPER(TRIM(Datos!X743&amp;""))&amp;"=",X$1007)),ISNUMBER(FIND(";"&amp;UPPER(TRIM(Datos!X743&amp;""))&amp;";",X$1007))),OR(UPPER(TRIM(Datos!X743&amp;""))="SÍ",UPPER(TRIM(Datos!X743&amp;""))="SI",UPPER(TRIM(Datos!X743&amp;""))="NO"),IF(ISNUMBER(Datos!X743),AND(OR(X$1005="",Datos!X743&gt;=X$1005),OR(X$1006="",Datos!X743&lt;=X$1006)),FALSE),TRUE))))</f>
        <v>0.0</v>
      </c>
      <c r="Y743">
        <f>IF(Datos!Y743="",0,IF(AND(Y$1008&lt;&gt;"",Datos!Y743=Y$1008),0,IF(Y$1004=0,0,1-CHOOSE(Y$1004,IF(ISNUMBER(Datos!Y743),AND(OR(Y$1005="",Datos!Y743&gt;=Y$1005),OR(Y$1006="",Datos!Y743&lt;=Y$1006)),FALSE),IF(ISNUMBER(Datos!Y743),AND(Datos!Y743=INT(Datos!Y743),AND(OR(Y$1005="",Datos!Y743&gt;=Y$1005),OR(Y$1006="",Datos!Y743&lt;=Y$1006))),FALSE),OR(ISNUMBER(FIND(";"&amp;UPPER(TRIM(Datos!Y743&amp;""))&amp;"=",Y$1007)),ISNUMBER(FIND(";"&amp;UPPER(TRIM(Datos!Y743&amp;""))&amp;";",Y$1007))),OR(UPPER(TRIM(Datos!Y743&amp;""))="SÍ",UPPER(TRIM(Datos!Y743&amp;""))="SI",UPPER(TRIM(Datos!Y743&amp;""))="NO"),IF(ISNUMBER(Datos!Y743),AND(OR(Y$1005="",Datos!Y743&gt;=Y$1005),OR(Y$1006="",Datos!Y743&lt;=Y$1006)),FALSE),TRUE))))</f>
        <v>0.0</v>
      </c>
      <c r="Z743">
        <f>IF(Datos!Z743="",0,IF(AND(Z$1008&lt;&gt;"",Datos!Z743=Z$1008),0,IF(Z$1004=0,0,1-CHOOSE(Z$1004,IF(ISNUMBER(Datos!Z743),AND(OR(Z$1005="",Datos!Z743&gt;=Z$1005),OR(Z$1006="",Datos!Z743&lt;=Z$1006)),FALSE),IF(ISNUMBER(Datos!Z743),AND(Datos!Z743=INT(Datos!Z743),AND(OR(Z$1005="",Datos!Z743&gt;=Z$1005),OR(Z$1006="",Datos!Z743&lt;=Z$1006))),FALSE),OR(ISNUMBER(FIND(";"&amp;UPPER(TRIM(Datos!Z743&amp;""))&amp;"=",Z$1007)),ISNUMBER(FIND(";"&amp;UPPER(TRIM(Datos!Z743&amp;""))&amp;";",Z$1007))),OR(UPPER(TRIM(Datos!Z743&amp;""))="SÍ",UPPER(TRIM(Datos!Z743&amp;""))="SI",UPPER(TRIM(Datos!Z743&amp;""))="NO"),IF(ISNUMBER(Datos!Z743),AND(OR(Z$1005="",Datos!Z743&gt;=Z$1005),OR(Z$1006="",Datos!Z743&lt;=Z$1006)),FALSE),TRUE))))</f>
        <v>0.0</v>
      </c>
      <c r="AA743">
        <f>IF(Datos!AA743="",0,IF(AND(AA$1008&lt;&gt;"",Datos!AA743=AA$1008),0,IF(AA$1004=0,0,1-CHOOSE(AA$1004,IF(ISNUMBER(Datos!AA743),AND(OR(AA$1005="",Datos!AA743&gt;=AA$1005),OR(AA$1006="",Datos!AA743&lt;=AA$1006)),FALSE),IF(ISNUMBER(Datos!AA743),AND(Datos!AA743=INT(Datos!AA743),AND(OR(AA$1005="",Datos!AA743&gt;=AA$1005),OR(AA$1006="",Datos!AA743&lt;=AA$1006))),FALSE),OR(ISNUMBER(FIND(";"&amp;UPPER(TRIM(Datos!AA743&amp;""))&amp;"=",AA$1007)),ISNUMBER(FIND(";"&amp;UPPER(TRIM(Datos!AA743&amp;""))&amp;";",AA$1007))),OR(UPPER(TRIM(Datos!AA743&amp;""))="SÍ",UPPER(TRIM(Datos!AA743&amp;""))="SI",UPPER(TRIM(Datos!AA743&amp;""))="NO"),IF(ISNUMBER(Datos!AA743),AND(OR(AA$1005="",Datos!AA743&gt;=AA$1005),OR(AA$1006="",Datos!AA743&lt;=AA$1006)),FALSE),TRUE))))</f>
        <v>0.0</v>
      </c>
      <c r="AB743">
        <f>IF(Datos!AB743="",0,IF(AND(AB$1008&lt;&gt;"",Datos!AB743=AB$1008),0,IF(AB$1004=0,0,1-CHOOSE(AB$1004,IF(ISNUMBER(Datos!AB743),AND(OR(AB$1005="",Datos!AB743&gt;=AB$1005),OR(AB$1006="",Datos!AB743&lt;=AB$1006)),FALSE),IF(ISNUMBER(Datos!AB743),AND(Datos!AB743=INT(Datos!AB743),AND(OR(AB$1005="",Datos!AB743&gt;=AB$1005),OR(AB$1006="",Datos!AB743&lt;=AB$1006))),FALSE),OR(ISNUMBER(FIND(";"&amp;UPPER(TRIM(Datos!AB743&amp;""))&amp;"=",AB$1007)),ISNUMBER(FIND(";"&amp;UPPER(TRIM(Datos!AB743&amp;""))&amp;";",AB$1007))),OR(UPPER(TRIM(Datos!AB743&amp;""))="SÍ",UPPER(TRIM(Datos!AB743&amp;""))="SI",UPPER(TRIM(Datos!AB743&amp;""))="NO"),IF(ISNUMBER(Datos!AB743),AND(OR(AB$1005="",Datos!AB743&gt;=AB$1005),OR(AB$1006="",Datos!AB743&lt;=AB$1006)),FALSE),TRUE))))</f>
        <v>0.0</v>
      </c>
      <c r="AC743">
        <f>IF(Datos!AC743="",0,IF(AND(AC$1008&lt;&gt;"",Datos!AC743=AC$1008),0,IF(AC$1004=0,0,1-CHOOSE(AC$1004,IF(ISNUMBER(Datos!AC743),AND(OR(AC$1005="",Datos!AC743&gt;=AC$1005),OR(AC$1006="",Datos!AC743&lt;=AC$1006)),FALSE),IF(ISNUMBER(Datos!AC743),AND(Datos!AC743=INT(Datos!AC743),AND(OR(AC$1005="",Datos!AC743&gt;=AC$1005),OR(AC$1006="",Datos!AC743&lt;=AC$1006))),FALSE),OR(ISNUMBER(FIND(";"&amp;UPPER(TRIM(Datos!AC743&amp;""))&amp;"=",AC$1007)),ISNUMBER(FIND(";"&amp;UPPER(TRIM(Datos!AC743&amp;""))&amp;";",AC$1007))),OR(UPPER(TRIM(Datos!AC743&amp;""))="SÍ",UPPER(TRIM(Datos!AC743&amp;""))="SI",UPPER(TRIM(Datos!AC743&amp;""))="NO"),IF(ISNUMBER(Datos!AC743),AND(OR(AC$1005="",Datos!AC743&gt;=AC$1005),OR(AC$1006="",Datos!AC743&lt;=AC$1006)),FALSE),TRUE))))</f>
        <v>0.0</v>
      </c>
      <c r="AD743">
        <f>IF(Datos!AD743="",0,IF(AND(AD$1008&lt;&gt;"",Datos!AD743=AD$1008),0,IF(AD$1004=0,0,1-CHOOSE(AD$1004,IF(ISNUMBER(Datos!AD743),AND(OR(AD$1005="",Datos!AD743&gt;=AD$1005),OR(AD$1006="",Datos!AD743&lt;=AD$1006)),FALSE),IF(ISNUMBER(Datos!AD743),AND(Datos!AD743=INT(Datos!AD743),AND(OR(AD$1005="",Datos!AD743&gt;=AD$1005),OR(AD$1006="",Datos!AD743&lt;=AD$1006))),FALSE),OR(ISNUMBER(FIND(";"&amp;UPPER(TRIM(Datos!AD743&amp;""))&amp;"=",AD$1007)),ISNUMBER(FIND(";"&amp;UPPER(TRIM(Datos!AD743&amp;""))&amp;";",AD$1007))),OR(UPPER(TRIM(Datos!AD743&amp;""))="SÍ",UPPER(TRIM(Datos!AD743&amp;""))="SI",UPPER(TRIM(Datos!AD743&amp;""))="NO"),IF(ISNUMBER(Datos!AD743),AND(OR(AD$1005="",Datos!AD743&gt;=AD$1005),OR(AD$1006="",Datos!AD743&lt;=AD$1006)),FALSE),TRUE))))</f>
        <v>0.0</v>
      </c>
      <c r="AE743">
        <f>IF(Datos!AE743="",0,IF(AND(AE$1008&lt;&gt;"",Datos!AE743=AE$1008),0,IF(AE$1004=0,0,1-CHOOSE(AE$1004,IF(ISNUMBER(Datos!AE743),AND(OR(AE$1005="",Datos!AE743&gt;=AE$1005),OR(AE$1006="",Datos!AE743&lt;=AE$1006)),FALSE),IF(ISNUMBER(Datos!AE743),AND(Datos!AE743=INT(Datos!AE743),AND(OR(AE$1005="",Datos!AE743&gt;=AE$1005),OR(AE$1006="",Datos!AE743&lt;=AE$1006))),FALSE),OR(ISNUMBER(FIND(";"&amp;UPPER(TRIM(Datos!AE743&amp;""))&amp;"=",AE$1007)),ISNUMBER(FIND(";"&amp;UPPER(TRIM(Datos!AE743&amp;""))&amp;";",AE$1007))),OR(UPPER(TRIM(Datos!AE743&amp;""))="SÍ",UPPER(TRIM(Datos!AE743&amp;""))="SI",UPPER(TRIM(Datos!AE743&amp;""))="NO"),IF(ISNUMBER(Datos!AE743),AND(OR(AE$1005="",Datos!AE743&gt;=AE$1005),OR(AE$1006="",Datos!AE743&lt;=AE$1006)),FALSE),TRUE))))</f>
        <v>0.0</v>
      </c>
    </row>
    <row r="744" spans="2:31">
      <c r="B744">
        <f>IF(Datos!B744="",0,IF(AND(B$1008&lt;&gt;"",Datos!B744=B$1008),0,IF(B$1004=0,0,1-CHOOSE(B$1004,IF(ISNUMBER(Datos!B744),AND(OR(B$1005="",Datos!B744&gt;=B$1005),OR(B$1006="",Datos!B744&lt;=B$1006)),FALSE),IF(ISNUMBER(Datos!B744),AND(Datos!B744=INT(Datos!B744),AND(OR(B$1005="",Datos!B744&gt;=B$1005),OR(B$1006="",Datos!B744&lt;=B$1006))),FALSE),OR(ISNUMBER(FIND(";"&amp;UPPER(TRIM(Datos!B744&amp;""))&amp;"=",B$1007)),ISNUMBER(FIND(";"&amp;UPPER(TRIM(Datos!B744&amp;""))&amp;";",B$1007))),OR(UPPER(TRIM(Datos!B744&amp;""))="SÍ",UPPER(TRIM(Datos!B744&amp;""))="SI",UPPER(TRIM(Datos!B744&amp;""))="NO"),IF(ISNUMBER(Datos!B744),AND(OR(B$1005="",Datos!B744&gt;=B$1005),OR(B$1006="",Datos!B744&lt;=B$1006)),FALSE),TRUE))))</f>
        <v>0.0</v>
      </c>
      <c r="C744">
        <f>IF(Datos!C744="",0,IF(AND(C$1008&lt;&gt;"",Datos!C744=C$1008),0,IF(C$1004=0,0,1-CHOOSE(C$1004,IF(ISNUMBER(Datos!C744),AND(OR(C$1005="",Datos!C744&gt;=C$1005),OR(C$1006="",Datos!C744&lt;=C$1006)),FALSE),IF(ISNUMBER(Datos!C744),AND(Datos!C744=INT(Datos!C744),AND(OR(C$1005="",Datos!C744&gt;=C$1005),OR(C$1006="",Datos!C744&lt;=C$1006))),FALSE),OR(ISNUMBER(FIND(";"&amp;UPPER(TRIM(Datos!C744&amp;""))&amp;"=",C$1007)),ISNUMBER(FIND(";"&amp;UPPER(TRIM(Datos!C744&amp;""))&amp;";",C$1007))),OR(UPPER(TRIM(Datos!C744&amp;""))="SÍ",UPPER(TRIM(Datos!C744&amp;""))="SI",UPPER(TRIM(Datos!C744&amp;""))="NO"),IF(ISNUMBER(Datos!C744),AND(OR(C$1005="",Datos!C744&gt;=C$1005),OR(C$1006="",Datos!C744&lt;=C$1006)),FALSE),TRUE))))</f>
        <v>0.0</v>
      </c>
      <c r="D744">
        <f>IF(Datos!D744="",0,IF(AND(D$1008&lt;&gt;"",Datos!D744=D$1008),0,IF(D$1004=0,0,1-CHOOSE(D$1004,IF(ISNUMBER(Datos!D744),AND(OR(D$1005="",Datos!D744&gt;=D$1005),OR(D$1006="",Datos!D744&lt;=D$1006)),FALSE),IF(ISNUMBER(Datos!D744),AND(Datos!D744=INT(Datos!D744),AND(OR(D$1005="",Datos!D744&gt;=D$1005),OR(D$1006="",Datos!D744&lt;=D$1006))),FALSE),OR(ISNUMBER(FIND(";"&amp;UPPER(TRIM(Datos!D744&amp;""))&amp;"=",D$1007)),ISNUMBER(FIND(";"&amp;UPPER(TRIM(Datos!D744&amp;""))&amp;";",D$1007))),OR(UPPER(TRIM(Datos!D744&amp;""))="SÍ",UPPER(TRIM(Datos!D744&amp;""))="SI",UPPER(TRIM(Datos!D744&amp;""))="NO"),IF(ISNUMBER(Datos!D744),AND(OR(D$1005="",Datos!D744&gt;=D$1005),OR(D$1006="",Datos!D744&lt;=D$1006)),FALSE),TRUE))))</f>
        <v>0.0</v>
      </c>
      <c r="E744">
        <f>IF(Datos!E744="",0,IF(AND(E$1008&lt;&gt;"",Datos!E744=E$1008),0,IF(E$1004=0,0,1-CHOOSE(E$1004,IF(ISNUMBER(Datos!E744),AND(OR(E$1005="",Datos!E744&gt;=E$1005),OR(E$1006="",Datos!E744&lt;=E$1006)),FALSE),IF(ISNUMBER(Datos!E744),AND(Datos!E744=INT(Datos!E744),AND(OR(E$1005="",Datos!E744&gt;=E$1005),OR(E$1006="",Datos!E744&lt;=E$1006))),FALSE),OR(ISNUMBER(FIND(";"&amp;UPPER(TRIM(Datos!E744&amp;""))&amp;"=",E$1007)),ISNUMBER(FIND(";"&amp;UPPER(TRIM(Datos!E744&amp;""))&amp;";",E$1007))),OR(UPPER(TRIM(Datos!E744&amp;""))="SÍ",UPPER(TRIM(Datos!E744&amp;""))="SI",UPPER(TRIM(Datos!E744&amp;""))="NO"),IF(ISNUMBER(Datos!E744),AND(OR(E$1005="",Datos!E744&gt;=E$1005),OR(E$1006="",Datos!E744&lt;=E$1006)),FALSE),TRUE))))</f>
        <v>0.0</v>
      </c>
      <c r="F744">
        <f>IF(Datos!F744="",0,IF(AND(F$1008&lt;&gt;"",Datos!F744=F$1008),0,IF(F$1004=0,0,1-CHOOSE(F$1004,IF(ISNUMBER(Datos!F744),AND(OR(F$1005="",Datos!F744&gt;=F$1005),OR(F$1006="",Datos!F744&lt;=F$1006)),FALSE),IF(ISNUMBER(Datos!F744),AND(Datos!F744=INT(Datos!F744),AND(OR(F$1005="",Datos!F744&gt;=F$1005),OR(F$1006="",Datos!F744&lt;=F$1006))),FALSE),OR(ISNUMBER(FIND(";"&amp;UPPER(TRIM(Datos!F744&amp;""))&amp;"=",F$1007)),ISNUMBER(FIND(";"&amp;UPPER(TRIM(Datos!F744&amp;""))&amp;";",F$1007))),OR(UPPER(TRIM(Datos!F744&amp;""))="SÍ",UPPER(TRIM(Datos!F744&amp;""))="SI",UPPER(TRIM(Datos!F744&amp;""))="NO"),IF(ISNUMBER(Datos!F744),AND(OR(F$1005="",Datos!F744&gt;=F$1005),OR(F$1006="",Datos!F744&lt;=F$1006)),FALSE),TRUE))))</f>
        <v>0.0</v>
      </c>
      <c r="G744">
        <f>IF(Datos!G744="",0,IF(AND(G$1008&lt;&gt;"",Datos!G744=G$1008),0,IF(G$1004=0,0,1-CHOOSE(G$1004,IF(ISNUMBER(Datos!G744),AND(OR(G$1005="",Datos!G744&gt;=G$1005),OR(G$1006="",Datos!G744&lt;=G$1006)),FALSE),IF(ISNUMBER(Datos!G744),AND(Datos!G744=INT(Datos!G744),AND(OR(G$1005="",Datos!G744&gt;=G$1005),OR(G$1006="",Datos!G744&lt;=G$1006))),FALSE),OR(ISNUMBER(FIND(";"&amp;UPPER(TRIM(Datos!G744&amp;""))&amp;"=",G$1007)),ISNUMBER(FIND(";"&amp;UPPER(TRIM(Datos!G744&amp;""))&amp;";",G$1007))),OR(UPPER(TRIM(Datos!G744&amp;""))="SÍ",UPPER(TRIM(Datos!G744&amp;""))="SI",UPPER(TRIM(Datos!G744&amp;""))="NO"),IF(ISNUMBER(Datos!G744),AND(OR(G$1005="",Datos!G744&gt;=G$1005),OR(G$1006="",Datos!G744&lt;=G$1006)),FALSE),TRUE))))</f>
        <v>0.0</v>
      </c>
      <c r="H744">
        <f>IF(Datos!H744="",0,IF(AND(H$1008&lt;&gt;"",Datos!H744=H$1008),0,IF(H$1004=0,0,1-CHOOSE(H$1004,IF(ISNUMBER(Datos!H744),AND(OR(H$1005="",Datos!H744&gt;=H$1005),OR(H$1006="",Datos!H744&lt;=H$1006)),FALSE),IF(ISNUMBER(Datos!H744),AND(Datos!H744=INT(Datos!H744),AND(OR(H$1005="",Datos!H744&gt;=H$1005),OR(H$1006="",Datos!H744&lt;=H$1006))),FALSE),OR(ISNUMBER(FIND(";"&amp;UPPER(TRIM(Datos!H744&amp;""))&amp;"=",H$1007)),ISNUMBER(FIND(";"&amp;UPPER(TRIM(Datos!H744&amp;""))&amp;";",H$1007))),OR(UPPER(TRIM(Datos!H744&amp;""))="SÍ",UPPER(TRIM(Datos!H744&amp;""))="SI",UPPER(TRIM(Datos!H744&amp;""))="NO"),IF(ISNUMBER(Datos!H744),AND(OR(H$1005="",Datos!H744&gt;=H$1005),OR(H$1006="",Datos!H744&lt;=H$1006)),FALSE),TRUE))))</f>
        <v>0.0</v>
      </c>
      <c r="I744">
        <f>IF(Datos!I744="",0,IF(AND(I$1008&lt;&gt;"",Datos!I744=I$1008),0,IF(I$1004=0,0,1-CHOOSE(I$1004,IF(ISNUMBER(Datos!I744),AND(OR(I$1005="",Datos!I744&gt;=I$1005),OR(I$1006="",Datos!I744&lt;=I$1006)),FALSE),IF(ISNUMBER(Datos!I744),AND(Datos!I744=INT(Datos!I744),AND(OR(I$1005="",Datos!I744&gt;=I$1005),OR(I$1006="",Datos!I744&lt;=I$1006))),FALSE),OR(ISNUMBER(FIND(";"&amp;UPPER(TRIM(Datos!I744&amp;""))&amp;"=",I$1007)),ISNUMBER(FIND(";"&amp;UPPER(TRIM(Datos!I744&amp;""))&amp;";",I$1007))),OR(UPPER(TRIM(Datos!I744&amp;""))="SÍ",UPPER(TRIM(Datos!I744&amp;""))="SI",UPPER(TRIM(Datos!I744&amp;""))="NO"),IF(ISNUMBER(Datos!I744),AND(OR(I$1005="",Datos!I744&gt;=I$1005),OR(I$1006="",Datos!I744&lt;=I$1006)),FALSE),TRUE))))</f>
        <v>0.0</v>
      </c>
      <c r="J744">
        <f>IF(Datos!J744="",0,IF(AND(J$1008&lt;&gt;"",Datos!J744=J$1008),0,IF(J$1004=0,0,1-CHOOSE(J$1004,IF(ISNUMBER(Datos!J744),AND(OR(J$1005="",Datos!J744&gt;=J$1005),OR(J$1006="",Datos!J744&lt;=J$1006)),FALSE),IF(ISNUMBER(Datos!J744),AND(Datos!J744=INT(Datos!J744),AND(OR(J$1005="",Datos!J744&gt;=J$1005),OR(J$1006="",Datos!J744&lt;=J$1006))),FALSE),OR(ISNUMBER(FIND(";"&amp;UPPER(TRIM(Datos!J744&amp;""))&amp;"=",J$1007)),ISNUMBER(FIND(";"&amp;UPPER(TRIM(Datos!J744&amp;""))&amp;";",J$1007))),OR(UPPER(TRIM(Datos!J744&amp;""))="SÍ",UPPER(TRIM(Datos!J744&amp;""))="SI",UPPER(TRIM(Datos!J744&amp;""))="NO"),IF(ISNUMBER(Datos!J744),AND(OR(J$1005="",Datos!J744&gt;=J$1005),OR(J$1006="",Datos!J744&lt;=J$1006)),FALSE),TRUE))))</f>
        <v>0.0</v>
      </c>
      <c r="K744">
        <f>IF(Datos!K744="",0,IF(AND(K$1008&lt;&gt;"",Datos!K744=K$1008),0,IF(K$1004=0,0,1-CHOOSE(K$1004,IF(ISNUMBER(Datos!K744),AND(OR(K$1005="",Datos!K744&gt;=K$1005),OR(K$1006="",Datos!K744&lt;=K$1006)),FALSE),IF(ISNUMBER(Datos!K744),AND(Datos!K744=INT(Datos!K744),AND(OR(K$1005="",Datos!K744&gt;=K$1005),OR(K$1006="",Datos!K744&lt;=K$1006))),FALSE),OR(ISNUMBER(FIND(";"&amp;UPPER(TRIM(Datos!K744&amp;""))&amp;"=",K$1007)),ISNUMBER(FIND(";"&amp;UPPER(TRIM(Datos!K744&amp;""))&amp;";",K$1007))),OR(UPPER(TRIM(Datos!K744&amp;""))="SÍ",UPPER(TRIM(Datos!K744&amp;""))="SI",UPPER(TRIM(Datos!K744&amp;""))="NO"),IF(ISNUMBER(Datos!K744),AND(OR(K$1005="",Datos!K744&gt;=K$1005),OR(K$1006="",Datos!K744&lt;=K$1006)),FALSE),TRUE))))</f>
        <v>0.0</v>
      </c>
      <c r="L744">
        <f>IF(Datos!L744="",0,IF(AND(L$1008&lt;&gt;"",Datos!L744=L$1008),0,IF(L$1004=0,0,1-CHOOSE(L$1004,IF(ISNUMBER(Datos!L744),AND(OR(L$1005="",Datos!L744&gt;=L$1005),OR(L$1006="",Datos!L744&lt;=L$1006)),FALSE),IF(ISNUMBER(Datos!L744),AND(Datos!L744=INT(Datos!L744),AND(OR(L$1005="",Datos!L744&gt;=L$1005),OR(L$1006="",Datos!L744&lt;=L$1006))),FALSE),OR(ISNUMBER(FIND(";"&amp;UPPER(TRIM(Datos!L744&amp;""))&amp;"=",L$1007)),ISNUMBER(FIND(";"&amp;UPPER(TRIM(Datos!L744&amp;""))&amp;";",L$1007))),OR(UPPER(TRIM(Datos!L744&amp;""))="SÍ",UPPER(TRIM(Datos!L744&amp;""))="SI",UPPER(TRIM(Datos!L744&amp;""))="NO"),IF(ISNUMBER(Datos!L744),AND(OR(L$1005="",Datos!L744&gt;=L$1005),OR(L$1006="",Datos!L744&lt;=L$1006)),FALSE),TRUE))))</f>
        <v>0.0</v>
      </c>
      <c r="M744">
        <f>IF(Datos!M744="",0,IF(AND(M$1008&lt;&gt;"",Datos!M744=M$1008),0,IF(M$1004=0,0,1-CHOOSE(M$1004,IF(ISNUMBER(Datos!M744),AND(OR(M$1005="",Datos!M744&gt;=M$1005),OR(M$1006="",Datos!M744&lt;=M$1006)),FALSE),IF(ISNUMBER(Datos!M744),AND(Datos!M744=INT(Datos!M744),AND(OR(M$1005="",Datos!M744&gt;=M$1005),OR(M$1006="",Datos!M744&lt;=M$1006))),FALSE),OR(ISNUMBER(FIND(";"&amp;UPPER(TRIM(Datos!M744&amp;""))&amp;"=",M$1007)),ISNUMBER(FIND(";"&amp;UPPER(TRIM(Datos!M744&amp;""))&amp;";",M$1007))),OR(UPPER(TRIM(Datos!M744&amp;""))="SÍ",UPPER(TRIM(Datos!M744&amp;""))="SI",UPPER(TRIM(Datos!M744&amp;""))="NO"),IF(ISNUMBER(Datos!M744),AND(OR(M$1005="",Datos!M744&gt;=M$1005),OR(M$1006="",Datos!M744&lt;=M$1006)),FALSE),TRUE))))</f>
        <v>0.0</v>
      </c>
      <c r="N744">
        <f>IF(Datos!N744="",0,IF(AND(N$1008&lt;&gt;"",Datos!N744=N$1008),0,IF(N$1004=0,0,1-CHOOSE(N$1004,IF(ISNUMBER(Datos!N744),AND(OR(N$1005="",Datos!N744&gt;=N$1005),OR(N$1006="",Datos!N744&lt;=N$1006)),FALSE),IF(ISNUMBER(Datos!N744),AND(Datos!N744=INT(Datos!N744),AND(OR(N$1005="",Datos!N744&gt;=N$1005),OR(N$1006="",Datos!N744&lt;=N$1006))),FALSE),OR(ISNUMBER(FIND(";"&amp;UPPER(TRIM(Datos!N744&amp;""))&amp;"=",N$1007)),ISNUMBER(FIND(";"&amp;UPPER(TRIM(Datos!N744&amp;""))&amp;";",N$1007))),OR(UPPER(TRIM(Datos!N744&amp;""))="SÍ",UPPER(TRIM(Datos!N744&amp;""))="SI",UPPER(TRIM(Datos!N744&amp;""))="NO"),IF(ISNUMBER(Datos!N744),AND(OR(N$1005="",Datos!N744&gt;=N$1005),OR(N$1006="",Datos!N744&lt;=N$1006)),FALSE),TRUE))))</f>
        <v>0.0</v>
      </c>
      <c r="O744">
        <f>IF(Datos!O744="",0,IF(AND(O$1008&lt;&gt;"",Datos!O744=O$1008),0,IF(O$1004=0,0,1-CHOOSE(O$1004,IF(ISNUMBER(Datos!O744),AND(OR(O$1005="",Datos!O744&gt;=O$1005),OR(O$1006="",Datos!O744&lt;=O$1006)),FALSE),IF(ISNUMBER(Datos!O744),AND(Datos!O744=INT(Datos!O744),AND(OR(O$1005="",Datos!O744&gt;=O$1005),OR(O$1006="",Datos!O744&lt;=O$1006))),FALSE),OR(ISNUMBER(FIND(";"&amp;UPPER(TRIM(Datos!O744&amp;""))&amp;"=",O$1007)),ISNUMBER(FIND(";"&amp;UPPER(TRIM(Datos!O744&amp;""))&amp;";",O$1007))),OR(UPPER(TRIM(Datos!O744&amp;""))="SÍ",UPPER(TRIM(Datos!O744&amp;""))="SI",UPPER(TRIM(Datos!O744&amp;""))="NO"),IF(ISNUMBER(Datos!O744),AND(OR(O$1005="",Datos!O744&gt;=O$1005),OR(O$1006="",Datos!O744&lt;=O$1006)),FALSE),TRUE))))</f>
        <v>0.0</v>
      </c>
      <c r="P744">
        <f>IF(Datos!P744="",0,IF(AND(P$1008&lt;&gt;"",Datos!P744=P$1008),0,IF(P$1004=0,0,1-CHOOSE(P$1004,IF(ISNUMBER(Datos!P744),AND(OR(P$1005="",Datos!P744&gt;=P$1005),OR(P$1006="",Datos!P744&lt;=P$1006)),FALSE),IF(ISNUMBER(Datos!P744),AND(Datos!P744=INT(Datos!P744),AND(OR(P$1005="",Datos!P744&gt;=P$1005),OR(P$1006="",Datos!P744&lt;=P$1006))),FALSE),OR(ISNUMBER(FIND(";"&amp;UPPER(TRIM(Datos!P744&amp;""))&amp;"=",P$1007)),ISNUMBER(FIND(";"&amp;UPPER(TRIM(Datos!P744&amp;""))&amp;";",P$1007))),OR(UPPER(TRIM(Datos!P744&amp;""))="SÍ",UPPER(TRIM(Datos!P744&amp;""))="SI",UPPER(TRIM(Datos!P744&amp;""))="NO"),IF(ISNUMBER(Datos!P744),AND(OR(P$1005="",Datos!P744&gt;=P$1005),OR(P$1006="",Datos!P744&lt;=P$1006)),FALSE),TRUE))))</f>
        <v>0.0</v>
      </c>
      <c r="Q744">
        <f>IF(Datos!Q744="",0,IF(AND(Q$1008&lt;&gt;"",Datos!Q744=Q$1008),0,IF(Q$1004=0,0,1-CHOOSE(Q$1004,IF(ISNUMBER(Datos!Q744),AND(OR(Q$1005="",Datos!Q744&gt;=Q$1005),OR(Q$1006="",Datos!Q744&lt;=Q$1006)),FALSE),IF(ISNUMBER(Datos!Q744),AND(Datos!Q744=INT(Datos!Q744),AND(OR(Q$1005="",Datos!Q744&gt;=Q$1005),OR(Q$1006="",Datos!Q744&lt;=Q$1006))),FALSE),OR(ISNUMBER(FIND(";"&amp;UPPER(TRIM(Datos!Q744&amp;""))&amp;"=",Q$1007)),ISNUMBER(FIND(";"&amp;UPPER(TRIM(Datos!Q744&amp;""))&amp;";",Q$1007))),OR(UPPER(TRIM(Datos!Q744&amp;""))="SÍ",UPPER(TRIM(Datos!Q744&amp;""))="SI",UPPER(TRIM(Datos!Q744&amp;""))="NO"),IF(ISNUMBER(Datos!Q744),AND(OR(Q$1005="",Datos!Q744&gt;=Q$1005),OR(Q$1006="",Datos!Q744&lt;=Q$1006)),FALSE),TRUE))))</f>
        <v>0.0</v>
      </c>
      <c r="R744">
        <f>IF(Datos!R744="",0,IF(AND(R$1008&lt;&gt;"",Datos!R744=R$1008),0,IF(R$1004=0,0,1-CHOOSE(R$1004,IF(ISNUMBER(Datos!R744),AND(OR(R$1005="",Datos!R744&gt;=R$1005),OR(R$1006="",Datos!R744&lt;=R$1006)),FALSE),IF(ISNUMBER(Datos!R744),AND(Datos!R744=INT(Datos!R744),AND(OR(R$1005="",Datos!R744&gt;=R$1005),OR(R$1006="",Datos!R744&lt;=R$1006))),FALSE),OR(ISNUMBER(FIND(";"&amp;UPPER(TRIM(Datos!R744&amp;""))&amp;"=",R$1007)),ISNUMBER(FIND(";"&amp;UPPER(TRIM(Datos!R744&amp;""))&amp;";",R$1007))),OR(UPPER(TRIM(Datos!R744&amp;""))="SÍ",UPPER(TRIM(Datos!R744&amp;""))="SI",UPPER(TRIM(Datos!R744&amp;""))="NO"),IF(ISNUMBER(Datos!R744),AND(OR(R$1005="",Datos!R744&gt;=R$1005),OR(R$1006="",Datos!R744&lt;=R$1006)),FALSE),TRUE))))</f>
        <v>0.0</v>
      </c>
      <c r="S744">
        <f>IF(Datos!S744="",0,IF(AND(S$1008&lt;&gt;"",Datos!S744=S$1008),0,IF(S$1004=0,0,1-CHOOSE(S$1004,IF(ISNUMBER(Datos!S744),AND(OR(S$1005="",Datos!S744&gt;=S$1005),OR(S$1006="",Datos!S744&lt;=S$1006)),FALSE),IF(ISNUMBER(Datos!S744),AND(Datos!S744=INT(Datos!S744),AND(OR(S$1005="",Datos!S744&gt;=S$1005),OR(S$1006="",Datos!S744&lt;=S$1006))),FALSE),OR(ISNUMBER(FIND(";"&amp;UPPER(TRIM(Datos!S744&amp;""))&amp;"=",S$1007)),ISNUMBER(FIND(";"&amp;UPPER(TRIM(Datos!S744&amp;""))&amp;";",S$1007))),OR(UPPER(TRIM(Datos!S744&amp;""))="SÍ",UPPER(TRIM(Datos!S744&amp;""))="SI",UPPER(TRIM(Datos!S744&amp;""))="NO"),IF(ISNUMBER(Datos!S744),AND(OR(S$1005="",Datos!S744&gt;=S$1005),OR(S$1006="",Datos!S744&lt;=S$1006)),FALSE),TRUE))))</f>
        <v>0.0</v>
      </c>
      <c r="T744">
        <f>IF(Datos!T744="",0,IF(AND(T$1008&lt;&gt;"",Datos!T744=T$1008),0,IF(T$1004=0,0,1-CHOOSE(T$1004,IF(ISNUMBER(Datos!T744),AND(OR(T$1005="",Datos!T744&gt;=T$1005),OR(T$1006="",Datos!T744&lt;=T$1006)),FALSE),IF(ISNUMBER(Datos!T744),AND(Datos!T744=INT(Datos!T744),AND(OR(T$1005="",Datos!T744&gt;=T$1005),OR(T$1006="",Datos!T744&lt;=T$1006))),FALSE),OR(ISNUMBER(FIND(";"&amp;UPPER(TRIM(Datos!T744&amp;""))&amp;"=",T$1007)),ISNUMBER(FIND(";"&amp;UPPER(TRIM(Datos!T744&amp;""))&amp;";",T$1007))),OR(UPPER(TRIM(Datos!T744&amp;""))="SÍ",UPPER(TRIM(Datos!T744&amp;""))="SI",UPPER(TRIM(Datos!T744&amp;""))="NO"),IF(ISNUMBER(Datos!T744),AND(OR(T$1005="",Datos!T744&gt;=T$1005),OR(T$1006="",Datos!T744&lt;=T$1006)),FALSE),TRUE))))</f>
        <v>0.0</v>
      </c>
      <c r="U744">
        <f>IF(Datos!U744="",0,IF(AND(U$1008&lt;&gt;"",Datos!U744=U$1008),0,IF(U$1004=0,0,1-CHOOSE(U$1004,IF(ISNUMBER(Datos!U744),AND(OR(U$1005="",Datos!U744&gt;=U$1005),OR(U$1006="",Datos!U744&lt;=U$1006)),FALSE),IF(ISNUMBER(Datos!U744),AND(Datos!U744=INT(Datos!U744),AND(OR(U$1005="",Datos!U744&gt;=U$1005),OR(U$1006="",Datos!U744&lt;=U$1006))),FALSE),OR(ISNUMBER(FIND(";"&amp;UPPER(TRIM(Datos!U744&amp;""))&amp;"=",U$1007)),ISNUMBER(FIND(";"&amp;UPPER(TRIM(Datos!U744&amp;""))&amp;";",U$1007))),OR(UPPER(TRIM(Datos!U744&amp;""))="SÍ",UPPER(TRIM(Datos!U744&amp;""))="SI",UPPER(TRIM(Datos!U744&amp;""))="NO"),IF(ISNUMBER(Datos!U744),AND(OR(U$1005="",Datos!U744&gt;=U$1005),OR(U$1006="",Datos!U744&lt;=U$1006)),FALSE),TRUE))))</f>
        <v>0.0</v>
      </c>
      <c r="V744">
        <f>IF(Datos!V744="",0,IF(AND(V$1008&lt;&gt;"",Datos!V744=V$1008),0,IF(V$1004=0,0,1-CHOOSE(V$1004,IF(ISNUMBER(Datos!V744),AND(OR(V$1005="",Datos!V744&gt;=V$1005),OR(V$1006="",Datos!V744&lt;=V$1006)),FALSE),IF(ISNUMBER(Datos!V744),AND(Datos!V744=INT(Datos!V744),AND(OR(V$1005="",Datos!V744&gt;=V$1005),OR(V$1006="",Datos!V744&lt;=V$1006))),FALSE),OR(ISNUMBER(FIND(";"&amp;UPPER(TRIM(Datos!V744&amp;""))&amp;"=",V$1007)),ISNUMBER(FIND(";"&amp;UPPER(TRIM(Datos!V744&amp;""))&amp;";",V$1007))),OR(UPPER(TRIM(Datos!V744&amp;""))="SÍ",UPPER(TRIM(Datos!V744&amp;""))="SI",UPPER(TRIM(Datos!V744&amp;""))="NO"),IF(ISNUMBER(Datos!V744),AND(OR(V$1005="",Datos!V744&gt;=V$1005),OR(V$1006="",Datos!V744&lt;=V$1006)),FALSE),TRUE))))</f>
        <v>0.0</v>
      </c>
      <c r="W744">
        <f>IF(Datos!W744="",0,IF(AND(W$1008&lt;&gt;"",Datos!W744=W$1008),0,IF(W$1004=0,0,1-CHOOSE(W$1004,IF(ISNUMBER(Datos!W744),AND(OR(W$1005="",Datos!W744&gt;=W$1005),OR(W$1006="",Datos!W744&lt;=W$1006)),FALSE),IF(ISNUMBER(Datos!W744),AND(Datos!W744=INT(Datos!W744),AND(OR(W$1005="",Datos!W744&gt;=W$1005),OR(W$1006="",Datos!W744&lt;=W$1006))),FALSE),OR(ISNUMBER(FIND(";"&amp;UPPER(TRIM(Datos!W744&amp;""))&amp;"=",W$1007)),ISNUMBER(FIND(";"&amp;UPPER(TRIM(Datos!W744&amp;""))&amp;";",W$1007))),OR(UPPER(TRIM(Datos!W744&amp;""))="SÍ",UPPER(TRIM(Datos!W744&amp;""))="SI",UPPER(TRIM(Datos!W744&amp;""))="NO"),IF(ISNUMBER(Datos!W744),AND(OR(W$1005="",Datos!W744&gt;=W$1005),OR(W$1006="",Datos!W744&lt;=W$1006)),FALSE),TRUE))))</f>
        <v>0.0</v>
      </c>
      <c r="X744">
        <f>IF(Datos!X744="",0,IF(AND(X$1008&lt;&gt;"",Datos!X744=X$1008),0,IF(X$1004=0,0,1-CHOOSE(X$1004,IF(ISNUMBER(Datos!X744),AND(OR(X$1005="",Datos!X744&gt;=X$1005),OR(X$1006="",Datos!X744&lt;=X$1006)),FALSE),IF(ISNUMBER(Datos!X744),AND(Datos!X744=INT(Datos!X744),AND(OR(X$1005="",Datos!X744&gt;=X$1005),OR(X$1006="",Datos!X744&lt;=X$1006))),FALSE),OR(ISNUMBER(FIND(";"&amp;UPPER(TRIM(Datos!X744&amp;""))&amp;"=",X$1007)),ISNUMBER(FIND(";"&amp;UPPER(TRIM(Datos!X744&amp;""))&amp;";",X$1007))),OR(UPPER(TRIM(Datos!X744&amp;""))="SÍ",UPPER(TRIM(Datos!X744&amp;""))="SI",UPPER(TRIM(Datos!X744&amp;""))="NO"),IF(ISNUMBER(Datos!X744),AND(OR(X$1005="",Datos!X744&gt;=X$1005),OR(X$1006="",Datos!X744&lt;=X$1006)),FALSE),TRUE))))</f>
        <v>0.0</v>
      </c>
      <c r="Y744">
        <f>IF(Datos!Y744="",0,IF(AND(Y$1008&lt;&gt;"",Datos!Y744=Y$1008),0,IF(Y$1004=0,0,1-CHOOSE(Y$1004,IF(ISNUMBER(Datos!Y744),AND(OR(Y$1005="",Datos!Y744&gt;=Y$1005),OR(Y$1006="",Datos!Y744&lt;=Y$1006)),FALSE),IF(ISNUMBER(Datos!Y744),AND(Datos!Y744=INT(Datos!Y744),AND(OR(Y$1005="",Datos!Y744&gt;=Y$1005),OR(Y$1006="",Datos!Y744&lt;=Y$1006))),FALSE),OR(ISNUMBER(FIND(";"&amp;UPPER(TRIM(Datos!Y744&amp;""))&amp;"=",Y$1007)),ISNUMBER(FIND(";"&amp;UPPER(TRIM(Datos!Y744&amp;""))&amp;";",Y$1007))),OR(UPPER(TRIM(Datos!Y744&amp;""))="SÍ",UPPER(TRIM(Datos!Y744&amp;""))="SI",UPPER(TRIM(Datos!Y744&amp;""))="NO"),IF(ISNUMBER(Datos!Y744),AND(OR(Y$1005="",Datos!Y744&gt;=Y$1005),OR(Y$1006="",Datos!Y744&lt;=Y$1006)),FALSE),TRUE))))</f>
        <v>0.0</v>
      </c>
      <c r="Z744">
        <f>IF(Datos!Z744="",0,IF(AND(Z$1008&lt;&gt;"",Datos!Z744=Z$1008),0,IF(Z$1004=0,0,1-CHOOSE(Z$1004,IF(ISNUMBER(Datos!Z744),AND(OR(Z$1005="",Datos!Z744&gt;=Z$1005),OR(Z$1006="",Datos!Z744&lt;=Z$1006)),FALSE),IF(ISNUMBER(Datos!Z744),AND(Datos!Z744=INT(Datos!Z744),AND(OR(Z$1005="",Datos!Z744&gt;=Z$1005),OR(Z$1006="",Datos!Z744&lt;=Z$1006))),FALSE),OR(ISNUMBER(FIND(";"&amp;UPPER(TRIM(Datos!Z744&amp;""))&amp;"=",Z$1007)),ISNUMBER(FIND(";"&amp;UPPER(TRIM(Datos!Z744&amp;""))&amp;";",Z$1007))),OR(UPPER(TRIM(Datos!Z744&amp;""))="SÍ",UPPER(TRIM(Datos!Z744&amp;""))="SI",UPPER(TRIM(Datos!Z744&amp;""))="NO"),IF(ISNUMBER(Datos!Z744),AND(OR(Z$1005="",Datos!Z744&gt;=Z$1005),OR(Z$1006="",Datos!Z744&lt;=Z$1006)),FALSE),TRUE))))</f>
        <v>0.0</v>
      </c>
      <c r="AA744">
        <f>IF(Datos!AA744="",0,IF(AND(AA$1008&lt;&gt;"",Datos!AA744=AA$1008),0,IF(AA$1004=0,0,1-CHOOSE(AA$1004,IF(ISNUMBER(Datos!AA744),AND(OR(AA$1005="",Datos!AA744&gt;=AA$1005),OR(AA$1006="",Datos!AA744&lt;=AA$1006)),FALSE),IF(ISNUMBER(Datos!AA744),AND(Datos!AA744=INT(Datos!AA744),AND(OR(AA$1005="",Datos!AA744&gt;=AA$1005),OR(AA$1006="",Datos!AA744&lt;=AA$1006))),FALSE),OR(ISNUMBER(FIND(";"&amp;UPPER(TRIM(Datos!AA744&amp;""))&amp;"=",AA$1007)),ISNUMBER(FIND(";"&amp;UPPER(TRIM(Datos!AA744&amp;""))&amp;";",AA$1007))),OR(UPPER(TRIM(Datos!AA744&amp;""))="SÍ",UPPER(TRIM(Datos!AA744&amp;""))="SI",UPPER(TRIM(Datos!AA744&amp;""))="NO"),IF(ISNUMBER(Datos!AA744),AND(OR(AA$1005="",Datos!AA744&gt;=AA$1005),OR(AA$1006="",Datos!AA744&lt;=AA$1006)),FALSE),TRUE))))</f>
        <v>0.0</v>
      </c>
      <c r="AB744">
        <f>IF(Datos!AB744="",0,IF(AND(AB$1008&lt;&gt;"",Datos!AB744=AB$1008),0,IF(AB$1004=0,0,1-CHOOSE(AB$1004,IF(ISNUMBER(Datos!AB744),AND(OR(AB$1005="",Datos!AB744&gt;=AB$1005),OR(AB$1006="",Datos!AB744&lt;=AB$1006)),FALSE),IF(ISNUMBER(Datos!AB744),AND(Datos!AB744=INT(Datos!AB744),AND(OR(AB$1005="",Datos!AB744&gt;=AB$1005),OR(AB$1006="",Datos!AB744&lt;=AB$1006))),FALSE),OR(ISNUMBER(FIND(";"&amp;UPPER(TRIM(Datos!AB744&amp;""))&amp;"=",AB$1007)),ISNUMBER(FIND(";"&amp;UPPER(TRIM(Datos!AB744&amp;""))&amp;";",AB$1007))),OR(UPPER(TRIM(Datos!AB744&amp;""))="SÍ",UPPER(TRIM(Datos!AB744&amp;""))="SI",UPPER(TRIM(Datos!AB744&amp;""))="NO"),IF(ISNUMBER(Datos!AB744),AND(OR(AB$1005="",Datos!AB744&gt;=AB$1005),OR(AB$1006="",Datos!AB744&lt;=AB$1006)),FALSE),TRUE))))</f>
        <v>0.0</v>
      </c>
      <c r="AC744">
        <f>IF(Datos!AC744="",0,IF(AND(AC$1008&lt;&gt;"",Datos!AC744=AC$1008),0,IF(AC$1004=0,0,1-CHOOSE(AC$1004,IF(ISNUMBER(Datos!AC744),AND(OR(AC$1005="",Datos!AC744&gt;=AC$1005),OR(AC$1006="",Datos!AC744&lt;=AC$1006)),FALSE),IF(ISNUMBER(Datos!AC744),AND(Datos!AC744=INT(Datos!AC744),AND(OR(AC$1005="",Datos!AC744&gt;=AC$1005),OR(AC$1006="",Datos!AC744&lt;=AC$1006))),FALSE),OR(ISNUMBER(FIND(";"&amp;UPPER(TRIM(Datos!AC744&amp;""))&amp;"=",AC$1007)),ISNUMBER(FIND(";"&amp;UPPER(TRIM(Datos!AC744&amp;""))&amp;";",AC$1007))),OR(UPPER(TRIM(Datos!AC744&amp;""))="SÍ",UPPER(TRIM(Datos!AC744&amp;""))="SI",UPPER(TRIM(Datos!AC744&amp;""))="NO"),IF(ISNUMBER(Datos!AC744),AND(OR(AC$1005="",Datos!AC744&gt;=AC$1005),OR(AC$1006="",Datos!AC744&lt;=AC$1006)),FALSE),TRUE))))</f>
        <v>0.0</v>
      </c>
      <c r="AD744">
        <f>IF(Datos!AD744="",0,IF(AND(AD$1008&lt;&gt;"",Datos!AD744=AD$1008),0,IF(AD$1004=0,0,1-CHOOSE(AD$1004,IF(ISNUMBER(Datos!AD744),AND(OR(AD$1005="",Datos!AD744&gt;=AD$1005),OR(AD$1006="",Datos!AD744&lt;=AD$1006)),FALSE),IF(ISNUMBER(Datos!AD744),AND(Datos!AD744=INT(Datos!AD744),AND(OR(AD$1005="",Datos!AD744&gt;=AD$1005),OR(AD$1006="",Datos!AD744&lt;=AD$1006))),FALSE),OR(ISNUMBER(FIND(";"&amp;UPPER(TRIM(Datos!AD744&amp;""))&amp;"=",AD$1007)),ISNUMBER(FIND(";"&amp;UPPER(TRIM(Datos!AD744&amp;""))&amp;";",AD$1007))),OR(UPPER(TRIM(Datos!AD744&amp;""))="SÍ",UPPER(TRIM(Datos!AD744&amp;""))="SI",UPPER(TRIM(Datos!AD744&amp;""))="NO"),IF(ISNUMBER(Datos!AD744),AND(OR(AD$1005="",Datos!AD744&gt;=AD$1005),OR(AD$1006="",Datos!AD744&lt;=AD$1006)),FALSE),TRUE))))</f>
        <v>0.0</v>
      </c>
      <c r="AE744">
        <f>IF(Datos!AE744="",0,IF(AND(AE$1008&lt;&gt;"",Datos!AE744=AE$1008),0,IF(AE$1004=0,0,1-CHOOSE(AE$1004,IF(ISNUMBER(Datos!AE744),AND(OR(AE$1005="",Datos!AE744&gt;=AE$1005),OR(AE$1006="",Datos!AE744&lt;=AE$1006)),FALSE),IF(ISNUMBER(Datos!AE744),AND(Datos!AE744=INT(Datos!AE744),AND(OR(AE$1005="",Datos!AE744&gt;=AE$1005),OR(AE$1006="",Datos!AE744&lt;=AE$1006))),FALSE),OR(ISNUMBER(FIND(";"&amp;UPPER(TRIM(Datos!AE744&amp;""))&amp;"=",AE$1007)),ISNUMBER(FIND(";"&amp;UPPER(TRIM(Datos!AE744&amp;""))&amp;";",AE$1007))),OR(UPPER(TRIM(Datos!AE744&amp;""))="SÍ",UPPER(TRIM(Datos!AE744&amp;""))="SI",UPPER(TRIM(Datos!AE744&amp;""))="NO"),IF(ISNUMBER(Datos!AE744),AND(OR(AE$1005="",Datos!AE744&gt;=AE$1005),OR(AE$1006="",Datos!AE744&lt;=AE$1006)),FALSE),TRUE))))</f>
        <v>0.0</v>
      </c>
    </row>
    <row r="745" spans="2:31">
      <c r="B745">
        <f>IF(Datos!B745="",0,IF(AND(B$1008&lt;&gt;"",Datos!B745=B$1008),0,IF(B$1004=0,0,1-CHOOSE(B$1004,IF(ISNUMBER(Datos!B745),AND(OR(B$1005="",Datos!B745&gt;=B$1005),OR(B$1006="",Datos!B745&lt;=B$1006)),FALSE),IF(ISNUMBER(Datos!B745),AND(Datos!B745=INT(Datos!B745),AND(OR(B$1005="",Datos!B745&gt;=B$1005),OR(B$1006="",Datos!B745&lt;=B$1006))),FALSE),OR(ISNUMBER(FIND(";"&amp;UPPER(TRIM(Datos!B745&amp;""))&amp;"=",B$1007)),ISNUMBER(FIND(";"&amp;UPPER(TRIM(Datos!B745&amp;""))&amp;";",B$1007))),OR(UPPER(TRIM(Datos!B745&amp;""))="SÍ",UPPER(TRIM(Datos!B745&amp;""))="SI",UPPER(TRIM(Datos!B745&amp;""))="NO"),IF(ISNUMBER(Datos!B745),AND(OR(B$1005="",Datos!B745&gt;=B$1005),OR(B$1006="",Datos!B745&lt;=B$1006)),FALSE),TRUE))))</f>
        <v>0.0</v>
      </c>
      <c r="C745">
        <f>IF(Datos!C745="",0,IF(AND(C$1008&lt;&gt;"",Datos!C745=C$1008),0,IF(C$1004=0,0,1-CHOOSE(C$1004,IF(ISNUMBER(Datos!C745),AND(OR(C$1005="",Datos!C745&gt;=C$1005),OR(C$1006="",Datos!C745&lt;=C$1006)),FALSE),IF(ISNUMBER(Datos!C745),AND(Datos!C745=INT(Datos!C745),AND(OR(C$1005="",Datos!C745&gt;=C$1005),OR(C$1006="",Datos!C745&lt;=C$1006))),FALSE),OR(ISNUMBER(FIND(";"&amp;UPPER(TRIM(Datos!C745&amp;""))&amp;"=",C$1007)),ISNUMBER(FIND(";"&amp;UPPER(TRIM(Datos!C745&amp;""))&amp;";",C$1007))),OR(UPPER(TRIM(Datos!C745&amp;""))="SÍ",UPPER(TRIM(Datos!C745&amp;""))="SI",UPPER(TRIM(Datos!C745&amp;""))="NO"),IF(ISNUMBER(Datos!C745),AND(OR(C$1005="",Datos!C745&gt;=C$1005),OR(C$1006="",Datos!C745&lt;=C$1006)),FALSE),TRUE))))</f>
        <v>0.0</v>
      </c>
      <c r="D745">
        <f>IF(Datos!D745="",0,IF(AND(D$1008&lt;&gt;"",Datos!D745=D$1008),0,IF(D$1004=0,0,1-CHOOSE(D$1004,IF(ISNUMBER(Datos!D745),AND(OR(D$1005="",Datos!D745&gt;=D$1005),OR(D$1006="",Datos!D745&lt;=D$1006)),FALSE),IF(ISNUMBER(Datos!D745),AND(Datos!D745=INT(Datos!D745),AND(OR(D$1005="",Datos!D745&gt;=D$1005),OR(D$1006="",Datos!D745&lt;=D$1006))),FALSE),OR(ISNUMBER(FIND(";"&amp;UPPER(TRIM(Datos!D745&amp;""))&amp;"=",D$1007)),ISNUMBER(FIND(";"&amp;UPPER(TRIM(Datos!D745&amp;""))&amp;";",D$1007))),OR(UPPER(TRIM(Datos!D745&amp;""))="SÍ",UPPER(TRIM(Datos!D745&amp;""))="SI",UPPER(TRIM(Datos!D745&amp;""))="NO"),IF(ISNUMBER(Datos!D745),AND(OR(D$1005="",Datos!D745&gt;=D$1005),OR(D$1006="",Datos!D745&lt;=D$1006)),FALSE),TRUE))))</f>
        <v>0.0</v>
      </c>
      <c r="E745">
        <f>IF(Datos!E745="",0,IF(AND(E$1008&lt;&gt;"",Datos!E745=E$1008),0,IF(E$1004=0,0,1-CHOOSE(E$1004,IF(ISNUMBER(Datos!E745),AND(OR(E$1005="",Datos!E745&gt;=E$1005),OR(E$1006="",Datos!E745&lt;=E$1006)),FALSE),IF(ISNUMBER(Datos!E745),AND(Datos!E745=INT(Datos!E745),AND(OR(E$1005="",Datos!E745&gt;=E$1005),OR(E$1006="",Datos!E745&lt;=E$1006))),FALSE),OR(ISNUMBER(FIND(";"&amp;UPPER(TRIM(Datos!E745&amp;""))&amp;"=",E$1007)),ISNUMBER(FIND(";"&amp;UPPER(TRIM(Datos!E745&amp;""))&amp;";",E$1007))),OR(UPPER(TRIM(Datos!E745&amp;""))="SÍ",UPPER(TRIM(Datos!E745&amp;""))="SI",UPPER(TRIM(Datos!E745&amp;""))="NO"),IF(ISNUMBER(Datos!E745),AND(OR(E$1005="",Datos!E745&gt;=E$1005),OR(E$1006="",Datos!E745&lt;=E$1006)),FALSE),TRUE))))</f>
        <v>0.0</v>
      </c>
      <c r="F745">
        <f>IF(Datos!F745="",0,IF(AND(F$1008&lt;&gt;"",Datos!F745=F$1008),0,IF(F$1004=0,0,1-CHOOSE(F$1004,IF(ISNUMBER(Datos!F745),AND(OR(F$1005="",Datos!F745&gt;=F$1005),OR(F$1006="",Datos!F745&lt;=F$1006)),FALSE),IF(ISNUMBER(Datos!F745),AND(Datos!F745=INT(Datos!F745),AND(OR(F$1005="",Datos!F745&gt;=F$1005),OR(F$1006="",Datos!F745&lt;=F$1006))),FALSE),OR(ISNUMBER(FIND(";"&amp;UPPER(TRIM(Datos!F745&amp;""))&amp;"=",F$1007)),ISNUMBER(FIND(";"&amp;UPPER(TRIM(Datos!F745&amp;""))&amp;";",F$1007))),OR(UPPER(TRIM(Datos!F745&amp;""))="SÍ",UPPER(TRIM(Datos!F745&amp;""))="SI",UPPER(TRIM(Datos!F745&amp;""))="NO"),IF(ISNUMBER(Datos!F745),AND(OR(F$1005="",Datos!F745&gt;=F$1005),OR(F$1006="",Datos!F745&lt;=F$1006)),FALSE),TRUE))))</f>
        <v>0.0</v>
      </c>
      <c r="G745">
        <f>IF(Datos!G745="",0,IF(AND(G$1008&lt;&gt;"",Datos!G745=G$1008),0,IF(G$1004=0,0,1-CHOOSE(G$1004,IF(ISNUMBER(Datos!G745),AND(OR(G$1005="",Datos!G745&gt;=G$1005),OR(G$1006="",Datos!G745&lt;=G$1006)),FALSE),IF(ISNUMBER(Datos!G745),AND(Datos!G745=INT(Datos!G745),AND(OR(G$1005="",Datos!G745&gt;=G$1005),OR(G$1006="",Datos!G745&lt;=G$1006))),FALSE),OR(ISNUMBER(FIND(";"&amp;UPPER(TRIM(Datos!G745&amp;""))&amp;"=",G$1007)),ISNUMBER(FIND(";"&amp;UPPER(TRIM(Datos!G745&amp;""))&amp;";",G$1007))),OR(UPPER(TRIM(Datos!G745&amp;""))="SÍ",UPPER(TRIM(Datos!G745&amp;""))="SI",UPPER(TRIM(Datos!G745&amp;""))="NO"),IF(ISNUMBER(Datos!G745),AND(OR(G$1005="",Datos!G745&gt;=G$1005),OR(G$1006="",Datos!G745&lt;=G$1006)),FALSE),TRUE))))</f>
        <v>0.0</v>
      </c>
      <c r="H745">
        <f>IF(Datos!H745="",0,IF(AND(H$1008&lt;&gt;"",Datos!H745=H$1008),0,IF(H$1004=0,0,1-CHOOSE(H$1004,IF(ISNUMBER(Datos!H745),AND(OR(H$1005="",Datos!H745&gt;=H$1005),OR(H$1006="",Datos!H745&lt;=H$1006)),FALSE),IF(ISNUMBER(Datos!H745),AND(Datos!H745=INT(Datos!H745),AND(OR(H$1005="",Datos!H745&gt;=H$1005),OR(H$1006="",Datos!H745&lt;=H$1006))),FALSE),OR(ISNUMBER(FIND(";"&amp;UPPER(TRIM(Datos!H745&amp;""))&amp;"=",H$1007)),ISNUMBER(FIND(";"&amp;UPPER(TRIM(Datos!H745&amp;""))&amp;";",H$1007))),OR(UPPER(TRIM(Datos!H745&amp;""))="SÍ",UPPER(TRIM(Datos!H745&amp;""))="SI",UPPER(TRIM(Datos!H745&amp;""))="NO"),IF(ISNUMBER(Datos!H745),AND(OR(H$1005="",Datos!H745&gt;=H$1005),OR(H$1006="",Datos!H745&lt;=H$1006)),FALSE),TRUE))))</f>
        <v>0.0</v>
      </c>
      <c r="I745">
        <f>IF(Datos!I745="",0,IF(AND(I$1008&lt;&gt;"",Datos!I745=I$1008),0,IF(I$1004=0,0,1-CHOOSE(I$1004,IF(ISNUMBER(Datos!I745),AND(OR(I$1005="",Datos!I745&gt;=I$1005),OR(I$1006="",Datos!I745&lt;=I$1006)),FALSE),IF(ISNUMBER(Datos!I745),AND(Datos!I745=INT(Datos!I745),AND(OR(I$1005="",Datos!I745&gt;=I$1005),OR(I$1006="",Datos!I745&lt;=I$1006))),FALSE),OR(ISNUMBER(FIND(";"&amp;UPPER(TRIM(Datos!I745&amp;""))&amp;"=",I$1007)),ISNUMBER(FIND(";"&amp;UPPER(TRIM(Datos!I745&amp;""))&amp;";",I$1007))),OR(UPPER(TRIM(Datos!I745&amp;""))="SÍ",UPPER(TRIM(Datos!I745&amp;""))="SI",UPPER(TRIM(Datos!I745&amp;""))="NO"),IF(ISNUMBER(Datos!I745),AND(OR(I$1005="",Datos!I745&gt;=I$1005),OR(I$1006="",Datos!I745&lt;=I$1006)),FALSE),TRUE))))</f>
        <v>0.0</v>
      </c>
      <c r="J745">
        <f>IF(Datos!J745="",0,IF(AND(J$1008&lt;&gt;"",Datos!J745=J$1008),0,IF(J$1004=0,0,1-CHOOSE(J$1004,IF(ISNUMBER(Datos!J745),AND(OR(J$1005="",Datos!J745&gt;=J$1005),OR(J$1006="",Datos!J745&lt;=J$1006)),FALSE),IF(ISNUMBER(Datos!J745),AND(Datos!J745=INT(Datos!J745),AND(OR(J$1005="",Datos!J745&gt;=J$1005),OR(J$1006="",Datos!J745&lt;=J$1006))),FALSE),OR(ISNUMBER(FIND(";"&amp;UPPER(TRIM(Datos!J745&amp;""))&amp;"=",J$1007)),ISNUMBER(FIND(";"&amp;UPPER(TRIM(Datos!J745&amp;""))&amp;";",J$1007))),OR(UPPER(TRIM(Datos!J745&amp;""))="SÍ",UPPER(TRIM(Datos!J745&amp;""))="SI",UPPER(TRIM(Datos!J745&amp;""))="NO"),IF(ISNUMBER(Datos!J745),AND(OR(J$1005="",Datos!J745&gt;=J$1005),OR(J$1006="",Datos!J745&lt;=J$1006)),FALSE),TRUE))))</f>
        <v>0.0</v>
      </c>
      <c r="K745">
        <f>IF(Datos!K745="",0,IF(AND(K$1008&lt;&gt;"",Datos!K745=K$1008),0,IF(K$1004=0,0,1-CHOOSE(K$1004,IF(ISNUMBER(Datos!K745),AND(OR(K$1005="",Datos!K745&gt;=K$1005),OR(K$1006="",Datos!K745&lt;=K$1006)),FALSE),IF(ISNUMBER(Datos!K745),AND(Datos!K745=INT(Datos!K745),AND(OR(K$1005="",Datos!K745&gt;=K$1005),OR(K$1006="",Datos!K745&lt;=K$1006))),FALSE),OR(ISNUMBER(FIND(";"&amp;UPPER(TRIM(Datos!K745&amp;""))&amp;"=",K$1007)),ISNUMBER(FIND(";"&amp;UPPER(TRIM(Datos!K745&amp;""))&amp;";",K$1007))),OR(UPPER(TRIM(Datos!K745&amp;""))="SÍ",UPPER(TRIM(Datos!K745&amp;""))="SI",UPPER(TRIM(Datos!K745&amp;""))="NO"),IF(ISNUMBER(Datos!K745),AND(OR(K$1005="",Datos!K745&gt;=K$1005),OR(K$1006="",Datos!K745&lt;=K$1006)),FALSE),TRUE))))</f>
        <v>0.0</v>
      </c>
      <c r="L745">
        <f>IF(Datos!L745="",0,IF(AND(L$1008&lt;&gt;"",Datos!L745=L$1008),0,IF(L$1004=0,0,1-CHOOSE(L$1004,IF(ISNUMBER(Datos!L745),AND(OR(L$1005="",Datos!L745&gt;=L$1005),OR(L$1006="",Datos!L745&lt;=L$1006)),FALSE),IF(ISNUMBER(Datos!L745),AND(Datos!L745=INT(Datos!L745),AND(OR(L$1005="",Datos!L745&gt;=L$1005),OR(L$1006="",Datos!L745&lt;=L$1006))),FALSE),OR(ISNUMBER(FIND(";"&amp;UPPER(TRIM(Datos!L745&amp;""))&amp;"=",L$1007)),ISNUMBER(FIND(";"&amp;UPPER(TRIM(Datos!L745&amp;""))&amp;";",L$1007))),OR(UPPER(TRIM(Datos!L745&amp;""))="SÍ",UPPER(TRIM(Datos!L745&amp;""))="SI",UPPER(TRIM(Datos!L745&amp;""))="NO"),IF(ISNUMBER(Datos!L745),AND(OR(L$1005="",Datos!L745&gt;=L$1005),OR(L$1006="",Datos!L745&lt;=L$1006)),FALSE),TRUE))))</f>
        <v>0.0</v>
      </c>
      <c r="M745">
        <f>IF(Datos!M745="",0,IF(AND(M$1008&lt;&gt;"",Datos!M745=M$1008),0,IF(M$1004=0,0,1-CHOOSE(M$1004,IF(ISNUMBER(Datos!M745),AND(OR(M$1005="",Datos!M745&gt;=M$1005),OR(M$1006="",Datos!M745&lt;=M$1006)),FALSE),IF(ISNUMBER(Datos!M745),AND(Datos!M745=INT(Datos!M745),AND(OR(M$1005="",Datos!M745&gt;=M$1005),OR(M$1006="",Datos!M745&lt;=M$1006))),FALSE),OR(ISNUMBER(FIND(";"&amp;UPPER(TRIM(Datos!M745&amp;""))&amp;"=",M$1007)),ISNUMBER(FIND(";"&amp;UPPER(TRIM(Datos!M745&amp;""))&amp;";",M$1007))),OR(UPPER(TRIM(Datos!M745&amp;""))="SÍ",UPPER(TRIM(Datos!M745&amp;""))="SI",UPPER(TRIM(Datos!M745&amp;""))="NO"),IF(ISNUMBER(Datos!M745),AND(OR(M$1005="",Datos!M745&gt;=M$1005),OR(M$1006="",Datos!M745&lt;=M$1006)),FALSE),TRUE))))</f>
        <v>0.0</v>
      </c>
      <c r="N745">
        <f>IF(Datos!N745="",0,IF(AND(N$1008&lt;&gt;"",Datos!N745=N$1008),0,IF(N$1004=0,0,1-CHOOSE(N$1004,IF(ISNUMBER(Datos!N745),AND(OR(N$1005="",Datos!N745&gt;=N$1005),OR(N$1006="",Datos!N745&lt;=N$1006)),FALSE),IF(ISNUMBER(Datos!N745),AND(Datos!N745=INT(Datos!N745),AND(OR(N$1005="",Datos!N745&gt;=N$1005),OR(N$1006="",Datos!N745&lt;=N$1006))),FALSE),OR(ISNUMBER(FIND(";"&amp;UPPER(TRIM(Datos!N745&amp;""))&amp;"=",N$1007)),ISNUMBER(FIND(";"&amp;UPPER(TRIM(Datos!N745&amp;""))&amp;";",N$1007))),OR(UPPER(TRIM(Datos!N745&amp;""))="SÍ",UPPER(TRIM(Datos!N745&amp;""))="SI",UPPER(TRIM(Datos!N745&amp;""))="NO"),IF(ISNUMBER(Datos!N745),AND(OR(N$1005="",Datos!N745&gt;=N$1005),OR(N$1006="",Datos!N745&lt;=N$1006)),FALSE),TRUE))))</f>
        <v>0.0</v>
      </c>
      <c r="O745">
        <f>IF(Datos!O745="",0,IF(AND(O$1008&lt;&gt;"",Datos!O745=O$1008),0,IF(O$1004=0,0,1-CHOOSE(O$1004,IF(ISNUMBER(Datos!O745),AND(OR(O$1005="",Datos!O745&gt;=O$1005),OR(O$1006="",Datos!O745&lt;=O$1006)),FALSE),IF(ISNUMBER(Datos!O745),AND(Datos!O745=INT(Datos!O745),AND(OR(O$1005="",Datos!O745&gt;=O$1005),OR(O$1006="",Datos!O745&lt;=O$1006))),FALSE),OR(ISNUMBER(FIND(";"&amp;UPPER(TRIM(Datos!O745&amp;""))&amp;"=",O$1007)),ISNUMBER(FIND(";"&amp;UPPER(TRIM(Datos!O745&amp;""))&amp;";",O$1007))),OR(UPPER(TRIM(Datos!O745&amp;""))="SÍ",UPPER(TRIM(Datos!O745&amp;""))="SI",UPPER(TRIM(Datos!O745&amp;""))="NO"),IF(ISNUMBER(Datos!O745),AND(OR(O$1005="",Datos!O745&gt;=O$1005),OR(O$1006="",Datos!O745&lt;=O$1006)),FALSE),TRUE))))</f>
        <v>0.0</v>
      </c>
      <c r="P745">
        <f>IF(Datos!P745="",0,IF(AND(P$1008&lt;&gt;"",Datos!P745=P$1008),0,IF(P$1004=0,0,1-CHOOSE(P$1004,IF(ISNUMBER(Datos!P745),AND(OR(P$1005="",Datos!P745&gt;=P$1005),OR(P$1006="",Datos!P745&lt;=P$1006)),FALSE),IF(ISNUMBER(Datos!P745),AND(Datos!P745=INT(Datos!P745),AND(OR(P$1005="",Datos!P745&gt;=P$1005),OR(P$1006="",Datos!P745&lt;=P$1006))),FALSE),OR(ISNUMBER(FIND(";"&amp;UPPER(TRIM(Datos!P745&amp;""))&amp;"=",P$1007)),ISNUMBER(FIND(";"&amp;UPPER(TRIM(Datos!P745&amp;""))&amp;";",P$1007))),OR(UPPER(TRIM(Datos!P745&amp;""))="SÍ",UPPER(TRIM(Datos!P745&amp;""))="SI",UPPER(TRIM(Datos!P745&amp;""))="NO"),IF(ISNUMBER(Datos!P745),AND(OR(P$1005="",Datos!P745&gt;=P$1005),OR(P$1006="",Datos!P745&lt;=P$1006)),FALSE),TRUE))))</f>
        <v>0.0</v>
      </c>
      <c r="Q745">
        <f>IF(Datos!Q745="",0,IF(AND(Q$1008&lt;&gt;"",Datos!Q745=Q$1008),0,IF(Q$1004=0,0,1-CHOOSE(Q$1004,IF(ISNUMBER(Datos!Q745),AND(OR(Q$1005="",Datos!Q745&gt;=Q$1005),OR(Q$1006="",Datos!Q745&lt;=Q$1006)),FALSE),IF(ISNUMBER(Datos!Q745),AND(Datos!Q745=INT(Datos!Q745),AND(OR(Q$1005="",Datos!Q745&gt;=Q$1005),OR(Q$1006="",Datos!Q745&lt;=Q$1006))),FALSE),OR(ISNUMBER(FIND(";"&amp;UPPER(TRIM(Datos!Q745&amp;""))&amp;"=",Q$1007)),ISNUMBER(FIND(";"&amp;UPPER(TRIM(Datos!Q745&amp;""))&amp;";",Q$1007))),OR(UPPER(TRIM(Datos!Q745&amp;""))="SÍ",UPPER(TRIM(Datos!Q745&amp;""))="SI",UPPER(TRIM(Datos!Q745&amp;""))="NO"),IF(ISNUMBER(Datos!Q745),AND(OR(Q$1005="",Datos!Q745&gt;=Q$1005),OR(Q$1006="",Datos!Q745&lt;=Q$1006)),FALSE),TRUE))))</f>
        <v>0.0</v>
      </c>
      <c r="R745">
        <f>IF(Datos!R745="",0,IF(AND(R$1008&lt;&gt;"",Datos!R745=R$1008),0,IF(R$1004=0,0,1-CHOOSE(R$1004,IF(ISNUMBER(Datos!R745),AND(OR(R$1005="",Datos!R745&gt;=R$1005),OR(R$1006="",Datos!R745&lt;=R$1006)),FALSE),IF(ISNUMBER(Datos!R745),AND(Datos!R745=INT(Datos!R745),AND(OR(R$1005="",Datos!R745&gt;=R$1005),OR(R$1006="",Datos!R745&lt;=R$1006))),FALSE),OR(ISNUMBER(FIND(";"&amp;UPPER(TRIM(Datos!R745&amp;""))&amp;"=",R$1007)),ISNUMBER(FIND(";"&amp;UPPER(TRIM(Datos!R745&amp;""))&amp;";",R$1007))),OR(UPPER(TRIM(Datos!R745&amp;""))="SÍ",UPPER(TRIM(Datos!R745&amp;""))="SI",UPPER(TRIM(Datos!R745&amp;""))="NO"),IF(ISNUMBER(Datos!R745),AND(OR(R$1005="",Datos!R745&gt;=R$1005),OR(R$1006="",Datos!R745&lt;=R$1006)),FALSE),TRUE))))</f>
        <v>0.0</v>
      </c>
      <c r="S745">
        <f>IF(Datos!S745="",0,IF(AND(S$1008&lt;&gt;"",Datos!S745=S$1008),0,IF(S$1004=0,0,1-CHOOSE(S$1004,IF(ISNUMBER(Datos!S745),AND(OR(S$1005="",Datos!S745&gt;=S$1005),OR(S$1006="",Datos!S745&lt;=S$1006)),FALSE),IF(ISNUMBER(Datos!S745),AND(Datos!S745=INT(Datos!S745),AND(OR(S$1005="",Datos!S745&gt;=S$1005),OR(S$1006="",Datos!S745&lt;=S$1006))),FALSE),OR(ISNUMBER(FIND(";"&amp;UPPER(TRIM(Datos!S745&amp;""))&amp;"=",S$1007)),ISNUMBER(FIND(";"&amp;UPPER(TRIM(Datos!S745&amp;""))&amp;";",S$1007))),OR(UPPER(TRIM(Datos!S745&amp;""))="SÍ",UPPER(TRIM(Datos!S745&amp;""))="SI",UPPER(TRIM(Datos!S745&amp;""))="NO"),IF(ISNUMBER(Datos!S745),AND(OR(S$1005="",Datos!S745&gt;=S$1005),OR(S$1006="",Datos!S745&lt;=S$1006)),FALSE),TRUE))))</f>
        <v>0.0</v>
      </c>
      <c r="T745">
        <f>IF(Datos!T745="",0,IF(AND(T$1008&lt;&gt;"",Datos!T745=T$1008),0,IF(T$1004=0,0,1-CHOOSE(T$1004,IF(ISNUMBER(Datos!T745),AND(OR(T$1005="",Datos!T745&gt;=T$1005),OR(T$1006="",Datos!T745&lt;=T$1006)),FALSE),IF(ISNUMBER(Datos!T745),AND(Datos!T745=INT(Datos!T745),AND(OR(T$1005="",Datos!T745&gt;=T$1005),OR(T$1006="",Datos!T745&lt;=T$1006))),FALSE),OR(ISNUMBER(FIND(";"&amp;UPPER(TRIM(Datos!T745&amp;""))&amp;"=",T$1007)),ISNUMBER(FIND(";"&amp;UPPER(TRIM(Datos!T745&amp;""))&amp;";",T$1007))),OR(UPPER(TRIM(Datos!T745&amp;""))="SÍ",UPPER(TRIM(Datos!T745&amp;""))="SI",UPPER(TRIM(Datos!T745&amp;""))="NO"),IF(ISNUMBER(Datos!T745),AND(OR(T$1005="",Datos!T745&gt;=T$1005),OR(T$1006="",Datos!T745&lt;=T$1006)),FALSE),TRUE))))</f>
        <v>0.0</v>
      </c>
      <c r="U745">
        <f>IF(Datos!U745="",0,IF(AND(U$1008&lt;&gt;"",Datos!U745=U$1008),0,IF(U$1004=0,0,1-CHOOSE(U$1004,IF(ISNUMBER(Datos!U745),AND(OR(U$1005="",Datos!U745&gt;=U$1005),OR(U$1006="",Datos!U745&lt;=U$1006)),FALSE),IF(ISNUMBER(Datos!U745),AND(Datos!U745=INT(Datos!U745),AND(OR(U$1005="",Datos!U745&gt;=U$1005),OR(U$1006="",Datos!U745&lt;=U$1006))),FALSE),OR(ISNUMBER(FIND(";"&amp;UPPER(TRIM(Datos!U745&amp;""))&amp;"=",U$1007)),ISNUMBER(FIND(";"&amp;UPPER(TRIM(Datos!U745&amp;""))&amp;";",U$1007))),OR(UPPER(TRIM(Datos!U745&amp;""))="SÍ",UPPER(TRIM(Datos!U745&amp;""))="SI",UPPER(TRIM(Datos!U745&amp;""))="NO"),IF(ISNUMBER(Datos!U745),AND(OR(U$1005="",Datos!U745&gt;=U$1005),OR(U$1006="",Datos!U745&lt;=U$1006)),FALSE),TRUE))))</f>
        <v>0.0</v>
      </c>
      <c r="V745">
        <f>IF(Datos!V745="",0,IF(AND(V$1008&lt;&gt;"",Datos!V745=V$1008),0,IF(V$1004=0,0,1-CHOOSE(V$1004,IF(ISNUMBER(Datos!V745),AND(OR(V$1005="",Datos!V745&gt;=V$1005),OR(V$1006="",Datos!V745&lt;=V$1006)),FALSE),IF(ISNUMBER(Datos!V745),AND(Datos!V745=INT(Datos!V745),AND(OR(V$1005="",Datos!V745&gt;=V$1005),OR(V$1006="",Datos!V745&lt;=V$1006))),FALSE),OR(ISNUMBER(FIND(";"&amp;UPPER(TRIM(Datos!V745&amp;""))&amp;"=",V$1007)),ISNUMBER(FIND(";"&amp;UPPER(TRIM(Datos!V745&amp;""))&amp;";",V$1007))),OR(UPPER(TRIM(Datos!V745&amp;""))="SÍ",UPPER(TRIM(Datos!V745&amp;""))="SI",UPPER(TRIM(Datos!V745&amp;""))="NO"),IF(ISNUMBER(Datos!V745),AND(OR(V$1005="",Datos!V745&gt;=V$1005),OR(V$1006="",Datos!V745&lt;=V$1006)),FALSE),TRUE))))</f>
        <v>0.0</v>
      </c>
      <c r="W745">
        <f>IF(Datos!W745="",0,IF(AND(W$1008&lt;&gt;"",Datos!W745=W$1008),0,IF(W$1004=0,0,1-CHOOSE(W$1004,IF(ISNUMBER(Datos!W745),AND(OR(W$1005="",Datos!W745&gt;=W$1005),OR(W$1006="",Datos!W745&lt;=W$1006)),FALSE),IF(ISNUMBER(Datos!W745),AND(Datos!W745=INT(Datos!W745),AND(OR(W$1005="",Datos!W745&gt;=W$1005),OR(W$1006="",Datos!W745&lt;=W$1006))),FALSE),OR(ISNUMBER(FIND(";"&amp;UPPER(TRIM(Datos!W745&amp;""))&amp;"=",W$1007)),ISNUMBER(FIND(";"&amp;UPPER(TRIM(Datos!W745&amp;""))&amp;";",W$1007))),OR(UPPER(TRIM(Datos!W745&amp;""))="SÍ",UPPER(TRIM(Datos!W745&amp;""))="SI",UPPER(TRIM(Datos!W745&amp;""))="NO"),IF(ISNUMBER(Datos!W745),AND(OR(W$1005="",Datos!W745&gt;=W$1005),OR(W$1006="",Datos!W745&lt;=W$1006)),FALSE),TRUE))))</f>
        <v>0.0</v>
      </c>
      <c r="X745">
        <f>IF(Datos!X745="",0,IF(AND(X$1008&lt;&gt;"",Datos!X745=X$1008),0,IF(X$1004=0,0,1-CHOOSE(X$1004,IF(ISNUMBER(Datos!X745),AND(OR(X$1005="",Datos!X745&gt;=X$1005),OR(X$1006="",Datos!X745&lt;=X$1006)),FALSE),IF(ISNUMBER(Datos!X745),AND(Datos!X745=INT(Datos!X745),AND(OR(X$1005="",Datos!X745&gt;=X$1005),OR(X$1006="",Datos!X745&lt;=X$1006))),FALSE),OR(ISNUMBER(FIND(";"&amp;UPPER(TRIM(Datos!X745&amp;""))&amp;"=",X$1007)),ISNUMBER(FIND(";"&amp;UPPER(TRIM(Datos!X745&amp;""))&amp;";",X$1007))),OR(UPPER(TRIM(Datos!X745&amp;""))="SÍ",UPPER(TRIM(Datos!X745&amp;""))="SI",UPPER(TRIM(Datos!X745&amp;""))="NO"),IF(ISNUMBER(Datos!X745),AND(OR(X$1005="",Datos!X745&gt;=X$1005),OR(X$1006="",Datos!X745&lt;=X$1006)),FALSE),TRUE))))</f>
        <v>0.0</v>
      </c>
      <c r="Y745">
        <f>IF(Datos!Y745="",0,IF(AND(Y$1008&lt;&gt;"",Datos!Y745=Y$1008),0,IF(Y$1004=0,0,1-CHOOSE(Y$1004,IF(ISNUMBER(Datos!Y745),AND(OR(Y$1005="",Datos!Y745&gt;=Y$1005),OR(Y$1006="",Datos!Y745&lt;=Y$1006)),FALSE),IF(ISNUMBER(Datos!Y745),AND(Datos!Y745=INT(Datos!Y745),AND(OR(Y$1005="",Datos!Y745&gt;=Y$1005),OR(Y$1006="",Datos!Y745&lt;=Y$1006))),FALSE),OR(ISNUMBER(FIND(";"&amp;UPPER(TRIM(Datos!Y745&amp;""))&amp;"=",Y$1007)),ISNUMBER(FIND(";"&amp;UPPER(TRIM(Datos!Y745&amp;""))&amp;";",Y$1007))),OR(UPPER(TRIM(Datos!Y745&amp;""))="SÍ",UPPER(TRIM(Datos!Y745&amp;""))="SI",UPPER(TRIM(Datos!Y745&amp;""))="NO"),IF(ISNUMBER(Datos!Y745),AND(OR(Y$1005="",Datos!Y745&gt;=Y$1005),OR(Y$1006="",Datos!Y745&lt;=Y$1006)),FALSE),TRUE))))</f>
        <v>0.0</v>
      </c>
      <c r="Z745">
        <f>IF(Datos!Z745="",0,IF(AND(Z$1008&lt;&gt;"",Datos!Z745=Z$1008),0,IF(Z$1004=0,0,1-CHOOSE(Z$1004,IF(ISNUMBER(Datos!Z745),AND(OR(Z$1005="",Datos!Z745&gt;=Z$1005),OR(Z$1006="",Datos!Z745&lt;=Z$1006)),FALSE),IF(ISNUMBER(Datos!Z745),AND(Datos!Z745=INT(Datos!Z745),AND(OR(Z$1005="",Datos!Z745&gt;=Z$1005),OR(Z$1006="",Datos!Z745&lt;=Z$1006))),FALSE),OR(ISNUMBER(FIND(";"&amp;UPPER(TRIM(Datos!Z745&amp;""))&amp;"=",Z$1007)),ISNUMBER(FIND(";"&amp;UPPER(TRIM(Datos!Z745&amp;""))&amp;";",Z$1007))),OR(UPPER(TRIM(Datos!Z745&amp;""))="SÍ",UPPER(TRIM(Datos!Z745&amp;""))="SI",UPPER(TRIM(Datos!Z745&amp;""))="NO"),IF(ISNUMBER(Datos!Z745),AND(OR(Z$1005="",Datos!Z745&gt;=Z$1005),OR(Z$1006="",Datos!Z745&lt;=Z$1006)),FALSE),TRUE))))</f>
        <v>0.0</v>
      </c>
      <c r="AA745">
        <f>IF(Datos!AA745="",0,IF(AND(AA$1008&lt;&gt;"",Datos!AA745=AA$1008),0,IF(AA$1004=0,0,1-CHOOSE(AA$1004,IF(ISNUMBER(Datos!AA745),AND(OR(AA$1005="",Datos!AA745&gt;=AA$1005),OR(AA$1006="",Datos!AA745&lt;=AA$1006)),FALSE),IF(ISNUMBER(Datos!AA745),AND(Datos!AA745=INT(Datos!AA745),AND(OR(AA$1005="",Datos!AA745&gt;=AA$1005),OR(AA$1006="",Datos!AA745&lt;=AA$1006))),FALSE),OR(ISNUMBER(FIND(";"&amp;UPPER(TRIM(Datos!AA745&amp;""))&amp;"=",AA$1007)),ISNUMBER(FIND(";"&amp;UPPER(TRIM(Datos!AA745&amp;""))&amp;";",AA$1007))),OR(UPPER(TRIM(Datos!AA745&amp;""))="SÍ",UPPER(TRIM(Datos!AA745&amp;""))="SI",UPPER(TRIM(Datos!AA745&amp;""))="NO"),IF(ISNUMBER(Datos!AA745),AND(OR(AA$1005="",Datos!AA745&gt;=AA$1005),OR(AA$1006="",Datos!AA745&lt;=AA$1006)),FALSE),TRUE))))</f>
        <v>0.0</v>
      </c>
      <c r="AB745">
        <f>IF(Datos!AB745="",0,IF(AND(AB$1008&lt;&gt;"",Datos!AB745=AB$1008),0,IF(AB$1004=0,0,1-CHOOSE(AB$1004,IF(ISNUMBER(Datos!AB745),AND(OR(AB$1005="",Datos!AB745&gt;=AB$1005),OR(AB$1006="",Datos!AB745&lt;=AB$1006)),FALSE),IF(ISNUMBER(Datos!AB745),AND(Datos!AB745=INT(Datos!AB745),AND(OR(AB$1005="",Datos!AB745&gt;=AB$1005),OR(AB$1006="",Datos!AB745&lt;=AB$1006))),FALSE),OR(ISNUMBER(FIND(";"&amp;UPPER(TRIM(Datos!AB745&amp;""))&amp;"=",AB$1007)),ISNUMBER(FIND(";"&amp;UPPER(TRIM(Datos!AB745&amp;""))&amp;";",AB$1007))),OR(UPPER(TRIM(Datos!AB745&amp;""))="SÍ",UPPER(TRIM(Datos!AB745&amp;""))="SI",UPPER(TRIM(Datos!AB745&amp;""))="NO"),IF(ISNUMBER(Datos!AB745),AND(OR(AB$1005="",Datos!AB745&gt;=AB$1005),OR(AB$1006="",Datos!AB745&lt;=AB$1006)),FALSE),TRUE))))</f>
        <v>0.0</v>
      </c>
      <c r="AC745">
        <f>IF(Datos!AC745="",0,IF(AND(AC$1008&lt;&gt;"",Datos!AC745=AC$1008),0,IF(AC$1004=0,0,1-CHOOSE(AC$1004,IF(ISNUMBER(Datos!AC745),AND(OR(AC$1005="",Datos!AC745&gt;=AC$1005),OR(AC$1006="",Datos!AC745&lt;=AC$1006)),FALSE),IF(ISNUMBER(Datos!AC745),AND(Datos!AC745=INT(Datos!AC745),AND(OR(AC$1005="",Datos!AC745&gt;=AC$1005),OR(AC$1006="",Datos!AC745&lt;=AC$1006))),FALSE),OR(ISNUMBER(FIND(";"&amp;UPPER(TRIM(Datos!AC745&amp;""))&amp;"=",AC$1007)),ISNUMBER(FIND(";"&amp;UPPER(TRIM(Datos!AC745&amp;""))&amp;";",AC$1007))),OR(UPPER(TRIM(Datos!AC745&amp;""))="SÍ",UPPER(TRIM(Datos!AC745&amp;""))="SI",UPPER(TRIM(Datos!AC745&amp;""))="NO"),IF(ISNUMBER(Datos!AC745),AND(OR(AC$1005="",Datos!AC745&gt;=AC$1005),OR(AC$1006="",Datos!AC745&lt;=AC$1006)),FALSE),TRUE))))</f>
        <v>0.0</v>
      </c>
      <c r="AD745">
        <f>IF(Datos!AD745="",0,IF(AND(AD$1008&lt;&gt;"",Datos!AD745=AD$1008),0,IF(AD$1004=0,0,1-CHOOSE(AD$1004,IF(ISNUMBER(Datos!AD745),AND(OR(AD$1005="",Datos!AD745&gt;=AD$1005),OR(AD$1006="",Datos!AD745&lt;=AD$1006)),FALSE),IF(ISNUMBER(Datos!AD745),AND(Datos!AD745=INT(Datos!AD745),AND(OR(AD$1005="",Datos!AD745&gt;=AD$1005),OR(AD$1006="",Datos!AD745&lt;=AD$1006))),FALSE),OR(ISNUMBER(FIND(";"&amp;UPPER(TRIM(Datos!AD745&amp;""))&amp;"=",AD$1007)),ISNUMBER(FIND(";"&amp;UPPER(TRIM(Datos!AD745&amp;""))&amp;";",AD$1007))),OR(UPPER(TRIM(Datos!AD745&amp;""))="SÍ",UPPER(TRIM(Datos!AD745&amp;""))="SI",UPPER(TRIM(Datos!AD745&amp;""))="NO"),IF(ISNUMBER(Datos!AD745),AND(OR(AD$1005="",Datos!AD745&gt;=AD$1005),OR(AD$1006="",Datos!AD745&lt;=AD$1006)),FALSE),TRUE))))</f>
        <v>0.0</v>
      </c>
      <c r="AE745">
        <f>IF(Datos!AE745="",0,IF(AND(AE$1008&lt;&gt;"",Datos!AE745=AE$1008),0,IF(AE$1004=0,0,1-CHOOSE(AE$1004,IF(ISNUMBER(Datos!AE745),AND(OR(AE$1005="",Datos!AE745&gt;=AE$1005),OR(AE$1006="",Datos!AE745&lt;=AE$1006)),FALSE),IF(ISNUMBER(Datos!AE745),AND(Datos!AE745=INT(Datos!AE745),AND(OR(AE$1005="",Datos!AE745&gt;=AE$1005),OR(AE$1006="",Datos!AE745&lt;=AE$1006))),FALSE),OR(ISNUMBER(FIND(";"&amp;UPPER(TRIM(Datos!AE745&amp;""))&amp;"=",AE$1007)),ISNUMBER(FIND(";"&amp;UPPER(TRIM(Datos!AE745&amp;""))&amp;";",AE$1007))),OR(UPPER(TRIM(Datos!AE745&amp;""))="SÍ",UPPER(TRIM(Datos!AE745&amp;""))="SI",UPPER(TRIM(Datos!AE745&amp;""))="NO"),IF(ISNUMBER(Datos!AE745),AND(OR(AE$1005="",Datos!AE745&gt;=AE$1005),OR(AE$1006="",Datos!AE745&lt;=AE$1006)),FALSE),TRUE))))</f>
        <v>0.0</v>
      </c>
    </row>
    <row r="746" spans="2:31">
      <c r="B746">
        <f>IF(Datos!B746="",0,IF(AND(B$1008&lt;&gt;"",Datos!B746=B$1008),0,IF(B$1004=0,0,1-CHOOSE(B$1004,IF(ISNUMBER(Datos!B746),AND(OR(B$1005="",Datos!B746&gt;=B$1005),OR(B$1006="",Datos!B746&lt;=B$1006)),FALSE),IF(ISNUMBER(Datos!B746),AND(Datos!B746=INT(Datos!B746),AND(OR(B$1005="",Datos!B746&gt;=B$1005),OR(B$1006="",Datos!B746&lt;=B$1006))),FALSE),OR(ISNUMBER(FIND(";"&amp;UPPER(TRIM(Datos!B746&amp;""))&amp;"=",B$1007)),ISNUMBER(FIND(";"&amp;UPPER(TRIM(Datos!B746&amp;""))&amp;";",B$1007))),OR(UPPER(TRIM(Datos!B746&amp;""))="SÍ",UPPER(TRIM(Datos!B746&amp;""))="SI",UPPER(TRIM(Datos!B746&amp;""))="NO"),IF(ISNUMBER(Datos!B746),AND(OR(B$1005="",Datos!B746&gt;=B$1005),OR(B$1006="",Datos!B746&lt;=B$1006)),FALSE),TRUE))))</f>
        <v>0.0</v>
      </c>
      <c r="C746">
        <f>IF(Datos!C746="",0,IF(AND(C$1008&lt;&gt;"",Datos!C746=C$1008),0,IF(C$1004=0,0,1-CHOOSE(C$1004,IF(ISNUMBER(Datos!C746),AND(OR(C$1005="",Datos!C746&gt;=C$1005),OR(C$1006="",Datos!C746&lt;=C$1006)),FALSE),IF(ISNUMBER(Datos!C746),AND(Datos!C746=INT(Datos!C746),AND(OR(C$1005="",Datos!C746&gt;=C$1005),OR(C$1006="",Datos!C746&lt;=C$1006))),FALSE),OR(ISNUMBER(FIND(";"&amp;UPPER(TRIM(Datos!C746&amp;""))&amp;"=",C$1007)),ISNUMBER(FIND(";"&amp;UPPER(TRIM(Datos!C746&amp;""))&amp;";",C$1007))),OR(UPPER(TRIM(Datos!C746&amp;""))="SÍ",UPPER(TRIM(Datos!C746&amp;""))="SI",UPPER(TRIM(Datos!C746&amp;""))="NO"),IF(ISNUMBER(Datos!C746),AND(OR(C$1005="",Datos!C746&gt;=C$1005),OR(C$1006="",Datos!C746&lt;=C$1006)),FALSE),TRUE))))</f>
        <v>0.0</v>
      </c>
      <c r="D746">
        <f>IF(Datos!D746="",0,IF(AND(D$1008&lt;&gt;"",Datos!D746=D$1008),0,IF(D$1004=0,0,1-CHOOSE(D$1004,IF(ISNUMBER(Datos!D746),AND(OR(D$1005="",Datos!D746&gt;=D$1005),OR(D$1006="",Datos!D746&lt;=D$1006)),FALSE),IF(ISNUMBER(Datos!D746),AND(Datos!D746=INT(Datos!D746),AND(OR(D$1005="",Datos!D746&gt;=D$1005),OR(D$1006="",Datos!D746&lt;=D$1006))),FALSE),OR(ISNUMBER(FIND(";"&amp;UPPER(TRIM(Datos!D746&amp;""))&amp;"=",D$1007)),ISNUMBER(FIND(";"&amp;UPPER(TRIM(Datos!D746&amp;""))&amp;";",D$1007))),OR(UPPER(TRIM(Datos!D746&amp;""))="SÍ",UPPER(TRIM(Datos!D746&amp;""))="SI",UPPER(TRIM(Datos!D746&amp;""))="NO"),IF(ISNUMBER(Datos!D746),AND(OR(D$1005="",Datos!D746&gt;=D$1005),OR(D$1006="",Datos!D746&lt;=D$1006)),FALSE),TRUE))))</f>
        <v>0.0</v>
      </c>
      <c r="E746">
        <f>IF(Datos!E746="",0,IF(AND(E$1008&lt;&gt;"",Datos!E746=E$1008),0,IF(E$1004=0,0,1-CHOOSE(E$1004,IF(ISNUMBER(Datos!E746),AND(OR(E$1005="",Datos!E746&gt;=E$1005),OR(E$1006="",Datos!E746&lt;=E$1006)),FALSE),IF(ISNUMBER(Datos!E746),AND(Datos!E746=INT(Datos!E746),AND(OR(E$1005="",Datos!E746&gt;=E$1005),OR(E$1006="",Datos!E746&lt;=E$1006))),FALSE),OR(ISNUMBER(FIND(";"&amp;UPPER(TRIM(Datos!E746&amp;""))&amp;"=",E$1007)),ISNUMBER(FIND(";"&amp;UPPER(TRIM(Datos!E746&amp;""))&amp;";",E$1007))),OR(UPPER(TRIM(Datos!E746&amp;""))="SÍ",UPPER(TRIM(Datos!E746&amp;""))="SI",UPPER(TRIM(Datos!E746&amp;""))="NO"),IF(ISNUMBER(Datos!E746),AND(OR(E$1005="",Datos!E746&gt;=E$1005),OR(E$1006="",Datos!E746&lt;=E$1006)),FALSE),TRUE))))</f>
        <v>0.0</v>
      </c>
      <c r="F746">
        <f>IF(Datos!F746="",0,IF(AND(F$1008&lt;&gt;"",Datos!F746=F$1008),0,IF(F$1004=0,0,1-CHOOSE(F$1004,IF(ISNUMBER(Datos!F746),AND(OR(F$1005="",Datos!F746&gt;=F$1005),OR(F$1006="",Datos!F746&lt;=F$1006)),FALSE),IF(ISNUMBER(Datos!F746),AND(Datos!F746=INT(Datos!F746),AND(OR(F$1005="",Datos!F746&gt;=F$1005),OR(F$1006="",Datos!F746&lt;=F$1006))),FALSE),OR(ISNUMBER(FIND(";"&amp;UPPER(TRIM(Datos!F746&amp;""))&amp;"=",F$1007)),ISNUMBER(FIND(";"&amp;UPPER(TRIM(Datos!F746&amp;""))&amp;";",F$1007))),OR(UPPER(TRIM(Datos!F746&amp;""))="SÍ",UPPER(TRIM(Datos!F746&amp;""))="SI",UPPER(TRIM(Datos!F746&amp;""))="NO"),IF(ISNUMBER(Datos!F746),AND(OR(F$1005="",Datos!F746&gt;=F$1005),OR(F$1006="",Datos!F746&lt;=F$1006)),FALSE),TRUE))))</f>
        <v>0.0</v>
      </c>
      <c r="G746">
        <f>IF(Datos!G746="",0,IF(AND(G$1008&lt;&gt;"",Datos!G746=G$1008),0,IF(G$1004=0,0,1-CHOOSE(G$1004,IF(ISNUMBER(Datos!G746),AND(OR(G$1005="",Datos!G746&gt;=G$1005),OR(G$1006="",Datos!G746&lt;=G$1006)),FALSE),IF(ISNUMBER(Datos!G746),AND(Datos!G746=INT(Datos!G746),AND(OR(G$1005="",Datos!G746&gt;=G$1005),OR(G$1006="",Datos!G746&lt;=G$1006))),FALSE),OR(ISNUMBER(FIND(";"&amp;UPPER(TRIM(Datos!G746&amp;""))&amp;"=",G$1007)),ISNUMBER(FIND(";"&amp;UPPER(TRIM(Datos!G746&amp;""))&amp;";",G$1007))),OR(UPPER(TRIM(Datos!G746&amp;""))="SÍ",UPPER(TRIM(Datos!G746&amp;""))="SI",UPPER(TRIM(Datos!G746&amp;""))="NO"),IF(ISNUMBER(Datos!G746),AND(OR(G$1005="",Datos!G746&gt;=G$1005),OR(G$1006="",Datos!G746&lt;=G$1006)),FALSE),TRUE))))</f>
        <v>0.0</v>
      </c>
      <c r="H746">
        <f>IF(Datos!H746="",0,IF(AND(H$1008&lt;&gt;"",Datos!H746=H$1008),0,IF(H$1004=0,0,1-CHOOSE(H$1004,IF(ISNUMBER(Datos!H746),AND(OR(H$1005="",Datos!H746&gt;=H$1005),OR(H$1006="",Datos!H746&lt;=H$1006)),FALSE),IF(ISNUMBER(Datos!H746),AND(Datos!H746=INT(Datos!H746),AND(OR(H$1005="",Datos!H746&gt;=H$1005),OR(H$1006="",Datos!H746&lt;=H$1006))),FALSE),OR(ISNUMBER(FIND(";"&amp;UPPER(TRIM(Datos!H746&amp;""))&amp;"=",H$1007)),ISNUMBER(FIND(";"&amp;UPPER(TRIM(Datos!H746&amp;""))&amp;";",H$1007))),OR(UPPER(TRIM(Datos!H746&amp;""))="SÍ",UPPER(TRIM(Datos!H746&amp;""))="SI",UPPER(TRIM(Datos!H746&amp;""))="NO"),IF(ISNUMBER(Datos!H746),AND(OR(H$1005="",Datos!H746&gt;=H$1005),OR(H$1006="",Datos!H746&lt;=H$1006)),FALSE),TRUE))))</f>
        <v>0.0</v>
      </c>
      <c r="I746">
        <f>IF(Datos!I746="",0,IF(AND(I$1008&lt;&gt;"",Datos!I746=I$1008),0,IF(I$1004=0,0,1-CHOOSE(I$1004,IF(ISNUMBER(Datos!I746),AND(OR(I$1005="",Datos!I746&gt;=I$1005),OR(I$1006="",Datos!I746&lt;=I$1006)),FALSE),IF(ISNUMBER(Datos!I746),AND(Datos!I746=INT(Datos!I746),AND(OR(I$1005="",Datos!I746&gt;=I$1005),OR(I$1006="",Datos!I746&lt;=I$1006))),FALSE),OR(ISNUMBER(FIND(";"&amp;UPPER(TRIM(Datos!I746&amp;""))&amp;"=",I$1007)),ISNUMBER(FIND(";"&amp;UPPER(TRIM(Datos!I746&amp;""))&amp;";",I$1007))),OR(UPPER(TRIM(Datos!I746&amp;""))="SÍ",UPPER(TRIM(Datos!I746&amp;""))="SI",UPPER(TRIM(Datos!I746&amp;""))="NO"),IF(ISNUMBER(Datos!I746),AND(OR(I$1005="",Datos!I746&gt;=I$1005),OR(I$1006="",Datos!I746&lt;=I$1006)),FALSE),TRUE))))</f>
        <v>0.0</v>
      </c>
      <c r="J746">
        <f>IF(Datos!J746="",0,IF(AND(J$1008&lt;&gt;"",Datos!J746=J$1008),0,IF(J$1004=0,0,1-CHOOSE(J$1004,IF(ISNUMBER(Datos!J746),AND(OR(J$1005="",Datos!J746&gt;=J$1005),OR(J$1006="",Datos!J746&lt;=J$1006)),FALSE),IF(ISNUMBER(Datos!J746),AND(Datos!J746=INT(Datos!J746),AND(OR(J$1005="",Datos!J746&gt;=J$1005),OR(J$1006="",Datos!J746&lt;=J$1006))),FALSE),OR(ISNUMBER(FIND(";"&amp;UPPER(TRIM(Datos!J746&amp;""))&amp;"=",J$1007)),ISNUMBER(FIND(";"&amp;UPPER(TRIM(Datos!J746&amp;""))&amp;";",J$1007))),OR(UPPER(TRIM(Datos!J746&amp;""))="SÍ",UPPER(TRIM(Datos!J746&amp;""))="SI",UPPER(TRIM(Datos!J746&amp;""))="NO"),IF(ISNUMBER(Datos!J746),AND(OR(J$1005="",Datos!J746&gt;=J$1005),OR(J$1006="",Datos!J746&lt;=J$1006)),FALSE),TRUE))))</f>
        <v>0.0</v>
      </c>
      <c r="K746">
        <f>IF(Datos!K746="",0,IF(AND(K$1008&lt;&gt;"",Datos!K746=K$1008),0,IF(K$1004=0,0,1-CHOOSE(K$1004,IF(ISNUMBER(Datos!K746),AND(OR(K$1005="",Datos!K746&gt;=K$1005),OR(K$1006="",Datos!K746&lt;=K$1006)),FALSE),IF(ISNUMBER(Datos!K746),AND(Datos!K746=INT(Datos!K746),AND(OR(K$1005="",Datos!K746&gt;=K$1005),OR(K$1006="",Datos!K746&lt;=K$1006))),FALSE),OR(ISNUMBER(FIND(";"&amp;UPPER(TRIM(Datos!K746&amp;""))&amp;"=",K$1007)),ISNUMBER(FIND(";"&amp;UPPER(TRIM(Datos!K746&amp;""))&amp;";",K$1007))),OR(UPPER(TRIM(Datos!K746&amp;""))="SÍ",UPPER(TRIM(Datos!K746&amp;""))="SI",UPPER(TRIM(Datos!K746&amp;""))="NO"),IF(ISNUMBER(Datos!K746),AND(OR(K$1005="",Datos!K746&gt;=K$1005),OR(K$1006="",Datos!K746&lt;=K$1006)),FALSE),TRUE))))</f>
        <v>0.0</v>
      </c>
      <c r="L746">
        <f>IF(Datos!L746="",0,IF(AND(L$1008&lt;&gt;"",Datos!L746=L$1008),0,IF(L$1004=0,0,1-CHOOSE(L$1004,IF(ISNUMBER(Datos!L746),AND(OR(L$1005="",Datos!L746&gt;=L$1005),OR(L$1006="",Datos!L746&lt;=L$1006)),FALSE),IF(ISNUMBER(Datos!L746),AND(Datos!L746=INT(Datos!L746),AND(OR(L$1005="",Datos!L746&gt;=L$1005),OR(L$1006="",Datos!L746&lt;=L$1006))),FALSE),OR(ISNUMBER(FIND(";"&amp;UPPER(TRIM(Datos!L746&amp;""))&amp;"=",L$1007)),ISNUMBER(FIND(";"&amp;UPPER(TRIM(Datos!L746&amp;""))&amp;";",L$1007))),OR(UPPER(TRIM(Datos!L746&amp;""))="SÍ",UPPER(TRIM(Datos!L746&amp;""))="SI",UPPER(TRIM(Datos!L746&amp;""))="NO"),IF(ISNUMBER(Datos!L746),AND(OR(L$1005="",Datos!L746&gt;=L$1005),OR(L$1006="",Datos!L746&lt;=L$1006)),FALSE),TRUE))))</f>
        <v>0.0</v>
      </c>
      <c r="M746">
        <f>IF(Datos!M746="",0,IF(AND(M$1008&lt;&gt;"",Datos!M746=M$1008),0,IF(M$1004=0,0,1-CHOOSE(M$1004,IF(ISNUMBER(Datos!M746),AND(OR(M$1005="",Datos!M746&gt;=M$1005),OR(M$1006="",Datos!M746&lt;=M$1006)),FALSE),IF(ISNUMBER(Datos!M746),AND(Datos!M746=INT(Datos!M746),AND(OR(M$1005="",Datos!M746&gt;=M$1005),OR(M$1006="",Datos!M746&lt;=M$1006))),FALSE),OR(ISNUMBER(FIND(";"&amp;UPPER(TRIM(Datos!M746&amp;""))&amp;"=",M$1007)),ISNUMBER(FIND(";"&amp;UPPER(TRIM(Datos!M746&amp;""))&amp;";",M$1007))),OR(UPPER(TRIM(Datos!M746&amp;""))="SÍ",UPPER(TRIM(Datos!M746&amp;""))="SI",UPPER(TRIM(Datos!M746&amp;""))="NO"),IF(ISNUMBER(Datos!M746),AND(OR(M$1005="",Datos!M746&gt;=M$1005),OR(M$1006="",Datos!M746&lt;=M$1006)),FALSE),TRUE))))</f>
        <v>0.0</v>
      </c>
      <c r="N746">
        <f>IF(Datos!N746="",0,IF(AND(N$1008&lt;&gt;"",Datos!N746=N$1008),0,IF(N$1004=0,0,1-CHOOSE(N$1004,IF(ISNUMBER(Datos!N746),AND(OR(N$1005="",Datos!N746&gt;=N$1005),OR(N$1006="",Datos!N746&lt;=N$1006)),FALSE),IF(ISNUMBER(Datos!N746),AND(Datos!N746=INT(Datos!N746),AND(OR(N$1005="",Datos!N746&gt;=N$1005),OR(N$1006="",Datos!N746&lt;=N$1006))),FALSE),OR(ISNUMBER(FIND(";"&amp;UPPER(TRIM(Datos!N746&amp;""))&amp;"=",N$1007)),ISNUMBER(FIND(";"&amp;UPPER(TRIM(Datos!N746&amp;""))&amp;";",N$1007))),OR(UPPER(TRIM(Datos!N746&amp;""))="SÍ",UPPER(TRIM(Datos!N746&amp;""))="SI",UPPER(TRIM(Datos!N746&amp;""))="NO"),IF(ISNUMBER(Datos!N746),AND(OR(N$1005="",Datos!N746&gt;=N$1005),OR(N$1006="",Datos!N746&lt;=N$1006)),FALSE),TRUE))))</f>
        <v>0.0</v>
      </c>
      <c r="O746">
        <f>IF(Datos!O746="",0,IF(AND(O$1008&lt;&gt;"",Datos!O746=O$1008),0,IF(O$1004=0,0,1-CHOOSE(O$1004,IF(ISNUMBER(Datos!O746),AND(OR(O$1005="",Datos!O746&gt;=O$1005),OR(O$1006="",Datos!O746&lt;=O$1006)),FALSE),IF(ISNUMBER(Datos!O746),AND(Datos!O746=INT(Datos!O746),AND(OR(O$1005="",Datos!O746&gt;=O$1005),OR(O$1006="",Datos!O746&lt;=O$1006))),FALSE),OR(ISNUMBER(FIND(";"&amp;UPPER(TRIM(Datos!O746&amp;""))&amp;"=",O$1007)),ISNUMBER(FIND(";"&amp;UPPER(TRIM(Datos!O746&amp;""))&amp;";",O$1007))),OR(UPPER(TRIM(Datos!O746&amp;""))="SÍ",UPPER(TRIM(Datos!O746&amp;""))="SI",UPPER(TRIM(Datos!O746&amp;""))="NO"),IF(ISNUMBER(Datos!O746),AND(OR(O$1005="",Datos!O746&gt;=O$1005),OR(O$1006="",Datos!O746&lt;=O$1006)),FALSE),TRUE))))</f>
        <v>0.0</v>
      </c>
      <c r="P746">
        <f>IF(Datos!P746="",0,IF(AND(P$1008&lt;&gt;"",Datos!P746=P$1008),0,IF(P$1004=0,0,1-CHOOSE(P$1004,IF(ISNUMBER(Datos!P746),AND(OR(P$1005="",Datos!P746&gt;=P$1005),OR(P$1006="",Datos!P746&lt;=P$1006)),FALSE),IF(ISNUMBER(Datos!P746),AND(Datos!P746=INT(Datos!P746),AND(OR(P$1005="",Datos!P746&gt;=P$1005),OR(P$1006="",Datos!P746&lt;=P$1006))),FALSE),OR(ISNUMBER(FIND(";"&amp;UPPER(TRIM(Datos!P746&amp;""))&amp;"=",P$1007)),ISNUMBER(FIND(";"&amp;UPPER(TRIM(Datos!P746&amp;""))&amp;";",P$1007))),OR(UPPER(TRIM(Datos!P746&amp;""))="SÍ",UPPER(TRIM(Datos!P746&amp;""))="SI",UPPER(TRIM(Datos!P746&amp;""))="NO"),IF(ISNUMBER(Datos!P746),AND(OR(P$1005="",Datos!P746&gt;=P$1005),OR(P$1006="",Datos!P746&lt;=P$1006)),FALSE),TRUE))))</f>
        <v>0.0</v>
      </c>
      <c r="Q746">
        <f>IF(Datos!Q746="",0,IF(AND(Q$1008&lt;&gt;"",Datos!Q746=Q$1008),0,IF(Q$1004=0,0,1-CHOOSE(Q$1004,IF(ISNUMBER(Datos!Q746),AND(OR(Q$1005="",Datos!Q746&gt;=Q$1005),OR(Q$1006="",Datos!Q746&lt;=Q$1006)),FALSE),IF(ISNUMBER(Datos!Q746),AND(Datos!Q746=INT(Datos!Q746),AND(OR(Q$1005="",Datos!Q746&gt;=Q$1005),OR(Q$1006="",Datos!Q746&lt;=Q$1006))),FALSE),OR(ISNUMBER(FIND(";"&amp;UPPER(TRIM(Datos!Q746&amp;""))&amp;"=",Q$1007)),ISNUMBER(FIND(";"&amp;UPPER(TRIM(Datos!Q746&amp;""))&amp;";",Q$1007))),OR(UPPER(TRIM(Datos!Q746&amp;""))="SÍ",UPPER(TRIM(Datos!Q746&amp;""))="SI",UPPER(TRIM(Datos!Q746&amp;""))="NO"),IF(ISNUMBER(Datos!Q746),AND(OR(Q$1005="",Datos!Q746&gt;=Q$1005),OR(Q$1006="",Datos!Q746&lt;=Q$1006)),FALSE),TRUE))))</f>
        <v>0.0</v>
      </c>
      <c r="R746">
        <f>IF(Datos!R746="",0,IF(AND(R$1008&lt;&gt;"",Datos!R746=R$1008),0,IF(R$1004=0,0,1-CHOOSE(R$1004,IF(ISNUMBER(Datos!R746),AND(OR(R$1005="",Datos!R746&gt;=R$1005),OR(R$1006="",Datos!R746&lt;=R$1006)),FALSE),IF(ISNUMBER(Datos!R746),AND(Datos!R746=INT(Datos!R746),AND(OR(R$1005="",Datos!R746&gt;=R$1005),OR(R$1006="",Datos!R746&lt;=R$1006))),FALSE),OR(ISNUMBER(FIND(";"&amp;UPPER(TRIM(Datos!R746&amp;""))&amp;"=",R$1007)),ISNUMBER(FIND(";"&amp;UPPER(TRIM(Datos!R746&amp;""))&amp;";",R$1007))),OR(UPPER(TRIM(Datos!R746&amp;""))="SÍ",UPPER(TRIM(Datos!R746&amp;""))="SI",UPPER(TRIM(Datos!R746&amp;""))="NO"),IF(ISNUMBER(Datos!R746),AND(OR(R$1005="",Datos!R746&gt;=R$1005),OR(R$1006="",Datos!R746&lt;=R$1006)),FALSE),TRUE))))</f>
        <v>0.0</v>
      </c>
      <c r="S746">
        <f>IF(Datos!S746="",0,IF(AND(S$1008&lt;&gt;"",Datos!S746=S$1008),0,IF(S$1004=0,0,1-CHOOSE(S$1004,IF(ISNUMBER(Datos!S746),AND(OR(S$1005="",Datos!S746&gt;=S$1005),OR(S$1006="",Datos!S746&lt;=S$1006)),FALSE),IF(ISNUMBER(Datos!S746),AND(Datos!S746=INT(Datos!S746),AND(OR(S$1005="",Datos!S746&gt;=S$1005),OR(S$1006="",Datos!S746&lt;=S$1006))),FALSE),OR(ISNUMBER(FIND(";"&amp;UPPER(TRIM(Datos!S746&amp;""))&amp;"=",S$1007)),ISNUMBER(FIND(";"&amp;UPPER(TRIM(Datos!S746&amp;""))&amp;";",S$1007))),OR(UPPER(TRIM(Datos!S746&amp;""))="SÍ",UPPER(TRIM(Datos!S746&amp;""))="SI",UPPER(TRIM(Datos!S746&amp;""))="NO"),IF(ISNUMBER(Datos!S746),AND(OR(S$1005="",Datos!S746&gt;=S$1005),OR(S$1006="",Datos!S746&lt;=S$1006)),FALSE),TRUE))))</f>
        <v>0.0</v>
      </c>
      <c r="T746">
        <f>IF(Datos!T746="",0,IF(AND(T$1008&lt;&gt;"",Datos!T746=T$1008),0,IF(T$1004=0,0,1-CHOOSE(T$1004,IF(ISNUMBER(Datos!T746),AND(OR(T$1005="",Datos!T746&gt;=T$1005),OR(T$1006="",Datos!T746&lt;=T$1006)),FALSE),IF(ISNUMBER(Datos!T746),AND(Datos!T746=INT(Datos!T746),AND(OR(T$1005="",Datos!T746&gt;=T$1005),OR(T$1006="",Datos!T746&lt;=T$1006))),FALSE),OR(ISNUMBER(FIND(";"&amp;UPPER(TRIM(Datos!T746&amp;""))&amp;"=",T$1007)),ISNUMBER(FIND(";"&amp;UPPER(TRIM(Datos!T746&amp;""))&amp;";",T$1007))),OR(UPPER(TRIM(Datos!T746&amp;""))="SÍ",UPPER(TRIM(Datos!T746&amp;""))="SI",UPPER(TRIM(Datos!T746&amp;""))="NO"),IF(ISNUMBER(Datos!T746),AND(OR(T$1005="",Datos!T746&gt;=T$1005),OR(T$1006="",Datos!T746&lt;=T$1006)),FALSE),TRUE))))</f>
        <v>0.0</v>
      </c>
      <c r="U746">
        <f>IF(Datos!U746="",0,IF(AND(U$1008&lt;&gt;"",Datos!U746=U$1008),0,IF(U$1004=0,0,1-CHOOSE(U$1004,IF(ISNUMBER(Datos!U746),AND(OR(U$1005="",Datos!U746&gt;=U$1005),OR(U$1006="",Datos!U746&lt;=U$1006)),FALSE),IF(ISNUMBER(Datos!U746),AND(Datos!U746=INT(Datos!U746),AND(OR(U$1005="",Datos!U746&gt;=U$1005),OR(U$1006="",Datos!U746&lt;=U$1006))),FALSE),OR(ISNUMBER(FIND(";"&amp;UPPER(TRIM(Datos!U746&amp;""))&amp;"=",U$1007)),ISNUMBER(FIND(";"&amp;UPPER(TRIM(Datos!U746&amp;""))&amp;";",U$1007))),OR(UPPER(TRIM(Datos!U746&amp;""))="SÍ",UPPER(TRIM(Datos!U746&amp;""))="SI",UPPER(TRIM(Datos!U746&amp;""))="NO"),IF(ISNUMBER(Datos!U746),AND(OR(U$1005="",Datos!U746&gt;=U$1005),OR(U$1006="",Datos!U746&lt;=U$1006)),FALSE),TRUE))))</f>
        <v>0.0</v>
      </c>
      <c r="V746">
        <f>IF(Datos!V746="",0,IF(AND(V$1008&lt;&gt;"",Datos!V746=V$1008),0,IF(V$1004=0,0,1-CHOOSE(V$1004,IF(ISNUMBER(Datos!V746),AND(OR(V$1005="",Datos!V746&gt;=V$1005),OR(V$1006="",Datos!V746&lt;=V$1006)),FALSE),IF(ISNUMBER(Datos!V746),AND(Datos!V746=INT(Datos!V746),AND(OR(V$1005="",Datos!V746&gt;=V$1005),OR(V$1006="",Datos!V746&lt;=V$1006))),FALSE),OR(ISNUMBER(FIND(";"&amp;UPPER(TRIM(Datos!V746&amp;""))&amp;"=",V$1007)),ISNUMBER(FIND(";"&amp;UPPER(TRIM(Datos!V746&amp;""))&amp;";",V$1007))),OR(UPPER(TRIM(Datos!V746&amp;""))="SÍ",UPPER(TRIM(Datos!V746&amp;""))="SI",UPPER(TRIM(Datos!V746&amp;""))="NO"),IF(ISNUMBER(Datos!V746),AND(OR(V$1005="",Datos!V746&gt;=V$1005),OR(V$1006="",Datos!V746&lt;=V$1006)),FALSE),TRUE))))</f>
        <v>0.0</v>
      </c>
      <c r="W746">
        <f>IF(Datos!W746="",0,IF(AND(W$1008&lt;&gt;"",Datos!W746=W$1008),0,IF(W$1004=0,0,1-CHOOSE(W$1004,IF(ISNUMBER(Datos!W746),AND(OR(W$1005="",Datos!W746&gt;=W$1005),OR(W$1006="",Datos!W746&lt;=W$1006)),FALSE),IF(ISNUMBER(Datos!W746),AND(Datos!W746=INT(Datos!W746),AND(OR(W$1005="",Datos!W746&gt;=W$1005),OR(W$1006="",Datos!W746&lt;=W$1006))),FALSE),OR(ISNUMBER(FIND(";"&amp;UPPER(TRIM(Datos!W746&amp;""))&amp;"=",W$1007)),ISNUMBER(FIND(";"&amp;UPPER(TRIM(Datos!W746&amp;""))&amp;";",W$1007))),OR(UPPER(TRIM(Datos!W746&amp;""))="SÍ",UPPER(TRIM(Datos!W746&amp;""))="SI",UPPER(TRIM(Datos!W746&amp;""))="NO"),IF(ISNUMBER(Datos!W746),AND(OR(W$1005="",Datos!W746&gt;=W$1005),OR(W$1006="",Datos!W746&lt;=W$1006)),FALSE),TRUE))))</f>
        <v>0.0</v>
      </c>
      <c r="X746">
        <f>IF(Datos!X746="",0,IF(AND(X$1008&lt;&gt;"",Datos!X746=X$1008),0,IF(X$1004=0,0,1-CHOOSE(X$1004,IF(ISNUMBER(Datos!X746),AND(OR(X$1005="",Datos!X746&gt;=X$1005),OR(X$1006="",Datos!X746&lt;=X$1006)),FALSE),IF(ISNUMBER(Datos!X746),AND(Datos!X746=INT(Datos!X746),AND(OR(X$1005="",Datos!X746&gt;=X$1005),OR(X$1006="",Datos!X746&lt;=X$1006))),FALSE),OR(ISNUMBER(FIND(";"&amp;UPPER(TRIM(Datos!X746&amp;""))&amp;"=",X$1007)),ISNUMBER(FIND(";"&amp;UPPER(TRIM(Datos!X746&amp;""))&amp;";",X$1007))),OR(UPPER(TRIM(Datos!X746&amp;""))="SÍ",UPPER(TRIM(Datos!X746&amp;""))="SI",UPPER(TRIM(Datos!X746&amp;""))="NO"),IF(ISNUMBER(Datos!X746),AND(OR(X$1005="",Datos!X746&gt;=X$1005),OR(X$1006="",Datos!X746&lt;=X$1006)),FALSE),TRUE))))</f>
        <v>0.0</v>
      </c>
      <c r="Y746">
        <f>IF(Datos!Y746="",0,IF(AND(Y$1008&lt;&gt;"",Datos!Y746=Y$1008),0,IF(Y$1004=0,0,1-CHOOSE(Y$1004,IF(ISNUMBER(Datos!Y746),AND(OR(Y$1005="",Datos!Y746&gt;=Y$1005),OR(Y$1006="",Datos!Y746&lt;=Y$1006)),FALSE),IF(ISNUMBER(Datos!Y746),AND(Datos!Y746=INT(Datos!Y746),AND(OR(Y$1005="",Datos!Y746&gt;=Y$1005),OR(Y$1006="",Datos!Y746&lt;=Y$1006))),FALSE),OR(ISNUMBER(FIND(";"&amp;UPPER(TRIM(Datos!Y746&amp;""))&amp;"=",Y$1007)),ISNUMBER(FIND(";"&amp;UPPER(TRIM(Datos!Y746&amp;""))&amp;";",Y$1007))),OR(UPPER(TRIM(Datos!Y746&amp;""))="SÍ",UPPER(TRIM(Datos!Y746&amp;""))="SI",UPPER(TRIM(Datos!Y746&amp;""))="NO"),IF(ISNUMBER(Datos!Y746),AND(OR(Y$1005="",Datos!Y746&gt;=Y$1005),OR(Y$1006="",Datos!Y746&lt;=Y$1006)),FALSE),TRUE))))</f>
        <v>0.0</v>
      </c>
      <c r="Z746">
        <f>IF(Datos!Z746="",0,IF(AND(Z$1008&lt;&gt;"",Datos!Z746=Z$1008),0,IF(Z$1004=0,0,1-CHOOSE(Z$1004,IF(ISNUMBER(Datos!Z746),AND(OR(Z$1005="",Datos!Z746&gt;=Z$1005),OR(Z$1006="",Datos!Z746&lt;=Z$1006)),FALSE),IF(ISNUMBER(Datos!Z746),AND(Datos!Z746=INT(Datos!Z746),AND(OR(Z$1005="",Datos!Z746&gt;=Z$1005),OR(Z$1006="",Datos!Z746&lt;=Z$1006))),FALSE),OR(ISNUMBER(FIND(";"&amp;UPPER(TRIM(Datos!Z746&amp;""))&amp;"=",Z$1007)),ISNUMBER(FIND(";"&amp;UPPER(TRIM(Datos!Z746&amp;""))&amp;";",Z$1007))),OR(UPPER(TRIM(Datos!Z746&amp;""))="SÍ",UPPER(TRIM(Datos!Z746&amp;""))="SI",UPPER(TRIM(Datos!Z746&amp;""))="NO"),IF(ISNUMBER(Datos!Z746),AND(OR(Z$1005="",Datos!Z746&gt;=Z$1005),OR(Z$1006="",Datos!Z746&lt;=Z$1006)),FALSE),TRUE))))</f>
        <v>0.0</v>
      </c>
      <c r="AA746">
        <f>IF(Datos!AA746="",0,IF(AND(AA$1008&lt;&gt;"",Datos!AA746=AA$1008),0,IF(AA$1004=0,0,1-CHOOSE(AA$1004,IF(ISNUMBER(Datos!AA746),AND(OR(AA$1005="",Datos!AA746&gt;=AA$1005),OR(AA$1006="",Datos!AA746&lt;=AA$1006)),FALSE),IF(ISNUMBER(Datos!AA746),AND(Datos!AA746=INT(Datos!AA746),AND(OR(AA$1005="",Datos!AA746&gt;=AA$1005),OR(AA$1006="",Datos!AA746&lt;=AA$1006))),FALSE),OR(ISNUMBER(FIND(";"&amp;UPPER(TRIM(Datos!AA746&amp;""))&amp;"=",AA$1007)),ISNUMBER(FIND(";"&amp;UPPER(TRIM(Datos!AA746&amp;""))&amp;";",AA$1007))),OR(UPPER(TRIM(Datos!AA746&amp;""))="SÍ",UPPER(TRIM(Datos!AA746&amp;""))="SI",UPPER(TRIM(Datos!AA746&amp;""))="NO"),IF(ISNUMBER(Datos!AA746),AND(OR(AA$1005="",Datos!AA746&gt;=AA$1005),OR(AA$1006="",Datos!AA746&lt;=AA$1006)),FALSE),TRUE))))</f>
        <v>0.0</v>
      </c>
      <c r="AB746">
        <f>IF(Datos!AB746="",0,IF(AND(AB$1008&lt;&gt;"",Datos!AB746=AB$1008),0,IF(AB$1004=0,0,1-CHOOSE(AB$1004,IF(ISNUMBER(Datos!AB746),AND(OR(AB$1005="",Datos!AB746&gt;=AB$1005),OR(AB$1006="",Datos!AB746&lt;=AB$1006)),FALSE),IF(ISNUMBER(Datos!AB746),AND(Datos!AB746=INT(Datos!AB746),AND(OR(AB$1005="",Datos!AB746&gt;=AB$1005),OR(AB$1006="",Datos!AB746&lt;=AB$1006))),FALSE),OR(ISNUMBER(FIND(";"&amp;UPPER(TRIM(Datos!AB746&amp;""))&amp;"=",AB$1007)),ISNUMBER(FIND(";"&amp;UPPER(TRIM(Datos!AB746&amp;""))&amp;";",AB$1007))),OR(UPPER(TRIM(Datos!AB746&amp;""))="SÍ",UPPER(TRIM(Datos!AB746&amp;""))="SI",UPPER(TRIM(Datos!AB746&amp;""))="NO"),IF(ISNUMBER(Datos!AB746),AND(OR(AB$1005="",Datos!AB746&gt;=AB$1005),OR(AB$1006="",Datos!AB746&lt;=AB$1006)),FALSE),TRUE))))</f>
        <v>0.0</v>
      </c>
      <c r="AC746">
        <f>IF(Datos!AC746="",0,IF(AND(AC$1008&lt;&gt;"",Datos!AC746=AC$1008),0,IF(AC$1004=0,0,1-CHOOSE(AC$1004,IF(ISNUMBER(Datos!AC746),AND(OR(AC$1005="",Datos!AC746&gt;=AC$1005),OR(AC$1006="",Datos!AC746&lt;=AC$1006)),FALSE),IF(ISNUMBER(Datos!AC746),AND(Datos!AC746=INT(Datos!AC746),AND(OR(AC$1005="",Datos!AC746&gt;=AC$1005),OR(AC$1006="",Datos!AC746&lt;=AC$1006))),FALSE),OR(ISNUMBER(FIND(";"&amp;UPPER(TRIM(Datos!AC746&amp;""))&amp;"=",AC$1007)),ISNUMBER(FIND(";"&amp;UPPER(TRIM(Datos!AC746&amp;""))&amp;";",AC$1007))),OR(UPPER(TRIM(Datos!AC746&amp;""))="SÍ",UPPER(TRIM(Datos!AC746&amp;""))="SI",UPPER(TRIM(Datos!AC746&amp;""))="NO"),IF(ISNUMBER(Datos!AC746),AND(OR(AC$1005="",Datos!AC746&gt;=AC$1005),OR(AC$1006="",Datos!AC746&lt;=AC$1006)),FALSE),TRUE))))</f>
        <v>0.0</v>
      </c>
      <c r="AD746">
        <f>IF(Datos!AD746="",0,IF(AND(AD$1008&lt;&gt;"",Datos!AD746=AD$1008),0,IF(AD$1004=0,0,1-CHOOSE(AD$1004,IF(ISNUMBER(Datos!AD746),AND(OR(AD$1005="",Datos!AD746&gt;=AD$1005),OR(AD$1006="",Datos!AD746&lt;=AD$1006)),FALSE),IF(ISNUMBER(Datos!AD746),AND(Datos!AD746=INT(Datos!AD746),AND(OR(AD$1005="",Datos!AD746&gt;=AD$1005),OR(AD$1006="",Datos!AD746&lt;=AD$1006))),FALSE),OR(ISNUMBER(FIND(";"&amp;UPPER(TRIM(Datos!AD746&amp;""))&amp;"=",AD$1007)),ISNUMBER(FIND(";"&amp;UPPER(TRIM(Datos!AD746&amp;""))&amp;";",AD$1007))),OR(UPPER(TRIM(Datos!AD746&amp;""))="SÍ",UPPER(TRIM(Datos!AD746&amp;""))="SI",UPPER(TRIM(Datos!AD746&amp;""))="NO"),IF(ISNUMBER(Datos!AD746),AND(OR(AD$1005="",Datos!AD746&gt;=AD$1005),OR(AD$1006="",Datos!AD746&lt;=AD$1006)),FALSE),TRUE))))</f>
        <v>0.0</v>
      </c>
      <c r="AE746">
        <f>IF(Datos!AE746="",0,IF(AND(AE$1008&lt;&gt;"",Datos!AE746=AE$1008),0,IF(AE$1004=0,0,1-CHOOSE(AE$1004,IF(ISNUMBER(Datos!AE746),AND(OR(AE$1005="",Datos!AE746&gt;=AE$1005),OR(AE$1006="",Datos!AE746&lt;=AE$1006)),FALSE),IF(ISNUMBER(Datos!AE746),AND(Datos!AE746=INT(Datos!AE746),AND(OR(AE$1005="",Datos!AE746&gt;=AE$1005),OR(AE$1006="",Datos!AE746&lt;=AE$1006))),FALSE),OR(ISNUMBER(FIND(";"&amp;UPPER(TRIM(Datos!AE746&amp;""))&amp;"=",AE$1007)),ISNUMBER(FIND(";"&amp;UPPER(TRIM(Datos!AE746&amp;""))&amp;";",AE$1007))),OR(UPPER(TRIM(Datos!AE746&amp;""))="SÍ",UPPER(TRIM(Datos!AE746&amp;""))="SI",UPPER(TRIM(Datos!AE746&amp;""))="NO"),IF(ISNUMBER(Datos!AE746),AND(OR(AE$1005="",Datos!AE746&gt;=AE$1005),OR(AE$1006="",Datos!AE746&lt;=AE$1006)),FALSE),TRUE))))</f>
        <v>0.0</v>
      </c>
    </row>
    <row r="747" spans="2:31">
      <c r="B747">
        <f>IF(Datos!B747="",0,IF(AND(B$1008&lt;&gt;"",Datos!B747=B$1008),0,IF(B$1004=0,0,1-CHOOSE(B$1004,IF(ISNUMBER(Datos!B747),AND(OR(B$1005="",Datos!B747&gt;=B$1005),OR(B$1006="",Datos!B747&lt;=B$1006)),FALSE),IF(ISNUMBER(Datos!B747),AND(Datos!B747=INT(Datos!B747),AND(OR(B$1005="",Datos!B747&gt;=B$1005),OR(B$1006="",Datos!B747&lt;=B$1006))),FALSE),OR(ISNUMBER(FIND(";"&amp;UPPER(TRIM(Datos!B747&amp;""))&amp;"=",B$1007)),ISNUMBER(FIND(";"&amp;UPPER(TRIM(Datos!B747&amp;""))&amp;";",B$1007))),OR(UPPER(TRIM(Datos!B747&amp;""))="SÍ",UPPER(TRIM(Datos!B747&amp;""))="SI",UPPER(TRIM(Datos!B747&amp;""))="NO"),IF(ISNUMBER(Datos!B747),AND(OR(B$1005="",Datos!B747&gt;=B$1005),OR(B$1006="",Datos!B747&lt;=B$1006)),FALSE),TRUE))))</f>
        <v>0.0</v>
      </c>
      <c r="C747">
        <f>IF(Datos!C747="",0,IF(AND(C$1008&lt;&gt;"",Datos!C747=C$1008),0,IF(C$1004=0,0,1-CHOOSE(C$1004,IF(ISNUMBER(Datos!C747),AND(OR(C$1005="",Datos!C747&gt;=C$1005),OR(C$1006="",Datos!C747&lt;=C$1006)),FALSE),IF(ISNUMBER(Datos!C747),AND(Datos!C747=INT(Datos!C747),AND(OR(C$1005="",Datos!C747&gt;=C$1005),OR(C$1006="",Datos!C747&lt;=C$1006))),FALSE),OR(ISNUMBER(FIND(";"&amp;UPPER(TRIM(Datos!C747&amp;""))&amp;"=",C$1007)),ISNUMBER(FIND(";"&amp;UPPER(TRIM(Datos!C747&amp;""))&amp;";",C$1007))),OR(UPPER(TRIM(Datos!C747&amp;""))="SÍ",UPPER(TRIM(Datos!C747&amp;""))="SI",UPPER(TRIM(Datos!C747&amp;""))="NO"),IF(ISNUMBER(Datos!C747),AND(OR(C$1005="",Datos!C747&gt;=C$1005),OR(C$1006="",Datos!C747&lt;=C$1006)),FALSE),TRUE))))</f>
        <v>0.0</v>
      </c>
      <c r="D747">
        <f>IF(Datos!D747="",0,IF(AND(D$1008&lt;&gt;"",Datos!D747=D$1008),0,IF(D$1004=0,0,1-CHOOSE(D$1004,IF(ISNUMBER(Datos!D747),AND(OR(D$1005="",Datos!D747&gt;=D$1005),OR(D$1006="",Datos!D747&lt;=D$1006)),FALSE),IF(ISNUMBER(Datos!D747),AND(Datos!D747=INT(Datos!D747),AND(OR(D$1005="",Datos!D747&gt;=D$1005),OR(D$1006="",Datos!D747&lt;=D$1006))),FALSE),OR(ISNUMBER(FIND(";"&amp;UPPER(TRIM(Datos!D747&amp;""))&amp;"=",D$1007)),ISNUMBER(FIND(";"&amp;UPPER(TRIM(Datos!D747&amp;""))&amp;";",D$1007))),OR(UPPER(TRIM(Datos!D747&amp;""))="SÍ",UPPER(TRIM(Datos!D747&amp;""))="SI",UPPER(TRIM(Datos!D747&amp;""))="NO"),IF(ISNUMBER(Datos!D747),AND(OR(D$1005="",Datos!D747&gt;=D$1005),OR(D$1006="",Datos!D747&lt;=D$1006)),FALSE),TRUE))))</f>
        <v>0.0</v>
      </c>
      <c r="E747">
        <f>IF(Datos!E747="",0,IF(AND(E$1008&lt;&gt;"",Datos!E747=E$1008),0,IF(E$1004=0,0,1-CHOOSE(E$1004,IF(ISNUMBER(Datos!E747),AND(OR(E$1005="",Datos!E747&gt;=E$1005),OR(E$1006="",Datos!E747&lt;=E$1006)),FALSE),IF(ISNUMBER(Datos!E747),AND(Datos!E747=INT(Datos!E747),AND(OR(E$1005="",Datos!E747&gt;=E$1005),OR(E$1006="",Datos!E747&lt;=E$1006))),FALSE),OR(ISNUMBER(FIND(";"&amp;UPPER(TRIM(Datos!E747&amp;""))&amp;"=",E$1007)),ISNUMBER(FIND(";"&amp;UPPER(TRIM(Datos!E747&amp;""))&amp;";",E$1007))),OR(UPPER(TRIM(Datos!E747&amp;""))="SÍ",UPPER(TRIM(Datos!E747&amp;""))="SI",UPPER(TRIM(Datos!E747&amp;""))="NO"),IF(ISNUMBER(Datos!E747),AND(OR(E$1005="",Datos!E747&gt;=E$1005),OR(E$1006="",Datos!E747&lt;=E$1006)),FALSE),TRUE))))</f>
        <v>0.0</v>
      </c>
      <c r="F747">
        <f>IF(Datos!F747="",0,IF(AND(F$1008&lt;&gt;"",Datos!F747=F$1008),0,IF(F$1004=0,0,1-CHOOSE(F$1004,IF(ISNUMBER(Datos!F747),AND(OR(F$1005="",Datos!F747&gt;=F$1005),OR(F$1006="",Datos!F747&lt;=F$1006)),FALSE),IF(ISNUMBER(Datos!F747),AND(Datos!F747=INT(Datos!F747),AND(OR(F$1005="",Datos!F747&gt;=F$1005),OR(F$1006="",Datos!F747&lt;=F$1006))),FALSE),OR(ISNUMBER(FIND(";"&amp;UPPER(TRIM(Datos!F747&amp;""))&amp;"=",F$1007)),ISNUMBER(FIND(";"&amp;UPPER(TRIM(Datos!F747&amp;""))&amp;";",F$1007))),OR(UPPER(TRIM(Datos!F747&amp;""))="SÍ",UPPER(TRIM(Datos!F747&amp;""))="SI",UPPER(TRIM(Datos!F747&amp;""))="NO"),IF(ISNUMBER(Datos!F747),AND(OR(F$1005="",Datos!F747&gt;=F$1005),OR(F$1006="",Datos!F747&lt;=F$1006)),FALSE),TRUE))))</f>
        <v>0.0</v>
      </c>
      <c r="G747">
        <f>IF(Datos!G747="",0,IF(AND(G$1008&lt;&gt;"",Datos!G747=G$1008),0,IF(G$1004=0,0,1-CHOOSE(G$1004,IF(ISNUMBER(Datos!G747),AND(OR(G$1005="",Datos!G747&gt;=G$1005),OR(G$1006="",Datos!G747&lt;=G$1006)),FALSE),IF(ISNUMBER(Datos!G747),AND(Datos!G747=INT(Datos!G747),AND(OR(G$1005="",Datos!G747&gt;=G$1005),OR(G$1006="",Datos!G747&lt;=G$1006))),FALSE),OR(ISNUMBER(FIND(";"&amp;UPPER(TRIM(Datos!G747&amp;""))&amp;"=",G$1007)),ISNUMBER(FIND(";"&amp;UPPER(TRIM(Datos!G747&amp;""))&amp;";",G$1007))),OR(UPPER(TRIM(Datos!G747&amp;""))="SÍ",UPPER(TRIM(Datos!G747&amp;""))="SI",UPPER(TRIM(Datos!G747&amp;""))="NO"),IF(ISNUMBER(Datos!G747),AND(OR(G$1005="",Datos!G747&gt;=G$1005),OR(G$1006="",Datos!G747&lt;=G$1006)),FALSE),TRUE))))</f>
        <v>0.0</v>
      </c>
      <c r="H747">
        <f>IF(Datos!H747="",0,IF(AND(H$1008&lt;&gt;"",Datos!H747=H$1008),0,IF(H$1004=0,0,1-CHOOSE(H$1004,IF(ISNUMBER(Datos!H747),AND(OR(H$1005="",Datos!H747&gt;=H$1005),OR(H$1006="",Datos!H747&lt;=H$1006)),FALSE),IF(ISNUMBER(Datos!H747),AND(Datos!H747=INT(Datos!H747),AND(OR(H$1005="",Datos!H747&gt;=H$1005),OR(H$1006="",Datos!H747&lt;=H$1006))),FALSE),OR(ISNUMBER(FIND(";"&amp;UPPER(TRIM(Datos!H747&amp;""))&amp;"=",H$1007)),ISNUMBER(FIND(";"&amp;UPPER(TRIM(Datos!H747&amp;""))&amp;";",H$1007))),OR(UPPER(TRIM(Datos!H747&amp;""))="SÍ",UPPER(TRIM(Datos!H747&amp;""))="SI",UPPER(TRIM(Datos!H747&amp;""))="NO"),IF(ISNUMBER(Datos!H747),AND(OR(H$1005="",Datos!H747&gt;=H$1005),OR(H$1006="",Datos!H747&lt;=H$1006)),FALSE),TRUE))))</f>
        <v>0.0</v>
      </c>
      <c r="I747">
        <f>IF(Datos!I747="",0,IF(AND(I$1008&lt;&gt;"",Datos!I747=I$1008),0,IF(I$1004=0,0,1-CHOOSE(I$1004,IF(ISNUMBER(Datos!I747),AND(OR(I$1005="",Datos!I747&gt;=I$1005),OR(I$1006="",Datos!I747&lt;=I$1006)),FALSE),IF(ISNUMBER(Datos!I747),AND(Datos!I747=INT(Datos!I747),AND(OR(I$1005="",Datos!I747&gt;=I$1005),OR(I$1006="",Datos!I747&lt;=I$1006))),FALSE),OR(ISNUMBER(FIND(";"&amp;UPPER(TRIM(Datos!I747&amp;""))&amp;"=",I$1007)),ISNUMBER(FIND(";"&amp;UPPER(TRIM(Datos!I747&amp;""))&amp;";",I$1007))),OR(UPPER(TRIM(Datos!I747&amp;""))="SÍ",UPPER(TRIM(Datos!I747&amp;""))="SI",UPPER(TRIM(Datos!I747&amp;""))="NO"),IF(ISNUMBER(Datos!I747),AND(OR(I$1005="",Datos!I747&gt;=I$1005),OR(I$1006="",Datos!I747&lt;=I$1006)),FALSE),TRUE))))</f>
        <v>0.0</v>
      </c>
      <c r="J747">
        <f>IF(Datos!J747="",0,IF(AND(J$1008&lt;&gt;"",Datos!J747=J$1008),0,IF(J$1004=0,0,1-CHOOSE(J$1004,IF(ISNUMBER(Datos!J747),AND(OR(J$1005="",Datos!J747&gt;=J$1005),OR(J$1006="",Datos!J747&lt;=J$1006)),FALSE),IF(ISNUMBER(Datos!J747),AND(Datos!J747=INT(Datos!J747),AND(OR(J$1005="",Datos!J747&gt;=J$1005),OR(J$1006="",Datos!J747&lt;=J$1006))),FALSE),OR(ISNUMBER(FIND(";"&amp;UPPER(TRIM(Datos!J747&amp;""))&amp;"=",J$1007)),ISNUMBER(FIND(";"&amp;UPPER(TRIM(Datos!J747&amp;""))&amp;";",J$1007))),OR(UPPER(TRIM(Datos!J747&amp;""))="SÍ",UPPER(TRIM(Datos!J747&amp;""))="SI",UPPER(TRIM(Datos!J747&amp;""))="NO"),IF(ISNUMBER(Datos!J747),AND(OR(J$1005="",Datos!J747&gt;=J$1005),OR(J$1006="",Datos!J747&lt;=J$1006)),FALSE),TRUE))))</f>
        <v>0.0</v>
      </c>
      <c r="K747">
        <f>IF(Datos!K747="",0,IF(AND(K$1008&lt;&gt;"",Datos!K747=K$1008),0,IF(K$1004=0,0,1-CHOOSE(K$1004,IF(ISNUMBER(Datos!K747),AND(OR(K$1005="",Datos!K747&gt;=K$1005),OR(K$1006="",Datos!K747&lt;=K$1006)),FALSE),IF(ISNUMBER(Datos!K747),AND(Datos!K747=INT(Datos!K747),AND(OR(K$1005="",Datos!K747&gt;=K$1005),OR(K$1006="",Datos!K747&lt;=K$1006))),FALSE),OR(ISNUMBER(FIND(";"&amp;UPPER(TRIM(Datos!K747&amp;""))&amp;"=",K$1007)),ISNUMBER(FIND(";"&amp;UPPER(TRIM(Datos!K747&amp;""))&amp;";",K$1007))),OR(UPPER(TRIM(Datos!K747&amp;""))="SÍ",UPPER(TRIM(Datos!K747&amp;""))="SI",UPPER(TRIM(Datos!K747&amp;""))="NO"),IF(ISNUMBER(Datos!K747),AND(OR(K$1005="",Datos!K747&gt;=K$1005),OR(K$1006="",Datos!K747&lt;=K$1006)),FALSE),TRUE))))</f>
        <v>0.0</v>
      </c>
      <c r="L747">
        <f>IF(Datos!L747="",0,IF(AND(L$1008&lt;&gt;"",Datos!L747=L$1008),0,IF(L$1004=0,0,1-CHOOSE(L$1004,IF(ISNUMBER(Datos!L747),AND(OR(L$1005="",Datos!L747&gt;=L$1005),OR(L$1006="",Datos!L747&lt;=L$1006)),FALSE),IF(ISNUMBER(Datos!L747),AND(Datos!L747=INT(Datos!L747),AND(OR(L$1005="",Datos!L747&gt;=L$1005),OR(L$1006="",Datos!L747&lt;=L$1006))),FALSE),OR(ISNUMBER(FIND(";"&amp;UPPER(TRIM(Datos!L747&amp;""))&amp;"=",L$1007)),ISNUMBER(FIND(";"&amp;UPPER(TRIM(Datos!L747&amp;""))&amp;";",L$1007))),OR(UPPER(TRIM(Datos!L747&amp;""))="SÍ",UPPER(TRIM(Datos!L747&amp;""))="SI",UPPER(TRIM(Datos!L747&amp;""))="NO"),IF(ISNUMBER(Datos!L747),AND(OR(L$1005="",Datos!L747&gt;=L$1005),OR(L$1006="",Datos!L747&lt;=L$1006)),FALSE),TRUE))))</f>
        <v>0.0</v>
      </c>
      <c r="M747">
        <f>IF(Datos!M747="",0,IF(AND(M$1008&lt;&gt;"",Datos!M747=M$1008),0,IF(M$1004=0,0,1-CHOOSE(M$1004,IF(ISNUMBER(Datos!M747),AND(OR(M$1005="",Datos!M747&gt;=M$1005),OR(M$1006="",Datos!M747&lt;=M$1006)),FALSE),IF(ISNUMBER(Datos!M747),AND(Datos!M747=INT(Datos!M747),AND(OR(M$1005="",Datos!M747&gt;=M$1005),OR(M$1006="",Datos!M747&lt;=M$1006))),FALSE),OR(ISNUMBER(FIND(";"&amp;UPPER(TRIM(Datos!M747&amp;""))&amp;"=",M$1007)),ISNUMBER(FIND(";"&amp;UPPER(TRIM(Datos!M747&amp;""))&amp;";",M$1007))),OR(UPPER(TRIM(Datos!M747&amp;""))="SÍ",UPPER(TRIM(Datos!M747&amp;""))="SI",UPPER(TRIM(Datos!M747&amp;""))="NO"),IF(ISNUMBER(Datos!M747),AND(OR(M$1005="",Datos!M747&gt;=M$1005),OR(M$1006="",Datos!M747&lt;=M$1006)),FALSE),TRUE))))</f>
        <v>0.0</v>
      </c>
      <c r="N747">
        <f>IF(Datos!N747="",0,IF(AND(N$1008&lt;&gt;"",Datos!N747=N$1008),0,IF(N$1004=0,0,1-CHOOSE(N$1004,IF(ISNUMBER(Datos!N747),AND(OR(N$1005="",Datos!N747&gt;=N$1005),OR(N$1006="",Datos!N747&lt;=N$1006)),FALSE),IF(ISNUMBER(Datos!N747),AND(Datos!N747=INT(Datos!N747),AND(OR(N$1005="",Datos!N747&gt;=N$1005),OR(N$1006="",Datos!N747&lt;=N$1006))),FALSE),OR(ISNUMBER(FIND(";"&amp;UPPER(TRIM(Datos!N747&amp;""))&amp;"=",N$1007)),ISNUMBER(FIND(";"&amp;UPPER(TRIM(Datos!N747&amp;""))&amp;";",N$1007))),OR(UPPER(TRIM(Datos!N747&amp;""))="SÍ",UPPER(TRIM(Datos!N747&amp;""))="SI",UPPER(TRIM(Datos!N747&amp;""))="NO"),IF(ISNUMBER(Datos!N747),AND(OR(N$1005="",Datos!N747&gt;=N$1005),OR(N$1006="",Datos!N747&lt;=N$1006)),FALSE),TRUE))))</f>
        <v>0.0</v>
      </c>
      <c r="O747">
        <f>IF(Datos!O747="",0,IF(AND(O$1008&lt;&gt;"",Datos!O747=O$1008),0,IF(O$1004=0,0,1-CHOOSE(O$1004,IF(ISNUMBER(Datos!O747),AND(OR(O$1005="",Datos!O747&gt;=O$1005),OR(O$1006="",Datos!O747&lt;=O$1006)),FALSE),IF(ISNUMBER(Datos!O747),AND(Datos!O747=INT(Datos!O747),AND(OR(O$1005="",Datos!O747&gt;=O$1005),OR(O$1006="",Datos!O747&lt;=O$1006))),FALSE),OR(ISNUMBER(FIND(";"&amp;UPPER(TRIM(Datos!O747&amp;""))&amp;"=",O$1007)),ISNUMBER(FIND(";"&amp;UPPER(TRIM(Datos!O747&amp;""))&amp;";",O$1007))),OR(UPPER(TRIM(Datos!O747&amp;""))="SÍ",UPPER(TRIM(Datos!O747&amp;""))="SI",UPPER(TRIM(Datos!O747&amp;""))="NO"),IF(ISNUMBER(Datos!O747),AND(OR(O$1005="",Datos!O747&gt;=O$1005),OR(O$1006="",Datos!O747&lt;=O$1006)),FALSE),TRUE))))</f>
        <v>0.0</v>
      </c>
      <c r="P747">
        <f>IF(Datos!P747="",0,IF(AND(P$1008&lt;&gt;"",Datos!P747=P$1008),0,IF(P$1004=0,0,1-CHOOSE(P$1004,IF(ISNUMBER(Datos!P747),AND(OR(P$1005="",Datos!P747&gt;=P$1005),OR(P$1006="",Datos!P747&lt;=P$1006)),FALSE),IF(ISNUMBER(Datos!P747),AND(Datos!P747=INT(Datos!P747),AND(OR(P$1005="",Datos!P747&gt;=P$1005),OR(P$1006="",Datos!P747&lt;=P$1006))),FALSE),OR(ISNUMBER(FIND(";"&amp;UPPER(TRIM(Datos!P747&amp;""))&amp;"=",P$1007)),ISNUMBER(FIND(";"&amp;UPPER(TRIM(Datos!P747&amp;""))&amp;";",P$1007))),OR(UPPER(TRIM(Datos!P747&amp;""))="SÍ",UPPER(TRIM(Datos!P747&amp;""))="SI",UPPER(TRIM(Datos!P747&amp;""))="NO"),IF(ISNUMBER(Datos!P747),AND(OR(P$1005="",Datos!P747&gt;=P$1005),OR(P$1006="",Datos!P747&lt;=P$1006)),FALSE),TRUE))))</f>
        <v>0.0</v>
      </c>
      <c r="Q747">
        <f>IF(Datos!Q747="",0,IF(AND(Q$1008&lt;&gt;"",Datos!Q747=Q$1008),0,IF(Q$1004=0,0,1-CHOOSE(Q$1004,IF(ISNUMBER(Datos!Q747),AND(OR(Q$1005="",Datos!Q747&gt;=Q$1005),OR(Q$1006="",Datos!Q747&lt;=Q$1006)),FALSE),IF(ISNUMBER(Datos!Q747),AND(Datos!Q747=INT(Datos!Q747),AND(OR(Q$1005="",Datos!Q747&gt;=Q$1005),OR(Q$1006="",Datos!Q747&lt;=Q$1006))),FALSE),OR(ISNUMBER(FIND(";"&amp;UPPER(TRIM(Datos!Q747&amp;""))&amp;"=",Q$1007)),ISNUMBER(FIND(";"&amp;UPPER(TRIM(Datos!Q747&amp;""))&amp;";",Q$1007))),OR(UPPER(TRIM(Datos!Q747&amp;""))="SÍ",UPPER(TRIM(Datos!Q747&amp;""))="SI",UPPER(TRIM(Datos!Q747&amp;""))="NO"),IF(ISNUMBER(Datos!Q747),AND(OR(Q$1005="",Datos!Q747&gt;=Q$1005),OR(Q$1006="",Datos!Q747&lt;=Q$1006)),FALSE),TRUE))))</f>
        <v>0.0</v>
      </c>
      <c r="R747">
        <f>IF(Datos!R747="",0,IF(AND(R$1008&lt;&gt;"",Datos!R747=R$1008),0,IF(R$1004=0,0,1-CHOOSE(R$1004,IF(ISNUMBER(Datos!R747),AND(OR(R$1005="",Datos!R747&gt;=R$1005),OR(R$1006="",Datos!R747&lt;=R$1006)),FALSE),IF(ISNUMBER(Datos!R747),AND(Datos!R747=INT(Datos!R747),AND(OR(R$1005="",Datos!R747&gt;=R$1005),OR(R$1006="",Datos!R747&lt;=R$1006))),FALSE),OR(ISNUMBER(FIND(";"&amp;UPPER(TRIM(Datos!R747&amp;""))&amp;"=",R$1007)),ISNUMBER(FIND(";"&amp;UPPER(TRIM(Datos!R747&amp;""))&amp;";",R$1007))),OR(UPPER(TRIM(Datos!R747&amp;""))="SÍ",UPPER(TRIM(Datos!R747&amp;""))="SI",UPPER(TRIM(Datos!R747&amp;""))="NO"),IF(ISNUMBER(Datos!R747),AND(OR(R$1005="",Datos!R747&gt;=R$1005),OR(R$1006="",Datos!R747&lt;=R$1006)),FALSE),TRUE))))</f>
        <v>0.0</v>
      </c>
      <c r="S747">
        <f>IF(Datos!S747="",0,IF(AND(S$1008&lt;&gt;"",Datos!S747=S$1008),0,IF(S$1004=0,0,1-CHOOSE(S$1004,IF(ISNUMBER(Datos!S747),AND(OR(S$1005="",Datos!S747&gt;=S$1005),OR(S$1006="",Datos!S747&lt;=S$1006)),FALSE),IF(ISNUMBER(Datos!S747),AND(Datos!S747=INT(Datos!S747),AND(OR(S$1005="",Datos!S747&gt;=S$1005),OR(S$1006="",Datos!S747&lt;=S$1006))),FALSE),OR(ISNUMBER(FIND(";"&amp;UPPER(TRIM(Datos!S747&amp;""))&amp;"=",S$1007)),ISNUMBER(FIND(";"&amp;UPPER(TRIM(Datos!S747&amp;""))&amp;";",S$1007))),OR(UPPER(TRIM(Datos!S747&amp;""))="SÍ",UPPER(TRIM(Datos!S747&amp;""))="SI",UPPER(TRIM(Datos!S747&amp;""))="NO"),IF(ISNUMBER(Datos!S747),AND(OR(S$1005="",Datos!S747&gt;=S$1005),OR(S$1006="",Datos!S747&lt;=S$1006)),FALSE),TRUE))))</f>
        <v>0.0</v>
      </c>
      <c r="T747">
        <f>IF(Datos!T747="",0,IF(AND(T$1008&lt;&gt;"",Datos!T747=T$1008),0,IF(T$1004=0,0,1-CHOOSE(T$1004,IF(ISNUMBER(Datos!T747),AND(OR(T$1005="",Datos!T747&gt;=T$1005),OR(T$1006="",Datos!T747&lt;=T$1006)),FALSE),IF(ISNUMBER(Datos!T747),AND(Datos!T747=INT(Datos!T747),AND(OR(T$1005="",Datos!T747&gt;=T$1005),OR(T$1006="",Datos!T747&lt;=T$1006))),FALSE),OR(ISNUMBER(FIND(";"&amp;UPPER(TRIM(Datos!T747&amp;""))&amp;"=",T$1007)),ISNUMBER(FIND(";"&amp;UPPER(TRIM(Datos!T747&amp;""))&amp;";",T$1007))),OR(UPPER(TRIM(Datos!T747&amp;""))="SÍ",UPPER(TRIM(Datos!T747&amp;""))="SI",UPPER(TRIM(Datos!T747&amp;""))="NO"),IF(ISNUMBER(Datos!T747),AND(OR(T$1005="",Datos!T747&gt;=T$1005),OR(T$1006="",Datos!T747&lt;=T$1006)),FALSE),TRUE))))</f>
        <v>0.0</v>
      </c>
      <c r="U747">
        <f>IF(Datos!U747="",0,IF(AND(U$1008&lt;&gt;"",Datos!U747=U$1008),0,IF(U$1004=0,0,1-CHOOSE(U$1004,IF(ISNUMBER(Datos!U747),AND(OR(U$1005="",Datos!U747&gt;=U$1005),OR(U$1006="",Datos!U747&lt;=U$1006)),FALSE),IF(ISNUMBER(Datos!U747),AND(Datos!U747=INT(Datos!U747),AND(OR(U$1005="",Datos!U747&gt;=U$1005),OR(U$1006="",Datos!U747&lt;=U$1006))),FALSE),OR(ISNUMBER(FIND(";"&amp;UPPER(TRIM(Datos!U747&amp;""))&amp;"=",U$1007)),ISNUMBER(FIND(";"&amp;UPPER(TRIM(Datos!U747&amp;""))&amp;";",U$1007))),OR(UPPER(TRIM(Datos!U747&amp;""))="SÍ",UPPER(TRIM(Datos!U747&amp;""))="SI",UPPER(TRIM(Datos!U747&amp;""))="NO"),IF(ISNUMBER(Datos!U747),AND(OR(U$1005="",Datos!U747&gt;=U$1005),OR(U$1006="",Datos!U747&lt;=U$1006)),FALSE),TRUE))))</f>
        <v>0.0</v>
      </c>
      <c r="V747">
        <f>IF(Datos!V747="",0,IF(AND(V$1008&lt;&gt;"",Datos!V747=V$1008),0,IF(V$1004=0,0,1-CHOOSE(V$1004,IF(ISNUMBER(Datos!V747),AND(OR(V$1005="",Datos!V747&gt;=V$1005),OR(V$1006="",Datos!V747&lt;=V$1006)),FALSE),IF(ISNUMBER(Datos!V747),AND(Datos!V747=INT(Datos!V747),AND(OR(V$1005="",Datos!V747&gt;=V$1005),OR(V$1006="",Datos!V747&lt;=V$1006))),FALSE),OR(ISNUMBER(FIND(";"&amp;UPPER(TRIM(Datos!V747&amp;""))&amp;"=",V$1007)),ISNUMBER(FIND(";"&amp;UPPER(TRIM(Datos!V747&amp;""))&amp;";",V$1007))),OR(UPPER(TRIM(Datos!V747&amp;""))="SÍ",UPPER(TRIM(Datos!V747&amp;""))="SI",UPPER(TRIM(Datos!V747&amp;""))="NO"),IF(ISNUMBER(Datos!V747),AND(OR(V$1005="",Datos!V747&gt;=V$1005),OR(V$1006="",Datos!V747&lt;=V$1006)),FALSE),TRUE))))</f>
        <v>0.0</v>
      </c>
      <c r="W747">
        <f>IF(Datos!W747="",0,IF(AND(W$1008&lt;&gt;"",Datos!W747=W$1008),0,IF(W$1004=0,0,1-CHOOSE(W$1004,IF(ISNUMBER(Datos!W747),AND(OR(W$1005="",Datos!W747&gt;=W$1005),OR(W$1006="",Datos!W747&lt;=W$1006)),FALSE),IF(ISNUMBER(Datos!W747),AND(Datos!W747=INT(Datos!W747),AND(OR(W$1005="",Datos!W747&gt;=W$1005),OR(W$1006="",Datos!W747&lt;=W$1006))),FALSE),OR(ISNUMBER(FIND(";"&amp;UPPER(TRIM(Datos!W747&amp;""))&amp;"=",W$1007)),ISNUMBER(FIND(";"&amp;UPPER(TRIM(Datos!W747&amp;""))&amp;";",W$1007))),OR(UPPER(TRIM(Datos!W747&amp;""))="SÍ",UPPER(TRIM(Datos!W747&amp;""))="SI",UPPER(TRIM(Datos!W747&amp;""))="NO"),IF(ISNUMBER(Datos!W747),AND(OR(W$1005="",Datos!W747&gt;=W$1005),OR(W$1006="",Datos!W747&lt;=W$1006)),FALSE),TRUE))))</f>
        <v>0.0</v>
      </c>
      <c r="X747">
        <f>IF(Datos!X747="",0,IF(AND(X$1008&lt;&gt;"",Datos!X747=X$1008),0,IF(X$1004=0,0,1-CHOOSE(X$1004,IF(ISNUMBER(Datos!X747),AND(OR(X$1005="",Datos!X747&gt;=X$1005),OR(X$1006="",Datos!X747&lt;=X$1006)),FALSE),IF(ISNUMBER(Datos!X747),AND(Datos!X747=INT(Datos!X747),AND(OR(X$1005="",Datos!X747&gt;=X$1005),OR(X$1006="",Datos!X747&lt;=X$1006))),FALSE),OR(ISNUMBER(FIND(";"&amp;UPPER(TRIM(Datos!X747&amp;""))&amp;"=",X$1007)),ISNUMBER(FIND(";"&amp;UPPER(TRIM(Datos!X747&amp;""))&amp;";",X$1007))),OR(UPPER(TRIM(Datos!X747&amp;""))="SÍ",UPPER(TRIM(Datos!X747&amp;""))="SI",UPPER(TRIM(Datos!X747&amp;""))="NO"),IF(ISNUMBER(Datos!X747),AND(OR(X$1005="",Datos!X747&gt;=X$1005),OR(X$1006="",Datos!X747&lt;=X$1006)),FALSE),TRUE))))</f>
        <v>0.0</v>
      </c>
      <c r="Y747">
        <f>IF(Datos!Y747="",0,IF(AND(Y$1008&lt;&gt;"",Datos!Y747=Y$1008),0,IF(Y$1004=0,0,1-CHOOSE(Y$1004,IF(ISNUMBER(Datos!Y747),AND(OR(Y$1005="",Datos!Y747&gt;=Y$1005),OR(Y$1006="",Datos!Y747&lt;=Y$1006)),FALSE),IF(ISNUMBER(Datos!Y747),AND(Datos!Y747=INT(Datos!Y747),AND(OR(Y$1005="",Datos!Y747&gt;=Y$1005),OR(Y$1006="",Datos!Y747&lt;=Y$1006))),FALSE),OR(ISNUMBER(FIND(";"&amp;UPPER(TRIM(Datos!Y747&amp;""))&amp;"=",Y$1007)),ISNUMBER(FIND(";"&amp;UPPER(TRIM(Datos!Y747&amp;""))&amp;";",Y$1007))),OR(UPPER(TRIM(Datos!Y747&amp;""))="SÍ",UPPER(TRIM(Datos!Y747&amp;""))="SI",UPPER(TRIM(Datos!Y747&amp;""))="NO"),IF(ISNUMBER(Datos!Y747),AND(OR(Y$1005="",Datos!Y747&gt;=Y$1005),OR(Y$1006="",Datos!Y747&lt;=Y$1006)),FALSE),TRUE))))</f>
        <v>0.0</v>
      </c>
      <c r="Z747">
        <f>IF(Datos!Z747="",0,IF(AND(Z$1008&lt;&gt;"",Datos!Z747=Z$1008),0,IF(Z$1004=0,0,1-CHOOSE(Z$1004,IF(ISNUMBER(Datos!Z747),AND(OR(Z$1005="",Datos!Z747&gt;=Z$1005),OR(Z$1006="",Datos!Z747&lt;=Z$1006)),FALSE),IF(ISNUMBER(Datos!Z747),AND(Datos!Z747=INT(Datos!Z747),AND(OR(Z$1005="",Datos!Z747&gt;=Z$1005),OR(Z$1006="",Datos!Z747&lt;=Z$1006))),FALSE),OR(ISNUMBER(FIND(";"&amp;UPPER(TRIM(Datos!Z747&amp;""))&amp;"=",Z$1007)),ISNUMBER(FIND(";"&amp;UPPER(TRIM(Datos!Z747&amp;""))&amp;";",Z$1007))),OR(UPPER(TRIM(Datos!Z747&amp;""))="SÍ",UPPER(TRIM(Datos!Z747&amp;""))="SI",UPPER(TRIM(Datos!Z747&amp;""))="NO"),IF(ISNUMBER(Datos!Z747),AND(OR(Z$1005="",Datos!Z747&gt;=Z$1005),OR(Z$1006="",Datos!Z747&lt;=Z$1006)),FALSE),TRUE))))</f>
        <v>0.0</v>
      </c>
      <c r="AA747">
        <f>IF(Datos!AA747="",0,IF(AND(AA$1008&lt;&gt;"",Datos!AA747=AA$1008),0,IF(AA$1004=0,0,1-CHOOSE(AA$1004,IF(ISNUMBER(Datos!AA747),AND(OR(AA$1005="",Datos!AA747&gt;=AA$1005),OR(AA$1006="",Datos!AA747&lt;=AA$1006)),FALSE),IF(ISNUMBER(Datos!AA747),AND(Datos!AA747=INT(Datos!AA747),AND(OR(AA$1005="",Datos!AA747&gt;=AA$1005),OR(AA$1006="",Datos!AA747&lt;=AA$1006))),FALSE),OR(ISNUMBER(FIND(";"&amp;UPPER(TRIM(Datos!AA747&amp;""))&amp;"=",AA$1007)),ISNUMBER(FIND(";"&amp;UPPER(TRIM(Datos!AA747&amp;""))&amp;";",AA$1007))),OR(UPPER(TRIM(Datos!AA747&amp;""))="SÍ",UPPER(TRIM(Datos!AA747&amp;""))="SI",UPPER(TRIM(Datos!AA747&amp;""))="NO"),IF(ISNUMBER(Datos!AA747),AND(OR(AA$1005="",Datos!AA747&gt;=AA$1005),OR(AA$1006="",Datos!AA747&lt;=AA$1006)),FALSE),TRUE))))</f>
        <v>0.0</v>
      </c>
      <c r="AB747">
        <f>IF(Datos!AB747="",0,IF(AND(AB$1008&lt;&gt;"",Datos!AB747=AB$1008),0,IF(AB$1004=0,0,1-CHOOSE(AB$1004,IF(ISNUMBER(Datos!AB747),AND(OR(AB$1005="",Datos!AB747&gt;=AB$1005),OR(AB$1006="",Datos!AB747&lt;=AB$1006)),FALSE),IF(ISNUMBER(Datos!AB747),AND(Datos!AB747=INT(Datos!AB747),AND(OR(AB$1005="",Datos!AB747&gt;=AB$1005),OR(AB$1006="",Datos!AB747&lt;=AB$1006))),FALSE),OR(ISNUMBER(FIND(";"&amp;UPPER(TRIM(Datos!AB747&amp;""))&amp;"=",AB$1007)),ISNUMBER(FIND(";"&amp;UPPER(TRIM(Datos!AB747&amp;""))&amp;";",AB$1007))),OR(UPPER(TRIM(Datos!AB747&amp;""))="SÍ",UPPER(TRIM(Datos!AB747&amp;""))="SI",UPPER(TRIM(Datos!AB747&amp;""))="NO"),IF(ISNUMBER(Datos!AB747),AND(OR(AB$1005="",Datos!AB747&gt;=AB$1005),OR(AB$1006="",Datos!AB747&lt;=AB$1006)),FALSE),TRUE))))</f>
        <v>0.0</v>
      </c>
      <c r="AC747">
        <f>IF(Datos!AC747="",0,IF(AND(AC$1008&lt;&gt;"",Datos!AC747=AC$1008),0,IF(AC$1004=0,0,1-CHOOSE(AC$1004,IF(ISNUMBER(Datos!AC747),AND(OR(AC$1005="",Datos!AC747&gt;=AC$1005),OR(AC$1006="",Datos!AC747&lt;=AC$1006)),FALSE),IF(ISNUMBER(Datos!AC747),AND(Datos!AC747=INT(Datos!AC747),AND(OR(AC$1005="",Datos!AC747&gt;=AC$1005),OR(AC$1006="",Datos!AC747&lt;=AC$1006))),FALSE),OR(ISNUMBER(FIND(";"&amp;UPPER(TRIM(Datos!AC747&amp;""))&amp;"=",AC$1007)),ISNUMBER(FIND(";"&amp;UPPER(TRIM(Datos!AC747&amp;""))&amp;";",AC$1007))),OR(UPPER(TRIM(Datos!AC747&amp;""))="SÍ",UPPER(TRIM(Datos!AC747&amp;""))="SI",UPPER(TRIM(Datos!AC747&amp;""))="NO"),IF(ISNUMBER(Datos!AC747),AND(OR(AC$1005="",Datos!AC747&gt;=AC$1005),OR(AC$1006="",Datos!AC747&lt;=AC$1006)),FALSE),TRUE))))</f>
        <v>0.0</v>
      </c>
      <c r="AD747">
        <f>IF(Datos!AD747="",0,IF(AND(AD$1008&lt;&gt;"",Datos!AD747=AD$1008),0,IF(AD$1004=0,0,1-CHOOSE(AD$1004,IF(ISNUMBER(Datos!AD747),AND(OR(AD$1005="",Datos!AD747&gt;=AD$1005),OR(AD$1006="",Datos!AD747&lt;=AD$1006)),FALSE),IF(ISNUMBER(Datos!AD747),AND(Datos!AD747=INT(Datos!AD747),AND(OR(AD$1005="",Datos!AD747&gt;=AD$1005),OR(AD$1006="",Datos!AD747&lt;=AD$1006))),FALSE),OR(ISNUMBER(FIND(";"&amp;UPPER(TRIM(Datos!AD747&amp;""))&amp;"=",AD$1007)),ISNUMBER(FIND(";"&amp;UPPER(TRIM(Datos!AD747&amp;""))&amp;";",AD$1007))),OR(UPPER(TRIM(Datos!AD747&amp;""))="SÍ",UPPER(TRIM(Datos!AD747&amp;""))="SI",UPPER(TRIM(Datos!AD747&amp;""))="NO"),IF(ISNUMBER(Datos!AD747),AND(OR(AD$1005="",Datos!AD747&gt;=AD$1005),OR(AD$1006="",Datos!AD747&lt;=AD$1006)),FALSE),TRUE))))</f>
        <v>0.0</v>
      </c>
      <c r="AE747">
        <f>IF(Datos!AE747="",0,IF(AND(AE$1008&lt;&gt;"",Datos!AE747=AE$1008),0,IF(AE$1004=0,0,1-CHOOSE(AE$1004,IF(ISNUMBER(Datos!AE747),AND(OR(AE$1005="",Datos!AE747&gt;=AE$1005),OR(AE$1006="",Datos!AE747&lt;=AE$1006)),FALSE),IF(ISNUMBER(Datos!AE747),AND(Datos!AE747=INT(Datos!AE747),AND(OR(AE$1005="",Datos!AE747&gt;=AE$1005),OR(AE$1006="",Datos!AE747&lt;=AE$1006))),FALSE),OR(ISNUMBER(FIND(";"&amp;UPPER(TRIM(Datos!AE747&amp;""))&amp;"=",AE$1007)),ISNUMBER(FIND(";"&amp;UPPER(TRIM(Datos!AE747&amp;""))&amp;";",AE$1007))),OR(UPPER(TRIM(Datos!AE747&amp;""))="SÍ",UPPER(TRIM(Datos!AE747&amp;""))="SI",UPPER(TRIM(Datos!AE747&amp;""))="NO"),IF(ISNUMBER(Datos!AE747),AND(OR(AE$1005="",Datos!AE747&gt;=AE$1005),OR(AE$1006="",Datos!AE747&lt;=AE$1006)),FALSE),TRUE))))</f>
        <v>0.0</v>
      </c>
    </row>
    <row r="748" spans="2:31">
      <c r="B748">
        <f>IF(Datos!B748="",0,IF(AND(B$1008&lt;&gt;"",Datos!B748=B$1008),0,IF(B$1004=0,0,1-CHOOSE(B$1004,IF(ISNUMBER(Datos!B748),AND(OR(B$1005="",Datos!B748&gt;=B$1005),OR(B$1006="",Datos!B748&lt;=B$1006)),FALSE),IF(ISNUMBER(Datos!B748),AND(Datos!B748=INT(Datos!B748),AND(OR(B$1005="",Datos!B748&gt;=B$1005),OR(B$1006="",Datos!B748&lt;=B$1006))),FALSE),OR(ISNUMBER(FIND(";"&amp;UPPER(TRIM(Datos!B748&amp;""))&amp;"=",B$1007)),ISNUMBER(FIND(";"&amp;UPPER(TRIM(Datos!B748&amp;""))&amp;";",B$1007))),OR(UPPER(TRIM(Datos!B748&amp;""))="SÍ",UPPER(TRIM(Datos!B748&amp;""))="SI",UPPER(TRIM(Datos!B748&amp;""))="NO"),IF(ISNUMBER(Datos!B748),AND(OR(B$1005="",Datos!B748&gt;=B$1005),OR(B$1006="",Datos!B748&lt;=B$1006)),FALSE),TRUE))))</f>
        <v>0.0</v>
      </c>
      <c r="C748">
        <f>IF(Datos!C748="",0,IF(AND(C$1008&lt;&gt;"",Datos!C748=C$1008),0,IF(C$1004=0,0,1-CHOOSE(C$1004,IF(ISNUMBER(Datos!C748),AND(OR(C$1005="",Datos!C748&gt;=C$1005),OR(C$1006="",Datos!C748&lt;=C$1006)),FALSE),IF(ISNUMBER(Datos!C748),AND(Datos!C748=INT(Datos!C748),AND(OR(C$1005="",Datos!C748&gt;=C$1005),OR(C$1006="",Datos!C748&lt;=C$1006))),FALSE),OR(ISNUMBER(FIND(";"&amp;UPPER(TRIM(Datos!C748&amp;""))&amp;"=",C$1007)),ISNUMBER(FIND(";"&amp;UPPER(TRIM(Datos!C748&amp;""))&amp;";",C$1007))),OR(UPPER(TRIM(Datos!C748&amp;""))="SÍ",UPPER(TRIM(Datos!C748&amp;""))="SI",UPPER(TRIM(Datos!C748&amp;""))="NO"),IF(ISNUMBER(Datos!C748),AND(OR(C$1005="",Datos!C748&gt;=C$1005),OR(C$1006="",Datos!C748&lt;=C$1006)),FALSE),TRUE))))</f>
        <v>0.0</v>
      </c>
      <c r="D748">
        <f>IF(Datos!D748="",0,IF(AND(D$1008&lt;&gt;"",Datos!D748=D$1008),0,IF(D$1004=0,0,1-CHOOSE(D$1004,IF(ISNUMBER(Datos!D748),AND(OR(D$1005="",Datos!D748&gt;=D$1005),OR(D$1006="",Datos!D748&lt;=D$1006)),FALSE),IF(ISNUMBER(Datos!D748),AND(Datos!D748=INT(Datos!D748),AND(OR(D$1005="",Datos!D748&gt;=D$1005),OR(D$1006="",Datos!D748&lt;=D$1006))),FALSE),OR(ISNUMBER(FIND(";"&amp;UPPER(TRIM(Datos!D748&amp;""))&amp;"=",D$1007)),ISNUMBER(FIND(";"&amp;UPPER(TRIM(Datos!D748&amp;""))&amp;";",D$1007))),OR(UPPER(TRIM(Datos!D748&amp;""))="SÍ",UPPER(TRIM(Datos!D748&amp;""))="SI",UPPER(TRIM(Datos!D748&amp;""))="NO"),IF(ISNUMBER(Datos!D748),AND(OR(D$1005="",Datos!D748&gt;=D$1005),OR(D$1006="",Datos!D748&lt;=D$1006)),FALSE),TRUE))))</f>
        <v>0.0</v>
      </c>
      <c r="E748">
        <f>IF(Datos!E748="",0,IF(AND(E$1008&lt;&gt;"",Datos!E748=E$1008),0,IF(E$1004=0,0,1-CHOOSE(E$1004,IF(ISNUMBER(Datos!E748),AND(OR(E$1005="",Datos!E748&gt;=E$1005),OR(E$1006="",Datos!E748&lt;=E$1006)),FALSE),IF(ISNUMBER(Datos!E748),AND(Datos!E748=INT(Datos!E748),AND(OR(E$1005="",Datos!E748&gt;=E$1005),OR(E$1006="",Datos!E748&lt;=E$1006))),FALSE),OR(ISNUMBER(FIND(";"&amp;UPPER(TRIM(Datos!E748&amp;""))&amp;"=",E$1007)),ISNUMBER(FIND(";"&amp;UPPER(TRIM(Datos!E748&amp;""))&amp;";",E$1007))),OR(UPPER(TRIM(Datos!E748&amp;""))="SÍ",UPPER(TRIM(Datos!E748&amp;""))="SI",UPPER(TRIM(Datos!E748&amp;""))="NO"),IF(ISNUMBER(Datos!E748),AND(OR(E$1005="",Datos!E748&gt;=E$1005),OR(E$1006="",Datos!E748&lt;=E$1006)),FALSE),TRUE))))</f>
        <v>0.0</v>
      </c>
      <c r="F748">
        <f>IF(Datos!F748="",0,IF(AND(F$1008&lt;&gt;"",Datos!F748=F$1008),0,IF(F$1004=0,0,1-CHOOSE(F$1004,IF(ISNUMBER(Datos!F748),AND(OR(F$1005="",Datos!F748&gt;=F$1005),OR(F$1006="",Datos!F748&lt;=F$1006)),FALSE),IF(ISNUMBER(Datos!F748),AND(Datos!F748=INT(Datos!F748),AND(OR(F$1005="",Datos!F748&gt;=F$1005),OR(F$1006="",Datos!F748&lt;=F$1006))),FALSE),OR(ISNUMBER(FIND(";"&amp;UPPER(TRIM(Datos!F748&amp;""))&amp;"=",F$1007)),ISNUMBER(FIND(";"&amp;UPPER(TRIM(Datos!F748&amp;""))&amp;";",F$1007))),OR(UPPER(TRIM(Datos!F748&amp;""))="SÍ",UPPER(TRIM(Datos!F748&amp;""))="SI",UPPER(TRIM(Datos!F748&amp;""))="NO"),IF(ISNUMBER(Datos!F748),AND(OR(F$1005="",Datos!F748&gt;=F$1005),OR(F$1006="",Datos!F748&lt;=F$1006)),FALSE),TRUE))))</f>
        <v>0.0</v>
      </c>
      <c r="G748">
        <f>IF(Datos!G748="",0,IF(AND(G$1008&lt;&gt;"",Datos!G748=G$1008),0,IF(G$1004=0,0,1-CHOOSE(G$1004,IF(ISNUMBER(Datos!G748),AND(OR(G$1005="",Datos!G748&gt;=G$1005),OR(G$1006="",Datos!G748&lt;=G$1006)),FALSE),IF(ISNUMBER(Datos!G748),AND(Datos!G748=INT(Datos!G748),AND(OR(G$1005="",Datos!G748&gt;=G$1005),OR(G$1006="",Datos!G748&lt;=G$1006))),FALSE),OR(ISNUMBER(FIND(";"&amp;UPPER(TRIM(Datos!G748&amp;""))&amp;"=",G$1007)),ISNUMBER(FIND(";"&amp;UPPER(TRIM(Datos!G748&amp;""))&amp;";",G$1007))),OR(UPPER(TRIM(Datos!G748&amp;""))="SÍ",UPPER(TRIM(Datos!G748&amp;""))="SI",UPPER(TRIM(Datos!G748&amp;""))="NO"),IF(ISNUMBER(Datos!G748),AND(OR(G$1005="",Datos!G748&gt;=G$1005),OR(G$1006="",Datos!G748&lt;=G$1006)),FALSE),TRUE))))</f>
        <v>0.0</v>
      </c>
      <c r="H748">
        <f>IF(Datos!H748="",0,IF(AND(H$1008&lt;&gt;"",Datos!H748=H$1008),0,IF(H$1004=0,0,1-CHOOSE(H$1004,IF(ISNUMBER(Datos!H748),AND(OR(H$1005="",Datos!H748&gt;=H$1005),OR(H$1006="",Datos!H748&lt;=H$1006)),FALSE),IF(ISNUMBER(Datos!H748),AND(Datos!H748=INT(Datos!H748),AND(OR(H$1005="",Datos!H748&gt;=H$1005),OR(H$1006="",Datos!H748&lt;=H$1006))),FALSE),OR(ISNUMBER(FIND(";"&amp;UPPER(TRIM(Datos!H748&amp;""))&amp;"=",H$1007)),ISNUMBER(FIND(";"&amp;UPPER(TRIM(Datos!H748&amp;""))&amp;";",H$1007))),OR(UPPER(TRIM(Datos!H748&amp;""))="SÍ",UPPER(TRIM(Datos!H748&amp;""))="SI",UPPER(TRIM(Datos!H748&amp;""))="NO"),IF(ISNUMBER(Datos!H748),AND(OR(H$1005="",Datos!H748&gt;=H$1005),OR(H$1006="",Datos!H748&lt;=H$1006)),FALSE),TRUE))))</f>
        <v>0.0</v>
      </c>
      <c r="I748">
        <f>IF(Datos!I748="",0,IF(AND(I$1008&lt;&gt;"",Datos!I748=I$1008),0,IF(I$1004=0,0,1-CHOOSE(I$1004,IF(ISNUMBER(Datos!I748),AND(OR(I$1005="",Datos!I748&gt;=I$1005),OR(I$1006="",Datos!I748&lt;=I$1006)),FALSE),IF(ISNUMBER(Datos!I748),AND(Datos!I748=INT(Datos!I748),AND(OR(I$1005="",Datos!I748&gt;=I$1005),OR(I$1006="",Datos!I748&lt;=I$1006))),FALSE),OR(ISNUMBER(FIND(";"&amp;UPPER(TRIM(Datos!I748&amp;""))&amp;"=",I$1007)),ISNUMBER(FIND(";"&amp;UPPER(TRIM(Datos!I748&amp;""))&amp;";",I$1007))),OR(UPPER(TRIM(Datos!I748&amp;""))="SÍ",UPPER(TRIM(Datos!I748&amp;""))="SI",UPPER(TRIM(Datos!I748&amp;""))="NO"),IF(ISNUMBER(Datos!I748),AND(OR(I$1005="",Datos!I748&gt;=I$1005),OR(I$1006="",Datos!I748&lt;=I$1006)),FALSE),TRUE))))</f>
        <v>0.0</v>
      </c>
      <c r="J748">
        <f>IF(Datos!J748="",0,IF(AND(J$1008&lt;&gt;"",Datos!J748=J$1008),0,IF(J$1004=0,0,1-CHOOSE(J$1004,IF(ISNUMBER(Datos!J748),AND(OR(J$1005="",Datos!J748&gt;=J$1005),OR(J$1006="",Datos!J748&lt;=J$1006)),FALSE),IF(ISNUMBER(Datos!J748),AND(Datos!J748=INT(Datos!J748),AND(OR(J$1005="",Datos!J748&gt;=J$1005),OR(J$1006="",Datos!J748&lt;=J$1006))),FALSE),OR(ISNUMBER(FIND(";"&amp;UPPER(TRIM(Datos!J748&amp;""))&amp;"=",J$1007)),ISNUMBER(FIND(";"&amp;UPPER(TRIM(Datos!J748&amp;""))&amp;";",J$1007))),OR(UPPER(TRIM(Datos!J748&amp;""))="SÍ",UPPER(TRIM(Datos!J748&amp;""))="SI",UPPER(TRIM(Datos!J748&amp;""))="NO"),IF(ISNUMBER(Datos!J748),AND(OR(J$1005="",Datos!J748&gt;=J$1005),OR(J$1006="",Datos!J748&lt;=J$1006)),FALSE),TRUE))))</f>
        <v>0.0</v>
      </c>
      <c r="K748">
        <f>IF(Datos!K748="",0,IF(AND(K$1008&lt;&gt;"",Datos!K748=K$1008),0,IF(K$1004=0,0,1-CHOOSE(K$1004,IF(ISNUMBER(Datos!K748),AND(OR(K$1005="",Datos!K748&gt;=K$1005),OR(K$1006="",Datos!K748&lt;=K$1006)),FALSE),IF(ISNUMBER(Datos!K748),AND(Datos!K748=INT(Datos!K748),AND(OR(K$1005="",Datos!K748&gt;=K$1005),OR(K$1006="",Datos!K748&lt;=K$1006))),FALSE),OR(ISNUMBER(FIND(";"&amp;UPPER(TRIM(Datos!K748&amp;""))&amp;"=",K$1007)),ISNUMBER(FIND(";"&amp;UPPER(TRIM(Datos!K748&amp;""))&amp;";",K$1007))),OR(UPPER(TRIM(Datos!K748&amp;""))="SÍ",UPPER(TRIM(Datos!K748&amp;""))="SI",UPPER(TRIM(Datos!K748&amp;""))="NO"),IF(ISNUMBER(Datos!K748),AND(OR(K$1005="",Datos!K748&gt;=K$1005),OR(K$1006="",Datos!K748&lt;=K$1006)),FALSE),TRUE))))</f>
        <v>0.0</v>
      </c>
      <c r="L748">
        <f>IF(Datos!L748="",0,IF(AND(L$1008&lt;&gt;"",Datos!L748=L$1008),0,IF(L$1004=0,0,1-CHOOSE(L$1004,IF(ISNUMBER(Datos!L748),AND(OR(L$1005="",Datos!L748&gt;=L$1005),OR(L$1006="",Datos!L748&lt;=L$1006)),FALSE),IF(ISNUMBER(Datos!L748),AND(Datos!L748=INT(Datos!L748),AND(OR(L$1005="",Datos!L748&gt;=L$1005),OR(L$1006="",Datos!L748&lt;=L$1006))),FALSE),OR(ISNUMBER(FIND(";"&amp;UPPER(TRIM(Datos!L748&amp;""))&amp;"=",L$1007)),ISNUMBER(FIND(";"&amp;UPPER(TRIM(Datos!L748&amp;""))&amp;";",L$1007))),OR(UPPER(TRIM(Datos!L748&amp;""))="SÍ",UPPER(TRIM(Datos!L748&amp;""))="SI",UPPER(TRIM(Datos!L748&amp;""))="NO"),IF(ISNUMBER(Datos!L748),AND(OR(L$1005="",Datos!L748&gt;=L$1005),OR(L$1006="",Datos!L748&lt;=L$1006)),FALSE),TRUE))))</f>
        <v>0.0</v>
      </c>
      <c r="M748">
        <f>IF(Datos!M748="",0,IF(AND(M$1008&lt;&gt;"",Datos!M748=M$1008),0,IF(M$1004=0,0,1-CHOOSE(M$1004,IF(ISNUMBER(Datos!M748),AND(OR(M$1005="",Datos!M748&gt;=M$1005),OR(M$1006="",Datos!M748&lt;=M$1006)),FALSE),IF(ISNUMBER(Datos!M748),AND(Datos!M748=INT(Datos!M748),AND(OR(M$1005="",Datos!M748&gt;=M$1005),OR(M$1006="",Datos!M748&lt;=M$1006))),FALSE),OR(ISNUMBER(FIND(";"&amp;UPPER(TRIM(Datos!M748&amp;""))&amp;"=",M$1007)),ISNUMBER(FIND(";"&amp;UPPER(TRIM(Datos!M748&amp;""))&amp;";",M$1007))),OR(UPPER(TRIM(Datos!M748&amp;""))="SÍ",UPPER(TRIM(Datos!M748&amp;""))="SI",UPPER(TRIM(Datos!M748&amp;""))="NO"),IF(ISNUMBER(Datos!M748),AND(OR(M$1005="",Datos!M748&gt;=M$1005),OR(M$1006="",Datos!M748&lt;=M$1006)),FALSE),TRUE))))</f>
        <v>0.0</v>
      </c>
      <c r="N748">
        <f>IF(Datos!N748="",0,IF(AND(N$1008&lt;&gt;"",Datos!N748=N$1008),0,IF(N$1004=0,0,1-CHOOSE(N$1004,IF(ISNUMBER(Datos!N748),AND(OR(N$1005="",Datos!N748&gt;=N$1005),OR(N$1006="",Datos!N748&lt;=N$1006)),FALSE),IF(ISNUMBER(Datos!N748),AND(Datos!N748=INT(Datos!N748),AND(OR(N$1005="",Datos!N748&gt;=N$1005),OR(N$1006="",Datos!N748&lt;=N$1006))),FALSE),OR(ISNUMBER(FIND(";"&amp;UPPER(TRIM(Datos!N748&amp;""))&amp;"=",N$1007)),ISNUMBER(FIND(";"&amp;UPPER(TRIM(Datos!N748&amp;""))&amp;";",N$1007))),OR(UPPER(TRIM(Datos!N748&amp;""))="SÍ",UPPER(TRIM(Datos!N748&amp;""))="SI",UPPER(TRIM(Datos!N748&amp;""))="NO"),IF(ISNUMBER(Datos!N748),AND(OR(N$1005="",Datos!N748&gt;=N$1005),OR(N$1006="",Datos!N748&lt;=N$1006)),FALSE),TRUE))))</f>
        <v>0.0</v>
      </c>
      <c r="O748">
        <f>IF(Datos!O748="",0,IF(AND(O$1008&lt;&gt;"",Datos!O748=O$1008),0,IF(O$1004=0,0,1-CHOOSE(O$1004,IF(ISNUMBER(Datos!O748),AND(OR(O$1005="",Datos!O748&gt;=O$1005),OR(O$1006="",Datos!O748&lt;=O$1006)),FALSE),IF(ISNUMBER(Datos!O748),AND(Datos!O748=INT(Datos!O748),AND(OR(O$1005="",Datos!O748&gt;=O$1005),OR(O$1006="",Datos!O748&lt;=O$1006))),FALSE),OR(ISNUMBER(FIND(";"&amp;UPPER(TRIM(Datos!O748&amp;""))&amp;"=",O$1007)),ISNUMBER(FIND(";"&amp;UPPER(TRIM(Datos!O748&amp;""))&amp;";",O$1007))),OR(UPPER(TRIM(Datos!O748&amp;""))="SÍ",UPPER(TRIM(Datos!O748&amp;""))="SI",UPPER(TRIM(Datos!O748&amp;""))="NO"),IF(ISNUMBER(Datos!O748),AND(OR(O$1005="",Datos!O748&gt;=O$1005),OR(O$1006="",Datos!O748&lt;=O$1006)),FALSE),TRUE))))</f>
        <v>0.0</v>
      </c>
      <c r="P748">
        <f>IF(Datos!P748="",0,IF(AND(P$1008&lt;&gt;"",Datos!P748=P$1008),0,IF(P$1004=0,0,1-CHOOSE(P$1004,IF(ISNUMBER(Datos!P748),AND(OR(P$1005="",Datos!P748&gt;=P$1005),OR(P$1006="",Datos!P748&lt;=P$1006)),FALSE),IF(ISNUMBER(Datos!P748),AND(Datos!P748=INT(Datos!P748),AND(OR(P$1005="",Datos!P748&gt;=P$1005),OR(P$1006="",Datos!P748&lt;=P$1006))),FALSE),OR(ISNUMBER(FIND(";"&amp;UPPER(TRIM(Datos!P748&amp;""))&amp;"=",P$1007)),ISNUMBER(FIND(";"&amp;UPPER(TRIM(Datos!P748&amp;""))&amp;";",P$1007))),OR(UPPER(TRIM(Datos!P748&amp;""))="SÍ",UPPER(TRIM(Datos!P748&amp;""))="SI",UPPER(TRIM(Datos!P748&amp;""))="NO"),IF(ISNUMBER(Datos!P748),AND(OR(P$1005="",Datos!P748&gt;=P$1005),OR(P$1006="",Datos!P748&lt;=P$1006)),FALSE),TRUE))))</f>
        <v>0.0</v>
      </c>
      <c r="Q748">
        <f>IF(Datos!Q748="",0,IF(AND(Q$1008&lt;&gt;"",Datos!Q748=Q$1008),0,IF(Q$1004=0,0,1-CHOOSE(Q$1004,IF(ISNUMBER(Datos!Q748),AND(OR(Q$1005="",Datos!Q748&gt;=Q$1005),OR(Q$1006="",Datos!Q748&lt;=Q$1006)),FALSE),IF(ISNUMBER(Datos!Q748),AND(Datos!Q748=INT(Datos!Q748),AND(OR(Q$1005="",Datos!Q748&gt;=Q$1005),OR(Q$1006="",Datos!Q748&lt;=Q$1006))),FALSE),OR(ISNUMBER(FIND(";"&amp;UPPER(TRIM(Datos!Q748&amp;""))&amp;"=",Q$1007)),ISNUMBER(FIND(";"&amp;UPPER(TRIM(Datos!Q748&amp;""))&amp;";",Q$1007))),OR(UPPER(TRIM(Datos!Q748&amp;""))="SÍ",UPPER(TRIM(Datos!Q748&amp;""))="SI",UPPER(TRIM(Datos!Q748&amp;""))="NO"),IF(ISNUMBER(Datos!Q748),AND(OR(Q$1005="",Datos!Q748&gt;=Q$1005),OR(Q$1006="",Datos!Q748&lt;=Q$1006)),FALSE),TRUE))))</f>
        <v>0.0</v>
      </c>
      <c r="R748">
        <f>IF(Datos!R748="",0,IF(AND(R$1008&lt;&gt;"",Datos!R748=R$1008),0,IF(R$1004=0,0,1-CHOOSE(R$1004,IF(ISNUMBER(Datos!R748),AND(OR(R$1005="",Datos!R748&gt;=R$1005),OR(R$1006="",Datos!R748&lt;=R$1006)),FALSE),IF(ISNUMBER(Datos!R748),AND(Datos!R748=INT(Datos!R748),AND(OR(R$1005="",Datos!R748&gt;=R$1005),OR(R$1006="",Datos!R748&lt;=R$1006))),FALSE),OR(ISNUMBER(FIND(";"&amp;UPPER(TRIM(Datos!R748&amp;""))&amp;"=",R$1007)),ISNUMBER(FIND(";"&amp;UPPER(TRIM(Datos!R748&amp;""))&amp;";",R$1007))),OR(UPPER(TRIM(Datos!R748&amp;""))="SÍ",UPPER(TRIM(Datos!R748&amp;""))="SI",UPPER(TRIM(Datos!R748&amp;""))="NO"),IF(ISNUMBER(Datos!R748),AND(OR(R$1005="",Datos!R748&gt;=R$1005),OR(R$1006="",Datos!R748&lt;=R$1006)),FALSE),TRUE))))</f>
        <v>0.0</v>
      </c>
      <c r="S748">
        <f>IF(Datos!S748="",0,IF(AND(S$1008&lt;&gt;"",Datos!S748=S$1008),0,IF(S$1004=0,0,1-CHOOSE(S$1004,IF(ISNUMBER(Datos!S748),AND(OR(S$1005="",Datos!S748&gt;=S$1005),OR(S$1006="",Datos!S748&lt;=S$1006)),FALSE),IF(ISNUMBER(Datos!S748),AND(Datos!S748=INT(Datos!S748),AND(OR(S$1005="",Datos!S748&gt;=S$1005),OR(S$1006="",Datos!S748&lt;=S$1006))),FALSE),OR(ISNUMBER(FIND(";"&amp;UPPER(TRIM(Datos!S748&amp;""))&amp;"=",S$1007)),ISNUMBER(FIND(";"&amp;UPPER(TRIM(Datos!S748&amp;""))&amp;";",S$1007))),OR(UPPER(TRIM(Datos!S748&amp;""))="SÍ",UPPER(TRIM(Datos!S748&amp;""))="SI",UPPER(TRIM(Datos!S748&amp;""))="NO"),IF(ISNUMBER(Datos!S748),AND(OR(S$1005="",Datos!S748&gt;=S$1005),OR(S$1006="",Datos!S748&lt;=S$1006)),FALSE),TRUE))))</f>
        <v>0.0</v>
      </c>
      <c r="T748">
        <f>IF(Datos!T748="",0,IF(AND(T$1008&lt;&gt;"",Datos!T748=T$1008),0,IF(T$1004=0,0,1-CHOOSE(T$1004,IF(ISNUMBER(Datos!T748),AND(OR(T$1005="",Datos!T748&gt;=T$1005),OR(T$1006="",Datos!T748&lt;=T$1006)),FALSE),IF(ISNUMBER(Datos!T748),AND(Datos!T748=INT(Datos!T748),AND(OR(T$1005="",Datos!T748&gt;=T$1005),OR(T$1006="",Datos!T748&lt;=T$1006))),FALSE),OR(ISNUMBER(FIND(";"&amp;UPPER(TRIM(Datos!T748&amp;""))&amp;"=",T$1007)),ISNUMBER(FIND(";"&amp;UPPER(TRIM(Datos!T748&amp;""))&amp;";",T$1007))),OR(UPPER(TRIM(Datos!T748&amp;""))="SÍ",UPPER(TRIM(Datos!T748&amp;""))="SI",UPPER(TRIM(Datos!T748&amp;""))="NO"),IF(ISNUMBER(Datos!T748),AND(OR(T$1005="",Datos!T748&gt;=T$1005),OR(T$1006="",Datos!T748&lt;=T$1006)),FALSE),TRUE))))</f>
        <v>0.0</v>
      </c>
      <c r="U748">
        <f>IF(Datos!U748="",0,IF(AND(U$1008&lt;&gt;"",Datos!U748=U$1008),0,IF(U$1004=0,0,1-CHOOSE(U$1004,IF(ISNUMBER(Datos!U748),AND(OR(U$1005="",Datos!U748&gt;=U$1005),OR(U$1006="",Datos!U748&lt;=U$1006)),FALSE),IF(ISNUMBER(Datos!U748),AND(Datos!U748=INT(Datos!U748),AND(OR(U$1005="",Datos!U748&gt;=U$1005),OR(U$1006="",Datos!U748&lt;=U$1006))),FALSE),OR(ISNUMBER(FIND(";"&amp;UPPER(TRIM(Datos!U748&amp;""))&amp;"=",U$1007)),ISNUMBER(FIND(";"&amp;UPPER(TRIM(Datos!U748&amp;""))&amp;";",U$1007))),OR(UPPER(TRIM(Datos!U748&amp;""))="SÍ",UPPER(TRIM(Datos!U748&amp;""))="SI",UPPER(TRIM(Datos!U748&amp;""))="NO"),IF(ISNUMBER(Datos!U748),AND(OR(U$1005="",Datos!U748&gt;=U$1005),OR(U$1006="",Datos!U748&lt;=U$1006)),FALSE),TRUE))))</f>
        <v>0.0</v>
      </c>
      <c r="V748">
        <f>IF(Datos!V748="",0,IF(AND(V$1008&lt;&gt;"",Datos!V748=V$1008),0,IF(V$1004=0,0,1-CHOOSE(V$1004,IF(ISNUMBER(Datos!V748),AND(OR(V$1005="",Datos!V748&gt;=V$1005),OR(V$1006="",Datos!V748&lt;=V$1006)),FALSE),IF(ISNUMBER(Datos!V748),AND(Datos!V748=INT(Datos!V748),AND(OR(V$1005="",Datos!V748&gt;=V$1005),OR(V$1006="",Datos!V748&lt;=V$1006))),FALSE),OR(ISNUMBER(FIND(";"&amp;UPPER(TRIM(Datos!V748&amp;""))&amp;"=",V$1007)),ISNUMBER(FIND(";"&amp;UPPER(TRIM(Datos!V748&amp;""))&amp;";",V$1007))),OR(UPPER(TRIM(Datos!V748&amp;""))="SÍ",UPPER(TRIM(Datos!V748&amp;""))="SI",UPPER(TRIM(Datos!V748&amp;""))="NO"),IF(ISNUMBER(Datos!V748),AND(OR(V$1005="",Datos!V748&gt;=V$1005),OR(V$1006="",Datos!V748&lt;=V$1006)),FALSE),TRUE))))</f>
        <v>0.0</v>
      </c>
      <c r="W748">
        <f>IF(Datos!W748="",0,IF(AND(W$1008&lt;&gt;"",Datos!W748=W$1008),0,IF(W$1004=0,0,1-CHOOSE(W$1004,IF(ISNUMBER(Datos!W748),AND(OR(W$1005="",Datos!W748&gt;=W$1005),OR(W$1006="",Datos!W748&lt;=W$1006)),FALSE),IF(ISNUMBER(Datos!W748),AND(Datos!W748=INT(Datos!W748),AND(OR(W$1005="",Datos!W748&gt;=W$1005),OR(W$1006="",Datos!W748&lt;=W$1006))),FALSE),OR(ISNUMBER(FIND(";"&amp;UPPER(TRIM(Datos!W748&amp;""))&amp;"=",W$1007)),ISNUMBER(FIND(";"&amp;UPPER(TRIM(Datos!W748&amp;""))&amp;";",W$1007))),OR(UPPER(TRIM(Datos!W748&amp;""))="SÍ",UPPER(TRIM(Datos!W748&amp;""))="SI",UPPER(TRIM(Datos!W748&amp;""))="NO"),IF(ISNUMBER(Datos!W748),AND(OR(W$1005="",Datos!W748&gt;=W$1005),OR(W$1006="",Datos!W748&lt;=W$1006)),FALSE),TRUE))))</f>
        <v>0.0</v>
      </c>
      <c r="X748">
        <f>IF(Datos!X748="",0,IF(AND(X$1008&lt;&gt;"",Datos!X748=X$1008),0,IF(X$1004=0,0,1-CHOOSE(X$1004,IF(ISNUMBER(Datos!X748),AND(OR(X$1005="",Datos!X748&gt;=X$1005),OR(X$1006="",Datos!X748&lt;=X$1006)),FALSE),IF(ISNUMBER(Datos!X748),AND(Datos!X748=INT(Datos!X748),AND(OR(X$1005="",Datos!X748&gt;=X$1005),OR(X$1006="",Datos!X748&lt;=X$1006))),FALSE),OR(ISNUMBER(FIND(";"&amp;UPPER(TRIM(Datos!X748&amp;""))&amp;"=",X$1007)),ISNUMBER(FIND(";"&amp;UPPER(TRIM(Datos!X748&amp;""))&amp;";",X$1007))),OR(UPPER(TRIM(Datos!X748&amp;""))="SÍ",UPPER(TRIM(Datos!X748&amp;""))="SI",UPPER(TRIM(Datos!X748&amp;""))="NO"),IF(ISNUMBER(Datos!X748),AND(OR(X$1005="",Datos!X748&gt;=X$1005),OR(X$1006="",Datos!X748&lt;=X$1006)),FALSE),TRUE))))</f>
        <v>0.0</v>
      </c>
      <c r="Y748">
        <f>IF(Datos!Y748="",0,IF(AND(Y$1008&lt;&gt;"",Datos!Y748=Y$1008),0,IF(Y$1004=0,0,1-CHOOSE(Y$1004,IF(ISNUMBER(Datos!Y748),AND(OR(Y$1005="",Datos!Y748&gt;=Y$1005),OR(Y$1006="",Datos!Y748&lt;=Y$1006)),FALSE),IF(ISNUMBER(Datos!Y748),AND(Datos!Y748=INT(Datos!Y748),AND(OR(Y$1005="",Datos!Y748&gt;=Y$1005),OR(Y$1006="",Datos!Y748&lt;=Y$1006))),FALSE),OR(ISNUMBER(FIND(";"&amp;UPPER(TRIM(Datos!Y748&amp;""))&amp;"=",Y$1007)),ISNUMBER(FIND(";"&amp;UPPER(TRIM(Datos!Y748&amp;""))&amp;";",Y$1007))),OR(UPPER(TRIM(Datos!Y748&amp;""))="SÍ",UPPER(TRIM(Datos!Y748&amp;""))="SI",UPPER(TRIM(Datos!Y748&amp;""))="NO"),IF(ISNUMBER(Datos!Y748),AND(OR(Y$1005="",Datos!Y748&gt;=Y$1005),OR(Y$1006="",Datos!Y748&lt;=Y$1006)),FALSE),TRUE))))</f>
        <v>0.0</v>
      </c>
      <c r="Z748">
        <f>IF(Datos!Z748="",0,IF(AND(Z$1008&lt;&gt;"",Datos!Z748=Z$1008),0,IF(Z$1004=0,0,1-CHOOSE(Z$1004,IF(ISNUMBER(Datos!Z748),AND(OR(Z$1005="",Datos!Z748&gt;=Z$1005),OR(Z$1006="",Datos!Z748&lt;=Z$1006)),FALSE),IF(ISNUMBER(Datos!Z748),AND(Datos!Z748=INT(Datos!Z748),AND(OR(Z$1005="",Datos!Z748&gt;=Z$1005),OR(Z$1006="",Datos!Z748&lt;=Z$1006))),FALSE),OR(ISNUMBER(FIND(";"&amp;UPPER(TRIM(Datos!Z748&amp;""))&amp;"=",Z$1007)),ISNUMBER(FIND(";"&amp;UPPER(TRIM(Datos!Z748&amp;""))&amp;";",Z$1007))),OR(UPPER(TRIM(Datos!Z748&amp;""))="SÍ",UPPER(TRIM(Datos!Z748&amp;""))="SI",UPPER(TRIM(Datos!Z748&amp;""))="NO"),IF(ISNUMBER(Datos!Z748),AND(OR(Z$1005="",Datos!Z748&gt;=Z$1005),OR(Z$1006="",Datos!Z748&lt;=Z$1006)),FALSE),TRUE))))</f>
        <v>0.0</v>
      </c>
      <c r="AA748">
        <f>IF(Datos!AA748="",0,IF(AND(AA$1008&lt;&gt;"",Datos!AA748=AA$1008),0,IF(AA$1004=0,0,1-CHOOSE(AA$1004,IF(ISNUMBER(Datos!AA748),AND(OR(AA$1005="",Datos!AA748&gt;=AA$1005),OR(AA$1006="",Datos!AA748&lt;=AA$1006)),FALSE),IF(ISNUMBER(Datos!AA748),AND(Datos!AA748=INT(Datos!AA748),AND(OR(AA$1005="",Datos!AA748&gt;=AA$1005),OR(AA$1006="",Datos!AA748&lt;=AA$1006))),FALSE),OR(ISNUMBER(FIND(";"&amp;UPPER(TRIM(Datos!AA748&amp;""))&amp;"=",AA$1007)),ISNUMBER(FIND(";"&amp;UPPER(TRIM(Datos!AA748&amp;""))&amp;";",AA$1007))),OR(UPPER(TRIM(Datos!AA748&amp;""))="SÍ",UPPER(TRIM(Datos!AA748&amp;""))="SI",UPPER(TRIM(Datos!AA748&amp;""))="NO"),IF(ISNUMBER(Datos!AA748),AND(OR(AA$1005="",Datos!AA748&gt;=AA$1005),OR(AA$1006="",Datos!AA748&lt;=AA$1006)),FALSE),TRUE))))</f>
        <v>0.0</v>
      </c>
      <c r="AB748">
        <f>IF(Datos!AB748="",0,IF(AND(AB$1008&lt;&gt;"",Datos!AB748=AB$1008),0,IF(AB$1004=0,0,1-CHOOSE(AB$1004,IF(ISNUMBER(Datos!AB748),AND(OR(AB$1005="",Datos!AB748&gt;=AB$1005),OR(AB$1006="",Datos!AB748&lt;=AB$1006)),FALSE),IF(ISNUMBER(Datos!AB748),AND(Datos!AB748=INT(Datos!AB748),AND(OR(AB$1005="",Datos!AB748&gt;=AB$1005),OR(AB$1006="",Datos!AB748&lt;=AB$1006))),FALSE),OR(ISNUMBER(FIND(";"&amp;UPPER(TRIM(Datos!AB748&amp;""))&amp;"=",AB$1007)),ISNUMBER(FIND(";"&amp;UPPER(TRIM(Datos!AB748&amp;""))&amp;";",AB$1007))),OR(UPPER(TRIM(Datos!AB748&amp;""))="SÍ",UPPER(TRIM(Datos!AB748&amp;""))="SI",UPPER(TRIM(Datos!AB748&amp;""))="NO"),IF(ISNUMBER(Datos!AB748),AND(OR(AB$1005="",Datos!AB748&gt;=AB$1005),OR(AB$1006="",Datos!AB748&lt;=AB$1006)),FALSE),TRUE))))</f>
        <v>0.0</v>
      </c>
      <c r="AC748">
        <f>IF(Datos!AC748="",0,IF(AND(AC$1008&lt;&gt;"",Datos!AC748=AC$1008),0,IF(AC$1004=0,0,1-CHOOSE(AC$1004,IF(ISNUMBER(Datos!AC748),AND(OR(AC$1005="",Datos!AC748&gt;=AC$1005),OR(AC$1006="",Datos!AC748&lt;=AC$1006)),FALSE),IF(ISNUMBER(Datos!AC748),AND(Datos!AC748=INT(Datos!AC748),AND(OR(AC$1005="",Datos!AC748&gt;=AC$1005),OR(AC$1006="",Datos!AC748&lt;=AC$1006))),FALSE),OR(ISNUMBER(FIND(";"&amp;UPPER(TRIM(Datos!AC748&amp;""))&amp;"=",AC$1007)),ISNUMBER(FIND(";"&amp;UPPER(TRIM(Datos!AC748&amp;""))&amp;";",AC$1007))),OR(UPPER(TRIM(Datos!AC748&amp;""))="SÍ",UPPER(TRIM(Datos!AC748&amp;""))="SI",UPPER(TRIM(Datos!AC748&amp;""))="NO"),IF(ISNUMBER(Datos!AC748),AND(OR(AC$1005="",Datos!AC748&gt;=AC$1005),OR(AC$1006="",Datos!AC748&lt;=AC$1006)),FALSE),TRUE))))</f>
        <v>0.0</v>
      </c>
      <c r="AD748">
        <f>IF(Datos!AD748="",0,IF(AND(AD$1008&lt;&gt;"",Datos!AD748=AD$1008),0,IF(AD$1004=0,0,1-CHOOSE(AD$1004,IF(ISNUMBER(Datos!AD748),AND(OR(AD$1005="",Datos!AD748&gt;=AD$1005),OR(AD$1006="",Datos!AD748&lt;=AD$1006)),FALSE),IF(ISNUMBER(Datos!AD748),AND(Datos!AD748=INT(Datos!AD748),AND(OR(AD$1005="",Datos!AD748&gt;=AD$1005),OR(AD$1006="",Datos!AD748&lt;=AD$1006))),FALSE),OR(ISNUMBER(FIND(";"&amp;UPPER(TRIM(Datos!AD748&amp;""))&amp;"=",AD$1007)),ISNUMBER(FIND(";"&amp;UPPER(TRIM(Datos!AD748&amp;""))&amp;";",AD$1007))),OR(UPPER(TRIM(Datos!AD748&amp;""))="SÍ",UPPER(TRIM(Datos!AD748&amp;""))="SI",UPPER(TRIM(Datos!AD748&amp;""))="NO"),IF(ISNUMBER(Datos!AD748),AND(OR(AD$1005="",Datos!AD748&gt;=AD$1005),OR(AD$1006="",Datos!AD748&lt;=AD$1006)),FALSE),TRUE))))</f>
        <v>0.0</v>
      </c>
      <c r="AE748">
        <f>IF(Datos!AE748="",0,IF(AND(AE$1008&lt;&gt;"",Datos!AE748=AE$1008),0,IF(AE$1004=0,0,1-CHOOSE(AE$1004,IF(ISNUMBER(Datos!AE748),AND(OR(AE$1005="",Datos!AE748&gt;=AE$1005),OR(AE$1006="",Datos!AE748&lt;=AE$1006)),FALSE),IF(ISNUMBER(Datos!AE748),AND(Datos!AE748=INT(Datos!AE748),AND(OR(AE$1005="",Datos!AE748&gt;=AE$1005),OR(AE$1006="",Datos!AE748&lt;=AE$1006))),FALSE),OR(ISNUMBER(FIND(";"&amp;UPPER(TRIM(Datos!AE748&amp;""))&amp;"=",AE$1007)),ISNUMBER(FIND(";"&amp;UPPER(TRIM(Datos!AE748&amp;""))&amp;";",AE$1007))),OR(UPPER(TRIM(Datos!AE748&amp;""))="SÍ",UPPER(TRIM(Datos!AE748&amp;""))="SI",UPPER(TRIM(Datos!AE748&amp;""))="NO"),IF(ISNUMBER(Datos!AE748),AND(OR(AE$1005="",Datos!AE748&gt;=AE$1005),OR(AE$1006="",Datos!AE748&lt;=AE$1006)),FALSE),TRUE))))</f>
        <v>0.0</v>
      </c>
    </row>
    <row r="749" spans="2:31">
      <c r="B749">
        <f>IF(Datos!B749="",0,IF(AND(B$1008&lt;&gt;"",Datos!B749=B$1008),0,IF(B$1004=0,0,1-CHOOSE(B$1004,IF(ISNUMBER(Datos!B749),AND(OR(B$1005="",Datos!B749&gt;=B$1005),OR(B$1006="",Datos!B749&lt;=B$1006)),FALSE),IF(ISNUMBER(Datos!B749),AND(Datos!B749=INT(Datos!B749),AND(OR(B$1005="",Datos!B749&gt;=B$1005),OR(B$1006="",Datos!B749&lt;=B$1006))),FALSE),OR(ISNUMBER(FIND(";"&amp;UPPER(TRIM(Datos!B749&amp;""))&amp;"=",B$1007)),ISNUMBER(FIND(";"&amp;UPPER(TRIM(Datos!B749&amp;""))&amp;";",B$1007))),OR(UPPER(TRIM(Datos!B749&amp;""))="SÍ",UPPER(TRIM(Datos!B749&amp;""))="SI",UPPER(TRIM(Datos!B749&amp;""))="NO"),IF(ISNUMBER(Datos!B749),AND(OR(B$1005="",Datos!B749&gt;=B$1005),OR(B$1006="",Datos!B749&lt;=B$1006)),FALSE),TRUE))))</f>
        <v>0.0</v>
      </c>
      <c r="C749">
        <f>IF(Datos!C749="",0,IF(AND(C$1008&lt;&gt;"",Datos!C749=C$1008),0,IF(C$1004=0,0,1-CHOOSE(C$1004,IF(ISNUMBER(Datos!C749),AND(OR(C$1005="",Datos!C749&gt;=C$1005),OR(C$1006="",Datos!C749&lt;=C$1006)),FALSE),IF(ISNUMBER(Datos!C749),AND(Datos!C749=INT(Datos!C749),AND(OR(C$1005="",Datos!C749&gt;=C$1005),OR(C$1006="",Datos!C749&lt;=C$1006))),FALSE),OR(ISNUMBER(FIND(";"&amp;UPPER(TRIM(Datos!C749&amp;""))&amp;"=",C$1007)),ISNUMBER(FIND(";"&amp;UPPER(TRIM(Datos!C749&amp;""))&amp;";",C$1007))),OR(UPPER(TRIM(Datos!C749&amp;""))="SÍ",UPPER(TRIM(Datos!C749&amp;""))="SI",UPPER(TRIM(Datos!C749&amp;""))="NO"),IF(ISNUMBER(Datos!C749),AND(OR(C$1005="",Datos!C749&gt;=C$1005),OR(C$1006="",Datos!C749&lt;=C$1006)),FALSE),TRUE))))</f>
        <v>0.0</v>
      </c>
      <c r="D749">
        <f>IF(Datos!D749="",0,IF(AND(D$1008&lt;&gt;"",Datos!D749=D$1008),0,IF(D$1004=0,0,1-CHOOSE(D$1004,IF(ISNUMBER(Datos!D749),AND(OR(D$1005="",Datos!D749&gt;=D$1005),OR(D$1006="",Datos!D749&lt;=D$1006)),FALSE),IF(ISNUMBER(Datos!D749),AND(Datos!D749=INT(Datos!D749),AND(OR(D$1005="",Datos!D749&gt;=D$1005),OR(D$1006="",Datos!D749&lt;=D$1006))),FALSE),OR(ISNUMBER(FIND(";"&amp;UPPER(TRIM(Datos!D749&amp;""))&amp;"=",D$1007)),ISNUMBER(FIND(";"&amp;UPPER(TRIM(Datos!D749&amp;""))&amp;";",D$1007))),OR(UPPER(TRIM(Datos!D749&amp;""))="SÍ",UPPER(TRIM(Datos!D749&amp;""))="SI",UPPER(TRIM(Datos!D749&amp;""))="NO"),IF(ISNUMBER(Datos!D749),AND(OR(D$1005="",Datos!D749&gt;=D$1005),OR(D$1006="",Datos!D749&lt;=D$1006)),FALSE),TRUE))))</f>
        <v>0.0</v>
      </c>
      <c r="E749">
        <f>IF(Datos!E749="",0,IF(AND(E$1008&lt;&gt;"",Datos!E749=E$1008),0,IF(E$1004=0,0,1-CHOOSE(E$1004,IF(ISNUMBER(Datos!E749),AND(OR(E$1005="",Datos!E749&gt;=E$1005),OR(E$1006="",Datos!E749&lt;=E$1006)),FALSE),IF(ISNUMBER(Datos!E749),AND(Datos!E749=INT(Datos!E749),AND(OR(E$1005="",Datos!E749&gt;=E$1005),OR(E$1006="",Datos!E749&lt;=E$1006))),FALSE),OR(ISNUMBER(FIND(";"&amp;UPPER(TRIM(Datos!E749&amp;""))&amp;"=",E$1007)),ISNUMBER(FIND(";"&amp;UPPER(TRIM(Datos!E749&amp;""))&amp;";",E$1007))),OR(UPPER(TRIM(Datos!E749&amp;""))="SÍ",UPPER(TRIM(Datos!E749&amp;""))="SI",UPPER(TRIM(Datos!E749&amp;""))="NO"),IF(ISNUMBER(Datos!E749),AND(OR(E$1005="",Datos!E749&gt;=E$1005),OR(E$1006="",Datos!E749&lt;=E$1006)),FALSE),TRUE))))</f>
        <v>0.0</v>
      </c>
      <c r="F749">
        <f>IF(Datos!F749="",0,IF(AND(F$1008&lt;&gt;"",Datos!F749=F$1008),0,IF(F$1004=0,0,1-CHOOSE(F$1004,IF(ISNUMBER(Datos!F749),AND(OR(F$1005="",Datos!F749&gt;=F$1005),OR(F$1006="",Datos!F749&lt;=F$1006)),FALSE),IF(ISNUMBER(Datos!F749),AND(Datos!F749=INT(Datos!F749),AND(OR(F$1005="",Datos!F749&gt;=F$1005),OR(F$1006="",Datos!F749&lt;=F$1006))),FALSE),OR(ISNUMBER(FIND(";"&amp;UPPER(TRIM(Datos!F749&amp;""))&amp;"=",F$1007)),ISNUMBER(FIND(";"&amp;UPPER(TRIM(Datos!F749&amp;""))&amp;";",F$1007))),OR(UPPER(TRIM(Datos!F749&amp;""))="SÍ",UPPER(TRIM(Datos!F749&amp;""))="SI",UPPER(TRIM(Datos!F749&amp;""))="NO"),IF(ISNUMBER(Datos!F749),AND(OR(F$1005="",Datos!F749&gt;=F$1005),OR(F$1006="",Datos!F749&lt;=F$1006)),FALSE),TRUE))))</f>
        <v>0.0</v>
      </c>
      <c r="G749">
        <f>IF(Datos!G749="",0,IF(AND(G$1008&lt;&gt;"",Datos!G749=G$1008),0,IF(G$1004=0,0,1-CHOOSE(G$1004,IF(ISNUMBER(Datos!G749),AND(OR(G$1005="",Datos!G749&gt;=G$1005),OR(G$1006="",Datos!G749&lt;=G$1006)),FALSE),IF(ISNUMBER(Datos!G749),AND(Datos!G749=INT(Datos!G749),AND(OR(G$1005="",Datos!G749&gt;=G$1005),OR(G$1006="",Datos!G749&lt;=G$1006))),FALSE),OR(ISNUMBER(FIND(";"&amp;UPPER(TRIM(Datos!G749&amp;""))&amp;"=",G$1007)),ISNUMBER(FIND(";"&amp;UPPER(TRIM(Datos!G749&amp;""))&amp;";",G$1007))),OR(UPPER(TRIM(Datos!G749&amp;""))="SÍ",UPPER(TRIM(Datos!G749&amp;""))="SI",UPPER(TRIM(Datos!G749&amp;""))="NO"),IF(ISNUMBER(Datos!G749),AND(OR(G$1005="",Datos!G749&gt;=G$1005),OR(G$1006="",Datos!G749&lt;=G$1006)),FALSE),TRUE))))</f>
        <v>0.0</v>
      </c>
      <c r="H749">
        <f>IF(Datos!H749="",0,IF(AND(H$1008&lt;&gt;"",Datos!H749=H$1008),0,IF(H$1004=0,0,1-CHOOSE(H$1004,IF(ISNUMBER(Datos!H749),AND(OR(H$1005="",Datos!H749&gt;=H$1005),OR(H$1006="",Datos!H749&lt;=H$1006)),FALSE),IF(ISNUMBER(Datos!H749),AND(Datos!H749=INT(Datos!H749),AND(OR(H$1005="",Datos!H749&gt;=H$1005),OR(H$1006="",Datos!H749&lt;=H$1006))),FALSE),OR(ISNUMBER(FIND(";"&amp;UPPER(TRIM(Datos!H749&amp;""))&amp;"=",H$1007)),ISNUMBER(FIND(";"&amp;UPPER(TRIM(Datos!H749&amp;""))&amp;";",H$1007))),OR(UPPER(TRIM(Datos!H749&amp;""))="SÍ",UPPER(TRIM(Datos!H749&amp;""))="SI",UPPER(TRIM(Datos!H749&amp;""))="NO"),IF(ISNUMBER(Datos!H749),AND(OR(H$1005="",Datos!H749&gt;=H$1005),OR(H$1006="",Datos!H749&lt;=H$1006)),FALSE),TRUE))))</f>
        <v>0.0</v>
      </c>
      <c r="I749">
        <f>IF(Datos!I749="",0,IF(AND(I$1008&lt;&gt;"",Datos!I749=I$1008),0,IF(I$1004=0,0,1-CHOOSE(I$1004,IF(ISNUMBER(Datos!I749),AND(OR(I$1005="",Datos!I749&gt;=I$1005),OR(I$1006="",Datos!I749&lt;=I$1006)),FALSE),IF(ISNUMBER(Datos!I749),AND(Datos!I749=INT(Datos!I749),AND(OR(I$1005="",Datos!I749&gt;=I$1005),OR(I$1006="",Datos!I749&lt;=I$1006))),FALSE),OR(ISNUMBER(FIND(";"&amp;UPPER(TRIM(Datos!I749&amp;""))&amp;"=",I$1007)),ISNUMBER(FIND(";"&amp;UPPER(TRIM(Datos!I749&amp;""))&amp;";",I$1007))),OR(UPPER(TRIM(Datos!I749&amp;""))="SÍ",UPPER(TRIM(Datos!I749&amp;""))="SI",UPPER(TRIM(Datos!I749&amp;""))="NO"),IF(ISNUMBER(Datos!I749),AND(OR(I$1005="",Datos!I749&gt;=I$1005),OR(I$1006="",Datos!I749&lt;=I$1006)),FALSE),TRUE))))</f>
        <v>0.0</v>
      </c>
      <c r="J749">
        <f>IF(Datos!J749="",0,IF(AND(J$1008&lt;&gt;"",Datos!J749=J$1008),0,IF(J$1004=0,0,1-CHOOSE(J$1004,IF(ISNUMBER(Datos!J749),AND(OR(J$1005="",Datos!J749&gt;=J$1005),OR(J$1006="",Datos!J749&lt;=J$1006)),FALSE),IF(ISNUMBER(Datos!J749),AND(Datos!J749=INT(Datos!J749),AND(OR(J$1005="",Datos!J749&gt;=J$1005),OR(J$1006="",Datos!J749&lt;=J$1006))),FALSE),OR(ISNUMBER(FIND(";"&amp;UPPER(TRIM(Datos!J749&amp;""))&amp;"=",J$1007)),ISNUMBER(FIND(";"&amp;UPPER(TRIM(Datos!J749&amp;""))&amp;";",J$1007))),OR(UPPER(TRIM(Datos!J749&amp;""))="SÍ",UPPER(TRIM(Datos!J749&amp;""))="SI",UPPER(TRIM(Datos!J749&amp;""))="NO"),IF(ISNUMBER(Datos!J749),AND(OR(J$1005="",Datos!J749&gt;=J$1005),OR(J$1006="",Datos!J749&lt;=J$1006)),FALSE),TRUE))))</f>
        <v>0.0</v>
      </c>
      <c r="K749">
        <f>IF(Datos!K749="",0,IF(AND(K$1008&lt;&gt;"",Datos!K749=K$1008),0,IF(K$1004=0,0,1-CHOOSE(K$1004,IF(ISNUMBER(Datos!K749),AND(OR(K$1005="",Datos!K749&gt;=K$1005),OR(K$1006="",Datos!K749&lt;=K$1006)),FALSE),IF(ISNUMBER(Datos!K749),AND(Datos!K749=INT(Datos!K749),AND(OR(K$1005="",Datos!K749&gt;=K$1005),OR(K$1006="",Datos!K749&lt;=K$1006))),FALSE),OR(ISNUMBER(FIND(";"&amp;UPPER(TRIM(Datos!K749&amp;""))&amp;"=",K$1007)),ISNUMBER(FIND(";"&amp;UPPER(TRIM(Datos!K749&amp;""))&amp;";",K$1007))),OR(UPPER(TRIM(Datos!K749&amp;""))="SÍ",UPPER(TRIM(Datos!K749&amp;""))="SI",UPPER(TRIM(Datos!K749&amp;""))="NO"),IF(ISNUMBER(Datos!K749),AND(OR(K$1005="",Datos!K749&gt;=K$1005),OR(K$1006="",Datos!K749&lt;=K$1006)),FALSE),TRUE))))</f>
        <v>0.0</v>
      </c>
      <c r="L749">
        <f>IF(Datos!L749="",0,IF(AND(L$1008&lt;&gt;"",Datos!L749=L$1008),0,IF(L$1004=0,0,1-CHOOSE(L$1004,IF(ISNUMBER(Datos!L749),AND(OR(L$1005="",Datos!L749&gt;=L$1005),OR(L$1006="",Datos!L749&lt;=L$1006)),FALSE),IF(ISNUMBER(Datos!L749),AND(Datos!L749=INT(Datos!L749),AND(OR(L$1005="",Datos!L749&gt;=L$1005),OR(L$1006="",Datos!L749&lt;=L$1006))),FALSE),OR(ISNUMBER(FIND(";"&amp;UPPER(TRIM(Datos!L749&amp;""))&amp;"=",L$1007)),ISNUMBER(FIND(";"&amp;UPPER(TRIM(Datos!L749&amp;""))&amp;";",L$1007))),OR(UPPER(TRIM(Datos!L749&amp;""))="SÍ",UPPER(TRIM(Datos!L749&amp;""))="SI",UPPER(TRIM(Datos!L749&amp;""))="NO"),IF(ISNUMBER(Datos!L749),AND(OR(L$1005="",Datos!L749&gt;=L$1005),OR(L$1006="",Datos!L749&lt;=L$1006)),FALSE),TRUE))))</f>
        <v>0.0</v>
      </c>
      <c r="M749">
        <f>IF(Datos!M749="",0,IF(AND(M$1008&lt;&gt;"",Datos!M749=M$1008),0,IF(M$1004=0,0,1-CHOOSE(M$1004,IF(ISNUMBER(Datos!M749),AND(OR(M$1005="",Datos!M749&gt;=M$1005),OR(M$1006="",Datos!M749&lt;=M$1006)),FALSE),IF(ISNUMBER(Datos!M749),AND(Datos!M749=INT(Datos!M749),AND(OR(M$1005="",Datos!M749&gt;=M$1005),OR(M$1006="",Datos!M749&lt;=M$1006))),FALSE),OR(ISNUMBER(FIND(";"&amp;UPPER(TRIM(Datos!M749&amp;""))&amp;"=",M$1007)),ISNUMBER(FIND(";"&amp;UPPER(TRIM(Datos!M749&amp;""))&amp;";",M$1007))),OR(UPPER(TRIM(Datos!M749&amp;""))="SÍ",UPPER(TRIM(Datos!M749&amp;""))="SI",UPPER(TRIM(Datos!M749&amp;""))="NO"),IF(ISNUMBER(Datos!M749),AND(OR(M$1005="",Datos!M749&gt;=M$1005),OR(M$1006="",Datos!M749&lt;=M$1006)),FALSE),TRUE))))</f>
        <v>0.0</v>
      </c>
      <c r="N749">
        <f>IF(Datos!N749="",0,IF(AND(N$1008&lt;&gt;"",Datos!N749=N$1008),0,IF(N$1004=0,0,1-CHOOSE(N$1004,IF(ISNUMBER(Datos!N749),AND(OR(N$1005="",Datos!N749&gt;=N$1005),OR(N$1006="",Datos!N749&lt;=N$1006)),FALSE),IF(ISNUMBER(Datos!N749),AND(Datos!N749=INT(Datos!N749),AND(OR(N$1005="",Datos!N749&gt;=N$1005),OR(N$1006="",Datos!N749&lt;=N$1006))),FALSE),OR(ISNUMBER(FIND(";"&amp;UPPER(TRIM(Datos!N749&amp;""))&amp;"=",N$1007)),ISNUMBER(FIND(";"&amp;UPPER(TRIM(Datos!N749&amp;""))&amp;";",N$1007))),OR(UPPER(TRIM(Datos!N749&amp;""))="SÍ",UPPER(TRIM(Datos!N749&amp;""))="SI",UPPER(TRIM(Datos!N749&amp;""))="NO"),IF(ISNUMBER(Datos!N749),AND(OR(N$1005="",Datos!N749&gt;=N$1005),OR(N$1006="",Datos!N749&lt;=N$1006)),FALSE),TRUE))))</f>
        <v>0.0</v>
      </c>
      <c r="O749">
        <f>IF(Datos!O749="",0,IF(AND(O$1008&lt;&gt;"",Datos!O749=O$1008),0,IF(O$1004=0,0,1-CHOOSE(O$1004,IF(ISNUMBER(Datos!O749),AND(OR(O$1005="",Datos!O749&gt;=O$1005),OR(O$1006="",Datos!O749&lt;=O$1006)),FALSE),IF(ISNUMBER(Datos!O749),AND(Datos!O749=INT(Datos!O749),AND(OR(O$1005="",Datos!O749&gt;=O$1005),OR(O$1006="",Datos!O749&lt;=O$1006))),FALSE),OR(ISNUMBER(FIND(";"&amp;UPPER(TRIM(Datos!O749&amp;""))&amp;"=",O$1007)),ISNUMBER(FIND(";"&amp;UPPER(TRIM(Datos!O749&amp;""))&amp;";",O$1007))),OR(UPPER(TRIM(Datos!O749&amp;""))="SÍ",UPPER(TRIM(Datos!O749&amp;""))="SI",UPPER(TRIM(Datos!O749&amp;""))="NO"),IF(ISNUMBER(Datos!O749),AND(OR(O$1005="",Datos!O749&gt;=O$1005),OR(O$1006="",Datos!O749&lt;=O$1006)),FALSE),TRUE))))</f>
        <v>0.0</v>
      </c>
      <c r="P749">
        <f>IF(Datos!P749="",0,IF(AND(P$1008&lt;&gt;"",Datos!P749=P$1008),0,IF(P$1004=0,0,1-CHOOSE(P$1004,IF(ISNUMBER(Datos!P749),AND(OR(P$1005="",Datos!P749&gt;=P$1005),OR(P$1006="",Datos!P749&lt;=P$1006)),FALSE),IF(ISNUMBER(Datos!P749),AND(Datos!P749=INT(Datos!P749),AND(OR(P$1005="",Datos!P749&gt;=P$1005),OR(P$1006="",Datos!P749&lt;=P$1006))),FALSE),OR(ISNUMBER(FIND(";"&amp;UPPER(TRIM(Datos!P749&amp;""))&amp;"=",P$1007)),ISNUMBER(FIND(";"&amp;UPPER(TRIM(Datos!P749&amp;""))&amp;";",P$1007))),OR(UPPER(TRIM(Datos!P749&amp;""))="SÍ",UPPER(TRIM(Datos!P749&amp;""))="SI",UPPER(TRIM(Datos!P749&amp;""))="NO"),IF(ISNUMBER(Datos!P749),AND(OR(P$1005="",Datos!P749&gt;=P$1005),OR(P$1006="",Datos!P749&lt;=P$1006)),FALSE),TRUE))))</f>
        <v>0.0</v>
      </c>
      <c r="Q749">
        <f>IF(Datos!Q749="",0,IF(AND(Q$1008&lt;&gt;"",Datos!Q749=Q$1008),0,IF(Q$1004=0,0,1-CHOOSE(Q$1004,IF(ISNUMBER(Datos!Q749),AND(OR(Q$1005="",Datos!Q749&gt;=Q$1005),OR(Q$1006="",Datos!Q749&lt;=Q$1006)),FALSE),IF(ISNUMBER(Datos!Q749),AND(Datos!Q749=INT(Datos!Q749),AND(OR(Q$1005="",Datos!Q749&gt;=Q$1005),OR(Q$1006="",Datos!Q749&lt;=Q$1006))),FALSE),OR(ISNUMBER(FIND(";"&amp;UPPER(TRIM(Datos!Q749&amp;""))&amp;"=",Q$1007)),ISNUMBER(FIND(";"&amp;UPPER(TRIM(Datos!Q749&amp;""))&amp;";",Q$1007))),OR(UPPER(TRIM(Datos!Q749&amp;""))="SÍ",UPPER(TRIM(Datos!Q749&amp;""))="SI",UPPER(TRIM(Datos!Q749&amp;""))="NO"),IF(ISNUMBER(Datos!Q749),AND(OR(Q$1005="",Datos!Q749&gt;=Q$1005),OR(Q$1006="",Datos!Q749&lt;=Q$1006)),FALSE),TRUE))))</f>
        <v>0.0</v>
      </c>
      <c r="R749">
        <f>IF(Datos!R749="",0,IF(AND(R$1008&lt;&gt;"",Datos!R749=R$1008),0,IF(R$1004=0,0,1-CHOOSE(R$1004,IF(ISNUMBER(Datos!R749),AND(OR(R$1005="",Datos!R749&gt;=R$1005),OR(R$1006="",Datos!R749&lt;=R$1006)),FALSE),IF(ISNUMBER(Datos!R749),AND(Datos!R749=INT(Datos!R749),AND(OR(R$1005="",Datos!R749&gt;=R$1005),OR(R$1006="",Datos!R749&lt;=R$1006))),FALSE),OR(ISNUMBER(FIND(";"&amp;UPPER(TRIM(Datos!R749&amp;""))&amp;"=",R$1007)),ISNUMBER(FIND(";"&amp;UPPER(TRIM(Datos!R749&amp;""))&amp;";",R$1007))),OR(UPPER(TRIM(Datos!R749&amp;""))="SÍ",UPPER(TRIM(Datos!R749&amp;""))="SI",UPPER(TRIM(Datos!R749&amp;""))="NO"),IF(ISNUMBER(Datos!R749),AND(OR(R$1005="",Datos!R749&gt;=R$1005),OR(R$1006="",Datos!R749&lt;=R$1006)),FALSE),TRUE))))</f>
        <v>0.0</v>
      </c>
      <c r="S749">
        <f>IF(Datos!S749="",0,IF(AND(S$1008&lt;&gt;"",Datos!S749=S$1008),0,IF(S$1004=0,0,1-CHOOSE(S$1004,IF(ISNUMBER(Datos!S749),AND(OR(S$1005="",Datos!S749&gt;=S$1005),OR(S$1006="",Datos!S749&lt;=S$1006)),FALSE),IF(ISNUMBER(Datos!S749),AND(Datos!S749=INT(Datos!S749),AND(OR(S$1005="",Datos!S749&gt;=S$1005),OR(S$1006="",Datos!S749&lt;=S$1006))),FALSE),OR(ISNUMBER(FIND(";"&amp;UPPER(TRIM(Datos!S749&amp;""))&amp;"=",S$1007)),ISNUMBER(FIND(";"&amp;UPPER(TRIM(Datos!S749&amp;""))&amp;";",S$1007))),OR(UPPER(TRIM(Datos!S749&amp;""))="SÍ",UPPER(TRIM(Datos!S749&amp;""))="SI",UPPER(TRIM(Datos!S749&amp;""))="NO"),IF(ISNUMBER(Datos!S749),AND(OR(S$1005="",Datos!S749&gt;=S$1005),OR(S$1006="",Datos!S749&lt;=S$1006)),FALSE),TRUE))))</f>
        <v>0.0</v>
      </c>
      <c r="T749">
        <f>IF(Datos!T749="",0,IF(AND(T$1008&lt;&gt;"",Datos!T749=T$1008),0,IF(T$1004=0,0,1-CHOOSE(T$1004,IF(ISNUMBER(Datos!T749),AND(OR(T$1005="",Datos!T749&gt;=T$1005),OR(T$1006="",Datos!T749&lt;=T$1006)),FALSE),IF(ISNUMBER(Datos!T749),AND(Datos!T749=INT(Datos!T749),AND(OR(T$1005="",Datos!T749&gt;=T$1005),OR(T$1006="",Datos!T749&lt;=T$1006))),FALSE),OR(ISNUMBER(FIND(";"&amp;UPPER(TRIM(Datos!T749&amp;""))&amp;"=",T$1007)),ISNUMBER(FIND(";"&amp;UPPER(TRIM(Datos!T749&amp;""))&amp;";",T$1007))),OR(UPPER(TRIM(Datos!T749&amp;""))="SÍ",UPPER(TRIM(Datos!T749&amp;""))="SI",UPPER(TRIM(Datos!T749&amp;""))="NO"),IF(ISNUMBER(Datos!T749),AND(OR(T$1005="",Datos!T749&gt;=T$1005),OR(T$1006="",Datos!T749&lt;=T$1006)),FALSE),TRUE))))</f>
        <v>0.0</v>
      </c>
      <c r="U749">
        <f>IF(Datos!U749="",0,IF(AND(U$1008&lt;&gt;"",Datos!U749=U$1008),0,IF(U$1004=0,0,1-CHOOSE(U$1004,IF(ISNUMBER(Datos!U749),AND(OR(U$1005="",Datos!U749&gt;=U$1005),OR(U$1006="",Datos!U749&lt;=U$1006)),FALSE),IF(ISNUMBER(Datos!U749),AND(Datos!U749=INT(Datos!U749),AND(OR(U$1005="",Datos!U749&gt;=U$1005),OR(U$1006="",Datos!U749&lt;=U$1006))),FALSE),OR(ISNUMBER(FIND(";"&amp;UPPER(TRIM(Datos!U749&amp;""))&amp;"=",U$1007)),ISNUMBER(FIND(";"&amp;UPPER(TRIM(Datos!U749&amp;""))&amp;";",U$1007))),OR(UPPER(TRIM(Datos!U749&amp;""))="SÍ",UPPER(TRIM(Datos!U749&amp;""))="SI",UPPER(TRIM(Datos!U749&amp;""))="NO"),IF(ISNUMBER(Datos!U749),AND(OR(U$1005="",Datos!U749&gt;=U$1005),OR(U$1006="",Datos!U749&lt;=U$1006)),FALSE),TRUE))))</f>
        <v>0.0</v>
      </c>
      <c r="V749">
        <f>IF(Datos!V749="",0,IF(AND(V$1008&lt;&gt;"",Datos!V749=V$1008),0,IF(V$1004=0,0,1-CHOOSE(V$1004,IF(ISNUMBER(Datos!V749),AND(OR(V$1005="",Datos!V749&gt;=V$1005),OR(V$1006="",Datos!V749&lt;=V$1006)),FALSE),IF(ISNUMBER(Datos!V749),AND(Datos!V749=INT(Datos!V749),AND(OR(V$1005="",Datos!V749&gt;=V$1005),OR(V$1006="",Datos!V749&lt;=V$1006))),FALSE),OR(ISNUMBER(FIND(";"&amp;UPPER(TRIM(Datos!V749&amp;""))&amp;"=",V$1007)),ISNUMBER(FIND(";"&amp;UPPER(TRIM(Datos!V749&amp;""))&amp;";",V$1007))),OR(UPPER(TRIM(Datos!V749&amp;""))="SÍ",UPPER(TRIM(Datos!V749&amp;""))="SI",UPPER(TRIM(Datos!V749&amp;""))="NO"),IF(ISNUMBER(Datos!V749),AND(OR(V$1005="",Datos!V749&gt;=V$1005),OR(V$1006="",Datos!V749&lt;=V$1006)),FALSE),TRUE))))</f>
        <v>0.0</v>
      </c>
      <c r="W749">
        <f>IF(Datos!W749="",0,IF(AND(W$1008&lt;&gt;"",Datos!W749=W$1008),0,IF(W$1004=0,0,1-CHOOSE(W$1004,IF(ISNUMBER(Datos!W749),AND(OR(W$1005="",Datos!W749&gt;=W$1005),OR(W$1006="",Datos!W749&lt;=W$1006)),FALSE),IF(ISNUMBER(Datos!W749),AND(Datos!W749=INT(Datos!W749),AND(OR(W$1005="",Datos!W749&gt;=W$1005),OR(W$1006="",Datos!W749&lt;=W$1006))),FALSE),OR(ISNUMBER(FIND(";"&amp;UPPER(TRIM(Datos!W749&amp;""))&amp;"=",W$1007)),ISNUMBER(FIND(";"&amp;UPPER(TRIM(Datos!W749&amp;""))&amp;";",W$1007))),OR(UPPER(TRIM(Datos!W749&amp;""))="SÍ",UPPER(TRIM(Datos!W749&amp;""))="SI",UPPER(TRIM(Datos!W749&amp;""))="NO"),IF(ISNUMBER(Datos!W749),AND(OR(W$1005="",Datos!W749&gt;=W$1005),OR(W$1006="",Datos!W749&lt;=W$1006)),FALSE),TRUE))))</f>
        <v>0.0</v>
      </c>
      <c r="X749">
        <f>IF(Datos!X749="",0,IF(AND(X$1008&lt;&gt;"",Datos!X749=X$1008),0,IF(X$1004=0,0,1-CHOOSE(X$1004,IF(ISNUMBER(Datos!X749),AND(OR(X$1005="",Datos!X749&gt;=X$1005),OR(X$1006="",Datos!X749&lt;=X$1006)),FALSE),IF(ISNUMBER(Datos!X749),AND(Datos!X749=INT(Datos!X749),AND(OR(X$1005="",Datos!X749&gt;=X$1005),OR(X$1006="",Datos!X749&lt;=X$1006))),FALSE),OR(ISNUMBER(FIND(";"&amp;UPPER(TRIM(Datos!X749&amp;""))&amp;"=",X$1007)),ISNUMBER(FIND(";"&amp;UPPER(TRIM(Datos!X749&amp;""))&amp;";",X$1007))),OR(UPPER(TRIM(Datos!X749&amp;""))="SÍ",UPPER(TRIM(Datos!X749&amp;""))="SI",UPPER(TRIM(Datos!X749&amp;""))="NO"),IF(ISNUMBER(Datos!X749),AND(OR(X$1005="",Datos!X749&gt;=X$1005),OR(X$1006="",Datos!X749&lt;=X$1006)),FALSE),TRUE))))</f>
        <v>0.0</v>
      </c>
      <c r="Y749">
        <f>IF(Datos!Y749="",0,IF(AND(Y$1008&lt;&gt;"",Datos!Y749=Y$1008),0,IF(Y$1004=0,0,1-CHOOSE(Y$1004,IF(ISNUMBER(Datos!Y749),AND(OR(Y$1005="",Datos!Y749&gt;=Y$1005),OR(Y$1006="",Datos!Y749&lt;=Y$1006)),FALSE),IF(ISNUMBER(Datos!Y749),AND(Datos!Y749=INT(Datos!Y749),AND(OR(Y$1005="",Datos!Y749&gt;=Y$1005),OR(Y$1006="",Datos!Y749&lt;=Y$1006))),FALSE),OR(ISNUMBER(FIND(";"&amp;UPPER(TRIM(Datos!Y749&amp;""))&amp;"=",Y$1007)),ISNUMBER(FIND(";"&amp;UPPER(TRIM(Datos!Y749&amp;""))&amp;";",Y$1007))),OR(UPPER(TRIM(Datos!Y749&amp;""))="SÍ",UPPER(TRIM(Datos!Y749&amp;""))="SI",UPPER(TRIM(Datos!Y749&amp;""))="NO"),IF(ISNUMBER(Datos!Y749),AND(OR(Y$1005="",Datos!Y749&gt;=Y$1005),OR(Y$1006="",Datos!Y749&lt;=Y$1006)),FALSE),TRUE))))</f>
        <v>0.0</v>
      </c>
      <c r="Z749">
        <f>IF(Datos!Z749="",0,IF(AND(Z$1008&lt;&gt;"",Datos!Z749=Z$1008),0,IF(Z$1004=0,0,1-CHOOSE(Z$1004,IF(ISNUMBER(Datos!Z749),AND(OR(Z$1005="",Datos!Z749&gt;=Z$1005),OR(Z$1006="",Datos!Z749&lt;=Z$1006)),FALSE),IF(ISNUMBER(Datos!Z749),AND(Datos!Z749=INT(Datos!Z749),AND(OR(Z$1005="",Datos!Z749&gt;=Z$1005),OR(Z$1006="",Datos!Z749&lt;=Z$1006))),FALSE),OR(ISNUMBER(FIND(";"&amp;UPPER(TRIM(Datos!Z749&amp;""))&amp;"=",Z$1007)),ISNUMBER(FIND(";"&amp;UPPER(TRIM(Datos!Z749&amp;""))&amp;";",Z$1007))),OR(UPPER(TRIM(Datos!Z749&amp;""))="SÍ",UPPER(TRIM(Datos!Z749&amp;""))="SI",UPPER(TRIM(Datos!Z749&amp;""))="NO"),IF(ISNUMBER(Datos!Z749),AND(OR(Z$1005="",Datos!Z749&gt;=Z$1005),OR(Z$1006="",Datos!Z749&lt;=Z$1006)),FALSE),TRUE))))</f>
        <v>0.0</v>
      </c>
      <c r="AA749">
        <f>IF(Datos!AA749="",0,IF(AND(AA$1008&lt;&gt;"",Datos!AA749=AA$1008),0,IF(AA$1004=0,0,1-CHOOSE(AA$1004,IF(ISNUMBER(Datos!AA749),AND(OR(AA$1005="",Datos!AA749&gt;=AA$1005),OR(AA$1006="",Datos!AA749&lt;=AA$1006)),FALSE),IF(ISNUMBER(Datos!AA749),AND(Datos!AA749=INT(Datos!AA749),AND(OR(AA$1005="",Datos!AA749&gt;=AA$1005),OR(AA$1006="",Datos!AA749&lt;=AA$1006))),FALSE),OR(ISNUMBER(FIND(";"&amp;UPPER(TRIM(Datos!AA749&amp;""))&amp;"=",AA$1007)),ISNUMBER(FIND(";"&amp;UPPER(TRIM(Datos!AA749&amp;""))&amp;";",AA$1007))),OR(UPPER(TRIM(Datos!AA749&amp;""))="SÍ",UPPER(TRIM(Datos!AA749&amp;""))="SI",UPPER(TRIM(Datos!AA749&amp;""))="NO"),IF(ISNUMBER(Datos!AA749),AND(OR(AA$1005="",Datos!AA749&gt;=AA$1005),OR(AA$1006="",Datos!AA749&lt;=AA$1006)),FALSE),TRUE))))</f>
        <v>0.0</v>
      </c>
      <c r="AB749">
        <f>IF(Datos!AB749="",0,IF(AND(AB$1008&lt;&gt;"",Datos!AB749=AB$1008),0,IF(AB$1004=0,0,1-CHOOSE(AB$1004,IF(ISNUMBER(Datos!AB749),AND(OR(AB$1005="",Datos!AB749&gt;=AB$1005),OR(AB$1006="",Datos!AB749&lt;=AB$1006)),FALSE),IF(ISNUMBER(Datos!AB749),AND(Datos!AB749=INT(Datos!AB749),AND(OR(AB$1005="",Datos!AB749&gt;=AB$1005),OR(AB$1006="",Datos!AB749&lt;=AB$1006))),FALSE),OR(ISNUMBER(FIND(";"&amp;UPPER(TRIM(Datos!AB749&amp;""))&amp;"=",AB$1007)),ISNUMBER(FIND(";"&amp;UPPER(TRIM(Datos!AB749&amp;""))&amp;";",AB$1007))),OR(UPPER(TRIM(Datos!AB749&amp;""))="SÍ",UPPER(TRIM(Datos!AB749&amp;""))="SI",UPPER(TRIM(Datos!AB749&amp;""))="NO"),IF(ISNUMBER(Datos!AB749),AND(OR(AB$1005="",Datos!AB749&gt;=AB$1005),OR(AB$1006="",Datos!AB749&lt;=AB$1006)),FALSE),TRUE))))</f>
        <v>0.0</v>
      </c>
      <c r="AC749">
        <f>IF(Datos!AC749="",0,IF(AND(AC$1008&lt;&gt;"",Datos!AC749=AC$1008),0,IF(AC$1004=0,0,1-CHOOSE(AC$1004,IF(ISNUMBER(Datos!AC749),AND(OR(AC$1005="",Datos!AC749&gt;=AC$1005),OR(AC$1006="",Datos!AC749&lt;=AC$1006)),FALSE),IF(ISNUMBER(Datos!AC749),AND(Datos!AC749=INT(Datos!AC749),AND(OR(AC$1005="",Datos!AC749&gt;=AC$1005),OR(AC$1006="",Datos!AC749&lt;=AC$1006))),FALSE),OR(ISNUMBER(FIND(";"&amp;UPPER(TRIM(Datos!AC749&amp;""))&amp;"=",AC$1007)),ISNUMBER(FIND(";"&amp;UPPER(TRIM(Datos!AC749&amp;""))&amp;";",AC$1007))),OR(UPPER(TRIM(Datos!AC749&amp;""))="SÍ",UPPER(TRIM(Datos!AC749&amp;""))="SI",UPPER(TRIM(Datos!AC749&amp;""))="NO"),IF(ISNUMBER(Datos!AC749),AND(OR(AC$1005="",Datos!AC749&gt;=AC$1005),OR(AC$1006="",Datos!AC749&lt;=AC$1006)),FALSE),TRUE))))</f>
        <v>0.0</v>
      </c>
      <c r="AD749">
        <f>IF(Datos!AD749="",0,IF(AND(AD$1008&lt;&gt;"",Datos!AD749=AD$1008),0,IF(AD$1004=0,0,1-CHOOSE(AD$1004,IF(ISNUMBER(Datos!AD749),AND(OR(AD$1005="",Datos!AD749&gt;=AD$1005),OR(AD$1006="",Datos!AD749&lt;=AD$1006)),FALSE),IF(ISNUMBER(Datos!AD749),AND(Datos!AD749=INT(Datos!AD749),AND(OR(AD$1005="",Datos!AD749&gt;=AD$1005),OR(AD$1006="",Datos!AD749&lt;=AD$1006))),FALSE),OR(ISNUMBER(FIND(";"&amp;UPPER(TRIM(Datos!AD749&amp;""))&amp;"=",AD$1007)),ISNUMBER(FIND(";"&amp;UPPER(TRIM(Datos!AD749&amp;""))&amp;";",AD$1007))),OR(UPPER(TRIM(Datos!AD749&amp;""))="SÍ",UPPER(TRIM(Datos!AD749&amp;""))="SI",UPPER(TRIM(Datos!AD749&amp;""))="NO"),IF(ISNUMBER(Datos!AD749),AND(OR(AD$1005="",Datos!AD749&gt;=AD$1005),OR(AD$1006="",Datos!AD749&lt;=AD$1006)),FALSE),TRUE))))</f>
        <v>0.0</v>
      </c>
      <c r="AE749">
        <f>IF(Datos!AE749="",0,IF(AND(AE$1008&lt;&gt;"",Datos!AE749=AE$1008),0,IF(AE$1004=0,0,1-CHOOSE(AE$1004,IF(ISNUMBER(Datos!AE749),AND(OR(AE$1005="",Datos!AE749&gt;=AE$1005),OR(AE$1006="",Datos!AE749&lt;=AE$1006)),FALSE),IF(ISNUMBER(Datos!AE749),AND(Datos!AE749=INT(Datos!AE749),AND(OR(AE$1005="",Datos!AE749&gt;=AE$1005),OR(AE$1006="",Datos!AE749&lt;=AE$1006))),FALSE),OR(ISNUMBER(FIND(";"&amp;UPPER(TRIM(Datos!AE749&amp;""))&amp;"=",AE$1007)),ISNUMBER(FIND(";"&amp;UPPER(TRIM(Datos!AE749&amp;""))&amp;";",AE$1007))),OR(UPPER(TRIM(Datos!AE749&amp;""))="SÍ",UPPER(TRIM(Datos!AE749&amp;""))="SI",UPPER(TRIM(Datos!AE749&amp;""))="NO"),IF(ISNUMBER(Datos!AE749),AND(OR(AE$1005="",Datos!AE749&gt;=AE$1005),OR(AE$1006="",Datos!AE749&lt;=AE$1006)),FALSE),TRUE))))</f>
        <v>0.0</v>
      </c>
    </row>
    <row r="750" spans="2:31">
      <c r="B750">
        <f>IF(Datos!B750="",0,IF(AND(B$1008&lt;&gt;"",Datos!B750=B$1008),0,IF(B$1004=0,0,1-CHOOSE(B$1004,IF(ISNUMBER(Datos!B750),AND(OR(B$1005="",Datos!B750&gt;=B$1005),OR(B$1006="",Datos!B750&lt;=B$1006)),FALSE),IF(ISNUMBER(Datos!B750),AND(Datos!B750=INT(Datos!B750),AND(OR(B$1005="",Datos!B750&gt;=B$1005),OR(B$1006="",Datos!B750&lt;=B$1006))),FALSE),OR(ISNUMBER(FIND(";"&amp;UPPER(TRIM(Datos!B750&amp;""))&amp;"=",B$1007)),ISNUMBER(FIND(";"&amp;UPPER(TRIM(Datos!B750&amp;""))&amp;";",B$1007))),OR(UPPER(TRIM(Datos!B750&amp;""))="SÍ",UPPER(TRIM(Datos!B750&amp;""))="SI",UPPER(TRIM(Datos!B750&amp;""))="NO"),IF(ISNUMBER(Datos!B750),AND(OR(B$1005="",Datos!B750&gt;=B$1005),OR(B$1006="",Datos!B750&lt;=B$1006)),FALSE),TRUE))))</f>
        <v>0.0</v>
      </c>
      <c r="C750">
        <f>IF(Datos!C750="",0,IF(AND(C$1008&lt;&gt;"",Datos!C750=C$1008),0,IF(C$1004=0,0,1-CHOOSE(C$1004,IF(ISNUMBER(Datos!C750),AND(OR(C$1005="",Datos!C750&gt;=C$1005),OR(C$1006="",Datos!C750&lt;=C$1006)),FALSE),IF(ISNUMBER(Datos!C750),AND(Datos!C750=INT(Datos!C750),AND(OR(C$1005="",Datos!C750&gt;=C$1005),OR(C$1006="",Datos!C750&lt;=C$1006))),FALSE),OR(ISNUMBER(FIND(";"&amp;UPPER(TRIM(Datos!C750&amp;""))&amp;"=",C$1007)),ISNUMBER(FIND(";"&amp;UPPER(TRIM(Datos!C750&amp;""))&amp;";",C$1007))),OR(UPPER(TRIM(Datos!C750&amp;""))="SÍ",UPPER(TRIM(Datos!C750&amp;""))="SI",UPPER(TRIM(Datos!C750&amp;""))="NO"),IF(ISNUMBER(Datos!C750),AND(OR(C$1005="",Datos!C750&gt;=C$1005),OR(C$1006="",Datos!C750&lt;=C$1006)),FALSE),TRUE))))</f>
        <v>0.0</v>
      </c>
      <c r="D750">
        <f>IF(Datos!D750="",0,IF(AND(D$1008&lt;&gt;"",Datos!D750=D$1008),0,IF(D$1004=0,0,1-CHOOSE(D$1004,IF(ISNUMBER(Datos!D750),AND(OR(D$1005="",Datos!D750&gt;=D$1005),OR(D$1006="",Datos!D750&lt;=D$1006)),FALSE),IF(ISNUMBER(Datos!D750),AND(Datos!D750=INT(Datos!D750),AND(OR(D$1005="",Datos!D750&gt;=D$1005),OR(D$1006="",Datos!D750&lt;=D$1006))),FALSE),OR(ISNUMBER(FIND(";"&amp;UPPER(TRIM(Datos!D750&amp;""))&amp;"=",D$1007)),ISNUMBER(FIND(";"&amp;UPPER(TRIM(Datos!D750&amp;""))&amp;";",D$1007))),OR(UPPER(TRIM(Datos!D750&amp;""))="SÍ",UPPER(TRIM(Datos!D750&amp;""))="SI",UPPER(TRIM(Datos!D750&amp;""))="NO"),IF(ISNUMBER(Datos!D750),AND(OR(D$1005="",Datos!D750&gt;=D$1005),OR(D$1006="",Datos!D750&lt;=D$1006)),FALSE),TRUE))))</f>
        <v>0.0</v>
      </c>
      <c r="E750">
        <f>IF(Datos!E750="",0,IF(AND(E$1008&lt;&gt;"",Datos!E750=E$1008),0,IF(E$1004=0,0,1-CHOOSE(E$1004,IF(ISNUMBER(Datos!E750),AND(OR(E$1005="",Datos!E750&gt;=E$1005),OR(E$1006="",Datos!E750&lt;=E$1006)),FALSE),IF(ISNUMBER(Datos!E750),AND(Datos!E750=INT(Datos!E750),AND(OR(E$1005="",Datos!E750&gt;=E$1005),OR(E$1006="",Datos!E750&lt;=E$1006))),FALSE),OR(ISNUMBER(FIND(";"&amp;UPPER(TRIM(Datos!E750&amp;""))&amp;"=",E$1007)),ISNUMBER(FIND(";"&amp;UPPER(TRIM(Datos!E750&amp;""))&amp;";",E$1007))),OR(UPPER(TRIM(Datos!E750&amp;""))="SÍ",UPPER(TRIM(Datos!E750&amp;""))="SI",UPPER(TRIM(Datos!E750&amp;""))="NO"),IF(ISNUMBER(Datos!E750),AND(OR(E$1005="",Datos!E750&gt;=E$1005),OR(E$1006="",Datos!E750&lt;=E$1006)),FALSE),TRUE))))</f>
        <v>0.0</v>
      </c>
      <c r="F750">
        <f>IF(Datos!F750="",0,IF(AND(F$1008&lt;&gt;"",Datos!F750=F$1008),0,IF(F$1004=0,0,1-CHOOSE(F$1004,IF(ISNUMBER(Datos!F750),AND(OR(F$1005="",Datos!F750&gt;=F$1005),OR(F$1006="",Datos!F750&lt;=F$1006)),FALSE),IF(ISNUMBER(Datos!F750),AND(Datos!F750=INT(Datos!F750),AND(OR(F$1005="",Datos!F750&gt;=F$1005),OR(F$1006="",Datos!F750&lt;=F$1006))),FALSE),OR(ISNUMBER(FIND(";"&amp;UPPER(TRIM(Datos!F750&amp;""))&amp;"=",F$1007)),ISNUMBER(FIND(";"&amp;UPPER(TRIM(Datos!F750&amp;""))&amp;";",F$1007))),OR(UPPER(TRIM(Datos!F750&amp;""))="SÍ",UPPER(TRIM(Datos!F750&amp;""))="SI",UPPER(TRIM(Datos!F750&amp;""))="NO"),IF(ISNUMBER(Datos!F750),AND(OR(F$1005="",Datos!F750&gt;=F$1005),OR(F$1006="",Datos!F750&lt;=F$1006)),FALSE),TRUE))))</f>
        <v>0.0</v>
      </c>
      <c r="G750">
        <f>IF(Datos!G750="",0,IF(AND(G$1008&lt;&gt;"",Datos!G750=G$1008),0,IF(G$1004=0,0,1-CHOOSE(G$1004,IF(ISNUMBER(Datos!G750),AND(OR(G$1005="",Datos!G750&gt;=G$1005),OR(G$1006="",Datos!G750&lt;=G$1006)),FALSE),IF(ISNUMBER(Datos!G750),AND(Datos!G750=INT(Datos!G750),AND(OR(G$1005="",Datos!G750&gt;=G$1005),OR(G$1006="",Datos!G750&lt;=G$1006))),FALSE),OR(ISNUMBER(FIND(";"&amp;UPPER(TRIM(Datos!G750&amp;""))&amp;"=",G$1007)),ISNUMBER(FIND(";"&amp;UPPER(TRIM(Datos!G750&amp;""))&amp;";",G$1007))),OR(UPPER(TRIM(Datos!G750&amp;""))="SÍ",UPPER(TRIM(Datos!G750&amp;""))="SI",UPPER(TRIM(Datos!G750&amp;""))="NO"),IF(ISNUMBER(Datos!G750),AND(OR(G$1005="",Datos!G750&gt;=G$1005),OR(G$1006="",Datos!G750&lt;=G$1006)),FALSE),TRUE))))</f>
        <v>0.0</v>
      </c>
      <c r="H750">
        <f>IF(Datos!H750="",0,IF(AND(H$1008&lt;&gt;"",Datos!H750=H$1008),0,IF(H$1004=0,0,1-CHOOSE(H$1004,IF(ISNUMBER(Datos!H750),AND(OR(H$1005="",Datos!H750&gt;=H$1005),OR(H$1006="",Datos!H750&lt;=H$1006)),FALSE),IF(ISNUMBER(Datos!H750),AND(Datos!H750=INT(Datos!H750),AND(OR(H$1005="",Datos!H750&gt;=H$1005),OR(H$1006="",Datos!H750&lt;=H$1006))),FALSE),OR(ISNUMBER(FIND(";"&amp;UPPER(TRIM(Datos!H750&amp;""))&amp;"=",H$1007)),ISNUMBER(FIND(";"&amp;UPPER(TRIM(Datos!H750&amp;""))&amp;";",H$1007))),OR(UPPER(TRIM(Datos!H750&amp;""))="SÍ",UPPER(TRIM(Datos!H750&amp;""))="SI",UPPER(TRIM(Datos!H750&amp;""))="NO"),IF(ISNUMBER(Datos!H750),AND(OR(H$1005="",Datos!H750&gt;=H$1005),OR(H$1006="",Datos!H750&lt;=H$1006)),FALSE),TRUE))))</f>
        <v>0.0</v>
      </c>
      <c r="I750">
        <f>IF(Datos!I750="",0,IF(AND(I$1008&lt;&gt;"",Datos!I750=I$1008),0,IF(I$1004=0,0,1-CHOOSE(I$1004,IF(ISNUMBER(Datos!I750),AND(OR(I$1005="",Datos!I750&gt;=I$1005),OR(I$1006="",Datos!I750&lt;=I$1006)),FALSE),IF(ISNUMBER(Datos!I750),AND(Datos!I750=INT(Datos!I750),AND(OR(I$1005="",Datos!I750&gt;=I$1005),OR(I$1006="",Datos!I750&lt;=I$1006))),FALSE),OR(ISNUMBER(FIND(";"&amp;UPPER(TRIM(Datos!I750&amp;""))&amp;"=",I$1007)),ISNUMBER(FIND(";"&amp;UPPER(TRIM(Datos!I750&amp;""))&amp;";",I$1007))),OR(UPPER(TRIM(Datos!I750&amp;""))="SÍ",UPPER(TRIM(Datos!I750&amp;""))="SI",UPPER(TRIM(Datos!I750&amp;""))="NO"),IF(ISNUMBER(Datos!I750),AND(OR(I$1005="",Datos!I750&gt;=I$1005),OR(I$1006="",Datos!I750&lt;=I$1006)),FALSE),TRUE))))</f>
        <v>0.0</v>
      </c>
      <c r="J750">
        <f>IF(Datos!J750="",0,IF(AND(J$1008&lt;&gt;"",Datos!J750=J$1008),0,IF(J$1004=0,0,1-CHOOSE(J$1004,IF(ISNUMBER(Datos!J750),AND(OR(J$1005="",Datos!J750&gt;=J$1005),OR(J$1006="",Datos!J750&lt;=J$1006)),FALSE),IF(ISNUMBER(Datos!J750),AND(Datos!J750=INT(Datos!J750),AND(OR(J$1005="",Datos!J750&gt;=J$1005),OR(J$1006="",Datos!J750&lt;=J$1006))),FALSE),OR(ISNUMBER(FIND(";"&amp;UPPER(TRIM(Datos!J750&amp;""))&amp;"=",J$1007)),ISNUMBER(FIND(";"&amp;UPPER(TRIM(Datos!J750&amp;""))&amp;";",J$1007))),OR(UPPER(TRIM(Datos!J750&amp;""))="SÍ",UPPER(TRIM(Datos!J750&amp;""))="SI",UPPER(TRIM(Datos!J750&amp;""))="NO"),IF(ISNUMBER(Datos!J750),AND(OR(J$1005="",Datos!J750&gt;=J$1005),OR(J$1006="",Datos!J750&lt;=J$1006)),FALSE),TRUE))))</f>
        <v>0.0</v>
      </c>
      <c r="K750">
        <f>IF(Datos!K750="",0,IF(AND(K$1008&lt;&gt;"",Datos!K750=K$1008),0,IF(K$1004=0,0,1-CHOOSE(K$1004,IF(ISNUMBER(Datos!K750),AND(OR(K$1005="",Datos!K750&gt;=K$1005),OR(K$1006="",Datos!K750&lt;=K$1006)),FALSE),IF(ISNUMBER(Datos!K750),AND(Datos!K750=INT(Datos!K750),AND(OR(K$1005="",Datos!K750&gt;=K$1005),OR(K$1006="",Datos!K750&lt;=K$1006))),FALSE),OR(ISNUMBER(FIND(";"&amp;UPPER(TRIM(Datos!K750&amp;""))&amp;"=",K$1007)),ISNUMBER(FIND(";"&amp;UPPER(TRIM(Datos!K750&amp;""))&amp;";",K$1007))),OR(UPPER(TRIM(Datos!K750&amp;""))="SÍ",UPPER(TRIM(Datos!K750&amp;""))="SI",UPPER(TRIM(Datos!K750&amp;""))="NO"),IF(ISNUMBER(Datos!K750),AND(OR(K$1005="",Datos!K750&gt;=K$1005),OR(K$1006="",Datos!K750&lt;=K$1006)),FALSE),TRUE))))</f>
        <v>0.0</v>
      </c>
      <c r="L750">
        <f>IF(Datos!L750="",0,IF(AND(L$1008&lt;&gt;"",Datos!L750=L$1008),0,IF(L$1004=0,0,1-CHOOSE(L$1004,IF(ISNUMBER(Datos!L750),AND(OR(L$1005="",Datos!L750&gt;=L$1005),OR(L$1006="",Datos!L750&lt;=L$1006)),FALSE),IF(ISNUMBER(Datos!L750),AND(Datos!L750=INT(Datos!L750),AND(OR(L$1005="",Datos!L750&gt;=L$1005),OR(L$1006="",Datos!L750&lt;=L$1006))),FALSE),OR(ISNUMBER(FIND(";"&amp;UPPER(TRIM(Datos!L750&amp;""))&amp;"=",L$1007)),ISNUMBER(FIND(";"&amp;UPPER(TRIM(Datos!L750&amp;""))&amp;";",L$1007))),OR(UPPER(TRIM(Datos!L750&amp;""))="SÍ",UPPER(TRIM(Datos!L750&amp;""))="SI",UPPER(TRIM(Datos!L750&amp;""))="NO"),IF(ISNUMBER(Datos!L750),AND(OR(L$1005="",Datos!L750&gt;=L$1005),OR(L$1006="",Datos!L750&lt;=L$1006)),FALSE),TRUE))))</f>
        <v>0.0</v>
      </c>
      <c r="M750">
        <f>IF(Datos!M750="",0,IF(AND(M$1008&lt;&gt;"",Datos!M750=M$1008),0,IF(M$1004=0,0,1-CHOOSE(M$1004,IF(ISNUMBER(Datos!M750),AND(OR(M$1005="",Datos!M750&gt;=M$1005),OR(M$1006="",Datos!M750&lt;=M$1006)),FALSE),IF(ISNUMBER(Datos!M750),AND(Datos!M750=INT(Datos!M750),AND(OR(M$1005="",Datos!M750&gt;=M$1005),OR(M$1006="",Datos!M750&lt;=M$1006))),FALSE),OR(ISNUMBER(FIND(";"&amp;UPPER(TRIM(Datos!M750&amp;""))&amp;"=",M$1007)),ISNUMBER(FIND(";"&amp;UPPER(TRIM(Datos!M750&amp;""))&amp;";",M$1007))),OR(UPPER(TRIM(Datos!M750&amp;""))="SÍ",UPPER(TRIM(Datos!M750&amp;""))="SI",UPPER(TRIM(Datos!M750&amp;""))="NO"),IF(ISNUMBER(Datos!M750),AND(OR(M$1005="",Datos!M750&gt;=M$1005),OR(M$1006="",Datos!M750&lt;=M$1006)),FALSE),TRUE))))</f>
        <v>0.0</v>
      </c>
      <c r="N750">
        <f>IF(Datos!N750="",0,IF(AND(N$1008&lt;&gt;"",Datos!N750=N$1008),0,IF(N$1004=0,0,1-CHOOSE(N$1004,IF(ISNUMBER(Datos!N750),AND(OR(N$1005="",Datos!N750&gt;=N$1005),OR(N$1006="",Datos!N750&lt;=N$1006)),FALSE),IF(ISNUMBER(Datos!N750),AND(Datos!N750=INT(Datos!N750),AND(OR(N$1005="",Datos!N750&gt;=N$1005),OR(N$1006="",Datos!N750&lt;=N$1006))),FALSE),OR(ISNUMBER(FIND(";"&amp;UPPER(TRIM(Datos!N750&amp;""))&amp;"=",N$1007)),ISNUMBER(FIND(";"&amp;UPPER(TRIM(Datos!N750&amp;""))&amp;";",N$1007))),OR(UPPER(TRIM(Datos!N750&amp;""))="SÍ",UPPER(TRIM(Datos!N750&amp;""))="SI",UPPER(TRIM(Datos!N750&amp;""))="NO"),IF(ISNUMBER(Datos!N750),AND(OR(N$1005="",Datos!N750&gt;=N$1005),OR(N$1006="",Datos!N750&lt;=N$1006)),FALSE),TRUE))))</f>
        <v>0.0</v>
      </c>
      <c r="O750">
        <f>IF(Datos!O750="",0,IF(AND(O$1008&lt;&gt;"",Datos!O750=O$1008),0,IF(O$1004=0,0,1-CHOOSE(O$1004,IF(ISNUMBER(Datos!O750),AND(OR(O$1005="",Datos!O750&gt;=O$1005),OR(O$1006="",Datos!O750&lt;=O$1006)),FALSE),IF(ISNUMBER(Datos!O750),AND(Datos!O750=INT(Datos!O750),AND(OR(O$1005="",Datos!O750&gt;=O$1005),OR(O$1006="",Datos!O750&lt;=O$1006))),FALSE),OR(ISNUMBER(FIND(";"&amp;UPPER(TRIM(Datos!O750&amp;""))&amp;"=",O$1007)),ISNUMBER(FIND(";"&amp;UPPER(TRIM(Datos!O750&amp;""))&amp;";",O$1007))),OR(UPPER(TRIM(Datos!O750&amp;""))="SÍ",UPPER(TRIM(Datos!O750&amp;""))="SI",UPPER(TRIM(Datos!O750&amp;""))="NO"),IF(ISNUMBER(Datos!O750),AND(OR(O$1005="",Datos!O750&gt;=O$1005),OR(O$1006="",Datos!O750&lt;=O$1006)),FALSE),TRUE))))</f>
        <v>0.0</v>
      </c>
      <c r="P750">
        <f>IF(Datos!P750="",0,IF(AND(P$1008&lt;&gt;"",Datos!P750=P$1008),0,IF(P$1004=0,0,1-CHOOSE(P$1004,IF(ISNUMBER(Datos!P750),AND(OR(P$1005="",Datos!P750&gt;=P$1005),OR(P$1006="",Datos!P750&lt;=P$1006)),FALSE),IF(ISNUMBER(Datos!P750),AND(Datos!P750=INT(Datos!P750),AND(OR(P$1005="",Datos!P750&gt;=P$1005),OR(P$1006="",Datos!P750&lt;=P$1006))),FALSE),OR(ISNUMBER(FIND(";"&amp;UPPER(TRIM(Datos!P750&amp;""))&amp;"=",P$1007)),ISNUMBER(FIND(";"&amp;UPPER(TRIM(Datos!P750&amp;""))&amp;";",P$1007))),OR(UPPER(TRIM(Datos!P750&amp;""))="SÍ",UPPER(TRIM(Datos!P750&amp;""))="SI",UPPER(TRIM(Datos!P750&amp;""))="NO"),IF(ISNUMBER(Datos!P750),AND(OR(P$1005="",Datos!P750&gt;=P$1005),OR(P$1006="",Datos!P750&lt;=P$1006)),FALSE),TRUE))))</f>
        <v>0.0</v>
      </c>
      <c r="Q750">
        <f>IF(Datos!Q750="",0,IF(AND(Q$1008&lt;&gt;"",Datos!Q750=Q$1008),0,IF(Q$1004=0,0,1-CHOOSE(Q$1004,IF(ISNUMBER(Datos!Q750),AND(OR(Q$1005="",Datos!Q750&gt;=Q$1005),OR(Q$1006="",Datos!Q750&lt;=Q$1006)),FALSE),IF(ISNUMBER(Datos!Q750),AND(Datos!Q750=INT(Datos!Q750),AND(OR(Q$1005="",Datos!Q750&gt;=Q$1005),OR(Q$1006="",Datos!Q750&lt;=Q$1006))),FALSE),OR(ISNUMBER(FIND(";"&amp;UPPER(TRIM(Datos!Q750&amp;""))&amp;"=",Q$1007)),ISNUMBER(FIND(";"&amp;UPPER(TRIM(Datos!Q750&amp;""))&amp;";",Q$1007))),OR(UPPER(TRIM(Datos!Q750&amp;""))="SÍ",UPPER(TRIM(Datos!Q750&amp;""))="SI",UPPER(TRIM(Datos!Q750&amp;""))="NO"),IF(ISNUMBER(Datos!Q750),AND(OR(Q$1005="",Datos!Q750&gt;=Q$1005),OR(Q$1006="",Datos!Q750&lt;=Q$1006)),FALSE),TRUE))))</f>
        <v>0.0</v>
      </c>
      <c r="R750">
        <f>IF(Datos!R750="",0,IF(AND(R$1008&lt;&gt;"",Datos!R750=R$1008),0,IF(R$1004=0,0,1-CHOOSE(R$1004,IF(ISNUMBER(Datos!R750),AND(OR(R$1005="",Datos!R750&gt;=R$1005),OR(R$1006="",Datos!R750&lt;=R$1006)),FALSE),IF(ISNUMBER(Datos!R750),AND(Datos!R750=INT(Datos!R750),AND(OR(R$1005="",Datos!R750&gt;=R$1005),OR(R$1006="",Datos!R750&lt;=R$1006))),FALSE),OR(ISNUMBER(FIND(";"&amp;UPPER(TRIM(Datos!R750&amp;""))&amp;"=",R$1007)),ISNUMBER(FIND(";"&amp;UPPER(TRIM(Datos!R750&amp;""))&amp;";",R$1007))),OR(UPPER(TRIM(Datos!R750&amp;""))="SÍ",UPPER(TRIM(Datos!R750&amp;""))="SI",UPPER(TRIM(Datos!R750&amp;""))="NO"),IF(ISNUMBER(Datos!R750),AND(OR(R$1005="",Datos!R750&gt;=R$1005),OR(R$1006="",Datos!R750&lt;=R$1006)),FALSE),TRUE))))</f>
        <v>0.0</v>
      </c>
      <c r="S750">
        <f>IF(Datos!S750="",0,IF(AND(S$1008&lt;&gt;"",Datos!S750=S$1008),0,IF(S$1004=0,0,1-CHOOSE(S$1004,IF(ISNUMBER(Datos!S750),AND(OR(S$1005="",Datos!S750&gt;=S$1005),OR(S$1006="",Datos!S750&lt;=S$1006)),FALSE),IF(ISNUMBER(Datos!S750),AND(Datos!S750=INT(Datos!S750),AND(OR(S$1005="",Datos!S750&gt;=S$1005),OR(S$1006="",Datos!S750&lt;=S$1006))),FALSE),OR(ISNUMBER(FIND(";"&amp;UPPER(TRIM(Datos!S750&amp;""))&amp;"=",S$1007)),ISNUMBER(FIND(";"&amp;UPPER(TRIM(Datos!S750&amp;""))&amp;";",S$1007))),OR(UPPER(TRIM(Datos!S750&amp;""))="SÍ",UPPER(TRIM(Datos!S750&amp;""))="SI",UPPER(TRIM(Datos!S750&amp;""))="NO"),IF(ISNUMBER(Datos!S750),AND(OR(S$1005="",Datos!S750&gt;=S$1005),OR(S$1006="",Datos!S750&lt;=S$1006)),FALSE),TRUE))))</f>
        <v>0.0</v>
      </c>
      <c r="T750">
        <f>IF(Datos!T750="",0,IF(AND(T$1008&lt;&gt;"",Datos!T750=T$1008),0,IF(T$1004=0,0,1-CHOOSE(T$1004,IF(ISNUMBER(Datos!T750),AND(OR(T$1005="",Datos!T750&gt;=T$1005),OR(T$1006="",Datos!T750&lt;=T$1006)),FALSE),IF(ISNUMBER(Datos!T750),AND(Datos!T750=INT(Datos!T750),AND(OR(T$1005="",Datos!T750&gt;=T$1005),OR(T$1006="",Datos!T750&lt;=T$1006))),FALSE),OR(ISNUMBER(FIND(";"&amp;UPPER(TRIM(Datos!T750&amp;""))&amp;"=",T$1007)),ISNUMBER(FIND(";"&amp;UPPER(TRIM(Datos!T750&amp;""))&amp;";",T$1007))),OR(UPPER(TRIM(Datos!T750&amp;""))="SÍ",UPPER(TRIM(Datos!T750&amp;""))="SI",UPPER(TRIM(Datos!T750&amp;""))="NO"),IF(ISNUMBER(Datos!T750),AND(OR(T$1005="",Datos!T750&gt;=T$1005),OR(T$1006="",Datos!T750&lt;=T$1006)),FALSE),TRUE))))</f>
        <v>0.0</v>
      </c>
      <c r="U750">
        <f>IF(Datos!U750="",0,IF(AND(U$1008&lt;&gt;"",Datos!U750=U$1008),0,IF(U$1004=0,0,1-CHOOSE(U$1004,IF(ISNUMBER(Datos!U750),AND(OR(U$1005="",Datos!U750&gt;=U$1005),OR(U$1006="",Datos!U750&lt;=U$1006)),FALSE),IF(ISNUMBER(Datos!U750),AND(Datos!U750=INT(Datos!U750),AND(OR(U$1005="",Datos!U750&gt;=U$1005),OR(U$1006="",Datos!U750&lt;=U$1006))),FALSE),OR(ISNUMBER(FIND(";"&amp;UPPER(TRIM(Datos!U750&amp;""))&amp;"=",U$1007)),ISNUMBER(FIND(";"&amp;UPPER(TRIM(Datos!U750&amp;""))&amp;";",U$1007))),OR(UPPER(TRIM(Datos!U750&amp;""))="SÍ",UPPER(TRIM(Datos!U750&amp;""))="SI",UPPER(TRIM(Datos!U750&amp;""))="NO"),IF(ISNUMBER(Datos!U750),AND(OR(U$1005="",Datos!U750&gt;=U$1005),OR(U$1006="",Datos!U750&lt;=U$1006)),FALSE),TRUE))))</f>
        <v>0.0</v>
      </c>
      <c r="V750">
        <f>IF(Datos!V750="",0,IF(AND(V$1008&lt;&gt;"",Datos!V750=V$1008),0,IF(V$1004=0,0,1-CHOOSE(V$1004,IF(ISNUMBER(Datos!V750),AND(OR(V$1005="",Datos!V750&gt;=V$1005),OR(V$1006="",Datos!V750&lt;=V$1006)),FALSE),IF(ISNUMBER(Datos!V750),AND(Datos!V750=INT(Datos!V750),AND(OR(V$1005="",Datos!V750&gt;=V$1005),OR(V$1006="",Datos!V750&lt;=V$1006))),FALSE),OR(ISNUMBER(FIND(";"&amp;UPPER(TRIM(Datos!V750&amp;""))&amp;"=",V$1007)),ISNUMBER(FIND(";"&amp;UPPER(TRIM(Datos!V750&amp;""))&amp;";",V$1007))),OR(UPPER(TRIM(Datos!V750&amp;""))="SÍ",UPPER(TRIM(Datos!V750&amp;""))="SI",UPPER(TRIM(Datos!V750&amp;""))="NO"),IF(ISNUMBER(Datos!V750),AND(OR(V$1005="",Datos!V750&gt;=V$1005),OR(V$1006="",Datos!V750&lt;=V$1006)),FALSE),TRUE))))</f>
        <v>0.0</v>
      </c>
      <c r="W750">
        <f>IF(Datos!W750="",0,IF(AND(W$1008&lt;&gt;"",Datos!W750=W$1008),0,IF(W$1004=0,0,1-CHOOSE(W$1004,IF(ISNUMBER(Datos!W750),AND(OR(W$1005="",Datos!W750&gt;=W$1005),OR(W$1006="",Datos!W750&lt;=W$1006)),FALSE),IF(ISNUMBER(Datos!W750),AND(Datos!W750=INT(Datos!W750),AND(OR(W$1005="",Datos!W750&gt;=W$1005),OR(W$1006="",Datos!W750&lt;=W$1006))),FALSE),OR(ISNUMBER(FIND(";"&amp;UPPER(TRIM(Datos!W750&amp;""))&amp;"=",W$1007)),ISNUMBER(FIND(";"&amp;UPPER(TRIM(Datos!W750&amp;""))&amp;";",W$1007))),OR(UPPER(TRIM(Datos!W750&amp;""))="SÍ",UPPER(TRIM(Datos!W750&amp;""))="SI",UPPER(TRIM(Datos!W750&amp;""))="NO"),IF(ISNUMBER(Datos!W750),AND(OR(W$1005="",Datos!W750&gt;=W$1005),OR(W$1006="",Datos!W750&lt;=W$1006)),FALSE),TRUE))))</f>
        <v>0.0</v>
      </c>
      <c r="X750">
        <f>IF(Datos!X750="",0,IF(AND(X$1008&lt;&gt;"",Datos!X750=X$1008),0,IF(X$1004=0,0,1-CHOOSE(X$1004,IF(ISNUMBER(Datos!X750),AND(OR(X$1005="",Datos!X750&gt;=X$1005),OR(X$1006="",Datos!X750&lt;=X$1006)),FALSE),IF(ISNUMBER(Datos!X750),AND(Datos!X750=INT(Datos!X750),AND(OR(X$1005="",Datos!X750&gt;=X$1005),OR(X$1006="",Datos!X750&lt;=X$1006))),FALSE),OR(ISNUMBER(FIND(";"&amp;UPPER(TRIM(Datos!X750&amp;""))&amp;"=",X$1007)),ISNUMBER(FIND(";"&amp;UPPER(TRIM(Datos!X750&amp;""))&amp;";",X$1007))),OR(UPPER(TRIM(Datos!X750&amp;""))="SÍ",UPPER(TRIM(Datos!X750&amp;""))="SI",UPPER(TRIM(Datos!X750&amp;""))="NO"),IF(ISNUMBER(Datos!X750),AND(OR(X$1005="",Datos!X750&gt;=X$1005),OR(X$1006="",Datos!X750&lt;=X$1006)),FALSE),TRUE))))</f>
        <v>0.0</v>
      </c>
      <c r="Y750">
        <f>IF(Datos!Y750="",0,IF(AND(Y$1008&lt;&gt;"",Datos!Y750=Y$1008),0,IF(Y$1004=0,0,1-CHOOSE(Y$1004,IF(ISNUMBER(Datos!Y750),AND(OR(Y$1005="",Datos!Y750&gt;=Y$1005),OR(Y$1006="",Datos!Y750&lt;=Y$1006)),FALSE),IF(ISNUMBER(Datos!Y750),AND(Datos!Y750=INT(Datos!Y750),AND(OR(Y$1005="",Datos!Y750&gt;=Y$1005),OR(Y$1006="",Datos!Y750&lt;=Y$1006))),FALSE),OR(ISNUMBER(FIND(";"&amp;UPPER(TRIM(Datos!Y750&amp;""))&amp;"=",Y$1007)),ISNUMBER(FIND(";"&amp;UPPER(TRIM(Datos!Y750&amp;""))&amp;";",Y$1007))),OR(UPPER(TRIM(Datos!Y750&amp;""))="SÍ",UPPER(TRIM(Datos!Y750&amp;""))="SI",UPPER(TRIM(Datos!Y750&amp;""))="NO"),IF(ISNUMBER(Datos!Y750),AND(OR(Y$1005="",Datos!Y750&gt;=Y$1005),OR(Y$1006="",Datos!Y750&lt;=Y$1006)),FALSE),TRUE))))</f>
        <v>0.0</v>
      </c>
      <c r="Z750">
        <f>IF(Datos!Z750="",0,IF(AND(Z$1008&lt;&gt;"",Datos!Z750=Z$1008),0,IF(Z$1004=0,0,1-CHOOSE(Z$1004,IF(ISNUMBER(Datos!Z750),AND(OR(Z$1005="",Datos!Z750&gt;=Z$1005),OR(Z$1006="",Datos!Z750&lt;=Z$1006)),FALSE),IF(ISNUMBER(Datos!Z750),AND(Datos!Z750=INT(Datos!Z750),AND(OR(Z$1005="",Datos!Z750&gt;=Z$1005),OR(Z$1006="",Datos!Z750&lt;=Z$1006))),FALSE),OR(ISNUMBER(FIND(";"&amp;UPPER(TRIM(Datos!Z750&amp;""))&amp;"=",Z$1007)),ISNUMBER(FIND(";"&amp;UPPER(TRIM(Datos!Z750&amp;""))&amp;";",Z$1007))),OR(UPPER(TRIM(Datos!Z750&amp;""))="SÍ",UPPER(TRIM(Datos!Z750&amp;""))="SI",UPPER(TRIM(Datos!Z750&amp;""))="NO"),IF(ISNUMBER(Datos!Z750),AND(OR(Z$1005="",Datos!Z750&gt;=Z$1005),OR(Z$1006="",Datos!Z750&lt;=Z$1006)),FALSE),TRUE))))</f>
        <v>0.0</v>
      </c>
      <c r="AA750">
        <f>IF(Datos!AA750="",0,IF(AND(AA$1008&lt;&gt;"",Datos!AA750=AA$1008),0,IF(AA$1004=0,0,1-CHOOSE(AA$1004,IF(ISNUMBER(Datos!AA750),AND(OR(AA$1005="",Datos!AA750&gt;=AA$1005),OR(AA$1006="",Datos!AA750&lt;=AA$1006)),FALSE),IF(ISNUMBER(Datos!AA750),AND(Datos!AA750=INT(Datos!AA750),AND(OR(AA$1005="",Datos!AA750&gt;=AA$1005),OR(AA$1006="",Datos!AA750&lt;=AA$1006))),FALSE),OR(ISNUMBER(FIND(";"&amp;UPPER(TRIM(Datos!AA750&amp;""))&amp;"=",AA$1007)),ISNUMBER(FIND(";"&amp;UPPER(TRIM(Datos!AA750&amp;""))&amp;";",AA$1007))),OR(UPPER(TRIM(Datos!AA750&amp;""))="SÍ",UPPER(TRIM(Datos!AA750&amp;""))="SI",UPPER(TRIM(Datos!AA750&amp;""))="NO"),IF(ISNUMBER(Datos!AA750),AND(OR(AA$1005="",Datos!AA750&gt;=AA$1005),OR(AA$1006="",Datos!AA750&lt;=AA$1006)),FALSE),TRUE))))</f>
        <v>0.0</v>
      </c>
      <c r="AB750">
        <f>IF(Datos!AB750="",0,IF(AND(AB$1008&lt;&gt;"",Datos!AB750=AB$1008),0,IF(AB$1004=0,0,1-CHOOSE(AB$1004,IF(ISNUMBER(Datos!AB750),AND(OR(AB$1005="",Datos!AB750&gt;=AB$1005),OR(AB$1006="",Datos!AB750&lt;=AB$1006)),FALSE),IF(ISNUMBER(Datos!AB750),AND(Datos!AB750=INT(Datos!AB750),AND(OR(AB$1005="",Datos!AB750&gt;=AB$1005),OR(AB$1006="",Datos!AB750&lt;=AB$1006))),FALSE),OR(ISNUMBER(FIND(";"&amp;UPPER(TRIM(Datos!AB750&amp;""))&amp;"=",AB$1007)),ISNUMBER(FIND(";"&amp;UPPER(TRIM(Datos!AB750&amp;""))&amp;";",AB$1007))),OR(UPPER(TRIM(Datos!AB750&amp;""))="SÍ",UPPER(TRIM(Datos!AB750&amp;""))="SI",UPPER(TRIM(Datos!AB750&amp;""))="NO"),IF(ISNUMBER(Datos!AB750),AND(OR(AB$1005="",Datos!AB750&gt;=AB$1005),OR(AB$1006="",Datos!AB750&lt;=AB$1006)),FALSE),TRUE))))</f>
        <v>0.0</v>
      </c>
      <c r="AC750">
        <f>IF(Datos!AC750="",0,IF(AND(AC$1008&lt;&gt;"",Datos!AC750=AC$1008),0,IF(AC$1004=0,0,1-CHOOSE(AC$1004,IF(ISNUMBER(Datos!AC750),AND(OR(AC$1005="",Datos!AC750&gt;=AC$1005),OR(AC$1006="",Datos!AC750&lt;=AC$1006)),FALSE),IF(ISNUMBER(Datos!AC750),AND(Datos!AC750=INT(Datos!AC750),AND(OR(AC$1005="",Datos!AC750&gt;=AC$1005),OR(AC$1006="",Datos!AC750&lt;=AC$1006))),FALSE),OR(ISNUMBER(FIND(";"&amp;UPPER(TRIM(Datos!AC750&amp;""))&amp;"=",AC$1007)),ISNUMBER(FIND(";"&amp;UPPER(TRIM(Datos!AC750&amp;""))&amp;";",AC$1007))),OR(UPPER(TRIM(Datos!AC750&amp;""))="SÍ",UPPER(TRIM(Datos!AC750&amp;""))="SI",UPPER(TRIM(Datos!AC750&amp;""))="NO"),IF(ISNUMBER(Datos!AC750),AND(OR(AC$1005="",Datos!AC750&gt;=AC$1005),OR(AC$1006="",Datos!AC750&lt;=AC$1006)),FALSE),TRUE))))</f>
        <v>0.0</v>
      </c>
      <c r="AD750">
        <f>IF(Datos!AD750="",0,IF(AND(AD$1008&lt;&gt;"",Datos!AD750=AD$1008),0,IF(AD$1004=0,0,1-CHOOSE(AD$1004,IF(ISNUMBER(Datos!AD750),AND(OR(AD$1005="",Datos!AD750&gt;=AD$1005),OR(AD$1006="",Datos!AD750&lt;=AD$1006)),FALSE),IF(ISNUMBER(Datos!AD750),AND(Datos!AD750=INT(Datos!AD750),AND(OR(AD$1005="",Datos!AD750&gt;=AD$1005),OR(AD$1006="",Datos!AD750&lt;=AD$1006))),FALSE),OR(ISNUMBER(FIND(";"&amp;UPPER(TRIM(Datos!AD750&amp;""))&amp;"=",AD$1007)),ISNUMBER(FIND(";"&amp;UPPER(TRIM(Datos!AD750&amp;""))&amp;";",AD$1007))),OR(UPPER(TRIM(Datos!AD750&amp;""))="SÍ",UPPER(TRIM(Datos!AD750&amp;""))="SI",UPPER(TRIM(Datos!AD750&amp;""))="NO"),IF(ISNUMBER(Datos!AD750),AND(OR(AD$1005="",Datos!AD750&gt;=AD$1005),OR(AD$1006="",Datos!AD750&lt;=AD$1006)),FALSE),TRUE))))</f>
        <v>0.0</v>
      </c>
      <c r="AE750">
        <f>IF(Datos!AE750="",0,IF(AND(AE$1008&lt;&gt;"",Datos!AE750=AE$1008),0,IF(AE$1004=0,0,1-CHOOSE(AE$1004,IF(ISNUMBER(Datos!AE750),AND(OR(AE$1005="",Datos!AE750&gt;=AE$1005),OR(AE$1006="",Datos!AE750&lt;=AE$1006)),FALSE),IF(ISNUMBER(Datos!AE750),AND(Datos!AE750=INT(Datos!AE750),AND(OR(AE$1005="",Datos!AE750&gt;=AE$1005),OR(AE$1006="",Datos!AE750&lt;=AE$1006))),FALSE),OR(ISNUMBER(FIND(";"&amp;UPPER(TRIM(Datos!AE750&amp;""))&amp;"=",AE$1007)),ISNUMBER(FIND(";"&amp;UPPER(TRIM(Datos!AE750&amp;""))&amp;";",AE$1007))),OR(UPPER(TRIM(Datos!AE750&amp;""))="SÍ",UPPER(TRIM(Datos!AE750&amp;""))="SI",UPPER(TRIM(Datos!AE750&amp;""))="NO"),IF(ISNUMBER(Datos!AE750),AND(OR(AE$1005="",Datos!AE750&gt;=AE$1005),OR(AE$1006="",Datos!AE750&lt;=AE$1006)),FALSE),TRUE))))</f>
        <v>0.0</v>
      </c>
    </row>
    <row r="751" spans="2:31">
      <c r="B751">
        <f>IF(Datos!B751="",0,IF(AND(B$1008&lt;&gt;"",Datos!B751=B$1008),0,IF(B$1004=0,0,1-CHOOSE(B$1004,IF(ISNUMBER(Datos!B751),AND(OR(B$1005="",Datos!B751&gt;=B$1005),OR(B$1006="",Datos!B751&lt;=B$1006)),FALSE),IF(ISNUMBER(Datos!B751),AND(Datos!B751=INT(Datos!B751),AND(OR(B$1005="",Datos!B751&gt;=B$1005),OR(B$1006="",Datos!B751&lt;=B$1006))),FALSE),OR(ISNUMBER(FIND(";"&amp;UPPER(TRIM(Datos!B751&amp;""))&amp;"=",B$1007)),ISNUMBER(FIND(";"&amp;UPPER(TRIM(Datos!B751&amp;""))&amp;";",B$1007))),OR(UPPER(TRIM(Datos!B751&amp;""))="SÍ",UPPER(TRIM(Datos!B751&amp;""))="SI",UPPER(TRIM(Datos!B751&amp;""))="NO"),IF(ISNUMBER(Datos!B751),AND(OR(B$1005="",Datos!B751&gt;=B$1005),OR(B$1006="",Datos!B751&lt;=B$1006)),FALSE),TRUE))))</f>
        <v>0.0</v>
      </c>
      <c r="C751">
        <f>IF(Datos!C751="",0,IF(AND(C$1008&lt;&gt;"",Datos!C751=C$1008),0,IF(C$1004=0,0,1-CHOOSE(C$1004,IF(ISNUMBER(Datos!C751),AND(OR(C$1005="",Datos!C751&gt;=C$1005),OR(C$1006="",Datos!C751&lt;=C$1006)),FALSE),IF(ISNUMBER(Datos!C751),AND(Datos!C751=INT(Datos!C751),AND(OR(C$1005="",Datos!C751&gt;=C$1005),OR(C$1006="",Datos!C751&lt;=C$1006))),FALSE),OR(ISNUMBER(FIND(";"&amp;UPPER(TRIM(Datos!C751&amp;""))&amp;"=",C$1007)),ISNUMBER(FIND(";"&amp;UPPER(TRIM(Datos!C751&amp;""))&amp;";",C$1007))),OR(UPPER(TRIM(Datos!C751&amp;""))="SÍ",UPPER(TRIM(Datos!C751&amp;""))="SI",UPPER(TRIM(Datos!C751&amp;""))="NO"),IF(ISNUMBER(Datos!C751),AND(OR(C$1005="",Datos!C751&gt;=C$1005),OR(C$1006="",Datos!C751&lt;=C$1006)),FALSE),TRUE))))</f>
        <v>0.0</v>
      </c>
      <c r="D751">
        <f>IF(Datos!D751="",0,IF(AND(D$1008&lt;&gt;"",Datos!D751=D$1008),0,IF(D$1004=0,0,1-CHOOSE(D$1004,IF(ISNUMBER(Datos!D751),AND(OR(D$1005="",Datos!D751&gt;=D$1005),OR(D$1006="",Datos!D751&lt;=D$1006)),FALSE),IF(ISNUMBER(Datos!D751),AND(Datos!D751=INT(Datos!D751),AND(OR(D$1005="",Datos!D751&gt;=D$1005),OR(D$1006="",Datos!D751&lt;=D$1006))),FALSE),OR(ISNUMBER(FIND(";"&amp;UPPER(TRIM(Datos!D751&amp;""))&amp;"=",D$1007)),ISNUMBER(FIND(";"&amp;UPPER(TRIM(Datos!D751&amp;""))&amp;";",D$1007))),OR(UPPER(TRIM(Datos!D751&amp;""))="SÍ",UPPER(TRIM(Datos!D751&amp;""))="SI",UPPER(TRIM(Datos!D751&amp;""))="NO"),IF(ISNUMBER(Datos!D751),AND(OR(D$1005="",Datos!D751&gt;=D$1005),OR(D$1006="",Datos!D751&lt;=D$1006)),FALSE),TRUE))))</f>
        <v>0.0</v>
      </c>
      <c r="E751">
        <f>IF(Datos!E751="",0,IF(AND(E$1008&lt;&gt;"",Datos!E751=E$1008),0,IF(E$1004=0,0,1-CHOOSE(E$1004,IF(ISNUMBER(Datos!E751),AND(OR(E$1005="",Datos!E751&gt;=E$1005),OR(E$1006="",Datos!E751&lt;=E$1006)),FALSE),IF(ISNUMBER(Datos!E751),AND(Datos!E751=INT(Datos!E751),AND(OR(E$1005="",Datos!E751&gt;=E$1005),OR(E$1006="",Datos!E751&lt;=E$1006))),FALSE),OR(ISNUMBER(FIND(";"&amp;UPPER(TRIM(Datos!E751&amp;""))&amp;"=",E$1007)),ISNUMBER(FIND(";"&amp;UPPER(TRIM(Datos!E751&amp;""))&amp;";",E$1007))),OR(UPPER(TRIM(Datos!E751&amp;""))="SÍ",UPPER(TRIM(Datos!E751&amp;""))="SI",UPPER(TRIM(Datos!E751&amp;""))="NO"),IF(ISNUMBER(Datos!E751),AND(OR(E$1005="",Datos!E751&gt;=E$1005),OR(E$1006="",Datos!E751&lt;=E$1006)),FALSE),TRUE))))</f>
        <v>0.0</v>
      </c>
      <c r="F751">
        <f>IF(Datos!F751="",0,IF(AND(F$1008&lt;&gt;"",Datos!F751=F$1008),0,IF(F$1004=0,0,1-CHOOSE(F$1004,IF(ISNUMBER(Datos!F751),AND(OR(F$1005="",Datos!F751&gt;=F$1005),OR(F$1006="",Datos!F751&lt;=F$1006)),FALSE),IF(ISNUMBER(Datos!F751),AND(Datos!F751=INT(Datos!F751),AND(OR(F$1005="",Datos!F751&gt;=F$1005),OR(F$1006="",Datos!F751&lt;=F$1006))),FALSE),OR(ISNUMBER(FIND(";"&amp;UPPER(TRIM(Datos!F751&amp;""))&amp;"=",F$1007)),ISNUMBER(FIND(";"&amp;UPPER(TRIM(Datos!F751&amp;""))&amp;";",F$1007))),OR(UPPER(TRIM(Datos!F751&amp;""))="SÍ",UPPER(TRIM(Datos!F751&amp;""))="SI",UPPER(TRIM(Datos!F751&amp;""))="NO"),IF(ISNUMBER(Datos!F751),AND(OR(F$1005="",Datos!F751&gt;=F$1005),OR(F$1006="",Datos!F751&lt;=F$1006)),FALSE),TRUE))))</f>
        <v>0.0</v>
      </c>
      <c r="G751">
        <f>IF(Datos!G751="",0,IF(AND(G$1008&lt;&gt;"",Datos!G751=G$1008),0,IF(G$1004=0,0,1-CHOOSE(G$1004,IF(ISNUMBER(Datos!G751),AND(OR(G$1005="",Datos!G751&gt;=G$1005),OR(G$1006="",Datos!G751&lt;=G$1006)),FALSE),IF(ISNUMBER(Datos!G751),AND(Datos!G751=INT(Datos!G751),AND(OR(G$1005="",Datos!G751&gt;=G$1005),OR(G$1006="",Datos!G751&lt;=G$1006))),FALSE),OR(ISNUMBER(FIND(";"&amp;UPPER(TRIM(Datos!G751&amp;""))&amp;"=",G$1007)),ISNUMBER(FIND(";"&amp;UPPER(TRIM(Datos!G751&amp;""))&amp;";",G$1007))),OR(UPPER(TRIM(Datos!G751&amp;""))="SÍ",UPPER(TRIM(Datos!G751&amp;""))="SI",UPPER(TRIM(Datos!G751&amp;""))="NO"),IF(ISNUMBER(Datos!G751),AND(OR(G$1005="",Datos!G751&gt;=G$1005),OR(G$1006="",Datos!G751&lt;=G$1006)),FALSE),TRUE))))</f>
        <v>0.0</v>
      </c>
      <c r="H751">
        <f>IF(Datos!H751="",0,IF(AND(H$1008&lt;&gt;"",Datos!H751=H$1008),0,IF(H$1004=0,0,1-CHOOSE(H$1004,IF(ISNUMBER(Datos!H751),AND(OR(H$1005="",Datos!H751&gt;=H$1005),OR(H$1006="",Datos!H751&lt;=H$1006)),FALSE),IF(ISNUMBER(Datos!H751),AND(Datos!H751=INT(Datos!H751),AND(OR(H$1005="",Datos!H751&gt;=H$1005),OR(H$1006="",Datos!H751&lt;=H$1006))),FALSE),OR(ISNUMBER(FIND(";"&amp;UPPER(TRIM(Datos!H751&amp;""))&amp;"=",H$1007)),ISNUMBER(FIND(";"&amp;UPPER(TRIM(Datos!H751&amp;""))&amp;";",H$1007))),OR(UPPER(TRIM(Datos!H751&amp;""))="SÍ",UPPER(TRIM(Datos!H751&amp;""))="SI",UPPER(TRIM(Datos!H751&amp;""))="NO"),IF(ISNUMBER(Datos!H751),AND(OR(H$1005="",Datos!H751&gt;=H$1005),OR(H$1006="",Datos!H751&lt;=H$1006)),FALSE),TRUE))))</f>
        <v>0.0</v>
      </c>
      <c r="I751">
        <f>IF(Datos!I751="",0,IF(AND(I$1008&lt;&gt;"",Datos!I751=I$1008),0,IF(I$1004=0,0,1-CHOOSE(I$1004,IF(ISNUMBER(Datos!I751),AND(OR(I$1005="",Datos!I751&gt;=I$1005),OR(I$1006="",Datos!I751&lt;=I$1006)),FALSE),IF(ISNUMBER(Datos!I751),AND(Datos!I751=INT(Datos!I751),AND(OR(I$1005="",Datos!I751&gt;=I$1005),OR(I$1006="",Datos!I751&lt;=I$1006))),FALSE),OR(ISNUMBER(FIND(";"&amp;UPPER(TRIM(Datos!I751&amp;""))&amp;"=",I$1007)),ISNUMBER(FIND(";"&amp;UPPER(TRIM(Datos!I751&amp;""))&amp;";",I$1007))),OR(UPPER(TRIM(Datos!I751&amp;""))="SÍ",UPPER(TRIM(Datos!I751&amp;""))="SI",UPPER(TRIM(Datos!I751&amp;""))="NO"),IF(ISNUMBER(Datos!I751),AND(OR(I$1005="",Datos!I751&gt;=I$1005),OR(I$1006="",Datos!I751&lt;=I$1006)),FALSE),TRUE))))</f>
        <v>0.0</v>
      </c>
      <c r="J751">
        <f>IF(Datos!J751="",0,IF(AND(J$1008&lt;&gt;"",Datos!J751=J$1008),0,IF(J$1004=0,0,1-CHOOSE(J$1004,IF(ISNUMBER(Datos!J751),AND(OR(J$1005="",Datos!J751&gt;=J$1005),OR(J$1006="",Datos!J751&lt;=J$1006)),FALSE),IF(ISNUMBER(Datos!J751),AND(Datos!J751=INT(Datos!J751),AND(OR(J$1005="",Datos!J751&gt;=J$1005),OR(J$1006="",Datos!J751&lt;=J$1006))),FALSE),OR(ISNUMBER(FIND(";"&amp;UPPER(TRIM(Datos!J751&amp;""))&amp;"=",J$1007)),ISNUMBER(FIND(";"&amp;UPPER(TRIM(Datos!J751&amp;""))&amp;";",J$1007))),OR(UPPER(TRIM(Datos!J751&amp;""))="SÍ",UPPER(TRIM(Datos!J751&amp;""))="SI",UPPER(TRIM(Datos!J751&amp;""))="NO"),IF(ISNUMBER(Datos!J751),AND(OR(J$1005="",Datos!J751&gt;=J$1005),OR(J$1006="",Datos!J751&lt;=J$1006)),FALSE),TRUE))))</f>
        <v>0.0</v>
      </c>
      <c r="K751">
        <f>IF(Datos!K751="",0,IF(AND(K$1008&lt;&gt;"",Datos!K751=K$1008),0,IF(K$1004=0,0,1-CHOOSE(K$1004,IF(ISNUMBER(Datos!K751),AND(OR(K$1005="",Datos!K751&gt;=K$1005),OR(K$1006="",Datos!K751&lt;=K$1006)),FALSE),IF(ISNUMBER(Datos!K751),AND(Datos!K751=INT(Datos!K751),AND(OR(K$1005="",Datos!K751&gt;=K$1005),OR(K$1006="",Datos!K751&lt;=K$1006))),FALSE),OR(ISNUMBER(FIND(";"&amp;UPPER(TRIM(Datos!K751&amp;""))&amp;"=",K$1007)),ISNUMBER(FIND(";"&amp;UPPER(TRIM(Datos!K751&amp;""))&amp;";",K$1007))),OR(UPPER(TRIM(Datos!K751&amp;""))="SÍ",UPPER(TRIM(Datos!K751&amp;""))="SI",UPPER(TRIM(Datos!K751&amp;""))="NO"),IF(ISNUMBER(Datos!K751),AND(OR(K$1005="",Datos!K751&gt;=K$1005),OR(K$1006="",Datos!K751&lt;=K$1006)),FALSE),TRUE))))</f>
        <v>0.0</v>
      </c>
      <c r="L751">
        <f>IF(Datos!L751="",0,IF(AND(L$1008&lt;&gt;"",Datos!L751=L$1008),0,IF(L$1004=0,0,1-CHOOSE(L$1004,IF(ISNUMBER(Datos!L751),AND(OR(L$1005="",Datos!L751&gt;=L$1005),OR(L$1006="",Datos!L751&lt;=L$1006)),FALSE),IF(ISNUMBER(Datos!L751),AND(Datos!L751=INT(Datos!L751),AND(OR(L$1005="",Datos!L751&gt;=L$1005),OR(L$1006="",Datos!L751&lt;=L$1006))),FALSE),OR(ISNUMBER(FIND(";"&amp;UPPER(TRIM(Datos!L751&amp;""))&amp;"=",L$1007)),ISNUMBER(FIND(";"&amp;UPPER(TRIM(Datos!L751&amp;""))&amp;";",L$1007))),OR(UPPER(TRIM(Datos!L751&amp;""))="SÍ",UPPER(TRIM(Datos!L751&amp;""))="SI",UPPER(TRIM(Datos!L751&amp;""))="NO"),IF(ISNUMBER(Datos!L751),AND(OR(L$1005="",Datos!L751&gt;=L$1005),OR(L$1006="",Datos!L751&lt;=L$1006)),FALSE),TRUE))))</f>
        <v>0.0</v>
      </c>
      <c r="M751">
        <f>IF(Datos!M751="",0,IF(AND(M$1008&lt;&gt;"",Datos!M751=M$1008),0,IF(M$1004=0,0,1-CHOOSE(M$1004,IF(ISNUMBER(Datos!M751),AND(OR(M$1005="",Datos!M751&gt;=M$1005),OR(M$1006="",Datos!M751&lt;=M$1006)),FALSE),IF(ISNUMBER(Datos!M751),AND(Datos!M751=INT(Datos!M751),AND(OR(M$1005="",Datos!M751&gt;=M$1005),OR(M$1006="",Datos!M751&lt;=M$1006))),FALSE),OR(ISNUMBER(FIND(";"&amp;UPPER(TRIM(Datos!M751&amp;""))&amp;"=",M$1007)),ISNUMBER(FIND(";"&amp;UPPER(TRIM(Datos!M751&amp;""))&amp;";",M$1007))),OR(UPPER(TRIM(Datos!M751&amp;""))="SÍ",UPPER(TRIM(Datos!M751&amp;""))="SI",UPPER(TRIM(Datos!M751&amp;""))="NO"),IF(ISNUMBER(Datos!M751),AND(OR(M$1005="",Datos!M751&gt;=M$1005),OR(M$1006="",Datos!M751&lt;=M$1006)),FALSE),TRUE))))</f>
        <v>0.0</v>
      </c>
      <c r="N751">
        <f>IF(Datos!N751="",0,IF(AND(N$1008&lt;&gt;"",Datos!N751=N$1008),0,IF(N$1004=0,0,1-CHOOSE(N$1004,IF(ISNUMBER(Datos!N751),AND(OR(N$1005="",Datos!N751&gt;=N$1005),OR(N$1006="",Datos!N751&lt;=N$1006)),FALSE),IF(ISNUMBER(Datos!N751),AND(Datos!N751=INT(Datos!N751),AND(OR(N$1005="",Datos!N751&gt;=N$1005),OR(N$1006="",Datos!N751&lt;=N$1006))),FALSE),OR(ISNUMBER(FIND(";"&amp;UPPER(TRIM(Datos!N751&amp;""))&amp;"=",N$1007)),ISNUMBER(FIND(";"&amp;UPPER(TRIM(Datos!N751&amp;""))&amp;";",N$1007))),OR(UPPER(TRIM(Datos!N751&amp;""))="SÍ",UPPER(TRIM(Datos!N751&amp;""))="SI",UPPER(TRIM(Datos!N751&amp;""))="NO"),IF(ISNUMBER(Datos!N751),AND(OR(N$1005="",Datos!N751&gt;=N$1005),OR(N$1006="",Datos!N751&lt;=N$1006)),FALSE),TRUE))))</f>
        <v>0.0</v>
      </c>
      <c r="O751">
        <f>IF(Datos!O751="",0,IF(AND(O$1008&lt;&gt;"",Datos!O751=O$1008),0,IF(O$1004=0,0,1-CHOOSE(O$1004,IF(ISNUMBER(Datos!O751),AND(OR(O$1005="",Datos!O751&gt;=O$1005),OR(O$1006="",Datos!O751&lt;=O$1006)),FALSE),IF(ISNUMBER(Datos!O751),AND(Datos!O751=INT(Datos!O751),AND(OR(O$1005="",Datos!O751&gt;=O$1005),OR(O$1006="",Datos!O751&lt;=O$1006))),FALSE),OR(ISNUMBER(FIND(";"&amp;UPPER(TRIM(Datos!O751&amp;""))&amp;"=",O$1007)),ISNUMBER(FIND(";"&amp;UPPER(TRIM(Datos!O751&amp;""))&amp;";",O$1007))),OR(UPPER(TRIM(Datos!O751&amp;""))="SÍ",UPPER(TRIM(Datos!O751&amp;""))="SI",UPPER(TRIM(Datos!O751&amp;""))="NO"),IF(ISNUMBER(Datos!O751),AND(OR(O$1005="",Datos!O751&gt;=O$1005),OR(O$1006="",Datos!O751&lt;=O$1006)),FALSE),TRUE))))</f>
        <v>0.0</v>
      </c>
      <c r="P751">
        <f>IF(Datos!P751="",0,IF(AND(P$1008&lt;&gt;"",Datos!P751=P$1008),0,IF(P$1004=0,0,1-CHOOSE(P$1004,IF(ISNUMBER(Datos!P751),AND(OR(P$1005="",Datos!P751&gt;=P$1005),OR(P$1006="",Datos!P751&lt;=P$1006)),FALSE),IF(ISNUMBER(Datos!P751),AND(Datos!P751=INT(Datos!P751),AND(OR(P$1005="",Datos!P751&gt;=P$1005),OR(P$1006="",Datos!P751&lt;=P$1006))),FALSE),OR(ISNUMBER(FIND(";"&amp;UPPER(TRIM(Datos!P751&amp;""))&amp;"=",P$1007)),ISNUMBER(FIND(";"&amp;UPPER(TRIM(Datos!P751&amp;""))&amp;";",P$1007))),OR(UPPER(TRIM(Datos!P751&amp;""))="SÍ",UPPER(TRIM(Datos!P751&amp;""))="SI",UPPER(TRIM(Datos!P751&amp;""))="NO"),IF(ISNUMBER(Datos!P751),AND(OR(P$1005="",Datos!P751&gt;=P$1005),OR(P$1006="",Datos!P751&lt;=P$1006)),FALSE),TRUE))))</f>
        <v>0.0</v>
      </c>
      <c r="Q751">
        <f>IF(Datos!Q751="",0,IF(AND(Q$1008&lt;&gt;"",Datos!Q751=Q$1008),0,IF(Q$1004=0,0,1-CHOOSE(Q$1004,IF(ISNUMBER(Datos!Q751),AND(OR(Q$1005="",Datos!Q751&gt;=Q$1005),OR(Q$1006="",Datos!Q751&lt;=Q$1006)),FALSE),IF(ISNUMBER(Datos!Q751),AND(Datos!Q751=INT(Datos!Q751),AND(OR(Q$1005="",Datos!Q751&gt;=Q$1005),OR(Q$1006="",Datos!Q751&lt;=Q$1006))),FALSE),OR(ISNUMBER(FIND(";"&amp;UPPER(TRIM(Datos!Q751&amp;""))&amp;"=",Q$1007)),ISNUMBER(FIND(";"&amp;UPPER(TRIM(Datos!Q751&amp;""))&amp;";",Q$1007))),OR(UPPER(TRIM(Datos!Q751&amp;""))="SÍ",UPPER(TRIM(Datos!Q751&amp;""))="SI",UPPER(TRIM(Datos!Q751&amp;""))="NO"),IF(ISNUMBER(Datos!Q751),AND(OR(Q$1005="",Datos!Q751&gt;=Q$1005),OR(Q$1006="",Datos!Q751&lt;=Q$1006)),FALSE),TRUE))))</f>
        <v>0.0</v>
      </c>
      <c r="R751">
        <f>IF(Datos!R751="",0,IF(AND(R$1008&lt;&gt;"",Datos!R751=R$1008),0,IF(R$1004=0,0,1-CHOOSE(R$1004,IF(ISNUMBER(Datos!R751),AND(OR(R$1005="",Datos!R751&gt;=R$1005),OR(R$1006="",Datos!R751&lt;=R$1006)),FALSE),IF(ISNUMBER(Datos!R751),AND(Datos!R751=INT(Datos!R751),AND(OR(R$1005="",Datos!R751&gt;=R$1005),OR(R$1006="",Datos!R751&lt;=R$1006))),FALSE),OR(ISNUMBER(FIND(";"&amp;UPPER(TRIM(Datos!R751&amp;""))&amp;"=",R$1007)),ISNUMBER(FIND(";"&amp;UPPER(TRIM(Datos!R751&amp;""))&amp;";",R$1007))),OR(UPPER(TRIM(Datos!R751&amp;""))="SÍ",UPPER(TRIM(Datos!R751&amp;""))="SI",UPPER(TRIM(Datos!R751&amp;""))="NO"),IF(ISNUMBER(Datos!R751),AND(OR(R$1005="",Datos!R751&gt;=R$1005),OR(R$1006="",Datos!R751&lt;=R$1006)),FALSE),TRUE))))</f>
        <v>0.0</v>
      </c>
      <c r="S751">
        <f>IF(Datos!S751="",0,IF(AND(S$1008&lt;&gt;"",Datos!S751=S$1008),0,IF(S$1004=0,0,1-CHOOSE(S$1004,IF(ISNUMBER(Datos!S751),AND(OR(S$1005="",Datos!S751&gt;=S$1005),OR(S$1006="",Datos!S751&lt;=S$1006)),FALSE),IF(ISNUMBER(Datos!S751),AND(Datos!S751=INT(Datos!S751),AND(OR(S$1005="",Datos!S751&gt;=S$1005),OR(S$1006="",Datos!S751&lt;=S$1006))),FALSE),OR(ISNUMBER(FIND(";"&amp;UPPER(TRIM(Datos!S751&amp;""))&amp;"=",S$1007)),ISNUMBER(FIND(";"&amp;UPPER(TRIM(Datos!S751&amp;""))&amp;";",S$1007))),OR(UPPER(TRIM(Datos!S751&amp;""))="SÍ",UPPER(TRIM(Datos!S751&amp;""))="SI",UPPER(TRIM(Datos!S751&amp;""))="NO"),IF(ISNUMBER(Datos!S751),AND(OR(S$1005="",Datos!S751&gt;=S$1005),OR(S$1006="",Datos!S751&lt;=S$1006)),FALSE),TRUE))))</f>
        <v>0.0</v>
      </c>
      <c r="T751">
        <f>IF(Datos!T751="",0,IF(AND(T$1008&lt;&gt;"",Datos!T751=T$1008),0,IF(T$1004=0,0,1-CHOOSE(T$1004,IF(ISNUMBER(Datos!T751),AND(OR(T$1005="",Datos!T751&gt;=T$1005),OR(T$1006="",Datos!T751&lt;=T$1006)),FALSE),IF(ISNUMBER(Datos!T751),AND(Datos!T751=INT(Datos!T751),AND(OR(T$1005="",Datos!T751&gt;=T$1005),OR(T$1006="",Datos!T751&lt;=T$1006))),FALSE),OR(ISNUMBER(FIND(";"&amp;UPPER(TRIM(Datos!T751&amp;""))&amp;"=",T$1007)),ISNUMBER(FIND(";"&amp;UPPER(TRIM(Datos!T751&amp;""))&amp;";",T$1007))),OR(UPPER(TRIM(Datos!T751&amp;""))="SÍ",UPPER(TRIM(Datos!T751&amp;""))="SI",UPPER(TRIM(Datos!T751&amp;""))="NO"),IF(ISNUMBER(Datos!T751),AND(OR(T$1005="",Datos!T751&gt;=T$1005),OR(T$1006="",Datos!T751&lt;=T$1006)),FALSE),TRUE))))</f>
        <v>0.0</v>
      </c>
      <c r="U751">
        <f>IF(Datos!U751="",0,IF(AND(U$1008&lt;&gt;"",Datos!U751=U$1008),0,IF(U$1004=0,0,1-CHOOSE(U$1004,IF(ISNUMBER(Datos!U751),AND(OR(U$1005="",Datos!U751&gt;=U$1005),OR(U$1006="",Datos!U751&lt;=U$1006)),FALSE),IF(ISNUMBER(Datos!U751),AND(Datos!U751=INT(Datos!U751),AND(OR(U$1005="",Datos!U751&gt;=U$1005),OR(U$1006="",Datos!U751&lt;=U$1006))),FALSE),OR(ISNUMBER(FIND(";"&amp;UPPER(TRIM(Datos!U751&amp;""))&amp;"=",U$1007)),ISNUMBER(FIND(";"&amp;UPPER(TRIM(Datos!U751&amp;""))&amp;";",U$1007))),OR(UPPER(TRIM(Datos!U751&amp;""))="SÍ",UPPER(TRIM(Datos!U751&amp;""))="SI",UPPER(TRIM(Datos!U751&amp;""))="NO"),IF(ISNUMBER(Datos!U751),AND(OR(U$1005="",Datos!U751&gt;=U$1005),OR(U$1006="",Datos!U751&lt;=U$1006)),FALSE),TRUE))))</f>
        <v>0.0</v>
      </c>
      <c r="V751">
        <f>IF(Datos!V751="",0,IF(AND(V$1008&lt;&gt;"",Datos!V751=V$1008),0,IF(V$1004=0,0,1-CHOOSE(V$1004,IF(ISNUMBER(Datos!V751),AND(OR(V$1005="",Datos!V751&gt;=V$1005),OR(V$1006="",Datos!V751&lt;=V$1006)),FALSE),IF(ISNUMBER(Datos!V751),AND(Datos!V751=INT(Datos!V751),AND(OR(V$1005="",Datos!V751&gt;=V$1005),OR(V$1006="",Datos!V751&lt;=V$1006))),FALSE),OR(ISNUMBER(FIND(";"&amp;UPPER(TRIM(Datos!V751&amp;""))&amp;"=",V$1007)),ISNUMBER(FIND(";"&amp;UPPER(TRIM(Datos!V751&amp;""))&amp;";",V$1007))),OR(UPPER(TRIM(Datos!V751&amp;""))="SÍ",UPPER(TRIM(Datos!V751&amp;""))="SI",UPPER(TRIM(Datos!V751&amp;""))="NO"),IF(ISNUMBER(Datos!V751),AND(OR(V$1005="",Datos!V751&gt;=V$1005),OR(V$1006="",Datos!V751&lt;=V$1006)),FALSE),TRUE))))</f>
        <v>0.0</v>
      </c>
      <c r="W751">
        <f>IF(Datos!W751="",0,IF(AND(W$1008&lt;&gt;"",Datos!W751=W$1008),0,IF(W$1004=0,0,1-CHOOSE(W$1004,IF(ISNUMBER(Datos!W751),AND(OR(W$1005="",Datos!W751&gt;=W$1005),OR(W$1006="",Datos!W751&lt;=W$1006)),FALSE),IF(ISNUMBER(Datos!W751),AND(Datos!W751=INT(Datos!W751),AND(OR(W$1005="",Datos!W751&gt;=W$1005),OR(W$1006="",Datos!W751&lt;=W$1006))),FALSE),OR(ISNUMBER(FIND(";"&amp;UPPER(TRIM(Datos!W751&amp;""))&amp;"=",W$1007)),ISNUMBER(FIND(";"&amp;UPPER(TRIM(Datos!W751&amp;""))&amp;";",W$1007))),OR(UPPER(TRIM(Datos!W751&amp;""))="SÍ",UPPER(TRIM(Datos!W751&amp;""))="SI",UPPER(TRIM(Datos!W751&amp;""))="NO"),IF(ISNUMBER(Datos!W751),AND(OR(W$1005="",Datos!W751&gt;=W$1005),OR(W$1006="",Datos!W751&lt;=W$1006)),FALSE),TRUE))))</f>
        <v>0.0</v>
      </c>
      <c r="X751">
        <f>IF(Datos!X751="",0,IF(AND(X$1008&lt;&gt;"",Datos!X751=X$1008),0,IF(X$1004=0,0,1-CHOOSE(X$1004,IF(ISNUMBER(Datos!X751),AND(OR(X$1005="",Datos!X751&gt;=X$1005),OR(X$1006="",Datos!X751&lt;=X$1006)),FALSE),IF(ISNUMBER(Datos!X751),AND(Datos!X751=INT(Datos!X751),AND(OR(X$1005="",Datos!X751&gt;=X$1005),OR(X$1006="",Datos!X751&lt;=X$1006))),FALSE),OR(ISNUMBER(FIND(";"&amp;UPPER(TRIM(Datos!X751&amp;""))&amp;"=",X$1007)),ISNUMBER(FIND(";"&amp;UPPER(TRIM(Datos!X751&amp;""))&amp;";",X$1007))),OR(UPPER(TRIM(Datos!X751&amp;""))="SÍ",UPPER(TRIM(Datos!X751&amp;""))="SI",UPPER(TRIM(Datos!X751&amp;""))="NO"),IF(ISNUMBER(Datos!X751),AND(OR(X$1005="",Datos!X751&gt;=X$1005),OR(X$1006="",Datos!X751&lt;=X$1006)),FALSE),TRUE))))</f>
        <v>0.0</v>
      </c>
      <c r="Y751">
        <f>IF(Datos!Y751="",0,IF(AND(Y$1008&lt;&gt;"",Datos!Y751=Y$1008),0,IF(Y$1004=0,0,1-CHOOSE(Y$1004,IF(ISNUMBER(Datos!Y751),AND(OR(Y$1005="",Datos!Y751&gt;=Y$1005),OR(Y$1006="",Datos!Y751&lt;=Y$1006)),FALSE),IF(ISNUMBER(Datos!Y751),AND(Datos!Y751=INT(Datos!Y751),AND(OR(Y$1005="",Datos!Y751&gt;=Y$1005),OR(Y$1006="",Datos!Y751&lt;=Y$1006))),FALSE),OR(ISNUMBER(FIND(";"&amp;UPPER(TRIM(Datos!Y751&amp;""))&amp;"=",Y$1007)),ISNUMBER(FIND(";"&amp;UPPER(TRIM(Datos!Y751&amp;""))&amp;";",Y$1007))),OR(UPPER(TRIM(Datos!Y751&amp;""))="SÍ",UPPER(TRIM(Datos!Y751&amp;""))="SI",UPPER(TRIM(Datos!Y751&amp;""))="NO"),IF(ISNUMBER(Datos!Y751),AND(OR(Y$1005="",Datos!Y751&gt;=Y$1005),OR(Y$1006="",Datos!Y751&lt;=Y$1006)),FALSE),TRUE))))</f>
        <v>0.0</v>
      </c>
      <c r="Z751">
        <f>IF(Datos!Z751="",0,IF(AND(Z$1008&lt;&gt;"",Datos!Z751=Z$1008),0,IF(Z$1004=0,0,1-CHOOSE(Z$1004,IF(ISNUMBER(Datos!Z751),AND(OR(Z$1005="",Datos!Z751&gt;=Z$1005),OR(Z$1006="",Datos!Z751&lt;=Z$1006)),FALSE),IF(ISNUMBER(Datos!Z751),AND(Datos!Z751=INT(Datos!Z751),AND(OR(Z$1005="",Datos!Z751&gt;=Z$1005),OR(Z$1006="",Datos!Z751&lt;=Z$1006))),FALSE),OR(ISNUMBER(FIND(";"&amp;UPPER(TRIM(Datos!Z751&amp;""))&amp;"=",Z$1007)),ISNUMBER(FIND(";"&amp;UPPER(TRIM(Datos!Z751&amp;""))&amp;";",Z$1007))),OR(UPPER(TRIM(Datos!Z751&amp;""))="SÍ",UPPER(TRIM(Datos!Z751&amp;""))="SI",UPPER(TRIM(Datos!Z751&amp;""))="NO"),IF(ISNUMBER(Datos!Z751),AND(OR(Z$1005="",Datos!Z751&gt;=Z$1005),OR(Z$1006="",Datos!Z751&lt;=Z$1006)),FALSE),TRUE))))</f>
        <v>0.0</v>
      </c>
      <c r="AA751">
        <f>IF(Datos!AA751="",0,IF(AND(AA$1008&lt;&gt;"",Datos!AA751=AA$1008),0,IF(AA$1004=0,0,1-CHOOSE(AA$1004,IF(ISNUMBER(Datos!AA751),AND(OR(AA$1005="",Datos!AA751&gt;=AA$1005),OR(AA$1006="",Datos!AA751&lt;=AA$1006)),FALSE),IF(ISNUMBER(Datos!AA751),AND(Datos!AA751=INT(Datos!AA751),AND(OR(AA$1005="",Datos!AA751&gt;=AA$1005),OR(AA$1006="",Datos!AA751&lt;=AA$1006))),FALSE),OR(ISNUMBER(FIND(";"&amp;UPPER(TRIM(Datos!AA751&amp;""))&amp;"=",AA$1007)),ISNUMBER(FIND(";"&amp;UPPER(TRIM(Datos!AA751&amp;""))&amp;";",AA$1007))),OR(UPPER(TRIM(Datos!AA751&amp;""))="SÍ",UPPER(TRIM(Datos!AA751&amp;""))="SI",UPPER(TRIM(Datos!AA751&amp;""))="NO"),IF(ISNUMBER(Datos!AA751),AND(OR(AA$1005="",Datos!AA751&gt;=AA$1005),OR(AA$1006="",Datos!AA751&lt;=AA$1006)),FALSE),TRUE))))</f>
        <v>0.0</v>
      </c>
      <c r="AB751">
        <f>IF(Datos!AB751="",0,IF(AND(AB$1008&lt;&gt;"",Datos!AB751=AB$1008),0,IF(AB$1004=0,0,1-CHOOSE(AB$1004,IF(ISNUMBER(Datos!AB751),AND(OR(AB$1005="",Datos!AB751&gt;=AB$1005),OR(AB$1006="",Datos!AB751&lt;=AB$1006)),FALSE),IF(ISNUMBER(Datos!AB751),AND(Datos!AB751=INT(Datos!AB751),AND(OR(AB$1005="",Datos!AB751&gt;=AB$1005),OR(AB$1006="",Datos!AB751&lt;=AB$1006))),FALSE),OR(ISNUMBER(FIND(";"&amp;UPPER(TRIM(Datos!AB751&amp;""))&amp;"=",AB$1007)),ISNUMBER(FIND(";"&amp;UPPER(TRIM(Datos!AB751&amp;""))&amp;";",AB$1007))),OR(UPPER(TRIM(Datos!AB751&amp;""))="SÍ",UPPER(TRIM(Datos!AB751&amp;""))="SI",UPPER(TRIM(Datos!AB751&amp;""))="NO"),IF(ISNUMBER(Datos!AB751),AND(OR(AB$1005="",Datos!AB751&gt;=AB$1005),OR(AB$1006="",Datos!AB751&lt;=AB$1006)),FALSE),TRUE))))</f>
        <v>0.0</v>
      </c>
      <c r="AC751">
        <f>IF(Datos!AC751="",0,IF(AND(AC$1008&lt;&gt;"",Datos!AC751=AC$1008),0,IF(AC$1004=0,0,1-CHOOSE(AC$1004,IF(ISNUMBER(Datos!AC751),AND(OR(AC$1005="",Datos!AC751&gt;=AC$1005),OR(AC$1006="",Datos!AC751&lt;=AC$1006)),FALSE),IF(ISNUMBER(Datos!AC751),AND(Datos!AC751=INT(Datos!AC751),AND(OR(AC$1005="",Datos!AC751&gt;=AC$1005),OR(AC$1006="",Datos!AC751&lt;=AC$1006))),FALSE),OR(ISNUMBER(FIND(";"&amp;UPPER(TRIM(Datos!AC751&amp;""))&amp;"=",AC$1007)),ISNUMBER(FIND(";"&amp;UPPER(TRIM(Datos!AC751&amp;""))&amp;";",AC$1007))),OR(UPPER(TRIM(Datos!AC751&amp;""))="SÍ",UPPER(TRIM(Datos!AC751&amp;""))="SI",UPPER(TRIM(Datos!AC751&amp;""))="NO"),IF(ISNUMBER(Datos!AC751),AND(OR(AC$1005="",Datos!AC751&gt;=AC$1005),OR(AC$1006="",Datos!AC751&lt;=AC$1006)),FALSE),TRUE))))</f>
        <v>0.0</v>
      </c>
      <c r="AD751">
        <f>IF(Datos!AD751="",0,IF(AND(AD$1008&lt;&gt;"",Datos!AD751=AD$1008),0,IF(AD$1004=0,0,1-CHOOSE(AD$1004,IF(ISNUMBER(Datos!AD751),AND(OR(AD$1005="",Datos!AD751&gt;=AD$1005),OR(AD$1006="",Datos!AD751&lt;=AD$1006)),FALSE),IF(ISNUMBER(Datos!AD751),AND(Datos!AD751=INT(Datos!AD751),AND(OR(AD$1005="",Datos!AD751&gt;=AD$1005),OR(AD$1006="",Datos!AD751&lt;=AD$1006))),FALSE),OR(ISNUMBER(FIND(";"&amp;UPPER(TRIM(Datos!AD751&amp;""))&amp;"=",AD$1007)),ISNUMBER(FIND(";"&amp;UPPER(TRIM(Datos!AD751&amp;""))&amp;";",AD$1007))),OR(UPPER(TRIM(Datos!AD751&amp;""))="SÍ",UPPER(TRIM(Datos!AD751&amp;""))="SI",UPPER(TRIM(Datos!AD751&amp;""))="NO"),IF(ISNUMBER(Datos!AD751),AND(OR(AD$1005="",Datos!AD751&gt;=AD$1005),OR(AD$1006="",Datos!AD751&lt;=AD$1006)),FALSE),TRUE))))</f>
        <v>0.0</v>
      </c>
      <c r="AE751">
        <f>IF(Datos!AE751="",0,IF(AND(AE$1008&lt;&gt;"",Datos!AE751=AE$1008),0,IF(AE$1004=0,0,1-CHOOSE(AE$1004,IF(ISNUMBER(Datos!AE751),AND(OR(AE$1005="",Datos!AE751&gt;=AE$1005),OR(AE$1006="",Datos!AE751&lt;=AE$1006)),FALSE),IF(ISNUMBER(Datos!AE751),AND(Datos!AE751=INT(Datos!AE751),AND(OR(AE$1005="",Datos!AE751&gt;=AE$1005),OR(AE$1006="",Datos!AE751&lt;=AE$1006))),FALSE),OR(ISNUMBER(FIND(";"&amp;UPPER(TRIM(Datos!AE751&amp;""))&amp;"=",AE$1007)),ISNUMBER(FIND(";"&amp;UPPER(TRIM(Datos!AE751&amp;""))&amp;";",AE$1007))),OR(UPPER(TRIM(Datos!AE751&amp;""))="SÍ",UPPER(TRIM(Datos!AE751&amp;""))="SI",UPPER(TRIM(Datos!AE751&amp;""))="NO"),IF(ISNUMBER(Datos!AE751),AND(OR(AE$1005="",Datos!AE751&gt;=AE$1005),OR(AE$1006="",Datos!AE751&lt;=AE$1006)),FALSE),TRUE))))</f>
        <v>0.0</v>
      </c>
    </row>
    <row r="752" spans="2:31">
      <c r="B752">
        <f>IF(Datos!B752="",0,IF(AND(B$1008&lt;&gt;"",Datos!B752=B$1008),0,IF(B$1004=0,0,1-CHOOSE(B$1004,IF(ISNUMBER(Datos!B752),AND(OR(B$1005="",Datos!B752&gt;=B$1005),OR(B$1006="",Datos!B752&lt;=B$1006)),FALSE),IF(ISNUMBER(Datos!B752),AND(Datos!B752=INT(Datos!B752),AND(OR(B$1005="",Datos!B752&gt;=B$1005),OR(B$1006="",Datos!B752&lt;=B$1006))),FALSE),OR(ISNUMBER(FIND(";"&amp;UPPER(TRIM(Datos!B752&amp;""))&amp;"=",B$1007)),ISNUMBER(FIND(";"&amp;UPPER(TRIM(Datos!B752&amp;""))&amp;";",B$1007))),OR(UPPER(TRIM(Datos!B752&amp;""))="SÍ",UPPER(TRIM(Datos!B752&amp;""))="SI",UPPER(TRIM(Datos!B752&amp;""))="NO"),IF(ISNUMBER(Datos!B752),AND(OR(B$1005="",Datos!B752&gt;=B$1005),OR(B$1006="",Datos!B752&lt;=B$1006)),FALSE),TRUE))))</f>
        <v>0.0</v>
      </c>
      <c r="C752">
        <f>IF(Datos!C752="",0,IF(AND(C$1008&lt;&gt;"",Datos!C752=C$1008),0,IF(C$1004=0,0,1-CHOOSE(C$1004,IF(ISNUMBER(Datos!C752),AND(OR(C$1005="",Datos!C752&gt;=C$1005),OR(C$1006="",Datos!C752&lt;=C$1006)),FALSE),IF(ISNUMBER(Datos!C752),AND(Datos!C752=INT(Datos!C752),AND(OR(C$1005="",Datos!C752&gt;=C$1005),OR(C$1006="",Datos!C752&lt;=C$1006))),FALSE),OR(ISNUMBER(FIND(";"&amp;UPPER(TRIM(Datos!C752&amp;""))&amp;"=",C$1007)),ISNUMBER(FIND(";"&amp;UPPER(TRIM(Datos!C752&amp;""))&amp;";",C$1007))),OR(UPPER(TRIM(Datos!C752&amp;""))="SÍ",UPPER(TRIM(Datos!C752&amp;""))="SI",UPPER(TRIM(Datos!C752&amp;""))="NO"),IF(ISNUMBER(Datos!C752),AND(OR(C$1005="",Datos!C752&gt;=C$1005),OR(C$1006="",Datos!C752&lt;=C$1006)),FALSE),TRUE))))</f>
        <v>0.0</v>
      </c>
      <c r="D752">
        <f>IF(Datos!D752="",0,IF(AND(D$1008&lt;&gt;"",Datos!D752=D$1008),0,IF(D$1004=0,0,1-CHOOSE(D$1004,IF(ISNUMBER(Datos!D752),AND(OR(D$1005="",Datos!D752&gt;=D$1005),OR(D$1006="",Datos!D752&lt;=D$1006)),FALSE),IF(ISNUMBER(Datos!D752),AND(Datos!D752=INT(Datos!D752),AND(OR(D$1005="",Datos!D752&gt;=D$1005),OR(D$1006="",Datos!D752&lt;=D$1006))),FALSE),OR(ISNUMBER(FIND(";"&amp;UPPER(TRIM(Datos!D752&amp;""))&amp;"=",D$1007)),ISNUMBER(FIND(";"&amp;UPPER(TRIM(Datos!D752&amp;""))&amp;";",D$1007))),OR(UPPER(TRIM(Datos!D752&amp;""))="SÍ",UPPER(TRIM(Datos!D752&amp;""))="SI",UPPER(TRIM(Datos!D752&amp;""))="NO"),IF(ISNUMBER(Datos!D752),AND(OR(D$1005="",Datos!D752&gt;=D$1005),OR(D$1006="",Datos!D752&lt;=D$1006)),FALSE),TRUE))))</f>
        <v>0.0</v>
      </c>
      <c r="E752">
        <f>IF(Datos!E752="",0,IF(AND(E$1008&lt;&gt;"",Datos!E752=E$1008),0,IF(E$1004=0,0,1-CHOOSE(E$1004,IF(ISNUMBER(Datos!E752),AND(OR(E$1005="",Datos!E752&gt;=E$1005),OR(E$1006="",Datos!E752&lt;=E$1006)),FALSE),IF(ISNUMBER(Datos!E752),AND(Datos!E752=INT(Datos!E752),AND(OR(E$1005="",Datos!E752&gt;=E$1005),OR(E$1006="",Datos!E752&lt;=E$1006))),FALSE),OR(ISNUMBER(FIND(";"&amp;UPPER(TRIM(Datos!E752&amp;""))&amp;"=",E$1007)),ISNUMBER(FIND(";"&amp;UPPER(TRIM(Datos!E752&amp;""))&amp;";",E$1007))),OR(UPPER(TRIM(Datos!E752&amp;""))="SÍ",UPPER(TRIM(Datos!E752&amp;""))="SI",UPPER(TRIM(Datos!E752&amp;""))="NO"),IF(ISNUMBER(Datos!E752),AND(OR(E$1005="",Datos!E752&gt;=E$1005),OR(E$1006="",Datos!E752&lt;=E$1006)),FALSE),TRUE))))</f>
        <v>0.0</v>
      </c>
      <c r="F752">
        <f>IF(Datos!F752="",0,IF(AND(F$1008&lt;&gt;"",Datos!F752=F$1008),0,IF(F$1004=0,0,1-CHOOSE(F$1004,IF(ISNUMBER(Datos!F752),AND(OR(F$1005="",Datos!F752&gt;=F$1005),OR(F$1006="",Datos!F752&lt;=F$1006)),FALSE),IF(ISNUMBER(Datos!F752),AND(Datos!F752=INT(Datos!F752),AND(OR(F$1005="",Datos!F752&gt;=F$1005),OR(F$1006="",Datos!F752&lt;=F$1006))),FALSE),OR(ISNUMBER(FIND(";"&amp;UPPER(TRIM(Datos!F752&amp;""))&amp;"=",F$1007)),ISNUMBER(FIND(";"&amp;UPPER(TRIM(Datos!F752&amp;""))&amp;";",F$1007))),OR(UPPER(TRIM(Datos!F752&amp;""))="SÍ",UPPER(TRIM(Datos!F752&amp;""))="SI",UPPER(TRIM(Datos!F752&amp;""))="NO"),IF(ISNUMBER(Datos!F752),AND(OR(F$1005="",Datos!F752&gt;=F$1005),OR(F$1006="",Datos!F752&lt;=F$1006)),FALSE),TRUE))))</f>
        <v>0.0</v>
      </c>
      <c r="G752">
        <f>IF(Datos!G752="",0,IF(AND(G$1008&lt;&gt;"",Datos!G752=G$1008),0,IF(G$1004=0,0,1-CHOOSE(G$1004,IF(ISNUMBER(Datos!G752),AND(OR(G$1005="",Datos!G752&gt;=G$1005),OR(G$1006="",Datos!G752&lt;=G$1006)),FALSE),IF(ISNUMBER(Datos!G752),AND(Datos!G752=INT(Datos!G752),AND(OR(G$1005="",Datos!G752&gt;=G$1005),OR(G$1006="",Datos!G752&lt;=G$1006))),FALSE),OR(ISNUMBER(FIND(";"&amp;UPPER(TRIM(Datos!G752&amp;""))&amp;"=",G$1007)),ISNUMBER(FIND(";"&amp;UPPER(TRIM(Datos!G752&amp;""))&amp;";",G$1007))),OR(UPPER(TRIM(Datos!G752&amp;""))="SÍ",UPPER(TRIM(Datos!G752&amp;""))="SI",UPPER(TRIM(Datos!G752&amp;""))="NO"),IF(ISNUMBER(Datos!G752),AND(OR(G$1005="",Datos!G752&gt;=G$1005),OR(G$1006="",Datos!G752&lt;=G$1006)),FALSE),TRUE))))</f>
        <v>0.0</v>
      </c>
      <c r="H752">
        <f>IF(Datos!H752="",0,IF(AND(H$1008&lt;&gt;"",Datos!H752=H$1008),0,IF(H$1004=0,0,1-CHOOSE(H$1004,IF(ISNUMBER(Datos!H752),AND(OR(H$1005="",Datos!H752&gt;=H$1005),OR(H$1006="",Datos!H752&lt;=H$1006)),FALSE),IF(ISNUMBER(Datos!H752),AND(Datos!H752=INT(Datos!H752),AND(OR(H$1005="",Datos!H752&gt;=H$1005),OR(H$1006="",Datos!H752&lt;=H$1006))),FALSE),OR(ISNUMBER(FIND(";"&amp;UPPER(TRIM(Datos!H752&amp;""))&amp;"=",H$1007)),ISNUMBER(FIND(";"&amp;UPPER(TRIM(Datos!H752&amp;""))&amp;";",H$1007))),OR(UPPER(TRIM(Datos!H752&amp;""))="SÍ",UPPER(TRIM(Datos!H752&amp;""))="SI",UPPER(TRIM(Datos!H752&amp;""))="NO"),IF(ISNUMBER(Datos!H752),AND(OR(H$1005="",Datos!H752&gt;=H$1005),OR(H$1006="",Datos!H752&lt;=H$1006)),FALSE),TRUE))))</f>
        <v>0.0</v>
      </c>
      <c r="I752">
        <f>IF(Datos!I752="",0,IF(AND(I$1008&lt;&gt;"",Datos!I752=I$1008),0,IF(I$1004=0,0,1-CHOOSE(I$1004,IF(ISNUMBER(Datos!I752),AND(OR(I$1005="",Datos!I752&gt;=I$1005),OR(I$1006="",Datos!I752&lt;=I$1006)),FALSE),IF(ISNUMBER(Datos!I752),AND(Datos!I752=INT(Datos!I752),AND(OR(I$1005="",Datos!I752&gt;=I$1005),OR(I$1006="",Datos!I752&lt;=I$1006))),FALSE),OR(ISNUMBER(FIND(";"&amp;UPPER(TRIM(Datos!I752&amp;""))&amp;"=",I$1007)),ISNUMBER(FIND(";"&amp;UPPER(TRIM(Datos!I752&amp;""))&amp;";",I$1007))),OR(UPPER(TRIM(Datos!I752&amp;""))="SÍ",UPPER(TRIM(Datos!I752&amp;""))="SI",UPPER(TRIM(Datos!I752&amp;""))="NO"),IF(ISNUMBER(Datos!I752),AND(OR(I$1005="",Datos!I752&gt;=I$1005),OR(I$1006="",Datos!I752&lt;=I$1006)),FALSE),TRUE))))</f>
        <v>0.0</v>
      </c>
      <c r="J752">
        <f>IF(Datos!J752="",0,IF(AND(J$1008&lt;&gt;"",Datos!J752=J$1008),0,IF(J$1004=0,0,1-CHOOSE(J$1004,IF(ISNUMBER(Datos!J752),AND(OR(J$1005="",Datos!J752&gt;=J$1005),OR(J$1006="",Datos!J752&lt;=J$1006)),FALSE),IF(ISNUMBER(Datos!J752),AND(Datos!J752=INT(Datos!J752),AND(OR(J$1005="",Datos!J752&gt;=J$1005),OR(J$1006="",Datos!J752&lt;=J$1006))),FALSE),OR(ISNUMBER(FIND(";"&amp;UPPER(TRIM(Datos!J752&amp;""))&amp;"=",J$1007)),ISNUMBER(FIND(";"&amp;UPPER(TRIM(Datos!J752&amp;""))&amp;";",J$1007))),OR(UPPER(TRIM(Datos!J752&amp;""))="SÍ",UPPER(TRIM(Datos!J752&amp;""))="SI",UPPER(TRIM(Datos!J752&amp;""))="NO"),IF(ISNUMBER(Datos!J752),AND(OR(J$1005="",Datos!J752&gt;=J$1005),OR(J$1006="",Datos!J752&lt;=J$1006)),FALSE),TRUE))))</f>
        <v>0.0</v>
      </c>
      <c r="K752">
        <f>IF(Datos!K752="",0,IF(AND(K$1008&lt;&gt;"",Datos!K752=K$1008),0,IF(K$1004=0,0,1-CHOOSE(K$1004,IF(ISNUMBER(Datos!K752),AND(OR(K$1005="",Datos!K752&gt;=K$1005),OR(K$1006="",Datos!K752&lt;=K$1006)),FALSE),IF(ISNUMBER(Datos!K752),AND(Datos!K752=INT(Datos!K752),AND(OR(K$1005="",Datos!K752&gt;=K$1005),OR(K$1006="",Datos!K752&lt;=K$1006))),FALSE),OR(ISNUMBER(FIND(";"&amp;UPPER(TRIM(Datos!K752&amp;""))&amp;"=",K$1007)),ISNUMBER(FIND(";"&amp;UPPER(TRIM(Datos!K752&amp;""))&amp;";",K$1007))),OR(UPPER(TRIM(Datos!K752&amp;""))="SÍ",UPPER(TRIM(Datos!K752&amp;""))="SI",UPPER(TRIM(Datos!K752&amp;""))="NO"),IF(ISNUMBER(Datos!K752),AND(OR(K$1005="",Datos!K752&gt;=K$1005),OR(K$1006="",Datos!K752&lt;=K$1006)),FALSE),TRUE))))</f>
        <v>0.0</v>
      </c>
      <c r="L752">
        <f>IF(Datos!L752="",0,IF(AND(L$1008&lt;&gt;"",Datos!L752=L$1008),0,IF(L$1004=0,0,1-CHOOSE(L$1004,IF(ISNUMBER(Datos!L752),AND(OR(L$1005="",Datos!L752&gt;=L$1005),OR(L$1006="",Datos!L752&lt;=L$1006)),FALSE),IF(ISNUMBER(Datos!L752),AND(Datos!L752=INT(Datos!L752),AND(OR(L$1005="",Datos!L752&gt;=L$1005),OR(L$1006="",Datos!L752&lt;=L$1006))),FALSE),OR(ISNUMBER(FIND(";"&amp;UPPER(TRIM(Datos!L752&amp;""))&amp;"=",L$1007)),ISNUMBER(FIND(";"&amp;UPPER(TRIM(Datos!L752&amp;""))&amp;";",L$1007))),OR(UPPER(TRIM(Datos!L752&amp;""))="SÍ",UPPER(TRIM(Datos!L752&amp;""))="SI",UPPER(TRIM(Datos!L752&amp;""))="NO"),IF(ISNUMBER(Datos!L752),AND(OR(L$1005="",Datos!L752&gt;=L$1005),OR(L$1006="",Datos!L752&lt;=L$1006)),FALSE),TRUE))))</f>
        <v>0.0</v>
      </c>
      <c r="M752">
        <f>IF(Datos!M752="",0,IF(AND(M$1008&lt;&gt;"",Datos!M752=M$1008),0,IF(M$1004=0,0,1-CHOOSE(M$1004,IF(ISNUMBER(Datos!M752),AND(OR(M$1005="",Datos!M752&gt;=M$1005),OR(M$1006="",Datos!M752&lt;=M$1006)),FALSE),IF(ISNUMBER(Datos!M752),AND(Datos!M752=INT(Datos!M752),AND(OR(M$1005="",Datos!M752&gt;=M$1005),OR(M$1006="",Datos!M752&lt;=M$1006))),FALSE),OR(ISNUMBER(FIND(";"&amp;UPPER(TRIM(Datos!M752&amp;""))&amp;"=",M$1007)),ISNUMBER(FIND(";"&amp;UPPER(TRIM(Datos!M752&amp;""))&amp;";",M$1007))),OR(UPPER(TRIM(Datos!M752&amp;""))="SÍ",UPPER(TRIM(Datos!M752&amp;""))="SI",UPPER(TRIM(Datos!M752&amp;""))="NO"),IF(ISNUMBER(Datos!M752),AND(OR(M$1005="",Datos!M752&gt;=M$1005),OR(M$1006="",Datos!M752&lt;=M$1006)),FALSE),TRUE))))</f>
        <v>0.0</v>
      </c>
      <c r="N752">
        <f>IF(Datos!N752="",0,IF(AND(N$1008&lt;&gt;"",Datos!N752=N$1008),0,IF(N$1004=0,0,1-CHOOSE(N$1004,IF(ISNUMBER(Datos!N752),AND(OR(N$1005="",Datos!N752&gt;=N$1005),OR(N$1006="",Datos!N752&lt;=N$1006)),FALSE),IF(ISNUMBER(Datos!N752),AND(Datos!N752=INT(Datos!N752),AND(OR(N$1005="",Datos!N752&gt;=N$1005),OR(N$1006="",Datos!N752&lt;=N$1006))),FALSE),OR(ISNUMBER(FIND(";"&amp;UPPER(TRIM(Datos!N752&amp;""))&amp;"=",N$1007)),ISNUMBER(FIND(";"&amp;UPPER(TRIM(Datos!N752&amp;""))&amp;";",N$1007))),OR(UPPER(TRIM(Datos!N752&amp;""))="SÍ",UPPER(TRIM(Datos!N752&amp;""))="SI",UPPER(TRIM(Datos!N752&amp;""))="NO"),IF(ISNUMBER(Datos!N752),AND(OR(N$1005="",Datos!N752&gt;=N$1005),OR(N$1006="",Datos!N752&lt;=N$1006)),FALSE),TRUE))))</f>
        <v>0.0</v>
      </c>
      <c r="O752">
        <f>IF(Datos!O752="",0,IF(AND(O$1008&lt;&gt;"",Datos!O752=O$1008),0,IF(O$1004=0,0,1-CHOOSE(O$1004,IF(ISNUMBER(Datos!O752),AND(OR(O$1005="",Datos!O752&gt;=O$1005),OR(O$1006="",Datos!O752&lt;=O$1006)),FALSE),IF(ISNUMBER(Datos!O752),AND(Datos!O752=INT(Datos!O752),AND(OR(O$1005="",Datos!O752&gt;=O$1005),OR(O$1006="",Datos!O752&lt;=O$1006))),FALSE),OR(ISNUMBER(FIND(";"&amp;UPPER(TRIM(Datos!O752&amp;""))&amp;"=",O$1007)),ISNUMBER(FIND(";"&amp;UPPER(TRIM(Datos!O752&amp;""))&amp;";",O$1007))),OR(UPPER(TRIM(Datos!O752&amp;""))="SÍ",UPPER(TRIM(Datos!O752&amp;""))="SI",UPPER(TRIM(Datos!O752&amp;""))="NO"),IF(ISNUMBER(Datos!O752),AND(OR(O$1005="",Datos!O752&gt;=O$1005),OR(O$1006="",Datos!O752&lt;=O$1006)),FALSE),TRUE))))</f>
        <v>0.0</v>
      </c>
      <c r="P752">
        <f>IF(Datos!P752="",0,IF(AND(P$1008&lt;&gt;"",Datos!P752=P$1008),0,IF(P$1004=0,0,1-CHOOSE(P$1004,IF(ISNUMBER(Datos!P752),AND(OR(P$1005="",Datos!P752&gt;=P$1005),OR(P$1006="",Datos!P752&lt;=P$1006)),FALSE),IF(ISNUMBER(Datos!P752),AND(Datos!P752=INT(Datos!P752),AND(OR(P$1005="",Datos!P752&gt;=P$1005),OR(P$1006="",Datos!P752&lt;=P$1006))),FALSE),OR(ISNUMBER(FIND(";"&amp;UPPER(TRIM(Datos!P752&amp;""))&amp;"=",P$1007)),ISNUMBER(FIND(";"&amp;UPPER(TRIM(Datos!P752&amp;""))&amp;";",P$1007))),OR(UPPER(TRIM(Datos!P752&amp;""))="SÍ",UPPER(TRIM(Datos!P752&amp;""))="SI",UPPER(TRIM(Datos!P752&amp;""))="NO"),IF(ISNUMBER(Datos!P752),AND(OR(P$1005="",Datos!P752&gt;=P$1005),OR(P$1006="",Datos!P752&lt;=P$1006)),FALSE),TRUE))))</f>
        <v>0.0</v>
      </c>
      <c r="Q752">
        <f>IF(Datos!Q752="",0,IF(AND(Q$1008&lt;&gt;"",Datos!Q752=Q$1008),0,IF(Q$1004=0,0,1-CHOOSE(Q$1004,IF(ISNUMBER(Datos!Q752),AND(OR(Q$1005="",Datos!Q752&gt;=Q$1005),OR(Q$1006="",Datos!Q752&lt;=Q$1006)),FALSE),IF(ISNUMBER(Datos!Q752),AND(Datos!Q752=INT(Datos!Q752),AND(OR(Q$1005="",Datos!Q752&gt;=Q$1005),OR(Q$1006="",Datos!Q752&lt;=Q$1006))),FALSE),OR(ISNUMBER(FIND(";"&amp;UPPER(TRIM(Datos!Q752&amp;""))&amp;"=",Q$1007)),ISNUMBER(FIND(";"&amp;UPPER(TRIM(Datos!Q752&amp;""))&amp;";",Q$1007))),OR(UPPER(TRIM(Datos!Q752&amp;""))="SÍ",UPPER(TRIM(Datos!Q752&amp;""))="SI",UPPER(TRIM(Datos!Q752&amp;""))="NO"),IF(ISNUMBER(Datos!Q752),AND(OR(Q$1005="",Datos!Q752&gt;=Q$1005),OR(Q$1006="",Datos!Q752&lt;=Q$1006)),FALSE),TRUE))))</f>
        <v>0.0</v>
      </c>
      <c r="R752">
        <f>IF(Datos!R752="",0,IF(AND(R$1008&lt;&gt;"",Datos!R752=R$1008),0,IF(R$1004=0,0,1-CHOOSE(R$1004,IF(ISNUMBER(Datos!R752),AND(OR(R$1005="",Datos!R752&gt;=R$1005),OR(R$1006="",Datos!R752&lt;=R$1006)),FALSE),IF(ISNUMBER(Datos!R752),AND(Datos!R752=INT(Datos!R752),AND(OR(R$1005="",Datos!R752&gt;=R$1005),OR(R$1006="",Datos!R752&lt;=R$1006))),FALSE),OR(ISNUMBER(FIND(";"&amp;UPPER(TRIM(Datos!R752&amp;""))&amp;"=",R$1007)),ISNUMBER(FIND(";"&amp;UPPER(TRIM(Datos!R752&amp;""))&amp;";",R$1007))),OR(UPPER(TRIM(Datos!R752&amp;""))="SÍ",UPPER(TRIM(Datos!R752&amp;""))="SI",UPPER(TRIM(Datos!R752&amp;""))="NO"),IF(ISNUMBER(Datos!R752),AND(OR(R$1005="",Datos!R752&gt;=R$1005),OR(R$1006="",Datos!R752&lt;=R$1006)),FALSE),TRUE))))</f>
        <v>0.0</v>
      </c>
      <c r="S752">
        <f>IF(Datos!S752="",0,IF(AND(S$1008&lt;&gt;"",Datos!S752=S$1008),0,IF(S$1004=0,0,1-CHOOSE(S$1004,IF(ISNUMBER(Datos!S752),AND(OR(S$1005="",Datos!S752&gt;=S$1005),OR(S$1006="",Datos!S752&lt;=S$1006)),FALSE),IF(ISNUMBER(Datos!S752),AND(Datos!S752=INT(Datos!S752),AND(OR(S$1005="",Datos!S752&gt;=S$1005),OR(S$1006="",Datos!S752&lt;=S$1006))),FALSE),OR(ISNUMBER(FIND(";"&amp;UPPER(TRIM(Datos!S752&amp;""))&amp;"=",S$1007)),ISNUMBER(FIND(";"&amp;UPPER(TRIM(Datos!S752&amp;""))&amp;";",S$1007))),OR(UPPER(TRIM(Datos!S752&amp;""))="SÍ",UPPER(TRIM(Datos!S752&amp;""))="SI",UPPER(TRIM(Datos!S752&amp;""))="NO"),IF(ISNUMBER(Datos!S752),AND(OR(S$1005="",Datos!S752&gt;=S$1005),OR(S$1006="",Datos!S752&lt;=S$1006)),FALSE),TRUE))))</f>
        <v>0.0</v>
      </c>
      <c r="T752">
        <f>IF(Datos!T752="",0,IF(AND(T$1008&lt;&gt;"",Datos!T752=T$1008),0,IF(T$1004=0,0,1-CHOOSE(T$1004,IF(ISNUMBER(Datos!T752),AND(OR(T$1005="",Datos!T752&gt;=T$1005),OR(T$1006="",Datos!T752&lt;=T$1006)),FALSE),IF(ISNUMBER(Datos!T752),AND(Datos!T752=INT(Datos!T752),AND(OR(T$1005="",Datos!T752&gt;=T$1005),OR(T$1006="",Datos!T752&lt;=T$1006))),FALSE),OR(ISNUMBER(FIND(";"&amp;UPPER(TRIM(Datos!T752&amp;""))&amp;"=",T$1007)),ISNUMBER(FIND(";"&amp;UPPER(TRIM(Datos!T752&amp;""))&amp;";",T$1007))),OR(UPPER(TRIM(Datos!T752&amp;""))="SÍ",UPPER(TRIM(Datos!T752&amp;""))="SI",UPPER(TRIM(Datos!T752&amp;""))="NO"),IF(ISNUMBER(Datos!T752),AND(OR(T$1005="",Datos!T752&gt;=T$1005),OR(T$1006="",Datos!T752&lt;=T$1006)),FALSE),TRUE))))</f>
        <v>0.0</v>
      </c>
      <c r="U752">
        <f>IF(Datos!U752="",0,IF(AND(U$1008&lt;&gt;"",Datos!U752=U$1008),0,IF(U$1004=0,0,1-CHOOSE(U$1004,IF(ISNUMBER(Datos!U752),AND(OR(U$1005="",Datos!U752&gt;=U$1005),OR(U$1006="",Datos!U752&lt;=U$1006)),FALSE),IF(ISNUMBER(Datos!U752),AND(Datos!U752=INT(Datos!U752),AND(OR(U$1005="",Datos!U752&gt;=U$1005),OR(U$1006="",Datos!U752&lt;=U$1006))),FALSE),OR(ISNUMBER(FIND(";"&amp;UPPER(TRIM(Datos!U752&amp;""))&amp;"=",U$1007)),ISNUMBER(FIND(";"&amp;UPPER(TRIM(Datos!U752&amp;""))&amp;";",U$1007))),OR(UPPER(TRIM(Datos!U752&amp;""))="SÍ",UPPER(TRIM(Datos!U752&amp;""))="SI",UPPER(TRIM(Datos!U752&amp;""))="NO"),IF(ISNUMBER(Datos!U752),AND(OR(U$1005="",Datos!U752&gt;=U$1005),OR(U$1006="",Datos!U752&lt;=U$1006)),FALSE),TRUE))))</f>
        <v>0.0</v>
      </c>
      <c r="V752">
        <f>IF(Datos!V752="",0,IF(AND(V$1008&lt;&gt;"",Datos!V752=V$1008),0,IF(V$1004=0,0,1-CHOOSE(V$1004,IF(ISNUMBER(Datos!V752),AND(OR(V$1005="",Datos!V752&gt;=V$1005),OR(V$1006="",Datos!V752&lt;=V$1006)),FALSE),IF(ISNUMBER(Datos!V752),AND(Datos!V752=INT(Datos!V752),AND(OR(V$1005="",Datos!V752&gt;=V$1005),OR(V$1006="",Datos!V752&lt;=V$1006))),FALSE),OR(ISNUMBER(FIND(";"&amp;UPPER(TRIM(Datos!V752&amp;""))&amp;"=",V$1007)),ISNUMBER(FIND(";"&amp;UPPER(TRIM(Datos!V752&amp;""))&amp;";",V$1007))),OR(UPPER(TRIM(Datos!V752&amp;""))="SÍ",UPPER(TRIM(Datos!V752&amp;""))="SI",UPPER(TRIM(Datos!V752&amp;""))="NO"),IF(ISNUMBER(Datos!V752),AND(OR(V$1005="",Datos!V752&gt;=V$1005),OR(V$1006="",Datos!V752&lt;=V$1006)),FALSE),TRUE))))</f>
        <v>0.0</v>
      </c>
      <c r="W752">
        <f>IF(Datos!W752="",0,IF(AND(W$1008&lt;&gt;"",Datos!W752=W$1008),0,IF(W$1004=0,0,1-CHOOSE(W$1004,IF(ISNUMBER(Datos!W752),AND(OR(W$1005="",Datos!W752&gt;=W$1005),OR(W$1006="",Datos!W752&lt;=W$1006)),FALSE),IF(ISNUMBER(Datos!W752),AND(Datos!W752=INT(Datos!W752),AND(OR(W$1005="",Datos!W752&gt;=W$1005),OR(W$1006="",Datos!W752&lt;=W$1006))),FALSE),OR(ISNUMBER(FIND(";"&amp;UPPER(TRIM(Datos!W752&amp;""))&amp;"=",W$1007)),ISNUMBER(FIND(";"&amp;UPPER(TRIM(Datos!W752&amp;""))&amp;";",W$1007))),OR(UPPER(TRIM(Datos!W752&amp;""))="SÍ",UPPER(TRIM(Datos!W752&amp;""))="SI",UPPER(TRIM(Datos!W752&amp;""))="NO"),IF(ISNUMBER(Datos!W752),AND(OR(W$1005="",Datos!W752&gt;=W$1005),OR(W$1006="",Datos!W752&lt;=W$1006)),FALSE),TRUE))))</f>
        <v>0.0</v>
      </c>
      <c r="X752">
        <f>IF(Datos!X752="",0,IF(AND(X$1008&lt;&gt;"",Datos!X752=X$1008),0,IF(X$1004=0,0,1-CHOOSE(X$1004,IF(ISNUMBER(Datos!X752),AND(OR(X$1005="",Datos!X752&gt;=X$1005),OR(X$1006="",Datos!X752&lt;=X$1006)),FALSE),IF(ISNUMBER(Datos!X752),AND(Datos!X752=INT(Datos!X752),AND(OR(X$1005="",Datos!X752&gt;=X$1005),OR(X$1006="",Datos!X752&lt;=X$1006))),FALSE),OR(ISNUMBER(FIND(";"&amp;UPPER(TRIM(Datos!X752&amp;""))&amp;"=",X$1007)),ISNUMBER(FIND(";"&amp;UPPER(TRIM(Datos!X752&amp;""))&amp;";",X$1007))),OR(UPPER(TRIM(Datos!X752&amp;""))="SÍ",UPPER(TRIM(Datos!X752&amp;""))="SI",UPPER(TRIM(Datos!X752&amp;""))="NO"),IF(ISNUMBER(Datos!X752),AND(OR(X$1005="",Datos!X752&gt;=X$1005),OR(X$1006="",Datos!X752&lt;=X$1006)),FALSE),TRUE))))</f>
        <v>0.0</v>
      </c>
      <c r="Y752">
        <f>IF(Datos!Y752="",0,IF(AND(Y$1008&lt;&gt;"",Datos!Y752=Y$1008),0,IF(Y$1004=0,0,1-CHOOSE(Y$1004,IF(ISNUMBER(Datos!Y752),AND(OR(Y$1005="",Datos!Y752&gt;=Y$1005),OR(Y$1006="",Datos!Y752&lt;=Y$1006)),FALSE),IF(ISNUMBER(Datos!Y752),AND(Datos!Y752=INT(Datos!Y752),AND(OR(Y$1005="",Datos!Y752&gt;=Y$1005),OR(Y$1006="",Datos!Y752&lt;=Y$1006))),FALSE),OR(ISNUMBER(FIND(";"&amp;UPPER(TRIM(Datos!Y752&amp;""))&amp;"=",Y$1007)),ISNUMBER(FIND(";"&amp;UPPER(TRIM(Datos!Y752&amp;""))&amp;";",Y$1007))),OR(UPPER(TRIM(Datos!Y752&amp;""))="SÍ",UPPER(TRIM(Datos!Y752&amp;""))="SI",UPPER(TRIM(Datos!Y752&amp;""))="NO"),IF(ISNUMBER(Datos!Y752),AND(OR(Y$1005="",Datos!Y752&gt;=Y$1005),OR(Y$1006="",Datos!Y752&lt;=Y$1006)),FALSE),TRUE))))</f>
        <v>0.0</v>
      </c>
      <c r="Z752">
        <f>IF(Datos!Z752="",0,IF(AND(Z$1008&lt;&gt;"",Datos!Z752=Z$1008),0,IF(Z$1004=0,0,1-CHOOSE(Z$1004,IF(ISNUMBER(Datos!Z752),AND(OR(Z$1005="",Datos!Z752&gt;=Z$1005),OR(Z$1006="",Datos!Z752&lt;=Z$1006)),FALSE),IF(ISNUMBER(Datos!Z752),AND(Datos!Z752=INT(Datos!Z752),AND(OR(Z$1005="",Datos!Z752&gt;=Z$1005),OR(Z$1006="",Datos!Z752&lt;=Z$1006))),FALSE),OR(ISNUMBER(FIND(";"&amp;UPPER(TRIM(Datos!Z752&amp;""))&amp;"=",Z$1007)),ISNUMBER(FIND(";"&amp;UPPER(TRIM(Datos!Z752&amp;""))&amp;";",Z$1007))),OR(UPPER(TRIM(Datos!Z752&amp;""))="SÍ",UPPER(TRIM(Datos!Z752&amp;""))="SI",UPPER(TRIM(Datos!Z752&amp;""))="NO"),IF(ISNUMBER(Datos!Z752),AND(OR(Z$1005="",Datos!Z752&gt;=Z$1005),OR(Z$1006="",Datos!Z752&lt;=Z$1006)),FALSE),TRUE))))</f>
        <v>0.0</v>
      </c>
      <c r="AA752">
        <f>IF(Datos!AA752="",0,IF(AND(AA$1008&lt;&gt;"",Datos!AA752=AA$1008),0,IF(AA$1004=0,0,1-CHOOSE(AA$1004,IF(ISNUMBER(Datos!AA752),AND(OR(AA$1005="",Datos!AA752&gt;=AA$1005),OR(AA$1006="",Datos!AA752&lt;=AA$1006)),FALSE),IF(ISNUMBER(Datos!AA752),AND(Datos!AA752=INT(Datos!AA752),AND(OR(AA$1005="",Datos!AA752&gt;=AA$1005),OR(AA$1006="",Datos!AA752&lt;=AA$1006))),FALSE),OR(ISNUMBER(FIND(";"&amp;UPPER(TRIM(Datos!AA752&amp;""))&amp;"=",AA$1007)),ISNUMBER(FIND(";"&amp;UPPER(TRIM(Datos!AA752&amp;""))&amp;";",AA$1007))),OR(UPPER(TRIM(Datos!AA752&amp;""))="SÍ",UPPER(TRIM(Datos!AA752&amp;""))="SI",UPPER(TRIM(Datos!AA752&amp;""))="NO"),IF(ISNUMBER(Datos!AA752),AND(OR(AA$1005="",Datos!AA752&gt;=AA$1005),OR(AA$1006="",Datos!AA752&lt;=AA$1006)),FALSE),TRUE))))</f>
        <v>0.0</v>
      </c>
      <c r="AB752">
        <f>IF(Datos!AB752="",0,IF(AND(AB$1008&lt;&gt;"",Datos!AB752=AB$1008),0,IF(AB$1004=0,0,1-CHOOSE(AB$1004,IF(ISNUMBER(Datos!AB752),AND(OR(AB$1005="",Datos!AB752&gt;=AB$1005),OR(AB$1006="",Datos!AB752&lt;=AB$1006)),FALSE),IF(ISNUMBER(Datos!AB752),AND(Datos!AB752=INT(Datos!AB752),AND(OR(AB$1005="",Datos!AB752&gt;=AB$1005),OR(AB$1006="",Datos!AB752&lt;=AB$1006))),FALSE),OR(ISNUMBER(FIND(";"&amp;UPPER(TRIM(Datos!AB752&amp;""))&amp;"=",AB$1007)),ISNUMBER(FIND(";"&amp;UPPER(TRIM(Datos!AB752&amp;""))&amp;";",AB$1007))),OR(UPPER(TRIM(Datos!AB752&amp;""))="SÍ",UPPER(TRIM(Datos!AB752&amp;""))="SI",UPPER(TRIM(Datos!AB752&amp;""))="NO"),IF(ISNUMBER(Datos!AB752),AND(OR(AB$1005="",Datos!AB752&gt;=AB$1005),OR(AB$1006="",Datos!AB752&lt;=AB$1006)),FALSE),TRUE))))</f>
        <v>0.0</v>
      </c>
      <c r="AC752">
        <f>IF(Datos!AC752="",0,IF(AND(AC$1008&lt;&gt;"",Datos!AC752=AC$1008),0,IF(AC$1004=0,0,1-CHOOSE(AC$1004,IF(ISNUMBER(Datos!AC752),AND(OR(AC$1005="",Datos!AC752&gt;=AC$1005),OR(AC$1006="",Datos!AC752&lt;=AC$1006)),FALSE),IF(ISNUMBER(Datos!AC752),AND(Datos!AC752=INT(Datos!AC752),AND(OR(AC$1005="",Datos!AC752&gt;=AC$1005),OR(AC$1006="",Datos!AC752&lt;=AC$1006))),FALSE),OR(ISNUMBER(FIND(";"&amp;UPPER(TRIM(Datos!AC752&amp;""))&amp;"=",AC$1007)),ISNUMBER(FIND(";"&amp;UPPER(TRIM(Datos!AC752&amp;""))&amp;";",AC$1007))),OR(UPPER(TRIM(Datos!AC752&amp;""))="SÍ",UPPER(TRIM(Datos!AC752&amp;""))="SI",UPPER(TRIM(Datos!AC752&amp;""))="NO"),IF(ISNUMBER(Datos!AC752),AND(OR(AC$1005="",Datos!AC752&gt;=AC$1005),OR(AC$1006="",Datos!AC752&lt;=AC$1006)),FALSE),TRUE))))</f>
        <v>0.0</v>
      </c>
      <c r="AD752">
        <f>IF(Datos!AD752="",0,IF(AND(AD$1008&lt;&gt;"",Datos!AD752=AD$1008),0,IF(AD$1004=0,0,1-CHOOSE(AD$1004,IF(ISNUMBER(Datos!AD752),AND(OR(AD$1005="",Datos!AD752&gt;=AD$1005),OR(AD$1006="",Datos!AD752&lt;=AD$1006)),FALSE),IF(ISNUMBER(Datos!AD752),AND(Datos!AD752=INT(Datos!AD752),AND(OR(AD$1005="",Datos!AD752&gt;=AD$1005),OR(AD$1006="",Datos!AD752&lt;=AD$1006))),FALSE),OR(ISNUMBER(FIND(";"&amp;UPPER(TRIM(Datos!AD752&amp;""))&amp;"=",AD$1007)),ISNUMBER(FIND(";"&amp;UPPER(TRIM(Datos!AD752&amp;""))&amp;";",AD$1007))),OR(UPPER(TRIM(Datos!AD752&amp;""))="SÍ",UPPER(TRIM(Datos!AD752&amp;""))="SI",UPPER(TRIM(Datos!AD752&amp;""))="NO"),IF(ISNUMBER(Datos!AD752),AND(OR(AD$1005="",Datos!AD752&gt;=AD$1005),OR(AD$1006="",Datos!AD752&lt;=AD$1006)),FALSE),TRUE))))</f>
        <v>0.0</v>
      </c>
      <c r="AE752">
        <f>IF(Datos!AE752="",0,IF(AND(AE$1008&lt;&gt;"",Datos!AE752=AE$1008),0,IF(AE$1004=0,0,1-CHOOSE(AE$1004,IF(ISNUMBER(Datos!AE752),AND(OR(AE$1005="",Datos!AE752&gt;=AE$1005),OR(AE$1006="",Datos!AE752&lt;=AE$1006)),FALSE),IF(ISNUMBER(Datos!AE752),AND(Datos!AE752=INT(Datos!AE752),AND(OR(AE$1005="",Datos!AE752&gt;=AE$1005),OR(AE$1006="",Datos!AE752&lt;=AE$1006))),FALSE),OR(ISNUMBER(FIND(";"&amp;UPPER(TRIM(Datos!AE752&amp;""))&amp;"=",AE$1007)),ISNUMBER(FIND(";"&amp;UPPER(TRIM(Datos!AE752&amp;""))&amp;";",AE$1007))),OR(UPPER(TRIM(Datos!AE752&amp;""))="SÍ",UPPER(TRIM(Datos!AE752&amp;""))="SI",UPPER(TRIM(Datos!AE752&amp;""))="NO"),IF(ISNUMBER(Datos!AE752),AND(OR(AE$1005="",Datos!AE752&gt;=AE$1005),OR(AE$1006="",Datos!AE752&lt;=AE$1006)),FALSE),TRUE))))</f>
        <v>0.0</v>
      </c>
    </row>
    <row r="753" spans="2:31">
      <c r="B753">
        <f>IF(Datos!B753="",0,IF(AND(B$1008&lt;&gt;"",Datos!B753=B$1008),0,IF(B$1004=0,0,1-CHOOSE(B$1004,IF(ISNUMBER(Datos!B753),AND(OR(B$1005="",Datos!B753&gt;=B$1005),OR(B$1006="",Datos!B753&lt;=B$1006)),FALSE),IF(ISNUMBER(Datos!B753),AND(Datos!B753=INT(Datos!B753),AND(OR(B$1005="",Datos!B753&gt;=B$1005),OR(B$1006="",Datos!B753&lt;=B$1006))),FALSE),OR(ISNUMBER(FIND(";"&amp;UPPER(TRIM(Datos!B753&amp;""))&amp;"=",B$1007)),ISNUMBER(FIND(";"&amp;UPPER(TRIM(Datos!B753&amp;""))&amp;";",B$1007))),OR(UPPER(TRIM(Datos!B753&amp;""))="SÍ",UPPER(TRIM(Datos!B753&amp;""))="SI",UPPER(TRIM(Datos!B753&amp;""))="NO"),IF(ISNUMBER(Datos!B753),AND(OR(B$1005="",Datos!B753&gt;=B$1005),OR(B$1006="",Datos!B753&lt;=B$1006)),FALSE),TRUE))))</f>
        <v>0.0</v>
      </c>
      <c r="C753">
        <f>IF(Datos!C753="",0,IF(AND(C$1008&lt;&gt;"",Datos!C753=C$1008),0,IF(C$1004=0,0,1-CHOOSE(C$1004,IF(ISNUMBER(Datos!C753),AND(OR(C$1005="",Datos!C753&gt;=C$1005),OR(C$1006="",Datos!C753&lt;=C$1006)),FALSE),IF(ISNUMBER(Datos!C753),AND(Datos!C753=INT(Datos!C753),AND(OR(C$1005="",Datos!C753&gt;=C$1005),OR(C$1006="",Datos!C753&lt;=C$1006))),FALSE),OR(ISNUMBER(FIND(";"&amp;UPPER(TRIM(Datos!C753&amp;""))&amp;"=",C$1007)),ISNUMBER(FIND(";"&amp;UPPER(TRIM(Datos!C753&amp;""))&amp;";",C$1007))),OR(UPPER(TRIM(Datos!C753&amp;""))="SÍ",UPPER(TRIM(Datos!C753&amp;""))="SI",UPPER(TRIM(Datos!C753&amp;""))="NO"),IF(ISNUMBER(Datos!C753),AND(OR(C$1005="",Datos!C753&gt;=C$1005),OR(C$1006="",Datos!C753&lt;=C$1006)),FALSE),TRUE))))</f>
        <v>0.0</v>
      </c>
      <c r="D753">
        <f>IF(Datos!D753="",0,IF(AND(D$1008&lt;&gt;"",Datos!D753=D$1008),0,IF(D$1004=0,0,1-CHOOSE(D$1004,IF(ISNUMBER(Datos!D753),AND(OR(D$1005="",Datos!D753&gt;=D$1005),OR(D$1006="",Datos!D753&lt;=D$1006)),FALSE),IF(ISNUMBER(Datos!D753),AND(Datos!D753=INT(Datos!D753),AND(OR(D$1005="",Datos!D753&gt;=D$1005),OR(D$1006="",Datos!D753&lt;=D$1006))),FALSE),OR(ISNUMBER(FIND(";"&amp;UPPER(TRIM(Datos!D753&amp;""))&amp;"=",D$1007)),ISNUMBER(FIND(";"&amp;UPPER(TRIM(Datos!D753&amp;""))&amp;";",D$1007))),OR(UPPER(TRIM(Datos!D753&amp;""))="SÍ",UPPER(TRIM(Datos!D753&amp;""))="SI",UPPER(TRIM(Datos!D753&amp;""))="NO"),IF(ISNUMBER(Datos!D753),AND(OR(D$1005="",Datos!D753&gt;=D$1005),OR(D$1006="",Datos!D753&lt;=D$1006)),FALSE),TRUE))))</f>
        <v>0.0</v>
      </c>
      <c r="E753">
        <f>IF(Datos!E753="",0,IF(AND(E$1008&lt;&gt;"",Datos!E753=E$1008),0,IF(E$1004=0,0,1-CHOOSE(E$1004,IF(ISNUMBER(Datos!E753),AND(OR(E$1005="",Datos!E753&gt;=E$1005),OR(E$1006="",Datos!E753&lt;=E$1006)),FALSE),IF(ISNUMBER(Datos!E753),AND(Datos!E753=INT(Datos!E753),AND(OR(E$1005="",Datos!E753&gt;=E$1005),OR(E$1006="",Datos!E753&lt;=E$1006))),FALSE),OR(ISNUMBER(FIND(";"&amp;UPPER(TRIM(Datos!E753&amp;""))&amp;"=",E$1007)),ISNUMBER(FIND(";"&amp;UPPER(TRIM(Datos!E753&amp;""))&amp;";",E$1007))),OR(UPPER(TRIM(Datos!E753&amp;""))="SÍ",UPPER(TRIM(Datos!E753&amp;""))="SI",UPPER(TRIM(Datos!E753&amp;""))="NO"),IF(ISNUMBER(Datos!E753),AND(OR(E$1005="",Datos!E753&gt;=E$1005),OR(E$1006="",Datos!E753&lt;=E$1006)),FALSE),TRUE))))</f>
        <v>0.0</v>
      </c>
      <c r="F753">
        <f>IF(Datos!F753="",0,IF(AND(F$1008&lt;&gt;"",Datos!F753=F$1008),0,IF(F$1004=0,0,1-CHOOSE(F$1004,IF(ISNUMBER(Datos!F753),AND(OR(F$1005="",Datos!F753&gt;=F$1005),OR(F$1006="",Datos!F753&lt;=F$1006)),FALSE),IF(ISNUMBER(Datos!F753),AND(Datos!F753=INT(Datos!F753),AND(OR(F$1005="",Datos!F753&gt;=F$1005),OR(F$1006="",Datos!F753&lt;=F$1006))),FALSE),OR(ISNUMBER(FIND(";"&amp;UPPER(TRIM(Datos!F753&amp;""))&amp;"=",F$1007)),ISNUMBER(FIND(";"&amp;UPPER(TRIM(Datos!F753&amp;""))&amp;";",F$1007))),OR(UPPER(TRIM(Datos!F753&amp;""))="SÍ",UPPER(TRIM(Datos!F753&amp;""))="SI",UPPER(TRIM(Datos!F753&amp;""))="NO"),IF(ISNUMBER(Datos!F753),AND(OR(F$1005="",Datos!F753&gt;=F$1005),OR(F$1006="",Datos!F753&lt;=F$1006)),FALSE),TRUE))))</f>
        <v>0.0</v>
      </c>
      <c r="G753">
        <f>IF(Datos!G753="",0,IF(AND(G$1008&lt;&gt;"",Datos!G753=G$1008),0,IF(G$1004=0,0,1-CHOOSE(G$1004,IF(ISNUMBER(Datos!G753),AND(OR(G$1005="",Datos!G753&gt;=G$1005),OR(G$1006="",Datos!G753&lt;=G$1006)),FALSE),IF(ISNUMBER(Datos!G753),AND(Datos!G753=INT(Datos!G753),AND(OR(G$1005="",Datos!G753&gt;=G$1005),OR(G$1006="",Datos!G753&lt;=G$1006))),FALSE),OR(ISNUMBER(FIND(";"&amp;UPPER(TRIM(Datos!G753&amp;""))&amp;"=",G$1007)),ISNUMBER(FIND(";"&amp;UPPER(TRIM(Datos!G753&amp;""))&amp;";",G$1007))),OR(UPPER(TRIM(Datos!G753&amp;""))="SÍ",UPPER(TRIM(Datos!G753&amp;""))="SI",UPPER(TRIM(Datos!G753&amp;""))="NO"),IF(ISNUMBER(Datos!G753),AND(OR(G$1005="",Datos!G753&gt;=G$1005),OR(G$1006="",Datos!G753&lt;=G$1006)),FALSE),TRUE))))</f>
        <v>0.0</v>
      </c>
      <c r="H753">
        <f>IF(Datos!H753="",0,IF(AND(H$1008&lt;&gt;"",Datos!H753=H$1008),0,IF(H$1004=0,0,1-CHOOSE(H$1004,IF(ISNUMBER(Datos!H753),AND(OR(H$1005="",Datos!H753&gt;=H$1005),OR(H$1006="",Datos!H753&lt;=H$1006)),FALSE),IF(ISNUMBER(Datos!H753),AND(Datos!H753=INT(Datos!H753),AND(OR(H$1005="",Datos!H753&gt;=H$1005),OR(H$1006="",Datos!H753&lt;=H$1006))),FALSE),OR(ISNUMBER(FIND(";"&amp;UPPER(TRIM(Datos!H753&amp;""))&amp;"=",H$1007)),ISNUMBER(FIND(";"&amp;UPPER(TRIM(Datos!H753&amp;""))&amp;";",H$1007))),OR(UPPER(TRIM(Datos!H753&amp;""))="SÍ",UPPER(TRIM(Datos!H753&amp;""))="SI",UPPER(TRIM(Datos!H753&amp;""))="NO"),IF(ISNUMBER(Datos!H753),AND(OR(H$1005="",Datos!H753&gt;=H$1005),OR(H$1006="",Datos!H753&lt;=H$1006)),FALSE),TRUE))))</f>
        <v>0.0</v>
      </c>
      <c r="I753">
        <f>IF(Datos!I753="",0,IF(AND(I$1008&lt;&gt;"",Datos!I753=I$1008),0,IF(I$1004=0,0,1-CHOOSE(I$1004,IF(ISNUMBER(Datos!I753),AND(OR(I$1005="",Datos!I753&gt;=I$1005),OR(I$1006="",Datos!I753&lt;=I$1006)),FALSE),IF(ISNUMBER(Datos!I753),AND(Datos!I753=INT(Datos!I753),AND(OR(I$1005="",Datos!I753&gt;=I$1005),OR(I$1006="",Datos!I753&lt;=I$1006))),FALSE),OR(ISNUMBER(FIND(";"&amp;UPPER(TRIM(Datos!I753&amp;""))&amp;"=",I$1007)),ISNUMBER(FIND(";"&amp;UPPER(TRIM(Datos!I753&amp;""))&amp;";",I$1007))),OR(UPPER(TRIM(Datos!I753&amp;""))="SÍ",UPPER(TRIM(Datos!I753&amp;""))="SI",UPPER(TRIM(Datos!I753&amp;""))="NO"),IF(ISNUMBER(Datos!I753),AND(OR(I$1005="",Datos!I753&gt;=I$1005),OR(I$1006="",Datos!I753&lt;=I$1006)),FALSE),TRUE))))</f>
        <v>0.0</v>
      </c>
      <c r="J753">
        <f>IF(Datos!J753="",0,IF(AND(J$1008&lt;&gt;"",Datos!J753=J$1008),0,IF(J$1004=0,0,1-CHOOSE(J$1004,IF(ISNUMBER(Datos!J753),AND(OR(J$1005="",Datos!J753&gt;=J$1005),OR(J$1006="",Datos!J753&lt;=J$1006)),FALSE),IF(ISNUMBER(Datos!J753),AND(Datos!J753=INT(Datos!J753),AND(OR(J$1005="",Datos!J753&gt;=J$1005),OR(J$1006="",Datos!J753&lt;=J$1006))),FALSE),OR(ISNUMBER(FIND(";"&amp;UPPER(TRIM(Datos!J753&amp;""))&amp;"=",J$1007)),ISNUMBER(FIND(";"&amp;UPPER(TRIM(Datos!J753&amp;""))&amp;";",J$1007))),OR(UPPER(TRIM(Datos!J753&amp;""))="SÍ",UPPER(TRIM(Datos!J753&amp;""))="SI",UPPER(TRIM(Datos!J753&amp;""))="NO"),IF(ISNUMBER(Datos!J753),AND(OR(J$1005="",Datos!J753&gt;=J$1005),OR(J$1006="",Datos!J753&lt;=J$1006)),FALSE),TRUE))))</f>
        <v>0.0</v>
      </c>
      <c r="K753">
        <f>IF(Datos!K753="",0,IF(AND(K$1008&lt;&gt;"",Datos!K753=K$1008),0,IF(K$1004=0,0,1-CHOOSE(K$1004,IF(ISNUMBER(Datos!K753),AND(OR(K$1005="",Datos!K753&gt;=K$1005),OR(K$1006="",Datos!K753&lt;=K$1006)),FALSE),IF(ISNUMBER(Datos!K753),AND(Datos!K753=INT(Datos!K753),AND(OR(K$1005="",Datos!K753&gt;=K$1005),OR(K$1006="",Datos!K753&lt;=K$1006))),FALSE),OR(ISNUMBER(FIND(";"&amp;UPPER(TRIM(Datos!K753&amp;""))&amp;"=",K$1007)),ISNUMBER(FIND(";"&amp;UPPER(TRIM(Datos!K753&amp;""))&amp;";",K$1007))),OR(UPPER(TRIM(Datos!K753&amp;""))="SÍ",UPPER(TRIM(Datos!K753&amp;""))="SI",UPPER(TRIM(Datos!K753&amp;""))="NO"),IF(ISNUMBER(Datos!K753),AND(OR(K$1005="",Datos!K753&gt;=K$1005),OR(K$1006="",Datos!K753&lt;=K$1006)),FALSE),TRUE))))</f>
        <v>0.0</v>
      </c>
      <c r="L753">
        <f>IF(Datos!L753="",0,IF(AND(L$1008&lt;&gt;"",Datos!L753=L$1008),0,IF(L$1004=0,0,1-CHOOSE(L$1004,IF(ISNUMBER(Datos!L753),AND(OR(L$1005="",Datos!L753&gt;=L$1005),OR(L$1006="",Datos!L753&lt;=L$1006)),FALSE),IF(ISNUMBER(Datos!L753),AND(Datos!L753=INT(Datos!L753),AND(OR(L$1005="",Datos!L753&gt;=L$1005),OR(L$1006="",Datos!L753&lt;=L$1006))),FALSE),OR(ISNUMBER(FIND(";"&amp;UPPER(TRIM(Datos!L753&amp;""))&amp;"=",L$1007)),ISNUMBER(FIND(";"&amp;UPPER(TRIM(Datos!L753&amp;""))&amp;";",L$1007))),OR(UPPER(TRIM(Datos!L753&amp;""))="SÍ",UPPER(TRIM(Datos!L753&amp;""))="SI",UPPER(TRIM(Datos!L753&amp;""))="NO"),IF(ISNUMBER(Datos!L753),AND(OR(L$1005="",Datos!L753&gt;=L$1005),OR(L$1006="",Datos!L753&lt;=L$1006)),FALSE),TRUE))))</f>
        <v>0.0</v>
      </c>
      <c r="M753">
        <f>IF(Datos!M753="",0,IF(AND(M$1008&lt;&gt;"",Datos!M753=M$1008),0,IF(M$1004=0,0,1-CHOOSE(M$1004,IF(ISNUMBER(Datos!M753),AND(OR(M$1005="",Datos!M753&gt;=M$1005),OR(M$1006="",Datos!M753&lt;=M$1006)),FALSE),IF(ISNUMBER(Datos!M753),AND(Datos!M753=INT(Datos!M753),AND(OR(M$1005="",Datos!M753&gt;=M$1005),OR(M$1006="",Datos!M753&lt;=M$1006))),FALSE),OR(ISNUMBER(FIND(";"&amp;UPPER(TRIM(Datos!M753&amp;""))&amp;"=",M$1007)),ISNUMBER(FIND(";"&amp;UPPER(TRIM(Datos!M753&amp;""))&amp;";",M$1007))),OR(UPPER(TRIM(Datos!M753&amp;""))="SÍ",UPPER(TRIM(Datos!M753&amp;""))="SI",UPPER(TRIM(Datos!M753&amp;""))="NO"),IF(ISNUMBER(Datos!M753),AND(OR(M$1005="",Datos!M753&gt;=M$1005),OR(M$1006="",Datos!M753&lt;=M$1006)),FALSE),TRUE))))</f>
        <v>0.0</v>
      </c>
      <c r="N753">
        <f>IF(Datos!N753="",0,IF(AND(N$1008&lt;&gt;"",Datos!N753=N$1008),0,IF(N$1004=0,0,1-CHOOSE(N$1004,IF(ISNUMBER(Datos!N753),AND(OR(N$1005="",Datos!N753&gt;=N$1005),OR(N$1006="",Datos!N753&lt;=N$1006)),FALSE),IF(ISNUMBER(Datos!N753),AND(Datos!N753=INT(Datos!N753),AND(OR(N$1005="",Datos!N753&gt;=N$1005),OR(N$1006="",Datos!N753&lt;=N$1006))),FALSE),OR(ISNUMBER(FIND(";"&amp;UPPER(TRIM(Datos!N753&amp;""))&amp;"=",N$1007)),ISNUMBER(FIND(";"&amp;UPPER(TRIM(Datos!N753&amp;""))&amp;";",N$1007))),OR(UPPER(TRIM(Datos!N753&amp;""))="SÍ",UPPER(TRIM(Datos!N753&amp;""))="SI",UPPER(TRIM(Datos!N753&amp;""))="NO"),IF(ISNUMBER(Datos!N753),AND(OR(N$1005="",Datos!N753&gt;=N$1005),OR(N$1006="",Datos!N753&lt;=N$1006)),FALSE),TRUE))))</f>
        <v>0.0</v>
      </c>
      <c r="O753">
        <f>IF(Datos!O753="",0,IF(AND(O$1008&lt;&gt;"",Datos!O753=O$1008),0,IF(O$1004=0,0,1-CHOOSE(O$1004,IF(ISNUMBER(Datos!O753),AND(OR(O$1005="",Datos!O753&gt;=O$1005),OR(O$1006="",Datos!O753&lt;=O$1006)),FALSE),IF(ISNUMBER(Datos!O753),AND(Datos!O753=INT(Datos!O753),AND(OR(O$1005="",Datos!O753&gt;=O$1005),OR(O$1006="",Datos!O753&lt;=O$1006))),FALSE),OR(ISNUMBER(FIND(";"&amp;UPPER(TRIM(Datos!O753&amp;""))&amp;"=",O$1007)),ISNUMBER(FIND(";"&amp;UPPER(TRIM(Datos!O753&amp;""))&amp;";",O$1007))),OR(UPPER(TRIM(Datos!O753&amp;""))="SÍ",UPPER(TRIM(Datos!O753&amp;""))="SI",UPPER(TRIM(Datos!O753&amp;""))="NO"),IF(ISNUMBER(Datos!O753),AND(OR(O$1005="",Datos!O753&gt;=O$1005),OR(O$1006="",Datos!O753&lt;=O$1006)),FALSE),TRUE))))</f>
        <v>0.0</v>
      </c>
      <c r="P753">
        <f>IF(Datos!P753="",0,IF(AND(P$1008&lt;&gt;"",Datos!P753=P$1008),0,IF(P$1004=0,0,1-CHOOSE(P$1004,IF(ISNUMBER(Datos!P753),AND(OR(P$1005="",Datos!P753&gt;=P$1005),OR(P$1006="",Datos!P753&lt;=P$1006)),FALSE),IF(ISNUMBER(Datos!P753),AND(Datos!P753=INT(Datos!P753),AND(OR(P$1005="",Datos!P753&gt;=P$1005),OR(P$1006="",Datos!P753&lt;=P$1006))),FALSE),OR(ISNUMBER(FIND(";"&amp;UPPER(TRIM(Datos!P753&amp;""))&amp;"=",P$1007)),ISNUMBER(FIND(";"&amp;UPPER(TRIM(Datos!P753&amp;""))&amp;";",P$1007))),OR(UPPER(TRIM(Datos!P753&amp;""))="SÍ",UPPER(TRIM(Datos!P753&amp;""))="SI",UPPER(TRIM(Datos!P753&amp;""))="NO"),IF(ISNUMBER(Datos!P753),AND(OR(P$1005="",Datos!P753&gt;=P$1005),OR(P$1006="",Datos!P753&lt;=P$1006)),FALSE),TRUE))))</f>
        <v>0.0</v>
      </c>
      <c r="Q753">
        <f>IF(Datos!Q753="",0,IF(AND(Q$1008&lt;&gt;"",Datos!Q753=Q$1008),0,IF(Q$1004=0,0,1-CHOOSE(Q$1004,IF(ISNUMBER(Datos!Q753),AND(OR(Q$1005="",Datos!Q753&gt;=Q$1005),OR(Q$1006="",Datos!Q753&lt;=Q$1006)),FALSE),IF(ISNUMBER(Datos!Q753),AND(Datos!Q753=INT(Datos!Q753),AND(OR(Q$1005="",Datos!Q753&gt;=Q$1005),OR(Q$1006="",Datos!Q753&lt;=Q$1006))),FALSE),OR(ISNUMBER(FIND(";"&amp;UPPER(TRIM(Datos!Q753&amp;""))&amp;"=",Q$1007)),ISNUMBER(FIND(";"&amp;UPPER(TRIM(Datos!Q753&amp;""))&amp;";",Q$1007))),OR(UPPER(TRIM(Datos!Q753&amp;""))="SÍ",UPPER(TRIM(Datos!Q753&amp;""))="SI",UPPER(TRIM(Datos!Q753&amp;""))="NO"),IF(ISNUMBER(Datos!Q753),AND(OR(Q$1005="",Datos!Q753&gt;=Q$1005),OR(Q$1006="",Datos!Q753&lt;=Q$1006)),FALSE),TRUE))))</f>
        <v>0.0</v>
      </c>
      <c r="R753">
        <f>IF(Datos!R753="",0,IF(AND(R$1008&lt;&gt;"",Datos!R753=R$1008),0,IF(R$1004=0,0,1-CHOOSE(R$1004,IF(ISNUMBER(Datos!R753),AND(OR(R$1005="",Datos!R753&gt;=R$1005),OR(R$1006="",Datos!R753&lt;=R$1006)),FALSE),IF(ISNUMBER(Datos!R753),AND(Datos!R753=INT(Datos!R753),AND(OR(R$1005="",Datos!R753&gt;=R$1005),OR(R$1006="",Datos!R753&lt;=R$1006))),FALSE),OR(ISNUMBER(FIND(";"&amp;UPPER(TRIM(Datos!R753&amp;""))&amp;"=",R$1007)),ISNUMBER(FIND(";"&amp;UPPER(TRIM(Datos!R753&amp;""))&amp;";",R$1007))),OR(UPPER(TRIM(Datos!R753&amp;""))="SÍ",UPPER(TRIM(Datos!R753&amp;""))="SI",UPPER(TRIM(Datos!R753&amp;""))="NO"),IF(ISNUMBER(Datos!R753),AND(OR(R$1005="",Datos!R753&gt;=R$1005),OR(R$1006="",Datos!R753&lt;=R$1006)),FALSE),TRUE))))</f>
        <v>0.0</v>
      </c>
      <c r="S753">
        <f>IF(Datos!S753="",0,IF(AND(S$1008&lt;&gt;"",Datos!S753=S$1008),0,IF(S$1004=0,0,1-CHOOSE(S$1004,IF(ISNUMBER(Datos!S753),AND(OR(S$1005="",Datos!S753&gt;=S$1005),OR(S$1006="",Datos!S753&lt;=S$1006)),FALSE),IF(ISNUMBER(Datos!S753),AND(Datos!S753=INT(Datos!S753),AND(OR(S$1005="",Datos!S753&gt;=S$1005),OR(S$1006="",Datos!S753&lt;=S$1006))),FALSE),OR(ISNUMBER(FIND(";"&amp;UPPER(TRIM(Datos!S753&amp;""))&amp;"=",S$1007)),ISNUMBER(FIND(";"&amp;UPPER(TRIM(Datos!S753&amp;""))&amp;";",S$1007))),OR(UPPER(TRIM(Datos!S753&amp;""))="SÍ",UPPER(TRIM(Datos!S753&amp;""))="SI",UPPER(TRIM(Datos!S753&amp;""))="NO"),IF(ISNUMBER(Datos!S753),AND(OR(S$1005="",Datos!S753&gt;=S$1005),OR(S$1006="",Datos!S753&lt;=S$1006)),FALSE),TRUE))))</f>
        <v>0.0</v>
      </c>
      <c r="T753">
        <f>IF(Datos!T753="",0,IF(AND(T$1008&lt;&gt;"",Datos!T753=T$1008),0,IF(T$1004=0,0,1-CHOOSE(T$1004,IF(ISNUMBER(Datos!T753),AND(OR(T$1005="",Datos!T753&gt;=T$1005),OR(T$1006="",Datos!T753&lt;=T$1006)),FALSE),IF(ISNUMBER(Datos!T753),AND(Datos!T753=INT(Datos!T753),AND(OR(T$1005="",Datos!T753&gt;=T$1005),OR(T$1006="",Datos!T753&lt;=T$1006))),FALSE),OR(ISNUMBER(FIND(";"&amp;UPPER(TRIM(Datos!T753&amp;""))&amp;"=",T$1007)),ISNUMBER(FIND(";"&amp;UPPER(TRIM(Datos!T753&amp;""))&amp;";",T$1007))),OR(UPPER(TRIM(Datos!T753&amp;""))="SÍ",UPPER(TRIM(Datos!T753&amp;""))="SI",UPPER(TRIM(Datos!T753&amp;""))="NO"),IF(ISNUMBER(Datos!T753),AND(OR(T$1005="",Datos!T753&gt;=T$1005),OR(T$1006="",Datos!T753&lt;=T$1006)),FALSE),TRUE))))</f>
        <v>0.0</v>
      </c>
      <c r="U753">
        <f>IF(Datos!U753="",0,IF(AND(U$1008&lt;&gt;"",Datos!U753=U$1008),0,IF(U$1004=0,0,1-CHOOSE(U$1004,IF(ISNUMBER(Datos!U753),AND(OR(U$1005="",Datos!U753&gt;=U$1005),OR(U$1006="",Datos!U753&lt;=U$1006)),FALSE),IF(ISNUMBER(Datos!U753),AND(Datos!U753=INT(Datos!U753),AND(OR(U$1005="",Datos!U753&gt;=U$1005),OR(U$1006="",Datos!U753&lt;=U$1006))),FALSE),OR(ISNUMBER(FIND(";"&amp;UPPER(TRIM(Datos!U753&amp;""))&amp;"=",U$1007)),ISNUMBER(FIND(";"&amp;UPPER(TRIM(Datos!U753&amp;""))&amp;";",U$1007))),OR(UPPER(TRIM(Datos!U753&amp;""))="SÍ",UPPER(TRIM(Datos!U753&amp;""))="SI",UPPER(TRIM(Datos!U753&amp;""))="NO"),IF(ISNUMBER(Datos!U753),AND(OR(U$1005="",Datos!U753&gt;=U$1005),OR(U$1006="",Datos!U753&lt;=U$1006)),FALSE),TRUE))))</f>
        <v>0.0</v>
      </c>
      <c r="V753">
        <f>IF(Datos!V753="",0,IF(AND(V$1008&lt;&gt;"",Datos!V753=V$1008),0,IF(V$1004=0,0,1-CHOOSE(V$1004,IF(ISNUMBER(Datos!V753),AND(OR(V$1005="",Datos!V753&gt;=V$1005),OR(V$1006="",Datos!V753&lt;=V$1006)),FALSE),IF(ISNUMBER(Datos!V753),AND(Datos!V753=INT(Datos!V753),AND(OR(V$1005="",Datos!V753&gt;=V$1005),OR(V$1006="",Datos!V753&lt;=V$1006))),FALSE),OR(ISNUMBER(FIND(";"&amp;UPPER(TRIM(Datos!V753&amp;""))&amp;"=",V$1007)),ISNUMBER(FIND(";"&amp;UPPER(TRIM(Datos!V753&amp;""))&amp;";",V$1007))),OR(UPPER(TRIM(Datos!V753&amp;""))="SÍ",UPPER(TRIM(Datos!V753&amp;""))="SI",UPPER(TRIM(Datos!V753&amp;""))="NO"),IF(ISNUMBER(Datos!V753),AND(OR(V$1005="",Datos!V753&gt;=V$1005),OR(V$1006="",Datos!V753&lt;=V$1006)),FALSE),TRUE))))</f>
        <v>0.0</v>
      </c>
      <c r="W753">
        <f>IF(Datos!W753="",0,IF(AND(W$1008&lt;&gt;"",Datos!W753=W$1008),0,IF(W$1004=0,0,1-CHOOSE(W$1004,IF(ISNUMBER(Datos!W753),AND(OR(W$1005="",Datos!W753&gt;=W$1005),OR(W$1006="",Datos!W753&lt;=W$1006)),FALSE),IF(ISNUMBER(Datos!W753),AND(Datos!W753=INT(Datos!W753),AND(OR(W$1005="",Datos!W753&gt;=W$1005),OR(W$1006="",Datos!W753&lt;=W$1006))),FALSE),OR(ISNUMBER(FIND(";"&amp;UPPER(TRIM(Datos!W753&amp;""))&amp;"=",W$1007)),ISNUMBER(FIND(";"&amp;UPPER(TRIM(Datos!W753&amp;""))&amp;";",W$1007))),OR(UPPER(TRIM(Datos!W753&amp;""))="SÍ",UPPER(TRIM(Datos!W753&amp;""))="SI",UPPER(TRIM(Datos!W753&amp;""))="NO"),IF(ISNUMBER(Datos!W753),AND(OR(W$1005="",Datos!W753&gt;=W$1005),OR(W$1006="",Datos!W753&lt;=W$1006)),FALSE),TRUE))))</f>
        <v>0.0</v>
      </c>
      <c r="X753">
        <f>IF(Datos!X753="",0,IF(AND(X$1008&lt;&gt;"",Datos!X753=X$1008),0,IF(X$1004=0,0,1-CHOOSE(X$1004,IF(ISNUMBER(Datos!X753),AND(OR(X$1005="",Datos!X753&gt;=X$1005),OR(X$1006="",Datos!X753&lt;=X$1006)),FALSE),IF(ISNUMBER(Datos!X753),AND(Datos!X753=INT(Datos!X753),AND(OR(X$1005="",Datos!X753&gt;=X$1005),OR(X$1006="",Datos!X753&lt;=X$1006))),FALSE),OR(ISNUMBER(FIND(";"&amp;UPPER(TRIM(Datos!X753&amp;""))&amp;"=",X$1007)),ISNUMBER(FIND(";"&amp;UPPER(TRIM(Datos!X753&amp;""))&amp;";",X$1007))),OR(UPPER(TRIM(Datos!X753&amp;""))="SÍ",UPPER(TRIM(Datos!X753&amp;""))="SI",UPPER(TRIM(Datos!X753&amp;""))="NO"),IF(ISNUMBER(Datos!X753),AND(OR(X$1005="",Datos!X753&gt;=X$1005),OR(X$1006="",Datos!X753&lt;=X$1006)),FALSE),TRUE))))</f>
        <v>0.0</v>
      </c>
      <c r="Y753">
        <f>IF(Datos!Y753="",0,IF(AND(Y$1008&lt;&gt;"",Datos!Y753=Y$1008),0,IF(Y$1004=0,0,1-CHOOSE(Y$1004,IF(ISNUMBER(Datos!Y753),AND(OR(Y$1005="",Datos!Y753&gt;=Y$1005),OR(Y$1006="",Datos!Y753&lt;=Y$1006)),FALSE),IF(ISNUMBER(Datos!Y753),AND(Datos!Y753=INT(Datos!Y753),AND(OR(Y$1005="",Datos!Y753&gt;=Y$1005),OR(Y$1006="",Datos!Y753&lt;=Y$1006))),FALSE),OR(ISNUMBER(FIND(";"&amp;UPPER(TRIM(Datos!Y753&amp;""))&amp;"=",Y$1007)),ISNUMBER(FIND(";"&amp;UPPER(TRIM(Datos!Y753&amp;""))&amp;";",Y$1007))),OR(UPPER(TRIM(Datos!Y753&amp;""))="SÍ",UPPER(TRIM(Datos!Y753&amp;""))="SI",UPPER(TRIM(Datos!Y753&amp;""))="NO"),IF(ISNUMBER(Datos!Y753),AND(OR(Y$1005="",Datos!Y753&gt;=Y$1005),OR(Y$1006="",Datos!Y753&lt;=Y$1006)),FALSE),TRUE))))</f>
        <v>0.0</v>
      </c>
      <c r="Z753">
        <f>IF(Datos!Z753="",0,IF(AND(Z$1008&lt;&gt;"",Datos!Z753=Z$1008),0,IF(Z$1004=0,0,1-CHOOSE(Z$1004,IF(ISNUMBER(Datos!Z753),AND(OR(Z$1005="",Datos!Z753&gt;=Z$1005),OR(Z$1006="",Datos!Z753&lt;=Z$1006)),FALSE),IF(ISNUMBER(Datos!Z753),AND(Datos!Z753=INT(Datos!Z753),AND(OR(Z$1005="",Datos!Z753&gt;=Z$1005),OR(Z$1006="",Datos!Z753&lt;=Z$1006))),FALSE),OR(ISNUMBER(FIND(";"&amp;UPPER(TRIM(Datos!Z753&amp;""))&amp;"=",Z$1007)),ISNUMBER(FIND(";"&amp;UPPER(TRIM(Datos!Z753&amp;""))&amp;";",Z$1007))),OR(UPPER(TRIM(Datos!Z753&amp;""))="SÍ",UPPER(TRIM(Datos!Z753&amp;""))="SI",UPPER(TRIM(Datos!Z753&amp;""))="NO"),IF(ISNUMBER(Datos!Z753),AND(OR(Z$1005="",Datos!Z753&gt;=Z$1005),OR(Z$1006="",Datos!Z753&lt;=Z$1006)),FALSE),TRUE))))</f>
        <v>0.0</v>
      </c>
      <c r="AA753">
        <f>IF(Datos!AA753="",0,IF(AND(AA$1008&lt;&gt;"",Datos!AA753=AA$1008),0,IF(AA$1004=0,0,1-CHOOSE(AA$1004,IF(ISNUMBER(Datos!AA753),AND(OR(AA$1005="",Datos!AA753&gt;=AA$1005),OR(AA$1006="",Datos!AA753&lt;=AA$1006)),FALSE),IF(ISNUMBER(Datos!AA753),AND(Datos!AA753=INT(Datos!AA753),AND(OR(AA$1005="",Datos!AA753&gt;=AA$1005),OR(AA$1006="",Datos!AA753&lt;=AA$1006))),FALSE),OR(ISNUMBER(FIND(";"&amp;UPPER(TRIM(Datos!AA753&amp;""))&amp;"=",AA$1007)),ISNUMBER(FIND(";"&amp;UPPER(TRIM(Datos!AA753&amp;""))&amp;";",AA$1007))),OR(UPPER(TRIM(Datos!AA753&amp;""))="SÍ",UPPER(TRIM(Datos!AA753&amp;""))="SI",UPPER(TRIM(Datos!AA753&amp;""))="NO"),IF(ISNUMBER(Datos!AA753),AND(OR(AA$1005="",Datos!AA753&gt;=AA$1005),OR(AA$1006="",Datos!AA753&lt;=AA$1006)),FALSE),TRUE))))</f>
        <v>0.0</v>
      </c>
      <c r="AB753">
        <f>IF(Datos!AB753="",0,IF(AND(AB$1008&lt;&gt;"",Datos!AB753=AB$1008),0,IF(AB$1004=0,0,1-CHOOSE(AB$1004,IF(ISNUMBER(Datos!AB753),AND(OR(AB$1005="",Datos!AB753&gt;=AB$1005),OR(AB$1006="",Datos!AB753&lt;=AB$1006)),FALSE),IF(ISNUMBER(Datos!AB753),AND(Datos!AB753=INT(Datos!AB753),AND(OR(AB$1005="",Datos!AB753&gt;=AB$1005),OR(AB$1006="",Datos!AB753&lt;=AB$1006))),FALSE),OR(ISNUMBER(FIND(";"&amp;UPPER(TRIM(Datos!AB753&amp;""))&amp;"=",AB$1007)),ISNUMBER(FIND(";"&amp;UPPER(TRIM(Datos!AB753&amp;""))&amp;";",AB$1007))),OR(UPPER(TRIM(Datos!AB753&amp;""))="SÍ",UPPER(TRIM(Datos!AB753&amp;""))="SI",UPPER(TRIM(Datos!AB753&amp;""))="NO"),IF(ISNUMBER(Datos!AB753),AND(OR(AB$1005="",Datos!AB753&gt;=AB$1005),OR(AB$1006="",Datos!AB753&lt;=AB$1006)),FALSE),TRUE))))</f>
        <v>0.0</v>
      </c>
      <c r="AC753">
        <f>IF(Datos!AC753="",0,IF(AND(AC$1008&lt;&gt;"",Datos!AC753=AC$1008),0,IF(AC$1004=0,0,1-CHOOSE(AC$1004,IF(ISNUMBER(Datos!AC753),AND(OR(AC$1005="",Datos!AC753&gt;=AC$1005),OR(AC$1006="",Datos!AC753&lt;=AC$1006)),FALSE),IF(ISNUMBER(Datos!AC753),AND(Datos!AC753=INT(Datos!AC753),AND(OR(AC$1005="",Datos!AC753&gt;=AC$1005),OR(AC$1006="",Datos!AC753&lt;=AC$1006))),FALSE),OR(ISNUMBER(FIND(";"&amp;UPPER(TRIM(Datos!AC753&amp;""))&amp;"=",AC$1007)),ISNUMBER(FIND(";"&amp;UPPER(TRIM(Datos!AC753&amp;""))&amp;";",AC$1007))),OR(UPPER(TRIM(Datos!AC753&amp;""))="SÍ",UPPER(TRIM(Datos!AC753&amp;""))="SI",UPPER(TRIM(Datos!AC753&amp;""))="NO"),IF(ISNUMBER(Datos!AC753),AND(OR(AC$1005="",Datos!AC753&gt;=AC$1005),OR(AC$1006="",Datos!AC753&lt;=AC$1006)),FALSE),TRUE))))</f>
        <v>0.0</v>
      </c>
      <c r="AD753">
        <f>IF(Datos!AD753="",0,IF(AND(AD$1008&lt;&gt;"",Datos!AD753=AD$1008),0,IF(AD$1004=0,0,1-CHOOSE(AD$1004,IF(ISNUMBER(Datos!AD753),AND(OR(AD$1005="",Datos!AD753&gt;=AD$1005),OR(AD$1006="",Datos!AD753&lt;=AD$1006)),FALSE),IF(ISNUMBER(Datos!AD753),AND(Datos!AD753=INT(Datos!AD753),AND(OR(AD$1005="",Datos!AD753&gt;=AD$1005),OR(AD$1006="",Datos!AD753&lt;=AD$1006))),FALSE),OR(ISNUMBER(FIND(";"&amp;UPPER(TRIM(Datos!AD753&amp;""))&amp;"=",AD$1007)),ISNUMBER(FIND(";"&amp;UPPER(TRIM(Datos!AD753&amp;""))&amp;";",AD$1007))),OR(UPPER(TRIM(Datos!AD753&amp;""))="SÍ",UPPER(TRIM(Datos!AD753&amp;""))="SI",UPPER(TRIM(Datos!AD753&amp;""))="NO"),IF(ISNUMBER(Datos!AD753),AND(OR(AD$1005="",Datos!AD753&gt;=AD$1005),OR(AD$1006="",Datos!AD753&lt;=AD$1006)),FALSE),TRUE))))</f>
        <v>0.0</v>
      </c>
      <c r="AE753">
        <f>IF(Datos!AE753="",0,IF(AND(AE$1008&lt;&gt;"",Datos!AE753=AE$1008),0,IF(AE$1004=0,0,1-CHOOSE(AE$1004,IF(ISNUMBER(Datos!AE753),AND(OR(AE$1005="",Datos!AE753&gt;=AE$1005),OR(AE$1006="",Datos!AE753&lt;=AE$1006)),FALSE),IF(ISNUMBER(Datos!AE753),AND(Datos!AE753=INT(Datos!AE753),AND(OR(AE$1005="",Datos!AE753&gt;=AE$1005),OR(AE$1006="",Datos!AE753&lt;=AE$1006))),FALSE),OR(ISNUMBER(FIND(";"&amp;UPPER(TRIM(Datos!AE753&amp;""))&amp;"=",AE$1007)),ISNUMBER(FIND(";"&amp;UPPER(TRIM(Datos!AE753&amp;""))&amp;";",AE$1007))),OR(UPPER(TRIM(Datos!AE753&amp;""))="SÍ",UPPER(TRIM(Datos!AE753&amp;""))="SI",UPPER(TRIM(Datos!AE753&amp;""))="NO"),IF(ISNUMBER(Datos!AE753),AND(OR(AE$1005="",Datos!AE753&gt;=AE$1005),OR(AE$1006="",Datos!AE753&lt;=AE$1006)),FALSE),TRUE))))</f>
        <v>0.0</v>
      </c>
    </row>
    <row r="754" spans="2:31">
      <c r="B754">
        <f>IF(Datos!B754="",0,IF(AND(B$1008&lt;&gt;"",Datos!B754=B$1008),0,IF(B$1004=0,0,1-CHOOSE(B$1004,IF(ISNUMBER(Datos!B754),AND(OR(B$1005="",Datos!B754&gt;=B$1005),OR(B$1006="",Datos!B754&lt;=B$1006)),FALSE),IF(ISNUMBER(Datos!B754),AND(Datos!B754=INT(Datos!B754),AND(OR(B$1005="",Datos!B754&gt;=B$1005),OR(B$1006="",Datos!B754&lt;=B$1006))),FALSE),OR(ISNUMBER(FIND(";"&amp;UPPER(TRIM(Datos!B754&amp;""))&amp;"=",B$1007)),ISNUMBER(FIND(";"&amp;UPPER(TRIM(Datos!B754&amp;""))&amp;";",B$1007))),OR(UPPER(TRIM(Datos!B754&amp;""))="SÍ",UPPER(TRIM(Datos!B754&amp;""))="SI",UPPER(TRIM(Datos!B754&amp;""))="NO"),IF(ISNUMBER(Datos!B754),AND(OR(B$1005="",Datos!B754&gt;=B$1005),OR(B$1006="",Datos!B754&lt;=B$1006)),FALSE),TRUE))))</f>
        <v>0.0</v>
      </c>
      <c r="C754">
        <f>IF(Datos!C754="",0,IF(AND(C$1008&lt;&gt;"",Datos!C754=C$1008),0,IF(C$1004=0,0,1-CHOOSE(C$1004,IF(ISNUMBER(Datos!C754),AND(OR(C$1005="",Datos!C754&gt;=C$1005),OR(C$1006="",Datos!C754&lt;=C$1006)),FALSE),IF(ISNUMBER(Datos!C754),AND(Datos!C754=INT(Datos!C754),AND(OR(C$1005="",Datos!C754&gt;=C$1005),OR(C$1006="",Datos!C754&lt;=C$1006))),FALSE),OR(ISNUMBER(FIND(";"&amp;UPPER(TRIM(Datos!C754&amp;""))&amp;"=",C$1007)),ISNUMBER(FIND(";"&amp;UPPER(TRIM(Datos!C754&amp;""))&amp;";",C$1007))),OR(UPPER(TRIM(Datos!C754&amp;""))="SÍ",UPPER(TRIM(Datos!C754&amp;""))="SI",UPPER(TRIM(Datos!C754&amp;""))="NO"),IF(ISNUMBER(Datos!C754),AND(OR(C$1005="",Datos!C754&gt;=C$1005),OR(C$1006="",Datos!C754&lt;=C$1006)),FALSE),TRUE))))</f>
        <v>0.0</v>
      </c>
      <c r="D754">
        <f>IF(Datos!D754="",0,IF(AND(D$1008&lt;&gt;"",Datos!D754=D$1008),0,IF(D$1004=0,0,1-CHOOSE(D$1004,IF(ISNUMBER(Datos!D754),AND(OR(D$1005="",Datos!D754&gt;=D$1005),OR(D$1006="",Datos!D754&lt;=D$1006)),FALSE),IF(ISNUMBER(Datos!D754),AND(Datos!D754=INT(Datos!D754),AND(OR(D$1005="",Datos!D754&gt;=D$1005),OR(D$1006="",Datos!D754&lt;=D$1006))),FALSE),OR(ISNUMBER(FIND(";"&amp;UPPER(TRIM(Datos!D754&amp;""))&amp;"=",D$1007)),ISNUMBER(FIND(";"&amp;UPPER(TRIM(Datos!D754&amp;""))&amp;";",D$1007))),OR(UPPER(TRIM(Datos!D754&amp;""))="SÍ",UPPER(TRIM(Datos!D754&amp;""))="SI",UPPER(TRIM(Datos!D754&amp;""))="NO"),IF(ISNUMBER(Datos!D754),AND(OR(D$1005="",Datos!D754&gt;=D$1005),OR(D$1006="",Datos!D754&lt;=D$1006)),FALSE),TRUE))))</f>
        <v>0.0</v>
      </c>
      <c r="E754">
        <f>IF(Datos!E754="",0,IF(AND(E$1008&lt;&gt;"",Datos!E754=E$1008),0,IF(E$1004=0,0,1-CHOOSE(E$1004,IF(ISNUMBER(Datos!E754),AND(OR(E$1005="",Datos!E754&gt;=E$1005),OR(E$1006="",Datos!E754&lt;=E$1006)),FALSE),IF(ISNUMBER(Datos!E754),AND(Datos!E754=INT(Datos!E754),AND(OR(E$1005="",Datos!E754&gt;=E$1005),OR(E$1006="",Datos!E754&lt;=E$1006))),FALSE),OR(ISNUMBER(FIND(";"&amp;UPPER(TRIM(Datos!E754&amp;""))&amp;"=",E$1007)),ISNUMBER(FIND(";"&amp;UPPER(TRIM(Datos!E754&amp;""))&amp;";",E$1007))),OR(UPPER(TRIM(Datos!E754&amp;""))="SÍ",UPPER(TRIM(Datos!E754&amp;""))="SI",UPPER(TRIM(Datos!E754&amp;""))="NO"),IF(ISNUMBER(Datos!E754),AND(OR(E$1005="",Datos!E754&gt;=E$1005),OR(E$1006="",Datos!E754&lt;=E$1006)),FALSE),TRUE))))</f>
        <v>0.0</v>
      </c>
      <c r="F754">
        <f>IF(Datos!F754="",0,IF(AND(F$1008&lt;&gt;"",Datos!F754=F$1008),0,IF(F$1004=0,0,1-CHOOSE(F$1004,IF(ISNUMBER(Datos!F754),AND(OR(F$1005="",Datos!F754&gt;=F$1005),OR(F$1006="",Datos!F754&lt;=F$1006)),FALSE),IF(ISNUMBER(Datos!F754),AND(Datos!F754=INT(Datos!F754),AND(OR(F$1005="",Datos!F754&gt;=F$1005),OR(F$1006="",Datos!F754&lt;=F$1006))),FALSE),OR(ISNUMBER(FIND(";"&amp;UPPER(TRIM(Datos!F754&amp;""))&amp;"=",F$1007)),ISNUMBER(FIND(";"&amp;UPPER(TRIM(Datos!F754&amp;""))&amp;";",F$1007))),OR(UPPER(TRIM(Datos!F754&amp;""))="SÍ",UPPER(TRIM(Datos!F754&amp;""))="SI",UPPER(TRIM(Datos!F754&amp;""))="NO"),IF(ISNUMBER(Datos!F754),AND(OR(F$1005="",Datos!F754&gt;=F$1005),OR(F$1006="",Datos!F754&lt;=F$1006)),FALSE),TRUE))))</f>
        <v>0.0</v>
      </c>
      <c r="G754">
        <f>IF(Datos!G754="",0,IF(AND(G$1008&lt;&gt;"",Datos!G754=G$1008),0,IF(G$1004=0,0,1-CHOOSE(G$1004,IF(ISNUMBER(Datos!G754),AND(OR(G$1005="",Datos!G754&gt;=G$1005),OR(G$1006="",Datos!G754&lt;=G$1006)),FALSE),IF(ISNUMBER(Datos!G754),AND(Datos!G754=INT(Datos!G754),AND(OR(G$1005="",Datos!G754&gt;=G$1005),OR(G$1006="",Datos!G754&lt;=G$1006))),FALSE),OR(ISNUMBER(FIND(";"&amp;UPPER(TRIM(Datos!G754&amp;""))&amp;"=",G$1007)),ISNUMBER(FIND(";"&amp;UPPER(TRIM(Datos!G754&amp;""))&amp;";",G$1007))),OR(UPPER(TRIM(Datos!G754&amp;""))="SÍ",UPPER(TRIM(Datos!G754&amp;""))="SI",UPPER(TRIM(Datos!G754&amp;""))="NO"),IF(ISNUMBER(Datos!G754),AND(OR(G$1005="",Datos!G754&gt;=G$1005),OR(G$1006="",Datos!G754&lt;=G$1006)),FALSE),TRUE))))</f>
        <v>0.0</v>
      </c>
      <c r="H754">
        <f>IF(Datos!H754="",0,IF(AND(H$1008&lt;&gt;"",Datos!H754=H$1008),0,IF(H$1004=0,0,1-CHOOSE(H$1004,IF(ISNUMBER(Datos!H754),AND(OR(H$1005="",Datos!H754&gt;=H$1005),OR(H$1006="",Datos!H754&lt;=H$1006)),FALSE),IF(ISNUMBER(Datos!H754),AND(Datos!H754=INT(Datos!H754),AND(OR(H$1005="",Datos!H754&gt;=H$1005),OR(H$1006="",Datos!H754&lt;=H$1006))),FALSE),OR(ISNUMBER(FIND(";"&amp;UPPER(TRIM(Datos!H754&amp;""))&amp;"=",H$1007)),ISNUMBER(FIND(";"&amp;UPPER(TRIM(Datos!H754&amp;""))&amp;";",H$1007))),OR(UPPER(TRIM(Datos!H754&amp;""))="SÍ",UPPER(TRIM(Datos!H754&amp;""))="SI",UPPER(TRIM(Datos!H754&amp;""))="NO"),IF(ISNUMBER(Datos!H754),AND(OR(H$1005="",Datos!H754&gt;=H$1005),OR(H$1006="",Datos!H754&lt;=H$1006)),FALSE),TRUE))))</f>
        <v>0.0</v>
      </c>
      <c r="I754">
        <f>IF(Datos!I754="",0,IF(AND(I$1008&lt;&gt;"",Datos!I754=I$1008),0,IF(I$1004=0,0,1-CHOOSE(I$1004,IF(ISNUMBER(Datos!I754),AND(OR(I$1005="",Datos!I754&gt;=I$1005),OR(I$1006="",Datos!I754&lt;=I$1006)),FALSE),IF(ISNUMBER(Datos!I754),AND(Datos!I754=INT(Datos!I754),AND(OR(I$1005="",Datos!I754&gt;=I$1005),OR(I$1006="",Datos!I754&lt;=I$1006))),FALSE),OR(ISNUMBER(FIND(";"&amp;UPPER(TRIM(Datos!I754&amp;""))&amp;"=",I$1007)),ISNUMBER(FIND(";"&amp;UPPER(TRIM(Datos!I754&amp;""))&amp;";",I$1007))),OR(UPPER(TRIM(Datos!I754&amp;""))="SÍ",UPPER(TRIM(Datos!I754&amp;""))="SI",UPPER(TRIM(Datos!I754&amp;""))="NO"),IF(ISNUMBER(Datos!I754),AND(OR(I$1005="",Datos!I754&gt;=I$1005),OR(I$1006="",Datos!I754&lt;=I$1006)),FALSE),TRUE))))</f>
        <v>0.0</v>
      </c>
      <c r="J754">
        <f>IF(Datos!J754="",0,IF(AND(J$1008&lt;&gt;"",Datos!J754=J$1008),0,IF(J$1004=0,0,1-CHOOSE(J$1004,IF(ISNUMBER(Datos!J754),AND(OR(J$1005="",Datos!J754&gt;=J$1005),OR(J$1006="",Datos!J754&lt;=J$1006)),FALSE),IF(ISNUMBER(Datos!J754),AND(Datos!J754=INT(Datos!J754),AND(OR(J$1005="",Datos!J754&gt;=J$1005),OR(J$1006="",Datos!J754&lt;=J$1006))),FALSE),OR(ISNUMBER(FIND(";"&amp;UPPER(TRIM(Datos!J754&amp;""))&amp;"=",J$1007)),ISNUMBER(FIND(";"&amp;UPPER(TRIM(Datos!J754&amp;""))&amp;";",J$1007))),OR(UPPER(TRIM(Datos!J754&amp;""))="SÍ",UPPER(TRIM(Datos!J754&amp;""))="SI",UPPER(TRIM(Datos!J754&amp;""))="NO"),IF(ISNUMBER(Datos!J754),AND(OR(J$1005="",Datos!J754&gt;=J$1005),OR(J$1006="",Datos!J754&lt;=J$1006)),FALSE),TRUE))))</f>
        <v>0.0</v>
      </c>
      <c r="K754">
        <f>IF(Datos!K754="",0,IF(AND(K$1008&lt;&gt;"",Datos!K754=K$1008),0,IF(K$1004=0,0,1-CHOOSE(K$1004,IF(ISNUMBER(Datos!K754),AND(OR(K$1005="",Datos!K754&gt;=K$1005),OR(K$1006="",Datos!K754&lt;=K$1006)),FALSE),IF(ISNUMBER(Datos!K754),AND(Datos!K754=INT(Datos!K754),AND(OR(K$1005="",Datos!K754&gt;=K$1005),OR(K$1006="",Datos!K754&lt;=K$1006))),FALSE),OR(ISNUMBER(FIND(";"&amp;UPPER(TRIM(Datos!K754&amp;""))&amp;"=",K$1007)),ISNUMBER(FIND(";"&amp;UPPER(TRIM(Datos!K754&amp;""))&amp;";",K$1007))),OR(UPPER(TRIM(Datos!K754&amp;""))="SÍ",UPPER(TRIM(Datos!K754&amp;""))="SI",UPPER(TRIM(Datos!K754&amp;""))="NO"),IF(ISNUMBER(Datos!K754),AND(OR(K$1005="",Datos!K754&gt;=K$1005),OR(K$1006="",Datos!K754&lt;=K$1006)),FALSE),TRUE))))</f>
        <v>0.0</v>
      </c>
      <c r="L754">
        <f>IF(Datos!L754="",0,IF(AND(L$1008&lt;&gt;"",Datos!L754=L$1008),0,IF(L$1004=0,0,1-CHOOSE(L$1004,IF(ISNUMBER(Datos!L754),AND(OR(L$1005="",Datos!L754&gt;=L$1005),OR(L$1006="",Datos!L754&lt;=L$1006)),FALSE),IF(ISNUMBER(Datos!L754),AND(Datos!L754=INT(Datos!L754),AND(OR(L$1005="",Datos!L754&gt;=L$1005),OR(L$1006="",Datos!L754&lt;=L$1006))),FALSE),OR(ISNUMBER(FIND(";"&amp;UPPER(TRIM(Datos!L754&amp;""))&amp;"=",L$1007)),ISNUMBER(FIND(";"&amp;UPPER(TRIM(Datos!L754&amp;""))&amp;";",L$1007))),OR(UPPER(TRIM(Datos!L754&amp;""))="SÍ",UPPER(TRIM(Datos!L754&amp;""))="SI",UPPER(TRIM(Datos!L754&amp;""))="NO"),IF(ISNUMBER(Datos!L754),AND(OR(L$1005="",Datos!L754&gt;=L$1005),OR(L$1006="",Datos!L754&lt;=L$1006)),FALSE),TRUE))))</f>
        <v>0.0</v>
      </c>
      <c r="M754">
        <f>IF(Datos!M754="",0,IF(AND(M$1008&lt;&gt;"",Datos!M754=M$1008),0,IF(M$1004=0,0,1-CHOOSE(M$1004,IF(ISNUMBER(Datos!M754),AND(OR(M$1005="",Datos!M754&gt;=M$1005),OR(M$1006="",Datos!M754&lt;=M$1006)),FALSE),IF(ISNUMBER(Datos!M754),AND(Datos!M754=INT(Datos!M754),AND(OR(M$1005="",Datos!M754&gt;=M$1005),OR(M$1006="",Datos!M754&lt;=M$1006))),FALSE),OR(ISNUMBER(FIND(";"&amp;UPPER(TRIM(Datos!M754&amp;""))&amp;"=",M$1007)),ISNUMBER(FIND(";"&amp;UPPER(TRIM(Datos!M754&amp;""))&amp;";",M$1007))),OR(UPPER(TRIM(Datos!M754&amp;""))="SÍ",UPPER(TRIM(Datos!M754&amp;""))="SI",UPPER(TRIM(Datos!M754&amp;""))="NO"),IF(ISNUMBER(Datos!M754),AND(OR(M$1005="",Datos!M754&gt;=M$1005),OR(M$1006="",Datos!M754&lt;=M$1006)),FALSE),TRUE))))</f>
        <v>0.0</v>
      </c>
      <c r="N754">
        <f>IF(Datos!N754="",0,IF(AND(N$1008&lt;&gt;"",Datos!N754=N$1008),0,IF(N$1004=0,0,1-CHOOSE(N$1004,IF(ISNUMBER(Datos!N754),AND(OR(N$1005="",Datos!N754&gt;=N$1005),OR(N$1006="",Datos!N754&lt;=N$1006)),FALSE),IF(ISNUMBER(Datos!N754),AND(Datos!N754=INT(Datos!N754),AND(OR(N$1005="",Datos!N754&gt;=N$1005),OR(N$1006="",Datos!N754&lt;=N$1006))),FALSE),OR(ISNUMBER(FIND(";"&amp;UPPER(TRIM(Datos!N754&amp;""))&amp;"=",N$1007)),ISNUMBER(FIND(";"&amp;UPPER(TRIM(Datos!N754&amp;""))&amp;";",N$1007))),OR(UPPER(TRIM(Datos!N754&amp;""))="SÍ",UPPER(TRIM(Datos!N754&amp;""))="SI",UPPER(TRIM(Datos!N754&amp;""))="NO"),IF(ISNUMBER(Datos!N754),AND(OR(N$1005="",Datos!N754&gt;=N$1005),OR(N$1006="",Datos!N754&lt;=N$1006)),FALSE),TRUE))))</f>
        <v>0.0</v>
      </c>
      <c r="O754">
        <f>IF(Datos!O754="",0,IF(AND(O$1008&lt;&gt;"",Datos!O754=O$1008),0,IF(O$1004=0,0,1-CHOOSE(O$1004,IF(ISNUMBER(Datos!O754),AND(OR(O$1005="",Datos!O754&gt;=O$1005),OR(O$1006="",Datos!O754&lt;=O$1006)),FALSE),IF(ISNUMBER(Datos!O754),AND(Datos!O754=INT(Datos!O754),AND(OR(O$1005="",Datos!O754&gt;=O$1005),OR(O$1006="",Datos!O754&lt;=O$1006))),FALSE),OR(ISNUMBER(FIND(";"&amp;UPPER(TRIM(Datos!O754&amp;""))&amp;"=",O$1007)),ISNUMBER(FIND(";"&amp;UPPER(TRIM(Datos!O754&amp;""))&amp;";",O$1007))),OR(UPPER(TRIM(Datos!O754&amp;""))="SÍ",UPPER(TRIM(Datos!O754&amp;""))="SI",UPPER(TRIM(Datos!O754&amp;""))="NO"),IF(ISNUMBER(Datos!O754),AND(OR(O$1005="",Datos!O754&gt;=O$1005),OR(O$1006="",Datos!O754&lt;=O$1006)),FALSE),TRUE))))</f>
        <v>0.0</v>
      </c>
      <c r="P754">
        <f>IF(Datos!P754="",0,IF(AND(P$1008&lt;&gt;"",Datos!P754=P$1008),0,IF(P$1004=0,0,1-CHOOSE(P$1004,IF(ISNUMBER(Datos!P754),AND(OR(P$1005="",Datos!P754&gt;=P$1005),OR(P$1006="",Datos!P754&lt;=P$1006)),FALSE),IF(ISNUMBER(Datos!P754),AND(Datos!P754=INT(Datos!P754),AND(OR(P$1005="",Datos!P754&gt;=P$1005),OR(P$1006="",Datos!P754&lt;=P$1006))),FALSE),OR(ISNUMBER(FIND(";"&amp;UPPER(TRIM(Datos!P754&amp;""))&amp;"=",P$1007)),ISNUMBER(FIND(";"&amp;UPPER(TRIM(Datos!P754&amp;""))&amp;";",P$1007))),OR(UPPER(TRIM(Datos!P754&amp;""))="SÍ",UPPER(TRIM(Datos!P754&amp;""))="SI",UPPER(TRIM(Datos!P754&amp;""))="NO"),IF(ISNUMBER(Datos!P754),AND(OR(P$1005="",Datos!P754&gt;=P$1005),OR(P$1006="",Datos!P754&lt;=P$1006)),FALSE),TRUE))))</f>
        <v>0.0</v>
      </c>
      <c r="Q754">
        <f>IF(Datos!Q754="",0,IF(AND(Q$1008&lt;&gt;"",Datos!Q754=Q$1008),0,IF(Q$1004=0,0,1-CHOOSE(Q$1004,IF(ISNUMBER(Datos!Q754),AND(OR(Q$1005="",Datos!Q754&gt;=Q$1005),OR(Q$1006="",Datos!Q754&lt;=Q$1006)),FALSE),IF(ISNUMBER(Datos!Q754),AND(Datos!Q754=INT(Datos!Q754),AND(OR(Q$1005="",Datos!Q754&gt;=Q$1005),OR(Q$1006="",Datos!Q754&lt;=Q$1006))),FALSE),OR(ISNUMBER(FIND(";"&amp;UPPER(TRIM(Datos!Q754&amp;""))&amp;"=",Q$1007)),ISNUMBER(FIND(";"&amp;UPPER(TRIM(Datos!Q754&amp;""))&amp;";",Q$1007))),OR(UPPER(TRIM(Datos!Q754&amp;""))="SÍ",UPPER(TRIM(Datos!Q754&amp;""))="SI",UPPER(TRIM(Datos!Q754&amp;""))="NO"),IF(ISNUMBER(Datos!Q754),AND(OR(Q$1005="",Datos!Q754&gt;=Q$1005),OR(Q$1006="",Datos!Q754&lt;=Q$1006)),FALSE),TRUE))))</f>
        <v>0.0</v>
      </c>
      <c r="R754">
        <f>IF(Datos!R754="",0,IF(AND(R$1008&lt;&gt;"",Datos!R754=R$1008),0,IF(R$1004=0,0,1-CHOOSE(R$1004,IF(ISNUMBER(Datos!R754),AND(OR(R$1005="",Datos!R754&gt;=R$1005),OR(R$1006="",Datos!R754&lt;=R$1006)),FALSE),IF(ISNUMBER(Datos!R754),AND(Datos!R754=INT(Datos!R754),AND(OR(R$1005="",Datos!R754&gt;=R$1005),OR(R$1006="",Datos!R754&lt;=R$1006))),FALSE),OR(ISNUMBER(FIND(";"&amp;UPPER(TRIM(Datos!R754&amp;""))&amp;"=",R$1007)),ISNUMBER(FIND(";"&amp;UPPER(TRIM(Datos!R754&amp;""))&amp;";",R$1007))),OR(UPPER(TRIM(Datos!R754&amp;""))="SÍ",UPPER(TRIM(Datos!R754&amp;""))="SI",UPPER(TRIM(Datos!R754&amp;""))="NO"),IF(ISNUMBER(Datos!R754),AND(OR(R$1005="",Datos!R754&gt;=R$1005),OR(R$1006="",Datos!R754&lt;=R$1006)),FALSE),TRUE))))</f>
        <v>0.0</v>
      </c>
      <c r="S754">
        <f>IF(Datos!S754="",0,IF(AND(S$1008&lt;&gt;"",Datos!S754=S$1008),0,IF(S$1004=0,0,1-CHOOSE(S$1004,IF(ISNUMBER(Datos!S754),AND(OR(S$1005="",Datos!S754&gt;=S$1005),OR(S$1006="",Datos!S754&lt;=S$1006)),FALSE),IF(ISNUMBER(Datos!S754),AND(Datos!S754=INT(Datos!S754),AND(OR(S$1005="",Datos!S754&gt;=S$1005),OR(S$1006="",Datos!S754&lt;=S$1006))),FALSE),OR(ISNUMBER(FIND(";"&amp;UPPER(TRIM(Datos!S754&amp;""))&amp;"=",S$1007)),ISNUMBER(FIND(";"&amp;UPPER(TRIM(Datos!S754&amp;""))&amp;";",S$1007))),OR(UPPER(TRIM(Datos!S754&amp;""))="SÍ",UPPER(TRIM(Datos!S754&amp;""))="SI",UPPER(TRIM(Datos!S754&amp;""))="NO"),IF(ISNUMBER(Datos!S754),AND(OR(S$1005="",Datos!S754&gt;=S$1005),OR(S$1006="",Datos!S754&lt;=S$1006)),FALSE),TRUE))))</f>
        <v>0.0</v>
      </c>
      <c r="T754">
        <f>IF(Datos!T754="",0,IF(AND(T$1008&lt;&gt;"",Datos!T754=T$1008),0,IF(T$1004=0,0,1-CHOOSE(T$1004,IF(ISNUMBER(Datos!T754),AND(OR(T$1005="",Datos!T754&gt;=T$1005),OR(T$1006="",Datos!T754&lt;=T$1006)),FALSE),IF(ISNUMBER(Datos!T754),AND(Datos!T754=INT(Datos!T754),AND(OR(T$1005="",Datos!T754&gt;=T$1005),OR(T$1006="",Datos!T754&lt;=T$1006))),FALSE),OR(ISNUMBER(FIND(";"&amp;UPPER(TRIM(Datos!T754&amp;""))&amp;"=",T$1007)),ISNUMBER(FIND(";"&amp;UPPER(TRIM(Datos!T754&amp;""))&amp;";",T$1007))),OR(UPPER(TRIM(Datos!T754&amp;""))="SÍ",UPPER(TRIM(Datos!T754&amp;""))="SI",UPPER(TRIM(Datos!T754&amp;""))="NO"),IF(ISNUMBER(Datos!T754),AND(OR(T$1005="",Datos!T754&gt;=T$1005),OR(T$1006="",Datos!T754&lt;=T$1006)),FALSE),TRUE))))</f>
        <v>0.0</v>
      </c>
      <c r="U754">
        <f>IF(Datos!U754="",0,IF(AND(U$1008&lt;&gt;"",Datos!U754=U$1008),0,IF(U$1004=0,0,1-CHOOSE(U$1004,IF(ISNUMBER(Datos!U754),AND(OR(U$1005="",Datos!U754&gt;=U$1005),OR(U$1006="",Datos!U754&lt;=U$1006)),FALSE),IF(ISNUMBER(Datos!U754),AND(Datos!U754=INT(Datos!U754),AND(OR(U$1005="",Datos!U754&gt;=U$1005),OR(U$1006="",Datos!U754&lt;=U$1006))),FALSE),OR(ISNUMBER(FIND(";"&amp;UPPER(TRIM(Datos!U754&amp;""))&amp;"=",U$1007)),ISNUMBER(FIND(";"&amp;UPPER(TRIM(Datos!U754&amp;""))&amp;";",U$1007))),OR(UPPER(TRIM(Datos!U754&amp;""))="SÍ",UPPER(TRIM(Datos!U754&amp;""))="SI",UPPER(TRIM(Datos!U754&amp;""))="NO"),IF(ISNUMBER(Datos!U754),AND(OR(U$1005="",Datos!U754&gt;=U$1005),OR(U$1006="",Datos!U754&lt;=U$1006)),FALSE),TRUE))))</f>
        <v>0.0</v>
      </c>
      <c r="V754">
        <f>IF(Datos!V754="",0,IF(AND(V$1008&lt;&gt;"",Datos!V754=V$1008),0,IF(V$1004=0,0,1-CHOOSE(V$1004,IF(ISNUMBER(Datos!V754),AND(OR(V$1005="",Datos!V754&gt;=V$1005),OR(V$1006="",Datos!V754&lt;=V$1006)),FALSE),IF(ISNUMBER(Datos!V754),AND(Datos!V754=INT(Datos!V754),AND(OR(V$1005="",Datos!V754&gt;=V$1005),OR(V$1006="",Datos!V754&lt;=V$1006))),FALSE),OR(ISNUMBER(FIND(";"&amp;UPPER(TRIM(Datos!V754&amp;""))&amp;"=",V$1007)),ISNUMBER(FIND(";"&amp;UPPER(TRIM(Datos!V754&amp;""))&amp;";",V$1007))),OR(UPPER(TRIM(Datos!V754&amp;""))="SÍ",UPPER(TRIM(Datos!V754&amp;""))="SI",UPPER(TRIM(Datos!V754&amp;""))="NO"),IF(ISNUMBER(Datos!V754),AND(OR(V$1005="",Datos!V754&gt;=V$1005),OR(V$1006="",Datos!V754&lt;=V$1006)),FALSE),TRUE))))</f>
        <v>0.0</v>
      </c>
      <c r="W754">
        <f>IF(Datos!W754="",0,IF(AND(W$1008&lt;&gt;"",Datos!W754=W$1008),0,IF(W$1004=0,0,1-CHOOSE(W$1004,IF(ISNUMBER(Datos!W754),AND(OR(W$1005="",Datos!W754&gt;=W$1005),OR(W$1006="",Datos!W754&lt;=W$1006)),FALSE),IF(ISNUMBER(Datos!W754),AND(Datos!W754=INT(Datos!W754),AND(OR(W$1005="",Datos!W754&gt;=W$1005),OR(W$1006="",Datos!W754&lt;=W$1006))),FALSE),OR(ISNUMBER(FIND(";"&amp;UPPER(TRIM(Datos!W754&amp;""))&amp;"=",W$1007)),ISNUMBER(FIND(";"&amp;UPPER(TRIM(Datos!W754&amp;""))&amp;";",W$1007))),OR(UPPER(TRIM(Datos!W754&amp;""))="SÍ",UPPER(TRIM(Datos!W754&amp;""))="SI",UPPER(TRIM(Datos!W754&amp;""))="NO"),IF(ISNUMBER(Datos!W754),AND(OR(W$1005="",Datos!W754&gt;=W$1005),OR(W$1006="",Datos!W754&lt;=W$1006)),FALSE),TRUE))))</f>
        <v>0.0</v>
      </c>
      <c r="X754">
        <f>IF(Datos!X754="",0,IF(AND(X$1008&lt;&gt;"",Datos!X754=X$1008),0,IF(X$1004=0,0,1-CHOOSE(X$1004,IF(ISNUMBER(Datos!X754),AND(OR(X$1005="",Datos!X754&gt;=X$1005),OR(X$1006="",Datos!X754&lt;=X$1006)),FALSE),IF(ISNUMBER(Datos!X754),AND(Datos!X754=INT(Datos!X754),AND(OR(X$1005="",Datos!X754&gt;=X$1005),OR(X$1006="",Datos!X754&lt;=X$1006))),FALSE),OR(ISNUMBER(FIND(";"&amp;UPPER(TRIM(Datos!X754&amp;""))&amp;"=",X$1007)),ISNUMBER(FIND(";"&amp;UPPER(TRIM(Datos!X754&amp;""))&amp;";",X$1007))),OR(UPPER(TRIM(Datos!X754&amp;""))="SÍ",UPPER(TRIM(Datos!X754&amp;""))="SI",UPPER(TRIM(Datos!X754&amp;""))="NO"),IF(ISNUMBER(Datos!X754),AND(OR(X$1005="",Datos!X754&gt;=X$1005),OR(X$1006="",Datos!X754&lt;=X$1006)),FALSE),TRUE))))</f>
        <v>0.0</v>
      </c>
      <c r="Y754">
        <f>IF(Datos!Y754="",0,IF(AND(Y$1008&lt;&gt;"",Datos!Y754=Y$1008),0,IF(Y$1004=0,0,1-CHOOSE(Y$1004,IF(ISNUMBER(Datos!Y754),AND(OR(Y$1005="",Datos!Y754&gt;=Y$1005),OR(Y$1006="",Datos!Y754&lt;=Y$1006)),FALSE),IF(ISNUMBER(Datos!Y754),AND(Datos!Y754=INT(Datos!Y754),AND(OR(Y$1005="",Datos!Y754&gt;=Y$1005),OR(Y$1006="",Datos!Y754&lt;=Y$1006))),FALSE),OR(ISNUMBER(FIND(";"&amp;UPPER(TRIM(Datos!Y754&amp;""))&amp;"=",Y$1007)),ISNUMBER(FIND(";"&amp;UPPER(TRIM(Datos!Y754&amp;""))&amp;";",Y$1007))),OR(UPPER(TRIM(Datos!Y754&amp;""))="SÍ",UPPER(TRIM(Datos!Y754&amp;""))="SI",UPPER(TRIM(Datos!Y754&amp;""))="NO"),IF(ISNUMBER(Datos!Y754),AND(OR(Y$1005="",Datos!Y754&gt;=Y$1005),OR(Y$1006="",Datos!Y754&lt;=Y$1006)),FALSE),TRUE))))</f>
        <v>0.0</v>
      </c>
      <c r="Z754">
        <f>IF(Datos!Z754="",0,IF(AND(Z$1008&lt;&gt;"",Datos!Z754=Z$1008),0,IF(Z$1004=0,0,1-CHOOSE(Z$1004,IF(ISNUMBER(Datos!Z754),AND(OR(Z$1005="",Datos!Z754&gt;=Z$1005),OR(Z$1006="",Datos!Z754&lt;=Z$1006)),FALSE),IF(ISNUMBER(Datos!Z754),AND(Datos!Z754=INT(Datos!Z754),AND(OR(Z$1005="",Datos!Z754&gt;=Z$1005),OR(Z$1006="",Datos!Z754&lt;=Z$1006))),FALSE),OR(ISNUMBER(FIND(";"&amp;UPPER(TRIM(Datos!Z754&amp;""))&amp;"=",Z$1007)),ISNUMBER(FIND(";"&amp;UPPER(TRIM(Datos!Z754&amp;""))&amp;";",Z$1007))),OR(UPPER(TRIM(Datos!Z754&amp;""))="SÍ",UPPER(TRIM(Datos!Z754&amp;""))="SI",UPPER(TRIM(Datos!Z754&amp;""))="NO"),IF(ISNUMBER(Datos!Z754),AND(OR(Z$1005="",Datos!Z754&gt;=Z$1005),OR(Z$1006="",Datos!Z754&lt;=Z$1006)),FALSE),TRUE))))</f>
        <v>0.0</v>
      </c>
      <c r="AA754">
        <f>IF(Datos!AA754="",0,IF(AND(AA$1008&lt;&gt;"",Datos!AA754=AA$1008),0,IF(AA$1004=0,0,1-CHOOSE(AA$1004,IF(ISNUMBER(Datos!AA754),AND(OR(AA$1005="",Datos!AA754&gt;=AA$1005),OR(AA$1006="",Datos!AA754&lt;=AA$1006)),FALSE),IF(ISNUMBER(Datos!AA754),AND(Datos!AA754=INT(Datos!AA754),AND(OR(AA$1005="",Datos!AA754&gt;=AA$1005),OR(AA$1006="",Datos!AA754&lt;=AA$1006))),FALSE),OR(ISNUMBER(FIND(";"&amp;UPPER(TRIM(Datos!AA754&amp;""))&amp;"=",AA$1007)),ISNUMBER(FIND(";"&amp;UPPER(TRIM(Datos!AA754&amp;""))&amp;";",AA$1007))),OR(UPPER(TRIM(Datos!AA754&amp;""))="SÍ",UPPER(TRIM(Datos!AA754&amp;""))="SI",UPPER(TRIM(Datos!AA754&amp;""))="NO"),IF(ISNUMBER(Datos!AA754),AND(OR(AA$1005="",Datos!AA754&gt;=AA$1005),OR(AA$1006="",Datos!AA754&lt;=AA$1006)),FALSE),TRUE))))</f>
        <v>0.0</v>
      </c>
      <c r="AB754">
        <f>IF(Datos!AB754="",0,IF(AND(AB$1008&lt;&gt;"",Datos!AB754=AB$1008),0,IF(AB$1004=0,0,1-CHOOSE(AB$1004,IF(ISNUMBER(Datos!AB754),AND(OR(AB$1005="",Datos!AB754&gt;=AB$1005),OR(AB$1006="",Datos!AB754&lt;=AB$1006)),FALSE),IF(ISNUMBER(Datos!AB754),AND(Datos!AB754=INT(Datos!AB754),AND(OR(AB$1005="",Datos!AB754&gt;=AB$1005),OR(AB$1006="",Datos!AB754&lt;=AB$1006))),FALSE),OR(ISNUMBER(FIND(";"&amp;UPPER(TRIM(Datos!AB754&amp;""))&amp;"=",AB$1007)),ISNUMBER(FIND(";"&amp;UPPER(TRIM(Datos!AB754&amp;""))&amp;";",AB$1007))),OR(UPPER(TRIM(Datos!AB754&amp;""))="SÍ",UPPER(TRIM(Datos!AB754&amp;""))="SI",UPPER(TRIM(Datos!AB754&amp;""))="NO"),IF(ISNUMBER(Datos!AB754),AND(OR(AB$1005="",Datos!AB754&gt;=AB$1005),OR(AB$1006="",Datos!AB754&lt;=AB$1006)),FALSE),TRUE))))</f>
        <v>0.0</v>
      </c>
      <c r="AC754">
        <f>IF(Datos!AC754="",0,IF(AND(AC$1008&lt;&gt;"",Datos!AC754=AC$1008),0,IF(AC$1004=0,0,1-CHOOSE(AC$1004,IF(ISNUMBER(Datos!AC754),AND(OR(AC$1005="",Datos!AC754&gt;=AC$1005),OR(AC$1006="",Datos!AC754&lt;=AC$1006)),FALSE),IF(ISNUMBER(Datos!AC754),AND(Datos!AC754=INT(Datos!AC754),AND(OR(AC$1005="",Datos!AC754&gt;=AC$1005),OR(AC$1006="",Datos!AC754&lt;=AC$1006))),FALSE),OR(ISNUMBER(FIND(";"&amp;UPPER(TRIM(Datos!AC754&amp;""))&amp;"=",AC$1007)),ISNUMBER(FIND(";"&amp;UPPER(TRIM(Datos!AC754&amp;""))&amp;";",AC$1007))),OR(UPPER(TRIM(Datos!AC754&amp;""))="SÍ",UPPER(TRIM(Datos!AC754&amp;""))="SI",UPPER(TRIM(Datos!AC754&amp;""))="NO"),IF(ISNUMBER(Datos!AC754),AND(OR(AC$1005="",Datos!AC754&gt;=AC$1005),OR(AC$1006="",Datos!AC754&lt;=AC$1006)),FALSE),TRUE))))</f>
        <v>0.0</v>
      </c>
      <c r="AD754">
        <f>IF(Datos!AD754="",0,IF(AND(AD$1008&lt;&gt;"",Datos!AD754=AD$1008),0,IF(AD$1004=0,0,1-CHOOSE(AD$1004,IF(ISNUMBER(Datos!AD754),AND(OR(AD$1005="",Datos!AD754&gt;=AD$1005),OR(AD$1006="",Datos!AD754&lt;=AD$1006)),FALSE),IF(ISNUMBER(Datos!AD754),AND(Datos!AD754=INT(Datos!AD754),AND(OR(AD$1005="",Datos!AD754&gt;=AD$1005),OR(AD$1006="",Datos!AD754&lt;=AD$1006))),FALSE),OR(ISNUMBER(FIND(";"&amp;UPPER(TRIM(Datos!AD754&amp;""))&amp;"=",AD$1007)),ISNUMBER(FIND(";"&amp;UPPER(TRIM(Datos!AD754&amp;""))&amp;";",AD$1007))),OR(UPPER(TRIM(Datos!AD754&amp;""))="SÍ",UPPER(TRIM(Datos!AD754&amp;""))="SI",UPPER(TRIM(Datos!AD754&amp;""))="NO"),IF(ISNUMBER(Datos!AD754),AND(OR(AD$1005="",Datos!AD754&gt;=AD$1005),OR(AD$1006="",Datos!AD754&lt;=AD$1006)),FALSE),TRUE))))</f>
        <v>0.0</v>
      </c>
      <c r="AE754">
        <f>IF(Datos!AE754="",0,IF(AND(AE$1008&lt;&gt;"",Datos!AE754=AE$1008),0,IF(AE$1004=0,0,1-CHOOSE(AE$1004,IF(ISNUMBER(Datos!AE754),AND(OR(AE$1005="",Datos!AE754&gt;=AE$1005),OR(AE$1006="",Datos!AE754&lt;=AE$1006)),FALSE),IF(ISNUMBER(Datos!AE754),AND(Datos!AE754=INT(Datos!AE754),AND(OR(AE$1005="",Datos!AE754&gt;=AE$1005),OR(AE$1006="",Datos!AE754&lt;=AE$1006))),FALSE),OR(ISNUMBER(FIND(";"&amp;UPPER(TRIM(Datos!AE754&amp;""))&amp;"=",AE$1007)),ISNUMBER(FIND(";"&amp;UPPER(TRIM(Datos!AE754&amp;""))&amp;";",AE$1007))),OR(UPPER(TRIM(Datos!AE754&amp;""))="SÍ",UPPER(TRIM(Datos!AE754&amp;""))="SI",UPPER(TRIM(Datos!AE754&amp;""))="NO"),IF(ISNUMBER(Datos!AE754),AND(OR(AE$1005="",Datos!AE754&gt;=AE$1005),OR(AE$1006="",Datos!AE754&lt;=AE$1006)),FALSE),TRUE))))</f>
        <v>0.0</v>
      </c>
    </row>
    <row r="755" spans="2:31">
      <c r="B755">
        <f>IF(Datos!B755="",0,IF(AND(B$1008&lt;&gt;"",Datos!B755=B$1008),0,IF(B$1004=0,0,1-CHOOSE(B$1004,IF(ISNUMBER(Datos!B755),AND(OR(B$1005="",Datos!B755&gt;=B$1005),OR(B$1006="",Datos!B755&lt;=B$1006)),FALSE),IF(ISNUMBER(Datos!B755),AND(Datos!B755=INT(Datos!B755),AND(OR(B$1005="",Datos!B755&gt;=B$1005),OR(B$1006="",Datos!B755&lt;=B$1006))),FALSE),OR(ISNUMBER(FIND(";"&amp;UPPER(TRIM(Datos!B755&amp;""))&amp;"=",B$1007)),ISNUMBER(FIND(";"&amp;UPPER(TRIM(Datos!B755&amp;""))&amp;";",B$1007))),OR(UPPER(TRIM(Datos!B755&amp;""))="SÍ",UPPER(TRIM(Datos!B755&amp;""))="SI",UPPER(TRIM(Datos!B755&amp;""))="NO"),IF(ISNUMBER(Datos!B755),AND(OR(B$1005="",Datos!B755&gt;=B$1005),OR(B$1006="",Datos!B755&lt;=B$1006)),FALSE),TRUE))))</f>
        <v>0.0</v>
      </c>
      <c r="C755">
        <f>IF(Datos!C755="",0,IF(AND(C$1008&lt;&gt;"",Datos!C755=C$1008),0,IF(C$1004=0,0,1-CHOOSE(C$1004,IF(ISNUMBER(Datos!C755),AND(OR(C$1005="",Datos!C755&gt;=C$1005),OR(C$1006="",Datos!C755&lt;=C$1006)),FALSE),IF(ISNUMBER(Datos!C755),AND(Datos!C755=INT(Datos!C755),AND(OR(C$1005="",Datos!C755&gt;=C$1005),OR(C$1006="",Datos!C755&lt;=C$1006))),FALSE),OR(ISNUMBER(FIND(";"&amp;UPPER(TRIM(Datos!C755&amp;""))&amp;"=",C$1007)),ISNUMBER(FIND(";"&amp;UPPER(TRIM(Datos!C755&amp;""))&amp;";",C$1007))),OR(UPPER(TRIM(Datos!C755&amp;""))="SÍ",UPPER(TRIM(Datos!C755&amp;""))="SI",UPPER(TRIM(Datos!C755&amp;""))="NO"),IF(ISNUMBER(Datos!C755),AND(OR(C$1005="",Datos!C755&gt;=C$1005),OR(C$1006="",Datos!C755&lt;=C$1006)),FALSE),TRUE))))</f>
        <v>0.0</v>
      </c>
      <c r="D755">
        <f>IF(Datos!D755="",0,IF(AND(D$1008&lt;&gt;"",Datos!D755=D$1008),0,IF(D$1004=0,0,1-CHOOSE(D$1004,IF(ISNUMBER(Datos!D755),AND(OR(D$1005="",Datos!D755&gt;=D$1005),OR(D$1006="",Datos!D755&lt;=D$1006)),FALSE),IF(ISNUMBER(Datos!D755),AND(Datos!D755=INT(Datos!D755),AND(OR(D$1005="",Datos!D755&gt;=D$1005),OR(D$1006="",Datos!D755&lt;=D$1006))),FALSE),OR(ISNUMBER(FIND(";"&amp;UPPER(TRIM(Datos!D755&amp;""))&amp;"=",D$1007)),ISNUMBER(FIND(";"&amp;UPPER(TRIM(Datos!D755&amp;""))&amp;";",D$1007))),OR(UPPER(TRIM(Datos!D755&amp;""))="SÍ",UPPER(TRIM(Datos!D755&amp;""))="SI",UPPER(TRIM(Datos!D755&amp;""))="NO"),IF(ISNUMBER(Datos!D755),AND(OR(D$1005="",Datos!D755&gt;=D$1005),OR(D$1006="",Datos!D755&lt;=D$1006)),FALSE),TRUE))))</f>
        <v>0.0</v>
      </c>
      <c r="E755">
        <f>IF(Datos!E755="",0,IF(AND(E$1008&lt;&gt;"",Datos!E755=E$1008),0,IF(E$1004=0,0,1-CHOOSE(E$1004,IF(ISNUMBER(Datos!E755),AND(OR(E$1005="",Datos!E755&gt;=E$1005),OR(E$1006="",Datos!E755&lt;=E$1006)),FALSE),IF(ISNUMBER(Datos!E755),AND(Datos!E755=INT(Datos!E755),AND(OR(E$1005="",Datos!E755&gt;=E$1005),OR(E$1006="",Datos!E755&lt;=E$1006))),FALSE),OR(ISNUMBER(FIND(";"&amp;UPPER(TRIM(Datos!E755&amp;""))&amp;"=",E$1007)),ISNUMBER(FIND(";"&amp;UPPER(TRIM(Datos!E755&amp;""))&amp;";",E$1007))),OR(UPPER(TRIM(Datos!E755&amp;""))="SÍ",UPPER(TRIM(Datos!E755&amp;""))="SI",UPPER(TRIM(Datos!E755&amp;""))="NO"),IF(ISNUMBER(Datos!E755),AND(OR(E$1005="",Datos!E755&gt;=E$1005),OR(E$1006="",Datos!E755&lt;=E$1006)),FALSE),TRUE))))</f>
        <v>0.0</v>
      </c>
      <c r="F755">
        <f>IF(Datos!F755="",0,IF(AND(F$1008&lt;&gt;"",Datos!F755=F$1008),0,IF(F$1004=0,0,1-CHOOSE(F$1004,IF(ISNUMBER(Datos!F755),AND(OR(F$1005="",Datos!F755&gt;=F$1005),OR(F$1006="",Datos!F755&lt;=F$1006)),FALSE),IF(ISNUMBER(Datos!F755),AND(Datos!F755=INT(Datos!F755),AND(OR(F$1005="",Datos!F755&gt;=F$1005),OR(F$1006="",Datos!F755&lt;=F$1006))),FALSE),OR(ISNUMBER(FIND(";"&amp;UPPER(TRIM(Datos!F755&amp;""))&amp;"=",F$1007)),ISNUMBER(FIND(";"&amp;UPPER(TRIM(Datos!F755&amp;""))&amp;";",F$1007))),OR(UPPER(TRIM(Datos!F755&amp;""))="SÍ",UPPER(TRIM(Datos!F755&amp;""))="SI",UPPER(TRIM(Datos!F755&amp;""))="NO"),IF(ISNUMBER(Datos!F755),AND(OR(F$1005="",Datos!F755&gt;=F$1005),OR(F$1006="",Datos!F755&lt;=F$1006)),FALSE),TRUE))))</f>
        <v>0.0</v>
      </c>
      <c r="G755">
        <f>IF(Datos!G755="",0,IF(AND(G$1008&lt;&gt;"",Datos!G755=G$1008),0,IF(G$1004=0,0,1-CHOOSE(G$1004,IF(ISNUMBER(Datos!G755),AND(OR(G$1005="",Datos!G755&gt;=G$1005),OR(G$1006="",Datos!G755&lt;=G$1006)),FALSE),IF(ISNUMBER(Datos!G755),AND(Datos!G755=INT(Datos!G755),AND(OR(G$1005="",Datos!G755&gt;=G$1005),OR(G$1006="",Datos!G755&lt;=G$1006))),FALSE),OR(ISNUMBER(FIND(";"&amp;UPPER(TRIM(Datos!G755&amp;""))&amp;"=",G$1007)),ISNUMBER(FIND(";"&amp;UPPER(TRIM(Datos!G755&amp;""))&amp;";",G$1007))),OR(UPPER(TRIM(Datos!G755&amp;""))="SÍ",UPPER(TRIM(Datos!G755&amp;""))="SI",UPPER(TRIM(Datos!G755&amp;""))="NO"),IF(ISNUMBER(Datos!G755),AND(OR(G$1005="",Datos!G755&gt;=G$1005),OR(G$1006="",Datos!G755&lt;=G$1006)),FALSE),TRUE))))</f>
        <v>0.0</v>
      </c>
      <c r="H755">
        <f>IF(Datos!H755="",0,IF(AND(H$1008&lt;&gt;"",Datos!H755=H$1008),0,IF(H$1004=0,0,1-CHOOSE(H$1004,IF(ISNUMBER(Datos!H755),AND(OR(H$1005="",Datos!H755&gt;=H$1005),OR(H$1006="",Datos!H755&lt;=H$1006)),FALSE),IF(ISNUMBER(Datos!H755),AND(Datos!H755=INT(Datos!H755),AND(OR(H$1005="",Datos!H755&gt;=H$1005),OR(H$1006="",Datos!H755&lt;=H$1006))),FALSE),OR(ISNUMBER(FIND(";"&amp;UPPER(TRIM(Datos!H755&amp;""))&amp;"=",H$1007)),ISNUMBER(FIND(";"&amp;UPPER(TRIM(Datos!H755&amp;""))&amp;";",H$1007))),OR(UPPER(TRIM(Datos!H755&amp;""))="SÍ",UPPER(TRIM(Datos!H755&amp;""))="SI",UPPER(TRIM(Datos!H755&amp;""))="NO"),IF(ISNUMBER(Datos!H755),AND(OR(H$1005="",Datos!H755&gt;=H$1005),OR(H$1006="",Datos!H755&lt;=H$1006)),FALSE),TRUE))))</f>
        <v>0.0</v>
      </c>
      <c r="I755">
        <f>IF(Datos!I755="",0,IF(AND(I$1008&lt;&gt;"",Datos!I755=I$1008),0,IF(I$1004=0,0,1-CHOOSE(I$1004,IF(ISNUMBER(Datos!I755),AND(OR(I$1005="",Datos!I755&gt;=I$1005),OR(I$1006="",Datos!I755&lt;=I$1006)),FALSE),IF(ISNUMBER(Datos!I755),AND(Datos!I755=INT(Datos!I755),AND(OR(I$1005="",Datos!I755&gt;=I$1005),OR(I$1006="",Datos!I755&lt;=I$1006))),FALSE),OR(ISNUMBER(FIND(";"&amp;UPPER(TRIM(Datos!I755&amp;""))&amp;"=",I$1007)),ISNUMBER(FIND(";"&amp;UPPER(TRIM(Datos!I755&amp;""))&amp;";",I$1007))),OR(UPPER(TRIM(Datos!I755&amp;""))="SÍ",UPPER(TRIM(Datos!I755&amp;""))="SI",UPPER(TRIM(Datos!I755&amp;""))="NO"),IF(ISNUMBER(Datos!I755),AND(OR(I$1005="",Datos!I755&gt;=I$1005),OR(I$1006="",Datos!I755&lt;=I$1006)),FALSE),TRUE))))</f>
        <v>0.0</v>
      </c>
      <c r="J755">
        <f>IF(Datos!J755="",0,IF(AND(J$1008&lt;&gt;"",Datos!J755=J$1008),0,IF(J$1004=0,0,1-CHOOSE(J$1004,IF(ISNUMBER(Datos!J755),AND(OR(J$1005="",Datos!J755&gt;=J$1005),OR(J$1006="",Datos!J755&lt;=J$1006)),FALSE),IF(ISNUMBER(Datos!J755),AND(Datos!J755=INT(Datos!J755),AND(OR(J$1005="",Datos!J755&gt;=J$1005),OR(J$1006="",Datos!J755&lt;=J$1006))),FALSE),OR(ISNUMBER(FIND(";"&amp;UPPER(TRIM(Datos!J755&amp;""))&amp;"=",J$1007)),ISNUMBER(FIND(";"&amp;UPPER(TRIM(Datos!J755&amp;""))&amp;";",J$1007))),OR(UPPER(TRIM(Datos!J755&amp;""))="SÍ",UPPER(TRIM(Datos!J755&amp;""))="SI",UPPER(TRIM(Datos!J755&amp;""))="NO"),IF(ISNUMBER(Datos!J755),AND(OR(J$1005="",Datos!J755&gt;=J$1005),OR(J$1006="",Datos!J755&lt;=J$1006)),FALSE),TRUE))))</f>
        <v>0.0</v>
      </c>
      <c r="K755">
        <f>IF(Datos!K755="",0,IF(AND(K$1008&lt;&gt;"",Datos!K755=K$1008),0,IF(K$1004=0,0,1-CHOOSE(K$1004,IF(ISNUMBER(Datos!K755),AND(OR(K$1005="",Datos!K755&gt;=K$1005),OR(K$1006="",Datos!K755&lt;=K$1006)),FALSE),IF(ISNUMBER(Datos!K755),AND(Datos!K755=INT(Datos!K755),AND(OR(K$1005="",Datos!K755&gt;=K$1005),OR(K$1006="",Datos!K755&lt;=K$1006))),FALSE),OR(ISNUMBER(FIND(";"&amp;UPPER(TRIM(Datos!K755&amp;""))&amp;"=",K$1007)),ISNUMBER(FIND(";"&amp;UPPER(TRIM(Datos!K755&amp;""))&amp;";",K$1007))),OR(UPPER(TRIM(Datos!K755&amp;""))="SÍ",UPPER(TRIM(Datos!K755&amp;""))="SI",UPPER(TRIM(Datos!K755&amp;""))="NO"),IF(ISNUMBER(Datos!K755),AND(OR(K$1005="",Datos!K755&gt;=K$1005),OR(K$1006="",Datos!K755&lt;=K$1006)),FALSE),TRUE))))</f>
        <v>0.0</v>
      </c>
      <c r="L755">
        <f>IF(Datos!L755="",0,IF(AND(L$1008&lt;&gt;"",Datos!L755=L$1008),0,IF(L$1004=0,0,1-CHOOSE(L$1004,IF(ISNUMBER(Datos!L755),AND(OR(L$1005="",Datos!L755&gt;=L$1005),OR(L$1006="",Datos!L755&lt;=L$1006)),FALSE),IF(ISNUMBER(Datos!L755),AND(Datos!L755=INT(Datos!L755),AND(OR(L$1005="",Datos!L755&gt;=L$1005),OR(L$1006="",Datos!L755&lt;=L$1006))),FALSE),OR(ISNUMBER(FIND(";"&amp;UPPER(TRIM(Datos!L755&amp;""))&amp;"=",L$1007)),ISNUMBER(FIND(";"&amp;UPPER(TRIM(Datos!L755&amp;""))&amp;";",L$1007))),OR(UPPER(TRIM(Datos!L755&amp;""))="SÍ",UPPER(TRIM(Datos!L755&amp;""))="SI",UPPER(TRIM(Datos!L755&amp;""))="NO"),IF(ISNUMBER(Datos!L755),AND(OR(L$1005="",Datos!L755&gt;=L$1005),OR(L$1006="",Datos!L755&lt;=L$1006)),FALSE),TRUE))))</f>
        <v>0.0</v>
      </c>
      <c r="M755">
        <f>IF(Datos!M755="",0,IF(AND(M$1008&lt;&gt;"",Datos!M755=M$1008),0,IF(M$1004=0,0,1-CHOOSE(M$1004,IF(ISNUMBER(Datos!M755),AND(OR(M$1005="",Datos!M755&gt;=M$1005),OR(M$1006="",Datos!M755&lt;=M$1006)),FALSE),IF(ISNUMBER(Datos!M755),AND(Datos!M755=INT(Datos!M755),AND(OR(M$1005="",Datos!M755&gt;=M$1005),OR(M$1006="",Datos!M755&lt;=M$1006))),FALSE),OR(ISNUMBER(FIND(";"&amp;UPPER(TRIM(Datos!M755&amp;""))&amp;"=",M$1007)),ISNUMBER(FIND(";"&amp;UPPER(TRIM(Datos!M755&amp;""))&amp;";",M$1007))),OR(UPPER(TRIM(Datos!M755&amp;""))="SÍ",UPPER(TRIM(Datos!M755&amp;""))="SI",UPPER(TRIM(Datos!M755&amp;""))="NO"),IF(ISNUMBER(Datos!M755),AND(OR(M$1005="",Datos!M755&gt;=M$1005),OR(M$1006="",Datos!M755&lt;=M$1006)),FALSE),TRUE))))</f>
        <v>0.0</v>
      </c>
      <c r="N755">
        <f>IF(Datos!N755="",0,IF(AND(N$1008&lt;&gt;"",Datos!N755=N$1008),0,IF(N$1004=0,0,1-CHOOSE(N$1004,IF(ISNUMBER(Datos!N755),AND(OR(N$1005="",Datos!N755&gt;=N$1005),OR(N$1006="",Datos!N755&lt;=N$1006)),FALSE),IF(ISNUMBER(Datos!N755),AND(Datos!N755=INT(Datos!N755),AND(OR(N$1005="",Datos!N755&gt;=N$1005),OR(N$1006="",Datos!N755&lt;=N$1006))),FALSE),OR(ISNUMBER(FIND(";"&amp;UPPER(TRIM(Datos!N755&amp;""))&amp;"=",N$1007)),ISNUMBER(FIND(";"&amp;UPPER(TRIM(Datos!N755&amp;""))&amp;";",N$1007))),OR(UPPER(TRIM(Datos!N755&amp;""))="SÍ",UPPER(TRIM(Datos!N755&amp;""))="SI",UPPER(TRIM(Datos!N755&amp;""))="NO"),IF(ISNUMBER(Datos!N755),AND(OR(N$1005="",Datos!N755&gt;=N$1005),OR(N$1006="",Datos!N755&lt;=N$1006)),FALSE),TRUE))))</f>
        <v>0.0</v>
      </c>
      <c r="O755">
        <f>IF(Datos!O755="",0,IF(AND(O$1008&lt;&gt;"",Datos!O755=O$1008),0,IF(O$1004=0,0,1-CHOOSE(O$1004,IF(ISNUMBER(Datos!O755),AND(OR(O$1005="",Datos!O755&gt;=O$1005),OR(O$1006="",Datos!O755&lt;=O$1006)),FALSE),IF(ISNUMBER(Datos!O755),AND(Datos!O755=INT(Datos!O755),AND(OR(O$1005="",Datos!O755&gt;=O$1005),OR(O$1006="",Datos!O755&lt;=O$1006))),FALSE),OR(ISNUMBER(FIND(";"&amp;UPPER(TRIM(Datos!O755&amp;""))&amp;"=",O$1007)),ISNUMBER(FIND(";"&amp;UPPER(TRIM(Datos!O755&amp;""))&amp;";",O$1007))),OR(UPPER(TRIM(Datos!O755&amp;""))="SÍ",UPPER(TRIM(Datos!O755&amp;""))="SI",UPPER(TRIM(Datos!O755&amp;""))="NO"),IF(ISNUMBER(Datos!O755),AND(OR(O$1005="",Datos!O755&gt;=O$1005),OR(O$1006="",Datos!O755&lt;=O$1006)),FALSE),TRUE))))</f>
        <v>0.0</v>
      </c>
      <c r="P755">
        <f>IF(Datos!P755="",0,IF(AND(P$1008&lt;&gt;"",Datos!P755=P$1008),0,IF(P$1004=0,0,1-CHOOSE(P$1004,IF(ISNUMBER(Datos!P755),AND(OR(P$1005="",Datos!P755&gt;=P$1005),OR(P$1006="",Datos!P755&lt;=P$1006)),FALSE),IF(ISNUMBER(Datos!P755),AND(Datos!P755=INT(Datos!P755),AND(OR(P$1005="",Datos!P755&gt;=P$1005),OR(P$1006="",Datos!P755&lt;=P$1006))),FALSE),OR(ISNUMBER(FIND(";"&amp;UPPER(TRIM(Datos!P755&amp;""))&amp;"=",P$1007)),ISNUMBER(FIND(";"&amp;UPPER(TRIM(Datos!P755&amp;""))&amp;";",P$1007))),OR(UPPER(TRIM(Datos!P755&amp;""))="SÍ",UPPER(TRIM(Datos!P755&amp;""))="SI",UPPER(TRIM(Datos!P755&amp;""))="NO"),IF(ISNUMBER(Datos!P755),AND(OR(P$1005="",Datos!P755&gt;=P$1005),OR(P$1006="",Datos!P755&lt;=P$1006)),FALSE),TRUE))))</f>
        <v>0.0</v>
      </c>
      <c r="Q755">
        <f>IF(Datos!Q755="",0,IF(AND(Q$1008&lt;&gt;"",Datos!Q755=Q$1008),0,IF(Q$1004=0,0,1-CHOOSE(Q$1004,IF(ISNUMBER(Datos!Q755),AND(OR(Q$1005="",Datos!Q755&gt;=Q$1005),OR(Q$1006="",Datos!Q755&lt;=Q$1006)),FALSE),IF(ISNUMBER(Datos!Q755),AND(Datos!Q755=INT(Datos!Q755),AND(OR(Q$1005="",Datos!Q755&gt;=Q$1005),OR(Q$1006="",Datos!Q755&lt;=Q$1006))),FALSE),OR(ISNUMBER(FIND(";"&amp;UPPER(TRIM(Datos!Q755&amp;""))&amp;"=",Q$1007)),ISNUMBER(FIND(";"&amp;UPPER(TRIM(Datos!Q755&amp;""))&amp;";",Q$1007))),OR(UPPER(TRIM(Datos!Q755&amp;""))="SÍ",UPPER(TRIM(Datos!Q755&amp;""))="SI",UPPER(TRIM(Datos!Q755&amp;""))="NO"),IF(ISNUMBER(Datos!Q755),AND(OR(Q$1005="",Datos!Q755&gt;=Q$1005),OR(Q$1006="",Datos!Q755&lt;=Q$1006)),FALSE),TRUE))))</f>
        <v>0.0</v>
      </c>
      <c r="R755">
        <f>IF(Datos!R755="",0,IF(AND(R$1008&lt;&gt;"",Datos!R755=R$1008),0,IF(R$1004=0,0,1-CHOOSE(R$1004,IF(ISNUMBER(Datos!R755),AND(OR(R$1005="",Datos!R755&gt;=R$1005),OR(R$1006="",Datos!R755&lt;=R$1006)),FALSE),IF(ISNUMBER(Datos!R755),AND(Datos!R755=INT(Datos!R755),AND(OR(R$1005="",Datos!R755&gt;=R$1005),OR(R$1006="",Datos!R755&lt;=R$1006))),FALSE),OR(ISNUMBER(FIND(";"&amp;UPPER(TRIM(Datos!R755&amp;""))&amp;"=",R$1007)),ISNUMBER(FIND(";"&amp;UPPER(TRIM(Datos!R755&amp;""))&amp;";",R$1007))),OR(UPPER(TRIM(Datos!R755&amp;""))="SÍ",UPPER(TRIM(Datos!R755&amp;""))="SI",UPPER(TRIM(Datos!R755&amp;""))="NO"),IF(ISNUMBER(Datos!R755),AND(OR(R$1005="",Datos!R755&gt;=R$1005),OR(R$1006="",Datos!R755&lt;=R$1006)),FALSE),TRUE))))</f>
        <v>0.0</v>
      </c>
      <c r="S755">
        <f>IF(Datos!S755="",0,IF(AND(S$1008&lt;&gt;"",Datos!S755=S$1008),0,IF(S$1004=0,0,1-CHOOSE(S$1004,IF(ISNUMBER(Datos!S755),AND(OR(S$1005="",Datos!S755&gt;=S$1005),OR(S$1006="",Datos!S755&lt;=S$1006)),FALSE),IF(ISNUMBER(Datos!S755),AND(Datos!S755=INT(Datos!S755),AND(OR(S$1005="",Datos!S755&gt;=S$1005),OR(S$1006="",Datos!S755&lt;=S$1006))),FALSE),OR(ISNUMBER(FIND(";"&amp;UPPER(TRIM(Datos!S755&amp;""))&amp;"=",S$1007)),ISNUMBER(FIND(";"&amp;UPPER(TRIM(Datos!S755&amp;""))&amp;";",S$1007))),OR(UPPER(TRIM(Datos!S755&amp;""))="SÍ",UPPER(TRIM(Datos!S755&amp;""))="SI",UPPER(TRIM(Datos!S755&amp;""))="NO"),IF(ISNUMBER(Datos!S755),AND(OR(S$1005="",Datos!S755&gt;=S$1005),OR(S$1006="",Datos!S755&lt;=S$1006)),FALSE),TRUE))))</f>
        <v>0.0</v>
      </c>
      <c r="T755">
        <f>IF(Datos!T755="",0,IF(AND(T$1008&lt;&gt;"",Datos!T755=T$1008),0,IF(T$1004=0,0,1-CHOOSE(T$1004,IF(ISNUMBER(Datos!T755),AND(OR(T$1005="",Datos!T755&gt;=T$1005),OR(T$1006="",Datos!T755&lt;=T$1006)),FALSE),IF(ISNUMBER(Datos!T755),AND(Datos!T755=INT(Datos!T755),AND(OR(T$1005="",Datos!T755&gt;=T$1005),OR(T$1006="",Datos!T755&lt;=T$1006))),FALSE),OR(ISNUMBER(FIND(";"&amp;UPPER(TRIM(Datos!T755&amp;""))&amp;"=",T$1007)),ISNUMBER(FIND(";"&amp;UPPER(TRIM(Datos!T755&amp;""))&amp;";",T$1007))),OR(UPPER(TRIM(Datos!T755&amp;""))="SÍ",UPPER(TRIM(Datos!T755&amp;""))="SI",UPPER(TRIM(Datos!T755&amp;""))="NO"),IF(ISNUMBER(Datos!T755),AND(OR(T$1005="",Datos!T755&gt;=T$1005),OR(T$1006="",Datos!T755&lt;=T$1006)),FALSE),TRUE))))</f>
        <v>0.0</v>
      </c>
      <c r="U755">
        <f>IF(Datos!U755="",0,IF(AND(U$1008&lt;&gt;"",Datos!U755=U$1008),0,IF(U$1004=0,0,1-CHOOSE(U$1004,IF(ISNUMBER(Datos!U755),AND(OR(U$1005="",Datos!U755&gt;=U$1005),OR(U$1006="",Datos!U755&lt;=U$1006)),FALSE),IF(ISNUMBER(Datos!U755),AND(Datos!U755=INT(Datos!U755),AND(OR(U$1005="",Datos!U755&gt;=U$1005),OR(U$1006="",Datos!U755&lt;=U$1006))),FALSE),OR(ISNUMBER(FIND(";"&amp;UPPER(TRIM(Datos!U755&amp;""))&amp;"=",U$1007)),ISNUMBER(FIND(";"&amp;UPPER(TRIM(Datos!U755&amp;""))&amp;";",U$1007))),OR(UPPER(TRIM(Datos!U755&amp;""))="SÍ",UPPER(TRIM(Datos!U755&amp;""))="SI",UPPER(TRIM(Datos!U755&amp;""))="NO"),IF(ISNUMBER(Datos!U755),AND(OR(U$1005="",Datos!U755&gt;=U$1005),OR(U$1006="",Datos!U755&lt;=U$1006)),FALSE),TRUE))))</f>
        <v>0.0</v>
      </c>
      <c r="V755">
        <f>IF(Datos!V755="",0,IF(AND(V$1008&lt;&gt;"",Datos!V755=V$1008),0,IF(V$1004=0,0,1-CHOOSE(V$1004,IF(ISNUMBER(Datos!V755),AND(OR(V$1005="",Datos!V755&gt;=V$1005),OR(V$1006="",Datos!V755&lt;=V$1006)),FALSE),IF(ISNUMBER(Datos!V755),AND(Datos!V755=INT(Datos!V755),AND(OR(V$1005="",Datos!V755&gt;=V$1005),OR(V$1006="",Datos!V755&lt;=V$1006))),FALSE),OR(ISNUMBER(FIND(";"&amp;UPPER(TRIM(Datos!V755&amp;""))&amp;"=",V$1007)),ISNUMBER(FIND(";"&amp;UPPER(TRIM(Datos!V755&amp;""))&amp;";",V$1007))),OR(UPPER(TRIM(Datos!V755&amp;""))="SÍ",UPPER(TRIM(Datos!V755&amp;""))="SI",UPPER(TRIM(Datos!V755&amp;""))="NO"),IF(ISNUMBER(Datos!V755),AND(OR(V$1005="",Datos!V755&gt;=V$1005),OR(V$1006="",Datos!V755&lt;=V$1006)),FALSE),TRUE))))</f>
        <v>0.0</v>
      </c>
      <c r="W755">
        <f>IF(Datos!W755="",0,IF(AND(W$1008&lt;&gt;"",Datos!W755=W$1008),0,IF(W$1004=0,0,1-CHOOSE(W$1004,IF(ISNUMBER(Datos!W755),AND(OR(W$1005="",Datos!W755&gt;=W$1005),OR(W$1006="",Datos!W755&lt;=W$1006)),FALSE),IF(ISNUMBER(Datos!W755),AND(Datos!W755=INT(Datos!W755),AND(OR(W$1005="",Datos!W755&gt;=W$1005),OR(W$1006="",Datos!W755&lt;=W$1006))),FALSE),OR(ISNUMBER(FIND(";"&amp;UPPER(TRIM(Datos!W755&amp;""))&amp;"=",W$1007)),ISNUMBER(FIND(";"&amp;UPPER(TRIM(Datos!W755&amp;""))&amp;";",W$1007))),OR(UPPER(TRIM(Datos!W755&amp;""))="SÍ",UPPER(TRIM(Datos!W755&amp;""))="SI",UPPER(TRIM(Datos!W755&amp;""))="NO"),IF(ISNUMBER(Datos!W755),AND(OR(W$1005="",Datos!W755&gt;=W$1005),OR(W$1006="",Datos!W755&lt;=W$1006)),FALSE),TRUE))))</f>
        <v>0.0</v>
      </c>
      <c r="X755">
        <f>IF(Datos!X755="",0,IF(AND(X$1008&lt;&gt;"",Datos!X755=X$1008),0,IF(X$1004=0,0,1-CHOOSE(X$1004,IF(ISNUMBER(Datos!X755),AND(OR(X$1005="",Datos!X755&gt;=X$1005),OR(X$1006="",Datos!X755&lt;=X$1006)),FALSE),IF(ISNUMBER(Datos!X755),AND(Datos!X755=INT(Datos!X755),AND(OR(X$1005="",Datos!X755&gt;=X$1005),OR(X$1006="",Datos!X755&lt;=X$1006))),FALSE),OR(ISNUMBER(FIND(";"&amp;UPPER(TRIM(Datos!X755&amp;""))&amp;"=",X$1007)),ISNUMBER(FIND(";"&amp;UPPER(TRIM(Datos!X755&amp;""))&amp;";",X$1007))),OR(UPPER(TRIM(Datos!X755&amp;""))="SÍ",UPPER(TRIM(Datos!X755&amp;""))="SI",UPPER(TRIM(Datos!X755&amp;""))="NO"),IF(ISNUMBER(Datos!X755),AND(OR(X$1005="",Datos!X755&gt;=X$1005),OR(X$1006="",Datos!X755&lt;=X$1006)),FALSE),TRUE))))</f>
        <v>0.0</v>
      </c>
      <c r="Y755">
        <f>IF(Datos!Y755="",0,IF(AND(Y$1008&lt;&gt;"",Datos!Y755=Y$1008),0,IF(Y$1004=0,0,1-CHOOSE(Y$1004,IF(ISNUMBER(Datos!Y755),AND(OR(Y$1005="",Datos!Y755&gt;=Y$1005),OR(Y$1006="",Datos!Y755&lt;=Y$1006)),FALSE),IF(ISNUMBER(Datos!Y755),AND(Datos!Y755=INT(Datos!Y755),AND(OR(Y$1005="",Datos!Y755&gt;=Y$1005),OR(Y$1006="",Datos!Y755&lt;=Y$1006))),FALSE),OR(ISNUMBER(FIND(";"&amp;UPPER(TRIM(Datos!Y755&amp;""))&amp;"=",Y$1007)),ISNUMBER(FIND(";"&amp;UPPER(TRIM(Datos!Y755&amp;""))&amp;";",Y$1007))),OR(UPPER(TRIM(Datos!Y755&amp;""))="SÍ",UPPER(TRIM(Datos!Y755&amp;""))="SI",UPPER(TRIM(Datos!Y755&amp;""))="NO"),IF(ISNUMBER(Datos!Y755),AND(OR(Y$1005="",Datos!Y755&gt;=Y$1005),OR(Y$1006="",Datos!Y755&lt;=Y$1006)),FALSE),TRUE))))</f>
        <v>0.0</v>
      </c>
      <c r="Z755">
        <f>IF(Datos!Z755="",0,IF(AND(Z$1008&lt;&gt;"",Datos!Z755=Z$1008),0,IF(Z$1004=0,0,1-CHOOSE(Z$1004,IF(ISNUMBER(Datos!Z755),AND(OR(Z$1005="",Datos!Z755&gt;=Z$1005),OR(Z$1006="",Datos!Z755&lt;=Z$1006)),FALSE),IF(ISNUMBER(Datos!Z755),AND(Datos!Z755=INT(Datos!Z755),AND(OR(Z$1005="",Datos!Z755&gt;=Z$1005),OR(Z$1006="",Datos!Z755&lt;=Z$1006))),FALSE),OR(ISNUMBER(FIND(";"&amp;UPPER(TRIM(Datos!Z755&amp;""))&amp;"=",Z$1007)),ISNUMBER(FIND(";"&amp;UPPER(TRIM(Datos!Z755&amp;""))&amp;";",Z$1007))),OR(UPPER(TRIM(Datos!Z755&amp;""))="SÍ",UPPER(TRIM(Datos!Z755&amp;""))="SI",UPPER(TRIM(Datos!Z755&amp;""))="NO"),IF(ISNUMBER(Datos!Z755),AND(OR(Z$1005="",Datos!Z755&gt;=Z$1005),OR(Z$1006="",Datos!Z755&lt;=Z$1006)),FALSE),TRUE))))</f>
        <v>0.0</v>
      </c>
      <c r="AA755">
        <f>IF(Datos!AA755="",0,IF(AND(AA$1008&lt;&gt;"",Datos!AA755=AA$1008),0,IF(AA$1004=0,0,1-CHOOSE(AA$1004,IF(ISNUMBER(Datos!AA755),AND(OR(AA$1005="",Datos!AA755&gt;=AA$1005),OR(AA$1006="",Datos!AA755&lt;=AA$1006)),FALSE),IF(ISNUMBER(Datos!AA755),AND(Datos!AA755=INT(Datos!AA755),AND(OR(AA$1005="",Datos!AA755&gt;=AA$1005),OR(AA$1006="",Datos!AA755&lt;=AA$1006))),FALSE),OR(ISNUMBER(FIND(";"&amp;UPPER(TRIM(Datos!AA755&amp;""))&amp;"=",AA$1007)),ISNUMBER(FIND(";"&amp;UPPER(TRIM(Datos!AA755&amp;""))&amp;";",AA$1007))),OR(UPPER(TRIM(Datos!AA755&amp;""))="SÍ",UPPER(TRIM(Datos!AA755&amp;""))="SI",UPPER(TRIM(Datos!AA755&amp;""))="NO"),IF(ISNUMBER(Datos!AA755),AND(OR(AA$1005="",Datos!AA755&gt;=AA$1005),OR(AA$1006="",Datos!AA755&lt;=AA$1006)),FALSE),TRUE))))</f>
        <v>0.0</v>
      </c>
      <c r="AB755">
        <f>IF(Datos!AB755="",0,IF(AND(AB$1008&lt;&gt;"",Datos!AB755=AB$1008),0,IF(AB$1004=0,0,1-CHOOSE(AB$1004,IF(ISNUMBER(Datos!AB755),AND(OR(AB$1005="",Datos!AB755&gt;=AB$1005),OR(AB$1006="",Datos!AB755&lt;=AB$1006)),FALSE),IF(ISNUMBER(Datos!AB755),AND(Datos!AB755=INT(Datos!AB755),AND(OR(AB$1005="",Datos!AB755&gt;=AB$1005),OR(AB$1006="",Datos!AB755&lt;=AB$1006))),FALSE),OR(ISNUMBER(FIND(";"&amp;UPPER(TRIM(Datos!AB755&amp;""))&amp;"=",AB$1007)),ISNUMBER(FIND(";"&amp;UPPER(TRIM(Datos!AB755&amp;""))&amp;";",AB$1007))),OR(UPPER(TRIM(Datos!AB755&amp;""))="SÍ",UPPER(TRIM(Datos!AB755&amp;""))="SI",UPPER(TRIM(Datos!AB755&amp;""))="NO"),IF(ISNUMBER(Datos!AB755),AND(OR(AB$1005="",Datos!AB755&gt;=AB$1005),OR(AB$1006="",Datos!AB755&lt;=AB$1006)),FALSE),TRUE))))</f>
        <v>0.0</v>
      </c>
      <c r="AC755">
        <f>IF(Datos!AC755="",0,IF(AND(AC$1008&lt;&gt;"",Datos!AC755=AC$1008),0,IF(AC$1004=0,0,1-CHOOSE(AC$1004,IF(ISNUMBER(Datos!AC755),AND(OR(AC$1005="",Datos!AC755&gt;=AC$1005),OR(AC$1006="",Datos!AC755&lt;=AC$1006)),FALSE),IF(ISNUMBER(Datos!AC755),AND(Datos!AC755=INT(Datos!AC755),AND(OR(AC$1005="",Datos!AC755&gt;=AC$1005),OR(AC$1006="",Datos!AC755&lt;=AC$1006))),FALSE),OR(ISNUMBER(FIND(";"&amp;UPPER(TRIM(Datos!AC755&amp;""))&amp;"=",AC$1007)),ISNUMBER(FIND(";"&amp;UPPER(TRIM(Datos!AC755&amp;""))&amp;";",AC$1007))),OR(UPPER(TRIM(Datos!AC755&amp;""))="SÍ",UPPER(TRIM(Datos!AC755&amp;""))="SI",UPPER(TRIM(Datos!AC755&amp;""))="NO"),IF(ISNUMBER(Datos!AC755),AND(OR(AC$1005="",Datos!AC755&gt;=AC$1005),OR(AC$1006="",Datos!AC755&lt;=AC$1006)),FALSE),TRUE))))</f>
        <v>0.0</v>
      </c>
      <c r="AD755">
        <f>IF(Datos!AD755="",0,IF(AND(AD$1008&lt;&gt;"",Datos!AD755=AD$1008),0,IF(AD$1004=0,0,1-CHOOSE(AD$1004,IF(ISNUMBER(Datos!AD755),AND(OR(AD$1005="",Datos!AD755&gt;=AD$1005),OR(AD$1006="",Datos!AD755&lt;=AD$1006)),FALSE),IF(ISNUMBER(Datos!AD755),AND(Datos!AD755=INT(Datos!AD755),AND(OR(AD$1005="",Datos!AD755&gt;=AD$1005),OR(AD$1006="",Datos!AD755&lt;=AD$1006))),FALSE),OR(ISNUMBER(FIND(";"&amp;UPPER(TRIM(Datos!AD755&amp;""))&amp;"=",AD$1007)),ISNUMBER(FIND(";"&amp;UPPER(TRIM(Datos!AD755&amp;""))&amp;";",AD$1007))),OR(UPPER(TRIM(Datos!AD755&amp;""))="SÍ",UPPER(TRIM(Datos!AD755&amp;""))="SI",UPPER(TRIM(Datos!AD755&amp;""))="NO"),IF(ISNUMBER(Datos!AD755),AND(OR(AD$1005="",Datos!AD755&gt;=AD$1005),OR(AD$1006="",Datos!AD755&lt;=AD$1006)),FALSE),TRUE))))</f>
        <v>0.0</v>
      </c>
      <c r="AE755">
        <f>IF(Datos!AE755="",0,IF(AND(AE$1008&lt;&gt;"",Datos!AE755=AE$1008),0,IF(AE$1004=0,0,1-CHOOSE(AE$1004,IF(ISNUMBER(Datos!AE755),AND(OR(AE$1005="",Datos!AE755&gt;=AE$1005),OR(AE$1006="",Datos!AE755&lt;=AE$1006)),FALSE),IF(ISNUMBER(Datos!AE755),AND(Datos!AE755=INT(Datos!AE755),AND(OR(AE$1005="",Datos!AE755&gt;=AE$1005),OR(AE$1006="",Datos!AE755&lt;=AE$1006))),FALSE),OR(ISNUMBER(FIND(";"&amp;UPPER(TRIM(Datos!AE755&amp;""))&amp;"=",AE$1007)),ISNUMBER(FIND(";"&amp;UPPER(TRIM(Datos!AE755&amp;""))&amp;";",AE$1007))),OR(UPPER(TRIM(Datos!AE755&amp;""))="SÍ",UPPER(TRIM(Datos!AE755&amp;""))="SI",UPPER(TRIM(Datos!AE755&amp;""))="NO"),IF(ISNUMBER(Datos!AE755),AND(OR(AE$1005="",Datos!AE755&gt;=AE$1005),OR(AE$1006="",Datos!AE755&lt;=AE$1006)),FALSE),TRUE))))</f>
        <v>0.0</v>
      </c>
    </row>
    <row r="756" spans="2:31">
      <c r="B756">
        <f>IF(Datos!B756="",0,IF(AND(B$1008&lt;&gt;"",Datos!B756=B$1008),0,IF(B$1004=0,0,1-CHOOSE(B$1004,IF(ISNUMBER(Datos!B756),AND(OR(B$1005="",Datos!B756&gt;=B$1005),OR(B$1006="",Datos!B756&lt;=B$1006)),FALSE),IF(ISNUMBER(Datos!B756),AND(Datos!B756=INT(Datos!B756),AND(OR(B$1005="",Datos!B756&gt;=B$1005),OR(B$1006="",Datos!B756&lt;=B$1006))),FALSE),OR(ISNUMBER(FIND(";"&amp;UPPER(TRIM(Datos!B756&amp;""))&amp;"=",B$1007)),ISNUMBER(FIND(";"&amp;UPPER(TRIM(Datos!B756&amp;""))&amp;";",B$1007))),OR(UPPER(TRIM(Datos!B756&amp;""))="SÍ",UPPER(TRIM(Datos!B756&amp;""))="SI",UPPER(TRIM(Datos!B756&amp;""))="NO"),IF(ISNUMBER(Datos!B756),AND(OR(B$1005="",Datos!B756&gt;=B$1005),OR(B$1006="",Datos!B756&lt;=B$1006)),FALSE),TRUE))))</f>
        <v>0.0</v>
      </c>
      <c r="C756">
        <f>IF(Datos!C756="",0,IF(AND(C$1008&lt;&gt;"",Datos!C756=C$1008),0,IF(C$1004=0,0,1-CHOOSE(C$1004,IF(ISNUMBER(Datos!C756),AND(OR(C$1005="",Datos!C756&gt;=C$1005),OR(C$1006="",Datos!C756&lt;=C$1006)),FALSE),IF(ISNUMBER(Datos!C756),AND(Datos!C756=INT(Datos!C756),AND(OR(C$1005="",Datos!C756&gt;=C$1005),OR(C$1006="",Datos!C756&lt;=C$1006))),FALSE),OR(ISNUMBER(FIND(";"&amp;UPPER(TRIM(Datos!C756&amp;""))&amp;"=",C$1007)),ISNUMBER(FIND(";"&amp;UPPER(TRIM(Datos!C756&amp;""))&amp;";",C$1007))),OR(UPPER(TRIM(Datos!C756&amp;""))="SÍ",UPPER(TRIM(Datos!C756&amp;""))="SI",UPPER(TRIM(Datos!C756&amp;""))="NO"),IF(ISNUMBER(Datos!C756),AND(OR(C$1005="",Datos!C756&gt;=C$1005),OR(C$1006="",Datos!C756&lt;=C$1006)),FALSE),TRUE))))</f>
        <v>0.0</v>
      </c>
      <c r="D756">
        <f>IF(Datos!D756="",0,IF(AND(D$1008&lt;&gt;"",Datos!D756=D$1008),0,IF(D$1004=0,0,1-CHOOSE(D$1004,IF(ISNUMBER(Datos!D756),AND(OR(D$1005="",Datos!D756&gt;=D$1005),OR(D$1006="",Datos!D756&lt;=D$1006)),FALSE),IF(ISNUMBER(Datos!D756),AND(Datos!D756=INT(Datos!D756),AND(OR(D$1005="",Datos!D756&gt;=D$1005),OR(D$1006="",Datos!D756&lt;=D$1006))),FALSE),OR(ISNUMBER(FIND(";"&amp;UPPER(TRIM(Datos!D756&amp;""))&amp;"=",D$1007)),ISNUMBER(FIND(";"&amp;UPPER(TRIM(Datos!D756&amp;""))&amp;";",D$1007))),OR(UPPER(TRIM(Datos!D756&amp;""))="SÍ",UPPER(TRIM(Datos!D756&amp;""))="SI",UPPER(TRIM(Datos!D756&amp;""))="NO"),IF(ISNUMBER(Datos!D756),AND(OR(D$1005="",Datos!D756&gt;=D$1005),OR(D$1006="",Datos!D756&lt;=D$1006)),FALSE),TRUE))))</f>
        <v>0.0</v>
      </c>
      <c r="E756">
        <f>IF(Datos!E756="",0,IF(AND(E$1008&lt;&gt;"",Datos!E756=E$1008),0,IF(E$1004=0,0,1-CHOOSE(E$1004,IF(ISNUMBER(Datos!E756),AND(OR(E$1005="",Datos!E756&gt;=E$1005),OR(E$1006="",Datos!E756&lt;=E$1006)),FALSE),IF(ISNUMBER(Datos!E756),AND(Datos!E756=INT(Datos!E756),AND(OR(E$1005="",Datos!E756&gt;=E$1005),OR(E$1006="",Datos!E756&lt;=E$1006))),FALSE),OR(ISNUMBER(FIND(";"&amp;UPPER(TRIM(Datos!E756&amp;""))&amp;"=",E$1007)),ISNUMBER(FIND(";"&amp;UPPER(TRIM(Datos!E756&amp;""))&amp;";",E$1007))),OR(UPPER(TRIM(Datos!E756&amp;""))="SÍ",UPPER(TRIM(Datos!E756&amp;""))="SI",UPPER(TRIM(Datos!E756&amp;""))="NO"),IF(ISNUMBER(Datos!E756),AND(OR(E$1005="",Datos!E756&gt;=E$1005),OR(E$1006="",Datos!E756&lt;=E$1006)),FALSE),TRUE))))</f>
        <v>0.0</v>
      </c>
      <c r="F756">
        <f>IF(Datos!F756="",0,IF(AND(F$1008&lt;&gt;"",Datos!F756=F$1008),0,IF(F$1004=0,0,1-CHOOSE(F$1004,IF(ISNUMBER(Datos!F756),AND(OR(F$1005="",Datos!F756&gt;=F$1005),OR(F$1006="",Datos!F756&lt;=F$1006)),FALSE),IF(ISNUMBER(Datos!F756),AND(Datos!F756=INT(Datos!F756),AND(OR(F$1005="",Datos!F756&gt;=F$1005),OR(F$1006="",Datos!F756&lt;=F$1006))),FALSE),OR(ISNUMBER(FIND(";"&amp;UPPER(TRIM(Datos!F756&amp;""))&amp;"=",F$1007)),ISNUMBER(FIND(";"&amp;UPPER(TRIM(Datos!F756&amp;""))&amp;";",F$1007))),OR(UPPER(TRIM(Datos!F756&amp;""))="SÍ",UPPER(TRIM(Datos!F756&amp;""))="SI",UPPER(TRIM(Datos!F756&amp;""))="NO"),IF(ISNUMBER(Datos!F756),AND(OR(F$1005="",Datos!F756&gt;=F$1005),OR(F$1006="",Datos!F756&lt;=F$1006)),FALSE),TRUE))))</f>
        <v>0.0</v>
      </c>
      <c r="G756">
        <f>IF(Datos!G756="",0,IF(AND(G$1008&lt;&gt;"",Datos!G756=G$1008),0,IF(G$1004=0,0,1-CHOOSE(G$1004,IF(ISNUMBER(Datos!G756),AND(OR(G$1005="",Datos!G756&gt;=G$1005),OR(G$1006="",Datos!G756&lt;=G$1006)),FALSE),IF(ISNUMBER(Datos!G756),AND(Datos!G756=INT(Datos!G756),AND(OR(G$1005="",Datos!G756&gt;=G$1005),OR(G$1006="",Datos!G756&lt;=G$1006))),FALSE),OR(ISNUMBER(FIND(";"&amp;UPPER(TRIM(Datos!G756&amp;""))&amp;"=",G$1007)),ISNUMBER(FIND(";"&amp;UPPER(TRIM(Datos!G756&amp;""))&amp;";",G$1007))),OR(UPPER(TRIM(Datos!G756&amp;""))="SÍ",UPPER(TRIM(Datos!G756&amp;""))="SI",UPPER(TRIM(Datos!G756&amp;""))="NO"),IF(ISNUMBER(Datos!G756),AND(OR(G$1005="",Datos!G756&gt;=G$1005),OR(G$1006="",Datos!G756&lt;=G$1006)),FALSE),TRUE))))</f>
        <v>0.0</v>
      </c>
      <c r="H756">
        <f>IF(Datos!H756="",0,IF(AND(H$1008&lt;&gt;"",Datos!H756=H$1008),0,IF(H$1004=0,0,1-CHOOSE(H$1004,IF(ISNUMBER(Datos!H756),AND(OR(H$1005="",Datos!H756&gt;=H$1005),OR(H$1006="",Datos!H756&lt;=H$1006)),FALSE),IF(ISNUMBER(Datos!H756),AND(Datos!H756=INT(Datos!H756),AND(OR(H$1005="",Datos!H756&gt;=H$1005),OR(H$1006="",Datos!H756&lt;=H$1006))),FALSE),OR(ISNUMBER(FIND(";"&amp;UPPER(TRIM(Datos!H756&amp;""))&amp;"=",H$1007)),ISNUMBER(FIND(";"&amp;UPPER(TRIM(Datos!H756&amp;""))&amp;";",H$1007))),OR(UPPER(TRIM(Datos!H756&amp;""))="SÍ",UPPER(TRIM(Datos!H756&amp;""))="SI",UPPER(TRIM(Datos!H756&amp;""))="NO"),IF(ISNUMBER(Datos!H756),AND(OR(H$1005="",Datos!H756&gt;=H$1005),OR(H$1006="",Datos!H756&lt;=H$1006)),FALSE),TRUE))))</f>
        <v>0.0</v>
      </c>
      <c r="I756">
        <f>IF(Datos!I756="",0,IF(AND(I$1008&lt;&gt;"",Datos!I756=I$1008),0,IF(I$1004=0,0,1-CHOOSE(I$1004,IF(ISNUMBER(Datos!I756),AND(OR(I$1005="",Datos!I756&gt;=I$1005),OR(I$1006="",Datos!I756&lt;=I$1006)),FALSE),IF(ISNUMBER(Datos!I756),AND(Datos!I756=INT(Datos!I756),AND(OR(I$1005="",Datos!I756&gt;=I$1005),OR(I$1006="",Datos!I756&lt;=I$1006))),FALSE),OR(ISNUMBER(FIND(";"&amp;UPPER(TRIM(Datos!I756&amp;""))&amp;"=",I$1007)),ISNUMBER(FIND(";"&amp;UPPER(TRIM(Datos!I756&amp;""))&amp;";",I$1007))),OR(UPPER(TRIM(Datos!I756&amp;""))="SÍ",UPPER(TRIM(Datos!I756&amp;""))="SI",UPPER(TRIM(Datos!I756&amp;""))="NO"),IF(ISNUMBER(Datos!I756),AND(OR(I$1005="",Datos!I756&gt;=I$1005),OR(I$1006="",Datos!I756&lt;=I$1006)),FALSE),TRUE))))</f>
        <v>0.0</v>
      </c>
      <c r="J756">
        <f>IF(Datos!J756="",0,IF(AND(J$1008&lt;&gt;"",Datos!J756=J$1008),0,IF(J$1004=0,0,1-CHOOSE(J$1004,IF(ISNUMBER(Datos!J756),AND(OR(J$1005="",Datos!J756&gt;=J$1005),OR(J$1006="",Datos!J756&lt;=J$1006)),FALSE),IF(ISNUMBER(Datos!J756),AND(Datos!J756=INT(Datos!J756),AND(OR(J$1005="",Datos!J756&gt;=J$1005),OR(J$1006="",Datos!J756&lt;=J$1006))),FALSE),OR(ISNUMBER(FIND(";"&amp;UPPER(TRIM(Datos!J756&amp;""))&amp;"=",J$1007)),ISNUMBER(FIND(";"&amp;UPPER(TRIM(Datos!J756&amp;""))&amp;";",J$1007))),OR(UPPER(TRIM(Datos!J756&amp;""))="SÍ",UPPER(TRIM(Datos!J756&amp;""))="SI",UPPER(TRIM(Datos!J756&amp;""))="NO"),IF(ISNUMBER(Datos!J756),AND(OR(J$1005="",Datos!J756&gt;=J$1005),OR(J$1006="",Datos!J756&lt;=J$1006)),FALSE),TRUE))))</f>
        <v>0.0</v>
      </c>
      <c r="K756">
        <f>IF(Datos!K756="",0,IF(AND(K$1008&lt;&gt;"",Datos!K756=K$1008),0,IF(K$1004=0,0,1-CHOOSE(K$1004,IF(ISNUMBER(Datos!K756),AND(OR(K$1005="",Datos!K756&gt;=K$1005),OR(K$1006="",Datos!K756&lt;=K$1006)),FALSE),IF(ISNUMBER(Datos!K756),AND(Datos!K756=INT(Datos!K756),AND(OR(K$1005="",Datos!K756&gt;=K$1005),OR(K$1006="",Datos!K756&lt;=K$1006))),FALSE),OR(ISNUMBER(FIND(";"&amp;UPPER(TRIM(Datos!K756&amp;""))&amp;"=",K$1007)),ISNUMBER(FIND(";"&amp;UPPER(TRIM(Datos!K756&amp;""))&amp;";",K$1007))),OR(UPPER(TRIM(Datos!K756&amp;""))="SÍ",UPPER(TRIM(Datos!K756&amp;""))="SI",UPPER(TRIM(Datos!K756&amp;""))="NO"),IF(ISNUMBER(Datos!K756),AND(OR(K$1005="",Datos!K756&gt;=K$1005),OR(K$1006="",Datos!K756&lt;=K$1006)),FALSE),TRUE))))</f>
        <v>0.0</v>
      </c>
      <c r="L756">
        <f>IF(Datos!L756="",0,IF(AND(L$1008&lt;&gt;"",Datos!L756=L$1008),0,IF(L$1004=0,0,1-CHOOSE(L$1004,IF(ISNUMBER(Datos!L756),AND(OR(L$1005="",Datos!L756&gt;=L$1005),OR(L$1006="",Datos!L756&lt;=L$1006)),FALSE),IF(ISNUMBER(Datos!L756),AND(Datos!L756=INT(Datos!L756),AND(OR(L$1005="",Datos!L756&gt;=L$1005),OR(L$1006="",Datos!L756&lt;=L$1006))),FALSE),OR(ISNUMBER(FIND(";"&amp;UPPER(TRIM(Datos!L756&amp;""))&amp;"=",L$1007)),ISNUMBER(FIND(";"&amp;UPPER(TRIM(Datos!L756&amp;""))&amp;";",L$1007))),OR(UPPER(TRIM(Datos!L756&amp;""))="SÍ",UPPER(TRIM(Datos!L756&amp;""))="SI",UPPER(TRIM(Datos!L756&amp;""))="NO"),IF(ISNUMBER(Datos!L756),AND(OR(L$1005="",Datos!L756&gt;=L$1005),OR(L$1006="",Datos!L756&lt;=L$1006)),FALSE),TRUE))))</f>
        <v>0.0</v>
      </c>
      <c r="M756">
        <f>IF(Datos!M756="",0,IF(AND(M$1008&lt;&gt;"",Datos!M756=M$1008),0,IF(M$1004=0,0,1-CHOOSE(M$1004,IF(ISNUMBER(Datos!M756),AND(OR(M$1005="",Datos!M756&gt;=M$1005),OR(M$1006="",Datos!M756&lt;=M$1006)),FALSE),IF(ISNUMBER(Datos!M756),AND(Datos!M756=INT(Datos!M756),AND(OR(M$1005="",Datos!M756&gt;=M$1005),OR(M$1006="",Datos!M756&lt;=M$1006))),FALSE),OR(ISNUMBER(FIND(";"&amp;UPPER(TRIM(Datos!M756&amp;""))&amp;"=",M$1007)),ISNUMBER(FIND(";"&amp;UPPER(TRIM(Datos!M756&amp;""))&amp;";",M$1007))),OR(UPPER(TRIM(Datos!M756&amp;""))="SÍ",UPPER(TRIM(Datos!M756&amp;""))="SI",UPPER(TRIM(Datos!M756&amp;""))="NO"),IF(ISNUMBER(Datos!M756),AND(OR(M$1005="",Datos!M756&gt;=M$1005),OR(M$1006="",Datos!M756&lt;=M$1006)),FALSE),TRUE))))</f>
        <v>0.0</v>
      </c>
      <c r="N756">
        <f>IF(Datos!N756="",0,IF(AND(N$1008&lt;&gt;"",Datos!N756=N$1008),0,IF(N$1004=0,0,1-CHOOSE(N$1004,IF(ISNUMBER(Datos!N756),AND(OR(N$1005="",Datos!N756&gt;=N$1005),OR(N$1006="",Datos!N756&lt;=N$1006)),FALSE),IF(ISNUMBER(Datos!N756),AND(Datos!N756=INT(Datos!N756),AND(OR(N$1005="",Datos!N756&gt;=N$1005),OR(N$1006="",Datos!N756&lt;=N$1006))),FALSE),OR(ISNUMBER(FIND(";"&amp;UPPER(TRIM(Datos!N756&amp;""))&amp;"=",N$1007)),ISNUMBER(FIND(";"&amp;UPPER(TRIM(Datos!N756&amp;""))&amp;";",N$1007))),OR(UPPER(TRIM(Datos!N756&amp;""))="SÍ",UPPER(TRIM(Datos!N756&amp;""))="SI",UPPER(TRIM(Datos!N756&amp;""))="NO"),IF(ISNUMBER(Datos!N756),AND(OR(N$1005="",Datos!N756&gt;=N$1005),OR(N$1006="",Datos!N756&lt;=N$1006)),FALSE),TRUE))))</f>
        <v>0.0</v>
      </c>
      <c r="O756">
        <f>IF(Datos!O756="",0,IF(AND(O$1008&lt;&gt;"",Datos!O756=O$1008),0,IF(O$1004=0,0,1-CHOOSE(O$1004,IF(ISNUMBER(Datos!O756),AND(OR(O$1005="",Datos!O756&gt;=O$1005),OR(O$1006="",Datos!O756&lt;=O$1006)),FALSE),IF(ISNUMBER(Datos!O756),AND(Datos!O756=INT(Datos!O756),AND(OR(O$1005="",Datos!O756&gt;=O$1005),OR(O$1006="",Datos!O756&lt;=O$1006))),FALSE),OR(ISNUMBER(FIND(";"&amp;UPPER(TRIM(Datos!O756&amp;""))&amp;"=",O$1007)),ISNUMBER(FIND(";"&amp;UPPER(TRIM(Datos!O756&amp;""))&amp;";",O$1007))),OR(UPPER(TRIM(Datos!O756&amp;""))="SÍ",UPPER(TRIM(Datos!O756&amp;""))="SI",UPPER(TRIM(Datos!O756&amp;""))="NO"),IF(ISNUMBER(Datos!O756),AND(OR(O$1005="",Datos!O756&gt;=O$1005),OR(O$1006="",Datos!O756&lt;=O$1006)),FALSE),TRUE))))</f>
        <v>0.0</v>
      </c>
      <c r="P756">
        <f>IF(Datos!P756="",0,IF(AND(P$1008&lt;&gt;"",Datos!P756=P$1008),0,IF(P$1004=0,0,1-CHOOSE(P$1004,IF(ISNUMBER(Datos!P756),AND(OR(P$1005="",Datos!P756&gt;=P$1005),OR(P$1006="",Datos!P756&lt;=P$1006)),FALSE),IF(ISNUMBER(Datos!P756),AND(Datos!P756=INT(Datos!P756),AND(OR(P$1005="",Datos!P756&gt;=P$1005),OR(P$1006="",Datos!P756&lt;=P$1006))),FALSE),OR(ISNUMBER(FIND(";"&amp;UPPER(TRIM(Datos!P756&amp;""))&amp;"=",P$1007)),ISNUMBER(FIND(";"&amp;UPPER(TRIM(Datos!P756&amp;""))&amp;";",P$1007))),OR(UPPER(TRIM(Datos!P756&amp;""))="SÍ",UPPER(TRIM(Datos!P756&amp;""))="SI",UPPER(TRIM(Datos!P756&amp;""))="NO"),IF(ISNUMBER(Datos!P756),AND(OR(P$1005="",Datos!P756&gt;=P$1005),OR(P$1006="",Datos!P756&lt;=P$1006)),FALSE),TRUE))))</f>
        <v>0.0</v>
      </c>
      <c r="Q756">
        <f>IF(Datos!Q756="",0,IF(AND(Q$1008&lt;&gt;"",Datos!Q756=Q$1008),0,IF(Q$1004=0,0,1-CHOOSE(Q$1004,IF(ISNUMBER(Datos!Q756),AND(OR(Q$1005="",Datos!Q756&gt;=Q$1005),OR(Q$1006="",Datos!Q756&lt;=Q$1006)),FALSE),IF(ISNUMBER(Datos!Q756),AND(Datos!Q756=INT(Datos!Q756),AND(OR(Q$1005="",Datos!Q756&gt;=Q$1005),OR(Q$1006="",Datos!Q756&lt;=Q$1006))),FALSE),OR(ISNUMBER(FIND(";"&amp;UPPER(TRIM(Datos!Q756&amp;""))&amp;"=",Q$1007)),ISNUMBER(FIND(";"&amp;UPPER(TRIM(Datos!Q756&amp;""))&amp;";",Q$1007))),OR(UPPER(TRIM(Datos!Q756&amp;""))="SÍ",UPPER(TRIM(Datos!Q756&amp;""))="SI",UPPER(TRIM(Datos!Q756&amp;""))="NO"),IF(ISNUMBER(Datos!Q756),AND(OR(Q$1005="",Datos!Q756&gt;=Q$1005),OR(Q$1006="",Datos!Q756&lt;=Q$1006)),FALSE),TRUE))))</f>
        <v>0.0</v>
      </c>
      <c r="R756">
        <f>IF(Datos!R756="",0,IF(AND(R$1008&lt;&gt;"",Datos!R756=R$1008),0,IF(R$1004=0,0,1-CHOOSE(R$1004,IF(ISNUMBER(Datos!R756),AND(OR(R$1005="",Datos!R756&gt;=R$1005),OR(R$1006="",Datos!R756&lt;=R$1006)),FALSE),IF(ISNUMBER(Datos!R756),AND(Datos!R756=INT(Datos!R756),AND(OR(R$1005="",Datos!R756&gt;=R$1005),OR(R$1006="",Datos!R756&lt;=R$1006))),FALSE),OR(ISNUMBER(FIND(";"&amp;UPPER(TRIM(Datos!R756&amp;""))&amp;"=",R$1007)),ISNUMBER(FIND(";"&amp;UPPER(TRIM(Datos!R756&amp;""))&amp;";",R$1007))),OR(UPPER(TRIM(Datos!R756&amp;""))="SÍ",UPPER(TRIM(Datos!R756&amp;""))="SI",UPPER(TRIM(Datos!R756&amp;""))="NO"),IF(ISNUMBER(Datos!R756),AND(OR(R$1005="",Datos!R756&gt;=R$1005),OR(R$1006="",Datos!R756&lt;=R$1006)),FALSE),TRUE))))</f>
        <v>0.0</v>
      </c>
      <c r="S756">
        <f>IF(Datos!S756="",0,IF(AND(S$1008&lt;&gt;"",Datos!S756=S$1008),0,IF(S$1004=0,0,1-CHOOSE(S$1004,IF(ISNUMBER(Datos!S756),AND(OR(S$1005="",Datos!S756&gt;=S$1005),OR(S$1006="",Datos!S756&lt;=S$1006)),FALSE),IF(ISNUMBER(Datos!S756),AND(Datos!S756=INT(Datos!S756),AND(OR(S$1005="",Datos!S756&gt;=S$1005),OR(S$1006="",Datos!S756&lt;=S$1006))),FALSE),OR(ISNUMBER(FIND(";"&amp;UPPER(TRIM(Datos!S756&amp;""))&amp;"=",S$1007)),ISNUMBER(FIND(";"&amp;UPPER(TRIM(Datos!S756&amp;""))&amp;";",S$1007))),OR(UPPER(TRIM(Datos!S756&amp;""))="SÍ",UPPER(TRIM(Datos!S756&amp;""))="SI",UPPER(TRIM(Datos!S756&amp;""))="NO"),IF(ISNUMBER(Datos!S756),AND(OR(S$1005="",Datos!S756&gt;=S$1005),OR(S$1006="",Datos!S756&lt;=S$1006)),FALSE),TRUE))))</f>
        <v>0.0</v>
      </c>
      <c r="T756">
        <f>IF(Datos!T756="",0,IF(AND(T$1008&lt;&gt;"",Datos!T756=T$1008),0,IF(T$1004=0,0,1-CHOOSE(T$1004,IF(ISNUMBER(Datos!T756),AND(OR(T$1005="",Datos!T756&gt;=T$1005),OR(T$1006="",Datos!T756&lt;=T$1006)),FALSE),IF(ISNUMBER(Datos!T756),AND(Datos!T756=INT(Datos!T756),AND(OR(T$1005="",Datos!T756&gt;=T$1005),OR(T$1006="",Datos!T756&lt;=T$1006))),FALSE),OR(ISNUMBER(FIND(";"&amp;UPPER(TRIM(Datos!T756&amp;""))&amp;"=",T$1007)),ISNUMBER(FIND(";"&amp;UPPER(TRIM(Datos!T756&amp;""))&amp;";",T$1007))),OR(UPPER(TRIM(Datos!T756&amp;""))="SÍ",UPPER(TRIM(Datos!T756&amp;""))="SI",UPPER(TRIM(Datos!T756&amp;""))="NO"),IF(ISNUMBER(Datos!T756),AND(OR(T$1005="",Datos!T756&gt;=T$1005),OR(T$1006="",Datos!T756&lt;=T$1006)),FALSE),TRUE))))</f>
        <v>0.0</v>
      </c>
      <c r="U756">
        <f>IF(Datos!U756="",0,IF(AND(U$1008&lt;&gt;"",Datos!U756=U$1008),0,IF(U$1004=0,0,1-CHOOSE(U$1004,IF(ISNUMBER(Datos!U756),AND(OR(U$1005="",Datos!U756&gt;=U$1005),OR(U$1006="",Datos!U756&lt;=U$1006)),FALSE),IF(ISNUMBER(Datos!U756),AND(Datos!U756=INT(Datos!U756),AND(OR(U$1005="",Datos!U756&gt;=U$1005),OR(U$1006="",Datos!U756&lt;=U$1006))),FALSE),OR(ISNUMBER(FIND(";"&amp;UPPER(TRIM(Datos!U756&amp;""))&amp;"=",U$1007)),ISNUMBER(FIND(";"&amp;UPPER(TRIM(Datos!U756&amp;""))&amp;";",U$1007))),OR(UPPER(TRIM(Datos!U756&amp;""))="SÍ",UPPER(TRIM(Datos!U756&amp;""))="SI",UPPER(TRIM(Datos!U756&amp;""))="NO"),IF(ISNUMBER(Datos!U756),AND(OR(U$1005="",Datos!U756&gt;=U$1005),OR(U$1006="",Datos!U756&lt;=U$1006)),FALSE),TRUE))))</f>
        <v>0.0</v>
      </c>
      <c r="V756">
        <f>IF(Datos!V756="",0,IF(AND(V$1008&lt;&gt;"",Datos!V756=V$1008),0,IF(V$1004=0,0,1-CHOOSE(V$1004,IF(ISNUMBER(Datos!V756),AND(OR(V$1005="",Datos!V756&gt;=V$1005),OR(V$1006="",Datos!V756&lt;=V$1006)),FALSE),IF(ISNUMBER(Datos!V756),AND(Datos!V756=INT(Datos!V756),AND(OR(V$1005="",Datos!V756&gt;=V$1005),OR(V$1006="",Datos!V756&lt;=V$1006))),FALSE),OR(ISNUMBER(FIND(";"&amp;UPPER(TRIM(Datos!V756&amp;""))&amp;"=",V$1007)),ISNUMBER(FIND(";"&amp;UPPER(TRIM(Datos!V756&amp;""))&amp;";",V$1007))),OR(UPPER(TRIM(Datos!V756&amp;""))="SÍ",UPPER(TRIM(Datos!V756&amp;""))="SI",UPPER(TRIM(Datos!V756&amp;""))="NO"),IF(ISNUMBER(Datos!V756),AND(OR(V$1005="",Datos!V756&gt;=V$1005),OR(V$1006="",Datos!V756&lt;=V$1006)),FALSE),TRUE))))</f>
        <v>0.0</v>
      </c>
      <c r="W756">
        <f>IF(Datos!W756="",0,IF(AND(W$1008&lt;&gt;"",Datos!W756=W$1008),0,IF(W$1004=0,0,1-CHOOSE(W$1004,IF(ISNUMBER(Datos!W756),AND(OR(W$1005="",Datos!W756&gt;=W$1005),OR(W$1006="",Datos!W756&lt;=W$1006)),FALSE),IF(ISNUMBER(Datos!W756),AND(Datos!W756=INT(Datos!W756),AND(OR(W$1005="",Datos!W756&gt;=W$1005),OR(W$1006="",Datos!W756&lt;=W$1006))),FALSE),OR(ISNUMBER(FIND(";"&amp;UPPER(TRIM(Datos!W756&amp;""))&amp;"=",W$1007)),ISNUMBER(FIND(";"&amp;UPPER(TRIM(Datos!W756&amp;""))&amp;";",W$1007))),OR(UPPER(TRIM(Datos!W756&amp;""))="SÍ",UPPER(TRIM(Datos!W756&amp;""))="SI",UPPER(TRIM(Datos!W756&amp;""))="NO"),IF(ISNUMBER(Datos!W756),AND(OR(W$1005="",Datos!W756&gt;=W$1005),OR(W$1006="",Datos!W756&lt;=W$1006)),FALSE),TRUE))))</f>
        <v>0.0</v>
      </c>
      <c r="X756">
        <f>IF(Datos!X756="",0,IF(AND(X$1008&lt;&gt;"",Datos!X756=X$1008),0,IF(X$1004=0,0,1-CHOOSE(X$1004,IF(ISNUMBER(Datos!X756),AND(OR(X$1005="",Datos!X756&gt;=X$1005),OR(X$1006="",Datos!X756&lt;=X$1006)),FALSE),IF(ISNUMBER(Datos!X756),AND(Datos!X756=INT(Datos!X756),AND(OR(X$1005="",Datos!X756&gt;=X$1005),OR(X$1006="",Datos!X756&lt;=X$1006))),FALSE),OR(ISNUMBER(FIND(";"&amp;UPPER(TRIM(Datos!X756&amp;""))&amp;"=",X$1007)),ISNUMBER(FIND(";"&amp;UPPER(TRIM(Datos!X756&amp;""))&amp;";",X$1007))),OR(UPPER(TRIM(Datos!X756&amp;""))="SÍ",UPPER(TRIM(Datos!X756&amp;""))="SI",UPPER(TRIM(Datos!X756&amp;""))="NO"),IF(ISNUMBER(Datos!X756),AND(OR(X$1005="",Datos!X756&gt;=X$1005),OR(X$1006="",Datos!X756&lt;=X$1006)),FALSE),TRUE))))</f>
        <v>0.0</v>
      </c>
      <c r="Y756">
        <f>IF(Datos!Y756="",0,IF(AND(Y$1008&lt;&gt;"",Datos!Y756=Y$1008),0,IF(Y$1004=0,0,1-CHOOSE(Y$1004,IF(ISNUMBER(Datos!Y756),AND(OR(Y$1005="",Datos!Y756&gt;=Y$1005),OR(Y$1006="",Datos!Y756&lt;=Y$1006)),FALSE),IF(ISNUMBER(Datos!Y756),AND(Datos!Y756=INT(Datos!Y756),AND(OR(Y$1005="",Datos!Y756&gt;=Y$1005),OR(Y$1006="",Datos!Y756&lt;=Y$1006))),FALSE),OR(ISNUMBER(FIND(";"&amp;UPPER(TRIM(Datos!Y756&amp;""))&amp;"=",Y$1007)),ISNUMBER(FIND(";"&amp;UPPER(TRIM(Datos!Y756&amp;""))&amp;";",Y$1007))),OR(UPPER(TRIM(Datos!Y756&amp;""))="SÍ",UPPER(TRIM(Datos!Y756&amp;""))="SI",UPPER(TRIM(Datos!Y756&amp;""))="NO"),IF(ISNUMBER(Datos!Y756),AND(OR(Y$1005="",Datos!Y756&gt;=Y$1005),OR(Y$1006="",Datos!Y756&lt;=Y$1006)),FALSE),TRUE))))</f>
        <v>0.0</v>
      </c>
      <c r="Z756">
        <f>IF(Datos!Z756="",0,IF(AND(Z$1008&lt;&gt;"",Datos!Z756=Z$1008),0,IF(Z$1004=0,0,1-CHOOSE(Z$1004,IF(ISNUMBER(Datos!Z756),AND(OR(Z$1005="",Datos!Z756&gt;=Z$1005),OR(Z$1006="",Datos!Z756&lt;=Z$1006)),FALSE),IF(ISNUMBER(Datos!Z756),AND(Datos!Z756=INT(Datos!Z756),AND(OR(Z$1005="",Datos!Z756&gt;=Z$1005),OR(Z$1006="",Datos!Z756&lt;=Z$1006))),FALSE),OR(ISNUMBER(FIND(";"&amp;UPPER(TRIM(Datos!Z756&amp;""))&amp;"=",Z$1007)),ISNUMBER(FIND(";"&amp;UPPER(TRIM(Datos!Z756&amp;""))&amp;";",Z$1007))),OR(UPPER(TRIM(Datos!Z756&amp;""))="SÍ",UPPER(TRIM(Datos!Z756&amp;""))="SI",UPPER(TRIM(Datos!Z756&amp;""))="NO"),IF(ISNUMBER(Datos!Z756),AND(OR(Z$1005="",Datos!Z756&gt;=Z$1005),OR(Z$1006="",Datos!Z756&lt;=Z$1006)),FALSE),TRUE))))</f>
        <v>0.0</v>
      </c>
      <c r="AA756">
        <f>IF(Datos!AA756="",0,IF(AND(AA$1008&lt;&gt;"",Datos!AA756=AA$1008),0,IF(AA$1004=0,0,1-CHOOSE(AA$1004,IF(ISNUMBER(Datos!AA756),AND(OR(AA$1005="",Datos!AA756&gt;=AA$1005),OR(AA$1006="",Datos!AA756&lt;=AA$1006)),FALSE),IF(ISNUMBER(Datos!AA756),AND(Datos!AA756=INT(Datos!AA756),AND(OR(AA$1005="",Datos!AA756&gt;=AA$1005),OR(AA$1006="",Datos!AA756&lt;=AA$1006))),FALSE),OR(ISNUMBER(FIND(";"&amp;UPPER(TRIM(Datos!AA756&amp;""))&amp;"=",AA$1007)),ISNUMBER(FIND(";"&amp;UPPER(TRIM(Datos!AA756&amp;""))&amp;";",AA$1007))),OR(UPPER(TRIM(Datos!AA756&amp;""))="SÍ",UPPER(TRIM(Datos!AA756&amp;""))="SI",UPPER(TRIM(Datos!AA756&amp;""))="NO"),IF(ISNUMBER(Datos!AA756),AND(OR(AA$1005="",Datos!AA756&gt;=AA$1005),OR(AA$1006="",Datos!AA756&lt;=AA$1006)),FALSE),TRUE))))</f>
        <v>0.0</v>
      </c>
      <c r="AB756">
        <f>IF(Datos!AB756="",0,IF(AND(AB$1008&lt;&gt;"",Datos!AB756=AB$1008),0,IF(AB$1004=0,0,1-CHOOSE(AB$1004,IF(ISNUMBER(Datos!AB756),AND(OR(AB$1005="",Datos!AB756&gt;=AB$1005),OR(AB$1006="",Datos!AB756&lt;=AB$1006)),FALSE),IF(ISNUMBER(Datos!AB756),AND(Datos!AB756=INT(Datos!AB756),AND(OR(AB$1005="",Datos!AB756&gt;=AB$1005),OR(AB$1006="",Datos!AB756&lt;=AB$1006))),FALSE),OR(ISNUMBER(FIND(";"&amp;UPPER(TRIM(Datos!AB756&amp;""))&amp;"=",AB$1007)),ISNUMBER(FIND(";"&amp;UPPER(TRIM(Datos!AB756&amp;""))&amp;";",AB$1007))),OR(UPPER(TRIM(Datos!AB756&amp;""))="SÍ",UPPER(TRIM(Datos!AB756&amp;""))="SI",UPPER(TRIM(Datos!AB756&amp;""))="NO"),IF(ISNUMBER(Datos!AB756),AND(OR(AB$1005="",Datos!AB756&gt;=AB$1005),OR(AB$1006="",Datos!AB756&lt;=AB$1006)),FALSE),TRUE))))</f>
        <v>0.0</v>
      </c>
      <c r="AC756">
        <f>IF(Datos!AC756="",0,IF(AND(AC$1008&lt;&gt;"",Datos!AC756=AC$1008),0,IF(AC$1004=0,0,1-CHOOSE(AC$1004,IF(ISNUMBER(Datos!AC756),AND(OR(AC$1005="",Datos!AC756&gt;=AC$1005),OR(AC$1006="",Datos!AC756&lt;=AC$1006)),FALSE),IF(ISNUMBER(Datos!AC756),AND(Datos!AC756=INT(Datos!AC756),AND(OR(AC$1005="",Datos!AC756&gt;=AC$1005),OR(AC$1006="",Datos!AC756&lt;=AC$1006))),FALSE),OR(ISNUMBER(FIND(";"&amp;UPPER(TRIM(Datos!AC756&amp;""))&amp;"=",AC$1007)),ISNUMBER(FIND(";"&amp;UPPER(TRIM(Datos!AC756&amp;""))&amp;";",AC$1007))),OR(UPPER(TRIM(Datos!AC756&amp;""))="SÍ",UPPER(TRIM(Datos!AC756&amp;""))="SI",UPPER(TRIM(Datos!AC756&amp;""))="NO"),IF(ISNUMBER(Datos!AC756),AND(OR(AC$1005="",Datos!AC756&gt;=AC$1005),OR(AC$1006="",Datos!AC756&lt;=AC$1006)),FALSE),TRUE))))</f>
        <v>0.0</v>
      </c>
      <c r="AD756">
        <f>IF(Datos!AD756="",0,IF(AND(AD$1008&lt;&gt;"",Datos!AD756=AD$1008),0,IF(AD$1004=0,0,1-CHOOSE(AD$1004,IF(ISNUMBER(Datos!AD756),AND(OR(AD$1005="",Datos!AD756&gt;=AD$1005),OR(AD$1006="",Datos!AD756&lt;=AD$1006)),FALSE),IF(ISNUMBER(Datos!AD756),AND(Datos!AD756=INT(Datos!AD756),AND(OR(AD$1005="",Datos!AD756&gt;=AD$1005),OR(AD$1006="",Datos!AD756&lt;=AD$1006))),FALSE),OR(ISNUMBER(FIND(";"&amp;UPPER(TRIM(Datos!AD756&amp;""))&amp;"=",AD$1007)),ISNUMBER(FIND(";"&amp;UPPER(TRIM(Datos!AD756&amp;""))&amp;";",AD$1007))),OR(UPPER(TRIM(Datos!AD756&amp;""))="SÍ",UPPER(TRIM(Datos!AD756&amp;""))="SI",UPPER(TRIM(Datos!AD756&amp;""))="NO"),IF(ISNUMBER(Datos!AD756),AND(OR(AD$1005="",Datos!AD756&gt;=AD$1005),OR(AD$1006="",Datos!AD756&lt;=AD$1006)),FALSE),TRUE))))</f>
        <v>0.0</v>
      </c>
      <c r="AE756">
        <f>IF(Datos!AE756="",0,IF(AND(AE$1008&lt;&gt;"",Datos!AE756=AE$1008),0,IF(AE$1004=0,0,1-CHOOSE(AE$1004,IF(ISNUMBER(Datos!AE756),AND(OR(AE$1005="",Datos!AE756&gt;=AE$1005),OR(AE$1006="",Datos!AE756&lt;=AE$1006)),FALSE),IF(ISNUMBER(Datos!AE756),AND(Datos!AE756=INT(Datos!AE756),AND(OR(AE$1005="",Datos!AE756&gt;=AE$1005),OR(AE$1006="",Datos!AE756&lt;=AE$1006))),FALSE),OR(ISNUMBER(FIND(";"&amp;UPPER(TRIM(Datos!AE756&amp;""))&amp;"=",AE$1007)),ISNUMBER(FIND(";"&amp;UPPER(TRIM(Datos!AE756&amp;""))&amp;";",AE$1007))),OR(UPPER(TRIM(Datos!AE756&amp;""))="SÍ",UPPER(TRIM(Datos!AE756&amp;""))="SI",UPPER(TRIM(Datos!AE756&amp;""))="NO"),IF(ISNUMBER(Datos!AE756),AND(OR(AE$1005="",Datos!AE756&gt;=AE$1005),OR(AE$1006="",Datos!AE756&lt;=AE$1006)),FALSE),TRUE))))</f>
        <v>0.0</v>
      </c>
    </row>
    <row r="757" spans="2:31">
      <c r="B757">
        <f>IF(Datos!B757="",0,IF(AND(B$1008&lt;&gt;"",Datos!B757=B$1008),0,IF(B$1004=0,0,1-CHOOSE(B$1004,IF(ISNUMBER(Datos!B757),AND(OR(B$1005="",Datos!B757&gt;=B$1005),OR(B$1006="",Datos!B757&lt;=B$1006)),FALSE),IF(ISNUMBER(Datos!B757),AND(Datos!B757=INT(Datos!B757),AND(OR(B$1005="",Datos!B757&gt;=B$1005),OR(B$1006="",Datos!B757&lt;=B$1006))),FALSE),OR(ISNUMBER(FIND(";"&amp;UPPER(TRIM(Datos!B757&amp;""))&amp;"=",B$1007)),ISNUMBER(FIND(";"&amp;UPPER(TRIM(Datos!B757&amp;""))&amp;";",B$1007))),OR(UPPER(TRIM(Datos!B757&amp;""))="SÍ",UPPER(TRIM(Datos!B757&amp;""))="SI",UPPER(TRIM(Datos!B757&amp;""))="NO"),IF(ISNUMBER(Datos!B757),AND(OR(B$1005="",Datos!B757&gt;=B$1005),OR(B$1006="",Datos!B757&lt;=B$1006)),FALSE),TRUE))))</f>
        <v>0.0</v>
      </c>
      <c r="C757">
        <f>IF(Datos!C757="",0,IF(AND(C$1008&lt;&gt;"",Datos!C757=C$1008),0,IF(C$1004=0,0,1-CHOOSE(C$1004,IF(ISNUMBER(Datos!C757),AND(OR(C$1005="",Datos!C757&gt;=C$1005),OR(C$1006="",Datos!C757&lt;=C$1006)),FALSE),IF(ISNUMBER(Datos!C757),AND(Datos!C757=INT(Datos!C757),AND(OR(C$1005="",Datos!C757&gt;=C$1005),OR(C$1006="",Datos!C757&lt;=C$1006))),FALSE),OR(ISNUMBER(FIND(";"&amp;UPPER(TRIM(Datos!C757&amp;""))&amp;"=",C$1007)),ISNUMBER(FIND(";"&amp;UPPER(TRIM(Datos!C757&amp;""))&amp;";",C$1007))),OR(UPPER(TRIM(Datos!C757&amp;""))="SÍ",UPPER(TRIM(Datos!C757&amp;""))="SI",UPPER(TRIM(Datos!C757&amp;""))="NO"),IF(ISNUMBER(Datos!C757),AND(OR(C$1005="",Datos!C757&gt;=C$1005),OR(C$1006="",Datos!C757&lt;=C$1006)),FALSE),TRUE))))</f>
        <v>0.0</v>
      </c>
      <c r="D757">
        <f>IF(Datos!D757="",0,IF(AND(D$1008&lt;&gt;"",Datos!D757=D$1008),0,IF(D$1004=0,0,1-CHOOSE(D$1004,IF(ISNUMBER(Datos!D757),AND(OR(D$1005="",Datos!D757&gt;=D$1005),OR(D$1006="",Datos!D757&lt;=D$1006)),FALSE),IF(ISNUMBER(Datos!D757),AND(Datos!D757=INT(Datos!D757),AND(OR(D$1005="",Datos!D757&gt;=D$1005),OR(D$1006="",Datos!D757&lt;=D$1006))),FALSE),OR(ISNUMBER(FIND(";"&amp;UPPER(TRIM(Datos!D757&amp;""))&amp;"=",D$1007)),ISNUMBER(FIND(";"&amp;UPPER(TRIM(Datos!D757&amp;""))&amp;";",D$1007))),OR(UPPER(TRIM(Datos!D757&amp;""))="SÍ",UPPER(TRIM(Datos!D757&amp;""))="SI",UPPER(TRIM(Datos!D757&amp;""))="NO"),IF(ISNUMBER(Datos!D757),AND(OR(D$1005="",Datos!D757&gt;=D$1005),OR(D$1006="",Datos!D757&lt;=D$1006)),FALSE),TRUE))))</f>
        <v>0.0</v>
      </c>
      <c r="E757">
        <f>IF(Datos!E757="",0,IF(AND(E$1008&lt;&gt;"",Datos!E757=E$1008),0,IF(E$1004=0,0,1-CHOOSE(E$1004,IF(ISNUMBER(Datos!E757),AND(OR(E$1005="",Datos!E757&gt;=E$1005),OR(E$1006="",Datos!E757&lt;=E$1006)),FALSE),IF(ISNUMBER(Datos!E757),AND(Datos!E757=INT(Datos!E757),AND(OR(E$1005="",Datos!E757&gt;=E$1005),OR(E$1006="",Datos!E757&lt;=E$1006))),FALSE),OR(ISNUMBER(FIND(";"&amp;UPPER(TRIM(Datos!E757&amp;""))&amp;"=",E$1007)),ISNUMBER(FIND(";"&amp;UPPER(TRIM(Datos!E757&amp;""))&amp;";",E$1007))),OR(UPPER(TRIM(Datos!E757&amp;""))="SÍ",UPPER(TRIM(Datos!E757&amp;""))="SI",UPPER(TRIM(Datos!E757&amp;""))="NO"),IF(ISNUMBER(Datos!E757),AND(OR(E$1005="",Datos!E757&gt;=E$1005),OR(E$1006="",Datos!E757&lt;=E$1006)),FALSE),TRUE))))</f>
        <v>0.0</v>
      </c>
      <c r="F757">
        <f>IF(Datos!F757="",0,IF(AND(F$1008&lt;&gt;"",Datos!F757=F$1008),0,IF(F$1004=0,0,1-CHOOSE(F$1004,IF(ISNUMBER(Datos!F757),AND(OR(F$1005="",Datos!F757&gt;=F$1005),OR(F$1006="",Datos!F757&lt;=F$1006)),FALSE),IF(ISNUMBER(Datos!F757),AND(Datos!F757=INT(Datos!F757),AND(OR(F$1005="",Datos!F757&gt;=F$1005),OR(F$1006="",Datos!F757&lt;=F$1006))),FALSE),OR(ISNUMBER(FIND(";"&amp;UPPER(TRIM(Datos!F757&amp;""))&amp;"=",F$1007)),ISNUMBER(FIND(";"&amp;UPPER(TRIM(Datos!F757&amp;""))&amp;";",F$1007))),OR(UPPER(TRIM(Datos!F757&amp;""))="SÍ",UPPER(TRIM(Datos!F757&amp;""))="SI",UPPER(TRIM(Datos!F757&amp;""))="NO"),IF(ISNUMBER(Datos!F757),AND(OR(F$1005="",Datos!F757&gt;=F$1005),OR(F$1006="",Datos!F757&lt;=F$1006)),FALSE),TRUE))))</f>
        <v>0.0</v>
      </c>
      <c r="G757">
        <f>IF(Datos!G757="",0,IF(AND(G$1008&lt;&gt;"",Datos!G757=G$1008),0,IF(G$1004=0,0,1-CHOOSE(G$1004,IF(ISNUMBER(Datos!G757),AND(OR(G$1005="",Datos!G757&gt;=G$1005),OR(G$1006="",Datos!G757&lt;=G$1006)),FALSE),IF(ISNUMBER(Datos!G757),AND(Datos!G757=INT(Datos!G757),AND(OR(G$1005="",Datos!G757&gt;=G$1005),OR(G$1006="",Datos!G757&lt;=G$1006))),FALSE),OR(ISNUMBER(FIND(";"&amp;UPPER(TRIM(Datos!G757&amp;""))&amp;"=",G$1007)),ISNUMBER(FIND(";"&amp;UPPER(TRIM(Datos!G757&amp;""))&amp;";",G$1007))),OR(UPPER(TRIM(Datos!G757&amp;""))="SÍ",UPPER(TRIM(Datos!G757&amp;""))="SI",UPPER(TRIM(Datos!G757&amp;""))="NO"),IF(ISNUMBER(Datos!G757),AND(OR(G$1005="",Datos!G757&gt;=G$1005),OR(G$1006="",Datos!G757&lt;=G$1006)),FALSE),TRUE))))</f>
        <v>0.0</v>
      </c>
      <c r="H757">
        <f>IF(Datos!H757="",0,IF(AND(H$1008&lt;&gt;"",Datos!H757=H$1008),0,IF(H$1004=0,0,1-CHOOSE(H$1004,IF(ISNUMBER(Datos!H757),AND(OR(H$1005="",Datos!H757&gt;=H$1005),OR(H$1006="",Datos!H757&lt;=H$1006)),FALSE),IF(ISNUMBER(Datos!H757),AND(Datos!H757=INT(Datos!H757),AND(OR(H$1005="",Datos!H757&gt;=H$1005),OR(H$1006="",Datos!H757&lt;=H$1006))),FALSE),OR(ISNUMBER(FIND(";"&amp;UPPER(TRIM(Datos!H757&amp;""))&amp;"=",H$1007)),ISNUMBER(FIND(";"&amp;UPPER(TRIM(Datos!H757&amp;""))&amp;";",H$1007))),OR(UPPER(TRIM(Datos!H757&amp;""))="SÍ",UPPER(TRIM(Datos!H757&amp;""))="SI",UPPER(TRIM(Datos!H757&amp;""))="NO"),IF(ISNUMBER(Datos!H757),AND(OR(H$1005="",Datos!H757&gt;=H$1005),OR(H$1006="",Datos!H757&lt;=H$1006)),FALSE),TRUE))))</f>
        <v>0.0</v>
      </c>
      <c r="I757">
        <f>IF(Datos!I757="",0,IF(AND(I$1008&lt;&gt;"",Datos!I757=I$1008),0,IF(I$1004=0,0,1-CHOOSE(I$1004,IF(ISNUMBER(Datos!I757),AND(OR(I$1005="",Datos!I757&gt;=I$1005),OR(I$1006="",Datos!I757&lt;=I$1006)),FALSE),IF(ISNUMBER(Datos!I757),AND(Datos!I757=INT(Datos!I757),AND(OR(I$1005="",Datos!I757&gt;=I$1005),OR(I$1006="",Datos!I757&lt;=I$1006))),FALSE),OR(ISNUMBER(FIND(";"&amp;UPPER(TRIM(Datos!I757&amp;""))&amp;"=",I$1007)),ISNUMBER(FIND(";"&amp;UPPER(TRIM(Datos!I757&amp;""))&amp;";",I$1007))),OR(UPPER(TRIM(Datos!I757&amp;""))="SÍ",UPPER(TRIM(Datos!I757&amp;""))="SI",UPPER(TRIM(Datos!I757&amp;""))="NO"),IF(ISNUMBER(Datos!I757),AND(OR(I$1005="",Datos!I757&gt;=I$1005),OR(I$1006="",Datos!I757&lt;=I$1006)),FALSE),TRUE))))</f>
        <v>0.0</v>
      </c>
      <c r="J757">
        <f>IF(Datos!J757="",0,IF(AND(J$1008&lt;&gt;"",Datos!J757=J$1008),0,IF(J$1004=0,0,1-CHOOSE(J$1004,IF(ISNUMBER(Datos!J757),AND(OR(J$1005="",Datos!J757&gt;=J$1005),OR(J$1006="",Datos!J757&lt;=J$1006)),FALSE),IF(ISNUMBER(Datos!J757),AND(Datos!J757=INT(Datos!J757),AND(OR(J$1005="",Datos!J757&gt;=J$1005),OR(J$1006="",Datos!J757&lt;=J$1006))),FALSE),OR(ISNUMBER(FIND(";"&amp;UPPER(TRIM(Datos!J757&amp;""))&amp;"=",J$1007)),ISNUMBER(FIND(";"&amp;UPPER(TRIM(Datos!J757&amp;""))&amp;";",J$1007))),OR(UPPER(TRIM(Datos!J757&amp;""))="SÍ",UPPER(TRIM(Datos!J757&amp;""))="SI",UPPER(TRIM(Datos!J757&amp;""))="NO"),IF(ISNUMBER(Datos!J757),AND(OR(J$1005="",Datos!J757&gt;=J$1005),OR(J$1006="",Datos!J757&lt;=J$1006)),FALSE),TRUE))))</f>
        <v>0.0</v>
      </c>
      <c r="K757">
        <f>IF(Datos!K757="",0,IF(AND(K$1008&lt;&gt;"",Datos!K757=K$1008),0,IF(K$1004=0,0,1-CHOOSE(K$1004,IF(ISNUMBER(Datos!K757),AND(OR(K$1005="",Datos!K757&gt;=K$1005),OR(K$1006="",Datos!K757&lt;=K$1006)),FALSE),IF(ISNUMBER(Datos!K757),AND(Datos!K757=INT(Datos!K757),AND(OR(K$1005="",Datos!K757&gt;=K$1005),OR(K$1006="",Datos!K757&lt;=K$1006))),FALSE),OR(ISNUMBER(FIND(";"&amp;UPPER(TRIM(Datos!K757&amp;""))&amp;"=",K$1007)),ISNUMBER(FIND(";"&amp;UPPER(TRIM(Datos!K757&amp;""))&amp;";",K$1007))),OR(UPPER(TRIM(Datos!K757&amp;""))="SÍ",UPPER(TRIM(Datos!K757&amp;""))="SI",UPPER(TRIM(Datos!K757&amp;""))="NO"),IF(ISNUMBER(Datos!K757),AND(OR(K$1005="",Datos!K757&gt;=K$1005),OR(K$1006="",Datos!K757&lt;=K$1006)),FALSE),TRUE))))</f>
        <v>0.0</v>
      </c>
      <c r="L757">
        <f>IF(Datos!L757="",0,IF(AND(L$1008&lt;&gt;"",Datos!L757=L$1008),0,IF(L$1004=0,0,1-CHOOSE(L$1004,IF(ISNUMBER(Datos!L757),AND(OR(L$1005="",Datos!L757&gt;=L$1005),OR(L$1006="",Datos!L757&lt;=L$1006)),FALSE),IF(ISNUMBER(Datos!L757),AND(Datos!L757=INT(Datos!L757),AND(OR(L$1005="",Datos!L757&gt;=L$1005),OR(L$1006="",Datos!L757&lt;=L$1006))),FALSE),OR(ISNUMBER(FIND(";"&amp;UPPER(TRIM(Datos!L757&amp;""))&amp;"=",L$1007)),ISNUMBER(FIND(";"&amp;UPPER(TRIM(Datos!L757&amp;""))&amp;";",L$1007))),OR(UPPER(TRIM(Datos!L757&amp;""))="SÍ",UPPER(TRIM(Datos!L757&amp;""))="SI",UPPER(TRIM(Datos!L757&amp;""))="NO"),IF(ISNUMBER(Datos!L757),AND(OR(L$1005="",Datos!L757&gt;=L$1005),OR(L$1006="",Datos!L757&lt;=L$1006)),FALSE),TRUE))))</f>
        <v>0.0</v>
      </c>
      <c r="M757">
        <f>IF(Datos!M757="",0,IF(AND(M$1008&lt;&gt;"",Datos!M757=M$1008),0,IF(M$1004=0,0,1-CHOOSE(M$1004,IF(ISNUMBER(Datos!M757),AND(OR(M$1005="",Datos!M757&gt;=M$1005),OR(M$1006="",Datos!M757&lt;=M$1006)),FALSE),IF(ISNUMBER(Datos!M757),AND(Datos!M757=INT(Datos!M757),AND(OR(M$1005="",Datos!M757&gt;=M$1005),OR(M$1006="",Datos!M757&lt;=M$1006))),FALSE),OR(ISNUMBER(FIND(";"&amp;UPPER(TRIM(Datos!M757&amp;""))&amp;"=",M$1007)),ISNUMBER(FIND(";"&amp;UPPER(TRIM(Datos!M757&amp;""))&amp;";",M$1007))),OR(UPPER(TRIM(Datos!M757&amp;""))="SÍ",UPPER(TRIM(Datos!M757&amp;""))="SI",UPPER(TRIM(Datos!M757&amp;""))="NO"),IF(ISNUMBER(Datos!M757),AND(OR(M$1005="",Datos!M757&gt;=M$1005),OR(M$1006="",Datos!M757&lt;=M$1006)),FALSE),TRUE))))</f>
        <v>0.0</v>
      </c>
      <c r="N757">
        <f>IF(Datos!N757="",0,IF(AND(N$1008&lt;&gt;"",Datos!N757=N$1008),0,IF(N$1004=0,0,1-CHOOSE(N$1004,IF(ISNUMBER(Datos!N757),AND(OR(N$1005="",Datos!N757&gt;=N$1005),OR(N$1006="",Datos!N757&lt;=N$1006)),FALSE),IF(ISNUMBER(Datos!N757),AND(Datos!N757=INT(Datos!N757),AND(OR(N$1005="",Datos!N757&gt;=N$1005),OR(N$1006="",Datos!N757&lt;=N$1006))),FALSE),OR(ISNUMBER(FIND(";"&amp;UPPER(TRIM(Datos!N757&amp;""))&amp;"=",N$1007)),ISNUMBER(FIND(";"&amp;UPPER(TRIM(Datos!N757&amp;""))&amp;";",N$1007))),OR(UPPER(TRIM(Datos!N757&amp;""))="SÍ",UPPER(TRIM(Datos!N757&amp;""))="SI",UPPER(TRIM(Datos!N757&amp;""))="NO"),IF(ISNUMBER(Datos!N757),AND(OR(N$1005="",Datos!N757&gt;=N$1005),OR(N$1006="",Datos!N757&lt;=N$1006)),FALSE),TRUE))))</f>
        <v>0.0</v>
      </c>
      <c r="O757">
        <f>IF(Datos!O757="",0,IF(AND(O$1008&lt;&gt;"",Datos!O757=O$1008),0,IF(O$1004=0,0,1-CHOOSE(O$1004,IF(ISNUMBER(Datos!O757),AND(OR(O$1005="",Datos!O757&gt;=O$1005),OR(O$1006="",Datos!O757&lt;=O$1006)),FALSE),IF(ISNUMBER(Datos!O757),AND(Datos!O757=INT(Datos!O757),AND(OR(O$1005="",Datos!O757&gt;=O$1005),OR(O$1006="",Datos!O757&lt;=O$1006))),FALSE),OR(ISNUMBER(FIND(";"&amp;UPPER(TRIM(Datos!O757&amp;""))&amp;"=",O$1007)),ISNUMBER(FIND(";"&amp;UPPER(TRIM(Datos!O757&amp;""))&amp;";",O$1007))),OR(UPPER(TRIM(Datos!O757&amp;""))="SÍ",UPPER(TRIM(Datos!O757&amp;""))="SI",UPPER(TRIM(Datos!O757&amp;""))="NO"),IF(ISNUMBER(Datos!O757),AND(OR(O$1005="",Datos!O757&gt;=O$1005),OR(O$1006="",Datos!O757&lt;=O$1006)),FALSE),TRUE))))</f>
        <v>0.0</v>
      </c>
      <c r="P757">
        <f>IF(Datos!P757="",0,IF(AND(P$1008&lt;&gt;"",Datos!P757=P$1008),0,IF(P$1004=0,0,1-CHOOSE(P$1004,IF(ISNUMBER(Datos!P757),AND(OR(P$1005="",Datos!P757&gt;=P$1005),OR(P$1006="",Datos!P757&lt;=P$1006)),FALSE),IF(ISNUMBER(Datos!P757),AND(Datos!P757=INT(Datos!P757),AND(OR(P$1005="",Datos!P757&gt;=P$1005),OR(P$1006="",Datos!P757&lt;=P$1006))),FALSE),OR(ISNUMBER(FIND(";"&amp;UPPER(TRIM(Datos!P757&amp;""))&amp;"=",P$1007)),ISNUMBER(FIND(";"&amp;UPPER(TRIM(Datos!P757&amp;""))&amp;";",P$1007))),OR(UPPER(TRIM(Datos!P757&amp;""))="SÍ",UPPER(TRIM(Datos!P757&amp;""))="SI",UPPER(TRIM(Datos!P757&amp;""))="NO"),IF(ISNUMBER(Datos!P757),AND(OR(P$1005="",Datos!P757&gt;=P$1005),OR(P$1006="",Datos!P757&lt;=P$1006)),FALSE),TRUE))))</f>
        <v>0.0</v>
      </c>
      <c r="Q757">
        <f>IF(Datos!Q757="",0,IF(AND(Q$1008&lt;&gt;"",Datos!Q757=Q$1008),0,IF(Q$1004=0,0,1-CHOOSE(Q$1004,IF(ISNUMBER(Datos!Q757),AND(OR(Q$1005="",Datos!Q757&gt;=Q$1005),OR(Q$1006="",Datos!Q757&lt;=Q$1006)),FALSE),IF(ISNUMBER(Datos!Q757),AND(Datos!Q757=INT(Datos!Q757),AND(OR(Q$1005="",Datos!Q757&gt;=Q$1005),OR(Q$1006="",Datos!Q757&lt;=Q$1006))),FALSE),OR(ISNUMBER(FIND(";"&amp;UPPER(TRIM(Datos!Q757&amp;""))&amp;"=",Q$1007)),ISNUMBER(FIND(";"&amp;UPPER(TRIM(Datos!Q757&amp;""))&amp;";",Q$1007))),OR(UPPER(TRIM(Datos!Q757&amp;""))="SÍ",UPPER(TRIM(Datos!Q757&amp;""))="SI",UPPER(TRIM(Datos!Q757&amp;""))="NO"),IF(ISNUMBER(Datos!Q757),AND(OR(Q$1005="",Datos!Q757&gt;=Q$1005),OR(Q$1006="",Datos!Q757&lt;=Q$1006)),FALSE),TRUE))))</f>
        <v>0.0</v>
      </c>
      <c r="R757">
        <f>IF(Datos!R757="",0,IF(AND(R$1008&lt;&gt;"",Datos!R757=R$1008),0,IF(R$1004=0,0,1-CHOOSE(R$1004,IF(ISNUMBER(Datos!R757),AND(OR(R$1005="",Datos!R757&gt;=R$1005),OR(R$1006="",Datos!R757&lt;=R$1006)),FALSE),IF(ISNUMBER(Datos!R757),AND(Datos!R757=INT(Datos!R757),AND(OR(R$1005="",Datos!R757&gt;=R$1005),OR(R$1006="",Datos!R757&lt;=R$1006))),FALSE),OR(ISNUMBER(FIND(";"&amp;UPPER(TRIM(Datos!R757&amp;""))&amp;"=",R$1007)),ISNUMBER(FIND(";"&amp;UPPER(TRIM(Datos!R757&amp;""))&amp;";",R$1007))),OR(UPPER(TRIM(Datos!R757&amp;""))="SÍ",UPPER(TRIM(Datos!R757&amp;""))="SI",UPPER(TRIM(Datos!R757&amp;""))="NO"),IF(ISNUMBER(Datos!R757),AND(OR(R$1005="",Datos!R757&gt;=R$1005),OR(R$1006="",Datos!R757&lt;=R$1006)),FALSE),TRUE))))</f>
        <v>0.0</v>
      </c>
      <c r="S757">
        <f>IF(Datos!S757="",0,IF(AND(S$1008&lt;&gt;"",Datos!S757=S$1008),0,IF(S$1004=0,0,1-CHOOSE(S$1004,IF(ISNUMBER(Datos!S757),AND(OR(S$1005="",Datos!S757&gt;=S$1005),OR(S$1006="",Datos!S757&lt;=S$1006)),FALSE),IF(ISNUMBER(Datos!S757),AND(Datos!S757=INT(Datos!S757),AND(OR(S$1005="",Datos!S757&gt;=S$1005),OR(S$1006="",Datos!S757&lt;=S$1006))),FALSE),OR(ISNUMBER(FIND(";"&amp;UPPER(TRIM(Datos!S757&amp;""))&amp;"=",S$1007)),ISNUMBER(FIND(";"&amp;UPPER(TRIM(Datos!S757&amp;""))&amp;";",S$1007))),OR(UPPER(TRIM(Datos!S757&amp;""))="SÍ",UPPER(TRIM(Datos!S757&amp;""))="SI",UPPER(TRIM(Datos!S757&amp;""))="NO"),IF(ISNUMBER(Datos!S757),AND(OR(S$1005="",Datos!S757&gt;=S$1005),OR(S$1006="",Datos!S757&lt;=S$1006)),FALSE),TRUE))))</f>
        <v>0.0</v>
      </c>
      <c r="T757">
        <f>IF(Datos!T757="",0,IF(AND(T$1008&lt;&gt;"",Datos!T757=T$1008),0,IF(T$1004=0,0,1-CHOOSE(T$1004,IF(ISNUMBER(Datos!T757),AND(OR(T$1005="",Datos!T757&gt;=T$1005),OR(T$1006="",Datos!T757&lt;=T$1006)),FALSE),IF(ISNUMBER(Datos!T757),AND(Datos!T757=INT(Datos!T757),AND(OR(T$1005="",Datos!T757&gt;=T$1005),OR(T$1006="",Datos!T757&lt;=T$1006))),FALSE),OR(ISNUMBER(FIND(";"&amp;UPPER(TRIM(Datos!T757&amp;""))&amp;"=",T$1007)),ISNUMBER(FIND(";"&amp;UPPER(TRIM(Datos!T757&amp;""))&amp;";",T$1007))),OR(UPPER(TRIM(Datos!T757&amp;""))="SÍ",UPPER(TRIM(Datos!T757&amp;""))="SI",UPPER(TRIM(Datos!T757&amp;""))="NO"),IF(ISNUMBER(Datos!T757),AND(OR(T$1005="",Datos!T757&gt;=T$1005),OR(T$1006="",Datos!T757&lt;=T$1006)),FALSE),TRUE))))</f>
        <v>0.0</v>
      </c>
      <c r="U757">
        <f>IF(Datos!U757="",0,IF(AND(U$1008&lt;&gt;"",Datos!U757=U$1008),0,IF(U$1004=0,0,1-CHOOSE(U$1004,IF(ISNUMBER(Datos!U757),AND(OR(U$1005="",Datos!U757&gt;=U$1005),OR(U$1006="",Datos!U757&lt;=U$1006)),FALSE),IF(ISNUMBER(Datos!U757),AND(Datos!U757=INT(Datos!U757),AND(OR(U$1005="",Datos!U757&gt;=U$1005),OR(U$1006="",Datos!U757&lt;=U$1006))),FALSE),OR(ISNUMBER(FIND(";"&amp;UPPER(TRIM(Datos!U757&amp;""))&amp;"=",U$1007)),ISNUMBER(FIND(";"&amp;UPPER(TRIM(Datos!U757&amp;""))&amp;";",U$1007))),OR(UPPER(TRIM(Datos!U757&amp;""))="SÍ",UPPER(TRIM(Datos!U757&amp;""))="SI",UPPER(TRIM(Datos!U757&amp;""))="NO"),IF(ISNUMBER(Datos!U757),AND(OR(U$1005="",Datos!U757&gt;=U$1005),OR(U$1006="",Datos!U757&lt;=U$1006)),FALSE),TRUE))))</f>
        <v>0.0</v>
      </c>
      <c r="V757">
        <f>IF(Datos!V757="",0,IF(AND(V$1008&lt;&gt;"",Datos!V757=V$1008),0,IF(V$1004=0,0,1-CHOOSE(V$1004,IF(ISNUMBER(Datos!V757),AND(OR(V$1005="",Datos!V757&gt;=V$1005),OR(V$1006="",Datos!V757&lt;=V$1006)),FALSE),IF(ISNUMBER(Datos!V757),AND(Datos!V757=INT(Datos!V757),AND(OR(V$1005="",Datos!V757&gt;=V$1005),OR(V$1006="",Datos!V757&lt;=V$1006))),FALSE),OR(ISNUMBER(FIND(";"&amp;UPPER(TRIM(Datos!V757&amp;""))&amp;"=",V$1007)),ISNUMBER(FIND(";"&amp;UPPER(TRIM(Datos!V757&amp;""))&amp;";",V$1007))),OR(UPPER(TRIM(Datos!V757&amp;""))="SÍ",UPPER(TRIM(Datos!V757&amp;""))="SI",UPPER(TRIM(Datos!V757&amp;""))="NO"),IF(ISNUMBER(Datos!V757),AND(OR(V$1005="",Datos!V757&gt;=V$1005),OR(V$1006="",Datos!V757&lt;=V$1006)),FALSE),TRUE))))</f>
        <v>0.0</v>
      </c>
      <c r="W757">
        <f>IF(Datos!W757="",0,IF(AND(W$1008&lt;&gt;"",Datos!W757=W$1008),0,IF(W$1004=0,0,1-CHOOSE(W$1004,IF(ISNUMBER(Datos!W757),AND(OR(W$1005="",Datos!W757&gt;=W$1005),OR(W$1006="",Datos!W757&lt;=W$1006)),FALSE),IF(ISNUMBER(Datos!W757),AND(Datos!W757=INT(Datos!W757),AND(OR(W$1005="",Datos!W757&gt;=W$1005),OR(W$1006="",Datos!W757&lt;=W$1006))),FALSE),OR(ISNUMBER(FIND(";"&amp;UPPER(TRIM(Datos!W757&amp;""))&amp;"=",W$1007)),ISNUMBER(FIND(";"&amp;UPPER(TRIM(Datos!W757&amp;""))&amp;";",W$1007))),OR(UPPER(TRIM(Datos!W757&amp;""))="SÍ",UPPER(TRIM(Datos!W757&amp;""))="SI",UPPER(TRIM(Datos!W757&amp;""))="NO"),IF(ISNUMBER(Datos!W757),AND(OR(W$1005="",Datos!W757&gt;=W$1005),OR(W$1006="",Datos!W757&lt;=W$1006)),FALSE),TRUE))))</f>
        <v>0.0</v>
      </c>
      <c r="X757">
        <f>IF(Datos!X757="",0,IF(AND(X$1008&lt;&gt;"",Datos!X757=X$1008),0,IF(X$1004=0,0,1-CHOOSE(X$1004,IF(ISNUMBER(Datos!X757),AND(OR(X$1005="",Datos!X757&gt;=X$1005),OR(X$1006="",Datos!X757&lt;=X$1006)),FALSE),IF(ISNUMBER(Datos!X757),AND(Datos!X757=INT(Datos!X757),AND(OR(X$1005="",Datos!X757&gt;=X$1005),OR(X$1006="",Datos!X757&lt;=X$1006))),FALSE),OR(ISNUMBER(FIND(";"&amp;UPPER(TRIM(Datos!X757&amp;""))&amp;"=",X$1007)),ISNUMBER(FIND(";"&amp;UPPER(TRIM(Datos!X757&amp;""))&amp;";",X$1007))),OR(UPPER(TRIM(Datos!X757&amp;""))="SÍ",UPPER(TRIM(Datos!X757&amp;""))="SI",UPPER(TRIM(Datos!X757&amp;""))="NO"),IF(ISNUMBER(Datos!X757),AND(OR(X$1005="",Datos!X757&gt;=X$1005),OR(X$1006="",Datos!X757&lt;=X$1006)),FALSE),TRUE))))</f>
        <v>0.0</v>
      </c>
      <c r="Y757">
        <f>IF(Datos!Y757="",0,IF(AND(Y$1008&lt;&gt;"",Datos!Y757=Y$1008),0,IF(Y$1004=0,0,1-CHOOSE(Y$1004,IF(ISNUMBER(Datos!Y757),AND(OR(Y$1005="",Datos!Y757&gt;=Y$1005),OR(Y$1006="",Datos!Y757&lt;=Y$1006)),FALSE),IF(ISNUMBER(Datos!Y757),AND(Datos!Y757=INT(Datos!Y757),AND(OR(Y$1005="",Datos!Y757&gt;=Y$1005),OR(Y$1006="",Datos!Y757&lt;=Y$1006))),FALSE),OR(ISNUMBER(FIND(";"&amp;UPPER(TRIM(Datos!Y757&amp;""))&amp;"=",Y$1007)),ISNUMBER(FIND(";"&amp;UPPER(TRIM(Datos!Y757&amp;""))&amp;";",Y$1007))),OR(UPPER(TRIM(Datos!Y757&amp;""))="SÍ",UPPER(TRIM(Datos!Y757&amp;""))="SI",UPPER(TRIM(Datos!Y757&amp;""))="NO"),IF(ISNUMBER(Datos!Y757),AND(OR(Y$1005="",Datos!Y757&gt;=Y$1005),OR(Y$1006="",Datos!Y757&lt;=Y$1006)),FALSE),TRUE))))</f>
        <v>0.0</v>
      </c>
      <c r="Z757">
        <f>IF(Datos!Z757="",0,IF(AND(Z$1008&lt;&gt;"",Datos!Z757=Z$1008),0,IF(Z$1004=0,0,1-CHOOSE(Z$1004,IF(ISNUMBER(Datos!Z757),AND(OR(Z$1005="",Datos!Z757&gt;=Z$1005),OR(Z$1006="",Datos!Z757&lt;=Z$1006)),FALSE),IF(ISNUMBER(Datos!Z757),AND(Datos!Z757=INT(Datos!Z757),AND(OR(Z$1005="",Datos!Z757&gt;=Z$1005),OR(Z$1006="",Datos!Z757&lt;=Z$1006))),FALSE),OR(ISNUMBER(FIND(";"&amp;UPPER(TRIM(Datos!Z757&amp;""))&amp;"=",Z$1007)),ISNUMBER(FIND(";"&amp;UPPER(TRIM(Datos!Z757&amp;""))&amp;";",Z$1007))),OR(UPPER(TRIM(Datos!Z757&amp;""))="SÍ",UPPER(TRIM(Datos!Z757&amp;""))="SI",UPPER(TRIM(Datos!Z757&amp;""))="NO"),IF(ISNUMBER(Datos!Z757),AND(OR(Z$1005="",Datos!Z757&gt;=Z$1005),OR(Z$1006="",Datos!Z757&lt;=Z$1006)),FALSE),TRUE))))</f>
        <v>0.0</v>
      </c>
      <c r="AA757">
        <f>IF(Datos!AA757="",0,IF(AND(AA$1008&lt;&gt;"",Datos!AA757=AA$1008),0,IF(AA$1004=0,0,1-CHOOSE(AA$1004,IF(ISNUMBER(Datos!AA757),AND(OR(AA$1005="",Datos!AA757&gt;=AA$1005),OR(AA$1006="",Datos!AA757&lt;=AA$1006)),FALSE),IF(ISNUMBER(Datos!AA757),AND(Datos!AA757=INT(Datos!AA757),AND(OR(AA$1005="",Datos!AA757&gt;=AA$1005),OR(AA$1006="",Datos!AA757&lt;=AA$1006))),FALSE),OR(ISNUMBER(FIND(";"&amp;UPPER(TRIM(Datos!AA757&amp;""))&amp;"=",AA$1007)),ISNUMBER(FIND(";"&amp;UPPER(TRIM(Datos!AA757&amp;""))&amp;";",AA$1007))),OR(UPPER(TRIM(Datos!AA757&amp;""))="SÍ",UPPER(TRIM(Datos!AA757&amp;""))="SI",UPPER(TRIM(Datos!AA757&amp;""))="NO"),IF(ISNUMBER(Datos!AA757),AND(OR(AA$1005="",Datos!AA757&gt;=AA$1005),OR(AA$1006="",Datos!AA757&lt;=AA$1006)),FALSE),TRUE))))</f>
        <v>0.0</v>
      </c>
      <c r="AB757">
        <f>IF(Datos!AB757="",0,IF(AND(AB$1008&lt;&gt;"",Datos!AB757=AB$1008),0,IF(AB$1004=0,0,1-CHOOSE(AB$1004,IF(ISNUMBER(Datos!AB757),AND(OR(AB$1005="",Datos!AB757&gt;=AB$1005),OR(AB$1006="",Datos!AB757&lt;=AB$1006)),FALSE),IF(ISNUMBER(Datos!AB757),AND(Datos!AB757=INT(Datos!AB757),AND(OR(AB$1005="",Datos!AB757&gt;=AB$1005),OR(AB$1006="",Datos!AB757&lt;=AB$1006))),FALSE),OR(ISNUMBER(FIND(";"&amp;UPPER(TRIM(Datos!AB757&amp;""))&amp;"=",AB$1007)),ISNUMBER(FIND(";"&amp;UPPER(TRIM(Datos!AB757&amp;""))&amp;";",AB$1007))),OR(UPPER(TRIM(Datos!AB757&amp;""))="SÍ",UPPER(TRIM(Datos!AB757&amp;""))="SI",UPPER(TRIM(Datos!AB757&amp;""))="NO"),IF(ISNUMBER(Datos!AB757),AND(OR(AB$1005="",Datos!AB757&gt;=AB$1005),OR(AB$1006="",Datos!AB757&lt;=AB$1006)),FALSE),TRUE))))</f>
        <v>0.0</v>
      </c>
      <c r="AC757">
        <f>IF(Datos!AC757="",0,IF(AND(AC$1008&lt;&gt;"",Datos!AC757=AC$1008),0,IF(AC$1004=0,0,1-CHOOSE(AC$1004,IF(ISNUMBER(Datos!AC757),AND(OR(AC$1005="",Datos!AC757&gt;=AC$1005),OR(AC$1006="",Datos!AC757&lt;=AC$1006)),FALSE),IF(ISNUMBER(Datos!AC757),AND(Datos!AC757=INT(Datos!AC757),AND(OR(AC$1005="",Datos!AC757&gt;=AC$1005),OR(AC$1006="",Datos!AC757&lt;=AC$1006))),FALSE),OR(ISNUMBER(FIND(";"&amp;UPPER(TRIM(Datos!AC757&amp;""))&amp;"=",AC$1007)),ISNUMBER(FIND(";"&amp;UPPER(TRIM(Datos!AC757&amp;""))&amp;";",AC$1007))),OR(UPPER(TRIM(Datos!AC757&amp;""))="SÍ",UPPER(TRIM(Datos!AC757&amp;""))="SI",UPPER(TRIM(Datos!AC757&amp;""))="NO"),IF(ISNUMBER(Datos!AC757),AND(OR(AC$1005="",Datos!AC757&gt;=AC$1005),OR(AC$1006="",Datos!AC757&lt;=AC$1006)),FALSE),TRUE))))</f>
        <v>0.0</v>
      </c>
      <c r="AD757">
        <f>IF(Datos!AD757="",0,IF(AND(AD$1008&lt;&gt;"",Datos!AD757=AD$1008),0,IF(AD$1004=0,0,1-CHOOSE(AD$1004,IF(ISNUMBER(Datos!AD757),AND(OR(AD$1005="",Datos!AD757&gt;=AD$1005),OR(AD$1006="",Datos!AD757&lt;=AD$1006)),FALSE),IF(ISNUMBER(Datos!AD757),AND(Datos!AD757=INT(Datos!AD757),AND(OR(AD$1005="",Datos!AD757&gt;=AD$1005),OR(AD$1006="",Datos!AD757&lt;=AD$1006))),FALSE),OR(ISNUMBER(FIND(";"&amp;UPPER(TRIM(Datos!AD757&amp;""))&amp;"=",AD$1007)),ISNUMBER(FIND(";"&amp;UPPER(TRIM(Datos!AD757&amp;""))&amp;";",AD$1007))),OR(UPPER(TRIM(Datos!AD757&amp;""))="SÍ",UPPER(TRIM(Datos!AD757&amp;""))="SI",UPPER(TRIM(Datos!AD757&amp;""))="NO"),IF(ISNUMBER(Datos!AD757),AND(OR(AD$1005="",Datos!AD757&gt;=AD$1005),OR(AD$1006="",Datos!AD757&lt;=AD$1006)),FALSE),TRUE))))</f>
        <v>0.0</v>
      </c>
      <c r="AE757">
        <f>IF(Datos!AE757="",0,IF(AND(AE$1008&lt;&gt;"",Datos!AE757=AE$1008),0,IF(AE$1004=0,0,1-CHOOSE(AE$1004,IF(ISNUMBER(Datos!AE757),AND(OR(AE$1005="",Datos!AE757&gt;=AE$1005),OR(AE$1006="",Datos!AE757&lt;=AE$1006)),FALSE),IF(ISNUMBER(Datos!AE757),AND(Datos!AE757=INT(Datos!AE757),AND(OR(AE$1005="",Datos!AE757&gt;=AE$1005),OR(AE$1006="",Datos!AE757&lt;=AE$1006))),FALSE),OR(ISNUMBER(FIND(";"&amp;UPPER(TRIM(Datos!AE757&amp;""))&amp;"=",AE$1007)),ISNUMBER(FIND(";"&amp;UPPER(TRIM(Datos!AE757&amp;""))&amp;";",AE$1007))),OR(UPPER(TRIM(Datos!AE757&amp;""))="SÍ",UPPER(TRIM(Datos!AE757&amp;""))="SI",UPPER(TRIM(Datos!AE757&amp;""))="NO"),IF(ISNUMBER(Datos!AE757),AND(OR(AE$1005="",Datos!AE757&gt;=AE$1005),OR(AE$1006="",Datos!AE757&lt;=AE$1006)),FALSE),TRUE))))</f>
        <v>0.0</v>
      </c>
    </row>
    <row r="758" spans="2:31">
      <c r="B758">
        <f>IF(Datos!B758="",0,IF(AND(B$1008&lt;&gt;"",Datos!B758=B$1008),0,IF(B$1004=0,0,1-CHOOSE(B$1004,IF(ISNUMBER(Datos!B758),AND(OR(B$1005="",Datos!B758&gt;=B$1005),OR(B$1006="",Datos!B758&lt;=B$1006)),FALSE),IF(ISNUMBER(Datos!B758),AND(Datos!B758=INT(Datos!B758),AND(OR(B$1005="",Datos!B758&gt;=B$1005),OR(B$1006="",Datos!B758&lt;=B$1006))),FALSE),OR(ISNUMBER(FIND(";"&amp;UPPER(TRIM(Datos!B758&amp;""))&amp;"=",B$1007)),ISNUMBER(FIND(";"&amp;UPPER(TRIM(Datos!B758&amp;""))&amp;";",B$1007))),OR(UPPER(TRIM(Datos!B758&amp;""))="SÍ",UPPER(TRIM(Datos!B758&amp;""))="SI",UPPER(TRIM(Datos!B758&amp;""))="NO"),IF(ISNUMBER(Datos!B758),AND(OR(B$1005="",Datos!B758&gt;=B$1005),OR(B$1006="",Datos!B758&lt;=B$1006)),FALSE),TRUE))))</f>
        <v>0.0</v>
      </c>
      <c r="C758">
        <f>IF(Datos!C758="",0,IF(AND(C$1008&lt;&gt;"",Datos!C758=C$1008),0,IF(C$1004=0,0,1-CHOOSE(C$1004,IF(ISNUMBER(Datos!C758),AND(OR(C$1005="",Datos!C758&gt;=C$1005),OR(C$1006="",Datos!C758&lt;=C$1006)),FALSE),IF(ISNUMBER(Datos!C758),AND(Datos!C758=INT(Datos!C758),AND(OR(C$1005="",Datos!C758&gt;=C$1005),OR(C$1006="",Datos!C758&lt;=C$1006))),FALSE),OR(ISNUMBER(FIND(";"&amp;UPPER(TRIM(Datos!C758&amp;""))&amp;"=",C$1007)),ISNUMBER(FIND(";"&amp;UPPER(TRIM(Datos!C758&amp;""))&amp;";",C$1007))),OR(UPPER(TRIM(Datos!C758&amp;""))="SÍ",UPPER(TRIM(Datos!C758&amp;""))="SI",UPPER(TRIM(Datos!C758&amp;""))="NO"),IF(ISNUMBER(Datos!C758),AND(OR(C$1005="",Datos!C758&gt;=C$1005),OR(C$1006="",Datos!C758&lt;=C$1006)),FALSE),TRUE))))</f>
        <v>0.0</v>
      </c>
      <c r="D758">
        <f>IF(Datos!D758="",0,IF(AND(D$1008&lt;&gt;"",Datos!D758=D$1008),0,IF(D$1004=0,0,1-CHOOSE(D$1004,IF(ISNUMBER(Datos!D758),AND(OR(D$1005="",Datos!D758&gt;=D$1005),OR(D$1006="",Datos!D758&lt;=D$1006)),FALSE),IF(ISNUMBER(Datos!D758),AND(Datos!D758=INT(Datos!D758),AND(OR(D$1005="",Datos!D758&gt;=D$1005),OR(D$1006="",Datos!D758&lt;=D$1006))),FALSE),OR(ISNUMBER(FIND(";"&amp;UPPER(TRIM(Datos!D758&amp;""))&amp;"=",D$1007)),ISNUMBER(FIND(";"&amp;UPPER(TRIM(Datos!D758&amp;""))&amp;";",D$1007))),OR(UPPER(TRIM(Datos!D758&amp;""))="SÍ",UPPER(TRIM(Datos!D758&amp;""))="SI",UPPER(TRIM(Datos!D758&amp;""))="NO"),IF(ISNUMBER(Datos!D758),AND(OR(D$1005="",Datos!D758&gt;=D$1005),OR(D$1006="",Datos!D758&lt;=D$1006)),FALSE),TRUE))))</f>
        <v>0.0</v>
      </c>
      <c r="E758">
        <f>IF(Datos!E758="",0,IF(AND(E$1008&lt;&gt;"",Datos!E758=E$1008),0,IF(E$1004=0,0,1-CHOOSE(E$1004,IF(ISNUMBER(Datos!E758),AND(OR(E$1005="",Datos!E758&gt;=E$1005),OR(E$1006="",Datos!E758&lt;=E$1006)),FALSE),IF(ISNUMBER(Datos!E758),AND(Datos!E758=INT(Datos!E758),AND(OR(E$1005="",Datos!E758&gt;=E$1005),OR(E$1006="",Datos!E758&lt;=E$1006))),FALSE),OR(ISNUMBER(FIND(";"&amp;UPPER(TRIM(Datos!E758&amp;""))&amp;"=",E$1007)),ISNUMBER(FIND(";"&amp;UPPER(TRIM(Datos!E758&amp;""))&amp;";",E$1007))),OR(UPPER(TRIM(Datos!E758&amp;""))="SÍ",UPPER(TRIM(Datos!E758&amp;""))="SI",UPPER(TRIM(Datos!E758&amp;""))="NO"),IF(ISNUMBER(Datos!E758),AND(OR(E$1005="",Datos!E758&gt;=E$1005),OR(E$1006="",Datos!E758&lt;=E$1006)),FALSE),TRUE))))</f>
        <v>0.0</v>
      </c>
      <c r="F758">
        <f>IF(Datos!F758="",0,IF(AND(F$1008&lt;&gt;"",Datos!F758=F$1008),0,IF(F$1004=0,0,1-CHOOSE(F$1004,IF(ISNUMBER(Datos!F758),AND(OR(F$1005="",Datos!F758&gt;=F$1005),OR(F$1006="",Datos!F758&lt;=F$1006)),FALSE),IF(ISNUMBER(Datos!F758),AND(Datos!F758=INT(Datos!F758),AND(OR(F$1005="",Datos!F758&gt;=F$1005),OR(F$1006="",Datos!F758&lt;=F$1006))),FALSE),OR(ISNUMBER(FIND(";"&amp;UPPER(TRIM(Datos!F758&amp;""))&amp;"=",F$1007)),ISNUMBER(FIND(";"&amp;UPPER(TRIM(Datos!F758&amp;""))&amp;";",F$1007))),OR(UPPER(TRIM(Datos!F758&amp;""))="SÍ",UPPER(TRIM(Datos!F758&amp;""))="SI",UPPER(TRIM(Datos!F758&amp;""))="NO"),IF(ISNUMBER(Datos!F758),AND(OR(F$1005="",Datos!F758&gt;=F$1005),OR(F$1006="",Datos!F758&lt;=F$1006)),FALSE),TRUE))))</f>
        <v>0.0</v>
      </c>
      <c r="G758">
        <f>IF(Datos!G758="",0,IF(AND(G$1008&lt;&gt;"",Datos!G758=G$1008),0,IF(G$1004=0,0,1-CHOOSE(G$1004,IF(ISNUMBER(Datos!G758),AND(OR(G$1005="",Datos!G758&gt;=G$1005),OR(G$1006="",Datos!G758&lt;=G$1006)),FALSE),IF(ISNUMBER(Datos!G758),AND(Datos!G758=INT(Datos!G758),AND(OR(G$1005="",Datos!G758&gt;=G$1005),OR(G$1006="",Datos!G758&lt;=G$1006))),FALSE),OR(ISNUMBER(FIND(";"&amp;UPPER(TRIM(Datos!G758&amp;""))&amp;"=",G$1007)),ISNUMBER(FIND(";"&amp;UPPER(TRIM(Datos!G758&amp;""))&amp;";",G$1007))),OR(UPPER(TRIM(Datos!G758&amp;""))="SÍ",UPPER(TRIM(Datos!G758&amp;""))="SI",UPPER(TRIM(Datos!G758&amp;""))="NO"),IF(ISNUMBER(Datos!G758),AND(OR(G$1005="",Datos!G758&gt;=G$1005),OR(G$1006="",Datos!G758&lt;=G$1006)),FALSE),TRUE))))</f>
        <v>0.0</v>
      </c>
      <c r="H758">
        <f>IF(Datos!H758="",0,IF(AND(H$1008&lt;&gt;"",Datos!H758=H$1008),0,IF(H$1004=0,0,1-CHOOSE(H$1004,IF(ISNUMBER(Datos!H758),AND(OR(H$1005="",Datos!H758&gt;=H$1005),OR(H$1006="",Datos!H758&lt;=H$1006)),FALSE),IF(ISNUMBER(Datos!H758),AND(Datos!H758=INT(Datos!H758),AND(OR(H$1005="",Datos!H758&gt;=H$1005),OR(H$1006="",Datos!H758&lt;=H$1006))),FALSE),OR(ISNUMBER(FIND(";"&amp;UPPER(TRIM(Datos!H758&amp;""))&amp;"=",H$1007)),ISNUMBER(FIND(";"&amp;UPPER(TRIM(Datos!H758&amp;""))&amp;";",H$1007))),OR(UPPER(TRIM(Datos!H758&amp;""))="SÍ",UPPER(TRIM(Datos!H758&amp;""))="SI",UPPER(TRIM(Datos!H758&amp;""))="NO"),IF(ISNUMBER(Datos!H758),AND(OR(H$1005="",Datos!H758&gt;=H$1005),OR(H$1006="",Datos!H758&lt;=H$1006)),FALSE),TRUE))))</f>
        <v>0.0</v>
      </c>
      <c r="I758">
        <f>IF(Datos!I758="",0,IF(AND(I$1008&lt;&gt;"",Datos!I758=I$1008),0,IF(I$1004=0,0,1-CHOOSE(I$1004,IF(ISNUMBER(Datos!I758),AND(OR(I$1005="",Datos!I758&gt;=I$1005),OR(I$1006="",Datos!I758&lt;=I$1006)),FALSE),IF(ISNUMBER(Datos!I758),AND(Datos!I758=INT(Datos!I758),AND(OR(I$1005="",Datos!I758&gt;=I$1005),OR(I$1006="",Datos!I758&lt;=I$1006))),FALSE),OR(ISNUMBER(FIND(";"&amp;UPPER(TRIM(Datos!I758&amp;""))&amp;"=",I$1007)),ISNUMBER(FIND(";"&amp;UPPER(TRIM(Datos!I758&amp;""))&amp;";",I$1007))),OR(UPPER(TRIM(Datos!I758&amp;""))="SÍ",UPPER(TRIM(Datos!I758&amp;""))="SI",UPPER(TRIM(Datos!I758&amp;""))="NO"),IF(ISNUMBER(Datos!I758),AND(OR(I$1005="",Datos!I758&gt;=I$1005),OR(I$1006="",Datos!I758&lt;=I$1006)),FALSE),TRUE))))</f>
        <v>0.0</v>
      </c>
      <c r="J758">
        <f>IF(Datos!J758="",0,IF(AND(J$1008&lt;&gt;"",Datos!J758=J$1008),0,IF(J$1004=0,0,1-CHOOSE(J$1004,IF(ISNUMBER(Datos!J758),AND(OR(J$1005="",Datos!J758&gt;=J$1005),OR(J$1006="",Datos!J758&lt;=J$1006)),FALSE),IF(ISNUMBER(Datos!J758),AND(Datos!J758=INT(Datos!J758),AND(OR(J$1005="",Datos!J758&gt;=J$1005),OR(J$1006="",Datos!J758&lt;=J$1006))),FALSE),OR(ISNUMBER(FIND(";"&amp;UPPER(TRIM(Datos!J758&amp;""))&amp;"=",J$1007)),ISNUMBER(FIND(";"&amp;UPPER(TRIM(Datos!J758&amp;""))&amp;";",J$1007))),OR(UPPER(TRIM(Datos!J758&amp;""))="SÍ",UPPER(TRIM(Datos!J758&amp;""))="SI",UPPER(TRIM(Datos!J758&amp;""))="NO"),IF(ISNUMBER(Datos!J758),AND(OR(J$1005="",Datos!J758&gt;=J$1005),OR(J$1006="",Datos!J758&lt;=J$1006)),FALSE),TRUE))))</f>
        <v>0.0</v>
      </c>
      <c r="K758">
        <f>IF(Datos!K758="",0,IF(AND(K$1008&lt;&gt;"",Datos!K758=K$1008),0,IF(K$1004=0,0,1-CHOOSE(K$1004,IF(ISNUMBER(Datos!K758),AND(OR(K$1005="",Datos!K758&gt;=K$1005),OR(K$1006="",Datos!K758&lt;=K$1006)),FALSE),IF(ISNUMBER(Datos!K758),AND(Datos!K758=INT(Datos!K758),AND(OR(K$1005="",Datos!K758&gt;=K$1005),OR(K$1006="",Datos!K758&lt;=K$1006))),FALSE),OR(ISNUMBER(FIND(";"&amp;UPPER(TRIM(Datos!K758&amp;""))&amp;"=",K$1007)),ISNUMBER(FIND(";"&amp;UPPER(TRIM(Datos!K758&amp;""))&amp;";",K$1007))),OR(UPPER(TRIM(Datos!K758&amp;""))="SÍ",UPPER(TRIM(Datos!K758&amp;""))="SI",UPPER(TRIM(Datos!K758&amp;""))="NO"),IF(ISNUMBER(Datos!K758),AND(OR(K$1005="",Datos!K758&gt;=K$1005),OR(K$1006="",Datos!K758&lt;=K$1006)),FALSE),TRUE))))</f>
        <v>0.0</v>
      </c>
      <c r="L758">
        <f>IF(Datos!L758="",0,IF(AND(L$1008&lt;&gt;"",Datos!L758=L$1008),0,IF(L$1004=0,0,1-CHOOSE(L$1004,IF(ISNUMBER(Datos!L758),AND(OR(L$1005="",Datos!L758&gt;=L$1005),OR(L$1006="",Datos!L758&lt;=L$1006)),FALSE),IF(ISNUMBER(Datos!L758),AND(Datos!L758=INT(Datos!L758),AND(OR(L$1005="",Datos!L758&gt;=L$1005),OR(L$1006="",Datos!L758&lt;=L$1006))),FALSE),OR(ISNUMBER(FIND(";"&amp;UPPER(TRIM(Datos!L758&amp;""))&amp;"=",L$1007)),ISNUMBER(FIND(";"&amp;UPPER(TRIM(Datos!L758&amp;""))&amp;";",L$1007))),OR(UPPER(TRIM(Datos!L758&amp;""))="SÍ",UPPER(TRIM(Datos!L758&amp;""))="SI",UPPER(TRIM(Datos!L758&amp;""))="NO"),IF(ISNUMBER(Datos!L758),AND(OR(L$1005="",Datos!L758&gt;=L$1005),OR(L$1006="",Datos!L758&lt;=L$1006)),FALSE),TRUE))))</f>
        <v>0.0</v>
      </c>
      <c r="M758">
        <f>IF(Datos!M758="",0,IF(AND(M$1008&lt;&gt;"",Datos!M758=M$1008),0,IF(M$1004=0,0,1-CHOOSE(M$1004,IF(ISNUMBER(Datos!M758),AND(OR(M$1005="",Datos!M758&gt;=M$1005),OR(M$1006="",Datos!M758&lt;=M$1006)),FALSE),IF(ISNUMBER(Datos!M758),AND(Datos!M758=INT(Datos!M758),AND(OR(M$1005="",Datos!M758&gt;=M$1005),OR(M$1006="",Datos!M758&lt;=M$1006))),FALSE),OR(ISNUMBER(FIND(";"&amp;UPPER(TRIM(Datos!M758&amp;""))&amp;"=",M$1007)),ISNUMBER(FIND(";"&amp;UPPER(TRIM(Datos!M758&amp;""))&amp;";",M$1007))),OR(UPPER(TRIM(Datos!M758&amp;""))="SÍ",UPPER(TRIM(Datos!M758&amp;""))="SI",UPPER(TRIM(Datos!M758&amp;""))="NO"),IF(ISNUMBER(Datos!M758),AND(OR(M$1005="",Datos!M758&gt;=M$1005),OR(M$1006="",Datos!M758&lt;=M$1006)),FALSE),TRUE))))</f>
        <v>0.0</v>
      </c>
      <c r="N758">
        <f>IF(Datos!N758="",0,IF(AND(N$1008&lt;&gt;"",Datos!N758=N$1008),0,IF(N$1004=0,0,1-CHOOSE(N$1004,IF(ISNUMBER(Datos!N758),AND(OR(N$1005="",Datos!N758&gt;=N$1005),OR(N$1006="",Datos!N758&lt;=N$1006)),FALSE),IF(ISNUMBER(Datos!N758),AND(Datos!N758=INT(Datos!N758),AND(OR(N$1005="",Datos!N758&gt;=N$1005),OR(N$1006="",Datos!N758&lt;=N$1006))),FALSE),OR(ISNUMBER(FIND(";"&amp;UPPER(TRIM(Datos!N758&amp;""))&amp;"=",N$1007)),ISNUMBER(FIND(";"&amp;UPPER(TRIM(Datos!N758&amp;""))&amp;";",N$1007))),OR(UPPER(TRIM(Datos!N758&amp;""))="SÍ",UPPER(TRIM(Datos!N758&amp;""))="SI",UPPER(TRIM(Datos!N758&amp;""))="NO"),IF(ISNUMBER(Datos!N758),AND(OR(N$1005="",Datos!N758&gt;=N$1005),OR(N$1006="",Datos!N758&lt;=N$1006)),FALSE),TRUE))))</f>
        <v>0.0</v>
      </c>
      <c r="O758">
        <f>IF(Datos!O758="",0,IF(AND(O$1008&lt;&gt;"",Datos!O758=O$1008),0,IF(O$1004=0,0,1-CHOOSE(O$1004,IF(ISNUMBER(Datos!O758),AND(OR(O$1005="",Datos!O758&gt;=O$1005),OR(O$1006="",Datos!O758&lt;=O$1006)),FALSE),IF(ISNUMBER(Datos!O758),AND(Datos!O758=INT(Datos!O758),AND(OR(O$1005="",Datos!O758&gt;=O$1005),OR(O$1006="",Datos!O758&lt;=O$1006))),FALSE),OR(ISNUMBER(FIND(";"&amp;UPPER(TRIM(Datos!O758&amp;""))&amp;"=",O$1007)),ISNUMBER(FIND(";"&amp;UPPER(TRIM(Datos!O758&amp;""))&amp;";",O$1007))),OR(UPPER(TRIM(Datos!O758&amp;""))="SÍ",UPPER(TRIM(Datos!O758&amp;""))="SI",UPPER(TRIM(Datos!O758&amp;""))="NO"),IF(ISNUMBER(Datos!O758),AND(OR(O$1005="",Datos!O758&gt;=O$1005),OR(O$1006="",Datos!O758&lt;=O$1006)),FALSE),TRUE))))</f>
        <v>0.0</v>
      </c>
      <c r="P758">
        <f>IF(Datos!P758="",0,IF(AND(P$1008&lt;&gt;"",Datos!P758=P$1008),0,IF(P$1004=0,0,1-CHOOSE(P$1004,IF(ISNUMBER(Datos!P758),AND(OR(P$1005="",Datos!P758&gt;=P$1005),OR(P$1006="",Datos!P758&lt;=P$1006)),FALSE),IF(ISNUMBER(Datos!P758),AND(Datos!P758=INT(Datos!P758),AND(OR(P$1005="",Datos!P758&gt;=P$1005),OR(P$1006="",Datos!P758&lt;=P$1006))),FALSE),OR(ISNUMBER(FIND(";"&amp;UPPER(TRIM(Datos!P758&amp;""))&amp;"=",P$1007)),ISNUMBER(FIND(";"&amp;UPPER(TRIM(Datos!P758&amp;""))&amp;";",P$1007))),OR(UPPER(TRIM(Datos!P758&amp;""))="SÍ",UPPER(TRIM(Datos!P758&amp;""))="SI",UPPER(TRIM(Datos!P758&amp;""))="NO"),IF(ISNUMBER(Datos!P758),AND(OR(P$1005="",Datos!P758&gt;=P$1005),OR(P$1006="",Datos!P758&lt;=P$1006)),FALSE),TRUE))))</f>
        <v>0.0</v>
      </c>
      <c r="Q758">
        <f>IF(Datos!Q758="",0,IF(AND(Q$1008&lt;&gt;"",Datos!Q758=Q$1008),0,IF(Q$1004=0,0,1-CHOOSE(Q$1004,IF(ISNUMBER(Datos!Q758),AND(OR(Q$1005="",Datos!Q758&gt;=Q$1005),OR(Q$1006="",Datos!Q758&lt;=Q$1006)),FALSE),IF(ISNUMBER(Datos!Q758),AND(Datos!Q758=INT(Datos!Q758),AND(OR(Q$1005="",Datos!Q758&gt;=Q$1005),OR(Q$1006="",Datos!Q758&lt;=Q$1006))),FALSE),OR(ISNUMBER(FIND(";"&amp;UPPER(TRIM(Datos!Q758&amp;""))&amp;"=",Q$1007)),ISNUMBER(FIND(";"&amp;UPPER(TRIM(Datos!Q758&amp;""))&amp;";",Q$1007))),OR(UPPER(TRIM(Datos!Q758&amp;""))="SÍ",UPPER(TRIM(Datos!Q758&amp;""))="SI",UPPER(TRIM(Datos!Q758&amp;""))="NO"),IF(ISNUMBER(Datos!Q758),AND(OR(Q$1005="",Datos!Q758&gt;=Q$1005),OR(Q$1006="",Datos!Q758&lt;=Q$1006)),FALSE),TRUE))))</f>
        <v>0.0</v>
      </c>
      <c r="R758">
        <f>IF(Datos!R758="",0,IF(AND(R$1008&lt;&gt;"",Datos!R758=R$1008),0,IF(R$1004=0,0,1-CHOOSE(R$1004,IF(ISNUMBER(Datos!R758),AND(OR(R$1005="",Datos!R758&gt;=R$1005),OR(R$1006="",Datos!R758&lt;=R$1006)),FALSE),IF(ISNUMBER(Datos!R758),AND(Datos!R758=INT(Datos!R758),AND(OR(R$1005="",Datos!R758&gt;=R$1005),OR(R$1006="",Datos!R758&lt;=R$1006))),FALSE),OR(ISNUMBER(FIND(";"&amp;UPPER(TRIM(Datos!R758&amp;""))&amp;"=",R$1007)),ISNUMBER(FIND(";"&amp;UPPER(TRIM(Datos!R758&amp;""))&amp;";",R$1007))),OR(UPPER(TRIM(Datos!R758&amp;""))="SÍ",UPPER(TRIM(Datos!R758&amp;""))="SI",UPPER(TRIM(Datos!R758&amp;""))="NO"),IF(ISNUMBER(Datos!R758),AND(OR(R$1005="",Datos!R758&gt;=R$1005),OR(R$1006="",Datos!R758&lt;=R$1006)),FALSE),TRUE))))</f>
        <v>0.0</v>
      </c>
      <c r="S758">
        <f>IF(Datos!S758="",0,IF(AND(S$1008&lt;&gt;"",Datos!S758=S$1008),0,IF(S$1004=0,0,1-CHOOSE(S$1004,IF(ISNUMBER(Datos!S758),AND(OR(S$1005="",Datos!S758&gt;=S$1005),OR(S$1006="",Datos!S758&lt;=S$1006)),FALSE),IF(ISNUMBER(Datos!S758),AND(Datos!S758=INT(Datos!S758),AND(OR(S$1005="",Datos!S758&gt;=S$1005),OR(S$1006="",Datos!S758&lt;=S$1006))),FALSE),OR(ISNUMBER(FIND(";"&amp;UPPER(TRIM(Datos!S758&amp;""))&amp;"=",S$1007)),ISNUMBER(FIND(";"&amp;UPPER(TRIM(Datos!S758&amp;""))&amp;";",S$1007))),OR(UPPER(TRIM(Datos!S758&amp;""))="SÍ",UPPER(TRIM(Datos!S758&amp;""))="SI",UPPER(TRIM(Datos!S758&amp;""))="NO"),IF(ISNUMBER(Datos!S758),AND(OR(S$1005="",Datos!S758&gt;=S$1005),OR(S$1006="",Datos!S758&lt;=S$1006)),FALSE),TRUE))))</f>
        <v>0.0</v>
      </c>
      <c r="T758">
        <f>IF(Datos!T758="",0,IF(AND(T$1008&lt;&gt;"",Datos!T758=T$1008),0,IF(T$1004=0,0,1-CHOOSE(T$1004,IF(ISNUMBER(Datos!T758),AND(OR(T$1005="",Datos!T758&gt;=T$1005),OR(T$1006="",Datos!T758&lt;=T$1006)),FALSE),IF(ISNUMBER(Datos!T758),AND(Datos!T758=INT(Datos!T758),AND(OR(T$1005="",Datos!T758&gt;=T$1005),OR(T$1006="",Datos!T758&lt;=T$1006))),FALSE),OR(ISNUMBER(FIND(";"&amp;UPPER(TRIM(Datos!T758&amp;""))&amp;"=",T$1007)),ISNUMBER(FIND(";"&amp;UPPER(TRIM(Datos!T758&amp;""))&amp;";",T$1007))),OR(UPPER(TRIM(Datos!T758&amp;""))="SÍ",UPPER(TRIM(Datos!T758&amp;""))="SI",UPPER(TRIM(Datos!T758&amp;""))="NO"),IF(ISNUMBER(Datos!T758),AND(OR(T$1005="",Datos!T758&gt;=T$1005),OR(T$1006="",Datos!T758&lt;=T$1006)),FALSE),TRUE))))</f>
        <v>0.0</v>
      </c>
      <c r="U758">
        <f>IF(Datos!U758="",0,IF(AND(U$1008&lt;&gt;"",Datos!U758=U$1008),0,IF(U$1004=0,0,1-CHOOSE(U$1004,IF(ISNUMBER(Datos!U758),AND(OR(U$1005="",Datos!U758&gt;=U$1005),OR(U$1006="",Datos!U758&lt;=U$1006)),FALSE),IF(ISNUMBER(Datos!U758),AND(Datos!U758=INT(Datos!U758),AND(OR(U$1005="",Datos!U758&gt;=U$1005),OR(U$1006="",Datos!U758&lt;=U$1006))),FALSE),OR(ISNUMBER(FIND(";"&amp;UPPER(TRIM(Datos!U758&amp;""))&amp;"=",U$1007)),ISNUMBER(FIND(";"&amp;UPPER(TRIM(Datos!U758&amp;""))&amp;";",U$1007))),OR(UPPER(TRIM(Datos!U758&amp;""))="SÍ",UPPER(TRIM(Datos!U758&amp;""))="SI",UPPER(TRIM(Datos!U758&amp;""))="NO"),IF(ISNUMBER(Datos!U758),AND(OR(U$1005="",Datos!U758&gt;=U$1005),OR(U$1006="",Datos!U758&lt;=U$1006)),FALSE),TRUE))))</f>
        <v>0.0</v>
      </c>
      <c r="V758">
        <f>IF(Datos!V758="",0,IF(AND(V$1008&lt;&gt;"",Datos!V758=V$1008),0,IF(V$1004=0,0,1-CHOOSE(V$1004,IF(ISNUMBER(Datos!V758),AND(OR(V$1005="",Datos!V758&gt;=V$1005),OR(V$1006="",Datos!V758&lt;=V$1006)),FALSE),IF(ISNUMBER(Datos!V758),AND(Datos!V758=INT(Datos!V758),AND(OR(V$1005="",Datos!V758&gt;=V$1005),OR(V$1006="",Datos!V758&lt;=V$1006))),FALSE),OR(ISNUMBER(FIND(";"&amp;UPPER(TRIM(Datos!V758&amp;""))&amp;"=",V$1007)),ISNUMBER(FIND(";"&amp;UPPER(TRIM(Datos!V758&amp;""))&amp;";",V$1007))),OR(UPPER(TRIM(Datos!V758&amp;""))="SÍ",UPPER(TRIM(Datos!V758&amp;""))="SI",UPPER(TRIM(Datos!V758&amp;""))="NO"),IF(ISNUMBER(Datos!V758),AND(OR(V$1005="",Datos!V758&gt;=V$1005),OR(V$1006="",Datos!V758&lt;=V$1006)),FALSE),TRUE))))</f>
        <v>0.0</v>
      </c>
      <c r="W758">
        <f>IF(Datos!W758="",0,IF(AND(W$1008&lt;&gt;"",Datos!W758=W$1008),0,IF(W$1004=0,0,1-CHOOSE(W$1004,IF(ISNUMBER(Datos!W758),AND(OR(W$1005="",Datos!W758&gt;=W$1005),OR(W$1006="",Datos!W758&lt;=W$1006)),FALSE),IF(ISNUMBER(Datos!W758),AND(Datos!W758=INT(Datos!W758),AND(OR(W$1005="",Datos!W758&gt;=W$1005),OR(W$1006="",Datos!W758&lt;=W$1006))),FALSE),OR(ISNUMBER(FIND(";"&amp;UPPER(TRIM(Datos!W758&amp;""))&amp;"=",W$1007)),ISNUMBER(FIND(";"&amp;UPPER(TRIM(Datos!W758&amp;""))&amp;";",W$1007))),OR(UPPER(TRIM(Datos!W758&amp;""))="SÍ",UPPER(TRIM(Datos!W758&amp;""))="SI",UPPER(TRIM(Datos!W758&amp;""))="NO"),IF(ISNUMBER(Datos!W758),AND(OR(W$1005="",Datos!W758&gt;=W$1005),OR(W$1006="",Datos!W758&lt;=W$1006)),FALSE),TRUE))))</f>
        <v>0.0</v>
      </c>
      <c r="X758">
        <f>IF(Datos!X758="",0,IF(AND(X$1008&lt;&gt;"",Datos!X758=X$1008),0,IF(X$1004=0,0,1-CHOOSE(X$1004,IF(ISNUMBER(Datos!X758),AND(OR(X$1005="",Datos!X758&gt;=X$1005),OR(X$1006="",Datos!X758&lt;=X$1006)),FALSE),IF(ISNUMBER(Datos!X758),AND(Datos!X758=INT(Datos!X758),AND(OR(X$1005="",Datos!X758&gt;=X$1005),OR(X$1006="",Datos!X758&lt;=X$1006))),FALSE),OR(ISNUMBER(FIND(";"&amp;UPPER(TRIM(Datos!X758&amp;""))&amp;"=",X$1007)),ISNUMBER(FIND(";"&amp;UPPER(TRIM(Datos!X758&amp;""))&amp;";",X$1007))),OR(UPPER(TRIM(Datos!X758&amp;""))="SÍ",UPPER(TRIM(Datos!X758&amp;""))="SI",UPPER(TRIM(Datos!X758&amp;""))="NO"),IF(ISNUMBER(Datos!X758),AND(OR(X$1005="",Datos!X758&gt;=X$1005),OR(X$1006="",Datos!X758&lt;=X$1006)),FALSE),TRUE))))</f>
        <v>0.0</v>
      </c>
      <c r="Y758">
        <f>IF(Datos!Y758="",0,IF(AND(Y$1008&lt;&gt;"",Datos!Y758=Y$1008),0,IF(Y$1004=0,0,1-CHOOSE(Y$1004,IF(ISNUMBER(Datos!Y758),AND(OR(Y$1005="",Datos!Y758&gt;=Y$1005),OR(Y$1006="",Datos!Y758&lt;=Y$1006)),FALSE),IF(ISNUMBER(Datos!Y758),AND(Datos!Y758=INT(Datos!Y758),AND(OR(Y$1005="",Datos!Y758&gt;=Y$1005),OR(Y$1006="",Datos!Y758&lt;=Y$1006))),FALSE),OR(ISNUMBER(FIND(";"&amp;UPPER(TRIM(Datos!Y758&amp;""))&amp;"=",Y$1007)),ISNUMBER(FIND(";"&amp;UPPER(TRIM(Datos!Y758&amp;""))&amp;";",Y$1007))),OR(UPPER(TRIM(Datos!Y758&amp;""))="SÍ",UPPER(TRIM(Datos!Y758&amp;""))="SI",UPPER(TRIM(Datos!Y758&amp;""))="NO"),IF(ISNUMBER(Datos!Y758),AND(OR(Y$1005="",Datos!Y758&gt;=Y$1005),OR(Y$1006="",Datos!Y758&lt;=Y$1006)),FALSE),TRUE))))</f>
        <v>0.0</v>
      </c>
      <c r="Z758">
        <f>IF(Datos!Z758="",0,IF(AND(Z$1008&lt;&gt;"",Datos!Z758=Z$1008),0,IF(Z$1004=0,0,1-CHOOSE(Z$1004,IF(ISNUMBER(Datos!Z758),AND(OR(Z$1005="",Datos!Z758&gt;=Z$1005),OR(Z$1006="",Datos!Z758&lt;=Z$1006)),FALSE),IF(ISNUMBER(Datos!Z758),AND(Datos!Z758=INT(Datos!Z758),AND(OR(Z$1005="",Datos!Z758&gt;=Z$1005),OR(Z$1006="",Datos!Z758&lt;=Z$1006))),FALSE),OR(ISNUMBER(FIND(";"&amp;UPPER(TRIM(Datos!Z758&amp;""))&amp;"=",Z$1007)),ISNUMBER(FIND(";"&amp;UPPER(TRIM(Datos!Z758&amp;""))&amp;";",Z$1007))),OR(UPPER(TRIM(Datos!Z758&amp;""))="SÍ",UPPER(TRIM(Datos!Z758&amp;""))="SI",UPPER(TRIM(Datos!Z758&amp;""))="NO"),IF(ISNUMBER(Datos!Z758),AND(OR(Z$1005="",Datos!Z758&gt;=Z$1005),OR(Z$1006="",Datos!Z758&lt;=Z$1006)),FALSE),TRUE))))</f>
        <v>0.0</v>
      </c>
      <c r="AA758">
        <f>IF(Datos!AA758="",0,IF(AND(AA$1008&lt;&gt;"",Datos!AA758=AA$1008),0,IF(AA$1004=0,0,1-CHOOSE(AA$1004,IF(ISNUMBER(Datos!AA758),AND(OR(AA$1005="",Datos!AA758&gt;=AA$1005),OR(AA$1006="",Datos!AA758&lt;=AA$1006)),FALSE),IF(ISNUMBER(Datos!AA758),AND(Datos!AA758=INT(Datos!AA758),AND(OR(AA$1005="",Datos!AA758&gt;=AA$1005),OR(AA$1006="",Datos!AA758&lt;=AA$1006))),FALSE),OR(ISNUMBER(FIND(";"&amp;UPPER(TRIM(Datos!AA758&amp;""))&amp;"=",AA$1007)),ISNUMBER(FIND(";"&amp;UPPER(TRIM(Datos!AA758&amp;""))&amp;";",AA$1007))),OR(UPPER(TRIM(Datos!AA758&amp;""))="SÍ",UPPER(TRIM(Datos!AA758&amp;""))="SI",UPPER(TRIM(Datos!AA758&amp;""))="NO"),IF(ISNUMBER(Datos!AA758),AND(OR(AA$1005="",Datos!AA758&gt;=AA$1005),OR(AA$1006="",Datos!AA758&lt;=AA$1006)),FALSE),TRUE))))</f>
        <v>0.0</v>
      </c>
      <c r="AB758">
        <f>IF(Datos!AB758="",0,IF(AND(AB$1008&lt;&gt;"",Datos!AB758=AB$1008),0,IF(AB$1004=0,0,1-CHOOSE(AB$1004,IF(ISNUMBER(Datos!AB758),AND(OR(AB$1005="",Datos!AB758&gt;=AB$1005),OR(AB$1006="",Datos!AB758&lt;=AB$1006)),FALSE),IF(ISNUMBER(Datos!AB758),AND(Datos!AB758=INT(Datos!AB758),AND(OR(AB$1005="",Datos!AB758&gt;=AB$1005),OR(AB$1006="",Datos!AB758&lt;=AB$1006))),FALSE),OR(ISNUMBER(FIND(";"&amp;UPPER(TRIM(Datos!AB758&amp;""))&amp;"=",AB$1007)),ISNUMBER(FIND(";"&amp;UPPER(TRIM(Datos!AB758&amp;""))&amp;";",AB$1007))),OR(UPPER(TRIM(Datos!AB758&amp;""))="SÍ",UPPER(TRIM(Datos!AB758&amp;""))="SI",UPPER(TRIM(Datos!AB758&amp;""))="NO"),IF(ISNUMBER(Datos!AB758),AND(OR(AB$1005="",Datos!AB758&gt;=AB$1005),OR(AB$1006="",Datos!AB758&lt;=AB$1006)),FALSE),TRUE))))</f>
        <v>0.0</v>
      </c>
      <c r="AC758">
        <f>IF(Datos!AC758="",0,IF(AND(AC$1008&lt;&gt;"",Datos!AC758=AC$1008),0,IF(AC$1004=0,0,1-CHOOSE(AC$1004,IF(ISNUMBER(Datos!AC758),AND(OR(AC$1005="",Datos!AC758&gt;=AC$1005),OR(AC$1006="",Datos!AC758&lt;=AC$1006)),FALSE),IF(ISNUMBER(Datos!AC758),AND(Datos!AC758=INT(Datos!AC758),AND(OR(AC$1005="",Datos!AC758&gt;=AC$1005),OR(AC$1006="",Datos!AC758&lt;=AC$1006))),FALSE),OR(ISNUMBER(FIND(";"&amp;UPPER(TRIM(Datos!AC758&amp;""))&amp;"=",AC$1007)),ISNUMBER(FIND(";"&amp;UPPER(TRIM(Datos!AC758&amp;""))&amp;";",AC$1007))),OR(UPPER(TRIM(Datos!AC758&amp;""))="SÍ",UPPER(TRIM(Datos!AC758&amp;""))="SI",UPPER(TRIM(Datos!AC758&amp;""))="NO"),IF(ISNUMBER(Datos!AC758),AND(OR(AC$1005="",Datos!AC758&gt;=AC$1005),OR(AC$1006="",Datos!AC758&lt;=AC$1006)),FALSE),TRUE))))</f>
        <v>0.0</v>
      </c>
      <c r="AD758">
        <f>IF(Datos!AD758="",0,IF(AND(AD$1008&lt;&gt;"",Datos!AD758=AD$1008),0,IF(AD$1004=0,0,1-CHOOSE(AD$1004,IF(ISNUMBER(Datos!AD758),AND(OR(AD$1005="",Datos!AD758&gt;=AD$1005),OR(AD$1006="",Datos!AD758&lt;=AD$1006)),FALSE),IF(ISNUMBER(Datos!AD758),AND(Datos!AD758=INT(Datos!AD758),AND(OR(AD$1005="",Datos!AD758&gt;=AD$1005),OR(AD$1006="",Datos!AD758&lt;=AD$1006))),FALSE),OR(ISNUMBER(FIND(";"&amp;UPPER(TRIM(Datos!AD758&amp;""))&amp;"=",AD$1007)),ISNUMBER(FIND(";"&amp;UPPER(TRIM(Datos!AD758&amp;""))&amp;";",AD$1007))),OR(UPPER(TRIM(Datos!AD758&amp;""))="SÍ",UPPER(TRIM(Datos!AD758&amp;""))="SI",UPPER(TRIM(Datos!AD758&amp;""))="NO"),IF(ISNUMBER(Datos!AD758),AND(OR(AD$1005="",Datos!AD758&gt;=AD$1005),OR(AD$1006="",Datos!AD758&lt;=AD$1006)),FALSE),TRUE))))</f>
        <v>0.0</v>
      </c>
      <c r="AE758">
        <f>IF(Datos!AE758="",0,IF(AND(AE$1008&lt;&gt;"",Datos!AE758=AE$1008),0,IF(AE$1004=0,0,1-CHOOSE(AE$1004,IF(ISNUMBER(Datos!AE758),AND(OR(AE$1005="",Datos!AE758&gt;=AE$1005),OR(AE$1006="",Datos!AE758&lt;=AE$1006)),FALSE),IF(ISNUMBER(Datos!AE758),AND(Datos!AE758=INT(Datos!AE758),AND(OR(AE$1005="",Datos!AE758&gt;=AE$1005),OR(AE$1006="",Datos!AE758&lt;=AE$1006))),FALSE),OR(ISNUMBER(FIND(";"&amp;UPPER(TRIM(Datos!AE758&amp;""))&amp;"=",AE$1007)),ISNUMBER(FIND(";"&amp;UPPER(TRIM(Datos!AE758&amp;""))&amp;";",AE$1007))),OR(UPPER(TRIM(Datos!AE758&amp;""))="SÍ",UPPER(TRIM(Datos!AE758&amp;""))="SI",UPPER(TRIM(Datos!AE758&amp;""))="NO"),IF(ISNUMBER(Datos!AE758),AND(OR(AE$1005="",Datos!AE758&gt;=AE$1005),OR(AE$1006="",Datos!AE758&lt;=AE$1006)),FALSE),TRUE))))</f>
        <v>0.0</v>
      </c>
    </row>
    <row r="759" spans="2:31">
      <c r="B759">
        <f>IF(Datos!B759="",0,IF(AND(B$1008&lt;&gt;"",Datos!B759=B$1008),0,IF(B$1004=0,0,1-CHOOSE(B$1004,IF(ISNUMBER(Datos!B759),AND(OR(B$1005="",Datos!B759&gt;=B$1005),OR(B$1006="",Datos!B759&lt;=B$1006)),FALSE),IF(ISNUMBER(Datos!B759),AND(Datos!B759=INT(Datos!B759),AND(OR(B$1005="",Datos!B759&gt;=B$1005),OR(B$1006="",Datos!B759&lt;=B$1006))),FALSE),OR(ISNUMBER(FIND(";"&amp;UPPER(TRIM(Datos!B759&amp;""))&amp;"=",B$1007)),ISNUMBER(FIND(";"&amp;UPPER(TRIM(Datos!B759&amp;""))&amp;";",B$1007))),OR(UPPER(TRIM(Datos!B759&amp;""))="SÍ",UPPER(TRIM(Datos!B759&amp;""))="SI",UPPER(TRIM(Datos!B759&amp;""))="NO"),IF(ISNUMBER(Datos!B759),AND(OR(B$1005="",Datos!B759&gt;=B$1005),OR(B$1006="",Datos!B759&lt;=B$1006)),FALSE),TRUE))))</f>
        <v>0.0</v>
      </c>
      <c r="C759">
        <f>IF(Datos!C759="",0,IF(AND(C$1008&lt;&gt;"",Datos!C759=C$1008),0,IF(C$1004=0,0,1-CHOOSE(C$1004,IF(ISNUMBER(Datos!C759),AND(OR(C$1005="",Datos!C759&gt;=C$1005),OR(C$1006="",Datos!C759&lt;=C$1006)),FALSE),IF(ISNUMBER(Datos!C759),AND(Datos!C759=INT(Datos!C759),AND(OR(C$1005="",Datos!C759&gt;=C$1005),OR(C$1006="",Datos!C759&lt;=C$1006))),FALSE),OR(ISNUMBER(FIND(";"&amp;UPPER(TRIM(Datos!C759&amp;""))&amp;"=",C$1007)),ISNUMBER(FIND(";"&amp;UPPER(TRIM(Datos!C759&amp;""))&amp;";",C$1007))),OR(UPPER(TRIM(Datos!C759&amp;""))="SÍ",UPPER(TRIM(Datos!C759&amp;""))="SI",UPPER(TRIM(Datos!C759&amp;""))="NO"),IF(ISNUMBER(Datos!C759),AND(OR(C$1005="",Datos!C759&gt;=C$1005),OR(C$1006="",Datos!C759&lt;=C$1006)),FALSE),TRUE))))</f>
        <v>0.0</v>
      </c>
      <c r="D759">
        <f>IF(Datos!D759="",0,IF(AND(D$1008&lt;&gt;"",Datos!D759=D$1008),0,IF(D$1004=0,0,1-CHOOSE(D$1004,IF(ISNUMBER(Datos!D759),AND(OR(D$1005="",Datos!D759&gt;=D$1005),OR(D$1006="",Datos!D759&lt;=D$1006)),FALSE),IF(ISNUMBER(Datos!D759),AND(Datos!D759=INT(Datos!D759),AND(OR(D$1005="",Datos!D759&gt;=D$1005),OR(D$1006="",Datos!D759&lt;=D$1006))),FALSE),OR(ISNUMBER(FIND(";"&amp;UPPER(TRIM(Datos!D759&amp;""))&amp;"=",D$1007)),ISNUMBER(FIND(";"&amp;UPPER(TRIM(Datos!D759&amp;""))&amp;";",D$1007))),OR(UPPER(TRIM(Datos!D759&amp;""))="SÍ",UPPER(TRIM(Datos!D759&amp;""))="SI",UPPER(TRIM(Datos!D759&amp;""))="NO"),IF(ISNUMBER(Datos!D759),AND(OR(D$1005="",Datos!D759&gt;=D$1005),OR(D$1006="",Datos!D759&lt;=D$1006)),FALSE),TRUE))))</f>
        <v>0.0</v>
      </c>
      <c r="E759">
        <f>IF(Datos!E759="",0,IF(AND(E$1008&lt;&gt;"",Datos!E759=E$1008),0,IF(E$1004=0,0,1-CHOOSE(E$1004,IF(ISNUMBER(Datos!E759),AND(OR(E$1005="",Datos!E759&gt;=E$1005),OR(E$1006="",Datos!E759&lt;=E$1006)),FALSE),IF(ISNUMBER(Datos!E759),AND(Datos!E759=INT(Datos!E759),AND(OR(E$1005="",Datos!E759&gt;=E$1005),OR(E$1006="",Datos!E759&lt;=E$1006))),FALSE),OR(ISNUMBER(FIND(";"&amp;UPPER(TRIM(Datos!E759&amp;""))&amp;"=",E$1007)),ISNUMBER(FIND(";"&amp;UPPER(TRIM(Datos!E759&amp;""))&amp;";",E$1007))),OR(UPPER(TRIM(Datos!E759&amp;""))="SÍ",UPPER(TRIM(Datos!E759&amp;""))="SI",UPPER(TRIM(Datos!E759&amp;""))="NO"),IF(ISNUMBER(Datos!E759),AND(OR(E$1005="",Datos!E759&gt;=E$1005),OR(E$1006="",Datos!E759&lt;=E$1006)),FALSE),TRUE))))</f>
        <v>0.0</v>
      </c>
      <c r="F759">
        <f>IF(Datos!F759="",0,IF(AND(F$1008&lt;&gt;"",Datos!F759=F$1008),0,IF(F$1004=0,0,1-CHOOSE(F$1004,IF(ISNUMBER(Datos!F759),AND(OR(F$1005="",Datos!F759&gt;=F$1005),OR(F$1006="",Datos!F759&lt;=F$1006)),FALSE),IF(ISNUMBER(Datos!F759),AND(Datos!F759=INT(Datos!F759),AND(OR(F$1005="",Datos!F759&gt;=F$1005),OR(F$1006="",Datos!F759&lt;=F$1006))),FALSE),OR(ISNUMBER(FIND(";"&amp;UPPER(TRIM(Datos!F759&amp;""))&amp;"=",F$1007)),ISNUMBER(FIND(";"&amp;UPPER(TRIM(Datos!F759&amp;""))&amp;";",F$1007))),OR(UPPER(TRIM(Datos!F759&amp;""))="SÍ",UPPER(TRIM(Datos!F759&amp;""))="SI",UPPER(TRIM(Datos!F759&amp;""))="NO"),IF(ISNUMBER(Datos!F759),AND(OR(F$1005="",Datos!F759&gt;=F$1005),OR(F$1006="",Datos!F759&lt;=F$1006)),FALSE),TRUE))))</f>
        <v>0.0</v>
      </c>
      <c r="G759">
        <f>IF(Datos!G759="",0,IF(AND(G$1008&lt;&gt;"",Datos!G759=G$1008),0,IF(G$1004=0,0,1-CHOOSE(G$1004,IF(ISNUMBER(Datos!G759),AND(OR(G$1005="",Datos!G759&gt;=G$1005),OR(G$1006="",Datos!G759&lt;=G$1006)),FALSE),IF(ISNUMBER(Datos!G759),AND(Datos!G759=INT(Datos!G759),AND(OR(G$1005="",Datos!G759&gt;=G$1005),OR(G$1006="",Datos!G759&lt;=G$1006))),FALSE),OR(ISNUMBER(FIND(";"&amp;UPPER(TRIM(Datos!G759&amp;""))&amp;"=",G$1007)),ISNUMBER(FIND(";"&amp;UPPER(TRIM(Datos!G759&amp;""))&amp;";",G$1007))),OR(UPPER(TRIM(Datos!G759&amp;""))="SÍ",UPPER(TRIM(Datos!G759&amp;""))="SI",UPPER(TRIM(Datos!G759&amp;""))="NO"),IF(ISNUMBER(Datos!G759),AND(OR(G$1005="",Datos!G759&gt;=G$1005),OR(G$1006="",Datos!G759&lt;=G$1006)),FALSE),TRUE))))</f>
        <v>0.0</v>
      </c>
      <c r="H759">
        <f>IF(Datos!H759="",0,IF(AND(H$1008&lt;&gt;"",Datos!H759=H$1008),0,IF(H$1004=0,0,1-CHOOSE(H$1004,IF(ISNUMBER(Datos!H759),AND(OR(H$1005="",Datos!H759&gt;=H$1005),OR(H$1006="",Datos!H759&lt;=H$1006)),FALSE),IF(ISNUMBER(Datos!H759),AND(Datos!H759=INT(Datos!H759),AND(OR(H$1005="",Datos!H759&gt;=H$1005),OR(H$1006="",Datos!H759&lt;=H$1006))),FALSE),OR(ISNUMBER(FIND(";"&amp;UPPER(TRIM(Datos!H759&amp;""))&amp;"=",H$1007)),ISNUMBER(FIND(";"&amp;UPPER(TRIM(Datos!H759&amp;""))&amp;";",H$1007))),OR(UPPER(TRIM(Datos!H759&amp;""))="SÍ",UPPER(TRIM(Datos!H759&amp;""))="SI",UPPER(TRIM(Datos!H759&amp;""))="NO"),IF(ISNUMBER(Datos!H759),AND(OR(H$1005="",Datos!H759&gt;=H$1005),OR(H$1006="",Datos!H759&lt;=H$1006)),FALSE),TRUE))))</f>
        <v>0.0</v>
      </c>
      <c r="I759">
        <f>IF(Datos!I759="",0,IF(AND(I$1008&lt;&gt;"",Datos!I759=I$1008),0,IF(I$1004=0,0,1-CHOOSE(I$1004,IF(ISNUMBER(Datos!I759),AND(OR(I$1005="",Datos!I759&gt;=I$1005),OR(I$1006="",Datos!I759&lt;=I$1006)),FALSE),IF(ISNUMBER(Datos!I759),AND(Datos!I759=INT(Datos!I759),AND(OR(I$1005="",Datos!I759&gt;=I$1005),OR(I$1006="",Datos!I759&lt;=I$1006))),FALSE),OR(ISNUMBER(FIND(";"&amp;UPPER(TRIM(Datos!I759&amp;""))&amp;"=",I$1007)),ISNUMBER(FIND(";"&amp;UPPER(TRIM(Datos!I759&amp;""))&amp;";",I$1007))),OR(UPPER(TRIM(Datos!I759&amp;""))="SÍ",UPPER(TRIM(Datos!I759&amp;""))="SI",UPPER(TRIM(Datos!I759&amp;""))="NO"),IF(ISNUMBER(Datos!I759),AND(OR(I$1005="",Datos!I759&gt;=I$1005),OR(I$1006="",Datos!I759&lt;=I$1006)),FALSE),TRUE))))</f>
        <v>0.0</v>
      </c>
      <c r="J759">
        <f>IF(Datos!J759="",0,IF(AND(J$1008&lt;&gt;"",Datos!J759=J$1008),0,IF(J$1004=0,0,1-CHOOSE(J$1004,IF(ISNUMBER(Datos!J759),AND(OR(J$1005="",Datos!J759&gt;=J$1005),OR(J$1006="",Datos!J759&lt;=J$1006)),FALSE),IF(ISNUMBER(Datos!J759),AND(Datos!J759=INT(Datos!J759),AND(OR(J$1005="",Datos!J759&gt;=J$1005),OR(J$1006="",Datos!J759&lt;=J$1006))),FALSE),OR(ISNUMBER(FIND(";"&amp;UPPER(TRIM(Datos!J759&amp;""))&amp;"=",J$1007)),ISNUMBER(FIND(";"&amp;UPPER(TRIM(Datos!J759&amp;""))&amp;";",J$1007))),OR(UPPER(TRIM(Datos!J759&amp;""))="SÍ",UPPER(TRIM(Datos!J759&amp;""))="SI",UPPER(TRIM(Datos!J759&amp;""))="NO"),IF(ISNUMBER(Datos!J759),AND(OR(J$1005="",Datos!J759&gt;=J$1005),OR(J$1006="",Datos!J759&lt;=J$1006)),FALSE),TRUE))))</f>
        <v>0.0</v>
      </c>
      <c r="K759">
        <f>IF(Datos!K759="",0,IF(AND(K$1008&lt;&gt;"",Datos!K759=K$1008),0,IF(K$1004=0,0,1-CHOOSE(K$1004,IF(ISNUMBER(Datos!K759),AND(OR(K$1005="",Datos!K759&gt;=K$1005),OR(K$1006="",Datos!K759&lt;=K$1006)),FALSE),IF(ISNUMBER(Datos!K759),AND(Datos!K759=INT(Datos!K759),AND(OR(K$1005="",Datos!K759&gt;=K$1005),OR(K$1006="",Datos!K759&lt;=K$1006))),FALSE),OR(ISNUMBER(FIND(";"&amp;UPPER(TRIM(Datos!K759&amp;""))&amp;"=",K$1007)),ISNUMBER(FIND(";"&amp;UPPER(TRIM(Datos!K759&amp;""))&amp;";",K$1007))),OR(UPPER(TRIM(Datos!K759&amp;""))="SÍ",UPPER(TRIM(Datos!K759&amp;""))="SI",UPPER(TRIM(Datos!K759&amp;""))="NO"),IF(ISNUMBER(Datos!K759),AND(OR(K$1005="",Datos!K759&gt;=K$1005),OR(K$1006="",Datos!K759&lt;=K$1006)),FALSE),TRUE))))</f>
        <v>0.0</v>
      </c>
      <c r="L759">
        <f>IF(Datos!L759="",0,IF(AND(L$1008&lt;&gt;"",Datos!L759=L$1008),0,IF(L$1004=0,0,1-CHOOSE(L$1004,IF(ISNUMBER(Datos!L759),AND(OR(L$1005="",Datos!L759&gt;=L$1005),OR(L$1006="",Datos!L759&lt;=L$1006)),FALSE),IF(ISNUMBER(Datos!L759),AND(Datos!L759=INT(Datos!L759),AND(OR(L$1005="",Datos!L759&gt;=L$1005),OR(L$1006="",Datos!L759&lt;=L$1006))),FALSE),OR(ISNUMBER(FIND(";"&amp;UPPER(TRIM(Datos!L759&amp;""))&amp;"=",L$1007)),ISNUMBER(FIND(";"&amp;UPPER(TRIM(Datos!L759&amp;""))&amp;";",L$1007))),OR(UPPER(TRIM(Datos!L759&amp;""))="SÍ",UPPER(TRIM(Datos!L759&amp;""))="SI",UPPER(TRIM(Datos!L759&amp;""))="NO"),IF(ISNUMBER(Datos!L759),AND(OR(L$1005="",Datos!L759&gt;=L$1005),OR(L$1006="",Datos!L759&lt;=L$1006)),FALSE),TRUE))))</f>
        <v>0.0</v>
      </c>
      <c r="M759">
        <f>IF(Datos!M759="",0,IF(AND(M$1008&lt;&gt;"",Datos!M759=M$1008),0,IF(M$1004=0,0,1-CHOOSE(M$1004,IF(ISNUMBER(Datos!M759),AND(OR(M$1005="",Datos!M759&gt;=M$1005),OR(M$1006="",Datos!M759&lt;=M$1006)),FALSE),IF(ISNUMBER(Datos!M759),AND(Datos!M759=INT(Datos!M759),AND(OR(M$1005="",Datos!M759&gt;=M$1005),OR(M$1006="",Datos!M759&lt;=M$1006))),FALSE),OR(ISNUMBER(FIND(";"&amp;UPPER(TRIM(Datos!M759&amp;""))&amp;"=",M$1007)),ISNUMBER(FIND(";"&amp;UPPER(TRIM(Datos!M759&amp;""))&amp;";",M$1007))),OR(UPPER(TRIM(Datos!M759&amp;""))="SÍ",UPPER(TRIM(Datos!M759&amp;""))="SI",UPPER(TRIM(Datos!M759&amp;""))="NO"),IF(ISNUMBER(Datos!M759),AND(OR(M$1005="",Datos!M759&gt;=M$1005),OR(M$1006="",Datos!M759&lt;=M$1006)),FALSE),TRUE))))</f>
        <v>0.0</v>
      </c>
      <c r="N759">
        <f>IF(Datos!N759="",0,IF(AND(N$1008&lt;&gt;"",Datos!N759=N$1008),0,IF(N$1004=0,0,1-CHOOSE(N$1004,IF(ISNUMBER(Datos!N759),AND(OR(N$1005="",Datos!N759&gt;=N$1005),OR(N$1006="",Datos!N759&lt;=N$1006)),FALSE),IF(ISNUMBER(Datos!N759),AND(Datos!N759=INT(Datos!N759),AND(OR(N$1005="",Datos!N759&gt;=N$1005),OR(N$1006="",Datos!N759&lt;=N$1006))),FALSE),OR(ISNUMBER(FIND(";"&amp;UPPER(TRIM(Datos!N759&amp;""))&amp;"=",N$1007)),ISNUMBER(FIND(";"&amp;UPPER(TRIM(Datos!N759&amp;""))&amp;";",N$1007))),OR(UPPER(TRIM(Datos!N759&amp;""))="SÍ",UPPER(TRIM(Datos!N759&amp;""))="SI",UPPER(TRIM(Datos!N759&amp;""))="NO"),IF(ISNUMBER(Datos!N759),AND(OR(N$1005="",Datos!N759&gt;=N$1005),OR(N$1006="",Datos!N759&lt;=N$1006)),FALSE),TRUE))))</f>
        <v>0.0</v>
      </c>
      <c r="O759">
        <f>IF(Datos!O759="",0,IF(AND(O$1008&lt;&gt;"",Datos!O759=O$1008),0,IF(O$1004=0,0,1-CHOOSE(O$1004,IF(ISNUMBER(Datos!O759),AND(OR(O$1005="",Datos!O759&gt;=O$1005),OR(O$1006="",Datos!O759&lt;=O$1006)),FALSE),IF(ISNUMBER(Datos!O759),AND(Datos!O759=INT(Datos!O759),AND(OR(O$1005="",Datos!O759&gt;=O$1005),OR(O$1006="",Datos!O759&lt;=O$1006))),FALSE),OR(ISNUMBER(FIND(";"&amp;UPPER(TRIM(Datos!O759&amp;""))&amp;"=",O$1007)),ISNUMBER(FIND(";"&amp;UPPER(TRIM(Datos!O759&amp;""))&amp;";",O$1007))),OR(UPPER(TRIM(Datos!O759&amp;""))="SÍ",UPPER(TRIM(Datos!O759&amp;""))="SI",UPPER(TRIM(Datos!O759&amp;""))="NO"),IF(ISNUMBER(Datos!O759),AND(OR(O$1005="",Datos!O759&gt;=O$1005),OR(O$1006="",Datos!O759&lt;=O$1006)),FALSE),TRUE))))</f>
        <v>0.0</v>
      </c>
      <c r="P759">
        <f>IF(Datos!P759="",0,IF(AND(P$1008&lt;&gt;"",Datos!P759=P$1008),0,IF(P$1004=0,0,1-CHOOSE(P$1004,IF(ISNUMBER(Datos!P759),AND(OR(P$1005="",Datos!P759&gt;=P$1005),OR(P$1006="",Datos!P759&lt;=P$1006)),FALSE),IF(ISNUMBER(Datos!P759),AND(Datos!P759=INT(Datos!P759),AND(OR(P$1005="",Datos!P759&gt;=P$1005),OR(P$1006="",Datos!P759&lt;=P$1006))),FALSE),OR(ISNUMBER(FIND(";"&amp;UPPER(TRIM(Datos!P759&amp;""))&amp;"=",P$1007)),ISNUMBER(FIND(";"&amp;UPPER(TRIM(Datos!P759&amp;""))&amp;";",P$1007))),OR(UPPER(TRIM(Datos!P759&amp;""))="SÍ",UPPER(TRIM(Datos!P759&amp;""))="SI",UPPER(TRIM(Datos!P759&amp;""))="NO"),IF(ISNUMBER(Datos!P759),AND(OR(P$1005="",Datos!P759&gt;=P$1005),OR(P$1006="",Datos!P759&lt;=P$1006)),FALSE),TRUE))))</f>
        <v>0.0</v>
      </c>
      <c r="Q759">
        <f>IF(Datos!Q759="",0,IF(AND(Q$1008&lt;&gt;"",Datos!Q759=Q$1008),0,IF(Q$1004=0,0,1-CHOOSE(Q$1004,IF(ISNUMBER(Datos!Q759),AND(OR(Q$1005="",Datos!Q759&gt;=Q$1005),OR(Q$1006="",Datos!Q759&lt;=Q$1006)),FALSE),IF(ISNUMBER(Datos!Q759),AND(Datos!Q759=INT(Datos!Q759),AND(OR(Q$1005="",Datos!Q759&gt;=Q$1005),OR(Q$1006="",Datos!Q759&lt;=Q$1006))),FALSE),OR(ISNUMBER(FIND(";"&amp;UPPER(TRIM(Datos!Q759&amp;""))&amp;"=",Q$1007)),ISNUMBER(FIND(";"&amp;UPPER(TRIM(Datos!Q759&amp;""))&amp;";",Q$1007))),OR(UPPER(TRIM(Datos!Q759&amp;""))="SÍ",UPPER(TRIM(Datos!Q759&amp;""))="SI",UPPER(TRIM(Datos!Q759&amp;""))="NO"),IF(ISNUMBER(Datos!Q759),AND(OR(Q$1005="",Datos!Q759&gt;=Q$1005),OR(Q$1006="",Datos!Q759&lt;=Q$1006)),FALSE),TRUE))))</f>
        <v>0.0</v>
      </c>
      <c r="R759">
        <f>IF(Datos!R759="",0,IF(AND(R$1008&lt;&gt;"",Datos!R759=R$1008),0,IF(R$1004=0,0,1-CHOOSE(R$1004,IF(ISNUMBER(Datos!R759),AND(OR(R$1005="",Datos!R759&gt;=R$1005),OR(R$1006="",Datos!R759&lt;=R$1006)),FALSE),IF(ISNUMBER(Datos!R759),AND(Datos!R759=INT(Datos!R759),AND(OR(R$1005="",Datos!R759&gt;=R$1005),OR(R$1006="",Datos!R759&lt;=R$1006))),FALSE),OR(ISNUMBER(FIND(";"&amp;UPPER(TRIM(Datos!R759&amp;""))&amp;"=",R$1007)),ISNUMBER(FIND(";"&amp;UPPER(TRIM(Datos!R759&amp;""))&amp;";",R$1007))),OR(UPPER(TRIM(Datos!R759&amp;""))="SÍ",UPPER(TRIM(Datos!R759&amp;""))="SI",UPPER(TRIM(Datos!R759&amp;""))="NO"),IF(ISNUMBER(Datos!R759),AND(OR(R$1005="",Datos!R759&gt;=R$1005),OR(R$1006="",Datos!R759&lt;=R$1006)),FALSE),TRUE))))</f>
        <v>0.0</v>
      </c>
      <c r="S759">
        <f>IF(Datos!S759="",0,IF(AND(S$1008&lt;&gt;"",Datos!S759=S$1008),0,IF(S$1004=0,0,1-CHOOSE(S$1004,IF(ISNUMBER(Datos!S759),AND(OR(S$1005="",Datos!S759&gt;=S$1005),OR(S$1006="",Datos!S759&lt;=S$1006)),FALSE),IF(ISNUMBER(Datos!S759),AND(Datos!S759=INT(Datos!S759),AND(OR(S$1005="",Datos!S759&gt;=S$1005),OR(S$1006="",Datos!S759&lt;=S$1006))),FALSE),OR(ISNUMBER(FIND(";"&amp;UPPER(TRIM(Datos!S759&amp;""))&amp;"=",S$1007)),ISNUMBER(FIND(";"&amp;UPPER(TRIM(Datos!S759&amp;""))&amp;";",S$1007))),OR(UPPER(TRIM(Datos!S759&amp;""))="SÍ",UPPER(TRIM(Datos!S759&amp;""))="SI",UPPER(TRIM(Datos!S759&amp;""))="NO"),IF(ISNUMBER(Datos!S759),AND(OR(S$1005="",Datos!S759&gt;=S$1005),OR(S$1006="",Datos!S759&lt;=S$1006)),FALSE),TRUE))))</f>
        <v>0.0</v>
      </c>
      <c r="T759">
        <f>IF(Datos!T759="",0,IF(AND(T$1008&lt;&gt;"",Datos!T759=T$1008),0,IF(T$1004=0,0,1-CHOOSE(T$1004,IF(ISNUMBER(Datos!T759),AND(OR(T$1005="",Datos!T759&gt;=T$1005),OR(T$1006="",Datos!T759&lt;=T$1006)),FALSE),IF(ISNUMBER(Datos!T759),AND(Datos!T759=INT(Datos!T759),AND(OR(T$1005="",Datos!T759&gt;=T$1005),OR(T$1006="",Datos!T759&lt;=T$1006))),FALSE),OR(ISNUMBER(FIND(";"&amp;UPPER(TRIM(Datos!T759&amp;""))&amp;"=",T$1007)),ISNUMBER(FIND(";"&amp;UPPER(TRIM(Datos!T759&amp;""))&amp;";",T$1007))),OR(UPPER(TRIM(Datos!T759&amp;""))="SÍ",UPPER(TRIM(Datos!T759&amp;""))="SI",UPPER(TRIM(Datos!T759&amp;""))="NO"),IF(ISNUMBER(Datos!T759),AND(OR(T$1005="",Datos!T759&gt;=T$1005),OR(T$1006="",Datos!T759&lt;=T$1006)),FALSE),TRUE))))</f>
        <v>0.0</v>
      </c>
      <c r="U759">
        <f>IF(Datos!U759="",0,IF(AND(U$1008&lt;&gt;"",Datos!U759=U$1008),0,IF(U$1004=0,0,1-CHOOSE(U$1004,IF(ISNUMBER(Datos!U759),AND(OR(U$1005="",Datos!U759&gt;=U$1005),OR(U$1006="",Datos!U759&lt;=U$1006)),FALSE),IF(ISNUMBER(Datos!U759),AND(Datos!U759=INT(Datos!U759),AND(OR(U$1005="",Datos!U759&gt;=U$1005),OR(U$1006="",Datos!U759&lt;=U$1006))),FALSE),OR(ISNUMBER(FIND(";"&amp;UPPER(TRIM(Datos!U759&amp;""))&amp;"=",U$1007)),ISNUMBER(FIND(";"&amp;UPPER(TRIM(Datos!U759&amp;""))&amp;";",U$1007))),OR(UPPER(TRIM(Datos!U759&amp;""))="SÍ",UPPER(TRIM(Datos!U759&amp;""))="SI",UPPER(TRIM(Datos!U759&amp;""))="NO"),IF(ISNUMBER(Datos!U759),AND(OR(U$1005="",Datos!U759&gt;=U$1005),OR(U$1006="",Datos!U759&lt;=U$1006)),FALSE),TRUE))))</f>
        <v>0.0</v>
      </c>
      <c r="V759">
        <f>IF(Datos!V759="",0,IF(AND(V$1008&lt;&gt;"",Datos!V759=V$1008),0,IF(V$1004=0,0,1-CHOOSE(V$1004,IF(ISNUMBER(Datos!V759),AND(OR(V$1005="",Datos!V759&gt;=V$1005),OR(V$1006="",Datos!V759&lt;=V$1006)),FALSE),IF(ISNUMBER(Datos!V759),AND(Datos!V759=INT(Datos!V759),AND(OR(V$1005="",Datos!V759&gt;=V$1005),OR(V$1006="",Datos!V759&lt;=V$1006))),FALSE),OR(ISNUMBER(FIND(";"&amp;UPPER(TRIM(Datos!V759&amp;""))&amp;"=",V$1007)),ISNUMBER(FIND(";"&amp;UPPER(TRIM(Datos!V759&amp;""))&amp;";",V$1007))),OR(UPPER(TRIM(Datos!V759&amp;""))="SÍ",UPPER(TRIM(Datos!V759&amp;""))="SI",UPPER(TRIM(Datos!V759&amp;""))="NO"),IF(ISNUMBER(Datos!V759),AND(OR(V$1005="",Datos!V759&gt;=V$1005),OR(V$1006="",Datos!V759&lt;=V$1006)),FALSE),TRUE))))</f>
        <v>0.0</v>
      </c>
      <c r="W759">
        <f>IF(Datos!W759="",0,IF(AND(W$1008&lt;&gt;"",Datos!W759=W$1008),0,IF(W$1004=0,0,1-CHOOSE(W$1004,IF(ISNUMBER(Datos!W759),AND(OR(W$1005="",Datos!W759&gt;=W$1005),OR(W$1006="",Datos!W759&lt;=W$1006)),FALSE),IF(ISNUMBER(Datos!W759),AND(Datos!W759=INT(Datos!W759),AND(OR(W$1005="",Datos!W759&gt;=W$1005),OR(W$1006="",Datos!W759&lt;=W$1006))),FALSE),OR(ISNUMBER(FIND(";"&amp;UPPER(TRIM(Datos!W759&amp;""))&amp;"=",W$1007)),ISNUMBER(FIND(";"&amp;UPPER(TRIM(Datos!W759&amp;""))&amp;";",W$1007))),OR(UPPER(TRIM(Datos!W759&amp;""))="SÍ",UPPER(TRIM(Datos!W759&amp;""))="SI",UPPER(TRIM(Datos!W759&amp;""))="NO"),IF(ISNUMBER(Datos!W759),AND(OR(W$1005="",Datos!W759&gt;=W$1005),OR(W$1006="",Datos!W759&lt;=W$1006)),FALSE),TRUE))))</f>
        <v>0.0</v>
      </c>
      <c r="X759">
        <f>IF(Datos!X759="",0,IF(AND(X$1008&lt;&gt;"",Datos!X759=X$1008),0,IF(X$1004=0,0,1-CHOOSE(X$1004,IF(ISNUMBER(Datos!X759),AND(OR(X$1005="",Datos!X759&gt;=X$1005),OR(X$1006="",Datos!X759&lt;=X$1006)),FALSE),IF(ISNUMBER(Datos!X759),AND(Datos!X759=INT(Datos!X759),AND(OR(X$1005="",Datos!X759&gt;=X$1005),OR(X$1006="",Datos!X759&lt;=X$1006))),FALSE),OR(ISNUMBER(FIND(";"&amp;UPPER(TRIM(Datos!X759&amp;""))&amp;"=",X$1007)),ISNUMBER(FIND(";"&amp;UPPER(TRIM(Datos!X759&amp;""))&amp;";",X$1007))),OR(UPPER(TRIM(Datos!X759&amp;""))="SÍ",UPPER(TRIM(Datos!X759&amp;""))="SI",UPPER(TRIM(Datos!X759&amp;""))="NO"),IF(ISNUMBER(Datos!X759),AND(OR(X$1005="",Datos!X759&gt;=X$1005),OR(X$1006="",Datos!X759&lt;=X$1006)),FALSE),TRUE))))</f>
        <v>0.0</v>
      </c>
      <c r="Y759">
        <f>IF(Datos!Y759="",0,IF(AND(Y$1008&lt;&gt;"",Datos!Y759=Y$1008),0,IF(Y$1004=0,0,1-CHOOSE(Y$1004,IF(ISNUMBER(Datos!Y759),AND(OR(Y$1005="",Datos!Y759&gt;=Y$1005),OR(Y$1006="",Datos!Y759&lt;=Y$1006)),FALSE),IF(ISNUMBER(Datos!Y759),AND(Datos!Y759=INT(Datos!Y759),AND(OR(Y$1005="",Datos!Y759&gt;=Y$1005),OR(Y$1006="",Datos!Y759&lt;=Y$1006))),FALSE),OR(ISNUMBER(FIND(";"&amp;UPPER(TRIM(Datos!Y759&amp;""))&amp;"=",Y$1007)),ISNUMBER(FIND(";"&amp;UPPER(TRIM(Datos!Y759&amp;""))&amp;";",Y$1007))),OR(UPPER(TRIM(Datos!Y759&amp;""))="SÍ",UPPER(TRIM(Datos!Y759&amp;""))="SI",UPPER(TRIM(Datos!Y759&amp;""))="NO"),IF(ISNUMBER(Datos!Y759),AND(OR(Y$1005="",Datos!Y759&gt;=Y$1005),OR(Y$1006="",Datos!Y759&lt;=Y$1006)),FALSE),TRUE))))</f>
        <v>0.0</v>
      </c>
      <c r="Z759">
        <f>IF(Datos!Z759="",0,IF(AND(Z$1008&lt;&gt;"",Datos!Z759=Z$1008),0,IF(Z$1004=0,0,1-CHOOSE(Z$1004,IF(ISNUMBER(Datos!Z759),AND(OR(Z$1005="",Datos!Z759&gt;=Z$1005),OR(Z$1006="",Datos!Z759&lt;=Z$1006)),FALSE),IF(ISNUMBER(Datos!Z759),AND(Datos!Z759=INT(Datos!Z759),AND(OR(Z$1005="",Datos!Z759&gt;=Z$1005),OR(Z$1006="",Datos!Z759&lt;=Z$1006))),FALSE),OR(ISNUMBER(FIND(";"&amp;UPPER(TRIM(Datos!Z759&amp;""))&amp;"=",Z$1007)),ISNUMBER(FIND(";"&amp;UPPER(TRIM(Datos!Z759&amp;""))&amp;";",Z$1007))),OR(UPPER(TRIM(Datos!Z759&amp;""))="SÍ",UPPER(TRIM(Datos!Z759&amp;""))="SI",UPPER(TRIM(Datos!Z759&amp;""))="NO"),IF(ISNUMBER(Datos!Z759),AND(OR(Z$1005="",Datos!Z759&gt;=Z$1005),OR(Z$1006="",Datos!Z759&lt;=Z$1006)),FALSE),TRUE))))</f>
        <v>0.0</v>
      </c>
      <c r="AA759">
        <f>IF(Datos!AA759="",0,IF(AND(AA$1008&lt;&gt;"",Datos!AA759=AA$1008),0,IF(AA$1004=0,0,1-CHOOSE(AA$1004,IF(ISNUMBER(Datos!AA759),AND(OR(AA$1005="",Datos!AA759&gt;=AA$1005),OR(AA$1006="",Datos!AA759&lt;=AA$1006)),FALSE),IF(ISNUMBER(Datos!AA759),AND(Datos!AA759=INT(Datos!AA759),AND(OR(AA$1005="",Datos!AA759&gt;=AA$1005),OR(AA$1006="",Datos!AA759&lt;=AA$1006))),FALSE),OR(ISNUMBER(FIND(";"&amp;UPPER(TRIM(Datos!AA759&amp;""))&amp;"=",AA$1007)),ISNUMBER(FIND(";"&amp;UPPER(TRIM(Datos!AA759&amp;""))&amp;";",AA$1007))),OR(UPPER(TRIM(Datos!AA759&amp;""))="SÍ",UPPER(TRIM(Datos!AA759&amp;""))="SI",UPPER(TRIM(Datos!AA759&amp;""))="NO"),IF(ISNUMBER(Datos!AA759),AND(OR(AA$1005="",Datos!AA759&gt;=AA$1005),OR(AA$1006="",Datos!AA759&lt;=AA$1006)),FALSE),TRUE))))</f>
        <v>0.0</v>
      </c>
      <c r="AB759">
        <f>IF(Datos!AB759="",0,IF(AND(AB$1008&lt;&gt;"",Datos!AB759=AB$1008),0,IF(AB$1004=0,0,1-CHOOSE(AB$1004,IF(ISNUMBER(Datos!AB759),AND(OR(AB$1005="",Datos!AB759&gt;=AB$1005),OR(AB$1006="",Datos!AB759&lt;=AB$1006)),FALSE),IF(ISNUMBER(Datos!AB759),AND(Datos!AB759=INT(Datos!AB759),AND(OR(AB$1005="",Datos!AB759&gt;=AB$1005),OR(AB$1006="",Datos!AB759&lt;=AB$1006))),FALSE),OR(ISNUMBER(FIND(";"&amp;UPPER(TRIM(Datos!AB759&amp;""))&amp;"=",AB$1007)),ISNUMBER(FIND(";"&amp;UPPER(TRIM(Datos!AB759&amp;""))&amp;";",AB$1007))),OR(UPPER(TRIM(Datos!AB759&amp;""))="SÍ",UPPER(TRIM(Datos!AB759&amp;""))="SI",UPPER(TRIM(Datos!AB759&amp;""))="NO"),IF(ISNUMBER(Datos!AB759),AND(OR(AB$1005="",Datos!AB759&gt;=AB$1005),OR(AB$1006="",Datos!AB759&lt;=AB$1006)),FALSE),TRUE))))</f>
        <v>0.0</v>
      </c>
      <c r="AC759">
        <f>IF(Datos!AC759="",0,IF(AND(AC$1008&lt;&gt;"",Datos!AC759=AC$1008),0,IF(AC$1004=0,0,1-CHOOSE(AC$1004,IF(ISNUMBER(Datos!AC759),AND(OR(AC$1005="",Datos!AC759&gt;=AC$1005),OR(AC$1006="",Datos!AC759&lt;=AC$1006)),FALSE),IF(ISNUMBER(Datos!AC759),AND(Datos!AC759=INT(Datos!AC759),AND(OR(AC$1005="",Datos!AC759&gt;=AC$1005),OR(AC$1006="",Datos!AC759&lt;=AC$1006))),FALSE),OR(ISNUMBER(FIND(";"&amp;UPPER(TRIM(Datos!AC759&amp;""))&amp;"=",AC$1007)),ISNUMBER(FIND(";"&amp;UPPER(TRIM(Datos!AC759&amp;""))&amp;";",AC$1007))),OR(UPPER(TRIM(Datos!AC759&amp;""))="SÍ",UPPER(TRIM(Datos!AC759&amp;""))="SI",UPPER(TRIM(Datos!AC759&amp;""))="NO"),IF(ISNUMBER(Datos!AC759),AND(OR(AC$1005="",Datos!AC759&gt;=AC$1005),OR(AC$1006="",Datos!AC759&lt;=AC$1006)),FALSE),TRUE))))</f>
        <v>0.0</v>
      </c>
      <c r="AD759">
        <f>IF(Datos!AD759="",0,IF(AND(AD$1008&lt;&gt;"",Datos!AD759=AD$1008),0,IF(AD$1004=0,0,1-CHOOSE(AD$1004,IF(ISNUMBER(Datos!AD759),AND(OR(AD$1005="",Datos!AD759&gt;=AD$1005),OR(AD$1006="",Datos!AD759&lt;=AD$1006)),FALSE),IF(ISNUMBER(Datos!AD759),AND(Datos!AD759=INT(Datos!AD759),AND(OR(AD$1005="",Datos!AD759&gt;=AD$1005),OR(AD$1006="",Datos!AD759&lt;=AD$1006))),FALSE),OR(ISNUMBER(FIND(";"&amp;UPPER(TRIM(Datos!AD759&amp;""))&amp;"=",AD$1007)),ISNUMBER(FIND(";"&amp;UPPER(TRIM(Datos!AD759&amp;""))&amp;";",AD$1007))),OR(UPPER(TRIM(Datos!AD759&amp;""))="SÍ",UPPER(TRIM(Datos!AD759&amp;""))="SI",UPPER(TRIM(Datos!AD759&amp;""))="NO"),IF(ISNUMBER(Datos!AD759),AND(OR(AD$1005="",Datos!AD759&gt;=AD$1005),OR(AD$1006="",Datos!AD759&lt;=AD$1006)),FALSE),TRUE))))</f>
        <v>0.0</v>
      </c>
      <c r="AE759">
        <f>IF(Datos!AE759="",0,IF(AND(AE$1008&lt;&gt;"",Datos!AE759=AE$1008),0,IF(AE$1004=0,0,1-CHOOSE(AE$1004,IF(ISNUMBER(Datos!AE759),AND(OR(AE$1005="",Datos!AE759&gt;=AE$1005),OR(AE$1006="",Datos!AE759&lt;=AE$1006)),FALSE),IF(ISNUMBER(Datos!AE759),AND(Datos!AE759=INT(Datos!AE759),AND(OR(AE$1005="",Datos!AE759&gt;=AE$1005),OR(AE$1006="",Datos!AE759&lt;=AE$1006))),FALSE),OR(ISNUMBER(FIND(";"&amp;UPPER(TRIM(Datos!AE759&amp;""))&amp;"=",AE$1007)),ISNUMBER(FIND(";"&amp;UPPER(TRIM(Datos!AE759&amp;""))&amp;";",AE$1007))),OR(UPPER(TRIM(Datos!AE759&amp;""))="SÍ",UPPER(TRIM(Datos!AE759&amp;""))="SI",UPPER(TRIM(Datos!AE759&amp;""))="NO"),IF(ISNUMBER(Datos!AE759),AND(OR(AE$1005="",Datos!AE759&gt;=AE$1005),OR(AE$1006="",Datos!AE759&lt;=AE$1006)),FALSE),TRUE))))</f>
        <v>0.0</v>
      </c>
    </row>
    <row r="760" spans="2:31">
      <c r="B760">
        <f>IF(Datos!B760="",0,IF(AND(B$1008&lt;&gt;"",Datos!B760=B$1008),0,IF(B$1004=0,0,1-CHOOSE(B$1004,IF(ISNUMBER(Datos!B760),AND(OR(B$1005="",Datos!B760&gt;=B$1005),OR(B$1006="",Datos!B760&lt;=B$1006)),FALSE),IF(ISNUMBER(Datos!B760),AND(Datos!B760=INT(Datos!B760),AND(OR(B$1005="",Datos!B760&gt;=B$1005),OR(B$1006="",Datos!B760&lt;=B$1006))),FALSE),OR(ISNUMBER(FIND(";"&amp;UPPER(TRIM(Datos!B760&amp;""))&amp;"=",B$1007)),ISNUMBER(FIND(";"&amp;UPPER(TRIM(Datos!B760&amp;""))&amp;";",B$1007))),OR(UPPER(TRIM(Datos!B760&amp;""))="SÍ",UPPER(TRIM(Datos!B760&amp;""))="SI",UPPER(TRIM(Datos!B760&amp;""))="NO"),IF(ISNUMBER(Datos!B760),AND(OR(B$1005="",Datos!B760&gt;=B$1005),OR(B$1006="",Datos!B760&lt;=B$1006)),FALSE),TRUE))))</f>
        <v>0.0</v>
      </c>
      <c r="C760">
        <f>IF(Datos!C760="",0,IF(AND(C$1008&lt;&gt;"",Datos!C760=C$1008),0,IF(C$1004=0,0,1-CHOOSE(C$1004,IF(ISNUMBER(Datos!C760),AND(OR(C$1005="",Datos!C760&gt;=C$1005),OR(C$1006="",Datos!C760&lt;=C$1006)),FALSE),IF(ISNUMBER(Datos!C760),AND(Datos!C760=INT(Datos!C760),AND(OR(C$1005="",Datos!C760&gt;=C$1005),OR(C$1006="",Datos!C760&lt;=C$1006))),FALSE),OR(ISNUMBER(FIND(";"&amp;UPPER(TRIM(Datos!C760&amp;""))&amp;"=",C$1007)),ISNUMBER(FIND(";"&amp;UPPER(TRIM(Datos!C760&amp;""))&amp;";",C$1007))),OR(UPPER(TRIM(Datos!C760&amp;""))="SÍ",UPPER(TRIM(Datos!C760&amp;""))="SI",UPPER(TRIM(Datos!C760&amp;""))="NO"),IF(ISNUMBER(Datos!C760),AND(OR(C$1005="",Datos!C760&gt;=C$1005),OR(C$1006="",Datos!C760&lt;=C$1006)),FALSE),TRUE))))</f>
        <v>0.0</v>
      </c>
      <c r="D760">
        <f>IF(Datos!D760="",0,IF(AND(D$1008&lt;&gt;"",Datos!D760=D$1008),0,IF(D$1004=0,0,1-CHOOSE(D$1004,IF(ISNUMBER(Datos!D760),AND(OR(D$1005="",Datos!D760&gt;=D$1005),OR(D$1006="",Datos!D760&lt;=D$1006)),FALSE),IF(ISNUMBER(Datos!D760),AND(Datos!D760=INT(Datos!D760),AND(OR(D$1005="",Datos!D760&gt;=D$1005),OR(D$1006="",Datos!D760&lt;=D$1006))),FALSE),OR(ISNUMBER(FIND(";"&amp;UPPER(TRIM(Datos!D760&amp;""))&amp;"=",D$1007)),ISNUMBER(FIND(";"&amp;UPPER(TRIM(Datos!D760&amp;""))&amp;";",D$1007))),OR(UPPER(TRIM(Datos!D760&amp;""))="SÍ",UPPER(TRIM(Datos!D760&amp;""))="SI",UPPER(TRIM(Datos!D760&amp;""))="NO"),IF(ISNUMBER(Datos!D760),AND(OR(D$1005="",Datos!D760&gt;=D$1005),OR(D$1006="",Datos!D760&lt;=D$1006)),FALSE),TRUE))))</f>
        <v>0.0</v>
      </c>
      <c r="E760">
        <f>IF(Datos!E760="",0,IF(AND(E$1008&lt;&gt;"",Datos!E760=E$1008),0,IF(E$1004=0,0,1-CHOOSE(E$1004,IF(ISNUMBER(Datos!E760),AND(OR(E$1005="",Datos!E760&gt;=E$1005),OR(E$1006="",Datos!E760&lt;=E$1006)),FALSE),IF(ISNUMBER(Datos!E760),AND(Datos!E760=INT(Datos!E760),AND(OR(E$1005="",Datos!E760&gt;=E$1005),OR(E$1006="",Datos!E760&lt;=E$1006))),FALSE),OR(ISNUMBER(FIND(";"&amp;UPPER(TRIM(Datos!E760&amp;""))&amp;"=",E$1007)),ISNUMBER(FIND(";"&amp;UPPER(TRIM(Datos!E760&amp;""))&amp;";",E$1007))),OR(UPPER(TRIM(Datos!E760&amp;""))="SÍ",UPPER(TRIM(Datos!E760&amp;""))="SI",UPPER(TRIM(Datos!E760&amp;""))="NO"),IF(ISNUMBER(Datos!E760),AND(OR(E$1005="",Datos!E760&gt;=E$1005),OR(E$1006="",Datos!E760&lt;=E$1006)),FALSE),TRUE))))</f>
        <v>0.0</v>
      </c>
      <c r="F760">
        <f>IF(Datos!F760="",0,IF(AND(F$1008&lt;&gt;"",Datos!F760=F$1008),0,IF(F$1004=0,0,1-CHOOSE(F$1004,IF(ISNUMBER(Datos!F760),AND(OR(F$1005="",Datos!F760&gt;=F$1005),OR(F$1006="",Datos!F760&lt;=F$1006)),FALSE),IF(ISNUMBER(Datos!F760),AND(Datos!F760=INT(Datos!F760),AND(OR(F$1005="",Datos!F760&gt;=F$1005),OR(F$1006="",Datos!F760&lt;=F$1006))),FALSE),OR(ISNUMBER(FIND(";"&amp;UPPER(TRIM(Datos!F760&amp;""))&amp;"=",F$1007)),ISNUMBER(FIND(";"&amp;UPPER(TRIM(Datos!F760&amp;""))&amp;";",F$1007))),OR(UPPER(TRIM(Datos!F760&amp;""))="SÍ",UPPER(TRIM(Datos!F760&amp;""))="SI",UPPER(TRIM(Datos!F760&amp;""))="NO"),IF(ISNUMBER(Datos!F760),AND(OR(F$1005="",Datos!F760&gt;=F$1005),OR(F$1006="",Datos!F760&lt;=F$1006)),FALSE),TRUE))))</f>
        <v>0.0</v>
      </c>
      <c r="G760">
        <f>IF(Datos!G760="",0,IF(AND(G$1008&lt;&gt;"",Datos!G760=G$1008),0,IF(G$1004=0,0,1-CHOOSE(G$1004,IF(ISNUMBER(Datos!G760),AND(OR(G$1005="",Datos!G760&gt;=G$1005),OR(G$1006="",Datos!G760&lt;=G$1006)),FALSE),IF(ISNUMBER(Datos!G760),AND(Datos!G760=INT(Datos!G760),AND(OR(G$1005="",Datos!G760&gt;=G$1005),OR(G$1006="",Datos!G760&lt;=G$1006))),FALSE),OR(ISNUMBER(FIND(";"&amp;UPPER(TRIM(Datos!G760&amp;""))&amp;"=",G$1007)),ISNUMBER(FIND(";"&amp;UPPER(TRIM(Datos!G760&amp;""))&amp;";",G$1007))),OR(UPPER(TRIM(Datos!G760&amp;""))="SÍ",UPPER(TRIM(Datos!G760&amp;""))="SI",UPPER(TRIM(Datos!G760&amp;""))="NO"),IF(ISNUMBER(Datos!G760),AND(OR(G$1005="",Datos!G760&gt;=G$1005),OR(G$1006="",Datos!G760&lt;=G$1006)),FALSE),TRUE))))</f>
        <v>0.0</v>
      </c>
      <c r="H760">
        <f>IF(Datos!H760="",0,IF(AND(H$1008&lt;&gt;"",Datos!H760=H$1008),0,IF(H$1004=0,0,1-CHOOSE(H$1004,IF(ISNUMBER(Datos!H760),AND(OR(H$1005="",Datos!H760&gt;=H$1005),OR(H$1006="",Datos!H760&lt;=H$1006)),FALSE),IF(ISNUMBER(Datos!H760),AND(Datos!H760=INT(Datos!H760),AND(OR(H$1005="",Datos!H760&gt;=H$1005),OR(H$1006="",Datos!H760&lt;=H$1006))),FALSE),OR(ISNUMBER(FIND(";"&amp;UPPER(TRIM(Datos!H760&amp;""))&amp;"=",H$1007)),ISNUMBER(FIND(";"&amp;UPPER(TRIM(Datos!H760&amp;""))&amp;";",H$1007))),OR(UPPER(TRIM(Datos!H760&amp;""))="SÍ",UPPER(TRIM(Datos!H760&amp;""))="SI",UPPER(TRIM(Datos!H760&amp;""))="NO"),IF(ISNUMBER(Datos!H760),AND(OR(H$1005="",Datos!H760&gt;=H$1005),OR(H$1006="",Datos!H760&lt;=H$1006)),FALSE),TRUE))))</f>
        <v>0.0</v>
      </c>
      <c r="I760">
        <f>IF(Datos!I760="",0,IF(AND(I$1008&lt;&gt;"",Datos!I760=I$1008),0,IF(I$1004=0,0,1-CHOOSE(I$1004,IF(ISNUMBER(Datos!I760),AND(OR(I$1005="",Datos!I760&gt;=I$1005),OR(I$1006="",Datos!I760&lt;=I$1006)),FALSE),IF(ISNUMBER(Datos!I760),AND(Datos!I760=INT(Datos!I760),AND(OR(I$1005="",Datos!I760&gt;=I$1005),OR(I$1006="",Datos!I760&lt;=I$1006))),FALSE),OR(ISNUMBER(FIND(";"&amp;UPPER(TRIM(Datos!I760&amp;""))&amp;"=",I$1007)),ISNUMBER(FIND(";"&amp;UPPER(TRIM(Datos!I760&amp;""))&amp;";",I$1007))),OR(UPPER(TRIM(Datos!I760&amp;""))="SÍ",UPPER(TRIM(Datos!I760&amp;""))="SI",UPPER(TRIM(Datos!I760&amp;""))="NO"),IF(ISNUMBER(Datos!I760),AND(OR(I$1005="",Datos!I760&gt;=I$1005),OR(I$1006="",Datos!I760&lt;=I$1006)),FALSE),TRUE))))</f>
        <v>0.0</v>
      </c>
      <c r="J760">
        <f>IF(Datos!J760="",0,IF(AND(J$1008&lt;&gt;"",Datos!J760=J$1008),0,IF(J$1004=0,0,1-CHOOSE(J$1004,IF(ISNUMBER(Datos!J760),AND(OR(J$1005="",Datos!J760&gt;=J$1005),OR(J$1006="",Datos!J760&lt;=J$1006)),FALSE),IF(ISNUMBER(Datos!J760),AND(Datos!J760=INT(Datos!J760),AND(OR(J$1005="",Datos!J760&gt;=J$1005),OR(J$1006="",Datos!J760&lt;=J$1006))),FALSE),OR(ISNUMBER(FIND(";"&amp;UPPER(TRIM(Datos!J760&amp;""))&amp;"=",J$1007)),ISNUMBER(FIND(";"&amp;UPPER(TRIM(Datos!J760&amp;""))&amp;";",J$1007))),OR(UPPER(TRIM(Datos!J760&amp;""))="SÍ",UPPER(TRIM(Datos!J760&amp;""))="SI",UPPER(TRIM(Datos!J760&amp;""))="NO"),IF(ISNUMBER(Datos!J760),AND(OR(J$1005="",Datos!J760&gt;=J$1005),OR(J$1006="",Datos!J760&lt;=J$1006)),FALSE),TRUE))))</f>
        <v>0.0</v>
      </c>
      <c r="K760">
        <f>IF(Datos!K760="",0,IF(AND(K$1008&lt;&gt;"",Datos!K760=K$1008),0,IF(K$1004=0,0,1-CHOOSE(K$1004,IF(ISNUMBER(Datos!K760),AND(OR(K$1005="",Datos!K760&gt;=K$1005),OR(K$1006="",Datos!K760&lt;=K$1006)),FALSE),IF(ISNUMBER(Datos!K760),AND(Datos!K760=INT(Datos!K760),AND(OR(K$1005="",Datos!K760&gt;=K$1005),OR(K$1006="",Datos!K760&lt;=K$1006))),FALSE),OR(ISNUMBER(FIND(";"&amp;UPPER(TRIM(Datos!K760&amp;""))&amp;"=",K$1007)),ISNUMBER(FIND(";"&amp;UPPER(TRIM(Datos!K760&amp;""))&amp;";",K$1007))),OR(UPPER(TRIM(Datos!K760&amp;""))="SÍ",UPPER(TRIM(Datos!K760&amp;""))="SI",UPPER(TRIM(Datos!K760&amp;""))="NO"),IF(ISNUMBER(Datos!K760),AND(OR(K$1005="",Datos!K760&gt;=K$1005),OR(K$1006="",Datos!K760&lt;=K$1006)),FALSE),TRUE))))</f>
        <v>0.0</v>
      </c>
      <c r="L760">
        <f>IF(Datos!L760="",0,IF(AND(L$1008&lt;&gt;"",Datos!L760=L$1008),0,IF(L$1004=0,0,1-CHOOSE(L$1004,IF(ISNUMBER(Datos!L760),AND(OR(L$1005="",Datos!L760&gt;=L$1005),OR(L$1006="",Datos!L760&lt;=L$1006)),FALSE),IF(ISNUMBER(Datos!L760),AND(Datos!L760=INT(Datos!L760),AND(OR(L$1005="",Datos!L760&gt;=L$1005),OR(L$1006="",Datos!L760&lt;=L$1006))),FALSE),OR(ISNUMBER(FIND(";"&amp;UPPER(TRIM(Datos!L760&amp;""))&amp;"=",L$1007)),ISNUMBER(FIND(";"&amp;UPPER(TRIM(Datos!L760&amp;""))&amp;";",L$1007))),OR(UPPER(TRIM(Datos!L760&amp;""))="SÍ",UPPER(TRIM(Datos!L760&amp;""))="SI",UPPER(TRIM(Datos!L760&amp;""))="NO"),IF(ISNUMBER(Datos!L760),AND(OR(L$1005="",Datos!L760&gt;=L$1005),OR(L$1006="",Datos!L760&lt;=L$1006)),FALSE),TRUE))))</f>
        <v>0.0</v>
      </c>
      <c r="M760">
        <f>IF(Datos!M760="",0,IF(AND(M$1008&lt;&gt;"",Datos!M760=M$1008),0,IF(M$1004=0,0,1-CHOOSE(M$1004,IF(ISNUMBER(Datos!M760),AND(OR(M$1005="",Datos!M760&gt;=M$1005),OR(M$1006="",Datos!M760&lt;=M$1006)),FALSE),IF(ISNUMBER(Datos!M760),AND(Datos!M760=INT(Datos!M760),AND(OR(M$1005="",Datos!M760&gt;=M$1005),OR(M$1006="",Datos!M760&lt;=M$1006))),FALSE),OR(ISNUMBER(FIND(";"&amp;UPPER(TRIM(Datos!M760&amp;""))&amp;"=",M$1007)),ISNUMBER(FIND(";"&amp;UPPER(TRIM(Datos!M760&amp;""))&amp;";",M$1007))),OR(UPPER(TRIM(Datos!M760&amp;""))="SÍ",UPPER(TRIM(Datos!M760&amp;""))="SI",UPPER(TRIM(Datos!M760&amp;""))="NO"),IF(ISNUMBER(Datos!M760),AND(OR(M$1005="",Datos!M760&gt;=M$1005),OR(M$1006="",Datos!M760&lt;=M$1006)),FALSE),TRUE))))</f>
        <v>0.0</v>
      </c>
      <c r="N760">
        <f>IF(Datos!N760="",0,IF(AND(N$1008&lt;&gt;"",Datos!N760=N$1008),0,IF(N$1004=0,0,1-CHOOSE(N$1004,IF(ISNUMBER(Datos!N760),AND(OR(N$1005="",Datos!N760&gt;=N$1005),OR(N$1006="",Datos!N760&lt;=N$1006)),FALSE),IF(ISNUMBER(Datos!N760),AND(Datos!N760=INT(Datos!N760),AND(OR(N$1005="",Datos!N760&gt;=N$1005),OR(N$1006="",Datos!N760&lt;=N$1006))),FALSE),OR(ISNUMBER(FIND(";"&amp;UPPER(TRIM(Datos!N760&amp;""))&amp;"=",N$1007)),ISNUMBER(FIND(";"&amp;UPPER(TRIM(Datos!N760&amp;""))&amp;";",N$1007))),OR(UPPER(TRIM(Datos!N760&amp;""))="SÍ",UPPER(TRIM(Datos!N760&amp;""))="SI",UPPER(TRIM(Datos!N760&amp;""))="NO"),IF(ISNUMBER(Datos!N760),AND(OR(N$1005="",Datos!N760&gt;=N$1005),OR(N$1006="",Datos!N760&lt;=N$1006)),FALSE),TRUE))))</f>
        <v>0.0</v>
      </c>
      <c r="O760">
        <f>IF(Datos!O760="",0,IF(AND(O$1008&lt;&gt;"",Datos!O760=O$1008),0,IF(O$1004=0,0,1-CHOOSE(O$1004,IF(ISNUMBER(Datos!O760),AND(OR(O$1005="",Datos!O760&gt;=O$1005),OR(O$1006="",Datos!O760&lt;=O$1006)),FALSE),IF(ISNUMBER(Datos!O760),AND(Datos!O760=INT(Datos!O760),AND(OR(O$1005="",Datos!O760&gt;=O$1005),OR(O$1006="",Datos!O760&lt;=O$1006))),FALSE),OR(ISNUMBER(FIND(";"&amp;UPPER(TRIM(Datos!O760&amp;""))&amp;"=",O$1007)),ISNUMBER(FIND(";"&amp;UPPER(TRIM(Datos!O760&amp;""))&amp;";",O$1007))),OR(UPPER(TRIM(Datos!O760&amp;""))="SÍ",UPPER(TRIM(Datos!O760&amp;""))="SI",UPPER(TRIM(Datos!O760&amp;""))="NO"),IF(ISNUMBER(Datos!O760),AND(OR(O$1005="",Datos!O760&gt;=O$1005),OR(O$1006="",Datos!O760&lt;=O$1006)),FALSE),TRUE))))</f>
        <v>0.0</v>
      </c>
      <c r="P760">
        <f>IF(Datos!P760="",0,IF(AND(P$1008&lt;&gt;"",Datos!P760=P$1008),0,IF(P$1004=0,0,1-CHOOSE(P$1004,IF(ISNUMBER(Datos!P760),AND(OR(P$1005="",Datos!P760&gt;=P$1005),OR(P$1006="",Datos!P760&lt;=P$1006)),FALSE),IF(ISNUMBER(Datos!P760),AND(Datos!P760=INT(Datos!P760),AND(OR(P$1005="",Datos!P760&gt;=P$1005),OR(P$1006="",Datos!P760&lt;=P$1006))),FALSE),OR(ISNUMBER(FIND(";"&amp;UPPER(TRIM(Datos!P760&amp;""))&amp;"=",P$1007)),ISNUMBER(FIND(";"&amp;UPPER(TRIM(Datos!P760&amp;""))&amp;";",P$1007))),OR(UPPER(TRIM(Datos!P760&amp;""))="SÍ",UPPER(TRIM(Datos!P760&amp;""))="SI",UPPER(TRIM(Datos!P760&amp;""))="NO"),IF(ISNUMBER(Datos!P760),AND(OR(P$1005="",Datos!P760&gt;=P$1005),OR(P$1006="",Datos!P760&lt;=P$1006)),FALSE),TRUE))))</f>
        <v>0.0</v>
      </c>
      <c r="Q760">
        <f>IF(Datos!Q760="",0,IF(AND(Q$1008&lt;&gt;"",Datos!Q760=Q$1008),0,IF(Q$1004=0,0,1-CHOOSE(Q$1004,IF(ISNUMBER(Datos!Q760),AND(OR(Q$1005="",Datos!Q760&gt;=Q$1005),OR(Q$1006="",Datos!Q760&lt;=Q$1006)),FALSE),IF(ISNUMBER(Datos!Q760),AND(Datos!Q760=INT(Datos!Q760),AND(OR(Q$1005="",Datos!Q760&gt;=Q$1005),OR(Q$1006="",Datos!Q760&lt;=Q$1006))),FALSE),OR(ISNUMBER(FIND(";"&amp;UPPER(TRIM(Datos!Q760&amp;""))&amp;"=",Q$1007)),ISNUMBER(FIND(";"&amp;UPPER(TRIM(Datos!Q760&amp;""))&amp;";",Q$1007))),OR(UPPER(TRIM(Datos!Q760&amp;""))="SÍ",UPPER(TRIM(Datos!Q760&amp;""))="SI",UPPER(TRIM(Datos!Q760&amp;""))="NO"),IF(ISNUMBER(Datos!Q760),AND(OR(Q$1005="",Datos!Q760&gt;=Q$1005),OR(Q$1006="",Datos!Q760&lt;=Q$1006)),FALSE),TRUE))))</f>
        <v>0.0</v>
      </c>
      <c r="R760">
        <f>IF(Datos!R760="",0,IF(AND(R$1008&lt;&gt;"",Datos!R760=R$1008),0,IF(R$1004=0,0,1-CHOOSE(R$1004,IF(ISNUMBER(Datos!R760),AND(OR(R$1005="",Datos!R760&gt;=R$1005),OR(R$1006="",Datos!R760&lt;=R$1006)),FALSE),IF(ISNUMBER(Datos!R760),AND(Datos!R760=INT(Datos!R760),AND(OR(R$1005="",Datos!R760&gt;=R$1005),OR(R$1006="",Datos!R760&lt;=R$1006))),FALSE),OR(ISNUMBER(FIND(";"&amp;UPPER(TRIM(Datos!R760&amp;""))&amp;"=",R$1007)),ISNUMBER(FIND(";"&amp;UPPER(TRIM(Datos!R760&amp;""))&amp;";",R$1007))),OR(UPPER(TRIM(Datos!R760&amp;""))="SÍ",UPPER(TRIM(Datos!R760&amp;""))="SI",UPPER(TRIM(Datos!R760&amp;""))="NO"),IF(ISNUMBER(Datos!R760),AND(OR(R$1005="",Datos!R760&gt;=R$1005),OR(R$1006="",Datos!R760&lt;=R$1006)),FALSE),TRUE))))</f>
        <v>0.0</v>
      </c>
      <c r="S760">
        <f>IF(Datos!S760="",0,IF(AND(S$1008&lt;&gt;"",Datos!S760=S$1008),0,IF(S$1004=0,0,1-CHOOSE(S$1004,IF(ISNUMBER(Datos!S760),AND(OR(S$1005="",Datos!S760&gt;=S$1005),OR(S$1006="",Datos!S760&lt;=S$1006)),FALSE),IF(ISNUMBER(Datos!S760),AND(Datos!S760=INT(Datos!S760),AND(OR(S$1005="",Datos!S760&gt;=S$1005),OR(S$1006="",Datos!S760&lt;=S$1006))),FALSE),OR(ISNUMBER(FIND(";"&amp;UPPER(TRIM(Datos!S760&amp;""))&amp;"=",S$1007)),ISNUMBER(FIND(";"&amp;UPPER(TRIM(Datos!S760&amp;""))&amp;";",S$1007))),OR(UPPER(TRIM(Datos!S760&amp;""))="SÍ",UPPER(TRIM(Datos!S760&amp;""))="SI",UPPER(TRIM(Datos!S760&amp;""))="NO"),IF(ISNUMBER(Datos!S760),AND(OR(S$1005="",Datos!S760&gt;=S$1005),OR(S$1006="",Datos!S760&lt;=S$1006)),FALSE),TRUE))))</f>
        <v>0.0</v>
      </c>
      <c r="T760">
        <f>IF(Datos!T760="",0,IF(AND(T$1008&lt;&gt;"",Datos!T760=T$1008),0,IF(T$1004=0,0,1-CHOOSE(T$1004,IF(ISNUMBER(Datos!T760),AND(OR(T$1005="",Datos!T760&gt;=T$1005),OR(T$1006="",Datos!T760&lt;=T$1006)),FALSE),IF(ISNUMBER(Datos!T760),AND(Datos!T760=INT(Datos!T760),AND(OR(T$1005="",Datos!T760&gt;=T$1005),OR(T$1006="",Datos!T760&lt;=T$1006))),FALSE),OR(ISNUMBER(FIND(";"&amp;UPPER(TRIM(Datos!T760&amp;""))&amp;"=",T$1007)),ISNUMBER(FIND(";"&amp;UPPER(TRIM(Datos!T760&amp;""))&amp;";",T$1007))),OR(UPPER(TRIM(Datos!T760&amp;""))="SÍ",UPPER(TRIM(Datos!T760&amp;""))="SI",UPPER(TRIM(Datos!T760&amp;""))="NO"),IF(ISNUMBER(Datos!T760),AND(OR(T$1005="",Datos!T760&gt;=T$1005),OR(T$1006="",Datos!T760&lt;=T$1006)),FALSE),TRUE))))</f>
        <v>0.0</v>
      </c>
      <c r="U760">
        <f>IF(Datos!U760="",0,IF(AND(U$1008&lt;&gt;"",Datos!U760=U$1008),0,IF(U$1004=0,0,1-CHOOSE(U$1004,IF(ISNUMBER(Datos!U760),AND(OR(U$1005="",Datos!U760&gt;=U$1005),OR(U$1006="",Datos!U760&lt;=U$1006)),FALSE),IF(ISNUMBER(Datos!U760),AND(Datos!U760=INT(Datos!U760),AND(OR(U$1005="",Datos!U760&gt;=U$1005),OR(U$1006="",Datos!U760&lt;=U$1006))),FALSE),OR(ISNUMBER(FIND(";"&amp;UPPER(TRIM(Datos!U760&amp;""))&amp;"=",U$1007)),ISNUMBER(FIND(";"&amp;UPPER(TRIM(Datos!U760&amp;""))&amp;";",U$1007))),OR(UPPER(TRIM(Datos!U760&amp;""))="SÍ",UPPER(TRIM(Datos!U760&amp;""))="SI",UPPER(TRIM(Datos!U760&amp;""))="NO"),IF(ISNUMBER(Datos!U760),AND(OR(U$1005="",Datos!U760&gt;=U$1005),OR(U$1006="",Datos!U760&lt;=U$1006)),FALSE),TRUE))))</f>
        <v>0.0</v>
      </c>
      <c r="V760">
        <f>IF(Datos!V760="",0,IF(AND(V$1008&lt;&gt;"",Datos!V760=V$1008),0,IF(V$1004=0,0,1-CHOOSE(V$1004,IF(ISNUMBER(Datos!V760),AND(OR(V$1005="",Datos!V760&gt;=V$1005),OR(V$1006="",Datos!V760&lt;=V$1006)),FALSE),IF(ISNUMBER(Datos!V760),AND(Datos!V760=INT(Datos!V760),AND(OR(V$1005="",Datos!V760&gt;=V$1005),OR(V$1006="",Datos!V760&lt;=V$1006))),FALSE),OR(ISNUMBER(FIND(";"&amp;UPPER(TRIM(Datos!V760&amp;""))&amp;"=",V$1007)),ISNUMBER(FIND(";"&amp;UPPER(TRIM(Datos!V760&amp;""))&amp;";",V$1007))),OR(UPPER(TRIM(Datos!V760&amp;""))="SÍ",UPPER(TRIM(Datos!V760&amp;""))="SI",UPPER(TRIM(Datos!V760&amp;""))="NO"),IF(ISNUMBER(Datos!V760),AND(OR(V$1005="",Datos!V760&gt;=V$1005),OR(V$1006="",Datos!V760&lt;=V$1006)),FALSE),TRUE))))</f>
        <v>0.0</v>
      </c>
      <c r="W760">
        <f>IF(Datos!W760="",0,IF(AND(W$1008&lt;&gt;"",Datos!W760=W$1008),0,IF(W$1004=0,0,1-CHOOSE(W$1004,IF(ISNUMBER(Datos!W760),AND(OR(W$1005="",Datos!W760&gt;=W$1005),OR(W$1006="",Datos!W760&lt;=W$1006)),FALSE),IF(ISNUMBER(Datos!W760),AND(Datos!W760=INT(Datos!W760),AND(OR(W$1005="",Datos!W760&gt;=W$1005),OR(W$1006="",Datos!W760&lt;=W$1006))),FALSE),OR(ISNUMBER(FIND(";"&amp;UPPER(TRIM(Datos!W760&amp;""))&amp;"=",W$1007)),ISNUMBER(FIND(";"&amp;UPPER(TRIM(Datos!W760&amp;""))&amp;";",W$1007))),OR(UPPER(TRIM(Datos!W760&amp;""))="SÍ",UPPER(TRIM(Datos!W760&amp;""))="SI",UPPER(TRIM(Datos!W760&amp;""))="NO"),IF(ISNUMBER(Datos!W760),AND(OR(W$1005="",Datos!W760&gt;=W$1005),OR(W$1006="",Datos!W760&lt;=W$1006)),FALSE),TRUE))))</f>
        <v>0.0</v>
      </c>
      <c r="X760">
        <f>IF(Datos!X760="",0,IF(AND(X$1008&lt;&gt;"",Datos!X760=X$1008),0,IF(X$1004=0,0,1-CHOOSE(X$1004,IF(ISNUMBER(Datos!X760),AND(OR(X$1005="",Datos!X760&gt;=X$1005),OR(X$1006="",Datos!X760&lt;=X$1006)),FALSE),IF(ISNUMBER(Datos!X760),AND(Datos!X760=INT(Datos!X760),AND(OR(X$1005="",Datos!X760&gt;=X$1005),OR(X$1006="",Datos!X760&lt;=X$1006))),FALSE),OR(ISNUMBER(FIND(";"&amp;UPPER(TRIM(Datos!X760&amp;""))&amp;"=",X$1007)),ISNUMBER(FIND(";"&amp;UPPER(TRIM(Datos!X760&amp;""))&amp;";",X$1007))),OR(UPPER(TRIM(Datos!X760&amp;""))="SÍ",UPPER(TRIM(Datos!X760&amp;""))="SI",UPPER(TRIM(Datos!X760&amp;""))="NO"),IF(ISNUMBER(Datos!X760),AND(OR(X$1005="",Datos!X760&gt;=X$1005),OR(X$1006="",Datos!X760&lt;=X$1006)),FALSE),TRUE))))</f>
        <v>0.0</v>
      </c>
      <c r="Y760">
        <f>IF(Datos!Y760="",0,IF(AND(Y$1008&lt;&gt;"",Datos!Y760=Y$1008),0,IF(Y$1004=0,0,1-CHOOSE(Y$1004,IF(ISNUMBER(Datos!Y760),AND(OR(Y$1005="",Datos!Y760&gt;=Y$1005),OR(Y$1006="",Datos!Y760&lt;=Y$1006)),FALSE),IF(ISNUMBER(Datos!Y760),AND(Datos!Y760=INT(Datos!Y760),AND(OR(Y$1005="",Datos!Y760&gt;=Y$1005),OR(Y$1006="",Datos!Y760&lt;=Y$1006))),FALSE),OR(ISNUMBER(FIND(";"&amp;UPPER(TRIM(Datos!Y760&amp;""))&amp;"=",Y$1007)),ISNUMBER(FIND(";"&amp;UPPER(TRIM(Datos!Y760&amp;""))&amp;";",Y$1007))),OR(UPPER(TRIM(Datos!Y760&amp;""))="SÍ",UPPER(TRIM(Datos!Y760&amp;""))="SI",UPPER(TRIM(Datos!Y760&amp;""))="NO"),IF(ISNUMBER(Datos!Y760),AND(OR(Y$1005="",Datos!Y760&gt;=Y$1005),OR(Y$1006="",Datos!Y760&lt;=Y$1006)),FALSE),TRUE))))</f>
        <v>0.0</v>
      </c>
      <c r="Z760">
        <f>IF(Datos!Z760="",0,IF(AND(Z$1008&lt;&gt;"",Datos!Z760=Z$1008),0,IF(Z$1004=0,0,1-CHOOSE(Z$1004,IF(ISNUMBER(Datos!Z760),AND(OR(Z$1005="",Datos!Z760&gt;=Z$1005),OR(Z$1006="",Datos!Z760&lt;=Z$1006)),FALSE),IF(ISNUMBER(Datos!Z760),AND(Datos!Z760=INT(Datos!Z760),AND(OR(Z$1005="",Datos!Z760&gt;=Z$1005),OR(Z$1006="",Datos!Z760&lt;=Z$1006))),FALSE),OR(ISNUMBER(FIND(";"&amp;UPPER(TRIM(Datos!Z760&amp;""))&amp;"=",Z$1007)),ISNUMBER(FIND(";"&amp;UPPER(TRIM(Datos!Z760&amp;""))&amp;";",Z$1007))),OR(UPPER(TRIM(Datos!Z760&amp;""))="SÍ",UPPER(TRIM(Datos!Z760&amp;""))="SI",UPPER(TRIM(Datos!Z760&amp;""))="NO"),IF(ISNUMBER(Datos!Z760),AND(OR(Z$1005="",Datos!Z760&gt;=Z$1005),OR(Z$1006="",Datos!Z760&lt;=Z$1006)),FALSE),TRUE))))</f>
        <v>0.0</v>
      </c>
      <c r="AA760">
        <f>IF(Datos!AA760="",0,IF(AND(AA$1008&lt;&gt;"",Datos!AA760=AA$1008),0,IF(AA$1004=0,0,1-CHOOSE(AA$1004,IF(ISNUMBER(Datos!AA760),AND(OR(AA$1005="",Datos!AA760&gt;=AA$1005),OR(AA$1006="",Datos!AA760&lt;=AA$1006)),FALSE),IF(ISNUMBER(Datos!AA760),AND(Datos!AA760=INT(Datos!AA760),AND(OR(AA$1005="",Datos!AA760&gt;=AA$1005),OR(AA$1006="",Datos!AA760&lt;=AA$1006))),FALSE),OR(ISNUMBER(FIND(";"&amp;UPPER(TRIM(Datos!AA760&amp;""))&amp;"=",AA$1007)),ISNUMBER(FIND(";"&amp;UPPER(TRIM(Datos!AA760&amp;""))&amp;";",AA$1007))),OR(UPPER(TRIM(Datos!AA760&amp;""))="SÍ",UPPER(TRIM(Datos!AA760&amp;""))="SI",UPPER(TRIM(Datos!AA760&amp;""))="NO"),IF(ISNUMBER(Datos!AA760),AND(OR(AA$1005="",Datos!AA760&gt;=AA$1005),OR(AA$1006="",Datos!AA760&lt;=AA$1006)),FALSE),TRUE))))</f>
        <v>0.0</v>
      </c>
      <c r="AB760">
        <f>IF(Datos!AB760="",0,IF(AND(AB$1008&lt;&gt;"",Datos!AB760=AB$1008),0,IF(AB$1004=0,0,1-CHOOSE(AB$1004,IF(ISNUMBER(Datos!AB760),AND(OR(AB$1005="",Datos!AB760&gt;=AB$1005),OR(AB$1006="",Datos!AB760&lt;=AB$1006)),FALSE),IF(ISNUMBER(Datos!AB760),AND(Datos!AB760=INT(Datos!AB760),AND(OR(AB$1005="",Datos!AB760&gt;=AB$1005),OR(AB$1006="",Datos!AB760&lt;=AB$1006))),FALSE),OR(ISNUMBER(FIND(";"&amp;UPPER(TRIM(Datos!AB760&amp;""))&amp;"=",AB$1007)),ISNUMBER(FIND(";"&amp;UPPER(TRIM(Datos!AB760&amp;""))&amp;";",AB$1007))),OR(UPPER(TRIM(Datos!AB760&amp;""))="SÍ",UPPER(TRIM(Datos!AB760&amp;""))="SI",UPPER(TRIM(Datos!AB760&amp;""))="NO"),IF(ISNUMBER(Datos!AB760),AND(OR(AB$1005="",Datos!AB760&gt;=AB$1005),OR(AB$1006="",Datos!AB760&lt;=AB$1006)),FALSE),TRUE))))</f>
        <v>0.0</v>
      </c>
      <c r="AC760">
        <f>IF(Datos!AC760="",0,IF(AND(AC$1008&lt;&gt;"",Datos!AC760=AC$1008),0,IF(AC$1004=0,0,1-CHOOSE(AC$1004,IF(ISNUMBER(Datos!AC760),AND(OR(AC$1005="",Datos!AC760&gt;=AC$1005),OR(AC$1006="",Datos!AC760&lt;=AC$1006)),FALSE),IF(ISNUMBER(Datos!AC760),AND(Datos!AC760=INT(Datos!AC760),AND(OR(AC$1005="",Datos!AC760&gt;=AC$1005),OR(AC$1006="",Datos!AC760&lt;=AC$1006))),FALSE),OR(ISNUMBER(FIND(";"&amp;UPPER(TRIM(Datos!AC760&amp;""))&amp;"=",AC$1007)),ISNUMBER(FIND(";"&amp;UPPER(TRIM(Datos!AC760&amp;""))&amp;";",AC$1007))),OR(UPPER(TRIM(Datos!AC760&amp;""))="SÍ",UPPER(TRIM(Datos!AC760&amp;""))="SI",UPPER(TRIM(Datos!AC760&amp;""))="NO"),IF(ISNUMBER(Datos!AC760),AND(OR(AC$1005="",Datos!AC760&gt;=AC$1005),OR(AC$1006="",Datos!AC760&lt;=AC$1006)),FALSE),TRUE))))</f>
        <v>0.0</v>
      </c>
      <c r="AD760">
        <f>IF(Datos!AD760="",0,IF(AND(AD$1008&lt;&gt;"",Datos!AD760=AD$1008),0,IF(AD$1004=0,0,1-CHOOSE(AD$1004,IF(ISNUMBER(Datos!AD760),AND(OR(AD$1005="",Datos!AD760&gt;=AD$1005),OR(AD$1006="",Datos!AD760&lt;=AD$1006)),FALSE),IF(ISNUMBER(Datos!AD760),AND(Datos!AD760=INT(Datos!AD760),AND(OR(AD$1005="",Datos!AD760&gt;=AD$1005),OR(AD$1006="",Datos!AD760&lt;=AD$1006))),FALSE),OR(ISNUMBER(FIND(";"&amp;UPPER(TRIM(Datos!AD760&amp;""))&amp;"=",AD$1007)),ISNUMBER(FIND(";"&amp;UPPER(TRIM(Datos!AD760&amp;""))&amp;";",AD$1007))),OR(UPPER(TRIM(Datos!AD760&amp;""))="SÍ",UPPER(TRIM(Datos!AD760&amp;""))="SI",UPPER(TRIM(Datos!AD760&amp;""))="NO"),IF(ISNUMBER(Datos!AD760),AND(OR(AD$1005="",Datos!AD760&gt;=AD$1005),OR(AD$1006="",Datos!AD760&lt;=AD$1006)),FALSE),TRUE))))</f>
        <v>0.0</v>
      </c>
      <c r="AE760">
        <f>IF(Datos!AE760="",0,IF(AND(AE$1008&lt;&gt;"",Datos!AE760=AE$1008),0,IF(AE$1004=0,0,1-CHOOSE(AE$1004,IF(ISNUMBER(Datos!AE760),AND(OR(AE$1005="",Datos!AE760&gt;=AE$1005),OR(AE$1006="",Datos!AE760&lt;=AE$1006)),FALSE),IF(ISNUMBER(Datos!AE760),AND(Datos!AE760=INT(Datos!AE760),AND(OR(AE$1005="",Datos!AE760&gt;=AE$1005),OR(AE$1006="",Datos!AE760&lt;=AE$1006))),FALSE),OR(ISNUMBER(FIND(";"&amp;UPPER(TRIM(Datos!AE760&amp;""))&amp;"=",AE$1007)),ISNUMBER(FIND(";"&amp;UPPER(TRIM(Datos!AE760&amp;""))&amp;";",AE$1007))),OR(UPPER(TRIM(Datos!AE760&amp;""))="SÍ",UPPER(TRIM(Datos!AE760&amp;""))="SI",UPPER(TRIM(Datos!AE760&amp;""))="NO"),IF(ISNUMBER(Datos!AE760),AND(OR(AE$1005="",Datos!AE760&gt;=AE$1005),OR(AE$1006="",Datos!AE760&lt;=AE$1006)),FALSE),TRUE))))</f>
        <v>0.0</v>
      </c>
    </row>
    <row r="761" spans="2:31">
      <c r="B761">
        <f>IF(Datos!B761="",0,IF(AND(B$1008&lt;&gt;"",Datos!B761=B$1008),0,IF(B$1004=0,0,1-CHOOSE(B$1004,IF(ISNUMBER(Datos!B761),AND(OR(B$1005="",Datos!B761&gt;=B$1005),OR(B$1006="",Datos!B761&lt;=B$1006)),FALSE),IF(ISNUMBER(Datos!B761),AND(Datos!B761=INT(Datos!B761),AND(OR(B$1005="",Datos!B761&gt;=B$1005),OR(B$1006="",Datos!B761&lt;=B$1006))),FALSE),OR(ISNUMBER(FIND(";"&amp;UPPER(TRIM(Datos!B761&amp;""))&amp;"=",B$1007)),ISNUMBER(FIND(";"&amp;UPPER(TRIM(Datos!B761&amp;""))&amp;";",B$1007))),OR(UPPER(TRIM(Datos!B761&amp;""))="SÍ",UPPER(TRIM(Datos!B761&amp;""))="SI",UPPER(TRIM(Datos!B761&amp;""))="NO"),IF(ISNUMBER(Datos!B761),AND(OR(B$1005="",Datos!B761&gt;=B$1005),OR(B$1006="",Datos!B761&lt;=B$1006)),FALSE),TRUE))))</f>
        <v>0.0</v>
      </c>
      <c r="C761">
        <f>IF(Datos!C761="",0,IF(AND(C$1008&lt;&gt;"",Datos!C761=C$1008),0,IF(C$1004=0,0,1-CHOOSE(C$1004,IF(ISNUMBER(Datos!C761),AND(OR(C$1005="",Datos!C761&gt;=C$1005),OR(C$1006="",Datos!C761&lt;=C$1006)),FALSE),IF(ISNUMBER(Datos!C761),AND(Datos!C761=INT(Datos!C761),AND(OR(C$1005="",Datos!C761&gt;=C$1005),OR(C$1006="",Datos!C761&lt;=C$1006))),FALSE),OR(ISNUMBER(FIND(";"&amp;UPPER(TRIM(Datos!C761&amp;""))&amp;"=",C$1007)),ISNUMBER(FIND(";"&amp;UPPER(TRIM(Datos!C761&amp;""))&amp;";",C$1007))),OR(UPPER(TRIM(Datos!C761&amp;""))="SÍ",UPPER(TRIM(Datos!C761&amp;""))="SI",UPPER(TRIM(Datos!C761&amp;""))="NO"),IF(ISNUMBER(Datos!C761),AND(OR(C$1005="",Datos!C761&gt;=C$1005),OR(C$1006="",Datos!C761&lt;=C$1006)),FALSE),TRUE))))</f>
        <v>0.0</v>
      </c>
      <c r="D761">
        <f>IF(Datos!D761="",0,IF(AND(D$1008&lt;&gt;"",Datos!D761=D$1008),0,IF(D$1004=0,0,1-CHOOSE(D$1004,IF(ISNUMBER(Datos!D761),AND(OR(D$1005="",Datos!D761&gt;=D$1005),OR(D$1006="",Datos!D761&lt;=D$1006)),FALSE),IF(ISNUMBER(Datos!D761),AND(Datos!D761=INT(Datos!D761),AND(OR(D$1005="",Datos!D761&gt;=D$1005),OR(D$1006="",Datos!D761&lt;=D$1006))),FALSE),OR(ISNUMBER(FIND(";"&amp;UPPER(TRIM(Datos!D761&amp;""))&amp;"=",D$1007)),ISNUMBER(FIND(";"&amp;UPPER(TRIM(Datos!D761&amp;""))&amp;";",D$1007))),OR(UPPER(TRIM(Datos!D761&amp;""))="SÍ",UPPER(TRIM(Datos!D761&amp;""))="SI",UPPER(TRIM(Datos!D761&amp;""))="NO"),IF(ISNUMBER(Datos!D761),AND(OR(D$1005="",Datos!D761&gt;=D$1005),OR(D$1006="",Datos!D761&lt;=D$1006)),FALSE),TRUE))))</f>
        <v>0.0</v>
      </c>
      <c r="E761">
        <f>IF(Datos!E761="",0,IF(AND(E$1008&lt;&gt;"",Datos!E761=E$1008),0,IF(E$1004=0,0,1-CHOOSE(E$1004,IF(ISNUMBER(Datos!E761),AND(OR(E$1005="",Datos!E761&gt;=E$1005),OR(E$1006="",Datos!E761&lt;=E$1006)),FALSE),IF(ISNUMBER(Datos!E761),AND(Datos!E761=INT(Datos!E761),AND(OR(E$1005="",Datos!E761&gt;=E$1005),OR(E$1006="",Datos!E761&lt;=E$1006))),FALSE),OR(ISNUMBER(FIND(";"&amp;UPPER(TRIM(Datos!E761&amp;""))&amp;"=",E$1007)),ISNUMBER(FIND(";"&amp;UPPER(TRIM(Datos!E761&amp;""))&amp;";",E$1007))),OR(UPPER(TRIM(Datos!E761&amp;""))="SÍ",UPPER(TRIM(Datos!E761&amp;""))="SI",UPPER(TRIM(Datos!E761&amp;""))="NO"),IF(ISNUMBER(Datos!E761),AND(OR(E$1005="",Datos!E761&gt;=E$1005),OR(E$1006="",Datos!E761&lt;=E$1006)),FALSE),TRUE))))</f>
        <v>0.0</v>
      </c>
      <c r="F761">
        <f>IF(Datos!F761="",0,IF(AND(F$1008&lt;&gt;"",Datos!F761=F$1008),0,IF(F$1004=0,0,1-CHOOSE(F$1004,IF(ISNUMBER(Datos!F761),AND(OR(F$1005="",Datos!F761&gt;=F$1005),OR(F$1006="",Datos!F761&lt;=F$1006)),FALSE),IF(ISNUMBER(Datos!F761),AND(Datos!F761=INT(Datos!F761),AND(OR(F$1005="",Datos!F761&gt;=F$1005),OR(F$1006="",Datos!F761&lt;=F$1006))),FALSE),OR(ISNUMBER(FIND(";"&amp;UPPER(TRIM(Datos!F761&amp;""))&amp;"=",F$1007)),ISNUMBER(FIND(";"&amp;UPPER(TRIM(Datos!F761&amp;""))&amp;";",F$1007))),OR(UPPER(TRIM(Datos!F761&amp;""))="SÍ",UPPER(TRIM(Datos!F761&amp;""))="SI",UPPER(TRIM(Datos!F761&amp;""))="NO"),IF(ISNUMBER(Datos!F761),AND(OR(F$1005="",Datos!F761&gt;=F$1005),OR(F$1006="",Datos!F761&lt;=F$1006)),FALSE),TRUE))))</f>
        <v>0.0</v>
      </c>
      <c r="G761">
        <f>IF(Datos!G761="",0,IF(AND(G$1008&lt;&gt;"",Datos!G761=G$1008),0,IF(G$1004=0,0,1-CHOOSE(G$1004,IF(ISNUMBER(Datos!G761),AND(OR(G$1005="",Datos!G761&gt;=G$1005),OR(G$1006="",Datos!G761&lt;=G$1006)),FALSE),IF(ISNUMBER(Datos!G761),AND(Datos!G761=INT(Datos!G761),AND(OR(G$1005="",Datos!G761&gt;=G$1005),OR(G$1006="",Datos!G761&lt;=G$1006))),FALSE),OR(ISNUMBER(FIND(";"&amp;UPPER(TRIM(Datos!G761&amp;""))&amp;"=",G$1007)),ISNUMBER(FIND(";"&amp;UPPER(TRIM(Datos!G761&amp;""))&amp;";",G$1007))),OR(UPPER(TRIM(Datos!G761&amp;""))="SÍ",UPPER(TRIM(Datos!G761&amp;""))="SI",UPPER(TRIM(Datos!G761&amp;""))="NO"),IF(ISNUMBER(Datos!G761),AND(OR(G$1005="",Datos!G761&gt;=G$1005),OR(G$1006="",Datos!G761&lt;=G$1006)),FALSE),TRUE))))</f>
        <v>0.0</v>
      </c>
      <c r="H761">
        <f>IF(Datos!H761="",0,IF(AND(H$1008&lt;&gt;"",Datos!H761=H$1008),0,IF(H$1004=0,0,1-CHOOSE(H$1004,IF(ISNUMBER(Datos!H761),AND(OR(H$1005="",Datos!H761&gt;=H$1005),OR(H$1006="",Datos!H761&lt;=H$1006)),FALSE),IF(ISNUMBER(Datos!H761),AND(Datos!H761=INT(Datos!H761),AND(OR(H$1005="",Datos!H761&gt;=H$1005),OR(H$1006="",Datos!H761&lt;=H$1006))),FALSE),OR(ISNUMBER(FIND(";"&amp;UPPER(TRIM(Datos!H761&amp;""))&amp;"=",H$1007)),ISNUMBER(FIND(";"&amp;UPPER(TRIM(Datos!H761&amp;""))&amp;";",H$1007))),OR(UPPER(TRIM(Datos!H761&amp;""))="SÍ",UPPER(TRIM(Datos!H761&amp;""))="SI",UPPER(TRIM(Datos!H761&amp;""))="NO"),IF(ISNUMBER(Datos!H761),AND(OR(H$1005="",Datos!H761&gt;=H$1005),OR(H$1006="",Datos!H761&lt;=H$1006)),FALSE),TRUE))))</f>
        <v>0.0</v>
      </c>
      <c r="I761">
        <f>IF(Datos!I761="",0,IF(AND(I$1008&lt;&gt;"",Datos!I761=I$1008),0,IF(I$1004=0,0,1-CHOOSE(I$1004,IF(ISNUMBER(Datos!I761),AND(OR(I$1005="",Datos!I761&gt;=I$1005),OR(I$1006="",Datos!I761&lt;=I$1006)),FALSE),IF(ISNUMBER(Datos!I761),AND(Datos!I761=INT(Datos!I761),AND(OR(I$1005="",Datos!I761&gt;=I$1005),OR(I$1006="",Datos!I761&lt;=I$1006))),FALSE),OR(ISNUMBER(FIND(";"&amp;UPPER(TRIM(Datos!I761&amp;""))&amp;"=",I$1007)),ISNUMBER(FIND(";"&amp;UPPER(TRIM(Datos!I761&amp;""))&amp;";",I$1007))),OR(UPPER(TRIM(Datos!I761&amp;""))="SÍ",UPPER(TRIM(Datos!I761&amp;""))="SI",UPPER(TRIM(Datos!I761&amp;""))="NO"),IF(ISNUMBER(Datos!I761),AND(OR(I$1005="",Datos!I761&gt;=I$1005),OR(I$1006="",Datos!I761&lt;=I$1006)),FALSE),TRUE))))</f>
        <v>0.0</v>
      </c>
      <c r="J761">
        <f>IF(Datos!J761="",0,IF(AND(J$1008&lt;&gt;"",Datos!J761=J$1008),0,IF(J$1004=0,0,1-CHOOSE(J$1004,IF(ISNUMBER(Datos!J761),AND(OR(J$1005="",Datos!J761&gt;=J$1005),OR(J$1006="",Datos!J761&lt;=J$1006)),FALSE),IF(ISNUMBER(Datos!J761),AND(Datos!J761=INT(Datos!J761),AND(OR(J$1005="",Datos!J761&gt;=J$1005),OR(J$1006="",Datos!J761&lt;=J$1006))),FALSE),OR(ISNUMBER(FIND(";"&amp;UPPER(TRIM(Datos!J761&amp;""))&amp;"=",J$1007)),ISNUMBER(FIND(";"&amp;UPPER(TRIM(Datos!J761&amp;""))&amp;";",J$1007))),OR(UPPER(TRIM(Datos!J761&amp;""))="SÍ",UPPER(TRIM(Datos!J761&amp;""))="SI",UPPER(TRIM(Datos!J761&amp;""))="NO"),IF(ISNUMBER(Datos!J761),AND(OR(J$1005="",Datos!J761&gt;=J$1005),OR(J$1006="",Datos!J761&lt;=J$1006)),FALSE),TRUE))))</f>
        <v>0.0</v>
      </c>
      <c r="K761">
        <f>IF(Datos!K761="",0,IF(AND(K$1008&lt;&gt;"",Datos!K761=K$1008),0,IF(K$1004=0,0,1-CHOOSE(K$1004,IF(ISNUMBER(Datos!K761),AND(OR(K$1005="",Datos!K761&gt;=K$1005),OR(K$1006="",Datos!K761&lt;=K$1006)),FALSE),IF(ISNUMBER(Datos!K761),AND(Datos!K761=INT(Datos!K761),AND(OR(K$1005="",Datos!K761&gt;=K$1005),OR(K$1006="",Datos!K761&lt;=K$1006))),FALSE),OR(ISNUMBER(FIND(";"&amp;UPPER(TRIM(Datos!K761&amp;""))&amp;"=",K$1007)),ISNUMBER(FIND(";"&amp;UPPER(TRIM(Datos!K761&amp;""))&amp;";",K$1007))),OR(UPPER(TRIM(Datos!K761&amp;""))="SÍ",UPPER(TRIM(Datos!K761&amp;""))="SI",UPPER(TRIM(Datos!K761&amp;""))="NO"),IF(ISNUMBER(Datos!K761),AND(OR(K$1005="",Datos!K761&gt;=K$1005),OR(K$1006="",Datos!K761&lt;=K$1006)),FALSE),TRUE))))</f>
        <v>0.0</v>
      </c>
      <c r="L761">
        <f>IF(Datos!L761="",0,IF(AND(L$1008&lt;&gt;"",Datos!L761=L$1008),0,IF(L$1004=0,0,1-CHOOSE(L$1004,IF(ISNUMBER(Datos!L761),AND(OR(L$1005="",Datos!L761&gt;=L$1005),OR(L$1006="",Datos!L761&lt;=L$1006)),FALSE),IF(ISNUMBER(Datos!L761),AND(Datos!L761=INT(Datos!L761),AND(OR(L$1005="",Datos!L761&gt;=L$1005),OR(L$1006="",Datos!L761&lt;=L$1006))),FALSE),OR(ISNUMBER(FIND(";"&amp;UPPER(TRIM(Datos!L761&amp;""))&amp;"=",L$1007)),ISNUMBER(FIND(";"&amp;UPPER(TRIM(Datos!L761&amp;""))&amp;";",L$1007))),OR(UPPER(TRIM(Datos!L761&amp;""))="SÍ",UPPER(TRIM(Datos!L761&amp;""))="SI",UPPER(TRIM(Datos!L761&amp;""))="NO"),IF(ISNUMBER(Datos!L761),AND(OR(L$1005="",Datos!L761&gt;=L$1005),OR(L$1006="",Datos!L761&lt;=L$1006)),FALSE),TRUE))))</f>
        <v>0.0</v>
      </c>
      <c r="M761">
        <f>IF(Datos!M761="",0,IF(AND(M$1008&lt;&gt;"",Datos!M761=M$1008),0,IF(M$1004=0,0,1-CHOOSE(M$1004,IF(ISNUMBER(Datos!M761),AND(OR(M$1005="",Datos!M761&gt;=M$1005),OR(M$1006="",Datos!M761&lt;=M$1006)),FALSE),IF(ISNUMBER(Datos!M761),AND(Datos!M761=INT(Datos!M761),AND(OR(M$1005="",Datos!M761&gt;=M$1005),OR(M$1006="",Datos!M761&lt;=M$1006))),FALSE),OR(ISNUMBER(FIND(";"&amp;UPPER(TRIM(Datos!M761&amp;""))&amp;"=",M$1007)),ISNUMBER(FIND(";"&amp;UPPER(TRIM(Datos!M761&amp;""))&amp;";",M$1007))),OR(UPPER(TRIM(Datos!M761&amp;""))="SÍ",UPPER(TRIM(Datos!M761&amp;""))="SI",UPPER(TRIM(Datos!M761&amp;""))="NO"),IF(ISNUMBER(Datos!M761),AND(OR(M$1005="",Datos!M761&gt;=M$1005),OR(M$1006="",Datos!M761&lt;=M$1006)),FALSE),TRUE))))</f>
        <v>0.0</v>
      </c>
      <c r="N761">
        <f>IF(Datos!N761="",0,IF(AND(N$1008&lt;&gt;"",Datos!N761=N$1008),0,IF(N$1004=0,0,1-CHOOSE(N$1004,IF(ISNUMBER(Datos!N761),AND(OR(N$1005="",Datos!N761&gt;=N$1005),OR(N$1006="",Datos!N761&lt;=N$1006)),FALSE),IF(ISNUMBER(Datos!N761),AND(Datos!N761=INT(Datos!N761),AND(OR(N$1005="",Datos!N761&gt;=N$1005),OR(N$1006="",Datos!N761&lt;=N$1006))),FALSE),OR(ISNUMBER(FIND(";"&amp;UPPER(TRIM(Datos!N761&amp;""))&amp;"=",N$1007)),ISNUMBER(FIND(";"&amp;UPPER(TRIM(Datos!N761&amp;""))&amp;";",N$1007))),OR(UPPER(TRIM(Datos!N761&amp;""))="SÍ",UPPER(TRIM(Datos!N761&amp;""))="SI",UPPER(TRIM(Datos!N761&amp;""))="NO"),IF(ISNUMBER(Datos!N761),AND(OR(N$1005="",Datos!N761&gt;=N$1005),OR(N$1006="",Datos!N761&lt;=N$1006)),FALSE),TRUE))))</f>
        <v>0.0</v>
      </c>
      <c r="O761">
        <f>IF(Datos!O761="",0,IF(AND(O$1008&lt;&gt;"",Datos!O761=O$1008),0,IF(O$1004=0,0,1-CHOOSE(O$1004,IF(ISNUMBER(Datos!O761),AND(OR(O$1005="",Datos!O761&gt;=O$1005),OR(O$1006="",Datos!O761&lt;=O$1006)),FALSE),IF(ISNUMBER(Datos!O761),AND(Datos!O761=INT(Datos!O761),AND(OR(O$1005="",Datos!O761&gt;=O$1005),OR(O$1006="",Datos!O761&lt;=O$1006))),FALSE),OR(ISNUMBER(FIND(";"&amp;UPPER(TRIM(Datos!O761&amp;""))&amp;"=",O$1007)),ISNUMBER(FIND(";"&amp;UPPER(TRIM(Datos!O761&amp;""))&amp;";",O$1007))),OR(UPPER(TRIM(Datos!O761&amp;""))="SÍ",UPPER(TRIM(Datos!O761&amp;""))="SI",UPPER(TRIM(Datos!O761&amp;""))="NO"),IF(ISNUMBER(Datos!O761),AND(OR(O$1005="",Datos!O761&gt;=O$1005),OR(O$1006="",Datos!O761&lt;=O$1006)),FALSE),TRUE))))</f>
        <v>0.0</v>
      </c>
      <c r="P761">
        <f>IF(Datos!P761="",0,IF(AND(P$1008&lt;&gt;"",Datos!P761=P$1008),0,IF(P$1004=0,0,1-CHOOSE(P$1004,IF(ISNUMBER(Datos!P761),AND(OR(P$1005="",Datos!P761&gt;=P$1005),OR(P$1006="",Datos!P761&lt;=P$1006)),FALSE),IF(ISNUMBER(Datos!P761),AND(Datos!P761=INT(Datos!P761),AND(OR(P$1005="",Datos!P761&gt;=P$1005),OR(P$1006="",Datos!P761&lt;=P$1006))),FALSE),OR(ISNUMBER(FIND(";"&amp;UPPER(TRIM(Datos!P761&amp;""))&amp;"=",P$1007)),ISNUMBER(FIND(";"&amp;UPPER(TRIM(Datos!P761&amp;""))&amp;";",P$1007))),OR(UPPER(TRIM(Datos!P761&amp;""))="SÍ",UPPER(TRIM(Datos!P761&amp;""))="SI",UPPER(TRIM(Datos!P761&amp;""))="NO"),IF(ISNUMBER(Datos!P761),AND(OR(P$1005="",Datos!P761&gt;=P$1005),OR(P$1006="",Datos!P761&lt;=P$1006)),FALSE),TRUE))))</f>
        <v>0.0</v>
      </c>
      <c r="Q761">
        <f>IF(Datos!Q761="",0,IF(AND(Q$1008&lt;&gt;"",Datos!Q761=Q$1008),0,IF(Q$1004=0,0,1-CHOOSE(Q$1004,IF(ISNUMBER(Datos!Q761),AND(OR(Q$1005="",Datos!Q761&gt;=Q$1005),OR(Q$1006="",Datos!Q761&lt;=Q$1006)),FALSE),IF(ISNUMBER(Datos!Q761),AND(Datos!Q761=INT(Datos!Q761),AND(OR(Q$1005="",Datos!Q761&gt;=Q$1005),OR(Q$1006="",Datos!Q761&lt;=Q$1006))),FALSE),OR(ISNUMBER(FIND(";"&amp;UPPER(TRIM(Datos!Q761&amp;""))&amp;"=",Q$1007)),ISNUMBER(FIND(";"&amp;UPPER(TRIM(Datos!Q761&amp;""))&amp;";",Q$1007))),OR(UPPER(TRIM(Datos!Q761&amp;""))="SÍ",UPPER(TRIM(Datos!Q761&amp;""))="SI",UPPER(TRIM(Datos!Q761&amp;""))="NO"),IF(ISNUMBER(Datos!Q761),AND(OR(Q$1005="",Datos!Q761&gt;=Q$1005),OR(Q$1006="",Datos!Q761&lt;=Q$1006)),FALSE),TRUE))))</f>
        <v>0.0</v>
      </c>
      <c r="R761">
        <f>IF(Datos!R761="",0,IF(AND(R$1008&lt;&gt;"",Datos!R761=R$1008),0,IF(R$1004=0,0,1-CHOOSE(R$1004,IF(ISNUMBER(Datos!R761),AND(OR(R$1005="",Datos!R761&gt;=R$1005),OR(R$1006="",Datos!R761&lt;=R$1006)),FALSE),IF(ISNUMBER(Datos!R761),AND(Datos!R761=INT(Datos!R761),AND(OR(R$1005="",Datos!R761&gt;=R$1005),OR(R$1006="",Datos!R761&lt;=R$1006))),FALSE),OR(ISNUMBER(FIND(";"&amp;UPPER(TRIM(Datos!R761&amp;""))&amp;"=",R$1007)),ISNUMBER(FIND(";"&amp;UPPER(TRIM(Datos!R761&amp;""))&amp;";",R$1007))),OR(UPPER(TRIM(Datos!R761&amp;""))="SÍ",UPPER(TRIM(Datos!R761&amp;""))="SI",UPPER(TRIM(Datos!R761&amp;""))="NO"),IF(ISNUMBER(Datos!R761),AND(OR(R$1005="",Datos!R761&gt;=R$1005),OR(R$1006="",Datos!R761&lt;=R$1006)),FALSE),TRUE))))</f>
        <v>0.0</v>
      </c>
      <c r="S761">
        <f>IF(Datos!S761="",0,IF(AND(S$1008&lt;&gt;"",Datos!S761=S$1008),0,IF(S$1004=0,0,1-CHOOSE(S$1004,IF(ISNUMBER(Datos!S761),AND(OR(S$1005="",Datos!S761&gt;=S$1005),OR(S$1006="",Datos!S761&lt;=S$1006)),FALSE),IF(ISNUMBER(Datos!S761),AND(Datos!S761=INT(Datos!S761),AND(OR(S$1005="",Datos!S761&gt;=S$1005),OR(S$1006="",Datos!S761&lt;=S$1006))),FALSE),OR(ISNUMBER(FIND(";"&amp;UPPER(TRIM(Datos!S761&amp;""))&amp;"=",S$1007)),ISNUMBER(FIND(";"&amp;UPPER(TRIM(Datos!S761&amp;""))&amp;";",S$1007))),OR(UPPER(TRIM(Datos!S761&amp;""))="SÍ",UPPER(TRIM(Datos!S761&amp;""))="SI",UPPER(TRIM(Datos!S761&amp;""))="NO"),IF(ISNUMBER(Datos!S761),AND(OR(S$1005="",Datos!S761&gt;=S$1005),OR(S$1006="",Datos!S761&lt;=S$1006)),FALSE),TRUE))))</f>
        <v>0.0</v>
      </c>
      <c r="T761">
        <f>IF(Datos!T761="",0,IF(AND(T$1008&lt;&gt;"",Datos!T761=T$1008),0,IF(T$1004=0,0,1-CHOOSE(T$1004,IF(ISNUMBER(Datos!T761),AND(OR(T$1005="",Datos!T761&gt;=T$1005),OR(T$1006="",Datos!T761&lt;=T$1006)),FALSE),IF(ISNUMBER(Datos!T761),AND(Datos!T761=INT(Datos!T761),AND(OR(T$1005="",Datos!T761&gt;=T$1005),OR(T$1006="",Datos!T761&lt;=T$1006))),FALSE),OR(ISNUMBER(FIND(";"&amp;UPPER(TRIM(Datos!T761&amp;""))&amp;"=",T$1007)),ISNUMBER(FIND(";"&amp;UPPER(TRIM(Datos!T761&amp;""))&amp;";",T$1007))),OR(UPPER(TRIM(Datos!T761&amp;""))="SÍ",UPPER(TRIM(Datos!T761&amp;""))="SI",UPPER(TRIM(Datos!T761&amp;""))="NO"),IF(ISNUMBER(Datos!T761),AND(OR(T$1005="",Datos!T761&gt;=T$1005),OR(T$1006="",Datos!T761&lt;=T$1006)),FALSE),TRUE))))</f>
        <v>0.0</v>
      </c>
      <c r="U761">
        <f>IF(Datos!U761="",0,IF(AND(U$1008&lt;&gt;"",Datos!U761=U$1008),0,IF(U$1004=0,0,1-CHOOSE(U$1004,IF(ISNUMBER(Datos!U761),AND(OR(U$1005="",Datos!U761&gt;=U$1005),OR(U$1006="",Datos!U761&lt;=U$1006)),FALSE),IF(ISNUMBER(Datos!U761),AND(Datos!U761=INT(Datos!U761),AND(OR(U$1005="",Datos!U761&gt;=U$1005),OR(U$1006="",Datos!U761&lt;=U$1006))),FALSE),OR(ISNUMBER(FIND(";"&amp;UPPER(TRIM(Datos!U761&amp;""))&amp;"=",U$1007)),ISNUMBER(FIND(";"&amp;UPPER(TRIM(Datos!U761&amp;""))&amp;";",U$1007))),OR(UPPER(TRIM(Datos!U761&amp;""))="SÍ",UPPER(TRIM(Datos!U761&amp;""))="SI",UPPER(TRIM(Datos!U761&amp;""))="NO"),IF(ISNUMBER(Datos!U761),AND(OR(U$1005="",Datos!U761&gt;=U$1005),OR(U$1006="",Datos!U761&lt;=U$1006)),FALSE),TRUE))))</f>
        <v>0.0</v>
      </c>
      <c r="V761">
        <f>IF(Datos!V761="",0,IF(AND(V$1008&lt;&gt;"",Datos!V761=V$1008),0,IF(V$1004=0,0,1-CHOOSE(V$1004,IF(ISNUMBER(Datos!V761),AND(OR(V$1005="",Datos!V761&gt;=V$1005),OR(V$1006="",Datos!V761&lt;=V$1006)),FALSE),IF(ISNUMBER(Datos!V761),AND(Datos!V761=INT(Datos!V761),AND(OR(V$1005="",Datos!V761&gt;=V$1005),OR(V$1006="",Datos!V761&lt;=V$1006))),FALSE),OR(ISNUMBER(FIND(";"&amp;UPPER(TRIM(Datos!V761&amp;""))&amp;"=",V$1007)),ISNUMBER(FIND(";"&amp;UPPER(TRIM(Datos!V761&amp;""))&amp;";",V$1007))),OR(UPPER(TRIM(Datos!V761&amp;""))="SÍ",UPPER(TRIM(Datos!V761&amp;""))="SI",UPPER(TRIM(Datos!V761&amp;""))="NO"),IF(ISNUMBER(Datos!V761),AND(OR(V$1005="",Datos!V761&gt;=V$1005),OR(V$1006="",Datos!V761&lt;=V$1006)),FALSE),TRUE))))</f>
        <v>0.0</v>
      </c>
      <c r="W761">
        <f>IF(Datos!W761="",0,IF(AND(W$1008&lt;&gt;"",Datos!W761=W$1008),0,IF(W$1004=0,0,1-CHOOSE(W$1004,IF(ISNUMBER(Datos!W761),AND(OR(W$1005="",Datos!W761&gt;=W$1005),OR(W$1006="",Datos!W761&lt;=W$1006)),FALSE),IF(ISNUMBER(Datos!W761),AND(Datos!W761=INT(Datos!W761),AND(OR(W$1005="",Datos!W761&gt;=W$1005),OR(W$1006="",Datos!W761&lt;=W$1006))),FALSE),OR(ISNUMBER(FIND(";"&amp;UPPER(TRIM(Datos!W761&amp;""))&amp;"=",W$1007)),ISNUMBER(FIND(";"&amp;UPPER(TRIM(Datos!W761&amp;""))&amp;";",W$1007))),OR(UPPER(TRIM(Datos!W761&amp;""))="SÍ",UPPER(TRIM(Datos!W761&amp;""))="SI",UPPER(TRIM(Datos!W761&amp;""))="NO"),IF(ISNUMBER(Datos!W761),AND(OR(W$1005="",Datos!W761&gt;=W$1005),OR(W$1006="",Datos!W761&lt;=W$1006)),FALSE),TRUE))))</f>
        <v>0.0</v>
      </c>
      <c r="X761">
        <f>IF(Datos!X761="",0,IF(AND(X$1008&lt;&gt;"",Datos!X761=X$1008),0,IF(X$1004=0,0,1-CHOOSE(X$1004,IF(ISNUMBER(Datos!X761),AND(OR(X$1005="",Datos!X761&gt;=X$1005),OR(X$1006="",Datos!X761&lt;=X$1006)),FALSE),IF(ISNUMBER(Datos!X761),AND(Datos!X761=INT(Datos!X761),AND(OR(X$1005="",Datos!X761&gt;=X$1005),OR(X$1006="",Datos!X761&lt;=X$1006))),FALSE),OR(ISNUMBER(FIND(";"&amp;UPPER(TRIM(Datos!X761&amp;""))&amp;"=",X$1007)),ISNUMBER(FIND(";"&amp;UPPER(TRIM(Datos!X761&amp;""))&amp;";",X$1007))),OR(UPPER(TRIM(Datos!X761&amp;""))="SÍ",UPPER(TRIM(Datos!X761&amp;""))="SI",UPPER(TRIM(Datos!X761&amp;""))="NO"),IF(ISNUMBER(Datos!X761),AND(OR(X$1005="",Datos!X761&gt;=X$1005),OR(X$1006="",Datos!X761&lt;=X$1006)),FALSE),TRUE))))</f>
        <v>0.0</v>
      </c>
      <c r="Y761">
        <f>IF(Datos!Y761="",0,IF(AND(Y$1008&lt;&gt;"",Datos!Y761=Y$1008),0,IF(Y$1004=0,0,1-CHOOSE(Y$1004,IF(ISNUMBER(Datos!Y761),AND(OR(Y$1005="",Datos!Y761&gt;=Y$1005),OR(Y$1006="",Datos!Y761&lt;=Y$1006)),FALSE),IF(ISNUMBER(Datos!Y761),AND(Datos!Y761=INT(Datos!Y761),AND(OR(Y$1005="",Datos!Y761&gt;=Y$1005),OR(Y$1006="",Datos!Y761&lt;=Y$1006))),FALSE),OR(ISNUMBER(FIND(";"&amp;UPPER(TRIM(Datos!Y761&amp;""))&amp;"=",Y$1007)),ISNUMBER(FIND(";"&amp;UPPER(TRIM(Datos!Y761&amp;""))&amp;";",Y$1007))),OR(UPPER(TRIM(Datos!Y761&amp;""))="SÍ",UPPER(TRIM(Datos!Y761&amp;""))="SI",UPPER(TRIM(Datos!Y761&amp;""))="NO"),IF(ISNUMBER(Datos!Y761),AND(OR(Y$1005="",Datos!Y761&gt;=Y$1005),OR(Y$1006="",Datos!Y761&lt;=Y$1006)),FALSE),TRUE))))</f>
        <v>0.0</v>
      </c>
      <c r="Z761">
        <f>IF(Datos!Z761="",0,IF(AND(Z$1008&lt;&gt;"",Datos!Z761=Z$1008),0,IF(Z$1004=0,0,1-CHOOSE(Z$1004,IF(ISNUMBER(Datos!Z761),AND(OR(Z$1005="",Datos!Z761&gt;=Z$1005),OR(Z$1006="",Datos!Z761&lt;=Z$1006)),FALSE),IF(ISNUMBER(Datos!Z761),AND(Datos!Z761=INT(Datos!Z761),AND(OR(Z$1005="",Datos!Z761&gt;=Z$1005),OR(Z$1006="",Datos!Z761&lt;=Z$1006))),FALSE),OR(ISNUMBER(FIND(";"&amp;UPPER(TRIM(Datos!Z761&amp;""))&amp;"=",Z$1007)),ISNUMBER(FIND(";"&amp;UPPER(TRIM(Datos!Z761&amp;""))&amp;";",Z$1007))),OR(UPPER(TRIM(Datos!Z761&amp;""))="SÍ",UPPER(TRIM(Datos!Z761&amp;""))="SI",UPPER(TRIM(Datos!Z761&amp;""))="NO"),IF(ISNUMBER(Datos!Z761),AND(OR(Z$1005="",Datos!Z761&gt;=Z$1005),OR(Z$1006="",Datos!Z761&lt;=Z$1006)),FALSE),TRUE))))</f>
        <v>0.0</v>
      </c>
      <c r="AA761">
        <f>IF(Datos!AA761="",0,IF(AND(AA$1008&lt;&gt;"",Datos!AA761=AA$1008),0,IF(AA$1004=0,0,1-CHOOSE(AA$1004,IF(ISNUMBER(Datos!AA761),AND(OR(AA$1005="",Datos!AA761&gt;=AA$1005),OR(AA$1006="",Datos!AA761&lt;=AA$1006)),FALSE),IF(ISNUMBER(Datos!AA761),AND(Datos!AA761=INT(Datos!AA761),AND(OR(AA$1005="",Datos!AA761&gt;=AA$1005),OR(AA$1006="",Datos!AA761&lt;=AA$1006))),FALSE),OR(ISNUMBER(FIND(";"&amp;UPPER(TRIM(Datos!AA761&amp;""))&amp;"=",AA$1007)),ISNUMBER(FIND(";"&amp;UPPER(TRIM(Datos!AA761&amp;""))&amp;";",AA$1007))),OR(UPPER(TRIM(Datos!AA761&amp;""))="SÍ",UPPER(TRIM(Datos!AA761&amp;""))="SI",UPPER(TRIM(Datos!AA761&amp;""))="NO"),IF(ISNUMBER(Datos!AA761),AND(OR(AA$1005="",Datos!AA761&gt;=AA$1005),OR(AA$1006="",Datos!AA761&lt;=AA$1006)),FALSE),TRUE))))</f>
        <v>0.0</v>
      </c>
      <c r="AB761">
        <f>IF(Datos!AB761="",0,IF(AND(AB$1008&lt;&gt;"",Datos!AB761=AB$1008),0,IF(AB$1004=0,0,1-CHOOSE(AB$1004,IF(ISNUMBER(Datos!AB761),AND(OR(AB$1005="",Datos!AB761&gt;=AB$1005),OR(AB$1006="",Datos!AB761&lt;=AB$1006)),FALSE),IF(ISNUMBER(Datos!AB761),AND(Datos!AB761=INT(Datos!AB761),AND(OR(AB$1005="",Datos!AB761&gt;=AB$1005),OR(AB$1006="",Datos!AB761&lt;=AB$1006))),FALSE),OR(ISNUMBER(FIND(";"&amp;UPPER(TRIM(Datos!AB761&amp;""))&amp;"=",AB$1007)),ISNUMBER(FIND(";"&amp;UPPER(TRIM(Datos!AB761&amp;""))&amp;";",AB$1007))),OR(UPPER(TRIM(Datos!AB761&amp;""))="SÍ",UPPER(TRIM(Datos!AB761&amp;""))="SI",UPPER(TRIM(Datos!AB761&amp;""))="NO"),IF(ISNUMBER(Datos!AB761),AND(OR(AB$1005="",Datos!AB761&gt;=AB$1005),OR(AB$1006="",Datos!AB761&lt;=AB$1006)),FALSE),TRUE))))</f>
        <v>0.0</v>
      </c>
      <c r="AC761">
        <f>IF(Datos!AC761="",0,IF(AND(AC$1008&lt;&gt;"",Datos!AC761=AC$1008),0,IF(AC$1004=0,0,1-CHOOSE(AC$1004,IF(ISNUMBER(Datos!AC761),AND(OR(AC$1005="",Datos!AC761&gt;=AC$1005),OR(AC$1006="",Datos!AC761&lt;=AC$1006)),FALSE),IF(ISNUMBER(Datos!AC761),AND(Datos!AC761=INT(Datos!AC761),AND(OR(AC$1005="",Datos!AC761&gt;=AC$1005),OR(AC$1006="",Datos!AC761&lt;=AC$1006))),FALSE),OR(ISNUMBER(FIND(";"&amp;UPPER(TRIM(Datos!AC761&amp;""))&amp;"=",AC$1007)),ISNUMBER(FIND(";"&amp;UPPER(TRIM(Datos!AC761&amp;""))&amp;";",AC$1007))),OR(UPPER(TRIM(Datos!AC761&amp;""))="SÍ",UPPER(TRIM(Datos!AC761&amp;""))="SI",UPPER(TRIM(Datos!AC761&amp;""))="NO"),IF(ISNUMBER(Datos!AC761),AND(OR(AC$1005="",Datos!AC761&gt;=AC$1005),OR(AC$1006="",Datos!AC761&lt;=AC$1006)),FALSE),TRUE))))</f>
        <v>0.0</v>
      </c>
      <c r="AD761">
        <f>IF(Datos!AD761="",0,IF(AND(AD$1008&lt;&gt;"",Datos!AD761=AD$1008),0,IF(AD$1004=0,0,1-CHOOSE(AD$1004,IF(ISNUMBER(Datos!AD761),AND(OR(AD$1005="",Datos!AD761&gt;=AD$1005),OR(AD$1006="",Datos!AD761&lt;=AD$1006)),FALSE),IF(ISNUMBER(Datos!AD761),AND(Datos!AD761=INT(Datos!AD761),AND(OR(AD$1005="",Datos!AD761&gt;=AD$1005),OR(AD$1006="",Datos!AD761&lt;=AD$1006))),FALSE),OR(ISNUMBER(FIND(";"&amp;UPPER(TRIM(Datos!AD761&amp;""))&amp;"=",AD$1007)),ISNUMBER(FIND(";"&amp;UPPER(TRIM(Datos!AD761&amp;""))&amp;";",AD$1007))),OR(UPPER(TRIM(Datos!AD761&amp;""))="SÍ",UPPER(TRIM(Datos!AD761&amp;""))="SI",UPPER(TRIM(Datos!AD761&amp;""))="NO"),IF(ISNUMBER(Datos!AD761),AND(OR(AD$1005="",Datos!AD761&gt;=AD$1005),OR(AD$1006="",Datos!AD761&lt;=AD$1006)),FALSE),TRUE))))</f>
        <v>0.0</v>
      </c>
      <c r="AE761">
        <f>IF(Datos!AE761="",0,IF(AND(AE$1008&lt;&gt;"",Datos!AE761=AE$1008),0,IF(AE$1004=0,0,1-CHOOSE(AE$1004,IF(ISNUMBER(Datos!AE761),AND(OR(AE$1005="",Datos!AE761&gt;=AE$1005),OR(AE$1006="",Datos!AE761&lt;=AE$1006)),FALSE),IF(ISNUMBER(Datos!AE761),AND(Datos!AE761=INT(Datos!AE761),AND(OR(AE$1005="",Datos!AE761&gt;=AE$1005),OR(AE$1006="",Datos!AE761&lt;=AE$1006))),FALSE),OR(ISNUMBER(FIND(";"&amp;UPPER(TRIM(Datos!AE761&amp;""))&amp;"=",AE$1007)),ISNUMBER(FIND(";"&amp;UPPER(TRIM(Datos!AE761&amp;""))&amp;";",AE$1007))),OR(UPPER(TRIM(Datos!AE761&amp;""))="SÍ",UPPER(TRIM(Datos!AE761&amp;""))="SI",UPPER(TRIM(Datos!AE761&amp;""))="NO"),IF(ISNUMBER(Datos!AE761),AND(OR(AE$1005="",Datos!AE761&gt;=AE$1005),OR(AE$1006="",Datos!AE761&lt;=AE$1006)),FALSE),TRUE))))</f>
        <v>0.0</v>
      </c>
    </row>
    <row r="762" spans="2:31">
      <c r="B762">
        <f>IF(Datos!B762="",0,IF(AND(B$1008&lt;&gt;"",Datos!B762=B$1008),0,IF(B$1004=0,0,1-CHOOSE(B$1004,IF(ISNUMBER(Datos!B762),AND(OR(B$1005="",Datos!B762&gt;=B$1005),OR(B$1006="",Datos!B762&lt;=B$1006)),FALSE),IF(ISNUMBER(Datos!B762),AND(Datos!B762=INT(Datos!B762),AND(OR(B$1005="",Datos!B762&gt;=B$1005),OR(B$1006="",Datos!B762&lt;=B$1006))),FALSE),OR(ISNUMBER(FIND(";"&amp;UPPER(TRIM(Datos!B762&amp;""))&amp;"=",B$1007)),ISNUMBER(FIND(";"&amp;UPPER(TRIM(Datos!B762&amp;""))&amp;";",B$1007))),OR(UPPER(TRIM(Datos!B762&amp;""))="SÍ",UPPER(TRIM(Datos!B762&amp;""))="SI",UPPER(TRIM(Datos!B762&amp;""))="NO"),IF(ISNUMBER(Datos!B762),AND(OR(B$1005="",Datos!B762&gt;=B$1005),OR(B$1006="",Datos!B762&lt;=B$1006)),FALSE),TRUE))))</f>
        <v>0.0</v>
      </c>
      <c r="C762">
        <f>IF(Datos!C762="",0,IF(AND(C$1008&lt;&gt;"",Datos!C762=C$1008),0,IF(C$1004=0,0,1-CHOOSE(C$1004,IF(ISNUMBER(Datos!C762),AND(OR(C$1005="",Datos!C762&gt;=C$1005),OR(C$1006="",Datos!C762&lt;=C$1006)),FALSE),IF(ISNUMBER(Datos!C762),AND(Datos!C762=INT(Datos!C762),AND(OR(C$1005="",Datos!C762&gt;=C$1005),OR(C$1006="",Datos!C762&lt;=C$1006))),FALSE),OR(ISNUMBER(FIND(";"&amp;UPPER(TRIM(Datos!C762&amp;""))&amp;"=",C$1007)),ISNUMBER(FIND(";"&amp;UPPER(TRIM(Datos!C762&amp;""))&amp;";",C$1007))),OR(UPPER(TRIM(Datos!C762&amp;""))="SÍ",UPPER(TRIM(Datos!C762&amp;""))="SI",UPPER(TRIM(Datos!C762&amp;""))="NO"),IF(ISNUMBER(Datos!C762),AND(OR(C$1005="",Datos!C762&gt;=C$1005),OR(C$1006="",Datos!C762&lt;=C$1006)),FALSE),TRUE))))</f>
        <v>0.0</v>
      </c>
      <c r="D762">
        <f>IF(Datos!D762="",0,IF(AND(D$1008&lt;&gt;"",Datos!D762=D$1008),0,IF(D$1004=0,0,1-CHOOSE(D$1004,IF(ISNUMBER(Datos!D762),AND(OR(D$1005="",Datos!D762&gt;=D$1005),OR(D$1006="",Datos!D762&lt;=D$1006)),FALSE),IF(ISNUMBER(Datos!D762),AND(Datos!D762=INT(Datos!D762),AND(OR(D$1005="",Datos!D762&gt;=D$1005),OR(D$1006="",Datos!D762&lt;=D$1006))),FALSE),OR(ISNUMBER(FIND(";"&amp;UPPER(TRIM(Datos!D762&amp;""))&amp;"=",D$1007)),ISNUMBER(FIND(";"&amp;UPPER(TRIM(Datos!D762&amp;""))&amp;";",D$1007))),OR(UPPER(TRIM(Datos!D762&amp;""))="SÍ",UPPER(TRIM(Datos!D762&amp;""))="SI",UPPER(TRIM(Datos!D762&amp;""))="NO"),IF(ISNUMBER(Datos!D762),AND(OR(D$1005="",Datos!D762&gt;=D$1005),OR(D$1006="",Datos!D762&lt;=D$1006)),FALSE),TRUE))))</f>
        <v>0.0</v>
      </c>
      <c r="E762">
        <f>IF(Datos!E762="",0,IF(AND(E$1008&lt;&gt;"",Datos!E762=E$1008),0,IF(E$1004=0,0,1-CHOOSE(E$1004,IF(ISNUMBER(Datos!E762),AND(OR(E$1005="",Datos!E762&gt;=E$1005),OR(E$1006="",Datos!E762&lt;=E$1006)),FALSE),IF(ISNUMBER(Datos!E762),AND(Datos!E762=INT(Datos!E762),AND(OR(E$1005="",Datos!E762&gt;=E$1005),OR(E$1006="",Datos!E762&lt;=E$1006))),FALSE),OR(ISNUMBER(FIND(";"&amp;UPPER(TRIM(Datos!E762&amp;""))&amp;"=",E$1007)),ISNUMBER(FIND(";"&amp;UPPER(TRIM(Datos!E762&amp;""))&amp;";",E$1007))),OR(UPPER(TRIM(Datos!E762&amp;""))="SÍ",UPPER(TRIM(Datos!E762&amp;""))="SI",UPPER(TRIM(Datos!E762&amp;""))="NO"),IF(ISNUMBER(Datos!E762),AND(OR(E$1005="",Datos!E762&gt;=E$1005),OR(E$1006="",Datos!E762&lt;=E$1006)),FALSE),TRUE))))</f>
        <v>0.0</v>
      </c>
      <c r="F762">
        <f>IF(Datos!F762="",0,IF(AND(F$1008&lt;&gt;"",Datos!F762=F$1008),0,IF(F$1004=0,0,1-CHOOSE(F$1004,IF(ISNUMBER(Datos!F762),AND(OR(F$1005="",Datos!F762&gt;=F$1005),OR(F$1006="",Datos!F762&lt;=F$1006)),FALSE),IF(ISNUMBER(Datos!F762),AND(Datos!F762=INT(Datos!F762),AND(OR(F$1005="",Datos!F762&gt;=F$1005),OR(F$1006="",Datos!F762&lt;=F$1006))),FALSE),OR(ISNUMBER(FIND(";"&amp;UPPER(TRIM(Datos!F762&amp;""))&amp;"=",F$1007)),ISNUMBER(FIND(";"&amp;UPPER(TRIM(Datos!F762&amp;""))&amp;";",F$1007))),OR(UPPER(TRIM(Datos!F762&amp;""))="SÍ",UPPER(TRIM(Datos!F762&amp;""))="SI",UPPER(TRIM(Datos!F762&amp;""))="NO"),IF(ISNUMBER(Datos!F762),AND(OR(F$1005="",Datos!F762&gt;=F$1005),OR(F$1006="",Datos!F762&lt;=F$1006)),FALSE),TRUE))))</f>
        <v>0.0</v>
      </c>
      <c r="G762">
        <f>IF(Datos!G762="",0,IF(AND(G$1008&lt;&gt;"",Datos!G762=G$1008),0,IF(G$1004=0,0,1-CHOOSE(G$1004,IF(ISNUMBER(Datos!G762),AND(OR(G$1005="",Datos!G762&gt;=G$1005),OR(G$1006="",Datos!G762&lt;=G$1006)),FALSE),IF(ISNUMBER(Datos!G762),AND(Datos!G762=INT(Datos!G762),AND(OR(G$1005="",Datos!G762&gt;=G$1005),OR(G$1006="",Datos!G762&lt;=G$1006))),FALSE),OR(ISNUMBER(FIND(";"&amp;UPPER(TRIM(Datos!G762&amp;""))&amp;"=",G$1007)),ISNUMBER(FIND(";"&amp;UPPER(TRIM(Datos!G762&amp;""))&amp;";",G$1007))),OR(UPPER(TRIM(Datos!G762&amp;""))="SÍ",UPPER(TRIM(Datos!G762&amp;""))="SI",UPPER(TRIM(Datos!G762&amp;""))="NO"),IF(ISNUMBER(Datos!G762),AND(OR(G$1005="",Datos!G762&gt;=G$1005),OR(G$1006="",Datos!G762&lt;=G$1006)),FALSE),TRUE))))</f>
        <v>0.0</v>
      </c>
      <c r="H762">
        <f>IF(Datos!H762="",0,IF(AND(H$1008&lt;&gt;"",Datos!H762=H$1008),0,IF(H$1004=0,0,1-CHOOSE(H$1004,IF(ISNUMBER(Datos!H762),AND(OR(H$1005="",Datos!H762&gt;=H$1005),OR(H$1006="",Datos!H762&lt;=H$1006)),FALSE),IF(ISNUMBER(Datos!H762),AND(Datos!H762=INT(Datos!H762),AND(OR(H$1005="",Datos!H762&gt;=H$1005),OR(H$1006="",Datos!H762&lt;=H$1006))),FALSE),OR(ISNUMBER(FIND(";"&amp;UPPER(TRIM(Datos!H762&amp;""))&amp;"=",H$1007)),ISNUMBER(FIND(";"&amp;UPPER(TRIM(Datos!H762&amp;""))&amp;";",H$1007))),OR(UPPER(TRIM(Datos!H762&amp;""))="SÍ",UPPER(TRIM(Datos!H762&amp;""))="SI",UPPER(TRIM(Datos!H762&amp;""))="NO"),IF(ISNUMBER(Datos!H762),AND(OR(H$1005="",Datos!H762&gt;=H$1005),OR(H$1006="",Datos!H762&lt;=H$1006)),FALSE),TRUE))))</f>
        <v>0.0</v>
      </c>
      <c r="I762">
        <f>IF(Datos!I762="",0,IF(AND(I$1008&lt;&gt;"",Datos!I762=I$1008),0,IF(I$1004=0,0,1-CHOOSE(I$1004,IF(ISNUMBER(Datos!I762),AND(OR(I$1005="",Datos!I762&gt;=I$1005),OR(I$1006="",Datos!I762&lt;=I$1006)),FALSE),IF(ISNUMBER(Datos!I762),AND(Datos!I762=INT(Datos!I762),AND(OR(I$1005="",Datos!I762&gt;=I$1005),OR(I$1006="",Datos!I762&lt;=I$1006))),FALSE),OR(ISNUMBER(FIND(";"&amp;UPPER(TRIM(Datos!I762&amp;""))&amp;"=",I$1007)),ISNUMBER(FIND(";"&amp;UPPER(TRIM(Datos!I762&amp;""))&amp;";",I$1007))),OR(UPPER(TRIM(Datos!I762&amp;""))="SÍ",UPPER(TRIM(Datos!I762&amp;""))="SI",UPPER(TRIM(Datos!I762&amp;""))="NO"),IF(ISNUMBER(Datos!I762),AND(OR(I$1005="",Datos!I762&gt;=I$1005),OR(I$1006="",Datos!I762&lt;=I$1006)),FALSE),TRUE))))</f>
        <v>0.0</v>
      </c>
      <c r="J762">
        <f>IF(Datos!J762="",0,IF(AND(J$1008&lt;&gt;"",Datos!J762=J$1008),0,IF(J$1004=0,0,1-CHOOSE(J$1004,IF(ISNUMBER(Datos!J762),AND(OR(J$1005="",Datos!J762&gt;=J$1005),OR(J$1006="",Datos!J762&lt;=J$1006)),FALSE),IF(ISNUMBER(Datos!J762),AND(Datos!J762=INT(Datos!J762),AND(OR(J$1005="",Datos!J762&gt;=J$1005),OR(J$1006="",Datos!J762&lt;=J$1006))),FALSE),OR(ISNUMBER(FIND(";"&amp;UPPER(TRIM(Datos!J762&amp;""))&amp;"=",J$1007)),ISNUMBER(FIND(";"&amp;UPPER(TRIM(Datos!J762&amp;""))&amp;";",J$1007))),OR(UPPER(TRIM(Datos!J762&amp;""))="SÍ",UPPER(TRIM(Datos!J762&amp;""))="SI",UPPER(TRIM(Datos!J762&amp;""))="NO"),IF(ISNUMBER(Datos!J762),AND(OR(J$1005="",Datos!J762&gt;=J$1005),OR(J$1006="",Datos!J762&lt;=J$1006)),FALSE),TRUE))))</f>
        <v>0.0</v>
      </c>
      <c r="K762">
        <f>IF(Datos!K762="",0,IF(AND(K$1008&lt;&gt;"",Datos!K762=K$1008),0,IF(K$1004=0,0,1-CHOOSE(K$1004,IF(ISNUMBER(Datos!K762),AND(OR(K$1005="",Datos!K762&gt;=K$1005),OR(K$1006="",Datos!K762&lt;=K$1006)),FALSE),IF(ISNUMBER(Datos!K762),AND(Datos!K762=INT(Datos!K762),AND(OR(K$1005="",Datos!K762&gt;=K$1005),OR(K$1006="",Datos!K762&lt;=K$1006))),FALSE),OR(ISNUMBER(FIND(";"&amp;UPPER(TRIM(Datos!K762&amp;""))&amp;"=",K$1007)),ISNUMBER(FIND(";"&amp;UPPER(TRIM(Datos!K762&amp;""))&amp;";",K$1007))),OR(UPPER(TRIM(Datos!K762&amp;""))="SÍ",UPPER(TRIM(Datos!K762&amp;""))="SI",UPPER(TRIM(Datos!K762&amp;""))="NO"),IF(ISNUMBER(Datos!K762),AND(OR(K$1005="",Datos!K762&gt;=K$1005),OR(K$1006="",Datos!K762&lt;=K$1006)),FALSE),TRUE))))</f>
        <v>0.0</v>
      </c>
      <c r="L762">
        <f>IF(Datos!L762="",0,IF(AND(L$1008&lt;&gt;"",Datos!L762=L$1008),0,IF(L$1004=0,0,1-CHOOSE(L$1004,IF(ISNUMBER(Datos!L762),AND(OR(L$1005="",Datos!L762&gt;=L$1005),OR(L$1006="",Datos!L762&lt;=L$1006)),FALSE),IF(ISNUMBER(Datos!L762),AND(Datos!L762=INT(Datos!L762),AND(OR(L$1005="",Datos!L762&gt;=L$1005),OR(L$1006="",Datos!L762&lt;=L$1006))),FALSE),OR(ISNUMBER(FIND(";"&amp;UPPER(TRIM(Datos!L762&amp;""))&amp;"=",L$1007)),ISNUMBER(FIND(";"&amp;UPPER(TRIM(Datos!L762&amp;""))&amp;";",L$1007))),OR(UPPER(TRIM(Datos!L762&amp;""))="SÍ",UPPER(TRIM(Datos!L762&amp;""))="SI",UPPER(TRIM(Datos!L762&amp;""))="NO"),IF(ISNUMBER(Datos!L762),AND(OR(L$1005="",Datos!L762&gt;=L$1005),OR(L$1006="",Datos!L762&lt;=L$1006)),FALSE),TRUE))))</f>
        <v>0.0</v>
      </c>
      <c r="M762">
        <f>IF(Datos!M762="",0,IF(AND(M$1008&lt;&gt;"",Datos!M762=M$1008),0,IF(M$1004=0,0,1-CHOOSE(M$1004,IF(ISNUMBER(Datos!M762),AND(OR(M$1005="",Datos!M762&gt;=M$1005),OR(M$1006="",Datos!M762&lt;=M$1006)),FALSE),IF(ISNUMBER(Datos!M762),AND(Datos!M762=INT(Datos!M762),AND(OR(M$1005="",Datos!M762&gt;=M$1005),OR(M$1006="",Datos!M762&lt;=M$1006))),FALSE),OR(ISNUMBER(FIND(";"&amp;UPPER(TRIM(Datos!M762&amp;""))&amp;"=",M$1007)),ISNUMBER(FIND(";"&amp;UPPER(TRIM(Datos!M762&amp;""))&amp;";",M$1007))),OR(UPPER(TRIM(Datos!M762&amp;""))="SÍ",UPPER(TRIM(Datos!M762&amp;""))="SI",UPPER(TRIM(Datos!M762&amp;""))="NO"),IF(ISNUMBER(Datos!M762),AND(OR(M$1005="",Datos!M762&gt;=M$1005),OR(M$1006="",Datos!M762&lt;=M$1006)),FALSE),TRUE))))</f>
        <v>0.0</v>
      </c>
      <c r="N762">
        <f>IF(Datos!N762="",0,IF(AND(N$1008&lt;&gt;"",Datos!N762=N$1008),0,IF(N$1004=0,0,1-CHOOSE(N$1004,IF(ISNUMBER(Datos!N762),AND(OR(N$1005="",Datos!N762&gt;=N$1005),OR(N$1006="",Datos!N762&lt;=N$1006)),FALSE),IF(ISNUMBER(Datos!N762),AND(Datos!N762=INT(Datos!N762),AND(OR(N$1005="",Datos!N762&gt;=N$1005),OR(N$1006="",Datos!N762&lt;=N$1006))),FALSE),OR(ISNUMBER(FIND(";"&amp;UPPER(TRIM(Datos!N762&amp;""))&amp;"=",N$1007)),ISNUMBER(FIND(";"&amp;UPPER(TRIM(Datos!N762&amp;""))&amp;";",N$1007))),OR(UPPER(TRIM(Datos!N762&amp;""))="SÍ",UPPER(TRIM(Datos!N762&amp;""))="SI",UPPER(TRIM(Datos!N762&amp;""))="NO"),IF(ISNUMBER(Datos!N762),AND(OR(N$1005="",Datos!N762&gt;=N$1005),OR(N$1006="",Datos!N762&lt;=N$1006)),FALSE),TRUE))))</f>
        <v>0.0</v>
      </c>
      <c r="O762">
        <f>IF(Datos!O762="",0,IF(AND(O$1008&lt;&gt;"",Datos!O762=O$1008),0,IF(O$1004=0,0,1-CHOOSE(O$1004,IF(ISNUMBER(Datos!O762),AND(OR(O$1005="",Datos!O762&gt;=O$1005),OR(O$1006="",Datos!O762&lt;=O$1006)),FALSE),IF(ISNUMBER(Datos!O762),AND(Datos!O762=INT(Datos!O762),AND(OR(O$1005="",Datos!O762&gt;=O$1005),OR(O$1006="",Datos!O762&lt;=O$1006))),FALSE),OR(ISNUMBER(FIND(";"&amp;UPPER(TRIM(Datos!O762&amp;""))&amp;"=",O$1007)),ISNUMBER(FIND(";"&amp;UPPER(TRIM(Datos!O762&amp;""))&amp;";",O$1007))),OR(UPPER(TRIM(Datos!O762&amp;""))="SÍ",UPPER(TRIM(Datos!O762&amp;""))="SI",UPPER(TRIM(Datos!O762&amp;""))="NO"),IF(ISNUMBER(Datos!O762),AND(OR(O$1005="",Datos!O762&gt;=O$1005),OR(O$1006="",Datos!O762&lt;=O$1006)),FALSE),TRUE))))</f>
        <v>0.0</v>
      </c>
      <c r="P762">
        <f>IF(Datos!P762="",0,IF(AND(P$1008&lt;&gt;"",Datos!P762=P$1008),0,IF(P$1004=0,0,1-CHOOSE(P$1004,IF(ISNUMBER(Datos!P762),AND(OR(P$1005="",Datos!P762&gt;=P$1005),OR(P$1006="",Datos!P762&lt;=P$1006)),FALSE),IF(ISNUMBER(Datos!P762),AND(Datos!P762=INT(Datos!P762),AND(OR(P$1005="",Datos!P762&gt;=P$1005),OR(P$1006="",Datos!P762&lt;=P$1006))),FALSE),OR(ISNUMBER(FIND(";"&amp;UPPER(TRIM(Datos!P762&amp;""))&amp;"=",P$1007)),ISNUMBER(FIND(";"&amp;UPPER(TRIM(Datos!P762&amp;""))&amp;";",P$1007))),OR(UPPER(TRIM(Datos!P762&amp;""))="SÍ",UPPER(TRIM(Datos!P762&amp;""))="SI",UPPER(TRIM(Datos!P762&amp;""))="NO"),IF(ISNUMBER(Datos!P762),AND(OR(P$1005="",Datos!P762&gt;=P$1005),OR(P$1006="",Datos!P762&lt;=P$1006)),FALSE),TRUE))))</f>
        <v>0.0</v>
      </c>
      <c r="Q762">
        <f>IF(Datos!Q762="",0,IF(AND(Q$1008&lt;&gt;"",Datos!Q762=Q$1008),0,IF(Q$1004=0,0,1-CHOOSE(Q$1004,IF(ISNUMBER(Datos!Q762),AND(OR(Q$1005="",Datos!Q762&gt;=Q$1005),OR(Q$1006="",Datos!Q762&lt;=Q$1006)),FALSE),IF(ISNUMBER(Datos!Q762),AND(Datos!Q762=INT(Datos!Q762),AND(OR(Q$1005="",Datos!Q762&gt;=Q$1005),OR(Q$1006="",Datos!Q762&lt;=Q$1006))),FALSE),OR(ISNUMBER(FIND(";"&amp;UPPER(TRIM(Datos!Q762&amp;""))&amp;"=",Q$1007)),ISNUMBER(FIND(";"&amp;UPPER(TRIM(Datos!Q762&amp;""))&amp;";",Q$1007))),OR(UPPER(TRIM(Datos!Q762&amp;""))="SÍ",UPPER(TRIM(Datos!Q762&amp;""))="SI",UPPER(TRIM(Datos!Q762&amp;""))="NO"),IF(ISNUMBER(Datos!Q762),AND(OR(Q$1005="",Datos!Q762&gt;=Q$1005),OR(Q$1006="",Datos!Q762&lt;=Q$1006)),FALSE),TRUE))))</f>
        <v>0.0</v>
      </c>
      <c r="R762">
        <f>IF(Datos!R762="",0,IF(AND(R$1008&lt;&gt;"",Datos!R762=R$1008),0,IF(R$1004=0,0,1-CHOOSE(R$1004,IF(ISNUMBER(Datos!R762),AND(OR(R$1005="",Datos!R762&gt;=R$1005),OR(R$1006="",Datos!R762&lt;=R$1006)),FALSE),IF(ISNUMBER(Datos!R762),AND(Datos!R762=INT(Datos!R762),AND(OR(R$1005="",Datos!R762&gt;=R$1005),OR(R$1006="",Datos!R762&lt;=R$1006))),FALSE),OR(ISNUMBER(FIND(";"&amp;UPPER(TRIM(Datos!R762&amp;""))&amp;"=",R$1007)),ISNUMBER(FIND(";"&amp;UPPER(TRIM(Datos!R762&amp;""))&amp;";",R$1007))),OR(UPPER(TRIM(Datos!R762&amp;""))="SÍ",UPPER(TRIM(Datos!R762&amp;""))="SI",UPPER(TRIM(Datos!R762&amp;""))="NO"),IF(ISNUMBER(Datos!R762),AND(OR(R$1005="",Datos!R762&gt;=R$1005),OR(R$1006="",Datos!R762&lt;=R$1006)),FALSE),TRUE))))</f>
        <v>0.0</v>
      </c>
      <c r="S762">
        <f>IF(Datos!S762="",0,IF(AND(S$1008&lt;&gt;"",Datos!S762=S$1008),0,IF(S$1004=0,0,1-CHOOSE(S$1004,IF(ISNUMBER(Datos!S762),AND(OR(S$1005="",Datos!S762&gt;=S$1005),OR(S$1006="",Datos!S762&lt;=S$1006)),FALSE),IF(ISNUMBER(Datos!S762),AND(Datos!S762=INT(Datos!S762),AND(OR(S$1005="",Datos!S762&gt;=S$1005),OR(S$1006="",Datos!S762&lt;=S$1006))),FALSE),OR(ISNUMBER(FIND(";"&amp;UPPER(TRIM(Datos!S762&amp;""))&amp;"=",S$1007)),ISNUMBER(FIND(";"&amp;UPPER(TRIM(Datos!S762&amp;""))&amp;";",S$1007))),OR(UPPER(TRIM(Datos!S762&amp;""))="SÍ",UPPER(TRIM(Datos!S762&amp;""))="SI",UPPER(TRIM(Datos!S762&amp;""))="NO"),IF(ISNUMBER(Datos!S762),AND(OR(S$1005="",Datos!S762&gt;=S$1005),OR(S$1006="",Datos!S762&lt;=S$1006)),FALSE),TRUE))))</f>
        <v>0.0</v>
      </c>
      <c r="T762">
        <f>IF(Datos!T762="",0,IF(AND(T$1008&lt;&gt;"",Datos!T762=T$1008),0,IF(T$1004=0,0,1-CHOOSE(T$1004,IF(ISNUMBER(Datos!T762),AND(OR(T$1005="",Datos!T762&gt;=T$1005),OR(T$1006="",Datos!T762&lt;=T$1006)),FALSE),IF(ISNUMBER(Datos!T762),AND(Datos!T762=INT(Datos!T762),AND(OR(T$1005="",Datos!T762&gt;=T$1005),OR(T$1006="",Datos!T762&lt;=T$1006))),FALSE),OR(ISNUMBER(FIND(";"&amp;UPPER(TRIM(Datos!T762&amp;""))&amp;"=",T$1007)),ISNUMBER(FIND(";"&amp;UPPER(TRIM(Datos!T762&amp;""))&amp;";",T$1007))),OR(UPPER(TRIM(Datos!T762&amp;""))="SÍ",UPPER(TRIM(Datos!T762&amp;""))="SI",UPPER(TRIM(Datos!T762&amp;""))="NO"),IF(ISNUMBER(Datos!T762),AND(OR(T$1005="",Datos!T762&gt;=T$1005),OR(T$1006="",Datos!T762&lt;=T$1006)),FALSE),TRUE))))</f>
        <v>0.0</v>
      </c>
      <c r="U762">
        <f>IF(Datos!U762="",0,IF(AND(U$1008&lt;&gt;"",Datos!U762=U$1008),0,IF(U$1004=0,0,1-CHOOSE(U$1004,IF(ISNUMBER(Datos!U762),AND(OR(U$1005="",Datos!U762&gt;=U$1005),OR(U$1006="",Datos!U762&lt;=U$1006)),FALSE),IF(ISNUMBER(Datos!U762),AND(Datos!U762=INT(Datos!U762),AND(OR(U$1005="",Datos!U762&gt;=U$1005),OR(U$1006="",Datos!U762&lt;=U$1006))),FALSE),OR(ISNUMBER(FIND(";"&amp;UPPER(TRIM(Datos!U762&amp;""))&amp;"=",U$1007)),ISNUMBER(FIND(";"&amp;UPPER(TRIM(Datos!U762&amp;""))&amp;";",U$1007))),OR(UPPER(TRIM(Datos!U762&amp;""))="SÍ",UPPER(TRIM(Datos!U762&amp;""))="SI",UPPER(TRIM(Datos!U762&amp;""))="NO"),IF(ISNUMBER(Datos!U762),AND(OR(U$1005="",Datos!U762&gt;=U$1005),OR(U$1006="",Datos!U762&lt;=U$1006)),FALSE),TRUE))))</f>
        <v>0.0</v>
      </c>
      <c r="V762">
        <f>IF(Datos!V762="",0,IF(AND(V$1008&lt;&gt;"",Datos!V762=V$1008),0,IF(V$1004=0,0,1-CHOOSE(V$1004,IF(ISNUMBER(Datos!V762),AND(OR(V$1005="",Datos!V762&gt;=V$1005),OR(V$1006="",Datos!V762&lt;=V$1006)),FALSE),IF(ISNUMBER(Datos!V762),AND(Datos!V762=INT(Datos!V762),AND(OR(V$1005="",Datos!V762&gt;=V$1005),OR(V$1006="",Datos!V762&lt;=V$1006))),FALSE),OR(ISNUMBER(FIND(";"&amp;UPPER(TRIM(Datos!V762&amp;""))&amp;"=",V$1007)),ISNUMBER(FIND(";"&amp;UPPER(TRIM(Datos!V762&amp;""))&amp;";",V$1007))),OR(UPPER(TRIM(Datos!V762&amp;""))="SÍ",UPPER(TRIM(Datos!V762&amp;""))="SI",UPPER(TRIM(Datos!V762&amp;""))="NO"),IF(ISNUMBER(Datos!V762),AND(OR(V$1005="",Datos!V762&gt;=V$1005),OR(V$1006="",Datos!V762&lt;=V$1006)),FALSE),TRUE))))</f>
        <v>0.0</v>
      </c>
      <c r="W762">
        <f>IF(Datos!W762="",0,IF(AND(W$1008&lt;&gt;"",Datos!W762=W$1008),0,IF(W$1004=0,0,1-CHOOSE(W$1004,IF(ISNUMBER(Datos!W762),AND(OR(W$1005="",Datos!W762&gt;=W$1005),OR(W$1006="",Datos!W762&lt;=W$1006)),FALSE),IF(ISNUMBER(Datos!W762),AND(Datos!W762=INT(Datos!W762),AND(OR(W$1005="",Datos!W762&gt;=W$1005),OR(W$1006="",Datos!W762&lt;=W$1006))),FALSE),OR(ISNUMBER(FIND(";"&amp;UPPER(TRIM(Datos!W762&amp;""))&amp;"=",W$1007)),ISNUMBER(FIND(";"&amp;UPPER(TRIM(Datos!W762&amp;""))&amp;";",W$1007))),OR(UPPER(TRIM(Datos!W762&amp;""))="SÍ",UPPER(TRIM(Datos!W762&amp;""))="SI",UPPER(TRIM(Datos!W762&amp;""))="NO"),IF(ISNUMBER(Datos!W762),AND(OR(W$1005="",Datos!W762&gt;=W$1005),OR(W$1006="",Datos!W762&lt;=W$1006)),FALSE),TRUE))))</f>
        <v>0.0</v>
      </c>
      <c r="X762">
        <f>IF(Datos!X762="",0,IF(AND(X$1008&lt;&gt;"",Datos!X762=X$1008),0,IF(X$1004=0,0,1-CHOOSE(X$1004,IF(ISNUMBER(Datos!X762),AND(OR(X$1005="",Datos!X762&gt;=X$1005),OR(X$1006="",Datos!X762&lt;=X$1006)),FALSE),IF(ISNUMBER(Datos!X762),AND(Datos!X762=INT(Datos!X762),AND(OR(X$1005="",Datos!X762&gt;=X$1005),OR(X$1006="",Datos!X762&lt;=X$1006))),FALSE),OR(ISNUMBER(FIND(";"&amp;UPPER(TRIM(Datos!X762&amp;""))&amp;"=",X$1007)),ISNUMBER(FIND(";"&amp;UPPER(TRIM(Datos!X762&amp;""))&amp;";",X$1007))),OR(UPPER(TRIM(Datos!X762&amp;""))="SÍ",UPPER(TRIM(Datos!X762&amp;""))="SI",UPPER(TRIM(Datos!X762&amp;""))="NO"),IF(ISNUMBER(Datos!X762),AND(OR(X$1005="",Datos!X762&gt;=X$1005),OR(X$1006="",Datos!X762&lt;=X$1006)),FALSE),TRUE))))</f>
        <v>0.0</v>
      </c>
      <c r="Y762">
        <f>IF(Datos!Y762="",0,IF(AND(Y$1008&lt;&gt;"",Datos!Y762=Y$1008),0,IF(Y$1004=0,0,1-CHOOSE(Y$1004,IF(ISNUMBER(Datos!Y762),AND(OR(Y$1005="",Datos!Y762&gt;=Y$1005),OR(Y$1006="",Datos!Y762&lt;=Y$1006)),FALSE),IF(ISNUMBER(Datos!Y762),AND(Datos!Y762=INT(Datos!Y762),AND(OR(Y$1005="",Datos!Y762&gt;=Y$1005),OR(Y$1006="",Datos!Y762&lt;=Y$1006))),FALSE),OR(ISNUMBER(FIND(";"&amp;UPPER(TRIM(Datos!Y762&amp;""))&amp;"=",Y$1007)),ISNUMBER(FIND(";"&amp;UPPER(TRIM(Datos!Y762&amp;""))&amp;";",Y$1007))),OR(UPPER(TRIM(Datos!Y762&amp;""))="SÍ",UPPER(TRIM(Datos!Y762&amp;""))="SI",UPPER(TRIM(Datos!Y762&amp;""))="NO"),IF(ISNUMBER(Datos!Y762),AND(OR(Y$1005="",Datos!Y762&gt;=Y$1005),OR(Y$1006="",Datos!Y762&lt;=Y$1006)),FALSE),TRUE))))</f>
        <v>0.0</v>
      </c>
      <c r="Z762">
        <f>IF(Datos!Z762="",0,IF(AND(Z$1008&lt;&gt;"",Datos!Z762=Z$1008),0,IF(Z$1004=0,0,1-CHOOSE(Z$1004,IF(ISNUMBER(Datos!Z762),AND(OR(Z$1005="",Datos!Z762&gt;=Z$1005),OR(Z$1006="",Datos!Z762&lt;=Z$1006)),FALSE),IF(ISNUMBER(Datos!Z762),AND(Datos!Z762=INT(Datos!Z762),AND(OR(Z$1005="",Datos!Z762&gt;=Z$1005),OR(Z$1006="",Datos!Z762&lt;=Z$1006))),FALSE),OR(ISNUMBER(FIND(";"&amp;UPPER(TRIM(Datos!Z762&amp;""))&amp;"=",Z$1007)),ISNUMBER(FIND(";"&amp;UPPER(TRIM(Datos!Z762&amp;""))&amp;";",Z$1007))),OR(UPPER(TRIM(Datos!Z762&amp;""))="SÍ",UPPER(TRIM(Datos!Z762&amp;""))="SI",UPPER(TRIM(Datos!Z762&amp;""))="NO"),IF(ISNUMBER(Datos!Z762),AND(OR(Z$1005="",Datos!Z762&gt;=Z$1005),OR(Z$1006="",Datos!Z762&lt;=Z$1006)),FALSE),TRUE))))</f>
        <v>0.0</v>
      </c>
      <c r="AA762">
        <f>IF(Datos!AA762="",0,IF(AND(AA$1008&lt;&gt;"",Datos!AA762=AA$1008),0,IF(AA$1004=0,0,1-CHOOSE(AA$1004,IF(ISNUMBER(Datos!AA762),AND(OR(AA$1005="",Datos!AA762&gt;=AA$1005),OR(AA$1006="",Datos!AA762&lt;=AA$1006)),FALSE),IF(ISNUMBER(Datos!AA762),AND(Datos!AA762=INT(Datos!AA762),AND(OR(AA$1005="",Datos!AA762&gt;=AA$1005),OR(AA$1006="",Datos!AA762&lt;=AA$1006))),FALSE),OR(ISNUMBER(FIND(";"&amp;UPPER(TRIM(Datos!AA762&amp;""))&amp;"=",AA$1007)),ISNUMBER(FIND(";"&amp;UPPER(TRIM(Datos!AA762&amp;""))&amp;";",AA$1007))),OR(UPPER(TRIM(Datos!AA762&amp;""))="SÍ",UPPER(TRIM(Datos!AA762&amp;""))="SI",UPPER(TRIM(Datos!AA762&amp;""))="NO"),IF(ISNUMBER(Datos!AA762),AND(OR(AA$1005="",Datos!AA762&gt;=AA$1005),OR(AA$1006="",Datos!AA762&lt;=AA$1006)),FALSE),TRUE))))</f>
        <v>0.0</v>
      </c>
      <c r="AB762">
        <f>IF(Datos!AB762="",0,IF(AND(AB$1008&lt;&gt;"",Datos!AB762=AB$1008),0,IF(AB$1004=0,0,1-CHOOSE(AB$1004,IF(ISNUMBER(Datos!AB762),AND(OR(AB$1005="",Datos!AB762&gt;=AB$1005),OR(AB$1006="",Datos!AB762&lt;=AB$1006)),FALSE),IF(ISNUMBER(Datos!AB762),AND(Datos!AB762=INT(Datos!AB762),AND(OR(AB$1005="",Datos!AB762&gt;=AB$1005),OR(AB$1006="",Datos!AB762&lt;=AB$1006))),FALSE),OR(ISNUMBER(FIND(";"&amp;UPPER(TRIM(Datos!AB762&amp;""))&amp;"=",AB$1007)),ISNUMBER(FIND(";"&amp;UPPER(TRIM(Datos!AB762&amp;""))&amp;";",AB$1007))),OR(UPPER(TRIM(Datos!AB762&amp;""))="SÍ",UPPER(TRIM(Datos!AB762&amp;""))="SI",UPPER(TRIM(Datos!AB762&amp;""))="NO"),IF(ISNUMBER(Datos!AB762),AND(OR(AB$1005="",Datos!AB762&gt;=AB$1005),OR(AB$1006="",Datos!AB762&lt;=AB$1006)),FALSE),TRUE))))</f>
        <v>0.0</v>
      </c>
      <c r="AC762">
        <f>IF(Datos!AC762="",0,IF(AND(AC$1008&lt;&gt;"",Datos!AC762=AC$1008),0,IF(AC$1004=0,0,1-CHOOSE(AC$1004,IF(ISNUMBER(Datos!AC762),AND(OR(AC$1005="",Datos!AC762&gt;=AC$1005),OR(AC$1006="",Datos!AC762&lt;=AC$1006)),FALSE),IF(ISNUMBER(Datos!AC762),AND(Datos!AC762=INT(Datos!AC762),AND(OR(AC$1005="",Datos!AC762&gt;=AC$1005),OR(AC$1006="",Datos!AC762&lt;=AC$1006))),FALSE),OR(ISNUMBER(FIND(";"&amp;UPPER(TRIM(Datos!AC762&amp;""))&amp;"=",AC$1007)),ISNUMBER(FIND(";"&amp;UPPER(TRIM(Datos!AC762&amp;""))&amp;";",AC$1007))),OR(UPPER(TRIM(Datos!AC762&amp;""))="SÍ",UPPER(TRIM(Datos!AC762&amp;""))="SI",UPPER(TRIM(Datos!AC762&amp;""))="NO"),IF(ISNUMBER(Datos!AC762),AND(OR(AC$1005="",Datos!AC762&gt;=AC$1005),OR(AC$1006="",Datos!AC762&lt;=AC$1006)),FALSE),TRUE))))</f>
        <v>0.0</v>
      </c>
      <c r="AD762">
        <f>IF(Datos!AD762="",0,IF(AND(AD$1008&lt;&gt;"",Datos!AD762=AD$1008),0,IF(AD$1004=0,0,1-CHOOSE(AD$1004,IF(ISNUMBER(Datos!AD762),AND(OR(AD$1005="",Datos!AD762&gt;=AD$1005),OR(AD$1006="",Datos!AD762&lt;=AD$1006)),FALSE),IF(ISNUMBER(Datos!AD762),AND(Datos!AD762=INT(Datos!AD762),AND(OR(AD$1005="",Datos!AD762&gt;=AD$1005),OR(AD$1006="",Datos!AD762&lt;=AD$1006))),FALSE),OR(ISNUMBER(FIND(";"&amp;UPPER(TRIM(Datos!AD762&amp;""))&amp;"=",AD$1007)),ISNUMBER(FIND(";"&amp;UPPER(TRIM(Datos!AD762&amp;""))&amp;";",AD$1007))),OR(UPPER(TRIM(Datos!AD762&amp;""))="SÍ",UPPER(TRIM(Datos!AD762&amp;""))="SI",UPPER(TRIM(Datos!AD762&amp;""))="NO"),IF(ISNUMBER(Datos!AD762),AND(OR(AD$1005="",Datos!AD762&gt;=AD$1005),OR(AD$1006="",Datos!AD762&lt;=AD$1006)),FALSE),TRUE))))</f>
        <v>0.0</v>
      </c>
      <c r="AE762">
        <f>IF(Datos!AE762="",0,IF(AND(AE$1008&lt;&gt;"",Datos!AE762=AE$1008),0,IF(AE$1004=0,0,1-CHOOSE(AE$1004,IF(ISNUMBER(Datos!AE762),AND(OR(AE$1005="",Datos!AE762&gt;=AE$1005),OR(AE$1006="",Datos!AE762&lt;=AE$1006)),FALSE),IF(ISNUMBER(Datos!AE762),AND(Datos!AE762=INT(Datos!AE762),AND(OR(AE$1005="",Datos!AE762&gt;=AE$1005),OR(AE$1006="",Datos!AE762&lt;=AE$1006))),FALSE),OR(ISNUMBER(FIND(";"&amp;UPPER(TRIM(Datos!AE762&amp;""))&amp;"=",AE$1007)),ISNUMBER(FIND(";"&amp;UPPER(TRIM(Datos!AE762&amp;""))&amp;";",AE$1007))),OR(UPPER(TRIM(Datos!AE762&amp;""))="SÍ",UPPER(TRIM(Datos!AE762&amp;""))="SI",UPPER(TRIM(Datos!AE762&amp;""))="NO"),IF(ISNUMBER(Datos!AE762),AND(OR(AE$1005="",Datos!AE762&gt;=AE$1005),OR(AE$1006="",Datos!AE762&lt;=AE$1006)),FALSE),TRUE))))</f>
        <v>0.0</v>
      </c>
    </row>
    <row r="763" spans="2:31">
      <c r="B763">
        <f>IF(Datos!B763="",0,IF(AND(B$1008&lt;&gt;"",Datos!B763=B$1008),0,IF(B$1004=0,0,1-CHOOSE(B$1004,IF(ISNUMBER(Datos!B763),AND(OR(B$1005="",Datos!B763&gt;=B$1005),OR(B$1006="",Datos!B763&lt;=B$1006)),FALSE),IF(ISNUMBER(Datos!B763),AND(Datos!B763=INT(Datos!B763),AND(OR(B$1005="",Datos!B763&gt;=B$1005),OR(B$1006="",Datos!B763&lt;=B$1006))),FALSE),OR(ISNUMBER(FIND(";"&amp;UPPER(TRIM(Datos!B763&amp;""))&amp;"=",B$1007)),ISNUMBER(FIND(";"&amp;UPPER(TRIM(Datos!B763&amp;""))&amp;";",B$1007))),OR(UPPER(TRIM(Datos!B763&amp;""))="SÍ",UPPER(TRIM(Datos!B763&amp;""))="SI",UPPER(TRIM(Datos!B763&amp;""))="NO"),IF(ISNUMBER(Datos!B763),AND(OR(B$1005="",Datos!B763&gt;=B$1005),OR(B$1006="",Datos!B763&lt;=B$1006)),FALSE),TRUE))))</f>
        <v>0.0</v>
      </c>
      <c r="C763">
        <f>IF(Datos!C763="",0,IF(AND(C$1008&lt;&gt;"",Datos!C763=C$1008),0,IF(C$1004=0,0,1-CHOOSE(C$1004,IF(ISNUMBER(Datos!C763),AND(OR(C$1005="",Datos!C763&gt;=C$1005),OR(C$1006="",Datos!C763&lt;=C$1006)),FALSE),IF(ISNUMBER(Datos!C763),AND(Datos!C763=INT(Datos!C763),AND(OR(C$1005="",Datos!C763&gt;=C$1005),OR(C$1006="",Datos!C763&lt;=C$1006))),FALSE),OR(ISNUMBER(FIND(";"&amp;UPPER(TRIM(Datos!C763&amp;""))&amp;"=",C$1007)),ISNUMBER(FIND(";"&amp;UPPER(TRIM(Datos!C763&amp;""))&amp;";",C$1007))),OR(UPPER(TRIM(Datos!C763&amp;""))="SÍ",UPPER(TRIM(Datos!C763&amp;""))="SI",UPPER(TRIM(Datos!C763&amp;""))="NO"),IF(ISNUMBER(Datos!C763),AND(OR(C$1005="",Datos!C763&gt;=C$1005),OR(C$1006="",Datos!C763&lt;=C$1006)),FALSE),TRUE))))</f>
        <v>0.0</v>
      </c>
      <c r="D763">
        <f>IF(Datos!D763="",0,IF(AND(D$1008&lt;&gt;"",Datos!D763=D$1008),0,IF(D$1004=0,0,1-CHOOSE(D$1004,IF(ISNUMBER(Datos!D763),AND(OR(D$1005="",Datos!D763&gt;=D$1005),OR(D$1006="",Datos!D763&lt;=D$1006)),FALSE),IF(ISNUMBER(Datos!D763),AND(Datos!D763=INT(Datos!D763),AND(OR(D$1005="",Datos!D763&gt;=D$1005),OR(D$1006="",Datos!D763&lt;=D$1006))),FALSE),OR(ISNUMBER(FIND(";"&amp;UPPER(TRIM(Datos!D763&amp;""))&amp;"=",D$1007)),ISNUMBER(FIND(";"&amp;UPPER(TRIM(Datos!D763&amp;""))&amp;";",D$1007))),OR(UPPER(TRIM(Datos!D763&amp;""))="SÍ",UPPER(TRIM(Datos!D763&amp;""))="SI",UPPER(TRIM(Datos!D763&amp;""))="NO"),IF(ISNUMBER(Datos!D763),AND(OR(D$1005="",Datos!D763&gt;=D$1005),OR(D$1006="",Datos!D763&lt;=D$1006)),FALSE),TRUE))))</f>
        <v>0.0</v>
      </c>
      <c r="E763">
        <f>IF(Datos!E763="",0,IF(AND(E$1008&lt;&gt;"",Datos!E763=E$1008),0,IF(E$1004=0,0,1-CHOOSE(E$1004,IF(ISNUMBER(Datos!E763),AND(OR(E$1005="",Datos!E763&gt;=E$1005),OR(E$1006="",Datos!E763&lt;=E$1006)),FALSE),IF(ISNUMBER(Datos!E763),AND(Datos!E763=INT(Datos!E763),AND(OR(E$1005="",Datos!E763&gt;=E$1005),OR(E$1006="",Datos!E763&lt;=E$1006))),FALSE),OR(ISNUMBER(FIND(";"&amp;UPPER(TRIM(Datos!E763&amp;""))&amp;"=",E$1007)),ISNUMBER(FIND(";"&amp;UPPER(TRIM(Datos!E763&amp;""))&amp;";",E$1007))),OR(UPPER(TRIM(Datos!E763&amp;""))="SÍ",UPPER(TRIM(Datos!E763&amp;""))="SI",UPPER(TRIM(Datos!E763&amp;""))="NO"),IF(ISNUMBER(Datos!E763),AND(OR(E$1005="",Datos!E763&gt;=E$1005),OR(E$1006="",Datos!E763&lt;=E$1006)),FALSE),TRUE))))</f>
        <v>0.0</v>
      </c>
      <c r="F763">
        <f>IF(Datos!F763="",0,IF(AND(F$1008&lt;&gt;"",Datos!F763=F$1008),0,IF(F$1004=0,0,1-CHOOSE(F$1004,IF(ISNUMBER(Datos!F763),AND(OR(F$1005="",Datos!F763&gt;=F$1005),OR(F$1006="",Datos!F763&lt;=F$1006)),FALSE),IF(ISNUMBER(Datos!F763),AND(Datos!F763=INT(Datos!F763),AND(OR(F$1005="",Datos!F763&gt;=F$1005),OR(F$1006="",Datos!F763&lt;=F$1006))),FALSE),OR(ISNUMBER(FIND(";"&amp;UPPER(TRIM(Datos!F763&amp;""))&amp;"=",F$1007)),ISNUMBER(FIND(";"&amp;UPPER(TRIM(Datos!F763&amp;""))&amp;";",F$1007))),OR(UPPER(TRIM(Datos!F763&amp;""))="SÍ",UPPER(TRIM(Datos!F763&amp;""))="SI",UPPER(TRIM(Datos!F763&amp;""))="NO"),IF(ISNUMBER(Datos!F763),AND(OR(F$1005="",Datos!F763&gt;=F$1005),OR(F$1006="",Datos!F763&lt;=F$1006)),FALSE),TRUE))))</f>
        <v>0.0</v>
      </c>
      <c r="G763">
        <f>IF(Datos!G763="",0,IF(AND(G$1008&lt;&gt;"",Datos!G763=G$1008),0,IF(G$1004=0,0,1-CHOOSE(G$1004,IF(ISNUMBER(Datos!G763),AND(OR(G$1005="",Datos!G763&gt;=G$1005),OR(G$1006="",Datos!G763&lt;=G$1006)),FALSE),IF(ISNUMBER(Datos!G763),AND(Datos!G763=INT(Datos!G763),AND(OR(G$1005="",Datos!G763&gt;=G$1005),OR(G$1006="",Datos!G763&lt;=G$1006))),FALSE),OR(ISNUMBER(FIND(";"&amp;UPPER(TRIM(Datos!G763&amp;""))&amp;"=",G$1007)),ISNUMBER(FIND(";"&amp;UPPER(TRIM(Datos!G763&amp;""))&amp;";",G$1007))),OR(UPPER(TRIM(Datos!G763&amp;""))="SÍ",UPPER(TRIM(Datos!G763&amp;""))="SI",UPPER(TRIM(Datos!G763&amp;""))="NO"),IF(ISNUMBER(Datos!G763),AND(OR(G$1005="",Datos!G763&gt;=G$1005),OR(G$1006="",Datos!G763&lt;=G$1006)),FALSE),TRUE))))</f>
        <v>0.0</v>
      </c>
      <c r="H763">
        <f>IF(Datos!H763="",0,IF(AND(H$1008&lt;&gt;"",Datos!H763=H$1008),0,IF(H$1004=0,0,1-CHOOSE(H$1004,IF(ISNUMBER(Datos!H763),AND(OR(H$1005="",Datos!H763&gt;=H$1005),OR(H$1006="",Datos!H763&lt;=H$1006)),FALSE),IF(ISNUMBER(Datos!H763),AND(Datos!H763=INT(Datos!H763),AND(OR(H$1005="",Datos!H763&gt;=H$1005),OR(H$1006="",Datos!H763&lt;=H$1006))),FALSE),OR(ISNUMBER(FIND(";"&amp;UPPER(TRIM(Datos!H763&amp;""))&amp;"=",H$1007)),ISNUMBER(FIND(";"&amp;UPPER(TRIM(Datos!H763&amp;""))&amp;";",H$1007))),OR(UPPER(TRIM(Datos!H763&amp;""))="SÍ",UPPER(TRIM(Datos!H763&amp;""))="SI",UPPER(TRIM(Datos!H763&amp;""))="NO"),IF(ISNUMBER(Datos!H763),AND(OR(H$1005="",Datos!H763&gt;=H$1005),OR(H$1006="",Datos!H763&lt;=H$1006)),FALSE),TRUE))))</f>
        <v>0.0</v>
      </c>
      <c r="I763">
        <f>IF(Datos!I763="",0,IF(AND(I$1008&lt;&gt;"",Datos!I763=I$1008),0,IF(I$1004=0,0,1-CHOOSE(I$1004,IF(ISNUMBER(Datos!I763),AND(OR(I$1005="",Datos!I763&gt;=I$1005),OR(I$1006="",Datos!I763&lt;=I$1006)),FALSE),IF(ISNUMBER(Datos!I763),AND(Datos!I763=INT(Datos!I763),AND(OR(I$1005="",Datos!I763&gt;=I$1005),OR(I$1006="",Datos!I763&lt;=I$1006))),FALSE),OR(ISNUMBER(FIND(";"&amp;UPPER(TRIM(Datos!I763&amp;""))&amp;"=",I$1007)),ISNUMBER(FIND(";"&amp;UPPER(TRIM(Datos!I763&amp;""))&amp;";",I$1007))),OR(UPPER(TRIM(Datos!I763&amp;""))="SÍ",UPPER(TRIM(Datos!I763&amp;""))="SI",UPPER(TRIM(Datos!I763&amp;""))="NO"),IF(ISNUMBER(Datos!I763),AND(OR(I$1005="",Datos!I763&gt;=I$1005),OR(I$1006="",Datos!I763&lt;=I$1006)),FALSE),TRUE))))</f>
        <v>0.0</v>
      </c>
      <c r="J763">
        <f>IF(Datos!J763="",0,IF(AND(J$1008&lt;&gt;"",Datos!J763=J$1008),0,IF(J$1004=0,0,1-CHOOSE(J$1004,IF(ISNUMBER(Datos!J763),AND(OR(J$1005="",Datos!J763&gt;=J$1005),OR(J$1006="",Datos!J763&lt;=J$1006)),FALSE),IF(ISNUMBER(Datos!J763),AND(Datos!J763=INT(Datos!J763),AND(OR(J$1005="",Datos!J763&gt;=J$1005),OR(J$1006="",Datos!J763&lt;=J$1006))),FALSE),OR(ISNUMBER(FIND(";"&amp;UPPER(TRIM(Datos!J763&amp;""))&amp;"=",J$1007)),ISNUMBER(FIND(";"&amp;UPPER(TRIM(Datos!J763&amp;""))&amp;";",J$1007))),OR(UPPER(TRIM(Datos!J763&amp;""))="SÍ",UPPER(TRIM(Datos!J763&amp;""))="SI",UPPER(TRIM(Datos!J763&amp;""))="NO"),IF(ISNUMBER(Datos!J763),AND(OR(J$1005="",Datos!J763&gt;=J$1005),OR(J$1006="",Datos!J763&lt;=J$1006)),FALSE),TRUE))))</f>
        <v>0.0</v>
      </c>
      <c r="K763">
        <f>IF(Datos!K763="",0,IF(AND(K$1008&lt;&gt;"",Datos!K763=K$1008),0,IF(K$1004=0,0,1-CHOOSE(K$1004,IF(ISNUMBER(Datos!K763),AND(OR(K$1005="",Datos!K763&gt;=K$1005),OR(K$1006="",Datos!K763&lt;=K$1006)),FALSE),IF(ISNUMBER(Datos!K763),AND(Datos!K763=INT(Datos!K763),AND(OR(K$1005="",Datos!K763&gt;=K$1005),OR(K$1006="",Datos!K763&lt;=K$1006))),FALSE),OR(ISNUMBER(FIND(";"&amp;UPPER(TRIM(Datos!K763&amp;""))&amp;"=",K$1007)),ISNUMBER(FIND(";"&amp;UPPER(TRIM(Datos!K763&amp;""))&amp;";",K$1007))),OR(UPPER(TRIM(Datos!K763&amp;""))="SÍ",UPPER(TRIM(Datos!K763&amp;""))="SI",UPPER(TRIM(Datos!K763&amp;""))="NO"),IF(ISNUMBER(Datos!K763),AND(OR(K$1005="",Datos!K763&gt;=K$1005),OR(K$1006="",Datos!K763&lt;=K$1006)),FALSE),TRUE))))</f>
        <v>0.0</v>
      </c>
      <c r="L763">
        <f>IF(Datos!L763="",0,IF(AND(L$1008&lt;&gt;"",Datos!L763=L$1008),0,IF(L$1004=0,0,1-CHOOSE(L$1004,IF(ISNUMBER(Datos!L763),AND(OR(L$1005="",Datos!L763&gt;=L$1005),OR(L$1006="",Datos!L763&lt;=L$1006)),FALSE),IF(ISNUMBER(Datos!L763),AND(Datos!L763=INT(Datos!L763),AND(OR(L$1005="",Datos!L763&gt;=L$1005),OR(L$1006="",Datos!L763&lt;=L$1006))),FALSE),OR(ISNUMBER(FIND(";"&amp;UPPER(TRIM(Datos!L763&amp;""))&amp;"=",L$1007)),ISNUMBER(FIND(";"&amp;UPPER(TRIM(Datos!L763&amp;""))&amp;";",L$1007))),OR(UPPER(TRIM(Datos!L763&amp;""))="SÍ",UPPER(TRIM(Datos!L763&amp;""))="SI",UPPER(TRIM(Datos!L763&amp;""))="NO"),IF(ISNUMBER(Datos!L763),AND(OR(L$1005="",Datos!L763&gt;=L$1005),OR(L$1006="",Datos!L763&lt;=L$1006)),FALSE),TRUE))))</f>
        <v>0.0</v>
      </c>
      <c r="M763">
        <f>IF(Datos!M763="",0,IF(AND(M$1008&lt;&gt;"",Datos!M763=M$1008),0,IF(M$1004=0,0,1-CHOOSE(M$1004,IF(ISNUMBER(Datos!M763),AND(OR(M$1005="",Datos!M763&gt;=M$1005),OR(M$1006="",Datos!M763&lt;=M$1006)),FALSE),IF(ISNUMBER(Datos!M763),AND(Datos!M763=INT(Datos!M763),AND(OR(M$1005="",Datos!M763&gt;=M$1005),OR(M$1006="",Datos!M763&lt;=M$1006))),FALSE),OR(ISNUMBER(FIND(";"&amp;UPPER(TRIM(Datos!M763&amp;""))&amp;"=",M$1007)),ISNUMBER(FIND(";"&amp;UPPER(TRIM(Datos!M763&amp;""))&amp;";",M$1007))),OR(UPPER(TRIM(Datos!M763&amp;""))="SÍ",UPPER(TRIM(Datos!M763&amp;""))="SI",UPPER(TRIM(Datos!M763&amp;""))="NO"),IF(ISNUMBER(Datos!M763),AND(OR(M$1005="",Datos!M763&gt;=M$1005),OR(M$1006="",Datos!M763&lt;=M$1006)),FALSE),TRUE))))</f>
        <v>0.0</v>
      </c>
      <c r="N763">
        <f>IF(Datos!N763="",0,IF(AND(N$1008&lt;&gt;"",Datos!N763=N$1008),0,IF(N$1004=0,0,1-CHOOSE(N$1004,IF(ISNUMBER(Datos!N763),AND(OR(N$1005="",Datos!N763&gt;=N$1005),OR(N$1006="",Datos!N763&lt;=N$1006)),FALSE),IF(ISNUMBER(Datos!N763),AND(Datos!N763=INT(Datos!N763),AND(OR(N$1005="",Datos!N763&gt;=N$1005),OR(N$1006="",Datos!N763&lt;=N$1006))),FALSE),OR(ISNUMBER(FIND(";"&amp;UPPER(TRIM(Datos!N763&amp;""))&amp;"=",N$1007)),ISNUMBER(FIND(";"&amp;UPPER(TRIM(Datos!N763&amp;""))&amp;";",N$1007))),OR(UPPER(TRIM(Datos!N763&amp;""))="SÍ",UPPER(TRIM(Datos!N763&amp;""))="SI",UPPER(TRIM(Datos!N763&amp;""))="NO"),IF(ISNUMBER(Datos!N763),AND(OR(N$1005="",Datos!N763&gt;=N$1005),OR(N$1006="",Datos!N763&lt;=N$1006)),FALSE),TRUE))))</f>
        <v>0.0</v>
      </c>
      <c r="O763">
        <f>IF(Datos!O763="",0,IF(AND(O$1008&lt;&gt;"",Datos!O763=O$1008),0,IF(O$1004=0,0,1-CHOOSE(O$1004,IF(ISNUMBER(Datos!O763),AND(OR(O$1005="",Datos!O763&gt;=O$1005),OR(O$1006="",Datos!O763&lt;=O$1006)),FALSE),IF(ISNUMBER(Datos!O763),AND(Datos!O763=INT(Datos!O763),AND(OR(O$1005="",Datos!O763&gt;=O$1005),OR(O$1006="",Datos!O763&lt;=O$1006))),FALSE),OR(ISNUMBER(FIND(";"&amp;UPPER(TRIM(Datos!O763&amp;""))&amp;"=",O$1007)),ISNUMBER(FIND(";"&amp;UPPER(TRIM(Datos!O763&amp;""))&amp;";",O$1007))),OR(UPPER(TRIM(Datos!O763&amp;""))="SÍ",UPPER(TRIM(Datos!O763&amp;""))="SI",UPPER(TRIM(Datos!O763&amp;""))="NO"),IF(ISNUMBER(Datos!O763),AND(OR(O$1005="",Datos!O763&gt;=O$1005),OR(O$1006="",Datos!O763&lt;=O$1006)),FALSE),TRUE))))</f>
        <v>0.0</v>
      </c>
      <c r="P763">
        <f>IF(Datos!P763="",0,IF(AND(P$1008&lt;&gt;"",Datos!P763=P$1008),0,IF(P$1004=0,0,1-CHOOSE(P$1004,IF(ISNUMBER(Datos!P763),AND(OR(P$1005="",Datos!P763&gt;=P$1005),OR(P$1006="",Datos!P763&lt;=P$1006)),FALSE),IF(ISNUMBER(Datos!P763),AND(Datos!P763=INT(Datos!P763),AND(OR(P$1005="",Datos!P763&gt;=P$1005),OR(P$1006="",Datos!P763&lt;=P$1006))),FALSE),OR(ISNUMBER(FIND(";"&amp;UPPER(TRIM(Datos!P763&amp;""))&amp;"=",P$1007)),ISNUMBER(FIND(";"&amp;UPPER(TRIM(Datos!P763&amp;""))&amp;";",P$1007))),OR(UPPER(TRIM(Datos!P763&amp;""))="SÍ",UPPER(TRIM(Datos!P763&amp;""))="SI",UPPER(TRIM(Datos!P763&amp;""))="NO"),IF(ISNUMBER(Datos!P763),AND(OR(P$1005="",Datos!P763&gt;=P$1005),OR(P$1006="",Datos!P763&lt;=P$1006)),FALSE),TRUE))))</f>
        <v>0.0</v>
      </c>
      <c r="Q763">
        <f>IF(Datos!Q763="",0,IF(AND(Q$1008&lt;&gt;"",Datos!Q763=Q$1008),0,IF(Q$1004=0,0,1-CHOOSE(Q$1004,IF(ISNUMBER(Datos!Q763),AND(OR(Q$1005="",Datos!Q763&gt;=Q$1005),OR(Q$1006="",Datos!Q763&lt;=Q$1006)),FALSE),IF(ISNUMBER(Datos!Q763),AND(Datos!Q763=INT(Datos!Q763),AND(OR(Q$1005="",Datos!Q763&gt;=Q$1005),OR(Q$1006="",Datos!Q763&lt;=Q$1006))),FALSE),OR(ISNUMBER(FIND(";"&amp;UPPER(TRIM(Datos!Q763&amp;""))&amp;"=",Q$1007)),ISNUMBER(FIND(";"&amp;UPPER(TRIM(Datos!Q763&amp;""))&amp;";",Q$1007))),OR(UPPER(TRIM(Datos!Q763&amp;""))="SÍ",UPPER(TRIM(Datos!Q763&amp;""))="SI",UPPER(TRIM(Datos!Q763&amp;""))="NO"),IF(ISNUMBER(Datos!Q763),AND(OR(Q$1005="",Datos!Q763&gt;=Q$1005),OR(Q$1006="",Datos!Q763&lt;=Q$1006)),FALSE),TRUE))))</f>
        <v>0.0</v>
      </c>
      <c r="R763">
        <f>IF(Datos!R763="",0,IF(AND(R$1008&lt;&gt;"",Datos!R763=R$1008),0,IF(R$1004=0,0,1-CHOOSE(R$1004,IF(ISNUMBER(Datos!R763),AND(OR(R$1005="",Datos!R763&gt;=R$1005),OR(R$1006="",Datos!R763&lt;=R$1006)),FALSE),IF(ISNUMBER(Datos!R763),AND(Datos!R763=INT(Datos!R763),AND(OR(R$1005="",Datos!R763&gt;=R$1005),OR(R$1006="",Datos!R763&lt;=R$1006))),FALSE),OR(ISNUMBER(FIND(";"&amp;UPPER(TRIM(Datos!R763&amp;""))&amp;"=",R$1007)),ISNUMBER(FIND(";"&amp;UPPER(TRIM(Datos!R763&amp;""))&amp;";",R$1007))),OR(UPPER(TRIM(Datos!R763&amp;""))="SÍ",UPPER(TRIM(Datos!R763&amp;""))="SI",UPPER(TRIM(Datos!R763&amp;""))="NO"),IF(ISNUMBER(Datos!R763),AND(OR(R$1005="",Datos!R763&gt;=R$1005),OR(R$1006="",Datos!R763&lt;=R$1006)),FALSE),TRUE))))</f>
        <v>0.0</v>
      </c>
      <c r="S763">
        <f>IF(Datos!S763="",0,IF(AND(S$1008&lt;&gt;"",Datos!S763=S$1008),0,IF(S$1004=0,0,1-CHOOSE(S$1004,IF(ISNUMBER(Datos!S763),AND(OR(S$1005="",Datos!S763&gt;=S$1005),OR(S$1006="",Datos!S763&lt;=S$1006)),FALSE),IF(ISNUMBER(Datos!S763),AND(Datos!S763=INT(Datos!S763),AND(OR(S$1005="",Datos!S763&gt;=S$1005),OR(S$1006="",Datos!S763&lt;=S$1006))),FALSE),OR(ISNUMBER(FIND(";"&amp;UPPER(TRIM(Datos!S763&amp;""))&amp;"=",S$1007)),ISNUMBER(FIND(";"&amp;UPPER(TRIM(Datos!S763&amp;""))&amp;";",S$1007))),OR(UPPER(TRIM(Datos!S763&amp;""))="SÍ",UPPER(TRIM(Datos!S763&amp;""))="SI",UPPER(TRIM(Datos!S763&amp;""))="NO"),IF(ISNUMBER(Datos!S763),AND(OR(S$1005="",Datos!S763&gt;=S$1005),OR(S$1006="",Datos!S763&lt;=S$1006)),FALSE),TRUE))))</f>
        <v>0.0</v>
      </c>
      <c r="T763">
        <f>IF(Datos!T763="",0,IF(AND(T$1008&lt;&gt;"",Datos!T763=T$1008),0,IF(T$1004=0,0,1-CHOOSE(T$1004,IF(ISNUMBER(Datos!T763),AND(OR(T$1005="",Datos!T763&gt;=T$1005),OR(T$1006="",Datos!T763&lt;=T$1006)),FALSE),IF(ISNUMBER(Datos!T763),AND(Datos!T763=INT(Datos!T763),AND(OR(T$1005="",Datos!T763&gt;=T$1005),OR(T$1006="",Datos!T763&lt;=T$1006))),FALSE),OR(ISNUMBER(FIND(";"&amp;UPPER(TRIM(Datos!T763&amp;""))&amp;"=",T$1007)),ISNUMBER(FIND(";"&amp;UPPER(TRIM(Datos!T763&amp;""))&amp;";",T$1007))),OR(UPPER(TRIM(Datos!T763&amp;""))="SÍ",UPPER(TRIM(Datos!T763&amp;""))="SI",UPPER(TRIM(Datos!T763&amp;""))="NO"),IF(ISNUMBER(Datos!T763),AND(OR(T$1005="",Datos!T763&gt;=T$1005),OR(T$1006="",Datos!T763&lt;=T$1006)),FALSE),TRUE))))</f>
        <v>0.0</v>
      </c>
      <c r="U763">
        <f>IF(Datos!U763="",0,IF(AND(U$1008&lt;&gt;"",Datos!U763=U$1008),0,IF(U$1004=0,0,1-CHOOSE(U$1004,IF(ISNUMBER(Datos!U763),AND(OR(U$1005="",Datos!U763&gt;=U$1005),OR(U$1006="",Datos!U763&lt;=U$1006)),FALSE),IF(ISNUMBER(Datos!U763),AND(Datos!U763=INT(Datos!U763),AND(OR(U$1005="",Datos!U763&gt;=U$1005),OR(U$1006="",Datos!U763&lt;=U$1006))),FALSE),OR(ISNUMBER(FIND(";"&amp;UPPER(TRIM(Datos!U763&amp;""))&amp;"=",U$1007)),ISNUMBER(FIND(";"&amp;UPPER(TRIM(Datos!U763&amp;""))&amp;";",U$1007))),OR(UPPER(TRIM(Datos!U763&amp;""))="SÍ",UPPER(TRIM(Datos!U763&amp;""))="SI",UPPER(TRIM(Datos!U763&amp;""))="NO"),IF(ISNUMBER(Datos!U763),AND(OR(U$1005="",Datos!U763&gt;=U$1005),OR(U$1006="",Datos!U763&lt;=U$1006)),FALSE),TRUE))))</f>
        <v>0.0</v>
      </c>
      <c r="V763">
        <f>IF(Datos!V763="",0,IF(AND(V$1008&lt;&gt;"",Datos!V763=V$1008),0,IF(V$1004=0,0,1-CHOOSE(V$1004,IF(ISNUMBER(Datos!V763),AND(OR(V$1005="",Datos!V763&gt;=V$1005),OR(V$1006="",Datos!V763&lt;=V$1006)),FALSE),IF(ISNUMBER(Datos!V763),AND(Datos!V763=INT(Datos!V763),AND(OR(V$1005="",Datos!V763&gt;=V$1005),OR(V$1006="",Datos!V763&lt;=V$1006))),FALSE),OR(ISNUMBER(FIND(";"&amp;UPPER(TRIM(Datos!V763&amp;""))&amp;"=",V$1007)),ISNUMBER(FIND(";"&amp;UPPER(TRIM(Datos!V763&amp;""))&amp;";",V$1007))),OR(UPPER(TRIM(Datos!V763&amp;""))="SÍ",UPPER(TRIM(Datos!V763&amp;""))="SI",UPPER(TRIM(Datos!V763&amp;""))="NO"),IF(ISNUMBER(Datos!V763),AND(OR(V$1005="",Datos!V763&gt;=V$1005),OR(V$1006="",Datos!V763&lt;=V$1006)),FALSE),TRUE))))</f>
        <v>0.0</v>
      </c>
      <c r="W763">
        <f>IF(Datos!W763="",0,IF(AND(W$1008&lt;&gt;"",Datos!W763=W$1008),0,IF(W$1004=0,0,1-CHOOSE(W$1004,IF(ISNUMBER(Datos!W763),AND(OR(W$1005="",Datos!W763&gt;=W$1005),OR(W$1006="",Datos!W763&lt;=W$1006)),FALSE),IF(ISNUMBER(Datos!W763),AND(Datos!W763=INT(Datos!W763),AND(OR(W$1005="",Datos!W763&gt;=W$1005),OR(W$1006="",Datos!W763&lt;=W$1006))),FALSE),OR(ISNUMBER(FIND(";"&amp;UPPER(TRIM(Datos!W763&amp;""))&amp;"=",W$1007)),ISNUMBER(FIND(";"&amp;UPPER(TRIM(Datos!W763&amp;""))&amp;";",W$1007))),OR(UPPER(TRIM(Datos!W763&amp;""))="SÍ",UPPER(TRIM(Datos!W763&amp;""))="SI",UPPER(TRIM(Datos!W763&amp;""))="NO"),IF(ISNUMBER(Datos!W763),AND(OR(W$1005="",Datos!W763&gt;=W$1005),OR(W$1006="",Datos!W763&lt;=W$1006)),FALSE),TRUE))))</f>
        <v>0.0</v>
      </c>
      <c r="X763">
        <f>IF(Datos!X763="",0,IF(AND(X$1008&lt;&gt;"",Datos!X763=X$1008),0,IF(X$1004=0,0,1-CHOOSE(X$1004,IF(ISNUMBER(Datos!X763),AND(OR(X$1005="",Datos!X763&gt;=X$1005),OR(X$1006="",Datos!X763&lt;=X$1006)),FALSE),IF(ISNUMBER(Datos!X763),AND(Datos!X763=INT(Datos!X763),AND(OR(X$1005="",Datos!X763&gt;=X$1005),OR(X$1006="",Datos!X763&lt;=X$1006))),FALSE),OR(ISNUMBER(FIND(";"&amp;UPPER(TRIM(Datos!X763&amp;""))&amp;"=",X$1007)),ISNUMBER(FIND(";"&amp;UPPER(TRIM(Datos!X763&amp;""))&amp;";",X$1007))),OR(UPPER(TRIM(Datos!X763&amp;""))="SÍ",UPPER(TRIM(Datos!X763&amp;""))="SI",UPPER(TRIM(Datos!X763&amp;""))="NO"),IF(ISNUMBER(Datos!X763),AND(OR(X$1005="",Datos!X763&gt;=X$1005),OR(X$1006="",Datos!X763&lt;=X$1006)),FALSE),TRUE))))</f>
        <v>0.0</v>
      </c>
      <c r="Y763">
        <f>IF(Datos!Y763="",0,IF(AND(Y$1008&lt;&gt;"",Datos!Y763=Y$1008),0,IF(Y$1004=0,0,1-CHOOSE(Y$1004,IF(ISNUMBER(Datos!Y763),AND(OR(Y$1005="",Datos!Y763&gt;=Y$1005),OR(Y$1006="",Datos!Y763&lt;=Y$1006)),FALSE),IF(ISNUMBER(Datos!Y763),AND(Datos!Y763=INT(Datos!Y763),AND(OR(Y$1005="",Datos!Y763&gt;=Y$1005),OR(Y$1006="",Datos!Y763&lt;=Y$1006))),FALSE),OR(ISNUMBER(FIND(";"&amp;UPPER(TRIM(Datos!Y763&amp;""))&amp;"=",Y$1007)),ISNUMBER(FIND(";"&amp;UPPER(TRIM(Datos!Y763&amp;""))&amp;";",Y$1007))),OR(UPPER(TRIM(Datos!Y763&amp;""))="SÍ",UPPER(TRIM(Datos!Y763&amp;""))="SI",UPPER(TRIM(Datos!Y763&amp;""))="NO"),IF(ISNUMBER(Datos!Y763),AND(OR(Y$1005="",Datos!Y763&gt;=Y$1005),OR(Y$1006="",Datos!Y763&lt;=Y$1006)),FALSE),TRUE))))</f>
        <v>0.0</v>
      </c>
      <c r="Z763">
        <f>IF(Datos!Z763="",0,IF(AND(Z$1008&lt;&gt;"",Datos!Z763=Z$1008),0,IF(Z$1004=0,0,1-CHOOSE(Z$1004,IF(ISNUMBER(Datos!Z763),AND(OR(Z$1005="",Datos!Z763&gt;=Z$1005),OR(Z$1006="",Datos!Z763&lt;=Z$1006)),FALSE),IF(ISNUMBER(Datos!Z763),AND(Datos!Z763=INT(Datos!Z763),AND(OR(Z$1005="",Datos!Z763&gt;=Z$1005),OR(Z$1006="",Datos!Z763&lt;=Z$1006))),FALSE),OR(ISNUMBER(FIND(";"&amp;UPPER(TRIM(Datos!Z763&amp;""))&amp;"=",Z$1007)),ISNUMBER(FIND(";"&amp;UPPER(TRIM(Datos!Z763&amp;""))&amp;";",Z$1007))),OR(UPPER(TRIM(Datos!Z763&amp;""))="SÍ",UPPER(TRIM(Datos!Z763&amp;""))="SI",UPPER(TRIM(Datos!Z763&amp;""))="NO"),IF(ISNUMBER(Datos!Z763),AND(OR(Z$1005="",Datos!Z763&gt;=Z$1005),OR(Z$1006="",Datos!Z763&lt;=Z$1006)),FALSE),TRUE))))</f>
        <v>0.0</v>
      </c>
      <c r="AA763">
        <f>IF(Datos!AA763="",0,IF(AND(AA$1008&lt;&gt;"",Datos!AA763=AA$1008),0,IF(AA$1004=0,0,1-CHOOSE(AA$1004,IF(ISNUMBER(Datos!AA763),AND(OR(AA$1005="",Datos!AA763&gt;=AA$1005),OR(AA$1006="",Datos!AA763&lt;=AA$1006)),FALSE),IF(ISNUMBER(Datos!AA763),AND(Datos!AA763=INT(Datos!AA763),AND(OR(AA$1005="",Datos!AA763&gt;=AA$1005),OR(AA$1006="",Datos!AA763&lt;=AA$1006))),FALSE),OR(ISNUMBER(FIND(";"&amp;UPPER(TRIM(Datos!AA763&amp;""))&amp;"=",AA$1007)),ISNUMBER(FIND(";"&amp;UPPER(TRIM(Datos!AA763&amp;""))&amp;";",AA$1007))),OR(UPPER(TRIM(Datos!AA763&amp;""))="SÍ",UPPER(TRIM(Datos!AA763&amp;""))="SI",UPPER(TRIM(Datos!AA763&amp;""))="NO"),IF(ISNUMBER(Datos!AA763),AND(OR(AA$1005="",Datos!AA763&gt;=AA$1005),OR(AA$1006="",Datos!AA763&lt;=AA$1006)),FALSE),TRUE))))</f>
        <v>0.0</v>
      </c>
      <c r="AB763">
        <f>IF(Datos!AB763="",0,IF(AND(AB$1008&lt;&gt;"",Datos!AB763=AB$1008),0,IF(AB$1004=0,0,1-CHOOSE(AB$1004,IF(ISNUMBER(Datos!AB763),AND(OR(AB$1005="",Datos!AB763&gt;=AB$1005),OR(AB$1006="",Datos!AB763&lt;=AB$1006)),FALSE),IF(ISNUMBER(Datos!AB763),AND(Datos!AB763=INT(Datos!AB763),AND(OR(AB$1005="",Datos!AB763&gt;=AB$1005),OR(AB$1006="",Datos!AB763&lt;=AB$1006))),FALSE),OR(ISNUMBER(FIND(";"&amp;UPPER(TRIM(Datos!AB763&amp;""))&amp;"=",AB$1007)),ISNUMBER(FIND(";"&amp;UPPER(TRIM(Datos!AB763&amp;""))&amp;";",AB$1007))),OR(UPPER(TRIM(Datos!AB763&amp;""))="SÍ",UPPER(TRIM(Datos!AB763&amp;""))="SI",UPPER(TRIM(Datos!AB763&amp;""))="NO"),IF(ISNUMBER(Datos!AB763),AND(OR(AB$1005="",Datos!AB763&gt;=AB$1005),OR(AB$1006="",Datos!AB763&lt;=AB$1006)),FALSE),TRUE))))</f>
        <v>0.0</v>
      </c>
      <c r="AC763">
        <f>IF(Datos!AC763="",0,IF(AND(AC$1008&lt;&gt;"",Datos!AC763=AC$1008),0,IF(AC$1004=0,0,1-CHOOSE(AC$1004,IF(ISNUMBER(Datos!AC763),AND(OR(AC$1005="",Datos!AC763&gt;=AC$1005),OR(AC$1006="",Datos!AC763&lt;=AC$1006)),FALSE),IF(ISNUMBER(Datos!AC763),AND(Datos!AC763=INT(Datos!AC763),AND(OR(AC$1005="",Datos!AC763&gt;=AC$1005),OR(AC$1006="",Datos!AC763&lt;=AC$1006))),FALSE),OR(ISNUMBER(FIND(";"&amp;UPPER(TRIM(Datos!AC763&amp;""))&amp;"=",AC$1007)),ISNUMBER(FIND(";"&amp;UPPER(TRIM(Datos!AC763&amp;""))&amp;";",AC$1007))),OR(UPPER(TRIM(Datos!AC763&amp;""))="SÍ",UPPER(TRIM(Datos!AC763&amp;""))="SI",UPPER(TRIM(Datos!AC763&amp;""))="NO"),IF(ISNUMBER(Datos!AC763),AND(OR(AC$1005="",Datos!AC763&gt;=AC$1005),OR(AC$1006="",Datos!AC763&lt;=AC$1006)),FALSE),TRUE))))</f>
        <v>0.0</v>
      </c>
      <c r="AD763">
        <f>IF(Datos!AD763="",0,IF(AND(AD$1008&lt;&gt;"",Datos!AD763=AD$1008),0,IF(AD$1004=0,0,1-CHOOSE(AD$1004,IF(ISNUMBER(Datos!AD763),AND(OR(AD$1005="",Datos!AD763&gt;=AD$1005),OR(AD$1006="",Datos!AD763&lt;=AD$1006)),FALSE),IF(ISNUMBER(Datos!AD763),AND(Datos!AD763=INT(Datos!AD763),AND(OR(AD$1005="",Datos!AD763&gt;=AD$1005),OR(AD$1006="",Datos!AD763&lt;=AD$1006))),FALSE),OR(ISNUMBER(FIND(";"&amp;UPPER(TRIM(Datos!AD763&amp;""))&amp;"=",AD$1007)),ISNUMBER(FIND(";"&amp;UPPER(TRIM(Datos!AD763&amp;""))&amp;";",AD$1007))),OR(UPPER(TRIM(Datos!AD763&amp;""))="SÍ",UPPER(TRIM(Datos!AD763&amp;""))="SI",UPPER(TRIM(Datos!AD763&amp;""))="NO"),IF(ISNUMBER(Datos!AD763),AND(OR(AD$1005="",Datos!AD763&gt;=AD$1005),OR(AD$1006="",Datos!AD763&lt;=AD$1006)),FALSE),TRUE))))</f>
        <v>0.0</v>
      </c>
      <c r="AE763">
        <f>IF(Datos!AE763="",0,IF(AND(AE$1008&lt;&gt;"",Datos!AE763=AE$1008),0,IF(AE$1004=0,0,1-CHOOSE(AE$1004,IF(ISNUMBER(Datos!AE763),AND(OR(AE$1005="",Datos!AE763&gt;=AE$1005),OR(AE$1006="",Datos!AE763&lt;=AE$1006)),FALSE),IF(ISNUMBER(Datos!AE763),AND(Datos!AE763=INT(Datos!AE763),AND(OR(AE$1005="",Datos!AE763&gt;=AE$1005),OR(AE$1006="",Datos!AE763&lt;=AE$1006))),FALSE),OR(ISNUMBER(FIND(";"&amp;UPPER(TRIM(Datos!AE763&amp;""))&amp;"=",AE$1007)),ISNUMBER(FIND(";"&amp;UPPER(TRIM(Datos!AE763&amp;""))&amp;";",AE$1007))),OR(UPPER(TRIM(Datos!AE763&amp;""))="SÍ",UPPER(TRIM(Datos!AE763&amp;""))="SI",UPPER(TRIM(Datos!AE763&amp;""))="NO"),IF(ISNUMBER(Datos!AE763),AND(OR(AE$1005="",Datos!AE763&gt;=AE$1005),OR(AE$1006="",Datos!AE763&lt;=AE$1006)),FALSE),TRUE))))</f>
        <v>0.0</v>
      </c>
    </row>
    <row r="764" spans="2:31">
      <c r="B764">
        <f>IF(Datos!B764="",0,IF(AND(B$1008&lt;&gt;"",Datos!B764=B$1008),0,IF(B$1004=0,0,1-CHOOSE(B$1004,IF(ISNUMBER(Datos!B764),AND(OR(B$1005="",Datos!B764&gt;=B$1005),OR(B$1006="",Datos!B764&lt;=B$1006)),FALSE),IF(ISNUMBER(Datos!B764),AND(Datos!B764=INT(Datos!B764),AND(OR(B$1005="",Datos!B764&gt;=B$1005),OR(B$1006="",Datos!B764&lt;=B$1006))),FALSE),OR(ISNUMBER(FIND(";"&amp;UPPER(TRIM(Datos!B764&amp;""))&amp;"=",B$1007)),ISNUMBER(FIND(";"&amp;UPPER(TRIM(Datos!B764&amp;""))&amp;";",B$1007))),OR(UPPER(TRIM(Datos!B764&amp;""))="SÍ",UPPER(TRIM(Datos!B764&amp;""))="SI",UPPER(TRIM(Datos!B764&amp;""))="NO"),IF(ISNUMBER(Datos!B764),AND(OR(B$1005="",Datos!B764&gt;=B$1005),OR(B$1006="",Datos!B764&lt;=B$1006)),FALSE),TRUE))))</f>
        <v>0.0</v>
      </c>
      <c r="C764">
        <f>IF(Datos!C764="",0,IF(AND(C$1008&lt;&gt;"",Datos!C764=C$1008),0,IF(C$1004=0,0,1-CHOOSE(C$1004,IF(ISNUMBER(Datos!C764),AND(OR(C$1005="",Datos!C764&gt;=C$1005),OR(C$1006="",Datos!C764&lt;=C$1006)),FALSE),IF(ISNUMBER(Datos!C764),AND(Datos!C764=INT(Datos!C764),AND(OR(C$1005="",Datos!C764&gt;=C$1005),OR(C$1006="",Datos!C764&lt;=C$1006))),FALSE),OR(ISNUMBER(FIND(";"&amp;UPPER(TRIM(Datos!C764&amp;""))&amp;"=",C$1007)),ISNUMBER(FIND(";"&amp;UPPER(TRIM(Datos!C764&amp;""))&amp;";",C$1007))),OR(UPPER(TRIM(Datos!C764&amp;""))="SÍ",UPPER(TRIM(Datos!C764&amp;""))="SI",UPPER(TRIM(Datos!C764&amp;""))="NO"),IF(ISNUMBER(Datos!C764),AND(OR(C$1005="",Datos!C764&gt;=C$1005),OR(C$1006="",Datos!C764&lt;=C$1006)),FALSE),TRUE))))</f>
        <v>0.0</v>
      </c>
      <c r="D764">
        <f>IF(Datos!D764="",0,IF(AND(D$1008&lt;&gt;"",Datos!D764=D$1008),0,IF(D$1004=0,0,1-CHOOSE(D$1004,IF(ISNUMBER(Datos!D764),AND(OR(D$1005="",Datos!D764&gt;=D$1005),OR(D$1006="",Datos!D764&lt;=D$1006)),FALSE),IF(ISNUMBER(Datos!D764),AND(Datos!D764=INT(Datos!D764),AND(OR(D$1005="",Datos!D764&gt;=D$1005),OR(D$1006="",Datos!D764&lt;=D$1006))),FALSE),OR(ISNUMBER(FIND(";"&amp;UPPER(TRIM(Datos!D764&amp;""))&amp;"=",D$1007)),ISNUMBER(FIND(";"&amp;UPPER(TRIM(Datos!D764&amp;""))&amp;";",D$1007))),OR(UPPER(TRIM(Datos!D764&amp;""))="SÍ",UPPER(TRIM(Datos!D764&amp;""))="SI",UPPER(TRIM(Datos!D764&amp;""))="NO"),IF(ISNUMBER(Datos!D764),AND(OR(D$1005="",Datos!D764&gt;=D$1005),OR(D$1006="",Datos!D764&lt;=D$1006)),FALSE),TRUE))))</f>
        <v>0.0</v>
      </c>
      <c r="E764">
        <f>IF(Datos!E764="",0,IF(AND(E$1008&lt;&gt;"",Datos!E764=E$1008),0,IF(E$1004=0,0,1-CHOOSE(E$1004,IF(ISNUMBER(Datos!E764),AND(OR(E$1005="",Datos!E764&gt;=E$1005),OR(E$1006="",Datos!E764&lt;=E$1006)),FALSE),IF(ISNUMBER(Datos!E764),AND(Datos!E764=INT(Datos!E764),AND(OR(E$1005="",Datos!E764&gt;=E$1005),OR(E$1006="",Datos!E764&lt;=E$1006))),FALSE),OR(ISNUMBER(FIND(";"&amp;UPPER(TRIM(Datos!E764&amp;""))&amp;"=",E$1007)),ISNUMBER(FIND(";"&amp;UPPER(TRIM(Datos!E764&amp;""))&amp;";",E$1007))),OR(UPPER(TRIM(Datos!E764&amp;""))="SÍ",UPPER(TRIM(Datos!E764&amp;""))="SI",UPPER(TRIM(Datos!E764&amp;""))="NO"),IF(ISNUMBER(Datos!E764),AND(OR(E$1005="",Datos!E764&gt;=E$1005),OR(E$1006="",Datos!E764&lt;=E$1006)),FALSE),TRUE))))</f>
        <v>0.0</v>
      </c>
      <c r="F764">
        <f>IF(Datos!F764="",0,IF(AND(F$1008&lt;&gt;"",Datos!F764=F$1008),0,IF(F$1004=0,0,1-CHOOSE(F$1004,IF(ISNUMBER(Datos!F764),AND(OR(F$1005="",Datos!F764&gt;=F$1005),OR(F$1006="",Datos!F764&lt;=F$1006)),FALSE),IF(ISNUMBER(Datos!F764),AND(Datos!F764=INT(Datos!F764),AND(OR(F$1005="",Datos!F764&gt;=F$1005),OR(F$1006="",Datos!F764&lt;=F$1006))),FALSE),OR(ISNUMBER(FIND(";"&amp;UPPER(TRIM(Datos!F764&amp;""))&amp;"=",F$1007)),ISNUMBER(FIND(";"&amp;UPPER(TRIM(Datos!F764&amp;""))&amp;";",F$1007))),OR(UPPER(TRIM(Datos!F764&amp;""))="SÍ",UPPER(TRIM(Datos!F764&amp;""))="SI",UPPER(TRIM(Datos!F764&amp;""))="NO"),IF(ISNUMBER(Datos!F764),AND(OR(F$1005="",Datos!F764&gt;=F$1005),OR(F$1006="",Datos!F764&lt;=F$1006)),FALSE),TRUE))))</f>
        <v>0.0</v>
      </c>
      <c r="G764">
        <f>IF(Datos!G764="",0,IF(AND(G$1008&lt;&gt;"",Datos!G764=G$1008),0,IF(G$1004=0,0,1-CHOOSE(G$1004,IF(ISNUMBER(Datos!G764),AND(OR(G$1005="",Datos!G764&gt;=G$1005),OR(G$1006="",Datos!G764&lt;=G$1006)),FALSE),IF(ISNUMBER(Datos!G764),AND(Datos!G764=INT(Datos!G764),AND(OR(G$1005="",Datos!G764&gt;=G$1005),OR(G$1006="",Datos!G764&lt;=G$1006))),FALSE),OR(ISNUMBER(FIND(";"&amp;UPPER(TRIM(Datos!G764&amp;""))&amp;"=",G$1007)),ISNUMBER(FIND(";"&amp;UPPER(TRIM(Datos!G764&amp;""))&amp;";",G$1007))),OR(UPPER(TRIM(Datos!G764&amp;""))="SÍ",UPPER(TRIM(Datos!G764&amp;""))="SI",UPPER(TRIM(Datos!G764&amp;""))="NO"),IF(ISNUMBER(Datos!G764),AND(OR(G$1005="",Datos!G764&gt;=G$1005),OR(G$1006="",Datos!G764&lt;=G$1006)),FALSE),TRUE))))</f>
        <v>0.0</v>
      </c>
      <c r="H764">
        <f>IF(Datos!H764="",0,IF(AND(H$1008&lt;&gt;"",Datos!H764=H$1008),0,IF(H$1004=0,0,1-CHOOSE(H$1004,IF(ISNUMBER(Datos!H764),AND(OR(H$1005="",Datos!H764&gt;=H$1005),OR(H$1006="",Datos!H764&lt;=H$1006)),FALSE),IF(ISNUMBER(Datos!H764),AND(Datos!H764=INT(Datos!H764),AND(OR(H$1005="",Datos!H764&gt;=H$1005),OR(H$1006="",Datos!H764&lt;=H$1006))),FALSE),OR(ISNUMBER(FIND(";"&amp;UPPER(TRIM(Datos!H764&amp;""))&amp;"=",H$1007)),ISNUMBER(FIND(";"&amp;UPPER(TRIM(Datos!H764&amp;""))&amp;";",H$1007))),OR(UPPER(TRIM(Datos!H764&amp;""))="SÍ",UPPER(TRIM(Datos!H764&amp;""))="SI",UPPER(TRIM(Datos!H764&amp;""))="NO"),IF(ISNUMBER(Datos!H764),AND(OR(H$1005="",Datos!H764&gt;=H$1005),OR(H$1006="",Datos!H764&lt;=H$1006)),FALSE),TRUE))))</f>
        <v>0.0</v>
      </c>
      <c r="I764">
        <f>IF(Datos!I764="",0,IF(AND(I$1008&lt;&gt;"",Datos!I764=I$1008),0,IF(I$1004=0,0,1-CHOOSE(I$1004,IF(ISNUMBER(Datos!I764),AND(OR(I$1005="",Datos!I764&gt;=I$1005),OR(I$1006="",Datos!I764&lt;=I$1006)),FALSE),IF(ISNUMBER(Datos!I764),AND(Datos!I764=INT(Datos!I764),AND(OR(I$1005="",Datos!I764&gt;=I$1005),OR(I$1006="",Datos!I764&lt;=I$1006))),FALSE),OR(ISNUMBER(FIND(";"&amp;UPPER(TRIM(Datos!I764&amp;""))&amp;"=",I$1007)),ISNUMBER(FIND(";"&amp;UPPER(TRIM(Datos!I764&amp;""))&amp;";",I$1007))),OR(UPPER(TRIM(Datos!I764&amp;""))="SÍ",UPPER(TRIM(Datos!I764&amp;""))="SI",UPPER(TRIM(Datos!I764&amp;""))="NO"),IF(ISNUMBER(Datos!I764),AND(OR(I$1005="",Datos!I764&gt;=I$1005),OR(I$1006="",Datos!I764&lt;=I$1006)),FALSE),TRUE))))</f>
        <v>0.0</v>
      </c>
      <c r="J764">
        <f>IF(Datos!J764="",0,IF(AND(J$1008&lt;&gt;"",Datos!J764=J$1008),0,IF(J$1004=0,0,1-CHOOSE(J$1004,IF(ISNUMBER(Datos!J764),AND(OR(J$1005="",Datos!J764&gt;=J$1005),OR(J$1006="",Datos!J764&lt;=J$1006)),FALSE),IF(ISNUMBER(Datos!J764),AND(Datos!J764=INT(Datos!J764),AND(OR(J$1005="",Datos!J764&gt;=J$1005),OR(J$1006="",Datos!J764&lt;=J$1006))),FALSE),OR(ISNUMBER(FIND(";"&amp;UPPER(TRIM(Datos!J764&amp;""))&amp;"=",J$1007)),ISNUMBER(FIND(";"&amp;UPPER(TRIM(Datos!J764&amp;""))&amp;";",J$1007))),OR(UPPER(TRIM(Datos!J764&amp;""))="SÍ",UPPER(TRIM(Datos!J764&amp;""))="SI",UPPER(TRIM(Datos!J764&amp;""))="NO"),IF(ISNUMBER(Datos!J764),AND(OR(J$1005="",Datos!J764&gt;=J$1005),OR(J$1006="",Datos!J764&lt;=J$1006)),FALSE),TRUE))))</f>
        <v>0.0</v>
      </c>
      <c r="K764">
        <f>IF(Datos!K764="",0,IF(AND(K$1008&lt;&gt;"",Datos!K764=K$1008),0,IF(K$1004=0,0,1-CHOOSE(K$1004,IF(ISNUMBER(Datos!K764),AND(OR(K$1005="",Datos!K764&gt;=K$1005),OR(K$1006="",Datos!K764&lt;=K$1006)),FALSE),IF(ISNUMBER(Datos!K764),AND(Datos!K764=INT(Datos!K764),AND(OR(K$1005="",Datos!K764&gt;=K$1005),OR(K$1006="",Datos!K764&lt;=K$1006))),FALSE),OR(ISNUMBER(FIND(";"&amp;UPPER(TRIM(Datos!K764&amp;""))&amp;"=",K$1007)),ISNUMBER(FIND(";"&amp;UPPER(TRIM(Datos!K764&amp;""))&amp;";",K$1007))),OR(UPPER(TRIM(Datos!K764&amp;""))="SÍ",UPPER(TRIM(Datos!K764&amp;""))="SI",UPPER(TRIM(Datos!K764&amp;""))="NO"),IF(ISNUMBER(Datos!K764),AND(OR(K$1005="",Datos!K764&gt;=K$1005),OR(K$1006="",Datos!K764&lt;=K$1006)),FALSE),TRUE))))</f>
        <v>0.0</v>
      </c>
      <c r="L764">
        <f>IF(Datos!L764="",0,IF(AND(L$1008&lt;&gt;"",Datos!L764=L$1008),0,IF(L$1004=0,0,1-CHOOSE(L$1004,IF(ISNUMBER(Datos!L764),AND(OR(L$1005="",Datos!L764&gt;=L$1005),OR(L$1006="",Datos!L764&lt;=L$1006)),FALSE),IF(ISNUMBER(Datos!L764),AND(Datos!L764=INT(Datos!L764),AND(OR(L$1005="",Datos!L764&gt;=L$1005),OR(L$1006="",Datos!L764&lt;=L$1006))),FALSE),OR(ISNUMBER(FIND(";"&amp;UPPER(TRIM(Datos!L764&amp;""))&amp;"=",L$1007)),ISNUMBER(FIND(";"&amp;UPPER(TRIM(Datos!L764&amp;""))&amp;";",L$1007))),OR(UPPER(TRIM(Datos!L764&amp;""))="SÍ",UPPER(TRIM(Datos!L764&amp;""))="SI",UPPER(TRIM(Datos!L764&amp;""))="NO"),IF(ISNUMBER(Datos!L764),AND(OR(L$1005="",Datos!L764&gt;=L$1005),OR(L$1006="",Datos!L764&lt;=L$1006)),FALSE),TRUE))))</f>
        <v>0.0</v>
      </c>
      <c r="M764">
        <f>IF(Datos!M764="",0,IF(AND(M$1008&lt;&gt;"",Datos!M764=M$1008),0,IF(M$1004=0,0,1-CHOOSE(M$1004,IF(ISNUMBER(Datos!M764),AND(OR(M$1005="",Datos!M764&gt;=M$1005),OR(M$1006="",Datos!M764&lt;=M$1006)),FALSE),IF(ISNUMBER(Datos!M764),AND(Datos!M764=INT(Datos!M764),AND(OR(M$1005="",Datos!M764&gt;=M$1005),OR(M$1006="",Datos!M764&lt;=M$1006))),FALSE),OR(ISNUMBER(FIND(";"&amp;UPPER(TRIM(Datos!M764&amp;""))&amp;"=",M$1007)),ISNUMBER(FIND(";"&amp;UPPER(TRIM(Datos!M764&amp;""))&amp;";",M$1007))),OR(UPPER(TRIM(Datos!M764&amp;""))="SÍ",UPPER(TRIM(Datos!M764&amp;""))="SI",UPPER(TRIM(Datos!M764&amp;""))="NO"),IF(ISNUMBER(Datos!M764),AND(OR(M$1005="",Datos!M764&gt;=M$1005),OR(M$1006="",Datos!M764&lt;=M$1006)),FALSE),TRUE))))</f>
        <v>0.0</v>
      </c>
      <c r="N764">
        <f>IF(Datos!N764="",0,IF(AND(N$1008&lt;&gt;"",Datos!N764=N$1008),0,IF(N$1004=0,0,1-CHOOSE(N$1004,IF(ISNUMBER(Datos!N764),AND(OR(N$1005="",Datos!N764&gt;=N$1005),OR(N$1006="",Datos!N764&lt;=N$1006)),FALSE),IF(ISNUMBER(Datos!N764),AND(Datos!N764=INT(Datos!N764),AND(OR(N$1005="",Datos!N764&gt;=N$1005),OR(N$1006="",Datos!N764&lt;=N$1006))),FALSE),OR(ISNUMBER(FIND(";"&amp;UPPER(TRIM(Datos!N764&amp;""))&amp;"=",N$1007)),ISNUMBER(FIND(";"&amp;UPPER(TRIM(Datos!N764&amp;""))&amp;";",N$1007))),OR(UPPER(TRIM(Datos!N764&amp;""))="SÍ",UPPER(TRIM(Datos!N764&amp;""))="SI",UPPER(TRIM(Datos!N764&amp;""))="NO"),IF(ISNUMBER(Datos!N764),AND(OR(N$1005="",Datos!N764&gt;=N$1005),OR(N$1006="",Datos!N764&lt;=N$1006)),FALSE),TRUE))))</f>
        <v>0.0</v>
      </c>
      <c r="O764">
        <f>IF(Datos!O764="",0,IF(AND(O$1008&lt;&gt;"",Datos!O764=O$1008),0,IF(O$1004=0,0,1-CHOOSE(O$1004,IF(ISNUMBER(Datos!O764),AND(OR(O$1005="",Datos!O764&gt;=O$1005),OR(O$1006="",Datos!O764&lt;=O$1006)),FALSE),IF(ISNUMBER(Datos!O764),AND(Datos!O764=INT(Datos!O764),AND(OR(O$1005="",Datos!O764&gt;=O$1005),OR(O$1006="",Datos!O764&lt;=O$1006))),FALSE),OR(ISNUMBER(FIND(";"&amp;UPPER(TRIM(Datos!O764&amp;""))&amp;"=",O$1007)),ISNUMBER(FIND(";"&amp;UPPER(TRIM(Datos!O764&amp;""))&amp;";",O$1007))),OR(UPPER(TRIM(Datos!O764&amp;""))="SÍ",UPPER(TRIM(Datos!O764&amp;""))="SI",UPPER(TRIM(Datos!O764&amp;""))="NO"),IF(ISNUMBER(Datos!O764),AND(OR(O$1005="",Datos!O764&gt;=O$1005),OR(O$1006="",Datos!O764&lt;=O$1006)),FALSE),TRUE))))</f>
        <v>0.0</v>
      </c>
      <c r="P764">
        <f>IF(Datos!P764="",0,IF(AND(P$1008&lt;&gt;"",Datos!P764=P$1008),0,IF(P$1004=0,0,1-CHOOSE(P$1004,IF(ISNUMBER(Datos!P764),AND(OR(P$1005="",Datos!P764&gt;=P$1005),OR(P$1006="",Datos!P764&lt;=P$1006)),FALSE),IF(ISNUMBER(Datos!P764),AND(Datos!P764=INT(Datos!P764),AND(OR(P$1005="",Datos!P764&gt;=P$1005),OR(P$1006="",Datos!P764&lt;=P$1006))),FALSE),OR(ISNUMBER(FIND(";"&amp;UPPER(TRIM(Datos!P764&amp;""))&amp;"=",P$1007)),ISNUMBER(FIND(";"&amp;UPPER(TRIM(Datos!P764&amp;""))&amp;";",P$1007))),OR(UPPER(TRIM(Datos!P764&amp;""))="SÍ",UPPER(TRIM(Datos!P764&amp;""))="SI",UPPER(TRIM(Datos!P764&amp;""))="NO"),IF(ISNUMBER(Datos!P764),AND(OR(P$1005="",Datos!P764&gt;=P$1005),OR(P$1006="",Datos!P764&lt;=P$1006)),FALSE),TRUE))))</f>
        <v>0.0</v>
      </c>
      <c r="Q764">
        <f>IF(Datos!Q764="",0,IF(AND(Q$1008&lt;&gt;"",Datos!Q764=Q$1008),0,IF(Q$1004=0,0,1-CHOOSE(Q$1004,IF(ISNUMBER(Datos!Q764),AND(OR(Q$1005="",Datos!Q764&gt;=Q$1005),OR(Q$1006="",Datos!Q764&lt;=Q$1006)),FALSE),IF(ISNUMBER(Datos!Q764),AND(Datos!Q764=INT(Datos!Q764),AND(OR(Q$1005="",Datos!Q764&gt;=Q$1005),OR(Q$1006="",Datos!Q764&lt;=Q$1006))),FALSE),OR(ISNUMBER(FIND(";"&amp;UPPER(TRIM(Datos!Q764&amp;""))&amp;"=",Q$1007)),ISNUMBER(FIND(";"&amp;UPPER(TRIM(Datos!Q764&amp;""))&amp;";",Q$1007))),OR(UPPER(TRIM(Datos!Q764&amp;""))="SÍ",UPPER(TRIM(Datos!Q764&amp;""))="SI",UPPER(TRIM(Datos!Q764&amp;""))="NO"),IF(ISNUMBER(Datos!Q764),AND(OR(Q$1005="",Datos!Q764&gt;=Q$1005),OR(Q$1006="",Datos!Q764&lt;=Q$1006)),FALSE),TRUE))))</f>
        <v>0.0</v>
      </c>
      <c r="R764">
        <f>IF(Datos!R764="",0,IF(AND(R$1008&lt;&gt;"",Datos!R764=R$1008),0,IF(R$1004=0,0,1-CHOOSE(R$1004,IF(ISNUMBER(Datos!R764),AND(OR(R$1005="",Datos!R764&gt;=R$1005),OR(R$1006="",Datos!R764&lt;=R$1006)),FALSE),IF(ISNUMBER(Datos!R764),AND(Datos!R764=INT(Datos!R764),AND(OR(R$1005="",Datos!R764&gt;=R$1005),OR(R$1006="",Datos!R764&lt;=R$1006))),FALSE),OR(ISNUMBER(FIND(";"&amp;UPPER(TRIM(Datos!R764&amp;""))&amp;"=",R$1007)),ISNUMBER(FIND(";"&amp;UPPER(TRIM(Datos!R764&amp;""))&amp;";",R$1007))),OR(UPPER(TRIM(Datos!R764&amp;""))="SÍ",UPPER(TRIM(Datos!R764&amp;""))="SI",UPPER(TRIM(Datos!R764&amp;""))="NO"),IF(ISNUMBER(Datos!R764),AND(OR(R$1005="",Datos!R764&gt;=R$1005),OR(R$1006="",Datos!R764&lt;=R$1006)),FALSE),TRUE))))</f>
        <v>0.0</v>
      </c>
      <c r="S764">
        <f>IF(Datos!S764="",0,IF(AND(S$1008&lt;&gt;"",Datos!S764=S$1008),0,IF(S$1004=0,0,1-CHOOSE(S$1004,IF(ISNUMBER(Datos!S764),AND(OR(S$1005="",Datos!S764&gt;=S$1005),OR(S$1006="",Datos!S764&lt;=S$1006)),FALSE),IF(ISNUMBER(Datos!S764),AND(Datos!S764=INT(Datos!S764),AND(OR(S$1005="",Datos!S764&gt;=S$1005),OR(S$1006="",Datos!S764&lt;=S$1006))),FALSE),OR(ISNUMBER(FIND(";"&amp;UPPER(TRIM(Datos!S764&amp;""))&amp;"=",S$1007)),ISNUMBER(FIND(";"&amp;UPPER(TRIM(Datos!S764&amp;""))&amp;";",S$1007))),OR(UPPER(TRIM(Datos!S764&amp;""))="SÍ",UPPER(TRIM(Datos!S764&amp;""))="SI",UPPER(TRIM(Datos!S764&amp;""))="NO"),IF(ISNUMBER(Datos!S764),AND(OR(S$1005="",Datos!S764&gt;=S$1005),OR(S$1006="",Datos!S764&lt;=S$1006)),FALSE),TRUE))))</f>
        <v>0.0</v>
      </c>
      <c r="T764">
        <f>IF(Datos!T764="",0,IF(AND(T$1008&lt;&gt;"",Datos!T764=T$1008),0,IF(T$1004=0,0,1-CHOOSE(T$1004,IF(ISNUMBER(Datos!T764),AND(OR(T$1005="",Datos!T764&gt;=T$1005),OR(T$1006="",Datos!T764&lt;=T$1006)),FALSE),IF(ISNUMBER(Datos!T764),AND(Datos!T764=INT(Datos!T764),AND(OR(T$1005="",Datos!T764&gt;=T$1005),OR(T$1006="",Datos!T764&lt;=T$1006))),FALSE),OR(ISNUMBER(FIND(";"&amp;UPPER(TRIM(Datos!T764&amp;""))&amp;"=",T$1007)),ISNUMBER(FIND(";"&amp;UPPER(TRIM(Datos!T764&amp;""))&amp;";",T$1007))),OR(UPPER(TRIM(Datos!T764&amp;""))="SÍ",UPPER(TRIM(Datos!T764&amp;""))="SI",UPPER(TRIM(Datos!T764&amp;""))="NO"),IF(ISNUMBER(Datos!T764),AND(OR(T$1005="",Datos!T764&gt;=T$1005),OR(T$1006="",Datos!T764&lt;=T$1006)),FALSE),TRUE))))</f>
        <v>0.0</v>
      </c>
      <c r="U764">
        <f>IF(Datos!U764="",0,IF(AND(U$1008&lt;&gt;"",Datos!U764=U$1008),0,IF(U$1004=0,0,1-CHOOSE(U$1004,IF(ISNUMBER(Datos!U764),AND(OR(U$1005="",Datos!U764&gt;=U$1005),OR(U$1006="",Datos!U764&lt;=U$1006)),FALSE),IF(ISNUMBER(Datos!U764),AND(Datos!U764=INT(Datos!U764),AND(OR(U$1005="",Datos!U764&gt;=U$1005),OR(U$1006="",Datos!U764&lt;=U$1006))),FALSE),OR(ISNUMBER(FIND(";"&amp;UPPER(TRIM(Datos!U764&amp;""))&amp;"=",U$1007)),ISNUMBER(FIND(";"&amp;UPPER(TRIM(Datos!U764&amp;""))&amp;";",U$1007))),OR(UPPER(TRIM(Datos!U764&amp;""))="SÍ",UPPER(TRIM(Datos!U764&amp;""))="SI",UPPER(TRIM(Datos!U764&amp;""))="NO"),IF(ISNUMBER(Datos!U764),AND(OR(U$1005="",Datos!U764&gt;=U$1005),OR(U$1006="",Datos!U764&lt;=U$1006)),FALSE),TRUE))))</f>
        <v>0.0</v>
      </c>
      <c r="V764">
        <f>IF(Datos!V764="",0,IF(AND(V$1008&lt;&gt;"",Datos!V764=V$1008),0,IF(V$1004=0,0,1-CHOOSE(V$1004,IF(ISNUMBER(Datos!V764),AND(OR(V$1005="",Datos!V764&gt;=V$1005),OR(V$1006="",Datos!V764&lt;=V$1006)),FALSE),IF(ISNUMBER(Datos!V764),AND(Datos!V764=INT(Datos!V764),AND(OR(V$1005="",Datos!V764&gt;=V$1005),OR(V$1006="",Datos!V764&lt;=V$1006))),FALSE),OR(ISNUMBER(FIND(";"&amp;UPPER(TRIM(Datos!V764&amp;""))&amp;"=",V$1007)),ISNUMBER(FIND(";"&amp;UPPER(TRIM(Datos!V764&amp;""))&amp;";",V$1007))),OR(UPPER(TRIM(Datos!V764&amp;""))="SÍ",UPPER(TRIM(Datos!V764&amp;""))="SI",UPPER(TRIM(Datos!V764&amp;""))="NO"),IF(ISNUMBER(Datos!V764),AND(OR(V$1005="",Datos!V764&gt;=V$1005),OR(V$1006="",Datos!V764&lt;=V$1006)),FALSE),TRUE))))</f>
        <v>0.0</v>
      </c>
      <c r="W764">
        <f>IF(Datos!W764="",0,IF(AND(W$1008&lt;&gt;"",Datos!W764=W$1008),0,IF(W$1004=0,0,1-CHOOSE(W$1004,IF(ISNUMBER(Datos!W764),AND(OR(W$1005="",Datos!W764&gt;=W$1005),OR(W$1006="",Datos!W764&lt;=W$1006)),FALSE),IF(ISNUMBER(Datos!W764),AND(Datos!W764=INT(Datos!W764),AND(OR(W$1005="",Datos!W764&gt;=W$1005),OR(W$1006="",Datos!W764&lt;=W$1006))),FALSE),OR(ISNUMBER(FIND(";"&amp;UPPER(TRIM(Datos!W764&amp;""))&amp;"=",W$1007)),ISNUMBER(FIND(";"&amp;UPPER(TRIM(Datos!W764&amp;""))&amp;";",W$1007))),OR(UPPER(TRIM(Datos!W764&amp;""))="SÍ",UPPER(TRIM(Datos!W764&amp;""))="SI",UPPER(TRIM(Datos!W764&amp;""))="NO"),IF(ISNUMBER(Datos!W764),AND(OR(W$1005="",Datos!W764&gt;=W$1005),OR(W$1006="",Datos!W764&lt;=W$1006)),FALSE),TRUE))))</f>
        <v>0.0</v>
      </c>
      <c r="X764">
        <f>IF(Datos!X764="",0,IF(AND(X$1008&lt;&gt;"",Datos!X764=X$1008),0,IF(X$1004=0,0,1-CHOOSE(X$1004,IF(ISNUMBER(Datos!X764),AND(OR(X$1005="",Datos!X764&gt;=X$1005),OR(X$1006="",Datos!X764&lt;=X$1006)),FALSE),IF(ISNUMBER(Datos!X764),AND(Datos!X764=INT(Datos!X764),AND(OR(X$1005="",Datos!X764&gt;=X$1005),OR(X$1006="",Datos!X764&lt;=X$1006))),FALSE),OR(ISNUMBER(FIND(";"&amp;UPPER(TRIM(Datos!X764&amp;""))&amp;"=",X$1007)),ISNUMBER(FIND(";"&amp;UPPER(TRIM(Datos!X764&amp;""))&amp;";",X$1007))),OR(UPPER(TRIM(Datos!X764&amp;""))="SÍ",UPPER(TRIM(Datos!X764&amp;""))="SI",UPPER(TRIM(Datos!X764&amp;""))="NO"),IF(ISNUMBER(Datos!X764),AND(OR(X$1005="",Datos!X764&gt;=X$1005),OR(X$1006="",Datos!X764&lt;=X$1006)),FALSE),TRUE))))</f>
        <v>0.0</v>
      </c>
      <c r="Y764">
        <f>IF(Datos!Y764="",0,IF(AND(Y$1008&lt;&gt;"",Datos!Y764=Y$1008),0,IF(Y$1004=0,0,1-CHOOSE(Y$1004,IF(ISNUMBER(Datos!Y764),AND(OR(Y$1005="",Datos!Y764&gt;=Y$1005),OR(Y$1006="",Datos!Y764&lt;=Y$1006)),FALSE),IF(ISNUMBER(Datos!Y764),AND(Datos!Y764=INT(Datos!Y764),AND(OR(Y$1005="",Datos!Y764&gt;=Y$1005),OR(Y$1006="",Datos!Y764&lt;=Y$1006))),FALSE),OR(ISNUMBER(FIND(";"&amp;UPPER(TRIM(Datos!Y764&amp;""))&amp;"=",Y$1007)),ISNUMBER(FIND(";"&amp;UPPER(TRIM(Datos!Y764&amp;""))&amp;";",Y$1007))),OR(UPPER(TRIM(Datos!Y764&amp;""))="SÍ",UPPER(TRIM(Datos!Y764&amp;""))="SI",UPPER(TRIM(Datos!Y764&amp;""))="NO"),IF(ISNUMBER(Datos!Y764),AND(OR(Y$1005="",Datos!Y764&gt;=Y$1005),OR(Y$1006="",Datos!Y764&lt;=Y$1006)),FALSE),TRUE))))</f>
        <v>0.0</v>
      </c>
      <c r="Z764">
        <f>IF(Datos!Z764="",0,IF(AND(Z$1008&lt;&gt;"",Datos!Z764=Z$1008),0,IF(Z$1004=0,0,1-CHOOSE(Z$1004,IF(ISNUMBER(Datos!Z764),AND(OR(Z$1005="",Datos!Z764&gt;=Z$1005),OR(Z$1006="",Datos!Z764&lt;=Z$1006)),FALSE),IF(ISNUMBER(Datos!Z764),AND(Datos!Z764=INT(Datos!Z764),AND(OR(Z$1005="",Datos!Z764&gt;=Z$1005),OR(Z$1006="",Datos!Z764&lt;=Z$1006))),FALSE),OR(ISNUMBER(FIND(";"&amp;UPPER(TRIM(Datos!Z764&amp;""))&amp;"=",Z$1007)),ISNUMBER(FIND(";"&amp;UPPER(TRIM(Datos!Z764&amp;""))&amp;";",Z$1007))),OR(UPPER(TRIM(Datos!Z764&amp;""))="SÍ",UPPER(TRIM(Datos!Z764&amp;""))="SI",UPPER(TRIM(Datos!Z764&amp;""))="NO"),IF(ISNUMBER(Datos!Z764),AND(OR(Z$1005="",Datos!Z764&gt;=Z$1005),OR(Z$1006="",Datos!Z764&lt;=Z$1006)),FALSE),TRUE))))</f>
        <v>0.0</v>
      </c>
      <c r="AA764">
        <f>IF(Datos!AA764="",0,IF(AND(AA$1008&lt;&gt;"",Datos!AA764=AA$1008),0,IF(AA$1004=0,0,1-CHOOSE(AA$1004,IF(ISNUMBER(Datos!AA764),AND(OR(AA$1005="",Datos!AA764&gt;=AA$1005),OR(AA$1006="",Datos!AA764&lt;=AA$1006)),FALSE),IF(ISNUMBER(Datos!AA764),AND(Datos!AA764=INT(Datos!AA764),AND(OR(AA$1005="",Datos!AA764&gt;=AA$1005),OR(AA$1006="",Datos!AA764&lt;=AA$1006))),FALSE),OR(ISNUMBER(FIND(";"&amp;UPPER(TRIM(Datos!AA764&amp;""))&amp;"=",AA$1007)),ISNUMBER(FIND(";"&amp;UPPER(TRIM(Datos!AA764&amp;""))&amp;";",AA$1007))),OR(UPPER(TRIM(Datos!AA764&amp;""))="SÍ",UPPER(TRIM(Datos!AA764&amp;""))="SI",UPPER(TRIM(Datos!AA764&amp;""))="NO"),IF(ISNUMBER(Datos!AA764),AND(OR(AA$1005="",Datos!AA764&gt;=AA$1005),OR(AA$1006="",Datos!AA764&lt;=AA$1006)),FALSE),TRUE))))</f>
        <v>0.0</v>
      </c>
      <c r="AB764">
        <f>IF(Datos!AB764="",0,IF(AND(AB$1008&lt;&gt;"",Datos!AB764=AB$1008),0,IF(AB$1004=0,0,1-CHOOSE(AB$1004,IF(ISNUMBER(Datos!AB764),AND(OR(AB$1005="",Datos!AB764&gt;=AB$1005),OR(AB$1006="",Datos!AB764&lt;=AB$1006)),FALSE),IF(ISNUMBER(Datos!AB764),AND(Datos!AB764=INT(Datos!AB764),AND(OR(AB$1005="",Datos!AB764&gt;=AB$1005),OR(AB$1006="",Datos!AB764&lt;=AB$1006))),FALSE),OR(ISNUMBER(FIND(";"&amp;UPPER(TRIM(Datos!AB764&amp;""))&amp;"=",AB$1007)),ISNUMBER(FIND(";"&amp;UPPER(TRIM(Datos!AB764&amp;""))&amp;";",AB$1007))),OR(UPPER(TRIM(Datos!AB764&amp;""))="SÍ",UPPER(TRIM(Datos!AB764&amp;""))="SI",UPPER(TRIM(Datos!AB764&amp;""))="NO"),IF(ISNUMBER(Datos!AB764),AND(OR(AB$1005="",Datos!AB764&gt;=AB$1005),OR(AB$1006="",Datos!AB764&lt;=AB$1006)),FALSE),TRUE))))</f>
        <v>0.0</v>
      </c>
      <c r="AC764">
        <f>IF(Datos!AC764="",0,IF(AND(AC$1008&lt;&gt;"",Datos!AC764=AC$1008),0,IF(AC$1004=0,0,1-CHOOSE(AC$1004,IF(ISNUMBER(Datos!AC764),AND(OR(AC$1005="",Datos!AC764&gt;=AC$1005),OR(AC$1006="",Datos!AC764&lt;=AC$1006)),FALSE),IF(ISNUMBER(Datos!AC764),AND(Datos!AC764=INT(Datos!AC764),AND(OR(AC$1005="",Datos!AC764&gt;=AC$1005),OR(AC$1006="",Datos!AC764&lt;=AC$1006))),FALSE),OR(ISNUMBER(FIND(";"&amp;UPPER(TRIM(Datos!AC764&amp;""))&amp;"=",AC$1007)),ISNUMBER(FIND(";"&amp;UPPER(TRIM(Datos!AC764&amp;""))&amp;";",AC$1007))),OR(UPPER(TRIM(Datos!AC764&amp;""))="SÍ",UPPER(TRIM(Datos!AC764&amp;""))="SI",UPPER(TRIM(Datos!AC764&amp;""))="NO"),IF(ISNUMBER(Datos!AC764),AND(OR(AC$1005="",Datos!AC764&gt;=AC$1005),OR(AC$1006="",Datos!AC764&lt;=AC$1006)),FALSE),TRUE))))</f>
        <v>0.0</v>
      </c>
      <c r="AD764">
        <f>IF(Datos!AD764="",0,IF(AND(AD$1008&lt;&gt;"",Datos!AD764=AD$1008),0,IF(AD$1004=0,0,1-CHOOSE(AD$1004,IF(ISNUMBER(Datos!AD764),AND(OR(AD$1005="",Datos!AD764&gt;=AD$1005),OR(AD$1006="",Datos!AD764&lt;=AD$1006)),FALSE),IF(ISNUMBER(Datos!AD764),AND(Datos!AD764=INT(Datos!AD764),AND(OR(AD$1005="",Datos!AD764&gt;=AD$1005),OR(AD$1006="",Datos!AD764&lt;=AD$1006))),FALSE),OR(ISNUMBER(FIND(";"&amp;UPPER(TRIM(Datos!AD764&amp;""))&amp;"=",AD$1007)),ISNUMBER(FIND(";"&amp;UPPER(TRIM(Datos!AD764&amp;""))&amp;";",AD$1007))),OR(UPPER(TRIM(Datos!AD764&amp;""))="SÍ",UPPER(TRIM(Datos!AD764&amp;""))="SI",UPPER(TRIM(Datos!AD764&amp;""))="NO"),IF(ISNUMBER(Datos!AD764),AND(OR(AD$1005="",Datos!AD764&gt;=AD$1005),OR(AD$1006="",Datos!AD764&lt;=AD$1006)),FALSE),TRUE))))</f>
        <v>0.0</v>
      </c>
      <c r="AE764">
        <f>IF(Datos!AE764="",0,IF(AND(AE$1008&lt;&gt;"",Datos!AE764=AE$1008),0,IF(AE$1004=0,0,1-CHOOSE(AE$1004,IF(ISNUMBER(Datos!AE764),AND(OR(AE$1005="",Datos!AE764&gt;=AE$1005),OR(AE$1006="",Datos!AE764&lt;=AE$1006)),FALSE),IF(ISNUMBER(Datos!AE764),AND(Datos!AE764=INT(Datos!AE764),AND(OR(AE$1005="",Datos!AE764&gt;=AE$1005),OR(AE$1006="",Datos!AE764&lt;=AE$1006))),FALSE),OR(ISNUMBER(FIND(";"&amp;UPPER(TRIM(Datos!AE764&amp;""))&amp;"=",AE$1007)),ISNUMBER(FIND(";"&amp;UPPER(TRIM(Datos!AE764&amp;""))&amp;";",AE$1007))),OR(UPPER(TRIM(Datos!AE764&amp;""))="SÍ",UPPER(TRIM(Datos!AE764&amp;""))="SI",UPPER(TRIM(Datos!AE764&amp;""))="NO"),IF(ISNUMBER(Datos!AE764),AND(OR(AE$1005="",Datos!AE764&gt;=AE$1005),OR(AE$1006="",Datos!AE764&lt;=AE$1006)),FALSE),TRUE))))</f>
        <v>0.0</v>
      </c>
    </row>
    <row r="765" spans="2:31">
      <c r="B765">
        <f>IF(Datos!B765="",0,IF(AND(B$1008&lt;&gt;"",Datos!B765=B$1008),0,IF(B$1004=0,0,1-CHOOSE(B$1004,IF(ISNUMBER(Datos!B765),AND(OR(B$1005="",Datos!B765&gt;=B$1005),OR(B$1006="",Datos!B765&lt;=B$1006)),FALSE),IF(ISNUMBER(Datos!B765),AND(Datos!B765=INT(Datos!B765),AND(OR(B$1005="",Datos!B765&gt;=B$1005),OR(B$1006="",Datos!B765&lt;=B$1006))),FALSE),OR(ISNUMBER(FIND(";"&amp;UPPER(TRIM(Datos!B765&amp;""))&amp;"=",B$1007)),ISNUMBER(FIND(";"&amp;UPPER(TRIM(Datos!B765&amp;""))&amp;";",B$1007))),OR(UPPER(TRIM(Datos!B765&amp;""))="SÍ",UPPER(TRIM(Datos!B765&amp;""))="SI",UPPER(TRIM(Datos!B765&amp;""))="NO"),IF(ISNUMBER(Datos!B765),AND(OR(B$1005="",Datos!B765&gt;=B$1005),OR(B$1006="",Datos!B765&lt;=B$1006)),FALSE),TRUE))))</f>
        <v>0.0</v>
      </c>
      <c r="C765">
        <f>IF(Datos!C765="",0,IF(AND(C$1008&lt;&gt;"",Datos!C765=C$1008),0,IF(C$1004=0,0,1-CHOOSE(C$1004,IF(ISNUMBER(Datos!C765),AND(OR(C$1005="",Datos!C765&gt;=C$1005),OR(C$1006="",Datos!C765&lt;=C$1006)),FALSE),IF(ISNUMBER(Datos!C765),AND(Datos!C765=INT(Datos!C765),AND(OR(C$1005="",Datos!C765&gt;=C$1005),OR(C$1006="",Datos!C765&lt;=C$1006))),FALSE),OR(ISNUMBER(FIND(";"&amp;UPPER(TRIM(Datos!C765&amp;""))&amp;"=",C$1007)),ISNUMBER(FIND(";"&amp;UPPER(TRIM(Datos!C765&amp;""))&amp;";",C$1007))),OR(UPPER(TRIM(Datos!C765&amp;""))="SÍ",UPPER(TRIM(Datos!C765&amp;""))="SI",UPPER(TRIM(Datos!C765&amp;""))="NO"),IF(ISNUMBER(Datos!C765),AND(OR(C$1005="",Datos!C765&gt;=C$1005),OR(C$1006="",Datos!C765&lt;=C$1006)),FALSE),TRUE))))</f>
        <v>0.0</v>
      </c>
      <c r="D765">
        <f>IF(Datos!D765="",0,IF(AND(D$1008&lt;&gt;"",Datos!D765=D$1008),0,IF(D$1004=0,0,1-CHOOSE(D$1004,IF(ISNUMBER(Datos!D765),AND(OR(D$1005="",Datos!D765&gt;=D$1005),OR(D$1006="",Datos!D765&lt;=D$1006)),FALSE),IF(ISNUMBER(Datos!D765),AND(Datos!D765=INT(Datos!D765),AND(OR(D$1005="",Datos!D765&gt;=D$1005),OR(D$1006="",Datos!D765&lt;=D$1006))),FALSE),OR(ISNUMBER(FIND(";"&amp;UPPER(TRIM(Datos!D765&amp;""))&amp;"=",D$1007)),ISNUMBER(FIND(";"&amp;UPPER(TRIM(Datos!D765&amp;""))&amp;";",D$1007))),OR(UPPER(TRIM(Datos!D765&amp;""))="SÍ",UPPER(TRIM(Datos!D765&amp;""))="SI",UPPER(TRIM(Datos!D765&amp;""))="NO"),IF(ISNUMBER(Datos!D765),AND(OR(D$1005="",Datos!D765&gt;=D$1005),OR(D$1006="",Datos!D765&lt;=D$1006)),FALSE),TRUE))))</f>
        <v>0.0</v>
      </c>
      <c r="E765">
        <f>IF(Datos!E765="",0,IF(AND(E$1008&lt;&gt;"",Datos!E765=E$1008),0,IF(E$1004=0,0,1-CHOOSE(E$1004,IF(ISNUMBER(Datos!E765),AND(OR(E$1005="",Datos!E765&gt;=E$1005),OR(E$1006="",Datos!E765&lt;=E$1006)),FALSE),IF(ISNUMBER(Datos!E765),AND(Datos!E765=INT(Datos!E765),AND(OR(E$1005="",Datos!E765&gt;=E$1005),OR(E$1006="",Datos!E765&lt;=E$1006))),FALSE),OR(ISNUMBER(FIND(";"&amp;UPPER(TRIM(Datos!E765&amp;""))&amp;"=",E$1007)),ISNUMBER(FIND(";"&amp;UPPER(TRIM(Datos!E765&amp;""))&amp;";",E$1007))),OR(UPPER(TRIM(Datos!E765&amp;""))="SÍ",UPPER(TRIM(Datos!E765&amp;""))="SI",UPPER(TRIM(Datos!E765&amp;""))="NO"),IF(ISNUMBER(Datos!E765),AND(OR(E$1005="",Datos!E765&gt;=E$1005),OR(E$1006="",Datos!E765&lt;=E$1006)),FALSE),TRUE))))</f>
        <v>0.0</v>
      </c>
      <c r="F765">
        <f>IF(Datos!F765="",0,IF(AND(F$1008&lt;&gt;"",Datos!F765=F$1008),0,IF(F$1004=0,0,1-CHOOSE(F$1004,IF(ISNUMBER(Datos!F765),AND(OR(F$1005="",Datos!F765&gt;=F$1005),OR(F$1006="",Datos!F765&lt;=F$1006)),FALSE),IF(ISNUMBER(Datos!F765),AND(Datos!F765=INT(Datos!F765),AND(OR(F$1005="",Datos!F765&gt;=F$1005),OR(F$1006="",Datos!F765&lt;=F$1006))),FALSE),OR(ISNUMBER(FIND(";"&amp;UPPER(TRIM(Datos!F765&amp;""))&amp;"=",F$1007)),ISNUMBER(FIND(";"&amp;UPPER(TRIM(Datos!F765&amp;""))&amp;";",F$1007))),OR(UPPER(TRIM(Datos!F765&amp;""))="SÍ",UPPER(TRIM(Datos!F765&amp;""))="SI",UPPER(TRIM(Datos!F765&amp;""))="NO"),IF(ISNUMBER(Datos!F765),AND(OR(F$1005="",Datos!F765&gt;=F$1005),OR(F$1006="",Datos!F765&lt;=F$1006)),FALSE),TRUE))))</f>
        <v>0.0</v>
      </c>
      <c r="G765">
        <f>IF(Datos!G765="",0,IF(AND(G$1008&lt;&gt;"",Datos!G765=G$1008),0,IF(G$1004=0,0,1-CHOOSE(G$1004,IF(ISNUMBER(Datos!G765),AND(OR(G$1005="",Datos!G765&gt;=G$1005),OR(G$1006="",Datos!G765&lt;=G$1006)),FALSE),IF(ISNUMBER(Datos!G765),AND(Datos!G765=INT(Datos!G765),AND(OR(G$1005="",Datos!G765&gt;=G$1005),OR(G$1006="",Datos!G765&lt;=G$1006))),FALSE),OR(ISNUMBER(FIND(";"&amp;UPPER(TRIM(Datos!G765&amp;""))&amp;"=",G$1007)),ISNUMBER(FIND(";"&amp;UPPER(TRIM(Datos!G765&amp;""))&amp;";",G$1007))),OR(UPPER(TRIM(Datos!G765&amp;""))="SÍ",UPPER(TRIM(Datos!G765&amp;""))="SI",UPPER(TRIM(Datos!G765&amp;""))="NO"),IF(ISNUMBER(Datos!G765),AND(OR(G$1005="",Datos!G765&gt;=G$1005),OR(G$1006="",Datos!G765&lt;=G$1006)),FALSE),TRUE))))</f>
        <v>0.0</v>
      </c>
      <c r="H765">
        <f>IF(Datos!H765="",0,IF(AND(H$1008&lt;&gt;"",Datos!H765=H$1008),0,IF(H$1004=0,0,1-CHOOSE(H$1004,IF(ISNUMBER(Datos!H765),AND(OR(H$1005="",Datos!H765&gt;=H$1005),OR(H$1006="",Datos!H765&lt;=H$1006)),FALSE),IF(ISNUMBER(Datos!H765),AND(Datos!H765=INT(Datos!H765),AND(OR(H$1005="",Datos!H765&gt;=H$1005),OR(H$1006="",Datos!H765&lt;=H$1006))),FALSE),OR(ISNUMBER(FIND(";"&amp;UPPER(TRIM(Datos!H765&amp;""))&amp;"=",H$1007)),ISNUMBER(FIND(";"&amp;UPPER(TRIM(Datos!H765&amp;""))&amp;";",H$1007))),OR(UPPER(TRIM(Datos!H765&amp;""))="SÍ",UPPER(TRIM(Datos!H765&amp;""))="SI",UPPER(TRIM(Datos!H765&amp;""))="NO"),IF(ISNUMBER(Datos!H765),AND(OR(H$1005="",Datos!H765&gt;=H$1005),OR(H$1006="",Datos!H765&lt;=H$1006)),FALSE),TRUE))))</f>
        <v>0.0</v>
      </c>
      <c r="I765">
        <f>IF(Datos!I765="",0,IF(AND(I$1008&lt;&gt;"",Datos!I765=I$1008),0,IF(I$1004=0,0,1-CHOOSE(I$1004,IF(ISNUMBER(Datos!I765),AND(OR(I$1005="",Datos!I765&gt;=I$1005),OR(I$1006="",Datos!I765&lt;=I$1006)),FALSE),IF(ISNUMBER(Datos!I765),AND(Datos!I765=INT(Datos!I765),AND(OR(I$1005="",Datos!I765&gt;=I$1005),OR(I$1006="",Datos!I765&lt;=I$1006))),FALSE),OR(ISNUMBER(FIND(";"&amp;UPPER(TRIM(Datos!I765&amp;""))&amp;"=",I$1007)),ISNUMBER(FIND(";"&amp;UPPER(TRIM(Datos!I765&amp;""))&amp;";",I$1007))),OR(UPPER(TRIM(Datos!I765&amp;""))="SÍ",UPPER(TRIM(Datos!I765&amp;""))="SI",UPPER(TRIM(Datos!I765&amp;""))="NO"),IF(ISNUMBER(Datos!I765),AND(OR(I$1005="",Datos!I765&gt;=I$1005),OR(I$1006="",Datos!I765&lt;=I$1006)),FALSE),TRUE))))</f>
        <v>0.0</v>
      </c>
      <c r="J765">
        <f>IF(Datos!J765="",0,IF(AND(J$1008&lt;&gt;"",Datos!J765=J$1008),0,IF(J$1004=0,0,1-CHOOSE(J$1004,IF(ISNUMBER(Datos!J765),AND(OR(J$1005="",Datos!J765&gt;=J$1005),OR(J$1006="",Datos!J765&lt;=J$1006)),FALSE),IF(ISNUMBER(Datos!J765),AND(Datos!J765=INT(Datos!J765),AND(OR(J$1005="",Datos!J765&gt;=J$1005),OR(J$1006="",Datos!J765&lt;=J$1006))),FALSE),OR(ISNUMBER(FIND(";"&amp;UPPER(TRIM(Datos!J765&amp;""))&amp;"=",J$1007)),ISNUMBER(FIND(";"&amp;UPPER(TRIM(Datos!J765&amp;""))&amp;";",J$1007))),OR(UPPER(TRIM(Datos!J765&amp;""))="SÍ",UPPER(TRIM(Datos!J765&amp;""))="SI",UPPER(TRIM(Datos!J765&amp;""))="NO"),IF(ISNUMBER(Datos!J765),AND(OR(J$1005="",Datos!J765&gt;=J$1005),OR(J$1006="",Datos!J765&lt;=J$1006)),FALSE),TRUE))))</f>
        <v>0.0</v>
      </c>
      <c r="K765">
        <f>IF(Datos!K765="",0,IF(AND(K$1008&lt;&gt;"",Datos!K765=K$1008),0,IF(K$1004=0,0,1-CHOOSE(K$1004,IF(ISNUMBER(Datos!K765),AND(OR(K$1005="",Datos!K765&gt;=K$1005),OR(K$1006="",Datos!K765&lt;=K$1006)),FALSE),IF(ISNUMBER(Datos!K765),AND(Datos!K765=INT(Datos!K765),AND(OR(K$1005="",Datos!K765&gt;=K$1005),OR(K$1006="",Datos!K765&lt;=K$1006))),FALSE),OR(ISNUMBER(FIND(";"&amp;UPPER(TRIM(Datos!K765&amp;""))&amp;"=",K$1007)),ISNUMBER(FIND(";"&amp;UPPER(TRIM(Datos!K765&amp;""))&amp;";",K$1007))),OR(UPPER(TRIM(Datos!K765&amp;""))="SÍ",UPPER(TRIM(Datos!K765&amp;""))="SI",UPPER(TRIM(Datos!K765&amp;""))="NO"),IF(ISNUMBER(Datos!K765),AND(OR(K$1005="",Datos!K765&gt;=K$1005),OR(K$1006="",Datos!K765&lt;=K$1006)),FALSE),TRUE))))</f>
        <v>0.0</v>
      </c>
      <c r="L765">
        <f>IF(Datos!L765="",0,IF(AND(L$1008&lt;&gt;"",Datos!L765=L$1008),0,IF(L$1004=0,0,1-CHOOSE(L$1004,IF(ISNUMBER(Datos!L765),AND(OR(L$1005="",Datos!L765&gt;=L$1005),OR(L$1006="",Datos!L765&lt;=L$1006)),FALSE),IF(ISNUMBER(Datos!L765),AND(Datos!L765=INT(Datos!L765),AND(OR(L$1005="",Datos!L765&gt;=L$1005),OR(L$1006="",Datos!L765&lt;=L$1006))),FALSE),OR(ISNUMBER(FIND(";"&amp;UPPER(TRIM(Datos!L765&amp;""))&amp;"=",L$1007)),ISNUMBER(FIND(";"&amp;UPPER(TRIM(Datos!L765&amp;""))&amp;";",L$1007))),OR(UPPER(TRIM(Datos!L765&amp;""))="SÍ",UPPER(TRIM(Datos!L765&amp;""))="SI",UPPER(TRIM(Datos!L765&amp;""))="NO"),IF(ISNUMBER(Datos!L765),AND(OR(L$1005="",Datos!L765&gt;=L$1005),OR(L$1006="",Datos!L765&lt;=L$1006)),FALSE),TRUE))))</f>
        <v>0.0</v>
      </c>
      <c r="M765">
        <f>IF(Datos!M765="",0,IF(AND(M$1008&lt;&gt;"",Datos!M765=M$1008),0,IF(M$1004=0,0,1-CHOOSE(M$1004,IF(ISNUMBER(Datos!M765),AND(OR(M$1005="",Datos!M765&gt;=M$1005),OR(M$1006="",Datos!M765&lt;=M$1006)),FALSE),IF(ISNUMBER(Datos!M765),AND(Datos!M765=INT(Datos!M765),AND(OR(M$1005="",Datos!M765&gt;=M$1005),OR(M$1006="",Datos!M765&lt;=M$1006))),FALSE),OR(ISNUMBER(FIND(";"&amp;UPPER(TRIM(Datos!M765&amp;""))&amp;"=",M$1007)),ISNUMBER(FIND(";"&amp;UPPER(TRIM(Datos!M765&amp;""))&amp;";",M$1007))),OR(UPPER(TRIM(Datos!M765&amp;""))="SÍ",UPPER(TRIM(Datos!M765&amp;""))="SI",UPPER(TRIM(Datos!M765&amp;""))="NO"),IF(ISNUMBER(Datos!M765),AND(OR(M$1005="",Datos!M765&gt;=M$1005),OR(M$1006="",Datos!M765&lt;=M$1006)),FALSE),TRUE))))</f>
        <v>0.0</v>
      </c>
      <c r="N765">
        <f>IF(Datos!N765="",0,IF(AND(N$1008&lt;&gt;"",Datos!N765=N$1008),0,IF(N$1004=0,0,1-CHOOSE(N$1004,IF(ISNUMBER(Datos!N765),AND(OR(N$1005="",Datos!N765&gt;=N$1005),OR(N$1006="",Datos!N765&lt;=N$1006)),FALSE),IF(ISNUMBER(Datos!N765),AND(Datos!N765=INT(Datos!N765),AND(OR(N$1005="",Datos!N765&gt;=N$1005),OR(N$1006="",Datos!N765&lt;=N$1006))),FALSE),OR(ISNUMBER(FIND(";"&amp;UPPER(TRIM(Datos!N765&amp;""))&amp;"=",N$1007)),ISNUMBER(FIND(";"&amp;UPPER(TRIM(Datos!N765&amp;""))&amp;";",N$1007))),OR(UPPER(TRIM(Datos!N765&amp;""))="SÍ",UPPER(TRIM(Datos!N765&amp;""))="SI",UPPER(TRIM(Datos!N765&amp;""))="NO"),IF(ISNUMBER(Datos!N765),AND(OR(N$1005="",Datos!N765&gt;=N$1005),OR(N$1006="",Datos!N765&lt;=N$1006)),FALSE),TRUE))))</f>
        <v>0.0</v>
      </c>
      <c r="O765">
        <f>IF(Datos!O765="",0,IF(AND(O$1008&lt;&gt;"",Datos!O765=O$1008),0,IF(O$1004=0,0,1-CHOOSE(O$1004,IF(ISNUMBER(Datos!O765),AND(OR(O$1005="",Datos!O765&gt;=O$1005),OR(O$1006="",Datos!O765&lt;=O$1006)),FALSE),IF(ISNUMBER(Datos!O765),AND(Datos!O765=INT(Datos!O765),AND(OR(O$1005="",Datos!O765&gt;=O$1005),OR(O$1006="",Datos!O765&lt;=O$1006))),FALSE),OR(ISNUMBER(FIND(";"&amp;UPPER(TRIM(Datos!O765&amp;""))&amp;"=",O$1007)),ISNUMBER(FIND(";"&amp;UPPER(TRIM(Datos!O765&amp;""))&amp;";",O$1007))),OR(UPPER(TRIM(Datos!O765&amp;""))="SÍ",UPPER(TRIM(Datos!O765&amp;""))="SI",UPPER(TRIM(Datos!O765&amp;""))="NO"),IF(ISNUMBER(Datos!O765),AND(OR(O$1005="",Datos!O765&gt;=O$1005),OR(O$1006="",Datos!O765&lt;=O$1006)),FALSE),TRUE))))</f>
        <v>0.0</v>
      </c>
      <c r="P765">
        <f>IF(Datos!P765="",0,IF(AND(P$1008&lt;&gt;"",Datos!P765=P$1008),0,IF(P$1004=0,0,1-CHOOSE(P$1004,IF(ISNUMBER(Datos!P765),AND(OR(P$1005="",Datos!P765&gt;=P$1005),OR(P$1006="",Datos!P765&lt;=P$1006)),FALSE),IF(ISNUMBER(Datos!P765),AND(Datos!P765=INT(Datos!P765),AND(OR(P$1005="",Datos!P765&gt;=P$1005),OR(P$1006="",Datos!P765&lt;=P$1006))),FALSE),OR(ISNUMBER(FIND(";"&amp;UPPER(TRIM(Datos!P765&amp;""))&amp;"=",P$1007)),ISNUMBER(FIND(";"&amp;UPPER(TRIM(Datos!P765&amp;""))&amp;";",P$1007))),OR(UPPER(TRIM(Datos!P765&amp;""))="SÍ",UPPER(TRIM(Datos!P765&amp;""))="SI",UPPER(TRIM(Datos!P765&amp;""))="NO"),IF(ISNUMBER(Datos!P765),AND(OR(P$1005="",Datos!P765&gt;=P$1005),OR(P$1006="",Datos!P765&lt;=P$1006)),FALSE),TRUE))))</f>
        <v>0.0</v>
      </c>
      <c r="Q765">
        <f>IF(Datos!Q765="",0,IF(AND(Q$1008&lt;&gt;"",Datos!Q765=Q$1008),0,IF(Q$1004=0,0,1-CHOOSE(Q$1004,IF(ISNUMBER(Datos!Q765),AND(OR(Q$1005="",Datos!Q765&gt;=Q$1005),OR(Q$1006="",Datos!Q765&lt;=Q$1006)),FALSE),IF(ISNUMBER(Datos!Q765),AND(Datos!Q765=INT(Datos!Q765),AND(OR(Q$1005="",Datos!Q765&gt;=Q$1005),OR(Q$1006="",Datos!Q765&lt;=Q$1006))),FALSE),OR(ISNUMBER(FIND(";"&amp;UPPER(TRIM(Datos!Q765&amp;""))&amp;"=",Q$1007)),ISNUMBER(FIND(";"&amp;UPPER(TRIM(Datos!Q765&amp;""))&amp;";",Q$1007))),OR(UPPER(TRIM(Datos!Q765&amp;""))="SÍ",UPPER(TRIM(Datos!Q765&amp;""))="SI",UPPER(TRIM(Datos!Q765&amp;""))="NO"),IF(ISNUMBER(Datos!Q765),AND(OR(Q$1005="",Datos!Q765&gt;=Q$1005),OR(Q$1006="",Datos!Q765&lt;=Q$1006)),FALSE),TRUE))))</f>
        <v>0.0</v>
      </c>
      <c r="R765">
        <f>IF(Datos!R765="",0,IF(AND(R$1008&lt;&gt;"",Datos!R765=R$1008),0,IF(R$1004=0,0,1-CHOOSE(R$1004,IF(ISNUMBER(Datos!R765),AND(OR(R$1005="",Datos!R765&gt;=R$1005),OR(R$1006="",Datos!R765&lt;=R$1006)),FALSE),IF(ISNUMBER(Datos!R765),AND(Datos!R765=INT(Datos!R765),AND(OR(R$1005="",Datos!R765&gt;=R$1005),OR(R$1006="",Datos!R765&lt;=R$1006))),FALSE),OR(ISNUMBER(FIND(";"&amp;UPPER(TRIM(Datos!R765&amp;""))&amp;"=",R$1007)),ISNUMBER(FIND(";"&amp;UPPER(TRIM(Datos!R765&amp;""))&amp;";",R$1007))),OR(UPPER(TRIM(Datos!R765&amp;""))="SÍ",UPPER(TRIM(Datos!R765&amp;""))="SI",UPPER(TRIM(Datos!R765&amp;""))="NO"),IF(ISNUMBER(Datos!R765),AND(OR(R$1005="",Datos!R765&gt;=R$1005),OR(R$1006="",Datos!R765&lt;=R$1006)),FALSE),TRUE))))</f>
        <v>0.0</v>
      </c>
      <c r="S765">
        <f>IF(Datos!S765="",0,IF(AND(S$1008&lt;&gt;"",Datos!S765=S$1008),0,IF(S$1004=0,0,1-CHOOSE(S$1004,IF(ISNUMBER(Datos!S765),AND(OR(S$1005="",Datos!S765&gt;=S$1005),OR(S$1006="",Datos!S765&lt;=S$1006)),FALSE),IF(ISNUMBER(Datos!S765),AND(Datos!S765=INT(Datos!S765),AND(OR(S$1005="",Datos!S765&gt;=S$1005),OR(S$1006="",Datos!S765&lt;=S$1006))),FALSE),OR(ISNUMBER(FIND(";"&amp;UPPER(TRIM(Datos!S765&amp;""))&amp;"=",S$1007)),ISNUMBER(FIND(";"&amp;UPPER(TRIM(Datos!S765&amp;""))&amp;";",S$1007))),OR(UPPER(TRIM(Datos!S765&amp;""))="SÍ",UPPER(TRIM(Datos!S765&amp;""))="SI",UPPER(TRIM(Datos!S765&amp;""))="NO"),IF(ISNUMBER(Datos!S765),AND(OR(S$1005="",Datos!S765&gt;=S$1005),OR(S$1006="",Datos!S765&lt;=S$1006)),FALSE),TRUE))))</f>
        <v>0.0</v>
      </c>
      <c r="T765">
        <f>IF(Datos!T765="",0,IF(AND(T$1008&lt;&gt;"",Datos!T765=T$1008),0,IF(T$1004=0,0,1-CHOOSE(T$1004,IF(ISNUMBER(Datos!T765),AND(OR(T$1005="",Datos!T765&gt;=T$1005),OR(T$1006="",Datos!T765&lt;=T$1006)),FALSE),IF(ISNUMBER(Datos!T765),AND(Datos!T765=INT(Datos!T765),AND(OR(T$1005="",Datos!T765&gt;=T$1005),OR(T$1006="",Datos!T765&lt;=T$1006))),FALSE),OR(ISNUMBER(FIND(";"&amp;UPPER(TRIM(Datos!T765&amp;""))&amp;"=",T$1007)),ISNUMBER(FIND(";"&amp;UPPER(TRIM(Datos!T765&amp;""))&amp;";",T$1007))),OR(UPPER(TRIM(Datos!T765&amp;""))="SÍ",UPPER(TRIM(Datos!T765&amp;""))="SI",UPPER(TRIM(Datos!T765&amp;""))="NO"),IF(ISNUMBER(Datos!T765),AND(OR(T$1005="",Datos!T765&gt;=T$1005),OR(T$1006="",Datos!T765&lt;=T$1006)),FALSE),TRUE))))</f>
        <v>0.0</v>
      </c>
      <c r="U765">
        <f>IF(Datos!U765="",0,IF(AND(U$1008&lt;&gt;"",Datos!U765=U$1008),0,IF(U$1004=0,0,1-CHOOSE(U$1004,IF(ISNUMBER(Datos!U765),AND(OR(U$1005="",Datos!U765&gt;=U$1005),OR(U$1006="",Datos!U765&lt;=U$1006)),FALSE),IF(ISNUMBER(Datos!U765),AND(Datos!U765=INT(Datos!U765),AND(OR(U$1005="",Datos!U765&gt;=U$1005),OR(U$1006="",Datos!U765&lt;=U$1006))),FALSE),OR(ISNUMBER(FIND(";"&amp;UPPER(TRIM(Datos!U765&amp;""))&amp;"=",U$1007)),ISNUMBER(FIND(";"&amp;UPPER(TRIM(Datos!U765&amp;""))&amp;";",U$1007))),OR(UPPER(TRIM(Datos!U765&amp;""))="SÍ",UPPER(TRIM(Datos!U765&amp;""))="SI",UPPER(TRIM(Datos!U765&amp;""))="NO"),IF(ISNUMBER(Datos!U765),AND(OR(U$1005="",Datos!U765&gt;=U$1005),OR(U$1006="",Datos!U765&lt;=U$1006)),FALSE),TRUE))))</f>
        <v>0.0</v>
      </c>
      <c r="V765">
        <f>IF(Datos!V765="",0,IF(AND(V$1008&lt;&gt;"",Datos!V765=V$1008),0,IF(V$1004=0,0,1-CHOOSE(V$1004,IF(ISNUMBER(Datos!V765),AND(OR(V$1005="",Datos!V765&gt;=V$1005),OR(V$1006="",Datos!V765&lt;=V$1006)),FALSE),IF(ISNUMBER(Datos!V765),AND(Datos!V765=INT(Datos!V765),AND(OR(V$1005="",Datos!V765&gt;=V$1005),OR(V$1006="",Datos!V765&lt;=V$1006))),FALSE),OR(ISNUMBER(FIND(";"&amp;UPPER(TRIM(Datos!V765&amp;""))&amp;"=",V$1007)),ISNUMBER(FIND(";"&amp;UPPER(TRIM(Datos!V765&amp;""))&amp;";",V$1007))),OR(UPPER(TRIM(Datos!V765&amp;""))="SÍ",UPPER(TRIM(Datos!V765&amp;""))="SI",UPPER(TRIM(Datos!V765&amp;""))="NO"),IF(ISNUMBER(Datos!V765),AND(OR(V$1005="",Datos!V765&gt;=V$1005),OR(V$1006="",Datos!V765&lt;=V$1006)),FALSE),TRUE))))</f>
        <v>0.0</v>
      </c>
      <c r="W765">
        <f>IF(Datos!W765="",0,IF(AND(W$1008&lt;&gt;"",Datos!W765=W$1008),0,IF(W$1004=0,0,1-CHOOSE(W$1004,IF(ISNUMBER(Datos!W765),AND(OR(W$1005="",Datos!W765&gt;=W$1005),OR(W$1006="",Datos!W765&lt;=W$1006)),FALSE),IF(ISNUMBER(Datos!W765),AND(Datos!W765=INT(Datos!W765),AND(OR(W$1005="",Datos!W765&gt;=W$1005),OR(W$1006="",Datos!W765&lt;=W$1006))),FALSE),OR(ISNUMBER(FIND(";"&amp;UPPER(TRIM(Datos!W765&amp;""))&amp;"=",W$1007)),ISNUMBER(FIND(";"&amp;UPPER(TRIM(Datos!W765&amp;""))&amp;";",W$1007))),OR(UPPER(TRIM(Datos!W765&amp;""))="SÍ",UPPER(TRIM(Datos!W765&amp;""))="SI",UPPER(TRIM(Datos!W765&amp;""))="NO"),IF(ISNUMBER(Datos!W765),AND(OR(W$1005="",Datos!W765&gt;=W$1005),OR(W$1006="",Datos!W765&lt;=W$1006)),FALSE),TRUE))))</f>
        <v>0.0</v>
      </c>
      <c r="X765">
        <f>IF(Datos!X765="",0,IF(AND(X$1008&lt;&gt;"",Datos!X765=X$1008),0,IF(X$1004=0,0,1-CHOOSE(X$1004,IF(ISNUMBER(Datos!X765),AND(OR(X$1005="",Datos!X765&gt;=X$1005),OR(X$1006="",Datos!X765&lt;=X$1006)),FALSE),IF(ISNUMBER(Datos!X765),AND(Datos!X765=INT(Datos!X765),AND(OR(X$1005="",Datos!X765&gt;=X$1005),OR(X$1006="",Datos!X765&lt;=X$1006))),FALSE),OR(ISNUMBER(FIND(";"&amp;UPPER(TRIM(Datos!X765&amp;""))&amp;"=",X$1007)),ISNUMBER(FIND(";"&amp;UPPER(TRIM(Datos!X765&amp;""))&amp;";",X$1007))),OR(UPPER(TRIM(Datos!X765&amp;""))="SÍ",UPPER(TRIM(Datos!X765&amp;""))="SI",UPPER(TRIM(Datos!X765&amp;""))="NO"),IF(ISNUMBER(Datos!X765),AND(OR(X$1005="",Datos!X765&gt;=X$1005),OR(X$1006="",Datos!X765&lt;=X$1006)),FALSE),TRUE))))</f>
        <v>0.0</v>
      </c>
      <c r="Y765">
        <f>IF(Datos!Y765="",0,IF(AND(Y$1008&lt;&gt;"",Datos!Y765=Y$1008),0,IF(Y$1004=0,0,1-CHOOSE(Y$1004,IF(ISNUMBER(Datos!Y765),AND(OR(Y$1005="",Datos!Y765&gt;=Y$1005),OR(Y$1006="",Datos!Y765&lt;=Y$1006)),FALSE),IF(ISNUMBER(Datos!Y765),AND(Datos!Y765=INT(Datos!Y765),AND(OR(Y$1005="",Datos!Y765&gt;=Y$1005),OR(Y$1006="",Datos!Y765&lt;=Y$1006))),FALSE),OR(ISNUMBER(FIND(";"&amp;UPPER(TRIM(Datos!Y765&amp;""))&amp;"=",Y$1007)),ISNUMBER(FIND(";"&amp;UPPER(TRIM(Datos!Y765&amp;""))&amp;";",Y$1007))),OR(UPPER(TRIM(Datos!Y765&amp;""))="SÍ",UPPER(TRIM(Datos!Y765&amp;""))="SI",UPPER(TRIM(Datos!Y765&amp;""))="NO"),IF(ISNUMBER(Datos!Y765),AND(OR(Y$1005="",Datos!Y765&gt;=Y$1005),OR(Y$1006="",Datos!Y765&lt;=Y$1006)),FALSE),TRUE))))</f>
        <v>0.0</v>
      </c>
      <c r="Z765">
        <f>IF(Datos!Z765="",0,IF(AND(Z$1008&lt;&gt;"",Datos!Z765=Z$1008),0,IF(Z$1004=0,0,1-CHOOSE(Z$1004,IF(ISNUMBER(Datos!Z765),AND(OR(Z$1005="",Datos!Z765&gt;=Z$1005),OR(Z$1006="",Datos!Z765&lt;=Z$1006)),FALSE),IF(ISNUMBER(Datos!Z765),AND(Datos!Z765=INT(Datos!Z765),AND(OR(Z$1005="",Datos!Z765&gt;=Z$1005),OR(Z$1006="",Datos!Z765&lt;=Z$1006))),FALSE),OR(ISNUMBER(FIND(";"&amp;UPPER(TRIM(Datos!Z765&amp;""))&amp;"=",Z$1007)),ISNUMBER(FIND(";"&amp;UPPER(TRIM(Datos!Z765&amp;""))&amp;";",Z$1007))),OR(UPPER(TRIM(Datos!Z765&amp;""))="SÍ",UPPER(TRIM(Datos!Z765&amp;""))="SI",UPPER(TRIM(Datos!Z765&amp;""))="NO"),IF(ISNUMBER(Datos!Z765),AND(OR(Z$1005="",Datos!Z765&gt;=Z$1005),OR(Z$1006="",Datos!Z765&lt;=Z$1006)),FALSE),TRUE))))</f>
        <v>0.0</v>
      </c>
      <c r="AA765">
        <f>IF(Datos!AA765="",0,IF(AND(AA$1008&lt;&gt;"",Datos!AA765=AA$1008),0,IF(AA$1004=0,0,1-CHOOSE(AA$1004,IF(ISNUMBER(Datos!AA765),AND(OR(AA$1005="",Datos!AA765&gt;=AA$1005),OR(AA$1006="",Datos!AA765&lt;=AA$1006)),FALSE),IF(ISNUMBER(Datos!AA765),AND(Datos!AA765=INT(Datos!AA765),AND(OR(AA$1005="",Datos!AA765&gt;=AA$1005),OR(AA$1006="",Datos!AA765&lt;=AA$1006))),FALSE),OR(ISNUMBER(FIND(";"&amp;UPPER(TRIM(Datos!AA765&amp;""))&amp;"=",AA$1007)),ISNUMBER(FIND(";"&amp;UPPER(TRIM(Datos!AA765&amp;""))&amp;";",AA$1007))),OR(UPPER(TRIM(Datos!AA765&amp;""))="SÍ",UPPER(TRIM(Datos!AA765&amp;""))="SI",UPPER(TRIM(Datos!AA765&amp;""))="NO"),IF(ISNUMBER(Datos!AA765),AND(OR(AA$1005="",Datos!AA765&gt;=AA$1005),OR(AA$1006="",Datos!AA765&lt;=AA$1006)),FALSE),TRUE))))</f>
        <v>0.0</v>
      </c>
      <c r="AB765">
        <f>IF(Datos!AB765="",0,IF(AND(AB$1008&lt;&gt;"",Datos!AB765=AB$1008),0,IF(AB$1004=0,0,1-CHOOSE(AB$1004,IF(ISNUMBER(Datos!AB765),AND(OR(AB$1005="",Datos!AB765&gt;=AB$1005),OR(AB$1006="",Datos!AB765&lt;=AB$1006)),FALSE),IF(ISNUMBER(Datos!AB765),AND(Datos!AB765=INT(Datos!AB765),AND(OR(AB$1005="",Datos!AB765&gt;=AB$1005),OR(AB$1006="",Datos!AB765&lt;=AB$1006))),FALSE),OR(ISNUMBER(FIND(";"&amp;UPPER(TRIM(Datos!AB765&amp;""))&amp;"=",AB$1007)),ISNUMBER(FIND(";"&amp;UPPER(TRIM(Datos!AB765&amp;""))&amp;";",AB$1007))),OR(UPPER(TRIM(Datos!AB765&amp;""))="SÍ",UPPER(TRIM(Datos!AB765&amp;""))="SI",UPPER(TRIM(Datos!AB765&amp;""))="NO"),IF(ISNUMBER(Datos!AB765),AND(OR(AB$1005="",Datos!AB765&gt;=AB$1005),OR(AB$1006="",Datos!AB765&lt;=AB$1006)),FALSE),TRUE))))</f>
        <v>0.0</v>
      </c>
      <c r="AC765">
        <f>IF(Datos!AC765="",0,IF(AND(AC$1008&lt;&gt;"",Datos!AC765=AC$1008),0,IF(AC$1004=0,0,1-CHOOSE(AC$1004,IF(ISNUMBER(Datos!AC765),AND(OR(AC$1005="",Datos!AC765&gt;=AC$1005),OR(AC$1006="",Datos!AC765&lt;=AC$1006)),FALSE),IF(ISNUMBER(Datos!AC765),AND(Datos!AC765=INT(Datos!AC765),AND(OR(AC$1005="",Datos!AC765&gt;=AC$1005),OR(AC$1006="",Datos!AC765&lt;=AC$1006))),FALSE),OR(ISNUMBER(FIND(";"&amp;UPPER(TRIM(Datos!AC765&amp;""))&amp;"=",AC$1007)),ISNUMBER(FIND(";"&amp;UPPER(TRIM(Datos!AC765&amp;""))&amp;";",AC$1007))),OR(UPPER(TRIM(Datos!AC765&amp;""))="SÍ",UPPER(TRIM(Datos!AC765&amp;""))="SI",UPPER(TRIM(Datos!AC765&amp;""))="NO"),IF(ISNUMBER(Datos!AC765),AND(OR(AC$1005="",Datos!AC765&gt;=AC$1005),OR(AC$1006="",Datos!AC765&lt;=AC$1006)),FALSE),TRUE))))</f>
        <v>0.0</v>
      </c>
      <c r="AD765">
        <f>IF(Datos!AD765="",0,IF(AND(AD$1008&lt;&gt;"",Datos!AD765=AD$1008),0,IF(AD$1004=0,0,1-CHOOSE(AD$1004,IF(ISNUMBER(Datos!AD765),AND(OR(AD$1005="",Datos!AD765&gt;=AD$1005),OR(AD$1006="",Datos!AD765&lt;=AD$1006)),FALSE),IF(ISNUMBER(Datos!AD765),AND(Datos!AD765=INT(Datos!AD765),AND(OR(AD$1005="",Datos!AD765&gt;=AD$1005),OR(AD$1006="",Datos!AD765&lt;=AD$1006))),FALSE),OR(ISNUMBER(FIND(";"&amp;UPPER(TRIM(Datos!AD765&amp;""))&amp;"=",AD$1007)),ISNUMBER(FIND(";"&amp;UPPER(TRIM(Datos!AD765&amp;""))&amp;";",AD$1007))),OR(UPPER(TRIM(Datos!AD765&amp;""))="SÍ",UPPER(TRIM(Datos!AD765&amp;""))="SI",UPPER(TRIM(Datos!AD765&amp;""))="NO"),IF(ISNUMBER(Datos!AD765),AND(OR(AD$1005="",Datos!AD765&gt;=AD$1005),OR(AD$1006="",Datos!AD765&lt;=AD$1006)),FALSE),TRUE))))</f>
        <v>0.0</v>
      </c>
      <c r="AE765">
        <f>IF(Datos!AE765="",0,IF(AND(AE$1008&lt;&gt;"",Datos!AE765=AE$1008),0,IF(AE$1004=0,0,1-CHOOSE(AE$1004,IF(ISNUMBER(Datos!AE765),AND(OR(AE$1005="",Datos!AE765&gt;=AE$1005),OR(AE$1006="",Datos!AE765&lt;=AE$1006)),FALSE),IF(ISNUMBER(Datos!AE765),AND(Datos!AE765=INT(Datos!AE765),AND(OR(AE$1005="",Datos!AE765&gt;=AE$1005),OR(AE$1006="",Datos!AE765&lt;=AE$1006))),FALSE),OR(ISNUMBER(FIND(";"&amp;UPPER(TRIM(Datos!AE765&amp;""))&amp;"=",AE$1007)),ISNUMBER(FIND(";"&amp;UPPER(TRIM(Datos!AE765&amp;""))&amp;";",AE$1007))),OR(UPPER(TRIM(Datos!AE765&amp;""))="SÍ",UPPER(TRIM(Datos!AE765&amp;""))="SI",UPPER(TRIM(Datos!AE765&amp;""))="NO"),IF(ISNUMBER(Datos!AE765),AND(OR(AE$1005="",Datos!AE765&gt;=AE$1005),OR(AE$1006="",Datos!AE765&lt;=AE$1006)),FALSE),TRUE))))</f>
        <v>0.0</v>
      </c>
    </row>
    <row r="766" spans="2:31">
      <c r="B766">
        <f>IF(Datos!B766="",0,IF(AND(B$1008&lt;&gt;"",Datos!B766=B$1008),0,IF(B$1004=0,0,1-CHOOSE(B$1004,IF(ISNUMBER(Datos!B766),AND(OR(B$1005="",Datos!B766&gt;=B$1005),OR(B$1006="",Datos!B766&lt;=B$1006)),FALSE),IF(ISNUMBER(Datos!B766),AND(Datos!B766=INT(Datos!B766),AND(OR(B$1005="",Datos!B766&gt;=B$1005),OR(B$1006="",Datos!B766&lt;=B$1006))),FALSE),OR(ISNUMBER(FIND(";"&amp;UPPER(TRIM(Datos!B766&amp;""))&amp;"=",B$1007)),ISNUMBER(FIND(";"&amp;UPPER(TRIM(Datos!B766&amp;""))&amp;";",B$1007))),OR(UPPER(TRIM(Datos!B766&amp;""))="SÍ",UPPER(TRIM(Datos!B766&amp;""))="SI",UPPER(TRIM(Datos!B766&amp;""))="NO"),IF(ISNUMBER(Datos!B766),AND(OR(B$1005="",Datos!B766&gt;=B$1005),OR(B$1006="",Datos!B766&lt;=B$1006)),FALSE),TRUE))))</f>
        <v>0.0</v>
      </c>
      <c r="C766">
        <f>IF(Datos!C766="",0,IF(AND(C$1008&lt;&gt;"",Datos!C766=C$1008),0,IF(C$1004=0,0,1-CHOOSE(C$1004,IF(ISNUMBER(Datos!C766),AND(OR(C$1005="",Datos!C766&gt;=C$1005),OR(C$1006="",Datos!C766&lt;=C$1006)),FALSE),IF(ISNUMBER(Datos!C766),AND(Datos!C766=INT(Datos!C766),AND(OR(C$1005="",Datos!C766&gt;=C$1005),OR(C$1006="",Datos!C766&lt;=C$1006))),FALSE),OR(ISNUMBER(FIND(";"&amp;UPPER(TRIM(Datos!C766&amp;""))&amp;"=",C$1007)),ISNUMBER(FIND(";"&amp;UPPER(TRIM(Datos!C766&amp;""))&amp;";",C$1007))),OR(UPPER(TRIM(Datos!C766&amp;""))="SÍ",UPPER(TRIM(Datos!C766&amp;""))="SI",UPPER(TRIM(Datos!C766&amp;""))="NO"),IF(ISNUMBER(Datos!C766),AND(OR(C$1005="",Datos!C766&gt;=C$1005),OR(C$1006="",Datos!C766&lt;=C$1006)),FALSE),TRUE))))</f>
        <v>0.0</v>
      </c>
      <c r="D766">
        <f>IF(Datos!D766="",0,IF(AND(D$1008&lt;&gt;"",Datos!D766=D$1008),0,IF(D$1004=0,0,1-CHOOSE(D$1004,IF(ISNUMBER(Datos!D766),AND(OR(D$1005="",Datos!D766&gt;=D$1005),OR(D$1006="",Datos!D766&lt;=D$1006)),FALSE),IF(ISNUMBER(Datos!D766),AND(Datos!D766=INT(Datos!D766),AND(OR(D$1005="",Datos!D766&gt;=D$1005),OR(D$1006="",Datos!D766&lt;=D$1006))),FALSE),OR(ISNUMBER(FIND(";"&amp;UPPER(TRIM(Datos!D766&amp;""))&amp;"=",D$1007)),ISNUMBER(FIND(";"&amp;UPPER(TRIM(Datos!D766&amp;""))&amp;";",D$1007))),OR(UPPER(TRIM(Datos!D766&amp;""))="SÍ",UPPER(TRIM(Datos!D766&amp;""))="SI",UPPER(TRIM(Datos!D766&amp;""))="NO"),IF(ISNUMBER(Datos!D766),AND(OR(D$1005="",Datos!D766&gt;=D$1005),OR(D$1006="",Datos!D766&lt;=D$1006)),FALSE),TRUE))))</f>
        <v>0.0</v>
      </c>
      <c r="E766">
        <f>IF(Datos!E766="",0,IF(AND(E$1008&lt;&gt;"",Datos!E766=E$1008),0,IF(E$1004=0,0,1-CHOOSE(E$1004,IF(ISNUMBER(Datos!E766),AND(OR(E$1005="",Datos!E766&gt;=E$1005),OR(E$1006="",Datos!E766&lt;=E$1006)),FALSE),IF(ISNUMBER(Datos!E766),AND(Datos!E766=INT(Datos!E766),AND(OR(E$1005="",Datos!E766&gt;=E$1005),OR(E$1006="",Datos!E766&lt;=E$1006))),FALSE),OR(ISNUMBER(FIND(";"&amp;UPPER(TRIM(Datos!E766&amp;""))&amp;"=",E$1007)),ISNUMBER(FIND(";"&amp;UPPER(TRIM(Datos!E766&amp;""))&amp;";",E$1007))),OR(UPPER(TRIM(Datos!E766&amp;""))="SÍ",UPPER(TRIM(Datos!E766&amp;""))="SI",UPPER(TRIM(Datos!E766&amp;""))="NO"),IF(ISNUMBER(Datos!E766),AND(OR(E$1005="",Datos!E766&gt;=E$1005),OR(E$1006="",Datos!E766&lt;=E$1006)),FALSE),TRUE))))</f>
        <v>0.0</v>
      </c>
      <c r="F766">
        <f>IF(Datos!F766="",0,IF(AND(F$1008&lt;&gt;"",Datos!F766=F$1008),0,IF(F$1004=0,0,1-CHOOSE(F$1004,IF(ISNUMBER(Datos!F766),AND(OR(F$1005="",Datos!F766&gt;=F$1005),OR(F$1006="",Datos!F766&lt;=F$1006)),FALSE),IF(ISNUMBER(Datos!F766),AND(Datos!F766=INT(Datos!F766),AND(OR(F$1005="",Datos!F766&gt;=F$1005),OR(F$1006="",Datos!F766&lt;=F$1006))),FALSE),OR(ISNUMBER(FIND(";"&amp;UPPER(TRIM(Datos!F766&amp;""))&amp;"=",F$1007)),ISNUMBER(FIND(";"&amp;UPPER(TRIM(Datos!F766&amp;""))&amp;";",F$1007))),OR(UPPER(TRIM(Datos!F766&amp;""))="SÍ",UPPER(TRIM(Datos!F766&amp;""))="SI",UPPER(TRIM(Datos!F766&amp;""))="NO"),IF(ISNUMBER(Datos!F766),AND(OR(F$1005="",Datos!F766&gt;=F$1005),OR(F$1006="",Datos!F766&lt;=F$1006)),FALSE),TRUE))))</f>
        <v>0.0</v>
      </c>
      <c r="G766">
        <f>IF(Datos!G766="",0,IF(AND(G$1008&lt;&gt;"",Datos!G766=G$1008),0,IF(G$1004=0,0,1-CHOOSE(G$1004,IF(ISNUMBER(Datos!G766),AND(OR(G$1005="",Datos!G766&gt;=G$1005),OR(G$1006="",Datos!G766&lt;=G$1006)),FALSE),IF(ISNUMBER(Datos!G766),AND(Datos!G766=INT(Datos!G766),AND(OR(G$1005="",Datos!G766&gt;=G$1005),OR(G$1006="",Datos!G766&lt;=G$1006))),FALSE),OR(ISNUMBER(FIND(";"&amp;UPPER(TRIM(Datos!G766&amp;""))&amp;"=",G$1007)),ISNUMBER(FIND(";"&amp;UPPER(TRIM(Datos!G766&amp;""))&amp;";",G$1007))),OR(UPPER(TRIM(Datos!G766&amp;""))="SÍ",UPPER(TRIM(Datos!G766&amp;""))="SI",UPPER(TRIM(Datos!G766&amp;""))="NO"),IF(ISNUMBER(Datos!G766),AND(OR(G$1005="",Datos!G766&gt;=G$1005),OR(G$1006="",Datos!G766&lt;=G$1006)),FALSE),TRUE))))</f>
        <v>0.0</v>
      </c>
      <c r="H766">
        <f>IF(Datos!H766="",0,IF(AND(H$1008&lt;&gt;"",Datos!H766=H$1008),0,IF(H$1004=0,0,1-CHOOSE(H$1004,IF(ISNUMBER(Datos!H766),AND(OR(H$1005="",Datos!H766&gt;=H$1005),OR(H$1006="",Datos!H766&lt;=H$1006)),FALSE),IF(ISNUMBER(Datos!H766),AND(Datos!H766=INT(Datos!H766),AND(OR(H$1005="",Datos!H766&gt;=H$1005),OR(H$1006="",Datos!H766&lt;=H$1006))),FALSE),OR(ISNUMBER(FIND(";"&amp;UPPER(TRIM(Datos!H766&amp;""))&amp;"=",H$1007)),ISNUMBER(FIND(";"&amp;UPPER(TRIM(Datos!H766&amp;""))&amp;";",H$1007))),OR(UPPER(TRIM(Datos!H766&amp;""))="SÍ",UPPER(TRIM(Datos!H766&amp;""))="SI",UPPER(TRIM(Datos!H766&amp;""))="NO"),IF(ISNUMBER(Datos!H766),AND(OR(H$1005="",Datos!H766&gt;=H$1005),OR(H$1006="",Datos!H766&lt;=H$1006)),FALSE),TRUE))))</f>
        <v>0.0</v>
      </c>
      <c r="I766">
        <f>IF(Datos!I766="",0,IF(AND(I$1008&lt;&gt;"",Datos!I766=I$1008),0,IF(I$1004=0,0,1-CHOOSE(I$1004,IF(ISNUMBER(Datos!I766),AND(OR(I$1005="",Datos!I766&gt;=I$1005),OR(I$1006="",Datos!I766&lt;=I$1006)),FALSE),IF(ISNUMBER(Datos!I766),AND(Datos!I766=INT(Datos!I766),AND(OR(I$1005="",Datos!I766&gt;=I$1005),OR(I$1006="",Datos!I766&lt;=I$1006))),FALSE),OR(ISNUMBER(FIND(";"&amp;UPPER(TRIM(Datos!I766&amp;""))&amp;"=",I$1007)),ISNUMBER(FIND(";"&amp;UPPER(TRIM(Datos!I766&amp;""))&amp;";",I$1007))),OR(UPPER(TRIM(Datos!I766&amp;""))="SÍ",UPPER(TRIM(Datos!I766&amp;""))="SI",UPPER(TRIM(Datos!I766&amp;""))="NO"),IF(ISNUMBER(Datos!I766),AND(OR(I$1005="",Datos!I766&gt;=I$1005),OR(I$1006="",Datos!I766&lt;=I$1006)),FALSE),TRUE))))</f>
        <v>0.0</v>
      </c>
      <c r="J766">
        <f>IF(Datos!J766="",0,IF(AND(J$1008&lt;&gt;"",Datos!J766=J$1008),0,IF(J$1004=0,0,1-CHOOSE(J$1004,IF(ISNUMBER(Datos!J766),AND(OR(J$1005="",Datos!J766&gt;=J$1005),OR(J$1006="",Datos!J766&lt;=J$1006)),FALSE),IF(ISNUMBER(Datos!J766),AND(Datos!J766=INT(Datos!J766),AND(OR(J$1005="",Datos!J766&gt;=J$1005),OR(J$1006="",Datos!J766&lt;=J$1006))),FALSE),OR(ISNUMBER(FIND(";"&amp;UPPER(TRIM(Datos!J766&amp;""))&amp;"=",J$1007)),ISNUMBER(FIND(";"&amp;UPPER(TRIM(Datos!J766&amp;""))&amp;";",J$1007))),OR(UPPER(TRIM(Datos!J766&amp;""))="SÍ",UPPER(TRIM(Datos!J766&amp;""))="SI",UPPER(TRIM(Datos!J766&amp;""))="NO"),IF(ISNUMBER(Datos!J766),AND(OR(J$1005="",Datos!J766&gt;=J$1005),OR(J$1006="",Datos!J766&lt;=J$1006)),FALSE),TRUE))))</f>
        <v>0.0</v>
      </c>
      <c r="K766">
        <f>IF(Datos!K766="",0,IF(AND(K$1008&lt;&gt;"",Datos!K766=K$1008),0,IF(K$1004=0,0,1-CHOOSE(K$1004,IF(ISNUMBER(Datos!K766),AND(OR(K$1005="",Datos!K766&gt;=K$1005),OR(K$1006="",Datos!K766&lt;=K$1006)),FALSE),IF(ISNUMBER(Datos!K766),AND(Datos!K766=INT(Datos!K766),AND(OR(K$1005="",Datos!K766&gt;=K$1005),OR(K$1006="",Datos!K766&lt;=K$1006))),FALSE),OR(ISNUMBER(FIND(";"&amp;UPPER(TRIM(Datos!K766&amp;""))&amp;"=",K$1007)),ISNUMBER(FIND(";"&amp;UPPER(TRIM(Datos!K766&amp;""))&amp;";",K$1007))),OR(UPPER(TRIM(Datos!K766&amp;""))="SÍ",UPPER(TRIM(Datos!K766&amp;""))="SI",UPPER(TRIM(Datos!K766&amp;""))="NO"),IF(ISNUMBER(Datos!K766),AND(OR(K$1005="",Datos!K766&gt;=K$1005),OR(K$1006="",Datos!K766&lt;=K$1006)),FALSE),TRUE))))</f>
        <v>0.0</v>
      </c>
      <c r="L766">
        <f>IF(Datos!L766="",0,IF(AND(L$1008&lt;&gt;"",Datos!L766=L$1008),0,IF(L$1004=0,0,1-CHOOSE(L$1004,IF(ISNUMBER(Datos!L766),AND(OR(L$1005="",Datos!L766&gt;=L$1005),OR(L$1006="",Datos!L766&lt;=L$1006)),FALSE),IF(ISNUMBER(Datos!L766),AND(Datos!L766=INT(Datos!L766),AND(OR(L$1005="",Datos!L766&gt;=L$1005),OR(L$1006="",Datos!L766&lt;=L$1006))),FALSE),OR(ISNUMBER(FIND(";"&amp;UPPER(TRIM(Datos!L766&amp;""))&amp;"=",L$1007)),ISNUMBER(FIND(";"&amp;UPPER(TRIM(Datos!L766&amp;""))&amp;";",L$1007))),OR(UPPER(TRIM(Datos!L766&amp;""))="SÍ",UPPER(TRIM(Datos!L766&amp;""))="SI",UPPER(TRIM(Datos!L766&amp;""))="NO"),IF(ISNUMBER(Datos!L766),AND(OR(L$1005="",Datos!L766&gt;=L$1005),OR(L$1006="",Datos!L766&lt;=L$1006)),FALSE),TRUE))))</f>
        <v>0.0</v>
      </c>
      <c r="M766">
        <f>IF(Datos!M766="",0,IF(AND(M$1008&lt;&gt;"",Datos!M766=M$1008),0,IF(M$1004=0,0,1-CHOOSE(M$1004,IF(ISNUMBER(Datos!M766),AND(OR(M$1005="",Datos!M766&gt;=M$1005),OR(M$1006="",Datos!M766&lt;=M$1006)),FALSE),IF(ISNUMBER(Datos!M766),AND(Datos!M766=INT(Datos!M766),AND(OR(M$1005="",Datos!M766&gt;=M$1005),OR(M$1006="",Datos!M766&lt;=M$1006))),FALSE),OR(ISNUMBER(FIND(";"&amp;UPPER(TRIM(Datos!M766&amp;""))&amp;"=",M$1007)),ISNUMBER(FIND(";"&amp;UPPER(TRIM(Datos!M766&amp;""))&amp;";",M$1007))),OR(UPPER(TRIM(Datos!M766&amp;""))="SÍ",UPPER(TRIM(Datos!M766&amp;""))="SI",UPPER(TRIM(Datos!M766&amp;""))="NO"),IF(ISNUMBER(Datos!M766),AND(OR(M$1005="",Datos!M766&gt;=M$1005),OR(M$1006="",Datos!M766&lt;=M$1006)),FALSE),TRUE))))</f>
        <v>0.0</v>
      </c>
      <c r="N766">
        <f>IF(Datos!N766="",0,IF(AND(N$1008&lt;&gt;"",Datos!N766=N$1008),0,IF(N$1004=0,0,1-CHOOSE(N$1004,IF(ISNUMBER(Datos!N766),AND(OR(N$1005="",Datos!N766&gt;=N$1005),OR(N$1006="",Datos!N766&lt;=N$1006)),FALSE),IF(ISNUMBER(Datos!N766),AND(Datos!N766=INT(Datos!N766),AND(OR(N$1005="",Datos!N766&gt;=N$1005),OR(N$1006="",Datos!N766&lt;=N$1006))),FALSE),OR(ISNUMBER(FIND(";"&amp;UPPER(TRIM(Datos!N766&amp;""))&amp;"=",N$1007)),ISNUMBER(FIND(";"&amp;UPPER(TRIM(Datos!N766&amp;""))&amp;";",N$1007))),OR(UPPER(TRIM(Datos!N766&amp;""))="SÍ",UPPER(TRIM(Datos!N766&amp;""))="SI",UPPER(TRIM(Datos!N766&amp;""))="NO"),IF(ISNUMBER(Datos!N766),AND(OR(N$1005="",Datos!N766&gt;=N$1005),OR(N$1006="",Datos!N766&lt;=N$1006)),FALSE),TRUE))))</f>
        <v>0.0</v>
      </c>
      <c r="O766">
        <f>IF(Datos!O766="",0,IF(AND(O$1008&lt;&gt;"",Datos!O766=O$1008),0,IF(O$1004=0,0,1-CHOOSE(O$1004,IF(ISNUMBER(Datos!O766),AND(OR(O$1005="",Datos!O766&gt;=O$1005),OR(O$1006="",Datos!O766&lt;=O$1006)),FALSE),IF(ISNUMBER(Datos!O766),AND(Datos!O766=INT(Datos!O766),AND(OR(O$1005="",Datos!O766&gt;=O$1005),OR(O$1006="",Datos!O766&lt;=O$1006))),FALSE),OR(ISNUMBER(FIND(";"&amp;UPPER(TRIM(Datos!O766&amp;""))&amp;"=",O$1007)),ISNUMBER(FIND(";"&amp;UPPER(TRIM(Datos!O766&amp;""))&amp;";",O$1007))),OR(UPPER(TRIM(Datos!O766&amp;""))="SÍ",UPPER(TRIM(Datos!O766&amp;""))="SI",UPPER(TRIM(Datos!O766&amp;""))="NO"),IF(ISNUMBER(Datos!O766),AND(OR(O$1005="",Datos!O766&gt;=O$1005),OR(O$1006="",Datos!O766&lt;=O$1006)),FALSE),TRUE))))</f>
        <v>0.0</v>
      </c>
      <c r="P766">
        <f>IF(Datos!P766="",0,IF(AND(P$1008&lt;&gt;"",Datos!P766=P$1008),0,IF(P$1004=0,0,1-CHOOSE(P$1004,IF(ISNUMBER(Datos!P766),AND(OR(P$1005="",Datos!P766&gt;=P$1005),OR(P$1006="",Datos!P766&lt;=P$1006)),FALSE),IF(ISNUMBER(Datos!P766),AND(Datos!P766=INT(Datos!P766),AND(OR(P$1005="",Datos!P766&gt;=P$1005),OR(P$1006="",Datos!P766&lt;=P$1006))),FALSE),OR(ISNUMBER(FIND(";"&amp;UPPER(TRIM(Datos!P766&amp;""))&amp;"=",P$1007)),ISNUMBER(FIND(";"&amp;UPPER(TRIM(Datos!P766&amp;""))&amp;";",P$1007))),OR(UPPER(TRIM(Datos!P766&amp;""))="SÍ",UPPER(TRIM(Datos!P766&amp;""))="SI",UPPER(TRIM(Datos!P766&amp;""))="NO"),IF(ISNUMBER(Datos!P766),AND(OR(P$1005="",Datos!P766&gt;=P$1005),OR(P$1006="",Datos!P766&lt;=P$1006)),FALSE),TRUE))))</f>
        <v>0.0</v>
      </c>
      <c r="Q766">
        <f>IF(Datos!Q766="",0,IF(AND(Q$1008&lt;&gt;"",Datos!Q766=Q$1008),0,IF(Q$1004=0,0,1-CHOOSE(Q$1004,IF(ISNUMBER(Datos!Q766),AND(OR(Q$1005="",Datos!Q766&gt;=Q$1005),OR(Q$1006="",Datos!Q766&lt;=Q$1006)),FALSE),IF(ISNUMBER(Datos!Q766),AND(Datos!Q766=INT(Datos!Q766),AND(OR(Q$1005="",Datos!Q766&gt;=Q$1005),OR(Q$1006="",Datos!Q766&lt;=Q$1006))),FALSE),OR(ISNUMBER(FIND(";"&amp;UPPER(TRIM(Datos!Q766&amp;""))&amp;"=",Q$1007)),ISNUMBER(FIND(";"&amp;UPPER(TRIM(Datos!Q766&amp;""))&amp;";",Q$1007))),OR(UPPER(TRIM(Datos!Q766&amp;""))="SÍ",UPPER(TRIM(Datos!Q766&amp;""))="SI",UPPER(TRIM(Datos!Q766&amp;""))="NO"),IF(ISNUMBER(Datos!Q766),AND(OR(Q$1005="",Datos!Q766&gt;=Q$1005),OR(Q$1006="",Datos!Q766&lt;=Q$1006)),FALSE),TRUE))))</f>
        <v>0.0</v>
      </c>
      <c r="R766">
        <f>IF(Datos!R766="",0,IF(AND(R$1008&lt;&gt;"",Datos!R766=R$1008),0,IF(R$1004=0,0,1-CHOOSE(R$1004,IF(ISNUMBER(Datos!R766),AND(OR(R$1005="",Datos!R766&gt;=R$1005),OR(R$1006="",Datos!R766&lt;=R$1006)),FALSE),IF(ISNUMBER(Datos!R766),AND(Datos!R766=INT(Datos!R766),AND(OR(R$1005="",Datos!R766&gt;=R$1005),OR(R$1006="",Datos!R766&lt;=R$1006))),FALSE),OR(ISNUMBER(FIND(";"&amp;UPPER(TRIM(Datos!R766&amp;""))&amp;"=",R$1007)),ISNUMBER(FIND(";"&amp;UPPER(TRIM(Datos!R766&amp;""))&amp;";",R$1007))),OR(UPPER(TRIM(Datos!R766&amp;""))="SÍ",UPPER(TRIM(Datos!R766&amp;""))="SI",UPPER(TRIM(Datos!R766&amp;""))="NO"),IF(ISNUMBER(Datos!R766),AND(OR(R$1005="",Datos!R766&gt;=R$1005),OR(R$1006="",Datos!R766&lt;=R$1006)),FALSE),TRUE))))</f>
        <v>0.0</v>
      </c>
      <c r="S766">
        <f>IF(Datos!S766="",0,IF(AND(S$1008&lt;&gt;"",Datos!S766=S$1008),0,IF(S$1004=0,0,1-CHOOSE(S$1004,IF(ISNUMBER(Datos!S766),AND(OR(S$1005="",Datos!S766&gt;=S$1005),OR(S$1006="",Datos!S766&lt;=S$1006)),FALSE),IF(ISNUMBER(Datos!S766),AND(Datos!S766=INT(Datos!S766),AND(OR(S$1005="",Datos!S766&gt;=S$1005),OR(S$1006="",Datos!S766&lt;=S$1006))),FALSE),OR(ISNUMBER(FIND(";"&amp;UPPER(TRIM(Datos!S766&amp;""))&amp;"=",S$1007)),ISNUMBER(FIND(";"&amp;UPPER(TRIM(Datos!S766&amp;""))&amp;";",S$1007))),OR(UPPER(TRIM(Datos!S766&amp;""))="SÍ",UPPER(TRIM(Datos!S766&amp;""))="SI",UPPER(TRIM(Datos!S766&amp;""))="NO"),IF(ISNUMBER(Datos!S766),AND(OR(S$1005="",Datos!S766&gt;=S$1005),OR(S$1006="",Datos!S766&lt;=S$1006)),FALSE),TRUE))))</f>
        <v>0.0</v>
      </c>
      <c r="T766">
        <f>IF(Datos!T766="",0,IF(AND(T$1008&lt;&gt;"",Datos!T766=T$1008),0,IF(T$1004=0,0,1-CHOOSE(T$1004,IF(ISNUMBER(Datos!T766),AND(OR(T$1005="",Datos!T766&gt;=T$1005),OR(T$1006="",Datos!T766&lt;=T$1006)),FALSE),IF(ISNUMBER(Datos!T766),AND(Datos!T766=INT(Datos!T766),AND(OR(T$1005="",Datos!T766&gt;=T$1005),OR(T$1006="",Datos!T766&lt;=T$1006))),FALSE),OR(ISNUMBER(FIND(";"&amp;UPPER(TRIM(Datos!T766&amp;""))&amp;"=",T$1007)),ISNUMBER(FIND(";"&amp;UPPER(TRIM(Datos!T766&amp;""))&amp;";",T$1007))),OR(UPPER(TRIM(Datos!T766&amp;""))="SÍ",UPPER(TRIM(Datos!T766&amp;""))="SI",UPPER(TRIM(Datos!T766&amp;""))="NO"),IF(ISNUMBER(Datos!T766),AND(OR(T$1005="",Datos!T766&gt;=T$1005),OR(T$1006="",Datos!T766&lt;=T$1006)),FALSE),TRUE))))</f>
        <v>0.0</v>
      </c>
      <c r="U766">
        <f>IF(Datos!U766="",0,IF(AND(U$1008&lt;&gt;"",Datos!U766=U$1008),0,IF(U$1004=0,0,1-CHOOSE(U$1004,IF(ISNUMBER(Datos!U766),AND(OR(U$1005="",Datos!U766&gt;=U$1005),OR(U$1006="",Datos!U766&lt;=U$1006)),FALSE),IF(ISNUMBER(Datos!U766),AND(Datos!U766=INT(Datos!U766),AND(OR(U$1005="",Datos!U766&gt;=U$1005),OR(U$1006="",Datos!U766&lt;=U$1006))),FALSE),OR(ISNUMBER(FIND(";"&amp;UPPER(TRIM(Datos!U766&amp;""))&amp;"=",U$1007)),ISNUMBER(FIND(";"&amp;UPPER(TRIM(Datos!U766&amp;""))&amp;";",U$1007))),OR(UPPER(TRIM(Datos!U766&amp;""))="SÍ",UPPER(TRIM(Datos!U766&amp;""))="SI",UPPER(TRIM(Datos!U766&amp;""))="NO"),IF(ISNUMBER(Datos!U766),AND(OR(U$1005="",Datos!U766&gt;=U$1005),OR(U$1006="",Datos!U766&lt;=U$1006)),FALSE),TRUE))))</f>
        <v>0.0</v>
      </c>
      <c r="V766">
        <f>IF(Datos!V766="",0,IF(AND(V$1008&lt;&gt;"",Datos!V766=V$1008),0,IF(V$1004=0,0,1-CHOOSE(V$1004,IF(ISNUMBER(Datos!V766),AND(OR(V$1005="",Datos!V766&gt;=V$1005),OR(V$1006="",Datos!V766&lt;=V$1006)),FALSE),IF(ISNUMBER(Datos!V766),AND(Datos!V766=INT(Datos!V766),AND(OR(V$1005="",Datos!V766&gt;=V$1005),OR(V$1006="",Datos!V766&lt;=V$1006))),FALSE),OR(ISNUMBER(FIND(";"&amp;UPPER(TRIM(Datos!V766&amp;""))&amp;"=",V$1007)),ISNUMBER(FIND(";"&amp;UPPER(TRIM(Datos!V766&amp;""))&amp;";",V$1007))),OR(UPPER(TRIM(Datos!V766&amp;""))="SÍ",UPPER(TRIM(Datos!V766&amp;""))="SI",UPPER(TRIM(Datos!V766&amp;""))="NO"),IF(ISNUMBER(Datos!V766),AND(OR(V$1005="",Datos!V766&gt;=V$1005),OR(V$1006="",Datos!V766&lt;=V$1006)),FALSE),TRUE))))</f>
        <v>0.0</v>
      </c>
      <c r="W766">
        <f>IF(Datos!W766="",0,IF(AND(W$1008&lt;&gt;"",Datos!W766=W$1008),0,IF(W$1004=0,0,1-CHOOSE(W$1004,IF(ISNUMBER(Datos!W766),AND(OR(W$1005="",Datos!W766&gt;=W$1005),OR(W$1006="",Datos!W766&lt;=W$1006)),FALSE),IF(ISNUMBER(Datos!W766),AND(Datos!W766=INT(Datos!W766),AND(OR(W$1005="",Datos!W766&gt;=W$1005),OR(W$1006="",Datos!W766&lt;=W$1006))),FALSE),OR(ISNUMBER(FIND(";"&amp;UPPER(TRIM(Datos!W766&amp;""))&amp;"=",W$1007)),ISNUMBER(FIND(";"&amp;UPPER(TRIM(Datos!W766&amp;""))&amp;";",W$1007))),OR(UPPER(TRIM(Datos!W766&amp;""))="SÍ",UPPER(TRIM(Datos!W766&amp;""))="SI",UPPER(TRIM(Datos!W766&amp;""))="NO"),IF(ISNUMBER(Datos!W766),AND(OR(W$1005="",Datos!W766&gt;=W$1005),OR(W$1006="",Datos!W766&lt;=W$1006)),FALSE),TRUE))))</f>
        <v>0.0</v>
      </c>
      <c r="X766">
        <f>IF(Datos!X766="",0,IF(AND(X$1008&lt;&gt;"",Datos!X766=X$1008),0,IF(X$1004=0,0,1-CHOOSE(X$1004,IF(ISNUMBER(Datos!X766),AND(OR(X$1005="",Datos!X766&gt;=X$1005),OR(X$1006="",Datos!X766&lt;=X$1006)),FALSE),IF(ISNUMBER(Datos!X766),AND(Datos!X766=INT(Datos!X766),AND(OR(X$1005="",Datos!X766&gt;=X$1005),OR(X$1006="",Datos!X766&lt;=X$1006))),FALSE),OR(ISNUMBER(FIND(";"&amp;UPPER(TRIM(Datos!X766&amp;""))&amp;"=",X$1007)),ISNUMBER(FIND(";"&amp;UPPER(TRIM(Datos!X766&amp;""))&amp;";",X$1007))),OR(UPPER(TRIM(Datos!X766&amp;""))="SÍ",UPPER(TRIM(Datos!X766&amp;""))="SI",UPPER(TRIM(Datos!X766&amp;""))="NO"),IF(ISNUMBER(Datos!X766),AND(OR(X$1005="",Datos!X766&gt;=X$1005),OR(X$1006="",Datos!X766&lt;=X$1006)),FALSE),TRUE))))</f>
        <v>0.0</v>
      </c>
      <c r="Y766">
        <f>IF(Datos!Y766="",0,IF(AND(Y$1008&lt;&gt;"",Datos!Y766=Y$1008),0,IF(Y$1004=0,0,1-CHOOSE(Y$1004,IF(ISNUMBER(Datos!Y766),AND(OR(Y$1005="",Datos!Y766&gt;=Y$1005),OR(Y$1006="",Datos!Y766&lt;=Y$1006)),FALSE),IF(ISNUMBER(Datos!Y766),AND(Datos!Y766=INT(Datos!Y766),AND(OR(Y$1005="",Datos!Y766&gt;=Y$1005),OR(Y$1006="",Datos!Y766&lt;=Y$1006))),FALSE),OR(ISNUMBER(FIND(";"&amp;UPPER(TRIM(Datos!Y766&amp;""))&amp;"=",Y$1007)),ISNUMBER(FIND(";"&amp;UPPER(TRIM(Datos!Y766&amp;""))&amp;";",Y$1007))),OR(UPPER(TRIM(Datos!Y766&amp;""))="SÍ",UPPER(TRIM(Datos!Y766&amp;""))="SI",UPPER(TRIM(Datos!Y766&amp;""))="NO"),IF(ISNUMBER(Datos!Y766),AND(OR(Y$1005="",Datos!Y766&gt;=Y$1005),OR(Y$1006="",Datos!Y766&lt;=Y$1006)),FALSE),TRUE))))</f>
        <v>0.0</v>
      </c>
      <c r="Z766">
        <f>IF(Datos!Z766="",0,IF(AND(Z$1008&lt;&gt;"",Datos!Z766=Z$1008),0,IF(Z$1004=0,0,1-CHOOSE(Z$1004,IF(ISNUMBER(Datos!Z766),AND(OR(Z$1005="",Datos!Z766&gt;=Z$1005),OR(Z$1006="",Datos!Z766&lt;=Z$1006)),FALSE),IF(ISNUMBER(Datos!Z766),AND(Datos!Z766=INT(Datos!Z766),AND(OR(Z$1005="",Datos!Z766&gt;=Z$1005),OR(Z$1006="",Datos!Z766&lt;=Z$1006))),FALSE),OR(ISNUMBER(FIND(";"&amp;UPPER(TRIM(Datos!Z766&amp;""))&amp;"=",Z$1007)),ISNUMBER(FIND(";"&amp;UPPER(TRIM(Datos!Z766&amp;""))&amp;";",Z$1007))),OR(UPPER(TRIM(Datos!Z766&amp;""))="SÍ",UPPER(TRIM(Datos!Z766&amp;""))="SI",UPPER(TRIM(Datos!Z766&amp;""))="NO"),IF(ISNUMBER(Datos!Z766),AND(OR(Z$1005="",Datos!Z766&gt;=Z$1005),OR(Z$1006="",Datos!Z766&lt;=Z$1006)),FALSE),TRUE))))</f>
        <v>0.0</v>
      </c>
      <c r="AA766">
        <f>IF(Datos!AA766="",0,IF(AND(AA$1008&lt;&gt;"",Datos!AA766=AA$1008),0,IF(AA$1004=0,0,1-CHOOSE(AA$1004,IF(ISNUMBER(Datos!AA766),AND(OR(AA$1005="",Datos!AA766&gt;=AA$1005),OR(AA$1006="",Datos!AA766&lt;=AA$1006)),FALSE),IF(ISNUMBER(Datos!AA766),AND(Datos!AA766=INT(Datos!AA766),AND(OR(AA$1005="",Datos!AA766&gt;=AA$1005),OR(AA$1006="",Datos!AA766&lt;=AA$1006))),FALSE),OR(ISNUMBER(FIND(";"&amp;UPPER(TRIM(Datos!AA766&amp;""))&amp;"=",AA$1007)),ISNUMBER(FIND(";"&amp;UPPER(TRIM(Datos!AA766&amp;""))&amp;";",AA$1007))),OR(UPPER(TRIM(Datos!AA766&amp;""))="SÍ",UPPER(TRIM(Datos!AA766&amp;""))="SI",UPPER(TRIM(Datos!AA766&amp;""))="NO"),IF(ISNUMBER(Datos!AA766),AND(OR(AA$1005="",Datos!AA766&gt;=AA$1005),OR(AA$1006="",Datos!AA766&lt;=AA$1006)),FALSE),TRUE))))</f>
        <v>0.0</v>
      </c>
      <c r="AB766">
        <f>IF(Datos!AB766="",0,IF(AND(AB$1008&lt;&gt;"",Datos!AB766=AB$1008),0,IF(AB$1004=0,0,1-CHOOSE(AB$1004,IF(ISNUMBER(Datos!AB766),AND(OR(AB$1005="",Datos!AB766&gt;=AB$1005),OR(AB$1006="",Datos!AB766&lt;=AB$1006)),FALSE),IF(ISNUMBER(Datos!AB766),AND(Datos!AB766=INT(Datos!AB766),AND(OR(AB$1005="",Datos!AB766&gt;=AB$1005),OR(AB$1006="",Datos!AB766&lt;=AB$1006))),FALSE),OR(ISNUMBER(FIND(";"&amp;UPPER(TRIM(Datos!AB766&amp;""))&amp;"=",AB$1007)),ISNUMBER(FIND(";"&amp;UPPER(TRIM(Datos!AB766&amp;""))&amp;";",AB$1007))),OR(UPPER(TRIM(Datos!AB766&amp;""))="SÍ",UPPER(TRIM(Datos!AB766&amp;""))="SI",UPPER(TRIM(Datos!AB766&amp;""))="NO"),IF(ISNUMBER(Datos!AB766),AND(OR(AB$1005="",Datos!AB766&gt;=AB$1005),OR(AB$1006="",Datos!AB766&lt;=AB$1006)),FALSE),TRUE))))</f>
        <v>0.0</v>
      </c>
      <c r="AC766">
        <f>IF(Datos!AC766="",0,IF(AND(AC$1008&lt;&gt;"",Datos!AC766=AC$1008),0,IF(AC$1004=0,0,1-CHOOSE(AC$1004,IF(ISNUMBER(Datos!AC766),AND(OR(AC$1005="",Datos!AC766&gt;=AC$1005),OR(AC$1006="",Datos!AC766&lt;=AC$1006)),FALSE),IF(ISNUMBER(Datos!AC766),AND(Datos!AC766=INT(Datos!AC766),AND(OR(AC$1005="",Datos!AC766&gt;=AC$1005),OR(AC$1006="",Datos!AC766&lt;=AC$1006))),FALSE),OR(ISNUMBER(FIND(";"&amp;UPPER(TRIM(Datos!AC766&amp;""))&amp;"=",AC$1007)),ISNUMBER(FIND(";"&amp;UPPER(TRIM(Datos!AC766&amp;""))&amp;";",AC$1007))),OR(UPPER(TRIM(Datos!AC766&amp;""))="SÍ",UPPER(TRIM(Datos!AC766&amp;""))="SI",UPPER(TRIM(Datos!AC766&amp;""))="NO"),IF(ISNUMBER(Datos!AC766),AND(OR(AC$1005="",Datos!AC766&gt;=AC$1005),OR(AC$1006="",Datos!AC766&lt;=AC$1006)),FALSE),TRUE))))</f>
        <v>0.0</v>
      </c>
      <c r="AD766">
        <f>IF(Datos!AD766="",0,IF(AND(AD$1008&lt;&gt;"",Datos!AD766=AD$1008),0,IF(AD$1004=0,0,1-CHOOSE(AD$1004,IF(ISNUMBER(Datos!AD766),AND(OR(AD$1005="",Datos!AD766&gt;=AD$1005),OR(AD$1006="",Datos!AD766&lt;=AD$1006)),FALSE),IF(ISNUMBER(Datos!AD766),AND(Datos!AD766=INT(Datos!AD766),AND(OR(AD$1005="",Datos!AD766&gt;=AD$1005),OR(AD$1006="",Datos!AD766&lt;=AD$1006))),FALSE),OR(ISNUMBER(FIND(";"&amp;UPPER(TRIM(Datos!AD766&amp;""))&amp;"=",AD$1007)),ISNUMBER(FIND(";"&amp;UPPER(TRIM(Datos!AD766&amp;""))&amp;";",AD$1007))),OR(UPPER(TRIM(Datos!AD766&amp;""))="SÍ",UPPER(TRIM(Datos!AD766&amp;""))="SI",UPPER(TRIM(Datos!AD766&amp;""))="NO"),IF(ISNUMBER(Datos!AD766),AND(OR(AD$1005="",Datos!AD766&gt;=AD$1005),OR(AD$1006="",Datos!AD766&lt;=AD$1006)),FALSE),TRUE))))</f>
        <v>0.0</v>
      </c>
      <c r="AE766">
        <f>IF(Datos!AE766="",0,IF(AND(AE$1008&lt;&gt;"",Datos!AE766=AE$1008),0,IF(AE$1004=0,0,1-CHOOSE(AE$1004,IF(ISNUMBER(Datos!AE766),AND(OR(AE$1005="",Datos!AE766&gt;=AE$1005),OR(AE$1006="",Datos!AE766&lt;=AE$1006)),FALSE),IF(ISNUMBER(Datos!AE766),AND(Datos!AE766=INT(Datos!AE766),AND(OR(AE$1005="",Datos!AE766&gt;=AE$1005),OR(AE$1006="",Datos!AE766&lt;=AE$1006))),FALSE),OR(ISNUMBER(FIND(";"&amp;UPPER(TRIM(Datos!AE766&amp;""))&amp;"=",AE$1007)),ISNUMBER(FIND(";"&amp;UPPER(TRIM(Datos!AE766&amp;""))&amp;";",AE$1007))),OR(UPPER(TRIM(Datos!AE766&amp;""))="SÍ",UPPER(TRIM(Datos!AE766&amp;""))="SI",UPPER(TRIM(Datos!AE766&amp;""))="NO"),IF(ISNUMBER(Datos!AE766),AND(OR(AE$1005="",Datos!AE766&gt;=AE$1005),OR(AE$1006="",Datos!AE766&lt;=AE$1006)),FALSE),TRUE))))</f>
        <v>0.0</v>
      </c>
    </row>
    <row r="767" spans="2:31">
      <c r="B767">
        <f>IF(Datos!B767="",0,IF(AND(B$1008&lt;&gt;"",Datos!B767=B$1008),0,IF(B$1004=0,0,1-CHOOSE(B$1004,IF(ISNUMBER(Datos!B767),AND(OR(B$1005="",Datos!B767&gt;=B$1005),OR(B$1006="",Datos!B767&lt;=B$1006)),FALSE),IF(ISNUMBER(Datos!B767),AND(Datos!B767=INT(Datos!B767),AND(OR(B$1005="",Datos!B767&gt;=B$1005),OR(B$1006="",Datos!B767&lt;=B$1006))),FALSE),OR(ISNUMBER(FIND(";"&amp;UPPER(TRIM(Datos!B767&amp;""))&amp;"=",B$1007)),ISNUMBER(FIND(";"&amp;UPPER(TRIM(Datos!B767&amp;""))&amp;";",B$1007))),OR(UPPER(TRIM(Datos!B767&amp;""))="SÍ",UPPER(TRIM(Datos!B767&amp;""))="SI",UPPER(TRIM(Datos!B767&amp;""))="NO"),IF(ISNUMBER(Datos!B767),AND(OR(B$1005="",Datos!B767&gt;=B$1005),OR(B$1006="",Datos!B767&lt;=B$1006)),FALSE),TRUE))))</f>
        <v>0.0</v>
      </c>
      <c r="C767">
        <f>IF(Datos!C767="",0,IF(AND(C$1008&lt;&gt;"",Datos!C767=C$1008),0,IF(C$1004=0,0,1-CHOOSE(C$1004,IF(ISNUMBER(Datos!C767),AND(OR(C$1005="",Datos!C767&gt;=C$1005),OR(C$1006="",Datos!C767&lt;=C$1006)),FALSE),IF(ISNUMBER(Datos!C767),AND(Datos!C767=INT(Datos!C767),AND(OR(C$1005="",Datos!C767&gt;=C$1005),OR(C$1006="",Datos!C767&lt;=C$1006))),FALSE),OR(ISNUMBER(FIND(";"&amp;UPPER(TRIM(Datos!C767&amp;""))&amp;"=",C$1007)),ISNUMBER(FIND(";"&amp;UPPER(TRIM(Datos!C767&amp;""))&amp;";",C$1007))),OR(UPPER(TRIM(Datos!C767&amp;""))="SÍ",UPPER(TRIM(Datos!C767&amp;""))="SI",UPPER(TRIM(Datos!C767&amp;""))="NO"),IF(ISNUMBER(Datos!C767),AND(OR(C$1005="",Datos!C767&gt;=C$1005),OR(C$1006="",Datos!C767&lt;=C$1006)),FALSE),TRUE))))</f>
        <v>0.0</v>
      </c>
      <c r="D767">
        <f>IF(Datos!D767="",0,IF(AND(D$1008&lt;&gt;"",Datos!D767=D$1008),0,IF(D$1004=0,0,1-CHOOSE(D$1004,IF(ISNUMBER(Datos!D767),AND(OR(D$1005="",Datos!D767&gt;=D$1005),OR(D$1006="",Datos!D767&lt;=D$1006)),FALSE),IF(ISNUMBER(Datos!D767),AND(Datos!D767=INT(Datos!D767),AND(OR(D$1005="",Datos!D767&gt;=D$1005),OR(D$1006="",Datos!D767&lt;=D$1006))),FALSE),OR(ISNUMBER(FIND(";"&amp;UPPER(TRIM(Datos!D767&amp;""))&amp;"=",D$1007)),ISNUMBER(FIND(";"&amp;UPPER(TRIM(Datos!D767&amp;""))&amp;";",D$1007))),OR(UPPER(TRIM(Datos!D767&amp;""))="SÍ",UPPER(TRIM(Datos!D767&amp;""))="SI",UPPER(TRIM(Datos!D767&amp;""))="NO"),IF(ISNUMBER(Datos!D767),AND(OR(D$1005="",Datos!D767&gt;=D$1005),OR(D$1006="",Datos!D767&lt;=D$1006)),FALSE),TRUE))))</f>
        <v>0.0</v>
      </c>
      <c r="E767">
        <f>IF(Datos!E767="",0,IF(AND(E$1008&lt;&gt;"",Datos!E767=E$1008),0,IF(E$1004=0,0,1-CHOOSE(E$1004,IF(ISNUMBER(Datos!E767),AND(OR(E$1005="",Datos!E767&gt;=E$1005),OR(E$1006="",Datos!E767&lt;=E$1006)),FALSE),IF(ISNUMBER(Datos!E767),AND(Datos!E767=INT(Datos!E767),AND(OR(E$1005="",Datos!E767&gt;=E$1005),OR(E$1006="",Datos!E767&lt;=E$1006))),FALSE),OR(ISNUMBER(FIND(";"&amp;UPPER(TRIM(Datos!E767&amp;""))&amp;"=",E$1007)),ISNUMBER(FIND(";"&amp;UPPER(TRIM(Datos!E767&amp;""))&amp;";",E$1007))),OR(UPPER(TRIM(Datos!E767&amp;""))="SÍ",UPPER(TRIM(Datos!E767&amp;""))="SI",UPPER(TRIM(Datos!E767&amp;""))="NO"),IF(ISNUMBER(Datos!E767),AND(OR(E$1005="",Datos!E767&gt;=E$1005),OR(E$1006="",Datos!E767&lt;=E$1006)),FALSE),TRUE))))</f>
        <v>0.0</v>
      </c>
      <c r="F767">
        <f>IF(Datos!F767="",0,IF(AND(F$1008&lt;&gt;"",Datos!F767=F$1008),0,IF(F$1004=0,0,1-CHOOSE(F$1004,IF(ISNUMBER(Datos!F767),AND(OR(F$1005="",Datos!F767&gt;=F$1005),OR(F$1006="",Datos!F767&lt;=F$1006)),FALSE),IF(ISNUMBER(Datos!F767),AND(Datos!F767=INT(Datos!F767),AND(OR(F$1005="",Datos!F767&gt;=F$1005),OR(F$1006="",Datos!F767&lt;=F$1006))),FALSE),OR(ISNUMBER(FIND(";"&amp;UPPER(TRIM(Datos!F767&amp;""))&amp;"=",F$1007)),ISNUMBER(FIND(";"&amp;UPPER(TRIM(Datos!F767&amp;""))&amp;";",F$1007))),OR(UPPER(TRIM(Datos!F767&amp;""))="SÍ",UPPER(TRIM(Datos!F767&amp;""))="SI",UPPER(TRIM(Datos!F767&amp;""))="NO"),IF(ISNUMBER(Datos!F767),AND(OR(F$1005="",Datos!F767&gt;=F$1005),OR(F$1006="",Datos!F767&lt;=F$1006)),FALSE),TRUE))))</f>
        <v>0.0</v>
      </c>
      <c r="G767">
        <f>IF(Datos!G767="",0,IF(AND(G$1008&lt;&gt;"",Datos!G767=G$1008),0,IF(G$1004=0,0,1-CHOOSE(G$1004,IF(ISNUMBER(Datos!G767),AND(OR(G$1005="",Datos!G767&gt;=G$1005),OR(G$1006="",Datos!G767&lt;=G$1006)),FALSE),IF(ISNUMBER(Datos!G767),AND(Datos!G767=INT(Datos!G767),AND(OR(G$1005="",Datos!G767&gt;=G$1005),OR(G$1006="",Datos!G767&lt;=G$1006))),FALSE),OR(ISNUMBER(FIND(";"&amp;UPPER(TRIM(Datos!G767&amp;""))&amp;"=",G$1007)),ISNUMBER(FIND(";"&amp;UPPER(TRIM(Datos!G767&amp;""))&amp;";",G$1007))),OR(UPPER(TRIM(Datos!G767&amp;""))="SÍ",UPPER(TRIM(Datos!G767&amp;""))="SI",UPPER(TRIM(Datos!G767&amp;""))="NO"),IF(ISNUMBER(Datos!G767),AND(OR(G$1005="",Datos!G767&gt;=G$1005),OR(G$1006="",Datos!G767&lt;=G$1006)),FALSE),TRUE))))</f>
        <v>0.0</v>
      </c>
      <c r="H767">
        <f>IF(Datos!H767="",0,IF(AND(H$1008&lt;&gt;"",Datos!H767=H$1008),0,IF(H$1004=0,0,1-CHOOSE(H$1004,IF(ISNUMBER(Datos!H767),AND(OR(H$1005="",Datos!H767&gt;=H$1005),OR(H$1006="",Datos!H767&lt;=H$1006)),FALSE),IF(ISNUMBER(Datos!H767),AND(Datos!H767=INT(Datos!H767),AND(OR(H$1005="",Datos!H767&gt;=H$1005),OR(H$1006="",Datos!H767&lt;=H$1006))),FALSE),OR(ISNUMBER(FIND(";"&amp;UPPER(TRIM(Datos!H767&amp;""))&amp;"=",H$1007)),ISNUMBER(FIND(";"&amp;UPPER(TRIM(Datos!H767&amp;""))&amp;";",H$1007))),OR(UPPER(TRIM(Datos!H767&amp;""))="SÍ",UPPER(TRIM(Datos!H767&amp;""))="SI",UPPER(TRIM(Datos!H767&amp;""))="NO"),IF(ISNUMBER(Datos!H767),AND(OR(H$1005="",Datos!H767&gt;=H$1005),OR(H$1006="",Datos!H767&lt;=H$1006)),FALSE),TRUE))))</f>
        <v>0.0</v>
      </c>
      <c r="I767">
        <f>IF(Datos!I767="",0,IF(AND(I$1008&lt;&gt;"",Datos!I767=I$1008),0,IF(I$1004=0,0,1-CHOOSE(I$1004,IF(ISNUMBER(Datos!I767),AND(OR(I$1005="",Datos!I767&gt;=I$1005),OR(I$1006="",Datos!I767&lt;=I$1006)),FALSE),IF(ISNUMBER(Datos!I767),AND(Datos!I767=INT(Datos!I767),AND(OR(I$1005="",Datos!I767&gt;=I$1005),OR(I$1006="",Datos!I767&lt;=I$1006))),FALSE),OR(ISNUMBER(FIND(";"&amp;UPPER(TRIM(Datos!I767&amp;""))&amp;"=",I$1007)),ISNUMBER(FIND(";"&amp;UPPER(TRIM(Datos!I767&amp;""))&amp;";",I$1007))),OR(UPPER(TRIM(Datos!I767&amp;""))="SÍ",UPPER(TRIM(Datos!I767&amp;""))="SI",UPPER(TRIM(Datos!I767&amp;""))="NO"),IF(ISNUMBER(Datos!I767),AND(OR(I$1005="",Datos!I767&gt;=I$1005),OR(I$1006="",Datos!I767&lt;=I$1006)),FALSE),TRUE))))</f>
        <v>0.0</v>
      </c>
      <c r="J767">
        <f>IF(Datos!J767="",0,IF(AND(J$1008&lt;&gt;"",Datos!J767=J$1008),0,IF(J$1004=0,0,1-CHOOSE(J$1004,IF(ISNUMBER(Datos!J767),AND(OR(J$1005="",Datos!J767&gt;=J$1005),OR(J$1006="",Datos!J767&lt;=J$1006)),FALSE),IF(ISNUMBER(Datos!J767),AND(Datos!J767=INT(Datos!J767),AND(OR(J$1005="",Datos!J767&gt;=J$1005),OR(J$1006="",Datos!J767&lt;=J$1006))),FALSE),OR(ISNUMBER(FIND(";"&amp;UPPER(TRIM(Datos!J767&amp;""))&amp;"=",J$1007)),ISNUMBER(FIND(";"&amp;UPPER(TRIM(Datos!J767&amp;""))&amp;";",J$1007))),OR(UPPER(TRIM(Datos!J767&amp;""))="SÍ",UPPER(TRIM(Datos!J767&amp;""))="SI",UPPER(TRIM(Datos!J767&amp;""))="NO"),IF(ISNUMBER(Datos!J767),AND(OR(J$1005="",Datos!J767&gt;=J$1005),OR(J$1006="",Datos!J767&lt;=J$1006)),FALSE),TRUE))))</f>
        <v>0.0</v>
      </c>
      <c r="K767">
        <f>IF(Datos!K767="",0,IF(AND(K$1008&lt;&gt;"",Datos!K767=K$1008),0,IF(K$1004=0,0,1-CHOOSE(K$1004,IF(ISNUMBER(Datos!K767),AND(OR(K$1005="",Datos!K767&gt;=K$1005),OR(K$1006="",Datos!K767&lt;=K$1006)),FALSE),IF(ISNUMBER(Datos!K767),AND(Datos!K767=INT(Datos!K767),AND(OR(K$1005="",Datos!K767&gt;=K$1005),OR(K$1006="",Datos!K767&lt;=K$1006))),FALSE),OR(ISNUMBER(FIND(";"&amp;UPPER(TRIM(Datos!K767&amp;""))&amp;"=",K$1007)),ISNUMBER(FIND(";"&amp;UPPER(TRIM(Datos!K767&amp;""))&amp;";",K$1007))),OR(UPPER(TRIM(Datos!K767&amp;""))="SÍ",UPPER(TRIM(Datos!K767&amp;""))="SI",UPPER(TRIM(Datos!K767&amp;""))="NO"),IF(ISNUMBER(Datos!K767),AND(OR(K$1005="",Datos!K767&gt;=K$1005),OR(K$1006="",Datos!K767&lt;=K$1006)),FALSE),TRUE))))</f>
        <v>0.0</v>
      </c>
      <c r="L767">
        <f>IF(Datos!L767="",0,IF(AND(L$1008&lt;&gt;"",Datos!L767=L$1008),0,IF(L$1004=0,0,1-CHOOSE(L$1004,IF(ISNUMBER(Datos!L767),AND(OR(L$1005="",Datos!L767&gt;=L$1005),OR(L$1006="",Datos!L767&lt;=L$1006)),FALSE),IF(ISNUMBER(Datos!L767),AND(Datos!L767=INT(Datos!L767),AND(OR(L$1005="",Datos!L767&gt;=L$1005),OR(L$1006="",Datos!L767&lt;=L$1006))),FALSE),OR(ISNUMBER(FIND(";"&amp;UPPER(TRIM(Datos!L767&amp;""))&amp;"=",L$1007)),ISNUMBER(FIND(";"&amp;UPPER(TRIM(Datos!L767&amp;""))&amp;";",L$1007))),OR(UPPER(TRIM(Datos!L767&amp;""))="SÍ",UPPER(TRIM(Datos!L767&amp;""))="SI",UPPER(TRIM(Datos!L767&amp;""))="NO"),IF(ISNUMBER(Datos!L767),AND(OR(L$1005="",Datos!L767&gt;=L$1005),OR(L$1006="",Datos!L767&lt;=L$1006)),FALSE),TRUE))))</f>
        <v>0.0</v>
      </c>
      <c r="M767">
        <f>IF(Datos!M767="",0,IF(AND(M$1008&lt;&gt;"",Datos!M767=M$1008),0,IF(M$1004=0,0,1-CHOOSE(M$1004,IF(ISNUMBER(Datos!M767),AND(OR(M$1005="",Datos!M767&gt;=M$1005),OR(M$1006="",Datos!M767&lt;=M$1006)),FALSE),IF(ISNUMBER(Datos!M767),AND(Datos!M767=INT(Datos!M767),AND(OR(M$1005="",Datos!M767&gt;=M$1005),OR(M$1006="",Datos!M767&lt;=M$1006))),FALSE),OR(ISNUMBER(FIND(";"&amp;UPPER(TRIM(Datos!M767&amp;""))&amp;"=",M$1007)),ISNUMBER(FIND(";"&amp;UPPER(TRIM(Datos!M767&amp;""))&amp;";",M$1007))),OR(UPPER(TRIM(Datos!M767&amp;""))="SÍ",UPPER(TRIM(Datos!M767&amp;""))="SI",UPPER(TRIM(Datos!M767&amp;""))="NO"),IF(ISNUMBER(Datos!M767),AND(OR(M$1005="",Datos!M767&gt;=M$1005),OR(M$1006="",Datos!M767&lt;=M$1006)),FALSE),TRUE))))</f>
        <v>0.0</v>
      </c>
      <c r="N767">
        <f>IF(Datos!N767="",0,IF(AND(N$1008&lt;&gt;"",Datos!N767=N$1008),0,IF(N$1004=0,0,1-CHOOSE(N$1004,IF(ISNUMBER(Datos!N767),AND(OR(N$1005="",Datos!N767&gt;=N$1005),OR(N$1006="",Datos!N767&lt;=N$1006)),FALSE),IF(ISNUMBER(Datos!N767),AND(Datos!N767=INT(Datos!N767),AND(OR(N$1005="",Datos!N767&gt;=N$1005),OR(N$1006="",Datos!N767&lt;=N$1006))),FALSE),OR(ISNUMBER(FIND(";"&amp;UPPER(TRIM(Datos!N767&amp;""))&amp;"=",N$1007)),ISNUMBER(FIND(";"&amp;UPPER(TRIM(Datos!N767&amp;""))&amp;";",N$1007))),OR(UPPER(TRIM(Datos!N767&amp;""))="SÍ",UPPER(TRIM(Datos!N767&amp;""))="SI",UPPER(TRIM(Datos!N767&amp;""))="NO"),IF(ISNUMBER(Datos!N767),AND(OR(N$1005="",Datos!N767&gt;=N$1005),OR(N$1006="",Datos!N767&lt;=N$1006)),FALSE),TRUE))))</f>
        <v>0.0</v>
      </c>
      <c r="O767">
        <f>IF(Datos!O767="",0,IF(AND(O$1008&lt;&gt;"",Datos!O767=O$1008),0,IF(O$1004=0,0,1-CHOOSE(O$1004,IF(ISNUMBER(Datos!O767),AND(OR(O$1005="",Datos!O767&gt;=O$1005),OR(O$1006="",Datos!O767&lt;=O$1006)),FALSE),IF(ISNUMBER(Datos!O767),AND(Datos!O767=INT(Datos!O767),AND(OR(O$1005="",Datos!O767&gt;=O$1005),OR(O$1006="",Datos!O767&lt;=O$1006))),FALSE),OR(ISNUMBER(FIND(";"&amp;UPPER(TRIM(Datos!O767&amp;""))&amp;"=",O$1007)),ISNUMBER(FIND(";"&amp;UPPER(TRIM(Datos!O767&amp;""))&amp;";",O$1007))),OR(UPPER(TRIM(Datos!O767&amp;""))="SÍ",UPPER(TRIM(Datos!O767&amp;""))="SI",UPPER(TRIM(Datos!O767&amp;""))="NO"),IF(ISNUMBER(Datos!O767),AND(OR(O$1005="",Datos!O767&gt;=O$1005),OR(O$1006="",Datos!O767&lt;=O$1006)),FALSE),TRUE))))</f>
        <v>0.0</v>
      </c>
      <c r="P767">
        <f>IF(Datos!P767="",0,IF(AND(P$1008&lt;&gt;"",Datos!P767=P$1008),0,IF(P$1004=0,0,1-CHOOSE(P$1004,IF(ISNUMBER(Datos!P767),AND(OR(P$1005="",Datos!P767&gt;=P$1005),OR(P$1006="",Datos!P767&lt;=P$1006)),FALSE),IF(ISNUMBER(Datos!P767),AND(Datos!P767=INT(Datos!P767),AND(OR(P$1005="",Datos!P767&gt;=P$1005),OR(P$1006="",Datos!P767&lt;=P$1006))),FALSE),OR(ISNUMBER(FIND(";"&amp;UPPER(TRIM(Datos!P767&amp;""))&amp;"=",P$1007)),ISNUMBER(FIND(";"&amp;UPPER(TRIM(Datos!P767&amp;""))&amp;";",P$1007))),OR(UPPER(TRIM(Datos!P767&amp;""))="SÍ",UPPER(TRIM(Datos!P767&amp;""))="SI",UPPER(TRIM(Datos!P767&amp;""))="NO"),IF(ISNUMBER(Datos!P767),AND(OR(P$1005="",Datos!P767&gt;=P$1005),OR(P$1006="",Datos!P767&lt;=P$1006)),FALSE),TRUE))))</f>
        <v>0.0</v>
      </c>
      <c r="Q767">
        <f>IF(Datos!Q767="",0,IF(AND(Q$1008&lt;&gt;"",Datos!Q767=Q$1008),0,IF(Q$1004=0,0,1-CHOOSE(Q$1004,IF(ISNUMBER(Datos!Q767),AND(OR(Q$1005="",Datos!Q767&gt;=Q$1005),OR(Q$1006="",Datos!Q767&lt;=Q$1006)),FALSE),IF(ISNUMBER(Datos!Q767),AND(Datos!Q767=INT(Datos!Q767),AND(OR(Q$1005="",Datos!Q767&gt;=Q$1005),OR(Q$1006="",Datos!Q767&lt;=Q$1006))),FALSE),OR(ISNUMBER(FIND(";"&amp;UPPER(TRIM(Datos!Q767&amp;""))&amp;"=",Q$1007)),ISNUMBER(FIND(";"&amp;UPPER(TRIM(Datos!Q767&amp;""))&amp;";",Q$1007))),OR(UPPER(TRIM(Datos!Q767&amp;""))="SÍ",UPPER(TRIM(Datos!Q767&amp;""))="SI",UPPER(TRIM(Datos!Q767&amp;""))="NO"),IF(ISNUMBER(Datos!Q767),AND(OR(Q$1005="",Datos!Q767&gt;=Q$1005),OR(Q$1006="",Datos!Q767&lt;=Q$1006)),FALSE),TRUE))))</f>
        <v>0.0</v>
      </c>
      <c r="R767">
        <f>IF(Datos!R767="",0,IF(AND(R$1008&lt;&gt;"",Datos!R767=R$1008),0,IF(R$1004=0,0,1-CHOOSE(R$1004,IF(ISNUMBER(Datos!R767),AND(OR(R$1005="",Datos!R767&gt;=R$1005),OR(R$1006="",Datos!R767&lt;=R$1006)),FALSE),IF(ISNUMBER(Datos!R767),AND(Datos!R767=INT(Datos!R767),AND(OR(R$1005="",Datos!R767&gt;=R$1005),OR(R$1006="",Datos!R767&lt;=R$1006))),FALSE),OR(ISNUMBER(FIND(";"&amp;UPPER(TRIM(Datos!R767&amp;""))&amp;"=",R$1007)),ISNUMBER(FIND(";"&amp;UPPER(TRIM(Datos!R767&amp;""))&amp;";",R$1007))),OR(UPPER(TRIM(Datos!R767&amp;""))="SÍ",UPPER(TRIM(Datos!R767&amp;""))="SI",UPPER(TRIM(Datos!R767&amp;""))="NO"),IF(ISNUMBER(Datos!R767),AND(OR(R$1005="",Datos!R767&gt;=R$1005),OR(R$1006="",Datos!R767&lt;=R$1006)),FALSE),TRUE))))</f>
        <v>0.0</v>
      </c>
      <c r="S767">
        <f>IF(Datos!S767="",0,IF(AND(S$1008&lt;&gt;"",Datos!S767=S$1008),0,IF(S$1004=0,0,1-CHOOSE(S$1004,IF(ISNUMBER(Datos!S767),AND(OR(S$1005="",Datos!S767&gt;=S$1005),OR(S$1006="",Datos!S767&lt;=S$1006)),FALSE),IF(ISNUMBER(Datos!S767),AND(Datos!S767=INT(Datos!S767),AND(OR(S$1005="",Datos!S767&gt;=S$1005),OR(S$1006="",Datos!S767&lt;=S$1006))),FALSE),OR(ISNUMBER(FIND(";"&amp;UPPER(TRIM(Datos!S767&amp;""))&amp;"=",S$1007)),ISNUMBER(FIND(";"&amp;UPPER(TRIM(Datos!S767&amp;""))&amp;";",S$1007))),OR(UPPER(TRIM(Datos!S767&amp;""))="SÍ",UPPER(TRIM(Datos!S767&amp;""))="SI",UPPER(TRIM(Datos!S767&amp;""))="NO"),IF(ISNUMBER(Datos!S767),AND(OR(S$1005="",Datos!S767&gt;=S$1005),OR(S$1006="",Datos!S767&lt;=S$1006)),FALSE),TRUE))))</f>
        <v>0.0</v>
      </c>
      <c r="T767">
        <f>IF(Datos!T767="",0,IF(AND(T$1008&lt;&gt;"",Datos!T767=T$1008),0,IF(T$1004=0,0,1-CHOOSE(T$1004,IF(ISNUMBER(Datos!T767),AND(OR(T$1005="",Datos!T767&gt;=T$1005),OR(T$1006="",Datos!T767&lt;=T$1006)),FALSE),IF(ISNUMBER(Datos!T767),AND(Datos!T767=INT(Datos!T767),AND(OR(T$1005="",Datos!T767&gt;=T$1005),OR(T$1006="",Datos!T767&lt;=T$1006))),FALSE),OR(ISNUMBER(FIND(";"&amp;UPPER(TRIM(Datos!T767&amp;""))&amp;"=",T$1007)),ISNUMBER(FIND(";"&amp;UPPER(TRIM(Datos!T767&amp;""))&amp;";",T$1007))),OR(UPPER(TRIM(Datos!T767&amp;""))="SÍ",UPPER(TRIM(Datos!T767&amp;""))="SI",UPPER(TRIM(Datos!T767&amp;""))="NO"),IF(ISNUMBER(Datos!T767),AND(OR(T$1005="",Datos!T767&gt;=T$1005),OR(T$1006="",Datos!T767&lt;=T$1006)),FALSE),TRUE))))</f>
        <v>0.0</v>
      </c>
      <c r="U767">
        <f>IF(Datos!U767="",0,IF(AND(U$1008&lt;&gt;"",Datos!U767=U$1008),0,IF(U$1004=0,0,1-CHOOSE(U$1004,IF(ISNUMBER(Datos!U767),AND(OR(U$1005="",Datos!U767&gt;=U$1005),OR(U$1006="",Datos!U767&lt;=U$1006)),FALSE),IF(ISNUMBER(Datos!U767),AND(Datos!U767=INT(Datos!U767),AND(OR(U$1005="",Datos!U767&gt;=U$1005),OR(U$1006="",Datos!U767&lt;=U$1006))),FALSE),OR(ISNUMBER(FIND(";"&amp;UPPER(TRIM(Datos!U767&amp;""))&amp;"=",U$1007)),ISNUMBER(FIND(";"&amp;UPPER(TRIM(Datos!U767&amp;""))&amp;";",U$1007))),OR(UPPER(TRIM(Datos!U767&amp;""))="SÍ",UPPER(TRIM(Datos!U767&amp;""))="SI",UPPER(TRIM(Datos!U767&amp;""))="NO"),IF(ISNUMBER(Datos!U767),AND(OR(U$1005="",Datos!U767&gt;=U$1005),OR(U$1006="",Datos!U767&lt;=U$1006)),FALSE),TRUE))))</f>
        <v>0.0</v>
      </c>
      <c r="V767">
        <f>IF(Datos!V767="",0,IF(AND(V$1008&lt;&gt;"",Datos!V767=V$1008),0,IF(V$1004=0,0,1-CHOOSE(V$1004,IF(ISNUMBER(Datos!V767),AND(OR(V$1005="",Datos!V767&gt;=V$1005),OR(V$1006="",Datos!V767&lt;=V$1006)),FALSE),IF(ISNUMBER(Datos!V767),AND(Datos!V767=INT(Datos!V767),AND(OR(V$1005="",Datos!V767&gt;=V$1005),OR(V$1006="",Datos!V767&lt;=V$1006))),FALSE),OR(ISNUMBER(FIND(";"&amp;UPPER(TRIM(Datos!V767&amp;""))&amp;"=",V$1007)),ISNUMBER(FIND(";"&amp;UPPER(TRIM(Datos!V767&amp;""))&amp;";",V$1007))),OR(UPPER(TRIM(Datos!V767&amp;""))="SÍ",UPPER(TRIM(Datos!V767&amp;""))="SI",UPPER(TRIM(Datos!V767&amp;""))="NO"),IF(ISNUMBER(Datos!V767),AND(OR(V$1005="",Datos!V767&gt;=V$1005),OR(V$1006="",Datos!V767&lt;=V$1006)),FALSE),TRUE))))</f>
        <v>0.0</v>
      </c>
      <c r="W767">
        <f>IF(Datos!W767="",0,IF(AND(W$1008&lt;&gt;"",Datos!W767=W$1008),0,IF(W$1004=0,0,1-CHOOSE(W$1004,IF(ISNUMBER(Datos!W767),AND(OR(W$1005="",Datos!W767&gt;=W$1005),OR(W$1006="",Datos!W767&lt;=W$1006)),FALSE),IF(ISNUMBER(Datos!W767),AND(Datos!W767=INT(Datos!W767),AND(OR(W$1005="",Datos!W767&gt;=W$1005),OR(W$1006="",Datos!W767&lt;=W$1006))),FALSE),OR(ISNUMBER(FIND(";"&amp;UPPER(TRIM(Datos!W767&amp;""))&amp;"=",W$1007)),ISNUMBER(FIND(";"&amp;UPPER(TRIM(Datos!W767&amp;""))&amp;";",W$1007))),OR(UPPER(TRIM(Datos!W767&amp;""))="SÍ",UPPER(TRIM(Datos!W767&amp;""))="SI",UPPER(TRIM(Datos!W767&amp;""))="NO"),IF(ISNUMBER(Datos!W767),AND(OR(W$1005="",Datos!W767&gt;=W$1005),OR(W$1006="",Datos!W767&lt;=W$1006)),FALSE),TRUE))))</f>
        <v>0.0</v>
      </c>
      <c r="X767">
        <f>IF(Datos!X767="",0,IF(AND(X$1008&lt;&gt;"",Datos!X767=X$1008),0,IF(X$1004=0,0,1-CHOOSE(X$1004,IF(ISNUMBER(Datos!X767),AND(OR(X$1005="",Datos!X767&gt;=X$1005),OR(X$1006="",Datos!X767&lt;=X$1006)),FALSE),IF(ISNUMBER(Datos!X767),AND(Datos!X767=INT(Datos!X767),AND(OR(X$1005="",Datos!X767&gt;=X$1005),OR(X$1006="",Datos!X767&lt;=X$1006))),FALSE),OR(ISNUMBER(FIND(";"&amp;UPPER(TRIM(Datos!X767&amp;""))&amp;"=",X$1007)),ISNUMBER(FIND(";"&amp;UPPER(TRIM(Datos!X767&amp;""))&amp;";",X$1007))),OR(UPPER(TRIM(Datos!X767&amp;""))="SÍ",UPPER(TRIM(Datos!X767&amp;""))="SI",UPPER(TRIM(Datos!X767&amp;""))="NO"),IF(ISNUMBER(Datos!X767),AND(OR(X$1005="",Datos!X767&gt;=X$1005),OR(X$1006="",Datos!X767&lt;=X$1006)),FALSE),TRUE))))</f>
        <v>0.0</v>
      </c>
      <c r="Y767">
        <f>IF(Datos!Y767="",0,IF(AND(Y$1008&lt;&gt;"",Datos!Y767=Y$1008),0,IF(Y$1004=0,0,1-CHOOSE(Y$1004,IF(ISNUMBER(Datos!Y767),AND(OR(Y$1005="",Datos!Y767&gt;=Y$1005),OR(Y$1006="",Datos!Y767&lt;=Y$1006)),FALSE),IF(ISNUMBER(Datos!Y767),AND(Datos!Y767=INT(Datos!Y767),AND(OR(Y$1005="",Datos!Y767&gt;=Y$1005),OR(Y$1006="",Datos!Y767&lt;=Y$1006))),FALSE),OR(ISNUMBER(FIND(";"&amp;UPPER(TRIM(Datos!Y767&amp;""))&amp;"=",Y$1007)),ISNUMBER(FIND(";"&amp;UPPER(TRIM(Datos!Y767&amp;""))&amp;";",Y$1007))),OR(UPPER(TRIM(Datos!Y767&amp;""))="SÍ",UPPER(TRIM(Datos!Y767&amp;""))="SI",UPPER(TRIM(Datos!Y767&amp;""))="NO"),IF(ISNUMBER(Datos!Y767),AND(OR(Y$1005="",Datos!Y767&gt;=Y$1005),OR(Y$1006="",Datos!Y767&lt;=Y$1006)),FALSE),TRUE))))</f>
        <v>0.0</v>
      </c>
      <c r="Z767">
        <f>IF(Datos!Z767="",0,IF(AND(Z$1008&lt;&gt;"",Datos!Z767=Z$1008),0,IF(Z$1004=0,0,1-CHOOSE(Z$1004,IF(ISNUMBER(Datos!Z767),AND(OR(Z$1005="",Datos!Z767&gt;=Z$1005),OR(Z$1006="",Datos!Z767&lt;=Z$1006)),FALSE),IF(ISNUMBER(Datos!Z767),AND(Datos!Z767=INT(Datos!Z767),AND(OR(Z$1005="",Datos!Z767&gt;=Z$1005),OR(Z$1006="",Datos!Z767&lt;=Z$1006))),FALSE),OR(ISNUMBER(FIND(";"&amp;UPPER(TRIM(Datos!Z767&amp;""))&amp;"=",Z$1007)),ISNUMBER(FIND(";"&amp;UPPER(TRIM(Datos!Z767&amp;""))&amp;";",Z$1007))),OR(UPPER(TRIM(Datos!Z767&amp;""))="SÍ",UPPER(TRIM(Datos!Z767&amp;""))="SI",UPPER(TRIM(Datos!Z767&amp;""))="NO"),IF(ISNUMBER(Datos!Z767),AND(OR(Z$1005="",Datos!Z767&gt;=Z$1005),OR(Z$1006="",Datos!Z767&lt;=Z$1006)),FALSE),TRUE))))</f>
        <v>0.0</v>
      </c>
      <c r="AA767">
        <f>IF(Datos!AA767="",0,IF(AND(AA$1008&lt;&gt;"",Datos!AA767=AA$1008),0,IF(AA$1004=0,0,1-CHOOSE(AA$1004,IF(ISNUMBER(Datos!AA767),AND(OR(AA$1005="",Datos!AA767&gt;=AA$1005),OR(AA$1006="",Datos!AA767&lt;=AA$1006)),FALSE),IF(ISNUMBER(Datos!AA767),AND(Datos!AA767=INT(Datos!AA767),AND(OR(AA$1005="",Datos!AA767&gt;=AA$1005),OR(AA$1006="",Datos!AA767&lt;=AA$1006))),FALSE),OR(ISNUMBER(FIND(";"&amp;UPPER(TRIM(Datos!AA767&amp;""))&amp;"=",AA$1007)),ISNUMBER(FIND(";"&amp;UPPER(TRIM(Datos!AA767&amp;""))&amp;";",AA$1007))),OR(UPPER(TRIM(Datos!AA767&amp;""))="SÍ",UPPER(TRIM(Datos!AA767&amp;""))="SI",UPPER(TRIM(Datos!AA767&amp;""))="NO"),IF(ISNUMBER(Datos!AA767),AND(OR(AA$1005="",Datos!AA767&gt;=AA$1005),OR(AA$1006="",Datos!AA767&lt;=AA$1006)),FALSE),TRUE))))</f>
        <v>0.0</v>
      </c>
      <c r="AB767">
        <f>IF(Datos!AB767="",0,IF(AND(AB$1008&lt;&gt;"",Datos!AB767=AB$1008),0,IF(AB$1004=0,0,1-CHOOSE(AB$1004,IF(ISNUMBER(Datos!AB767),AND(OR(AB$1005="",Datos!AB767&gt;=AB$1005),OR(AB$1006="",Datos!AB767&lt;=AB$1006)),FALSE),IF(ISNUMBER(Datos!AB767),AND(Datos!AB767=INT(Datos!AB767),AND(OR(AB$1005="",Datos!AB767&gt;=AB$1005),OR(AB$1006="",Datos!AB767&lt;=AB$1006))),FALSE),OR(ISNUMBER(FIND(";"&amp;UPPER(TRIM(Datos!AB767&amp;""))&amp;"=",AB$1007)),ISNUMBER(FIND(";"&amp;UPPER(TRIM(Datos!AB767&amp;""))&amp;";",AB$1007))),OR(UPPER(TRIM(Datos!AB767&amp;""))="SÍ",UPPER(TRIM(Datos!AB767&amp;""))="SI",UPPER(TRIM(Datos!AB767&amp;""))="NO"),IF(ISNUMBER(Datos!AB767),AND(OR(AB$1005="",Datos!AB767&gt;=AB$1005),OR(AB$1006="",Datos!AB767&lt;=AB$1006)),FALSE),TRUE))))</f>
        <v>0.0</v>
      </c>
      <c r="AC767">
        <f>IF(Datos!AC767="",0,IF(AND(AC$1008&lt;&gt;"",Datos!AC767=AC$1008),0,IF(AC$1004=0,0,1-CHOOSE(AC$1004,IF(ISNUMBER(Datos!AC767),AND(OR(AC$1005="",Datos!AC767&gt;=AC$1005),OR(AC$1006="",Datos!AC767&lt;=AC$1006)),FALSE),IF(ISNUMBER(Datos!AC767),AND(Datos!AC767=INT(Datos!AC767),AND(OR(AC$1005="",Datos!AC767&gt;=AC$1005),OR(AC$1006="",Datos!AC767&lt;=AC$1006))),FALSE),OR(ISNUMBER(FIND(";"&amp;UPPER(TRIM(Datos!AC767&amp;""))&amp;"=",AC$1007)),ISNUMBER(FIND(";"&amp;UPPER(TRIM(Datos!AC767&amp;""))&amp;";",AC$1007))),OR(UPPER(TRIM(Datos!AC767&amp;""))="SÍ",UPPER(TRIM(Datos!AC767&amp;""))="SI",UPPER(TRIM(Datos!AC767&amp;""))="NO"),IF(ISNUMBER(Datos!AC767),AND(OR(AC$1005="",Datos!AC767&gt;=AC$1005),OR(AC$1006="",Datos!AC767&lt;=AC$1006)),FALSE),TRUE))))</f>
        <v>0.0</v>
      </c>
      <c r="AD767">
        <f>IF(Datos!AD767="",0,IF(AND(AD$1008&lt;&gt;"",Datos!AD767=AD$1008),0,IF(AD$1004=0,0,1-CHOOSE(AD$1004,IF(ISNUMBER(Datos!AD767),AND(OR(AD$1005="",Datos!AD767&gt;=AD$1005),OR(AD$1006="",Datos!AD767&lt;=AD$1006)),FALSE),IF(ISNUMBER(Datos!AD767),AND(Datos!AD767=INT(Datos!AD767),AND(OR(AD$1005="",Datos!AD767&gt;=AD$1005),OR(AD$1006="",Datos!AD767&lt;=AD$1006))),FALSE),OR(ISNUMBER(FIND(";"&amp;UPPER(TRIM(Datos!AD767&amp;""))&amp;"=",AD$1007)),ISNUMBER(FIND(";"&amp;UPPER(TRIM(Datos!AD767&amp;""))&amp;";",AD$1007))),OR(UPPER(TRIM(Datos!AD767&amp;""))="SÍ",UPPER(TRIM(Datos!AD767&amp;""))="SI",UPPER(TRIM(Datos!AD767&amp;""))="NO"),IF(ISNUMBER(Datos!AD767),AND(OR(AD$1005="",Datos!AD767&gt;=AD$1005),OR(AD$1006="",Datos!AD767&lt;=AD$1006)),FALSE),TRUE))))</f>
        <v>0.0</v>
      </c>
      <c r="AE767">
        <f>IF(Datos!AE767="",0,IF(AND(AE$1008&lt;&gt;"",Datos!AE767=AE$1008),0,IF(AE$1004=0,0,1-CHOOSE(AE$1004,IF(ISNUMBER(Datos!AE767),AND(OR(AE$1005="",Datos!AE767&gt;=AE$1005),OR(AE$1006="",Datos!AE767&lt;=AE$1006)),FALSE),IF(ISNUMBER(Datos!AE767),AND(Datos!AE767=INT(Datos!AE767),AND(OR(AE$1005="",Datos!AE767&gt;=AE$1005),OR(AE$1006="",Datos!AE767&lt;=AE$1006))),FALSE),OR(ISNUMBER(FIND(";"&amp;UPPER(TRIM(Datos!AE767&amp;""))&amp;"=",AE$1007)),ISNUMBER(FIND(";"&amp;UPPER(TRIM(Datos!AE767&amp;""))&amp;";",AE$1007))),OR(UPPER(TRIM(Datos!AE767&amp;""))="SÍ",UPPER(TRIM(Datos!AE767&amp;""))="SI",UPPER(TRIM(Datos!AE767&amp;""))="NO"),IF(ISNUMBER(Datos!AE767),AND(OR(AE$1005="",Datos!AE767&gt;=AE$1005),OR(AE$1006="",Datos!AE767&lt;=AE$1006)),FALSE),TRUE))))</f>
        <v>0.0</v>
      </c>
    </row>
    <row r="768" spans="2:31">
      <c r="B768">
        <f>IF(Datos!B768="",0,IF(AND(B$1008&lt;&gt;"",Datos!B768=B$1008),0,IF(B$1004=0,0,1-CHOOSE(B$1004,IF(ISNUMBER(Datos!B768),AND(OR(B$1005="",Datos!B768&gt;=B$1005),OR(B$1006="",Datos!B768&lt;=B$1006)),FALSE),IF(ISNUMBER(Datos!B768),AND(Datos!B768=INT(Datos!B768),AND(OR(B$1005="",Datos!B768&gt;=B$1005),OR(B$1006="",Datos!B768&lt;=B$1006))),FALSE),OR(ISNUMBER(FIND(";"&amp;UPPER(TRIM(Datos!B768&amp;""))&amp;"=",B$1007)),ISNUMBER(FIND(";"&amp;UPPER(TRIM(Datos!B768&amp;""))&amp;";",B$1007))),OR(UPPER(TRIM(Datos!B768&amp;""))="SÍ",UPPER(TRIM(Datos!B768&amp;""))="SI",UPPER(TRIM(Datos!B768&amp;""))="NO"),IF(ISNUMBER(Datos!B768),AND(OR(B$1005="",Datos!B768&gt;=B$1005),OR(B$1006="",Datos!B768&lt;=B$1006)),FALSE),TRUE))))</f>
        <v>0.0</v>
      </c>
      <c r="C768">
        <f>IF(Datos!C768="",0,IF(AND(C$1008&lt;&gt;"",Datos!C768=C$1008),0,IF(C$1004=0,0,1-CHOOSE(C$1004,IF(ISNUMBER(Datos!C768),AND(OR(C$1005="",Datos!C768&gt;=C$1005),OR(C$1006="",Datos!C768&lt;=C$1006)),FALSE),IF(ISNUMBER(Datos!C768),AND(Datos!C768=INT(Datos!C768),AND(OR(C$1005="",Datos!C768&gt;=C$1005),OR(C$1006="",Datos!C768&lt;=C$1006))),FALSE),OR(ISNUMBER(FIND(";"&amp;UPPER(TRIM(Datos!C768&amp;""))&amp;"=",C$1007)),ISNUMBER(FIND(";"&amp;UPPER(TRIM(Datos!C768&amp;""))&amp;";",C$1007))),OR(UPPER(TRIM(Datos!C768&amp;""))="SÍ",UPPER(TRIM(Datos!C768&amp;""))="SI",UPPER(TRIM(Datos!C768&amp;""))="NO"),IF(ISNUMBER(Datos!C768),AND(OR(C$1005="",Datos!C768&gt;=C$1005),OR(C$1006="",Datos!C768&lt;=C$1006)),FALSE),TRUE))))</f>
        <v>0.0</v>
      </c>
      <c r="D768">
        <f>IF(Datos!D768="",0,IF(AND(D$1008&lt;&gt;"",Datos!D768=D$1008),0,IF(D$1004=0,0,1-CHOOSE(D$1004,IF(ISNUMBER(Datos!D768),AND(OR(D$1005="",Datos!D768&gt;=D$1005),OR(D$1006="",Datos!D768&lt;=D$1006)),FALSE),IF(ISNUMBER(Datos!D768),AND(Datos!D768=INT(Datos!D768),AND(OR(D$1005="",Datos!D768&gt;=D$1005),OR(D$1006="",Datos!D768&lt;=D$1006))),FALSE),OR(ISNUMBER(FIND(";"&amp;UPPER(TRIM(Datos!D768&amp;""))&amp;"=",D$1007)),ISNUMBER(FIND(";"&amp;UPPER(TRIM(Datos!D768&amp;""))&amp;";",D$1007))),OR(UPPER(TRIM(Datos!D768&amp;""))="SÍ",UPPER(TRIM(Datos!D768&amp;""))="SI",UPPER(TRIM(Datos!D768&amp;""))="NO"),IF(ISNUMBER(Datos!D768),AND(OR(D$1005="",Datos!D768&gt;=D$1005),OR(D$1006="",Datos!D768&lt;=D$1006)),FALSE),TRUE))))</f>
        <v>0.0</v>
      </c>
      <c r="E768">
        <f>IF(Datos!E768="",0,IF(AND(E$1008&lt;&gt;"",Datos!E768=E$1008),0,IF(E$1004=0,0,1-CHOOSE(E$1004,IF(ISNUMBER(Datos!E768),AND(OR(E$1005="",Datos!E768&gt;=E$1005),OR(E$1006="",Datos!E768&lt;=E$1006)),FALSE),IF(ISNUMBER(Datos!E768),AND(Datos!E768=INT(Datos!E768),AND(OR(E$1005="",Datos!E768&gt;=E$1005),OR(E$1006="",Datos!E768&lt;=E$1006))),FALSE),OR(ISNUMBER(FIND(";"&amp;UPPER(TRIM(Datos!E768&amp;""))&amp;"=",E$1007)),ISNUMBER(FIND(";"&amp;UPPER(TRIM(Datos!E768&amp;""))&amp;";",E$1007))),OR(UPPER(TRIM(Datos!E768&amp;""))="SÍ",UPPER(TRIM(Datos!E768&amp;""))="SI",UPPER(TRIM(Datos!E768&amp;""))="NO"),IF(ISNUMBER(Datos!E768),AND(OR(E$1005="",Datos!E768&gt;=E$1005),OR(E$1006="",Datos!E768&lt;=E$1006)),FALSE),TRUE))))</f>
        <v>0.0</v>
      </c>
      <c r="F768">
        <f>IF(Datos!F768="",0,IF(AND(F$1008&lt;&gt;"",Datos!F768=F$1008),0,IF(F$1004=0,0,1-CHOOSE(F$1004,IF(ISNUMBER(Datos!F768),AND(OR(F$1005="",Datos!F768&gt;=F$1005),OR(F$1006="",Datos!F768&lt;=F$1006)),FALSE),IF(ISNUMBER(Datos!F768),AND(Datos!F768=INT(Datos!F768),AND(OR(F$1005="",Datos!F768&gt;=F$1005),OR(F$1006="",Datos!F768&lt;=F$1006))),FALSE),OR(ISNUMBER(FIND(";"&amp;UPPER(TRIM(Datos!F768&amp;""))&amp;"=",F$1007)),ISNUMBER(FIND(";"&amp;UPPER(TRIM(Datos!F768&amp;""))&amp;";",F$1007))),OR(UPPER(TRIM(Datos!F768&amp;""))="SÍ",UPPER(TRIM(Datos!F768&amp;""))="SI",UPPER(TRIM(Datos!F768&amp;""))="NO"),IF(ISNUMBER(Datos!F768),AND(OR(F$1005="",Datos!F768&gt;=F$1005),OR(F$1006="",Datos!F768&lt;=F$1006)),FALSE),TRUE))))</f>
        <v>0.0</v>
      </c>
      <c r="G768">
        <f>IF(Datos!G768="",0,IF(AND(G$1008&lt;&gt;"",Datos!G768=G$1008),0,IF(G$1004=0,0,1-CHOOSE(G$1004,IF(ISNUMBER(Datos!G768),AND(OR(G$1005="",Datos!G768&gt;=G$1005),OR(G$1006="",Datos!G768&lt;=G$1006)),FALSE),IF(ISNUMBER(Datos!G768),AND(Datos!G768=INT(Datos!G768),AND(OR(G$1005="",Datos!G768&gt;=G$1005),OR(G$1006="",Datos!G768&lt;=G$1006))),FALSE),OR(ISNUMBER(FIND(";"&amp;UPPER(TRIM(Datos!G768&amp;""))&amp;"=",G$1007)),ISNUMBER(FIND(";"&amp;UPPER(TRIM(Datos!G768&amp;""))&amp;";",G$1007))),OR(UPPER(TRIM(Datos!G768&amp;""))="SÍ",UPPER(TRIM(Datos!G768&amp;""))="SI",UPPER(TRIM(Datos!G768&amp;""))="NO"),IF(ISNUMBER(Datos!G768),AND(OR(G$1005="",Datos!G768&gt;=G$1005),OR(G$1006="",Datos!G768&lt;=G$1006)),FALSE),TRUE))))</f>
        <v>0.0</v>
      </c>
      <c r="H768">
        <f>IF(Datos!H768="",0,IF(AND(H$1008&lt;&gt;"",Datos!H768=H$1008),0,IF(H$1004=0,0,1-CHOOSE(H$1004,IF(ISNUMBER(Datos!H768),AND(OR(H$1005="",Datos!H768&gt;=H$1005),OR(H$1006="",Datos!H768&lt;=H$1006)),FALSE),IF(ISNUMBER(Datos!H768),AND(Datos!H768=INT(Datos!H768),AND(OR(H$1005="",Datos!H768&gt;=H$1005),OR(H$1006="",Datos!H768&lt;=H$1006))),FALSE),OR(ISNUMBER(FIND(";"&amp;UPPER(TRIM(Datos!H768&amp;""))&amp;"=",H$1007)),ISNUMBER(FIND(";"&amp;UPPER(TRIM(Datos!H768&amp;""))&amp;";",H$1007))),OR(UPPER(TRIM(Datos!H768&amp;""))="SÍ",UPPER(TRIM(Datos!H768&amp;""))="SI",UPPER(TRIM(Datos!H768&amp;""))="NO"),IF(ISNUMBER(Datos!H768),AND(OR(H$1005="",Datos!H768&gt;=H$1005),OR(H$1006="",Datos!H768&lt;=H$1006)),FALSE),TRUE))))</f>
        <v>0.0</v>
      </c>
      <c r="I768">
        <f>IF(Datos!I768="",0,IF(AND(I$1008&lt;&gt;"",Datos!I768=I$1008),0,IF(I$1004=0,0,1-CHOOSE(I$1004,IF(ISNUMBER(Datos!I768),AND(OR(I$1005="",Datos!I768&gt;=I$1005),OR(I$1006="",Datos!I768&lt;=I$1006)),FALSE),IF(ISNUMBER(Datos!I768),AND(Datos!I768=INT(Datos!I768),AND(OR(I$1005="",Datos!I768&gt;=I$1005),OR(I$1006="",Datos!I768&lt;=I$1006))),FALSE),OR(ISNUMBER(FIND(";"&amp;UPPER(TRIM(Datos!I768&amp;""))&amp;"=",I$1007)),ISNUMBER(FIND(";"&amp;UPPER(TRIM(Datos!I768&amp;""))&amp;";",I$1007))),OR(UPPER(TRIM(Datos!I768&amp;""))="SÍ",UPPER(TRIM(Datos!I768&amp;""))="SI",UPPER(TRIM(Datos!I768&amp;""))="NO"),IF(ISNUMBER(Datos!I768),AND(OR(I$1005="",Datos!I768&gt;=I$1005),OR(I$1006="",Datos!I768&lt;=I$1006)),FALSE),TRUE))))</f>
        <v>0.0</v>
      </c>
      <c r="J768">
        <f>IF(Datos!J768="",0,IF(AND(J$1008&lt;&gt;"",Datos!J768=J$1008),0,IF(J$1004=0,0,1-CHOOSE(J$1004,IF(ISNUMBER(Datos!J768),AND(OR(J$1005="",Datos!J768&gt;=J$1005),OR(J$1006="",Datos!J768&lt;=J$1006)),FALSE),IF(ISNUMBER(Datos!J768),AND(Datos!J768=INT(Datos!J768),AND(OR(J$1005="",Datos!J768&gt;=J$1005),OR(J$1006="",Datos!J768&lt;=J$1006))),FALSE),OR(ISNUMBER(FIND(";"&amp;UPPER(TRIM(Datos!J768&amp;""))&amp;"=",J$1007)),ISNUMBER(FIND(";"&amp;UPPER(TRIM(Datos!J768&amp;""))&amp;";",J$1007))),OR(UPPER(TRIM(Datos!J768&amp;""))="SÍ",UPPER(TRIM(Datos!J768&amp;""))="SI",UPPER(TRIM(Datos!J768&amp;""))="NO"),IF(ISNUMBER(Datos!J768),AND(OR(J$1005="",Datos!J768&gt;=J$1005),OR(J$1006="",Datos!J768&lt;=J$1006)),FALSE),TRUE))))</f>
        <v>0.0</v>
      </c>
      <c r="K768">
        <f>IF(Datos!K768="",0,IF(AND(K$1008&lt;&gt;"",Datos!K768=K$1008),0,IF(K$1004=0,0,1-CHOOSE(K$1004,IF(ISNUMBER(Datos!K768),AND(OR(K$1005="",Datos!K768&gt;=K$1005),OR(K$1006="",Datos!K768&lt;=K$1006)),FALSE),IF(ISNUMBER(Datos!K768),AND(Datos!K768=INT(Datos!K768),AND(OR(K$1005="",Datos!K768&gt;=K$1005),OR(K$1006="",Datos!K768&lt;=K$1006))),FALSE),OR(ISNUMBER(FIND(";"&amp;UPPER(TRIM(Datos!K768&amp;""))&amp;"=",K$1007)),ISNUMBER(FIND(";"&amp;UPPER(TRIM(Datos!K768&amp;""))&amp;";",K$1007))),OR(UPPER(TRIM(Datos!K768&amp;""))="SÍ",UPPER(TRIM(Datos!K768&amp;""))="SI",UPPER(TRIM(Datos!K768&amp;""))="NO"),IF(ISNUMBER(Datos!K768),AND(OR(K$1005="",Datos!K768&gt;=K$1005),OR(K$1006="",Datos!K768&lt;=K$1006)),FALSE),TRUE))))</f>
        <v>0.0</v>
      </c>
      <c r="L768">
        <f>IF(Datos!L768="",0,IF(AND(L$1008&lt;&gt;"",Datos!L768=L$1008),0,IF(L$1004=0,0,1-CHOOSE(L$1004,IF(ISNUMBER(Datos!L768),AND(OR(L$1005="",Datos!L768&gt;=L$1005),OR(L$1006="",Datos!L768&lt;=L$1006)),FALSE),IF(ISNUMBER(Datos!L768),AND(Datos!L768=INT(Datos!L768),AND(OR(L$1005="",Datos!L768&gt;=L$1005),OR(L$1006="",Datos!L768&lt;=L$1006))),FALSE),OR(ISNUMBER(FIND(";"&amp;UPPER(TRIM(Datos!L768&amp;""))&amp;"=",L$1007)),ISNUMBER(FIND(";"&amp;UPPER(TRIM(Datos!L768&amp;""))&amp;";",L$1007))),OR(UPPER(TRIM(Datos!L768&amp;""))="SÍ",UPPER(TRIM(Datos!L768&amp;""))="SI",UPPER(TRIM(Datos!L768&amp;""))="NO"),IF(ISNUMBER(Datos!L768),AND(OR(L$1005="",Datos!L768&gt;=L$1005),OR(L$1006="",Datos!L768&lt;=L$1006)),FALSE),TRUE))))</f>
        <v>0.0</v>
      </c>
      <c r="M768">
        <f>IF(Datos!M768="",0,IF(AND(M$1008&lt;&gt;"",Datos!M768=M$1008),0,IF(M$1004=0,0,1-CHOOSE(M$1004,IF(ISNUMBER(Datos!M768),AND(OR(M$1005="",Datos!M768&gt;=M$1005),OR(M$1006="",Datos!M768&lt;=M$1006)),FALSE),IF(ISNUMBER(Datos!M768),AND(Datos!M768=INT(Datos!M768),AND(OR(M$1005="",Datos!M768&gt;=M$1005),OR(M$1006="",Datos!M768&lt;=M$1006))),FALSE),OR(ISNUMBER(FIND(";"&amp;UPPER(TRIM(Datos!M768&amp;""))&amp;"=",M$1007)),ISNUMBER(FIND(";"&amp;UPPER(TRIM(Datos!M768&amp;""))&amp;";",M$1007))),OR(UPPER(TRIM(Datos!M768&amp;""))="SÍ",UPPER(TRIM(Datos!M768&amp;""))="SI",UPPER(TRIM(Datos!M768&amp;""))="NO"),IF(ISNUMBER(Datos!M768),AND(OR(M$1005="",Datos!M768&gt;=M$1005),OR(M$1006="",Datos!M768&lt;=M$1006)),FALSE),TRUE))))</f>
        <v>0.0</v>
      </c>
      <c r="N768">
        <f>IF(Datos!N768="",0,IF(AND(N$1008&lt;&gt;"",Datos!N768=N$1008),0,IF(N$1004=0,0,1-CHOOSE(N$1004,IF(ISNUMBER(Datos!N768),AND(OR(N$1005="",Datos!N768&gt;=N$1005),OR(N$1006="",Datos!N768&lt;=N$1006)),FALSE),IF(ISNUMBER(Datos!N768),AND(Datos!N768=INT(Datos!N768),AND(OR(N$1005="",Datos!N768&gt;=N$1005),OR(N$1006="",Datos!N768&lt;=N$1006))),FALSE),OR(ISNUMBER(FIND(";"&amp;UPPER(TRIM(Datos!N768&amp;""))&amp;"=",N$1007)),ISNUMBER(FIND(";"&amp;UPPER(TRIM(Datos!N768&amp;""))&amp;";",N$1007))),OR(UPPER(TRIM(Datos!N768&amp;""))="SÍ",UPPER(TRIM(Datos!N768&amp;""))="SI",UPPER(TRIM(Datos!N768&amp;""))="NO"),IF(ISNUMBER(Datos!N768),AND(OR(N$1005="",Datos!N768&gt;=N$1005),OR(N$1006="",Datos!N768&lt;=N$1006)),FALSE),TRUE))))</f>
        <v>0.0</v>
      </c>
      <c r="O768">
        <f>IF(Datos!O768="",0,IF(AND(O$1008&lt;&gt;"",Datos!O768=O$1008),0,IF(O$1004=0,0,1-CHOOSE(O$1004,IF(ISNUMBER(Datos!O768),AND(OR(O$1005="",Datos!O768&gt;=O$1005),OR(O$1006="",Datos!O768&lt;=O$1006)),FALSE),IF(ISNUMBER(Datos!O768),AND(Datos!O768=INT(Datos!O768),AND(OR(O$1005="",Datos!O768&gt;=O$1005),OR(O$1006="",Datos!O768&lt;=O$1006))),FALSE),OR(ISNUMBER(FIND(";"&amp;UPPER(TRIM(Datos!O768&amp;""))&amp;"=",O$1007)),ISNUMBER(FIND(";"&amp;UPPER(TRIM(Datos!O768&amp;""))&amp;";",O$1007))),OR(UPPER(TRIM(Datos!O768&amp;""))="SÍ",UPPER(TRIM(Datos!O768&amp;""))="SI",UPPER(TRIM(Datos!O768&amp;""))="NO"),IF(ISNUMBER(Datos!O768),AND(OR(O$1005="",Datos!O768&gt;=O$1005),OR(O$1006="",Datos!O768&lt;=O$1006)),FALSE),TRUE))))</f>
        <v>0.0</v>
      </c>
      <c r="P768">
        <f>IF(Datos!P768="",0,IF(AND(P$1008&lt;&gt;"",Datos!P768=P$1008),0,IF(P$1004=0,0,1-CHOOSE(P$1004,IF(ISNUMBER(Datos!P768),AND(OR(P$1005="",Datos!P768&gt;=P$1005),OR(P$1006="",Datos!P768&lt;=P$1006)),FALSE),IF(ISNUMBER(Datos!P768),AND(Datos!P768=INT(Datos!P768),AND(OR(P$1005="",Datos!P768&gt;=P$1005),OR(P$1006="",Datos!P768&lt;=P$1006))),FALSE),OR(ISNUMBER(FIND(";"&amp;UPPER(TRIM(Datos!P768&amp;""))&amp;"=",P$1007)),ISNUMBER(FIND(";"&amp;UPPER(TRIM(Datos!P768&amp;""))&amp;";",P$1007))),OR(UPPER(TRIM(Datos!P768&amp;""))="SÍ",UPPER(TRIM(Datos!P768&amp;""))="SI",UPPER(TRIM(Datos!P768&amp;""))="NO"),IF(ISNUMBER(Datos!P768),AND(OR(P$1005="",Datos!P768&gt;=P$1005),OR(P$1006="",Datos!P768&lt;=P$1006)),FALSE),TRUE))))</f>
        <v>0.0</v>
      </c>
      <c r="Q768">
        <f>IF(Datos!Q768="",0,IF(AND(Q$1008&lt;&gt;"",Datos!Q768=Q$1008),0,IF(Q$1004=0,0,1-CHOOSE(Q$1004,IF(ISNUMBER(Datos!Q768),AND(OR(Q$1005="",Datos!Q768&gt;=Q$1005),OR(Q$1006="",Datos!Q768&lt;=Q$1006)),FALSE),IF(ISNUMBER(Datos!Q768),AND(Datos!Q768=INT(Datos!Q768),AND(OR(Q$1005="",Datos!Q768&gt;=Q$1005),OR(Q$1006="",Datos!Q768&lt;=Q$1006))),FALSE),OR(ISNUMBER(FIND(";"&amp;UPPER(TRIM(Datos!Q768&amp;""))&amp;"=",Q$1007)),ISNUMBER(FIND(";"&amp;UPPER(TRIM(Datos!Q768&amp;""))&amp;";",Q$1007))),OR(UPPER(TRIM(Datos!Q768&amp;""))="SÍ",UPPER(TRIM(Datos!Q768&amp;""))="SI",UPPER(TRIM(Datos!Q768&amp;""))="NO"),IF(ISNUMBER(Datos!Q768),AND(OR(Q$1005="",Datos!Q768&gt;=Q$1005),OR(Q$1006="",Datos!Q768&lt;=Q$1006)),FALSE),TRUE))))</f>
        <v>0.0</v>
      </c>
      <c r="R768">
        <f>IF(Datos!R768="",0,IF(AND(R$1008&lt;&gt;"",Datos!R768=R$1008),0,IF(R$1004=0,0,1-CHOOSE(R$1004,IF(ISNUMBER(Datos!R768),AND(OR(R$1005="",Datos!R768&gt;=R$1005),OR(R$1006="",Datos!R768&lt;=R$1006)),FALSE),IF(ISNUMBER(Datos!R768),AND(Datos!R768=INT(Datos!R768),AND(OR(R$1005="",Datos!R768&gt;=R$1005),OR(R$1006="",Datos!R768&lt;=R$1006))),FALSE),OR(ISNUMBER(FIND(";"&amp;UPPER(TRIM(Datos!R768&amp;""))&amp;"=",R$1007)),ISNUMBER(FIND(";"&amp;UPPER(TRIM(Datos!R768&amp;""))&amp;";",R$1007))),OR(UPPER(TRIM(Datos!R768&amp;""))="SÍ",UPPER(TRIM(Datos!R768&amp;""))="SI",UPPER(TRIM(Datos!R768&amp;""))="NO"),IF(ISNUMBER(Datos!R768),AND(OR(R$1005="",Datos!R768&gt;=R$1005),OR(R$1006="",Datos!R768&lt;=R$1006)),FALSE),TRUE))))</f>
        <v>0.0</v>
      </c>
      <c r="S768">
        <f>IF(Datos!S768="",0,IF(AND(S$1008&lt;&gt;"",Datos!S768=S$1008),0,IF(S$1004=0,0,1-CHOOSE(S$1004,IF(ISNUMBER(Datos!S768),AND(OR(S$1005="",Datos!S768&gt;=S$1005),OR(S$1006="",Datos!S768&lt;=S$1006)),FALSE),IF(ISNUMBER(Datos!S768),AND(Datos!S768=INT(Datos!S768),AND(OR(S$1005="",Datos!S768&gt;=S$1005),OR(S$1006="",Datos!S768&lt;=S$1006))),FALSE),OR(ISNUMBER(FIND(";"&amp;UPPER(TRIM(Datos!S768&amp;""))&amp;"=",S$1007)),ISNUMBER(FIND(";"&amp;UPPER(TRIM(Datos!S768&amp;""))&amp;";",S$1007))),OR(UPPER(TRIM(Datos!S768&amp;""))="SÍ",UPPER(TRIM(Datos!S768&amp;""))="SI",UPPER(TRIM(Datos!S768&amp;""))="NO"),IF(ISNUMBER(Datos!S768),AND(OR(S$1005="",Datos!S768&gt;=S$1005),OR(S$1006="",Datos!S768&lt;=S$1006)),FALSE),TRUE))))</f>
        <v>0.0</v>
      </c>
      <c r="T768">
        <f>IF(Datos!T768="",0,IF(AND(T$1008&lt;&gt;"",Datos!T768=T$1008),0,IF(T$1004=0,0,1-CHOOSE(T$1004,IF(ISNUMBER(Datos!T768),AND(OR(T$1005="",Datos!T768&gt;=T$1005),OR(T$1006="",Datos!T768&lt;=T$1006)),FALSE),IF(ISNUMBER(Datos!T768),AND(Datos!T768=INT(Datos!T768),AND(OR(T$1005="",Datos!T768&gt;=T$1005),OR(T$1006="",Datos!T768&lt;=T$1006))),FALSE),OR(ISNUMBER(FIND(";"&amp;UPPER(TRIM(Datos!T768&amp;""))&amp;"=",T$1007)),ISNUMBER(FIND(";"&amp;UPPER(TRIM(Datos!T768&amp;""))&amp;";",T$1007))),OR(UPPER(TRIM(Datos!T768&amp;""))="SÍ",UPPER(TRIM(Datos!T768&amp;""))="SI",UPPER(TRIM(Datos!T768&amp;""))="NO"),IF(ISNUMBER(Datos!T768),AND(OR(T$1005="",Datos!T768&gt;=T$1005),OR(T$1006="",Datos!T768&lt;=T$1006)),FALSE),TRUE))))</f>
        <v>0.0</v>
      </c>
      <c r="U768">
        <f>IF(Datos!U768="",0,IF(AND(U$1008&lt;&gt;"",Datos!U768=U$1008),0,IF(U$1004=0,0,1-CHOOSE(U$1004,IF(ISNUMBER(Datos!U768),AND(OR(U$1005="",Datos!U768&gt;=U$1005),OR(U$1006="",Datos!U768&lt;=U$1006)),FALSE),IF(ISNUMBER(Datos!U768),AND(Datos!U768=INT(Datos!U768),AND(OR(U$1005="",Datos!U768&gt;=U$1005),OR(U$1006="",Datos!U768&lt;=U$1006))),FALSE),OR(ISNUMBER(FIND(";"&amp;UPPER(TRIM(Datos!U768&amp;""))&amp;"=",U$1007)),ISNUMBER(FIND(";"&amp;UPPER(TRIM(Datos!U768&amp;""))&amp;";",U$1007))),OR(UPPER(TRIM(Datos!U768&amp;""))="SÍ",UPPER(TRIM(Datos!U768&amp;""))="SI",UPPER(TRIM(Datos!U768&amp;""))="NO"),IF(ISNUMBER(Datos!U768),AND(OR(U$1005="",Datos!U768&gt;=U$1005),OR(U$1006="",Datos!U768&lt;=U$1006)),FALSE),TRUE))))</f>
        <v>0.0</v>
      </c>
      <c r="V768">
        <f>IF(Datos!V768="",0,IF(AND(V$1008&lt;&gt;"",Datos!V768=V$1008),0,IF(V$1004=0,0,1-CHOOSE(V$1004,IF(ISNUMBER(Datos!V768),AND(OR(V$1005="",Datos!V768&gt;=V$1005),OR(V$1006="",Datos!V768&lt;=V$1006)),FALSE),IF(ISNUMBER(Datos!V768),AND(Datos!V768=INT(Datos!V768),AND(OR(V$1005="",Datos!V768&gt;=V$1005),OR(V$1006="",Datos!V768&lt;=V$1006))),FALSE),OR(ISNUMBER(FIND(";"&amp;UPPER(TRIM(Datos!V768&amp;""))&amp;"=",V$1007)),ISNUMBER(FIND(";"&amp;UPPER(TRIM(Datos!V768&amp;""))&amp;";",V$1007))),OR(UPPER(TRIM(Datos!V768&amp;""))="SÍ",UPPER(TRIM(Datos!V768&amp;""))="SI",UPPER(TRIM(Datos!V768&amp;""))="NO"),IF(ISNUMBER(Datos!V768),AND(OR(V$1005="",Datos!V768&gt;=V$1005),OR(V$1006="",Datos!V768&lt;=V$1006)),FALSE),TRUE))))</f>
        <v>0.0</v>
      </c>
      <c r="W768">
        <f>IF(Datos!W768="",0,IF(AND(W$1008&lt;&gt;"",Datos!W768=W$1008),0,IF(W$1004=0,0,1-CHOOSE(W$1004,IF(ISNUMBER(Datos!W768),AND(OR(W$1005="",Datos!W768&gt;=W$1005),OR(W$1006="",Datos!W768&lt;=W$1006)),FALSE),IF(ISNUMBER(Datos!W768),AND(Datos!W768=INT(Datos!W768),AND(OR(W$1005="",Datos!W768&gt;=W$1005),OR(W$1006="",Datos!W768&lt;=W$1006))),FALSE),OR(ISNUMBER(FIND(";"&amp;UPPER(TRIM(Datos!W768&amp;""))&amp;"=",W$1007)),ISNUMBER(FIND(";"&amp;UPPER(TRIM(Datos!W768&amp;""))&amp;";",W$1007))),OR(UPPER(TRIM(Datos!W768&amp;""))="SÍ",UPPER(TRIM(Datos!W768&amp;""))="SI",UPPER(TRIM(Datos!W768&amp;""))="NO"),IF(ISNUMBER(Datos!W768),AND(OR(W$1005="",Datos!W768&gt;=W$1005),OR(W$1006="",Datos!W768&lt;=W$1006)),FALSE),TRUE))))</f>
        <v>0.0</v>
      </c>
      <c r="X768">
        <f>IF(Datos!X768="",0,IF(AND(X$1008&lt;&gt;"",Datos!X768=X$1008),0,IF(X$1004=0,0,1-CHOOSE(X$1004,IF(ISNUMBER(Datos!X768),AND(OR(X$1005="",Datos!X768&gt;=X$1005),OR(X$1006="",Datos!X768&lt;=X$1006)),FALSE),IF(ISNUMBER(Datos!X768),AND(Datos!X768=INT(Datos!X768),AND(OR(X$1005="",Datos!X768&gt;=X$1005),OR(X$1006="",Datos!X768&lt;=X$1006))),FALSE),OR(ISNUMBER(FIND(";"&amp;UPPER(TRIM(Datos!X768&amp;""))&amp;"=",X$1007)),ISNUMBER(FIND(";"&amp;UPPER(TRIM(Datos!X768&amp;""))&amp;";",X$1007))),OR(UPPER(TRIM(Datos!X768&amp;""))="SÍ",UPPER(TRIM(Datos!X768&amp;""))="SI",UPPER(TRIM(Datos!X768&amp;""))="NO"),IF(ISNUMBER(Datos!X768),AND(OR(X$1005="",Datos!X768&gt;=X$1005),OR(X$1006="",Datos!X768&lt;=X$1006)),FALSE),TRUE))))</f>
        <v>0.0</v>
      </c>
      <c r="Y768">
        <f>IF(Datos!Y768="",0,IF(AND(Y$1008&lt;&gt;"",Datos!Y768=Y$1008),0,IF(Y$1004=0,0,1-CHOOSE(Y$1004,IF(ISNUMBER(Datos!Y768),AND(OR(Y$1005="",Datos!Y768&gt;=Y$1005),OR(Y$1006="",Datos!Y768&lt;=Y$1006)),FALSE),IF(ISNUMBER(Datos!Y768),AND(Datos!Y768=INT(Datos!Y768),AND(OR(Y$1005="",Datos!Y768&gt;=Y$1005),OR(Y$1006="",Datos!Y768&lt;=Y$1006))),FALSE),OR(ISNUMBER(FIND(";"&amp;UPPER(TRIM(Datos!Y768&amp;""))&amp;"=",Y$1007)),ISNUMBER(FIND(";"&amp;UPPER(TRIM(Datos!Y768&amp;""))&amp;";",Y$1007))),OR(UPPER(TRIM(Datos!Y768&amp;""))="SÍ",UPPER(TRIM(Datos!Y768&amp;""))="SI",UPPER(TRIM(Datos!Y768&amp;""))="NO"),IF(ISNUMBER(Datos!Y768),AND(OR(Y$1005="",Datos!Y768&gt;=Y$1005),OR(Y$1006="",Datos!Y768&lt;=Y$1006)),FALSE),TRUE))))</f>
        <v>0.0</v>
      </c>
      <c r="Z768">
        <f>IF(Datos!Z768="",0,IF(AND(Z$1008&lt;&gt;"",Datos!Z768=Z$1008),0,IF(Z$1004=0,0,1-CHOOSE(Z$1004,IF(ISNUMBER(Datos!Z768),AND(OR(Z$1005="",Datos!Z768&gt;=Z$1005),OR(Z$1006="",Datos!Z768&lt;=Z$1006)),FALSE),IF(ISNUMBER(Datos!Z768),AND(Datos!Z768=INT(Datos!Z768),AND(OR(Z$1005="",Datos!Z768&gt;=Z$1005),OR(Z$1006="",Datos!Z768&lt;=Z$1006))),FALSE),OR(ISNUMBER(FIND(";"&amp;UPPER(TRIM(Datos!Z768&amp;""))&amp;"=",Z$1007)),ISNUMBER(FIND(";"&amp;UPPER(TRIM(Datos!Z768&amp;""))&amp;";",Z$1007))),OR(UPPER(TRIM(Datos!Z768&amp;""))="SÍ",UPPER(TRIM(Datos!Z768&amp;""))="SI",UPPER(TRIM(Datos!Z768&amp;""))="NO"),IF(ISNUMBER(Datos!Z768),AND(OR(Z$1005="",Datos!Z768&gt;=Z$1005),OR(Z$1006="",Datos!Z768&lt;=Z$1006)),FALSE),TRUE))))</f>
        <v>0.0</v>
      </c>
      <c r="AA768">
        <f>IF(Datos!AA768="",0,IF(AND(AA$1008&lt;&gt;"",Datos!AA768=AA$1008),0,IF(AA$1004=0,0,1-CHOOSE(AA$1004,IF(ISNUMBER(Datos!AA768),AND(OR(AA$1005="",Datos!AA768&gt;=AA$1005),OR(AA$1006="",Datos!AA768&lt;=AA$1006)),FALSE),IF(ISNUMBER(Datos!AA768),AND(Datos!AA768=INT(Datos!AA768),AND(OR(AA$1005="",Datos!AA768&gt;=AA$1005),OR(AA$1006="",Datos!AA768&lt;=AA$1006))),FALSE),OR(ISNUMBER(FIND(";"&amp;UPPER(TRIM(Datos!AA768&amp;""))&amp;"=",AA$1007)),ISNUMBER(FIND(";"&amp;UPPER(TRIM(Datos!AA768&amp;""))&amp;";",AA$1007))),OR(UPPER(TRIM(Datos!AA768&amp;""))="SÍ",UPPER(TRIM(Datos!AA768&amp;""))="SI",UPPER(TRIM(Datos!AA768&amp;""))="NO"),IF(ISNUMBER(Datos!AA768),AND(OR(AA$1005="",Datos!AA768&gt;=AA$1005),OR(AA$1006="",Datos!AA768&lt;=AA$1006)),FALSE),TRUE))))</f>
        <v>0.0</v>
      </c>
      <c r="AB768">
        <f>IF(Datos!AB768="",0,IF(AND(AB$1008&lt;&gt;"",Datos!AB768=AB$1008),0,IF(AB$1004=0,0,1-CHOOSE(AB$1004,IF(ISNUMBER(Datos!AB768),AND(OR(AB$1005="",Datos!AB768&gt;=AB$1005),OR(AB$1006="",Datos!AB768&lt;=AB$1006)),FALSE),IF(ISNUMBER(Datos!AB768),AND(Datos!AB768=INT(Datos!AB768),AND(OR(AB$1005="",Datos!AB768&gt;=AB$1005),OR(AB$1006="",Datos!AB768&lt;=AB$1006))),FALSE),OR(ISNUMBER(FIND(";"&amp;UPPER(TRIM(Datos!AB768&amp;""))&amp;"=",AB$1007)),ISNUMBER(FIND(";"&amp;UPPER(TRIM(Datos!AB768&amp;""))&amp;";",AB$1007))),OR(UPPER(TRIM(Datos!AB768&amp;""))="SÍ",UPPER(TRIM(Datos!AB768&amp;""))="SI",UPPER(TRIM(Datos!AB768&amp;""))="NO"),IF(ISNUMBER(Datos!AB768),AND(OR(AB$1005="",Datos!AB768&gt;=AB$1005),OR(AB$1006="",Datos!AB768&lt;=AB$1006)),FALSE),TRUE))))</f>
        <v>0.0</v>
      </c>
      <c r="AC768">
        <f>IF(Datos!AC768="",0,IF(AND(AC$1008&lt;&gt;"",Datos!AC768=AC$1008),0,IF(AC$1004=0,0,1-CHOOSE(AC$1004,IF(ISNUMBER(Datos!AC768),AND(OR(AC$1005="",Datos!AC768&gt;=AC$1005),OR(AC$1006="",Datos!AC768&lt;=AC$1006)),FALSE),IF(ISNUMBER(Datos!AC768),AND(Datos!AC768=INT(Datos!AC768),AND(OR(AC$1005="",Datos!AC768&gt;=AC$1005),OR(AC$1006="",Datos!AC768&lt;=AC$1006))),FALSE),OR(ISNUMBER(FIND(";"&amp;UPPER(TRIM(Datos!AC768&amp;""))&amp;"=",AC$1007)),ISNUMBER(FIND(";"&amp;UPPER(TRIM(Datos!AC768&amp;""))&amp;";",AC$1007))),OR(UPPER(TRIM(Datos!AC768&amp;""))="SÍ",UPPER(TRIM(Datos!AC768&amp;""))="SI",UPPER(TRIM(Datos!AC768&amp;""))="NO"),IF(ISNUMBER(Datos!AC768),AND(OR(AC$1005="",Datos!AC768&gt;=AC$1005),OR(AC$1006="",Datos!AC768&lt;=AC$1006)),FALSE),TRUE))))</f>
        <v>0.0</v>
      </c>
      <c r="AD768">
        <f>IF(Datos!AD768="",0,IF(AND(AD$1008&lt;&gt;"",Datos!AD768=AD$1008),0,IF(AD$1004=0,0,1-CHOOSE(AD$1004,IF(ISNUMBER(Datos!AD768),AND(OR(AD$1005="",Datos!AD768&gt;=AD$1005),OR(AD$1006="",Datos!AD768&lt;=AD$1006)),FALSE),IF(ISNUMBER(Datos!AD768),AND(Datos!AD768=INT(Datos!AD768),AND(OR(AD$1005="",Datos!AD768&gt;=AD$1005),OR(AD$1006="",Datos!AD768&lt;=AD$1006))),FALSE),OR(ISNUMBER(FIND(";"&amp;UPPER(TRIM(Datos!AD768&amp;""))&amp;"=",AD$1007)),ISNUMBER(FIND(";"&amp;UPPER(TRIM(Datos!AD768&amp;""))&amp;";",AD$1007))),OR(UPPER(TRIM(Datos!AD768&amp;""))="SÍ",UPPER(TRIM(Datos!AD768&amp;""))="SI",UPPER(TRIM(Datos!AD768&amp;""))="NO"),IF(ISNUMBER(Datos!AD768),AND(OR(AD$1005="",Datos!AD768&gt;=AD$1005),OR(AD$1006="",Datos!AD768&lt;=AD$1006)),FALSE),TRUE))))</f>
        <v>0.0</v>
      </c>
      <c r="AE768">
        <f>IF(Datos!AE768="",0,IF(AND(AE$1008&lt;&gt;"",Datos!AE768=AE$1008),0,IF(AE$1004=0,0,1-CHOOSE(AE$1004,IF(ISNUMBER(Datos!AE768),AND(OR(AE$1005="",Datos!AE768&gt;=AE$1005),OR(AE$1006="",Datos!AE768&lt;=AE$1006)),FALSE),IF(ISNUMBER(Datos!AE768),AND(Datos!AE768=INT(Datos!AE768),AND(OR(AE$1005="",Datos!AE768&gt;=AE$1005),OR(AE$1006="",Datos!AE768&lt;=AE$1006))),FALSE),OR(ISNUMBER(FIND(";"&amp;UPPER(TRIM(Datos!AE768&amp;""))&amp;"=",AE$1007)),ISNUMBER(FIND(";"&amp;UPPER(TRIM(Datos!AE768&amp;""))&amp;";",AE$1007))),OR(UPPER(TRIM(Datos!AE768&amp;""))="SÍ",UPPER(TRIM(Datos!AE768&amp;""))="SI",UPPER(TRIM(Datos!AE768&amp;""))="NO"),IF(ISNUMBER(Datos!AE768),AND(OR(AE$1005="",Datos!AE768&gt;=AE$1005),OR(AE$1006="",Datos!AE768&lt;=AE$1006)),FALSE),TRUE))))</f>
        <v>0.0</v>
      </c>
    </row>
    <row r="769" spans="2:31">
      <c r="B769">
        <f>IF(Datos!B769="",0,IF(AND(B$1008&lt;&gt;"",Datos!B769=B$1008),0,IF(B$1004=0,0,1-CHOOSE(B$1004,IF(ISNUMBER(Datos!B769),AND(OR(B$1005="",Datos!B769&gt;=B$1005),OR(B$1006="",Datos!B769&lt;=B$1006)),FALSE),IF(ISNUMBER(Datos!B769),AND(Datos!B769=INT(Datos!B769),AND(OR(B$1005="",Datos!B769&gt;=B$1005),OR(B$1006="",Datos!B769&lt;=B$1006))),FALSE),OR(ISNUMBER(FIND(";"&amp;UPPER(TRIM(Datos!B769&amp;""))&amp;"=",B$1007)),ISNUMBER(FIND(";"&amp;UPPER(TRIM(Datos!B769&amp;""))&amp;";",B$1007))),OR(UPPER(TRIM(Datos!B769&amp;""))="SÍ",UPPER(TRIM(Datos!B769&amp;""))="SI",UPPER(TRIM(Datos!B769&amp;""))="NO"),IF(ISNUMBER(Datos!B769),AND(OR(B$1005="",Datos!B769&gt;=B$1005),OR(B$1006="",Datos!B769&lt;=B$1006)),FALSE),TRUE))))</f>
        <v>0.0</v>
      </c>
      <c r="C769">
        <f>IF(Datos!C769="",0,IF(AND(C$1008&lt;&gt;"",Datos!C769=C$1008),0,IF(C$1004=0,0,1-CHOOSE(C$1004,IF(ISNUMBER(Datos!C769),AND(OR(C$1005="",Datos!C769&gt;=C$1005),OR(C$1006="",Datos!C769&lt;=C$1006)),FALSE),IF(ISNUMBER(Datos!C769),AND(Datos!C769=INT(Datos!C769),AND(OR(C$1005="",Datos!C769&gt;=C$1005),OR(C$1006="",Datos!C769&lt;=C$1006))),FALSE),OR(ISNUMBER(FIND(";"&amp;UPPER(TRIM(Datos!C769&amp;""))&amp;"=",C$1007)),ISNUMBER(FIND(";"&amp;UPPER(TRIM(Datos!C769&amp;""))&amp;";",C$1007))),OR(UPPER(TRIM(Datos!C769&amp;""))="SÍ",UPPER(TRIM(Datos!C769&amp;""))="SI",UPPER(TRIM(Datos!C769&amp;""))="NO"),IF(ISNUMBER(Datos!C769),AND(OR(C$1005="",Datos!C769&gt;=C$1005),OR(C$1006="",Datos!C769&lt;=C$1006)),FALSE),TRUE))))</f>
        <v>0.0</v>
      </c>
      <c r="D769">
        <f>IF(Datos!D769="",0,IF(AND(D$1008&lt;&gt;"",Datos!D769=D$1008),0,IF(D$1004=0,0,1-CHOOSE(D$1004,IF(ISNUMBER(Datos!D769),AND(OR(D$1005="",Datos!D769&gt;=D$1005),OR(D$1006="",Datos!D769&lt;=D$1006)),FALSE),IF(ISNUMBER(Datos!D769),AND(Datos!D769=INT(Datos!D769),AND(OR(D$1005="",Datos!D769&gt;=D$1005),OR(D$1006="",Datos!D769&lt;=D$1006))),FALSE),OR(ISNUMBER(FIND(";"&amp;UPPER(TRIM(Datos!D769&amp;""))&amp;"=",D$1007)),ISNUMBER(FIND(";"&amp;UPPER(TRIM(Datos!D769&amp;""))&amp;";",D$1007))),OR(UPPER(TRIM(Datos!D769&amp;""))="SÍ",UPPER(TRIM(Datos!D769&amp;""))="SI",UPPER(TRIM(Datos!D769&amp;""))="NO"),IF(ISNUMBER(Datos!D769),AND(OR(D$1005="",Datos!D769&gt;=D$1005),OR(D$1006="",Datos!D769&lt;=D$1006)),FALSE),TRUE))))</f>
        <v>0.0</v>
      </c>
      <c r="E769">
        <f>IF(Datos!E769="",0,IF(AND(E$1008&lt;&gt;"",Datos!E769=E$1008),0,IF(E$1004=0,0,1-CHOOSE(E$1004,IF(ISNUMBER(Datos!E769),AND(OR(E$1005="",Datos!E769&gt;=E$1005),OR(E$1006="",Datos!E769&lt;=E$1006)),FALSE),IF(ISNUMBER(Datos!E769),AND(Datos!E769=INT(Datos!E769),AND(OR(E$1005="",Datos!E769&gt;=E$1005),OR(E$1006="",Datos!E769&lt;=E$1006))),FALSE),OR(ISNUMBER(FIND(";"&amp;UPPER(TRIM(Datos!E769&amp;""))&amp;"=",E$1007)),ISNUMBER(FIND(";"&amp;UPPER(TRIM(Datos!E769&amp;""))&amp;";",E$1007))),OR(UPPER(TRIM(Datos!E769&amp;""))="SÍ",UPPER(TRIM(Datos!E769&amp;""))="SI",UPPER(TRIM(Datos!E769&amp;""))="NO"),IF(ISNUMBER(Datos!E769),AND(OR(E$1005="",Datos!E769&gt;=E$1005),OR(E$1006="",Datos!E769&lt;=E$1006)),FALSE),TRUE))))</f>
        <v>0.0</v>
      </c>
      <c r="F769">
        <f>IF(Datos!F769="",0,IF(AND(F$1008&lt;&gt;"",Datos!F769=F$1008),0,IF(F$1004=0,0,1-CHOOSE(F$1004,IF(ISNUMBER(Datos!F769),AND(OR(F$1005="",Datos!F769&gt;=F$1005),OR(F$1006="",Datos!F769&lt;=F$1006)),FALSE),IF(ISNUMBER(Datos!F769),AND(Datos!F769=INT(Datos!F769),AND(OR(F$1005="",Datos!F769&gt;=F$1005),OR(F$1006="",Datos!F769&lt;=F$1006))),FALSE),OR(ISNUMBER(FIND(";"&amp;UPPER(TRIM(Datos!F769&amp;""))&amp;"=",F$1007)),ISNUMBER(FIND(";"&amp;UPPER(TRIM(Datos!F769&amp;""))&amp;";",F$1007))),OR(UPPER(TRIM(Datos!F769&amp;""))="SÍ",UPPER(TRIM(Datos!F769&amp;""))="SI",UPPER(TRIM(Datos!F769&amp;""))="NO"),IF(ISNUMBER(Datos!F769),AND(OR(F$1005="",Datos!F769&gt;=F$1005),OR(F$1006="",Datos!F769&lt;=F$1006)),FALSE),TRUE))))</f>
        <v>0.0</v>
      </c>
      <c r="G769">
        <f>IF(Datos!G769="",0,IF(AND(G$1008&lt;&gt;"",Datos!G769=G$1008),0,IF(G$1004=0,0,1-CHOOSE(G$1004,IF(ISNUMBER(Datos!G769),AND(OR(G$1005="",Datos!G769&gt;=G$1005),OR(G$1006="",Datos!G769&lt;=G$1006)),FALSE),IF(ISNUMBER(Datos!G769),AND(Datos!G769=INT(Datos!G769),AND(OR(G$1005="",Datos!G769&gt;=G$1005),OR(G$1006="",Datos!G769&lt;=G$1006))),FALSE),OR(ISNUMBER(FIND(";"&amp;UPPER(TRIM(Datos!G769&amp;""))&amp;"=",G$1007)),ISNUMBER(FIND(";"&amp;UPPER(TRIM(Datos!G769&amp;""))&amp;";",G$1007))),OR(UPPER(TRIM(Datos!G769&amp;""))="SÍ",UPPER(TRIM(Datos!G769&amp;""))="SI",UPPER(TRIM(Datos!G769&amp;""))="NO"),IF(ISNUMBER(Datos!G769),AND(OR(G$1005="",Datos!G769&gt;=G$1005),OR(G$1006="",Datos!G769&lt;=G$1006)),FALSE),TRUE))))</f>
        <v>0.0</v>
      </c>
      <c r="H769">
        <f>IF(Datos!H769="",0,IF(AND(H$1008&lt;&gt;"",Datos!H769=H$1008),0,IF(H$1004=0,0,1-CHOOSE(H$1004,IF(ISNUMBER(Datos!H769),AND(OR(H$1005="",Datos!H769&gt;=H$1005),OR(H$1006="",Datos!H769&lt;=H$1006)),FALSE),IF(ISNUMBER(Datos!H769),AND(Datos!H769=INT(Datos!H769),AND(OR(H$1005="",Datos!H769&gt;=H$1005),OR(H$1006="",Datos!H769&lt;=H$1006))),FALSE),OR(ISNUMBER(FIND(";"&amp;UPPER(TRIM(Datos!H769&amp;""))&amp;"=",H$1007)),ISNUMBER(FIND(";"&amp;UPPER(TRIM(Datos!H769&amp;""))&amp;";",H$1007))),OR(UPPER(TRIM(Datos!H769&amp;""))="SÍ",UPPER(TRIM(Datos!H769&amp;""))="SI",UPPER(TRIM(Datos!H769&amp;""))="NO"),IF(ISNUMBER(Datos!H769),AND(OR(H$1005="",Datos!H769&gt;=H$1005),OR(H$1006="",Datos!H769&lt;=H$1006)),FALSE),TRUE))))</f>
        <v>0.0</v>
      </c>
      <c r="I769">
        <f>IF(Datos!I769="",0,IF(AND(I$1008&lt;&gt;"",Datos!I769=I$1008),0,IF(I$1004=0,0,1-CHOOSE(I$1004,IF(ISNUMBER(Datos!I769),AND(OR(I$1005="",Datos!I769&gt;=I$1005),OR(I$1006="",Datos!I769&lt;=I$1006)),FALSE),IF(ISNUMBER(Datos!I769),AND(Datos!I769=INT(Datos!I769),AND(OR(I$1005="",Datos!I769&gt;=I$1005),OR(I$1006="",Datos!I769&lt;=I$1006))),FALSE),OR(ISNUMBER(FIND(";"&amp;UPPER(TRIM(Datos!I769&amp;""))&amp;"=",I$1007)),ISNUMBER(FIND(";"&amp;UPPER(TRIM(Datos!I769&amp;""))&amp;";",I$1007))),OR(UPPER(TRIM(Datos!I769&amp;""))="SÍ",UPPER(TRIM(Datos!I769&amp;""))="SI",UPPER(TRIM(Datos!I769&amp;""))="NO"),IF(ISNUMBER(Datos!I769),AND(OR(I$1005="",Datos!I769&gt;=I$1005),OR(I$1006="",Datos!I769&lt;=I$1006)),FALSE),TRUE))))</f>
        <v>0.0</v>
      </c>
      <c r="J769">
        <f>IF(Datos!J769="",0,IF(AND(J$1008&lt;&gt;"",Datos!J769=J$1008),0,IF(J$1004=0,0,1-CHOOSE(J$1004,IF(ISNUMBER(Datos!J769),AND(OR(J$1005="",Datos!J769&gt;=J$1005),OR(J$1006="",Datos!J769&lt;=J$1006)),FALSE),IF(ISNUMBER(Datos!J769),AND(Datos!J769=INT(Datos!J769),AND(OR(J$1005="",Datos!J769&gt;=J$1005),OR(J$1006="",Datos!J769&lt;=J$1006))),FALSE),OR(ISNUMBER(FIND(";"&amp;UPPER(TRIM(Datos!J769&amp;""))&amp;"=",J$1007)),ISNUMBER(FIND(";"&amp;UPPER(TRIM(Datos!J769&amp;""))&amp;";",J$1007))),OR(UPPER(TRIM(Datos!J769&amp;""))="SÍ",UPPER(TRIM(Datos!J769&amp;""))="SI",UPPER(TRIM(Datos!J769&amp;""))="NO"),IF(ISNUMBER(Datos!J769),AND(OR(J$1005="",Datos!J769&gt;=J$1005),OR(J$1006="",Datos!J769&lt;=J$1006)),FALSE),TRUE))))</f>
        <v>0.0</v>
      </c>
      <c r="K769">
        <f>IF(Datos!K769="",0,IF(AND(K$1008&lt;&gt;"",Datos!K769=K$1008),0,IF(K$1004=0,0,1-CHOOSE(K$1004,IF(ISNUMBER(Datos!K769),AND(OR(K$1005="",Datos!K769&gt;=K$1005),OR(K$1006="",Datos!K769&lt;=K$1006)),FALSE),IF(ISNUMBER(Datos!K769),AND(Datos!K769=INT(Datos!K769),AND(OR(K$1005="",Datos!K769&gt;=K$1005),OR(K$1006="",Datos!K769&lt;=K$1006))),FALSE),OR(ISNUMBER(FIND(";"&amp;UPPER(TRIM(Datos!K769&amp;""))&amp;"=",K$1007)),ISNUMBER(FIND(";"&amp;UPPER(TRIM(Datos!K769&amp;""))&amp;";",K$1007))),OR(UPPER(TRIM(Datos!K769&amp;""))="SÍ",UPPER(TRIM(Datos!K769&amp;""))="SI",UPPER(TRIM(Datos!K769&amp;""))="NO"),IF(ISNUMBER(Datos!K769),AND(OR(K$1005="",Datos!K769&gt;=K$1005),OR(K$1006="",Datos!K769&lt;=K$1006)),FALSE),TRUE))))</f>
        <v>0.0</v>
      </c>
      <c r="L769">
        <f>IF(Datos!L769="",0,IF(AND(L$1008&lt;&gt;"",Datos!L769=L$1008),0,IF(L$1004=0,0,1-CHOOSE(L$1004,IF(ISNUMBER(Datos!L769),AND(OR(L$1005="",Datos!L769&gt;=L$1005),OR(L$1006="",Datos!L769&lt;=L$1006)),FALSE),IF(ISNUMBER(Datos!L769),AND(Datos!L769=INT(Datos!L769),AND(OR(L$1005="",Datos!L769&gt;=L$1005),OR(L$1006="",Datos!L769&lt;=L$1006))),FALSE),OR(ISNUMBER(FIND(";"&amp;UPPER(TRIM(Datos!L769&amp;""))&amp;"=",L$1007)),ISNUMBER(FIND(";"&amp;UPPER(TRIM(Datos!L769&amp;""))&amp;";",L$1007))),OR(UPPER(TRIM(Datos!L769&amp;""))="SÍ",UPPER(TRIM(Datos!L769&amp;""))="SI",UPPER(TRIM(Datos!L769&amp;""))="NO"),IF(ISNUMBER(Datos!L769),AND(OR(L$1005="",Datos!L769&gt;=L$1005),OR(L$1006="",Datos!L769&lt;=L$1006)),FALSE),TRUE))))</f>
        <v>0.0</v>
      </c>
      <c r="M769">
        <f>IF(Datos!M769="",0,IF(AND(M$1008&lt;&gt;"",Datos!M769=M$1008),0,IF(M$1004=0,0,1-CHOOSE(M$1004,IF(ISNUMBER(Datos!M769),AND(OR(M$1005="",Datos!M769&gt;=M$1005),OR(M$1006="",Datos!M769&lt;=M$1006)),FALSE),IF(ISNUMBER(Datos!M769),AND(Datos!M769=INT(Datos!M769),AND(OR(M$1005="",Datos!M769&gt;=M$1005),OR(M$1006="",Datos!M769&lt;=M$1006))),FALSE),OR(ISNUMBER(FIND(";"&amp;UPPER(TRIM(Datos!M769&amp;""))&amp;"=",M$1007)),ISNUMBER(FIND(";"&amp;UPPER(TRIM(Datos!M769&amp;""))&amp;";",M$1007))),OR(UPPER(TRIM(Datos!M769&amp;""))="SÍ",UPPER(TRIM(Datos!M769&amp;""))="SI",UPPER(TRIM(Datos!M769&amp;""))="NO"),IF(ISNUMBER(Datos!M769),AND(OR(M$1005="",Datos!M769&gt;=M$1005),OR(M$1006="",Datos!M769&lt;=M$1006)),FALSE),TRUE))))</f>
        <v>0.0</v>
      </c>
      <c r="N769">
        <f>IF(Datos!N769="",0,IF(AND(N$1008&lt;&gt;"",Datos!N769=N$1008),0,IF(N$1004=0,0,1-CHOOSE(N$1004,IF(ISNUMBER(Datos!N769),AND(OR(N$1005="",Datos!N769&gt;=N$1005),OR(N$1006="",Datos!N769&lt;=N$1006)),FALSE),IF(ISNUMBER(Datos!N769),AND(Datos!N769=INT(Datos!N769),AND(OR(N$1005="",Datos!N769&gt;=N$1005),OR(N$1006="",Datos!N769&lt;=N$1006))),FALSE),OR(ISNUMBER(FIND(";"&amp;UPPER(TRIM(Datos!N769&amp;""))&amp;"=",N$1007)),ISNUMBER(FIND(";"&amp;UPPER(TRIM(Datos!N769&amp;""))&amp;";",N$1007))),OR(UPPER(TRIM(Datos!N769&amp;""))="SÍ",UPPER(TRIM(Datos!N769&amp;""))="SI",UPPER(TRIM(Datos!N769&amp;""))="NO"),IF(ISNUMBER(Datos!N769),AND(OR(N$1005="",Datos!N769&gt;=N$1005),OR(N$1006="",Datos!N769&lt;=N$1006)),FALSE),TRUE))))</f>
        <v>0.0</v>
      </c>
      <c r="O769">
        <f>IF(Datos!O769="",0,IF(AND(O$1008&lt;&gt;"",Datos!O769=O$1008),0,IF(O$1004=0,0,1-CHOOSE(O$1004,IF(ISNUMBER(Datos!O769),AND(OR(O$1005="",Datos!O769&gt;=O$1005),OR(O$1006="",Datos!O769&lt;=O$1006)),FALSE),IF(ISNUMBER(Datos!O769),AND(Datos!O769=INT(Datos!O769),AND(OR(O$1005="",Datos!O769&gt;=O$1005),OR(O$1006="",Datos!O769&lt;=O$1006))),FALSE),OR(ISNUMBER(FIND(";"&amp;UPPER(TRIM(Datos!O769&amp;""))&amp;"=",O$1007)),ISNUMBER(FIND(";"&amp;UPPER(TRIM(Datos!O769&amp;""))&amp;";",O$1007))),OR(UPPER(TRIM(Datos!O769&amp;""))="SÍ",UPPER(TRIM(Datos!O769&amp;""))="SI",UPPER(TRIM(Datos!O769&amp;""))="NO"),IF(ISNUMBER(Datos!O769),AND(OR(O$1005="",Datos!O769&gt;=O$1005),OR(O$1006="",Datos!O769&lt;=O$1006)),FALSE),TRUE))))</f>
        <v>0.0</v>
      </c>
      <c r="P769">
        <f>IF(Datos!P769="",0,IF(AND(P$1008&lt;&gt;"",Datos!P769=P$1008),0,IF(P$1004=0,0,1-CHOOSE(P$1004,IF(ISNUMBER(Datos!P769),AND(OR(P$1005="",Datos!P769&gt;=P$1005),OR(P$1006="",Datos!P769&lt;=P$1006)),FALSE),IF(ISNUMBER(Datos!P769),AND(Datos!P769=INT(Datos!P769),AND(OR(P$1005="",Datos!P769&gt;=P$1005),OR(P$1006="",Datos!P769&lt;=P$1006))),FALSE),OR(ISNUMBER(FIND(";"&amp;UPPER(TRIM(Datos!P769&amp;""))&amp;"=",P$1007)),ISNUMBER(FIND(";"&amp;UPPER(TRIM(Datos!P769&amp;""))&amp;";",P$1007))),OR(UPPER(TRIM(Datos!P769&amp;""))="SÍ",UPPER(TRIM(Datos!P769&amp;""))="SI",UPPER(TRIM(Datos!P769&amp;""))="NO"),IF(ISNUMBER(Datos!P769),AND(OR(P$1005="",Datos!P769&gt;=P$1005),OR(P$1006="",Datos!P769&lt;=P$1006)),FALSE),TRUE))))</f>
        <v>0.0</v>
      </c>
      <c r="Q769">
        <f>IF(Datos!Q769="",0,IF(AND(Q$1008&lt;&gt;"",Datos!Q769=Q$1008),0,IF(Q$1004=0,0,1-CHOOSE(Q$1004,IF(ISNUMBER(Datos!Q769),AND(OR(Q$1005="",Datos!Q769&gt;=Q$1005),OR(Q$1006="",Datos!Q769&lt;=Q$1006)),FALSE),IF(ISNUMBER(Datos!Q769),AND(Datos!Q769=INT(Datos!Q769),AND(OR(Q$1005="",Datos!Q769&gt;=Q$1005),OR(Q$1006="",Datos!Q769&lt;=Q$1006))),FALSE),OR(ISNUMBER(FIND(";"&amp;UPPER(TRIM(Datos!Q769&amp;""))&amp;"=",Q$1007)),ISNUMBER(FIND(";"&amp;UPPER(TRIM(Datos!Q769&amp;""))&amp;";",Q$1007))),OR(UPPER(TRIM(Datos!Q769&amp;""))="SÍ",UPPER(TRIM(Datos!Q769&amp;""))="SI",UPPER(TRIM(Datos!Q769&amp;""))="NO"),IF(ISNUMBER(Datos!Q769),AND(OR(Q$1005="",Datos!Q769&gt;=Q$1005),OR(Q$1006="",Datos!Q769&lt;=Q$1006)),FALSE),TRUE))))</f>
        <v>0.0</v>
      </c>
      <c r="R769">
        <f>IF(Datos!R769="",0,IF(AND(R$1008&lt;&gt;"",Datos!R769=R$1008),0,IF(R$1004=0,0,1-CHOOSE(R$1004,IF(ISNUMBER(Datos!R769),AND(OR(R$1005="",Datos!R769&gt;=R$1005),OR(R$1006="",Datos!R769&lt;=R$1006)),FALSE),IF(ISNUMBER(Datos!R769),AND(Datos!R769=INT(Datos!R769),AND(OR(R$1005="",Datos!R769&gt;=R$1005),OR(R$1006="",Datos!R769&lt;=R$1006))),FALSE),OR(ISNUMBER(FIND(";"&amp;UPPER(TRIM(Datos!R769&amp;""))&amp;"=",R$1007)),ISNUMBER(FIND(";"&amp;UPPER(TRIM(Datos!R769&amp;""))&amp;";",R$1007))),OR(UPPER(TRIM(Datos!R769&amp;""))="SÍ",UPPER(TRIM(Datos!R769&amp;""))="SI",UPPER(TRIM(Datos!R769&amp;""))="NO"),IF(ISNUMBER(Datos!R769),AND(OR(R$1005="",Datos!R769&gt;=R$1005),OR(R$1006="",Datos!R769&lt;=R$1006)),FALSE),TRUE))))</f>
        <v>0.0</v>
      </c>
      <c r="S769">
        <f>IF(Datos!S769="",0,IF(AND(S$1008&lt;&gt;"",Datos!S769=S$1008),0,IF(S$1004=0,0,1-CHOOSE(S$1004,IF(ISNUMBER(Datos!S769),AND(OR(S$1005="",Datos!S769&gt;=S$1005),OR(S$1006="",Datos!S769&lt;=S$1006)),FALSE),IF(ISNUMBER(Datos!S769),AND(Datos!S769=INT(Datos!S769),AND(OR(S$1005="",Datos!S769&gt;=S$1005),OR(S$1006="",Datos!S769&lt;=S$1006))),FALSE),OR(ISNUMBER(FIND(";"&amp;UPPER(TRIM(Datos!S769&amp;""))&amp;"=",S$1007)),ISNUMBER(FIND(";"&amp;UPPER(TRIM(Datos!S769&amp;""))&amp;";",S$1007))),OR(UPPER(TRIM(Datos!S769&amp;""))="SÍ",UPPER(TRIM(Datos!S769&amp;""))="SI",UPPER(TRIM(Datos!S769&amp;""))="NO"),IF(ISNUMBER(Datos!S769),AND(OR(S$1005="",Datos!S769&gt;=S$1005),OR(S$1006="",Datos!S769&lt;=S$1006)),FALSE),TRUE))))</f>
        <v>0.0</v>
      </c>
      <c r="T769">
        <f>IF(Datos!T769="",0,IF(AND(T$1008&lt;&gt;"",Datos!T769=T$1008),0,IF(T$1004=0,0,1-CHOOSE(T$1004,IF(ISNUMBER(Datos!T769),AND(OR(T$1005="",Datos!T769&gt;=T$1005),OR(T$1006="",Datos!T769&lt;=T$1006)),FALSE),IF(ISNUMBER(Datos!T769),AND(Datos!T769=INT(Datos!T769),AND(OR(T$1005="",Datos!T769&gt;=T$1005),OR(T$1006="",Datos!T769&lt;=T$1006))),FALSE),OR(ISNUMBER(FIND(";"&amp;UPPER(TRIM(Datos!T769&amp;""))&amp;"=",T$1007)),ISNUMBER(FIND(";"&amp;UPPER(TRIM(Datos!T769&amp;""))&amp;";",T$1007))),OR(UPPER(TRIM(Datos!T769&amp;""))="SÍ",UPPER(TRIM(Datos!T769&amp;""))="SI",UPPER(TRIM(Datos!T769&amp;""))="NO"),IF(ISNUMBER(Datos!T769),AND(OR(T$1005="",Datos!T769&gt;=T$1005),OR(T$1006="",Datos!T769&lt;=T$1006)),FALSE),TRUE))))</f>
        <v>0.0</v>
      </c>
      <c r="U769">
        <f>IF(Datos!U769="",0,IF(AND(U$1008&lt;&gt;"",Datos!U769=U$1008),0,IF(U$1004=0,0,1-CHOOSE(U$1004,IF(ISNUMBER(Datos!U769),AND(OR(U$1005="",Datos!U769&gt;=U$1005),OR(U$1006="",Datos!U769&lt;=U$1006)),FALSE),IF(ISNUMBER(Datos!U769),AND(Datos!U769=INT(Datos!U769),AND(OR(U$1005="",Datos!U769&gt;=U$1005),OR(U$1006="",Datos!U769&lt;=U$1006))),FALSE),OR(ISNUMBER(FIND(";"&amp;UPPER(TRIM(Datos!U769&amp;""))&amp;"=",U$1007)),ISNUMBER(FIND(";"&amp;UPPER(TRIM(Datos!U769&amp;""))&amp;";",U$1007))),OR(UPPER(TRIM(Datos!U769&amp;""))="SÍ",UPPER(TRIM(Datos!U769&amp;""))="SI",UPPER(TRIM(Datos!U769&amp;""))="NO"),IF(ISNUMBER(Datos!U769),AND(OR(U$1005="",Datos!U769&gt;=U$1005),OR(U$1006="",Datos!U769&lt;=U$1006)),FALSE),TRUE))))</f>
        <v>0.0</v>
      </c>
      <c r="V769">
        <f>IF(Datos!V769="",0,IF(AND(V$1008&lt;&gt;"",Datos!V769=V$1008),0,IF(V$1004=0,0,1-CHOOSE(V$1004,IF(ISNUMBER(Datos!V769),AND(OR(V$1005="",Datos!V769&gt;=V$1005),OR(V$1006="",Datos!V769&lt;=V$1006)),FALSE),IF(ISNUMBER(Datos!V769),AND(Datos!V769=INT(Datos!V769),AND(OR(V$1005="",Datos!V769&gt;=V$1005),OR(V$1006="",Datos!V769&lt;=V$1006))),FALSE),OR(ISNUMBER(FIND(";"&amp;UPPER(TRIM(Datos!V769&amp;""))&amp;"=",V$1007)),ISNUMBER(FIND(";"&amp;UPPER(TRIM(Datos!V769&amp;""))&amp;";",V$1007))),OR(UPPER(TRIM(Datos!V769&amp;""))="SÍ",UPPER(TRIM(Datos!V769&amp;""))="SI",UPPER(TRIM(Datos!V769&amp;""))="NO"),IF(ISNUMBER(Datos!V769),AND(OR(V$1005="",Datos!V769&gt;=V$1005),OR(V$1006="",Datos!V769&lt;=V$1006)),FALSE),TRUE))))</f>
        <v>0.0</v>
      </c>
      <c r="W769">
        <f>IF(Datos!W769="",0,IF(AND(W$1008&lt;&gt;"",Datos!W769=W$1008),0,IF(W$1004=0,0,1-CHOOSE(W$1004,IF(ISNUMBER(Datos!W769),AND(OR(W$1005="",Datos!W769&gt;=W$1005),OR(W$1006="",Datos!W769&lt;=W$1006)),FALSE),IF(ISNUMBER(Datos!W769),AND(Datos!W769=INT(Datos!W769),AND(OR(W$1005="",Datos!W769&gt;=W$1005),OR(W$1006="",Datos!W769&lt;=W$1006))),FALSE),OR(ISNUMBER(FIND(";"&amp;UPPER(TRIM(Datos!W769&amp;""))&amp;"=",W$1007)),ISNUMBER(FIND(";"&amp;UPPER(TRIM(Datos!W769&amp;""))&amp;";",W$1007))),OR(UPPER(TRIM(Datos!W769&amp;""))="SÍ",UPPER(TRIM(Datos!W769&amp;""))="SI",UPPER(TRIM(Datos!W769&amp;""))="NO"),IF(ISNUMBER(Datos!W769),AND(OR(W$1005="",Datos!W769&gt;=W$1005),OR(W$1006="",Datos!W769&lt;=W$1006)),FALSE),TRUE))))</f>
        <v>0.0</v>
      </c>
      <c r="X769">
        <f>IF(Datos!X769="",0,IF(AND(X$1008&lt;&gt;"",Datos!X769=X$1008),0,IF(X$1004=0,0,1-CHOOSE(X$1004,IF(ISNUMBER(Datos!X769),AND(OR(X$1005="",Datos!X769&gt;=X$1005),OR(X$1006="",Datos!X769&lt;=X$1006)),FALSE),IF(ISNUMBER(Datos!X769),AND(Datos!X769=INT(Datos!X769),AND(OR(X$1005="",Datos!X769&gt;=X$1005),OR(X$1006="",Datos!X769&lt;=X$1006))),FALSE),OR(ISNUMBER(FIND(";"&amp;UPPER(TRIM(Datos!X769&amp;""))&amp;"=",X$1007)),ISNUMBER(FIND(";"&amp;UPPER(TRIM(Datos!X769&amp;""))&amp;";",X$1007))),OR(UPPER(TRIM(Datos!X769&amp;""))="SÍ",UPPER(TRIM(Datos!X769&amp;""))="SI",UPPER(TRIM(Datos!X769&amp;""))="NO"),IF(ISNUMBER(Datos!X769),AND(OR(X$1005="",Datos!X769&gt;=X$1005),OR(X$1006="",Datos!X769&lt;=X$1006)),FALSE),TRUE))))</f>
        <v>0.0</v>
      </c>
      <c r="Y769">
        <f>IF(Datos!Y769="",0,IF(AND(Y$1008&lt;&gt;"",Datos!Y769=Y$1008),0,IF(Y$1004=0,0,1-CHOOSE(Y$1004,IF(ISNUMBER(Datos!Y769),AND(OR(Y$1005="",Datos!Y769&gt;=Y$1005),OR(Y$1006="",Datos!Y769&lt;=Y$1006)),FALSE),IF(ISNUMBER(Datos!Y769),AND(Datos!Y769=INT(Datos!Y769),AND(OR(Y$1005="",Datos!Y769&gt;=Y$1005),OR(Y$1006="",Datos!Y769&lt;=Y$1006))),FALSE),OR(ISNUMBER(FIND(";"&amp;UPPER(TRIM(Datos!Y769&amp;""))&amp;"=",Y$1007)),ISNUMBER(FIND(";"&amp;UPPER(TRIM(Datos!Y769&amp;""))&amp;";",Y$1007))),OR(UPPER(TRIM(Datos!Y769&amp;""))="SÍ",UPPER(TRIM(Datos!Y769&amp;""))="SI",UPPER(TRIM(Datos!Y769&amp;""))="NO"),IF(ISNUMBER(Datos!Y769),AND(OR(Y$1005="",Datos!Y769&gt;=Y$1005),OR(Y$1006="",Datos!Y769&lt;=Y$1006)),FALSE),TRUE))))</f>
        <v>0.0</v>
      </c>
      <c r="Z769">
        <f>IF(Datos!Z769="",0,IF(AND(Z$1008&lt;&gt;"",Datos!Z769=Z$1008),0,IF(Z$1004=0,0,1-CHOOSE(Z$1004,IF(ISNUMBER(Datos!Z769),AND(OR(Z$1005="",Datos!Z769&gt;=Z$1005),OR(Z$1006="",Datos!Z769&lt;=Z$1006)),FALSE),IF(ISNUMBER(Datos!Z769),AND(Datos!Z769=INT(Datos!Z769),AND(OR(Z$1005="",Datos!Z769&gt;=Z$1005),OR(Z$1006="",Datos!Z769&lt;=Z$1006))),FALSE),OR(ISNUMBER(FIND(";"&amp;UPPER(TRIM(Datos!Z769&amp;""))&amp;"=",Z$1007)),ISNUMBER(FIND(";"&amp;UPPER(TRIM(Datos!Z769&amp;""))&amp;";",Z$1007))),OR(UPPER(TRIM(Datos!Z769&amp;""))="SÍ",UPPER(TRIM(Datos!Z769&amp;""))="SI",UPPER(TRIM(Datos!Z769&amp;""))="NO"),IF(ISNUMBER(Datos!Z769),AND(OR(Z$1005="",Datos!Z769&gt;=Z$1005),OR(Z$1006="",Datos!Z769&lt;=Z$1006)),FALSE),TRUE))))</f>
        <v>0.0</v>
      </c>
      <c r="AA769">
        <f>IF(Datos!AA769="",0,IF(AND(AA$1008&lt;&gt;"",Datos!AA769=AA$1008),0,IF(AA$1004=0,0,1-CHOOSE(AA$1004,IF(ISNUMBER(Datos!AA769),AND(OR(AA$1005="",Datos!AA769&gt;=AA$1005),OR(AA$1006="",Datos!AA769&lt;=AA$1006)),FALSE),IF(ISNUMBER(Datos!AA769),AND(Datos!AA769=INT(Datos!AA769),AND(OR(AA$1005="",Datos!AA769&gt;=AA$1005),OR(AA$1006="",Datos!AA769&lt;=AA$1006))),FALSE),OR(ISNUMBER(FIND(";"&amp;UPPER(TRIM(Datos!AA769&amp;""))&amp;"=",AA$1007)),ISNUMBER(FIND(";"&amp;UPPER(TRIM(Datos!AA769&amp;""))&amp;";",AA$1007))),OR(UPPER(TRIM(Datos!AA769&amp;""))="SÍ",UPPER(TRIM(Datos!AA769&amp;""))="SI",UPPER(TRIM(Datos!AA769&amp;""))="NO"),IF(ISNUMBER(Datos!AA769),AND(OR(AA$1005="",Datos!AA769&gt;=AA$1005),OR(AA$1006="",Datos!AA769&lt;=AA$1006)),FALSE),TRUE))))</f>
        <v>0.0</v>
      </c>
      <c r="AB769">
        <f>IF(Datos!AB769="",0,IF(AND(AB$1008&lt;&gt;"",Datos!AB769=AB$1008),0,IF(AB$1004=0,0,1-CHOOSE(AB$1004,IF(ISNUMBER(Datos!AB769),AND(OR(AB$1005="",Datos!AB769&gt;=AB$1005),OR(AB$1006="",Datos!AB769&lt;=AB$1006)),FALSE),IF(ISNUMBER(Datos!AB769),AND(Datos!AB769=INT(Datos!AB769),AND(OR(AB$1005="",Datos!AB769&gt;=AB$1005),OR(AB$1006="",Datos!AB769&lt;=AB$1006))),FALSE),OR(ISNUMBER(FIND(";"&amp;UPPER(TRIM(Datos!AB769&amp;""))&amp;"=",AB$1007)),ISNUMBER(FIND(";"&amp;UPPER(TRIM(Datos!AB769&amp;""))&amp;";",AB$1007))),OR(UPPER(TRIM(Datos!AB769&amp;""))="SÍ",UPPER(TRIM(Datos!AB769&amp;""))="SI",UPPER(TRIM(Datos!AB769&amp;""))="NO"),IF(ISNUMBER(Datos!AB769),AND(OR(AB$1005="",Datos!AB769&gt;=AB$1005),OR(AB$1006="",Datos!AB769&lt;=AB$1006)),FALSE),TRUE))))</f>
        <v>0.0</v>
      </c>
      <c r="AC769">
        <f>IF(Datos!AC769="",0,IF(AND(AC$1008&lt;&gt;"",Datos!AC769=AC$1008),0,IF(AC$1004=0,0,1-CHOOSE(AC$1004,IF(ISNUMBER(Datos!AC769),AND(OR(AC$1005="",Datos!AC769&gt;=AC$1005),OR(AC$1006="",Datos!AC769&lt;=AC$1006)),FALSE),IF(ISNUMBER(Datos!AC769),AND(Datos!AC769=INT(Datos!AC769),AND(OR(AC$1005="",Datos!AC769&gt;=AC$1005),OR(AC$1006="",Datos!AC769&lt;=AC$1006))),FALSE),OR(ISNUMBER(FIND(";"&amp;UPPER(TRIM(Datos!AC769&amp;""))&amp;"=",AC$1007)),ISNUMBER(FIND(";"&amp;UPPER(TRIM(Datos!AC769&amp;""))&amp;";",AC$1007))),OR(UPPER(TRIM(Datos!AC769&amp;""))="SÍ",UPPER(TRIM(Datos!AC769&amp;""))="SI",UPPER(TRIM(Datos!AC769&amp;""))="NO"),IF(ISNUMBER(Datos!AC769),AND(OR(AC$1005="",Datos!AC769&gt;=AC$1005),OR(AC$1006="",Datos!AC769&lt;=AC$1006)),FALSE),TRUE))))</f>
        <v>0.0</v>
      </c>
      <c r="AD769">
        <f>IF(Datos!AD769="",0,IF(AND(AD$1008&lt;&gt;"",Datos!AD769=AD$1008),0,IF(AD$1004=0,0,1-CHOOSE(AD$1004,IF(ISNUMBER(Datos!AD769),AND(OR(AD$1005="",Datos!AD769&gt;=AD$1005),OR(AD$1006="",Datos!AD769&lt;=AD$1006)),FALSE),IF(ISNUMBER(Datos!AD769),AND(Datos!AD769=INT(Datos!AD769),AND(OR(AD$1005="",Datos!AD769&gt;=AD$1005),OR(AD$1006="",Datos!AD769&lt;=AD$1006))),FALSE),OR(ISNUMBER(FIND(";"&amp;UPPER(TRIM(Datos!AD769&amp;""))&amp;"=",AD$1007)),ISNUMBER(FIND(";"&amp;UPPER(TRIM(Datos!AD769&amp;""))&amp;";",AD$1007))),OR(UPPER(TRIM(Datos!AD769&amp;""))="SÍ",UPPER(TRIM(Datos!AD769&amp;""))="SI",UPPER(TRIM(Datos!AD769&amp;""))="NO"),IF(ISNUMBER(Datos!AD769),AND(OR(AD$1005="",Datos!AD769&gt;=AD$1005),OR(AD$1006="",Datos!AD769&lt;=AD$1006)),FALSE),TRUE))))</f>
        <v>0.0</v>
      </c>
      <c r="AE769">
        <f>IF(Datos!AE769="",0,IF(AND(AE$1008&lt;&gt;"",Datos!AE769=AE$1008),0,IF(AE$1004=0,0,1-CHOOSE(AE$1004,IF(ISNUMBER(Datos!AE769),AND(OR(AE$1005="",Datos!AE769&gt;=AE$1005),OR(AE$1006="",Datos!AE769&lt;=AE$1006)),FALSE),IF(ISNUMBER(Datos!AE769),AND(Datos!AE769=INT(Datos!AE769),AND(OR(AE$1005="",Datos!AE769&gt;=AE$1005),OR(AE$1006="",Datos!AE769&lt;=AE$1006))),FALSE),OR(ISNUMBER(FIND(";"&amp;UPPER(TRIM(Datos!AE769&amp;""))&amp;"=",AE$1007)),ISNUMBER(FIND(";"&amp;UPPER(TRIM(Datos!AE769&amp;""))&amp;";",AE$1007))),OR(UPPER(TRIM(Datos!AE769&amp;""))="SÍ",UPPER(TRIM(Datos!AE769&amp;""))="SI",UPPER(TRIM(Datos!AE769&amp;""))="NO"),IF(ISNUMBER(Datos!AE769),AND(OR(AE$1005="",Datos!AE769&gt;=AE$1005),OR(AE$1006="",Datos!AE769&lt;=AE$1006)),FALSE),TRUE))))</f>
        <v>0.0</v>
      </c>
    </row>
    <row r="770" spans="2:31">
      <c r="B770">
        <f>IF(Datos!B770="",0,IF(AND(B$1008&lt;&gt;"",Datos!B770=B$1008),0,IF(B$1004=0,0,1-CHOOSE(B$1004,IF(ISNUMBER(Datos!B770),AND(OR(B$1005="",Datos!B770&gt;=B$1005),OR(B$1006="",Datos!B770&lt;=B$1006)),FALSE),IF(ISNUMBER(Datos!B770),AND(Datos!B770=INT(Datos!B770),AND(OR(B$1005="",Datos!B770&gt;=B$1005),OR(B$1006="",Datos!B770&lt;=B$1006))),FALSE),OR(ISNUMBER(FIND(";"&amp;UPPER(TRIM(Datos!B770&amp;""))&amp;"=",B$1007)),ISNUMBER(FIND(";"&amp;UPPER(TRIM(Datos!B770&amp;""))&amp;";",B$1007))),OR(UPPER(TRIM(Datos!B770&amp;""))="SÍ",UPPER(TRIM(Datos!B770&amp;""))="SI",UPPER(TRIM(Datos!B770&amp;""))="NO"),IF(ISNUMBER(Datos!B770),AND(OR(B$1005="",Datos!B770&gt;=B$1005),OR(B$1006="",Datos!B770&lt;=B$1006)),FALSE),TRUE))))</f>
        <v>0.0</v>
      </c>
      <c r="C770">
        <f>IF(Datos!C770="",0,IF(AND(C$1008&lt;&gt;"",Datos!C770=C$1008),0,IF(C$1004=0,0,1-CHOOSE(C$1004,IF(ISNUMBER(Datos!C770),AND(OR(C$1005="",Datos!C770&gt;=C$1005),OR(C$1006="",Datos!C770&lt;=C$1006)),FALSE),IF(ISNUMBER(Datos!C770),AND(Datos!C770=INT(Datos!C770),AND(OR(C$1005="",Datos!C770&gt;=C$1005),OR(C$1006="",Datos!C770&lt;=C$1006))),FALSE),OR(ISNUMBER(FIND(";"&amp;UPPER(TRIM(Datos!C770&amp;""))&amp;"=",C$1007)),ISNUMBER(FIND(";"&amp;UPPER(TRIM(Datos!C770&amp;""))&amp;";",C$1007))),OR(UPPER(TRIM(Datos!C770&amp;""))="SÍ",UPPER(TRIM(Datos!C770&amp;""))="SI",UPPER(TRIM(Datos!C770&amp;""))="NO"),IF(ISNUMBER(Datos!C770),AND(OR(C$1005="",Datos!C770&gt;=C$1005),OR(C$1006="",Datos!C770&lt;=C$1006)),FALSE),TRUE))))</f>
        <v>0.0</v>
      </c>
      <c r="D770">
        <f>IF(Datos!D770="",0,IF(AND(D$1008&lt;&gt;"",Datos!D770=D$1008),0,IF(D$1004=0,0,1-CHOOSE(D$1004,IF(ISNUMBER(Datos!D770),AND(OR(D$1005="",Datos!D770&gt;=D$1005),OR(D$1006="",Datos!D770&lt;=D$1006)),FALSE),IF(ISNUMBER(Datos!D770),AND(Datos!D770=INT(Datos!D770),AND(OR(D$1005="",Datos!D770&gt;=D$1005),OR(D$1006="",Datos!D770&lt;=D$1006))),FALSE),OR(ISNUMBER(FIND(";"&amp;UPPER(TRIM(Datos!D770&amp;""))&amp;"=",D$1007)),ISNUMBER(FIND(";"&amp;UPPER(TRIM(Datos!D770&amp;""))&amp;";",D$1007))),OR(UPPER(TRIM(Datos!D770&amp;""))="SÍ",UPPER(TRIM(Datos!D770&amp;""))="SI",UPPER(TRIM(Datos!D770&amp;""))="NO"),IF(ISNUMBER(Datos!D770),AND(OR(D$1005="",Datos!D770&gt;=D$1005),OR(D$1006="",Datos!D770&lt;=D$1006)),FALSE),TRUE))))</f>
        <v>0.0</v>
      </c>
      <c r="E770">
        <f>IF(Datos!E770="",0,IF(AND(E$1008&lt;&gt;"",Datos!E770=E$1008),0,IF(E$1004=0,0,1-CHOOSE(E$1004,IF(ISNUMBER(Datos!E770),AND(OR(E$1005="",Datos!E770&gt;=E$1005),OR(E$1006="",Datos!E770&lt;=E$1006)),FALSE),IF(ISNUMBER(Datos!E770),AND(Datos!E770=INT(Datos!E770),AND(OR(E$1005="",Datos!E770&gt;=E$1005),OR(E$1006="",Datos!E770&lt;=E$1006))),FALSE),OR(ISNUMBER(FIND(";"&amp;UPPER(TRIM(Datos!E770&amp;""))&amp;"=",E$1007)),ISNUMBER(FIND(";"&amp;UPPER(TRIM(Datos!E770&amp;""))&amp;";",E$1007))),OR(UPPER(TRIM(Datos!E770&amp;""))="SÍ",UPPER(TRIM(Datos!E770&amp;""))="SI",UPPER(TRIM(Datos!E770&amp;""))="NO"),IF(ISNUMBER(Datos!E770),AND(OR(E$1005="",Datos!E770&gt;=E$1005),OR(E$1006="",Datos!E770&lt;=E$1006)),FALSE),TRUE))))</f>
        <v>0.0</v>
      </c>
      <c r="F770">
        <f>IF(Datos!F770="",0,IF(AND(F$1008&lt;&gt;"",Datos!F770=F$1008),0,IF(F$1004=0,0,1-CHOOSE(F$1004,IF(ISNUMBER(Datos!F770),AND(OR(F$1005="",Datos!F770&gt;=F$1005),OR(F$1006="",Datos!F770&lt;=F$1006)),FALSE),IF(ISNUMBER(Datos!F770),AND(Datos!F770=INT(Datos!F770),AND(OR(F$1005="",Datos!F770&gt;=F$1005),OR(F$1006="",Datos!F770&lt;=F$1006))),FALSE),OR(ISNUMBER(FIND(";"&amp;UPPER(TRIM(Datos!F770&amp;""))&amp;"=",F$1007)),ISNUMBER(FIND(";"&amp;UPPER(TRIM(Datos!F770&amp;""))&amp;";",F$1007))),OR(UPPER(TRIM(Datos!F770&amp;""))="SÍ",UPPER(TRIM(Datos!F770&amp;""))="SI",UPPER(TRIM(Datos!F770&amp;""))="NO"),IF(ISNUMBER(Datos!F770),AND(OR(F$1005="",Datos!F770&gt;=F$1005),OR(F$1006="",Datos!F770&lt;=F$1006)),FALSE),TRUE))))</f>
        <v>0.0</v>
      </c>
      <c r="G770">
        <f>IF(Datos!G770="",0,IF(AND(G$1008&lt;&gt;"",Datos!G770=G$1008),0,IF(G$1004=0,0,1-CHOOSE(G$1004,IF(ISNUMBER(Datos!G770),AND(OR(G$1005="",Datos!G770&gt;=G$1005),OR(G$1006="",Datos!G770&lt;=G$1006)),FALSE),IF(ISNUMBER(Datos!G770),AND(Datos!G770=INT(Datos!G770),AND(OR(G$1005="",Datos!G770&gt;=G$1005),OR(G$1006="",Datos!G770&lt;=G$1006))),FALSE),OR(ISNUMBER(FIND(";"&amp;UPPER(TRIM(Datos!G770&amp;""))&amp;"=",G$1007)),ISNUMBER(FIND(";"&amp;UPPER(TRIM(Datos!G770&amp;""))&amp;";",G$1007))),OR(UPPER(TRIM(Datos!G770&amp;""))="SÍ",UPPER(TRIM(Datos!G770&amp;""))="SI",UPPER(TRIM(Datos!G770&amp;""))="NO"),IF(ISNUMBER(Datos!G770),AND(OR(G$1005="",Datos!G770&gt;=G$1005),OR(G$1006="",Datos!G770&lt;=G$1006)),FALSE),TRUE))))</f>
        <v>0.0</v>
      </c>
      <c r="H770">
        <f>IF(Datos!H770="",0,IF(AND(H$1008&lt;&gt;"",Datos!H770=H$1008),0,IF(H$1004=0,0,1-CHOOSE(H$1004,IF(ISNUMBER(Datos!H770),AND(OR(H$1005="",Datos!H770&gt;=H$1005),OR(H$1006="",Datos!H770&lt;=H$1006)),FALSE),IF(ISNUMBER(Datos!H770),AND(Datos!H770=INT(Datos!H770),AND(OR(H$1005="",Datos!H770&gt;=H$1005),OR(H$1006="",Datos!H770&lt;=H$1006))),FALSE),OR(ISNUMBER(FIND(";"&amp;UPPER(TRIM(Datos!H770&amp;""))&amp;"=",H$1007)),ISNUMBER(FIND(";"&amp;UPPER(TRIM(Datos!H770&amp;""))&amp;";",H$1007))),OR(UPPER(TRIM(Datos!H770&amp;""))="SÍ",UPPER(TRIM(Datos!H770&amp;""))="SI",UPPER(TRIM(Datos!H770&amp;""))="NO"),IF(ISNUMBER(Datos!H770),AND(OR(H$1005="",Datos!H770&gt;=H$1005),OR(H$1006="",Datos!H770&lt;=H$1006)),FALSE),TRUE))))</f>
        <v>0.0</v>
      </c>
      <c r="I770">
        <f>IF(Datos!I770="",0,IF(AND(I$1008&lt;&gt;"",Datos!I770=I$1008),0,IF(I$1004=0,0,1-CHOOSE(I$1004,IF(ISNUMBER(Datos!I770),AND(OR(I$1005="",Datos!I770&gt;=I$1005),OR(I$1006="",Datos!I770&lt;=I$1006)),FALSE),IF(ISNUMBER(Datos!I770),AND(Datos!I770=INT(Datos!I770),AND(OR(I$1005="",Datos!I770&gt;=I$1005),OR(I$1006="",Datos!I770&lt;=I$1006))),FALSE),OR(ISNUMBER(FIND(";"&amp;UPPER(TRIM(Datos!I770&amp;""))&amp;"=",I$1007)),ISNUMBER(FIND(";"&amp;UPPER(TRIM(Datos!I770&amp;""))&amp;";",I$1007))),OR(UPPER(TRIM(Datos!I770&amp;""))="SÍ",UPPER(TRIM(Datos!I770&amp;""))="SI",UPPER(TRIM(Datos!I770&amp;""))="NO"),IF(ISNUMBER(Datos!I770),AND(OR(I$1005="",Datos!I770&gt;=I$1005),OR(I$1006="",Datos!I770&lt;=I$1006)),FALSE),TRUE))))</f>
        <v>0.0</v>
      </c>
      <c r="J770">
        <f>IF(Datos!J770="",0,IF(AND(J$1008&lt;&gt;"",Datos!J770=J$1008),0,IF(J$1004=0,0,1-CHOOSE(J$1004,IF(ISNUMBER(Datos!J770),AND(OR(J$1005="",Datos!J770&gt;=J$1005),OR(J$1006="",Datos!J770&lt;=J$1006)),FALSE),IF(ISNUMBER(Datos!J770),AND(Datos!J770=INT(Datos!J770),AND(OR(J$1005="",Datos!J770&gt;=J$1005),OR(J$1006="",Datos!J770&lt;=J$1006))),FALSE),OR(ISNUMBER(FIND(";"&amp;UPPER(TRIM(Datos!J770&amp;""))&amp;"=",J$1007)),ISNUMBER(FIND(";"&amp;UPPER(TRIM(Datos!J770&amp;""))&amp;";",J$1007))),OR(UPPER(TRIM(Datos!J770&amp;""))="SÍ",UPPER(TRIM(Datos!J770&amp;""))="SI",UPPER(TRIM(Datos!J770&amp;""))="NO"),IF(ISNUMBER(Datos!J770),AND(OR(J$1005="",Datos!J770&gt;=J$1005),OR(J$1006="",Datos!J770&lt;=J$1006)),FALSE),TRUE))))</f>
        <v>0.0</v>
      </c>
      <c r="K770">
        <f>IF(Datos!K770="",0,IF(AND(K$1008&lt;&gt;"",Datos!K770=K$1008),0,IF(K$1004=0,0,1-CHOOSE(K$1004,IF(ISNUMBER(Datos!K770),AND(OR(K$1005="",Datos!K770&gt;=K$1005),OR(K$1006="",Datos!K770&lt;=K$1006)),FALSE),IF(ISNUMBER(Datos!K770),AND(Datos!K770=INT(Datos!K770),AND(OR(K$1005="",Datos!K770&gt;=K$1005),OR(K$1006="",Datos!K770&lt;=K$1006))),FALSE),OR(ISNUMBER(FIND(";"&amp;UPPER(TRIM(Datos!K770&amp;""))&amp;"=",K$1007)),ISNUMBER(FIND(";"&amp;UPPER(TRIM(Datos!K770&amp;""))&amp;";",K$1007))),OR(UPPER(TRIM(Datos!K770&amp;""))="SÍ",UPPER(TRIM(Datos!K770&amp;""))="SI",UPPER(TRIM(Datos!K770&amp;""))="NO"),IF(ISNUMBER(Datos!K770),AND(OR(K$1005="",Datos!K770&gt;=K$1005),OR(K$1006="",Datos!K770&lt;=K$1006)),FALSE),TRUE))))</f>
        <v>0.0</v>
      </c>
      <c r="L770">
        <f>IF(Datos!L770="",0,IF(AND(L$1008&lt;&gt;"",Datos!L770=L$1008),0,IF(L$1004=0,0,1-CHOOSE(L$1004,IF(ISNUMBER(Datos!L770),AND(OR(L$1005="",Datos!L770&gt;=L$1005),OR(L$1006="",Datos!L770&lt;=L$1006)),FALSE),IF(ISNUMBER(Datos!L770),AND(Datos!L770=INT(Datos!L770),AND(OR(L$1005="",Datos!L770&gt;=L$1005),OR(L$1006="",Datos!L770&lt;=L$1006))),FALSE),OR(ISNUMBER(FIND(";"&amp;UPPER(TRIM(Datos!L770&amp;""))&amp;"=",L$1007)),ISNUMBER(FIND(";"&amp;UPPER(TRIM(Datos!L770&amp;""))&amp;";",L$1007))),OR(UPPER(TRIM(Datos!L770&amp;""))="SÍ",UPPER(TRIM(Datos!L770&amp;""))="SI",UPPER(TRIM(Datos!L770&amp;""))="NO"),IF(ISNUMBER(Datos!L770),AND(OR(L$1005="",Datos!L770&gt;=L$1005),OR(L$1006="",Datos!L770&lt;=L$1006)),FALSE),TRUE))))</f>
        <v>0.0</v>
      </c>
      <c r="M770">
        <f>IF(Datos!M770="",0,IF(AND(M$1008&lt;&gt;"",Datos!M770=M$1008),0,IF(M$1004=0,0,1-CHOOSE(M$1004,IF(ISNUMBER(Datos!M770),AND(OR(M$1005="",Datos!M770&gt;=M$1005),OR(M$1006="",Datos!M770&lt;=M$1006)),FALSE),IF(ISNUMBER(Datos!M770),AND(Datos!M770=INT(Datos!M770),AND(OR(M$1005="",Datos!M770&gt;=M$1005),OR(M$1006="",Datos!M770&lt;=M$1006))),FALSE),OR(ISNUMBER(FIND(";"&amp;UPPER(TRIM(Datos!M770&amp;""))&amp;"=",M$1007)),ISNUMBER(FIND(";"&amp;UPPER(TRIM(Datos!M770&amp;""))&amp;";",M$1007))),OR(UPPER(TRIM(Datos!M770&amp;""))="SÍ",UPPER(TRIM(Datos!M770&amp;""))="SI",UPPER(TRIM(Datos!M770&amp;""))="NO"),IF(ISNUMBER(Datos!M770),AND(OR(M$1005="",Datos!M770&gt;=M$1005),OR(M$1006="",Datos!M770&lt;=M$1006)),FALSE),TRUE))))</f>
        <v>0.0</v>
      </c>
      <c r="N770">
        <f>IF(Datos!N770="",0,IF(AND(N$1008&lt;&gt;"",Datos!N770=N$1008),0,IF(N$1004=0,0,1-CHOOSE(N$1004,IF(ISNUMBER(Datos!N770),AND(OR(N$1005="",Datos!N770&gt;=N$1005),OR(N$1006="",Datos!N770&lt;=N$1006)),FALSE),IF(ISNUMBER(Datos!N770),AND(Datos!N770=INT(Datos!N770),AND(OR(N$1005="",Datos!N770&gt;=N$1005),OR(N$1006="",Datos!N770&lt;=N$1006))),FALSE),OR(ISNUMBER(FIND(";"&amp;UPPER(TRIM(Datos!N770&amp;""))&amp;"=",N$1007)),ISNUMBER(FIND(";"&amp;UPPER(TRIM(Datos!N770&amp;""))&amp;";",N$1007))),OR(UPPER(TRIM(Datos!N770&amp;""))="SÍ",UPPER(TRIM(Datos!N770&amp;""))="SI",UPPER(TRIM(Datos!N770&amp;""))="NO"),IF(ISNUMBER(Datos!N770),AND(OR(N$1005="",Datos!N770&gt;=N$1005),OR(N$1006="",Datos!N770&lt;=N$1006)),FALSE),TRUE))))</f>
        <v>0.0</v>
      </c>
      <c r="O770">
        <f>IF(Datos!O770="",0,IF(AND(O$1008&lt;&gt;"",Datos!O770=O$1008),0,IF(O$1004=0,0,1-CHOOSE(O$1004,IF(ISNUMBER(Datos!O770),AND(OR(O$1005="",Datos!O770&gt;=O$1005),OR(O$1006="",Datos!O770&lt;=O$1006)),FALSE),IF(ISNUMBER(Datos!O770),AND(Datos!O770=INT(Datos!O770),AND(OR(O$1005="",Datos!O770&gt;=O$1005),OR(O$1006="",Datos!O770&lt;=O$1006))),FALSE),OR(ISNUMBER(FIND(";"&amp;UPPER(TRIM(Datos!O770&amp;""))&amp;"=",O$1007)),ISNUMBER(FIND(";"&amp;UPPER(TRIM(Datos!O770&amp;""))&amp;";",O$1007))),OR(UPPER(TRIM(Datos!O770&amp;""))="SÍ",UPPER(TRIM(Datos!O770&amp;""))="SI",UPPER(TRIM(Datos!O770&amp;""))="NO"),IF(ISNUMBER(Datos!O770),AND(OR(O$1005="",Datos!O770&gt;=O$1005),OR(O$1006="",Datos!O770&lt;=O$1006)),FALSE),TRUE))))</f>
        <v>0.0</v>
      </c>
      <c r="P770">
        <f>IF(Datos!P770="",0,IF(AND(P$1008&lt;&gt;"",Datos!P770=P$1008),0,IF(P$1004=0,0,1-CHOOSE(P$1004,IF(ISNUMBER(Datos!P770),AND(OR(P$1005="",Datos!P770&gt;=P$1005),OR(P$1006="",Datos!P770&lt;=P$1006)),FALSE),IF(ISNUMBER(Datos!P770),AND(Datos!P770=INT(Datos!P770),AND(OR(P$1005="",Datos!P770&gt;=P$1005),OR(P$1006="",Datos!P770&lt;=P$1006))),FALSE),OR(ISNUMBER(FIND(";"&amp;UPPER(TRIM(Datos!P770&amp;""))&amp;"=",P$1007)),ISNUMBER(FIND(";"&amp;UPPER(TRIM(Datos!P770&amp;""))&amp;";",P$1007))),OR(UPPER(TRIM(Datos!P770&amp;""))="SÍ",UPPER(TRIM(Datos!P770&amp;""))="SI",UPPER(TRIM(Datos!P770&amp;""))="NO"),IF(ISNUMBER(Datos!P770),AND(OR(P$1005="",Datos!P770&gt;=P$1005),OR(P$1006="",Datos!P770&lt;=P$1006)),FALSE),TRUE))))</f>
        <v>0.0</v>
      </c>
      <c r="Q770">
        <f>IF(Datos!Q770="",0,IF(AND(Q$1008&lt;&gt;"",Datos!Q770=Q$1008),0,IF(Q$1004=0,0,1-CHOOSE(Q$1004,IF(ISNUMBER(Datos!Q770),AND(OR(Q$1005="",Datos!Q770&gt;=Q$1005),OR(Q$1006="",Datos!Q770&lt;=Q$1006)),FALSE),IF(ISNUMBER(Datos!Q770),AND(Datos!Q770=INT(Datos!Q770),AND(OR(Q$1005="",Datos!Q770&gt;=Q$1005),OR(Q$1006="",Datos!Q770&lt;=Q$1006))),FALSE),OR(ISNUMBER(FIND(";"&amp;UPPER(TRIM(Datos!Q770&amp;""))&amp;"=",Q$1007)),ISNUMBER(FIND(";"&amp;UPPER(TRIM(Datos!Q770&amp;""))&amp;";",Q$1007))),OR(UPPER(TRIM(Datos!Q770&amp;""))="SÍ",UPPER(TRIM(Datos!Q770&amp;""))="SI",UPPER(TRIM(Datos!Q770&amp;""))="NO"),IF(ISNUMBER(Datos!Q770),AND(OR(Q$1005="",Datos!Q770&gt;=Q$1005),OR(Q$1006="",Datos!Q770&lt;=Q$1006)),FALSE),TRUE))))</f>
        <v>0.0</v>
      </c>
      <c r="R770">
        <f>IF(Datos!R770="",0,IF(AND(R$1008&lt;&gt;"",Datos!R770=R$1008),0,IF(R$1004=0,0,1-CHOOSE(R$1004,IF(ISNUMBER(Datos!R770),AND(OR(R$1005="",Datos!R770&gt;=R$1005),OR(R$1006="",Datos!R770&lt;=R$1006)),FALSE),IF(ISNUMBER(Datos!R770),AND(Datos!R770=INT(Datos!R770),AND(OR(R$1005="",Datos!R770&gt;=R$1005),OR(R$1006="",Datos!R770&lt;=R$1006))),FALSE),OR(ISNUMBER(FIND(";"&amp;UPPER(TRIM(Datos!R770&amp;""))&amp;"=",R$1007)),ISNUMBER(FIND(";"&amp;UPPER(TRIM(Datos!R770&amp;""))&amp;";",R$1007))),OR(UPPER(TRIM(Datos!R770&amp;""))="SÍ",UPPER(TRIM(Datos!R770&amp;""))="SI",UPPER(TRIM(Datos!R770&amp;""))="NO"),IF(ISNUMBER(Datos!R770),AND(OR(R$1005="",Datos!R770&gt;=R$1005),OR(R$1006="",Datos!R770&lt;=R$1006)),FALSE),TRUE))))</f>
        <v>0.0</v>
      </c>
      <c r="S770">
        <f>IF(Datos!S770="",0,IF(AND(S$1008&lt;&gt;"",Datos!S770=S$1008),0,IF(S$1004=0,0,1-CHOOSE(S$1004,IF(ISNUMBER(Datos!S770),AND(OR(S$1005="",Datos!S770&gt;=S$1005),OR(S$1006="",Datos!S770&lt;=S$1006)),FALSE),IF(ISNUMBER(Datos!S770),AND(Datos!S770=INT(Datos!S770),AND(OR(S$1005="",Datos!S770&gt;=S$1005),OR(S$1006="",Datos!S770&lt;=S$1006))),FALSE),OR(ISNUMBER(FIND(";"&amp;UPPER(TRIM(Datos!S770&amp;""))&amp;"=",S$1007)),ISNUMBER(FIND(";"&amp;UPPER(TRIM(Datos!S770&amp;""))&amp;";",S$1007))),OR(UPPER(TRIM(Datos!S770&amp;""))="SÍ",UPPER(TRIM(Datos!S770&amp;""))="SI",UPPER(TRIM(Datos!S770&amp;""))="NO"),IF(ISNUMBER(Datos!S770),AND(OR(S$1005="",Datos!S770&gt;=S$1005),OR(S$1006="",Datos!S770&lt;=S$1006)),FALSE),TRUE))))</f>
        <v>0.0</v>
      </c>
      <c r="T770">
        <f>IF(Datos!T770="",0,IF(AND(T$1008&lt;&gt;"",Datos!T770=T$1008),0,IF(T$1004=0,0,1-CHOOSE(T$1004,IF(ISNUMBER(Datos!T770),AND(OR(T$1005="",Datos!T770&gt;=T$1005),OR(T$1006="",Datos!T770&lt;=T$1006)),FALSE),IF(ISNUMBER(Datos!T770),AND(Datos!T770=INT(Datos!T770),AND(OR(T$1005="",Datos!T770&gt;=T$1005),OR(T$1006="",Datos!T770&lt;=T$1006))),FALSE),OR(ISNUMBER(FIND(";"&amp;UPPER(TRIM(Datos!T770&amp;""))&amp;"=",T$1007)),ISNUMBER(FIND(";"&amp;UPPER(TRIM(Datos!T770&amp;""))&amp;";",T$1007))),OR(UPPER(TRIM(Datos!T770&amp;""))="SÍ",UPPER(TRIM(Datos!T770&amp;""))="SI",UPPER(TRIM(Datos!T770&amp;""))="NO"),IF(ISNUMBER(Datos!T770),AND(OR(T$1005="",Datos!T770&gt;=T$1005),OR(T$1006="",Datos!T770&lt;=T$1006)),FALSE),TRUE))))</f>
        <v>0.0</v>
      </c>
      <c r="U770">
        <f>IF(Datos!U770="",0,IF(AND(U$1008&lt;&gt;"",Datos!U770=U$1008),0,IF(U$1004=0,0,1-CHOOSE(U$1004,IF(ISNUMBER(Datos!U770),AND(OR(U$1005="",Datos!U770&gt;=U$1005),OR(U$1006="",Datos!U770&lt;=U$1006)),FALSE),IF(ISNUMBER(Datos!U770),AND(Datos!U770=INT(Datos!U770),AND(OR(U$1005="",Datos!U770&gt;=U$1005),OR(U$1006="",Datos!U770&lt;=U$1006))),FALSE),OR(ISNUMBER(FIND(";"&amp;UPPER(TRIM(Datos!U770&amp;""))&amp;"=",U$1007)),ISNUMBER(FIND(";"&amp;UPPER(TRIM(Datos!U770&amp;""))&amp;";",U$1007))),OR(UPPER(TRIM(Datos!U770&amp;""))="SÍ",UPPER(TRIM(Datos!U770&amp;""))="SI",UPPER(TRIM(Datos!U770&amp;""))="NO"),IF(ISNUMBER(Datos!U770),AND(OR(U$1005="",Datos!U770&gt;=U$1005),OR(U$1006="",Datos!U770&lt;=U$1006)),FALSE),TRUE))))</f>
        <v>0.0</v>
      </c>
      <c r="V770">
        <f>IF(Datos!V770="",0,IF(AND(V$1008&lt;&gt;"",Datos!V770=V$1008),0,IF(V$1004=0,0,1-CHOOSE(V$1004,IF(ISNUMBER(Datos!V770),AND(OR(V$1005="",Datos!V770&gt;=V$1005),OR(V$1006="",Datos!V770&lt;=V$1006)),FALSE),IF(ISNUMBER(Datos!V770),AND(Datos!V770=INT(Datos!V770),AND(OR(V$1005="",Datos!V770&gt;=V$1005),OR(V$1006="",Datos!V770&lt;=V$1006))),FALSE),OR(ISNUMBER(FIND(";"&amp;UPPER(TRIM(Datos!V770&amp;""))&amp;"=",V$1007)),ISNUMBER(FIND(";"&amp;UPPER(TRIM(Datos!V770&amp;""))&amp;";",V$1007))),OR(UPPER(TRIM(Datos!V770&amp;""))="SÍ",UPPER(TRIM(Datos!V770&amp;""))="SI",UPPER(TRIM(Datos!V770&amp;""))="NO"),IF(ISNUMBER(Datos!V770),AND(OR(V$1005="",Datos!V770&gt;=V$1005),OR(V$1006="",Datos!V770&lt;=V$1006)),FALSE),TRUE))))</f>
        <v>0.0</v>
      </c>
      <c r="W770">
        <f>IF(Datos!W770="",0,IF(AND(W$1008&lt;&gt;"",Datos!W770=W$1008),0,IF(W$1004=0,0,1-CHOOSE(W$1004,IF(ISNUMBER(Datos!W770),AND(OR(W$1005="",Datos!W770&gt;=W$1005),OR(W$1006="",Datos!W770&lt;=W$1006)),FALSE),IF(ISNUMBER(Datos!W770),AND(Datos!W770=INT(Datos!W770),AND(OR(W$1005="",Datos!W770&gt;=W$1005),OR(W$1006="",Datos!W770&lt;=W$1006))),FALSE),OR(ISNUMBER(FIND(";"&amp;UPPER(TRIM(Datos!W770&amp;""))&amp;"=",W$1007)),ISNUMBER(FIND(";"&amp;UPPER(TRIM(Datos!W770&amp;""))&amp;";",W$1007))),OR(UPPER(TRIM(Datos!W770&amp;""))="SÍ",UPPER(TRIM(Datos!W770&amp;""))="SI",UPPER(TRIM(Datos!W770&amp;""))="NO"),IF(ISNUMBER(Datos!W770),AND(OR(W$1005="",Datos!W770&gt;=W$1005),OR(W$1006="",Datos!W770&lt;=W$1006)),FALSE),TRUE))))</f>
        <v>0.0</v>
      </c>
      <c r="X770">
        <f>IF(Datos!X770="",0,IF(AND(X$1008&lt;&gt;"",Datos!X770=X$1008),0,IF(X$1004=0,0,1-CHOOSE(X$1004,IF(ISNUMBER(Datos!X770),AND(OR(X$1005="",Datos!X770&gt;=X$1005),OR(X$1006="",Datos!X770&lt;=X$1006)),FALSE),IF(ISNUMBER(Datos!X770),AND(Datos!X770=INT(Datos!X770),AND(OR(X$1005="",Datos!X770&gt;=X$1005),OR(X$1006="",Datos!X770&lt;=X$1006))),FALSE),OR(ISNUMBER(FIND(";"&amp;UPPER(TRIM(Datos!X770&amp;""))&amp;"=",X$1007)),ISNUMBER(FIND(";"&amp;UPPER(TRIM(Datos!X770&amp;""))&amp;";",X$1007))),OR(UPPER(TRIM(Datos!X770&amp;""))="SÍ",UPPER(TRIM(Datos!X770&amp;""))="SI",UPPER(TRIM(Datos!X770&amp;""))="NO"),IF(ISNUMBER(Datos!X770),AND(OR(X$1005="",Datos!X770&gt;=X$1005),OR(X$1006="",Datos!X770&lt;=X$1006)),FALSE),TRUE))))</f>
        <v>0.0</v>
      </c>
      <c r="Y770">
        <f>IF(Datos!Y770="",0,IF(AND(Y$1008&lt;&gt;"",Datos!Y770=Y$1008),0,IF(Y$1004=0,0,1-CHOOSE(Y$1004,IF(ISNUMBER(Datos!Y770),AND(OR(Y$1005="",Datos!Y770&gt;=Y$1005),OR(Y$1006="",Datos!Y770&lt;=Y$1006)),FALSE),IF(ISNUMBER(Datos!Y770),AND(Datos!Y770=INT(Datos!Y770),AND(OR(Y$1005="",Datos!Y770&gt;=Y$1005),OR(Y$1006="",Datos!Y770&lt;=Y$1006))),FALSE),OR(ISNUMBER(FIND(";"&amp;UPPER(TRIM(Datos!Y770&amp;""))&amp;"=",Y$1007)),ISNUMBER(FIND(";"&amp;UPPER(TRIM(Datos!Y770&amp;""))&amp;";",Y$1007))),OR(UPPER(TRIM(Datos!Y770&amp;""))="SÍ",UPPER(TRIM(Datos!Y770&amp;""))="SI",UPPER(TRIM(Datos!Y770&amp;""))="NO"),IF(ISNUMBER(Datos!Y770),AND(OR(Y$1005="",Datos!Y770&gt;=Y$1005),OR(Y$1006="",Datos!Y770&lt;=Y$1006)),FALSE),TRUE))))</f>
        <v>0.0</v>
      </c>
      <c r="Z770">
        <f>IF(Datos!Z770="",0,IF(AND(Z$1008&lt;&gt;"",Datos!Z770=Z$1008),0,IF(Z$1004=0,0,1-CHOOSE(Z$1004,IF(ISNUMBER(Datos!Z770),AND(OR(Z$1005="",Datos!Z770&gt;=Z$1005),OR(Z$1006="",Datos!Z770&lt;=Z$1006)),FALSE),IF(ISNUMBER(Datos!Z770),AND(Datos!Z770=INT(Datos!Z770),AND(OR(Z$1005="",Datos!Z770&gt;=Z$1005),OR(Z$1006="",Datos!Z770&lt;=Z$1006))),FALSE),OR(ISNUMBER(FIND(";"&amp;UPPER(TRIM(Datos!Z770&amp;""))&amp;"=",Z$1007)),ISNUMBER(FIND(";"&amp;UPPER(TRIM(Datos!Z770&amp;""))&amp;";",Z$1007))),OR(UPPER(TRIM(Datos!Z770&amp;""))="SÍ",UPPER(TRIM(Datos!Z770&amp;""))="SI",UPPER(TRIM(Datos!Z770&amp;""))="NO"),IF(ISNUMBER(Datos!Z770),AND(OR(Z$1005="",Datos!Z770&gt;=Z$1005),OR(Z$1006="",Datos!Z770&lt;=Z$1006)),FALSE),TRUE))))</f>
        <v>0.0</v>
      </c>
      <c r="AA770">
        <f>IF(Datos!AA770="",0,IF(AND(AA$1008&lt;&gt;"",Datos!AA770=AA$1008),0,IF(AA$1004=0,0,1-CHOOSE(AA$1004,IF(ISNUMBER(Datos!AA770),AND(OR(AA$1005="",Datos!AA770&gt;=AA$1005),OR(AA$1006="",Datos!AA770&lt;=AA$1006)),FALSE),IF(ISNUMBER(Datos!AA770),AND(Datos!AA770=INT(Datos!AA770),AND(OR(AA$1005="",Datos!AA770&gt;=AA$1005),OR(AA$1006="",Datos!AA770&lt;=AA$1006))),FALSE),OR(ISNUMBER(FIND(";"&amp;UPPER(TRIM(Datos!AA770&amp;""))&amp;"=",AA$1007)),ISNUMBER(FIND(";"&amp;UPPER(TRIM(Datos!AA770&amp;""))&amp;";",AA$1007))),OR(UPPER(TRIM(Datos!AA770&amp;""))="SÍ",UPPER(TRIM(Datos!AA770&amp;""))="SI",UPPER(TRIM(Datos!AA770&amp;""))="NO"),IF(ISNUMBER(Datos!AA770),AND(OR(AA$1005="",Datos!AA770&gt;=AA$1005),OR(AA$1006="",Datos!AA770&lt;=AA$1006)),FALSE),TRUE))))</f>
        <v>0.0</v>
      </c>
      <c r="AB770">
        <f>IF(Datos!AB770="",0,IF(AND(AB$1008&lt;&gt;"",Datos!AB770=AB$1008),0,IF(AB$1004=0,0,1-CHOOSE(AB$1004,IF(ISNUMBER(Datos!AB770),AND(OR(AB$1005="",Datos!AB770&gt;=AB$1005),OR(AB$1006="",Datos!AB770&lt;=AB$1006)),FALSE),IF(ISNUMBER(Datos!AB770),AND(Datos!AB770=INT(Datos!AB770),AND(OR(AB$1005="",Datos!AB770&gt;=AB$1005),OR(AB$1006="",Datos!AB770&lt;=AB$1006))),FALSE),OR(ISNUMBER(FIND(";"&amp;UPPER(TRIM(Datos!AB770&amp;""))&amp;"=",AB$1007)),ISNUMBER(FIND(";"&amp;UPPER(TRIM(Datos!AB770&amp;""))&amp;";",AB$1007))),OR(UPPER(TRIM(Datos!AB770&amp;""))="SÍ",UPPER(TRIM(Datos!AB770&amp;""))="SI",UPPER(TRIM(Datos!AB770&amp;""))="NO"),IF(ISNUMBER(Datos!AB770),AND(OR(AB$1005="",Datos!AB770&gt;=AB$1005),OR(AB$1006="",Datos!AB770&lt;=AB$1006)),FALSE),TRUE))))</f>
        <v>0.0</v>
      </c>
      <c r="AC770">
        <f>IF(Datos!AC770="",0,IF(AND(AC$1008&lt;&gt;"",Datos!AC770=AC$1008),0,IF(AC$1004=0,0,1-CHOOSE(AC$1004,IF(ISNUMBER(Datos!AC770),AND(OR(AC$1005="",Datos!AC770&gt;=AC$1005),OR(AC$1006="",Datos!AC770&lt;=AC$1006)),FALSE),IF(ISNUMBER(Datos!AC770),AND(Datos!AC770=INT(Datos!AC770),AND(OR(AC$1005="",Datos!AC770&gt;=AC$1005),OR(AC$1006="",Datos!AC770&lt;=AC$1006))),FALSE),OR(ISNUMBER(FIND(";"&amp;UPPER(TRIM(Datos!AC770&amp;""))&amp;"=",AC$1007)),ISNUMBER(FIND(";"&amp;UPPER(TRIM(Datos!AC770&amp;""))&amp;";",AC$1007))),OR(UPPER(TRIM(Datos!AC770&amp;""))="SÍ",UPPER(TRIM(Datos!AC770&amp;""))="SI",UPPER(TRIM(Datos!AC770&amp;""))="NO"),IF(ISNUMBER(Datos!AC770),AND(OR(AC$1005="",Datos!AC770&gt;=AC$1005),OR(AC$1006="",Datos!AC770&lt;=AC$1006)),FALSE),TRUE))))</f>
        <v>0.0</v>
      </c>
      <c r="AD770">
        <f>IF(Datos!AD770="",0,IF(AND(AD$1008&lt;&gt;"",Datos!AD770=AD$1008),0,IF(AD$1004=0,0,1-CHOOSE(AD$1004,IF(ISNUMBER(Datos!AD770),AND(OR(AD$1005="",Datos!AD770&gt;=AD$1005),OR(AD$1006="",Datos!AD770&lt;=AD$1006)),FALSE),IF(ISNUMBER(Datos!AD770),AND(Datos!AD770=INT(Datos!AD770),AND(OR(AD$1005="",Datos!AD770&gt;=AD$1005),OR(AD$1006="",Datos!AD770&lt;=AD$1006))),FALSE),OR(ISNUMBER(FIND(";"&amp;UPPER(TRIM(Datos!AD770&amp;""))&amp;"=",AD$1007)),ISNUMBER(FIND(";"&amp;UPPER(TRIM(Datos!AD770&amp;""))&amp;";",AD$1007))),OR(UPPER(TRIM(Datos!AD770&amp;""))="SÍ",UPPER(TRIM(Datos!AD770&amp;""))="SI",UPPER(TRIM(Datos!AD770&amp;""))="NO"),IF(ISNUMBER(Datos!AD770),AND(OR(AD$1005="",Datos!AD770&gt;=AD$1005),OR(AD$1006="",Datos!AD770&lt;=AD$1006)),FALSE),TRUE))))</f>
        <v>0.0</v>
      </c>
      <c r="AE770">
        <f>IF(Datos!AE770="",0,IF(AND(AE$1008&lt;&gt;"",Datos!AE770=AE$1008),0,IF(AE$1004=0,0,1-CHOOSE(AE$1004,IF(ISNUMBER(Datos!AE770),AND(OR(AE$1005="",Datos!AE770&gt;=AE$1005),OR(AE$1006="",Datos!AE770&lt;=AE$1006)),FALSE),IF(ISNUMBER(Datos!AE770),AND(Datos!AE770=INT(Datos!AE770),AND(OR(AE$1005="",Datos!AE770&gt;=AE$1005),OR(AE$1006="",Datos!AE770&lt;=AE$1006))),FALSE),OR(ISNUMBER(FIND(";"&amp;UPPER(TRIM(Datos!AE770&amp;""))&amp;"=",AE$1007)),ISNUMBER(FIND(";"&amp;UPPER(TRIM(Datos!AE770&amp;""))&amp;";",AE$1007))),OR(UPPER(TRIM(Datos!AE770&amp;""))="SÍ",UPPER(TRIM(Datos!AE770&amp;""))="SI",UPPER(TRIM(Datos!AE770&amp;""))="NO"),IF(ISNUMBER(Datos!AE770),AND(OR(AE$1005="",Datos!AE770&gt;=AE$1005),OR(AE$1006="",Datos!AE770&lt;=AE$1006)),FALSE),TRUE))))</f>
        <v>0.0</v>
      </c>
    </row>
    <row r="771" spans="2:31">
      <c r="B771">
        <f>IF(Datos!B771="",0,IF(AND(B$1008&lt;&gt;"",Datos!B771=B$1008),0,IF(B$1004=0,0,1-CHOOSE(B$1004,IF(ISNUMBER(Datos!B771),AND(OR(B$1005="",Datos!B771&gt;=B$1005),OR(B$1006="",Datos!B771&lt;=B$1006)),FALSE),IF(ISNUMBER(Datos!B771),AND(Datos!B771=INT(Datos!B771),AND(OR(B$1005="",Datos!B771&gt;=B$1005),OR(B$1006="",Datos!B771&lt;=B$1006))),FALSE),OR(ISNUMBER(FIND(";"&amp;UPPER(TRIM(Datos!B771&amp;""))&amp;"=",B$1007)),ISNUMBER(FIND(";"&amp;UPPER(TRIM(Datos!B771&amp;""))&amp;";",B$1007))),OR(UPPER(TRIM(Datos!B771&amp;""))="SÍ",UPPER(TRIM(Datos!B771&amp;""))="SI",UPPER(TRIM(Datos!B771&amp;""))="NO"),IF(ISNUMBER(Datos!B771),AND(OR(B$1005="",Datos!B771&gt;=B$1005),OR(B$1006="",Datos!B771&lt;=B$1006)),FALSE),TRUE))))</f>
        <v>0.0</v>
      </c>
      <c r="C771">
        <f>IF(Datos!C771="",0,IF(AND(C$1008&lt;&gt;"",Datos!C771=C$1008),0,IF(C$1004=0,0,1-CHOOSE(C$1004,IF(ISNUMBER(Datos!C771),AND(OR(C$1005="",Datos!C771&gt;=C$1005),OR(C$1006="",Datos!C771&lt;=C$1006)),FALSE),IF(ISNUMBER(Datos!C771),AND(Datos!C771=INT(Datos!C771),AND(OR(C$1005="",Datos!C771&gt;=C$1005),OR(C$1006="",Datos!C771&lt;=C$1006))),FALSE),OR(ISNUMBER(FIND(";"&amp;UPPER(TRIM(Datos!C771&amp;""))&amp;"=",C$1007)),ISNUMBER(FIND(";"&amp;UPPER(TRIM(Datos!C771&amp;""))&amp;";",C$1007))),OR(UPPER(TRIM(Datos!C771&amp;""))="SÍ",UPPER(TRIM(Datos!C771&amp;""))="SI",UPPER(TRIM(Datos!C771&amp;""))="NO"),IF(ISNUMBER(Datos!C771),AND(OR(C$1005="",Datos!C771&gt;=C$1005),OR(C$1006="",Datos!C771&lt;=C$1006)),FALSE),TRUE))))</f>
        <v>0.0</v>
      </c>
      <c r="D771">
        <f>IF(Datos!D771="",0,IF(AND(D$1008&lt;&gt;"",Datos!D771=D$1008),0,IF(D$1004=0,0,1-CHOOSE(D$1004,IF(ISNUMBER(Datos!D771),AND(OR(D$1005="",Datos!D771&gt;=D$1005),OR(D$1006="",Datos!D771&lt;=D$1006)),FALSE),IF(ISNUMBER(Datos!D771),AND(Datos!D771=INT(Datos!D771),AND(OR(D$1005="",Datos!D771&gt;=D$1005),OR(D$1006="",Datos!D771&lt;=D$1006))),FALSE),OR(ISNUMBER(FIND(";"&amp;UPPER(TRIM(Datos!D771&amp;""))&amp;"=",D$1007)),ISNUMBER(FIND(";"&amp;UPPER(TRIM(Datos!D771&amp;""))&amp;";",D$1007))),OR(UPPER(TRIM(Datos!D771&amp;""))="SÍ",UPPER(TRIM(Datos!D771&amp;""))="SI",UPPER(TRIM(Datos!D771&amp;""))="NO"),IF(ISNUMBER(Datos!D771),AND(OR(D$1005="",Datos!D771&gt;=D$1005),OR(D$1006="",Datos!D771&lt;=D$1006)),FALSE),TRUE))))</f>
        <v>0.0</v>
      </c>
      <c r="E771">
        <f>IF(Datos!E771="",0,IF(AND(E$1008&lt;&gt;"",Datos!E771=E$1008),0,IF(E$1004=0,0,1-CHOOSE(E$1004,IF(ISNUMBER(Datos!E771),AND(OR(E$1005="",Datos!E771&gt;=E$1005),OR(E$1006="",Datos!E771&lt;=E$1006)),FALSE),IF(ISNUMBER(Datos!E771),AND(Datos!E771=INT(Datos!E771),AND(OR(E$1005="",Datos!E771&gt;=E$1005),OR(E$1006="",Datos!E771&lt;=E$1006))),FALSE),OR(ISNUMBER(FIND(";"&amp;UPPER(TRIM(Datos!E771&amp;""))&amp;"=",E$1007)),ISNUMBER(FIND(";"&amp;UPPER(TRIM(Datos!E771&amp;""))&amp;";",E$1007))),OR(UPPER(TRIM(Datos!E771&amp;""))="SÍ",UPPER(TRIM(Datos!E771&amp;""))="SI",UPPER(TRIM(Datos!E771&amp;""))="NO"),IF(ISNUMBER(Datos!E771),AND(OR(E$1005="",Datos!E771&gt;=E$1005),OR(E$1006="",Datos!E771&lt;=E$1006)),FALSE),TRUE))))</f>
        <v>0.0</v>
      </c>
      <c r="F771">
        <f>IF(Datos!F771="",0,IF(AND(F$1008&lt;&gt;"",Datos!F771=F$1008),0,IF(F$1004=0,0,1-CHOOSE(F$1004,IF(ISNUMBER(Datos!F771),AND(OR(F$1005="",Datos!F771&gt;=F$1005),OR(F$1006="",Datos!F771&lt;=F$1006)),FALSE),IF(ISNUMBER(Datos!F771),AND(Datos!F771=INT(Datos!F771),AND(OR(F$1005="",Datos!F771&gt;=F$1005),OR(F$1006="",Datos!F771&lt;=F$1006))),FALSE),OR(ISNUMBER(FIND(";"&amp;UPPER(TRIM(Datos!F771&amp;""))&amp;"=",F$1007)),ISNUMBER(FIND(";"&amp;UPPER(TRIM(Datos!F771&amp;""))&amp;";",F$1007))),OR(UPPER(TRIM(Datos!F771&amp;""))="SÍ",UPPER(TRIM(Datos!F771&amp;""))="SI",UPPER(TRIM(Datos!F771&amp;""))="NO"),IF(ISNUMBER(Datos!F771),AND(OR(F$1005="",Datos!F771&gt;=F$1005),OR(F$1006="",Datos!F771&lt;=F$1006)),FALSE),TRUE))))</f>
        <v>0.0</v>
      </c>
      <c r="G771">
        <f>IF(Datos!G771="",0,IF(AND(G$1008&lt;&gt;"",Datos!G771=G$1008),0,IF(G$1004=0,0,1-CHOOSE(G$1004,IF(ISNUMBER(Datos!G771),AND(OR(G$1005="",Datos!G771&gt;=G$1005),OR(G$1006="",Datos!G771&lt;=G$1006)),FALSE),IF(ISNUMBER(Datos!G771),AND(Datos!G771=INT(Datos!G771),AND(OR(G$1005="",Datos!G771&gt;=G$1005),OR(G$1006="",Datos!G771&lt;=G$1006))),FALSE),OR(ISNUMBER(FIND(";"&amp;UPPER(TRIM(Datos!G771&amp;""))&amp;"=",G$1007)),ISNUMBER(FIND(";"&amp;UPPER(TRIM(Datos!G771&amp;""))&amp;";",G$1007))),OR(UPPER(TRIM(Datos!G771&amp;""))="SÍ",UPPER(TRIM(Datos!G771&amp;""))="SI",UPPER(TRIM(Datos!G771&amp;""))="NO"),IF(ISNUMBER(Datos!G771),AND(OR(G$1005="",Datos!G771&gt;=G$1005),OR(G$1006="",Datos!G771&lt;=G$1006)),FALSE),TRUE))))</f>
        <v>0.0</v>
      </c>
      <c r="H771">
        <f>IF(Datos!H771="",0,IF(AND(H$1008&lt;&gt;"",Datos!H771=H$1008),0,IF(H$1004=0,0,1-CHOOSE(H$1004,IF(ISNUMBER(Datos!H771),AND(OR(H$1005="",Datos!H771&gt;=H$1005),OR(H$1006="",Datos!H771&lt;=H$1006)),FALSE),IF(ISNUMBER(Datos!H771),AND(Datos!H771=INT(Datos!H771),AND(OR(H$1005="",Datos!H771&gt;=H$1005),OR(H$1006="",Datos!H771&lt;=H$1006))),FALSE),OR(ISNUMBER(FIND(";"&amp;UPPER(TRIM(Datos!H771&amp;""))&amp;"=",H$1007)),ISNUMBER(FIND(";"&amp;UPPER(TRIM(Datos!H771&amp;""))&amp;";",H$1007))),OR(UPPER(TRIM(Datos!H771&amp;""))="SÍ",UPPER(TRIM(Datos!H771&amp;""))="SI",UPPER(TRIM(Datos!H771&amp;""))="NO"),IF(ISNUMBER(Datos!H771),AND(OR(H$1005="",Datos!H771&gt;=H$1005),OR(H$1006="",Datos!H771&lt;=H$1006)),FALSE),TRUE))))</f>
        <v>0.0</v>
      </c>
      <c r="I771">
        <f>IF(Datos!I771="",0,IF(AND(I$1008&lt;&gt;"",Datos!I771=I$1008),0,IF(I$1004=0,0,1-CHOOSE(I$1004,IF(ISNUMBER(Datos!I771),AND(OR(I$1005="",Datos!I771&gt;=I$1005),OR(I$1006="",Datos!I771&lt;=I$1006)),FALSE),IF(ISNUMBER(Datos!I771),AND(Datos!I771=INT(Datos!I771),AND(OR(I$1005="",Datos!I771&gt;=I$1005),OR(I$1006="",Datos!I771&lt;=I$1006))),FALSE),OR(ISNUMBER(FIND(";"&amp;UPPER(TRIM(Datos!I771&amp;""))&amp;"=",I$1007)),ISNUMBER(FIND(";"&amp;UPPER(TRIM(Datos!I771&amp;""))&amp;";",I$1007))),OR(UPPER(TRIM(Datos!I771&amp;""))="SÍ",UPPER(TRIM(Datos!I771&amp;""))="SI",UPPER(TRIM(Datos!I771&amp;""))="NO"),IF(ISNUMBER(Datos!I771),AND(OR(I$1005="",Datos!I771&gt;=I$1005),OR(I$1006="",Datos!I771&lt;=I$1006)),FALSE),TRUE))))</f>
        <v>0.0</v>
      </c>
      <c r="J771">
        <f>IF(Datos!J771="",0,IF(AND(J$1008&lt;&gt;"",Datos!J771=J$1008),0,IF(J$1004=0,0,1-CHOOSE(J$1004,IF(ISNUMBER(Datos!J771),AND(OR(J$1005="",Datos!J771&gt;=J$1005),OR(J$1006="",Datos!J771&lt;=J$1006)),FALSE),IF(ISNUMBER(Datos!J771),AND(Datos!J771=INT(Datos!J771),AND(OR(J$1005="",Datos!J771&gt;=J$1005),OR(J$1006="",Datos!J771&lt;=J$1006))),FALSE),OR(ISNUMBER(FIND(";"&amp;UPPER(TRIM(Datos!J771&amp;""))&amp;"=",J$1007)),ISNUMBER(FIND(";"&amp;UPPER(TRIM(Datos!J771&amp;""))&amp;";",J$1007))),OR(UPPER(TRIM(Datos!J771&amp;""))="SÍ",UPPER(TRIM(Datos!J771&amp;""))="SI",UPPER(TRIM(Datos!J771&amp;""))="NO"),IF(ISNUMBER(Datos!J771),AND(OR(J$1005="",Datos!J771&gt;=J$1005),OR(J$1006="",Datos!J771&lt;=J$1006)),FALSE),TRUE))))</f>
        <v>0.0</v>
      </c>
      <c r="K771">
        <f>IF(Datos!K771="",0,IF(AND(K$1008&lt;&gt;"",Datos!K771=K$1008),0,IF(K$1004=0,0,1-CHOOSE(K$1004,IF(ISNUMBER(Datos!K771),AND(OR(K$1005="",Datos!K771&gt;=K$1005),OR(K$1006="",Datos!K771&lt;=K$1006)),FALSE),IF(ISNUMBER(Datos!K771),AND(Datos!K771=INT(Datos!K771),AND(OR(K$1005="",Datos!K771&gt;=K$1005),OR(K$1006="",Datos!K771&lt;=K$1006))),FALSE),OR(ISNUMBER(FIND(";"&amp;UPPER(TRIM(Datos!K771&amp;""))&amp;"=",K$1007)),ISNUMBER(FIND(";"&amp;UPPER(TRIM(Datos!K771&amp;""))&amp;";",K$1007))),OR(UPPER(TRIM(Datos!K771&amp;""))="SÍ",UPPER(TRIM(Datos!K771&amp;""))="SI",UPPER(TRIM(Datos!K771&amp;""))="NO"),IF(ISNUMBER(Datos!K771),AND(OR(K$1005="",Datos!K771&gt;=K$1005),OR(K$1006="",Datos!K771&lt;=K$1006)),FALSE),TRUE))))</f>
        <v>0.0</v>
      </c>
      <c r="L771">
        <f>IF(Datos!L771="",0,IF(AND(L$1008&lt;&gt;"",Datos!L771=L$1008),0,IF(L$1004=0,0,1-CHOOSE(L$1004,IF(ISNUMBER(Datos!L771),AND(OR(L$1005="",Datos!L771&gt;=L$1005),OR(L$1006="",Datos!L771&lt;=L$1006)),FALSE),IF(ISNUMBER(Datos!L771),AND(Datos!L771=INT(Datos!L771),AND(OR(L$1005="",Datos!L771&gt;=L$1005),OR(L$1006="",Datos!L771&lt;=L$1006))),FALSE),OR(ISNUMBER(FIND(";"&amp;UPPER(TRIM(Datos!L771&amp;""))&amp;"=",L$1007)),ISNUMBER(FIND(";"&amp;UPPER(TRIM(Datos!L771&amp;""))&amp;";",L$1007))),OR(UPPER(TRIM(Datos!L771&amp;""))="SÍ",UPPER(TRIM(Datos!L771&amp;""))="SI",UPPER(TRIM(Datos!L771&amp;""))="NO"),IF(ISNUMBER(Datos!L771),AND(OR(L$1005="",Datos!L771&gt;=L$1005),OR(L$1006="",Datos!L771&lt;=L$1006)),FALSE),TRUE))))</f>
        <v>0.0</v>
      </c>
      <c r="M771">
        <f>IF(Datos!M771="",0,IF(AND(M$1008&lt;&gt;"",Datos!M771=M$1008),0,IF(M$1004=0,0,1-CHOOSE(M$1004,IF(ISNUMBER(Datos!M771),AND(OR(M$1005="",Datos!M771&gt;=M$1005),OR(M$1006="",Datos!M771&lt;=M$1006)),FALSE),IF(ISNUMBER(Datos!M771),AND(Datos!M771=INT(Datos!M771),AND(OR(M$1005="",Datos!M771&gt;=M$1005),OR(M$1006="",Datos!M771&lt;=M$1006))),FALSE),OR(ISNUMBER(FIND(";"&amp;UPPER(TRIM(Datos!M771&amp;""))&amp;"=",M$1007)),ISNUMBER(FIND(";"&amp;UPPER(TRIM(Datos!M771&amp;""))&amp;";",M$1007))),OR(UPPER(TRIM(Datos!M771&amp;""))="SÍ",UPPER(TRIM(Datos!M771&amp;""))="SI",UPPER(TRIM(Datos!M771&amp;""))="NO"),IF(ISNUMBER(Datos!M771),AND(OR(M$1005="",Datos!M771&gt;=M$1005),OR(M$1006="",Datos!M771&lt;=M$1006)),FALSE),TRUE))))</f>
        <v>0.0</v>
      </c>
      <c r="N771">
        <f>IF(Datos!N771="",0,IF(AND(N$1008&lt;&gt;"",Datos!N771=N$1008),0,IF(N$1004=0,0,1-CHOOSE(N$1004,IF(ISNUMBER(Datos!N771),AND(OR(N$1005="",Datos!N771&gt;=N$1005),OR(N$1006="",Datos!N771&lt;=N$1006)),FALSE),IF(ISNUMBER(Datos!N771),AND(Datos!N771=INT(Datos!N771),AND(OR(N$1005="",Datos!N771&gt;=N$1005),OR(N$1006="",Datos!N771&lt;=N$1006))),FALSE),OR(ISNUMBER(FIND(";"&amp;UPPER(TRIM(Datos!N771&amp;""))&amp;"=",N$1007)),ISNUMBER(FIND(";"&amp;UPPER(TRIM(Datos!N771&amp;""))&amp;";",N$1007))),OR(UPPER(TRIM(Datos!N771&amp;""))="SÍ",UPPER(TRIM(Datos!N771&amp;""))="SI",UPPER(TRIM(Datos!N771&amp;""))="NO"),IF(ISNUMBER(Datos!N771),AND(OR(N$1005="",Datos!N771&gt;=N$1005),OR(N$1006="",Datos!N771&lt;=N$1006)),FALSE),TRUE))))</f>
        <v>0.0</v>
      </c>
      <c r="O771">
        <f>IF(Datos!O771="",0,IF(AND(O$1008&lt;&gt;"",Datos!O771=O$1008),0,IF(O$1004=0,0,1-CHOOSE(O$1004,IF(ISNUMBER(Datos!O771),AND(OR(O$1005="",Datos!O771&gt;=O$1005),OR(O$1006="",Datos!O771&lt;=O$1006)),FALSE),IF(ISNUMBER(Datos!O771),AND(Datos!O771=INT(Datos!O771),AND(OR(O$1005="",Datos!O771&gt;=O$1005),OR(O$1006="",Datos!O771&lt;=O$1006))),FALSE),OR(ISNUMBER(FIND(";"&amp;UPPER(TRIM(Datos!O771&amp;""))&amp;"=",O$1007)),ISNUMBER(FIND(";"&amp;UPPER(TRIM(Datos!O771&amp;""))&amp;";",O$1007))),OR(UPPER(TRIM(Datos!O771&amp;""))="SÍ",UPPER(TRIM(Datos!O771&amp;""))="SI",UPPER(TRIM(Datos!O771&amp;""))="NO"),IF(ISNUMBER(Datos!O771),AND(OR(O$1005="",Datos!O771&gt;=O$1005),OR(O$1006="",Datos!O771&lt;=O$1006)),FALSE),TRUE))))</f>
        <v>0.0</v>
      </c>
      <c r="P771">
        <f>IF(Datos!P771="",0,IF(AND(P$1008&lt;&gt;"",Datos!P771=P$1008),0,IF(P$1004=0,0,1-CHOOSE(P$1004,IF(ISNUMBER(Datos!P771),AND(OR(P$1005="",Datos!P771&gt;=P$1005),OR(P$1006="",Datos!P771&lt;=P$1006)),FALSE),IF(ISNUMBER(Datos!P771),AND(Datos!P771=INT(Datos!P771),AND(OR(P$1005="",Datos!P771&gt;=P$1005),OR(P$1006="",Datos!P771&lt;=P$1006))),FALSE),OR(ISNUMBER(FIND(";"&amp;UPPER(TRIM(Datos!P771&amp;""))&amp;"=",P$1007)),ISNUMBER(FIND(";"&amp;UPPER(TRIM(Datos!P771&amp;""))&amp;";",P$1007))),OR(UPPER(TRIM(Datos!P771&amp;""))="SÍ",UPPER(TRIM(Datos!P771&amp;""))="SI",UPPER(TRIM(Datos!P771&amp;""))="NO"),IF(ISNUMBER(Datos!P771),AND(OR(P$1005="",Datos!P771&gt;=P$1005),OR(P$1006="",Datos!P771&lt;=P$1006)),FALSE),TRUE))))</f>
        <v>0.0</v>
      </c>
      <c r="Q771">
        <f>IF(Datos!Q771="",0,IF(AND(Q$1008&lt;&gt;"",Datos!Q771=Q$1008),0,IF(Q$1004=0,0,1-CHOOSE(Q$1004,IF(ISNUMBER(Datos!Q771),AND(OR(Q$1005="",Datos!Q771&gt;=Q$1005),OR(Q$1006="",Datos!Q771&lt;=Q$1006)),FALSE),IF(ISNUMBER(Datos!Q771),AND(Datos!Q771=INT(Datos!Q771),AND(OR(Q$1005="",Datos!Q771&gt;=Q$1005),OR(Q$1006="",Datos!Q771&lt;=Q$1006))),FALSE),OR(ISNUMBER(FIND(";"&amp;UPPER(TRIM(Datos!Q771&amp;""))&amp;"=",Q$1007)),ISNUMBER(FIND(";"&amp;UPPER(TRIM(Datos!Q771&amp;""))&amp;";",Q$1007))),OR(UPPER(TRIM(Datos!Q771&amp;""))="SÍ",UPPER(TRIM(Datos!Q771&amp;""))="SI",UPPER(TRIM(Datos!Q771&amp;""))="NO"),IF(ISNUMBER(Datos!Q771),AND(OR(Q$1005="",Datos!Q771&gt;=Q$1005),OR(Q$1006="",Datos!Q771&lt;=Q$1006)),FALSE),TRUE))))</f>
        <v>0.0</v>
      </c>
      <c r="R771">
        <f>IF(Datos!R771="",0,IF(AND(R$1008&lt;&gt;"",Datos!R771=R$1008),0,IF(R$1004=0,0,1-CHOOSE(R$1004,IF(ISNUMBER(Datos!R771),AND(OR(R$1005="",Datos!R771&gt;=R$1005),OR(R$1006="",Datos!R771&lt;=R$1006)),FALSE),IF(ISNUMBER(Datos!R771),AND(Datos!R771=INT(Datos!R771),AND(OR(R$1005="",Datos!R771&gt;=R$1005),OR(R$1006="",Datos!R771&lt;=R$1006))),FALSE),OR(ISNUMBER(FIND(";"&amp;UPPER(TRIM(Datos!R771&amp;""))&amp;"=",R$1007)),ISNUMBER(FIND(";"&amp;UPPER(TRIM(Datos!R771&amp;""))&amp;";",R$1007))),OR(UPPER(TRIM(Datos!R771&amp;""))="SÍ",UPPER(TRIM(Datos!R771&amp;""))="SI",UPPER(TRIM(Datos!R771&amp;""))="NO"),IF(ISNUMBER(Datos!R771),AND(OR(R$1005="",Datos!R771&gt;=R$1005),OR(R$1006="",Datos!R771&lt;=R$1006)),FALSE),TRUE))))</f>
        <v>0.0</v>
      </c>
      <c r="S771">
        <f>IF(Datos!S771="",0,IF(AND(S$1008&lt;&gt;"",Datos!S771=S$1008),0,IF(S$1004=0,0,1-CHOOSE(S$1004,IF(ISNUMBER(Datos!S771),AND(OR(S$1005="",Datos!S771&gt;=S$1005),OR(S$1006="",Datos!S771&lt;=S$1006)),FALSE),IF(ISNUMBER(Datos!S771),AND(Datos!S771=INT(Datos!S771),AND(OR(S$1005="",Datos!S771&gt;=S$1005),OR(S$1006="",Datos!S771&lt;=S$1006))),FALSE),OR(ISNUMBER(FIND(";"&amp;UPPER(TRIM(Datos!S771&amp;""))&amp;"=",S$1007)),ISNUMBER(FIND(";"&amp;UPPER(TRIM(Datos!S771&amp;""))&amp;";",S$1007))),OR(UPPER(TRIM(Datos!S771&amp;""))="SÍ",UPPER(TRIM(Datos!S771&amp;""))="SI",UPPER(TRIM(Datos!S771&amp;""))="NO"),IF(ISNUMBER(Datos!S771),AND(OR(S$1005="",Datos!S771&gt;=S$1005),OR(S$1006="",Datos!S771&lt;=S$1006)),FALSE),TRUE))))</f>
        <v>0.0</v>
      </c>
      <c r="T771">
        <f>IF(Datos!T771="",0,IF(AND(T$1008&lt;&gt;"",Datos!T771=T$1008),0,IF(T$1004=0,0,1-CHOOSE(T$1004,IF(ISNUMBER(Datos!T771),AND(OR(T$1005="",Datos!T771&gt;=T$1005),OR(T$1006="",Datos!T771&lt;=T$1006)),FALSE),IF(ISNUMBER(Datos!T771),AND(Datos!T771=INT(Datos!T771),AND(OR(T$1005="",Datos!T771&gt;=T$1005),OR(T$1006="",Datos!T771&lt;=T$1006))),FALSE),OR(ISNUMBER(FIND(";"&amp;UPPER(TRIM(Datos!T771&amp;""))&amp;"=",T$1007)),ISNUMBER(FIND(";"&amp;UPPER(TRIM(Datos!T771&amp;""))&amp;";",T$1007))),OR(UPPER(TRIM(Datos!T771&amp;""))="SÍ",UPPER(TRIM(Datos!T771&amp;""))="SI",UPPER(TRIM(Datos!T771&amp;""))="NO"),IF(ISNUMBER(Datos!T771),AND(OR(T$1005="",Datos!T771&gt;=T$1005),OR(T$1006="",Datos!T771&lt;=T$1006)),FALSE),TRUE))))</f>
        <v>0.0</v>
      </c>
      <c r="U771">
        <f>IF(Datos!U771="",0,IF(AND(U$1008&lt;&gt;"",Datos!U771=U$1008),0,IF(U$1004=0,0,1-CHOOSE(U$1004,IF(ISNUMBER(Datos!U771),AND(OR(U$1005="",Datos!U771&gt;=U$1005),OR(U$1006="",Datos!U771&lt;=U$1006)),FALSE),IF(ISNUMBER(Datos!U771),AND(Datos!U771=INT(Datos!U771),AND(OR(U$1005="",Datos!U771&gt;=U$1005),OR(U$1006="",Datos!U771&lt;=U$1006))),FALSE),OR(ISNUMBER(FIND(";"&amp;UPPER(TRIM(Datos!U771&amp;""))&amp;"=",U$1007)),ISNUMBER(FIND(";"&amp;UPPER(TRIM(Datos!U771&amp;""))&amp;";",U$1007))),OR(UPPER(TRIM(Datos!U771&amp;""))="SÍ",UPPER(TRIM(Datos!U771&amp;""))="SI",UPPER(TRIM(Datos!U771&amp;""))="NO"),IF(ISNUMBER(Datos!U771),AND(OR(U$1005="",Datos!U771&gt;=U$1005),OR(U$1006="",Datos!U771&lt;=U$1006)),FALSE),TRUE))))</f>
        <v>0.0</v>
      </c>
      <c r="V771">
        <f>IF(Datos!V771="",0,IF(AND(V$1008&lt;&gt;"",Datos!V771=V$1008),0,IF(V$1004=0,0,1-CHOOSE(V$1004,IF(ISNUMBER(Datos!V771),AND(OR(V$1005="",Datos!V771&gt;=V$1005),OR(V$1006="",Datos!V771&lt;=V$1006)),FALSE),IF(ISNUMBER(Datos!V771),AND(Datos!V771=INT(Datos!V771),AND(OR(V$1005="",Datos!V771&gt;=V$1005),OR(V$1006="",Datos!V771&lt;=V$1006))),FALSE),OR(ISNUMBER(FIND(";"&amp;UPPER(TRIM(Datos!V771&amp;""))&amp;"=",V$1007)),ISNUMBER(FIND(";"&amp;UPPER(TRIM(Datos!V771&amp;""))&amp;";",V$1007))),OR(UPPER(TRIM(Datos!V771&amp;""))="SÍ",UPPER(TRIM(Datos!V771&amp;""))="SI",UPPER(TRIM(Datos!V771&amp;""))="NO"),IF(ISNUMBER(Datos!V771),AND(OR(V$1005="",Datos!V771&gt;=V$1005),OR(V$1006="",Datos!V771&lt;=V$1006)),FALSE),TRUE))))</f>
        <v>0.0</v>
      </c>
      <c r="W771">
        <f>IF(Datos!W771="",0,IF(AND(W$1008&lt;&gt;"",Datos!W771=W$1008),0,IF(W$1004=0,0,1-CHOOSE(W$1004,IF(ISNUMBER(Datos!W771),AND(OR(W$1005="",Datos!W771&gt;=W$1005),OR(W$1006="",Datos!W771&lt;=W$1006)),FALSE),IF(ISNUMBER(Datos!W771),AND(Datos!W771=INT(Datos!W771),AND(OR(W$1005="",Datos!W771&gt;=W$1005),OR(W$1006="",Datos!W771&lt;=W$1006))),FALSE),OR(ISNUMBER(FIND(";"&amp;UPPER(TRIM(Datos!W771&amp;""))&amp;"=",W$1007)),ISNUMBER(FIND(";"&amp;UPPER(TRIM(Datos!W771&amp;""))&amp;";",W$1007))),OR(UPPER(TRIM(Datos!W771&amp;""))="SÍ",UPPER(TRIM(Datos!W771&amp;""))="SI",UPPER(TRIM(Datos!W771&amp;""))="NO"),IF(ISNUMBER(Datos!W771),AND(OR(W$1005="",Datos!W771&gt;=W$1005),OR(W$1006="",Datos!W771&lt;=W$1006)),FALSE),TRUE))))</f>
        <v>0.0</v>
      </c>
      <c r="X771">
        <f>IF(Datos!X771="",0,IF(AND(X$1008&lt;&gt;"",Datos!X771=X$1008),0,IF(X$1004=0,0,1-CHOOSE(X$1004,IF(ISNUMBER(Datos!X771),AND(OR(X$1005="",Datos!X771&gt;=X$1005),OR(X$1006="",Datos!X771&lt;=X$1006)),FALSE),IF(ISNUMBER(Datos!X771),AND(Datos!X771=INT(Datos!X771),AND(OR(X$1005="",Datos!X771&gt;=X$1005),OR(X$1006="",Datos!X771&lt;=X$1006))),FALSE),OR(ISNUMBER(FIND(";"&amp;UPPER(TRIM(Datos!X771&amp;""))&amp;"=",X$1007)),ISNUMBER(FIND(";"&amp;UPPER(TRIM(Datos!X771&amp;""))&amp;";",X$1007))),OR(UPPER(TRIM(Datos!X771&amp;""))="SÍ",UPPER(TRIM(Datos!X771&amp;""))="SI",UPPER(TRIM(Datos!X771&amp;""))="NO"),IF(ISNUMBER(Datos!X771),AND(OR(X$1005="",Datos!X771&gt;=X$1005),OR(X$1006="",Datos!X771&lt;=X$1006)),FALSE),TRUE))))</f>
        <v>0.0</v>
      </c>
      <c r="Y771">
        <f>IF(Datos!Y771="",0,IF(AND(Y$1008&lt;&gt;"",Datos!Y771=Y$1008),0,IF(Y$1004=0,0,1-CHOOSE(Y$1004,IF(ISNUMBER(Datos!Y771),AND(OR(Y$1005="",Datos!Y771&gt;=Y$1005),OR(Y$1006="",Datos!Y771&lt;=Y$1006)),FALSE),IF(ISNUMBER(Datos!Y771),AND(Datos!Y771=INT(Datos!Y771),AND(OR(Y$1005="",Datos!Y771&gt;=Y$1005),OR(Y$1006="",Datos!Y771&lt;=Y$1006))),FALSE),OR(ISNUMBER(FIND(";"&amp;UPPER(TRIM(Datos!Y771&amp;""))&amp;"=",Y$1007)),ISNUMBER(FIND(";"&amp;UPPER(TRIM(Datos!Y771&amp;""))&amp;";",Y$1007))),OR(UPPER(TRIM(Datos!Y771&amp;""))="SÍ",UPPER(TRIM(Datos!Y771&amp;""))="SI",UPPER(TRIM(Datos!Y771&amp;""))="NO"),IF(ISNUMBER(Datos!Y771),AND(OR(Y$1005="",Datos!Y771&gt;=Y$1005),OR(Y$1006="",Datos!Y771&lt;=Y$1006)),FALSE),TRUE))))</f>
        <v>0.0</v>
      </c>
      <c r="Z771">
        <f>IF(Datos!Z771="",0,IF(AND(Z$1008&lt;&gt;"",Datos!Z771=Z$1008),0,IF(Z$1004=0,0,1-CHOOSE(Z$1004,IF(ISNUMBER(Datos!Z771),AND(OR(Z$1005="",Datos!Z771&gt;=Z$1005),OR(Z$1006="",Datos!Z771&lt;=Z$1006)),FALSE),IF(ISNUMBER(Datos!Z771),AND(Datos!Z771=INT(Datos!Z771),AND(OR(Z$1005="",Datos!Z771&gt;=Z$1005),OR(Z$1006="",Datos!Z771&lt;=Z$1006))),FALSE),OR(ISNUMBER(FIND(";"&amp;UPPER(TRIM(Datos!Z771&amp;""))&amp;"=",Z$1007)),ISNUMBER(FIND(";"&amp;UPPER(TRIM(Datos!Z771&amp;""))&amp;";",Z$1007))),OR(UPPER(TRIM(Datos!Z771&amp;""))="SÍ",UPPER(TRIM(Datos!Z771&amp;""))="SI",UPPER(TRIM(Datos!Z771&amp;""))="NO"),IF(ISNUMBER(Datos!Z771),AND(OR(Z$1005="",Datos!Z771&gt;=Z$1005),OR(Z$1006="",Datos!Z771&lt;=Z$1006)),FALSE),TRUE))))</f>
        <v>0.0</v>
      </c>
      <c r="AA771">
        <f>IF(Datos!AA771="",0,IF(AND(AA$1008&lt;&gt;"",Datos!AA771=AA$1008),0,IF(AA$1004=0,0,1-CHOOSE(AA$1004,IF(ISNUMBER(Datos!AA771),AND(OR(AA$1005="",Datos!AA771&gt;=AA$1005),OR(AA$1006="",Datos!AA771&lt;=AA$1006)),FALSE),IF(ISNUMBER(Datos!AA771),AND(Datos!AA771=INT(Datos!AA771),AND(OR(AA$1005="",Datos!AA771&gt;=AA$1005),OR(AA$1006="",Datos!AA771&lt;=AA$1006))),FALSE),OR(ISNUMBER(FIND(";"&amp;UPPER(TRIM(Datos!AA771&amp;""))&amp;"=",AA$1007)),ISNUMBER(FIND(";"&amp;UPPER(TRIM(Datos!AA771&amp;""))&amp;";",AA$1007))),OR(UPPER(TRIM(Datos!AA771&amp;""))="SÍ",UPPER(TRIM(Datos!AA771&amp;""))="SI",UPPER(TRIM(Datos!AA771&amp;""))="NO"),IF(ISNUMBER(Datos!AA771),AND(OR(AA$1005="",Datos!AA771&gt;=AA$1005),OR(AA$1006="",Datos!AA771&lt;=AA$1006)),FALSE),TRUE))))</f>
        <v>0.0</v>
      </c>
      <c r="AB771">
        <f>IF(Datos!AB771="",0,IF(AND(AB$1008&lt;&gt;"",Datos!AB771=AB$1008),0,IF(AB$1004=0,0,1-CHOOSE(AB$1004,IF(ISNUMBER(Datos!AB771),AND(OR(AB$1005="",Datos!AB771&gt;=AB$1005),OR(AB$1006="",Datos!AB771&lt;=AB$1006)),FALSE),IF(ISNUMBER(Datos!AB771),AND(Datos!AB771=INT(Datos!AB771),AND(OR(AB$1005="",Datos!AB771&gt;=AB$1005),OR(AB$1006="",Datos!AB771&lt;=AB$1006))),FALSE),OR(ISNUMBER(FIND(";"&amp;UPPER(TRIM(Datos!AB771&amp;""))&amp;"=",AB$1007)),ISNUMBER(FIND(";"&amp;UPPER(TRIM(Datos!AB771&amp;""))&amp;";",AB$1007))),OR(UPPER(TRIM(Datos!AB771&amp;""))="SÍ",UPPER(TRIM(Datos!AB771&amp;""))="SI",UPPER(TRIM(Datos!AB771&amp;""))="NO"),IF(ISNUMBER(Datos!AB771),AND(OR(AB$1005="",Datos!AB771&gt;=AB$1005),OR(AB$1006="",Datos!AB771&lt;=AB$1006)),FALSE),TRUE))))</f>
        <v>0.0</v>
      </c>
      <c r="AC771">
        <f>IF(Datos!AC771="",0,IF(AND(AC$1008&lt;&gt;"",Datos!AC771=AC$1008),0,IF(AC$1004=0,0,1-CHOOSE(AC$1004,IF(ISNUMBER(Datos!AC771),AND(OR(AC$1005="",Datos!AC771&gt;=AC$1005),OR(AC$1006="",Datos!AC771&lt;=AC$1006)),FALSE),IF(ISNUMBER(Datos!AC771),AND(Datos!AC771=INT(Datos!AC771),AND(OR(AC$1005="",Datos!AC771&gt;=AC$1005),OR(AC$1006="",Datos!AC771&lt;=AC$1006))),FALSE),OR(ISNUMBER(FIND(";"&amp;UPPER(TRIM(Datos!AC771&amp;""))&amp;"=",AC$1007)),ISNUMBER(FIND(";"&amp;UPPER(TRIM(Datos!AC771&amp;""))&amp;";",AC$1007))),OR(UPPER(TRIM(Datos!AC771&amp;""))="SÍ",UPPER(TRIM(Datos!AC771&amp;""))="SI",UPPER(TRIM(Datos!AC771&amp;""))="NO"),IF(ISNUMBER(Datos!AC771),AND(OR(AC$1005="",Datos!AC771&gt;=AC$1005),OR(AC$1006="",Datos!AC771&lt;=AC$1006)),FALSE),TRUE))))</f>
        <v>0.0</v>
      </c>
      <c r="AD771">
        <f>IF(Datos!AD771="",0,IF(AND(AD$1008&lt;&gt;"",Datos!AD771=AD$1008),0,IF(AD$1004=0,0,1-CHOOSE(AD$1004,IF(ISNUMBER(Datos!AD771),AND(OR(AD$1005="",Datos!AD771&gt;=AD$1005),OR(AD$1006="",Datos!AD771&lt;=AD$1006)),FALSE),IF(ISNUMBER(Datos!AD771),AND(Datos!AD771=INT(Datos!AD771),AND(OR(AD$1005="",Datos!AD771&gt;=AD$1005),OR(AD$1006="",Datos!AD771&lt;=AD$1006))),FALSE),OR(ISNUMBER(FIND(";"&amp;UPPER(TRIM(Datos!AD771&amp;""))&amp;"=",AD$1007)),ISNUMBER(FIND(";"&amp;UPPER(TRIM(Datos!AD771&amp;""))&amp;";",AD$1007))),OR(UPPER(TRIM(Datos!AD771&amp;""))="SÍ",UPPER(TRIM(Datos!AD771&amp;""))="SI",UPPER(TRIM(Datos!AD771&amp;""))="NO"),IF(ISNUMBER(Datos!AD771),AND(OR(AD$1005="",Datos!AD771&gt;=AD$1005),OR(AD$1006="",Datos!AD771&lt;=AD$1006)),FALSE),TRUE))))</f>
        <v>0.0</v>
      </c>
      <c r="AE771">
        <f>IF(Datos!AE771="",0,IF(AND(AE$1008&lt;&gt;"",Datos!AE771=AE$1008),0,IF(AE$1004=0,0,1-CHOOSE(AE$1004,IF(ISNUMBER(Datos!AE771),AND(OR(AE$1005="",Datos!AE771&gt;=AE$1005),OR(AE$1006="",Datos!AE771&lt;=AE$1006)),FALSE),IF(ISNUMBER(Datos!AE771),AND(Datos!AE771=INT(Datos!AE771),AND(OR(AE$1005="",Datos!AE771&gt;=AE$1005),OR(AE$1006="",Datos!AE771&lt;=AE$1006))),FALSE),OR(ISNUMBER(FIND(";"&amp;UPPER(TRIM(Datos!AE771&amp;""))&amp;"=",AE$1007)),ISNUMBER(FIND(";"&amp;UPPER(TRIM(Datos!AE771&amp;""))&amp;";",AE$1007))),OR(UPPER(TRIM(Datos!AE771&amp;""))="SÍ",UPPER(TRIM(Datos!AE771&amp;""))="SI",UPPER(TRIM(Datos!AE771&amp;""))="NO"),IF(ISNUMBER(Datos!AE771),AND(OR(AE$1005="",Datos!AE771&gt;=AE$1005),OR(AE$1006="",Datos!AE771&lt;=AE$1006)),FALSE),TRUE))))</f>
        <v>0.0</v>
      </c>
    </row>
    <row r="772" spans="2:31">
      <c r="B772">
        <f>IF(Datos!B772="",0,IF(AND(B$1008&lt;&gt;"",Datos!B772=B$1008),0,IF(B$1004=0,0,1-CHOOSE(B$1004,IF(ISNUMBER(Datos!B772),AND(OR(B$1005="",Datos!B772&gt;=B$1005),OR(B$1006="",Datos!B772&lt;=B$1006)),FALSE),IF(ISNUMBER(Datos!B772),AND(Datos!B772=INT(Datos!B772),AND(OR(B$1005="",Datos!B772&gt;=B$1005),OR(B$1006="",Datos!B772&lt;=B$1006))),FALSE),OR(ISNUMBER(FIND(";"&amp;UPPER(TRIM(Datos!B772&amp;""))&amp;"=",B$1007)),ISNUMBER(FIND(";"&amp;UPPER(TRIM(Datos!B772&amp;""))&amp;";",B$1007))),OR(UPPER(TRIM(Datos!B772&amp;""))="SÍ",UPPER(TRIM(Datos!B772&amp;""))="SI",UPPER(TRIM(Datos!B772&amp;""))="NO"),IF(ISNUMBER(Datos!B772),AND(OR(B$1005="",Datos!B772&gt;=B$1005),OR(B$1006="",Datos!B772&lt;=B$1006)),FALSE),TRUE))))</f>
        <v>0.0</v>
      </c>
      <c r="C772">
        <f>IF(Datos!C772="",0,IF(AND(C$1008&lt;&gt;"",Datos!C772=C$1008),0,IF(C$1004=0,0,1-CHOOSE(C$1004,IF(ISNUMBER(Datos!C772),AND(OR(C$1005="",Datos!C772&gt;=C$1005),OR(C$1006="",Datos!C772&lt;=C$1006)),FALSE),IF(ISNUMBER(Datos!C772),AND(Datos!C772=INT(Datos!C772),AND(OR(C$1005="",Datos!C772&gt;=C$1005),OR(C$1006="",Datos!C772&lt;=C$1006))),FALSE),OR(ISNUMBER(FIND(";"&amp;UPPER(TRIM(Datos!C772&amp;""))&amp;"=",C$1007)),ISNUMBER(FIND(";"&amp;UPPER(TRIM(Datos!C772&amp;""))&amp;";",C$1007))),OR(UPPER(TRIM(Datos!C772&amp;""))="SÍ",UPPER(TRIM(Datos!C772&amp;""))="SI",UPPER(TRIM(Datos!C772&amp;""))="NO"),IF(ISNUMBER(Datos!C772),AND(OR(C$1005="",Datos!C772&gt;=C$1005),OR(C$1006="",Datos!C772&lt;=C$1006)),FALSE),TRUE))))</f>
        <v>0.0</v>
      </c>
      <c r="D772">
        <f>IF(Datos!D772="",0,IF(AND(D$1008&lt;&gt;"",Datos!D772=D$1008),0,IF(D$1004=0,0,1-CHOOSE(D$1004,IF(ISNUMBER(Datos!D772),AND(OR(D$1005="",Datos!D772&gt;=D$1005),OR(D$1006="",Datos!D772&lt;=D$1006)),FALSE),IF(ISNUMBER(Datos!D772),AND(Datos!D772=INT(Datos!D772),AND(OR(D$1005="",Datos!D772&gt;=D$1005),OR(D$1006="",Datos!D772&lt;=D$1006))),FALSE),OR(ISNUMBER(FIND(";"&amp;UPPER(TRIM(Datos!D772&amp;""))&amp;"=",D$1007)),ISNUMBER(FIND(";"&amp;UPPER(TRIM(Datos!D772&amp;""))&amp;";",D$1007))),OR(UPPER(TRIM(Datos!D772&amp;""))="SÍ",UPPER(TRIM(Datos!D772&amp;""))="SI",UPPER(TRIM(Datos!D772&amp;""))="NO"),IF(ISNUMBER(Datos!D772),AND(OR(D$1005="",Datos!D772&gt;=D$1005),OR(D$1006="",Datos!D772&lt;=D$1006)),FALSE),TRUE))))</f>
        <v>0.0</v>
      </c>
      <c r="E772">
        <f>IF(Datos!E772="",0,IF(AND(E$1008&lt;&gt;"",Datos!E772=E$1008),0,IF(E$1004=0,0,1-CHOOSE(E$1004,IF(ISNUMBER(Datos!E772),AND(OR(E$1005="",Datos!E772&gt;=E$1005),OR(E$1006="",Datos!E772&lt;=E$1006)),FALSE),IF(ISNUMBER(Datos!E772),AND(Datos!E772=INT(Datos!E772),AND(OR(E$1005="",Datos!E772&gt;=E$1005),OR(E$1006="",Datos!E772&lt;=E$1006))),FALSE),OR(ISNUMBER(FIND(";"&amp;UPPER(TRIM(Datos!E772&amp;""))&amp;"=",E$1007)),ISNUMBER(FIND(";"&amp;UPPER(TRIM(Datos!E772&amp;""))&amp;";",E$1007))),OR(UPPER(TRIM(Datos!E772&amp;""))="SÍ",UPPER(TRIM(Datos!E772&amp;""))="SI",UPPER(TRIM(Datos!E772&amp;""))="NO"),IF(ISNUMBER(Datos!E772),AND(OR(E$1005="",Datos!E772&gt;=E$1005),OR(E$1006="",Datos!E772&lt;=E$1006)),FALSE),TRUE))))</f>
        <v>0.0</v>
      </c>
      <c r="F772">
        <f>IF(Datos!F772="",0,IF(AND(F$1008&lt;&gt;"",Datos!F772=F$1008),0,IF(F$1004=0,0,1-CHOOSE(F$1004,IF(ISNUMBER(Datos!F772),AND(OR(F$1005="",Datos!F772&gt;=F$1005),OR(F$1006="",Datos!F772&lt;=F$1006)),FALSE),IF(ISNUMBER(Datos!F772),AND(Datos!F772=INT(Datos!F772),AND(OR(F$1005="",Datos!F772&gt;=F$1005),OR(F$1006="",Datos!F772&lt;=F$1006))),FALSE),OR(ISNUMBER(FIND(";"&amp;UPPER(TRIM(Datos!F772&amp;""))&amp;"=",F$1007)),ISNUMBER(FIND(";"&amp;UPPER(TRIM(Datos!F772&amp;""))&amp;";",F$1007))),OR(UPPER(TRIM(Datos!F772&amp;""))="SÍ",UPPER(TRIM(Datos!F772&amp;""))="SI",UPPER(TRIM(Datos!F772&amp;""))="NO"),IF(ISNUMBER(Datos!F772),AND(OR(F$1005="",Datos!F772&gt;=F$1005),OR(F$1006="",Datos!F772&lt;=F$1006)),FALSE),TRUE))))</f>
        <v>0.0</v>
      </c>
      <c r="G772">
        <f>IF(Datos!G772="",0,IF(AND(G$1008&lt;&gt;"",Datos!G772=G$1008),0,IF(G$1004=0,0,1-CHOOSE(G$1004,IF(ISNUMBER(Datos!G772),AND(OR(G$1005="",Datos!G772&gt;=G$1005),OR(G$1006="",Datos!G772&lt;=G$1006)),FALSE),IF(ISNUMBER(Datos!G772),AND(Datos!G772=INT(Datos!G772),AND(OR(G$1005="",Datos!G772&gt;=G$1005),OR(G$1006="",Datos!G772&lt;=G$1006))),FALSE),OR(ISNUMBER(FIND(";"&amp;UPPER(TRIM(Datos!G772&amp;""))&amp;"=",G$1007)),ISNUMBER(FIND(";"&amp;UPPER(TRIM(Datos!G772&amp;""))&amp;";",G$1007))),OR(UPPER(TRIM(Datos!G772&amp;""))="SÍ",UPPER(TRIM(Datos!G772&amp;""))="SI",UPPER(TRIM(Datos!G772&amp;""))="NO"),IF(ISNUMBER(Datos!G772),AND(OR(G$1005="",Datos!G772&gt;=G$1005),OR(G$1006="",Datos!G772&lt;=G$1006)),FALSE),TRUE))))</f>
        <v>0.0</v>
      </c>
      <c r="H772">
        <f>IF(Datos!H772="",0,IF(AND(H$1008&lt;&gt;"",Datos!H772=H$1008),0,IF(H$1004=0,0,1-CHOOSE(H$1004,IF(ISNUMBER(Datos!H772),AND(OR(H$1005="",Datos!H772&gt;=H$1005),OR(H$1006="",Datos!H772&lt;=H$1006)),FALSE),IF(ISNUMBER(Datos!H772),AND(Datos!H772=INT(Datos!H772),AND(OR(H$1005="",Datos!H772&gt;=H$1005),OR(H$1006="",Datos!H772&lt;=H$1006))),FALSE),OR(ISNUMBER(FIND(";"&amp;UPPER(TRIM(Datos!H772&amp;""))&amp;"=",H$1007)),ISNUMBER(FIND(";"&amp;UPPER(TRIM(Datos!H772&amp;""))&amp;";",H$1007))),OR(UPPER(TRIM(Datos!H772&amp;""))="SÍ",UPPER(TRIM(Datos!H772&amp;""))="SI",UPPER(TRIM(Datos!H772&amp;""))="NO"),IF(ISNUMBER(Datos!H772),AND(OR(H$1005="",Datos!H772&gt;=H$1005),OR(H$1006="",Datos!H772&lt;=H$1006)),FALSE),TRUE))))</f>
        <v>0.0</v>
      </c>
      <c r="I772">
        <f>IF(Datos!I772="",0,IF(AND(I$1008&lt;&gt;"",Datos!I772=I$1008),0,IF(I$1004=0,0,1-CHOOSE(I$1004,IF(ISNUMBER(Datos!I772),AND(OR(I$1005="",Datos!I772&gt;=I$1005),OR(I$1006="",Datos!I772&lt;=I$1006)),FALSE),IF(ISNUMBER(Datos!I772),AND(Datos!I772=INT(Datos!I772),AND(OR(I$1005="",Datos!I772&gt;=I$1005),OR(I$1006="",Datos!I772&lt;=I$1006))),FALSE),OR(ISNUMBER(FIND(";"&amp;UPPER(TRIM(Datos!I772&amp;""))&amp;"=",I$1007)),ISNUMBER(FIND(";"&amp;UPPER(TRIM(Datos!I772&amp;""))&amp;";",I$1007))),OR(UPPER(TRIM(Datos!I772&amp;""))="SÍ",UPPER(TRIM(Datos!I772&amp;""))="SI",UPPER(TRIM(Datos!I772&amp;""))="NO"),IF(ISNUMBER(Datos!I772),AND(OR(I$1005="",Datos!I772&gt;=I$1005),OR(I$1006="",Datos!I772&lt;=I$1006)),FALSE),TRUE))))</f>
        <v>0.0</v>
      </c>
      <c r="J772">
        <f>IF(Datos!J772="",0,IF(AND(J$1008&lt;&gt;"",Datos!J772=J$1008),0,IF(J$1004=0,0,1-CHOOSE(J$1004,IF(ISNUMBER(Datos!J772),AND(OR(J$1005="",Datos!J772&gt;=J$1005),OR(J$1006="",Datos!J772&lt;=J$1006)),FALSE),IF(ISNUMBER(Datos!J772),AND(Datos!J772=INT(Datos!J772),AND(OR(J$1005="",Datos!J772&gt;=J$1005),OR(J$1006="",Datos!J772&lt;=J$1006))),FALSE),OR(ISNUMBER(FIND(";"&amp;UPPER(TRIM(Datos!J772&amp;""))&amp;"=",J$1007)),ISNUMBER(FIND(";"&amp;UPPER(TRIM(Datos!J772&amp;""))&amp;";",J$1007))),OR(UPPER(TRIM(Datos!J772&amp;""))="SÍ",UPPER(TRIM(Datos!J772&amp;""))="SI",UPPER(TRIM(Datos!J772&amp;""))="NO"),IF(ISNUMBER(Datos!J772),AND(OR(J$1005="",Datos!J772&gt;=J$1005),OR(J$1006="",Datos!J772&lt;=J$1006)),FALSE),TRUE))))</f>
        <v>0.0</v>
      </c>
      <c r="K772">
        <f>IF(Datos!K772="",0,IF(AND(K$1008&lt;&gt;"",Datos!K772=K$1008),0,IF(K$1004=0,0,1-CHOOSE(K$1004,IF(ISNUMBER(Datos!K772),AND(OR(K$1005="",Datos!K772&gt;=K$1005),OR(K$1006="",Datos!K772&lt;=K$1006)),FALSE),IF(ISNUMBER(Datos!K772),AND(Datos!K772=INT(Datos!K772),AND(OR(K$1005="",Datos!K772&gt;=K$1005),OR(K$1006="",Datos!K772&lt;=K$1006))),FALSE),OR(ISNUMBER(FIND(";"&amp;UPPER(TRIM(Datos!K772&amp;""))&amp;"=",K$1007)),ISNUMBER(FIND(";"&amp;UPPER(TRIM(Datos!K772&amp;""))&amp;";",K$1007))),OR(UPPER(TRIM(Datos!K772&amp;""))="SÍ",UPPER(TRIM(Datos!K772&amp;""))="SI",UPPER(TRIM(Datos!K772&amp;""))="NO"),IF(ISNUMBER(Datos!K772),AND(OR(K$1005="",Datos!K772&gt;=K$1005),OR(K$1006="",Datos!K772&lt;=K$1006)),FALSE),TRUE))))</f>
        <v>0.0</v>
      </c>
      <c r="L772">
        <f>IF(Datos!L772="",0,IF(AND(L$1008&lt;&gt;"",Datos!L772=L$1008),0,IF(L$1004=0,0,1-CHOOSE(L$1004,IF(ISNUMBER(Datos!L772),AND(OR(L$1005="",Datos!L772&gt;=L$1005),OR(L$1006="",Datos!L772&lt;=L$1006)),FALSE),IF(ISNUMBER(Datos!L772),AND(Datos!L772=INT(Datos!L772),AND(OR(L$1005="",Datos!L772&gt;=L$1005),OR(L$1006="",Datos!L772&lt;=L$1006))),FALSE),OR(ISNUMBER(FIND(";"&amp;UPPER(TRIM(Datos!L772&amp;""))&amp;"=",L$1007)),ISNUMBER(FIND(";"&amp;UPPER(TRIM(Datos!L772&amp;""))&amp;";",L$1007))),OR(UPPER(TRIM(Datos!L772&amp;""))="SÍ",UPPER(TRIM(Datos!L772&amp;""))="SI",UPPER(TRIM(Datos!L772&amp;""))="NO"),IF(ISNUMBER(Datos!L772),AND(OR(L$1005="",Datos!L772&gt;=L$1005),OR(L$1006="",Datos!L772&lt;=L$1006)),FALSE),TRUE))))</f>
        <v>0.0</v>
      </c>
      <c r="M772">
        <f>IF(Datos!M772="",0,IF(AND(M$1008&lt;&gt;"",Datos!M772=M$1008),0,IF(M$1004=0,0,1-CHOOSE(M$1004,IF(ISNUMBER(Datos!M772),AND(OR(M$1005="",Datos!M772&gt;=M$1005),OR(M$1006="",Datos!M772&lt;=M$1006)),FALSE),IF(ISNUMBER(Datos!M772),AND(Datos!M772=INT(Datos!M772),AND(OR(M$1005="",Datos!M772&gt;=M$1005),OR(M$1006="",Datos!M772&lt;=M$1006))),FALSE),OR(ISNUMBER(FIND(";"&amp;UPPER(TRIM(Datos!M772&amp;""))&amp;"=",M$1007)),ISNUMBER(FIND(";"&amp;UPPER(TRIM(Datos!M772&amp;""))&amp;";",M$1007))),OR(UPPER(TRIM(Datos!M772&amp;""))="SÍ",UPPER(TRIM(Datos!M772&amp;""))="SI",UPPER(TRIM(Datos!M772&amp;""))="NO"),IF(ISNUMBER(Datos!M772),AND(OR(M$1005="",Datos!M772&gt;=M$1005),OR(M$1006="",Datos!M772&lt;=M$1006)),FALSE),TRUE))))</f>
        <v>0.0</v>
      </c>
      <c r="N772">
        <f>IF(Datos!N772="",0,IF(AND(N$1008&lt;&gt;"",Datos!N772=N$1008),0,IF(N$1004=0,0,1-CHOOSE(N$1004,IF(ISNUMBER(Datos!N772),AND(OR(N$1005="",Datos!N772&gt;=N$1005),OR(N$1006="",Datos!N772&lt;=N$1006)),FALSE),IF(ISNUMBER(Datos!N772),AND(Datos!N772=INT(Datos!N772),AND(OR(N$1005="",Datos!N772&gt;=N$1005),OR(N$1006="",Datos!N772&lt;=N$1006))),FALSE),OR(ISNUMBER(FIND(";"&amp;UPPER(TRIM(Datos!N772&amp;""))&amp;"=",N$1007)),ISNUMBER(FIND(";"&amp;UPPER(TRIM(Datos!N772&amp;""))&amp;";",N$1007))),OR(UPPER(TRIM(Datos!N772&amp;""))="SÍ",UPPER(TRIM(Datos!N772&amp;""))="SI",UPPER(TRIM(Datos!N772&amp;""))="NO"),IF(ISNUMBER(Datos!N772),AND(OR(N$1005="",Datos!N772&gt;=N$1005),OR(N$1006="",Datos!N772&lt;=N$1006)),FALSE),TRUE))))</f>
        <v>0.0</v>
      </c>
      <c r="O772">
        <f>IF(Datos!O772="",0,IF(AND(O$1008&lt;&gt;"",Datos!O772=O$1008),0,IF(O$1004=0,0,1-CHOOSE(O$1004,IF(ISNUMBER(Datos!O772),AND(OR(O$1005="",Datos!O772&gt;=O$1005),OR(O$1006="",Datos!O772&lt;=O$1006)),FALSE),IF(ISNUMBER(Datos!O772),AND(Datos!O772=INT(Datos!O772),AND(OR(O$1005="",Datos!O772&gt;=O$1005),OR(O$1006="",Datos!O772&lt;=O$1006))),FALSE),OR(ISNUMBER(FIND(";"&amp;UPPER(TRIM(Datos!O772&amp;""))&amp;"=",O$1007)),ISNUMBER(FIND(";"&amp;UPPER(TRIM(Datos!O772&amp;""))&amp;";",O$1007))),OR(UPPER(TRIM(Datos!O772&amp;""))="SÍ",UPPER(TRIM(Datos!O772&amp;""))="SI",UPPER(TRIM(Datos!O772&amp;""))="NO"),IF(ISNUMBER(Datos!O772),AND(OR(O$1005="",Datos!O772&gt;=O$1005),OR(O$1006="",Datos!O772&lt;=O$1006)),FALSE),TRUE))))</f>
        <v>0.0</v>
      </c>
      <c r="P772">
        <f>IF(Datos!P772="",0,IF(AND(P$1008&lt;&gt;"",Datos!P772=P$1008),0,IF(P$1004=0,0,1-CHOOSE(P$1004,IF(ISNUMBER(Datos!P772),AND(OR(P$1005="",Datos!P772&gt;=P$1005),OR(P$1006="",Datos!P772&lt;=P$1006)),FALSE),IF(ISNUMBER(Datos!P772),AND(Datos!P772=INT(Datos!P772),AND(OR(P$1005="",Datos!P772&gt;=P$1005),OR(P$1006="",Datos!P772&lt;=P$1006))),FALSE),OR(ISNUMBER(FIND(";"&amp;UPPER(TRIM(Datos!P772&amp;""))&amp;"=",P$1007)),ISNUMBER(FIND(";"&amp;UPPER(TRIM(Datos!P772&amp;""))&amp;";",P$1007))),OR(UPPER(TRIM(Datos!P772&amp;""))="SÍ",UPPER(TRIM(Datos!P772&amp;""))="SI",UPPER(TRIM(Datos!P772&amp;""))="NO"),IF(ISNUMBER(Datos!P772),AND(OR(P$1005="",Datos!P772&gt;=P$1005),OR(P$1006="",Datos!P772&lt;=P$1006)),FALSE),TRUE))))</f>
        <v>0.0</v>
      </c>
      <c r="Q772">
        <f>IF(Datos!Q772="",0,IF(AND(Q$1008&lt;&gt;"",Datos!Q772=Q$1008),0,IF(Q$1004=0,0,1-CHOOSE(Q$1004,IF(ISNUMBER(Datos!Q772),AND(OR(Q$1005="",Datos!Q772&gt;=Q$1005),OR(Q$1006="",Datos!Q772&lt;=Q$1006)),FALSE),IF(ISNUMBER(Datos!Q772),AND(Datos!Q772=INT(Datos!Q772),AND(OR(Q$1005="",Datos!Q772&gt;=Q$1005),OR(Q$1006="",Datos!Q772&lt;=Q$1006))),FALSE),OR(ISNUMBER(FIND(";"&amp;UPPER(TRIM(Datos!Q772&amp;""))&amp;"=",Q$1007)),ISNUMBER(FIND(";"&amp;UPPER(TRIM(Datos!Q772&amp;""))&amp;";",Q$1007))),OR(UPPER(TRIM(Datos!Q772&amp;""))="SÍ",UPPER(TRIM(Datos!Q772&amp;""))="SI",UPPER(TRIM(Datos!Q772&amp;""))="NO"),IF(ISNUMBER(Datos!Q772),AND(OR(Q$1005="",Datos!Q772&gt;=Q$1005),OR(Q$1006="",Datos!Q772&lt;=Q$1006)),FALSE),TRUE))))</f>
        <v>0.0</v>
      </c>
      <c r="R772">
        <f>IF(Datos!R772="",0,IF(AND(R$1008&lt;&gt;"",Datos!R772=R$1008),0,IF(R$1004=0,0,1-CHOOSE(R$1004,IF(ISNUMBER(Datos!R772),AND(OR(R$1005="",Datos!R772&gt;=R$1005),OR(R$1006="",Datos!R772&lt;=R$1006)),FALSE),IF(ISNUMBER(Datos!R772),AND(Datos!R772=INT(Datos!R772),AND(OR(R$1005="",Datos!R772&gt;=R$1005),OR(R$1006="",Datos!R772&lt;=R$1006))),FALSE),OR(ISNUMBER(FIND(";"&amp;UPPER(TRIM(Datos!R772&amp;""))&amp;"=",R$1007)),ISNUMBER(FIND(";"&amp;UPPER(TRIM(Datos!R772&amp;""))&amp;";",R$1007))),OR(UPPER(TRIM(Datos!R772&amp;""))="SÍ",UPPER(TRIM(Datos!R772&amp;""))="SI",UPPER(TRIM(Datos!R772&amp;""))="NO"),IF(ISNUMBER(Datos!R772),AND(OR(R$1005="",Datos!R772&gt;=R$1005),OR(R$1006="",Datos!R772&lt;=R$1006)),FALSE),TRUE))))</f>
        <v>0.0</v>
      </c>
      <c r="S772">
        <f>IF(Datos!S772="",0,IF(AND(S$1008&lt;&gt;"",Datos!S772=S$1008),0,IF(S$1004=0,0,1-CHOOSE(S$1004,IF(ISNUMBER(Datos!S772),AND(OR(S$1005="",Datos!S772&gt;=S$1005),OR(S$1006="",Datos!S772&lt;=S$1006)),FALSE),IF(ISNUMBER(Datos!S772),AND(Datos!S772=INT(Datos!S772),AND(OR(S$1005="",Datos!S772&gt;=S$1005),OR(S$1006="",Datos!S772&lt;=S$1006))),FALSE),OR(ISNUMBER(FIND(";"&amp;UPPER(TRIM(Datos!S772&amp;""))&amp;"=",S$1007)),ISNUMBER(FIND(";"&amp;UPPER(TRIM(Datos!S772&amp;""))&amp;";",S$1007))),OR(UPPER(TRIM(Datos!S772&amp;""))="SÍ",UPPER(TRIM(Datos!S772&amp;""))="SI",UPPER(TRIM(Datos!S772&amp;""))="NO"),IF(ISNUMBER(Datos!S772),AND(OR(S$1005="",Datos!S772&gt;=S$1005),OR(S$1006="",Datos!S772&lt;=S$1006)),FALSE),TRUE))))</f>
        <v>0.0</v>
      </c>
      <c r="T772">
        <f>IF(Datos!T772="",0,IF(AND(T$1008&lt;&gt;"",Datos!T772=T$1008),0,IF(T$1004=0,0,1-CHOOSE(T$1004,IF(ISNUMBER(Datos!T772),AND(OR(T$1005="",Datos!T772&gt;=T$1005),OR(T$1006="",Datos!T772&lt;=T$1006)),FALSE),IF(ISNUMBER(Datos!T772),AND(Datos!T772=INT(Datos!T772),AND(OR(T$1005="",Datos!T772&gt;=T$1005),OR(T$1006="",Datos!T772&lt;=T$1006))),FALSE),OR(ISNUMBER(FIND(";"&amp;UPPER(TRIM(Datos!T772&amp;""))&amp;"=",T$1007)),ISNUMBER(FIND(";"&amp;UPPER(TRIM(Datos!T772&amp;""))&amp;";",T$1007))),OR(UPPER(TRIM(Datos!T772&amp;""))="SÍ",UPPER(TRIM(Datos!T772&amp;""))="SI",UPPER(TRIM(Datos!T772&amp;""))="NO"),IF(ISNUMBER(Datos!T772),AND(OR(T$1005="",Datos!T772&gt;=T$1005),OR(T$1006="",Datos!T772&lt;=T$1006)),FALSE),TRUE))))</f>
        <v>0.0</v>
      </c>
      <c r="U772">
        <f>IF(Datos!U772="",0,IF(AND(U$1008&lt;&gt;"",Datos!U772=U$1008),0,IF(U$1004=0,0,1-CHOOSE(U$1004,IF(ISNUMBER(Datos!U772),AND(OR(U$1005="",Datos!U772&gt;=U$1005),OR(U$1006="",Datos!U772&lt;=U$1006)),FALSE),IF(ISNUMBER(Datos!U772),AND(Datos!U772=INT(Datos!U772),AND(OR(U$1005="",Datos!U772&gt;=U$1005),OR(U$1006="",Datos!U772&lt;=U$1006))),FALSE),OR(ISNUMBER(FIND(";"&amp;UPPER(TRIM(Datos!U772&amp;""))&amp;"=",U$1007)),ISNUMBER(FIND(";"&amp;UPPER(TRIM(Datos!U772&amp;""))&amp;";",U$1007))),OR(UPPER(TRIM(Datos!U772&amp;""))="SÍ",UPPER(TRIM(Datos!U772&amp;""))="SI",UPPER(TRIM(Datos!U772&amp;""))="NO"),IF(ISNUMBER(Datos!U772),AND(OR(U$1005="",Datos!U772&gt;=U$1005),OR(U$1006="",Datos!U772&lt;=U$1006)),FALSE),TRUE))))</f>
        <v>0.0</v>
      </c>
      <c r="V772">
        <f>IF(Datos!V772="",0,IF(AND(V$1008&lt;&gt;"",Datos!V772=V$1008),0,IF(V$1004=0,0,1-CHOOSE(V$1004,IF(ISNUMBER(Datos!V772),AND(OR(V$1005="",Datos!V772&gt;=V$1005),OR(V$1006="",Datos!V772&lt;=V$1006)),FALSE),IF(ISNUMBER(Datos!V772),AND(Datos!V772=INT(Datos!V772),AND(OR(V$1005="",Datos!V772&gt;=V$1005),OR(V$1006="",Datos!V772&lt;=V$1006))),FALSE),OR(ISNUMBER(FIND(";"&amp;UPPER(TRIM(Datos!V772&amp;""))&amp;"=",V$1007)),ISNUMBER(FIND(";"&amp;UPPER(TRIM(Datos!V772&amp;""))&amp;";",V$1007))),OR(UPPER(TRIM(Datos!V772&amp;""))="SÍ",UPPER(TRIM(Datos!V772&amp;""))="SI",UPPER(TRIM(Datos!V772&amp;""))="NO"),IF(ISNUMBER(Datos!V772),AND(OR(V$1005="",Datos!V772&gt;=V$1005),OR(V$1006="",Datos!V772&lt;=V$1006)),FALSE),TRUE))))</f>
        <v>0.0</v>
      </c>
      <c r="W772">
        <f>IF(Datos!W772="",0,IF(AND(W$1008&lt;&gt;"",Datos!W772=W$1008),0,IF(W$1004=0,0,1-CHOOSE(W$1004,IF(ISNUMBER(Datos!W772),AND(OR(W$1005="",Datos!W772&gt;=W$1005),OR(W$1006="",Datos!W772&lt;=W$1006)),FALSE),IF(ISNUMBER(Datos!W772),AND(Datos!W772=INT(Datos!W772),AND(OR(W$1005="",Datos!W772&gt;=W$1005),OR(W$1006="",Datos!W772&lt;=W$1006))),FALSE),OR(ISNUMBER(FIND(";"&amp;UPPER(TRIM(Datos!W772&amp;""))&amp;"=",W$1007)),ISNUMBER(FIND(";"&amp;UPPER(TRIM(Datos!W772&amp;""))&amp;";",W$1007))),OR(UPPER(TRIM(Datos!W772&amp;""))="SÍ",UPPER(TRIM(Datos!W772&amp;""))="SI",UPPER(TRIM(Datos!W772&amp;""))="NO"),IF(ISNUMBER(Datos!W772),AND(OR(W$1005="",Datos!W772&gt;=W$1005),OR(W$1006="",Datos!W772&lt;=W$1006)),FALSE),TRUE))))</f>
        <v>0.0</v>
      </c>
      <c r="X772">
        <f>IF(Datos!X772="",0,IF(AND(X$1008&lt;&gt;"",Datos!X772=X$1008),0,IF(X$1004=0,0,1-CHOOSE(X$1004,IF(ISNUMBER(Datos!X772),AND(OR(X$1005="",Datos!X772&gt;=X$1005),OR(X$1006="",Datos!X772&lt;=X$1006)),FALSE),IF(ISNUMBER(Datos!X772),AND(Datos!X772=INT(Datos!X772),AND(OR(X$1005="",Datos!X772&gt;=X$1005),OR(X$1006="",Datos!X772&lt;=X$1006))),FALSE),OR(ISNUMBER(FIND(";"&amp;UPPER(TRIM(Datos!X772&amp;""))&amp;"=",X$1007)),ISNUMBER(FIND(";"&amp;UPPER(TRIM(Datos!X772&amp;""))&amp;";",X$1007))),OR(UPPER(TRIM(Datos!X772&amp;""))="SÍ",UPPER(TRIM(Datos!X772&amp;""))="SI",UPPER(TRIM(Datos!X772&amp;""))="NO"),IF(ISNUMBER(Datos!X772),AND(OR(X$1005="",Datos!X772&gt;=X$1005),OR(X$1006="",Datos!X772&lt;=X$1006)),FALSE),TRUE))))</f>
        <v>0.0</v>
      </c>
      <c r="Y772">
        <f>IF(Datos!Y772="",0,IF(AND(Y$1008&lt;&gt;"",Datos!Y772=Y$1008),0,IF(Y$1004=0,0,1-CHOOSE(Y$1004,IF(ISNUMBER(Datos!Y772),AND(OR(Y$1005="",Datos!Y772&gt;=Y$1005),OR(Y$1006="",Datos!Y772&lt;=Y$1006)),FALSE),IF(ISNUMBER(Datos!Y772),AND(Datos!Y772=INT(Datos!Y772),AND(OR(Y$1005="",Datos!Y772&gt;=Y$1005),OR(Y$1006="",Datos!Y772&lt;=Y$1006))),FALSE),OR(ISNUMBER(FIND(";"&amp;UPPER(TRIM(Datos!Y772&amp;""))&amp;"=",Y$1007)),ISNUMBER(FIND(";"&amp;UPPER(TRIM(Datos!Y772&amp;""))&amp;";",Y$1007))),OR(UPPER(TRIM(Datos!Y772&amp;""))="SÍ",UPPER(TRIM(Datos!Y772&amp;""))="SI",UPPER(TRIM(Datos!Y772&amp;""))="NO"),IF(ISNUMBER(Datos!Y772),AND(OR(Y$1005="",Datos!Y772&gt;=Y$1005),OR(Y$1006="",Datos!Y772&lt;=Y$1006)),FALSE),TRUE))))</f>
        <v>0.0</v>
      </c>
      <c r="Z772">
        <f>IF(Datos!Z772="",0,IF(AND(Z$1008&lt;&gt;"",Datos!Z772=Z$1008),0,IF(Z$1004=0,0,1-CHOOSE(Z$1004,IF(ISNUMBER(Datos!Z772),AND(OR(Z$1005="",Datos!Z772&gt;=Z$1005),OR(Z$1006="",Datos!Z772&lt;=Z$1006)),FALSE),IF(ISNUMBER(Datos!Z772),AND(Datos!Z772=INT(Datos!Z772),AND(OR(Z$1005="",Datos!Z772&gt;=Z$1005),OR(Z$1006="",Datos!Z772&lt;=Z$1006))),FALSE),OR(ISNUMBER(FIND(";"&amp;UPPER(TRIM(Datos!Z772&amp;""))&amp;"=",Z$1007)),ISNUMBER(FIND(";"&amp;UPPER(TRIM(Datos!Z772&amp;""))&amp;";",Z$1007))),OR(UPPER(TRIM(Datos!Z772&amp;""))="SÍ",UPPER(TRIM(Datos!Z772&amp;""))="SI",UPPER(TRIM(Datos!Z772&amp;""))="NO"),IF(ISNUMBER(Datos!Z772),AND(OR(Z$1005="",Datos!Z772&gt;=Z$1005),OR(Z$1006="",Datos!Z772&lt;=Z$1006)),FALSE),TRUE))))</f>
        <v>0.0</v>
      </c>
      <c r="AA772">
        <f>IF(Datos!AA772="",0,IF(AND(AA$1008&lt;&gt;"",Datos!AA772=AA$1008),0,IF(AA$1004=0,0,1-CHOOSE(AA$1004,IF(ISNUMBER(Datos!AA772),AND(OR(AA$1005="",Datos!AA772&gt;=AA$1005),OR(AA$1006="",Datos!AA772&lt;=AA$1006)),FALSE),IF(ISNUMBER(Datos!AA772),AND(Datos!AA772=INT(Datos!AA772),AND(OR(AA$1005="",Datos!AA772&gt;=AA$1005),OR(AA$1006="",Datos!AA772&lt;=AA$1006))),FALSE),OR(ISNUMBER(FIND(";"&amp;UPPER(TRIM(Datos!AA772&amp;""))&amp;"=",AA$1007)),ISNUMBER(FIND(";"&amp;UPPER(TRIM(Datos!AA772&amp;""))&amp;";",AA$1007))),OR(UPPER(TRIM(Datos!AA772&amp;""))="SÍ",UPPER(TRIM(Datos!AA772&amp;""))="SI",UPPER(TRIM(Datos!AA772&amp;""))="NO"),IF(ISNUMBER(Datos!AA772),AND(OR(AA$1005="",Datos!AA772&gt;=AA$1005),OR(AA$1006="",Datos!AA772&lt;=AA$1006)),FALSE),TRUE))))</f>
        <v>0.0</v>
      </c>
      <c r="AB772">
        <f>IF(Datos!AB772="",0,IF(AND(AB$1008&lt;&gt;"",Datos!AB772=AB$1008),0,IF(AB$1004=0,0,1-CHOOSE(AB$1004,IF(ISNUMBER(Datos!AB772),AND(OR(AB$1005="",Datos!AB772&gt;=AB$1005),OR(AB$1006="",Datos!AB772&lt;=AB$1006)),FALSE),IF(ISNUMBER(Datos!AB772),AND(Datos!AB772=INT(Datos!AB772),AND(OR(AB$1005="",Datos!AB772&gt;=AB$1005),OR(AB$1006="",Datos!AB772&lt;=AB$1006))),FALSE),OR(ISNUMBER(FIND(";"&amp;UPPER(TRIM(Datos!AB772&amp;""))&amp;"=",AB$1007)),ISNUMBER(FIND(";"&amp;UPPER(TRIM(Datos!AB772&amp;""))&amp;";",AB$1007))),OR(UPPER(TRIM(Datos!AB772&amp;""))="SÍ",UPPER(TRIM(Datos!AB772&amp;""))="SI",UPPER(TRIM(Datos!AB772&amp;""))="NO"),IF(ISNUMBER(Datos!AB772),AND(OR(AB$1005="",Datos!AB772&gt;=AB$1005),OR(AB$1006="",Datos!AB772&lt;=AB$1006)),FALSE),TRUE))))</f>
        <v>0.0</v>
      </c>
      <c r="AC772">
        <f>IF(Datos!AC772="",0,IF(AND(AC$1008&lt;&gt;"",Datos!AC772=AC$1008),0,IF(AC$1004=0,0,1-CHOOSE(AC$1004,IF(ISNUMBER(Datos!AC772),AND(OR(AC$1005="",Datos!AC772&gt;=AC$1005),OR(AC$1006="",Datos!AC772&lt;=AC$1006)),FALSE),IF(ISNUMBER(Datos!AC772),AND(Datos!AC772=INT(Datos!AC772),AND(OR(AC$1005="",Datos!AC772&gt;=AC$1005),OR(AC$1006="",Datos!AC772&lt;=AC$1006))),FALSE),OR(ISNUMBER(FIND(";"&amp;UPPER(TRIM(Datos!AC772&amp;""))&amp;"=",AC$1007)),ISNUMBER(FIND(";"&amp;UPPER(TRIM(Datos!AC772&amp;""))&amp;";",AC$1007))),OR(UPPER(TRIM(Datos!AC772&amp;""))="SÍ",UPPER(TRIM(Datos!AC772&amp;""))="SI",UPPER(TRIM(Datos!AC772&amp;""))="NO"),IF(ISNUMBER(Datos!AC772),AND(OR(AC$1005="",Datos!AC772&gt;=AC$1005),OR(AC$1006="",Datos!AC772&lt;=AC$1006)),FALSE),TRUE))))</f>
        <v>0.0</v>
      </c>
      <c r="AD772">
        <f>IF(Datos!AD772="",0,IF(AND(AD$1008&lt;&gt;"",Datos!AD772=AD$1008),0,IF(AD$1004=0,0,1-CHOOSE(AD$1004,IF(ISNUMBER(Datos!AD772),AND(OR(AD$1005="",Datos!AD772&gt;=AD$1005),OR(AD$1006="",Datos!AD772&lt;=AD$1006)),FALSE),IF(ISNUMBER(Datos!AD772),AND(Datos!AD772=INT(Datos!AD772),AND(OR(AD$1005="",Datos!AD772&gt;=AD$1005),OR(AD$1006="",Datos!AD772&lt;=AD$1006))),FALSE),OR(ISNUMBER(FIND(";"&amp;UPPER(TRIM(Datos!AD772&amp;""))&amp;"=",AD$1007)),ISNUMBER(FIND(";"&amp;UPPER(TRIM(Datos!AD772&amp;""))&amp;";",AD$1007))),OR(UPPER(TRIM(Datos!AD772&amp;""))="SÍ",UPPER(TRIM(Datos!AD772&amp;""))="SI",UPPER(TRIM(Datos!AD772&amp;""))="NO"),IF(ISNUMBER(Datos!AD772),AND(OR(AD$1005="",Datos!AD772&gt;=AD$1005),OR(AD$1006="",Datos!AD772&lt;=AD$1006)),FALSE),TRUE))))</f>
        <v>0.0</v>
      </c>
      <c r="AE772">
        <f>IF(Datos!AE772="",0,IF(AND(AE$1008&lt;&gt;"",Datos!AE772=AE$1008),0,IF(AE$1004=0,0,1-CHOOSE(AE$1004,IF(ISNUMBER(Datos!AE772),AND(OR(AE$1005="",Datos!AE772&gt;=AE$1005),OR(AE$1006="",Datos!AE772&lt;=AE$1006)),FALSE),IF(ISNUMBER(Datos!AE772),AND(Datos!AE772=INT(Datos!AE772),AND(OR(AE$1005="",Datos!AE772&gt;=AE$1005),OR(AE$1006="",Datos!AE772&lt;=AE$1006))),FALSE),OR(ISNUMBER(FIND(";"&amp;UPPER(TRIM(Datos!AE772&amp;""))&amp;"=",AE$1007)),ISNUMBER(FIND(";"&amp;UPPER(TRIM(Datos!AE772&amp;""))&amp;";",AE$1007))),OR(UPPER(TRIM(Datos!AE772&amp;""))="SÍ",UPPER(TRIM(Datos!AE772&amp;""))="SI",UPPER(TRIM(Datos!AE772&amp;""))="NO"),IF(ISNUMBER(Datos!AE772),AND(OR(AE$1005="",Datos!AE772&gt;=AE$1005),OR(AE$1006="",Datos!AE772&lt;=AE$1006)),FALSE),TRUE))))</f>
        <v>0.0</v>
      </c>
    </row>
    <row r="773" spans="2:31">
      <c r="B773">
        <f>IF(Datos!B773="",0,IF(AND(B$1008&lt;&gt;"",Datos!B773=B$1008),0,IF(B$1004=0,0,1-CHOOSE(B$1004,IF(ISNUMBER(Datos!B773),AND(OR(B$1005="",Datos!B773&gt;=B$1005),OR(B$1006="",Datos!B773&lt;=B$1006)),FALSE),IF(ISNUMBER(Datos!B773),AND(Datos!B773=INT(Datos!B773),AND(OR(B$1005="",Datos!B773&gt;=B$1005),OR(B$1006="",Datos!B773&lt;=B$1006))),FALSE),OR(ISNUMBER(FIND(";"&amp;UPPER(TRIM(Datos!B773&amp;""))&amp;"=",B$1007)),ISNUMBER(FIND(";"&amp;UPPER(TRIM(Datos!B773&amp;""))&amp;";",B$1007))),OR(UPPER(TRIM(Datos!B773&amp;""))="SÍ",UPPER(TRIM(Datos!B773&amp;""))="SI",UPPER(TRIM(Datos!B773&amp;""))="NO"),IF(ISNUMBER(Datos!B773),AND(OR(B$1005="",Datos!B773&gt;=B$1005),OR(B$1006="",Datos!B773&lt;=B$1006)),FALSE),TRUE))))</f>
        <v>0.0</v>
      </c>
      <c r="C773">
        <f>IF(Datos!C773="",0,IF(AND(C$1008&lt;&gt;"",Datos!C773=C$1008),0,IF(C$1004=0,0,1-CHOOSE(C$1004,IF(ISNUMBER(Datos!C773),AND(OR(C$1005="",Datos!C773&gt;=C$1005),OR(C$1006="",Datos!C773&lt;=C$1006)),FALSE),IF(ISNUMBER(Datos!C773),AND(Datos!C773=INT(Datos!C773),AND(OR(C$1005="",Datos!C773&gt;=C$1005),OR(C$1006="",Datos!C773&lt;=C$1006))),FALSE),OR(ISNUMBER(FIND(";"&amp;UPPER(TRIM(Datos!C773&amp;""))&amp;"=",C$1007)),ISNUMBER(FIND(";"&amp;UPPER(TRIM(Datos!C773&amp;""))&amp;";",C$1007))),OR(UPPER(TRIM(Datos!C773&amp;""))="SÍ",UPPER(TRIM(Datos!C773&amp;""))="SI",UPPER(TRIM(Datos!C773&amp;""))="NO"),IF(ISNUMBER(Datos!C773),AND(OR(C$1005="",Datos!C773&gt;=C$1005),OR(C$1006="",Datos!C773&lt;=C$1006)),FALSE),TRUE))))</f>
        <v>0.0</v>
      </c>
      <c r="D773">
        <f>IF(Datos!D773="",0,IF(AND(D$1008&lt;&gt;"",Datos!D773=D$1008),0,IF(D$1004=0,0,1-CHOOSE(D$1004,IF(ISNUMBER(Datos!D773),AND(OR(D$1005="",Datos!D773&gt;=D$1005),OR(D$1006="",Datos!D773&lt;=D$1006)),FALSE),IF(ISNUMBER(Datos!D773),AND(Datos!D773=INT(Datos!D773),AND(OR(D$1005="",Datos!D773&gt;=D$1005),OR(D$1006="",Datos!D773&lt;=D$1006))),FALSE),OR(ISNUMBER(FIND(";"&amp;UPPER(TRIM(Datos!D773&amp;""))&amp;"=",D$1007)),ISNUMBER(FIND(";"&amp;UPPER(TRIM(Datos!D773&amp;""))&amp;";",D$1007))),OR(UPPER(TRIM(Datos!D773&amp;""))="SÍ",UPPER(TRIM(Datos!D773&amp;""))="SI",UPPER(TRIM(Datos!D773&amp;""))="NO"),IF(ISNUMBER(Datos!D773),AND(OR(D$1005="",Datos!D773&gt;=D$1005),OR(D$1006="",Datos!D773&lt;=D$1006)),FALSE),TRUE))))</f>
        <v>0.0</v>
      </c>
      <c r="E773">
        <f>IF(Datos!E773="",0,IF(AND(E$1008&lt;&gt;"",Datos!E773=E$1008),0,IF(E$1004=0,0,1-CHOOSE(E$1004,IF(ISNUMBER(Datos!E773),AND(OR(E$1005="",Datos!E773&gt;=E$1005),OR(E$1006="",Datos!E773&lt;=E$1006)),FALSE),IF(ISNUMBER(Datos!E773),AND(Datos!E773=INT(Datos!E773),AND(OR(E$1005="",Datos!E773&gt;=E$1005),OR(E$1006="",Datos!E773&lt;=E$1006))),FALSE),OR(ISNUMBER(FIND(";"&amp;UPPER(TRIM(Datos!E773&amp;""))&amp;"=",E$1007)),ISNUMBER(FIND(";"&amp;UPPER(TRIM(Datos!E773&amp;""))&amp;";",E$1007))),OR(UPPER(TRIM(Datos!E773&amp;""))="SÍ",UPPER(TRIM(Datos!E773&amp;""))="SI",UPPER(TRIM(Datos!E773&amp;""))="NO"),IF(ISNUMBER(Datos!E773),AND(OR(E$1005="",Datos!E773&gt;=E$1005),OR(E$1006="",Datos!E773&lt;=E$1006)),FALSE),TRUE))))</f>
        <v>0.0</v>
      </c>
      <c r="F773">
        <f>IF(Datos!F773="",0,IF(AND(F$1008&lt;&gt;"",Datos!F773=F$1008),0,IF(F$1004=0,0,1-CHOOSE(F$1004,IF(ISNUMBER(Datos!F773),AND(OR(F$1005="",Datos!F773&gt;=F$1005),OR(F$1006="",Datos!F773&lt;=F$1006)),FALSE),IF(ISNUMBER(Datos!F773),AND(Datos!F773=INT(Datos!F773),AND(OR(F$1005="",Datos!F773&gt;=F$1005),OR(F$1006="",Datos!F773&lt;=F$1006))),FALSE),OR(ISNUMBER(FIND(";"&amp;UPPER(TRIM(Datos!F773&amp;""))&amp;"=",F$1007)),ISNUMBER(FIND(";"&amp;UPPER(TRIM(Datos!F773&amp;""))&amp;";",F$1007))),OR(UPPER(TRIM(Datos!F773&amp;""))="SÍ",UPPER(TRIM(Datos!F773&amp;""))="SI",UPPER(TRIM(Datos!F773&amp;""))="NO"),IF(ISNUMBER(Datos!F773),AND(OR(F$1005="",Datos!F773&gt;=F$1005),OR(F$1006="",Datos!F773&lt;=F$1006)),FALSE),TRUE))))</f>
        <v>0.0</v>
      </c>
      <c r="G773">
        <f>IF(Datos!G773="",0,IF(AND(G$1008&lt;&gt;"",Datos!G773=G$1008),0,IF(G$1004=0,0,1-CHOOSE(G$1004,IF(ISNUMBER(Datos!G773),AND(OR(G$1005="",Datos!G773&gt;=G$1005),OR(G$1006="",Datos!G773&lt;=G$1006)),FALSE),IF(ISNUMBER(Datos!G773),AND(Datos!G773=INT(Datos!G773),AND(OR(G$1005="",Datos!G773&gt;=G$1005),OR(G$1006="",Datos!G773&lt;=G$1006))),FALSE),OR(ISNUMBER(FIND(";"&amp;UPPER(TRIM(Datos!G773&amp;""))&amp;"=",G$1007)),ISNUMBER(FIND(";"&amp;UPPER(TRIM(Datos!G773&amp;""))&amp;";",G$1007))),OR(UPPER(TRIM(Datos!G773&amp;""))="SÍ",UPPER(TRIM(Datos!G773&amp;""))="SI",UPPER(TRIM(Datos!G773&amp;""))="NO"),IF(ISNUMBER(Datos!G773),AND(OR(G$1005="",Datos!G773&gt;=G$1005),OR(G$1006="",Datos!G773&lt;=G$1006)),FALSE),TRUE))))</f>
        <v>0.0</v>
      </c>
      <c r="H773">
        <f>IF(Datos!H773="",0,IF(AND(H$1008&lt;&gt;"",Datos!H773=H$1008),0,IF(H$1004=0,0,1-CHOOSE(H$1004,IF(ISNUMBER(Datos!H773),AND(OR(H$1005="",Datos!H773&gt;=H$1005),OR(H$1006="",Datos!H773&lt;=H$1006)),FALSE),IF(ISNUMBER(Datos!H773),AND(Datos!H773=INT(Datos!H773),AND(OR(H$1005="",Datos!H773&gt;=H$1005),OR(H$1006="",Datos!H773&lt;=H$1006))),FALSE),OR(ISNUMBER(FIND(";"&amp;UPPER(TRIM(Datos!H773&amp;""))&amp;"=",H$1007)),ISNUMBER(FIND(";"&amp;UPPER(TRIM(Datos!H773&amp;""))&amp;";",H$1007))),OR(UPPER(TRIM(Datos!H773&amp;""))="SÍ",UPPER(TRIM(Datos!H773&amp;""))="SI",UPPER(TRIM(Datos!H773&amp;""))="NO"),IF(ISNUMBER(Datos!H773),AND(OR(H$1005="",Datos!H773&gt;=H$1005),OR(H$1006="",Datos!H773&lt;=H$1006)),FALSE),TRUE))))</f>
        <v>0.0</v>
      </c>
      <c r="I773">
        <f>IF(Datos!I773="",0,IF(AND(I$1008&lt;&gt;"",Datos!I773=I$1008),0,IF(I$1004=0,0,1-CHOOSE(I$1004,IF(ISNUMBER(Datos!I773),AND(OR(I$1005="",Datos!I773&gt;=I$1005),OR(I$1006="",Datos!I773&lt;=I$1006)),FALSE),IF(ISNUMBER(Datos!I773),AND(Datos!I773=INT(Datos!I773),AND(OR(I$1005="",Datos!I773&gt;=I$1005),OR(I$1006="",Datos!I773&lt;=I$1006))),FALSE),OR(ISNUMBER(FIND(";"&amp;UPPER(TRIM(Datos!I773&amp;""))&amp;"=",I$1007)),ISNUMBER(FIND(";"&amp;UPPER(TRIM(Datos!I773&amp;""))&amp;";",I$1007))),OR(UPPER(TRIM(Datos!I773&amp;""))="SÍ",UPPER(TRIM(Datos!I773&amp;""))="SI",UPPER(TRIM(Datos!I773&amp;""))="NO"),IF(ISNUMBER(Datos!I773),AND(OR(I$1005="",Datos!I773&gt;=I$1005),OR(I$1006="",Datos!I773&lt;=I$1006)),FALSE),TRUE))))</f>
        <v>0.0</v>
      </c>
      <c r="J773">
        <f>IF(Datos!J773="",0,IF(AND(J$1008&lt;&gt;"",Datos!J773=J$1008),0,IF(J$1004=0,0,1-CHOOSE(J$1004,IF(ISNUMBER(Datos!J773),AND(OR(J$1005="",Datos!J773&gt;=J$1005),OR(J$1006="",Datos!J773&lt;=J$1006)),FALSE),IF(ISNUMBER(Datos!J773),AND(Datos!J773=INT(Datos!J773),AND(OR(J$1005="",Datos!J773&gt;=J$1005),OR(J$1006="",Datos!J773&lt;=J$1006))),FALSE),OR(ISNUMBER(FIND(";"&amp;UPPER(TRIM(Datos!J773&amp;""))&amp;"=",J$1007)),ISNUMBER(FIND(";"&amp;UPPER(TRIM(Datos!J773&amp;""))&amp;";",J$1007))),OR(UPPER(TRIM(Datos!J773&amp;""))="SÍ",UPPER(TRIM(Datos!J773&amp;""))="SI",UPPER(TRIM(Datos!J773&amp;""))="NO"),IF(ISNUMBER(Datos!J773),AND(OR(J$1005="",Datos!J773&gt;=J$1005),OR(J$1006="",Datos!J773&lt;=J$1006)),FALSE),TRUE))))</f>
        <v>0.0</v>
      </c>
      <c r="K773">
        <f>IF(Datos!K773="",0,IF(AND(K$1008&lt;&gt;"",Datos!K773=K$1008),0,IF(K$1004=0,0,1-CHOOSE(K$1004,IF(ISNUMBER(Datos!K773),AND(OR(K$1005="",Datos!K773&gt;=K$1005),OR(K$1006="",Datos!K773&lt;=K$1006)),FALSE),IF(ISNUMBER(Datos!K773),AND(Datos!K773=INT(Datos!K773),AND(OR(K$1005="",Datos!K773&gt;=K$1005),OR(K$1006="",Datos!K773&lt;=K$1006))),FALSE),OR(ISNUMBER(FIND(";"&amp;UPPER(TRIM(Datos!K773&amp;""))&amp;"=",K$1007)),ISNUMBER(FIND(";"&amp;UPPER(TRIM(Datos!K773&amp;""))&amp;";",K$1007))),OR(UPPER(TRIM(Datos!K773&amp;""))="SÍ",UPPER(TRIM(Datos!K773&amp;""))="SI",UPPER(TRIM(Datos!K773&amp;""))="NO"),IF(ISNUMBER(Datos!K773),AND(OR(K$1005="",Datos!K773&gt;=K$1005),OR(K$1006="",Datos!K773&lt;=K$1006)),FALSE),TRUE))))</f>
        <v>0.0</v>
      </c>
      <c r="L773">
        <f>IF(Datos!L773="",0,IF(AND(L$1008&lt;&gt;"",Datos!L773=L$1008),0,IF(L$1004=0,0,1-CHOOSE(L$1004,IF(ISNUMBER(Datos!L773),AND(OR(L$1005="",Datos!L773&gt;=L$1005),OR(L$1006="",Datos!L773&lt;=L$1006)),FALSE),IF(ISNUMBER(Datos!L773),AND(Datos!L773=INT(Datos!L773),AND(OR(L$1005="",Datos!L773&gt;=L$1005),OR(L$1006="",Datos!L773&lt;=L$1006))),FALSE),OR(ISNUMBER(FIND(";"&amp;UPPER(TRIM(Datos!L773&amp;""))&amp;"=",L$1007)),ISNUMBER(FIND(";"&amp;UPPER(TRIM(Datos!L773&amp;""))&amp;";",L$1007))),OR(UPPER(TRIM(Datos!L773&amp;""))="SÍ",UPPER(TRIM(Datos!L773&amp;""))="SI",UPPER(TRIM(Datos!L773&amp;""))="NO"),IF(ISNUMBER(Datos!L773),AND(OR(L$1005="",Datos!L773&gt;=L$1005),OR(L$1006="",Datos!L773&lt;=L$1006)),FALSE),TRUE))))</f>
        <v>0.0</v>
      </c>
      <c r="M773">
        <f>IF(Datos!M773="",0,IF(AND(M$1008&lt;&gt;"",Datos!M773=M$1008),0,IF(M$1004=0,0,1-CHOOSE(M$1004,IF(ISNUMBER(Datos!M773),AND(OR(M$1005="",Datos!M773&gt;=M$1005),OR(M$1006="",Datos!M773&lt;=M$1006)),FALSE),IF(ISNUMBER(Datos!M773),AND(Datos!M773=INT(Datos!M773),AND(OR(M$1005="",Datos!M773&gt;=M$1005),OR(M$1006="",Datos!M773&lt;=M$1006))),FALSE),OR(ISNUMBER(FIND(";"&amp;UPPER(TRIM(Datos!M773&amp;""))&amp;"=",M$1007)),ISNUMBER(FIND(";"&amp;UPPER(TRIM(Datos!M773&amp;""))&amp;";",M$1007))),OR(UPPER(TRIM(Datos!M773&amp;""))="SÍ",UPPER(TRIM(Datos!M773&amp;""))="SI",UPPER(TRIM(Datos!M773&amp;""))="NO"),IF(ISNUMBER(Datos!M773),AND(OR(M$1005="",Datos!M773&gt;=M$1005),OR(M$1006="",Datos!M773&lt;=M$1006)),FALSE),TRUE))))</f>
        <v>0.0</v>
      </c>
      <c r="N773">
        <f>IF(Datos!N773="",0,IF(AND(N$1008&lt;&gt;"",Datos!N773=N$1008),0,IF(N$1004=0,0,1-CHOOSE(N$1004,IF(ISNUMBER(Datos!N773),AND(OR(N$1005="",Datos!N773&gt;=N$1005),OR(N$1006="",Datos!N773&lt;=N$1006)),FALSE),IF(ISNUMBER(Datos!N773),AND(Datos!N773=INT(Datos!N773),AND(OR(N$1005="",Datos!N773&gt;=N$1005),OR(N$1006="",Datos!N773&lt;=N$1006))),FALSE),OR(ISNUMBER(FIND(";"&amp;UPPER(TRIM(Datos!N773&amp;""))&amp;"=",N$1007)),ISNUMBER(FIND(";"&amp;UPPER(TRIM(Datos!N773&amp;""))&amp;";",N$1007))),OR(UPPER(TRIM(Datos!N773&amp;""))="SÍ",UPPER(TRIM(Datos!N773&amp;""))="SI",UPPER(TRIM(Datos!N773&amp;""))="NO"),IF(ISNUMBER(Datos!N773),AND(OR(N$1005="",Datos!N773&gt;=N$1005),OR(N$1006="",Datos!N773&lt;=N$1006)),FALSE),TRUE))))</f>
        <v>0.0</v>
      </c>
      <c r="O773">
        <f>IF(Datos!O773="",0,IF(AND(O$1008&lt;&gt;"",Datos!O773=O$1008),0,IF(O$1004=0,0,1-CHOOSE(O$1004,IF(ISNUMBER(Datos!O773),AND(OR(O$1005="",Datos!O773&gt;=O$1005),OR(O$1006="",Datos!O773&lt;=O$1006)),FALSE),IF(ISNUMBER(Datos!O773),AND(Datos!O773=INT(Datos!O773),AND(OR(O$1005="",Datos!O773&gt;=O$1005),OR(O$1006="",Datos!O773&lt;=O$1006))),FALSE),OR(ISNUMBER(FIND(";"&amp;UPPER(TRIM(Datos!O773&amp;""))&amp;"=",O$1007)),ISNUMBER(FIND(";"&amp;UPPER(TRIM(Datos!O773&amp;""))&amp;";",O$1007))),OR(UPPER(TRIM(Datos!O773&amp;""))="SÍ",UPPER(TRIM(Datos!O773&amp;""))="SI",UPPER(TRIM(Datos!O773&amp;""))="NO"),IF(ISNUMBER(Datos!O773),AND(OR(O$1005="",Datos!O773&gt;=O$1005),OR(O$1006="",Datos!O773&lt;=O$1006)),FALSE),TRUE))))</f>
        <v>0.0</v>
      </c>
      <c r="P773">
        <f>IF(Datos!P773="",0,IF(AND(P$1008&lt;&gt;"",Datos!P773=P$1008),0,IF(P$1004=0,0,1-CHOOSE(P$1004,IF(ISNUMBER(Datos!P773),AND(OR(P$1005="",Datos!P773&gt;=P$1005),OR(P$1006="",Datos!P773&lt;=P$1006)),FALSE),IF(ISNUMBER(Datos!P773),AND(Datos!P773=INT(Datos!P773),AND(OR(P$1005="",Datos!P773&gt;=P$1005),OR(P$1006="",Datos!P773&lt;=P$1006))),FALSE),OR(ISNUMBER(FIND(";"&amp;UPPER(TRIM(Datos!P773&amp;""))&amp;"=",P$1007)),ISNUMBER(FIND(";"&amp;UPPER(TRIM(Datos!P773&amp;""))&amp;";",P$1007))),OR(UPPER(TRIM(Datos!P773&amp;""))="SÍ",UPPER(TRIM(Datos!P773&amp;""))="SI",UPPER(TRIM(Datos!P773&amp;""))="NO"),IF(ISNUMBER(Datos!P773),AND(OR(P$1005="",Datos!P773&gt;=P$1005),OR(P$1006="",Datos!P773&lt;=P$1006)),FALSE),TRUE))))</f>
        <v>0.0</v>
      </c>
      <c r="Q773">
        <f>IF(Datos!Q773="",0,IF(AND(Q$1008&lt;&gt;"",Datos!Q773=Q$1008),0,IF(Q$1004=0,0,1-CHOOSE(Q$1004,IF(ISNUMBER(Datos!Q773),AND(OR(Q$1005="",Datos!Q773&gt;=Q$1005),OR(Q$1006="",Datos!Q773&lt;=Q$1006)),FALSE),IF(ISNUMBER(Datos!Q773),AND(Datos!Q773=INT(Datos!Q773),AND(OR(Q$1005="",Datos!Q773&gt;=Q$1005),OR(Q$1006="",Datos!Q773&lt;=Q$1006))),FALSE),OR(ISNUMBER(FIND(";"&amp;UPPER(TRIM(Datos!Q773&amp;""))&amp;"=",Q$1007)),ISNUMBER(FIND(";"&amp;UPPER(TRIM(Datos!Q773&amp;""))&amp;";",Q$1007))),OR(UPPER(TRIM(Datos!Q773&amp;""))="SÍ",UPPER(TRIM(Datos!Q773&amp;""))="SI",UPPER(TRIM(Datos!Q773&amp;""))="NO"),IF(ISNUMBER(Datos!Q773),AND(OR(Q$1005="",Datos!Q773&gt;=Q$1005),OR(Q$1006="",Datos!Q773&lt;=Q$1006)),FALSE),TRUE))))</f>
        <v>0.0</v>
      </c>
      <c r="R773">
        <f>IF(Datos!R773="",0,IF(AND(R$1008&lt;&gt;"",Datos!R773=R$1008),0,IF(R$1004=0,0,1-CHOOSE(R$1004,IF(ISNUMBER(Datos!R773),AND(OR(R$1005="",Datos!R773&gt;=R$1005),OR(R$1006="",Datos!R773&lt;=R$1006)),FALSE),IF(ISNUMBER(Datos!R773),AND(Datos!R773=INT(Datos!R773),AND(OR(R$1005="",Datos!R773&gt;=R$1005),OR(R$1006="",Datos!R773&lt;=R$1006))),FALSE),OR(ISNUMBER(FIND(";"&amp;UPPER(TRIM(Datos!R773&amp;""))&amp;"=",R$1007)),ISNUMBER(FIND(";"&amp;UPPER(TRIM(Datos!R773&amp;""))&amp;";",R$1007))),OR(UPPER(TRIM(Datos!R773&amp;""))="SÍ",UPPER(TRIM(Datos!R773&amp;""))="SI",UPPER(TRIM(Datos!R773&amp;""))="NO"),IF(ISNUMBER(Datos!R773),AND(OR(R$1005="",Datos!R773&gt;=R$1005),OR(R$1006="",Datos!R773&lt;=R$1006)),FALSE),TRUE))))</f>
        <v>0.0</v>
      </c>
      <c r="S773">
        <f>IF(Datos!S773="",0,IF(AND(S$1008&lt;&gt;"",Datos!S773=S$1008),0,IF(S$1004=0,0,1-CHOOSE(S$1004,IF(ISNUMBER(Datos!S773),AND(OR(S$1005="",Datos!S773&gt;=S$1005),OR(S$1006="",Datos!S773&lt;=S$1006)),FALSE),IF(ISNUMBER(Datos!S773),AND(Datos!S773=INT(Datos!S773),AND(OR(S$1005="",Datos!S773&gt;=S$1005),OR(S$1006="",Datos!S773&lt;=S$1006))),FALSE),OR(ISNUMBER(FIND(";"&amp;UPPER(TRIM(Datos!S773&amp;""))&amp;"=",S$1007)),ISNUMBER(FIND(";"&amp;UPPER(TRIM(Datos!S773&amp;""))&amp;";",S$1007))),OR(UPPER(TRIM(Datos!S773&amp;""))="SÍ",UPPER(TRIM(Datos!S773&amp;""))="SI",UPPER(TRIM(Datos!S773&amp;""))="NO"),IF(ISNUMBER(Datos!S773),AND(OR(S$1005="",Datos!S773&gt;=S$1005),OR(S$1006="",Datos!S773&lt;=S$1006)),FALSE),TRUE))))</f>
        <v>0.0</v>
      </c>
      <c r="T773">
        <f>IF(Datos!T773="",0,IF(AND(T$1008&lt;&gt;"",Datos!T773=T$1008),0,IF(T$1004=0,0,1-CHOOSE(T$1004,IF(ISNUMBER(Datos!T773),AND(OR(T$1005="",Datos!T773&gt;=T$1005),OR(T$1006="",Datos!T773&lt;=T$1006)),FALSE),IF(ISNUMBER(Datos!T773),AND(Datos!T773=INT(Datos!T773),AND(OR(T$1005="",Datos!T773&gt;=T$1005),OR(T$1006="",Datos!T773&lt;=T$1006))),FALSE),OR(ISNUMBER(FIND(";"&amp;UPPER(TRIM(Datos!T773&amp;""))&amp;"=",T$1007)),ISNUMBER(FIND(";"&amp;UPPER(TRIM(Datos!T773&amp;""))&amp;";",T$1007))),OR(UPPER(TRIM(Datos!T773&amp;""))="SÍ",UPPER(TRIM(Datos!T773&amp;""))="SI",UPPER(TRIM(Datos!T773&amp;""))="NO"),IF(ISNUMBER(Datos!T773),AND(OR(T$1005="",Datos!T773&gt;=T$1005),OR(T$1006="",Datos!T773&lt;=T$1006)),FALSE),TRUE))))</f>
        <v>0.0</v>
      </c>
      <c r="U773">
        <f>IF(Datos!U773="",0,IF(AND(U$1008&lt;&gt;"",Datos!U773=U$1008),0,IF(U$1004=0,0,1-CHOOSE(U$1004,IF(ISNUMBER(Datos!U773),AND(OR(U$1005="",Datos!U773&gt;=U$1005),OR(U$1006="",Datos!U773&lt;=U$1006)),FALSE),IF(ISNUMBER(Datos!U773),AND(Datos!U773=INT(Datos!U773),AND(OR(U$1005="",Datos!U773&gt;=U$1005),OR(U$1006="",Datos!U773&lt;=U$1006))),FALSE),OR(ISNUMBER(FIND(";"&amp;UPPER(TRIM(Datos!U773&amp;""))&amp;"=",U$1007)),ISNUMBER(FIND(";"&amp;UPPER(TRIM(Datos!U773&amp;""))&amp;";",U$1007))),OR(UPPER(TRIM(Datos!U773&amp;""))="SÍ",UPPER(TRIM(Datos!U773&amp;""))="SI",UPPER(TRIM(Datos!U773&amp;""))="NO"),IF(ISNUMBER(Datos!U773),AND(OR(U$1005="",Datos!U773&gt;=U$1005),OR(U$1006="",Datos!U773&lt;=U$1006)),FALSE),TRUE))))</f>
        <v>0.0</v>
      </c>
      <c r="V773">
        <f>IF(Datos!V773="",0,IF(AND(V$1008&lt;&gt;"",Datos!V773=V$1008),0,IF(V$1004=0,0,1-CHOOSE(V$1004,IF(ISNUMBER(Datos!V773),AND(OR(V$1005="",Datos!V773&gt;=V$1005),OR(V$1006="",Datos!V773&lt;=V$1006)),FALSE),IF(ISNUMBER(Datos!V773),AND(Datos!V773=INT(Datos!V773),AND(OR(V$1005="",Datos!V773&gt;=V$1005),OR(V$1006="",Datos!V773&lt;=V$1006))),FALSE),OR(ISNUMBER(FIND(";"&amp;UPPER(TRIM(Datos!V773&amp;""))&amp;"=",V$1007)),ISNUMBER(FIND(";"&amp;UPPER(TRIM(Datos!V773&amp;""))&amp;";",V$1007))),OR(UPPER(TRIM(Datos!V773&amp;""))="SÍ",UPPER(TRIM(Datos!V773&amp;""))="SI",UPPER(TRIM(Datos!V773&amp;""))="NO"),IF(ISNUMBER(Datos!V773),AND(OR(V$1005="",Datos!V773&gt;=V$1005),OR(V$1006="",Datos!V773&lt;=V$1006)),FALSE),TRUE))))</f>
        <v>0.0</v>
      </c>
      <c r="W773">
        <f>IF(Datos!W773="",0,IF(AND(W$1008&lt;&gt;"",Datos!W773=W$1008),0,IF(W$1004=0,0,1-CHOOSE(W$1004,IF(ISNUMBER(Datos!W773),AND(OR(W$1005="",Datos!W773&gt;=W$1005),OR(W$1006="",Datos!W773&lt;=W$1006)),FALSE),IF(ISNUMBER(Datos!W773),AND(Datos!W773=INT(Datos!W773),AND(OR(W$1005="",Datos!W773&gt;=W$1005),OR(W$1006="",Datos!W773&lt;=W$1006))),FALSE),OR(ISNUMBER(FIND(";"&amp;UPPER(TRIM(Datos!W773&amp;""))&amp;"=",W$1007)),ISNUMBER(FIND(";"&amp;UPPER(TRIM(Datos!W773&amp;""))&amp;";",W$1007))),OR(UPPER(TRIM(Datos!W773&amp;""))="SÍ",UPPER(TRIM(Datos!W773&amp;""))="SI",UPPER(TRIM(Datos!W773&amp;""))="NO"),IF(ISNUMBER(Datos!W773),AND(OR(W$1005="",Datos!W773&gt;=W$1005),OR(W$1006="",Datos!W773&lt;=W$1006)),FALSE),TRUE))))</f>
        <v>0.0</v>
      </c>
      <c r="X773">
        <f>IF(Datos!X773="",0,IF(AND(X$1008&lt;&gt;"",Datos!X773=X$1008),0,IF(X$1004=0,0,1-CHOOSE(X$1004,IF(ISNUMBER(Datos!X773),AND(OR(X$1005="",Datos!X773&gt;=X$1005),OR(X$1006="",Datos!X773&lt;=X$1006)),FALSE),IF(ISNUMBER(Datos!X773),AND(Datos!X773=INT(Datos!X773),AND(OR(X$1005="",Datos!X773&gt;=X$1005),OR(X$1006="",Datos!X773&lt;=X$1006))),FALSE),OR(ISNUMBER(FIND(";"&amp;UPPER(TRIM(Datos!X773&amp;""))&amp;"=",X$1007)),ISNUMBER(FIND(";"&amp;UPPER(TRIM(Datos!X773&amp;""))&amp;";",X$1007))),OR(UPPER(TRIM(Datos!X773&amp;""))="SÍ",UPPER(TRIM(Datos!X773&amp;""))="SI",UPPER(TRIM(Datos!X773&amp;""))="NO"),IF(ISNUMBER(Datos!X773),AND(OR(X$1005="",Datos!X773&gt;=X$1005),OR(X$1006="",Datos!X773&lt;=X$1006)),FALSE),TRUE))))</f>
        <v>0.0</v>
      </c>
      <c r="Y773">
        <f>IF(Datos!Y773="",0,IF(AND(Y$1008&lt;&gt;"",Datos!Y773=Y$1008),0,IF(Y$1004=0,0,1-CHOOSE(Y$1004,IF(ISNUMBER(Datos!Y773),AND(OR(Y$1005="",Datos!Y773&gt;=Y$1005),OR(Y$1006="",Datos!Y773&lt;=Y$1006)),FALSE),IF(ISNUMBER(Datos!Y773),AND(Datos!Y773=INT(Datos!Y773),AND(OR(Y$1005="",Datos!Y773&gt;=Y$1005),OR(Y$1006="",Datos!Y773&lt;=Y$1006))),FALSE),OR(ISNUMBER(FIND(";"&amp;UPPER(TRIM(Datos!Y773&amp;""))&amp;"=",Y$1007)),ISNUMBER(FIND(";"&amp;UPPER(TRIM(Datos!Y773&amp;""))&amp;";",Y$1007))),OR(UPPER(TRIM(Datos!Y773&amp;""))="SÍ",UPPER(TRIM(Datos!Y773&amp;""))="SI",UPPER(TRIM(Datos!Y773&amp;""))="NO"),IF(ISNUMBER(Datos!Y773),AND(OR(Y$1005="",Datos!Y773&gt;=Y$1005),OR(Y$1006="",Datos!Y773&lt;=Y$1006)),FALSE),TRUE))))</f>
        <v>0.0</v>
      </c>
      <c r="Z773">
        <f>IF(Datos!Z773="",0,IF(AND(Z$1008&lt;&gt;"",Datos!Z773=Z$1008),0,IF(Z$1004=0,0,1-CHOOSE(Z$1004,IF(ISNUMBER(Datos!Z773),AND(OR(Z$1005="",Datos!Z773&gt;=Z$1005),OR(Z$1006="",Datos!Z773&lt;=Z$1006)),FALSE),IF(ISNUMBER(Datos!Z773),AND(Datos!Z773=INT(Datos!Z773),AND(OR(Z$1005="",Datos!Z773&gt;=Z$1005),OR(Z$1006="",Datos!Z773&lt;=Z$1006))),FALSE),OR(ISNUMBER(FIND(";"&amp;UPPER(TRIM(Datos!Z773&amp;""))&amp;"=",Z$1007)),ISNUMBER(FIND(";"&amp;UPPER(TRIM(Datos!Z773&amp;""))&amp;";",Z$1007))),OR(UPPER(TRIM(Datos!Z773&amp;""))="SÍ",UPPER(TRIM(Datos!Z773&amp;""))="SI",UPPER(TRIM(Datos!Z773&amp;""))="NO"),IF(ISNUMBER(Datos!Z773),AND(OR(Z$1005="",Datos!Z773&gt;=Z$1005),OR(Z$1006="",Datos!Z773&lt;=Z$1006)),FALSE),TRUE))))</f>
        <v>0.0</v>
      </c>
      <c r="AA773">
        <f>IF(Datos!AA773="",0,IF(AND(AA$1008&lt;&gt;"",Datos!AA773=AA$1008),0,IF(AA$1004=0,0,1-CHOOSE(AA$1004,IF(ISNUMBER(Datos!AA773),AND(OR(AA$1005="",Datos!AA773&gt;=AA$1005),OR(AA$1006="",Datos!AA773&lt;=AA$1006)),FALSE),IF(ISNUMBER(Datos!AA773),AND(Datos!AA773=INT(Datos!AA773),AND(OR(AA$1005="",Datos!AA773&gt;=AA$1005),OR(AA$1006="",Datos!AA773&lt;=AA$1006))),FALSE),OR(ISNUMBER(FIND(";"&amp;UPPER(TRIM(Datos!AA773&amp;""))&amp;"=",AA$1007)),ISNUMBER(FIND(";"&amp;UPPER(TRIM(Datos!AA773&amp;""))&amp;";",AA$1007))),OR(UPPER(TRIM(Datos!AA773&amp;""))="SÍ",UPPER(TRIM(Datos!AA773&amp;""))="SI",UPPER(TRIM(Datos!AA773&amp;""))="NO"),IF(ISNUMBER(Datos!AA773),AND(OR(AA$1005="",Datos!AA773&gt;=AA$1005),OR(AA$1006="",Datos!AA773&lt;=AA$1006)),FALSE),TRUE))))</f>
        <v>0.0</v>
      </c>
      <c r="AB773">
        <f>IF(Datos!AB773="",0,IF(AND(AB$1008&lt;&gt;"",Datos!AB773=AB$1008),0,IF(AB$1004=0,0,1-CHOOSE(AB$1004,IF(ISNUMBER(Datos!AB773),AND(OR(AB$1005="",Datos!AB773&gt;=AB$1005),OR(AB$1006="",Datos!AB773&lt;=AB$1006)),FALSE),IF(ISNUMBER(Datos!AB773),AND(Datos!AB773=INT(Datos!AB773),AND(OR(AB$1005="",Datos!AB773&gt;=AB$1005),OR(AB$1006="",Datos!AB773&lt;=AB$1006))),FALSE),OR(ISNUMBER(FIND(";"&amp;UPPER(TRIM(Datos!AB773&amp;""))&amp;"=",AB$1007)),ISNUMBER(FIND(";"&amp;UPPER(TRIM(Datos!AB773&amp;""))&amp;";",AB$1007))),OR(UPPER(TRIM(Datos!AB773&amp;""))="SÍ",UPPER(TRIM(Datos!AB773&amp;""))="SI",UPPER(TRIM(Datos!AB773&amp;""))="NO"),IF(ISNUMBER(Datos!AB773),AND(OR(AB$1005="",Datos!AB773&gt;=AB$1005),OR(AB$1006="",Datos!AB773&lt;=AB$1006)),FALSE),TRUE))))</f>
        <v>0.0</v>
      </c>
      <c r="AC773">
        <f>IF(Datos!AC773="",0,IF(AND(AC$1008&lt;&gt;"",Datos!AC773=AC$1008),0,IF(AC$1004=0,0,1-CHOOSE(AC$1004,IF(ISNUMBER(Datos!AC773),AND(OR(AC$1005="",Datos!AC773&gt;=AC$1005),OR(AC$1006="",Datos!AC773&lt;=AC$1006)),FALSE),IF(ISNUMBER(Datos!AC773),AND(Datos!AC773=INT(Datos!AC773),AND(OR(AC$1005="",Datos!AC773&gt;=AC$1005),OR(AC$1006="",Datos!AC773&lt;=AC$1006))),FALSE),OR(ISNUMBER(FIND(";"&amp;UPPER(TRIM(Datos!AC773&amp;""))&amp;"=",AC$1007)),ISNUMBER(FIND(";"&amp;UPPER(TRIM(Datos!AC773&amp;""))&amp;";",AC$1007))),OR(UPPER(TRIM(Datos!AC773&amp;""))="SÍ",UPPER(TRIM(Datos!AC773&amp;""))="SI",UPPER(TRIM(Datos!AC773&amp;""))="NO"),IF(ISNUMBER(Datos!AC773),AND(OR(AC$1005="",Datos!AC773&gt;=AC$1005),OR(AC$1006="",Datos!AC773&lt;=AC$1006)),FALSE),TRUE))))</f>
        <v>0.0</v>
      </c>
      <c r="AD773">
        <f>IF(Datos!AD773="",0,IF(AND(AD$1008&lt;&gt;"",Datos!AD773=AD$1008),0,IF(AD$1004=0,0,1-CHOOSE(AD$1004,IF(ISNUMBER(Datos!AD773),AND(OR(AD$1005="",Datos!AD773&gt;=AD$1005),OR(AD$1006="",Datos!AD773&lt;=AD$1006)),FALSE),IF(ISNUMBER(Datos!AD773),AND(Datos!AD773=INT(Datos!AD773),AND(OR(AD$1005="",Datos!AD773&gt;=AD$1005),OR(AD$1006="",Datos!AD773&lt;=AD$1006))),FALSE),OR(ISNUMBER(FIND(";"&amp;UPPER(TRIM(Datos!AD773&amp;""))&amp;"=",AD$1007)),ISNUMBER(FIND(";"&amp;UPPER(TRIM(Datos!AD773&amp;""))&amp;";",AD$1007))),OR(UPPER(TRIM(Datos!AD773&amp;""))="SÍ",UPPER(TRIM(Datos!AD773&amp;""))="SI",UPPER(TRIM(Datos!AD773&amp;""))="NO"),IF(ISNUMBER(Datos!AD773),AND(OR(AD$1005="",Datos!AD773&gt;=AD$1005),OR(AD$1006="",Datos!AD773&lt;=AD$1006)),FALSE),TRUE))))</f>
        <v>0.0</v>
      </c>
      <c r="AE773">
        <f>IF(Datos!AE773="",0,IF(AND(AE$1008&lt;&gt;"",Datos!AE773=AE$1008),0,IF(AE$1004=0,0,1-CHOOSE(AE$1004,IF(ISNUMBER(Datos!AE773),AND(OR(AE$1005="",Datos!AE773&gt;=AE$1005),OR(AE$1006="",Datos!AE773&lt;=AE$1006)),FALSE),IF(ISNUMBER(Datos!AE773),AND(Datos!AE773=INT(Datos!AE773),AND(OR(AE$1005="",Datos!AE773&gt;=AE$1005),OR(AE$1006="",Datos!AE773&lt;=AE$1006))),FALSE),OR(ISNUMBER(FIND(";"&amp;UPPER(TRIM(Datos!AE773&amp;""))&amp;"=",AE$1007)),ISNUMBER(FIND(";"&amp;UPPER(TRIM(Datos!AE773&amp;""))&amp;";",AE$1007))),OR(UPPER(TRIM(Datos!AE773&amp;""))="SÍ",UPPER(TRIM(Datos!AE773&amp;""))="SI",UPPER(TRIM(Datos!AE773&amp;""))="NO"),IF(ISNUMBER(Datos!AE773),AND(OR(AE$1005="",Datos!AE773&gt;=AE$1005),OR(AE$1006="",Datos!AE773&lt;=AE$1006)),FALSE),TRUE))))</f>
        <v>0.0</v>
      </c>
    </row>
    <row r="774" spans="2:31">
      <c r="B774">
        <f>IF(Datos!B774="",0,IF(AND(B$1008&lt;&gt;"",Datos!B774=B$1008),0,IF(B$1004=0,0,1-CHOOSE(B$1004,IF(ISNUMBER(Datos!B774),AND(OR(B$1005="",Datos!B774&gt;=B$1005),OR(B$1006="",Datos!B774&lt;=B$1006)),FALSE),IF(ISNUMBER(Datos!B774),AND(Datos!B774=INT(Datos!B774),AND(OR(B$1005="",Datos!B774&gt;=B$1005),OR(B$1006="",Datos!B774&lt;=B$1006))),FALSE),OR(ISNUMBER(FIND(";"&amp;UPPER(TRIM(Datos!B774&amp;""))&amp;"=",B$1007)),ISNUMBER(FIND(";"&amp;UPPER(TRIM(Datos!B774&amp;""))&amp;";",B$1007))),OR(UPPER(TRIM(Datos!B774&amp;""))="SÍ",UPPER(TRIM(Datos!B774&amp;""))="SI",UPPER(TRIM(Datos!B774&amp;""))="NO"),IF(ISNUMBER(Datos!B774),AND(OR(B$1005="",Datos!B774&gt;=B$1005),OR(B$1006="",Datos!B774&lt;=B$1006)),FALSE),TRUE))))</f>
        <v>0.0</v>
      </c>
      <c r="C774">
        <f>IF(Datos!C774="",0,IF(AND(C$1008&lt;&gt;"",Datos!C774=C$1008),0,IF(C$1004=0,0,1-CHOOSE(C$1004,IF(ISNUMBER(Datos!C774),AND(OR(C$1005="",Datos!C774&gt;=C$1005),OR(C$1006="",Datos!C774&lt;=C$1006)),FALSE),IF(ISNUMBER(Datos!C774),AND(Datos!C774=INT(Datos!C774),AND(OR(C$1005="",Datos!C774&gt;=C$1005),OR(C$1006="",Datos!C774&lt;=C$1006))),FALSE),OR(ISNUMBER(FIND(";"&amp;UPPER(TRIM(Datos!C774&amp;""))&amp;"=",C$1007)),ISNUMBER(FIND(";"&amp;UPPER(TRIM(Datos!C774&amp;""))&amp;";",C$1007))),OR(UPPER(TRIM(Datos!C774&amp;""))="SÍ",UPPER(TRIM(Datos!C774&amp;""))="SI",UPPER(TRIM(Datos!C774&amp;""))="NO"),IF(ISNUMBER(Datos!C774),AND(OR(C$1005="",Datos!C774&gt;=C$1005),OR(C$1006="",Datos!C774&lt;=C$1006)),FALSE),TRUE))))</f>
        <v>0.0</v>
      </c>
      <c r="D774">
        <f>IF(Datos!D774="",0,IF(AND(D$1008&lt;&gt;"",Datos!D774=D$1008),0,IF(D$1004=0,0,1-CHOOSE(D$1004,IF(ISNUMBER(Datos!D774),AND(OR(D$1005="",Datos!D774&gt;=D$1005),OR(D$1006="",Datos!D774&lt;=D$1006)),FALSE),IF(ISNUMBER(Datos!D774),AND(Datos!D774=INT(Datos!D774),AND(OR(D$1005="",Datos!D774&gt;=D$1005),OR(D$1006="",Datos!D774&lt;=D$1006))),FALSE),OR(ISNUMBER(FIND(";"&amp;UPPER(TRIM(Datos!D774&amp;""))&amp;"=",D$1007)),ISNUMBER(FIND(";"&amp;UPPER(TRIM(Datos!D774&amp;""))&amp;";",D$1007))),OR(UPPER(TRIM(Datos!D774&amp;""))="SÍ",UPPER(TRIM(Datos!D774&amp;""))="SI",UPPER(TRIM(Datos!D774&amp;""))="NO"),IF(ISNUMBER(Datos!D774),AND(OR(D$1005="",Datos!D774&gt;=D$1005),OR(D$1006="",Datos!D774&lt;=D$1006)),FALSE),TRUE))))</f>
        <v>0.0</v>
      </c>
      <c r="E774">
        <f>IF(Datos!E774="",0,IF(AND(E$1008&lt;&gt;"",Datos!E774=E$1008),0,IF(E$1004=0,0,1-CHOOSE(E$1004,IF(ISNUMBER(Datos!E774),AND(OR(E$1005="",Datos!E774&gt;=E$1005),OR(E$1006="",Datos!E774&lt;=E$1006)),FALSE),IF(ISNUMBER(Datos!E774),AND(Datos!E774=INT(Datos!E774),AND(OR(E$1005="",Datos!E774&gt;=E$1005),OR(E$1006="",Datos!E774&lt;=E$1006))),FALSE),OR(ISNUMBER(FIND(";"&amp;UPPER(TRIM(Datos!E774&amp;""))&amp;"=",E$1007)),ISNUMBER(FIND(";"&amp;UPPER(TRIM(Datos!E774&amp;""))&amp;";",E$1007))),OR(UPPER(TRIM(Datos!E774&amp;""))="SÍ",UPPER(TRIM(Datos!E774&amp;""))="SI",UPPER(TRIM(Datos!E774&amp;""))="NO"),IF(ISNUMBER(Datos!E774),AND(OR(E$1005="",Datos!E774&gt;=E$1005),OR(E$1006="",Datos!E774&lt;=E$1006)),FALSE),TRUE))))</f>
        <v>0.0</v>
      </c>
      <c r="F774">
        <f>IF(Datos!F774="",0,IF(AND(F$1008&lt;&gt;"",Datos!F774=F$1008),0,IF(F$1004=0,0,1-CHOOSE(F$1004,IF(ISNUMBER(Datos!F774),AND(OR(F$1005="",Datos!F774&gt;=F$1005),OR(F$1006="",Datos!F774&lt;=F$1006)),FALSE),IF(ISNUMBER(Datos!F774),AND(Datos!F774=INT(Datos!F774),AND(OR(F$1005="",Datos!F774&gt;=F$1005),OR(F$1006="",Datos!F774&lt;=F$1006))),FALSE),OR(ISNUMBER(FIND(";"&amp;UPPER(TRIM(Datos!F774&amp;""))&amp;"=",F$1007)),ISNUMBER(FIND(";"&amp;UPPER(TRIM(Datos!F774&amp;""))&amp;";",F$1007))),OR(UPPER(TRIM(Datos!F774&amp;""))="SÍ",UPPER(TRIM(Datos!F774&amp;""))="SI",UPPER(TRIM(Datos!F774&amp;""))="NO"),IF(ISNUMBER(Datos!F774),AND(OR(F$1005="",Datos!F774&gt;=F$1005),OR(F$1006="",Datos!F774&lt;=F$1006)),FALSE),TRUE))))</f>
        <v>0.0</v>
      </c>
      <c r="G774">
        <f>IF(Datos!G774="",0,IF(AND(G$1008&lt;&gt;"",Datos!G774=G$1008),0,IF(G$1004=0,0,1-CHOOSE(G$1004,IF(ISNUMBER(Datos!G774),AND(OR(G$1005="",Datos!G774&gt;=G$1005),OR(G$1006="",Datos!G774&lt;=G$1006)),FALSE),IF(ISNUMBER(Datos!G774),AND(Datos!G774=INT(Datos!G774),AND(OR(G$1005="",Datos!G774&gt;=G$1005),OR(G$1006="",Datos!G774&lt;=G$1006))),FALSE),OR(ISNUMBER(FIND(";"&amp;UPPER(TRIM(Datos!G774&amp;""))&amp;"=",G$1007)),ISNUMBER(FIND(";"&amp;UPPER(TRIM(Datos!G774&amp;""))&amp;";",G$1007))),OR(UPPER(TRIM(Datos!G774&amp;""))="SÍ",UPPER(TRIM(Datos!G774&amp;""))="SI",UPPER(TRIM(Datos!G774&amp;""))="NO"),IF(ISNUMBER(Datos!G774),AND(OR(G$1005="",Datos!G774&gt;=G$1005),OR(G$1006="",Datos!G774&lt;=G$1006)),FALSE),TRUE))))</f>
        <v>0.0</v>
      </c>
      <c r="H774">
        <f>IF(Datos!H774="",0,IF(AND(H$1008&lt;&gt;"",Datos!H774=H$1008),0,IF(H$1004=0,0,1-CHOOSE(H$1004,IF(ISNUMBER(Datos!H774),AND(OR(H$1005="",Datos!H774&gt;=H$1005),OR(H$1006="",Datos!H774&lt;=H$1006)),FALSE),IF(ISNUMBER(Datos!H774),AND(Datos!H774=INT(Datos!H774),AND(OR(H$1005="",Datos!H774&gt;=H$1005),OR(H$1006="",Datos!H774&lt;=H$1006))),FALSE),OR(ISNUMBER(FIND(";"&amp;UPPER(TRIM(Datos!H774&amp;""))&amp;"=",H$1007)),ISNUMBER(FIND(";"&amp;UPPER(TRIM(Datos!H774&amp;""))&amp;";",H$1007))),OR(UPPER(TRIM(Datos!H774&amp;""))="SÍ",UPPER(TRIM(Datos!H774&amp;""))="SI",UPPER(TRIM(Datos!H774&amp;""))="NO"),IF(ISNUMBER(Datos!H774),AND(OR(H$1005="",Datos!H774&gt;=H$1005),OR(H$1006="",Datos!H774&lt;=H$1006)),FALSE),TRUE))))</f>
        <v>0.0</v>
      </c>
      <c r="I774">
        <f>IF(Datos!I774="",0,IF(AND(I$1008&lt;&gt;"",Datos!I774=I$1008),0,IF(I$1004=0,0,1-CHOOSE(I$1004,IF(ISNUMBER(Datos!I774),AND(OR(I$1005="",Datos!I774&gt;=I$1005),OR(I$1006="",Datos!I774&lt;=I$1006)),FALSE),IF(ISNUMBER(Datos!I774),AND(Datos!I774=INT(Datos!I774),AND(OR(I$1005="",Datos!I774&gt;=I$1005),OR(I$1006="",Datos!I774&lt;=I$1006))),FALSE),OR(ISNUMBER(FIND(";"&amp;UPPER(TRIM(Datos!I774&amp;""))&amp;"=",I$1007)),ISNUMBER(FIND(";"&amp;UPPER(TRIM(Datos!I774&amp;""))&amp;";",I$1007))),OR(UPPER(TRIM(Datos!I774&amp;""))="SÍ",UPPER(TRIM(Datos!I774&amp;""))="SI",UPPER(TRIM(Datos!I774&amp;""))="NO"),IF(ISNUMBER(Datos!I774),AND(OR(I$1005="",Datos!I774&gt;=I$1005),OR(I$1006="",Datos!I774&lt;=I$1006)),FALSE),TRUE))))</f>
        <v>0.0</v>
      </c>
      <c r="J774">
        <f>IF(Datos!J774="",0,IF(AND(J$1008&lt;&gt;"",Datos!J774=J$1008),0,IF(J$1004=0,0,1-CHOOSE(J$1004,IF(ISNUMBER(Datos!J774),AND(OR(J$1005="",Datos!J774&gt;=J$1005),OR(J$1006="",Datos!J774&lt;=J$1006)),FALSE),IF(ISNUMBER(Datos!J774),AND(Datos!J774=INT(Datos!J774),AND(OR(J$1005="",Datos!J774&gt;=J$1005),OR(J$1006="",Datos!J774&lt;=J$1006))),FALSE),OR(ISNUMBER(FIND(";"&amp;UPPER(TRIM(Datos!J774&amp;""))&amp;"=",J$1007)),ISNUMBER(FIND(";"&amp;UPPER(TRIM(Datos!J774&amp;""))&amp;";",J$1007))),OR(UPPER(TRIM(Datos!J774&amp;""))="SÍ",UPPER(TRIM(Datos!J774&amp;""))="SI",UPPER(TRIM(Datos!J774&amp;""))="NO"),IF(ISNUMBER(Datos!J774),AND(OR(J$1005="",Datos!J774&gt;=J$1005),OR(J$1006="",Datos!J774&lt;=J$1006)),FALSE),TRUE))))</f>
        <v>0.0</v>
      </c>
      <c r="K774">
        <f>IF(Datos!K774="",0,IF(AND(K$1008&lt;&gt;"",Datos!K774=K$1008),0,IF(K$1004=0,0,1-CHOOSE(K$1004,IF(ISNUMBER(Datos!K774),AND(OR(K$1005="",Datos!K774&gt;=K$1005),OR(K$1006="",Datos!K774&lt;=K$1006)),FALSE),IF(ISNUMBER(Datos!K774),AND(Datos!K774=INT(Datos!K774),AND(OR(K$1005="",Datos!K774&gt;=K$1005),OR(K$1006="",Datos!K774&lt;=K$1006))),FALSE),OR(ISNUMBER(FIND(";"&amp;UPPER(TRIM(Datos!K774&amp;""))&amp;"=",K$1007)),ISNUMBER(FIND(";"&amp;UPPER(TRIM(Datos!K774&amp;""))&amp;";",K$1007))),OR(UPPER(TRIM(Datos!K774&amp;""))="SÍ",UPPER(TRIM(Datos!K774&amp;""))="SI",UPPER(TRIM(Datos!K774&amp;""))="NO"),IF(ISNUMBER(Datos!K774),AND(OR(K$1005="",Datos!K774&gt;=K$1005),OR(K$1006="",Datos!K774&lt;=K$1006)),FALSE),TRUE))))</f>
        <v>0.0</v>
      </c>
      <c r="L774">
        <f>IF(Datos!L774="",0,IF(AND(L$1008&lt;&gt;"",Datos!L774=L$1008),0,IF(L$1004=0,0,1-CHOOSE(L$1004,IF(ISNUMBER(Datos!L774),AND(OR(L$1005="",Datos!L774&gt;=L$1005),OR(L$1006="",Datos!L774&lt;=L$1006)),FALSE),IF(ISNUMBER(Datos!L774),AND(Datos!L774=INT(Datos!L774),AND(OR(L$1005="",Datos!L774&gt;=L$1005),OR(L$1006="",Datos!L774&lt;=L$1006))),FALSE),OR(ISNUMBER(FIND(";"&amp;UPPER(TRIM(Datos!L774&amp;""))&amp;"=",L$1007)),ISNUMBER(FIND(";"&amp;UPPER(TRIM(Datos!L774&amp;""))&amp;";",L$1007))),OR(UPPER(TRIM(Datos!L774&amp;""))="SÍ",UPPER(TRIM(Datos!L774&amp;""))="SI",UPPER(TRIM(Datos!L774&amp;""))="NO"),IF(ISNUMBER(Datos!L774),AND(OR(L$1005="",Datos!L774&gt;=L$1005),OR(L$1006="",Datos!L774&lt;=L$1006)),FALSE),TRUE))))</f>
        <v>0.0</v>
      </c>
      <c r="M774">
        <f>IF(Datos!M774="",0,IF(AND(M$1008&lt;&gt;"",Datos!M774=M$1008),0,IF(M$1004=0,0,1-CHOOSE(M$1004,IF(ISNUMBER(Datos!M774),AND(OR(M$1005="",Datos!M774&gt;=M$1005),OR(M$1006="",Datos!M774&lt;=M$1006)),FALSE),IF(ISNUMBER(Datos!M774),AND(Datos!M774=INT(Datos!M774),AND(OR(M$1005="",Datos!M774&gt;=M$1005),OR(M$1006="",Datos!M774&lt;=M$1006))),FALSE),OR(ISNUMBER(FIND(";"&amp;UPPER(TRIM(Datos!M774&amp;""))&amp;"=",M$1007)),ISNUMBER(FIND(";"&amp;UPPER(TRIM(Datos!M774&amp;""))&amp;";",M$1007))),OR(UPPER(TRIM(Datos!M774&amp;""))="SÍ",UPPER(TRIM(Datos!M774&amp;""))="SI",UPPER(TRIM(Datos!M774&amp;""))="NO"),IF(ISNUMBER(Datos!M774),AND(OR(M$1005="",Datos!M774&gt;=M$1005),OR(M$1006="",Datos!M774&lt;=M$1006)),FALSE),TRUE))))</f>
        <v>0.0</v>
      </c>
      <c r="N774">
        <f>IF(Datos!N774="",0,IF(AND(N$1008&lt;&gt;"",Datos!N774=N$1008),0,IF(N$1004=0,0,1-CHOOSE(N$1004,IF(ISNUMBER(Datos!N774),AND(OR(N$1005="",Datos!N774&gt;=N$1005),OR(N$1006="",Datos!N774&lt;=N$1006)),FALSE),IF(ISNUMBER(Datos!N774),AND(Datos!N774=INT(Datos!N774),AND(OR(N$1005="",Datos!N774&gt;=N$1005),OR(N$1006="",Datos!N774&lt;=N$1006))),FALSE),OR(ISNUMBER(FIND(";"&amp;UPPER(TRIM(Datos!N774&amp;""))&amp;"=",N$1007)),ISNUMBER(FIND(";"&amp;UPPER(TRIM(Datos!N774&amp;""))&amp;";",N$1007))),OR(UPPER(TRIM(Datos!N774&amp;""))="SÍ",UPPER(TRIM(Datos!N774&amp;""))="SI",UPPER(TRIM(Datos!N774&amp;""))="NO"),IF(ISNUMBER(Datos!N774),AND(OR(N$1005="",Datos!N774&gt;=N$1005),OR(N$1006="",Datos!N774&lt;=N$1006)),FALSE),TRUE))))</f>
        <v>0.0</v>
      </c>
      <c r="O774">
        <f>IF(Datos!O774="",0,IF(AND(O$1008&lt;&gt;"",Datos!O774=O$1008),0,IF(O$1004=0,0,1-CHOOSE(O$1004,IF(ISNUMBER(Datos!O774),AND(OR(O$1005="",Datos!O774&gt;=O$1005),OR(O$1006="",Datos!O774&lt;=O$1006)),FALSE),IF(ISNUMBER(Datos!O774),AND(Datos!O774=INT(Datos!O774),AND(OR(O$1005="",Datos!O774&gt;=O$1005),OR(O$1006="",Datos!O774&lt;=O$1006))),FALSE),OR(ISNUMBER(FIND(";"&amp;UPPER(TRIM(Datos!O774&amp;""))&amp;"=",O$1007)),ISNUMBER(FIND(";"&amp;UPPER(TRIM(Datos!O774&amp;""))&amp;";",O$1007))),OR(UPPER(TRIM(Datos!O774&amp;""))="SÍ",UPPER(TRIM(Datos!O774&amp;""))="SI",UPPER(TRIM(Datos!O774&amp;""))="NO"),IF(ISNUMBER(Datos!O774),AND(OR(O$1005="",Datos!O774&gt;=O$1005),OR(O$1006="",Datos!O774&lt;=O$1006)),FALSE),TRUE))))</f>
        <v>0.0</v>
      </c>
      <c r="P774">
        <f>IF(Datos!P774="",0,IF(AND(P$1008&lt;&gt;"",Datos!P774=P$1008),0,IF(P$1004=0,0,1-CHOOSE(P$1004,IF(ISNUMBER(Datos!P774),AND(OR(P$1005="",Datos!P774&gt;=P$1005),OR(P$1006="",Datos!P774&lt;=P$1006)),FALSE),IF(ISNUMBER(Datos!P774),AND(Datos!P774=INT(Datos!P774),AND(OR(P$1005="",Datos!P774&gt;=P$1005),OR(P$1006="",Datos!P774&lt;=P$1006))),FALSE),OR(ISNUMBER(FIND(";"&amp;UPPER(TRIM(Datos!P774&amp;""))&amp;"=",P$1007)),ISNUMBER(FIND(";"&amp;UPPER(TRIM(Datos!P774&amp;""))&amp;";",P$1007))),OR(UPPER(TRIM(Datos!P774&amp;""))="SÍ",UPPER(TRIM(Datos!P774&amp;""))="SI",UPPER(TRIM(Datos!P774&amp;""))="NO"),IF(ISNUMBER(Datos!P774),AND(OR(P$1005="",Datos!P774&gt;=P$1005),OR(P$1006="",Datos!P774&lt;=P$1006)),FALSE),TRUE))))</f>
        <v>0.0</v>
      </c>
      <c r="Q774">
        <f>IF(Datos!Q774="",0,IF(AND(Q$1008&lt;&gt;"",Datos!Q774=Q$1008),0,IF(Q$1004=0,0,1-CHOOSE(Q$1004,IF(ISNUMBER(Datos!Q774),AND(OR(Q$1005="",Datos!Q774&gt;=Q$1005),OR(Q$1006="",Datos!Q774&lt;=Q$1006)),FALSE),IF(ISNUMBER(Datos!Q774),AND(Datos!Q774=INT(Datos!Q774),AND(OR(Q$1005="",Datos!Q774&gt;=Q$1005),OR(Q$1006="",Datos!Q774&lt;=Q$1006))),FALSE),OR(ISNUMBER(FIND(";"&amp;UPPER(TRIM(Datos!Q774&amp;""))&amp;"=",Q$1007)),ISNUMBER(FIND(";"&amp;UPPER(TRIM(Datos!Q774&amp;""))&amp;";",Q$1007))),OR(UPPER(TRIM(Datos!Q774&amp;""))="SÍ",UPPER(TRIM(Datos!Q774&amp;""))="SI",UPPER(TRIM(Datos!Q774&amp;""))="NO"),IF(ISNUMBER(Datos!Q774),AND(OR(Q$1005="",Datos!Q774&gt;=Q$1005),OR(Q$1006="",Datos!Q774&lt;=Q$1006)),FALSE),TRUE))))</f>
        <v>0.0</v>
      </c>
      <c r="R774">
        <f>IF(Datos!R774="",0,IF(AND(R$1008&lt;&gt;"",Datos!R774=R$1008),0,IF(R$1004=0,0,1-CHOOSE(R$1004,IF(ISNUMBER(Datos!R774),AND(OR(R$1005="",Datos!R774&gt;=R$1005),OR(R$1006="",Datos!R774&lt;=R$1006)),FALSE),IF(ISNUMBER(Datos!R774),AND(Datos!R774=INT(Datos!R774),AND(OR(R$1005="",Datos!R774&gt;=R$1005),OR(R$1006="",Datos!R774&lt;=R$1006))),FALSE),OR(ISNUMBER(FIND(";"&amp;UPPER(TRIM(Datos!R774&amp;""))&amp;"=",R$1007)),ISNUMBER(FIND(";"&amp;UPPER(TRIM(Datos!R774&amp;""))&amp;";",R$1007))),OR(UPPER(TRIM(Datos!R774&amp;""))="SÍ",UPPER(TRIM(Datos!R774&amp;""))="SI",UPPER(TRIM(Datos!R774&amp;""))="NO"),IF(ISNUMBER(Datos!R774),AND(OR(R$1005="",Datos!R774&gt;=R$1005),OR(R$1006="",Datos!R774&lt;=R$1006)),FALSE),TRUE))))</f>
        <v>0.0</v>
      </c>
      <c r="S774">
        <f>IF(Datos!S774="",0,IF(AND(S$1008&lt;&gt;"",Datos!S774=S$1008),0,IF(S$1004=0,0,1-CHOOSE(S$1004,IF(ISNUMBER(Datos!S774),AND(OR(S$1005="",Datos!S774&gt;=S$1005),OR(S$1006="",Datos!S774&lt;=S$1006)),FALSE),IF(ISNUMBER(Datos!S774),AND(Datos!S774=INT(Datos!S774),AND(OR(S$1005="",Datos!S774&gt;=S$1005),OR(S$1006="",Datos!S774&lt;=S$1006))),FALSE),OR(ISNUMBER(FIND(";"&amp;UPPER(TRIM(Datos!S774&amp;""))&amp;"=",S$1007)),ISNUMBER(FIND(";"&amp;UPPER(TRIM(Datos!S774&amp;""))&amp;";",S$1007))),OR(UPPER(TRIM(Datos!S774&amp;""))="SÍ",UPPER(TRIM(Datos!S774&amp;""))="SI",UPPER(TRIM(Datos!S774&amp;""))="NO"),IF(ISNUMBER(Datos!S774),AND(OR(S$1005="",Datos!S774&gt;=S$1005),OR(S$1006="",Datos!S774&lt;=S$1006)),FALSE),TRUE))))</f>
        <v>0.0</v>
      </c>
      <c r="T774">
        <f>IF(Datos!T774="",0,IF(AND(T$1008&lt;&gt;"",Datos!T774=T$1008),0,IF(T$1004=0,0,1-CHOOSE(T$1004,IF(ISNUMBER(Datos!T774),AND(OR(T$1005="",Datos!T774&gt;=T$1005),OR(T$1006="",Datos!T774&lt;=T$1006)),FALSE),IF(ISNUMBER(Datos!T774),AND(Datos!T774=INT(Datos!T774),AND(OR(T$1005="",Datos!T774&gt;=T$1005),OR(T$1006="",Datos!T774&lt;=T$1006))),FALSE),OR(ISNUMBER(FIND(";"&amp;UPPER(TRIM(Datos!T774&amp;""))&amp;"=",T$1007)),ISNUMBER(FIND(";"&amp;UPPER(TRIM(Datos!T774&amp;""))&amp;";",T$1007))),OR(UPPER(TRIM(Datos!T774&amp;""))="SÍ",UPPER(TRIM(Datos!T774&amp;""))="SI",UPPER(TRIM(Datos!T774&amp;""))="NO"),IF(ISNUMBER(Datos!T774),AND(OR(T$1005="",Datos!T774&gt;=T$1005),OR(T$1006="",Datos!T774&lt;=T$1006)),FALSE),TRUE))))</f>
        <v>0.0</v>
      </c>
      <c r="U774">
        <f>IF(Datos!U774="",0,IF(AND(U$1008&lt;&gt;"",Datos!U774=U$1008),0,IF(U$1004=0,0,1-CHOOSE(U$1004,IF(ISNUMBER(Datos!U774),AND(OR(U$1005="",Datos!U774&gt;=U$1005),OR(U$1006="",Datos!U774&lt;=U$1006)),FALSE),IF(ISNUMBER(Datos!U774),AND(Datos!U774=INT(Datos!U774),AND(OR(U$1005="",Datos!U774&gt;=U$1005),OR(U$1006="",Datos!U774&lt;=U$1006))),FALSE),OR(ISNUMBER(FIND(";"&amp;UPPER(TRIM(Datos!U774&amp;""))&amp;"=",U$1007)),ISNUMBER(FIND(";"&amp;UPPER(TRIM(Datos!U774&amp;""))&amp;";",U$1007))),OR(UPPER(TRIM(Datos!U774&amp;""))="SÍ",UPPER(TRIM(Datos!U774&amp;""))="SI",UPPER(TRIM(Datos!U774&amp;""))="NO"),IF(ISNUMBER(Datos!U774),AND(OR(U$1005="",Datos!U774&gt;=U$1005),OR(U$1006="",Datos!U774&lt;=U$1006)),FALSE),TRUE))))</f>
        <v>0.0</v>
      </c>
      <c r="V774">
        <f>IF(Datos!V774="",0,IF(AND(V$1008&lt;&gt;"",Datos!V774=V$1008),0,IF(V$1004=0,0,1-CHOOSE(V$1004,IF(ISNUMBER(Datos!V774),AND(OR(V$1005="",Datos!V774&gt;=V$1005),OR(V$1006="",Datos!V774&lt;=V$1006)),FALSE),IF(ISNUMBER(Datos!V774),AND(Datos!V774=INT(Datos!V774),AND(OR(V$1005="",Datos!V774&gt;=V$1005),OR(V$1006="",Datos!V774&lt;=V$1006))),FALSE),OR(ISNUMBER(FIND(";"&amp;UPPER(TRIM(Datos!V774&amp;""))&amp;"=",V$1007)),ISNUMBER(FIND(";"&amp;UPPER(TRIM(Datos!V774&amp;""))&amp;";",V$1007))),OR(UPPER(TRIM(Datos!V774&amp;""))="SÍ",UPPER(TRIM(Datos!V774&amp;""))="SI",UPPER(TRIM(Datos!V774&amp;""))="NO"),IF(ISNUMBER(Datos!V774),AND(OR(V$1005="",Datos!V774&gt;=V$1005),OR(V$1006="",Datos!V774&lt;=V$1006)),FALSE),TRUE))))</f>
        <v>0.0</v>
      </c>
      <c r="W774">
        <f>IF(Datos!W774="",0,IF(AND(W$1008&lt;&gt;"",Datos!W774=W$1008),0,IF(W$1004=0,0,1-CHOOSE(W$1004,IF(ISNUMBER(Datos!W774),AND(OR(W$1005="",Datos!W774&gt;=W$1005),OR(W$1006="",Datos!W774&lt;=W$1006)),FALSE),IF(ISNUMBER(Datos!W774),AND(Datos!W774=INT(Datos!W774),AND(OR(W$1005="",Datos!W774&gt;=W$1005),OR(W$1006="",Datos!W774&lt;=W$1006))),FALSE),OR(ISNUMBER(FIND(";"&amp;UPPER(TRIM(Datos!W774&amp;""))&amp;"=",W$1007)),ISNUMBER(FIND(";"&amp;UPPER(TRIM(Datos!W774&amp;""))&amp;";",W$1007))),OR(UPPER(TRIM(Datos!W774&amp;""))="SÍ",UPPER(TRIM(Datos!W774&amp;""))="SI",UPPER(TRIM(Datos!W774&amp;""))="NO"),IF(ISNUMBER(Datos!W774),AND(OR(W$1005="",Datos!W774&gt;=W$1005),OR(W$1006="",Datos!W774&lt;=W$1006)),FALSE),TRUE))))</f>
        <v>0.0</v>
      </c>
      <c r="X774">
        <f>IF(Datos!X774="",0,IF(AND(X$1008&lt;&gt;"",Datos!X774=X$1008),0,IF(X$1004=0,0,1-CHOOSE(X$1004,IF(ISNUMBER(Datos!X774),AND(OR(X$1005="",Datos!X774&gt;=X$1005),OR(X$1006="",Datos!X774&lt;=X$1006)),FALSE),IF(ISNUMBER(Datos!X774),AND(Datos!X774=INT(Datos!X774),AND(OR(X$1005="",Datos!X774&gt;=X$1005),OR(X$1006="",Datos!X774&lt;=X$1006))),FALSE),OR(ISNUMBER(FIND(";"&amp;UPPER(TRIM(Datos!X774&amp;""))&amp;"=",X$1007)),ISNUMBER(FIND(";"&amp;UPPER(TRIM(Datos!X774&amp;""))&amp;";",X$1007))),OR(UPPER(TRIM(Datos!X774&amp;""))="SÍ",UPPER(TRIM(Datos!X774&amp;""))="SI",UPPER(TRIM(Datos!X774&amp;""))="NO"),IF(ISNUMBER(Datos!X774),AND(OR(X$1005="",Datos!X774&gt;=X$1005),OR(X$1006="",Datos!X774&lt;=X$1006)),FALSE),TRUE))))</f>
        <v>0.0</v>
      </c>
      <c r="Y774">
        <f>IF(Datos!Y774="",0,IF(AND(Y$1008&lt;&gt;"",Datos!Y774=Y$1008),0,IF(Y$1004=0,0,1-CHOOSE(Y$1004,IF(ISNUMBER(Datos!Y774),AND(OR(Y$1005="",Datos!Y774&gt;=Y$1005),OR(Y$1006="",Datos!Y774&lt;=Y$1006)),FALSE),IF(ISNUMBER(Datos!Y774),AND(Datos!Y774=INT(Datos!Y774),AND(OR(Y$1005="",Datos!Y774&gt;=Y$1005),OR(Y$1006="",Datos!Y774&lt;=Y$1006))),FALSE),OR(ISNUMBER(FIND(";"&amp;UPPER(TRIM(Datos!Y774&amp;""))&amp;"=",Y$1007)),ISNUMBER(FIND(";"&amp;UPPER(TRIM(Datos!Y774&amp;""))&amp;";",Y$1007))),OR(UPPER(TRIM(Datos!Y774&amp;""))="SÍ",UPPER(TRIM(Datos!Y774&amp;""))="SI",UPPER(TRIM(Datos!Y774&amp;""))="NO"),IF(ISNUMBER(Datos!Y774),AND(OR(Y$1005="",Datos!Y774&gt;=Y$1005),OR(Y$1006="",Datos!Y774&lt;=Y$1006)),FALSE),TRUE))))</f>
        <v>0.0</v>
      </c>
      <c r="Z774">
        <f>IF(Datos!Z774="",0,IF(AND(Z$1008&lt;&gt;"",Datos!Z774=Z$1008),0,IF(Z$1004=0,0,1-CHOOSE(Z$1004,IF(ISNUMBER(Datos!Z774),AND(OR(Z$1005="",Datos!Z774&gt;=Z$1005),OR(Z$1006="",Datos!Z774&lt;=Z$1006)),FALSE),IF(ISNUMBER(Datos!Z774),AND(Datos!Z774=INT(Datos!Z774),AND(OR(Z$1005="",Datos!Z774&gt;=Z$1005),OR(Z$1006="",Datos!Z774&lt;=Z$1006))),FALSE),OR(ISNUMBER(FIND(";"&amp;UPPER(TRIM(Datos!Z774&amp;""))&amp;"=",Z$1007)),ISNUMBER(FIND(";"&amp;UPPER(TRIM(Datos!Z774&amp;""))&amp;";",Z$1007))),OR(UPPER(TRIM(Datos!Z774&amp;""))="SÍ",UPPER(TRIM(Datos!Z774&amp;""))="SI",UPPER(TRIM(Datos!Z774&amp;""))="NO"),IF(ISNUMBER(Datos!Z774),AND(OR(Z$1005="",Datos!Z774&gt;=Z$1005),OR(Z$1006="",Datos!Z774&lt;=Z$1006)),FALSE),TRUE))))</f>
        <v>0.0</v>
      </c>
      <c r="AA774">
        <f>IF(Datos!AA774="",0,IF(AND(AA$1008&lt;&gt;"",Datos!AA774=AA$1008),0,IF(AA$1004=0,0,1-CHOOSE(AA$1004,IF(ISNUMBER(Datos!AA774),AND(OR(AA$1005="",Datos!AA774&gt;=AA$1005),OR(AA$1006="",Datos!AA774&lt;=AA$1006)),FALSE),IF(ISNUMBER(Datos!AA774),AND(Datos!AA774=INT(Datos!AA774),AND(OR(AA$1005="",Datos!AA774&gt;=AA$1005),OR(AA$1006="",Datos!AA774&lt;=AA$1006))),FALSE),OR(ISNUMBER(FIND(";"&amp;UPPER(TRIM(Datos!AA774&amp;""))&amp;"=",AA$1007)),ISNUMBER(FIND(";"&amp;UPPER(TRIM(Datos!AA774&amp;""))&amp;";",AA$1007))),OR(UPPER(TRIM(Datos!AA774&amp;""))="SÍ",UPPER(TRIM(Datos!AA774&amp;""))="SI",UPPER(TRIM(Datos!AA774&amp;""))="NO"),IF(ISNUMBER(Datos!AA774),AND(OR(AA$1005="",Datos!AA774&gt;=AA$1005),OR(AA$1006="",Datos!AA774&lt;=AA$1006)),FALSE),TRUE))))</f>
        <v>0.0</v>
      </c>
      <c r="AB774">
        <f>IF(Datos!AB774="",0,IF(AND(AB$1008&lt;&gt;"",Datos!AB774=AB$1008),0,IF(AB$1004=0,0,1-CHOOSE(AB$1004,IF(ISNUMBER(Datos!AB774),AND(OR(AB$1005="",Datos!AB774&gt;=AB$1005),OR(AB$1006="",Datos!AB774&lt;=AB$1006)),FALSE),IF(ISNUMBER(Datos!AB774),AND(Datos!AB774=INT(Datos!AB774),AND(OR(AB$1005="",Datos!AB774&gt;=AB$1005),OR(AB$1006="",Datos!AB774&lt;=AB$1006))),FALSE),OR(ISNUMBER(FIND(";"&amp;UPPER(TRIM(Datos!AB774&amp;""))&amp;"=",AB$1007)),ISNUMBER(FIND(";"&amp;UPPER(TRIM(Datos!AB774&amp;""))&amp;";",AB$1007))),OR(UPPER(TRIM(Datos!AB774&amp;""))="SÍ",UPPER(TRIM(Datos!AB774&amp;""))="SI",UPPER(TRIM(Datos!AB774&amp;""))="NO"),IF(ISNUMBER(Datos!AB774),AND(OR(AB$1005="",Datos!AB774&gt;=AB$1005),OR(AB$1006="",Datos!AB774&lt;=AB$1006)),FALSE),TRUE))))</f>
        <v>0.0</v>
      </c>
      <c r="AC774">
        <f>IF(Datos!AC774="",0,IF(AND(AC$1008&lt;&gt;"",Datos!AC774=AC$1008),0,IF(AC$1004=0,0,1-CHOOSE(AC$1004,IF(ISNUMBER(Datos!AC774),AND(OR(AC$1005="",Datos!AC774&gt;=AC$1005),OR(AC$1006="",Datos!AC774&lt;=AC$1006)),FALSE),IF(ISNUMBER(Datos!AC774),AND(Datos!AC774=INT(Datos!AC774),AND(OR(AC$1005="",Datos!AC774&gt;=AC$1005),OR(AC$1006="",Datos!AC774&lt;=AC$1006))),FALSE),OR(ISNUMBER(FIND(";"&amp;UPPER(TRIM(Datos!AC774&amp;""))&amp;"=",AC$1007)),ISNUMBER(FIND(";"&amp;UPPER(TRIM(Datos!AC774&amp;""))&amp;";",AC$1007))),OR(UPPER(TRIM(Datos!AC774&amp;""))="SÍ",UPPER(TRIM(Datos!AC774&amp;""))="SI",UPPER(TRIM(Datos!AC774&amp;""))="NO"),IF(ISNUMBER(Datos!AC774),AND(OR(AC$1005="",Datos!AC774&gt;=AC$1005),OR(AC$1006="",Datos!AC774&lt;=AC$1006)),FALSE),TRUE))))</f>
        <v>0.0</v>
      </c>
      <c r="AD774">
        <f>IF(Datos!AD774="",0,IF(AND(AD$1008&lt;&gt;"",Datos!AD774=AD$1008),0,IF(AD$1004=0,0,1-CHOOSE(AD$1004,IF(ISNUMBER(Datos!AD774),AND(OR(AD$1005="",Datos!AD774&gt;=AD$1005),OR(AD$1006="",Datos!AD774&lt;=AD$1006)),FALSE),IF(ISNUMBER(Datos!AD774),AND(Datos!AD774=INT(Datos!AD774),AND(OR(AD$1005="",Datos!AD774&gt;=AD$1005),OR(AD$1006="",Datos!AD774&lt;=AD$1006))),FALSE),OR(ISNUMBER(FIND(";"&amp;UPPER(TRIM(Datos!AD774&amp;""))&amp;"=",AD$1007)),ISNUMBER(FIND(";"&amp;UPPER(TRIM(Datos!AD774&amp;""))&amp;";",AD$1007))),OR(UPPER(TRIM(Datos!AD774&amp;""))="SÍ",UPPER(TRIM(Datos!AD774&amp;""))="SI",UPPER(TRIM(Datos!AD774&amp;""))="NO"),IF(ISNUMBER(Datos!AD774),AND(OR(AD$1005="",Datos!AD774&gt;=AD$1005),OR(AD$1006="",Datos!AD774&lt;=AD$1006)),FALSE),TRUE))))</f>
        <v>0.0</v>
      </c>
      <c r="AE774">
        <f>IF(Datos!AE774="",0,IF(AND(AE$1008&lt;&gt;"",Datos!AE774=AE$1008),0,IF(AE$1004=0,0,1-CHOOSE(AE$1004,IF(ISNUMBER(Datos!AE774),AND(OR(AE$1005="",Datos!AE774&gt;=AE$1005),OR(AE$1006="",Datos!AE774&lt;=AE$1006)),FALSE),IF(ISNUMBER(Datos!AE774),AND(Datos!AE774=INT(Datos!AE774),AND(OR(AE$1005="",Datos!AE774&gt;=AE$1005),OR(AE$1006="",Datos!AE774&lt;=AE$1006))),FALSE),OR(ISNUMBER(FIND(";"&amp;UPPER(TRIM(Datos!AE774&amp;""))&amp;"=",AE$1007)),ISNUMBER(FIND(";"&amp;UPPER(TRIM(Datos!AE774&amp;""))&amp;";",AE$1007))),OR(UPPER(TRIM(Datos!AE774&amp;""))="SÍ",UPPER(TRIM(Datos!AE774&amp;""))="SI",UPPER(TRIM(Datos!AE774&amp;""))="NO"),IF(ISNUMBER(Datos!AE774),AND(OR(AE$1005="",Datos!AE774&gt;=AE$1005),OR(AE$1006="",Datos!AE774&lt;=AE$1006)),FALSE),TRUE))))</f>
        <v>0.0</v>
      </c>
    </row>
    <row r="775" spans="2:31">
      <c r="B775">
        <f>IF(Datos!B775="",0,IF(AND(B$1008&lt;&gt;"",Datos!B775=B$1008),0,IF(B$1004=0,0,1-CHOOSE(B$1004,IF(ISNUMBER(Datos!B775),AND(OR(B$1005="",Datos!B775&gt;=B$1005),OR(B$1006="",Datos!B775&lt;=B$1006)),FALSE),IF(ISNUMBER(Datos!B775),AND(Datos!B775=INT(Datos!B775),AND(OR(B$1005="",Datos!B775&gt;=B$1005),OR(B$1006="",Datos!B775&lt;=B$1006))),FALSE),OR(ISNUMBER(FIND(";"&amp;UPPER(TRIM(Datos!B775&amp;""))&amp;"=",B$1007)),ISNUMBER(FIND(";"&amp;UPPER(TRIM(Datos!B775&amp;""))&amp;";",B$1007))),OR(UPPER(TRIM(Datos!B775&amp;""))="SÍ",UPPER(TRIM(Datos!B775&amp;""))="SI",UPPER(TRIM(Datos!B775&amp;""))="NO"),IF(ISNUMBER(Datos!B775),AND(OR(B$1005="",Datos!B775&gt;=B$1005),OR(B$1006="",Datos!B775&lt;=B$1006)),FALSE),TRUE))))</f>
        <v>0.0</v>
      </c>
      <c r="C775">
        <f>IF(Datos!C775="",0,IF(AND(C$1008&lt;&gt;"",Datos!C775=C$1008),0,IF(C$1004=0,0,1-CHOOSE(C$1004,IF(ISNUMBER(Datos!C775),AND(OR(C$1005="",Datos!C775&gt;=C$1005),OR(C$1006="",Datos!C775&lt;=C$1006)),FALSE),IF(ISNUMBER(Datos!C775),AND(Datos!C775=INT(Datos!C775),AND(OR(C$1005="",Datos!C775&gt;=C$1005),OR(C$1006="",Datos!C775&lt;=C$1006))),FALSE),OR(ISNUMBER(FIND(";"&amp;UPPER(TRIM(Datos!C775&amp;""))&amp;"=",C$1007)),ISNUMBER(FIND(";"&amp;UPPER(TRIM(Datos!C775&amp;""))&amp;";",C$1007))),OR(UPPER(TRIM(Datos!C775&amp;""))="SÍ",UPPER(TRIM(Datos!C775&amp;""))="SI",UPPER(TRIM(Datos!C775&amp;""))="NO"),IF(ISNUMBER(Datos!C775),AND(OR(C$1005="",Datos!C775&gt;=C$1005),OR(C$1006="",Datos!C775&lt;=C$1006)),FALSE),TRUE))))</f>
        <v>0.0</v>
      </c>
      <c r="D775">
        <f>IF(Datos!D775="",0,IF(AND(D$1008&lt;&gt;"",Datos!D775=D$1008),0,IF(D$1004=0,0,1-CHOOSE(D$1004,IF(ISNUMBER(Datos!D775),AND(OR(D$1005="",Datos!D775&gt;=D$1005),OR(D$1006="",Datos!D775&lt;=D$1006)),FALSE),IF(ISNUMBER(Datos!D775),AND(Datos!D775=INT(Datos!D775),AND(OR(D$1005="",Datos!D775&gt;=D$1005),OR(D$1006="",Datos!D775&lt;=D$1006))),FALSE),OR(ISNUMBER(FIND(";"&amp;UPPER(TRIM(Datos!D775&amp;""))&amp;"=",D$1007)),ISNUMBER(FIND(";"&amp;UPPER(TRIM(Datos!D775&amp;""))&amp;";",D$1007))),OR(UPPER(TRIM(Datos!D775&amp;""))="SÍ",UPPER(TRIM(Datos!D775&amp;""))="SI",UPPER(TRIM(Datos!D775&amp;""))="NO"),IF(ISNUMBER(Datos!D775),AND(OR(D$1005="",Datos!D775&gt;=D$1005),OR(D$1006="",Datos!D775&lt;=D$1006)),FALSE),TRUE))))</f>
        <v>0.0</v>
      </c>
      <c r="E775">
        <f>IF(Datos!E775="",0,IF(AND(E$1008&lt;&gt;"",Datos!E775=E$1008),0,IF(E$1004=0,0,1-CHOOSE(E$1004,IF(ISNUMBER(Datos!E775),AND(OR(E$1005="",Datos!E775&gt;=E$1005),OR(E$1006="",Datos!E775&lt;=E$1006)),FALSE),IF(ISNUMBER(Datos!E775),AND(Datos!E775=INT(Datos!E775),AND(OR(E$1005="",Datos!E775&gt;=E$1005),OR(E$1006="",Datos!E775&lt;=E$1006))),FALSE),OR(ISNUMBER(FIND(";"&amp;UPPER(TRIM(Datos!E775&amp;""))&amp;"=",E$1007)),ISNUMBER(FIND(";"&amp;UPPER(TRIM(Datos!E775&amp;""))&amp;";",E$1007))),OR(UPPER(TRIM(Datos!E775&amp;""))="SÍ",UPPER(TRIM(Datos!E775&amp;""))="SI",UPPER(TRIM(Datos!E775&amp;""))="NO"),IF(ISNUMBER(Datos!E775),AND(OR(E$1005="",Datos!E775&gt;=E$1005),OR(E$1006="",Datos!E775&lt;=E$1006)),FALSE),TRUE))))</f>
        <v>0.0</v>
      </c>
      <c r="F775">
        <f>IF(Datos!F775="",0,IF(AND(F$1008&lt;&gt;"",Datos!F775=F$1008),0,IF(F$1004=0,0,1-CHOOSE(F$1004,IF(ISNUMBER(Datos!F775),AND(OR(F$1005="",Datos!F775&gt;=F$1005),OR(F$1006="",Datos!F775&lt;=F$1006)),FALSE),IF(ISNUMBER(Datos!F775),AND(Datos!F775=INT(Datos!F775),AND(OR(F$1005="",Datos!F775&gt;=F$1005),OR(F$1006="",Datos!F775&lt;=F$1006))),FALSE),OR(ISNUMBER(FIND(";"&amp;UPPER(TRIM(Datos!F775&amp;""))&amp;"=",F$1007)),ISNUMBER(FIND(";"&amp;UPPER(TRIM(Datos!F775&amp;""))&amp;";",F$1007))),OR(UPPER(TRIM(Datos!F775&amp;""))="SÍ",UPPER(TRIM(Datos!F775&amp;""))="SI",UPPER(TRIM(Datos!F775&amp;""))="NO"),IF(ISNUMBER(Datos!F775),AND(OR(F$1005="",Datos!F775&gt;=F$1005),OR(F$1006="",Datos!F775&lt;=F$1006)),FALSE),TRUE))))</f>
        <v>0.0</v>
      </c>
      <c r="G775">
        <f>IF(Datos!G775="",0,IF(AND(G$1008&lt;&gt;"",Datos!G775=G$1008),0,IF(G$1004=0,0,1-CHOOSE(G$1004,IF(ISNUMBER(Datos!G775),AND(OR(G$1005="",Datos!G775&gt;=G$1005),OR(G$1006="",Datos!G775&lt;=G$1006)),FALSE),IF(ISNUMBER(Datos!G775),AND(Datos!G775=INT(Datos!G775),AND(OR(G$1005="",Datos!G775&gt;=G$1005),OR(G$1006="",Datos!G775&lt;=G$1006))),FALSE),OR(ISNUMBER(FIND(";"&amp;UPPER(TRIM(Datos!G775&amp;""))&amp;"=",G$1007)),ISNUMBER(FIND(";"&amp;UPPER(TRIM(Datos!G775&amp;""))&amp;";",G$1007))),OR(UPPER(TRIM(Datos!G775&amp;""))="SÍ",UPPER(TRIM(Datos!G775&amp;""))="SI",UPPER(TRIM(Datos!G775&amp;""))="NO"),IF(ISNUMBER(Datos!G775),AND(OR(G$1005="",Datos!G775&gt;=G$1005),OR(G$1006="",Datos!G775&lt;=G$1006)),FALSE),TRUE))))</f>
        <v>0.0</v>
      </c>
      <c r="H775">
        <f>IF(Datos!H775="",0,IF(AND(H$1008&lt;&gt;"",Datos!H775=H$1008),0,IF(H$1004=0,0,1-CHOOSE(H$1004,IF(ISNUMBER(Datos!H775),AND(OR(H$1005="",Datos!H775&gt;=H$1005),OR(H$1006="",Datos!H775&lt;=H$1006)),FALSE),IF(ISNUMBER(Datos!H775),AND(Datos!H775=INT(Datos!H775),AND(OR(H$1005="",Datos!H775&gt;=H$1005),OR(H$1006="",Datos!H775&lt;=H$1006))),FALSE),OR(ISNUMBER(FIND(";"&amp;UPPER(TRIM(Datos!H775&amp;""))&amp;"=",H$1007)),ISNUMBER(FIND(";"&amp;UPPER(TRIM(Datos!H775&amp;""))&amp;";",H$1007))),OR(UPPER(TRIM(Datos!H775&amp;""))="SÍ",UPPER(TRIM(Datos!H775&amp;""))="SI",UPPER(TRIM(Datos!H775&amp;""))="NO"),IF(ISNUMBER(Datos!H775),AND(OR(H$1005="",Datos!H775&gt;=H$1005),OR(H$1006="",Datos!H775&lt;=H$1006)),FALSE),TRUE))))</f>
        <v>0.0</v>
      </c>
      <c r="I775">
        <f>IF(Datos!I775="",0,IF(AND(I$1008&lt;&gt;"",Datos!I775=I$1008),0,IF(I$1004=0,0,1-CHOOSE(I$1004,IF(ISNUMBER(Datos!I775),AND(OR(I$1005="",Datos!I775&gt;=I$1005),OR(I$1006="",Datos!I775&lt;=I$1006)),FALSE),IF(ISNUMBER(Datos!I775),AND(Datos!I775=INT(Datos!I775),AND(OR(I$1005="",Datos!I775&gt;=I$1005),OR(I$1006="",Datos!I775&lt;=I$1006))),FALSE),OR(ISNUMBER(FIND(";"&amp;UPPER(TRIM(Datos!I775&amp;""))&amp;"=",I$1007)),ISNUMBER(FIND(";"&amp;UPPER(TRIM(Datos!I775&amp;""))&amp;";",I$1007))),OR(UPPER(TRIM(Datos!I775&amp;""))="SÍ",UPPER(TRIM(Datos!I775&amp;""))="SI",UPPER(TRIM(Datos!I775&amp;""))="NO"),IF(ISNUMBER(Datos!I775),AND(OR(I$1005="",Datos!I775&gt;=I$1005),OR(I$1006="",Datos!I775&lt;=I$1006)),FALSE),TRUE))))</f>
        <v>0.0</v>
      </c>
      <c r="J775">
        <f>IF(Datos!J775="",0,IF(AND(J$1008&lt;&gt;"",Datos!J775=J$1008),0,IF(J$1004=0,0,1-CHOOSE(J$1004,IF(ISNUMBER(Datos!J775),AND(OR(J$1005="",Datos!J775&gt;=J$1005),OR(J$1006="",Datos!J775&lt;=J$1006)),FALSE),IF(ISNUMBER(Datos!J775),AND(Datos!J775=INT(Datos!J775),AND(OR(J$1005="",Datos!J775&gt;=J$1005),OR(J$1006="",Datos!J775&lt;=J$1006))),FALSE),OR(ISNUMBER(FIND(";"&amp;UPPER(TRIM(Datos!J775&amp;""))&amp;"=",J$1007)),ISNUMBER(FIND(";"&amp;UPPER(TRIM(Datos!J775&amp;""))&amp;";",J$1007))),OR(UPPER(TRIM(Datos!J775&amp;""))="SÍ",UPPER(TRIM(Datos!J775&amp;""))="SI",UPPER(TRIM(Datos!J775&amp;""))="NO"),IF(ISNUMBER(Datos!J775),AND(OR(J$1005="",Datos!J775&gt;=J$1005),OR(J$1006="",Datos!J775&lt;=J$1006)),FALSE),TRUE))))</f>
        <v>0.0</v>
      </c>
      <c r="K775">
        <f>IF(Datos!K775="",0,IF(AND(K$1008&lt;&gt;"",Datos!K775=K$1008),0,IF(K$1004=0,0,1-CHOOSE(K$1004,IF(ISNUMBER(Datos!K775),AND(OR(K$1005="",Datos!K775&gt;=K$1005),OR(K$1006="",Datos!K775&lt;=K$1006)),FALSE),IF(ISNUMBER(Datos!K775),AND(Datos!K775=INT(Datos!K775),AND(OR(K$1005="",Datos!K775&gt;=K$1005),OR(K$1006="",Datos!K775&lt;=K$1006))),FALSE),OR(ISNUMBER(FIND(";"&amp;UPPER(TRIM(Datos!K775&amp;""))&amp;"=",K$1007)),ISNUMBER(FIND(";"&amp;UPPER(TRIM(Datos!K775&amp;""))&amp;";",K$1007))),OR(UPPER(TRIM(Datos!K775&amp;""))="SÍ",UPPER(TRIM(Datos!K775&amp;""))="SI",UPPER(TRIM(Datos!K775&amp;""))="NO"),IF(ISNUMBER(Datos!K775),AND(OR(K$1005="",Datos!K775&gt;=K$1005),OR(K$1006="",Datos!K775&lt;=K$1006)),FALSE),TRUE))))</f>
        <v>0.0</v>
      </c>
      <c r="L775">
        <f>IF(Datos!L775="",0,IF(AND(L$1008&lt;&gt;"",Datos!L775=L$1008),0,IF(L$1004=0,0,1-CHOOSE(L$1004,IF(ISNUMBER(Datos!L775),AND(OR(L$1005="",Datos!L775&gt;=L$1005),OR(L$1006="",Datos!L775&lt;=L$1006)),FALSE),IF(ISNUMBER(Datos!L775),AND(Datos!L775=INT(Datos!L775),AND(OR(L$1005="",Datos!L775&gt;=L$1005),OR(L$1006="",Datos!L775&lt;=L$1006))),FALSE),OR(ISNUMBER(FIND(";"&amp;UPPER(TRIM(Datos!L775&amp;""))&amp;"=",L$1007)),ISNUMBER(FIND(";"&amp;UPPER(TRIM(Datos!L775&amp;""))&amp;";",L$1007))),OR(UPPER(TRIM(Datos!L775&amp;""))="SÍ",UPPER(TRIM(Datos!L775&amp;""))="SI",UPPER(TRIM(Datos!L775&amp;""))="NO"),IF(ISNUMBER(Datos!L775),AND(OR(L$1005="",Datos!L775&gt;=L$1005),OR(L$1006="",Datos!L775&lt;=L$1006)),FALSE),TRUE))))</f>
        <v>0.0</v>
      </c>
      <c r="M775">
        <f>IF(Datos!M775="",0,IF(AND(M$1008&lt;&gt;"",Datos!M775=M$1008),0,IF(M$1004=0,0,1-CHOOSE(M$1004,IF(ISNUMBER(Datos!M775),AND(OR(M$1005="",Datos!M775&gt;=M$1005),OR(M$1006="",Datos!M775&lt;=M$1006)),FALSE),IF(ISNUMBER(Datos!M775),AND(Datos!M775=INT(Datos!M775),AND(OR(M$1005="",Datos!M775&gt;=M$1005),OR(M$1006="",Datos!M775&lt;=M$1006))),FALSE),OR(ISNUMBER(FIND(";"&amp;UPPER(TRIM(Datos!M775&amp;""))&amp;"=",M$1007)),ISNUMBER(FIND(";"&amp;UPPER(TRIM(Datos!M775&amp;""))&amp;";",M$1007))),OR(UPPER(TRIM(Datos!M775&amp;""))="SÍ",UPPER(TRIM(Datos!M775&amp;""))="SI",UPPER(TRIM(Datos!M775&amp;""))="NO"),IF(ISNUMBER(Datos!M775),AND(OR(M$1005="",Datos!M775&gt;=M$1005),OR(M$1006="",Datos!M775&lt;=M$1006)),FALSE),TRUE))))</f>
        <v>0.0</v>
      </c>
      <c r="N775">
        <f>IF(Datos!N775="",0,IF(AND(N$1008&lt;&gt;"",Datos!N775=N$1008),0,IF(N$1004=0,0,1-CHOOSE(N$1004,IF(ISNUMBER(Datos!N775),AND(OR(N$1005="",Datos!N775&gt;=N$1005),OR(N$1006="",Datos!N775&lt;=N$1006)),FALSE),IF(ISNUMBER(Datos!N775),AND(Datos!N775=INT(Datos!N775),AND(OR(N$1005="",Datos!N775&gt;=N$1005),OR(N$1006="",Datos!N775&lt;=N$1006))),FALSE),OR(ISNUMBER(FIND(";"&amp;UPPER(TRIM(Datos!N775&amp;""))&amp;"=",N$1007)),ISNUMBER(FIND(";"&amp;UPPER(TRIM(Datos!N775&amp;""))&amp;";",N$1007))),OR(UPPER(TRIM(Datos!N775&amp;""))="SÍ",UPPER(TRIM(Datos!N775&amp;""))="SI",UPPER(TRIM(Datos!N775&amp;""))="NO"),IF(ISNUMBER(Datos!N775),AND(OR(N$1005="",Datos!N775&gt;=N$1005),OR(N$1006="",Datos!N775&lt;=N$1006)),FALSE),TRUE))))</f>
        <v>0.0</v>
      </c>
      <c r="O775">
        <f>IF(Datos!O775="",0,IF(AND(O$1008&lt;&gt;"",Datos!O775=O$1008),0,IF(O$1004=0,0,1-CHOOSE(O$1004,IF(ISNUMBER(Datos!O775),AND(OR(O$1005="",Datos!O775&gt;=O$1005),OR(O$1006="",Datos!O775&lt;=O$1006)),FALSE),IF(ISNUMBER(Datos!O775),AND(Datos!O775=INT(Datos!O775),AND(OR(O$1005="",Datos!O775&gt;=O$1005),OR(O$1006="",Datos!O775&lt;=O$1006))),FALSE),OR(ISNUMBER(FIND(";"&amp;UPPER(TRIM(Datos!O775&amp;""))&amp;"=",O$1007)),ISNUMBER(FIND(";"&amp;UPPER(TRIM(Datos!O775&amp;""))&amp;";",O$1007))),OR(UPPER(TRIM(Datos!O775&amp;""))="SÍ",UPPER(TRIM(Datos!O775&amp;""))="SI",UPPER(TRIM(Datos!O775&amp;""))="NO"),IF(ISNUMBER(Datos!O775),AND(OR(O$1005="",Datos!O775&gt;=O$1005),OR(O$1006="",Datos!O775&lt;=O$1006)),FALSE),TRUE))))</f>
        <v>0.0</v>
      </c>
      <c r="P775">
        <f>IF(Datos!P775="",0,IF(AND(P$1008&lt;&gt;"",Datos!P775=P$1008),0,IF(P$1004=0,0,1-CHOOSE(P$1004,IF(ISNUMBER(Datos!P775),AND(OR(P$1005="",Datos!P775&gt;=P$1005),OR(P$1006="",Datos!P775&lt;=P$1006)),FALSE),IF(ISNUMBER(Datos!P775),AND(Datos!P775=INT(Datos!P775),AND(OR(P$1005="",Datos!P775&gt;=P$1005),OR(P$1006="",Datos!P775&lt;=P$1006))),FALSE),OR(ISNUMBER(FIND(";"&amp;UPPER(TRIM(Datos!P775&amp;""))&amp;"=",P$1007)),ISNUMBER(FIND(";"&amp;UPPER(TRIM(Datos!P775&amp;""))&amp;";",P$1007))),OR(UPPER(TRIM(Datos!P775&amp;""))="SÍ",UPPER(TRIM(Datos!P775&amp;""))="SI",UPPER(TRIM(Datos!P775&amp;""))="NO"),IF(ISNUMBER(Datos!P775),AND(OR(P$1005="",Datos!P775&gt;=P$1005),OR(P$1006="",Datos!P775&lt;=P$1006)),FALSE),TRUE))))</f>
        <v>0.0</v>
      </c>
      <c r="Q775">
        <f>IF(Datos!Q775="",0,IF(AND(Q$1008&lt;&gt;"",Datos!Q775=Q$1008),0,IF(Q$1004=0,0,1-CHOOSE(Q$1004,IF(ISNUMBER(Datos!Q775),AND(OR(Q$1005="",Datos!Q775&gt;=Q$1005),OR(Q$1006="",Datos!Q775&lt;=Q$1006)),FALSE),IF(ISNUMBER(Datos!Q775),AND(Datos!Q775=INT(Datos!Q775),AND(OR(Q$1005="",Datos!Q775&gt;=Q$1005),OR(Q$1006="",Datos!Q775&lt;=Q$1006))),FALSE),OR(ISNUMBER(FIND(";"&amp;UPPER(TRIM(Datos!Q775&amp;""))&amp;"=",Q$1007)),ISNUMBER(FIND(";"&amp;UPPER(TRIM(Datos!Q775&amp;""))&amp;";",Q$1007))),OR(UPPER(TRIM(Datos!Q775&amp;""))="SÍ",UPPER(TRIM(Datos!Q775&amp;""))="SI",UPPER(TRIM(Datos!Q775&amp;""))="NO"),IF(ISNUMBER(Datos!Q775),AND(OR(Q$1005="",Datos!Q775&gt;=Q$1005),OR(Q$1006="",Datos!Q775&lt;=Q$1006)),FALSE),TRUE))))</f>
        <v>0.0</v>
      </c>
      <c r="R775">
        <f>IF(Datos!R775="",0,IF(AND(R$1008&lt;&gt;"",Datos!R775=R$1008),0,IF(R$1004=0,0,1-CHOOSE(R$1004,IF(ISNUMBER(Datos!R775),AND(OR(R$1005="",Datos!R775&gt;=R$1005),OR(R$1006="",Datos!R775&lt;=R$1006)),FALSE),IF(ISNUMBER(Datos!R775),AND(Datos!R775=INT(Datos!R775),AND(OR(R$1005="",Datos!R775&gt;=R$1005),OR(R$1006="",Datos!R775&lt;=R$1006))),FALSE),OR(ISNUMBER(FIND(";"&amp;UPPER(TRIM(Datos!R775&amp;""))&amp;"=",R$1007)),ISNUMBER(FIND(";"&amp;UPPER(TRIM(Datos!R775&amp;""))&amp;";",R$1007))),OR(UPPER(TRIM(Datos!R775&amp;""))="SÍ",UPPER(TRIM(Datos!R775&amp;""))="SI",UPPER(TRIM(Datos!R775&amp;""))="NO"),IF(ISNUMBER(Datos!R775),AND(OR(R$1005="",Datos!R775&gt;=R$1005),OR(R$1006="",Datos!R775&lt;=R$1006)),FALSE),TRUE))))</f>
        <v>0.0</v>
      </c>
      <c r="S775">
        <f>IF(Datos!S775="",0,IF(AND(S$1008&lt;&gt;"",Datos!S775=S$1008),0,IF(S$1004=0,0,1-CHOOSE(S$1004,IF(ISNUMBER(Datos!S775),AND(OR(S$1005="",Datos!S775&gt;=S$1005),OR(S$1006="",Datos!S775&lt;=S$1006)),FALSE),IF(ISNUMBER(Datos!S775),AND(Datos!S775=INT(Datos!S775),AND(OR(S$1005="",Datos!S775&gt;=S$1005),OR(S$1006="",Datos!S775&lt;=S$1006))),FALSE),OR(ISNUMBER(FIND(";"&amp;UPPER(TRIM(Datos!S775&amp;""))&amp;"=",S$1007)),ISNUMBER(FIND(";"&amp;UPPER(TRIM(Datos!S775&amp;""))&amp;";",S$1007))),OR(UPPER(TRIM(Datos!S775&amp;""))="SÍ",UPPER(TRIM(Datos!S775&amp;""))="SI",UPPER(TRIM(Datos!S775&amp;""))="NO"),IF(ISNUMBER(Datos!S775),AND(OR(S$1005="",Datos!S775&gt;=S$1005),OR(S$1006="",Datos!S775&lt;=S$1006)),FALSE),TRUE))))</f>
        <v>0.0</v>
      </c>
      <c r="T775">
        <f>IF(Datos!T775="",0,IF(AND(T$1008&lt;&gt;"",Datos!T775=T$1008),0,IF(T$1004=0,0,1-CHOOSE(T$1004,IF(ISNUMBER(Datos!T775),AND(OR(T$1005="",Datos!T775&gt;=T$1005),OR(T$1006="",Datos!T775&lt;=T$1006)),FALSE),IF(ISNUMBER(Datos!T775),AND(Datos!T775=INT(Datos!T775),AND(OR(T$1005="",Datos!T775&gt;=T$1005),OR(T$1006="",Datos!T775&lt;=T$1006))),FALSE),OR(ISNUMBER(FIND(";"&amp;UPPER(TRIM(Datos!T775&amp;""))&amp;"=",T$1007)),ISNUMBER(FIND(";"&amp;UPPER(TRIM(Datos!T775&amp;""))&amp;";",T$1007))),OR(UPPER(TRIM(Datos!T775&amp;""))="SÍ",UPPER(TRIM(Datos!T775&amp;""))="SI",UPPER(TRIM(Datos!T775&amp;""))="NO"),IF(ISNUMBER(Datos!T775),AND(OR(T$1005="",Datos!T775&gt;=T$1005),OR(T$1006="",Datos!T775&lt;=T$1006)),FALSE),TRUE))))</f>
        <v>0.0</v>
      </c>
      <c r="U775">
        <f>IF(Datos!U775="",0,IF(AND(U$1008&lt;&gt;"",Datos!U775=U$1008),0,IF(U$1004=0,0,1-CHOOSE(U$1004,IF(ISNUMBER(Datos!U775),AND(OR(U$1005="",Datos!U775&gt;=U$1005),OR(U$1006="",Datos!U775&lt;=U$1006)),FALSE),IF(ISNUMBER(Datos!U775),AND(Datos!U775=INT(Datos!U775),AND(OR(U$1005="",Datos!U775&gt;=U$1005),OR(U$1006="",Datos!U775&lt;=U$1006))),FALSE),OR(ISNUMBER(FIND(";"&amp;UPPER(TRIM(Datos!U775&amp;""))&amp;"=",U$1007)),ISNUMBER(FIND(";"&amp;UPPER(TRIM(Datos!U775&amp;""))&amp;";",U$1007))),OR(UPPER(TRIM(Datos!U775&amp;""))="SÍ",UPPER(TRIM(Datos!U775&amp;""))="SI",UPPER(TRIM(Datos!U775&amp;""))="NO"),IF(ISNUMBER(Datos!U775),AND(OR(U$1005="",Datos!U775&gt;=U$1005),OR(U$1006="",Datos!U775&lt;=U$1006)),FALSE),TRUE))))</f>
        <v>0.0</v>
      </c>
      <c r="V775">
        <f>IF(Datos!V775="",0,IF(AND(V$1008&lt;&gt;"",Datos!V775=V$1008),0,IF(V$1004=0,0,1-CHOOSE(V$1004,IF(ISNUMBER(Datos!V775),AND(OR(V$1005="",Datos!V775&gt;=V$1005),OR(V$1006="",Datos!V775&lt;=V$1006)),FALSE),IF(ISNUMBER(Datos!V775),AND(Datos!V775=INT(Datos!V775),AND(OR(V$1005="",Datos!V775&gt;=V$1005),OR(V$1006="",Datos!V775&lt;=V$1006))),FALSE),OR(ISNUMBER(FIND(";"&amp;UPPER(TRIM(Datos!V775&amp;""))&amp;"=",V$1007)),ISNUMBER(FIND(";"&amp;UPPER(TRIM(Datos!V775&amp;""))&amp;";",V$1007))),OR(UPPER(TRIM(Datos!V775&amp;""))="SÍ",UPPER(TRIM(Datos!V775&amp;""))="SI",UPPER(TRIM(Datos!V775&amp;""))="NO"),IF(ISNUMBER(Datos!V775),AND(OR(V$1005="",Datos!V775&gt;=V$1005),OR(V$1006="",Datos!V775&lt;=V$1006)),FALSE),TRUE))))</f>
        <v>0.0</v>
      </c>
      <c r="W775">
        <f>IF(Datos!W775="",0,IF(AND(W$1008&lt;&gt;"",Datos!W775=W$1008),0,IF(W$1004=0,0,1-CHOOSE(W$1004,IF(ISNUMBER(Datos!W775),AND(OR(W$1005="",Datos!W775&gt;=W$1005),OR(W$1006="",Datos!W775&lt;=W$1006)),FALSE),IF(ISNUMBER(Datos!W775),AND(Datos!W775=INT(Datos!W775),AND(OR(W$1005="",Datos!W775&gt;=W$1005),OR(W$1006="",Datos!W775&lt;=W$1006))),FALSE),OR(ISNUMBER(FIND(";"&amp;UPPER(TRIM(Datos!W775&amp;""))&amp;"=",W$1007)),ISNUMBER(FIND(";"&amp;UPPER(TRIM(Datos!W775&amp;""))&amp;";",W$1007))),OR(UPPER(TRIM(Datos!W775&amp;""))="SÍ",UPPER(TRIM(Datos!W775&amp;""))="SI",UPPER(TRIM(Datos!W775&amp;""))="NO"),IF(ISNUMBER(Datos!W775),AND(OR(W$1005="",Datos!W775&gt;=W$1005),OR(W$1006="",Datos!W775&lt;=W$1006)),FALSE),TRUE))))</f>
        <v>0.0</v>
      </c>
      <c r="X775">
        <f>IF(Datos!X775="",0,IF(AND(X$1008&lt;&gt;"",Datos!X775=X$1008),0,IF(X$1004=0,0,1-CHOOSE(X$1004,IF(ISNUMBER(Datos!X775),AND(OR(X$1005="",Datos!X775&gt;=X$1005),OR(X$1006="",Datos!X775&lt;=X$1006)),FALSE),IF(ISNUMBER(Datos!X775),AND(Datos!X775=INT(Datos!X775),AND(OR(X$1005="",Datos!X775&gt;=X$1005),OR(X$1006="",Datos!X775&lt;=X$1006))),FALSE),OR(ISNUMBER(FIND(";"&amp;UPPER(TRIM(Datos!X775&amp;""))&amp;"=",X$1007)),ISNUMBER(FIND(";"&amp;UPPER(TRIM(Datos!X775&amp;""))&amp;";",X$1007))),OR(UPPER(TRIM(Datos!X775&amp;""))="SÍ",UPPER(TRIM(Datos!X775&amp;""))="SI",UPPER(TRIM(Datos!X775&amp;""))="NO"),IF(ISNUMBER(Datos!X775),AND(OR(X$1005="",Datos!X775&gt;=X$1005),OR(X$1006="",Datos!X775&lt;=X$1006)),FALSE),TRUE))))</f>
        <v>0.0</v>
      </c>
      <c r="Y775">
        <f>IF(Datos!Y775="",0,IF(AND(Y$1008&lt;&gt;"",Datos!Y775=Y$1008),0,IF(Y$1004=0,0,1-CHOOSE(Y$1004,IF(ISNUMBER(Datos!Y775),AND(OR(Y$1005="",Datos!Y775&gt;=Y$1005),OR(Y$1006="",Datos!Y775&lt;=Y$1006)),FALSE),IF(ISNUMBER(Datos!Y775),AND(Datos!Y775=INT(Datos!Y775),AND(OR(Y$1005="",Datos!Y775&gt;=Y$1005),OR(Y$1006="",Datos!Y775&lt;=Y$1006))),FALSE),OR(ISNUMBER(FIND(";"&amp;UPPER(TRIM(Datos!Y775&amp;""))&amp;"=",Y$1007)),ISNUMBER(FIND(";"&amp;UPPER(TRIM(Datos!Y775&amp;""))&amp;";",Y$1007))),OR(UPPER(TRIM(Datos!Y775&amp;""))="SÍ",UPPER(TRIM(Datos!Y775&amp;""))="SI",UPPER(TRIM(Datos!Y775&amp;""))="NO"),IF(ISNUMBER(Datos!Y775),AND(OR(Y$1005="",Datos!Y775&gt;=Y$1005),OR(Y$1006="",Datos!Y775&lt;=Y$1006)),FALSE),TRUE))))</f>
        <v>0.0</v>
      </c>
      <c r="Z775">
        <f>IF(Datos!Z775="",0,IF(AND(Z$1008&lt;&gt;"",Datos!Z775=Z$1008),0,IF(Z$1004=0,0,1-CHOOSE(Z$1004,IF(ISNUMBER(Datos!Z775),AND(OR(Z$1005="",Datos!Z775&gt;=Z$1005),OR(Z$1006="",Datos!Z775&lt;=Z$1006)),FALSE),IF(ISNUMBER(Datos!Z775),AND(Datos!Z775=INT(Datos!Z775),AND(OR(Z$1005="",Datos!Z775&gt;=Z$1005),OR(Z$1006="",Datos!Z775&lt;=Z$1006))),FALSE),OR(ISNUMBER(FIND(";"&amp;UPPER(TRIM(Datos!Z775&amp;""))&amp;"=",Z$1007)),ISNUMBER(FIND(";"&amp;UPPER(TRIM(Datos!Z775&amp;""))&amp;";",Z$1007))),OR(UPPER(TRIM(Datos!Z775&amp;""))="SÍ",UPPER(TRIM(Datos!Z775&amp;""))="SI",UPPER(TRIM(Datos!Z775&amp;""))="NO"),IF(ISNUMBER(Datos!Z775),AND(OR(Z$1005="",Datos!Z775&gt;=Z$1005),OR(Z$1006="",Datos!Z775&lt;=Z$1006)),FALSE),TRUE))))</f>
        <v>0.0</v>
      </c>
      <c r="AA775">
        <f>IF(Datos!AA775="",0,IF(AND(AA$1008&lt;&gt;"",Datos!AA775=AA$1008),0,IF(AA$1004=0,0,1-CHOOSE(AA$1004,IF(ISNUMBER(Datos!AA775),AND(OR(AA$1005="",Datos!AA775&gt;=AA$1005),OR(AA$1006="",Datos!AA775&lt;=AA$1006)),FALSE),IF(ISNUMBER(Datos!AA775),AND(Datos!AA775=INT(Datos!AA775),AND(OR(AA$1005="",Datos!AA775&gt;=AA$1005),OR(AA$1006="",Datos!AA775&lt;=AA$1006))),FALSE),OR(ISNUMBER(FIND(";"&amp;UPPER(TRIM(Datos!AA775&amp;""))&amp;"=",AA$1007)),ISNUMBER(FIND(";"&amp;UPPER(TRIM(Datos!AA775&amp;""))&amp;";",AA$1007))),OR(UPPER(TRIM(Datos!AA775&amp;""))="SÍ",UPPER(TRIM(Datos!AA775&amp;""))="SI",UPPER(TRIM(Datos!AA775&amp;""))="NO"),IF(ISNUMBER(Datos!AA775),AND(OR(AA$1005="",Datos!AA775&gt;=AA$1005),OR(AA$1006="",Datos!AA775&lt;=AA$1006)),FALSE),TRUE))))</f>
        <v>0.0</v>
      </c>
      <c r="AB775">
        <f>IF(Datos!AB775="",0,IF(AND(AB$1008&lt;&gt;"",Datos!AB775=AB$1008),0,IF(AB$1004=0,0,1-CHOOSE(AB$1004,IF(ISNUMBER(Datos!AB775),AND(OR(AB$1005="",Datos!AB775&gt;=AB$1005),OR(AB$1006="",Datos!AB775&lt;=AB$1006)),FALSE),IF(ISNUMBER(Datos!AB775),AND(Datos!AB775=INT(Datos!AB775),AND(OR(AB$1005="",Datos!AB775&gt;=AB$1005),OR(AB$1006="",Datos!AB775&lt;=AB$1006))),FALSE),OR(ISNUMBER(FIND(";"&amp;UPPER(TRIM(Datos!AB775&amp;""))&amp;"=",AB$1007)),ISNUMBER(FIND(";"&amp;UPPER(TRIM(Datos!AB775&amp;""))&amp;";",AB$1007))),OR(UPPER(TRIM(Datos!AB775&amp;""))="SÍ",UPPER(TRIM(Datos!AB775&amp;""))="SI",UPPER(TRIM(Datos!AB775&amp;""))="NO"),IF(ISNUMBER(Datos!AB775),AND(OR(AB$1005="",Datos!AB775&gt;=AB$1005),OR(AB$1006="",Datos!AB775&lt;=AB$1006)),FALSE),TRUE))))</f>
        <v>0.0</v>
      </c>
      <c r="AC775">
        <f>IF(Datos!AC775="",0,IF(AND(AC$1008&lt;&gt;"",Datos!AC775=AC$1008),0,IF(AC$1004=0,0,1-CHOOSE(AC$1004,IF(ISNUMBER(Datos!AC775),AND(OR(AC$1005="",Datos!AC775&gt;=AC$1005),OR(AC$1006="",Datos!AC775&lt;=AC$1006)),FALSE),IF(ISNUMBER(Datos!AC775),AND(Datos!AC775=INT(Datos!AC775),AND(OR(AC$1005="",Datos!AC775&gt;=AC$1005),OR(AC$1006="",Datos!AC775&lt;=AC$1006))),FALSE),OR(ISNUMBER(FIND(";"&amp;UPPER(TRIM(Datos!AC775&amp;""))&amp;"=",AC$1007)),ISNUMBER(FIND(";"&amp;UPPER(TRIM(Datos!AC775&amp;""))&amp;";",AC$1007))),OR(UPPER(TRIM(Datos!AC775&amp;""))="SÍ",UPPER(TRIM(Datos!AC775&amp;""))="SI",UPPER(TRIM(Datos!AC775&amp;""))="NO"),IF(ISNUMBER(Datos!AC775),AND(OR(AC$1005="",Datos!AC775&gt;=AC$1005),OR(AC$1006="",Datos!AC775&lt;=AC$1006)),FALSE),TRUE))))</f>
        <v>0.0</v>
      </c>
      <c r="AD775">
        <f>IF(Datos!AD775="",0,IF(AND(AD$1008&lt;&gt;"",Datos!AD775=AD$1008),0,IF(AD$1004=0,0,1-CHOOSE(AD$1004,IF(ISNUMBER(Datos!AD775),AND(OR(AD$1005="",Datos!AD775&gt;=AD$1005),OR(AD$1006="",Datos!AD775&lt;=AD$1006)),FALSE),IF(ISNUMBER(Datos!AD775),AND(Datos!AD775=INT(Datos!AD775),AND(OR(AD$1005="",Datos!AD775&gt;=AD$1005),OR(AD$1006="",Datos!AD775&lt;=AD$1006))),FALSE),OR(ISNUMBER(FIND(";"&amp;UPPER(TRIM(Datos!AD775&amp;""))&amp;"=",AD$1007)),ISNUMBER(FIND(";"&amp;UPPER(TRIM(Datos!AD775&amp;""))&amp;";",AD$1007))),OR(UPPER(TRIM(Datos!AD775&amp;""))="SÍ",UPPER(TRIM(Datos!AD775&amp;""))="SI",UPPER(TRIM(Datos!AD775&amp;""))="NO"),IF(ISNUMBER(Datos!AD775),AND(OR(AD$1005="",Datos!AD775&gt;=AD$1005),OR(AD$1006="",Datos!AD775&lt;=AD$1006)),FALSE),TRUE))))</f>
        <v>0.0</v>
      </c>
      <c r="AE775">
        <f>IF(Datos!AE775="",0,IF(AND(AE$1008&lt;&gt;"",Datos!AE775=AE$1008),0,IF(AE$1004=0,0,1-CHOOSE(AE$1004,IF(ISNUMBER(Datos!AE775),AND(OR(AE$1005="",Datos!AE775&gt;=AE$1005),OR(AE$1006="",Datos!AE775&lt;=AE$1006)),FALSE),IF(ISNUMBER(Datos!AE775),AND(Datos!AE775=INT(Datos!AE775),AND(OR(AE$1005="",Datos!AE775&gt;=AE$1005),OR(AE$1006="",Datos!AE775&lt;=AE$1006))),FALSE),OR(ISNUMBER(FIND(";"&amp;UPPER(TRIM(Datos!AE775&amp;""))&amp;"=",AE$1007)),ISNUMBER(FIND(";"&amp;UPPER(TRIM(Datos!AE775&amp;""))&amp;";",AE$1007))),OR(UPPER(TRIM(Datos!AE775&amp;""))="SÍ",UPPER(TRIM(Datos!AE775&amp;""))="SI",UPPER(TRIM(Datos!AE775&amp;""))="NO"),IF(ISNUMBER(Datos!AE775),AND(OR(AE$1005="",Datos!AE775&gt;=AE$1005),OR(AE$1006="",Datos!AE775&lt;=AE$1006)),FALSE),TRUE))))</f>
        <v>0.0</v>
      </c>
    </row>
    <row r="776" spans="2:31">
      <c r="B776">
        <f>IF(Datos!B776="",0,IF(AND(B$1008&lt;&gt;"",Datos!B776=B$1008),0,IF(B$1004=0,0,1-CHOOSE(B$1004,IF(ISNUMBER(Datos!B776),AND(OR(B$1005="",Datos!B776&gt;=B$1005),OR(B$1006="",Datos!B776&lt;=B$1006)),FALSE),IF(ISNUMBER(Datos!B776),AND(Datos!B776=INT(Datos!B776),AND(OR(B$1005="",Datos!B776&gt;=B$1005),OR(B$1006="",Datos!B776&lt;=B$1006))),FALSE),OR(ISNUMBER(FIND(";"&amp;UPPER(TRIM(Datos!B776&amp;""))&amp;"=",B$1007)),ISNUMBER(FIND(";"&amp;UPPER(TRIM(Datos!B776&amp;""))&amp;";",B$1007))),OR(UPPER(TRIM(Datos!B776&amp;""))="SÍ",UPPER(TRIM(Datos!B776&amp;""))="SI",UPPER(TRIM(Datos!B776&amp;""))="NO"),IF(ISNUMBER(Datos!B776),AND(OR(B$1005="",Datos!B776&gt;=B$1005),OR(B$1006="",Datos!B776&lt;=B$1006)),FALSE),TRUE))))</f>
        <v>0.0</v>
      </c>
      <c r="C776">
        <f>IF(Datos!C776="",0,IF(AND(C$1008&lt;&gt;"",Datos!C776=C$1008),0,IF(C$1004=0,0,1-CHOOSE(C$1004,IF(ISNUMBER(Datos!C776),AND(OR(C$1005="",Datos!C776&gt;=C$1005),OR(C$1006="",Datos!C776&lt;=C$1006)),FALSE),IF(ISNUMBER(Datos!C776),AND(Datos!C776=INT(Datos!C776),AND(OR(C$1005="",Datos!C776&gt;=C$1005),OR(C$1006="",Datos!C776&lt;=C$1006))),FALSE),OR(ISNUMBER(FIND(";"&amp;UPPER(TRIM(Datos!C776&amp;""))&amp;"=",C$1007)),ISNUMBER(FIND(";"&amp;UPPER(TRIM(Datos!C776&amp;""))&amp;";",C$1007))),OR(UPPER(TRIM(Datos!C776&amp;""))="SÍ",UPPER(TRIM(Datos!C776&amp;""))="SI",UPPER(TRIM(Datos!C776&amp;""))="NO"),IF(ISNUMBER(Datos!C776),AND(OR(C$1005="",Datos!C776&gt;=C$1005),OR(C$1006="",Datos!C776&lt;=C$1006)),FALSE),TRUE))))</f>
        <v>0.0</v>
      </c>
      <c r="D776">
        <f>IF(Datos!D776="",0,IF(AND(D$1008&lt;&gt;"",Datos!D776=D$1008),0,IF(D$1004=0,0,1-CHOOSE(D$1004,IF(ISNUMBER(Datos!D776),AND(OR(D$1005="",Datos!D776&gt;=D$1005),OR(D$1006="",Datos!D776&lt;=D$1006)),FALSE),IF(ISNUMBER(Datos!D776),AND(Datos!D776=INT(Datos!D776),AND(OR(D$1005="",Datos!D776&gt;=D$1005),OR(D$1006="",Datos!D776&lt;=D$1006))),FALSE),OR(ISNUMBER(FIND(";"&amp;UPPER(TRIM(Datos!D776&amp;""))&amp;"=",D$1007)),ISNUMBER(FIND(";"&amp;UPPER(TRIM(Datos!D776&amp;""))&amp;";",D$1007))),OR(UPPER(TRIM(Datos!D776&amp;""))="SÍ",UPPER(TRIM(Datos!D776&amp;""))="SI",UPPER(TRIM(Datos!D776&amp;""))="NO"),IF(ISNUMBER(Datos!D776),AND(OR(D$1005="",Datos!D776&gt;=D$1005),OR(D$1006="",Datos!D776&lt;=D$1006)),FALSE),TRUE))))</f>
        <v>0.0</v>
      </c>
      <c r="E776">
        <f>IF(Datos!E776="",0,IF(AND(E$1008&lt;&gt;"",Datos!E776=E$1008),0,IF(E$1004=0,0,1-CHOOSE(E$1004,IF(ISNUMBER(Datos!E776),AND(OR(E$1005="",Datos!E776&gt;=E$1005),OR(E$1006="",Datos!E776&lt;=E$1006)),FALSE),IF(ISNUMBER(Datos!E776),AND(Datos!E776=INT(Datos!E776),AND(OR(E$1005="",Datos!E776&gt;=E$1005),OR(E$1006="",Datos!E776&lt;=E$1006))),FALSE),OR(ISNUMBER(FIND(";"&amp;UPPER(TRIM(Datos!E776&amp;""))&amp;"=",E$1007)),ISNUMBER(FIND(";"&amp;UPPER(TRIM(Datos!E776&amp;""))&amp;";",E$1007))),OR(UPPER(TRIM(Datos!E776&amp;""))="SÍ",UPPER(TRIM(Datos!E776&amp;""))="SI",UPPER(TRIM(Datos!E776&amp;""))="NO"),IF(ISNUMBER(Datos!E776),AND(OR(E$1005="",Datos!E776&gt;=E$1005),OR(E$1006="",Datos!E776&lt;=E$1006)),FALSE),TRUE))))</f>
        <v>0.0</v>
      </c>
      <c r="F776">
        <f>IF(Datos!F776="",0,IF(AND(F$1008&lt;&gt;"",Datos!F776=F$1008),0,IF(F$1004=0,0,1-CHOOSE(F$1004,IF(ISNUMBER(Datos!F776),AND(OR(F$1005="",Datos!F776&gt;=F$1005),OR(F$1006="",Datos!F776&lt;=F$1006)),FALSE),IF(ISNUMBER(Datos!F776),AND(Datos!F776=INT(Datos!F776),AND(OR(F$1005="",Datos!F776&gt;=F$1005),OR(F$1006="",Datos!F776&lt;=F$1006))),FALSE),OR(ISNUMBER(FIND(";"&amp;UPPER(TRIM(Datos!F776&amp;""))&amp;"=",F$1007)),ISNUMBER(FIND(";"&amp;UPPER(TRIM(Datos!F776&amp;""))&amp;";",F$1007))),OR(UPPER(TRIM(Datos!F776&amp;""))="SÍ",UPPER(TRIM(Datos!F776&amp;""))="SI",UPPER(TRIM(Datos!F776&amp;""))="NO"),IF(ISNUMBER(Datos!F776),AND(OR(F$1005="",Datos!F776&gt;=F$1005),OR(F$1006="",Datos!F776&lt;=F$1006)),FALSE),TRUE))))</f>
        <v>0.0</v>
      </c>
      <c r="G776">
        <f>IF(Datos!G776="",0,IF(AND(G$1008&lt;&gt;"",Datos!G776=G$1008),0,IF(G$1004=0,0,1-CHOOSE(G$1004,IF(ISNUMBER(Datos!G776),AND(OR(G$1005="",Datos!G776&gt;=G$1005),OR(G$1006="",Datos!G776&lt;=G$1006)),FALSE),IF(ISNUMBER(Datos!G776),AND(Datos!G776=INT(Datos!G776),AND(OR(G$1005="",Datos!G776&gt;=G$1005),OR(G$1006="",Datos!G776&lt;=G$1006))),FALSE),OR(ISNUMBER(FIND(";"&amp;UPPER(TRIM(Datos!G776&amp;""))&amp;"=",G$1007)),ISNUMBER(FIND(";"&amp;UPPER(TRIM(Datos!G776&amp;""))&amp;";",G$1007))),OR(UPPER(TRIM(Datos!G776&amp;""))="SÍ",UPPER(TRIM(Datos!G776&amp;""))="SI",UPPER(TRIM(Datos!G776&amp;""))="NO"),IF(ISNUMBER(Datos!G776),AND(OR(G$1005="",Datos!G776&gt;=G$1005),OR(G$1006="",Datos!G776&lt;=G$1006)),FALSE),TRUE))))</f>
        <v>0.0</v>
      </c>
      <c r="H776">
        <f>IF(Datos!H776="",0,IF(AND(H$1008&lt;&gt;"",Datos!H776=H$1008),0,IF(H$1004=0,0,1-CHOOSE(H$1004,IF(ISNUMBER(Datos!H776),AND(OR(H$1005="",Datos!H776&gt;=H$1005),OR(H$1006="",Datos!H776&lt;=H$1006)),FALSE),IF(ISNUMBER(Datos!H776),AND(Datos!H776=INT(Datos!H776),AND(OR(H$1005="",Datos!H776&gt;=H$1005),OR(H$1006="",Datos!H776&lt;=H$1006))),FALSE),OR(ISNUMBER(FIND(";"&amp;UPPER(TRIM(Datos!H776&amp;""))&amp;"=",H$1007)),ISNUMBER(FIND(";"&amp;UPPER(TRIM(Datos!H776&amp;""))&amp;";",H$1007))),OR(UPPER(TRIM(Datos!H776&amp;""))="SÍ",UPPER(TRIM(Datos!H776&amp;""))="SI",UPPER(TRIM(Datos!H776&amp;""))="NO"),IF(ISNUMBER(Datos!H776),AND(OR(H$1005="",Datos!H776&gt;=H$1005),OR(H$1006="",Datos!H776&lt;=H$1006)),FALSE),TRUE))))</f>
        <v>0.0</v>
      </c>
      <c r="I776">
        <f>IF(Datos!I776="",0,IF(AND(I$1008&lt;&gt;"",Datos!I776=I$1008),0,IF(I$1004=0,0,1-CHOOSE(I$1004,IF(ISNUMBER(Datos!I776),AND(OR(I$1005="",Datos!I776&gt;=I$1005),OR(I$1006="",Datos!I776&lt;=I$1006)),FALSE),IF(ISNUMBER(Datos!I776),AND(Datos!I776=INT(Datos!I776),AND(OR(I$1005="",Datos!I776&gt;=I$1005),OR(I$1006="",Datos!I776&lt;=I$1006))),FALSE),OR(ISNUMBER(FIND(";"&amp;UPPER(TRIM(Datos!I776&amp;""))&amp;"=",I$1007)),ISNUMBER(FIND(";"&amp;UPPER(TRIM(Datos!I776&amp;""))&amp;";",I$1007))),OR(UPPER(TRIM(Datos!I776&amp;""))="SÍ",UPPER(TRIM(Datos!I776&amp;""))="SI",UPPER(TRIM(Datos!I776&amp;""))="NO"),IF(ISNUMBER(Datos!I776),AND(OR(I$1005="",Datos!I776&gt;=I$1005),OR(I$1006="",Datos!I776&lt;=I$1006)),FALSE),TRUE))))</f>
        <v>0.0</v>
      </c>
      <c r="J776">
        <f>IF(Datos!J776="",0,IF(AND(J$1008&lt;&gt;"",Datos!J776=J$1008),0,IF(J$1004=0,0,1-CHOOSE(J$1004,IF(ISNUMBER(Datos!J776),AND(OR(J$1005="",Datos!J776&gt;=J$1005),OR(J$1006="",Datos!J776&lt;=J$1006)),FALSE),IF(ISNUMBER(Datos!J776),AND(Datos!J776=INT(Datos!J776),AND(OR(J$1005="",Datos!J776&gt;=J$1005),OR(J$1006="",Datos!J776&lt;=J$1006))),FALSE),OR(ISNUMBER(FIND(";"&amp;UPPER(TRIM(Datos!J776&amp;""))&amp;"=",J$1007)),ISNUMBER(FIND(";"&amp;UPPER(TRIM(Datos!J776&amp;""))&amp;";",J$1007))),OR(UPPER(TRIM(Datos!J776&amp;""))="SÍ",UPPER(TRIM(Datos!J776&amp;""))="SI",UPPER(TRIM(Datos!J776&amp;""))="NO"),IF(ISNUMBER(Datos!J776),AND(OR(J$1005="",Datos!J776&gt;=J$1005),OR(J$1006="",Datos!J776&lt;=J$1006)),FALSE),TRUE))))</f>
        <v>0.0</v>
      </c>
      <c r="K776">
        <f>IF(Datos!K776="",0,IF(AND(K$1008&lt;&gt;"",Datos!K776=K$1008),0,IF(K$1004=0,0,1-CHOOSE(K$1004,IF(ISNUMBER(Datos!K776),AND(OR(K$1005="",Datos!K776&gt;=K$1005),OR(K$1006="",Datos!K776&lt;=K$1006)),FALSE),IF(ISNUMBER(Datos!K776),AND(Datos!K776=INT(Datos!K776),AND(OR(K$1005="",Datos!K776&gt;=K$1005),OR(K$1006="",Datos!K776&lt;=K$1006))),FALSE),OR(ISNUMBER(FIND(";"&amp;UPPER(TRIM(Datos!K776&amp;""))&amp;"=",K$1007)),ISNUMBER(FIND(";"&amp;UPPER(TRIM(Datos!K776&amp;""))&amp;";",K$1007))),OR(UPPER(TRIM(Datos!K776&amp;""))="SÍ",UPPER(TRIM(Datos!K776&amp;""))="SI",UPPER(TRIM(Datos!K776&amp;""))="NO"),IF(ISNUMBER(Datos!K776),AND(OR(K$1005="",Datos!K776&gt;=K$1005),OR(K$1006="",Datos!K776&lt;=K$1006)),FALSE),TRUE))))</f>
        <v>0.0</v>
      </c>
      <c r="L776">
        <f>IF(Datos!L776="",0,IF(AND(L$1008&lt;&gt;"",Datos!L776=L$1008),0,IF(L$1004=0,0,1-CHOOSE(L$1004,IF(ISNUMBER(Datos!L776),AND(OR(L$1005="",Datos!L776&gt;=L$1005),OR(L$1006="",Datos!L776&lt;=L$1006)),FALSE),IF(ISNUMBER(Datos!L776),AND(Datos!L776=INT(Datos!L776),AND(OR(L$1005="",Datos!L776&gt;=L$1005),OR(L$1006="",Datos!L776&lt;=L$1006))),FALSE),OR(ISNUMBER(FIND(";"&amp;UPPER(TRIM(Datos!L776&amp;""))&amp;"=",L$1007)),ISNUMBER(FIND(";"&amp;UPPER(TRIM(Datos!L776&amp;""))&amp;";",L$1007))),OR(UPPER(TRIM(Datos!L776&amp;""))="SÍ",UPPER(TRIM(Datos!L776&amp;""))="SI",UPPER(TRIM(Datos!L776&amp;""))="NO"),IF(ISNUMBER(Datos!L776),AND(OR(L$1005="",Datos!L776&gt;=L$1005),OR(L$1006="",Datos!L776&lt;=L$1006)),FALSE),TRUE))))</f>
        <v>0.0</v>
      </c>
      <c r="M776">
        <f>IF(Datos!M776="",0,IF(AND(M$1008&lt;&gt;"",Datos!M776=M$1008),0,IF(M$1004=0,0,1-CHOOSE(M$1004,IF(ISNUMBER(Datos!M776),AND(OR(M$1005="",Datos!M776&gt;=M$1005),OR(M$1006="",Datos!M776&lt;=M$1006)),FALSE),IF(ISNUMBER(Datos!M776),AND(Datos!M776=INT(Datos!M776),AND(OR(M$1005="",Datos!M776&gt;=M$1005),OR(M$1006="",Datos!M776&lt;=M$1006))),FALSE),OR(ISNUMBER(FIND(";"&amp;UPPER(TRIM(Datos!M776&amp;""))&amp;"=",M$1007)),ISNUMBER(FIND(";"&amp;UPPER(TRIM(Datos!M776&amp;""))&amp;";",M$1007))),OR(UPPER(TRIM(Datos!M776&amp;""))="SÍ",UPPER(TRIM(Datos!M776&amp;""))="SI",UPPER(TRIM(Datos!M776&amp;""))="NO"),IF(ISNUMBER(Datos!M776),AND(OR(M$1005="",Datos!M776&gt;=M$1005),OR(M$1006="",Datos!M776&lt;=M$1006)),FALSE),TRUE))))</f>
        <v>0.0</v>
      </c>
      <c r="N776">
        <f>IF(Datos!N776="",0,IF(AND(N$1008&lt;&gt;"",Datos!N776=N$1008),0,IF(N$1004=0,0,1-CHOOSE(N$1004,IF(ISNUMBER(Datos!N776),AND(OR(N$1005="",Datos!N776&gt;=N$1005),OR(N$1006="",Datos!N776&lt;=N$1006)),FALSE),IF(ISNUMBER(Datos!N776),AND(Datos!N776=INT(Datos!N776),AND(OR(N$1005="",Datos!N776&gt;=N$1005),OR(N$1006="",Datos!N776&lt;=N$1006))),FALSE),OR(ISNUMBER(FIND(";"&amp;UPPER(TRIM(Datos!N776&amp;""))&amp;"=",N$1007)),ISNUMBER(FIND(";"&amp;UPPER(TRIM(Datos!N776&amp;""))&amp;";",N$1007))),OR(UPPER(TRIM(Datos!N776&amp;""))="SÍ",UPPER(TRIM(Datos!N776&amp;""))="SI",UPPER(TRIM(Datos!N776&amp;""))="NO"),IF(ISNUMBER(Datos!N776),AND(OR(N$1005="",Datos!N776&gt;=N$1005),OR(N$1006="",Datos!N776&lt;=N$1006)),FALSE),TRUE))))</f>
        <v>0.0</v>
      </c>
      <c r="O776">
        <f>IF(Datos!O776="",0,IF(AND(O$1008&lt;&gt;"",Datos!O776=O$1008),0,IF(O$1004=0,0,1-CHOOSE(O$1004,IF(ISNUMBER(Datos!O776),AND(OR(O$1005="",Datos!O776&gt;=O$1005),OR(O$1006="",Datos!O776&lt;=O$1006)),FALSE),IF(ISNUMBER(Datos!O776),AND(Datos!O776=INT(Datos!O776),AND(OR(O$1005="",Datos!O776&gt;=O$1005),OR(O$1006="",Datos!O776&lt;=O$1006))),FALSE),OR(ISNUMBER(FIND(";"&amp;UPPER(TRIM(Datos!O776&amp;""))&amp;"=",O$1007)),ISNUMBER(FIND(";"&amp;UPPER(TRIM(Datos!O776&amp;""))&amp;";",O$1007))),OR(UPPER(TRIM(Datos!O776&amp;""))="SÍ",UPPER(TRIM(Datos!O776&amp;""))="SI",UPPER(TRIM(Datos!O776&amp;""))="NO"),IF(ISNUMBER(Datos!O776),AND(OR(O$1005="",Datos!O776&gt;=O$1005),OR(O$1006="",Datos!O776&lt;=O$1006)),FALSE),TRUE))))</f>
        <v>0.0</v>
      </c>
      <c r="P776">
        <f>IF(Datos!P776="",0,IF(AND(P$1008&lt;&gt;"",Datos!P776=P$1008),0,IF(P$1004=0,0,1-CHOOSE(P$1004,IF(ISNUMBER(Datos!P776),AND(OR(P$1005="",Datos!P776&gt;=P$1005),OR(P$1006="",Datos!P776&lt;=P$1006)),FALSE),IF(ISNUMBER(Datos!P776),AND(Datos!P776=INT(Datos!P776),AND(OR(P$1005="",Datos!P776&gt;=P$1005),OR(P$1006="",Datos!P776&lt;=P$1006))),FALSE),OR(ISNUMBER(FIND(";"&amp;UPPER(TRIM(Datos!P776&amp;""))&amp;"=",P$1007)),ISNUMBER(FIND(";"&amp;UPPER(TRIM(Datos!P776&amp;""))&amp;";",P$1007))),OR(UPPER(TRIM(Datos!P776&amp;""))="SÍ",UPPER(TRIM(Datos!P776&amp;""))="SI",UPPER(TRIM(Datos!P776&amp;""))="NO"),IF(ISNUMBER(Datos!P776),AND(OR(P$1005="",Datos!P776&gt;=P$1005),OR(P$1006="",Datos!P776&lt;=P$1006)),FALSE),TRUE))))</f>
        <v>0.0</v>
      </c>
      <c r="Q776">
        <f>IF(Datos!Q776="",0,IF(AND(Q$1008&lt;&gt;"",Datos!Q776=Q$1008),0,IF(Q$1004=0,0,1-CHOOSE(Q$1004,IF(ISNUMBER(Datos!Q776),AND(OR(Q$1005="",Datos!Q776&gt;=Q$1005),OR(Q$1006="",Datos!Q776&lt;=Q$1006)),FALSE),IF(ISNUMBER(Datos!Q776),AND(Datos!Q776=INT(Datos!Q776),AND(OR(Q$1005="",Datos!Q776&gt;=Q$1005),OR(Q$1006="",Datos!Q776&lt;=Q$1006))),FALSE),OR(ISNUMBER(FIND(";"&amp;UPPER(TRIM(Datos!Q776&amp;""))&amp;"=",Q$1007)),ISNUMBER(FIND(";"&amp;UPPER(TRIM(Datos!Q776&amp;""))&amp;";",Q$1007))),OR(UPPER(TRIM(Datos!Q776&amp;""))="SÍ",UPPER(TRIM(Datos!Q776&amp;""))="SI",UPPER(TRIM(Datos!Q776&amp;""))="NO"),IF(ISNUMBER(Datos!Q776),AND(OR(Q$1005="",Datos!Q776&gt;=Q$1005),OR(Q$1006="",Datos!Q776&lt;=Q$1006)),FALSE),TRUE))))</f>
        <v>0.0</v>
      </c>
      <c r="R776">
        <f>IF(Datos!R776="",0,IF(AND(R$1008&lt;&gt;"",Datos!R776=R$1008),0,IF(R$1004=0,0,1-CHOOSE(R$1004,IF(ISNUMBER(Datos!R776),AND(OR(R$1005="",Datos!R776&gt;=R$1005),OR(R$1006="",Datos!R776&lt;=R$1006)),FALSE),IF(ISNUMBER(Datos!R776),AND(Datos!R776=INT(Datos!R776),AND(OR(R$1005="",Datos!R776&gt;=R$1005),OR(R$1006="",Datos!R776&lt;=R$1006))),FALSE),OR(ISNUMBER(FIND(";"&amp;UPPER(TRIM(Datos!R776&amp;""))&amp;"=",R$1007)),ISNUMBER(FIND(";"&amp;UPPER(TRIM(Datos!R776&amp;""))&amp;";",R$1007))),OR(UPPER(TRIM(Datos!R776&amp;""))="SÍ",UPPER(TRIM(Datos!R776&amp;""))="SI",UPPER(TRIM(Datos!R776&amp;""))="NO"),IF(ISNUMBER(Datos!R776),AND(OR(R$1005="",Datos!R776&gt;=R$1005),OR(R$1006="",Datos!R776&lt;=R$1006)),FALSE),TRUE))))</f>
        <v>0.0</v>
      </c>
      <c r="S776">
        <f>IF(Datos!S776="",0,IF(AND(S$1008&lt;&gt;"",Datos!S776=S$1008),0,IF(S$1004=0,0,1-CHOOSE(S$1004,IF(ISNUMBER(Datos!S776),AND(OR(S$1005="",Datos!S776&gt;=S$1005),OR(S$1006="",Datos!S776&lt;=S$1006)),FALSE),IF(ISNUMBER(Datos!S776),AND(Datos!S776=INT(Datos!S776),AND(OR(S$1005="",Datos!S776&gt;=S$1005),OR(S$1006="",Datos!S776&lt;=S$1006))),FALSE),OR(ISNUMBER(FIND(";"&amp;UPPER(TRIM(Datos!S776&amp;""))&amp;"=",S$1007)),ISNUMBER(FIND(";"&amp;UPPER(TRIM(Datos!S776&amp;""))&amp;";",S$1007))),OR(UPPER(TRIM(Datos!S776&amp;""))="SÍ",UPPER(TRIM(Datos!S776&amp;""))="SI",UPPER(TRIM(Datos!S776&amp;""))="NO"),IF(ISNUMBER(Datos!S776),AND(OR(S$1005="",Datos!S776&gt;=S$1005),OR(S$1006="",Datos!S776&lt;=S$1006)),FALSE),TRUE))))</f>
        <v>0.0</v>
      </c>
      <c r="T776">
        <f>IF(Datos!T776="",0,IF(AND(T$1008&lt;&gt;"",Datos!T776=T$1008),0,IF(T$1004=0,0,1-CHOOSE(T$1004,IF(ISNUMBER(Datos!T776),AND(OR(T$1005="",Datos!T776&gt;=T$1005),OR(T$1006="",Datos!T776&lt;=T$1006)),FALSE),IF(ISNUMBER(Datos!T776),AND(Datos!T776=INT(Datos!T776),AND(OR(T$1005="",Datos!T776&gt;=T$1005),OR(T$1006="",Datos!T776&lt;=T$1006))),FALSE),OR(ISNUMBER(FIND(";"&amp;UPPER(TRIM(Datos!T776&amp;""))&amp;"=",T$1007)),ISNUMBER(FIND(";"&amp;UPPER(TRIM(Datos!T776&amp;""))&amp;";",T$1007))),OR(UPPER(TRIM(Datos!T776&amp;""))="SÍ",UPPER(TRIM(Datos!T776&amp;""))="SI",UPPER(TRIM(Datos!T776&amp;""))="NO"),IF(ISNUMBER(Datos!T776),AND(OR(T$1005="",Datos!T776&gt;=T$1005),OR(T$1006="",Datos!T776&lt;=T$1006)),FALSE),TRUE))))</f>
        <v>0.0</v>
      </c>
      <c r="U776">
        <f>IF(Datos!U776="",0,IF(AND(U$1008&lt;&gt;"",Datos!U776=U$1008),0,IF(U$1004=0,0,1-CHOOSE(U$1004,IF(ISNUMBER(Datos!U776),AND(OR(U$1005="",Datos!U776&gt;=U$1005),OR(U$1006="",Datos!U776&lt;=U$1006)),FALSE),IF(ISNUMBER(Datos!U776),AND(Datos!U776=INT(Datos!U776),AND(OR(U$1005="",Datos!U776&gt;=U$1005),OR(U$1006="",Datos!U776&lt;=U$1006))),FALSE),OR(ISNUMBER(FIND(";"&amp;UPPER(TRIM(Datos!U776&amp;""))&amp;"=",U$1007)),ISNUMBER(FIND(";"&amp;UPPER(TRIM(Datos!U776&amp;""))&amp;";",U$1007))),OR(UPPER(TRIM(Datos!U776&amp;""))="SÍ",UPPER(TRIM(Datos!U776&amp;""))="SI",UPPER(TRIM(Datos!U776&amp;""))="NO"),IF(ISNUMBER(Datos!U776),AND(OR(U$1005="",Datos!U776&gt;=U$1005),OR(U$1006="",Datos!U776&lt;=U$1006)),FALSE),TRUE))))</f>
        <v>0.0</v>
      </c>
      <c r="V776">
        <f>IF(Datos!V776="",0,IF(AND(V$1008&lt;&gt;"",Datos!V776=V$1008),0,IF(V$1004=0,0,1-CHOOSE(V$1004,IF(ISNUMBER(Datos!V776),AND(OR(V$1005="",Datos!V776&gt;=V$1005),OR(V$1006="",Datos!V776&lt;=V$1006)),FALSE),IF(ISNUMBER(Datos!V776),AND(Datos!V776=INT(Datos!V776),AND(OR(V$1005="",Datos!V776&gt;=V$1005),OR(V$1006="",Datos!V776&lt;=V$1006))),FALSE),OR(ISNUMBER(FIND(";"&amp;UPPER(TRIM(Datos!V776&amp;""))&amp;"=",V$1007)),ISNUMBER(FIND(";"&amp;UPPER(TRIM(Datos!V776&amp;""))&amp;";",V$1007))),OR(UPPER(TRIM(Datos!V776&amp;""))="SÍ",UPPER(TRIM(Datos!V776&amp;""))="SI",UPPER(TRIM(Datos!V776&amp;""))="NO"),IF(ISNUMBER(Datos!V776),AND(OR(V$1005="",Datos!V776&gt;=V$1005),OR(V$1006="",Datos!V776&lt;=V$1006)),FALSE),TRUE))))</f>
        <v>0.0</v>
      </c>
      <c r="W776">
        <f>IF(Datos!W776="",0,IF(AND(W$1008&lt;&gt;"",Datos!W776=W$1008),0,IF(W$1004=0,0,1-CHOOSE(W$1004,IF(ISNUMBER(Datos!W776),AND(OR(W$1005="",Datos!W776&gt;=W$1005),OR(W$1006="",Datos!W776&lt;=W$1006)),FALSE),IF(ISNUMBER(Datos!W776),AND(Datos!W776=INT(Datos!W776),AND(OR(W$1005="",Datos!W776&gt;=W$1005),OR(W$1006="",Datos!W776&lt;=W$1006))),FALSE),OR(ISNUMBER(FIND(";"&amp;UPPER(TRIM(Datos!W776&amp;""))&amp;"=",W$1007)),ISNUMBER(FIND(";"&amp;UPPER(TRIM(Datos!W776&amp;""))&amp;";",W$1007))),OR(UPPER(TRIM(Datos!W776&amp;""))="SÍ",UPPER(TRIM(Datos!W776&amp;""))="SI",UPPER(TRIM(Datos!W776&amp;""))="NO"),IF(ISNUMBER(Datos!W776),AND(OR(W$1005="",Datos!W776&gt;=W$1005),OR(W$1006="",Datos!W776&lt;=W$1006)),FALSE),TRUE))))</f>
        <v>0.0</v>
      </c>
      <c r="X776">
        <f>IF(Datos!X776="",0,IF(AND(X$1008&lt;&gt;"",Datos!X776=X$1008),0,IF(X$1004=0,0,1-CHOOSE(X$1004,IF(ISNUMBER(Datos!X776),AND(OR(X$1005="",Datos!X776&gt;=X$1005),OR(X$1006="",Datos!X776&lt;=X$1006)),FALSE),IF(ISNUMBER(Datos!X776),AND(Datos!X776=INT(Datos!X776),AND(OR(X$1005="",Datos!X776&gt;=X$1005),OR(X$1006="",Datos!X776&lt;=X$1006))),FALSE),OR(ISNUMBER(FIND(";"&amp;UPPER(TRIM(Datos!X776&amp;""))&amp;"=",X$1007)),ISNUMBER(FIND(";"&amp;UPPER(TRIM(Datos!X776&amp;""))&amp;";",X$1007))),OR(UPPER(TRIM(Datos!X776&amp;""))="SÍ",UPPER(TRIM(Datos!X776&amp;""))="SI",UPPER(TRIM(Datos!X776&amp;""))="NO"),IF(ISNUMBER(Datos!X776),AND(OR(X$1005="",Datos!X776&gt;=X$1005),OR(X$1006="",Datos!X776&lt;=X$1006)),FALSE),TRUE))))</f>
        <v>0.0</v>
      </c>
      <c r="Y776">
        <f>IF(Datos!Y776="",0,IF(AND(Y$1008&lt;&gt;"",Datos!Y776=Y$1008),0,IF(Y$1004=0,0,1-CHOOSE(Y$1004,IF(ISNUMBER(Datos!Y776),AND(OR(Y$1005="",Datos!Y776&gt;=Y$1005),OR(Y$1006="",Datos!Y776&lt;=Y$1006)),FALSE),IF(ISNUMBER(Datos!Y776),AND(Datos!Y776=INT(Datos!Y776),AND(OR(Y$1005="",Datos!Y776&gt;=Y$1005),OR(Y$1006="",Datos!Y776&lt;=Y$1006))),FALSE),OR(ISNUMBER(FIND(";"&amp;UPPER(TRIM(Datos!Y776&amp;""))&amp;"=",Y$1007)),ISNUMBER(FIND(";"&amp;UPPER(TRIM(Datos!Y776&amp;""))&amp;";",Y$1007))),OR(UPPER(TRIM(Datos!Y776&amp;""))="SÍ",UPPER(TRIM(Datos!Y776&amp;""))="SI",UPPER(TRIM(Datos!Y776&amp;""))="NO"),IF(ISNUMBER(Datos!Y776),AND(OR(Y$1005="",Datos!Y776&gt;=Y$1005),OR(Y$1006="",Datos!Y776&lt;=Y$1006)),FALSE),TRUE))))</f>
        <v>0.0</v>
      </c>
      <c r="Z776">
        <f>IF(Datos!Z776="",0,IF(AND(Z$1008&lt;&gt;"",Datos!Z776=Z$1008),0,IF(Z$1004=0,0,1-CHOOSE(Z$1004,IF(ISNUMBER(Datos!Z776),AND(OR(Z$1005="",Datos!Z776&gt;=Z$1005),OR(Z$1006="",Datos!Z776&lt;=Z$1006)),FALSE),IF(ISNUMBER(Datos!Z776),AND(Datos!Z776=INT(Datos!Z776),AND(OR(Z$1005="",Datos!Z776&gt;=Z$1005),OR(Z$1006="",Datos!Z776&lt;=Z$1006))),FALSE),OR(ISNUMBER(FIND(";"&amp;UPPER(TRIM(Datos!Z776&amp;""))&amp;"=",Z$1007)),ISNUMBER(FIND(";"&amp;UPPER(TRIM(Datos!Z776&amp;""))&amp;";",Z$1007))),OR(UPPER(TRIM(Datos!Z776&amp;""))="SÍ",UPPER(TRIM(Datos!Z776&amp;""))="SI",UPPER(TRIM(Datos!Z776&amp;""))="NO"),IF(ISNUMBER(Datos!Z776),AND(OR(Z$1005="",Datos!Z776&gt;=Z$1005),OR(Z$1006="",Datos!Z776&lt;=Z$1006)),FALSE),TRUE))))</f>
        <v>0.0</v>
      </c>
      <c r="AA776">
        <f>IF(Datos!AA776="",0,IF(AND(AA$1008&lt;&gt;"",Datos!AA776=AA$1008),0,IF(AA$1004=0,0,1-CHOOSE(AA$1004,IF(ISNUMBER(Datos!AA776),AND(OR(AA$1005="",Datos!AA776&gt;=AA$1005),OR(AA$1006="",Datos!AA776&lt;=AA$1006)),FALSE),IF(ISNUMBER(Datos!AA776),AND(Datos!AA776=INT(Datos!AA776),AND(OR(AA$1005="",Datos!AA776&gt;=AA$1005),OR(AA$1006="",Datos!AA776&lt;=AA$1006))),FALSE),OR(ISNUMBER(FIND(";"&amp;UPPER(TRIM(Datos!AA776&amp;""))&amp;"=",AA$1007)),ISNUMBER(FIND(";"&amp;UPPER(TRIM(Datos!AA776&amp;""))&amp;";",AA$1007))),OR(UPPER(TRIM(Datos!AA776&amp;""))="SÍ",UPPER(TRIM(Datos!AA776&amp;""))="SI",UPPER(TRIM(Datos!AA776&amp;""))="NO"),IF(ISNUMBER(Datos!AA776),AND(OR(AA$1005="",Datos!AA776&gt;=AA$1005),OR(AA$1006="",Datos!AA776&lt;=AA$1006)),FALSE),TRUE))))</f>
        <v>0.0</v>
      </c>
      <c r="AB776">
        <f>IF(Datos!AB776="",0,IF(AND(AB$1008&lt;&gt;"",Datos!AB776=AB$1008),0,IF(AB$1004=0,0,1-CHOOSE(AB$1004,IF(ISNUMBER(Datos!AB776),AND(OR(AB$1005="",Datos!AB776&gt;=AB$1005),OR(AB$1006="",Datos!AB776&lt;=AB$1006)),FALSE),IF(ISNUMBER(Datos!AB776),AND(Datos!AB776=INT(Datos!AB776),AND(OR(AB$1005="",Datos!AB776&gt;=AB$1005),OR(AB$1006="",Datos!AB776&lt;=AB$1006))),FALSE),OR(ISNUMBER(FIND(";"&amp;UPPER(TRIM(Datos!AB776&amp;""))&amp;"=",AB$1007)),ISNUMBER(FIND(";"&amp;UPPER(TRIM(Datos!AB776&amp;""))&amp;";",AB$1007))),OR(UPPER(TRIM(Datos!AB776&amp;""))="SÍ",UPPER(TRIM(Datos!AB776&amp;""))="SI",UPPER(TRIM(Datos!AB776&amp;""))="NO"),IF(ISNUMBER(Datos!AB776),AND(OR(AB$1005="",Datos!AB776&gt;=AB$1005),OR(AB$1006="",Datos!AB776&lt;=AB$1006)),FALSE),TRUE))))</f>
        <v>0.0</v>
      </c>
      <c r="AC776">
        <f>IF(Datos!AC776="",0,IF(AND(AC$1008&lt;&gt;"",Datos!AC776=AC$1008),0,IF(AC$1004=0,0,1-CHOOSE(AC$1004,IF(ISNUMBER(Datos!AC776),AND(OR(AC$1005="",Datos!AC776&gt;=AC$1005),OR(AC$1006="",Datos!AC776&lt;=AC$1006)),FALSE),IF(ISNUMBER(Datos!AC776),AND(Datos!AC776=INT(Datos!AC776),AND(OR(AC$1005="",Datos!AC776&gt;=AC$1005),OR(AC$1006="",Datos!AC776&lt;=AC$1006))),FALSE),OR(ISNUMBER(FIND(";"&amp;UPPER(TRIM(Datos!AC776&amp;""))&amp;"=",AC$1007)),ISNUMBER(FIND(";"&amp;UPPER(TRIM(Datos!AC776&amp;""))&amp;";",AC$1007))),OR(UPPER(TRIM(Datos!AC776&amp;""))="SÍ",UPPER(TRIM(Datos!AC776&amp;""))="SI",UPPER(TRIM(Datos!AC776&amp;""))="NO"),IF(ISNUMBER(Datos!AC776),AND(OR(AC$1005="",Datos!AC776&gt;=AC$1005),OR(AC$1006="",Datos!AC776&lt;=AC$1006)),FALSE),TRUE))))</f>
        <v>0.0</v>
      </c>
      <c r="AD776">
        <f>IF(Datos!AD776="",0,IF(AND(AD$1008&lt;&gt;"",Datos!AD776=AD$1008),0,IF(AD$1004=0,0,1-CHOOSE(AD$1004,IF(ISNUMBER(Datos!AD776),AND(OR(AD$1005="",Datos!AD776&gt;=AD$1005),OR(AD$1006="",Datos!AD776&lt;=AD$1006)),FALSE),IF(ISNUMBER(Datos!AD776),AND(Datos!AD776=INT(Datos!AD776),AND(OR(AD$1005="",Datos!AD776&gt;=AD$1005),OR(AD$1006="",Datos!AD776&lt;=AD$1006))),FALSE),OR(ISNUMBER(FIND(";"&amp;UPPER(TRIM(Datos!AD776&amp;""))&amp;"=",AD$1007)),ISNUMBER(FIND(";"&amp;UPPER(TRIM(Datos!AD776&amp;""))&amp;";",AD$1007))),OR(UPPER(TRIM(Datos!AD776&amp;""))="SÍ",UPPER(TRIM(Datos!AD776&amp;""))="SI",UPPER(TRIM(Datos!AD776&amp;""))="NO"),IF(ISNUMBER(Datos!AD776),AND(OR(AD$1005="",Datos!AD776&gt;=AD$1005),OR(AD$1006="",Datos!AD776&lt;=AD$1006)),FALSE),TRUE))))</f>
        <v>0.0</v>
      </c>
      <c r="AE776">
        <f>IF(Datos!AE776="",0,IF(AND(AE$1008&lt;&gt;"",Datos!AE776=AE$1008),0,IF(AE$1004=0,0,1-CHOOSE(AE$1004,IF(ISNUMBER(Datos!AE776),AND(OR(AE$1005="",Datos!AE776&gt;=AE$1005),OR(AE$1006="",Datos!AE776&lt;=AE$1006)),FALSE),IF(ISNUMBER(Datos!AE776),AND(Datos!AE776=INT(Datos!AE776),AND(OR(AE$1005="",Datos!AE776&gt;=AE$1005),OR(AE$1006="",Datos!AE776&lt;=AE$1006))),FALSE),OR(ISNUMBER(FIND(";"&amp;UPPER(TRIM(Datos!AE776&amp;""))&amp;"=",AE$1007)),ISNUMBER(FIND(";"&amp;UPPER(TRIM(Datos!AE776&amp;""))&amp;";",AE$1007))),OR(UPPER(TRIM(Datos!AE776&amp;""))="SÍ",UPPER(TRIM(Datos!AE776&amp;""))="SI",UPPER(TRIM(Datos!AE776&amp;""))="NO"),IF(ISNUMBER(Datos!AE776),AND(OR(AE$1005="",Datos!AE776&gt;=AE$1005),OR(AE$1006="",Datos!AE776&lt;=AE$1006)),FALSE),TRUE))))</f>
        <v>0.0</v>
      </c>
    </row>
    <row r="777" spans="2:31">
      <c r="B777">
        <f>IF(Datos!B777="",0,IF(AND(B$1008&lt;&gt;"",Datos!B777=B$1008),0,IF(B$1004=0,0,1-CHOOSE(B$1004,IF(ISNUMBER(Datos!B777),AND(OR(B$1005="",Datos!B777&gt;=B$1005),OR(B$1006="",Datos!B777&lt;=B$1006)),FALSE),IF(ISNUMBER(Datos!B777),AND(Datos!B777=INT(Datos!B777),AND(OR(B$1005="",Datos!B777&gt;=B$1005),OR(B$1006="",Datos!B777&lt;=B$1006))),FALSE),OR(ISNUMBER(FIND(";"&amp;UPPER(TRIM(Datos!B777&amp;""))&amp;"=",B$1007)),ISNUMBER(FIND(";"&amp;UPPER(TRIM(Datos!B777&amp;""))&amp;";",B$1007))),OR(UPPER(TRIM(Datos!B777&amp;""))="SÍ",UPPER(TRIM(Datos!B777&amp;""))="SI",UPPER(TRIM(Datos!B777&amp;""))="NO"),IF(ISNUMBER(Datos!B777),AND(OR(B$1005="",Datos!B777&gt;=B$1005),OR(B$1006="",Datos!B777&lt;=B$1006)),FALSE),TRUE))))</f>
        <v>0.0</v>
      </c>
      <c r="C777">
        <f>IF(Datos!C777="",0,IF(AND(C$1008&lt;&gt;"",Datos!C777=C$1008),0,IF(C$1004=0,0,1-CHOOSE(C$1004,IF(ISNUMBER(Datos!C777),AND(OR(C$1005="",Datos!C777&gt;=C$1005),OR(C$1006="",Datos!C777&lt;=C$1006)),FALSE),IF(ISNUMBER(Datos!C777),AND(Datos!C777=INT(Datos!C777),AND(OR(C$1005="",Datos!C777&gt;=C$1005),OR(C$1006="",Datos!C777&lt;=C$1006))),FALSE),OR(ISNUMBER(FIND(";"&amp;UPPER(TRIM(Datos!C777&amp;""))&amp;"=",C$1007)),ISNUMBER(FIND(";"&amp;UPPER(TRIM(Datos!C777&amp;""))&amp;";",C$1007))),OR(UPPER(TRIM(Datos!C777&amp;""))="SÍ",UPPER(TRIM(Datos!C777&amp;""))="SI",UPPER(TRIM(Datos!C777&amp;""))="NO"),IF(ISNUMBER(Datos!C777),AND(OR(C$1005="",Datos!C777&gt;=C$1005),OR(C$1006="",Datos!C777&lt;=C$1006)),FALSE),TRUE))))</f>
        <v>0.0</v>
      </c>
      <c r="D777">
        <f>IF(Datos!D777="",0,IF(AND(D$1008&lt;&gt;"",Datos!D777=D$1008),0,IF(D$1004=0,0,1-CHOOSE(D$1004,IF(ISNUMBER(Datos!D777),AND(OR(D$1005="",Datos!D777&gt;=D$1005),OR(D$1006="",Datos!D777&lt;=D$1006)),FALSE),IF(ISNUMBER(Datos!D777),AND(Datos!D777=INT(Datos!D777),AND(OR(D$1005="",Datos!D777&gt;=D$1005),OR(D$1006="",Datos!D777&lt;=D$1006))),FALSE),OR(ISNUMBER(FIND(";"&amp;UPPER(TRIM(Datos!D777&amp;""))&amp;"=",D$1007)),ISNUMBER(FIND(";"&amp;UPPER(TRIM(Datos!D777&amp;""))&amp;";",D$1007))),OR(UPPER(TRIM(Datos!D777&amp;""))="SÍ",UPPER(TRIM(Datos!D777&amp;""))="SI",UPPER(TRIM(Datos!D777&amp;""))="NO"),IF(ISNUMBER(Datos!D777),AND(OR(D$1005="",Datos!D777&gt;=D$1005),OR(D$1006="",Datos!D777&lt;=D$1006)),FALSE),TRUE))))</f>
        <v>0.0</v>
      </c>
      <c r="E777">
        <f>IF(Datos!E777="",0,IF(AND(E$1008&lt;&gt;"",Datos!E777=E$1008),0,IF(E$1004=0,0,1-CHOOSE(E$1004,IF(ISNUMBER(Datos!E777),AND(OR(E$1005="",Datos!E777&gt;=E$1005),OR(E$1006="",Datos!E777&lt;=E$1006)),FALSE),IF(ISNUMBER(Datos!E777),AND(Datos!E777=INT(Datos!E777),AND(OR(E$1005="",Datos!E777&gt;=E$1005),OR(E$1006="",Datos!E777&lt;=E$1006))),FALSE),OR(ISNUMBER(FIND(";"&amp;UPPER(TRIM(Datos!E777&amp;""))&amp;"=",E$1007)),ISNUMBER(FIND(";"&amp;UPPER(TRIM(Datos!E777&amp;""))&amp;";",E$1007))),OR(UPPER(TRIM(Datos!E777&amp;""))="SÍ",UPPER(TRIM(Datos!E777&amp;""))="SI",UPPER(TRIM(Datos!E777&amp;""))="NO"),IF(ISNUMBER(Datos!E777),AND(OR(E$1005="",Datos!E777&gt;=E$1005),OR(E$1006="",Datos!E777&lt;=E$1006)),FALSE),TRUE))))</f>
        <v>0.0</v>
      </c>
      <c r="F777">
        <f>IF(Datos!F777="",0,IF(AND(F$1008&lt;&gt;"",Datos!F777=F$1008),0,IF(F$1004=0,0,1-CHOOSE(F$1004,IF(ISNUMBER(Datos!F777),AND(OR(F$1005="",Datos!F777&gt;=F$1005),OR(F$1006="",Datos!F777&lt;=F$1006)),FALSE),IF(ISNUMBER(Datos!F777),AND(Datos!F777=INT(Datos!F777),AND(OR(F$1005="",Datos!F777&gt;=F$1005),OR(F$1006="",Datos!F777&lt;=F$1006))),FALSE),OR(ISNUMBER(FIND(";"&amp;UPPER(TRIM(Datos!F777&amp;""))&amp;"=",F$1007)),ISNUMBER(FIND(";"&amp;UPPER(TRIM(Datos!F777&amp;""))&amp;";",F$1007))),OR(UPPER(TRIM(Datos!F777&amp;""))="SÍ",UPPER(TRIM(Datos!F777&amp;""))="SI",UPPER(TRIM(Datos!F777&amp;""))="NO"),IF(ISNUMBER(Datos!F777),AND(OR(F$1005="",Datos!F777&gt;=F$1005),OR(F$1006="",Datos!F777&lt;=F$1006)),FALSE),TRUE))))</f>
        <v>0.0</v>
      </c>
      <c r="G777">
        <f>IF(Datos!G777="",0,IF(AND(G$1008&lt;&gt;"",Datos!G777=G$1008),0,IF(G$1004=0,0,1-CHOOSE(G$1004,IF(ISNUMBER(Datos!G777),AND(OR(G$1005="",Datos!G777&gt;=G$1005),OR(G$1006="",Datos!G777&lt;=G$1006)),FALSE),IF(ISNUMBER(Datos!G777),AND(Datos!G777=INT(Datos!G777),AND(OR(G$1005="",Datos!G777&gt;=G$1005),OR(G$1006="",Datos!G777&lt;=G$1006))),FALSE),OR(ISNUMBER(FIND(";"&amp;UPPER(TRIM(Datos!G777&amp;""))&amp;"=",G$1007)),ISNUMBER(FIND(";"&amp;UPPER(TRIM(Datos!G777&amp;""))&amp;";",G$1007))),OR(UPPER(TRIM(Datos!G777&amp;""))="SÍ",UPPER(TRIM(Datos!G777&amp;""))="SI",UPPER(TRIM(Datos!G777&amp;""))="NO"),IF(ISNUMBER(Datos!G777),AND(OR(G$1005="",Datos!G777&gt;=G$1005),OR(G$1006="",Datos!G777&lt;=G$1006)),FALSE),TRUE))))</f>
        <v>0.0</v>
      </c>
      <c r="H777">
        <f>IF(Datos!H777="",0,IF(AND(H$1008&lt;&gt;"",Datos!H777=H$1008),0,IF(H$1004=0,0,1-CHOOSE(H$1004,IF(ISNUMBER(Datos!H777),AND(OR(H$1005="",Datos!H777&gt;=H$1005),OR(H$1006="",Datos!H777&lt;=H$1006)),FALSE),IF(ISNUMBER(Datos!H777),AND(Datos!H777=INT(Datos!H777),AND(OR(H$1005="",Datos!H777&gt;=H$1005),OR(H$1006="",Datos!H777&lt;=H$1006))),FALSE),OR(ISNUMBER(FIND(";"&amp;UPPER(TRIM(Datos!H777&amp;""))&amp;"=",H$1007)),ISNUMBER(FIND(";"&amp;UPPER(TRIM(Datos!H777&amp;""))&amp;";",H$1007))),OR(UPPER(TRIM(Datos!H777&amp;""))="SÍ",UPPER(TRIM(Datos!H777&amp;""))="SI",UPPER(TRIM(Datos!H777&amp;""))="NO"),IF(ISNUMBER(Datos!H777),AND(OR(H$1005="",Datos!H777&gt;=H$1005),OR(H$1006="",Datos!H777&lt;=H$1006)),FALSE),TRUE))))</f>
        <v>0.0</v>
      </c>
      <c r="I777">
        <f>IF(Datos!I777="",0,IF(AND(I$1008&lt;&gt;"",Datos!I777=I$1008),0,IF(I$1004=0,0,1-CHOOSE(I$1004,IF(ISNUMBER(Datos!I777),AND(OR(I$1005="",Datos!I777&gt;=I$1005),OR(I$1006="",Datos!I777&lt;=I$1006)),FALSE),IF(ISNUMBER(Datos!I777),AND(Datos!I777=INT(Datos!I777),AND(OR(I$1005="",Datos!I777&gt;=I$1005),OR(I$1006="",Datos!I777&lt;=I$1006))),FALSE),OR(ISNUMBER(FIND(";"&amp;UPPER(TRIM(Datos!I777&amp;""))&amp;"=",I$1007)),ISNUMBER(FIND(";"&amp;UPPER(TRIM(Datos!I777&amp;""))&amp;";",I$1007))),OR(UPPER(TRIM(Datos!I777&amp;""))="SÍ",UPPER(TRIM(Datos!I777&amp;""))="SI",UPPER(TRIM(Datos!I777&amp;""))="NO"),IF(ISNUMBER(Datos!I777),AND(OR(I$1005="",Datos!I777&gt;=I$1005),OR(I$1006="",Datos!I777&lt;=I$1006)),FALSE),TRUE))))</f>
        <v>0.0</v>
      </c>
      <c r="J777">
        <f>IF(Datos!J777="",0,IF(AND(J$1008&lt;&gt;"",Datos!J777=J$1008),0,IF(J$1004=0,0,1-CHOOSE(J$1004,IF(ISNUMBER(Datos!J777),AND(OR(J$1005="",Datos!J777&gt;=J$1005),OR(J$1006="",Datos!J777&lt;=J$1006)),FALSE),IF(ISNUMBER(Datos!J777),AND(Datos!J777=INT(Datos!J777),AND(OR(J$1005="",Datos!J777&gt;=J$1005),OR(J$1006="",Datos!J777&lt;=J$1006))),FALSE),OR(ISNUMBER(FIND(";"&amp;UPPER(TRIM(Datos!J777&amp;""))&amp;"=",J$1007)),ISNUMBER(FIND(";"&amp;UPPER(TRIM(Datos!J777&amp;""))&amp;";",J$1007))),OR(UPPER(TRIM(Datos!J777&amp;""))="SÍ",UPPER(TRIM(Datos!J777&amp;""))="SI",UPPER(TRIM(Datos!J777&amp;""))="NO"),IF(ISNUMBER(Datos!J777),AND(OR(J$1005="",Datos!J777&gt;=J$1005),OR(J$1006="",Datos!J777&lt;=J$1006)),FALSE),TRUE))))</f>
        <v>0.0</v>
      </c>
      <c r="K777">
        <f>IF(Datos!K777="",0,IF(AND(K$1008&lt;&gt;"",Datos!K777=K$1008),0,IF(K$1004=0,0,1-CHOOSE(K$1004,IF(ISNUMBER(Datos!K777),AND(OR(K$1005="",Datos!K777&gt;=K$1005),OR(K$1006="",Datos!K777&lt;=K$1006)),FALSE),IF(ISNUMBER(Datos!K777),AND(Datos!K777=INT(Datos!K777),AND(OR(K$1005="",Datos!K777&gt;=K$1005),OR(K$1006="",Datos!K777&lt;=K$1006))),FALSE),OR(ISNUMBER(FIND(";"&amp;UPPER(TRIM(Datos!K777&amp;""))&amp;"=",K$1007)),ISNUMBER(FIND(";"&amp;UPPER(TRIM(Datos!K777&amp;""))&amp;";",K$1007))),OR(UPPER(TRIM(Datos!K777&amp;""))="SÍ",UPPER(TRIM(Datos!K777&amp;""))="SI",UPPER(TRIM(Datos!K777&amp;""))="NO"),IF(ISNUMBER(Datos!K777),AND(OR(K$1005="",Datos!K777&gt;=K$1005),OR(K$1006="",Datos!K777&lt;=K$1006)),FALSE),TRUE))))</f>
        <v>0.0</v>
      </c>
      <c r="L777">
        <f>IF(Datos!L777="",0,IF(AND(L$1008&lt;&gt;"",Datos!L777=L$1008),0,IF(L$1004=0,0,1-CHOOSE(L$1004,IF(ISNUMBER(Datos!L777),AND(OR(L$1005="",Datos!L777&gt;=L$1005),OR(L$1006="",Datos!L777&lt;=L$1006)),FALSE),IF(ISNUMBER(Datos!L777),AND(Datos!L777=INT(Datos!L777),AND(OR(L$1005="",Datos!L777&gt;=L$1005),OR(L$1006="",Datos!L777&lt;=L$1006))),FALSE),OR(ISNUMBER(FIND(";"&amp;UPPER(TRIM(Datos!L777&amp;""))&amp;"=",L$1007)),ISNUMBER(FIND(";"&amp;UPPER(TRIM(Datos!L777&amp;""))&amp;";",L$1007))),OR(UPPER(TRIM(Datos!L777&amp;""))="SÍ",UPPER(TRIM(Datos!L777&amp;""))="SI",UPPER(TRIM(Datos!L777&amp;""))="NO"),IF(ISNUMBER(Datos!L777),AND(OR(L$1005="",Datos!L777&gt;=L$1005),OR(L$1006="",Datos!L777&lt;=L$1006)),FALSE),TRUE))))</f>
        <v>0.0</v>
      </c>
      <c r="M777">
        <f>IF(Datos!M777="",0,IF(AND(M$1008&lt;&gt;"",Datos!M777=M$1008),0,IF(M$1004=0,0,1-CHOOSE(M$1004,IF(ISNUMBER(Datos!M777),AND(OR(M$1005="",Datos!M777&gt;=M$1005),OR(M$1006="",Datos!M777&lt;=M$1006)),FALSE),IF(ISNUMBER(Datos!M777),AND(Datos!M777=INT(Datos!M777),AND(OR(M$1005="",Datos!M777&gt;=M$1005),OR(M$1006="",Datos!M777&lt;=M$1006))),FALSE),OR(ISNUMBER(FIND(";"&amp;UPPER(TRIM(Datos!M777&amp;""))&amp;"=",M$1007)),ISNUMBER(FIND(";"&amp;UPPER(TRIM(Datos!M777&amp;""))&amp;";",M$1007))),OR(UPPER(TRIM(Datos!M777&amp;""))="SÍ",UPPER(TRIM(Datos!M777&amp;""))="SI",UPPER(TRIM(Datos!M777&amp;""))="NO"),IF(ISNUMBER(Datos!M777),AND(OR(M$1005="",Datos!M777&gt;=M$1005),OR(M$1006="",Datos!M777&lt;=M$1006)),FALSE),TRUE))))</f>
        <v>0.0</v>
      </c>
      <c r="N777">
        <f>IF(Datos!N777="",0,IF(AND(N$1008&lt;&gt;"",Datos!N777=N$1008),0,IF(N$1004=0,0,1-CHOOSE(N$1004,IF(ISNUMBER(Datos!N777),AND(OR(N$1005="",Datos!N777&gt;=N$1005),OR(N$1006="",Datos!N777&lt;=N$1006)),FALSE),IF(ISNUMBER(Datos!N777),AND(Datos!N777=INT(Datos!N777),AND(OR(N$1005="",Datos!N777&gt;=N$1005),OR(N$1006="",Datos!N777&lt;=N$1006))),FALSE),OR(ISNUMBER(FIND(";"&amp;UPPER(TRIM(Datos!N777&amp;""))&amp;"=",N$1007)),ISNUMBER(FIND(";"&amp;UPPER(TRIM(Datos!N777&amp;""))&amp;";",N$1007))),OR(UPPER(TRIM(Datos!N777&amp;""))="SÍ",UPPER(TRIM(Datos!N777&amp;""))="SI",UPPER(TRIM(Datos!N777&amp;""))="NO"),IF(ISNUMBER(Datos!N777),AND(OR(N$1005="",Datos!N777&gt;=N$1005),OR(N$1006="",Datos!N777&lt;=N$1006)),FALSE),TRUE))))</f>
        <v>0.0</v>
      </c>
      <c r="O777">
        <f>IF(Datos!O777="",0,IF(AND(O$1008&lt;&gt;"",Datos!O777=O$1008),0,IF(O$1004=0,0,1-CHOOSE(O$1004,IF(ISNUMBER(Datos!O777),AND(OR(O$1005="",Datos!O777&gt;=O$1005),OR(O$1006="",Datos!O777&lt;=O$1006)),FALSE),IF(ISNUMBER(Datos!O777),AND(Datos!O777=INT(Datos!O777),AND(OR(O$1005="",Datos!O777&gt;=O$1005),OR(O$1006="",Datos!O777&lt;=O$1006))),FALSE),OR(ISNUMBER(FIND(";"&amp;UPPER(TRIM(Datos!O777&amp;""))&amp;"=",O$1007)),ISNUMBER(FIND(";"&amp;UPPER(TRIM(Datos!O777&amp;""))&amp;";",O$1007))),OR(UPPER(TRIM(Datos!O777&amp;""))="SÍ",UPPER(TRIM(Datos!O777&amp;""))="SI",UPPER(TRIM(Datos!O777&amp;""))="NO"),IF(ISNUMBER(Datos!O777),AND(OR(O$1005="",Datos!O777&gt;=O$1005),OR(O$1006="",Datos!O777&lt;=O$1006)),FALSE),TRUE))))</f>
        <v>0.0</v>
      </c>
      <c r="P777">
        <f>IF(Datos!P777="",0,IF(AND(P$1008&lt;&gt;"",Datos!P777=P$1008),0,IF(P$1004=0,0,1-CHOOSE(P$1004,IF(ISNUMBER(Datos!P777),AND(OR(P$1005="",Datos!P777&gt;=P$1005),OR(P$1006="",Datos!P777&lt;=P$1006)),FALSE),IF(ISNUMBER(Datos!P777),AND(Datos!P777=INT(Datos!P777),AND(OR(P$1005="",Datos!P777&gt;=P$1005),OR(P$1006="",Datos!P777&lt;=P$1006))),FALSE),OR(ISNUMBER(FIND(";"&amp;UPPER(TRIM(Datos!P777&amp;""))&amp;"=",P$1007)),ISNUMBER(FIND(";"&amp;UPPER(TRIM(Datos!P777&amp;""))&amp;";",P$1007))),OR(UPPER(TRIM(Datos!P777&amp;""))="SÍ",UPPER(TRIM(Datos!P777&amp;""))="SI",UPPER(TRIM(Datos!P777&amp;""))="NO"),IF(ISNUMBER(Datos!P777),AND(OR(P$1005="",Datos!P777&gt;=P$1005),OR(P$1006="",Datos!P777&lt;=P$1006)),FALSE),TRUE))))</f>
        <v>0.0</v>
      </c>
      <c r="Q777">
        <f>IF(Datos!Q777="",0,IF(AND(Q$1008&lt;&gt;"",Datos!Q777=Q$1008),0,IF(Q$1004=0,0,1-CHOOSE(Q$1004,IF(ISNUMBER(Datos!Q777),AND(OR(Q$1005="",Datos!Q777&gt;=Q$1005),OR(Q$1006="",Datos!Q777&lt;=Q$1006)),FALSE),IF(ISNUMBER(Datos!Q777),AND(Datos!Q777=INT(Datos!Q777),AND(OR(Q$1005="",Datos!Q777&gt;=Q$1005),OR(Q$1006="",Datos!Q777&lt;=Q$1006))),FALSE),OR(ISNUMBER(FIND(";"&amp;UPPER(TRIM(Datos!Q777&amp;""))&amp;"=",Q$1007)),ISNUMBER(FIND(";"&amp;UPPER(TRIM(Datos!Q777&amp;""))&amp;";",Q$1007))),OR(UPPER(TRIM(Datos!Q777&amp;""))="SÍ",UPPER(TRIM(Datos!Q777&amp;""))="SI",UPPER(TRIM(Datos!Q777&amp;""))="NO"),IF(ISNUMBER(Datos!Q777),AND(OR(Q$1005="",Datos!Q777&gt;=Q$1005),OR(Q$1006="",Datos!Q777&lt;=Q$1006)),FALSE),TRUE))))</f>
        <v>0.0</v>
      </c>
      <c r="R777">
        <f>IF(Datos!R777="",0,IF(AND(R$1008&lt;&gt;"",Datos!R777=R$1008),0,IF(R$1004=0,0,1-CHOOSE(R$1004,IF(ISNUMBER(Datos!R777),AND(OR(R$1005="",Datos!R777&gt;=R$1005),OR(R$1006="",Datos!R777&lt;=R$1006)),FALSE),IF(ISNUMBER(Datos!R777),AND(Datos!R777=INT(Datos!R777),AND(OR(R$1005="",Datos!R777&gt;=R$1005),OR(R$1006="",Datos!R777&lt;=R$1006))),FALSE),OR(ISNUMBER(FIND(";"&amp;UPPER(TRIM(Datos!R777&amp;""))&amp;"=",R$1007)),ISNUMBER(FIND(";"&amp;UPPER(TRIM(Datos!R777&amp;""))&amp;";",R$1007))),OR(UPPER(TRIM(Datos!R777&amp;""))="SÍ",UPPER(TRIM(Datos!R777&amp;""))="SI",UPPER(TRIM(Datos!R777&amp;""))="NO"),IF(ISNUMBER(Datos!R777),AND(OR(R$1005="",Datos!R777&gt;=R$1005),OR(R$1006="",Datos!R777&lt;=R$1006)),FALSE),TRUE))))</f>
        <v>0.0</v>
      </c>
      <c r="S777">
        <f>IF(Datos!S777="",0,IF(AND(S$1008&lt;&gt;"",Datos!S777=S$1008),0,IF(S$1004=0,0,1-CHOOSE(S$1004,IF(ISNUMBER(Datos!S777),AND(OR(S$1005="",Datos!S777&gt;=S$1005),OR(S$1006="",Datos!S777&lt;=S$1006)),FALSE),IF(ISNUMBER(Datos!S777),AND(Datos!S777=INT(Datos!S777),AND(OR(S$1005="",Datos!S777&gt;=S$1005),OR(S$1006="",Datos!S777&lt;=S$1006))),FALSE),OR(ISNUMBER(FIND(";"&amp;UPPER(TRIM(Datos!S777&amp;""))&amp;"=",S$1007)),ISNUMBER(FIND(";"&amp;UPPER(TRIM(Datos!S777&amp;""))&amp;";",S$1007))),OR(UPPER(TRIM(Datos!S777&amp;""))="SÍ",UPPER(TRIM(Datos!S777&amp;""))="SI",UPPER(TRIM(Datos!S777&amp;""))="NO"),IF(ISNUMBER(Datos!S777),AND(OR(S$1005="",Datos!S777&gt;=S$1005),OR(S$1006="",Datos!S777&lt;=S$1006)),FALSE),TRUE))))</f>
        <v>0.0</v>
      </c>
      <c r="T777">
        <f>IF(Datos!T777="",0,IF(AND(T$1008&lt;&gt;"",Datos!T777=T$1008),0,IF(T$1004=0,0,1-CHOOSE(T$1004,IF(ISNUMBER(Datos!T777),AND(OR(T$1005="",Datos!T777&gt;=T$1005),OR(T$1006="",Datos!T777&lt;=T$1006)),FALSE),IF(ISNUMBER(Datos!T777),AND(Datos!T777=INT(Datos!T777),AND(OR(T$1005="",Datos!T777&gt;=T$1005),OR(T$1006="",Datos!T777&lt;=T$1006))),FALSE),OR(ISNUMBER(FIND(";"&amp;UPPER(TRIM(Datos!T777&amp;""))&amp;"=",T$1007)),ISNUMBER(FIND(";"&amp;UPPER(TRIM(Datos!T777&amp;""))&amp;";",T$1007))),OR(UPPER(TRIM(Datos!T777&amp;""))="SÍ",UPPER(TRIM(Datos!T777&amp;""))="SI",UPPER(TRIM(Datos!T777&amp;""))="NO"),IF(ISNUMBER(Datos!T777),AND(OR(T$1005="",Datos!T777&gt;=T$1005),OR(T$1006="",Datos!T777&lt;=T$1006)),FALSE),TRUE))))</f>
        <v>0.0</v>
      </c>
      <c r="U777">
        <f>IF(Datos!U777="",0,IF(AND(U$1008&lt;&gt;"",Datos!U777=U$1008),0,IF(U$1004=0,0,1-CHOOSE(U$1004,IF(ISNUMBER(Datos!U777),AND(OR(U$1005="",Datos!U777&gt;=U$1005),OR(U$1006="",Datos!U777&lt;=U$1006)),FALSE),IF(ISNUMBER(Datos!U777),AND(Datos!U777=INT(Datos!U777),AND(OR(U$1005="",Datos!U777&gt;=U$1005),OR(U$1006="",Datos!U777&lt;=U$1006))),FALSE),OR(ISNUMBER(FIND(";"&amp;UPPER(TRIM(Datos!U777&amp;""))&amp;"=",U$1007)),ISNUMBER(FIND(";"&amp;UPPER(TRIM(Datos!U777&amp;""))&amp;";",U$1007))),OR(UPPER(TRIM(Datos!U777&amp;""))="SÍ",UPPER(TRIM(Datos!U777&amp;""))="SI",UPPER(TRIM(Datos!U777&amp;""))="NO"),IF(ISNUMBER(Datos!U777),AND(OR(U$1005="",Datos!U777&gt;=U$1005),OR(U$1006="",Datos!U777&lt;=U$1006)),FALSE),TRUE))))</f>
        <v>0.0</v>
      </c>
      <c r="V777">
        <f>IF(Datos!V777="",0,IF(AND(V$1008&lt;&gt;"",Datos!V777=V$1008),0,IF(V$1004=0,0,1-CHOOSE(V$1004,IF(ISNUMBER(Datos!V777),AND(OR(V$1005="",Datos!V777&gt;=V$1005),OR(V$1006="",Datos!V777&lt;=V$1006)),FALSE),IF(ISNUMBER(Datos!V777),AND(Datos!V777=INT(Datos!V777),AND(OR(V$1005="",Datos!V777&gt;=V$1005),OR(V$1006="",Datos!V777&lt;=V$1006))),FALSE),OR(ISNUMBER(FIND(";"&amp;UPPER(TRIM(Datos!V777&amp;""))&amp;"=",V$1007)),ISNUMBER(FIND(";"&amp;UPPER(TRIM(Datos!V777&amp;""))&amp;";",V$1007))),OR(UPPER(TRIM(Datos!V777&amp;""))="SÍ",UPPER(TRIM(Datos!V777&amp;""))="SI",UPPER(TRIM(Datos!V777&amp;""))="NO"),IF(ISNUMBER(Datos!V777),AND(OR(V$1005="",Datos!V777&gt;=V$1005),OR(V$1006="",Datos!V777&lt;=V$1006)),FALSE),TRUE))))</f>
        <v>0.0</v>
      </c>
      <c r="W777">
        <f>IF(Datos!W777="",0,IF(AND(W$1008&lt;&gt;"",Datos!W777=W$1008),0,IF(W$1004=0,0,1-CHOOSE(W$1004,IF(ISNUMBER(Datos!W777),AND(OR(W$1005="",Datos!W777&gt;=W$1005),OR(W$1006="",Datos!W777&lt;=W$1006)),FALSE),IF(ISNUMBER(Datos!W777),AND(Datos!W777=INT(Datos!W777),AND(OR(W$1005="",Datos!W777&gt;=W$1005),OR(W$1006="",Datos!W777&lt;=W$1006))),FALSE),OR(ISNUMBER(FIND(";"&amp;UPPER(TRIM(Datos!W777&amp;""))&amp;"=",W$1007)),ISNUMBER(FIND(";"&amp;UPPER(TRIM(Datos!W777&amp;""))&amp;";",W$1007))),OR(UPPER(TRIM(Datos!W777&amp;""))="SÍ",UPPER(TRIM(Datos!W777&amp;""))="SI",UPPER(TRIM(Datos!W777&amp;""))="NO"),IF(ISNUMBER(Datos!W777),AND(OR(W$1005="",Datos!W777&gt;=W$1005),OR(W$1006="",Datos!W777&lt;=W$1006)),FALSE),TRUE))))</f>
        <v>0.0</v>
      </c>
      <c r="X777">
        <f>IF(Datos!X777="",0,IF(AND(X$1008&lt;&gt;"",Datos!X777=X$1008),0,IF(X$1004=0,0,1-CHOOSE(X$1004,IF(ISNUMBER(Datos!X777),AND(OR(X$1005="",Datos!X777&gt;=X$1005),OR(X$1006="",Datos!X777&lt;=X$1006)),FALSE),IF(ISNUMBER(Datos!X777),AND(Datos!X777=INT(Datos!X777),AND(OR(X$1005="",Datos!X777&gt;=X$1005),OR(X$1006="",Datos!X777&lt;=X$1006))),FALSE),OR(ISNUMBER(FIND(";"&amp;UPPER(TRIM(Datos!X777&amp;""))&amp;"=",X$1007)),ISNUMBER(FIND(";"&amp;UPPER(TRIM(Datos!X777&amp;""))&amp;";",X$1007))),OR(UPPER(TRIM(Datos!X777&amp;""))="SÍ",UPPER(TRIM(Datos!X777&amp;""))="SI",UPPER(TRIM(Datos!X777&amp;""))="NO"),IF(ISNUMBER(Datos!X777),AND(OR(X$1005="",Datos!X777&gt;=X$1005),OR(X$1006="",Datos!X777&lt;=X$1006)),FALSE),TRUE))))</f>
        <v>0.0</v>
      </c>
      <c r="Y777">
        <f>IF(Datos!Y777="",0,IF(AND(Y$1008&lt;&gt;"",Datos!Y777=Y$1008),0,IF(Y$1004=0,0,1-CHOOSE(Y$1004,IF(ISNUMBER(Datos!Y777),AND(OR(Y$1005="",Datos!Y777&gt;=Y$1005),OR(Y$1006="",Datos!Y777&lt;=Y$1006)),FALSE),IF(ISNUMBER(Datos!Y777),AND(Datos!Y777=INT(Datos!Y777),AND(OR(Y$1005="",Datos!Y777&gt;=Y$1005),OR(Y$1006="",Datos!Y777&lt;=Y$1006))),FALSE),OR(ISNUMBER(FIND(";"&amp;UPPER(TRIM(Datos!Y777&amp;""))&amp;"=",Y$1007)),ISNUMBER(FIND(";"&amp;UPPER(TRIM(Datos!Y777&amp;""))&amp;";",Y$1007))),OR(UPPER(TRIM(Datos!Y777&amp;""))="SÍ",UPPER(TRIM(Datos!Y777&amp;""))="SI",UPPER(TRIM(Datos!Y777&amp;""))="NO"),IF(ISNUMBER(Datos!Y777),AND(OR(Y$1005="",Datos!Y777&gt;=Y$1005),OR(Y$1006="",Datos!Y777&lt;=Y$1006)),FALSE),TRUE))))</f>
        <v>0.0</v>
      </c>
      <c r="Z777">
        <f>IF(Datos!Z777="",0,IF(AND(Z$1008&lt;&gt;"",Datos!Z777=Z$1008),0,IF(Z$1004=0,0,1-CHOOSE(Z$1004,IF(ISNUMBER(Datos!Z777),AND(OR(Z$1005="",Datos!Z777&gt;=Z$1005),OR(Z$1006="",Datos!Z777&lt;=Z$1006)),FALSE),IF(ISNUMBER(Datos!Z777),AND(Datos!Z777=INT(Datos!Z777),AND(OR(Z$1005="",Datos!Z777&gt;=Z$1005),OR(Z$1006="",Datos!Z777&lt;=Z$1006))),FALSE),OR(ISNUMBER(FIND(";"&amp;UPPER(TRIM(Datos!Z777&amp;""))&amp;"=",Z$1007)),ISNUMBER(FIND(";"&amp;UPPER(TRIM(Datos!Z777&amp;""))&amp;";",Z$1007))),OR(UPPER(TRIM(Datos!Z777&amp;""))="SÍ",UPPER(TRIM(Datos!Z777&amp;""))="SI",UPPER(TRIM(Datos!Z777&amp;""))="NO"),IF(ISNUMBER(Datos!Z777),AND(OR(Z$1005="",Datos!Z777&gt;=Z$1005),OR(Z$1006="",Datos!Z777&lt;=Z$1006)),FALSE),TRUE))))</f>
        <v>0.0</v>
      </c>
      <c r="AA777">
        <f>IF(Datos!AA777="",0,IF(AND(AA$1008&lt;&gt;"",Datos!AA777=AA$1008),0,IF(AA$1004=0,0,1-CHOOSE(AA$1004,IF(ISNUMBER(Datos!AA777),AND(OR(AA$1005="",Datos!AA777&gt;=AA$1005),OR(AA$1006="",Datos!AA777&lt;=AA$1006)),FALSE),IF(ISNUMBER(Datos!AA777),AND(Datos!AA777=INT(Datos!AA777),AND(OR(AA$1005="",Datos!AA777&gt;=AA$1005),OR(AA$1006="",Datos!AA777&lt;=AA$1006))),FALSE),OR(ISNUMBER(FIND(";"&amp;UPPER(TRIM(Datos!AA777&amp;""))&amp;"=",AA$1007)),ISNUMBER(FIND(";"&amp;UPPER(TRIM(Datos!AA777&amp;""))&amp;";",AA$1007))),OR(UPPER(TRIM(Datos!AA777&amp;""))="SÍ",UPPER(TRIM(Datos!AA777&amp;""))="SI",UPPER(TRIM(Datos!AA777&amp;""))="NO"),IF(ISNUMBER(Datos!AA777),AND(OR(AA$1005="",Datos!AA777&gt;=AA$1005),OR(AA$1006="",Datos!AA777&lt;=AA$1006)),FALSE),TRUE))))</f>
        <v>0.0</v>
      </c>
      <c r="AB777">
        <f>IF(Datos!AB777="",0,IF(AND(AB$1008&lt;&gt;"",Datos!AB777=AB$1008),0,IF(AB$1004=0,0,1-CHOOSE(AB$1004,IF(ISNUMBER(Datos!AB777),AND(OR(AB$1005="",Datos!AB777&gt;=AB$1005),OR(AB$1006="",Datos!AB777&lt;=AB$1006)),FALSE),IF(ISNUMBER(Datos!AB777),AND(Datos!AB777=INT(Datos!AB777),AND(OR(AB$1005="",Datos!AB777&gt;=AB$1005),OR(AB$1006="",Datos!AB777&lt;=AB$1006))),FALSE),OR(ISNUMBER(FIND(";"&amp;UPPER(TRIM(Datos!AB777&amp;""))&amp;"=",AB$1007)),ISNUMBER(FIND(";"&amp;UPPER(TRIM(Datos!AB777&amp;""))&amp;";",AB$1007))),OR(UPPER(TRIM(Datos!AB777&amp;""))="SÍ",UPPER(TRIM(Datos!AB777&amp;""))="SI",UPPER(TRIM(Datos!AB777&amp;""))="NO"),IF(ISNUMBER(Datos!AB777),AND(OR(AB$1005="",Datos!AB777&gt;=AB$1005),OR(AB$1006="",Datos!AB777&lt;=AB$1006)),FALSE),TRUE))))</f>
        <v>0.0</v>
      </c>
      <c r="AC777">
        <f>IF(Datos!AC777="",0,IF(AND(AC$1008&lt;&gt;"",Datos!AC777=AC$1008),0,IF(AC$1004=0,0,1-CHOOSE(AC$1004,IF(ISNUMBER(Datos!AC777),AND(OR(AC$1005="",Datos!AC777&gt;=AC$1005),OR(AC$1006="",Datos!AC777&lt;=AC$1006)),FALSE),IF(ISNUMBER(Datos!AC777),AND(Datos!AC777=INT(Datos!AC777),AND(OR(AC$1005="",Datos!AC777&gt;=AC$1005),OR(AC$1006="",Datos!AC777&lt;=AC$1006))),FALSE),OR(ISNUMBER(FIND(";"&amp;UPPER(TRIM(Datos!AC777&amp;""))&amp;"=",AC$1007)),ISNUMBER(FIND(";"&amp;UPPER(TRIM(Datos!AC777&amp;""))&amp;";",AC$1007))),OR(UPPER(TRIM(Datos!AC777&amp;""))="SÍ",UPPER(TRIM(Datos!AC777&amp;""))="SI",UPPER(TRIM(Datos!AC777&amp;""))="NO"),IF(ISNUMBER(Datos!AC777),AND(OR(AC$1005="",Datos!AC777&gt;=AC$1005),OR(AC$1006="",Datos!AC777&lt;=AC$1006)),FALSE),TRUE))))</f>
        <v>0.0</v>
      </c>
      <c r="AD777">
        <f>IF(Datos!AD777="",0,IF(AND(AD$1008&lt;&gt;"",Datos!AD777=AD$1008),0,IF(AD$1004=0,0,1-CHOOSE(AD$1004,IF(ISNUMBER(Datos!AD777),AND(OR(AD$1005="",Datos!AD777&gt;=AD$1005),OR(AD$1006="",Datos!AD777&lt;=AD$1006)),FALSE),IF(ISNUMBER(Datos!AD777),AND(Datos!AD777=INT(Datos!AD777),AND(OR(AD$1005="",Datos!AD777&gt;=AD$1005),OR(AD$1006="",Datos!AD777&lt;=AD$1006))),FALSE),OR(ISNUMBER(FIND(";"&amp;UPPER(TRIM(Datos!AD777&amp;""))&amp;"=",AD$1007)),ISNUMBER(FIND(";"&amp;UPPER(TRIM(Datos!AD777&amp;""))&amp;";",AD$1007))),OR(UPPER(TRIM(Datos!AD777&amp;""))="SÍ",UPPER(TRIM(Datos!AD777&amp;""))="SI",UPPER(TRIM(Datos!AD777&amp;""))="NO"),IF(ISNUMBER(Datos!AD777),AND(OR(AD$1005="",Datos!AD777&gt;=AD$1005),OR(AD$1006="",Datos!AD777&lt;=AD$1006)),FALSE),TRUE))))</f>
        <v>0.0</v>
      </c>
      <c r="AE777">
        <f>IF(Datos!AE777="",0,IF(AND(AE$1008&lt;&gt;"",Datos!AE777=AE$1008),0,IF(AE$1004=0,0,1-CHOOSE(AE$1004,IF(ISNUMBER(Datos!AE777),AND(OR(AE$1005="",Datos!AE777&gt;=AE$1005),OR(AE$1006="",Datos!AE777&lt;=AE$1006)),FALSE),IF(ISNUMBER(Datos!AE777),AND(Datos!AE777=INT(Datos!AE777),AND(OR(AE$1005="",Datos!AE777&gt;=AE$1005),OR(AE$1006="",Datos!AE777&lt;=AE$1006))),FALSE),OR(ISNUMBER(FIND(";"&amp;UPPER(TRIM(Datos!AE777&amp;""))&amp;"=",AE$1007)),ISNUMBER(FIND(";"&amp;UPPER(TRIM(Datos!AE777&amp;""))&amp;";",AE$1007))),OR(UPPER(TRIM(Datos!AE777&amp;""))="SÍ",UPPER(TRIM(Datos!AE777&amp;""))="SI",UPPER(TRIM(Datos!AE777&amp;""))="NO"),IF(ISNUMBER(Datos!AE777),AND(OR(AE$1005="",Datos!AE777&gt;=AE$1005),OR(AE$1006="",Datos!AE777&lt;=AE$1006)),FALSE),TRUE))))</f>
        <v>0.0</v>
      </c>
    </row>
    <row r="778" spans="2:31">
      <c r="B778">
        <f>IF(Datos!B778="",0,IF(AND(B$1008&lt;&gt;"",Datos!B778=B$1008),0,IF(B$1004=0,0,1-CHOOSE(B$1004,IF(ISNUMBER(Datos!B778),AND(OR(B$1005="",Datos!B778&gt;=B$1005),OR(B$1006="",Datos!B778&lt;=B$1006)),FALSE),IF(ISNUMBER(Datos!B778),AND(Datos!B778=INT(Datos!B778),AND(OR(B$1005="",Datos!B778&gt;=B$1005),OR(B$1006="",Datos!B778&lt;=B$1006))),FALSE),OR(ISNUMBER(FIND(";"&amp;UPPER(TRIM(Datos!B778&amp;""))&amp;"=",B$1007)),ISNUMBER(FIND(";"&amp;UPPER(TRIM(Datos!B778&amp;""))&amp;";",B$1007))),OR(UPPER(TRIM(Datos!B778&amp;""))="SÍ",UPPER(TRIM(Datos!B778&amp;""))="SI",UPPER(TRIM(Datos!B778&amp;""))="NO"),IF(ISNUMBER(Datos!B778),AND(OR(B$1005="",Datos!B778&gt;=B$1005),OR(B$1006="",Datos!B778&lt;=B$1006)),FALSE),TRUE))))</f>
        <v>0.0</v>
      </c>
      <c r="C778">
        <f>IF(Datos!C778="",0,IF(AND(C$1008&lt;&gt;"",Datos!C778=C$1008),0,IF(C$1004=0,0,1-CHOOSE(C$1004,IF(ISNUMBER(Datos!C778),AND(OR(C$1005="",Datos!C778&gt;=C$1005),OR(C$1006="",Datos!C778&lt;=C$1006)),FALSE),IF(ISNUMBER(Datos!C778),AND(Datos!C778=INT(Datos!C778),AND(OR(C$1005="",Datos!C778&gt;=C$1005),OR(C$1006="",Datos!C778&lt;=C$1006))),FALSE),OR(ISNUMBER(FIND(";"&amp;UPPER(TRIM(Datos!C778&amp;""))&amp;"=",C$1007)),ISNUMBER(FIND(";"&amp;UPPER(TRIM(Datos!C778&amp;""))&amp;";",C$1007))),OR(UPPER(TRIM(Datos!C778&amp;""))="SÍ",UPPER(TRIM(Datos!C778&amp;""))="SI",UPPER(TRIM(Datos!C778&amp;""))="NO"),IF(ISNUMBER(Datos!C778),AND(OR(C$1005="",Datos!C778&gt;=C$1005),OR(C$1006="",Datos!C778&lt;=C$1006)),FALSE),TRUE))))</f>
        <v>0.0</v>
      </c>
      <c r="D778">
        <f>IF(Datos!D778="",0,IF(AND(D$1008&lt;&gt;"",Datos!D778=D$1008),0,IF(D$1004=0,0,1-CHOOSE(D$1004,IF(ISNUMBER(Datos!D778),AND(OR(D$1005="",Datos!D778&gt;=D$1005),OR(D$1006="",Datos!D778&lt;=D$1006)),FALSE),IF(ISNUMBER(Datos!D778),AND(Datos!D778=INT(Datos!D778),AND(OR(D$1005="",Datos!D778&gt;=D$1005),OR(D$1006="",Datos!D778&lt;=D$1006))),FALSE),OR(ISNUMBER(FIND(";"&amp;UPPER(TRIM(Datos!D778&amp;""))&amp;"=",D$1007)),ISNUMBER(FIND(";"&amp;UPPER(TRIM(Datos!D778&amp;""))&amp;";",D$1007))),OR(UPPER(TRIM(Datos!D778&amp;""))="SÍ",UPPER(TRIM(Datos!D778&amp;""))="SI",UPPER(TRIM(Datos!D778&amp;""))="NO"),IF(ISNUMBER(Datos!D778),AND(OR(D$1005="",Datos!D778&gt;=D$1005),OR(D$1006="",Datos!D778&lt;=D$1006)),FALSE),TRUE))))</f>
        <v>0.0</v>
      </c>
      <c r="E778">
        <f>IF(Datos!E778="",0,IF(AND(E$1008&lt;&gt;"",Datos!E778=E$1008),0,IF(E$1004=0,0,1-CHOOSE(E$1004,IF(ISNUMBER(Datos!E778),AND(OR(E$1005="",Datos!E778&gt;=E$1005),OR(E$1006="",Datos!E778&lt;=E$1006)),FALSE),IF(ISNUMBER(Datos!E778),AND(Datos!E778=INT(Datos!E778),AND(OR(E$1005="",Datos!E778&gt;=E$1005),OR(E$1006="",Datos!E778&lt;=E$1006))),FALSE),OR(ISNUMBER(FIND(";"&amp;UPPER(TRIM(Datos!E778&amp;""))&amp;"=",E$1007)),ISNUMBER(FIND(";"&amp;UPPER(TRIM(Datos!E778&amp;""))&amp;";",E$1007))),OR(UPPER(TRIM(Datos!E778&amp;""))="SÍ",UPPER(TRIM(Datos!E778&amp;""))="SI",UPPER(TRIM(Datos!E778&amp;""))="NO"),IF(ISNUMBER(Datos!E778),AND(OR(E$1005="",Datos!E778&gt;=E$1005),OR(E$1006="",Datos!E778&lt;=E$1006)),FALSE),TRUE))))</f>
        <v>0.0</v>
      </c>
      <c r="F778">
        <f>IF(Datos!F778="",0,IF(AND(F$1008&lt;&gt;"",Datos!F778=F$1008),0,IF(F$1004=0,0,1-CHOOSE(F$1004,IF(ISNUMBER(Datos!F778),AND(OR(F$1005="",Datos!F778&gt;=F$1005),OR(F$1006="",Datos!F778&lt;=F$1006)),FALSE),IF(ISNUMBER(Datos!F778),AND(Datos!F778=INT(Datos!F778),AND(OR(F$1005="",Datos!F778&gt;=F$1005),OR(F$1006="",Datos!F778&lt;=F$1006))),FALSE),OR(ISNUMBER(FIND(";"&amp;UPPER(TRIM(Datos!F778&amp;""))&amp;"=",F$1007)),ISNUMBER(FIND(";"&amp;UPPER(TRIM(Datos!F778&amp;""))&amp;";",F$1007))),OR(UPPER(TRIM(Datos!F778&amp;""))="SÍ",UPPER(TRIM(Datos!F778&amp;""))="SI",UPPER(TRIM(Datos!F778&amp;""))="NO"),IF(ISNUMBER(Datos!F778),AND(OR(F$1005="",Datos!F778&gt;=F$1005),OR(F$1006="",Datos!F778&lt;=F$1006)),FALSE),TRUE))))</f>
        <v>0.0</v>
      </c>
      <c r="G778">
        <f>IF(Datos!G778="",0,IF(AND(G$1008&lt;&gt;"",Datos!G778=G$1008),0,IF(G$1004=0,0,1-CHOOSE(G$1004,IF(ISNUMBER(Datos!G778),AND(OR(G$1005="",Datos!G778&gt;=G$1005),OR(G$1006="",Datos!G778&lt;=G$1006)),FALSE),IF(ISNUMBER(Datos!G778),AND(Datos!G778=INT(Datos!G778),AND(OR(G$1005="",Datos!G778&gt;=G$1005),OR(G$1006="",Datos!G778&lt;=G$1006))),FALSE),OR(ISNUMBER(FIND(";"&amp;UPPER(TRIM(Datos!G778&amp;""))&amp;"=",G$1007)),ISNUMBER(FIND(";"&amp;UPPER(TRIM(Datos!G778&amp;""))&amp;";",G$1007))),OR(UPPER(TRIM(Datos!G778&amp;""))="SÍ",UPPER(TRIM(Datos!G778&amp;""))="SI",UPPER(TRIM(Datos!G778&amp;""))="NO"),IF(ISNUMBER(Datos!G778),AND(OR(G$1005="",Datos!G778&gt;=G$1005),OR(G$1006="",Datos!G778&lt;=G$1006)),FALSE),TRUE))))</f>
        <v>0.0</v>
      </c>
      <c r="H778">
        <f>IF(Datos!H778="",0,IF(AND(H$1008&lt;&gt;"",Datos!H778=H$1008),0,IF(H$1004=0,0,1-CHOOSE(H$1004,IF(ISNUMBER(Datos!H778),AND(OR(H$1005="",Datos!H778&gt;=H$1005),OR(H$1006="",Datos!H778&lt;=H$1006)),FALSE),IF(ISNUMBER(Datos!H778),AND(Datos!H778=INT(Datos!H778),AND(OR(H$1005="",Datos!H778&gt;=H$1005),OR(H$1006="",Datos!H778&lt;=H$1006))),FALSE),OR(ISNUMBER(FIND(";"&amp;UPPER(TRIM(Datos!H778&amp;""))&amp;"=",H$1007)),ISNUMBER(FIND(";"&amp;UPPER(TRIM(Datos!H778&amp;""))&amp;";",H$1007))),OR(UPPER(TRIM(Datos!H778&amp;""))="SÍ",UPPER(TRIM(Datos!H778&amp;""))="SI",UPPER(TRIM(Datos!H778&amp;""))="NO"),IF(ISNUMBER(Datos!H778),AND(OR(H$1005="",Datos!H778&gt;=H$1005),OR(H$1006="",Datos!H778&lt;=H$1006)),FALSE),TRUE))))</f>
        <v>0.0</v>
      </c>
      <c r="I778">
        <f>IF(Datos!I778="",0,IF(AND(I$1008&lt;&gt;"",Datos!I778=I$1008),0,IF(I$1004=0,0,1-CHOOSE(I$1004,IF(ISNUMBER(Datos!I778),AND(OR(I$1005="",Datos!I778&gt;=I$1005),OR(I$1006="",Datos!I778&lt;=I$1006)),FALSE),IF(ISNUMBER(Datos!I778),AND(Datos!I778=INT(Datos!I778),AND(OR(I$1005="",Datos!I778&gt;=I$1005),OR(I$1006="",Datos!I778&lt;=I$1006))),FALSE),OR(ISNUMBER(FIND(";"&amp;UPPER(TRIM(Datos!I778&amp;""))&amp;"=",I$1007)),ISNUMBER(FIND(";"&amp;UPPER(TRIM(Datos!I778&amp;""))&amp;";",I$1007))),OR(UPPER(TRIM(Datos!I778&amp;""))="SÍ",UPPER(TRIM(Datos!I778&amp;""))="SI",UPPER(TRIM(Datos!I778&amp;""))="NO"),IF(ISNUMBER(Datos!I778),AND(OR(I$1005="",Datos!I778&gt;=I$1005),OR(I$1006="",Datos!I778&lt;=I$1006)),FALSE),TRUE))))</f>
        <v>0.0</v>
      </c>
      <c r="J778">
        <f>IF(Datos!J778="",0,IF(AND(J$1008&lt;&gt;"",Datos!J778=J$1008),0,IF(J$1004=0,0,1-CHOOSE(J$1004,IF(ISNUMBER(Datos!J778),AND(OR(J$1005="",Datos!J778&gt;=J$1005),OR(J$1006="",Datos!J778&lt;=J$1006)),FALSE),IF(ISNUMBER(Datos!J778),AND(Datos!J778=INT(Datos!J778),AND(OR(J$1005="",Datos!J778&gt;=J$1005),OR(J$1006="",Datos!J778&lt;=J$1006))),FALSE),OR(ISNUMBER(FIND(";"&amp;UPPER(TRIM(Datos!J778&amp;""))&amp;"=",J$1007)),ISNUMBER(FIND(";"&amp;UPPER(TRIM(Datos!J778&amp;""))&amp;";",J$1007))),OR(UPPER(TRIM(Datos!J778&amp;""))="SÍ",UPPER(TRIM(Datos!J778&amp;""))="SI",UPPER(TRIM(Datos!J778&amp;""))="NO"),IF(ISNUMBER(Datos!J778),AND(OR(J$1005="",Datos!J778&gt;=J$1005),OR(J$1006="",Datos!J778&lt;=J$1006)),FALSE),TRUE))))</f>
        <v>0.0</v>
      </c>
      <c r="K778">
        <f>IF(Datos!K778="",0,IF(AND(K$1008&lt;&gt;"",Datos!K778=K$1008),0,IF(K$1004=0,0,1-CHOOSE(K$1004,IF(ISNUMBER(Datos!K778),AND(OR(K$1005="",Datos!K778&gt;=K$1005),OR(K$1006="",Datos!K778&lt;=K$1006)),FALSE),IF(ISNUMBER(Datos!K778),AND(Datos!K778=INT(Datos!K778),AND(OR(K$1005="",Datos!K778&gt;=K$1005),OR(K$1006="",Datos!K778&lt;=K$1006))),FALSE),OR(ISNUMBER(FIND(";"&amp;UPPER(TRIM(Datos!K778&amp;""))&amp;"=",K$1007)),ISNUMBER(FIND(";"&amp;UPPER(TRIM(Datos!K778&amp;""))&amp;";",K$1007))),OR(UPPER(TRIM(Datos!K778&amp;""))="SÍ",UPPER(TRIM(Datos!K778&amp;""))="SI",UPPER(TRIM(Datos!K778&amp;""))="NO"),IF(ISNUMBER(Datos!K778),AND(OR(K$1005="",Datos!K778&gt;=K$1005),OR(K$1006="",Datos!K778&lt;=K$1006)),FALSE),TRUE))))</f>
        <v>0.0</v>
      </c>
      <c r="L778">
        <f>IF(Datos!L778="",0,IF(AND(L$1008&lt;&gt;"",Datos!L778=L$1008),0,IF(L$1004=0,0,1-CHOOSE(L$1004,IF(ISNUMBER(Datos!L778),AND(OR(L$1005="",Datos!L778&gt;=L$1005),OR(L$1006="",Datos!L778&lt;=L$1006)),FALSE),IF(ISNUMBER(Datos!L778),AND(Datos!L778=INT(Datos!L778),AND(OR(L$1005="",Datos!L778&gt;=L$1005),OR(L$1006="",Datos!L778&lt;=L$1006))),FALSE),OR(ISNUMBER(FIND(";"&amp;UPPER(TRIM(Datos!L778&amp;""))&amp;"=",L$1007)),ISNUMBER(FIND(";"&amp;UPPER(TRIM(Datos!L778&amp;""))&amp;";",L$1007))),OR(UPPER(TRIM(Datos!L778&amp;""))="SÍ",UPPER(TRIM(Datos!L778&amp;""))="SI",UPPER(TRIM(Datos!L778&amp;""))="NO"),IF(ISNUMBER(Datos!L778),AND(OR(L$1005="",Datos!L778&gt;=L$1005),OR(L$1006="",Datos!L778&lt;=L$1006)),FALSE),TRUE))))</f>
        <v>0.0</v>
      </c>
      <c r="M778">
        <f>IF(Datos!M778="",0,IF(AND(M$1008&lt;&gt;"",Datos!M778=M$1008),0,IF(M$1004=0,0,1-CHOOSE(M$1004,IF(ISNUMBER(Datos!M778),AND(OR(M$1005="",Datos!M778&gt;=M$1005),OR(M$1006="",Datos!M778&lt;=M$1006)),FALSE),IF(ISNUMBER(Datos!M778),AND(Datos!M778=INT(Datos!M778),AND(OR(M$1005="",Datos!M778&gt;=M$1005),OR(M$1006="",Datos!M778&lt;=M$1006))),FALSE),OR(ISNUMBER(FIND(";"&amp;UPPER(TRIM(Datos!M778&amp;""))&amp;"=",M$1007)),ISNUMBER(FIND(";"&amp;UPPER(TRIM(Datos!M778&amp;""))&amp;";",M$1007))),OR(UPPER(TRIM(Datos!M778&amp;""))="SÍ",UPPER(TRIM(Datos!M778&amp;""))="SI",UPPER(TRIM(Datos!M778&amp;""))="NO"),IF(ISNUMBER(Datos!M778),AND(OR(M$1005="",Datos!M778&gt;=M$1005),OR(M$1006="",Datos!M778&lt;=M$1006)),FALSE),TRUE))))</f>
        <v>0.0</v>
      </c>
      <c r="N778">
        <f>IF(Datos!N778="",0,IF(AND(N$1008&lt;&gt;"",Datos!N778=N$1008),0,IF(N$1004=0,0,1-CHOOSE(N$1004,IF(ISNUMBER(Datos!N778),AND(OR(N$1005="",Datos!N778&gt;=N$1005),OR(N$1006="",Datos!N778&lt;=N$1006)),FALSE),IF(ISNUMBER(Datos!N778),AND(Datos!N778=INT(Datos!N778),AND(OR(N$1005="",Datos!N778&gt;=N$1005),OR(N$1006="",Datos!N778&lt;=N$1006))),FALSE),OR(ISNUMBER(FIND(";"&amp;UPPER(TRIM(Datos!N778&amp;""))&amp;"=",N$1007)),ISNUMBER(FIND(";"&amp;UPPER(TRIM(Datos!N778&amp;""))&amp;";",N$1007))),OR(UPPER(TRIM(Datos!N778&amp;""))="SÍ",UPPER(TRIM(Datos!N778&amp;""))="SI",UPPER(TRIM(Datos!N778&amp;""))="NO"),IF(ISNUMBER(Datos!N778),AND(OR(N$1005="",Datos!N778&gt;=N$1005),OR(N$1006="",Datos!N778&lt;=N$1006)),FALSE),TRUE))))</f>
        <v>0.0</v>
      </c>
      <c r="O778">
        <f>IF(Datos!O778="",0,IF(AND(O$1008&lt;&gt;"",Datos!O778=O$1008),0,IF(O$1004=0,0,1-CHOOSE(O$1004,IF(ISNUMBER(Datos!O778),AND(OR(O$1005="",Datos!O778&gt;=O$1005),OR(O$1006="",Datos!O778&lt;=O$1006)),FALSE),IF(ISNUMBER(Datos!O778),AND(Datos!O778=INT(Datos!O778),AND(OR(O$1005="",Datos!O778&gt;=O$1005),OR(O$1006="",Datos!O778&lt;=O$1006))),FALSE),OR(ISNUMBER(FIND(";"&amp;UPPER(TRIM(Datos!O778&amp;""))&amp;"=",O$1007)),ISNUMBER(FIND(";"&amp;UPPER(TRIM(Datos!O778&amp;""))&amp;";",O$1007))),OR(UPPER(TRIM(Datos!O778&amp;""))="SÍ",UPPER(TRIM(Datos!O778&amp;""))="SI",UPPER(TRIM(Datos!O778&amp;""))="NO"),IF(ISNUMBER(Datos!O778),AND(OR(O$1005="",Datos!O778&gt;=O$1005),OR(O$1006="",Datos!O778&lt;=O$1006)),FALSE),TRUE))))</f>
        <v>0.0</v>
      </c>
      <c r="P778">
        <f>IF(Datos!P778="",0,IF(AND(P$1008&lt;&gt;"",Datos!P778=P$1008),0,IF(P$1004=0,0,1-CHOOSE(P$1004,IF(ISNUMBER(Datos!P778),AND(OR(P$1005="",Datos!P778&gt;=P$1005),OR(P$1006="",Datos!P778&lt;=P$1006)),FALSE),IF(ISNUMBER(Datos!P778),AND(Datos!P778=INT(Datos!P778),AND(OR(P$1005="",Datos!P778&gt;=P$1005),OR(P$1006="",Datos!P778&lt;=P$1006))),FALSE),OR(ISNUMBER(FIND(";"&amp;UPPER(TRIM(Datos!P778&amp;""))&amp;"=",P$1007)),ISNUMBER(FIND(";"&amp;UPPER(TRIM(Datos!P778&amp;""))&amp;";",P$1007))),OR(UPPER(TRIM(Datos!P778&amp;""))="SÍ",UPPER(TRIM(Datos!P778&amp;""))="SI",UPPER(TRIM(Datos!P778&amp;""))="NO"),IF(ISNUMBER(Datos!P778),AND(OR(P$1005="",Datos!P778&gt;=P$1005),OR(P$1006="",Datos!P778&lt;=P$1006)),FALSE),TRUE))))</f>
        <v>0.0</v>
      </c>
      <c r="Q778">
        <f>IF(Datos!Q778="",0,IF(AND(Q$1008&lt;&gt;"",Datos!Q778=Q$1008),0,IF(Q$1004=0,0,1-CHOOSE(Q$1004,IF(ISNUMBER(Datos!Q778),AND(OR(Q$1005="",Datos!Q778&gt;=Q$1005),OR(Q$1006="",Datos!Q778&lt;=Q$1006)),FALSE),IF(ISNUMBER(Datos!Q778),AND(Datos!Q778=INT(Datos!Q778),AND(OR(Q$1005="",Datos!Q778&gt;=Q$1005),OR(Q$1006="",Datos!Q778&lt;=Q$1006))),FALSE),OR(ISNUMBER(FIND(";"&amp;UPPER(TRIM(Datos!Q778&amp;""))&amp;"=",Q$1007)),ISNUMBER(FIND(";"&amp;UPPER(TRIM(Datos!Q778&amp;""))&amp;";",Q$1007))),OR(UPPER(TRIM(Datos!Q778&amp;""))="SÍ",UPPER(TRIM(Datos!Q778&amp;""))="SI",UPPER(TRIM(Datos!Q778&amp;""))="NO"),IF(ISNUMBER(Datos!Q778),AND(OR(Q$1005="",Datos!Q778&gt;=Q$1005),OR(Q$1006="",Datos!Q778&lt;=Q$1006)),FALSE),TRUE))))</f>
        <v>0.0</v>
      </c>
      <c r="R778">
        <f>IF(Datos!R778="",0,IF(AND(R$1008&lt;&gt;"",Datos!R778=R$1008),0,IF(R$1004=0,0,1-CHOOSE(R$1004,IF(ISNUMBER(Datos!R778),AND(OR(R$1005="",Datos!R778&gt;=R$1005),OR(R$1006="",Datos!R778&lt;=R$1006)),FALSE),IF(ISNUMBER(Datos!R778),AND(Datos!R778=INT(Datos!R778),AND(OR(R$1005="",Datos!R778&gt;=R$1005),OR(R$1006="",Datos!R778&lt;=R$1006))),FALSE),OR(ISNUMBER(FIND(";"&amp;UPPER(TRIM(Datos!R778&amp;""))&amp;"=",R$1007)),ISNUMBER(FIND(";"&amp;UPPER(TRIM(Datos!R778&amp;""))&amp;";",R$1007))),OR(UPPER(TRIM(Datos!R778&amp;""))="SÍ",UPPER(TRIM(Datos!R778&amp;""))="SI",UPPER(TRIM(Datos!R778&amp;""))="NO"),IF(ISNUMBER(Datos!R778),AND(OR(R$1005="",Datos!R778&gt;=R$1005),OR(R$1006="",Datos!R778&lt;=R$1006)),FALSE),TRUE))))</f>
        <v>0.0</v>
      </c>
      <c r="S778">
        <f>IF(Datos!S778="",0,IF(AND(S$1008&lt;&gt;"",Datos!S778=S$1008),0,IF(S$1004=0,0,1-CHOOSE(S$1004,IF(ISNUMBER(Datos!S778),AND(OR(S$1005="",Datos!S778&gt;=S$1005),OR(S$1006="",Datos!S778&lt;=S$1006)),FALSE),IF(ISNUMBER(Datos!S778),AND(Datos!S778=INT(Datos!S778),AND(OR(S$1005="",Datos!S778&gt;=S$1005),OR(S$1006="",Datos!S778&lt;=S$1006))),FALSE),OR(ISNUMBER(FIND(";"&amp;UPPER(TRIM(Datos!S778&amp;""))&amp;"=",S$1007)),ISNUMBER(FIND(";"&amp;UPPER(TRIM(Datos!S778&amp;""))&amp;";",S$1007))),OR(UPPER(TRIM(Datos!S778&amp;""))="SÍ",UPPER(TRIM(Datos!S778&amp;""))="SI",UPPER(TRIM(Datos!S778&amp;""))="NO"),IF(ISNUMBER(Datos!S778),AND(OR(S$1005="",Datos!S778&gt;=S$1005),OR(S$1006="",Datos!S778&lt;=S$1006)),FALSE),TRUE))))</f>
        <v>0.0</v>
      </c>
      <c r="T778">
        <f>IF(Datos!T778="",0,IF(AND(T$1008&lt;&gt;"",Datos!T778=T$1008),0,IF(T$1004=0,0,1-CHOOSE(T$1004,IF(ISNUMBER(Datos!T778),AND(OR(T$1005="",Datos!T778&gt;=T$1005),OR(T$1006="",Datos!T778&lt;=T$1006)),FALSE),IF(ISNUMBER(Datos!T778),AND(Datos!T778=INT(Datos!T778),AND(OR(T$1005="",Datos!T778&gt;=T$1005),OR(T$1006="",Datos!T778&lt;=T$1006))),FALSE),OR(ISNUMBER(FIND(";"&amp;UPPER(TRIM(Datos!T778&amp;""))&amp;"=",T$1007)),ISNUMBER(FIND(";"&amp;UPPER(TRIM(Datos!T778&amp;""))&amp;";",T$1007))),OR(UPPER(TRIM(Datos!T778&amp;""))="SÍ",UPPER(TRIM(Datos!T778&amp;""))="SI",UPPER(TRIM(Datos!T778&amp;""))="NO"),IF(ISNUMBER(Datos!T778),AND(OR(T$1005="",Datos!T778&gt;=T$1005),OR(T$1006="",Datos!T778&lt;=T$1006)),FALSE),TRUE))))</f>
        <v>0.0</v>
      </c>
      <c r="U778">
        <f>IF(Datos!U778="",0,IF(AND(U$1008&lt;&gt;"",Datos!U778=U$1008),0,IF(U$1004=0,0,1-CHOOSE(U$1004,IF(ISNUMBER(Datos!U778),AND(OR(U$1005="",Datos!U778&gt;=U$1005),OR(U$1006="",Datos!U778&lt;=U$1006)),FALSE),IF(ISNUMBER(Datos!U778),AND(Datos!U778=INT(Datos!U778),AND(OR(U$1005="",Datos!U778&gt;=U$1005),OR(U$1006="",Datos!U778&lt;=U$1006))),FALSE),OR(ISNUMBER(FIND(";"&amp;UPPER(TRIM(Datos!U778&amp;""))&amp;"=",U$1007)),ISNUMBER(FIND(";"&amp;UPPER(TRIM(Datos!U778&amp;""))&amp;";",U$1007))),OR(UPPER(TRIM(Datos!U778&amp;""))="SÍ",UPPER(TRIM(Datos!U778&amp;""))="SI",UPPER(TRIM(Datos!U778&amp;""))="NO"),IF(ISNUMBER(Datos!U778),AND(OR(U$1005="",Datos!U778&gt;=U$1005),OR(U$1006="",Datos!U778&lt;=U$1006)),FALSE),TRUE))))</f>
        <v>0.0</v>
      </c>
      <c r="V778">
        <f>IF(Datos!V778="",0,IF(AND(V$1008&lt;&gt;"",Datos!V778=V$1008),0,IF(V$1004=0,0,1-CHOOSE(V$1004,IF(ISNUMBER(Datos!V778),AND(OR(V$1005="",Datos!V778&gt;=V$1005),OR(V$1006="",Datos!V778&lt;=V$1006)),FALSE),IF(ISNUMBER(Datos!V778),AND(Datos!V778=INT(Datos!V778),AND(OR(V$1005="",Datos!V778&gt;=V$1005),OR(V$1006="",Datos!V778&lt;=V$1006))),FALSE),OR(ISNUMBER(FIND(";"&amp;UPPER(TRIM(Datos!V778&amp;""))&amp;"=",V$1007)),ISNUMBER(FIND(";"&amp;UPPER(TRIM(Datos!V778&amp;""))&amp;";",V$1007))),OR(UPPER(TRIM(Datos!V778&amp;""))="SÍ",UPPER(TRIM(Datos!V778&amp;""))="SI",UPPER(TRIM(Datos!V778&amp;""))="NO"),IF(ISNUMBER(Datos!V778),AND(OR(V$1005="",Datos!V778&gt;=V$1005),OR(V$1006="",Datos!V778&lt;=V$1006)),FALSE),TRUE))))</f>
        <v>0.0</v>
      </c>
      <c r="W778">
        <f>IF(Datos!W778="",0,IF(AND(W$1008&lt;&gt;"",Datos!W778=W$1008),0,IF(W$1004=0,0,1-CHOOSE(W$1004,IF(ISNUMBER(Datos!W778),AND(OR(W$1005="",Datos!W778&gt;=W$1005),OR(W$1006="",Datos!W778&lt;=W$1006)),FALSE),IF(ISNUMBER(Datos!W778),AND(Datos!W778=INT(Datos!W778),AND(OR(W$1005="",Datos!W778&gt;=W$1005),OR(W$1006="",Datos!W778&lt;=W$1006))),FALSE),OR(ISNUMBER(FIND(";"&amp;UPPER(TRIM(Datos!W778&amp;""))&amp;"=",W$1007)),ISNUMBER(FIND(";"&amp;UPPER(TRIM(Datos!W778&amp;""))&amp;";",W$1007))),OR(UPPER(TRIM(Datos!W778&amp;""))="SÍ",UPPER(TRIM(Datos!W778&amp;""))="SI",UPPER(TRIM(Datos!W778&amp;""))="NO"),IF(ISNUMBER(Datos!W778),AND(OR(W$1005="",Datos!W778&gt;=W$1005),OR(W$1006="",Datos!W778&lt;=W$1006)),FALSE),TRUE))))</f>
        <v>0.0</v>
      </c>
      <c r="X778">
        <f>IF(Datos!X778="",0,IF(AND(X$1008&lt;&gt;"",Datos!X778=X$1008),0,IF(X$1004=0,0,1-CHOOSE(X$1004,IF(ISNUMBER(Datos!X778),AND(OR(X$1005="",Datos!X778&gt;=X$1005),OR(X$1006="",Datos!X778&lt;=X$1006)),FALSE),IF(ISNUMBER(Datos!X778),AND(Datos!X778=INT(Datos!X778),AND(OR(X$1005="",Datos!X778&gt;=X$1005),OR(X$1006="",Datos!X778&lt;=X$1006))),FALSE),OR(ISNUMBER(FIND(";"&amp;UPPER(TRIM(Datos!X778&amp;""))&amp;"=",X$1007)),ISNUMBER(FIND(";"&amp;UPPER(TRIM(Datos!X778&amp;""))&amp;";",X$1007))),OR(UPPER(TRIM(Datos!X778&amp;""))="SÍ",UPPER(TRIM(Datos!X778&amp;""))="SI",UPPER(TRIM(Datos!X778&amp;""))="NO"),IF(ISNUMBER(Datos!X778),AND(OR(X$1005="",Datos!X778&gt;=X$1005),OR(X$1006="",Datos!X778&lt;=X$1006)),FALSE),TRUE))))</f>
        <v>0.0</v>
      </c>
      <c r="Y778">
        <f>IF(Datos!Y778="",0,IF(AND(Y$1008&lt;&gt;"",Datos!Y778=Y$1008),0,IF(Y$1004=0,0,1-CHOOSE(Y$1004,IF(ISNUMBER(Datos!Y778),AND(OR(Y$1005="",Datos!Y778&gt;=Y$1005),OR(Y$1006="",Datos!Y778&lt;=Y$1006)),FALSE),IF(ISNUMBER(Datos!Y778),AND(Datos!Y778=INT(Datos!Y778),AND(OR(Y$1005="",Datos!Y778&gt;=Y$1005),OR(Y$1006="",Datos!Y778&lt;=Y$1006))),FALSE),OR(ISNUMBER(FIND(";"&amp;UPPER(TRIM(Datos!Y778&amp;""))&amp;"=",Y$1007)),ISNUMBER(FIND(";"&amp;UPPER(TRIM(Datos!Y778&amp;""))&amp;";",Y$1007))),OR(UPPER(TRIM(Datos!Y778&amp;""))="SÍ",UPPER(TRIM(Datos!Y778&amp;""))="SI",UPPER(TRIM(Datos!Y778&amp;""))="NO"),IF(ISNUMBER(Datos!Y778),AND(OR(Y$1005="",Datos!Y778&gt;=Y$1005),OR(Y$1006="",Datos!Y778&lt;=Y$1006)),FALSE),TRUE))))</f>
        <v>0.0</v>
      </c>
      <c r="Z778">
        <f>IF(Datos!Z778="",0,IF(AND(Z$1008&lt;&gt;"",Datos!Z778=Z$1008),0,IF(Z$1004=0,0,1-CHOOSE(Z$1004,IF(ISNUMBER(Datos!Z778),AND(OR(Z$1005="",Datos!Z778&gt;=Z$1005),OR(Z$1006="",Datos!Z778&lt;=Z$1006)),FALSE),IF(ISNUMBER(Datos!Z778),AND(Datos!Z778=INT(Datos!Z778),AND(OR(Z$1005="",Datos!Z778&gt;=Z$1005),OR(Z$1006="",Datos!Z778&lt;=Z$1006))),FALSE),OR(ISNUMBER(FIND(";"&amp;UPPER(TRIM(Datos!Z778&amp;""))&amp;"=",Z$1007)),ISNUMBER(FIND(";"&amp;UPPER(TRIM(Datos!Z778&amp;""))&amp;";",Z$1007))),OR(UPPER(TRIM(Datos!Z778&amp;""))="SÍ",UPPER(TRIM(Datos!Z778&amp;""))="SI",UPPER(TRIM(Datos!Z778&amp;""))="NO"),IF(ISNUMBER(Datos!Z778),AND(OR(Z$1005="",Datos!Z778&gt;=Z$1005),OR(Z$1006="",Datos!Z778&lt;=Z$1006)),FALSE),TRUE))))</f>
        <v>0.0</v>
      </c>
      <c r="AA778">
        <f>IF(Datos!AA778="",0,IF(AND(AA$1008&lt;&gt;"",Datos!AA778=AA$1008),0,IF(AA$1004=0,0,1-CHOOSE(AA$1004,IF(ISNUMBER(Datos!AA778),AND(OR(AA$1005="",Datos!AA778&gt;=AA$1005),OR(AA$1006="",Datos!AA778&lt;=AA$1006)),FALSE),IF(ISNUMBER(Datos!AA778),AND(Datos!AA778=INT(Datos!AA778),AND(OR(AA$1005="",Datos!AA778&gt;=AA$1005),OR(AA$1006="",Datos!AA778&lt;=AA$1006))),FALSE),OR(ISNUMBER(FIND(";"&amp;UPPER(TRIM(Datos!AA778&amp;""))&amp;"=",AA$1007)),ISNUMBER(FIND(";"&amp;UPPER(TRIM(Datos!AA778&amp;""))&amp;";",AA$1007))),OR(UPPER(TRIM(Datos!AA778&amp;""))="SÍ",UPPER(TRIM(Datos!AA778&amp;""))="SI",UPPER(TRIM(Datos!AA778&amp;""))="NO"),IF(ISNUMBER(Datos!AA778),AND(OR(AA$1005="",Datos!AA778&gt;=AA$1005),OR(AA$1006="",Datos!AA778&lt;=AA$1006)),FALSE),TRUE))))</f>
        <v>0.0</v>
      </c>
      <c r="AB778">
        <f>IF(Datos!AB778="",0,IF(AND(AB$1008&lt;&gt;"",Datos!AB778=AB$1008),0,IF(AB$1004=0,0,1-CHOOSE(AB$1004,IF(ISNUMBER(Datos!AB778),AND(OR(AB$1005="",Datos!AB778&gt;=AB$1005),OR(AB$1006="",Datos!AB778&lt;=AB$1006)),FALSE),IF(ISNUMBER(Datos!AB778),AND(Datos!AB778=INT(Datos!AB778),AND(OR(AB$1005="",Datos!AB778&gt;=AB$1005),OR(AB$1006="",Datos!AB778&lt;=AB$1006))),FALSE),OR(ISNUMBER(FIND(";"&amp;UPPER(TRIM(Datos!AB778&amp;""))&amp;"=",AB$1007)),ISNUMBER(FIND(";"&amp;UPPER(TRIM(Datos!AB778&amp;""))&amp;";",AB$1007))),OR(UPPER(TRIM(Datos!AB778&amp;""))="SÍ",UPPER(TRIM(Datos!AB778&amp;""))="SI",UPPER(TRIM(Datos!AB778&amp;""))="NO"),IF(ISNUMBER(Datos!AB778),AND(OR(AB$1005="",Datos!AB778&gt;=AB$1005),OR(AB$1006="",Datos!AB778&lt;=AB$1006)),FALSE),TRUE))))</f>
        <v>0.0</v>
      </c>
      <c r="AC778">
        <f>IF(Datos!AC778="",0,IF(AND(AC$1008&lt;&gt;"",Datos!AC778=AC$1008),0,IF(AC$1004=0,0,1-CHOOSE(AC$1004,IF(ISNUMBER(Datos!AC778),AND(OR(AC$1005="",Datos!AC778&gt;=AC$1005),OR(AC$1006="",Datos!AC778&lt;=AC$1006)),FALSE),IF(ISNUMBER(Datos!AC778),AND(Datos!AC778=INT(Datos!AC778),AND(OR(AC$1005="",Datos!AC778&gt;=AC$1005),OR(AC$1006="",Datos!AC778&lt;=AC$1006))),FALSE),OR(ISNUMBER(FIND(";"&amp;UPPER(TRIM(Datos!AC778&amp;""))&amp;"=",AC$1007)),ISNUMBER(FIND(";"&amp;UPPER(TRIM(Datos!AC778&amp;""))&amp;";",AC$1007))),OR(UPPER(TRIM(Datos!AC778&amp;""))="SÍ",UPPER(TRIM(Datos!AC778&amp;""))="SI",UPPER(TRIM(Datos!AC778&amp;""))="NO"),IF(ISNUMBER(Datos!AC778),AND(OR(AC$1005="",Datos!AC778&gt;=AC$1005),OR(AC$1006="",Datos!AC778&lt;=AC$1006)),FALSE),TRUE))))</f>
        <v>0.0</v>
      </c>
      <c r="AD778">
        <f>IF(Datos!AD778="",0,IF(AND(AD$1008&lt;&gt;"",Datos!AD778=AD$1008),0,IF(AD$1004=0,0,1-CHOOSE(AD$1004,IF(ISNUMBER(Datos!AD778),AND(OR(AD$1005="",Datos!AD778&gt;=AD$1005),OR(AD$1006="",Datos!AD778&lt;=AD$1006)),FALSE),IF(ISNUMBER(Datos!AD778),AND(Datos!AD778=INT(Datos!AD778),AND(OR(AD$1005="",Datos!AD778&gt;=AD$1005),OR(AD$1006="",Datos!AD778&lt;=AD$1006))),FALSE),OR(ISNUMBER(FIND(";"&amp;UPPER(TRIM(Datos!AD778&amp;""))&amp;"=",AD$1007)),ISNUMBER(FIND(";"&amp;UPPER(TRIM(Datos!AD778&amp;""))&amp;";",AD$1007))),OR(UPPER(TRIM(Datos!AD778&amp;""))="SÍ",UPPER(TRIM(Datos!AD778&amp;""))="SI",UPPER(TRIM(Datos!AD778&amp;""))="NO"),IF(ISNUMBER(Datos!AD778),AND(OR(AD$1005="",Datos!AD778&gt;=AD$1005),OR(AD$1006="",Datos!AD778&lt;=AD$1006)),FALSE),TRUE))))</f>
        <v>0.0</v>
      </c>
      <c r="AE778">
        <f>IF(Datos!AE778="",0,IF(AND(AE$1008&lt;&gt;"",Datos!AE778=AE$1008),0,IF(AE$1004=0,0,1-CHOOSE(AE$1004,IF(ISNUMBER(Datos!AE778),AND(OR(AE$1005="",Datos!AE778&gt;=AE$1005),OR(AE$1006="",Datos!AE778&lt;=AE$1006)),FALSE),IF(ISNUMBER(Datos!AE778),AND(Datos!AE778=INT(Datos!AE778),AND(OR(AE$1005="",Datos!AE778&gt;=AE$1005),OR(AE$1006="",Datos!AE778&lt;=AE$1006))),FALSE),OR(ISNUMBER(FIND(";"&amp;UPPER(TRIM(Datos!AE778&amp;""))&amp;"=",AE$1007)),ISNUMBER(FIND(";"&amp;UPPER(TRIM(Datos!AE778&amp;""))&amp;";",AE$1007))),OR(UPPER(TRIM(Datos!AE778&amp;""))="SÍ",UPPER(TRIM(Datos!AE778&amp;""))="SI",UPPER(TRIM(Datos!AE778&amp;""))="NO"),IF(ISNUMBER(Datos!AE778),AND(OR(AE$1005="",Datos!AE778&gt;=AE$1005),OR(AE$1006="",Datos!AE778&lt;=AE$1006)),FALSE),TRUE))))</f>
        <v>0.0</v>
      </c>
    </row>
    <row r="779" spans="2:31">
      <c r="B779">
        <f>IF(Datos!B779="",0,IF(AND(B$1008&lt;&gt;"",Datos!B779=B$1008),0,IF(B$1004=0,0,1-CHOOSE(B$1004,IF(ISNUMBER(Datos!B779),AND(OR(B$1005="",Datos!B779&gt;=B$1005),OR(B$1006="",Datos!B779&lt;=B$1006)),FALSE),IF(ISNUMBER(Datos!B779),AND(Datos!B779=INT(Datos!B779),AND(OR(B$1005="",Datos!B779&gt;=B$1005),OR(B$1006="",Datos!B779&lt;=B$1006))),FALSE),OR(ISNUMBER(FIND(";"&amp;UPPER(TRIM(Datos!B779&amp;""))&amp;"=",B$1007)),ISNUMBER(FIND(";"&amp;UPPER(TRIM(Datos!B779&amp;""))&amp;";",B$1007))),OR(UPPER(TRIM(Datos!B779&amp;""))="SÍ",UPPER(TRIM(Datos!B779&amp;""))="SI",UPPER(TRIM(Datos!B779&amp;""))="NO"),IF(ISNUMBER(Datos!B779),AND(OR(B$1005="",Datos!B779&gt;=B$1005),OR(B$1006="",Datos!B779&lt;=B$1006)),FALSE),TRUE))))</f>
        <v>0.0</v>
      </c>
      <c r="C779">
        <f>IF(Datos!C779="",0,IF(AND(C$1008&lt;&gt;"",Datos!C779=C$1008),0,IF(C$1004=0,0,1-CHOOSE(C$1004,IF(ISNUMBER(Datos!C779),AND(OR(C$1005="",Datos!C779&gt;=C$1005),OR(C$1006="",Datos!C779&lt;=C$1006)),FALSE),IF(ISNUMBER(Datos!C779),AND(Datos!C779=INT(Datos!C779),AND(OR(C$1005="",Datos!C779&gt;=C$1005),OR(C$1006="",Datos!C779&lt;=C$1006))),FALSE),OR(ISNUMBER(FIND(";"&amp;UPPER(TRIM(Datos!C779&amp;""))&amp;"=",C$1007)),ISNUMBER(FIND(";"&amp;UPPER(TRIM(Datos!C779&amp;""))&amp;";",C$1007))),OR(UPPER(TRIM(Datos!C779&amp;""))="SÍ",UPPER(TRIM(Datos!C779&amp;""))="SI",UPPER(TRIM(Datos!C779&amp;""))="NO"),IF(ISNUMBER(Datos!C779),AND(OR(C$1005="",Datos!C779&gt;=C$1005),OR(C$1006="",Datos!C779&lt;=C$1006)),FALSE),TRUE))))</f>
        <v>0.0</v>
      </c>
      <c r="D779">
        <f>IF(Datos!D779="",0,IF(AND(D$1008&lt;&gt;"",Datos!D779=D$1008),0,IF(D$1004=0,0,1-CHOOSE(D$1004,IF(ISNUMBER(Datos!D779),AND(OR(D$1005="",Datos!D779&gt;=D$1005),OR(D$1006="",Datos!D779&lt;=D$1006)),FALSE),IF(ISNUMBER(Datos!D779),AND(Datos!D779=INT(Datos!D779),AND(OR(D$1005="",Datos!D779&gt;=D$1005),OR(D$1006="",Datos!D779&lt;=D$1006))),FALSE),OR(ISNUMBER(FIND(";"&amp;UPPER(TRIM(Datos!D779&amp;""))&amp;"=",D$1007)),ISNUMBER(FIND(";"&amp;UPPER(TRIM(Datos!D779&amp;""))&amp;";",D$1007))),OR(UPPER(TRIM(Datos!D779&amp;""))="SÍ",UPPER(TRIM(Datos!D779&amp;""))="SI",UPPER(TRIM(Datos!D779&amp;""))="NO"),IF(ISNUMBER(Datos!D779),AND(OR(D$1005="",Datos!D779&gt;=D$1005),OR(D$1006="",Datos!D779&lt;=D$1006)),FALSE),TRUE))))</f>
        <v>0.0</v>
      </c>
      <c r="E779">
        <f>IF(Datos!E779="",0,IF(AND(E$1008&lt;&gt;"",Datos!E779=E$1008),0,IF(E$1004=0,0,1-CHOOSE(E$1004,IF(ISNUMBER(Datos!E779),AND(OR(E$1005="",Datos!E779&gt;=E$1005),OR(E$1006="",Datos!E779&lt;=E$1006)),FALSE),IF(ISNUMBER(Datos!E779),AND(Datos!E779=INT(Datos!E779),AND(OR(E$1005="",Datos!E779&gt;=E$1005),OR(E$1006="",Datos!E779&lt;=E$1006))),FALSE),OR(ISNUMBER(FIND(";"&amp;UPPER(TRIM(Datos!E779&amp;""))&amp;"=",E$1007)),ISNUMBER(FIND(";"&amp;UPPER(TRIM(Datos!E779&amp;""))&amp;";",E$1007))),OR(UPPER(TRIM(Datos!E779&amp;""))="SÍ",UPPER(TRIM(Datos!E779&amp;""))="SI",UPPER(TRIM(Datos!E779&amp;""))="NO"),IF(ISNUMBER(Datos!E779),AND(OR(E$1005="",Datos!E779&gt;=E$1005),OR(E$1006="",Datos!E779&lt;=E$1006)),FALSE),TRUE))))</f>
        <v>0.0</v>
      </c>
      <c r="F779">
        <f>IF(Datos!F779="",0,IF(AND(F$1008&lt;&gt;"",Datos!F779=F$1008),0,IF(F$1004=0,0,1-CHOOSE(F$1004,IF(ISNUMBER(Datos!F779),AND(OR(F$1005="",Datos!F779&gt;=F$1005),OR(F$1006="",Datos!F779&lt;=F$1006)),FALSE),IF(ISNUMBER(Datos!F779),AND(Datos!F779=INT(Datos!F779),AND(OR(F$1005="",Datos!F779&gt;=F$1005),OR(F$1006="",Datos!F779&lt;=F$1006))),FALSE),OR(ISNUMBER(FIND(";"&amp;UPPER(TRIM(Datos!F779&amp;""))&amp;"=",F$1007)),ISNUMBER(FIND(";"&amp;UPPER(TRIM(Datos!F779&amp;""))&amp;";",F$1007))),OR(UPPER(TRIM(Datos!F779&amp;""))="SÍ",UPPER(TRIM(Datos!F779&amp;""))="SI",UPPER(TRIM(Datos!F779&amp;""))="NO"),IF(ISNUMBER(Datos!F779),AND(OR(F$1005="",Datos!F779&gt;=F$1005),OR(F$1006="",Datos!F779&lt;=F$1006)),FALSE),TRUE))))</f>
        <v>0.0</v>
      </c>
      <c r="G779">
        <f>IF(Datos!G779="",0,IF(AND(G$1008&lt;&gt;"",Datos!G779=G$1008),0,IF(G$1004=0,0,1-CHOOSE(G$1004,IF(ISNUMBER(Datos!G779),AND(OR(G$1005="",Datos!G779&gt;=G$1005),OR(G$1006="",Datos!G779&lt;=G$1006)),FALSE),IF(ISNUMBER(Datos!G779),AND(Datos!G779=INT(Datos!G779),AND(OR(G$1005="",Datos!G779&gt;=G$1005),OR(G$1006="",Datos!G779&lt;=G$1006))),FALSE),OR(ISNUMBER(FIND(";"&amp;UPPER(TRIM(Datos!G779&amp;""))&amp;"=",G$1007)),ISNUMBER(FIND(";"&amp;UPPER(TRIM(Datos!G779&amp;""))&amp;";",G$1007))),OR(UPPER(TRIM(Datos!G779&amp;""))="SÍ",UPPER(TRIM(Datos!G779&amp;""))="SI",UPPER(TRIM(Datos!G779&amp;""))="NO"),IF(ISNUMBER(Datos!G779),AND(OR(G$1005="",Datos!G779&gt;=G$1005),OR(G$1006="",Datos!G779&lt;=G$1006)),FALSE),TRUE))))</f>
        <v>0.0</v>
      </c>
      <c r="H779">
        <f>IF(Datos!H779="",0,IF(AND(H$1008&lt;&gt;"",Datos!H779=H$1008),0,IF(H$1004=0,0,1-CHOOSE(H$1004,IF(ISNUMBER(Datos!H779),AND(OR(H$1005="",Datos!H779&gt;=H$1005),OR(H$1006="",Datos!H779&lt;=H$1006)),FALSE),IF(ISNUMBER(Datos!H779),AND(Datos!H779=INT(Datos!H779),AND(OR(H$1005="",Datos!H779&gt;=H$1005),OR(H$1006="",Datos!H779&lt;=H$1006))),FALSE),OR(ISNUMBER(FIND(";"&amp;UPPER(TRIM(Datos!H779&amp;""))&amp;"=",H$1007)),ISNUMBER(FIND(";"&amp;UPPER(TRIM(Datos!H779&amp;""))&amp;";",H$1007))),OR(UPPER(TRIM(Datos!H779&amp;""))="SÍ",UPPER(TRIM(Datos!H779&amp;""))="SI",UPPER(TRIM(Datos!H779&amp;""))="NO"),IF(ISNUMBER(Datos!H779),AND(OR(H$1005="",Datos!H779&gt;=H$1005),OR(H$1006="",Datos!H779&lt;=H$1006)),FALSE),TRUE))))</f>
        <v>0.0</v>
      </c>
      <c r="I779">
        <f>IF(Datos!I779="",0,IF(AND(I$1008&lt;&gt;"",Datos!I779=I$1008),0,IF(I$1004=0,0,1-CHOOSE(I$1004,IF(ISNUMBER(Datos!I779),AND(OR(I$1005="",Datos!I779&gt;=I$1005),OR(I$1006="",Datos!I779&lt;=I$1006)),FALSE),IF(ISNUMBER(Datos!I779),AND(Datos!I779=INT(Datos!I779),AND(OR(I$1005="",Datos!I779&gt;=I$1005),OR(I$1006="",Datos!I779&lt;=I$1006))),FALSE),OR(ISNUMBER(FIND(";"&amp;UPPER(TRIM(Datos!I779&amp;""))&amp;"=",I$1007)),ISNUMBER(FIND(";"&amp;UPPER(TRIM(Datos!I779&amp;""))&amp;";",I$1007))),OR(UPPER(TRIM(Datos!I779&amp;""))="SÍ",UPPER(TRIM(Datos!I779&amp;""))="SI",UPPER(TRIM(Datos!I779&amp;""))="NO"),IF(ISNUMBER(Datos!I779),AND(OR(I$1005="",Datos!I779&gt;=I$1005),OR(I$1006="",Datos!I779&lt;=I$1006)),FALSE),TRUE))))</f>
        <v>0.0</v>
      </c>
      <c r="J779">
        <f>IF(Datos!J779="",0,IF(AND(J$1008&lt;&gt;"",Datos!J779=J$1008),0,IF(J$1004=0,0,1-CHOOSE(J$1004,IF(ISNUMBER(Datos!J779),AND(OR(J$1005="",Datos!J779&gt;=J$1005),OR(J$1006="",Datos!J779&lt;=J$1006)),FALSE),IF(ISNUMBER(Datos!J779),AND(Datos!J779=INT(Datos!J779),AND(OR(J$1005="",Datos!J779&gt;=J$1005),OR(J$1006="",Datos!J779&lt;=J$1006))),FALSE),OR(ISNUMBER(FIND(";"&amp;UPPER(TRIM(Datos!J779&amp;""))&amp;"=",J$1007)),ISNUMBER(FIND(";"&amp;UPPER(TRIM(Datos!J779&amp;""))&amp;";",J$1007))),OR(UPPER(TRIM(Datos!J779&amp;""))="SÍ",UPPER(TRIM(Datos!J779&amp;""))="SI",UPPER(TRIM(Datos!J779&amp;""))="NO"),IF(ISNUMBER(Datos!J779),AND(OR(J$1005="",Datos!J779&gt;=J$1005),OR(J$1006="",Datos!J779&lt;=J$1006)),FALSE),TRUE))))</f>
        <v>0.0</v>
      </c>
      <c r="K779">
        <f>IF(Datos!K779="",0,IF(AND(K$1008&lt;&gt;"",Datos!K779=K$1008),0,IF(K$1004=0,0,1-CHOOSE(K$1004,IF(ISNUMBER(Datos!K779),AND(OR(K$1005="",Datos!K779&gt;=K$1005),OR(K$1006="",Datos!K779&lt;=K$1006)),FALSE),IF(ISNUMBER(Datos!K779),AND(Datos!K779=INT(Datos!K779),AND(OR(K$1005="",Datos!K779&gt;=K$1005),OR(K$1006="",Datos!K779&lt;=K$1006))),FALSE),OR(ISNUMBER(FIND(";"&amp;UPPER(TRIM(Datos!K779&amp;""))&amp;"=",K$1007)),ISNUMBER(FIND(";"&amp;UPPER(TRIM(Datos!K779&amp;""))&amp;";",K$1007))),OR(UPPER(TRIM(Datos!K779&amp;""))="SÍ",UPPER(TRIM(Datos!K779&amp;""))="SI",UPPER(TRIM(Datos!K779&amp;""))="NO"),IF(ISNUMBER(Datos!K779),AND(OR(K$1005="",Datos!K779&gt;=K$1005),OR(K$1006="",Datos!K779&lt;=K$1006)),FALSE),TRUE))))</f>
        <v>0.0</v>
      </c>
      <c r="L779">
        <f>IF(Datos!L779="",0,IF(AND(L$1008&lt;&gt;"",Datos!L779=L$1008),0,IF(L$1004=0,0,1-CHOOSE(L$1004,IF(ISNUMBER(Datos!L779),AND(OR(L$1005="",Datos!L779&gt;=L$1005),OR(L$1006="",Datos!L779&lt;=L$1006)),FALSE),IF(ISNUMBER(Datos!L779),AND(Datos!L779=INT(Datos!L779),AND(OR(L$1005="",Datos!L779&gt;=L$1005),OR(L$1006="",Datos!L779&lt;=L$1006))),FALSE),OR(ISNUMBER(FIND(";"&amp;UPPER(TRIM(Datos!L779&amp;""))&amp;"=",L$1007)),ISNUMBER(FIND(";"&amp;UPPER(TRIM(Datos!L779&amp;""))&amp;";",L$1007))),OR(UPPER(TRIM(Datos!L779&amp;""))="SÍ",UPPER(TRIM(Datos!L779&amp;""))="SI",UPPER(TRIM(Datos!L779&amp;""))="NO"),IF(ISNUMBER(Datos!L779),AND(OR(L$1005="",Datos!L779&gt;=L$1005),OR(L$1006="",Datos!L779&lt;=L$1006)),FALSE),TRUE))))</f>
        <v>0.0</v>
      </c>
      <c r="M779">
        <f>IF(Datos!M779="",0,IF(AND(M$1008&lt;&gt;"",Datos!M779=M$1008),0,IF(M$1004=0,0,1-CHOOSE(M$1004,IF(ISNUMBER(Datos!M779),AND(OR(M$1005="",Datos!M779&gt;=M$1005),OR(M$1006="",Datos!M779&lt;=M$1006)),FALSE),IF(ISNUMBER(Datos!M779),AND(Datos!M779=INT(Datos!M779),AND(OR(M$1005="",Datos!M779&gt;=M$1005),OR(M$1006="",Datos!M779&lt;=M$1006))),FALSE),OR(ISNUMBER(FIND(";"&amp;UPPER(TRIM(Datos!M779&amp;""))&amp;"=",M$1007)),ISNUMBER(FIND(";"&amp;UPPER(TRIM(Datos!M779&amp;""))&amp;";",M$1007))),OR(UPPER(TRIM(Datos!M779&amp;""))="SÍ",UPPER(TRIM(Datos!M779&amp;""))="SI",UPPER(TRIM(Datos!M779&amp;""))="NO"),IF(ISNUMBER(Datos!M779),AND(OR(M$1005="",Datos!M779&gt;=M$1005),OR(M$1006="",Datos!M779&lt;=M$1006)),FALSE),TRUE))))</f>
        <v>0.0</v>
      </c>
      <c r="N779">
        <f>IF(Datos!N779="",0,IF(AND(N$1008&lt;&gt;"",Datos!N779=N$1008),0,IF(N$1004=0,0,1-CHOOSE(N$1004,IF(ISNUMBER(Datos!N779),AND(OR(N$1005="",Datos!N779&gt;=N$1005),OR(N$1006="",Datos!N779&lt;=N$1006)),FALSE),IF(ISNUMBER(Datos!N779),AND(Datos!N779=INT(Datos!N779),AND(OR(N$1005="",Datos!N779&gt;=N$1005),OR(N$1006="",Datos!N779&lt;=N$1006))),FALSE),OR(ISNUMBER(FIND(";"&amp;UPPER(TRIM(Datos!N779&amp;""))&amp;"=",N$1007)),ISNUMBER(FIND(";"&amp;UPPER(TRIM(Datos!N779&amp;""))&amp;";",N$1007))),OR(UPPER(TRIM(Datos!N779&amp;""))="SÍ",UPPER(TRIM(Datos!N779&amp;""))="SI",UPPER(TRIM(Datos!N779&amp;""))="NO"),IF(ISNUMBER(Datos!N779),AND(OR(N$1005="",Datos!N779&gt;=N$1005),OR(N$1006="",Datos!N779&lt;=N$1006)),FALSE),TRUE))))</f>
        <v>0.0</v>
      </c>
      <c r="O779">
        <f>IF(Datos!O779="",0,IF(AND(O$1008&lt;&gt;"",Datos!O779=O$1008),0,IF(O$1004=0,0,1-CHOOSE(O$1004,IF(ISNUMBER(Datos!O779),AND(OR(O$1005="",Datos!O779&gt;=O$1005),OR(O$1006="",Datos!O779&lt;=O$1006)),FALSE),IF(ISNUMBER(Datos!O779),AND(Datos!O779=INT(Datos!O779),AND(OR(O$1005="",Datos!O779&gt;=O$1005),OR(O$1006="",Datos!O779&lt;=O$1006))),FALSE),OR(ISNUMBER(FIND(";"&amp;UPPER(TRIM(Datos!O779&amp;""))&amp;"=",O$1007)),ISNUMBER(FIND(";"&amp;UPPER(TRIM(Datos!O779&amp;""))&amp;";",O$1007))),OR(UPPER(TRIM(Datos!O779&amp;""))="SÍ",UPPER(TRIM(Datos!O779&amp;""))="SI",UPPER(TRIM(Datos!O779&amp;""))="NO"),IF(ISNUMBER(Datos!O779),AND(OR(O$1005="",Datos!O779&gt;=O$1005),OR(O$1006="",Datos!O779&lt;=O$1006)),FALSE),TRUE))))</f>
        <v>0.0</v>
      </c>
      <c r="P779">
        <f>IF(Datos!P779="",0,IF(AND(P$1008&lt;&gt;"",Datos!P779=P$1008),0,IF(P$1004=0,0,1-CHOOSE(P$1004,IF(ISNUMBER(Datos!P779),AND(OR(P$1005="",Datos!P779&gt;=P$1005),OR(P$1006="",Datos!P779&lt;=P$1006)),FALSE),IF(ISNUMBER(Datos!P779),AND(Datos!P779=INT(Datos!P779),AND(OR(P$1005="",Datos!P779&gt;=P$1005),OR(P$1006="",Datos!P779&lt;=P$1006))),FALSE),OR(ISNUMBER(FIND(";"&amp;UPPER(TRIM(Datos!P779&amp;""))&amp;"=",P$1007)),ISNUMBER(FIND(";"&amp;UPPER(TRIM(Datos!P779&amp;""))&amp;";",P$1007))),OR(UPPER(TRIM(Datos!P779&amp;""))="SÍ",UPPER(TRIM(Datos!P779&amp;""))="SI",UPPER(TRIM(Datos!P779&amp;""))="NO"),IF(ISNUMBER(Datos!P779),AND(OR(P$1005="",Datos!P779&gt;=P$1005),OR(P$1006="",Datos!P779&lt;=P$1006)),FALSE),TRUE))))</f>
        <v>0.0</v>
      </c>
      <c r="Q779">
        <f>IF(Datos!Q779="",0,IF(AND(Q$1008&lt;&gt;"",Datos!Q779=Q$1008),0,IF(Q$1004=0,0,1-CHOOSE(Q$1004,IF(ISNUMBER(Datos!Q779),AND(OR(Q$1005="",Datos!Q779&gt;=Q$1005),OR(Q$1006="",Datos!Q779&lt;=Q$1006)),FALSE),IF(ISNUMBER(Datos!Q779),AND(Datos!Q779=INT(Datos!Q779),AND(OR(Q$1005="",Datos!Q779&gt;=Q$1005),OR(Q$1006="",Datos!Q779&lt;=Q$1006))),FALSE),OR(ISNUMBER(FIND(";"&amp;UPPER(TRIM(Datos!Q779&amp;""))&amp;"=",Q$1007)),ISNUMBER(FIND(";"&amp;UPPER(TRIM(Datos!Q779&amp;""))&amp;";",Q$1007))),OR(UPPER(TRIM(Datos!Q779&amp;""))="SÍ",UPPER(TRIM(Datos!Q779&amp;""))="SI",UPPER(TRIM(Datos!Q779&amp;""))="NO"),IF(ISNUMBER(Datos!Q779),AND(OR(Q$1005="",Datos!Q779&gt;=Q$1005),OR(Q$1006="",Datos!Q779&lt;=Q$1006)),FALSE),TRUE))))</f>
        <v>0.0</v>
      </c>
      <c r="R779">
        <f>IF(Datos!R779="",0,IF(AND(R$1008&lt;&gt;"",Datos!R779=R$1008),0,IF(R$1004=0,0,1-CHOOSE(R$1004,IF(ISNUMBER(Datos!R779),AND(OR(R$1005="",Datos!R779&gt;=R$1005),OR(R$1006="",Datos!R779&lt;=R$1006)),FALSE),IF(ISNUMBER(Datos!R779),AND(Datos!R779=INT(Datos!R779),AND(OR(R$1005="",Datos!R779&gt;=R$1005),OR(R$1006="",Datos!R779&lt;=R$1006))),FALSE),OR(ISNUMBER(FIND(";"&amp;UPPER(TRIM(Datos!R779&amp;""))&amp;"=",R$1007)),ISNUMBER(FIND(";"&amp;UPPER(TRIM(Datos!R779&amp;""))&amp;";",R$1007))),OR(UPPER(TRIM(Datos!R779&amp;""))="SÍ",UPPER(TRIM(Datos!R779&amp;""))="SI",UPPER(TRIM(Datos!R779&amp;""))="NO"),IF(ISNUMBER(Datos!R779),AND(OR(R$1005="",Datos!R779&gt;=R$1005),OR(R$1006="",Datos!R779&lt;=R$1006)),FALSE),TRUE))))</f>
        <v>0.0</v>
      </c>
      <c r="S779">
        <f>IF(Datos!S779="",0,IF(AND(S$1008&lt;&gt;"",Datos!S779=S$1008),0,IF(S$1004=0,0,1-CHOOSE(S$1004,IF(ISNUMBER(Datos!S779),AND(OR(S$1005="",Datos!S779&gt;=S$1005),OR(S$1006="",Datos!S779&lt;=S$1006)),FALSE),IF(ISNUMBER(Datos!S779),AND(Datos!S779=INT(Datos!S779),AND(OR(S$1005="",Datos!S779&gt;=S$1005),OR(S$1006="",Datos!S779&lt;=S$1006))),FALSE),OR(ISNUMBER(FIND(";"&amp;UPPER(TRIM(Datos!S779&amp;""))&amp;"=",S$1007)),ISNUMBER(FIND(";"&amp;UPPER(TRIM(Datos!S779&amp;""))&amp;";",S$1007))),OR(UPPER(TRIM(Datos!S779&amp;""))="SÍ",UPPER(TRIM(Datos!S779&amp;""))="SI",UPPER(TRIM(Datos!S779&amp;""))="NO"),IF(ISNUMBER(Datos!S779),AND(OR(S$1005="",Datos!S779&gt;=S$1005),OR(S$1006="",Datos!S779&lt;=S$1006)),FALSE),TRUE))))</f>
        <v>0.0</v>
      </c>
      <c r="T779">
        <f>IF(Datos!T779="",0,IF(AND(T$1008&lt;&gt;"",Datos!T779=T$1008),0,IF(T$1004=0,0,1-CHOOSE(T$1004,IF(ISNUMBER(Datos!T779),AND(OR(T$1005="",Datos!T779&gt;=T$1005),OR(T$1006="",Datos!T779&lt;=T$1006)),FALSE),IF(ISNUMBER(Datos!T779),AND(Datos!T779=INT(Datos!T779),AND(OR(T$1005="",Datos!T779&gt;=T$1005),OR(T$1006="",Datos!T779&lt;=T$1006))),FALSE),OR(ISNUMBER(FIND(";"&amp;UPPER(TRIM(Datos!T779&amp;""))&amp;"=",T$1007)),ISNUMBER(FIND(";"&amp;UPPER(TRIM(Datos!T779&amp;""))&amp;";",T$1007))),OR(UPPER(TRIM(Datos!T779&amp;""))="SÍ",UPPER(TRIM(Datos!T779&amp;""))="SI",UPPER(TRIM(Datos!T779&amp;""))="NO"),IF(ISNUMBER(Datos!T779),AND(OR(T$1005="",Datos!T779&gt;=T$1005),OR(T$1006="",Datos!T779&lt;=T$1006)),FALSE),TRUE))))</f>
        <v>0.0</v>
      </c>
      <c r="U779">
        <f>IF(Datos!U779="",0,IF(AND(U$1008&lt;&gt;"",Datos!U779=U$1008),0,IF(U$1004=0,0,1-CHOOSE(U$1004,IF(ISNUMBER(Datos!U779),AND(OR(U$1005="",Datos!U779&gt;=U$1005),OR(U$1006="",Datos!U779&lt;=U$1006)),FALSE),IF(ISNUMBER(Datos!U779),AND(Datos!U779=INT(Datos!U779),AND(OR(U$1005="",Datos!U779&gt;=U$1005),OR(U$1006="",Datos!U779&lt;=U$1006))),FALSE),OR(ISNUMBER(FIND(";"&amp;UPPER(TRIM(Datos!U779&amp;""))&amp;"=",U$1007)),ISNUMBER(FIND(";"&amp;UPPER(TRIM(Datos!U779&amp;""))&amp;";",U$1007))),OR(UPPER(TRIM(Datos!U779&amp;""))="SÍ",UPPER(TRIM(Datos!U779&amp;""))="SI",UPPER(TRIM(Datos!U779&amp;""))="NO"),IF(ISNUMBER(Datos!U779),AND(OR(U$1005="",Datos!U779&gt;=U$1005),OR(U$1006="",Datos!U779&lt;=U$1006)),FALSE),TRUE))))</f>
        <v>0.0</v>
      </c>
      <c r="V779">
        <f>IF(Datos!V779="",0,IF(AND(V$1008&lt;&gt;"",Datos!V779=V$1008),0,IF(V$1004=0,0,1-CHOOSE(V$1004,IF(ISNUMBER(Datos!V779),AND(OR(V$1005="",Datos!V779&gt;=V$1005),OR(V$1006="",Datos!V779&lt;=V$1006)),FALSE),IF(ISNUMBER(Datos!V779),AND(Datos!V779=INT(Datos!V779),AND(OR(V$1005="",Datos!V779&gt;=V$1005),OR(V$1006="",Datos!V779&lt;=V$1006))),FALSE),OR(ISNUMBER(FIND(";"&amp;UPPER(TRIM(Datos!V779&amp;""))&amp;"=",V$1007)),ISNUMBER(FIND(";"&amp;UPPER(TRIM(Datos!V779&amp;""))&amp;";",V$1007))),OR(UPPER(TRIM(Datos!V779&amp;""))="SÍ",UPPER(TRIM(Datos!V779&amp;""))="SI",UPPER(TRIM(Datos!V779&amp;""))="NO"),IF(ISNUMBER(Datos!V779),AND(OR(V$1005="",Datos!V779&gt;=V$1005),OR(V$1006="",Datos!V779&lt;=V$1006)),FALSE),TRUE))))</f>
        <v>0.0</v>
      </c>
      <c r="W779">
        <f>IF(Datos!W779="",0,IF(AND(W$1008&lt;&gt;"",Datos!W779=W$1008),0,IF(W$1004=0,0,1-CHOOSE(W$1004,IF(ISNUMBER(Datos!W779),AND(OR(W$1005="",Datos!W779&gt;=W$1005),OR(W$1006="",Datos!W779&lt;=W$1006)),FALSE),IF(ISNUMBER(Datos!W779),AND(Datos!W779=INT(Datos!W779),AND(OR(W$1005="",Datos!W779&gt;=W$1005),OR(W$1006="",Datos!W779&lt;=W$1006))),FALSE),OR(ISNUMBER(FIND(";"&amp;UPPER(TRIM(Datos!W779&amp;""))&amp;"=",W$1007)),ISNUMBER(FIND(";"&amp;UPPER(TRIM(Datos!W779&amp;""))&amp;";",W$1007))),OR(UPPER(TRIM(Datos!W779&amp;""))="SÍ",UPPER(TRIM(Datos!W779&amp;""))="SI",UPPER(TRIM(Datos!W779&amp;""))="NO"),IF(ISNUMBER(Datos!W779),AND(OR(W$1005="",Datos!W779&gt;=W$1005),OR(W$1006="",Datos!W779&lt;=W$1006)),FALSE),TRUE))))</f>
        <v>0.0</v>
      </c>
      <c r="X779">
        <f>IF(Datos!X779="",0,IF(AND(X$1008&lt;&gt;"",Datos!X779=X$1008),0,IF(X$1004=0,0,1-CHOOSE(X$1004,IF(ISNUMBER(Datos!X779),AND(OR(X$1005="",Datos!X779&gt;=X$1005),OR(X$1006="",Datos!X779&lt;=X$1006)),FALSE),IF(ISNUMBER(Datos!X779),AND(Datos!X779=INT(Datos!X779),AND(OR(X$1005="",Datos!X779&gt;=X$1005),OR(X$1006="",Datos!X779&lt;=X$1006))),FALSE),OR(ISNUMBER(FIND(";"&amp;UPPER(TRIM(Datos!X779&amp;""))&amp;"=",X$1007)),ISNUMBER(FIND(";"&amp;UPPER(TRIM(Datos!X779&amp;""))&amp;";",X$1007))),OR(UPPER(TRIM(Datos!X779&amp;""))="SÍ",UPPER(TRIM(Datos!X779&amp;""))="SI",UPPER(TRIM(Datos!X779&amp;""))="NO"),IF(ISNUMBER(Datos!X779),AND(OR(X$1005="",Datos!X779&gt;=X$1005),OR(X$1006="",Datos!X779&lt;=X$1006)),FALSE),TRUE))))</f>
        <v>0.0</v>
      </c>
      <c r="Y779">
        <f>IF(Datos!Y779="",0,IF(AND(Y$1008&lt;&gt;"",Datos!Y779=Y$1008),0,IF(Y$1004=0,0,1-CHOOSE(Y$1004,IF(ISNUMBER(Datos!Y779),AND(OR(Y$1005="",Datos!Y779&gt;=Y$1005),OR(Y$1006="",Datos!Y779&lt;=Y$1006)),FALSE),IF(ISNUMBER(Datos!Y779),AND(Datos!Y779=INT(Datos!Y779),AND(OR(Y$1005="",Datos!Y779&gt;=Y$1005),OR(Y$1006="",Datos!Y779&lt;=Y$1006))),FALSE),OR(ISNUMBER(FIND(";"&amp;UPPER(TRIM(Datos!Y779&amp;""))&amp;"=",Y$1007)),ISNUMBER(FIND(";"&amp;UPPER(TRIM(Datos!Y779&amp;""))&amp;";",Y$1007))),OR(UPPER(TRIM(Datos!Y779&amp;""))="SÍ",UPPER(TRIM(Datos!Y779&amp;""))="SI",UPPER(TRIM(Datos!Y779&amp;""))="NO"),IF(ISNUMBER(Datos!Y779),AND(OR(Y$1005="",Datos!Y779&gt;=Y$1005),OR(Y$1006="",Datos!Y779&lt;=Y$1006)),FALSE),TRUE))))</f>
        <v>0.0</v>
      </c>
      <c r="Z779">
        <f>IF(Datos!Z779="",0,IF(AND(Z$1008&lt;&gt;"",Datos!Z779=Z$1008),0,IF(Z$1004=0,0,1-CHOOSE(Z$1004,IF(ISNUMBER(Datos!Z779),AND(OR(Z$1005="",Datos!Z779&gt;=Z$1005),OR(Z$1006="",Datos!Z779&lt;=Z$1006)),FALSE),IF(ISNUMBER(Datos!Z779),AND(Datos!Z779=INT(Datos!Z779),AND(OR(Z$1005="",Datos!Z779&gt;=Z$1005),OR(Z$1006="",Datos!Z779&lt;=Z$1006))),FALSE),OR(ISNUMBER(FIND(";"&amp;UPPER(TRIM(Datos!Z779&amp;""))&amp;"=",Z$1007)),ISNUMBER(FIND(";"&amp;UPPER(TRIM(Datos!Z779&amp;""))&amp;";",Z$1007))),OR(UPPER(TRIM(Datos!Z779&amp;""))="SÍ",UPPER(TRIM(Datos!Z779&amp;""))="SI",UPPER(TRIM(Datos!Z779&amp;""))="NO"),IF(ISNUMBER(Datos!Z779),AND(OR(Z$1005="",Datos!Z779&gt;=Z$1005),OR(Z$1006="",Datos!Z779&lt;=Z$1006)),FALSE),TRUE))))</f>
        <v>0.0</v>
      </c>
      <c r="AA779">
        <f>IF(Datos!AA779="",0,IF(AND(AA$1008&lt;&gt;"",Datos!AA779=AA$1008),0,IF(AA$1004=0,0,1-CHOOSE(AA$1004,IF(ISNUMBER(Datos!AA779),AND(OR(AA$1005="",Datos!AA779&gt;=AA$1005),OR(AA$1006="",Datos!AA779&lt;=AA$1006)),FALSE),IF(ISNUMBER(Datos!AA779),AND(Datos!AA779=INT(Datos!AA779),AND(OR(AA$1005="",Datos!AA779&gt;=AA$1005),OR(AA$1006="",Datos!AA779&lt;=AA$1006))),FALSE),OR(ISNUMBER(FIND(";"&amp;UPPER(TRIM(Datos!AA779&amp;""))&amp;"=",AA$1007)),ISNUMBER(FIND(";"&amp;UPPER(TRIM(Datos!AA779&amp;""))&amp;";",AA$1007))),OR(UPPER(TRIM(Datos!AA779&amp;""))="SÍ",UPPER(TRIM(Datos!AA779&amp;""))="SI",UPPER(TRIM(Datos!AA779&amp;""))="NO"),IF(ISNUMBER(Datos!AA779),AND(OR(AA$1005="",Datos!AA779&gt;=AA$1005),OR(AA$1006="",Datos!AA779&lt;=AA$1006)),FALSE),TRUE))))</f>
        <v>0.0</v>
      </c>
      <c r="AB779">
        <f>IF(Datos!AB779="",0,IF(AND(AB$1008&lt;&gt;"",Datos!AB779=AB$1008),0,IF(AB$1004=0,0,1-CHOOSE(AB$1004,IF(ISNUMBER(Datos!AB779),AND(OR(AB$1005="",Datos!AB779&gt;=AB$1005),OR(AB$1006="",Datos!AB779&lt;=AB$1006)),FALSE),IF(ISNUMBER(Datos!AB779),AND(Datos!AB779=INT(Datos!AB779),AND(OR(AB$1005="",Datos!AB779&gt;=AB$1005),OR(AB$1006="",Datos!AB779&lt;=AB$1006))),FALSE),OR(ISNUMBER(FIND(";"&amp;UPPER(TRIM(Datos!AB779&amp;""))&amp;"=",AB$1007)),ISNUMBER(FIND(";"&amp;UPPER(TRIM(Datos!AB779&amp;""))&amp;";",AB$1007))),OR(UPPER(TRIM(Datos!AB779&amp;""))="SÍ",UPPER(TRIM(Datos!AB779&amp;""))="SI",UPPER(TRIM(Datos!AB779&amp;""))="NO"),IF(ISNUMBER(Datos!AB779),AND(OR(AB$1005="",Datos!AB779&gt;=AB$1005),OR(AB$1006="",Datos!AB779&lt;=AB$1006)),FALSE),TRUE))))</f>
        <v>0.0</v>
      </c>
      <c r="AC779">
        <f>IF(Datos!AC779="",0,IF(AND(AC$1008&lt;&gt;"",Datos!AC779=AC$1008),0,IF(AC$1004=0,0,1-CHOOSE(AC$1004,IF(ISNUMBER(Datos!AC779),AND(OR(AC$1005="",Datos!AC779&gt;=AC$1005),OR(AC$1006="",Datos!AC779&lt;=AC$1006)),FALSE),IF(ISNUMBER(Datos!AC779),AND(Datos!AC779=INT(Datos!AC779),AND(OR(AC$1005="",Datos!AC779&gt;=AC$1005),OR(AC$1006="",Datos!AC779&lt;=AC$1006))),FALSE),OR(ISNUMBER(FIND(";"&amp;UPPER(TRIM(Datos!AC779&amp;""))&amp;"=",AC$1007)),ISNUMBER(FIND(";"&amp;UPPER(TRIM(Datos!AC779&amp;""))&amp;";",AC$1007))),OR(UPPER(TRIM(Datos!AC779&amp;""))="SÍ",UPPER(TRIM(Datos!AC779&amp;""))="SI",UPPER(TRIM(Datos!AC779&amp;""))="NO"),IF(ISNUMBER(Datos!AC779),AND(OR(AC$1005="",Datos!AC779&gt;=AC$1005),OR(AC$1006="",Datos!AC779&lt;=AC$1006)),FALSE),TRUE))))</f>
        <v>0.0</v>
      </c>
      <c r="AD779">
        <f>IF(Datos!AD779="",0,IF(AND(AD$1008&lt;&gt;"",Datos!AD779=AD$1008),0,IF(AD$1004=0,0,1-CHOOSE(AD$1004,IF(ISNUMBER(Datos!AD779),AND(OR(AD$1005="",Datos!AD779&gt;=AD$1005),OR(AD$1006="",Datos!AD779&lt;=AD$1006)),FALSE),IF(ISNUMBER(Datos!AD779),AND(Datos!AD779=INT(Datos!AD779),AND(OR(AD$1005="",Datos!AD779&gt;=AD$1005),OR(AD$1006="",Datos!AD779&lt;=AD$1006))),FALSE),OR(ISNUMBER(FIND(";"&amp;UPPER(TRIM(Datos!AD779&amp;""))&amp;"=",AD$1007)),ISNUMBER(FIND(";"&amp;UPPER(TRIM(Datos!AD779&amp;""))&amp;";",AD$1007))),OR(UPPER(TRIM(Datos!AD779&amp;""))="SÍ",UPPER(TRIM(Datos!AD779&amp;""))="SI",UPPER(TRIM(Datos!AD779&amp;""))="NO"),IF(ISNUMBER(Datos!AD779),AND(OR(AD$1005="",Datos!AD779&gt;=AD$1005),OR(AD$1006="",Datos!AD779&lt;=AD$1006)),FALSE),TRUE))))</f>
        <v>0.0</v>
      </c>
      <c r="AE779">
        <f>IF(Datos!AE779="",0,IF(AND(AE$1008&lt;&gt;"",Datos!AE779=AE$1008),0,IF(AE$1004=0,0,1-CHOOSE(AE$1004,IF(ISNUMBER(Datos!AE779),AND(OR(AE$1005="",Datos!AE779&gt;=AE$1005),OR(AE$1006="",Datos!AE779&lt;=AE$1006)),FALSE),IF(ISNUMBER(Datos!AE779),AND(Datos!AE779=INT(Datos!AE779),AND(OR(AE$1005="",Datos!AE779&gt;=AE$1005),OR(AE$1006="",Datos!AE779&lt;=AE$1006))),FALSE),OR(ISNUMBER(FIND(";"&amp;UPPER(TRIM(Datos!AE779&amp;""))&amp;"=",AE$1007)),ISNUMBER(FIND(";"&amp;UPPER(TRIM(Datos!AE779&amp;""))&amp;";",AE$1007))),OR(UPPER(TRIM(Datos!AE779&amp;""))="SÍ",UPPER(TRIM(Datos!AE779&amp;""))="SI",UPPER(TRIM(Datos!AE779&amp;""))="NO"),IF(ISNUMBER(Datos!AE779),AND(OR(AE$1005="",Datos!AE779&gt;=AE$1005),OR(AE$1006="",Datos!AE779&lt;=AE$1006)),FALSE),TRUE))))</f>
        <v>0.0</v>
      </c>
    </row>
    <row r="780" spans="2:31">
      <c r="B780">
        <f>IF(Datos!B780="",0,IF(AND(B$1008&lt;&gt;"",Datos!B780=B$1008),0,IF(B$1004=0,0,1-CHOOSE(B$1004,IF(ISNUMBER(Datos!B780),AND(OR(B$1005="",Datos!B780&gt;=B$1005),OR(B$1006="",Datos!B780&lt;=B$1006)),FALSE),IF(ISNUMBER(Datos!B780),AND(Datos!B780=INT(Datos!B780),AND(OR(B$1005="",Datos!B780&gt;=B$1005),OR(B$1006="",Datos!B780&lt;=B$1006))),FALSE),OR(ISNUMBER(FIND(";"&amp;UPPER(TRIM(Datos!B780&amp;""))&amp;"=",B$1007)),ISNUMBER(FIND(";"&amp;UPPER(TRIM(Datos!B780&amp;""))&amp;";",B$1007))),OR(UPPER(TRIM(Datos!B780&amp;""))="SÍ",UPPER(TRIM(Datos!B780&amp;""))="SI",UPPER(TRIM(Datos!B780&amp;""))="NO"),IF(ISNUMBER(Datos!B780),AND(OR(B$1005="",Datos!B780&gt;=B$1005),OR(B$1006="",Datos!B780&lt;=B$1006)),FALSE),TRUE))))</f>
        <v>0.0</v>
      </c>
      <c r="C780">
        <f>IF(Datos!C780="",0,IF(AND(C$1008&lt;&gt;"",Datos!C780=C$1008),0,IF(C$1004=0,0,1-CHOOSE(C$1004,IF(ISNUMBER(Datos!C780),AND(OR(C$1005="",Datos!C780&gt;=C$1005),OR(C$1006="",Datos!C780&lt;=C$1006)),FALSE),IF(ISNUMBER(Datos!C780),AND(Datos!C780=INT(Datos!C780),AND(OR(C$1005="",Datos!C780&gt;=C$1005),OR(C$1006="",Datos!C780&lt;=C$1006))),FALSE),OR(ISNUMBER(FIND(";"&amp;UPPER(TRIM(Datos!C780&amp;""))&amp;"=",C$1007)),ISNUMBER(FIND(";"&amp;UPPER(TRIM(Datos!C780&amp;""))&amp;";",C$1007))),OR(UPPER(TRIM(Datos!C780&amp;""))="SÍ",UPPER(TRIM(Datos!C780&amp;""))="SI",UPPER(TRIM(Datos!C780&amp;""))="NO"),IF(ISNUMBER(Datos!C780),AND(OR(C$1005="",Datos!C780&gt;=C$1005),OR(C$1006="",Datos!C780&lt;=C$1006)),FALSE),TRUE))))</f>
        <v>0.0</v>
      </c>
      <c r="D780">
        <f>IF(Datos!D780="",0,IF(AND(D$1008&lt;&gt;"",Datos!D780=D$1008),0,IF(D$1004=0,0,1-CHOOSE(D$1004,IF(ISNUMBER(Datos!D780),AND(OR(D$1005="",Datos!D780&gt;=D$1005),OR(D$1006="",Datos!D780&lt;=D$1006)),FALSE),IF(ISNUMBER(Datos!D780),AND(Datos!D780=INT(Datos!D780),AND(OR(D$1005="",Datos!D780&gt;=D$1005),OR(D$1006="",Datos!D780&lt;=D$1006))),FALSE),OR(ISNUMBER(FIND(";"&amp;UPPER(TRIM(Datos!D780&amp;""))&amp;"=",D$1007)),ISNUMBER(FIND(";"&amp;UPPER(TRIM(Datos!D780&amp;""))&amp;";",D$1007))),OR(UPPER(TRIM(Datos!D780&amp;""))="SÍ",UPPER(TRIM(Datos!D780&amp;""))="SI",UPPER(TRIM(Datos!D780&amp;""))="NO"),IF(ISNUMBER(Datos!D780),AND(OR(D$1005="",Datos!D780&gt;=D$1005),OR(D$1006="",Datos!D780&lt;=D$1006)),FALSE),TRUE))))</f>
        <v>0.0</v>
      </c>
      <c r="E780">
        <f>IF(Datos!E780="",0,IF(AND(E$1008&lt;&gt;"",Datos!E780=E$1008),0,IF(E$1004=0,0,1-CHOOSE(E$1004,IF(ISNUMBER(Datos!E780),AND(OR(E$1005="",Datos!E780&gt;=E$1005),OR(E$1006="",Datos!E780&lt;=E$1006)),FALSE),IF(ISNUMBER(Datos!E780),AND(Datos!E780=INT(Datos!E780),AND(OR(E$1005="",Datos!E780&gt;=E$1005),OR(E$1006="",Datos!E780&lt;=E$1006))),FALSE),OR(ISNUMBER(FIND(";"&amp;UPPER(TRIM(Datos!E780&amp;""))&amp;"=",E$1007)),ISNUMBER(FIND(";"&amp;UPPER(TRIM(Datos!E780&amp;""))&amp;";",E$1007))),OR(UPPER(TRIM(Datos!E780&amp;""))="SÍ",UPPER(TRIM(Datos!E780&amp;""))="SI",UPPER(TRIM(Datos!E780&amp;""))="NO"),IF(ISNUMBER(Datos!E780),AND(OR(E$1005="",Datos!E780&gt;=E$1005),OR(E$1006="",Datos!E780&lt;=E$1006)),FALSE),TRUE))))</f>
        <v>0.0</v>
      </c>
      <c r="F780">
        <f>IF(Datos!F780="",0,IF(AND(F$1008&lt;&gt;"",Datos!F780=F$1008),0,IF(F$1004=0,0,1-CHOOSE(F$1004,IF(ISNUMBER(Datos!F780),AND(OR(F$1005="",Datos!F780&gt;=F$1005),OR(F$1006="",Datos!F780&lt;=F$1006)),FALSE),IF(ISNUMBER(Datos!F780),AND(Datos!F780=INT(Datos!F780),AND(OR(F$1005="",Datos!F780&gt;=F$1005),OR(F$1006="",Datos!F780&lt;=F$1006))),FALSE),OR(ISNUMBER(FIND(";"&amp;UPPER(TRIM(Datos!F780&amp;""))&amp;"=",F$1007)),ISNUMBER(FIND(";"&amp;UPPER(TRIM(Datos!F780&amp;""))&amp;";",F$1007))),OR(UPPER(TRIM(Datos!F780&amp;""))="SÍ",UPPER(TRIM(Datos!F780&amp;""))="SI",UPPER(TRIM(Datos!F780&amp;""))="NO"),IF(ISNUMBER(Datos!F780),AND(OR(F$1005="",Datos!F780&gt;=F$1005),OR(F$1006="",Datos!F780&lt;=F$1006)),FALSE),TRUE))))</f>
        <v>0.0</v>
      </c>
      <c r="G780">
        <f>IF(Datos!G780="",0,IF(AND(G$1008&lt;&gt;"",Datos!G780=G$1008),0,IF(G$1004=0,0,1-CHOOSE(G$1004,IF(ISNUMBER(Datos!G780),AND(OR(G$1005="",Datos!G780&gt;=G$1005),OR(G$1006="",Datos!G780&lt;=G$1006)),FALSE),IF(ISNUMBER(Datos!G780),AND(Datos!G780=INT(Datos!G780),AND(OR(G$1005="",Datos!G780&gt;=G$1005),OR(G$1006="",Datos!G780&lt;=G$1006))),FALSE),OR(ISNUMBER(FIND(";"&amp;UPPER(TRIM(Datos!G780&amp;""))&amp;"=",G$1007)),ISNUMBER(FIND(";"&amp;UPPER(TRIM(Datos!G780&amp;""))&amp;";",G$1007))),OR(UPPER(TRIM(Datos!G780&amp;""))="SÍ",UPPER(TRIM(Datos!G780&amp;""))="SI",UPPER(TRIM(Datos!G780&amp;""))="NO"),IF(ISNUMBER(Datos!G780),AND(OR(G$1005="",Datos!G780&gt;=G$1005),OR(G$1006="",Datos!G780&lt;=G$1006)),FALSE),TRUE))))</f>
        <v>0.0</v>
      </c>
      <c r="H780">
        <f>IF(Datos!H780="",0,IF(AND(H$1008&lt;&gt;"",Datos!H780=H$1008),0,IF(H$1004=0,0,1-CHOOSE(H$1004,IF(ISNUMBER(Datos!H780),AND(OR(H$1005="",Datos!H780&gt;=H$1005),OR(H$1006="",Datos!H780&lt;=H$1006)),FALSE),IF(ISNUMBER(Datos!H780),AND(Datos!H780=INT(Datos!H780),AND(OR(H$1005="",Datos!H780&gt;=H$1005),OR(H$1006="",Datos!H780&lt;=H$1006))),FALSE),OR(ISNUMBER(FIND(";"&amp;UPPER(TRIM(Datos!H780&amp;""))&amp;"=",H$1007)),ISNUMBER(FIND(";"&amp;UPPER(TRIM(Datos!H780&amp;""))&amp;";",H$1007))),OR(UPPER(TRIM(Datos!H780&amp;""))="SÍ",UPPER(TRIM(Datos!H780&amp;""))="SI",UPPER(TRIM(Datos!H780&amp;""))="NO"),IF(ISNUMBER(Datos!H780),AND(OR(H$1005="",Datos!H780&gt;=H$1005),OR(H$1006="",Datos!H780&lt;=H$1006)),FALSE),TRUE))))</f>
        <v>0.0</v>
      </c>
      <c r="I780">
        <f>IF(Datos!I780="",0,IF(AND(I$1008&lt;&gt;"",Datos!I780=I$1008),0,IF(I$1004=0,0,1-CHOOSE(I$1004,IF(ISNUMBER(Datos!I780),AND(OR(I$1005="",Datos!I780&gt;=I$1005),OR(I$1006="",Datos!I780&lt;=I$1006)),FALSE),IF(ISNUMBER(Datos!I780),AND(Datos!I780=INT(Datos!I780),AND(OR(I$1005="",Datos!I780&gt;=I$1005),OR(I$1006="",Datos!I780&lt;=I$1006))),FALSE),OR(ISNUMBER(FIND(";"&amp;UPPER(TRIM(Datos!I780&amp;""))&amp;"=",I$1007)),ISNUMBER(FIND(";"&amp;UPPER(TRIM(Datos!I780&amp;""))&amp;";",I$1007))),OR(UPPER(TRIM(Datos!I780&amp;""))="SÍ",UPPER(TRIM(Datos!I780&amp;""))="SI",UPPER(TRIM(Datos!I780&amp;""))="NO"),IF(ISNUMBER(Datos!I780),AND(OR(I$1005="",Datos!I780&gt;=I$1005),OR(I$1006="",Datos!I780&lt;=I$1006)),FALSE),TRUE))))</f>
        <v>0.0</v>
      </c>
      <c r="J780">
        <f>IF(Datos!J780="",0,IF(AND(J$1008&lt;&gt;"",Datos!J780=J$1008),0,IF(J$1004=0,0,1-CHOOSE(J$1004,IF(ISNUMBER(Datos!J780),AND(OR(J$1005="",Datos!J780&gt;=J$1005),OR(J$1006="",Datos!J780&lt;=J$1006)),FALSE),IF(ISNUMBER(Datos!J780),AND(Datos!J780=INT(Datos!J780),AND(OR(J$1005="",Datos!J780&gt;=J$1005),OR(J$1006="",Datos!J780&lt;=J$1006))),FALSE),OR(ISNUMBER(FIND(";"&amp;UPPER(TRIM(Datos!J780&amp;""))&amp;"=",J$1007)),ISNUMBER(FIND(";"&amp;UPPER(TRIM(Datos!J780&amp;""))&amp;";",J$1007))),OR(UPPER(TRIM(Datos!J780&amp;""))="SÍ",UPPER(TRIM(Datos!J780&amp;""))="SI",UPPER(TRIM(Datos!J780&amp;""))="NO"),IF(ISNUMBER(Datos!J780),AND(OR(J$1005="",Datos!J780&gt;=J$1005),OR(J$1006="",Datos!J780&lt;=J$1006)),FALSE),TRUE))))</f>
        <v>0.0</v>
      </c>
      <c r="K780">
        <f>IF(Datos!K780="",0,IF(AND(K$1008&lt;&gt;"",Datos!K780=K$1008),0,IF(K$1004=0,0,1-CHOOSE(K$1004,IF(ISNUMBER(Datos!K780),AND(OR(K$1005="",Datos!K780&gt;=K$1005),OR(K$1006="",Datos!K780&lt;=K$1006)),FALSE),IF(ISNUMBER(Datos!K780),AND(Datos!K780=INT(Datos!K780),AND(OR(K$1005="",Datos!K780&gt;=K$1005),OR(K$1006="",Datos!K780&lt;=K$1006))),FALSE),OR(ISNUMBER(FIND(";"&amp;UPPER(TRIM(Datos!K780&amp;""))&amp;"=",K$1007)),ISNUMBER(FIND(";"&amp;UPPER(TRIM(Datos!K780&amp;""))&amp;";",K$1007))),OR(UPPER(TRIM(Datos!K780&amp;""))="SÍ",UPPER(TRIM(Datos!K780&amp;""))="SI",UPPER(TRIM(Datos!K780&amp;""))="NO"),IF(ISNUMBER(Datos!K780),AND(OR(K$1005="",Datos!K780&gt;=K$1005),OR(K$1006="",Datos!K780&lt;=K$1006)),FALSE),TRUE))))</f>
        <v>0.0</v>
      </c>
      <c r="L780">
        <f>IF(Datos!L780="",0,IF(AND(L$1008&lt;&gt;"",Datos!L780=L$1008),0,IF(L$1004=0,0,1-CHOOSE(L$1004,IF(ISNUMBER(Datos!L780),AND(OR(L$1005="",Datos!L780&gt;=L$1005),OR(L$1006="",Datos!L780&lt;=L$1006)),FALSE),IF(ISNUMBER(Datos!L780),AND(Datos!L780=INT(Datos!L780),AND(OR(L$1005="",Datos!L780&gt;=L$1005),OR(L$1006="",Datos!L780&lt;=L$1006))),FALSE),OR(ISNUMBER(FIND(";"&amp;UPPER(TRIM(Datos!L780&amp;""))&amp;"=",L$1007)),ISNUMBER(FIND(";"&amp;UPPER(TRIM(Datos!L780&amp;""))&amp;";",L$1007))),OR(UPPER(TRIM(Datos!L780&amp;""))="SÍ",UPPER(TRIM(Datos!L780&amp;""))="SI",UPPER(TRIM(Datos!L780&amp;""))="NO"),IF(ISNUMBER(Datos!L780),AND(OR(L$1005="",Datos!L780&gt;=L$1005),OR(L$1006="",Datos!L780&lt;=L$1006)),FALSE),TRUE))))</f>
        <v>0.0</v>
      </c>
      <c r="M780">
        <f>IF(Datos!M780="",0,IF(AND(M$1008&lt;&gt;"",Datos!M780=M$1008),0,IF(M$1004=0,0,1-CHOOSE(M$1004,IF(ISNUMBER(Datos!M780),AND(OR(M$1005="",Datos!M780&gt;=M$1005),OR(M$1006="",Datos!M780&lt;=M$1006)),FALSE),IF(ISNUMBER(Datos!M780),AND(Datos!M780=INT(Datos!M780),AND(OR(M$1005="",Datos!M780&gt;=M$1005),OR(M$1006="",Datos!M780&lt;=M$1006))),FALSE),OR(ISNUMBER(FIND(";"&amp;UPPER(TRIM(Datos!M780&amp;""))&amp;"=",M$1007)),ISNUMBER(FIND(";"&amp;UPPER(TRIM(Datos!M780&amp;""))&amp;";",M$1007))),OR(UPPER(TRIM(Datos!M780&amp;""))="SÍ",UPPER(TRIM(Datos!M780&amp;""))="SI",UPPER(TRIM(Datos!M780&amp;""))="NO"),IF(ISNUMBER(Datos!M780),AND(OR(M$1005="",Datos!M780&gt;=M$1005),OR(M$1006="",Datos!M780&lt;=M$1006)),FALSE),TRUE))))</f>
        <v>0.0</v>
      </c>
      <c r="N780">
        <f>IF(Datos!N780="",0,IF(AND(N$1008&lt;&gt;"",Datos!N780=N$1008),0,IF(N$1004=0,0,1-CHOOSE(N$1004,IF(ISNUMBER(Datos!N780),AND(OR(N$1005="",Datos!N780&gt;=N$1005),OR(N$1006="",Datos!N780&lt;=N$1006)),FALSE),IF(ISNUMBER(Datos!N780),AND(Datos!N780=INT(Datos!N780),AND(OR(N$1005="",Datos!N780&gt;=N$1005),OR(N$1006="",Datos!N780&lt;=N$1006))),FALSE),OR(ISNUMBER(FIND(";"&amp;UPPER(TRIM(Datos!N780&amp;""))&amp;"=",N$1007)),ISNUMBER(FIND(";"&amp;UPPER(TRIM(Datos!N780&amp;""))&amp;";",N$1007))),OR(UPPER(TRIM(Datos!N780&amp;""))="SÍ",UPPER(TRIM(Datos!N780&amp;""))="SI",UPPER(TRIM(Datos!N780&amp;""))="NO"),IF(ISNUMBER(Datos!N780),AND(OR(N$1005="",Datos!N780&gt;=N$1005),OR(N$1006="",Datos!N780&lt;=N$1006)),FALSE),TRUE))))</f>
        <v>0.0</v>
      </c>
      <c r="O780">
        <f>IF(Datos!O780="",0,IF(AND(O$1008&lt;&gt;"",Datos!O780=O$1008),0,IF(O$1004=0,0,1-CHOOSE(O$1004,IF(ISNUMBER(Datos!O780),AND(OR(O$1005="",Datos!O780&gt;=O$1005),OR(O$1006="",Datos!O780&lt;=O$1006)),FALSE),IF(ISNUMBER(Datos!O780),AND(Datos!O780=INT(Datos!O780),AND(OR(O$1005="",Datos!O780&gt;=O$1005),OR(O$1006="",Datos!O780&lt;=O$1006))),FALSE),OR(ISNUMBER(FIND(";"&amp;UPPER(TRIM(Datos!O780&amp;""))&amp;"=",O$1007)),ISNUMBER(FIND(";"&amp;UPPER(TRIM(Datos!O780&amp;""))&amp;";",O$1007))),OR(UPPER(TRIM(Datos!O780&amp;""))="SÍ",UPPER(TRIM(Datos!O780&amp;""))="SI",UPPER(TRIM(Datos!O780&amp;""))="NO"),IF(ISNUMBER(Datos!O780),AND(OR(O$1005="",Datos!O780&gt;=O$1005),OR(O$1006="",Datos!O780&lt;=O$1006)),FALSE),TRUE))))</f>
        <v>0.0</v>
      </c>
      <c r="P780">
        <f>IF(Datos!P780="",0,IF(AND(P$1008&lt;&gt;"",Datos!P780=P$1008),0,IF(P$1004=0,0,1-CHOOSE(P$1004,IF(ISNUMBER(Datos!P780),AND(OR(P$1005="",Datos!P780&gt;=P$1005),OR(P$1006="",Datos!P780&lt;=P$1006)),FALSE),IF(ISNUMBER(Datos!P780),AND(Datos!P780=INT(Datos!P780),AND(OR(P$1005="",Datos!P780&gt;=P$1005),OR(P$1006="",Datos!P780&lt;=P$1006))),FALSE),OR(ISNUMBER(FIND(";"&amp;UPPER(TRIM(Datos!P780&amp;""))&amp;"=",P$1007)),ISNUMBER(FIND(";"&amp;UPPER(TRIM(Datos!P780&amp;""))&amp;";",P$1007))),OR(UPPER(TRIM(Datos!P780&amp;""))="SÍ",UPPER(TRIM(Datos!P780&amp;""))="SI",UPPER(TRIM(Datos!P780&amp;""))="NO"),IF(ISNUMBER(Datos!P780),AND(OR(P$1005="",Datos!P780&gt;=P$1005),OR(P$1006="",Datos!P780&lt;=P$1006)),FALSE),TRUE))))</f>
        <v>0.0</v>
      </c>
      <c r="Q780">
        <f>IF(Datos!Q780="",0,IF(AND(Q$1008&lt;&gt;"",Datos!Q780=Q$1008),0,IF(Q$1004=0,0,1-CHOOSE(Q$1004,IF(ISNUMBER(Datos!Q780),AND(OR(Q$1005="",Datos!Q780&gt;=Q$1005),OR(Q$1006="",Datos!Q780&lt;=Q$1006)),FALSE),IF(ISNUMBER(Datos!Q780),AND(Datos!Q780=INT(Datos!Q780),AND(OR(Q$1005="",Datos!Q780&gt;=Q$1005),OR(Q$1006="",Datos!Q780&lt;=Q$1006))),FALSE),OR(ISNUMBER(FIND(";"&amp;UPPER(TRIM(Datos!Q780&amp;""))&amp;"=",Q$1007)),ISNUMBER(FIND(";"&amp;UPPER(TRIM(Datos!Q780&amp;""))&amp;";",Q$1007))),OR(UPPER(TRIM(Datos!Q780&amp;""))="SÍ",UPPER(TRIM(Datos!Q780&amp;""))="SI",UPPER(TRIM(Datos!Q780&amp;""))="NO"),IF(ISNUMBER(Datos!Q780),AND(OR(Q$1005="",Datos!Q780&gt;=Q$1005),OR(Q$1006="",Datos!Q780&lt;=Q$1006)),FALSE),TRUE))))</f>
        <v>0.0</v>
      </c>
      <c r="R780">
        <f>IF(Datos!R780="",0,IF(AND(R$1008&lt;&gt;"",Datos!R780=R$1008),0,IF(R$1004=0,0,1-CHOOSE(R$1004,IF(ISNUMBER(Datos!R780),AND(OR(R$1005="",Datos!R780&gt;=R$1005),OR(R$1006="",Datos!R780&lt;=R$1006)),FALSE),IF(ISNUMBER(Datos!R780),AND(Datos!R780=INT(Datos!R780),AND(OR(R$1005="",Datos!R780&gt;=R$1005),OR(R$1006="",Datos!R780&lt;=R$1006))),FALSE),OR(ISNUMBER(FIND(";"&amp;UPPER(TRIM(Datos!R780&amp;""))&amp;"=",R$1007)),ISNUMBER(FIND(";"&amp;UPPER(TRIM(Datos!R780&amp;""))&amp;";",R$1007))),OR(UPPER(TRIM(Datos!R780&amp;""))="SÍ",UPPER(TRIM(Datos!R780&amp;""))="SI",UPPER(TRIM(Datos!R780&amp;""))="NO"),IF(ISNUMBER(Datos!R780),AND(OR(R$1005="",Datos!R780&gt;=R$1005),OR(R$1006="",Datos!R780&lt;=R$1006)),FALSE),TRUE))))</f>
        <v>0.0</v>
      </c>
      <c r="S780">
        <f>IF(Datos!S780="",0,IF(AND(S$1008&lt;&gt;"",Datos!S780=S$1008),0,IF(S$1004=0,0,1-CHOOSE(S$1004,IF(ISNUMBER(Datos!S780),AND(OR(S$1005="",Datos!S780&gt;=S$1005),OR(S$1006="",Datos!S780&lt;=S$1006)),FALSE),IF(ISNUMBER(Datos!S780),AND(Datos!S780=INT(Datos!S780),AND(OR(S$1005="",Datos!S780&gt;=S$1005),OR(S$1006="",Datos!S780&lt;=S$1006))),FALSE),OR(ISNUMBER(FIND(";"&amp;UPPER(TRIM(Datos!S780&amp;""))&amp;"=",S$1007)),ISNUMBER(FIND(";"&amp;UPPER(TRIM(Datos!S780&amp;""))&amp;";",S$1007))),OR(UPPER(TRIM(Datos!S780&amp;""))="SÍ",UPPER(TRIM(Datos!S780&amp;""))="SI",UPPER(TRIM(Datos!S780&amp;""))="NO"),IF(ISNUMBER(Datos!S780),AND(OR(S$1005="",Datos!S780&gt;=S$1005),OR(S$1006="",Datos!S780&lt;=S$1006)),FALSE),TRUE))))</f>
        <v>0.0</v>
      </c>
      <c r="T780">
        <f>IF(Datos!T780="",0,IF(AND(T$1008&lt;&gt;"",Datos!T780=T$1008),0,IF(T$1004=0,0,1-CHOOSE(T$1004,IF(ISNUMBER(Datos!T780),AND(OR(T$1005="",Datos!T780&gt;=T$1005),OR(T$1006="",Datos!T780&lt;=T$1006)),FALSE),IF(ISNUMBER(Datos!T780),AND(Datos!T780=INT(Datos!T780),AND(OR(T$1005="",Datos!T780&gt;=T$1005),OR(T$1006="",Datos!T780&lt;=T$1006))),FALSE),OR(ISNUMBER(FIND(";"&amp;UPPER(TRIM(Datos!T780&amp;""))&amp;"=",T$1007)),ISNUMBER(FIND(";"&amp;UPPER(TRIM(Datos!T780&amp;""))&amp;";",T$1007))),OR(UPPER(TRIM(Datos!T780&amp;""))="SÍ",UPPER(TRIM(Datos!T780&amp;""))="SI",UPPER(TRIM(Datos!T780&amp;""))="NO"),IF(ISNUMBER(Datos!T780),AND(OR(T$1005="",Datos!T780&gt;=T$1005),OR(T$1006="",Datos!T780&lt;=T$1006)),FALSE),TRUE))))</f>
        <v>0.0</v>
      </c>
      <c r="U780">
        <f>IF(Datos!U780="",0,IF(AND(U$1008&lt;&gt;"",Datos!U780=U$1008),0,IF(U$1004=0,0,1-CHOOSE(U$1004,IF(ISNUMBER(Datos!U780),AND(OR(U$1005="",Datos!U780&gt;=U$1005),OR(U$1006="",Datos!U780&lt;=U$1006)),FALSE),IF(ISNUMBER(Datos!U780),AND(Datos!U780=INT(Datos!U780),AND(OR(U$1005="",Datos!U780&gt;=U$1005),OR(U$1006="",Datos!U780&lt;=U$1006))),FALSE),OR(ISNUMBER(FIND(";"&amp;UPPER(TRIM(Datos!U780&amp;""))&amp;"=",U$1007)),ISNUMBER(FIND(";"&amp;UPPER(TRIM(Datos!U780&amp;""))&amp;";",U$1007))),OR(UPPER(TRIM(Datos!U780&amp;""))="SÍ",UPPER(TRIM(Datos!U780&amp;""))="SI",UPPER(TRIM(Datos!U780&amp;""))="NO"),IF(ISNUMBER(Datos!U780),AND(OR(U$1005="",Datos!U780&gt;=U$1005),OR(U$1006="",Datos!U780&lt;=U$1006)),FALSE),TRUE))))</f>
        <v>0.0</v>
      </c>
      <c r="V780">
        <f>IF(Datos!V780="",0,IF(AND(V$1008&lt;&gt;"",Datos!V780=V$1008),0,IF(V$1004=0,0,1-CHOOSE(V$1004,IF(ISNUMBER(Datos!V780),AND(OR(V$1005="",Datos!V780&gt;=V$1005),OR(V$1006="",Datos!V780&lt;=V$1006)),FALSE),IF(ISNUMBER(Datos!V780),AND(Datos!V780=INT(Datos!V780),AND(OR(V$1005="",Datos!V780&gt;=V$1005),OR(V$1006="",Datos!V780&lt;=V$1006))),FALSE),OR(ISNUMBER(FIND(";"&amp;UPPER(TRIM(Datos!V780&amp;""))&amp;"=",V$1007)),ISNUMBER(FIND(";"&amp;UPPER(TRIM(Datos!V780&amp;""))&amp;";",V$1007))),OR(UPPER(TRIM(Datos!V780&amp;""))="SÍ",UPPER(TRIM(Datos!V780&amp;""))="SI",UPPER(TRIM(Datos!V780&amp;""))="NO"),IF(ISNUMBER(Datos!V780),AND(OR(V$1005="",Datos!V780&gt;=V$1005),OR(V$1006="",Datos!V780&lt;=V$1006)),FALSE),TRUE))))</f>
        <v>0.0</v>
      </c>
      <c r="W780">
        <f>IF(Datos!W780="",0,IF(AND(W$1008&lt;&gt;"",Datos!W780=W$1008),0,IF(W$1004=0,0,1-CHOOSE(W$1004,IF(ISNUMBER(Datos!W780),AND(OR(W$1005="",Datos!W780&gt;=W$1005),OR(W$1006="",Datos!W780&lt;=W$1006)),FALSE),IF(ISNUMBER(Datos!W780),AND(Datos!W780=INT(Datos!W780),AND(OR(W$1005="",Datos!W780&gt;=W$1005),OR(W$1006="",Datos!W780&lt;=W$1006))),FALSE),OR(ISNUMBER(FIND(";"&amp;UPPER(TRIM(Datos!W780&amp;""))&amp;"=",W$1007)),ISNUMBER(FIND(";"&amp;UPPER(TRIM(Datos!W780&amp;""))&amp;";",W$1007))),OR(UPPER(TRIM(Datos!W780&amp;""))="SÍ",UPPER(TRIM(Datos!W780&amp;""))="SI",UPPER(TRIM(Datos!W780&amp;""))="NO"),IF(ISNUMBER(Datos!W780),AND(OR(W$1005="",Datos!W780&gt;=W$1005),OR(W$1006="",Datos!W780&lt;=W$1006)),FALSE),TRUE))))</f>
        <v>0.0</v>
      </c>
      <c r="X780">
        <f>IF(Datos!X780="",0,IF(AND(X$1008&lt;&gt;"",Datos!X780=X$1008),0,IF(X$1004=0,0,1-CHOOSE(X$1004,IF(ISNUMBER(Datos!X780),AND(OR(X$1005="",Datos!X780&gt;=X$1005),OR(X$1006="",Datos!X780&lt;=X$1006)),FALSE),IF(ISNUMBER(Datos!X780),AND(Datos!X780=INT(Datos!X780),AND(OR(X$1005="",Datos!X780&gt;=X$1005),OR(X$1006="",Datos!X780&lt;=X$1006))),FALSE),OR(ISNUMBER(FIND(";"&amp;UPPER(TRIM(Datos!X780&amp;""))&amp;"=",X$1007)),ISNUMBER(FIND(";"&amp;UPPER(TRIM(Datos!X780&amp;""))&amp;";",X$1007))),OR(UPPER(TRIM(Datos!X780&amp;""))="SÍ",UPPER(TRIM(Datos!X780&amp;""))="SI",UPPER(TRIM(Datos!X780&amp;""))="NO"),IF(ISNUMBER(Datos!X780),AND(OR(X$1005="",Datos!X780&gt;=X$1005),OR(X$1006="",Datos!X780&lt;=X$1006)),FALSE),TRUE))))</f>
        <v>0.0</v>
      </c>
      <c r="Y780">
        <f>IF(Datos!Y780="",0,IF(AND(Y$1008&lt;&gt;"",Datos!Y780=Y$1008),0,IF(Y$1004=0,0,1-CHOOSE(Y$1004,IF(ISNUMBER(Datos!Y780),AND(OR(Y$1005="",Datos!Y780&gt;=Y$1005),OR(Y$1006="",Datos!Y780&lt;=Y$1006)),FALSE),IF(ISNUMBER(Datos!Y780),AND(Datos!Y780=INT(Datos!Y780),AND(OR(Y$1005="",Datos!Y780&gt;=Y$1005),OR(Y$1006="",Datos!Y780&lt;=Y$1006))),FALSE),OR(ISNUMBER(FIND(";"&amp;UPPER(TRIM(Datos!Y780&amp;""))&amp;"=",Y$1007)),ISNUMBER(FIND(";"&amp;UPPER(TRIM(Datos!Y780&amp;""))&amp;";",Y$1007))),OR(UPPER(TRIM(Datos!Y780&amp;""))="SÍ",UPPER(TRIM(Datos!Y780&amp;""))="SI",UPPER(TRIM(Datos!Y780&amp;""))="NO"),IF(ISNUMBER(Datos!Y780),AND(OR(Y$1005="",Datos!Y780&gt;=Y$1005),OR(Y$1006="",Datos!Y780&lt;=Y$1006)),FALSE),TRUE))))</f>
        <v>0.0</v>
      </c>
      <c r="Z780">
        <f>IF(Datos!Z780="",0,IF(AND(Z$1008&lt;&gt;"",Datos!Z780=Z$1008),0,IF(Z$1004=0,0,1-CHOOSE(Z$1004,IF(ISNUMBER(Datos!Z780),AND(OR(Z$1005="",Datos!Z780&gt;=Z$1005),OR(Z$1006="",Datos!Z780&lt;=Z$1006)),FALSE),IF(ISNUMBER(Datos!Z780),AND(Datos!Z780=INT(Datos!Z780),AND(OR(Z$1005="",Datos!Z780&gt;=Z$1005),OR(Z$1006="",Datos!Z780&lt;=Z$1006))),FALSE),OR(ISNUMBER(FIND(";"&amp;UPPER(TRIM(Datos!Z780&amp;""))&amp;"=",Z$1007)),ISNUMBER(FIND(";"&amp;UPPER(TRIM(Datos!Z780&amp;""))&amp;";",Z$1007))),OR(UPPER(TRIM(Datos!Z780&amp;""))="SÍ",UPPER(TRIM(Datos!Z780&amp;""))="SI",UPPER(TRIM(Datos!Z780&amp;""))="NO"),IF(ISNUMBER(Datos!Z780),AND(OR(Z$1005="",Datos!Z780&gt;=Z$1005),OR(Z$1006="",Datos!Z780&lt;=Z$1006)),FALSE),TRUE))))</f>
        <v>0.0</v>
      </c>
      <c r="AA780">
        <f>IF(Datos!AA780="",0,IF(AND(AA$1008&lt;&gt;"",Datos!AA780=AA$1008),0,IF(AA$1004=0,0,1-CHOOSE(AA$1004,IF(ISNUMBER(Datos!AA780),AND(OR(AA$1005="",Datos!AA780&gt;=AA$1005),OR(AA$1006="",Datos!AA780&lt;=AA$1006)),FALSE),IF(ISNUMBER(Datos!AA780),AND(Datos!AA780=INT(Datos!AA780),AND(OR(AA$1005="",Datos!AA780&gt;=AA$1005),OR(AA$1006="",Datos!AA780&lt;=AA$1006))),FALSE),OR(ISNUMBER(FIND(";"&amp;UPPER(TRIM(Datos!AA780&amp;""))&amp;"=",AA$1007)),ISNUMBER(FIND(";"&amp;UPPER(TRIM(Datos!AA780&amp;""))&amp;";",AA$1007))),OR(UPPER(TRIM(Datos!AA780&amp;""))="SÍ",UPPER(TRIM(Datos!AA780&amp;""))="SI",UPPER(TRIM(Datos!AA780&amp;""))="NO"),IF(ISNUMBER(Datos!AA780),AND(OR(AA$1005="",Datos!AA780&gt;=AA$1005),OR(AA$1006="",Datos!AA780&lt;=AA$1006)),FALSE),TRUE))))</f>
        <v>0.0</v>
      </c>
      <c r="AB780">
        <f>IF(Datos!AB780="",0,IF(AND(AB$1008&lt;&gt;"",Datos!AB780=AB$1008),0,IF(AB$1004=0,0,1-CHOOSE(AB$1004,IF(ISNUMBER(Datos!AB780),AND(OR(AB$1005="",Datos!AB780&gt;=AB$1005),OR(AB$1006="",Datos!AB780&lt;=AB$1006)),FALSE),IF(ISNUMBER(Datos!AB780),AND(Datos!AB780=INT(Datos!AB780),AND(OR(AB$1005="",Datos!AB780&gt;=AB$1005),OR(AB$1006="",Datos!AB780&lt;=AB$1006))),FALSE),OR(ISNUMBER(FIND(";"&amp;UPPER(TRIM(Datos!AB780&amp;""))&amp;"=",AB$1007)),ISNUMBER(FIND(";"&amp;UPPER(TRIM(Datos!AB780&amp;""))&amp;";",AB$1007))),OR(UPPER(TRIM(Datos!AB780&amp;""))="SÍ",UPPER(TRIM(Datos!AB780&amp;""))="SI",UPPER(TRIM(Datos!AB780&amp;""))="NO"),IF(ISNUMBER(Datos!AB780),AND(OR(AB$1005="",Datos!AB780&gt;=AB$1005),OR(AB$1006="",Datos!AB780&lt;=AB$1006)),FALSE),TRUE))))</f>
        <v>0.0</v>
      </c>
      <c r="AC780">
        <f>IF(Datos!AC780="",0,IF(AND(AC$1008&lt;&gt;"",Datos!AC780=AC$1008),0,IF(AC$1004=0,0,1-CHOOSE(AC$1004,IF(ISNUMBER(Datos!AC780),AND(OR(AC$1005="",Datos!AC780&gt;=AC$1005),OR(AC$1006="",Datos!AC780&lt;=AC$1006)),FALSE),IF(ISNUMBER(Datos!AC780),AND(Datos!AC780=INT(Datos!AC780),AND(OR(AC$1005="",Datos!AC780&gt;=AC$1005),OR(AC$1006="",Datos!AC780&lt;=AC$1006))),FALSE),OR(ISNUMBER(FIND(";"&amp;UPPER(TRIM(Datos!AC780&amp;""))&amp;"=",AC$1007)),ISNUMBER(FIND(";"&amp;UPPER(TRIM(Datos!AC780&amp;""))&amp;";",AC$1007))),OR(UPPER(TRIM(Datos!AC780&amp;""))="SÍ",UPPER(TRIM(Datos!AC780&amp;""))="SI",UPPER(TRIM(Datos!AC780&amp;""))="NO"),IF(ISNUMBER(Datos!AC780),AND(OR(AC$1005="",Datos!AC780&gt;=AC$1005),OR(AC$1006="",Datos!AC780&lt;=AC$1006)),FALSE),TRUE))))</f>
        <v>0.0</v>
      </c>
      <c r="AD780">
        <f>IF(Datos!AD780="",0,IF(AND(AD$1008&lt;&gt;"",Datos!AD780=AD$1008),0,IF(AD$1004=0,0,1-CHOOSE(AD$1004,IF(ISNUMBER(Datos!AD780),AND(OR(AD$1005="",Datos!AD780&gt;=AD$1005),OR(AD$1006="",Datos!AD780&lt;=AD$1006)),FALSE),IF(ISNUMBER(Datos!AD780),AND(Datos!AD780=INT(Datos!AD780),AND(OR(AD$1005="",Datos!AD780&gt;=AD$1005),OR(AD$1006="",Datos!AD780&lt;=AD$1006))),FALSE),OR(ISNUMBER(FIND(";"&amp;UPPER(TRIM(Datos!AD780&amp;""))&amp;"=",AD$1007)),ISNUMBER(FIND(";"&amp;UPPER(TRIM(Datos!AD780&amp;""))&amp;";",AD$1007))),OR(UPPER(TRIM(Datos!AD780&amp;""))="SÍ",UPPER(TRIM(Datos!AD780&amp;""))="SI",UPPER(TRIM(Datos!AD780&amp;""))="NO"),IF(ISNUMBER(Datos!AD780),AND(OR(AD$1005="",Datos!AD780&gt;=AD$1005),OR(AD$1006="",Datos!AD780&lt;=AD$1006)),FALSE),TRUE))))</f>
        <v>0.0</v>
      </c>
      <c r="AE780">
        <f>IF(Datos!AE780="",0,IF(AND(AE$1008&lt;&gt;"",Datos!AE780=AE$1008),0,IF(AE$1004=0,0,1-CHOOSE(AE$1004,IF(ISNUMBER(Datos!AE780),AND(OR(AE$1005="",Datos!AE780&gt;=AE$1005),OR(AE$1006="",Datos!AE780&lt;=AE$1006)),FALSE),IF(ISNUMBER(Datos!AE780),AND(Datos!AE780=INT(Datos!AE780),AND(OR(AE$1005="",Datos!AE780&gt;=AE$1005),OR(AE$1006="",Datos!AE780&lt;=AE$1006))),FALSE),OR(ISNUMBER(FIND(";"&amp;UPPER(TRIM(Datos!AE780&amp;""))&amp;"=",AE$1007)),ISNUMBER(FIND(";"&amp;UPPER(TRIM(Datos!AE780&amp;""))&amp;";",AE$1007))),OR(UPPER(TRIM(Datos!AE780&amp;""))="SÍ",UPPER(TRIM(Datos!AE780&amp;""))="SI",UPPER(TRIM(Datos!AE780&amp;""))="NO"),IF(ISNUMBER(Datos!AE780),AND(OR(AE$1005="",Datos!AE780&gt;=AE$1005),OR(AE$1006="",Datos!AE780&lt;=AE$1006)),FALSE),TRUE))))</f>
        <v>0.0</v>
      </c>
    </row>
    <row r="781" spans="2:31">
      <c r="B781">
        <f>IF(Datos!B781="",0,IF(AND(B$1008&lt;&gt;"",Datos!B781=B$1008),0,IF(B$1004=0,0,1-CHOOSE(B$1004,IF(ISNUMBER(Datos!B781),AND(OR(B$1005="",Datos!B781&gt;=B$1005),OR(B$1006="",Datos!B781&lt;=B$1006)),FALSE),IF(ISNUMBER(Datos!B781),AND(Datos!B781=INT(Datos!B781),AND(OR(B$1005="",Datos!B781&gt;=B$1005),OR(B$1006="",Datos!B781&lt;=B$1006))),FALSE),OR(ISNUMBER(FIND(";"&amp;UPPER(TRIM(Datos!B781&amp;""))&amp;"=",B$1007)),ISNUMBER(FIND(";"&amp;UPPER(TRIM(Datos!B781&amp;""))&amp;";",B$1007))),OR(UPPER(TRIM(Datos!B781&amp;""))="SÍ",UPPER(TRIM(Datos!B781&amp;""))="SI",UPPER(TRIM(Datos!B781&amp;""))="NO"),IF(ISNUMBER(Datos!B781),AND(OR(B$1005="",Datos!B781&gt;=B$1005),OR(B$1006="",Datos!B781&lt;=B$1006)),FALSE),TRUE))))</f>
        <v>0.0</v>
      </c>
      <c r="C781">
        <f>IF(Datos!C781="",0,IF(AND(C$1008&lt;&gt;"",Datos!C781=C$1008),0,IF(C$1004=0,0,1-CHOOSE(C$1004,IF(ISNUMBER(Datos!C781),AND(OR(C$1005="",Datos!C781&gt;=C$1005),OR(C$1006="",Datos!C781&lt;=C$1006)),FALSE),IF(ISNUMBER(Datos!C781),AND(Datos!C781=INT(Datos!C781),AND(OR(C$1005="",Datos!C781&gt;=C$1005),OR(C$1006="",Datos!C781&lt;=C$1006))),FALSE),OR(ISNUMBER(FIND(";"&amp;UPPER(TRIM(Datos!C781&amp;""))&amp;"=",C$1007)),ISNUMBER(FIND(";"&amp;UPPER(TRIM(Datos!C781&amp;""))&amp;";",C$1007))),OR(UPPER(TRIM(Datos!C781&amp;""))="SÍ",UPPER(TRIM(Datos!C781&amp;""))="SI",UPPER(TRIM(Datos!C781&amp;""))="NO"),IF(ISNUMBER(Datos!C781),AND(OR(C$1005="",Datos!C781&gt;=C$1005),OR(C$1006="",Datos!C781&lt;=C$1006)),FALSE),TRUE))))</f>
        <v>0.0</v>
      </c>
      <c r="D781">
        <f>IF(Datos!D781="",0,IF(AND(D$1008&lt;&gt;"",Datos!D781=D$1008),0,IF(D$1004=0,0,1-CHOOSE(D$1004,IF(ISNUMBER(Datos!D781),AND(OR(D$1005="",Datos!D781&gt;=D$1005),OR(D$1006="",Datos!D781&lt;=D$1006)),FALSE),IF(ISNUMBER(Datos!D781),AND(Datos!D781=INT(Datos!D781),AND(OR(D$1005="",Datos!D781&gt;=D$1005),OR(D$1006="",Datos!D781&lt;=D$1006))),FALSE),OR(ISNUMBER(FIND(";"&amp;UPPER(TRIM(Datos!D781&amp;""))&amp;"=",D$1007)),ISNUMBER(FIND(";"&amp;UPPER(TRIM(Datos!D781&amp;""))&amp;";",D$1007))),OR(UPPER(TRIM(Datos!D781&amp;""))="SÍ",UPPER(TRIM(Datos!D781&amp;""))="SI",UPPER(TRIM(Datos!D781&amp;""))="NO"),IF(ISNUMBER(Datos!D781),AND(OR(D$1005="",Datos!D781&gt;=D$1005),OR(D$1006="",Datos!D781&lt;=D$1006)),FALSE),TRUE))))</f>
        <v>0.0</v>
      </c>
      <c r="E781">
        <f>IF(Datos!E781="",0,IF(AND(E$1008&lt;&gt;"",Datos!E781=E$1008),0,IF(E$1004=0,0,1-CHOOSE(E$1004,IF(ISNUMBER(Datos!E781),AND(OR(E$1005="",Datos!E781&gt;=E$1005),OR(E$1006="",Datos!E781&lt;=E$1006)),FALSE),IF(ISNUMBER(Datos!E781),AND(Datos!E781=INT(Datos!E781),AND(OR(E$1005="",Datos!E781&gt;=E$1005),OR(E$1006="",Datos!E781&lt;=E$1006))),FALSE),OR(ISNUMBER(FIND(";"&amp;UPPER(TRIM(Datos!E781&amp;""))&amp;"=",E$1007)),ISNUMBER(FIND(";"&amp;UPPER(TRIM(Datos!E781&amp;""))&amp;";",E$1007))),OR(UPPER(TRIM(Datos!E781&amp;""))="SÍ",UPPER(TRIM(Datos!E781&amp;""))="SI",UPPER(TRIM(Datos!E781&amp;""))="NO"),IF(ISNUMBER(Datos!E781),AND(OR(E$1005="",Datos!E781&gt;=E$1005),OR(E$1006="",Datos!E781&lt;=E$1006)),FALSE),TRUE))))</f>
        <v>0.0</v>
      </c>
      <c r="F781">
        <f>IF(Datos!F781="",0,IF(AND(F$1008&lt;&gt;"",Datos!F781=F$1008),0,IF(F$1004=0,0,1-CHOOSE(F$1004,IF(ISNUMBER(Datos!F781),AND(OR(F$1005="",Datos!F781&gt;=F$1005),OR(F$1006="",Datos!F781&lt;=F$1006)),FALSE),IF(ISNUMBER(Datos!F781),AND(Datos!F781=INT(Datos!F781),AND(OR(F$1005="",Datos!F781&gt;=F$1005),OR(F$1006="",Datos!F781&lt;=F$1006))),FALSE),OR(ISNUMBER(FIND(";"&amp;UPPER(TRIM(Datos!F781&amp;""))&amp;"=",F$1007)),ISNUMBER(FIND(";"&amp;UPPER(TRIM(Datos!F781&amp;""))&amp;";",F$1007))),OR(UPPER(TRIM(Datos!F781&amp;""))="SÍ",UPPER(TRIM(Datos!F781&amp;""))="SI",UPPER(TRIM(Datos!F781&amp;""))="NO"),IF(ISNUMBER(Datos!F781),AND(OR(F$1005="",Datos!F781&gt;=F$1005),OR(F$1006="",Datos!F781&lt;=F$1006)),FALSE),TRUE))))</f>
        <v>0.0</v>
      </c>
      <c r="G781">
        <f>IF(Datos!G781="",0,IF(AND(G$1008&lt;&gt;"",Datos!G781=G$1008),0,IF(G$1004=0,0,1-CHOOSE(G$1004,IF(ISNUMBER(Datos!G781),AND(OR(G$1005="",Datos!G781&gt;=G$1005),OR(G$1006="",Datos!G781&lt;=G$1006)),FALSE),IF(ISNUMBER(Datos!G781),AND(Datos!G781=INT(Datos!G781),AND(OR(G$1005="",Datos!G781&gt;=G$1005),OR(G$1006="",Datos!G781&lt;=G$1006))),FALSE),OR(ISNUMBER(FIND(";"&amp;UPPER(TRIM(Datos!G781&amp;""))&amp;"=",G$1007)),ISNUMBER(FIND(";"&amp;UPPER(TRIM(Datos!G781&amp;""))&amp;";",G$1007))),OR(UPPER(TRIM(Datos!G781&amp;""))="SÍ",UPPER(TRIM(Datos!G781&amp;""))="SI",UPPER(TRIM(Datos!G781&amp;""))="NO"),IF(ISNUMBER(Datos!G781),AND(OR(G$1005="",Datos!G781&gt;=G$1005),OR(G$1006="",Datos!G781&lt;=G$1006)),FALSE),TRUE))))</f>
        <v>0.0</v>
      </c>
      <c r="H781">
        <f>IF(Datos!H781="",0,IF(AND(H$1008&lt;&gt;"",Datos!H781=H$1008),0,IF(H$1004=0,0,1-CHOOSE(H$1004,IF(ISNUMBER(Datos!H781),AND(OR(H$1005="",Datos!H781&gt;=H$1005),OR(H$1006="",Datos!H781&lt;=H$1006)),FALSE),IF(ISNUMBER(Datos!H781),AND(Datos!H781=INT(Datos!H781),AND(OR(H$1005="",Datos!H781&gt;=H$1005),OR(H$1006="",Datos!H781&lt;=H$1006))),FALSE),OR(ISNUMBER(FIND(";"&amp;UPPER(TRIM(Datos!H781&amp;""))&amp;"=",H$1007)),ISNUMBER(FIND(";"&amp;UPPER(TRIM(Datos!H781&amp;""))&amp;";",H$1007))),OR(UPPER(TRIM(Datos!H781&amp;""))="SÍ",UPPER(TRIM(Datos!H781&amp;""))="SI",UPPER(TRIM(Datos!H781&amp;""))="NO"),IF(ISNUMBER(Datos!H781),AND(OR(H$1005="",Datos!H781&gt;=H$1005),OR(H$1006="",Datos!H781&lt;=H$1006)),FALSE),TRUE))))</f>
        <v>0.0</v>
      </c>
      <c r="I781">
        <f>IF(Datos!I781="",0,IF(AND(I$1008&lt;&gt;"",Datos!I781=I$1008),0,IF(I$1004=0,0,1-CHOOSE(I$1004,IF(ISNUMBER(Datos!I781),AND(OR(I$1005="",Datos!I781&gt;=I$1005),OR(I$1006="",Datos!I781&lt;=I$1006)),FALSE),IF(ISNUMBER(Datos!I781),AND(Datos!I781=INT(Datos!I781),AND(OR(I$1005="",Datos!I781&gt;=I$1005),OR(I$1006="",Datos!I781&lt;=I$1006))),FALSE),OR(ISNUMBER(FIND(";"&amp;UPPER(TRIM(Datos!I781&amp;""))&amp;"=",I$1007)),ISNUMBER(FIND(";"&amp;UPPER(TRIM(Datos!I781&amp;""))&amp;";",I$1007))),OR(UPPER(TRIM(Datos!I781&amp;""))="SÍ",UPPER(TRIM(Datos!I781&amp;""))="SI",UPPER(TRIM(Datos!I781&amp;""))="NO"),IF(ISNUMBER(Datos!I781),AND(OR(I$1005="",Datos!I781&gt;=I$1005),OR(I$1006="",Datos!I781&lt;=I$1006)),FALSE),TRUE))))</f>
        <v>0.0</v>
      </c>
      <c r="J781">
        <f>IF(Datos!J781="",0,IF(AND(J$1008&lt;&gt;"",Datos!J781=J$1008),0,IF(J$1004=0,0,1-CHOOSE(J$1004,IF(ISNUMBER(Datos!J781),AND(OR(J$1005="",Datos!J781&gt;=J$1005),OR(J$1006="",Datos!J781&lt;=J$1006)),FALSE),IF(ISNUMBER(Datos!J781),AND(Datos!J781=INT(Datos!J781),AND(OR(J$1005="",Datos!J781&gt;=J$1005),OR(J$1006="",Datos!J781&lt;=J$1006))),FALSE),OR(ISNUMBER(FIND(";"&amp;UPPER(TRIM(Datos!J781&amp;""))&amp;"=",J$1007)),ISNUMBER(FIND(";"&amp;UPPER(TRIM(Datos!J781&amp;""))&amp;";",J$1007))),OR(UPPER(TRIM(Datos!J781&amp;""))="SÍ",UPPER(TRIM(Datos!J781&amp;""))="SI",UPPER(TRIM(Datos!J781&amp;""))="NO"),IF(ISNUMBER(Datos!J781),AND(OR(J$1005="",Datos!J781&gt;=J$1005),OR(J$1006="",Datos!J781&lt;=J$1006)),FALSE),TRUE))))</f>
        <v>0.0</v>
      </c>
      <c r="K781">
        <f>IF(Datos!K781="",0,IF(AND(K$1008&lt;&gt;"",Datos!K781=K$1008),0,IF(K$1004=0,0,1-CHOOSE(K$1004,IF(ISNUMBER(Datos!K781),AND(OR(K$1005="",Datos!K781&gt;=K$1005),OR(K$1006="",Datos!K781&lt;=K$1006)),FALSE),IF(ISNUMBER(Datos!K781),AND(Datos!K781=INT(Datos!K781),AND(OR(K$1005="",Datos!K781&gt;=K$1005),OR(K$1006="",Datos!K781&lt;=K$1006))),FALSE),OR(ISNUMBER(FIND(";"&amp;UPPER(TRIM(Datos!K781&amp;""))&amp;"=",K$1007)),ISNUMBER(FIND(";"&amp;UPPER(TRIM(Datos!K781&amp;""))&amp;";",K$1007))),OR(UPPER(TRIM(Datos!K781&amp;""))="SÍ",UPPER(TRIM(Datos!K781&amp;""))="SI",UPPER(TRIM(Datos!K781&amp;""))="NO"),IF(ISNUMBER(Datos!K781),AND(OR(K$1005="",Datos!K781&gt;=K$1005),OR(K$1006="",Datos!K781&lt;=K$1006)),FALSE),TRUE))))</f>
        <v>0.0</v>
      </c>
      <c r="L781">
        <f>IF(Datos!L781="",0,IF(AND(L$1008&lt;&gt;"",Datos!L781=L$1008),0,IF(L$1004=0,0,1-CHOOSE(L$1004,IF(ISNUMBER(Datos!L781),AND(OR(L$1005="",Datos!L781&gt;=L$1005),OR(L$1006="",Datos!L781&lt;=L$1006)),FALSE),IF(ISNUMBER(Datos!L781),AND(Datos!L781=INT(Datos!L781),AND(OR(L$1005="",Datos!L781&gt;=L$1005),OR(L$1006="",Datos!L781&lt;=L$1006))),FALSE),OR(ISNUMBER(FIND(";"&amp;UPPER(TRIM(Datos!L781&amp;""))&amp;"=",L$1007)),ISNUMBER(FIND(";"&amp;UPPER(TRIM(Datos!L781&amp;""))&amp;";",L$1007))),OR(UPPER(TRIM(Datos!L781&amp;""))="SÍ",UPPER(TRIM(Datos!L781&amp;""))="SI",UPPER(TRIM(Datos!L781&amp;""))="NO"),IF(ISNUMBER(Datos!L781),AND(OR(L$1005="",Datos!L781&gt;=L$1005),OR(L$1006="",Datos!L781&lt;=L$1006)),FALSE),TRUE))))</f>
        <v>0.0</v>
      </c>
      <c r="M781">
        <f>IF(Datos!M781="",0,IF(AND(M$1008&lt;&gt;"",Datos!M781=M$1008),0,IF(M$1004=0,0,1-CHOOSE(M$1004,IF(ISNUMBER(Datos!M781),AND(OR(M$1005="",Datos!M781&gt;=M$1005),OR(M$1006="",Datos!M781&lt;=M$1006)),FALSE),IF(ISNUMBER(Datos!M781),AND(Datos!M781=INT(Datos!M781),AND(OR(M$1005="",Datos!M781&gt;=M$1005),OR(M$1006="",Datos!M781&lt;=M$1006))),FALSE),OR(ISNUMBER(FIND(";"&amp;UPPER(TRIM(Datos!M781&amp;""))&amp;"=",M$1007)),ISNUMBER(FIND(";"&amp;UPPER(TRIM(Datos!M781&amp;""))&amp;";",M$1007))),OR(UPPER(TRIM(Datos!M781&amp;""))="SÍ",UPPER(TRIM(Datos!M781&amp;""))="SI",UPPER(TRIM(Datos!M781&amp;""))="NO"),IF(ISNUMBER(Datos!M781),AND(OR(M$1005="",Datos!M781&gt;=M$1005),OR(M$1006="",Datos!M781&lt;=M$1006)),FALSE),TRUE))))</f>
        <v>0.0</v>
      </c>
      <c r="N781">
        <f>IF(Datos!N781="",0,IF(AND(N$1008&lt;&gt;"",Datos!N781=N$1008),0,IF(N$1004=0,0,1-CHOOSE(N$1004,IF(ISNUMBER(Datos!N781),AND(OR(N$1005="",Datos!N781&gt;=N$1005),OR(N$1006="",Datos!N781&lt;=N$1006)),FALSE),IF(ISNUMBER(Datos!N781),AND(Datos!N781=INT(Datos!N781),AND(OR(N$1005="",Datos!N781&gt;=N$1005),OR(N$1006="",Datos!N781&lt;=N$1006))),FALSE),OR(ISNUMBER(FIND(";"&amp;UPPER(TRIM(Datos!N781&amp;""))&amp;"=",N$1007)),ISNUMBER(FIND(";"&amp;UPPER(TRIM(Datos!N781&amp;""))&amp;";",N$1007))),OR(UPPER(TRIM(Datos!N781&amp;""))="SÍ",UPPER(TRIM(Datos!N781&amp;""))="SI",UPPER(TRIM(Datos!N781&amp;""))="NO"),IF(ISNUMBER(Datos!N781),AND(OR(N$1005="",Datos!N781&gt;=N$1005),OR(N$1006="",Datos!N781&lt;=N$1006)),FALSE),TRUE))))</f>
        <v>0.0</v>
      </c>
      <c r="O781">
        <f>IF(Datos!O781="",0,IF(AND(O$1008&lt;&gt;"",Datos!O781=O$1008),0,IF(O$1004=0,0,1-CHOOSE(O$1004,IF(ISNUMBER(Datos!O781),AND(OR(O$1005="",Datos!O781&gt;=O$1005),OR(O$1006="",Datos!O781&lt;=O$1006)),FALSE),IF(ISNUMBER(Datos!O781),AND(Datos!O781=INT(Datos!O781),AND(OR(O$1005="",Datos!O781&gt;=O$1005),OR(O$1006="",Datos!O781&lt;=O$1006))),FALSE),OR(ISNUMBER(FIND(";"&amp;UPPER(TRIM(Datos!O781&amp;""))&amp;"=",O$1007)),ISNUMBER(FIND(";"&amp;UPPER(TRIM(Datos!O781&amp;""))&amp;";",O$1007))),OR(UPPER(TRIM(Datos!O781&amp;""))="SÍ",UPPER(TRIM(Datos!O781&amp;""))="SI",UPPER(TRIM(Datos!O781&amp;""))="NO"),IF(ISNUMBER(Datos!O781),AND(OR(O$1005="",Datos!O781&gt;=O$1005),OR(O$1006="",Datos!O781&lt;=O$1006)),FALSE),TRUE))))</f>
        <v>0.0</v>
      </c>
      <c r="P781">
        <f>IF(Datos!P781="",0,IF(AND(P$1008&lt;&gt;"",Datos!P781=P$1008),0,IF(P$1004=0,0,1-CHOOSE(P$1004,IF(ISNUMBER(Datos!P781),AND(OR(P$1005="",Datos!P781&gt;=P$1005),OR(P$1006="",Datos!P781&lt;=P$1006)),FALSE),IF(ISNUMBER(Datos!P781),AND(Datos!P781=INT(Datos!P781),AND(OR(P$1005="",Datos!P781&gt;=P$1005),OR(P$1006="",Datos!P781&lt;=P$1006))),FALSE),OR(ISNUMBER(FIND(";"&amp;UPPER(TRIM(Datos!P781&amp;""))&amp;"=",P$1007)),ISNUMBER(FIND(";"&amp;UPPER(TRIM(Datos!P781&amp;""))&amp;";",P$1007))),OR(UPPER(TRIM(Datos!P781&amp;""))="SÍ",UPPER(TRIM(Datos!P781&amp;""))="SI",UPPER(TRIM(Datos!P781&amp;""))="NO"),IF(ISNUMBER(Datos!P781),AND(OR(P$1005="",Datos!P781&gt;=P$1005),OR(P$1006="",Datos!P781&lt;=P$1006)),FALSE),TRUE))))</f>
        <v>0.0</v>
      </c>
      <c r="Q781">
        <f>IF(Datos!Q781="",0,IF(AND(Q$1008&lt;&gt;"",Datos!Q781=Q$1008),0,IF(Q$1004=0,0,1-CHOOSE(Q$1004,IF(ISNUMBER(Datos!Q781),AND(OR(Q$1005="",Datos!Q781&gt;=Q$1005),OR(Q$1006="",Datos!Q781&lt;=Q$1006)),FALSE),IF(ISNUMBER(Datos!Q781),AND(Datos!Q781=INT(Datos!Q781),AND(OR(Q$1005="",Datos!Q781&gt;=Q$1005),OR(Q$1006="",Datos!Q781&lt;=Q$1006))),FALSE),OR(ISNUMBER(FIND(";"&amp;UPPER(TRIM(Datos!Q781&amp;""))&amp;"=",Q$1007)),ISNUMBER(FIND(";"&amp;UPPER(TRIM(Datos!Q781&amp;""))&amp;";",Q$1007))),OR(UPPER(TRIM(Datos!Q781&amp;""))="SÍ",UPPER(TRIM(Datos!Q781&amp;""))="SI",UPPER(TRIM(Datos!Q781&amp;""))="NO"),IF(ISNUMBER(Datos!Q781),AND(OR(Q$1005="",Datos!Q781&gt;=Q$1005),OR(Q$1006="",Datos!Q781&lt;=Q$1006)),FALSE),TRUE))))</f>
        <v>0.0</v>
      </c>
      <c r="R781">
        <f>IF(Datos!R781="",0,IF(AND(R$1008&lt;&gt;"",Datos!R781=R$1008),0,IF(R$1004=0,0,1-CHOOSE(R$1004,IF(ISNUMBER(Datos!R781),AND(OR(R$1005="",Datos!R781&gt;=R$1005),OR(R$1006="",Datos!R781&lt;=R$1006)),FALSE),IF(ISNUMBER(Datos!R781),AND(Datos!R781=INT(Datos!R781),AND(OR(R$1005="",Datos!R781&gt;=R$1005),OR(R$1006="",Datos!R781&lt;=R$1006))),FALSE),OR(ISNUMBER(FIND(";"&amp;UPPER(TRIM(Datos!R781&amp;""))&amp;"=",R$1007)),ISNUMBER(FIND(";"&amp;UPPER(TRIM(Datos!R781&amp;""))&amp;";",R$1007))),OR(UPPER(TRIM(Datos!R781&amp;""))="SÍ",UPPER(TRIM(Datos!R781&amp;""))="SI",UPPER(TRIM(Datos!R781&amp;""))="NO"),IF(ISNUMBER(Datos!R781),AND(OR(R$1005="",Datos!R781&gt;=R$1005),OR(R$1006="",Datos!R781&lt;=R$1006)),FALSE),TRUE))))</f>
        <v>0.0</v>
      </c>
      <c r="S781">
        <f>IF(Datos!S781="",0,IF(AND(S$1008&lt;&gt;"",Datos!S781=S$1008),0,IF(S$1004=0,0,1-CHOOSE(S$1004,IF(ISNUMBER(Datos!S781),AND(OR(S$1005="",Datos!S781&gt;=S$1005),OR(S$1006="",Datos!S781&lt;=S$1006)),FALSE),IF(ISNUMBER(Datos!S781),AND(Datos!S781=INT(Datos!S781),AND(OR(S$1005="",Datos!S781&gt;=S$1005),OR(S$1006="",Datos!S781&lt;=S$1006))),FALSE),OR(ISNUMBER(FIND(";"&amp;UPPER(TRIM(Datos!S781&amp;""))&amp;"=",S$1007)),ISNUMBER(FIND(";"&amp;UPPER(TRIM(Datos!S781&amp;""))&amp;";",S$1007))),OR(UPPER(TRIM(Datos!S781&amp;""))="SÍ",UPPER(TRIM(Datos!S781&amp;""))="SI",UPPER(TRIM(Datos!S781&amp;""))="NO"),IF(ISNUMBER(Datos!S781),AND(OR(S$1005="",Datos!S781&gt;=S$1005),OR(S$1006="",Datos!S781&lt;=S$1006)),FALSE),TRUE))))</f>
        <v>0.0</v>
      </c>
      <c r="T781">
        <f>IF(Datos!T781="",0,IF(AND(T$1008&lt;&gt;"",Datos!T781=T$1008),0,IF(T$1004=0,0,1-CHOOSE(T$1004,IF(ISNUMBER(Datos!T781),AND(OR(T$1005="",Datos!T781&gt;=T$1005),OR(T$1006="",Datos!T781&lt;=T$1006)),FALSE),IF(ISNUMBER(Datos!T781),AND(Datos!T781=INT(Datos!T781),AND(OR(T$1005="",Datos!T781&gt;=T$1005),OR(T$1006="",Datos!T781&lt;=T$1006))),FALSE),OR(ISNUMBER(FIND(";"&amp;UPPER(TRIM(Datos!T781&amp;""))&amp;"=",T$1007)),ISNUMBER(FIND(";"&amp;UPPER(TRIM(Datos!T781&amp;""))&amp;";",T$1007))),OR(UPPER(TRIM(Datos!T781&amp;""))="SÍ",UPPER(TRIM(Datos!T781&amp;""))="SI",UPPER(TRIM(Datos!T781&amp;""))="NO"),IF(ISNUMBER(Datos!T781),AND(OR(T$1005="",Datos!T781&gt;=T$1005),OR(T$1006="",Datos!T781&lt;=T$1006)),FALSE),TRUE))))</f>
        <v>0.0</v>
      </c>
      <c r="U781">
        <f>IF(Datos!U781="",0,IF(AND(U$1008&lt;&gt;"",Datos!U781=U$1008),0,IF(U$1004=0,0,1-CHOOSE(U$1004,IF(ISNUMBER(Datos!U781),AND(OR(U$1005="",Datos!U781&gt;=U$1005),OR(U$1006="",Datos!U781&lt;=U$1006)),FALSE),IF(ISNUMBER(Datos!U781),AND(Datos!U781=INT(Datos!U781),AND(OR(U$1005="",Datos!U781&gt;=U$1005),OR(U$1006="",Datos!U781&lt;=U$1006))),FALSE),OR(ISNUMBER(FIND(";"&amp;UPPER(TRIM(Datos!U781&amp;""))&amp;"=",U$1007)),ISNUMBER(FIND(";"&amp;UPPER(TRIM(Datos!U781&amp;""))&amp;";",U$1007))),OR(UPPER(TRIM(Datos!U781&amp;""))="SÍ",UPPER(TRIM(Datos!U781&amp;""))="SI",UPPER(TRIM(Datos!U781&amp;""))="NO"),IF(ISNUMBER(Datos!U781),AND(OR(U$1005="",Datos!U781&gt;=U$1005),OR(U$1006="",Datos!U781&lt;=U$1006)),FALSE),TRUE))))</f>
        <v>0.0</v>
      </c>
      <c r="V781">
        <f>IF(Datos!V781="",0,IF(AND(V$1008&lt;&gt;"",Datos!V781=V$1008),0,IF(V$1004=0,0,1-CHOOSE(V$1004,IF(ISNUMBER(Datos!V781),AND(OR(V$1005="",Datos!V781&gt;=V$1005),OR(V$1006="",Datos!V781&lt;=V$1006)),FALSE),IF(ISNUMBER(Datos!V781),AND(Datos!V781=INT(Datos!V781),AND(OR(V$1005="",Datos!V781&gt;=V$1005),OR(V$1006="",Datos!V781&lt;=V$1006))),FALSE),OR(ISNUMBER(FIND(";"&amp;UPPER(TRIM(Datos!V781&amp;""))&amp;"=",V$1007)),ISNUMBER(FIND(";"&amp;UPPER(TRIM(Datos!V781&amp;""))&amp;";",V$1007))),OR(UPPER(TRIM(Datos!V781&amp;""))="SÍ",UPPER(TRIM(Datos!V781&amp;""))="SI",UPPER(TRIM(Datos!V781&amp;""))="NO"),IF(ISNUMBER(Datos!V781),AND(OR(V$1005="",Datos!V781&gt;=V$1005),OR(V$1006="",Datos!V781&lt;=V$1006)),FALSE),TRUE))))</f>
        <v>0.0</v>
      </c>
      <c r="W781">
        <f>IF(Datos!W781="",0,IF(AND(W$1008&lt;&gt;"",Datos!W781=W$1008),0,IF(W$1004=0,0,1-CHOOSE(W$1004,IF(ISNUMBER(Datos!W781),AND(OR(W$1005="",Datos!W781&gt;=W$1005),OR(W$1006="",Datos!W781&lt;=W$1006)),FALSE),IF(ISNUMBER(Datos!W781),AND(Datos!W781=INT(Datos!W781),AND(OR(W$1005="",Datos!W781&gt;=W$1005),OR(W$1006="",Datos!W781&lt;=W$1006))),FALSE),OR(ISNUMBER(FIND(";"&amp;UPPER(TRIM(Datos!W781&amp;""))&amp;"=",W$1007)),ISNUMBER(FIND(";"&amp;UPPER(TRIM(Datos!W781&amp;""))&amp;";",W$1007))),OR(UPPER(TRIM(Datos!W781&amp;""))="SÍ",UPPER(TRIM(Datos!W781&amp;""))="SI",UPPER(TRIM(Datos!W781&amp;""))="NO"),IF(ISNUMBER(Datos!W781),AND(OR(W$1005="",Datos!W781&gt;=W$1005),OR(W$1006="",Datos!W781&lt;=W$1006)),FALSE),TRUE))))</f>
        <v>0.0</v>
      </c>
      <c r="X781">
        <f>IF(Datos!X781="",0,IF(AND(X$1008&lt;&gt;"",Datos!X781=X$1008),0,IF(X$1004=0,0,1-CHOOSE(X$1004,IF(ISNUMBER(Datos!X781),AND(OR(X$1005="",Datos!X781&gt;=X$1005),OR(X$1006="",Datos!X781&lt;=X$1006)),FALSE),IF(ISNUMBER(Datos!X781),AND(Datos!X781=INT(Datos!X781),AND(OR(X$1005="",Datos!X781&gt;=X$1005),OR(X$1006="",Datos!X781&lt;=X$1006))),FALSE),OR(ISNUMBER(FIND(";"&amp;UPPER(TRIM(Datos!X781&amp;""))&amp;"=",X$1007)),ISNUMBER(FIND(";"&amp;UPPER(TRIM(Datos!X781&amp;""))&amp;";",X$1007))),OR(UPPER(TRIM(Datos!X781&amp;""))="SÍ",UPPER(TRIM(Datos!X781&amp;""))="SI",UPPER(TRIM(Datos!X781&amp;""))="NO"),IF(ISNUMBER(Datos!X781),AND(OR(X$1005="",Datos!X781&gt;=X$1005),OR(X$1006="",Datos!X781&lt;=X$1006)),FALSE),TRUE))))</f>
        <v>0.0</v>
      </c>
      <c r="Y781">
        <f>IF(Datos!Y781="",0,IF(AND(Y$1008&lt;&gt;"",Datos!Y781=Y$1008),0,IF(Y$1004=0,0,1-CHOOSE(Y$1004,IF(ISNUMBER(Datos!Y781),AND(OR(Y$1005="",Datos!Y781&gt;=Y$1005),OR(Y$1006="",Datos!Y781&lt;=Y$1006)),FALSE),IF(ISNUMBER(Datos!Y781),AND(Datos!Y781=INT(Datos!Y781),AND(OR(Y$1005="",Datos!Y781&gt;=Y$1005),OR(Y$1006="",Datos!Y781&lt;=Y$1006))),FALSE),OR(ISNUMBER(FIND(";"&amp;UPPER(TRIM(Datos!Y781&amp;""))&amp;"=",Y$1007)),ISNUMBER(FIND(";"&amp;UPPER(TRIM(Datos!Y781&amp;""))&amp;";",Y$1007))),OR(UPPER(TRIM(Datos!Y781&amp;""))="SÍ",UPPER(TRIM(Datos!Y781&amp;""))="SI",UPPER(TRIM(Datos!Y781&amp;""))="NO"),IF(ISNUMBER(Datos!Y781),AND(OR(Y$1005="",Datos!Y781&gt;=Y$1005),OR(Y$1006="",Datos!Y781&lt;=Y$1006)),FALSE),TRUE))))</f>
        <v>0.0</v>
      </c>
      <c r="Z781">
        <f>IF(Datos!Z781="",0,IF(AND(Z$1008&lt;&gt;"",Datos!Z781=Z$1008),0,IF(Z$1004=0,0,1-CHOOSE(Z$1004,IF(ISNUMBER(Datos!Z781),AND(OR(Z$1005="",Datos!Z781&gt;=Z$1005),OR(Z$1006="",Datos!Z781&lt;=Z$1006)),FALSE),IF(ISNUMBER(Datos!Z781),AND(Datos!Z781=INT(Datos!Z781),AND(OR(Z$1005="",Datos!Z781&gt;=Z$1005),OR(Z$1006="",Datos!Z781&lt;=Z$1006))),FALSE),OR(ISNUMBER(FIND(";"&amp;UPPER(TRIM(Datos!Z781&amp;""))&amp;"=",Z$1007)),ISNUMBER(FIND(";"&amp;UPPER(TRIM(Datos!Z781&amp;""))&amp;";",Z$1007))),OR(UPPER(TRIM(Datos!Z781&amp;""))="SÍ",UPPER(TRIM(Datos!Z781&amp;""))="SI",UPPER(TRIM(Datos!Z781&amp;""))="NO"),IF(ISNUMBER(Datos!Z781),AND(OR(Z$1005="",Datos!Z781&gt;=Z$1005),OR(Z$1006="",Datos!Z781&lt;=Z$1006)),FALSE),TRUE))))</f>
        <v>0.0</v>
      </c>
      <c r="AA781">
        <f>IF(Datos!AA781="",0,IF(AND(AA$1008&lt;&gt;"",Datos!AA781=AA$1008),0,IF(AA$1004=0,0,1-CHOOSE(AA$1004,IF(ISNUMBER(Datos!AA781),AND(OR(AA$1005="",Datos!AA781&gt;=AA$1005),OR(AA$1006="",Datos!AA781&lt;=AA$1006)),FALSE),IF(ISNUMBER(Datos!AA781),AND(Datos!AA781=INT(Datos!AA781),AND(OR(AA$1005="",Datos!AA781&gt;=AA$1005),OR(AA$1006="",Datos!AA781&lt;=AA$1006))),FALSE),OR(ISNUMBER(FIND(";"&amp;UPPER(TRIM(Datos!AA781&amp;""))&amp;"=",AA$1007)),ISNUMBER(FIND(";"&amp;UPPER(TRIM(Datos!AA781&amp;""))&amp;";",AA$1007))),OR(UPPER(TRIM(Datos!AA781&amp;""))="SÍ",UPPER(TRIM(Datos!AA781&amp;""))="SI",UPPER(TRIM(Datos!AA781&amp;""))="NO"),IF(ISNUMBER(Datos!AA781),AND(OR(AA$1005="",Datos!AA781&gt;=AA$1005),OR(AA$1006="",Datos!AA781&lt;=AA$1006)),FALSE),TRUE))))</f>
        <v>0.0</v>
      </c>
      <c r="AB781">
        <f>IF(Datos!AB781="",0,IF(AND(AB$1008&lt;&gt;"",Datos!AB781=AB$1008),0,IF(AB$1004=0,0,1-CHOOSE(AB$1004,IF(ISNUMBER(Datos!AB781),AND(OR(AB$1005="",Datos!AB781&gt;=AB$1005),OR(AB$1006="",Datos!AB781&lt;=AB$1006)),FALSE),IF(ISNUMBER(Datos!AB781),AND(Datos!AB781=INT(Datos!AB781),AND(OR(AB$1005="",Datos!AB781&gt;=AB$1005),OR(AB$1006="",Datos!AB781&lt;=AB$1006))),FALSE),OR(ISNUMBER(FIND(";"&amp;UPPER(TRIM(Datos!AB781&amp;""))&amp;"=",AB$1007)),ISNUMBER(FIND(";"&amp;UPPER(TRIM(Datos!AB781&amp;""))&amp;";",AB$1007))),OR(UPPER(TRIM(Datos!AB781&amp;""))="SÍ",UPPER(TRIM(Datos!AB781&amp;""))="SI",UPPER(TRIM(Datos!AB781&amp;""))="NO"),IF(ISNUMBER(Datos!AB781),AND(OR(AB$1005="",Datos!AB781&gt;=AB$1005),OR(AB$1006="",Datos!AB781&lt;=AB$1006)),FALSE),TRUE))))</f>
        <v>0.0</v>
      </c>
      <c r="AC781">
        <f>IF(Datos!AC781="",0,IF(AND(AC$1008&lt;&gt;"",Datos!AC781=AC$1008),0,IF(AC$1004=0,0,1-CHOOSE(AC$1004,IF(ISNUMBER(Datos!AC781),AND(OR(AC$1005="",Datos!AC781&gt;=AC$1005),OR(AC$1006="",Datos!AC781&lt;=AC$1006)),FALSE),IF(ISNUMBER(Datos!AC781),AND(Datos!AC781=INT(Datos!AC781),AND(OR(AC$1005="",Datos!AC781&gt;=AC$1005),OR(AC$1006="",Datos!AC781&lt;=AC$1006))),FALSE),OR(ISNUMBER(FIND(";"&amp;UPPER(TRIM(Datos!AC781&amp;""))&amp;"=",AC$1007)),ISNUMBER(FIND(";"&amp;UPPER(TRIM(Datos!AC781&amp;""))&amp;";",AC$1007))),OR(UPPER(TRIM(Datos!AC781&amp;""))="SÍ",UPPER(TRIM(Datos!AC781&amp;""))="SI",UPPER(TRIM(Datos!AC781&amp;""))="NO"),IF(ISNUMBER(Datos!AC781),AND(OR(AC$1005="",Datos!AC781&gt;=AC$1005),OR(AC$1006="",Datos!AC781&lt;=AC$1006)),FALSE),TRUE))))</f>
        <v>0.0</v>
      </c>
      <c r="AD781">
        <f>IF(Datos!AD781="",0,IF(AND(AD$1008&lt;&gt;"",Datos!AD781=AD$1008),0,IF(AD$1004=0,0,1-CHOOSE(AD$1004,IF(ISNUMBER(Datos!AD781),AND(OR(AD$1005="",Datos!AD781&gt;=AD$1005),OR(AD$1006="",Datos!AD781&lt;=AD$1006)),FALSE),IF(ISNUMBER(Datos!AD781),AND(Datos!AD781=INT(Datos!AD781),AND(OR(AD$1005="",Datos!AD781&gt;=AD$1005),OR(AD$1006="",Datos!AD781&lt;=AD$1006))),FALSE),OR(ISNUMBER(FIND(";"&amp;UPPER(TRIM(Datos!AD781&amp;""))&amp;"=",AD$1007)),ISNUMBER(FIND(";"&amp;UPPER(TRIM(Datos!AD781&amp;""))&amp;";",AD$1007))),OR(UPPER(TRIM(Datos!AD781&amp;""))="SÍ",UPPER(TRIM(Datos!AD781&amp;""))="SI",UPPER(TRIM(Datos!AD781&amp;""))="NO"),IF(ISNUMBER(Datos!AD781),AND(OR(AD$1005="",Datos!AD781&gt;=AD$1005),OR(AD$1006="",Datos!AD781&lt;=AD$1006)),FALSE),TRUE))))</f>
        <v>0.0</v>
      </c>
      <c r="AE781">
        <f>IF(Datos!AE781="",0,IF(AND(AE$1008&lt;&gt;"",Datos!AE781=AE$1008),0,IF(AE$1004=0,0,1-CHOOSE(AE$1004,IF(ISNUMBER(Datos!AE781),AND(OR(AE$1005="",Datos!AE781&gt;=AE$1005),OR(AE$1006="",Datos!AE781&lt;=AE$1006)),FALSE),IF(ISNUMBER(Datos!AE781),AND(Datos!AE781=INT(Datos!AE781),AND(OR(AE$1005="",Datos!AE781&gt;=AE$1005),OR(AE$1006="",Datos!AE781&lt;=AE$1006))),FALSE),OR(ISNUMBER(FIND(";"&amp;UPPER(TRIM(Datos!AE781&amp;""))&amp;"=",AE$1007)),ISNUMBER(FIND(";"&amp;UPPER(TRIM(Datos!AE781&amp;""))&amp;";",AE$1007))),OR(UPPER(TRIM(Datos!AE781&amp;""))="SÍ",UPPER(TRIM(Datos!AE781&amp;""))="SI",UPPER(TRIM(Datos!AE781&amp;""))="NO"),IF(ISNUMBER(Datos!AE781),AND(OR(AE$1005="",Datos!AE781&gt;=AE$1005),OR(AE$1006="",Datos!AE781&lt;=AE$1006)),FALSE),TRUE))))</f>
        <v>0.0</v>
      </c>
    </row>
    <row r="782" spans="2:31">
      <c r="B782">
        <f>IF(Datos!B782="",0,IF(AND(B$1008&lt;&gt;"",Datos!B782=B$1008),0,IF(B$1004=0,0,1-CHOOSE(B$1004,IF(ISNUMBER(Datos!B782),AND(OR(B$1005="",Datos!B782&gt;=B$1005),OR(B$1006="",Datos!B782&lt;=B$1006)),FALSE),IF(ISNUMBER(Datos!B782),AND(Datos!B782=INT(Datos!B782),AND(OR(B$1005="",Datos!B782&gt;=B$1005),OR(B$1006="",Datos!B782&lt;=B$1006))),FALSE),OR(ISNUMBER(FIND(";"&amp;UPPER(TRIM(Datos!B782&amp;""))&amp;"=",B$1007)),ISNUMBER(FIND(";"&amp;UPPER(TRIM(Datos!B782&amp;""))&amp;";",B$1007))),OR(UPPER(TRIM(Datos!B782&amp;""))="SÍ",UPPER(TRIM(Datos!B782&amp;""))="SI",UPPER(TRIM(Datos!B782&amp;""))="NO"),IF(ISNUMBER(Datos!B782),AND(OR(B$1005="",Datos!B782&gt;=B$1005),OR(B$1006="",Datos!B782&lt;=B$1006)),FALSE),TRUE))))</f>
        <v>0.0</v>
      </c>
      <c r="C782">
        <f>IF(Datos!C782="",0,IF(AND(C$1008&lt;&gt;"",Datos!C782=C$1008),0,IF(C$1004=0,0,1-CHOOSE(C$1004,IF(ISNUMBER(Datos!C782),AND(OR(C$1005="",Datos!C782&gt;=C$1005),OR(C$1006="",Datos!C782&lt;=C$1006)),FALSE),IF(ISNUMBER(Datos!C782),AND(Datos!C782=INT(Datos!C782),AND(OR(C$1005="",Datos!C782&gt;=C$1005),OR(C$1006="",Datos!C782&lt;=C$1006))),FALSE),OR(ISNUMBER(FIND(";"&amp;UPPER(TRIM(Datos!C782&amp;""))&amp;"=",C$1007)),ISNUMBER(FIND(";"&amp;UPPER(TRIM(Datos!C782&amp;""))&amp;";",C$1007))),OR(UPPER(TRIM(Datos!C782&amp;""))="SÍ",UPPER(TRIM(Datos!C782&amp;""))="SI",UPPER(TRIM(Datos!C782&amp;""))="NO"),IF(ISNUMBER(Datos!C782),AND(OR(C$1005="",Datos!C782&gt;=C$1005),OR(C$1006="",Datos!C782&lt;=C$1006)),FALSE),TRUE))))</f>
        <v>0.0</v>
      </c>
      <c r="D782">
        <f>IF(Datos!D782="",0,IF(AND(D$1008&lt;&gt;"",Datos!D782=D$1008),0,IF(D$1004=0,0,1-CHOOSE(D$1004,IF(ISNUMBER(Datos!D782),AND(OR(D$1005="",Datos!D782&gt;=D$1005),OR(D$1006="",Datos!D782&lt;=D$1006)),FALSE),IF(ISNUMBER(Datos!D782),AND(Datos!D782=INT(Datos!D782),AND(OR(D$1005="",Datos!D782&gt;=D$1005),OR(D$1006="",Datos!D782&lt;=D$1006))),FALSE),OR(ISNUMBER(FIND(";"&amp;UPPER(TRIM(Datos!D782&amp;""))&amp;"=",D$1007)),ISNUMBER(FIND(";"&amp;UPPER(TRIM(Datos!D782&amp;""))&amp;";",D$1007))),OR(UPPER(TRIM(Datos!D782&amp;""))="SÍ",UPPER(TRIM(Datos!D782&amp;""))="SI",UPPER(TRIM(Datos!D782&amp;""))="NO"),IF(ISNUMBER(Datos!D782),AND(OR(D$1005="",Datos!D782&gt;=D$1005),OR(D$1006="",Datos!D782&lt;=D$1006)),FALSE),TRUE))))</f>
        <v>0.0</v>
      </c>
      <c r="E782">
        <f>IF(Datos!E782="",0,IF(AND(E$1008&lt;&gt;"",Datos!E782=E$1008),0,IF(E$1004=0,0,1-CHOOSE(E$1004,IF(ISNUMBER(Datos!E782),AND(OR(E$1005="",Datos!E782&gt;=E$1005),OR(E$1006="",Datos!E782&lt;=E$1006)),FALSE),IF(ISNUMBER(Datos!E782),AND(Datos!E782=INT(Datos!E782),AND(OR(E$1005="",Datos!E782&gt;=E$1005),OR(E$1006="",Datos!E782&lt;=E$1006))),FALSE),OR(ISNUMBER(FIND(";"&amp;UPPER(TRIM(Datos!E782&amp;""))&amp;"=",E$1007)),ISNUMBER(FIND(";"&amp;UPPER(TRIM(Datos!E782&amp;""))&amp;";",E$1007))),OR(UPPER(TRIM(Datos!E782&amp;""))="SÍ",UPPER(TRIM(Datos!E782&amp;""))="SI",UPPER(TRIM(Datos!E782&amp;""))="NO"),IF(ISNUMBER(Datos!E782),AND(OR(E$1005="",Datos!E782&gt;=E$1005),OR(E$1006="",Datos!E782&lt;=E$1006)),FALSE),TRUE))))</f>
        <v>0.0</v>
      </c>
      <c r="F782">
        <f>IF(Datos!F782="",0,IF(AND(F$1008&lt;&gt;"",Datos!F782=F$1008),0,IF(F$1004=0,0,1-CHOOSE(F$1004,IF(ISNUMBER(Datos!F782),AND(OR(F$1005="",Datos!F782&gt;=F$1005),OR(F$1006="",Datos!F782&lt;=F$1006)),FALSE),IF(ISNUMBER(Datos!F782),AND(Datos!F782=INT(Datos!F782),AND(OR(F$1005="",Datos!F782&gt;=F$1005),OR(F$1006="",Datos!F782&lt;=F$1006))),FALSE),OR(ISNUMBER(FIND(";"&amp;UPPER(TRIM(Datos!F782&amp;""))&amp;"=",F$1007)),ISNUMBER(FIND(";"&amp;UPPER(TRIM(Datos!F782&amp;""))&amp;";",F$1007))),OR(UPPER(TRIM(Datos!F782&amp;""))="SÍ",UPPER(TRIM(Datos!F782&amp;""))="SI",UPPER(TRIM(Datos!F782&amp;""))="NO"),IF(ISNUMBER(Datos!F782),AND(OR(F$1005="",Datos!F782&gt;=F$1005),OR(F$1006="",Datos!F782&lt;=F$1006)),FALSE),TRUE))))</f>
        <v>0.0</v>
      </c>
      <c r="G782">
        <f>IF(Datos!G782="",0,IF(AND(G$1008&lt;&gt;"",Datos!G782=G$1008),0,IF(G$1004=0,0,1-CHOOSE(G$1004,IF(ISNUMBER(Datos!G782),AND(OR(G$1005="",Datos!G782&gt;=G$1005),OR(G$1006="",Datos!G782&lt;=G$1006)),FALSE),IF(ISNUMBER(Datos!G782),AND(Datos!G782=INT(Datos!G782),AND(OR(G$1005="",Datos!G782&gt;=G$1005),OR(G$1006="",Datos!G782&lt;=G$1006))),FALSE),OR(ISNUMBER(FIND(";"&amp;UPPER(TRIM(Datos!G782&amp;""))&amp;"=",G$1007)),ISNUMBER(FIND(";"&amp;UPPER(TRIM(Datos!G782&amp;""))&amp;";",G$1007))),OR(UPPER(TRIM(Datos!G782&amp;""))="SÍ",UPPER(TRIM(Datos!G782&amp;""))="SI",UPPER(TRIM(Datos!G782&amp;""))="NO"),IF(ISNUMBER(Datos!G782),AND(OR(G$1005="",Datos!G782&gt;=G$1005),OR(G$1006="",Datos!G782&lt;=G$1006)),FALSE),TRUE))))</f>
        <v>0.0</v>
      </c>
      <c r="H782">
        <f>IF(Datos!H782="",0,IF(AND(H$1008&lt;&gt;"",Datos!H782=H$1008),0,IF(H$1004=0,0,1-CHOOSE(H$1004,IF(ISNUMBER(Datos!H782),AND(OR(H$1005="",Datos!H782&gt;=H$1005),OR(H$1006="",Datos!H782&lt;=H$1006)),FALSE),IF(ISNUMBER(Datos!H782),AND(Datos!H782=INT(Datos!H782),AND(OR(H$1005="",Datos!H782&gt;=H$1005),OR(H$1006="",Datos!H782&lt;=H$1006))),FALSE),OR(ISNUMBER(FIND(";"&amp;UPPER(TRIM(Datos!H782&amp;""))&amp;"=",H$1007)),ISNUMBER(FIND(";"&amp;UPPER(TRIM(Datos!H782&amp;""))&amp;";",H$1007))),OR(UPPER(TRIM(Datos!H782&amp;""))="SÍ",UPPER(TRIM(Datos!H782&amp;""))="SI",UPPER(TRIM(Datos!H782&amp;""))="NO"),IF(ISNUMBER(Datos!H782),AND(OR(H$1005="",Datos!H782&gt;=H$1005),OR(H$1006="",Datos!H782&lt;=H$1006)),FALSE),TRUE))))</f>
        <v>0.0</v>
      </c>
      <c r="I782">
        <f>IF(Datos!I782="",0,IF(AND(I$1008&lt;&gt;"",Datos!I782=I$1008),0,IF(I$1004=0,0,1-CHOOSE(I$1004,IF(ISNUMBER(Datos!I782),AND(OR(I$1005="",Datos!I782&gt;=I$1005),OR(I$1006="",Datos!I782&lt;=I$1006)),FALSE),IF(ISNUMBER(Datos!I782),AND(Datos!I782=INT(Datos!I782),AND(OR(I$1005="",Datos!I782&gt;=I$1005),OR(I$1006="",Datos!I782&lt;=I$1006))),FALSE),OR(ISNUMBER(FIND(";"&amp;UPPER(TRIM(Datos!I782&amp;""))&amp;"=",I$1007)),ISNUMBER(FIND(";"&amp;UPPER(TRIM(Datos!I782&amp;""))&amp;";",I$1007))),OR(UPPER(TRIM(Datos!I782&amp;""))="SÍ",UPPER(TRIM(Datos!I782&amp;""))="SI",UPPER(TRIM(Datos!I782&amp;""))="NO"),IF(ISNUMBER(Datos!I782),AND(OR(I$1005="",Datos!I782&gt;=I$1005),OR(I$1006="",Datos!I782&lt;=I$1006)),FALSE),TRUE))))</f>
        <v>0.0</v>
      </c>
      <c r="J782">
        <f>IF(Datos!J782="",0,IF(AND(J$1008&lt;&gt;"",Datos!J782=J$1008),0,IF(J$1004=0,0,1-CHOOSE(J$1004,IF(ISNUMBER(Datos!J782),AND(OR(J$1005="",Datos!J782&gt;=J$1005),OR(J$1006="",Datos!J782&lt;=J$1006)),FALSE),IF(ISNUMBER(Datos!J782),AND(Datos!J782=INT(Datos!J782),AND(OR(J$1005="",Datos!J782&gt;=J$1005),OR(J$1006="",Datos!J782&lt;=J$1006))),FALSE),OR(ISNUMBER(FIND(";"&amp;UPPER(TRIM(Datos!J782&amp;""))&amp;"=",J$1007)),ISNUMBER(FIND(";"&amp;UPPER(TRIM(Datos!J782&amp;""))&amp;";",J$1007))),OR(UPPER(TRIM(Datos!J782&amp;""))="SÍ",UPPER(TRIM(Datos!J782&amp;""))="SI",UPPER(TRIM(Datos!J782&amp;""))="NO"),IF(ISNUMBER(Datos!J782),AND(OR(J$1005="",Datos!J782&gt;=J$1005),OR(J$1006="",Datos!J782&lt;=J$1006)),FALSE),TRUE))))</f>
        <v>0.0</v>
      </c>
      <c r="K782">
        <f>IF(Datos!K782="",0,IF(AND(K$1008&lt;&gt;"",Datos!K782=K$1008),0,IF(K$1004=0,0,1-CHOOSE(K$1004,IF(ISNUMBER(Datos!K782),AND(OR(K$1005="",Datos!K782&gt;=K$1005),OR(K$1006="",Datos!K782&lt;=K$1006)),FALSE),IF(ISNUMBER(Datos!K782),AND(Datos!K782=INT(Datos!K782),AND(OR(K$1005="",Datos!K782&gt;=K$1005),OR(K$1006="",Datos!K782&lt;=K$1006))),FALSE),OR(ISNUMBER(FIND(";"&amp;UPPER(TRIM(Datos!K782&amp;""))&amp;"=",K$1007)),ISNUMBER(FIND(";"&amp;UPPER(TRIM(Datos!K782&amp;""))&amp;";",K$1007))),OR(UPPER(TRIM(Datos!K782&amp;""))="SÍ",UPPER(TRIM(Datos!K782&amp;""))="SI",UPPER(TRIM(Datos!K782&amp;""))="NO"),IF(ISNUMBER(Datos!K782),AND(OR(K$1005="",Datos!K782&gt;=K$1005),OR(K$1006="",Datos!K782&lt;=K$1006)),FALSE),TRUE))))</f>
        <v>0.0</v>
      </c>
      <c r="L782">
        <f>IF(Datos!L782="",0,IF(AND(L$1008&lt;&gt;"",Datos!L782=L$1008),0,IF(L$1004=0,0,1-CHOOSE(L$1004,IF(ISNUMBER(Datos!L782),AND(OR(L$1005="",Datos!L782&gt;=L$1005),OR(L$1006="",Datos!L782&lt;=L$1006)),FALSE),IF(ISNUMBER(Datos!L782),AND(Datos!L782=INT(Datos!L782),AND(OR(L$1005="",Datos!L782&gt;=L$1005),OR(L$1006="",Datos!L782&lt;=L$1006))),FALSE),OR(ISNUMBER(FIND(";"&amp;UPPER(TRIM(Datos!L782&amp;""))&amp;"=",L$1007)),ISNUMBER(FIND(";"&amp;UPPER(TRIM(Datos!L782&amp;""))&amp;";",L$1007))),OR(UPPER(TRIM(Datos!L782&amp;""))="SÍ",UPPER(TRIM(Datos!L782&amp;""))="SI",UPPER(TRIM(Datos!L782&amp;""))="NO"),IF(ISNUMBER(Datos!L782),AND(OR(L$1005="",Datos!L782&gt;=L$1005),OR(L$1006="",Datos!L782&lt;=L$1006)),FALSE),TRUE))))</f>
        <v>0.0</v>
      </c>
      <c r="M782">
        <f>IF(Datos!M782="",0,IF(AND(M$1008&lt;&gt;"",Datos!M782=M$1008),0,IF(M$1004=0,0,1-CHOOSE(M$1004,IF(ISNUMBER(Datos!M782),AND(OR(M$1005="",Datos!M782&gt;=M$1005),OR(M$1006="",Datos!M782&lt;=M$1006)),FALSE),IF(ISNUMBER(Datos!M782),AND(Datos!M782=INT(Datos!M782),AND(OR(M$1005="",Datos!M782&gt;=M$1005),OR(M$1006="",Datos!M782&lt;=M$1006))),FALSE),OR(ISNUMBER(FIND(";"&amp;UPPER(TRIM(Datos!M782&amp;""))&amp;"=",M$1007)),ISNUMBER(FIND(";"&amp;UPPER(TRIM(Datos!M782&amp;""))&amp;";",M$1007))),OR(UPPER(TRIM(Datos!M782&amp;""))="SÍ",UPPER(TRIM(Datos!M782&amp;""))="SI",UPPER(TRIM(Datos!M782&amp;""))="NO"),IF(ISNUMBER(Datos!M782),AND(OR(M$1005="",Datos!M782&gt;=M$1005),OR(M$1006="",Datos!M782&lt;=M$1006)),FALSE),TRUE))))</f>
        <v>0.0</v>
      </c>
      <c r="N782">
        <f>IF(Datos!N782="",0,IF(AND(N$1008&lt;&gt;"",Datos!N782=N$1008),0,IF(N$1004=0,0,1-CHOOSE(N$1004,IF(ISNUMBER(Datos!N782),AND(OR(N$1005="",Datos!N782&gt;=N$1005),OR(N$1006="",Datos!N782&lt;=N$1006)),FALSE),IF(ISNUMBER(Datos!N782),AND(Datos!N782=INT(Datos!N782),AND(OR(N$1005="",Datos!N782&gt;=N$1005),OR(N$1006="",Datos!N782&lt;=N$1006))),FALSE),OR(ISNUMBER(FIND(";"&amp;UPPER(TRIM(Datos!N782&amp;""))&amp;"=",N$1007)),ISNUMBER(FIND(";"&amp;UPPER(TRIM(Datos!N782&amp;""))&amp;";",N$1007))),OR(UPPER(TRIM(Datos!N782&amp;""))="SÍ",UPPER(TRIM(Datos!N782&amp;""))="SI",UPPER(TRIM(Datos!N782&amp;""))="NO"),IF(ISNUMBER(Datos!N782),AND(OR(N$1005="",Datos!N782&gt;=N$1005),OR(N$1006="",Datos!N782&lt;=N$1006)),FALSE),TRUE))))</f>
        <v>0.0</v>
      </c>
      <c r="O782">
        <f>IF(Datos!O782="",0,IF(AND(O$1008&lt;&gt;"",Datos!O782=O$1008),0,IF(O$1004=0,0,1-CHOOSE(O$1004,IF(ISNUMBER(Datos!O782),AND(OR(O$1005="",Datos!O782&gt;=O$1005),OR(O$1006="",Datos!O782&lt;=O$1006)),FALSE),IF(ISNUMBER(Datos!O782),AND(Datos!O782=INT(Datos!O782),AND(OR(O$1005="",Datos!O782&gt;=O$1005),OR(O$1006="",Datos!O782&lt;=O$1006))),FALSE),OR(ISNUMBER(FIND(";"&amp;UPPER(TRIM(Datos!O782&amp;""))&amp;"=",O$1007)),ISNUMBER(FIND(";"&amp;UPPER(TRIM(Datos!O782&amp;""))&amp;";",O$1007))),OR(UPPER(TRIM(Datos!O782&amp;""))="SÍ",UPPER(TRIM(Datos!O782&amp;""))="SI",UPPER(TRIM(Datos!O782&amp;""))="NO"),IF(ISNUMBER(Datos!O782),AND(OR(O$1005="",Datos!O782&gt;=O$1005),OR(O$1006="",Datos!O782&lt;=O$1006)),FALSE),TRUE))))</f>
        <v>0.0</v>
      </c>
      <c r="P782">
        <f>IF(Datos!P782="",0,IF(AND(P$1008&lt;&gt;"",Datos!P782=P$1008),0,IF(P$1004=0,0,1-CHOOSE(P$1004,IF(ISNUMBER(Datos!P782),AND(OR(P$1005="",Datos!P782&gt;=P$1005),OR(P$1006="",Datos!P782&lt;=P$1006)),FALSE),IF(ISNUMBER(Datos!P782),AND(Datos!P782=INT(Datos!P782),AND(OR(P$1005="",Datos!P782&gt;=P$1005),OR(P$1006="",Datos!P782&lt;=P$1006))),FALSE),OR(ISNUMBER(FIND(";"&amp;UPPER(TRIM(Datos!P782&amp;""))&amp;"=",P$1007)),ISNUMBER(FIND(";"&amp;UPPER(TRIM(Datos!P782&amp;""))&amp;";",P$1007))),OR(UPPER(TRIM(Datos!P782&amp;""))="SÍ",UPPER(TRIM(Datos!P782&amp;""))="SI",UPPER(TRIM(Datos!P782&amp;""))="NO"),IF(ISNUMBER(Datos!P782),AND(OR(P$1005="",Datos!P782&gt;=P$1005),OR(P$1006="",Datos!P782&lt;=P$1006)),FALSE),TRUE))))</f>
        <v>0.0</v>
      </c>
      <c r="Q782">
        <f>IF(Datos!Q782="",0,IF(AND(Q$1008&lt;&gt;"",Datos!Q782=Q$1008),0,IF(Q$1004=0,0,1-CHOOSE(Q$1004,IF(ISNUMBER(Datos!Q782),AND(OR(Q$1005="",Datos!Q782&gt;=Q$1005),OR(Q$1006="",Datos!Q782&lt;=Q$1006)),FALSE),IF(ISNUMBER(Datos!Q782),AND(Datos!Q782=INT(Datos!Q782),AND(OR(Q$1005="",Datos!Q782&gt;=Q$1005),OR(Q$1006="",Datos!Q782&lt;=Q$1006))),FALSE),OR(ISNUMBER(FIND(";"&amp;UPPER(TRIM(Datos!Q782&amp;""))&amp;"=",Q$1007)),ISNUMBER(FIND(";"&amp;UPPER(TRIM(Datos!Q782&amp;""))&amp;";",Q$1007))),OR(UPPER(TRIM(Datos!Q782&amp;""))="SÍ",UPPER(TRIM(Datos!Q782&amp;""))="SI",UPPER(TRIM(Datos!Q782&amp;""))="NO"),IF(ISNUMBER(Datos!Q782),AND(OR(Q$1005="",Datos!Q782&gt;=Q$1005),OR(Q$1006="",Datos!Q782&lt;=Q$1006)),FALSE),TRUE))))</f>
        <v>0.0</v>
      </c>
      <c r="R782">
        <f>IF(Datos!R782="",0,IF(AND(R$1008&lt;&gt;"",Datos!R782=R$1008),0,IF(R$1004=0,0,1-CHOOSE(R$1004,IF(ISNUMBER(Datos!R782),AND(OR(R$1005="",Datos!R782&gt;=R$1005),OR(R$1006="",Datos!R782&lt;=R$1006)),FALSE),IF(ISNUMBER(Datos!R782),AND(Datos!R782=INT(Datos!R782),AND(OR(R$1005="",Datos!R782&gt;=R$1005),OR(R$1006="",Datos!R782&lt;=R$1006))),FALSE),OR(ISNUMBER(FIND(";"&amp;UPPER(TRIM(Datos!R782&amp;""))&amp;"=",R$1007)),ISNUMBER(FIND(";"&amp;UPPER(TRIM(Datos!R782&amp;""))&amp;";",R$1007))),OR(UPPER(TRIM(Datos!R782&amp;""))="SÍ",UPPER(TRIM(Datos!R782&amp;""))="SI",UPPER(TRIM(Datos!R782&amp;""))="NO"),IF(ISNUMBER(Datos!R782),AND(OR(R$1005="",Datos!R782&gt;=R$1005),OR(R$1006="",Datos!R782&lt;=R$1006)),FALSE),TRUE))))</f>
        <v>0.0</v>
      </c>
      <c r="S782">
        <f>IF(Datos!S782="",0,IF(AND(S$1008&lt;&gt;"",Datos!S782=S$1008),0,IF(S$1004=0,0,1-CHOOSE(S$1004,IF(ISNUMBER(Datos!S782),AND(OR(S$1005="",Datos!S782&gt;=S$1005),OR(S$1006="",Datos!S782&lt;=S$1006)),FALSE),IF(ISNUMBER(Datos!S782),AND(Datos!S782=INT(Datos!S782),AND(OR(S$1005="",Datos!S782&gt;=S$1005),OR(S$1006="",Datos!S782&lt;=S$1006))),FALSE),OR(ISNUMBER(FIND(";"&amp;UPPER(TRIM(Datos!S782&amp;""))&amp;"=",S$1007)),ISNUMBER(FIND(";"&amp;UPPER(TRIM(Datos!S782&amp;""))&amp;";",S$1007))),OR(UPPER(TRIM(Datos!S782&amp;""))="SÍ",UPPER(TRIM(Datos!S782&amp;""))="SI",UPPER(TRIM(Datos!S782&amp;""))="NO"),IF(ISNUMBER(Datos!S782),AND(OR(S$1005="",Datos!S782&gt;=S$1005),OR(S$1006="",Datos!S782&lt;=S$1006)),FALSE),TRUE))))</f>
        <v>0.0</v>
      </c>
      <c r="T782">
        <f>IF(Datos!T782="",0,IF(AND(T$1008&lt;&gt;"",Datos!T782=T$1008),0,IF(T$1004=0,0,1-CHOOSE(T$1004,IF(ISNUMBER(Datos!T782),AND(OR(T$1005="",Datos!T782&gt;=T$1005),OR(T$1006="",Datos!T782&lt;=T$1006)),FALSE),IF(ISNUMBER(Datos!T782),AND(Datos!T782=INT(Datos!T782),AND(OR(T$1005="",Datos!T782&gt;=T$1005),OR(T$1006="",Datos!T782&lt;=T$1006))),FALSE),OR(ISNUMBER(FIND(";"&amp;UPPER(TRIM(Datos!T782&amp;""))&amp;"=",T$1007)),ISNUMBER(FIND(";"&amp;UPPER(TRIM(Datos!T782&amp;""))&amp;";",T$1007))),OR(UPPER(TRIM(Datos!T782&amp;""))="SÍ",UPPER(TRIM(Datos!T782&amp;""))="SI",UPPER(TRIM(Datos!T782&amp;""))="NO"),IF(ISNUMBER(Datos!T782),AND(OR(T$1005="",Datos!T782&gt;=T$1005),OR(T$1006="",Datos!T782&lt;=T$1006)),FALSE),TRUE))))</f>
        <v>0.0</v>
      </c>
      <c r="U782">
        <f>IF(Datos!U782="",0,IF(AND(U$1008&lt;&gt;"",Datos!U782=U$1008),0,IF(U$1004=0,0,1-CHOOSE(U$1004,IF(ISNUMBER(Datos!U782),AND(OR(U$1005="",Datos!U782&gt;=U$1005),OR(U$1006="",Datos!U782&lt;=U$1006)),FALSE),IF(ISNUMBER(Datos!U782),AND(Datos!U782=INT(Datos!U782),AND(OR(U$1005="",Datos!U782&gt;=U$1005),OR(U$1006="",Datos!U782&lt;=U$1006))),FALSE),OR(ISNUMBER(FIND(";"&amp;UPPER(TRIM(Datos!U782&amp;""))&amp;"=",U$1007)),ISNUMBER(FIND(";"&amp;UPPER(TRIM(Datos!U782&amp;""))&amp;";",U$1007))),OR(UPPER(TRIM(Datos!U782&amp;""))="SÍ",UPPER(TRIM(Datos!U782&amp;""))="SI",UPPER(TRIM(Datos!U782&amp;""))="NO"),IF(ISNUMBER(Datos!U782),AND(OR(U$1005="",Datos!U782&gt;=U$1005),OR(U$1006="",Datos!U782&lt;=U$1006)),FALSE),TRUE))))</f>
        <v>0.0</v>
      </c>
      <c r="V782">
        <f>IF(Datos!V782="",0,IF(AND(V$1008&lt;&gt;"",Datos!V782=V$1008),0,IF(V$1004=0,0,1-CHOOSE(V$1004,IF(ISNUMBER(Datos!V782),AND(OR(V$1005="",Datos!V782&gt;=V$1005),OR(V$1006="",Datos!V782&lt;=V$1006)),FALSE),IF(ISNUMBER(Datos!V782),AND(Datos!V782=INT(Datos!V782),AND(OR(V$1005="",Datos!V782&gt;=V$1005),OR(V$1006="",Datos!V782&lt;=V$1006))),FALSE),OR(ISNUMBER(FIND(";"&amp;UPPER(TRIM(Datos!V782&amp;""))&amp;"=",V$1007)),ISNUMBER(FIND(";"&amp;UPPER(TRIM(Datos!V782&amp;""))&amp;";",V$1007))),OR(UPPER(TRIM(Datos!V782&amp;""))="SÍ",UPPER(TRIM(Datos!V782&amp;""))="SI",UPPER(TRIM(Datos!V782&amp;""))="NO"),IF(ISNUMBER(Datos!V782),AND(OR(V$1005="",Datos!V782&gt;=V$1005),OR(V$1006="",Datos!V782&lt;=V$1006)),FALSE),TRUE))))</f>
        <v>0.0</v>
      </c>
      <c r="W782">
        <f>IF(Datos!W782="",0,IF(AND(W$1008&lt;&gt;"",Datos!W782=W$1008),0,IF(W$1004=0,0,1-CHOOSE(W$1004,IF(ISNUMBER(Datos!W782),AND(OR(W$1005="",Datos!W782&gt;=W$1005),OR(W$1006="",Datos!W782&lt;=W$1006)),FALSE),IF(ISNUMBER(Datos!W782),AND(Datos!W782=INT(Datos!W782),AND(OR(W$1005="",Datos!W782&gt;=W$1005),OR(W$1006="",Datos!W782&lt;=W$1006))),FALSE),OR(ISNUMBER(FIND(";"&amp;UPPER(TRIM(Datos!W782&amp;""))&amp;"=",W$1007)),ISNUMBER(FIND(";"&amp;UPPER(TRIM(Datos!W782&amp;""))&amp;";",W$1007))),OR(UPPER(TRIM(Datos!W782&amp;""))="SÍ",UPPER(TRIM(Datos!W782&amp;""))="SI",UPPER(TRIM(Datos!W782&amp;""))="NO"),IF(ISNUMBER(Datos!W782),AND(OR(W$1005="",Datos!W782&gt;=W$1005),OR(W$1006="",Datos!W782&lt;=W$1006)),FALSE),TRUE))))</f>
        <v>0.0</v>
      </c>
      <c r="X782">
        <f>IF(Datos!X782="",0,IF(AND(X$1008&lt;&gt;"",Datos!X782=X$1008),0,IF(X$1004=0,0,1-CHOOSE(X$1004,IF(ISNUMBER(Datos!X782),AND(OR(X$1005="",Datos!X782&gt;=X$1005),OR(X$1006="",Datos!X782&lt;=X$1006)),FALSE),IF(ISNUMBER(Datos!X782),AND(Datos!X782=INT(Datos!X782),AND(OR(X$1005="",Datos!X782&gt;=X$1005),OR(X$1006="",Datos!X782&lt;=X$1006))),FALSE),OR(ISNUMBER(FIND(";"&amp;UPPER(TRIM(Datos!X782&amp;""))&amp;"=",X$1007)),ISNUMBER(FIND(";"&amp;UPPER(TRIM(Datos!X782&amp;""))&amp;";",X$1007))),OR(UPPER(TRIM(Datos!X782&amp;""))="SÍ",UPPER(TRIM(Datos!X782&amp;""))="SI",UPPER(TRIM(Datos!X782&amp;""))="NO"),IF(ISNUMBER(Datos!X782),AND(OR(X$1005="",Datos!X782&gt;=X$1005),OR(X$1006="",Datos!X782&lt;=X$1006)),FALSE),TRUE))))</f>
        <v>0.0</v>
      </c>
      <c r="Y782">
        <f>IF(Datos!Y782="",0,IF(AND(Y$1008&lt;&gt;"",Datos!Y782=Y$1008),0,IF(Y$1004=0,0,1-CHOOSE(Y$1004,IF(ISNUMBER(Datos!Y782),AND(OR(Y$1005="",Datos!Y782&gt;=Y$1005),OR(Y$1006="",Datos!Y782&lt;=Y$1006)),FALSE),IF(ISNUMBER(Datos!Y782),AND(Datos!Y782=INT(Datos!Y782),AND(OR(Y$1005="",Datos!Y782&gt;=Y$1005),OR(Y$1006="",Datos!Y782&lt;=Y$1006))),FALSE),OR(ISNUMBER(FIND(";"&amp;UPPER(TRIM(Datos!Y782&amp;""))&amp;"=",Y$1007)),ISNUMBER(FIND(";"&amp;UPPER(TRIM(Datos!Y782&amp;""))&amp;";",Y$1007))),OR(UPPER(TRIM(Datos!Y782&amp;""))="SÍ",UPPER(TRIM(Datos!Y782&amp;""))="SI",UPPER(TRIM(Datos!Y782&amp;""))="NO"),IF(ISNUMBER(Datos!Y782),AND(OR(Y$1005="",Datos!Y782&gt;=Y$1005),OR(Y$1006="",Datos!Y782&lt;=Y$1006)),FALSE),TRUE))))</f>
        <v>0.0</v>
      </c>
      <c r="Z782">
        <f>IF(Datos!Z782="",0,IF(AND(Z$1008&lt;&gt;"",Datos!Z782=Z$1008),0,IF(Z$1004=0,0,1-CHOOSE(Z$1004,IF(ISNUMBER(Datos!Z782),AND(OR(Z$1005="",Datos!Z782&gt;=Z$1005),OR(Z$1006="",Datos!Z782&lt;=Z$1006)),FALSE),IF(ISNUMBER(Datos!Z782),AND(Datos!Z782=INT(Datos!Z782),AND(OR(Z$1005="",Datos!Z782&gt;=Z$1005),OR(Z$1006="",Datos!Z782&lt;=Z$1006))),FALSE),OR(ISNUMBER(FIND(";"&amp;UPPER(TRIM(Datos!Z782&amp;""))&amp;"=",Z$1007)),ISNUMBER(FIND(";"&amp;UPPER(TRIM(Datos!Z782&amp;""))&amp;";",Z$1007))),OR(UPPER(TRIM(Datos!Z782&amp;""))="SÍ",UPPER(TRIM(Datos!Z782&amp;""))="SI",UPPER(TRIM(Datos!Z782&amp;""))="NO"),IF(ISNUMBER(Datos!Z782),AND(OR(Z$1005="",Datos!Z782&gt;=Z$1005),OR(Z$1006="",Datos!Z782&lt;=Z$1006)),FALSE),TRUE))))</f>
        <v>0.0</v>
      </c>
      <c r="AA782">
        <f>IF(Datos!AA782="",0,IF(AND(AA$1008&lt;&gt;"",Datos!AA782=AA$1008),0,IF(AA$1004=0,0,1-CHOOSE(AA$1004,IF(ISNUMBER(Datos!AA782),AND(OR(AA$1005="",Datos!AA782&gt;=AA$1005),OR(AA$1006="",Datos!AA782&lt;=AA$1006)),FALSE),IF(ISNUMBER(Datos!AA782),AND(Datos!AA782=INT(Datos!AA782),AND(OR(AA$1005="",Datos!AA782&gt;=AA$1005),OR(AA$1006="",Datos!AA782&lt;=AA$1006))),FALSE),OR(ISNUMBER(FIND(";"&amp;UPPER(TRIM(Datos!AA782&amp;""))&amp;"=",AA$1007)),ISNUMBER(FIND(";"&amp;UPPER(TRIM(Datos!AA782&amp;""))&amp;";",AA$1007))),OR(UPPER(TRIM(Datos!AA782&amp;""))="SÍ",UPPER(TRIM(Datos!AA782&amp;""))="SI",UPPER(TRIM(Datos!AA782&amp;""))="NO"),IF(ISNUMBER(Datos!AA782),AND(OR(AA$1005="",Datos!AA782&gt;=AA$1005),OR(AA$1006="",Datos!AA782&lt;=AA$1006)),FALSE),TRUE))))</f>
        <v>0.0</v>
      </c>
      <c r="AB782">
        <f>IF(Datos!AB782="",0,IF(AND(AB$1008&lt;&gt;"",Datos!AB782=AB$1008),0,IF(AB$1004=0,0,1-CHOOSE(AB$1004,IF(ISNUMBER(Datos!AB782),AND(OR(AB$1005="",Datos!AB782&gt;=AB$1005),OR(AB$1006="",Datos!AB782&lt;=AB$1006)),FALSE),IF(ISNUMBER(Datos!AB782),AND(Datos!AB782=INT(Datos!AB782),AND(OR(AB$1005="",Datos!AB782&gt;=AB$1005),OR(AB$1006="",Datos!AB782&lt;=AB$1006))),FALSE),OR(ISNUMBER(FIND(";"&amp;UPPER(TRIM(Datos!AB782&amp;""))&amp;"=",AB$1007)),ISNUMBER(FIND(";"&amp;UPPER(TRIM(Datos!AB782&amp;""))&amp;";",AB$1007))),OR(UPPER(TRIM(Datos!AB782&amp;""))="SÍ",UPPER(TRIM(Datos!AB782&amp;""))="SI",UPPER(TRIM(Datos!AB782&amp;""))="NO"),IF(ISNUMBER(Datos!AB782),AND(OR(AB$1005="",Datos!AB782&gt;=AB$1005),OR(AB$1006="",Datos!AB782&lt;=AB$1006)),FALSE),TRUE))))</f>
        <v>0.0</v>
      </c>
      <c r="AC782">
        <f>IF(Datos!AC782="",0,IF(AND(AC$1008&lt;&gt;"",Datos!AC782=AC$1008),0,IF(AC$1004=0,0,1-CHOOSE(AC$1004,IF(ISNUMBER(Datos!AC782),AND(OR(AC$1005="",Datos!AC782&gt;=AC$1005),OR(AC$1006="",Datos!AC782&lt;=AC$1006)),FALSE),IF(ISNUMBER(Datos!AC782),AND(Datos!AC782=INT(Datos!AC782),AND(OR(AC$1005="",Datos!AC782&gt;=AC$1005),OR(AC$1006="",Datos!AC782&lt;=AC$1006))),FALSE),OR(ISNUMBER(FIND(";"&amp;UPPER(TRIM(Datos!AC782&amp;""))&amp;"=",AC$1007)),ISNUMBER(FIND(";"&amp;UPPER(TRIM(Datos!AC782&amp;""))&amp;";",AC$1007))),OR(UPPER(TRIM(Datos!AC782&amp;""))="SÍ",UPPER(TRIM(Datos!AC782&amp;""))="SI",UPPER(TRIM(Datos!AC782&amp;""))="NO"),IF(ISNUMBER(Datos!AC782),AND(OR(AC$1005="",Datos!AC782&gt;=AC$1005),OR(AC$1006="",Datos!AC782&lt;=AC$1006)),FALSE),TRUE))))</f>
        <v>0.0</v>
      </c>
      <c r="AD782">
        <f>IF(Datos!AD782="",0,IF(AND(AD$1008&lt;&gt;"",Datos!AD782=AD$1008),0,IF(AD$1004=0,0,1-CHOOSE(AD$1004,IF(ISNUMBER(Datos!AD782),AND(OR(AD$1005="",Datos!AD782&gt;=AD$1005),OR(AD$1006="",Datos!AD782&lt;=AD$1006)),FALSE),IF(ISNUMBER(Datos!AD782),AND(Datos!AD782=INT(Datos!AD782),AND(OR(AD$1005="",Datos!AD782&gt;=AD$1005),OR(AD$1006="",Datos!AD782&lt;=AD$1006))),FALSE),OR(ISNUMBER(FIND(";"&amp;UPPER(TRIM(Datos!AD782&amp;""))&amp;"=",AD$1007)),ISNUMBER(FIND(";"&amp;UPPER(TRIM(Datos!AD782&amp;""))&amp;";",AD$1007))),OR(UPPER(TRIM(Datos!AD782&amp;""))="SÍ",UPPER(TRIM(Datos!AD782&amp;""))="SI",UPPER(TRIM(Datos!AD782&amp;""))="NO"),IF(ISNUMBER(Datos!AD782),AND(OR(AD$1005="",Datos!AD782&gt;=AD$1005),OR(AD$1006="",Datos!AD782&lt;=AD$1006)),FALSE),TRUE))))</f>
        <v>0.0</v>
      </c>
      <c r="AE782">
        <f>IF(Datos!AE782="",0,IF(AND(AE$1008&lt;&gt;"",Datos!AE782=AE$1008),0,IF(AE$1004=0,0,1-CHOOSE(AE$1004,IF(ISNUMBER(Datos!AE782),AND(OR(AE$1005="",Datos!AE782&gt;=AE$1005),OR(AE$1006="",Datos!AE782&lt;=AE$1006)),FALSE),IF(ISNUMBER(Datos!AE782),AND(Datos!AE782=INT(Datos!AE782),AND(OR(AE$1005="",Datos!AE782&gt;=AE$1005),OR(AE$1006="",Datos!AE782&lt;=AE$1006))),FALSE),OR(ISNUMBER(FIND(";"&amp;UPPER(TRIM(Datos!AE782&amp;""))&amp;"=",AE$1007)),ISNUMBER(FIND(";"&amp;UPPER(TRIM(Datos!AE782&amp;""))&amp;";",AE$1007))),OR(UPPER(TRIM(Datos!AE782&amp;""))="SÍ",UPPER(TRIM(Datos!AE782&amp;""))="SI",UPPER(TRIM(Datos!AE782&amp;""))="NO"),IF(ISNUMBER(Datos!AE782),AND(OR(AE$1005="",Datos!AE782&gt;=AE$1005),OR(AE$1006="",Datos!AE782&lt;=AE$1006)),FALSE),TRUE))))</f>
        <v>0.0</v>
      </c>
    </row>
    <row r="783" spans="2:31">
      <c r="B783">
        <f>IF(Datos!B783="",0,IF(AND(B$1008&lt;&gt;"",Datos!B783=B$1008),0,IF(B$1004=0,0,1-CHOOSE(B$1004,IF(ISNUMBER(Datos!B783),AND(OR(B$1005="",Datos!B783&gt;=B$1005),OR(B$1006="",Datos!B783&lt;=B$1006)),FALSE),IF(ISNUMBER(Datos!B783),AND(Datos!B783=INT(Datos!B783),AND(OR(B$1005="",Datos!B783&gt;=B$1005),OR(B$1006="",Datos!B783&lt;=B$1006))),FALSE),OR(ISNUMBER(FIND(";"&amp;UPPER(TRIM(Datos!B783&amp;""))&amp;"=",B$1007)),ISNUMBER(FIND(";"&amp;UPPER(TRIM(Datos!B783&amp;""))&amp;";",B$1007))),OR(UPPER(TRIM(Datos!B783&amp;""))="SÍ",UPPER(TRIM(Datos!B783&amp;""))="SI",UPPER(TRIM(Datos!B783&amp;""))="NO"),IF(ISNUMBER(Datos!B783),AND(OR(B$1005="",Datos!B783&gt;=B$1005),OR(B$1006="",Datos!B783&lt;=B$1006)),FALSE),TRUE))))</f>
        <v>0.0</v>
      </c>
      <c r="C783">
        <f>IF(Datos!C783="",0,IF(AND(C$1008&lt;&gt;"",Datos!C783=C$1008),0,IF(C$1004=0,0,1-CHOOSE(C$1004,IF(ISNUMBER(Datos!C783),AND(OR(C$1005="",Datos!C783&gt;=C$1005),OR(C$1006="",Datos!C783&lt;=C$1006)),FALSE),IF(ISNUMBER(Datos!C783),AND(Datos!C783=INT(Datos!C783),AND(OR(C$1005="",Datos!C783&gt;=C$1005),OR(C$1006="",Datos!C783&lt;=C$1006))),FALSE),OR(ISNUMBER(FIND(";"&amp;UPPER(TRIM(Datos!C783&amp;""))&amp;"=",C$1007)),ISNUMBER(FIND(";"&amp;UPPER(TRIM(Datos!C783&amp;""))&amp;";",C$1007))),OR(UPPER(TRIM(Datos!C783&amp;""))="SÍ",UPPER(TRIM(Datos!C783&amp;""))="SI",UPPER(TRIM(Datos!C783&amp;""))="NO"),IF(ISNUMBER(Datos!C783),AND(OR(C$1005="",Datos!C783&gt;=C$1005),OR(C$1006="",Datos!C783&lt;=C$1006)),FALSE),TRUE))))</f>
        <v>0.0</v>
      </c>
      <c r="D783">
        <f>IF(Datos!D783="",0,IF(AND(D$1008&lt;&gt;"",Datos!D783=D$1008),0,IF(D$1004=0,0,1-CHOOSE(D$1004,IF(ISNUMBER(Datos!D783),AND(OR(D$1005="",Datos!D783&gt;=D$1005),OR(D$1006="",Datos!D783&lt;=D$1006)),FALSE),IF(ISNUMBER(Datos!D783),AND(Datos!D783=INT(Datos!D783),AND(OR(D$1005="",Datos!D783&gt;=D$1005),OR(D$1006="",Datos!D783&lt;=D$1006))),FALSE),OR(ISNUMBER(FIND(";"&amp;UPPER(TRIM(Datos!D783&amp;""))&amp;"=",D$1007)),ISNUMBER(FIND(";"&amp;UPPER(TRIM(Datos!D783&amp;""))&amp;";",D$1007))),OR(UPPER(TRIM(Datos!D783&amp;""))="SÍ",UPPER(TRIM(Datos!D783&amp;""))="SI",UPPER(TRIM(Datos!D783&amp;""))="NO"),IF(ISNUMBER(Datos!D783),AND(OR(D$1005="",Datos!D783&gt;=D$1005),OR(D$1006="",Datos!D783&lt;=D$1006)),FALSE),TRUE))))</f>
        <v>0.0</v>
      </c>
      <c r="E783">
        <f>IF(Datos!E783="",0,IF(AND(E$1008&lt;&gt;"",Datos!E783=E$1008),0,IF(E$1004=0,0,1-CHOOSE(E$1004,IF(ISNUMBER(Datos!E783),AND(OR(E$1005="",Datos!E783&gt;=E$1005),OR(E$1006="",Datos!E783&lt;=E$1006)),FALSE),IF(ISNUMBER(Datos!E783),AND(Datos!E783=INT(Datos!E783),AND(OR(E$1005="",Datos!E783&gt;=E$1005),OR(E$1006="",Datos!E783&lt;=E$1006))),FALSE),OR(ISNUMBER(FIND(";"&amp;UPPER(TRIM(Datos!E783&amp;""))&amp;"=",E$1007)),ISNUMBER(FIND(";"&amp;UPPER(TRIM(Datos!E783&amp;""))&amp;";",E$1007))),OR(UPPER(TRIM(Datos!E783&amp;""))="SÍ",UPPER(TRIM(Datos!E783&amp;""))="SI",UPPER(TRIM(Datos!E783&amp;""))="NO"),IF(ISNUMBER(Datos!E783),AND(OR(E$1005="",Datos!E783&gt;=E$1005),OR(E$1006="",Datos!E783&lt;=E$1006)),FALSE),TRUE))))</f>
        <v>0.0</v>
      </c>
      <c r="F783">
        <f>IF(Datos!F783="",0,IF(AND(F$1008&lt;&gt;"",Datos!F783=F$1008),0,IF(F$1004=0,0,1-CHOOSE(F$1004,IF(ISNUMBER(Datos!F783),AND(OR(F$1005="",Datos!F783&gt;=F$1005),OR(F$1006="",Datos!F783&lt;=F$1006)),FALSE),IF(ISNUMBER(Datos!F783),AND(Datos!F783=INT(Datos!F783),AND(OR(F$1005="",Datos!F783&gt;=F$1005),OR(F$1006="",Datos!F783&lt;=F$1006))),FALSE),OR(ISNUMBER(FIND(";"&amp;UPPER(TRIM(Datos!F783&amp;""))&amp;"=",F$1007)),ISNUMBER(FIND(";"&amp;UPPER(TRIM(Datos!F783&amp;""))&amp;";",F$1007))),OR(UPPER(TRIM(Datos!F783&amp;""))="SÍ",UPPER(TRIM(Datos!F783&amp;""))="SI",UPPER(TRIM(Datos!F783&amp;""))="NO"),IF(ISNUMBER(Datos!F783),AND(OR(F$1005="",Datos!F783&gt;=F$1005),OR(F$1006="",Datos!F783&lt;=F$1006)),FALSE),TRUE))))</f>
        <v>0.0</v>
      </c>
      <c r="G783">
        <f>IF(Datos!G783="",0,IF(AND(G$1008&lt;&gt;"",Datos!G783=G$1008),0,IF(G$1004=0,0,1-CHOOSE(G$1004,IF(ISNUMBER(Datos!G783),AND(OR(G$1005="",Datos!G783&gt;=G$1005),OR(G$1006="",Datos!G783&lt;=G$1006)),FALSE),IF(ISNUMBER(Datos!G783),AND(Datos!G783=INT(Datos!G783),AND(OR(G$1005="",Datos!G783&gt;=G$1005),OR(G$1006="",Datos!G783&lt;=G$1006))),FALSE),OR(ISNUMBER(FIND(";"&amp;UPPER(TRIM(Datos!G783&amp;""))&amp;"=",G$1007)),ISNUMBER(FIND(";"&amp;UPPER(TRIM(Datos!G783&amp;""))&amp;";",G$1007))),OR(UPPER(TRIM(Datos!G783&amp;""))="SÍ",UPPER(TRIM(Datos!G783&amp;""))="SI",UPPER(TRIM(Datos!G783&amp;""))="NO"),IF(ISNUMBER(Datos!G783),AND(OR(G$1005="",Datos!G783&gt;=G$1005),OR(G$1006="",Datos!G783&lt;=G$1006)),FALSE),TRUE))))</f>
        <v>0.0</v>
      </c>
      <c r="H783">
        <f>IF(Datos!H783="",0,IF(AND(H$1008&lt;&gt;"",Datos!H783=H$1008),0,IF(H$1004=0,0,1-CHOOSE(H$1004,IF(ISNUMBER(Datos!H783),AND(OR(H$1005="",Datos!H783&gt;=H$1005),OR(H$1006="",Datos!H783&lt;=H$1006)),FALSE),IF(ISNUMBER(Datos!H783),AND(Datos!H783=INT(Datos!H783),AND(OR(H$1005="",Datos!H783&gt;=H$1005),OR(H$1006="",Datos!H783&lt;=H$1006))),FALSE),OR(ISNUMBER(FIND(";"&amp;UPPER(TRIM(Datos!H783&amp;""))&amp;"=",H$1007)),ISNUMBER(FIND(";"&amp;UPPER(TRIM(Datos!H783&amp;""))&amp;";",H$1007))),OR(UPPER(TRIM(Datos!H783&amp;""))="SÍ",UPPER(TRIM(Datos!H783&amp;""))="SI",UPPER(TRIM(Datos!H783&amp;""))="NO"),IF(ISNUMBER(Datos!H783),AND(OR(H$1005="",Datos!H783&gt;=H$1005),OR(H$1006="",Datos!H783&lt;=H$1006)),FALSE),TRUE))))</f>
        <v>0.0</v>
      </c>
      <c r="I783">
        <f>IF(Datos!I783="",0,IF(AND(I$1008&lt;&gt;"",Datos!I783=I$1008),0,IF(I$1004=0,0,1-CHOOSE(I$1004,IF(ISNUMBER(Datos!I783),AND(OR(I$1005="",Datos!I783&gt;=I$1005),OR(I$1006="",Datos!I783&lt;=I$1006)),FALSE),IF(ISNUMBER(Datos!I783),AND(Datos!I783=INT(Datos!I783),AND(OR(I$1005="",Datos!I783&gt;=I$1005),OR(I$1006="",Datos!I783&lt;=I$1006))),FALSE),OR(ISNUMBER(FIND(";"&amp;UPPER(TRIM(Datos!I783&amp;""))&amp;"=",I$1007)),ISNUMBER(FIND(";"&amp;UPPER(TRIM(Datos!I783&amp;""))&amp;";",I$1007))),OR(UPPER(TRIM(Datos!I783&amp;""))="SÍ",UPPER(TRIM(Datos!I783&amp;""))="SI",UPPER(TRIM(Datos!I783&amp;""))="NO"),IF(ISNUMBER(Datos!I783),AND(OR(I$1005="",Datos!I783&gt;=I$1005),OR(I$1006="",Datos!I783&lt;=I$1006)),FALSE),TRUE))))</f>
        <v>0.0</v>
      </c>
      <c r="J783">
        <f>IF(Datos!J783="",0,IF(AND(J$1008&lt;&gt;"",Datos!J783=J$1008),0,IF(J$1004=0,0,1-CHOOSE(J$1004,IF(ISNUMBER(Datos!J783),AND(OR(J$1005="",Datos!J783&gt;=J$1005),OR(J$1006="",Datos!J783&lt;=J$1006)),FALSE),IF(ISNUMBER(Datos!J783),AND(Datos!J783=INT(Datos!J783),AND(OR(J$1005="",Datos!J783&gt;=J$1005),OR(J$1006="",Datos!J783&lt;=J$1006))),FALSE),OR(ISNUMBER(FIND(";"&amp;UPPER(TRIM(Datos!J783&amp;""))&amp;"=",J$1007)),ISNUMBER(FIND(";"&amp;UPPER(TRIM(Datos!J783&amp;""))&amp;";",J$1007))),OR(UPPER(TRIM(Datos!J783&amp;""))="SÍ",UPPER(TRIM(Datos!J783&amp;""))="SI",UPPER(TRIM(Datos!J783&amp;""))="NO"),IF(ISNUMBER(Datos!J783),AND(OR(J$1005="",Datos!J783&gt;=J$1005),OR(J$1006="",Datos!J783&lt;=J$1006)),FALSE),TRUE))))</f>
        <v>0.0</v>
      </c>
      <c r="K783">
        <f>IF(Datos!K783="",0,IF(AND(K$1008&lt;&gt;"",Datos!K783=K$1008),0,IF(K$1004=0,0,1-CHOOSE(K$1004,IF(ISNUMBER(Datos!K783),AND(OR(K$1005="",Datos!K783&gt;=K$1005),OR(K$1006="",Datos!K783&lt;=K$1006)),FALSE),IF(ISNUMBER(Datos!K783),AND(Datos!K783=INT(Datos!K783),AND(OR(K$1005="",Datos!K783&gt;=K$1005),OR(K$1006="",Datos!K783&lt;=K$1006))),FALSE),OR(ISNUMBER(FIND(";"&amp;UPPER(TRIM(Datos!K783&amp;""))&amp;"=",K$1007)),ISNUMBER(FIND(";"&amp;UPPER(TRIM(Datos!K783&amp;""))&amp;";",K$1007))),OR(UPPER(TRIM(Datos!K783&amp;""))="SÍ",UPPER(TRIM(Datos!K783&amp;""))="SI",UPPER(TRIM(Datos!K783&amp;""))="NO"),IF(ISNUMBER(Datos!K783),AND(OR(K$1005="",Datos!K783&gt;=K$1005),OR(K$1006="",Datos!K783&lt;=K$1006)),FALSE),TRUE))))</f>
        <v>0.0</v>
      </c>
      <c r="L783">
        <f>IF(Datos!L783="",0,IF(AND(L$1008&lt;&gt;"",Datos!L783=L$1008),0,IF(L$1004=0,0,1-CHOOSE(L$1004,IF(ISNUMBER(Datos!L783),AND(OR(L$1005="",Datos!L783&gt;=L$1005),OR(L$1006="",Datos!L783&lt;=L$1006)),FALSE),IF(ISNUMBER(Datos!L783),AND(Datos!L783=INT(Datos!L783),AND(OR(L$1005="",Datos!L783&gt;=L$1005),OR(L$1006="",Datos!L783&lt;=L$1006))),FALSE),OR(ISNUMBER(FIND(";"&amp;UPPER(TRIM(Datos!L783&amp;""))&amp;"=",L$1007)),ISNUMBER(FIND(";"&amp;UPPER(TRIM(Datos!L783&amp;""))&amp;";",L$1007))),OR(UPPER(TRIM(Datos!L783&amp;""))="SÍ",UPPER(TRIM(Datos!L783&amp;""))="SI",UPPER(TRIM(Datos!L783&amp;""))="NO"),IF(ISNUMBER(Datos!L783),AND(OR(L$1005="",Datos!L783&gt;=L$1005),OR(L$1006="",Datos!L783&lt;=L$1006)),FALSE),TRUE))))</f>
        <v>0.0</v>
      </c>
      <c r="M783">
        <f>IF(Datos!M783="",0,IF(AND(M$1008&lt;&gt;"",Datos!M783=M$1008),0,IF(M$1004=0,0,1-CHOOSE(M$1004,IF(ISNUMBER(Datos!M783),AND(OR(M$1005="",Datos!M783&gt;=M$1005),OR(M$1006="",Datos!M783&lt;=M$1006)),FALSE),IF(ISNUMBER(Datos!M783),AND(Datos!M783=INT(Datos!M783),AND(OR(M$1005="",Datos!M783&gt;=M$1005),OR(M$1006="",Datos!M783&lt;=M$1006))),FALSE),OR(ISNUMBER(FIND(";"&amp;UPPER(TRIM(Datos!M783&amp;""))&amp;"=",M$1007)),ISNUMBER(FIND(";"&amp;UPPER(TRIM(Datos!M783&amp;""))&amp;";",M$1007))),OR(UPPER(TRIM(Datos!M783&amp;""))="SÍ",UPPER(TRIM(Datos!M783&amp;""))="SI",UPPER(TRIM(Datos!M783&amp;""))="NO"),IF(ISNUMBER(Datos!M783),AND(OR(M$1005="",Datos!M783&gt;=M$1005),OR(M$1006="",Datos!M783&lt;=M$1006)),FALSE),TRUE))))</f>
        <v>0.0</v>
      </c>
      <c r="N783">
        <f>IF(Datos!N783="",0,IF(AND(N$1008&lt;&gt;"",Datos!N783=N$1008),0,IF(N$1004=0,0,1-CHOOSE(N$1004,IF(ISNUMBER(Datos!N783),AND(OR(N$1005="",Datos!N783&gt;=N$1005),OR(N$1006="",Datos!N783&lt;=N$1006)),FALSE),IF(ISNUMBER(Datos!N783),AND(Datos!N783=INT(Datos!N783),AND(OR(N$1005="",Datos!N783&gt;=N$1005),OR(N$1006="",Datos!N783&lt;=N$1006))),FALSE),OR(ISNUMBER(FIND(";"&amp;UPPER(TRIM(Datos!N783&amp;""))&amp;"=",N$1007)),ISNUMBER(FIND(";"&amp;UPPER(TRIM(Datos!N783&amp;""))&amp;";",N$1007))),OR(UPPER(TRIM(Datos!N783&amp;""))="SÍ",UPPER(TRIM(Datos!N783&amp;""))="SI",UPPER(TRIM(Datos!N783&amp;""))="NO"),IF(ISNUMBER(Datos!N783),AND(OR(N$1005="",Datos!N783&gt;=N$1005),OR(N$1006="",Datos!N783&lt;=N$1006)),FALSE),TRUE))))</f>
        <v>0.0</v>
      </c>
      <c r="O783">
        <f>IF(Datos!O783="",0,IF(AND(O$1008&lt;&gt;"",Datos!O783=O$1008),0,IF(O$1004=0,0,1-CHOOSE(O$1004,IF(ISNUMBER(Datos!O783),AND(OR(O$1005="",Datos!O783&gt;=O$1005),OR(O$1006="",Datos!O783&lt;=O$1006)),FALSE),IF(ISNUMBER(Datos!O783),AND(Datos!O783=INT(Datos!O783),AND(OR(O$1005="",Datos!O783&gt;=O$1005),OR(O$1006="",Datos!O783&lt;=O$1006))),FALSE),OR(ISNUMBER(FIND(";"&amp;UPPER(TRIM(Datos!O783&amp;""))&amp;"=",O$1007)),ISNUMBER(FIND(";"&amp;UPPER(TRIM(Datos!O783&amp;""))&amp;";",O$1007))),OR(UPPER(TRIM(Datos!O783&amp;""))="SÍ",UPPER(TRIM(Datos!O783&amp;""))="SI",UPPER(TRIM(Datos!O783&amp;""))="NO"),IF(ISNUMBER(Datos!O783),AND(OR(O$1005="",Datos!O783&gt;=O$1005),OR(O$1006="",Datos!O783&lt;=O$1006)),FALSE),TRUE))))</f>
        <v>0.0</v>
      </c>
      <c r="P783">
        <f>IF(Datos!P783="",0,IF(AND(P$1008&lt;&gt;"",Datos!P783=P$1008),0,IF(P$1004=0,0,1-CHOOSE(P$1004,IF(ISNUMBER(Datos!P783),AND(OR(P$1005="",Datos!P783&gt;=P$1005),OR(P$1006="",Datos!P783&lt;=P$1006)),FALSE),IF(ISNUMBER(Datos!P783),AND(Datos!P783=INT(Datos!P783),AND(OR(P$1005="",Datos!P783&gt;=P$1005),OR(P$1006="",Datos!P783&lt;=P$1006))),FALSE),OR(ISNUMBER(FIND(";"&amp;UPPER(TRIM(Datos!P783&amp;""))&amp;"=",P$1007)),ISNUMBER(FIND(";"&amp;UPPER(TRIM(Datos!P783&amp;""))&amp;";",P$1007))),OR(UPPER(TRIM(Datos!P783&amp;""))="SÍ",UPPER(TRIM(Datos!P783&amp;""))="SI",UPPER(TRIM(Datos!P783&amp;""))="NO"),IF(ISNUMBER(Datos!P783),AND(OR(P$1005="",Datos!P783&gt;=P$1005),OR(P$1006="",Datos!P783&lt;=P$1006)),FALSE),TRUE))))</f>
        <v>0.0</v>
      </c>
      <c r="Q783">
        <f>IF(Datos!Q783="",0,IF(AND(Q$1008&lt;&gt;"",Datos!Q783=Q$1008),0,IF(Q$1004=0,0,1-CHOOSE(Q$1004,IF(ISNUMBER(Datos!Q783),AND(OR(Q$1005="",Datos!Q783&gt;=Q$1005),OR(Q$1006="",Datos!Q783&lt;=Q$1006)),FALSE),IF(ISNUMBER(Datos!Q783),AND(Datos!Q783=INT(Datos!Q783),AND(OR(Q$1005="",Datos!Q783&gt;=Q$1005),OR(Q$1006="",Datos!Q783&lt;=Q$1006))),FALSE),OR(ISNUMBER(FIND(";"&amp;UPPER(TRIM(Datos!Q783&amp;""))&amp;"=",Q$1007)),ISNUMBER(FIND(";"&amp;UPPER(TRIM(Datos!Q783&amp;""))&amp;";",Q$1007))),OR(UPPER(TRIM(Datos!Q783&amp;""))="SÍ",UPPER(TRIM(Datos!Q783&amp;""))="SI",UPPER(TRIM(Datos!Q783&amp;""))="NO"),IF(ISNUMBER(Datos!Q783),AND(OR(Q$1005="",Datos!Q783&gt;=Q$1005),OR(Q$1006="",Datos!Q783&lt;=Q$1006)),FALSE),TRUE))))</f>
        <v>0.0</v>
      </c>
      <c r="R783">
        <f>IF(Datos!R783="",0,IF(AND(R$1008&lt;&gt;"",Datos!R783=R$1008),0,IF(R$1004=0,0,1-CHOOSE(R$1004,IF(ISNUMBER(Datos!R783),AND(OR(R$1005="",Datos!R783&gt;=R$1005),OR(R$1006="",Datos!R783&lt;=R$1006)),FALSE),IF(ISNUMBER(Datos!R783),AND(Datos!R783=INT(Datos!R783),AND(OR(R$1005="",Datos!R783&gt;=R$1005),OR(R$1006="",Datos!R783&lt;=R$1006))),FALSE),OR(ISNUMBER(FIND(";"&amp;UPPER(TRIM(Datos!R783&amp;""))&amp;"=",R$1007)),ISNUMBER(FIND(";"&amp;UPPER(TRIM(Datos!R783&amp;""))&amp;";",R$1007))),OR(UPPER(TRIM(Datos!R783&amp;""))="SÍ",UPPER(TRIM(Datos!R783&amp;""))="SI",UPPER(TRIM(Datos!R783&amp;""))="NO"),IF(ISNUMBER(Datos!R783),AND(OR(R$1005="",Datos!R783&gt;=R$1005),OR(R$1006="",Datos!R783&lt;=R$1006)),FALSE),TRUE))))</f>
        <v>0.0</v>
      </c>
      <c r="S783">
        <f>IF(Datos!S783="",0,IF(AND(S$1008&lt;&gt;"",Datos!S783=S$1008),0,IF(S$1004=0,0,1-CHOOSE(S$1004,IF(ISNUMBER(Datos!S783),AND(OR(S$1005="",Datos!S783&gt;=S$1005),OR(S$1006="",Datos!S783&lt;=S$1006)),FALSE),IF(ISNUMBER(Datos!S783),AND(Datos!S783=INT(Datos!S783),AND(OR(S$1005="",Datos!S783&gt;=S$1005),OR(S$1006="",Datos!S783&lt;=S$1006))),FALSE),OR(ISNUMBER(FIND(";"&amp;UPPER(TRIM(Datos!S783&amp;""))&amp;"=",S$1007)),ISNUMBER(FIND(";"&amp;UPPER(TRIM(Datos!S783&amp;""))&amp;";",S$1007))),OR(UPPER(TRIM(Datos!S783&amp;""))="SÍ",UPPER(TRIM(Datos!S783&amp;""))="SI",UPPER(TRIM(Datos!S783&amp;""))="NO"),IF(ISNUMBER(Datos!S783),AND(OR(S$1005="",Datos!S783&gt;=S$1005),OR(S$1006="",Datos!S783&lt;=S$1006)),FALSE),TRUE))))</f>
        <v>0.0</v>
      </c>
      <c r="T783">
        <f>IF(Datos!T783="",0,IF(AND(T$1008&lt;&gt;"",Datos!T783=T$1008),0,IF(T$1004=0,0,1-CHOOSE(T$1004,IF(ISNUMBER(Datos!T783),AND(OR(T$1005="",Datos!T783&gt;=T$1005),OR(T$1006="",Datos!T783&lt;=T$1006)),FALSE),IF(ISNUMBER(Datos!T783),AND(Datos!T783=INT(Datos!T783),AND(OR(T$1005="",Datos!T783&gt;=T$1005),OR(T$1006="",Datos!T783&lt;=T$1006))),FALSE),OR(ISNUMBER(FIND(";"&amp;UPPER(TRIM(Datos!T783&amp;""))&amp;"=",T$1007)),ISNUMBER(FIND(";"&amp;UPPER(TRIM(Datos!T783&amp;""))&amp;";",T$1007))),OR(UPPER(TRIM(Datos!T783&amp;""))="SÍ",UPPER(TRIM(Datos!T783&amp;""))="SI",UPPER(TRIM(Datos!T783&amp;""))="NO"),IF(ISNUMBER(Datos!T783),AND(OR(T$1005="",Datos!T783&gt;=T$1005),OR(T$1006="",Datos!T783&lt;=T$1006)),FALSE),TRUE))))</f>
        <v>0.0</v>
      </c>
      <c r="U783">
        <f>IF(Datos!U783="",0,IF(AND(U$1008&lt;&gt;"",Datos!U783=U$1008),0,IF(U$1004=0,0,1-CHOOSE(U$1004,IF(ISNUMBER(Datos!U783),AND(OR(U$1005="",Datos!U783&gt;=U$1005),OR(U$1006="",Datos!U783&lt;=U$1006)),FALSE),IF(ISNUMBER(Datos!U783),AND(Datos!U783=INT(Datos!U783),AND(OR(U$1005="",Datos!U783&gt;=U$1005),OR(U$1006="",Datos!U783&lt;=U$1006))),FALSE),OR(ISNUMBER(FIND(";"&amp;UPPER(TRIM(Datos!U783&amp;""))&amp;"=",U$1007)),ISNUMBER(FIND(";"&amp;UPPER(TRIM(Datos!U783&amp;""))&amp;";",U$1007))),OR(UPPER(TRIM(Datos!U783&amp;""))="SÍ",UPPER(TRIM(Datos!U783&amp;""))="SI",UPPER(TRIM(Datos!U783&amp;""))="NO"),IF(ISNUMBER(Datos!U783),AND(OR(U$1005="",Datos!U783&gt;=U$1005),OR(U$1006="",Datos!U783&lt;=U$1006)),FALSE),TRUE))))</f>
        <v>0.0</v>
      </c>
      <c r="V783">
        <f>IF(Datos!V783="",0,IF(AND(V$1008&lt;&gt;"",Datos!V783=V$1008),0,IF(V$1004=0,0,1-CHOOSE(V$1004,IF(ISNUMBER(Datos!V783),AND(OR(V$1005="",Datos!V783&gt;=V$1005),OR(V$1006="",Datos!V783&lt;=V$1006)),FALSE),IF(ISNUMBER(Datos!V783),AND(Datos!V783=INT(Datos!V783),AND(OR(V$1005="",Datos!V783&gt;=V$1005),OR(V$1006="",Datos!V783&lt;=V$1006))),FALSE),OR(ISNUMBER(FIND(";"&amp;UPPER(TRIM(Datos!V783&amp;""))&amp;"=",V$1007)),ISNUMBER(FIND(";"&amp;UPPER(TRIM(Datos!V783&amp;""))&amp;";",V$1007))),OR(UPPER(TRIM(Datos!V783&amp;""))="SÍ",UPPER(TRIM(Datos!V783&amp;""))="SI",UPPER(TRIM(Datos!V783&amp;""))="NO"),IF(ISNUMBER(Datos!V783),AND(OR(V$1005="",Datos!V783&gt;=V$1005),OR(V$1006="",Datos!V783&lt;=V$1006)),FALSE),TRUE))))</f>
        <v>0.0</v>
      </c>
      <c r="W783">
        <f>IF(Datos!W783="",0,IF(AND(W$1008&lt;&gt;"",Datos!W783=W$1008),0,IF(W$1004=0,0,1-CHOOSE(W$1004,IF(ISNUMBER(Datos!W783),AND(OR(W$1005="",Datos!W783&gt;=W$1005),OR(W$1006="",Datos!W783&lt;=W$1006)),FALSE),IF(ISNUMBER(Datos!W783),AND(Datos!W783=INT(Datos!W783),AND(OR(W$1005="",Datos!W783&gt;=W$1005),OR(W$1006="",Datos!W783&lt;=W$1006))),FALSE),OR(ISNUMBER(FIND(";"&amp;UPPER(TRIM(Datos!W783&amp;""))&amp;"=",W$1007)),ISNUMBER(FIND(";"&amp;UPPER(TRIM(Datos!W783&amp;""))&amp;";",W$1007))),OR(UPPER(TRIM(Datos!W783&amp;""))="SÍ",UPPER(TRIM(Datos!W783&amp;""))="SI",UPPER(TRIM(Datos!W783&amp;""))="NO"),IF(ISNUMBER(Datos!W783),AND(OR(W$1005="",Datos!W783&gt;=W$1005),OR(W$1006="",Datos!W783&lt;=W$1006)),FALSE),TRUE))))</f>
        <v>0.0</v>
      </c>
      <c r="X783">
        <f>IF(Datos!X783="",0,IF(AND(X$1008&lt;&gt;"",Datos!X783=X$1008),0,IF(X$1004=0,0,1-CHOOSE(X$1004,IF(ISNUMBER(Datos!X783),AND(OR(X$1005="",Datos!X783&gt;=X$1005),OR(X$1006="",Datos!X783&lt;=X$1006)),FALSE),IF(ISNUMBER(Datos!X783),AND(Datos!X783=INT(Datos!X783),AND(OR(X$1005="",Datos!X783&gt;=X$1005),OR(X$1006="",Datos!X783&lt;=X$1006))),FALSE),OR(ISNUMBER(FIND(";"&amp;UPPER(TRIM(Datos!X783&amp;""))&amp;"=",X$1007)),ISNUMBER(FIND(";"&amp;UPPER(TRIM(Datos!X783&amp;""))&amp;";",X$1007))),OR(UPPER(TRIM(Datos!X783&amp;""))="SÍ",UPPER(TRIM(Datos!X783&amp;""))="SI",UPPER(TRIM(Datos!X783&amp;""))="NO"),IF(ISNUMBER(Datos!X783),AND(OR(X$1005="",Datos!X783&gt;=X$1005),OR(X$1006="",Datos!X783&lt;=X$1006)),FALSE),TRUE))))</f>
        <v>0.0</v>
      </c>
      <c r="Y783">
        <f>IF(Datos!Y783="",0,IF(AND(Y$1008&lt;&gt;"",Datos!Y783=Y$1008),0,IF(Y$1004=0,0,1-CHOOSE(Y$1004,IF(ISNUMBER(Datos!Y783),AND(OR(Y$1005="",Datos!Y783&gt;=Y$1005),OR(Y$1006="",Datos!Y783&lt;=Y$1006)),FALSE),IF(ISNUMBER(Datos!Y783),AND(Datos!Y783=INT(Datos!Y783),AND(OR(Y$1005="",Datos!Y783&gt;=Y$1005),OR(Y$1006="",Datos!Y783&lt;=Y$1006))),FALSE),OR(ISNUMBER(FIND(";"&amp;UPPER(TRIM(Datos!Y783&amp;""))&amp;"=",Y$1007)),ISNUMBER(FIND(";"&amp;UPPER(TRIM(Datos!Y783&amp;""))&amp;";",Y$1007))),OR(UPPER(TRIM(Datos!Y783&amp;""))="SÍ",UPPER(TRIM(Datos!Y783&amp;""))="SI",UPPER(TRIM(Datos!Y783&amp;""))="NO"),IF(ISNUMBER(Datos!Y783),AND(OR(Y$1005="",Datos!Y783&gt;=Y$1005),OR(Y$1006="",Datos!Y783&lt;=Y$1006)),FALSE),TRUE))))</f>
        <v>0.0</v>
      </c>
      <c r="Z783">
        <f>IF(Datos!Z783="",0,IF(AND(Z$1008&lt;&gt;"",Datos!Z783=Z$1008),0,IF(Z$1004=0,0,1-CHOOSE(Z$1004,IF(ISNUMBER(Datos!Z783),AND(OR(Z$1005="",Datos!Z783&gt;=Z$1005),OR(Z$1006="",Datos!Z783&lt;=Z$1006)),FALSE),IF(ISNUMBER(Datos!Z783),AND(Datos!Z783=INT(Datos!Z783),AND(OR(Z$1005="",Datos!Z783&gt;=Z$1005),OR(Z$1006="",Datos!Z783&lt;=Z$1006))),FALSE),OR(ISNUMBER(FIND(";"&amp;UPPER(TRIM(Datos!Z783&amp;""))&amp;"=",Z$1007)),ISNUMBER(FIND(";"&amp;UPPER(TRIM(Datos!Z783&amp;""))&amp;";",Z$1007))),OR(UPPER(TRIM(Datos!Z783&amp;""))="SÍ",UPPER(TRIM(Datos!Z783&amp;""))="SI",UPPER(TRIM(Datos!Z783&amp;""))="NO"),IF(ISNUMBER(Datos!Z783),AND(OR(Z$1005="",Datos!Z783&gt;=Z$1005),OR(Z$1006="",Datos!Z783&lt;=Z$1006)),FALSE),TRUE))))</f>
        <v>0.0</v>
      </c>
      <c r="AA783">
        <f>IF(Datos!AA783="",0,IF(AND(AA$1008&lt;&gt;"",Datos!AA783=AA$1008),0,IF(AA$1004=0,0,1-CHOOSE(AA$1004,IF(ISNUMBER(Datos!AA783),AND(OR(AA$1005="",Datos!AA783&gt;=AA$1005),OR(AA$1006="",Datos!AA783&lt;=AA$1006)),FALSE),IF(ISNUMBER(Datos!AA783),AND(Datos!AA783=INT(Datos!AA783),AND(OR(AA$1005="",Datos!AA783&gt;=AA$1005),OR(AA$1006="",Datos!AA783&lt;=AA$1006))),FALSE),OR(ISNUMBER(FIND(";"&amp;UPPER(TRIM(Datos!AA783&amp;""))&amp;"=",AA$1007)),ISNUMBER(FIND(";"&amp;UPPER(TRIM(Datos!AA783&amp;""))&amp;";",AA$1007))),OR(UPPER(TRIM(Datos!AA783&amp;""))="SÍ",UPPER(TRIM(Datos!AA783&amp;""))="SI",UPPER(TRIM(Datos!AA783&amp;""))="NO"),IF(ISNUMBER(Datos!AA783),AND(OR(AA$1005="",Datos!AA783&gt;=AA$1005),OR(AA$1006="",Datos!AA783&lt;=AA$1006)),FALSE),TRUE))))</f>
        <v>0.0</v>
      </c>
      <c r="AB783">
        <f>IF(Datos!AB783="",0,IF(AND(AB$1008&lt;&gt;"",Datos!AB783=AB$1008),0,IF(AB$1004=0,0,1-CHOOSE(AB$1004,IF(ISNUMBER(Datos!AB783),AND(OR(AB$1005="",Datos!AB783&gt;=AB$1005),OR(AB$1006="",Datos!AB783&lt;=AB$1006)),FALSE),IF(ISNUMBER(Datos!AB783),AND(Datos!AB783=INT(Datos!AB783),AND(OR(AB$1005="",Datos!AB783&gt;=AB$1005),OR(AB$1006="",Datos!AB783&lt;=AB$1006))),FALSE),OR(ISNUMBER(FIND(";"&amp;UPPER(TRIM(Datos!AB783&amp;""))&amp;"=",AB$1007)),ISNUMBER(FIND(";"&amp;UPPER(TRIM(Datos!AB783&amp;""))&amp;";",AB$1007))),OR(UPPER(TRIM(Datos!AB783&amp;""))="SÍ",UPPER(TRIM(Datos!AB783&amp;""))="SI",UPPER(TRIM(Datos!AB783&amp;""))="NO"),IF(ISNUMBER(Datos!AB783),AND(OR(AB$1005="",Datos!AB783&gt;=AB$1005),OR(AB$1006="",Datos!AB783&lt;=AB$1006)),FALSE),TRUE))))</f>
        <v>0.0</v>
      </c>
      <c r="AC783">
        <f>IF(Datos!AC783="",0,IF(AND(AC$1008&lt;&gt;"",Datos!AC783=AC$1008),0,IF(AC$1004=0,0,1-CHOOSE(AC$1004,IF(ISNUMBER(Datos!AC783),AND(OR(AC$1005="",Datos!AC783&gt;=AC$1005),OR(AC$1006="",Datos!AC783&lt;=AC$1006)),FALSE),IF(ISNUMBER(Datos!AC783),AND(Datos!AC783=INT(Datos!AC783),AND(OR(AC$1005="",Datos!AC783&gt;=AC$1005),OR(AC$1006="",Datos!AC783&lt;=AC$1006))),FALSE),OR(ISNUMBER(FIND(";"&amp;UPPER(TRIM(Datos!AC783&amp;""))&amp;"=",AC$1007)),ISNUMBER(FIND(";"&amp;UPPER(TRIM(Datos!AC783&amp;""))&amp;";",AC$1007))),OR(UPPER(TRIM(Datos!AC783&amp;""))="SÍ",UPPER(TRIM(Datos!AC783&amp;""))="SI",UPPER(TRIM(Datos!AC783&amp;""))="NO"),IF(ISNUMBER(Datos!AC783),AND(OR(AC$1005="",Datos!AC783&gt;=AC$1005),OR(AC$1006="",Datos!AC783&lt;=AC$1006)),FALSE),TRUE))))</f>
        <v>0.0</v>
      </c>
      <c r="AD783">
        <f>IF(Datos!AD783="",0,IF(AND(AD$1008&lt;&gt;"",Datos!AD783=AD$1008),0,IF(AD$1004=0,0,1-CHOOSE(AD$1004,IF(ISNUMBER(Datos!AD783),AND(OR(AD$1005="",Datos!AD783&gt;=AD$1005),OR(AD$1006="",Datos!AD783&lt;=AD$1006)),FALSE),IF(ISNUMBER(Datos!AD783),AND(Datos!AD783=INT(Datos!AD783),AND(OR(AD$1005="",Datos!AD783&gt;=AD$1005),OR(AD$1006="",Datos!AD783&lt;=AD$1006))),FALSE),OR(ISNUMBER(FIND(";"&amp;UPPER(TRIM(Datos!AD783&amp;""))&amp;"=",AD$1007)),ISNUMBER(FIND(";"&amp;UPPER(TRIM(Datos!AD783&amp;""))&amp;";",AD$1007))),OR(UPPER(TRIM(Datos!AD783&amp;""))="SÍ",UPPER(TRIM(Datos!AD783&amp;""))="SI",UPPER(TRIM(Datos!AD783&amp;""))="NO"),IF(ISNUMBER(Datos!AD783),AND(OR(AD$1005="",Datos!AD783&gt;=AD$1005),OR(AD$1006="",Datos!AD783&lt;=AD$1006)),FALSE),TRUE))))</f>
        <v>0.0</v>
      </c>
      <c r="AE783">
        <f>IF(Datos!AE783="",0,IF(AND(AE$1008&lt;&gt;"",Datos!AE783=AE$1008),0,IF(AE$1004=0,0,1-CHOOSE(AE$1004,IF(ISNUMBER(Datos!AE783),AND(OR(AE$1005="",Datos!AE783&gt;=AE$1005),OR(AE$1006="",Datos!AE783&lt;=AE$1006)),FALSE),IF(ISNUMBER(Datos!AE783),AND(Datos!AE783=INT(Datos!AE783),AND(OR(AE$1005="",Datos!AE783&gt;=AE$1005),OR(AE$1006="",Datos!AE783&lt;=AE$1006))),FALSE),OR(ISNUMBER(FIND(";"&amp;UPPER(TRIM(Datos!AE783&amp;""))&amp;"=",AE$1007)),ISNUMBER(FIND(";"&amp;UPPER(TRIM(Datos!AE783&amp;""))&amp;";",AE$1007))),OR(UPPER(TRIM(Datos!AE783&amp;""))="SÍ",UPPER(TRIM(Datos!AE783&amp;""))="SI",UPPER(TRIM(Datos!AE783&amp;""))="NO"),IF(ISNUMBER(Datos!AE783),AND(OR(AE$1005="",Datos!AE783&gt;=AE$1005),OR(AE$1006="",Datos!AE783&lt;=AE$1006)),FALSE),TRUE))))</f>
        <v>0.0</v>
      </c>
    </row>
    <row r="784" spans="2:31">
      <c r="B784">
        <f>IF(Datos!B784="",0,IF(AND(B$1008&lt;&gt;"",Datos!B784=B$1008),0,IF(B$1004=0,0,1-CHOOSE(B$1004,IF(ISNUMBER(Datos!B784),AND(OR(B$1005="",Datos!B784&gt;=B$1005),OR(B$1006="",Datos!B784&lt;=B$1006)),FALSE),IF(ISNUMBER(Datos!B784),AND(Datos!B784=INT(Datos!B784),AND(OR(B$1005="",Datos!B784&gt;=B$1005),OR(B$1006="",Datos!B784&lt;=B$1006))),FALSE),OR(ISNUMBER(FIND(";"&amp;UPPER(TRIM(Datos!B784&amp;""))&amp;"=",B$1007)),ISNUMBER(FIND(";"&amp;UPPER(TRIM(Datos!B784&amp;""))&amp;";",B$1007))),OR(UPPER(TRIM(Datos!B784&amp;""))="SÍ",UPPER(TRIM(Datos!B784&amp;""))="SI",UPPER(TRIM(Datos!B784&amp;""))="NO"),IF(ISNUMBER(Datos!B784),AND(OR(B$1005="",Datos!B784&gt;=B$1005),OR(B$1006="",Datos!B784&lt;=B$1006)),FALSE),TRUE))))</f>
        <v>0.0</v>
      </c>
      <c r="C784">
        <f>IF(Datos!C784="",0,IF(AND(C$1008&lt;&gt;"",Datos!C784=C$1008),0,IF(C$1004=0,0,1-CHOOSE(C$1004,IF(ISNUMBER(Datos!C784),AND(OR(C$1005="",Datos!C784&gt;=C$1005),OR(C$1006="",Datos!C784&lt;=C$1006)),FALSE),IF(ISNUMBER(Datos!C784),AND(Datos!C784=INT(Datos!C784),AND(OR(C$1005="",Datos!C784&gt;=C$1005),OR(C$1006="",Datos!C784&lt;=C$1006))),FALSE),OR(ISNUMBER(FIND(";"&amp;UPPER(TRIM(Datos!C784&amp;""))&amp;"=",C$1007)),ISNUMBER(FIND(";"&amp;UPPER(TRIM(Datos!C784&amp;""))&amp;";",C$1007))),OR(UPPER(TRIM(Datos!C784&amp;""))="SÍ",UPPER(TRIM(Datos!C784&amp;""))="SI",UPPER(TRIM(Datos!C784&amp;""))="NO"),IF(ISNUMBER(Datos!C784),AND(OR(C$1005="",Datos!C784&gt;=C$1005),OR(C$1006="",Datos!C784&lt;=C$1006)),FALSE),TRUE))))</f>
        <v>0.0</v>
      </c>
      <c r="D784">
        <f>IF(Datos!D784="",0,IF(AND(D$1008&lt;&gt;"",Datos!D784=D$1008),0,IF(D$1004=0,0,1-CHOOSE(D$1004,IF(ISNUMBER(Datos!D784),AND(OR(D$1005="",Datos!D784&gt;=D$1005),OR(D$1006="",Datos!D784&lt;=D$1006)),FALSE),IF(ISNUMBER(Datos!D784),AND(Datos!D784=INT(Datos!D784),AND(OR(D$1005="",Datos!D784&gt;=D$1005),OR(D$1006="",Datos!D784&lt;=D$1006))),FALSE),OR(ISNUMBER(FIND(";"&amp;UPPER(TRIM(Datos!D784&amp;""))&amp;"=",D$1007)),ISNUMBER(FIND(";"&amp;UPPER(TRIM(Datos!D784&amp;""))&amp;";",D$1007))),OR(UPPER(TRIM(Datos!D784&amp;""))="SÍ",UPPER(TRIM(Datos!D784&amp;""))="SI",UPPER(TRIM(Datos!D784&amp;""))="NO"),IF(ISNUMBER(Datos!D784),AND(OR(D$1005="",Datos!D784&gt;=D$1005),OR(D$1006="",Datos!D784&lt;=D$1006)),FALSE),TRUE))))</f>
        <v>0.0</v>
      </c>
      <c r="E784">
        <f>IF(Datos!E784="",0,IF(AND(E$1008&lt;&gt;"",Datos!E784=E$1008),0,IF(E$1004=0,0,1-CHOOSE(E$1004,IF(ISNUMBER(Datos!E784),AND(OR(E$1005="",Datos!E784&gt;=E$1005),OR(E$1006="",Datos!E784&lt;=E$1006)),FALSE),IF(ISNUMBER(Datos!E784),AND(Datos!E784=INT(Datos!E784),AND(OR(E$1005="",Datos!E784&gt;=E$1005),OR(E$1006="",Datos!E784&lt;=E$1006))),FALSE),OR(ISNUMBER(FIND(";"&amp;UPPER(TRIM(Datos!E784&amp;""))&amp;"=",E$1007)),ISNUMBER(FIND(";"&amp;UPPER(TRIM(Datos!E784&amp;""))&amp;";",E$1007))),OR(UPPER(TRIM(Datos!E784&amp;""))="SÍ",UPPER(TRIM(Datos!E784&amp;""))="SI",UPPER(TRIM(Datos!E784&amp;""))="NO"),IF(ISNUMBER(Datos!E784),AND(OR(E$1005="",Datos!E784&gt;=E$1005),OR(E$1006="",Datos!E784&lt;=E$1006)),FALSE),TRUE))))</f>
        <v>0.0</v>
      </c>
      <c r="F784">
        <f>IF(Datos!F784="",0,IF(AND(F$1008&lt;&gt;"",Datos!F784=F$1008),0,IF(F$1004=0,0,1-CHOOSE(F$1004,IF(ISNUMBER(Datos!F784),AND(OR(F$1005="",Datos!F784&gt;=F$1005),OR(F$1006="",Datos!F784&lt;=F$1006)),FALSE),IF(ISNUMBER(Datos!F784),AND(Datos!F784=INT(Datos!F784),AND(OR(F$1005="",Datos!F784&gt;=F$1005),OR(F$1006="",Datos!F784&lt;=F$1006))),FALSE),OR(ISNUMBER(FIND(";"&amp;UPPER(TRIM(Datos!F784&amp;""))&amp;"=",F$1007)),ISNUMBER(FIND(";"&amp;UPPER(TRIM(Datos!F784&amp;""))&amp;";",F$1007))),OR(UPPER(TRIM(Datos!F784&amp;""))="SÍ",UPPER(TRIM(Datos!F784&amp;""))="SI",UPPER(TRIM(Datos!F784&amp;""))="NO"),IF(ISNUMBER(Datos!F784),AND(OR(F$1005="",Datos!F784&gt;=F$1005),OR(F$1006="",Datos!F784&lt;=F$1006)),FALSE),TRUE))))</f>
        <v>0.0</v>
      </c>
      <c r="G784">
        <f>IF(Datos!G784="",0,IF(AND(G$1008&lt;&gt;"",Datos!G784=G$1008),0,IF(G$1004=0,0,1-CHOOSE(G$1004,IF(ISNUMBER(Datos!G784),AND(OR(G$1005="",Datos!G784&gt;=G$1005),OR(G$1006="",Datos!G784&lt;=G$1006)),FALSE),IF(ISNUMBER(Datos!G784),AND(Datos!G784=INT(Datos!G784),AND(OR(G$1005="",Datos!G784&gt;=G$1005),OR(G$1006="",Datos!G784&lt;=G$1006))),FALSE),OR(ISNUMBER(FIND(";"&amp;UPPER(TRIM(Datos!G784&amp;""))&amp;"=",G$1007)),ISNUMBER(FIND(";"&amp;UPPER(TRIM(Datos!G784&amp;""))&amp;";",G$1007))),OR(UPPER(TRIM(Datos!G784&amp;""))="SÍ",UPPER(TRIM(Datos!G784&amp;""))="SI",UPPER(TRIM(Datos!G784&amp;""))="NO"),IF(ISNUMBER(Datos!G784),AND(OR(G$1005="",Datos!G784&gt;=G$1005),OR(G$1006="",Datos!G784&lt;=G$1006)),FALSE),TRUE))))</f>
        <v>0.0</v>
      </c>
      <c r="H784">
        <f>IF(Datos!H784="",0,IF(AND(H$1008&lt;&gt;"",Datos!H784=H$1008),0,IF(H$1004=0,0,1-CHOOSE(H$1004,IF(ISNUMBER(Datos!H784),AND(OR(H$1005="",Datos!H784&gt;=H$1005),OR(H$1006="",Datos!H784&lt;=H$1006)),FALSE),IF(ISNUMBER(Datos!H784),AND(Datos!H784=INT(Datos!H784),AND(OR(H$1005="",Datos!H784&gt;=H$1005),OR(H$1006="",Datos!H784&lt;=H$1006))),FALSE),OR(ISNUMBER(FIND(";"&amp;UPPER(TRIM(Datos!H784&amp;""))&amp;"=",H$1007)),ISNUMBER(FIND(";"&amp;UPPER(TRIM(Datos!H784&amp;""))&amp;";",H$1007))),OR(UPPER(TRIM(Datos!H784&amp;""))="SÍ",UPPER(TRIM(Datos!H784&amp;""))="SI",UPPER(TRIM(Datos!H784&amp;""))="NO"),IF(ISNUMBER(Datos!H784),AND(OR(H$1005="",Datos!H784&gt;=H$1005),OR(H$1006="",Datos!H784&lt;=H$1006)),FALSE),TRUE))))</f>
        <v>0.0</v>
      </c>
      <c r="I784">
        <f>IF(Datos!I784="",0,IF(AND(I$1008&lt;&gt;"",Datos!I784=I$1008),0,IF(I$1004=0,0,1-CHOOSE(I$1004,IF(ISNUMBER(Datos!I784),AND(OR(I$1005="",Datos!I784&gt;=I$1005),OR(I$1006="",Datos!I784&lt;=I$1006)),FALSE),IF(ISNUMBER(Datos!I784),AND(Datos!I784=INT(Datos!I784),AND(OR(I$1005="",Datos!I784&gt;=I$1005),OR(I$1006="",Datos!I784&lt;=I$1006))),FALSE),OR(ISNUMBER(FIND(";"&amp;UPPER(TRIM(Datos!I784&amp;""))&amp;"=",I$1007)),ISNUMBER(FIND(";"&amp;UPPER(TRIM(Datos!I784&amp;""))&amp;";",I$1007))),OR(UPPER(TRIM(Datos!I784&amp;""))="SÍ",UPPER(TRIM(Datos!I784&amp;""))="SI",UPPER(TRIM(Datos!I784&amp;""))="NO"),IF(ISNUMBER(Datos!I784),AND(OR(I$1005="",Datos!I784&gt;=I$1005),OR(I$1006="",Datos!I784&lt;=I$1006)),FALSE),TRUE))))</f>
        <v>0.0</v>
      </c>
      <c r="J784">
        <f>IF(Datos!J784="",0,IF(AND(J$1008&lt;&gt;"",Datos!J784=J$1008),0,IF(J$1004=0,0,1-CHOOSE(J$1004,IF(ISNUMBER(Datos!J784),AND(OR(J$1005="",Datos!J784&gt;=J$1005),OR(J$1006="",Datos!J784&lt;=J$1006)),FALSE),IF(ISNUMBER(Datos!J784),AND(Datos!J784=INT(Datos!J784),AND(OR(J$1005="",Datos!J784&gt;=J$1005),OR(J$1006="",Datos!J784&lt;=J$1006))),FALSE),OR(ISNUMBER(FIND(";"&amp;UPPER(TRIM(Datos!J784&amp;""))&amp;"=",J$1007)),ISNUMBER(FIND(";"&amp;UPPER(TRIM(Datos!J784&amp;""))&amp;";",J$1007))),OR(UPPER(TRIM(Datos!J784&amp;""))="SÍ",UPPER(TRIM(Datos!J784&amp;""))="SI",UPPER(TRIM(Datos!J784&amp;""))="NO"),IF(ISNUMBER(Datos!J784),AND(OR(J$1005="",Datos!J784&gt;=J$1005),OR(J$1006="",Datos!J784&lt;=J$1006)),FALSE),TRUE))))</f>
        <v>0.0</v>
      </c>
      <c r="K784">
        <f>IF(Datos!K784="",0,IF(AND(K$1008&lt;&gt;"",Datos!K784=K$1008),0,IF(K$1004=0,0,1-CHOOSE(K$1004,IF(ISNUMBER(Datos!K784),AND(OR(K$1005="",Datos!K784&gt;=K$1005),OR(K$1006="",Datos!K784&lt;=K$1006)),FALSE),IF(ISNUMBER(Datos!K784),AND(Datos!K784=INT(Datos!K784),AND(OR(K$1005="",Datos!K784&gt;=K$1005),OR(K$1006="",Datos!K784&lt;=K$1006))),FALSE),OR(ISNUMBER(FIND(";"&amp;UPPER(TRIM(Datos!K784&amp;""))&amp;"=",K$1007)),ISNUMBER(FIND(";"&amp;UPPER(TRIM(Datos!K784&amp;""))&amp;";",K$1007))),OR(UPPER(TRIM(Datos!K784&amp;""))="SÍ",UPPER(TRIM(Datos!K784&amp;""))="SI",UPPER(TRIM(Datos!K784&amp;""))="NO"),IF(ISNUMBER(Datos!K784),AND(OR(K$1005="",Datos!K784&gt;=K$1005),OR(K$1006="",Datos!K784&lt;=K$1006)),FALSE),TRUE))))</f>
        <v>0.0</v>
      </c>
      <c r="L784">
        <f>IF(Datos!L784="",0,IF(AND(L$1008&lt;&gt;"",Datos!L784=L$1008),0,IF(L$1004=0,0,1-CHOOSE(L$1004,IF(ISNUMBER(Datos!L784),AND(OR(L$1005="",Datos!L784&gt;=L$1005),OR(L$1006="",Datos!L784&lt;=L$1006)),FALSE),IF(ISNUMBER(Datos!L784),AND(Datos!L784=INT(Datos!L784),AND(OR(L$1005="",Datos!L784&gt;=L$1005),OR(L$1006="",Datos!L784&lt;=L$1006))),FALSE),OR(ISNUMBER(FIND(";"&amp;UPPER(TRIM(Datos!L784&amp;""))&amp;"=",L$1007)),ISNUMBER(FIND(";"&amp;UPPER(TRIM(Datos!L784&amp;""))&amp;";",L$1007))),OR(UPPER(TRIM(Datos!L784&amp;""))="SÍ",UPPER(TRIM(Datos!L784&amp;""))="SI",UPPER(TRIM(Datos!L784&amp;""))="NO"),IF(ISNUMBER(Datos!L784),AND(OR(L$1005="",Datos!L784&gt;=L$1005),OR(L$1006="",Datos!L784&lt;=L$1006)),FALSE),TRUE))))</f>
        <v>0.0</v>
      </c>
      <c r="M784">
        <f>IF(Datos!M784="",0,IF(AND(M$1008&lt;&gt;"",Datos!M784=M$1008),0,IF(M$1004=0,0,1-CHOOSE(M$1004,IF(ISNUMBER(Datos!M784),AND(OR(M$1005="",Datos!M784&gt;=M$1005),OR(M$1006="",Datos!M784&lt;=M$1006)),FALSE),IF(ISNUMBER(Datos!M784),AND(Datos!M784=INT(Datos!M784),AND(OR(M$1005="",Datos!M784&gt;=M$1005),OR(M$1006="",Datos!M784&lt;=M$1006))),FALSE),OR(ISNUMBER(FIND(";"&amp;UPPER(TRIM(Datos!M784&amp;""))&amp;"=",M$1007)),ISNUMBER(FIND(";"&amp;UPPER(TRIM(Datos!M784&amp;""))&amp;";",M$1007))),OR(UPPER(TRIM(Datos!M784&amp;""))="SÍ",UPPER(TRIM(Datos!M784&amp;""))="SI",UPPER(TRIM(Datos!M784&amp;""))="NO"),IF(ISNUMBER(Datos!M784),AND(OR(M$1005="",Datos!M784&gt;=M$1005),OR(M$1006="",Datos!M784&lt;=M$1006)),FALSE),TRUE))))</f>
        <v>0.0</v>
      </c>
      <c r="N784">
        <f>IF(Datos!N784="",0,IF(AND(N$1008&lt;&gt;"",Datos!N784=N$1008),0,IF(N$1004=0,0,1-CHOOSE(N$1004,IF(ISNUMBER(Datos!N784),AND(OR(N$1005="",Datos!N784&gt;=N$1005),OR(N$1006="",Datos!N784&lt;=N$1006)),FALSE),IF(ISNUMBER(Datos!N784),AND(Datos!N784=INT(Datos!N784),AND(OR(N$1005="",Datos!N784&gt;=N$1005),OR(N$1006="",Datos!N784&lt;=N$1006))),FALSE),OR(ISNUMBER(FIND(";"&amp;UPPER(TRIM(Datos!N784&amp;""))&amp;"=",N$1007)),ISNUMBER(FIND(";"&amp;UPPER(TRIM(Datos!N784&amp;""))&amp;";",N$1007))),OR(UPPER(TRIM(Datos!N784&amp;""))="SÍ",UPPER(TRIM(Datos!N784&amp;""))="SI",UPPER(TRIM(Datos!N784&amp;""))="NO"),IF(ISNUMBER(Datos!N784),AND(OR(N$1005="",Datos!N784&gt;=N$1005),OR(N$1006="",Datos!N784&lt;=N$1006)),FALSE),TRUE))))</f>
        <v>0.0</v>
      </c>
      <c r="O784">
        <f>IF(Datos!O784="",0,IF(AND(O$1008&lt;&gt;"",Datos!O784=O$1008),0,IF(O$1004=0,0,1-CHOOSE(O$1004,IF(ISNUMBER(Datos!O784),AND(OR(O$1005="",Datos!O784&gt;=O$1005),OR(O$1006="",Datos!O784&lt;=O$1006)),FALSE),IF(ISNUMBER(Datos!O784),AND(Datos!O784=INT(Datos!O784),AND(OR(O$1005="",Datos!O784&gt;=O$1005),OR(O$1006="",Datos!O784&lt;=O$1006))),FALSE),OR(ISNUMBER(FIND(";"&amp;UPPER(TRIM(Datos!O784&amp;""))&amp;"=",O$1007)),ISNUMBER(FIND(";"&amp;UPPER(TRIM(Datos!O784&amp;""))&amp;";",O$1007))),OR(UPPER(TRIM(Datos!O784&amp;""))="SÍ",UPPER(TRIM(Datos!O784&amp;""))="SI",UPPER(TRIM(Datos!O784&amp;""))="NO"),IF(ISNUMBER(Datos!O784),AND(OR(O$1005="",Datos!O784&gt;=O$1005),OR(O$1006="",Datos!O784&lt;=O$1006)),FALSE),TRUE))))</f>
        <v>0.0</v>
      </c>
      <c r="P784">
        <f>IF(Datos!P784="",0,IF(AND(P$1008&lt;&gt;"",Datos!P784=P$1008),0,IF(P$1004=0,0,1-CHOOSE(P$1004,IF(ISNUMBER(Datos!P784),AND(OR(P$1005="",Datos!P784&gt;=P$1005),OR(P$1006="",Datos!P784&lt;=P$1006)),FALSE),IF(ISNUMBER(Datos!P784),AND(Datos!P784=INT(Datos!P784),AND(OR(P$1005="",Datos!P784&gt;=P$1005),OR(P$1006="",Datos!P784&lt;=P$1006))),FALSE),OR(ISNUMBER(FIND(";"&amp;UPPER(TRIM(Datos!P784&amp;""))&amp;"=",P$1007)),ISNUMBER(FIND(";"&amp;UPPER(TRIM(Datos!P784&amp;""))&amp;";",P$1007))),OR(UPPER(TRIM(Datos!P784&amp;""))="SÍ",UPPER(TRIM(Datos!P784&amp;""))="SI",UPPER(TRIM(Datos!P784&amp;""))="NO"),IF(ISNUMBER(Datos!P784),AND(OR(P$1005="",Datos!P784&gt;=P$1005),OR(P$1006="",Datos!P784&lt;=P$1006)),FALSE),TRUE))))</f>
        <v>0.0</v>
      </c>
      <c r="Q784">
        <f>IF(Datos!Q784="",0,IF(AND(Q$1008&lt;&gt;"",Datos!Q784=Q$1008),0,IF(Q$1004=0,0,1-CHOOSE(Q$1004,IF(ISNUMBER(Datos!Q784),AND(OR(Q$1005="",Datos!Q784&gt;=Q$1005),OR(Q$1006="",Datos!Q784&lt;=Q$1006)),FALSE),IF(ISNUMBER(Datos!Q784),AND(Datos!Q784=INT(Datos!Q784),AND(OR(Q$1005="",Datos!Q784&gt;=Q$1005),OR(Q$1006="",Datos!Q784&lt;=Q$1006))),FALSE),OR(ISNUMBER(FIND(";"&amp;UPPER(TRIM(Datos!Q784&amp;""))&amp;"=",Q$1007)),ISNUMBER(FIND(";"&amp;UPPER(TRIM(Datos!Q784&amp;""))&amp;";",Q$1007))),OR(UPPER(TRIM(Datos!Q784&amp;""))="SÍ",UPPER(TRIM(Datos!Q784&amp;""))="SI",UPPER(TRIM(Datos!Q784&amp;""))="NO"),IF(ISNUMBER(Datos!Q784),AND(OR(Q$1005="",Datos!Q784&gt;=Q$1005),OR(Q$1006="",Datos!Q784&lt;=Q$1006)),FALSE),TRUE))))</f>
        <v>0.0</v>
      </c>
      <c r="R784">
        <f>IF(Datos!R784="",0,IF(AND(R$1008&lt;&gt;"",Datos!R784=R$1008),0,IF(R$1004=0,0,1-CHOOSE(R$1004,IF(ISNUMBER(Datos!R784),AND(OR(R$1005="",Datos!R784&gt;=R$1005),OR(R$1006="",Datos!R784&lt;=R$1006)),FALSE),IF(ISNUMBER(Datos!R784),AND(Datos!R784=INT(Datos!R784),AND(OR(R$1005="",Datos!R784&gt;=R$1005),OR(R$1006="",Datos!R784&lt;=R$1006))),FALSE),OR(ISNUMBER(FIND(";"&amp;UPPER(TRIM(Datos!R784&amp;""))&amp;"=",R$1007)),ISNUMBER(FIND(";"&amp;UPPER(TRIM(Datos!R784&amp;""))&amp;";",R$1007))),OR(UPPER(TRIM(Datos!R784&amp;""))="SÍ",UPPER(TRIM(Datos!R784&amp;""))="SI",UPPER(TRIM(Datos!R784&amp;""))="NO"),IF(ISNUMBER(Datos!R784),AND(OR(R$1005="",Datos!R784&gt;=R$1005),OR(R$1006="",Datos!R784&lt;=R$1006)),FALSE),TRUE))))</f>
        <v>0.0</v>
      </c>
      <c r="S784">
        <f>IF(Datos!S784="",0,IF(AND(S$1008&lt;&gt;"",Datos!S784=S$1008),0,IF(S$1004=0,0,1-CHOOSE(S$1004,IF(ISNUMBER(Datos!S784),AND(OR(S$1005="",Datos!S784&gt;=S$1005),OR(S$1006="",Datos!S784&lt;=S$1006)),FALSE),IF(ISNUMBER(Datos!S784),AND(Datos!S784=INT(Datos!S784),AND(OR(S$1005="",Datos!S784&gt;=S$1005),OR(S$1006="",Datos!S784&lt;=S$1006))),FALSE),OR(ISNUMBER(FIND(";"&amp;UPPER(TRIM(Datos!S784&amp;""))&amp;"=",S$1007)),ISNUMBER(FIND(";"&amp;UPPER(TRIM(Datos!S784&amp;""))&amp;";",S$1007))),OR(UPPER(TRIM(Datos!S784&amp;""))="SÍ",UPPER(TRIM(Datos!S784&amp;""))="SI",UPPER(TRIM(Datos!S784&amp;""))="NO"),IF(ISNUMBER(Datos!S784),AND(OR(S$1005="",Datos!S784&gt;=S$1005),OR(S$1006="",Datos!S784&lt;=S$1006)),FALSE),TRUE))))</f>
        <v>0.0</v>
      </c>
      <c r="T784">
        <f>IF(Datos!T784="",0,IF(AND(T$1008&lt;&gt;"",Datos!T784=T$1008),0,IF(T$1004=0,0,1-CHOOSE(T$1004,IF(ISNUMBER(Datos!T784),AND(OR(T$1005="",Datos!T784&gt;=T$1005),OR(T$1006="",Datos!T784&lt;=T$1006)),FALSE),IF(ISNUMBER(Datos!T784),AND(Datos!T784=INT(Datos!T784),AND(OR(T$1005="",Datos!T784&gt;=T$1005),OR(T$1006="",Datos!T784&lt;=T$1006))),FALSE),OR(ISNUMBER(FIND(";"&amp;UPPER(TRIM(Datos!T784&amp;""))&amp;"=",T$1007)),ISNUMBER(FIND(";"&amp;UPPER(TRIM(Datos!T784&amp;""))&amp;";",T$1007))),OR(UPPER(TRIM(Datos!T784&amp;""))="SÍ",UPPER(TRIM(Datos!T784&amp;""))="SI",UPPER(TRIM(Datos!T784&amp;""))="NO"),IF(ISNUMBER(Datos!T784),AND(OR(T$1005="",Datos!T784&gt;=T$1005),OR(T$1006="",Datos!T784&lt;=T$1006)),FALSE),TRUE))))</f>
        <v>0.0</v>
      </c>
      <c r="U784">
        <f>IF(Datos!U784="",0,IF(AND(U$1008&lt;&gt;"",Datos!U784=U$1008),0,IF(U$1004=0,0,1-CHOOSE(U$1004,IF(ISNUMBER(Datos!U784),AND(OR(U$1005="",Datos!U784&gt;=U$1005),OR(U$1006="",Datos!U784&lt;=U$1006)),FALSE),IF(ISNUMBER(Datos!U784),AND(Datos!U784=INT(Datos!U784),AND(OR(U$1005="",Datos!U784&gt;=U$1005),OR(U$1006="",Datos!U784&lt;=U$1006))),FALSE),OR(ISNUMBER(FIND(";"&amp;UPPER(TRIM(Datos!U784&amp;""))&amp;"=",U$1007)),ISNUMBER(FIND(";"&amp;UPPER(TRIM(Datos!U784&amp;""))&amp;";",U$1007))),OR(UPPER(TRIM(Datos!U784&amp;""))="SÍ",UPPER(TRIM(Datos!U784&amp;""))="SI",UPPER(TRIM(Datos!U784&amp;""))="NO"),IF(ISNUMBER(Datos!U784),AND(OR(U$1005="",Datos!U784&gt;=U$1005),OR(U$1006="",Datos!U784&lt;=U$1006)),FALSE),TRUE))))</f>
        <v>0.0</v>
      </c>
      <c r="V784">
        <f>IF(Datos!V784="",0,IF(AND(V$1008&lt;&gt;"",Datos!V784=V$1008),0,IF(V$1004=0,0,1-CHOOSE(V$1004,IF(ISNUMBER(Datos!V784),AND(OR(V$1005="",Datos!V784&gt;=V$1005),OR(V$1006="",Datos!V784&lt;=V$1006)),FALSE),IF(ISNUMBER(Datos!V784),AND(Datos!V784=INT(Datos!V784),AND(OR(V$1005="",Datos!V784&gt;=V$1005),OR(V$1006="",Datos!V784&lt;=V$1006))),FALSE),OR(ISNUMBER(FIND(";"&amp;UPPER(TRIM(Datos!V784&amp;""))&amp;"=",V$1007)),ISNUMBER(FIND(";"&amp;UPPER(TRIM(Datos!V784&amp;""))&amp;";",V$1007))),OR(UPPER(TRIM(Datos!V784&amp;""))="SÍ",UPPER(TRIM(Datos!V784&amp;""))="SI",UPPER(TRIM(Datos!V784&amp;""))="NO"),IF(ISNUMBER(Datos!V784),AND(OR(V$1005="",Datos!V784&gt;=V$1005),OR(V$1006="",Datos!V784&lt;=V$1006)),FALSE),TRUE))))</f>
        <v>0.0</v>
      </c>
      <c r="W784">
        <f>IF(Datos!W784="",0,IF(AND(W$1008&lt;&gt;"",Datos!W784=W$1008),0,IF(W$1004=0,0,1-CHOOSE(W$1004,IF(ISNUMBER(Datos!W784),AND(OR(W$1005="",Datos!W784&gt;=W$1005),OR(W$1006="",Datos!W784&lt;=W$1006)),FALSE),IF(ISNUMBER(Datos!W784),AND(Datos!W784=INT(Datos!W784),AND(OR(W$1005="",Datos!W784&gt;=W$1005),OR(W$1006="",Datos!W784&lt;=W$1006))),FALSE),OR(ISNUMBER(FIND(";"&amp;UPPER(TRIM(Datos!W784&amp;""))&amp;"=",W$1007)),ISNUMBER(FIND(";"&amp;UPPER(TRIM(Datos!W784&amp;""))&amp;";",W$1007))),OR(UPPER(TRIM(Datos!W784&amp;""))="SÍ",UPPER(TRIM(Datos!W784&amp;""))="SI",UPPER(TRIM(Datos!W784&amp;""))="NO"),IF(ISNUMBER(Datos!W784),AND(OR(W$1005="",Datos!W784&gt;=W$1005),OR(W$1006="",Datos!W784&lt;=W$1006)),FALSE),TRUE))))</f>
        <v>0.0</v>
      </c>
      <c r="X784">
        <f>IF(Datos!X784="",0,IF(AND(X$1008&lt;&gt;"",Datos!X784=X$1008),0,IF(X$1004=0,0,1-CHOOSE(X$1004,IF(ISNUMBER(Datos!X784),AND(OR(X$1005="",Datos!X784&gt;=X$1005),OR(X$1006="",Datos!X784&lt;=X$1006)),FALSE),IF(ISNUMBER(Datos!X784),AND(Datos!X784=INT(Datos!X784),AND(OR(X$1005="",Datos!X784&gt;=X$1005),OR(X$1006="",Datos!X784&lt;=X$1006))),FALSE),OR(ISNUMBER(FIND(";"&amp;UPPER(TRIM(Datos!X784&amp;""))&amp;"=",X$1007)),ISNUMBER(FIND(";"&amp;UPPER(TRIM(Datos!X784&amp;""))&amp;";",X$1007))),OR(UPPER(TRIM(Datos!X784&amp;""))="SÍ",UPPER(TRIM(Datos!X784&amp;""))="SI",UPPER(TRIM(Datos!X784&amp;""))="NO"),IF(ISNUMBER(Datos!X784),AND(OR(X$1005="",Datos!X784&gt;=X$1005),OR(X$1006="",Datos!X784&lt;=X$1006)),FALSE),TRUE))))</f>
        <v>0.0</v>
      </c>
      <c r="Y784">
        <f>IF(Datos!Y784="",0,IF(AND(Y$1008&lt;&gt;"",Datos!Y784=Y$1008),0,IF(Y$1004=0,0,1-CHOOSE(Y$1004,IF(ISNUMBER(Datos!Y784),AND(OR(Y$1005="",Datos!Y784&gt;=Y$1005),OR(Y$1006="",Datos!Y784&lt;=Y$1006)),FALSE),IF(ISNUMBER(Datos!Y784),AND(Datos!Y784=INT(Datos!Y784),AND(OR(Y$1005="",Datos!Y784&gt;=Y$1005),OR(Y$1006="",Datos!Y784&lt;=Y$1006))),FALSE),OR(ISNUMBER(FIND(";"&amp;UPPER(TRIM(Datos!Y784&amp;""))&amp;"=",Y$1007)),ISNUMBER(FIND(";"&amp;UPPER(TRIM(Datos!Y784&amp;""))&amp;";",Y$1007))),OR(UPPER(TRIM(Datos!Y784&amp;""))="SÍ",UPPER(TRIM(Datos!Y784&amp;""))="SI",UPPER(TRIM(Datos!Y784&amp;""))="NO"),IF(ISNUMBER(Datos!Y784),AND(OR(Y$1005="",Datos!Y784&gt;=Y$1005),OR(Y$1006="",Datos!Y784&lt;=Y$1006)),FALSE),TRUE))))</f>
        <v>0.0</v>
      </c>
      <c r="Z784">
        <f>IF(Datos!Z784="",0,IF(AND(Z$1008&lt;&gt;"",Datos!Z784=Z$1008),0,IF(Z$1004=0,0,1-CHOOSE(Z$1004,IF(ISNUMBER(Datos!Z784),AND(OR(Z$1005="",Datos!Z784&gt;=Z$1005),OR(Z$1006="",Datos!Z784&lt;=Z$1006)),FALSE),IF(ISNUMBER(Datos!Z784),AND(Datos!Z784=INT(Datos!Z784),AND(OR(Z$1005="",Datos!Z784&gt;=Z$1005),OR(Z$1006="",Datos!Z784&lt;=Z$1006))),FALSE),OR(ISNUMBER(FIND(";"&amp;UPPER(TRIM(Datos!Z784&amp;""))&amp;"=",Z$1007)),ISNUMBER(FIND(";"&amp;UPPER(TRIM(Datos!Z784&amp;""))&amp;";",Z$1007))),OR(UPPER(TRIM(Datos!Z784&amp;""))="SÍ",UPPER(TRIM(Datos!Z784&amp;""))="SI",UPPER(TRIM(Datos!Z784&amp;""))="NO"),IF(ISNUMBER(Datos!Z784),AND(OR(Z$1005="",Datos!Z784&gt;=Z$1005),OR(Z$1006="",Datos!Z784&lt;=Z$1006)),FALSE),TRUE))))</f>
        <v>0.0</v>
      </c>
      <c r="AA784">
        <f>IF(Datos!AA784="",0,IF(AND(AA$1008&lt;&gt;"",Datos!AA784=AA$1008),0,IF(AA$1004=0,0,1-CHOOSE(AA$1004,IF(ISNUMBER(Datos!AA784),AND(OR(AA$1005="",Datos!AA784&gt;=AA$1005),OR(AA$1006="",Datos!AA784&lt;=AA$1006)),FALSE),IF(ISNUMBER(Datos!AA784),AND(Datos!AA784=INT(Datos!AA784),AND(OR(AA$1005="",Datos!AA784&gt;=AA$1005),OR(AA$1006="",Datos!AA784&lt;=AA$1006))),FALSE),OR(ISNUMBER(FIND(";"&amp;UPPER(TRIM(Datos!AA784&amp;""))&amp;"=",AA$1007)),ISNUMBER(FIND(";"&amp;UPPER(TRIM(Datos!AA784&amp;""))&amp;";",AA$1007))),OR(UPPER(TRIM(Datos!AA784&amp;""))="SÍ",UPPER(TRIM(Datos!AA784&amp;""))="SI",UPPER(TRIM(Datos!AA784&amp;""))="NO"),IF(ISNUMBER(Datos!AA784),AND(OR(AA$1005="",Datos!AA784&gt;=AA$1005),OR(AA$1006="",Datos!AA784&lt;=AA$1006)),FALSE),TRUE))))</f>
        <v>0.0</v>
      </c>
      <c r="AB784">
        <f>IF(Datos!AB784="",0,IF(AND(AB$1008&lt;&gt;"",Datos!AB784=AB$1008),0,IF(AB$1004=0,0,1-CHOOSE(AB$1004,IF(ISNUMBER(Datos!AB784),AND(OR(AB$1005="",Datos!AB784&gt;=AB$1005),OR(AB$1006="",Datos!AB784&lt;=AB$1006)),FALSE),IF(ISNUMBER(Datos!AB784),AND(Datos!AB784=INT(Datos!AB784),AND(OR(AB$1005="",Datos!AB784&gt;=AB$1005),OR(AB$1006="",Datos!AB784&lt;=AB$1006))),FALSE),OR(ISNUMBER(FIND(";"&amp;UPPER(TRIM(Datos!AB784&amp;""))&amp;"=",AB$1007)),ISNUMBER(FIND(";"&amp;UPPER(TRIM(Datos!AB784&amp;""))&amp;";",AB$1007))),OR(UPPER(TRIM(Datos!AB784&amp;""))="SÍ",UPPER(TRIM(Datos!AB784&amp;""))="SI",UPPER(TRIM(Datos!AB784&amp;""))="NO"),IF(ISNUMBER(Datos!AB784),AND(OR(AB$1005="",Datos!AB784&gt;=AB$1005),OR(AB$1006="",Datos!AB784&lt;=AB$1006)),FALSE),TRUE))))</f>
        <v>0.0</v>
      </c>
      <c r="AC784">
        <f>IF(Datos!AC784="",0,IF(AND(AC$1008&lt;&gt;"",Datos!AC784=AC$1008),0,IF(AC$1004=0,0,1-CHOOSE(AC$1004,IF(ISNUMBER(Datos!AC784),AND(OR(AC$1005="",Datos!AC784&gt;=AC$1005),OR(AC$1006="",Datos!AC784&lt;=AC$1006)),FALSE),IF(ISNUMBER(Datos!AC784),AND(Datos!AC784=INT(Datos!AC784),AND(OR(AC$1005="",Datos!AC784&gt;=AC$1005),OR(AC$1006="",Datos!AC784&lt;=AC$1006))),FALSE),OR(ISNUMBER(FIND(";"&amp;UPPER(TRIM(Datos!AC784&amp;""))&amp;"=",AC$1007)),ISNUMBER(FIND(";"&amp;UPPER(TRIM(Datos!AC784&amp;""))&amp;";",AC$1007))),OR(UPPER(TRIM(Datos!AC784&amp;""))="SÍ",UPPER(TRIM(Datos!AC784&amp;""))="SI",UPPER(TRIM(Datos!AC784&amp;""))="NO"),IF(ISNUMBER(Datos!AC784),AND(OR(AC$1005="",Datos!AC784&gt;=AC$1005),OR(AC$1006="",Datos!AC784&lt;=AC$1006)),FALSE),TRUE))))</f>
        <v>0.0</v>
      </c>
      <c r="AD784">
        <f>IF(Datos!AD784="",0,IF(AND(AD$1008&lt;&gt;"",Datos!AD784=AD$1008),0,IF(AD$1004=0,0,1-CHOOSE(AD$1004,IF(ISNUMBER(Datos!AD784),AND(OR(AD$1005="",Datos!AD784&gt;=AD$1005),OR(AD$1006="",Datos!AD784&lt;=AD$1006)),FALSE),IF(ISNUMBER(Datos!AD784),AND(Datos!AD784=INT(Datos!AD784),AND(OR(AD$1005="",Datos!AD784&gt;=AD$1005),OR(AD$1006="",Datos!AD784&lt;=AD$1006))),FALSE),OR(ISNUMBER(FIND(";"&amp;UPPER(TRIM(Datos!AD784&amp;""))&amp;"=",AD$1007)),ISNUMBER(FIND(";"&amp;UPPER(TRIM(Datos!AD784&amp;""))&amp;";",AD$1007))),OR(UPPER(TRIM(Datos!AD784&amp;""))="SÍ",UPPER(TRIM(Datos!AD784&amp;""))="SI",UPPER(TRIM(Datos!AD784&amp;""))="NO"),IF(ISNUMBER(Datos!AD784),AND(OR(AD$1005="",Datos!AD784&gt;=AD$1005),OR(AD$1006="",Datos!AD784&lt;=AD$1006)),FALSE),TRUE))))</f>
        <v>0.0</v>
      </c>
      <c r="AE784">
        <f>IF(Datos!AE784="",0,IF(AND(AE$1008&lt;&gt;"",Datos!AE784=AE$1008),0,IF(AE$1004=0,0,1-CHOOSE(AE$1004,IF(ISNUMBER(Datos!AE784),AND(OR(AE$1005="",Datos!AE784&gt;=AE$1005),OR(AE$1006="",Datos!AE784&lt;=AE$1006)),FALSE),IF(ISNUMBER(Datos!AE784),AND(Datos!AE784=INT(Datos!AE784),AND(OR(AE$1005="",Datos!AE784&gt;=AE$1005),OR(AE$1006="",Datos!AE784&lt;=AE$1006))),FALSE),OR(ISNUMBER(FIND(";"&amp;UPPER(TRIM(Datos!AE784&amp;""))&amp;"=",AE$1007)),ISNUMBER(FIND(";"&amp;UPPER(TRIM(Datos!AE784&amp;""))&amp;";",AE$1007))),OR(UPPER(TRIM(Datos!AE784&amp;""))="SÍ",UPPER(TRIM(Datos!AE784&amp;""))="SI",UPPER(TRIM(Datos!AE784&amp;""))="NO"),IF(ISNUMBER(Datos!AE784),AND(OR(AE$1005="",Datos!AE784&gt;=AE$1005),OR(AE$1006="",Datos!AE784&lt;=AE$1006)),FALSE),TRUE))))</f>
        <v>0.0</v>
      </c>
    </row>
    <row r="785" spans="2:31">
      <c r="B785">
        <f>IF(Datos!B785="",0,IF(AND(B$1008&lt;&gt;"",Datos!B785=B$1008),0,IF(B$1004=0,0,1-CHOOSE(B$1004,IF(ISNUMBER(Datos!B785),AND(OR(B$1005="",Datos!B785&gt;=B$1005),OR(B$1006="",Datos!B785&lt;=B$1006)),FALSE),IF(ISNUMBER(Datos!B785),AND(Datos!B785=INT(Datos!B785),AND(OR(B$1005="",Datos!B785&gt;=B$1005),OR(B$1006="",Datos!B785&lt;=B$1006))),FALSE),OR(ISNUMBER(FIND(";"&amp;UPPER(TRIM(Datos!B785&amp;""))&amp;"=",B$1007)),ISNUMBER(FIND(";"&amp;UPPER(TRIM(Datos!B785&amp;""))&amp;";",B$1007))),OR(UPPER(TRIM(Datos!B785&amp;""))="SÍ",UPPER(TRIM(Datos!B785&amp;""))="SI",UPPER(TRIM(Datos!B785&amp;""))="NO"),IF(ISNUMBER(Datos!B785),AND(OR(B$1005="",Datos!B785&gt;=B$1005),OR(B$1006="",Datos!B785&lt;=B$1006)),FALSE),TRUE))))</f>
        <v>0.0</v>
      </c>
      <c r="C785">
        <f>IF(Datos!C785="",0,IF(AND(C$1008&lt;&gt;"",Datos!C785=C$1008),0,IF(C$1004=0,0,1-CHOOSE(C$1004,IF(ISNUMBER(Datos!C785),AND(OR(C$1005="",Datos!C785&gt;=C$1005),OR(C$1006="",Datos!C785&lt;=C$1006)),FALSE),IF(ISNUMBER(Datos!C785),AND(Datos!C785=INT(Datos!C785),AND(OR(C$1005="",Datos!C785&gt;=C$1005),OR(C$1006="",Datos!C785&lt;=C$1006))),FALSE),OR(ISNUMBER(FIND(";"&amp;UPPER(TRIM(Datos!C785&amp;""))&amp;"=",C$1007)),ISNUMBER(FIND(";"&amp;UPPER(TRIM(Datos!C785&amp;""))&amp;";",C$1007))),OR(UPPER(TRIM(Datos!C785&amp;""))="SÍ",UPPER(TRIM(Datos!C785&amp;""))="SI",UPPER(TRIM(Datos!C785&amp;""))="NO"),IF(ISNUMBER(Datos!C785),AND(OR(C$1005="",Datos!C785&gt;=C$1005),OR(C$1006="",Datos!C785&lt;=C$1006)),FALSE),TRUE))))</f>
        <v>0.0</v>
      </c>
      <c r="D785">
        <f>IF(Datos!D785="",0,IF(AND(D$1008&lt;&gt;"",Datos!D785=D$1008),0,IF(D$1004=0,0,1-CHOOSE(D$1004,IF(ISNUMBER(Datos!D785),AND(OR(D$1005="",Datos!D785&gt;=D$1005),OR(D$1006="",Datos!D785&lt;=D$1006)),FALSE),IF(ISNUMBER(Datos!D785),AND(Datos!D785=INT(Datos!D785),AND(OR(D$1005="",Datos!D785&gt;=D$1005),OR(D$1006="",Datos!D785&lt;=D$1006))),FALSE),OR(ISNUMBER(FIND(";"&amp;UPPER(TRIM(Datos!D785&amp;""))&amp;"=",D$1007)),ISNUMBER(FIND(";"&amp;UPPER(TRIM(Datos!D785&amp;""))&amp;";",D$1007))),OR(UPPER(TRIM(Datos!D785&amp;""))="SÍ",UPPER(TRIM(Datos!D785&amp;""))="SI",UPPER(TRIM(Datos!D785&amp;""))="NO"),IF(ISNUMBER(Datos!D785),AND(OR(D$1005="",Datos!D785&gt;=D$1005),OR(D$1006="",Datos!D785&lt;=D$1006)),FALSE),TRUE))))</f>
        <v>0.0</v>
      </c>
      <c r="E785">
        <f>IF(Datos!E785="",0,IF(AND(E$1008&lt;&gt;"",Datos!E785=E$1008),0,IF(E$1004=0,0,1-CHOOSE(E$1004,IF(ISNUMBER(Datos!E785),AND(OR(E$1005="",Datos!E785&gt;=E$1005),OR(E$1006="",Datos!E785&lt;=E$1006)),FALSE),IF(ISNUMBER(Datos!E785),AND(Datos!E785=INT(Datos!E785),AND(OR(E$1005="",Datos!E785&gt;=E$1005),OR(E$1006="",Datos!E785&lt;=E$1006))),FALSE),OR(ISNUMBER(FIND(";"&amp;UPPER(TRIM(Datos!E785&amp;""))&amp;"=",E$1007)),ISNUMBER(FIND(";"&amp;UPPER(TRIM(Datos!E785&amp;""))&amp;";",E$1007))),OR(UPPER(TRIM(Datos!E785&amp;""))="SÍ",UPPER(TRIM(Datos!E785&amp;""))="SI",UPPER(TRIM(Datos!E785&amp;""))="NO"),IF(ISNUMBER(Datos!E785),AND(OR(E$1005="",Datos!E785&gt;=E$1005),OR(E$1006="",Datos!E785&lt;=E$1006)),FALSE),TRUE))))</f>
        <v>0.0</v>
      </c>
      <c r="F785">
        <f>IF(Datos!F785="",0,IF(AND(F$1008&lt;&gt;"",Datos!F785=F$1008),0,IF(F$1004=0,0,1-CHOOSE(F$1004,IF(ISNUMBER(Datos!F785),AND(OR(F$1005="",Datos!F785&gt;=F$1005),OR(F$1006="",Datos!F785&lt;=F$1006)),FALSE),IF(ISNUMBER(Datos!F785),AND(Datos!F785=INT(Datos!F785),AND(OR(F$1005="",Datos!F785&gt;=F$1005),OR(F$1006="",Datos!F785&lt;=F$1006))),FALSE),OR(ISNUMBER(FIND(";"&amp;UPPER(TRIM(Datos!F785&amp;""))&amp;"=",F$1007)),ISNUMBER(FIND(";"&amp;UPPER(TRIM(Datos!F785&amp;""))&amp;";",F$1007))),OR(UPPER(TRIM(Datos!F785&amp;""))="SÍ",UPPER(TRIM(Datos!F785&amp;""))="SI",UPPER(TRIM(Datos!F785&amp;""))="NO"),IF(ISNUMBER(Datos!F785),AND(OR(F$1005="",Datos!F785&gt;=F$1005),OR(F$1006="",Datos!F785&lt;=F$1006)),FALSE),TRUE))))</f>
        <v>0.0</v>
      </c>
      <c r="G785">
        <f>IF(Datos!G785="",0,IF(AND(G$1008&lt;&gt;"",Datos!G785=G$1008),0,IF(G$1004=0,0,1-CHOOSE(G$1004,IF(ISNUMBER(Datos!G785),AND(OR(G$1005="",Datos!G785&gt;=G$1005),OR(G$1006="",Datos!G785&lt;=G$1006)),FALSE),IF(ISNUMBER(Datos!G785),AND(Datos!G785=INT(Datos!G785),AND(OR(G$1005="",Datos!G785&gt;=G$1005),OR(G$1006="",Datos!G785&lt;=G$1006))),FALSE),OR(ISNUMBER(FIND(";"&amp;UPPER(TRIM(Datos!G785&amp;""))&amp;"=",G$1007)),ISNUMBER(FIND(";"&amp;UPPER(TRIM(Datos!G785&amp;""))&amp;";",G$1007))),OR(UPPER(TRIM(Datos!G785&amp;""))="SÍ",UPPER(TRIM(Datos!G785&amp;""))="SI",UPPER(TRIM(Datos!G785&amp;""))="NO"),IF(ISNUMBER(Datos!G785),AND(OR(G$1005="",Datos!G785&gt;=G$1005),OR(G$1006="",Datos!G785&lt;=G$1006)),FALSE),TRUE))))</f>
        <v>0.0</v>
      </c>
      <c r="H785">
        <f>IF(Datos!H785="",0,IF(AND(H$1008&lt;&gt;"",Datos!H785=H$1008),0,IF(H$1004=0,0,1-CHOOSE(H$1004,IF(ISNUMBER(Datos!H785),AND(OR(H$1005="",Datos!H785&gt;=H$1005),OR(H$1006="",Datos!H785&lt;=H$1006)),FALSE),IF(ISNUMBER(Datos!H785),AND(Datos!H785=INT(Datos!H785),AND(OR(H$1005="",Datos!H785&gt;=H$1005),OR(H$1006="",Datos!H785&lt;=H$1006))),FALSE),OR(ISNUMBER(FIND(";"&amp;UPPER(TRIM(Datos!H785&amp;""))&amp;"=",H$1007)),ISNUMBER(FIND(";"&amp;UPPER(TRIM(Datos!H785&amp;""))&amp;";",H$1007))),OR(UPPER(TRIM(Datos!H785&amp;""))="SÍ",UPPER(TRIM(Datos!H785&amp;""))="SI",UPPER(TRIM(Datos!H785&amp;""))="NO"),IF(ISNUMBER(Datos!H785),AND(OR(H$1005="",Datos!H785&gt;=H$1005),OR(H$1006="",Datos!H785&lt;=H$1006)),FALSE),TRUE))))</f>
        <v>0.0</v>
      </c>
      <c r="I785">
        <f>IF(Datos!I785="",0,IF(AND(I$1008&lt;&gt;"",Datos!I785=I$1008),0,IF(I$1004=0,0,1-CHOOSE(I$1004,IF(ISNUMBER(Datos!I785),AND(OR(I$1005="",Datos!I785&gt;=I$1005),OR(I$1006="",Datos!I785&lt;=I$1006)),FALSE),IF(ISNUMBER(Datos!I785),AND(Datos!I785=INT(Datos!I785),AND(OR(I$1005="",Datos!I785&gt;=I$1005),OR(I$1006="",Datos!I785&lt;=I$1006))),FALSE),OR(ISNUMBER(FIND(";"&amp;UPPER(TRIM(Datos!I785&amp;""))&amp;"=",I$1007)),ISNUMBER(FIND(";"&amp;UPPER(TRIM(Datos!I785&amp;""))&amp;";",I$1007))),OR(UPPER(TRIM(Datos!I785&amp;""))="SÍ",UPPER(TRIM(Datos!I785&amp;""))="SI",UPPER(TRIM(Datos!I785&amp;""))="NO"),IF(ISNUMBER(Datos!I785),AND(OR(I$1005="",Datos!I785&gt;=I$1005),OR(I$1006="",Datos!I785&lt;=I$1006)),FALSE),TRUE))))</f>
        <v>0.0</v>
      </c>
      <c r="J785">
        <f>IF(Datos!J785="",0,IF(AND(J$1008&lt;&gt;"",Datos!J785=J$1008),0,IF(J$1004=0,0,1-CHOOSE(J$1004,IF(ISNUMBER(Datos!J785),AND(OR(J$1005="",Datos!J785&gt;=J$1005),OR(J$1006="",Datos!J785&lt;=J$1006)),FALSE),IF(ISNUMBER(Datos!J785),AND(Datos!J785=INT(Datos!J785),AND(OR(J$1005="",Datos!J785&gt;=J$1005),OR(J$1006="",Datos!J785&lt;=J$1006))),FALSE),OR(ISNUMBER(FIND(";"&amp;UPPER(TRIM(Datos!J785&amp;""))&amp;"=",J$1007)),ISNUMBER(FIND(";"&amp;UPPER(TRIM(Datos!J785&amp;""))&amp;";",J$1007))),OR(UPPER(TRIM(Datos!J785&amp;""))="SÍ",UPPER(TRIM(Datos!J785&amp;""))="SI",UPPER(TRIM(Datos!J785&amp;""))="NO"),IF(ISNUMBER(Datos!J785),AND(OR(J$1005="",Datos!J785&gt;=J$1005),OR(J$1006="",Datos!J785&lt;=J$1006)),FALSE),TRUE))))</f>
        <v>0.0</v>
      </c>
      <c r="K785">
        <f>IF(Datos!K785="",0,IF(AND(K$1008&lt;&gt;"",Datos!K785=K$1008),0,IF(K$1004=0,0,1-CHOOSE(K$1004,IF(ISNUMBER(Datos!K785),AND(OR(K$1005="",Datos!K785&gt;=K$1005),OR(K$1006="",Datos!K785&lt;=K$1006)),FALSE),IF(ISNUMBER(Datos!K785),AND(Datos!K785=INT(Datos!K785),AND(OR(K$1005="",Datos!K785&gt;=K$1005),OR(K$1006="",Datos!K785&lt;=K$1006))),FALSE),OR(ISNUMBER(FIND(";"&amp;UPPER(TRIM(Datos!K785&amp;""))&amp;"=",K$1007)),ISNUMBER(FIND(";"&amp;UPPER(TRIM(Datos!K785&amp;""))&amp;";",K$1007))),OR(UPPER(TRIM(Datos!K785&amp;""))="SÍ",UPPER(TRIM(Datos!K785&amp;""))="SI",UPPER(TRIM(Datos!K785&amp;""))="NO"),IF(ISNUMBER(Datos!K785),AND(OR(K$1005="",Datos!K785&gt;=K$1005),OR(K$1006="",Datos!K785&lt;=K$1006)),FALSE),TRUE))))</f>
        <v>0.0</v>
      </c>
      <c r="L785">
        <f>IF(Datos!L785="",0,IF(AND(L$1008&lt;&gt;"",Datos!L785=L$1008),0,IF(L$1004=0,0,1-CHOOSE(L$1004,IF(ISNUMBER(Datos!L785),AND(OR(L$1005="",Datos!L785&gt;=L$1005),OR(L$1006="",Datos!L785&lt;=L$1006)),FALSE),IF(ISNUMBER(Datos!L785),AND(Datos!L785=INT(Datos!L785),AND(OR(L$1005="",Datos!L785&gt;=L$1005),OR(L$1006="",Datos!L785&lt;=L$1006))),FALSE),OR(ISNUMBER(FIND(";"&amp;UPPER(TRIM(Datos!L785&amp;""))&amp;"=",L$1007)),ISNUMBER(FIND(";"&amp;UPPER(TRIM(Datos!L785&amp;""))&amp;";",L$1007))),OR(UPPER(TRIM(Datos!L785&amp;""))="SÍ",UPPER(TRIM(Datos!L785&amp;""))="SI",UPPER(TRIM(Datos!L785&amp;""))="NO"),IF(ISNUMBER(Datos!L785),AND(OR(L$1005="",Datos!L785&gt;=L$1005),OR(L$1006="",Datos!L785&lt;=L$1006)),FALSE),TRUE))))</f>
        <v>0.0</v>
      </c>
      <c r="M785">
        <f>IF(Datos!M785="",0,IF(AND(M$1008&lt;&gt;"",Datos!M785=M$1008),0,IF(M$1004=0,0,1-CHOOSE(M$1004,IF(ISNUMBER(Datos!M785),AND(OR(M$1005="",Datos!M785&gt;=M$1005),OR(M$1006="",Datos!M785&lt;=M$1006)),FALSE),IF(ISNUMBER(Datos!M785),AND(Datos!M785=INT(Datos!M785),AND(OR(M$1005="",Datos!M785&gt;=M$1005),OR(M$1006="",Datos!M785&lt;=M$1006))),FALSE),OR(ISNUMBER(FIND(";"&amp;UPPER(TRIM(Datos!M785&amp;""))&amp;"=",M$1007)),ISNUMBER(FIND(";"&amp;UPPER(TRIM(Datos!M785&amp;""))&amp;";",M$1007))),OR(UPPER(TRIM(Datos!M785&amp;""))="SÍ",UPPER(TRIM(Datos!M785&amp;""))="SI",UPPER(TRIM(Datos!M785&amp;""))="NO"),IF(ISNUMBER(Datos!M785),AND(OR(M$1005="",Datos!M785&gt;=M$1005),OR(M$1006="",Datos!M785&lt;=M$1006)),FALSE),TRUE))))</f>
        <v>0.0</v>
      </c>
      <c r="N785">
        <f>IF(Datos!N785="",0,IF(AND(N$1008&lt;&gt;"",Datos!N785=N$1008),0,IF(N$1004=0,0,1-CHOOSE(N$1004,IF(ISNUMBER(Datos!N785),AND(OR(N$1005="",Datos!N785&gt;=N$1005),OR(N$1006="",Datos!N785&lt;=N$1006)),FALSE),IF(ISNUMBER(Datos!N785),AND(Datos!N785=INT(Datos!N785),AND(OR(N$1005="",Datos!N785&gt;=N$1005),OR(N$1006="",Datos!N785&lt;=N$1006))),FALSE),OR(ISNUMBER(FIND(";"&amp;UPPER(TRIM(Datos!N785&amp;""))&amp;"=",N$1007)),ISNUMBER(FIND(";"&amp;UPPER(TRIM(Datos!N785&amp;""))&amp;";",N$1007))),OR(UPPER(TRIM(Datos!N785&amp;""))="SÍ",UPPER(TRIM(Datos!N785&amp;""))="SI",UPPER(TRIM(Datos!N785&amp;""))="NO"),IF(ISNUMBER(Datos!N785),AND(OR(N$1005="",Datos!N785&gt;=N$1005),OR(N$1006="",Datos!N785&lt;=N$1006)),FALSE),TRUE))))</f>
        <v>0.0</v>
      </c>
      <c r="O785">
        <f>IF(Datos!O785="",0,IF(AND(O$1008&lt;&gt;"",Datos!O785=O$1008),0,IF(O$1004=0,0,1-CHOOSE(O$1004,IF(ISNUMBER(Datos!O785),AND(OR(O$1005="",Datos!O785&gt;=O$1005),OR(O$1006="",Datos!O785&lt;=O$1006)),FALSE),IF(ISNUMBER(Datos!O785),AND(Datos!O785=INT(Datos!O785),AND(OR(O$1005="",Datos!O785&gt;=O$1005),OR(O$1006="",Datos!O785&lt;=O$1006))),FALSE),OR(ISNUMBER(FIND(";"&amp;UPPER(TRIM(Datos!O785&amp;""))&amp;"=",O$1007)),ISNUMBER(FIND(";"&amp;UPPER(TRIM(Datos!O785&amp;""))&amp;";",O$1007))),OR(UPPER(TRIM(Datos!O785&amp;""))="SÍ",UPPER(TRIM(Datos!O785&amp;""))="SI",UPPER(TRIM(Datos!O785&amp;""))="NO"),IF(ISNUMBER(Datos!O785),AND(OR(O$1005="",Datos!O785&gt;=O$1005),OR(O$1006="",Datos!O785&lt;=O$1006)),FALSE),TRUE))))</f>
        <v>0.0</v>
      </c>
      <c r="P785">
        <f>IF(Datos!P785="",0,IF(AND(P$1008&lt;&gt;"",Datos!P785=P$1008),0,IF(P$1004=0,0,1-CHOOSE(P$1004,IF(ISNUMBER(Datos!P785),AND(OR(P$1005="",Datos!P785&gt;=P$1005),OR(P$1006="",Datos!P785&lt;=P$1006)),FALSE),IF(ISNUMBER(Datos!P785),AND(Datos!P785=INT(Datos!P785),AND(OR(P$1005="",Datos!P785&gt;=P$1005),OR(P$1006="",Datos!P785&lt;=P$1006))),FALSE),OR(ISNUMBER(FIND(";"&amp;UPPER(TRIM(Datos!P785&amp;""))&amp;"=",P$1007)),ISNUMBER(FIND(";"&amp;UPPER(TRIM(Datos!P785&amp;""))&amp;";",P$1007))),OR(UPPER(TRIM(Datos!P785&amp;""))="SÍ",UPPER(TRIM(Datos!P785&amp;""))="SI",UPPER(TRIM(Datos!P785&amp;""))="NO"),IF(ISNUMBER(Datos!P785),AND(OR(P$1005="",Datos!P785&gt;=P$1005),OR(P$1006="",Datos!P785&lt;=P$1006)),FALSE),TRUE))))</f>
        <v>0.0</v>
      </c>
      <c r="Q785">
        <f>IF(Datos!Q785="",0,IF(AND(Q$1008&lt;&gt;"",Datos!Q785=Q$1008),0,IF(Q$1004=0,0,1-CHOOSE(Q$1004,IF(ISNUMBER(Datos!Q785),AND(OR(Q$1005="",Datos!Q785&gt;=Q$1005),OR(Q$1006="",Datos!Q785&lt;=Q$1006)),FALSE),IF(ISNUMBER(Datos!Q785),AND(Datos!Q785=INT(Datos!Q785),AND(OR(Q$1005="",Datos!Q785&gt;=Q$1005),OR(Q$1006="",Datos!Q785&lt;=Q$1006))),FALSE),OR(ISNUMBER(FIND(";"&amp;UPPER(TRIM(Datos!Q785&amp;""))&amp;"=",Q$1007)),ISNUMBER(FIND(";"&amp;UPPER(TRIM(Datos!Q785&amp;""))&amp;";",Q$1007))),OR(UPPER(TRIM(Datos!Q785&amp;""))="SÍ",UPPER(TRIM(Datos!Q785&amp;""))="SI",UPPER(TRIM(Datos!Q785&amp;""))="NO"),IF(ISNUMBER(Datos!Q785),AND(OR(Q$1005="",Datos!Q785&gt;=Q$1005),OR(Q$1006="",Datos!Q785&lt;=Q$1006)),FALSE),TRUE))))</f>
        <v>0.0</v>
      </c>
      <c r="R785">
        <f>IF(Datos!R785="",0,IF(AND(R$1008&lt;&gt;"",Datos!R785=R$1008),0,IF(R$1004=0,0,1-CHOOSE(R$1004,IF(ISNUMBER(Datos!R785),AND(OR(R$1005="",Datos!R785&gt;=R$1005),OR(R$1006="",Datos!R785&lt;=R$1006)),FALSE),IF(ISNUMBER(Datos!R785),AND(Datos!R785=INT(Datos!R785),AND(OR(R$1005="",Datos!R785&gt;=R$1005),OR(R$1006="",Datos!R785&lt;=R$1006))),FALSE),OR(ISNUMBER(FIND(";"&amp;UPPER(TRIM(Datos!R785&amp;""))&amp;"=",R$1007)),ISNUMBER(FIND(";"&amp;UPPER(TRIM(Datos!R785&amp;""))&amp;";",R$1007))),OR(UPPER(TRIM(Datos!R785&amp;""))="SÍ",UPPER(TRIM(Datos!R785&amp;""))="SI",UPPER(TRIM(Datos!R785&amp;""))="NO"),IF(ISNUMBER(Datos!R785),AND(OR(R$1005="",Datos!R785&gt;=R$1005),OR(R$1006="",Datos!R785&lt;=R$1006)),FALSE),TRUE))))</f>
        <v>0.0</v>
      </c>
      <c r="S785">
        <f>IF(Datos!S785="",0,IF(AND(S$1008&lt;&gt;"",Datos!S785=S$1008),0,IF(S$1004=0,0,1-CHOOSE(S$1004,IF(ISNUMBER(Datos!S785),AND(OR(S$1005="",Datos!S785&gt;=S$1005),OR(S$1006="",Datos!S785&lt;=S$1006)),FALSE),IF(ISNUMBER(Datos!S785),AND(Datos!S785=INT(Datos!S785),AND(OR(S$1005="",Datos!S785&gt;=S$1005),OR(S$1006="",Datos!S785&lt;=S$1006))),FALSE),OR(ISNUMBER(FIND(";"&amp;UPPER(TRIM(Datos!S785&amp;""))&amp;"=",S$1007)),ISNUMBER(FIND(";"&amp;UPPER(TRIM(Datos!S785&amp;""))&amp;";",S$1007))),OR(UPPER(TRIM(Datos!S785&amp;""))="SÍ",UPPER(TRIM(Datos!S785&amp;""))="SI",UPPER(TRIM(Datos!S785&amp;""))="NO"),IF(ISNUMBER(Datos!S785),AND(OR(S$1005="",Datos!S785&gt;=S$1005),OR(S$1006="",Datos!S785&lt;=S$1006)),FALSE),TRUE))))</f>
        <v>0.0</v>
      </c>
      <c r="T785">
        <f>IF(Datos!T785="",0,IF(AND(T$1008&lt;&gt;"",Datos!T785=T$1008),0,IF(T$1004=0,0,1-CHOOSE(T$1004,IF(ISNUMBER(Datos!T785),AND(OR(T$1005="",Datos!T785&gt;=T$1005),OR(T$1006="",Datos!T785&lt;=T$1006)),FALSE),IF(ISNUMBER(Datos!T785),AND(Datos!T785=INT(Datos!T785),AND(OR(T$1005="",Datos!T785&gt;=T$1005),OR(T$1006="",Datos!T785&lt;=T$1006))),FALSE),OR(ISNUMBER(FIND(";"&amp;UPPER(TRIM(Datos!T785&amp;""))&amp;"=",T$1007)),ISNUMBER(FIND(";"&amp;UPPER(TRIM(Datos!T785&amp;""))&amp;";",T$1007))),OR(UPPER(TRIM(Datos!T785&amp;""))="SÍ",UPPER(TRIM(Datos!T785&amp;""))="SI",UPPER(TRIM(Datos!T785&amp;""))="NO"),IF(ISNUMBER(Datos!T785),AND(OR(T$1005="",Datos!T785&gt;=T$1005),OR(T$1006="",Datos!T785&lt;=T$1006)),FALSE),TRUE))))</f>
        <v>0.0</v>
      </c>
      <c r="U785">
        <f>IF(Datos!U785="",0,IF(AND(U$1008&lt;&gt;"",Datos!U785=U$1008),0,IF(U$1004=0,0,1-CHOOSE(U$1004,IF(ISNUMBER(Datos!U785),AND(OR(U$1005="",Datos!U785&gt;=U$1005),OR(U$1006="",Datos!U785&lt;=U$1006)),FALSE),IF(ISNUMBER(Datos!U785),AND(Datos!U785=INT(Datos!U785),AND(OR(U$1005="",Datos!U785&gt;=U$1005),OR(U$1006="",Datos!U785&lt;=U$1006))),FALSE),OR(ISNUMBER(FIND(";"&amp;UPPER(TRIM(Datos!U785&amp;""))&amp;"=",U$1007)),ISNUMBER(FIND(";"&amp;UPPER(TRIM(Datos!U785&amp;""))&amp;";",U$1007))),OR(UPPER(TRIM(Datos!U785&amp;""))="SÍ",UPPER(TRIM(Datos!U785&amp;""))="SI",UPPER(TRIM(Datos!U785&amp;""))="NO"),IF(ISNUMBER(Datos!U785),AND(OR(U$1005="",Datos!U785&gt;=U$1005),OR(U$1006="",Datos!U785&lt;=U$1006)),FALSE),TRUE))))</f>
        <v>0.0</v>
      </c>
      <c r="V785">
        <f>IF(Datos!V785="",0,IF(AND(V$1008&lt;&gt;"",Datos!V785=V$1008),0,IF(V$1004=0,0,1-CHOOSE(V$1004,IF(ISNUMBER(Datos!V785),AND(OR(V$1005="",Datos!V785&gt;=V$1005),OR(V$1006="",Datos!V785&lt;=V$1006)),FALSE),IF(ISNUMBER(Datos!V785),AND(Datos!V785=INT(Datos!V785),AND(OR(V$1005="",Datos!V785&gt;=V$1005),OR(V$1006="",Datos!V785&lt;=V$1006))),FALSE),OR(ISNUMBER(FIND(";"&amp;UPPER(TRIM(Datos!V785&amp;""))&amp;"=",V$1007)),ISNUMBER(FIND(";"&amp;UPPER(TRIM(Datos!V785&amp;""))&amp;";",V$1007))),OR(UPPER(TRIM(Datos!V785&amp;""))="SÍ",UPPER(TRIM(Datos!V785&amp;""))="SI",UPPER(TRIM(Datos!V785&amp;""))="NO"),IF(ISNUMBER(Datos!V785),AND(OR(V$1005="",Datos!V785&gt;=V$1005),OR(V$1006="",Datos!V785&lt;=V$1006)),FALSE),TRUE))))</f>
        <v>0.0</v>
      </c>
      <c r="W785">
        <f>IF(Datos!W785="",0,IF(AND(W$1008&lt;&gt;"",Datos!W785=W$1008),0,IF(W$1004=0,0,1-CHOOSE(W$1004,IF(ISNUMBER(Datos!W785),AND(OR(W$1005="",Datos!W785&gt;=W$1005),OR(W$1006="",Datos!W785&lt;=W$1006)),FALSE),IF(ISNUMBER(Datos!W785),AND(Datos!W785=INT(Datos!W785),AND(OR(W$1005="",Datos!W785&gt;=W$1005),OR(W$1006="",Datos!W785&lt;=W$1006))),FALSE),OR(ISNUMBER(FIND(";"&amp;UPPER(TRIM(Datos!W785&amp;""))&amp;"=",W$1007)),ISNUMBER(FIND(";"&amp;UPPER(TRIM(Datos!W785&amp;""))&amp;";",W$1007))),OR(UPPER(TRIM(Datos!W785&amp;""))="SÍ",UPPER(TRIM(Datos!W785&amp;""))="SI",UPPER(TRIM(Datos!W785&amp;""))="NO"),IF(ISNUMBER(Datos!W785),AND(OR(W$1005="",Datos!W785&gt;=W$1005),OR(W$1006="",Datos!W785&lt;=W$1006)),FALSE),TRUE))))</f>
        <v>0.0</v>
      </c>
      <c r="X785">
        <f>IF(Datos!X785="",0,IF(AND(X$1008&lt;&gt;"",Datos!X785=X$1008),0,IF(X$1004=0,0,1-CHOOSE(X$1004,IF(ISNUMBER(Datos!X785),AND(OR(X$1005="",Datos!X785&gt;=X$1005),OR(X$1006="",Datos!X785&lt;=X$1006)),FALSE),IF(ISNUMBER(Datos!X785),AND(Datos!X785=INT(Datos!X785),AND(OR(X$1005="",Datos!X785&gt;=X$1005),OR(X$1006="",Datos!X785&lt;=X$1006))),FALSE),OR(ISNUMBER(FIND(";"&amp;UPPER(TRIM(Datos!X785&amp;""))&amp;"=",X$1007)),ISNUMBER(FIND(";"&amp;UPPER(TRIM(Datos!X785&amp;""))&amp;";",X$1007))),OR(UPPER(TRIM(Datos!X785&amp;""))="SÍ",UPPER(TRIM(Datos!X785&amp;""))="SI",UPPER(TRIM(Datos!X785&amp;""))="NO"),IF(ISNUMBER(Datos!X785),AND(OR(X$1005="",Datos!X785&gt;=X$1005),OR(X$1006="",Datos!X785&lt;=X$1006)),FALSE),TRUE))))</f>
        <v>0.0</v>
      </c>
      <c r="Y785">
        <f>IF(Datos!Y785="",0,IF(AND(Y$1008&lt;&gt;"",Datos!Y785=Y$1008),0,IF(Y$1004=0,0,1-CHOOSE(Y$1004,IF(ISNUMBER(Datos!Y785),AND(OR(Y$1005="",Datos!Y785&gt;=Y$1005),OR(Y$1006="",Datos!Y785&lt;=Y$1006)),FALSE),IF(ISNUMBER(Datos!Y785),AND(Datos!Y785=INT(Datos!Y785),AND(OR(Y$1005="",Datos!Y785&gt;=Y$1005),OR(Y$1006="",Datos!Y785&lt;=Y$1006))),FALSE),OR(ISNUMBER(FIND(";"&amp;UPPER(TRIM(Datos!Y785&amp;""))&amp;"=",Y$1007)),ISNUMBER(FIND(";"&amp;UPPER(TRIM(Datos!Y785&amp;""))&amp;";",Y$1007))),OR(UPPER(TRIM(Datos!Y785&amp;""))="SÍ",UPPER(TRIM(Datos!Y785&amp;""))="SI",UPPER(TRIM(Datos!Y785&amp;""))="NO"),IF(ISNUMBER(Datos!Y785),AND(OR(Y$1005="",Datos!Y785&gt;=Y$1005),OR(Y$1006="",Datos!Y785&lt;=Y$1006)),FALSE),TRUE))))</f>
        <v>0.0</v>
      </c>
      <c r="Z785">
        <f>IF(Datos!Z785="",0,IF(AND(Z$1008&lt;&gt;"",Datos!Z785=Z$1008),0,IF(Z$1004=0,0,1-CHOOSE(Z$1004,IF(ISNUMBER(Datos!Z785),AND(OR(Z$1005="",Datos!Z785&gt;=Z$1005),OR(Z$1006="",Datos!Z785&lt;=Z$1006)),FALSE),IF(ISNUMBER(Datos!Z785),AND(Datos!Z785=INT(Datos!Z785),AND(OR(Z$1005="",Datos!Z785&gt;=Z$1005),OR(Z$1006="",Datos!Z785&lt;=Z$1006))),FALSE),OR(ISNUMBER(FIND(";"&amp;UPPER(TRIM(Datos!Z785&amp;""))&amp;"=",Z$1007)),ISNUMBER(FIND(";"&amp;UPPER(TRIM(Datos!Z785&amp;""))&amp;";",Z$1007))),OR(UPPER(TRIM(Datos!Z785&amp;""))="SÍ",UPPER(TRIM(Datos!Z785&amp;""))="SI",UPPER(TRIM(Datos!Z785&amp;""))="NO"),IF(ISNUMBER(Datos!Z785),AND(OR(Z$1005="",Datos!Z785&gt;=Z$1005),OR(Z$1006="",Datos!Z785&lt;=Z$1006)),FALSE),TRUE))))</f>
        <v>0.0</v>
      </c>
      <c r="AA785">
        <f>IF(Datos!AA785="",0,IF(AND(AA$1008&lt;&gt;"",Datos!AA785=AA$1008),0,IF(AA$1004=0,0,1-CHOOSE(AA$1004,IF(ISNUMBER(Datos!AA785),AND(OR(AA$1005="",Datos!AA785&gt;=AA$1005),OR(AA$1006="",Datos!AA785&lt;=AA$1006)),FALSE),IF(ISNUMBER(Datos!AA785),AND(Datos!AA785=INT(Datos!AA785),AND(OR(AA$1005="",Datos!AA785&gt;=AA$1005),OR(AA$1006="",Datos!AA785&lt;=AA$1006))),FALSE),OR(ISNUMBER(FIND(";"&amp;UPPER(TRIM(Datos!AA785&amp;""))&amp;"=",AA$1007)),ISNUMBER(FIND(";"&amp;UPPER(TRIM(Datos!AA785&amp;""))&amp;";",AA$1007))),OR(UPPER(TRIM(Datos!AA785&amp;""))="SÍ",UPPER(TRIM(Datos!AA785&amp;""))="SI",UPPER(TRIM(Datos!AA785&amp;""))="NO"),IF(ISNUMBER(Datos!AA785),AND(OR(AA$1005="",Datos!AA785&gt;=AA$1005),OR(AA$1006="",Datos!AA785&lt;=AA$1006)),FALSE),TRUE))))</f>
        <v>0.0</v>
      </c>
      <c r="AB785">
        <f>IF(Datos!AB785="",0,IF(AND(AB$1008&lt;&gt;"",Datos!AB785=AB$1008),0,IF(AB$1004=0,0,1-CHOOSE(AB$1004,IF(ISNUMBER(Datos!AB785),AND(OR(AB$1005="",Datos!AB785&gt;=AB$1005),OR(AB$1006="",Datos!AB785&lt;=AB$1006)),FALSE),IF(ISNUMBER(Datos!AB785),AND(Datos!AB785=INT(Datos!AB785),AND(OR(AB$1005="",Datos!AB785&gt;=AB$1005),OR(AB$1006="",Datos!AB785&lt;=AB$1006))),FALSE),OR(ISNUMBER(FIND(";"&amp;UPPER(TRIM(Datos!AB785&amp;""))&amp;"=",AB$1007)),ISNUMBER(FIND(";"&amp;UPPER(TRIM(Datos!AB785&amp;""))&amp;";",AB$1007))),OR(UPPER(TRIM(Datos!AB785&amp;""))="SÍ",UPPER(TRIM(Datos!AB785&amp;""))="SI",UPPER(TRIM(Datos!AB785&amp;""))="NO"),IF(ISNUMBER(Datos!AB785),AND(OR(AB$1005="",Datos!AB785&gt;=AB$1005),OR(AB$1006="",Datos!AB785&lt;=AB$1006)),FALSE),TRUE))))</f>
        <v>0.0</v>
      </c>
      <c r="AC785">
        <f>IF(Datos!AC785="",0,IF(AND(AC$1008&lt;&gt;"",Datos!AC785=AC$1008),0,IF(AC$1004=0,0,1-CHOOSE(AC$1004,IF(ISNUMBER(Datos!AC785),AND(OR(AC$1005="",Datos!AC785&gt;=AC$1005),OR(AC$1006="",Datos!AC785&lt;=AC$1006)),FALSE),IF(ISNUMBER(Datos!AC785),AND(Datos!AC785=INT(Datos!AC785),AND(OR(AC$1005="",Datos!AC785&gt;=AC$1005),OR(AC$1006="",Datos!AC785&lt;=AC$1006))),FALSE),OR(ISNUMBER(FIND(";"&amp;UPPER(TRIM(Datos!AC785&amp;""))&amp;"=",AC$1007)),ISNUMBER(FIND(";"&amp;UPPER(TRIM(Datos!AC785&amp;""))&amp;";",AC$1007))),OR(UPPER(TRIM(Datos!AC785&amp;""))="SÍ",UPPER(TRIM(Datos!AC785&amp;""))="SI",UPPER(TRIM(Datos!AC785&amp;""))="NO"),IF(ISNUMBER(Datos!AC785),AND(OR(AC$1005="",Datos!AC785&gt;=AC$1005),OR(AC$1006="",Datos!AC785&lt;=AC$1006)),FALSE),TRUE))))</f>
        <v>0.0</v>
      </c>
      <c r="AD785">
        <f>IF(Datos!AD785="",0,IF(AND(AD$1008&lt;&gt;"",Datos!AD785=AD$1008),0,IF(AD$1004=0,0,1-CHOOSE(AD$1004,IF(ISNUMBER(Datos!AD785),AND(OR(AD$1005="",Datos!AD785&gt;=AD$1005),OR(AD$1006="",Datos!AD785&lt;=AD$1006)),FALSE),IF(ISNUMBER(Datos!AD785),AND(Datos!AD785=INT(Datos!AD785),AND(OR(AD$1005="",Datos!AD785&gt;=AD$1005),OR(AD$1006="",Datos!AD785&lt;=AD$1006))),FALSE),OR(ISNUMBER(FIND(";"&amp;UPPER(TRIM(Datos!AD785&amp;""))&amp;"=",AD$1007)),ISNUMBER(FIND(";"&amp;UPPER(TRIM(Datos!AD785&amp;""))&amp;";",AD$1007))),OR(UPPER(TRIM(Datos!AD785&amp;""))="SÍ",UPPER(TRIM(Datos!AD785&amp;""))="SI",UPPER(TRIM(Datos!AD785&amp;""))="NO"),IF(ISNUMBER(Datos!AD785),AND(OR(AD$1005="",Datos!AD785&gt;=AD$1005),OR(AD$1006="",Datos!AD785&lt;=AD$1006)),FALSE),TRUE))))</f>
        <v>0.0</v>
      </c>
      <c r="AE785">
        <f>IF(Datos!AE785="",0,IF(AND(AE$1008&lt;&gt;"",Datos!AE785=AE$1008),0,IF(AE$1004=0,0,1-CHOOSE(AE$1004,IF(ISNUMBER(Datos!AE785),AND(OR(AE$1005="",Datos!AE785&gt;=AE$1005),OR(AE$1006="",Datos!AE785&lt;=AE$1006)),FALSE),IF(ISNUMBER(Datos!AE785),AND(Datos!AE785=INT(Datos!AE785),AND(OR(AE$1005="",Datos!AE785&gt;=AE$1005),OR(AE$1006="",Datos!AE785&lt;=AE$1006))),FALSE),OR(ISNUMBER(FIND(";"&amp;UPPER(TRIM(Datos!AE785&amp;""))&amp;"=",AE$1007)),ISNUMBER(FIND(";"&amp;UPPER(TRIM(Datos!AE785&amp;""))&amp;";",AE$1007))),OR(UPPER(TRIM(Datos!AE785&amp;""))="SÍ",UPPER(TRIM(Datos!AE785&amp;""))="SI",UPPER(TRIM(Datos!AE785&amp;""))="NO"),IF(ISNUMBER(Datos!AE785),AND(OR(AE$1005="",Datos!AE785&gt;=AE$1005),OR(AE$1006="",Datos!AE785&lt;=AE$1006)),FALSE),TRUE))))</f>
        <v>0.0</v>
      </c>
    </row>
    <row r="786" spans="2:31">
      <c r="B786">
        <f>IF(Datos!B786="",0,IF(AND(B$1008&lt;&gt;"",Datos!B786=B$1008),0,IF(B$1004=0,0,1-CHOOSE(B$1004,IF(ISNUMBER(Datos!B786),AND(OR(B$1005="",Datos!B786&gt;=B$1005),OR(B$1006="",Datos!B786&lt;=B$1006)),FALSE),IF(ISNUMBER(Datos!B786),AND(Datos!B786=INT(Datos!B786),AND(OR(B$1005="",Datos!B786&gt;=B$1005),OR(B$1006="",Datos!B786&lt;=B$1006))),FALSE),OR(ISNUMBER(FIND(";"&amp;UPPER(TRIM(Datos!B786&amp;""))&amp;"=",B$1007)),ISNUMBER(FIND(";"&amp;UPPER(TRIM(Datos!B786&amp;""))&amp;";",B$1007))),OR(UPPER(TRIM(Datos!B786&amp;""))="SÍ",UPPER(TRIM(Datos!B786&amp;""))="SI",UPPER(TRIM(Datos!B786&amp;""))="NO"),IF(ISNUMBER(Datos!B786),AND(OR(B$1005="",Datos!B786&gt;=B$1005),OR(B$1006="",Datos!B786&lt;=B$1006)),FALSE),TRUE))))</f>
        <v>0.0</v>
      </c>
      <c r="C786">
        <f>IF(Datos!C786="",0,IF(AND(C$1008&lt;&gt;"",Datos!C786=C$1008),0,IF(C$1004=0,0,1-CHOOSE(C$1004,IF(ISNUMBER(Datos!C786),AND(OR(C$1005="",Datos!C786&gt;=C$1005),OR(C$1006="",Datos!C786&lt;=C$1006)),FALSE),IF(ISNUMBER(Datos!C786),AND(Datos!C786=INT(Datos!C786),AND(OR(C$1005="",Datos!C786&gt;=C$1005),OR(C$1006="",Datos!C786&lt;=C$1006))),FALSE),OR(ISNUMBER(FIND(";"&amp;UPPER(TRIM(Datos!C786&amp;""))&amp;"=",C$1007)),ISNUMBER(FIND(";"&amp;UPPER(TRIM(Datos!C786&amp;""))&amp;";",C$1007))),OR(UPPER(TRIM(Datos!C786&amp;""))="SÍ",UPPER(TRIM(Datos!C786&amp;""))="SI",UPPER(TRIM(Datos!C786&amp;""))="NO"),IF(ISNUMBER(Datos!C786),AND(OR(C$1005="",Datos!C786&gt;=C$1005),OR(C$1006="",Datos!C786&lt;=C$1006)),FALSE),TRUE))))</f>
        <v>0.0</v>
      </c>
      <c r="D786">
        <f>IF(Datos!D786="",0,IF(AND(D$1008&lt;&gt;"",Datos!D786=D$1008),0,IF(D$1004=0,0,1-CHOOSE(D$1004,IF(ISNUMBER(Datos!D786),AND(OR(D$1005="",Datos!D786&gt;=D$1005),OR(D$1006="",Datos!D786&lt;=D$1006)),FALSE),IF(ISNUMBER(Datos!D786),AND(Datos!D786=INT(Datos!D786),AND(OR(D$1005="",Datos!D786&gt;=D$1005),OR(D$1006="",Datos!D786&lt;=D$1006))),FALSE),OR(ISNUMBER(FIND(";"&amp;UPPER(TRIM(Datos!D786&amp;""))&amp;"=",D$1007)),ISNUMBER(FIND(";"&amp;UPPER(TRIM(Datos!D786&amp;""))&amp;";",D$1007))),OR(UPPER(TRIM(Datos!D786&amp;""))="SÍ",UPPER(TRIM(Datos!D786&amp;""))="SI",UPPER(TRIM(Datos!D786&amp;""))="NO"),IF(ISNUMBER(Datos!D786),AND(OR(D$1005="",Datos!D786&gt;=D$1005),OR(D$1006="",Datos!D786&lt;=D$1006)),FALSE),TRUE))))</f>
        <v>0.0</v>
      </c>
      <c r="E786">
        <f>IF(Datos!E786="",0,IF(AND(E$1008&lt;&gt;"",Datos!E786=E$1008),0,IF(E$1004=0,0,1-CHOOSE(E$1004,IF(ISNUMBER(Datos!E786),AND(OR(E$1005="",Datos!E786&gt;=E$1005),OR(E$1006="",Datos!E786&lt;=E$1006)),FALSE),IF(ISNUMBER(Datos!E786),AND(Datos!E786=INT(Datos!E786),AND(OR(E$1005="",Datos!E786&gt;=E$1005),OR(E$1006="",Datos!E786&lt;=E$1006))),FALSE),OR(ISNUMBER(FIND(";"&amp;UPPER(TRIM(Datos!E786&amp;""))&amp;"=",E$1007)),ISNUMBER(FIND(";"&amp;UPPER(TRIM(Datos!E786&amp;""))&amp;";",E$1007))),OR(UPPER(TRIM(Datos!E786&amp;""))="SÍ",UPPER(TRIM(Datos!E786&amp;""))="SI",UPPER(TRIM(Datos!E786&amp;""))="NO"),IF(ISNUMBER(Datos!E786),AND(OR(E$1005="",Datos!E786&gt;=E$1005),OR(E$1006="",Datos!E786&lt;=E$1006)),FALSE),TRUE))))</f>
        <v>0.0</v>
      </c>
      <c r="F786">
        <f>IF(Datos!F786="",0,IF(AND(F$1008&lt;&gt;"",Datos!F786=F$1008),0,IF(F$1004=0,0,1-CHOOSE(F$1004,IF(ISNUMBER(Datos!F786),AND(OR(F$1005="",Datos!F786&gt;=F$1005),OR(F$1006="",Datos!F786&lt;=F$1006)),FALSE),IF(ISNUMBER(Datos!F786),AND(Datos!F786=INT(Datos!F786),AND(OR(F$1005="",Datos!F786&gt;=F$1005),OR(F$1006="",Datos!F786&lt;=F$1006))),FALSE),OR(ISNUMBER(FIND(";"&amp;UPPER(TRIM(Datos!F786&amp;""))&amp;"=",F$1007)),ISNUMBER(FIND(";"&amp;UPPER(TRIM(Datos!F786&amp;""))&amp;";",F$1007))),OR(UPPER(TRIM(Datos!F786&amp;""))="SÍ",UPPER(TRIM(Datos!F786&amp;""))="SI",UPPER(TRIM(Datos!F786&amp;""))="NO"),IF(ISNUMBER(Datos!F786),AND(OR(F$1005="",Datos!F786&gt;=F$1005),OR(F$1006="",Datos!F786&lt;=F$1006)),FALSE),TRUE))))</f>
        <v>0.0</v>
      </c>
      <c r="G786">
        <f>IF(Datos!G786="",0,IF(AND(G$1008&lt;&gt;"",Datos!G786=G$1008),0,IF(G$1004=0,0,1-CHOOSE(G$1004,IF(ISNUMBER(Datos!G786),AND(OR(G$1005="",Datos!G786&gt;=G$1005),OR(G$1006="",Datos!G786&lt;=G$1006)),FALSE),IF(ISNUMBER(Datos!G786),AND(Datos!G786=INT(Datos!G786),AND(OR(G$1005="",Datos!G786&gt;=G$1005),OR(G$1006="",Datos!G786&lt;=G$1006))),FALSE),OR(ISNUMBER(FIND(";"&amp;UPPER(TRIM(Datos!G786&amp;""))&amp;"=",G$1007)),ISNUMBER(FIND(";"&amp;UPPER(TRIM(Datos!G786&amp;""))&amp;";",G$1007))),OR(UPPER(TRIM(Datos!G786&amp;""))="SÍ",UPPER(TRIM(Datos!G786&amp;""))="SI",UPPER(TRIM(Datos!G786&amp;""))="NO"),IF(ISNUMBER(Datos!G786),AND(OR(G$1005="",Datos!G786&gt;=G$1005),OR(G$1006="",Datos!G786&lt;=G$1006)),FALSE),TRUE))))</f>
        <v>0.0</v>
      </c>
      <c r="H786">
        <f>IF(Datos!H786="",0,IF(AND(H$1008&lt;&gt;"",Datos!H786=H$1008),0,IF(H$1004=0,0,1-CHOOSE(H$1004,IF(ISNUMBER(Datos!H786),AND(OR(H$1005="",Datos!H786&gt;=H$1005),OR(H$1006="",Datos!H786&lt;=H$1006)),FALSE),IF(ISNUMBER(Datos!H786),AND(Datos!H786=INT(Datos!H786),AND(OR(H$1005="",Datos!H786&gt;=H$1005),OR(H$1006="",Datos!H786&lt;=H$1006))),FALSE),OR(ISNUMBER(FIND(";"&amp;UPPER(TRIM(Datos!H786&amp;""))&amp;"=",H$1007)),ISNUMBER(FIND(";"&amp;UPPER(TRIM(Datos!H786&amp;""))&amp;";",H$1007))),OR(UPPER(TRIM(Datos!H786&amp;""))="SÍ",UPPER(TRIM(Datos!H786&amp;""))="SI",UPPER(TRIM(Datos!H786&amp;""))="NO"),IF(ISNUMBER(Datos!H786),AND(OR(H$1005="",Datos!H786&gt;=H$1005),OR(H$1006="",Datos!H786&lt;=H$1006)),FALSE),TRUE))))</f>
        <v>0.0</v>
      </c>
      <c r="I786">
        <f>IF(Datos!I786="",0,IF(AND(I$1008&lt;&gt;"",Datos!I786=I$1008),0,IF(I$1004=0,0,1-CHOOSE(I$1004,IF(ISNUMBER(Datos!I786),AND(OR(I$1005="",Datos!I786&gt;=I$1005),OR(I$1006="",Datos!I786&lt;=I$1006)),FALSE),IF(ISNUMBER(Datos!I786),AND(Datos!I786=INT(Datos!I786),AND(OR(I$1005="",Datos!I786&gt;=I$1005),OR(I$1006="",Datos!I786&lt;=I$1006))),FALSE),OR(ISNUMBER(FIND(";"&amp;UPPER(TRIM(Datos!I786&amp;""))&amp;"=",I$1007)),ISNUMBER(FIND(";"&amp;UPPER(TRIM(Datos!I786&amp;""))&amp;";",I$1007))),OR(UPPER(TRIM(Datos!I786&amp;""))="SÍ",UPPER(TRIM(Datos!I786&amp;""))="SI",UPPER(TRIM(Datos!I786&amp;""))="NO"),IF(ISNUMBER(Datos!I786),AND(OR(I$1005="",Datos!I786&gt;=I$1005),OR(I$1006="",Datos!I786&lt;=I$1006)),FALSE),TRUE))))</f>
        <v>0.0</v>
      </c>
      <c r="J786">
        <f>IF(Datos!J786="",0,IF(AND(J$1008&lt;&gt;"",Datos!J786=J$1008),0,IF(J$1004=0,0,1-CHOOSE(J$1004,IF(ISNUMBER(Datos!J786),AND(OR(J$1005="",Datos!J786&gt;=J$1005),OR(J$1006="",Datos!J786&lt;=J$1006)),FALSE),IF(ISNUMBER(Datos!J786),AND(Datos!J786=INT(Datos!J786),AND(OR(J$1005="",Datos!J786&gt;=J$1005),OR(J$1006="",Datos!J786&lt;=J$1006))),FALSE),OR(ISNUMBER(FIND(";"&amp;UPPER(TRIM(Datos!J786&amp;""))&amp;"=",J$1007)),ISNUMBER(FIND(";"&amp;UPPER(TRIM(Datos!J786&amp;""))&amp;";",J$1007))),OR(UPPER(TRIM(Datos!J786&amp;""))="SÍ",UPPER(TRIM(Datos!J786&amp;""))="SI",UPPER(TRIM(Datos!J786&amp;""))="NO"),IF(ISNUMBER(Datos!J786),AND(OR(J$1005="",Datos!J786&gt;=J$1005),OR(J$1006="",Datos!J786&lt;=J$1006)),FALSE),TRUE))))</f>
        <v>0.0</v>
      </c>
      <c r="K786">
        <f>IF(Datos!K786="",0,IF(AND(K$1008&lt;&gt;"",Datos!K786=K$1008),0,IF(K$1004=0,0,1-CHOOSE(K$1004,IF(ISNUMBER(Datos!K786),AND(OR(K$1005="",Datos!K786&gt;=K$1005),OR(K$1006="",Datos!K786&lt;=K$1006)),FALSE),IF(ISNUMBER(Datos!K786),AND(Datos!K786=INT(Datos!K786),AND(OR(K$1005="",Datos!K786&gt;=K$1005),OR(K$1006="",Datos!K786&lt;=K$1006))),FALSE),OR(ISNUMBER(FIND(";"&amp;UPPER(TRIM(Datos!K786&amp;""))&amp;"=",K$1007)),ISNUMBER(FIND(";"&amp;UPPER(TRIM(Datos!K786&amp;""))&amp;";",K$1007))),OR(UPPER(TRIM(Datos!K786&amp;""))="SÍ",UPPER(TRIM(Datos!K786&amp;""))="SI",UPPER(TRIM(Datos!K786&amp;""))="NO"),IF(ISNUMBER(Datos!K786),AND(OR(K$1005="",Datos!K786&gt;=K$1005),OR(K$1006="",Datos!K786&lt;=K$1006)),FALSE),TRUE))))</f>
        <v>0.0</v>
      </c>
      <c r="L786">
        <f>IF(Datos!L786="",0,IF(AND(L$1008&lt;&gt;"",Datos!L786=L$1008),0,IF(L$1004=0,0,1-CHOOSE(L$1004,IF(ISNUMBER(Datos!L786),AND(OR(L$1005="",Datos!L786&gt;=L$1005),OR(L$1006="",Datos!L786&lt;=L$1006)),FALSE),IF(ISNUMBER(Datos!L786),AND(Datos!L786=INT(Datos!L786),AND(OR(L$1005="",Datos!L786&gt;=L$1005),OR(L$1006="",Datos!L786&lt;=L$1006))),FALSE),OR(ISNUMBER(FIND(";"&amp;UPPER(TRIM(Datos!L786&amp;""))&amp;"=",L$1007)),ISNUMBER(FIND(";"&amp;UPPER(TRIM(Datos!L786&amp;""))&amp;";",L$1007))),OR(UPPER(TRIM(Datos!L786&amp;""))="SÍ",UPPER(TRIM(Datos!L786&amp;""))="SI",UPPER(TRIM(Datos!L786&amp;""))="NO"),IF(ISNUMBER(Datos!L786),AND(OR(L$1005="",Datos!L786&gt;=L$1005),OR(L$1006="",Datos!L786&lt;=L$1006)),FALSE),TRUE))))</f>
        <v>0.0</v>
      </c>
      <c r="M786">
        <f>IF(Datos!M786="",0,IF(AND(M$1008&lt;&gt;"",Datos!M786=M$1008),0,IF(M$1004=0,0,1-CHOOSE(M$1004,IF(ISNUMBER(Datos!M786),AND(OR(M$1005="",Datos!M786&gt;=M$1005),OR(M$1006="",Datos!M786&lt;=M$1006)),FALSE),IF(ISNUMBER(Datos!M786),AND(Datos!M786=INT(Datos!M786),AND(OR(M$1005="",Datos!M786&gt;=M$1005),OR(M$1006="",Datos!M786&lt;=M$1006))),FALSE),OR(ISNUMBER(FIND(";"&amp;UPPER(TRIM(Datos!M786&amp;""))&amp;"=",M$1007)),ISNUMBER(FIND(";"&amp;UPPER(TRIM(Datos!M786&amp;""))&amp;";",M$1007))),OR(UPPER(TRIM(Datos!M786&amp;""))="SÍ",UPPER(TRIM(Datos!M786&amp;""))="SI",UPPER(TRIM(Datos!M786&amp;""))="NO"),IF(ISNUMBER(Datos!M786),AND(OR(M$1005="",Datos!M786&gt;=M$1005),OR(M$1006="",Datos!M786&lt;=M$1006)),FALSE),TRUE))))</f>
        <v>0.0</v>
      </c>
      <c r="N786">
        <f>IF(Datos!N786="",0,IF(AND(N$1008&lt;&gt;"",Datos!N786=N$1008),0,IF(N$1004=0,0,1-CHOOSE(N$1004,IF(ISNUMBER(Datos!N786),AND(OR(N$1005="",Datos!N786&gt;=N$1005),OR(N$1006="",Datos!N786&lt;=N$1006)),FALSE),IF(ISNUMBER(Datos!N786),AND(Datos!N786=INT(Datos!N786),AND(OR(N$1005="",Datos!N786&gt;=N$1005),OR(N$1006="",Datos!N786&lt;=N$1006))),FALSE),OR(ISNUMBER(FIND(";"&amp;UPPER(TRIM(Datos!N786&amp;""))&amp;"=",N$1007)),ISNUMBER(FIND(";"&amp;UPPER(TRIM(Datos!N786&amp;""))&amp;";",N$1007))),OR(UPPER(TRIM(Datos!N786&amp;""))="SÍ",UPPER(TRIM(Datos!N786&amp;""))="SI",UPPER(TRIM(Datos!N786&amp;""))="NO"),IF(ISNUMBER(Datos!N786),AND(OR(N$1005="",Datos!N786&gt;=N$1005),OR(N$1006="",Datos!N786&lt;=N$1006)),FALSE),TRUE))))</f>
        <v>0.0</v>
      </c>
      <c r="O786">
        <f>IF(Datos!O786="",0,IF(AND(O$1008&lt;&gt;"",Datos!O786=O$1008),0,IF(O$1004=0,0,1-CHOOSE(O$1004,IF(ISNUMBER(Datos!O786),AND(OR(O$1005="",Datos!O786&gt;=O$1005),OR(O$1006="",Datos!O786&lt;=O$1006)),FALSE),IF(ISNUMBER(Datos!O786),AND(Datos!O786=INT(Datos!O786),AND(OR(O$1005="",Datos!O786&gt;=O$1005),OR(O$1006="",Datos!O786&lt;=O$1006))),FALSE),OR(ISNUMBER(FIND(";"&amp;UPPER(TRIM(Datos!O786&amp;""))&amp;"=",O$1007)),ISNUMBER(FIND(";"&amp;UPPER(TRIM(Datos!O786&amp;""))&amp;";",O$1007))),OR(UPPER(TRIM(Datos!O786&amp;""))="SÍ",UPPER(TRIM(Datos!O786&amp;""))="SI",UPPER(TRIM(Datos!O786&amp;""))="NO"),IF(ISNUMBER(Datos!O786),AND(OR(O$1005="",Datos!O786&gt;=O$1005),OR(O$1006="",Datos!O786&lt;=O$1006)),FALSE),TRUE))))</f>
        <v>0.0</v>
      </c>
      <c r="P786">
        <f>IF(Datos!P786="",0,IF(AND(P$1008&lt;&gt;"",Datos!P786=P$1008),0,IF(P$1004=0,0,1-CHOOSE(P$1004,IF(ISNUMBER(Datos!P786),AND(OR(P$1005="",Datos!P786&gt;=P$1005),OR(P$1006="",Datos!P786&lt;=P$1006)),FALSE),IF(ISNUMBER(Datos!P786),AND(Datos!P786=INT(Datos!P786),AND(OR(P$1005="",Datos!P786&gt;=P$1005),OR(P$1006="",Datos!P786&lt;=P$1006))),FALSE),OR(ISNUMBER(FIND(";"&amp;UPPER(TRIM(Datos!P786&amp;""))&amp;"=",P$1007)),ISNUMBER(FIND(";"&amp;UPPER(TRIM(Datos!P786&amp;""))&amp;";",P$1007))),OR(UPPER(TRIM(Datos!P786&amp;""))="SÍ",UPPER(TRIM(Datos!P786&amp;""))="SI",UPPER(TRIM(Datos!P786&amp;""))="NO"),IF(ISNUMBER(Datos!P786),AND(OR(P$1005="",Datos!P786&gt;=P$1005),OR(P$1006="",Datos!P786&lt;=P$1006)),FALSE),TRUE))))</f>
        <v>0.0</v>
      </c>
      <c r="Q786">
        <f>IF(Datos!Q786="",0,IF(AND(Q$1008&lt;&gt;"",Datos!Q786=Q$1008),0,IF(Q$1004=0,0,1-CHOOSE(Q$1004,IF(ISNUMBER(Datos!Q786),AND(OR(Q$1005="",Datos!Q786&gt;=Q$1005),OR(Q$1006="",Datos!Q786&lt;=Q$1006)),FALSE),IF(ISNUMBER(Datos!Q786),AND(Datos!Q786=INT(Datos!Q786),AND(OR(Q$1005="",Datos!Q786&gt;=Q$1005),OR(Q$1006="",Datos!Q786&lt;=Q$1006))),FALSE),OR(ISNUMBER(FIND(";"&amp;UPPER(TRIM(Datos!Q786&amp;""))&amp;"=",Q$1007)),ISNUMBER(FIND(";"&amp;UPPER(TRIM(Datos!Q786&amp;""))&amp;";",Q$1007))),OR(UPPER(TRIM(Datos!Q786&amp;""))="SÍ",UPPER(TRIM(Datos!Q786&amp;""))="SI",UPPER(TRIM(Datos!Q786&amp;""))="NO"),IF(ISNUMBER(Datos!Q786),AND(OR(Q$1005="",Datos!Q786&gt;=Q$1005),OR(Q$1006="",Datos!Q786&lt;=Q$1006)),FALSE),TRUE))))</f>
        <v>0.0</v>
      </c>
      <c r="R786">
        <f>IF(Datos!R786="",0,IF(AND(R$1008&lt;&gt;"",Datos!R786=R$1008),0,IF(R$1004=0,0,1-CHOOSE(R$1004,IF(ISNUMBER(Datos!R786),AND(OR(R$1005="",Datos!R786&gt;=R$1005),OR(R$1006="",Datos!R786&lt;=R$1006)),FALSE),IF(ISNUMBER(Datos!R786),AND(Datos!R786=INT(Datos!R786),AND(OR(R$1005="",Datos!R786&gt;=R$1005),OR(R$1006="",Datos!R786&lt;=R$1006))),FALSE),OR(ISNUMBER(FIND(";"&amp;UPPER(TRIM(Datos!R786&amp;""))&amp;"=",R$1007)),ISNUMBER(FIND(";"&amp;UPPER(TRIM(Datos!R786&amp;""))&amp;";",R$1007))),OR(UPPER(TRIM(Datos!R786&amp;""))="SÍ",UPPER(TRIM(Datos!R786&amp;""))="SI",UPPER(TRIM(Datos!R786&amp;""))="NO"),IF(ISNUMBER(Datos!R786),AND(OR(R$1005="",Datos!R786&gt;=R$1005),OR(R$1006="",Datos!R786&lt;=R$1006)),FALSE),TRUE))))</f>
        <v>0.0</v>
      </c>
      <c r="S786">
        <f>IF(Datos!S786="",0,IF(AND(S$1008&lt;&gt;"",Datos!S786=S$1008),0,IF(S$1004=0,0,1-CHOOSE(S$1004,IF(ISNUMBER(Datos!S786),AND(OR(S$1005="",Datos!S786&gt;=S$1005),OR(S$1006="",Datos!S786&lt;=S$1006)),FALSE),IF(ISNUMBER(Datos!S786),AND(Datos!S786=INT(Datos!S786),AND(OR(S$1005="",Datos!S786&gt;=S$1005),OR(S$1006="",Datos!S786&lt;=S$1006))),FALSE),OR(ISNUMBER(FIND(";"&amp;UPPER(TRIM(Datos!S786&amp;""))&amp;"=",S$1007)),ISNUMBER(FIND(";"&amp;UPPER(TRIM(Datos!S786&amp;""))&amp;";",S$1007))),OR(UPPER(TRIM(Datos!S786&amp;""))="SÍ",UPPER(TRIM(Datos!S786&amp;""))="SI",UPPER(TRIM(Datos!S786&amp;""))="NO"),IF(ISNUMBER(Datos!S786),AND(OR(S$1005="",Datos!S786&gt;=S$1005),OR(S$1006="",Datos!S786&lt;=S$1006)),FALSE),TRUE))))</f>
        <v>0.0</v>
      </c>
      <c r="T786">
        <f>IF(Datos!T786="",0,IF(AND(T$1008&lt;&gt;"",Datos!T786=T$1008),0,IF(T$1004=0,0,1-CHOOSE(T$1004,IF(ISNUMBER(Datos!T786),AND(OR(T$1005="",Datos!T786&gt;=T$1005),OR(T$1006="",Datos!T786&lt;=T$1006)),FALSE),IF(ISNUMBER(Datos!T786),AND(Datos!T786=INT(Datos!T786),AND(OR(T$1005="",Datos!T786&gt;=T$1005),OR(T$1006="",Datos!T786&lt;=T$1006))),FALSE),OR(ISNUMBER(FIND(";"&amp;UPPER(TRIM(Datos!T786&amp;""))&amp;"=",T$1007)),ISNUMBER(FIND(";"&amp;UPPER(TRIM(Datos!T786&amp;""))&amp;";",T$1007))),OR(UPPER(TRIM(Datos!T786&amp;""))="SÍ",UPPER(TRIM(Datos!T786&amp;""))="SI",UPPER(TRIM(Datos!T786&amp;""))="NO"),IF(ISNUMBER(Datos!T786),AND(OR(T$1005="",Datos!T786&gt;=T$1005),OR(T$1006="",Datos!T786&lt;=T$1006)),FALSE),TRUE))))</f>
        <v>0.0</v>
      </c>
      <c r="U786">
        <f>IF(Datos!U786="",0,IF(AND(U$1008&lt;&gt;"",Datos!U786=U$1008),0,IF(U$1004=0,0,1-CHOOSE(U$1004,IF(ISNUMBER(Datos!U786),AND(OR(U$1005="",Datos!U786&gt;=U$1005),OR(U$1006="",Datos!U786&lt;=U$1006)),FALSE),IF(ISNUMBER(Datos!U786),AND(Datos!U786=INT(Datos!U786),AND(OR(U$1005="",Datos!U786&gt;=U$1005),OR(U$1006="",Datos!U786&lt;=U$1006))),FALSE),OR(ISNUMBER(FIND(";"&amp;UPPER(TRIM(Datos!U786&amp;""))&amp;"=",U$1007)),ISNUMBER(FIND(";"&amp;UPPER(TRIM(Datos!U786&amp;""))&amp;";",U$1007))),OR(UPPER(TRIM(Datos!U786&amp;""))="SÍ",UPPER(TRIM(Datos!U786&amp;""))="SI",UPPER(TRIM(Datos!U786&amp;""))="NO"),IF(ISNUMBER(Datos!U786),AND(OR(U$1005="",Datos!U786&gt;=U$1005),OR(U$1006="",Datos!U786&lt;=U$1006)),FALSE),TRUE))))</f>
        <v>0.0</v>
      </c>
      <c r="V786">
        <f>IF(Datos!V786="",0,IF(AND(V$1008&lt;&gt;"",Datos!V786=V$1008),0,IF(V$1004=0,0,1-CHOOSE(V$1004,IF(ISNUMBER(Datos!V786),AND(OR(V$1005="",Datos!V786&gt;=V$1005),OR(V$1006="",Datos!V786&lt;=V$1006)),FALSE),IF(ISNUMBER(Datos!V786),AND(Datos!V786=INT(Datos!V786),AND(OR(V$1005="",Datos!V786&gt;=V$1005),OR(V$1006="",Datos!V786&lt;=V$1006))),FALSE),OR(ISNUMBER(FIND(";"&amp;UPPER(TRIM(Datos!V786&amp;""))&amp;"=",V$1007)),ISNUMBER(FIND(";"&amp;UPPER(TRIM(Datos!V786&amp;""))&amp;";",V$1007))),OR(UPPER(TRIM(Datos!V786&amp;""))="SÍ",UPPER(TRIM(Datos!V786&amp;""))="SI",UPPER(TRIM(Datos!V786&amp;""))="NO"),IF(ISNUMBER(Datos!V786),AND(OR(V$1005="",Datos!V786&gt;=V$1005),OR(V$1006="",Datos!V786&lt;=V$1006)),FALSE),TRUE))))</f>
        <v>0.0</v>
      </c>
      <c r="W786">
        <f>IF(Datos!W786="",0,IF(AND(W$1008&lt;&gt;"",Datos!W786=W$1008),0,IF(W$1004=0,0,1-CHOOSE(W$1004,IF(ISNUMBER(Datos!W786),AND(OR(W$1005="",Datos!W786&gt;=W$1005),OR(W$1006="",Datos!W786&lt;=W$1006)),FALSE),IF(ISNUMBER(Datos!W786),AND(Datos!W786=INT(Datos!W786),AND(OR(W$1005="",Datos!W786&gt;=W$1005),OR(W$1006="",Datos!W786&lt;=W$1006))),FALSE),OR(ISNUMBER(FIND(";"&amp;UPPER(TRIM(Datos!W786&amp;""))&amp;"=",W$1007)),ISNUMBER(FIND(";"&amp;UPPER(TRIM(Datos!W786&amp;""))&amp;";",W$1007))),OR(UPPER(TRIM(Datos!W786&amp;""))="SÍ",UPPER(TRIM(Datos!W786&amp;""))="SI",UPPER(TRIM(Datos!W786&amp;""))="NO"),IF(ISNUMBER(Datos!W786),AND(OR(W$1005="",Datos!W786&gt;=W$1005),OR(W$1006="",Datos!W786&lt;=W$1006)),FALSE),TRUE))))</f>
        <v>0.0</v>
      </c>
      <c r="X786">
        <f>IF(Datos!X786="",0,IF(AND(X$1008&lt;&gt;"",Datos!X786=X$1008),0,IF(X$1004=0,0,1-CHOOSE(X$1004,IF(ISNUMBER(Datos!X786),AND(OR(X$1005="",Datos!X786&gt;=X$1005),OR(X$1006="",Datos!X786&lt;=X$1006)),FALSE),IF(ISNUMBER(Datos!X786),AND(Datos!X786=INT(Datos!X786),AND(OR(X$1005="",Datos!X786&gt;=X$1005),OR(X$1006="",Datos!X786&lt;=X$1006))),FALSE),OR(ISNUMBER(FIND(";"&amp;UPPER(TRIM(Datos!X786&amp;""))&amp;"=",X$1007)),ISNUMBER(FIND(";"&amp;UPPER(TRIM(Datos!X786&amp;""))&amp;";",X$1007))),OR(UPPER(TRIM(Datos!X786&amp;""))="SÍ",UPPER(TRIM(Datos!X786&amp;""))="SI",UPPER(TRIM(Datos!X786&amp;""))="NO"),IF(ISNUMBER(Datos!X786),AND(OR(X$1005="",Datos!X786&gt;=X$1005),OR(X$1006="",Datos!X786&lt;=X$1006)),FALSE),TRUE))))</f>
        <v>0.0</v>
      </c>
      <c r="Y786">
        <f>IF(Datos!Y786="",0,IF(AND(Y$1008&lt;&gt;"",Datos!Y786=Y$1008),0,IF(Y$1004=0,0,1-CHOOSE(Y$1004,IF(ISNUMBER(Datos!Y786),AND(OR(Y$1005="",Datos!Y786&gt;=Y$1005),OR(Y$1006="",Datos!Y786&lt;=Y$1006)),FALSE),IF(ISNUMBER(Datos!Y786),AND(Datos!Y786=INT(Datos!Y786),AND(OR(Y$1005="",Datos!Y786&gt;=Y$1005),OR(Y$1006="",Datos!Y786&lt;=Y$1006))),FALSE),OR(ISNUMBER(FIND(";"&amp;UPPER(TRIM(Datos!Y786&amp;""))&amp;"=",Y$1007)),ISNUMBER(FIND(";"&amp;UPPER(TRIM(Datos!Y786&amp;""))&amp;";",Y$1007))),OR(UPPER(TRIM(Datos!Y786&amp;""))="SÍ",UPPER(TRIM(Datos!Y786&amp;""))="SI",UPPER(TRIM(Datos!Y786&amp;""))="NO"),IF(ISNUMBER(Datos!Y786),AND(OR(Y$1005="",Datos!Y786&gt;=Y$1005),OR(Y$1006="",Datos!Y786&lt;=Y$1006)),FALSE),TRUE))))</f>
        <v>0.0</v>
      </c>
      <c r="Z786">
        <f>IF(Datos!Z786="",0,IF(AND(Z$1008&lt;&gt;"",Datos!Z786=Z$1008),0,IF(Z$1004=0,0,1-CHOOSE(Z$1004,IF(ISNUMBER(Datos!Z786),AND(OR(Z$1005="",Datos!Z786&gt;=Z$1005),OR(Z$1006="",Datos!Z786&lt;=Z$1006)),FALSE),IF(ISNUMBER(Datos!Z786),AND(Datos!Z786=INT(Datos!Z786),AND(OR(Z$1005="",Datos!Z786&gt;=Z$1005),OR(Z$1006="",Datos!Z786&lt;=Z$1006))),FALSE),OR(ISNUMBER(FIND(";"&amp;UPPER(TRIM(Datos!Z786&amp;""))&amp;"=",Z$1007)),ISNUMBER(FIND(";"&amp;UPPER(TRIM(Datos!Z786&amp;""))&amp;";",Z$1007))),OR(UPPER(TRIM(Datos!Z786&amp;""))="SÍ",UPPER(TRIM(Datos!Z786&amp;""))="SI",UPPER(TRIM(Datos!Z786&amp;""))="NO"),IF(ISNUMBER(Datos!Z786),AND(OR(Z$1005="",Datos!Z786&gt;=Z$1005),OR(Z$1006="",Datos!Z786&lt;=Z$1006)),FALSE),TRUE))))</f>
        <v>0.0</v>
      </c>
      <c r="AA786">
        <f>IF(Datos!AA786="",0,IF(AND(AA$1008&lt;&gt;"",Datos!AA786=AA$1008),0,IF(AA$1004=0,0,1-CHOOSE(AA$1004,IF(ISNUMBER(Datos!AA786),AND(OR(AA$1005="",Datos!AA786&gt;=AA$1005),OR(AA$1006="",Datos!AA786&lt;=AA$1006)),FALSE),IF(ISNUMBER(Datos!AA786),AND(Datos!AA786=INT(Datos!AA786),AND(OR(AA$1005="",Datos!AA786&gt;=AA$1005),OR(AA$1006="",Datos!AA786&lt;=AA$1006))),FALSE),OR(ISNUMBER(FIND(";"&amp;UPPER(TRIM(Datos!AA786&amp;""))&amp;"=",AA$1007)),ISNUMBER(FIND(";"&amp;UPPER(TRIM(Datos!AA786&amp;""))&amp;";",AA$1007))),OR(UPPER(TRIM(Datos!AA786&amp;""))="SÍ",UPPER(TRIM(Datos!AA786&amp;""))="SI",UPPER(TRIM(Datos!AA786&amp;""))="NO"),IF(ISNUMBER(Datos!AA786),AND(OR(AA$1005="",Datos!AA786&gt;=AA$1005),OR(AA$1006="",Datos!AA786&lt;=AA$1006)),FALSE),TRUE))))</f>
        <v>0.0</v>
      </c>
      <c r="AB786">
        <f>IF(Datos!AB786="",0,IF(AND(AB$1008&lt;&gt;"",Datos!AB786=AB$1008),0,IF(AB$1004=0,0,1-CHOOSE(AB$1004,IF(ISNUMBER(Datos!AB786),AND(OR(AB$1005="",Datos!AB786&gt;=AB$1005),OR(AB$1006="",Datos!AB786&lt;=AB$1006)),FALSE),IF(ISNUMBER(Datos!AB786),AND(Datos!AB786=INT(Datos!AB786),AND(OR(AB$1005="",Datos!AB786&gt;=AB$1005),OR(AB$1006="",Datos!AB786&lt;=AB$1006))),FALSE),OR(ISNUMBER(FIND(";"&amp;UPPER(TRIM(Datos!AB786&amp;""))&amp;"=",AB$1007)),ISNUMBER(FIND(";"&amp;UPPER(TRIM(Datos!AB786&amp;""))&amp;";",AB$1007))),OR(UPPER(TRIM(Datos!AB786&amp;""))="SÍ",UPPER(TRIM(Datos!AB786&amp;""))="SI",UPPER(TRIM(Datos!AB786&amp;""))="NO"),IF(ISNUMBER(Datos!AB786),AND(OR(AB$1005="",Datos!AB786&gt;=AB$1005),OR(AB$1006="",Datos!AB786&lt;=AB$1006)),FALSE),TRUE))))</f>
        <v>0.0</v>
      </c>
      <c r="AC786">
        <f>IF(Datos!AC786="",0,IF(AND(AC$1008&lt;&gt;"",Datos!AC786=AC$1008),0,IF(AC$1004=0,0,1-CHOOSE(AC$1004,IF(ISNUMBER(Datos!AC786),AND(OR(AC$1005="",Datos!AC786&gt;=AC$1005),OR(AC$1006="",Datos!AC786&lt;=AC$1006)),FALSE),IF(ISNUMBER(Datos!AC786),AND(Datos!AC786=INT(Datos!AC786),AND(OR(AC$1005="",Datos!AC786&gt;=AC$1005),OR(AC$1006="",Datos!AC786&lt;=AC$1006))),FALSE),OR(ISNUMBER(FIND(";"&amp;UPPER(TRIM(Datos!AC786&amp;""))&amp;"=",AC$1007)),ISNUMBER(FIND(";"&amp;UPPER(TRIM(Datos!AC786&amp;""))&amp;";",AC$1007))),OR(UPPER(TRIM(Datos!AC786&amp;""))="SÍ",UPPER(TRIM(Datos!AC786&amp;""))="SI",UPPER(TRIM(Datos!AC786&amp;""))="NO"),IF(ISNUMBER(Datos!AC786),AND(OR(AC$1005="",Datos!AC786&gt;=AC$1005),OR(AC$1006="",Datos!AC786&lt;=AC$1006)),FALSE),TRUE))))</f>
        <v>0.0</v>
      </c>
      <c r="AD786">
        <f>IF(Datos!AD786="",0,IF(AND(AD$1008&lt;&gt;"",Datos!AD786=AD$1008),0,IF(AD$1004=0,0,1-CHOOSE(AD$1004,IF(ISNUMBER(Datos!AD786),AND(OR(AD$1005="",Datos!AD786&gt;=AD$1005),OR(AD$1006="",Datos!AD786&lt;=AD$1006)),FALSE),IF(ISNUMBER(Datos!AD786),AND(Datos!AD786=INT(Datos!AD786),AND(OR(AD$1005="",Datos!AD786&gt;=AD$1005),OR(AD$1006="",Datos!AD786&lt;=AD$1006))),FALSE),OR(ISNUMBER(FIND(";"&amp;UPPER(TRIM(Datos!AD786&amp;""))&amp;"=",AD$1007)),ISNUMBER(FIND(";"&amp;UPPER(TRIM(Datos!AD786&amp;""))&amp;";",AD$1007))),OR(UPPER(TRIM(Datos!AD786&amp;""))="SÍ",UPPER(TRIM(Datos!AD786&amp;""))="SI",UPPER(TRIM(Datos!AD786&amp;""))="NO"),IF(ISNUMBER(Datos!AD786),AND(OR(AD$1005="",Datos!AD786&gt;=AD$1005),OR(AD$1006="",Datos!AD786&lt;=AD$1006)),FALSE),TRUE))))</f>
        <v>0.0</v>
      </c>
      <c r="AE786">
        <f>IF(Datos!AE786="",0,IF(AND(AE$1008&lt;&gt;"",Datos!AE786=AE$1008),0,IF(AE$1004=0,0,1-CHOOSE(AE$1004,IF(ISNUMBER(Datos!AE786),AND(OR(AE$1005="",Datos!AE786&gt;=AE$1005),OR(AE$1006="",Datos!AE786&lt;=AE$1006)),FALSE),IF(ISNUMBER(Datos!AE786),AND(Datos!AE786=INT(Datos!AE786),AND(OR(AE$1005="",Datos!AE786&gt;=AE$1005),OR(AE$1006="",Datos!AE786&lt;=AE$1006))),FALSE),OR(ISNUMBER(FIND(";"&amp;UPPER(TRIM(Datos!AE786&amp;""))&amp;"=",AE$1007)),ISNUMBER(FIND(";"&amp;UPPER(TRIM(Datos!AE786&amp;""))&amp;";",AE$1007))),OR(UPPER(TRIM(Datos!AE786&amp;""))="SÍ",UPPER(TRIM(Datos!AE786&amp;""))="SI",UPPER(TRIM(Datos!AE786&amp;""))="NO"),IF(ISNUMBER(Datos!AE786),AND(OR(AE$1005="",Datos!AE786&gt;=AE$1005),OR(AE$1006="",Datos!AE786&lt;=AE$1006)),FALSE),TRUE))))</f>
        <v>0.0</v>
      </c>
    </row>
    <row r="787" spans="2:31">
      <c r="B787">
        <f>IF(Datos!B787="",0,IF(AND(B$1008&lt;&gt;"",Datos!B787=B$1008),0,IF(B$1004=0,0,1-CHOOSE(B$1004,IF(ISNUMBER(Datos!B787),AND(OR(B$1005="",Datos!B787&gt;=B$1005),OR(B$1006="",Datos!B787&lt;=B$1006)),FALSE),IF(ISNUMBER(Datos!B787),AND(Datos!B787=INT(Datos!B787),AND(OR(B$1005="",Datos!B787&gt;=B$1005),OR(B$1006="",Datos!B787&lt;=B$1006))),FALSE),OR(ISNUMBER(FIND(";"&amp;UPPER(TRIM(Datos!B787&amp;""))&amp;"=",B$1007)),ISNUMBER(FIND(";"&amp;UPPER(TRIM(Datos!B787&amp;""))&amp;";",B$1007))),OR(UPPER(TRIM(Datos!B787&amp;""))="SÍ",UPPER(TRIM(Datos!B787&amp;""))="SI",UPPER(TRIM(Datos!B787&amp;""))="NO"),IF(ISNUMBER(Datos!B787),AND(OR(B$1005="",Datos!B787&gt;=B$1005),OR(B$1006="",Datos!B787&lt;=B$1006)),FALSE),TRUE))))</f>
        <v>0.0</v>
      </c>
      <c r="C787">
        <f>IF(Datos!C787="",0,IF(AND(C$1008&lt;&gt;"",Datos!C787=C$1008),0,IF(C$1004=0,0,1-CHOOSE(C$1004,IF(ISNUMBER(Datos!C787),AND(OR(C$1005="",Datos!C787&gt;=C$1005),OR(C$1006="",Datos!C787&lt;=C$1006)),FALSE),IF(ISNUMBER(Datos!C787),AND(Datos!C787=INT(Datos!C787),AND(OR(C$1005="",Datos!C787&gt;=C$1005),OR(C$1006="",Datos!C787&lt;=C$1006))),FALSE),OR(ISNUMBER(FIND(";"&amp;UPPER(TRIM(Datos!C787&amp;""))&amp;"=",C$1007)),ISNUMBER(FIND(";"&amp;UPPER(TRIM(Datos!C787&amp;""))&amp;";",C$1007))),OR(UPPER(TRIM(Datos!C787&amp;""))="SÍ",UPPER(TRIM(Datos!C787&amp;""))="SI",UPPER(TRIM(Datos!C787&amp;""))="NO"),IF(ISNUMBER(Datos!C787),AND(OR(C$1005="",Datos!C787&gt;=C$1005),OR(C$1006="",Datos!C787&lt;=C$1006)),FALSE),TRUE))))</f>
        <v>0.0</v>
      </c>
      <c r="D787">
        <f>IF(Datos!D787="",0,IF(AND(D$1008&lt;&gt;"",Datos!D787=D$1008),0,IF(D$1004=0,0,1-CHOOSE(D$1004,IF(ISNUMBER(Datos!D787),AND(OR(D$1005="",Datos!D787&gt;=D$1005),OR(D$1006="",Datos!D787&lt;=D$1006)),FALSE),IF(ISNUMBER(Datos!D787),AND(Datos!D787=INT(Datos!D787),AND(OR(D$1005="",Datos!D787&gt;=D$1005),OR(D$1006="",Datos!D787&lt;=D$1006))),FALSE),OR(ISNUMBER(FIND(";"&amp;UPPER(TRIM(Datos!D787&amp;""))&amp;"=",D$1007)),ISNUMBER(FIND(";"&amp;UPPER(TRIM(Datos!D787&amp;""))&amp;";",D$1007))),OR(UPPER(TRIM(Datos!D787&amp;""))="SÍ",UPPER(TRIM(Datos!D787&amp;""))="SI",UPPER(TRIM(Datos!D787&amp;""))="NO"),IF(ISNUMBER(Datos!D787),AND(OR(D$1005="",Datos!D787&gt;=D$1005),OR(D$1006="",Datos!D787&lt;=D$1006)),FALSE),TRUE))))</f>
        <v>0.0</v>
      </c>
      <c r="E787">
        <f>IF(Datos!E787="",0,IF(AND(E$1008&lt;&gt;"",Datos!E787=E$1008),0,IF(E$1004=0,0,1-CHOOSE(E$1004,IF(ISNUMBER(Datos!E787),AND(OR(E$1005="",Datos!E787&gt;=E$1005),OR(E$1006="",Datos!E787&lt;=E$1006)),FALSE),IF(ISNUMBER(Datos!E787),AND(Datos!E787=INT(Datos!E787),AND(OR(E$1005="",Datos!E787&gt;=E$1005),OR(E$1006="",Datos!E787&lt;=E$1006))),FALSE),OR(ISNUMBER(FIND(";"&amp;UPPER(TRIM(Datos!E787&amp;""))&amp;"=",E$1007)),ISNUMBER(FIND(";"&amp;UPPER(TRIM(Datos!E787&amp;""))&amp;";",E$1007))),OR(UPPER(TRIM(Datos!E787&amp;""))="SÍ",UPPER(TRIM(Datos!E787&amp;""))="SI",UPPER(TRIM(Datos!E787&amp;""))="NO"),IF(ISNUMBER(Datos!E787),AND(OR(E$1005="",Datos!E787&gt;=E$1005),OR(E$1006="",Datos!E787&lt;=E$1006)),FALSE),TRUE))))</f>
        <v>0.0</v>
      </c>
      <c r="F787">
        <f>IF(Datos!F787="",0,IF(AND(F$1008&lt;&gt;"",Datos!F787=F$1008),0,IF(F$1004=0,0,1-CHOOSE(F$1004,IF(ISNUMBER(Datos!F787),AND(OR(F$1005="",Datos!F787&gt;=F$1005),OR(F$1006="",Datos!F787&lt;=F$1006)),FALSE),IF(ISNUMBER(Datos!F787),AND(Datos!F787=INT(Datos!F787),AND(OR(F$1005="",Datos!F787&gt;=F$1005),OR(F$1006="",Datos!F787&lt;=F$1006))),FALSE),OR(ISNUMBER(FIND(";"&amp;UPPER(TRIM(Datos!F787&amp;""))&amp;"=",F$1007)),ISNUMBER(FIND(";"&amp;UPPER(TRIM(Datos!F787&amp;""))&amp;";",F$1007))),OR(UPPER(TRIM(Datos!F787&amp;""))="SÍ",UPPER(TRIM(Datos!F787&amp;""))="SI",UPPER(TRIM(Datos!F787&amp;""))="NO"),IF(ISNUMBER(Datos!F787),AND(OR(F$1005="",Datos!F787&gt;=F$1005),OR(F$1006="",Datos!F787&lt;=F$1006)),FALSE),TRUE))))</f>
        <v>0.0</v>
      </c>
      <c r="G787">
        <f>IF(Datos!G787="",0,IF(AND(G$1008&lt;&gt;"",Datos!G787=G$1008),0,IF(G$1004=0,0,1-CHOOSE(G$1004,IF(ISNUMBER(Datos!G787),AND(OR(G$1005="",Datos!G787&gt;=G$1005),OR(G$1006="",Datos!G787&lt;=G$1006)),FALSE),IF(ISNUMBER(Datos!G787),AND(Datos!G787=INT(Datos!G787),AND(OR(G$1005="",Datos!G787&gt;=G$1005),OR(G$1006="",Datos!G787&lt;=G$1006))),FALSE),OR(ISNUMBER(FIND(";"&amp;UPPER(TRIM(Datos!G787&amp;""))&amp;"=",G$1007)),ISNUMBER(FIND(";"&amp;UPPER(TRIM(Datos!G787&amp;""))&amp;";",G$1007))),OR(UPPER(TRIM(Datos!G787&amp;""))="SÍ",UPPER(TRIM(Datos!G787&amp;""))="SI",UPPER(TRIM(Datos!G787&amp;""))="NO"),IF(ISNUMBER(Datos!G787),AND(OR(G$1005="",Datos!G787&gt;=G$1005),OR(G$1006="",Datos!G787&lt;=G$1006)),FALSE),TRUE))))</f>
        <v>0.0</v>
      </c>
      <c r="H787">
        <f>IF(Datos!H787="",0,IF(AND(H$1008&lt;&gt;"",Datos!H787=H$1008),0,IF(H$1004=0,0,1-CHOOSE(H$1004,IF(ISNUMBER(Datos!H787),AND(OR(H$1005="",Datos!H787&gt;=H$1005),OR(H$1006="",Datos!H787&lt;=H$1006)),FALSE),IF(ISNUMBER(Datos!H787),AND(Datos!H787=INT(Datos!H787),AND(OR(H$1005="",Datos!H787&gt;=H$1005),OR(H$1006="",Datos!H787&lt;=H$1006))),FALSE),OR(ISNUMBER(FIND(";"&amp;UPPER(TRIM(Datos!H787&amp;""))&amp;"=",H$1007)),ISNUMBER(FIND(";"&amp;UPPER(TRIM(Datos!H787&amp;""))&amp;";",H$1007))),OR(UPPER(TRIM(Datos!H787&amp;""))="SÍ",UPPER(TRIM(Datos!H787&amp;""))="SI",UPPER(TRIM(Datos!H787&amp;""))="NO"),IF(ISNUMBER(Datos!H787),AND(OR(H$1005="",Datos!H787&gt;=H$1005),OR(H$1006="",Datos!H787&lt;=H$1006)),FALSE),TRUE))))</f>
        <v>0.0</v>
      </c>
      <c r="I787">
        <f>IF(Datos!I787="",0,IF(AND(I$1008&lt;&gt;"",Datos!I787=I$1008),0,IF(I$1004=0,0,1-CHOOSE(I$1004,IF(ISNUMBER(Datos!I787),AND(OR(I$1005="",Datos!I787&gt;=I$1005),OR(I$1006="",Datos!I787&lt;=I$1006)),FALSE),IF(ISNUMBER(Datos!I787),AND(Datos!I787=INT(Datos!I787),AND(OR(I$1005="",Datos!I787&gt;=I$1005),OR(I$1006="",Datos!I787&lt;=I$1006))),FALSE),OR(ISNUMBER(FIND(";"&amp;UPPER(TRIM(Datos!I787&amp;""))&amp;"=",I$1007)),ISNUMBER(FIND(";"&amp;UPPER(TRIM(Datos!I787&amp;""))&amp;";",I$1007))),OR(UPPER(TRIM(Datos!I787&amp;""))="SÍ",UPPER(TRIM(Datos!I787&amp;""))="SI",UPPER(TRIM(Datos!I787&amp;""))="NO"),IF(ISNUMBER(Datos!I787),AND(OR(I$1005="",Datos!I787&gt;=I$1005),OR(I$1006="",Datos!I787&lt;=I$1006)),FALSE),TRUE))))</f>
        <v>0.0</v>
      </c>
      <c r="J787">
        <f>IF(Datos!J787="",0,IF(AND(J$1008&lt;&gt;"",Datos!J787=J$1008),0,IF(J$1004=0,0,1-CHOOSE(J$1004,IF(ISNUMBER(Datos!J787),AND(OR(J$1005="",Datos!J787&gt;=J$1005),OR(J$1006="",Datos!J787&lt;=J$1006)),FALSE),IF(ISNUMBER(Datos!J787),AND(Datos!J787=INT(Datos!J787),AND(OR(J$1005="",Datos!J787&gt;=J$1005),OR(J$1006="",Datos!J787&lt;=J$1006))),FALSE),OR(ISNUMBER(FIND(";"&amp;UPPER(TRIM(Datos!J787&amp;""))&amp;"=",J$1007)),ISNUMBER(FIND(";"&amp;UPPER(TRIM(Datos!J787&amp;""))&amp;";",J$1007))),OR(UPPER(TRIM(Datos!J787&amp;""))="SÍ",UPPER(TRIM(Datos!J787&amp;""))="SI",UPPER(TRIM(Datos!J787&amp;""))="NO"),IF(ISNUMBER(Datos!J787),AND(OR(J$1005="",Datos!J787&gt;=J$1005),OR(J$1006="",Datos!J787&lt;=J$1006)),FALSE),TRUE))))</f>
        <v>0.0</v>
      </c>
      <c r="K787">
        <f>IF(Datos!K787="",0,IF(AND(K$1008&lt;&gt;"",Datos!K787=K$1008),0,IF(K$1004=0,0,1-CHOOSE(K$1004,IF(ISNUMBER(Datos!K787),AND(OR(K$1005="",Datos!K787&gt;=K$1005),OR(K$1006="",Datos!K787&lt;=K$1006)),FALSE),IF(ISNUMBER(Datos!K787),AND(Datos!K787=INT(Datos!K787),AND(OR(K$1005="",Datos!K787&gt;=K$1005),OR(K$1006="",Datos!K787&lt;=K$1006))),FALSE),OR(ISNUMBER(FIND(";"&amp;UPPER(TRIM(Datos!K787&amp;""))&amp;"=",K$1007)),ISNUMBER(FIND(";"&amp;UPPER(TRIM(Datos!K787&amp;""))&amp;";",K$1007))),OR(UPPER(TRIM(Datos!K787&amp;""))="SÍ",UPPER(TRIM(Datos!K787&amp;""))="SI",UPPER(TRIM(Datos!K787&amp;""))="NO"),IF(ISNUMBER(Datos!K787),AND(OR(K$1005="",Datos!K787&gt;=K$1005),OR(K$1006="",Datos!K787&lt;=K$1006)),FALSE),TRUE))))</f>
        <v>0.0</v>
      </c>
      <c r="L787">
        <f>IF(Datos!L787="",0,IF(AND(L$1008&lt;&gt;"",Datos!L787=L$1008),0,IF(L$1004=0,0,1-CHOOSE(L$1004,IF(ISNUMBER(Datos!L787),AND(OR(L$1005="",Datos!L787&gt;=L$1005),OR(L$1006="",Datos!L787&lt;=L$1006)),FALSE),IF(ISNUMBER(Datos!L787),AND(Datos!L787=INT(Datos!L787),AND(OR(L$1005="",Datos!L787&gt;=L$1005),OR(L$1006="",Datos!L787&lt;=L$1006))),FALSE),OR(ISNUMBER(FIND(";"&amp;UPPER(TRIM(Datos!L787&amp;""))&amp;"=",L$1007)),ISNUMBER(FIND(";"&amp;UPPER(TRIM(Datos!L787&amp;""))&amp;";",L$1007))),OR(UPPER(TRIM(Datos!L787&amp;""))="SÍ",UPPER(TRIM(Datos!L787&amp;""))="SI",UPPER(TRIM(Datos!L787&amp;""))="NO"),IF(ISNUMBER(Datos!L787),AND(OR(L$1005="",Datos!L787&gt;=L$1005),OR(L$1006="",Datos!L787&lt;=L$1006)),FALSE),TRUE))))</f>
        <v>0.0</v>
      </c>
      <c r="M787">
        <f>IF(Datos!M787="",0,IF(AND(M$1008&lt;&gt;"",Datos!M787=M$1008),0,IF(M$1004=0,0,1-CHOOSE(M$1004,IF(ISNUMBER(Datos!M787),AND(OR(M$1005="",Datos!M787&gt;=M$1005),OR(M$1006="",Datos!M787&lt;=M$1006)),FALSE),IF(ISNUMBER(Datos!M787),AND(Datos!M787=INT(Datos!M787),AND(OR(M$1005="",Datos!M787&gt;=M$1005),OR(M$1006="",Datos!M787&lt;=M$1006))),FALSE),OR(ISNUMBER(FIND(";"&amp;UPPER(TRIM(Datos!M787&amp;""))&amp;"=",M$1007)),ISNUMBER(FIND(";"&amp;UPPER(TRIM(Datos!M787&amp;""))&amp;";",M$1007))),OR(UPPER(TRIM(Datos!M787&amp;""))="SÍ",UPPER(TRIM(Datos!M787&amp;""))="SI",UPPER(TRIM(Datos!M787&amp;""))="NO"),IF(ISNUMBER(Datos!M787),AND(OR(M$1005="",Datos!M787&gt;=M$1005),OR(M$1006="",Datos!M787&lt;=M$1006)),FALSE),TRUE))))</f>
        <v>0.0</v>
      </c>
      <c r="N787">
        <f>IF(Datos!N787="",0,IF(AND(N$1008&lt;&gt;"",Datos!N787=N$1008),0,IF(N$1004=0,0,1-CHOOSE(N$1004,IF(ISNUMBER(Datos!N787),AND(OR(N$1005="",Datos!N787&gt;=N$1005),OR(N$1006="",Datos!N787&lt;=N$1006)),FALSE),IF(ISNUMBER(Datos!N787),AND(Datos!N787=INT(Datos!N787),AND(OR(N$1005="",Datos!N787&gt;=N$1005),OR(N$1006="",Datos!N787&lt;=N$1006))),FALSE),OR(ISNUMBER(FIND(";"&amp;UPPER(TRIM(Datos!N787&amp;""))&amp;"=",N$1007)),ISNUMBER(FIND(";"&amp;UPPER(TRIM(Datos!N787&amp;""))&amp;";",N$1007))),OR(UPPER(TRIM(Datos!N787&amp;""))="SÍ",UPPER(TRIM(Datos!N787&amp;""))="SI",UPPER(TRIM(Datos!N787&amp;""))="NO"),IF(ISNUMBER(Datos!N787),AND(OR(N$1005="",Datos!N787&gt;=N$1005),OR(N$1006="",Datos!N787&lt;=N$1006)),FALSE),TRUE))))</f>
        <v>0.0</v>
      </c>
      <c r="O787">
        <f>IF(Datos!O787="",0,IF(AND(O$1008&lt;&gt;"",Datos!O787=O$1008),0,IF(O$1004=0,0,1-CHOOSE(O$1004,IF(ISNUMBER(Datos!O787),AND(OR(O$1005="",Datos!O787&gt;=O$1005),OR(O$1006="",Datos!O787&lt;=O$1006)),FALSE),IF(ISNUMBER(Datos!O787),AND(Datos!O787=INT(Datos!O787),AND(OR(O$1005="",Datos!O787&gt;=O$1005),OR(O$1006="",Datos!O787&lt;=O$1006))),FALSE),OR(ISNUMBER(FIND(";"&amp;UPPER(TRIM(Datos!O787&amp;""))&amp;"=",O$1007)),ISNUMBER(FIND(";"&amp;UPPER(TRIM(Datos!O787&amp;""))&amp;";",O$1007))),OR(UPPER(TRIM(Datos!O787&amp;""))="SÍ",UPPER(TRIM(Datos!O787&amp;""))="SI",UPPER(TRIM(Datos!O787&amp;""))="NO"),IF(ISNUMBER(Datos!O787),AND(OR(O$1005="",Datos!O787&gt;=O$1005),OR(O$1006="",Datos!O787&lt;=O$1006)),FALSE),TRUE))))</f>
        <v>0.0</v>
      </c>
      <c r="P787">
        <f>IF(Datos!P787="",0,IF(AND(P$1008&lt;&gt;"",Datos!P787=P$1008),0,IF(P$1004=0,0,1-CHOOSE(P$1004,IF(ISNUMBER(Datos!P787),AND(OR(P$1005="",Datos!P787&gt;=P$1005),OR(P$1006="",Datos!P787&lt;=P$1006)),FALSE),IF(ISNUMBER(Datos!P787),AND(Datos!P787=INT(Datos!P787),AND(OR(P$1005="",Datos!P787&gt;=P$1005),OR(P$1006="",Datos!P787&lt;=P$1006))),FALSE),OR(ISNUMBER(FIND(";"&amp;UPPER(TRIM(Datos!P787&amp;""))&amp;"=",P$1007)),ISNUMBER(FIND(";"&amp;UPPER(TRIM(Datos!P787&amp;""))&amp;";",P$1007))),OR(UPPER(TRIM(Datos!P787&amp;""))="SÍ",UPPER(TRIM(Datos!P787&amp;""))="SI",UPPER(TRIM(Datos!P787&amp;""))="NO"),IF(ISNUMBER(Datos!P787),AND(OR(P$1005="",Datos!P787&gt;=P$1005),OR(P$1006="",Datos!P787&lt;=P$1006)),FALSE),TRUE))))</f>
        <v>0.0</v>
      </c>
      <c r="Q787">
        <f>IF(Datos!Q787="",0,IF(AND(Q$1008&lt;&gt;"",Datos!Q787=Q$1008),0,IF(Q$1004=0,0,1-CHOOSE(Q$1004,IF(ISNUMBER(Datos!Q787),AND(OR(Q$1005="",Datos!Q787&gt;=Q$1005),OR(Q$1006="",Datos!Q787&lt;=Q$1006)),FALSE),IF(ISNUMBER(Datos!Q787),AND(Datos!Q787=INT(Datos!Q787),AND(OR(Q$1005="",Datos!Q787&gt;=Q$1005),OR(Q$1006="",Datos!Q787&lt;=Q$1006))),FALSE),OR(ISNUMBER(FIND(";"&amp;UPPER(TRIM(Datos!Q787&amp;""))&amp;"=",Q$1007)),ISNUMBER(FIND(";"&amp;UPPER(TRIM(Datos!Q787&amp;""))&amp;";",Q$1007))),OR(UPPER(TRIM(Datos!Q787&amp;""))="SÍ",UPPER(TRIM(Datos!Q787&amp;""))="SI",UPPER(TRIM(Datos!Q787&amp;""))="NO"),IF(ISNUMBER(Datos!Q787),AND(OR(Q$1005="",Datos!Q787&gt;=Q$1005),OR(Q$1006="",Datos!Q787&lt;=Q$1006)),FALSE),TRUE))))</f>
        <v>0.0</v>
      </c>
      <c r="R787">
        <f>IF(Datos!R787="",0,IF(AND(R$1008&lt;&gt;"",Datos!R787=R$1008),0,IF(R$1004=0,0,1-CHOOSE(R$1004,IF(ISNUMBER(Datos!R787),AND(OR(R$1005="",Datos!R787&gt;=R$1005),OR(R$1006="",Datos!R787&lt;=R$1006)),FALSE),IF(ISNUMBER(Datos!R787),AND(Datos!R787=INT(Datos!R787),AND(OR(R$1005="",Datos!R787&gt;=R$1005),OR(R$1006="",Datos!R787&lt;=R$1006))),FALSE),OR(ISNUMBER(FIND(";"&amp;UPPER(TRIM(Datos!R787&amp;""))&amp;"=",R$1007)),ISNUMBER(FIND(";"&amp;UPPER(TRIM(Datos!R787&amp;""))&amp;";",R$1007))),OR(UPPER(TRIM(Datos!R787&amp;""))="SÍ",UPPER(TRIM(Datos!R787&amp;""))="SI",UPPER(TRIM(Datos!R787&amp;""))="NO"),IF(ISNUMBER(Datos!R787),AND(OR(R$1005="",Datos!R787&gt;=R$1005),OR(R$1006="",Datos!R787&lt;=R$1006)),FALSE),TRUE))))</f>
        <v>0.0</v>
      </c>
      <c r="S787">
        <f>IF(Datos!S787="",0,IF(AND(S$1008&lt;&gt;"",Datos!S787=S$1008),0,IF(S$1004=0,0,1-CHOOSE(S$1004,IF(ISNUMBER(Datos!S787),AND(OR(S$1005="",Datos!S787&gt;=S$1005),OR(S$1006="",Datos!S787&lt;=S$1006)),FALSE),IF(ISNUMBER(Datos!S787),AND(Datos!S787=INT(Datos!S787),AND(OR(S$1005="",Datos!S787&gt;=S$1005),OR(S$1006="",Datos!S787&lt;=S$1006))),FALSE),OR(ISNUMBER(FIND(";"&amp;UPPER(TRIM(Datos!S787&amp;""))&amp;"=",S$1007)),ISNUMBER(FIND(";"&amp;UPPER(TRIM(Datos!S787&amp;""))&amp;";",S$1007))),OR(UPPER(TRIM(Datos!S787&amp;""))="SÍ",UPPER(TRIM(Datos!S787&amp;""))="SI",UPPER(TRIM(Datos!S787&amp;""))="NO"),IF(ISNUMBER(Datos!S787),AND(OR(S$1005="",Datos!S787&gt;=S$1005),OR(S$1006="",Datos!S787&lt;=S$1006)),FALSE),TRUE))))</f>
        <v>0.0</v>
      </c>
      <c r="T787">
        <f>IF(Datos!T787="",0,IF(AND(T$1008&lt;&gt;"",Datos!T787=T$1008),0,IF(T$1004=0,0,1-CHOOSE(T$1004,IF(ISNUMBER(Datos!T787),AND(OR(T$1005="",Datos!T787&gt;=T$1005),OR(T$1006="",Datos!T787&lt;=T$1006)),FALSE),IF(ISNUMBER(Datos!T787),AND(Datos!T787=INT(Datos!T787),AND(OR(T$1005="",Datos!T787&gt;=T$1005),OR(T$1006="",Datos!T787&lt;=T$1006))),FALSE),OR(ISNUMBER(FIND(";"&amp;UPPER(TRIM(Datos!T787&amp;""))&amp;"=",T$1007)),ISNUMBER(FIND(";"&amp;UPPER(TRIM(Datos!T787&amp;""))&amp;";",T$1007))),OR(UPPER(TRIM(Datos!T787&amp;""))="SÍ",UPPER(TRIM(Datos!T787&amp;""))="SI",UPPER(TRIM(Datos!T787&amp;""))="NO"),IF(ISNUMBER(Datos!T787),AND(OR(T$1005="",Datos!T787&gt;=T$1005),OR(T$1006="",Datos!T787&lt;=T$1006)),FALSE),TRUE))))</f>
        <v>0.0</v>
      </c>
      <c r="U787">
        <f>IF(Datos!U787="",0,IF(AND(U$1008&lt;&gt;"",Datos!U787=U$1008),0,IF(U$1004=0,0,1-CHOOSE(U$1004,IF(ISNUMBER(Datos!U787),AND(OR(U$1005="",Datos!U787&gt;=U$1005),OR(U$1006="",Datos!U787&lt;=U$1006)),FALSE),IF(ISNUMBER(Datos!U787),AND(Datos!U787=INT(Datos!U787),AND(OR(U$1005="",Datos!U787&gt;=U$1005),OR(U$1006="",Datos!U787&lt;=U$1006))),FALSE),OR(ISNUMBER(FIND(";"&amp;UPPER(TRIM(Datos!U787&amp;""))&amp;"=",U$1007)),ISNUMBER(FIND(";"&amp;UPPER(TRIM(Datos!U787&amp;""))&amp;";",U$1007))),OR(UPPER(TRIM(Datos!U787&amp;""))="SÍ",UPPER(TRIM(Datos!U787&amp;""))="SI",UPPER(TRIM(Datos!U787&amp;""))="NO"),IF(ISNUMBER(Datos!U787),AND(OR(U$1005="",Datos!U787&gt;=U$1005),OR(U$1006="",Datos!U787&lt;=U$1006)),FALSE),TRUE))))</f>
        <v>0.0</v>
      </c>
      <c r="V787">
        <f>IF(Datos!V787="",0,IF(AND(V$1008&lt;&gt;"",Datos!V787=V$1008),0,IF(V$1004=0,0,1-CHOOSE(V$1004,IF(ISNUMBER(Datos!V787),AND(OR(V$1005="",Datos!V787&gt;=V$1005),OR(V$1006="",Datos!V787&lt;=V$1006)),FALSE),IF(ISNUMBER(Datos!V787),AND(Datos!V787=INT(Datos!V787),AND(OR(V$1005="",Datos!V787&gt;=V$1005),OR(V$1006="",Datos!V787&lt;=V$1006))),FALSE),OR(ISNUMBER(FIND(";"&amp;UPPER(TRIM(Datos!V787&amp;""))&amp;"=",V$1007)),ISNUMBER(FIND(";"&amp;UPPER(TRIM(Datos!V787&amp;""))&amp;";",V$1007))),OR(UPPER(TRIM(Datos!V787&amp;""))="SÍ",UPPER(TRIM(Datos!V787&amp;""))="SI",UPPER(TRIM(Datos!V787&amp;""))="NO"),IF(ISNUMBER(Datos!V787),AND(OR(V$1005="",Datos!V787&gt;=V$1005),OR(V$1006="",Datos!V787&lt;=V$1006)),FALSE),TRUE))))</f>
        <v>0.0</v>
      </c>
      <c r="W787">
        <f>IF(Datos!W787="",0,IF(AND(W$1008&lt;&gt;"",Datos!W787=W$1008),0,IF(W$1004=0,0,1-CHOOSE(W$1004,IF(ISNUMBER(Datos!W787),AND(OR(W$1005="",Datos!W787&gt;=W$1005),OR(W$1006="",Datos!W787&lt;=W$1006)),FALSE),IF(ISNUMBER(Datos!W787),AND(Datos!W787=INT(Datos!W787),AND(OR(W$1005="",Datos!W787&gt;=W$1005),OR(W$1006="",Datos!W787&lt;=W$1006))),FALSE),OR(ISNUMBER(FIND(";"&amp;UPPER(TRIM(Datos!W787&amp;""))&amp;"=",W$1007)),ISNUMBER(FIND(";"&amp;UPPER(TRIM(Datos!W787&amp;""))&amp;";",W$1007))),OR(UPPER(TRIM(Datos!W787&amp;""))="SÍ",UPPER(TRIM(Datos!W787&amp;""))="SI",UPPER(TRIM(Datos!W787&amp;""))="NO"),IF(ISNUMBER(Datos!W787),AND(OR(W$1005="",Datos!W787&gt;=W$1005),OR(W$1006="",Datos!W787&lt;=W$1006)),FALSE),TRUE))))</f>
        <v>0.0</v>
      </c>
      <c r="X787">
        <f>IF(Datos!X787="",0,IF(AND(X$1008&lt;&gt;"",Datos!X787=X$1008),0,IF(X$1004=0,0,1-CHOOSE(X$1004,IF(ISNUMBER(Datos!X787),AND(OR(X$1005="",Datos!X787&gt;=X$1005),OR(X$1006="",Datos!X787&lt;=X$1006)),FALSE),IF(ISNUMBER(Datos!X787),AND(Datos!X787=INT(Datos!X787),AND(OR(X$1005="",Datos!X787&gt;=X$1005),OR(X$1006="",Datos!X787&lt;=X$1006))),FALSE),OR(ISNUMBER(FIND(";"&amp;UPPER(TRIM(Datos!X787&amp;""))&amp;"=",X$1007)),ISNUMBER(FIND(";"&amp;UPPER(TRIM(Datos!X787&amp;""))&amp;";",X$1007))),OR(UPPER(TRIM(Datos!X787&amp;""))="SÍ",UPPER(TRIM(Datos!X787&amp;""))="SI",UPPER(TRIM(Datos!X787&amp;""))="NO"),IF(ISNUMBER(Datos!X787),AND(OR(X$1005="",Datos!X787&gt;=X$1005),OR(X$1006="",Datos!X787&lt;=X$1006)),FALSE),TRUE))))</f>
        <v>0.0</v>
      </c>
      <c r="Y787">
        <f>IF(Datos!Y787="",0,IF(AND(Y$1008&lt;&gt;"",Datos!Y787=Y$1008),0,IF(Y$1004=0,0,1-CHOOSE(Y$1004,IF(ISNUMBER(Datos!Y787),AND(OR(Y$1005="",Datos!Y787&gt;=Y$1005),OR(Y$1006="",Datos!Y787&lt;=Y$1006)),FALSE),IF(ISNUMBER(Datos!Y787),AND(Datos!Y787=INT(Datos!Y787),AND(OR(Y$1005="",Datos!Y787&gt;=Y$1005),OR(Y$1006="",Datos!Y787&lt;=Y$1006))),FALSE),OR(ISNUMBER(FIND(";"&amp;UPPER(TRIM(Datos!Y787&amp;""))&amp;"=",Y$1007)),ISNUMBER(FIND(";"&amp;UPPER(TRIM(Datos!Y787&amp;""))&amp;";",Y$1007))),OR(UPPER(TRIM(Datos!Y787&amp;""))="SÍ",UPPER(TRIM(Datos!Y787&amp;""))="SI",UPPER(TRIM(Datos!Y787&amp;""))="NO"),IF(ISNUMBER(Datos!Y787),AND(OR(Y$1005="",Datos!Y787&gt;=Y$1005),OR(Y$1006="",Datos!Y787&lt;=Y$1006)),FALSE),TRUE))))</f>
        <v>0.0</v>
      </c>
      <c r="Z787">
        <f>IF(Datos!Z787="",0,IF(AND(Z$1008&lt;&gt;"",Datos!Z787=Z$1008),0,IF(Z$1004=0,0,1-CHOOSE(Z$1004,IF(ISNUMBER(Datos!Z787),AND(OR(Z$1005="",Datos!Z787&gt;=Z$1005),OR(Z$1006="",Datos!Z787&lt;=Z$1006)),FALSE),IF(ISNUMBER(Datos!Z787),AND(Datos!Z787=INT(Datos!Z787),AND(OR(Z$1005="",Datos!Z787&gt;=Z$1005),OR(Z$1006="",Datos!Z787&lt;=Z$1006))),FALSE),OR(ISNUMBER(FIND(";"&amp;UPPER(TRIM(Datos!Z787&amp;""))&amp;"=",Z$1007)),ISNUMBER(FIND(";"&amp;UPPER(TRIM(Datos!Z787&amp;""))&amp;";",Z$1007))),OR(UPPER(TRIM(Datos!Z787&amp;""))="SÍ",UPPER(TRIM(Datos!Z787&amp;""))="SI",UPPER(TRIM(Datos!Z787&amp;""))="NO"),IF(ISNUMBER(Datos!Z787),AND(OR(Z$1005="",Datos!Z787&gt;=Z$1005),OR(Z$1006="",Datos!Z787&lt;=Z$1006)),FALSE),TRUE))))</f>
        <v>0.0</v>
      </c>
      <c r="AA787">
        <f>IF(Datos!AA787="",0,IF(AND(AA$1008&lt;&gt;"",Datos!AA787=AA$1008),0,IF(AA$1004=0,0,1-CHOOSE(AA$1004,IF(ISNUMBER(Datos!AA787),AND(OR(AA$1005="",Datos!AA787&gt;=AA$1005),OR(AA$1006="",Datos!AA787&lt;=AA$1006)),FALSE),IF(ISNUMBER(Datos!AA787),AND(Datos!AA787=INT(Datos!AA787),AND(OR(AA$1005="",Datos!AA787&gt;=AA$1005),OR(AA$1006="",Datos!AA787&lt;=AA$1006))),FALSE),OR(ISNUMBER(FIND(";"&amp;UPPER(TRIM(Datos!AA787&amp;""))&amp;"=",AA$1007)),ISNUMBER(FIND(";"&amp;UPPER(TRIM(Datos!AA787&amp;""))&amp;";",AA$1007))),OR(UPPER(TRIM(Datos!AA787&amp;""))="SÍ",UPPER(TRIM(Datos!AA787&amp;""))="SI",UPPER(TRIM(Datos!AA787&amp;""))="NO"),IF(ISNUMBER(Datos!AA787),AND(OR(AA$1005="",Datos!AA787&gt;=AA$1005),OR(AA$1006="",Datos!AA787&lt;=AA$1006)),FALSE),TRUE))))</f>
        <v>0.0</v>
      </c>
      <c r="AB787">
        <f>IF(Datos!AB787="",0,IF(AND(AB$1008&lt;&gt;"",Datos!AB787=AB$1008),0,IF(AB$1004=0,0,1-CHOOSE(AB$1004,IF(ISNUMBER(Datos!AB787),AND(OR(AB$1005="",Datos!AB787&gt;=AB$1005),OR(AB$1006="",Datos!AB787&lt;=AB$1006)),FALSE),IF(ISNUMBER(Datos!AB787),AND(Datos!AB787=INT(Datos!AB787),AND(OR(AB$1005="",Datos!AB787&gt;=AB$1005),OR(AB$1006="",Datos!AB787&lt;=AB$1006))),FALSE),OR(ISNUMBER(FIND(";"&amp;UPPER(TRIM(Datos!AB787&amp;""))&amp;"=",AB$1007)),ISNUMBER(FIND(";"&amp;UPPER(TRIM(Datos!AB787&amp;""))&amp;";",AB$1007))),OR(UPPER(TRIM(Datos!AB787&amp;""))="SÍ",UPPER(TRIM(Datos!AB787&amp;""))="SI",UPPER(TRIM(Datos!AB787&amp;""))="NO"),IF(ISNUMBER(Datos!AB787),AND(OR(AB$1005="",Datos!AB787&gt;=AB$1005),OR(AB$1006="",Datos!AB787&lt;=AB$1006)),FALSE),TRUE))))</f>
        <v>0.0</v>
      </c>
      <c r="AC787">
        <f>IF(Datos!AC787="",0,IF(AND(AC$1008&lt;&gt;"",Datos!AC787=AC$1008),0,IF(AC$1004=0,0,1-CHOOSE(AC$1004,IF(ISNUMBER(Datos!AC787),AND(OR(AC$1005="",Datos!AC787&gt;=AC$1005),OR(AC$1006="",Datos!AC787&lt;=AC$1006)),FALSE),IF(ISNUMBER(Datos!AC787),AND(Datos!AC787=INT(Datos!AC787),AND(OR(AC$1005="",Datos!AC787&gt;=AC$1005),OR(AC$1006="",Datos!AC787&lt;=AC$1006))),FALSE),OR(ISNUMBER(FIND(";"&amp;UPPER(TRIM(Datos!AC787&amp;""))&amp;"=",AC$1007)),ISNUMBER(FIND(";"&amp;UPPER(TRIM(Datos!AC787&amp;""))&amp;";",AC$1007))),OR(UPPER(TRIM(Datos!AC787&amp;""))="SÍ",UPPER(TRIM(Datos!AC787&amp;""))="SI",UPPER(TRIM(Datos!AC787&amp;""))="NO"),IF(ISNUMBER(Datos!AC787),AND(OR(AC$1005="",Datos!AC787&gt;=AC$1005),OR(AC$1006="",Datos!AC787&lt;=AC$1006)),FALSE),TRUE))))</f>
        <v>0.0</v>
      </c>
      <c r="AD787">
        <f>IF(Datos!AD787="",0,IF(AND(AD$1008&lt;&gt;"",Datos!AD787=AD$1008),0,IF(AD$1004=0,0,1-CHOOSE(AD$1004,IF(ISNUMBER(Datos!AD787),AND(OR(AD$1005="",Datos!AD787&gt;=AD$1005),OR(AD$1006="",Datos!AD787&lt;=AD$1006)),FALSE),IF(ISNUMBER(Datos!AD787),AND(Datos!AD787=INT(Datos!AD787),AND(OR(AD$1005="",Datos!AD787&gt;=AD$1005),OR(AD$1006="",Datos!AD787&lt;=AD$1006))),FALSE),OR(ISNUMBER(FIND(";"&amp;UPPER(TRIM(Datos!AD787&amp;""))&amp;"=",AD$1007)),ISNUMBER(FIND(";"&amp;UPPER(TRIM(Datos!AD787&amp;""))&amp;";",AD$1007))),OR(UPPER(TRIM(Datos!AD787&amp;""))="SÍ",UPPER(TRIM(Datos!AD787&amp;""))="SI",UPPER(TRIM(Datos!AD787&amp;""))="NO"),IF(ISNUMBER(Datos!AD787),AND(OR(AD$1005="",Datos!AD787&gt;=AD$1005),OR(AD$1006="",Datos!AD787&lt;=AD$1006)),FALSE),TRUE))))</f>
        <v>0.0</v>
      </c>
      <c r="AE787">
        <f>IF(Datos!AE787="",0,IF(AND(AE$1008&lt;&gt;"",Datos!AE787=AE$1008),0,IF(AE$1004=0,0,1-CHOOSE(AE$1004,IF(ISNUMBER(Datos!AE787),AND(OR(AE$1005="",Datos!AE787&gt;=AE$1005),OR(AE$1006="",Datos!AE787&lt;=AE$1006)),FALSE),IF(ISNUMBER(Datos!AE787),AND(Datos!AE787=INT(Datos!AE787),AND(OR(AE$1005="",Datos!AE787&gt;=AE$1005),OR(AE$1006="",Datos!AE787&lt;=AE$1006))),FALSE),OR(ISNUMBER(FIND(";"&amp;UPPER(TRIM(Datos!AE787&amp;""))&amp;"=",AE$1007)),ISNUMBER(FIND(";"&amp;UPPER(TRIM(Datos!AE787&amp;""))&amp;";",AE$1007))),OR(UPPER(TRIM(Datos!AE787&amp;""))="SÍ",UPPER(TRIM(Datos!AE787&amp;""))="SI",UPPER(TRIM(Datos!AE787&amp;""))="NO"),IF(ISNUMBER(Datos!AE787),AND(OR(AE$1005="",Datos!AE787&gt;=AE$1005),OR(AE$1006="",Datos!AE787&lt;=AE$1006)),FALSE),TRUE))))</f>
        <v>0.0</v>
      </c>
    </row>
    <row r="788" spans="2:31">
      <c r="B788">
        <f>IF(Datos!B788="",0,IF(AND(B$1008&lt;&gt;"",Datos!B788=B$1008),0,IF(B$1004=0,0,1-CHOOSE(B$1004,IF(ISNUMBER(Datos!B788),AND(OR(B$1005="",Datos!B788&gt;=B$1005),OR(B$1006="",Datos!B788&lt;=B$1006)),FALSE),IF(ISNUMBER(Datos!B788),AND(Datos!B788=INT(Datos!B788),AND(OR(B$1005="",Datos!B788&gt;=B$1005),OR(B$1006="",Datos!B788&lt;=B$1006))),FALSE),OR(ISNUMBER(FIND(";"&amp;UPPER(TRIM(Datos!B788&amp;""))&amp;"=",B$1007)),ISNUMBER(FIND(";"&amp;UPPER(TRIM(Datos!B788&amp;""))&amp;";",B$1007))),OR(UPPER(TRIM(Datos!B788&amp;""))="SÍ",UPPER(TRIM(Datos!B788&amp;""))="SI",UPPER(TRIM(Datos!B788&amp;""))="NO"),IF(ISNUMBER(Datos!B788),AND(OR(B$1005="",Datos!B788&gt;=B$1005),OR(B$1006="",Datos!B788&lt;=B$1006)),FALSE),TRUE))))</f>
        <v>0.0</v>
      </c>
      <c r="C788">
        <f>IF(Datos!C788="",0,IF(AND(C$1008&lt;&gt;"",Datos!C788=C$1008),0,IF(C$1004=0,0,1-CHOOSE(C$1004,IF(ISNUMBER(Datos!C788),AND(OR(C$1005="",Datos!C788&gt;=C$1005),OR(C$1006="",Datos!C788&lt;=C$1006)),FALSE),IF(ISNUMBER(Datos!C788),AND(Datos!C788=INT(Datos!C788),AND(OR(C$1005="",Datos!C788&gt;=C$1005),OR(C$1006="",Datos!C788&lt;=C$1006))),FALSE),OR(ISNUMBER(FIND(";"&amp;UPPER(TRIM(Datos!C788&amp;""))&amp;"=",C$1007)),ISNUMBER(FIND(";"&amp;UPPER(TRIM(Datos!C788&amp;""))&amp;";",C$1007))),OR(UPPER(TRIM(Datos!C788&amp;""))="SÍ",UPPER(TRIM(Datos!C788&amp;""))="SI",UPPER(TRIM(Datos!C788&amp;""))="NO"),IF(ISNUMBER(Datos!C788),AND(OR(C$1005="",Datos!C788&gt;=C$1005),OR(C$1006="",Datos!C788&lt;=C$1006)),FALSE),TRUE))))</f>
        <v>0.0</v>
      </c>
      <c r="D788">
        <f>IF(Datos!D788="",0,IF(AND(D$1008&lt;&gt;"",Datos!D788=D$1008),0,IF(D$1004=0,0,1-CHOOSE(D$1004,IF(ISNUMBER(Datos!D788),AND(OR(D$1005="",Datos!D788&gt;=D$1005),OR(D$1006="",Datos!D788&lt;=D$1006)),FALSE),IF(ISNUMBER(Datos!D788),AND(Datos!D788=INT(Datos!D788),AND(OR(D$1005="",Datos!D788&gt;=D$1005),OR(D$1006="",Datos!D788&lt;=D$1006))),FALSE),OR(ISNUMBER(FIND(";"&amp;UPPER(TRIM(Datos!D788&amp;""))&amp;"=",D$1007)),ISNUMBER(FIND(";"&amp;UPPER(TRIM(Datos!D788&amp;""))&amp;";",D$1007))),OR(UPPER(TRIM(Datos!D788&amp;""))="SÍ",UPPER(TRIM(Datos!D788&amp;""))="SI",UPPER(TRIM(Datos!D788&amp;""))="NO"),IF(ISNUMBER(Datos!D788),AND(OR(D$1005="",Datos!D788&gt;=D$1005),OR(D$1006="",Datos!D788&lt;=D$1006)),FALSE),TRUE))))</f>
        <v>0.0</v>
      </c>
      <c r="E788">
        <f>IF(Datos!E788="",0,IF(AND(E$1008&lt;&gt;"",Datos!E788=E$1008),0,IF(E$1004=0,0,1-CHOOSE(E$1004,IF(ISNUMBER(Datos!E788),AND(OR(E$1005="",Datos!E788&gt;=E$1005),OR(E$1006="",Datos!E788&lt;=E$1006)),FALSE),IF(ISNUMBER(Datos!E788),AND(Datos!E788=INT(Datos!E788),AND(OR(E$1005="",Datos!E788&gt;=E$1005),OR(E$1006="",Datos!E788&lt;=E$1006))),FALSE),OR(ISNUMBER(FIND(";"&amp;UPPER(TRIM(Datos!E788&amp;""))&amp;"=",E$1007)),ISNUMBER(FIND(";"&amp;UPPER(TRIM(Datos!E788&amp;""))&amp;";",E$1007))),OR(UPPER(TRIM(Datos!E788&amp;""))="SÍ",UPPER(TRIM(Datos!E788&amp;""))="SI",UPPER(TRIM(Datos!E788&amp;""))="NO"),IF(ISNUMBER(Datos!E788),AND(OR(E$1005="",Datos!E788&gt;=E$1005),OR(E$1006="",Datos!E788&lt;=E$1006)),FALSE),TRUE))))</f>
        <v>0.0</v>
      </c>
      <c r="F788">
        <f>IF(Datos!F788="",0,IF(AND(F$1008&lt;&gt;"",Datos!F788=F$1008),0,IF(F$1004=0,0,1-CHOOSE(F$1004,IF(ISNUMBER(Datos!F788),AND(OR(F$1005="",Datos!F788&gt;=F$1005),OR(F$1006="",Datos!F788&lt;=F$1006)),FALSE),IF(ISNUMBER(Datos!F788),AND(Datos!F788=INT(Datos!F788),AND(OR(F$1005="",Datos!F788&gt;=F$1005),OR(F$1006="",Datos!F788&lt;=F$1006))),FALSE),OR(ISNUMBER(FIND(";"&amp;UPPER(TRIM(Datos!F788&amp;""))&amp;"=",F$1007)),ISNUMBER(FIND(";"&amp;UPPER(TRIM(Datos!F788&amp;""))&amp;";",F$1007))),OR(UPPER(TRIM(Datos!F788&amp;""))="SÍ",UPPER(TRIM(Datos!F788&amp;""))="SI",UPPER(TRIM(Datos!F788&amp;""))="NO"),IF(ISNUMBER(Datos!F788),AND(OR(F$1005="",Datos!F788&gt;=F$1005),OR(F$1006="",Datos!F788&lt;=F$1006)),FALSE),TRUE))))</f>
        <v>0.0</v>
      </c>
      <c r="G788">
        <f>IF(Datos!G788="",0,IF(AND(G$1008&lt;&gt;"",Datos!G788=G$1008),0,IF(G$1004=0,0,1-CHOOSE(G$1004,IF(ISNUMBER(Datos!G788),AND(OR(G$1005="",Datos!G788&gt;=G$1005),OR(G$1006="",Datos!G788&lt;=G$1006)),FALSE),IF(ISNUMBER(Datos!G788),AND(Datos!G788=INT(Datos!G788),AND(OR(G$1005="",Datos!G788&gt;=G$1005),OR(G$1006="",Datos!G788&lt;=G$1006))),FALSE),OR(ISNUMBER(FIND(";"&amp;UPPER(TRIM(Datos!G788&amp;""))&amp;"=",G$1007)),ISNUMBER(FIND(";"&amp;UPPER(TRIM(Datos!G788&amp;""))&amp;";",G$1007))),OR(UPPER(TRIM(Datos!G788&amp;""))="SÍ",UPPER(TRIM(Datos!G788&amp;""))="SI",UPPER(TRIM(Datos!G788&amp;""))="NO"),IF(ISNUMBER(Datos!G788),AND(OR(G$1005="",Datos!G788&gt;=G$1005),OR(G$1006="",Datos!G788&lt;=G$1006)),FALSE),TRUE))))</f>
        <v>0.0</v>
      </c>
      <c r="H788">
        <f>IF(Datos!H788="",0,IF(AND(H$1008&lt;&gt;"",Datos!H788=H$1008),0,IF(H$1004=0,0,1-CHOOSE(H$1004,IF(ISNUMBER(Datos!H788),AND(OR(H$1005="",Datos!H788&gt;=H$1005),OR(H$1006="",Datos!H788&lt;=H$1006)),FALSE),IF(ISNUMBER(Datos!H788),AND(Datos!H788=INT(Datos!H788),AND(OR(H$1005="",Datos!H788&gt;=H$1005),OR(H$1006="",Datos!H788&lt;=H$1006))),FALSE),OR(ISNUMBER(FIND(";"&amp;UPPER(TRIM(Datos!H788&amp;""))&amp;"=",H$1007)),ISNUMBER(FIND(";"&amp;UPPER(TRIM(Datos!H788&amp;""))&amp;";",H$1007))),OR(UPPER(TRIM(Datos!H788&amp;""))="SÍ",UPPER(TRIM(Datos!H788&amp;""))="SI",UPPER(TRIM(Datos!H788&amp;""))="NO"),IF(ISNUMBER(Datos!H788),AND(OR(H$1005="",Datos!H788&gt;=H$1005),OR(H$1006="",Datos!H788&lt;=H$1006)),FALSE),TRUE))))</f>
        <v>0.0</v>
      </c>
      <c r="I788">
        <f>IF(Datos!I788="",0,IF(AND(I$1008&lt;&gt;"",Datos!I788=I$1008),0,IF(I$1004=0,0,1-CHOOSE(I$1004,IF(ISNUMBER(Datos!I788),AND(OR(I$1005="",Datos!I788&gt;=I$1005),OR(I$1006="",Datos!I788&lt;=I$1006)),FALSE),IF(ISNUMBER(Datos!I788),AND(Datos!I788=INT(Datos!I788),AND(OR(I$1005="",Datos!I788&gt;=I$1005),OR(I$1006="",Datos!I788&lt;=I$1006))),FALSE),OR(ISNUMBER(FIND(";"&amp;UPPER(TRIM(Datos!I788&amp;""))&amp;"=",I$1007)),ISNUMBER(FIND(";"&amp;UPPER(TRIM(Datos!I788&amp;""))&amp;";",I$1007))),OR(UPPER(TRIM(Datos!I788&amp;""))="SÍ",UPPER(TRIM(Datos!I788&amp;""))="SI",UPPER(TRIM(Datos!I788&amp;""))="NO"),IF(ISNUMBER(Datos!I788),AND(OR(I$1005="",Datos!I788&gt;=I$1005),OR(I$1006="",Datos!I788&lt;=I$1006)),FALSE),TRUE))))</f>
        <v>0.0</v>
      </c>
      <c r="J788">
        <f>IF(Datos!J788="",0,IF(AND(J$1008&lt;&gt;"",Datos!J788=J$1008),0,IF(J$1004=0,0,1-CHOOSE(J$1004,IF(ISNUMBER(Datos!J788),AND(OR(J$1005="",Datos!J788&gt;=J$1005),OR(J$1006="",Datos!J788&lt;=J$1006)),FALSE),IF(ISNUMBER(Datos!J788),AND(Datos!J788=INT(Datos!J788),AND(OR(J$1005="",Datos!J788&gt;=J$1005),OR(J$1006="",Datos!J788&lt;=J$1006))),FALSE),OR(ISNUMBER(FIND(";"&amp;UPPER(TRIM(Datos!J788&amp;""))&amp;"=",J$1007)),ISNUMBER(FIND(";"&amp;UPPER(TRIM(Datos!J788&amp;""))&amp;";",J$1007))),OR(UPPER(TRIM(Datos!J788&amp;""))="SÍ",UPPER(TRIM(Datos!J788&amp;""))="SI",UPPER(TRIM(Datos!J788&amp;""))="NO"),IF(ISNUMBER(Datos!J788),AND(OR(J$1005="",Datos!J788&gt;=J$1005),OR(J$1006="",Datos!J788&lt;=J$1006)),FALSE),TRUE))))</f>
        <v>0.0</v>
      </c>
      <c r="K788">
        <f>IF(Datos!K788="",0,IF(AND(K$1008&lt;&gt;"",Datos!K788=K$1008),0,IF(K$1004=0,0,1-CHOOSE(K$1004,IF(ISNUMBER(Datos!K788),AND(OR(K$1005="",Datos!K788&gt;=K$1005),OR(K$1006="",Datos!K788&lt;=K$1006)),FALSE),IF(ISNUMBER(Datos!K788),AND(Datos!K788=INT(Datos!K788),AND(OR(K$1005="",Datos!K788&gt;=K$1005),OR(K$1006="",Datos!K788&lt;=K$1006))),FALSE),OR(ISNUMBER(FIND(";"&amp;UPPER(TRIM(Datos!K788&amp;""))&amp;"=",K$1007)),ISNUMBER(FIND(";"&amp;UPPER(TRIM(Datos!K788&amp;""))&amp;";",K$1007))),OR(UPPER(TRIM(Datos!K788&amp;""))="SÍ",UPPER(TRIM(Datos!K788&amp;""))="SI",UPPER(TRIM(Datos!K788&amp;""))="NO"),IF(ISNUMBER(Datos!K788),AND(OR(K$1005="",Datos!K788&gt;=K$1005),OR(K$1006="",Datos!K788&lt;=K$1006)),FALSE),TRUE))))</f>
        <v>0.0</v>
      </c>
      <c r="L788">
        <f>IF(Datos!L788="",0,IF(AND(L$1008&lt;&gt;"",Datos!L788=L$1008),0,IF(L$1004=0,0,1-CHOOSE(L$1004,IF(ISNUMBER(Datos!L788),AND(OR(L$1005="",Datos!L788&gt;=L$1005),OR(L$1006="",Datos!L788&lt;=L$1006)),FALSE),IF(ISNUMBER(Datos!L788),AND(Datos!L788=INT(Datos!L788),AND(OR(L$1005="",Datos!L788&gt;=L$1005),OR(L$1006="",Datos!L788&lt;=L$1006))),FALSE),OR(ISNUMBER(FIND(";"&amp;UPPER(TRIM(Datos!L788&amp;""))&amp;"=",L$1007)),ISNUMBER(FIND(";"&amp;UPPER(TRIM(Datos!L788&amp;""))&amp;";",L$1007))),OR(UPPER(TRIM(Datos!L788&amp;""))="SÍ",UPPER(TRIM(Datos!L788&amp;""))="SI",UPPER(TRIM(Datos!L788&amp;""))="NO"),IF(ISNUMBER(Datos!L788),AND(OR(L$1005="",Datos!L788&gt;=L$1005),OR(L$1006="",Datos!L788&lt;=L$1006)),FALSE),TRUE))))</f>
        <v>0.0</v>
      </c>
      <c r="M788">
        <f>IF(Datos!M788="",0,IF(AND(M$1008&lt;&gt;"",Datos!M788=M$1008),0,IF(M$1004=0,0,1-CHOOSE(M$1004,IF(ISNUMBER(Datos!M788),AND(OR(M$1005="",Datos!M788&gt;=M$1005),OR(M$1006="",Datos!M788&lt;=M$1006)),FALSE),IF(ISNUMBER(Datos!M788),AND(Datos!M788=INT(Datos!M788),AND(OR(M$1005="",Datos!M788&gt;=M$1005),OR(M$1006="",Datos!M788&lt;=M$1006))),FALSE),OR(ISNUMBER(FIND(";"&amp;UPPER(TRIM(Datos!M788&amp;""))&amp;"=",M$1007)),ISNUMBER(FIND(";"&amp;UPPER(TRIM(Datos!M788&amp;""))&amp;";",M$1007))),OR(UPPER(TRIM(Datos!M788&amp;""))="SÍ",UPPER(TRIM(Datos!M788&amp;""))="SI",UPPER(TRIM(Datos!M788&amp;""))="NO"),IF(ISNUMBER(Datos!M788),AND(OR(M$1005="",Datos!M788&gt;=M$1005),OR(M$1006="",Datos!M788&lt;=M$1006)),FALSE),TRUE))))</f>
        <v>0.0</v>
      </c>
      <c r="N788">
        <f>IF(Datos!N788="",0,IF(AND(N$1008&lt;&gt;"",Datos!N788=N$1008),0,IF(N$1004=0,0,1-CHOOSE(N$1004,IF(ISNUMBER(Datos!N788),AND(OR(N$1005="",Datos!N788&gt;=N$1005),OR(N$1006="",Datos!N788&lt;=N$1006)),FALSE),IF(ISNUMBER(Datos!N788),AND(Datos!N788=INT(Datos!N788),AND(OR(N$1005="",Datos!N788&gt;=N$1005),OR(N$1006="",Datos!N788&lt;=N$1006))),FALSE),OR(ISNUMBER(FIND(";"&amp;UPPER(TRIM(Datos!N788&amp;""))&amp;"=",N$1007)),ISNUMBER(FIND(";"&amp;UPPER(TRIM(Datos!N788&amp;""))&amp;";",N$1007))),OR(UPPER(TRIM(Datos!N788&amp;""))="SÍ",UPPER(TRIM(Datos!N788&amp;""))="SI",UPPER(TRIM(Datos!N788&amp;""))="NO"),IF(ISNUMBER(Datos!N788),AND(OR(N$1005="",Datos!N788&gt;=N$1005),OR(N$1006="",Datos!N788&lt;=N$1006)),FALSE),TRUE))))</f>
        <v>0.0</v>
      </c>
      <c r="O788">
        <f>IF(Datos!O788="",0,IF(AND(O$1008&lt;&gt;"",Datos!O788=O$1008),0,IF(O$1004=0,0,1-CHOOSE(O$1004,IF(ISNUMBER(Datos!O788),AND(OR(O$1005="",Datos!O788&gt;=O$1005),OR(O$1006="",Datos!O788&lt;=O$1006)),FALSE),IF(ISNUMBER(Datos!O788),AND(Datos!O788=INT(Datos!O788),AND(OR(O$1005="",Datos!O788&gt;=O$1005),OR(O$1006="",Datos!O788&lt;=O$1006))),FALSE),OR(ISNUMBER(FIND(";"&amp;UPPER(TRIM(Datos!O788&amp;""))&amp;"=",O$1007)),ISNUMBER(FIND(";"&amp;UPPER(TRIM(Datos!O788&amp;""))&amp;";",O$1007))),OR(UPPER(TRIM(Datos!O788&amp;""))="SÍ",UPPER(TRIM(Datos!O788&amp;""))="SI",UPPER(TRIM(Datos!O788&amp;""))="NO"),IF(ISNUMBER(Datos!O788),AND(OR(O$1005="",Datos!O788&gt;=O$1005),OR(O$1006="",Datos!O788&lt;=O$1006)),FALSE),TRUE))))</f>
        <v>0.0</v>
      </c>
      <c r="P788">
        <f>IF(Datos!P788="",0,IF(AND(P$1008&lt;&gt;"",Datos!P788=P$1008),0,IF(P$1004=0,0,1-CHOOSE(P$1004,IF(ISNUMBER(Datos!P788),AND(OR(P$1005="",Datos!P788&gt;=P$1005),OR(P$1006="",Datos!P788&lt;=P$1006)),FALSE),IF(ISNUMBER(Datos!P788),AND(Datos!P788=INT(Datos!P788),AND(OR(P$1005="",Datos!P788&gt;=P$1005),OR(P$1006="",Datos!P788&lt;=P$1006))),FALSE),OR(ISNUMBER(FIND(";"&amp;UPPER(TRIM(Datos!P788&amp;""))&amp;"=",P$1007)),ISNUMBER(FIND(";"&amp;UPPER(TRIM(Datos!P788&amp;""))&amp;";",P$1007))),OR(UPPER(TRIM(Datos!P788&amp;""))="SÍ",UPPER(TRIM(Datos!P788&amp;""))="SI",UPPER(TRIM(Datos!P788&amp;""))="NO"),IF(ISNUMBER(Datos!P788),AND(OR(P$1005="",Datos!P788&gt;=P$1005),OR(P$1006="",Datos!P788&lt;=P$1006)),FALSE),TRUE))))</f>
        <v>0.0</v>
      </c>
      <c r="Q788">
        <f>IF(Datos!Q788="",0,IF(AND(Q$1008&lt;&gt;"",Datos!Q788=Q$1008),0,IF(Q$1004=0,0,1-CHOOSE(Q$1004,IF(ISNUMBER(Datos!Q788),AND(OR(Q$1005="",Datos!Q788&gt;=Q$1005),OR(Q$1006="",Datos!Q788&lt;=Q$1006)),FALSE),IF(ISNUMBER(Datos!Q788),AND(Datos!Q788=INT(Datos!Q788),AND(OR(Q$1005="",Datos!Q788&gt;=Q$1005),OR(Q$1006="",Datos!Q788&lt;=Q$1006))),FALSE),OR(ISNUMBER(FIND(";"&amp;UPPER(TRIM(Datos!Q788&amp;""))&amp;"=",Q$1007)),ISNUMBER(FIND(";"&amp;UPPER(TRIM(Datos!Q788&amp;""))&amp;";",Q$1007))),OR(UPPER(TRIM(Datos!Q788&amp;""))="SÍ",UPPER(TRIM(Datos!Q788&amp;""))="SI",UPPER(TRIM(Datos!Q788&amp;""))="NO"),IF(ISNUMBER(Datos!Q788),AND(OR(Q$1005="",Datos!Q788&gt;=Q$1005),OR(Q$1006="",Datos!Q788&lt;=Q$1006)),FALSE),TRUE))))</f>
        <v>0.0</v>
      </c>
      <c r="R788">
        <f>IF(Datos!R788="",0,IF(AND(R$1008&lt;&gt;"",Datos!R788=R$1008),0,IF(R$1004=0,0,1-CHOOSE(R$1004,IF(ISNUMBER(Datos!R788),AND(OR(R$1005="",Datos!R788&gt;=R$1005),OR(R$1006="",Datos!R788&lt;=R$1006)),FALSE),IF(ISNUMBER(Datos!R788),AND(Datos!R788=INT(Datos!R788),AND(OR(R$1005="",Datos!R788&gt;=R$1005),OR(R$1006="",Datos!R788&lt;=R$1006))),FALSE),OR(ISNUMBER(FIND(";"&amp;UPPER(TRIM(Datos!R788&amp;""))&amp;"=",R$1007)),ISNUMBER(FIND(";"&amp;UPPER(TRIM(Datos!R788&amp;""))&amp;";",R$1007))),OR(UPPER(TRIM(Datos!R788&amp;""))="SÍ",UPPER(TRIM(Datos!R788&amp;""))="SI",UPPER(TRIM(Datos!R788&amp;""))="NO"),IF(ISNUMBER(Datos!R788),AND(OR(R$1005="",Datos!R788&gt;=R$1005),OR(R$1006="",Datos!R788&lt;=R$1006)),FALSE),TRUE))))</f>
        <v>0.0</v>
      </c>
      <c r="S788">
        <f>IF(Datos!S788="",0,IF(AND(S$1008&lt;&gt;"",Datos!S788=S$1008),0,IF(S$1004=0,0,1-CHOOSE(S$1004,IF(ISNUMBER(Datos!S788),AND(OR(S$1005="",Datos!S788&gt;=S$1005),OR(S$1006="",Datos!S788&lt;=S$1006)),FALSE),IF(ISNUMBER(Datos!S788),AND(Datos!S788=INT(Datos!S788),AND(OR(S$1005="",Datos!S788&gt;=S$1005),OR(S$1006="",Datos!S788&lt;=S$1006))),FALSE),OR(ISNUMBER(FIND(";"&amp;UPPER(TRIM(Datos!S788&amp;""))&amp;"=",S$1007)),ISNUMBER(FIND(";"&amp;UPPER(TRIM(Datos!S788&amp;""))&amp;";",S$1007))),OR(UPPER(TRIM(Datos!S788&amp;""))="SÍ",UPPER(TRIM(Datos!S788&amp;""))="SI",UPPER(TRIM(Datos!S788&amp;""))="NO"),IF(ISNUMBER(Datos!S788),AND(OR(S$1005="",Datos!S788&gt;=S$1005),OR(S$1006="",Datos!S788&lt;=S$1006)),FALSE),TRUE))))</f>
        <v>0.0</v>
      </c>
      <c r="T788">
        <f>IF(Datos!T788="",0,IF(AND(T$1008&lt;&gt;"",Datos!T788=T$1008),0,IF(T$1004=0,0,1-CHOOSE(T$1004,IF(ISNUMBER(Datos!T788),AND(OR(T$1005="",Datos!T788&gt;=T$1005),OR(T$1006="",Datos!T788&lt;=T$1006)),FALSE),IF(ISNUMBER(Datos!T788),AND(Datos!T788=INT(Datos!T788),AND(OR(T$1005="",Datos!T788&gt;=T$1005),OR(T$1006="",Datos!T788&lt;=T$1006))),FALSE),OR(ISNUMBER(FIND(";"&amp;UPPER(TRIM(Datos!T788&amp;""))&amp;"=",T$1007)),ISNUMBER(FIND(";"&amp;UPPER(TRIM(Datos!T788&amp;""))&amp;";",T$1007))),OR(UPPER(TRIM(Datos!T788&amp;""))="SÍ",UPPER(TRIM(Datos!T788&amp;""))="SI",UPPER(TRIM(Datos!T788&amp;""))="NO"),IF(ISNUMBER(Datos!T788),AND(OR(T$1005="",Datos!T788&gt;=T$1005),OR(T$1006="",Datos!T788&lt;=T$1006)),FALSE),TRUE))))</f>
        <v>0.0</v>
      </c>
      <c r="U788">
        <f>IF(Datos!U788="",0,IF(AND(U$1008&lt;&gt;"",Datos!U788=U$1008),0,IF(U$1004=0,0,1-CHOOSE(U$1004,IF(ISNUMBER(Datos!U788),AND(OR(U$1005="",Datos!U788&gt;=U$1005),OR(U$1006="",Datos!U788&lt;=U$1006)),FALSE),IF(ISNUMBER(Datos!U788),AND(Datos!U788=INT(Datos!U788),AND(OR(U$1005="",Datos!U788&gt;=U$1005),OR(U$1006="",Datos!U788&lt;=U$1006))),FALSE),OR(ISNUMBER(FIND(";"&amp;UPPER(TRIM(Datos!U788&amp;""))&amp;"=",U$1007)),ISNUMBER(FIND(";"&amp;UPPER(TRIM(Datos!U788&amp;""))&amp;";",U$1007))),OR(UPPER(TRIM(Datos!U788&amp;""))="SÍ",UPPER(TRIM(Datos!U788&amp;""))="SI",UPPER(TRIM(Datos!U788&amp;""))="NO"),IF(ISNUMBER(Datos!U788),AND(OR(U$1005="",Datos!U788&gt;=U$1005),OR(U$1006="",Datos!U788&lt;=U$1006)),FALSE),TRUE))))</f>
        <v>0.0</v>
      </c>
      <c r="V788">
        <f>IF(Datos!V788="",0,IF(AND(V$1008&lt;&gt;"",Datos!V788=V$1008),0,IF(V$1004=0,0,1-CHOOSE(V$1004,IF(ISNUMBER(Datos!V788),AND(OR(V$1005="",Datos!V788&gt;=V$1005),OR(V$1006="",Datos!V788&lt;=V$1006)),FALSE),IF(ISNUMBER(Datos!V788),AND(Datos!V788=INT(Datos!V788),AND(OR(V$1005="",Datos!V788&gt;=V$1005),OR(V$1006="",Datos!V788&lt;=V$1006))),FALSE),OR(ISNUMBER(FIND(";"&amp;UPPER(TRIM(Datos!V788&amp;""))&amp;"=",V$1007)),ISNUMBER(FIND(";"&amp;UPPER(TRIM(Datos!V788&amp;""))&amp;";",V$1007))),OR(UPPER(TRIM(Datos!V788&amp;""))="SÍ",UPPER(TRIM(Datos!V788&amp;""))="SI",UPPER(TRIM(Datos!V788&amp;""))="NO"),IF(ISNUMBER(Datos!V788),AND(OR(V$1005="",Datos!V788&gt;=V$1005),OR(V$1006="",Datos!V788&lt;=V$1006)),FALSE),TRUE))))</f>
        <v>0.0</v>
      </c>
      <c r="W788">
        <f>IF(Datos!W788="",0,IF(AND(W$1008&lt;&gt;"",Datos!W788=W$1008),0,IF(W$1004=0,0,1-CHOOSE(W$1004,IF(ISNUMBER(Datos!W788),AND(OR(W$1005="",Datos!W788&gt;=W$1005),OR(W$1006="",Datos!W788&lt;=W$1006)),FALSE),IF(ISNUMBER(Datos!W788),AND(Datos!W788=INT(Datos!W788),AND(OR(W$1005="",Datos!W788&gt;=W$1005),OR(W$1006="",Datos!W788&lt;=W$1006))),FALSE),OR(ISNUMBER(FIND(";"&amp;UPPER(TRIM(Datos!W788&amp;""))&amp;"=",W$1007)),ISNUMBER(FIND(";"&amp;UPPER(TRIM(Datos!W788&amp;""))&amp;";",W$1007))),OR(UPPER(TRIM(Datos!W788&amp;""))="SÍ",UPPER(TRIM(Datos!W788&amp;""))="SI",UPPER(TRIM(Datos!W788&amp;""))="NO"),IF(ISNUMBER(Datos!W788),AND(OR(W$1005="",Datos!W788&gt;=W$1005),OR(W$1006="",Datos!W788&lt;=W$1006)),FALSE),TRUE))))</f>
        <v>0.0</v>
      </c>
      <c r="X788">
        <f>IF(Datos!X788="",0,IF(AND(X$1008&lt;&gt;"",Datos!X788=X$1008),0,IF(X$1004=0,0,1-CHOOSE(X$1004,IF(ISNUMBER(Datos!X788),AND(OR(X$1005="",Datos!X788&gt;=X$1005),OR(X$1006="",Datos!X788&lt;=X$1006)),FALSE),IF(ISNUMBER(Datos!X788),AND(Datos!X788=INT(Datos!X788),AND(OR(X$1005="",Datos!X788&gt;=X$1005),OR(X$1006="",Datos!X788&lt;=X$1006))),FALSE),OR(ISNUMBER(FIND(";"&amp;UPPER(TRIM(Datos!X788&amp;""))&amp;"=",X$1007)),ISNUMBER(FIND(";"&amp;UPPER(TRIM(Datos!X788&amp;""))&amp;";",X$1007))),OR(UPPER(TRIM(Datos!X788&amp;""))="SÍ",UPPER(TRIM(Datos!X788&amp;""))="SI",UPPER(TRIM(Datos!X788&amp;""))="NO"),IF(ISNUMBER(Datos!X788),AND(OR(X$1005="",Datos!X788&gt;=X$1005),OR(X$1006="",Datos!X788&lt;=X$1006)),FALSE),TRUE))))</f>
        <v>0.0</v>
      </c>
      <c r="Y788">
        <f>IF(Datos!Y788="",0,IF(AND(Y$1008&lt;&gt;"",Datos!Y788=Y$1008),0,IF(Y$1004=0,0,1-CHOOSE(Y$1004,IF(ISNUMBER(Datos!Y788),AND(OR(Y$1005="",Datos!Y788&gt;=Y$1005),OR(Y$1006="",Datos!Y788&lt;=Y$1006)),FALSE),IF(ISNUMBER(Datos!Y788),AND(Datos!Y788=INT(Datos!Y788),AND(OR(Y$1005="",Datos!Y788&gt;=Y$1005),OR(Y$1006="",Datos!Y788&lt;=Y$1006))),FALSE),OR(ISNUMBER(FIND(";"&amp;UPPER(TRIM(Datos!Y788&amp;""))&amp;"=",Y$1007)),ISNUMBER(FIND(";"&amp;UPPER(TRIM(Datos!Y788&amp;""))&amp;";",Y$1007))),OR(UPPER(TRIM(Datos!Y788&amp;""))="SÍ",UPPER(TRIM(Datos!Y788&amp;""))="SI",UPPER(TRIM(Datos!Y788&amp;""))="NO"),IF(ISNUMBER(Datos!Y788),AND(OR(Y$1005="",Datos!Y788&gt;=Y$1005),OR(Y$1006="",Datos!Y788&lt;=Y$1006)),FALSE),TRUE))))</f>
        <v>0.0</v>
      </c>
      <c r="Z788">
        <f>IF(Datos!Z788="",0,IF(AND(Z$1008&lt;&gt;"",Datos!Z788=Z$1008),0,IF(Z$1004=0,0,1-CHOOSE(Z$1004,IF(ISNUMBER(Datos!Z788),AND(OR(Z$1005="",Datos!Z788&gt;=Z$1005),OR(Z$1006="",Datos!Z788&lt;=Z$1006)),FALSE),IF(ISNUMBER(Datos!Z788),AND(Datos!Z788=INT(Datos!Z788),AND(OR(Z$1005="",Datos!Z788&gt;=Z$1005),OR(Z$1006="",Datos!Z788&lt;=Z$1006))),FALSE),OR(ISNUMBER(FIND(";"&amp;UPPER(TRIM(Datos!Z788&amp;""))&amp;"=",Z$1007)),ISNUMBER(FIND(";"&amp;UPPER(TRIM(Datos!Z788&amp;""))&amp;";",Z$1007))),OR(UPPER(TRIM(Datos!Z788&amp;""))="SÍ",UPPER(TRIM(Datos!Z788&amp;""))="SI",UPPER(TRIM(Datos!Z788&amp;""))="NO"),IF(ISNUMBER(Datos!Z788),AND(OR(Z$1005="",Datos!Z788&gt;=Z$1005),OR(Z$1006="",Datos!Z788&lt;=Z$1006)),FALSE),TRUE))))</f>
        <v>0.0</v>
      </c>
      <c r="AA788">
        <f>IF(Datos!AA788="",0,IF(AND(AA$1008&lt;&gt;"",Datos!AA788=AA$1008),0,IF(AA$1004=0,0,1-CHOOSE(AA$1004,IF(ISNUMBER(Datos!AA788),AND(OR(AA$1005="",Datos!AA788&gt;=AA$1005),OR(AA$1006="",Datos!AA788&lt;=AA$1006)),FALSE),IF(ISNUMBER(Datos!AA788),AND(Datos!AA788=INT(Datos!AA788),AND(OR(AA$1005="",Datos!AA788&gt;=AA$1005),OR(AA$1006="",Datos!AA788&lt;=AA$1006))),FALSE),OR(ISNUMBER(FIND(";"&amp;UPPER(TRIM(Datos!AA788&amp;""))&amp;"=",AA$1007)),ISNUMBER(FIND(";"&amp;UPPER(TRIM(Datos!AA788&amp;""))&amp;";",AA$1007))),OR(UPPER(TRIM(Datos!AA788&amp;""))="SÍ",UPPER(TRIM(Datos!AA788&amp;""))="SI",UPPER(TRIM(Datos!AA788&amp;""))="NO"),IF(ISNUMBER(Datos!AA788),AND(OR(AA$1005="",Datos!AA788&gt;=AA$1005),OR(AA$1006="",Datos!AA788&lt;=AA$1006)),FALSE),TRUE))))</f>
        <v>0.0</v>
      </c>
      <c r="AB788">
        <f>IF(Datos!AB788="",0,IF(AND(AB$1008&lt;&gt;"",Datos!AB788=AB$1008),0,IF(AB$1004=0,0,1-CHOOSE(AB$1004,IF(ISNUMBER(Datos!AB788),AND(OR(AB$1005="",Datos!AB788&gt;=AB$1005),OR(AB$1006="",Datos!AB788&lt;=AB$1006)),FALSE),IF(ISNUMBER(Datos!AB788),AND(Datos!AB788=INT(Datos!AB788),AND(OR(AB$1005="",Datos!AB788&gt;=AB$1005),OR(AB$1006="",Datos!AB788&lt;=AB$1006))),FALSE),OR(ISNUMBER(FIND(";"&amp;UPPER(TRIM(Datos!AB788&amp;""))&amp;"=",AB$1007)),ISNUMBER(FIND(";"&amp;UPPER(TRIM(Datos!AB788&amp;""))&amp;";",AB$1007))),OR(UPPER(TRIM(Datos!AB788&amp;""))="SÍ",UPPER(TRIM(Datos!AB788&amp;""))="SI",UPPER(TRIM(Datos!AB788&amp;""))="NO"),IF(ISNUMBER(Datos!AB788),AND(OR(AB$1005="",Datos!AB788&gt;=AB$1005),OR(AB$1006="",Datos!AB788&lt;=AB$1006)),FALSE),TRUE))))</f>
        <v>0.0</v>
      </c>
      <c r="AC788">
        <f>IF(Datos!AC788="",0,IF(AND(AC$1008&lt;&gt;"",Datos!AC788=AC$1008),0,IF(AC$1004=0,0,1-CHOOSE(AC$1004,IF(ISNUMBER(Datos!AC788),AND(OR(AC$1005="",Datos!AC788&gt;=AC$1005),OR(AC$1006="",Datos!AC788&lt;=AC$1006)),FALSE),IF(ISNUMBER(Datos!AC788),AND(Datos!AC788=INT(Datos!AC788),AND(OR(AC$1005="",Datos!AC788&gt;=AC$1005),OR(AC$1006="",Datos!AC788&lt;=AC$1006))),FALSE),OR(ISNUMBER(FIND(";"&amp;UPPER(TRIM(Datos!AC788&amp;""))&amp;"=",AC$1007)),ISNUMBER(FIND(";"&amp;UPPER(TRIM(Datos!AC788&amp;""))&amp;";",AC$1007))),OR(UPPER(TRIM(Datos!AC788&amp;""))="SÍ",UPPER(TRIM(Datos!AC788&amp;""))="SI",UPPER(TRIM(Datos!AC788&amp;""))="NO"),IF(ISNUMBER(Datos!AC788),AND(OR(AC$1005="",Datos!AC788&gt;=AC$1005),OR(AC$1006="",Datos!AC788&lt;=AC$1006)),FALSE),TRUE))))</f>
        <v>0.0</v>
      </c>
      <c r="AD788">
        <f>IF(Datos!AD788="",0,IF(AND(AD$1008&lt;&gt;"",Datos!AD788=AD$1008),0,IF(AD$1004=0,0,1-CHOOSE(AD$1004,IF(ISNUMBER(Datos!AD788),AND(OR(AD$1005="",Datos!AD788&gt;=AD$1005),OR(AD$1006="",Datos!AD788&lt;=AD$1006)),FALSE),IF(ISNUMBER(Datos!AD788),AND(Datos!AD788=INT(Datos!AD788),AND(OR(AD$1005="",Datos!AD788&gt;=AD$1005),OR(AD$1006="",Datos!AD788&lt;=AD$1006))),FALSE),OR(ISNUMBER(FIND(";"&amp;UPPER(TRIM(Datos!AD788&amp;""))&amp;"=",AD$1007)),ISNUMBER(FIND(";"&amp;UPPER(TRIM(Datos!AD788&amp;""))&amp;";",AD$1007))),OR(UPPER(TRIM(Datos!AD788&amp;""))="SÍ",UPPER(TRIM(Datos!AD788&amp;""))="SI",UPPER(TRIM(Datos!AD788&amp;""))="NO"),IF(ISNUMBER(Datos!AD788),AND(OR(AD$1005="",Datos!AD788&gt;=AD$1005),OR(AD$1006="",Datos!AD788&lt;=AD$1006)),FALSE),TRUE))))</f>
        <v>0.0</v>
      </c>
      <c r="AE788">
        <f>IF(Datos!AE788="",0,IF(AND(AE$1008&lt;&gt;"",Datos!AE788=AE$1008),0,IF(AE$1004=0,0,1-CHOOSE(AE$1004,IF(ISNUMBER(Datos!AE788),AND(OR(AE$1005="",Datos!AE788&gt;=AE$1005),OR(AE$1006="",Datos!AE788&lt;=AE$1006)),FALSE),IF(ISNUMBER(Datos!AE788),AND(Datos!AE788=INT(Datos!AE788),AND(OR(AE$1005="",Datos!AE788&gt;=AE$1005),OR(AE$1006="",Datos!AE788&lt;=AE$1006))),FALSE),OR(ISNUMBER(FIND(";"&amp;UPPER(TRIM(Datos!AE788&amp;""))&amp;"=",AE$1007)),ISNUMBER(FIND(";"&amp;UPPER(TRIM(Datos!AE788&amp;""))&amp;";",AE$1007))),OR(UPPER(TRIM(Datos!AE788&amp;""))="SÍ",UPPER(TRIM(Datos!AE788&amp;""))="SI",UPPER(TRIM(Datos!AE788&amp;""))="NO"),IF(ISNUMBER(Datos!AE788),AND(OR(AE$1005="",Datos!AE788&gt;=AE$1005),OR(AE$1006="",Datos!AE788&lt;=AE$1006)),FALSE),TRUE))))</f>
        <v>0.0</v>
      </c>
    </row>
    <row r="789" spans="2:31">
      <c r="B789">
        <f>IF(Datos!B789="",0,IF(AND(B$1008&lt;&gt;"",Datos!B789=B$1008),0,IF(B$1004=0,0,1-CHOOSE(B$1004,IF(ISNUMBER(Datos!B789),AND(OR(B$1005="",Datos!B789&gt;=B$1005),OR(B$1006="",Datos!B789&lt;=B$1006)),FALSE),IF(ISNUMBER(Datos!B789),AND(Datos!B789=INT(Datos!B789),AND(OR(B$1005="",Datos!B789&gt;=B$1005),OR(B$1006="",Datos!B789&lt;=B$1006))),FALSE),OR(ISNUMBER(FIND(";"&amp;UPPER(TRIM(Datos!B789&amp;""))&amp;"=",B$1007)),ISNUMBER(FIND(";"&amp;UPPER(TRIM(Datos!B789&amp;""))&amp;";",B$1007))),OR(UPPER(TRIM(Datos!B789&amp;""))="SÍ",UPPER(TRIM(Datos!B789&amp;""))="SI",UPPER(TRIM(Datos!B789&amp;""))="NO"),IF(ISNUMBER(Datos!B789),AND(OR(B$1005="",Datos!B789&gt;=B$1005),OR(B$1006="",Datos!B789&lt;=B$1006)),FALSE),TRUE))))</f>
        <v>0.0</v>
      </c>
      <c r="C789">
        <f>IF(Datos!C789="",0,IF(AND(C$1008&lt;&gt;"",Datos!C789=C$1008),0,IF(C$1004=0,0,1-CHOOSE(C$1004,IF(ISNUMBER(Datos!C789),AND(OR(C$1005="",Datos!C789&gt;=C$1005),OR(C$1006="",Datos!C789&lt;=C$1006)),FALSE),IF(ISNUMBER(Datos!C789),AND(Datos!C789=INT(Datos!C789),AND(OR(C$1005="",Datos!C789&gt;=C$1005),OR(C$1006="",Datos!C789&lt;=C$1006))),FALSE),OR(ISNUMBER(FIND(";"&amp;UPPER(TRIM(Datos!C789&amp;""))&amp;"=",C$1007)),ISNUMBER(FIND(";"&amp;UPPER(TRIM(Datos!C789&amp;""))&amp;";",C$1007))),OR(UPPER(TRIM(Datos!C789&amp;""))="SÍ",UPPER(TRIM(Datos!C789&amp;""))="SI",UPPER(TRIM(Datos!C789&amp;""))="NO"),IF(ISNUMBER(Datos!C789),AND(OR(C$1005="",Datos!C789&gt;=C$1005),OR(C$1006="",Datos!C789&lt;=C$1006)),FALSE),TRUE))))</f>
        <v>0.0</v>
      </c>
      <c r="D789">
        <f>IF(Datos!D789="",0,IF(AND(D$1008&lt;&gt;"",Datos!D789=D$1008),0,IF(D$1004=0,0,1-CHOOSE(D$1004,IF(ISNUMBER(Datos!D789),AND(OR(D$1005="",Datos!D789&gt;=D$1005),OR(D$1006="",Datos!D789&lt;=D$1006)),FALSE),IF(ISNUMBER(Datos!D789),AND(Datos!D789=INT(Datos!D789),AND(OR(D$1005="",Datos!D789&gt;=D$1005),OR(D$1006="",Datos!D789&lt;=D$1006))),FALSE),OR(ISNUMBER(FIND(";"&amp;UPPER(TRIM(Datos!D789&amp;""))&amp;"=",D$1007)),ISNUMBER(FIND(";"&amp;UPPER(TRIM(Datos!D789&amp;""))&amp;";",D$1007))),OR(UPPER(TRIM(Datos!D789&amp;""))="SÍ",UPPER(TRIM(Datos!D789&amp;""))="SI",UPPER(TRIM(Datos!D789&amp;""))="NO"),IF(ISNUMBER(Datos!D789),AND(OR(D$1005="",Datos!D789&gt;=D$1005),OR(D$1006="",Datos!D789&lt;=D$1006)),FALSE),TRUE))))</f>
        <v>0.0</v>
      </c>
      <c r="E789">
        <f>IF(Datos!E789="",0,IF(AND(E$1008&lt;&gt;"",Datos!E789=E$1008),0,IF(E$1004=0,0,1-CHOOSE(E$1004,IF(ISNUMBER(Datos!E789),AND(OR(E$1005="",Datos!E789&gt;=E$1005),OR(E$1006="",Datos!E789&lt;=E$1006)),FALSE),IF(ISNUMBER(Datos!E789),AND(Datos!E789=INT(Datos!E789),AND(OR(E$1005="",Datos!E789&gt;=E$1005),OR(E$1006="",Datos!E789&lt;=E$1006))),FALSE),OR(ISNUMBER(FIND(";"&amp;UPPER(TRIM(Datos!E789&amp;""))&amp;"=",E$1007)),ISNUMBER(FIND(";"&amp;UPPER(TRIM(Datos!E789&amp;""))&amp;";",E$1007))),OR(UPPER(TRIM(Datos!E789&amp;""))="SÍ",UPPER(TRIM(Datos!E789&amp;""))="SI",UPPER(TRIM(Datos!E789&amp;""))="NO"),IF(ISNUMBER(Datos!E789),AND(OR(E$1005="",Datos!E789&gt;=E$1005),OR(E$1006="",Datos!E789&lt;=E$1006)),FALSE),TRUE))))</f>
        <v>0.0</v>
      </c>
      <c r="F789">
        <f>IF(Datos!F789="",0,IF(AND(F$1008&lt;&gt;"",Datos!F789=F$1008),0,IF(F$1004=0,0,1-CHOOSE(F$1004,IF(ISNUMBER(Datos!F789),AND(OR(F$1005="",Datos!F789&gt;=F$1005),OR(F$1006="",Datos!F789&lt;=F$1006)),FALSE),IF(ISNUMBER(Datos!F789),AND(Datos!F789=INT(Datos!F789),AND(OR(F$1005="",Datos!F789&gt;=F$1005),OR(F$1006="",Datos!F789&lt;=F$1006))),FALSE),OR(ISNUMBER(FIND(";"&amp;UPPER(TRIM(Datos!F789&amp;""))&amp;"=",F$1007)),ISNUMBER(FIND(";"&amp;UPPER(TRIM(Datos!F789&amp;""))&amp;";",F$1007))),OR(UPPER(TRIM(Datos!F789&amp;""))="SÍ",UPPER(TRIM(Datos!F789&amp;""))="SI",UPPER(TRIM(Datos!F789&amp;""))="NO"),IF(ISNUMBER(Datos!F789),AND(OR(F$1005="",Datos!F789&gt;=F$1005),OR(F$1006="",Datos!F789&lt;=F$1006)),FALSE),TRUE))))</f>
        <v>0.0</v>
      </c>
      <c r="G789">
        <f>IF(Datos!G789="",0,IF(AND(G$1008&lt;&gt;"",Datos!G789=G$1008),0,IF(G$1004=0,0,1-CHOOSE(G$1004,IF(ISNUMBER(Datos!G789),AND(OR(G$1005="",Datos!G789&gt;=G$1005),OR(G$1006="",Datos!G789&lt;=G$1006)),FALSE),IF(ISNUMBER(Datos!G789),AND(Datos!G789=INT(Datos!G789),AND(OR(G$1005="",Datos!G789&gt;=G$1005),OR(G$1006="",Datos!G789&lt;=G$1006))),FALSE),OR(ISNUMBER(FIND(";"&amp;UPPER(TRIM(Datos!G789&amp;""))&amp;"=",G$1007)),ISNUMBER(FIND(";"&amp;UPPER(TRIM(Datos!G789&amp;""))&amp;";",G$1007))),OR(UPPER(TRIM(Datos!G789&amp;""))="SÍ",UPPER(TRIM(Datos!G789&amp;""))="SI",UPPER(TRIM(Datos!G789&amp;""))="NO"),IF(ISNUMBER(Datos!G789),AND(OR(G$1005="",Datos!G789&gt;=G$1005),OR(G$1006="",Datos!G789&lt;=G$1006)),FALSE),TRUE))))</f>
        <v>0.0</v>
      </c>
      <c r="H789">
        <f>IF(Datos!H789="",0,IF(AND(H$1008&lt;&gt;"",Datos!H789=H$1008),0,IF(H$1004=0,0,1-CHOOSE(H$1004,IF(ISNUMBER(Datos!H789),AND(OR(H$1005="",Datos!H789&gt;=H$1005),OR(H$1006="",Datos!H789&lt;=H$1006)),FALSE),IF(ISNUMBER(Datos!H789),AND(Datos!H789=INT(Datos!H789),AND(OR(H$1005="",Datos!H789&gt;=H$1005),OR(H$1006="",Datos!H789&lt;=H$1006))),FALSE),OR(ISNUMBER(FIND(";"&amp;UPPER(TRIM(Datos!H789&amp;""))&amp;"=",H$1007)),ISNUMBER(FIND(";"&amp;UPPER(TRIM(Datos!H789&amp;""))&amp;";",H$1007))),OR(UPPER(TRIM(Datos!H789&amp;""))="SÍ",UPPER(TRIM(Datos!H789&amp;""))="SI",UPPER(TRIM(Datos!H789&amp;""))="NO"),IF(ISNUMBER(Datos!H789),AND(OR(H$1005="",Datos!H789&gt;=H$1005),OR(H$1006="",Datos!H789&lt;=H$1006)),FALSE),TRUE))))</f>
        <v>0.0</v>
      </c>
      <c r="I789">
        <f>IF(Datos!I789="",0,IF(AND(I$1008&lt;&gt;"",Datos!I789=I$1008),0,IF(I$1004=0,0,1-CHOOSE(I$1004,IF(ISNUMBER(Datos!I789),AND(OR(I$1005="",Datos!I789&gt;=I$1005),OR(I$1006="",Datos!I789&lt;=I$1006)),FALSE),IF(ISNUMBER(Datos!I789),AND(Datos!I789=INT(Datos!I789),AND(OR(I$1005="",Datos!I789&gt;=I$1005),OR(I$1006="",Datos!I789&lt;=I$1006))),FALSE),OR(ISNUMBER(FIND(";"&amp;UPPER(TRIM(Datos!I789&amp;""))&amp;"=",I$1007)),ISNUMBER(FIND(";"&amp;UPPER(TRIM(Datos!I789&amp;""))&amp;";",I$1007))),OR(UPPER(TRIM(Datos!I789&amp;""))="SÍ",UPPER(TRIM(Datos!I789&amp;""))="SI",UPPER(TRIM(Datos!I789&amp;""))="NO"),IF(ISNUMBER(Datos!I789),AND(OR(I$1005="",Datos!I789&gt;=I$1005),OR(I$1006="",Datos!I789&lt;=I$1006)),FALSE),TRUE))))</f>
        <v>0.0</v>
      </c>
      <c r="J789">
        <f>IF(Datos!J789="",0,IF(AND(J$1008&lt;&gt;"",Datos!J789=J$1008),0,IF(J$1004=0,0,1-CHOOSE(J$1004,IF(ISNUMBER(Datos!J789),AND(OR(J$1005="",Datos!J789&gt;=J$1005),OR(J$1006="",Datos!J789&lt;=J$1006)),FALSE),IF(ISNUMBER(Datos!J789),AND(Datos!J789=INT(Datos!J789),AND(OR(J$1005="",Datos!J789&gt;=J$1005),OR(J$1006="",Datos!J789&lt;=J$1006))),FALSE),OR(ISNUMBER(FIND(";"&amp;UPPER(TRIM(Datos!J789&amp;""))&amp;"=",J$1007)),ISNUMBER(FIND(";"&amp;UPPER(TRIM(Datos!J789&amp;""))&amp;";",J$1007))),OR(UPPER(TRIM(Datos!J789&amp;""))="SÍ",UPPER(TRIM(Datos!J789&amp;""))="SI",UPPER(TRIM(Datos!J789&amp;""))="NO"),IF(ISNUMBER(Datos!J789),AND(OR(J$1005="",Datos!J789&gt;=J$1005),OR(J$1006="",Datos!J789&lt;=J$1006)),FALSE),TRUE))))</f>
        <v>0.0</v>
      </c>
      <c r="K789">
        <f>IF(Datos!K789="",0,IF(AND(K$1008&lt;&gt;"",Datos!K789=K$1008),0,IF(K$1004=0,0,1-CHOOSE(K$1004,IF(ISNUMBER(Datos!K789),AND(OR(K$1005="",Datos!K789&gt;=K$1005),OR(K$1006="",Datos!K789&lt;=K$1006)),FALSE),IF(ISNUMBER(Datos!K789),AND(Datos!K789=INT(Datos!K789),AND(OR(K$1005="",Datos!K789&gt;=K$1005),OR(K$1006="",Datos!K789&lt;=K$1006))),FALSE),OR(ISNUMBER(FIND(";"&amp;UPPER(TRIM(Datos!K789&amp;""))&amp;"=",K$1007)),ISNUMBER(FIND(";"&amp;UPPER(TRIM(Datos!K789&amp;""))&amp;";",K$1007))),OR(UPPER(TRIM(Datos!K789&amp;""))="SÍ",UPPER(TRIM(Datos!K789&amp;""))="SI",UPPER(TRIM(Datos!K789&amp;""))="NO"),IF(ISNUMBER(Datos!K789),AND(OR(K$1005="",Datos!K789&gt;=K$1005),OR(K$1006="",Datos!K789&lt;=K$1006)),FALSE),TRUE))))</f>
        <v>0.0</v>
      </c>
      <c r="L789">
        <f>IF(Datos!L789="",0,IF(AND(L$1008&lt;&gt;"",Datos!L789=L$1008),0,IF(L$1004=0,0,1-CHOOSE(L$1004,IF(ISNUMBER(Datos!L789),AND(OR(L$1005="",Datos!L789&gt;=L$1005),OR(L$1006="",Datos!L789&lt;=L$1006)),FALSE),IF(ISNUMBER(Datos!L789),AND(Datos!L789=INT(Datos!L789),AND(OR(L$1005="",Datos!L789&gt;=L$1005),OR(L$1006="",Datos!L789&lt;=L$1006))),FALSE),OR(ISNUMBER(FIND(";"&amp;UPPER(TRIM(Datos!L789&amp;""))&amp;"=",L$1007)),ISNUMBER(FIND(";"&amp;UPPER(TRIM(Datos!L789&amp;""))&amp;";",L$1007))),OR(UPPER(TRIM(Datos!L789&amp;""))="SÍ",UPPER(TRIM(Datos!L789&amp;""))="SI",UPPER(TRIM(Datos!L789&amp;""))="NO"),IF(ISNUMBER(Datos!L789),AND(OR(L$1005="",Datos!L789&gt;=L$1005),OR(L$1006="",Datos!L789&lt;=L$1006)),FALSE),TRUE))))</f>
        <v>0.0</v>
      </c>
      <c r="M789">
        <f>IF(Datos!M789="",0,IF(AND(M$1008&lt;&gt;"",Datos!M789=M$1008),0,IF(M$1004=0,0,1-CHOOSE(M$1004,IF(ISNUMBER(Datos!M789),AND(OR(M$1005="",Datos!M789&gt;=M$1005),OR(M$1006="",Datos!M789&lt;=M$1006)),FALSE),IF(ISNUMBER(Datos!M789),AND(Datos!M789=INT(Datos!M789),AND(OR(M$1005="",Datos!M789&gt;=M$1005),OR(M$1006="",Datos!M789&lt;=M$1006))),FALSE),OR(ISNUMBER(FIND(";"&amp;UPPER(TRIM(Datos!M789&amp;""))&amp;"=",M$1007)),ISNUMBER(FIND(";"&amp;UPPER(TRIM(Datos!M789&amp;""))&amp;";",M$1007))),OR(UPPER(TRIM(Datos!M789&amp;""))="SÍ",UPPER(TRIM(Datos!M789&amp;""))="SI",UPPER(TRIM(Datos!M789&amp;""))="NO"),IF(ISNUMBER(Datos!M789),AND(OR(M$1005="",Datos!M789&gt;=M$1005),OR(M$1006="",Datos!M789&lt;=M$1006)),FALSE),TRUE))))</f>
        <v>0.0</v>
      </c>
      <c r="N789">
        <f>IF(Datos!N789="",0,IF(AND(N$1008&lt;&gt;"",Datos!N789=N$1008),0,IF(N$1004=0,0,1-CHOOSE(N$1004,IF(ISNUMBER(Datos!N789),AND(OR(N$1005="",Datos!N789&gt;=N$1005),OR(N$1006="",Datos!N789&lt;=N$1006)),FALSE),IF(ISNUMBER(Datos!N789),AND(Datos!N789=INT(Datos!N789),AND(OR(N$1005="",Datos!N789&gt;=N$1005),OR(N$1006="",Datos!N789&lt;=N$1006))),FALSE),OR(ISNUMBER(FIND(";"&amp;UPPER(TRIM(Datos!N789&amp;""))&amp;"=",N$1007)),ISNUMBER(FIND(";"&amp;UPPER(TRIM(Datos!N789&amp;""))&amp;";",N$1007))),OR(UPPER(TRIM(Datos!N789&amp;""))="SÍ",UPPER(TRIM(Datos!N789&amp;""))="SI",UPPER(TRIM(Datos!N789&amp;""))="NO"),IF(ISNUMBER(Datos!N789),AND(OR(N$1005="",Datos!N789&gt;=N$1005),OR(N$1006="",Datos!N789&lt;=N$1006)),FALSE),TRUE))))</f>
        <v>0.0</v>
      </c>
      <c r="O789">
        <f>IF(Datos!O789="",0,IF(AND(O$1008&lt;&gt;"",Datos!O789=O$1008),0,IF(O$1004=0,0,1-CHOOSE(O$1004,IF(ISNUMBER(Datos!O789),AND(OR(O$1005="",Datos!O789&gt;=O$1005),OR(O$1006="",Datos!O789&lt;=O$1006)),FALSE),IF(ISNUMBER(Datos!O789),AND(Datos!O789=INT(Datos!O789),AND(OR(O$1005="",Datos!O789&gt;=O$1005),OR(O$1006="",Datos!O789&lt;=O$1006))),FALSE),OR(ISNUMBER(FIND(";"&amp;UPPER(TRIM(Datos!O789&amp;""))&amp;"=",O$1007)),ISNUMBER(FIND(";"&amp;UPPER(TRIM(Datos!O789&amp;""))&amp;";",O$1007))),OR(UPPER(TRIM(Datos!O789&amp;""))="SÍ",UPPER(TRIM(Datos!O789&amp;""))="SI",UPPER(TRIM(Datos!O789&amp;""))="NO"),IF(ISNUMBER(Datos!O789),AND(OR(O$1005="",Datos!O789&gt;=O$1005),OR(O$1006="",Datos!O789&lt;=O$1006)),FALSE),TRUE))))</f>
        <v>0.0</v>
      </c>
      <c r="P789">
        <f>IF(Datos!P789="",0,IF(AND(P$1008&lt;&gt;"",Datos!P789=P$1008),0,IF(P$1004=0,0,1-CHOOSE(P$1004,IF(ISNUMBER(Datos!P789),AND(OR(P$1005="",Datos!P789&gt;=P$1005),OR(P$1006="",Datos!P789&lt;=P$1006)),FALSE),IF(ISNUMBER(Datos!P789),AND(Datos!P789=INT(Datos!P789),AND(OR(P$1005="",Datos!P789&gt;=P$1005),OR(P$1006="",Datos!P789&lt;=P$1006))),FALSE),OR(ISNUMBER(FIND(";"&amp;UPPER(TRIM(Datos!P789&amp;""))&amp;"=",P$1007)),ISNUMBER(FIND(";"&amp;UPPER(TRIM(Datos!P789&amp;""))&amp;";",P$1007))),OR(UPPER(TRIM(Datos!P789&amp;""))="SÍ",UPPER(TRIM(Datos!P789&amp;""))="SI",UPPER(TRIM(Datos!P789&amp;""))="NO"),IF(ISNUMBER(Datos!P789),AND(OR(P$1005="",Datos!P789&gt;=P$1005),OR(P$1006="",Datos!P789&lt;=P$1006)),FALSE),TRUE))))</f>
        <v>0.0</v>
      </c>
      <c r="Q789">
        <f>IF(Datos!Q789="",0,IF(AND(Q$1008&lt;&gt;"",Datos!Q789=Q$1008),0,IF(Q$1004=0,0,1-CHOOSE(Q$1004,IF(ISNUMBER(Datos!Q789),AND(OR(Q$1005="",Datos!Q789&gt;=Q$1005),OR(Q$1006="",Datos!Q789&lt;=Q$1006)),FALSE),IF(ISNUMBER(Datos!Q789),AND(Datos!Q789=INT(Datos!Q789),AND(OR(Q$1005="",Datos!Q789&gt;=Q$1005),OR(Q$1006="",Datos!Q789&lt;=Q$1006))),FALSE),OR(ISNUMBER(FIND(";"&amp;UPPER(TRIM(Datos!Q789&amp;""))&amp;"=",Q$1007)),ISNUMBER(FIND(";"&amp;UPPER(TRIM(Datos!Q789&amp;""))&amp;";",Q$1007))),OR(UPPER(TRIM(Datos!Q789&amp;""))="SÍ",UPPER(TRIM(Datos!Q789&amp;""))="SI",UPPER(TRIM(Datos!Q789&amp;""))="NO"),IF(ISNUMBER(Datos!Q789),AND(OR(Q$1005="",Datos!Q789&gt;=Q$1005),OR(Q$1006="",Datos!Q789&lt;=Q$1006)),FALSE),TRUE))))</f>
        <v>0.0</v>
      </c>
      <c r="R789">
        <f>IF(Datos!R789="",0,IF(AND(R$1008&lt;&gt;"",Datos!R789=R$1008),0,IF(R$1004=0,0,1-CHOOSE(R$1004,IF(ISNUMBER(Datos!R789),AND(OR(R$1005="",Datos!R789&gt;=R$1005),OR(R$1006="",Datos!R789&lt;=R$1006)),FALSE),IF(ISNUMBER(Datos!R789),AND(Datos!R789=INT(Datos!R789),AND(OR(R$1005="",Datos!R789&gt;=R$1005),OR(R$1006="",Datos!R789&lt;=R$1006))),FALSE),OR(ISNUMBER(FIND(";"&amp;UPPER(TRIM(Datos!R789&amp;""))&amp;"=",R$1007)),ISNUMBER(FIND(";"&amp;UPPER(TRIM(Datos!R789&amp;""))&amp;";",R$1007))),OR(UPPER(TRIM(Datos!R789&amp;""))="SÍ",UPPER(TRIM(Datos!R789&amp;""))="SI",UPPER(TRIM(Datos!R789&amp;""))="NO"),IF(ISNUMBER(Datos!R789),AND(OR(R$1005="",Datos!R789&gt;=R$1005),OR(R$1006="",Datos!R789&lt;=R$1006)),FALSE),TRUE))))</f>
        <v>0.0</v>
      </c>
      <c r="S789">
        <f>IF(Datos!S789="",0,IF(AND(S$1008&lt;&gt;"",Datos!S789=S$1008),0,IF(S$1004=0,0,1-CHOOSE(S$1004,IF(ISNUMBER(Datos!S789),AND(OR(S$1005="",Datos!S789&gt;=S$1005),OR(S$1006="",Datos!S789&lt;=S$1006)),FALSE),IF(ISNUMBER(Datos!S789),AND(Datos!S789=INT(Datos!S789),AND(OR(S$1005="",Datos!S789&gt;=S$1005),OR(S$1006="",Datos!S789&lt;=S$1006))),FALSE),OR(ISNUMBER(FIND(";"&amp;UPPER(TRIM(Datos!S789&amp;""))&amp;"=",S$1007)),ISNUMBER(FIND(";"&amp;UPPER(TRIM(Datos!S789&amp;""))&amp;";",S$1007))),OR(UPPER(TRIM(Datos!S789&amp;""))="SÍ",UPPER(TRIM(Datos!S789&amp;""))="SI",UPPER(TRIM(Datos!S789&amp;""))="NO"),IF(ISNUMBER(Datos!S789),AND(OR(S$1005="",Datos!S789&gt;=S$1005),OR(S$1006="",Datos!S789&lt;=S$1006)),FALSE),TRUE))))</f>
        <v>0.0</v>
      </c>
      <c r="T789">
        <f>IF(Datos!T789="",0,IF(AND(T$1008&lt;&gt;"",Datos!T789=T$1008),0,IF(T$1004=0,0,1-CHOOSE(T$1004,IF(ISNUMBER(Datos!T789),AND(OR(T$1005="",Datos!T789&gt;=T$1005),OR(T$1006="",Datos!T789&lt;=T$1006)),FALSE),IF(ISNUMBER(Datos!T789),AND(Datos!T789=INT(Datos!T789),AND(OR(T$1005="",Datos!T789&gt;=T$1005),OR(T$1006="",Datos!T789&lt;=T$1006))),FALSE),OR(ISNUMBER(FIND(";"&amp;UPPER(TRIM(Datos!T789&amp;""))&amp;"=",T$1007)),ISNUMBER(FIND(";"&amp;UPPER(TRIM(Datos!T789&amp;""))&amp;";",T$1007))),OR(UPPER(TRIM(Datos!T789&amp;""))="SÍ",UPPER(TRIM(Datos!T789&amp;""))="SI",UPPER(TRIM(Datos!T789&amp;""))="NO"),IF(ISNUMBER(Datos!T789),AND(OR(T$1005="",Datos!T789&gt;=T$1005),OR(T$1006="",Datos!T789&lt;=T$1006)),FALSE),TRUE))))</f>
        <v>0.0</v>
      </c>
      <c r="U789">
        <f>IF(Datos!U789="",0,IF(AND(U$1008&lt;&gt;"",Datos!U789=U$1008),0,IF(U$1004=0,0,1-CHOOSE(U$1004,IF(ISNUMBER(Datos!U789),AND(OR(U$1005="",Datos!U789&gt;=U$1005),OR(U$1006="",Datos!U789&lt;=U$1006)),FALSE),IF(ISNUMBER(Datos!U789),AND(Datos!U789=INT(Datos!U789),AND(OR(U$1005="",Datos!U789&gt;=U$1005),OR(U$1006="",Datos!U789&lt;=U$1006))),FALSE),OR(ISNUMBER(FIND(";"&amp;UPPER(TRIM(Datos!U789&amp;""))&amp;"=",U$1007)),ISNUMBER(FIND(";"&amp;UPPER(TRIM(Datos!U789&amp;""))&amp;";",U$1007))),OR(UPPER(TRIM(Datos!U789&amp;""))="SÍ",UPPER(TRIM(Datos!U789&amp;""))="SI",UPPER(TRIM(Datos!U789&amp;""))="NO"),IF(ISNUMBER(Datos!U789),AND(OR(U$1005="",Datos!U789&gt;=U$1005),OR(U$1006="",Datos!U789&lt;=U$1006)),FALSE),TRUE))))</f>
        <v>0.0</v>
      </c>
      <c r="V789">
        <f>IF(Datos!V789="",0,IF(AND(V$1008&lt;&gt;"",Datos!V789=V$1008),0,IF(V$1004=0,0,1-CHOOSE(V$1004,IF(ISNUMBER(Datos!V789),AND(OR(V$1005="",Datos!V789&gt;=V$1005),OR(V$1006="",Datos!V789&lt;=V$1006)),FALSE),IF(ISNUMBER(Datos!V789),AND(Datos!V789=INT(Datos!V789),AND(OR(V$1005="",Datos!V789&gt;=V$1005),OR(V$1006="",Datos!V789&lt;=V$1006))),FALSE),OR(ISNUMBER(FIND(";"&amp;UPPER(TRIM(Datos!V789&amp;""))&amp;"=",V$1007)),ISNUMBER(FIND(";"&amp;UPPER(TRIM(Datos!V789&amp;""))&amp;";",V$1007))),OR(UPPER(TRIM(Datos!V789&amp;""))="SÍ",UPPER(TRIM(Datos!V789&amp;""))="SI",UPPER(TRIM(Datos!V789&amp;""))="NO"),IF(ISNUMBER(Datos!V789),AND(OR(V$1005="",Datos!V789&gt;=V$1005),OR(V$1006="",Datos!V789&lt;=V$1006)),FALSE),TRUE))))</f>
        <v>0.0</v>
      </c>
      <c r="W789">
        <f>IF(Datos!W789="",0,IF(AND(W$1008&lt;&gt;"",Datos!W789=W$1008),0,IF(W$1004=0,0,1-CHOOSE(W$1004,IF(ISNUMBER(Datos!W789),AND(OR(W$1005="",Datos!W789&gt;=W$1005),OR(W$1006="",Datos!W789&lt;=W$1006)),FALSE),IF(ISNUMBER(Datos!W789),AND(Datos!W789=INT(Datos!W789),AND(OR(W$1005="",Datos!W789&gt;=W$1005),OR(W$1006="",Datos!W789&lt;=W$1006))),FALSE),OR(ISNUMBER(FIND(";"&amp;UPPER(TRIM(Datos!W789&amp;""))&amp;"=",W$1007)),ISNUMBER(FIND(";"&amp;UPPER(TRIM(Datos!W789&amp;""))&amp;";",W$1007))),OR(UPPER(TRIM(Datos!W789&amp;""))="SÍ",UPPER(TRIM(Datos!W789&amp;""))="SI",UPPER(TRIM(Datos!W789&amp;""))="NO"),IF(ISNUMBER(Datos!W789),AND(OR(W$1005="",Datos!W789&gt;=W$1005),OR(W$1006="",Datos!W789&lt;=W$1006)),FALSE),TRUE))))</f>
        <v>0.0</v>
      </c>
      <c r="X789">
        <f>IF(Datos!X789="",0,IF(AND(X$1008&lt;&gt;"",Datos!X789=X$1008),0,IF(X$1004=0,0,1-CHOOSE(X$1004,IF(ISNUMBER(Datos!X789),AND(OR(X$1005="",Datos!X789&gt;=X$1005),OR(X$1006="",Datos!X789&lt;=X$1006)),FALSE),IF(ISNUMBER(Datos!X789),AND(Datos!X789=INT(Datos!X789),AND(OR(X$1005="",Datos!X789&gt;=X$1005),OR(X$1006="",Datos!X789&lt;=X$1006))),FALSE),OR(ISNUMBER(FIND(";"&amp;UPPER(TRIM(Datos!X789&amp;""))&amp;"=",X$1007)),ISNUMBER(FIND(";"&amp;UPPER(TRIM(Datos!X789&amp;""))&amp;";",X$1007))),OR(UPPER(TRIM(Datos!X789&amp;""))="SÍ",UPPER(TRIM(Datos!X789&amp;""))="SI",UPPER(TRIM(Datos!X789&amp;""))="NO"),IF(ISNUMBER(Datos!X789),AND(OR(X$1005="",Datos!X789&gt;=X$1005),OR(X$1006="",Datos!X789&lt;=X$1006)),FALSE),TRUE))))</f>
        <v>0.0</v>
      </c>
      <c r="Y789">
        <f>IF(Datos!Y789="",0,IF(AND(Y$1008&lt;&gt;"",Datos!Y789=Y$1008),0,IF(Y$1004=0,0,1-CHOOSE(Y$1004,IF(ISNUMBER(Datos!Y789),AND(OR(Y$1005="",Datos!Y789&gt;=Y$1005),OR(Y$1006="",Datos!Y789&lt;=Y$1006)),FALSE),IF(ISNUMBER(Datos!Y789),AND(Datos!Y789=INT(Datos!Y789),AND(OR(Y$1005="",Datos!Y789&gt;=Y$1005),OR(Y$1006="",Datos!Y789&lt;=Y$1006))),FALSE),OR(ISNUMBER(FIND(";"&amp;UPPER(TRIM(Datos!Y789&amp;""))&amp;"=",Y$1007)),ISNUMBER(FIND(";"&amp;UPPER(TRIM(Datos!Y789&amp;""))&amp;";",Y$1007))),OR(UPPER(TRIM(Datos!Y789&amp;""))="SÍ",UPPER(TRIM(Datos!Y789&amp;""))="SI",UPPER(TRIM(Datos!Y789&amp;""))="NO"),IF(ISNUMBER(Datos!Y789),AND(OR(Y$1005="",Datos!Y789&gt;=Y$1005),OR(Y$1006="",Datos!Y789&lt;=Y$1006)),FALSE),TRUE))))</f>
        <v>0.0</v>
      </c>
      <c r="Z789">
        <f>IF(Datos!Z789="",0,IF(AND(Z$1008&lt;&gt;"",Datos!Z789=Z$1008),0,IF(Z$1004=0,0,1-CHOOSE(Z$1004,IF(ISNUMBER(Datos!Z789),AND(OR(Z$1005="",Datos!Z789&gt;=Z$1005),OR(Z$1006="",Datos!Z789&lt;=Z$1006)),FALSE),IF(ISNUMBER(Datos!Z789),AND(Datos!Z789=INT(Datos!Z789),AND(OR(Z$1005="",Datos!Z789&gt;=Z$1005),OR(Z$1006="",Datos!Z789&lt;=Z$1006))),FALSE),OR(ISNUMBER(FIND(";"&amp;UPPER(TRIM(Datos!Z789&amp;""))&amp;"=",Z$1007)),ISNUMBER(FIND(";"&amp;UPPER(TRIM(Datos!Z789&amp;""))&amp;";",Z$1007))),OR(UPPER(TRIM(Datos!Z789&amp;""))="SÍ",UPPER(TRIM(Datos!Z789&amp;""))="SI",UPPER(TRIM(Datos!Z789&amp;""))="NO"),IF(ISNUMBER(Datos!Z789),AND(OR(Z$1005="",Datos!Z789&gt;=Z$1005),OR(Z$1006="",Datos!Z789&lt;=Z$1006)),FALSE),TRUE))))</f>
        <v>0.0</v>
      </c>
      <c r="AA789">
        <f>IF(Datos!AA789="",0,IF(AND(AA$1008&lt;&gt;"",Datos!AA789=AA$1008),0,IF(AA$1004=0,0,1-CHOOSE(AA$1004,IF(ISNUMBER(Datos!AA789),AND(OR(AA$1005="",Datos!AA789&gt;=AA$1005),OR(AA$1006="",Datos!AA789&lt;=AA$1006)),FALSE),IF(ISNUMBER(Datos!AA789),AND(Datos!AA789=INT(Datos!AA789),AND(OR(AA$1005="",Datos!AA789&gt;=AA$1005),OR(AA$1006="",Datos!AA789&lt;=AA$1006))),FALSE),OR(ISNUMBER(FIND(";"&amp;UPPER(TRIM(Datos!AA789&amp;""))&amp;"=",AA$1007)),ISNUMBER(FIND(";"&amp;UPPER(TRIM(Datos!AA789&amp;""))&amp;";",AA$1007))),OR(UPPER(TRIM(Datos!AA789&amp;""))="SÍ",UPPER(TRIM(Datos!AA789&amp;""))="SI",UPPER(TRIM(Datos!AA789&amp;""))="NO"),IF(ISNUMBER(Datos!AA789),AND(OR(AA$1005="",Datos!AA789&gt;=AA$1005),OR(AA$1006="",Datos!AA789&lt;=AA$1006)),FALSE),TRUE))))</f>
        <v>0.0</v>
      </c>
      <c r="AB789">
        <f>IF(Datos!AB789="",0,IF(AND(AB$1008&lt;&gt;"",Datos!AB789=AB$1008),0,IF(AB$1004=0,0,1-CHOOSE(AB$1004,IF(ISNUMBER(Datos!AB789),AND(OR(AB$1005="",Datos!AB789&gt;=AB$1005),OR(AB$1006="",Datos!AB789&lt;=AB$1006)),FALSE),IF(ISNUMBER(Datos!AB789),AND(Datos!AB789=INT(Datos!AB789),AND(OR(AB$1005="",Datos!AB789&gt;=AB$1005),OR(AB$1006="",Datos!AB789&lt;=AB$1006))),FALSE),OR(ISNUMBER(FIND(";"&amp;UPPER(TRIM(Datos!AB789&amp;""))&amp;"=",AB$1007)),ISNUMBER(FIND(";"&amp;UPPER(TRIM(Datos!AB789&amp;""))&amp;";",AB$1007))),OR(UPPER(TRIM(Datos!AB789&amp;""))="SÍ",UPPER(TRIM(Datos!AB789&amp;""))="SI",UPPER(TRIM(Datos!AB789&amp;""))="NO"),IF(ISNUMBER(Datos!AB789),AND(OR(AB$1005="",Datos!AB789&gt;=AB$1005),OR(AB$1006="",Datos!AB789&lt;=AB$1006)),FALSE),TRUE))))</f>
        <v>0.0</v>
      </c>
      <c r="AC789">
        <f>IF(Datos!AC789="",0,IF(AND(AC$1008&lt;&gt;"",Datos!AC789=AC$1008),0,IF(AC$1004=0,0,1-CHOOSE(AC$1004,IF(ISNUMBER(Datos!AC789),AND(OR(AC$1005="",Datos!AC789&gt;=AC$1005),OR(AC$1006="",Datos!AC789&lt;=AC$1006)),FALSE),IF(ISNUMBER(Datos!AC789),AND(Datos!AC789=INT(Datos!AC789),AND(OR(AC$1005="",Datos!AC789&gt;=AC$1005),OR(AC$1006="",Datos!AC789&lt;=AC$1006))),FALSE),OR(ISNUMBER(FIND(";"&amp;UPPER(TRIM(Datos!AC789&amp;""))&amp;"=",AC$1007)),ISNUMBER(FIND(";"&amp;UPPER(TRIM(Datos!AC789&amp;""))&amp;";",AC$1007))),OR(UPPER(TRIM(Datos!AC789&amp;""))="SÍ",UPPER(TRIM(Datos!AC789&amp;""))="SI",UPPER(TRIM(Datos!AC789&amp;""))="NO"),IF(ISNUMBER(Datos!AC789),AND(OR(AC$1005="",Datos!AC789&gt;=AC$1005),OR(AC$1006="",Datos!AC789&lt;=AC$1006)),FALSE),TRUE))))</f>
        <v>0.0</v>
      </c>
      <c r="AD789">
        <f>IF(Datos!AD789="",0,IF(AND(AD$1008&lt;&gt;"",Datos!AD789=AD$1008),0,IF(AD$1004=0,0,1-CHOOSE(AD$1004,IF(ISNUMBER(Datos!AD789),AND(OR(AD$1005="",Datos!AD789&gt;=AD$1005),OR(AD$1006="",Datos!AD789&lt;=AD$1006)),FALSE),IF(ISNUMBER(Datos!AD789),AND(Datos!AD789=INT(Datos!AD789),AND(OR(AD$1005="",Datos!AD789&gt;=AD$1005),OR(AD$1006="",Datos!AD789&lt;=AD$1006))),FALSE),OR(ISNUMBER(FIND(";"&amp;UPPER(TRIM(Datos!AD789&amp;""))&amp;"=",AD$1007)),ISNUMBER(FIND(";"&amp;UPPER(TRIM(Datos!AD789&amp;""))&amp;";",AD$1007))),OR(UPPER(TRIM(Datos!AD789&amp;""))="SÍ",UPPER(TRIM(Datos!AD789&amp;""))="SI",UPPER(TRIM(Datos!AD789&amp;""))="NO"),IF(ISNUMBER(Datos!AD789),AND(OR(AD$1005="",Datos!AD789&gt;=AD$1005),OR(AD$1006="",Datos!AD789&lt;=AD$1006)),FALSE),TRUE))))</f>
        <v>0.0</v>
      </c>
      <c r="AE789">
        <f>IF(Datos!AE789="",0,IF(AND(AE$1008&lt;&gt;"",Datos!AE789=AE$1008),0,IF(AE$1004=0,0,1-CHOOSE(AE$1004,IF(ISNUMBER(Datos!AE789),AND(OR(AE$1005="",Datos!AE789&gt;=AE$1005),OR(AE$1006="",Datos!AE789&lt;=AE$1006)),FALSE),IF(ISNUMBER(Datos!AE789),AND(Datos!AE789=INT(Datos!AE789),AND(OR(AE$1005="",Datos!AE789&gt;=AE$1005),OR(AE$1006="",Datos!AE789&lt;=AE$1006))),FALSE),OR(ISNUMBER(FIND(";"&amp;UPPER(TRIM(Datos!AE789&amp;""))&amp;"=",AE$1007)),ISNUMBER(FIND(";"&amp;UPPER(TRIM(Datos!AE789&amp;""))&amp;";",AE$1007))),OR(UPPER(TRIM(Datos!AE789&amp;""))="SÍ",UPPER(TRIM(Datos!AE789&amp;""))="SI",UPPER(TRIM(Datos!AE789&amp;""))="NO"),IF(ISNUMBER(Datos!AE789),AND(OR(AE$1005="",Datos!AE789&gt;=AE$1005),OR(AE$1006="",Datos!AE789&lt;=AE$1006)),FALSE),TRUE))))</f>
        <v>0.0</v>
      </c>
    </row>
    <row r="790" spans="2:31">
      <c r="B790">
        <f>IF(Datos!B790="",0,IF(AND(B$1008&lt;&gt;"",Datos!B790=B$1008),0,IF(B$1004=0,0,1-CHOOSE(B$1004,IF(ISNUMBER(Datos!B790),AND(OR(B$1005="",Datos!B790&gt;=B$1005),OR(B$1006="",Datos!B790&lt;=B$1006)),FALSE),IF(ISNUMBER(Datos!B790),AND(Datos!B790=INT(Datos!B790),AND(OR(B$1005="",Datos!B790&gt;=B$1005),OR(B$1006="",Datos!B790&lt;=B$1006))),FALSE),OR(ISNUMBER(FIND(";"&amp;UPPER(TRIM(Datos!B790&amp;""))&amp;"=",B$1007)),ISNUMBER(FIND(";"&amp;UPPER(TRIM(Datos!B790&amp;""))&amp;";",B$1007))),OR(UPPER(TRIM(Datos!B790&amp;""))="SÍ",UPPER(TRIM(Datos!B790&amp;""))="SI",UPPER(TRIM(Datos!B790&amp;""))="NO"),IF(ISNUMBER(Datos!B790),AND(OR(B$1005="",Datos!B790&gt;=B$1005),OR(B$1006="",Datos!B790&lt;=B$1006)),FALSE),TRUE))))</f>
        <v>0.0</v>
      </c>
      <c r="C790">
        <f>IF(Datos!C790="",0,IF(AND(C$1008&lt;&gt;"",Datos!C790=C$1008),0,IF(C$1004=0,0,1-CHOOSE(C$1004,IF(ISNUMBER(Datos!C790),AND(OR(C$1005="",Datos!C790&gt;=C$1005),OR(C$1006="",Datos!C790&lt;=C$1006)),FALSE),IF(ISNUMBER(Datos!C790),AND(Datos!C790=INT(Datos!C790),AND(OR(C$1005="",Datos!C790&gt;=C$1005),OR(C$1006="",Datos!C790&lt;=C$1006))),FALSE),OR(ISNUMBER(FIND(";"&amp;UPPER(TRIM(Datos!C790&amp;""))&amp;"=",C$1007)),ISNUMBER(FIND(";"&amp;UPPER(TRIM(Datos!C790&amp;""))&amp;";",C$1007))),OR(UPPER(TRIM(Datos!C790&amp;""))="SÍ",UPPER(TRIM(Datos!C790&amp;""))="SI",UPPER(TRIM(Datos!C790&amp;""))="NO"),IF(ISNUMBER(Datos!C790),AND(OR(C$1005="",Datos!C790&gt;=C$1005),OR(C$1006="",Datos!C790&lt;=C$1006)),FALSE),TRUE))))</f>
        <v>0.0</v>
      </c>
      <c r="D790">
        <f>IF(Datos!D790="",0,IF(AND(D$1008&lt;&gt;"",Datos!D790=D$1008),0,IF(D$1004=0,0,1-CHOOSE(D$1004,IF(ISNUMBER(Datos!D790),AND(OR(D$1005="",Datos!D790&gt;=D$1005),OR(D$1006="",Datos!D790&lt;=D$1006)),FALSE),IF(ISNUMBER(Datos!D790),AND(Datos!D790=INT(Datos!D790),AND(OR(D$1005="",Datos!D790&gt;=D$1005),OR(D$1006="",Datos!D790&lt;=D$1006))),FALSE),OR(ISNUMBER(FIND(";"&amp;UPPER(TRIM(Datos!D790&amp;""))&amp;"=",D$1007)),ISNUMBER(FIND(";"&amp;UPPER(TRIM(Datos!D790&amp;""))&amp;";",D$1007))),OR(UPPER(TRIM(Datos!D790&amp;""))="SÍ",UPPER(TRIM(Datos!D790&amp;""))="SI",UPPER(TRIM(Datos!D790&amp;""))="NO"),IF(ISNUMBER(Datos!D790),AND(OR(D$1005="",Datos!D790&gt;=D$1005),OR(D$1006="",Datos!D790&lt;=D$1006)),FALSE),TRUE))))</f>
        <v>0.0</v>
      </c>
      <c r="E790">
        <f>IF(Datos!E790="",0,IF(AND(E$1008&lt;&gt;"",Datos!E790=E$1008),0,IF(E$1004=0,0,1-CHOOSE(E$1004,IF(ISNUMBER(Datos!E790),AND(OR(E$1005="",Datos!E790&gt;=E$1005),OR(E$1006="",Datos!E790&lt;=E$1006)),FALSE),IF(ISNUMBER(Datos!E790),AND(Datos!E790=INT(Datos!E790),AND(OR(E$1005="",Datos!E790&gt;=E$1005),OR(E$1006="",Datos!E790&lt;=E$1006))),FALSE),OR(ISNUMBER(FIND(";"&amp;UPPER(TRIM(Datos!E790&amp;""))&amp;"=",E$1007)),ISNUMBER(FIND(";"&amp;UPPER(TRIM(Datos!E790&amp;""))&amp;";",E$1007))),OR(UPPER(TRIM(Datos!E790&amp;""))="SÍ",UPPER(TRIM(Datos!E790&amp;""))="SI",UPPER(TRIM(Datos!E790&amp;""))="NO"),IF(ISNUMBER(Datos!E790),AND(OR(E$1005="",Datos!E790&gt;=E$1005),OR(E$1006="",Datos!E790&lt;=E$1006)),FALSE),TRUE))))</f>
        <v>0.0</v>
      </c>
      <c r="F790">
        <f>IF(Datos!F790="",0,IF(AND(F$1008&lt;&gt;"",Datos!F790=F$1008),0,IF(F$1004=0,0,1-CHOOSE(F$1004,IF(ISNUMBER(Datos!F790),AND(OR(F$1005="",Datos!F790&gt;=F$1005),OR(F$1006="",Datos!F790&lt;=F$1006)),FALSE),IF(ISNUMBER(Datos!F790),AND(Datos!F790=INT(Datos!F790),AND(OR(F$1005="",Datos!F790&gt;=F$1005),OR(F$1006="",Datos!F790&lt;=F$1006))),FALSE),OR(ISNUMBER(FIND(";"&amp;UPPER(TRIM(Datos!F790&amp;""))&amp;"=",F$1007)),ISNUMBER(FIND(";"&amp;UPPER(TRIM(Datos!F790&amp;""))&amp;";",F$1007))),OR(UPPER(TRIM(Datos!F790&amp;""))="SÍ",UPPER(TRIM(Datos!F790&amp;""))="SI",UPPER(TRIM(Datos!F790&amp;""))="NO"),IF(ISNUMBER(Datos!F790),AND(OR(F$1005="",Datos!F790&gt;=F$1005),OR(F$1006="",Datos!F790&lt;=F$1006)),FALSE),TRUE))))</f>
        <v>0.0</v>
      </c>
      <c r="G790">
        <f>IF(Datos!G790="",0,IF(AND(G$1008&lt;&gt;"",Datos!G790=G$1008),0,IF(G$1004=0,0,1-CHOOSE(G$1004,IF(ISNUMBER(Datos!G790),AND(OR(G$1005="",Datos!G790&gt;=G$1005),OR(G$1006="",Datos!G790&lt;=G$1006)),FALSE),IF(ISNUMBER(Datos!G790),AND(Datos!G790=INT(Datos!G790),AND(OR(G$1005="",Datos!G790&gt;=G$1005),OR(G$1006="",Datos!G790&lt;=G$1006))),FALSE),OR(ISNUMBER(FIND(";"&amp;UPPER(TRIM(Datos!G790&amp;""))&amp;"=",G$1007)),ISNUMBER(FIND(";"&amp;UPPER(TRIM(Datos!G790&amp;""))&amp;";",G$1007))),OR(UPPER(TRIM(Datos!G790&amp;""))="SÍ",UPPER(TRIM(Datos!G790&amp;""))="SI",UPPER(TRIM(Datos!G790&amp;""))="NO"),IF(ISNUMBER(Datos!G790),AND(OR(G$1005="",Datos!G790&gt;=G$1005),OR(G$1006="",Datos!G790&lt;=G$1006)),FALSE),TRUE))))</f>
        <v>0.0</v>
      </c>
      <c r="H790">
        <f>IF(Datos!H790="",0,IF(AND(H$1008&lt;&gt;"",Datos!H790=H$1008),0,IF(H$1004=0,0,1-CHOOSE(H$1004,IF(ISNUMBER(Datos!H790),AND(OR(H$1005="",Datos!H790&gt;=H$1005),OR(H$1006="",Datos!H790&lt;=H$1006)),FALSE),IF(ISNUMBER(Datos!H790),AND(Datos!H790=INT(Datos!H790),AND(OR(H$1005="",Datos!H790&gt;=H$1005),OR(H$1006="",Datos!H790&lt;=H$1006))),FALSE),OR(ISNUMBER(FIND(";"&amp;UPPER(TRIM(Datos!H790&amp;""))&amp;"=",H$1007)),ISNUMBER(FIND(";"&amp;UPPER(TRIM(Datos!H790&amp;""))&amp;";",H$1007))),OR(UPPER(TRIM(Datos!H790&amp;""))="SÍ",UPPER(TRIM(Datos!H790&amp;""))="SI",UPPER(TRIM(Datos!H790&amp;""))="NO"),IF(ISNUMBER(Datos!H790),AND(OR(H$1005="",Datos!H790&gt;=H$1005),OR(H$1006="",Datos!H790&lt;=H$1006)),FALSE),TRUE))))</f>
        <v>0.0</v>
      </c>
      <c r="I790">
        <f>IF(Datos!I790="",0,IF(AND(I$1008&lt;&gt;"",Datos!I790=I$1008),0,IF(I$1004=0,0,1-CHOOSE(I$1004,IF(ISNUMBER(Datos!I790),AND(OR(I$1005="",Datos!I790&gt;=I$1005),OR(I$1006="",Datos!I790&lt;=I$1006)),FALSE),IF(ISNUMBER(Datos!I790),AND(Datos!I790=INT(Datos!I790),AND(OR(I$1005="",Datos!I790&gt;=I$1005),OR(I$1006="",Datos!I790&lt;=I$1006))),FALSE),OR(ISNUMBER(FIND(";"&amp;UPPER(TRIM(Datos!I790&amp;""))&amp;"=",I$1007)),ISNUMBER(FIND(";"&amp;UPPER(TRIM(Datos!I790&amp;""))&amp;";",I$1007))),OR(UPPER(TRIM(Datos!I790&amp;""))="SÍ",UPPER(TRIM(Datos!I790&amp;""))="SI",UPPER(TRIM(Datos!I790&amp;""))="NO"),IF(ISNUMBER(Datos!I790),AND(OR(I$1005="",Datos!I790&gt;=I$1005),OR(I$1006="",Datos!I790&lt;=I$1006)),FALSE),TRUE))))</f>
        <v>0.0</v>
      </c>
      <c r="J790">
        <f>IF(Datos!J790="",0,IF(AND(J$1008&lt;&gt;"",Datos!J790=J$1008),0,IF(J$1004=0,0,1-CHOOSE(J$1004,IF(ISNUMBER(Datos!J790),AND(OR(J$1005="",Datos!J790&gt;=J$1005),OR(J$1006="",Datos!J790&lt;=J$1006)),FALSE),IF(ISNUMBER(Datos!J790),AND(Datos!J790=INT(Datos!J790),AND(OR(J$1005="",Datos!J790&gt;=J$1005),OR(J$1006="",Datos!J790&lt;=J$1006))),FALSE),OR(ISNUMBER(FIND(";"&amp;UPPER(TRIM(Datos!J790&amp;""))&amp;"=",J$1007)),ISNUMBER(FIND(";"&amp;UPPER(TRIM(Datos!J790&amp;""))&amp;";",J$1007))),OR(UPPER(TRIM(Datos!J790&amp;""))="SÍ",UPPER(TRIM(Datos!J790&amp;""))="SI",UPPER(TRIM(Datos!J790&amp;""))="NO"),IF(ISNUMBER(Datos!J790),AND(OR(J$1005="",Datos!J790&gt;=J$1005),OR(J$1006="",Datos!J790&lt;=J$1006)),FALSE),TRUE))))</f>
        <v>0.0</v>
      </c>
      <c r="K790">
        <f>IF(Datos!K790="",0,IF(AND(K$1008&lt;&gt;"",Datos!K790=K$1008),0,IF(K$1004=0,0,1-CHOOSE(K$1004,IF(ISNUMBER(Datos!K790),AND(OR(K$1005="",Datos!K790&gt;=K$1005),OR(K$1006="",Datos!K790&lt;=K$1006)),FALSE),IF(ISNUMBER(Datos!K790),AND(Datos!K790=INT(Datos!K790),AND(OR(K$1005="",Datos!K790&gt;=K$1005),OR(K$1006="",Datos!K790&lt;=K$1006))),FALSE),OR(ISNUMBER(FIND(";"&amp;UPPER(TRIM(Datos!K790&amp;""))&amp;"=",K$1007)),ISNUMBER(FIND(";"&amp;UPPER(TRIM(Datos!K790&amp;""))&amp;";",K$1007))),OR(UPPER(TRIM(Datos!K790&amp;""))="SÍ",UPPER(TRIM(Datos!K790&amp;""))="SI",UPPER(TRIM(Datos!K790&amp;""))="NO"),IF(ISNUMBER(Datos!K790),AND(OR(K$1005="",Datos!K790&gt;=K$1005),OR(K$1006="",Datos!K790&lt;=K$1006)),FALSE),TRUE))))</f>
        <v>0.0</v>
      </c>
      <c r="L790">
        <f>IF(Datos!L790="",0,IF(AND(L$1008&lt;&gt;"",Datos!L790=L$1008),0,IF(L$1004=0,0,1-CHOOSE(L$1004,IF(ISNUMBER(Datos!L790),AND(OR(L$1005="",Datos!L790&gt;=L$1005),OR(L$1006="",Datos!L790&lt;=L$1006)),FALSE),IF(ISNUMBER(Datos!L790),AND(Datos!L790=INT(Datos!L790),AND(OR(L$1005="",Datos!L790&gt;=L$1005),OR(L$1006="",Datos!L790&lt;=L$1006))),FALSE),OR(ISNUMBER(FIND(";"&amp;UPPER(TRIM(Datos!L790&amp;""))&amp;"=",L$1007)),ISNUMBER(FIND(";"&amp;UPPER(TRIM(Datos!L790&amp;""))&amp;";",L$1007))),OR(UPPER(TRIM(Datos!L790&amp;""))="SÍ",UPPER(TRIM(Datos!L790&amp;""))="SI",UPPER(TRIM(Datos!L790&amp;""))="NO"),IF(ISNUMBER(Datos!L790),AND(OR(L$1005="",Datos!L790&gt;=L$1005),OR(L$1006="",Datos!L790&lt;=L$1006)),FALSE),TRUE))))</f>
        <v>0.0</v>
      </c>
      <c r="M790">
        <f>IF(Datos!M790="",0,IF(AND(M$1008&lt;&gt;"",Datos!M790=M$1008),0,IF(M$1004=0,0,1-CHOOSE(M$1004,IF(ISNUMBER(Datos!M790),AND(OR(M$1005="",Datos!M790&gt;=M$1005),OR(M$1006="",Datos!M790&lt;=M$1006)),FALSE),IF(ISNUMBER(Datos!M790),AND(Datos!M790=INT(Datos!M790),AND(OR(M$1005="",Datos!M790&gt;=M$1005),OR(M$1006="",Datos!M790&lt;=M$1006))),FALSE),OR(ISNUMBER(FIND(";"&amp;UPPER(TRIM(Datos!M790&amp;""))&amp;"=",M$1007)),ISNUMBER(FIND(";"&amp;UPPER(TRIM(Datos!M790&amp;""))&amp;";",M$1007))),OR(UPPER(TRIM(Datos!M790&amp;""))="SÍ",UPPER(TRIM(Datos!M790&amp;""))="SI",UPPER(TRIM(Datos!M790&amp;""))="NO"),IF(ISNUMBER(Datos!M790),AND(OR(M$1005="",Datos!M790&gt;=M$1005),OR(M$1006="",Datos!M790&lt;=M$1006)),FALSE),TRUE))))</f>
        <v>0.0</v>
      </c>
      <c r="N790">
        <f>IF(Datos!N790="",0,IF(AND(N$1008&lt;&gt;"",Datos!N790=N$1008),0,IF(N$1004=0,0,1-CHOOSE(N$1004,IF(ISNUMBER(Datos!N790),AND(OR(N$1005="",Datos!N790&gt;=N$1005),OR(N$1006="",Datos!N790&lt;=N$1006)),FALSE),IF(ISNUMBER(Datos!N790),AND(Datos!N790=INT(Datos!N790),AND(OR(N$1005="",Datos!N790&gt;=N$1005),OR(N$1006="",Datos!N790&lt;=N$1006))),FALSE),OR(ISNUMBER(FIND(";"&amp;UPPER(TRIM(Datos!N790&amp;""))&amp;"=",N$1007)),ISNUMBER(FIND(";"&amp;UPPER(TRIM(Datos!N790&amp;""))&amp;";",N$1007))),OR(UPPER(TRIM(Datos!N790&amp;""))="SÍ",UPPER(TRIM(Datos!N790&amp;""))="SI",UPPER(TRIM(Datos!N790&amp;""))="NO"),IF(ISNUMBER(Datos!N790),AND(OR(N$1005="",Datos!N790&gt;=N$1005),OR(N$1006="",Datos!N790&lt;=N$1006)),FALSE),TRUE))))</f>
        <v>0.0</v>
      </c>
      <c r="O790">
        <f>IF(Datos!O790="",0,IF(AND(O$1008&lt;&gt;"",Datos!O790=O$1008),0,IF(O$1004=0,0,1-CHOOSE(O$1004,IF(ISNUMBER(Datos!O790),AND(OR(O$1005="",Datos!O790&gt;=O$1005),OR(O$1006="",Datos!O790&lt;=O$1006)),FALSE),IF(ISNUMBER(Datos!O790),AND(Datos!O790=INT(Datos!O790),AND(OR(O$1005="",Datos!O790&gt;=O$1005),OR(O$1006="",Datos!O790&lt;=O$1006))),FALSE),OR(ISNUMBER(FIND(";"&amp;UPPER(TRIM(Datos!O790&amp;""))&amp;"=",O$1007)),ISNUMBER(FIND(";"&amp;UPPER(TRIM(Datos!O790&amp;""))&amp;";",O$1007))),OR(UPPER(TRIM(Datos!O790&amp;""))="SÍ",UPPER(TRIM(Datos!O790&amp;""))="SI",UPPER(TRIM(Datos!O790&amp;""))="NO"),IF(ISNUMBER(Datos!O790),AND(OR(O$1005="",Datos!O790&gt;=O$1005),OR(O$1006="",Datos!O790&lt;=O$1006)),FALSE),TRUE))))</f>
        <v>0.0</v>
      </c>
      <c r="P790">
        <f>IF(Datos!P790="",0,IF(AND(P$1008&lt;&gt;"",Datos!P790=P$1008),0,IF(P$1004=0,0,1-CHOOSE(P$1004,IF(ISNUMBER(Datos!P790),AND(OR(P$1005="",Datos!P790&gt;=P$1005),OR(P$1006="",Datos!P790&lt;=P$1006)),FALSE),IF(ISNUMBER(Datos!P790),AND(Datos!P790=INT(Datos!P790),AND(OR(P$1005="",Datos!P790&gt;=P$1005),OR(P$1006="",Datos!P790&lt;=P$1006))),FALSE),OR(ISNUMBER(FIND(";"&amp;UPPER(TRIM(Datos!P790&amp;""))&amp;"=",P$1007)),ISNUMBER(FIND(";"&amp;UPPER(TRIM(Datos!P790&amp;""))&amp;";",P$1007))),OR(UPPER(TRIM(Datos!P790&amp;""))="SÍ",UPPER(TRIM(Datos!P790&amp;""))="SI",UPPER(TRIM(Datos!P790&amp;""))="NO"),IF(ISNUMBER(Datos!P790),AND(OR(P$1005="",Datos!P790&gt;=P$1005),OR(P$1006="",Datos!P790&lt;=P$1006)),FALSE),TRUE))))</f>
        <v>0.0</v>
      </c>
      <c r="Q790">
        <f>IF(Datos!Q790="",0,IF(AND(Q$1008&lt;&gt;"",Datos!Q790=Q$1008),0,IF(Q$1004=0,0,1-CHOOSE(Q$1004,IF(ISNUMBER(Datos!Q790),AND(OR(Q$1005="",Datos!Q790&gt;=Q$1005),OR(Q$1006="",Datos!Q790&lt;=Q$1006)),FALSE),IF(ISNUMBER(Datos!Q790),AND(Datos!Q790=INT(Datos!Q790),AND(OR(Q$1005="",Datos!Q790&gt;=Q$1005),OR(Q$1006="",Datos!Q790&lt;=Q$1006))),FALSE),OR(ISNUMBER(FIND(";"&amp;UPPER(TRIM(Datos!Q790&amp;""))&amp;"=",Q$1007)),ISNUMBER(FIND(";"&amp;UPPER(TRIM(Datos!Q790&amp;""))&amp;";",Q$1007))),OR(UPPER(TRIM(Datos!Q790&amp;""))="SÍ",UPPER(TRIM(Datos!Q790&amp;""))="SI",UPPER(TRIM(Datos!Q790&amp;""))="NO"),IF(ISNUMBER(Datos!Q790),AND(OR(Q$1005="",Datos!Q790&gt;=Q$1005),OR(Q$1006="",Datos!Q790&lt;=Q$1006)),FALSE),TRUE))))</f>
        <v>0.0</v>
      </c>
      <c r="R790">
        <f>IF(Datos!R790="",0,IF(AND(R$1008&lt;&gt;"",Datos!R790=R$1008),0,IF(R$1004=0,0,1-CHOOSE(R$1004,IF(ISNUMBER(Datos!R790),AND(OR(R$1005="",Datos!R790&gt;=R$1005),OR(R$1006="",Datos!R790&lt;=R$1006)),FALSE),IF(ISNUMBER(Datos!R790),AND(Datos!R790=INT(Datos!R790),AND(OR(R$1005="",Datos!R790&gt;=R$1005),OR(R$1006="",Datos!R790&lt;=R$1006))),FALSE),OR(ISNUMBER(FIND(";"&amp;UPPER(TRIM(Datos!R790&amp;""))&amp;"=",R$1007)),ISNUMBER(FIND(";"&amp;UPPER(TRIM(Datos!R790&amp;""))&amp;";",R$1007))),OR(UPPER(TRIM(Datos!R790&amp;""))="SÍ",UPPER(TRIM(Datos!R790&amp;""))="SI",UPPER(TRIM(Datos!R790&amp;""))="NO"),IF(ISNUMBER(Datos!R790),AND(OR(R$1005="",Datos!R790&gt;=R$1005),OR(R$1006="",Datos!R790&lt;=R$1006)),FALSE),TRUE))))</f>
        <v>0.0</v>
      </c>
      <c r="S790">
        <f>IF(Datos!S790="",0,IF(AND(S$1008&lt;&gt;"",Datos!S790=S$1008),0,IF(S$1004=0,0,1-CHOOSE(S$1004,IF(ISNUMBER(Datos!S790),AND(OR(S$1005="",Datos!S790&gt;=S$1005),OR(S$1006="",Datos!S790&lt;=S$1006)),FALSE),IF(ISNUMBER(Datos!S790),AND(Datos!S790=INT(Datos!S790),AND(OR(S$1005="",Datos!S790&gt;=S$1005),OR(S$1006="",Datos!S790&lt;=S$1006))),FALSE),OR(ISNUMBER(FIND(";"&amp;UPPER(TRIM(Datos!S790&amp;""))&amp;"=",S$1007)),ISNUMBER(FIND(";"&amp;UPPER(TRIM(Datos!S790&amp;""))&amp;";",S$1007))),OR(UPPER(TRIM(Datos!S790&amp;""))="SÍ",UPPER(TRIM(Datos!S790&amp;""))="SI",UPPER(TRIM(Datos!S790&amp;""))="NO"),IF(ISNUMBER(Datos!S790),AND(OR(S$1005="",Datos!S790&gt;=S$1005),OR(S$1006="",Datos!S790&lt;=S$1006)),FALSE),TRUE))))</f>
        <v>0.0</v>
      </c>
      <c r="T790">
        <f>IF(Datos!T790="",0,IF(AND(T$1008&lt;&gt;"",Datos!T790=T$1008),0,IF(T$1004=0,0,1-CHOOSE(T$1004,IF(ISNUMBER(Datos!T790),AND(OR(T$1005="",Datos!T790&gt;=T$1005),OR(T$1006="",Datos!T790&lt;=T$1006)),FALSE),IF(ISNUMBER(Datos!T790),AND(Datos!T790=INT(Datos!T790),AND(OR(T$1005="",Datos!T790&gt;=T$1005),OR(T$1006="",Datos!T790&lt;=T$1006))),FALSE),OR(ISNUMBER(FIND(";"&amp;UPPER(TRIM(Datos!T790&amp;""))&amp;"=",T$1007)),ISNUMBER(FIND(";"&amp;UPPER(TRIM(Datos!T790&amp;""))&amp;";",T$1007))),OR(UPPER(TRIM(Datos!T790&amp;""))="SÍ",UPPER(TRIM(Datos!T790&amp;""))="SI",UPPER(TRIM(Datos!T790&amp;""))="NO"),IF(ISNUMBER(Datos!T790),AND(OR(T$1005="",Datos!T790&gt;=T$1005),OR(T$1006="",Datos!T790&lt;=T$1006)),FALSE),TRUE))))</f>
        <v>0.0</v>
      </c>
      <c r="U790">
        <f>IF(Datos!U790="",0,IF(AND(U$1008&lt;&gt;"",Datos!U790=U$1008),0,IF(U$1004=0,0,1-CHOOSE(U$1004,IF(ISNUMBER(Datos!U790),AND(OR(U$1005="",Datos!U790&gt;=U$1005),OR(U$1006="",Datos!U790&lt;=U$1006)),FALSE),IF(ISNUMBER(Datos!U790),AND(Datos!U790=INT(Datos!U790),AND(OR(U$1005="",Datos!U790&gt;=U$1005),OR(U$1006="",Datos!U790&lt;=U$1006))),FALSE),OR(ISNUMBER(FIND(";"&amp;UPPER(TRIM(Datos!U790&amp;""))&amp;"=",U$1007)),ISNUMBER(FIND(";"&amp;UPPER(TRIM(Datos!U790&amp;""))&amp;";",U$1007))),OR(UPPER(TRIM(Datos!U790&amp;""))="SÍ",UPPER(TRIM(Datos!U790&amp;""))="SI",UPPER(TRIM(Datos!U790&amp;""))="NO"),IF(ISNUMBER(Datos!U790),AND(OR(U$1005="",Datos!U790&gt;=U$1005),OR(U$1006="",Datos!U790&lt;=U$1006)),FALSE),TRUE))))</f>
        <v>0.0</v>
      </c>
      <c r="V790">
        <f>IF(Datos!V790="",0,IF(AND(V$1008&lt;&gt;"",Datos!V790=V$1008),0,IF(V$1004=0,0,1-CHOOSE(V$1004,IF(ISNUMBER(Datos!V790),AND(OR(V$1005="",Datos!V790&gt;=V$1005),OR(V$1006="",Datos!V790&lt;=V$1006)),FALSE),IF(ISNUMBER(Datos!V790),AND(Datos!V790=INT(Datos!V790),AND(OR(V$1005="",Datos!V790&gt;=V$1005),OR(V$1006="",Datos!V790&lt;=V$1006))),FALSE),OR(ISNUMBER(FIND(";"&amp;UPPER(TRIM(Datos!V790&amp;""))&amp;"=",V$1007)),ISNUMBER(FIND(";"&amp;UPPER(TRIM(Datos!V790&amp;""))&amp;";",V$1007))),OR(UPPER(TRIM(Datos!V790&amp;""))="SÍ",UPPER(TRIM(Datos!V790&amp;""))="SI",UPPER(TRIM(Datos!V790&amp;""))="NO"),IF(ISNUMBER(Datos!V790),AND(OR(V$1005="",Datos!V790&gt;=V$1005),OR(V$1006="",Datos!V790&lt;=V$1006)),FALSE),TRUE))))</f>
        <v>0.0</v>
      </c>
      <c r="W790">
        <f>IF(Datos!W790="",0,IF(AND(W$1008&lt;&gt;"",Datos!W790=W$1008),0,IF(W$1004=0,0,1-CHOOSE(W$1004,IF(ISNUMBER(Datos!W790),AND(OR(W$1005="",Datos!W790&gt;=W$1005),OR(W$1006="",Datos!W790&lt;=W$1006)),FALSE),IF(ISNUMBER(Datos!W790),AND(Datos!W790=INT(Datos!W790),AND(OR(W$1005="",Datos!W790&gt;=W$1005),OR(W$1006="",Datos!W790&lt;=W$1006))),FALSE),OR(ISNUMBER(FIND(";"&amp;UPPER(TRIM(Datos!W790&amp;""))&amp;"=",W$1007)),ISNUMBER(FIND(";"&amp;UPPER(TRIM(Datos!W790&amp;""))&amp;";",W$1007))),OR(UPPER(TRIM(Datos!W790&amp;""))="SÍ",UPPER(TRIM(Datos!W790&amp;""))="SI",UPPER(TRIM(Datos!W790&amp;""))="NO"),IF(ISNUMBER(Datos!W790),AND(OR(W$1005="",Datos!W790&gt;=W$1005),OR(W$1006="",Datos!W790&lt;=W$1006)),FALSE),TRUE))))</f>
        <v>0.0</v>
      </c>
      <c r="X790">
        <f>IF(Datos!X790="",0,IF(AND(X$1008&lt;&gt;"",Datos!X790=X$1008),0,IF(X$1004=0,0,1-CHOOSE(X$1004,IF(ISNUMBER(Datos!X790),AND(OR(X$1005="",Datos!X790&gt;=X$1005),OR(X$1006="",Datos!X790&lt;=X$1006)),FALSE),IF(ISNUMBER(Datos!X790),AND(Datos!X790=INT(Datos!X790),AND(OR(X$1005="",Datos!X790&gt;=X$1005),OR(X$1006="",Datos!X790&lt;=X$1006))),FALSE),OR(ISNUMBER(FIND(";"&amp;UPPER(TRIM(Datos!X790&amp;""))&amp;"=",X$1007)),ISNUMBER(FIND(";"&amp;UPPER(TRIM(Datos!X790&amp;""))&amp;";",X$1007))),OR(UPPER(TRIM(Datos!X790&amp;""))="SÍ",UPPER(TRIM(Datos!X790&amp;""))="SI",UPPER(TRIM(Datos!X790&amp;""))="NO"),IF(ISNUMBER(Datos!X790),AND(OR(X$1005="",Datos!X790&gt;=X$1005),OR(X$1006="",Datos!X790&lt;=X$1006)),FALSE),TRUE))))</f>
        <v>0.0</v>
      </c>
      <c r="Y790">
        <f>IF(Datos!Y790="",0,IF(AND(Y$1008&lt;&gt;"",Datos!Y790=Y$1008),0,IF(Y$1004=0,0,1-CHOOSE(Y$1004,IF(ISNUMBER(Datos!Y790),AND(OR(Y$1005="",Datos!Y790&gt;=Y$1005),OR(Y$1006="",Datos!Y790&lt;=Y$1006)),FALSE),IF(ISNUMBER(Datos!Y790),AND(Datos!Y790=INT(Datos!Y790),AND(OR(Y$1005="",Datos!Y790&gt;=Y$1005),OR(Y$1006="",Datos!Y790&lt;=Y$1006))),FALSE),OR(ISNUMBER(FIND(";"&amp;UPPER(TRIM(Datos!Y790&amp;""))&amp;"=",Y$1007)),ISNUMBER(FIND(";"&amp;UPPER(TRIM(Datos!Y790&amp;""))&amp;";",Y$1007))),OR(UPPER(TRIM(Datos!Y790&amp;""))="SÍ",UPPER(TRIM(Datos!Y790&amp;""))="SI",UPPER(TRIM(Datos!Y790&amp;""))="NO"),IF(ISNUMBER(Datos!Y790),AND(OR(Y$1005="",Datos!Y790&gt;=Y$1005),OR(Y$1006="",Datos!Y790&lt;=Y$1006)),FALSE),TRUE))))</f>
        <v>0.0</v>
      </c>
      <c r="Z790">
        <f>IF(Datos!Z790="",0,IF(AND(Z$1008&lt;&gt;"",Datos!Z790=Z$1008),0,IF(Z$1004=0,0,1-CHOOSE(Z$1004,IF(ISNUMBER(Datos!Z790),AND(OR(Z$1005="",Datos!Z790&gt;=Z$1005),OR(Z$1006="",Datos!Z790&lt;=Z$1006)),FALSE),IF(ISNUMBER(Datos!Z790),AND(Datos!Z790=INT(Datos!Z790),AND(OR(Z$1005="",Datos!Z790&gt;=Z$1005),OR(Z$1006="",Datos!Z790&lt;=Z$1006))),FALSE),OR(ISNUMBER(FIND(";"&amp;UPPER(TRIM(Datos!Z790&amp;""))&amp;"=",Z$1007)),ISNUMBER(FIND(";"&amp;UPPER(TRIM(Datos!Z790&amp;""))&amp;";",Z$1007))),OR(UPPER(TRIM(Datos!Z790&amp;""))="SÍ",UPPER(TRIM(Datos!Z790&amp;""))="SI",UPPER(TRIM(Datos!Z790&amp;""))="NO"),IF(ISNUMBER(Datos!Z790),AND(OR(Z$1005="",Datos!Z790&gt;=Z$1005),OR(Z$1006="",Datos!Z790&lt;=Z$1006)),FALSE),TRUE))))</f>
        <v>0.0</v>
      </c>
      <c r="AA790">
        <f>IF(Datos!AA790="",0,IF(AND(AA$1008&lt;&gt;"",Datos!AA790=AA$1008),0,IF(AA$1004=0,0,1-CHOOSE(AA$1004,IF(ISNUMBER(Datos!AA790),AND(OR(AA$1005="",Datos!AA790&gt;=AA$1005),OR(AA$1006="",Datos!AA790&lt;=AA$1006)),FALSE),IF(ISNUMBER(Datos!AA790),AND(Datos!AA790=INT(Datos!AA790),AND(OR(AA$1005="",Datos!AA790&gt;=AA$1005),OR(AA$1006="",Datos!AA790&lt;=AA$1006))),FALSE),OR(ISNUMBER(FIND(";"&amp;UPPER(TRIM(Datos!AA790&amp;""))&amp;"=",AA$1007)),ISNUMBER(FIND(";"&amp;UPPER(TRIM(Datos!AA790&amp;""))&amp;";",AA$1007))),OR(UPPER(TRIM(Datos!AA790&amp;""))="SÍ",UPPER(TRIM(Datos!AA790&amp;""))="SI",UPPER(TRIM(Datos!AA790&amp;""))="NO"),IF(ISNUMBER(Datos!AA790),AND(OR(AA$1005="",Datos!AA790&gt;=AA$1005),OR(AA$1006="",Datos!AA790&lt;=AA$1006)),FALSE),TRUE))))</f>
        <v>0.0</v>
      </c>
      <c r="AB790">
        <f>IF(Datos!AB790="",0,IF(AND(AB$1008&lt;&gt;"",Datos!AB790=AB$1008),0,IF(AB$1004=0,0,1-CHOOSE(AB$1004,IF(ISNUMBER(Datos!AB790),AND(OR(AB$1005="",Datos!AB790&gt;=AB$1005),OR(AB$1006="",Datos!AB790&lt;=AB$1006)),FALSE),IF(ISNUMBER(Datos!AB790),AND(Datos!AB790=INT(Datos!AB790),AND(OR(AB$1005="",Datos!AB790&gt;=AB$1005),OR(AB$1006="",Datos!AB790&lt;=AB$1006))),FALSE),OR(ISNUMBER(FIND(";"&amp;UPPER(TRIM(Datos!AB790&amp;""))&amp;"=",AB$1007)),ISNUMBER(FIND(";"&amp;UPPER(TRIM(Datos!AB790&amp;""))&amp;";",AB$1007))),OR(UPPER(TRIM(Datos!AB790&amp;""))="SÍ",UPPER(TRIM(Datos!AB790&amp;""))="SI",UPPER(TRIM(Datos!AB790&amp;""))="NO"),IF(ISNUMBER(Datos!AB790),AND(OR(AB$1005="",Datos!AB790&gt;=AB$1005),OR(AB$1006="",Datos!AB790&lt;=AB$1006)),FALSE),TRUE))))</f>
        <v>0.0</v>
      </c>
      <c r="AC790">
        <f>IF(Datos!AC790="",0,IF(AND(AC$1008&lt;&gt;"",Datos!AC790=AC$1008),0,IF(AC$1004=0,0,1-CHOOSE(AC$1004,IF(ISNUMBER(Datos!AC790),AND(OR(AC$1005="",Datos!AC790&gt;=AC$1005),OR(AC$1006="",Datos!AC790&lt;=AC$1006)),FALSE),IF(ISNUMBER(Datos!AC790),AND(Datos!AC790=INT(Datos!AC790),AND(OR(AC$1005="",Datos!AC790&gt;=AC$1005),OR(AC$1006="",Datos!AC790&lt;=AC$1006))),FALSE),OR(ISNUMBER(FIND(";"&amp;UPPER(TRIM(Datos!AC790&amp;""))&amp;"=",AC$1007)),ISNUMBER(FIND(";"&amp;UPPER(TRIM(Datos!AC790&amp;""))&amp;";",AC$1007))),OR(UPPER(TRIM(Datos!AC790&amp;""))="SÍ",UPPER(TRIM(Datos!AC790&amp;""))="SI",UPPER(TRIM(Datos!AC790&amp;""))="NO"),IF(ISNUMBER(Datos!AC790),AND(OR(AC$1005="",Datos!AC790&gt;=AC$1005),OR(AC$1006="",Datos!AC790&lt;=AC$1006)),FALSE),TRUE))))</f>
        <v>0.0</v>
      </c>
      <c r="AD790">
        <f>IF(Datos!AD790="",0,IF(AND(AD$1008&lt;&gt;"",Datos!AD790=AD$1008),0,IF(AD$1004=0,0,1-CHOOSE(AD$1004,IF(ISNUMBER(Datos!AD790),AND(OR(AD$1005="",Datos!AD790&gt;=AD$1005),OR(AD$1006="",Datos!AD790&lt;=AD$1006)),FALSE),IF(ISNUMBER(Datos!AD790),AND(Datos!AD790=INT(Datos!AD790),AND(OR(AD$1005="",Datos!AD790&gt;=AD$1005),OR(AD$1006="",Datos!AD790&lt;=AD$1006))),FALSE),OR(ISNUMBER(FIND(";"&amp;UPPER(TRIM(Datos!AD790&amp;""))&amp;"=",AD$1007)),ISNUMBER(FIND(";"&amp;UPPER(TRIM(Datos!AD790&amp;""))&amp;";",AD$1007))),OR(UPPER(TRIM(Datos!AD790&amp;""))="SÍ",UPPER(TRIM(Datos!AD790&amp;""))="SI",UPPER(TRIM(Datos!AD790&amp;""))="NO"),IF(ISNUMBER(Datos!AD790),AND(OR(AD$1005="",Datos!AD790&gt;=AD$1005),OR(AD$1006="",Datos!AD790&lt;=AD$1006)),FALSE),TRUE))))</f>
        <v>0.0</v>
      </c>
      <c r="AE790">
        <f>IF(Datos!AE790="",0,IF(AND(AE$1008&lt;&gt;"",Datos!AE790=AE$1008),0,IF(AE$1004=0,0,1-CHOOSE(AE$1004,IF(ISNUMBER(Datos!AE790),AND(OR(AE$1005="",Datos!AE790&gt;=AE$1005),OR(AE$1006="",Datos!AE790&lt;=AE$1006)),FALSE),IF(ISNUMBER(Datos!AE790),AND(Datos!AE790=INT(Datos!AE790),AND(OR(AE$1005="",Datos!AE790&gt;=AE$1005),OR(AE$1006="",Datos!AE790&lt;=AE$1006))),FALSE),OR(ISNUMBER(FIND(";"&amp;UPPER(TRIM(Datos!AE790&amp;""))&amp;"=",AE$1007)),ISNUMBER(FIND(";"&amp;UPPER(TRIM(Datos!AE790&amp;""))&amp;";",AE$1007))),OR(UPPER(TRIM(Datos!AE790&amp;""))="SÍ",UPPER(TRIM(Datos!AE790&amp;""))="SI",UPPER(TRIM(Datos!AE790&amp;""))="NO"),IF(ISNUMBER(Datos!AE790),AND(OR(AE$1005="",Datos!AE790&gt;=AE$1005),OR(AE$1006="",Datos!AE790&lt;=AE$1006)),FALSE),TRUE))))</f>
        <v>0.0</v>
      </c>
    </row>
    <row r="791" spans="2:31">
      <c r="B791">
        <f>IF(Datos!B791="",0,IF(AND(B$1008&lt;&gt;"",Datos!B791=B$1008),0,IF(B$1004=0,0,1-CHOOSE(B$1004,IF(ISNUMBER(Datos!B791),AND(OR(B$1005="",Datos!B791&gt;=B$1005),OR(B$1006="",Datos!B791&lt;=B$1006)),FALSE),IF(ISNUMBER(Datos!B791),AND(Datos!B791=INT(Datos!B791),AND(OR(B$1005="",Datos!B791&gt;=B$1005),OR(B$1006="",Datos!B791&lt;=B$1006))),FALSE),OR(ISNUMBER(FIND(";"&amp;UPPER(TRIM(Datos!B791&amp;""))&amp;"=",B$1007)),ISNUMBER(FIND(";"&amp;UPPER(TRIM(Datos!B791&amp;""))&amp;";",B$1007))),OR(UPPER(TRIM(Datos!B791&amp;""))="SÍ",UPPER(TRIM(Datos!B791&amp;""))="SI",UPPER(TRIM(Datos!B791&amp;""))="NO"),IF(ISNUMBER(Datos!B791),AND(OR(B$1005="",Datos!B791&gt;=B$1005),OR(B$1006="",Datos!B791&lt;=B$1006)),FALSE),TRUE))))</f>
        <v>0.0</v>
      </c>
      <c r="C791">
        <f>IF(Datos!C791="",0,IF(AND(C$1008&lt;&gt;"",Datos!C791=C$1008),0,IF(C$1004=0,0,1-CHOOSE(C$1004,IF(ISNUMBER(Datos!C791),AND(OR(C$1005="",Datos!C791&gt;=C$1005),OR(C$1006="",Datos!C791&lt;=C$1006)),FALSE),IF(ISNUMBER(Datos!C791),AND(Datos!C791=INT(Datos!C791),AND(OR(C$1005="",Datos!C791&gt;=C$1005),OR(C$1006="",Datos!C791&lt;=C$1006))),FALSE),OR(ISNUMBER(FIND(";"&amp;UPPER(TRIM(Datos!C791&amp;""))&amp;"=",C$1007)),ISNUMBER(FIND(";"&amp;UPPER(TRIM(Datos!C791&amp;""))&amp;";",C$1007))),OR(UPPER(TRIM(Datos!C791&amp;""))="SÍ",UPPER(TRIM(Datos!C791&amp;""))="SI",UPPER(TRIM(Datos!C791&amp;""))="NO"),IF(ISNUMBER(Datos!C791),AND(OR(C$1005="",Datos!C791&gt;=C$1005),OR(C$1006="",Datos!C791&lt;=C$1006)),FALSE),TRUE))))</f>
        <v>0.0</v>
      </c>
      <c r="D791">
        <f>IF(Datos!D791="",0,IF(AND(D$1008&lt;&gt;"",Datos!D791=D$1008),0,IF(D$1004=0,0,1-CHOOSE(D$1004,IF(ISNUMBER(Datos!D791),AND(OR(D$1005="",Datos!D791&gt;=D$1005),OR(D$1006="",Datos!D791&lt;=D$1006)),FALSE),IF(ISNUMBER(Datos!D791),AND(Datos!D791=INT(Datos!D791),AND(OR(D$1005="",Datos!D791&gt;=D$1005),OR(D$1006="",Datos!D791&lt;=D$1006))),FALSE),OR(ISNUMBER(FIND(";"&amp;UPPER(TRIM(Datos!D791&amp;""))&amp;"=",D$1007)),ISNUMBER(FIND(";"&amp;UPPER(TRIM(Datos!D791&amp;""))&amp;";",D$1007))),OR(UPPER(TRIM(Datos!D791&amp;""))="SÍ",UPPER(TRIM(Datos!D791&amp;""))="SI",UPPER(TRIM(Datos!D791&amp;""))="NO"),IF(ISNUMBER(Datos!D791),AND(OR(D$1005="",Datos!D791&gt;=D$1005),OR(D$1006="",Datos!D791&lt;=D$1006)),FALSE),TRUE))))</f>
        <v>0.0</v>
      </c>
      <c r="E791">
        <f>IF(Datos!E791="",0,IF(AND(E$1008&lt;&gt;"",Datos!E791=E$1008),0,IF(E$1004=0,0,1-CHOOSE(E$1004,IF(ISNUMBER(Datos!E791),AND(OR(E$1005="",Datos!E791&gt;=E$1005),OR(E$1006="",Datos!E791&lt;=E$1006)),FALSE),IF(ISNUMBER(Datos!E791),AND(Datos!E791=INT(Datos!E791),AND(OR(E$1005="",Datos!E791&gt;=E$1005),OR(E$1006="",Datos!E791&lt;=E$1006))),FALSE),OR(ISNUMBER(FIND(";"&amp;UPPER(TRIM(Datos!E791&amp;""))&amp;"=",E$1007)),ISNUMBER(FIND(";"&amp;UPPER(TRIM(Datos!E791&amp;""))&amp;";",E$1007))),OR(UPPER(TRIM(Datos!E791&amp;""))="SÍ",UPPER(TRIM(Datos!E791&amp;""))="SI",UPPER(TRIM(Datos!E791&amp;""))="NO"),IF(ISNUMBER(Datos!E791),AND(OR(E$1005="",Datos!E791&gt;=E$1005),OR(E$1006="",Datos!E791&lt;=E$1006)),FALSE),TRUE))))</f>
        <v>0.0</v>
      </c>
      <c r="F791">
        <f>IF(Datos!F791="",0,IF(AND(F$1008&lt;&gt;"",Datos!F791=F$1008),0,IF(F$1004=0,0,1-CHOOSE(F$1004,IF(ISNUMBER(Datos!F791),AND(OR(F$1005="",Datos!F791&gt;=F$1005),OR(F$1006="",Datos!F791&lt;=F$1006)),FALSE),IF(ISNUMBER(Datos!F791),AND(Datos!F791=INT(Datos!F791),AND(OR(F$1005="",Datos!F791&gt;=F$1005),OR(F$1006="",Datos!F791&lt;=F$1006))),FALSE),OR(ISNUMBER(FIND(";"&amp;UPPER(TRIM(Datos!F791&amp;""))&amp;"=",F$1007)),ISNUMBER(FIND(";"&amp;UPPER(TRIM(Datos!F791&amp;""))&amp;";",F$1007))),OR(UPPER(TRIM(Datos!F791&amp;""))="SÍ",UPPER(TRIM(Datos!F791&amp;""))="SI",UPPER(TRIM(Datos!F791&amp;""))="NO"),IF(ISNUMBER(Datos!F791),AND(OR(F$1005="",Datos!F791&gt;=F$1005),OR(F$1006="",Datos!F791&lt;=F$1006)),FALSE),TRUE))))</f>
        <v>0.0</v>
      </c>
      <c r="G791">
        <f>IF(Datos!G791="",0,IF(AND(G$1008&lt;&gt;"",Datos!G791=G$1008),0,IF(G$1004=0,0,1-CHOOSE(G$1004,IF(ISNUMBER(Datos!G791),AND(OR(G$1005="",Datos!G791&gt;=G$1005),OR(G$1006="",Datos!G791&lt;=G$1006)),FALSE),IF(ISNUMBER(Datos!G791),AND(Datos!G791=INT(Datos!G791),AND(OR(G$1005="",Datos!G791&gt;=G$1005),OR(G$1006="",Datos!G791&lt;=G$1006))),FALSE),OR(ISNUMBER(FIND(";"&amp;UPPER(TRIM(Datos!G791&amp;""))&amp;"=",G$1007)),ISNUMBER(FIND(";"&amp;UPPER(TRIM(Datos!G791&amp;""))&amp;";",G$1007))),OR(UPPER(TRIM(Datos!G791&amp;""))="SÍ",UPPER(TRIM(Datos!G791&amp;""))="SI",UPPER(TRIM(Datos!G791&amp;""))="NO"),IF(ISNUMBER(Datos!G791),AND(OR(G$1005="",Datos!G791&gt;=G$1005),OR(G$1006="",Datos!G791&lt;=G$1006)),FALSE),TRUE))))</f>
        <v>0.0</v>
      </c>
      <c r="H791">
        <f>IF(Datos!H791="",0,IF(AND(H$1008&lt;&gt;"",Datos!H791=H$1008),0,IF(H$1004=0,0,1-CHOOSE(H$1004,IF(ISNUMBER(Datos!H791),AND(OR(H$1005="",Datos!H791&gt;=H$1005),OR(H$1006="",Datos!H791&lt;=H$1006)),FALSE),IF(ISNUMBER(Datos!H791),AND(Datos!H791=INT(Datos!H791),AND(OR(H$1005="",Datos!H791&gt;=H$1005),OR(H$1006="",Datos!H791&lt;=H$1006))),FALSE),OR(ISNUMBER(FIND(";"&amp;UPPER(TRIM(Datos!H791&amp;""))&amp;"=",H$1007)),ISNUMBER(FIND(";"&amp;UPPER(TRIM(Datos!H791&amp;""))&amp;";",H$1007))),OR(UPPER(TRIM(Datos!H791&amp;""))="SÍ",UPPER(TRIM(Datos!H791&amp;""))="SI",UPPER(TRIM(Datos!H791&amp;""))="NO"),IF(ISNUMBER(Datos!H791),AND(OR(H$1005="",Datos!H791&gt;=H$1005),OR(H$1006="",Datos!H791&lt;=H$1006)),FALSE),TRUE))))</f>
        <v>0.0</v>
      </c>
      <c r="I791">
        <f>IF(Datos!I791="",0,IF(AND(I$1008&lt;&gt;"",Datos!I791=I$1008),0,IF(I$1004=0,0,1-CHOOSE(I$1004,IF(ISNUMBER(Datos!I791),AND(OR(I$1005="",Datos!I791&gt;=I$1005),OR(I$1006="",Datos!I791&lt;=I$1006)),FALSE),IF(ISNUMBER(Datos!I791),AND(Datos!I791=INT(Datos!I791),AND(OR(I$1005="",Datos!I791&gt;=I$1005),OR(I$1006="",Datos!I791&lt;=I$1006))),FALSE),OR(ISNUMBER(FIND(";"&amp;UPPER(TRIM(Datos!I791&amp;""))&amp;"=",I$1007)),ISNUMBER(FIND(";"&amp;UPPER(TRIM(Datos!I791&amp;""))&amp;";",I$1007))),OR(UPPER(TRIM(Datos!I791&amp;""))="SÍ",UPPER(TRIM(Datos!I791&amp;""))="SI",UPPER(TRIM(Datos!I791&amp;""))="NO"),IF(ISNUMBER(Datos!I791),AND(OR(I$1005="",Datos!I791&gt;=I$1005),OR(I$1006="",Datos!I791&lt;=I$1006)),FALSE),TRUE))))</f>
        <v>0.0</v>
      </c>
      <c r="J791">
        <f>IF(Datos!J791="",0,IF(AND(J$1008&lt;&gt;"",Datos!J791=J$1008),0,IF(J$1004=0,0,1-CHOOSE(J$1004,IF(ISNUMBER(Datos!J791),AND(OR(J$1005="",Datos!J791&gt;=J$1005),OR(J$1006="",Datos!J791&lt;=J$1006)),FALSE),IF(ISNUMBER(Datos!J791),AND(Datos!J791=INT(Datos!J791),AND(OR(J$1005="",Datos!J791&gt;=J$1005),OR(J$1006="",Datos!J791&lt;=J$1006))),FALSE),OR(ISNUMBER(FIND(";"&amp;UPPER(TRIM(Datos!J791&amp;""))&amp;"=",J$1007)),ISNUMBER(FIND(";"&amp;UPPER(TRIM(Datos!J791&amp;""))&amp;";",J$1007))),OR(UPPER(TRIM(Datos!J791&amp;""))="SÍ",UPPER(TRIM(Datos!J791&amp;""))="SI",UPPER(TRIM(Datos!J791&amp;""))="NO"),IF(ISNUMBER(Datos!J791),AND(OR(J$1005="",Datos!J791&gt;=J$1005),OR(J$1006="",Datos!J791&lt;=J$1006)),FALSE),TRUE))))</f>
        <v>0.0</v>
      </c>
      <c r="K791">
        <f>IF(Datos!K791="",0,IF(AND(K$1008&lt;&gt;"",Datos!K791=K$1008),0,IF(K$1004=0,0,1-CHOOSE(K$1004,IF(ISNUMBER(Datos!K791),AND(OR(K$1005="",Datos!K791&gt;=K$1005),OR(K$1006="",Datos!K791&lt;=K$1006)),FALSE),IF(ISNUMBER(Datos!K791),AND(Datos!K791=INT(Datos!K791),AND(OR(K$1005="",Datos!K791&gt;=K$1005),OR(K$1006="",Datos!K791&lt;=K$1006))),FALSE),OR(ISNUMBER(FIND(";"&amp;UPPER(TRIM(Datos!K791&amp;""))&amp;"=",K$1007)),ISNUMBER(FIND(";"&amp;UPPER(TRIM(Datos!K791&amp;""))&amp;";",K$1007))),OR(UPPER(TRIM(Datos!K791&amp;""))="SÍ",UPPER(TRIM(Datos!K791&amp;""))="SI",UPPER(TRIM(Datos!K791&amp;""))="NO"),IF(ISNUMBER(Datos!K791),AND(OR(K$1005="",Datos!K791&gt;=K$1005),OR(K$1006="",Datos!K791&lt;=K$1006)),FALSE),TRUE))))</f>
        <v>0.0</v>
      </c>
      <c r="L791">
        <f>IF(Datos!L791="",0,IF(AND(L$1008&lt;&gt;"",Datos!L791=L$1008),0,IF(L$1004=0,0,1-CHOOSE(L$1004,IF(ISNUMBER(Datos!L791),AND(OR(L$1005="",Datos!L791&gt;=L$1005),OR(L$1006="",Datos!L791&lt;=L$1006)),FALSE),IF(ISNUMBER(Datos!L791),AND(Datos!L791=INT(Datos!L791),AND(OR(L$1005="",Datos!L791&gt;=L$1005),OR(L$1006="",Datos!L791&lt;=L$1006))),FALSE),OR(ISNUMBER(FIND(";"&amp;UPPER(TRIM(Datos!L791&amp;""))&amp;"=",L$1007)),ISNUMBER(FIND(";"&amp;UPPER(TRIM(Datos!L791&amp;""))&amp;";",L$1007))),OR(UPPER(TRIM(Datos!L791&amp;""))="SÍ",UPPER(TRIM(Datos!L791&amp;""))="SI",UPPER(TRIM(Datos!L791&amp;""))="NO"),IF(ISNUMBER(Datos!L791),AND(OR(L$1005="",Datos!L791&gt;=L$1005),OR(L$1006="",Datos!L791&lt;=L$1006)),FALSE),TRUE))))</f>
        <v>0.0</v>
      </c>
      <c r="M791">
        <f>IF(Datos!M791="",0,IF(AND(M$1008&lt;&gt;"",Datos!M791=M$1008),0,IF(M$1004=0,0,1-CHOOSE(M$1004,IF(ISNUMBER(Datos!M791),AND(OR(M$1005="",Datos!M791&gt;=M$1005),OR(M$1006="",Datos!M791&lt;=M$1006)),FALSE),IF(ISNUMBER(Datos!M791),AND(Datos!M791=INT(Datos!M791),AND(OR(M$1005="",Datos!M791&gt;=M$1005),OR(M$1006="",Datos!M791&lt;=M$1006))),FALSE),OR(ISNUMBER(FIND(";"&amp;UPPER(TRIM(Datos!M791&amp;""))&amp;"=",M$1007)),ISNUMBER(FIND(";"&amp;UPPER(TRIM(Datos!M791&amp;""))&amp;";",M$1007))),OR(UPPER(TRIM(Datos!M791&amp;""))="SÍ",UPPER(TRIM(Datos!M791&amp;""))="SI",UPPER(TRIM(Datos!M791&amp;""))="NO"),IF(ISNUMBER(Datos!M791),AND(OR(M$1005="",Datos!M791&gt;=M$1005),OR(M$1006="",Datos!M791&lt;=M$1006)),FALSE),TRUE))))</f>
        <v>0.0</v>
      </c>
      <c r="N791">
        <f>IF(Datos!N791="",0,IF(AND(N$1008&lt;&gt;"",Datos!N791=N$1008),0,IF(N$1004=0,0,1-CHOOSE(N$1004,IF(ISNUMBER(Datos!N791),AND(OR(N$1005="",Datos!N791&gt;=N$1005),OR(N$1006="",Datos!N791&lt;=N$1006)),FALSE),IF(ISNUMBER(Datos!N791),AND(Datos!N791=INT(Datos!N791),AND(OR(N$1005="",Datos!N791&gt;=N$1005),OR(N$1006="",Datos!N791&lt;=N$1006))),FALSE),OR(ISNUMBER(FIND(";"&amp;UPPER(TRIM(Datos!N791&amp;""))&amp;"=",N$1007)),ISNUMBER(FIND(";"&amp;UPPER(TRIM(Datos!N791&amp;""))&amp;";",N$1007))),OR(UPPER(TRIM(Datos!N791&amp;""))="SÍ",UPPER(TRIM(Datos!N791&amp;""))="SI",UPPER(TRIM(Datos!N791&amp;""))="NO"),IF(ISNUMBER(Datos!N791),AND(OR(N$1005="",Datos!N791&gt;=N$1005),OR(N$1006="",Datos!N791&lt;=N$1006)),FALSE),TRUE))))</f>
        <v>0.0</v>
      </c>
      <c r="O791">
        <f>IF(Datos!O791="",0,IF(AND(O$1008&lt;&gt;"",Datos!O791=O$1008),0,IF(O$1004=0,0,1-CHOOSE(O$1004,IF(ISNUMBER(Datos!O791),AND(OR(O$1005="",Datos!O791&gt;=O$1005),OR(O$1006="",Datos!O791&lt;=O$1006)),FALSE),IF(ISNUMBER(Datos!O791),AND(Datos!O791=INT(Datos!O791),AND(OR(O$1005="",Datos!O791&gt;=O$1005),OR(O$1006="",Datos!O791&lt;=O$1006))),FALSE),OR(ISNUMBER(FIND(";"&amp;UPPER(TRIM(Datos!O791&amp;""))&amp;"=",O$1007)),ISNUMBER(FIND(";"&amp;UPPER(TRIM(Datos!O791&amp;""))&amp;";",O$1007))),OR(UPPER(TRIM(Datos!O791&amp;""))="SÍ",UPPER(TRIM(Datos!O791&amp;""))="SI",UPPER(TRIM(Datos!O791&amp;""))="NO"),IF(ISNUMBER(Datos!O791),AND(OR(O$1005="",Datos!O791&gt;=O$1005),OR(O$1006="",Datos!O791&lt;=O$1006)),FALSE),TRUE))))</f>
        <v>0.0</v>
      </c>
      <c r="P791">
        <f>IF(Datos!P791="",0,IF(AND(P$1008&lt;&gt;"",Datos!P791=P$1008),0,IF(P$1004=0,0,1-CHOOSE(P$1004,IF(ISNUMBER(Datos!P791),AND(OR(P$1005="",Datos!P791&gt;=P$1005),OR(P$1006="",Datos!P791&lt;=P$1006)),FALSE),IF(ISNUMBER(Datos!P791),AND(Datos!P791=INT(Datos!P791),AND(OR(P$1005="",Datos!P791&gt;=P$1005),OR(P$1006="",Datos!P791&lt;=P$1006))),FALSE),OR(ISNUMBER(FIND(";"&amp;UPPER(TRIM(Datos!P791&amp;""))&amp;"=",P$1007)),ISNUMBER(FIND(";"&amp;UPPER(TRIM(Datos!P791&amp;""))&amp;";",P$1007))),OR(UPPER(TRIM(Datos!P791&amp;""))="SÍ",UPPER(TRIM(Datos!P791&amp;""))="SI",UPPER(TRIM(Datos!P791&amp;""))="NO"),IF(ISNUMBER(Datos!P791),AND(OR(P$1005="",Datos!P791&gt;=P$1005),OR(P$1006="",Datos!P791&lt;=P$1006)),FALSE),TRUE))))</f>
        <v>0.0</v>
      </c>
      <c r="Q791">
        <f>IF(Datos!Q791="",0,IF(AND(Q$1008&lt;&gt;"",Datos!Q791=Q$1008),0,IF(Q$1004=0,0,1-CHOOSE(Q$1004,IF(ISNUMBER(Datos!Q791),AND(OR(Q$1005="",Datos!Q791&gt;=Q$1005),OR(Q$1006="",Datos!Q791&lt;=Q$1006)),FALSE),IF(ISNUMBER(Datos!Q791),AND(Datos!Q791=INT(Datos!Q791),AND(OR(Q$1005="",Datos!Q791&gt;=Q$1005),OR(Q$1006="",Datos!Q791&lt;=Q$1006))),FALSE),OR(ISNUMBER(FIND(";"&amp;UPPER(TRIM(Datos!Q791&amp;""))&amp;"=",Q$1007)),ISNUMBER(FIND(";"&amp;UPPER(TRIM(Datos!Q791&amp;""))&amp;";",Q$1007))),OR(UPPER(TRIM(Datos!Q791&amp;""))="SÍ",UPPER(TRIM(Datos!Q791&amp;""))="SI",UPPER(TRIM(Datos!Q791&amp;""))="NO"),IF(ISNUMBER(Datos!Q791),AND(OR(Q$1005="",Datos!Q791&gt;=Q$1005),OR(Q$1006="",Datos!Q791&lt;=Q$1006)),FALSE),TRUE))))</f>
        <v>0.0</v>
      </c>
      <c r="R791">
        <f>IF(Datos!R791="",0,IF(AND(R$1008&lt;&gt;"",Datos!R791=R$1008),0,IF(R$1004=0,0,1-CHOOSE(R$1004,IF(ISNUMBER(Datos!R791),AND(OR(R$1005="",Datos!R791&gt;=R$1005),OR(R$1006="",Datos!R791&lt;=R$1006)),FALSE),IF(ISNUMBER(Datos!R791),AND(Datos!R791=INT(Datos!R791),AND(OR(R$1005="",Datos!R791&gt;=R$1005),OR(R$1006="",Datos!R791&lt;=R$1006))),FALSE),OR(ISNUMBER(FIND(";"&amp;UPPER(TRIM(Datos!R791&amp;""))&amp;"=",R$1007)),ISNUMBER(FIND(";"&amp;UPPER(TRIM(Datos!R791&amp;""))&amp;";",R$1007))),OR(UPPER(TRIM(Datos!R791&amp;""))="SÍ",UPPER(TRIM(Datos!R791&amp;""))="SI",UPPER(TRIM(Datos!R791&amp;""))="NO"),IF(ISNUMBER(Datos!R791),AND(OR(R$1005="",Datos!R791&gt;=R$1005),OR(R$1006="",Datos!R791&lt;=R$1006)),FALSE),TRUE))))</f>
        <v>0.0</v>
      </c>
      <c r="S791">
        <f>IF(Datos!S791="",0,IF(AND(S$1008&lt;&gt;"",Datos!S791=S$1008),0,IF(S$1004=0,0,1-CHOOSE(S$1004,IF(ISNUMBER(Datos!S791),AND(OR(S$1005="",Datos!S791&gt;=S$1005),OR(S$1006="",Datos!S791&lt;=S$1006)),FALSE),IF(ISNUMBER(Datos!S791),AND(Datos!S791=INT(Datos!S791),AND(OR(S$1005="",Datos!S791&gt;=S$1005),OR(S$1006="",Datos!S791&lt;=S$1006))),FALSE),OR(ISNUMBER(FIND(";"&amp;UPPER(TRIM(Datos!S791&amp;""))&amp;"=",S$1007)),ISNUMBER(FIND(";"&amp;UPPER(TRIM(Datos!S791&amp;""))&amp;";",S$1007))),OR(UPPER(TRIM(Datos!S791&amp;""))="SÍ",UPPER(TRIM(Datos!S791&amp;""))="SI",UPPER(TRIM(Datos!S791&amp;""))="NO"),IF(ISNUMBER(Datos!S791),AND(OR(S$1005="",Datos!S791&gt;=S$1005),OR(S$1006="",Datos!S791&lt;=S$1006)),FALSE),TRUE))))</f>
        <v>0.0</v>
      </c>
      <c r="T791">
        <f>IF(Datos!T791="",0,IF(AND(T$1008&lt;&gt;"",Datos!T791=T$1008),0,IF(T$1004=0,0,1-CHOOSE(T$1004,IF(ISNUMBER(Datos!T791),AND(OR(T$1005="",Datos!T791&gt;=T$1005),OR(T$1006="",Datos!T791&lt;=T$1006)),FALSE),IF(ISNUMBER(Datos!T791),AND(Datos!T791=INT(Datos!T791),AND(OR(T$1005="",Datos!T791&gt;=T$1005),OR(T$1006="",Datos!T791&lt;=T$1006))),FALSE),OR(ISNUMBER(FIND(";"&amp;UPPER(TRIM(Datos!T791&amp;""))&amp;"=",T$1007)),ISNUMBER(FIND(";"&amp;UPPER(TRIM(Datos!T791&amp;""))&amp;";",T$1007))),OR(UPPER(TRIM(Datos!T791&amp;""))="SÍ",UPPER(TRIM(Datos!T791&amp;""))="SI",UPPER(TRIM(Datos!T791&amp;""))="NO"),IF(ISNUMBER(Datos!T791),AND(OR(T$1005="",Datos!T791&gt;=T$1005),OR(T$1006="",Datos!T791&lt;=T$1006)),FALSE),TRUE))))</f>
        <v>0.0</v>
      </c>
      <c r="U791">
        <f>IF(Datos!U791="",0,IF(AND(U$1008&lt;&gt;"",Datos!U791=U$1008),0,IF(U$1004=0,0,1-CHOOSE(U$1004,IF(ISNUMBER(Datos!U791),AND(OR(U$1005="",Datos!U791&gt;=U$1005),OR(U$1006="",Datos!U791&lt;=U$1006)),FALSE),IF(ISNUMBER(Datos!U791),AND(Datos!U791=INT(Datos!U791),AND(OR(U$1005="",Datos!U791&gt;=U$1005),OR(U$1006="",Datos!U791&lt;=U$1006))),FALSE),OR(ISNUMBER(FIND(";"&amp;UPPER(TRIM(Datos!U791&amp;""))&amp;"=",U$1007)),ISNUMBER(FIND(";"&amp;UPPER(TRIM(Datos!U791&amp;""))&amp;";",U$1007))),OR(UPPER(TRIM(Datos!U791&amp;""))="SÍ",UPPER(TRIM(Datos!U791&amp;""))="SI",UPPER(TRIM(Datos!U791&amp;""))="NO"),IF(ISNUMBER(Datos!U791),AND(OR(U$1005="",Datos!U791&gt;=U$1005),OR(U$1006="",Datos!U791&lt;=U$1006)),FALSE),TRUE))))</f>
        <v>0.0</v>
      </c>
      <c r="V791">
        <f>IF(Datos!V791="",0,IF(AND(V$1008&lt;&gt;"",Datos!V791=V$1008),0,IF(V$1004=0,0,1-CHOOSE(V$1004,IF(ISNUMBER(Datos!V791),AND(OR(V$1005="",Datos!V791&gt;=V$1005),OR(V$1006="",Datos!V791&lt;=V$1006)),FALSE),IF(ISNUMBER(Datos!V791),AND(Datos!V791=INT(Datos!V791),AND(OR(V$1005="",Datos!V791&gt;=V$1005),OR(V$1006="",Datos!V791&lt;=V$1006))),FALSE),OR(ISNUMBER(FIND(";"&amp;UPPER(TRIM(Datos!V791&amp;""))&amp;"=",V$1007)),ISNUMBER(FIND(";"&amp;UPPER(TRIM(Datos!V791&amp;""))&amp;";",V$1007))),OR(UPPER(TRIM(Datos!V791&amp;""))="SÍ",UPPER(TRIM(Datos!V791&amp;""))="SI",UPPER(TRIM(Datos!V791&amp;""))="NO"),IF(ISNUMBER(Datos!V791),AND(OR(V$1005="",Datos!V791&gt;=V$1005),OR(V$1006="",Datos!V791&lt;=V$1006)),FALSE),TRUE))))</f>
        <v>0.0</v>
      </c>
      <c r="W791">
        <f>IF(Datos!W791="",0,IF(AND(W$1008&lt;&gt;"",Datos!W791=W$1008),0,IF(W$1004=0,0,1-CHOOSE(W$1004,IF(ISNUMBER(Datos!W791),AND(OR(W$1005="",Datos!W791&gt;=W$1005),OR(W$1006="",Datos!W791&lt;=W$1006)),FALSE),IF(ISNUMBER(Datos!W791),AND(Datos!W791=INT(Datos!W791),AND(OR(W$1005="",Datos!W791&gt;=W$1005),OR(W$1006="",Datos!W791&lt;=W$1006))),FALSE),OR(ISNUMBER(FIND(";"&amp;UPPER(TRIM(Datos!W791&amp;""))&amp;"=",W$1007)),ISNUMBER(FIND(";"&amp;UPPER(TRIM(Datos!W791&amp;""))&amp;";",W$1007))),OR(UPPER(TRIM(Datos!W791&amp;""))="SÍ",UPPER(TRIM(Datos!W791&amp;""))="SI",UPPER(TRIM(Datos!W791&amp;""))="NO"),IF(ISNUMBER(Datos!W791),AND(OR(W$1005="",Datos!W791&gt;=W$1005),OR(W$1006="",Datos!W791&lt;=W$1006)),FALSE),TRUE))))</f>
        <v>0.0</v>
      </c>
      <c r="X791">
        <f>IF(Datos!X791="",0,IF(AND(X$1008&lt;&gt;"",Datos!X791=X$1008),0,IF(X$1004=0,0,1-CHOOSE(X$1004,IF(ISNUMBER(Datos!X791),AND(OR(X$1005="",Datos!X791&gt;=X$1005),OR(X$1006="",Datos!X791&lt;=X$1006)),FALSE),IF(ISNUMBER(Datos!X791),AND(Datos!X791=INT(Datos!X791),AND(OR(X$1005="",Datos!X791&gt;=X$1005),OR(X$1006="",Datos!X791&lt;=X$1006))),FALSE),OR(ISNUMBER(FIND(";"&amp;UPPER(TRIM(Datos!X791&amp;""))&amp;"=",X$1007)),ISNUMBER(FIND(";"&amp;UPPER(TRIM(Datos!X791&amp;""))&amp;";",X$1007))),OR(UPPER(TRIM(Datos!X791&amp;""))="SÍ",UPPER(TRIM(Datos!X791&amp;""))="SI",UPPER(TRIM(Datos!X791&amp;""))="NO"),IF(ISNUMBER(Datos!X791),AND(OR(X$1005="",Datos!X791&gt;=X$1005),OR(X$1006="",Datos!X791&lt;=X$1006)),FALSE),TRUE))))</f>
        <v>0.0</v>
      </c>
      <c r="Y791">
        <f>IF(Datos!Y791="",0,IF(AND(Y$1008&lt;&gt;"",Datos!Y791=Y$1008),0,IF(Y$1004=0,0,1-CHOOSE(Y$1004,IF(ISNUMBER(Datos!Y791),AND(OR(Y$1005="",Datos!Y791&gt;=Y$1005),OR(Y$1006="",Datos!Y791&lt;=Y$1006)),FALSE),IF(ISNUMBER(Datos!Y791),AND(Datos!Y791=INT(Datos!Y791),AND(OR(Y$1005="",Datos!Y791&gt;=Y$1005),OR(Y$1006="",Datos!Y791&lt;=Y$1006))),FALSE),OR(ISNUMBER(FIND(";"&amp;UPPER(TRIM(Datos!Y791&amp;""))&amp;"=",Y$1007)),ISNUMBER(FIND(";"&amp;UPPER(TRIM(Datos!Y791&amp;""))&amp;";",Y$1007))),OR(UPPER(TRIM(Datos!Y791&amp;""))="SÍ",UPPER(TRIM(Datos!Y791&amp;""))="SI",UPPER(TRIM(Datos!Y791&amp;""))="NO"),IF(ISNUMBER(Datos!Y791),AND(OR(Y$1005="",Datos!Y791&gt;=Y$1005),OR(Y$1006="",Datos!Y791&lt;=Y$1006)),FALSE),TRUE))))</f>
        <v>0.0</v>
      </c>
      <c r="Z791">
        <f>IF(Datos!Z791="",0,IF(AND(Z$1008&lt;&gt;"",Datos!Z791=Z$1008),0,IF(Z$1004=0,0,1-CHOOSE(Z$1004,IF(ISNUMBER(Datos!Z791),AND(OR(Z$1005="",Datos!Z791&gt;=Z$1005),OR(Z$1006="",Datos!Z791&lt;=Z$1006)),FALSE),IF(ISNUMBER(Datos!Z791),AND(Datos!Z791=INT(Datos!Z791),AND(OR(Z$1005="",Datos!Z791&gt;=Z$1005),OR(Z$1006="",Datos!Z791&lt;=Z$1006))),FALSE),OR(ISNUMBER(FIND(";"&amp;UPPER(TRIM(Datos!Z791&amp;""))&amp;"=",Z$1007)),ISNUMBER(FIND(";"&amp;UPPER(TRIM(Datos!Z791&amp;""))&amp;";",Z$1007))),OR(UPPER(TRIM(Datos!Z791&amp;""))="SÍ",UPPER(TRIM(Datos!Z791&amp;""))="SI",UPPER(TRIM(Datos!Z791&amp;""))="NO"),IF(ISNUMBER(Datos!Z791),AND(OR(Z$1005="",Datos!Z791&gt;=Z$1005),OR(Z$1006="",Datos!Z791&lt;=Z$1006)),FALSE),TRUE))))</f>
        <v>0.0</v>
      </c>
      <c r="AA791">
        <f>IF(Datos!AA791="",0,IF(AND(AA$1008&lt;&gt;"",Datos!AA791=AA$1008),0,IF(AA$1004=0,0,1-CHOOSE(AA$1004,IF(ISNUMBER(Datos!AA791),AND(OR(AA$1005="",Datos!AA791&gt;=AA$1005),OR(AA$1006="",Datos!AA791&lt;=AA$1006)),FALSE),IF(ISNUMBER(Datos!AA791),AND(Datos!AA791=INT(Datos!AA791),AND(OR(AA$1005="",Datos!AA791&gt;=AA$1005),OR(AA$1006="",Datos!AA791&lt;=AA$1006))),FALSE),OR(ISNUMBER(FIND(";"&amp;UPPER(TRIM(Datos!AA791&amp;""))&amp;"=",AA$1007)),ISNUMBER(FIND(";"&amp;UPPER(TRIM(Datos!AA791&amp;""))&amp;";",AA$1007))),OR(UPPER(TRIM(Datos!AA791&amp;""))="SÍ",UPPER(TRIM(Datos!AA791&amp;""))="SI",UPPER(TRIM(Datos!AA791&amp;""))="NO"),IF(ISNUMBER(Datos!AA791),AND(OR(AA$1005="",Datos!AA791&gt;=AA$1005),OR(AA$1006="",Datos!AA791&lt;=AA$1006)),FALSE),TRUE))))</f>
        <v>0.0</v>
      </c>
      <c r="AB791">
        <f>IF(Datos!AB791="",0,IF(AND(AB$1008&lt;&gt;"",Datos!AB791=AB$1008),0,IF(AB$1004=0,0,1-CHOOSE(AB$1004,IF(ISNUMBER(Datos!AB791),AND(OR(AB$1005="",Datos!AB791&gt;=AB$1005),OR(AB$1006="",Datos!AB791&lt;=AB$1006)),FALSE),IF(ISNUMBER(Datos!AB791),AND(Datos!AB791=INT(Datos!AB791),AND(OR(AB$1005="",Datos!AB791&gt;=AB$1005),OR(AB$1006="",Datos!AB791&lt;=AB$1006))),FALSE),OR(ISNUMBER(FIND(";"&amp;UPPER(TRIM(Datos!AB791&amp;""))&amp;"=",AB$1007)),ISNUMBER(FIND(";"&amp;UPPER(TRIM(Datos!AB791&amp;""))&amp;";",AB$1007))),OR(UPPER(TRIM(Datos!AB791&amp;""))="SÍ",UPPER(TRIM(Datos!AB791&amp;""))="SI",UPPER(TRIM(Datos!AB791&amp;""))="NO"),IF(ISNUMBER(Datos!AB791),AND(OR(AB$1005="",Datos!AB791&gt;=AB$1005),OR(AB$1006="",Datos!AB791&lt;=AB$1006)),FALSE),TRUE))))</f>
        <v>0.0</v>
      </c>
      <c r="AC791">
        <f>IF(Datos!AC791="",0,IF(AND(AC$1008&lt;&gt;"",Datos!AC791=AC$1008),0,IF(AC$1004=0,0,1-CHOOSE(AC$1004,IF(ISNUMBER(Datos!AC791),AND(OR(AC$1005="",Datos!AC791&gt;=AC$1005),OR(AC$1006="",Datos!AC791&lt;=AC$1006)),FALSE),IF(ISNUMBER(Datos!AC791),AND(Datos!AC791=INT(Datos!AC791),AND(OR(AC$1005="",Datos!AC791&gt;=AC$1005),OR(AC$1006="",Datos!AC791&lt;=AC$1006))),FALSE),OR(ISNUMBER(FIND(";"&amp;UPPER(TRIM(Datos!AC791&amp;""))&amp;"=",AC$1007)),ISNUMBER(FIND(";"&amp;UPPER(TRIM(Datos!AC791&amp;""))&amp;";",AC$1007))),OR(UPPER(TRIM(Datos!AC791&amp;""))="SÍ",UPPER(TRIM(Datos!AC791&amp;""))="SI",UPPER(TRIM(Datos!AC791&amp;""))="NO"),IF(ISNUMBER(Datos!AC791),AND(OR(AC$1005="",Datos!AC791&gt;=AC$1005),OR(AC$1006="",Datos!AC791&lt;=AC$1006)),FALSE),TRUE))))</f>
        <v>0.0</v>
      </c>
      <c r="AD791">
        <f>IF(Datos!AD791="",0,IF(AND(AD$1008&lt;&gt;"",Datos!AD791=AD$1008),0,IF(AD$1004=0,0,1-CHOOSE(AD$1004,IF(ISNUMBER(Datos!AD791),AND(OR(AD$1005="",Datos!AD791&gt;=AD$1005),OR(AD$1006="",Datos!AD791&lt;=AD$1006)),FALSE),IF(ISNUMBER(Datos!AD791),AND(Datos!AD791=INT(Datos!AD791),AND(OR(AD$1005="",Datos!AD791&gt;=AD$1005),OR(AD$1006="",Datos!AD791&lt;=AD$1006))),FALSE),OR(ISNUMBER(FIND(";"&amp;UPPER(TRIM(Datos!AD791&amp;""))&amp;"=",AD$1007)),ISNUMBER(FIND(";"&amp;UPPER(TRIM(Datos!AD791&amp;""))&amp;";",AD$1007))),OR(UPPER(TRIM(Datos!AD791&amp;""))="SÍ",UPPER(TRIM(Datos!AD791&amp;""))="SI",UPPER(TRIM(Datos!AD791&amp;""))="NO"),IF(ISNUMBER(Datos!AD791),AND(OR(AD$1005="",Datos!AD791&gt;=AD$1005),OR(AD$1006="",Datos!AD791&lt;=AD$1006)),FALSE),TRUE))))</f>
        <v>0.0</v>
      </c>
      <c r="AE791">
        <f>IF(Datos!AE791="",0,IF(AND(AE$1008&lt;&gt;"",Datos!AE791=AE$1008),0,IF(AE$1004=0,0,1-CHOOSE(AE$1004,IF(ISNUMBER(Datos!AE791),AND(OR(AE$1005="",Datos!AE791&gt;=AE$1005),OR(AE$1006="",Datos!AE791&lt;=AE$1006)),FALSE),IF(ISNUMBER(Datos!AE791),AND(Datos!AE791=INT(Datos!AE791),AND(OR(AE$1005="",Datos!AE791&gt;=AE$1005),OR(AE$1006="",Datos!AE791&lt;=AE$1006))),FALSE),OR(ISNUMBER(FIND(";"&amp;UPPER(TRIM(Datos!AE791&amp;""))&amp;"=",AE$1007)),ISNUMBER(FIND(";"&amp;UPPER(TRIM(Datos!AE791&amp;""))&amp;";",AE$1007))),OR(UPPER(TRIM(Datos!AE791&amp;""))="SÍ",UPPER(TRIM(Datos!AE791&amp;""))="SI",UPPER(TRIM(Datos!AE791&amp;""))="NO"),IF(ISNUMBER(Datos!AE791),AND(OR(AE$1005="",Datos!AE791&gt;=AE$1005),OR(AE$1006="",Datos!AE791&lt;=AE$1006)),FALSE),TRUE))))</f>
        <v>0.0</v>
      </c>
    </row>
    <row r="792" spans="2:31">
      <c r="B792">
        <f>IF(Datos!B792="",0,IF(AND(B$1008&lt;&gt;"",Datos!B792=B$1008),0,IF(B$1004=0,0,1-CHOOSE(B$1004,IF(ISNUMBER(Datos!B792),AND(OR(B$1005="",Datos!B792&gt;=B$1005),OR(B$1006="",Datos!B792&lt;=B$1006)),FALSE),IF(ISNUMBER(Datos!B792),AND(Datos!B792=INT(Datos!B792),AND(OR(B$1005="",Datos!B792&gt;=B$1005),OR(B$1006="",Datos!B792&lt;=B$1006))),FALSE),OR(ISNUMBER(FIND(";"&amp;UPPER(TRIM(Datos!B792&amp;""))&amp;"=",B$1007)),ISNUMBER(FIND(";"&amp;UPPER(TRIM(Datos!B792&amp;""))&amp;";",B$1007))),OR(UPPER(TRIM(Datos!B792&amp;""))="SÍ",UPPER(TRIM(Datos!B792&amp;""))="SI",UPPER(TRIM(Datos!B792&amp;""))="NO"),IF(ISNUMBER(Datos!B792),AND(OR(B$1005="",Datos!B792&gt;=B$1005),OR(B$1006="",Datos!B792&lt;=B$1006)),FALSE),TRUE))))</f>
        <v>0.0</v>
      </c>
      <c r="C792">
        <f>IF(Datos!C792="",0,IF(AND(C$1008&lt;&gt;"",Datos!C792=C$1008),0,IF(C$1004=0,0,1-CHOOSE(C$1004,IF(ISNUMBER(Datos!C792),AND(OR(C$1005="",Datos!C792&gt;=C$1005),OR(C$1006="",Datos!C792&lt;=C$1006)),FALSE),IF(ISNUMBER(Datos!C792),AND(Datos!C792=INT(Datos!C792),AND(OR(C$1005="",Datos!C792&gt;=C$1005),OR(C$1006="",Datos!C792&lt;=C$1006))),FALSE),OR(ISNUMBER(FIND(";"&amp;UPPER(TRIM(Datos!C792&amp;""))&amp;"=",C$1007)),ISNUMBER(FIND(";"&amp;UPPER(TRIM(Datos!C792&amp;""))&amp;";",C$1007))),OR(UPPER(TRIM(Datos!C792&amp;""))="SÍ",UPPER(TRIM(Datos!C792&amp;""))="SI",UPPER(TRIM(Datos!C792&amp;""))="NO"),IF(ISNUMBER(Datos!C792),AND(OR(C$1005="",Datos!C792&gt;=C$1005),OR(C$1006="",Datos!C792&lt;=C$1006)),FALSE),TRUE))))</f>
        <v>0.0</v>
      </c>
      <c r="D792">
        <f>IF(Datos!D792="",0,IF(AND(D$1008&lt;&gt;"",Datos!D792=D$1008),0,IF(D$1004=0,0,1-CHOOSE(D$1004,IF(ISNUMBER(Datos!D792),AND(OR(D$1005="",Datos!D792&gt;=D$1005),OR(D$1006="",Datos!D792&lt;=D$1006)),FALSE),IF(ISNUMBER(Datos!D792),AND(Datos!D792=INT(Datos!D792),AND(OR(D$1005="",Datos!D792&gt;=D$1005),OR(D$1006="",Datos!D792&lt;=D$1006))),FALSE),OR(ISNUMBER(FIND(";"&amp;UPPER(TRIM(Datos!D792&amp;""))&amp;"=",D$1007)),ISNUMBER(FIND(";"&amp;UPPER(TRIM(Datos!D792&amp;""))&amp;";",D$1007))),OR(UPPER(TRIM(Datos!D792&amp;""))="SÍ",UPPER(TRIM(Datos!D792&amp;""))="SI",UPPER(TRIM(Datos!D792&amp;""))="NO"),IF(ISNUMBER(Datos!D792),AND(OR(D$1005="",Datos!D792&gt;=D$1005),OR(D$1006="",Datos!D792&lt;=D$1006)),FALSE),TRUE))))</f>
        <v>0.0</v>
      </c>
      <c r="E792">
        <f>IF(Datos!E792="",0,IF(AND(E$1008&lt;&gt;"",Datos!E792=E$1008),0,IF(E$1004=0,0,1-CHOOSE(E$1004,IF(ISNUMBER(Datos!E792),AND(OR(E$1005="",Datos!E792&gt;=E$1005),OR(E$1006="",Datos!E792&lt;=E$1006)),FALSE),IF(ISNUMBER(Datos!E792),AND(Datos!E792=INT(Datos!E792),AND(OR(E$1005="",Datos!E792&gt;=E$1005),OR(E$1006="",Datos!E792&lt;=E$1006))),FALSE),OR(ISNUMBER(FIND(";"&amp;UPPER(TRIM(Datos!E792&amp;""))&amp;"=",E$1007)),ISNUMBER(FIND(";"&amp;UPPER(TRIM(Datos!E792&amp;""))&amp;";",E$1007))),OR(UPPER(TRIM(Datos!E792&amp;""))="SÍ",UPPER(TRIM(Datos!E792&amp;""))="SI",UPPER(TRIM(Datos!E792&amp;""))="NO"),IF(ISNUMBER(Datos!E792),AND(OR(E$1005="",Datos!E792&gt;=E$1005),OR(E$1006="",Datos!E792&lt;=E$1006)),FALSE),TRUE))))</f>
        <v>0.0</v>
      </c>
      <c r="F792">
        <f>IF(Datos!F792="",0,IF(AND(F$1008&lt;&gt;"",Datos!F792=F$1008),0,IF(F$1004=0,0,1-CHOOSE(F$1004,IF(ISNUMBER(Datos!F792),AND(OR(F$1005="",Datos!F792&gt;=F$1005),OR(F$1006="",Datos!F792&lt;=F$1006)),FALSE),IF(ISNUMBER(Datos!F792),AND(Datos!F792=INT(Datos!F792),AND(OR(F$1005="",Datos!F792&gt;=F$1005),OR(F$1006="",Datos!F792&lt;=F$1006))),FALSE),OR(ISNUMBER(FIND(";"&amp;UPPER(TRIM(Datos!F792&amp;""))&amp;"=",F$1007)),ISNUMBER(FIND(";"&amp;UPPER(TRIM(Datos!F792&amp;""))&amp;";",F$1007))),OR(UPPER(TRIM(Datos!F792&amp;""))="SÍ",UPPER(TRIM(Datos!F792&amp;""))="SI",UPPER(TRIM(Datos!F792&amp;""))="NO"),IF(ISNUMBER(Datos!F792),AND(OR(F$1005="",Datos!F792&gt;=F$1005),OR(F$1006="",Datos!F792&lt;=F$1006)),FALSE),TRUE))))</f>
        <v>0.0</v>
      </c>
      <c r="G792">
        <f>IF(Datos!G792="",0,IF(AND(G$1008&lt;&gt;"",Datos!G792=G$1008),0,IF(G$1004=0,0,1-CHOOSE(G$1004,IF(ISNUMBER(Datos!G792),AND(OR(G$1005="",Datos!G792&gt;=G$1005),OR(G$1006="",Datos!G792&lt;=G$1006)),FALSE),IF(ISNUMBER(Datos!G792),AND(Datos!G792=INT(Datos!G792),AND(OR(G$1005="",Datos!G792&gt;=G$1005),OR(G$1006="",Datos!G792&lt;=G$1006))),FALSE),OR(ISNUMBER(FIND(";"&amp;UPPER(TRIM(Datos!G792&amp;""))&amp;"=",G$1007)),ISNUMBER(FIND(";"&amp;UPPER(TRIM(Datos!G792&amp;""))&amp;";",G$1007))),OR(UPPER(TRIM(Datos!G792&amp;""))="SÍ",UPPER(TRIM(Datos!G792&amp;""))="SI",UPPER(TRIM(Datos!G792&amp;""))="NO"),IF(ISNUMBER(Datos!G792),AND(OR(G$1005="",Datos!G792&gt;=G$1005),OR(G$1006="",Datos!G792&lt;=G$1006)),FALSE),TRUE))))</f>
        <v>0.0</v>
      </c>
      <c r="H792">
        <f>IF(Datos!H792="",0,IF(AND(H$1008&lt;&gt;"",Datos!H792=H$1008),0,IF(H$1004=0,0,1-CHOOSE(H$1004,IF(ISNUMBER(Datos!H792),AND(OR(H$1005="",Datos!H792&gt;=H$1005),OR(H$1006="",Datos!H792&lt;=H$1006)),FALSE),IF(ISNUMBER(Datos!H792),AND(Datos!H792=INT(Datos!H792),AND(OR(H$1005="",Datos!H792&gt;=H$1005),OR(H$1006="",Datos!H792&lt;=H$1006))),FALSE),OR(ISNUMBER(FIND(";"&amp;UPPER(TRIM(Datos!H792&amp;""))&amp;"=",H$1007)),ISNUMBER(FIND(";"&amp;UPPER(TRIM(Datos!H792&amp;""))&amp;";",H$1007))),OR(UPPER(TRIM(Datos!H792&amp;""))="SÍ",UPPER(TRIM(Datos!H792&amp;""))="SI",UPPER(TRIM(Datos!H792&amp;""))="NO"),IF(ISNUMBER(Datos!H792),AND(OR(H$1005="",Datos!H792&gt;=H$1005),OR(H$1006="",Datos!H792&lt;=H$1006)),FALSE),TRUE))))</f>
        <v>0.0</v>
      </c>
      <c r="I792">
        <f>IF(Datos!I792="",0,IF(AND(I$1008&lt;&gt;"",Datos!I792=I$1008),0,IF(I$1004=0,0,1-CHOOSE(I$1004,IF(ISNUMBER(Datos!I792),AND(OR(I$1005="",Datos!I792&gt;=I$1005),OR(I$1006="",Datos!I792&lt;=I$1006)),FALSE),IF(ISNUMBER(Datos!I792),AND(Datos!I792=INT(Datos!I792),AND(OR(I$1005="",Datos!I792&gt;=I$1005),OR(I$1006="",Datos!I792&lt;=I$1006))),FALSE),OR(ISNUMBER(FIND(";"&amp;UPPER(TRIM(Datos!I792&amp;""))&amp;"=",I$1007)),ISNUMBER(FIND(";"&amp;UPPER(TRIM(Datos!I792&amp;""))&amp;";",I$1007))),OR(UPPER(TRIM(Datos!I792&amp;""))="SÍ",UPPER(TRIM(Datos!I792&amp;""))="SI",UPPER(TRIM(Datos!I792&amp;""))="NO"),IF(ISNUMBER(Datos!I792),AND(OR(I$1005="",Datos!I792&gt;=I$1005),OR(I$1006="",Datos!I792&lt;=I$1006)),FALSE),TRUE))))</f>
        <v>0.0</v>
      </c>
      <c r="J792">
        <f>IF(Datos!J792="",0,IF(AND(J$1008&lt;&gt;"",Datos!J792=J$1008),0,IF(J$1004=0,0,1-CHOOSE(J$1004,IF(ISNUMBER(Datos!J792),AND(OR(J$1005="",Datos!J792&gt;=J$1005),OR(J$1006="",Datos!J792&lt;=J$1006)),FALSE),IF(ISNUMBER(Datos!J792),AND(Datos!J792=INT(Datos!J792),AND(OR(J$1005="",Datos!J792&gt;=J$1005),OR(J$1006="",Datos!J792&lt;=J$1006))),FALSE),OR(ISNUMBER(FIND(";"&amp;UPPER(TRIM(Datos!J792&amp;""))&amp;"=",J$1007)),ISNUMBER(FIND(";"&amp;UPPER(TRIM(Datos!J792&amp;""))&amp;";",J$1007))),OR(UPPER(TRIM(Datos!J792&amp;""))="SÍ",UPPER(TRIM(Datos!J792&amp;""))="SI",UPPER(TRIM(Datos!J792&amp;""))="NO"),IF(ISNUMBER(Datos!J792),AND(OR(J$1005="",Datos!J792&gt;=J$1005),OR(J$1006="",Datos!J792&lt;=J$1006)),FALSE),TRUE))))</f>
        <v>0.0</v>
      </c>
      <c r="K792">
        <f>IF(Datos!K792="",0,IF(AND(K$1008&lt;&gt;"",Datos!K792=K$1008),0,IF(K$1004=0,0,1-CHOOSE(K$1004,IF(ISNUMBER(Datos!K792),AND(OR(K$1005="",Datos!K792&gt;=K$1005),OR(K$1006="",Datos!K792&lt;=K$1006)),FALSE),IF(ISNUMBER(Datos!K792),AND(Datos!K792=INT(Datos!K792),AND(OR(K$1005="",Datos!K792&gt;=K$1005),OR(K$1006="",Datos!K792&lt;=K$1006))),FALSE),OR(ISNUMBER(FIND(";"&amp;UPPER(TRIM(Datos!K792&amp;""))&amp;"=",K$1007)),ISNUMBER(FIND(";"&amp;UPPER(TRIM(Datos!K792&amp;""))&amp;";",K$1007))),OR(UPPER(TRIM(Datos!K792&amp;""))="SÍ",UPPER(TRIM(Datos!K792&amp;""))="SI",UPPER(TRIM(Datos!K792&amp;""))="NO"),IF(ISNUMBER(Datos!K792),AND(OR(K$1005="",Datos!K792&gt;=K$1005),OR(K$1006="",Datos!K792&lt;=K$1006)),FALSE),TRUE))))</f>
        <v>0.0</v>
      </c>
      <c r="L792">
        <f>IF(Datos!L792="",0,IF(AND(L$1008&lt;&gt;"",Datos!L792=L$1008),0,IF(L$1004=0,0,1-CHOOSE(L$1004,IF(ISNUMBER(Datos!L792),AND(OR(L$1005="",Datos!L792&gt;=L$1005),OR(L$1006="",Datos!L792&lt;=L$1006)),FALSE),IF(ISNUMBER(Datos!L792),AND(Datos!L792=INT(Datos!L792),AND(OR(L$1005="",Datos!L792&gt;=L$1005),OR(L$1006="",Datos!L792&lt;=L$1006))),FALSE),OR(ISNUMBER(FIND(";"&amp;UPPER(TRIM(Datos!L792&amp;""))&amp;"=",L$1007)),ISNUMBER(FIND(";"&amp;UPPER(TRIM(Datos!L792&amp;""))&amp;";",L$1007))),OR(UPPER(TRIM(Datos!L792&amp;""))="SÍ",UPPER(TRIM(Datos!L792&amp;""))="SI",UPPER(TRIM(Datos!L792&amp;""))="NO"),IF(ISNUMBER(Datos!L792),AND(OR(L$1005="",Datos!L792&gt;=L$1005),OR(L$1006="",Datos!L792&lt;=L$1006)),FALSE),TRUE))))</f>
        <v>0.0</v>
      </c>
      <c r="M792">
        <f>IF(Datos!M792="",0,IF(AND(M$1008&lt;&gt;"",Datos!M792=M$1008),0,IF(M$1004=0,0,1-CHOOSE(M$1004,IF(ISNUMBER(Datos!M792),AND(OR(M$1005="",Datos!M792&gt;=M$1005),OR(M$1006="",Datos!M792&lt;=M$1006)),FALSE),IF(ISNUMBER(Datos!M792),AND(Datos!M792=INT(Datos!M792),AND(OR(M$1005="",Datos!M792&gt;=M$1005),OR(M$1006="",Datos!M792&lt;=M$1006))),FALSE),OR(ISNUMBER(FIND(";"&amp;UPPER(TRIM(Datos!M792&amp;""))&amp;"=",M$1007)),ISNUMBER(FIND(";"&amp;UPPER(TRIM(Datos!M792&amp;""))&amp;";",M$1007))),OR(UPPER(TRIM(Datos!M792&amp;""))="SÍ",UPPER(TRIM(Datos!M792&amp;""))="SI",UPPER(TRIM(Datos!M792&amp;""))="NO"),IF(ISNUMBER(Datos!M792),AND(OR(M$1005="",Datos!M792&gt;=M$1005),OR(M$1006="",Datos!M792&lt;=M$1006)),FALSE),TRUE))))</f>
        <v>0.0</v>
      </c>
      <c r="N792">
        <f>IF(Datos!N792="",0,IF(AND(N$1008&lt;&gt;"",Datos!N792=N$1008),0,IF(N$1004=0,0,1-CHOOSE(N$1004,IF(ISNUMBER(Datos!N792),AND(OR(N$1005="",Datos!N792&gt;=N$1005),OR(N$1006="",Datos!N792&lt;=N$1006)),FALSE),IF(ISNUMBER(Datos!N792),AND(Datos!N792=INT(Datos!N792),AND(OR(N$1005="",Datos!N792&gt;=N$1005),OR(N$1006="",Datos!N792&lt;=N$1006))),FALSE),OR(ISNUMBER(FIND(";"&amp;UPPER(TRIM(Datos!N792&amp;""))&amp;"=",N$1007)),ISNUMBER(FIND(";"&amp;UPPER(TRIM(Datos!N792&amp;""))&amp;";",N$1007))),OR(UPPER(TRIM(Datos!N792&amp;""))="SÍ",UPPER(TRIM(Datos!N792&amp;""))="SI",UPPER(TRIM(Datos!N792&amp;""))="NO"),IF(ISNUMBER(Datos!N792),AND(OR(N$1005="",Datos!N792&gt;=N$1005),OR(N$1006="",Datos!N792&lt;=N$1006)),FALSE),TRUE))))</f>
        <v>0.0</v>
      </c>
      <c r="O792">
        <f>IF(Datos!O792="",0,IF(AND(O$1008&lt;&gt;"",Datos!O792=O$1008),0,IF(O$1004=0,0,1-CHOOSE(O$1004,IF(ISNUMBER(Datos!O792),AND(OR(O$1005="",Datos!O792&gt;=O$1005),OR(O$1006="",Datos!O792&lt;=O$1006)),FALSE),IF(ISNUMBER(Datos!O792),AND(Datos!O792=INT(Datos!O792),AND(OR(O$1005="",Datos!O792&gt;=O$1005),OR(O$1006="",Datos!O792&lt;=O$1006))),FALSE),OR(ISNUMBER(FIND(";"&amp;UPPER(TRIM(Datos!O792&amp;""))&amp;"=",O$1007)),ISNUMBER(FIND(";"&amp;UPPER(TRIM(Datos!O792&amp;""))&amp;";",O$1007))),OR(UPPER(TRIM(Datos!O792&amp;""))="SÍ",UPPER(TRIM(Datos!O792&amp;""))="SI",UPPER(TRIM(Datos!O792&amp;""))="NO"),IF(ISNUMBER(Datos!O792),AND(OR(O$1005="",Datos!O792&gt;=O$1005),OR(O$1006="",Datos!O792&lt;=O$1006)),FALSE),TRUE))))</f>
        <v>0.0</v>
      </c>
      <c r="P792">
        <f>IF(Datos!P792="",0,IF(AND(P$1008&lt;&gt;"",Datos!P792=P$1008),0,IF(P$1004=0,0,1-CHOOSE(P$1004,IF(ISNUMBER(Datos!P792),AND(OR(P$1005="",Datos!P792&gt;=P$1005),OR(P$1006="",Datos!P792&lt;=P$1006)),FALSE),IF(ISNUMBER(Datos!P792),AND(Datos!P792=INT(Datos!P792),AND(OR(P$1005="",Datos!P792&gt;=P$1005),OR(P$1006="",Datos!P792&lt;=P$1006))),FALSE),OR(ISNUMBER(FIND(";"&amp;UPPER(TRIM(Datos!P792&amp;""))&amp;"=",P$1007)),ISNUMBER(FIND(";"&amp;UPPER(TRIM(Datos!P792&amp;""))&amp;";",P$1007))),OR(UPPER(TRIM(Datos!P792&amp;""))="SÍ",UPPER(TRIM(Datos!P792&amp;""))="SI",UPPER(TRIM(Datos!P792&amp;""))="NO"),IF(ISNUMBER(Datos!P792),AND(OR(P$1005="",Datos!P792&gt;=P$1005),OR(P$1006="",Datos!P792&lt;=P$1006)),FALSE),TRUE))))</f>
        <v>0.0</v>
      </c>
      <c r="Q792">
        <f>IF(Datos!Q792="",0,IF(AND(Q$1008&lt;&gt;"",Datos!Q792=Q$1008),0,IF(Q$1004=0,0,1-CHOOSE(Q$1004,IF(ISNUMBER(Datos!Q792),AND(OR(Q$1005="",Datos!Q792&gt;=Q$1005),OR(Q$1006="",Datos!Q792&lt;=Q$1006)),FALSE),IF(ISNUMBER(Datos!Q792),AND(Datos!Q792=INT(Datos!Q792),AND(OR(Q$1005="",Datos!Q792&gt;=Q$1005),OR(Q$1006="",Datos!Q792&lt;=Q$1006))),FALSE),OR(ISNUMBER(FIND(";"&amp;UPPER(TRIM(Datos!Q792&amp;""))&amp;"=",Q$1007)),ISNUMBER(FIND(";"&amp;UPPER(TRIM(Datos!Q792&amp;""))&amp;";",Q$1007))),OR(UPPER(TRIM(Datos!Q792&amp;""))="SÍ",UPPER(TRIM(Datos!Q792&amp;""))="SI",UPPER(TRIM(Datos!Q792&amp;""))="NO"),IF(ISNUMBER(Datos!Q792),AND(OR(Q$1005="",Datos!Q792&gt;=Q$1005),OR(Q$1006="",Datos!Q792&lt;=Q$1006)),FALSE),TRUE))))</f>
        <v>0.0</v>
      </c>
      <c r="R792">
        <f>IF(Datos!R792="",0,IF(AND(R$1008&lt;&gt;"",Datos!R792=R$1008),0,IF(R$1004=0,0,1-CHOOSE(R$1004,IF(ISNUMBER(Datos!R792),AND(OR(R$1005="",Datos!R792&gt;=R$1005),OR(R$1006="",Datos!R792&lt;=R$1006)),FALSE),IF(ISNUMBER(Datos!R792),AND(Datos!R792=INT(Datos!R792),AND(OR(R$1005="",Datos!R792&gt;=R$1005),OR(R$1006="",Datos!R792&lt;=R$1006))),FALSE),OR(ISNUMBER(FIND(";"&amp;UPPER(TRIM(Datos!R792&amp;""))&amp;"=",R$1007)),ISNUMBER(FIND(";"&amp;UPPER(TRIM(Datos!R792&amp;""))&amp;";",R$1007))),OR(UPPER(TRIM(Datos!R792&amp;""))="SÍ",UPPER(TRIM(Datos!R792&amp;""))="SI",UPPER(TRIM(Datos!R792&amp;""))="NO"),IF(ISNUMBER(Datos!R792),AND(OR(R$1005="",Datos!R792&gt;=R$1005),OR(R$1006="",Datos!R792&lt;=R$1006)),FALSE),TRUE))))</f>
        <v>0.0</v>
      </c>
      <c r="S792">
        <f>IF(Datos!S792="",0,IF(AND(S$1008&lt;&gt;"",Datos!S792=S$1008),0,IF(S$1004=0,0,1-CHOOSE(S$1004,IF(ISNUMBER(Datos!S792),AND(OR(S$1005="",Datos!S792&gt;=S$1005),OR(S$1006="",Datos!S792&lt;=S$1006)),FALSE),IF(ISNUMBER(Datos!S792),AND(Datos!S792=INT(Datos!S792),AND(OR(S$1005="",Datos!S792&gt;=S$1005),OR(S$1006="",Datos!S792&lt;=S$1006))),FALSE),OR(ISNUMBER(FIND(";"&amp;UPPER(TRIM(Datos!S792&amp;""))&amp;"=",S$1007)),ISNUMBER(FIND(";"&amp;UPPER(TRIM(Datos!S792&amp;""))&amp;";",S$1007))),OR(UPPER(TRIM(Datos!S792&amp;""))="SÍ",UPPER(TRIM(Datos!S792&amp;""))="SI",UPPER(TRIM(Datos!S792&amp;""))="NO"),IF(ISNUMBER(Datos!S792),AND(OR(S$1005="",Datos!S792&gt;=S$1005),OR(S$1006="",Datos!S792&lt;=S$1006)),FALSE),TRUE))))</f>
        <v>0.0</v>
      </c>
      <c r="T792">
        <f>IF(Datos!T792="",0,IF(AND(T$1008&lt;&gt;"",Datos!T792=T$1008),0,IF(T$1004=0,0,1-CHOOSE(T$1004,IF(ISNUMBER(Datos!T792),AND(OR(T$1005="",Datos!T792&gt;=T$1005),OR(T$1006="",Datos!T792&lt;=T$1006)),FALSE),IF(ISNUMBER(Datos!T792),AND(Datos!T792=INT(Datos!T792),AND(OR(T$1005="",Datos!T792&gt;=T$1005),OR(T$1006="",Datos!T792&lt;=T$1006))),FALSE),OR(ISNUMBER(FIND(";"&amp;UPPER(TRIM(Datos!T792&amp;""))&amp;"=",T$1007)),ISNUMBER(FIND(";"&amp;UPPER(TRIM(Datos!T792&amp;""))&amp;";",T$1007))),OR(UPPER(TRIM(Datos!T792&amp;""))="SÍ",UPPER(TRIM(Datos!T792&amp;""))="SI",UPPER(TRIM(Datos!T792&amp;""))="NO"),IF(ISNUMBER(Datos!T792),AND(OR(T$1005="",Datos!T792&gt;=T$1005),OR(T$1006="",Datos!T792&lt;=T$1006)),FALSE),TRUE))))</f>
        <v>0.0</v>
      </c>
      <c r="U792">
        <f>IF(Datos!U792="",0,IF(AND(U$1008&lt;&gt;"",Datos!U792=U$1008),0,IF(U$1004=0,0,1-CHOOSE(U$1004,IF(ISNUMBER(Datos!U792),AND(OR(U$1005="",Datos!U792&gt;=U$1005),OR(U$1006="",Datos!U792&lt;=U$1006)),FALSE),IF(ISNUMBER(Datos!U792),AND(Datos!U792=INT(Datos!U792),AND(OR(U$1005="",Datos!U792&gt;=U$1005),OR(U$1006="",Datos!U792&lt;=U$1006))),FALSE),OR(ISNUMBER(FIND(";"&amp;UPPER(TRIM(Datos!U792&amp;""))&amp;"=",U$1007)),ISNUMBER(FIND(";"&amp;UPPER(TRIM(Datos!U792&amp;""))&amp;";",U$1007))),OR(UPPER(TRIM(Datos!U792&amp;""))="SÍ",UPPER(TRIM(Datos!U792&amp;""))="SI",UPPER(TRIM(Datos!U792&amp;""))="NO"),IF(ISNUMBER(Datos!U792),AND(OR(U$1005="",Datos!U792&gt;=U$1005),OR(U$1006="",Datos!U792&lt;=U$1006)),FALSE),TRUE))))</f>
        <v>0.0</v>
      </c>
      <c r="V792">
        <f>IF(Datos!V792="",0,IF(AND(V$1008&lt;&gt;"",Datos!V792=V$1008),0,IF(V$1004=0,0,1-CHOOSE(V$1004,IF(ISNUMBER(Datos!V792),AND(OR(V$1005="",Datos!V792&gt;=V$1005),OR(V$1006="",Datos!V792&lt;=V$1006)),FALSE),IF(ISNUMBER(Datos!V792),AND(Datos!V792=INT(Datos!V792),AND(OR(V$1005="",Datos!V792&gt;=V$1005),OR(V$1006="",Datos!V792&lt;=V$1006))),FALSE),OR(ISNUMBER(FIND(";"&amp;UPPER(TRIM(Datos!V792&amp;""))&amp;"=",V$1007)),ISNUMBER(FIND(";"&amp;UPPER(TRIM(Datos!V792&amp;""))&amp;";",V$1007))),OR(UPPER(TRIM(Datos!V792&amp;""))="SÍ",UPPER(TRIM(Datos!V792&amp;""))="SI",UPPER(TRIM(Datos!V792&amp;""))="NO"),IF(ISNUMBER(Datos!V792),AND(OR(V$1005="",Datos!V792&gt;=V$1005),OR(V$1006="",Datos!V792&lt;=V$1006)),FALSE),TRUE))))</f>
        <v>0.0</v>
      </c>
      <c r="W792">
        <f>IF(Datos!W792="",0,IF(AND(W$1008&lt;&gt;"",Datos!W792=W$1008),0,IF(W$1004=0,0,1-CHOOSE(W$1004,IF(ISNUMBER(Datos!W792),AND(OR(W$1005="",Datos!W792&gt;=W$1005),OR(W$1006="",Datos!W792&lt;=W$1006)),FALSE),IF(ISNUMBER(Datos!W792),AND(Datos!W792=INT(Datos!W792),AND(OR(W$1005="",Datos!W792&gt;=W$1005),OR(W$1006="",Datos!W792&lt;=W$1006))),FALSE),OR(ISNUMBER(FIND(";"&amp;UPPER(TRIM(Datos!W792&amp;""))&amp;"=",W$1007)),ISNUMBER(FIND(";"&amp;UPPER(TRIM(Datos!W792&amp;""))&amp;";",W$1007))),OR(UPPER(TRIM(Datos!W792&amp;""))="SÍ",UPPER(TRIM(Datos!W792&amp;""))="SI",UPPER(TRIM(Datos!W792&amp;""))="NO"),IF(ISNUMBER(Datos!W792),AND(OR(W$1005="",Datos!W792&gt;=W$1005),OR(W$1006="",Datos!W792&lt;=W$1006)),FALSE),TRUE))))</f>
        <v>0.0</v>
      </c>
      <c r="X792">
        <f>IF(Datos!X792="",0,IF(AND(X$1008&lt;&gt;"",Datos!X792=X$1008),0,IF(X$1004=0,0,1-CHOOSE(X$1004,IF(ISNUMBER(Datos!X792),AND(OR(X$1005="",Datos!X792&gt;=X$1005),OR(X$1006="",Datos!X792&lt;=X$1006)),FALSE),IF(ISNUMBER(Datos!X792),AND(Datos!X792=INT(Datos!X792),AND(OR(X$1005="",Datos!X792&gt;=X$1005),OR(X$1006="",Datos!X792&lt;=X$1006))),FALSE),OR(ISNUMBER(FIND(";"&amp;UPPER(TRIM(Datos!X792&amp;""))&amp;"=",X$1007)),ISNUMBER(FIND(";"&amp;UPPER(TRIM(Datos!X792&amp;""))&amp;";",X$1007))),OR(UPPER(TRIM(Datos!X792&amp;""))="SÍ",UPPER(TRIM(Datos!X792&amp;""))="SI",UPPER(TRIM(Datos!X792&amp;""))="NO"),IF(ISNUMBER(Datos!X792),AND(OR(X$1005="",Datos!X792&gt;=X$1005),OR(X$1006="",Datos!X792&lt;=X$1006)),FALSE),TRUE))))</f>
        <v>0.0</v>
      </c>
      <c r="Y792">
        <f>IF(Datos!Y792="",0,IF(AND(Y$1008&lt;&gt;"",Datos!Y792=Y$1008),0,IF(Y$1004=0,0,1-CHOOSE(Y$1004,IF(ISNUMBER(Datos!Y792),AND(OR(Y$1005="",Datos!Y792&gt;=Y$1005),OR(Y$1006="",Datos!Y792&lt;=Y$1006)),FALSE),IF(ISNUMBER(Datos!Y792),AND(Datos!Y792=INT(Datos!Y792),AND(OR(Y$1005="",Datos!Y792&gt;=Y$1005),OR(Y$1006="",Datos!Y792&lt;=Y$1006))),FALSE),OR(ISNUMBER(FIND(";"&amp;UPPER(TRIM(Datos!Y792&amp;""))&amp;"=",Y$1007)),ISNUMBER(FIND(";"&amp;UPPER(TRIM(Datos!Y792&amp;""))&amp;";",Y$1007))),OR(UPPER(TRIM(Datos!Y792&amp;""))="SÍ",UPPER(TRIM(Datos!Y792&amp;""))="SI",UPPER(TRIM(Datos!Y792&amp;""))="NO"),IF(ISNUMBER(Datos!Y792),AND(OR(Y$1005="",Datos!Y792&gt;=Y$1005),OR(Y$1006="",Datos!Y792&lt;=Y$1006)),FALSE),TRUE))))</f>
        <v>0.0</v>
      </c>
      <c r="Z792">
        <f>IF(Datos!Z792="",0,IF(AND(Z$1008&lt;&gt;"",Datos!Z792=Z$1008),0,IF(Z$1004=0,0,1-CHOOSE(Z$1004,IF(ISNUMBER(Datos!Z792),AND(OR(Z$1005="",Datos!Z792&gt;=Z$1005),OR(Z$1006="",Datos!Z792&lt;=Z$1006)),FALSE),IF(ISNUMBER(Datos!Z792),AND(Datos!Z792=INT(Datos!Z792),AND(OR(Z$1005="",Datos!Z792&gt;=Z$1005),OR(Z$1006="",Datos!Z792&lt;=Z$1006))),FALSE),OR(ISNUMBER(FIND(";"&amp;UPPER(TRIM(Datos!Z792&amp;""))&amp;"=",Z$1007)),ISNUMBER(FIND(";"&amp;UPPER(TRIM(Datos!Z792&amp;""))&amp;";",Z$1007))),OR(UPPER(TRIM(Datos!Z792&amp;""))="SÍ",UPPER(TRIM(Datos!Z792&amp;""))="SI",UPPER(TRIM(Datos!Z792&amp;""))="NO"),IF(ISNUMBER(Datos!Z792),AND(OR(Z$1005="",Datos!Z792&gt;=Z$1005),OR(Z$1006="",Datos!Z792&lt;=Z$1006)),FALSE),TRUE))))</f>
        <v>0.0</v>
      </c>
      <c r="AA792">
        <f>IF(Datos!AA792="",0,IF(AND(AA$1008&lt;&gt;"",Datos!AA792=AA$1008),0,IF(AA$1004=0,0,1-CHOOSE(AA$1004,IF(ISNUMBER(Datos!AA792),AND(OR(AA$1005="",Datos!AA792&gt;=AA$1005),OR(AA$1006="",Datos!AA792&lt;=AA$1006)),FALSE),IF(ISNUMBER(Datos!AA792),AND(Datos!AA792=INT(Datos!AA792),AND(OR(AA$1005="",Datos!AA792&gt;=AA$1005),OR(AA$1006="",Datos!AA792&lt;=AA$1006))),FALSE),OR(ISNUMBER(FIND(";"&amp;UPPER(TRIM(Datos!AA792&amp;""))&amp;"=",AA$1007)),ISNUMBER(FIND(";"&amp;UPPER(TRIM(Datos!AA792&amp;""))&amp;";",AA$1007))),OR(UPPER(TRIM(Datos!AA792&amp;""))="SÍ",UPPER(TRIM(Datos!AA792&amp;""))="SI",UPPER(TRIM(Datos!AA792&amp;""))="NO"),IF(ISNUMBER(Datos!AA792),AND(OR(AA$1005="",Datos!AA792&gt;=AA$1005),OR(AA$1006="",Datos!AA792&lt;=AA$1006)),FALSE),TRUE))))</f>
        <v>0.0</v>
      </c>
      <c r="AB792">
        <f>IF(Datos!AB792="",0,IF(AND(AB$1008&lt;&gt;"",Datos!AB792=AB$1008),0,IF(AB$1004=0,0,1-CHOOSE(AB$1004,IF(ISNUMBER(Datos!AB792),AND(OR(AB$1005="",Datos!AB792&gt;=AB$1005),OR(AB$1006="",Datos!AB792&lt;=AB$1006)),FALSE),IF(ISNUMBER(Datos!AB792),AND(Datos!AB792=INT(Datos!AB792),AND(OR(AB$1005="",Datos!AB792&gt;=AB$1005),OR(AB$1006="",Datos!AB792&lt;=AB$1006))),FALSE),OR(ISNUMBER(FIND(";"&amp;UPPER(TRIM(Datos!AB792&amp;""))&amp;"=",AB$1007)),ISNUMBER(FIND(";"&amp;UPPER(TRIM(Datos!AB792&amp;""))&amp;";",AB$1007))),OR(UPPER(TRIM(Datos!AB792&amp;""))="SÍ",UPPER(TRIM(Datos!AB792&amp;""))="SI",UPPER(TRIM(Datos!AB792&amp;""))="NO"),IF(ISNUMBER(Datos!AB792),AND(OR(AB$1005="",Datos!AB792&gt;=AB$1005),OR(AB$1006="",Datos!AB792&lt;=AB$1006)),FALSE),TRUE))))</f>
        <v>0.0</v>
      </c>
      <c r="AC792">
        <f>IF(Datos!AC792="",0,IF(AND(AC$1008&lt;&gt;"",Datos!AC792=AC$1008),0,IF(AC$1004=0,0,1-CHOOSE(AC$1004,IF(ISNUMBER(Datos!AC792),AND(OR(AC$1005="",Datos!AC792&gt;=AC$1005),OR(AC$1006="",Datos!AC792&lt;=AC$1006)),FALSE),IF(ISNUMBER(Datos!AC792),AND(Datos!AC792=INT(Datos!AC792),AND(OR(AC$1005="",Datos!AC792&gt;=AC$1005),OR(AC$1006="",Datos!AC792&lt;=AC$1006))),FALSE),OR(ISNUMBER(FIND(";"&amp;UPPER(TRIM(Datos!AC792&amp;""))&amp;"=",AC$1007)),ISNUMBER(FIND(";"&amp;UPPER(TRIM(Datos!AC792&amp;""))&amp;";",AC$1007))),OR(UPPER(TRIM(Datos!AC792&amp;""))="SÍ",UPPER(TRIM(Datos!AC792&amp;""))="SI",UPPER(TRIM(Datos!AC792&amp;""))="NO"),IF(ISNUMBER(Datos!AC792),AND(OR(AC$1005="",Datos!AC792&gt;=AC$1005),OR(AC$1006="",Datos!AC792&lt;=AC$1006)),FALSE),TRUE))))</f>
        <v>0.0</v>
      </c>
      <c r="AD792">
        <f>IF(Datos!AD792="",0,IF(AND(AD$1008&lt;&gt;"",Datos!AD792=AD$1008),0,IF(AD$1004=0,0,1-CHOOSE(AD$1004,IF(ISNUMBER(Datos!AD792),AND(OR(AD$1005="",Datos!AD792&gt;=AD$1005),OR(AD$1006="",Datos!AD792&lt;=AD$1006)),FALSE),IF(ISNUMBER(Datos!AD792),AND(Datos!AD792=INT(Datos!AD792),AND(OR(AD$1005="",Datos!AD792&gt;=AD$1005),OR(AD$1006="",Datos!AD792&lt;=AD$1006))),FALSE),OR(ISNUMBER(FIND(";"&amp;UPPER(TRIM(Datos!AD792&amp;""))&amp;"=",AD$1007)),ISNUMBER(FIND(";"&amp;UPPER(TRIM(Datos!AD792&amp;""))&amp;";",AD$1007))),OR(UPPER(TRIM(Datos!AD792&amp;""))="SÍ",UPPER(TRIM(Datos!AD792&amp;""))="SI",UPPER(TRIM(Datos!AD792&amp;""))="NO"),IF(ISNUMBER(Datos!AD792),AND(OR(AD$1005="",Datos!AD792&gt;=AD$1005),OR(AD$1006="",Datos!AD792&lt;=AD$1006)),FALSE),TRUE))))</f>
        <v>0.0</v>
      </c>
      <c r="AE792">
        <f>IF(Datos!AE792="",0,IF(AND(AE$1008&lt;&gt;"",Datos!AE792=AE$1008),0,IF(AE$1004=0,0,1-CHOOSE(AE$1004,IF(ISNUMBER(Datos!AE792),AND(OR(AE$1005="",Datos!AE792&gt;=AE$1005),OR(AE$1006="",Datos!AE792&lt;=AE$1006)),FALSE),IF(ISNUMBER(Datos!AE792),AND(Datos!AE792=INT(Datos!AE792),AND(OR(AE$1005="",Datos!AE792&gt;=AE$1005),OR(AE$1006="",Datos!AE792&lt;=AE$1006))),FALSE),OR(ISNUMBER(FIND(";"&amp;UPPER(TRIM(Datos!AE792&amp;""))&amp;"=",AE$1007)),ISNUMBER(FIND(";"&amp;UPPER(TRIM(Datos!AE792&amp;""))&amp;";",AE$1007))),OR(UPPER(TRIM(Datos!AE792&amp;""))="SÍ",UPPER(TRIM(Datos!AE792&amp;""))="SI",UPPER(TRIM(Datos!AE792&amp;""))="NO"),IF(ISNUMBER(Datos!AE792),AND(OR(AE$1005="",Datos!AE792&gt;=AE$1005),OR(AE$1006="",Datos!AE792&lt;=AE$1006)),FALSE),TRUE))))</f>
        <v>0.0</v>
      </c>
    </row>
    <row r="793" spans="2:31">
      <c r="B793">
        <f>IF(Datos!B793="",0,IF(AND(B$1008&lt;&gt;"",Datos!B793=B$1008),0,IF(B$1004=0,0,1-CHOOSE(B$1004,IF(ISNUMBER(Datos!B793),AND(OR(B$1005="",Datos!B793&gt;=B$1005),OR(B$1006="",Datos!B793&lt;=B$1006)),FALSE),IF(ISNUMBER(Datos!B793),AND(Datos!B793=INT(Datos!B793),AND(OR(B$1005="",Datos!B793&gt;=B$1005),OR(B$1006="",Datos!B793&lt;=B$1006))),FALSE),OR(ISNUMBER(FIND(";"&amp;UPPER(TRIM(Datos!B793&amp;""))&amp;"=",B$1007)),ISNUMBER(FIND(";"&amp;UPPER(TRIM(Datos!B793&amp;""))&amp;";",B$1007))),OR(UPPER(TRIM(Datos!B793&amp;""))="SÍ",UPPER(TRIM(Datos!B793&amp;""))="SI",UPPER(TRIM(Datos!B793&amp;""))="NO"),IF(ISNUMBER(Datos!B793),AND(OR(B$1005="",Datos!B793&gt;=B$1005),OR(B$1006="",Datos!B793&lt;=B$1006)),FALSE),TRUE))))</f>
        <v>0.0</v>
      </c>
      <c r="C793">
        <f>IF(Datos!C793="",0,IF(AND(C$1008&lt;&gt;"",Datos!C793=C$1008),0,IF(C$1004=0,0,1-CHOOSE(C$1004,IF(ISNUMBER(Datos!C793),AND(OR(C$1005="",Datos!C793&gt;=C$1005),OR(C$1006="",Datos!C793&lt;=C$1006)),FALSE),IF(ISNUMBER(Datos!C793),AND(Datos!C793=INT(Datos!C793),AND(OR(C$1005="",Datos!C793&gt;=C$1005),OR(C$1006="",Datos!C793&lt;=C$1006))),FALSE),OR(ISNUMBER(FIND(";"&amp;UPPER(TRIM(Datos!C793&amp;""))&amp;"=",C$1007)),ISNUMBER(FIND(";"&amp;UPPER(TRIM(Datos!C793&amp;""))&amp;";",C$1007))),OR(UPPER(TRIM(Datos!C793&amp;""))="SÍ",UPPER(TRIM(Datos!C793&amp;""))="SI",UPPER(TRIM(Datos!C793&amp;""))="NO"),IF(ISNUMBER(Datos!C793),AND(OR(C$1005="",Datos!C793&gt;=C$1005),OR(C$1006="",Datos!C793&lt;=C$1006)),FALSE),TRUE))))</f>
        <v>0.0</v>
      </c>
      <c r="D793">
        <f>IF(Datos!D793="",0,IF(AND(D$1008&lt;&gt;"",Datos!D793=D$1008),0,IF(D$1004=0,0,1-CHOOSE(D$1004,IF(ISNUMBER(Datos!D793),AND(OR(D$1005="",Datos!D793&gt;=D$1005),OR(D$1006="",Datos!D793&lt;=D$1006)),FALSE),IF(ISNUMBER(Datos!D793),AND(Datos!D793=INT(Datos!D793),AND(OR(D$1005="",Datos!D793&gt;=D$1005),OR(D$1006="",Datos!D793&lt;=D$1006))),FALSE),OR(ISNUMBER(FIND(";"&amp;UPPER(TRIM(Datos!D793&amp;""))&amp;"=",D$1007)),ISNUMBER(FIND(";"&amp;UPPER(TRIM(Datos!D793&amp;""))&amp;";",D$1007))),OR(UPPER(TRIM(Datos!D793&amp;""))="SÍ",UPPER(TRIM(Datos!D793&amp;""))="SI",UPPER(TRIM(Datos!D793&amp;""))="NO"),IF(ISNUMBER(Datos!D793),AND(OR(D$1005="",Datos!D793&gt;=D$1005),OR(D$1006="",Datos!D793&lt;=D$1006)),FALSE),TRUE))))</f>
        <v>0.0</v>
      </c>
      <c r="E793">
        <f>IF(Datos!E793="",0,IF(AND(E$1008&lt;&gt;"",Datos!E793=E$1008),0,IF(E$1004=0,0,1-CHOOSE(E$1004,IF(ISNUMBER(Datos!E793),AND(OR(E$1005="",Datos!E793&gt;=E$1005),OR(E$1006="",Datos!E793&lt;=E$1006)),FALSE),IF(ISNUMBER(Datos!E793),AND(Datos!E793=INT(Datos!E793),AND(OR(E$1005="",Datos!E793&gt;=E$1005),OR(E$1006="",Datos!E793&lt;=E$1006))),FALSE),OR(ISNUMBER(FIND(";"&amp;UPPER(TRIM(Datos!E793&amp;""))&amp;"=",E$1007)),ISNUMBER(FIND(";"&amp;UPPER(TRIM(Datos!E793&amp;""))&amp;";",E$1007))),OR(UPPER(TRIM(Datos!E793&amp;""))="SÍ",UPPER(TRIM(Datos!E793&amp;""))="SI",UPPER(TRIM(Datos!E793&amp;""))="NO"),IF(ISNUMBER(Datos!E793),AND(OR(E$1005="",Datos!E793&gt;=E$1005),OR(E$1006="",Datos!E793&lt;=E$1006)),FALSE),TRUE))))</f>
        <v>0.0</v>
      </c>
      <c r="F793">
        <f>IF(Datos!F793="",0,IF(AND(F$1008&lt;&gt;"",Datos!F793=F$1008),0,IF(F$1004=0,0,1-CHOOSE(F$1004,IF(ISNUMBER(Datos!F793),AND(OR(F$1005="",Datos!F793&gt;=F$1005),OR(F$1006="",Datos!F793&lt;=F$1006)),FALSE),IF(ISNUMBER(Datos!F793),AND(Datos!F793=INT(Datos!F793),AND(OR(F$1005="",Datos!F793&gt;=F$1005),OR(F$1006="",Datos!F793&lt;=F$1006))),FALSE),OR(ISNUMBER(FIND(";"&amp;UPPER(TRIM(Datos!F793&amp;""))&amp;"=",F$1007)),ISNUMBER(FIND(";"&amp;UPPER(TRIM(Datos!F793&amp;""))&amp;";",F$1007))),OR(UPPER(TRIM(Datos!F793&amp;""))="SÍ",UPPER(TRIM(Datos!F793&amp;""))="SI",UPPER(TRIM(Datos!F793&amp;""))="NO"),IF(ISNUMBER(Datos!F793),AND(OR(F$1005="",Datos!F793&gt;=F$1005),OR(F$1006="",Datos!F793&lt;=F$1006)),FALSE),TRUE))))</f>
        <v>0.0</v>
      </c>
      <c r="G793">
        <f>IF(Datos!G793="",0,IF(AND(G$1008&lt;&gt;"",Datos!G793=G$1008),0,IF(G$1004=0,0,1-CHOOSE(G$1004,IF(ISNUMBER(Datos!G793),AND(OR(G$1005="",Datos!G793&gt;=G$1005),OR(G$1006="",Datos!G793&lt;=G$1006)),FALSE),IF(ISNUMBER(Datos!G793),AND(Datos!G793=INT(Datos!G793),AND(OR(G$1005="",Datos!G793&gt;=G$1005),OR(G$1006="",Datos!G793&lt;=G$1006))),FALSE),OR(ISNUMBER(FIND(";"&amp;UPPER(TRIM(Datos!G793&amp;""))&amp;"=",G$1007)),ISNUMBER(FIND(";"&amp;UPPER(TRIM(Datos!G793&amp;""))&amp;";",G$1007))),OR(UPPER(TRIM(Datos!G793&amp;""))="SÍ",UPPER(TRIM(Datos!G793&amp;""))="SI",UPPER(TRIM(Datos!G793&amp;""))="NO"),IF(ISNUMBER(Datos!G793),AND(OR(G$1005="",Datos!G793&gt;=G$1005),OR(G$1006="",Datos!G793&lt;=G$1006)),FALSE),TRUE))))</f>
        <v>0.0</v>
      </c>
      <c r="H793">
        <f>IF(Datos!H793="",0,IF(AND(H$1008&lt;&gt;"",Datos!H793=H$1008),0,IF(H$1004=0,0,1-CHOOSE(H$1004,IF(ISNUMBER(Datos!H793),AND(OR(H$1005="",Datos!H793&gt;=H$1005),OR(H$1006="",Datos!H793&lt;=H$1006)),FALSE),IF(ISNUMBER(Datos!H793),AND(Datos!H793=INT(Datos!H793),AND(OR(H$1005="",Datos!H793&gt;=H$1005),OR(H$1006="",Datos!H793&lt;=H$1006))),FALSE),OR(ISNUMBER(FIND(";"&amp;UPPER(TRIM(Datos!H793&amp;""))&amp;"=",H$1007)),ISNUMBER(FIND(";"&amp;UPPER(TRIM(Datos!H793&amp;""))&amp;";",H$1007))),OR(UPPER(TRIM(Datos!H793&amp;""))="SÍ",UPPER(TRIM(Datos!H793&amp;""))="SI",UPPER(TRIM(Datos!H793&amp;""))="NO"),IF(ISNUMBER(Datos!H793),AND(OR(H$1005="",Datos!H793&gt;=H$1005),OR(H$1006="",Datos!H793&lt;=H$1006)),FALSE),TRUE))))</f>
        <v>0.0</v>
      </c>
      <c r="I793">
        <f>IF(Datos!I793="",0,IF(AND(I$1008&lt;&gt;"",Datos!I793=I$1008),0,IF(I$1004=0,0,1-CHOOSE(I$1004,IF(ISNUMBER(Datos!I793),AND(OR(I$1005="",Datos!I793&gt;=I$1005),OR(I$1006="",Datos!I793&lt;=I$1006)),FALSE),IF(ISNUMBER(Datos!I793),AND(Datos!I793=INT(Datos!I793),AND(OR(I$1005="",Datos!I793&gt;=I$1005),OR(I$1006="",Datos!I793&lt;=I$1006))),FALSE),OR(ISNUMBER(FIND(";"&amp;UPPER(TRIM(Datos!I793&amp;""))&amp;"=",I$1007)),ISNUMBER(FIND(";"&amp;UPPER(TRIM(Datos!I793&amp;""))&amp;";",I$1007))),OR(UPPER(TRIM(Datos!I793&amp;""))="SÍ",UPPER(TRIM(Datos!I793&amp;""))="SI",UPPER(TRIM(Datos!I793&amp;""))="NO"),IF(ISNUMBER(Datos!I793),AND(OR(I$1005="",Datos!I793&gt;=I$1005),OR(I$1006="",Datos!I793&lt;=I$1006)),FALSE),TRUE))))</f>
        <v>0.0</v>
      </c>
      <c r="J793">
        <f>IF(Datos!J793="",0,IF(AND(J$1008&lt;&gt;"",Datos!J793=J$1008),0,IF(J$1004=0,0,1-CHOOSE(J$1004,IF(ISNUMBER(Datos!J793),AND(OR(J$1005="",Datos!J793&gt;=J$1005),OR(J$1006="",Datos!J793&lt;=J$1006)),FALSE),IF(ISNUMBER(Datos!J793),AND(Datos!J793=INT(Datos!J793),AND(OR(J$1005="",Datos!J793&gt;=J$1005),OR(J$1006="",Datos!J793&lt;=J$1006))),FALSE),OR(ISNUMBER(FIND(";"&amp;UPPER(TRIM(Datos!J793&amp;""))&amp;"=",J$1007)),ISNUMBER(FIND(";"&amp;UPPER(TRIM(Datos!J793&amp;""))&amp;";",J$1007))),OR(UPPER(TRIM(Datos!J793&amp;""))="SÍ",UPPER(TRIM(Datos!J793&amp;""))="SI",UPPER(TRIM(Datos!J793&amp;""))="NO"),IF(ISNUMBER(Datos!J793),AND(OR(J$1005="",Datos!J793&gt;=J$1005),OR(J$1006="",Datos!J793&lt;=J$1006)),FALSE),TRUE))))</f>
        <v>0.0</v>
      </c>
      <c r="K793">
        <f>IF(Datos!K793="",0,IF(AND(K$1008&lt;&gt;"",Datos!K793=K$1008),0,IF(K$1004=0,0,1-CHOOSE(K$1004,IF(ISNUMBER(Datos!K793),AND(OR(K$1005="",Datos!K793&gt;=K$1005),OR(K$1006="",Datos!K793&lt;=K$1006)),FALSE),IF(ISNUMBER(Datos!K793),AND(Datos!K793=INT(Datos!K793),AND(OR(K$1005="",Datos!K793&gt;=K$1005),OR(K$1006="",Datos!K793&lt;=K$1006))),FALSE),OR(ISNUMBER(FIND(";"&amp;UPPER(TRIM(Datos!K793&amp;""))&amp;"=",K$1007)),ISNUMBER(FIND(";"&amp;UPPER(TRIM(Datos!K793&amp;""))&amp;";",K$1007))),OR(UPPER(TRIM(Datos!K793&amp;""))="SÍ",UPPER(TRIM(Datos!K793&amp;""))="SI",UPPER(TRIM(Datos!K793&amp;""))="NO"),IF(ISNUMBER(Datos!K793),AND(OR(K$1005="",Datos!K793&gt;=K$1005),OR(K$1006="",Datos!K793&lt;=K$1006)),FALSE),TRUE))))</f>
        <v>0.0</v>
      </c>
      <c r="L793">
        <f>IF(Datos!L793="",0,IF(AND(L$1008&lt;&gt;"",Datos!L793=L$1008),0,IF(L$1004=0,0,1-CHOOSE(L$1004,IF(ISNUMBER(Datos!L793),AND(OR(L$1005="",Datos!L793&gt;=L$1005),OR(L$1006="",Datos!L793&lt;=L$1006)),FALSE),IF(ISNUMBER(Datos!L793),AND(Datos!L793=INT(Datos!L793),AND(OR(L$1005="",Datos!L793&gt;=L$1005),OR(L$1006="",Datos!L793&lt;=L$1006))),FALSE),OR(ISNUMBER(FIND(";"&amp;UPPER(TRIM(Datos!L793&amp;""))&amp;"=",L$1007)),ISNUMBER(FIND(";"&amp;UPPER(TRIM(Datos!L793&amp;""))&amp;";",L$1007))),OR(UPPER(TRIM(Datos!L793&amp;""))="SÍ",UPPER(TRIM(Datos!L793&amp;""))="SI",UPPER(TRIM(Datos!L793&amp;""))="NO"),IF(ISNUMBER(Datos!L793),AND(OR(L$1005="",Datos!L793&gt;=L$1005),OR(L$1006="",Datos!L793&lt;=L$1006)),FALSE),TRUE))))</f>
        <v>0.0</v>
      </c>
      <c r="M793">
        <f>IF(Datos!M793="",0,IF(AND(M$1008&lt;&gt;"",Datos!M793=M$1008),0,IF(M$1004=0,0,1-CHOOSE(M$1004,IF(ISNUMBER(Datos!M793),AND(OR(M$1005="",Datos!M793&gt;=M$1005),OR(M$1006="",Datos!M793&lt;=M$1006)),FALSE),IF(ISNUMBER(Datos!M793),AND(Datos!M793=INT(Datos!M793),AND(OR(M$1005="",Datos!M793&gt;=M$1005),OR(M$1006="",Datos!M793&lt;=M$1006))),FALSE),OR(ISNUMBER(FIND(";"&amp;UPPER(TRIM(Datos!M793&amp;""))&amp;"=",M$1007)),ISNUMBER(FIND(";"&amp;UPPER(TRIM(Datos!M793&amp;""))&amp;";",M$1007))),OR(UPPER(TRIM(Datos!M793&amp;""))="SÍ",UPPER(TRIM(Datos!M793&amp;""))="SI",UPPER(TRIM(Datos!M793&amp;""))="NO"),IF(ISNUMBER(Datos!M793),AND(OR(M$1005="",Datos!M793&gt;=M$1005),OR(M$1006="",Datos!M793&lt;=M$1006)),FALSE),TRUE))))</f>
        <v>0.0</v>
      </c>
      <c r="N793">
        <f>IF(Datos!N793="",0,IF(AND(N$1008&lt;&gt;"",Datos!N793=N$1008),0,IF(N$1004=0,0,1-CHOOSE(N$1004,IF(ISNUMBER(Datos!N793),AND(OR(N$1005="",Datos!N793&gt;=N$1005),OR(N$1006="",Datos!N793&lt;=N$1006)),FALSE),IF(ISNUMBER(Datos!N793),AND(Datos!N793=INT(Datos!N793),AND(OR(N$1005="",Datos!N793&gt;=N$1005),OR(N$1006="",Datos!N793&lt;=N$1006))),FALSE),OR(ISNUMBER(FIND(";"&amp;UPPER(TRIM(Datos!N793&amp;""))&amp;"=",N$1007)),ISNUMBER(FIND(";"&amp;UPPER(TRIM(Datos!N793&amp;""))&amp;";",N$1007))),OR(UPPER(TRIM(Datos!N793&amp;""))="SÍ",UPPER(TRIM(Datos!N793&amp;""))="SI",UPPER(TRIM(Datos!N793&amp;""))="NO"),IF(ISNUMBER(Datos!N793),AND(OR(N$1005="",Datos!N793&gt;=N$1005),OR(N$1006="",Datos!N793&lt;=N$1006)),FALSE),TRUE))))</f>
        <v>0.0</v>
      </c>
      <c r="O793">
        <f>IF(Datos!O793="",0,IF(AND(O$1008&lt;&gt;"",Datos!O793=O$1008),0,IF(O$1004=0,0,1-CHOOSE(O$1004,IF(ISNUMBER(Datos!O793),AND(OR(O$1005="",Datos!O793&gt;=O$1005),OR(O$1006="",Datos!O793&lt;=O$1006)),FALSE),IF(ISNUMBER(Datos!O793),AND(Datos!O793=INT(Datos!O793),AND(OR(O$1005="",Datos!O793&gt;=O$1005),OR(O$1006="",Datos!O793&lt;=O$1006))),FALSE),OR(ISNUMBER(FIND(";"&amp;UPPER(TRIM(Datos!O793&amp;""))&amp;"=",O$1007)),ISNUMBER(FIND(";"&amp;UPPER(TRIM(Datos!O793&amp;""))&amp;";",O$1007))),OR(UPPER(TRIM(Datos!O793&amp;""))="SÍ",UPPER(TRIM(Datos!O793&amp;""))="SI",UPPER(TRIM(Datos!O793&amp;""))="NO"),IF(ISNUMBER(Datos!O793),AND(OR(O$1005="",Datos!O793&gt;=O$1005),OR(O$1006="",Datos!O793&lt;=O$1006)),FALSE),TRUE))))</f>
        <v>0.0</v>
      </c>
      <c r="P793">
        <f>IF(Datos!P793="",0,IF(AND(P$1008&lt;&gt;"",Datos!P793=P$1008),0,IF(P$1004=0,0,1-CHOOSE(P$1004,IF(ISNUMBER(Datos!P793),AND(OR(P$1005="",Datos!P793&gt;=P$1005),OR(P$1006="",Datos!P793&lt;=P$1006)),FALSE),IF(ISNUMBER(Datos!P793),AND(Datos!P793=INT(Datos!P793),AND(OR(P$1005="",Datos!P793&gt;=P$1005),OR(P$1006="",Datos!P793&lt;=P$1006))),FALSE),OR(ISNUMBER(FIND(";"&amp;UPPER(TRIM(Datos!P793&amp;""))&amp;"=",P$1007)),ISNUMBER(FIND(";"&amp;UPPER(TRIM(Datos!P793&amp;""))&amp;";",P$1007))),OR(UPPER(TRIM(Datos!P793&amp;""))="SÍ",UPPER(TRIM(Datos!P793&amp;""))="SI",UPPER(TRIM(Datos!P793&amp;""))="NO"),IF(ISNUMBER(Datos!P793),AND(OR(P$1005="",Datos!P793&gt;=P$1005),OR(P$1006="",Datos!P793&lt;=P$1006)),FALSE),TRUE))))</f>
        <v>0.0</v>
      </c>
      <c r="Q793">
        <f>IF(Datos!Q793="",0,IF(AND(Q$1008&lt;&gt;"",Datos!Q793=Q$1008),0,IF(Q$1004=0,0,1-CHOOSE(Q$1004,IF(ISNUMBER(Datos!Q793),AND(OR(Q$1005="",Datos!Q793&gt;=Q$1005),OR(Q$1006="",Datos!Q793&lt;=Q$1006)),FALSE),IF(ISNUMBER(Datos!Q793),AND(Datos!Q793=INT(Datos!Q793),AND(OR(Q$1005="",Datos!Q793&gt;=Q$1005),OR(Q$1006="",Datos!Q793&lt;=Q$1006))),FALSE),OR(ISNUMBER(FIND(";"&amp;UPPER(TRIM(Datos!Q793&amp;""))&amp;"=",Q$1007)),ISNUMBER(FIND(";"&amp;UPPER(TRIM(Datos!Q793&amp;""))&amp;";",Q$1007))),OR(UPPER(TRIM(Datos!Q793&amp;""))="SÍ",UPPER(TRIM(Datos!Q793&amp;""))="SI",UPPER(TRIM(Datos!Q793&amp;""))="NO"),IF(ISNUMBER(Datos!Q793),AND(OR(Q$1005="",Datos!Q793&gt;=Q$1005),OR(Q$1006="",Datos!Q793&lt;=Q$1006)),FALSE),TRUE))))</f>
        <v>0.0</v>
      </c>
      <c r="R793">
        <f>IF(Datos!R793="",0,IF(AND(R$1008&lt;&gt;"",Datos!R793=R$1008),0,IF(R$1004=0,0,1-CHOOSE(R$1004,IF(ISNUMBER(Datos!R793),AND(OR(R$1005="",Datos!R793&gt;=R$1005),OR(R$1006="",Datos!R793&lt;=R$1006)),FALSE),IF(ISNUMBER(Datos!R793),AND(Datos!R793=INT(Datos!R793),AND(OR(R$1005="",Datos!R793&gt;=R$1005),OR(R$1006="",Datos!R793&lt;=R$1006))),FALSE),OR(ISNUMBER(FIND(";"&amp;UPPER(TRIM(Datos!R793&amp;""))&amp;"=",R$1007)),ISNUMBER(FIND(";"&amp;UPPER(TRIM(Datos!R793&amp;""))&amp;";",R$1007))),OR(UPPER(TRIM(Datos!R793&amp;""))="SÍ",UPPER(TRIM(Datos!R793&amp;""))="SI",UPPER(TRIM(Datos!R793&amp;""))="NO"),IF(ISNUMBER(Datos!R793),AND(OR(R$1005="",Datos!R793&gt;=R$1005),OR(R$1006="",Datos!R793&lt;=R$1006)),FALSE),TRUE))))</f>
        <v>0.0</v>
      </c>
      <c r="S793">
        <f>IF(Datos!S793="",0,IF(AND(S$1008&lt;&gt;"",Datos!S793=S$1008),0,IF(S$1004=0,0,1-CHOOSE(S$1004,IF(ISNUMBER(Datos!S793),AND(OR(S$1005="",Datos!S793&gt;=S$1005),OR(S$1006="",Datos!S793&lt;=S$1006)),FALSE),IF(ISNUMBER(Datos!S793),AND(Datos!S793=INT(Datos!S793),AND(OR(S$1005="",Datos!S793&gt;=S$1005),OR(S$1006="",Datos!S793&lt;=S$1006))),FALSE),OR(ISNUMBER(FIND(";"&amp;UPPER(TRIM(Datos!S793&amp;""))&amp;"=",S$1007)),ISNUMBER(FIND(";"&amp;UPPER(TRIM(Datos!S793&amp;""))&amp;";",S$1007))),OR(UPPER(TRIM(Datos!S793&amp;""))="SÍ",UPPER(TRIM(Datos!S793&amp;""))="SI",UPPER(TRIM(Datos!S793&amp;""))="NO"),IF(ISNUMBER(Datos!S793),AND(OR(S$1005="",Datos!S793&gt;=S$1005),OR(S$1006="",Datos!S793&lt;=S$1006)),FALSE),TRUE))))</f>
        <v>0.0</v>
      </c>
      <c r="T793">
        <f>IF(Datos!T793="",0,IF(AND(T$1008&lt;&gt;"",Datos!T793=T$1008),0,IF(T$1004=0,0,1-CHOOSE(T$1004,IF(ISNUMBER(Datos!T793),AND(OR(T$1005="",Datos!T793&gt;=T$1005),OR(T$1006="",Datos!T793&lt;=T$1006)),FALSE),IF(ISNUMBER(Datos!T793),AND(Datos!T793=INT(Datos!T793),AND(OR(T$1005="",Datos!T793&gt;=T$1005),OR(T$1006="",Datos!T793&lt;=T$1006))),FALSE),OR(ISNUMBER(FIND(";"&amp;UPPER(TRIM(Datos!T793&amp;""))&amp;"=",T$1007)),ISNUMBER(FIND(";"&amp;UPPER(TRIM(Datos!T793&amp;""))&amp;";",T$1007))),OR(UPPER(TRIM(Datos!T793&amp;""))="SÍ",UPPER(TRIM(Datos!T793&amp;""))="SI",UPPER(TRIM(Datos!T793&amp;""))="NO"),IF(ISNUMBER(Datos!T793),AND(OR(T$1005="",Datos!T793&gt;=T$1005),OR(T$1006="",Datos!T793&lt;=T$1006)),FALSE),TRUE))))</f>
        <v>0.0</v>
      </c>
      <c r="U793">
        <f>IF(Datos!U793="",0,IF(AND(U$1008&lt;&gt;"",Datos!U793=U$1008),0,IF(U$1004=0,0,1-CHOOSE(U$1004,IF(ISNUMBER(Datos!U793),AND(OR(U$1005="",Datos!U793&gt;=U$1005),OR(U$1006="",Datos!U793&lt;=U$1006)),FALSE),IF(ISNUMBER(Datos!U793),AND(Datos!U793=INT(Datos!U793),AND(OR(U$1005="",Datos!U793&gt;=U$1005),OR(U$1006="",Datos!U793&lt;=U$1006))),FALSE),OR(ISNUMBER(FIND(";"&amp;UPPER(TRIM(Datos!U793&amp;""))&amp;"=",U$1007)),ISNUMBER(FIND(";"&amp;UPPER(TRIM(Datos!U793&amp;""))&amp;";",U$1007))),OR(UPPER(TRIM(Datos!U793&amp;""))="SÍ",UPPER(TRIM(Datos!U793&amp;""))="SI",UPPER(TRIM(Datos!U793&amp;""))="NO"),IF(ISNUMBER(Datos!U793),AND(OR(U$1005="",Datos!U793&gt;=U$1005),OR(U$1006="",Datos!U793&lt;=U$1006)),FALSE),TRUE))))</f>
        <v>0.0</v>
      </c>
      <c r="V793">
        <f>IF(Datos!V793="",0,IF(AND(V$1008&lt;&gt;"",Datos!V793=V$1008),0,IF(V$1004=0,0,1-CHOOSE(V$1004,IF(ISNUMBER(Datos!V793),AND(OR(V$1005="",Datos!V793&gt;=V$1005),OR(V$1006="",Datos!V793&lt;=V$1006)),FALSE),IF(ISNUMBER(Datos!V793),AND(Datos!V793=INT(Datos!V793),AND(OR(V$1005="",Datos!V793&gt;=V$1005),OR(V$1006="",Datos!V793&lt;=V$1006))),FALSE),OR(ISNUMBER(FIND(";"&amp;UPPER(TRIM(Datos!V793&amp;""))&amp;"=",V$1007)),ISNUMBER(FIND(";"&amp;UPPER(TRIM(Datos!V793&amp;""))&amp;";",V$1007))),OR(UPPER(TRIM(Datos!V793&amp;""))="SÍ",UPPER(TRIM(Datos!V793&amp;""))="SI",UPPER(TRIM(Datos!V793&amp;""))="NO"),IF(ISNUMBER(Datos!V793),AND(OR(V$1005="",Datos!V793&gt;=V$1005),OR(V$1006="",Datos!V793&lt;=V$1006)),FALSE),TRUE))))</f>
        <v>0.0</v>
      </c>
      <c r="W793">
        <f>IF(Datos!W793="",0,IF(AND(W$1008&lt;&gt;"",Datos!W793=W$1008),0,IF(W$1004=0,0,1-CHOOSE(W$1004,IF(ISNUMBER(Datos!W793),AND(OR(W$1005="",Datos!W793&gt;=W$1005),OR(W$1006="",Datos!W793&lt;=W$1006)),FALSE),IF(ISNUMBER(Datos!W793),AND(Datos!W793=INT(Datos!W793),AND(OR(W$1005="",Datos!W793&gt;=W$1005),OR(W$1006="",Datos!W793&lt;=W$1006))),FALSE),OR(ISNUMBER(FIND(";"&amp;UPPER(TRIM(Datos!W793&amp;""))&amp;"=",W$1007)),ISNUMBER(FIND(";"&amp;UPPER(TRIM(Datos!W793&amp;""))&amp;";",W$1007))),OR(UPPER(TRIM(Datos!W793&amp;""))="SÍ",UPPER(TRIM(Datos!W793&amp;""))="SI",UPPER(TRIM(Datos!W793&amp;""))="NO"),IF(ISNUMBER(Datos!W793),AND(OR(W$1005="",Datos!W793&gt;=W$1005),OR(W$1006="",Datos!W793&lt;=W$1006)),FALSE),TRUE))))</f>
        <v>0.0</v>
      </c>
      <c r="X793">
        <f>IF(Datos!X793="",0,IF(AND(X$1008&lt;&gt;"",Datos!X793=X$1008),0,IF(X$1004=0,0,1-CHOOSE(X$1004,IF(ISNUMBER(Datos!X793),AND(OR(X$1005="",Datos!X793&gt;=X$1005),OR(X$1006="",Datos!X793&lt;=X$1006)),FALSE),IF(ISNUMBER(Datos!X793),AND(Datos!X793=INT(Datos!X793),AND(OR(X$1005="",Datos!X793&gt;=X$1005),OR(X$1006="",Datos!X793&lt;=X$1006))),FALSE),OR(ISNUMBER(FIND(";"&amp;UPPER(TRIM(Datos!X793&amp;""))&amp;"=",X$1007)),ISNUMBER(FIND(";"&amp;UPPER(TRIM(Datos!X793&amp;""))&amp;";",X$1007))),OR(UPPER(TRIM(Datos!X793&amp;""))="SÍ",UPPER(TRIM(Datos!X793&amp;""))="SI",UPPER(TRIM(Datos!X793&amp;""))="NO"),IF(ISNUMBER(Datos!X793),AND(OR(X$1005="",Datos!X793&gt;=X$1005),OR(X$1006="",Datos!X793&lt;=X$1006)),FALSE),TRUE))))</f>
        <v>0.0</v>
      </c>
      <c r="Y793">
        <f>IF(Datos!Y793="",0,IF(AND(Y$1008&lt;&gt;"",Datos!Y793=Y$1008),0,IF(Y$1004=0,0,1-CHOOSE(Y$1004,IF(ISNUMBER(Datos!Y793),AND(OR(Y$1005="",Datos!Y793&gt;=Y$1005),OR(Y$1006="",Datos!Y793&lt;=Y$1006)),FALSE),IF(ISNUMBER(Datos!Y793),AND(Datos!Y793=INT(Datos!Y793),AND(OR(Y$1005="",Datos!Y793&gt;=Y$1005),OR(Y$1006="",Datos!Y793&lt;=Y$1006))),FALSE),OR(ISNUMBER(FIND(";"&amp;UPPER(TRIM(Datos!Y793&amp;""))&amp;"=",Y$1007)),ISNUMBER(FIND(";"&amp;UPPER(TRIM(Datos!Y793&amp;""))&amp;";",Y$1007))),OR(UPPER(TRIM(Datos!Y793&amp;""))="SÍ",UPPER(TRIM(Datos!Y793&amp;""))="SI",UPPER(TRIM(Datos!Y793&amp;""))="NO"),IF(ISNUMBER(Datos!Y793),AND(OR(Y$1005="",Datos!Y793&gt;=Y$1005),OR(Y$1006="",Datos!Y793&lt;=Y$1006)),FALSE),TRUE))))</f>
        <v>0.0</v>
      </c>
      <c r="Z793">
        <f>IF(Datos!Z793="",0,IF(AND(Z$1008&lt;&gt;"",Datos!Z793=Z$1008),0,IF(Z$1004=0,0,1-CHOOSE(Z$1004,IF(ISNUMBER(Datos!Z793),AND(OR(Z$1005="",Datos!Z793&gt;=Z$1005),OR(Z$1006="",Datos!Z793&lt;=Z$1006)),FALSE),IF(ISNUMBER(Datos!Z793),AND(Datos!Z793=INT(Datos!Z793),AND(OR(Z$1005="",Datos!Z793&gt;=Z$1005),OR(Z$1006="",Datos!Z793&lt;=Z$1006))),FALSE),OR(ISNUMBER(FIND(";"&amp;UPPER(TRIM(Datos!Z793&amp;""))&amp;"=",Z$1007)),ISNUMBER(FIND(";"&amp;UPPER(TRIM(Datos!Z793&amp;""))&amp;";",Z$1007))),OR(UPPER(TRIM(Datos!Z793&amp;""))="SÍ",UPPER(TRIM(Datos!Z793&amp;""))="SI",UPPER(TRIM(Datos!Z793&amp;""))="NO"),IF(ISNUMBER(Datos!Z793),AND(OR(Z$1005="",Datos!Z793&gt;=Z$1005),OR(Z$1006="",Datos!Z793&lt;=Z$1006)),FALSE),TRUE))))</f>
        <v>0.0</v>
      </c>
      <c r="AA793">
        <f>IF(Datos!AA793="",0,IF(AND(AA$1008&lt;&gt;"",Datos!AA793=AA$1008),0,IF(AA$1004=0,0,1-CHOOSE(AA$1004,IF(ISNUMBER(Datos!AA793),AND(OR(AA$1005="",Datos!AA793&gt;=AA$1005),OR(AA$1006="",Datos!AA793&lt;=AA$1006)),FALSE),IF(ISNUMBER(Datos!AA793),AND(Datos!AA793=INT(Datos!AA793),AND(OR(AA$1005="",Datos!AA793&gt;=AA$1005),OR(AA$1006="",Datos!AA793&lt;=AA$1006))),FALSE),OR(ISNUMBER(FIND(";"&amp;UPPER(TRIM(Datos!AA793&amp;""))&amp;"=",AA$1007)),ISNUMBER(FIND(";"&amp;UPPER(TRIM(Datos!AA793&amp;""))&amp;";",AA$1007))),OR(UPPER(TRIM(Datos!AA793&amp;""))="SÍ",UPPER(TRIM(Datos!AA793&amp;""))="SI",UPPER(TRIM(Datos!AA793&amp;""))="NO"),IF(ISNUMBER(Datos!AA793),AND(OR(AA$1005="",Datos!AA793&gt;=AA$1005),OR(AA$1006="",Datos!AA793&lt;=AA$1006)),FALSE),TRUE))))</f>
        <v>0.0</v>
      </c>
      <c r="AB793">
        <f>IF(Datos!AB793="",0,IF(AND(AB$1008&lt;&gt;"",Datos!AB793=AB$1008),0,IF(AB$1004=0,0,1-CHOOSE(AB$1004,IF(ISNUMBER(Datos!AB793),AND(OR(AB$1005="",Datos!AB793&gt;=AB$1005),OR(AB$1006="",Datos!AB793&lt;=AB$1006)),FALSE),IF(ISNUMBER(Datos!AB793),AND(Datos!AB793=INT(Datos!AB793),AND(OR(AB$1005="",Datos!AB793&gt;=AB$1005),OR(AB$1006="",Datos!AB793&lt;=AB$1006))),FALSE),OR(ISNUMBER(FIND(";"&amp;UPPER(TRIM(Datos!AB793&amp;""))&amp;"=",AB$1007)),ISNUMBER(FIND(";"&amp;UPPER(TRIM(Datos!AB793&amp;""))&amp;";",AB$1007))),OR(UPPER(TRIM(Datos!AB793&amp;""))="SÍ",UPPER(TRIM(Datos!AB793&amp;""))="SI",UPPER(TRIM(Datos!AB793&amp;""))="NO"),IF(ISNUMBER(Datos!AB793),AND(OR(AB$1005="",Datos!AB793&gt;=AB$1005),OR(AB$1006="",Datos!AB793&lt;=AB$1006)),FALSE),TRUE))))</f>
        <v>0.0</v>
      </c>
      <c r="AC793">
        <f>IF(Datos!AC793="",0,IF(AND(AC$1008&lt;&gt;"",Datos!AC793=AC$1008),0,IF(AC$1004=0,0,1-CHOOSE(AC$1004,IF(ISNUMBER(Datos!AC793),AND(OR(AC$1005="",Datos!AC793&gt;=AC$1005),OR(AC$1006="",Datos!AC793&lt;=AC$1006)),FALSE),IF(ISNUMBER(Datos!AC793),AND(Datos!AC793=INT(Datos!AC793),AND(OR(AC$1005="",Datos!AC793&gt;=AC$1005),OR(AC$1006="",Datos!AC793&lt;=AC$1006))),FALSE),OR(ISNUMBER(FIND(";"&amp;UPPER(TRIM(Datos!AC793&amp;""))&amp;"=",AC$1007)),ISNUMBER(FIND(";"&amp;UPPER(TRIM(Datos!AC793&amp;""))&amp;";",AC$1007))),OR(UPPER(TRIM(Datos!AC793&amp;""))="SÍ",UPPER(TRIM(Datos!AC793&amp;""))="SI",UPPER(TRIM(Datos!AC793&amp;""))="NO"),IF(ISNUMBER(Datos!AC793),AND(OR(AC$1005="",Datos!AC793&gt;=AC$1005),OR(AC$1006="",Datos!AC793&lt;=AC$1006)),FALSE),TRUE))))</f>
        <v>0.0</v>
      </c>
      <c r="AD793">
        <f>IF(Datos!AD793="",0,IF(AND(AD$1008&lt;&gt;"",Datos!AD793=AD$1008),0,IF(AD$1004=0,0,1-CHOOSE(AD$1004,IF(ISNUMBER(Datos!AD793),AND(OR(AD$1005="",Datos!AD793&gt;=AD$1005),OR(AD$1006="",Datos!AD793&lt;=AD$1006)),FALSE),IF(ISNUMBER(Datos!AD793),AND(Datos!AD793=INT(Datos!AD793),AND(OR(AD$1005="",Datos!AD793&gt;=AD$1005),OR(AD$1006="",Datos!AD793&lt;=AD$1006))),FALSE),OR(ISNUMBER(FIND(";"&amp;UPPER(TRIM(Datos!AD793&amp;""))&amp;"=",AD$1007)),ISNUMBER(FIND(";"&amp;UPPER(TRIM(Datos!AD793&amp;""))&amp;";",AD$1007))),OR(UPPER(TRIM(Datos!AD793&amp;""))="SÍ",UPPER(TRIM(Datos!AD793&amp;""))="SI",UPPER(TRIM(Datos!AD793&amp;""))="NO"),IF(ISNUMBER(Datos!AD793),AND(OR(AD$1005="",Datos!AD793&gt;=AD$1005),OR(AD$1006="",Datos!AD793&lt;=AD$1006)),FALSE),TRUE))))</f>
        <v>0.0</v>
      </c>
      <c r="AE793">
        <f>IF(Datos!AE793="",0,IF(AND(AE$1008&lt;&gt;"",Datos!AE793=AE$1008),0,IF(AE$1004=0,0,1-CHOOSE(AE$1004,IF(ISNUMBER(Datos!AE793),AND(OR(AE$1005="",Datos!AE793&gt;=AE$1005),OR(AE$1006="",Datos!AE793&lt;=AE$1006)),FALSE),IF(ISNUMBER(Datos!AE793),AND(Datos!AE793=INT(Datos!AE793),AND(OR(AE$1005="",Datos!AE793&gt;=AE$1005),OR(AE$1006="",Datos!AE793&lt;=AE$1006))),FALSE),OR(ISNUMBER(FIND(";"&amp;UPPER(TRIM(Datos!AE793&amp;""))&amp;"=",AE$1007)),ISNUMBER(FIND(";"&amp;UPPER(TRIM(Datos!AE793&amp;""))&amp;";",AE$1007))),OR(UPPER(TRIM(Datos!AE793&amp;""))="SÍ",UPPER(TRIM(Datos!AE793&amp;""))="SI",UPPER(TRIM(Datos!AE793&amp;""))="NO"),IF(ISNUMBER(Datos!AE793),AND(OR(AE$1005="",Datos!AE793&gt;=AE$1005),OR(AE$1006="",Datos!AE793&lt;=AE$1006)),FALSE),TRUE))))</f>
        <v>0.0</v>
      </c>
    </row>
    <row r="794" spans="2:31">
      <c r="B794">
        <f>IF(Datos!B794="",0,IF(AND(B$1008&lt;&gt;"",Datos!B794=B$1008),0,IF(B$1004=0,0,1-CHOOSE(B$1004,IF(ISNUMBER(Datos!B794),AND(OR(B$1005="",Datos!B794&gt;=B$1005),OR(B$1006="",Datos!B794&lt;=B$1006)),FALSE),IF(ISNUMBER(Datos!B794),AND(Datos!B794=INT(Datos!B794),AND(OR(B$1005="",Datos!B794&gt;=B$1005),OR(B$1006="",Datos!B794&lt;=B$1006))),FALSE),OR(ISNUMBER(FIND(";"&amp;UPPER(TRIM(Datos!B794&amp;""))&amp;"=",B$1007)),ISNUMBER(FIND(";"&amp;UPPER(TRIM(Datos!B794&amp;""))&amp;";",B$1007))),OR(UPPER(TRIM(Datos!B794&amp;""))="SÍ",UPPER(TRIM(Datos!B794&amp;""))="SI",UPPER(TRIM(Datos!B794&amp;""))="NO"),IF(ISNUMBER(Datos!B794),AND(OR(B$1005="",Datos!B794&gt;=B$1005),OR(B$1006="",Datos!B794&lt;=B$1006)),FALSE),TRUE))))</f>
        <v>0.0</v>
      </c>
      <c r="C794">
        <f>IF(Datos!C794="",0,IF(AND(C$1008&lt;&gt;"",Datos!C794=C$1008),0,IF(C$1004=0,0,1-CHOOSE(C$1004,IF(ISNUMBER(Datos!C794),AND(OR(C$1005="",Datos!C794&gt;=C$1005),OR(C$1006="",Datos!C794&lt;=C$1006)),FALSE),IF(ISNUMBER(Datos!C794),AND(Datos!C794=INT(Datos!C794),AND(OR(C$1005="",Datos!C794&gt;=C$1005),OR(C$1006="",Datos!C794&lt;=C$1006))),FALSE),OR(ISNUMBER(FIND(";"&amp;UPPER(TRIM(Datos!C794&amp;""))&amp;"=",C$1007)),ISNUMBER(FIND(";"&amp;UPPER(TRIM(Datos!C794&amp;""))&amp;";",C$1007))),OR(UPPER(TRIM(Datos!C794&amp;""))="SÍ",UPPER(TRIM(Datos!C794&amp;""))="SI",UPPER(TRIM(Datos!C794&amp;""))="NO"),IF(ISNUMBER(Datos!C794),AND(OR(C$1005="",Datos!C794&gt;=C$1005),OR(C$1006="",Datos!C794&lt;=C$1006)),FALSE),TRUE))))</f>
        <v>0.0</v>
      </c>
      <c r="D794">
        <f>IF(Datos!D794="",0,IF(AND(D$1008&lt;&gt;"",Datos!D794=D$1008),0,IF(D$1004=0,0,1-CHOOSE(D$1004,IF(ISNUMBER(Datos!D794),AND(OR(D$1005="",Datos!D794&gt;=D$1005),OR(D$1006="",Datos!D794&lt;=D$1006)),FALSE),IF(ISNUMBER(Datos!D794),AND(Datos!D794=INT(Datos!D794),AND(OR(D$1005="",Datos!D794&gt;=D$1005),OR(D$1006="",Datos!D794&lt;=D$1006))),FALSE),OR(ISNUMBER(FIND(";"&amp;UPPER(TRIM(Datos!D794&amp;""))&amp;"=",D$1007)),ISNUMBER(FIND(";"&amp;UPPER(TRIM(Datos!D794&amp;""))&amp;";",D$1007))),OR(UPPER(TRIM(Datos!D794&amp;""))="SÍ",UPPER(TRIM(Datos!D794&amp;""))="SI",UPPER(TRIM(Datos!D794&amp;""))="NO"),IF(ISNUMBER(Datos!D794),AND(OR(D$1005="",Datos!D794&gt;=D$1005),OR(D$1006="",Datos!D794&lt;=D$1006)),FALSE),TRUE))))</f>
        <v>0.0</v>
      </c>
      <c r="E794">
        <f>IF(Datos!E794="",0,IF(AND(E$1008&lt;&gt;"",Datos!E794=E$1008),0,IF(E$1004=0,0,1-CHOOSE(E$1004,IF(ISNUMBER(Datos!E794),AND(OR(E$1005="",Datos!E794&gt;=E$1005),OR(E$1006="",Datos!E794&lt;=E$1006)),FALSE),IF(ISNUMBER(Datos!E794),AND(Datos!E794=INT(Datos!E794),AND(OR(E$1005="",Datos!E794&gt;=E$1005),OR(E$1006="",Datos!E794&lt;=E$1006))),FALSE),OR(ISNUMBER(FIND(";"&amp;UPPER(TRIM(Datos!E794&amp;""))&amp;"=",E$1007)),ISNUMBER(FIND(";"&amp;UPPER(TRIM(Datos!E794&amp;""))&amp;";",E$1007))),OR(UPPER(TRIM(Datos!E794&amp;""))="SÍ",UPPER(TRIM(Datos!E794&amp;""))="SI",UPPER(TRIM(Datos!E794&amp;""))="NO"),IF(ISNUMBER(Datos!E794),AND(OR(E$1005="",Datos!E794&gt;=E$1005),OR(E$1006="",Datos!E794&lt;=E$1006)),FALSE),TRUE))))</f>
        <v>0.0</v>
      </c>
      <c r="F794">
        <f>IF(Datos!F794="",0,IF(AND(F$1008&lt;&gt;"",Datos!F794=F$1008),0,IF(F$1004=0,0,1-CHOOSE(F$1004,IF(ISNUMBER(Datos!F794),AND(OR(F$1005="",Datos!F794&gt;=F$1005),OR(F$1006="",Datos!F794&lt;=F$1006)),FALSE),IF(ISNUMBER(Datos!F794),AND(Datos!F794=INT(Datos!F794),AND(OR(F$1005="",Datos!F794&gt;=F$1005),OR(F$1006="",Datos!F794&lt;=F$1006))),FALSE),OR(ISNUMBER(FIND(";"&amp;UPPER(TRIM(Datos!F794&amp;""))&amp;"=",F$1007)),ISNUMBER(FIND(";"&amp;UPPER(TRIM(Datos!F794&amp;""))&amp;";",F$1007))),OR(UPPER(TRIM(Datos!F794&amp;""))="SÍ",UPPER(TRIM(Datos!F794&amp;""))="SI",UPPER(TRIM(Datos!F794&amp;""))="NO"),IF(ISNUMBER(Datos!F794),AND(OR(F$1005="",Datos!F794&gt;=F$1005),OR(F$1006="",Datos!F794&lt;=F$1006)),FALSE),TRUE))))</f>
        <v>0.0</v>
      </c>
      <c r="G794">
        <f>IF(Datos!G794="",0,IF(AND(G$1008&lt;&gt;"",Datos!G794=G$1008),0,IF(G$1004=0,0,1-CHOOSE(G$1004,IF(ISNUMBER(Datos!G794),AND(OR(G$1005="",Datos!G794&gt;=G$1005),OR(G$1006="",Datos!G794&lt;=G$1006)),FALSE),IF(ISNUMBER(Datos!G794),AND(Datos!G794=INT(Datos!G794),AND(OR(G$1005="",Datos!G794&gt;=G$1005),OR(G$1006="",Datos!G794&lt;=G$1006))),FALSE),OR(ISNUMBER(FIND(";"&amp;UPPER(TRIM(Datos!G794&amp;""))&amp;"=",G$1007)),ISNUMBER(FIND(";"&amp;UPPER(TRIM(Datos!G794&amp;""))&amp;";",G$1007))),OR(UPPER(TRIM(Datos!G794&amp;""))="SÍ",UPPER(TRIM(Datos!G794&amp;""))="SI",UPPER(TRIM(Datos!G794&amp;""))="NO"),IF(ISNUMBER(Datos!G794),AND(OR(G$1005="",Datos!G794&gt;=G$1005),OR(G$1006="",Datos!G794&lt;=G$1006)),FALSE),TRUE))))</f>
        <v>0.0</v>
      </c>
      <c r="H794">
        <f>IF(Datos!H794="",0,IF(AND(H$1008&lt;&gt;"",Datos!H794=H$1008),0,IF(H$1004=0,0,1-CHOOSE(H$1004,IF(ISNUMBER(Datos!H794),AND(OR(H$1005="",Datos!H794&gt;=H$1005),OR(H$1006="",Datos!H794&lt;=H$1006)),FALSE),IF(ISNUMBER(Datos!H794),AND(Datos!H794=INT(Datos!H794),AND(OR(H$1005="",Datos!H794&gt;=H$1005),OR(H$1006="",Datos!H794&lt;=H$1006))),FALSE),OR(ISNUMBER(FIND(";"&amp;UPPER(TRIM(Datos!H794&amp;""))&amp;"=",H$1007)),ISNUMBER(FIND(";"&amp;UPPER(TRIM(Datos!H794&amp;""))&amp;";",H$1007))),OR(UPPER(TRIM(Datos!H794&amp;""))="SÍ",UPPER(TRIM(Datos!H794&amp;""))="SI",UPPER(TRIM(Datos!H794&amp;""))="NO"),IF(ISNUMBER(Datos!H794),AND(OR(H$1005="",Datos!H794&gt;=H$1005),OR(H$1006="",Datos!H794&lt;=H$1006)),FALSE),TRUE))))</f>
        <v>0.0</v>
      </c>
      <c r="I794">
        <f>IF(Datos!I794="",0,IF(AND(I$1008&lt;&gt;"",Datos!I794=I$1008),0,IF(I$1004=0,0,1-CHOOSE(I$1004,IF(ISNUMBER(Datos!I794),AND(OR(I$1005="",Datos!I794&gt;=I$1005),OR(I$1006="",Datos!I794&lt;=I$1006)),FALSE),IF(ISNUMBER(Datos!I794),AND(Datos!I794=INT(Datos!I794),AND(OR(I$1005="",Datos!I794&gt;=I$1005),OR(I$1006="",Datos!I794&lt;=I$1006))),FALSE),OR(ISNUMBER(FIND(";"&amp;UPPER(TRIM(Datos!I794&amp;""))&amp;"=",I$1007)),ISNUMBER(FIND(";"&amp;UPPER(TRIM(Datos!I794&amp;""))&amp;";",I$1007))),OR(UPPER(TRIM(Datos!I794&amp;""))="SÍ",UPPER(TRIM(Datos!I794&amp;""))="SI",UPPER(TRIM(Datos!I794&amp;""))="NO"),IF(ISNUMBER(Datos!I794),AND(OR(I$1005="",Datos!I794&gt;=I$1005),OR(I$1006="",Datos!I794&lt;=I$1006)),FALSE),TRUE))))</f>
        <v>0.0</v>
      </c>
      <c r="J794">
        <f>IF(Datos!J794="",0,IF(AND(J$1008&lt;&gt;"",Datos!J794=J$1008),0,IF(J$1004=0,0,1-CHOOSE(J$1004,IF(ISNUMBER(Datos!J794),AND(OR(J$1005="",Datos!J794&gt;=J$1005),OR(J$1006="",Datos!J794&lt;=J$1006)),FALSE),IF(ISNUMBER(Datos!J794),AND(Datos!J794=INT(Datos!J794),AND(OR(J$1005="",Datos!J794&gt;=J$1005),OR(J$1006="",Datos!J794&lt;=J$1006))),FALSE),OR(ISNUMBER(FIND(";"&amp;UPPER(TRIM(Datos!J794&amp;""))&amp;"=",J$1007)),ISNUMBER(FIND(";"&amp;UPPER(TRIM(Datos!J794&amp;""))&amp;";",J$1007))),OR(UPPER(TRIM(Datos!J794&amp;""))="SÍ",UPPER(TRIM(Datos!J794&amp;""))="SI",UPPER(TRIM(Datos!J794&amp;""))="NO"),IF(ISNUMBER(Datos!J794),AND(OR(J$1005="",Datos!J794&gt;=J$1005),OR(J$1006="",Datos!J794&lt;=J$1006)),FALSE),TRUE))))</f>
        <v>0.0</v>
      </c>
      <c r="K794">
        <f>IF(Datos!K794="",0,IF(AND(K$1008&lt;&gt;"",Datos!K794=K$1008),0,IF(K$1004=0,0,1-CHOOSE(K$1004,IF(ISNUMBER(Datos!K794),AND(OR(K$1005="",Datos!K794&gt;=K$1005),OR(K$1006="",Datos!K794&lt;=K$1006)),FALSE),IF(ISNUMBER(Datos!K794),AND(Datos!K794=INT(Datos!K794),AND(OR(K$1005="",Datos!K794&gt;=K$1005),OR(K$1006="",Datos!K794&lt;=K$1006))),FALSE),OR(ISNUMBER(FIND(";"&amp;UPPER(TRIM(Datos!K794&amp;""))&amp;"=",K$1007)),ISNUMBER(FIND(";"&amp;UPPER(TRIM(Datos!K794&amp;""))&amp;";",K$1007))),OR(UPPER(TRIM(Datos!K794&amp;""))="SÍ",UPPER(TRIM(Datos!K794&amp;""))="SI",UPPER(TRIM(Datos!K794&amp;""))="NO"),IF(ISNUMBER(Datos!K794),AND(OR(K$1005="",Datos!K794&gt;=K$1005),OR(K$1006="",Datos!K794&lt;=K$1006)),FALSE),TRUE))))</f>
        <v>0.0</v>
      </c>
      <c r="L794">
        <f>IF(Datos!L794="",0,IF(AND(L$1008&lt;&gt;"",Datos!L794=L$1008),0,IF(L$1004=0,0,1-CHOOSE(L$1004,IF(ISNUMBER(Datos!L794),AND(OR(L$1005="",Datos!L794&gt;=L$1005),OR(L$1006="",Datos!L794&lt;=L$1006)),FALSE),IF(ISNUMBER(Datos!L794),AND(Datos!L794=INT(Datos!L794),AND(OR(L$1005="",Datos!L794&gt;=L$1005),OR(L$1006="",Datos!L794&lt;=L$1006))),FALSE),OR(ISNUMBER(FIND(";"&amp;UPPER(TRIM(Datos!L794&amp;""))&amp;"=",L$1007)),ISNUMBER(FIND(";"&amp;UPPER(TRIM(Datos!L794&amp;""))&amp;";",L$1007))),OR(UPPER(TRIM(Datos!L794&amp;""))="SÍ",UPPER(TRIM(Datos!L794&amp;""))="SI",UPPER(TRIM(Datos!L794&amp;""))="NO"),IF(ISNUMBER(Datos!L794),AND(OR(L$1005="",Datos!L794&gt;=L$1005),OR(L$1006="",Datos!L794&lt;=L$1006)),FALSE),TRUE))))</f>
        <v>0.0</v>
      </c>
      <c r="M794">
        <f>IF(Datos!M794="",0,IF(AND(M$1008&lt;&gt;"",Datos!M794=M$1008),0,IF(M$1004=0,0,1-CHOOSE(M$1004,IF(ISNUMBER(Datos!M794),AND(OR(M$1005="",Datos!M794&gt;=M$1005),OR(M$1006="",Datos!M794&lt;=M$1006)),FALSE),IF(ISNUMBER(Datos!M794),AND(Datos!M794=INT(Datos!M794),AND(OR(M$1005="",Datos!M794&gt;=M$1005),OR(M$1006="",Datos!M794&lt;=M$1006))),FALSE),OR(ISNUMBER(FIND(";"&amp;UPPER(TRIM(Datos!M794&amp;""))&amp;"=",M$1007)),ISNUMBER(FIND(";"&amp;UPPER(TRIM(Datos!M794&amp;""))&amp;";",M$1007))),OR(UPPER(TRIM(Datos!M794&amp;""))="SÍ",UPPER(TRIM(Datos!M794&amp;""))="SI",UPPER(TRIM(Datos!M794&amp;""))="NO"),IF(ISNUMBER(Datos!M794),AND(OR(M$1005="",Datos!M794&gt;=M$1005),OR(M$1006="",Datos!M794&lt;=M$1006)),FALSE),TRUE))))</f>
        <v>0.0</v>
      </c>
      <c r="N794">
        <f>IF(Datos!N794="",0,IF(AND(N$1008&lt;&gt;"",Datos!N794=N$1008),0,IF(N$1004=0,0,1-CHOOSE(N$1004,IF(ISNUMBER(Datos!N794),AND(OR(N$1005="",Datos!N794&gt;=N$1005),OR(N$1006="",Datos!N794&lt;=N$1006)),FALSE),IF(ISNUMBER(Datos!N794),AND(Datos!N794=INT(Datos!N794),AND(OR(N$1005="",Datos!N794&gt;=N$1005),OR(N$1006="",Datos!N794&lt;=N$1006))),FALSE),OR(ISNUMBER(FIND(";"&amp;UPPER(TRIM(Datos!N794&amp;""))&amp;"=",N$1007)),ISNUMBER(FIND(";"&amp;UPPER(TRIM(Datos!N794&amp;""))&amp;";",N$1007))),OR(UPPER(TRIM(Datos!N794&amp;""))="SÍ",UPPER(TRIM(Datos!N794&amp;""))="SI",UPPER(TRIM(Datos!N794&amp;""))="NO"),IF(ISNUMBER(Datos!N794),AND(OR(N$1005="",Datos!N794&gt;=N$1005),OR(N$1006="",Datos!N794&lt;=N$1006)),FALSE),TRUE))))</f>
        <v>0.0</v>
      </c>
      <c r="O794">
        <f>IF(Datos!O794="",0,IF(AND(O$1008&lt;&gt;"",Datos!O794=O$1008),0,IF(O$1004=0,0,1-CHOOSE(O$1004,IF(ISNUMBER(Datos!O794),AND(OR(O$1005="",Datos!O794&gt;=O$1005),OR(O$1006="",Datos!O794&lt;=O$1006)),FALSE),IF(ISNUMBER(Datos!O794),AND(Datos!O794=INT(Datos!O794),AND(OR(O$1005="",Datos!O794&gt;=O$1005),OR(O$1006="",Datos!O794&lt;=O$1006))),FALSE),OR(ISNUMBER(FIND(";"&amp;UPPER(TRIM(Datos!O794&amp;""))&amp;"=",O$1007)),ISNUMBER(FIND(";"&amp;UPPER(TRIM(Datos!O794&amp;""))&amp;";",O$1007))),OR(UPPER(TRIM(Datos!O794&amp;""))="SÍ",UPPER(TRIM(Datos!O794&amp;""))="SI",UPPER(TRIM(Datos!O794&amp;""))="NO"),IF(ISNUMBER(Datos!O794),AND(OR(O$1005="",Datos!O794&gt;=O$1005),OR(O$1006="",Datos!O794&lt;=O$1006)),FALSE),TRUE))))</f>
        <v>0.0</v>
      </c>
      <c r="P794">
        <f>IF(Datos!P794="",0,IF(AND(P$1008&lt;&gt;"",Datos!P794=P$1008),0,IF(P$1004=0,0,1-CHOOSE(P$1004,IF(ISNUMBER(Datos!P794),AND(OR(P$1005="",Datos!P794&gt;=P$1005),OR(P$1006="",Datos!P794&lt;=P$1006)),FALSE),IF(ISNUMBER(Datos!P794),AND(Datos!P794=INT(Datos!P794),AND(OR(P$1005="",Datos!P794&gt;=P$1005),OR(P$1006="",Datos!P794&lt;=P$1006))),FALSE),OR(ISNUMBER(FIND(";"&amp;UPPER(TRIM(Datos!P794&amp;""))&amp;"=",P$1007)),ISNUMBER(FIND(";"&amp;UPPER(TRIM(Datos!P794&amp;""))&amp;";",P$1007))),OR(UPPER(TRIM(Datos!P794&amp;""))="SÍ",UPPER(TRIM(Datos!P794&amp;""))="SI",UPPER(TRIM(Datos!P794&amp;""))="NO"),IF(ISNUMBER(Datos!P794),AND(OR(P$1005="",Datos!P794&gt;=P$1005),OR(P$1006="",Datos!P794&lt;=P$1006)),FALSE),TRUE))))</f>
        <v>0.0</v>
      </c>
      <c r="Q794">
        <f>IF(Datos!Q794="",0,IF(AND(Q$1008&lt;&gt;"",Datos!Q794=Q$1008),0,IF(Q$1004=0,0,1-CHOOSE(Q$1004,IF(ISNUMBER(Datos!Q794),AND(OR(Q$1005="",Datos!Q794&gt;=Q$1005),OR(Q$1006="",Datos!Q794&lt;=Q$1006)),FALSE),IF(ISNUMBER(Datos!Q794),AND(Datos!Q794=INT(Datos!Q794),AND(OR(Q$1005="",Datos!Q794&gt;=Q$1005),OR(Q$1006="",Datos!Q794&lt;=Q$1006))),FALSE),OR(ISNUMBER(FIND(";"&amp;UPPER(TRIM(Datos!Q794&amp;""))&amp;"=",Q$1007)),ISNUMBER(FIND(";"&amp;UPPER(TRIM(Datos!Q794&amp;""))&amp;";",Q$1007))),OR(UPPER(TRIM(Datos!Q794&amp;""))="SÍ",UPPER(TRIM(Datos!Q794&amp;""))="SI",UPPER(TRIM(Datos!Q794&amp;""))="NO"),IF(ISNUMBER(Datos!Q794),AND(OR(Q$1005="",Datos!Q794&gt;=Q$1005),OR(Q$1006="",Datos!Q794&lt;=Q$1006)),FALSE),TRUE))))</f>
        <v>0.0</v>
      </c>
      <c r="R794">
        <f>IF(Datos!R794="",0,IF(AND(R$1008&lt;&gt;"",Datos!R794=R$1008),0,IF(R$1004=0,0,1-CHOOSE(R$1004,IF(ISNUMBER(Datos!R794),AND(OR(R$1005="",Datos!R794&gt;=R$1005),OR(R$1006="",Datos!R794&lt;=R$1006)),FALSE),IF(ISNUMBER(Datos!R794),AND(Datos!R794=INT(Datos!R794),AND(OR(R$1005="",Datos!R794&gt;=R$1005),OR(R$1006="",Datos!R794&lt;=R$1006))),FALSE),OR(ISNUMBER(FIND(";"&amp;UPPER(TRIM(Datos!R794&amp;""))&amp;"=",R$1007)),ISNUMBER(FIND(";"&amp;UPPER(TRIM(Datos!R794&amp;""))&amp;";",R$1007))),OR(UPPER(TRIM(Datos!R794&amp;""))="SÍ",UPPER(TRIM(Datos!R794&amp;""))="SI",UPPER(TRIM(Datos!R794&amp;""))="NO"),IF(ISNUMBER(Datos!R794),AND(OR(R$1005="",Datos!R794&gt;=R$1005),OR(R$1006="",Datos!R794&lt;=R$1006)),FALSE),TRUE))))</f>
        <v>0.0</v>
      </c>
      <c r="S794">
        <f>IF(Datos!S794="",0,IF(AND(S$1008&lt;&gt;"",Datos!S794=S$1008),0,IF(S$1004=0,0,1-CHOOSE(S$1004,IF(ISNUMBER(Datos!S794),AND(OR(S$1005="",Datos!S794&gt;=S$1005),OR(S$1006="",Datos!S794&lt;=S$1006)),FALSE),IF(ISNUMBER(Datos!S794),AND(Datos!S794=INT(Datos!S794),AND(OR(S$1005="",Datos!S794&gt;=S$1005),OR(S$1006="",Datos!S794&lt;=S$1006))),FALSE),OR(ISNUMBER(FIND(";"&amp;UPPER(TRIM(Datos!S794&amp;""))&amp;"=",S$1007)),ISNUMBER(FIND(";"&amp;UPPER(TRIM(Datos!S794&amp;""))&amp;";",S$1007))),OR(UPPER(TRIM(Datos!S794&amp;""))="SÍ",UPPER(TRIM(Datos!S794&amp;""))="SI",UPPER(TRIM(Datos!S794&amp;""))="NO"),IF(ISNUMBER(Datos!S794),AND(OR(S$1005="",Datos!S794&gt;=S$1005),OR(S$1006="",Datos!S794&lt;=S$1006)),FALSE),TRUE))))</f>
        <v>0.0</v>
      </c>
      <c r="T794">
        <f>IF(Datos!T794="",0,IF(AND(T$1008&lt;&gt;"",Datos!T794=T$1008),0,IF(T$1004=0,0,1-CHOOSE(T$1004,IF(ISNUMBER(Datos!T794),AND(OR(T$1005="",Datos!T794&gt;=T$1005),OR(T$1006="",Datos!T794&lt;=T$1006)),FALSE),IF(ISNUMBER(Datos!T794),AND(Datos!T794=INT(Datos!T794),AND(OR(T$1005="",Datos!T794&gt;=T$1005),OR(T$1006="",Datos!T794&lt;=T$1006))),FALSE),OR(ISNUMBER(FIND(";"&amp;UPPER(TRIM(Datos!T794&amp;""))&amp;"=",T$1007)),ISNUMBER(FIND(";"&amp;UPPER(TRIM(Datos!T794&amp;""))&amp;";",T$1007))),OR(UPPER(TRIM(Datos!T794&amp;""))="SÍ",UPPER(TRIM(Datos!T794&amp;""))="SI",UPPER(TRIM(Datos!T794&amp;""))="NO"),IF(ISNUMBER(Datos!T794),AND(OR(T$1005="",Datos!T794&gt;=T$1005),OR(T$1006="",Datos!T794&lt;=T$1006)),FALSE),TRUE))))</f>
        <v>0.0</v>
      </c>
      <c r="U794">
        <f>IF(Datos!U794="",0,IF(AND(U$1008&lt;&gt;"",Datos!U794=U$1008),0,IF(U$1004=0,0,1-CHOOSE(U$1004,IF(ISNUMBER(Datos!U794),AND(OR(U$1005="",Datos!U794&gt;=U$1005),OR(U$1006="",Datos!U794&lt;=U$1006)),FALSE),IF(ISNUMBER(Datos!U794),AND(Datos!U794=INT(Datos!U794),AND(OR(U$1005="",Datos!U794&gt;=U$1005),OR(U$1006="",Datos!U794&lt;=U$1006))),FALSE),OR(ISNUMBER(FIND(";"&amp;UPPER(TRIM(Datos!U794&amp;""))&amp;"=",U$1007)),ISNUMBER(FIND(";"&amp;UPPER(TRIM(Datos!U794&amp;""))&amp;";",U$1007))),OR(UPPER(TRIM(Datos!U794&amp;""))="SÍ",UPPER(TRIM(Datos!U794&amp;""))="SI",UPPER(TRIM(Datos!U794&amp;""))="NO"),IF(ISNUMBER(Datos!U794),AND(OR(U$1005="",Datos!U794&gt;=U$1005),OR(U$1006="",Datos!U794&lt;=U$1006)),FALSE),TRUE))))</f>
        <v>0.0</v>
      </c>
      <c r="V794">
        <f>IF(Datos!V794="",0,IF(AND(V$1008&lt;&gt;"",Datos!V794=V$1008),0,IF(V$1004=0,0,1-CHOOSE(V$1004,IF(ISNUMBER(Datos!V794),AND(OR(V$1005="",Datos!V794&gt;=V$1005),OR(V$1006="",Datos!V794&lt;=V$1006)),FALSE),IF(ISNUMBER(Datos!V794),AND(Datos!V794=INT(Datos!V794),AND(OR(V$1005="",Datos!V794&gt;=V$1005),OR(V$1006="",Datos!V794&lt;=V$1006))),FALSE),OR(ISNUMBER(FIND(";"&amp;UPPER(TRIM(Datos!V794&amp;""))&amp;"=",V$1007)),ISNUMBER(FIND(";"&amp;UPPER(TRIM(Datos!V794&amp;""))&amp;";",V$1007))),OR(UPPER(TRIM(Datos!V794&amp;""))="SÍ",UPPER(TRIM(Datos!V794&amp;""))="SI",UPPER(TRIM(Datos!V794&amp;""))="NO"),IF(ISNUMBER(Datos!V794),AND(OR(V$1005="",Datos!V794&gt;=V$1005),OR(V$1006="",Datos!V794&lt;=V$1006)),FALSE),TRUE))))</f>
        <v>0.0</v>
      </c>
      <c r="W794">
        <f>IF(Datos!W794="",0,IF(AND(W$1008&lt;&gt;"",Datos!W794=W$1008),0,IF(W$1004=0,0,1-CHOOSE(W$1004,IF(ISNUMBER(Datos!W794),AND(OR(W$1005="",Datos!W794&gt;=W$1005),OR(W$1006="",Datos!W794&lt;=W$1006)),FALSE),IF(ISNUMBER(Datos!W794),AND(Datos!W794=INT(Datos!W794),AND(OR(W$1005="",Datos!W794&gt;=W$1005),OR(W$1006="",Datos!W794&lt;=W$1006))),FALSE),OR(ISNUMBER(FIND(";"&amp;UPPER(TRIM(Datos!W794&amp;""))&amp;"=",W$1007)),ISNUMBER(FIND(";"&amp;UPPER(TRIM(Datos!W794&amp;""))&amp;";",W$1007))),OR(UPPER(TRIM(Datos!W794&amp;""))="SÍ",UPPER(TRIM(Datos!W794&amp;""))="SI",UPPER(TRIM(Datos!W794&amp;""))="NO"),IF(ISNUMBER(Datos!W794),AND(OR(W$1005="",Datos!W794&gt;=W$1005),OR(W$1006="",Datos!W794&lt;=W$1006)),FALSE),TRUE))))</f>
        <v>0.0</v>
      </c>
      <c r="X794">
        <f>IF(Datos!X794="",0,IF(AND(X$1008&lt;&gt;"",Datos!X794=X$1008),0,IF(X$1004=0,0,1-CHOOSE(X$1004,IF(ISNUMBER(Datos!X794),AND(OR(X$1005="",Datos!X794&gt;=X$1005),OR(X$1006="",Datos!X794&lt;=X$1006)),FALSE),IF(ISNUMBER(Datos!X794),AND(Datos!X794=INT(Datos!X794),AND(OR(X$1005="",Datos!X794&gt;=X$1005),OR(X$1006="",Datos!X794&lt;=X$1006))),FALSE),OR(ISNUMBER(FIND(";"&amp;UPPER(TRIM(Datos!X794&amp;""))&amp;"=",X$1007)),ISNUMBER(FIND(";"&amp;UPPER(TRIM(Datos!X794&amp;""))&amp;";",X$1007))),OR(UPPER(TRIM(Datos!X794&amp;""))="SÍ",UPPER(TRIM(Datos!X794&amp;""))="SI",UPPER(TRIM(Datos!X794&amp;""))="NO"),IF(ISNUMBER(Datos!X794),AND(OR(X$1005="",Datos!X794&gt;=X$1005),OR(X$1006="",Datos!X794&lt;=X$1006)),FALSE),TRUE))))</f>
        <v>0.0</v>
      </c>
      <c r="Y794">
        <f>IF(Datos!Y794="",0,IF(AND(Y$1008&lt;&gt;"",Datos!Y794=Y$1008),0,IF(Y$1004=0,0,1-CHOOSE(Y$1004,IF(ISNUMBER(Datos!Y794),AND(OR(Y$1005="",Datos!Y794&gt;=Y$1005),OR(Y$1006="",Datos!Y794&lt;=Y$1006)),FALSE),IF(ISNUMBER(Datos!Y794),AND(Datos!Y794=INT(Datos!Y794),AND(OR(Y$1005="",Datos!Y794&gt;=Y$1005),OR(Y$1006="",Datos!Y794&lt;=Y$1006))),FALSE),OR(ISNUMBER(FIND(";"&amp;UPPER(TRIM(Datos!Y794&amp;""))&amp;"=",Y$1007)),ISNUMBER(FIND(";"&amp;UPPER(TRIM(Datos!Y794&amp;""))&amp;";",Y$1007))),OR(UPPER(TRIM(Datos!Y794&amp;""))="SÍ",UPPER(TRIM(Datos!Y794&amp;""))="SI",UPPER(TRIM(Datos!Y794&amp;""))="NO"),IF(ISNUMBER(Datos!Y794),AND(OR(Y$1005="",Datos!Y794&gt;=Y$1005),OR(Y$1006="",Datos!Y794&lt;=Y$1006)),FALSE),TRUE))))</f>
        <v>0.0</v>
      </c>
      <c r="Z794">
        <f>IF(Datos!Z794="",0,IF(AND(Z$1008&lt;&gt;"",Datos!Z794=Z$1008),0,IF(Z$1004=0,0,1-CHOOSE(Z$1004,IF(ISNUMBER(Datos!Z794),AND(OR(Z$1005="",Datos!Z794&gt;=Z$1005),OR(Z$1006="",Datos!Z794&lt;=Z$1006)),FALSE),IF(ISNUMBER(Datos!Z794),AND(Datos!Z794=INT(Datos!Z794),AND(OR(Z$1005="",Datos!Z794&gt;=Z$1005),OR(Z$1006="",Datos!Z794&lt;=Z$1006))),FALSE),OR(ISNUMBER(FIND(";"&amp;UPPER(TRIM(Datos!Z794&amp;""))&amp;"=",Z$1007)),ISNUMBER(FIND(";"&amp;UPPER(TRIM(Datos!Z794&amp;""))&amp;";",Z$1007))),OR(UPPER(TRIM(Datos!Z794&amp;""))="SÍ",UPPER(TRIM(Datos!Z794&amp;""))="SI",UPPER(TRIM(Datos!Z794&amp;""))="NO"),IF(ISNUMBER(Datos!Z794),AND(OR(Z$1005="",Datos!Z794&gt;=Z$1005),OR(Z$1006="",Datos!Z794&lt;=Z$1006)),FALSE),TRUE))))</f>
        <v>0.0</v>
      </c>
      <c r="AA794">
        <f>IF(Datos!AA794="",0,IF(AND(AA$1008&lt;&gt;"",Datos!AA794=AA$1008),0,IF(AA$1004=0,0,1-CHOOSE(AA$1004,IF(ISNUMBER(Datos!AA794),AND(OR(AA$1005="",Datos!AA794&gt;=AA$1005),OR(AA$1006="",Datos!AA794&lt;=AA$1006)),FALSE),IF(ISNUMBER(Datos!AA794),AND(Datos!AA794=INT(Datos!AA794),AND(OR(AA$1005="",Datos!AA794&gt;=AA$1005),OR(AA$1006="",Datos!AA794&lt;=AA$1006))),FALSE),OR(ISNUMBER(FIND(";"&amp;UPPER(TRIM(Datos!AA794&amp;""))&amp;"=",AA$1007)),ISNUMBER(FIND(";"&amp;UPPER(TRIM(Datos!AA794&amp;""))&amp;";",AA$1007))),OR(UPPER(TRIM(Datos!AA794&amp;""))="SÍ",UPPER(TRIM(Datos!AA794&amp;""))="SI",UPPER(TRIM(Datos!AA794&amp;""))="NO"),IF(ISNUMBER(Datos!AA794),AND(OR(AA$1005="",Datos!AA794&gt;=AA$1005),OR(AA$1006="",Datos!AA794&lt;=AA$1006)),FALSE),TRUE))))</f>
        <v>0.0</v>
      </c>
      <c r="AB794">
        <f>IF(Datos!AB794="",0,IF(AND(AB$1008&lt;&gt;"",Datos!AB794=AB$1008),0,IF(AB$1004=0,0,1-CHOOSE(AB$1004,IF(ISNUMBER(Datos!AB794),AND(OR(AB$1005="",Datos!AB794&gt;=AB$1005),OR(AB$1006="",Datos!AB794&lt;=AB$1006)),FALSE),IF(ISNUMBER(Datos!AB794),AND(Datos!AB794=INT(Datos!AB794),AND(OR(AB$1005="",Datos!AB794&gt;=AB$1005),OR(AB$1006="",Datos!AB794&lt;=AB$1006))),FALSE),OR(ISNUMBER(FIND(";"&amp;UPPER(TRIM(Datos!AB794&amp;""))&amp;"=",AB$1007)),ISNUMBER(FIND(";"&amp;UPPER(TRIM(Datos!AB794&amp;""))&amp;";",AB$1007))),OR(UPPER(TRIM(Datos!AB794&amp;""))="SÍ",UPPER(TRIM(Datos!AB794&amp;""))="SI",UPPER(TRIM(Datos!AB794&amp;""))="NO"),IF(ISNUMBER(Datos!AB794),AND(OR(AB$1005="",Datos!AB794&gt;=AB$1005),OR(AB$1006="",Datos!AB794&lt;=AB$1006)),FALSE),TRUE))))</f>
        <v>0.0</v>
      </c>
      <c r="AC794">
        <f>IF(Datos!AC794="",0,IF(AND(AC$1008&lt;&gt;"",Datos!AC794=AC$1008),0,IF(AC$1004=0,0,1-CHOOSE(AC$1004,IF(ISNUMBER(Datos!AC794),AND(OR(AC$1005="",Datos!AC794&gt;=AC$1005),OR(AC$1006="",Datos!AC794&lt;=AC$1006)),FALSE),IF(ISNUMBER(Datos!AC794),AND(Datos!AC794=INT(Datos!AC794),AND(OR(AC$1005="",Datos!AC794&gt;=AC$1005),OR(AC$1006="",Datos!AC794&lt;=AC$1006))),FALSE),OR(ISNUMBER(FIND(";"&amp;UPPER(TRIM(Datos!AC794&amp;""))&amp;"=",AC$1007)),ISNUMBER(FIND(";"&amp;UPPER(TRIM(Datos!AC794&amp;""))&amp;";",AC$1007))),OR(UPPER(TRIM(Datos!AC794&amp;""))="SÍ",UPPER(TRIM(Datos!AC794&amp;""))="SI",UPPER(TRIM(Datos!AC794&amp;""))="NO"),IF(ISNUMBER(Datos!AC794),AND(OR(AC$1005="",Datos!AC794&gt;=AC$1005),OR(AC$1006="",Datos!AC794&lt;=AC$1006)),FALSE),TRUE))))</f>
        <v>0.0</v>
      </c>
      <c r="AD794">
        <f>IF(Datos!AD794="",0,IF(AND(AD$1008&lt;&gt;"",Datos!AD794=AD$1008),0,IF(AD$1004=0,0,1-CHOOSE(AD$1004,IF(ISNUMBER(Datos!AD794),AND(OR(AD$1005="",Datos!AD794&gt;=AD$1005),OR(AD$1006="",Datos!AD794&lt;=AD$1006)),FALSE),IF(ISNUMBER(Datos!AD794),AND(Datos!AD794=INT(Datos!AD794),AND(OR(AD$1005="",Datos!AD794&gt;=AD$1005),OR(AD$1006="",Datos!AD794&lt;=AD$1006))),FALSE),OR(ISNUMBER(FIND(";"&amp;UPPER(TRIM(Datos!AD794&amp;""))&amp;"=",AD$1007)),ISNUMBER(FIND(";"&amp;UPPER(TRIM(Datos!AD794&amp;""))&amp;";",AD$1007))),OR(UPPER(TRIM(Datos!AD794&amp;""))="SÍ",UPPER(TRIM(Datos!AD794&amp;""))="SI",UPPER(TRIM(Datos!AD794&amp;""))="NO"),IF(ISNUMBER(Datos!AD794),AND(OR(AD$1005="",Datos!AD794&gt;=AD$1005),OR(AD$1006="",Datos!AD794&lt;=AD$1006)),FALSE),TRUE))))</f>
        <v>0.0</v>
      </c>
      <c r="AE794">
        <f>IF(Datos!AE794="",0,IF(AND(AE$1008&lt;&gt;"",Datos!AE794=AE$1008),0,IF(AE$1004=0,0,1-CHOOSE(AE$1004,IF(ISNUMBER(Datos!AE794),AND(OR(AE$1005="",Datos!AE794&gt;=AE$1005),OR(AE$1006="",Datos!AE794&lt;=AE$1006)),FALSE),IF(ISNUMBER(Datos!AE794),AND(Datos!AE794=INT(Datos!AE794),AND(OR(AE$1005="",Datos!AE794&gt;=AE$1005),OR(AE$1006="",Datos!AE794&lt;=AE$1006))),FALSE),OR(ISNUMBER(FIND(";"&amp;UPPER(TRIM(Datos!AE794&amp;""))&amp;"=",AE$1007)),ISNUMBER(FIND(";"&amp;UPPER(TRIM(Datos!AE794&amp;""))&amp;";",AE$1007))),OR(UPPER(TRIM(Datos!AE794&amp;""))="SÍ",UPPER(TRIM(Datos!AE794&amp;""))="SI",UPPER(TRIM(Datos!AE794&amp;""))="NO"),IF(ISNUMBER(Datos!AE794),AND(OR(AE$1005="",Datos!AE794&gt;=AE$1005),OR(AE$1006="",Datos!AE794&lt;=AE$1006)),FALSE),TRUE))))</f>
        <v>0.0</v>
      </c>
    </row>
    <row r="795" spans="2:31">
      <c r="B795">
        <f>IF(Datos!B795="",0,IF(AND(B$1008&lt;&gt;"",Datos!B795=B$1008),0,IF(B$1004=0,0,1-CHOOSE(B$1004,IF(ISNUMBER(Datos!B795),AND(OR(B$1005="",Datos!B795&gt;=B$1005),OR(B$1006="",Datos!B795&lt;=B$1006)),FALSE),IF(ISNUMBER(Datos!B795),AND(Datos!B795=INT(Datos!B795),AND(OR(B$1005="",Datos!B795&gt;=B$1005),OR(B$1006="",Datos!B795&lt;=B$1006))),FALSE),OR(ISNUMBER(FIND(";"&amp;UPPER(TRIM(Datos!B795&amp;""))&amp;"=",B$1007)),ISNUMBER(FIND(";"&amp;UPPER(TRIM(Datos!B795&amp;""))&amp;";",B$1007))),OR(UPPER(TRIM(Datos!B795&amp;""))="SÍ",UPPER(TRIM(Datos!B795&amp;""))="SI",UPPER(TRIM(Datos!B795&amp;""))="NO"),IF(ISNUMBER(Datos!B795),AND(OR(B$1005="",Datos!B795&gt;=B$1005),OR(B$1006="",Datos!B795&lt;=B$1006)),FALSE),TRUE))))</f>
        <v>0.0</v>
      </c>
      <c r="C795">
        <f>IF(Datos!C795="",0,IF(AND(C$1008&lt;&gt;"",Datos!C795=C$1008),0,IF(C$1004=0,0,1-CHOOSE(C$1004,IF(ISNUMBER(Datos!C795),AND(OR(C$1005="",Datos!C795&gt;=C$1005),OR(C$1006="",Datos!C795&lt;=C$1006)),FALSE),IF(ISNUMBER(Datos!C795),AND(Datos!C795=INT(Datos!C795),AND(OR(C$1005="",Datos!C795&gt;=C$1005),OR(C$1006="",Datos!C795&lt;=C$1006))),FALSE),OR(ISNUMBER(FIND(";"&amp;UPPER(TRIM(Datos!C795&amp;""))&amp;"=",C$1007)),ISNUMBER(FIND(";"&amp;UPPER(TRIM(Datos!C795&amp;""))&amp;";",C$1007))),OR(UPPER(TRIM(Datos!C795&amp;""))="SÍ",UPPER(TRIM(Datos!C795&amp;""))="SI",UPPER(TRIM(Datos!C795&amp;""))="NO"),IF(ISNUMBER(Datos!C795),AND(OR(C$1005="",Datos!C795&gt;=C$1005),OR(C$1006="",Datos!C795&lt;=C$1006)),FALSE),TRUE))))</f>
        <v>0.0</v>
      </c>
      <c r="D795">
        <f>IF(Datos!D795="",0,IF(AND(D$1008&lt;&gt;"",Datos!D795=D$1008),0,IF(D$1004=0,0,1-CHOOSE(D$1004,IF(ISNUMBER(Datos!D795),AND(OR(D$1005="",Datos!D795&gt;=D$1005),OR(D$1006="",Datos!D795&lt;=D$1006)),FALSE),IF(ISNUMBER(Datos!D795),AND(Datos!D795=INT(Datos!D795),AND(OR(D$1005="",Datos!D795&gt;=D$1005),OR(D$1006="",Datos!D795&lt;=D$1006))),FALSE),OR(ISNUMBER(FIND(";"&amp;UPPER(TRIM(Datos!D795&amp;""))&amp;"=",D$1007)),ISNUMBER(FIND(";"&amp;UPPER(TRIM(Datos!D795&amp;""))&amp;";",D$1007))),OR(UPPER(TRIM(Datos!D795&amp;""))="SÍ",UPPER(TRIM(Datos!D795&amp;""))="SI",UPPER(TRIM(Datos!D795&amp;""))="NO"),IF(ISNUMBER(Datos!D795),AND(OR(D$1005="",Datos!D795&gt;=D$1005),OR(D$1006="",Datos!D795&lt;=D$1006)),FALSE),TRUE))))</f>
        <v>0.0</v>
      </c>
      <c r="E795">
        <f>IF(Datos!E795="",0,IF(AND(E$1008&lt;&gt;"",Datos!E795=E$1008),0,IF(E$1004=0,0,1-CHOOSE(E$1004,IF(ISNUMBER(Datos!E795),AND(OR(E$1005="",Datos!E795&gt;=E$1005),OR(E$1006="",Datos!E795&lt;=E$1006)),FALSE),IF(ISNUMBER(Datos!E795),AND(Datos!E795=INT(Datos!E795),AND(OR(E$1005="",Datos!E795&gt;=E$1005),OR(E$1006="",Datos!E795&lt;=E$1006))),FALSE),OR(ISNUMBER(FIND(";"&amp;UPPER(TRIM(Datos!E795&amp;""))&amp;"=",E$1007)),ISNUMBER(FIND(";"&amp;UPPER(TRIM(Datos!E795&amp;""))&amp;";",E$1007))),OR(UPPER(TRIM(Datos!E795&amp;""))="SÍ",UPPER(TRIM(Datos!E795&amp;""))="SI",UPPER(TRIM(Datos!E795&amp;""))="NO"),IF(ISNUMBER(Datos!E795),AND(OR(E$1005="",Datos!E795&gt;=E$1005),OR(E$1006="",Datos!E795&lt;=E$1006)),FALSE),TRUE))))</f>
        <v>0.0</v>
      </c>
      <c r="F795">
        <f>IF(Datos!F795="",0,IF(AND(F$1008&lt;&gt;"",Datos!F795=F$1008),0,IF(F$1004=0,0,1-CHOOSE(F$1004,IF(ISNUMBER(Datos!F795),AND(OR(F$1005="",Datos!F795&gt;=F$1005),OR(F$1006="",Datos!F795&lt;=F$1006)),FALSE),IF(ISNUMBER(Datos!F795),AND(Datos!F795=INT(Datos!F795),AND(OR(F$1005="",Datos!F795&gt;=F$1005),OR(F$1006="",Datos!F795&lt;=F$1006))),FALSE),OR(ISNUMBER(FIND(";"&amp;UPPER(TRIM(Datos!F795&amp;""))&amp;"=",F$1007)),ISNUMBER(FIND(";"&amp;UPPER(TRIM(Datos!F795&amp;""))&amp;";",F$1007))),OR(UPPER(TRIM(Datos!F795&amp;""))="SÍ",UPPER(TRIM(Datos!F795&amp;""))="SI",UPPER(TRIM(Datos!F795&amp;""))="NO"),IF(ISNUMBER(Datos!F795),AND(OR(F$1005="",Datos!F795&gt;=F$1005),OR(F$1006="",Datos!F795&lt;=F$1006)),FALSE),TRUE))))</f>
        <v>0.0</v>
      </c>
      <c r="G795">
        <f>IF(Datos!G795="",0,IF(AND(G$1008&lt;&gt;"",Datos!G795=G$1008),0,IF(G$1004=0,0,1-CHOOSE(G$1004,IF(ISNUMBER(Datos!G795),AND(OR(G$1005="",Datos!G795&gt;=G$1005),OR(G$1006="",Datos!G795&lt;=G$1006)),FALSE),IF(ISNUMBER(Datos!G795),AND(Datos!G795=INT(Datos!G795),AND(OR(G$1005="",Datos!G795&gt;=G$1005),OR(G$1006="",Datos!G795&lt;=G$1006))),FALSE),OR(ISNUMBER(FIND(";"&amp;UPPER(TRIM(Datos!G795&amp;""))&amp;"=",G$1007)),ISNUMBER(FIND(";"&amp;UPPER(TRIM(Datos!G795&amp;""))&amp;";",G$1007))),OR(UPPER(TRIM(Datos!G795&amp;""))="SÍ",UPPER(TRIM(Datos!G795&amp;""))="SI",UPPER(TRIM(Datos!G795&amp;""))="NO"),IF(ISNUMBER(Datos!G795),AND(OR(G$1005="",Datos!G795&gt;=G$1005),OR(G$1006="",Datos!G795&lt;=G$1006)),FALSE),TRUE))))</f>
        <v>0.0</v>
      </c>
      <c r="H795">
        <f>IF(Datos!H795="",0,IF(AND(H$1008&lt;&gt;"",Datos!H795=H$1008),0,IF(H$1004=0,0,1-CHOOSE(H$1004,IF(ISNUMBER(Datos!H795),AND(OR(H$1005="",Datos!H795&gt;=H$1005),OR(H$1006="",Datos!H795&lt;=H$1006)),FALSE),IF(ISNUMBER(Datos!H795),AND(Datos!H795=INT(Datos!H795),AND(OR(H$1005="",Datos!H795&gt;=H$1005),OR(H$1006="",Datos!H795&lt;=H$1006))),FALSE),OR(ISNUMBER(FIND(";"&amp;UPPER(TRIM(Datos!H795&amp;""))&amp;"=",H$1007)),ISNUMBER(FIND(";"&amp;UPPER(TRIM(Datos!H795&amp;""))&amp;";",H$1007))),OR(UPPER(TRIM(Datos!H795&amp;""))="SÍ",UPPER(TRIM(Datos!H795&amp;""))="SI",UPPER(TRIM(Datos!H795&amp;""))="NO"),IF(ISNUMBER(Datos!H795),AND(OR(H$1005="",Datos!H795&gt;=H$1005),OR(H$1006="",Datos!H795&lt;=H$1006)),FALSE),TRUE))))</f>
        <v>0.0</v>
      </c>
      <c r="I795">
        <f>IF(Datos!I795="",0,IF(AND(I$1008&lt;&gt;"",Datos!I795=I$1008),0,IF(I$1004=0,0,1-CHOOSE(I$1004,IF(ISNUMBER(Datos!I795),AND(OR(I$1005="",Datos!I795&gt;=I$1005),OR(I$1006="",Datos!I795&lt;=I$1006)),FALSE),IF(ISNUMBER(Datos!I795),AND(Datos!I795=INT(Datos!I795),AND(OR(I$1005="",Datos!I795&gt;=I$1005),OR(I$1006="",Datos!I795&lt;=I$1006))),FALSE),OR(ISNUMBER(FIND(";"&amp;UPPER(TRIM(Datos!I795&amp;""))&amp;"=",I$1007)),ISNUMBER(FIND(";"&amp;UPPER(TRIM(Datos!I795&amp;""))&amp;";",I$1007))),OR(UPPER(TRIM(Datos!I795&amp;""))="SÍ",UPPER(TRIM(Datos!I795&amp;""))="SI",UPPER(TRIM(Datos!I795&amp;""))="NO"),IF(ISNUMBER(Datos!I795),AND(OR(I$1005="",Datos!I795&gt;=I$1005),OR(I$1006="",Datos!I795&lt;=I$1006)),FALSE),TRUE))))</f>
        <v>0.0</v>
      </c>
      <c r="J795">
        <f>IF(Datos!J795="",0,IF(AND(J$1008&lt;&gt;"",Datos!J795=J$1008),0,IF(J$1004=0,0,1-CHOOSE(J$1004,IF(ISNUMBER(Datos!J795),AND(OR(J$1005="",Datos!J795&gt;=J$1005),OR(J$1006="",Datos!J795&lt;=J$1006)),FALSE),IF(ISNUMBER(Datos!J795),AND(Datos!J795=INT(Datos!J795),AND(OR(J$1005="",Datos!J795&gt;=J$1005),OR(J$1006="",Datos!J795&lt;=J$1006))),FALSE),OR(ISNUMBER(FIND(";"&amp;UPPER(TRIM(Datos!J795&amp;""))&amp;"=",J$1007)),ISNUMBER(FIND(";"&amp;UPPER(TRIM(Datos!J795&amp;""))&amp;";",J$1007))),OR(UPPER(TRIM(Datos!J795&amp;""))="SÍ",UPPER(TRIM(Datos!J795&amp;""))="SI",UPPER(TRIM(Datos!J795&amp;""))="NO"),IF(ISNUMBER(Datos!J795),AND(OR(J$1005="",Datos!J795&gt;=J$1005),OR(J$1006="",Datos!J795&lt;=J$1006)),FALSE),TRUE))))</f>
        <v>0.0</v>
      </c>
      <c r="K795">
        <f>IF(Datos!K795="",0,IF(AND(K$1008&lt;&gt;"",Datos!K795=K$1008),0,IF(K$1004=0,0,1-CHOOSE(K$1004,IF(ISNUMBER(Datos!K795),AND(OR(K$1005="",Datos!K795&gt;=K$1005),OR(K$1006="",Datos!K795&lt;=K$1006)),FALSE),IF(ISNUMBER(Datos!K795),AND(Datos!K795=INT(Datos!K795),AND(OR(K$1005="",Datos!K795&gt;=K$1005),OR(K$1006="",Datos!K795&lt;=K$1006))),FALSE),OR(ISNUMBER(FIND(";"&amp;UPPER(TRIM(Datos!K795&amp;""))&amp;"=",K$1007)),ISNUMBER(FIND(";"&amp;UPPER(TRIM(Datos!K795&amp;""))&amp;";",K$1007))),OR(UPPER(TRIM(Datos!K795&amp;""))="SÍ",UPPER(TRIM(Datos!K795&amp;""))="SI",UPPER(TRIM(Datos!K795&amp;""))="NO"),IF(ISNUMBER(Datos!K795),AND(OR(K$1005="",Datos!K795&gt;=K$1005),OR(K$1006="",Datos!K795&lt;=K$1006)),FALSE),TRUE))))</f>
        <v>0.0</v>
      </c>
      <c r="L795">
        <f>IF(Datos!L795="",0,IF(AND(L$1008&lt;&gt;"",Datos!L795=L$1008),0,IF(L$1004=0,0,1-CHOOSE(L$1004,IF(ISNUMBER(Datos!L795),AND(OR(L$1005="",Datos!L795&gt;=L$1005),OR(L$1006="",Datos!L795&lt;=L$1006)),FALSE),IF(ISNUMBER(Datos!L795),AND(Datos!L795=INT(Datos!L795),AND(OR(L$1005="",Datos!L795&gt;=L$1005),OR(L$1006="",Datos!L795&lt;=L$1006))),FALSE),OR(ISNUMBER(FIND(";"&amp;UPPER(TRIM(Datos!L795&amp;""))&amp;"=",L$1007)),ISNUMBER(FIND(";"&amp;UPPER(TRIM(Datos!L795&amp;""))&amp;";",L$1007))),OR(UPPER(TRIM(Datos!L795&amp;""))="SÍ",UPPER(TRIM(Datos!L795&amp;""))="SI",UPPER(TRIM(Datos!L795&amp;""))="NO"),IF(ISNUMBER(Datos!L795),AND(OR(L$1005="",Datos!L795&gt;=L$1005),OR(L$1006="",Datos!L795&lt;=L$1006)),FALSE),TRUE))))</f>
        <v>0.0</v>
      </c>
      <c r="M795">
        <f>IF(Datos!M795="",0,IF(AND(M$1008&lt;&gt;"",Datos!M795=M$1008),0,IF(M$1004=0,0,1-CHOOSE(M$1004,IF(ISNUMBER(Datos!M795),AND(OR(M$1005="",Datos!M795&gt;=M$1005),OR(M$1006="",Datos!M795&lt;=M$1006)),FALSE),IF(ISNUMBER(Datos!M795),AND(Datos!M795=INT(Datos!M795),AND(OR(M$1005="",Datos!M795&gt;=M$1005),OR(M$1006="",Datos!M795&lt;=M$1006))),FALSE),OR(ISNUMBER(FIND(";"&amp;UPPER(TRIM(Datos!M795&amp;""))&amp;"=",M$1007)),ISNUMBER(FIND(";"&amp;UPPER(TRIM(Datos!M795&amp;""))&amp;";",M$1007))),OR(UPPER(TRIM(Datos!M795&amp;""))="SÍ",UPPER(TRIM(Datos!M795&amp;""))="SI",UPPER(TRIM(Datos!M795&amp;""))="NO"),IF(ISNUMBER(Datos!M795),AND(OR(M$1005="",Datos!M795&gt;=M$1005),OR(M$1006="",Datos!M795&lt;=M$1006)),FALSE),TRUE))))</f>
        <v>0.0</v>
      </c>
      <c r="N795">
        <f>IF(Datos!N795="",0,IF(AND(N$1008&lt;&gt;"",Datos!N795=N$1008),0,IF(N$1004=0,0,1-CHOOSE(N$1004,IF(ISNUMBER(Datos!N795),AND(OR(N$1005="",Datos!N795&gt;=N$1005),OR(N$1006="",Datos!N795&lt;=N$1006)),FALSE),IF(ISNUMBER(Datos!N795),AND(Datos!N795=INT(Datos!N795),AND(OR(N$1005="",Datos!N795&gt;=N$1005),OR(N$1006="",Datos!N795&lt;=N$1006))),FALSE),OR(ISNUMBER(FIND(";"&amp;UPPER(TRIM(Datos!N795&amp;""))&amp;"=",N$1007)),ISNUMBER(FIND(";"&amp;UPPER(TRIM(Datos!N795&amp;""))&amp;";",N$1007))),OR(UPPER(TRIM(Datos!N795&amp;""))="SÍ",UPPER(TRIM(Datos!N795&amp;""))="SI",UPPER(TRIM(Datos!N795&amp;""))="NO"),IF(ISNUMBER(Datos!N795),AND(OR(N$1005="",Datos!N795&gt;=N$1005),OR(N$1006="",Datos!N795&lt;=N$1006)),FALSE),TRUE))))</f>
        <v>0.0</v>
      </c>
      <c r="O795">
        <f>IF(Datos!O795="",0,IF(AND(O$1008&lt;&gt;"",Datos!O795=O$1008),0,IF(O$1004=0,0,1-CHOOSE(O$1004,IF(ISNUMBER(Datos!O795),AND(OR(O$1005="",Datos!O795&gt;=O$1005),OR(O$1006="",Datos!O795&lt;=O$1006)),FALSE),IF(ISNUMBER(Datos!O795),AND(Datos!O795=INT(Datos!O795),AND(OR(O$1005="",Datos!O795&gt;=O$1005),OR(O$1006="",Datos!O795&lt;=O$1006))),FALSE),OR(ISNUMBER(FIND(";"&amp;UPPER(TRIM(Datos!O795&amp;""))&amp;"=",O$1007)),ISNUMBER(FIND(";"&amp;UPPER(TRIM(Datos!O795&amp;""))&amp;";",O$1007))),OR(UPPER(TRIM(Datos!O795&amp;""))="SÍ",UPPER(TRIM(Datos!O795&amp;""))="SI",UPPER(TRIM(Datos!O795&amp;""))="NO"),IF(ISNUMBER(Datos!O795),AND(OR(O$1005="",Datos!O795&gt;=O$1005),OR(O$1006="",Datos!O795&lt;=O$1006)),FALSE),TRUE))))</f>
        <v>0.0</v>
      </c>
      <c r="P795">
        <f>IF(Datos!P795="",0,IF(AND(P$1008&lt;&gt;"",Datos!P795=P$1008),0,IF(P$1004=0,0,1-CHOOSE(P$1004,IF(ISNUMBER(Datos!P795),AND(OR(P$1005="",Datos!P795&gt;=P$1005),OR(P$1006="",Datos!P795&lt;=P$1006)),FALSE),IF(ISNUMBER(Datos!P795),AND(Datos!P795=INT(Datos!P795),AND(OR(P$1005="",Datos!P795&gt;=P$1005),OR(P$1006="",Datos!P795&lt;=P$1006))),FALSE),OR(ISNUMBER(FIND(";"&amp;UPPER(TRIM(Datos!P795&amp;""))&amp;"=",P$1007)),ISNUMBER(FIND(";"&amp;UPPER(TRIM(Datos!P795&amp;""))&amp;";",P$1007))),OR(UPPER(TRIM(Datos!P795&amp;""))="SÍ",UPPER(TRIM(Datos!P795&amp;""))="SI",UPPER(TRIM(Datos!P795&amp;""))="NO"),IF(ISNUMBER(Datos!P795),AND(OR(P$1005="",Datos!P795&gt;=P$1005),OR(P$1006="",Datos!P795&lt;=P$1006)),FALSE),TRUE))))</f>
        <v>0.0</v>
      </c>
      <c r="Q795">
        <f>IF(Datos!Q795="",0,IF(AND(Q$1008&lt;&gt;"",Datos!Q795=Q$1008),0,IF(Q$1004=0,0,1-CHOOSE(Q$1004,IF(ISNUMBER(Datos!Q795),AND(OR(Q$1005="",Datos!Q795&gt;=Q$1005),OR(Q$1006="",Datos!Q795&lt;=Q$1006)),FALSE),IF(ISNUMBER(Datos!Q795),AND(Datos!Q795=INT(Datos!Q795),AND(OR(Q$1005="",Datos!Q795&gt;=Q$1005),OR(Q$1006="",Datos!Q795&lt;=Q$1006))),FALSE),OR(ISNUMBER(FIND(";"&amp;UPPER(TRIM(Datos!Q795&amp;""))&amp;"=",Q$1007)),ISNUMBER(FIND(";"&amp;UPPER(TRIM(Datos!Q795&amp;""))&amp;";",Q$1007))),OR(UPPER(TRIM(Datos!Q795&amp;""))="SÍ",UPPER(TRIM(Datos!Q795&amp;""))="SI",UPPER(TRIM(Datos!Q795&amp;""))="NO"),IF(ISNUMBER(Datos!Q795),AND(OR(Q$1005="",Datos!Q795&gt;=Q$1005),OR(Q$1006="",Datos!Q795&lt;=Q$1006)),FALSE),TRUE))))</f>
        <v>0.0</v>
      </c>
      <c r="R795">
        <f>IF(Datos!R795="",0,IF(AND(R$1008&lt;&gt;"",Datos!R795=R$1008),0,IF(R$1004=0,0,1-CHOOSE(R$1004,IF(ISNUMBER(Datos!R795),AND(OR(R$1005="",Datos!R795&gt;=R$1005),OR(R$1006="",Datos!R795&lt;=R$1006)),FALSE),IF(ISNUMBER(Datos!R795),AND(Datos!R795=INT(Datos!R795),AND(OR(R$1005="",Datos!R795&gt;=R$1005),OR(R$1006="",Datos!R795&lt;=R$1006))),FALSE),OR(ISNUMBER(FIND(";"&amp;UPPER(TRIM(Datos!R795&amp;""))&amp;"=",R$1007)),ISNUMBER(FIND(";"&amp;UPPER(TRIM(Datos!R795&amp;""))&amp;";",R$1007))),OR(UPPER(TRIM(Datos!R795&amp;""))="SÍ",UPPER(TRIM(Datos!R795&amp;""))="SI",UPPER(TRIM(Datos!R795&amp;""))="NO"),IF(ISNUMBER(Datos!R795),AND(OR(R$1005="",Datos!R795&gt;=R$1005),OR(R$1006="",Datos!R795&lt;=R$1006)),FALSE),TRUE))))</f>
        <v>0.0</v>
      </c>
      <c r="S795">
        <f>IF(Datos!S795="",0,IF(AND(S$1008&lt;&gt;"",Datos!S795=S$1008),0,IF(S$1004=0,0,1-CHOOSE(S$1004,IF(ISNUMBER(Datos!S795),AND(OR(S$1005="",Datos!S795&gt;=S$1005),OR(S$1006="",Datos!S795&lt;=S$1006)),FALSE),IF(ISNUMBER(Datos!S795),AND(Datos!S795=INT(Datos!S795),AND(OR(S$1005="",Datos!S795&gt;=S$1005),OR(S$1006="",Datos!S795&lt;=S$1006))),FALSE),OR(ISNUMBER(FIND(";"&amp;UPPER(TRIM(Datos!S795&amp;""))&amp;"=",S$1007)),ISNUMBER(FIND(";"&amp;UPPER(TRIM(Datos!S795&amp;""))&amp;";",S$1007))),OR(UPPER(TRIM(Datos!S795&amp;""))="SÍ",UPPER(TRIM(Datos!S795&amp;""))="SI",UPPER(TRIM(Datos!S795&amp;""))="NO"),IF(ISNUMBER(Datos!S795),AND(OR(S$1005="",Datos!S795&gt;=S$1005),OR(S$1006="",Datos!S795&lt;=S$1006)),FALSE),TRUE))))</f>
        <v>0.0</v>
      </c>
      <c r="T795">
        <f>IF(Datos!T795="",0,IF(AND(T$1008&lt;&gt;"",Datos!T795=T$1008),0,IF(T$1004=0,0,1-CHOOSE(T$1004,IF(ISNUMBER(Datos!T795),AND(OR(T$1005="",Datos!T795&gt;=T$1005),OR(T$1006="",Datos!T795&lt;=T$1006)),FALSE),IF(ISNUMBER(Datos!T795),AND(Datos!T795=INT(Datos!T795),AND(OR(T$1005="",Datos!T795&gt;=T$1005),OR(T$1006="",Datos!T795&lt;=T$1006))),FALSE),OR(ISNUMBER(FIND(";"&amp;UPPER(TRIM(Datos!T795&amp;""))&amp;"=",T$1007)),ISNUMBER(FIND(";"&amp;UPPER(TRIM(Datos!T795&amp;""))&amp;";",T$1007))),OR(UPPER(TRIM(Datos!T795&amp;""))="SÍ",UPPER(TRIM(Datos!T795&amp;""))="SI",UPPER(TRIM(Datos!T795&amp;""))="NO"),IF(ISNUMBER(Datos!T795),AND(OR(T$1005="",Datos!T795&gt;=T$1005),OR(T$1006="",Datos!T795&lt;=T$1006)),FALSE),TRUE))))</f>
        <v>0.0</v>
      </c>
      <c r="U795">
        <f>IF(Datos!U795="",0,IF(AND(U$1008&lt;&gt;"",Datos!U795=U$1008),0,IF(U$1004=0,0,1-CHOOSE(U$1004,IF(ISNUMBER(Datos!U795),AND(OR(U$1005="",Datos!U795&gt;=U$1005),OR(U$1006="",Datos!U795&lt;=U$1006)),FALSE),IF(ISNUMBER(Datos!U795),AND(Datos!U795=INT(Datos!U795),AND(OR(U$1005="",Datos!U795&gt;=U$1005),OR(U$1006="",Datos!U795&lt;=U$1006))),FALSE),OR(ISNUMBER(FIND(";"&amp;UPPER(TRIM(Datos!U795&amp;""))&amp;"=",U$1007)),ISNUMBER(FIND(";"&amp;UPPER(TRIM(Datos!U795&amp;""))&amp;";",U$1007))),OR(UPPER(TRIM(Datos!U795&amp;""))="SÍ",UPPER(TRIM(Datos!U795&amp;""))="SI",UPPER(TRIM(Datos!U795&amp;""))="NO"),IF(ISNUMBER(Datos!U795),AND(OR(U$1005="",Datos!U795&gt;=U$1005),OR(U$1006="",Datos!U795&lt;=U$1006)),FALSE),TRUE))))</f>
        <v>0.0</v>
      </c>
      <c r="V795">
        <f>IF(Datos!V795="",0,IF(AND(V$1008&lt;&gt;"",Datos!V795=V$1008),0,IF(V$1004=0,0,1-CHOOSE(V$1004,IF(ISNUMBER(Datos!V795),AND(OR(V$1005="",Datos!V795&gt;=V$1005),OR(V$1006="",Datos!V795&lt;=V$1006)),FALSE),IF(ISNUMBER(Datos!V795),AND(Datos!V795=INT(Datos!V795),AND(OR(V$1005="",Datos!V795&gt;=V$1005),OR(V$1006="",Datos!V795&lt;=V$1006))),FALSE),OR(ISNUMBER(FIND(";"&amp;UPPER(TRIM(Datos!V795&amp;""))&amp;"=",V$1007)),ISNUMBER(FIND(";"&amp;UPPER(TRIM(Datos!V795&amp;""))&amp;";",V$1007))),OR(UPPER(TRIM(Datos!V795&amp;""))="SÍ",UPPER(TRIM(Datos!V795&amp;""))="SI",UPPER(TRIM(Datos!V795&amp;""))="NO"),IF(ISNUMBER(Datos!V795),AND(OR(V$1005="",Datos!V795&gt;=V$1005),OR(V$1006="",Datos!V795&lt;=V$1006)),FALSE),TRUE))))</f>
        <v>0.0</v>
      </c>
      <c r="W795">
        <f>IF(Datos!W795="",0,IF(AND(W$1008&lt;&gt;"",Datos!W795=W$1008),0,IF(W$1004=0,0,1-CHOOSE(W$1004,IF(ISNUMBER(Datos!W795),AND(OR(W$1005="",Datos!W795&gt;=W$1005),OR(W$1006="",Datos!W795&lt;=W$1006)),FALSE),IF(ISNUMBER(Datos!W795),AND(Datos!W795=INT(Datos!W795),AND(OR(W$1005="",Datos!W795&gt;=W$1005),OR(W$1006="",Datos!W795&lt;=W$1006))),FALSE),OR(ISNUMBER(FIND(";"&amp;UPPER(TRIM(Datos!W795&amp;""))&amp;"=",W$1007)),ISNUMBER(FIND(";"&amp;UPPER(TRIM(Datos!W795&amp;""))&amp;";",W$1007))),OR(UPPER(TRIM(Datos!W795&amp;""))="SÍ",UPPER(TRIM(Datos!W795&amp;""))="SI",UPPER(TRIM(Datos!W795&amp;""))="NO"),IF(ISNUMBER(Datos!W795),AND(OR(W$1005="",Datos!W795&gt;=W$1005),OR(W$1006="",Datos!W795&lt;=W$1006)),FALSE),TRUE))))</f>
        <v>0.0</v>
      </c>
      <c r="X795">
        <f>IF(Datos!X795="",0,IF(AND(X$1008&lt;&gt;"",Datos!X795=X$1008),0,IF(X$1004=0,0,1-CHOOSE(X$1004,IF(ISNUMBER(Datos!X795),AND(OR(X$1005="",Datos!X795&gt;=X$1005),OR(X$1006="",Datos!X795&lt;=X$1006)),FALSE),IF(ISNUMBER(Datos!X795),AND(Datos!X795=INT(Datos!X795),AND(OR(X$1005="",Datos!X795&gt;=X$1005),OR(X$1006="",Datos!X795&lt;=X$1006))),FALSE),OR(ISNUMBER(FIND(";"&amp;UPPER(TRIM(Datos!X795&amp;""))&amp;"=",X$1007)),ISNUMBER(FIND(";"&amp;UPPER(TRIM(Datos!X795&amp;""))&amp;";",X$1007))),OR(UPPER(TRIM(Datos!X795&amp;""))="SÍ",UPPER(TRIM(Datos!X795&amp;""))="SI",UPPER(TRIM(Datos!X795&amp;""))="NO"),IF(ISNUMBER(Datos!X795),AND(OR(X$1005="",Datos!X795&gt;=X$1005),OR(X$1006="",Datos!X795&lt;=X$1006)),FALSE),TRUE))))</f>
        <v>0.0</v>
      </c>
      <c r="Y795">
        <f>IF(Datos!Y795="",0,IF(AND(Y$1008&lt;&gt;"",Datos!Y795=Y$1008),0,IF(Y$1004=0,0,1-CHOOSE(Y$1004,IF(ISNUMBER(Datos!Y795),AND(OR(Y$1005="",Datos!Y795&gt;=Y$1005),OR(Y$1006="",Datos!Y795&lt;=Y$1006)),FALSE),IF(ISNUMBER(Datos!Y795),AND(Datos!Y795=INT(Datos!Y795),AND(OR(Y$1005="",Datos!Y795&gt;=Y$1005),OR(Y$1006="",Datos!Y795&lt;=Y$1006))),FALSE),OR(ISNUMBER(FIND(";"&amp;UPPER(TRIM(Datos!Y795&amp;""))&amp;"=",Y$1007)),ISNUMBER(FIND(";"&amp;UPPER(TRIM(Datos!Y795&amp;""))&amp;";",Y$1007))),OR(UPPER(TRIM(Datos!Y795&amp;""))="SÍ",UPPER(TRIM(Datos!Y795&amp;""))="SI",UPPER(TRIM(Datos!Y795&amp;""))="NO"),IF(ISNUMBER(Datos!Y795),AND(OR(Y$1005="",Datos!Y795&gt;=Y$1005),OR(Y$1006="",Datos!Y795&lt;=Y$1006)),FALSE),TRUE))))</f>
        <v>0.0</v>
      </c>
      <c r="Z795">
        <f>IF(Datos!Z795="",0,IF(AND(Z$1008&lt;&gt;"",Datos!Z795=Z$1008),0,IF(Z$1004=0,0,1-CHOOSE(Z$1004,IF(ISNUMBER(Datos!Z795),AND(OR(Z$1005="",Datos!Z795&gt;=Z$1005),OR(Z$1006="",Datos!Z795&lt;=Z$1006)),FALSE),IF(ISNUMBER(Datos!Z795),AND(Datos!Z795=INT(Datos!Z795),AND(OR(Z$1005="",Datos!Z795&gt;=Z$1005),OR(Z$1006="",Datos!Z795&lt;=Z$1006))),FALSE),OR(ISNUMBER(FIND(";"&amp;UPPER(TRIM(Datos!Z795&amp;""))&amp;"=",Z$1007)),ISNUMBER(FIND(";"&amp;UPPER(TRIM(Datos!Z795&amp;""))&amp;";",Z$1007))),OR(UPPER(TRIM(Datos!Z795&amp;""))="SÍ",UPPER(TRIM(Datos!Z795&amp;""))="SI",UPPER(TRIM(Datos!Z795&amp;""))="NO"),IF(ISNUMBER(Datos!Z795),AND(OR(Z$1005="",Datos!Z795&gt;=Z$1005),OR(Z$1006="",Datos!Z795&lt;=Z$1006)),FALSE),TRUE))))</f>
        <v>0.0</v>
      </c>
      <c r="AA795">
        <f>IF(Datos!AA795="",0,IF(AND(AA$1008&lt;&gt;"",Datos!AA795=AA$1008),0,IF(AA$1004=0,0,1-CHOOSE(AA$1004,IF(ISNUMBER(Datos!AA795),AND(OR(AA$1005="",Datos!AA795&gt;=AA$1005),OR(AA$1006="",Datos!AA795&lt;=AA$1006)),FALSE),IF(ISNUMBER(Datos!AA795),AND(Datos!AA795=INT(Datos!AA795),AND(OR(AA$1005="",Datos!AA795&gt;=AA$1005),OR(AA$1006="",Datos!AA795&lt;=AA$1006))),FALSE),OR(ISNUMBER(FIND(";"&amp;UPPER(TRIM(Datos!AA795&amp;""))&amp;"=",AA$1007)),ISNUMBER(FIND(";"&amp;UPPER(TRIM(Datos!AA795&amp;""))&amp;";",AA$1007))),OR(UPPER(TRIM(Datos!AA795&amp;""))="SÍ",UPPER(TRIM(Datos!AA795&amp;""))="SI",UPPER(TRIM(Datos!AA795&amp;""))="NO"),IF(ISNUMBER(Datos!AA795),AND(OR(AA$1005="",Datos!AA795&gt;=AA$1005),OR(AA$1006="",Datos!AA795&lt;=AA$1006)),FALSE),TRUE))))</f>
        <v>0.0</v>
      </c>
      <c r="AB795">
        <f>IF(Datos!AB795="",0,IF(AND(AB$1008&lt;&gt;"",Datos!AB795=AB$1008),0,IF(AB$1004=0,0,1-CHOOSE(AB$1004,IF(ISNUMBER(Datos!AB795),AND(OR(AB$1005="",Datos!AB795&gt;=AB$1005),OR(AB$1006="",Datos!AB795&lt;=AB$1006)),FALSE),IF(ISNUMBER(Datos!AB795),AND(Datos!AB795=INT(Datos!AB795),AND(OR(AB$1005="",Datos!AB795&gt;=AB$1005),OR(AB$1006="",Datos!AB795&lt;=AB$1006))),FALSE),OR(ISNUMBER(FIND(";"&amp;UPPER(TRIM(Datos!AB795&amp;""))&amp;"=",AB$1007)),ISNUMBER(FIND(";"&amp;UPPER(TRIM(Datos!AB795&amp;""))&amp;";",AB$1007))),OR(UPPER(TRIM(Datos!AB795&amp;""))="SÍ",UPPER(TRIM(Datos!AB795&amp;""))="SI",UPPER(TRIM(Datos!AB795&amp;""))="NO"),IF(ISNUMBER(Datos!AB795),AND(OR(AB$1005="",Datos!AB795&gt;=AB$1005),OR(AB$1006="",Datos!AB795&lt;=AB$1006)),FALSE),TRUE))))</f>
        <v>0.0</v>
      </c>
      <c r="AC795">
        <f>IF(Datos!AC795="",0,IF(AND(AC$1008&lt;&gt;"",Datos!AC795=AC$1008),0,IF(AC$1004=0,0,1-CHOOSE(AC$1004,IF(ISNUMBER(Datos!AC795),AND(OR(AC$1005="",Datos!AC795&gt;=AC$1005),OR(AC$1006="",Datos!AC795&lt;=AC$1006)),FALSE),IF(ISNUMBER(Datos!AC795),AND(Datos!AC795=INT(Datos!AC795),AND(OR(AC$1005="",Datos!AC795&gt;=AC$1005),OR(AC$1006="",Datos!AC795&lt;=AC$1006))),FALSE),OR(ISNUMBER(FIND(";"&amp;UPPER(TRIM(Datos!AC795&amp;""))&amp;"=",AC$1007)),ISNUMBER(FIND(";"&amp;UPPER(TRIM(Datos!AC795&amp;""))&amp;";",AC$1007))),OR(UPPER(TRIM(Datos!AC795&amp;""))="SÍ",UPPER(TRIM(Datos!AC795&amp;""))="SI",UPPER(TRIM(Datos!AC795&amp;""))="NO"),IF(ISNUMBER(Datos!AC795),AND(OR(AC$1005="",Datos!AC795&gt;=AC$1005),OR(AC$1006="",Datos!AC795&lt;=AC$1006)),FALSE),TRUE))))</f>
        <v>0.0</v>
      </c>
      <c r="AD795">
        <f>IF(Datos!AD795="",0,IF(AND(AD$1008&lt;&gt;"",Datos!AD795=AD$1008),0,IF(AD$1004=0,0,1-CHOOSE(AD$1004,IF(ISNUMBER(Datos!AD795),AND(OR(AD$1005="",Datos!AD795&gt;=AD$1005),OR(AD$1006="",Datos!AD795&lt;=AD$1006)),FALSE),IF(ISNUMBER(Datos!AD795),AND(Datos!AD795=INT(Datos!AD795),AND(OR(AD$1005="",Datos!AD795&gt;=AD$1005),OR(AD$1006="",Datos!AD795&lt;=AD$1006))),FALSE),OR(ISNUMBER(FIND(";"&amp;UPPER(TRIM(Datos!AD795&amp;""))&amp;"=",AD$1007)),ISNUMBER(FIND(";"&amp;UPPER(TRIM(Datos!AD795&amp;""))&amp;";",AD$1007))),OR(UPPER(TRIM(Datos!AD795&amp;""))="SÍ",UPPER(TRIM(Datos!AD795&amp;""))="SI",UPPER(TRIM(Datos!AD795&amp;""))="NO"),IF(ISNUMBER(Datos!AD795),AND(OR(AD$1005="",Datos!AD795&gt;=AD$1005),OR(AD$1006="",Datos!AD795&lt;=AD$1006)),FALSE),TRUE))))</f>
        <v>0.0</v>
      </c>
      <c r="AE795">
        <f>IF(Datos!AE795="",0,IF(AND(AE$1008&lt;&gt;"",Datos!AE795=AE$1008),0,IF(AE$1004=0,0,1-CHOOSE(AE$1004,IF(ISNUMBER(Datos!AE795),AND(OR(AE$1005="",Datos!AE795&gt;=AE$1005),OR(AE$1006="",Datos!AE795&lt;=AE$1006)),FALSE),IF(ISNUMBER(Datos!AE795),AND(Datos!AE795=INT(Datos!AE795),AND(OR(AE$1005="",Datos!AE795&gt;=AE$1005),OR(AE$1006="",Datos!AE795&lt;=AE$1006))),FALSE),OR(ISNUMBER(FIND(";"&amp;UPPER(TRIM(Datos!AE795&amp;""))&amp;"=",AE$1007)),ISNUMBER(FIND(";"&amp;UPPER(TRIM(Datos!AE795&amp;""))&amp;";",AE$1007))),OR(UPPER(TRIM(Datos!AE795&amp;""))="SÍ",UPPER(TRIM(Datos!AE795&amp;""))="SI",UPPER(TRIM(Datos!AE795&amp;""))="NO"),IF(ISNUMBER(Datos!AE795),AND(OR(AE$1005="",Datos!AE795&gt;=AE$1005),OR(AE$1006="",Datos!AE795&lt;=AE$1006)),FALSE),TRUE))))</f>
        <v>0.0</v>
      </c>
    </row>
    <row r="796" spans="2:31">
      <c r="B796">
        <f>IF(Datos!B796="",0,IF(AND(B$1008&lt;&gt;"",Datos!B796=B$1008),0,IF(B$1004=0,0,1-CHOOSE(B$1004,IF(ISNUMBER(Datos!B796),AND(OR(B$1005="",Datos!B796&gt;=B$1005),OR(B$1006="",Datos!B796&lt;=B$1006)),FALSE),IF(ISNUMBER(Datos!B796),AND(Datos!B796=INT(Datos!B796),AND(OR(B$1005="",Datos!B796&gt;=B$1005),OR(B$1006="",Datos!B796&lt;=B$1006))),FALSE),OR(ISNUMBER(FIND(";"&amp;UPPER(TRIM(Datos!B796&amp;""))&amp;"=",B$1007)),ISNUMBER(FIND(";"&amp;UPPER(TRIM(Datos!B796&amp;""))&amp;";",B$1007))),OR(UPPER(TRIM(Datos!B796&amp;""))="SÍ",UPPER(TRIM(Datos!B796&amp;""))="SI",UPPER(TRIM(Datos!B796&amp;""))="NO"),IF(ISNUMBER(Datos!B796),AND(OR(B$1005="",Datos!B796&gt;=B$1005),OR(B$1006="",Datos!B796&lt;=B$1006)),FALSE),TRUE))))</f>
        <v>0.0</v>
      </c>
      <c r="C796">
        <f>IF(Datos!C796="",0,IF(AND(C$1008&lt;&gt;"",Datos!C796=C$1008),0,IF(C$1004=0,0,1-CHOOSE(C$1004,IF(ISNUMBER(Datos!C796),AND(OR(C$1005="",Datos!C796&gt;=C$1005),OR(C$1006="",Datos!C796&lt;=C$1006)),FALSE),IF(ISNUMBER(Datos!C796),AND(Datos!C796=INT(Datos!C796),AND(OR(C$1005="",Datos!C796&gt;=C$1005),OR(C$1006="",Datos!C796&lt;=C$1006))),FALSE),OR(ISNUMBER(FIND(";"&amp;UPPER(TRIM(Datos!C796&amp;""))&amp;"=",C$1007)),ISNUMBER(FIND(";"&amp;UPPER(TRIM(Datos!C796&amp;""))&amp;";",C$1007))),OR(UPPER(TRIM(Datos!C796&amp;""))="SÍ",UPPER(TRIM(Datos!C796&amp;""))="SI",UPPER(TRIM(Datos!C796&amp;""))="NO"),IF(ISNUMBER(Datos!C796),AND(OR(C$1005="",Datos!C796&gt;=C$1005),OR(C$1006="",Datos!C796&lt;=C$1006)),FALSE),TRUE))))</f>
        <v>0.0</v>
      </c>
      <c r="D796">
        <f>IF(Datos!D796="",0,IF(AND(D$1008&lt;&gt;"",Datos!D796=D$1008),0,IF(D$1004=0,0,1-CHOOSE(D$1004,IF(ISNUMBER(Datos!D796),AND(OR(D$1005="",Datos!D796&gt;=D$1005),OR(D$1006="",Datos!D796&lt;=D$1006)),FALSE),IF(ISNUMBER(Datos!D796),AND(Datos!D796=INT(Datos!D796),AND(OR(D$1005="",Datos!D796&gt;=D$1005),OR(D$1006="",Datos!D796&lt;=D$1006))),FALSE),OR(ISNUMBER(FIND(";"&amp;UPPER(TRIM(Datos!D796&amp;""))&amp;"=",D$1007)),ISNUMBER(FIND(";"&amp;UPPER(TRIM(Datos!D796&amp;""))&amp;";",D$1007))),OR(UPPER(TRIM(Datos!D796&amp;""))="SÍ",UPPER(TRIM(Datos!D796&amp;""))="SI",UPPER(TRIM(Datos!D796&amp;""))="NO"),IF(ISNUMBER(Datos!D796),AND(OR(D$1005="",Datos!D796&gt;=D$1005),OR(D$1006="",Datos!D796&lt;=D$1006)),FALSE),TRUE))))</f>
        <v>0.0</v>
      </c>
      <c r="E796">
        <f>IF(Datos!E796="",0,IF(AND(E$1008&lt;&gt;"",Datos!E796=E$1008),0,IF(E$1004=0,0,1-CHOOSE(E$1004,IF(ISNUMBER(Datos!E796),AND(OR(E$1005="",Datos!E796&gt;=E$1005),OR(E$1006="",Datos!E796&lt;=E$1006)),FALSE),IF(ISNUMBER(Datos!E796),AND(Datos!E796=INT(Datos!E796),AND(OR(E$1005="",Datos!E796&gt;=E$1005),OR(E$1006="",Datos!E796&lt;=E$1006))),FALSE),OR(ISNUMBER(FIND(";"&amp;UPPER(TRIM(Datos!E796&amp;""))&amp;"=",E$1007)),ISNUMBER(FIND(";"&amp;UPPER(TRIM(Datos!E796&amp;""))&amp;";",E$1007))),OR(UPPER(TRIM(Datos!E796&amp;""))="SÍ",UPPER(TRIM(Datos!E796&amp;""))="SI",UPPER(TRIM(Datos!E796&amp;""))="NO"),IF(ISNUMBER(Datos!E796),AND(OR(E$1005="",Datos!E796&gt;=E$1005),OR(E$1006="",Datos!E796&lt;=E$1006)),FALSE),TRUE))))</f>
        <v>0.0</v>
      </c>
      <c r="F796">
        <f>IF(Datos!F796="",0,IF(AND(F$1008&lt;&gt;"",Datos!F796=F$1008),0,IF(F$1004=0,0,1-CHOOSE(F$1004,IF(ISNUMBER(Datos!F796),AND(OR(F$1005="",Datos!F796&gt;=F$1005),OR(F$1006="",Datos!F796&lt;=F$1006)),FALSE),IF(ISNUMBER(Datos!F796),AND(Datos!F796=INT(Datos!F796),AND(OR(F$1005="",Datos!F796&gt;=F$1005),OR(F$1006="",Datos!F796&lt;=F$1006))),FALSE),OR(ISNUMBER(FIND(";"&amp;UPPER(TRIM(Datos!F796&amp;""))&amp;"=",F$1007)),ISNUMBER(FIND(";"&amp;UPPER(TRIM(Datos!F796&amp;""))&amp;";",F$1007))),OR(UPPER(TRIM(Datos!F796&amp;""))="SÍ",UPPER(TRIM(Datos!F796&amp;""))="SI",UPPER(TRIM(Datos!F796&amp;""))="NO"),IF(ISNUMBER(Datos!F796),AND(OR(F$1005="",Datos!F796&gt;=F$1005),OR(F$1006="",Datos!F796&lt;=F$1006)),FALSE),TRUE))))</f>
        <v>0.0</v>
      </c>
      <c r="G796">
        <f>IF(Datos!G796="",0,IF(AND(G$1008&lt;&gt;"",Datos!G796=G$1008),0,IF(G$1004=0,0,1-CHOOSE(G$1004,IF(ISNUMBER(Datos!G796),AND(OR(G$1005="",Datos!G796&gt;=G$1005),OR(G$1006="",Datos!G796&lt;=G$1006)),FALSE),IF(ISNUMBER(Datos!G796),AND(Datos!G796=INT(Datos!G796),AND(OR(G$1005="",Datos!G796&gt;=G$1005),OR(G$1006="",Datos!G796&lt;=G$1006))),FALSE),OR(ISNUMBER(FIND(";"&amp;UPPER(TRIM(Datos!G796&amp;""))&amp;"=",G$1007)),ISNUMBER(FIND(";"&amp;UPPER(TRIM(Datos!G796&amp;""))&amp;";",G$1007))),OR(UPPER(TRIM(Datos!G796&amp;""))="SÍ",UPPER(TRIM(Datos!G796&amp;""))="SI",UPPER(TRIM(Datos!G796&amp;""))="NO"),IF(ISNUMBER(Datos!G796),AND(OR(G$1005="",Datos!G796&gt;=G$1005),OR(G$1006="",Datos!G796&lt;=G$1006)),FALSE),TRUE))))</f>
        <v>0.0</v>
      </c>
      <c r="H796">
        <f>IF(Datos!H796="",0,IF(AND(H$1008&lt;&gt;"",Datos!H796=H$1008),0,IF(H$1004=0,0,1-CHOOSE(H$1004,IF(ISNUMBER(Datos!H796),AND(OR(H$1005="",Datos!H796&gt;=H$1005),OR(H$1006="",Datos!H796&lt;=H$1006)),FALSE),IF(ISNUMBER(Datos!H796),AND(Datos!H796=INT(Datos!H796),AND(OR(H$1005="",Datos!H796&gt;=H$1005),OR(H$1006="",Datos!H796&lt;=H$1006))),FALSE),OR(ISNUMBER(FIND(";"&amp;UPPER(TRIM(Datos!H796&amp;""))&amp;"=",H$1007)),ISNUMBER(FIND(";"&amp;UPPER(TRIM(Datos!H796&amp;""))&amp;";",H$1007))),OR(UPPER(TRIM(Datos!H796&amp;""))="SÍ",UPPER(TRIM(Datos!H796&amp;""))="SI",UPPER(TRIM(Datos!H796&amp;""))="NO"),IF(ISNUMBER(Datos!H796),AND(OR(H$1005="",Datos!H796&gt;=H$1005),OR(H$1006="",Datos!H796&lt;=H$1006)),FALSE),TRUE))))</f>
        <v>0.0</v>
      </c>
      <c r="I796">
        <f>IF(Datos!I796="",0,IF(AND(I$1008&lt;&gt;"",Datos!I796=I$1008),0,IF(I$1004=0,0,1-CHOOSE(I$1004,IF(ISNUMBER(Datos!I796),AND(OR(I$1005="",Datos!I796&gt;=I$1005),OR(I$1006="",Datos!I796&lt;=I$1006)),FALSE),IF(ISNUMBER(Datos!I796),AND(Datos!I796=INT(Datos!I796),AND(OR(I$1005="",Datos!I796&gt;=I$1005),OR(I$1006="",Datos!I796&lt;=I$1006))),FALSE),OR(ISNUMBER(FIND(";"&amp;UPPER(TRIM(Datos!I796&amp;""))&amp;"=",I$1007)),ISNUMBER(FIND(";"&amp;UPPER(TRIM(Datos!I796&amp;""))&amp;";",I$1007))),OR(UPPER(TRIM(Datos!I796&amp;""))="SÍ",UPPER(TRIM(Datos!I796&amp;""))="SI",UPPER(TRIM(Datos!I796&amp;""))="NO"),IF(ISNUMBER(Datos!I796),AND(OR(I$1005="",Datos!I796&gt;=I$1005),OR(I$1006="",Datos!I796&lt;=I$1006)),FALSE),TRUE))))</f>
        <v>0.0</v>
      </c>
      <c r="J796">
        <f>IF(Datos!J796="",0,IF(AND(J$1008&lt;&gt;"",Datos!J796=J$1008),0,IF(J$1004=0,0,1-CHOOSE(J$1004,IF(ISNUMBER(Datos!J796),AND(OR(J$1005="",Datos!J796&gt;=J$1005),OR(J$1006="",Datos!J796&lt;=J$1006)),FALSE),IF(ISNUMBER(Datos!J796),AND(Datos!J796=INT(Datos!J796),AND(OR(J$1005="",Datos!J796&gt;=J$1005),OR(J$1006="",Datos!J796&lt;=J$1006))),FALSE),OR(ISNUMBER(FIND(";"&amp;UPPER(TRIM(Datos!J796&amp;""))&amp;"=",J$1007)),ISNUMBER(FIND(";"&amp;UPPER(TRIM(Datos!J796&amp;""))&amp;";",J$1007))),OR(UPPER(TRIM(Datos!J796&amp;""))="SÍ",UPPER(TRIM(Datos!J796&amp;""))="SI",UPPER(TRIM(Datos!J796&amp;""))="NO"),IF(ISNUMBER(Datos!J796),AND(OR(J$1005="",Datos!J796&gt;=J$1005),OR(J$1006="",Datos!J796&lt;=J$1006)),FALSE),TRUE))))</f>
        <v>0.0</v>
      </c>
      <c r="K796">
        <f>IF(Datos!K796="",0,IF(AND(K$1008&lt;&gt;"",Datos!K796=K$1008),0,IF(K$1004=0,0,1-CHOOSE(K$1004,IF(ISNUMBER(Datos!K796),AND(OR(K$1005="",Datos!K796&gt;=K$1005),OR(K$1006="",Datos!K796&lt;=K$1006)),FALSE),IF(ISNUMBER(Datos!K796),AND(Datos!K796=INT(Datos!K796),AND(OR(K$1005="",Datos!K796&gt;=K$1005),OR(K$1006="",Datos!K796&lt;=K$1006))),FALSE),OR(ISNUMBER(FIND(";"&amp;UPPER(TRIM(Datos!K796&amp;""))&amp;"=",K$1007)),ISNUMBER(FIND(";"&amp;UPPER(TRIM(Datos!K796&amp;""))&amp;";",K$1007))),OR(UPPER(TRIM(Datos!K796&amp;""))="SÍ",UPPER(TRIM(Datos!K796&amp;""))="SI",UPPER(TRIM(Datos!K796&amp;""))="NO"),IF(ISNUMBER(Datos!K796),AND(OR(K$1005="",Datos!K796&gt;=K$1005),OR(K$1006="",Datos!K796&lt;=K$1006)),FALSE),TRUE))))</f>
        <v>0.0</v>
      </c>
      <c r="L796">
        <f>IF(Datos!L796="",0,IF(AND(L$1008&lt;&gt;"",Datos!L796=L$1008),0,IF(L$1004=0,0,1-CHOOSE(L$1004,IF(ISNUMBER(Datos!L796),AND(OR(L$1005="",Datos!L796&gt;=L$1005),OR(L$1006="",Datos!L796&lt;=L$1006)),FALSE),IF(ISNUMBER(Datos!L796),AND(Datos!L796=INT(Datos!L796),AND(OR(L$1005="",Datos!L796&gt;=L$1005),OR(L$1006="",Datos!L796&lt;=L$1006))),FALSE),OR(ISNUMBER(FIND(";"&amp;UPPER(TRIM(Datos!L796&amp;""))&amp;"=",L$1007)),ISNUMBER(FIND(";"&amp;UPPER(TRIM(Datos!L796&amp;""))&amp;";",L$1007))),OR(UPPER(TRIM(Datos!L796&amp;""))="SÍ",UPPER(TRIM(Datos!L796&amp;""))="SI",UPPER(TRIM(Datos!L796&amp;""))="NO"),IF(ISNUMBER(Datos!L796),AND(OR(L$1005="",Datos!L796&gt;=L$1005),OR(L$1006="",Datos!L796&lt;=L$1006)),FALSE),TRUE))))</f>
        <v>0.0</v>
      </c>
      <c r="M796">
        <f>IF(Datos!M796="",0,IF(AND(M$1008&lt;&gt;"",Datos!M796=M$1008),0,IF(M$1004=0,0,1-CHOOSE(M$1004,IF(ISNUMBER(Datos!M796),AND(OR(M$1005="",Datos!M796&gt;=M$1005),OR(M$1006="",Datos!M796&lt;=M$1006)),FALSE),IF(ISNUMBER(Datos!M796),AND(Datos!M796=INT(Datos!M796),AND(OR(M$1005="",Datos!M796&gt;=M$1005),OR(M$1006="",Datos!M796&lt;=M$1006))),FALSE),OR(ISNUMBER(FIND(";"&amp;UPPER(TRIM(Datos!M796&amp;""))&amp;"=",M$1007)),ISNUMBER(FIND(";"&amp;UPPER(TRIM(Datos!M796&amp;""))&amp;";",M$1007))),OR(UPPER(TRIM(Datos!M796&amp;""))="SÍ",UPPER(TRIM(Datos!M796&amp;""))="SI",UPPER(TRIM(Datos!M796&amp;""))="NO"),IF(ISNUMBER(Datos!M796),AND(OR(M$1005="",Datos!M796&gt;=M$1005),OR(M$1006="",Datos!M796&lt;=M$1006)),FALSE),TRUE))))</f>
        <v>0.0</v>
      </c>
      <c r="N796">
        <f>IF(Datos!N796="",0,IF(AND(N$1008&lt;&gt;"",Datos!N796=N$1008),0,IF(N$1004=0,0,1-CHOOSE(N$1004,IF(ISNUMBER(Datos!N796),AND(OR(N$1005="",Datos!N796&gt;=N$1005),OR(N$1006="",Datos!N796&lt;=N$1006)),FALSE),IF(ISNUMBER(Datos!N796),AND(Datos!N796=INT(Datos!N796),AND(OR(N$1005="",Datos!N796&gt;=N$1005),OR(N$1006="",Datos!N796&lt;=N$1006))),FALSE),OR(ISNUMBER(FIND(";"&amp;UPPER(TRIM(Datos!N796&amp;""))&amp;"=",N$1007)),ISNUMBER(FIND(";"&amp;UPPER(TRIM(Datos!N796&amp;""))&amp;";",N$1007))),OR(UPPER(TRIM(Datos!N796&amp;""))="SÍ",UPPER(TRIM(Datos!N796&amp;""))="SI",UPPER(TRIM(Datos!N796&amp;""))="NO"),IF(ISNUMBER(Datos!N796),AND(OR(N$1005="",Datos!N796&gt;=N$1005),OR(N$1006="",Datos!N796&lt;=N$1006)),FALSE),TRUE))))</f>
        <v>0.0</v>
      </c>
      <c r="O796">
        <f>IF(Datos!O796="",0,IF(AND(O$1008&lt;&gt;"",Datos!O796=O$1008),0,IF(O$1004=0,0,1-CHOOSE(O$1004,IF(ISNUMBER(Datos!O796),AND(OR(O$1005="",Datos!O796&gt;=O$1005),OR(O$1006="",Datos!O796&lt;=O$1006)),FALSE),IF(ISNUMBER(Datos!O796),AND(Datos!O796=INT(Datos!O796),AND(OR(O$1005="",Datos!O796&gt;=O$1005),OR(O$1006="",Datos!O796&lt;=O$1006))),FALSE),OR(ISNUMBER(FIND(";"&amp;UPPER(TRIM(Datos!O796&amp;""))&amp;"=",O$1007)),ISNUMBER(FIND(";"&amp;UPPER(TRIM(Datos!O796&amp;""))&amp;";",O$1007))),OR(UPPER(TRIM(Datos!O796&amp;""))="SÍ",UPPER(TRIM(Datos!O796&amp;""))="SI",UPPER(TRIM(Datos!O796&amp;""))="NO"),IF(ISNUMBER(Datos!O796),AND(OR(O$1005="",Datos!O796&gt;=O$1005),OR(O$1006="",Datos!O796&lt;=O$1006)),FALSE),TRUE))))</f>
        <v>0.0</v>
      </c>
      <c r="P796">
        <f>IF(Datos!P796="",0,IF(AND(P$1008&lt;&gt;"",Datos!P796=P$1008),0,IF(P$1004=0,0,1-CHOOSE(P$1004,IF(ISNUMBER(Datos!P796),AND(OR(P$1005="",Datos!P796&gt;=P$1005),OR(P$1006="",Datos!P796&lt;=P$1006)),FALSE),IF(ISNUMBER(Datos!P796),AND(Datos!P796=INT(Datos!P796),AND(OR(P$1005="",Datos!P796&gt;=P$1005),OR(P$1006="",Datos!P796&lt;=P$1006))),FALSE),OR(ISNUMBER(FIND(";"&amp;UPPER(TRIM(Datos!P796&amp;""))&amp;"=",P$1007)),ISNUMBER(FIND(";"&amp;UPPER(TRIM(Datos!P796&amp;""))&amp;";",P$1007))),OR(UPPER(TRIM(Datos!P796&amp;""))="SÍ",UPPER(TRIM(Datos!P796&amp;""))="SI",UPPER(TRIM(Datos!P796&amp;""))="NO"),IF(ISNUMBER(Datos!P796),AND(OR(P$1005="",Datos!P796&gt;=P$1005),OR(P$1006="",Datos!P796&lt;=P$1006)),FALSE),TRUE))))</f>
        <v>0.0</v>
      </c>
      <c r="Q796">
        <f>IF(Datos!Q796="",0,IF(AND(Q$1008&lt;&gt;"",Datos!Q796=Q$1008),0,IF(Q$1004=0,0,1-CHOOSE(Q$1004,IF(ISNUMBER(Datos!Q796),AND(OR(Q$1005="",Datos!Q796&gt;=Q$1005),OR(Q$1006="",Datos!Q796&lt;=Q$1006)),FALSE),IF(ISNUMBER(Datos!Q796),AND(Datos!Q796=INT(Datos!Q796),AND(OR(Q$1005="",Datos!Q796&gt;=Q$1005),OR(Q$1006="",Datos!Q796&lt;=Q$1006))),FALSE),OR(ISNUMBER(FIND(";"&amp;UPPER(TRIM(Datos!Q796&amp;""))&amp;"=",Q$1007)),ISNUMBER(FIND(";"&amp;UPPER(TRIM(Datos!Q796&amp;""))&amp;";",Q$1007))),OR(UPPER(TRIM(Datos!Q796&amp;""))="SÍ",UPPER(TRIM(Datos!Q796&amp;""))="SI",UPPER(TRIM(Datos!Q796&amp;""))="NO"),IF(ISNUMBER(Datos!Q796),AND(OR(Q$1005="",Datos!Q796&gt;=Q$1005),OR(Q$1006="",Datos!Q796&lt;=Q$1006)),FALSE),TRUE))))</f>
        <v>0.0</v>
      </c>
      <c r="R796">
        <f>IF(Datos!R796="",0,IF(AND(R$1008&lt;&gt;"",Datos!R796=R$1008),0,IF(R$1004=0,0,1-CHOOSE(R$1004,IF(ISNUMBER(Datos!R796),AND(OR(R$1005="",Datos!R796&gt;=R$1005),OR(R$1006="",Datos!R796&lt;=R$1006)),FALSE),IF(ISNUMBER(Datos!R796),AND(Datos!R796=INT(Datos!R796),AND(OR(R$1005="",Datos!R796&gt;=R$1005),OR(R$1006="",Datos!R796&lt;=R$1006))),FALSE),OR(ISNUMBER(FIND(";"&amp;UPPER(TRIM(Datos!R796&amp;""))&amp;"=",R$1007)),ISNUMBER(FIND(";"&amp;UPPER(TRIM(Datos!R796&amp;""))&amp;";",R$1007))),OR(UPPER(TRIM(Datos!R796&amp;""))="SÍ",UPPER(TRIM(Datos!R796&amp;""))="SI",UPPER(TRIM(Datos!R796&amp;""))="NO"),IF(ISNUMBER(Datos!R796),AND(OR(R$1005="",Datos!R796&gt;=R$1005),OR(R$1006="",Datos!R796&lt;=R$1006)),FALSE),TRUE))))</f>
        <v>0.0</v>
      </c>
      <c r="S796">
        <f>IF(Datos!S796="",0,IF(AND(S$1008&lt;&gt;"",Datos!S796=S$1008),0,IF(S$1004=0,0,1-CHOOSE(S$1004,IF(ISNUMBER(Datos!S796),AND(OR(S$1005="",Datos!S796&gt;=S$1005),OR(S$1006="",Datos!S796&lt;=S$1006)),FALSE),IF(ISNUMBER(Datos!S796),AND(Datos!S796=INT(Datos!S796),AND(OR(S$1005="",Datos!S796&gt;=S$1005),OR(S$1006="",Datos!S796&lt;=S$1006))),FALSE),OR(ISNUMBER(FIND(";"&amp;UPPER(TRIM(Datos!S796&amp;""))&amp;"=",S$1007)),ISNUMBER(FIND(";"&amp;UPPER(TRIM(Datos!S796&amp;""))&amp;";",S$1007))),OR(UPPER(TRIM(Datos!S796&amp;""))="SÍ",UPPER(TRIM(Datos!S796&amp;""))="SI",UPPER(TRIM(Datos!S796&amp;""))="NO"),IF(ISNUMBER(Datos!S796),AND(OR(S$1005="",Datos!S796&gt;=S$1005),OR(S$1006="",Datos!S796&lt;=S$1006)),FALSE),TRUE))))</f>
        <v>0.0</v>
      </c>
      <c r="T796">
        <f>IF(Datos!T796="",0,IF(AND(T$1008&lt;&gt;"",Datos!T796=T$1008),0,IF(T$1004=0,0,1-CHOOSE(T$1004,IF(ISNUMBER(Datos!T796),AND(OR(T$1005="",Datos!T796&gt;=T$1005),OR(T$1006="",Datos!T796&lt;=T$1006)),FALSE),IF(ISNUMBER(Datos!T796),AND(Datos!T796=INT(Datos!T796),AND(OR(T$1005="",Datos!T796&gt;=T$1005),OR(T$1006="",Datos!T796&lt;=T$1006))),FALSE),OR(ISNUMBER(FIND(";"&amp;UPPER(TRIM(Datos!T796&amp;""))&amp;"=",T$1007)),ISNUMBER(FIND(";"&amp;UPPER(TRIM(Datos!T796&amp;""))&amp;";",T$1007))),OR(UPPER(TRIM(Datos!T796&amp;""))="SÍ",UPPER(TRIM(Datos!T796&amp;""))="SI",UPPER(TRIM(Datos!T796&amp;""))="NO"),IF(ISNUMBER(Datos!T796),AND(OR(T$1005="",Datos!T796&gt;=T$1005),OR(T$1006="",Datos!T796&lt;=T$1006)),FALSE),TRUE))))</f>
        <v>0.0</v>
      </c>
      <c r="U796">
        <f>IF(Datos!U796="",0,IF(AND(U$1008&lt;&gt;"",Datos!U796=U$1008),0,IF(U$1004=0,0,1-CHOOSE(U$1004,IF(ISNUMBER(Datos!U796),AND(OR(U$1005="",Datos!U796&gt;=U$1005),OR(U$1006="",Datos!U796&lt;=U$1006)),FALSE),IF(ISNUMBER(Datos!U796),AND(Datos!U796=INT(Datos!U796),AND(OR(U$1005="",Datos!U796&gt;=U$1005),OR(U$1006="",Datos!U796&lt;=U$1006))),FALSE),OR(ISNUMBER(FIND(";"&amp;UPPER(TRIM(Datos!U796&amp;""))&amp;"=",U$1007)),ISNUMBER(FIND(";"&amp;UPPER(TRIM(Datos!U796&amp;""))&amp;";",U$1007))),OR(UPPER(TRIM(Datos!U796&amp;""))="SÍ",UPPER(TRIM(Datos!U796&amp;""))="SI",UPPER(TRIM(Datos!U796&amp;""))="NO"),IF(ISNUMBER(Datos!U796),AND(OR(U$1005="",Datos!U796&gt;=U$1005),OR(U$1006="",Datos!U796&lt;=U$1006)),FALSE),TRUE))))</f>
        <v>0.0</v>
      </c>
      <c r="V796">
        <f>IF(Datos!V796="",0,IF(AND(V$1008&lt;&gt;"",Datos!V796=V$1008),0,IF(V$1004=0,0,1-CHOOSE(V$1004,IF(ISNUMBER(Datos!V796),AND(OR(V$1005="",Datos!V796&gt;=V$1005),OR(V$1006="",Datos!V796&lt;=V$1006)),FALSE),IF(ISNUMBER(Datos!V796),AND(Datos!V796=INT(Datos!V796),AND(OR(V$1005="",Datos!V796&gt;=V$1005),OR(V$1006="",Datos!V796&lt;=V$1006))),FALSE),OR(ISNUMBER(FIND(";"&amp;UPPER(TRIM(Datos!V796&amp;""))&amp;"=",V$1007)),ISNUMBER(FIND(";"&amp;UPPER(TRIM(Datos!V796&amp;""))&amp;";",V$1007))),OR(UPPER(TRIM(Datos!V796&amp;""))="SÍ",UPPER(TRIM(Datos!V796&amp;""))="SI",UPPER(TRIM(Datos!V796&amp;""))="NO"),IF(ISNUMBER(Datos!V796),AND(OR(V$1005="",Datos!V796&gt;=V$1005),OR(V$1006="",Datos!V796&lt;=V$1006)),FALSE),TRUE))))</f>
        <v>0.0</v>
      </c>
      <c r="W796">
        <f>IF(Datos!W796="",0,IF(AND(W$1008&lt;&gt;"",Datos!W796=W$1008),0,IF(W$1004=0,0,1-CHOOSE(W$1004,IF(ISNUMBER(Datos!W796),AND(OR(W$1005="",Datos!W796&gt;=W$1005),OR(W$1006="",Datos!W796&lt;=W$1006)),FALSE),IF(ISNUMBER(Datos!W796),AND(Datos!W796=INT(Datos!W796),AND(OR(W$1005="",Datos!W796&gt;=W$1005),OR(W$1006="",Datos!W796&lt;=W$1006))),FALSE),OR(ISNUMBER(FIND(";"&amp;UPPER(TRIM(Datos!W796&amp;""))&amp;"=",W$1007)),ISNUMBER(FIND(";"&amp;UPPER(TRIM(Datos!W796&amp;""))&amp;";",W$1007))),OR(UPPER(TRIM(Datos!W796&amp;""))="SÍ",UPPER(TRIM(Datos!W796&amp;""))="SI",UPPER(TRIM(Datos!W796&amp;""))="NO"),IF(ISNUMBER(Datos!W796),AND(OR(W$1005="",Datos!W796&gt;=W$1005),OR(W$1006="",Datos!W796&lt;=W$1006)),FALSE),TRUE))))</f>
        <v>0.0</v>
      </c>
      <c r="X796">
        <f>IF(Datos!X796="",0,IF(AND(X$1008&lt;&gt;"",Datos!X796=X$1008),0,IF(X$1004=0,0,1-CHOOSE(X$1004,IF(ISNUMBER(Datos!X796),AND(OR(X$1005="",Datos!X796&gt;=X$1005),OR(X$1006="",Datos!X796&lt;=X$1006)),FALSE),IF(ISNUMBER(Datos!X796),AND(Datos!X796=INT(Datos!X796),AND(OR(X$1005="",Datos!X796&gt;=X$1005),OR(X$1006="",Datos!X796&lt;=X$1006))),FALSE),OR(ISNUMBER(FIND(";"&amp;UPPER(TRIM(Datos!X796&amp;""))&amp;"=",X$1007)),ISNUMBER(FIND(";"&amp;UPPER(TRIM(Datos!X796&amp;""))&amp;";",X$1007))),OR(UPPER(TRIM(Datos!X796&amp;""))="SÍ",UPPER(TRIM(Datos!X796&amp;""))="SI",UPPER(TRIM(Datos!X796&amp;""))="NO"),IF(ISNUMBER(Datos!X796),AND(OR(X$1005="",Datos!X796&gt;=X$1005),OR(X$1006="",Datos!X796&lt;=X$1006)),FALSE),TRUE))))</f>
        <v>0.0</v>
      </c>
      <c r="Y796">
        <f>IF(Datos!Y796="",0,IF(AND(Y$1008&lt;&gt;"",Datos!Y796=Y$1008),0,IF(Y$1004=0,0,1-CHOOSE(Y$1004,IF(ISNUMBER(Datos!Y796),AND(OR(Y$1005="",Datos!Y796&gt;=Y$1005),OR(Y$1006="",Datos!Y796&lt;=Y$1006)),FALSE),IF(ISNUMBER(Datos!Y796),AND(Datos!Y796=INT(Datos!Y796),AND(OR(Y$1005="",Datos!Y796&gt;=Y$1005),OR(Y$1006="",Datos!Y796&lt;=Y$1006))),FALSE),OR(ISNUMBER(FIND(";"&amp;UPPER(TRIM(Datos!Y796&amp;""))&amp;"=",Y$1007)),ISNUMBER(FIND(";"&amp;UPPER(TRIM(Datos!Y796&amp;""))&amp;";",Y$1007))),OR(UPPER(TRIM(Datos!Y796&amp;""))="SÍ",UPPER(TRIM(Datos!Y796&amp;""))="SI",UPPER(TRIM(Datos!Y796&amp;""))="NO"),IF(ISNUMBER(Datos!Y796),AND(OR(Y$1005="",Datos!Y796&gt;=Y$1005),OR(Y$1006="",Datos!Y796&lt;=Y$1006)),FALSE),TRUE))))</f>
        <v>0.0</v>
      </c>
      <c r="Z796">
        <f>IF(Datos!Z796="",0,IF(AND(Z$1008&lt;&gt;"",Datos!Z796=Z$1008),0,IF(Z$1004=0,0,1-CHOOSE(Z$1004,IF(ISNUMBER(Datos!Z796),AND(OR(Z$1005="",Datos!Z796&gt;=Z$1005),OR(Z$1006="",Datos!Z796&lt;=Z$1006)),FALSE),IF(ISNUMBER(Datos!Z796),AND(Datos!Z796=INT(Datos!Z796),AND(OR(Z$1005="",Datos!Z796&gt;=Z$1005),OR(Z$1006="",Datos!Z796&lt;=Z$1006))),FALSE),OR(ISNUMBER(FIND(";"&amp;UPPER(TRIM(Datos!Z796&amp;""))&amp;"=",Z$1007)),ISNUMBER(FIND(";"&amp;UPPER(TRIM(Datos!Z796&amp;""))&amp;";",Z$1007))),OR(UPPER(TRIM(Datos!Z796&amp;""))="SÍ",UPPER(TRIM(Datos!Z796&amp;""))="SI",UPPER(TRIM(Datos!Z796&amp;""))="NO"),IF(ISNUMBER(Datos!Z796),AND(OR(Z$1005="",Datos!Z796&gt;=Z$1005),OR(Z$1006="",Datos!Z796&lt;=Z$1006)),FALSE),TRUE))))</f>
        <v>0.0</v>
      </c>
      <c r="AA796">
        <f>IF(Datos!AA796="",0,IF(AND(AA$1008&lt;&gt;"",Datos!AA796=AA$1008),0,IF(AA$1004=0,0,1-CHOOSE(AA$1004,IF(ISNUMBER(Datos!AA796),AND(OR(AA$1005="",Datos!AA796&gt;=AA$1005),OR(AA$1006="",Datos!AA796&lt;=AA$1006)),FALSE),IF(ISNUMBER(Datos!AA796),AND(Datos!AA796=INT(Datos!AA796),AND(OR(AA$1005="",Datos!AA796&gt;=AA$1005),OR(AA$1006="",Datos!AA796&lt;=AA$1006))),FALSE),OR(ISNUMBER(FIND(";"&amp;UPPER(TRIM(Datos!AA796&amp;""))&amp;"=",AA$1007)),ISNUMBER(FIND(";"&amp;UPPER(TRIM(Datos!AA796&amp;""))&amp;";",AA$1007))),OR(UPPER(TRIM(Datos!AA796&amp;""))="SÍ",UPPER(TRIM(Datos!AA796&amp;""))="SI",UPPER(TRIM(Datos!AA796&amp;""))="NO"),IF(ISNUMBER(Datos!AA796),AND(OR(AA$1005="",Datos!AA796&gt;=AA$1005),OR(AA$1006="",Datos!AA796&lt;=AA$1006)),FALSE),TRUE))))</f>
        <v>0.0</v>
      </c>
      <c r="AB796">
        <f>IF(Datos!AB796="",0,IF(AND(AB$1008&lt;&gt;"",Datos!AB796=AB$1008),0,IF(AB$1004=0,0,1-CHOOSE(AB$1004,IF(ISNUMBER(Datos!AB796),AND(OR(AB$1005="",Datos!AB796&gt;=AB$1005),OR(AB$1006="",Datos!AB796&lt;=AB$1006)),FALSE),IF(ISNUMBER(Datos!AB796),AND(Datos!AB796=INT(Datos!AB796),AND(OR(AB$1005="",Datos!AB796&gt;=AB$1005),OR(AB$1006="",Datos!AB796&lt;=AB$1006))),FALSE),OR(ISNUMBER(FIND(";"&amp;UPPER(TRIM(Datos!AB796&amp;""))&amp;"=",AB$1007)),ISNUMBER(FIND(";"&amp;UPPER(TRIM(Datos!AB796&amp;""))&amp;";",AB$1007))),OR(UPPER(TRIM(Datos!AB796&amp;""))="SÍ",UPPER(TRIM(Datos!AB796&amp;""))="SI",UPPER(TRIM(Datos!AB796&amp;""))="NO"),IF(ISNUMBER(Datos!AB796),AND(OR(AB$1005="",Datos!AB796&gt;=AB$1005),OR(AB$1006="",Datos!AB796&lt;=AB$1006)),FALSE),TRUE))))</f>
        <v>0.0</v>
      </c>
      <c r="AC796">
        <f>IF(Datos!AC796="",0,IF(AND(AC$1008&lt;&gt;"",Datos!AC796=AC$1008),0,IF(AC$1004=0,0,1-CHOOSE(AC$1004,IF(ISNUMBER(Datos!AC796),AND(OR(AC$1005="",Datos!AC796&gt;=AC$1005),OR(AC$1006="",Datos!AC796&lt;=AC$1006)),FALSE),IF(ISNUMBER(Datos!AC796),AND(Datos!AC796=INT(Datos!AC796),AND(OR(AC$1005="",Datos!AC796&gt;=AC$1005),OR(AC$1006="",Datos!AC796&lt;=AC$1006))),FALSE),OR(ISNUMBER(FIND(";"&amp;UPPER(TRIM(Datos!AC796&amp;""))&amp;"=",AC$1007)),ISNUMBER(FIND(";"&amp;UPPER(TRIM(Datos!AC796&amp;""))&amp;";",AC$1007))),OR(UPPER(TRIM(Datos!AC796&amp;""))="SÍ",UPPER(TRIM(Datos!AC796&amp;""))="SI",UPPER(TRIM(Datos!AC796&amp;""))="NO"),IF(ISNUMBER(Datos!AC796),AND(OR(AC$1005="",Datos!AC796&gt;=AC$1005),OR(AC$1006="",Datos!AC796&lt;=AC$1006)),FALSE),TRUE))))</f>
        <v>0.0</v>
      </c>
      <c r="AD796">
        <f>IF(Datos!AD796="",0,IF(AND(AD$1008&lt;&gt;"",Datos!AD796=AD$1008),0,IF(AD$1004=0,0,1-CHOOSE(AD$1004,IF(ISNUMBER(Datos!AD796),AND(OR(AD$1005="",Datos!AD796&gt;=AD$1005),OR(AD$1006="",Datos!AD796&lt;=AD$1006)),FALSE),IF(ISNUMBER(Datos!AD796),AND(Datos!AD796=INT(Datos!AD796),AND(OR(AD$1005="",Datos!AD796&gt;=AD$1005),OR(AD$1006="",Datos!AD796&lt;=AD$1006))),FALSE),OR(ISNUMBER(FIND(";"&amp;UPPER(TRIM(Datos!AD796&amp;""))&amp;"=",AD$1007)),ISNUMBER(FIND(";"&amp;UPPER(TRIM(Datos!AD796&amp;""))&amp;";",AD$1007))),OR(UPPER(TRIM(Datos!AD796&amp;""))="SÍ",UPPER(TRIM(Datos!AD796&amp;""))="SI",UPPER(TRIM(Datos!AD796&amp;""))="NO"),IF(ISNUMBER(Datos!AD796),AND(OR(AD$1005="",Datos!AD796&gt;=AD$1005),OR(AD$1006="",Datos!AD796&lt;=AD$1006)),FALSE),TRUE))))</f>
        <v>0.0</v>
      </c>
      <c r="AE796">
        <f>IF(Datos!AE796="",0,IF(AND(AE$1008&lt;&gt;"",Datos!AE796=AE$1008),0,IF(AE$1004=0,0,1-CHOOSE(AE$1004,IF(ISNUMBER(Datos!AE796),AND(OR(AE$1005="",Datos!AE796&gt;=AE$1005),OR(AE$1006="",Datos!AE796&lt;=AE$1006)),FALSE),IF(ISNUMBER(Datos!AE796),AND(Datos!AE796=INT(Datos!AE796),AND(OR(AE$1005="",Datos!AE796&gt;=AE$1005),OR(AE$1006="",Datos!AE796&lt;=AE$1006))),FALSE),OR(ISNUMBER(FIND(";"&amp;UPPER(TRIM(Datos!AE796&amp;""))&amp;"=",AE$1007)),ISNUMBER(FIND(";"&amp;UPPER(TRIM(Datos!AE796&amp;""))&amp;";",AE$1007))),OR(UPPER(TRIM(Datos!AE796&amp;""))="SÍ",UPPER(TRIM(Datos!AE796&amp;""))="SI",UPPER(TRIM(Datos!AE796&amp;""))="NO"),IF(ISNUMBER(Datos!AE796),AND(OR(AE$1005="",Datos!AE796&gt;=AE$1005),OR(AE$1006="",Datos!AE796&lt;=AE$1006)),FALSE),TRUE))))</f>
        <v>0.0</v>
      </c>
    </row>
    <row r="797" spans="2:31">
      <c r="B797">
        <f>IF(Datos!B797="",0,IF(AND(B$1008&lt;&gt;"",Datos!B797=B$1008),0,IF(B$1004=0,0,1-CHOOSE(B$1004,IF(ISNUMBER(Datos!B797),AND(OR(B$1005="",Datos!B797&gt;=B$1005),OR(B$1006="",Datos!B797&lt;=B$1006)),FALSE),IF(ISNUMBER(Datos!B797),AND(Datos!B797=INT(Datos!B797),AND(OR(B$1005="",Datos!B797&gt;=B$1005),OR(B$1006="",Datos!B797&lt;=B$1006))),FALSE),OR(ISNUMBER(FIND(";"&amp;UPPER(TRIM(Datos!B797&amp;""))&amp;"=",B$1007)),ISNUMBER(FIND(";"&amp;UPPER(TRIM(Datos!B797&amp;""))&amp;";",B$1007))),OR(UPPER(TRIM(Datos!B797&amp;""))="SÍ",UPPER(TRIM(Datos!B797&amp;""))="SI",UPPER(TRIM(Datos!B797&amp;""))="NO"),IF(ISNUMBER(Datos!B797),AND(OR(B$1005="",Datos!B797&gt;=B$1005),OR(B$1006="",Datos!B797&lt;=B$1006)),FALSE),TRUE))))</f>
        <v>0.0</v>
      </c>
      <c r="C797">
        <f>IF(Datos!C797="",0,IF(AND(C$1008&lt;&gt;"",Datos!C797=C$1008),0,IF(C$1004=0,0,1-CHOOSE(C$1004,IF(ISNUMBER(Datos!C797),AND(OR(C$1005="",Datos!C797&gt;=C$1005),OR(C$1006="",Datos!C797&lt;=C$1006)),FALSE),IF(ISNUMBER(Datos!C797),AND(Datos!C797=INT(Datos!C797),AND(OR(C$1005="",Datos!C797&gt;=C$1005),OR(C$1006="",Datos!C797&lt;=C$1006))),FALSE),OR(ISNUMBER(FIND(";"&amp;UPPER(TRIM(Datos!C797&amp;""))&amp;"=",C$1007)),ISNUMBER(FIND(";"&amp;UPPER(TRIM(Datos!C797&amp;""))&amp;";",C$1007))),OR(UPPER(TRIM(Datos!C797&amp;""))="SÍ",UPPER(TRIM(Datos!C797&amp;""))="SI",UPPER(TRIM(Datos!C797&amp;""))="NO"),IF(ISNUMBER(Datos!C797),AND(OR(C$1005="",Datos!C797&gt;=C$1005),OR(C$1006="",Datos!C797&lt;=C$1006)),FALSE),TRUE))))</f>
        <v>0.0</v>
      </c>
      <c r="D797">
        <f>IF(Datos!D797="",0,IF(AND(D$1008&lt;&gt;"",Datos!D797=D$1008),0,IF(D$1004=0,0,1-CHOOSE(D$1004,IF(ISNUMBER(Datos!D797),AND(OR(D$1005="",Datos!D797&gt;=D$1005),OR(D$1006="",Datos!D797&lt;=D$1006)),FALSE),IF(ISNUMBER(Datos!D797),AND(Datos!D797=INT(Datos!D797),AND(OR(D$1005="",Datos!D797&gt;=D$1005),OR(D$1006="",Datos!D797&lt;=D$1006))),FALSE),OR(ISNUMBER(FIND(";"&amp;UPPER(TRIM(Datos!D797&amp;""))&amp;"=",D$1007)),ISNUMBER(FIND(";"&amp;UPPER(TRIM(Datos!D797&amp;""))&amp;";",D$1007))),OR(UPPER(TRIM(Datos!D797&amp;""))="SÍ",UPPER(TRIM(Datos!D797&amp;""))="SI",UPPER(TRIM(Datos!D797&amp;""))="NO"),IF(ISNUMBER(Datos!D797),AND(OR(D$1005="",Datos!D797&gt;=D$1005),OR(D$1006="",Datos!D797&lt;=D$1006)),FALSE),TRUE))))</f>
        <v>0.0</v>
      </c>
      <c r="E797">
        <f>IF(Datos!E797="",0,IF(AND(E$1008&lt;&gt;"",Datos!E797=E$1008),0,IF(E$1004=0,0,1-CHOOSE(E$1004,IF(ISNUMBER(Datos!E797),AND(OR(E$1005="",Datos!E797&gt;=E$1005),OR(E$1006="",Datos!E797&lt;=E$1006)),FALSE),IF(ISNUMBER(Datos!E797),AND(Datos!E797=INT(Datos!E797),AND(OR(E$1005="",Datos!E797&gt;=E$1005),OR(E$1006="",Datos!E797&lt;=E$1006))),FALSE),OR(ISNUMBER(FIND(";"&amp;UPPER(TRIM(Datos!E797&amp;""))&amp;"=",E$1007)),ISNUMBER(FIND(";"&amp;UPPER(TRIM(Datos!E797&amp;""))&amp;";",E$1007))),OR(UPPER(TRIM(Datos!E797&amp;""))="SÍ",UPPER(TRIM(Datos!E797&amp;""))="SI",UPPER(TRIM(Datos!E797&amp;""))="NO"),IF(ISNUMBER(Datos!E797),AND(OR(E$1005="",Datos!E797&gt;=E$1005),OR(E$1006="",Datos!E797&lt;=E$1006)),FALSE),TRUE))))</f>
        <v>0.0</v>
      </c>
      <c r="F797">
        <f>IF(Datos!F797="",0,IF(AND(F$1008&lt;&gt;"",Datos!F797=F$1008),0,IF(F$1004=0,0,1-CHOOSE(F$1004,IF(ISNUMBER(Datos!F797),AND(OR(F$1005="",Datos!F797&gt;=F$1005),OR(F$1006="",Datos!F797&lt;=F$1006)),FALSE),IF(ISNUMBER(Datos!F797),AND(Datos!F797=INT(Datos!F797),AND(OR(F$1005="",Datos!F797&gt;=F$1005),OR(F$1006="",Datos!F797&lt;=F$1006))),FALSE),OR(ISNUMBER(FIND(";"&amp;UPPER(TRIM(Datos!F797&amp;""))&amp;"=",F$1007)),ISNUMBER(FIND(";"&amp;UPPER(TRIM(Datos!F797&amp;""))&amp;";",F$1007))),OR(UPPER(TRIM(Datos!F797&amp;""))="SÍ",UPPER(TRIM(Datos!F797&amp;""))="SI",UPPER(TRIM(Datos!F797&amp;""))="NO"),IF(ISNUMBER(Datos!F797),AND(OR(F$1005="",Datos!F797&gt;=F$1005),OR(F$1006="",Datos!F797&lt;=F$1006)),FALSE),TRUE))))</f>
        <v>0.0</v>
      </c>
      <c r="G797">
        <f>IF(Datos!G797="",0,IF(AND(G$1008&lt;&gt;"",Datos!G797=G$1008),0,IF(G$1004=0,0,1-CHOOSE(G$1004,IF(ISNUMBER(Datos!G797),AND(OR(G$1005="",Datos!G797&gt;=G$1005),OR(G$1006="",Datos!G797&lt;=G$1006)),FALSE),IF(ISNUMBER(Datos!G797),AND(Datos!G797=INT(Datos!G797),AND(OR(G$1005="",Datos!G797&gt;=G$1005),OR(G$1006="",Datos!G797&lt;=G$1006))),FALSE),OR(ISNUMBER(FIND(";"&amp;UPPER(TRIM(Datos!G797&amp;""))&amp;"=",G$1007)),ISNUMBER(FIND(";"&amp;UPPER(TRIM(Datos!G797&amp;""))&amp;";",G$1007))),OR(UPPER(TRIM(Datos!G797&amp;""))="SÍ",UPPER(TRIM(Datos!G797&amp;""))="SI",UPPER(TRIM(Datos!G797&amp;""))="NO"),IF(ISNUMBER(Datos!G797),AND(OR(G$1005="",Datos!G797&gt;=G$1005),OR(G$1006="",Datos!G797&lt;=G$1006)),FALSE),TRUE))))</f>
        <v>0.0</v>
      </c>
      <c r="H797">
        <f>IF(Datos!H797="",0,IF(AND(H$1008&lt;&gt;"",Datos!H797=H$1008),0,IF(H$1004=0,0,1-CHOOSE(H$1004,IF(ISNUMBER(Datos!H797),AND(OR(H$1005="",Datos!H797&gt;=H$1005),OR(H$1006="",Datos!H797&lt;=H$1006)),FALSE),IF(ISNUMBER(Datos!H797),AND(Datos!H797=INT(Datos!H797),AND(OR(H$1005="",Datos!H797&gt;=H$1005),OR(H$1006="",Datos!H797&lt;=H$1006))),FALSE),OR(ISNUMBER(FIND(";"&amp;UPPER(TRIM(Datos!H797&amp;""))&amp;"=",H$1007)),ISNUMBER(FIND(";"&amp;UPPER(TRIM(Datos!H797&amp;""))&amp;";",H$1007))),OR(UPPER(TRIM(Datos!H797&amp;""))="SÍ",UPPER(TRIM(Datos!H797&amp;""))="SI",UPPER(TRIM(Datos!H797&amp;""))="NO"),IF(ISNUMBER(Datos!H797),AND(OR(H$1005="",Datos!H797&gt;=H$1005),OR(H$1006="",Datos!H797&lt;=H$1006)),FALSE),TRUE))))</f>
        <v>0.0</v>
      </c>
      <c r="I797">
        <f>IF(Datos!I797="",0,IF(AND(I$1008&lt;&gt;"",Datos!I797=I$1008),0,IF(I$1004=0,0,1-CHOOSE(I$1004,IF(ISNUMBER(Datos!I797),AND(OR(I$1005="",Datos!I797&gt;=I$1005),OR(I$1006="",Datos!I797&lt;=I$1006)),FALSE),IF(ISNUMBER(Datos!I797),AND(Datos!I797=INT(Datos!I797),AND(OR(I$1005="",Datos!I797&gt;=I$1005),OR(I$1006="",Datos!I797&lt;=I$1006))),FALSE),OR(ISNUMBER(FIND(";"&amp;UPPER(TRIM(Datos!I797&amp;""))&amp;"=",I$1007)),ISNUMBER(FIND(";"&amp;UPPER(TRIM(Datos!I797&amp;""))&amp;";",I$1007))),OR(UPPER(TRIM(Datos!I797&amp;""))="SÍ",UPPER(TRIM(Datos!I797&amp;""))="SI",UPPER(TRIM(Datos!I797&amp;""))="NO"),IF(ISNUMBER(Datos!I797),AND(OR(I$1005="",Datos!I797&gt;=I$1005),OR(I$1006="",Datos!I797&lt;=I$1006)),FALSE),TRUE))))</f>
        <v>0.0</v>
      </c>
      <c r="J797">
        <f>IF(Datos!J797="",0,IF(AND(J$1008&lt;&gt;"",Datos!J797=J$1008),0,IF(J$1004=0,0,1-CHOOSE(J$1004,IF(ISNUMBER(Datos!J797),AND(OR(J$1005="",Datos!J797&gt;=J$1005),OR(J$1006="",Datos!J797&lt;=J$1006)),FALSE),IF(ISNUMBER(Datos!J797),AND(Datos!J797=INT(Datos!J797),AND(OR(J$1005="",Datos!J797&gt;=J$1005),OR(J$1006="",Datos!J797&lt;=J$1006))),FALSE),OR(ISNUMBER(FIND(";"&amp;UPPER(TRIM(Datos!J797&amp;""))&amp;"=",J$1007)),ISNUMBER(FIND(";"&amp;UPPER(TRIM(Datos!J797&amp;""))&amp;";",J$1007))),OR(UPPER(TRIM(Datos!J797&amp;""))="SÍ",UPPER(TRIM(Datos!J797&amp;""))="SI",UPPER(TRIM(Datos!J797&amp;""))="NO"),IF(ISNUMBER(Datos!J797),AND(OR(J$1005="",Datos!J797&gt;=J$1005),OR(J$1006="",Datos!J797&lt;=J$1006)),FALSE),TRUE))))</f>
        <v>0.0</v>
      </c>
      <c r="K797">
        <f>IF(Datos!K797="",0,IF(AND(K$1008&lt;&gt;"",Datos!K797=K$1008),0,IF(K$1004=0,0,1-CHOOSE(K$1004,IF(ISNUMBER(Datos!K797),AND(OR(K$1005="",Datos!K797&gt;=K$1005),OR(K$1006="",Datos!K797&lt;=K$1006)),FALSE),IF(ISNUMBER(Datos!K797),AND(Datos!K797=INT(Datos!K797),AND(OR(K$1005="",Datos!K797&gt;=K$1005),OR(K$1006="",Datos!K797&lt;=K$1006))),FALSE),OR(ISNUMBER(FIND(";"&amp;UPPER(TRIM(Datos!K797&amp;""))&amp;"=",K$1007)),ISNUMBER(FIND(";"&amp;UPPER(TRIM(Datos!K797&amp;""))&amp;";",K$1007))),OR(UPPER(TRIM(Datos!K797&amp;""))="SÍ",UPPER(TRIM(Datos!K797&amp;""))="SI",UPPER(TRIM(Datos!K797&amp;""))="NO"),IF(ISNUMBER(Datos!K797),AND(OR(K$1005="",Datos!K797&gt;=K$1005),OR(K$1006="",Datos!K797&lt;=K$1006)),FALSE),TRUE))))</f>
        <v>0.0</v>
      </c>
      <c r="L797">
        <f>IF(Datos!L797="",0,IF(AND(L$1008&lt;&gt;"",Datos!L797=L$1008),0,IF(L$1004=0,0,1-CHOOSE(L$1004,IF(ISNUMBER(Datos!L797),AND(OR(L$1005="",Datos!L797&gt;=L$1005),OR(L$1006="",Datos!L797&lt;=L$1006)),FALSE),IF(ISNUMBER(Datos!L797),AND(Datos!L797=INT(Datos!L797),AND(OR(L$1005="",Datos!L797&gt;=L$1005),OR(L$1006="",Datos!L797&lt;=L$1006))),FALSE),OR(ISNUMBER(FIND(";"&amp;UPPER(TRIM(Datos!L797&amp;""))&amp;"=",L$1007)),ISNUMBER(FIND(";"&amp;UPPER(TRIM(Datos!L797&amp;""))&amp;";",L$1007))),OR(UPPER(TRIM(Datos!L797&amp;""))="SÍ",UPPER(TRIM(Datos!L797&amp;""))="SI",UPPER(TRIM(Datos!L797&amp;""))="NO"),IF(ISNUMBER(Datos!L797),AND(OR(L$1005="",Datos!L797&gt;=L$1005),OR(L$1006="",Datos!L797&lt;=L$1006)),FALSE),TRUE))))</f>
        <v>0.0</v>
      </c>
      <c r="M797">
        <f>IF(Datos!M797="",0,IF(AND(M$1008&lt;&gt;"",Datos!M797=M$1008),0,IF(M$1004=0,0,1-CHOOSE(M$1004,IF(ISNUMBER(Datos!M797),AND(OR(M$1005="",Datos!M797&gt;=M$1005),OR(M$1006="",Datos!M797&lt;=M$1006)),FALSE),IF(ISNUMBER(Datos!M797),AND(Datos!M797=INT(Datos!M797),AND(OR(M$1005="",Datos!M797&gt;=M$1005),OR(M$1006="",Datos!M797&lt;=M$1006))),FALSE),OR(ISNUMBER(FIND(";"&amp;UPPER(TRIM(Datos!M797&amp;""))&amp;"=",M$1007)),ISNUMBER(FIND(";"&amp;UPPER(TRIM(Datos!M797&amp;""))&amp;";",M$1007))),OR(UPPER(TRIM(Datos!M797&amp;""))="SÍ",UPPER(TRIM(Datos!M797&amp;""))="SI",UPPER(TRIM(Datos!M797&amp;""))="NO"),IF(ISNUMBER(Datos!M797),AND(OR(M$1005="",Datos!M797&gt;=M$1005),OR(M$1006="",Datos!M797&lt;=M$1006)),FALSE),TRUE))))</f>
        <v>0.0</v>
      </c>
      <c r="N797">
        <f>IF(Datos!N797="",0,IF(AND(N$1008&lt;&gt;"",Datos!N797=N$1008),0,IF(N$1004=0,0,1-CHOOSE(N$1004,IF(ISNUMBER(Datos!N797),AND(OR(N$1005="",Datos!N797&gt;=N$1005),OR(N$1006="",Datos!N797&lt;=N$1006)),FALSE),IF(ISNUMBER(Datos!N797),AND(Datos!N797=INT(Datos!N797),AND(OR(N$1005="",Datos!N797&gt;=N$1005),OR(N$1006="",Datos!N797&lt;=N$1006))),FALSE),OR(ISNUMBER(FIND(";"&amp;UPPER(TRIM(Datos!N797&amp;""))&amp;"=",N$1007)),ISNUMBER(FIND(";"&amp;UPPER(TRIM(Datos!N797&amp;""))&amp;";",N$1007))),OR(UPPER(TRIM(Datos!N797&amp;""))="SÍ",UPPER(TRIM(Datos!N797&amp;""))="SI",UPPER(TRIM(Datos!N797&amp;""))="NO"),IF(ISNUMBER(Datos!N797),AND(OR(N$1005="",Datos!N797&gt;=N$1005),OR(N$1006="",Datos!N797&lt;=N$1006)),FALSE),TRUE))))</f>
        <v>0.0</v>
      </c>
      <c r="O797">
        <f>IF(Datos!O797="",0,IF(AND(O$1008&lt;&gt;"",Datos!O797=O$1008),0,IF(O$1004=0,0,1-CHOOSE(O$1004,IF(ISNUMBER(Datos!O797),AND(OR(O$1005="",Datos!O797&gt;=O$1005),OR(O$1006="",Datos!O797&lt;=O$1006)),FALSE),IF(ISNUMBER(Datos!O797),AND(Datos!O797=INT(Datos!O797),AND(OR(O$1005="",Datos!O797&gt;=O$1005),OR(O$1006="",Datos!O797&lt;=O$1006))),FALSE),OR(ISNUMBER(FIND(";"&amp;UPPER(TRIM(Datos!O797&amp;""))&amp;"=",O$1007)),ISNUMBER(FIND(";"&amp;UPPER(TRIM(Datos!O797&amp;""))&amp;";",O$1007))),OR(UPPER(TRIM(Datos!O797&amp;""))="SÍ",UPPER(TRIM(Datos!O797&amp;""))="SI",UPPER(TRIM(Datos!O797&amp;""))="NO"),IF(ISNUMBER(Datos!O797),AND(OR(O$1005="",Datos!O797&gt;=O$1005),OR(O$1006="",Datos!O797&lt;=O$1006)),FALSE),TRUE))))</f>
        <v>0.0</v>
      </c>
      <c r="P797">
        <f>IF(Datos!P797="",0,IF(AND(P$1008&lt;&gt;"",Datos!P797=P$1008),0,IF(P$1004=0,0,1-CHOOSE(P$1004,IF(ISNUMBER(Datos!P797),AND(OR(P$1005="",Datos!P797&gt;=P$1005),OR(P$1006="",Datos!P797&lt;=P$1006)),FALSE),IF(ISNUMBER(Datos!P797),AND(Datos!P797=INT(Datos!P797),AND(OR(P$1005="",Datos!P797&gt;=P$1005),OR(P$1006="",Datos!P797&lt;=P$1006))),FALSE),OR(ISNUMBER(FIND(";"&amp;UPPER(TRIM(Datos!P797&amp;""))&amp;"=",P$1007)),ISNUMBER(FIND(";"&amp;UPPER(TRIM(Datos!P797&amp;""))&amp;";",P$1007))),OR(UPPER(TRIM(Datos!P797&amp;""))="SÍ",UPPER(TRIM(Datos!P797&amp;""))="SI",UPPER(TRIM(Datos!P797&amp;""))="NO"),IF(ISNUMBER(Datos!P797),AND(OR(P$1005="",Datos!P797&gt;=P$1005),OR(P$1006="",Datos!P797&lt;=P$1006)),FALSE),TRUE))))</f>
        <v>0.0</v>
      </c>
      <c r="Q797">
        <f>IF(Datos!Q797="",0,IF(AND(Q$1008&lt;&gt;"",Datos!Q797=Q$1008),0,IF(Q$1004=0,0,1-CHOOSE(Q$1004,IF(ISNUMBER(Datos!Q797),AND(OR(Q$1005="",Datos!Q797&gt;=Q$1005),OR(Q$1006="",Datos!Q797&lt;=Q$1006)),FALSE),IF(ISNUMBER(Datos!Q797),AND(Datos!Q797=INT(Datos!Q797),AND(OR(Q$1005="",Datos!Q797&gt;=Q$1005),OR(Q$1006="",Datos!Q797&lt;=Q$1006))),FALSE),OR(ISNUMBER(FIND(";"&amp;UPPER(TRIM(Datos!Q797&amp;""))&amp;"=",Q$1007)),ISNUMBER(FIND(";"&amp;UPPER(TRIM(Datos!Q797&amp;""))&amp;";",Q$1007))),OR(UPPER(TRIM(Datos!Q797&amp;""))="SÍ",UPPER(TRIM(Datos!Q797&amp;""))="SI",UPPER(TRIM(Datos!Q797&amp;""))="NO"),IF(ISNUMBER(Datos!Q797),AND(OR(Q$1005="",Datos!Q797&gt;=Q$1005),OR(Q$1006="",Datos!Q797&lt;=Q$1006)),FALSE),TRUE))))</f>
        <v>0.0</v>
      </c>
      <c r="R797">
        <f>IF(Datos!R797="",0,IF(AND(R$1008&lt;&gt;"",Datos!R797=R$1008),0,IF(R$1004=0,0,1-CHOOSE(R$1004,IF(ISNUMBER(Datos!R797),AND(OR(R$1005="",Datos!R797&gt;=R$1005),OR(R$1006="",Datos!R797&lt;=R$1006)),FALSE),IF(ISNUMBER(Datos!R797),AND(Datos!R797=INT(Datos!R797),AND(OR(R$1005="",Datos!R797&gt;=R$1005),OR(R$1006="",Datos!R797&lt;=R$1006))),FALSE),OR(ISNUMBER(FIND(";"&amp;UPPER(TRIM(Datos!R797&amp;""))&amp;"=",R$1007)),ISNUMBER(FIND(";"&amp;UPPER(TRIM(Datos!R797&amp;""))&amp;";",R$1007))),OR(UPPER(TRIM(Datos!R797&amp;""))="SÍ",UPPER(TRIM(Datos!R797&amp;""))="SI",UPPER(TRIM(Datos!R797&amp;""))="NO"),IF(ISNUMBER(Datos!R797),AND(OR(R$1005="",Datos!R797&gt;=R$1005),OR(R$1006="",Datos!R797&lt;=R$1006)),FALSE),TRUE))))</f>
        <v>0.0</v>
      </c>
      <c r="S797">
        <f>IF(Datos!S797="",0,IF(AND(S$1008&lt;&gt;"",Datos!S797=S$1008),0,IF(S$1004=0,0,1-CHOOSE(S$1004,IF(ISNUMBER(Datos!S797),AND(OR(S$1005="",Datos!S797&gt;=S$1005),OR(S$1006="",Datos!S797&lt;=S$1006)),FALSE),IF(ISNUMBER(Datos!S797),AND(Datos!S797=INT(Datos!S797),AND(OR(S$1005="",Datos!S797&gt;=S$1005),OR(S$1006="",Datos!S797&lt;=S$1006))),FALSE),OR(ISNUMBER(FIND(";"&amp;UPPER(TRIM(Datos!S797&amp;""))&amp;"=",S$1007)),ISNUMBER(FIND(";"&amp;UPPER(TRIM(Datos!S797&amp;""))&amp;";",S$1007))),OR(UPPER(TRIM(Datos!S797&amp;""))="SÍ",UPPER(TRIM(Datos!S797&amp;""))="SI",UPPER(TRIM(Datos!S797&amp;""))="NO"),IF(ISNUMBER(Datos!S797),AND(OR(S$1005="",Datos!S797&gt;=S$1005),OR(S$1006="",Datos!S797&lt;=S$1006)),FALSE),TRUE))))</f>
        <v>0.0</v>
      </c>
      <c r="T797">
        <f>IF(Datos!T797="",0,IF(AND(T$1008&lt;&gt;"",Datos!T797=T$1008),0,IF(T$1004=0,0,1-CHOOSE(T$1004,IF(ISNUMBER(Datos!T797),AND(OR(T$1005="",Datos!T797&gt;=T$1005),OR(T$1006="",Datos!T797&lt;=T$1006)),FALSE),IF(ISNUMBER(Datos!T797),AND(Datos!T797=INT(Datos!T797),AND(OR(T$1005="",Datos!T797&gt;=T$1005),OR(T$1006="",Datos!T797&lt;=T$1006))),FALSE),OR(ISNUMBER(FIND(";"&amp;UPPER(TRIM(Datos!T797&amp;""))&amp;"=",T$1007)),ISNUMBER(FIND(";"&amp;UPPER(TRIM(Datos!T797&amp;""))&amp;";",T$1007))),OR(UPPER(TRIM(Datos!T797&amp;""))="SÍ",UPPER(TRIM(Datos!T797&amp;""))="SI",UPPER(TRIM(Datos!T797&amp;""))="NO"),IF(ISNUMBER(Datos!T797),AND(OR(T$1005="",Datos!T797&gt;=T$1005),OR(T$1006="",Datos!T797&lt;=T$1006)),FALSE),TRUE))))</f>
        <v>0.0</v>
      </c>
      <c r="U797">
        <f>IF(Datos!U797="",0,IF(AND(U$1008&lt;&gt;"",Datos!U797=U$1008),0,IF(U$1004=0,0,1-CHOOSE(U$1004,IF(ISNUMBER(Datos!U797),AND(OR(U$1005="",Datos!U797&gt;=U$1005),OR(U$1006="",Datos!U797&lt;=U$1006)),FALSE),IF(ISNUMBER(Datos!U797),AND(Datos!U797=INT(Datos!U797),AND(OR(U$1005="",Datos!U797&gt;=U$1005),OR(U$1006="",Datos!U797&lt;=U$1006))),FALSE),OR(ISNUMBER(FIND(";"&amp;UPPER(TRIM(Datos!U797&amp;""))&amp;"=",U$1007)),ISNUMBER(FIND(";"&amp;UPPER(TRIM(Datos!U797&amp;""))&amp;";",U$1007))),OR(UPPER(TRIM(Datos!U797&amp;""))="SÍ",UPPER(TRIM(Datos!U797&amp;""))="SI",UPPER(TRIM(Datos!U797&amp;""))="NO"),IF(ISNUMBER(Datos!U797),AND(OR(U$1005="",Datos!U797&gt;=U$1005),OR(U$1006="",Datos!U797&lt;=U$1006)),FALSE),TRUE))))</f>
        <v>0.0</v>
      </c>
      <c r="V797">
        <f>IF(Datos!V797="",0,IF(AND(V$1008&lt;&gt;"",Datos!V797=V$1008),0,IF(V$1004=0,0,1-CHOOSE(V$1004,IF(ISNUMBER(Datos!V797),AND(OR(V$1005="",Datos!V797&gt;=V$1005),OR(V$1006="",Datos!V797&lt;=V$1006)),FALSE),IF(ISNUMBER(Datos!V797),AND(Datos!V797=INT(Datos!V797),AND(OR(V$1005="",Datos!V797&gt;=V$1005),OR(V$1006="",Datos!V797&lt;=V$1006))),FALSE),OR(ISNUMBER(FIND(";"&amp;UPPER(TRIM(Datos!V797&amp;""))&amp;"=",V$1007)),ISNUMBER(FIND(";"&amp;UPPER(TRIM(Datos!V797&amp;""))&amp;";",V$1007))),OR(UPPER(TRIM(Datos!V797&amp;""))="SÍ",UPPER(TRIM(Datos!V797&amp;""))="SI",UPPER(TRIM(Datos!V797&amp;""))="NO"),IF(ISNUMBER(Datos!V797),AND(OR(V$1005="",Datos!V797&gt;=V$1005),OR(V$1006="",Datos!V797&lt;=V$1006)),FALSE),TRUE))))</f>
        <v>0.0</v>
      </c>
      <c r="W797">
        <f>IF(Datos!W797="",0,IF(AND(W$1008&lt;&gt;"",Datos!W797=W$1008),0,IF(W$1004=0,0,1-CHOOSE(W$1004,IF(ISNUMBER(Datos!W797),AND(OR(W$1005="",Datos!W797&gt;=W$1005),OR(W$1006="",Datos!W797&lt;=W$1006)),FALSE),IF(ISNUMBER(Datos!W797),AND(Datos!W797=INT(Datos!W797),AND(OR(W$1005="",Datos!W797&gt;=W$1005),OR(W$1006="",Datos!W797&lt;=W$1006))),FALSE),OR(ISNUMBER(FIND(";"&amp;UPPER(TRIM(Datos!W797&amp;""))&amp;"=",W$1007)),ISNUMBER(FIND(";"&amp;UPPER(TRIM(Datos!W797&amp;""))&amp;";",W$1007))),OR(UPPER(TRIM(Datos!W797&amp;""))="SÍ",UPPER(TRIM(Datos!W797&amp;""))="SI",UPPER(TRIM(Datos!W797&amp;""))="NO"),IF(ISNUMBER(Datos!W797),AND(OR(W$1005="",Datos!W797&gt;=W$1005),OR(W$1006="",Datos!W797&lt;=W$1006)),FALSE),TRUE))))</f>
        <v>0.0</v>
      </c>
      <c r="X797">
        <f>IF(Datos!X797="",0,IF(AND(X$1008&lt;&gt;"",Datos!X797=X$1008),0,IF(X$1004=0,0,1-CHOOSE(X$1004,IF(ISNUMBER(Datos!X797),AND(OR(X$1005="",Datos!X797&gt;=X$1005),OR(X$1006="",Datos!X797&lt;=X$1006)),FALSE),IF(ISNUMBER(Datos!X797),AND(Datos!X797=INT(Datos!X797),AND(OR(X$1005="",Datos!X797&gt;=X$1005),OR(X$1006="",Datos!X797&lt;=X$1006))),FALSE),OR(ISNUMBER(FIND(";"&amp;UPPER(TRIM(Datos!X797&amp;""))&amp;"=",X$1007)),ISNUMBER(FIND(";"&amp;UPPER(TRIM(Datos!X797&amp;""))&amp;";",X$1007))),OR(UPPER(TRIM(Datos!X797&amp;""))="SÍ",UPPER(TRIM(Datos!X797&amp;""))="SI",UPPER(TRIM(Datos!X797&amp;""))="NO"),IF(ISNUMBER(Datos!X797),AND(OR(X$1005="",Datos!X797&gt;=X$1005),OR(X$1006="",Datos!X797&lt;=X$1006)),FALSE),TRUE))))</f>
        <v>0.0</v>
      </c>
      <c r="Y797">
        <f>IF(Datos!Y797="",0,IF(AND(Y$1008&lt;&gt;"",Datos!Y797=Y$1008),0,IF(Y$1004=0,0,1-CHOOSE(Y$1004,IF(ISNUMBER(Datos!Y797),AND(OR(Y$1005="",Datos!Y797&gt;=Y$1005),OR(Y$1006="",Datos!Y797&lt;=Y$1006)),FALSE),IF(ISNUMBER(Datos!Y797),AND(Datos!Y797=INT(Datos!Y797),AND(OR(Y$1005="",Datos!Y797&gt;=Y$1005),OR(Y$1006="",Datos!Y797&lt;=Y$1006))),FALSE),OR(ISNUMBER(FIND(";"&amp;UPPER(TRIM(Datos!Y797&amp;""))&amp;"=",Y$1007)),ISNUMBER(FIND(";"&amp;UPPER(TRIM(Datos!Y797&amp;""))&amp;";",Y$1007))),OR(UPPER(TRIM(Datos!Y797&amp;""))="SÍ",UPPER(TRIM(Datos!Y797&amp;""))="SI",UPPER(TRIM(Datos!Y797&amp;""))="NO"),IF(ISNUMBER(Datos!Y797),AND(OR(Y$1005="",Datos!Y797&gt;=Y$1005),OR(Y$1006="",Datos!Y797&lt;=Y$1006)),FALSE),TRUE))))</f>
        <v>0.0</v>
      </c>
      <c r="Z797">
        <f>IF(Datos!Z797="",0,IF(AND(Z$1008&lt;&gt;"",Datos!Z797=Z$1008),0,IF(Z$1004=0,0,1-CHOOSE(Z$1004,IF(ISNUMBER(Datos!Z797),AND(OR(Z$1005="",Datos!Z797&gt;=Z$1005),OR(Z$1006="",Datos!Z797&lt;=Z$1006)),FALSE),IF(ISNUMBER(Datos!Z797),AND(Datos!Z797=INT(Datos!Z797),AND(OR(Z$1005="",Datos!Z797&gt;=Z$1005),OR(Z$1006="",Datos!Z797&lt;=Z$1006))),FALSE),OR(ISNUMBER(FIND(";"&amp;UPPER(TRIM(Datos!Z797&amp;""))&amp;"=",Z$1007)),ISNUMBER(FIND(";"&amp;UPPER(TRIM(Datos!Z797&amp;""))&amp;";",Z$1007))),OR(UPPER(TRIM(Datos!Z797&amp;""))="SÍ",UPPER(TRIM(Datos!Z797&amp;""))="SI",UPPER(TRIM(Datos!Z797&amp;""))="NO"),IF(ISNUMBER(Datos!Z797),AND(OR(Z$1005="",Datos!Z797&gt;=Z$1005),OR(Z$1006="",Datos!Z797&lt;=Z$1006)),FALSE),TRUE))))</f>
        <v>0.0</v>
      </c>
      <c r="AA797">
        <f>IF(Datos!AA797="",0,IF(AND(AA$1008&lt;&gt;"",Datos!AA797=AA$1008),0,IF(AA$1004=0,0,1-CHOOSE(AA$1004,IF(ISNUMBER(Datos!AA797),AND(OR(AA$1005="",Datos!AA797&gt;=AA$1005),OR(AA$1006="",Datos!AA797&lt;=AA$1006)),FALSE),IF(ISNUMBER(Datos!AA797),AND(Datos!AA797=INT(Datos!AA797),AND(OR(AA$1005="",Datos!AA797&gt;=AA$1005),OR(AA$1006="",Datos!AA797&lt;=AA$1006))),FALSE),OR(ISNUMBER(FIND(";"&amp;UPPER(TRIM(Datos!AA797&amp;""))&amp;"=",AA$1007)),ISNUMBER(FIND(";"&amp;UPPER(TRIM(Datos!AA797&amp;""))&amp;";",AA$1007))),OR(UPPER(TRIM(Datos!AA797&amp;""))="SÍ",UPPER(TRIM(Datos!AA797&amp;""))="SI",UPPER(TRIM(Datos!AA797&amp;""))="NO"),IF(ISNUMBER(Datos!AA797),AND(OR(AA$1005="",Datos!AA797&gt;=AA$1005),OR(AA$1006="",Datos!AA797&lt;=AA$1006)),FALSE),TRUE))))</f>
        <v>0.0</v>
      </c>
      <c r="AB797">
        <f>IF(Datos!AB797="",0,IF(AND(AB$1008&lt;&gt;"",Datos!AB797=AB$1008),0,IF(AB$1004=0,0,1-CHOOSE(AB$1004,IF(ISNUMBER(Datos!AB797),AND(OR(AB$1005="",Datos!AB797&gt;=AB$1005),OR(AB$1006="",Datos!AB797&lt;=AB$1006)),FALSE),IF(ISNUMBER(Datos!AB797),AND(Datos!AB797=INT(Datos!AB797),AND(OR(AB$1005="",Datos!AB797&gt;=AB$1005),OR(AB$1006="",Datos!AB797&lt;=AB$1006))),FALSE),OR(ISNUMBER(FIND(";"&amp;UPPER(TRIM(Datos!AB797&amp;""))&amp;"=",AB$1007)),ISNUMBER(FIND(";"&amp;UPPER(TRIM(Datos!AB797&amp;""))&amp;";",AB$1007))),OR(UPPER(TRIM(Datos!AB797&amp;""))="SÍ",UPPER(TRIM(Datos!AB797&amp;""))="SI",UPPER(TRIM(Datos!AB797&amp;""))="NO"),IF(ISNUMBER(Datos!AB797),AND(OR(AB$1005="",Datos!AB797&gt;=AB$1005),OR(AB$1006="",Datos!AB797&lt;=AB$1006)),FALSE),TRUE))))</f>
        <v>0.0</v>
      </c>
      <c r="AC797">
        <f>IF(Datos!AC797="",0,IF(AND(AC$1008&lt;&gt;"",Datos!AC797=AC$1008),0,IF(AC$1004=0,0,1-CHOOSE(AC$1004,IF(ISNUMBER(Datos!AC797),AND(OR(AC$1005="",Datos!AC797&gt;=AC$1005),OR(AC$1006="",Datos!AC797&lt;=AC$1006)),FALSE),IF(ISNUMBER(Datos!AC797),AND(Datos!AC797=INT(Datos!AC797),AND(OR(AC$1005="",Datos!AC797&gt;=AC$1005),OR(AC$1006="",Datos!AC797&lt;=AC$1006))),FALSE),OR(ISNUMBER(FIND(";"&amp;UPPER(TRIM(Datos!AC797&amp;""))&amp;"=",AC$1007)),ISNUMBER(FIND(";"&amp;UPPER(TRIM(Datos!AC797&amp;""))&amp;";",AC$1007))),OR(UPPER(TRIM(Datos!AC797&amp;""))="SÍ",UPPER(TRIM(Datos!AC797&amp;""))="SI",UPPER(TRIM(Datos!AC797&amp;""))="NO"),IF(ISNUMBER(Datos!AC797),AND(OR(AC$1005="",Datos!AC797&gt;=AC$1005),OR(AC$1006="",Datos!AC797&lt;=AC$1006)),FALSE),TRUE))))</f>
        <v>0.0</v>
      </c>
      <c r="AD797">
        <f>IF(Datos!AD797="",0,IF(AND(AD$1008&lt;&gt;"",Datos!AD797=AD$1008),0,IF(AD$1004=0,0,1-CHOOSE(AD$1004,IF(ISNUMBER(Datos!AD797),AND(OR(AD$1005="",Datos!AD797&gt;=AD$1005),OR(AD$1006="",Datos!AD797&lt;=AD$1006)),FALSE),IF(ISNUMBER(Datos!AD797),AND(Datos!AD797=INT(Datos!AD797),AND(OR(AD$1005="",Datos!AD797&gt;=AD$1005),OR(AD$1006="",Datos!AD797&lt;=AD$1006))),FALSE),OR(ISNUMBER(FIND(";"&amp;UPPER(TRIM(Datos!AD797&amp;""))&amp;"=",AD$1007)),ISNUMBER(FIND(";"&amp;UPPER(TRIM(Datos!AD797&amp;""))&amp;";",AD$1007))),OR(UPPER(TRIM(Datos!AD797&amp;""))="SÍ",UPPER(TRIM(Datos!AD797&amp;""))="SI",UPPER(TRIM(Datos!AD797&amp;""))="NO"),IF(ISNUMBER(Datos!AD797),AND(OR(AD$1005="",Datos!AD797&gt;=AD$1005),OR(AD$1006="",Datos!AD797&lt;=AD$1006)),FALSE),TRUE))))</f>
        <v>0.0</v>
      </c>
      <c r="AE797">
        <f>IF(Datos!AE797="",0,IF(AND(AE$1008&lt;&gt;"",Datos!AE797=AE$1008),0,IF(AE$1004=0,0,1-CHOOSE(AE$1004,IF(ISNUMBER(Datos!AE797),AND(OR(AE$1005="",Datos!AE797&gt;=AE$1005),OR(AE$1006="",Datos!AE797&lt;=AE$1006)),FALSE),IF(ISNUMBER(Datos!AE797),AND(Datos!AE797=INT(Datos!AE797),AND(OR(AE$1005="",Datos!AE797&gt;=AE$1005),OR(AE$1006="",Datos!AE797&lt;=AE$1006))),FALSE),OR(ISNUMBER(FIND(";"&amp;UPPER(TRIM(Datos!AE797&amp;""))&amp;"=",AE$1007)),ISNUMBER(FIND(";"&amp;UPPER(TRIM(Datos!AE797&amp;""))&amp;";",AE$1007))),OR(UPPER(TRIM(Datos!AE797&amp;""))="SÍ",UPPER(TRIM(Datos!AE797&amp;""))="SI",UPPER(TRIM(Datos!AE797&amp;""))="NO"),IF(ISNUMBER(Datos!AE797),AND(OR(AE$1005="",Datos!AE797&gt;=AE$1005),OR(AE$1006="",Datos!AE797&lt;=AE$1006)),FALSE),TRUE))))</f>
        <v>0.0</v>
      </c>
    </row>
    <row r="798" spans="2:31">
      <c r="B798">
        <f>IF(Datos!B798="",0,IF(AND(B$1008&lt;&gt;"",Datos!B798=B$1008),0,IF(B$1004=0,0,1-CHOOSE(B$1004,IF(ISNUMBER(Datos!B798),AND(OR(B$1005="",Datos!B798&gt;=B$1005),OR(B$1006="",Datos!B798&lt;=B$1006)),FALSE),IF(ISNUMBER(Datos!B798),AND(Datos!B798=INT(Datos!B798),AND(OR(B$1005="",Datos!B798&gt;=B$1005),OR(B$1006="",Datos!B798&lt;=B$1006))),FALSE),OR(ISNUMBER(FIND(";"&amp;UPPER(TRIM(Datos!B798&amp;""))&amp;"=",B$1007)),ISNUMBER(FIND(";"&amp;UPPER(TRIM(Datos!B798&amp;""))&amp;";",B$1007))),OR(UPPER(TRIM(Datos!B798&amp;""))="SÍ",UPPER(TRIM(Datos!B798&amp;""))="SI",UPPER(TRIM(Datos!B798&amp;""))="NO"),IF(ISNUMBER(Datos!B798),AND(OR(B$1005="",Datos!B798&gt;=B$1005),OR(B$1006="",Datos!B798&lt;=B$1006)),FALSE),TRUE))))</f>
        <v>0.0</v>
      </c>
      <c r="C798">
        <f>IF(Datos!C798="",0,IF(AND(C$1008&lt;&gt;"",Datos!C798=C$1008),0,IF(C$1004=0,0,1-CHOOSE(C$1004,IF(ISNUMBER(Datos!C798),AND(OR(C$1005="",Datos!C798&gt;=C$1005),OR(C$1006="",Datos!C798&lt;=C$1006)),FALSE),IF(ISNUMBER(Datos!C798),AND(Datos!C798=INT(Datos!C798),AND(OR(C$1005="",Datos!C798&gt;=C$1005),OR(C$1006="",Datos!C798&lt;=C$1006))),FALSE),OR(ISNUMBER(FIND(";"&amp;UPPER(TRIM(Datos!C798&amp;""))&amp;"=",C$1007)),ISNUMBER(FIND(";"&amp;UPPER(TRIM(Datos!C798&amp;""))&amp;";",C$1007))),OR(UPPER(TRIM(Datos!C798&amp;""))="SÍ",UPPER(TRIM(Datos!C798&amp;""))="SI",UPPER(TRIM(Datos!C798&amp;""))="NO"),IF(ISNUMBER(Datos!C798),AND(OR(C$1005="",Datos!C798&gt;=C$1005),OR(C$1006="",Datos!C798&lt;=C$1006)),FALSE),TRUE))))</f>
        <v>0.0</v>
      </c>
      <c r="D798">
        <f>IF(Datos!D798="",0,IF(AND(D$1008&lt;&gt;"",Datos!D798=D$1008),0,IF(D$1004=0,0,1-CHOOSE(D$1004,IF(ISNUMBER(Datos!D798),AND(OR(D$1005="",Datos!D798&gt;=D$1005),OR(D$1006="",Datos!D798&lt;=D$1006)),FALSE),IF(ISNUMBER(Datos!D798),AND(Datos!D798=INT(Datos!D798),AND(OR(D$1005="",Datos!D798&gt;=D$1005),OR(D$1006="",Datos!D798&lt;=D$1006))),FALSE),OR(ISNUMBER(FIND(";"&amp;UPPER(TRIM(Datos!D798&amp;""))&amp;"=",D$1007)),ISNUMBER(FIND(";"&amp;UPPER(TRIM(Datos!D798&amp;""))&amp;";",D$1007))),OR(UPPER(TRIM(Datos!D798&amp;""))="SÍ",UPPER(TRIM(Datos!D798&amp;""))="SI",UPPER(TRIM(Datos!D798&amp;""))="NO"),IF(ISNUMBER(Datos!D798),AND(OR(D$1005="",Datos!D798&gt;=D$1005),OR(D$1006="",Datos!D798&lt;=D$1006)),FALSE),TRUE))))</f>
        <v>0.0</v>
      </c>
      <c r="E798">
        <f>IF(Datos!E798="",0,IF(AND(E$1008&lt;&gt;"",Datos!E798=E$1008),0,IF(E$1004=0,0,1-CHOOSE(E$1004,IF(ISNUMBER(Datos!E798),AND(OR(E$1005="",Datos!E798&gt;=E$1005),OR(E$1006="",Datos!E798&lt;=E$1006)),FALSE),IF(ISNUMBER(Datos!E798),AND(Datos!E798=INT(Datos!E798),AND(OR(E$1005="",Datos!E798&gt;=E$1005),OR(E$1006="",Datos!E798&lt;=E$1006))),FALSE),OR(ISNUMBER(FIND(";"&amp;UPPER(TRIM(Datos!E798&amp;""))&amp;"=",E$1007)),ISNUMBER(FIND(";"&amp;UPPER(TRIM(Datos!E798&amp;""))&amp;";",E$1007))),OR(UPPER(TRIM(Datos!E798&amp;""))="SÍ",UPPER(TRIM(Datos!E798&amp;""))="SI",UPPER(TRIM(Datos!E798&amp;""))="NO"),IF(ISNUMBER(Datos!E798),AND(OR(E$1005="",Datos!E798&gt;=E$1005),OR(E$1006="",Datos!E798&lt;=E$1006)),FALSE),TRUE))))</f>
        <v>0.0</v>
      </c>
      <c r="F798">
        <f>IF(Datos!F798="",0,IF(AND(F$1008&lt;&gt;"",Datos!F798=F$1008),0,IF(F$1004=0,0,1-CHOOSE(F$1004,IF(ISNUMBER(Datos!F798),AND(OR(F$1005="",Datos!F798&gt;=F$1005),OR(F$1006="",Datos!F798&lt;=F$1006)),FALSE),IF(ISNUMBER(Datos!F798),AND(Datos!F798=INT(Datos!F798),AND(OR(F$1005="",Datos!F798&gt;=F$1005),OR(F$1006="",Datos!F798&lt;=F$1006))),FALSE),OR(ISNUMBER(FIND(";"&amp;UPPER(TRIM(Datos!F798&amp;""))&amp;"=",F$1007)),ISNUMBER(FIND(";"&amp;UPPER(TRIM(Datos!F798&amp;""))&amp;";",F$1007))),OR(UPPER(TRIM(Datos!F798&amp;""))="SÍ",UPPER(TRIM(Datos!F798&amp;""))="SI",UPPER(TRIM(Datos!F798&amp;""))="NO"),IF(ISNUMBER(Datos!F798),AND(OR(F$1005="",Datos!F798&gt;=F$1005),OR(F$1006="",Datos!F798&lt;=F$1006)),FALSE),TRUE))))</f>
        <v>0.0</v>
      </c>
      <c r="G798">
        <f>IF(Datos!G798="",0,IF(AND(G$1008&lt;&gt;"",Datos!G798=G$1008),0,IF(G$1004=0,0,1-CHOOSE(G$1004,IF(ISNUMBER(Datos!G798),AND(OR(G$1005="",Datos!G798&gt;=G$1005),OR(G$1006="",Datos!G798&lt;=G$1006)),FALSE),IF(ISNUMBER(Datos!G798),AND(Datos!G798=INT(Datos!G798),AND(OR(G$1005="",Datos!G798&gt;=G$1005),OR(G$1006="",Datos!G798&lt;=G$1006))),FALSE),OR(ISNUMBER(FIND(";"&amp;UPPER(TRIM(Datos!G798&amp;""))&amp;"=",G$1007)),ISNUMBER(FIND(";"&amp;UPPER(TRIM(Datos!G798&amp;""))&amp;";",G$1007))),OR(UPPER(TRIM(Datos!G798&amp;""))="SÍ",UPPER(TRIM(Datos!G798&amp;""))="SI",UPPER(TRIM(Datos!G798&amp;""))="NO"),IF(ISNUMBER(Datos!G798),AND(OR(G$1005="",Datos!G798&gt;=G$1005),OR(G$1006="",Datos!G798&lt;=G$1006)),FALSE),TRUE))))</f>
        <v>0.0</v>
      </c>
      <c r="H798">
        <f>IF(Datos!H798="",0,IF(AND(H$1008&lt;&gt;"",Datos!H798=H$1008),0,IF(H$1004=0,0,1-CHOOSE(H$1004,IF(ISNUMBER(Datos!H798),AND(OR(H$1005="",Datos!H798&gt;=H$1005),OR(H$1006="",Datos!H798&lt;=H$1006)),FALSE),IF(ISNUMBER(Datos!H798),AND(Datos!H798=INT(Datos!H798),AND(OR(H$1005="",Datos!H798&gt;=H$1005),OR(H$1006="",Datos!H798&lt;=H$1006))),FALSE),OR(ISNUMBER(FIND(";"&amp;UPPER(TRIM(Datos!H798&amp;""))&amp;"=",H$1007)),ISNUMBER(FIND(";"&amp;UPPER(TRIM(Datos!H798&amp;""))&amp;";",H$1007))),OR(UPPER(TRIM(Datos!H798&amp;""))="SÍ",UPPER(TRIM(Datos!H798&amp;""))="SI",UPPER(TRIM(Datos!H798&amp;""))="NO"),IF(ISNUMBER(Datos!H798),AND(OR(H$1005="",Datos!H798&gt;=H$1005),OR(H$1006="",Datos!H798&lt;=H$1006)),FALSE),TRUE))))</f>
        <v>0.0</v>
      </c>
      <c r="I798">
        <f>IF(Datos!I798="",0,IF(AND(I$1008&lt;&gt;"",Datos!I798=I$1008),0,IF(I$1004=0,0,1-CHOOSE(I$1004,IF(ISNUMBER(Datos!I798),AND(OR(I$1005="",Datos!I798&gt;=I$1005),OR(I$1006="",Datos!I798&lt;=I$1006)),FALSE),IF(ISNUMBER(Datos!I798),AND(Datos!I798=INT(Datos!I798),AND(OR(I$1005="",Datos!I798&gt;=I$1005),OR(I$1006="",Datos!I798&lt;=I$1006))),FALSE),OR(ISNUMBER(FIND(";"&amp;UPPER(TRIM(Datos!I798&amp;""))&amp;"=",I$1007)),ISNUMBER(FIND(";"&amp;UPPER(TRIM(Datos!I798&amp;""))&amp;";",I$1007))),OR(UPPER(TRIM(Datos!I798&amp;""))="SÍ",UPPER(TRIM(Datos!I798&amp;""))="SI",UPPER(TRIM(Datos!I798&amp;""))="NO"),IF(ISNUMBER(Datos!I798),AND(OR(I$1005="",Datos!I798&gt;=I$1005),OR(I$1006="",Datos!I798&lt;=I$1006)),FALSE),TRUE))))</f>
        <v>0.0</v>
      </c>
      <c r="J798">
        <f>IF(Datos!J798="",0,IF(AND(J$1008&lt;&gt;"",Datos!J798=J$1008),0,IF(J$1004=0,0,1-CHOOSE(J$1004,IF(ISNUMBER(Datos!J798),AND(OR(J$1005="",Datos!J798&gt;=J$1005),OR(J$1006="",Datos!J798&lt;=J$1006)),FALSE),IF(ISNUMBER(Datos!J798),AND(Datos!J798=INT(Datos!J798),AND(OR(J$1005="",Datos!J798&gt;=J$1005),OR(J$1006="",Datos!J798&lt;=J$1006))),FALSE),OR(ISNUMBER(FIND(";"&amp;UPPER(TRIM(Datos!J798&amp;""))&amp;"=",J$1007)),ISNUMBER(FIND(";"&amp;UPPER(TRIM(Datos!J798&amp;""))&amp;";",J$1007))),OR(UPPER(TRIM(Datos!J798&amp;""))="SÍ",UPPER(TRIM(Datos!J798&amp;""))="SI",UPPER(TRIM(Datos!J798&amp;""))="NO"),IF(ISNUMBER(Datos!J798),AND(OR(J$1005="",Datos!J798&gt;=J$1005),OR(J$1006="",Datos!J798&lt;=J$1006)),FALSE),TRUE))))</f>
        <v>0.0</v>
      </c>
      <c r="K798">
        <f>IF(Datos!K798="",0,IF(AND(K$1008&lt;&gt;"",Datos!K798=K$1008),0,IF(K$1004=0,0,1-CHOOSE(K$1004,IF(ISNUMBER(Datos!K798),AND(OR(K$1005="",Datos!K798&gt;=K$1005),OR(K$1006="",Datos!K798&lt;=K$1006)),FALSE),IF(ISNUMBER(Datos!K798),AND(Datos!K798=INT(Datos!K798),AND(OR(K$1005="",Datos!K798&gt;=K$1005),OR(K$1006="",Datos!K798&lt;=K$1006))),FALSE),OR(ISNUMBER(FIND(";"&amp;UPPER(TRIM(Datos!K798&amp;""))&amp;"=",K$1007)),ISNUMBER(FIND(";"&amp;UPPER(TRIM(Datos!K798&amp;""))&amp;";",K$1007))),OR(UPPER(TRIM(Datos!K798&amp;""))="SÍ",UPPER(TRIM(Datos!K798&amp;""))="SI",UPPER(TRIM(Datos!K798&amp;""))="NO"),IF(ISNUMBER(Datos!K798),AND(OR(K$1005="",Datos!K798&gt;=K$1005),OR(K$1006="",Datos!K798&lt;=K$1006)),FALSE),TRUE))))</f>
        <v>0.0</v>
      </c>
      <c r="L798">
        <f>IF(Datos!L798="",0,IF(AND(L$1008&lt;&gt;"",Datos!L798=L$1008),0,IF(L$1004=0,0,1-CHOOSE(L$1004,IF(ISNUMBER(Datos!L798),AND(OR(L$1005="",Datos!L798&gt;=L$1005),OR(L$1006="",Datos!L798&lt;=L$1006)),FALSE),IF(ISNUMBER(Datos!L798),AND(Datos!L798=INT(Datos!L798),AND(OR(L$1005="",Datos!L798&gt;=L$1005),OR(L$1006="",Datos!L798&lt;=L$1006))),FALSE),OR(ISNUMBER(FIND(";"&amp;UPPER(TRIM(Datos!L798&amp;""))&amp;"=",L$1007)),ISNUMBER(FIND(";"&amp;UPPER(TRIM(Datos!L798&amp;""))&amp;";",L$1007))),OR(UPPER(TRIM(Datos!L798&amp;""))="SÍ",UPPER(TRIM(Datos!L798&amp;""))="SI",UPPER(TRIM(Datos!L798&amp;""))="NO"),IF(ISNUMBER(Datos!L798),AND(OR(L$1005="",Datos!L798&gt;=L$1005),OR(L$1006="",Datos!L798&lt;=L$1006)),FALSE),TRUE))))</f>
        <v>0.0</v>
      </c>
      <c r="M798">
        <f>IF(Datos!M798="",0,IF(AND(M$1008&lt;&gt;"",Datos!M798=M$1008),0,IF(M$1004=0,0,1-CHOOSE(M$1004,IF(ISNUMBER(Datos!M798),AND(OR(M$1005="",Datos!M798&gt;=M$1005),OR(M$1006="",Datos!M798&lt;=M$1006)),FALSE),IF(ISNUMBER(Datos!M798),AND(Datos!M798=INT(Datos!M798),AND(OR(M$1005="",Datos!M798&gt;=M$1005),OR(M$1006="",Datos!M798&lt;=M$1006))),FALSE),OR(ISNUMBER(FIND(";"&amp;UPPER(TRIM(Datos!M798&amp;""))&amp;"=",M$1007)),ISNUMBER(FIND(";"&amp;UPPER(TRIM(Datos!M798&amp;""))&amp;";",M$1007))),OR(UPPER(TRIM(Datos!M798&amp;""))="SÍ",UPPER(TRIM(Datos!M798&amp;""))="SI",UPPER(TRIM(Datos!M798&amp;""))="NO"),IF(ISNUMBER(Datos!M798),AND(OR(M$1005="",Datos!M798&gt;=M$1005),OR(M$1006="",Datos!M798&lt;=M$1006)),FALSE),TRUE))))</f>
        <v>0.0</v>
      </c>
      <c r="N798">
        <f>IF(Datos!N798="",0,IF(AND(N$1008&lt;&gt;"",Datos!N798=N$1008),0,IF(N$1004=0,0,1-CHOOSE(N$1004,IF(ISNUMBER(Datos!N798),AND(OR(N$1005="",Datos!N798&gt;=N$1005),OR(N$1006="",Datos!N798&lt;=N$1006)),FALSE),IF(ISNUMBER(Datos!N798),AND(Datos!N798=INT(Datos!N798),AND(OR(N$1005="",Datos!N798&gt;=N$1005),OR(N$1006="",Datos!N798&lt;=N$1006))),FALSE),OR(ISNUMBER(FIND(";"&amp;UPPER(TRIM(Datos!N798&amp;""))&amp;"=",N$1007)),ISNUMBER(FIND(";"&amp;UPPER(TRIM(Datos!N798&amp;""))&amp;";",N$1007))),OR(UPPER(TRIM(Datos!N798&amp;""))="SÍ",UPPER(TRIM(Datos!N798&amp;""))="SI",UPPER(TRIM(Datos!N798&amp;""))="NO"),IF(ISNUMBER(Datos!N798),AND(OR(N$1005="",Datos!N798&gt;=N$1005),OR(N$1006="",Datos!N798&lt;=N$1006)),FALSE),TRUE))))</f>
        <v>0.0</v>
      </c>
      <c r="O798">
        <f>IF(Datos!O798="",0,IF(AND(O$1008&lt;&gt;"",Datos!O798=O$1008),0,IF(O$1004=0,0,1-CHOOSE(O$1004,IF(ISNUMBER(Datos!O798),AND(OR(O$1005="",Datos!O798&gt;=O$1005),OR(O$1006="",Datos!O798&lt;=O$1006)),FALSE),IF(ISNUMBER(Datos!O798),AND(Datos!O798=INT(Datos!O798),AND(OR(O$1005="",Datos!O798&gt;=O$1005),OR(O$1006="",Datos!O798&lt;=O$1006))),FALSE),OR(ISNUMBER(FIND(";"&amp;UPPER(TRIM(Datos!O798&amp;""))&amp;"=",O$1007)),ISNUMBER(FIND(";"&amp;UPPER(TRIM(Datos!O798&amp;""))&amp;";",O$1007))),OR(UPPER(TRIM(Datos!O798&amp;""))="SÍ",UPPER(TRIM(Datos!O798&amp;""))="SI",UPPER(TRIM(Datos!O798&amp;""))="NO"),IF(ISNUMBER(Datos!O798),AND(OR(O$1005="",Datos!O798&gt;=O$1005),OR(O$1006="",Datos!O798&lt;=O$1006)),FALSE),TRUE))))</f>
        <v>0.0</v>
      </c>
      <c r="P798">
        <f>IF(Datos!P798="",0,IF(AND(P$1008&lt;&gt;"",Datos!P798=P$1008),0,IF(P$1004=0,0,1-CHOOSE(P$1004,IF(ISNUMBER(Datos!P798),AND(OR(P$1005="",Datos!P798&gt;=P$1005),OR(P$1006="",Datos!P798&lt;=P$1006)),FALSE),IF(ISNUMBER(Datos!P798),AND(Datos!P798=INT(Datos!P798),AND(OR(P$1005="",Datos!P798&gt;=P$1005),OR(P$1006="",Datos!P798&lt;=P$1006))),FALSE),OR(ISNUMBER(FIND(";"&amp;UPPER(TRIM(Datos!P798&amp;""))&amp;"=",P$1007)),ISNUMBER(FIND(";"&amp;UPPER(TRIM(Datos!P798&amp;""))&amp;";",P$1007))),OR(UPPER(TRIM(Datos!P798&amp;""))="SÍ",UPPER(TRIM(Datos!P798&amp;""))="SI",UPPER(TRIM(Datos!P798&amp;""))="NO"),IF(ISNUMBER(Datos!P798),AND(OR(P$1005="",Datos!P798&gt;=P$1005),OR(P$1006="",Datos!P798&lt;=P$1006)),FALSE),TRUE))))</f>
        <v>0.0</v>
      </c>
      <c r="Q798">
        <f>IF(Datos!Q798="",0,IF(AND(Q$1008&lt;&gt;"",Datos!Q798=Q$1008),0,IF(Q$1004=0,0,1-CHOOSE(Q$1004,IF(ISNUMBER(Datos!Q798),AND(OR(Q$1005="",Datos!Q798&gt;=Q$1005),OR(Q$1006="",Datos!Q798&lt;=Q$1006)),FALSE),IF(ISNUMBER(Datos!Q798),AND(Datos!Q798=INT(Datos!Q798),AND(OR(Q$1005="",Datos!Q798&gt;=Q$1005),OR(Q$1006="",Datos!Q798&lt;=Q$1006))),FALSE),OR(ISNUMBER(FIND(";"&amp;UPPER(TRIM(Datos!Q798&amp;""))&amp;"=",Q$1007)),ISNUMBER(FIND(";"&amp;UPPER(TRIM(Datos!Q798&amp;""))&amp;";",Q$1007))),OR(UPPER(TRIM(Datos!Q798&amp;""))="SÍ",UPPER(TRIM(Datos!Q798&amp;""))="SI",UPPER(TRIM(Datos!Q798&amp;""))="NO"),IF(ISNUMBER(Datos!Q798),AND(OR(Q$1005="",Datos!Q798&gt;=Q$1005),OR(Q$1006="",Datos!Q798&lt;=Q$1006)),FALSE),TRUE))))</f>
        <v>0.0</v>
      </c>
      <c r="R798">
        <f>IF(Datos!R798="",0,IF(AND(R$1008&lt;&gt;"",Datos!R798=R$1008),0,IF(R$1004=0,0,1-CHOOSE(R$1004,IF(ISNUMBER(Datos!R798),AND(OR(R$1005="",Datos!R798&gt;=R$1005),OR(R$1006="",Datos!R798&lt;=R$1006)),FALSE),IF(ISNUMBER(Datos!R798),AND(Datos!R798=INT(Datos!R798),AND(OR(R$1005="",Datos!R798&gt;=R$1005),OR(R$1006="",Datos!R798&lt;=R$1006))),FALSE),OR(ISNUMBER(FIND(";"&amp;UPPER(TRIM(Datos!R798&amp;""))&amp;"=",R$1007)),ISNUMBER(FIND(";"&amp;UPPER(TRIM(Datos!R798&amp;""))&amp;";",R$1007))),OR(UPPER(TRIM(Datos!R798&amp;""))="SÍ",UPPER(TRIM(Datos!R798&amp;""))="SI",UPPER(TRIM(Datos!R798&amp;""))="NO"),IF(ISNUMBER(Datos!R798),AND(OR(R$1005="",Datos!R798&gt;=R$1005),OR(R$1006="",Datos!R798&lt;=R$1006)),FALSE),TRUE))))</f>
        <v>0.0</v>
      </c>
      <c r="S798">
        <f>IF(Datos!S798="",0,IF(AND(S$1008&lt;&gt;"",Datos!S798=S$1008),0,IF(S$1004=0,0,1-CHOOSE(S$1004,IF(ISNUMBER(Datos!S798),AND(OR(S$1005="",Datos!S798&gt;=S$1005),OR(S$1006="",Datos!S798&lt;=S$1006)),FALSE),IF(ISNUMBER(Datos!S798),AND(Datos!S798=INT(Datos!S798),AND(OR(S$1005="",Datos!S798&gt;=S$1005),OR(S$1006="",Datos!S798&lt;=S$1006))),FALSE),OR(ISNUMBER(FIND(";"&amp;UPPER(TRIM(Datos!S798&amp;""))&amp;"=",S$1007)),ISNUMBER(FIND(";"&amp;UPPER(TRIM(Datos!S798&amp;""))&amp;";",S$1007))),OR(UPPER(TRIM(Datos!S798&amp;""))="SÍ",UPPER(TRIM(Datos!S798&amp;""))="SI",UPPER(TRIM(Datos!S798&amp;""))="NO"),IF(ISNUMBER(Datos!S798),AND(OR(S$1005="",Datos!S798&gt;=S$1005),OR(S$1006="",Datos!S798&lt;=S$1006)),FALSE),TRUE))))</f>
        <v>0.0</v>
      </c>
      <c r="T798">
        <f>IF(Datos!T798="",0,IF(AND(T$1008&lt;&gt;"",Datos!T798=T$1008),0,IF(T$1004=0,0,1-CHOOSE(T$1004,IF(ISNUMBER(Datos!T798),AND(OR(T$1005="",Datos!T798&gt;=T$1005),OR(T$1006="",Datos!T798&lt;=T$1006)),FALSE),IF(ISNUMBER(Datos!T798),AND(Datos!T798=INT(Datos!T798),AND(OR(T$1005="",Datos!T798&gt;=T$1005),OR(T$1006="",Datos!T798&lt;=T$1006))),FALSE),OR(ISNUMBER(FIND(";"&amp;UPPER(TRIM(Datos!T798&amp;""))&amp;"=",T$1007)),ISNUMBER(FIND(";"&amp;UPPER(TRIM(Datos!T798&amp;""))&amp;";",T$1007))),OR(UPPER(TRIM(Datos!T798&amp;""))="SÍ",UPPER(TRIM(Datos!T798&amp;""))="SI",UPPER(TRIM(Datos!T798&amp;""))="NO"),IF(ISNUMBER(Datos!T798),AND(OR(T$1005="",Datos!T798&gt;=T$1005),OR(T$1006="",Datos!T798&lt;=T$1006)),FALSE),TRUE))))</f>
        <v>0.0</v>
      </c>
      <c r="U798">
        <f>IF(Datos!U798="",0,IF(AND(U$1008&lt;&gt;"",Datos!U798=U$1008),0,IF(U$1004=0,0,1-CHOOSE(U$1004,IF(ISNUMBER(Datos!U798),AND(OR(U$1005="",Datos!U798&gt;=U$1005),OR(U$1006="",Datos!U798&lt;=U$1006)),FALSE),IF(ISNUMBER(Datos!U798),AND(Datos!U798=INT(Datos!U798),AND(OR(U$1005="",Datos!U798&gt;=U$1005),OR(U$1006="",Datos!U798&lt;=U$1006))),FALSE),OR(ISNUMBER(FIND(";"&amp;UPPER(TRIM(Datos!U798&amp;""))&amp;"=",U$1007)),ISNUMBER(FIND(";"&amp;UPPER(TRIM(Datos!U798&amp;""))&amp;";",U$1007))),OR(UPPER(TRIM(Datos!U798&amp;""))="SÍ",UPPER(TRIM(Datos!U798&amp;""))="SI",UPPER(TRIM(Datos!U798&amp;""))="NO"),IF(ISNUMBER(Datos!U798),AND(OR(U$1005="",Datos!U798&gt;=U$1005),OR(U$1006="",Datos!U798&lt;=U$1006)),FALSE),TRUE))))</f>
        <v>0.0</v>
      </c>
      <c r="V798">
        <f>IF(Datos!V798="",0,IF(AND(V$1008&lt;&gt;"",Datos!V798=V$1008),0,IF(V$1004=0,0,1-CHOOSE(V$1004,IF(ISNUMBER(Datos!V798),AND(OR(V$1005="",Datos!V798&gt;=V$1005),OR(V$1006="",Datos!V798&lt;=V$1006)),FALSE),IF(ISNUMBER(Datos!V798),AND(Datos!V798=INT(Datos!V798),AND(OR(V$1005="",Datos!V798&gt;=V$1005),OR(V$1006="",Datos!V798&lt;=V$1006))),FALSE),OR(ISNUMBER(FIND(";"&amp;UPPER(TRIM(Datos!V798&amp;""))&amp;"=",V$1007)),ISNUMBER(FIND(";"&amp;UPPER(TRIM(Datos!V798&amp;""))&amp;";",V$1007))),OR(UPPER(TRIM(Datos!V798&amp;""))="SÍ",UPPER(TRIM(Datos!V798&amp;""))="SI",UPPER(TRIM(Datos!V798&amp;""))="NO"),IF(ISNUMBER(Datos!V798),AND(OR(V$1005="",Datos!V798&gt;=V$1005),OR(V$1006="",Datos!V798&lt;=V$1006)),FALSE),TRUE))))</f>
        <v>0.0</v>
      </c>
      <c r="W798">
        <f>IF(Datos!W798="",0,IF(AND(W$1008&lt;&gt;"",Datos!W798=W$1008),0,IF(W$1004=0,0,1-CHOOSE(W$1004,IF(ISNUMBER(Datos!W798),AND(OR(W$1005="",Datos!W798&gt;=W$1005),OR(W$1006="",Datos!W798&lt;=W$1006)),FALSE),IF(ISNUMBER(Datos!W798),AND(Datos!W798=INT(Datos!W798),AND(OR(W$1005="",Datos!W798&gt;=W$1005),OR(W$1006="",Datos!W798&lt;=W$1006))),FALSE),OR(ISNUMBER(FIND(";"&amp;UPPER(TRIM(Datos!W798&amp;""))&amp;"=",W$1007)),ISNUMBER(FIND(";"&amp;UPPER(TRIM(Datos!W798&amp;""))&amp;";",W$1007))),OR(UPPER(TRIM(Datos!W798&amp;""))="SÍ",UPPER(TRIM(Datos!W798&amp;""))="SI",UPPER(TRIM(Datos!W798&amp;""))="NO"),IF(ISNUMBER(Datos!W798),AND(OR(W$1005="",Datos!W798&gt;=W$1005),OR(W$1006="",Datos!W798&lt;=W$1006)),FALSE),TRUE))))</f>
        <v>0.0</v>
      </c>
      <c r="X798">
        <f>IF(Datos!X798="",0,IF(AND(X$1008&lt;&gt;"",Datos!X798=X$1008),0,IF(X$1004=0,0,1-CHOOSE(X$1004,IF(ISNUMBER(Datos!X798),AND(OR(X$1005="",Datos!X798&gt;=X$1005),OR(X$1006="",Datos!X798&lt;=X$1006)),FALSE),IF(ISNUMBER(Datos!X798),AND(Datos!X798=INT(Datos!X798),AND(OR(X$1005="",Datos!X798&gt;=X$1005),OR(X$1006="",Datos!X798&lt;=X$1006))),FALSE),OR(ISNUMBER(FIND(";"&amp;UPPER(TRIM(Datos!X798&amp;""))&amp;"=",X$1007)),ISNUMBER(FIND(";"&amp;UPPER(TRIM(Datos!X798&amp;""))&amp;";",X$1007))),OR(UPPER(TRIM(Datos!X798&amp;""))="SÍ",UPPER(TRIM(Datos!X798&amp;""))="SI",UPPER(TRIM(Datos!X798&amp;""))="NO"),IF(ISNUMBER(Datos!X798),AND(OR(X$1005="",Datos!X798&gt;=X$1005),OR(X$1006="",Datos!X798&lt;=X$1006)),FALSE),TRUE))))</f>
        <v>0.0</v>
      </c>
      <c r="Y798">
        <f>IF(Datos!Y798="",0,IF(AND(Y$1008&lt;&gt;"",Datos!Y798=Y$1008),0,IF(Y$1004=0,0,1-CHOOSE(Y$1004,IF(ISNUMBER(Datos!Y798),AND(OR(Y$1005="",Datos!Y798&gt;=Y$1005),OR(Y$1006="",Datos!Y798&lt;=Y$1006)),FALSE),IF(ISNUMBER(Datos!Y798),AND(Datos!Y798=INT(Datos!Y798),AND(OR(Y$1005="",Datos!Y798&gt;=Y$1005),OR(Y$1006="",Datos!Y798&lt;=Y$1006))),FALSE),OR(ISNUMBER(FIND(";"&amp;UPPER(TRIM(Datos!Y798&amp;""))&amp;"=",Y$1007)),ISNUMBER(FIND(";"&amp;UPPER(TRIM(Datos!Y798&amp;""))&amp;";",Y$1007))),OR(UPPER(TRIM(Datos!Y798&amp;""))="SÍ",UPPER(TRIM(Datos!Y798&amp;""))="SI",UPPER(TRIM(Datos!Y798&amp;""))="NO"),IF(ISNUMBER(Datos!Y798),AND(OR(Y$1005="",Datos!Y798&gt;=Y$1005),OR(Y$1006="",Datos!Y798&lt;=Y$1006)),FALSE),TRUE))))</f>
        <v>0.0</v>
      </c>
      <c r="Z798">
        <f>IF(Datos!Z798="",0,IF(AND(Z$1008&lt;&gt;"",Datos!Z798=Z$1008),0,IF(Z$1004=0,0,1-CHOOSE(Z$1004,IF(ISNUMBER(Datos!Z798),AND(OR(Z$1005="",Datos!Z798&gt;=Z$1005),OR(Z$1006="",Datos!Z798&lt;=Z$1006)),FALSE),IF(ISNUMBER(Datos!Z798),AND(Datos!Z798=INT(Datos!Z798),AND(OR(Z$1005="",Datos!Z798&gt;=Z$1005),OR(Z$1006="",Datos!Z798&lt;=Z$1006))),FALSE),OR(ISNUMBER(FIND(";"&amp;UPPER(TRIM(Datos!Z798&amp;""))&amp;"=",Z$1007)),ISNUMBER(FIND(";"&amp;UPPER(TRIM(Datos!Z798&amp;""))&amp;";",Z$1007))),OR(UPPER(TRIM(Datos!Z798&amp;""))="SÍ",UPPER(TRIM(Datos!Z798&amp;""))="SI",UPPER(TRIM(Datos!Z798&amp;""))="NO"),IF(ISNUMBER(Datos!Z798),AND(OR(Z$1005="",Datos!Z798&gt;=Z$1005),OR(Z$1006="",Datos!Z798&lt;=Z$1006)),FALSE),TRUE))))</f>
        <v>0.0</v>
      </c>
      <c r="AA798">
        <f>IF(Datos!AA798="",0,IF(AND(AA$1008&lt;&gt;"",Datos!AA798=AA$1008),0,IF(AA$1004=0,0,1-CHOOSE(AA$1004,IF(ISNUMBER(Datos!AA798),AND(OR(AA$1005="",Datos!AA798&gt;=AA$1005),OR(AA$1006="",Datos!AA798&lt;=AA$1006)),FALSE),IF(ISNUMBER(Datos!AA798),AND(Datos!AA798=INT(Datos!AA798),AND(OR(AA$1005="",Datos!AA798&gt;=AA$1005),OR(AA$1006="",Datos!AA798&lt;=AA$1006))),FALSE),OR(ISNUMBER(FIND(";"&amp;UPPER(TRIM(Datos!AA798&amp;""))&amp;"=",AA$1007)),ISNUMBER(FIND(";"&amp;UPPER(TRIM(Datos!AA798&amp;""))&amp;";",AA$1007))),OR(UPPER(TRIM(Datos!AA798&amp;""))="SÍ",UPPER(TRIM(Datos!AA798&amp;""))="SI",UPPER(TRIM(Datos!AA798&amp;""))="NO"),IF(ISNUMBER(Datos!AA798),AND(OR(AA$1005="",Datos!AA798&gt;=AA$1005),OR(AA$1006="",Datos!AA798&lt;=AA$1006)),FALSE),TRUE))))</f>
        <v>0.0</v>
      </c>
      <c r="AB798">
        <f>IF(Datos!AB798="",0,IF(AND(AB$1008&lt;&gt;"",Datos!AB798=AB$1008),0,IF(AB$1004=0,0,1-CHOOSE(AB$1004,IF(ISNUMBER(Datos!AB798),AND(OR(AB$1005="",Datos!AB798&gt;=AB$1005),OR(AB$1006="",Datos!AB798&lt;=AB$1006)),FALSE),IF(ISNUMBER(Datos!AB798),AND(Datos!AB798=INT(Datos!AB798),AND(OR(AB$1005="",Datos!AB798&gt;=AB$1005),OR(AB$1006="",Datos!AB798&lt;=AB$1006))),FALSE),OR(ISNUMBER(FIND(";"&amp;UPPER(TRIM(Datos!AB798&amp;""))&amp;"=",AB$1007)),ISNUMBER(FIND(";"&amp;UPPER(TRIM(Datos!AB798&amp;""))&amp;";",AB$1007))),OR(UPPER(TRIM(Datos!AB798&amp;""))="SÍ",UPPER(TRIM(Datos!AB798&amp;""))="SI",UPPER(TRIM(Datos!AB798&amp;""))="NO"),IF(ISNUMBER(Datos!AB798),AND(OR(AB$1005="",Datos!AB798&gt;=AB$1005),OR(AB$1006="",Datos!AB798&lt;=AB$1006)),FALSE),TRUE))))</f>
        <v>0.0</v>
      </c>
      <c r="AC798">
        <f>IF(Datos!AC798="",0,IF(AND(AC$1008&lt;&gt;"",Datos!AC798=AC$1008),0,IF(AC$1004=0,0,1-CHOOSE(AC$1004,IF(ISNUMBER(Datos!AC798),AND(OR(AC$1005="",Datos!AC798&gt;=AC$1005),OR(AC$1006="",Datos!AC798&lt;=AC$1006)),FALSE),IF(ISNUMBER(Datos!AC798),AND(Datos!AC798=INT(Datos!AC798),AND(OR(AC$1005="",Datos!AC798&gt;=AC$1005),OR(AC$1006="",Datos!AC798&lt;=AC$1006))),FALSE),OR(ISNUMBER(FIND(";"&amp;UPPER(TRIM(Datos!AC798&amp;""))&amp;"=",AC$1007)),ISNUMBER(FIND(";"&amp;UPPER(TRIM(Datos!AC798&amp;""))&amp;";",AC$1007))),OR(UPPER(TRIM(Datos!AC798&amp;""))="SÍ",UPPER(TRIM(Datos!AC798&amp;""))="SI",UPPER(TRIM(Datos!AC798&amp;""))="NO"),IF(ISNUMBER(Datos!AC798),AND(OR(AC$1005="",Datos!AC798&gt;=AC$1005),OR(AC$1006="",Datos!AC798&lt;=AC$1006)),FALSE),TRUE))))</f>
        <v>0.0</v>
      </c>
      <c r="AD798">
        <f>IF(Datos!AD798="",0,IF(AND(AD$1008&lt;&gt;"",Datos!AD798=AD$1008),0,IF(AD$1004=0,0,1-CHOOSE(AD$1004,IF(ISNUMBER(Datos!AD798),AND(OR(AD$1005="",Datos!AD798&gt;=AD$1005),OR(AD$1006="",Datos!AD798&lt;=AD$1006)),FALSE),IF(ISNUMBER(Datos!AD798),AND(Datos!AD798=INT(Datos!AD798),AND(OR(AD$1005="",Datos!AD798&gt;=AD$1005),OR(AD$1006="",Datos!AD798&lt;=AD$1006))),FALSE),OR(ISNUMBER(FIND(";"&amp;UPPER(TRIM(Datos!AD798&amp;""))&amp;"=",AD$1007)),ISNUMBER(FIND(";"&amp;UPPER(TRIM(Datos!AD798&amp;""))&amp;";",AD$1007))),OR(UPPER(TRIM(Datos!AD798&amp;""))="SÍ",UPPER(TRIM(Datos!AD798&amp;""))="SI",UPPER(TRIM(Datos!AD798&amp;""))="NO"),IF(ISNUMBER(Datos!AD798),AND(OR(AD$1005="",Datos!AD798&gt;=AD$1005),OR(AD$1006="",Datos!AD798&lt;=AD$1006)),FALSE),TRUE))))</f>
        <v>0.0</v>
      </c>
      <c r="AE798">
        <f>IF(Datos!AE798="",0,IF(AND(AE$1008&lt;&gt;"",Datos!AE798=AE$1008),0,IF(AE$1004=0,0,1-CHOOSE(AE$1004,IF(ISNUMBER(Datos!AE798),AND(OR(AE$1005="",Datos!AE798&gt;=AE$1005),OR(AE$1006="",Datos!AE798&lt;=AE$1006)),FALSE),IF(ISNUMBER(Datos!AE798),AND(Datos!AE798=INT(Datos!AE798),AND(OR(AE$1005="",Datos!AE798&gt;=AE$1005),OR(AE$1006="",Datos!AE798&lt;=AE$1006))),FALSE),OR(ISNUMBER(FIND(";"&amp;UPPER(TRIM(Datos!AE798&amp;""))&amp;"=",AE$1007)),ISNUMBER(FIND(";"&amp;UPPER(TRIM(Datos!AE798&amp;""))&amp;";",AE$1007))),OR(UPPER(TRIM(Datos!AE798&amp;""))="SÍ",UPPER(TRIM(Datos!AE798&amp;""))="SI",UPPER(TRIM(Datos!AE798&amp;""))="NO"),IF(ISNUMBER(Datos!AE798),AND(OR(AE$1005="",Datos!AE798&gt;=AE$1005),OR(AE$1006="",Datos!AE798&lt;=AE$1006)),FALSE),TRUE))))</f>
        <v>0.0</v>
      </c>
    </row>
    <row r="799" spans="2:31">
      <c r="B799">
        <f>IF(Datos!B799="",0,IF(AND(B$1008&lt;&gt;"",Datos!B799=B$1008),0,IF(B$1004=0,0,1-CHOOSE(B$1004,IF(ISNUMBER(Datos!B799),AND(OR(B$1005="",Datos!B799&gt;=B$1005),OR(B$1006="",Datos!B799&lt;=B$1006)),FALSE),IF(ISNUMBER(Datos!B799),AND(Datos!B799=INT(Datos!B799),AND(OR(B$1005="",Datos!B799&gt;=B$1005),OR(B$1006="",Datos!B799&lt;=B$1006))),FALSE),OR(ISNUMBER(FIND(";"&amp;UPPER(TRIM(Datos!B799&amp;""))&amp;"=",B$1007)),ISNUMBER(FIND(";"&amp;UPPER(TRIM(Datos!B799&amp;""))&amp;";",B$1007))),OR(UPPER(TRIM(Datos!B799&amp;""))="SÍ",UPPER(TRIM(Datos!B799&amp;""))="SI",UPPER(TRIM(Datos!B799&amp;""))="NO"),IF(ISNUMBER(Datos!B799),AND(OR(B$1005="",Datos!B799&gt;=B$1005),OR(B$1006="",Datos!B799&lt;=B$1006)),FALSE),TRUE))))</f>
        <v>0.0</v>
      </c>
      <c r="C799">
        <f>IF(Datos!C799="",0,IF(AND(C$1008&lt;&gt;"",Datos!C799=C$1008),0,IF(C$1004=0,0,1-CHOOSE(C$1004,IF(ISNUMBER(Datos!C799),AND(OR(C$1005="",Datos!C799&gt;=C$1005),OR(C$1006="",Datos!C799&lt;=C$1006)),FALSE),IF(ISNUMBER(Datos!C799),AND(Datos!C799=INT(Datos!C799),AND(OR(C$1005="",Datos!C799&gt;=C$1005),OR(C$1006="",Datos!C799&lt;=C$1006))),FALSE),OR(ISNUMBER(FIND(";"&amp;UPPER(TRIM(Datos!C799&amp;""))&amp;"=",C$1007)),ISNUMBER(FIND(";"&amp;UPPER(TRIM(Datos!C799&amp;""))&amp;";",C$1007))),OR(UPPER(TRIM(Datos!C799&amp;""))="SÍ",UPPER(TRIM(Datos!C799&amp;""))="SI",UPPER(TRIM(Datos!C799&amp;""))="NO"),IF(ISNUMBER(Datos!C799),AND(OR(C$1005="",Datos!C799&gt;=C$1005),OR(C$1006="",Datos!C799&lt;=C$1006)),FALSE),TRUE))))</f>
        <v>0.0</v>
      </c>
      <c r="D799">
        <f>IF(Datos!D799="",0,IF(AND(D$1008&lt;&gt;"",Datos!D799=D$1008),0,IF(D$1004=0,0,1-CHOOSE(D$1004,IF(ISNUMBER(Datos!D799),AND(OR(D$1005="",Datos!D799&gt;=D$1005),OR(D$1006="",Datos!D799&lt;=D$1006)),FALSE),IF(ISNUMBER(Datos!D799),AND(Datos!D799=INT(Datos!D799),AND(OR(D$1005="",Datos!D799&gt;=D$1005),OR(D$1006="",Datos!D799&lt;=D$1006))),FALSE),OR(ISNUMBER(FIND(";"&amp;UPPER(TRIM(Datos!D799&amp;""))&amp;"=",D$1007)),ISNUMBER(FIND(";"&amp;UPPER(TRIM(Datos!D799&amp;""))&amp;";",D$1007))),OR(UPPER(TRIM(Datos!D799&amp;""))="SÍ",UPPER(TRIM(Datos!D799&amp;""))="SI",UPPER(TRIM(Datos!D799&amp;""))="NO"),IF(ISNUMBER(Datos!D799),AND(OR(D$1005="",Datos!D799&gt;=D$1005),OR(D$1006="",Datos!D799&lt;=D$1006)),FALSE),TRUE))))</f>
        <v>0.0</v>
      </c>
      <c r="E799">
        <f>IF(Datos!E799="",0,IF(AND(E$1008&lt;&gt;"",Datos!E799=E$1008),0,IF(E$1004=0,0,1-CHOOSE(E$1004,IF(ISNUMBER(Datos!E799),AND(OR(E$1005="",Datos!E799&gt;=E$1005),OR(E$1006="",Datos!E799&lt;=E$1006)),FALSE),IF(ISNUMBER(Datos!E799),AND(Datos!E799=INT(Datos!E799),AND(OR(E$1005="",Datos!E799&gt;=E$1005),OR(E$1006="",Datos!E799&lt;=E$1006))),FALSE),OR(ISNUMBER(FIND(";"&amp;UPPER(TRIM(Datos!E799&amp;""))&amp;"=",E$1007)),ISNUMBER(FIND(";"&amp;UPPER(TRIM(Datos!E799&amp;""))&amp;";",E$1007))),OR(UPPER(TRIM(Datos!E799&amp;""))="SÍ",UPPER(TRIM(Datos!E799&amp;""))="SI",UPPER(TRIM(Datos!E799&amp;""))="NO"),IF(ISNUMBER(Datos!E799),AND(OR(E$1005="",Datos!E799&gt;=E$1005),OR(E$1006="",Datos!E799&lt;=E$1006)),FALSE),TRUE))))</f>
        <v>0.0</v>
      </c>
      <c r="F799">
        <f>IF(Datos!F799="",0,IF(AND(F$1008&lt;&gt;"",Datos!F799=F$1008),0,IF(F$1004=0,0,1-CHOOSE(F$1004,IF(ISNUMBER(Datos!F799),AND(OR(F$1005="",Datos!F799&gt;=F$1005),OR(F$1006="",Datos!F799&lt;=F$1006)),FALSE),IF(ISNUMBER(Datos!F799),AND(Datos!F799=INT(Datos!F799),AND(OR(F$1005="",Datos!F799&gt;=F$1005),OR(F$1006="",Datos!F799&lt;=F$1006))),FALSE),OR(ISNUMBER(FIND(";"&amp;UPPER(TRIM(Datos!F799&amp;""))&amp;"=",F$1007)),ISNUMBER(FIND(";"&amp;UPPER(TRIM(Datos!F799&amp;""))&amp;";",F$1007))),OR(UPPER(TRIM(Datos!F799&amp;""))="SÍ",UPPER(TRIM(Datos!F799&amp;""))="SI",UPPER(TRIM(Datos!F799&amp;""))="NO"),IF(ISNUMBER(Datos!F799),AND(OR(F$1005="",Datos!F799&gt;=F$1005),OR(F$1006="",Datos!F799&lt;=F$1006)),FALSE),TRUE))))</f>
        <v>0.0</v>
      </c>
      <c r="G799">
        <f>IF(Datos!G799="",0,IF(AND(G$1008&lt;&gt;"",Datos!G799=G$1008),0,IF(G$1004=0,0,1-CHOOSE(G$1004,IF(ISNUMBER(Datos!G799),AND(OR(G$1005="",Datos!G799&gt;=G$1005),OR(G$1006="",Datos!G799&lt;=G$1006)),FALSE),IF(ISNUMBER(Datos!G799),AND(Datos!G799=INT(Datos!G799),AND(OR(G$1005="",Datos!G799&gt;=G$1005),OR(G$1006="",Datos!G799&lt;=G$1006))),FALSE),OR(ISNUMBER(FIND(";"&amp;UPPER(TRIM(Datos!G799&amp;""))&amp;"=",G$1007)),ISNUMBER(FIND(";"&amp;UPPER(TRIM(Datos!G799&amp;""))&amp;";",G$1007))),OR(UPPER(TRIM(Datos!G799&amp;""))="SÍ",UPPER(TRIM(Datos!G799&amp;""))="SI",UPPER(TRIM(Datos!G799&amp;""))="NO"),IF(ISNUMBER(Datos!G799),AND(OR(G$1005="",Datos!G799&gt;=G$1005),OR(G$1006="",Datos!G799&lt;=G$1006)),FALSE),TRUE))))</f>
        <v>0.0</v>
      </c>
      <c r="H799">
        <f>IF(Datos!H799="",0,IF(AND(H$1008&lt;&gt;"",Datos!H799=H$1008),0,IF(H$1004=0,0,1-CHOOSE(H$1004,IF(ISNUMBER(Datos!H799),AND(OR(H$1005="",Datos!H799&gt;=H$1005),OR(H$1006="",Datos!H799&lt;=H$1006)),FALSE),IF(ISNUMBER(Datos!H799),AND(Datos!H799=INT(Datos!H799),AND(OR(H$1005="",Datos!H799&gt;=H$1005),OR(H$1006="",Datos!H799&lt;=H$1006))),FALSE),OR(ISNUMBER(FIND(";"&amp;UPPER(TRIM(Datos!H799&amp;""))&amp;"=",H$1007)),ISNUMBER(FIND(";"&amp;UPPER(TRIM(Datos!H799&amp;""))&amp;";",H$1007))),OR(UPPER(TRIM(Datos!H799&amp;""))="SÍ",UPPER(TRIM(Datos!H799&amp;""))="SI",UPPER(TRIM(Datos!H799&amp;""))="NO"),IF(ISNUMBER(Datos!H799),AND(OR(H$1005="",Datos!H799&gt;=H$1005),OR(H$1006="",Datos!H799&lt;=H$1006)),FALSE),TRUE))))</f>
        <v>0.0</v>
      </c>
      <c r="I799">
        <f>IF(Datos!I799="",0,IF(AND(I$1008&lt;&gt;"",Datos!I799=I$1008),0,IF(I$1004=0,0,1-CHOOSE(I$1004,IF(ISNUMBER(Datos!I799),AND(OR(I$1005="",Datos!I799&gt;=I$1005),OR(I$1006="",Datos!I799&lt;=I$1006)),FALSE),IF(ISNUMBER(Datos!I799),AND(Datos!I799=INT(Datos!I799),AND(OR(I$1005="",Datos!I799&gt;=I$1005),OR(I$1006="",Datos!I799&lt;=I$1006))),FALSE),OR(ISNUMBER(FIND(";"&amp;UPPER(TRIM(Datos!I799&amp;""))&amp;"=",I$1007)),ISNUMBER(FIND(";"&amp;UPPER(TRIM(Datos!I799&amp;""))&amp;";",I$1007))),OR(UPPER(TRIM(Datos!I799&amp;""))="SÍ",UPPER(TRIM(Datos!I799&amp;""))="SI",UPPER(TRIM(Datos!I799&amp;""))="NO"),IF(ISNUMBER(Datos!I799),AND(OR(I$1005="",Datos!I799&gt;=I$1005),OR(I$1006="",Datos!I799&lt;=I$1006)),FALSE),TRUE))))</f>
        <v>0.0</v>
      </c>
      <c r="J799">
        <f>IF(Datos!J799="",0,IF(AND(J$1008&lt;&gt;"",Datos!J799=J$1008),0,IF(J$1004=0,0,1-CHOOSE(J$1004,IF(ISNUMBER(Datos!J799),AND(OR(J$1005="",Datos!J799&gt;=J$1005),OR(J$1006="",Datos!J799&lt;=J$1006)),FALSE),IF(ISNUMBER(Datos!J799),AND(Datos!J799=INT(Datos!J799),AND(OR(J$1005="",Datos!J799&gt;=J$1005),OR(J$1006="",Datos!J799&lt;=J$1006))),FALSE),OR(ISNUMBER(FIND(";"&amp;UPPER(TRIM(Datos!J799&amp;""))&amp;"=",J$1007)),ISNUMBER(FIND(";"&amp;UPPER(TRIM(Datos!J799&amp;""))&amp;";",J$1007))),OR(UPPER(TRIM(Datos!J799&amp;""))="SÍ",UPPER(TRIM(Datos!J799&amp;""))="SI",UPPER(TRIM(Datos!J799&amp;""))="NO"),IF(ISNUMBER(Datos!J799),AND(OR(J$1005="",Datos!J799&gt;=J$1005),OR(J$1006="",Datos!J799&lt;=J$1006)),FALSE),TRUE))))</f>
        <v>0.0</v>
      </c>
      <c r="K799">
        <f>IF(Datos!K799="",0,IF(AND(K$1008&lt;&gt;"",Datos!K799=K$1008),0,IF(K$1004=0,0,1-CHOOSE(K$1004,IF(ISNUMBER(Datos!K799),AND(OR(K$1005="",Datos!K799&gt;=K$1005),OR(K$1006="",Datos!K799&lt;=K$1006)),FALSE),IF(ISNUMBER(Datos!K799),AND(Datos!K799=INT(Datos!K799),AND(OR(K$1005="",Datos!K799&gt;=K$1005),OR(K$1006="",Datos!K799&lt;=K$1006))),FALSE),OR(ISNUMBER(FIND(";"&amp;UPPER(TRIM(Datos!K799&amp;""))&amp;"=",K$1007)),ISNUMBER(FIND(";"&amp;UPPER(TRIM(Datos!K799&amp;""))&amp;";",K$1007))),OR(UPPER(TRIM(Datos!K799&amp;""))="SÍ",UPPER(TRIM(Datos!K799&amp;""))="SI",UPPER(TRIM(Datos!K799&amp;""))="NO"),IF(ISNUMBER(Datos!K799),AND(OR(K$1005="",Datos!K799&gt;=K$1005),OR(K$1006="",Datos!K799&lt;=K$1006)),FALSE),TRUE))))</f>
        <v>0.0</v>
      </c>
      <c r="L799">
        <f>IF(Datos!L799="",0,IF(AND(L$1008&lt;&gt;"",Datos!L799=L$1008),0,IF(L$1004=0,0,1-CHOOSE(L$1004,IF(ISNUMBER(Datos!L799),AND(OR(L$1005="",Datos!L799&gt;=L$1005),OR(L$1006="",Datos!L799&lt;=L$1006)),FALSE),IF(ISNUMBER(Datos!L799),AND(Datos!L799=INT(Datos!L799),AND(OR(L$1005="",Datos!L799&gt;=L$1005),OR(L$1006="",Datos!L799&lt;=L$1006))),FALSE),OR(ISNUMBER(FIND(";"&amp;UPPER(TRIM(Datos!L799&amp;""))&amp;"=",L$1007)),ISNUMBER(FIND(";"&amp;UPPER(TRIM(Datos!L799&amp;""))&amp;";",L$1007))),OR(UPPER(TRIM(Datos!L799&amp;""))="SÍ",UPPER(TRIM(Datos!L799&amp;""))="SI",UPPER(TRIM(Datos!L799&amp;""))="NO"),IF(ISNUMBER(Datos!L799),AND(OR(L$1005="",Datos!L799&gt;=L$1005),OR(L$1006="",Datos!L799&lt;=L$1006)),FALSE),TRUE))))</f>
        <v>0.0</v>
      </c>
      <c r="M799">
        <f>IF(Datos!M799="",0,IF(AND(M$1008&lt;&gt;"",Datos!M799=M$1008),0,IF(M$1004=0,0,1-CHOOSE(M$1004,IF(ISNUMBER(Datos!M799),AND(OR(M$1005="",Datos!M799&gt;=M$1005),OR(M$1006="",Datos!M799&lt;=M$1006)),FALSE),IF(ISNUMBER(Datos!M799),AND(Datos!M799=INT(Datos!M799),AND(OR(M$1005="",Datos!M799&gt;=M$1005),OR(M$1006="",Datos!M799&lt;=M$1006))),FALSE),OR(ISNUMBER(FIND(";"&amp;UPPER(TRIM(Datos!M799&amp;""))&amp;"=",M$1007)),ISNUMBER(FIND(";"&amp;UPPER(TRIM(Datos!M799&amp;""))&amp;";",M$1007))),OR(UPPER(TRIM(Datos!M799&amp;""))="SÍ",UPPER(TRIM(Datos!M799&amp;""))="SI",UPPER(TRIM(Datos!M799&amp;""))="NO"),IF(ISNUMBER(Datos!M799),AND(OR(M$1005="",Datos!M799&gt;=M$1005),OR(M$1006="",Datos!M799&lt;=M$1006)),FALSE),TRUE))))</f>
        <v>0.0</v>
      </c>
      <c r="N799">
        <f>IF(Datos!N799="",0,IF(AND(N$1008&lt;&gt;"",Datos!N799=N$1008),0,IF(N$1004=0,0,1-CHOOSE(N$1004,IF(ISNUMBER(Datos!N799),AND(OR(N$1005="",Datos!N799&gt;=N$1005),OR(N$1006="",Datos!N799&lt;=N$1006)),FALSE),IF(ISNUMBER(Datos!N799),AND(Datos!N799=INT(Datos!N799),AND(OR(N$1005="",Datos!N799&gt;=N$1005),OR(N$1006="",Datos!N799&lt;=N$1006))),FALSE),OR(ISNUMBER(FIND(";"&amp;UPPER(TRIM(Datos!N799&amp;""))&amp;"=",N$1007)),ISNUMBER(FIND(";"&amp;UPPER(TRIM(Datos!N799&amp;""))&amp;";",N$1007))),OR(UPPER(TRIM(Datos!N799&amp;""))="SÍ",UPPER(TRIM(Datos!N799&amp;""))="SI",UPPER(TRIM(Datos!N799&amp;""))="NO"),IF(ISNUMBER(Datos!N799),AND(OR(N$1005="",Datos!N799&gt;=N$1005),OR(N$1006="",Datos!N799&lt;=N$1006)),FALSE),TRUE))))</f>
        <v>0.0</v>
      </c>
      <c r="O799">
        <f>IF(Datos!O799="",0,IF(AND(O$1008&lt;&gt;"",Datos!O799=O$1008),0,IF(O$1004=0,0,1-CHOOSE(O$1004,IF(ISNUMBER(Datos!O799),AND(OR(O$1005="",Datos!O799&gt;=O$1005),OR(O$1006="",Datos!O799&lt;=O$1006)),FALSE),IF(ISNUMBER(Datos!O799),AND(Datos!O799=INT(Datos!O799),AND(OR(O$1005="",Datos!O799&gt;=O$1005),OR(O$1006="",Datos!O799&lt;=O$1006))),FALSE),OR(ISNUMBER(FIND(";"&amp;UPPER(TRIM(Datos!O799&amp;""))&amp;"=",O$1007)),ISNUMBER(FIND(";"&amp;UPPER(TRIM(Datos!O799&amp;""))&amp;";",O$1007))),OR(UPPER(TRIM(Datos!O799&amp;""))="SÍ",UPPER(TRIM(Datos!O799&amp;""))="SI",UPPER(TRIM(Datos!O799&amp;""))="NO"),IF(ISNUMBER(Datos!O799),AND(OR(O$1005="",Datos!O799&gt;=O$1005),OR(O$1006="",Datos!O799&lt;=O$1006)),FALSE),TRUE))))</f>
        <v>0.0</v>
      </c>
      <c r="P799">
        <f>IF(Datos!P799="",0,IF(AND(P$1008&lt;&gt;"",Datos!P799=P$1008),0,IF(P$1004=0,0,1-CHOOSE(P$1004,IF(ISNUMBER(Datos!P799),AND(OR(P$1005="",Datos!P799&gt;=P$1005),OR(P$1006="",Datos!P799&lt;=P$1006)),FALSE),IF(ISNUMBER(Datos!P799),AND(Datos!P799=INT(Datos!P799),AND(OR(P$1005="",Datos!P799&gt;=P$1005),OR(P$1006="",Datos!P799&lt;=P$1006))),FALSE),OR(ISNUMBER(FIND(";"&amp;UPPER(TRIM(Datos!P799&amp;""))&amp;"=",P$1007)),ISNUMBER(FIND(";"&amp;UPPER(TRIM(Datos!P799&amp;""))&amp;";",P$1007))),OR(UPPER(TRIM(Datos!P799&amp;""))="SÍ",UPPER(TRIM(Datos!P799&amp;""))="SI",UPPER(TRIM(Datos!P799&amp;""))="NO"),IF(ISNUMBER(Datos!P799),AND(OR(P$1005="",Datos!P799&gt;=P$1005),OR(P$1006="",Datos!P799&lt;=P$1006)),FALSE),TRUE))))</f>
        <v>0.0</v>
      </c>
      <c r="Q799">
        <f>IF(Datos!Q799="",0,IF(AND(Q$1008&lt;&gt;"",Datos!Q799=Q$1008),0,IF(Q$1004=0,0,1-CHOOSE(Q$1004,IF(ISNUMBER(Datos!Q799),AND(OR(Q$1005="",Datos!Q799&gt;=Q$1005),OR(Q$1006="",Datos!Q799&lt;=Q$1006)),FALSE),IF(ISNUMBER(Datos!Q799),AND(Datos!Q799=INT(Datos!Q799),AND(OR(Q$1005="",Datos!Q799&gt;=Q$1005),OR(Q$1006="",Datos!Q799&lt;=Q$1006))),FALSE),OR(ISNUMBER(FIND(";"&amp;UPPER(TRIM(Datos!Q799&amp;""))&amp;"=",Q$1007)),ISNUMBER(FIND(";"&amp;UPPER(TRIM(Datos!Q799&amp;""))&amp;";",Q$1007))),OR(UPPER(TRIM(Datos!Q799&amp;""))="SÍ",UPPER(TRIM(Datos!Q799&amp;""))="SI",UPPER(TRIM(Datos!Q799&amp;""))="NO"),IF(ISNUMBER(Datos!Q799),AND(OR(Q$1005="",Datos!Q799&gt;=Q$1005),OR(Q$1006="",Datos!Q799&lt;=Q$1006)),FALSE),TRUE))))</f>
        <v>0.0</v>
      </c>
      <c r="R799">
        <f>IF(Datos!R799="",0,IF(AND(R$1008&lt;&gt;"",Datos!R799=R$1008),0,IF(R$1004=0,0,1-CHOOSE(R$1004,IF(ISNUMBER(Datos!R799),AND(OR(R$1005="",Datos!R799&gt;=R$1005),OR(R$1006="",Datos!R799&lt;=R$1006)),FALSE),IF(ISNUMBER(Datos!R799),AND(Datos!R799=INT(Datos!R799),AND(OR(R$1005="",Datos!R799&gt;=R$1005),OR(R$1006="",Datos!R799&lt;=R$1006))),FALSE),OR(ISNUMBER(FIND(";"&amp;UPPER(TRIM(Datos!R799&amp;""))&amp;"=",R$1007)),ISNUMBER(FIND(";"&amp;UPPER(TRIM(Datos!R799&amp;""))&amp;";",R$1007))),OR(UPPER(TRIM(Datos!R799&amp;""))="SÍ",UPPER(TRIM(Datos!R799&amp;""))="SI",UPPER(TRIM(Datos!R799&amp;""))="NO"),IF(ISNUMBER(Datos!R799),AND(OR(R$1005="",Datos!R799&gt;=R$1005),OR(R$1006="",Datos!R799&lt;=R$1006)),FALSE),TRUE))))</f>
        <v>0.0</v>
      </c>
      <c r="S799">
        <f>IF(Datos!S799="",0,IF(AND(S$1008&lt;&gt;"",Datos!S799=S$1008),0,IF(S$1004=0,0,1-CHOOSE(S$1004,IF(ISNUMBER(Datos!S799),AND(OR(S$1005="",Datos!S799&gt;=S$1005),OR(S$1006="",Datos!S799&lt;=S$1006)),FALSE),IF(ISNUMBER(Datos!S799),AND(Datos!S799=INT(Datos!S799),AND(OR(S$1005="",Datos!S799&gt;=S$1005),OR(S$1006="",Datos!S799&lt;=S$1006))),FALSE),OR(ISNUMBER(FIND(";"&amp;UPPER(TRIM(Datos!S799&amp;""))&amp;"=",S$1007)),ISNUMBER(FIND(";"&amp;UPPER(TRIM(Datos!S799&amp;""))&amp;";",S$1007))),OR(UPPER(TRIM(Datos!S799&amp;""))="SÍ",UPPER(TRIM(Datos!S799&amp;""))="SI",UPPER(TRIM(Datos!S799&amp;""))="NO"),IF(ISNUMBER(Datos!S799),AND(OR(S$1005="",Datos!S799&gt;=S$1005),OR(S$1006="",Datos!S799&lt;=S$1006)),FALSE),TRUE))))</f>
        <v>0.0</v>
      </c>
      <c r="T799">
        <f>IF(Datos!T799="",0,IF(AND(T$1008&lt;&gt;"",Datos!T799=T$1008),0,IF(T$1004=0,0,1-CHOOSE(T$1004,IF(ISNUMBER(Datos!T799),AND(OR(T$1005="",Datos!T799&gt;=T$1005),OR(T$1006="",Datos!T799&lt;=T$1006)),FALSE),IF(ISNUMBER(Datos!T799),AND(Datos!T799=INT(Datos!T799),AND(OR(T$1005="",Datos!T799&gt;=T$1005),OR(T$1006="",Datos!T799&lt;=T$1006))),FALSE),OR(ISNUMBER(FIND(";"&amp;UPPER(TRIM(Datos!T799&amp;""))&amp;"=",T$1007)),ISNUMBER(FIND(";"&amp;UPPER(TRIM(Datos!T799&amp;""))&amp;";",T$1007))),OR(UPPER(TRIM(Datos!T799&amp;""))="SÍ",UPPER(TRIM(Datos!T799&amp;""))="SI",UPPER(TRIM(Datos!T799&amp;""))="NO"),IF(ISNUMBER(Datos!T799),AND(OR(T$1005="",Datos!T799&gt;=T$1005),OR(T$1006="",Datos!T799&lt;=T$1006)),FALSE),TRUE))))</f>
        <v>0.0</v>
      </c>
      <c r="U799">
        <f>IF(Datos!U799="",0,IF(AND(U$1008&lt;&gt;"",Datos!U799=U$1008),0,IF(U$1004=0,0,1-CHOOSE(U$1004,IF(ISNUMBER(Datos!U799),AND(OR(U$1005="",Datos!U799&gt;=U$1005),OR(U$1006="",Datos!U799&lt;=U$1006)),FALSE),IF(ISNUMBER(Datos!U799),AND(Datos!U799=INT(Datos!U799),AND(OR(U$1005="",Datos!U799&gt;=U$1005),OR(U$1006="",Datos!U799&lt;=U$1006))),FALSE),OR(ISNUMBER(FIND(";"&amp;UPPER(TRIM(Datos!U799&amp;""))&amp;"=",U$1007)),ISNUMBER(FIND(";"&amp;UPPER(TRIM(Datos!U799&amp;""))&amp;";",U$1007))),OR(UPPER(TRIM(Datos!U799&amp;""))="SÍ",UPPER(TRIM(Datos!U799&amp;""))="SI",UPPER(TRIM(Datos!U799&amp;""))="NO"),IF(ISNUMBER(Datos!U799),AND(OR(U$1005="",Datos!U799&gt;=U$1005),OR(U$1006="",Datos!U799&lt;=U$1006)),FALSE),TRUE))))</f>
        <v>0.0</v>
      </c>
      <c r="V799">
        <f>IF(Datos!V799="",0,IF(AND(V$1008&lt;&gt;"",Datos!V799=V$1008),0,IF(V$1004=0,0,1-CHOOSE(V$1004,IF(ISNUMBER(Datos!V799),AND(OR(V$1005="",Datos!V799&gt;=V$1005),OR(V$1006="",Datos!V799&lt;=V$1006)),FALSE),IF(ISNUMBER(Datos!V799),AND(Datos!V799=INT(Datos!V799),AND(OR(V$1005="",Datos!V799&gt;=V$1005),OR(V$1006="",Datos!V799&lt;=V$1006))),FALSE),OR(ISNUMBER(FIND(";"&amp;UPPER(TRIM(Datos!V799&amp;""))&amp;"=",V$1007)),ISNUMBER(FIND(";"&amp;UPPER(TRIM(Datos!V799&amp;""))&amp;";",V$1007))),OR(UPPER(TRIM(Datos!V799&amp;""))="SÍ",UPPER(TRIM(Datos!V799&amp;""))="SI",UPPER(TRIM(Datos!V799&amp;""))="NO"),IF(ISNUMBER(Datos!V799),AND(OR(V$1005="",Datos!V799&gt;=V$1005),OR(V$1006="",Datos!V799&lt;=V$1006)),FALSE),TRUE))))</f>
        <v>0.0</v>
      </c>
      <c r="W799">
        <f>IF(Datos!W799="",0,IF(AND(W$1008&lt;&gt;"",Datos!W799=W$1008),0,IF(W$1004=0,0,1-CHOOSE(W$1004,IF(ISNUMBER(Datos!W799),AND(OR(W$1005="",Datos!W799&gt;=W$1005),OR(W$1006="",Datos!W799&lt;=W$1006)),FALSE),IF(ISNUMBER(Datos!W799),AND(Datos!W799=INT(Datos!W799),AND(OR(W$1005="",Datos!W799&gt;=W$1005),OR(W$1006="",Datos!W799&lt;=W$1006))),FALSE),OR(ISNUMBER(FIND(";"&amp;UPPER(TRIM(Datos!W799&amp;""))&amp;"=",W$1007)),ISNUMBER(FIND(";"&amp;UPPER(TRIM(Datos!W799&amp;""))&amp;";",W$1007))),OR(UPPER(TRIM(Datos!W799&amp;""))="SÍ",UPPER(TRIM(Datos!W799&amp;""))="SI",UPPER(TRIM(Datos!W799&amp;""))="NO"),IF(ISNUMBER(Datos!W799),AND(OR(W$1005="",Datos!W799&gt;=W$1005),OR(W$1006="",Datos!W799&lt;=W$1006)),FALSE),TRUE))))</f>
        <v>0.0</v>
      </c>
      <c r="X799">
        <f>IF(Datos!X799="",0,IF(AND(X$1008&lt;&gt;"",Datos!X799=X$1008),0,IF(X$1004=0,0,1-CHOOSE(X$1004,IF(ISNUMBER(Datos!X799),AND(OR(X$1005="",Datos!X799&gt;=X$1005),OR(X$1006="",Datos!X799&lt;=X$1006)),FALSE),IF(ISNUMBER(Datos!X799),AND(Datos!X799=INT(Datos!X799),AND(OR(X$1005="",Datos!X799&gt;=X$1005),OR(X$1006="",Datos!X799&lt;=X$1006))),FALSE),OR(ISNUMBER(FIND(";"&amp;UPPER(TRIM(Datos!X799&amp;""))&amp;"=",X$1007)),ISNUMBER(FIND(";"&amp;UPPER(TRIM(Datos!X799&amp;""))&amp;";",X$1007))),OR(UPPER(TRIM(Datos!X799&amp;""))="SÍ",UPPER(TRIM(Datos!X799&amp;""))="SI",UPPER(TRIM(Datos!X799&amp;""))="NO"),IF(ISNUMBER(Datos!X799),AND(OR(X$1005="",Datos!X799&gt;=X$1005),OR(X$1006="",Datos!X799&lt;=X$1006)),FALSE),TRUE))))</f>
        <v>0.0</v>
      </c>
      <c r="Y799">
        <f>IF(Datos!Y799="",0,IF(AND(Y$1008&lt;&gt;"",Datos!Y799=Y$1008),0,IF(Y$1004=0,0,1-CHOOSE(Y$1004,IF(ISNUMBER(Datos!Y799),AND(OR(Y$1005="",Datos!Y799&gt;=Y$1005),OR(Y$1006="",Datos!Y799&lt;=Y$1006)),FALSE),IF(ISNUMBER(Datos!Y799),AND(Datos!Y799=INT(Datos!Y799),AND(OR(Y$1005="",Datos!Y799&gt;=Y$1005),OR(Y$1006="",Datos!Y799&lt;=Y$1006))),FALSE),OR(ISNUMBER(FIND(";"&amp;UPPER(TRIM(Datos!Y799&amp;""))&amp;"=",Y$1007)),ISNUMBER(FIND(";"&amp;UPPER(TRIM(Datos!Y799&amp;""))&amp;";",Y$1007))),OR(UPPER(TRIM(Datos!Y799&amp;""))="SÍ",UPPER(TRIM(Datos!Y799&amp;""))="SI",UPPER(TRIM(Datos!Y799&amp;""))="NO"),IF(ISNUMBER(Datos!Y799),AND(OR(Y$1005="",Datos!Y799&gt;=Y$1005),OR(Y$1006="",Datos!Y799&lt;=Y$1006)),FALSE),TRUE))))</f>
        <v>0.0</v>
      </c>
      <c r="Z799">
        <f>IF(Datos!Z799="",0,IF(AND(Z$1008&lt;&gt;"",Datos!Z799=Z$1008),0,IF(Z$1004=0,0,1-CHOOSE(Z$1004,IF(ISNUMBER(Datos!Z799),AND(OR(Z$1005="",Datos!Z799&gt;=Z$1005),OR(Z$1006="",Datos!Z799&lt;=Z$1006)),FALSE),IF(ISNUMBER(Datos!Z799),AND(Datos!Z799=INT(Datos!Z799),AND(OR(Z$1005="",Datos!Z799&gt;=Z$1005),OR(Z$1006="",Datos!Z799&lt;=Z$1006))),FALSE),OR(ISNUMBER(FIND(";"&amp;UPPER(TRIM(Datos!Z799&amp;""))&amp;"=",Z$1007)),ISNUMBER(FIND(";"&amp;UPPER(TRIM(Datos!Z799&amp;""))&amp;";",Z$1007))),OR(UPPER(TRIM(Datos!Z799&amp;""))="SÍ",UPPER(TRIM(Datos!Z799&amp;""))="SI",UPPER(TRIM(Datos!Z799&amp;""))="NO"),IF(ISNUMBER(Datos!Z799),AND(OR(Z$1005="",Datos!Z799&gt;=Z$1005),OR(Z$1006="",Datos!Z799&lt;=Z$1006)),FALSE),TRUE))))</f>
        <v>0.0</v>
      </c>
      <c r="AA799">
        <f>IF(Datos!AA799="",0,IF(AND(AA$1008&lt;&gt;"",Datos!AA799=AA$1008),0,IF(AA$1004=0,0,1-CHOOSE(AA$1004,IF(ISNUMBER(Datos!AA799),AND(OR(AA$1005="",Datos!AA799&gt;=AA$1005),OR(AA$1006="",Datos!AA799&lt;=AA$1006)),FALSE),IF(ISNUMBER(Datos!AA799),AND(Datos!AA799=INT(Datos!AA799),AND(OR(AA$1005="",Datos!AA799&gt;=AA$1005),OR(AA$1006="",Datos!AA799&lt;=AA$1006))),FALSE),OR(ISNUMBER(FIND(";"&amp;UPPER(TRIM(Datos!AA799&amp;""))&amp;"=",AA$1007)),ISNUMBER(FIND(";"&amp;UPPER(TRIM(Datos!AA799&amp;""))&amp;";",AA$1007))),OR(UPPER(TRIM(Datos!AA799&amp;""))="SÍ",UPPER(TRIM(Datos!AA799&amp;""))="SI",UPPER(TRIM(Datos!AA799&amp;""))="NO"),IF(ISNUMBER(Datos!AA799),AND(OR(AA$1005="",Datos!AA799&gt;=AA$1005),OR(AA$1006="",Datos!AA799&lt;=AA$1006)),FALSE),TRUE))))</f>
        <v>0.0</v>
      </c>
      <c r="AB799">
        <f>IF(Datos!AB799="",0,IF(AND(AB$1008&lt;&gt;"",Datos!AB799=AB$1008),0,IF(AB$1004=0,0,1-CHOOSE(AB$1004,IF(ISNUMBER(Datos!AB799),AND(OR(AB$1005="",Datos!AB799&gt;=AB$1005),OR(AB$1006="",Datos!AB799&lt;=AB$1006)),FALSE),IF(ISNUMBER(Datos!AB799),AND(Datos!AB799=INT(Datos!AB799),AND(OR(AB$1005="",Datos!AB799&gt;=AB$1005),OR(AB$1006="",Datos!AB799&lt;=AB$1006))),FALSE),OR(ISNUMBER(FIND(";"&amp;UPPER(TRIM(Datos!AB799&amp;""))&amp;"=",AB$1007)),ISNUMBER(FIND(";"&amp;UPPER(TRIM(Datos!AB799&amp;""))&amp;";",AB$1007))),OR(UPPER(TRIM(Datos!AB799&amp;""))="SÍ",UPPER(TRIM(Datos!AB799&amp;""))="SI",UPPER(TRIM(Datos!AB799&amp;""))="NO"),IF(ISNUMBER(Datos!AB799),AND(OR(AB$1005="",Datos!AB799&gt;=AB$1005),OR(AB$1006="",Datos!AB799&lt;=AB$1006)),FALSE),TRUE))))</f>
        <v>0.0</v>
      </c>
      <c r="AC799">
        <f>IF(Datos!AC799="",0,IF(AND(AC$1008&lt;&gt;"",Datos!AC799=AC$1008),0,IF(AC$1004=0,0,1-CHOOSE(AC$1004,IF(ISNUMBER(Datos!AC799),AND(OR(AC$1005="",Datos!AC799&gt;=AC$1005),OR(AC$1006="",Datos!AC799&lt;=AC$1006)),FALSE),IF(ISNUMBER(Datos!AC799),AND(Datos!AC799=INT(Datos!AC799),AND(OR(AC$1005="",Datos!AC799&gt;=AC$1005),OR(AC$1006="",Datos!AC799&lt;=AC$1006))),FALSE),OR(ISNUMBER(FIND(";"&amp;UPPER(TRIM(Datos!AC799&amp;""))&amp;"=",AC$1007)),ISNUMBER(FIND(";"&amp;UPPER(TRIM(Datos!AC799&amp;""))&amp;";",AC$1007))),OR(UPPER(TRIM(Datos!AC799&amp;""))="SÍ",UPPER(TRIM(Datos!AC799&amp;""))="SI",UPPER(TRIM(Datos!AC799&amp;""))="NO"),IF(ISNUMBER(Datos!AC799),AND(OR(AC$1005="",Datos!AC799&gt;=AC$1005),OR(AC$1006="",Datos!AC799&lt;=AC$1006)),FALSE),TRUE))))</f>
        <v>0.0</v>
      </c>
      <c r="AD799">
        <f>IF(Datos!AD799="",0,IF(AND(AD$1008&lt;&gt;"",Datos!AD799=AD$1008),0,IF(AD$1004=0,0,1-CHOOSE(AD$1004,IF(ISNUMBER(Datos!AD799),AND(OR(AD$1005="",Datos!AD799&gt;=AD$1005),OR(AD$1006="",Datos!AD799&lt;=AD$1006)),FALSE),IF(ISNUMBER(Datos!AD799),AND(Datos!AD799=INT(Datos!AD799),AND(OR(AD$1005="",Datos!AD799&gt;=AD$1005),OR(AD$1006="",Datos!AD799&lt;=AD$1006))),FALSE),OR(ISNUMBER(FIND(";"&amp;UPPER(TRIM(Datos!AD799&amp;""))&amp;"=",AD$1007)),ISNUMBER(FIND(";"&amp;UPPER(TRIM(Datos!AD799&amp;""))&amp;";",AD$1007))),OR(UPPER(TRIM(Datos!AD799&amp;""))="SÍ",UPPER(TRIM(Datos!AD799&amp;""))="SI",UPPER(TRIM(Datos!AD799&amp;""))="NO"),IF(ISNUMBER(Datos!AD799),AND(OR(AD$1005="",Datos!AD799&gt;=AD$1005),OR(AD$1006="",Datos!AD799&lt;=AD$1006)),FALSE),TRUE))))</f>
        <v>0.0</v>
      </c>
      <c r="AE799">
        <f>IF(Datos!AE799="",0,IF(AND(AE$1008&lt;&gt;"",Datos!AE799=AE$1008),0,IF(AE$1004=0,0,1-CHOOSE(AE$1004,IF(ISNUMBER(Datos!AE799),AND(OR(AE$1005="",Datos!AE799&gt;=AE$1005),OR(AE$1006="",Datos!AE799&lt;=AE$1006)),FALSE),IF(ISNUMBER(Datos!AE799),AND(Datos!AE799=INT(Datos!AE799),AND(OR(AE$1005="",Datos!AE799&gt;=AE$1005),OR(AE$1006="",Datos!AE799&lt;=AE$1006))),FALSE),OR(ISNUMBER(FIND(";"&amp;UPPER(TRIM(Datos!AE799&amp;""))&amp;"=",AE$1007)),ISNUMBER(FIND(";"&amp;UPPER(TRIM(Datos!AE799&amp;""))&amp;";",AE$1007))),OR(UPPER(TRIM(Datos!AE799&amp;""))="SÍ",UPPER(TRIM(Datos!AE799&amp;""))="SI",UPPER(TRIM(Datos!AE799&amp;""))="NO"),IF(ISNUMBER(Datos!AE799),AND(OR(AE$1005="",Datos!AE799&gt;=AE$1005),OR(AE$1006="",Datos!AE799&lt;=AE$1006)),FALSE),TRUE))))</f>
        <v>0.0</v>
      </c>
    </row>
    <row r="800" spans="2:31">
      <c r="B800">
        <f>IF(Datos!B800="",0,IF(AND(B$1008&lt;&gt;"",Datos!B800=B$1008),0,IF(B$1004=0,0,1-CHOOSE(B$1004,IF(ISNUMBER(Datos!B800),AND(OR(B$1005="",Datos!B800&gt;=B$1005),OR(B$1006="",Datos!B800&lt;=B$1006)),FALSE),IF(ISNUMBER(Datos!B800),AND(Datos!B800=INT(Datos!B800),AND(OR(B$1005="",Datos!B800&gt;=B$1005),OR(B$1006="",Datos!B800&lt;=B$1006))),FALSE),OR(ISNUMBER(FIND(";"&amp;UPPER(TRIM(Datos!B800&amp;""))&amp;"=",B$1007)),ISNUMBER(FIND(";"&amp;UPPER(TRIM(Datos!B800&amp;""))&amp;";",B$1007))),OR(UPPER(TRIM(Datos!B800&amp;""))="SÍ",UPPER(TRIM(Datos!B800&amp;""))="SI",UPPER(TRIM(Datos!B800&amp;""))="NO"),IF(ISNUMBER(Datos!B800),AND(OR(B$1005="",Datos!B800&gt;=B$1005),OR(B$1006="",Datos!B800&lt;=B$1006)),FALSE),TRUE))))</f>
        <v>0.0</v>
      </c>
      <c r="C800">
        <f>IF(Datos!C800="",0,IF(AND(C$1008&lt;&gt;"",Datos!C800=C$1008),0,IF(C$1004=0,0,1-CHOOSE(C$1004,IF(ISNUMBER(Datos!C800),AND(OR(C$1005="",Datos!C800&gt;=C$1005),OR(C$1006="",Datos!C800&lt;=C$1006)),FALSE),IF(ISNUMBER(Datos!C800),AND(Datos!C800=INT(Datos!C800),AND(OR(C$1005="",Datos!C800&gt;=C$1005),OR(C$1006="",Datos!C800&lt;=C$1006))),FALSE),OR(ISNUMBER(FIND(";"&amp;UPPER(TRIM(Datos!C800&amp;""))&amp;"=",C$1007)),ISNUMBER(FIND(";"&amp;UPPER(TRIM(Datos!C800&amp;""))&amp;";",C$1007))),OR(UPPER(TRIM(Datos!C800&amp;""))="SÍ",UPPER(TRIM(Datos!C800&amp;""))="SI",UPPER(TRIM(Datos!C800&amp;""))="NO"),IF(ISNUMBER(Datos!C800),AND(OR(C$1005="",Datos!C800&gt;=C$1005),OR(C$1006="",Datos!C800&lt;=C$1006)),FALSE),TRUE))))</f>
        <v>0.0</v>
      </c>
      <c r="D800">
        <f>IF(Datos!D800="",0,IF(AND(D$1008&lt;&gt;"",Datos!D800=D$1008),0,IF(D$1004=0,0,1-CHOOSE(D$1004,IF(ISNUMBER(Datos!D800),AND(OR(D$1005="",Datos!D800&gt;=D$1005),OR(D$1006="",Datos!D800&lt;=D$1006)),FALSE),IF(ISNUMBER(Datos!D800),AND(Datos!D800=INT(Datos!D800),AND(OR(D$1005="",Datos!D800&gt;=D$1005),OR(D$1006="",Datos!D800&lt;=D$1006))),FALSE),OR(ISNUMBER(FIND(";"&amp;UPPER(TRIM(Datos!D800&amp;""))&amp;"=",D$1007)),ISNUMBER(FIND(";"&amp;UPPER(TRIM(Datos!D800&amp;""))&amp;";",D$1007))),OR(UPPER(TRIM(Datos!D800&amp;""))="SÍ",UPPER(TRIM(Datos!D800&amp;""))="SI",UPPER(TRIM(Datos!D800&amp;""))="NO"),IF(ISNUMBER(Datos!D800),AND(OR(D$1005="",Datos!D800&gt;=D$1005),OR(D$1006="",Datos!D800&lt;=D$1006)),FALSE),TRUE))))</f>
        <v>0.0</v>
      </c>
      <c r="E800">
        <f>IF(Datos!E800="",0,IF(AND(E$1008&lt;&gt;"",Datos!E800=E$1008),0,IF(E$1004=0,0,1-CHOOSE(E$1004,IF(ISNUMBER(Datos!E800),AND(OR(E$1005="",Datos!E800&gt;=E$1005),OR(E$1006="",Datos!E800&lt;=E$1006)),FALSE),IF(ISNUMBER(Datos!E800),AND(Datos!E800=INT(Datos!E800),AND(OR(E$1005="",Datos!E800&gt;=E$1005),OR(E$1006="",Datos!E800&lt;=E$1006))),FALSE),OR(ISNUMBER(FIND(";"&amp;UPPER(TRIM(Datos!E800&amp;""))&amp;"=",E$1007)),ISNUMBER(FIND(";"&amp;UPPER(TRIM(Datos!E800&amp;""))&amp;";",E$1007))),OR(UPPER(TRIM(Datos!E800&amp;""))="SÍ",UPPER(TRIM(Datos!E800&amp;""))="SI",UPPER(TRIM(Datos!E800&amp;""))="NO"),IF(ISNUMBER(Datos!E800),AND(OR(E$1005="",Datos!E800&gt;=E$1005),OR(E$1006="",Datos!E800&lt;=E$1006)),FALSE),TRUE))))</f>
        <v>0.0</v>
      </c>
      <c r="F800">
        <f>IF(Datos!F800="",0,IF(AND(F$1008&lt;&gt;"",Datos!F800=F$1008),0,IF(F$1004=0,0,1-CHOOSE(F$1004,IF(ISNUMBER(Datos!F800),AND(OR(F$1005="",Datos!F800&gt;=F$1005),OR(F$1006="",Datos!F800&lt;=F$1006)),FALSE),IF(ISNUMBER(Datos!F800),AND(Datos!F800=INT(Datos!F800),AND(OR(F$1005="",Datos!F800&gt;=F$1005),OR(F$1006="",Datos!F800&lt;=F$1006))),FALSE),OR(ISNUMBER(FIND(";"&amp;UPPER(TRIM(Datos!F800&amp;""))&amp;"=",F$1007)),ISNUMBER(FIND(";"&amp;UPPER(TRIM(Datos!F800&amp;""))&amp;";",F$1007))),OR(UPPER(TRIM(Datos!F800&amp;""))="SÍ",UPPER(TRIM(Datos!F800&amp;""))="SI",UPPER(TRIM(Datos!F800&amp;""))="NO"),IF(ISNUMBER(Datos!F800),AND(OR(F$1005="",Datos!F800&gt;=F$1005),OR(F$1006="",Datos!F800&lt;=F$1006)),FALSE),TRUE))))</f>
        <v>0.0</v>
      </c>
      <c r="G800">
        <f>IF(Datos!G800="",0,IF(AND(G$1008&lt;&gt;"",Datos!G800=G$1008),0,IF(G$1004=0,0,1-CHOOSE(G$1004,IF(ISNUMBER(Datos!G800),AND(OR(G$1005="",Datos!G800&gt;=G$1005),OR(G$1006="",Datos!G800&lt;=G$1006)),FALSE),IF(ISNUMBER(Datos!G800),AND(Datos!G800=INT(Datos!G800),AND(OR(G$1005="",Datos!G800&gt;=G$1005),OR(G$1006="",Datos!G800&lt;=G$1006))),FALSE),OR(ISNUMBER(FIND(";"&amp;UPPER(TRIM(Datos!G800&amp;""))&amp;"=",G$1007)),ISNUMBER(FIND(";"&amp;UPPER(TRIM(Datos!G800&amp;""))&amp;";",G$1007))),OR(UPPER(TRIM(Datos!G800&amp;""))="SÍ",UPPER(TRIM(Datos!G800&amp;""))="SI",UPPER(TRIM(Datos!G800&amp;""))="NO"),IF(ISNUMBER(Datos!G800),AND(OR(G$1005="",Datos!G800&gt;=G$1005),OR(G$1006="",Datos!G800&lt;=G$1006)),FALSE),TRUE))))</f>
        <v>0.0</v>
      </c>
      <c r="H800">
        <f>IF(Datos!H800="",0,IF(AND(H$1008&lt;&gt;"",Datos!H800=H$1008),0,IF(H$1004=0,0,1-CHOOSE(H$1004,IF(ISNUMBER(Datos!H800),AND(OR(H$1005="",Datos!H800&gt;=H$1005),OR(H$1006="",Datos!H800&lt;=H$1006)),FALSE),IF(ISNUMBER(Datos!H800),AND(Datos!H800=INT(Datos!H800),AND(OR(H$1005="",Datos!H800&gt;=H$1005),OR(H$1006="",Datos!H800&lt;=H$1006))),FALSE),OR(ISNUMBER(FIND(";"&amp;UPPER(TRIM(Datos!H800&amp;""))&amp;"=",H$1007)),ISNUMBER(FIND(";"&amp;UPPER(TRIM(Datos!H800&amp;""))&amp;";",H$1007))),OR(UPPER(TRIM(Datos!H800&amp;""))="SÍ",UPPER(TRIM(Datos!H800&amp;""))="SI",UPPER(TRIM(Datos!H800&amp;""))="NO"),IF(ISNUMBER(Datos!H800),AND(OR(H$1005="",Datos!H800&gt;=H$1005),OR(H$1006="",Datos!H800&lt;=H$1006)),FALSE),TRUE))))</f>
        <v>0.0</v>
      </c>
      <c r="I800">
        <f>IF(Datos!I800="",0,IF(AND(I$1008&lt;&gt;"",Datos!I800=I$1008),0,IF(I$1004=0,0,1-CHOOSE(I$1004,IF(ISNUMBER(Datos!I800),AND(OR(I$1005="",Datos!I800&gt;=I$1005),OR(I$1006="",Datos!I800&lt;=I$1006)),FALSE),IF(ISNUMBER(Datos!I800),AND(Datos!I800=INT(Datos!I800),AND(OR(I$1005="",Datos!I800&gt;=I$1005),OR(I$1006="",Datos!I800&lt;=I$1006))),FALSE),OR(ISNUMBER(FIND(";"&amp;UPPER(TRIM(Datos!I800&amp;""))&amp;"=",I$1007)),ISNUMBER(FIND(";"&amp;UPPER(TRIM(Datos!I800&amp;""))&amp;";",I$1007))),OR(UPPER(TRIM(Datos!I800&amp;""))="SÍ",UPPER(TRIM(Datos!I800&amp;""))="SI",UPPER(TRIM(Datos!I800&amp;""))="NO"),IF(ISNUMBER(Datos!I800),AND(OR(I$1005="",Datos!I800&gt;=I$1005),OR(I$1006="",Datos!I800&lt;=I$1006)),FALSE),TRUE))))</f>
        <v>0.0</v>
      </c>
      <c r="J800">
        <f>IF(Datos!J800="",0,IF(AND(J$1008&lt;&gt;"",Datos!J800=J$1008),0,IF(J$1004=0,0,1-CHOOSE(J$1004,IF(ISNUMBER(Datos!J800),AND(OR(J$1005="",Datos!J800&gt;=J$1005),OR(J$1006="",Datos!J800&lt;=J$1006)),FALSE),IF(ISNUMBER(Datos!J800),AND(Datos!J800=INT(Datos!J800),AND(OR(J$1005="",Datos!J800&gt;=J$1005),OR(J$1006="",Datos!J800&lt;=J$1006))),FALSE),OR(ISNUMBER(FIND(";"&amp;UPPER(TRIM(Datos!J800&amp;""))&amp;"=",J$1007)),ISNUMBER(FIND(";"&amp;UPPER(TRIM(Datos!J800&amp;""))&amp;";",J$1007))),OR(UPPER(TRIM(Datos!J800&amp;""))="SÍ",UPPER(TRIM(Datos!J800&amp;""))="SI",UPPER(TRIM(Datos!J800&amp;""))="NO"),IF(ISNUMBER(Datos!J800),AND(OR(J$1005="",Datos!J800&gt;=J$1005),OR(J$1006="",Datos!J800&lt;=J$1006)),FALSE),TRUE))))</f>
        <v>0.0</v>
      </c>
      <c r="K800">
        <f>IF(Datos!K800="",0,IF(AND(K$1008&lt;&gt;"",Datos!K800=K$1008),0,IF(K$1004=0,0,1-CHOOSE(K$1004,IF(ISNUMBER(Datos!K800),AND(OR(K$1005="",Datos!K800&gt;=K$1005),OR(K$1006="",Datos!K800&lt;=K$1006)),FALSE),IF(ISNUMBER(Datos!K800),AND(Datos!K800=INT(Datos!K800),AND(OR(K$1005="",Datos!K800&gt;=K$1005),OR(K$1006="",Datos!K800&lt;=K$1006))),FALSE),OR(ISNUMBER(FIND(";"&amp;UPPER(TRIM(Datos!K800&amp;""))&amp;"=",K$1007)),ISNUMBER(FIND(";"&amp;UPPER(TRIM(Datos!K800&amp;""))&amp;";",K$1007))),OR(UPPER(TRIM(Datos!K800&amp;""))="SÍ",UPPER(TRIM(Datos!K800&amp;""))="SI",UPPER(TRIM(Datos!K800&amp;""))="NO"),IF(ISNUMBER(Datos!K800),AND(OR(K$1005="",Datos!K800&gt;=K$1005),OR(K$1006="",Datos!K800&lt;=K$1006)),FALSE),TRUE))))</f>
        <v>0.0</v>
      </c>
      <c r="L800">
        <f>IF(Datos!L800="",0,IF(AND(L$1008&lt;&gt;"",Datos!L800=L$1008),0,IF(L$1004=0,0,1-CHOOSE(L$1004,IF(ISNUMBER(Datos!L800),AND(OR(L$1005="",Datos!L800&gt;=L$1005),OR(L$1006="",Datos!L800&lt;=L$1006)),FALSE),IF(ISNUMBER(Datos!L800),AND(Datos!L800=INT(Datos!L800),AND(OR(L$1005="",Datos!L800&gt;=L$1005),OR(L$1006="",Datos!L800&lt;=L$1006))),FALSE),OR(ISNUMBER(FIND(";"&amp;UPPER(TRIM(Datos!L800&amp;""))&amp;"=",L$1007)),ISNUMBER(FIND(";"&amp;UPPER(TRIM(Datos!L800&amp;""))&amp;";",L$1007))),OR(UPPER(TRIM(Datos!L800&amp;""))="SÍ",UPPER(TRIM(Datos!L800&amp;""))="SI",UPPER(TRIM(Datos!L800&amp;""))="NO"),IF(ISNUMBER(Datos!L800),AND(OR(L$1005="",Datos!L800&gt;=L$1005),OR(L$1006="",Datos!L800&lt;=L$1006)),FALSE),TRUE))))</f>
        <v>0.0</v>
      </c>
      <c r="M800">
        <f>IF(Datos!M800="",0,IF(AND(M$1008&lt;&gt;"",Datos!M800=M$1008),0,IF(M$1004=0,0,1-CHOOSE(M$1004,IF(ISNUMBER(Datos!M800),AND(OR(M$1005="",Datos!M800&gt;=M$1005),OR(M$1006="",Datos!M800&lt;=M$1006)),FALSE),IF(ISNUMBER(Datos!M800),AND(Datos!M800=INT(Datos!M800),AND(OR(M$1005="",Datos!M800&gt;=M$1005),OR(M$1006="",Datos!M800&lt;=M$1006))),FALSE),OR(ISNUMBER(FIND(";"&amp;UPPER(TRIM(Datos!M800&amp;""))&amp;"=",M$1007)),ISNUMBER(FIND(";"&amp;UPPER(TRIM(Datos!M800&amp;""))&amp;";",M$1007))),OR(UPPER(TRIM(Datos!M800&amp;""))="SÍ",UPPER(TRIM(Datos!M800&amp;""))="SI",UPPER(TRIM(Datos!M800&amp;""))="NO"),IF(ISNUMBER(Datos!M800),AND(OR(M$1005="",Datos!M800&gt;=M$1005),OR(M$1006="",Datos!M800&lt;=M$1006)),FALSE),TRUE))))</f>
        <v>0.0</v>
      </c>
      <c r="N800">
        <f>IF(Datos!N800="",0,IF(AND(N$1008&lt;&gt;"",Datos!N800=N$1008),0,IF(N$1004=0,0,1-CHOOSE(N$1004,IF(ISNUMBER(Datos!N800),AND(OR(N$1005="",Datos!N800&gt;=N$1005),OR(N$1006="",Datos!N800&lt;=N$1006)),FALSE),IF(ISNUMBER(Datos!N800),AND(Datos!N800=INT(Datos!N800),AND(OR(N$1005="",Datos!N800&gt;=N$1005),OR(N$1006="",Datos!N800&lt;=N$1006))),FALSE),OR(ISNUMBER(FIND(";"&amp;UPPER(TRIM(Datos!N800&amp;""))&amp;"=",N$1007)),ISNUMBER(FIND(";"&amp;UPPER(TRIM(Datos!N800&amp;""))&amp;";",N$1007))),OR(UPPER(TRIM(Datos!N800&amp;""))="SÍ",UPPER(TRIM(Datos!N800&amp;""))="SI",UPPER(TRIM(Datos!N800&amp;""))="NO"),IF(ISNUMBER(Datos!N800),AND(OR(N$1005="",Datos!N800&gt;=N$1005),OR(N$1006="",Datos!N800&lt;=N$1006)),FALSE),TRUE))))</f>
        <v>0.0</v>
      </c>
      <c r="O800">
        <f>IF(Datos!O800="",0,IF(AND(O$1008&lt;&gt;"",Datos!O800=O$1008),0,IF(O$1004=0,0,1-CHOOSE(O$1004,IF(ISNUMBER(Datos!O800),AND(OR(O$1005="",Datos!O800&gt;=O$1005),OR(O$1006="",Datos!O800&lt;=O$1006)),FALSE),IF(ISNUMBER(Datos!O800),AND(Datos!O800=INT(Datos!O800),AND(OR(O$1005="",Datos!O800&gt;=O$1005),OR(O$1006="",Datos!O800&lt;=O$1006))),FALSE),OR(ISNUMBER(FIND(";"&amp;UPPER(TRIM(Datos!O800&amp;""))&amp;"=",O$1007)),ISNUMBER(FIND(";"&amp;UPPER(TRIM(Datos!O800&amp;""))&amp;";",O$1007))),OR(UPPER(TRIM(Datos!O800&amp;""))="SÍ",UPPER(TRIM(Datos!O800&amp;""))="SI",UPPER(TRIM(Datos!O800&amp;""))="NO"),IF(ISNUMBER(Datos!O800),AND(OR(O$1005="",Datos!O800&gt;=O$1005),OR(O$1006="",Datos!O800&lt;=O$1006)),FALSE),TRUE))))</f>
        <v>0.0</v>
      </c>
      <c r="P800">
        <f>IF(Datos!P800="",0,IF(AND(P$1008&lt;&gt;"",Datos!P800=P$1008),0,IF(P$1004=0,0,1-CHOOSE(P$1004,IF(ISNUMBER(Datos!P800),AND(OR(P$1005="",Datos!P800&gt;=P$1005),OR(P$1006="",Datos!P800&lt;=P$1006)),FALSE),IF(ISNUMBER(Datos!P800),AND(Datos!P800=INT(Datos!P800),AND(OR(P$1005="",Datos!P800&gt;=P$1005),OR(P$1006="",Datos!P800&lt;=P$1006))),FALSE),OR(ISNUMBER(FIND(";"&amp;UPPER(TRIM(Datos!P800&amp;""))&amp;"=",P$1007)),ISNUMBER(FIND(";"&amp;UPPER(TRIM(Datos!P800&amp;""))&amp;";",P$1007))),OR(UPPER(TRIM(Datos!P800&amp;""))="SÍ",UPPER(TRIM(Datos!P800&amp;""))="SI",UPPER(TRIM(Datos!P800&amp;""))="NO"),IF(ISNUMBER(Datos!P800),AND(OR(P$1005="",Datos!P800&gt;=P$1005),OR(P$1006="",Datos!P800&lt;=P$1006)),FALSE),TRUE))))</f>
        <v>0.0</v>
      </c>
      <c r="Q800">
        <f>IF(Datos!Q800="",0,IF(AND(Q$1008&lt;&gt;"",Datos!Q800=Q$1008),0,IF(Q$1004=0,0,1-CHOOSE(Q$1004,IF(ISNUMBER(Datos!Q800),AND(OR(Q$1005="",Datos!Q800&gt;=Q$1005),OR(Q$1006="",Datos!Q800&lt;=Q$1006)),FALSE),IF(ISNUMBER(Datos!Q800),AND(Datos!Q800=INT(Datos!Q800),AND(OR(Q$1005="",Datos!Q800&gt;=Q$1005),OR(Q$1006="",Datos!Q800&lt;=Q$1006))),FALSE),OR(ISNUMBER(FIND(";"&amp;UPPER(TRIM(Datos!Q800&amp;""))&amp;"=",Q$1007)),ISNUMBER(FIND(";"&amp;UPPER(TRIM(Datos!Q800&amp;""))&amp;";",Q$1007))),OR(UPPER(TRIM(Datos!Q800&amp;""))="SÍ",UPPER(TRIM(Datos!Q800&amp;""))="SI",UPPER(TRIM(Datos!Q800&amp;""))="NO"),IF(ISNUMBER(Datos!Q800),AND(OR(Q$1005="",Datos!Q800&gt;=Q$1005),OR(Q$1006="",Datos!Q800&lt;=Q$1006)),FALSE),TRUE))))</f>
        <v>0.0</v>
      </c>
      <c r="R800">
        <f>IF(Datos!R800="",0,IF(AND(R$1008&lt;&gt;"",Datos!R800=R$1008),0,IF(R$1004=0,0,1-CHOOSE(R$1004,IF(ISNUMBER(Datos!R800),AND(OR(R$1005="",Datos!R800&gt;=R$1005),OR(R$1006="",Datos!R800&lt;=R$1006)),FALSE),IF(ISNUMBER(Datos!R800),AND(Datos!R800=INT(Datos!R800),AND(OR(R$1005="",Datos!R800&gt;=R$1005),OR(R$1006="",Datos!R800&lt;=R$1006))),FALSE),OR(ISNUMBER(FIND(";"&amp;UPPER(TRIM(Datos!R800&amp;""))&amp;"=",R$1007)),ISNUMBER(FIND(";"&amp;UPPER(TRIM(Datos!R800&amp;""))&amp;";",R$1007))),OR(UPPER(TRIM(Datos!R800&amp;""))="SÍ",UPPER(TRIM(Datos!R800&amp;""))="SI",UPPER(TRIM(Datos!R800&amp;""))="NO"),IF(ISNUMBER(Datos!R800),AND(OR(R$1005="",Datos!R800&gt;=R$1005),OR(R$1006="",Datos!R800&lt;=R$1006)),FALSE),TRUE))))</f>
        <v>0.0</v>
      </c>
      <c r="S800">
        <f>IF(Datos!S800="",0,IF(AND(S$1008&lt;&gt;"",Datos!S800=S$1008),0,IF(S$1004=0,0,1-CHOOSE(S$1004,IF(ISNUMBER(Datos!S800),AND(OR(S$1005="",Datos!S800&gt;=S$1005),OR(S$1006="",Datos!S800&lt;=S$1006)),FALSE),IF(ISNUMBER(Datos!S800),AND(Datos!S800=INT(Datos!S800),AND(OR(S$1005="",Datos!S800&gt;=S$1005),OR(S$1006="",Datos!S800&lt;=S$1006))),FALSE),OR(ISNUMBER(FIND(";"&amp;UPPER(TRIM(Datos!S800&amp;""))&amp;"=",S$1007)),ISNUMBER(FIND(";"&amp;UPPER(TRIM(Datos!S800&amp;""))&amp;";",S$1007))),OR(UPPER(TRIM(Datos!S800&amp;""))="SÍ",UPPER(TRIM(Datos!S800&amp;""))="SI",UPPER(TRIM(Datos!S800&amp;""))="NO"),IF(ISNUMBER(Datos!S800),AND(OR(S$1005="",Datos!S800&gt;=S$1005),OR(S$1006="",Datos!S800&lt;=S$1006)),FALSE),TRUE))))</f>
        <v>0.0</v>
      </c>
      <c r="T800">
        <f>IF(Datos!T800="",0,IF(AND(T$1008&lt;&gt;"",Datos!T800=T$1008),0,IF(T$1004=0,0,1-CHOOSE(T$1004,IF(ISNUMBER(Datos!T800),AND(OR(T$1005="",Datos!T800&gt;=T$1005),OR(T$1006="",Datos!T800&lt;=T$1006)),FALSE),IF(ISNUMBER(Datos!T800),AND(Datos!T800=INT(Datos!T800),AND(OR(T$1005="",Datos!T800&gt;=T$1005),OR(T$1006="",Datos!T800&lt;=T$1006))),FALSE),OR(ISNUMBER(FIND(";"&amp;UPPER(TRIM(Datos!T800&amp;""))&amp;"=",T$1007)),ISNUMBER(FIND(";"&amp;UPPER(TRIM(Datos!T800&amp;""))&amp;";",T$1007))),OR(UPPER(TRIM(Datos!T800&amp;""))="SÍ",UPPER(TRIM(Datos!T800&amp;""))="SI",UPPER(TRIM(Datos!T800&amp;""))="NO"),IF(ISNUMBER(Datos!T800),AND(OR(T$1005="",Datos!T800&gt;=T$1005),OR(T$1006="",Datos!T800&lt;=T$1006)),FALSE),TRUE))))</f>
        <v>0.0</v>
      </c>
      <c r="U800">
        <f>IF(Datos!U800="",0,IF(AND(U$1008&lt;&gt;"",Datos!U800=U$1008),0,IF(U$1004=0,0,1-CHOOSE(U$1004,IF(ISNUMBER(Datos!U800),AND(OR(U$1005="",Datos!U800&gt;=U$1005),OR(U$1006="",Datos!U800&lt;=U$1006)),FALSE),IF(ISNUMBER(Datos!U800),AND(Datos!U800=INT(Datos!U800),AND(OR(U$1005="",Datos!U800&gt;=U$1005),OR(U$1006="",Datos!U800&lt;=U$1006))),FALSE),OR(ISNUMBER(FIND(";"&amp;UPPER(TRIM(Datos!U800&amp;""))&amp;"=",U$1007)),ISNUMBER(FIND(";"&amp;UPPER(TRIM(Datos!U800&amp;""))&amp;";",U$1007))),OR(UPPER(TRIM(Datos!U800&amp;""))="SÍ",UPPER(TRIM(Datos!U800&amp;""))="SI",UPPER(TRIM(Datos!U800&amp;""))="NO"),IF(ISNUMBER(Datos!U800),AND(OR(U$1005="",Datos!U800&gt;=U$1005),OR(U$1006="",Datos!U800&lt;=U$1006)),FALSE),TRUE))))</f>
        <v>0.0</v>
      </c>
      <c r="V800">
        <f>IF(Datos!V800="",0,IF(AND(V$1008&lt;&gt;"",Datos!V800=V$1008),0,IF(V$1004=0,0,1-CHOOSE(V$1004,IF(ISNUMBER(Datos!V800),AND(OR(V$1005="",Datos!V800&gt;=V$1005),OR(V$1006="",Datos!V800&lt;=V$1006)),FALSE),IF(ISNUMBER(Datos!V800),AND(Datos!V800=INT(Datos!V800),AND(OR(V$1005="",Datos!V800&gt;=V$1005),OR(V$1006="",Datos!V800&lt;=V$1006))),FALSE),OR(ISNUMBER(FIND(";"&amp;UPPER(TRIM(Datos!V800&amp;""))&amp;"=",V$1007)),ISNUMBER(FIND(";"&amp;UPPER(TRIM(Datos!V800&amp;""))&amp;";",V$1007))),OR(UPPER(TRIM(Datos!V800&amp;""))="SÍ",UPPER(TRIM(Datos!V800&amp;""))="SI",UPPER(TRIM(Datos!V800&amp;""))="NO"),IF(ISNUMBER(Datos!V800),AND(OR(V$1005="",Datos!V800&gt;=V$1005),OR(V$1006="",Datos!V800&lt;=V$1006)),FALSE),TRUE))))</f>
        <v>0.0</v>
      </c>
      <c r="W800">
        <f>IF(Datos!W800="",0,IF(AND(W$1008&lt;&gt;"",Datos!W800=W$1008),0,IF(W$1004=0,0,1-CHOOSE(W$1004,IF(ISNUMBER(Datos!W800),AND(OR(W$1005="",Datos!W800&gt;=W$1005),OR(W$1006="",Datos!W800&lt;=W$1006)),FALSE),IF(ISNUMBER(Datos!W800),AND(Datos!W800=INT(Datos!W800),AND(OR(W$1005="",Datos!W800&gt;=W$1005),OR(W$1006="",Datos!W800&lt;=W$1006))),FALSE),OR(ISNUMBER(FIND(";"&amp;UPPER(TRIM(Datos!W800&amp;""))&amp;"=",W$1007)),ISNUMBER(FIND(";"&amp;UPPER(TRIM(Datos!W800&amp;""))&amp;";",W$1007))),OR(UPPER(TRIM(Datos!W800&amp;""))="SÍ",UPPER(TRIM(Datos!W800&amp;""))="SI",UPPER(TRIM(Datos!W800&amp;""))="NO"),IF(ISNUMBER(Datos!W800),AND(OR(W$1005="",Datos!W800&gt;=W$1005),OR(W$1006="",Datos!W800&lt;=W$1006)),FALSE),TRUE))))</f>
        <v>0.0</v>
      </c>
      <c r="X800">
        <f>IF(Datos!X800="",0,IF(AND(X$1008&lt;&gt;"",Datos!X800=X$1008),0,IF(X$1004=0,0,1-CHOOSE(X$1004,IF(ISNUMBER(Datos!X800),AND(OR(X$1005="",Datos!X800&gt;=X$1005),OR(X$1006="",Datos!X800&lt;=X$1006)),FALSE),IF(ISNUMBER(Datos!X800),AND(Datos!X800=INT(Datos!X800),AND(OR(X$1005="",Datos!X800&gt;=X$1005),OR(X$1006="",Datos!X800&lt;=X$1006))),FALSE),OR(ISNUMBER(FIND(";"&amp;UPPER(TRIM(Datos!X800&amp;""))&amp;"=",X$1007)),ISNUMBER(FIND(";"&amp;UPPER(TRIM(Datos!X800&amp;""))&amp;";",X$1007))),OR(UPPER(TRIM(Datos!X800&amp;""))="SÍ",UPPER(TRIM(Datos!X800&amp;""))="SI",UPPER(TRIM(Datos!X800&amp;""))="NO"),IF(ISNUMBER(Datos!X800),AND(OR(X$1005="",Datos!X800&gt;=X$1005),OR(X$1006="",Datos!X800&lt;=X$1006)),FALSE),TRUE))))</f>
        <v>0.0</v>
      </c>
      <c r="Y800">
        <f>IF(Datos!Y800="",0,IF(AND(Y$1008&lt;&gt;"",Datos!Y800=Y$1008),0,IF(Y$1004=0,0,1-CHOOSE(Y$1004,IF(ISNUMBER(Datos!Y800),AND(OR(Y$1005="",Datos!Y800&gt;=Y$1005),OR(Y$1006="",Datos!Y800&lt;=Y$1006)),FALSE),IF(ISNUMBER(Datos!Y800),AND(Datos!Y800=INT(Datos!Y800),AND(OR(Y$1005="",Datos!Y800&gt;=Y$1005),OR(Y$1006="",Datos!Y800&lt;=Y$1006))),FALSE),OR(ISNUMBER(FIND(";"&amp;UPPER(TRIM(Datos!Y800&amp;""))&amp;"=",Y$1007)),ISNUMBER(FIND(";"&amp;UPPER(TRIM(Datos!Y800&amp;""))&amp;";",Y$1007))),OR(UPPER(TRIM(Datos!Y800&amp;""))="SÍ",UPPER(TRIM(Datos!Y800&amp;""))="SI",UPPER(TRIM(Datos!Y800&amp;""))="NO"),IF(ISNUMBER(Datos!Y800),AND(OR(Y$1005="",Datos!Y800&gt;=Y$1005),OR(Y$1006="",Datos!Y800&lt;=Y$1006)),FALSE),TRUE))))</f>
        <v>0.0</v>
      </c>
      <c r="Z800">
        <f>IF(Datos!Z800="",0,IF(AND(Z$1008&lt;&gt;"",Datos!Z800=Z$1008),0,IF(Z$1004=0,0,1-CHOOSE(Z$1004,IF(ISNUMBER(Datos!Z800),AND(OR(Z$1005="",Datos!Z800&gt;=Z$1005),OR(Z$1006="",Datos!Z800&lt;=Z$1006)),FALSE),IF(ISNUMBER(Datos!Z800),AND(Datos!Z800=INT(Datos!Z800),AND(OR(Z$1005="",Datos!Z800&gt;=Z$1005),OR(Z$1006="",Datos!Z800&lt;=Z$1006))),FALSE),OR(ISNUMBER(FIND(";"&amp;UPPER(TRIM(Datos!Z800&amp;""))&amp;"=",Z$1007)),ISNUMBER(FIND(";"&amp;UPPER(TRIM(Datos!Z800&amp;""))&amp;";",Z$1007))),OR(UPPER(TRIM(Datos!Z800&amp;""))="SÍ",UPPER(TRIM(Datos!Z800&amp;""))="SI",UPPER(TRIM(Datos!Z800&amp;""))="NO"),IF(ISNUMBER(Datos!Z800),AND(OR(Z$1005="",Datos!Z800&gt;=Z$1005),OR(Z$1006="",Datos!Z800&lt;=Z$1006)),FALSE),TRUE))))</f>
        <v>0.0</v>
      </c>
      <c r="AA800">
        <f>IF(Datos!AA800="",0,IF(AND(AA$1008&lt;&gt;"",Datos!AA800=AA$1008),0,IF(AA$1004=0,0,1-CHOOSE(AA$1004,IF(ISNUMBER(Datos!AA800),AND(OR(AA$1005="",Datos!AA800&gt;=AA$1005),OR(AA$1006="",Datos!AA800&lt;=AA$1006)),FALSE),IF(ISNUMBER(Datos!AA800),AND(Datos!AA800=INT(Datos!AA800),AND(OR(AA$1005="",Datos!AA800&gt;=AA$1005),OR(AA$1006="",Datos!AA800&lt;=AA$1006))),FALSE),OR(ISNUMBER(FIND(";"&amp;UPPER(TRIM(Datos!AA800&amp;""))&amp;"=",AA$1007)),ISNUMBER(FIND(";"&amp;UPPER(TRIM(Datos!AA800&amp;""))&amp;";",AA$1007))),OR(UPPER(TRIM(Datos!AA800&amp;""))="SÍ",UPPER(TRIM(Datos!AA800&amp;""))="SI",UPPER(TRIM(Datos!AA800&amp;""))="NO"),IF(ISNUMBER(Datos!AA800),AND(OR(AA$1005="",Datos!AA800&gt;=AA$1005),OR(AA$1006="",Datos!AA800&lt;=AA$1006)),FALSE),TRUE))))</f>
        <v>0.0</v>
      </c>
      <c r="AB800">
        <f>IF(Datos!AB800="",0,IF(AND(AB$1008&lt;&gt;"",Datos!AB800=AB$1008),0,IF(AB$1004=0,0,1-CHOOSE(AB$1004,IF(ISNUMBER(Datos!AB800),AND(OR(AB$1005="",Datos!AB800&gt;=AB$1005),OR(AB$1006="",Datos!AB800&lt;=AB$1006)),FALSE),IF(ISNUMBER(Datos!AB800),AND(Datos!AB800=INT(Datos!AB800),AND(OR(AB$1005="",Datos!AB800&gt;=AB$1005),OR(AB$1006="",Datos!AB800&lt;=AB$1006))),FALSE),OR(ISNUMBER(FIND(";"&amp;UPPER(TRIM(Datos!AB800&amp;""))&amp;"=",AB$1007)),ISNUMBER(FIND(";"&amp;UPPER(TRIM(Datos!AB800&amp;""))&amp;";",AB$1007))),OR(UPPER(TRIM(Datos!AB800&amp;""))="SÍ",UPPER(TRIM(Datos!AB800&amp;""))="SI",UPPER(TRIM(Datos!AB800&amp;""))="NO"),IF(ISNUMBER(Datos!AB800),AND(OR(AB$1005="",Datos!AB800&gt;=AB$1005),OR(AB$1006="",Datos!AB800&lt;=AB$1006)),FALSE),TRUE))))</f>
        <v>0.0</v>
      </c>
      <c r="AC800">
        <f>IF(Datos!AC800="",0,IF(AND(AC$1008&lt;&gt;"",Datos!AC800=AC$1008),0,IF(AC$1004=0,0,1-CHOOSE(AC$1004,IF(ISNUMBER(Datos!AC800),AND(OR(AC$1005="",Datos!AC800&gt;=AC$1005),OR(AC$1006="",Datos!AC800&lt;=AC$1006)),FALSE),IF(ISNUMBER(Datos!AC800),AND(Datos!AC800=INT(Datos!AC800),AND(OR(AC$1005="",Datos!AC800&gt;=AC$1005),OR(AC$1006="",Datos!AC800&lt;=AC$1006))),FALSE),OR(ISNUMBER(FIND(";"&amp;UPPER(TRIM(Datos!AC800&amp;""))&amp;"=",AC$1007)),ISNUMBER(FIND(";"&amp;UPPER(TRIM(Datos!AC800&amp;""))&amp;";",AC$1007))),OR(UPPER(TRIM(Datos!AC800&amp;""))="SÍ",UPPER(TRIM(Datos!AC800&amp;""))="SI",UPPER(TRIM(Datos!AC800&amp;""))="NO"),IF(ISNUMBER(Datos!AC800),AND(OR(AC$1005="",Datos!AC800&gt;=AC$1005),OR(AC$1006="",Datos!AC800&lt;=AC$1006)),FALSE),TRUE))))</f>
        <v>0.0</v>
      </c>
      <c r="AD800">
        <f>IF(Datos!AD800="",0,IF(AND(AD$1008&lt;&gt;"",Datos!AD800=AD$1008),0,IF(AD$1004=0,0,1-CHOOSE(AD$1004,IF(ISNUMBER(Datos!AD800),AND(OR(AD$1005="",Datos!AD800&gt;=AD$1005),OR(AD$1006="",Datos!AD800&lt;=AD$1006)),FALSE),IF(ISNUMBER(Datos!AD800),AND(Datos!AD800=INT(Datos!AD800),AND(OR(AD$1005="",Datos!AD800&gt;=AD$1005),OR(AD$1006="",Datos!AD800&lt;=AD$1006))),FALSE),OR(ISNUMBER(FIND(";"&amp;UPPER(TRIM(Datos!AD800&amp;""))&amp;"=",AD$1007)),ISNUMBER(FIND(";"&amp;UPPER(TRIM(Datos!AD800&amp;""))&amp;";",AD$1007))),OR(UPPER(TRIM(Datos!AD800&amp;""))="SÍ",UPPER(TRIM(Datos!AD800&amp;""))="SI",UPPER(TRIM(Datos!AD800&amp;""))="NO"),IF(ISNUMBER(Datos!AD800),AND(OR(AD$1005="",Datos!AD800&gt;=AD$1005),OR(AD$1006="",Datos!AD800&lt;=AD$1006)),FALSE),TRUE))))</f>
        <v>0.0</v>
      </c>
      <c r="AE800">
        <f>IF(Datos!AE800="",0,IF(AND(AE$1008&lt;&gt;"",Datos!AE800=AE$1008),0,IF(AE$1004=0,0,1-CHOOSE(AE$1004,IF(ISNUMBER(Datos!AE800),AND(OR(AE$1005="",Datos!AE800&gt;=AE$1005),OR(AE$1006="",Datos!AE800&lt;=AE$1006)),FALSE),IF(ISNUMBER(Datos!AE800),AND(Datos!AE800=INT(Datos!AE800),AND(OR(AE$1005="",Datos!AE800&gt;=AE$1005),OR(AE$1006="",Datos!AE800&lt;=AE$1006))),FALSE),OR(ISNUMBER(FIND(";"&amp;UPPER(TRIM(Datos!AE800&amp;""))&amp;"=",AE$1007)),ISNUMBER(FIND(";"&amp;UPPER(TRIM(Datos!AE800&amp;""))&amp;";",AE$1007))),OR(UPPER(TRIM(Datos!AE800&amp;""))="SÍ",UPPER(TRIM(Datos!AE800&amp;""))="SI",UPPER(TRIM(Datos!AE800&amp;""))="NO"),IF(ISNUMBER(Datos!AE800),AND(OR(AE$1005="",Datos!AE800&gt;=AE$1005),OR(AE$1006="",Datos!AE800&lt;=AE$1006)),FALSE),TRUE))))</f>
        <v>0.0</v>
      </c>
    </row>
    <row r="801" spans="2:31">
      <c r="B801">
        <f>IF(Datos!B801="",0,IF(AND(B$1008&lt;&gt;"",Datos!B801=B$1008),0,IF(B$1004=0,0,1-CHOOSE(B$1004,IF(ISNUMBER(Datos!B801),AND(OR(B$1005="",Datos!B801&gt;=B$1005),OR(B$1006="",Datos!B801&lt;=B$1006)),FALSE),IF(ISNUMBER(Datos!B801),AND(Datos!B801=INT(Datos!B801),AND(OR(B$1005="",Datos!B801&gt;=B$1005),OR(B$1006="",Datos!B801&lt;=B$1006))),FALSE),OR(ISNUMBER(FIND(";"&amp;UPPER(TRIM(Datos!B801&amp;""))&amp;"=",B$1007)),ISNUMBER(FIND(";"&amp;UPPER(TRIM(Datos!B801&amp;""))&amp;";",B$1007))),OR(UPPER(TRIM(Datos!B801&amp;""))="SÍ",UPPER(TRIM(Datos!B801&amp;""))="SI",UPPER(TRIM(Datos!B801&amp;""))="NO"),IF(ISNUMBER(Datos!B801),AND(OR(B$1005="",Datos!B801&gt;=B$1005),OR(B$1006="",Datos!B801&lt;=B$1006)),FALSE),TRUE))))</f>
        <v>0.0</v>
      </c>
      <c r="C801">
        <f>IF(Datos!C801="",0,IF(AND(C$1008&lt;&gt;"",Datos!C801=C$1008),0,IF(C$1004=0,0,1-CHOOSE(C$1004,IF(ISNUMBER(Datos!C801),AND(OR(C$1005="",Datos!C801&gt;=C$1005),OR(C$1006="",Datos!C801&lt;=C$1006)),FALSE),IF(ISNUMBER(Datos!C801),AND(Datos!C801=INT(Datos!C801),AND(OR(C$1005="",Datos!C801&gt;=C$1005),OR(C$1006="",Datos!C801&lt;=C$1006))),FALSE),OR(ISNUMBER(FIND(";"&amp;UPPER(TRIM(Datos!C801&amp;""))&amp;"=",C$1007)),ISNUMBER(FIND(";"&amp;UPPER(TRIM(Datos!C801&amp;""))&amp;";",C$1007))),OR(UPPER(TRIM(Datos!C801&amp;""))="SÍ",UPPER(TRIM(Datos!C801&amp;""))="SI",UPPER(TRIM(Datos!C801&amp;""))="NO"),IF(ISNUMBER(Datos!C801),AND(OR(C$1005="",Datos!C801&gt;=C$1005),OR(C$1006="",Datos!C801&lt;=C$1006)),FALSE),TRUE))))</f>
        <v>0.0</v>
      </c>
      <c r="D801">
        <f>IF(Datos!D801="",0,IF(AND(D$1008&lt;&gt;"",Datos!D801=D$1008),0,IF(D$1004=0,0,1-CHOOSE(D$1004,IF(ISNUMBER(Datos!D801),AND(OR(D$1005="",Datos!D801&gt;=D$1005),OR(D$1006="",Datos!D801&lt;=D$1006)),FALSE),IF(ISNUMBER(Datos!D801),AND(Datos!D801=INT(Datos!D801),AND(OR(D$1005="",Datos!D801&gt;=D$1005),OR(D$1006="",Datos!D801&lt;=D$1006))),FALSE),OR(ISNUMBER(FIND(";"&amp;UPPER(TRIM(Datos!D801&amp;""))&amp;"=",D$1007)),ISNUMBER(FIND(";"&amp;UPPER(TRIM(Datos!D801&amp;""))&amp;";",D$1007))),OR(UPPER(TRIM(Datos!D801&amp;""))="SÍ",UPPER(TRIM(Datos!D801&amp;""))="SI",UPPER(TRIM(Datos!D801&amp;""))="NO"),IF(ISNUMBER(Datos!D801),AND(OR(D$1005="",Datos!D801&gt;=D$1005),OR(D$1006="",Datos!D801&lt;=D$1006)),FALSE),TRUE))))</f>
        <v>0.0</v>
      </c>
      <c r="E801">
        <f>IF(Datos!E801="",0,IF(AND(E$1008&lt;&gt;"",Datos!E801=E$1008),0,IF(E$1004=0,0,1-CHOOSE(E$1004,IF(ISNUMBER(Datos!E801),AND(OR(E$1005="",Datos!E801&gt;=E$1005),OR(E$1006="",Datos!E801&lt;=E$1006)),FALSE),IF(ISNUMBER(Datos!E801),AND(Datos!E801=INT(Datos!E801),AND(OR(E$1005="",Datos!E801&gt;=E$1005),OR(E$1006="",Datos!E801&lt;=E$1006))),FALSE),OR(ISNUMBER(FIND(";"&amp;UPPER(TRIM(Datos!E801&amp;""))&amp;"=",E$1007)),ISNUMBER(FIND(";"&amp;UPPER(TRIM(Datos!E801&amp;""))&amp;";",E$1007))),OR(UPPER(TRIM(Datos!E801&amp;""))="SÍ",UPPER(TRIM(Datos!E801&amp;""))="SI",UPPER(TRIM(Datos!E801&amp;""))="NO"),IF(ISNUMBER(Datos!E801),AND(OR(E$1005="",Datos!E801&gt;=E$1005),OR(E$1006="",Datos!E801&lt;=E$1006)),FALSE),TRUE))))</f>
        <v>0.0</v>
      </c>
      <c r="F801">
        <f>IF(Datos!F801="",0,IF(AND(F$1008&lt;&gt;"",Datos!F801=F$1008),0,IF(F$1004=0,0,1-CHOOSE(F$1004,IF(ISNUMBER(Datos!F801),AND(OR(F$1005="",Datos!F801&gt;=F$1005),OR(F$1006="",Datos!F801&lt;=F$1006)),FALSE),IF(ISNUMBER(Datos!F801),AND(Datos!F801=INT(Datos!F801),AND(OR(F$1005="",Datos!F801&gt;=F$1005),OR(F$1006="",Datos!F801&lt;=F$1006))),FALSE),OR(ISNUMBER(FIND(";"&amp;UPPER(TRIM(Datos!F801&amp;""))&amp;"=",F$1007)),ISNUMBER(FIND(";"&amp;UPPER(TRIM(Datos!F801&amp;""))&amp;";",F$1007))),OR(UPPER(TRIM(Datos!F801&amp;""))="SÍ",UPPER(TRIM(Datos!F801&amp;""))="SI",UPPER(TRIM(Datos!F801&amp;""))="NO"),IF(ISNUMBER(Datos!F801),AND(OR(F$1005="",Datos!F801&gt;=F$1005),OR(F$1006="",Datos!F801&lt;=F$1006)),FALSE),TRUE))))</f>
        <v>0.0</v>
      </c>
      <c r="G801">
        <f>IF(Datos!G801="",0,IF(AND(G$1008&lt;&gt;"",Datos!G801=G$1008),0,IF(G$1004=0,0,1-CHOOSE(G$1004,IF(ISNUMBER(Datos!G801),AND(OR(G$1005="",Datos!G801&gt;=G$1005),OR(G$1006="",Datos!G801&lt;=G$1006)),FALSE),IF(ISNUMBER(Datos!G801),AND(Datos!G801=INT(Datos!G801),AND(OR(G$1005="",Datos!G801&gt;=G$1005),OR(G$1006="",Datos!G801&lt;=G$1006))),FALSE),OR(ISNUMBER(FIND(";"&amp;UPPER(TRIM(Datos!G801&amp;""))&amp;"=",G$1007)),ISNUMBER(FIND(";"&amp;UPPER(TRIM(Datos!G801&amp;""))&amp;";",G$1007))),OR(UPPER(TRIM(Datos!G801&amp;""))="SÍ",UPPER(TRIM(Datos!G801&amp;""))="SI",UPPER(TRIM(Datos!G801&amp;""))="NO"),IF(ISNUMBER(Datos!G801),AND(OR(G$1005="",Datos!G801&gt;=G$1005),OR(G$1006="",Datos!G801&lt;=G$1006)),FALSE),TRUE))))</f>
        <v>0.0</v>
      </c>
      <c r="H801">
        <f>IF(Datos!H801="",0,IF(AND(H$1008&lt;&gt;"",Datos!H801=H$1008),0,IF(H$1004=0,0,1-CHOOSE(H$1004,IF(ISNUMBER(Datos!H801),AND(OR(H$1005="",Datos!H801&gt;=H$1005),OR(H$1006="",Datos!H801&lt;=H$1006)),FALSE),IF(ISNUMBER(Datos!H801),AND(Datos!H801=INT(Datos!H801),AND(OR(H$1005="",Datos!H801&gt;=H$1005),OR(H$1006="",Datos!H801&lt;=H$1006))),FALSE),OR(ISNUMBER(FIND(";"&amp;UPPER(TRIM(Datos!H801&amp;""))&amp;"=",H$1007)),ISNUMBER(FIND(";"&amp;UPPER(TRIM(Datos!H801&amp;""))&amp;";",H$1007))),OR(UPPER(TRIM(Datos!H801&amp;""))="SÍ",UPPER(TRIM(Datos!H801&amp;""))="SI",UPPER(TRIM(Datos!H801&amp;""))="NO"),IF(ISNUMBER(Datos!H801),AND(OR(H$1005="",Datos!H801&gt;=H$1005),OR(H$1006="",Datos!H801&lt;=H$1006)),FALSE),TRUE))))</f>
        <v>0.0</v>
      </c>
      <c r="I801">
        <f>IF(Datos!I801="",0,IF(AND(I$1008&lt;&gt;"",Datos!I801=I$1008),0,IF(I$1004=0,0,1-CHOOSE(I$1004,IF(ISNUMBER(Datos!I801),AND(OR(I$1005="",Datos!I801&gt;=I$1005),OR(I$1006="",Datos!I801&lt;=I$1006)),FALSE),IF(ISNUMBER(Datos!I801),AND(Datos!I801=INT(Datos!I801),AND(OR(I$1005="",Datos!I801&gt;=I$1005),OR(I$1006="",Datos!I801&lt;=I$1006))),FALSE),OR(ISNUMBER(FIND(";"&amp;UPPER(TRIM(Datos!I801&amp;""))&amp;"=",I$1007)),ISNUMBER(FIND(";"&amp;UPPER(TRIM(Datos!I801&amp;""))&amp;";",I$1007))),OR(UPPER(TRIM(Datos!I801&amp;""))="SÍ",UPPER(TRIM(Datos!I801&amp;""))="SI",UPPER(TRIM(Datos!I801&amp;""))="NO"),IF(ISNUMBER(Datos!I801),AND(OR(I$1005="",Datos!I801&gt;=I$1005),OR(I$1006="",Datos!I801&lt;=I$1006)),FALSE),TRUE))))</f>
        <v>0.0</v>
      </c>
      <c r="J801">
        <f>IF(Datos!J801="",0,IF(AND(J$1008&lt;&gt;"",Datos!J801=J$1008),0,IF(J$1004=0,0,1-CHOOSE(J$1004,IF(ISNUMBER(Datos!J801),AND(OR(J$1005="",Datos!J801&gt;=J$1005),OR(J$1006="",Datos!J801&lt;=J$1006)),FALSE),IF(ISNUMBER(Datos!J801),AND(Datos!J801=INT(Datos!J801),AND(OR(J$1005="",Datos!J801&gt;=J$1005),OR(J$1006="",Datos!J801&lt;=J$1006))),FALSE),OR(ISNUMBER(FIND(";"&amp;UPPER(TRIM(Datos!J801&amp;""))&amp;"=",J$1007)),ISNUMBER(FIND(";"&amp;UPPER(TRIM(Datos!J801&amp;""))&amp;";",J$1007))),OR(UPPER(TRIM(Datos!J801&amp;""))="SÍ",UPPER(TRIM(Datos!J801&amp;""))="SI",UPPER(TRIM(Datos!J801&amp;""))="NO"),IF(ISNUMBER(Datos!J801),AND(OR(J$1005="",Datos!J801&gt;=J$1005),OR(J$1006="",Datos!J801&lt;=J$1006)),FALSE),TRUE))))</f>
        <v>0.0</v>
      </c>
      <c r="K801">
        <f>IF(Datos!K801="",0,IF(AND(K$1008&lt;&gt;"",Datos!K801=K$1008),0,IF(K$1004=0,0,1-CHOOSE(K$1004,IF(ISNUMBER(Datos!K801),AND(OR(K$1005="",Datos!K801&gt;=K$1005),OR(K$1006="",Datos!K801&lt;=K$1006)),FALSE),IF(ISNUMBER(Datos!K801),AND(Datos!K801=INT(Datos!K801),AND(OR(K$1005="",Datos!K801&gt;=K$1005),OR(K$1006="",Datos!K801&lt;=K$1006))),FALSE),OR(ISNUMBER(FIND(";"&amp;UPPER(TRIM(Datos!K801&amp;""))&amp;"=",K$1007)),ISNUMBER(FIND(";"&amp;UPPER(TRIM(Datos!K801&amp;""))&amp;";",K$1007))),OR(UPPER(TRIM(Datos!K801&amp;""))="SÍ",UPPER(TRIM(Datos!K801&amp;""))="SI",UPPER(TRIM(Datos!K801&amp;""))="NO"),IF(ISNUMBER(Datos!K801),AND(OR(K$1005="",Datos!K801&gt;=K$1005),OR(K$1006="",Datos!K801&lt;=K$1006)),FALSE),TRUE))))</f>
        <v>0.0</v>
      </c>
      <c r="L801">
        <f>IF(Datos!L801="",0,IF(AND(L$1008&lt;&gt;"",Datos!L801=L$1008),0,IF(L$1004=0,0,1-CHOOSE(L$1004,IF(ISNUMBER(Datos!L801),AND(OR(L$1005="",Datos!L801&gt;=L$1005),OR(L$1006="",Datos!L801&lt;=L$1006)),FALSE),IF(ISNUMBER(Datos!L801),AND(Datos!L801=INT(Datos!L801),AND(OR(L$1005="",Datos!L801&gt;=L$1005),OR(L$1006="",Datos!L801&lt;=L$1006))),FALSE),OR(ISNUMBER(FIND(";"&amp;UPPER(TRIM(Datos!L801&amp;""))&amp;"=",L$1007)),ISNUMBER(FIND(";"&amp;UPPER(TRIM(Datos!L801&amp;""))&amp;";",L$1007))),OR(UPPER(TRIM(Datos!L801&amp;""))="SÍ",UPPER(TRIM(Datos!L801&amp;""))="SI",UPPER(TRIM(Datos!L801&amp;""))="NO"),IF(ISNUMBER(Datos!L801),AND(OR(L$1005="",Datos!L801&gt;=L$1005),OR(L$1006="",Datos!L801&lt;=L$1006)),FALSE),TRUE))))</f>
        <v>0.0</v>
      </c>
      <c r="M801">
        <f>IF(Datos!M801="",0,IF(AND(M$1008&lt;&gt;"",Datos!M801=M$1008),0,IF(M$1004=0,0,1-CHOOSE(M$1004,IF(ISNUMBER(Datos!M801),AND(OR(M$1005="",Datos!M801&gt;=M$1005),OR(M$1006="",Datos!M801&lt;=M$1006)),FALSE),IF(ISNUMBER(Datos!M801),AND(Datos!M801=INT(Datos!M801),AND(OR(M$1005="",Datos!M801&gt;=M$1005),OR(M$1006="",Datos!M801&lt;=M$1006))),FALSE),OR(ISNUMBER(FIND(";"&amp;UPPER(TRIM(Datos!M801&amp;""))&amp;"=",M$1007)),ISNUMBER(FIND(";"&amp;UPPER(TRIM(Datos!M801&amp;""))&amp;";",M$1007))),OR(UPPER(TRIM(Datos!M801&amp;""))="SÍ",UPPER(TRIM(Datos!M801&amp;""))="SI",UPPER(TRIM(Datos!M801&amp;""))="NO"),IF(ISNUMBER(Datos!M801),AND(OR(M$1005="",Datos!M801&gt;=M$1005),OR(M$1006="",Datos!M801&lt;=M$1006)),FALSE),TRUE))))</f>
        <v>0.0</v>
      </c>
      <c r="N801">
        <f>IF(Datos!N801="",0,IF(AND(N$1008&lt;&gt;"",Datos!N801=N$1008),0,IF(N$1004=0,0,1-CHOOSE(N$1004,IF(ISNUMBER(Datos!N801),AND(OR(N$1005="",Datos!N801&gt;=N$1005),OR(N$1006="",Datos!N801&lt;=N$1006)),FALSE),IF(ISNUMBER(Datos!N801),AND(Datos!N801=INT(Datos!N801),AND(OR(N$1005="",Datos!N801&gt;=N$1005),OR(N$1006="",Datos!N801&lt;=N$1006))),FALSE),OR(ISNUMBER(FIND(";"&amp;UPPER(TRIM(Datos!N801&amp;""))&amp;"=",N$1007)),ISNUMBER(FIND(";"&amp;UPPER(TRIM(Datos!N801&amp;""))&amp;";",N$1007))),OR(UPPER(TRIM(Datos!N801&amp;""))="SÍ",UPPER(TRIM(Datos!N801&amp;""))="SI",UPPER(TRIM(Datos!N801&amp;""))="NO"),IF(ISNUMBER(Datos!N801),AND(OR(N$1005="",Datos!N801&gt;=N$1005),OR(N$1006="",Datos!N801&lt;=N$1006)),FALSE),TRUE))))</f>
        <v>0.0</v>
      </c>
      <c r="O801">
        <f>IF(Datos!O801="",0,IF(AND(O$1008&lt;&gt;"",Datos!O801=O$1008),0,IF(O$1004=0,0,1-CHOOSE(O$1004,IF(ISNUMBER(Datos!O801),AND(OR(O$1005="",Datos!O801&gt;=O$1005),OR(O$1006="",Datos!O801&lt;=O$1006)),FALSE),IF(ISNUMBER(Datos!O801),AND(Datos!O801=INT(Datos!O801),AND(OR(O$1005="",Datos!O801&gt;=O$1005),OR(O$1006="",Datos!O801&lt;=O$1006))),FALSE),OR(ISNUMBER(FIND(";"&amp;UPPER(TRIM(Datos!O801&amp;""))&amp;"=",O$1007)),ISNUMBER(FIND(";"&amp;UPPER(TRIM(Datos!O801&amp;""))&amp;";",O$1007))),OR(UPPER(TRIM(Datos!O801&amp;""))="SÍ",UPPER(TRIM(Datos!O801&amp;""))="SI",UPPER(TRIM(Datos!O801&amp;""))="NO"),IF(ISNUMBER(Datos!O801),AND(OR(O$1005="",Datos!O801&gt;=O$1005),OR(O$1006="",Datos!O801&lt;=O$1006)),FALSE),TRUE))))</f>
        <v>0.0</v>
      </c>
      <c r="P801">
        <f>IF(Datos!P801="",0,IF(AND(P$1008&lt;&gt;"",Datos!P801=P$1008),0,IF(P$1004=0,0,1-CHOOSE(P$1004,IF(ISNUMBER(Datos!P801),AND(OR(P$1005="",Datos!P801&gt;=P$1005),OR(P$1006="",Datos!P801&lt;=P$1006)),FALSE),IF(ISNUMBER(Datos!P801),AND(Datos!P801=INT(Datos!P801),AND(OR(P$1005="",Datos!P801&gt;=P$1005),OR(P$1006="",Datos!P801&lt;=P$1006))),FALSE),OR(ISNUMBER(FIND(";"&amp;UPPER(TRIM(Datos!P801&amp;""))&amp;"=",P$1007)),ISNUMBER(FIND(";"&amp;UPPER(TRIM(Datos!P801&amp;""))&amp;";",P$1007))),OR(UPPER(TRIM(Datos!P801&amp;""))="SÍ",UPPER(TRIM(Datos!P801&amp;""))="SI",UPPER(TRIM(Datos!P801&amp;""))="NO"),IF(ISNUMBER(Datos!P801),AND(OR(P$1005="",Datos!P801&gt;=P$1005),OR(P$1006="",Datos!P801&lt;=P$1006)),FALSE),TRUE))))</f>
        <v>0.0</v>
      </c>
      <c r="Q801">
        <f>IF(Datos!Q801="",0,IF(AND(Q$1008&lt;&gt;"",Datos!Q801=Q$1008),0,IF(Q$1004=0,0,1-CHOOSE(Q$1004,IF(ISNUMBER(Datos!Q801),AND(OR(Q$1005="",Datos!Q801&gt;=Q$1005),OR(Q$1006="",Datos!Q801&lt;=Q$1006)),FALSE),IF(ISNUMBER(Datos!Q801),AND(Datos!Q801=INT(Datos!Q801),AND(OR(Q$1005="",Datos!Q801&gt;=Q$1005),OR(Q$1006="",Datos!Q801&lt;=Q$1006))),FALSE),OR(ISNUMBER(FIND(";"&amp;UPPER(TRIM(Datos!Q801&amp;""))&amp;"=",Q$1007)),ISNUMBER(FIND(";"&amp;UPPER(TRIM(Datos!Q801&amp;""))&amp;";",Q$1007))),OR(UPPER(TRIM(Datos!Q801&amp;""))="SÍ",UPPER(TRIM(Datos!Q801&amp;""))="SI",UPPER(TRIM(Datos!Q801&amp;""))="NO"),IF(ISNUMBER(Datos!Q801),AND(OR(Q$1005="",Datos!Q801&gt;=Q$1005),OR(Q$1006="",Datos!Q801&lt;=Q$1006)),FALSE),TRUE))))</f>
        <v>0.0</v>
      </c>
      <c r="R801">
        <f>IF(Datos!R801="",0,IF(AND(R$1008&lt;&gt;"",Datos!R801=R$1008),0,IF(R$1004=0,0,1-CHOOSE(R$1004,IF(ISNUMBER(Datos!R801),AND(OR(R$1005="",Datos!R801&gt;=R$1005),OR(R$1006="",Datos!R801&lt;=R$1006)),FALSE),IF(ISNUMBER(Datos!R801),AND(Datos!R801=INT(Datos!R801),AND(OR(R$1005="",Datos!R801&gt;=R$1005),OR(R$1006="",Datos!R801&lt;=R$1006))),FALSE),OR(ISNUMBER(FIND(";"&amp;UPPER(TRIM(Datos!R801&amp;""))&amp;"=",R$1007)),ISNUMBER(FIND(";"&amp;UPPER(TRIM(Datos!R801&amp;""))&amp;";",R$1007))),OR(UPPER(TRIM(Datos!R801&amp;""))="SÍ",UPPER(TRIM(Datos!R801&amp;""))="SI",UPPER(TRIM(Datos!R801&amp;""))="NO"),IF(ISNUMBER(Datos!R801),AND(OR(R$1005="",Datos!R801&gt;=R$1005),OR(R$1006="",Datos!R801&lt;=R$1006)),FALSE),TRUE))))</f>
        <v>0.0</v>
      </c>
      <c r="S801">
        <f>IF(Datos!S801="",0,IF(AND(S$1008&lt;&gt;"",Datos!S801=S$1008),0,IF(S$1004=0,0,1-CHOOSE(S$1004,IF(ISNUMBER(Datos!S801),AND(OR(S$1005="",Datos!S801&gt;=S$1005),OR(S$1006="",Datos!S801&lt;=S$1006)),FALSE),IF(ISNUMBER(Datos!S801),AND(Datos!S801=INT(Datos!S801),AND(OR(S$1005="",Datos!S801&gt;=S$1005),OR(S$1006="",Datos!S801&lt;=S$1006))),FALSE),OR(ISNUMBER(FIND(";"&amp;UPPER(TRIM(Datos!S801&amp;""))&amp;"=",S$1007)),ISNUMBER(FIND(";"&amp;UPPER(TRIM(Datos!S801&amp;""))&amp;";",S$1007))),OR(UPPER(TRIM(Datos!S801&amp;""))="SÍ",UPPER(TRIM(Datos!S801&amp;""))="SI",UPPER(TRIM(Datos!S801&amp;""))="NO"),IF(ISNUMBER(Datos!S801),AND(OR(S$1005="",Datos!S801&gt;=S$1005),OR(S$1006="",Datos!S801&lt;=S$1006)),FALSE),TRUE))))</f>
        <v>0.0</v>
      </c>
      <c r="T801">
        <f>IF(Datos!T801="",0,IF(AND(T$1008&lt;&gt;"",Datos!T801=T$1008),0,IF(T$1004=0,0,1-CHOOSE(T$1004,IF(ISNUMBER(Datos!T801),AND(OR(T$1005="",Datos!T801&gt;=T$1005),OR(T$1006="",Datos!T801&lt;=T$1006)),FALSE),IF(ISNUMBER(Datos!T801),AND(Datos!T801=INT(Datos!T801),AND(OR(T$1005="",Datos!T801&gt;=T$1005),OR(T$1006="",Datos!T801&lt;=T$1006))),FALSE),OR(ISNUMBER(FIND(";"&amp;UPPER(TRIM(Datos!T801&amp;""))&amp;"=",T$1007)),ISNUMBER(FIND(";"&amp;UPPER(TRIM(Datos!T801&amp;""))&amp;";",T$1007))),OR(UPPER(TRIM(Datos!T801&amp;""))="SÍ",UPPER(TRIM(Datos!T801&amp;""))="SI",UPPER(TRIM(Datos!T801&amp;""))="NO"),IF(ISNUMBER(Datos!T801),AND(OR(T$1005="",Datos!T801&gt;=T$1005),OR(T$1006="",Datos!T801&lt;=T$1006)),FALSE),TRUE))))</f>
        <v>0.0</v>
      </c>
      <c r="U801">
        <f>IF(Datos!U801="",0,IF(AND(U$1008&lt;&gt;"",Datos!U801=U$1008),0,IF(U$1004=0,0,1-CHOOSE(U$1004,IF(ISNUMBER(Datos!U801),AND(OR(U$1005="",Datos!U801&gt;=U$1005),OR(U$1006="",Datos!U801&lt;=U$1006)),FALSE),IF(ISNUMBER(Datos!U801),AND(Datos!U801=INT(Datos!U801),AND(OR(U$1005="",Datos!U801&gt;=U$1005),OR(U$1006="",Datos!U801&lt;=U$1006))),FALSE),OR(ISNUMBER(FIND(";"&amp;UPPER(TRIM(Datos!U801&amp;""))&amp;"=",U$1007)),ISNUMBER(FIND(";"&amp;UPPER(TRIM(Datos!U801&amp;""))&amp;";",U$1007))),OR(UPPER(TRIM(Datos!U801&amp;""))="SÍ",UPPER(TRIM(Datos!U801&amp;""))="SI",UPPER(TRIM(Datos!U801&amp;""))="NO"),IF(ISNUMBER(Datos!U801),AND(OR(U$1005="",Datos!U801&gt;=U$1005),OR(U$1006="",Datos!U801&lt;=U$1006)),FALSE),TRUE))))</f>
        <v>0.0</v>
      </c>
      <c r="V801">
        <f>IF(Datos!V801="",0,IF(AND(V$1008&lt;&gt;"",Datos!V801=V$1008),0,IF(V$1004=0,0,1-CHOOSE(V$1004,IF(ISNUMBER(Datos!V801),AND(OR(V$1005="",Datos!V801&gt;=V$1005),OR(V$1006="",Datos!V801&lt;=V$1006)),FALSE),IF(ISNUMBER(Datos!V801),AND(Datos!V801=INT(Datos!V801),AND(OR(V$1005="",Datos!V801&gt;=V$1005),OR(V$1006="",Datos!V801&lt;=V$1006))),FALSE),OR(ISNUMBER(FIND(";"&amp;UPPER(TRIM(Datos!V801&amp;""))&amp;"=",V$1007)),ISNUMBER(FIND(";"&amp;UPPER(TRIM(Datos!V801&amp;""))&amp;";",V$1007))),OR(UPPER(TRIM(Datos!V801&amp;""))="SÍ",UPPER(TRIM(Datos!V801&amp;""))="SI",UPPER(TRIM(Datos!V801&amp;""))="NO"),IF(ISNUMBER(Datos!V801),AND(OR(V$1005="",Datos!V801&gt;=V$1005),OR(V$1006="",Datos!V801&lt;=V$1006)),FALSE),TRUE))))</f>
        <v>0.0</v>
      </c>
      <c r="W801">
        <f>IF(Datos!W801="",0,IF(AND(W$1008&lt;&gt;"",Datos!W801=W$1008),0,IF(W$1004=0,0,1-CHOOSE(W$1004,IF(ISNUMBER(Datos!W801),AND(OR(W$1005="",Datos!W801&gt;=W$1005),OR(W$1006="",Datos!W801&lt;=W$1006)),FALSE),IF(ISNUMBER(Datos!W801),AND(Datos!W801=INT(Datos!W801),AND(OR(W$1005="",Datos!W801&gt;=W$1005),OR(W$1006="",Datos!W801&lt;=W$1006))),FALSE),OR(ISNUMBER(FIND(";"&amp;UPPER(TRIM(Datos!W801&amp;""))&amp;"=",W$1007)),ISNUMBER(FIND(";"&amp;UPPER(TRIM(Datos!W801&amp;""))&amp;";",W$1007))),OR(UPPER(TRIM(Datos!W801&amp;""))="SÍ",UPPER(TRIM(Datos!W801&amp;""))="SI",UPPER(TRIM(Datos!W801&amp;""))="NO"),IF(ISNUMBER(Datos!W801),AND(OR(W$1005="",Datos!W801&gt;=W$1005),OR(W$1006="",Datos!W801&lt;=W$1006)),FALSE),TRUE))))</f>
        <v>0.0</v>
      </c>
      <c r="X801">
        <f>IF(Datos!X801="",0,IF(AND(X$1008&lt;&gt;"",Datos!X801=X$1008),0,IF(X$1004=0,0,1-CHOOSE(X$1004,IF(ISNUMBER(Datos!X801),AND(OR(X$1005="",Datos!X801&gt;=X$1005),OR(X$1006="",Datos!X801&lt;=X$1006)),FALSE),IF(ISNUMBER(Datos!X801),AND(Datos!X801=INT(Datos!X801),AND(OR(X$1005="",Datos!X801&gt;=X$1005),OR(X$1006="",Datos!X801&lt;=X$1006))),FALSE),OR(ISNUMBER(FIND(";"&amp;UPPER(TRIM(Datos!X801&amp;""))&amp;"=",X$1007)),ISNUMBER(FIND(";"&amp;UPPER(TRIM(Datos!X801&amp;""))&amp;";",X$1007))),OR(UPPER(TRIM(Datos!X801&amp;""))="SÍ",UPPER(TRIM(Datos!X801&amp;""))="SI",UPPER(TRIM(Datos!X801&amp;""))="NO"),IF(ISNUMBER(Datos!X801),AND(OR(X$1005="",Datos!X801&gt;=X$1005),OR(X$1006="",Datos!X801&lt;=X$1006)),FALSE),TRUE))))</f>
        <v>0.0</v>
      </c>
      <c r="Y801">
        <f>IF(Datos!Y801="",0,IF(AND(Y$1008&lt;&gt;"",Datos!Y801=Y$1008),0,IF(Y$1004=0,0,1-CHOOSE(Y$1004,IF(ISNUMBER(Datos!Y801),AND(OR(Y$1005="",Datos!Y801&gt;=Y$1005),OR(Y$1006="",Datos!Y801&lt;=Y$1006)),FALSE),IF(ISNUMBER(Datos!Y801),AND(Datos!Y801=INT(Datos!Y801),AND(OR(Y$1005="",Datos!Y801&gt;=Y$1005),OR(Y$1006="",Datos!Y801&lt;=Y$1006))),FALSE),OR(ISNUMBER(FIND(";"&amp;UPPER(TRIM(Datos!Y801&amp;""))&amp;"=",Y$1007)),ISNUMBER(FIND(";"&amp;UPPER(TRIM(Datos!Y801&amp;""))&amp;";",Y$1007))),OR(UPPER(TRIM(Datos!Y801&amp;""))="SÍ",UPPER(TRIM(Datos!Y801&amp;""))="SI",UPPER(TRIM(Datos!Y801&amp;""))="NO"),IF(ISNUMBER(Datos!Y801),AND(OR(Y$1005="",Datos!Y801&gt;=Y$1005),OR(Y$1006="",Datos!Y801&lt;=Y$1006)),FALSE),TRUE))))</f>
        <v>0.0</v>
      </c>
      <c r="Z801">
        <f>IF(Datos!Z801="",0,IF(AND(Z$1008&lt;&gt;"",Datos!Z801=Z$1008),0,IF(Z$1004=0,0,1-CHOOSE(Z$1004,IF(ISNUMBER(Datos!Z801),AND(OR(Z$1005="",Datos!Z801&gt;=Z$1005),OR(Z$1006="",Datos!Z801&lt;=Z$1006)),FALSE),IF(ISNUMBER(Datos!Z801),AND(Datos!Z801=INT(Datos!Z801),AND(OR(Z$1005="",Datos!Z801&gt;=Z$1005),OR(Z$1006="",Datos!Z801&lt;=Z$1006))),FALSE),OR(ISNUMBER(FIND(";"&amp;UPPER(TRIM(Datos!Z801&amp;""))&amp;"=",Z$1007)),ISNUMBER(FIND(";"&amp;UPPER(TRIM(Datos!Z801&amp;""))&amp;";",Z$1007))),OR(UPPER(TRIM(Datos!Z801&amp;""))="SÍ",UPPER(TRIM(Datos!Z801&amp;""))="SI",UPPER(TRIM(Datos!Z801&amp;""))="NO"),IF(ISNUMBER(Datos!Z801),AND(OR(Z$1005="",Datos!Z801&gt;=Z$1005),OR(Z$1006="",Datos!Z801&lt;=Z$1006)),FALSE),TRUE))))</f>
        <v>0.0</v>
      </c>
      <c r="AA801">
        <f>IF(Datos!AA801="",0,IF(AND(AA$1008&lt;&gt;"",Datos!AA801=AA$1008),0,IF(AA$1004=0,0,1-CHOOSE(AA$1004,IF(ISNUMBER(Datos!AA801),AND(OR(AA$1005="",Datos!AA801&gt;=AA$1005),OR(AA$1006="",Datos!AA801&lt;=AA$1006)),FALSE),IF(ISNUMBER(Datos!AA801),AND(Datos!AA801=INT(Datos!AA801),AND(OR(AA$1005="",Datos!AA801&gt;=AA$1005),OR(AA$1006="",Datos!AA801&lt;=AA$1006))),FALSE),OR(ISNUMBER(FIND(";"&amp;UPPER(TRIM(Datos!AA801&amp;""))&amp;"=",AA$1007)),ISNUMBER(FIND(";"&amp;UPPER(TRIM(Datos!AA801&amp;""))&amp;";",AA$1007))),OR(UPPER(TRIM(Datos!AA801&amp;""))="SÍ",UPPER(TRIM(Datos!AA801&amp;""))="SI",UPPER(TRIM(Datos!AA801&amp;""))="NO"),IF(ISNUMBER(Datos!AA801),AND(OR(AA$1005="",Datos!AA801&gt;=AA$1005),OR(AA$1006="",Datos!AA801&lt;=AA$1006)),FALSE),TRUE))))</f>
        <v>0.0</v>
      </c>
      <c r="AB801">
        <f>IF(Datos!AB801="",0,IF(AND(AB$1008&lt;&gt;"",Datos!AB801=AB$1008),0,IF(AB$1004=0,0,1-CHOOSE(AB$1004,IF(ISNUMBER(Datos!AB801),AND(OR(AB$1005="",Datos!AB801&gt;=AB$1005),OR(AB$1006="",Datos!AB801&lt;=AB$1006)),FALSE),IF(ISNUMBER(Datos!AB801),AND(Datos!AB801=INT(Datos!AB801),AND(OR(AB$1005="",Datos!AB801&gt;=AB$1005),OR(AB$1006="",Datos!AB801&lt;=AB$1006))),FALSE),OR(ISNUMBER(FIND(";"&amp;UPPER(TRIM(Datos!AB801&amp;""))&amp;"=",AB$1007)),ISNUMBER(FIND(";"&amp;UPPER(TRIM(Datos!AB801&amp;""))&amp;";",AB$1007))),OR(UPPER(TRIM(Datos!AB801&amp;""))="SÍ",UPPER(TRIM(Datos!AB801&amp;""))="SI",UPPER(TRIM(Datos!AB801&amp;""))="NO"),IF(ISNUMBER(Datos!AB801),AND(OR(AB$1005="",Datos!AB801&gt;=AB$1005),OR(AB$1006="",Datos!AB801&lt;=AB$1006)),FALSE),TRUE))))</f>
        <v>0.0</v>
      </c>
      <c r="AC801">
        <f>IF(Datos!AC801="",0,IF(AND(AC$1008&lt;&gt;"",Datos!AC801=AC$1008),0,IF(AC$1004=0,0,1-CHOOSE(AC$1004,IF(ISNUMBER(Datos!AC801),AND(OR(AC$1005="",Datos!AC801&gt;=AC$1005),OR(AC$1006="",Datos!AC801&lt;=AC$1006)),FALSE),IF(ISNUMBER(Datos!AC801),AND(Datos!AC801=INT(Datos!AC801),AND(OR(AC$1005="",Datos!AC801&gt;=AC$1005),OR(AC$1006="",Datos!AC801&lt;=AC$1006))),FALSE),OR(ISNUMBER(FIND(";"&amp;UPPER(TRIM(Datos!AC801&amp;""))&amp;"=",AC$1007)),ISNUMBER(FIND(";"&amp;UPPER(TRIM(Datos!AC801&amp;""))&amp;";",AC$1007))),OR(UPPER(TRIM(Datos!AC801&amp;""))="SÍ",UPPER(TRIM(Datos!AC801&amp;""))="SI",UPPER(TRIM(Datos!AC801&amp;""))="NO"),IF(ISNUMBER(Datos!AC801),AND(OR(AC$1005="",Datos!AC801&gt;=AC$1005),OR(AC$1006="",Datos!AC801&lt;=AC$1006)),FALSE),TRUE))))</f>
        <v>0.0</v>
      </c>
      <c r="AD801">
        <f>IF(Datos!AD801="",0,IF(AND(AD$1008&lt;&gt;"",Datos!AD801=AD$1008),0,IF(AD$1004=0,0,1-CHOOSE(AD$1004,IF(ISNUMBER(Datos!AD801),AND(OR(AD$1005="",Datos!AD801&gt;=AD$1005),OR(AD$1006="",Datos!AD801&lt;=AD$1006)),FALSE),IF(ISNUMBER(Datos!AD801),AND(Datos!AD801=INT(Datos!AD801),AND(OR(AD$1005="",Datos!AD801&gt;=AD$1005),OR(AD$1006="",Datos!AD801&lt;=AD$1006))),FALSE),OR(ISNUMBER(FIND(";"&amp;UPPER(TRIM(Datos!AD801&amp;""))&amp;"=",AD$1007)),ISNUMBER(FIND(";"&amp;UPPER(TRIM(Datos!AD801&amp;""))&amp;";",AD$1007))),OR(UPPER(TRIM(Datos!AD801&amp;""))="SÍ",UPPER(TRIM(Datos!AD801&amp;""))="SI",UPPER(TRIM(Datos!AD801&amp;""))="NO"),IF(ISNUMBER(Datos!AD801),AND(OR(AD$1005="",Datos!AD801&gt;=AD$1005),OR(AD$1006="",Datos!AD801&lt;=AD$1006)),FALSE),TRUE))))</f>
        <v>0.0</v>
      </c>
      <c r="AE801">
        <f>IF(Datos!AE801="",0,IF(AND(AE$1008&lt;&gt;"",Datos!AE801=AE$1008),0,IF(AE$1004=0,0,1-CHOOSE(AE$1004,IF(ISNUMBER(Datos!AE801),AND(OR(AE$1005="",Datos!AE801&gt;=AE$1005),OR(AE$1006="",Datos!AE801&lt;=AE$1006)),FALSE),IF(ISNUMBER(Datos!AE801),AND(Datos!AE801=INT(Datos!AE801),AND(OR(AE$1005="",Datos!AE801&gt;=AE$1005),OR(AE$1006="",Datos!AE801&lt;=AE$1006))),FALSE),OR(ISNUMBER(FIND(";"&amp;UPPER(TRIM(Datos!AE801&amp;""))&amp;"=",AE$1007)),ISNUMBER(FIND(";"&amp;UPPER(TRIM(Datos!AE801&amp;""))&amp;";",AE$1007))),OR(UPPER(TRIM(Datos!AE801&amp;""))="SÍ",UPPER(TRIM(Datos!AE801&amp;""))="SI",UPPER(TRIM(Datos!AE801&amp;""))="NO"),IF(ISNUMBER(Datos!AE801),AND(OR(AE$1005="",Datos!AE801&gt;=AE$1005),OR(AE$1006="",Datos!AE801&lt;=AE$1006)),FALSE),TRUE))))</f>
        <v>0.0</v>
      </c>
    </row>
    <row r="802" spans="2:31">
      <c r="B802">
        <f>IF(Datos!B802="",0,IF(AND(B$1008&lt;&gt;"",Datos!B802=B$1008),0,IF(B$1004=0,0,1-CHOOSE(B$1004,IF(ISNUMBER(Datos!B802),AND(OR(B$1005="",Datos!B802&gt;=B$1005),OR(B$1006="",Datos!B802&lt;=B$1006)),FALSE),IF(ISNUMBER(Datos!B802),AND(Datos!B802=INT(Datos!B802),AND(OR(B$1005="",Datos!B802&gt;=B$1005),OR(B$1006="",Datos!B802&lt;=B$1006))),FALSE),OR(ISNUMBER(FIND(";"&amp;UPPER(TRIM(Datos!B802&amp;""))&amp;"=",B$1007)),ISNUMBER(FIND(";"&amp;UPPER(TRIM(Datos!B802&amp;""))&amp;";",B$1007))),OR(UPPER(TRIM(Datos!B802&amp;""))="SÍ",UPPER(TRIM(Datos!B802&amp;""))="SI",UPPER(TRIM(Datos!B802&amp;""))="NO"),IF(ISNUMBER(Datos!B802),AND(OR(B$1005="",Datos!B802&gt;=B$1005),OR(B$1006="",Datos!B802&lt;=B$1006)),FALSE),TRUE))))</f>
        <v>0.0</v>
      </c>
      <c r="C802">
        <f>IF(Datos!C802="",0,IF(AND(C$1008&lt;&gt;"",Datos!C802=C$1008),0,IF(C$1004=0,0,1-CHOOSE(C$1004,IF(ISNUMBER(Datos!C802),AND(OR(C$1005="",Datos!C802&gt;=C$1005),OR(C$1006="",Datos!C802&lt;=C$1006)),FALSE),IF(ISNUMBER(Datos!C802),AND(Datos!C802=INT(Datos!C802),AND(OR(C$1005="",Datos!C802&gt;=C$1005),OR(C$1006="",Datos!C802&lt;=C$1006))),FALSE),OR(ISNUMBER(FIND(";"&amp;UPPER(TRIM(Datos!C802&amp;""))&amp;"=",C$1007)),ISNUMBER(FIND(";"&amp;UPPER(TRIM(Datos!C802&amp;""))&amp;";",C$1007))),OR(UPPER(TRIM(Datos!C802&amp;""))="SÍ",UPPER(TRIM(Datos!C802&amp;""))="SI",UPPER(TRIM(Datos!C802&amp;""))="NO"),IF(ISNUMBER(Datos!C802),AND(OR(C$1005="",Datos!C802&gt;=C$1005),OR(C$1006="",Datos!C802&lt;=C$1006)),FALSE),TRUE))))</f>
        <v>0.0</v>
      </c>
      <c r="D802">
        <f>IF(Datos!D802="",0,IF(AND(D$1008&lt;&gt;"",Datos!D802=D$1008),0,IF(D$1004=0,0,1-CHOOSE(D$1004,IF(ISNUMBER(Datos!D802),AND(OR(D$1005="",Datos!D802&gt;=D$1005),OR(D$1006="",Datos!D802&lt;=D$1006)),FALSE),IF(ISNUMBER(Datos!D802),AND(Datos!D802=INT(Datos!D802),AND(OR(D$1005="",Datos!D802&gt;=D$1005),OR(D$1006="",Datos!D802&lt;=D$1006))),FALSE),OR(ISNUMBER(FIND(";"&amp;UPPER(TRIM(Datos!D802&amp;""))&amp;"=",D$1007)),ISNUMBER(FIND(";"&amp;UPPER(TRIM(Datos!D802&amp;""))&amp;";",D$1007))),OR(UPPER(TRIM(Datos!D802&amp;""))="SÍ",UPPER(TRIM(Datos!D802&amp;""))="SI",UPPER(TRIM(Datos!D802&amp;""))="NO"),IF(ISNUMBER(Datos!D802),AND(OR(D$1005="",Datos!D802&gt;=D$1005),OR(D$1006="",Datos!D802&lt;=D$1006)),FALSE),TRUE))))</f>
        <v>0.0</v>
      </c>
      <c r="E802">
        <f>IF(Datos!E802="",0,IF(AND(E$1008&lt;&gt;"",Datos!E802=E$1008),0,IF(E$1004=0,0,1-CHOOSE(E$1004,IF(ISNUMBER(Datos!E802),AND(OR(E$1005="",Datos!E802&gt;=E$1005),OR(E$1006="",Datos!E802&lt;=E$1006)),FALSE),IF(ISNUMBER(Datos!E802),AND(Datos!E802=INT(Datos!E802),AND(OR(E$1005="",Datos!E802&gt;=E$1005),OR(E$1006="",Datos!E802&lt;=E$1006))),FALSE),OR(ISNUMBER(FIND(";"&amp;UPPER(TRIM(Datos!E802&amp;""))&amp;"=",E$1007)),ISNUMBER(FIND(";"&amp;UPPER(TRIM(Datos!E802&amp;""))&amp;";",E$1007))),OR(UPPER(TRIM(Datos!E802&amp;""))="SÍ",UPPER(TRIM(Datos!E802&amp;""))="SI",UPPER(TRIM(Datos!E802&amp;""))="NO"),IF(ISNUMBER(Datos!E802),AND(OR(E$1005="",Datos!E802&gt;=E$1005),OR(E$1006="",Datos!E802&lt;=E$1006)),FALSE),TRUE))))</f>
        <v>0.0</v>
      </c>
      <c r="F802">
        <f>IF(Datos!F802="",0,IF(AND(F$1008&lt;&gt;"",Datos!F802=F$1008),0,IF(F$1004=0,0,1-CHOOSE(F$1004,IF(ISNUMBER(Datos!F802),AND(OR(F$1005="",Datos!F802&gt;=F$1005),OR(F$1006="",Datos!F802&lt;=F$1006)),FALSE),IF(ISNUMBER(Datos!F802),AND(Datos!F802=INT(Datos!F802),AND(OR(F$1005="",Datos!F802&gt;=F$1005),OR(F$1006="",Datos!F802&lt;=F$1006))),FALSE),OR(ISNUMBER(FIND(";"&amp;UPPER(TRIM(Datos!F802&amp;""))&amp;"=",F$1007)),ISNUMBER(FIND(";"&amp;UPPER(TRIM(Datos!F802&amp;""))&amp;";",F$1007))),OR(UPPER(TRIM(Datos!F802&amp;""))="SÍ",UPPER(TRIM(Datos!F802&amp;""))="SI",UPPER(TRIM(Datos!F802&amp;""))="NO"),IF(ISNUMBER(Datos!F802),AND(OR(F$1005="",Datos!F802&gt;=F$1005),OR(F$1006="",Datos!F802&lt;=F$1006)),FALSE),TRUE))))</f>
        <v>0.0</v>
      </c>
      <c r="G802">
        <f>IF(Datos!G802="",0,IF(AND(G$1008&lt;&gt;"",Datos!G802=G$1008),0,IF(G$1004=0,0,1-CHOOSE(G$1004,IF(ISNUMBER(Datos!G802),AND(OR(G$1005="",Datos!G802&gt;=G$1005),OR(G$1006="",Datos!G802&lt;=G$1006)),FALSE),IF(ISNUMBER(Datos!G802),AND(Datos!G802=INT(Datos!G802),AND(OR(G$1005="",Datos!G802&gt;=G$1005),OR(G$1006="",Datos!G802&lt;=G$1006))),FALSE),OR(ISNUMBER(FIND(";"&amp;UPPER(TRIM(Datos!G802&amp;""))&amp;"=",G$1007)),ISNUMBER(FIND(";"&amp;UPPER(TRIM(Datos!G802&amp;""))&amp;";",G$1007))),OR(UPPER(TRIM(Datos!G802&amp;""))="SÍ",UPPER(TRIM(Datos!G802&amp;""))="SI",UPPER(TRIM(Datos!G802&amp;""))="NO"),IF(ISNUMBER(Datos!G802),AND(OR(G$1005="",Datos!G802&gt;=G$1005),OR(G$1006="",Datos!G802&lt;=G$1006)),FALSE),TRUE))))</f>
        <v>0.0</v>
      </c>
      <c r="H802">
        <f>IF(Datos!H802="",0,IF(AND(H$1008&lt;&gt;"",Datos!H802=H$1008),0,IF(H$1004=0,0,1-CHOOSE(H$1004,IF(ISNUMBER(Datos!H802),AND(OR(H$1005="",Datos!H802&gt;=H$1005),OR(H$1006="",Datos!H802&lt;=H$1006)),FALSE),IF(ISNUMBER(Datos!H802),AND(Datos!H802=INT(Datos!H802),AND(OR(H$1005="",Datos!H802&gt;=H$1005),OR(H$1006="",Datos!H802&lt;=H$1006))),FALSE),OR(ISNUMBER(FIND(";"&amp;UPPER(TRIM(Datos!H802&amp;""))&amp;"=",H$1007)),ISNUMBER(FIND(";"&amp;UPPER(TRIM(Datos!H802&amp;""))&amp;";",H$1007))),OR(UPPER(TRIM(Datos!H802&amp;""))="SÍ",UPPER(TRIM(Datos!H802&amp;""))="SI",UPPER(TRIM(Datos!H802&amp;""))="NO"),IF(ISNUMBER(Datos!H802),AND(OR(H$1005="",Datos!H802&gt;=H$1005),OR(H$1006="",Datos!H802&lt;=H$1006)),FALSE),TRUE))))</f>
        <v>0.0</v>
      </c>
      <c r="I802">
        <f>IF(Datos!I802="",0,IF(AND(I$1008&lt;&gt;"",Datos!I802=I$1008),0,IF(I$1004=0,0,1-CHOOSE(I$1004,IF(ISNUMBER(Datos!I802),AND(OR(I$1005="",Datos!I802&gt;=I$1005),OR(I$1006="",Datos!I802&lt;=I$1006)),FALSE),IF(ISNUMBER(Datos!I802),AND(Datos!I802=INT(Datos!I802),AND(OR(I$1005="",Datos!I802&gt;=I$1005),OR(I$1006="",Datos!I802&lt;=I$1006))),FALSE),OR(ISNUMBER(FIND(";"&amp;UPPER(TRIM(Datos!I802&amp;""))&amp;"=",I$1007)),ISNUMBER(FIND(";"&amp;UPPER(TRIM(Datos!I802&amp;""))&amp;";",I$1007))),OR(UPPER(TRIM(Datos!I802&amp;""))="SÍ",UPPER(TRIM(Datos!I802&amp;""))="SI",UPPER(TRIM(Datos!I802&amp;""))="NO"),IF(ISNUMBER(Datos!I802),AND(OR(I$1005="",Datos!I802&gt;=I$1005),OR(I$1006="",Datos!I802&lt;=I$1006)),FALSE),TRUE))))</f>
        <v>0.0</v>
      </c>
      <c r="J802">
        <f>IF(Datos!J802="",0,IF(AND(J$1008&lt;&gt;"",Datos!J802=J$1008),0,IF(J$1004=0,0,1-CHOOSE(J$1004,IF(ISNUMBER(Datos!J802),AND(OR(J$1005="",Datos!J802&gt;=J$1005),OR(J$1006="",Datos!J802&lt;=J$1006)),FALSE),IF(ISNUMBER(Datos!J802),AND(Datos!J802=INT(Datos!J802),AND(OR(J$1005="",Datos!J802&gt;=J$1005),OR(J$1006="",Datos!J802&lt;=J$1006))),FALSE),OR(ISNUMBER(FIND(";"&amp;UPPER(TRIM(Datos!J802&amp;""))&amp;"=",J$1007)),ISNUMBER(FIND(";"&amp;UPPER(TRIM(Datos!J802&amp;""))&amp;";",J$1007))),OR(UPPER(TRIM(Datos!J802&amp;""))="SÍ",UPPER(TRIM(Datos!J802&amp;""))="SI",UPPER(TRIM(Datos!J802&amp;""))="NO"),IF(ISNUMBER(Datos!J802),AND(OR(J$1005="",Datos!J802&gt;=J$1005),OR(J$1006="",Datos!J802&lt;=J$1006)),FALSE),TRUE))))</f>
        <v>0.0</v>
      </c>
      <c r="K802">
        <f>IF(Datos!K802="",0,IF(AND(K$1008&lt;&gt;"",Datos!K802=K$1008),0,IF(K$1004=0,0,1-CHOOSE(K$1004,IF(ISNUMBER(Datos!K802),AND(OR(K$1005="",Datos!K802&gt;=K$1005),OR(K$1006="",Datos!K802&lt;=K$1006)),FALSE),IF(ISNUMBER(Datos!K802),AND(Datos!K802=INT(Datos!K802),AND(OR(K$1005="",Datos!K802&gt;=K$1005),OR(K$1006="",Datos!K802&lt;=K$1006))),FALSE),OR(ISNUMBER(FIND(";"&amp;UPPER(TRIM(Datos!K802&amp;""))&amp;"=",K$1007)),ISNUMBER(FIND(";"&amp;UPPER(TRIM(Datos!K802&amp;""))&amp;";",K$1007))),OR(UPPER(TRIM(Datos!K802&amp;""))="SÍ",UPPER(TRIM(Datos!K802&amp;""))="SI",UPPER(TRIM(Datos!K802&amp;""))="NO"),IF(ISNUMBER(Datos!K802),AND(OR(K$1005="",Datos!K802&gt;=K$1005),OR(K$1006="",Datos!K802&lt;=K$1006)),FALSE),TRUE))))</f>
        <v>0.0</v>
      </c>
      <c r="L802">
        <f>IF(Datos!L802="",0,IF(AND(L$1008&lt;&gt;"",Datos!L802=L$1008),0,IF(L$1004=0,0,1-CHOOSE(L$1004,IF(ISNUMBER(Datos!L802),AND(OR(L$1005="",Datos!L802&gt;=L$1005),OR(L$1006="",Datos!L802&lt;=L$1006)),FALSE),IF(ISNUMBER(Datos!L802),AND(Datos!L802=INT(Datos!L802),AND(OR(L$1005="",Datos!L802&gt;=L$1005),OR(L$1006="",Datos!L802&lt;=L$1006))),FALSE),OR(ISNUMBER(FIND(";"&amp;UPPER(TRIM(Datos!L802&amp;""))&amp;"=",L$1007)),ISNUMBER(FIND(";"&amp;UPPER(TRIM(Datos!L802&amp;""))&amp;";",L$1007))),OR(UPPER(TRIM(Datos!L802&amp;""))="SÍ",UPPER(TRIM(Datos!L802&amp;""))="SI",UPPER(TRIM(Datos!L802&amp;""))="NO"),IF(ISNUMBER(Datos!L802),AND(OR(L$1005="",Datos!L802&gt;=L$1005),OR(L$1006="",Datos!L802&lt;=L$1006)),FALSE),TRUE))))</f>
        <v>0.0</v>
      </c>
      <c r="M802">
        <f>IF(Datos!M802="",0,IF(AND(M$1008&lt;&gt;"",Datos!M802=M$1008),0,IF(M$1004=0,0,1-CHOOSE(M$1004,IF(ISNUMBER(Datos!M802),AND(OR(M$1005="",Datos!M802&gt;=M$1005),OR(M$1006="",Datos!M802&lt;=M$1006)),FALSE),IF(ISNUMBER(Datos!M802),AND(Datos!M802=INT(Datos!M802),AND(OR(M$1005="",Datos!M802&gt;=M$1005),OR(M$1006="",Datos!M802&lt;=M$1006))),FALSE),OR(ISNUMBER(FIND(";"&amp;UPPER(TRIM(Datos!M802&amp;""))&amp;"=",M$1007)),ISNUMBER(FIND(";"&amp;UPPER(TRIM(Datos!M802&amp;""))&amp;";",M$1007))),OR(UPPER(TRIM(Datos!M802&amp;""))="SÍ",UPPER(TRIM(Datos!M802&amp;""))="SI",UPPER(TRIM(Datos!M802&amp;""))="NO"),IF(ISNUMBER(Datos!M802),AND(OR(M$1005="",Datos!M802&gt;=M$1005),OR(M$1006="",Datos!M802&lt;=M$1006)),FALSE),TRUE))))</f>
        <v>0.0</v>
      </c>
      <c r="N802">
        <f>IF(Datos!N802="",0,IF(AND(N$1008&lt;&gt;"",Datos!N802=N$1008),0,IF(N$1004=0,0,1-CHOOSE(N$1004,IF(ISNUMBER(Datos!N802),AND(OR(N$1005="",Datos!N802&gt;=N$1005),OR(N$1006="",Datos!N802&lt;=N$1006)),FALSE),IF(ISNUMBER(Datos!N802),AND(Datos!N802=INT(Datos!N802),AND(OR(N$1005="",Datos!N802&gt;=N$1005),OR(N$1006="",Datos!N802&lt;=N$1006))),FALSE),OR(ISNUMBER(FIND(";"&amp;UPPER(TRIM(Datos!N802&amp;""))&amp;"=",N$1007)),ISNUMBER(FIND(";"&amp;UPPER(TRIM(Datos!N802&amp;""))&amp;";",N$1007))),OR(UPPER(TRIM(Datos!N802&amp;""))="SÍ",UPPER(TRIM(Datos!N802&amp;""))="SI",UPPER(TRIM(Datos!N802&amp;""))="NO"),IF(ISNUMBER(Datos!N802),AND(OR(N$1005="",Datos!N802&gt;=N$1005),OR(N$1006="",Datos!N802&lt;=N$1006)),FALSE),TRUE))))</f>
        <v>0.0</v>
      </c>
      <c r="O802">
        <f>IF(Datos!O802="",0,IF(AND(O$1008&lt;&gt;"",Datos!O802=O$1008),0,IF(O$1004=0,0,1-CHOOSE(O$1004,IF(ISNUMBER(Datos!O802),AND(OR(O$1005="",Datos!O802&gt;=O$1005),OR(O$1006="",Datos!O802&lt;=O$1006)),FALSE),IF(ISNUMBER(Datos!O802),AND(Datos!O802=INT(Datos!O802),AND(OR(O$1005="",Datos!O802&gt;=O$1005),OR(O$1006="",Datos!O802&lt;=O$1006))),FALSE),OR(ISNUMBER(FIND(";"&amp;UPPER(TRIM(Datos!O802&amp;""))&amp;"=",O$1007)),ISNUMBER(FIND(";"&amp;UPPER(TRIM(Datos!O802&amp;""))&amp;";",O$1007))),OR(UPPER(TRIM(Datos!O802&amp;""))="SÍ",UPPER(TRIM(Datos!O802&amp;""))="SI",UPPER(TRIM(Datos!O802&amp;""))="NO"),IF(ISNUMBER(Datos!O802),AND(OR(O$1005="",Datos!O802&gt;=O$1005),OR(O$1006="",Datos!O802&lt;=O$1006)),FALSE),TRUE))))</f>
        <v>0.0</v>
      </c>
      <c r="P802">
        <f>IF(Datos!P802="",0,IF(AND(P$1008&lt;&gt;"",Datos!P802=P$1008),0,IF(P$1004=0,0,1-CHOOSE(P$1004,IF(ISNUMBER(Datos!P802),AND(OR(P$1005="",Datos!P802&gt;=P$1005),OR(P$1006="",Datos!P802&lt;=P$1006)),FALSE),IF(ISNUMBER(Datos!P802),AND(Datos!P802=INT(Datos!P802),AND(OR(P$1005="",Datos!P802&gt;=P$1005),OR(P$1006="",Datos!P802&lt;=P$1006))),FALSE),OR(ISNUMBER(FIND(";"&amp;UPPER(TRIM(Datos!P802&amp;""))&amp;"=",P$1007)),ISNUMBER(FIND(";"&amp;UPPER(TRIM(Datos!P802&amp;""))&amp;";",P$1007))),OR(UPPER(TRIM(Datos!P802&amp;""))="SÍ",UPPER(TRIM(Datos!P802&amp;""))="SI",UPPER(TRIM(Datos!P802&amp;""))="NO"),IF(ISNUMBER(Datos!P802),AND(OR(P$1005="",Datos!P802&gt;=P$1005),OR(P$1006="",Datos!P802&lt;=P$1006)),FALSE),TRUE))))</f>
        <v>0.0</v>
      </c>
      <c r="Q802">
        <f>IF(Datos!Q802="",0,IF(AND(Q$1008&lt;&gt;"",Datos!Q802=Q$1008),0,IF(Q$1004=0,0,1-CHOOSE(Q$1004,IF(ISNUMBER(Datos!Q802),AND(OR(Q$1005="",Datos!Q802&gt;=Q$1005),OR(Q$1006="",Datos!Q802&lt;=Q$1006)),FALSE),IF(ISNUMBER(Datos!Q802),AND(Datos!Q802=INT(Datos!Q802),AND(OR(Q$1005="",Datos!Q802&gt;=Q$1005),OR(Q$1006="",Datos!Q802&lt;=Q$1006))),FALSE),OR(ISNUMBER(FIND(";"&amp;UPPER(TRIM(Datos!Q802&amp;""))&amp;"=",Q$1007)),ISNUMBER(FIND(";"&amp;UPPER(TRIM(Datos!Q802&amp;""))&amp;";",Q$1007))),OR(UPPER(TRIM(Datos!Q802&amp;""))="SÍ",UPPER(TRIM(Datos!Q802&amp;""))="SI",UPPER(TRIM(Datos!Q802&amp;""))="NO"),IF(ISNUMBER(Datos!Q802),AND(OR(Q$1005="",Datos!Q802&gt;=Q$1005),OR(Q$1006="",Datos!Q802&lt;=Q$1006)),FALSE),TRUE))))</f>
        <v>0.0</v>
      </c>
      <c r="R802">
        <f>IF(Datos!R802="",0,IF(AND(R$1008&lt;&gt;"",Datos!R802=R$1008),0,IF(R$1004=0,0,1-CHOOSE(R$1004,IF(ISNUMBER(Datos!R802),AND(OR(R$1005="",Datos!R802&gt;=R$1005),OR(R$1006="",Datos!R802&lt;=R$1006)),FALSE),IF(ISNUMBER(Datos!R802),AND(Datos!R802=INT(Datos!R802),AND(OR(R$1005="",Datos!R802&gt;=R$1005),OR(R$1006="",Datos!R802&lt;=R$1006))),FALSE),OR(ISNUMBER(FIND(";"&amp;UPPER(TRIM(Datos!R802&amp;""))&amp;"=",R$1007)),ISNUMBER(FIND(";"&amp;UPPER(TRIM(Datos!R802&amp;""))&amp;";",R$1007))),OR(UPPER(TRIM(Datos!R802&amp;""))="SÍ",UPPER(TRIM(Datos!R802&amp;""))="SI",UPPER(TRIM(Datos!R802&amp;""))="NO"),IF(ISNUMBER(Datos!R802),AND(OR(R$1005="",Datos!R802&gt;=R$1005),OR(R$1006="",Datos!R802&lt;=R$1006)),FALSE),TRUE))))</f>
        <v>0.0</v>
      </c>
      <c r="S802">
        <f>IF(Datos!S802="",0,IF(AND(S$1008&lt;&gt;"",Datos!S802=S$1008),0,IF(S$1004=0,0,1-CHOOSE(S$1004,IF(ISNUMBER(Datos!S802),AND(OR(S$1005="",Datos!S802&gt;=S$1005),OR(S$1006="",Datos!S802&lt;=S$1006)),FALSE),IF(ISNUMBER(Datos!S802),AND(Datos!S802=INT(Datos!S802),AND(OR(S$1005="",Datos!S802&gt;=S$1005),OR(S$1006="",Datos!S802&lt;=S$1006))),FALSE),OR(ISNUMBER(FIND(";"&amp;UPPER(TRIM(Datos!S802&amp;""))&amp;"=",S$1007)),ISNUMBER(FIND(";"&amp;UPPER(TRIM(Datos!S802&amp;""))&amp;";",S$1007))),OR(UPPER(TRIM(Datos!S802&amp;""))="SÍ",UPPER(TRIM(Datos!S802&amp;""))="SI",UPPER(TRIM(Datos!S802&amp;""))="NO"),IF(ISNUMBER(Datos!S802),AND(OR(S$1005="",Datos!S802&gt;=S$1005),OR(S$1006="",Datos!S802&lt;=S$1006)),FALSE),TRUE))))</f>
        <v>0.0</v>
      </c>
      <c r="T802">
        <f>IF(Datos!T802="",0,IF(AND(T$1008&lt;&gt;"",Datos!T802=T$1008),0,IF(T$1004=0,0,1-CHOOSE(T$1004,IF(ISNUMBER(Datos!T802),AND(OR(T$1005="",Datos!T802&gt;=T$1005),OR(T$1006="",Datos!T802&lt;=T$1006)),FALSE),IF(ISNUMBER(Datos!T802),AND(Datos!T802=INT(Datos!T802),AND(OR(T$1005="",Datos!T802&gt;=T$1005),OR(T$1006="",Datos!T802&lt;=T$1006))),FALSE),OR(ISNUMBER(FIND(";"&amp;UPPER(TRIM(Datos!T802&amp;""))&amp;"=",T$1007)),ISNUMBER(FIND(";"&amp;UPPER(TRIM(Datos!T802&amp;""))&amp;";",T$1007))),OR(UPPER(TRIM(Datos!T802&amp;""))="SÍ",UPPER(TRIM(Datos!T802&amp;""))="SI",UPPER(TRIM(Datos!T802&amp;""))="NO"),IF(ISNUMBER(Datos!T802),AND(OR(T$1005="",Datos!T802&gt;=T$1005),OR(T$1006="",Datos!T802&lt;=T$1006)),FALSE),TRUE))))</f>
        <v>0.0</v>
      </c>
      <c r="U802">
        <f>IF(Datos!U802="",0,IF(AND(U$1008&lt;&gt;"",Datos!U802=U$1008),0,IF(U$1004=0,0,1-CHOOSE(U$1004,IF(ISNUMBER(Datos!U802),AND(OR(U$1005="",Datos!U802&gt;=U$1005),OR(U$1006="",Datos!U802&lt;=U$1006)),FALSE),IF(ISNUMBER(Datos!U802),AND(Datos!U802=INT(Datos!U802),AND(OR(U$1005="",Datos!U802&gt;=U$1005),OR(U$1006="",Datos!U802&lt;=U$1006))),FALSE),OR(ISNUMBER(FIND(";"&amp;UPPER(TRIM(Datos!U802&amp;""))&amp;"=",U$1007)),ISNUMBER(FIND(";"&amp;UPPER(TRIM(Datos!U802&amp;""))&amp;";",U$1007))),OR(UPPER(TRIM(Datos!U802&amp;""))="SÍ",UPPER(TRIM(Datos!U802&amp;""))="SI",UPPER(TRIM(Datos!U802&amp;""))="NO"),IF(ISNUMBER(Datos!U802),AND(OR(U$1005="",Datos!U802&gt;=U$1005),OR(U$1006="",Datos!U802&lt;=U$1006)),FALSE),TRUE))))</f>
        <v>0.0</v>
      </c>
      <c r="V802">
        <f>IF(Datos!V802="",0,IF(AND(V$1008&lt;&gt;"",Datos!V802=V$1008),0,IF(V$1004=0,0,1-CHOOSE(V$1004,IF(ISNUMBER(Datos!V802),AND(OR(V$1005="",Datos!V802&gt;=V$1005),OR(V$1006="",Datos!V802&lt;=V$1006)),FALSE),IF(ISNUMBER(Datos!V802),AND(Datos!V802=INT(Datos!V802),AND(OR(V$1005="",Datos!V802&gt;=V$1005),OR(V$1006="",Datos!V802&lt;=V$1006))),FALSE),OR(ISNUMBER(FIND(";"&amp;UPPER(TRIM(Datos!V802&amp;""))&amp;"=",V$1007)),ISNUMBER(FIND(";"&amp;UPPER(TRIM(Datos!V802&amp;""))&amp;";",V$1007))),OR(UPPER(TRIM(Datos!V802&amp;""))="SÍ",UPPER(TRIM(Datos!V802&amp;""))="SI",UPPER(TRIM(Datos!V802&amp;""))="NO"),IF(ISNUMBER(Datos!V802),AND(OR(V$1005="",Datos!V802&gt;=V$1005),OR(V$1006="",Datos!V802&lt;=V$1006)),FALSE),TRUE))))</f>
        <v>0.0</v>
      </c>
      <c r="W802">
        <f>IF(Datos!W802="",0,IF(AND(W$1008&lt;&gt;"",Datos!W802=W$1008),0,IF(W$1004=0,0,1-CHOOSE(W$1004,IF(ISNUMBER(Datos!W802),AND(OR(W$1005="",Datos!W802&gt;=W$1005),OR(W$1006="",Datos!W802&lt;=W$1006)),FALSE),IF(ISNUMBER(Datos!W802),AND(Datos!W802=INT(Datos!W802),AND(OR(W$1005="",Datos!W802&gt;=W$1005),OR(W$1006="",Datos!W802&lt;=W$1006))),FALSE),OR(ISNUMBER(FIND(";"&amp;UPPER(TRIM(Datos!W802&amp;""))&amp;"=",W$1007)),ISNUMBER(FIND(";"&amp;UPPER(TRIM(Datos!W802&amp;""))&amp;";",W$1007))),OR(UPPER(TRIM(Datos!W802&amp;""))="SÍ",UPPER(TRIM(Datos!W802&amp;""))="SI",UPPER(TRIM(Datos!W802&amp;""))="NO"),IF(ISNUMBER(Datos!W802),AND(OR(W$1005="",Datos!W802&gt;=W$1005),OR(W$1006="",Datos!W802&lt;=W$1006)),FALSE),TRUE))))</f>
        <v>0.0</v>
      </c>
      <c r="X802">
        <f>IF(Datos!X802="",0,IF(AND(X$1008&lt;&gt;"",Datos!X802=X$1008),0,IF(X$1004=0,0,1-CHOOSE(X$1004,IF(ISNUMBER(Datos!X802),AND(OR(X$1005="",Datos!X802&gt;=X$1005),OR(X$1006="",Datos!X802&lt;=X$1006)),FALSE),IF(ISNUMBER(Datos!X802),AND(Datos!X802=INT(Datos!X802),AND(OR(X$1005="",Datos!X802&gt;=X$1005),OR(X$1006="",Datos!X802&lt;=X$1006))),FALSE),OR(ISNUMBER(FIND(";"&amp;UPPER(TRIM(Datos!X802&amp;""))&amp;"=",X$1007)),ISNUMBER(FIND(";"&amp;UPPER(TRIM(Datos!X802&amp;""))&amp;";",X$1007))),OR(UPPER(TRIM(Datos!X802&amp;""))="SÍ",UPPER(TRIM(Datos!X802&amp;""))="SI",UPPER(TRIM(Datos!X802&amp;""))="NO"),IF(ISNUMBER(Datos!X802),AND(OR(X$1005="",Datos!X802&gt;=X$1005),OR(X$1006="",Datos!X802&lt;=X$1006)),FALSE),TRUE))))</f>
        <v>0.0</v>
      </c>
      <c r="Y802">
        <f>IF(Datos!Y802="",0,IF(AND(Y$1008&lt;&gt;"",Datos!Y802=Y$1008),0,IF(Y$1004=0,0,1-CHOOSE(Y$1004,IF(ISNUMBER(Datos!Y802),AND(OR(Y$1005="",Datos!Y802&gt;=Y$1005),OR(Y$1006="",Datos!Y802&lt;=Y$1006)),FALSE),IF(ISNUMBER(Datos!Y802),AND(Datos!Y802=INT(Datos!Y802),AND(OR(Y$1005="",Datos!Y802&gt;=Y$1005),OR(Y$1006="",Datos!Y802&lt;=Y$1006))),FALSE),OR(ISNUMBER(FIND(";"&amp;UPPER(TRIM(Datos!Y802&amp;""))&amp;"=",Y$1007)),ISNUMBER(FIND(";"&amp;UPPER(TRIM(Datos!Y802&amp;""))&amp;";",Y$1007))),OR(UPPER(TRIM(Datos!Y802&amp;""))="SÍ",UPPER(TRIM(Datos!Y802&amp;""))="SI",UPPER(TRIM(Datos!Y802&amp;""))="NO"),IF(ISNUMBER(Datos!Y802),AND(OR(Y$1005="",Datos!Y802&gt;=Y$1005),OR(Y$1006="",Datos!Y802&lt;=Y$1006)),FALSE),TRUE))))</f>
        <v>0.0</v>
      </c>
      <c r="Z802">
        <f>IF(Datos!Z802="",0,IF(AND(Z$1008&lt;&gt;"",Datos!Z802=Z$1008),0,IF(Z$1004=0,0,1-CHOOSE(Z$1004,IF(ISNUMBER(Datos!Z802),AND(OR(Z$1005="",Datos!Z802&gt;=Z$1005),OR(Z$1006="",Datos!Z802&lt;=Z$1006)),FALSE),IF(ISNUMBER(Datos!Z802),AND(Datos!Z802=INT(Datos!Z802),AND(OR(Z$1005="",Datos!Z802&gt;=Z$1005),OR(Z$1006="",Datos!Z802&lt;=Z$1006))),FALSE),OR(ISNUMBER(FIND(";"&amp;UPPER(TRIM(Datos!Z802&amp;""))&amp;"=",Z$1007)),ISNUMBER(FIND(";"&amp;UPPER(TRIM(Datos!Z802&amp;""))&amp;";",Z$1007))),OR(UPPER(TRIM(Datos!Z802&amp;""))="SÍ",UPPER(TRIM(Datos!Z802&amp;""))="SI",UPPER(TRIM(Datos!Z802&amp;""))="NO"),IF(ISNUMBER(Datos!Z802),AND(OR(Z$1005="",Datos!Z802&gt;=Z$1005),OR(Z$1006="",Datos!Z802&lt;=Z$1006)),FALSE),TRUE))))</f>
        <v>0.0</v>
      </c>
      <c r="AA802">
        <f>IF(Datos!AA802="",0,IF(AND(AA$1008&lt;&gt;"",Datos!AA802=AA$1008),0,IF(AA$1004=0,0,1-CHOOSE(AA$1004,IF(ISNUMBER(Datos!AA802),AND(OR(AA$1005="",Datos!AA802&gt;=AA$1005),OR(AA$1006="",Datos!AA802&lt;=AA$1006)),FALSE),IF(ISNUMBER(Datos!AA802),AND(Datos!AA802=INT(Datos!AA802),AND(OR(AA$1005="",Datos!AA802&gt;=AA$1005),OR(AA$1006="",Datos!AA802&lt;=AA$1006))),FALSE),OR(ISNUMBER(FIND(";"&amp;UPPER(TRIM(Datos!AA802&amp;""))&amp;"=",AA$1007)),ISNUMBER(FIND(";"&amp;UPPER(TRIM(Datos!AA802&amp;""))&amp;";",AA$1007))),OR(UPPER(TRIM(Datos!AA802&amp;""))="SÍ",UPPER(TRIM(Datos!AA802&amp;""))="SI",UPPER(TRIM(Datos!AA802&amp;""))="NO"),IF(ISNUMBER(Datos!AA802),AND(OR(AA$1005="",Datos!AA802&gt;=AA$1005),OR(AA$1006="",Datos!AA802&lt;=AA$1006)),FALSE),TRUE))))</f>
        <v>0.0</v>
      </c>
      <c r="AB802">
        <f>IF(Datos!AB802="",0,IF(AND(AB$1008&lt;&gt;"",Datos!AB802=AB$1008),0,IF(AB$1004=0,0,1-CHOOSE(AB$1004,IF(ISNUMBER(Datos!AB802),AND(OR(AB$1005="",Datos!AB802&gt;=AB$1005),OR(AB$1006="",Datos!AB802&lt;=AB$1006)),FALSE),IF(ISNUMBER(Datos!AB802),AND(Datos!AB802=INT(Datos!AB802),AND(OR(AB$1005="",Datos!AB802&gt;=AB$1005),OR(AB$1006="",Datos!AB802&lt;=AB$1006))),FALSE),OR(ISNUMBER(FIND(";"&amp;UPPER(TRIM(Datos!AB802&amp;""))&amp;"=",AB$1007)),ISNUMBER(FIND(";"&amp;UPPER(TRIM(Datos!AB802&amp;""))&amp;";",AB$1007))),OR(UPPER(TRIM(Datos!AB802&amp;""))="SÍ",UPPER(TRIM(Datos!AB802&amp;""))="SI",UPPER(TRIM(Datos!AB802&amp;""))="NO"),IF(ISNUMBER(Datos!AB802),AND(OR(AB$1005="",Datos!AB802&gt;=AB$1005),OR(AB$1006="",Datos!AB802&lt;=AB$1006)),FALSE),TRUE))))</f>
        <v>0.0</v>
      </c>
      <c r="AC802">
        <f>IF(Datos!AC802="",0,IF(AND(AC$1008&lt;&gt;"",Datos!AC802=AC$1008),0,IF(AC$1004=0,0,1-CHOOSE(AC$1004,IF(ISNUMBER(Datos!AC802),AND(OR(AC$1005="",Datos!AC802&gt;=AC$1005),OR(AC$1006="",Datos!AC802&lt;=AC$1006)),FALSE),IF(ISNUMBER(Datos!AC802),AND(Datos!AC802=INT(Datos!AC802),AND(OR(AC$1005="",Datos!AC802&gt;=AC$1005),OR(AC$1006="",Datos!AC802&lt;=AC$1006))),FALSE),OR(ISNUMBER(FIND(";"&amp;UPPER(TRIM(Datos!AC802&amp;""))&amp;"=",AC$1007)),ISNUMBER(FIND(";"&amp;UPPER(TRIM(Datos!AC802&amp;""))&amp;";",AC$1007))),OR(UPPER(TRIM(Datos!AC802&amp;""))="SÍ",UPPER(TRIM(Datos!AC802&amp;""))="SI",UPPER(TRIM(Datos!AC802&amp;""))="NO"),IF(ISNUMBER(Datos!AC802),AND(OR(AC$1005="",Datos!AC802&gt;=AC$1005),OR(AC$1006="",Datos!AC802&lt;=AC$1006)),FALSE),TRUE))))</f>
        <v>0.0</v>
      </c>
      <c r="AD802">
        <f>IF(Datos!AD802="",0,IF(AND(AD$1008&lt;&gt;"",Datos!AD802=AD$1008),0,IF(AD$1004=0,0,1-CHOOSE(AD$1004,IF(ISNUMBER(Datos!AD802),AND(OR(AD$1005="",Datos!AD802&gt;=AD$1005),OR(AD$1006="",Datos!AD802&lt;=AD$1006)),FALSE),IF(ISNUMBER(Datos!AD802),AND(Datos!AD802=INT(Datos!AD802),AND(OR(AD$1005="",Datos!AD802&gt;=AD$1005),OR(AD$1006="",Datos!AD802&lt;=AD$1006))),FALSE),OR(ISNUMBER(FIND(";"&amp;UPPER(TRIM(Datos!AD802&amp;""))&amp;"=",AD$1007)),ISNUMBER(FIND(";"&amp;UPPER(TRIM(Datos!AD802&amp;""))&amp;";",AD$1007))),OR(UPPER(TRIM(Datos!AD802&amp;""))="SÍ",UPPER(TRIM(Datos!AD802&amp;""))="SI",UPPER(TRIM(Datos!AD802&amp;""))="NO"),IF(ISNUMBER(Datos!AD802),AND(OR(AD$1005="",Datos!AD802&gt;=AD$1005),OR(AD$1006="",Datos!AD802&lt;=AD$1006)),FALSE),TRUE))))</f>
        <v>0.0</v>
      </c>
      <c r="AE802">
        <f>IF(Datos!AE802="",0,IF(AND(AE$1008&lt;&gt;"",Datos!AE802=AE$1008),0,IF(AE$1004=0,0,1-CHOOSE(AE$1004,IF(ISNUMBER(Datos!AE802),AND(OR(AE$1005="",Datos!AE802&gt;=AE$1005),OR(AE$1006="",Datos!AE802&lt;=AE$1006)),FALSE),IF(ISNUMBER(Datos!AE802),AND(Datos!AE802=INT(Datos!AE802),AND(OR(AE$1005="",Datos!AE802&gt;=AE$1005),OR(AE$1006="",Datos!AE802&lt;=AE$1006))),FALSE),OR(ISNUMBER(FIND(";"&amp;UPPER(TRIM(Datos!AE802&amp;""))&amp;"=",AE$1007)),ISNUMBER(FIND(";"&amp;UPPER(TRIM(Datos!AE802&amp;""))&amp;";",AE$1007))),OR(UPPER(TRIM(Datos!AE802&amp;""))="SÍ",UPPER(TRIM(Datos!AE802&amp;""))="SI",UPPER(TRIM(Datos!AE802&amp;""))="NO"),IF(ISNUMBER(Datos!AE802),AND(OR(AE$1005="",Datos!AE802&gt;=AE$1005),OR(AE$1006="",Datos!AE802&lt;=AE$1006)),FALSE),TRUE))))</f>
        <v>0.0</v>
      </c>
    </row>
    <row r="803" spans="2:31">
      <c r="B803">
        <f>IF(Datos!B803="",0,IF(AND(B$1008&lt;&gt;"",Datos!B803=B$1008),0,IF(B$1004=0,0,1-CHOOSE(B$1004,IF(ISNUMBER(Datos!B803),AND(OR(B$1005="",Datos!B803&gt;=B$1005),OR(B$1006="",Datos!B803&lt;=B$1006)),FALSE),IF(ISNUMBER(Datos!B803),AND(Datos!B803=INT(Datos!B803),AND(OR(B$1005="",Datos!B803&gt;=B$1005),OR(B$1006="",Datos!B803&lt;=B$1006))),FALSE),OR(ISNUMBER(FIND(";"&amp;UPPER(TRIM(Datos!B803&amp;""))&amp;"=",B$1007)),ISNUMBER(FIND(";"&amp;UPPER(TRIM(Datos!B803&amp;""))&amp;";",B$1007))),OR(UPPER(TRIM(Datos!B803&amp;""))="SÍ",UPPER(TRIM(Datos!B803&amp;""))="SI",UPPER(TRIM(Datos!B803&amp;""))="NO"),IF(ISNUMBER(Datos!B803),AND(OR(B$1005="",Datos!B803&gt;=B$1005),OR(B$1006="",Datos!B803&lt;=B$1006)),FALSE),TRUE))))</f>
        <v>0.0</v>
      </c>
      <c r="C803">
        <f>IF(Datos!C803="",0,IF(AND(C$1008&lt;&gt;"",Datos!C803=C$1008),0,IF(C$1004=0,0,1-CHOOSE(C$1004,IF(ISNUMBER(Datos!C803),AND(OR(C$1005="",Datos!C803&gt;=C$1005),OR(C$1006="",Datos!C803&lt;=C$1006)),FALSE),IF(ISNUMBER(Datos!C803),AND(Datos!C803=INT(Datos!C803),AND(OR(C$1005="",Datos!C803&gt;=C$1005),OR(C$1006="",Datos!C803&lt;=C$1006))),FALSE),OR(ISNUMBER(FIND(";"&amp;UPPER(TRIM(Datos!C803&amp;""))&amp;"=",C$1007)),ISNUMBER(FIND(";"&amp;UPPER(TRIM(Datos!C803&amp;""))&amp;";",C$1007))),OR(UPPER(TRIM(Datos!C803&amp;""))="SÍ",UPPER(TRIM(Datos!C803&amp;""))="SI",UPPER(TRIM(Datos!C803&amp;""))="NO"),IF(ISNUMBER(Datos!C803),AND(OR(C$1005="",Datos!C803&gt;=C$1005),OR(C$1006="",Datos!C803&lt;=C$1006)),FALSE),TRUE))))</f>
        <v>0.0</v>
      </c>
      <c r="D803">
        <f>IF(Datos!D803="",0,IF(AND(D$1008&lt;&gt;"",Datos!D803=D$1008),0,IF(D$1004=0,0,1-CHOOSE(D$1004,IF(ISNUMBER(Datos!D803),AND(OR(D$1005="",Datos!D803&gt;=D$1005),OR(D$1006="",Datos!D803&lt;=D$1006)),FALSE),IF(ISNUMBER(Datos!D803),AND(Datos!D803=INT(Datos!D803),AND(OR(D$1005="",Datos!D803&gt;=D$1005),OR(D$1006="",Datos!D803&lt;=D$1006))),FALSE),OR(ISNUMBER(FIND(";"&amp;UPPER(TRIM(Datos!D803&amp;""))&amp;"=",D$1007)),ISNUMBER(FIND(";"&amp;UPPER(TRIM(Datos!D803&amp;""))&amp;";",D$1007))),OR(UPPER(TRIM(Datos!D803&amp;""))="SÍ",UPPER(TRIM(Datos!D803&amp;""))="SI",UPPER(TRIM(Datos!D803&amp;""))="NO"),IF(ISNUMBER(Datos!D803),AND(OR(D$1005="",Datos!D803&gt;=D$1005),OR(D$1006="",Datos!D803&lt;=D$1006)),FALSE),TRUE))))</f>
        <v>0.0</v>
      </c>
      <c r="E803">
        <f>IF(Datos!E803="",0,IF(AND(E$1008&lt;&gt;"",Datos!E803=E$1008),0,IF(E$1004=0,0,1-CHOOSE(E$1004,IF(ISNUMBER(Datos!E803),AND(OR(E$1005="",Datos!E803&gt;=E$1005),OR(E$1006="",Datos!E803&lt;=E$1006)),FALSE),IF(ISNUMBER(Datos!E803),AND(Datos!E803=INT(Datos!E803),AND(OR(E$1005="",Datos!E803&gt;=E$1005),OR(E$1006="",Datos!E803&lt;=E$1006))),FALSE),OR(ISNUMBER(FIND(";"&amp;UPPER(TRIM(Datos!E803&amp;""))&amp;"=",E$1007)),ISNUMBER(FIND(";"&amp;UPPER(TRIM(Datos!E803&amp;""))&amp;";",E$1007))),OR(UPPER(TRIM(Datos!E803&amp;""))="SÍ",UPPER(TRIM(Datos!E803&amp;""))="SI",UPPER(TRIM(Datos!E803&amp;""))="NO"),IF(ISNUMBER(Datos!E803),AND(OR(E$1005="",Datos!E803&gt;=E$1005),OR(E$1006="",Datos!E803&lt;=E$1006)),FALSE),TRUE))))</f>
        <v>0.0</v>
      </c>
      <c r="F803">
        <f>IF(Datos!F803="",0,IF(AND(F$1008&lt;&gt;"",Datos!F803=F$1008),0,IF(F$1004=0,0,1-CHOOSE(F$1004,IF(ISNUMBER(Datos!F803),AND(OR(F$1005="",Datos!F803&gt;=F$1005),OR(F$1006="",Datos!F803&lt;=F$1006)),FALSE),IF(ISNUMBER(Datos!F803),AND(Datos!F803=INT(Datos!F803),AND(OR(F$1005="",Datos!F803&gt;=F$1005),OR(F$1006="",Datos!F803&lt;=F$1006))),FALSE),OR(ISNUMBER(FIND(";"&amp;UPPER(TRIM(Datos!F803&amp;""))&amp;"=",F$1007)),ISNUMBER(FIND(";"&amp;UPPER(TRIM(Datos!F803&amp;""))&amp;";",F$1007))),OR(UPPER(TRIM(Datos!F803&amp;""))="SÍ",UPPER(TRIM(Datos!F803&amp;""))="SI",UPPER(TRIM(Datos!F803&amp;""))="NO"),IF(ISNUMBER(Datos!F803),AND(OR(F$1005="",Datos!F803&gt;=F$1005),OR(F$1006="",Datos!F803&lt;=F$1006)),FALSE),TRUE))))</f>
        <v>0.0</v>
      </c>
      <c r="G803">
        <f>IF(Datos!G803="",0,IF(AND(G$1008&lt;&gt;"",Datos!G803=G$1008),0,IF(G$1004=0,0,1-CHOOSE(G$1004,IF(ISNUMBER(Datos!G803),AND(OR(G$1005="",Datos!G803&gt;=G$1005),OR(G$1006="",Datos!G803&lt;=G$1006)),FALSE),IF(ISNUMBER(Datos!G803),AND(Datos!G803=INT(Datos!G803),AND(OR(G$1005="",Datos!G803&gt;=G$1005),OR(G$1006="",Datos!G803&lt;=G$1006))),FALSE),OR(ISNUMBER(FIND(";"&amp;UPPER(TRIM(Datos!G803&amp;""))&amp;"=",G$1007)),ISNUMBER(FIND(";"&amp;UPPER(TRIM(Datos!G803&amp;""))&amp;";",G$1007))),OR(UPPER(TRIM(Datos!G803&amp;""))="SÍ",UPPER(TRIM(Datos!G803&amp;""))="SI",UPPER(TRIM(Datos!G803&amp;""))="NO"),IF(ISNUMBER(Datos!G803),AND(OR(G$1005="",Datos!G803&gt;=G$1005),OR(G$1006="",Datos!G803&lt;=G$1006)),FALSE),TRUE))))</f>
        <v>0.0</v>
      </c>
      <c r="H803">
        <f>IF(Datos!H803="",0,IF(AND(H$1008&lt;&gt;"",Datos!H803=H$1008),0,IF(H$1004=0,0,1-CHOOSE(H$1004,IF(ISNUMBER(Datos!H803),AND(OR(H$1005="",Datos!H803&gt;=H$1005),OR(H$1006="",Datos!H803&lt;=H$1006)),FALSE),IF(ISNUMBER(Datos!H803),AND(Datos!H803=INT(Datos!H803),AND(OR(H$1005="",Datos!H803&gt;=H$1005),OR(H$1006="",Datos!H803&lt;=H$1006))),FALSE),OR(ISNUMBER(FIND(";"&amp;UPPER(TRIM(Datos!H803&amp;""))&amp;"=",H$1007)),ISNUMBER(FIND(";"&amp;UPPER(TRIM(Datos!H803&amp;""))&amp;";",H$1007))),OR(UPPER(TRIM(Datos!H803&amp;""))="SÍ",UPPER(TRIM(Datos!H803&amp;""))="SI",UPPER(TRIM(Datos!H803&amp;""))="NO"),IF(ISNUMBER(Datos!H803),AND(OR(H$1005="",Datos!H803&gt;=H$1005),OR(H$1006="",Datos!H803&lt;=H$1006)),FALSE),TRUE))))</f>
        <v>0.0</v>
      </c>
      <c r="I803">
        <f>IF(Datos!I803="",0,IF(AND(I$1008&lt;&gt;"",Datos!I803=I$1008),0,IF(I$1004=0,0,1-CHOOSE(I$1004,IF(ISNUMBER(Datos!I803),AND(OR(I$1005="",Datos!I803&gt;=I$1005),OR(I$1006="",Datos!I803&lt;=I$1006)),FALSE),IF(ISNUMBER(Datos!I803),AND(Datos!I803=INT(Datos!I803),AND(OR(I$1005="",Datos!I803&gt;=I$1005),OR(I$1006="",Datos!I803&lt;=I$1006))),FALSE),OR(ISNUMBER(FIND(";"&amp;UPPER(TRIM(Datos!I803&amp;""))&amp;"=",I$1007)),ISNUMBER(FIND(";"&amp;UPPER(TRIM(Datos!I803&amp;""))&amp;";",I$1007))),OR(UPPER(TRIM(Datos!I803&amp;""))="SÍ",UPPER(TRIM(Datos!I803&amp;""))="SI",UPPER(TRIM(Datos!I803&amp;""))="NO"),IF(ISNUMBER(Datos!I803),AND(OR(I$1005="",Datos!I803&gt;=I$1005),OR(I$1006="",Datos!I803&lt;=I$1006)),FALSE),TRUE))))</f>
        <v>0.0</v>
      </c>
      <c r="J803">
        <f>IF(Datos!J803="",0,IF(AND(J$1008&lt;&gt;"",Datos!J803=J$1008),0,IF(J$1004=0,0,1-CHOOSE(J$1004,IF(ISNUMBER(Datos!J803),AND(OR(J$1005="",Datos!J803&gt;=J$1005),OR(J$1006="",Datos!J803&lt;=J$1006)),FALSE),IF(ISNUMBER(Datos!J803),AND(Datos!J803=INT(Datos!J803),AND(OR(J$1005="",Datos!J803&gt;=J$1005),OR(J$1006="",Datos!J803&lt;=J$1006))),FALSE),OR(ISNUMBER(FIND(";"&amp;UPPER(TRIM(Datos!J803&amp;""))&amp;"=",J$1007)),ISNUMBER(FIND(";"&amp;UPPER(TRIM(Datos!J803&amp;""))&amp;";",J$1007))),OR(UPPER(TRIM(Datos!J803&amp;""))="SÍ",UPPER(TRIM(Datos!J803&amp;""))="SI",UPPER(TRIM(Datos!J803&amp;""))="NO"),IF(ISNUMBER(Datos!J803),AND(OR(J$1005="",Datos!J803&gt;=J$1005),OR(J$1006="",Datos!J803&lt;=J$1006)),FALSE),TRUE))))</f>
        <v>0.0</v>
      </c>
      <c r="K803">
        <f>IF(Datos!K803="",0,IF(AND(K$1008&lt;&gt;"",Datos!K803=K$1008),0,IF(K$1004=0,0,1-CHOOSE(K$1004,IF(ISNUMBER(Datos!K803),AND(OR(K$1005="",Datos!K803&gt;=K$1005),OR(K$1006="",Datos!K803&lt;=K$1006)),FALSE),IF(ISNUMBER(Datos!K803),AND(Datos!K803=INT(Datos!K803),AND(OR(K$1005="",Datos!K803&gt;=K$1005),OR(K$1006="",Datos!K803&lt;=K$1006))),FALSE),OR(ISNUMBER(FIND(";"&amp;UPPER(TRIM(Datos!K803&amp;""))&amp;"=",K$1007)),ISNUMBER(FIND(";"&amp;UPPER(TRIM(Datos!K803&amp;""))&amp;";",K$1007))),OR(UPPER(TRIM(Datos!K803&amp;""))="SÍ",UPPER(TRIM(Datos!K803&amp;""))="SI",UPPER(TRIM(Datos!K803&amp;""))="NO"),IF(ISNUMBER(Datos!K803),AND(OR(K$1005="",Datos!K803&gt;=K$1005),OR(K$1006="",Datos!K803&lt;=K$1006)),FALSE),TRUE))))</f>
        <v>0.0</v>
      </c>
      <c r="L803">
        <f>IF(Datos!L803="",0,IF(AND(L$1008&lt;&gt;"",Datos!L803=L$1008),0,IF(L$1004=0,0,1-CHOOSE(L$1004,IF(ISNUMBER(Datos!L803),AND(OR(L$1005="",Datos!L803&gt;=L$1005),OR(L$1006="",Datos!L803&lt;=L$1006)),FALSE),IF(ISNUMBER(Datos!L803),AND(Datos!L803=INT(Datos!L803),AND(OR(L$1005="",Datos!L803&gt;=L$1005),OR(L$1006="",Datos!L803&lt;=L$1006))),FALSE),OR(ISNUMBER(FIND(";"&amp;UPPER(TRIM(Datos!L803&amp;""))&amp;"=",L$1007)),ISNUMBER(FIND(";"&amp;UPPER(TRIM(Datos!L803&amp;""))&amp;";",L$1007))),OR(UPPER(TRIM(Datos!L803&amp;""))="SÍ",UPPER(TRIM(Datos!L803&amp;""))="SI",UPPER(TRIM(Datos!L803&amp;""))="NO"),IF(ISNUMBER(Datos!L803),AND(OR(L$1005="",Datos!L803&gt;=L$1005),OR(L$1006="",Datos!L803&lt;=L$1006)),FALSE),TRUE))))</f>
        <v>0.0</v>
      </c>
      <c r="M803">
        <f>IF(Datos!M803="",0,IF(AND(M$1008&lt;&gt;"",Datos!M803=M$1008),0,IF(M$1004=0,0,1-CHOOSE(M$1004,IF(ISNUMBER(Datos!M803),AND(OR(M$1005="",Datos!M803&gt;=M$1005),OR(M$1006="",Datos!M803&lt;=M$1006)),FALSE),IF(ISNUMBER(Datos!M803),AND(Datos!M803=INT(Datos!M803),AND(OR(M$1005="",Datos!M803&gt;=M$1005),OR(M$1006="",Datos!M803&lt;=M$1006))),FALSE),OR(ISNUMBER(FIND(";"&amp;UPPER(TRIM(Datos!M803&amp;""))&amp;"=",M$1007)),ISNUMBER(FIND(";"&amp;UPPER(TRIM(Datos!M803&amp;""))&amp;";",M$1007))),OR(UPPER(TRIM(Datos!M803&amp;""))="SÍ",UPPER(TRIM(Datos!M803&amp;""))="SI",UPPER(TRIM(Datos!M803&amp;""))="NO"),IF(ISNUMBER(Datos!M803),AND(OR(M$1005="",Datos!M803&gt;=M$1005),OR(M$1006="",Datos!M803&lt;=M$1006)),FALSE),TRUE))))</f>
        <v>0.0</v>
      </c>
      <c r="N803">
        <f>IF(Datos!N803="",0,IF(AND(N$1008&lt;&gt;"",Datos!N803=N$1008),0,IF(N$1004=0,0,1-CHOOSE(N$1004,IF(ISNUMBER(Datos!N803),AND(OR(N$1005="",Datos!N803&gt;=N$1005),OR(N$1006="",Datos!N803&lt;=N$1006)),FALSE),IF(ISNUMBER(Datos!N803),AND(Datos!N803=INT(Datos!N803),AND(OR(N$1005="",Datos!N803&gt;=N$1005),OR(N$1006="",Datos!N803&lt;=N$1006))),FALSE),OR(ISNUMBER(FIND(";"&amp;UPPER(TRIM(Datos!N803&amp;""))&amp;"=",N$1007)),ISNUMBER(FIND(";"&amp;UPPER(TRIM(Datos!N803&amp;""))&amp;";",N$1007))),OR(UPPER(TRIM(Datos!N803&amp;""))="SÍ",UPPER(TRIM(Datos!N803&amp;""))="SI",UPPER(TRIM(Datos!N803&amp;""))="NO"),IF(ISNUMBER(Datos!N803),AND(OR(N$1005="",Datos!N803&gt;=N$1005),OR(N$1006="",Datos!N803&lt;=N$1006)),FALSE),TRUE))))</f>
        <v>0.0</v>
      </c>
      <c r="O803">
        <f>IF(Datos!O803="",0,IF(AND(O$1008&lt;&gt;"",Datos!O803=O$1008),0,IF(O$1004=0,0,1-CHOOSE(O$1004,IF(ISNUMBER(Datos!O803),AND(OR(O$1005="",Datos!O803&gt;=O$1005),OR(O$1006="",Datos!O803&lt;=O$1006)),FALSE),IF(ISNUMBER(Datos!O803),AND(Datos!O803=INT(Datos!O803),AND(OR(O$1005="",Datos!O803&gt;=O$1005),OR(O$1006="",Datos!O803&lt;=O$1006))),FALSE),OR(ISNUMBER(FIND(";"&amp;UPPER(TRIM(Datos!O803&amp;""))&amp;"=",O$1007)),ISNUMBER(FIND(";"&amp;UPPER(TRIM(Datos!O803&amp;""))&amp;";",O$1007))),OR(UPPER(TRIM(Datos!O803&amp;""))="SÍ",UPPER(TRIM(Datos!O803&amp;""))="SI",UPPER(TRIM(Datos!O803&amp;""))="NO"),IF(ISNUMBER(Datos!O803),AND(OR(O$1005="",Datos!O803&gt;=O$1005),OR(O$1006="",Datos!O803&lt;=O$1006)),FALSE),TRUE))))</f>
        <v>0.0</v>
      </c>
      <c r="P803">
        <f>IF(Datos!P803="",0,IF(AND(P$1008&lt;&gt;"",Datos!P803=P$1008),0,IF(P$1004=0,0,1-CHOOSE(P$1004,IF(ISNUMBER(Datos!P803),AND(OR(P$1005="",Datos!P803&gt;=P$1005),OR(P$1006="",Datos!P803&lt;=P$1006)),FALSE),IF(ISNUMBER(Datos!P803),AND(Datos!P803=INT(Datos!P803),AND(OR(P$1005="",Datos!P803&gt;=P$1005),OR(P$1006="",Datos!P803&lt;=P$1006))),FALSE),OR(ISNUMBER(FIND(";"&amp;UPPER(TRIM(Datos!P803&amp;""))&amp;"=",P$1007)),ISNUMBER(FIND(";"&amp;UPPER(TRIM(Datos!P803&amp;""))&amp;";",P$1007))),OR(UPPER(TRIM(Datos!P803&amp;""))="SÍ",UPPER(TRIM(Datos!P803&amp;""))="SI",UPPER(TRIM(Datos!P803&amp;""))="NO"),IF(ISNUMBER(Datos!P803),AND(OR(P$1005="",Datos!P803&gt;=P$1005),OR(P$1006="",Datos!P803&lt;=P$1006)),FALSE),TRUE))))</f>
        <v>0.0</v>
      </c>
      <c r="Q803">
        <f>IF(Datos!Q803="",0,IF(AND(Q$1008&lt;&gt;"",Datos!Q803=Q$1008),0,IF(Q$1004=0,0,1-CHOOSE(Q$1004,IF(ISNUMBER(Datos!Q803),AND(OR(Q$1005="",Datos!Q803&gt;=Q$1005),OR(Q$1006="",Datos!Q803&lt;=Q$1006)),FALSE),IF(ISNUMBER(Datos!Q803),AND(Datos!Q803=INT(Datos!Q803),AND(OR(Q$1005="",Datos!Q803&gt;=Q$1005),OR(Q$1006="",Datos!Q803&lt;=Q$1006))),FALSE),OR(ISNUMBER(FIND(";"&amp;UPPER(TRIM(Datos!Q803&amp;""))&amp;"=",Q$1007)),ISNUMBER(FIND(";"&amp;UPPER(TRIM(Datos!Q803&amp;""))&amp;";",Q$1007))),OR(UPPER(TRIM(Datos!Q803&amp;""))="SÍ",UPPER(TRIM(Datos!Q803&amp;""))="SI",UPPER(TRIM(Datos!Q803&amp;""))="NO"),IF(ISNUMBER(Datos!Q803),AND(OR(Q$1005="",Datos!Q803&gt;=Q$1005),OR(Q$1006="",Datos!Q803&lt;=Q$1006)),FALSE),TRUE))))</f>
        <v>0.0</v>
      </c>
      <c r="R803">
        <f>IF(Datos!R803="",0,IF(AND(R$1008&lt;&gt;"",Datos!R803=R$1008),0,IF(R$1004=0,0,1-CHOOSE(R$1004,IF(ISNUMBER(Datos!R803),AND(OR(R$1005="",Datos!R803&gt;=R$1005),OR(R$1006="",Datos!R803&lt;=R$1006)),FALSE),IF(ISNUMBER(Datos!R803),AND(Datos!R803=INT(Datos!R803),AND(OR(R$1005="",Datos!R803&gt;=R$1005),OR(R$1006="",Datos!R803&lt;=R$1006))),FALSE),OR(ISNUMBER(FIND(";"&amp;UPPER(TRIM(Datos!R803&amp;""))&amp;"=",R$1007)),ISNUMBER(FIND(";"&amp;UPPER(TRIM(Datos!R803&amp;""))&amp;";",R$1007))),OR(UPPER(TRIM(Datos!R803&amp;""))="SÍ",UPPER(TRIM(Datos!R803&amp;""))="SI",UPPER(TRIM(Datos!R803&amp;""))="NO"),IF(ISNUMBER(Datos!R803),AND(OR(R$1005="",Datos!R803&gt;=R$1005),OR(R$1006="",Datos!R803&lt;=R$1006)),FALSE),TRUE))))</f>
        <v>0.0</v>
      </c>
      <c r="S803">
        <f>IF(Datos!S803="",0,IF(AND(S$1008&lt;&gt;"",Datos!S803=S$1008),0,IF(S$1004=0,0,1-CHOOSE(S$1004,IF(ISNUMBER(Datos!S803),AND(OR(S$1005="",Datos!S803&gt;=S$1005),OR(S$1006="",Datos!S803&lt;=S$1006)),FALSE),IF(ISNUMBER(Datos!S803),AND(Datos!S803=INT(Datos!S803),AND(OR(S$1005="",Datos!S803&gt;=S$1005),OR(S$1006="",Datos!S803&lt;=S$1006))),FALSE),OR(ISNUMBER(FIND(";"&amp;UPPER(TRIM(Datos!S803&amp;""))&amp;"=",S$1007)),ISNUMBER(FIND(";"&amp;UPPER(TRIM(Datos!S803&amp;""))&amp;";",S$1007))),OR(UPPER(TRIM(Datos!S803&amp;""))="SÍ",UPPER(TRIM(Datos!S803&amp;""))="SI",UPPER(TRIM(Datos!S803&amp;""))="NO"),IF(ISNUMBER(Datos!S803),AND(OR(S$1005="",Datos!S803&gt;=S$1005),OR(S$1006="",Datos!S803&lt;=S$1006)),FALSE),TRUE))))</f>
        <v>0.0</v>
      </c>
      <c r="T803">
        <f>IF(Datos!T803="",0,IF(AND(T$1008&lt;&gt;"",Datos!T803=T$1008),0,IF(T$1004=0,0,1-CHOOSE(T$1004,IF(ISNUMBER(Datos!T803),AND(OR(T$1005="",Datos!T803&gt;=T$1005),OR(T$1006="",Datos!T803&lt;=T$1006)),FALSE),IF(ISNUMBER(Datos!T803),AND(Datos!T803=INT(Datos!T803),AND(OR(T$1005="",Datos!T803&gt;=T$1005),OR(T$1006="",Datos!T803&lt;=T$1006))),FALSE),OR(ISNUMBER(FIND(";"&amp;UPPER(TRIM(Datos!T803&amp;""))&amp;"=",T$1007)),ISNUMBER(FIND(";"&amp;UPPER(TRIM(Datos!T803&amp;""))&amp;";",T$1007))),OR(UPPER(TRIM(Datos!T803&amp;""))="SÍ",UPPER(TRIM(Datos!T803&amp;""))="SI",UPPER(TRIM(Datos!T803&amp;""))="NO"),IF(ISNUMBER(Datos!T803),AND(OR(T$1005="",Datos!T803&gt;=T$1005),OR(T$1006="",Datos!T803&lt;=T$1006)),FALSE),TRUE))))</f>
        <v>0.0</v>
      </c>
      <c r="U803">
        <f>IF(Datos!U803="",0,IF(AND(U$1008&lt;&gt;"",Datos!U803=U$1008),0,IF(U$1004=0,0,1-CHOOSE(U$1004,IF(ISNUMBER(Datos!U803),AND(OR(U$1005="",Datos!U803&gt;=U$1005),OR(U$1006="",Datos!U803&lt;=U$1006)),FALSE),IF(ISNUMBER(Datos!U803),AND(Datos!U803=INT(Datos!U803),AND(OR(U$1005="",Datos!U803&gt;=U$1005),OR(U$1006="",Datos!U803&lt;=U$1006))),FALSE),OR(ISNUMBER(FIND(";"&amp;UPPER(TRIM(Datos!U803&amp;""))&amp;"=",U$1007)),ISNUMBER(FIND(";"&amp;UPPER(TRIM(Datos!U803&amp;""))&amp;";",U$1007))),OR(UPPER(TRIM(Datos!U803&amp;""))="SÍ",UPPER(TRIM(Datos!U803&amp;""))="SI",UPPER(TRIM(Datos!U803&amp;""))="NO"),IF(ISNUMBER(Datos!U803),AND(OR(U$1005="",Datos!U803&gt;=U$1005),OR(U$1006="",Datos!U803&lt;=U$1006)),FALSE),TRUE))))</f>
        <v>0.0</v>
      </c>
      <c r="V803">
        <f>IF(Datos!V803="",0,IF(AND(V$1008&lt;&gt;"",Datos!V803=V$1008),0,IF(V$1004=0,0,1-CHOOSE(V$1004,IF(ISNUMBER(Datos!V803),AND(OR(V$1005="",Datos!V803&gt;=V$1005),OR(V$1006="",Datos!V803&lt;=V$1006)),FALSE),IF(ISNUMBER(Datos!V803),AND(Datos!V803=INT(Datos!V803),AND(OR(V$1005="",Datos!V803&gt;=V$1005),OR(V$1006="",Datos!V803&lt;=V$1006))),FALSE),OR(ISNUMBER(FIND(";"&amp;UPPER(TRIM(Datos!V803&amp;""))&amp;"=",V$1007)),ISNUMBER(FIND(";"&amp;UPPER(TRIM(Datos!V803&amp;""))&amp;";",V$1007))),OR(UPPER(TRIM(Datos!V803&amp;""))="SÍ",UPPER(TRIM(Datos!V803&amp;""))="SI",UPPER(TRIM(Datos!V803&amp;""))="NO"),IF(ISNUMBER(Datos!V803),AND(OR(V$1005="",Datos!V803&gt;=V$1005),OR(V$1006="",Datos!V803&lt;=V$1006)),FALSE),TRUE))))</f>
        <v>0.0</v>
      </c>
      <c r="W803">
        <f>IF(Datos!W803="",0,IF(AND(W$1008&lt;&gt;"",Datos!W803=W$1008),0,IF(W$1004=0,0,1-CHOOSE(W$1004,IF(ISNUMBER(Datos!W803),AND(OR(W$1005="",Datos!W803&gt;=W$1005),OR(W$1006="",Datos!W803&lt;=W$1006)),FALSE),IF(ISNUMBER(Datos!W803),AND(Datos!W803=INT(Datos!W803),AND(OR(W$1005="",Datos!W803&gt;=W$1005),OR(W$1006="",Datos!W803&lt;=W$1006))),FALSE),OR(ISNUMBER(FIND(";"&amp;UPPER(TRIM(Datos!W803&amp;""))&amp;"=",W$1007)),ISNUMBER(FIND(";"&amp;UPPER(TRIM(Datos!W803&amp;""))&amp;";",W$1007))),OR(UPPER(TRIM(Datos!W803&amp;""))="SÍ",UPPER(TRIM(Datos!W803&amp;""))="SI",UPPER(TRIM(Datos!W803&amp;""))="NO"),IF(ISNUMBER(Datos!W803),AND(OR(W$1005="",Datos!W803&gt;=W$1005),OR(W$1006="",Datos!W803&lt;=W$1006)),FALSE),TRUE))))</f>
        <v>0.0</v>
      </c>
      <c r="X803">
        <f>IF(Datos!X803="",0,IF(AND(X$1008&lt;&gt;"",Datos!X803=X$1008),0,IF(X$1004=0,0,1-CHOOSE(X$1004,IF(ISNUMBER(Datos!X803),AND(OR(X$1005="",Datos!X803&gt;=X$1005),OR(X$1006="",Datos!X803&lt;=X$1006)),FALSE),IF(ISNUMBER(Datos!X803),AND(Datos!X803=INT(Datos!X803),AND(OR(X$1005="",Datos!X803&gt;=X$1005),OR(X$1006="",Datos!X803&lt;=X$1006))),FALSE),OR(ISNUMBER(FIND(";"&amp;UPPER(TRIM(Datos!X803&amp;""))&amp;"=",X$1007)),ISNUMBER(FIND(";"&amp;UPPER(TRIM(Datos!X803&amp;""))&amp;";",X$1007))),OR(UPPER(TRIM(Datos!X803&amp;""))="SÍ",UPPER(TRIM(Datos!X803&amp;""))="SI",UPPER(TRIM(Datos!X803&amp;""))="NO"),IF(ISNUMBER(Datos!X803),AND(OR(X$1005="",Datos!X803&gt;=X$1005),OR(X$1006="",Datos!X803&lt;=X$1006)),FALSE),TRUE))))</f>
        <v>0.0</v>
      </c>
      <c r="Y803">
        <f>IF(Datos!Y803="",0,IF(AND(Y$1008&lt;&gt;"",Datos!Y803=Y$1008),0,IF(Y$1004=0,0,1-CHOOSE(Y$1004,IF(ISNUMBER(Datos!Y803),AND(OR(Y$1005="",Datos!Y803&gt;=Y$1005),OR(Y$1006="",Datos!Y803&lt;=Y$1006)),FALSE),IF(ISNUMBER(Datos!Y803),AND(Datos!Y803=INT(Datos!Y803),AND(OR(Y$1005="",Datos!Y803&gt;=Y$1005),OR(Y$1006="",Datos!Y803&lt;=Y$1006))),FALSE),OR(ISNUMBER(FIND(";"&amp;UPPER(TRIM(Datos!Y803&amp;""))&amp;"=",Y$1007)),ISNUMBER(FIND(";"&amp;UPPER(TRIM(Datos!Y803&amp;""))&amp;";",Y$1007))),OR(UPPER(TRIM(Datos!Y803&amp;""))="SÍ",UPPER(TRIM(Datos!Y803&amp;""))="SI",UPPER(TRIM(Datos!Y803&amp;""))="NO"),IF(ISNUMBER(Datos!Y803),AND(OR(Y$1005="",Datos!Y803&gt;=Y$1005),OR(Y$1006="",Datos!Y803&lt;=Y$1006)),FALSE),TRUE))))</f>
        <v>0.0</v>
      </c>
      <c r="Z803">
        <f>IF(Datos!Z803="",0,IF(AND(Z$1008&lt;&gt;"",Datos!Z803=Z$1008),0,IF(Z$1004=0,0,1-CHOOSE(Z$1004,IF(ISNUMBER(Datos!Z803),AND(OR(Z$1005="",Datos!Z803&gt;=Z$1005),OR(Z$1006="",Datos!Z803&lt;=Z$1006)),FALSE),IF(ISNUMBER(Datos!Z803),AND(Datos!Z803=INT(Datos!Z803),AND(OR(Z$1005="",Datos!Z803&gt;=Z$1005),OR(Z$1006="",Datos!Z803&lt;=Z$1006))),FALSE),OR(ISNUMBER(FIND(";"&amp;UPPER(TRIM(Datos!Z803&amp;""))&amp;"=",Z$1007)),ISNUMBER(FIND(";"&amp;UPPER(TRIM(Datos!Z803&amp;""))&amp;";",Z$1007))),OR(UPPER(TRIM(Datos!Z803&amp;""))="SÍ",UPPER(TRIM(Datos!Z803&amp;""))="SI",UPPER(TRIM(Datos!Z803&amp;""))="NO"),IF(ISNUMBER(Datos!Z803),AND(OR(Z$1005="",Datos!Z803&gt;=Z$1005),OR(Z$1006="",Datos!Z803&lt;=Z$1006)),FALSE),TRUE))))</f>
        <v>0.0</v>
      </c>
      <c r="AA803">
        <f>IF(Datos!AA803="",0,IF(AND(AA$1008&lt;&gt;"",Datos!AA803=AA$1008),0,IF(AA$1004=0,0,1-CHOOSE(AA$1004,IF(ISNUMBER(Datos!AA803),AND(OR(AA$1005="",Datos!AA803&gt;=AA$1005),OR(AA$1006="",Datos!AA803&lt;=AA$1006)),FALSE),IF(ISNUMBER(Datos!AA803),AND(Datos!AA803=INT(Datos!AA803),AND(OR(AA$1005="",Datos!AA803&gt;=AA$1005),OR(AA$1006="",Datos!AA803&lt;=AA$1006))),FALSE),OR(ISNUMBER(FIND(";"&amp;UPPER(TRIM(Datos!AA803&amp;""))&amp;"=",AA$1007)),ISNUMBER(FIND(";"&amp;UPPER(TRIM(Datos!AA803&amp;""))&amp;";",AA$1007))),OR(UPPER(TRIM(Datos!AA803&amp;""))="SÍ",UPPER(TRIM(Datos!AA803&amp;""))="SI",UPPER(TRIM(Datos!AA803&amp;""))="NO"),IF(ISNUMBER(Datos!AA803),AND(OR(AA$1005="",Datos!AA803&gt;=AA$1005),OR(AA$1006="",Datos!AA803&lt;=AA$1006)),FALSE),TRUE))))</f>
        <v>0.0</v>
      </c>
      <c r="AB803">
        <f>IF(Datos!AB803="",0,IF(AND(AB$1008&lt;&gt;"",Datos!AB803=AB$1008),0,IF(AB$1004=0,0,1-CHOOSE(AB$1004,IF(ISNUMBER(Datos!AB803),AND(OR(AB$1005="",Datos!AB803&gt;=AB$1005),OR(AB$1006="",Datos!AB803&lt;=AB$1006)),FALSE),IF(ISNUMBER(Datos!AB803),AND(Datos!AB803=INT(Datos!AB803),AND(OR(AB$1005="",Datos!AB803&gt;=AB$1005),OR(AB$1006="",Datos!AB803&lt;=AB$1006))),FALSE),OR(ISNUMBER(FIND(";"&amp;UPPER(TRIM(Datos!AB803&amp;""))&amp;"=",AB$1007)),ISNUMBER(FIND(";"&amp;UPPER(TRIM(Datos!AB803&amp;""))&amp;";",AB$1007))),OR(UPPER(TRIM(Datos!AB803&amp;""))="SÍ",UPPER(TRIM(Datos!AB803&amp;""))="SI",UPPER(TRIM(Datos!AB803&amp;""))="NO"),IF(ISNUMBER(Datos!AB803),AND(OR(AB$1005="",Datos!AB803&gt;=AB$1005),OR(AB$1006="",Datos!AB803&lt;=AB$1006)),FALSE),TRUE))))</f>
        <v>0.0</v>
      </c>
      <c r="AC803">
        <f>IF(Datos!AC803="",0,IF(AND(AC$1008&lt;&gt;"",Datos!AC803=AC$1008),0,IF(AC$1004=0,0,1-CHOOSE(AC$1004,IF(ISNUMBER(Datos!AC803),AND(OR(AC$1005="",Datos!AC803&gt;=AC$1005),OR(AC$1006="",Datos!AC803&lt;=AC$1006)),FALSE),IF(ISNUMBER(Datos!AC803),AND(Datos!AC803=INT(Datos!AC803),AND(OR(AC$1005="",Datos!AC803&gt;=AC$1005),OR(AC$1006="",Datos!AC803&lt;=AC$1006))),FALSE),OR(ISNUMBER(FIND(";"&amp;UPPER(TRIM(Datos!AC803&amp;""))&amp;"=",AC$1007)),ISNUMBER(FIND(";"&amp;UPPER(TRIM(Datos!AC803&amp;""))&amp;";",AC$1007))),OR(UPPER(TRIM(Datos!AC803&amp;""))="SÍ",UPPER(TRIM(Datos!AC803&amp;""))="SI",UPPER(TRIM(Datos!AC803&amp;""))="NO"),IF(ISNUMBER(Datos!AC803),AND(OR(AC$1005="",Datos!AC803&gt;=AC$1005),OR(AC$1006="",Datos!AC803&lt;=AC$1006)),FALSE),TRUE))))</f>
        <v>0.0</v>
      </c>
      <c r="AD803">
        <f>IF(Datos!AD803="",0,IF(AND(AD$1008&lt;&gt;"",Datos!AD803=AD$1008),0,IF(AD$1004=0,0,1-CHOOSE(AD$1004,IF(ISNUMBER(Datos!AD803),AND(OR(AD$1005="",Datos!AD803&gt;=AD$1005),OR(AD$1006="",Datos!AD803&lt;=AD$1006)),FALSE),IF(ISNUMBER(Datos!AD803),AND(Datos!AD803=INT(Datos!AD803),AND(OR(AD$1005="",Datos!AD803&gt;=AD$1005),OR(AD$1006="",Datos!AD803&lt;=AD$1006))),FALSE),OR(ISNUMBER(FIND(";"&amp;UPPER(TRIM(Datos!AD803&amp;""))&amp;"=",AD$1007)),ISNUMBER(FIND(";"&amp;UPPER(TRIM(Datos!AD803&amp;""))&amp;";",AD$1007))),OR(UPPER(TRIM(Datos!AD803&amp;""))="SÍ",UPPER(TRIM(Datos!AD803&amp;""))="SI",UPPER(TRIM(Datos!AD803&amp;""))="NO"),IF(ISNUMBER(Datos!AD803),AND(OR(AD$1005="",Datos!AD803&gt;=AD$1005),OR(AD$1006="",Datos!AD803&lt;=AD$1006)),FALSE),TRUE))))</f>
        <v>0.0</v>
      </c>
      <c r="AE803">
        <f>IF(Datos!AE803="",0,IF(AND(AE$1008&lt;&gt;"",Datos!AE803=AE$1008),0,IF(AE$1004=0,0,1-CHOOSE(AE$1004,IF(ISNUMBER(Datos!AE803),AND(OR(AE$1005="",Datos!AE803&gt;=AE$1005),OR(AE$1006="",Datos!AE803&lt;=AE$1006)),FALSE),IF(ISNUMBER(Datos!AE803),AND(Datos!AE803=INT(Datos!AE803),AND(OR(AE$1005="",Datos!AE803&gt;=AE$1005),OR(AE$1006="",Datos!AE803&lt;=AE$1006))),FALSE),OR(ISNUMBER(FIND(";"&amp;UPPER(TRIM(Datos!AE803&amp;""))&amp;"=",AE$1007)),ISNUMBER(FIND(";"&amp;UPPER(TRIM(Datos!AE803&amp;""))&amp;";",AE$1007))),OR(UPPER(TRIM(Datos!AE803&amp;""))="SÍ",UPPER(TRIM(Datos!AE803&amp;""))="SI",UPPER(TRIM(Datos!AE803&amp;""))="NO"),IF(ISNUMBER(Datos!AE803),AND(OR(AE$1005="",Datos!AE803&gt;=AE$1005),OR(AE$1006="",Datos!AE803&lt;=AE$1006)),FALSE),TRUE))))</f>
        <v>0.0</v>
      </c>
    </row>
    <row r="804" spans="2:31">
      <c r="B804">
        <f>IF(Datos!B804="",0,IF(AND(B$1008&lt;&gt;"",Datos!B804=B$1008),0,IF(B$1004=0,0,1-CHOOSE(B$1004,IF(ISNUMBER(Datos!B804),AND(OR(B$1005="",Datos!B804&gt;=B$1005),OR(B$1006="",Datos!B804&lt;=B$1006)),FALSE),IF(ISNUMBER(Datos!B804),AND(Datos!B804=INT(Datos!B804),AND(OR(B$1005="",Datos!B804&gt;=B$1005),OR(B$1006="",Datos!B804&lt;=B$1006))),FALSE),OR(ISNUMBER(FIND(";"&amp;UPPER(TRIM(Datos!B804&amp;""))&amp;"=",B$1007)),ISNUMBER(FIND(";"&amp;UPPER(TRIM(Datos!B804&amp;""))&amp;";",B$1007))),OR(UPPER(TRIM(Datos!B804&amp;""))="SÍ",UPPER(TRIM(Datos!B804&amp;""))="SI",UPPER(TRIM(Datos!B804&amp;""))="NO"),IF(ISNUMBER(Datos!B804),AND(OR(B$1005="",Datos!B804&gt;=B$1005),OR(B$1006="",Datos!B804&lt;=B$1006)),FALSE),TRUE))))</f>
        <v>0.0</v>
      </c>
      <c r="C804">
        <f>IF(Datos!C804="",0,IF(AND(C$1008&lt;&gt;"",Datos!C804=C$1008),0,IF(C$1004=0,0,1-CHOOSE(C$1004,IF(ISNUMBER(Datos!C804),AND(OR(C$1005="",Datos!C804&gt;=C$1005),OR(C$1006="",Datos!C804&lt;=C$1006)),FALSE),IF(ISNUMBER(Datos!C804),AND(Datos!C804=INT(Datos!C804),AND(OR(C$1005="",Datos!C804&gt;=C$1005),OR(C$1006="",Datos!C804&lt;=C$1006))),FALSE),OR(ISNUMBER(FIND(";"&amp;UPPER(TRIM(Datos!C804&amp;""))&amp;"=",C$1007)),ISNUMBER(FIND(";"&amp;UPPER(TRIM(Datos!C804&amp;""))&amp;";",C$1007))),OR(UPPER(TRIM(Datos!C804&amp;""))="SÍ",UPPER(TRIM(Datos!C804&amp;""))="SI",UPPER(TRIM(Datos!C804&amp;""))="NO"),IF(ISNUMBER(Datos!C804),AND(OR(C$1005="",Datos!C804&gt;=C$1005),OR(C$1006="",Datos!C804&lt;=C$1006)),FALSE),TRUE))))</f>
        <v>0.0</v>
      </c>
      <c r="D804">
        <f>IF(Datos!D804="",0,IF(AND(D$1008&lt;&gt;"",Datos!D804=D$1008),0,IF(D$1004=0,0,1-CHOOSE(D$1004,IF(ISNUMBER(Datos!D804),AND(OR(D$1005="",Datos!D804&gt;=D$1005),OR(D$1006="",Datos!D804&lt;=D$1006)),FALSE),IF(ISNUMBER(Datos!D804),AND(Datos!D804=INT(Datos!D804),AND(OR(D$1005="",Datos!D804&gt;=D$1005),OR(D$1006="",Datos!D804&lt;=D$1006))),FALSE),OR(ISNUMBER(FIND(";"&amp;UPPER(TRIM(Datos!D804&amp;""))&amp;"=",D$1007)),ISNUMBER(FIND(";"&amp;UPPER(TRIM(Datos!D804&amp;""))&amp;";",D$1007))),OR(UPPER(TRIM(Datos!D804&amp;""))="SÍ",UPPER(TRIM(Datos!D804&amp;""))="SI",UPPER(TRIM(Datos!D804&amp;""))="NO"),IF(ISNUMBER(Datos!D804),AND(OR(D$1005="",Datos!D804&gt;=D$1005),OR(D$1006="",Datos!D804&lt;=D$1006)),FALSE),TRUE))))</f>
        <v>0.0</v>
      </c>
      <c r="E804">
        <f>IF(Datos!E804="",0,IF(AND(E$1008&lt;&gt;"",Datos!E804=E$1008),0,IF(E$1004=0,0,1-CHOOSE(E$1004,IF(ISNUMBER(Datos!E804),AND(OR(E$1005="",Datos!E804&gt;=E$1005),OR(E$1006="",Datos!E804&lt;=E$1006)),FALSE),IF(ISNUMBER(Datos!E804),AND(Datos!E804=INT(Datos!E804),AND(OR(E$1005="",Datos!E804&gt;=E$1005),OR(E$1006="",Datos!E804&lt;=E$1006))),FALSE),OR(ISNUMBER(FIND(";"&amp;UPPER(TRIM(Datos!E804&amp;""))&amp;"=",E$1007)),ISNUMBER(FIND(";"&amp;UPPER(TRIM(Datos!E804&amp;""))&amp;";",E$1007))),OR(UPPER(TRIM(Datos!E804&amp;""))="SÍ",UPPER(TRIM(Datos!E804&amp;""))="SI",UPPER(TRIM(Datos!E804&amp;""))="NO"),IF(ISNUMBER(Datos!E804),AND(OR(E$1005="",Datos!E804&gt;=E$1005),OR(E$1006="",Datos!E804&lt;=E$1006)),FALSE),TRUE))))</f>
        <v>0.0</v>
      </c>
      <c r="F804">
        <f>IF(Datos!F804="",0,IF(AND(F$1008&lt;&gt;"",Datos!F804=F$1008),0,IF(F$1004=0,0,1-CHOOSE(F$1004,IF(ISNUMBER(Datos!F804),AND(OR(F$1005="",Datos!F804&gt;=F$1005),OR(F$1006="",Datos!F804&lt;=F$1006)),FALSE),IF(ISNUMBER(Datos!F804),AND(Datos!F804=INT(Datos!F804),AND(OR(F$1005="",Datos!F804&gt;=F$1005),OR(F$1006="",Datos!F804&lt;=F$1006))),FALSE),OR(ISNUMBER(FIND(";"&amp;UPPER(TRIM(Datos!F804&amp;""))&amp;"=",F$1007)),ISNUMBER(FIND(";"&amp;UPPER(TRIM(Datos!F804&amp;""))&amp;";",F$1007))),OR(UPPER(TRIM(Datos!F804&amp;""))="SÍ",UPPER(TRIM(Datos!F804&amp;""))="SI",UPPER(TRIM(Datos!F804&amp;""))="NO"),IF(ISNUMBER(Datos!F804),AND(OR(F$1005="",Datos!F804&gt;=F$1005),OR(F$1006="",Datos!F804&lt;=F$1006)),FALSE),TRUE))))</f>
        <v>0.0</v>
      </c>
      <c r="G804">
        <f>IF(Datos!G804="",0,IF(AND(G$1008&lt;&gt;"",Datos!G804=G$1008),0,IF(G$1004=0,0,1-CHOOSE(G$1004,IF(ISNUMBER(Datos!G804),AND(OR(G$1005="",Datos!G804&gt;=G$1005),OR(G$1006="",Datos!G804&lt;=G$1006)),FALSE),IF(ISNUMBER(Datos!G804),AND(Datos!G804=INT(Datos!G804),AND(OR(G$1005="",Datos!G804&gt;=G$1005),OR(G$1006="",Datos!G804&lt;=G$1006))),FALSE),OR(ISNUMBER(FIND(";"&amp;UPPER(TRIM(Datos!G804&amp;""))&amp;"=",G$1007)),ISNUMBER(FIND(";"&amp;UPPER(TRIM(Datos!G804&amp;""))&amp;";",G$1007))),OR(UPPER(TRIM(Datos!G804&amp;""))="SÍ",UPPER(TRIM(Datos!G804&amp;""))="SI",UPPER(TRIM(Datos!G804&amp;""))="NO"),IF(ISNUMBER(Datos!G804),AND(OR(G$1005="",Datos!G804&gt;=G$1005),OR(G$1006="",Datos!G804&lt;=G$1006)),FALSE),TRUE))))</f>
        <v>0.0</v>
      </c>
      <c r="H804">
        <f>IF(Datos!H804="",0,IF(AND(H$1008&lt;&gt;"",Datos!H804=H$1008),0,IF(H$1004=0,0,1-CHOOSE(H$1004,IF(ISNUMBER(Datos!H804),AND(OR(H$1005="",Datos!H804&gt;=H$1005),OR(H$1006="",Datos!H804&lt;=H$1006)),FALSE),IF(ISNUMBER(Datos!H804),AND(Datos!H804=INT(Datos!H804),AND(OR(H$1005="",Datos!H804&gt;=H$1005),OR(H$1006="",Datos!H804&lt;=H$1006))),FALSE),OR(ISNUMBER(FIND(";"&amp;UPPER(TRIM(Datos!H804&amp;""))&amp;"=",H$1007)),ISNUMBER(FIND(";"&amp;UPPER(TRIM(Datos!H804&amp;""))&amp;";",H$1007))),OR(UPPER(TRIM(Datos!H804&amp;""))="SÍ",UPPER(TRIM(Datos!H804&amp;""))="SI",UPPER(TRIM(Datos!H804&amp;""))="NO"),IF(ISNUMBER(Datos!H804),AND(OR(H$1005="",Datos!H804&gt;=H$1005),OR(H$1006="",Datos!H804&lt;=H$1006)),FALSE),TRUE))))</f>
        <v>0.0</v>
      </c>
      <c r="I804">
        <f>IF(Datos!I804="",0,IF(AND(I$1008&lt;&gt;"",Datos!I804=I$1008),0,IF(I$1004=0,0,1-CHOOSE(I$1004,IF(ISNUMBER(Datos!I804),AND(OR(I$1005="",Datos!I804&gt;=I$1005),OR(I$1006="",Datos!I804&lt;=I$1006)),FALSE),IF(ISNUMBER(Datos!I804),AND(Datos!I804=INT(Datos!I804),AND(OR(I$1005="",Datos!I804&gt;=I$1005),OR(I$1006="",Datos!I804&lt;=I$1006))),FALSE),OR(ISNUMBER(FIND(";"&amp;UPPER(TRIM(Datos!I804&amp;""))&amp;"=",I$1007)),ISNUMBER(FIND(";"&amp;UPPER(TRIM(Datos!I804&amp;""))&amp;";",I$1007))),OR(UPPER(TRIM(Datos!I804&amp;""))="SÍ",UPPER(TRIM(Datos!I804&amp;""))="SI",UPPER(TRIM(Datos!I804&amp;""))="NO"),IF(ISNUMBER(Datos!I804),AND(OR(I$1005="",Datos!I804&gt;=I$1005),OR(I$1006="",Datos!I804&lt;=I$1006)),FALSE),TRUE))))</f>
        <v>0.0</v>
      </c>
      <c r="J804">
        <f>IF(Datos!J804="",0,IF(AND(J$1008&lt;&gt;"",Datos!J804=J$1008),0,IF(J$1004=0,0,1-CHOOSE(J$1004,IF(ISNUMBER(Datos!J804),AND(OR(J$1005="",Datos!J804&gt;=J$1005),OR(J$1006="",Datos!J804&lt;=J$1006)),FALSE),IF(ISNUMBER(Datos!J804),AND(Datos!J804=INT(Datos!J804),AND(OR(J$1005="",Datos!J804&gt;=J$1005),OR(J$1006="",Datos!J804&lt;=J$1006))),FALSE),OR(ISNUMBER(FIND(";"&amp;UPPER(TRIM(Datos!J804&amp;""))&amp;"=",J$1007)),ISNUMBER(FIND(";"&amp;UPPER(TRIM(Datos!J804&amp;""))&amp;";",J$1007))),OR(UPPER(TRIM(Datos!J804&amp;""))="SÍ",UPPER(TRIM(Datos!J804&amp;""))="SI",UPPER(TRIM(Datos!J804&amp;""))="NO"),IF(ISNUMBER(Datos!J804),AND(OR(J$1005="",Datos!J804&gt;=J$1005),OR(J$1006="",Datos!J804&lt;=J$1006)),FALSE),TRUE))))</f>
        <v>0.0</v>
      </c>
      <c r="K804">
        <f>IF(Datos!K804="",0,IF(AND(K$1008&lt;&gt;"",Datos!K804=K$1008),0,IF(K$1004=0,0,1-CHOOSE(K$1004,IF(ISNUMBER(Datos!K804),AND(OR(K$1005="",Datos!K804&gt;=K$1005),OR(K$1006="",Datos!K804&lt;=K$1006)),FALSE),IF(ISNUMBER(Datos!K804),AND(Datos!K804=INT(Datos!K804),AND(OR(K$1005="",Datos!K804&gt;=K$1005),OR(K$1006="",Datos!K804&lt;=K$1006))),FALSE),OR(ISNUMBER(FIND(";"&amp;UPPER(TRIM(Datos!K804&amp;""))&amp;"=",K$1007)),ISNUMBER(FIND(";"&amp;UPPER(TRIM(Datos!K804&amp;""))&amp;";",K$1007))),OR(UPPER(TRIM(Datos!K804&amp;""))="SÍ",UPPER(TRIM(Datos!K804&amp;""))="SI",UPPER(TRIM(Datos!K804&amp;""))="NO"),IF(ISNUMBER(Datos!K804),AND(OR(K$1005="",Datos!K804&gt;=K$1005),OR(K$1006="",Datos!K804&lt;=K$1006)),FALSE),TRUE))))</f>
        <v>0.0</v>
      </c>
      <c r="L804">
        <f>IF(Datos!L804="",0,IF(AND(L$1008&lt;&gt;"",Datos!L804=L$1008),0,IF(L$1004=0,0,1-CHOOSE(L$1004,IF(ISNUMBER(Datos!L804),AND(OR(L$1005="",Datos!L804&gt;=L$1005),OR(L$1006="",Datos!L804&lt;=L$1006)),FALSE),IF(ISNUMBER(Datos!L804),AND(Datos!L804=INT(Datos!L804),AND(OR(L$1005="",Datos!L804&gt;=L$1005),OR(L$1006="",Datos!L804&lt;=L$1006))),FALSE),OR(ISNUMBER(FIND(";"&amp;UPPER(TRIM(Datos!L804&amp;""))&amp;"=",L$1007)),ISNUMBER(FIND(";"&amp;UPPER(TRIM(Datos!L804&amp;""))&amp;";",L$1007))),OR(UPPER(TRIM(Datos!L804&amp;""))="SÍ",UPPER(TRIM(Datos!L804&amp;""))="SI",UPPER(TRIM(Datos!L804&amp;""))="NO"),IF(ISNUMBER(Datos!L804),AND(OR(L$1005="",Datos!L804&gt;=L$1005),OR(L$1006="",Datos!L804&lt;=L$1006)),FALSE),TRUE))))</f>
        <v>0.0</v>
      </c>
      <c r="M804">
        <f>IF(Datos!M804="",0,IF(AND(M$1008&lt;&gt;"",Datos!M804=M$1008),0,IF(M$1004=0,0,1-CHOOSE(M$1004,IF(ISNUMBER(Datos!M804),AND(OR(M$1005="",Datos!M804&gt;=M$1005),OR(M$1006="",Datos!M804&lt;=M$1006)),FALSE),IF(ISNUMBER(Datos!M804),AND(Datos!M804=INT(Datos!M804),AND(OR(M$1005="",Datos!M804&gt;=M$1005),OR(M$1006="",Datos!M804&lt;=M$1006))),FALSE),OR(ISNUMBER(FIND(";"&amp;UPPER(TRIM(Datos!M804&amp;""))&amp;"=",M$1007)),ISNUMBER(FIND(";"&amp;UPPER(TRIM(Datos!M804&amp;""))&amp;";",M$1007))),OR(UPPER(TRIM(Datos!M804&amp;""))="SÍ",UPPER(TRIM(Datos!M804&amp;""))="SI",UPPER(TRIM(Datos!M804&amp;""))="NO"),IF(ISNUMBER(Datos!M804),AND(OR(M$1005="",Datos!M804&gt;=M$1005),OR(M$1006="",Datos!M804&lt;=M$1006)),FALSE),TRUE))))</f>
        <v>0.0</v>
      </c>
      <c r="N804">
        <f>IF(Datos!N804="",0,IF(AND(N$1008&lt;&gt;"",Datos!N804=N$1008),0,IF(N$1004=0,0,1-CHOOSE(N$1004,IF(ISNUMBER(Datos!N804),AND(OR(N$1005="",Datos!N804&gt;=N$1005),OR(N$1006="",Datos!N804&lt;=N$1006)),FALSE),IF(ISNUMBER(Datos!N804),AND(Datos!N804=INT(Datos!N804),AND(OR(N$1005="",Datos!N804&gt;=N$1005),OR(N$1006="",Datos!N804&lt;=N$1006))),FALSE),OR(ISNUMBER(FIND(";"&amp;UPPER(TRIM(Datos!N804&amp;""))&amp;"=",N$1007)),ISNUMBER(FIND(";"&amp;UPPER(TRIM(Datos!N804&amp;""))&amp;";",N$1007))),OR(UPPER(TRIM(Datos!N804&amp;""))="SÍ",UPPER(TRIM(Datos!N804&amp;""))="SI",UPPER(TRIM(Datos!N804&amp;""))="NO"),IF(ISNUMBER(Datos!N804),AND(OR(N$1005="",Datos!N804&gt;=N$1005),OR(N$1006="",Datos!N804&lt;=N$1006)),FALSE),TRUE))))</f>
        <v>0.0</v>
      </c>
      <c r="O804">
        <f>IF(Datos!O804="",0,IF(AND(O$1008&lt;&gt;"",Datos!O804=O$1008),0,IF(O$1004=0,0,1-CHOOSE(O$1004,IF(ISNUMBER(Datos!O804),AND(OR(O$1005="",Datos!O804&gt;=O$1005),OR(O$1006="",Datos!O804&lt;=O$1006)),FALSE),IF(ISNUMBER(Datos!O804),AND(Datos!O804=INT(Datos!O804),AND(OR(O$1005="",Datos!O804&gt;=O$1005),OR(O$1006="",Datos!O804&lt;=O$1006))),FALSE),OR(ISNUMBER(FIND(";"&amp;UPPER(TRIM(Datos!O804&amp;""))&amp;"=",O$1007)),ISNUMBER(FIND(";"&amp;UPPER(TRIM(Datos!O804&amp;""))&amp;";",O$1007))),OR(UPPER(TRIM(Datos!O804&amp;""))="SÍ",UPPER(TRIM(Datos!O804&amp;""))="SI",UPPER(TRIM(Datos!O804&amp;""))="NO"),IF(ISNUMBER(Datos!O804),AND(OR(O$1005="",Datos!O804&gt;=O$1005),OR(O$1006="",Datos!O804&lt;=O$1006)),FALSE),TRUE))))</f>
        <v>0.0</v>
      </c>
      <c r="P804">
        <f>IF(Datos!P804="",0,IF(AND(P$1008&lt;&gt;"",Datos!P804=P$1008),0,IF(P$1004=0,0,1-CHOOSE(P$1004,IF(ISNUMBER(Datos!P804),AND(OR(P$1005="",Datos!P804&gt;=P$1005),OR(P$1006="",Datos!P804&lt;=P$1006)),FALSE),IF(ISNUMBER(Datos!P804),AND(Datos!P804=INT(Datos!P804),AND(OR(P$1005="",Datos!P804&gt;=P$1005),OR(P$1006="",Datos!P804&lt;=P$1006))),FALSE),OR(ISNUMBER(FIND(";"&amp;UPPER(TRIM(Datos!P804&amp;""))&amp;"=",P$1007)),ISNUMBER(FIND(";"&amp;UPPER(TRIM(Datos!P804&amp;""))&amp;";",P$1007))),OR(UPPER(TRIM(Datos!P804&amp;""))="SÍ",UPPER(TRIM(Datos!P804&amp;""))="SI",UPPER(TRIM(Datos!P804&amp;""))="NO"),IF(ISNUMBER(Datos!P804),AND(OR(P$1005="",Datos!P804&gt;=P$1005),OR(P$1006="",Datos!P804&lt;=P$1006)),FALSE),TRUE))))</f>
        <v>0.0</v>
      </c>
      <c r="Q804">
        <f>IF(Datos!Q804="",0,IF(AND(Q$1008&lt;&gt;"",Datos!Q804=Q$1008),0,IF(Q$1004=0,0,1-CHOOSE(Q$1004,IF(ISNUMBER(Datos!Q804),AND(OR(Q$1005="",Datos!Q804&gt;=Q$1005),OR(Q$1006="",Datos!Q804&lt;=Q$1006)),FALSE),IF(ISNUMBER(Datos!Q804),AND(Datos!Q804=INT(Datos!Q804),AND(OR(Q$1005="",Datos!Q804&gt;=Q$1005),OR(Q$1006="",Datos!Q804&lt;=Q$1006))),FALSE),OR(ISNUMBER(FIND(";"&amp;UPPER(TRIM(Datos!Q804&amp;""))&amp;"=",Q$1007)),ISNUMBER(FIND(";"&amp;UPPER(TRIM(Datos!Q804&amp;""))&amp;";",Q$1007))),OR(UPPER(TRIM(Datos!Q804&amp;""))="SÍ",UPPER(TRIM(Datos!Q804&amp;""))="SI",UPPER(TRIM(Datos!Q804&amp;""))="NO"),IF(ISNUMBER(Datos!Q804),AND(OR(Q$1005="",Datos!Q804&gt;=Q$1005),OR(Q$1006="",Datos!Q804&lt;=Q$1006)),FALSE),TRUE))))</f>
        <v>0.0</v>
      </c>
      <c r="R804">
        <f>IF(Datos!R804="",0,IF(AND(R$1008&lt;&gt;"",Datos!R804=R$1008),0,IF(R$1004=0,0,1-CHOOSE(R$1004,IF(ISNUMBER(Datos!R804),AND(OR(R$1005="",Datos!R804&gt;=R$1005),OR(R$1006="",Datos!R804&lt;=R$1006)),FALSE),IF(ISNUMBER(Datos!R804),AND(Datos!R804=INT(Datos!R804),AND(OR(R$1005="",Datos!R804&gt;=R$1005),OR(R$1006="",Datos!R804&lt;=R$1006))),FALSE),OR(ISNUMBER(FIND(";"&amp;UPPER(TRIM(Datos!R804&amp;""))&amp;"=",R$1007)),ISNUMBER(FIND(";"&amp;UPPER(TRIM(Datos!R804&amp;""))&amp;";",R$1007))),OR(UPPER(TRIM(Datos!R804&amp;""))="SÍ",UPPER(TRIM(Datos!R804&amp;""))="SI",UPPER(TRIM(Datos!R804&amp;""))="NO"),IF(ISNUMBER(Datos!R804),AND(OR(R$1005="",Datos!R804&gt;=R$1005),OR(R$1006="",Datos!R804&lt;=R$1006)),FALSE),TRUE))))</f>
        <v>0.0</v>
      </c>
      <c r="S804">
        <f>IF(Datos!S804="",0,IF(AND(S$1008&lt;&gt;"",Datos!S804=S$1008),0,IF(S$1004=0,0,1-CHOOSE(S$1004,IF(ISNUMBER(Datos!S804),AND(OR(S$1005="",Datos!S804&gt;=S$1005),OR(S$1006="",Datos!S804&lt;=S$1006)),FALSE),IF(ISNUMBER(Datos!S804),AND(Datos!S804=INT(Datos!S804),AND(OR(S$1005="",Datos!S804&gt;=S$1005),OR(S$1006="",Datos!S804&lt;=S$1006))),FALSE),OR(ISNUMBER(FIND(";"&amp;UPPER(TRIM(Datos!S804&amp;""))&amp;"=",S$1007)),ISNUMBER(FIND(";"&amp;UPPER(TRIM(Datos!S804&amp;""))&amp;";",S$1007))),OR(UPPER(TRIM(Datos!S804&amp;""))="SÍ",UPPER(TRIM(Datos!S804&amp;""))="SI",UPPER(TRIM(Datos!S804&amp;""))="NO"),IF(ISNUMBER(Datos!S804),AND(OR(S$1005="",Datos!S804&gt;=S$1005),OR(S$1006="",Datos!S804&lt;=S$1006)),FALSE),TRUE))))</f>
        <v>0.0</v>
      </c>
      <c r="T804">
        <f>IF(Datos!T804="",0,IF(AND(T$1008&lt;&gt;"",Datos!T804=T$1008),0,IF(T$1004=0,0,1-CHOOSE(T$1004,IF(ISNUMBER(Datos!T804),AND(OR(T$1005="",Datos!T804&gt;=T$1005),OR(T$1006="",Datos!T804&lt;=T$1006)),FALSE),IF(ISNUMBER(Datos!T804),AND(Datos!T804=INT(Datos!T804),AND(OR(T$1005="",Datos!T804&gt;=T$1005),OR(T$1006="",Datos!T804&lt;=T$1006))),FALSE),OR(ISNUMBER(FIND(";"&amp;UPPER(TRIM(Datos!T804&amp;""))&amp;"=",T$1007)),ISNUMBER(FIND(";"&amp;UPPER(TRIM(Datos!T804&amp;""))&amp;";",T$1007))),OR(UPPER(TRIM(Datos!T804&amp;""))="SÍ",UPPER(TRIM(Datos!T804&amp;""))="SI",UPPER(TRIM(Datos!T804&amp;""))="NO"),IF(ISNUMBER(Datos!T804),AND(OR(T$1005="",Datos!T804&gt;=T$1005),OR(T$1006="",Datos!T804&lt;=T$1006)),FALSE),TRUE))))</f>
        <v>0.0</v>
      </c>
      <c r="U804">
        <f>IF(Datos!U804="",0,IF(AND(U$1008&lt;&gt;"",Datos!U804=U$1008),0,IF(U$1004=0,0,1-CHOOSE(U$1004,IF(ISNUMBER(Datos!U804),AND(OR(U$1005="",Datos!U804&gt;=U$1005),OR(U$1006="",Datos!U804&lt;=U$1006)),FALSE),IF(ISNUMBER(Datos!U804),AND(Datos!U804=INT(Datos!U804),AND(OR(U$1005="",Datos!U804&gt;=U$1005),OR(U$1006="",Datos!U804&lt;=U$1006))),FALSE),OR(ISNUMBER(FIND(";"&amp;UPPER(TRIM(Datos!U804&amp;""))&amp;"=",U$1007)),ISNUMBER(FIND(";"&amp;UPPER(TRIM(Datos!U804&amp;""))&amp;";",U$1007))),OR(UPPER(TRIM(Datos!U804&amp;""))="SÍ",UPPER(TRIM(Datos!U804&amp;""))="SI",UPPER(TRIM(Datos!U804&amp;""))="NO"),IF(ISNUMBER(Datos!U804),AND(OR(U$1005="",Datos!U804&gt;=U$1005),OR(U$1006="",Datos!U804&lt;=U$1006)),FALSE),TRUE))))</f>
        <v>0.0</v>
      </c>
      <c r="V804">
        <f>IF(Datos!V804="",0,IF(AND(V$1008&lt;&gt;"",Datos!V804=V$1008),0,IF(V$1004=0,0,1-CHOOSE(V$1004,IF(ISNUMBER(Datos!V804),AND(OR(V$1005="",Datos!V804&gt;=V$1005),OR(V$1006="",Datos!V804&lt;=V$1006)),FALSE),IF(ISNUMBER(Datos!V804),AND(Datos!V804=INT(Datos!V804),AND(OR(V$1005="",Datos!V804&gt;=V$1005),OR(V$1006="",Datos!V804&lt;=V$1006))),FALSE),OR(ISNUMBER(FIND(";"&amp;UPPER(TRIM(Datos!V804&amp;""))&amp;"=",V$1007)),ISNUMBER(FIND(";"&amp;UPPER(TRIM(Datos!V804&amp;""))&amp;";",V$1007))),OR(UPPER(TRIM(Datos!V804&amp;""))="SÍ",UPPER(TRIM(Datos!V804&amp;""))="SI",UPPER(TRIM(Datos!V804&amp;""))="NO"),IF(ISNUMBER(Datos!V804),AND(OR(V$1005="",Datos!V804&gt;=V$1005),OR(V$1006="",Datos!V804&lt;=V$1006)),FALSE),TRUE))))</f>
        <v>0.0</v>
      </c>
      <c r="W804">
        <f>IF(Datos!W804="",0,IF(AND(W$1008&lt;&gt;"",Datos!W804=W$1008),0,IF(W$1004=0,0,1-CHOOSE(W$1004,IF(ISNUMBER(Datos!W804),AND(OR(W$1005="",Datos!W804&gt;=W$1005),OR(W$1006="",Datos!W804&lt;=W$1006)),FALSE),IF(ISNUMBER(Datos!W804),AND(Datos!W804=INT(Datos!W804),AND(OR(W$1005="",Datos!W804&gt;=W$1005),OR(W$1006="",Datos!W804&lt;=W$1006))),FALSE),OR(ISNUMBER(FIND(";"&amp;UPPER(TRIM(Datos!W804&amp;""))&amp;"=",W$1007)),ISNUMBER(FIND(";"&amp;UPPER(TRIM(Datos!W804&amp;""))&amp;";",W$1007))),OR(UPPER(TRIM(Datos!W804&amp;""))="SÍ",UPPER(TRIM(Datos!W804&amp;""))="SI",UPPER(TRIM(Datos!W804&amp;""))="NO"),IF(ISNUMBER(Datos!W804),AND(OR(W$1005="",Datos!W804&gt;=W$1005),OR(W$1006="",Datos!W804&lt;=W$1006)),FALSE),TRUE))))</f>
        <v>0.0</v>
      </c>
      <c r="X804">
        <f>IF(Datos!X804="",0,IF(AND(X$1008&lt;&gt;"",Datos!X804=X$1008),0,IF(X$1004=0,0,1-CHOOSE(X$1004,IF(ISNUMBER(Datos!X804),AND(OR(X$1005="",Datos!X804&gt;=X$1005),OR(X$1006="",Datos!X804&lt;=X$1006)),FALSE),IF(ISNUMBER(Datos!X804),AND(Datos!X804=INT(Datos!X804),AND(OR(X$1005="",Datos!X804&gt;=X$1005),OR(X$1006="",Datos!X804&lt;=X$1006))),FALSE),OR(ISNUMBER(FIND(";"&amp;UPPER(TRIM(Datos!X804&amp;""))&amp;"=",X$1007)),ISNUMBER(FIND(";"&amp;UPPER(TRIM(Datos!X804&amp;""))&amp;";",X$1007))),OR(UPPER(TRIM(Datos!X804&amp;""))="SÍ",UPPER(TRIM(Datos!X804&amp;""))="SI",UPPER(TRIM(Datos!X804&amp;""))="NO"),IF(ISNUMBER(Datos!X804),AND(OR(X$1005="",Datos!X804&gt;=X$1005),OR(X$1006="",Datos!X804&lt;=X$1006)),FALSE),TRUE))))</f>
        <v>0.0</v>
      </c>
      <c r="Y804">
        <f>IF(Datos!Y804="",0,IF(AND(Y$1008&lt;&gt;"",Datos!Y804=Y$1008),0,IF(Y$1004=0,0,1-CHOOSE(Y$1004,IF(ISNUMBER(Datos!Y804),AND(OR(Y$1005="",Datos!Y804&gt;=Y$1005),OR(Y$1006="",Datos!Y804&lt;=Y$1006)),FALSE),IF(ISNUMBER(Datos!Y804),AND(Datos!Y804=INT(Datos!Y804),AND(OR(Y$1005="",Datos!Y804&gt;=Y$1005),OR(Y$1006="",Datos!Y804&lt;=Y$1006))),FALSE),OR(ISNUMBER(FIND(";"&amp;UPPER(TRIM(Datos!Y804&amp;""))&amp;"=",Y$1007)),ISNUMBER(FIND(";"&amp;UPPER(TRIM(Datos!Y804&amp;""))&amp;";",Y$1007))),OR(UPPER(TRIM(Datos!Y804&amp;""))="SÍ",UPPER(TRIM(Datos!Y804&amp;""))="SI",UPPER(TRIM(Datos!Y804&amp;""))="NO"),IF(ISNUMBER(Datos!Y804),AND(OR(Y$1005="",Datos!Y804&gt;=Y$1005),OR(Y$1006="",Datos!Y804&lt;=Y$1006)),FALSE),TRUE))))</f>
        <v>0.0</v>
      </c>
      <c r="Z804">
        <f>IF(Datos!Z804="",0,IF(AND(Z$1008&lt;&gt;"",Datos!Z804=Z$1008),0,IF(Z$1004=0,0,1-CHOOSE(Z$1004,IF(ISNUMBER(Datos!Z804),AND(OR(Z$1005="",Datos!Z804&gt;=Z$1005),OR(Z$1006="",Datos!Z804&lt;=Z$1006)),FALSE),IF(ISNUMBER(Datos!Z804),AND(Datos!Z804=INT(Datos!Z804),AND(OR(Z$1005="",Datos!Z804&gt;=Z$1005),OR(Z$1006="",Datos!Z804&lt;=Z$1006))),FALSE),OR(ISNUMBER(FIND(";"&amp;UPPER(TRIM(Datos!Z804&amp;""))&amp;"=",Z$1007)),ISNUMBER(FIND(";"&amp;UPPER(TRIM(Datos!Z804&amp;""))&amp;";",Z$1007))),OR(UPPER(TRIM(Datos!Z804&amp;""))="SÍ",UPPER(TRIM(Datos!Z804&amp;""))="SI",UPPER(TRIM(Datos!Z804&amp;""))="NO"),IF(ISNUMBER(Datos!Z804),AND(OR(Z$1005="",Datos!Z804&gt;=Z$1005),OR(Z$1006="",Datos!Z804&lt;=Z$1006)),FALSE),TRUE))))</f>
        <v>0.0</v>
      </c>
      <c r="AA804">
        <f>IF(Datos!AA804="",0,IF(AND(AA$1008&lt;&gt;"",Datos!AA804=AA$1008),0,IF(AA$1004=0,0,1-CHOOSE(AA$1004,IF(ISNUMBER(Datos!AA804),AND(OR(AA$1005="",Datos!AA804&gt;=AA$1005),OR(AA$1006="",Datos!AA804&lt;=AA$1006)),FALSE),IF(ISNUMBER(Datos!AA804),AND(Datos!AA804=INT(Datos!AA804),AND(OR(AA$1005="",Datos!AA804&gt;=AA$1005),OR(AA$1006="",Datos!AA804&lt;=AA$1006))),FALSE),OR(ISNUMBER(FIND(";"&amp;UPPER(TRIM(Datos!AA804&amp;""))&amp;"=",AA$1007)),ISNUMBER(FIND(";"&amp;UPPER(TRIM(Datos!AA804&amp;""))&amp;";",AA$1007))),OR(UPPER(TRIM(Datos!AA804&amp;""))="SÍ",UPPER(TRIM(Datos!AA804&amp;""))="SI",UPPER(TRIM(Datos!AA804&amp;""))="NO"),IF(ISNUMBER(Datos!AA804),AND(OR(AA$1005="",Datos!AA804&gt;=AA$1005),OR(AA$1006="",Datos!AA804&lt;=AA$1006)),FALSE),TRUE))))</f>
        <v>0.0</v>
      </c>
      <c r="AB804">
        <f>IF(Datos!AB804="",0,IF(AND(AB$1008&lt;&gt;"",Datos!AB804=AB$1008),0,IF(AB$1004=0,0,1-CHOOSE(AB$1004,IF(ISNUMBER(Datos!AB804),AND(OR(AB$1005="",Datos!AB804&gt;=AB$1005),OR(AB$1006="",Datos!AB804&lt;=AB$1006)),FALSE),IF(ISNUMBER(Datos!AB804),AND(Datos!AB804=INT(Datos!AB804),AND(OR(AB$1005="",Datos!AB804&gt;=AB$1005),OR(AB$1006="",Datos!AB804&lt;=AB$1006))),FALSE),OR(ISNUMBER(FIND(";"&amp;UPPER(TRIM(Datos!AB804&amp;""))&amp;"=",AB$1007)),ISNUMBER(FIND(";"&amp;UPPER(TRIM(Datos!AB804&amp;""))&amp;";",AB$1007))),OR(UPPER(TRIM(Datos!AB804&amp;""))="SÍ",UPPER(TRIM(Datos!AB804&amp;""))="SI",UPPER(TRIM(Datos!AB804&amp;""))="NO"),IF(ISNUMBER(Datos!AB804),AND(OR(AB$1005="",Datos!AB804&gt;=AB$1005),OR(AB$1006="",Datos!AB804&lt;=AB$1006)),FALSE),TRUE))))</f>
        <v>0.0</v>
      </c>
      <c r="AC804">
        <f>IF(Datos!AC804="",0,IF(AND(AC$1008&lt;&gt;"",Datos!AC804=AC$1008),0,IF(AC$1004=0,0,1-CHOOSE(AC$1004,IF(ISNUMBER(Datos!AC804),AND(OR(AC$1005="",Datos!AC804&gt;=AC$1005),OR(AC$1006="",Datos!AC804&lt;=AC$1006)),FALSE),IF(ISNUMBER(Datos!AC804),AND(Datos!AC804=INT(Datos!AC804),AND(OR(AC$1005="",Datos!AC804&gt;=AC$1005),OR(AC$1006="",Datos!AC804&lt;=AC$1006))),FALSE),OR(ISNUMBER(FIND(";"&amp;UPPER(TRIM(Datos!AC804&amp;""))&amp;"=",AC$1007)),ISNUMBER(FIND(";"&amp;UPPER(TRIM(Datos!AC804&amp;""))&amp;";",AC$1007))),OR(UPPER(TRIM(Datos!AC804&amp;""))="SÍ",UPPER(TRIM(Datos!AC804&amp;""))="SI",UPPER(TRIM(Datos!AC804&amp;""))="NO"),IF(ISNUMBER(Datos!AC804),AND(OR(AC$1005="",Datos!AC804&gt;=AC$1005),OR(AC$1006="",Datos!AC804&lt;=AC$1006)),FALSE),TRUE))))</f>
        <v>0.0</v>
      </c>
      <c r="AD804">
        <f>IF(Datos!AD804="",0,IF(AND(AD$1008&lt;&gt;"",Datos!AD804=AD$1008),0,IF(AD$1004=0,0,1-CHOOSE(AD$1004,IF(ISNUMBER(Datos!AD804),AND(OR(AD$1005="",Datos!AD804&gt;=AD$1005),OR(AD$1006="",Datos!AD804&lt;=AD$1006)),FALSE),IF(ISNUMBER(Datos!AD804),AND(Datos!AD804=INT(Datos!AD804),AND(OR(AD$1005="",Datos!AD804&gt;=AD$1005),OR(AD$1006="",Datos!AD804&lt;=AD$1006))),FALSE),OR(ISNUMBER(FIND(";"&amp;UPPER(TRIM(Datos!AD804&amp;""))&amp;"=",AD$1007)),ISNUMBER(FIND(";"&amp;UPPER(TRIM(Datos!AD804&amp;""))&amp;";",AD$1007))),OR(UPPER(TRIM(Datos!AD804&amp;""))="SÍ",UPPER(TRIM(Datos!AD804&amp;""))="SI",UPPER(TRIM(Datos!AD804&amp;""))="NO"),IF(ISNUMBER(Datos!AD804),AND(OR(AD$1005="",Datos!AD804&gt;=AD$1005),OR(AD$1006="",Datos!AD804&lt;=AD$1006)),FALSE),TRUE))))</f>
        <v>0.0</v>
      </c>
      <c r="AE804">
        <f>IF(Datos!AE804="",0,IF(AND(AE$1008&lt;&gt;"",Datos!AE804=AE$1008),0,IF(AE$1004=0,0,1-CHOOSE(AE$1004,IF(ISNUMBER(Datos!AE804),AND(OR(AE$1005="",Datos!AE804&gt;=AE$1005),OR(AE$1006="",Datos!AE804&lt;=AE$1006)),FALSE),IF(ISNUMBER(Datos!AE804),AND(Datos!AE804=INT(Datos!AE804),AND(OR(AE$1005="",Datos!AE804&gt;=AE$1005),OR(AE$1006="",Datos!AE804&lt;=AE$1006))),FALSE),OR(ISNUMBER(FIND(";"&amp;UPPER(TRIM(Datos!AE804&amp;""))&amp;"=",AE$1007)),ISNUMBER(FIND(";"&amp;UPPER(TRIM(Datos!AE804&amp;""))&amp;";",AE$1007))),OR(UPPER(TRIM(Datos!AE804&amp;""))="SÍ",UPPER(TRIM(Datos!AE804&amp;""))="SI",UPPER(TRIM(Datos!AE804&amp;""))="NO"),IF(ISNUMBER(Datos!AE804),AND(OR(AE$1005="",Datos!AE804&gt;=AE$1005),OR(AE$1006="",Datos!AE804&lt;=AE$1006)),FALSE),TRUE))))</f>
        <v>0.0</v>
      </c>
    </row>
    <row r="805" spans="2:31">
      <c r="B805">
        <f>IF(Datos!B805="",0,IF(AND(B$1008&lt;&gt;"",Datos!B805=B$1008),0,IF(B$1004=0,0,1-CHOOSE(B$1004,IF(ISNUMBER(Datos!B805),AND(OR(B$1005="",Datos!B805&gt;=B$1005),OR(B$1006="",Datos!B805&lt;=B$1006)),FALSE),IF(ISNUMBER(Datos!B805),AND(Datos!B805=INT(Datos!B805),AND(OR(B$1005="",Datos!B805&gt;=B$1005),OR(B$1006="",Datos!B805&lt;=B$1006))),FALSE),OR(ISNUMBER(FIND(";"&amp;UPPER(TRIM(Datos!B805&amp;""))&amp;"=",B$1007)),ISNUMBER(FIND(";"&amp;UPPER(TRIM(Datos!B805&amp;""))&amp;";",B$1007))),OR(UPPER(TRIM(Datos!B805&amp;""))="SÍ",UPPER(TRIM(Datos!B805&amp;""))="SI",UPPER(TRIM(Datos!B805&amp;""))="NO"),IF(ISNUMBER(Datos!B805),AND(OR(B$1005="",Datos!B805&gt;=B$1005),OR(B$1006="",Datos!B805&lt;=B$1006)),FALSE),TRUE))))</f>
        <v>0.0</v>
      </c>
      <c r="C805">
        <f>IF(Datos!C805="",0,IF(AND(C$1008&lt;&gt;"",Datos!C805=C$1008),0,IF(C$1004=0,0,1-CHOOSE(C$1004,IF(ISNUMBER(Datos!C805),AND(OR(C$1005="",Datos!C805&gt;=C$1005),OR(C$1006="",Datos!C805&lt;=C$1006)),FALSE),IF(ISNUMBER(Datos!C805),AND(Datos!C805=INT(Datos!C805),AND(OR(C$1005="",Datos!C805&gt;=C$1005),OR(C$1006="",Datos!C805&lt;=C$1006))),FALSE),OR(ISNUMBER(FIND(";"&amp;UPPER(TRIM(Datos!C805&amp;""))&amp;"=",C$1007)),ISNUMBER(FIND(";"&amp;UPPER(TRIM(Datos!C805&amp;""))&amp;";",C$1007))),OR(UPPER(TRIM(Datos!C805&amp;""))="SÍ",UPPER(TRIM(Datos!C805&amp;""))="SI",UPPER(TRIM(Datos!C805&amp;""))="NO"),IF(ISNUMBER(Datos!C805),AND(OR(C$1005="",Datos!C805&gt;=C$1005),OR(C$1006="",Datos!C805&lt;=C$1006)),FALSE),TRUE))))</f>
        <v>0.0</v>
      </c>
      <c r="D805">
        <f>IF(Datos!D805="",0,IF(AND(D$1008&lt;&gt;"",Datos!D805=D$1008),0,IF(D$1004=0,0,1-CHOOSE(D$1004,IF(ISNUMBER(Datos!D805),AND(OR(D$1005="",Datos!D805&gt;=D$1005),OR(D$1006="",Datos!D805&lt;=D$1006)),FALSE),IF(ISNUMBER(Datos!D805),AND(Datos!D805=INT(Datos!D805),AND(OR(D$1005="",Datos!D805&gt;=D$1005),OR(D$1006="",Datos!D805&lt;=D$1006))),FALSE),OR(ISNUMBER(FIND(";"&amp;UPPER(TRIM(Datos!D805&amp;""))&amp;"=",D$1007)),ISNUMBER(FIND(";"&amp;UPPER(TRIM(Datos!D805&amp;""))&amp;";",D$1007))),OR(UPPER(TRIM(Datos!D805&amp;""))="SÍ",UPPER(TRIM(Datos!D805&amp;""))="SI",UPPER(TRIM(Datos!D805&amp;""))="NO"),IF(ISNUMBER(Datos!D805),AND(OR(D$1005="",Datos!D805&gt;=D$1005),OR(D$1006="",Datos!D805&lt;=D$1006)),FALSE),TRUE))))</f>
        <v>0.0</v>
      </c>
      <c r="E805">
        <f>IF(Datos!E805="",0,IF(AND(E$1008&lt;&gt;"",Datos!E805=E$1008),0,IF(E$1004=0,0,1-CHOOSE(E$1004,IF(ISNUMBER(Datos!E805),AND(OR(E$1005="",Datos!E805&gt;=E$1005),OR(E$1006="",Datos!E805&lt;=E$1006)),FALSE),IF(ISNUMBER(Datos!E805),AND(Datos!E805=INT(Datos!E805),AND(OR(E$1005="",Datos!E805&gt;=E$1005),OR(E$1006="",Datos!E805&lt;=E$1006))),FALSE),OR(ISNUMBER(FIND(";"&amp;UPPER(TRIM(Datos!E805&amp;""))&amp;"=",E$1007)),ISNUMBER(FIND(";"&amp;UPPER(TRIM(Datos!E805&amp;""))&amp;";",E$1007))),OR(UPPER(TRIM(Datos!E805&amp;""))="SÍ",UPPER(TRIM(Datos!E805&amp;""))="SI",UPPER(TRIM(Datos!E805&amp;""))="NO"),IF(ISNUMBER(Datos!E805),AND(OR(E$1005="",Datos!E805&gt;=E$1005),OR(E$1006="",Datos!E805&lt;=E$1006)),FALSE),TRUE))))</f>
        <v>0.0</v>
      </c>
      <c r="F805">
        <f>IF(Datos!F805="",0,IF(AND(F$1008&lt;&gt;"",Datos!F805=F$1008),0,IF(F$1004=0,0,1-CHOOSE(F$1004,IF(ISNUMBER(Datos!F805),AND(OR(F$1005="",Datos!F805&gt;=F$1005),OR(F$1006="",Datos!F805&lt;=F$1006)),FALSE),IF(ISNUMBER(Datos!F805),AND(Datos!F805=INT(Datos!F805),AND(OR(F$1005="",Datos!F805&gt;=F$1005),OR(F$1006="",Datos!F805&lt;=F$1006))),FALSE),OR(ISNUMBER(FIND(";"&amp;UPPER(TRIM(Datos!F805&amp;""))&amp;"=",F$1007)),ISNUMBER(FIND(";"&amp;UPPER(TRIM(Datos!F805&amp;""))&amp;";",F$1007))),OR(UPPER(TRIM(Datos!F805&amp;""))="SÍ",UPPER(TRIM(Datos!F805&amp;""))="SI",UPPER(TRIM(Datos!F805&amp;""))="NO"),IF(ISNUMBER(Datos!F805),AND(OR(F$1005="",Datos!F805&gt;=F$1005),OR(F$1006="",Datos!F805&lt;=F$1006)),FALSE),TRUE))))</f>
        <v>0.0</v>
      </c>
      <c r="G805">
        <f>IF(Datos!G805="",0,IF(AND(G$1008&lt;&gt;"",Datos!G805=G$1008),0,IF(G$1004=0,0,1-CHOOSE(G$1004,IF(ISNUMBER(Datos!G805),AND(OR(G$1005="",Datos!G805&gt;=G$1005),OR(G$1006="",Datos!G805&lt;=G$1006)),FALSE),IF(ISNUMBER(Datos!G805),AND(Datos!G805=INT(Datos!G805),AND(OR(G$1005="",Datos!G805&gt;=G$1005),OR(G$1006="",Datos!G805&lt;=G$1006))),FALSE),OR(ISNUMBER(FIND(";"&amp;UPPER(TRIM(Datos!G805&amp;""))&amp;"=",G$1007)),ISNUMBER(FIND(";"&amp;UPPER(TRIM(Datos!G805&amp;""))&amp;";",G$1007))),OR(UPPER(TRIM(Datos!G805&amp;""))="SÍ",UPPER(TRIM(Datos!G805&amp;""))="SI",UPPER(TRIM(Datos!G805&amp;""))="NO"),IF(ISNUMBER(Datos!G805),AND(OR(G$1005="",Datos!G805&gt;=G$1005),OR(G$1006="",Datos!G805&lt;=G$1006)),FALSE),TRUE))))</f>
        <v>0.0</v>
      </c>
      <c r="H805">
        <f>IF(Datos!H805="",0,IF(AND(H$1008&lt;&gt;"",Datos!H805=H$1008),0,IF(H$1004=0,0,1-CHOOSE(H$1004,IF(ISNUMBER(Datos!H805),AND(OR(H$1005="",Datos!H805&gt;=H$1005),OR(H$1006="",Datos!H805&lt;=H$1006)),FALSE),IF(ISNUMBER(Datos!H805),AND(Datos!H805=INT(Datos!H805),AND(OR(H$1005="",Datos!H805&gt;=H$1005),OR(H$1006="",Datos!H805&lt;=H$1006))),FALSE),OR(ISNUMBER(FIND(";"&amp;UPPER(TRIM(Datos!H805&amp;""))&amp;"=",H$1007)),ISNUMBER(FIND(";"&amp;UPPER(TRIM(Datos!H805&amp;""))&amp;";",H$1007))),OR(UPPER(TRIM(Datos!H805&amp;""))="SÍ",UPPER(TRIM(Datos!H805&amp;""))="SI",UPPER(TRIM(Datos!H805&amp;""))="NO"),IF(ISNUMBER(Datos!H805),AND(OR(H$1005="",Datos!H805&gt;=H$1005),OR(H$1006="",Datos!H805&lt;=H$1006)),FALSE),TRUE))))</f>
        <v>0.0</v>
      </c>
      <c r="I805">
        <f>IF(Datos!I805="",0,IF(AND(I$1008&lt;&gt;"",Datos!I805=I$1008),0,IF(I$1004=0,0,1-CHOOSE(I$1004,IF(ISNUMBER(Datos!I805),AND(OR(I$1005="",Datos!I805&gt;=I$1005),OR(I$1006="",Datos!I805&lt;=I$1006)),FALSE),IF(ISNUMBER(Datos!I805),AND(Datos!I805=INT(Datos!I805),AND(OR(I$1005="",Datos!I805&gt;=I$1005),OR(I$1006="",Datos!I805&lt;=I$1006))),FALSE),OR(ISNUMBER(FIND(";"&amp;UPPER(TRIM(Datos!I805&amp;""))&amp;"=",I$1007)),ISNUMBER(FIND(";"&amp;UPPER(TRIM(Datos!I805&amp;""))&amp;";",I$1007))),OR(UPPER(TRIM(Datos!I805&amp;""))="SÍ",UPPER(TRIM(Datos!I805&amp;""))="SI",UPPER(TRIM(Datos!I805&amp;""))="NO"),IF(ISNUMBER(Datos!I805),AND(OR(I$1005="",Datos!I805&gt;=I$1005),OR(I$1006="",Datos!I805&lt;=I$1006)),FALSE),TRUE))))</f>
        <v>0.0</v>
      </c>
      <c r="J805">
        <f>IF(Datos!J805="",0,IF(AND(J$1008&lt;&gt;"",Datos!J805=J$1008),0,IF(J$1004=0,0,1-CHOOSE(J$1004,IF(ISNUMBER(Datos!J805),AND(OR(J$1005="",Datos!J805&gt;=J$1005),OR(J$1006="",Datos!J805&lt;=J$1006)),FALSE),IF(ISNUMBER(Datos!J805),AND(Datos!J805=INT(Datos!J805),AND(OR(J$1005="",Datos!J805&gt;=J$1005),OR(J$1006="",Datos!J805&lt;=J$1006))),FALSE),OR(ISNUMBER(FIND(";"&amp;UPPER(TRIM(Datos!J805&amp;""))&amp;"=",J$1007)),ISNUMBER(FIND(";"&amp;UPPER(TRIM(Datos!J805&amp;""))&amp;";",J$1007))),OR(UPPER(TRIM(Datos!J805&amp;""))="SÍ",UPPER(TRIM(Datos!J805&amp;""))="SI",UPPER(TRIM(Datos!J805&amp;""))="NO"),IF(ISNUMBER(Datos!J805),AND(OR(J$1005="",Datos!J805&gt;=J$1005),OR(J$1006="",Datos!J805&lt;=J$1006)),FALSE),TRUE))))</f>
        <v>0.0</v>
      </c>
      <c r="K805">
        <f>IF(Datos!K805="",0,IF(AND(K$1008&lt;&gt;"",Datos!K805=K$1008),0,IF(K$1004=0,0,1-CHOOSE(K$1004,IF(ISNUMBER(Datos!K805),AND(OR(K$1005="",Datos!K805&gt;=K$1005),OR(K$1006="",Datos!K805&lt;=K$1006)),FALSE),IF(ISNUMBER(Datos!K805),AND(Datos!K805=INT(Datos!K805),AND(OR(K$1005="",Datos!K805&gt;=K$1005),OR(K$1006="",Datos!K805&lt;=K$1006))),FALSE),OR(ISNUMBER(FIND(";"&amp;UPPER(TRIM(Datos!K805&amp;""))&amp;"=",K$1007)),ISNUMBER(FIND(";"&amp;UPPER(TRIM(Datos!K805&amp;""))&amp;";",K$1007))),OR(UPPER(TRIM(Datos!K805&amp;""))="SÍ",UPPER(TRIM(Datos!K805&amp;""))="SI",UPPER(TRIM(Datos!K805&amp;""))="NO"),IF(ISNUMBER(Datos!K805),AND(OR(K$1005="",Datos!K805&gt;=K$1005),OR(K$1006="",Datos!K805&lt;=K$1006)),FALSE),TRUE))))</f>
        <v>0.0</v>
      </c>
      <c r="L805">
        <f>IF(Datos!L805="",0,IF(AND(L$1008&lt;&gt;"",Datos!L805=L$1008),0,IF(L$1004=0,0,1-CHOOSE(L$1004,IF(ISNUMBER(Datos!L805),AND(OR(L$1005="",Datos!L805&gt;=L$1005),OR(L$1006="",Datos!L805&lt;=L$1006)),FALSE),IF(ISNUMBER(Datos!L805),AND(Datos!L805=INT(Datos!L805),AND(OR(L$1005="",Datos!L805&gt;=L$1005),OR(L$1006="",Datos!L805&lt;=L$1006))),FALSE),OR(ISNUMBER(FIND(";"&amp;UPPER(TRIM(Datos!L805&amp;""))&amp;"=",L$1007)),ISNUMBER(FIND(";"&amp;UPPER(TRIM(Datos!L805&amp;""))&amp;";",L$1007))),OR(UPPER(TRIM(Datos!L805&amp;""))="SÍ",UPPER(TRIM(Datos!L805&amp;""))="SI",UPPER(TRIM(Datos!L805&amp;""))="NO"),IF(ISNUMBER(Datos!L805),AND(OR(L$1005="",Datos!L805&gt;=L$1005),OR(L$1006="",Datos!L805&lt;=L$1006)),FALSE),TRUE))))</f>
        <v>0.0</v>
      </c>
      <c r="M805">
        <f>IF(Datos!M805="",0,IF(AND(M$1008&lt;&gt;"",Datos!M805=M$1008),0,IF(M$1004=0,0,1-CHOOSE(M$1004,IF(ISNUMBER(Datos!M805),AND(OR(M$1005="",Datos!M805&gt;=M$1005),OR(M$1006="",Datos!M805&lt;=M$1006)),FALSE),IF(ISNUMBER(Datos!M805),AND(Datos!M805=INT(Datos!M805),AND(OR(M$1005="",Datos!M805&gt;=M$1005),OR(M$1006="",Datos!M805&lt;=M$1006))),FALSE),OR(ISNUMBER(FIND(";"&amp;UPPER(TRIM(Datos!M805&amp;""))&amp;"=",M$1007)),ISNUMBER(FIND(";"&amp;UPPER(TRIM(Datos!M805&amp;""))&amp;";",M$1007))),OR(UPPER(TRIM(Datos!M805&amp;""))="SÍ",UPPER(TRIM(Datos!M805&amp;""))="SI",UPPER(TRIM(Datos!M805&amp;""))="NO"),IF(ISNUMBER(Datos!M805),AND(OR(M$1005="",Datos!M805&gt;=M$1005),OR(M$1006="",Datos!M805&lt;=M$1006)),FALSE),TRUE))))</f>
        <v>0.0</v>
      </c>
      <c r="N805">
        <f>IF(Datos!N805="",0,IF(AND(N$1008&lt;&gt;"",Datos!N805=N$1008),0,IF(N$1004=0,0,1-CHOOSE(N$1004,IF(ISNUMBER(Datos!N805),AND(OR(N$1005="",Datos!N805&gt;=N$1005),OR(N$1006="",Datos!N805&lt;=N$1006)),FALSE),IF(ISNUMBER(Datos!N805),AND(Datos!N805=INT(Datos!N805),AND(OR(N$1005="",Datos!N805&gt;=N$1005),OR(N$1006="",Datos!N805&lt;=N$1006))),FALSE),OR(ISNUMBER(FIND(";"&amp;UPPER(TRIM(Datos!N805&amp;""))&amp;"=",N$1007)),ISNUMBER(FIND(";"&amp;UPPER(TRIM(Datos!N805&amp;""))&amp;";",N$1007))),OR(UPPER(TRIM(Datos!N805&amp;""))="SÍ",UPPER(TRIM(Datos!N805&amp;""))="SI",UPPER(TRIM(Datos!N805&amp;""))="NO"),IF(ISNUMBER(Datos!N805),AND(OR(N$1005="",Datos!N805&gt;=N$1005),OR(N$1006="",Datos!N805&lt;=N$1006)),FALSE),TRUE))))</f>
        <v>0.0</v>
      </c>
      <c r="O805">
        <f>IF(Datos!O805="",0,IF(AND(O$1008&lt;&gt;"",Datos!O805=O$1008),0,IF(O$1004=0,0,1-CHOOSE(O$1004,IF(ISNUMBER(Datos!O805),AND(OR(O$1005="",Datos!O805&gt;=O$1005),OR(O$1006="",Datos!O805&lt;=O$1006)),FALSE),IF(ISNUMBER(Datos!O805),AND(Datos!O805=INT(Datos!O805),AND(OR(O$1005="",Datos!O805&gt;=O$1005),OR(O$1006="",Datos!O805&lt;=O$1006))),FALSE),OR(ISNUMBER(FIND(";"&amp;UPPER(TRIM(Datos!O805&amp;""))&amp;"=",O$1007)),ISNUMBER(FIND(";"&amp;UPPER(TRIM(Datos!O805&amp;""))&amp;";",O$1007))),OR(UPPER(TRIM(Datos!O805&amp;""))="SÍ",UPPER(TRIM(Datos!O805&amp;""))="SI",UPPER(TRIM(Datos!O805&amp;""))="NO"),IF(ISNUMBER(Datos!O805),AND(OR(O$1005="",Datos!O805&gt;=O$1005),OR(O$1006="",Datos!O805&lt;=O$1006)),FALSE),TRUE))))</f>
        <v>0.0</v>
      </c>
      <c r="P805">
        <f>IF(Datos!P805="",0,IF(AND(P$1008&lt;&gt;"",Datos!P805=P$1008),0,IF(P$1004=0,0,1-CHOOSE(P$1004,IF(ISNUMBER(Datos!P805),AND(OR(P$1005="",Datos!P805&gt;=P$1005),OR(P$1006="",Datos!P805&lt;=P$1006)),FALSE),IF(ISNUMBER(Datos!P805),AND(Datos!P805=INT(Datos!P805),AND(OR(P$1005="",Datos!P805&gt;=P$1005),OR(P$1006="",Datos!P805&lt;=P$1006))),FALSE),OR(ISNUMBER(FIND(";"&amp;UPPER(TRIM(Datos!P805&amp;""))&amp;"=",P$1007)),ISNUMBER(FIND(";"&amp;UPPER(TRIM(Datos!P805&amp;""))&amp;";",P$1007))),OR(UPPER(TRIM(Datos!P805&amp;""))="SÍ",UPPER(TRIM(Datos!P805&amp;""))="SI",UPPER(TRIM(Datos!P805&amp;""))="NO"),IF(ISNUMBER(Datos!P805),AND(OR(P$1005="",Datos!P805&gt;=P$1005),OR(P$1006="",Datos!P805&lt;=P$1006)),FALSE),TRUE))))</f>
        <v>0.0</v>
      </c>
      <c r="Q805">
        <f>IF(Datos!Q805="",0,IF(AND(Q$1008&lt;&gt;"",Datos!Q805=Q$1008),0,IF(Q$1004=0,0,1-CHOOSE(Q$1004,IF(ISNUMBER(Datos!Q805),AND(OR(Q$1005="",Datos!Q805&gt;=Q$1005),OR(Q$1006="",Datos!Q805&lt;=Q$1006)),FALSE),IF(ISNUMBER(Datos!Q805),AND(Datos!Q805=INT(Datos!Q805),AND(OR(Q$1005="",Datos!Q805&gt;=Q$1005),OR(Q$1006="",Datos!Q805&lt;=Q$1006))),FALSE),OR(ISNUMBER(FIND(";"&amp;UPPER(TRIM(Datos!Q805&amp;""))&amp;"=",Q$1007)),ISNUMBER(FIND(";"&amp;UPPER(TRIM(Datos!Q805&amp;""))&amp;";",Q$1007))),OR(UPPER(TRIM(Datos!Q805&amp;""))="SÍ",UPPER(TRIM(Datos!Q805&amp;""))="SI",UPPER(TRIM(Datos!Q805&amp;""))="NO"),IF(ISNUMBER(Datos!Q805),AND(OR(Q$1005="",Datos!Q805&gt;=Q$1005),OR(Q$1006="",Datos!Q805&lt;=Q$1006)),FALSE),TRUE))))</f>
        <v>0.0</v>
      </c>
      <c r="R805">
        <f>IF(Datos!R805="",0,IF(AND(R$1008&lt;&gt;"",Datos!R805=R$1008),0,IF(R$1004=0,0,1-CHOOSE(R$1004,IF(ISNUMBER(Datos!R805),AND(OR(R$1005="",Datos!R805&gt;=R$1005),OR(R$1006="",Datos!R805&lt;=R$1006)),FALSE),IF(ISNUMBER(Datos!R805),AND(Datos!R805=INT(Datos!R805),AND(OR(R$1005="",Datos!R805&gt;=R$1005),OR(R$1006="",Datos!R805&lt;=R$1006))),FALSE),OR(ISNUMBER(FIND(";"&amp;UPPER(TRIM(Datos!R805&amp;""))&amp;"=",R$1007)),ISNUMBER(FIND(";"&amp;UPPER(TRIM(Datos!R805&amp;""))&amp;";",R$1007))),OR(UPPER(TRIM(Datos!R805&amp;""))="SÍ",UPPER(TRIM(Datos!R805&amp;""))="SI",UPPER(TRIM(Datos!R805&amp;""))="NO"),IF(ISNUMBER(Datos!R805),AND(OR(R$1005="",Datos!R805&gt;=R$1005),OR(R$1006="",Datos!R805&lt;=R$1006)),FALSE),TRUE))))</f>
        <v>0.0</v>
      </c>
      <c r="S805">
        <f>IF(Datos!S805="",0,IF(AND(S$1008&lt;&gt;"",Datos!S805=S$1008),0,IF(S$1004=0,0,1-CHOOSE(S$1004,IF(ISNUMBER(Datos!S805),AND(OR(S$1005="",Datos!S805&gt;=S$1005),OR(S$1006="",Datos!S805&lt;=S$1006)),FALSE),IF(ISNUMBER(Datos!S805),AND(Datos!S805=INT(Datos!S805),AND(OR(S$1005="",Datos!S805&gt;=S$1005),OR(S$1006="",Datos!S805&lt;=S$1006))),FALSE),OR(ISNUMBER(FIND(";"&amp;UPPER(TRIM(Datos!S805&amp;""))&amp;"=",S$1007)),ISNUMBER(FIND(";"&amp;UPPER(TRIM(Datos!S805&amp;""))&amp;";",S$1007))),OR(UPPER(TRIM(Datos!S805&amp;""))="SÍ",UPPER(TRIM(Datos!S805&amp;""))="SI",UPPER(TRIM(Datos!S805&amp;""))="NO"),IF(ISNUMBER(Datos!S805),AND(OR(S$1005="",Datos!S805&gt;=S$1005),OR(S$1006="",Datos!S805&lt;=S$1006)),FALSE),TRUE))))</f>
        <v>0.0</v>
      </c>
      <c r="T805">
        <f>IF(Datos!T805="",0,IF(AND(T$1008&lt;&gt;"",Datos!T805=T$1008),0,IF(T$1004=0,0,1-CHOOSE(T$1004,IF(ISNUMBER(Datos!T805),AND(OR(T$1005="",Datos!T805&gt;=T$1005),OR(T$1006="",Datos!T805&lt;=T$1006)),FALSE),IF(ISNUMBER(Datos!T805),AND(Datos!T805=INT(Datos!T805),AND(OR(T$1005="",Datos!T805&gt;=T$1005),OR(T$1006="",Datos!T805&lt;=T$1006))),FALSE),OR(ISNUMBER(FIND(";"&amp;UPPER(TRIM(Datos!T805&amp;""))&amp;"=",T$1007)),ISNUMBER(FIND(";"&amp;UPPER(TRIM(Datos!T805&amp;""))&amp;";",T$1007))),OR(UPPER(TRIM(Datos!T805&amp;""))="SÍ",UPPER(TRIM(Datos!T805&amp;""))="SI",UPPER(TRIM(Datos!T805&amp;""))="NO"),IF(ISNUMBER(Datos!T805),AND(OR(T$1005="",Datos!T805&gt;=T$1005),OR(T$1006="",Datos!T805&lt;=T$1006)),FALSE),TRUE))))</f>
        <v>0.0</v>
      </c>
      <c r="U805">
        <f>IF(Datos!U805="",0,IF(AND(U$1008&lt;&gt;"",Datos!U805=U$1008),0,IF(U$1004=0,0,1-CHOOSE(U$1004,IF(ISNUMBER(Datos!U805),AND(OR(U$1005="",Datos!U805&gt;=U$1005),OR(U$1006="",Datos!U805&lt;=U$1006)),FALSE),IF(ISNUMBER(Datos!U805),AND(Datos!U805=INT(Datos!U805),AND(OR(U$1005="",Datos!U805&gt;=U$1005),OR(U$1006="",Datos!U805&lt;=U$1006))),FALSE),OR(ISNUMBER(FIND(";"&amp;UPPER(TRIM(Datos!U805&amp;""))&amp;"=",U$1007)),ISNUMBER(FIND(";"&amp;UPPER(TRIM(Datos!U805&amp;""))&amp;";",U$1007))),OR(UPPER(TRIM(Datos!U805&amp;""))="SÍ",UPPER(TRIM(Datos!U805&amp;""))="SI",UPPER(TRIM(Datos!U805&amp;""))="NO"),IF(ISNUMBER(Datos!U805),AND(OR(U$1005="",Datos!U805&gt;=U$1005),OR(U$1006="",Datos!U805&lt;=U$1006)),FALSE),TRUE))))</f>
        <v>0.0</v>
      </c>
      <c r="V805">
        <f>IF(Datos!V805="",0,IF(AND(V$1008&lt;&gt;"",Datos!V805=V$1008),0,IF(V$1004=0,0,1-CHOOSE(V$1004,IF(ISNUMBER(Datos!V805),AND(OR(V$1005="",Datos!V805&gt;=V$1005),OR(V$1006="",Datos!V805&lt;=V$1006)),FALSE),IF(ISNUMBER(Datos!V805),AND(Datos!V805=INT(Datos!V805),AND(OR(V$1005="",Datos!V805&gt;=V$1005),OR(V$1006="",Datos!V805&lt;=V$1006))),FALSE),OR(ISNUMBER(FIND(";"&amp;UPPER(TRIM(Datos!V805&amp;""))&amp;"=",V$1007)),ISNUMBER(FIND(";"&amp;UPPER(TRIM(Datos!V805&amp;""))&amp;";",V$1007))),OR(UPPER(TRIM(Datos!V805&amp;""))="SÍ",UPPER(TRIM(Datos!V805&amp;""))="SI",UPPER(TRIM(Datos!V805&amp;""))="NO"),IF(ISNUMBER(Datos!V805),AND(OR(V$1005="",Datos!V805&gt;=V$1005),OR(V$1006="",Datos!V805&lt;=V$1006)),FALSE),TRUE))))</f>
        <v>0.0</v>
      </c>
      <c r="W805">
        <f>IF(Datos!W805="",0,IF(AND(W$1008&lt;&gt;"",Datos!W805=W$1008),0,IF(W$1004=0,0,1-CHOOSE(W$1004,IF(ISNUMBER(Datos!W805),AND(OR(W$1005="",Datos!W805&gt;=W$1005),OR(W$1006="",Datos!W805&lt;=W$1006)),FALSE),IF(ISNUMBER(Datos!W805),AND(Datos!W805=INT(Datos!W805),AND(OR(W$1005="",Datos!W805&gt;=W$1005),OR(W$1006="",Datos!W805&lt;=W$1006))),FALSE),OR(ISNUMBER(FIND(";"&amp;UPPER(TRIM(Datos!W805&amp;""))&amp;"=",W$1007)),ISNUMBER(FIND(";"&amp;UPPER(TRIM(Datos!W805&amp;""))&amp;";",W$1007))),OR(UPPER(TRIM(Datos!W805&amp;""))="SÍ",UPPER(TRIM(Datos!W805&amp;""))="SI",UPPER(TRIM(Datos!W805&amp;""))="NO"),IF(ISNUMBER(Datos!W805),AND(OR(W$1005="",Datos!W805&gt;=W$1005),OR(W$1006="",Datos!W805&lt;=W$1006)),FALSE),TRUE))))</f>
        <v>0.0</v>
      </c>
      <c r="X805">
        <f>IF(Datos!X805="",0,IF(AND(X$1008&lt;&gt;"",Datos!X805=X$1008),0,IF(X$1004=0,0,1-CHOOSE(X$1004,IF(ISNUMBER(Datos!X805),AND(OR(X$1005="",Datos!X805&gt;=X$1005),OR(X$1006="",Datos!X805&lt;=X$1006)),FALSE),IF(ISNUMBER(Datos!X805),AND(Datos!X805=INT(Datos!X805),AND(OR(X$1005="",Datos!X805&gt;=X$1005),OR(X$1006="",Datos!X805&lt;=X$1006))),FALSE),OR(ISNUMBER(FIND(";"&amp;UPPER(TRIM(Datos!X805&amp;""))&amp;"=",X$1007)),ISNUMBER(FIND(";"&amp;UPPER(TRIM(Datos!X805&amp;""))&amp;";",X$1007))),OR(UPPER(TRIM(Datos!X805&amp;""))="SÍ",UPPER(TRIM(Datos!X805&amp;""))="SI",UPPER(TRIM(Datos!X805&amp;""))="NO"),IF(ISNUMBER(Datos!X805),AND(OR(X$1005="",Datos!X805&gt;=X$1005),OR(X$1006="",Datos!X805&lt;=X$1006)),FALSE),TRUE))))</f>
        <v>0.0</v>
      </c>
      <c r="Y805">
        <f>IF(Datos!Y805="",0,IF(AND(Y$1008&lt;&gt;"",Datos!Y805=Y$1008),0,IF(Y$1004=0,0,1-CHOOSE(Y$1004,IF(ISNUMBER(Datos!Y805),AND(OR(Y$1005="",Datos!Y805&gt;=Y$1005),OR(Y$1006="",Datos!Y805&lt;=Y$1006)),FALSE),IF(ISNUMBER(Datos!Y805),AND(Datos!Y805=INT(Datos!Y805),AND(OR(Y$1005="",Datos!Y805&gt;=Y$1005),OR(Y$1006="",Datos!Y805&lt;=Y$1006))),FALSE),OR(ISNUMBER(FIND(";"&amp;UPPER(TRIM(Datos!Y805&amp;""))&amp;"=",Y$1007)),ISNUMBER(FIND(";"&amp;UPPER(TRIM(Datos!Y805&amp;""))&amp;";",Y$1007))),OR(UPPER(TRIM(Datos!Y805&amp;""))="SÍ",UPPER(TRIM(Datos!Y805&amp;""))="SI",UPPER(TRIM(Datos!Y805&amp;""))="NO"),IF(ISNUMBER(Datos!Y805),AND(OR(Y$1005="",Datos!Y805&gt;=Y$1005),OR(Y$1006="",Datos!Y805&lt;=Y$1006)),FALSE),TRUE))))</f>
        <v>0.0</v>
      </c>
      <c r="Z805">
        <f>IF(Datos!Z805="",0,IF(AND(Z$1008&lt;&gt;"",Datos!Z805=Z$1008),0,IF(Z$1004=0,0,1-CHOOSE(Z$1004,IF(ISNUMBER(Datos!Z805),AND(OR(Z$1005="",Datos!Z805&gt;=Z$1005),OR(Z$1006="",Datos!Z805&lt;=Z$1006)),FALSE),IF(ISNUMBER(Datos!Z805),AND(Datos!Z805=INT(Datos!Z805),AND(OR(Z$1005="",Datos!Z805&gt;=Z$1005),OR(Z$1006="",Datos!Z805&lt;=Z$1006))),FALSE),OR(ISNUMBER(FIND(";"&amp;UPPER(TRIM(Datos!Z805&amp;""))&amp;"=",Z$1007)),ISNUMBER(FIND(";"&amp;UPPER(TRIM(Datos!Z805&amp;""))&amp;";",Z$1007))),OR(UPPER(TRIM(Datos!Z805&amp;""))="SÍ",UPPER(TRIM(Datos!Z805&amp;""))="SI",UPPER(TRIM(Datos!Z805&amp;""))="NO"),IF(ISNUMBER(Datos!Z805),AND(OR(Z$1005="",Datos!Z805&gt;=Z$1005),OR(Z$1006="",Datos!Z805&lt;=Z$1006)),FALSE),TRUE))))</f>
        <v>0.0</v>
      </c>
      <c r="AA805">
        <f>IF(Datos!AA805="",0,IF(AND(AA$1008&lt;&gt;"",Datos!AA805=AA$1008),0,IF(AA$1004=0,0,1-CHOOSE(AA$1004,IF(ISNUMBER(Datos!AA805),AND(OR(AA$1005="",Datos!AA805&gt;=AA$1005),OR(AA$1006="",Datos!AA805&lt;=AA$1006)),FALSE),IF(ISNUMBER(Datos!AA805),AND(Datos!AA805=INT(Datos!AA805),AND(OR(AA$1005="",Datos!AA805&gt;=AA$1005),OR(AA$1006="",Datos!AA805&lt;=AA$1006))),FALSE),OR(ISNUMBER(FIND(";"&amp;UPPER(TRIM(Datos!AA805&amp;""))&amp;"=",AA$1007)),ISNUMBER(FIND(";"&amp;UPPER(TRIM(Datos!AA805&amp;""))&amp;";",AA$1007))),OR(UPPER(TRIM(Datos!AA805&amp;""))="SÍ",UPPER(TRIM(Datos!AA805&amp;""))="SI",UPPER(TRIM(Datos!AA805&amp;""))="NO"),IF(ISNUMBER(Datos!AA805),AND(OR(AA$1005="",Datos!AA805&gt;=AA$1005),OR(AA$1006="",Datos!AA805&lt;=AA$1006)),FALSE),TRUE))))</f>
        <v>0.0</v>
      </c>
      <c r="AB805">
        <f>IF(Datos!AB805="",0,IF(AND(AB$1008&lt;&gt;"",Datos!AB805=AB$1008),0,IF(AB$1004=0,0,1-CHOOSE(AB$1004,IF(ISNUMBER(Datos!AB805),AND(OR(AB$1005="",Datos!AB805&gt;=AB$1005),OR(AB$1006="",Datos!AB805&lt;=AB$1006)),FALSE),IF(ISNUMBER(Datos!AB805),AND(Datos!AB805=INT(Datos!AB805),AND(OR(AB$1005="",Datos!AB805&gt;=AB$1005),OR(AB$1006="",Datos!AB805&lt;=AB$1006))),FALSE),OR(ISNUMBER(FIND(";"&amp;UPPER(TRIM(Datos!AB805&amp;""))&amp;"=",AB$1007)),ISNUMBER(FIND(";"&amp;UPPER(TRIM(Datos!AB805&amp;""))&amp;";",AB$1007))),OR(UPPER(TRIM(Datos!AB805&amp;""))="SÍ",UPPER(TRIM(Datos!AB805&amp;""))="SI",UPPER(TRIM(Datos!AB805&amp;""))="NO"),IF(ISNUMBER(Datos!AB805),AND(OR(AB$1005="",Datos!AB805&gt;=AB$1005),OR(AB$1006="",Datos!AB805&lt;=AB$1006)),FALSE),TRUE))))</f>
        <v>0.0</v>
      </c>
      <c r="AC805">
        <f>IF(Datos!AC805="",0,IF(AND(AC$1008&lt;&gt;"",Datos!AC805=AC$1008),0,IF(AC$1004=0,0,1-CHOOSE(AC$1004,IF(ISNUMBER(Datos!AC805),AND(OR(AC$1005="",Datos!AC805&gt;=AC$1005),OR(AC$1006="",Datos!AC805&lt;=AC$1006)),FALSE),IF(ISNUMBER(Datos!AC805),AND(Datos!AC805=INT(Datos!AC805),AND(OR(AC$1005="",Datos!AC805&gt;=AC$1005),OR(AC$1006="",Datos!AC805&lt;=AC$1006))),FALSE),OR(ISNUMBER(FIND(";"&amp;UPPER(TRIM(Datos!AC805&amp;""))&amp;"=",AC$1007)),ISNUMBER(FIND(";"&amp;UPPER(TRIM(Datos!AC805&amp;""))&amp;";",AC$1007))),OR(UPPER(TRIM(Datos!AC805&amp;""))="SÍ",UPPER(TRIM(Datos!AC805&amp;""))="SI",UPPER(TRIM(Datos!AC805&amp;""))="NO"),IF(ISNUMBER(Datos!AC805),AND(OR(AC$1005="",Datos!AC805&gt;=AC$1005),OR(AC$1006="",Datos!AC805&lt;=AC$1006)),FALSE),TRUE))))</f>
        <v>0.0</v>
      </c>
      <c r="AD805">
        <f>IF(Datos!AD805="",0,IF(AND(AD$1008&lt;&gt;"",Datos!AD805=AD$1008),0,IF(AD$1004=0,0,1-CHOOSE(AD$1004,IF(ISNUMBER(Datos!AD805),AND(OR(AD$1005="",Datos!AD805&gt;=AD$1005),OR(AD$1006="",Datos!AD805&lt;=AD$1006)),FALSE),IF(ISNUMBER(Datos!AD805),AND(Datos!AD805=INT(Datos!AD805),AND(OR(AD$1005="",Datos!AD805&gt;=AD$1005),OR(AD$1006="",Datos!AD805&lt;=AD$1006))),FALSE),OR(ISNUMBER(FIND(";"&amp;UPPER(TRIM(Datos!AD805&amp;""))&amp;"=",AD$1007)),ISNUMBER(FIND(";"&amp;UPPER(TRIM(Datos!AD805&amp;""))&amp;";",AD$1007))),OR(UPPER(TRIM(Datos!AD805&amp;""))="SÍ",UPPER(TRIM(Datos!AD805&amp;""))="SI",UPPER(TRIM(Datos!AD805&amp;""))="NO"),IF(ISNUMBER(Datos!AD805),AND(OR(AD$1005="",Datos!AD805&gt;=AD$1005),OR(AD$1006="",Datos!AD805&lt;=AD$1006)),FALSE),TRUE))))</f>
        <v>0.0</v>
      </c>
      <c r="AE805">
        <f>IF(Datos!AE805="",0,IF(AND(AE$1008&lt;&gt;"",Datos!AE805=AE$1008),0,IF(AE$1004=0,0,1-CHOOSE(AE$1004,IF(ISNUMBER(Datos!AE805),AND(OR(AE$1005="",Datos!AE805&gt;=AE$1005),OR(AE$1006="",Datos!AE805&lt;=AE$1006)),FALSE),IF(ISNUMBER(Datos!AE805),AND(Datos!AE805=INT(Datos!AE805),AND(OR(AE$1005="",Datos!AE805&gt;=AE$1005),OR(AE$1006="",Datos!AE805&lt;=AE$1006))),FALSE),OR(ISNUMBER(FIND(";"&amp;UPPER(TRIM(Datos!AE805&amp;""))&amp;"=",AE$1007)),ISNUMBER(FIND(";"&amp;UPPER(TRIM(Datos!AE805&amp;""))&amp;";",AE$1007))),OR(UPPER(TRIM(Datos!AE805&amp;""))="SÍ",UPPER(TRIM(Datos!AE805&amp;""))="SI",UPPER(TRIM(Datos!AE805&amp;""))="NO"),IF(ISNUMBER(Datos!AE805),AND(OR(AE$1005="",Datos!AE805&gt;=AE$1005),OR(AE$1006="",Datos!AE805&lt;=AE$1006)),FALSE),TRUE))))</f>
        <v>0.0</v>
      </c>
    </row>
    <row r="806" spans="2:31">
      <c r="B806">
        <f>IF(Datos!B806="",0,IF(AND(B$1008&lt;&gt;"",Datos!B806=B$1008),0,IF(B$1004=0,0,1-CHOOSE(B$1004,IF(ISNUMBER(Datos!B806),AND(OR(B$1005="",Datos!B806&gt;=B$1005),OR(B$1006="",Datos!B806&lt;=B$1006)),FALSE),IF(ISNUMBER(Datos!B806),AND(Datos!B806=INT(Datos!B806),AND(OR(B$1005="",Datos!B806&gt;=B$1005),OR(B$1006="",Datos!B806&lt;=B$1006))),FALSE),OR(ISNUMBER(FIND(";"&amp;UPPER(TRIM(Datos!B806&amp;""))&amp;"=",B$1007)),ISNUMBER(FIND(";"&amp;UPPER(TRIM(Datos!B806&amp;""))&amp;";",B$1007))),OR(UPPER(TRIM(Datos!B806&amp;""))="SÍ",UPPER(TRIM(Datos!B806&amp;""))="SI",UPPER(TRIM(Datos!B806&amp;""))="NO"),IF(ISNUMBER(Datos!B806),AND(OR(B$1005="",Datos!B806&gt;=B$1005),OR(B$1006="",Datos!B806&lt;=B$1006)),FALSE),TRUE))))</f>
        <v>0.0</v>
      </c>
      <c r="C806">
        <f>IF(Datos!C806="",0,IF(AND(C$1008&lt;&gt;"",Datos!C806=C$1008),0,IF(C$1004=0,0,1-CHOOSE(C$1004,IF(ISNUMBER(Datos!C806),AND(OR(C$1005="",Datos!C806&gt;=C$1005),OR(C$1006="",Datos!C806&lt;=C$1006)),FALSE),IF(ISNUMBER(Datos!C806),AND(Datos!C806=INT(Datos!C806),AND(OR(C$1005="",Datos!C806&gt;=C$1005),OR(C$1006="",Datos!C806&lt;=C$1006))),FALSE),OR(ISNUMBER(FIND(";"&amp;UPPER(TRIM(Datos!C806&amp;""))&amp;"=",C$1007)),ISNUMBER(FIND(";"&amp;UPPER(TRIM(Datos!C806&amp;""))&amp;";",C$1007))),OR(UPPER(TRIM(Datos!C806&amp;""))="SÍ",UPPER(TRIM(Datos!C806&amp;""))="SI",UPPER(TRIM(Datos!C806&amp;""))="NO"),IF(ISNUMBER(Datos!C806),AND(OR(C$1005="",Datos!C806&gt;=C$1005),OR(C$1006="",Datos!C806&lt;=C$1006)),FALSE),TRUE))))</f>
        <v>0.0</v>
      </c>
      <c r="D806">
        <f>IF(Datos!D806="",0,IF(AND(D$1008&lt;&gt;"",Datos!D806=D$1008),0,IF(D$1004=0,0,1-CHOOSE(D$1004,IF(ISNUMBER(Datos!D806),AND(OR(D$1005="",Datos!D806&gt;=D$1005),OR(D$1006="",Datos!D806&lt;=D$1006)),FALSE),IF(ISNUMBER(Datos!D806),AND(Datos!D806=INT(Datos!D806),AND(OR(D$1005="",Datos!D806&gt;=D$1005),OR(D$1006="",Datos!D806&lt;=D$1006))),FALSE),OR(ISNUMBER(FIND(";"&amp;UPPER(TRIM(Datos!D806&amp;""))&amp;"=",D$1007)),ISNUMBER(FIND(";"&amp;UPPER(TRIM(Datos!D806&amp;""))&amp;";",D$1007))),OR(UPPER(TRIM(Datos!D806&amp;""))="SÍ",UPPER(TRIM(Datos!D806&amp;""))="SI",UPPER(TRIM(Datos!D806&amp;""))="NO"),IF(ISNUMBER(Datos!D806),AND(OR(D$1005="",Datos!D806&gt;=D$1005),OR(D$1006="",Datos!D806&lt;=D$1006)),FALSE),TRUE))))</f>
        <v>0.0</v>
      </c>
      <c r="E806">
        <f>IF(Datos!E806="",0,IF(AND(E$1008&lt;&gt;"",Datos!E806=E$1008),0,IF(E$1004=0,0,1-CHOOSE(E$1004,IF(ISNUMBER(Datos!E806),AND(OR(E$1005="",Datos!E806&gt;=E$1005),OR(E$1006="",Datos!E806&lt;=E$1006)),FALSE),IF(ISNUMBER(Datos!E806),AND(Datos!E806=INT(Datos!E806),AND(OR(E$1005="",Datos!E806&gt;=E$1005),OR(E$1006="",Datos!E806&lt;=E$1006))),FALSE),OR(ISNUMBER(FIND(";"&amp;UPPER(TRIM(Datos!E806&amp;""))&amp;"=",E$1007)),ISNUMBER(FIND(";"&amp;UPPER(TRIM(Datos!E806&amp;""))&amp;";",E$1007))),OR(UPPER(TRIM(Datos!E806&amp;""))="SÍ",UPPER(TRIM(Datos!E806&amp;""))="SI",UPPER(TRIM(Datos!E806&amp;""))="NO"),IF(ISNUMBER(Datos!E806),AND(OR(E$1005="",Datos!E806&gt;=E$1005),OR(E$1006="",Datos!E806&lt;=E$1006)),FALSE),TRUE))))</f>
        <v>0.0</v>
      </c>
      <c r="F806">
        <f>IF(Datos!F806="",0,IF(AND(F$1008&lt;&gt;"",Datos!F806=F$1008),0,IF(F$1004=0,0,1-CHOOSE(F$1004,IF(ISNUMBER(Datos!F806),AND(OR(F$1005="",Datos!F806&gt;=F$1005),OR(F$1006="",Datos!F806&lt;=F$1006)),FALSE),IF(ISNUMBER(Datos!F806),AND(Datos!F806=INT(Datos!F806),AND(OR(F$1005="",Datos!F806&gt;=F$1005),OR(F$1006="",Datos!F806&lt;=F$1006))),FALSE),OR(ISNUMBER(FIND(";"&amp;UPPER(TRIM(Datos!F806&amp;""))&amp;"=",F$1007)),ISNUMBER(FIND(";"&amp;UPPER(TRIM(Datos!F806&amp;""))&amp;";",F$1007))),OR(UPPER(TRIM(Datos!F806&amp;""))="SÍ",UPPER(TRIM(Datos!F806&amp;""))="SI",UPPER(TRIM(Datos!F806&amp;""))="NO"),IF(ISNUMBER(Datos!F806),AND(OR(F$1005="",Datos!F806&gt;=F$1005),OR(F$1006="",Datos!F806&lt;=F$1006)),FALSE),TRUE))))</f>
        <v>0.0</v>
      </c>
      <c r="G806">
        <f>IF(Datos!G806="",0,IF(AND(G$1008&lt;&gt;"",Datos!G806=G$1008),0,IF(G$1004=0,0,1-CHOOSE(G$1004,IF(ISNUMBER(Datos!G806),AND(OR(G$1005="",Datos!G806&gt;=G$1005),OR(G$1006="",Datos!G806&lt;=G$1006)),FALSE),IF(ISNUMBER(Datos!G806),AND(Datos!G806=INT(Datos!G806),AND(OR(G$1005="",Datos!G806&gt;=G$1005),OR(G$1006="",Datos!G806&lt;=G$1006))),FALSE),OR(ISNUMBER(FIND(";"&amp;UPPER(TRIM(Datos!G806&amp;""))&amp;"=",G$1007)),ISNUMBER(FIND(";"&amp;UPPER(TRIM(Datos!G806&amp;""))&amp;";",G$1007))),OR(UPPER(TRIM(Datos!G806&amp;""))="SÍ",UPPER(TRIM(Datos!G806&amp;""))="SI",UPPER(TRIM(Datos!G806&amp;""))="NO"),IF(ISNUMBER(Datos!G806),AND(OR(G$1005="",Datos!G806&gt;=G$1005),OR(G$1006="",Datos!G806&lt;=G$1006)),FALSE),TRUE))))</f>
        <v>0.0</v>
      </c>
      <c r="H806">
        <f>IF(Datos!H806="",0,IF(AND(H$1008&lt;&gt;"",Datos!H806=H$1008),0,IF(H$1004=0,0,1-CHOOSE(H$1004,IF(ISNUMBER(Datos!H806),AND(OR(H$1005="",Datos!H806&gt;=H$1005),OR(H$1006="",Datos!H806&lt;=H$1006)),FALSE),IF(ISNUMBER(Datos!H806),AND(Datos!H806=INT(Datos!H806),AND(OR(H$1005="",Datos!H806&gt;=H$1005),OR(H$1006="",Datos!H806&lt;=H$1006))),FALSE),OR(ISNUMBER(FIND(";"&amp;UPPER(TRIM(Datos!H806&amp;""))&amp;"=",H$1007)),ISNUMBER(FIND(";"&amp;UPPER(TRIM(Datos!H806&amp;""))&amp;";",H$1007))),OR(UPPER(TRIM(Datos!H806&amp;""))="SÍ",UPPER(TRIM(Datos!H806&amp;""))="SI",UPPER(TRIM(Datos!H806&amp;""))="NO"),IF(ISNUMBER(Datos!H806),AND(OR(H$1005="",Datos!H806&gt;=H$1005),OR(H$1006="",Datos!H806&lt;=H$1006)),FALSE),TRUE))))</f>
        <v>0.0</v>
      </c>
      <c r="I806">
        <f>IF(Datos!I806="",0,IF(AND(I$1008&lt;&gt;"",Datos!I806=I$1008),0,IF(I$1004=0,0,1-CHOOSE(I$1004,IF(ISNUMBER(Datos!I806),AND(OR(I$1005="",Datos!I806&gt;=I$1005),OR(I$1006="",Datos!I806&lt;=I$1006)),FALSE),IF(ISNUMBER(Datos!I806),AND(Datos!I806=INT(Datos!I806),AND(OR(I$1005="",Datos!I806&gt;=I$1005),OR(I$1006="",Datos!I806&lt;=I$1006))),FALSE),OR(ISNUMBER(FIND(";"&amp;UPPER(TRIM(Datos!I806&amp;""))&amp;"=",I$1007)),ISNUMBER(FIND(";"&amp;UPPER(TRIM(Datos!I806&amp;""))&amp;";",I$1007))),OR(UPPER(TRIM(Datos!I806&amp;""))="SÍ",UPPER(TRIM(Datos!I806&amp;""))="SI",UPPER(TRIM(Datos!I806&amp;""))="NO"),IF(ISNUMBER(Datos!I806),AND(OR(I$1005="",Datos!I806&gt;=I$1005),OR(I$1006="",Datos!I806&lt;=I$1006)),FALSE),TRUE))))</f>
        <v>0.0</v>
      </c>
      <c r="J806">
        <f>IF(Datos!J806="",0,IF(AND(J$1008&lt;&gt;"",Datos!J806=J$1008),0,IF(J$1004=0,0,1-CHOOSE(J$1004,IF(ISNUMBER(Datos!J806),AND(OR(J$1005="",Datos!J806&gt;=J$1005),OR(J$1006="",Datos!J806&lt;=J$1006)),FALSE),IF(ISNUMBER(Datos!J806),AND(Datos!J806=INT(Datos!J806),AND(OR(J$1005="",Datos!J806&gt;=J$1005),OR(J$1006="",Datos!J806&lt;=J$1006))),FALSE),OR(ISNUMBER(FIND(";"&amp;UPPER(TRIM(Datos!J806&amp;""))&amp;"=",J$1007)),ISNUMBER(FIND(";"&amp;UPPER(TRIM(Datos!J806&amp;""))&amp;";",J$1007))),OR(UPPER(TRIM(Datos!J806&amp;""))="SÍ",UPPER(TRIM(Datos!J806&amp;""))="SI",UPPER(TRIM(Datos!J806&amp;""))="NO"),IF(ISNUMBER(Datos!J806),AND(OR(J$1005="",Datos!J806&gt;=J$1005),OR(J$1006="",Datos!J806&lt;=J$1006)),FALSE),TRUE))))</f>
        <v>0.0</v>
      </c>
      <c r="K806">
        <f>IF(Datos!K806="",0,IF(AND(K$1008&lt;&gt;"",Datos!K806=K$1008),0,IF(K$1004=0,0,1-CHOOSE(K$1004,IF(ISNUMBER(Datos!K806),AND(OR(K$1005="",Datos!K806&gt;=K$1005),OR(K$1006="",Datos!K806&lt;=K$1006)),FALSE),IF(ISNUMBER(Datos!K806),AND(Datos!K806=INT(Datos!K806),AND(OR(K$1005="",Datos!K806&gt;=K$1005),OR(K$1006="",Datos!K806&lt;=K$1006))),FALSE),OR(ISNUMBER(FIND(";"&amp;UPPER(TRIM(Datos!K806&amp;""))&amp;"=",K$1007)),ISNUMBER(FIND(";"&amp;UPPER(TRIM(Datos!K806&amp;""))&amp;";",K$1007))),OR(UPPER(TRIM(Datos!K806&amp;""))="SÍ",UPPER(TRIM(Datos!K806&amp;""))="SI",UPPER(TRIM(Datos!K806&amp;""))="NO"),IF(ISNUMBER(Datos!K806),AND(OR(K$1005="",Datos!K806&gt;=K$1005),OR(K$1006="",Datos!K806&lt;=K$1006)),FALSE),TRUE))))</f>
        <v>0.0</v>
      </c>
      <c r="L806">
        <f>IF(Datos!L806="",0,IF(AND(L$1008&lt;&gt;"",Datos!L806=L$1008),0,IF(L$1004=0,0,1-CHOOSE(L$1004,IF(ISNUMBER(Datos!L806),AND(OR(L$1005="",Datos!L806&gt;=L$1005),OR(L$1006="",Datos!L806&lt;=L$1006)),FALSE),IF(ISNUMBER(Datos!L806),AND(Datos!L806=INT(Datos!L806),AND(OR(L$1005="",Datos!L806&gt;=L$1005),OR(L$1006="",Datos!L806&lt;=L$1006))),FALSE),OR(ISNUMBER(FIND(";"&amp;UPPER(TRIM(Datos!L806&amp;""))&amp;"=",L$1007)),ISNUMBER(FIND(";"&amp;UPPER(TRIM(Datos!L806&amp;""))&amp;";",L$1007))),OR(UPPER(TRIM(Datos!L806&amp;""))="SÍ",UPPER(TRIM(Datos!L806&amp;""))="SI",UPPER(TRIM(Datos!L806&amp;""))="NO"),IF(ISNUMBER(Datos!L806),AND(OR(L$1005="",Datos!L806&gt;=L$1005),OR(L$1006="",Datos!L806&lt;=L$1006)),FALSE),TRUE))))</f>
        <v>0.0</v>
      </c>
      <c r="M806">
        <f>IF(Datos!M806="",0,IF(AND(M$1008&lt;&gt;"",Datos!M806=M$1008),0,IF(M$1004=0,0,1-CHOOSE(M$1004,IF(ISNUMBER(Datos!M806),AND(OR(M$1005="",Datos!M806&gt;=M$1005),OR(M$1006="",Datos!M806&lt;=M$1006)),FALSE),IF(ISNUMBER(Datos!M806),AND(Datos!M806=INT(Datos!M806),AND(OR(M$1005="",Datos!M806&gt;=M$1005),OR(M$1006="",Datos!M806&lt;=M$1006))),FALSE),OR(ISNUMBER(FIND(";"&amp;UPPER(TRIM(Datos!M806&amp;""))&amp;"=",M$1007)),ISNUMBER(FIND(";"&amp;UPPER(TRIM(Datos!M806&amp;""))&amp;";",M$1007))),OR(UPPER(TRIM(Datos!M806&amp;""))="SÍ",UPPER(TRIM(Datos!M806&amp;""))="SI",UPPER(TRIM(Datos!M806&amp;""))="NO"),IF(ISNUMBER(Datos!M806),AND(OR(M$1005="",Datos!M806&gt;=M$1005),OR(M$1006="",Datos!M806&lt;=M$1006)),FALSE),TRUE))))</f>
        <v>0.0</v>
      </c>
      <c r="N806">
        <f>IF(Datos!N806="",0,IF(AND(N$1008&lt;&gt;"",Datos!N806=N$1008),0,IF(N$1004=0,0,1-CHOOSE(N$1004,IF(ISNUMBER(Datos!N806),AND(OR(N$1005="",Datos!N806&gt;=N$1005),OR(N$1006="",Datos!N806&lt;=N$1006)),FALSE),IF(ISNUMBER(Datos!N806),AND(Datos!N806=INT(Datos!N806),AND(OR(N$1005="",Datos!N806&gt;=N$1005),OR(N$1006="",Datos!N806&lt;=N$1006))),FALSE),OR(ISNUMBER(FIND(";"&amp;UPPER(TRIM(Datos!N806&amp;""))&amp;"=",N$1007)),ISNUMBER(FIND(";"&amp;UPPER(TRIM(Datos!N806&amp;""))&amp;";",N$1007))),OR(UPPER(TRIM(Datos!N806&amp;""))="SÍ",UPPER(TRIM(Datos!N806&amp;""))="SI",UPPER(TRIM(Datos!N806&amp;""))="NO"),IF(ISNUMBER(Datos!N806),AND(OR(N$1005="",Datos!N806&gt;=N$1005),OR(N$1006="",Datos!N806&lt;=N$1006)),FALSE),TRUE))))</f>
        <v>0.0</v>
      </c>
      <c r="O806">
        <f>IF(Datos!O806="",0,IF(AND(O$1008&lt;&gt;"",Datos!O806=O$1008),0,IF(O$1004=0,0,1-CHOOSE(O$1004,IF(ISNUMBER(Datos!O806),AND(OR(O$1005="",Datos!O806&gt;=O$1005),OR(O$1006="",Datos!O806&lt;=O$1006)),FALSE),IF(ISNUMBER(Datos!O806),AND(Datos!O806=INT(Datos!O806),AND(OR(O$1005="",Datos!O806&gt;=O$1005),OR(O$1006="",Datos!O806&lt;=O$1006))),FALSE),OR(ISNUMBER(FIND(";"&amp;UPPER(TRIM(Datos!O806&amp;""))&amp;"=",O$1007)),ISNUMBER(FIND(";"&amp;UPPER(TRIM(Datos!O806&amp;""))&amp;";",O$1007))),OR(UPPER(TRIM(Datos!O806&amp;""))="SÍ",UPPER(TRIM(Datos!O806&amp;""))="SI",UPPER(TRIM(Datos!O806&amp;""))="NO"),IF(ISNUMBER(Datos!O806),AND(OR(O$1005="",Datos!O806&gt;=O$1005),OR(O$1006="",Datos!O806&lt;=O$1006)),FALSE),TRUE))))</f>
        <v>0.0</v>
      </c>
      <c r="P806">
        <f>IF(Datos!P806="",0,IF(AND(P$1008&lt;&gt;"",Datos!P806=P$1008),0,IF(P$1004=0,0,1-CHOOSE(P$1004,IF(ISNUMBER(Datos!P806),AND(OR(P$1005="",Datos!P806&gt;=P$1005),OR(P$1006="",Datos!P806&lt;=P$1006)),FALSE),IF(ISNUMBER(Datos!P806),AND(Datos!P806=INT(Datos!P806),AND(OR(P$1005="",Datos!P806&gt;=P$1005),OR(P$1006="",Datos!P806&lt;=P$1006))),FALSE),OR(ISNUMBER(FIND(";"&amp;UPPER(TRIM(Datos!P806&amp;""))&amp;"=",P$1007)),ISNUMBER(FIND(";"&amp;UPPER(TRIM(Datos!P806&amp;""))&amp;";",P$1007))),OR(UPPER(TRIM(Datos!P806&amp;""))="SÍ",UPPER(TRIM(Datos!P806&amp;""))="SI",UPPER(TRIM(Datos!P806&amp;""))="NO"),IF(ISNUMBER(Datos!P806),AND(OR(P$1005="",Datos!P806&gt;=P$1005),OR(P$1006="",Datos!P806&lt;=P$1006)),FALSE),TRUE))))</f>
        <v>0.0</v>
      </c>
      <c r="Q806">
        <f>IF(Datos!Q806="",0,IF(AND(Q$1008&lt;&gt;"",Datos!Q806=Q$1008),0,IF(Q$1004=0,0,1-CHOOSE(Q$1004,IF(ISNUMBER(Datos!Q806),AND(OR(Q$1005="",Datos!Q806&gt;=Q$1005),OR(Q$1006="",Datos!Q806&lt;=Q$1006)),FALSE),IF(ISNUMBER(Datos!Q806),AND(Datos!Q806=INT(Datos!Q806),AND(OR(Q$1005="",Datos!Q806&gt;=Q$1005),OR(Q$1006="",Datos!Q806&lt;=Q$1006))),FALSE),OR(ISNUMBER(FIND(";"&amp;UPPER(TRIM(Datos!Q806&amp;""))&amp;"=",Q$1007)),ISNUMBER(FIND(";"&amp;UPPER(TRIM(Datos!Q806&amp;""))&amp;";",Q$1007))),OR(UPPER(TRIM(Datos!Q806&amp;""))="SÍ",UPPER(TRIM(Datos!Q806&amp;""))="SI",UPPER(TRIM(Datos!Q806&amp;""))="NO"),IF(ISNUMBER(Datos!Q806),AND(OR(Q$1005="",Datos!Q806&gt;=Q$1005),OR(Q$1006="",Datos!Q806&lt;=Q$1006)),FALSE),TRUE))))</f>
        <v>0.0</v>
      </c>
      <c r="R806">
        <f>IF(Datos!R806="",0,IF(AND(R$1008&lt;&gt;"",Datos!R806=R$1008),0,IF(R$1004=0,0,1-CHOOSE(R$1004,IF(ISNUMBER(Datos!R806),AND(OR(R$1005="",Datos!R806&gt;=R$1005),OR(R$1006="",Datos!R806&lt;=R$1006)),FALSE),IF(ISNUMBER(Datos!R806),AND(Datos!R806=INT(Datos!R806),AND(OR(R$1005="",Datos!R806&gt;=R$1005),OR(R$1006="",Datos!R806&lt;=R$1006))),FALSE),OR(ISNUMBER(FIND(";"&amp;UPPER(TRIM(Datos!R806&amp;""))&amp;"=",R$1007)),ISNUMBER(FIND(";"&amp;UPPER(TRIM(Datos!R806&amp;""))&amp;";",R$1007))),OR(UPPER(TRIM(Datos!R806&amp;""))="SÍ",UPPER(TRIM(Datos!R806&amp;""))="SI",UPPER(TRIM(Datos!R806&amp;""))="NO"),IF(ISNUMBER(Datos!R806),AND(OR(R$1005="",Datos!R806&gt;=R$1005),OR(R$1006="",Datos!R806&lt;=R$1006)),FALSE),TRUE))))</f>
        <v>0.0</v>
      </c>
      <c r="S806">
        <f>IF(Datos!S806="",0,IF(AND(S$1008&lt;&gt;"",Datos!S806=S$1008),0,IF(S$1004=0,0,1-CHOOSE(S$1004,IF(ISNUMBER(Datos!S806),AND(OR(S$1005="",Datos!S806&gt;=S$1005),OR(S$1006="",Datos!S806&lt;=S$1006)),FALSE),IF(ISNUMBER(Datos!S806),AND(Datos!S806=INT(Datos!S806),AND(OR(S$1005="",Datos!S806&gt;=S$1005),OR(S$1006="",Datos!S806&lt;=S$1006))),FALSE),OR(ISNUMBER(FIND(";"&amp;UPPER(TRIM(Datos!S806&amp;""))&amp;"=",S$1007)),ISNUMBER(FIND(";"&amp;UPPER(TRIM(Datos!S806&amp;""))&amp;";",S$1007))),OR(UPPER(TRIM(Datos!S806&amp;""))="SÍ",UPPER(TRIM(Datos!S806&amp;""))="SI",UPPER(TRIM(Datos!S806&amp;""))="NO"),IF(ISNUMBER(Datos!S806),AND(OR(S$1005="",Datos!S806&gt;=S$1005),OR(S$1006="",Datos!S806&lt;=S$1006)),FALSE),TRUE))))</f>
        <v>0.0</v>
      </c>
      <c r="T806">
        <f>IF(Datos!T806="",0,IF(AND(T$1008&lt;&gt;"",Datos!T806=T$1008),0,IF(T$1004=0,0,1-CHOOSE(T$1004,IF(ISNUMBER(Datos!T806),AND(OR(T$1005="",Datos!T806&gt;=T$1005),OR(T$1006="",Datos!T806&lt;=T$1006)),FALSE),IF(ISNUMBER(Datos!T806),AND(Datos!T806=INT(Datos!T806),AND(OR(T$1005="",Datos!T806&gt;=T$1005),OR(T$1006="",Datos!T806&lt;=T$1006))),FALSE),OR(ISNUMBER(FIND(";"&amp;UPPER(TRIM(Datos!T806&amp;""))&amp;"=",T$1007)),ISNUMBER(FIND(";"&amp;UPPER(TRIM(Datos!T806&amp;""))&amp;";",T$1007))),OR(UPPER(TRIM(Datos!T806&amp;""))="SÍ",UPPER(TRIM(Datos!T806&amp;""))="SI",UPPER(TRIM(Datos!T806&amp;""))="NO"),IF(ISNUMBER(Datos!T806),AND(OR(T$1005="",Datos!T806&gt;=T$1005),OR(T$1006="",Datos!T806&lt;=T$1006)),FALSE),TRUE))))</f>
        <v>0.0</v>
      </c>
      <c r="U806">
        <f>IF(Datos!U806="",0,IF(AND(U$1008&lt;&gt;"",Datos!U806=U$1008),0,IF(U$1004=0,0,1-CHOOSE(U$1004,IF(ISNUMBER(Datos!U806),AND(OR(U$1005="",Datos!U806&gt;=U$1005),OR(U$1006="",Datos!U806&lt;=U$1006)),FALSE),IF(ISNUMBER(Datos!U806),AND(Datos!U806=INT(Datos!U806),AND(OR(U$1005="",Datos!U806&gt;=U$1005),OR(U$1006="",Datos!U806&lt;=U$1006))),FALSE),OR(ISNUMBER(FIND(";"&amp;UPPER(TRIM(Datos!U806&amp;""))&amp;"=",U$1007)),ISNUMBER(FIND(";"&amp;UPPER(TRIM(Datos!U806&amp;""))&amp;";",U$1007))),OR(UPPER(TRIM(Datos!U806&amp;""))="SÍ",UPPER(TRIM(Datos!U806&amp;""))="SI",UPPER(TRIM(Datos!U806&amp;""))="NO"),IF(ISNUMBER(Datos!U806),AND(OR(U$1005="",Datos!U806&gt;=U$1005),OR(U$1006="",Datos!U806&lt;=U$1006)),FALSE),TRUE))))</f>
        <v>0.0</v>
      </c>
      <c r="V806">
        <f>IF(Datos!V806="",0,IF(AND(V$1008&lt;&gt;"",Datos!V806=V$1008),0,IF(V$1004=0,0,1-CHOOSE(V$1004,IF(ISNUMBER(Datos!V806),AND(OR(V$1005="",Datos!V806&gt;=V$1005),OR(V$1006="",Datos!V806&lt;=V$1006)),FALSE),IF(ISNUMBER(Datos!V806),AND(Datos!V806=INT(Datos!V806),AND(OR(V$1005="",Datos!V806&gt;=V$1005),OR(V$1006="",Datos!V806&lt;=V$1006))),FALSE),OR(ISNUMBER(FIND(";"&amp;UPPER(TRIM(Datos!V806&amp;""))&amp;"=",V$1007)),ISNUMBER(FIND(";"&amp;UPPER(TRIM(Datos!V806&amp;""))&amp;";",V$1007))),OR(UPPER(TRIM(Datos!V806&amp;""))="SÍ",UPPER(TRIM(Datos!V806&amp;""))="SI",UPPER(TRIM(Datos!V806&amp;""))="NO"),IF(ISNUMBER(Datos!V806),AND(OR(V$1005="",Datos!V806&gt;=V$1005),OR(V$1006="",Datos!V806&lt;=V$1006)),FALSE),TRUE))))</f>
        <v>0.0</v>
      </c>
      <c r="W806">
        <f>IF(Datos!W806="",0,IF(AND(W$1008&lt;&gt;"",Datos!W806=W$1008),0,IF(W$1004=0,0,1-CHOOSE(W$1004,IF(ISNUMBER(Datos!W806),AND(OR(W$1005="",Datos!W806&gt;=W$1005),OR(W$1006="",Datos!W806&lt;=W$1006)),FALSE),IF(ISNUMBER(Datos!W806),AND(Datos!W806=INT(Datos!W806),AND(OR(W$1005="",Datos!W806&gt;=W$1005),OR(W$1006="",Datos!W806&lt;=W$1006))),FALSE),OR(ISNUMBER(FIND(";"&amp;UPPER(TRIM(Datos!W806&amp;""))&amp;"=",W$1007)),ISNUMBER(FIND(";"&amp;UPPER(TRIM(Datos!W806&amp;""))&amp;";",W$1007))),OR(UPPER(TRIM(Datos!W806&amp;""))="SÍ",UPPER(TRIM(Datos!W806&amp;""))="SI",UPPER(TRIM(Datos!W806&amp;""))="NO"),IF(ISNUMBER(Datos!W806),AND(OR(W$1005="",Datos!W806&gt;=W$1005),OR(W$1006="",Datos!W806&lt;=W$1006)),FALSE),TRUE))))</f>
        <v>0.0</v>
      </c>
      <c r="X806">
        <f>IF(Datos!X806="",0,IF(AND(X$1008&lt;&gt;"",Datos!X806=X$1008),0,IF(X$1004=0,0,1-CHOOSE(X$1004,IF(ISNUMBER(Datos!X806),AND(OR(X$1005="",Datos!X806&gt;=X$1005),OR(X$1006="",Datos!X806&lt;=X$1006)),FALSE),IF(ISNUMBER(Datos!X806),AND(Datos!X806=INT(Datos!X806),AND(OR(X$1005="",Datos!X806&gt;=X$1005),OR(X$1006="",Datos!X806&lt;=X$1006))),FALSE),OR(ISNUMBER(FIND(";"&amp;UPPER(TRIM(Datos!X806&amp;""))&amp;"=",X$1007)),ISNUMBER(FIND(";"&amp;UPPER(TRIM(Datos!X806&amp;""))&amp;";",X$1007))),OR(UPPER(TRIM(Datos!X806&amp;""))="SÍ",UPPER(TRIM(Datos!X806&amp;""))="SI",UPPER(TRIM(Datos!X806&amp;""))="NO"),IF(ISNUMBER(Datos!X806),AND(OR(X$1005="",Datos!X806&gt;=X$1005),OR(X$1006="",Datos!X806&lt;=X$1006)),FALSE),TRUE))))</f>
        <v>0.0</v>
      </c>
      <c r="Y806">
        <f>IF(Datos!Y806="",0,IF(AND(Y$1008&lt;&gt;"",Datos!Y806=Y$1008),0,IF(Y$1004=0,0,1-CHOOSE(Y$1004,IF(ISNUMBER(Datos!Y806),AND(OR(Y$1005="",Datos!Y806&gt;=Y$1005),OR(Y$1006="",Datos!Y806&lt;=Y$1006)),FALSE),IF(ISNUMBER(Datos!Y806),AND(Datos!Y806=INT(Datos!Y806),AND(OR(Y$1005="",Datos!Y806&gt;=Y$1005),OR(Y$1006="",Datos!Y806&lt;=Y$1006))),FALSE),OR(ISNUMBER(FIND(";"&amp;UPPER(TRIM(Datos!Y806&amp;""))&amp;"=",Y$1007)),ISNUMBER(FIND(";"&amp;UPPER(TRIM(Datos!Y806&amp;""))&amp;";",Y$1007))),OR(UPPER(TRIM(Datos!Y806&amp;""))="SÍ",UPPER(TRIM(Datos!Y806&amp;""))="SI",UPPER(TRIM(Datos!Y806&amp;""))="NO"),IF(ISNUMBER(Datos!Y806),AND(OR(Y$1005="",Datos!Y806&gt;=Y$1005),OR(Y$1006="",Datos!Y806&lt;=Y$1006)),FALSE),TRUE))))</f>
        <v>0.0</v>
      </c>
      <c r="Z806">
        <f>IF(Datos!Z806="",0,IF(AND(Z$1008&lt;&gt;"",Datos!Z806=Z$1008),0,IF(Z$1004=0,0,1-CHOOSE(Z$1004,IF(ISNUMBER(Datos!Z806),AND(OR(Z$1005="",Datos!Z806&gt;=Z$1005),OR(Z$1006="",Datos!Z806&lt;=Z$1006)),FALSE),IF(ISNUMBER(Datos!Z806),AND(Datos!Z806=INT(Datos!Z806),AND(OR(Z$1005="",Datos!Z806&gt;=Z$1005),OR(Z$1006="",Datos!Z806&lt;=Z$1006))),FALSE),OR(ISNUMBER(FIND(";"&amp;UPPER(TRIM(Datos!Z806&amp;""))&amp;"=",Z$1007)),ISNUMBER(FIND(";"&amp;UPPER(TRIM(Datos!Z806&amp;""))&amp;";",Z$1007))),OR(UPPER(TRIM(Datos!Z806&amp;""))="SÍ",UPPER(TRIM(Datos!Z806&amp;""))="SI",UPPER(TRIM(Datos!Z806&amp;""))="NO"),IF(ISNUMBER(Datos!Z806),AND(OR(Z$1005="",Datos!Z806&gt;=Z$1005),OR(Z$1006="",Datos!Z806&lt;=Z$1006)),FALSE),TRUE))))</f>
        <v>0.0</v>
      </c>
      <c r="AA806">
        <f>IF(Datos!AA806="",0,IF(AND(AA$1008&lt;&gt;"",Datos!AA806=AA$1008),0,IF(AA$1004=0,0,1-CHOOSE(AA$1004,IF(ISNUMBER(Datos!AA806),AND(OR(AA$1005="",Datos!AA806&gt;=AA$1005),OR(AA$1006="",Datos!AA806&lt;=AA$1006)),FALSE),IF(ISNUMBER(Datos!AA806),AND(Datos!AA806=INT(Datos!AA806),AND(OR(AA$1005="",Datos!AA806&gt;=AA$1005),OR(AA$1006="",Datos!AA806&lt;=AA$1006))),FALSE),OR(ISNUMBER(FIND(";"&amp;UPPER(TRIM(Datos!AA806&amp;""))&amp;"=",AA$1007)),ISNUMBER(FIND(";"&amp;UPPER(TRIM(Datos!AA806&amp;""))&amp;";",AA$1007))),OR(UPPER(TRIM(Datos!AA806&amp;""))="SÍ",UPPER(TRIM(Datos!AA806&amp;""))="SI",UPPER(TRIM(Datos!AA806&amp;""))="NO"),IF(ISNUMBER(Datos!AA806),AND(OR(AA$1005="",Datos!AA806&gt;=AA$1005),OR(AA$1006="",Datos!AA806&lt;=AA$1006)),FALSE),TRUE))))</f>
        <v>0.0</v>
      </c>
      <c r="AB806">
        <f>IF(Datos!AB806="",0,IF(AND(AB$1008&lt;&gt;"",Datos!AB806=AB$1008),0,IF(AB$1004=0,0,1-CHOOSE(AB$1004,IF(ISNUMBER(Datos!AB806),AND(OR(AB$1005="",Datos!AB806&gt;=AB$1005),OR(AB$1006="",Datos!AB806&lt;=AB$1006)),FALSE),IF(ISNUMBER(Datos!AB806),AND(Datos!AB806=INT(Datos!AB806),AND(OR(AB$1005="",Datos!AB806&gt;=AB$1005),OR(AB$1006="",Datos!AB806&lt;=AB$1006))),FALSE),OR(ISNUMBER(FIND(";"&amp;UPPER(TRIM(Datos!AB806&amp;""))&amp;"=",AB$1007)),ISNUMBER(FIND(";"&amp;UPPER(TRIM(Datos!AB806&amp;""))&amp;";",AB$1007))),OR(UPPER(TRIM(Datos!AB806&amp;""))="SÍ",UPPER(TRIM(Datos!AB806&amp;""))="SI",UPPER(TRIM(Datos!AB806&amp;""))="NO"),IF(ISNUMBER(Datos!AB806),AND(OR(AB$1005="",Datos!AB806&gt;=AB$1005),OR(AB$1006="",Datos!AB806&lt;=AB$1006)),FALSE),TRUE))))</f>
        <v>0.0</v>
      </c>
      <c r="AC806">
        <f>IF(Datos!AC806="",0,IF(AND(AC$1008&lt;&gt;"",Datos!AC806=AC$1008),0,IF(AC$1004=0,0,1-CHOOSE(AC$1004,IF(ISNUMBER(Datos!AC806),AND(OR(AC$1005="",Datos!AC806&gt;=AC$1005),OR(AC$1006="",Datos!AC806&lt;=AC$1006)),FALSE),IF(ISNUMBER(Datos!AC806),AND(Datos!AC806=INT(Datos!AC806),AND(OR(AC$1005="",Datos!AC806&gt;=AC$1005),OR(AC$1006="",Datos!AC806&lt;=AC$1006))),FALSE),OR(ISNUMBER(FIND(";"&amp;UPPER(TRIM(Datos!AC806&amp;""))&amp;"=",AC$1007)),ISNUMBER(FIND(";"&amp;UPPER(TRIM(Datos!AC806&amp;""))&amp;";",AC$1007))),OR(UPPER(TRIM(Datos!AC806&amp;""))="SÍ",UPPER(TRIM(Datos!AC806&amp;""))="SI",UPPER(TRIM(Datos!AC806&amp;""))="NO"),IF(ISNUMBER(Datos!AC806),AND(OR(AC$1005="",Datos!AC806&gt;=AC$1005),OR(AC$1006="",Datos!AC806&lt;=AC$1006)),FALSE),TRUE))))</f>
        <v>0.0</v>
      </c>
      <c r="AD806">
        <f>IF(Datos!AD806="",0,IF(AND(AD$1008&lt;&gt;"",Datos!AD806=AD$1008),0,IF(AD$1004=0,0,1-CHOOSE(AD$1004,IF(ISNUMBER(Datos!AD806),AND(OR(AD$1005="",Datos!AD806&gt;=AD$1005),OR(AD$1006="",Datos!AD806&lt;=AD$1006)),FALSE),IF(ISNUMBER(Datos!AD806),AND(Datos!AD806=INT(Datos!AD806),AND(OR(AD$1005="",Datos!AD806&gt;=AD$1005),OR(AD$1006="",Datos!AD806&lt;=AD$1006))),FALSE),OR(ISNUMBER(FIND(";"&amp;UPPER(TRIM(Datos!AD806&amp;""))&amp;"=",AD$1007)),ISNUMBER(FIND(";"&amp;UPPER(TRIM(Datos!AD806&amp;""))&amp;";",AD$1007))),OR(UPPER(TRIM(Datos!AD806&amp;""))="SÍ",UPPER(TRIM(Datos!AD806&amp;""))="SI",UPPER(TRIM(Datos!AD806&amp;""))="NO"),IF(ISNUMBER(Datos!AD806),AND(OR(AD$1005="",Datos!AD806&gt;=AD$1005),OR(AD$1006="",Datos!AD806&lt;=AD$1006)),FALSE),TRUE))))</f>
        <v>0.0</v>
      </c>
      <c r="AE806">
        <f>IF(Datos!AE806="",0,IF(AND(AE$1008&lt;&gt;"",Datos!AE806=AE$1008),0,IF(AE$1004=0,0,1-CHOOSE(AE$1004,IF(ISNUMBER(Datos!AE806),AND(OR(AE$1005="",Datos!AE806&gt;=AE$1005),OR(AE$1006="",Datos!AE806&lt;=AE$1006)),FALSE),IF(ISNUMBER(Datos!AE806),AND(Datos!AE806=INT(Datos!AE806),AND(OR(AE$1005="",Datos!AE806&gt;=AE$1005),OR(AE$1006="",Datos!AE806&lt;=AE$1006))),FALSE),OR(ISNUMBER(FIND(";"&amp;UPPER(TRIM(Datos!AE806&amp;""))&amp;"=",AE$1007)),ISNUMBER(FIND(";"&amp;UPPER(TRIM(Datos!AE806&amp;""))&amp;";",AE$1007))),OR(UPPER(TRIM(Datos!AE806&amp;""))="SÍ",UPPER(TRIM(Datos!AE806&amp;""))="SI",UPPER(TRIM(Datos!AE806&amp;""))="NO"),IF(ISNUMBER(Datos!AE806),AND(OR(AE$1005="",Datos!AE806&gt;=AE$1005),OR(AE$1006="",Datos!AE806&lt;=AE$1006)),FALSE),TRUE))))</f>
        <v>0.0</v>
      </c>
    </row>
    <row r="807" spans="2:31">
      <c r="B807">
        <f>IF(Datos!B807="",0,IF(AND(B$1008&lt;&gt;"",Datos!B807=B$1008),0,IF(B$1004=0,0,1-CHOOSE(B$1004,IF(ISNUMBER(Datos!B807),AND(OR(B$1005="",Datos!B807&gt;=B$1005),OR(B$1006="",Datos!B807&lt;=B$1006)),FALSE),IF(ISNUMBER(Datos!B807),AND(Datos!B807=INT(Datos!B807),AND(OR(B$1005="",Datos!B807&gt;=B$1005),OR(B$1006="",Datos!B807&lt;=B$1006))),FALSE),OR(ISNUMBER(FIND(";"&amp;UPPER(TRIM(Datos!B807&amp;""))&amp;"=",B$1007)),ISNUMBER(FIND(";"&amp;UPPER(TRIM(Datos!B807&amp;""))&amp;";",B$1007))),OR(UPPER(TRIM(Datos!B807&amp;""))="SÍ",UPPER(TRIM(Datos!B807&amp;""))="SI",UPPER(TRIM(Datos!B807&amp;""))="NO"),IF(ISNUMBER(Datos!B807),AND(OR(B$1005="",Datos!B807&gt;=B$1005),OR(B$1006="",Datos!B807&lt;=B$1006)),FALSE),TRUE))))</f>
        <v>0.0</v>
      </c>
      <c r="C807">
        <f>IF(Datos!C807="",0,IF(AND(C$1008&lt;&gt;"",Datos!C807=C$1008),0,IF(C$1004=0,0,1-CHOOSE(C$1004,IF(ISNUMBER(Datos!C807),AND(OR(C$1005="",Datos!C807&gt;=C$1005),OR(C$1006="",Datos!C807&lt;=C$1006)),FALSE),IF(ISNUMBER(Datos!C807),AND(Datos!C807=INT(Datos!C807),AND(OR(C$1005="",Datos!C807&gt;=C$1005),OR(C$1006="",Datos!C807&lt;=C$1006))),FALSE),OR(ISNUMBER(FIND(";"&amp;UPPER(TRIM(Datos!C807&amp;""))&amp;"=",C$1007)),ISNUMBER(FIND(";"&amp;UPPER(TRIM(Datos!C807&amp;""))&amp;";",C$1007))),OR(UPPER(TRIM(Datos!C807&amp;""))="SÍ",UPPER(TRIM(Datos!C807&amp;""))="SI",UPPER(TRIM(Datos!C807&amp;""))="NO"),IF(ISNUMBER(Datos!C807),AND(OR(C$1005="",Datos!C807&gt;=C$1005),OR(C$1006="",Datos!C807&lt;=C$1006)),FALSE),TRUE))))</f>
        <v>0.0</v>
      </c>
      <c r="D807">
        <f>IF(Datos!D807="",0,IF(AND(D$1008&lt;&gt;"",Datos!D807=D$1008),0,IF(D$1004=0,0,1-CHOOSE(D$1004,IF(ISNUMBER(Datos!D807),AND(OR(D$1005="",Datos!D807&gt;=D$1005),OR(D$1006="",Datos!D807&lt;=D$1006)),FALSE),IF(ISNUMBER(Datos!D807),AND(Datos!D807=INT(Datos!D807),AND(OR(D$1005="",Datos!D807&gt;=D$1005),OR(D$1006="",Datos!D807&lt;=D$1006))),FALSE),OR(ISNUMBER(FIND(";"&amp;UPPER(TRIM(Datos!D807&amp;""))&amp;"=",D$1007)),ISNUMBER(FIND(";"&amp;UPPER(TRIM(Datos!D807&amp;""))&amp;";",D$1007))),OR(UPPER(TRIM(Datos!D807&amp;""))="SÍ",UPPER(TRIM(Datos!D807&amp;""))="SI",UPPER(TRIM(Datos!D807&amp;""))="NO"),IF(ISNUMBER(Datos!D807),AND(OR(D$1005="",Datos!D807&gt;=D$1005),OR(D$1006="",Datos!D807&lt;=D$1006)),FALSE),TRUE))))</f>
        <v>0.0</v>
      </c>
      <c r="E807">
        <f>IF(Datos!E807="",0,IF(AND(E$1008&lt;&gt;"",Datos!E807=E$1008),0,IF(E$1004=0,0,1-CHOOSE(E$1004,IF(ISNUMBER(Datos!E807),AND(OR(E$1005="",Datos!E807&gt;=E$1005),OR(E$1006="",Datos!E807&lt;=E$1006)),FALSE),IF(ISNUMBER(Datos!E807),AND(Datos!E807=INT(Datos!E807),AND(OR(E$1005="",Datos!E807&gt;=E$1005),OR(E$1006="",Datos!E807&lt;=E$1006))),FALSE),OR(ISNUMBER(FIND(";"&amp;UPPER(TRIM(Datos!E807&amp;""))&amp;"=",E$1007)),ISNUMBER(FIND(";"&amp;UPPER(TRIM(Datos!E807&amp;""))&amp;";",E$1007))),OR(UPPER(TRIM(Datos!E807&amp;""))="SÍ",UPPER(TRIM(Datos!E807&amp;""))="SI",UPPER(TRIM(Datos!E807&amp;""))="NO"),IF(ISNUMBER(Datos!E807),AND(OR(E$1005="",Datos!E807&gt;=E$1005),OR(E$1006="",Datos!E807&lt;=E$1006)),FALSE),TRUE))))</f>
        <v>0.0</v>
      </c>
      <c r="F807">
        <f>IF(Datos!F807="",0,IF(AND(F$1008&lt;&gt;"",Datos!F807=F$1008),0,IF(F$1004=0,0,1-CHOOSE(F$1004,IF(ISNUMBER(Datos!F807),AND(OR(F$1005="",Datos!F807&gt;=F$1005),OR(F$1006="",Datos!F807&lt;=F$1006)),FALSE),IF(ISNUMBER(Datos!F807),AND(Datos!F807=INT(Datos!F807),AND(OR(F$1005="",Datos!F807&gt;=F$1005),OR(F$1006="",Datos!F807&lt;=F$1006))),FALSE),OR(ISNUMBER(FIND(";"&amp;UPPER(TRIM(Datos!F807&amp;""))&amp;"=",F$1007)),ISNUMBER(FIND(";"&amp;UPPER(TRIM(Datos!F807&amp;""))&amp;";",F$1007))),OR(UPPER(TRIM(Datos!F807&amp;""))="SÍ",UPPER(TRIM(Datos!F807&amp;""))="SI",UPPER(TRIM(Datos!F807&amp;""))="NO"),IF(ISNUMBER(Datos!F807),AND(OR(F$1005="",Datos!F807&gt;=F$1005),OR(F$1006="",Datos!F807&lt;=F$1006)),FALSE),TRUE))))</f>
        <v>0.0</v>
      </c>
      <c r="G807">
        <f>IF(Datos!G807="",0,IF(AND(G$1008&lt;&gt;"",Datos!G807=G$1008),0,IF(G$1004=0,0,1-CHOOSE(G$1004,IF(ISNUMBER(Datos!G807),AND(OR(G$1005="",Datos!G807&gt;=G$1005),OR(G$1006="",Datos!G807&lt;=G$1006)),FALSE),IF(ISNUMBER(Datos!G807),AND(Datos!G807=INT(Datos!G807),AND(OR(G$1005="",Datos!G807&gt;=G$1005),OR(G$1006="",Datos!G807&lt;=G$1006))),FALSE),OR(ISNUMBER(FIND(";"&amp;UPPER(TRIM(Datos!G807&amp;""))&amp;"=",G$1007)),ISNUMBER(FIND(";"&amp;UPPER(TRIM(Datos!G807&amp;""))&amp;";",G$1007))),OR(UPPER(TRIM(Datos!G807&amp;""))="SÍ",UPPER(TRIM(Datos!G807&amp;""))="SI",UPPER(TRIM(Datos!G807&amp;""))="NO"),IF(ISNUMBER(Datos!G807),AND(OR(G$1005="",Datos!G807&gt;=G$1005),OR(G$1006="",Datos!G807&lt;=G$1006)),FALSE),TRUE))))</f>
        <v>0.0</v>
      </c>
      <c r="H807">
        <f>IF(Datos!H807="",0,IF(AND(H$1008&lt;&gt;"",Datos!H807=H$1008),0,IF(H$1004=0,0,1-CHOOSE(H$1004,IF(ISNUMBER(Datos!H807),AND(OR(H$1005="",Datos!H807&gt;=H$1005),OR(H$1006="",Datos!H807&lt;=H$1006)),FALSE),IF(ISNUMBER(Datos!H807),AND(Datos!H807=INT(Datos!H807),AND(OR(H$1005="",Datos!H807&gt;=H$1005),OR(H$1006="",Datos!H807&lt;=H$1006))),FALSE),OR(ISNUMBER(FIND(";"&amp;UPPER(TRIM(Datos!H807&amp;""))&amp;"=",H$1007)),ISNUMBER(FIND(";"&amp;UPPER(TRIM(Datos!H807&amp;""))&amp;";",H$1007))),OR(UPPER(TRIM(Datos!H807&amp;""))="SÍ",UPPER(TRIM(Datos!H807&amp;""))="SI",UPPER(TRIM(Datos!H807&amp;""))="NO"),IF(ISNUMBER(Datos!H807),AND(OR(H$1005="",Datos!H807&gt;=H$1005),OR(H$1006="",Datos!H807&lt;=H$1006)),FALSE),TRUE))))</f>
        <v>0.0</v>
      </c>
      <c r="I807">
        <f>IF(Datos!I807="",0,IF(AND(I$1008&lt;&gt;"",Datos!I807=I$1008),0,IF(I$1004=0,0,1-CHOOSE(I$1004,IF(ISNUMBER(Datos!I807),AND(OR(I$1005="",Datos!I807&gt;=I$1005),OR(I$1006="",Datos!I807&lt;=I$1006)),FALSE),IF(ISNUMBER(Datos!I807),AND(Datos!I807=INT(Datos!I807),AND(OR(I$1005="",Datos!I807&gt;=I$1005),OR(I$1006="",Datos!I807&lt;=I$1006))),FALSE),OR(ISNUMBER(FIND(";"&amp;UPPER(TRIM(Datos!I807&amp;""))&amp;"=",I$1007)),ISNUMBER(FIND(";"&amp;UPPER(TRIM(Datos!I807&amp;""))&amp;";",I$1007))),OR(UPPER(TRIM(Datos!I807&amp;""))="SÍ",UPPER(TRIM(Datos!I807&amp;""))="SI",UPPER(TRIM(Datos!I807&amp;""))="NO"),IF(ISNUMBER(Datos!I807),AND(OR(I$1005="",Datos!I807&gt;=I$1005),OR(I$1006="",Datos!I807&lt;=I$1006)),FALSE),TRUE))))</f>
        <v>0.0</v>
      </c>
      <c r="J807">
        <f>IF(Datos!J807="",0,IF(AND(J$1008&lt;&gt;"",Datos!J807=J$1008),0,IF(J$1004=0,0,1-CHOOSE(J$1004,IF(ISNUMBER(Datos!J807),AND(OR(J$1005="",Datos!J807&gt;=J$1005),OR(J$1006="",Datos!J807&lt;=J$1006)),FALSE),IF(ISNUMBER(Datos!J807),AND(Datos!J807=INT(Datos!J807),AND(OR(J$1005="",Datos!J807&gt;=J$1005),OR(J$1006="",Datos!J807&lt;=J$1006))),FALSE),OR(ISNUMBER(FIND(";"&amp;UPPER(TRIM(Datos!J807&amp;""))&amp;"=",J$1007)),ISNUMBER(FIND(";"&amp;UPPER(TRIM(Datos!J807&amp;""))&amp;";",J$1007))),OR(UPPER(TRIM(Datos!J807&amp;""))="SÍ",UPPER(TRIM(Datos!J807&amp;""))="SI",UPPER(TRIM(Datos!J807&amp;""))="NO"),IF(ISNUMBER(Datos!J807),AND(OR(J$1005="",Datos!J807&gt;=J$1005),OR(J$1006="",Datos!J807&lt;=J$1006)),FALSE),TRUE))))</f>
        <v>0.0</v>
      </c>
      <c r="K807">
        <f>IF(Datos!K807="",0,IF(AND(K$1008&lt;&gt;"",Datos!K807=K$1008),0,IF(K$1004=0,0,1-CHOOSE(K$1004,IF(ISNUMBER(Datos!K807),AND(OR(K$1005="",Datos!K807&gt;=K$1005),OR(K$1006="",Datos!K807&lt;=K$1006)),FALSE),IF(ISNUMBER(Datos!K807),AND(Datos!K807=INT(Datos!K807),AND(OR(K$1005="",Datos!K807&gt;=K$1005),OR(K$1006="",Datos!K807&lt;=K$1006))),FALSE),OR(ISNUMBER(FIND(";"&amp;UPPER(TRIM(Datos!K807&amp;""))&amp;"=",K$1007)),ISNUMBER(FIND(";"&amp;UPPER(TRIM(Datos!K807&amp;""))&amp;";",K$1007))),OR(UPPER(TRIM(Datos!K807&amp;""))="SÍ",UPPER(TRIM(Datos!K807&amp;""))="SI",UPPER(TRIM(Datos!K807&amp;""))="NO"),IF(ISNUMBER(Datos!K807),AND(OR(K$1005="",Datos!K807&gt;=K$1005),OR(K$1006="",Datos!K807&lt;=K$1006)),FALSE),TRUE))))</f>
        <v>0.0</v>
      </c>
      <c r="L807">
        <f>IF(Datos!L807="",0,IF(AND(L$1008&lt;&gt;"",Datos!L807=L$1008),0,IF(L$1004=0,0,1-CHOOSE(L$1004,IF(ISNUMBER(Datos!L807),AND(OR(L$1005="",Datos!L807&gt;=L$1005),OR(L$1006="",Datos!L807&lt;=L$1006)),FALSE),IF(ISNUMBER(Datos!L807),AND(Datos!L807=INT(Datos!L807),AND(OR(L$1005="",Datos!L807&gt;=L$1005),OR(L$1006="",Datos!L807&lt;=L$1006))),FALSE),OR(ISNUMBER(FIND(";"&amp;UPPER(TRIM(Datos!L807&amp;""))&amp;"=",L$1007)),ISNUMBER(FIND(";"&amp;UPPER(TRIM(Datos!L807&amp;""))&amp;";",L$1007))),OR(UPPER(TRIM(Datos!L807&amp;""))="SÍ",UPPER(TRIM(Datos!L807&amp;""))="SI",UPPER(TRIM(Datos!L807&amp;""))="NO"),IF(ISNUMBER(Datos!L807),AND(OR(L$1005="",Datos!L807&gt;=L$1005),OR(L$1006="",Datos!L807&lt;=L$1006)),FALSE),TRUE))))</f>
        <v>0.0</v>
      </c>
      <c r="M807">
        <f>IF(Datos!M807="",0,IF(AND(M$1008&lt;&gt;"",Datos!M807=M$1008),0,IF(M$1004=0,0,1-CHOOSE(M$1004,IF(ISNUMBER(Datos!M807),AND(OR(M$1005="",Datos!M807&gt;=M$1005),OR(M$1006="",Datos!M807&lt;=M$1006)),FALSE),IF(ISNUMBER(Datos!M807),AND(Datos!M807=INT(Datos!M807),AND(OR(M$1005="",Datos!M807&gt;=M$1005),OR(M$1006="",Datos!M807&lt;=M$1006))),FALSE),OR(ISNUMBER(FIND(";"&amp;UPPER(TRIM(Datos!M807&amp;""))&amp;"=",M$1007)),ISNUMBER(FIND(";"&amp;UPPER(TRIM(Datos!M807&amp;""))&amp;";",M$1007))),OR(UPPER(TRIM(Datos!M807&amp;""))="SÍ",UPPER(TRIM(Datos!M807&amp;""))="SI",UPPER(TRIM(Datos!M807&amp;""))="NO"),IF(ISNUMBER(Datos!M807),AND(OR(M$1005="",Datos!M807&gt;=M$1005),OR(M$1006="",Datos!M807&lt;=M$1006)),FALSE),TRUE))))</f>
        <v>0.0</v>
      </c>
      <c r="N807">
        <f>IF(Datos!N807="",0,IF(AND(N$1008&lt;&gt;"",Datos!N807=N$1008),0,IF(N$1004=0,0,1-CHOOSE(N$1004,IF(ISNUMBER(Datos!N807),AND(OR(N$1005="",Datos!N807&gt;=N$1005),OR(N$1006="",Datos!N807&lt;=N$1006)),FALSE),IF(ISNUMBER(Datos!N807),AND(Datos!N807=INT(Datos!N807),AND(OR(N$1005="",Datos!N807&gt;=N$1005),OR(N$1006="",Datos!N807&lt;=N$1006))),FALSE),OR(ISNUMBER(FIND(";"&amp;UPPER(TRIM(Datos!N807&amp;""))&amp;"=",N$1007)),ISNUMBER(FIND(";"&amp;UPPER(TRIM(Datos!N807&amp;""))&amp;";",N$1007))),OR(UPPER(TRIM(Datos!N807&amp;""))="SÍ",UPPER(TRIM(Datos!N807&amp;""))="SI",UPPER(TRIM(Datos!N807&amp;""))="NO"),IF(ISNUMBER(Datos!N807),AND(OR(N$1005="",Datos!N807&gt;=N$1005),OR(N$1006="",Datos!N807&lt;=N$1006)),FALSE),TRUE))))</f>
        <v>0.0</v>
      </c>
      <c r="O807">
        <f>IF(Datos!O807="",0,IF(AND(O$1008&lt;&gt;"",Datos!O807=O$1008),0,IF(O$1004=0,0,1-CHOOSE(O$1004,IF(ISNUMBER(Datos!O807),AND(OR(O$1005="",Datos!O807&gt;=O$1005),OR(O$1006="",Datos!O807&lt;=O$1006)),FALSE),IF(ISNUMBER(Datos!O807),AND(Datos!O807=INT(Datos!O807),AND(OR(O$1005="",Datos!O807&gt;=O$1005),OR(O$1006="",Datos!O807&lt;=O$1006))),FALSE),OR(ISNUMBER(FIND(";"&amp;UPPER(TRIM(Datos!O807&amp;""))&amp;"=",O$1007)),ISNUMBER(FIND(";"&amp;UPPER(TRIM(Datos!O807&amp;""))&amp;";",O$1007))),OR(UPPER(TRIM(Datos!O807&amp;""))="SÍ",UPPER(TRIM(Datos!O807&amp;""))="SI",UPPER(TRIM(Datos!O807&amp;""))="NO"),IF(ISNUMBER(Datos!O807),AND(OR(O$1005="",Datos!O807&gt;=O$1005),OR(O$1006="",Datos!O807&lt;=O$1006)),FALSE),TRUE))))</f>
        <v>0.0</v>
      </c>
      <c r="P807">
        <f>IF(Datos!P807="",0,IF(AND(P$1008&lt;&gt;"",Datos!P807=P$1008),0,IF(P$1004=0,0,1-CHOOSE(P$1004,IF(ISNUMBER(Datos!P807),AND(OR(P$1005="",Datos!P807&gt;=P$1005),OR(P$1006="",Datos!P807&lt;=P$1006)),FALSE),IF(ISNUMBER(Datos!P807),AND(Datos!P807=INT(Datos!P807),AND(OR(P$1005="",Datos!P807&gt;=P$1005),OR(P$1006="",Datos!P807&lt;=P$1006))),FALSE),OR(ISNUMBER(FIND(";"&amp;UPPER(TRIM(Datos!P807&amp;""))&amp;"=",P$1007)),ISNUMBER(FIND(";"&amp;UPPER(TRIM(Datos!P807&amp;""))&amp;";",P$1007))),OR(UPPER(TRIM(Datos!P807&amp;""))="SÍ",UPPER(TRIM(Datos!P807&amp;""))="SI",UPPER(TRIM(Datos!P807&amp;""))="NO"),IF(ISNUMBER(Datos!P807),AND(OR(P$1005="",Datos!P807&gt;=P$1005),OR(P$1006="",Datos!P807&lt;=P$1006)),FALSE),TRUE))))</f>
        <v>0.0</v>
      </c>
      <c r="Q807">
        <f>IF(Datos!Q807="",0,IF(AND(Q$1008&lt;&gt;"",Datos!Q807=Q$1008),0,IF(Q$1004=0,0,1-CHOOSE(Q$1004,IF(ISNUMBER(Datos!Q807),AND(OR(Q$1005="",Datos!Q807&gt;=Q$1005),OR(Q$1006="",Datos!Q807&lt;=Q$1006)),FALSE),IF(ISNUMBER(Datos!Q807),AND(Datos!Q807=INT(Datos!Q807),AND(OR(Q$1005="",Datos!Q807&gt;=Q$1005),OR(Q$1006="",Datos!Q807&lt;=Q$1006))),FALSE),OR(ISNUMBER(FIND(";"&amp;UPPER(TRIM(Datos!Q807&amp;""))&amp;"=",Q$1007)),ISNUMBER(FIND(";"&amp;UPPER(TRIM(Datos!Q807&amp;""))&amp;";",Q$1007))),OR(UPPER(TRIM(Datos!Q807&amp;""))="SÍ",UPPER(TRIM(Datos!Q807&amp;""))="SI",UPPER(TRIM(Datos!Q807&amp;""))="NO"),IF(ISNUMBER(Datos!Q807),AND(OR(Q$1005="",Datos!Q807&gt;=Q$1005),OR(Q$1006="",Datos!Q807&lt;=Q$1006)),FALSE),TRUE))))</f>
        <v>0.0</v>
      </c>
      <c r="R807">
        <f>IF(Datos!R807="",0,IF(AND(R$1008&lt;&gt;"",Datos!R807=R$1008),0,IF(R$1004=0,0,1-CHOOSE(R$1004,IF(ISNUMBER(Datos!R807),AND(OR(R$1005="",Datos!R807&gt;=R$1005),OR(R$1006="",Datos!R807&lt;=R$1006)),FALSE),IF(ISNUMBER(Datos!R807),AND(Datos!R807=INT(Datos!R807),AND(OR(R$1005="",Datos!R807&gt;=R$1005),OR(R$1006="",Datos!R807&lt;=R$1006))),FALSE),OR(ISNUMBER(FIND(";"&amp;UPPER(TRIM(Datos!R807&amp;""))&amp;"=",R$1007)),ISNUMBER(FIND(";"&amp;UPPER(TRIM(Datos!R807&amp;""))&amp;";",R$1007))),OR(UPPER(TRIM(Datos!R807&amp;""))="SÍ",UPPER(TRIM(Datos!R807&amp;""))="SI",UPPER(TRIM(Datos!R807&amp;""))="NO"),IF(ISNUMBER(Datos!R807),AND(OR(R$1005="",Datos!R807&gt;=R$1005),OR(R$1006="",Datos!R807&lt;=R$1006)),FALSE),TRUE))))</f>
        <v>0.0</v>
      </c>
      <c r="S807">
        <f>IF(Datos!S807="",0,IF(AND(S$1008&lt;&gt;"",Datos!S807=S$1008),0,IF(S$1004=0,0,1-CHOOSE(S$1004,IF(ISNUMBER(Datos!S807),AND(OR(S$1005="",Datos!S807&gt;=S$1005),OR(S$1006="",Datos!S807&lt;=S$1006)),FALSE),IF(ISNUMBER(Datos!S807),AND(Datos!S807=INT(Datos!S807),AND(OR(S$1005="",Datos!S807&gt;=S$1005),OR(S$1006="",Datos!S807&lt;=S$1006))),FALSE),OR(ISNUMBER(FIND(";"&amp;UPPER(TRIM(Datos!S807&amp;""))&amp;"=",S$1007)),ISNUMBER(FIND(";"&amp;UPPER(TRIM(Datos!S807&amp;""))&amp;";",S$1007))),OR(UPPER(TRIM(Datos!S807&amp;""))="SÍ",UPPER(TRIM(Datos!S807&amp;""))="SI",UPPER(TRIM(Datos!S807&amp;""))="NO"),IF(ISNUMBER(Datos!S807),AND(OR(S$1005="",Datos!S807&gt;=S$1005),OR(S$1006="",Datos!S807&lt;=S$1006)),FALSE),TRUE))))</f>
        <v>0.0</v>
      </c>
      <c r="T807">
        <f>IF(Datos!T807="",0,IF(AND(T$1008&lt;&gt;"",Datos!T807=T$1008),0,IF(T$1004=0,0,1-CHOOSE(T$1004,IF(ISNUMBER(Datos!T807),AND(OR(T$1005="",Datos!T807&gt;=T$1005),OR(T$1006="",Datos!T807&lt;=T$1006)),FALSE),IF(ISNUMBER(Datos!T807),AND(Datos!T807=INT(Datos!T807),AND(OR(T$1005="",Datos!T807&gt;=T$1005),OR(T$1006="",Datos!T807&lt;=T$1006))),FALSE),OR(ISNUMBER(FIND(";"&amp;UPPER(TRIM(Datos!T807&amp;""))&amp;"=",T$1007)),ISNUMBER(FIND(";"&amp;UPPER(TRIM(Datos!T807&amp;""))&amp;";",T$1007))),OR(UPPER(TRIM(Datos!T807&amp;""))="SÍ",UPPER(TRIM(Datos!T807&amp;""))="SI",UPPER(TRIM(Datos!T807&amp;""))="NO"),IF(ISNUMBER(Datos!T807),AND(OR(T$1005="",Datos!T807&gt;=T$1005),OR(T$1006="",Datos!T807&lt;=T$1006)),FALSE),TRUE))))</f>
        <v>0.0</v>
      </c>
      <c r="U807">
        <f>IF(Datos!U807="",0,IF(AND(U$1008&lt;&gt;"",Datos!U807=U$1008),0,IF(U$1004=0,0,1-CHOOSE(U$1004,IF(ISNUMBER(Datos!U807),AND(OR(U$1005="",Datos!U807&gt;=U$1005),OR(U$1006="",Datos!U807&lt;=U$1006)),FALSE),IF(ISNUMBER(Datos!U807),AND(Datos!U807=INT(Datos!U807),AND(OR(U$1005="",Datos!U807&gt;=U$1005),OR(U$1006="",Datos!U807&lt;=U$1006))),FALSE),OR(ISNUMBER(FIND(";"&amp;UPPER(TRIM(Datos!U807&amp;""))&amp;"=",U$1007)),ISNUMBER(FIND(";"&amp;UPPER(TRIM(Datos!U807&amp;""))&amp;";",U$1007))),OR(UPPER(TRIM(Datos!U807&amp;""))="SÍ",UPPER(TRIM(Datos!U807&amp;""))="SI",UPPER(TRIM(Datos!U807&amp;""))="NO"),IF(ISNUMBER(Datos!U807),AND(OR(U$1005="",Datos!U807&gt;=U$1005),OR(U$1006="",Datos!U807&lt;=U$1006)),FALSE),TRUE))))</f>
        <v>0.0</v>
      </c>
      <c r="V807">
        <f>IF(Datos!V807="",0,IF(AND(V$1008&lt;&gt;"",Datos!V807=V$1008),0,IF(V$1004=0,0,1-CHOOSE(V$1004,IF(ISNUMBER(Datos!V807),AND(OR(V$1005="",Datos!V807&gt;=V$1005),OR(V$1006="",Datos!V807&lt;=V$1006)),FALSE),IF(ISNUMBER(Datos!V807),AND(Datos!V807=INT(Datos!V807),AND(OR(V$1005="",Datos!V807&gt;=V$1005),OR(V$1006="",Datos!V807&lt;=V$1006))),FALSE),OR(ISNUMBER(FIND(";"&amp;UPPER(TRIM(Datos!V807&amp;""))&amp;"=",V$1007)),ISNUMBER(FIND(";"&amp;UPPER(TRIM(Datos!V807&amp;""))&amp;";",V$1007))),OR(UPPER(TRIM(Datos!V807&amp;""))="SÍ",UPPER(TRIM(Datos!V807&amp;""))="SI",UPPER(TRIM(Datos!V807&amp;""))="NO"),IF(ISNUMBER(Datos!V807),AND(OR(V$1005="",Datos!V807&gt;=V$1005),OR(V$1006="",Datos!V807&lt;=V$1006)),FALSE),TRUE))))</f>
        <v>0.0</v>
      </c>
      <c r="W807">
        <f>IF(Datos!W807="",0,IF(AND(W$1008&lt;&gt;"",Datos!W807=W$1008),0,IF(W$1004=0,0,1-CHOOSE(W$1004,IF(ISNUMBER(Datos!W807),AND(OR(W$1005="",Datos!W807&gt;=W$1005),OR(W$1006="",Datos!W807&lt;=W$1006)),FALSE),IF(ISNUMBER(Datos!W807),AND(Datos!W807=INT(Datos!W807),AND(OR(W$1005="",Datos!W807&gt;=W$1005),OR(W$1006="",Datos!W807&lt;=W$1006))),FALSE),OR(ISNUMBER(FIND(";"&amp;UPPER(TRIM(Datos!W807&amp;""))&amp;"=",W$1007)),ISNUMBER(FIND(";"&amp;UPPER(TRIM(Datos!W807&amp;""))&amp;";",W$1007))),OR(UPPER(TRIM(Datos!W807&amp;""))="SÍ",UPPER(TRIM(Datos!W807&amp;""))="SI",UPPER(TRIM(Datos!W807&amp;""))="NO"),IF(ISNUMBER(Datos!W807),AND(OR(W$1005="",Datos!W807&gt;=W$1005),OR(W$1006="",Datos!W807&lt;=W$1006)),FALSE),TRUE))))</f>
        <v>0.0</v>
      </c>
      <c r="X807">
        <f>IF(Datos!X807="",0,IF(AND(X$1008&lt;&gt;"",Datos!X807=X$1008),0,IF(X$1004=0,0,1-CHOOSE(X$1004,IF(ISNUMBER(Datos!X807),AND(OR(X$1005="",Datos!X807&gt;=X$1005),OR(X$1006="",Datos!X807&lt;=X$1006)),FALSE),IF(ISNUMBER(Datos!X807),AND(Datos!X807=INT(Datos!X807),AND(OR(X$1005="",Datos!X807&gt;=X$1005),OR(X$1006="",Datos!X807&lt;=X$1006))),FALSE),OR(ISNUMBER(FIND(";"&amp;UPPER(TRIM(Datos!X807&amp;""))&amp;"=",X$1007)),ISNUMBER(FIND(";"&amp;UPPER(TRIM(Datos!X807&amp;""))&amp;";",X$1007))),OR(UPPER(TRIM(Datos!X807&amp;""))="SÍ",UPPER(TRIM(Datos!X807&amp;""))="SI",UPPER(TRIM(Datos!X807&amp;""))="NO"),IF(ISNUMBER(Datos!X807),AND(OR(X$1005="",Datos!X807&gt;=X$1005),OR(X$1006="",Datos!X807&lt;=X$1006)),FALSE),TRUE))))</f>
        <v>0.0</v>
      </c>
      <c r="Y807">
        <f>IF(Datos!Y807="",0,IF(AND(Y$1008&lt;&gt;"",Datos!Y807=Y$1008),0,IF(Y$1004=0,0,1-CHOOSE(Y$1004,IF(ISNUMBER(Datos!Y807),AND(OR(Y$1005="",Datos!Y807&gt;=Y$1005),OR(Y$1006="",Datos!Y807&lt;=Y$1006)),FALSE),IF(ISNUMBER(Datos!Y807),AND(Datos!Y807=INT(Datos!Y807),AND(OR(Y$1005="",Datos!Y807&gt;=Y$1005),OR(Y$1006="",Datos!Y807&lt;=Y$1006))),FALSE),OR(ISNUMBER(FIND(";"&amp;UPPER(TRIM(Datos!Y807&amp;""))&amp;"=",Y$1007)),ISNUMBER(FIND(";"&amp;UPPER(TRIM(Datos!Y807&amp;""))&amp;";",Y$1007))),OR(UPPER(TRIM(Datos!Y807&amp;""))="SÍ",UPPER(TRIM(Datos!Y807&amp;""))="SI",UPPER(TRIM(Datos!Y807&amp;""))="NO"),IF(ISNUMBER(Datos!Y807),AND(OR(Y$1005="",Datos!Y807&gt;=Y$1005),OR(Y$1006="",Datos!Y807&lt;=Y$1006)),FALSE),TRUE))))</f>
        <v>0.0</v>
      </c>
      <c r="Z807">
        <f>IF(Datos!Z807="",0,IF(AND(Z$1008&lt;&gt;"",Datos!Z807=Z$1008),0,IF(Z$1004=0,0,1-CHOOSE(Z$1004,IF(ISNUMBER(Datos!Z807),AND(OR(Z$1005="",Datos!Z807&gt;=Z$1005),OR(Z$1006="",Datos!Z807&lt;=Z$1006)),FALSE),IF(ISNUMBER(Datos!Z807),AND(Datos!Z807=INT(Datos!Z807),AND(OR(Z$1005="",Datos!Z807&gt;=Z$1005),OR(Z$1006="",Datos!Z807&lt;=Z$1006))),FALSE),OR(ISNUMBER(FIND(";"&amp;UPPER(TRIM(Datos!Z807&amp;""))&amp;"=",Z$1007)),ISNUMBER(FIND(";"&amp;UPPER(TRIM(Datos!Z807&amp;""))&amp;";",Z$1007))),OR(UPPER(TRIM(Datos!Z807&amp;""))="SÍ",UPPER(TRIM(Datos!Z807&amp;""))="SI",UPPER(TRIM(Datos!Z807&amp;""))="NO"),IF(ISNUMBER(Datos!Z807),AND(OR(Z$1005="",Datos!Z807&gt;=Z$1005),OR(Z$1006="",Datos!Z807&lt;=Z$1006)),FALSE),TRUE))))</f>
        <v>0.0</v>
      </c>
      <c r="AA807">
        <f>IF(Datos!AA807="",0,IF(AND(AA$1008&lt;&gt;"",Datos!AA807=AA$1008),0,IF(AA$1004=0,0,1-CHOOSE(AA$1004,IF(ISNUMBER(Datos!AA807),AND(OR(AA$1005="",Datos!AA807&gt;=AA$1005),OR(AA$1006="",Datos!AA807&lt;=AA$1006)),FALSE),IF(ISNUMBER(Datos!AA807),AND(Datos!AA807=INT(Datos!AA807),AND(OR(AA$1005="",Datos!AA807&gt;=AA$1005),OR(AA$1006="",Datos!AA807&lt;=AA$1006))),FALSE),OR(ISNUMBER(FIND(";"&amp;UPPER(TRIM(Datos!AA807&amp;""))&amp;"=",AA$1007)),ISNUMBER(FIND(";"&amp;UPPER(TRIM(Datos!AA807&amp;""))&amp;";",AA$1007))),OR(UPPER(TRIM(Datos!AA807&amp;""))="SÍ",UPPER(TRIM(Datos!AA807&amp;""))="SI",UPPER(TRIM(Datos!AA807&amp;""))="NO"),IF(ISNUMBER(Datos!AA807),AND(OR(AA$1005="",Datos!AA807&gt;=AA$1005),OR(AA$1006="",Datos!AA807&lt;=AA$1006)),FALSE),TRUE))))</f>
        <v>0.0</v>
      </c>
      <c r="AB807">
        <f>IF(Datos!AB807="",0,IF(AND(AB$1008&lt;&gt;"",Datos!AB807=AB$1008),0,IF(AB$1004=0,0,1-CHOOSE(AB$1004,IF(ISNUMBER(Datos!AB807),AND(OR(AB$1005="",Datos!AB807&gt;=AB$1005),OR(AB$1006="",Datos!AB807&lt;=AB$1006)),FALSE),IF(ISNUMBER(Datos!AB807),AND(Datos!AB807=INT(Datos!AB807),AND(OR(AB$1005="",Datos!AB807&gt;=AB$1005),OR(AB$1006="",Datos!AB807&lt;=AB$1006))),FALSE),OR(ISNUMBER(FIND(";"&amp;UPPER(TRIM(Datos!AB807&amp;""))&amp;"=",AB$1007)),ISNUMBER(FIND(";"&amp;UPPER(TRIM(Datos!AB807&amp;""))&amp;";",AB$1007))),OR(UPPER(TRIM(Datos!AB807&amp;""))="SÍ",UPPER(TRIM(Datos!AB807&amp;""))="SI",UPPER(TRIM(Datos!AB807&amp;""))="NO"),IF(ISNUMBER(Datos!AB807),AND(OR(AB$1005="",Datos!AB807&gt;=AB$1005),OR(AB$1006="",Datos!AB807&lt;=AB$1006)),FALSE),TRUE))))</f>
        <v>0.0</v>
      </c>
      <c r="AC807">
        <f>IF(Datos!AC807="",0,IF(AND(AC$1008&lt;&gt;"",Datos!AC807=AC$1008),0,IF(AC$1004=0,0,1-CHOOSE(AC$1004,IF(ISNUMBER(Datos!AC807),AND(OR(AC$1005="",Datos!AC807&gt;=AC$1005),OR(AC$1006="",Datos!AC807&lt;=AC$1006)),FALSE),IF(ISNUMBER(Datos!AC807),AND(Datos!AC807=INT(Datos!AC807),AND(OR(AC$1005="",Datos!AC807&gt;=AC$1005),OR(AC$1006="",Datos!AC807&lt;=AC$1006))),FALSE),OR(ISNUMBER(FIND(";"&amp;UPPER(TRIM(Datos!AC807&amp;""))&amp;"=",AC$1007)),ISNUMBER(FIND(";"&amp;UPPER(TRIM(Datos!AC807&amp;""))&amp;";",AC$1007))),OR(UPPER(TRIM(Datos!AC807&amp;""))="SÍ",UPPER(TRIM(Datos!AC807&amp;""))="SI",UPPER(TRIM(Datos!AC807&amp;""))="NO"),IF(ISNUMBER(Datos!AC807),AND(OR(AC$1005="",Datos!AC807&gt;=AC$1005),OR(AC$1006="",Datos!AC807&lt;=AC$1006)),FALSE),TRUE))))</f>
        <v>0.0</v>
      </c>
      <c r="AD807">
        <f>IF(Datos!AD807="",0,IF(AND(AD$1008&lt;&gt;"",Datos!AD807=AD$1008),0,IF(AD$1004=0,0,1-CHOOSE(AD$1004,IF(ISNUMBER(Datos!AD807),AND(OR(AD$1005="",Datos!AD807&gt;=AD$1005),OR(AD$1006="",Datos!AD807&lt;=AD$1006)),FALSE),IF(ISNUMBER(Datos!AD807),AND(Datos!AD807=INT(Datos!AD807),AND(OR(AD$1005="",Datos!AD807&gt;=AD$1005),OR(AD$1006="",Datos!AD807&lt;=AD$1006))),FALSE),OR(ISNUMBER(FIND(";"&amp;UPPER(TRIM(Datos!AD807&amp;""))&amp;"=",AD$1007)),ISNUMBER(FIND(";"&amp;UPPER(TRIM(Datos!AD807&amp;""))&amp;";",AD$1007))),OR(UPPER(TRIM(Datos!AD807&amp;""))="SÍ",UPPER(TRIM(Datos!AD807&amp;""))="SI",UPPER(TRIM(Datos!AD807&amp;""))="NO"),IF(ISNUMBER(Datos!AD807),AND(OR(AD$1005="",Datos!AD807&gt;=AD$1005),OR(AD$1006="",Datos!AD807&lt;=AD$1006)),FALSE),TRUE))))</f>
        <v>0.0</v>
      </c>
      <c r="AE807">
        <f>IF(Datos!AE807="",0,IF(AND(AE$1008&lt;&gt;"",Datos!AE807=AE$1008),0,IF(AE$1004=0,0,1-CHOOSE(AE$1004,IF(ISNUMBER(Datos!AE807),AND(OR(AE$1005="",Datos!AE807&gt;=AE$1005),OR(AE$1006="",Datos!AE807&lt;=AE$1006)),FALSE),IF(ISNUMBER(Datos!AE807),AND(Datos!AE807=INT(Datos!AE807),AND(OR(AE$1005="",Datos!AE807&gt;=AE$1005),OR(AE$1006="",Datos!AE807&lt;=AE$1006))),FALSE),OR(ISNUMBER(FIND(";"&amp;UPPER(TRIM(Datos!AE807&amp;""))&amp;"=",AE$1007)),ISNUMBER(FIND(";"&amp;UPPER(TRIM(Datos!AE807&amp;""))&amp;";",AE$1007))),OR(UPPER(TRIM(Datos!AE807&amp;""))="SÍ",UPPER(TRIM(Datos!AE807&amp;""))="SI",UPPER(TRIM(Datos!AE807&amp;""))="NO"),IF(ISNUMBER(Datos!AE807),AND(OR(AE$1005="",Datos!AE807&gt;=AE$1005),OR(AE$1006="",Datos!AE807&lt;=AE$1006)),FALSE),TRUE))))</f>
        <v>0.0</v>
      </c>
    </row>
    <row r="808" spans="2:31">
      <c r="B808">
        <f>IF(Datos!B808="",0,IF(AND(B$1008&lt;&gt;"",Datos!B808=B$1008),0,IF(B$1004=0,0,1-CHOOSE(B$1004,IF(ISNUMBER(Datos!B808),AND(OR(B$1005="",Datos!B808&gt;=B$1005),OR(B$1006="",Datos!B808&lt;=B$1006)),FALSE),IF(ISNUMBER(Datos!B808),AND(Datos!B808=INT(Datos!B808),AND(OR(B$1005="",Datos!B808&gt;=B$1005),OR(B$1006="",Datos!B808&lt;=B$1006))),FALSE),OR(ISNUMBER(FIND(";"&amp;UPPER(TRIM(Datos!B808&amp;""))&amp;"=",B$1007)),ISNUMBER(FIND(";"&amp;UPPER(TRIM(Datos!B808&amp;""))&amp;";",B$1007))),OR(UPPER(TRIM(Datos!B808&amp;""))="SÍ",UPPER(TRIM(Datos!B808&amp;""))="SI",UPPER(TRIM(Datos!B808&amp;""))="NO"),IF(ISNUMBER(Datos!B808),AND(OR(B$1005="",Datos!B808&gt;=B$1005),OR(B$1006="",Datos!B808&lt;=B$1006)),FALSE),TRUE))))</f>
        <v>0.0</v>
      </c>
      <c r="C808">
        <f>IF(Datos!C808="",0,IF(AND(C$1008&lt;&gt;"",Datos!C808=C$1008),0,IF(C$1004=0,0,1-CHOOSE(C$1004,IF(ISNUMBER(Datos!C808),AND(OR(C$1005="",Datos!C808&gt;=C$1005),OR(C$1006="",Datos!C808&lt;=C$1006)),FALSE),IF(ISNUMBER(Datos!C808),AND(Datos!C808=INT(Datos!C808),AND(OR(C$1005="",Datos!C808&gt;=C$1005),OR(C$1006="",Datos!C808&lt;=C$1006))),FALSE),OR(ISNUMBER(FIND(";"&amp;UPPER(TRIM(Datos!C808&amp;""))&amp;"=",C$1007)),ISNUMBER(FIND(";"&amp;UPPER(TRIM(Datos!C808&amp;""))&amp;";",C$1007))),OR(UPPER(TRIM(Datos!C808&amp;""))="SÍ",UPPER(TRIM(Datos!C808&amp;""))="SI",UPPER(TRIM(Datos!C808&amp;""))="NO"),IF(ISNUMBER(Datos!C808),AND(OR(C$1005="",Datos!C808&gt;=C$1005),OR(C$1006="",Datos!C808&lt;=C$1006)),FALSE),TRUE))))</f>
        <v>0.0</v>
      </c>
      <c r="D808">
        <f>IF(Datos!D808="",0,IF(AND(D$1008&lt;&gt;"",Datos!D808=D$1008),0,IF(D$1004=0,0,1-CHOOSE(D$1004,IF(ISNUMBER(Datos!D808),AND(OR(D$1005="",Datos!D808&gt;=D$1005),OR(D$1006="",Datos!D808&lt;=D$1006)),FALSE),IF(ISNUMBER(Datos!D808),AND(Datos!D808=INT(Datos!D808),AND(OR(D$1005="",Datos!D808&gt;=D$1005),OR(D$1006="",Datos!D808&lt;=D$1006))),FALSE),OR(ISNUMBER(FIND(";"&amp;UPPER(TRIM(Datos!D808&amp;""))&amp;"=",D$1007)),ISNUMBER(FIND(";"&amp;UPPER(TRIM(Datos!D808&amp;""))&amp;";",D$1007))),OR(UPPER(TRIM(Datos!D808&amp;""))="SÍ",UPPER(TRIM(Datos!D808&amp;""))="SI",UPPER(TRIM(Datos!D808&amp;""))="NO"),IF(ISNUMBER(Datos!D808),AND(OR(D$1005="",Datos!D808&gt;=D$1005),OR(D$1006="",Datos!D808&lt;=D$1006)),FALSE),TRUE))))</f>
        <v>0.0</v>
      </c>
      <c r="E808">
        <f>IF(Datos!E808="",0,IF(AND(E$1008&lt;&gt;"",Datos!E808=E$1008),0,IF(E$1004=0,0,1-CHOOSE(E$1004,IF(ISNUMBER(Datos!E808),AND(OR(E$1005="",Datos!E808&gt;=E$1005),OR(E$1006="",Datos!E808&lt;=E$1006)),FALSE),IF(ISNUMBER(Datos!E808),AND(Datos!E808=INT(Datos!E808),AND(OR(E$1005="",Datos!E808&gt;=E$1005),OR(E$1006="",Datos!E808&lt;=E$1006))),FALSE),OR(ISNUMBER(FIND(";"&amp;UPPER(TRIM(Datos!E808&amp;""))&amp;"=",E$1007)),ISNUMBER(FIND(";"&amp;UPPER(TRIM(Datos!E808&amp;""))&amp;";",E$1007))),OR(UPPER(TRIM(Datos!E808&amp;""))="SÍ",UPPER(TRIM(Datos!E808&amp;""))="SI",UPPER(TRIM(Datos!E808&amp;""))="NO"),IF(ISNUMBER(Datos!E808),AND(OR(E$1005="",Datos!E808&gt;=E$1005),OR(E$1006="",Datos!E808&lt;=E$1006)),FALSE),TRUE))))</f>
        <v>0.0</v>
      </c>
      <c r="F808">
        <f>IF(Datos!F808="",0,IF(AND(F$1008&lt;&gt;"",Datos!F808=F$1008),0,IF(F$1004=0,0,1-CHOOSE(F$1004,IF(ISNUMBER(Datos!F808),AND(OR(F$1005="",Datos!F808&gt;=F$1005),OR(F$1006="",Datos!F808&lt;=F$1006)),FALSE),IF(ISNUMBER(Datos!F808),AND(Datos!F808=INT(Datos!F808),AND(OR(F$1005="",Datos!F808&gt;=F$1005),OR(F$1006="",Datos!F808&lt;=F$1006))),FALSE),OR(ISNUMBER(FIND(";"&amp;UPPER(TRIM(Datos!F808&amp;""))&amp;"=",F$1007)),ISNUMBER(FIND(";"&amp;UPPER(TRIM(Datos!F808&amp;""))&amp;";",F$1007))),OR(UPPER(TRIM(Datos!F808&amp;""))="SÍ",UPPER(TRIM(Datos!F808&amp;""))="SI",UPPER(TRIM(Datos!F808&amp;""))="NO"),IF(ISNUMBER(Datos!F808),AND(OR(F$1005="",Datos!F808&gt;=F$1005),OR(F$1006="",Datos!F808&lt;=F$1006)),FALSE),TRUE))))</f>
        <v>0.0</v>
      </c>
      <c r="G808">
        <f>IF(Datos!G808="",0,IF(AND(G$1008&lt;&gt;"",Datos!G808=G$1008),0,IF(G$1004=0,0,1-CHOOSE(G$1004,IF(ISNUMBER(Datos!G808),AND(OR(G$1005="",Datos!G808&gt;=G$1005),OR(G$1006="",Datos!G808&lt;=G$1006)),FALSE),IF(ISNUMBER(Datos!G808),AND(Datos!G808=INT(Datos!G808),AND(OR(G$1005="",Datos!G808&gt;=G$1005),OR(G$1006="",Datos!G808&lt;=G$1006))),FALSE),OR(ISNUMBER(FIND(";"&amp;UPPER(TRIM(Datos!G808&amp;""))&amp;"=",G$1007)),ISNUMBER(FIND(";"&amp;UPPER(TRIM(Datos!G808&amp;""))&amp;";",G$1007))),OR(UPPER(TRIM(Datos!G808&amp;""))="SÍ",UPPER(TRIM(Datos!G808&amp;""))="SI",UPPER(TRIM(Datos!G808&amp;""))="NO"),IF(ISNUMBER(Datos!G808),AND(OR(G$1005="",Datos!G808&gt;=G$1005),OR(G$1006="",Datos!G808&lt;=G$1006)),FALSE),TRUE))))</f>
        <v>0.0</v>
      </c>
      <c r="H808">
        <f>IF(Datos!H808="",0,IF(AND(H$1008&lt;&gt;"",Datos!H808=H$1008),0,IF(H$1004=0,0,1-CHOOSE(H$1004,IF(ISNUMBER(Datos!H808),AND(OR(H$1005="",Datos!H808&gt;=H$1005),OR(H$1006="",Datos!H808&lt;=H$1006)),FALSE),IF(ISNUMBER(Datos!H808),AND(Datos!H808=INT(Datos!H808),AND(OR(H$1005="",Datos!H808&gt;=H$1005),OR(H$1006="",Datos!H808&lt;=H$1006))),FALSE),OR(ISNUMBER(FIND(";"&amp;UPPER(TRIM(Datos!H808&amp;""))&amp;"=",H$1007)),ISNUMBER(FIND(";"&amp;UPPER(TRIM(Datos!H808&amp;""))&amp;";",H$1007))),OR(UPPER(TRIM(Datos!H808&amp;""))="SÍ",UPPER(TRIM(Datos!H808&amp;""))="SI",UPPER(TRIM(Datos!H808&amp;""))="NO"),IF(ISNUMBER(Datos!H808),AND(OR(H$1005="",Datos!H808&gt;=H$1005),OR(H$1006="",Datos!H808&lt;=H$1006)),FALSE),TRUE))))</f>
        <v>0.0</v>
      </c>
      <c r="I808">
        <f>IF(Datos!I808="",0,IF(AND(I$1008&lt;&gt;"",Datos!I808=I$1008),0,IF(I$1004=0,0,1-CHOOSE(I$1004,IF(ISNUMBER(Datos!I808),AND(OR(I$1005="",Datos!I808&gt;=I$1005),OR(I$1006="",Datos!I808&lt;=I$1006)),FALSE),IF(ISNUMBER(Datos!I808),AND(Datos!I808=INT(Datos!I808),AND(OR(I$1005="",Datos!I808&gt;=I$1005),OR(I$1006="",Datos!I808&lt;=I$1006))),FALSE),OR(ISNUMBER(FIND(";"&amp;UPPER(TRIM(Datos!I808&amp;""))&amp;"=",I$1007)),ISNUMBER(FIND(";"&amp;UPPER(TRIM(Datos!I808&amp;""))&amp;";",I$1007))),OR(UPPER(TRIM(Datos!I808&amp;""))="SÍ",UPPER(TRIM(Datos!I808&amp;""))="SI",UPPER(TRIM(Datos!I808&amp;""))="NO"),IF(ISNUMBER(Datos!I808),AND(OR(I$1005="",Datos!I808&gt;=I$1005),OR(I$1006="",Datos!I808&lt;=I$1006)),FALSE),TRUE))))</f>
        <v>0.0</v>
      </c>
      <c r="J808">
        <f>IF(Datos!J808="",0,IF(AND(J$1008&lt;&gt;"",Datos!J808=J$1008),0,IF(J$1004=0,0,1-CHOOSE(J$1004,IF(ISNUMBER(Datos!J808),AND(OR(J$1005="",Datos!J808&gt;=J$1005),OR(J$1006="",Datos!J808&lt;=J$1006)),FALSE),IF(ISNUMBER(Datos!J808),AND(Datos!J808=INT(Datos!J808),AND(OR(J$1005="",Datos!J808&gt;=J$1005),OR(J$1006="",Datos!J808&lt;=J$1006))),FALSE),OR(ISNUMBER(FIND(";"&amp;UPPER(TRIM(Datos!J808&amp;""))&amp;"=",J$1007)),ISNUMBER(FIND(";"&amp;UPPER(TRIM(Datos!J808&amp;""))&amp;";",J$1007))),OR(UPPER(TRIM(Datos!J808&amp;""))="SÍ",UPPER(TRIM(Datos!J808&amp;""))="SI",UPPER(TRIM(Datos!J808&amp;""))="NO"),IF(ISNUMBER(Datos!J808),AND(OR(J$1005="",Datos!J808&gt;=J$1005),OR(J$1006="",Datos!J808&lt;=J$1006)),FALSE),TRUE))))</f>
        <v>0.0</v>
      </c>
      <c r="K808">
        <f>IF(Datos!K808="",0,IF(AND(K$1008&lt;&gt;"",Datos!K808=K$1008),0,IF(K$1004=0,0,1-CHOOSE(K$1004,IF(ISNUMBER(Datos!K808),AND(OR(K$1005="",Datos!K808&gt;=K$1005),OR(K$1006="",Datos!K808&lt;=K$1006)),FALSE),IF(ISNUMBER(Datos!K808),AND(Datos!K808=INT(Datos!K808),AND(OR(K$1005="",Datos!K808&gt;=K$1005),OR(K$1006="",Datos!K808&lt;=K$1006))),FALSE),OR(ISNUMBER(FIND(";"&amp;UPPER(TRIM(Datos!K808&amp;""))&amp;"=",K$1007)),ISNUMBER(FIND(";"&amp;UPPER(TRIM(Datos!K808&amp;""))&amp;";",K$1007))),OR(UPPER(TRIM(Datos!K808&amp;""))="SÍ",UPPER(TRIM(Datos!K808&amp;""))="SI",UPPER(TRIM(Datos!K808&amp;""))="NO"),IF(ISNUMBER(Datos!K808),AND(OR(K$1005="",Datos!K808&gt;=K$1005),OR(K$1006="",Datos!K808&lt;=K$1006)),FALSE),TRUE))))</f>
        <v>0.0</v>
      </c>
      <c r="L808">
        <f>IF(Datos!L808="",0,IF(AND(L$1008&lt;&gt;"",Datos!L808=L$1008),0,IF(L$1004=0,0,1-CHOOSE(L$1004,IF(ISNUMBER(Datos!L808),AND(OR(L$1005="",Datos!L808&gt;=L$1005),OR(L$1006="",Datos!L808&lt;=L$1006)),FALSE),IF(ISNUMBER(Datos!L808),AND(Datos!L808=INT(Datos!L808),AND(OR(L$1005="",Datos!L808&gt;=L$1005),OR(L$1006="",Datos!L808&lt;=L$1006))),FALSE),OR(ISNUMBER(FIND(";"&amp;UPPER(TRIM(Datos!L808&amp;""))&amp;"=",L$1007)),ISNUMBER(FIND(";"&amp;UPPER(TRIM(Datos!L808&amp;""))&amp;";",L$1007))),OR(UPPER(TRIM(Datos!L808&amp;""))="SÍ",UPPER(TRIM(Datos!L808&amp;""))="SI",UPPER(TRIM(Datos!L808&amp;""))="NO"),IF(ISNUMBER(Datos!L808),AND(OR(L$1005="",Datos!L808&gt;=L$1005),OR(L$1006="",Datos!L808&lt;=L$1006)),FALSE),TRUE))))</f>
        <v>0.0</v>
      </c>
      <c r="M808">
        <f>IF(Datos!M808="",0,IF(AND(M$1008&lt;&gt;"",Datos!M808=M$1008),0,IF(M$1004=0,0,1-CHOOSE(M$1004,IF(ISNUMBER(Datos!M808),AND(OR(M$1005="",Datos!M808&gt;=M$1005),OR(M$1006="",Datos!M808&lt;=M$1006)),FALSE),IF(ISNUMBER(Datos!M808),AND(Datos!M808=INT(Datos!M808),AND(OR(M$1005="",Datos!M808&gt;=M$1005),OR(M$1006="",Datos!M808&lt;=M$1006))),FALSE),OR(ISNUMBER(FIND(";"&amp;UPPER(TRIM(Datos!M808&amp;""))&amp;"=",M$1007)),ISNUMBER(FIND(";"&amp;UPPER(TRIM(Datos!M808&amp;""))&amp;";",M$1007))),OR(UPPER(TRIM(Datos!M808&amp;""))="SÍ",UPPER(TRIM(Datos!M808&amp;""))="SI",UPPER(TRIM(Datos!M808&amp;""))="NO"),IF(ISNUMBER(Datos!M808),AND(OR(M$1005="",Datos!M808&gt;=M$1005),OR(M$1006="",Datos!M808&lt;=M$1006)),FALSE),TRUE))))</f>
        <v>0.0</v>
      </c>
      <c r="N808">
        <f>IF(Datos!N808="",0,IF(AND(N$1008&lt;&gt;"",Datos!N808=N$1008),0,IF(N$1004=0,0,1-CHOOSE(N$1004,IF(ISNUMBER(Datos!N808),AND(OR(N$1005="",Datos!N808&gt;=N$1005),OR(N$1006="",Datos!N808&lt;=N$1006)),FALSE),IF(ISNUMBER(Datos!N808),AND(Datos!N808=INT(Datos!N808),AND(OR(N$1005="",Datos!N808&gt;=N$1005),OR(N$1006="",Datos!N808&lt;=N$1006))),FALSE),OR(ISNUMBER(FIND(";"&amp;UPPER(TRIM(Datos!N808&amp;""))&amp;"=",N$1007)),ISNUMBER(FIND(";"&amp;UPPER(TRIM(Datos!N808&amp;""))&amp;";",N$1007))),OR(UPPER(TRIM(Datos!N808&amp;""))="SÍ",UPPER(TRIM(Datos!N808&amp;""))="SI",UPPER(TRIM(Datos!N808&amp;""))="NO"),IF(ISNUMBER(Datos!N808),AND(OR(N$1005="",Datos!N808&gt;=N$1005),OR(N$1006="",Datos!N808&lt;=N$1006)),FALSE),TRUE))))</f>
        <v>0.0</v>
      </c>
      <c r="O808">
        <f>IF(Datos!O808="",0,IF(AND(O$1008&lt;&gt;"",Datos!O808=O$1008),0,IF(O$1004=0,0,1-CHOOSE(O$1004,IF(ISNUMBER(Datos!O808),AND(OR(O$1005="",Datos!O808&gt;=O$1005),OR(O$1006="",Datos!O808&lt;=O$1006)),FALSE),IF(ISNUMBER(Datos!O808),AND(Datos!O808=INT(Datos!O808),AND(OR(O$1005="",Datos!O808&gt;=O$1005),OR(O$1006="",Datos!O808&lt;=O$1006))),FALSE),OR(ISNUMBER(FIND(";"&amp;UPPER(TRIM(Datos!O808&amp;""))&amp;"=",O$1007)),ISNUMBER(FIND(";"&amp;UPPER(TRIM(Datos!O808&amp;""))&amp;";",O$1007))),OR(UPPER(TRIM(Datos!O808&amp;""))="SÍ",UPPER(TRIM(Datos!O808&amp;""))="SI",UPPER(TRIM(Datos!O808&amp;""))="NO"),IF(ISNUMBER(Datos!O808),AND(OR(O$1005="",Datos!O808&gt;=O$1005),OR(O$1006="",Datos!O808&lt;=O$1006)),FALSE),TRUE))))</f>
        <v>0.0</v>
      </c>
      <c r="P808">
        <f>IF(Datos!P808="",0,IF(AND(P$1008&lt;&gt;"",Datos!P808=P$1008),0,IF(P$1004=0,0,1-CHOOSE(P$1004,IF(ISNUMBER(Datos!P808),AND(OR(P$1005="",Datos!P808&gt;=P$1005),OR(P$1006="",Datos!P808&lt;=P$1006)),FALSE),IF(ISNUMBER(Datos!P808),AND(Datos!P808=INT(Datos!P808),AND(OR(P$1005="",Datos!P808&gt;=P$1005),OR(P$1006="",Datos!P808&lt;=P$1006))),FALSE),OR(ISNUMBER(FIND(";"&amp;UPPER(TRIM(Datos!P808&amp;""))&amp;"=",P$1007)),ISNUMBER(FIND(";"&amp;UPPER(TRIM(Datos!P808&amp;""))&amp;";",P$1007))),OR(UPPER(TRIM(Datos!P808&amp;""))="SÍ",UPPER(TRIM(Datos!P808&amp;""))="SI",UPPER(TRIM(Datos!P808&amp;""))="NO"),IF(ISNUMBER(Datos!P808),AND(OR(P$1005="",Datos!P808&gt;=P$1005),OR(P$1006="",Datos!P808&lt;=P$1006)),FALSE),TRUE))))</f>
        <v>0.0</v>
      </c>
      <c r="Q808">
        <f>IF(Datos!Q808="",0,IF(AND(Q$1008&lt;&gt;"",Datos!Q808=Q$1008),0,IF(Q$1004=0,0,1-CHOOSE(Q$1004,IF(ISNUMBER(Datos!Q808),AND(OR(Q$1005="",Datos!Q808&gt;=Q$1005),OR(Q$1006="",Datos!Q808&lt;=Q$1006)),FALSE),IF(ISNUMBER(Datos!Q808),AND(Datos!Q808=INT(Datos!Q808),AND(OR(Q$1005="",Datos!Q808&gt;=Q$1005),OR(Q$1006="",Datos!Q808&lt;=Q$1006))),FALSE),OR(ISNUMBER(FIND(";"&amp;UPPER(TRIM(Datos!Q808&amp;""))&amp;"=",Q$1007)),ISNUMBER(FIND(";"&amp;UPPER(TRIM(Datos!Q808&amp;""))&amp;";",Q$1007))),OR(UPPER(TRIM(Datos!Q808&amp;""))="SÍ",UPPER(TRIM(Datos!Q808&amp;""))="SI",UPPER(TRIM(Datos!Q808&amp;""))="NO"),IF(ISNUMBER(Datos!Q808),AND(OR(Q$1005="",Datos!Q808&gt;=Q$1005),OR(Q$1006="",Datos!Q808&lt;=Q$1006)),FALSE),TRUE))))</f>
        <v>0.0</v>
      </c>
      <c r="R808">
        <f>IF(Datos!R808="",0,IF(AND(R$1008&lt;&gt;"",Datos!R808=R$1008),0,IF(R$1004=0,0,1-CHOOSE(R$1004,IF(ISNUMBER(Datos!R808),AND(OR(R$1005="",Datos!R808&gt;=R$1005),OR(R$1006="",Datos!R808&lt;=R$1006)),FALSE),IF(ISNUMBER(Datos!R808),AND(Datos!R808=INT(Datos!R808),AND(OR(R$1005="",Datos!R808&gt;=R$1005),OR(R$1006="",Datos!R808&lt;=R$1006))),FALSE),OR(ISNUMBER(FIND(";"&amp;UPPER(TRIM(Datos!R808&amp;""))&amp;"=",R$1007)),ISNUMBER(FIND(";"&amp;UPPER(TRIM(Datos!R808&amp;""))&amp;";",R$1007))),OR(UPPER(TRIM(Datos!R808&amp;""))="SÍ",UPPER(TRIM(Datos!R808&amp;""))="SI",UPPER(TRIM(Datos!R808&amp;""))="NO"),IF(ISNUMBER(Datos!R808),AND(OR(R$1005="",Datos!R808&gt;=R$1005),OR(R$1006="",Datos!R808&lt;=R$1006)),FALSE),TRUE))))</f>
        <v>0.0</v>
      </c>
      <c r="S808">
        <f>IF(Datos!S808="",0,IF(AND(S$1008&lt;&gt;"",Datos!S808=S$1008),0,IF(S$1004=0,0,1-CHOOSE(S$1004,IF(ISNUMBER(Datos!S808),AND(OR(S$1005="",Datos!S808&gt;=S$1005),OR(S$1006="",Datos!S808&lt;=S$1006)),FALSE),IF(ISNUMBER(Datos!S808),AND(Datos!S808=INT(Datos!S808),AND(OR(S$1005="",Datos!S808&gt;=S$1005),OR(S$1006="",Datos!S808&lt;=S$1006))),FALSE),OR(ISNUMBER(FIND(";"&amp;UPPER(TRIM(Datos!S808&amp;""))&amp;"=",S$1007)),ISNUMBER(FIND(";"&amp;UPPER(TRIM(Datos!S808&amp;""))&amp;";",S$1007))),OR(UPPER(TRIM(Datos!S808&amp;""))="SÍ",UPPER(TRIM(Datos!S808&amp;""))="SI",UPPER(TRIM(Datos!S808&amp;""))="NO"),IF(ISNUMBER(Datos!S808),AND(OR(S$1005="",Datos!S808&gt;=S$1005),OR(S$1006="",Datos!S808&lt;=S$1006)),FALSE),TRUE))))</f>
        <v>0.0</v>
      </c>
      <c r="T808">
        <f>IF(Datos!T808="",0,IF(AND(T$1008&lt;&gt;"",Datos!T808=T$1008),0,IF(T$1004=0,0,1-CHOOSE(T$1004,IF(ISNUMBER(Datos!T808),AND(OR(T$1005="",Datos!T808&gt;=T$1005),OR(T$1006="",Datos!T808&lt;=T$1006)),FALSE),IF(ISNUMBER(Datos!T808),AND(Datos!T808=INT(Datos!T808),AND(OR(T$1005="",Datos!T808&gt;=T$1005),OR(T$1006="",Datos!T808&lt;=T$1006))),FALSE),OR(ISNUMBER(FIND(";"&amp;UPPER(TRIM(Datos!T808&amp;""))&amp;"=",T$1007)),ISNUMBER(FIND(";"&amp;UPPER(TRIM(Datos!T808&amp;""))&amp;";",T$1007))),OR(UPPER(TRIM(Datos!T808&amp;""))="SÍ",UPPER(TRIM(Datos!T808&amp;""))="SI",UPPER(TRIM(Datos!T808&amp;""))="NO"),IF(ISNUMBER(Datos!T808),AND(OR(T$1005="",Datos!T808&gt;=T$1005),OR(T$1006="",Datos!T808&lt;=T$1006)),FALSE),TRUE))))</f>
        <v>0.0</v>
      </c>
      <c r="U808">
        <f>IF(Datos!U808="",0,IF(AND(U$1008&lt;&gt;"",Datos!U808=U$1008),0,IF(U$1004=0,0,1-CHOOSE(U$1004,IF(ISNUMBER(Datos!U808),AND(OR(U$1005="",Datos!U808&gt;=U$1005),OR(U$1006="",Datos!U808&lt;=U$1006)),FALSE),IF(ISNUMBER(Datos!U808),AND(Datos!U808=INT(Datos!U808),AND(OR(U$1005="",Datos!U808&gt;=U$1005),OR(U$1006="",Datos!U808&lt;=U$1006))),FALSE),OR(ISNUMBER(FIND(";"&amp;UPPER(TRIM(Datos!U808&amp;""))&amp;"=",U$1007)),ISNUMBER(FIND(";"&amp;UPPER(TRIM(Datos!U808&amp;""))&amp;";",U$1007))),OR(UPPER(TRIM(Datos!U808&amp;""))="SÍ",UPPER(TRIM(Datos!U808&amp;""))="SI",UPPER(TRIM(Datos!U808&amp;""))="NO"),IF(ISNUMBER(Datos!U808),AND(OR(U$1005="",Datos!U808&gt;=U$1005),OR(U$1006="",Datos!U808&lt;=U$1006)),FALSE),TRUE))))</f>
        <v>0.0</v>
      </c>
      <c r="V808">
        <f>IF(Datos!V808="",0,IF(AND(V$1008&lt;&gt;"",Datos!V808=V$1008),0,IF(V$1004=0,0,1-CHOOSE(V$1004,IF(ISNUMBER(Datos!V808),AND(OR(V$1005="",Datos!V808&gt;=V$1005),OR(V$1006="",Datos!V808&lt;=V$1006)),FALSE),IF(ISNUMBER(Datos!V808),AND(Datos!V808=INT(Datos!V808),AND(OR(V$1005="",Datos!V808&gt;=V$1005),OR(V$1006="",Datos!V808&lt;=V$1006))),FALSE),OR(ISNUMBER(FIND(";"&amp;UPPER(TRIM(Datos!V808&amp;""))&amp;"=",V$1007)),ISNUMBER(FIND(";"&amp;UPPER(TRIM(Datos!V808&amp;""))&amp;";",V$1007))),OR(UPPER(TRIM(Datos!V808&amp;""))="SÍ",UPPER(TRIM(Datos!V808&amp;""))="SI",UPPER(TRIM(Datos!V808&amp;""))="NO"),IF(ISNUMBER(Datos!V808),AND(OR(V$1005="",Datos!V808&gt;=V$1005),OR(V$1006="",Datos!V808&lt;=V$1006)),FALSE),TRUE))))</f>
        <v>0.0</v>
      </c>
      <c r="W808">
        <f>IF(Datos!W808="",0,IF(AND(W$1008&lt;&gt;"",Datos!W808=W$1008),0,IF(W$1004=0,0,1-CHOOSE(W$1004,IF(ISNUMBER(Datos!W808),AND(OR(W$1005="",Datos!W808&gt;=W$1005),OR(W$1006="",Datos!W808&lt;=W$1006)),FALSE),IF(ISNUMBER(Datos!W808),AND(Datos!W808=INT(Datos!W808),AND(OR(W$1005="",Datos!W808&gt;=W$1005),OR(W$1006="",Datos!W808&lt;=W$1006))),FALSE),OR(ISNUMBER(FIND(";"&amp;UPPER(TRIM(Datos!W808&amp;""))&amp;"=",W$1007)),ISNUMBER(FIND(";"&amp;UPPER(TRIM(Datos!W808&amp;""))&amp;";",W$1007))),OR(UPPER(TRIM(Datos!W808&amp;""))="SÍ",UPPER(TRIM(Datos!W808&amp;""))="SI",UPPER(TRIM(Datos!W808&amp;""))="NO"),IF(ISNUMBER(Datos!W808),AND(OR(W$1005="",Datos!W808&gt;=W$1005),OR(W$1006="",Datos!W808&lt;=W$1006)),FALSE),TRUE))))</f>
        <v>0.0</v>
      </c>
      <c r="X808">
        <f>IF(Datos!X808="",0,IF(AND(X$1008&lt;&gt;"",Datos!X808=X$1008),0,IF(X$1004=0,0,1-CHOOSE(X$1004,IF(ISNUMBER(Datos!X808),AND(OR(X$1005="",Datos!X808&gt;=X$1005),OR(X$1006="",Datos!X808&lt;=X$1006)),FALSE),IF(ISNUMBER(Datos!X808),AND(Datos!X808=INT(Datos!X808),AND(OR(X$1005="",Datos!X808&gt;=X$1005),OR(X$1006="",Datos!X808&lt;=X$1006))),FALSE),OR(ISNUMBER(FIND(";"&amp;UPPER(TRIM(Datos!X808&amp;""))&amp;"=",X$1007)),ISNUMBER(FIND(";"&amp;UPPER(TRIM(Datos!X808&amp;""))&amp;";",X$1007))),OR(UPPER(TRIM(Datos!X808&amp;""))="SÍ",UPPER(TRIM(Datos!X808&amp;""))="SI",UPPER(TRIM(Datos!X808&amp;""))="NO"),IF(ISNUMBER(Datos!X808),AND(OR(X$1005="",Datos!X808&gt;=X$1005),OR(X$1006="",Datos!X808&lt;=X$1006)),FALSE),TRUE))))</f>
        <v>0.0</v>
      </c>
      <c r="Y808">
        <f>IF(Datos!Y808="",0,IF(AND(Y$1008&lt;&gt;"",Datos!Y808=Y$1008),0,IF(Y$1004=0,0,1-CHOOSE(Y$1004,IF(ISNUMBER(Datos!Y808),AND(OR(Y$1005="",Datos!Y808&gt;=Y$1005),OR(Y$1006="",Datos!Y808&lt;=Y$1006)),FALSE),IF(ISNUMBER(Datos!Y808),AND(Datos!Y808=INT(Datos!Y808),AND(OR(Y$1005="",Datos!Y808&gt;=Y$1005),OR(Y$1006="",Datos!Y808&lt;=Y$1006))),FALSE),OR(ISNUMBER(FIND(";"&amp;UPPER(TRIM(Datos!Y808&amp;""))&amp;"=",Y$1007)),ISNUMBER(FIND(";"&amp;UPPER(TRIM(Datos!Y808&amp;""))&amp;";",Y$1007))),OR(UPPER(TRIM(Datos!Y808&amp;""))="SÍ",UPPER(TRIM(Datos!Y808&amp;""))="SI",UPPER(TRIM(Datos!Y808&amp;""))="NO"),IF(ISNUMBER(Datos!Y808),AND(OR(Y$1005="",Datos!Y808&gt;=Y$1005),OR(Y$1006="",Datos!Y808&lt;=Y$1006)),FALSE),TRUE))))</f>
        <v>0.0</v>
      </c>
      <c r="Z808">
        <f>IF(Datos!Z808="",0,IF(AND(Z$1008&lt;&gt;"",Datos!Z808=Z$1008),0,IF(Z$1004=0,0,1-CHOOSE(Z$1004,IF(ISNUMBER(Datos!Z808),AND(OR(Z$1005="",Datos!Z808&gt;=Z$1005),OR(Z$1006="",Datos!Z808&lt;=Z$1006)),FALSE),IF(ISNUMBER(Datos!Z808),AND(Datos!Z808=INT(Datos!Z808),AND(OR(Z$1005="",Datos!Z808&gt;=Z$1005),OR(Z$1006="",Datos!Z808&lt;=Z$1006))),FALSE),OR(ISNUMBER(FIND(";"&amp;UPPER(TRIM(Datos!Z808&amp;""))&amp;"=",Z$1007)),ISNUMBER(FIND(";"&amp;UPPER(TRIM(Datos!Z808&amp;""))&amp;";",Z$1007))),OR(UPPER(TRIM(Datos!Z808&amp;""))="SÍ",UPPER(TRIM(Datos!Z808&amp;""))="SI",UPPER(TRIM(Datos!Z808&amp;""))="NO"),IF(ISNUMBER(Datos!Z808),AND(OR(Z$1005="",Datos!Z808&gt;=Z$1005),OR(Z$1006="",Datos!Z808&lt;=Z$1006)),FALSE),TRUE))))</f>
        <v>0.0</v>
      </c>
      <c r="AA808">
        <f>IF(Datos!AA808="",0,IF(AND(AA$1008&lt;&gt;"",Datos!AA808=AA$1008),0,IF(AA$1004=0,0,1-CHOOSE(AA$1004,IF(ISNUMBER(Datos!AA808),AND(OR(AA$1005="",Datos!AA808&gt;=AA$1005),OR(AA$1006="",Datos!AA808&lt;=AA$1006)),FALSE),IF(ISNUMBER(Datos!AA808),AND(Datos!AA808=INT(Datos!AA808),AND(OR(AA$1005="",Datos!AA808&gt;=AA$1005),OR(AA$1006="",Datos!AA808&lt;=AA$1006))),FALSE),OR(ISNUMBER(FIND(";"&amp;UPPER(TRIM(Datos!AA808&amp;""))&amp;"=",AA$1007)),ISNUMBER(FIND(";"&amp;UPPER(TRIM(Datos!AA808&amp;""))&amp;";",AA$1007))),OR(UPPER(TRIM(Datos!AA808&amp;""))="SÍ",UPPER(TRIM(Datos!AA808&amp;""))="SI",UPPER(TRIM(Datos!AA808&amp;""))="NO"),IF(ISNUMBER(Datos!AA808),AND(OR(AA$1005="",Datos!AA808&gt;=AA$1005),OR(AA$1006="",Datos!AA808&lt;=AA$1006)),FALSE),TRUE))))</f>
        <v>0.0</v>
      </c>
      <c r="AB808">
        <f>IF(Datos!AB808="",0,IF(AND(AB$1008&lt;&gt;"",Datos!AB808=AB$1008),0,IF(AB$1004=0,0,1-CHOOSE(AB$1004,IF(ISNUMBER(Datos!AB808),AND(OR(AB$1005="",Datos!AB808&gt;=AB$1005),OR(AB$1006="",Datos!AB808&lt;=AB$1006)),FALSE),IF(ISNUMBER(Datos!AB808),AND(Datos!AB808=INT(Datos!AB808),AND(OR(AB$1005="",Datos!AB808&gt;=AB$1005),OR(AB$1006="",Datos!AB808&lt;=AB$1006))),FALSE),OR(ISNUMBER(FIND(";"&amp;UPPER(TRIM(Datos!AB808&amp;""))&amp;"=",AB$1007)),ISNUMBER(FIND(";"&amp;UPPER(TRIM(Datos!AB808&amp;""))&amp;";",AB$1007))),OR(UPPER(TRIM(Datos!AB808&amp;""))="SÍ",UPPER(TRIM(Datos!AB808&amp;""))="SI",UPPER(TRIM(Datos!AB808&amp;""))="NO"),IF(ISNUMBER(Datos!AB808),AND(OR(AB$1005="",Datos!AB808&gt;=AB$1005),OR(AB$1006="",Datos!AB808&lt;=AB$1006)),FALSE),TRUE))))</f>
        <v>0.0</v>
      </c>
      <c r="AC808">
        <f>IF(Datos!AC808="",0,IF(AND(AC$1008&lt;&gt;"",Datos!AC808=AC$1008),0,IF(AC$1004=0,0,1-CHOOSE(AC$1004,IF(ISNUMBER(Datos!AC808),AND(OR(AC$1005="",Datos!AC808&gt;=AC$1005),OR(AC$1006="",Datos!AC808&lt;=AC$1006)),FALSE),IF(ISNUMBER(Datos!AC808),AND(Datos!AC808=INT(Datos!AC808),AND(OR(AC$1005="",Datos!AC808&gt;=AC$1005),OR(AC$1006="",Datos!AC808&lt;=AC$1006))),FALSE),OR(ISNUMBER(FIND(";"&amp;UPPER(TRIM(Datos!AC808&amp;""))&amp;"=",AC$1007)),ISNUMBER(FIND(";"&amp;UPPER(TRIM(Datos!AC808&amp;""))&amp;";",AC$1007))),OR(UPPER(TRIM(Datos!AC808&amp;""))="SÍ",UPPER(TRIM(Datos!AC808&amp;""))="SI",UPPER(TRIM(Datos!AC808&amp;""))="NO"),IF(ISNUMBER(Datos!AC808),AND(OR(AC$1005="",Datos!AC808&gt;=AC$1005),OR(AC$1006="",Datos!AC808&lt;=AC$1006)),FALSE),TRUE))))</f>
        <v>0.0</v>
      </c>
      <c r="AD808">
        <f>IF(Datos!AD808="",0,IF(AND(AD$1008&lt;&gt;"",Datos!AD808=AD$1008),0,IF(AD$1004=0,0,1-CHOOSE(AD$1004,IF(ISNUMBER(Datos!AD808),AND(OR(AD$1005="",Datos!AD808&gt;=AD$1005),OR(AD$1006="",Datos!AD808&lt;=AD$1006)),FALSE),IF(ISNUMBER(Datos!AD808),AND(Datos!AD808=INT(Datos!AD808),AND(OR(AD$1005="",Datos!AD808&gt;=AD$1005),OR(AD$1006="",Datos!AD808&lt;=AD$1006))),FALSE),OR(ISNUMBER(FIND(";"&amp;UPPER(TRIM(Datos!AD808&amp;""))&amp;"=",AD$1007)),ISNUMBER(FIND(";"&amp;UPPER(TRIM(Datos!AD808&amp;""))&amp;";",AD$1007))),OR(UPPER(TRIM(Datos!AD808&amp;""))="SÍ",UPPER(TRIM(Datos!AD808&amp;""))="SI",UPPER(TRIM(Datos!AD808&amp;""))="NO"),IF(ISNUMBER(Datos!AD808),AND(OR(AD$1005="",Datos!AD808&gt;=AD$1005),OR(AD$1006="",Datos!AD808&lt;=AD$1006)),FALSE),TRUE))))</f>
        <v>0.0</v>
      </c>
      <c r="AE808">
        <f>IF(Datos!AE808="",0,IF(AND(AE$1008&lt;&gt;"",Datos!AE808=AE$1008),0,IF(AE$1004=0,0,1-CHOOSE(AE$1004,IF(ISNUMBER(Datos!AE808),AND(OR(AE$1005="",Datos!AE808&gt;=AE$1005),OR(AE$1006="",Datos!AE808&lt;=AE$1006)),FALSE),IF(ISNUMBER(Datos!AE808),AND(Datos!AE808=INT(Datos!AE808),AND(OR(AE$1005="",Datos!AE808&gt;=AE$1005),OR(AE$1006="",Datos!AE808&lt;=AE$1006))),FALSE),OR(ISNUMBER(FIND(";"&amp;UPPER(TRIM(Datos!AE808&amp;""))&amp;"=",AE$1007)),ISNUMBER(FIND(";"&amp;UPPER(TRIM(Datos!AE808&amp;""))&amp;";",AE$1007))),OR(UPPER(TRIM(Datos!AE808&amp;""))="SÍ",UPPER(TRIM(Datos!AE808&amp;""))="SI",UPPER(TRIM(Datos!AE808&amp;""))="NO"),IF(ISNUMBER(Datos!AE808),AND(OR(AE$1005="",Datos!AE808&gt;=AE$1005),OR(AE$1006="",Datos!AE808&lt;=AE$1006)),FALSE),TRUE))))</f>
        <v>0.0</v>
      </c>
    </row>
    <row r="809" spans="2:31">
      <c r="B809">
        <f>IF(Datos!B809="",0,IF(AND(B$1008&lt;&gt;"",Datos!B809=B$1008),0,IF(B$1004=0,0,1-CHOOSE(B$1004,IF(ISNUMBER(Datos!B809),AND(OR(B$1005="",Datos!B809&gt;=B$1005),OR(B$1006="",Datos!B809&lt;=B$1006)),FALSE),IF(ISNUMBER(Datos!B809),AND(Datos!B809=INT(Datos!B809),AND(OR(B$1005="",Datos!B809&gt;=B$1005),OR(B$1006="",Datos!B809&lt;=B$1006))),FALSE),OR(ISNUMBER(FIND(";"&amp;UPPER(TRIM(Datos!B809&amp;""))&amp;"=",B$1007)),ISNUMBER(FIND(";"&amp;UPPER(TRIM(Datos!B809&amp;""))&amp;";",B$1007))),OR(UPPER(TRIM(Datos!B809&amp;""))="SÍ",UPPER(TRIM(Datos!B809&amp;""))="SI",UPPER(TRIM(Datos!B809&amp;""))="NO"),IF(ISNUMBER(Datos!B809),AND(OR(B$1005="",Datos!B809&gt;=B$1005),OR(B$1006="",Datos!B809&lt;=B$1006)),FALSE),TRUE))))</f>
        <v>0.0</v>
      </c>
      <c r="C809">
        <f>IF(Datos!C809="",0,IF(AND(C$1008&lt;&gt;"",Datos!C809=C$1008),0,IF(C$1004=0,0,1-CHOOSE(C$1004,IF(ISNUMBER(Datos!C809),AND(OR(C$1005="",Datos!C809&gt;=C$1005),OR(C$1006="",Datos!C809&lt;=C$1006)),FALSE),IF(ISNUMBER(Datos!C809),AND(Datos!C809=INT(Datos!C809),AND(OR(C$1005="",Datos!C809&gt;=C$1005),OR(C$1006="",Datos!C809&lt;=C$1006))),FALSE),OR(ISNUMBER(FIND(";"&amp;UPPER(TRIM(Datos!C809&amp;""))&amp;"=",C$1007)),ISNUMBER(FIND(";"&amp;UPPER(TRIM(Datos!C809&amp;""))&amp;";",C$1007))),OR(UPPER(TRIM(Datos!C809&amp;""))="SÍ",UPPER(TRIM(Datos!C809&amp;""))="SI",UPPER(TRIM(Datos!C809&amp;""))="NO"),IF(ISNUMBER(Datos!C809),AND(OR(C$1005="",Datos!C809&gt;=C$1005),OR(C$1006="",Datos!C809&lt;=C$1006)),FALSE),TRUE))))</f>
        <v>0.0</v>
      </c>
      <c r="D809">
        <f>IF(Datos!D809="",0,IF(AND(D$1008&lt;&gt;"",Datos!D809=D$1008),0,IF(D$1004=0,0,1-CHOOSE(D$1004,IF(ISNUMBER(Datos!D809),AND(OR(D$1005="",Datos!D809&gt;=D$1005),OR(D$1006="",Datos!D809&lt;=D$1006)),FALSE),IF(ISNUMBER(Datos!D809),AND(Datos!D809=INT(Datos!D809),AND(OR(D$1005="",Datos!D809&gt;=D$1005),OR(D$1006="",Datos!D809&lt;=D$1006))),FALSE),OR(ISNUMBER(FIND(";"&amp;UPPER(TRIM(Datos!D809&amp;""))&amp;"=",D$1007)),ISNUMBER(FIND(";"&amp;UPPER(TRIM(Datos!D809&amp;""))&amp;";",D$1007))),OR(UPPER(TRIM(Datos!D809&amp;""))="SÍ",UPPER(TRIM(Datos!D809&amp;""))="SI",UPPER(TRIM(Datos!D809&amp;""))="NO"),IF(ISNUMBER(Datos!D809),AND(OR(D$1005="",Datos!D809&gt;=D$1005),OR(D$1006="",Datos!D809&lt;=D$1006)),FALSE),TRUE))))</f>
        <v>0.0</v>
      </c>
      <c r="E809">
        <f>IF(Datos!E809="",0,IF(AND(E$1008&lt;&gt;"",Datos!E809=E$1008),0,IF(E$1004=0,0,1-CHOOSE(E$1004,IF(ISNUMBER(Datos!E809),AND(OR(E$1005="",Datos!E809&gt;=E$1005),OR(E$1006="",Datos!E809&lt;=E$1006)),FALSE),IF(ISNUMBER(Datos!E809),AND(Datos!E809=INT(Datos!E809),AND(OR(E$1005="",Datos!E809&gt;=E$1005),OR(E$1006="",Datos!E809&lt;=E$1006))),FALSE),OR(ISNUMBER(FIND(";"&amp;UPPER(TRIM(Datos!E809&amp;""))&amp;"=",E$1007)),ISNUMBER(FIND(";"&amp;UPPER(TRIM(Datos!E809&amp;""))&amp;";",E$1007))),OR(UPPER(TRIM(Datos!E809&amp;""))="SÍ",UPPER(TRIM(Datos!E809&amp;""))="SI",UPPER(TRIM(Datos!E809&amp;""))="NO"),IF(ISNUMBER(Datos!E809),AND(OR(E$1005="",Datos!E809&gt;=E$1005),OR(E$1006="",Datos!E809&lt;=E$1006)),FALSE),TRUE))))</f>
        <v>0.0</v>
      </c>
      <c r="F809">
        <f>IF(Datos!F809="",0,IF(AND(F$1008&lt;&gt;"",Datos!F809=F$1008),0,IF(F$1004=0,0,1-CHOOSE(F$1004,IF(ISNUMBER(Datos!F809),AND(OR(F$1005="",Datos!F809&gt;=F$1005),OR(F$1006="",Datos!F809&lt;=F$1006)),FALSE),IF(ISNUMBER(Datos!F809),AND(Datos!F809=INT(Datos!F809),AND(OR(F$1005="",Datos!F809&gt;=F$1005),OR(F$1006="",Datos!F809&lt;=F$1006))),FALSE),OR(ISNUMBER(FIND(";"&amp;UPPER(TRIM(Datos!F809&amp;""))&amp;"=",F$1007)),ISNUMBER(FIND(";"&amp;UPPER(TRIM(Datos!F809&amp;""))&amp;";",F$1007))),OR(UPPER(TRIM(Datos!F809&amp;""))="SÍ",UPPER(TRIM(Datos!F809&amp;""))="SI",UPPER(TRIM(Datos!F809&amp;""))="NO"),IF(ISNUMBER(Datos!F809),AND(OR(F$1005="",Datos!F809&gt;=F$1005),OR(F$1006="",Datos!F809&lt;=F$1006)),FALSE),TRUE))))</f>
        <v>0.0</v>
      </c>
      <c r="G809">
        <f>IF(Datos!G809="",0,IF(AND(G$1008&lt;&gt;"",Datos!G809=G$1008),0,IF(G$1004=0,0,1-CHOOSE(G$1004,IF(ISNUMBER(Datos!G809),AND(OR(G$1005="",Datos!G809&gt;=G$1005),OR(G$1006="",Datos!G809&lt;=G$1006)),FALSE),IF(ISNUMBER(Datos!G809),AND(Datos!G809=INT(Datos!G809),AND(OR(G$1005="",Datos!G809&gt;=G$1005),OR(G$1006="",Datos!G809&lt;=G$1006))),FALSE),OR(ISNUMBER(FIND(";"&amp;UPPER(TRIM(Datos!G809&amp;""))&amp;"=",G$1007)),ISNUMBER(FIND(";"&amp;UPPER(TRIM(Datos!G809&amp;""))&amp;";",G$1007))),OR(UPPER(TRIM(Datos!G809&amp;""))="SÍ",UPPER(TRIM(Datos!G809&amp;""))="SI",UPPER(TRIM(Datos!G809&amp;""))="NO"),IF(ISNUMBER(Datos!G809),AND(OR(G$1005="",Datos!G809&gt;=G$1005),OR(G$1006="",Datos!G809&lt;=G$1006)),FALSE),TRUE))))</f>
        <v>0.0</v>
      </c>
      <c r="H809">
        <f>IF(Datos!H809="",0,IF(AND(H$1008&lt;&gt;"",Datos!H809=H$1008),0,IF(H$1004=0,0,1-CHOOSE(H$1004,IF(ISNUMBER(Datos!H809),AND(OR(H$1005="",Datos!H809&gt;=H$1005),OR(H$1006="",Datos!H809&lt;=H$1006)),FALSE),IF(ISNUMBER(Datos!H809),AND(Datos!H809=INT(Datos!H809),AND(OR(H$1005="",Datos!H809&gt;=H$1005),OR(H$1006="",Datos!H809&lt;=H$1006))),FALSE),OR(ISNUMBER(FIND(";"&amp;UPPER(TRIM(Datos!H809&amp;""))&amp;"=",H$1007)),ISNUMBER(FIND(";"&amp;UPPER(TRIM(Datos!H809&amp;""))&amp;";",H$1007))),OR(UPPER(TRIM(Datos!H809&amp;""))="SÍ",UPPER(TRIM(Datos!H809&amp;""))="SI",UPPER(TRIM(Datos!H809&amp;""))="NO"),IF(ISNUMBER(Datos!H809),AND(OR(H$1005="",Datos!H809&gt;=H$1005),OR(H$1006="",Datos!H809&lt;=H$1006)),FALSE),TRUE))))</f>
        <v>0.0</v>
      </c>
      <c r="I809">
        <f>IF(Datos!I809="",0,IF(AND(I$1008&lt;&gt;"",Datos!I809=I$1008),0,IF(I$1004=0,0,1-CHOOSE(I$1004,IF(ISNUMBER(Datos!I809),AND(OR(I$1005="",Datos!I809&gt;=I$1005),OR(I$1006="",Datos!I809&lt;=I$1006)),FALSE),IF(ISNUMBER(Datos!I809),AND(Datos!I809=INT(Datos!I809),AND(OR(I$1005="",Datos!I809&gt;=I$1005),OR(I$1006="",Datos!I809&lt;=I$1006))),FALSE),OR(ISNUMBER(FIND(";"&amp;UPPER(TRIM(Datos!I809&amp;""))&amp;"=",I$1007)),ISNUMBER(FIND(";"&amp;UPPER(TRIM(Datos!I809&amp;""))&amp;";",I$1007))),OR(UPPER(TRIM(Datos!I809&amp;""))="SÍ",UPPER(TRIM(Datos!I809&amp;""))="SI",UPPER(TRIM(Datos!I809&amp;""))="NO"),IF(ISNUMBER(Datos!I809),AND(OR(I$1005="",Datos!I809&gt;=I$1005),OR(I$1006="",Datos!I809&lt;=I$1006)),FALSE),TRUE))))</f>
        <v>0.0</v>
      </c>
      <c r="J809">
        <f>IF(Datos!J809="",0,IF(AND(J$1008&lt;&gt;"",Datos!J809=J$1008),0,IF(J$1004=0,0,1-CHOOSE(J$1004,IF(ISNUMBER(Datos!J809),AND(OR(J$1005="",Datos!J809&gt;=J$1005),OR(J$1006="",Datos!J809&lt;=J$1006)),FALSE),IF(ISNUMBER(Datos!J809),AND(Datos!J809=INT(Datos!J809),AND(OR(J$1005="",Datos!J809&gt;=J$1005),OR(J$1006="",Datos!J809&lt;=J$1006))),FALSE),OR(ISNUMBER(FIND(";"&amp;UPPER(TRIM(Datos!J809&amp;""))&amp;"=",J$1007)),ISNUMBER(FIND(";"&amp;UPPER(TRIM(Datos!J809&amp;""))&amp;";",J$1007))),OR(UPPER(TRIM(Datos!J809&amp;""))="SÍ",UPPER(TRIM(Datos!J809&amp;""))="SI",UPPER(TRIM(Datos!J809&amp;""))="NO"),IF(ISNUMBER(Datos!J809),AND(OR(J$1005="",Datos!J809&gt;=J$1005),OR(J$1006="",Datos!J809&lt;=J$1006)),FALSE),TRUE))))</f>
        <v>0.0</v>
      </c>
      <c r="K809">
        <f>IF(Datos!K809="",0,IF(AND(K$1008&lt;&gt;"",Datos!K809=K$1008),0,IF(K$1004=0,0,1-CHOOSE(K$1004,IF(ISNUMBER(Datos!K809),AND(OR(K$1005="",Datos!K809&gt;=K$1005),OR(K$1006="",Datos!K809&lt;=K$1006)),FALSE),IF(ISNUMBER(Datos!K809),AND(Datos!K809=INT(Datos!K809),AND(OR(K$1005="",Datos!K809&gt;=K$1005),OR(K$1006="",Datos!K809&lt;=K$1006))),FALSE),OR(ISNUMBER(FIND(";"&amp;UPPER(TRIM(Datos!K809&amp;""))&amp;"=",K$1007)),ISNUMBER(FIND(";"&amp;UPPER(TRIM(Datos!K809&amp;""))&amp;";",K$1007))),OR(UPPER(TRIM(Datos!K809&amp;""))="SÍ",UPPER(TRIM(Datos!K809&amp;""))="SI",UPPER(TRIM(Datos!K809&amp;""))="NO"),IF(ISNUMBER(Datos!K809),AND(OR(K$1005="",Datos!K809&gt;=K$1005),OR(K$1006="",Datos!K809&lt;=K$1006)),FALSE),TRUE))))</f>
        <v>0.0</v>
      </c>
      <c r="L809">
        <f>IF(Datos!L809="",0,IF(AND(L$1008&lt;&gt;"",Datos!L809=L$1008),0,IF(L$1004=0,0,1-CHOOSE(L$1004,IF(ISNUMBER(Datos!L809),AND(OR(L$1005="",Datos!L809&gt;=L$1005),OR(L$1006="",Datos!L809&lt;=L$1006)),FALSE),IF(ISNUMBER(Datos!L809),AND(Datos!L809=INT(Datos!L809),AND(OR(L$1005="",Datos!L809&gt;=L$1005),OR(L$1006="",Datos!L809&lt;=L$1006))),FALSE),OR(ISNUMBER(FIND(";"&amp;UPPER(TRIM(Datos!L809&amp;""))&amp;"=",L$1007)),ISNUMBER(FIND(";"&amp;UPPER(TRIM(Datos!L809&amp;""))&amp;";",L$1007))),OR(UPPER(TRIM(Datos!L809&amp;""))="SÍ",UPPER(TRIM(Datos!L809&amp;""))="SI",UPPER(TRIM(Datos!L809&amp;""))="NO"),IF(ISNUMBER(Datos!L809),AND(OR(L$1005="",Datos!L809&gt;=L$1005),OR(L$1006="",Datos!L809&lt;=L$1006)),FALSE),TRUE))))</f>
        <v>0.0</v>
      </c>
      <c r="M809">
        <f>IF(Datos!M809="",0,IF(AND(M$1008&lt;&gt;"",Datos!M809=M$1008),0,IF(M$1004=0,0,1-CHOOSE(M$1004,IF(ISNUMBER(Datos!M809),AND(OR(M$1005="",Datos!M809&gt;=M$1005),OR(M$1006="",Datos!M809&lt;=M$1006)),FALSE),IF(ISNUMBER(Datos!M809),AND(Datos!M809=INT(Datos!M809),AND(OR(M$1005="",Datos!M809&gt;=M$1005),OR(M$1006="",Datos!M809&lt;=M$1006))),FALSE),OR(ISNUMBER(FIND(";"&amp;UPPER(TRIM(Datos!M809&amp;""))&amp;"=",M$1007)),ISNUMBER(FIND(";"&amp;UPPER(TRIM(Datos!M809&amp;""))&amp;";",M$1007))),OR(UPPER(TRIM(Datos!M809&amp;""))="SÍ",UPPER(TRIM(Datos!M809&amp;""))="SI",UPPER(TRIM(Datos!M809&amp;""))="NO"),IF(ISNUMBER(Datos!M809),AND(OR(M$1005="",Datos!M809&gt;=M$1005),OR(M$1006="",Datos!M809&lt;=M$1006)),FALSE),TRUE))))</f>
        <v>0.0</v>
      </c>
      <c r="N809">
        <f>IF(Datos!N809="",0,IF(AND(N$1008&lt;&gt;"",Datos!N809=N$1008),0,IF(N$1004=0,0,1-CHOOSE(N$1004,IF(ISNUMBER(Datos!N809),AND(OR(N$1005="",Datos!N809&gt;=N$1005),OR(N$1006="",Datos!N809&lt;=N$1006)),FALSE),IF(ISNUMBER(Datos!N809),AND(Datos!N809=INT(Datos!N809),AND(OR(N$1005="",Datos!N809&gt;=N$1005),OR(N$1006="",Datos!N809&lt;=N$1006))),FALSE),OR(ISNUMBER(FIND(";"&amp;UPPER(TRIM(Datos!N809&amp;""))&amp;"=",N$1007)),ISNUMBER(FIND(";"&amp;UPPER(TRIM(Datos!N809&amp;""))&amp;";",N$1007))),OR(UPPER(TRIM(Datos!N809&amp;""))="SÍ",UPPER(TRIM(Datos!N809&amp;""))="SI",UPPER(TRIM(Datos!N809&amp;""))="NO"),IF(ISNUMBER(Datos!N809),AND(OR(N$1005="",Datos!N809&gt;=N$1005),OR(N$1006="",Datos!N809&lt;=N$1006)),FALSE),TRUE))))</f>
        <v>0.0</v>
      </c>
      <c r="O809">
        <f>IF(Datos!O809="",0,IF(AND(O$1008&lt;&gt;"",Datos!O809=O$1008),0,IF(O$1004=0,0,1-CHOOSE(O$1004,IF(ISNUMBER(Datos!O809),AND(OR(O$1005="",Datos!O809&gt;=O$1005),OR(O$1006="",Datos!O809&lt;=O$1006)),FALSE),IF(ISNUMBER(Datos!O809),AND(Datos!O809=INT(Datos!O809),AND(OR(O$1005="",Datos!O809&gt;=O$1005),OR(O$1006="",Datos!O809&lt;=O$1006))),FALSE),OR(ISNUMBER(FIND(";"&amp;UPPER(TRIM(Datos!O809&amp;""))&amp;"=",O$1007)),ISNUMBER(FIND(";"&amp;UPPER(TRIM(Datos!O809&amp;""))&amp;";",O$1007))),OR(UPPER(TRIM(Datos!O809&amp;""))="SÍ",UPPER(TRIM(Datos!O809&amp;""))="SI",UPPER(TRIM(Datos!O809&amp;""))="NO"),IF(ISNUMBER(Datos!O809),AND(OR(O$1005="",Datos!O809&gt;=O$1005),OR(O$1006="",Datos!O809&lt;=O$1006)),FALSE),TRUE))))</f>
        <v>0.0</v>
      </c>
      <c r="P809">
        <f>IF(Datos!P809="",0,IF(AND(P$1008&lt;&gt;"",Datos!P809=P$1008),0,IF(P$1004=0,0,1-CHOOSE(P$1004,IF(ISNUMBER(Datos!P809),AND(OR(P$1005="",Datos!P809&gt;=P$1005),OR(P$1006="",Datos!P809&lt;=P$1006)),FALSE),IF(ISNUMBER(Datos!P809),AND(Datos!P809=INT(Datos!P809),AND(OR(P$1005="",Datos!P809&gt;=P$1005),OR(P$1006="",Datos!P809&lt;=P$1006))),FALSE),OR(ISNUMBER(FIND(";"&amp;UPPER(TRIM(Datos!P809&amp;""))&amp;"=",P$1007)),ISNUMBER(FIND(";"&amp;UPPER(TRIM(Datos!P809&amp;""))&amp;";",P$1007))),OR(UPPER(TRIM(Datos!P809&amp;""))="SÍ",UPPER(TRIM(Datos!P809&amp;""))="SI",UPPER(TRIM(Datos!P809&amp;""))="NO"),IF(ISNUMBER(Datos!P809),AND(OR(P$1005="",Datos!P809&gt;=P$1005),OR(P$1006="",Datos!P809&lt;=P$1006)),FALSE),TRUE))))</f>
        <v>0.0</v>
      </c>
      <c r="Q809">
        <f>IF(Datos!Q809="",0,IF(AND(Q$1008&lt;&gt;"",Datos!Q809=Q$1008),0,IF(Q$1004=0,0,1-CHOOSE(Q$1004,IF(ISNUMBER(Datos!Q809),AND(OR(Q$1005="",Datos!Q809&gt;=Q$1005),OR(Q$1006="",Datos!Q809&lt;=Q$1006)),FALSE),IF(ISNUMBER(Datos!Q809),AND(Datos!Q809=INT(Datos!Q809),AND(OR(Q$1005="",Datos!Q809&gt;=Q$1005),OR(Q$1006="",Datos!Q809&lt;=Q$1006))),FALSE),OR(ISNUMBER(FIND(";"&amp;UPPER(TRIM(Datos!Q809&amp;""))&amp;"=",Q$1007)),ISNUMBER(FIND(";"&amp;UPPER(TRIM(Datos!Q809&amp;""))&amp;";",Q$1007))),OR(UPPER(TRIM(Datos!Q809&amp;""))="SÍ",UPPER(TRIM(Datos!Q809&amp;""))="SI",UPPER(TRIM(Datos!Q809&amp;""))="NO"),IF(ISNUMBER(Datos!Q809),AND(OR(Q$1005="",Datos!Q809&gt;=Q$1005),OR(Q$1006="",Datos!Q809&lt;=Q$1006)),FALSE),TRUE))))</f>
        <v>0.0</v>
      </c>
      <c r="R809">
        <f>IF(Datos!R809="",0,IF(AND(R$1008&lt;&gt;"",Datos!R809=R$1008),0,IF(R$1004=0,0,1-CHOOSE(R$1004,IF(ISNUMBER(Datos!R809),AND(OR(R$1005="",Datos!R809&gt;=R$1005),OR(R$1006="",Datos!R809&lt;=R$1006)),FALSE),IF(ISNUMBER(Datos!R809),AND(Datos!R809=INT(Datos!R809),AND(OR(R$1005="",Datos!R809&gt;=R$1005),OR(R$1006="",Datos!R809&lt;=R$1006))),FALSE),OR(ISNUMBER(FIND(";"&amp;UPPER(TRIM(Datos!R809&amp;""))&amp;"=",R$1007)),ISNUMBER(FIND(";"&amp;UPPER(TRIM(Datos!R809&amp;""))&amp;";",R$1007))),OR(UPPER(TRIM(Datos!R809&amp;""))="SÍ",UPPER(TRIM(Datos!R809&amp;""))="SI",UPPER(TRIM(Datos!R809&amp;""))="NO"),IF(ISNUMBER(Datos!R809),AND(OR(R$1005="",Datos!R809&gt;=R$1005),OR(R$1006="",Datos!R809&lt;=R$1006)),FALSE),TRUE))))</f>
        <v>0.0</v>
      </c>
      <c r="S809">
        <f>IF(Datos!S809="",0,IF(AND(S$1008&lt;&gt;"",Datos!S809=S$1008),0,IF(S$1004=0,0,1-CHOOSE(S$1004,IF(ISNUMBER(Datos!S809),AND(OR(S$1005="",Datos!S809&gt;=S$1005),OR(S$1006="",Datos!S809&lt;=S$1006)),FALSE),IF(ISNUMBER(Datos!S809),AND(Datos!S809=INT(Datos!S809),AND(OR(S$1005="",Datos!S809&gt;=S$1005),OR(S$1006="",Datos!S809&lt;=S$1006))),FALSE),OR(ISNUMBER(FIND(";"&amp;UPPER(TRIM(Datos!S809&amp;""))&amp;"=",S$1007)),ISNUMBER(FIND(";"&amp;UPPER(TRIM(Datos!S809&amp;""))&amp;";",S$1007))),OR(UPPER(TRIM(Datos!S809&amp;""))="SÍ",UPPER(TRIM(Datos!S809&amp;""))="SI",UPPER(TRIM(Datos!S809&amp;""))="NO"),IF(ISNUMBER(Datos!S809),AND(OR(S$1005="",Datos!S809&gt;=S$1005),OR(S$1006="",Datos!S809&lt;=S$1006)),FALSE),TRUE))))</f>
        <v>0.0</v>
      </c>
      <c r="T809">
        <f>IF(Datos!T809="",0,IF(AND(T$1008&lt;&gt;"",Datos!T809=T$1008),0,IF(T$1004=0,0,1-CHOOSE(T$1004,IF(ISNUMBER(Datos!T809),AND(OR(T$1005="",Datos!T809&gt;=T$1005),OR(T$1006="",Datos!T809&lt;=T$1006)),FALSE),IF(ISNUMBER(Datos!T809),AND(Datos!T809=INT(Datos!T809),AND(OR(T$1005="",Datos!T809&gt;=T$1005),OR(T$1006="",Datos!T809&lt;=T$1006))),FALSE),OR(ISNUMBER(FIND(";"&amp;UPPER(TRIM(Datos!T809&amp;""))&amp;"=",T$1007)),ISNUMBER(FIND(";"&amp;UPPER(TRIM(Datos!T809&amp;""))&amp;";",T$1007))),OR(UPPER(TRIM(Datos!T809&amp;""))="SÍ",UPPER(TRIM(Datos!T809&amp;""))="SI",UPPER(TRIM(Datos!T809&amp;""))="NO"),IF(ISNUMBER(Datos!T809),AND(OR(T$1005="",Datos!T809&gt;=T$1005),OR(T$1006="",Datos!T809&lt;=T$1006)),FALSE),TRUE))))</f>
        <v>0.0</v>
      </c>
      <c r="U809">
        <f>IF(Datos!U809="",0,IF(AND(U$1008&lt;&gt;"",Datos!U809=U$1008),0,IF(U$1004=0,0,1-CHOOSE(U$1004,IF(ISNUMBER(Datos!U809),AND(OR(U$1005="",Datos!U809&gt;=U$1005),OR(U$1006="",Datos!U809&lt;=U$1006)),FALSE),IF(ISNUMBER(Datos!U809),AND(Datos!U809=INT(Datos!U809),AND(OR(U$1005="",Datos!U809&gt;=U$1005),OR(U$1006="",Datos!U809&lt;=U$1006))),FALSE),OR(ISNUMBER(FIND(";"&amp;UPPER(TRIM(Datos!U809&amp;""))&amp;"=",U$1007)),ISNUMBER(FIND(";"&amp;UPPER(TRIM(Datos!U809&amp;""))&amp;";",U$1007))),OR(UPPER(TRIM(Datos!U809&amp;""))="SÍ",UPPER(TRIM(Datos!U809&amp;""))="SI",UPPER(TRIM(Datos!U809&amp;""))="NO"),IF(ISNUMBER(Datos!U809),AND(OR(U$1005="",Datos!U809&gt;=U$1005),OR(U$1006="",Datos!U809&lt;=U$1006)),FALSE),TRUE))))</f>
        <v>0.0</v>
      </c>
      <c r="V809">
        <f>IF(Datos!V809="",0,IF(AND(V$1008&lt;&gt;"",Datos!V809=V$1008),0,IF(V$1004=0,0,1-CHOOSE(V$1004,IF(ISNUMBER(Datos!V809),AND(OR(V$1005="",Datos!V809&gt;=V$1005),OR(V$1006="",Datos!V809&lt;=V$1006)),FALSE),IF(ISNUMBER(Datos!V809),AND(Datos!V809=INT(Datos!V809),AND(OR(V$1005="",Datos!V809&gt;=V$1005),OR(V$1006="",Datos!V809&lt;=V$1006))),FALSE),OR(ISNUMBER(FIND(";"&amp;UPPER(TRIM(Datos!V809&amp;""))&amp;"=",V$1007)),ISNUMBER(FIND(";"&amp;UPPER(TRIM(Datos!V809&amp;""))&amp;";",V$1007))),OR(UPPER(TRIM(Datos!V809&amp;""))="SÍ",UPPER(TRIM(Datos!V809&amp;""))="SI",UPPER(TRIM(Datos!V809&amp;""))="NO"),IF(ISNUMBER(Datos!V809),AND(OR(V$1005="",Datos!V809&gt;=V$1005),OR(V$1006="",Datos!V809&lt;=V$1006)),FALSE),TRUE))))</f>
        <v>0.0</v>
      </c>
      <c r="W809">
        <f>IF(Datos!W809="",0,IF(AND(W$1008&lt;&gt;"",Datos!W809=W$1008),0,IF(W$1004=0,0,1-CHOOSE(W$1004,IF(ISNUMBER(Datos!W809),AND(OR(W$1005="",Datos!W809&gt;=W$1005),OR(W$1006="",Datos!W809&lt;=W$1006)),FALSE),IF(ISNUMBER(Datos!W809),AND(Datos!W809=INT(Datos!W809),AND(OR(W$1005="",Datos!W809&gt;=W$1005),OR(W$1006="",Datos!W809&lt;=W$1006))),FALSE),OR(ISNUMBER(FIND(";"&amp;UPPER(TRIM(Datos!W809&amp;""))&amp;"=",W$1007)),ISNUMBER(FIND(";"&amp;UPPER(TRIM(Datos!W809&amp;""))&amp;";",W$1007))),OR(UPPER(TRIM(Datos!W809&amp;""))="SÍ",UPPER(TRIM(Datos!W809&amp;""))="SI",UPPER(TRIM(Datos!W809&amp;""))="NO"),IF(ISNUMBER(Datos!W809),AND(OR(W$1005="",Datos!W809&gt;=W$1005),OR(W$1006="",Datos!W809&lt;=W$1006)),FALSE),TRUE))))</f>
        <v>0.0</v>
      </c>
      <c r="X809">
        <f>IF(Datos!X809="",0,IF(AND(X$1008&lt;&gt;"",Datos!X809=X$1008),0,IF(X$1004=0,0,1-CHOOSE(X$1004,IF(ISNUMBER(Datos!X809),AND(OR(X$1005="",Datos!X809&gt;=X$1005),OR(X$1006="",Datos!X809&lt;=X$1006)),FALSE),IF(ISNUMBER(Datos!X809),AND(Datos!X809=INT(Datos!X809),AND(OR(X$1005="",Datos!X809&gt;=X$1005),OR(X$1006="",Datos!X809&lt;=X$1006))),FALSE),OR(ISNUMBER(FIND(";"&amp;UPPER(TRIM(Datos!X809&amp;""))&amp;"=",X$1007)),ISNUMBER(FIND(";"&amp;UPPER(TRIM(Datos!X809&amp;""))&amp;";",X$1007))),OR(UPPER(TRIM(Datos!X809&amp;""))="SÍ",UPPER(TRIM(Datos!X809&amp;""))="SI",UPPER(TRIM(Datos!X809&amp;""))="NO"),IF(ISNUMBER(Datos!X809),AND(OR(X$1005="",Datos!X809&gt;=X$1005),OR(X$1006="",Datos!X809&lt;=X$1006)),FALSE),TRUE))))</f>
        <v>0.0</v>
      </c>
      <c r="Y809">
        <f>IF(Datos!Y809="",0,IF(AND(Y$1008&lt;&gt;"",Datos!Y809=Y$1008),0,IF(Y$1004=0,0,1-CHOOSE(Y$1004,IF(ISNUMBER(Datos!Y809),AND(OR(Y$1005="",Datos!Y809&gt;=Y$1005),OR(Y$1006="",Datos!Y809&lt;=Y$1006)),FALSE),IF(ISNUMBER(Datos!Y809),AND(Datos!Y809=INT(Datos!Y809),AND(OR(Y$1005="",Datos!Y809&gt;=Y$1005),OR(Y$1006="",Datos!Y809&lt;=Y$1006))),FALSE),OR(ISNUMBER(FIND(";"&amp;UPPER(TRIM(Datos!Y809&amp;""))&amp;"=",Y$1007)),ISNUMBER(FIND(";"&amp;UPPER(TRIM(Datos!Y809&amp;""))&amp;";",Y$1007))),OR(UPPER(TRIM(Datos!Y809&amp;""))="SÍ",UPPER(TRIM(Datos!Y809&amp;""))="SI",UPPER(TRIM(Datos!Y809&amp;""))="NO"),IF(ISNUMBER(Datos!Y809),AND(OR(Y$1005="",Datos!Y809&gt;=Y$1005),OR(Y$1006="",Datos!Y809&lt;=Y$1006)),FALSE),TRUE))))</f>
        <v>0.0</v>
      </c>
      <c r="Z809">
        <f>IF(Datos!Z809="",0,IF(AND(Z$1008&lt;&gt;"",Datos!Z809=Z$1008),0,IF(Z$1004=0,0,1-CHOOSE(Z$1004,IF(ISNUMBER(Datos!Z809),AND(OR(Z$1005="",Datos!Z809&gt;=Z$1005),OR(Z$1006="",Datos!Z809&lt;=Z$1006)),FALSE),IF(ISNUMBER(Datos!Z809),AND(Datos!Z809=INT(Datos!Z809),AND(OR(Z$1005="",Datos!Z809&gt;=Z$1005),OR(Z$1006="",Datos!Z809&lt;=Z$1006))),FALSE),OR(ISNUMBER(FIND(";"&amp;UPPER(TRIM(Datos!Z809&amp;""))&amp;"=",Z$1007)),ISNUMBER(FIND(";"&amp;UPPER(TRIM(Datos!Z809&amp;""))&amp;";",Z$1007))),OR(UPPER(TRIM(Datos!Z809&amp;""))="SÍ",UPPER(TRIM(Datos!Z809&amp;""))="SI",UPPER(TRIM(Datos!Z809&amp;""))="NO"),IF(ISNUMBER(Datos!Z809),AND(OR(Z$1005="",Datos!Z809&gt;=Z$1005),OR(Z$1006="",Datos!Z809&lt;=Z$1006)),FALSE),TRUE))))</f>
        <v>0.0</v>
      </c>
      <c r="AA809">
        <f>IF(Datos!AA809="",0,IF(AND(AA$1008&lt;&gt;"",Datos!AA809=AA$1008),0,IF(AA$1004=0,0,1-CHOOSE(AA$1004,IF(ISNUMBER(Datos!AA809),AND(OR(AA$1005="",Datos!AA809&gt;=AA$1005),OR(AA$1006="",Datos!AA809&lt;=AA$1006)),FALSE),IF(ISNUMBER(Datos!AA809),AND(Datos!AA809=INT(Datos!AA809),AND(OR(AA$1005="",Datos!AA809&gt;=AA$1005),OR(AA$1006="",Datos!AA809&lt;=AA$1006))),FALSE),OR(ISNUMBER(FIND(";"&amp;UPPER(TRIM(Datos!AA809&amp;""))&amp;"=",AA$1007)),ISNUMBER(FIND(";"&amp;UPPER(TRIM(Datos!AA809&amp;""))&amp;";",AA$1007))),OR(UPPER(TRIM(Datos!AA809&amp;""))="SÍ",UPPER(TRIM(Datos!AA809&amp;""))="SI",UPPER(TRIM(Datos!AA809&amp;""))="NO"),IF(ISNUMBER(Datos!AA809),AND(OR(AA$1005="",Datos!AA809&gt;=AA$1005),OR(AA$1006="",Datos!AA809&lt;=AA$1006)),FALSE),TRUE))))</f>
        <v>0.0</v>
      </c>
      <c r="AB809">
        <f>IF(Datos!AB809="",0,IF(AND(AB$1008&lt;&gt;"",Datos!AB809=AB$1008),0,IF(AB$1004=0,0,1-CHOOSE(AB$1004,IF(ISNUMBER(Datos!AB809),AND(OR(AB$1005="",Datos!AB809&gt;=AB$1005),OR(AB$1006="",Datos!AB809&lt;=AB$1006)),FALSE),IF(ISNUMBER(Datos!AB809),AND(Datos!AB809=INT(Datos!AB809),AND(OR(AB$1005="",Datos!AB809&gt;=AB$1005),OR(AB$1006="",Datos!AB809&lt;=AB$1006))),FALSE),OR(ISNUMBER(FIND(";"&amp;UPPER(TRIM(Datos!AB809&amp;""))&amp;"=",AB$1007)),ISNUMBER(FIND(";"&amp;UPPER(TRIM(Datos!AB809&amp;""))&amp;";",AB$1007))),OR(UPPER(TRIM(Datos!AB809&amp;""))="SÍ",UPPER(TRIM(Datos!AB809&amp;""))="SI",UPPER(TRIM(Datos!AB809&amp;""))="NO"),IF(ISNUMBER(Datos!AB809),AND(OR(AB$1005="",Datos!AB809&gt;=AB$1005),OR(AB$1006="",Datos!AB809&lt;=AB$1006)),FALSE),TRUE))))</f>
        <v>0.0</v>
      </c>
      <c r="AC809">
        <f>IF(Datos!AC809="",0,IF(AND(AC$1008&lt;&gt;"",Datos!AC809=AC$1008),0,IF(AC$1004=0,0,1-CHOOSE(AC$1004,IF(ISNUMBER(Datos!AC809),AND(OR(AC$1005="",Datos!AC809&gt;=AC$1005),OR(AC$1006="",Datos!AC809&lt;=AC$1006)),FALSE),IF(ISNUMBER(Datos!AC809),AND(Datos!AC809=INT(Datos!AC809),AND(OR(AC$1005="",Datos!AC809&gt;=AC$1005),OR(AC$1006="",Datos!AC809&lt;=AC$1006))),FALSE),OR(ISNUMBER(FIND(";"&amp;UPPER(TRIM(Datos!AC809&amp;""))&amp;"=",AC$1007)),ISNUMBER(FIND(";"&amp;UPPER(TRIM(Datos!AC809&amp;""))&amp;";",AC$1007))),OR(UPPER(TRIM(Datos!AC809&amp;""))="SÍ",UPPER(TRIM(Datos!AC809&amp;""))="SI",UPPER(TRIM(Datos!AC809&amp;""))="NO"),IF(ISNUMBER(Datos!AC809),AND(OR(AC$1005="",Datos!AC809&gt;=AC$1005),OR(AC$1006="",Datos!AC809&lt;=AC$1006)),FALSE),TRUE))))</f>
        <v>0.0</v>
      </c>
      <c r="AD809">
        <f>IF(Datos!AD809="",0,IF(AND(AD$1008&lt;&gt;"",Datos!AD809=AD$1008),0,IF(AD$1004=0,0,1-CHOOSE(AD$1004,IF(ISNUMBER(Datos!AD809),AND(OR(AD$1005="",Datos!AD809&gt;=AD$1005),OR(AD$1006="",Datos!AD809&lt;=AD$1006)),FALSE),IF(ISNUMBER(Datos!AD809),AND(Datos!AD809=INT(Datos!AD809),AND(OR(AD$1005="",Datos!AD809&gt;=AD$1005),OR(AD$1006="",Datos!AD809&lt;=AD$1006))),FALSE),OR(ISNUMBER(FIND(";"&amp;UPPER(TRIM(Datos!AD809&amp;""))&amp;"=",AD$1007)),ISNUMBER(FIND(";"&amp;UPPER(TRIM(Datos!AD809&amp;""))&amp;";",AD$1007))),OR(UPPER(TRIM(Datos!AD809&amp;""))="SÍ",UPPER(TRIM(Datos!AD809&amp;""))="SI",UPPER(TRIM(Datos!AD809&amp;""))="NO"),IF(ISNUMBER(Datos!AD809),AND(OR(AD$1005="",Datos!AD809&gt;=AD$1005),OR(AD$1006="",Datos!AD809&lt;=AD$1006)),FALSE),TRUE))))</f>
        <v>0.0</v>
      </c>
      <c r="AE809">
        <f>IF(Datos!AE809="",0,IF(AND(AE$1008&lt;&gt;"",Datos!AE809=AE$1008),0,IF(AE$1004=0,0,1-CHOOSE(AE$1004,IF(ISNUMBER(Datos!AE809),AND(OR(AE$1005="",Datos!AE809&gt;=AE$1005),OR(AE$1006="",Datos!AE809&lt;=AE$1006)),FALSE),IF(ISNUMBER(Datos!AE809),AND(Datos!AE809=INT(Datos!AE809),AND(OR(AE$1005="",Datos!AE809&gt;=AE$1005),OR(AE$1006="",Datos!AE809&lt;=AE$1006))),FALSE),OR(ISNUMBER(FIND(";"&amp;UPPER(TRIM(Datos!AE809&amp;""))&amp;"=",AE$1007)),ISNUMBER(FIND(";"&amp;UPPER(TRIM(Datos!AE809&amp;""))&amp;";",AE$1007))),OR(UPPER(TRIM(Datos!AE809&amp;""))="SÍ",UPPER(TRIM(Datos!AE809&amp;""))="SI",UPPER(TRIM(Datos!AE809&amp;""))="NO"),IF(ISNUMBER(Datos!AE809),AND(OR(AE$1005="",Datos!AE809&gt;=AE$1005),OR(AE$1006="",Datos!AE809&lt;=AE$1006)),FALSE),TRUE))))</f>
        <v>0.0</v>
      </c>
    </row>
    <row r="810" spans="2:31">
      <c r="B810">
        <f>IF(Datos!B810="",0,IF(AND(B$1008&lt;&gt;"",Datos!B810=B$1008),0,IF(B$1004=0,0,1-CHOOSE(B$1004,IF(ISNUMBER(Datos!B810),AND(OR(B$1005="",Datos!B810&gt;=B$1005),OR(B$1006="",Datos!B810&lt;=B$1006)),FALSE),IF(ISNUMBER(Datos!B810),AND(Datos!B810=INT(Datos!B810),AND(OR(B$1005="",Datos!B810&gt;=B$1005),OR(B$1006="",Datos!B810&lt;=B$1006))),FALSE),OR(ISNUMBER(FIND(";"&amp;UPPER(TRIM(Datos!B810&amp;""))&amp;"=",B$1007)),ISNUMBER(FIND(";"&amp;UPPER(TRIM(Datos!B810&amp;""))&amp;";",B$1007))),OR(UPPER(TRIM(Datos!B810&amp;""))="SÍ",UPPER(TRIM(Datos!B810&amp;""))="SI",UPPER(TRIM(Datos!B810&amp;""))="NO"),IF(ISNUMBER(Datos!B810),AND(OR(B$1005="",Datos!B810&gt;=B$1005),OR(B$1006="",Datos!B810&lt;=B$1006)),FALSE),TRUE))))</f>
        <v>0.0</v>
      </c>
      <c r="C810">
        <f>IF(Datos!C810="",0,IF(AND(C$1008&lt;&gt;"",Datos!C810=C$1008),0,IF(C$1004=0,0,1-CHOOSE(C$1004,IF(ISNUMBER(Datos!C810),AND(OR(C$1005="",Datos!C810&gt;=C$1005),OR(C$1006="",Datos!C810&lt;=C$1006)),FALSE),IF(ISNUMBER(Datos!C810),AND(Datos!C810=INT(Datos!C810),AND(OR(C$1005="",Datos!C810&gt;=C$1005),OR(C$1006="",Datos!C810&lt;=C$1006))),FALSE),OR(ISNUMBER(FIND(";"&amp;UPPER(TRIM(Datos!C810&amp;""))&amp;"=",C$1007)),ISNUMBER(FIND(";"&amp;UPPER(TRIM(Datos!C810&amp;""))&amp;";",C$1007))),OR(UPPER(TRIM(Datos!C810&amp;""))="SÍ",UPPER(TRIM(Datos!C810&amp;""))="SI",UPPER(TRIM(Datos!C810&amp;""))="NO"),IF(ISNUMBER(Datos!C810),AND(OR(C$1005="",Datos!C810&gt;=C$1005),OR(C$1006="",Datos!C810&lt;=C$1006)),FALSE),TRUE))))</f>
        <v>0.0</v>
      </c>
      <c r="D810">
        <f>IF(Datos!D810="",0,IF(AND(D$1008&lt;&gt;"",Datos!D810=D$1008),0,IF(D$1004=0,0,1-CHOOSE(D$1004,IF(ISNUMBER(Datos!D810),AND(OR(D$1005="",Datos!D810&gt;=D$1005),OR(D$1006="",Datos!D810&lt;=D$1006)),FALSE),IF(ISNUMBER(Datos!D810),AND(Datos!D810=INT(Datos!D810),AND(OR(D$1005="",Datos!D810&gt;=D$1005),OR(D$1006="",Datos!D810&lt;=D$1006))),FALSE),OR(ISNUMBER(FIND(";"&amp;UPPER(TRIM(Datos!D810&amp;""))&amp;"=",D$1007)),ISNUMBER(FIND(";"&amp;UPPER(TRIM(Datos!D810&amp;""))&amp;";",D$1007))),OR(UPPER(TRIM(Datos!D810&amp;""))="SÍ",UPPER(TRIM(Datos!D810&amp;""))="SI",UPPER(TRIM(Datos!D810&amp;""))="NO"),IF(ISNUMBER(Datos!D810),AND(OR(D$1005="",Datos!D810&gt;=D$1005),OR(D$1006="",Datos!D810&lt;=D$1006)),FALSE),TRUE))))</f>
        <v>0.0</v>
      </c>
      <c r="E810">
        <f>IF(Datos!E810="",0,IF(AND(E$1008&lt;&gt;"",Datos!E810=E$1008),0,IF(E$1004=0,0,1-CHOOSE(E$1004,IF(ISNUMBER(Datos!E810),AND(OR(E$1005="",Datos!E810&gt;=E$1005),OR(E$1006="",Datos!E810&lt;=E$1006)),FALSE),IF(ISNUMBER(Datos!E810),AND(Datos!E810=INT(Datos!E810),AND(OR(E$1005="",Datos!E810&gt;=E$1005),OR(E$1006="",Datos!E810&lt;=E$1006))),FALSE),OR(ISNUMBER(FIND(";"&amp;UPPER(TRIM(Datos!E810&amp;""))&amp;"=",E$1007)),ISNUMBER(FIND(";"&amp;UPPER(TRIM(Datos!E810&amp;""))&amp;";",E$1007))),OR(UPPER(TRIM(Datos!E810&amp;""))="SÍ",UPPER(TRIM(Datos!E810&amp;""))="SI",UPPER(TRIM(Datos!E810&amp;""))="NO"),IF(ISNUMBER(Datos!E810),AND(OR(E$1005="",Datos!E810&gt;=E$1005),OR(E$1006="",Datos!E810&lt;=E$1006)),FALSE),TRUE))))</f>
        <v>0.0</v>
      </c>
      <c r="F810">
        <f>IF(Datos!F810="",0,IF(AND(F$1008&lt;&gt;"",Datos!F810=F$1008),0,IF(F$1004=0,0,1-CHOOSE(F$1004,IF(ISNUMBER(Datos!F810),AND(OR(F$1005="",Datos!F810&gt;=F$1005),OR(F$1006="",Datos!F810&lt;=F$1006)),FALSE),IF(ISNUMBER(Datos!F810),AND(Datos!F810=INT(Datos!F810),AND(OR(F$1005="",Datos!F810&gt;=F$1005),OR(F$1006="",Datos!F810&lt;=F$1006))),FALSE),OR(ISNUMBER(FIND(";"&amp;UPPER(TRIM(Datos!F810&amp;""))&amp;"=",F$1007)),ISNUMBER(FIND(";"&amp;UPPER(TRIM(Datos!F810&amp;""))&amp;";",F$1007))),OR(UPPER(TRIM(Datos!F810&amp;""))="SÍ",UPPER(TRIM(Datos!F810&amp;""))="SI",UPPER(TRIM(Datos!F810&amp;""))="NO"),IF(ISNUMBER(Datos!F810),AND(OR(F$1005="",Datos!F810&gt;=F$1005),OR(F$1006="",Datos!F810&lt;=F$1006)),FALSE),TRUE))))</f>
        <v>0.0</v>
      </c>
      <c r="G810">
        <f>IF(Datos!G810="",0,IF(AND(G$1008&lt;&gt;"",Datos!G810=G$1008),0,IF(G$1004=0,0,1-CHOOSE(G$1004,IF(ISNUMBER(Datos!G810),AND(OR(G$1005="",Datos!G810&gt;=G$1005),OR(G$1006="",Datos!G810&lt;=G$1006)),FALSE),IF(ISNUMBER(Datos!G810),AND(Datos!G810=INT(Datos!G810),AND(OR(G$1005="",Datos!G810&gt;=G$1005),OR(G$1006="",Datos!G810&lt;=G$1006))),FALSE),OR(ISNUMBER(FIND(";"&amp;UPPER(TRIM(Datos!G810&amp;""))&amp;"=",G$1007)),ISNUMBER(FIND(";"&amp;UPPER(TRIM(Datos!G810&amp;""))&amp;";",G$1007))),OR(UPPER(TRIM(Datos!G810&amp;""))="SÍ",UPPER(TRIM(Datos!G810&amp;""))="SI",UPPER(TRIM(Datos!G810&amp;""))="NO"),IF(ISNUMBER(Datos!G810),AND(OR(G$1005="",Datos!G810&gt;=G$1005),OR(G$1006="",Datos!G810&lt;=G$1006)),FALSE),TRUE))))</f>
        <v>0.0</v>
      </c>
      <c r="H810">
        <f>IF(Datos!H810="",0,IF(AND(H$1008&lt;&gt;"",Datos!H810=H$1008),0,IF(H$1004=0,0,1-CHOOSE(H$1004,IF(ISNUMBER(Datos!H810),AND(OR(H$1005="",Datos!H810&gt;=H$1005),OR(H$1006="",Datos!H810&lt;=H$1006)),FALSE),IF(ISNUMBER(Datos!H810),AND(Datos!H810=INT(Datos!H810),AND(OR(H$1005="",Datos!H810&gt;=H$1005),OR(H$1006="",Datos!H810&lt;=H$1006))),FALSE),OR(ISNUMBER(FIND(";"&amp;UPPER(TRIM(Datos!H810&amp;""))&amp;"=",H$1007)),ISNUMBER(FIND(";"&amp;UPPER(TRIM(Datos!H810&amp;""))&amp;";",H$1007))),OR(UPPER(TRIM(Datos!H810&amp;""))="SÍ",UPPER(TRIM(Datos!H810&amp;""))="SI",UPPER(TRIM(Datos!H810&amp;""))="NO"),IF(ISNUMBER(Datos!H810),AND(OR(H$1005="",Datos!H810&gt;=H$1005),OR(H$1006="",Datos!H810&lt;=H$1006)),FALSE),TRUE))))</f>
        <v>0.0</v>
      </c>
      <c r="I810">
        <f>IF(Datos!I810="",0,IF(AND(I$1008&lt;&gt;"",Datos!I810=I$1008),0,IF(I$1004=0,0,1-CHOOSE(I$1004,IF(ISNUMBER(Datos!I810),AND(OR(I$1005="",Datos!I810&gt;=I$1005),OR(I$1006="",Datos!I810&lt;=I$1006)),FALSE),IF(ISNUMBER(Datos!I810),AND(Datos!I810=INT(Datos!I810),AND(OR(I$1005="",Datos!I810&gt;=I$1005),OR(I$1006="",Datos!I810&lt;=I$1006))),FALSE),OR(ISNUMBER(FIND(";"&amp;UPPER(TRIM(Datos!I810&amp;""))&amp;"=",I$1007)),ISNUMBER(FIND(";"&amp;UPPER(TRIM(Datos!I810&amp;""))&amp;";",I$1007))),OR(UPPER(TRIM(Datos!I810&amp;""))="SÍ",UPPER(TRIM(Datos!I810&amp;""))="SI",UPPER(TRIM(Datos!I810&amp;""))="NO"),IF(ISNUMBER(Datos!I810),AND(OR(I$1005="",Datos!I810&gt;=I$1005),OR(I$1006="",Datos!I810&lt;=I$1006)),FALSE),TRUE))))</f>
        <v>0.0</v>
      </c>
      <c r="J810">
        <f>IF(Datos!J810="",0,IF(AND(J$1008&lt;&gt;"",Datos!J810=J$1008),0,IF(J$1004=0,0,1-CHOOSE(J$1004,IF(ISNUMBER(Datos!J810),AND(OR(J$1005="",Datos!J810&gt;=J$1005),OR(J$1006="",Datos!J810&lt;=J$1006)),FALSE),IF(ISNUMBER(Datos!J810),AND(Datos!J810=INT(Datos!J810),AND(OR(J$1005="",Datos!J810&gt;=J$1005),OR(J$1006="",Datos!J810&lt;=J$1006))),FALSE),OR(ISNUMBER(FIND(";"&amp;UPPER(TRIM(Datos!J810&amp;""))&amp;"=",J$1007)),ISNUMBER(FIND(";"&amp;UPPER(TRIM(Datos!J810&amp;""))&amp;";",J$1007))),OR(UPPER(TRIM(Datos!J810&amp;""))="SÍ",UPPER(TRIM(Datos!J810&amp;""))="SI",UPPER(TRIM(Datos!J810&amp;""))="NO"),IF(ISNUMBER(Datos!J810),AND(OR(J$1005="",Datos!J810&gt;=J$1005),OR(J$1006="",Datos!J810&lt;=J$1006)),FALSE),TRUE))))</f>
        <v>0.0</v>
      </c>
      <c r="K810">
        <f>IF(Datos!K810="",0,IF(AND(K$1008&lt;&gt;"",Datos!K810=K$1008),0,IF(K$1004=0,0,1-CHOOSE(K$1004,IF(ISNUMBER(Datos!K810),AND(OR(K$1005="",Datos!K810&gt;=K$1005),OR(K$1006="",Datos!K810&lt;=K$1006)),FALSE),IF(ISNUMBER(Datos!K810),AND(Datos!K810=INT(Datos!K810),AND(OR(K$1005="",Datos!K810&gt;=K$1005),OR(K$1006="",Datos!K810&lt;=K$1006))),FALSE),OR(ISNUMBER(FIND(";"&amp;UPPER(TRIM(Datos!K810&amp;""))&amp;"=",K$1007)),ISNUMBER(FIND(";"&amp;UPPER(TRIM(Datos!K810&amp;""))&amp;";",K$1007))),OR(UPPER(TRIM(Datos!K810&amp;""))="SÍ",UPPER(TRIM(Datos!K810&amp;""))="SI",UPPER(TRIM(Datos!K810&amp;""))="NO"),IF(ISNUMBER(Datos!K810),AND(OR(K$1005="",Datos!K810&gt;=K$1005),OR(K$1006="",Datos!K810&lt;=K$1006)),FALSE),TRUE))))</f>
        <v>0.0</v>
      </c>
      <c r="L810">
        <f>IF(Datos!L810="",0,IF(AND(L$1008&lt;&gt;"",Datos!L810=L$1008),0,IF(L$1004=0,0,1-CHOOSE(L$1004,IF(ISNUMBER(Datos!L810),AND(OR(L$1005="",Datos!L810&gt;=L$1005),OR(L$1006="",Datos!L810&lt;=L$1006)),FALSE),IF(ISNUMBER(Datos!L810),AND(Datos!L810=INT(Datos!L810),AND(OR(L$1005="",Datos!L810&gt;=L$1005),OR(L$1006="",Datos!L810&lt;=L$1006))),FALSE),OR(ISNUMBER(FIND(";"&amp;UPPER(TRIM(Datos!L810&amp;""))&amp;"=",L$1007)),ISNUMBER(FIND(";"&amp;UPPER(TRIM(Datos!L810&amp;""))&amp;";",L$1007))),OR(UPPER(TRIM(Datos!L810&amp;""))="SÍ",UPPER(TRIM(Datos!L810&amp;""))="SI",UPPER(TRIM(Datos!L810&amp;""))="NO"),IF(ISNUMBER(Datos!L810),AND(OR(L$1005="",Datos!L810&gt;=L$1005),OR(L$1006="",Datos!L810&lt;=L$1006)),FALSE),TRUE))))</f>
        <v>0.0</v>
      </c>
      <c r="M810">
        <f>IF(Datos!M810="",0,IF(AND(M$1008&lt;&gt;"",Datos!M810=M$1008),0,IF(M$1004=0,0,1-CHOOSE(M$1004,IF(ISNUMBER(Datos!M810),AND(OR(M$1005="",Datos!M810&gt;=M$1005),OR(M$1006="",Datos!M810&lt;=M$1006)),FALSE),IF(ISNUMBER(Datos!M810),AND(Datos!M810=INT(Datos!M810),AND(OR(M$1005="",Datos!M810&gt;=M$1005),OR(M$1006="",Datos!M810&lt;=M$1006))),FALSE),OR(ISNUMBER(FIND(";"&amp;UPPER(TRIM(Datos!M810&amp;""))&amp;"=",M$1007)),ISNUMBER(FIND(";"&amp;UPPER(TRIM(Datos!M810&amp;""))&amp;";",M$1007))),OR(UPPER(TRIM(Datos!M810&amp;""))="SÍ",UPPER(TRIM(Datos!M810&amp;""))="SI",UPPER(TRIM(Datos!M810&amp;""))="NO"),IF(ISNUMBER(Datos!M810),AND(OR(M$1005="",Datos!M810&gt;=M$1005),OR(M$1006="",Datos!M810&lt;=M$1006)),FALSE),TRUE))))</f>
        <v>0.0</v>
      </c>
      <c r="N810">
        <f>IF(Datos!N810="",0,IF(AND(N$1008&lt;&gt;"",Datos!N810=N$1008),0,IF(N$1004=0,0,1-CHOOSE(N$1004,IF(ISNUMBER(Datos!N810),AND(OR(N$1005="",Datos!N810&gt;=N$1005),OR(N$1006="",Datos!N810&lt;=N$1006)),FALSE),IF(ISNUMBER(Datos!N810),AND(Datos!N810=INT(Datos!N810),AND(OR(N$1005="",Datos!N810&gt;=N$1005),OR(N$1006="",Datos!N810&lt;=N$1006))),FALSE),OR(ISNUMBER(FIND(";"&amp;UPPER(TRIM(Datos!N810&amp;""))&amp;"=",N$1007)),ISNUMBER(FIND(";"&amp;UPPER(TRIM(Datos!N810&amp;""))&amp;";",N$1007))),OR(UPPER(TRIM(Datos!N810&amp;""))="SÍ",UPPER(TRIM(Datos!N810&amp;""))="SI",UPPER(TRIM(Datos!N810&amp;""))="NO"),IF(ISNUMBER(Datos!N810),AND(OR(N$1005="",Datos!N810&gt;=N$1005),OR(N$1006="",Datos!N810&lt;=N$1006)),FALSE),TRUE))))</f>
        <v>0.0</v>
      </c>
      <c r="O810">
        <f>IF(Datos!O810="",0,IF(AND(O$1008&lt;&gt;"",Datos!O810=O$1008),0,IF(O$1004=0,0,1-CHOOSE(O$1004,IF(ISNUMBER(Datos!O810),AND(OR(O$1005="",Datos!O810&gt;=O$1005),OR(O$1006="",Datos!O810&lt;=O$1006)),FALSE),IF(ISNUMBER(Datos!O810),AND(Datos!O810=INT(Datos!O810),AND(OR(O$1005="",Datos!O810&gt;=O$1005),OR(O$1006="",Datos!O810&lt;=O$1006))),FALSE),OR(ISNUMBER(FIND(";"&amp;UPPER(TRIM(Datos!O810&amp;""))&amp;"=",O$1007)),ISNUMBER(FIND(";"&amp;UPPER(TRIM(Datos!O810&amp;""))&amp;";",O$1007))),OR(UPPER(TRIM(Datos!O810&amp;""))="SÍ",UPPER(TRIM(Datos!O810&amp;""))="SI",UPPER(TRIM(Datos!O810&amp;""))="NO"),IF(ISNUMBER(Datos!O810),AND(OR(O$1005="",Datos!O810&gt;=O$1005),OR(O$1006="",Datos!O810&lt;=O$1006)),FALSE),TRUE))))</f>
        <v>0.0</v>
      </c>
      <c r="P810">
        <f>IF(Datos!P810="",0,IF(AND(P$1008&lt;&gt;"",Datos!P810=P$1008),0,IF(P$1004=0,0,1-CHOOSE(P$1004,IF(ISNUMBER(Datos!P810),AND(OR(P$1005="",Datos!P810&gt;=P$1005),OR(P$1006="",Datos!P810&lt;=P$1006)),FALSE),IF(ISNUMBER(Datos!P810),AND(Datos!P810=INT(Datos!P810),AND(OR(P$1005="",Datos!P810&gt;=P$1005),OR(P$1006="",Datos!P810&lt;=P$1006))),FALSE),OR(ISNUMBER(FIND(";"&amp;UPPER(TRIM(Datos!P810&amp;""))&amp;"=",P$1007)),ISNUMBER(FIND(";"&amp;UPPER(TRIM(Datos!P810&amp;""))&amp;";",P$1007))),OR(UPPER(TRIM(Datos!P810&amp;""))="SÍ",UPPER(TRIM(Datos!P810&amp;""))="SI",UPPER(TRIM(Datos!P810&amp;""))="NO"),IF(ISNUMBER(Datos!P810),AND(OR(P$1005="",Datos!P810&gt;=P$1005),OR(P$1006="",Datos!P810&lt;=P$1006)),FALSE),TRUE))))</f>
        <v>0.0</v>
      </c>
      <c r="Q810">
        <f>IF(Datos!Q810="",0,IF(AND(Q$1008&lt;&gt;"",Datos!Q810=Q$1008),0,IF(Q$1004=0,0,1-CHOOSE(Q$1004,IF(ISNUMBER(Datos!Q810),AND(OR(Q$1005="",Datos!Q810&gt;=Q$1005),OR(Q$1006="",Datos!Q810&lt;=Q$1006)),FALSE),IF(ISNUMBER(Datos!Q810),AND(Datos!Q810=INT(Datos!Q810),AND(OR(Q$1005="",Datos!Q810&gt;=Q$1005),OR(Q$1006="",Datos!Q810&lt;=Q$1006))),FALSE),OR(ISNUMBER(FIND(";"&amp;UPPER(TRIM(Datos!Q810&amp;""))&amp;"=",Q$1007)),ISNUMBER(FIND(";"&amp;UPPER(TRIM(Datos!Q810&amp;""))&amp;";",Q$1007))),OR(UPPER(TRIM(Datos!Q810&amp;""))="SÍ",UPPER(TRIM(Datos!Q810&amp;""))="SI",UPPER(TRIM(Datos!Q810&amp;""))="NO"),IF(ISNUMBER(Datos!Q810),AND(OR(Q$1005="",Datos!Q810&gt;=Q$1005),OR(Q$1006="",Datos!Q810&lt;=Q$1006)),FALSE),TRUE))))</f>
        <v>0.0</v>
      </c>
      <c r="R810">
        <f>IF(Datos!R810="",0,IF(AND(R$1008&lt;&gt;"",Datos!R810=R$1008),0,IF(R$1004=0,0,1-CHOOSE(R$1004,IF(ISNUMBER(Datos!R810),AND(OR(R$1005="",Datos!R810&gt;=R$1005),OR(R$1006="",Datos!R810&lt;=R$1006)),FALSE),IF(ISNUMBER(Datos!R810),AND(Datos!R810=INT(Datos!R810),AND(OR(R$1005="",Datos!R810&gt;=R$1005),OR(R$1006="",Datos!R810&lt;=R$1006))),FALSE),OR(ISNUMBER(FIND(";"&amp;UPPER(TRIM(Datos!R810&amp;""))&amp;"=",R$1007)),ISNUMBER(FIND(";"&amp;UPPER(TRIM(Datos!R810&amp;""))&amp;";",R$1007))),OR(UPPER(TRIM(Datos!R810&amp;""))="SÍ",UPPER(TRIM(Datos!R810&amp;""))="SI",UPPER(TRIM(Datos!R810&amp;""))="NO"),IF(ISNUMBER(Datos!R810),AND(OR(R$1005="",Datos!R810&gt;=R$1005),OR(R$1006="",Datos!R810&lt;=R$1006)),FALSE),TRUE))))</f>
        <v>0.0</v>
      </c>
      <c r="S810">
        <f>IF(Datos!S810="",0,IF(AND(S$1008&lt;&gt;"",Datos!S810=S$1008),0,IF(S$1004=0,0,1-CHOOSE(S$1004,IF(ISNUMBER(Datos!S810),AND(OR(S$1005="",Datos!S810&gt;=S$1005),OR(S$1006="",Datos!S810&lt;=S$1006)),FALSE),IF(ISNUMBER(Datos!S810),AND(Datos!S810=INT(Datos!S810),AND(OR(S$1005="",Datos!S810&gt;=S$1005),OR(S$1006="",Datos!S810&lt;=S$1006))),FALSE),OR(ISNUMBER(FIND(";"&amp;UPPER(TRIM(Datos!S810&amp;""))&amp;"=",S$1007)),ISNUMBER(FIND(";"&amp;UPPER(TRIM(Datos!S810&amp;""))&amp;";",S$1007))),OR(UPPER(TRIM(Datos!S810&amp;""))="SÍ",UPPER(TRIM(Datos!S810&amp;""))="SI",UPPER(TRIM(Datos!S810&amp;""))="NO"),IF(ISNUMBER(Datos!S810),AND(OR(S$1005="",Datos!S810&gt;=S$1005),OR(S$1006="",Datos!S810&lt;=S$1006)),FALSE),TRUE))))</f>
        <v>0.0</v>
      </c>
      <c r="T810">
        <f>IF(Datos!T810="",0,IF(AND(T$1008&lt;&gt;"",Datos!T810=T$1008),0,IF(T$1004=0,0,1-CHOOSE(T$1004,IF(ISNUMBER(Datos!T810),AND(OR(T$1005="",Datos!T810&gt;=T$1005),OR(T$1006="",Datos!T810&lt;=T$1006)),FALSE),IF(ISNUMBER(Datos!T810),AND(Datos!T810=INT(Datos!T810),AND(OR(T$1005="",Datos!T810&gt;=T$1005),OR(T$1006="",Datos!T810&lt;=T$1006))),FALSE),OR(ISNUMBER(FIND(";"&amp;UPPER(TRIM(Datos!T810&amp;""))&amp;"=",T$1007)),ISNUMBER(FIND(";"&amp;UPPER(TRIM(Datos!T810&amp;""))&amp;";",T$1007))),OR(UPPER(TRIM(Datos!T810&amp;""))="SÍ",UPPER(TRIM(Datos!T810&amp;""))="SI",UPPER(TRIM(Datos!T810&amp;""))="NO"),IF(ISNUMBER(Datos!T810),AND(OR(T$1005="",Datos!T810&gt;=T$1005),OR(T$1006="",Datos!T810&lt;=T$1006)),FALSE),TRUE))))</f>
        <v>0.0</v>
      </c>
      <c r="U810">
        <f>IF(Datos!U810="",0,IF(AND(U$1008&lt;&gt;"",Datos!U810=U$1008),0,IF(U$1004=0,0,1-CHOOSE(U$1004,IF(ISNUMBER(Datos!U810),AND(OR(U$1005="",Datos!U810&gt;=U$1005),OR(U$1006="",Datos!U810&lt;=U$1006)),FALSE),IF(ISNUMBER(Datos!U810),AND(Datos!U810=INT(Datos!U810),AND(OR(U$1005="",Datos!U810&gt;=U$1005),OR(U$1006="",Datos!U810&lt;=U$1006))),FALSE),OR(ISNUMBER(FIND(";"&amp;UPPER(TRIM(Datos!U810&amp;""))&amp;"=",U$1007)),ISNUMBER(FIND(";"&amp;UPPER(TRIM(Datos!U810&amp;""))&amp;";",U$1007))),OR(UPPER(TRIM(Datos!U810&amp;""))="SÍ",UPPER(TRIM(Datos!U810&amp;""))="SI",UPPER(TRIM(Datos!U810&amp;""))="NO"),IF(ISNUMBER(Datos!U810),AND(OR(U$1005="",Datos!U810&gt;=U$1005),OR(U$1006="",Datos!U810&lt;=U$1006)),FALSE),TRUE))))</f>
        <v>0.0</v>
      </c>
      <c r="V810">
        <f>IF(Datos!V810="",0,IF(AND(V$1008&lt;&gt;"",Datos!V810=V$1008),0,IF(V$1004=0,0,1-CHOOSE(V$1004,IF(ISNUMBER(Datos!V810),AND(OR(V$1005="",Datos!V810&gt;=V$1005),OR(V$1006="",Datos!V810&lt;=V$1006)),FALSE),IF(ISNUMBER(Datos!V810),AND(Datos!V810=INT(Datos!V810),AND(OR(V$1005="",Datos!V810&gt;=V$1005),OR(V$1006="",Datos!V810&lt;=V$1006))),FALSE),OR(ISNUMBER(FIND(";"&amp;UPPER(TRIM(Datos!V810&amp;""))&amp;"=",V$1007)),ISNUMBER(FIND(";"&amp;UPPER(TRIM(Datos!V810&amp;""))&amp;";",V$1007))),OR(UPPER(TRIM(Datos!V810&amp;""))="SÍ",UPPER(TRIM(Datos!V810&amp;""))="SI",UPPER(TRIM(Datos!V810&amp;""))="NO"),IF(ISNUMBER(Datos!V810),AND(OR(V$1005="",Datos!V810&gt;=V$1005),OR(V$1006="",Datos!V810&lt;=V$1006)),FALSE),TRUE))))</f>
        <v>0.0</v>
      </c>
      <c r="W810">
        <f>IF(Datos!W810="",0,IF(AND(W$1008&lt;&gt;"",Datos!W810=W$1008),0,IF(W$1004=0,0,1-CHOOSE(W$1004,IF(ISNUMBER(Datos!W810),AND(OR(W$1005="",Datos!W810&gt;=W$1005),OR(W$1006="",Datos!W810&lt;=W$1006)),FALSE),IF(ISNUMBER(Datos!W810),AND(Datos!W810=INT(Datos!W810),AND(OR(W$1005="",Datos!W810&gt;=W$1005),OR(W$1006="",Datos!W810&lt;=W$1006))),FALSE),OR(ISNUMBER(FIND(";"&amp;UPPER(TRIM(Datos!W810&amp;""))&amp;"=",W$1007)),ISNUMBER(FIND(";"&amp;UPPER(TRIM(Datos!W810&amp;""))&amp;";",W$1007))),OR(UPPER(TRIM(Datos!W810&amp;""))="SÍ",UPPER(TRIM(Datos!W810&amp;""))="SI",UPPER(TRIM(Datos!W810&amp;""))="NO"),IF(ISNUMBER(Datos!W810),AND(OR(W$1005="",Datos!W810&gt;=W$1005),OR(W$1006="",Datos!W810&lt;=W$1006)),FALSE),TRUE))))</f>
        <v>0.0</v>
      </c>
      <c r="X810">
        <f>IF(Datos!X810="",0,IF(AND(X$1008&lt;&gt;"",Datos!X810=X$1008),0,IF(X$1004=0,0,1-CHOOSE(X$1004,IF(ISNUMBER(Datos!X810),AND(OR(X$1005="",Datos!X810&gt;=X$1005),OR(X$1006="",Datos!X810&lt;=X$1006)),FALSE),IF(ISNUMBER(Datos!X810),AND(Datos!X810=INT(Datos!X810),AND(OR(X$1005="",Datos!X810&gt;=X$1005),OR(X$1006="",Datos!X810&lt;=X$1006))),FALSE),OR(ISNUMBER(FIND(";"&amp;UPPER(TRIM(Datos!X810&amp;""))&amp;"=",X$1007)),ISNUMBER(FIND(";"&amp;UPPER(TRIM(Datos!X810&amp;""))&amp;";",X$1007))),OR(UPPER(TRIM(Datos!X810&amp;""))="SÍ",UPPER(TRIM(Datos!X810&amp;""))="SI",UPPER(TRIM(Datos!X810&amp;""))="NO"),IF(ISNUMBER(Datos!X810),AND(OR(X$1005="",Datos!X810&gt;=X$1005),OR(X$1006="",Datos!X810&lt;=X$1006)),FALSE),TRUE))))</f>
        <v>0.0</v>
      </c>
      <c r="Y810">
        <f>IF(Datos!Y810="",0,IF(AND(Y$1008&lt;&gt;"",Datos!Y810=Y$1008),0,IF(Y$1004=0,0,1-CHOOSE(Y$1004,IF(ISNUMBER(Datos!Y810),AND(OR(Y$1005="",Datos!Y810&gt;=Y$1005),OR(Y$1006="",Datos!Y810&lt;=Y$1006)),FALSE),IF(ISNUMBER(Datos!Y810),AND(Datos!Y810=INT(Datos!Y810),AND(OR(Y$1005="",Datos!Y810&gt;=Y$1005),OR(Y$1006="",Datos!Y810&lt;=Y$1006))),FALSE),OR(ISNUMBER(FIND(";"&amp;UPPER(TRIM(Datos!Y810&amp;""))&amp;"=",Y$1007)),ISNUMBER(FIND(";"&amp;UPPER(TRIM(Datos!Y810&amp;""))&amp;";",Y$1007))),OR(UPPER(TRIM(Datos!Y810&amp;""))="SÍ",UPPER(TRIM(Datos!Y810&amp;""))="SI",UPPER(TRIM(Datos!Y810&amp;""))="NO"),IF(ISNUMBER(Datos!Y810),AND(OR(Y$1005="",Datos!Y810&gt;=Y$1005),OR(Y$1006="",Datos!Y810&lt;=Y$1006)),FALSE),TRUE))))</f>
        <v>0.0</v>
      </c>
      <c r="Z810">
        <f>IF(Datos!Z810="",0,IF(AND(Z$1008&lt;&gt;"",Datos!Z810=Z$1008),0,IF(Z$1004=0,0,1-CHOOSE(Z$1004,IF(ISNUMBER(Datos!Z810),AND(OR(Z$1005="",Datos!Z810&gt;=Z$1005),OR(Z$1006="",Datos!Z810&lt;=Z$1006)),FALSE),IF(ISNUMBER(Datos!Z810),AND(Datos!Z810=INT(Datos!Z810),AND(OR(Z$1005="",Datos!Z810&gt;=Z$1005),OR(Z$1006="",Datos!Z810&lt;=Z$1006))),FALSE),OR(ISNUMBER(FIND(";"&amp;UPPER(TRIM(Datos!Z810&amp;""))&amp;"=",Z$1007)),ISNUMBER(FIND(";"&amp;UPPER(TRIM(Datos!Z810&amp;""))&amp;";",Z$1007))),OR(UPPER(TRIM(Datos!Z810&amp;""))="SÍ",UPPER(TRIM(Datos!Z810&amp;""))="SI",UPPER(TRIM(Datos!Z810&amp;""))="NO"),IF(ISNUMBER(Datos!Z810),AND(OR(Z$1005="",Datos!Z810&gt;=Z$1005),OR(Z$1006="",Datos!Z810&lt;=Z$1006)),FALSE),TRUE))))</f>
        <v>0.0</v>
      </c>
      <c r="AA810">
        <f>IF(Datos!AA810="",0,IF(AND(AA$1008&lt;&gt;"",Datos!AA810=AA$1008),0,IF(AA$1004=0,0,1-CHOOSE(AA$1004,IF(ISNUMBER(Datos!AA810),AND(OR(AA$1005="",Datos!AA810&gt;=AA$1005),OR(AA$1006="",Datos!AA810&lt;=AA$1006)),FALSE),IF(ISNUMBER(Datos!AA810),AND(Datos!AA810=INT(Datos!AA810),AND(OR(AA$1005="",Datos!AA810&gt;=AA$1005),OR(AA$1006="",Datos!AA810&lt;=AA$1006))),FALSE),OR(ISNUMBER(FIND(";"&amp;UPPER(TRIM(Datos!AA810&amp;""))&amp;"=",AA$1007)),ISNUMBER(FIND(";"&amp;UPPER(TRIM(Datos!AA810&amp;""))&amp;";",AA$1007))),OR(UPPER(TRIM(Datos!AA810&amp;""))="SÍ",UPPER(TRIM(Datos!AA810&amp;""))="SI",UPPER(TRIM(Datos!AA810&amp;""))="NO"),IF(ISNUMBER(Datos!AA810),AND(OR(AA$1005="",Datos!AA810&gt;=AA$1005),OR(AA$1006="",Datos!AA810&lt;=AA$1006)),FALSE),TRUE))))</f>
        <v>0.0</v>
      </c>
      <c r="AB810">
        <f>IF(Datos!AB810="",0,IF(AND(AB$1008&lt;&gt;"",Datos!AB810=AB$1008),0,IF(AB$1004=0,0,1-CHOOSE(AB$1004,IF(ISNUMBER(Datos!AB810),AND(OR(AB$1005="",Datos!AB810&gt;=AB$1005),OR(AB$1006="",Datos!AB810&lt;=AB$1006)),FALSE),IF(ISNUMBER(Datos!AB810),AND(Datos!AB810=INT(Datos!AB810),AND(OR(AB$1005="",Datos!AB810&gt;=AB$1005),OR(AB$1006="",Datos!AB810&lt;=AB$1006))),FALSE),OR(ISNUMBER(FIND(";"&amp;UPPER(TRIM(Datos!AB810&amp;""))&amp;"=",AB$1007)),ISNUMBER(FIND(";"&amp;UPPER(TRIM(Datos!AB810&amp;""))&amp;";",AB$1007))),OR(UPPER(TRIM(Datos!AB810&amp;""))="SÍ",UPPER(TRIM(Datos!AB810&amp;""))="SI",UPPER(TRIM(Datos!AB810&amp;""))="NO"),IF(ISNUMBER(Datos!AB810),AND(OR(AB$1005="",Datos!AB810&gt;=AB$1005),OR(AB$1006="",Datos!AB810&lt;=AB$1006)),FALSE),TRUE))))</f>
        <v>0.0</v>
      </c>
      <c r="AC810">
        <f>IF(Datos!AC810="",0,IF(AND(AC$1008&lt;&gt;"",Datos!AC810=AC$1008),0,IF(AC$1004=0,0,1-CHOOSE(AC$1004,IF(ISNUMBER(Datos!AC810),AND(OR(AC$1005="",Datos!AC810&gt;=AC$1005),OR(AC$1006="",Datos!AC810&lt;=AC$1006)),FALSE),IF(ISNUMBER(Datos!AC810),AND(Datos!AC810=INT(Datos!AC810),AND(OR(AC$1005="",Datos!AC810&gt;=AC$1005),OR(AC$1006="",Datos!AC810&lt;=AC$1006))),FALSE),OR(ISNUMBER(FIND(";"&amp;UPPER(TRIM(Datos!AC810&amp;""))&amp;"=",AC$1007)),ISNUMBER(FIND(";"&amp;UPPER(TRIM(Datos!AC810&amp;""))&amp;";",AC$1007))),OR(UPPER(TRIM(Datos!AC810&amp;""))="SÍ",UPPER(TRIM(Datos!AC810&amp;""))="SI",UPPER(TRIM(Datos!AC810&amp;""))="NO"),IF(ISNUMBER(Datos!AC810),AND(OR(AC$1005="",Datos!AC810&gt;=AC$1005),OR(AC$1006="",Datos!AC810&lt;=AC$1006)),FALSE),TRUE))))</f>
        <v>0.0</v>
      </c>
      <c r="AD810">
        <f>IF(Datos!AD810="",0,IF(AND(AD$1008&lt;&gt;"",Datos!AD810=AD$1008),0,IF(AD$1004=0,0,1-CHOOSE(AD$1004,IF(ISNUMBER(Datos!AD810),AND(OR(AD$1005="",Datos!AD810&gt;=AD$1005),OR(AD$1006="",Datos!AD810&lt;=AD$1006)),FALSE),IF(ISNUMBER(Datos!AD810),AND(Datos!AD810=INT(Datos!AD810),AND(OR(AD$1005="",Datos!AD810&gt;=AD$1005),OR(AD$1006="",Datos!AD810&lt;=AD$1006))),FALSE),OR(ISNUMBER(FIND(";"&amp;UPPER(TRIM(Datos!AD810&amp;""))&amp;"=",AD$1007)),ISNUMBER(FIND(";"&amp;UPPER(TRIM(Datos!AD810&amp;""))&amp;";",AD$1007))),OR(UPPER(TRIM(Datos!AD810&amp;""))="SÍ",UPPER(TRIM(Datos!AD810&amp;""))="SI",UPPER(TRIM(Datos!AD810&amp;""))="NO"),IF(ISNUMBER(Datos!AD810),AND(OR(AD$1005="",Datos!AD810&gt;=AD$1005),OR(AD$1006="",Datos!AD810&lt;=AD$1006)),FALSE),TRUE))))</f>
        <v>0.0</v>
      </c>
      <c r="AE810">
        <f>IF(Datos!AE810="",0,IF(AND(AE$1008&lt;&gt;"",Datos!AE810=AE$1008),0,IF(AE$1004=0,0,1-CHOOSE(AE$1004,IF(ISNUMBER(Datos!AE810),AND(OR(AE$1005="",Datos!AE810&gt;=AE$1005),OR(AE$1006="",Datos!AE810&lt;=AE$1006)),FALSE),IF(ISNUMBER(Datos!AE810),AND(Datos!AE810=INT(Datos!AE810),AND(OR(AE$1005="",Datos!AE810&gt;=AE$1005),OR(AE$1006="",Datos!AE810&lt;=AE$1006))),FALSE),OR(ISNUMBER(FIND(";"&amp;UPPER(TRIM(Datos!AE810&amp;""))&amp;"=",AE$1007)),ISNUMBER(FIND(";"&amp;UPPER(TRIM(Datos!AE810&amp;""))&amp;";",AE$1007))),OR(UPPER(TRIM(Datos!AE810&amp;""))="SÍ",UPPER(TRIM(Datos!AE810&amp;""))="SI",UPPER(TRIM(Datos!AE810&amp;""))="NO"),IF(ISNUMBER(Datos!AE810),AND(OR(AE$1005="",Datos!AE810&gt;=AE$1005),OR(AE$1006="",Datos!AE810&lt;=AE$1006)),FALSE),TRUE))))</f>
        <v>0.0</v>
      </c>
    </row>
    <row r="811" spans="2:31">
      <c r="B811">
        <f>IF(Datos!B811="",0,IF(AND(B$1008&lt;&gt;"",Datos!B811=B$1008),0,IF(B$1004=0,0,1-CHOOSE(B$1004,IF(ISNUMBER(Datos!B811),AND(OR(B$1005="",Datos!B811&gt;=B$1005),OR(B$1006="",Datos!B811&lt;=B$1006)),FALSE),IF(ISNUMBER(Datos!B811),AND(Datos!B811=INT(Datos!B811),AND(OR(B$1005="",Datos!B811&gt;=B$1005),OR(B$1006="",Datos!B811&lt;=B$1006))),FALSE),OR(ISNUMBER(FIND(";"&amp;UPPER(TRIM(Datos!B811&amp;""))&amp;"=",B$1007)),ISNUMBER(FIND(";"&amp;UPPER(TRIM(Datos!B811&amp;""))&amp;";",B$1007))),OR(UPPER(TRIM(Datos!B811&amp;""))="SÍ",UPPER(TRIM(Datos!B811&amp;""))="SI",UPPER(TRIM(Datos!B811&amp;""))="NO"),IF(ISNUMBER(Datos!B811),AND(OR(B$1005="",Datos!B811&gt;=B$1005),OR(B$1006="",Datos!B811&lt;=B$1006)),FALSE),TRUE))))</f>
        <v>0.0</v>
      </c>
      <c r="C811">
        <f>IF(Datos!C811="",0,IF(AND(C$1008&lt;&gt;"",Datos!C811=C$1008),0,IF(C$1004=0,0,1-CHOOSE(C$1004,IF(ISNUMBER(Datos!C811),AND(OR(C$1005="",Datos!C811&gt;=C$1005),OR(C$1006="",Datos!C811&lt;=C$1006)),FALSE),IF(ISNUMBER(Datos!C811),AND(Datos!C811=INT(Datos!C811),AND(OR(C$1005="",Datos!C811&gt;=C$1005),OR(C$1006="",Datos!C811&lt;=C$1006))),FALSE),OR(ISNUMBER(FIND(";"&amp;UPPER(TRIM(Datos!C811&amp;""))&amp;"=",C$1007)),ISNUMBER(FIND(";"&amp;UPPER(TRIM(Datos!C811&amp;""))&amp;";",C$1007))),OR(UPPER(TRIM(Datos!C811&amp;""))="SÍ",UPPER(TRIM(Datos!C811&amp;""))="SI",UPPER(TRIM(Datos!C811&amp;""))="NO"),IF(ISNUMBER(Datos!C811),AND(OR(C$1005="",Datos!C811&gt;=C$1005),OR(C$1006="",Datos!C811&lt;=C$1006)),FALSE),TRUE))))</f>
        <v>0.0</v>
      </c>
      <c r="D811">
        <f>IF(Datos!D811="",0,IF(AND(D$1008&lt;&gt;"",Datos!D811=D$1008),0,IF(D$1004=0,0,1-CHOOSE(D$1004,IF(ISNUMBER(Datos!D811),AND(OR(D$1005="",Datos!D811&gt;=D$1005),OR(D$1006="",Datos!D811&lt;=D$1006)),FALSE),IF(ISNUMBER(Datos!D811),AND(Datos!D811=INT(Datos!D811),AND(OR(D$1005="",Datos!D811&gt;=D$1005),OR(D$1006="",Datos!D811&lt;=D$1006))),FALSE),OR(ISNUMBER(FIND(";"&amp;UPPER(TRIM(Datos!D811&amp;""))&amp;"=",D$1007)),ISNUMBER(FIND(";"&amp;UPPER(TRIM(Datos!D811&amp;""))&amp;";",D$1007))),OR(UPPER(TRIM(Datos!D811&amp;""))="SÍ",UPPER(TRIM(Datos!D811&amp;""))="SI",UPPER(TRIM(Datos!D811&amp;""))="NO"),IF(ISNUMBER(Datos!D811),AND(OR(D$1005="",Datos!D811&gt;=D$1005),OR(D$1006="",Datos!D811&lt;=D$1006)),FALSE),TRUE))))</f>
        <v>0.0</v>
      </c>
      <c r="E811">
        <f>IF(Datos!E811="",0,IF(AND(E$1008&lt;&gt;"",Datos!E811=E$1008),0,IF(E$1004=0,0,1-CHOOSE(E$1004,IF(ISNUMBER(Datos!E811),AND(OR(E$1005="",Datos!E811&gt;=E$1005),OR(E$1006="",Datos!E811&lt;=E$1006)),FALSE),IF(ISNUMBER(Datos!E811),AND(Datos!E811=INT(Datos!E811),AND(OR(E$1005="",Datos!E811&gt;=E$1005),OR(E$1006="",Datos!E811&lt;=E$1006))),FALSE),OR(ISNUMBER(FIND(";"&amp;UPPER(TRIM(Datos!E811&amp;""))&amp;"=",E$1007)),ISNUMBER(FIND(";"&amp;UPPER(TRIM(Datos!E811&amp;""))&amp;";",E$1007))),OR(UPPER(TRIM(Datos!E811&amp;""))="SÍ",UPPER(TRIM(Datos!E811&amp;""))="SI",UPPER(TRIM(Datos!E811&amp;""))="NO"),IF(ISNUMBER(Datos!E811),AND(OR(E$1005="",Datos!E811&gt;=E$1005),OR(E$1006="",Datos!E811&lt;=E$1006)),FALSE),TRUE))))</f>
        <v>0.0</v>
      </c>
      <c r="F811">
        <f>IF(Datos!F811="",0,IF(AND(F$1008&lt;&gt;"",Datos!F811=F$1008),0,IF(F$1004=0,0,1-CHOOSE(F$1004,IF(ISNUMBER(Datos!F811),AND(OR(F$1005="",Datos!F811&gt;=F$1005),OR(F$1006="",Datos!F811&lt;=F$1006)),FALSE),IF(ISNUMBER(Datos!F811),AND(Datos!F811=INT(Datos!F811),AND(OR(F$1005="",Datos!F811&gt;=F$1005),OR(F$1006="",Datos!F811&lt;=F$1006))),FALSE),OR(ISNUMBER(FIND(";"&amp;UPPER(TRIM(Datos!F811&amp;""))&amp;"=",F$1007)),ISNUMBER(FIND(";"&amp;UPPER(TRIM(Datos!F811&amp;""))&amp;";",F$1007))),OR(UPPER(TRIM(Datos!F811&amp;""))="SÍ",UPPER(TRIM(Datos!F811&amp;""))="SI",UPPER(TRIM(Datos!F811&amp;""))="NO"),IF(ISNUMBER(Datos!F811),AND(OR(F$1005="",Datos!F811&gt;=F$1005),OR(F$1006="",Datos!F811&lt;=F$1006)),FALSE),TRUE))))</f>
        <v>0.0</v>
      </c>
      <c r="G811">
        <f>IF(Datos!G811="",0,IF(AND(G$1008&lt;&gt;"",Datos!G811=G$1008),0,IF(G$1004=0,0,1-CHOOSE(G$1004,IF(ISNUMBER(Datos!G811),AND(OR(G$1005="",Datos!G811&gt;=G$1005),OR(G$1006="",Datos!G811&lt;=G$1006)),FALSE),IF(ISNUMBER(Datos!G811),AND(Datos!G811=INT(Datos!G811),AND(OR(G$1005="",Datos!G811&gt;=G$1005),OR(G$1006="",Datos!G811&lt;=G$1006))),FALSE),OR(ISNUMBER(FIND(";"&amp;UPPER(TRIM(Datos!G811&amp;""))&amp;"=",G$1007)),ISNUMBER(FIND(";"&amp;UPPER(TRIM(Datos!G811&amp;""))&amp;";",G$1007))),OR(UPPER(TRIM(Datos!G811&amp;""))="SÍ",UPPER(TRIM(Datos!G811&amp;""))="SI",UPPER(TRIM(Datos!G811&amp;""))="NO"),IF(ISNUMBER(Datos!G811),AND(OR(G$1005="",Datos!G811&gt;=G$1005),OR(G$1006="",Datos!G811&lt;=G$1006)),FALSE),TRUE))))</f>
        <v>0.0</v>
      </c>
      <c r="H811">
        <f>IF(Datos!H811="",0,IF(AND(H$1008&lt;&gt;"",Datos!H811=H$1008),0,IF(H$1004=0,0,1-CHOOSE(H$1004,IF(ISNUMBER(Datos!H811),AND(OR(H$1005="",Datos!H811&gt;=H$1005),OR(H$1006="",Datos!H811&lt;=H$1006)),FALSE),IF(ISNUMBER(Datos!H811),AND(Datos!H811=INT(Datos!H811),AND(OR(H$1005="",Datos!H811&gt;=H$1005),OR(H$1006="",Datos!H811&lt;=H$1006))),FALSE),OR(ISNUMBER(FIND(";"&amp;UPPER(TRIM(Datos!H811&amp;""))&amp;"=",H$1007)),ISNUMBER(FIND(";"&amp;UPPER(TRIM(Datos!H811&amp;""))&amp;";",H$1007))),OR(UPPER(TRIM(Datos!H811&amp;""))="SÍ",UPPER(TRIM(Datos!H811&amp;""))="SI",UPPER(TRIM(Datos!H811&amp;""))="NO"),IF(ISNUMBER(Datos!H811),AND(OR(H$1005="",Datos!H811&gt;=H$1005),OR(H$1006="",Datos!H811&lt;=H$1006)),FALSE),TRUE))))</f>
        <v>0.0</v>
      </c>
      <c r="I811">
        <f>IF(Datos!I811="",0,IF(AND(I$1008&lt;&gt;"",Datos!I811=I$1008),0,IF(I$1004=0,0,1-CHOOSE(I$1004,IF(ISNUMBER(Datos!I811),AND(OR(I$1005="",Datos!I811&gt;=I$1005),OR(I$1006="",Datos!I811&lt;=I$1006)),FALSE),IF(ISNUMBER(Datos!I811),AND(Datos!I811=INT(Datos!I811),AND(OR(I$1005="",Datos!I811&gt;=I$1005),OR(I$1006="",Datos!I811&lt;=I$1006))),FALSE),OR(ISNUMBER(FIND(";"&amp;UPPER(TRIM(Datos!I811&amp;""))&amp;"=",I$1007)),ISNUMBER(FIND(";"&amp;UPPER(TRIM(Datos!I811&amp;""))&amp;";",I$1007))),OR(UPPER(TRIM(Datos!I811&amp;""))="SÍ",UPPER(TRIM(Datos!I811&amp;""))="SI",UPPER(TRIM(Datos!I811&amp;""))="NO"),IF(ISNUMBER(Datos!I811),AND(OR(I$1005="",Datos!I811&gt;=I$1005),OR(I$1006="",Datos!I811&lt;=I$1006)),FALSE),TRUE))))</f>
        <v>0.0</v>
      </c>
      <c r="J811">
        <f>IF(Datos!J811="",0,IF(AND(J$1008&lt;&gt;"",Datos!J811=J$1008),0,IF(J$1004=0,0,1-CHOOSE(J$1004,IF(ISNUMBER(Datos!J811),AND(OR(J$1005="",Datos!J811&gt;=J$1005),OR(J$1006="",Datos!J811&lt;=J$1006)),FALSE),IF(ISNUMBER(Datos!J811),AND(Datos!J811=INT(Datos!J811),AND(OR(J$1005="",Datos!J811&gt;=J$1005),OR(J$1006="",Datos!J811&lt;=J$1006))),FALSE),OR(ISNUMBER(FIND(";"&amp;UPPER(TRIM(Datos!J811&amp;""))&amp;"=",J$1007)),ISNUMBER(FIND(";"&amp;UPPER(TRIM(Datos!J811&amp;""))&amp;";",J$1007))),OR(UPPER(TRIM(Datos!J811&amp;""))="SÍ",UPPER(TRIM(Datos!J811&amp;""))="SI",UPPER(TRIM(Datos!J811&amp;""))="NO"),IF(ISNUMBER(Datos!J811),AND(OR(J$1005="",Datos!J811&gt;=J$1005),OR(J$1006="",Datos!J811&lt;=J$1006)),FALSE),TRUE))))</f>
        <v>0.0</v>
      </c>
      <c r="K811">
        <f>IF(Datos!K811="",0,IF(AND(K$1008&lt;&gt;"",Datos!K811=K$1008),0,IF(K$1004=0,0,1-CHOOSE(K$1004,IF(ISNUMBER(Datos!K811),AND(OR(K$1005="",Datos!K811&gt;=K$1005),OR(K$1006="",Datos!K811&lt;=K$1006)),FALSE),IF(ISNUMBER(Datos!K811),AND(Datos!K811=INT(Datos!K811),AND(OR(K$1005="",Datos!K811&gt;=K$1005),OR(K$1006="",Datos!K811&lt;=K$1006))),FALSE),OR(ISNUMBER(FIND(";"&amp;UPPER(TRIM(Datos!K811&amp;""))&amp;"=",K$1007)),ISNUMBER(FIND(";"&amp;UPPER(TRIM(Datos!K811&amp;""))&amp;";",K$1007))),OR(UPPER(TRIM(Datos!K811&amp;""))="SÍ",UPPER(TRIM(Datos!K811&amp;""))="SI",UPPER(TRIM(Datos!K811&amp;""))="NO"),IF(ISNUMBER(Datos!K811),AND(OR(K$1005="",Datos!K811&gt;=K$1005),OR(K$1006="",Datos!K811&lt;=K$1006)),FALSE),TRUE))))</f>
        <v>0.0</v>
      </c>
      <c r="L811">
        <f>IF(Datos!L811="",0,IF(AND(L$1008&lt;&gt;"",Datos!L811=L$1008),0,IF(L$1004=0,0,1-CHOOSE(L$1004,IF(ISNUMBER(Datos!L811),AND(OR(L$1005="",Datos!L811&gt;=L$1005),OR(L$1006="",Datos!L811&lt;=L$1006)),FALSE),IF(ISNUMBER(Datos!L811),AND(Datos!L811=INT(Datos!L811),AND(OR(L$1005="",Datos!L811&gt;=L$1005),OR(L$1006="",Datos!L811&lt;=L$1006))),FALSE),OR(ISNUMBER(FIND(";"&amp;UPPER(TRIM(Datos!L811&amp;""))&amp;"=",L$1007)),ISNUMBER(FIND(";"&amp;UPPER(TRIM(Datos!L811&amp;""))&amp;";",L$1007))),OR(UPPER(TRIM(Datos!L811&amp;""))="SÍ",UPPER(TRIM(Datos!L811&amp;""))="SI",UPPER(TRIM(Datos!L811&amp;""))="NO"),IF(ISNUMBER(Datos!L811),AND(OR(L$1005="",Datos!L811&gt;=L$1005),OR(L$1006="",Datos!L811&lt;=L$1006)),FALSE),TRUE))))</f>
        <v>0.0</v>
      </c>
      <c r="M811">
        <f>IF(Datos!M811="",0,IF(AND(M$1008&lt;&gt;"",Datos!M811=M$1008),0,IF(M$1004=0,0,1-CHOOSE(M$1004,IF(ISNUMBER(Datos!M811),AND(OR(M$1005="",Datos!M811&gt;=M$1005),OR(M$1006="",Datos!M811&lt;=M$1006)),FALSE),IF(ISNUMBER(Datos!M811),AND(Datos!M811=INT(Datos!M811),AND(OR(M$1005="",Datos!M811&gt;=M$1005),OR(M$1006="",Datos!M811&lt;=M$1006))),FALSE),OR(ISNUMBER(FIND(";"&amp;UPPER(TRIM(Datos!M811&amp;""))&amp;"=",M$1007)),ISNUMBER(FIND(";"&amp;UPPER(TRIM(Datos!M811&amp;""))&amp;";",M$1007))),OR(UPPER(TRIM(Datos!M811&amp;""))="SÍ",UPPER(TRIM(Datos!M811&amp;""))="SI",UPPER(TRIM(Datos!M811&amp;""))="NO"),IF(ISNUMBER(Datos!M811),AND(OR(M$1005="",Datos!M811&gt;=M$1005),OR(M$1006="",Datos!M811&lt;=M$1006)),FALSE),TRUE))))</f>
        <v>0.0</v>
      </c>
      <c r="N811">
        <f>IF(Datos!N811="",0,IF(AND(N$1008&lt;&gt;"",Datos!N811=N$1008),0,IF(N$1004=0,0,1-CHOOSE(N$1004,IF(ISNUMBER(Datos!N811),AND(OR(N$1005="",Datos!N811&gt;=N$1005),OR(N$1006="",Datos!N811&lt;=N$1006)),FALSE),IF(ISNUMBER(Datos!N811),AND(Datos!N811=INT(Datos!N811),AND(OR(N$1005="",Datos!N811&gt;=N$1005),OR(N$1006="",Datos!N811&lt;=N$1006))),FALSE),OR(ISNUMBER(FIND(";"&amp;UPPER(TRIM(Datos!N811&amp;""))&amp;"=",N$1007)),ISNUMBER(FIND(";"&amp;UPPER(TRIM(Datos!N811&amp;""))&amp;";",N$1007))),OR(UPPER(TRIM(Datos!N811&amp;""))="SÍ",UPPER(TRIM(Datos!N811&amp;""))="SI",UPPER(TRIM(Datos!N811&amp;""))="NO"),IF(ISNUMBER(Datos!N811),AND(OR(N$1005="",Datos!N811&gt;=N$1005),OR(N$1006="",Datos!N811&lt;=N$1006)),FALSE),TRUE))))</f>
        <v>0.0</v>
      </c>
      <c r="O811">
        <f>IF(Datos!O811="",0,IF(AND(O$1008&lt;&gt;"",Datos!O811=O$1008),0,IF(O$1004=0,0,1-CHOOSE(O$1004,IF(ISNUMBER(Datos!O811),AND(OR(O$1005="",Datos!O811&gt;=O$1005),OR(O$1006="",Datos!O811&lt;=O$1006)),FALSE),IF(ISNUMBER(Datos!O811),AND(Datos!O811=INT(Datos!O811),AND(OR(O$1005="",Datos!O811&gt;=O$1005),OR(O$1006="",Datos!O811&lt;=O$1006))),FALSE),OR(ISNUMBER(FIND(";"&amp;UPPER(TRIM(Datos!O811&amp;""))&amp;"=",O$1007)),ISNUMBER(FIND(";"&amp;UPPER(TRIM(Datos!O811&amp;""))&amp;";",O$1007))),OR(UPPER(TRIM(Datos!O811&amp;""))="SÍ",UPPER(TRIM(Datos!O811&amp;""))="SI",UPPER(TRIM(Datos!O811&amp;""))="NO"),IF(ISNUMBER(Datos!O811),AND(OR(O$1005="",Datos!O811&gt;=O$1005),OR(O$1006="",Datos!O811&lt;=O$1006)),FALSE),TRUE))))</f>
        <v>0.0</v>
      </c>
      <c r="P811">
        <f>IF(Datos!P811="",0,IF(AND(P$1008&lt;&gt;"",Datos!P811=P$1008),0,IF(P$1004=0,0,1-CHOOSE(P$1004,IF(ISNUMBER(Datos!P811),AND(OR(P$1005="",Datos!P811&gt;=P$1005),OR(P$1006="",Datos!P811&lt;=P$1006)),FALSE),IF(ISNUMBER(Datos!P811),AND(Datos!P811=INT(Datos!P811),AND(OR(P$1005="",Datos!P811&gt;=P$1005),OR(P$1006="",Datos!P811&lt;=P$1006))),FALSE),OR(ISNUMBER(FIND(";"&amp;UPPER(TRIM(Datos!P811&amp;""))&amp;"=",P$1007)),ISNUMBER(FIND(";"&amp;UPPER(TRIM(Datos!P811&amp;""))&amp;";",P$1007))),OR(UPPER(TRIM(Datos!P811&amp;""))="SÍ",UPPER(TRIM(Datos!P811&amp;""))="SI",UPPER(TRIM(Datos!P811&amp;""))="NO"),IF(ISNUMBER(Datos!P811),AND(OR(P$1005="",Datos!P811&gt;=P$1005),OR(P$1006="",Datos!P811&lt;=P$1006)),FALSE),TRUE))))</f>
        <v>0.0</v>
      </c>
      <c r="Q811">
        <f>IF(Datos!Q811="",0,IF(AND(Q$1008&lt;&gt;"",Datos!Q811=Q$1008),0,IF(Q$1004=0,0,1-CHOOSE(Q$1004,IF(ISNUMBER(Datos!Q811),AND(OR(Q$1005="",Datos!Q811&gt;=Q$1005),OR(Q$1006="",Datos!Q811&lt;=Q$1006)),FALSE),IF(ISNUMBER(Datos!Q811),AND(Datos!Q811=INT(Datos!Q811),AND(OR(Q$1005="",Datos!Q811&gt;=Q$1005),OR(Q$1006="",Datos!Q811&lt;=Q$1006))),FALSE),OR(ISNUMBER(FIND(";"&amp;UPPER(TRIM(Datos!Q811&amp;""))&amp;"=",Q$1007)),ISNUMBER(FIND(";"&amp;UPPER(TRIM(Datos!Q811&amp;""))&amp;";",Q$1007))),OR(UPPER(TRIM(Datos!Q811&amp;""))="SÍ",UPPER(TRIM(Datos!Q811&amp;""))="SI",UPPER(TRIM(Datos!Q811&amp;""))="NO"),IF(ISNUMBER(Datos!Q811),AND(OR(Q$1005="",Datos!Q811&gt;=Q$1005),OR(Q$1006="",Datos!Q811&lt;=Q$1006)),FALSE),TRUE))))</f>
        <v>0.0</v>
      </c>
      <c r="R811">
        <f>IF(Datos!R811="",0,IF(AND(R$1008&lt;&gt;"",Datos!R811=R$1008),0,IF(R$1004=0,0,1-CHOOSE(R$1004,IF(ISNUMBER(Datos!R811),AND(OR(R$1005="",Datos!R811&gt;=R$1005),OR(R$1006="",Datos!R811&lt;=R$1006)),FALSE),IF(ISNUMBER(Datos!R811),AND(Datos!R811=INT(Datos!R811),AND(OR(R$1005="",Datos!R811&gt;=R$1005),OR(R$1006="",Datos!R811&lt;=R$1006))),FALSE),OR(ISNUMBER(FIND(";"&amp;UPPER(TRIM(Datos!R811&amp;""))&amp;"=",R$1007)),ISNUMBER(FIND(";"&amp;UPPER(TRIM(Datos!R811&amp;""))&amp;";",R$1007))),OR(UPPER(TRIM(Datos!R811&amp;""))="SÍ",UPPER(TRIM(Datos!R811&amp;""))="SI",UPPER(TRIM(Datos!R811&amp;""))="NO"),IF(ISNUMBER(Datos!R811),AND(OR(R$1005="",Datos!R811&gt;=R$1005),OR(R$1006="",Datos!R811&lt;=R$1006)),FALSE),TRUE))))</f>
        <v>0.0</v>
      </c>
      <c r="S811">
        <f>IF(Datos!S811="",0,IF(AND(S$1008&lt;&gt;"",Datos!S811=S$1008),0,IF(S$1004=0,0,1-CHOOSE(S$1004,IF(ISNUMBER(Datos!S811),AND(OR(S$1005="",Datos!S811&gt;=S$1005),OR(S$1006="",Datos!S811&lt;=S$1006)),FALSE),IF(ISNUMBER(Datos!S811),AND(Datos!S811=INT(Datos!S811),AND(OR(S$1005="",Datos!S811&gt;=S$1005),OR(S$1006="",Datos!S811&lt;=S$1006))),FALSE),OR(ISNUMBER(FIND(";"&amp;UPPER(TRIM(Datos!S811&amp;""))&amp;"=",S$1007)),ISNUMBER(FIND(";"&amp;UPPER(TRIM(Datos!S811&amp;""))&amp;";",S$1007))),OR(UPPER(TRIM(Datos!S811&amp;""))="SÍ",UPPER(TRIM(Datos!S811&amp;""))="SI",UPPER(TRIM(Datos!S811&amp;""))="NO"),IF(ISNUMBER(Datos!S811),AND(OR(S$1005="",Datos!S811&gt;=S$1005),OR(S$1006="",Datos!S811&lt;=S$1006)),FALSE),TRUE))))</f>
        <v>0.0</v>
      </c>
      <c r="T811">
        <f>IF(Datos!T811="",0,IF(AND(T$1008&lt;&gt;"",Datos!T811=T$1008),0,IF(T$1004=0,0,1-CHOOSE(T$1004,IF(ISNUMBER(Datos!T811),AND(OR(T$1005="",Datos!T811&gt;=T$1005),OR(T$1006="",Datos!T811&lt;=T$1006)),FALSE),IF(ISNUMBER(Datos!T811),AND(Datos!T811=INT(Datos!T811),AND(OR(T$1005="",Datos!T811&gt;=T$1005),OR(T$1006="",Datos!T811&lt;=T$1006))),FALSE),OR(ISNUMBER(FIND(";"&amp;UPPER(TRIM(Datos!T811&amp;""))&amp;"=",T$1007)),ISNUMBER(FIND(";"&amp;UPPER(TRIM(Datos!T811&amp;""))&amp;";",T$1007))),OR(UPPER(TRIM(Datos!T811&amp;""))="SÍ",UPPER(TRIM(Datos!T811&amp;""))="SI",UPPER(TRIM(Datos!T811&amp;""))="NO"),IF(ISNUMBER(Datos!T811),AND(OR(T$1005="",Datos!T811&gt;=T$1005),OR(T$1006="",Datos!T811&lt;=T$1006)),FALSE),TRUE))))</f>
        <v>0.0</v>
      </c>
      <c r="U811">
        <f>IF(Datos!U811="",0,IF(AND(U$1008&lt;&gt;"",Datos!U811=U$1008),0,IF(U$1004=0,0,1-CHOOSE(U$1004,IF(ISNUMBER(Datos!U811),AND(OR(U$1005="",Datos!U811&gt;=U$1005),OR(U$1006="",Datos!U811&lt;=U$1006)),FALSE),IF(ISNUMBER(Datos!U811),AND(Datos!U811=INT(Datos!U811),AND(OR(U$1005="",Datos!U811&gt;=U$1005),OR(U$1006="",Datos!U811&lt;=U$1006))),FALSE),OR(ISNUMBER(FIND(";"&amp;UPPER(TRIM(Datos!U811&amp;""))&amp;"=",U$1007)),ISNUMBER(FIND(";"&amp;UPPER(TRIM(Datos!U811&amp;""))&amp;";",U$1007))),OR(UPPER(TRIM(Datos!U811&amp;""))="SÍ",UPPER(TRIM(Datos!U811&amp;""))="SI",UPPER(TRIM(Datos!U811&amp;""))="NO"),IF(ISNUMBER(Datos!U811),AND(OR(U$1005="",Datos!U811&gt;=U$1005),OR(U$1006="",Datos!U811&lt;=U$1006)),FALSE),TRUE))))</f>
        <v>0.0</v>
      </c>
      <c r="V811">
        <f>IF(Datos!V811="",0,IF(AND(V$1008&lt;&gt;"",Datos!V811=V$1008),0,IF(V$1004=0,0,1-CHOOSE(V$1004,IF(ISNUMBER(Datos!V811),AND(OR(V$1005="",Datos!V811&gt;=V$1005),OR(V$1006="",Datos!V811&lt;=V$1006)),FALSE),IF(ISNUMBER(Datos!V811),AND(Datos!V811=INT(Datos!V811),AND(OR(V$1005="",Datos!V811&gt;=V$1005),OR(V$1006="",Datos!V811&lt;=V$1006))),FALSE),OR(ISNUMBER(FIND(";"&amp;UPPER(TRIM(Datos!V811&amp;""))&amp;"=",V$1007)),ISNUMBER(FIND(";"&amp;UPPER(TRIM(Datos!V811&amp;""))&amp;";",V$1007))),OR(UPPER(TRIM(Datos!V811&amp;""))="SÍ",UPPER(TRIM(Datos!V811&amp;""))="SI",UPPER(TRIM(Datos!V811&amp;""))="NO"),IF(ISNUMBER(Datos!V811),AND(OR(V$1005="",Datos!V811&gt;=V$1005),OR(V$1006="",Datos!V811&lt;=V$1006)),FALSE),TRUE))))</f>
        <v>0.0</v>
      </c>
      <c r="W811">
        <f>IF(Datos!W811="",0,IF(AND(W$1008&lt;&gt;"",Datos!W811=W$1008),0,IF(W$1004=0,0,1-CHOOSE(W$1004,IF(ISNUMBER(Datos!W811),AND(OR(W$1005="",Datos!W811&gt;=W$1005),OR(W$1006="",Datos!W811&lt;=W$1006)),FALSE),IF(ISNUMBER(Datos!W811),AND(Datos!W811=INT(Datos!W811),AND(OR(W$1005="",Datos!W811&gt;=W$1005),OR(W$1006="",Datos!W811&lt;=W$1006))),FALSE),OR(ISNUMBER(FIND(";"&amp;UPPER(TRIM(Datos!W811&amp;""))&amp;"=",W$1007)),ISNUMBER(FIND(";"&amp;UPPER(TRIM(Datos!W811&amp;""))&amp;";",W$1007))),OR(UPPER(TRIM(Datos!W811&amp;""))="SÍ",UPPER(TRIM(Datos!W811&amp;""))="SI",UPPER(TRIM(Datos!W811&amp;""))="NO"),IF(ISNUMBER(Datos!W811),AND(OR(W$1005="",Datos!W811&gt;=W$1005),OR(W$1006="",Datos!W811&lt;=W$1006)),FALSE),TRUE))))</f>
        <v>0.0</v>
      </c>
      <c r="X811">
        <f>IF(Datos!X811="",0,IF(AND(X$1008&lt;&gt;"",Datos!X811=X$1008),0,IF(X$1004=0,0,1-CHOOSE(X$1004,IF(ISNUMBER(Datos!X811),AND(OR(X$1005="",Datos!X811&gt;=X$1005),OR(X$1006="",Datos!X811&lt;=X$1006)),FALSE),IF(ISNUMBER(Datos!X811),AND(Datos!X811=INT(Datos!X811),AND(OR(X$1005="",Datos!X811&gt;=X$1005),OR(X$1006="",Datos!X811&lt;=X$1006))),FALSE),OR(ISNUMBER(FIND(";"&amp;UPPER(TRIM(Datos!X811&amp;""))&amp;"=",X$1007)),ISNUMBER(FIND(";"&amp;UPPER(TRIM(Datos!X811&amp;""))&amp;";",X$1007))),OR(UPPER(TRIM(Datos!X811&amp;""))="SÍ",UPPER(TRIM(Datos!X811&amp;""))="SI",UPPER(TRIM(Datos!X811&amp;""))="NO"),IF(ISNUMBER(Datos!X811),AND(OR(X$1005="",Datos!X811&gt;=X$1005),OR(X$1006="",Datos!X811&lt;=X$1006)),FALSE),TRUE))))</f>
        <v>0.0</v>
      </c>
      <c r="Y811">
        <f>IF(Datos!Y811="",0,IF(AND(Y$1008&lt;&gt;"",Datos!Y811=Y$1008),0,IF(Y$1004=0,0,1-CHOOSE(Y$1004,IF(ISNUMBER(Datos!Y811),AND(OR(Y$1005="",Datos!Y811&gt;=Y$1005),OR(Y$1006="",Datos!Y811&lt;=Y$1006)),FALSE),IF(ISNUMBER(Datos!Y811),AND(Datos!Y811=INT(Datos!Y811),AND(OR(Y$1005="",Datos!Y811&gt;=Y$1005),OR(Y$1006="",Datos!Y811&lt;=Y$1006))),FALSE),OR(ISNUMBER(FIND(";"&amp;UPPER(TRIM(Datos!Y811&amp;""))&amp;"=",Y$1007)),ISNUMBER(FIND(";"&amp;UPPER(TRIM(Datos!Y811&amp;""))&amp;";",Y$1007))),OR(UPPER(TRIM(Datos!Y811&amp;""))="SÍ",UPPER(TRIM(Datos!Y811&amp;""))="SI",UPPER(TRIM(Datos!Y811&amp;""))="NO"),IF(ISNUMBER(Datos!Y811),AND(OR(Y$1005="",Datos!Y811&gt;=Y$1005),OR(Y$1006="",Datos!Y811&lt;=Y$1006)),FALSE),TRUE))))</f>
        <v>0.0</v>
      </c>
      <c r="Z811">
        <f>IF(Datos!Z811="",0,IF(AND(Z$1008&lt;&gt;"",Datos!Z811=Z$1008),0,IF(Z$1004=0,0,1-CHOOSE(Z$1004,IF(ISNUMBER(Datos!Z811),AND(OR(Z$1005="",Datos!Z811&gt;=Z$1005),OR(Z$1006="",Datos!Z811&lt;=Z$1006)),FALSE),IF(ISNUMBER(Datos!Z811),AND(Datos!Z811=INT(Datos!Z811),AND(OR(Z$1005="",Datos!Z811&gt;=Z$1005),OR(Z$1006="",Datos!Z811&lt;=Z$1006))),FALSE),OR(ISNUMBER(FIND(";"&amp;UPPER(TRIM(Datos!Z811&amp;""))&amp;"=",Z$1007)),ISNUMBER(FIND(";"&amp;UPPER(TRIM(Datos!Z811&amp;""))&amp;";",Z$1007))),OR(UPPER(TRIM(Datos!Z811&amp;""))="SÍ",UPPER(TRIM(Datos!Z811&amp;""))="SI",UPPER(TRIM(Datos!Z811&amp;""))="NO"),IF(ISNUMBER(Datos!Z811),AND(OR(Z$1005="",Datos!Z811&gt;=Z$1005),OR(Z$1006="",Datos!Z811&lt;=Z$1006)),FALSE),TRUE))))</f>
        <v>0.0</v>
      </c>
      <c r="AA811">
        <f>IF(Datos!AA811="",0,IF(AND(AA$1008&lt;&gt;"",Datos!AA811=AA$1008),0,IF(AA$1004=0,0,1-CHOOSE(AA$1004,IF(ISNUMBER(Datos!AA811),AND(OR(AA$1005="",Datos!AA811&gt;=AA$1005),OR(AA$1006="",Datos!AA811&lt;=AA$1006)),FALSE),IF(ISNUMBER(Datos!AA811),AND(Datos!AA811=INT(Datos!AA811),AND(OR(AA$1005="",Datos!AA811&gt;=AA$1005),OR(AA$1006="",Datos!AA811&lt;=AA$1006))),FALSE),OR(ISNUMBER(FIND(";"&amp;UPPER(TRIM(Datos!AA811&amp;""))&amp;"=",AA$1007)),ISNUMBER(FIND(";"&amp;UPPER(TRIM(Datos!AA811&amp;""))&amp;";",AA$1007))),OR(UPPER(TRIM(Datos!AA811&amp;""))="SÍ",UPPER(TRIM(Datos!AA811&amp;""))="SI",UPPER(TRIM(Datos!AA811&amp;""))="NO"),IF(ISNUMBER(Datos!AA811),AND(OR(AA$1005="",Datos!AA811&gt;=AA$1005),OR(AA$1006="",Datos!AA811&lt;=AA$1006)),FALSE),TRUE))))</f>
        <v>0.0</v>
      </c>
      <c r="AB811">
        <f>IF(Datos!AB811="",0,IF(AND(AB$1008&lt;&gt;"",Datos!AB811=AB$1008),0,IF(AB$1004=0,0,1-CHOOSE(AB$1004,IF(ISNUMBER(Datos!AB811),AND(OR(AB$1005="",Datos!AB811&gt;=AB$1005),OR(AB$1006="",Datos!AB811&lt;=AB$1006)),FALSE),IF(ISNUMBER(Datos!AB811),AND(Datos!AB811=INT(Datos!AB811),AND(OR(AB$1005="",Datos!AB811&gt;=AB$1005),OR(AB$1006="",Datos!AB811&lt;=AB$1006))),FALSE),OR(ISNUMBER(FIND(";"&amp;UPPER(TRIM(Datos!AB811&amp;""))&amp;"=",AB$1007)),ISNUMBER(FIND(";"&amp;UPPER(TRIM(Datos!AB811&amp;""))&amp;";",AB$1007))),OR(UPPER(TRIM(Datos!AB811&amp;""))="SÍ",UPPER(TRIM(Datos!AB811&amp;""))="SI",UPPER(TRIM(Datos!AB811&amp;""))="NO"),IF(ISNUMBER(Datos!AB811),AND(OR(AB$1005="",Datos!AB811&gt;=AB$1005),OR(AB$1006="",Datos!AB811&lt;=AB$1006)),FALSE),TRUE))))</f>
        <v>0.0</v>
      </c>
      <c r="AC811">
        <f>IF(Datos!AC811="",0,IF(AND(AC$1008&lt;&gt;"",Datos!AC811=AC$1008),0,IF(AC$1004=0,0,1-CHOOSE(AC$1004,IF(ISNUMBER(Datos!AC811),AND(OR(AC$1005="",Datos!AC811&gt;=AC$1005),OR(AC$1006="",Datos!AC811&lt;=AC$1006)),FALSE),IF(ISNUMBER(Datos!AC811),AND(Datos!AC811=INT(Datos!AC811),AND(OR(AC$1005="",Datos!AC811&gt;=AC$1005),OR(AC$1006="",Datos!AC811&lt;=AC$1006))),FALSE),OR(ISNUMBER(FIND(";"&amp;UPPER(TRIM(Datos!AC811&amp;""))&amp;"=",AC$1007)),ISNUMBER(FIND(";"&amp;UPPER(TRIM(Datos!AC811&amp;""))&amp;";",AC$1007))),OR(UPPER(TRIM(Datos!AC811&amp;""))="SÍ",UPPER(TRIM(Datos!AC811&amp;""))="SI",UPPER(TRIM(Datos!AC811&amp;""))="NO"),IF(ISNUMBER(Datos!AC811),AND(OR(AC$1005="",Datos!AC811&gt;=AC$1005),OR(AC$1006="",Datos!AC811&lt;=AC$1006)),FALSE),TRUE))))</f>
        <v>0.0</v>
      </c>
      <c r="AD811">
        <f>IF(Datos!AD811="",0,IF(AND(AD$1008&lt;&gt;"",Datos!AD811=AD$1008),0,IF(AD$1004=0,0,1-CHOOSE(AD$1004,IF(ISNUMBER(Datos!AD811),AND(OR(AD$1005="",Datos!AD811&gt;=AD$1005),OR(AD$1006="",Datos!AD811&lt;=AD$1006)),FALSE),IF(ISNUMBER(Datos!AD811),AND(Datos!AD811=INT(Datos!AD811),AND(OR(AD$1005="",Datos!AD811&gt;=AD$1005),OR(AD$1006="",Datos!AD811&lt;=AD$1006))),FALSE),OR(ISNUMBER(FIND(";"&amp;UPPER(TRIM(Datos!AD811&amp;""))&amp;"=",AD$1007)),ISNUMBER(FIND(";"&amp;UPPER(TRIM(Datos!AD811&amp;""))&amp;";",AD$1007))),OR(UPPER(TRIM(Datos!AD811&amp;""))="SÍ",UPPER(TRIM(Datos!AD811&amp;""))="SI",UPPER(TRIM(Datos!AD811&amp;""))="NO"),IF(ISNUMBER(Datos!AD811),AND(OR(AD$1005="",Datos!AD811&gt;=AD$1005),OR(AD$1006="",Datos!AD811&lt;=AD$1006)),FALSE),TRUE))))</f>
        <v>0.0</v>
      </c>
      <c r="AE811">
        <f>IF(Datos!AE811="",0,IF(AND(AE$1008&lt;&gt;"",Datos!AE811=AE$1008),0,IF(AE$1004=0,0,1-CHOOSE(AE$1004,IF(ISNUMBER(Datos!AE811),AND(OR(AE$1005="",Datos!AE811&gt;=AE$1005),OR(AE$1006="",Datos!AE811&lt;=AE$1006)),FALSE),IF(ISNUMBER(Datos!AE811),AND(Datos!AE811=INT(Datos!AE811),AND(OR(AE$1005="",Datos!AE811&gt;=AE$1005),OR(AE$1006="",Datos!AE811&lt;=AE$1006))),FALSE),OR(ISNUMBER(FIND(";"&amp;UPPER(TRIM(Datos!AE811&amp;""))&amp;"=",AE$1007)),ISNUMBER(FIND(";"&amp;UPPER(TRIM(Datos!AE811&amp;""))&amp;";",AE$1007))),OR(UPPER(TRIM(Datos!AE811&amp;""))="SÍ",UPPER(TRIM(Datos!AE811&amp;""))="SI",UPPER(TRIM(Datos!AE811&amp;""))="NO"),IF(ISNUMBER(Datos!AE811),AND(OR(AE$1005="",Datos!AE811&gt;=AE$1005),OR(AE$1006="",Datos!AE811&lt;=AE$1006)),FALSE),TRUE))))</f>
        <v>0.0</v>
      </c>
    </row>
    <row r="812" spans="2:31">
      <c r="B812">
        <f>IF(Datos!B812="",0,IF(AND(B$1008&lt;&gt;"",Datos!B812=B$1008),0,IF(B$1004=0,0,1-CHOOSE(B$1004,IF(ISNUMBER(Datos!B812),AND(OR(B$1005="",Datos!B812&gt;=B$1005),OR(B$1006="",Datos!B812&lt;=B$1006)),FALSE),IF(ISNUMBER(Datos!B812),AND(Datos!B812=INT(Datos!B812),AND(OR(B$1005="",Datos!B812&gt;=B$1005),OR(B$1006="",Datos!B812&lt;=B$1006))),FALSE),OR(ISNUMBER(FIND(";"&amp;UPPER(TRIM(Datos!B812&amp;""))&amp;"=",B$1007)),ISNUMBER(FIND(";"&amp;UPPER(TRIM(Datos!B812&amp;""))&amp;";",B$1007))),OR(UPPER(TRIM(Datos!B812&amp;""))="SÍ",UPPER(TRIM(Datos!B812&amp;""))="SI",UPPER(TRIM(Datos!B812&amp;""))="NO"),IF(ISNUMBER(Datos!B812),AND(OR(B$1005="",Datos!B812&gt;=B$1005),OR(B$1006="",Datos!B812&lt;=B$1006)),FALSE),TRUE))))</f>
        <v>0.0</v>
      </c>
      <c r="C812">
        <f>IF(Datos!C812="",0,IF(AND(C$1008&lt;&gt;"",Datos!C812=C$1008),0,IF(C$1004=0,0,1-CHOOSE(C$1004,IF(ISNUMBER(Datos!C812),AND(OR(C$1005="",Datos!C812&gt;=C$1005),OR(C$1006="",Datos!C812&lt;=C$1006)),FALSE),IF(ISNUMBER(Datos!C812),AND(Datos!C812=INT(Datos!C812),AND(OR(C$1005="",Datos!C812&gt;=C$1005),OR(C$1006="",Datos!C812&lt;=C$1006))),FALSE),OR(ISNUMBER(FIND(";"&amp;UPPER(TRIM(Datos!C812&amp;""))&amp;"=",C$1007)),ISNUMBER(FIND(";"&amp;UPPER(TRIM(Datos!C812&amp;""))&amp;";",C$1007))),OR(UPPER(TRIM(Datos!C812&amp;""))="SÍ",UPPER(TRIM(Datos!C812&amp;""))="SI",UPPER(TRIM(Datos!C812&amp;""))="NO"),IF(ISNUMBER(Datos!C812),AND(OR(C$1005="",Datos!C812&gt;=C$1005),OR(C$1006="",Datos!C812&lt;=C$1006)),FALSE),TRUE))))</f>
        <v>0.0</v>
      </c>
      <c r="D812">
        <f>IF(Datos!D812="",0,IF(AND(D$1008&lt;&gt;"",Datos!D812=D$1008),0,IF(D$1004=0,0,1-CHOOSE(D$1004,IF(ISNUMBER(Datos!D812),AND(OR(D$1005="",Datos!D812&gt;=D$1005),OR(D$1006="",Datos!D812&lt;=D$1006)),FALSE),IF(ISNUMBER(Datos!D812),AND(Datos!D812=INT(Datos!D812),AND(OR(D$1005="",Datos!D812&gt;=D$1005),OR(D$1006="",Datos!D812&lt;=D$1006))),FALSE),OR(ISNUMBER(FIND(";"&amp;UPPER(TRIM(Datos!D812&amp;""))&amp;"=",D$1007)),ISNUMBER(FIND(";"&amp;UPPER(TRIM(Datos!D812&amp;""))&amp;";",D$1007))),OR(UPPER(TRIM(Datos!D812&amp;""))="SÍ",UPPER(TRIM(Datos!D812&amp;""))="SI",UPPER(TRIM(Datos!D812&amp;""))="NO"),IF(ISNUMBER(Datos!D812),AND(OR(D$1005="",Datos!D812&gt;=D$1005),OR(D$1006="",Datos!D812&lt;=D$1006)),FALSE),TRUE))))</f>
        <v>0.0</v>
      </c>
      <c r="E812">
        <f>IF(Datos!E812="",0,IF(AND(E$1008&lt;&gt;"",Datos!E812=E$1008),0,IF(E$1004=0,0,1-CHOOSE(E$1004,IF(ISNUMBER(Datos!E812),AND(OR(E$1005="",Datos!E812&gt;=E$1005),OR(E$1006="",Datos!E812&lt;=E$1006)),FALSE),IF(ISNUMBER(Datos!E812),AND(Datos!E812=INT(Datos!E812),AND(OR(E$1005="",Datos!E812&gt;=E$1005),OR(E$1006="",Datos!E812&lt;=E$1006))),FALSE),OR(ISNUMBER(FIND(";"&amp;UPPER(TRIM(Datos!E812&amp;""))&amp;"=",E$1007)),ISNUMBER(FIND(";"&amp;UPPER(TRIM(Datos!E812&amp;""))&amp;";",E$1007))),OR(UPPER(TRIM(Datos!E812&amp;""))="SÍ",UPPER(TRIM(Datos!E812&amp;""))="SI",UPPER(TRIM(Datos!E812&amp;""))="NO"),IF(ISNUMBER(Datos!E812),AND(OR(E$1005="",Datos!E812&gt;=E$1005),OR(E$1006="",Datos!E812&lt;=E$1006)),FALSE),TRUE))))</f>
        <v>0.0</v>
      </c>
      <c r="F812">
        <f>IF(Datos!F812="",0,IF(AND(F$1008&lt;&gt;"",Datos!F812=F$1008),0,IF(F$1004=0,0,1-CHOOSE(F$1004,IF(ISNUMBER(Datos!F812),AND(OR(F$1005="",Datos!F812&gt;=F$1005),OR(F$1006="",Datos!F812&lt;=F$1006)),FALSE),IF(ISNUMBER(Datos!F812),AND(Datos!F812=INT(Datos!F812),AND(OR(F$1005="",Datos!F812&gt;=F$1005),OR(F$1006="",Datos!F812&lt;=F$1006))),FALSE),OR(ISNUMBER(FIND(";"&amp;UPPER(TRIM(Datos!F812&amp;""))&amp;"=",F$1007)),ISNUMBER(FIND(";"&amp;UPPER(TRIM(Datos!F812&amp;""))&amp;";",F$1007))),OR(UPPER(TRIM(Datos!F812&amp;""))="SÍ",UPPER(TRIM(Datos!F812&amp;""))="SI",UPPER(TRIM(Datos!F812&amp;""))="NO"),IF(ISNUMBER(Datos!F812),AND(OR(F$1005="",Datos!F812&gt;=F$1005),OR(F$1006="",Datos!F812&lt;=F$1006)),FALSE),TRUE))))</f>
        <v>0.0</v>
      </c>
      <c r="G812">
        <f>IF(Datos!G812="",0,IF(AND(G$1008&lt;&gt;"",Datos!G812=G$1008),0,IF(G$1004=0,0,1-CHOOSE(G$1004,IF(ISNUMBER(Datos!G812),AND(OR(G$1005="",Datos!G812&gt;=G$1005),OR(G$1006="",Datos!G812&lt;=G$1006)),FALSE),IF(ISNUMBER(Datos!G812),AND(Datos!G812=INT(Datos!G812),AND(OR(G$1005="",Datos!G812&gt;=G$1005),OR(G$1006="",Datos!G812&lt;=G$1006))),FALSE),OR(ISNUMBER(FIND(";"&amp;UPPER(TRIM(Datos!G812&amp;""))&amp;"=",G$1007)),ISNUMBER(FIND(";"&amp;UPPER(TRIM(Datos!G812&amp;""))&amp;";",G$1007))),OR(UPPER(TRIM(Datos!G812&amp;""))="SÍ",UPPER(TRIM(Datos!G812&amp;""))="SI",UPPER(TRIM(Datos!G812&amp;""))="NO"),IF(ISNUMBER(Datos!G812),AND(OR(G$1005="",Datos!G812&gt;=G$1005),OR(G$1006="",Datos!G812&lt;=G$1006)),FALSE),TRUE))))</f>
        <v>0.0</v>
      </c>
      <c r="H812">
        <f>IF(Datos!H812="",0,IF(AND(H$1008&lt;&gt;"",Datos!H812=H$1008),0,IF(H$1004=0,0,1-CHOOSE(H$1004,IF(ISNUMBER(Datos!H812),AND(OR(H$1005="",Datos!H812&gt;=H$1005),OR(H$1006="",Datos!H812&lt;=H$1006)),FALSE),IF(ISNUMBER(Datos!H812),AND(Datos!H812=INT(Datos!H812),AND(OR(H$1005="",Datos!H812&gt;=H$1005),OR(H$1006="",Datos!H812&lt;=H$1006))),FALSE),OR(ISNUMBER(FIND(";"&amp;UPPER(TRIM(Datos!H812&amp;""))&amp;"=",H$1007)),ISNUMBER(FIND(";"&amp;UPPER(TRIM(Datos!H812&amp;""))&amp;";",H$1007))),OR(UPPER(TRIM(Datos!H812&amp;""))="SÍ",UPPER(TRIM(Datos!H812&amp;""))="SI",UPPER(TRIM(Datos!H812&amp;""))="NO"),IF(ISNUMBER(Datos!H812),AND(OR(H$1005="",Datos!H812&gt;=H$1005),OR(H$1006="",Datos!H812&lt;=H$1006)),FALSE),TRUE))))</f>
        <v>0.0</v>
      </c>
      <c r="I812">
        <f>IF(Datos!I812="",0,IF(AND(I$1008&lt;&gt;"",Datos!I812=I$1008),0,IF(I$1004=0,0,1-CHOOSE(I$1004,IF(ISNUMBER(Datos!I812),AND(OR(I$1005="",Datos!I812&gt;=I$1005),OR(I$1006="",Datos!I812&lt;=I$1006)),FALSE),IF(ISNUMBER(Datos!I812),AND(Datos!I812=INT(Datos!I812),AND(OR(I$1005="",Datos!I812&gt;=I$1005),OR(I$1006="",Datos!I812&lt;=I$1006))),FALSE),OR(ISNUMBER(FIND(";"&amp;UPPER(TRIM(Datos!I812&amp;""))&amp;"=",I$1007)),ISNUMBER(FIND(";"&amp;UPPER(TRIM(Datos!I812&amp;""))&amp;";",I$1007))),OR(UPPER(TRIM(Datos!I812&amp;""))="SÍ",UPPER(TRIM(Datos!I812&amp;""))="SI",UPPER(TRIM(Datos!I812&amp;""))="NO"),IF(ISNUMBER(Datos!I812),AND(OR(I$1005="",Datos!I812&gt;=I$1005),OR(I$1006="",Datos!I812&lt;=I$1006)),FALSE),TRUE))))</f>
        <v>0.0</v>
      </c>
      <c r="J812">
        <f>IF(Datos!J812="",0,IF(AND(J$1008&lt;&gt;"",Datos!J812=J$1008),0,IF(J$1004=0,0,1-CHOOSE(J$1004,IF(ISNUMBER(Datos!J812),AND(OR(J$1005="",Datos!J812&gt;=J$1005),OR(J$1006="",Datos!J812&lt;=J$1006)),FALSE),IF(ISNUMBER(Datos!J812),AND(Datos!J812=INT(Datos!J812),AND(OR(J$1005="",Datos!J812&gt;=J$1005),OR(J$1006="",Datos!J812&lt;=J$1006))),FALSE),OR(ISNUMBER(FIND(";"&amp;UPPER(TRIM(Datos!J812&amp;""))&amp;"=",J$1007)),ISNUMBER(FIND(";"&amp;UPPER(TRIM(Datos!J812&amp;""))&amp;";",J$1007))),OR(UPPER(TRIM(Datos!J812&amp;""))="SÍ",UPPER(TRIM(Datos!J812&amp;""))="SI",UPPER(TRIM(Datos!J812&amp;""))="NO"),IF(ISNUMBER(Datos!J812),AND(OR(J$1005="",Datos!J812&gt;=J$1005),OR(J$1006="",Datos!J812&lt;=J$1006)),FALSE),TRUE))))</f>
        <v>0.0</v>
      </c>
      <c r="K812">
        <f>IF(Datos!K812="",0,IF(AND(K$1008&lt;&gt;"",Datos!K812=K$1008),0,IF(K$1004=0,0,1-CHOOSE(K$1004,IF(ISNUMBER(Datos!K812),AND(OR(K$1005="",Datos!K812&gt;=K$1005),OR(K$1006="",Datos!K812&lt;=K$1006)),FALSE),IF(ISNUMBER(Datos!K812),AND(Datos!K812=INT(Datos!K812),AND(OR(K$1005="",Datos!K812&gt;=K$1005),OR(K$1006="",Datos!K812&lt;=K$1006))),FALSE),OR(ISNUMBER(FIND(";"&amp;UPPER(TRIM(Datos!K812&amp;""))&amp;"=",K$1007)),ISNUMBER(FIND(";"&amp;UPPER(TRIM(Datos!K812&amp;""))&amp;";",K$1007))),OR(UPPER(TRIM(Datos!K812&amp;""))="SÍ",UPPER(TRIM(Datos!K812&amp;""))="SI",UPPER(TRIM(Datos!K812&amp;""))="NO"),IF(ISNUMBER(Datos!K812),AND(OR(K$1005="",Datos!K812&gt;=K$1005),OR(K$1006="",Datos!K812&lt;=K$1006)),FALSE),TRUE))))</f>
        <v>0.0</v>
      </c>
      <c r="L812">
        <f>IF(Datos!L812="",0,IF(AND(L$1008&lt;&gt;"",Datos!L812=L$1008),0,IF(L$1004=0,0,1-CHOOSE(L$1004,IF(ISNUMBER(Datos!L812),AND(OR(L$1005="",Datos!L812&gt;=L$1005),OR(L$1006="",Datos!L812&lt;=L$1006)),FALSE),IF(ISNUMBER(Datos!L812),AND(Datos!L812=INT(Datos!L812),AND(OR(L$1005="",Datos!L812&gt;=L$1005),OR(L$1006="",Datos!L812&lt;=L$1006))),FALSE),OR(ISNUMBER(FIND(";"&amp;UPPER(TRIM(Datos!L812&amp;""))&amp;"=",L$1007)),ISNUMBER(FIND(";"&amp;UPPER(TRIM(Datos!L812&amp;""))&amp;";",L$1007))),OR(UPPER(TRIM(Datos!L812&amp;""))="SÍ",UPPER(TRIM(Datos!L812&amp;""))="SI",UPPER(TRIM(Datos!L812&amp;""))="NO"),IF(ISNUMBER(Datos!L812),AND(OR(L$1005="",Datos!L812&gt;=L$1005),OR(L$1006="",Datos!L812&lt;=L$1006)),FALSE),TRUE))))</f>
        <v>0.0</v>
      </c>
      <c r="M812">
        <f>IF(Datos!M812="",0,IF(AND(M$1008&lt;&gt;"",Datos!M812=M$1008),0,IF(M$1004=0,0,1-CHOOSE(M$1004,IF(ISNUMBER(Datos!M812),AND(OR(M$1005="",Datos!M812&gt;=M$1005),OR(M$1006="",Datos!M812&lt;=M$1006)),FALSE),IF(ISNUMBER(Datos!M812),AND(Datos!M812=INT(Datos!M812),AND(OR(M$1005="",Datos!M812&gt;=M$1005),OR(M$1006="",Datos!M812&lt;=M$1006))),FALSE),OR(ISNUMBER(FIND(";"&amp;UPPER(TRIM(Datos!M812&amp;""))&amp;"=",M$1007)),ISNUMBER(FIND(";"&amp;UPPER(TRIM(Datos!M812&amp;""))&amp;";",M$1007))),OR(UPPER(TRIM(Datos!M812&amp;""))="SÍ",UPPER(TRIM(Datos!M812&amp;""))="SI",UPPER(TRIM(Datos!M812&amp;""))="NO"),IF(ISNUMBER(Datos!M812),AND(OR(M$1005="",Datos!M812&gt;=M$1005),OR(M$1006="",Datos!M812&lt;=M$1006)),FALSE),TRUE))))</f>
        <v>0.0</v>
      </c>
      <c r="N812">
        <f>IF(Datos!N812="",0,IF(AND(N$1008&lt;&gt;"",Datos!N812=N$1008),0,IF(N$1004=0,0,1-CHOOSE(N$1004,IF(ISNUMBER(Datos!N812),AND(OR(N$1005="",Datos!N812&gt;=N$1005),OR(N$1006="",Datos!N812&lt;=N$1006)),FALSE),IF(ISNUMBER(Datos!N812),AND(Datos!N812=INT(Datos!N812),AND(OR(N$1005="",Datos!N812&gt;=N$1005),OR(N$1006="",Datos!N812&lt;=N$1006))),FALSE),OR(ISNUMBER(FIND(";"&amp;UPPER(TRIM(Datos!N812&amp;""))&amp;"=",N$1007)),ISNUMBER(FIND(";"&amp;UPPER(TRIM(Datos!N812&amp;""))&amp;";",N$1007))),OR(UPPER(TRIM(Datos!N812&amp;""))="SÍ",UPPER(TRIM(Datos!N812&amp;""))="SI",UPPER(TRIM(Datos!N812&amp;""))="NO"),IF(ISNUMBER(Datos!N812),AND(OR(N$1005="",Datos!N812&gt;=N$1005),OR(N$1006="",Datos!N812&lt;=N$1006)),FALSE),TRUE))))</f>
        <v>0.0</v>
      </c>
      <c r="O812">
        <f>IF(Datos!O812="",0,IF(AND(O$1008&lt;&gt;"",Datos!O812=O$1008),0,IF(O$1004=0,0,1-CHOOSE(O$1004,IF(ISNUMBER(Datos!O812),AND(OR(O$1005="",Datos!O812&gt;=O$1005),OR(O$1006="",Datos!O812&lt;=O$1006)),FALSE),IF(ISNUMBER(Datos!O812),AND(Datos!O812=INT(Datos!O812),AND(OR(O$1005="",Datos!O812&gt;=O$1005),OR(O$1006="",Datos!O812&lt;=O$1006))),FALSE),OR(ISNUMBER(FIND(";"&amp;UPPER(TRIM(Datos!O812&amp;""))&amp;"=",O$1007)),ISNUMBER(FIND(";"&amp;UPPER(TRIM(Datos!O812&amp;""))&amp;";",O$1007))),OR(UPPER(TRIM(Datos!O812&amp;""))="SÍ",UPPER(TRIM(Datos!O812&amp;""))="SI",UPPER(TRIM(Datos!O812&amp;""))="NO"),IF(ISNUMBER(Datos!O812),AND(OR(O$1005="",Datos!O812&gt;=O$1005),OR(O$1006="",Datos!O812&lt;=O$1006)),FALSE),TRUE))))</f>
        <v>0.0</v>
      </c>
      <c r="P812">
        <f>IF(Datos!P812="",0,IF(AND(P$1008&lt;&gt;"",Datos!P812=P$1008),0,IF(P$1004=0,0,1-CHOOSE(P$1004,IF(ISNUMBER(Datos!P812),AND(OR(P$1005="",Datos!P812&gt;=P$1005),OR(P$1006="",Datos!P812&lt;=P$1006)),FALSE),IF(ISNUMBER(Datos!P812),AND(Datos!P812=INT(Datos!P812),AND(OR(P$1005="",Datos!P812&gt;=P$1005),OR(P$1006="",Datos!P812&lt;=P$1006))),FALSE),OR(ISNUMBER(FIND(";"&amp;UPPER(TRIM(Datos!P812&amp;""))&amp;"=",P$1007)),ISNUMBER(FIND(";"&amp;UPPER(TRIM(Datos!P812&amp;""))&amp;";",P$1007))),OR(UPPER(TRIM(Datos!P812&amp;""))="SÍ",UPPER(TRIM(Datos!P812&amp;""))="SI",UPPER(TRIM(Datos!P812&amp;""))="NO"),IF(ISNUMBER(Datos!P812),AND(OR(P$1005="",Datos!P812&gt;=P$1005),OR(P$1006="",Datos!P812&lt;=P$1006)),FALSE),TRUE))))</f>
        <v>0.0</v>
      </c>
      <c r="Q812">
        <f>IF(Datos!Q812="",0,IF(AND(Q$1008&lt;&gt;"",Datos!Q812=Q$1008),0,IF(Q$1004=0,0,1-CHOOSE(Q$1004,IF(ISNUMBER(Datos!Q812),AND(OR(Q$1005="",Datos!Q812&gt;=Q$1005),OR(Q$1006="",Datos!Q812&lt;=Q$1006)),FALSE),IF(ISNUMBER(Datos!Q812),AND(Datos!Q812=INT(Datos!Q812),AND(OR(Q$1005="",Datos!Q812&gt;=Q$1005),OR(Q$1006="",Datos!Q812&lt;=Q$1006))),FALSE),OR(ISNUMBER(FIND(";"&amp;UPPER(TRIM(Datos!Q812&amp;""))&amp;"=",Q$1007)),ISNUMBER(FIND(";"&amp;UPPER(TRIM(Datos!Q812&amp;""))&amp;";",Q$1007))),OR(UPPER(TRIM(Datos!Q812&amp;""))="SÍ",UPPER(TRIM(Datos!Q812&amp;""))="SI",UPPER(TRIM(Datos!Q812&amp;""))="NO"),IF(ISNUMBER(Datos!Q812),AND(OR(Q$1005="",Datos!Q812&gt;=Q$1005),OR(Q$1006="",Datos!Q812&lt;=Q$1006)),FALSE),TRUE))))</f>
        <v>0.0</v>
      </c>
      <c r="R812">
        <f>IF(Datos!R812="",0,IF(AND(R$1008&lt;&gt;"",Datos!R812=R$1008),0,IF(R$1004=0,0,1-CHOOSE(R$1004,IF(ISNUMBER(Datos!R812),AND(OR(R$1005="",Datos!R812&gt;=R$1005),OR(R$1006="",Datos!R812&lt;=R$1006)),FALSE),IF(ISNUMBER(Datos!R812),AND(Datos!R812=INT(Datos!R812),AND(OR(R$1005="",Datos!R812&gt;=R$1005),OR(R$1006="",Datos!R812&lt;=R$1006))),FALSE),OR(ISNUMBER(FIND(";"&amp;UPPER(TRIM(Datos!R812&amp;""))&amp;"=",R$1007)),ISNUMBER(FIND(";"&amp;UPPER(TRIM(Datos!R812&amp;""))&amp;";",R$1007))),OR(UPPER(TRIM(Datos!R812&amp;""))="SÍ",UPPER(TRIM(Datos!R812&amp;""))="SI",UPPER(TRIM(Datos!R812&amp;""))="NO"),IF(ISNUMBER(Datos!R812),AND(OR(R$1005="",Datos!R812&gt;=R$1005),OR(R$1006="",Datos!R812&lt;=R$1006)),FALSE),TRUE))))</f>
        <v>0.0</v>
      </c>
      <c r="S812">
        <f>IF(Datos!S812="",0,IF(AND(S$1008&lt;&gt;"",Datos!S812=S$1008),0,IF(S$1004=0,0,1-CHOOSE(S$1004,IF(ISNUMBER(Datos!S812),AND(OR(S$1005="",Datos!S812&gt;=S$1005),OR(S$1006="",Datos!S812&lt;=S$1006)),FALSE),IF(ISNUMBER(Datos!S812),AND(Datos!S812=INT(Datos!S812),AND(OR(S$1005="",Datos!S812&gt;=S$1005),OR(S$1006="",Datos!S812&lt;=S$1006))),FALSE),OR(ISNUMBER(FIND(";"&amp;UPPER(TRIM(Datos!S812&amp;""))&amp;"=",S$1007)),ISNUMBER(FIND(";"&amp;UPPER(TRIM(Datos!S812&amp;""))&amp;";",S$1007))),OR(UPPER(TRIM(Datos!S812&amp;""))="SÍ",UPPER(TRIM(Datos!S812&amp;""))="SI",UPPER(TRIM(Datos!S812&amp;""))="NO"),IF(ISNUMBER(Datos!S812),AND(OR(S$1005="",Datos!S812&gt;=S$1005),OR(S$1006="",Datos!S812&lt;=S$1006)),FALSE),TRUE))))</f>
        <v>0.0</v>
      </c>
      <c r="T812">
        <f>IF(Datos!T812="",0,IF(AND(T$1008&lt;&gt;"",Datos!T812=T$1008),0,IF(T$1004=0,0,1-CHOOSE(T$1004,IF(ISNUMBER(Datos!T812),AND(OR(T$1005="",Datos!T812&gt;=T$1005),OR(T$1006="",Datos!T812&lt;=T$1006)),FALSE),IF(ISNUMBER(Datos!T812),AND(Datos!T812=INT(Datos!T812),AND(OR(T$1005="",Datos!T812&gt;=T$1005),OR(T$1006="",Datos!T812&lt;=T$1006))),FALSE),OR(ISNUMBER(FIND(";"&amp;UPPER(TRIM(Datos!T812&amp;""))&amp;"=",T$1007)),ISNUMBER(FIND(";"&amp;UPPER(TRIM(Datos!T812&amp;""))&amp;";",T$1007))),OR(UPPER(TRIM(Datos!T812&amp;""))="SÍ",UPPER(TRIM(Datos!T812&amp;""))="SI",UPPER(TRIM(Datos!T812&amp;""))="NO"),IF(ISNUMBER(Datos!T812),AND(OR(T$1005="",Datos!T812&gt;=T$1005),OR(T$1006="",Datos!T812&lt;=T$1006)),FALSE),TRUE))))</f>
        <v>0.0</v>
      </c>
      <c r="U812">
        <f>IF(Datos!U812="",0,IF(AND(U$1008&lt;&gt;"",Datos!U812=U$1008),0,IF(U$1004=0,0,1-CHOOSE(U$1004,IF(ISNUMBER(Datos!U812),AND(OR(U$1005="",Datos!U812&gt;=U$1005),OR(U$1006="",Datos!U812&lt;=U$1006)),FALSE),IF(ISNUMBER(Datos!U812),AND(Datos!U812=INT(Datos!U812),AND(OR(U$1005="",Datos!U812&gt;=U$1005),OR(U$1006="",Datos!U812&lt;=U$1006))),FALSE),OR(ISNUMBER(FIND(";"&amp;UPPER(TRIM(Datos!U812&amp;""))&amp;"=",U$1007)),ISNUMBER(FIND(";"&amp;UPPER(TRIM(Datos!U812&amp;""))&amp;";",U$1007))),OR(UPPER(TRIM(Datos!U812&amp;""))="SÍ",UPPER(TRIM(Datos!U812&amp;""))="SI",UPPER(TRIM(Datos!U812&amp;""))="NO"),IF(ISNUMBER(Datos!U812),AND(OR(U$1005="",Datos!U812&gt;=U$1005),OR(U$1006="",Datos!U812&lt;=U$1006)),FALSE),TRUE))))</f>
        <v>0.0</v>
      </c>
      <c r="V812">
        <f>IF(Datos!V812="",0,IF(AND(V$1008&lt;&gt;"",Datos!V812=V$1008),0,IF(V$1004=0,0,1-CHOOSE(V$1004,IF(ISNUMBER(Datos!V812),AND(OR(V$1005="",Datos!V812&gt;=V$1005),OR(V$1006="",Datos!V812&lt;=V$1006)),FALSE),IF(ISNUMBER(Datos!V812),AND(Datos!V812=INT(Datos!V812),AND(OR(V$1005="",Datos!V812&gt;=V$1005),OR(V$1006="",Datos!V812&lt;=V$1006))),FALSE),OR(ISNUMBER(FIND(";"&amp;UPPER(TRIM(Datos!V812&amp;""))&amp;"=",V$1007)),ISNUMBER(FIND(";"&amp;UPPER(TRIM(Datos!V812&amp;""))&amp;";",V$1007))),OR(UPPER(TRIM(Datos!V812&amp;""))="SÍ",UPPER(TRIM(Datos!V812&amp;""))="SI",UPPER(TRIM(Datos!V812&amp;""))="NO"),IF(ISNUMBER(Datos!V812),AND(OR(V$1005="",Datos!V812&gt;=V$1005),OR(V$1006="",Datos!V812&lt;=V$1006)),FALSE),TRUE))))</f>
        <v>0.0</v>
      </c>
      <c r="W812">
        <f>IF(Datos!W812="",0,IF(AND(W$1008&lt;&gt;"",Datos!W812=W$1008),0,IF(W$1004=0,0,1-CHOOSE(W$1004,IF(ISNUMBER(Datos!W812),AND(OR(W$1005="",Datos!W812&gt;=W$1005),OR(W$1006="",Datos!W812&lt;=W$1006)),FALSE),IF(ISNUMBER(Datos!W812),AND(Datos!W812=INT(Datos!W812),AND(OR(W$1005="",Datos!W812&gt;=W$1005),OR(W$1006="",Datos!W812&lt;=W$1006))),FALSE),OR(ISNUMBER(FIND(";"&amp;UPPER(TRIM(Datos!W812&amp;""))&amp;"=",W$1007)),ISNUMBER(FIND(";"&amp;UPPER(TRIM(Datos!W812&amp;""))&amp;";",W$1007))),OR(UPPER(TRIM(Datos!W812&amp;""))="SÍ",UPPER(TRIM(Datos!W812&amp;""))="SI",UPPER(TRIM(Datos!W812&amp;""))="NO"),IF(ISNUMBER(Datos!W812),AND(OR(W$1005="",Datos!W812&gt;=W$1005),OR(W$1006="",Datos!W812&lt;=W$1006)),FALSE),TRUE))))</f>
        <v>0.0</v>
      </c>
      <c r="X812">
        <f>IF(Datos!X812="",0,IF(AND(X$1008&lt;&gt;"",Datos!X812=X$1008),0,IF(X$1004=0,0,1-CHOOSE(X$1004,IF(ISNUMBER(Datos!X812),AND(OR(X$1005="",Datos!X812&gt;=X$1005),OR(X$1006="",Datos!X812&lt;=X$1006)),FALSE),IF(ISNUMBER(Datos!X812),AND(Datos!X812=INT(Datos!X812),AND(OR(X$1005="",Datos!X812&gt;=X$1005),OR(X$1006="",Datos!X812&lt;=X$1006))),FALSE),OR(ISNUMBER(FIND(";"&amp;UPPER(TRIM(Datos!X812&amp;""))&amp;"=",X$1007)),ISNUMBER(FIND(";"&amp;UPPER(TRIM(Datos!X812&amp;""))&amp;";",X$1007))),OR(UPPER(TRIM(Datos!X812&amp;""))="SÍ",UPPER(TRIM(Datos!X812&amp;""))="SI",UPPER(TRIM(Datos!X812&amp;""))="NO"),IF(ISNUMBER(Datos!X812),AND(OR(X$1005="",Datos!X812&gt;=X$1005),OR(X$1006="",Datos!X812&lt;=X$1006)),FALSE),TRUE))))</f>
        <v>0.0</v>
      </c>
      <c r="Y812">
        <f>IF(Datos!Y812="",0,IF(AND(Y$1008&lt;&gt;"",Datos!Y812=Y$1008),0,IF(Y$1004=0,0,1-CHOOSE(Y$1004,IF(ISNUMBER(Datos!Y812),AND(OR(Y$1005="",Datos!Y812&gt;=Y$1005),OR(Y$1006="",Datos!Y812&lt;=Y$1006)),FALSE),IF(ISNUMBER(Datos!Y812),AND(Datos!Y812=INT(Datos!Y812),AND(OR(Y$1005="",Datos!Y812&gt;=Y$1005),OR(Y$1006="",Datos!Y812&lt;=Y$1006))),FALSE),OR(ISNUMBER(FIND(";"&amp;UPPER(TRIM(Datos!Y812&amp;""))&amp;"=",Y$1007)),ISNUMBER(FIND(";"&amp;UPPER(TRIM(Datos!Y812&amp;""))&amp;";",Y$1007))),OR(UPPER(TRIM(Datos!Y812&amp;""))="SÍ",UPPER(TRIM(Datos!Y812&amp;""))="SI",UPPER(TRIM(Datos!Y812&amp;""))="NO"),IF(ISNUMBER(Datos!Y812),AND(OR(Y$1005="",Datos!Y812&gt;=Y$1005),OR(Y$1006="",Datos!Y812&lt;=Y$1006)),FALSE),TRUE))))</f>
        <v>0.0</v>
      </c>
      <c r="Z812">
        <f>IF(Datos!Z812="",0,IF(AND(Z$1008&lt;&gt;"",Datos!Z812=Z$1008),0,IF(Z$1004=0,0,1-CHOOSE(Z$1004,IF(ISNUMBER(Datos!Z812),AND(OR(Z$1005="",Datos!Z812&gt;=Z$1005),OR(Z$1006="",Datos!Z812&lt;=Z$1006)),FALSE),IF(ISNUMBER(Datos!Z812),AND(Datos!Z812=INT(Datos!Z812),AND(OR(Z$1005="",Datos!Z812&gt;=Z$1005),OR(Z$1006="",Datos!Z812&lt;=Z$1006))),FALSE),OR(ISNUMBER(FIND(";"&amp;UPPER(TRIM(Datos!Z812&amp;""))&amp;"=",Z$1007)),ISNUMBER(FIND(";"&amp;UPPER(TRIM(Datos!Z812&amp;""))&amp;";",Z$1007))),OR(UPPER(TRIM(Datos!Z812&amp;""))="SÍ",UPPER(TRIM(Datos!Z812&amp;""))="SI",UPPER(TRIM(Datos!Z812&amp;""))="NO"),IF(ISNUMBER(Datos!Z812),AND(OR(Z$1005="",Datos!Z812&gt;=Z$1005),OR(Z$1006="",Datos!Z812&lt;=Z$1006)),FALSE),TRUE))))</f>
        <v>0.0</v>
      </c>
      <c r="AA812">
        <f>IF(Datos!AA812="",0,IF(AND(AA$1008&lt;&gt;"",Datos!AA812=AA$1008),0,IF(AA$1004=0,0,1-CHOOSE(AA$1004,IF(ISNUMBER(Datos!AA812),AND(OR(AA$1005="",Datos!AA812&gt;=AA$1005),OR(AA$1006="",Datos!AA812&lt;=AA$1006)),FALSE),IF(ISNUMBER(Datos!AA812),AND(Datos!AA812=INT(Datos!AA812),AND(OR(AA$1005="",Datos!AA812&gt;=AA$1005),OR(AA$1006="",Datos!AA812&lt;=AA$1006))),FALSE),OR(ISNUMBER(FIND(";"&amp;UPPER(TRIM(Datos!AA812&amp;""))&amp;"=",AA$1007)),ISNUMBER(FIND(";"&amp;UPPER(TRIM(Datos!AA812&amp;""))&amp;";",AA$1007))),OR(UPPER(TRIM(Datos!AA812&amp;""))="SÍ",UPPER(TRIM(Datos!AA812&amp;""))="SI",UPPER(TRIM(Datos!AA812&amp;""))="NO"),IF(ISNUMBER(Datos!AA812),AND(OR(AA$1005="",Datos!AA812&gt;=AA$1005),OR(AA$1006="",Datos!AA812&lt;=AA$1006)),FALSE),TRUE))))</f>
        <v>0.0</v>
      </c>
      <c r="AB812">
        <f>IF(Datos!AB812="",0,IF(AND(AB$1008&lt;&gt;"",Datos!AB812=AB$1008),0,IF(AB$1004=0,0,1-CHOOSE(AB$1004,IF(ISNUMBER(Datos!AB812),AND(OR(AB$1005="",Datos!AB812&gt;=AB$1005),OR(AB$1006="",Datos!AB812&lt;=AB$1006)),FALSE),IF(ISNUMBER(Datos!AB812),AND(Datos!AB812=INT(Datos!AB812),AND(OR(AB$1005="",Datos!AB812&gt;=AB$1005),OR(AB$1006="",Datos!AB812&lt;=AB$1006))),FALSE),OR(ISNUMBER(FIND(";"&amp;UPPER(TRIM(Datos!AB812&amp;""))&amp;"=",AB$1007)),ISNUMBER(FIND(";"&amp;UPPER(TRIM(Datos!AB812&amp;""))&amp;";",AB$1007))),OR(UPPER(TRIM(Datos!AB812&amp;""))="SÍ",UPPER(TRIM(Datos!AB812&amp;""))="SI",UPPER(TRIM(Datos!AB812&amp;""))="NO"),IF(ISNUMBER(Datos!AB812),AND(OR(AB$1005="",Datos!AB812&gt;=AB$1005),OR(AB$1006="",Datos!AB812&lt;=AB$1006)),FALSE),TRUE))))</f>
        <v>0.0</v>
      </c>
      <c r="AC812">
        <f>IF(Datos!AC812="",0,IF(AND(AC$1008&lt;&gt;"",Datos!AC812=AC$1008),0,IF(AC$1004=0,0,1-CHOOSE(AC$1004,IF(ISNUMBER(Datos!AC812),AND(OR(AC$1005="",Datos!AC812&gt;=AC$1005),OR(AC$1006="",Datos!AC812&lt;=AC$1006)),FALSE),IF(ISNUMBER(Datos!AC812),AND(Datos!AC812=INT(Datos!AC812),AND(OR(AC$1005="",Datos!AC812&gt;=AC$1005),OR(AC$1006="",Datos!AC812&lt;=AC$1006))),FALSE),OR(ISNUMBER(FIND(";"&amp;UPPER(TRIM(Datos!AC812&amp;""))&amp;"=",AC$1007)),ISNUMBER(FIND(";"&amp;UPPER(TRIM(Datos!AC812&amp;""))&amp;";",AC$1007))),OR(UPPER(TRIM(Datos!AC812&amp;""))="SÍ",UPPER(TRIM(Datos!AC812&amp;""))="SI",UPPER(TRIM(Datos!AC812&amp;""))="NO"),IF(ISNUMBER(Datos!AC812),AND(OR(AC$1005="",Datos!AC812&gt;=AC$1005),OR(AC$1006="",Datos!AC812&lt;=AC$1006)),FALSE),TRUE))))</f>
        <v>0.0</v>
      </c>
      <c r="AD812">
        <f>IF(Datos!AD812="",0,IF(AND(AD$1008&lt;&gt;"",Datos!AD812=AD$1008),0,IF(AD$1004=0,0,1-CHOOSE(AD$1004,IF(ISNUMBER(Datos!AD812),AND(OR(AD$1005="",Datos!AD812&gt;=AD$1005),OR(AD$1006="",Datos!AD812&lt;=AD$1006)),FALSE),IF(ISNUMBER(Datos!AD812),AND(Datos!AD812=INT(Datos!AD812),AND(OR(AD$1005="",Datos!AD812&gt;=AD$1005),OR(AD$1006="",Datos!AD812&lt;=AD$1006))),FALSE),OR(ISNUMBER(FIND(";"&amp;UPPER(TRIM(Datos!AD812&amp;""))&amp;"=",AD$1007)),ISNUMBER(FIND(";"&amp;UPPER(TRIM(Datos!AD812&amp;""))&amp;";",AD$1007))),OR(UPPER(TRIM(Datos!AD812&amp;""))="SÍ",UPPER(TRIM(Datos!AD812&amp;""))="SI",UPPER(TRIM(Datos!AD812&amp;""))="NO"),IF(ISNUMBER(Datos!AD812),AND(OR(AD$1005="",Datos!AD812&gt;=AD$1005),OR(AD$1006="",Datos!AD812&lt;=AD$1006)),FALSE),TRUE))))</f>
        <v>0.0</v>
      </c>
      <c r="AE812">
        <f>IF(Datos!AE812="",0,IF(AND(AE$1008&lt;&gt;"",Datos!AE812=AE$1008),0,IF(AE$1004=0,0,1-CHOOSE(AE$1004,IF(ISNUMBER(Datos!AE812),AND(OR(AE$1005="",Datos!AE812&gt;=AE$1005),OR(AE$1006="",Datos!AE812&lt;=AE$1006)),FALSE),IF(ISNUMBER(Datos!AE812),AND(Datos!AE812=INT(Datos!AE812),AND(OR(AE$1005="",Datos!AE812&gt;=AE$1005),OR(AE$1006="",Datos!AE812&lt;=AE$1006))),FALSE),OR(ISNUMBER(FIND(";"&amp;UPPER(TRIM(Datos!AE812&amp;""))&amp;"=",AE$1007)),ISNUMBER(FIND(";"&amp;UPPER(TRIM(Datos!AE812&amp;""))&amp;";",AE$1007))),OR(UPPER(TRIM(Datos!AE812&amp;""))="SÍ",UPPER(TRIM(Datos!AE812&amp;""))="SI",UPPER(TRIM(Datos!AE812&amp;""))="NO"),IF(ISNUMBER(Datos!AE812),AND(OR(AE$1005="",Datos!AE812&gt;=AE$1005),OR(AE$1006="",Datos!AE812&lt;=AE$1006)),FALSE),TRUE))))</f>
        <v>0.0</v>
      </c>
    </row>
    <row r="813" spans="2:31">
      <c r="B813">
        <f>IF(Datos!B813="",0,IF(AND(B$1008&lt;&gt;"",Datos!B813=B$1008),0,IF(B$1004=0,0,1-CHOOSE(B$1004,IF(ISNUMBER(Datos!B813),AND(OR(B$1005="",Datos!B813&gt;=B$1005),OR(B$1006="",Datos!B813&lt;=B$1006)),FALSE),IF(ISNUMBER(Datos!B813),AND(Datos!B813=INT(Datos!B813),AND(OR(B$1005="",Datos!B813&gt;=B$1005),OR(B$1006="",Datos!B813&lt;=B$1006))),FALSE),OR(ISNUMBER(FIND(";"&amp;UPPER(TRIM(Datos!B813&amp;""))&amp;"=",B$1007)),ISNUMBER(FIND(";"&amp;UPPER(TRIM(Datos!B813&amp;""))&amp;";",B$1007))),OR(UPPER(TRIM(Datos!B813&amp;""))="SÍ",UPPER(TRIM(Datos!B813&amp;""))="SI",UPPER(TRIM(Datos!B813&amp;""))="NO"),IF(ISNUMBER(Datos!B813),AND(OR(B$1005="",Datos!B813&gt;=B$1005),OR(B$1006="",Datos!B813&lt;=B$1006)),FALSE),TRUE))))</f>
        <v>0.0</v>
      </c>
      <c r="C813">
        <f>IF(Datos!C813="",0,IF(AND(C$1008&lt;&gt;"",Datos!C813=C$1008),0,IF(C$1004=0,0,1-CHOOSE(C$1004,IF(ISNUMBER(Datos!C813),AND(OR(C$1005="",Datos!C813&gt;=C$1005),OR(C$1006="",Datos!C813&lt;=C$1006)),FALSE),IF(ISNUMBER(Datos!C813),AND(Datos!C813=INT(Datos!C813),AND(OR(C$1005="",Datos!C813&gt;=C$1005),OR(C$1006="",Datos!C813&lt;=C$1006))),FALSE),OR(ISNUMBER(FIND(";"&amp;UPPER(TRIM(Datos!C813&amp;""))&amp;"=",C$1007)),ISNUMBER(FIND(";"&amp;UPPER(TRIM(Datos!C813&amp;""))&amp;";",C$1007))),OR(UPPER(TRIM(Datos!C813&amp;""))="SÍ",UPPER(TRIM(Datos!C813&amp;""))="SI",UPPER(TRIM(Datos!C813&amp;""))="NO"),IF(ISNUMBER(Datos!C813),AND(OR(C$1005="",Datos!C813&gt;=C$1005),OR(C$1006="",Datos!C813&lt;=C$1006)),FALSE),TRUE))))</f>
        <v>0.0</v>
      </c>
      <c r="D813">
        <f>IF(Datos!D813="",0,IF(AND(D$1008&lt;&gt;"",Datos!D813=D$1008),0,IF(D$1004=0,0,1-CHOOSE(D$1004,IF(ISNUMBER(Datos!D813),AND(OR(D$1005="",Datos!D813&gt;=D$1005),OR(D$1006="",Datos!D813&lt;=D$1006)),FALSE),IF(ISNUMBER(Datos!D813),AND(Datos!D813=INT(Datos!D813),AND(OR(D$1005="",Datos!D813&gt;=D$1005),OR(D$1006="",Datos!D813&lt;=D$1006))),FALSE),OR(ISNUMBER(FIND(";"&amp;UPPER(TRIM(Datos!D813&amp;""))&amp;"=",D$1007)),ISNUMBER(FIND(";"&amp;UPPER(TRIM(Datos!D813&amp;""))&amp;";",D$1007))),OR(UPPER(TRIM(Datos!D813&amp;""))="SÍ",UPPER(TRIM(Datos!D813&amp;""))="SI",UPPER(TRIM(Datos!D813&amp;""))="NO"),IF(ISNUMBER(Datos!D813),AND(OR(D$1005="",Datos!D813&gt;=D$1005),OR(D$1006="",Datos!D813&lt;=D$1006)),FALSE),TRUE))))</f>
        <v>0.0</v>
      </c>
      <c r="E813">
        <f>IF(Datos!E813="",0,IF(AND(E$1008&lt;&gt;"",Datos!E813=E$1008),0,IF(E$1004=0,0,1-CHOOSE(E$1004,IF(ISNUMBER(Datos!E813),AND(OR(E$1005="",Datos!E813&gt;=E$1005),OR(E$1006="",Datos!E813&lt;=E$1006)),FALSE),IF(ISNUMBER(Datos!E813),AND(Datos!E813=INT(Datos!E813),AND(OR(E$1005="",Datos!E813&gt;=E$1005),OR(E$1006="",Datos!E813&lt;=E$1006))),FALSE),OR(ISNUMBER(FIND(";"&amp;UPPER(TRIM(Datos!E813&amp;""))&amp;"=",E$1007)),ISNUMBER(FIND(";"&amp;UPPER(TRIM(Datos!E813&amp;""))&amp;";",E$1007))),OR(UPPER(TRIM(Datos!E813&amp;""))="SÍ",UPPER(TRIM(Datos!E813&amp;""))="SI",UPPER(TRIM(Datos!E813&amp;""))="NO"),IF(ISNUMBER(Datos!E813),AND(OR(E$1005="",Datos!E813&gt;=E$1005),OR(E$1006="",Datos!E813&lt;=E$1006)),FALSE),TRUE))))</f>
        <v>0.0</v>
      </c>
      <c r="F813">
        <f>IF(Datos!F813="",0,IF(AND(F$1008&lt;&gt;"",Datos!F813=F$1008),0,IF(F$1004=0,0,1-CHOOSE(F$1004,IF(ISNUMBER(Datos!F813),AND(OR(F$1005="",Datos!F813&gt;=F$1005),OR(F$1006="",Datos!F813&lt;=F$1006)),FALSE),IF(ISNUMBER(Datos!F813),AND(Datos!F813=INT(Datos!F813),AND(OR(F$1005="",Datos!F813&gt;=F$1005),OR(F$1006="",Datos!F813&lt;=F$1006))),FALSE),OR(ISNUMBER(FIND(";"&amp;UPPER(TRIM(Datos!F813&amp;""))&amp;"=",F$1007)),ISNUMBER(FIND(";"&amp;UPPER(TRIM(Datos!F813&amp;""))&amp;";",F$1007))),OR(UPPER(TRIM(Datos!F813&amp;""))="SÍ",UPPER(TRIM(Datos!F813&amp;""))="SI",UPPER(TRIM(Datos!F813&amp;""))="NO"),IF(ISNUMBER(Datos!F813),AND(OR(F$1005="",Datos!F813&gt;=F$1005),OR(F$1006="",Datos!F813&lt;=F$1006)),FALSE),TRUE))))</f>
        <v>0.0</v>
      </c>
      <c r="G813">
        <f>IF(Datos!G813="",0,IF(AND(G$1008&lt;&gt;"",Datos!G813=G$1008),0,IF(G$1004=0,0,1-CHOOSE(G$1004,IF(ISNUMBER(Datos!G813),AND(OR(G$1005="",Datos!G813&gt;=G$1005),OR(G$1006="",Datos!G813&lt;=G$1006)),FALSE),IF(ISNUMBER(Datos!G813),AND(Datos!G813=INT(Datos!G813),AND(OR(G$1005="",Datos!G813&gt;=G$1005),OR(G$1006="",Datos!G813&lt;=G$1006))),FALSE),OR(ISNUMBER(FIND(";"&amp;UPPER(TRIM(Datos!G813&amp;""))&amp;"=",G$1007)),ISNUMBER(FIND(";"&amp;UPPER(TRIM(Datos!G813&amp;""))&amp;";",G$1007))),OR(UPPER(TRIM(Datos!G813&amp;""))="SÍ",UPPER(TRIM(Datos!G813&amp;""))="SI",UPPER(TRIM(Datos!G813&amp;""))="NO"),IF(ISNUMBER(Datos!G813),AND(OR(G$1005="",Datos!G813&gt;=G$1005),OR(G$1006="",Datos!G813&lt;=G$1006)),FALSE),TRUE))))</f>
        <v>0.0</v>
      </c>
      <c r="H813">
        <f>IF(Datos!H813="",0,IF(AND(H$1008&lt;&gt;"",Datos!H813=H$1008),0,IF(H$1004=0,0,1-CHOOSE(H$1004,IF(ISNUMBER(Datos!H813),AND(OR(H$1005="",Datos!H813&gt;=H$1005),OR(H$1006="",Datos!H813&lt;=H$1006)),FALSE),IF(ISNUMBER(Datos!H813),AND(Datos!H813=INT(Datos!H813),AND(OR(H$1005="",Datos!H813&gt;=H$1005),OR(H$1006="",Datos!H813&lt;=H$1006))),FALSE),OR(ISNUMBER(FIND(";"&amp;UPPER(TRIM(Datos!H813&amp;""))&amp;"=",H$1007)),ISNUMBER(FIND(";"&amp;UPPER(TRIM(Datos!H813&amp;""))&amp;";",H$1007))),OR(UPPER(TRIM(Datos!H813&amp;""))="SÍ",UPPER(TRIM(Datos!H813&amp;""))="SI",UPPER(TRIM(Datos!H813&amp;""))="NO"),IF(ISNUMBER(Datos!H813),AND(OR(H$1005="",Datos!H813&gt;=H$1005),OR(H$1006="",Datos!H813&lt;=H$1006)),FALSE),TRUE))))</f>
        <v>0.0</v>
      </c>
      <c r="I813">
        <f>IF(Datos!I813="",0,IF(AND(I$1008&lt;&gt;"",Datos!I813=I$1008),0,IF(I$1004=0,0,1-CHOOSE(I$1004,IF(ISNUMBER(Datos!I813),AND(OR(I$1005="",Datos!I813&gt;=I$1005),OR(I$1006="",Datos!I813&lt;=I$1006)),FALSE),IF(ISNUMBER(Datos!I813),AND(Datos!I813=INT(Datos!I813),AND(OR(I$1005="",Datos!I813&gt;=I$1005),OR(I$1006="",Datos!I813&lt;=I$1006))),FALSE),OR(ISNUMBER(FIND(";"&amp;UPPER(TRIM(Datos!I813&amp;""))&amp;"=",I$1007)),ISNUMBER(FIND(";"&amp;UPPER(TRIM(Datos!I813&amp;""))&amp;";",I$1007))),OR(UPPER(TRIM(Datos!I813&amp;""))="SÍ",UPPER(TRIM(Datos!I813&amp;""))="SI",UPPER(TRIM(Datos!I813&amp;""))="NO"),IF(ISNUMBER(Datos!I813),AND(OR(I$1005="",Datos!I813&gt;=I$1005),OR(I$1006="",Datos!I813&lt;=I$1006)),FALSE),TRUE))))</f>
        <v>0.0</v>
      </c>
      <c r="J813">
        <f>IF(Datos!J813="",0,IF(AND(J$1008&lt;&gt;"",Datos!J813=J$1008),0,IF(J$1004=0,0,1-CHOOSE(J$1004,IF(ISNUMBER(Datos!J813),AND(OR(J$1005="",Datos!J813&gt;=J$1005),OR(J$1006="",Datos!J813&lt;=J$1006)),FALSE),IF(ISNUMBER(Datos!J813),AND(Datos!J813=INT(Datos!J813),AND(OR(J$1005="",Datos!J813&gt;=J$1005),OR(J$1006="",Datos!J813&lt;=J$1006))),FALSE),OR(ISNUMBER(FIND(";"&amp;UPPER(TRIM(Datos!J813&amp;""))&amp;"=",J$1007)),ISNUMBER(FIND(";"&amp;UPPER(TRIM(Datos!J813&amp;""))&amp;";",J$1007))),OR(UPPER(TRIM(Datos!J813&amp;""))="SÍ",UPPER(TRIM(Datos!J813&amp;""))="SI",UPPER(TRIM(Datos!J813&amp;""))="NO"),IF(ISNUMBER(Datos!J813),AND(OR(J$1005="",Datos!J813&gt;=J$1005),OR(J$1006="",Datos!J813&lt;=J$1006)),FALSE),TRUE))))</f>
        <v>0.0</v>
      </c>
      <c r="K813">
        <f>IF(Datos!K813="",0,IF(AND(K$1008&lt;&gt;"",Datos!K813=K$1008),0,IF(K$1004=0,0,1-CHOOSE(K$1004,IF(ISNUMBER(Datos!K813),AND(OR(K$1005="",Datos!K813&gt;=K$1005),OR(K$1006="",Datos!K813&lt;=K$1006)),FALSE),IF(ISNUMBER(Datos!K813),AND(Datos!K813=INT(Datos!K813),AND(OR(K$1005="",Datos!K813&gt;=K$1005),OR(K$1006="",Datos!K813&lt;=K$1006))),FALSE),OR(ISNUMBER(FIND(";"&amp;UPPER(TRIM(Datos!K813&amp;""))&amp;"=",K$1007)),ISNUMBER(FIND(";"&amp;UPPER(TRIM(Datos!K813&amp;""))&amp;";",K$1007))),OR(UPPER(TRIM(Datos!K813&amp;""))="SÍ",UPPER(TRIM(Datos!K813&amp;""))="SI",UPPER(TRIM(Datos!K813&amp;""))="NO"),IF(ISNUMBER(Datos!K813),AND(OR(K$1005="",Datos!K813&gt;=K$1005),OR(K$1006="",Datos!K813&lt;=K$1006)),FALSE),TRUE))))</f>
        <v>0.0</v>
      </c>
      <c r="L813">
        <f>IF(Datos!L813="",0,IF(AND(L$1008&lt;&gt;"",Datos!L813=L$1008),0,IF(L$1004=0,0,1-CHOOSE(L$1004,IF(ISNUMBER(Datos!L813),AND(OR(L$1005="",Datos!L813&gt;=L$1005),OR(L$1006="",Datos!L813&lt;=L$1006)),FALSE),IF(ISNUMBER(Datos!L813),AND(Datos!L813=INT(Datos!L813),AND(OR(L$1005="",Datos!L813&gt;=L$1005),OR(L$1006="",Datos!L813&lt;=L$1006))),FALSE),OR(ISNUMBER(FIND(";"&amp;UPPER(TRIM(Datos!L813&amp;""))&amp;"=",L$1007)),ISNUMBER(FIND(";"&amp;UPPER(TRIM(Datos!L813&amp;""))&amp;";",L$1007))),OR(UPPER(TRIM(Datos!L813&amp;""))="SÍ",UPPER(TRIM(Datos!L813&amp;""))="SI",UPPER(TRIM(Datos!L813&amp;""))="NO"),IF(ISNUMBER(Datos!L813),AND(OR(L$1005="",Datos!L813&gt;=L$1005),OR(L$1006="",Datos!L813&lt;=L$1006)),FALSE),TRUE))))</f>
        <v>0.0</v>
      </c>
      <c r="M813">
        <f>IF(Datos!M813="",0,IF(AND(M$1008&lt;&gt;"",Datos!M813=M$1008),0,IF(M$1004=0,0,1-CHOOSE(M$1004,IF(ISNUMBER(Datos!M813),AND(OR(M$1005="",Datos!M813&gt;=M$1005),OR(M$1006="",Datos!M813&lt;=M$1006)),FALSE),IF(ISNUMBER(Datos!M813),AND(Datos!M813=INT(Datos!M813),AND(OR(M$1005="",Datos!M813&gt;=M$1005),OR(M$1006="",Datos!M813&lt;=M$1006))),FALSE),OR(ISNUMBER(FIND(";"&amp;UPPER(TRIM(Datos!M813&amp;""))&amp;"=",M$1007)),ISNUMBER(FIND(";"&amp;UPPER(TRIM(Datos!M813&amp;""))&amp;";",M$1007))),OR(UPPER(TRIM(Datos!M813&amp;""))="SÍ",UPPER(TRIM(Datos!M813&amp;""))="SI",UPPER(TRIM(Datos!M813&amp;""))="NO"),IF(ISNUMBER(Datos!M813),AND(OR(M$1005="",Datos!M813&gt;=M$1005),OR(M$1006="",Datos!M813&lt;=M$1006)),FALSE),TRUE))))</f>
        <v>0.0</v>
      </c>
      <c r="N813">
        <f>IF(Datos!N813="",0,IF(AND(N$1008&lt;&gt;"",Datos!N813=N$1008),0,IF(N$1004=0,0,1-CHOOSE(N$1004,IF(ISNUMBER(Datos!N813),AND(OR(N$1005="",Datos!N813&gt;=N$1005),OR(N$1006="",Datos!N813&lt;=N$1006)),FALSE),IF(ISNUMBER(Datos!N813),AND(Datos!N813=INT(Datos!N813),AND(OR(N$1005="",Datos!N813&gt;=N$1005),OR(N$1006="",Datos!N813&lt;=N$1006))),FALSE),OR(ISNUMBER(FIND(";"&amp;UPPER(TRIM(Datos!N813&amp;""))&amp;"=",N$1007)),ISNUMBER(FIND(";"&amp;UPPER(TRIM(Datos!N813&amp;""))&amp;";",N$1007))),OR(UPPER(TRIM(Datos!N813&amp;""))="SÍ",UPPER(TRIM(Datos!N813&amp;""))="SI",UPPER(TRIM(Datos!N813&amp;""))="NO"),IF(ISNUMBER(Datos!N813),AND(OR(N$1005="",Datos!N813&gt;=N$1005),OR(N$1006="",Datos!N813&lt;=N$1006)),FALSE),TRUE))))</f>
        <v>0.0</v>
      </c>
      <c r="O813">
        <f>IF(Datos!O813="",0,IF(AND(O$1008&lt;&gt;"",Datos!O813=O$1008),0,IF(O$1004=0,0,1-CHOOSE(O$1004,IF(ISNUMBER(Datos!O813),AND(OR(O$1005="",Datos!O813&gt;=O$1005),OR(O$1006="",Datos!O813&lt;=O$1006)),FALSE),IF(ISNUMBER(Datos!O813),AND(Datos!O813=INT(Datos!O813),AND(OR(O$1005="",Datos!O813&gt;=O$1005),OR(O$1006="",Datos!O813&lt;=O$1006))),FALSE),OR(ISNUMBER(FIND(";"&amp;UPPER(TRIM(Datos!O813&amp;""))&amp;"=",O$1007)),ISNUMBER(FIND(";"&amp;UPPER(TRIM(Datos!O813&amp;""))&amp;";",O$1007))),OR(UPPER(TRIM(Datos!O813&amp;""))="SÍ",UPPER(TRIM(Datos!O813&amp;""))="SI",UPPER(TRIM(Datos!O813&amp;""))="NO"),IF(ISNUMBER(Datos!O813),AND(OR(O$1005="",Datos!O813&gt;=O$1005),OR(O$1006="",Datos!O813&lt;=O$1006)),FALSE),TRUE))))</f>
        <v>0.0</v>
      </c>
      <c r="P813">
        <f>IF(Datos!P813="",0,IF(AND(P$1008&lt;&gt;"",Datos!P813=P$1008),0,IF(P$1004=0,0,1-CHOOSE(P$1004,IF(ISNUMBER(Datos!P813),AND(OR(P$1005="",Datos!P813&gt;=P$1005),OR(P$1006="",Datos!P813&lt;=P$1006)),FALSE),IF(ISNUMBER(Datos!P813),AND(Datos!P813=INT(Datos!P813),AND(OR(P$1005="",Datos!P813&gt;=P$1005),OR(P$1006="",Datos!P813&lt;=P$1006))),FALSE),OR(ISNUMBER(FIND(";"&amp;UPPER(TRIM(Datos!P813&amp;""))&amp;"=",P$1007)),ISNUMBER(FIND(";"&amp;UPPER(TRIM(Datos!P813&amp;""))&amp;";",P$1007))),OR(UPPER(TRIM(Datos!P813&amp;""))="SÍ",UPPER(TRIM(Datos!P813&amp;""))="SI",UPPER(TRIM(Datos!P813&amp;""))="NO"),IF(ISNUMBER(Datos!P813),AND(OR(P$1005="",Datos!P813&gt;=P$1005),OR(P$1006="",Datos!P813&lt;=P$1006)),FALSE),TRUE))))</f>
        <v>0.0</v>
      </c>
      <c r="Q813">
        <f>IF(Datos!Q813="",0,IF(AND(Q$1008&lt;&gt;"",Datos!Q813=Q$1008),0,IF(Q$1004=0,0,1-CHOOSE(Q$1004,IF(ISNUMBER(Datos!Q813),AND(OR(Q$1005="",Datos!Q813&gt;=Q$1005),OR(Q$1006="",Datos!Q813&lt;=Q$1006)),FALSE),IF(ISNUMBER(Datos!Q813),AND(Datos!Q813=INT(Datos!Q813),AND(OR(Q$1005="",Datos!Q813&gt;=Q$1005),OR(Q$1006="",Datos!Q813&lt;=Q$1006))),FALSE),OR(ISNUMBER(FIND(";"&amp;UPPER(TRIM(Datos!Q813&amp;""))&amp;"=",Q$1007)),ISNUMBER(FIND(";"&amp;UPPER(TRIM(Datos!Q813&amp;""))&amp;";",Q$1007))),OR(UPPER(TRIM(Datos!Q813&amp;""))="SÍ",UPPER(TRIM(Datos!Q813&amp;""))="SI",UPPER(TRIM(Datos!Q813&amp;""))="NO"),IF(ISNUMBER(Datos!Q813),AND(OR(Q$1005="",Datos!Q813&gt;=Q$1005),OR(Q$1006="",Datos!Q813&lt;=Q$1006)),FALSE),TRUE))))</f>
        <v>0.0</v>
      </c>
      <c r="R813">
        <f>IF(Datos!R813="",0,IF(AND(R$1008&lt;&gt;"",Datos!R813=R$1008),0,IF(R$1004=0,0,1-CHOOSE(R$1004,IF(ISNUMBER(Datos!R813),AND(OR(R$1005="",Datos!R813&gt;=R$1005),OR(R$1006="",Datos!R813&lt;=R$1006)),FALSE),IF(ISNUMBER(Datos!R813),AND(Datos!R813=INT(Datos!R813),AND(OR(R$1005="",Datos!R813&gt;=R$1005),OR(R$1006="",Datos!R813&lt;=R$1006))),FALSE),OR(ISNUMBER(FIND(";"&amp;UPPER(TRIM(Datos!R813&amp;""))&amp;"=",R$1007)),ISNUMBER(FIND(";"&amp;UPPER(TRIM(Datos!R813&amp;""))&amp;";",R$1007))),OR(UPPER(TRIM(Datos!R813&amp;""))="SÍ",UPPER(TRIM(Datos!R813&amp;""))="SI",UPPER(TRIM(Datos!R813&amp;""))="NO"),IF(ISNUMBER(Datos!R813),AND(OR(R$1005="",Datos!R813&gt;=R$1005),OR(R$1006="",Datos!R813&lt;=R$1006)),FALSE),TRUE))))</f>
        <v>0.0</v>
      </c>
      <c r="S813">
        <f>IF(Datos!S813="",0,IF(AND(S$1008&lt;&gt;"",Datos!S813=S$1008),0,IF(S$1004=0,0,1-CHOOSE(S$1004,IF(ISNUMBER(Datos!S813),AND(OR(S$1005="",Datos!S813&gt;=S$1005),OR(S$1006="",Datos!S813&lt;=S$1006)),FALSE),IF(ISNUMBER(Datos!S813),AND(Datos!S813=INT(Datos!S813),AND(OR(S$1005="",Datos!S813&gt;=S$1005),OR(S$1006="",Datos!S813&lt;=S$1006))),FALSE),OR(ISNUMBER(FIND(";"&amp;UPPER(TRIM(Datos!S813&amp;""))&amp;"=",S$1007)),ISNUMBER(FIND(";"&amp;UPPER(TRIM(Datos!S813&amp;""))&amp;";",S$1007))),OR(UPPER(TRIM(Datos!S813&amp;""))="SÍ",UPPER(TRIM(Datos!S813&amp;""))="SI",UPPER(TRIM(Datos!S813&amp;""))="NO"),IF(ISNUMBER(Datos!S813),AND(OR(S$1005="",Datos!S813&gt;=S$1005),OR(S$1006="",Datos!S813&lt;=S$1006)),FALSE),TRUE))))</f>
        <v>0.0</v>
      </c>
      <c r="T813">
        <f>IF(Datos!T813="",0,IF(AND(T$1008&lt;&gt;"",Datos!T813=T$1008),0,IF(T$1004=0,0,1-CHOOSE(T$1004,IF(ISNUMBER(Datos!T813),AND(OR(T$1005="",Datos!T813&gt;=T$1005),OR(T$1006="",Datos!T813&lt;=T$1006)),FALSE),IF(ISNUMBER(Datos!T813),AND(Datos!T813=INT(Datos!T813),AND(OR(T$1005="",Datos!T813&gt;=T$1005),OR(T$1006="",Datos!T813&lt;=T$1006))),FALSE),OR(ISNUMBER(FIND(";"&amp;UPPER(TRIM(Datos!T813&amp;""))&amp;"=",T$1007)),ISNUMBER(FIND(";"&amp;UPPER(TRIM(Datos!T813&amp;""))&amp;";",T$1007))),OR(UPPER(TRIM(Datos!T813&amp;""))="SÍ",UPPER(TRIM(Datos!T813&amp;""))="SI",UPPER(TRIM(Datos!T813&amp;""))="NO"),IF(ISNUMBER(Datos!T813),AND(OR(T$1005="",Datos!T813&gt;=T$1005),OR(T$1006="",Datos!T813&lt;=T$1006)),FALSE),TRUE))))</f>
        <v>0.0</v>
      </c>
      <c r="U813">
        <f>IF(Datos!U813="",0,IF(AND(U$1008&lt;&gt;"",Datos!U813=U$1008),0,IF(U$1004=0,0,1-CHOOSE(U$1004,IF(ISNUMBER(Datos!U813),AND(OR(U$1005="",Datos!U813&gt;=U$1005),OR(U$1006="",Datos!U813&lt;=U$1006)),FALSE),IF(ISNUMBER(Datos!U813),AND(Datos!U813=INT(Datos!U813),AND(OR(U$1005="",Datos!U813&gt;=U$1005),OR(U$1006="",Datos!U813&lt;=U$1006))),FALSE),OR(ISNUMBER(FIND(";"&amp;UPPER(TRIM(Datos!U813&amp;""))&amp;"=",U$1007)),ISNUMBER(FIND(";"&amp;UPPER(TRIM(Datos!U813&amp;""))&amp;";",U$1007))),OR(UPPER(TRIM(Datos!U813&amp;""))="SÍ",UPPER(TRIM(Datos!U813&amp;""))="SI",UPPER(TRIM(Datos!U813&amp;""))="NO"),IF(ISNUMBER(Datos!U813),AND(OR(U$1005="",Datos!U813&gt;=U$1005),OR(U$1006="",Datos!U813&lt;=U$1006)),FALSE),TRUE))))</f>
        <v>0.0</v>
      </c>
      <c r="V813">
        <f>IF(Datos!V813="",0,IF(AND(V$1008&lt;&gt;"",Datos!V813=V$1008),0,IF(V$1004=0,0,1-CHOOSE(V$1004,IF(ISNUMBER(Datos!V813),AND(OR(V$1005="",Datos!V813&gt;=V$1005),OR(V$1006="",Datos!V813&lt;=V$1006)),FALSE),IF(ISNUMBER(Datos!V813),AND(Datos!V813=INT(Datos!V813),AND(OR(V$1005="",Datos!V813&gt;=V$1005),OR(V$1006="",Datos!V813&lt;=V$1006))),FALSE),OR(ISNUMBER(FIND(";"&amp;UPPER(TRIM(Datos!V813&amp;""))&amp;"=",V$1007)),ISNUMBER(FIND(";"&amp;UPPER(TRIM(Datos!V813&amp;""))&amp;";",V$1007))),OR(UPPER(TRIM(Datos!V813&amp;""))="SÍ",UPPER(TRIM(Datos!V813&amp;""))="SI",UPPER(TRIM(Datos!V813&amp;""))="NO"),IF(ISNUMBER(Datos!V813),AND(OR(V$1005="",Datos!V813&gt;=V$1005),OR(V$1006="",Datos!V813&lt;=V$1006)),FALSE),TRUE))))</f>
        <v>0.0</v>
      </c>
      <c r="W813">
        <f>IF(Datos!W813="",0,IF(AND(W$1008&lt;&gt;"",Datos!W813=W$1008),0,IF(W$1004=0,0,1-CHOOSE(W$1004,IF(ISNUMBER(Datos!W813),AND(OR(W$1005="",Datos!W813&gt;=W$1005),OR(W$1006="",Datos!W813&lt;=W$1006)),FALSE),IF(ISNUMBER(Datos!W813),AND(Datos!W813=INT(Datos!W813),AND(OR(W$1005="",Datos!W813&gt;=W$1005),OR(W$1006="",Datos!W813&lt;=W$1006))),FALSE),OR(ISNUMBER(FIND(";"&amp;UPPER(TRIM(Datos!W813&amp;""))&amp;"=",W$1007)),ISNUMBER(FIND(";"&amp;UPPER(TRIM(Datos!W813&amp;""))&amp;";",W$1007))),OR(UPPER(TRIM(Datos!W813&amp;""))="SÍ",UPPER(TRIM(Datos!W813&amp;""))="SI",UPPER(TRIM(Datos!W813&amp;""))="NO"),IF(ISNUMBER(Datos!W813),AND(OR(W$1005="",Datos!W813&gt;=W$1005),OR(W$1006="",Datos!W813&lt;=W$1006)),FALSE),TRUE))))</f>
        <v>0.0</v>
      </c>
      <c r="X813">
        <f>IF(Datos!X813="",0,IF(AND(X$1008&lt;&gt;"",Datos!X813=X$1008),0,IF(X$1004=0,0,1-CHOOSE(X$1004,IF(ISNUMBER(Datos!X813),AND(OR(X$1005="",Datos!X813&gt;=X$1005),OR(X$1006="",Datos!X813&lt;=X$1006)),FALSE),IF(ISNUMBER(Datos!X813),AND(Datos!X813=INT(Datos!X813),AND(OR(X$1005="",Datos!X813&gt;=X$1005),OR(X$1006="",Datos!X813&lt;=X$1006))),FALSE),OR(ISNUMBER(FIND(";"&amp;UPPER(TRIM(Datos!X813&amp;""))&amp;"=",X$1007)),ISNUMBER(FIND(";"&amp;UPPER(TRIM(Datos!X813&amp;""))&amp;";",X$1007))),OR(UPPER(TRIM(Datos!X813&amp;""))="SÍ",UPPER(TRIM(Datos!X813&amp;""))="SI",UPPER(TRIM(Datos!X813&amp;""))="NO"),IF(ISNUMBER(Datos!X813),AND(OR(X$1005="",Datos!X813&gt;=X$1005),OR(X$1006="",Datos!X813&lt;=X$1006)),FALSE),TRUE))))</f>
        <v>0.0</v>
      </c>
      <c r="Y813">
        <f>IF(Datos!Y813="",0,IF(AND(Y$1008&lt;&gt;"",Datos!Y813=Y$1008),0,IF(Y$1004=0,0,1-CHOOSE(Y$1004,IF(ISNUMBER(Datos!Y813),AND(OR(Y$1005="",Datos!Y813&gt;=Y$1005),OR(Y$1006="",Datos!Y813&lt;=Y$1006)),FALSE),IF(ISNUMBER(Datos!Y813),AND(Datos!Y813=INT(Datos!Y813),AND(OR(Y$1005="",Datos!Y813&gt;=Y$1005),OR(Y$1006="",Datos!Y813&lt;=Y$1006))),FALSE),OR(ISNUMBER(FIND(";"&amp;UPPER(TRIM(Datos!Y813&amp;""))&amp;"=",Y$1007)),ISNUMBER(FIND(";"&amp;UPPER(TRIM(Datos!Y813&amp;""))&amp;";",Y$1007))),OR(UPPER(TRIM(Datos!Y813&amp;""))="SÍ",UPPER(TRIM(Datos!Y813&amp;""))="SI",UPPER(TRIM(Datos!Y813&amp;""))="NO"),IF(ISNUMBER(Datos!Y813),AND(OR(Y$1005="",Datos!Y813&gt;=Y$1005),OR(Y$1006="",Datos!Y813&lt;=Y$1006)),FALSE),TRUE))))</f>
        <v>0.0</v>
      </c>
      <c r="Z813">
        <f>IF(Datos!Z813="",0,IF(AND(Z$1008&lt;&gt;"",Datos!Z813=Z$1008),0,IF(Z$1004=0,0,1-CHOOSE(Z$1004,IF(ISNUMBER(Datos!Z813),AND(OR(Z$1005="",Datos!Z813&gt;=Z$1005),OR(Z$1006="",Datos!Z813&lt;=Z$1006)),FALSE),IF(ISNUMBER(Datos!Z813),AND(Datos!Z813=INT(Datos!Z813),AND(OR(Z$1005="",Datos!Z813&gt;=Z$1005),OR(Z$1006="",Datos!Z813&lt;=Z$1006))),FALSE),OR(ISNUMBER(FIND(";"&amp;UPPER(TRIM(Datos!Z813&amp;""))&amp;"=",Z$1007)),ISNUMBER(FIND(";"&amp;UPPER(TRIM(Datos!Z813&amp;""))&amp;";",Z$1007))),OR(UPPER(TRIM(Datos!Z813&amp;""))="SÍ",UPPER(TRIM(Datos!Z813&amp;""))="SI",UPPER(TRIM(Datos!Z813&amp;""))="NO"),IF(ISNUMBER(Datos!Z813),AND(OR(Z$1005="",Datos!Z813&gt;=Z$1005),OR(Z$1006="",Datos!Z813&lt;=Z$1006)),FALSE),TRUE))))</f>
        <v>0.0</v>
      </c>
      <c r="AA813">
        <f>IF(Datos!AA813="",0,IF(AND(AA$1008&lt;&gt;"",Datos!AA813=AA$1008),0,IF(AA$1004=0,0,1-CHOOSE(AA$1004,IF(ISNUMBER(Datos!AA813),AND(OR(AA$1005="",Datos!AA813&gt;=AA$1005),OR(AA$1006="",Datos!AA813&lt;=AA$1006)),FALSE),IF(ISNUMBER(Datos!AA813),AND(Datos!AA813=INT(Datos!AA813),AND(OR(AA$1005="",Datos!AA813&gt;=AA$1005),OR(AA$1006="",Datos!AA813&lt;=AA$1006))),FALSE),OR(ISNUMBER(FIND(";"&amp;UPPER(TRIM(Datos!AA813&amp;""))&amp;"=",AA$1007)),ISNUMBER(FIND(";"&amp;UPPER(TRIM(Datos!AA813&amp;""))&amp;";",AA$1007))),OR(UPPER(TRIM(Datos!AA813&amp;""))="SÍ",UPPER(TRIM(Datos!AA813&amp;""))="SI",UPPER(TRIM(Datos!AA813&amp;""))="NO"),IF(ISNUMBER(Datos!AA813),AND(OR(AA$1005="",Datos!AA813&gt;=AA$1005),OR(AA$1006="",Datos!AA813&lt;=AA$1006)),FALSE),TRUE))))</f>
        <v>0.0</v>
      </c>
      <c r="AB813">
        <f>IF(Datos!AB813="",0,IF(AND(AB$1008&lt;&gt;"",Datos!AB813=AB$1008),0,IF(AB$1004=0,0,1-CHOOSE(AB$1004,IF(ISNUMBER(Datos!AB813),AND(OR(AB$1005="",Datos!AB813&gt;=AB$1005),OR(AB$1006="",Datos!AB813&lt;=AB$1006)),FALSE),IF(ISNUMBER(Datos!AB813),AND(Datos!AB813=INT(Datos!AB813),AND(OR(AB$1005="",Datos!AB813&gt;=AB$1005),OR(AB$1006="",Datos!AB813&lt;=AB$1006))),FALSE),OR(ISNUMBER(FIND(";"&amp;UPPER(TRIM(Datos!AB813&amp;""))&amp;"=",AB$1007)),ISNUMBER(FIND(";"&amp;UPPER(TRIM(Datos!AB813&amp;""))&amp;";",AB$1007))),OR(UPPER(TRIM(Datos!AB813&amp;""))="SÍ",UPPER(TRIM(Datos!AB813&amp;""))="SI",UPPER(TRIM(Datos!AB813&amp;""))="NO"),IF(ISNUMBER(Datos!AB813),AND(OR(AB$1005="",Datos!AB813&gt;=AB$1005),OR(AB$1006="",Datos!AB813&lt;=AB$1006)),FALSE),TRUE))))</f>
        <v>0.0</v>
      </c>
      <c r="AC813">
        <f>IF(Datos!AC813="",0,IF(AND(AC$1008&lt;&gt;"",Datos!AC813=AC$1008),0,IF(AC$1004=0,0,1-CHOOSE(AC$1004,IF(ISNUMBER(Datos!AC813),AND(OR(AC$1005="",Datos!AC813&gt;=AC$1005),OR(AC$1006="",Datos!AC813&lt;=AC$1006)),FALSE),IF(ISNUMBER(Datos!AC813),AND(Datos!AC813=INT(Datos!AC813),AND(OR(AC$1005="",Datos!AC813&gt;=AC$1005),OR(AC$1006="",Datos!AC813&lt;=AC$1006))),FALSE),OR(ISNUMBER(FIND(";"&amp;UPPER(TRIM(Datos!AC813&amp;""))&amp;"=",AC$1007)),ISNUMBER(FIND(";"&amp;UPPER(TRIM(Datos!AC813&amp;""))&amp;";",AC$1007))),OR(UPPER(TRIM(Datos!AC813&amp;""))="SÍ",UPPER(TRIM(Datos!AC813&amp;""))="SI",UPPER(TRIM(Datos!AC813&amp;""))="NO"),IF(ISNUMBER(Datos!AC813),AND(OR(AC$1005="",Datos!AC813&gt;=AC$1005),OR(AC$1006="",Datos!AC813&lt;=AC$1006)),FALSE),TRUE))))</f>
        <v>0.0</v>
      </c>
      <c r="AD813">
        <f>IF(Datos!AD813="",0,IF(AND(AD$1008&lt;&gt;"",Datos!AD813=AD$1008),0,IF(AD$1004=0,0,1-CHOOSE(AD$1004,IF(ISNUMBER(Datos!AD813),AND(OR(AD$1005="",Datos!AD813&gt;=AD$1005),OR(AD$1006="",Datos!AD813&lt;=AD$1006)),FALSE),IF(ISNUMBER(Datos!AD813),AND(Datos!AD813=INT(Datos!AD813),AND(OR(AD$1005="",Datos!AD813&gt;=AD$1005),OR(AD$1006="",Datos!AD813&lt;=AD$1006))),FALSE),OR(ISNUMBER(FIND(";"&amp;UPPER(TRIM(Datos!AD813&amp;""))&amp;"=",AD$1007)),ISNUMBER(FIND(";"&amp;UPPER(TRIM(Datos!AD813&amp;""))&amp;";",AD$1007))),OR(UPPER(TRIM(Datos!AD813&amp;""))="SÍ",UPPER(TRIM(Datos!AD813&amp;""))="SI",UPPER(TRIM(Datos!AD813&amp;""))="NO"),IF(ISNUMBER(Datos!AD813),AND(OR(AD$1005="",Datos!AD813&gt;=AD$1005),OR(AD$1006="",Datos!AD813&lt;=AD$1006)),FALSE),TRUE))))</f>
        <v>0.0</v>
      </c>
      <c r="AE813">
        <f>IF(Datos!AE813="",0,IF(AND(AE$1008&lt;&gt;"",Datos!AE813=AE$1008),0,IF(AE$1004=0,0,1-CHOOSE(AE$1004,IF(ISNUMBER(Datos!AE813),AND(OR(AE$1005="",Datos!AE813&gt;=AE$1005),OR(AE$1006="",Datos!AE813&lt;=AE$1006)),FALSE),IF(ISNUMBER(Datos!AE813),AND(Datos!AE813=INT(Datos!AE813),AND(OR(AE$1005="",Datos!AE813&gt;=AE$1005),OR(AE$1006="",Datos!AE813&lt;=AE$1006))),FALSE),OR(ISNUMBER(FIND(";"&amp;UPPER(TRIM(Datos!AE813&amp;""))&amp;"=",AE$1007)),ISNUMBER(FIND(";"&amp;UPPER(TRIM(Datos!AE813&amp;""))&amp;";",AE$1007))),OR(UPPER(TRIM(Datos!AE813&amp;""))="SÍ",UPPER(TRIM(Datos!AE813&amp;""))="SI",UPPER(TRIM(Datos!AE813&amp;""))="NO"),IF(ISNUMBER(Datos!AE813),AND(OR(AE$1005="",Datos!AE813&gt;=AE$1005),OR(AE$1006="",Datos!AE813&lt;=AE$1006)),FALSE),TRUE))))</f>
        <v>0.0</v>
      </c>
    </row>
    <row r="814" spans="2:31">
      <c r="B814">
        <f>IF(Datos!B814="",0,IF(AND(B$1008&lt;&gt;"",Datos!B814=B$1008),0,IF(B$1004=0,0,1-CHOOSE(B$1004,IF(ISNUMBER(Datos!B814),AND(OR(B$1005="",Datos!B814&gt;=B$1005),OR(B$1006="",Datos!B814&lt;=B$1006)),FALSE),IF(ISNUMBER(Datos!B814),AND(Datos!B814=INT(Datos!B814),AND(OR(B$1005="",Datos!B814&gt;=B$1005),OR(B$1006="",Datos!B814&lt;=B$1006))),FALSE),OR(ISNUMBER(FIND(";"&amp;UPPER(TRIM(Datos!B814&amp;""))&amp;"=",B$1007)),ISNUMBER(FIND(";"&amp;UPPER(TRIM(Datos!B814&amp;""))&amp;";",B$1007))),OR(UPPER(TRIM(Datos!B814&amp;""))="SÍ",UPPER(TRIM(Datos!B814&amp;""))="SI",UPPER(TRIM(Datos!B814&amp;""))="NO"),IF(ISNUMBER(Datos!B814),AND(OR(B$1005="",Datos!B814&gt;=B$1005),OR(B$1006="",Datos!B814&lt;=B$1006)),FALSE),TRUE))))</f>
        <v>0.0</v>
      </c>
      <c r="C814">
        <f>IF(Datos!C814="",0,IF(AND(C$1008&lt;&gt;"",Datos!C814=C$1008),0,IF(C$1004=0,0,1-CHOOSE(C$1004,IF(ISNUMBER(Datos!C814),AND(OR(C$1005="",Datos!C814&gt;=C$1005),OR(C$1006="",Datos!C814&lt;=C$1006)),FALSE),IF(ISNUMBER(Datos!C814),AND(Datos!C814=INT(Datos!C814),AND(OR(C$1005="",Datos!C814&gt;=C$1005),OR(C$1006="",Datos!C814&lt;=C$1006))),FALSE),OR(ISNUMBER(FIND(";"&amp;UPPER(TRIM(Datos!C814&amp;""))&amp;"=",C$1007)),ISNUMBER(FIND(";"&amp;UPPER(TRIM(Datos!C814&amp;""))&amp;";",C$1007))),OR(UPPER(TRIM(Datos!C814&amp;""))="SÍ",UPPER(TRIM(Datos!C814&amp;""))="SI",UPPER(TRIM(Datos!C814&amp;""))="NO"),IF(ISNUMBER(Datos!C814),AND(OR(C$1005="",Datos!C814&gt;=C$1005),OR(C$1006="",Datos!C814&lt;=C$1006)),FALSE),TRUE))))</f>
        <v>0.0</v>
      </c>
      <c r="D814">
        <f>IF(Datos!D814="",0,IF(AND(D$1008&lt;&gt;"",Datos!D814=D$1008),0,IF(D$1004=0,0,1-CHOOSE(D$1004,IF(ISNUMBER(Datos!D814),AND(OR(D$1005="",Datos!D814&gt;=D$1005),OR(D$1006="",Datos!D814&lt;=D$1006)),FALSE),IF(ISNUMBER(Datos!D814),AND(Datos!D814=INT(Datos!D814),AND(OR(D$1005="",Datos!D814&gt;=D$1005),OR(D$1006="",Datos!D814&lt;=D$1006))),FALSE),OR(ISNUMBER(FIND(";"&amp;UPPER(TRIM(Datos!D814&amp;""))&amp;"=",D$1007)),ISNUMBER(FIND(";"&amp;UPPER(TRIM(Datos!D814&amp;""))&amp;";",D$1007))),OR(UPPER(TRIM(Datos!D814&amp;""))="SÍ",UPPER(TRIM(Datos!D814&amp;""))="SI",UPPER(TRIM(Datos!D814&amp;""))="NO"),IF(ISNUMBER(Datos!D814),AND(OR(D$1005="",Datos!D814&gt;=D$1005),OR(D$1006="",Datos!D814&lt;=D$1006)),FALSE),TRUE))))</f>
        <v>0.0</v>
      </c>
      <c r="E814">
        <f>IF(Datos!E814="",0,IF(AND(E$1008&lt;&gt;"",Datos!E814=E$1008),0,IF(E$1004=0,0,1-CHOOSE(E$1004,IF(ISNUMBER(Datos!E814),AND(OR(E$1005="",Datos!E814&gt;=E$1005),OR(E$1006="",Datos!E814&lt;=E$1006)),FALSE),IF(ISNUMBER(Datos!E814),AND(Datos!E814=INT(Datos!E814),AND(OR(E$1005="",Datos!E814&gt;=E$1005),OR(E$1006="",Datos!E814&lt;=E$1006))),FALSE),OR(ISNUMBER(FIND(";"&amp;UPPER(TRIM(Datos!E814&amp;""))&amp;"=",E$1007)),ISNUMBER(FIND(";"&amp;UPPER(TRIM(Datos!E814&amp;""))&amp;";",E$1007))),OR(UPPER(TRIM(Datos!E814&amp;""))="SÍ",UPPER(TRIM(Datos!E814&amp;""))="SI",UPPER(TRIM(Datos!E814&amp;""))="NO"),IF(ISNUMBER(Datos!E814),AND(OR(E$1005="",Datos!E814&gt;=E$1005),OR(E$1006="",Datos!E814&lt;=E$1006)),FALSE),TRUE))))</f>
        <v>0.0</v>
      </c>
      <c r="F814">
        <f>IF(Datos!F814="",0,IF(AND(F$1008&lt;&gt;"",Datos!F814=F$1008),0,IF(F$1004=0,0,1-CHOOSE(F$1004,IF(ISNUMBER(Datos!F814),AND(OR(F$1005="",Datos!F814&gt;=F$1005),OR(F$1006="",Datos!F814&lt;=F$1006)),FALSE),IF(ISNUMBER(Datos!F814),AND(Datos!F814=INT(Datos!F814),AND(OR(F$1005="",Datos!F814&gt;=F$1005),OR(F$1006="",Datos!F814&lt;=F$1006))),FALSE),OR(ISNUMBER(FIND(";"&amp;UPPER(TRIM(Datos!F814&amp;""))&amp;"=",F$1007)),ISNUMBER(FIND(";"&amp;UPPER(TRIM(Datos!F814&amp;""))&amp;";",F$1007))),OR(UPPER(TRIM(Datos!F814&amp;""))="SÍ",UPPER(TRIM(Datos!F814&amp;""))="SI",UPPER(TRIM(Datos!F814&amp;""))="NO"),IF(ISNUMBER(Datos!F814),AND(OR(F$1005="",Datos!F814&gt;=F$1005),OR(F$1006="",Datos!F814&lt;=F$1006)),FALSE),TRUE))))</f>
        <v>0.0</v>
      </c>
      <c r="G814">
        <f>IF(Datos!G814="",0,IF(AND(G$1008&lt;&gt;"",Datos!G814=G$1008),0,IF(G$1004=0,0,1-CHOOSE(G$1004,IF(ISNUMBER(Datos!G814),AND(OR(G$1005="",Datos!G814&gt;=G$1005),OR(G$1006="",Datos!G814&lt;=G$1006)),FALSE),IF(ISNUMBER(Datos!G814),AND(Datos!G814=INT(Datos!G814),AND(OR(G$1005="",Datos!G814&gt;=G$1005),OR(G$1006="",Datos!G814&lt;=G$1006))),FALSE),OR(ISNUMBER(FIND(";"&amp;UPPER(TRIM(Datos!G814&amp;""))&amp;"=",G$1007)),ISNUMBER(FIND(";"&amp;UPPER(TRIM(Datos!G814&amp;""))&amp;";",G$1007))),OR(UPPER(TRIM(Datos!G814&amp;""))="SÍ",UPPER(TRIM(Datos!G814&amp;""))="SI",UPPER(TRIM(Datos!G814&amp;""))="NO"),IF(ISNUMBER(Datos!G814),AND(OR(G$1005="",Datos!G814&gt;=G$1005),OR(G$1006="",Datos!G814&lt;=G$1006)),FALSE),TRUE))))</f>
        <v>0.0</v>
      </c>
      <c r="H814">
        <f>IF(Datos!H814="",0,IF(AND(H$1008&lt;&gt;"",Datos!H814=H$1008),0,IF(H$1004=0,0,1-CHOOSE(H$1004,IF(ISNUMBER(Datos!H814),AND(OR(H$1005="",Datos!H814&gt;=H$1005),OR(H$1006="",Datos!H814&lt;=H$1006)),FALSE),IF(ISNUMBER(Datos!H814),AND(Datos!H814=INT(Datos!H814),AND(OR(H$1005="",Datos!H814&gt;=H$1005),OR(H$1006="",Datos!H814&lt;=H$1006))),FALSE),OR(ISNUMBER(FIND(";"&amp;UPPER(TRIM(Datos!H814&amp;""))&amp;"=",H$1007)),ISNUMBER(FIND(";"&amp;UPPER(TRIM(Datos!H814&amp;""))&amp;";",H$1007))),OR(UPPER(TRIM(Datos!H814&amp;""))="SÍ",UPPER(TRIM(Datos!H814&amp;""))="SI",UPPER(TRIM(Datos!H814&amp;""))="NO"),IF(ISNUMBER(Datos!H814),AND(OR(H$1005="",Datos!H814&gt;=H$1005),OR(H$1006="",Datos!H814&lt;=H$1006)),FALSE),TRUE))))</f>
        <v>0.0</v>
      </c>
      <c r="I814">
        <f>IF(Datos!I814="",0,IF(AND(I$1008&lt;&gt;"",Datos!I814=I$1008),0,IF(I$1004=0,0,1-CHOOSE(I$1004,IF(ISNUMBER(Datos!I814),AND(OR(I$1005="",Datos!I814&gt;=I$1005),OR(I$1006="",Datos!I814&lt;=I$1006)),FALSE),IF(ISNUMBER(Datos!I814),AND(Datos!I814=INT(Datos!I814),AND(OR(I$1005="",Datos!I814&gt;=I$1005),OR(I$1006="",Datos!I814&lt;=I$1006))),FALSE),OR(ISNUMBER(FIND(";"&amp;UPPER(TRIM(Datos!I814&amp;""))&amp;"=",I$1007)),ISNUMBER(FIND(";"&amp;UPPER(TRIM(Datos!I814&amp;""))&amp;";",I$1007))),OR(UPPER(TRIM(Datos!I814&amp;""))="SÍ",UPPER(TRIM(Datos!I814&amp;""))="SI",UPPER(TRIM(Datos!I814&amp;""))="NO"),IF(ISNUMBER(Datos!I814),AND(OR(I$1005="",Datos!I814&gt;=I$1005),OR(I$1006="",Datos!I814&lt;=I$1006)),FALSE),TRUE))))</f>
        <v>0.0</v>
      </c>
      <c r="J814">
        <f>IF(Datos!J814="",0,IF(AND(J$1008&lt;&gt;"",Datos!J814=J$1008),0,IF(J$1004=0,0,1-CHOOSE(J$1004,IF(ISNUMBER(Datos!J814),AND(OR(J$1005="",Datos!J814&gt;=J$1005),OR(J$1006="",Datos!J814&lt;=J$1006)),FALSE),IF(ISNUMBER(Datos!J814),AND(Datos!J814=INT(Datos!J814),AND(OR(J$1005="",Datos!J814&gt;=J$1005),OR(J$1006="",Datos!J814&lt;=J$1006))),FALSE),OR(ISNUMBER(FIND(";"&amp;UPPER(TRIM(Datos!J814&amp;""))&amp;"=",J$1007)),ISNUMBER(FIND(";"&amp;UPPER(TRIM(Datos!J814&amp;""))&amp;";",J$1007))),OR(UPPER(TRIM(Datos!J814&amp;""))="SÍ",UPPER(TRIM(Datos!J814&amp;""))="SI",UPPER(TRIM(Datos!J814&amp;""))="NO"),IF(ISNUMBER(Datos!J814),AND(OR(J$1005="",Datos!J814&gt;=J$1005),OR(J$1006="",Datos!J814&lt;=J$1006)),FALSE),TRUE))))</f>
        <v>0.0</v>
      </c>
      <c r="K814">
        <f>IF(Datos!K814="",0,IF(AND(K$1008&lt;&gt;"",Datos!K814=K$1008),0,IF(K$1004=0,0,1-CHOOSE(K$1004,IF(ISNUMBER(Datos!K814),AND(OR(K$1005="",Datos!K814&gt;=K$1005),OR(K$1006="",Datos!K814&lt;=K$1006)),FALSE),IF(ISNUMBER(Datos!K814),AND(Datos!K814=INT(Datos!K814),AND(OR(K$1005="",Datos!K814&gt;=K$1005),OR(K$1006="",Datos!K814&lt;=K$1006))),FALSE),OR(ISNUMBER(FIND(";"&amp;UPPER(TRIM(Datos!K814&amp;""))&amp;"=",K$1007)),ISNUMBER(FIND(";"&amp;UPPER(TRIM(Datos!K814&amp;""))&amp;";",K$1007))),OR(UPPER(TRIM(Datos!K814&amp;""))="SÍ",UPPER(TRIM(Datos!K814&amp;""))="SI",UPPER(TRIM(Datos!K814&amp;""))="NO"),IF(ISNUMBER(Datos!K814),AND(OR(K$1005="",Datos!K814&gt;=K$1005),OR(K$1006="",Datos!K814&lt;=K$1006)),FALSE),TRUE))))</f>
        <v>0.0</v>
      </c>
      <c r="L814">
        <f>IF(Datos!L814="",0,IF(AND(L$1008&lt;&gt;"",Datos!L814=L$1008),0,IF(L$1004=0,0,1-CHOOSE(L$1004,IF(ISNUMBER(Datos!L814),AND(OR(L$1005="",Datos!L814&gt;=L$1005),OR(L$1006="",Datos!L814&lt;=L$1006)),FALSE),IF(ISNUMBER(Datos!L814),AND(Datos!L814=INT(Datos!L814),AND(OR(L$1005="",Datos!L814&gt;=L$1005),OR(L$1006="",Datos!L814&lt;=L$1006))),FALSE),OR(ISNUMBER(FIND(";"&amp;UPPER(TRIM(Datos!L814&amp;""))&amp;"=",L$1007)),ISNUMBER(FIND(";"&amp;UPPER(TRIM(Datos!L814&amp;""))&amp;";",L$1007))),OR(UPPER(TRIM(Datos!L814&amp;""))="SÍ",UPPER(TRIM(Datos!L814&amp;""))="SI",UPPER(TRIM(Datos!L814&amp;""))="NO"),IF(ISNUMBER(Datos!L814),AND(OR(L$1005="",Datos!L814&gt;=L$1005),OR(L$1006="",Datos!L814&lt;=L$1006)),FALSE),TRUE))))</f>
        <v>0.0</v>
      </c>
      <c r="M814">
        <f>IF(Datos!M814="",0,IF(AND(M$1008&lt;&gt;"",Datos!M814=M$1008),0,IF(M$1004=0,0,1-CHOOSE(M$1004,IF(ISNUMBER(Datos!M814),AND(OR(M$1005="",Datos!M814&gt;=M$1005),OR(M$1006="",Datos!M814&lt;=M$1006)),FALSE),IF(ISNUMBER(Datos!M814),AND(Datos!M814=INT(Datos!M814),AND(OR(M$1005="",Datos!M814&gt;=M$1005),OR(M$1006="",Datos!M814&lt;=M$1006))),FALSE),OR(ISNUMBER(FIND(";"&amp;UPPER(TRIM(Datos!M814&amp;""))&amp;"=",M$1007)),ISNUMBER(FIND(";"&amp;UPPER(TRIM(Datos!M814&amp;""))&amp;";",M$1007))),OR(UPPER(TRIM(Datos!M814&amp;""))="SÍ",UPPER(TRIM(Datos!M814&amp;""))="SI",UPPER(TRIM(Datos!M814&amp;""))="NO"),IF(ISNUMBER(Datos!M814),AND(OR(M$1005="",Datos!M814&gt;=M$1005),OR(M$1006="",Datos!M814&lt;=M$1006)),FALSE),TRUE))))</f>
        <v>0.0</v>
      </c>
      <c r="N814">
        <f>IF(Datos!N814="",0,IF(AND(N$1008&lt;&gt;"",Datos!N814=N$1008),0,IF(N$1004=0,0,1-CHOOSE(N$1004,IF(ISNUMBER(Datos!N814),AND(OR(N$1005="",Datos!N814&gt;=N$1005),OR(N$1006="",Datos!N814&lt;=N$1006)),FALSE),IF(ISNUMBER(Datos!N814),AND(Datos!N814=INT(Datos!N814),AND(OR(N$1005="",Datos!N814&gt;=N$1005),OR(N$1006="",Datos!N814&lt;=N$1006))),FALSE),OR(ISNUMBER(FIND(";"&amp;UPPER(TRIM(Datos!N814&amp;""))&amp;"=",N$1007)),ISNUMBER(FIND(";"&amp;UPPER(TRIM(Datos!N814&amp;""))&amp;";",N$1007))),OR(UPPER(TRIM(Datos!N814&amp;""))="SÍ",UPPER(TRIM(Datos!N814&amp;""))="SI",UPPER(TRIM(Datos!N814&amp;""))="NO"),IF(ISNUMBER(Datos!N814),AND(OR(N$1005="",Datos!N814&gt;=N$1005),OR(N$1006="",Datos!N814&lt;=N$1006)),FALSE),TRUE))))</f>
        <v>0.0</v>
      </c>
      <c r="O814">
        <f>IF(Datos!O814="",0,IF(AND(O$1008&lt;&gt;"",Datos!O814=O$1008),0,IF(O$1004=0,0,1-CHOOSE(O$1004,IF(ISNUMBER(Datos!O814),AND(OR(O$1005="",Datos!O814&gt;=O$1005),OR(O$1006="",Datos!O814&lt;=O$1006)),FALSE),IF(ISNUMBER(Datos!O814),AND(Datos!O814=INT(Datos!O814),AND(OR(O$1005="",Datos!O814&gt;=O$1005),OR(O$1006="",Datos!O814&lt;=O$1006))),FALSE),OR(ISNUMBER(FIND(";"&amp;UPPER(TRIM(Datos!O814&amp;""))&amp;"=",O$1007)),ISNUMBER(FIND(";"&amp;UPPER(TRIM(Datos!O814&amp;""))&amp;";",O$1007))),OR(UPPER(TRIM(Datos!O814&amp;""))="SÍ",UPPER(TRIM(Datos!O814&amp;""))="SI",UPPER(TRIM(Datos!O814&amp;""))="NO"),IF(ISNUMBER(Datos!O814),AND(OR(O$1005="",Datos!O814&gt;=O$1005),OR(O$1006="",Datos!O814&lt;=O$1006)),FALSE),TRUE))))</f>
        <v>0.0</v>
      </c>
      <c r="P814">
        <f>IF(Datos!P814="",0,IF(AND(P$1008&lt;&gt;"",Datos!P814=P$1008),0,IF(P$1004=0,0,1-CHOOSE(P$1004,IF(ISNUMBER(Datos!P814),AND(OR(P$1005="",Datos!P814&gt;=P$1005),OR(P$1006="",Datos!P814&lt;=P$1006)),FALSE),IF(ISNUMBER(Datos!P814),AND(Datos!P814=INT(Datos!P814),AND(OR(P$1005="",Datos!P814&gt;=P$1005),OR(P$1006="",Datos!P814&lt;=P$1006))),FALSE),OR(ISNUMBER(FIND(";"&amp;UPPER(TRIM(Datos!P814&amp;""))&amp;"=",P$1007)),ISNUMBER(FIND(";"&amp;UPPER(TRIM(Datos!P814&amp;""))&amp;";",P$1007))),OR(UPPER(TRIM(Datos!P814&amp;""))="SÍ",UPPER(TRIM(Datos!P814&amp;""))="SI",UPPER(TRIM(Datos!P814&amp;""))="NO"),IF(ISNUMBER(Datos!P814),AND(OR(P$1005="",Datos!P814&gt;=P$1005),OR(P$1006="",Datos!P814&lt;=P$1006)),FALSE),TRUE))))</f>
        <v>0.0</v>
      </c>
      <c r="Q814">
        <f>IF(Datos!Q814="",0,IF(AND(Q$1008&lt;&gt;"",Datos!Q814=Q$1008),0,IF(Q$1004=0,0,1-CHOOSE(Q$1004,IF(ISNUMBER(Datos!Q814),AND(OR(Q$1005="",Datos!Q814&gt;=Q$1005),OR(Q$1006="",Datos!Q814&lt;=Q$1006)),FALSE),IF(ISNUMBER(Datos!Q814),AND(Datos!Q814=INT(Datos!Q814),AND(OR(Q$1005="",Datos!Q814&gt;=Q$1005),OR(Q$1006="",Datos!Q814&lt;=Q$1006))),FALSE),OR(ISNUMBER(FIND(";"&amp;UPPER(TRIM(Datos!Q814&amp;""))&amp;"=",Q$1007)),ISNUMBER(FIND(";"&amp;UPPER(TRIM(Datos!Q814&amp;""))&amp;";",Q$1007))),OR(UPPER(TRIM(Datos!Q814&amp;""))="SÍ",UPPER(TRIM(Datos!Q814&amp;""))="SI",UPPER(TRIM(Datos!Q814&amp;""))="NO"),IF(ISNUMBER(Datos!Q814),AND(OR(Q$1005="",Datos!Q814&gt;=Q$1005),OR(Q$1006="",Datos!Q814&lt;=Q$1006)),FALSE),TRUE))))</f>
        <v>0.0</v>
      </c>
      <c r="R814">
        <f>IF(Datos!R814="",0,IF(AND(R$1008&lt;&gt;"",Datos!R814=R$1008),0,IF(R$1004=0,0,1-CHOOSE(R$1004,IF(ISNUMBER(Datos!R814),AND(OR(R$1005="",Datos!R814&gt;=R$1005),OR(R$1006="",Datos!R814&lt;=R$1006)),FALSE),IF(ISNUMBER(Datos!R814),AND(Datos!R814=INT(Datos!R814),AND(OR(R$1005="",Datos!R814&gt;=R$1005),OR(R$1006="",Datos!R814&lt;=R$1006))),FALSE),OR(ISNUMBER(FIND(";"&amp;UPPER(TRIM(Datos!R814&amp;""))&amp;"=",R$1007)),ISNUMBER(FIND(";"&amp;UPPER(TRIM(Datos!R814&amp;""))&amp;";",R$1007))),OR(UPPER(TRIM(Datos!R814&amp;""))="SÍ",UPPER(TRIM(Datos!R814&amp;""))="SI",UPPER(TRIM(Datos!R814&amp;""))="NO"),IF(ISNUMBER(Datos!R814),AND(OR(R$1005="",Datos!R814&gt;=R$1005),OR(R$1006="",Datos!R814&lt;=R$1006)),FALSE),TRUE))))</f>
        <v>0.0</v>
      </c>
      <c r="S814">
        <f>IF(Datos!S814="",0,IF(AND(S$1008&lt;&gt;"",Datos!S814=S$1008),0,IF(S$1004=0,0,1-CHOOSE(S$1004,IF(ISNUMBER(Datos!S814),AND(OR(S$1005="",Datos!S814&gt;=S$1005),OR(S$1006="",Datos!S814&lt;=S$1006)),FALSE),IF(ISNUMBER(Datos!S814),AND(Datos!S814=INT(Datos!S814),AND(OR(S$1005="",Datos!S814&gt;=S$1005),OR(S$1006="",Datos!S814&lt;=S$1006))),FALSE),OR(ISNUMBER(FIND(";"&amp;UPPER(TRIM(Datos!S814&amp;""))&amp;"=",S$1007)),ISNUMBER(FIND(";"&amp;UPPER(TRIM(Datos!S814&amp;""))&amp;";",S$1007))),OR(UPPER(TRIM(Datos!S814&amp;""))="SÍ",UPPER(TRIM(Datos!S814&amp;""))="SI",UPPER(TRIM(Datos!S814&amp;""))="NO"),IF(ISNUMBER(Datos!S814),AND(OR(S$1005="",Datos!S814&gt;=S$1005),OR(S$1006="",Datos!S814&lt;=S$1006)),FALSE),TRUE))))</f>
        <v>0.0</v>
      </c>
      <c r="T814">
        <f>IF(Datos!T814="",0,IF(AND(T$1008&lt;&gt;"",Datos!T814=T$1008),0,IF(T$1004=0,0,1-CHOOSE(T$1004,IF(ISNUMBER(Datos!T814),AND(OR(T$1005="",Datos!T814&gt;=T$1005),OR(T$1006="",Datos!T814&lt;=T$1006)),FALSE),IF(ISNUMBER(Datos!T814),AND(Datos!T814=INT(Datos!T814),AND(OR(T$1005="",Datos!T814&gt;=T$1005),OR(T$1006="",Datos!T814&lt;=T$1006))),FALSE),OR(ISNUMBER(FIND(";"&amp;UPPER(TRIM(Datos!T814&amp;""))&amp;"=",T$1007)),ISNUMBER(FIND(";"&amp;UPPER(TRIM(Datos!T814&amp;""))&amp;";",T$1007))),OR(UPPER(TRIM(Datos!T814&amp;""))="SÍ",UPPER(TRIM(Datos!T814&amp;""))="SI",UPPER(TRIM(Datos!T814&amp;""))="NO"),IF(ISNUMBER(Datos!T814),AND(OR(T$1005="",Datos!T814&gt;=T$1005),OR(T$1006="",Datos!T814&lt;=T$1006)),FALSE),TRUE))))</f>
        <v>0.0</v>
      </c>
      <c r="U814">
        <f>IF(Datos!U814="",0,IF(AND(U$1008&lt;&gt;"",Datos!U814=U$1008),0,IF(U$1004=0,0,1-CHOOSE(U$1004,IF(ISNUMBER(Datos!U814),AND(OR(U$1005="",Datos!U814&gt;=U$1005),OR(U$1006="",Datos!U814&lt;=U$1006)),FALSE),IF(ISNUMBER(Datos!U814),AND(Datos!U814=INT(Datos!U814),AND(OR(U$1005="",Datos!U814&gt;=U$1005),OR(U$1006="",Datos!U814&lt;=U$1006))),FALSE),OR(ISNUMBER(FIND(";"&amp;UPPER(TRIM(Datos!U814&amp;""))&amp;"=",U$1007)),ISNUMBER(FIND(";"&amp;UPPER(TRIM(Datos!U814&amp;""))&amp;";",U$1007))),OR(UPPER(TRIM(Datos!U814&amp;""))="SÍ",UPPER(TRIM(Datos!U814&amp;""))="SI",UPPER(TRIM(Datos!U814&amp;""))="NO"),IF(ISNUMBER(Datos!U814),AND(OR(U$1005="",Datos!U814&gt;=U$1005),OR(U$1006="",Datos!U814&lt;=U$1006)),FALSE),TRUE))))</f>
        <v>0.0</v>
      </c>
      <c r="V814">
        <f>IF(Datos!V814="",0,IF(AND(V$1008&lt;&gt;"",Datos!V814=V$1008),0,IF(V$1004=0,0,1-CHOOSE(V$1004,IF(ISNUMBER(Datos!V814),AND(OR(V$1005="",Datos!V814&gt;=V$1005),OR(V$1006="",Datos!V814&lt;=V$1006)),FALSE),IF(ISNUMBER(Datos!V814),AND(Datos!V814=INT(Datos!V814),AND(OR(V$1005="",Datos!V814&gt;=V$1005),OR(V$1006="",Datos!V814&lt;=V$1006))),FALSE),OR(ISNUMBER(FIND(";"&amp;UPPER(TRIM(Datos!V814&amp;""))&amp;"=",V$1007)),ISNUMBER(FIND(";"&amp;UPPER(TRIM(Datos!V814&amp;""))&amp;";",V$1007))),OR(UPPER(TRIM(Datos!V814&amp;""))="SÍ",UPPER(TRIM(Datos!V814&amp;""))="SI",UPPER(TRIM(Datos!V814&amp;""))="NO"),IF(ISNUMBER(Datos!V814),AND(OR(V$1005="",Datos!V814&gt;=V$1005),OR(V$1006="",Datos!V814&lt;=V$1006)),FALSE),TRUE))))</f>
        <v>0.0</v>
      </c>
      <c r="W814">
        <f>IF(Datos!W814="",0,IF(AND(W$1008&lt;&gt;"",Datos!W814=W$1008),0,IF(W$1004=0,0,1-CHOOSE(W$1004,IF(ISNUMBER(Datos!W814),AND(OR(W$1005="",Datos!W814&gt;=W$1005),OR(W$1006="",Datos!W814&lt;=W$1006)),FALSE),IF(ISNUMBER(Datos!W814),AND(Datos!W814=INT(Datos!W814),AND(OR(W$1005="",Datos!W814&gt;=W$1005),OR(W$1006="",Datos!W814&lt;=W$1006))),FALSE),OR(ISNUMBER(FIND(";"&amp;UPPER(TRIM(Datos!W814&amp;""))&amp;"=",W$1007)),ISNUMBER(FIND(";"&amp;UPPER(TRIM(Datos!W814&amp;""))&amp;";",W$1007))),OR(UPPER(TRIM(Datos!W814&amp;""))="SÍ",UPPER(TRIM(Datos!W814&amp;""))="SI",UPPER(TRIM(Datos!W814&amp;""))="NO"),IF(ISNUMBER(Datos!W814),AND(OR(W$1005="",Datos!W814&gt;=W$1005),OR(W$1006="",Datos!W814&lt;=W$1006)),FALSE),TRUE))))</f>
        <v>0.0</v>
      </c>
      <c r="X814">
        <f>IF(Datos!X814="",0,IF(AND(X$1008&lt;&gt;"",Datos!X814=X$1008),0,IF(X$1004=0,0,1-CHOOSE(X$1004,IF(ISNUMBER(Datos!X814),AND(OR(X$1005="",Datos!X814&gt;=X$1005),OR(X$1006="",Datos!X814&lt;=X$1006)),FALSE),IF(ISNUMBER(Datos!X814),AND(Datos!X814=INT(Datos!X814),AND(OR(X$1005="",Datos!X814&gt;=X$1005),OR(X$1006="",Datos!X814&lt;=X$1006))),FALSE),OR(ISNUMBER(FIND(";"&amp;UPPER(TRIM(Datos!X814&amp;""))&amp;"=",X$1007)),ISNUMBER(FIND(";"&amp;UPPER(TRIM(Datos!X814&amp;""))&amp;";",X$1007))),OR(UPPER(TRIM(Datos!X814&amp;""))="SÍ",UPPER(TRIM(Datos!X814&amp;""))="SI",UPPER(TRIM(Datos!X814&amp;""))="NO"),IF(ISNUMBER(Datos!X814),AND(OR(X$1005="",Datos!X814&gt;=X$1005),OR(X$1006="",Datos!X814&lt;=X$1006)),FALSE),TRUE))))</f>
        <v>0.0</v>
      </c>
      <c r="Y814">
        <f>IF(Datos!Y814="",0,IF(AND(Y$1008&lt;&gt;"",Datos!Y814=Y$1008),0,IF(Y$1004=0,0,1-CHOOSE(Y$1004,IF(ISNUMBER(Datos!Y814),AND(OR(Y$1005="",Datos!Y814&gt;=Y$1005),OR(Y$1006="",Datos!Y814&lt;=Y$1006)),FALSE),IF(ISNUMBER(Datos!Y814),AND(Datos!Y814=INT(Datos!Y814),AND(OR(Y$1005="",Datos!Y814&gt;=Y$1005),OR(Y$1006="",Datos!Y814&lt;=Y$1006))),FALSE),OR(ISNUMBER(FIND(";"&amp;UPPER(TRIM(Datos!Y814&amp;""))&amp;"=",Y$1007)),ISNUMBER(FIND(";"&amp;UPPER(TRIM(Datos!Y814&amp;""))&amp;";",Y$1007))),OR(UPPER(TRIM(Datos!Y814&amp;""))="SÍ",UPPER(TRIM(Datos!Y814&amp;""))="SI",UPPER(TRIM(Datos!Y814&amp;""))="NO"),IF(ISNUMBER(Datos!Y814),AND(OR(Y$1005="",Datos!Y814&gt;=Y$1005),OR(Y$1006="",Datos!Y814&lt;=Y$1006)),FALSE),TRUE))))</f>
        <v>0.0</v>
      </c>
      <c r="Z814">
        <f>IF(Datos!Z814="",0,IF(AND(Z$1008&lt;&gt;"",Datos!Z814=Z$1008),0,IF(Z$1004=0,0,1-CHOOSE(Z$1004,IF(ISNUMBER(Datos!Z814),AND(OR(Z$1005="",Datos!Z814&gt;=Z$1005),OR(Z$1006="",Datos!Z814&lt;=Z$1006)),FALSE),IF(ISNUMBER(Datos!Z814),AND(Datos!Z814=INT(Datos!Z814),AND(OR(Z$1005="",Datos!Z814&gt;=Z$1005),OR(Z$1006="",Datos!Z814&lt;=Z$1006))),FALSE),OR(ISNUMBER(FIND(";"&amp;UPPER(TRIM(Datos!Z814&amp;""))&amp;"=",Z$1007)),ISNUMBER(FIND(";"&amp;UPPER(TRIM(Datos!Z814&amp;""))&amp;";",Z$1007))),OR(UPPER(TRIM(Datos!Z814&amp;""))="SÍ",UPPER(TRIM(Datos!Z814&amp;""))="SI",UPPER(TRIM(Datos!Z814&amp;""))="NO"),IF(ISNUMBER(Datos!Z814),AND(OR(Z$1005="",Datos!Z814&gt;=Z$1005),OR(Z$1006="",Datos!Z814&lt;=Z$1006)),FALSE),TRUE))))</f>
        <v>0.0</v>
      </c>
      <c r="AA814">
        <f>IF(Datos!AA814="",0,IF(AND(AA$1008&lt;&gt;"",Datos!AA814=AA$1008),0,IF(AA$1004=0,0,1-CHOOSE(AA$1004,IF(ISNUMBER(Datos!AA814),AND(OR(AA$1005="",Datos!AA814&gt;=AA$1005),OR(AA$1006="",Datos!AA814&lt;=AA$1006)),FALSE),IF(ISNUMBER(Datos!AA814),AND(Datos!AA814=INT(Datos!AA814),AND(OR(AA$1005="",Datos!AA814&gt;=AA$1005),OR(AA$1006="",Datos!AA814&lt;=AA$1006))),FALSE),OR(ISNUMBER(FIND(";"&amp;UPPER(TRIM(Datos!AA814&amp;""))&amp;"=",AA$1007)),ISNUMBER(FIND(";"&amp;UPPER(TRIM(Datos!AA814&amp;""))&amp;";",AA$1007))),OR(UPPER(TRIM(Datos!AA814&amp;""))="SÍ",UPPER(TRIM(Datos!AA814&amp;""))="SI",UPPER(TRIM(Datos!AA814&amp;""))="NO"),IF(ISNUMBER(Datos!AA814),AND(OR(AA$1005="",Datos!AA814&gt;=AA$1005),OR(AA$1006="",Datos!AA814&lt;=AA$1006)),FALSE),TRUE))))</f>
        <v>0.0</v>
      </c>
      <c r="AB814">
        <f>IF(Datos!AB814="",0,IF(AND(AB$1008&lt;&gt;"",Datos!AB814=AB$1008),0,IF(AB$1004=0,0,1-CHOOSE(AB$1004,IF(ISNUMBER(Datos!AB814),AND(OR(AB$1005="",Datos!AB814&gt;=AB$1005),OR(AB$1006="",Datos!AB814&lt;=AB$1006)),FALSE),IF(ISNUMBER(Datos!AB814),AND(Datos!AB814=INT(Datos!AB814),AND(OR(AB$1005="",Datos!AB814&gt;=AB$1005),OR(AB$1006="",Datos!AB814&lt;=AB$1006))),FALSE),OR(ISNUMBER(FIND(";"&amp;UPPER(TRIM(Datos!AB814&amp;""))&amp;"=",AB$1007)),ISNUMBER(FIND(";"&amp;UPPER(TRIM(Datos!AB814&amp;""))&amp;";",AB$1007))),OR(UPPER(TRIM(Datos!AB814&amp;""))="SÍ",UPPER(TRIM(Datos!AB814&amp;""))="SI",UPPER(TRIM(Datos!AB814&amp;""))="NO"),IF(ISNUMBER(Datos!AB814),AND(OR(AB$1005="",Datos!AB814&gt;=AB$1005),OR(AB$1006="",Datos!AB814&lt;=AB$1006)),FALSE),TRUE))))</f>
        <v>0.0</v>
      </c>
      <c r="AC814">
        <f>IF(Datos!AC814="",0,IF(AND(AC$1008&lt;&gt;"",Datos!AC814=AC$1008),0,IF(AC$1004=0,0,1-CHOOSE(AC$1004,IF(ISNUMBER(Datos!AC814),AND(OR(AC$1005="",Datos!AC814&gt;=AC$1005),OR(AC$1006="",Datos!AC814&lt;=AC$1006)),FALSE),IF(ISNUMBER(Datos!AC814),AND(Datos!AC814=INT(Datos!AC814),AND(OR(AC$1005="",Datos!AC814&gt;=AC$1005),OR(AC$1006="",Datos!AC814&lt;=AC$1006))),FALSE),OR(ISNUMBER(FIND(";"&amp;UPPER(TRIM(Datos!AC814&amp;""))&amp;"=",AC$1007)),ISNUMBER(FIND(";"&amp;UPPER(TRIM(Datos!AC814&amp;""))&amp;";",AC$1007))),OR(UPPER(TRIM(Datos!AC814&amp;""))="SÍ",UPPER(TRIM(Datos!AC814&amp;""))="SI",UPPER(TRIM(Datos!AC814&amp;""))="NO"),IF(ISNUMBER(Datos!AC814),AND(OR(AC$1005="",Datos!AC814&gt;=AC$1005),OR(AC$1006="",Datos!AC814&lt;=AC$1006)),FALSE),TRUE))))</f>
        <v>0.0</v>
      </c>
      <c r="AD814">
        <f>IF(Datos!AD814="",0,IF(AND(AD$1008&lt;&gt;"",Datos!AD814=AD$1008),0,IF(AD$1004=0,0,1-CHOOSE(AD$1004,IF(ISNUMBER(Datos!AD814),AND(OR(AD$1005="",Datos!AD814&gt;=AD$1005),OR(AD$1006="",Datos!AD814&lt;=AD$1006)),FALSE),IF(ISNUMBER(Datos!AD814),AND(Datos!AD814=INT(Datos!AD814),AND(OR(AD$1005="",Datos!AD814&gt;=AD$1005),OR(AD$1006="",Datos!AD814&lt;=AD$1006))),FALSE),OR(ISNUMBER(FIND(";"&amp;UPPER(TRIM(Datos!AD814&amp;""))&amp;"=",AD$1007)),ISNUMBER(FIND(";"&amp;UPPER(TRIM(Datos!AD814&amp;""))&amp;";",AD$1007))),OR(UPPER(TRIM(Datos!AD814&amp;""))="SÍ",UPPER(TRIM(Datos!AD814&amp;""))="SI",UPPER(TRIM(Datos!AD814&amp;""))="NO"),IF(ISNUMBER(Datos!AD814),AND(OR(AD$1005="",Datos!AD814&gt;=AD$1005),OR(AD$1006="",Datos!AD814&lt;=AD$1006)),FALSE),TRUE))))</f>
        <v>0.0</v>
      </c>
      <c r="AE814">
        <f>IF(Datos!AE814="",0,IF(AND(AE$1008&lt;&gt;"",Datos!AE814=AE$1008),0,IF(AE$1004=0,0,1-CHOOSE(AE$1004,IF(ISNUMBER(Datos!AE814),AND(OR(AE$1005="",Datos!AE814&gt;=AE$1005),OR(AE$1006="",Datos!AE814&lt;=AE$1006)),FALSE),IF(ISNUMBER(Datos!AE814),AND(Datos!AE814=INT(Datos!AE814),AND(OR(AE$1005="",Datos!AE814&gt;=AE$1005),OR(AE$1006="",Datos!AE814&lt;=AE$1006))),FALSE),OR(ISNUMBER(FIND(";"&amp;UPPER(TRIM(Datos!AE814&amp;""))&amp;"=",AE$1007)),ISNUMBER(FIND(";"&amp;UPPER(TRIM(Datos!AE814&amp;""))&amp;";",AE$1007))),OR(UPPER(TRIM(Datos!AE814&amp;""))="SÍ",UPPER(TRIM(Datos!AE814&amp;""))="SI",UPPER(TRIM(Datos!AE814&amp;""))="NO"),IF(ISNUMBER(Datos!AE814),AND(OR(AE$1005="",Datos!AE814&gt;=AE$1005),OR(AE$1006="",Datos!AE814&lt;=AE$1006)),FALSE),TRUE))))</f>
        <v>0.0</v>
      </c>
    </row>
    <row r="815" spans="2:31">
      <c r="B815">
        <f>IF(Datos!B815="",0,IF(AND(B$1008&lt;&gt;"",Datos!B815=B$1008),0,IF(B$1004=0,0,1-CHOOSE(B$1004,IF(ISNUMBER(Datos!B815),AND(OR(B$1005="",Datos!B815&gt;=B$1005),OR(B$1006="",Datos!B815&lt;=B$1006)),FALSE),IF(ISNUMBER(Datos!B815),AND(Datos!B815=INT(Datos!B815),AND(OR(B$1005="",Datos!B815&gt;=B$1005),OR(B$1006="",Datos!B815&lt;=B$1006))),FALSE),OR(ISNUMBER(FIND(";"&amp;UPPER(TRIM(Datos!B815&amp;""))&amp;"=",B$1007)),ISNUMBER(FIND(";"&amp;UPPER(TRIM(Datos!B815&amp;""))&amp;";",B$1007))),OR(UPPER(TRIM(Datos!B815&amp;""))="SÍ",UPPER(TRIM(Datos!B815&amp;""))="SI",UPPER(TRIM(Datos!B815&amp;""))="NO"),IF(ISNUMBER(Datos!B815),AND(OR(B$1005="",Datos!B815&gt;=B$1005),OR(B$1006="",Datos!B815&lt;=B$1006)),FALSE),TRUE))))</f>
        <v>0.0</v>
      </c>
      <c r="C815">
        <f>IF(Datos!C815="",0,IF(AND(C$1008&lt;&gt;"",Datos!C815=C$1008),0,IF(C$1004=0,0,1-CHOOSE(C$1004,IF(ISNUMBER(Datos!C815),AND(OR(C$1005="",Datos!C815&gt;=C$1005),OR(C$1006="",Datos!C815&lt;=C$1006)),FALSE),IF(ISNUMBER(Datos!C815),AND(Datos!C815=INT(Datos!C815),AND(OR(C$1005="",Datos!C815&gt;=C$1005),OR(C$1006="",Datos!C815&lt;=C$1006))),FALSE),OR(ISNUMBER(FIND(";"&amp;UPPER(TRIM(Datos!C815&amp;""))&amp;"=",C$1007)),ISNUMBER(FIND(";"&amp;UPPER(TRIM(Datos!C815&amp;""))&amp;";",C$1007))),OR(UPPER(TRIM(Datos!C815&amp;""))="SÍ",UPPER(TRIM(Datos!C815&amp;""))="SI",UPPER(TRIM(Datos!C815&amp;""))="NO"),IF(ISNUMBER(Datos!C815),AND(OR(C$1005="",Datos!C815&gt;=C$1005),OR(C$1006="",Datos!C815&lt;=C$1006)),FALSE),TRUE))))</f>
        <v>0.0</v>
      </c>
      <c r="D815">
        <f>IF(Datos!D815="",0,IF(AND(D$1008&lt;&gt;"",Datos!D815=D$1008),0,IF(D$1004=0,0,1-CHOOSE(D$1004,IF(ISNUMBER(Datos!D815),AND(OR(D$1005="",Datos!D815&gt;=D$1005),OR(D$1006="",Datos!D815&lt;=D$1006)),FALSE),IF(ISNUMBER(Datos!D815),AND(Datos!D815=INT(Datos!D815),AND(OR(D$1005="",Datos!D815&gt;=D$1005),OR(D$1006="",Datos!D815&lt;=D$1006))),FALSE),OR(ISNUMBER(FIND(";"&amp;UPPER(TRIM(Datos!D815&amp;""))&amp;"=",D$1007)),ISNUMBER(FIND(";"&amp;UPPER(TRIM(Datos!D815&amp;""))&amp;";",D$1007))),OR(UPPER(TRIM(Datos!D815&amp;""))="SÍ",UPPER(TRIM(Datos!D815&amp;""))="SI",UPPER(TRIM(Datos!D815&amp;""))="NO"),IF(ISNUMBER(Datos!D815),AND(OR(D$1005="",Datos!D815&gt;=D$1005),OR(D$1006="",Datos!D815&lt;=D$1006)),FALSE),TRUE))))</f>
        <v>0.0</v>
      </c>
      <c r="E815">
        <f>IF(Datos!E815="",0,IF(AND(E$1008&lt;&gt;"",Datos!E815=E$1008),0,IF(E$1004=0,0,1-CHOOSE(E$1004,IF(ISNUMBER(Datos!E815),AND(OR(E$1005="",Datos!E815&gt;=E$1005),OR(E$1006="",Datos!E815&lt;=E$1006)),FALSE),IF(ISNUMBER(Datos!E815),AND(Datos!E815=INT(Datos!E815),AND(OR(E$1005="",Datos!E815&gt;=E$1005),OR(E$1006="",Datos!E815&lt;=E$1006))),FALSE),OR(ISNUMBER(FIND(";"&amp;UPPER(TRIM(Datos!E815&amp;""))&amp;"=",E$1007)),ISNUMBER(FIND(";"&amp;UPPER(TRIM(Datos!E815&amp;""))&amp;";",E$1007))),OR(UPPER(TRIM(Datos!E815&amp;""))="SÍ",UPPER(TRIM(Datos!E815&amp;""))="SI",UPPER(TRIM(Datos!E815&amp;""))="NO"),IF(ISNUMBER(Datos!E815),AND(OR(E$1005="",Datos!E815&gt;=E$1005),OR(E$1006="",Datos!E815&lt;=E$1006)),FALSE),TRUE))))</f>
        <v>0.0</v>
      </c>
      <c r="F815">
        <f>IF(Datos!F815="",0,IF(AND(F$1008&lt;&gt;"",Datos!F815=F$1008),0,IF(F$1004=0,0,1-CHOOSE(F$1004,IF(ISNUMBER(Datos!F815),AND(OR(F$1005="",Datos!F815&gt;=F$1005),OR(F$1006="",Datos!F815&lt;=F$1006)),FALSE),IF(ISNUMBER(Datos!F815),AND(Datos!F815=INT(Datos!F815),AND(OR(F$1005="",Datos!F815&gt;=F$1005),OR(F$1006="",Datos!F815&lt;=F$1006))),FALSE),OR(ISNUMBER(FIND(";"&amp;UPPER(TRIM(Datos!F815&amp;""))&amp;"=",F$1007)),ISNUMBER(FIND(";"&amp;UPPER(TRIM(Datos!F815&amp;""))&amp;";",F$1007))),OR(UPPER(TRIM(Datos!F815&amp;""))="SÍ",UPPER(TRIM(Datos!F815&amp;""))="SI",UPPER(TRIM(Datos!F815&amp;""))="NO"),IF(ISNUMBER(Datos!F815),AND(OR(F$1005="",Datos!F815&gt;=F$1005),OR(F$1006="",Datos!F815&lt;=F$1006)),FALSE),TRUE))))</f>
        <v>0.0</v>
      </c>
      <c r="G815">
        <f>IF(Datos!G815="",0,IF(AND(G$1008&lt;&gt;"",Datos!G815=G$1008),0,IF(G$1004=0,0,1-CHOOSE(G$1004,IF(ISNUMBER(Datos!G815),AND(OR(G$1005="",Datos!G815&gt;=G$1005),OR(G$1006="",Datos!G815&lt;=G$1006)),FALSE),IF(ISNUMBER(Datos!G815),AND(Datos!G815=INT(Datos!G815),AND(OR(G$1005="",Datos!G815&gt;=G$1005),OR(G$1006="",Datos!G815&lt;=G$1006))),FALSE),OR(ISNUMBER(FIND(";"&amp;UPPER(TRIM(Datos!G815&amp;""))&amp;"=",G$1007)),ISNUMBER(FIND(";"&amp;UPPER(TRIM(Datos!G815&amp;""))&amp;";",G$1007))),OR(UPPER(TRIM(Datos!G815&amp;""))="SÍ",UPPER(TRIM(Datos!G815&amp;""))="SI",UPPER(TRIM(Datos!G815&amp;""))="NO"),IF(ISNUMBER(Datos!G815),AND(OR(G$1005="",Datos!G815&gt;=G$1005),OR(G$1006="",Datos!G815&lt;=G$1006)),FALSE),TRUE))))</f>
        <v>0.0</v>
      </c>
      <c r="H815">
        <f>IF(Datos!H815="",0,IF(AND(H$1008&lt;&gt;"",Datos!H815=H$1008),0,IF(H$1004=0,0,1-CHOOSE(H$1004,IF(ISNUMBER(Datos!H815),AND(OR(H$1005="",Datos!H815&gt;=H$1005),OR(H$1006="",Datos!H815&lt;=H$1006)),FALSE),IF(ISNUMBER(Datos!H815),AND(Datos!H815=INT(Datos!H815),AND(OR(H$1005="",Datos!H815&gt;=H$1005),OR(H$1006="",Datos!H815&lt;=H$1006))),FALSE),OR(ISNUMBER(FIND(";"&amp;UPPER(TRIM(Datos!H815&amp;""))&amp;"=",H$1007)),ISNUMBER(FIND(";"&amp;UPPER(TRIM(Datos!H815&amp;""))&amp;";",H$1007))),OR(UPPER(TRIM(Datos!H815&amp;""))="SÍ",UPPER(TRIM(Datos!H815&amp;""))="SI",UPPER(TRIM(Datos!H815&amp;""))="NO"),IF(ISNUMBER(Datos!H815),AND(OR(H$1005="",Datos!H815&gt;=H$1005),OR(H$1006="",Datos!H815&lt;=H$1006)),FALSE),TRUE))))</f>
        <v>0.0</v>
      </c>
      <c r="I815">
        <f>IF(Datos!I815="",0,IF(AND(I$1008&lt;&gt;"",Datos!I815=I$1008),0,IF(I$1004=0,0,1-CHOOSE(I$1004,IF(ISNUMBER(Datos!I815),AND(OR(I$1005="",Datos!I815&gt;=I$1005),OR(I$1006="",Datos!I815&lt;=I$1006)),FALSE),IF(ISNUMBER(Datos!I815),AND(Datos!I815=INT(Datos!I815),AND(OR(I$1005="",Datos!I815&gt;=I$1005),OR(I$1006="",Datos!I815&lt;=I$1006))),FALSE),OR(ISNUMBER(FIND(";"&amp;UPPER(TRIM(Datos!I815&amp;""))&amp;"=",I$1007)),ISNUMBER(FIND(";"&amp;UPPER(TRIM(Datos!I815&amp;""))&amp;";",I$1007))),OR(UPPER(TRIM(Datos!I815&amp;""))="SÍ",UPPER(TRIM(Datos!I815&amp;""))="SI",UPPER(TRIM(Datos!I815&amp;""))="NO"),IF(ISNUMBER(Datos!I815),AND(OR(I$1005="",Datos!I815&gt;=I$1005),OR(I$1006="",Datos!I815&lt;=I$1006)),FALSE),TRUE))))</f>
        <v>0.0</v>
      </c>
      <c r="J815">
        <f>IF(Datos!J815="",0,IF(AND(J$1008&lt;&gt;"",Datos!J815=J$1008),0,IF(J$1004=0,0,1-CHOOSE(J$1004,IF(ISNUMBER(Datos!J815),AND(OR(J$1005="",Datos!J815&gt;=J$1005),OR(J$1006="",Datos!J815&lt;=J$1006)),FALSE),IF(ISNUMBER(Datos!J815),AND(Datos!J815=INT(Datos!J815),AND(OR(J$1005="",Datos!J815&gt;=J$1005),OR(J$1006="",Datos!J815&lt;=J$1006))),FALSE),OR(ISNUMBER(FIND(";"&amp;UPPER(TRIM(Datos!J815&amp;""))&amp;"=",J$1007)),ISNUMBER(FIND(";"&amp;UPPER(TRIM(Datos!J815&amp;""))&amp;";",J$1007))),OR(UPPER(TRIM(Datos!J815&amp;""))="SÍ",UPPER(TRIM(Datos!J815&amp;""))="SI",UPPER(TRIM(Datos!J815&amp;""))="NO"),IF(ISNUMBER(Datos!J815),AND(OR(J$1005="",Datos!J815&gt;=J$1005),OR(J$1006="",Datos!J815&lt;=J$1006)),FALSE),TRUE))))</f>
        <v>0.0</v>
      </c>
      <c r="K815">
        <f>IF(Datos!K815="",0,IF(AND(K$1008&lt;&gt;"",Datos!K815=K$1008),0,IF(K$1004=0,0,1-CHOOSE(K$1004,IF(ISNUMBER(Datos!K815),AND(OR(K$1005="",Datos!K815&gt;=K$1005),OR(K$1006="",Datos!K815&lt;=K$1006)),FALSE),IF(ISNUMBER(Datos!K815),AND(Datos!K815=INT(Datos!K815),AND(OR(K$1005="",Datos!K815&gt;=K$1005),OR(K$1006="",Datos!K815&lt;=K$1006))),FALSE),OR(ISNUMBER(FIND(";"&amp;UPPER(TRIM(Datos!K815&amp;""))&amp;"=",K$1007)),ISNUMBER(FIND(";"&amp;UPPER(TRIM(Datos!K815&amp;""))&amp;";",K$1007))),OR(UPPER(TRIM(Datos!K815&amp;""))="SÍ",UPPER(TRIM(Datos!K815&amp;""))="SI",UPPER(TRIM(Datos!K815&amp;""))="NO"),IF(ISNUMBER(Datos!K815),AND(OR(K$1005="",Datos!K815&gt;=K$1005),OR(K$1006="",Datos!K815&lt;=K$1006)),FALSE),TRUE))))</f>
        <v>0.0</v>
      </c>
      <c r="L815">
        <f>IF(Datos!L815="",0,IF(AND(L$1008&lt;&gt;"",Datos!L815=L$1008),0,IF(L$1004=0,0,1-CHOOSE(L$1004,IF(ISNUMBER(Datos!L815),AND(OR(L$1005="",Datos!L815&gt;=L$1005),OR(L$1006="",Datos!L815&lt;=L$1006)),FALSE),IF(ISNUMBER(Datos!L815),AND(Datos!L815=INT(Datos!L815),AND(OR(L$1005="",Datos!L815&gt;=L$1005),OR(L$1006="",Datos!L815&lt;=L$1006))),FALSE),OR(ISNUMBER(FIND(";"&amp;UPPER(TRIM(Datos!L815&amp;""))&amp;"=",L$1007)),ISNUMBER(FIND(";"&amp;UPPER(TRIM(Datos!L815&amp;""))&amp;";",L$1007))),OR(UPPER(TRIM(Datos!L815&amp;""))="SÍ",UPPER(TRIM(Datos!L815&amp;""))="SI",UPPER(TRIM(Datos!L815&amp;""))="NO"),IF(ISNUMBER(Datos!L815),AND(OR(L$1005="",Datos!L815&gt;=L$1005),OR(L$1006="",Datos!L815&lt;=L$1006)),FALSE),TRUE))))</f>
        <v>0.0</v>
      </c>
      <c r="M815">
        <f>IF(Datos!M815="",0,IF(AND(M$1008&lt;&gt;"",Datos!M815=M$1008),0,IF(M$1004=0,0,1-CHOOSE(M$1004,IF(ISNUMBER(Datos!M815),AND(OR(M$1005="",Datos!M815&gt;=M$1005),OR(M$1006="",Datos!M815&lt;=M$1006)),FALSE),IF(ISNUMBER(Datos!M815),AND(Datos!M815=INT(Datos!M815),AND(OR(M$1005="",Datos!M815&gt;=M$1005),OR(M$1006="",Datos!M815&lt;=M$1006))),FALSE),OR(ISNUMBER(FIND(";"&amp;UPPER(TRIM(Datos!M815&amp;""))&amp;"=",M$1007)),ISNUMBER(FIND(";"&amp;UPPER(TRIM(Datos!M815&amp;""))&amp;";",M$1007))),OR(UPPER(TRIM(Datos!M815&amp;""))="SÍ",UPPER(TRIM(Datos!M815&amp;""))="SI",UPPER(TRIM(Datos!M815&amp;""))="NO"),IF(ISNUMBER(Datos!M815),AND(OR(M$1005="",Datos!M815&gt;=M$1005),OR(M$1006="",Datos!M815&lt;=M$1006)),FALSE),TRUE))))</f>
        <v>0.0</v>
      </c>
      <c r="N815">
        <f>IF(Datos!N815="",0,IF(AND(N$1008&lt;&gt;"",Datos!N815=N$1008),0,IF(N$1004=0,0,1-CHOOSE(N$1004,IF(ISNUMBER(Datos!N815),AND(OR(N$1005="",Datos!N815&gt;=N$1005),OR(N$1006="",Datos!N815&lt;=N$1006)),FALSE),IF(ISNUMBER(Datos!N815),AND(Datos!N815=INT(Datos!N815),AND(OR(N$1005="",Datos!N815&gt;=N$1005),OR(N$1006="",Datos!N815&lt;=N$1006))),FALSE),OR(ISNUMBER(FIND(";"&amp;UPPER(TRIM(Datos!N815&amp;""))&amp;"=",N$1007)),ISNUMBER(FIND(";"&amp;UPPER(TRIM(Datos!N815&amp;""))&amp;";",N$1007))),OR(UPPER(TRIM(Datos!N815&amp;""))="SÍ",UPPER(TRIM(Datos!N815&amp;""))="SI",UPPER(TRIM(Datos!N815&amp;""))="NO"),IF(ISNUMBER(Datos!N815),AND(OR(N$1005="",Datos!N815&gt;=N$1005),OR(N$1006="",Datos!N815&lt;=N$1006)),FALSE),TRUE))))</f>
        <v>0.0</v>
      </c>
      <c r="O815">
        <f>IF(Datos!O815="",0,IF(AND(O$1008&lt;&gt;"",Datos!O815=O$1008),0,IF(O$1004=0,0,1-CHOOSE(O$1004,IF(ISNUMBER(Datos!O815),AND(OR(O$1005="",Datos!O815&gt;=O$1005),OR(O$1006="",Datos!O815&lt;=O$1006)),FALSE),IF(ISNUMBER(Datos!O815),AND(Datos!O815=INT(Datos!O815),AND(OR(O$1005="",Datos!O815&gt;=O$1005),OR(O$1006="",Datos!O815&lt;=O$1006))),FALSE),OR(ISNUMBER(FIND(";"&amp;UPPER(TRIM(Datos!O815&amp;""))&amp;"=",O$1007)),ISNUMBER(FIND(";"&amp;UPPER(TRIM(Datos!O815&amp;""))&amp;";",O$1007))),OR(UPPER(TRIM(Datos!O815&amp;""))="SÍ",UPPER(TRIM(Datos!O815&amp;""))="SI",UPPER(TRIM(Datos!O815&amp;""))="NO"),IF(ISNUMBER(Datos!O815),AND(OR(O$1005="",Datos!O815&gt;=O$1005),OR(O$1006="",Datos!O815&lt;=O$1006)),FALSE),TRUE))))</f>
        <v>0.0</v>
      </c>
      <c r="P815">
        <f>IF(Datos!P815="",0,IF(AND(P$1008&lt;&gt;"",Datos!P815=P$1008),0,IF(P$1004=0,0,1-CHOOSE(P$1004,IF(ISNUMBER(Datos!P815),AND(OR(P$1005="",Datos!P815&gt;=P$1005),OR(P$1006="",Datos!P815&lt;=P$1006)),FALSE),IF(ISNUMBER(Datos!P815),AND(Datos!P815=INT(Datos!P815),AND(OR(P$1005="",Datos!P815&gt;=P$1005),OR(P$1006="",Datos!P815&lt;=P$1006))),FALSE),OR(ISNUMBER(FIND(";"&amp;UPPER(TRIM(Datos!P815&amp;""))&amp;"=",P$1007)),ISNUMBER(FIND(";"&amp;UPPER(TRIM(Datos!P815&amp;""))&amp;";",P$1007))),OR(UPPER(TRIM(Datos!P815&amp;""))="SÍ",UPPER(TRIM(Datos!P815&amp;""))="SI",UPPER(TRIM(Datos!P815&amp;""))="NO"),IF(ISNUMBER(Datos!P815),AND(OR(P$1005="",Datos!P815&gt;=P$1005),OR(P$1006="",Datos!P815&lt;=P$1006)),FALSE),TRUE))))</f>
        <v>0.0</v>
      </c>
      <c r="Q815">
        <f>IF(Datos!Q815="",0,IF(AND(Q$1008&lt;&gt;"",Datos!Q815=Q$1008),0,IF(Q$1004=0,0,1-CHOOSE(Q$1004,IF(ISNUMBER(Datos!Q815),AND(OR(Q$1005="",Datos!Q815&gt;=Q$1005),OR(Q$1006="",Datos!Q815&lt;=Q$1006)),FALSE),IF(ISNUMBER(Datos!Q815),AND(Datos!Q815=INT(Datos!Q815),AND(OR(Q$1005="",Datos!Q815&gt;=Q$1005),OR(Q$1006="",Datos!Q815&lt;=Q$1006))),FALSE),OR(ISNUMBER(FIND(";"&amp;UPPER(TRIM(Datos!Q815&amp;""))&amp;"=",Q$1007)),ISNUMBER(FIND(";"&amp;UPPER(TRIM(Datos!Q815&amp;""))&amp;";",Q$1007))),OR(UPPER(TRIM(Datos!Q815&amp;""))="SÍ",UPPER(TRIM(Datos!Q815&amp;""))="SI",UPPER(TRIM(Datos!Q815&amp;""))="NO"),IF(ISNUMBER(Datos!Q815),AND(OR(Q$1005="",Datos!Q815&gt;=Q$1005),OR(Q$1006="",Datos!Q815&lt;=Q$1006)),FALSE),TRUE))))</f>
        <v>0.0</v>
      </c>
      <c r="R815">
        <f>IF(Datos!R815="",0,IF(AND(R$1008&lt;&gt;"",Datos!R815=R$1008),0,IF(R$1004=0,0,1-CHOOSE(R$1004,IF(ISNUMBER(Datos!R815),AND(OR(R$1005="",Datos!R815&gt;=R$1005),OR(R$1006="",Datos!R815&lt;=R$1006)),FALSE),IF(ISNUMBER(Datos!R815),AND(Datos!R815=INT(Datos!R815),AND(OR(R$1005="",Datos!R815&gt;=R$1005),OR(R$1006="",Datos!R815&lt;=R$1006))),FALSE),OR(ISNUMBER(FIND(";"&amp;UPPER(TRIM(Datos!R815&amp;""))&amp;"=",R$1007)),ISNUMBER(FIND(";"&amp;UPPER(TRIM(Datos!R815&amp;""))&amp;";",R$1007))),OR(UPPER(TRIM(Datos!R815&amp;""))="SÍ",UPPER(TRIM(Datos!R815&amp;""))="SI",UPPER(TRIM(Datos!R815&amp;""))="NO"),IF(ISNUMBER(Datos!R815),AND(OR(R$1005="",Datos!R815&gt;=R$1005),OR(R$1006="",Datos!R815&lt;=R$1006)),FALSE),TRUE))))</f>
        <v>0.0</v>
      </c>
      <c r="S815">
        <f>IF(Datos!S815="",0,IF(AND(S$1008&lt;&gt;"",Datos!S815=S$1008),0,IF(S$1004=0,0,1-CHOOSE(S$1004,IF(ISNUMBER(Datos!S815),AND(OR(S$1005="",Datos!S815&gt;=S$1005),OR(S$1006="",Datos!S815&lt;=S$1006)),FALSE),IF(ISNUMBER(Datos!S815),AND(Datos!S815=INT(Datos!S815),AND(OR(S$1005="",Datos!S815&gt;=S$1005),OR(S$1006="",Datos!S815&lt;=S$1006))),FALSE),OR(ISNUMBER(FIND(";"&amp;UPPER(TRIM(Datos!S815&amp;""))&amp;"=",S$1007)),ISNUMBER(FIND(";"&amp;UPPER(TRIM(Datos!S815&amp;""))&amp;";",S$1007))),OR(UPPER(TRIM(Datos!S815&amp;""))="SÍ",UPPER(TRIM(Datos!S815&amp;""))="SI",UPPER(TRIM(Datos!S815&amp;""))="NO"),IF(ISNUMBER(Datos!S815),AND(OR(S$1005="",Datos!S815&gt;=S$1005),OR(S$1006="",Datos!S815&lt;=S$1006)),FALSE),TRUE))))</f>
        <v>0.0</v>
      </c>
      <c r="T815">
        <f>IF(Datos!T815="",0,IF(AND(T$1008&lt;&gt;"",Datos!T815=T$1008),0,IF(T$1004=0,0,1-CHOOSE(T$1004,IF(ISNUMBER(Datos!T815),AND(OR(T$1005="",Datos!T815&gt;=T$1005),OR(T$1006="",Datos!T815&lt;=T$1006)),FALSE),IF(ISNUMBER(Datos!T815),AND(Datos!T815=INT(Datos!T815),AND(OR(T$1005="",Datos!T815&gt;=T$1005),OR(T$1006="",Datos!T815&lt;=T$1006))),FALSE),OR(ISNUMBER(FIND(";"&amp;UPPER(TRIM(Datos!T815&amp;""))&amp;"=",T$1007)),ISNUMBER(FIND(";"&amp;UPPER(TRIM(Datos!T815&amp;""))&amp;";",T$1007))),OR(UPPER(TRIM(Datos!T815&amp;""))="SÍ",UPPER(TRIM(Datos!T815&amp;""))="SI",UPPER(TRIM(Datos!T815&amp;""))="NO"),IF(ISNUMBER(Datos!T815),AND(OR(T$1005="",Datos!T815&gt;=T$1005),OR(T$1006="",Datos!T815&lt;=T$1006)),FALSE),TRUE))))</f>
        <v>0.0</v>
      </c>
      <c r="U815">
        <f>IF(Datos!U815="",0,IF(AND(U$1008&lt;&gt;"",Datos!U815=U$1008),0,IF(U$1004=0,0,1-CHOOSE(U$1004,IF(ISNUMBER(Datos!U815),AND(OR(U$1005="",Datos!U815&gt;=U$1005),OR(U$1006="",Datos!U815&lt;=U$1006)),FALSE),IF(ISNUMBER(Datos!U815),AND(Datos!U815=INT(Datos!U815),AND(OR(U$1005="",Datos!U815&gt;=U$1005),OR(U$1006="",Datos!U815&lt;=U$1006))),FALSE),OR(ISNUMBER(FIND(";"&amp;UPPER(TRIM(Datos!U815&amp;""))&amp;"=",U$1007)),ISNUMBER(FIND(";"&amp;UPPER(TRIM(Datos!U815&amp;""))&amp;";",U$1007))),OR(UPPER(TRIM(Datos!U815&amp;""))="SÍ",UPPER(TRIM(Datos!U815&amp;""))="SI",UPPER(TRIM(Datos!U815&amp;""))="NO"),IF(ISNUMBER(Datos!U815),AND(OR(U$1005="",Datos!U815&gt;=U$1005),OR(U$1006="",Datos!U815&lt;=U$1006)),FALSE),TRUE))))</f>
        <v>0.0</v>
      </c>
      <c r="V815">
        <f>IF(Datos!V815="",0,IF(AND(V$1008&lt;&gt;"",Datos!V815=V$1008),0,IF(V$1004=0,0,1-CHOOSE(V$1004,IF(ISNUMBER(Datos!V815),AND(OR(V$1005="",Datos!V815&gt;=V$1005),OR(V$1006="",Datos!V815&lt;=V$1006)),FALSE),IF(ISNUMBER(Datos!V815),AND(Datos!V815=INT(Datos!V815),AND(OR(V$1005="",Datos!V815&gt;=V$1005),OR(V$1006="",Datos!V815&lt;=V$1006))),FALSE),OR(ISNUMBER(FIND(";"&amp;UPPER(TRIM(Datos!V815&amp;""))&amp;"=",V$1007)),ISNUMBER(FIND(";"&amp;UPPER(TRIM(Datos!V815&amp;""))&amp;";",V$1007))),OR(UPPER(TRIM(Datos!V815&amp;""))="SÍ",UPPER(TRIM(Datos!V815&amp;""))="SI",UPPER(TRIM(Datos!V815&amp;""))="NO"),IF(ISNUMBER(Datos!V815),AND(OR(V$1005="",Datos!V815&gt;=V$1005),OR(V$1006="",Datos!V815&lt;=V$1006)),FALSE),TRUE))))</f>
        <v>0.0</v>
      </c>
      <c r="W815">
        <f>IF(Datos!W815="",0,IF(AND(W$1008&lt;&gt;"",Datos!W815=W$1008),0,IF(W$1004=0,0,1-CHOOSE(W$1004,IF(ISNUMBER(Datos!W815),AND(OR(W$1005="",Datos!W815&gt;=W$1005),OR(W$1006="",Datos!W815&lt;=W$1006)),FALSE),IF(ISNUMBER(Datos!W815),AND(Datos!W815=INT(Datos!W815),AND(OR(W$1005="",Datos!W815&gt;=W$1005),OR(W$1006="",Datos!W815&lt;=W$1006))),FALSE),OR(ISNUMBER(FIND(";"&amp;UPPER(TRIM(Datos!W815&amp;""))&amp;"=",W$1007)),ISNUMBER(FIND(";"&amp;UPPER(TRIM(Datos!W815&amp;""))&amp;";",W$1007))),OR(UPPER(TRIM(Datos!W815&amp;""))="SÍ",UPPER(TRIM(Datos!W815&amp;""))="SI",UPPER(TRIM(Datos!W815&amp;""))="NO"),IF(ISNUMBER(Datos!W815),AND(OR(W$1005="",Datos!W815&gt;=W$1005),OR(W$1006="",Datos!W815&lt;=W$1006)),FALSE),TRUE))))</f>
        <v>0.0</v>
      </c>
      <c r="X815">
        <f>IF(Datos!X815="",0,IF(AND(X$1008&lt;&gt;"",Datos!X815=X$1008),0,IF(X$1004=0,0,1-CHOOSE(X$1004,IF(ISNUMBER(Datos!X815),AND(OR(X$1005="",Datos!X815&gt;=X$1005),OR(X$1006="",Datos!X815&lt;=X$1006)),FALSE),IF(ISNUMBER(Datos!X815),AND(Datos!X815=INT(Datos!X815),AND(OR(X$1005="",Datos!X815&gt;=X$1005),OR(X$1006="",Datos!X815&lt;=X$1006))),FALSE),OR(ISNUMBER(FIND(";"&amp;UPPER(TRIM(Datos!X815&amp;""))&amp;"=",X$1007)),ISNUMBER(FIND(";"&amp;UPPER(TRIM(Datos!X815&amp;""))&amp;";",X$1007))),OR(UPPER(TRIM(Datos!X815&amp;""))="SÍ",UPPER(TRIM(Datos!X815&amp;""))="SI",UPPER(TRIM(Datos!X815&amp;""))="NO"),IF(ISNUMBER(Datos!X815),AND(OR(X$1005="",Datos!X815&gt;=X$1005),OR(X$1006="",Datos!X815&lt;=X$1006)),FALSE),TRUE))))</f>
        <v>0.0</v>
      </c>
      <c r="Y815">
        <f>IF(Datos!Y815="",0,IF(AND(Y$1008&lt;&gt;"",Datos!Y815=Y$1008),0,IF(Y$1004=0,0,1-CHOOSE(Y$1004,IF(ISNUMBER(Datos!Y815),AND(OR(Y$1005="",Datos!Y815&gt;=Y$1005),OR(Y$1006="",Datos!Y815&lt;=Y$1006)),FALSE),IF(ISNUMBER(Datos!Y815),AND(Datos!Y815=INT(Datos!Y815),AND(OR(Y$1005="",Datos!Y815&gt;=Y$1005),OR(Y$1006="",Datos!Y815&lt;=Y$1006))),FALSE),OR(ISNUMBER(FIND(";"&amp;UPPER(TRIM(Datos!Y815&amp;""))&amp;"=",Y$1007)),ISNUMBER(FIND(";"&amp;UPPER(TRIM(Datos!Y815&amp;""))&amp;";",Y$1007))),OR(UPPER(TRIM(Datos!Y815&amp;""))="SÍ",UPPER(TRIM(Datos!Y815&amp;""))="SI",UPPER(TRIM(Datos!Y815&amp;""))="NO"),IF(ISNUMBER(Datos!Y815),AND(OR(Y$1005="",Datos!Y815&gt;=Y$1005),OR(Y$1006="",Datos!Y815&lt;=Y$1006)),FALSE),TRUE))))</f>
        <v>0.0</v>
      </c>
      <c r="Z815">
        <f>IF(Datos!Z815="",0,IF(AND(Z$1008&lt;&gt;"",Datos!Z815=Z$1008),0,IF(Z$1004=0,0,1-CHOOSE(Z$1004,IF(ISNUMBER(Datos!Z815),AND(OR(Z$1005="",Datos!Z815&gt;=Z$1005),OR(Z$1006="",Datos!Z815&lt;=Z$1006)),FALSE),IF(ISNUMBER(Datos!Z815),AND(Datos!Z815=INT(Datos!Z815),AND(OR(Z$1005="",Datos!Z815&gt;=Z$1005),OR(Z$1006="",Datos!Z815&lt;=Z$1006))),FALSE),OR(ISNUMBER(FIND(";"&amp;UPPER(TRIM(Datos!Z815&amp;""))&amp;"=",Z$1007)),ISNUMBER(FIND(";"&amp;UPPER(TRIM(Datos!Z815&amp;""))&amp;";",Z$1007))),OR(UPPER(TRIM(Datos!Z815&amp;""))="SÍ",UPPER(TRIM(Datos!Z815&amp;""))="SI",UPPER(TRIM(Datos!Z815&amp;""))="NO"),IF(ISNUMBER(Datos!Z815),AND(OR(Z$1005="",Datos!Z815&gt;=Z$1005),OR(Z$1006="",Datos!Z815&lt;=Z$1006)),FALSE),TRUE))))</f>
        <v>0.0</v>
      </c>
      <c r="AA815">
        <f>IF(Datos!AA815="",0,IF(AND(AA$1008&lt;&gt;"",Datos!AA815=AA$1008),0,IF(AA$1004=0,0,1-CHOOSE(AA$1004,IF(ISNUMBER(Datos!AA815),AND(OR(AA$1005="",Datos!AA815&gt;=AA$1005),OR(AA$1006="",Datos!AA815&lt;=AA$1006)),FALSE),IF(ISNUMBER(Datos!AA815),AND(Datos!AA815=INT(Datos!AA815),AND(OR(AA$1005="",Datos!AA815&gt;=AA$1005),OR(AA$1006="",Datos!AA815&lt;=AA$1006))),FALSE),OR(ISNUMBER(FIND(";"&amp;UPPER(TRIM(Datos!AA815&amp;""))&amp;"=",AA$1007)),ISNUMBER(FIND(";"&amp;UPPER(TRIM(Datos!AA815&amp;""))&amp;";",AA$1007))),OR(UPPER(TRIM(Datos!AA815&amp;""))="SÍ",UPPER(TRIM(Datos!AA815&amp;""))="SI",UPPER(TRIM(Datos!AA815&amp;""))="NO"),IF(ISNUMBER(Datos!AA815),AND(OR(AA$1005="",Datos!AA815&gt;=AA$1005),OR(AA$1006="",Datos!AA815&lt;=AA$1006)),FALSE),TRUE))))</f>
        <v>0.0</v>
      </c>
      <c r="AB815">
        <f>IF(Datos!AB815="",0,IF(AND(AB$1008&lt;&gt;"",Datos!AB815=AB$1008),0,IF(AB$1004=0,0,1-CHOOSE(AB$1004,IF(ISNUMBER(Datos!AB815),AND(OR(AB$1005="",Datos!AB815&gt;=AB$1005),OR(AB$1006="",Datos!AB815&lt;=AB$1006)),FALSE),IF(ISNUMBER(Datos!AB815),AND(Datos!AB815=INT(Datos!AB815),AND(OR(AB$1005="",Datos!AB815&gt;=AB$1005),OR(AB$1006="",Datos!AB815&lt;=AB$1006))),FALSE),OR(ISNUMBER(FIND(";"&amp;UPPER(TRIM(Datos!AB815&amp;""))&amp;"=",AB$1007)),ISNUMBER(FIND(";"&amp;UPPER(TRIM(Datos!AB815&amp;""))&amp;";",AB$1007))),OR(UPPER(TRIM(Datos!AB815&amp;""))="SÍ",UPPER(TRIM(Datos!AB815&amp;""))="SI",UPPER(TRIM(Datos!AB815&amp;""))="NO"),IF(ISNUMBER(Datos!AB815),AND(OR(AB$1005="",Datos!AB815&gt;=AB$1005),OR(AB$1006="",Datos!AB815&lt;=AB$1006)),FALSE),TRUE))))</f>
        <v>0.0</v>
      </c>
      <c r="AC815">
        <f>IF(Datos!AC815="",0,IF(AND(AC$1008&lt;&gt;"",Datos!AC815=AC$1008),0,IF(AC$1004=0,0,1-CHOOSE(AC$1004,IF(ISNUMBER(Datos!AC815),AND(OR(AC$1005="",Datos!AC815&gt;=AC$1005),OR(AC$1006="",Datos!AC815&lt;=AC$1006)),FALSE),IF(ISNUMBER(Datos!AC815),AND(Datos!AC815=INT(Datos!AC815),AND(OR(AC$1005="",Datos!AC815&gt;=AC$1005),OR(AC$1006="",Datos!AC815&lt;=AC$1006))),FALSE),OR(ISNUMBER(FIND(";"&amp;UPPER(TRIM(Datos!AC815&amp;""))&amp;"=",AC$1007)),ISNUMBER(FIND(";"&amp;UPPER(TRIM(Datos!AC815&amp;""))&amp;";",AC$1007))),OR(UPPER(TRIM(Datos!AC815&amp;""))="SÍ",UPPER(TRIM(Datos!AC815&amp;""))="SI",UPPER(TRIM(Datos!AC815&amp;""))="NO"),IF(ISNUMBER(Datos!AC815),AND(OR(AC$1005="",Datos!AC815&gt;=AC$1005),OR(AC$1006="",Datos!AC815&lt;=AC$1006)),FALSE),TRUE))))</f>
        <v>0.0</v>
      </c>
      <c r="AD815">
        <f>IF(Datos!AD815="",0,IF(AND(AD$1008&lt;&gt;"",Datos!AD815=AD$1008),0,IF(AD$1004=0,0,1-CHOOSE(AD$1004,IF(ISNUMBER(Datos!AD815),AND(OR(AD$1005="",Datos!AD815&gt;=AD$1005),OR(AD$1006="",Datos!AD815&lt;=AD$1006)),FALSE),IF(ISNUMBER(Datos!AD815),AND(Datos!AD815=INT(Datos!AD815),AND(OR(AD$1005="",Datos!AD815&gt;=AD$1005),OR(AD$1006="",Datos!AD815&lt;=AD$1006))),FALSE),OR(ISNUMBER(FIND(";"&amp;UPPER(TRIM(Datos!AD815&amp;""))&amp;"=",AD$1007)),ISNUMBER(FIND(";"&amp;UPPER(TRIM(Datos!AD815&amp;""))&amp;";",AD$1007))),OR(UPPER(TRIM(Datos!AD815&amp;""))="SÍ",UPPER(TRIM(Datos!AD815&amp;""))="SI",UPPER(TRIM(Datos!AD815&amp;""))="NO"),IF(ISNUMBER(Datos!AD815),AND(OR(AD$1005="",Datos!AD815&gt;=AD$1005),OR(AD$1006="",Datos!AD815&lt;=AD$1006)),FALSE),TRUE))))</f>
        <v>0.0</v>
      </c>
      <c r="AE815">
        <f>IF(Datos!AE815="",0,IF(AND(AE$1008&lt;&gt;"",Datos!AE815=AE$1008),0,IF(AE$1004=0,0,1-CHOOSE(AE$1004,IF(ISNUMBER(Datos!AE815),AND(OR(AE$1005="",Datos!AE815&gt;=AE$1005),OR(AE$1006="",Datos!AE815&lt;=AE$1006)),FALSE),IF(ISNUMBER(Datos!AE815),AND(Datos!AE815=INT(Datos!AE815),AND(OR(AE$1005="",Datos!AE815&gt;=AE$1005),OR(AE$1006="",Datos!AE815&lt;=AE$1006))),FALSE),OR(ISNUMBER(FIND(";"&amp;UPPER(TRIM(Datos!AE815&amp;""))&amp;"=",AE$1007)),ISNUMBER(FIND(";"&amp;UPPER(TRIM(Datos!AE815&amp;""))&amp;";",AE$1007))),OR(UPPER(TRIM(Datos!AE815&amp;""))="SÍ",UPPER(TRIM(Datos!AE815&amp;""))="SI",UPPER(TRIM(Datos!AE815&amp;""))="NO"),IF(ISNUMBER(Datos!AE815),AND(OR(AE$1005="",Datos!AE815&gt;=AE$1005),OR(AE$1006="",Datos!AE815&lt;=AE$1006)),FALSE),TRUE))))</f>
        <v>0.0</v>
      </c>
    </row>
    <row r="816" spans="2:31">
      <c r="B816">
        <f>IF(Datos!B816="",0,IF(AND(B$1008&lt;&gt;"",Datos!B816=B$1008),0,IF(B$1004=0,0,1-CHOOSE(B$1004,IF(ISNUMBER(Datos!B816),AND(OR(B$1005="",Datos!B816&gt;=B$1005),OR(B$1006="",Datos!B816&lt;=B$1006)),FALSE),IF(ISNUMBER(Datos!B816),AND(Datos!B816=INT(Datos!B816),AND(OR(B$1005="",Datos!B816&gt;=B$1005),OR(B$1006="",Datos!B816&lt;=B$1006))),FALSE),OR(ISNUMBER(FIND(";"&amp;UPPER(TRIM(Datos!B816&amp;""))&amp;"=",B$1007)),ISNUMBER(FIND(";"&amp;UPPER(TRIM(Datos!B816&amp;""))&amp;";",B$1007))),OR(UPPER(TRIM(Datos!B816&amp;""))="SÍ",UPPER(TRIM(Datos!B816&amp;""))="SI",UPPER(TRIM(Datos!B816&amp;""))="NO"),IF(ISNUMBER(Datos!B816),AND(OR(B$1005="",Datos!B816&gt;=B$1005),OR(B$1006="",Datos!B816&lt;=B$1006)),FALSE),TRUE))))</f>
        <v>0.0</v>
      </c>
      <c r="C816">
        <f>IF(Datos!C816="",0,IF(AND(C$1008&lt;&gt;"",Datos!C816=C$1008),0,IF(C$1004=0,0,1-CHOOSE(C$1004,IF(ISNUMBER(Datos!C816),AND(OR(C$1005="",Datos!C816&gt;=C$1005),OR(C$1006="",Datos!C816&lt;=C$1006)),FALSE),IF(ISNUMBER(Datos!C816),AND(Datos!C816=INT(Datos!C816),AND(OR(C$1005="",Datos!C816&gt;=C$1005),OR(C$1006="",Datos!C816&lt;=C$1006))),FALSE),OR(ISNUMBER(FIND(";"&amp;UPPER(TRIM(Datos!C816&amp;""))&amp;"=",C$1007)),ISNUMBER(FIND(";"&amp;UPPER(TRIM(Datos!C816&amp;""))&amp;";",C$1007))),OR(UPPER(TRIM(Datos!C816&amp;""))="SÍ",UPPER(TRIM(Datos!C816&amp;""))="SI",UPPER(TRIM(Datos!C816&amp;""))="NO"),IF(ISNUMBER(Datos!C816),AND(OR(C$1005="",Datos!C816&gt;=C$1005),OR(C$1006="",Datos!C816&lt;=C$1006)),FALSE),TRUE))))</f>
        <v>0.0</v>
      </c>
      <c r="D816">
        <f>IF(Datos!D816="",0,IF(AND(D$1008&lt;&gt;"",Datos!D816=D$1008),0,IF(D$1004=0,0,1-CHOOSE(D$1004,IF(ISNUMBER(Datos!D816),AND(OR(D$1005="",Datos!D816&gt;=D$1005),OR(D$1006="",Datos!D816&lt;=D$1006)),FALSE),IF(ISNUMBER(Datos!D816),AND(Datos!D816=INT(Datos!D816),AND(OR(D$1005="",Datos!D816&gt;=D$1005),OR(D$1006="",Datos!D816&lt;=D$1006))),FALSE),OR(ISNUMBER(FIND(";"&amp;UPPER(TRIM(Datos!D816&amp;""))&amp;"=",D$1007)),ISNUMBER(FIND(";"&amp;UPPER(TRIM(Datos!D816&amp;""))&amp;";",D$1007))),OR(UPPER(TRIM(Datos!D816&amp;""))="SÍ",UPPER(TRIM(Datos!D816&amp;""))="SI",UPPER(TRIM(Datos!D816&amp;""))="NO"),IF(ISNUMBER(Datos!D816),AND(OR(D$1005="",Datos!D816&gt;=D$1005),OR(D$1006="",Datos!D816&lt;=D$1006)),FALSE),TRUE))))</f>
        <v>0.0</v>
      </c>
      <c r="E816">
        <f>IF(Datos!E816="",0,IF(AND(E$1008&lt;&gt;"",Datos!E816=E$1008),0,IF(E$1004=0,0,1-CHOOSE(E$1004,IF(ISNUMBER(Datos!E816),AND(OR(E$1005="",Datos!E816&gt;=E$1005),OR(E$1006="",Datos!E816&lt;=E$1006)),FALSE),IF(ISNUMBER(Datos!E816),AND(Datos!E816=INT(Datos!E816),AND(OR(E$1005="",Datos!E816&gt;=E$1005),OR(E$1006="",Datos!E816&lt;=E$1006))),FALSE),OR(ISNUMBER(FIND(";"&amp;UPPER(TRIM(Datos!E816&amp;""))&amp;"=",E$1007)),ISNUMBER(FIND(";"&amp;UPPER(TRIM(Datos!E816&amp;""))&amp;";",E$1007))),OR(UPPER(TRIM(Datos!E816&amp;""))="SÍ",UPPER(TRIM(Datos!E816&amp;""))="SI",UPPER(TRIM(Datos!E816&amp;""))="NO"),IF(ISNUMBER(Datos!E816),AND(OR(E$1005="",Datos!E816&gt;=E$1005),OR(E$1006="",Datos!E816&lt;=E$1006)),FALSE),TRUE))))</f>
        <v>0.0</v>
      </c>
      <c r="F816">
        <f>IF(Datos!F816="",0,IF(AND(F$1008&lt;&gt;"",Datos!F816=F$1008),0,IF(F$1004=0,0,1-CHOOSE(F$1004,IF(ISNUMBER(Datos!F816),AND(OR(F$1005="",Datos!F816&gt;=F$1005),OR(F$1006="",Datos!F816&lt;=F$1006)),FALSE),IF(ISNUMBER(Datos!F816),AND(Datos!F816=INT(Datos!F816),AND(OR(F$1005="",Datos!F816&gt;=F$1005),OR(F$1006="",Datos!F816&lt;=F$1006))),FALSE),OR(ISNUMBER(FIND(";"&amp;UPPER(TRIM(Datos!F816&amp;""))&amp;"=",F$1007)),ISNUMBER(FIND(";"&amp;UPPER(TRIM(Datos!F816&amp;""))&amp;";",F$1007))),OR(UPPER(TRIM(Datos!F816&amp;""))="SÍ",UPPER(TRIM(Datos!F816&amp;""))="SI",UPPER(TRIM(Datos!F816&amp;""))="NO"),IF(ISNUMBER(Datos!F816),AND(OR(F$1005="",Datos!F816&gt;=F$1005),OR(F$1006="",Datos!F816&lt;=F$1006)),FALSE),TRUE))))</f>
        <v>0.0</v>
      </c>
      <c r="G816">
        <f>IF(Datos!G816="",0,IF(AND(G$1008&lt;&gt;"",Datos!G816=G$1008),0,IF(G$1004=0,0,1-CHOOSE(G$1004,IF(ISNUMBER(Datos!G816),AND(OR(G$1005="",Datos!G816&gt;=G$1005),OR(G$1006="",Datos!G816&lt;=G$1006)),FALSE),IF(ISNUMBER(Datos!G816),AND(Datos!G816=INT(Datos!G816),AND(OR(G$1005="",Datos!G816&gt;=G$1005),OR(G$1006="",Datos!G816&lt;=G$1006))),FALSE),OR(ISNUMBER(FIND(";"&amp;UPPER(TRIM(Datos!G816&amp;""))&amp;"=",G$1007)),ISNUMBER(FIND(";"&amp;UPPER(TRIM(Datos!G816&amp;""))&amp;";",G$1007))),OR(UPPER(TRIM(Datos!G816&amp;""))="SÍ",UPPER(TRIM(Datos!G816&amp;""))="SI",UPPER(TRIM(Datos!G816&amp;""))="NO"),IF(ISNUMBER(Datos!G816),AND(OR(G$1005="",Datos!G816&gt;=G$1005),OR(G$1006="",Datos!G816&lt;=G$1006)),FALSE),TRUE))))</f>
        <v>0.0</v>
      </c>
      <c r="H816">
        <f>IF(Datos!H816="",0,IF(AND(H$1008&lt;&gt;"",Datos!H816=H$1008),0,IF(H$1004=0,0,1-CHOOSE(H$1004,IF(ISNUMBER(Datos!H816),AND(OR(H$1005="",Datos!H816&gt;=H$1005),OR(H$1006="",Datos!H816&lt;=H$1006)),FALSE),IF(ISNUMBER(Datos!H816),AND(Datos!H816=INT(Datos!H816),AND(OR(H$1005="",Datos!H816&gt;=H$1005),OR(H$1006="",Datos!H816&lt;=H$1006))),FALSE),OR(ISNUMBER(FIND(";"&amp;UPPER(TRIM(Datos!H816&amp;""))&amp;"=",H$1007)),ISNUMBER(FIND(";"&amp;UPPER(TRIM(Datos!H816&amp;""))&amp;";",H$1007))),OR(UPPER(TRIM(Datos!H816&amp;""))="SÍ",UPPER(TRIM(Datos!H816&amp;""))="SI",UPPER(TRIM(Datos!H816&amp;""))="NO"),IF(ISNUMBER(Datos!H816),AND(OR(H$1005="",Datos!H816&gt;=H$1005),OR(H$1006="",Datos!H816&lt;=H$1006)),FALSE),TRUE))))</f>
        <v>0.0</v>
      </c>
      <c r="I816">
        <f>IF(Datos!I816="",0,IF(AND(I$1008&lt;&gt;"",Datos!I816=I$1008),0,IF(I$1004=0,0,1-CHOOSE(I$1004,IF(ISNUMBER(Datos!I816),AND(OR(I$1005="",Datos!I816&gt;=I$1005),OR(I$1006="",Datos!I816&lt;=I$1006)),FALSE),IF(ISNUMBER(Datos!I816),AND(Datos!I816=INT(Datos!I816),AND(OR(I$1005="",Datos!I816&gt;=I$1005),OR(I$1006="",Datos!I816&lt;=I$1006))),FALSE),OR(ISNUMBER(FIND(";"&amp;UPPER(TRIM(Datos!I816&amp;""))&amp;"=",I$1007)),ISNUMBER(FIND(";"&amp;UPPER(TRIM(Datos!I816&amp;""))&amp;";",I$1007))),OR(UPPER(TRIM(Datos!I816&amp;""))="SÍ",UPPER(TRIM(Datos!I816&amp;""))="SI",UPPER(TRIM(Datos!I816&amp;""))="NO"),IF(ISNUMBER(Datos!I816),AND(OR(I$1005="",Datos!I816&gt;=I$1005),OR(I$1006="",Datos!I816&lt;=I$1006)),FALSE),TRUE))))</f>
        <v>0.0</v>
      </c>
      <c r="J816">
        <f>IF(Datos!J816="",0,IF(AND(J$1008&lt;&gt;"",Datos!J816=J$1008),0,IF(J$1004=0,0,1-CHOOSE(J$1004,IF(ISNUMBER(Datos!J816),AND(OR(J$1005="",Datos!J816&gt;=J$1005),OR(J$1006="",Datos!J816&lt;=J$1006)),FALSE),IF(ISNUMBER(Datos!J816),AND(Datos!J816=INT(Datos!J816),AND(OR(J$1005="",Datos!J816&gt;=J$1005),OR(J$1006="",Datos!J816&lt;=J$1006))),FALSE),OR(ISNUMBER(FIND(";"&amp;UPPER(TRIM(Datos!J816&amp;""))&amp;"=",J$1007)),ISNUMBER(FIND(";"&amp;UPPER(TRIM(Datos!J816&amp;""))&amp;";",J$1007))),OR(UPPER(TRIM(Datos!J816&amp;""))="SÍ",UPPER(TRIM(Datos!J816&amp;""))="SI",UPPER(TRIM(Datos!J816&amp;""))="NO"),IF(ISNUMBER(Datos!J816),AND(OR(J$1005="",Datos!J816&gt;=J$1005),OR(J$1006="",Datos!J816&lt;=J$1006)),FALSE),TRUE))))</f>
        <v>0.0</v>
      </c>
      <c r="K816">
        <f>IF(Datos!K816="",0,IF(AND(K$1008&lt;&gt;"",Datos!K816=K$1008),0,IF(K$1004=0,0,1-CHOOSE(K$1004,IF(ISNUMBER(Datos!K816),AND(OR(K$1005="",Datos!K816&gt;=K$1005),OR(K$1006="",Datos!K816&lt;=K$1006)),FALSE),IF(ISNUMBER(Datos!K816),AND(Datos!K816=INT(Datos!K816),AND(OR(K$1005="",Datos!K816&gt;=K$1005),OR(K$1006="",Datos!K816&lt;=K$1006))),FALSE),OR(ISNUMBER(FIND(";"&amp;UPPER(TRIM(Datos!K816&amp;""))&amp;"=",K$1007)),ISNUMBER(FIND(";"&amp;UPPER(TRIM(Datos!K816&amp;""))&amp;";",K$1007))),OR(UPPER(TRIM(Datos!K816&amp;""))="SÍ",UPPER(TRIM(Datos!K816&amp;""))="SI",UPPER(TRIM(Datos!K816&amp;""))="NO"),IF(ISNUMBER(Datos!K816),AND(OR(K$1005="",Datos!K816&gt;=K$1005),OR(K$1006="",Datos!K816&lt;=K$1006)),FALSE),TRUE))))</f>
        <v>0.0</v>
      </c>
      <c r="L816">
        <f>IF(Datos!L816="",0,IF(AND(L$1008&lt;&gt;"",Datos!L816=L$1008),0,IF(L$1004=0,0,1-CHOOSE(L$1004,IF(ISNUMBER(Datos!L816),AND(OR(L$1005="",Datos!L816&gt;=L$1005),OR(L$1006="",Datos!L816&lt;=L$1006)),FALSE),IF(ISNUMBER(Datos!L816),AND(Datos!L816=INT(Datos!L816),AND(OR(L$1005="",Datos!L816&gt;=L$1005),OR(L$1006="",Datos!L816&lt;=L$1006))),FALSE),OR(ISNUMBER(FIND(";"&amp;UPPER(TRIM(Datos!L816&amp;""))&amp;"=",L$1007)),ISNUMBER(FIND(";"&amp;UPPER(TRIM(Datos!L816&amp;""))&amp;";",L$1007))),OR(UPPER(TRIM(Datos!L816&amp;""))="SÍ",UPPER(TRIM(Datos!L816&amp;""))="SI",UPPER(TRIM(Datos!L816&amp;""))="NO"),IF(ISNUMBER(Datos!L816),AND(OR(L$1005="",Datos!L816&gt;=L$1005),OR(L$1006="",Datos!L816&lt;=L$1006)),FALSE),TRUE))))</f>
        <v>0.0</v>
      </c>
      <c r="M816">
        <f>IF(Datos!M816="",0,IF(AND(M$1008&lt;&gt;"",Datos!M816=M$1008),0,IF(M$1004=0,0,1-CHOOSE(M$1004,IF(ISNUMBER(Datos!M816),AND(OR(M$1005="",Datos!M816&gt;=M$1005),OR(M$1006="",Datos!M816&lt;=M$1006)),FALSE),IF(ISNUMBER(Datos!M816),AND(Datos!M816=INT(Datos!M816),AND(OR(M$1005="",Datos!M816&gt;=M$1005),OR(M$1006="",Datos!M816&lt;=M$1006))),FALSE),OR(ISNUMBER(FIND(";"&amp;UPPER(TRIM(Datos!M816&amp;""))&amp;"=",M$1007)),ISNUMBER(FIND(";"&amp;UPPER(TRIM(Datos!M816&amp;""))&amp;";",M$1007))),OR(UPPER(TRIM(Datos!M816&amp;""))="SÍ",UPPER(TRIM(Datos!M816&amp;""))="SI",UPPER(TRIM(Datos!M816&amp;""))="NO"),IF(ISNUMBER(Datos!M816),AND(OR(M$1005="",Datos!M816&gt;=M$1005),OR(M$1006="",Datos!M816&lt;=M$1006)),FALSE),TRUE))))</f>
        <v>0.0</v>
      </c>
      <c r="N816">
        <f>IF(Datos!N816="",0,IF(AND(N$1008&lt;&gt;"",Datos!N816=N$1008),0,IF(N$1004=0,0,1-CHOOSE(N$1004,IF(ISNUMBER(Datos!N816),AND(OR(N$1005="",Datos!N816&gt;=N$1005),OR(N$1006="",Datos!N816&lt;=N$1006)),FALSE),IF(ISNUMBER(Datos!N816),AND(Datos!N816=INT(Datos!N816),AND(OR(N$1005="",Datos!N816&gt;=N$1005),OR(N$1006="",Datos!N816&lt;=N$1006))),FALSE),OR(ISNUMBER(FIND(";"&amp;UPPER(TRIM(Datos!N816&amp;""))&amp;"=",N$1007)),ISNUMBER(FIND(";"&amp;UPPER(TRIM(Datos!N816&amp;""))&amp;";",N$1007))),OR(UPPER(TRIM(Datos!N816&amp;""))="SÍ",UPPER(TRIM(Datos!N816&amp;""))="SI",UPPER(TRIM(Datos!N816&amp;""))="NO"),IF(ISNUMBER(Datos!N816),AND(OR(N$1005="",Datos!N816&gt;=N$1005),OR(N$1006="",Datos!N816&lt;=N$1006)),FALSE),TRUE))))</f>
        <v>0.0</v>
      </c>
      <c r="O816">
        <f>IF(Datos!O816="",0,IF(AND(O$1008&lt;&gt;"",Datos!O816=O$1008),0,IF(O$1004=0,0,1-CHOOSE(O$1004,IF(ISNUMBER(Datos!O816),AND(OR(O$1005="",Datos!O816&gt;=O$1005),OR(O$1006="",Datos!O816&lt;=O$1006)),FALSE),IF(ISNUMBER(Datos!O816),AND(Datos!O816=INT(Datos!O816),AND(OR(O$1005="",Datos!O816&gt;=O$1005),OR(O$1006="",Datos!O816&lt;=O$1006))),FALSE),OR(ISNUMBER(FIND(";"&amp;UPPER(TRIM(Datos!O816&amp;""))&amp;"=",O$1007)),ISNUMBER(FIND(";"&amp;UPPER(TRIM(Datos!O816&amp;""))&amp;";",O$1007))),OR(UPPER(TRIM(Datos!O816&amp;""))="SÍ",UPPER(TRIM(Datos!O816&amp;""))="SI",UPPER(TRIM(Datos!O816&amp;""))="NO"),IF(ISNUMBER(Datos!O816),AND(OR(O$1005="",Datos!O816&gt;=O$1005),OR(O$1006="",Datos!O816&lt;=O$1006)),FALSE),TRUE))))</f>
        <v>0.0</v>
      </c>
      <c r="P816">
        <f>IF(Datos!P816="",0,IF(AND(P$1008&lt;&gt;"",Datos!P816=P$1008),0,IF(P$1004=0,0,1-CHOOSE(P$1004,IF(ISNUMBER(Datos!P816),AND(OR(P$1005="",Datos!P816&gt;=P$1005),OR(P$1006="",Datos!P816&lt;=P$1006)),FALSE),IF(ISNUMBER(Datos!P816),AND(Datos!P816=INT(Datos!P816),AND(OR(P$1005="",Datos!P816&gt;=P$1005),OR(P$1006="",Datos!P816&lt;=P$1006))),FALSE),OR(ISNUMBER(FIND(";"&amp;UPPER(TRIM(Datos!P816&amp;""))&amp;"=",P$1007)),ISNUMBER(FIND(";"&amp;UPPER(TRIM(Datos!P816&amp;""))&amp;";",P$1007))),OR(UPPER(TRIM(Datos!P816&amp;""))="SÍ",UPPER(TRIM(Datos!P816&amp;""))="SI",UPPER(TRIM(Datos!P816&amp;""))="NO"),IF(ISNUMBER(Datos!P816),AND(OR(P$1005="",Datos!P816&gt;=P$1005),OR(P$1006="",Datos!P816&lt;=P$1006)),FALSE),TRUE))))</f>
        <v>0.0</v>
      </c>
      <c r="Q816">
        <f>IF(Datos!Q816="",0,IF(AND(Q$1008&lt;&gt;"",Datos!Q816=Q$1008),0,IF(Q$1004=0,0,1-CHOOSE(Q$1004,IF(ISNUMBER(Datos!Q816),AND(OR(Q$1005="",Datos!Q816&gt;=Q$1005),OR(Q$1006="",Datos!Q816&lt;=Q$1006)),FALSE),IF(ISNUMBER(Datos!Q816),AND(Datos!Q816=INT(Datos!Q816),AND(OR(Q$1005="",Datos!Q816&gt;=Q$1005),OR(Q$1006="",Datos!Q816&lt;=Q$1006))),FALSE),OR(ISNUMBER(FIND(";"&amp;UPPER(TRIM(Datos!Q816&amp;""))&amp;"=",Q$1007)),ISNUMBER(FIND(";"&amp;UPPER(TRIM(Datos!Q816&amp;""))&amp;";",Q$1007))),OR(UPPER(TRIM(Datos!Q816&amp;""))="SÍ",UPPER(TRIM(Datos!Q816&amp;""))="SI",UPPER(TRIM(Datos!Q816&amp;""))="NO"),IF(ISNUMBER(Datos!Q816),AND(OR(Q$1005="",Datos!Q816&gt;=Q$1005),OR(Q$1006="",Datos!Q816&lt;=Q$1006)),FALSE),TRUE))))</f>
        <v>0.0</v>
      </c>
      <c r="R816">
        <f>IF(Datos!R816="",0,IF(AND(R$1008&lt;&gt;"",Datos!R816=R$1008),0,IF(R$1004=0,0,1-CHOOSE(R$1004,IF(ISNUMBER(Datos!R816),AND(OR(R$1005="",Datos!R816&gt;=R$1005),OR(R$1006="",Datos!R816&lt;=R$1006)),FALSE),IF(ISNUMBER(Datos!R816),AND(Datos!R816=INT(Datos!R816),AND(OR(R$1005="",Datos!R816&gt;=R$1005),OR(R$1006="",Datos!R816&lt;=R$1006))),FALSE),OR(ISNUMBER(FIND(";"&amp;UPPER(TRIM(Datos!R816&amp;""))&amp;"=",R$1007)),ISNUMBER(FIND(";"&amp;UPPER(TRIM(Datos!R816&amp;""))&amp;";",R$1007))),OR(UPPER(TRIM(Datos!R816&amp;""))="SÍ",UPPER(TRIM(Datos!R816&amp;""))="SI",UPPER(TRIM(Datos!R816&amp;""))="NO"),IF(ISNUMBER(Datos!R816),AND(OR(R$1005="",Datos!R816&gt;=R$1005),OR(R$1006="",Datos!R816&lt;=R$1006)),FALSE),TRUE))))</f>
        <v>0.0</v>
      </c>
      <c r="S816">
        <f>IF(Datos!S816="",0,IF(AND(S$1008&lt;&gt;"",Datos!S816=S$1008),0,IF(S$1004=0,0,1-CHOOSE(S$1004,IF(ISNUMBER(Datos!S816),AND(OR(S$1005="",Datos!S816&gt;=S$1005),OR(S$1006="",Datos!S816&lt;=S$1006)),FALSE),IF(ISNUMBER(Datos!S816),AND(Datos!S816=INT(Datos!S816),AND(OR(S$1005="",Datos!S816&gt;=S$1005),OR(S$1006="",Datos!S816&lt;=S$1006))),FALSE),OR(ISNUMBER(FIND(";"&amp;UPPER(TRIM(Datos!S816&amp;""))&amp;"=",S$1007)),ISNUMBER(FIND(";"&amp;UPPER(TRIM(Datos!S816&amp;""))&amp;";",S$1007))),OR(UPPER(TRIM(Datos!S816&amp;""))="SÍ",UPPER(TRIM(Datos!S816&amp;""))="SI",UPPER(TRIM(Datos!S816&amp;""))="NO"),IF(ISNUMBER(Datos!S816),AND(OR(S$1005="",Datos!S816&gt;=S$1005),OR(S$1006="",Datos!S816&lt;=S$1006)),FALSE),TRUE))))</f>
        <v>0.0</v>
      </c>
      <c r="T816">
        <f>IF(Datos!T816="",0,IF(AND(T$1008&lt;&gt;"",Datos!T816=T$1008),0,IF(T$1004=0,0,1-CHOOSE(T$1004,IF(ISNUMBER(Datos!T816),AND(OR(T$1005="",Datos!T816&gt;=T$1005),OR(T$1006="",Datos!T816&lt;=T$1006)),FALSE),IF(ISNUMBER(Datos!T816),AND(Datos!T816=INT(Datos!T816),AND(OR(T$1005="",Datos!T816&gt;=T$1005),OR(T$1006="",Datos!T816&lt;=T$1006))),FALSE),OR(ISNUMBER(FIND(";"&amp;UPPER(TRIM(Datos!T816&amp;""))&amp;"=",T$1007)),ISNUMBER(FIND(";"&amp;UPPER(TRIM(Datos!T816&amp;""))&amp;";",T$1007))),OR(UPPER(TRIM(Datos!T816&amp;""))="SÍ",UPPER(TRIM(Datos!T816&amp;""))="SI",UPPER(TRIM(Datos!T816&amp;""))="NO"),IF(ISNUMBER(Datos!T816),AND(OR(T$1005="",Datos!T816&gt;=T$1005),OR(T$1006="",Datos!T816&lt;=T$1006)),FALSE),TRUE))))</f>
        <v>0.0</v>
      </c>
      <c r="U816">
        <f>IF(Datos!U816="",0,IF(AND(U$1008&lt;&gt;"",Datos!U816=U$1008),0,IF(U$1004=0,0,1-CHOOSE(U$1004,IF(ISNUMBER(Datos!U816),AND(OR(U$1005="",Datos!U816&gt;=U$1005),OR(U$1006="",Datos!U816&lt;=U$1006)),FALSE),IF(ISNUMBER(Datos!U816),AND(Datos!U816=INT(Datos!U816),AND(OR(U$1005="",Datos!U816&gt;=U$1005),OR(U$1006="",Datos!U816&lt;=U$1006))),FALSE),OR(ISNUMBER(FIND(";"&amp;UPPER(TRIM(Datos!U816&amp;""))&amp;"=",U$1007)),ISNUMBER(FIND(";"&amp;UPPER(TRIM(Datos!U816&amp;""))&amp;";",U$1007))),OR(UPPER(TRIM(Datos!U816&amp;""))="SÍ",UPPER(TRIM(Datos!U816&amp;""))="SI",UPPER(TRIM(Datos!U816&amp;""))="NO"),IF(ISNUMBER(Datos!U816),AND(OR(U$1005="",Datos!U816&gt;=U$1005),OR(U$1006="",Datos!U816&lt;=U$1006)),FALSE),TRUE))))</f>
        <v>0.0</v>
      </c>
      <c r="V816">
        <f>IF(Datos!V816="",0,IF(AND(V$1008&lt;&gt;"",Datos!V816=V$1008),0,IF(V$1004=0,0,1-CHOOSE(V$1004,IF(ISNUMBER(Datos!V816),AND(OR(V$1005="",Datos!V816&gt;=V$1005),OR(V$1006="",Datos!V816&lt;=V$1006)),FALSE),IF(ISNUMBER(Datos!V816),AND(Datos!V816=INT(Datos!V816),AND(OR(V$1005="",Datos!V816&gt;=V$1005),OR(V$1006="",Datos!V816&lt;=V$1006))),FALSE),OR(ISNUMBER(FIND(";"&amp;UPPER(TRIM(Datos!V816&amp;""))&amp;"=",V$1007)),ISNUMBER(FIND(";"&amp;UPPER(TRIM(Datos!V816&amp;""))&amp;";",V$1007))),OR(UPPER(TRIM(Datos!V816&amp;""))="SÍ",UPPER(TRIM(Datos!V816&amp;""))="SI",UPPER(TRIM(Datos!V816&amp;""))="NO"),IF(ISNUMBER(Datos!V816),AND(OR(V$1005="",Datos!V816&gt;=V$1005),OR(V$1006="",Datos!V816&lt;=V$1006)),FALSE),TRUE))))</f>
        <v>0.0</v>
      </c>
      <c r="W816">
        <f>IF(Datos!W816="",0,IF(AND(W$1008&lt;&gt;"",Datos!W816=W$1008),0,IF(W$1004=0,0,1-CHOOSE(W$1004,IF(ISNUMBER(Datos!W816),AND(OR(W$1005="",Datos!W816&gt;=W$1005),OR(W$1006="",Datos!W816&lt;=W$1006)),FALSE),IF(ISNUMBER(Datos!W816),AND(Datos!W816=INT(Datos!W816),AND(OR(W$1005="",Datos!W816&gt;=W$1005),OR(W$1006="",Datos!W816&lt;=W$1006))),FALSE),OR(ISNUMBER(FIND(";"&amp;UPPER(TRIM(Datos!W816&amp;""))&amp;"=",W$1007)),ISNUMBER(FIND(";"&amp;UPPER(TRIM(Datos!W816&amp;""))&amp;";",W$1007))),OR(UPPER(TRIM(Datos!W816&amp;""))="SÍ",UPPER(TRIM(Datos!W816&amp;""))="SI",UPPER(TRIM(Datos!W816&amp;""))="NO"),IF(ISNUMBER(Datos!W816),AND(OR(W$1005="",Datos!W816&gt;=W$1005),OR(W$1006="",Datos!W816&lt;=W$1006)),FALSE),TRUE))))</f>
        <v>0.0</v>
      </c>
      <c r="X816">
        <f>IF(Datos!X816="",0,IF(AND(X$1008&lt;&gt;"",Datos!X816=X$1008),0,IF(X$1004=0,0,1-CHOOSE(X$1004,IF(ISNUMBER(Datos!X816),AND(OR(X$1005="",Datos!X816&gt;=X$1005),OR(X$1006="",Datos!X816&lt;=X$1006)),FALSE),IF(ISNUMBER(Datos!X816),AND(Datos!X816=INT(Datos!X816),AND(OR(X$1005="",Datos!X816&gt;=X$1005),OR(X$1006="",Datos!X816&lt;=X$1006))),FALSE),OR(ISNUMBER(FIND(";"&amp;UPPER(TRIM(Datos!X816&amp;""))&amp;"=",X$1007)),ISNUMBER(FIND(";"&amp;UPPER(TRIM(Datos!X816&amp;""))&amp;";",X$1007))),OR(UPPER(TRIM(Datos!X816&amp;""))="SÍ",UPPER(TRIM(Datos!X816&amp;""))="SI",UPPER(TRIM(Datos!X816&amp;""))="NO"),IF(ISNUMBER(Datos!X816),AND(OR(X$1005="",Datos!X816&gt;=X$1005),OR(X$1006="",Datos!X816&lt;=X$1006)),FALSE),TRUE))))</f>
        <v>0.0</v>
      </c>
      <c r="Y816">
        <f>IF(Datos!Y816="",0,IF(AND(Y$1008&lt;&gt;"",Datos!Y816=Y$1008),0,IF(Y$1004=0,0,1-CHOOSE(Y$1004,IF(ISNUMBER(Datos!Y816),AND(OR(Y$1005="",Datos!Y816&gt;=Y$1005),OR(Y$1006="",Datos!Y816&lt;=Y$1006)),FALSE),IF(ISNUMBER(Datos!Y816),AND(Datos!Y816=INT(Datos!Y816),AND(OR(Y$1005="",Datos!Y816&gt;=Y$1005),OR(Y$1006="",Datos!Y816&lt;=Y$1006))),FALSE),OR(ISNUMBER(FIND(";"&amp;UPPER(TRIM(Datos!Y816&amp;""))&amp;"=",Y$1007)),ISNUMBER(FIND(";"&amp;UPPER(TRIM(Datos!Y816&amp;""))&amp;";",Y$1007))),OR(UPPER(TRIM(Datos!Y816&amp;""))="SÍ",UPPER(TRIM(Datos!Y816&amp;""))="SI",UPPER(TRIM(Datos!Y816&amp;""))="NO"),IF(ISNUMBER(Datos!Y816),AND(OR(Y$1005="",Datos!Y816&gt;=Y$1005),OR(Y$1006="",Datos!Y816&lt;=Y$1006)),FALSE),TRUE))))</f>
        <v>0.0</v>
      </c>
      <c r="Z816">
        <f>IF(Datos!Z816="",0,IF(AND(Z$1008&lt;&gt;"",Datos!Z816=Z$1008),0,IF(Z$1004=0,0,1-CHOOSE(Z$1004,IF(ISNUMBER(Datos!Z816),AND(OR(Z$1005="",Datos!Z816&gt;=Z$1005),OR(Z$1006="",Datos!Z816&lt;=Z$1006)),FALSE),IF(ISNUMBER(Datos!Z816),AND(Datos!Z816=INT(Datos!Z816),AND(OR(Z$1005="",Datos!Z816&gt;=Z$1005),OR(Z$1006="",Datos!Z816&lt;=Z$1006))),FALSE),OR(ISNUMBER(FIND(";"&amp;UPPER(TRIM(Datos!Z816&amp;""))&amp;"=",Z$1007)),ISNUMBER(FIND(";"&amp;UPPER(TRIM(Datos!Z816&amp;""))&amp;";",Z$1007))),OR(UPPER(TRIM(Datos!Z816&amp;""))="SÍ",UPPER(TRIM(Datos!Z816&amp;""))="SI",UPPER(TRIM(Datos!Z816&amp;""))="NO"),IF(ISNUMBER(Datos!Z816),AND(OR(Z$1005="",Datos!Z816&gt;=Z$1005),OR(Z$1006="",Datos!Z816&lt;=Z$1006)),FALSE),TRUE))))</f>
        <v>0.0</v>
      </c>
      <c r="AA816">
        <f>IF(Datos!AA816="",0,IF(AND(AA$1008&lt;&gt;"",Datos!AA816=AA$1008),0,IF(AA$1004=0,0,1-CHOOSE(AA$1004,IF(ISNUMBER(Datos!AA816),AND(OR(AA$1005="",Datos!AA816&gt;=AA$1005),OR(AA$1006="",Datos!AA816&lt;=AA$1006)),FALSE),IF(ISNUMBER(Datos!AA816),AND(Datos!AA816=INT(Datos!AA816),AND(OR(AA$1005="",Datos!AA816&gt;=AA$1005),OR(AA$1006="",Datos!AA816&lt;=AA$1006))),FALSE),OR(ISNUMBER(FIND(";"&amp;UPPER(TRIM(Datos!AA816&amp;""))&amp;"=",AA$1007)),ISNUMBER(FIND(";"&amp;UPPER(TRIM(Datos!AA816&amp;""))&amp;";",AA$1007))),OR(UPPER(TRIM(Datos!AA816&amp;""))="SÍ",UPPER(TRIM(Datos!AA816&amp;""))="SI",UPPER(TRIM(Datos!AA816&amp;""))="NO"),IF(ISNUMBER(Datos!AA816),AND(OR(AA$1005="",Datos!AA816&gt;=AA$1005),OR(AA$1006="",Datos!AA816&lt;=AA$1006)),FALSE),TRUE))))</f>
        <v>0.0</v>
      </c>
      <c r="AB816">
        <f>IF(Datos!AB816="",0,IF(AND(AB$1008&lt;&gt;"",Datos!AB816=AB$1008),0,IF(AB$1004=0,0,1-CHOOSE(AB$1004,IF(ISNUMBER(Datos!AB816),AND(OR(AB$1005="",Datos!AB816&gt;=AB$1005),OR(AB$1006="",Datos!AB816&lt;=AB$1006)),FALSE),IF(ISNUMBER(Datos!AB816),AND(Datos!AB816=INT(Datos!AB816),AND(OR(AB$1005="",Datos!AB816&gt;=AB$1005),OR(AB$1006="",Datos!AB816&lt;=AB$1006))),FALSE),OR(ISNUMBER(FIND(";"&amp;UPPER(TRIM(Datos!AB816&amp;""))&amp;"=",AB$1007)),ISNUMBER(FIND(";"&amp;UPPER(TRIM(Datos!AB816&amp;""))&amp;";",AB$1007))),OR(UPPER(TRIM(Datos!AB816&amp;""))="SÍ",UPPER(TRIM(Datos!AB816&amp;""))="SI",UPPER(TRIM(Datos!AB816&amp;""))="NO"),IF(ISNUMBER(Datos!AB816),AND(OR(AB$1005="",Datos!AB816&gt;=AB$1005),OR(AB$1006="",Datos!AB816&lt;=AB$1006)),FALSE),TRUE))))</f>
        <v>0.0</v>
      </c>
      <c r="AC816">
        <f>IF(Datos!AC816="",0,IF(AND(AC$1008&lt;&gt;"",Datos!AC816=AC$1008),0,IF(AC$1004=0,0,1-CHOOSE(AC$1004,IF(ISNUMBER(Datos!AC816),AND(OR(AC$1005="",Datos!AC816&gt;=AC$1005),OR(AC$1006="",Datos!AC816&lt;=AC$1006)),FALSE),IF(ISNUMBER(Datos!AC816),AND(Datos!AC816=INT(Datos!AC816),AND(OR(AC$1005="",Datos!AC816&gt;=AC$1005),OR(AC$1006="",Datos!AC816&lt;=AC$1006))),FALSE),OR(ISNUMBER(FIND(";"&amp;UPPER(TRIM(Datos!AC816&amp;""))&amp;"=",AC$1007)),ISNUMBER(FIND(";"&amp;UPPER(TRIM(Datos!AC816&amp;""))&amp;";",AC$1007))),OR(UPPER(TRIM(Datos!AC816&amp;""))="SÍ",UPPER(TRIM(Datos!AC816&amp;""))="SI",UPPER(TRIM(Datos!AC816&amp;""))="NO"),IF(ISNUMBER(Datos!AC816),AND(OR(AC$1005="",Datos!AC816&gt;=AC$1005),OR(AC$1006="",Datos!AC816&lt;=AC$1006)),FALSE),TRUE))))</f>
        <v>0.0</v>
      </c>
      <c r="AD816">
        <f>IF(Datos!AD816="",0,IF(AND(AD$1008&lt;&gt;"",Datos!AD816=AD$1008),0,IF(AD$1004=0,0,1-CHOOSE(AD$1004,IF(ISNUMBER(Datos!AD816),AND(OR(AD$1005="",Datos!AD816&gt;=AD$1005),OR(AD$1006="",Datos!AD816&lt;=AD$1006)),FALSE),IF(ISNUMBER(Datos!AD816),AND(Datos!AD816=INT(Datos!AD816),AND(OR(AD$1005="",Datos!AD816&gt;=AD$1005),OR(AD$1006="",Datos!AD816&lt;=AD$1006))),FALSE),OR(ISNUMBER(FIND(";"&amp;UPPER(TRIM(Datos!AD816&amp;""))&amp;"=",AD$1007)),ISNUMBER(FIND(";"&amp;UPPER(TRIM(Datos!AD816&amp;""))&amp;";",AD$1007))),OR(UPPER(TRIM(Datos!AD816&amp;""))="SÍ",UPPER(TRIM(Datos!AD816&amp;""))="SI",UPPER(TRIM(Datos!AD816&amp;""))="NO"),IF(ISNUMBER(Datos!AD816),AND(OR(AD$1005="",Datos!AD816&gt;=AD$1005),OR(AD$1006="",Datos!AD816&lt;=AD$1006)),FALSE),TRUE))))</f>
        <v>0.0</v>
      </c>
      <c r="AE816">
        <f>IF(Datos!AE816="",0,IF(AND(AE$1008&lt;&gt;"",Datos!AE816=AE$1008),0,IF(AE$1004=0,0,1-CHOOSE(AE$1004,IF(ISNUMBER(Datos!AE816),AND(OR(AE$1005="",Datos!AE816&gt;=AE$1005),OR(AE$1006="",Datos!AE816&lt;=AE$1006)),FALSE),IF(ISNUMBER(Datos!AE816),AND(Datos!AE816=INT(Datos!AE816),AND(OR(AE$1005="",Datos!AE816&gt;=AE$1005),OR(AE$1006="",Datos!AE816&lt;=AE$1006))),FALSE),OR(ISNUMBER(FIND(";"&amp;UPPER(TRIM(Datos!AE816&amp;""))&amp;"=",AE$1007)),ISNUMBER(FIND(";"&amp;UPPER(TRIM(Datos!AE816&amp;""))&amp;";",AE$1007))),OR(UPPER(TRIM(Datos!AE816&amp;""))="SÍ",UPPER(TRIM(Datos!AE816&amp;""))="SI",UPPER(TRIM(Datos!AE816&amp;""))="NO"),IF(ISNUMBER(Datos!AE816),AND(OR(AE$1005="",Datos!AE816&gt;=AE$1005),OR(AE$1006="",Datos!AE816&lt;=AE$1006)),FALSE),TRUE))))</f>
        <v>0.0</v>
      </c>
    </row>
    <row r="817" spans="2:31">
      <c r="B817">
        <f>IF(Datos!B817="",0,IF(AND(B$1008&lt;&gt;"",Datos!B817=B$1008),0,IF(B$1004=0,0,1-CHOOSE(B$1004,IF(ISNUMBER(Datos!B817),AND(OR(B$1005="",Datos!B817&gt;=B$1005),OR(B$1006="",Datos!B817&lt;=B$1006)),FALSE),IF(ISNUMBER(Datos!B817),AND(Datos!B817=INT(Datos!B817),AND(OR(B$1005="",Datos!B817&gt;=B$1005),OR(B$1006="",Datos!B817&lt;=B$1006))),FALSE),OR(ISNUMBER(FIND(";"&amp;UPPER(TRIM(Datos!B817&amp;""))&amp;"=",B$1007)),ISNUMBER(FIND(";"&amp;UPPER(TRIM(Datos!B817&amp;""))&amp;";",B$1007))),OR(UPPER(TRIM(Datos!B817&amp;""))="SÍ",UPPER(TRIM(Datos!B817&amp;""))="SI",UPPER(TRIM(Datos!B817&amp;""))="NO"),IF(ISNUMBER(Datos!B817),AND(OR(B$1005="",Datos!B817&gt;=B$1005),OR(B$1006="",Datos!B817&lt;=B$1006)),FALSE),TRUE))))</f>
        <v>0.0</v>
      </c>
      <c r="C817">
        <f>IF(Datos!C817="",0,IF(AND(C$1008&lt;&gt;"",Datos!C817=C$1008),0,IF(C$1004=0,0,1-CHOOSE(C$1004,IF(ISNUMBER(Datos!C817),AND(OR(C$1005="",Datos!C817&gt;=C$1005),OR(C$1006="",Datos!C817&lt;=C$1006)),FALSE),IF(ISNUMBER(Datos!C817),AND(Datos!C817=INT(Datos!C817),AND(OR(C$1005="",Datos!C817&gt;=C$1005),OR(C$1006="",Datos!C817&lt;=C$1006))),FALSE),OR(ISNUMBER(FIND(";"&amp;UPPER(TRIM(Datos!C817&amp;""))&amp;"=",C$1007)),ISNUMBER(FIND(";"&amp;UPPER(TRIM(Datos!C817&amp;""))&amp;";",C$1007))),OR(UPPER(TRIM(Datos!C817&amp;""))="SÍ",UPPER(TRIM(Datos!C817&amp;""))="SI",UPPER(TRIM(Datos!C817&amp;""))="NO"),IF(ISNUMBER(Datos!C817),AND(OR(C$1005="",Datos!C817&gt;=C$1005),OR(C$1006="",Datos!C817&lt;=C$1006)),FALSE),TRUE))))</f>
        <v>0.0</v>
      </c>
      <c r="D817">
        <f>IF(Datos!D817="",0,IF(AND(D$1008&lt;&gt;"",Datos!D817=D$1008),0,IF(D$1004=0,0,1-CHOOSE(D$1004,IF(ISNUMBER(Datos!D817),AND(OR(D$1005="",Datos!D817&gt;=D$1005),OR(D$1006="",Datos!D817&lt;=D$1006)),FALSE),IF(ISNUMBER(Datos!D817),AND(Datos!D817=INT(Datos!D817),AND(OR(D$1005="",Datos!D817&gt;=D$1005),OR(D$1006="",Datos!D817&lt;=D$1006))),FALSE),OR(ISNUMBER(FIND(";"&amp;UPPER(TRIM(Datos!D817&amp;""))&amp;"=",D$1007)),ISNUMBER(FIND(";"&amp;UPPER(TRIM(Datos!D817&amp;""))&amp;";",D$1007))),OR(UPPER(TRIM(Datos!D817&amp;""))="SÍ",UPPER(TRIM(Datos!D817&amp;""))="SI",UPPER(TRIM(Datos!D817&amp;""))="NO"),IF(ISNUMBER(Datos!D817),AND(OR(D$1005="",Datos!D817&gt;=D$1005),OR(D$1006="",Datos!D817&lt;=D$1006)),FALSE),TRUE))))</f>
        <v>0.0</v>
      </c>
      <c r="E817">
        <f>IF(Datos!E817="",0,IF(AND(E$1008&lt;&gt;"",Datos!E817=E$1008),0,IF(E$1004=0,0,1-CHOOSE(E$1004,IF(ISNUMBER(Datos!E817),AND(OR(E$1005="",Datos!E817&gt;=E$1005),OR(E$1006="",Datos!E817&lt;=E$1006)),FALSE),IF(ISNUMBER(Datos!E817),AND(Datos!E817=INT(Datos!E817),AND(OR(E$1005="",Datos!E817&gt;=E$1005),OR(E$1006="",Datos!E817&lt;=E$1006))),FALSE),OR(ISNUMBER(FIND(";"&amp;UPPER(TRIM(Datos!E817&amp;""))&amp;"=",E$1007)),ISNUMBER(FIND(";"&amp;UPPER(TRIM(Datos!E817&amp;""))&amp;";",E$1007))),OR(UPPER(TRIM(Datos!E817&amp;""))="SÍ",UPPER(TRIM(Datos!E817&amp;""))="SI",UPPER(TRIM(Datos!E817&amp;""))="NO"),IF(ISNUMBER(Datos!E817),AND(OR(E$1005="",Datos!E817&gt;=E$1005),OR(E$1006="",Datos!E817&lt;=E$1006)),FALSE),TRUE))))</f>
        <v>0.0</v>
      </c>
      <c r="F817">
        <f>IF(Datos!F817="",0,IF(AND(F$1008&lt;&gt;"",Datos!F817=F$1008),0,IF(F$1004=0,0,1-CHOOSE(F$1004,IF(ISNUMBER(Datos!F817),AND(OR(F$1005="",Datos!F817&gt;=F$1005),OR(F$1006="",Datos!F817&lt;=F$1006)),FALSE),IF(ISNUMBER(Datos!F817),AND(Datos!F817=INT(Datos!F817),AND(OR(F$1005="",Datos!F817&gt;=F$1005),OR(F$1006="",Datos!F817&lt;=F$1006))),FALSE),OR(ISNUMBER(FIND(";"&amp;UPPER(TRIM(Datos!F817&amp;""))&amp;"=",F$1007)),ISNUMBER(FIND(";"&amp;UPPER(TRIM(Datos!F817&amp;""))&amp;";",F$1007))),OR(UPPER(TRIM(Datos!F817&amp;""))="SÍ",UPPER(TRIM(Datos!F817&amp;""))="SI",UPPER(TRIM(Datos!F817&amp;""))="NO"),IF(ISNUMBER(Datos!F817),AND(OR(F$1005="",Datos!F817&gt;=F$1005),OR(F$1006="",Datos!F817&lt;=F$1006)),FALSE),TRUE))))</f>
        <v>0.0</v>
      </c>
      <c r="G817">
        <f>IF(Datos!G817="",0,IF(AND(G$1008&lt;&gt;"",Datos!G817=G$1008),0,IF(G$1004=0,0,1-CHOOSE(G$1004,IF(ISNUMBER(Datos!G817),AND(OR(G$1005="",Datos!G817&gt;=G$1005),OR(G$1006="",Datos!G817&lt;=G$1006)),FALSE),IF(ISNUMBER(Datos!G817),AND(Datos!G817=INT(Datos!G817),AND(OR(G$1005="",Datos!G817&gt;=G$1005),OR(G$1006="",Datos!G817&lt;=G$1006))),FALSE),OR(ISNUMBER(FIND(";"&amp;UPPER(TRIM(Datos!G817&amp;""))&amp;"=",G$1007)),ISNUMBER(FIND(";"&amp;UPPER(TRIM(Datos!G817&amp;""))&amp;";",G$1007))),OR(UPPER(TRIM(Datos!G817&amp;""))="SÍ",UPPER(TRIM(Datos!G817&amp;""))="SI",UPPER(TRIM(Datos!G817&amp;""))="NO"),IF(ISNUMBER(Datos!G817),AND(OR(G$1005="",Datos!G817&gt;=G$1005),OR(G$1006="",Datos!G817&lt;=G$1006)),FALSE),TRUE))))</f>
        <v>0.0</v>
      </c>
      <c r="H817">
        <f>IF(Datos!H817="",0,IF(AND(H$1008&lt;&gt;"",Datos!H817=H$1008),0,IF(H$1004=0,0,1-CHOOSE(H$1004,IF(ISNUMBER(Datos!H817),AND(OR(H$1005="",Datos!H817&gt;=H$1005),OR(H$1006="",Datos!H817&lt;=H$1006)),FALSE),IF(ISNUMBER(Datos!H817),AND(Datos!H817=INT(Datos!H817),AND(OR(H$1005="",Datos!H817&gt;=H$1005),OR(H$1006="",Datos!H817&lt;=H$1006))),FALSE),OR(ISNUMBER(FIND(";"&amp;UPPER(TRIM(Datos!H817&amp;""))&amp;"=",H$1007)),ISNUMBER(FIND(";"&amp;UPPER(TRIM(Datos!H817&amp;""))&amp;";",H$1007))),OR(UPPER(TRIM(Datos!H817&amp;""))="SÍ",UPPER(TRIM(Datos!H817&amp;""))="SI",UPPER(TRIM(Datos!H817&amp;""))="NO"),IF(ISNUMBER(Datos!H817),AND(OR(H$1005="",Datos!H817&gt;=H$1005),OR(H$1006="",Datos!H817&lt;=H$1006)),FALSE),TRUE))))</f>
        <v>0.0</v>
      </c>
      <c r="I817">
        <f>IF(Datos!I817="",0,IF(AND(I$1008&lt;&gt;"",Datos!I817=I$1008),0,IF(I$1004=0,0,1-CHOOSE(I$1004,IF(ISNUMBER(Datos!I817),AND(OR(I$1005="",Datos!I817&gt;=I$1005),OR(I$1006="",Datos!I817&lt;=I$1006)),FALSE),IF(ISNUMBER(Datos!I817),AND(Datos!I817=INT(Datos!I817),AND(OR(I$1005="",Datos!I817&gt;=I$1005),OR(I$1006="",Datos!I817&lt;=I$1006))),FALSE),OR(ISNUMBER(FIND(";"&amp;UPPER(TRIM(Datos!I817&amp;""))&amp;"=",I$1007)),ISNUMBER(FIND(";"&amp;UPPER(TRIM(Datos!I817&amp;""))&amp;";",I$1007))),OR(UPPER(TRIM(Datos!I817&amp;""))="SÍ",UPPER(TRIM(Datos!I817&amp;""))="SI",UPPER(TRIM(Datos!I817&amp;""))="NO"),IF(ISNUMBER(Datos!I817),AND(OR(I$1005="",Datos!I817&gt;=I$1005),OR(I$1006="",Datos!I817&lt;=I$1006)),FALSE),TRUE))))</f>
        <v>0.0</v>
      </c>
      <c r="J817">
        <f>IF(Datos!J817="",0,IF(AND(J$1008&lt;&gt;"",Datos!J817=J$1008),0,IF(J$1004=0,0,1-CHOOSE(J$1004,IF(ISNUMBER(Datos!J817),AND(OR(J$1005="",Datos!J817&gt;=J$1005),OR(J$1006="",Datos!J817&lt;=J$1006)),FALSE),IF(ISNUMBER(Datos!J817),AND(Datos!J817=INT(Datos!J817),AND(OR(J$1005="",Datos!J817&gt;=J$1005),OR(J$1006="",Datos!J817&lt;=J$1006))),FALSE),OR(ISNUMBER(FIND(";"&amp;UPPER(TRIM(Datos!J817&amp;""))&amp;"=",J$1007)),ISNUMBER(FIND(";"&amp;UPPER(TRIM(Datos!J817&amp;""))&amp;";",J$1007))),OR(UPPER(TRIM(Datos!J817&amp;""))="SÍ",UPPER(TRIM(Datos!J817&amp;""))="SI",UPPER(TRIM(Datos!J817&amp;""))="NO"),IF(ISNUMBER(Datos!J817),AND(OR(J$1005="",Datos!J817&gt;=J$1005),OR(J$1006="",Datos!J817&lt;=J$1006)),FALSE),TRUE))))</f>
        <v>0.0</v>
      </c>
      <c r="K817">
        <f>IF(Datos!K817="",0,IF(AND(K$1008&lt;&gt;"",Datos!K817=K$1008),0,IF(K$1004=0,0,1-CHOOSE(K$1004,IF(ISNUMBER(Datos!K817),AND(OR(K$1005="",Datos!K817&gt;=K$1005),OR(K$1006="",Datos!K817&lt;=K$1006)),FALSE),IF(ISNUMBER(Datos!K817),AND(Datos!K817=INT(Datos!K817),AND(OR(K$1005="",Datos!K817&gt;=K$1005),OR(K$1006="",Datos!K817&lt;=K$1006))),FALSE),OR(ISNUMBER(FIND(";"&amp;UPPER(TRIM(Datos!K817&amp;""))&amp;"=",K$1007)),ISNUMBER(FIND(";"&amp;UPPER(TRIM(Datos!K817&amp;""))&amp;";",K$1007))),OR(UPPER(TRIM(Datos!K817&amp;""))="SÍ",UPPER(TRIM(Datos!K817&amp;""))="SI",UPPER(TRIM(Datos!K817&amp;""))="NO"),IF(ISNUMBER(Datos!K817),AND(OR(K$1005="",Datos!K817&gt;=K$1005),OR(K$1006="",Datos!K817&lt;=K$1006)),FALSE),TRUE))))</f>
        <v>0.0</v>
      </c>
      <c r="L817">
        <f>IF(Datos!L817="",0,IF(AND(L$1008&lt;&gt;"",Datos!L817=L$1008),0,IF(L$1004=0,0,1-CHOOSE(L$1004,IF(ISNUMBER(Datos!L817),AND(OR(L$1005="",Datos!L817&gt;=L$1005),OR(L$1006="",Datos!L817&lt;=L$1006)),FALSE),IF(ISNUMBER(Datos!L817),AND(Datos!L817=INT(Datos!L817),AND(OR(L$1005="",Datos!L817&gt;=L$1005),OR(L$1006="",Datos!L817&lt;=L$1006))),FALSE),OR(ISNUMBER(FIND(";"&amp;UPPER(TRIM(Datos!L817&amp;""))&amp;"=",L$1007)),ISNUMBER(FIND(";"&amp;UPPER(TRIM(Datos!L817&amp;""))&amp;";",L$1007))),OR(UPPER(TRIM(Datos!L817&amp;""))="SÍ",UPPER(TRIM(Datos!L817&amp;""))="SI",UPPER(TRIM(Datos!L817&amp;""))="NO"),IF(ISNUMBER(Datos!L817),AND(OR(L$1005="",Datos!L817&gt;=L$1005),OR(L$1006="",Datos!L817&lt;=L$1006)),FALSE),TRUE))))</f>
        <v>0.0</v>
      </c>
      <c r="M817">
        <f>IF(Datos!M817="",0,IF(AND(M$1008&lt;&gt;"",Datos!M817=M$1008),0,IF(M$1004=0,0,1-CHOOSE(M$1004,IF(ISNUMBER(Datos!M817),AND(OR(M$1005="",Datos!M817&gt;=M$1005),OR(M$1006="",Datos!M817&lt;=M$1006)),FALSE),IF(ISNUMBER(Datos!M817),AND(Datos!M817=INT(Datos!M817),AND(OR(M$1005="",Datos!M817&gt;=M$1005),OR(M$1006="",Datos!M817&lt;=M$1006))),FALSE),OR(ISNUMBER(FIND(";"&amp;UPPER(TRIM(Datos!M817&amp;""))&amp;"=",M$1007)),ISNUMBER(FIND(";"&amp;UPPER(TRIM(Datos!M817&amp;""))&amp;";",M$1007))),OR(UPPER(TRIM(Datos!M817&amp;""))="SÍ",UPPER(TRIM(Datos!M817&amp;""))="SI",UPPER(TRIM(Datos!M817&amp;""))="NO"),IF(ISNUMBER(Datos!M817),AND(OR(M$1005="",Datos!M817&gt;=M$1005),OR(M$1006="",Datos!M817&lt;=M$1006)),FALSE),TRUE))))</f>
        <v>0.0</v>
      </c>
      <c r="N817">
        <f>IF(Datos!N817="",0,IF(AND(N$1008&lt;&gt;"",Datos!N817=N$1008),0,IF(N$1004=0,0,1-CHOOSE(N$1004,IF(ISNUMBER(Datos!N817),AND(OR(N$1005="",Datos!N817&gt;=N$1005),OR(N$1006="",Datos!N817&lt;=N$1006)),FALSE),IF(ISNUMBER(Datos!N817),AND(Datos!N817=INT(Datos!N817),AND(OR(N$1005="",Datos!N817&gt;=N$1005),OR(N$1006="",Datos!N817&lt;=N$1006))),FALSE),OR(ISNUMBER(FIND(";"&amp;UPPER(TRIM(Datos!N817&amp;""))&amp;"=",N$1007)),ISNUMBER(FIND(";"&amp;UPPER(TRIM(Datos!N817&amp;""))&amp;";",N$1007))),OR(UPPER(TRIM(Datos!N817&amp;""))="SÍ",UPPER(TRIM(Datos!N817&amp;""))="SI",UPPER(TRIM(Datos!N817&amp;""))="NO"),IF(ISNUMBER(Datos!N817),AND(OR(N$1005="",Datos!N817&gt;=N$1005),OR(N$1006="",Datos!N817&lt;=N$1006)),FALSE),TRUE))))</f>
        <v>0.0</v>
      </c>
      <c r="O817">
        <f>IF(Datos!O817="",0,IF(AND(O$1008&lt;&gt;"",Datos!O817=O$1008),0,IF(O$1004=0,0,1-CHOOSE(O$1004,IF(ISNUMBER(Datos!O817),AND(OR(O$1005="",Datos!O817&gt;=O$1005),OR(O$1006="",Datos!O817&lt;=O$1006)),FALSE),IF(ISNUMBER(Datos!O817),AND(Datos!O817=INT(Datos!O817),AND(OR(O$1005="",Datos!O817&gt;=O$1005),OR(O$1006="",Datos!O817&lt;=O$1006))),FALSE),OR(ISNUMBER(FIND(";"&amp;UPPER(TRIM(Datos!O817&amp;""))&amp;"=",O$1007)),ISNUMBER(FIND(";"&amp;UPPER(TRIM(Datos!O817&amp;""))&amp;";",O$1007))),OR(UPPER(TRIM(Datos!O817&amp;""))="SÍ",UPPER(TRIM(Datos!O817&amp;""))="SI",UPPER(TRIM(Datos!O817&amp;""))="NO"),IF(ISNUMBER(Datos!O817),AND(OR(O$1005="",Datos!O817&gt;=O$1005),OR(O$1006="",Datos!O817&lt;=O$1006)),FALSE),TRUE))))</f>
        <v>0.0</v>
      </c>
      <c r="P817">
        <f>IF(Datos!P817="",0,IF(AND(P$1008&lt;&gt;"",Datos!P817=P$1008),0,IF(P$1004=0,0,1-CHOOSE(P$1004,IF(ISNUMBER(Datos!P817),AND(OR(P$1005="",Datos!P817&gt;=P$1005),OR(P$1006="",Datos!P817&lt;=P$1006)),FALSE),IF(ISNUMBER(Datos!P817),AND(Datos!P817=INT(Datos!P817),AND(OR(P$1005="",Datos!P817&gt;=P$1005),OR(P$1006="",Datos!P817&lt;=P$1006))),FALSE),OR(ISNUMBER(FIND(";"&amp;UPPER(TRIM(Datos!P817&amp;""))&amp;"=",P$1007)),ISNUMBER(FIND(";"&amp;UPPER(TRIM(Datos!P817&amp;""))&amp;";",P$1007))),OR(UPPER(TRIM(Datos!P817&amp;""))="SÍ",UPPER(TRIM(Datos!P817&amp;""))="SI",UPPER(TRIM(Datos!P817&amp;""))="NO"),IF(ISNUMBER(Datos!P817),AND(OR(P$1005="",Datos!P817&gt;=P$1005),OR(P$1006="",Datos!P817&lt;=P$1006)),FALSE),TRUE))))</f>
        <v>0.0</v>
      </c>
      <c r="Q817">
        <f>IF(Datos!Q817="",0,IF(AND(Q$1008&lt;&gt;"",Datos!Q817=Q$1008),0,IF(Q$1004=0,0,1-CHOOSE(Q$1004,IF(ISNUMBER(Datos!Q817),AND(OR(Q$1005="",Datos!Q817&gt;=Q$1005),OR(Q$1006="",Datos!Q817&lt;=Q$1006)),FALSE),IF(ISNUMBER(Datos!Q817),AND(Datos!Q817=INT(Datos!Q817),AND(OR(Q$1005="",Datos!Q817&gt;=Q$1005),OR(Q$1006="",Datos!Q817&lt;=Q$1006))),FALSE),OR(ISNUMBER(FIND(";"&amp;UPPER(TRIM(Datos!Q817&amp;""))&amp;"=",Q$1007)),ISNUMBER(FIND(";"&amp;UPPER(TRIM(Datos!Q817&amp;""))&amp;";",Q$1007))),OR(UPPER(TRIM(Datos!Q817&amp;""))="SÍ",UPPER(TRIM(Datos!Q817&amp;""))="SI",UPPER(TRIM(Datos!Q817&amp;""))="NO"),IF(ISNUMBER(Datos!Q817),AND(OR(Q$1005="",Datos!Q817&gt;=Q$1005),OR(Q$1006="",Datos!Q817&lt;=Q$1006)),FALSE),TRUE))))</f>
        <v>0.0</v>
      </c>
      <c r="R817">
        <f>IF(Datos!R817="",0,IF(AND(R$1008&lt;&gt;"",Datos!R817=R$1008),0,IF(R$1004=0,0,1-CHOOSE(R$1004,IF(ISNUMBER(Datos!R817),AND(OR(R$1005="",Datos!R817&gt;=R$1005),OR(R$1006="",Datos!R817&lt;=R$1006)),FALSE),IF(ISNUMBER(Datos!R817),AND(Datos!R817=INT(Datos!R817),AND(OR(R$1005="",Datos!R817&gt;=R$1005),OR(R$1006="",Datos!R817&lt;=R$1006))),FALSE),OR(ISNUMBER(FIND(";"&amp;UPPER(TRIM(Datos!R817&amp;""))&amp;"=",R$1007)),ISNUMBER(FIND(";"&amp;UPPER(TRIM(Datos!R817&amp;""))&amp;";",R$1007))),OR(UPPER(TRIM(Datos!R817&amp;""))="SÍ",UPPER(TRIM(Datos!R817&amp;""))="SI",UPPER(TRIM(Datos!R817&amp;""))="NO"),IF(ISNUMBER(Datos!R817),AND(OR(R$1005="",Datos!R817&gt;=R$1005),OR(R$1006="",Datos!R817&lt;=R$1006)),FALSE),TRUE))))</f>
        <v>0.0</v>
      </c>
      <c r="S817">
        <f>IF(Datos!S817="",0,IF(AND(S$1008&lt;&gt;"",Datos!S817=S$1008),0,IF(S$1004=0,0,1-CHOOSE(S$1004,IF(ISNUMBER(Datos!S817),AND(OR(S$1005="",Datos!S817&gt;=S$1005),OR(S$1006="",Datos!S817&lt;=S$1006)),FALSE),IF(ISNUMBER(Datos!S817),AND(Datos!S817=INT(Datos!S817),AND(OR(S$1005="",Datos!S817&gt;=S$1005),OR(S$1006="",Datos!S817&lt;=S$1006))),FALSE),OR(ISNUMBER(FIND(";"&amp;UPPER(TRIM(Datos!S817&amp;""))&amp;"=",S$1007)),ISNUMBER(FIND(";"&amp;UPPER(TRIM(Datos!S817&amp;""))&amp;";",S$1007))),OR(UPPER(TRIM(Datos!S817&amp;""))="SÍ",UPPER(TRIM(Datos!S817&amp;""))="SI",UPPER(TRIM(Datos!S817&amp;""))="NO"),IF(ISNUMBER(Datos!S817),AND(OR(S$1005="",Datos!S817&gt;=S$1005),OR(S$1006="",Datos!S817&lt;=S$1006)),FALSE),TRUE))))</f>
        <v>0.0</v>
      </c>
      <c r="T817">
        <f>IF(Datos!T817="",0,IF(AND(T$1008&lt;&gt;"",Datos!T817=T$1008),0,IF(T$1004=0,0,1-CHOOSE(T$1004,IF(ISNUMBER(Datos!T817),AND(OR(T$1005="",Datos!T817&gt;=T$1005),OR(T$1006="",Datos!T817&lt;=T$1006)),FALSE),IF(ISNUMBER(Datos!T817),AND(Datos!T817=INT(Datos!T817),AND(OR(T$1005="",Datos!T817&gt;=T$1005),OR(T$1006="",Datos!T817&lt;=T$1006))),FALSE),OR(ISNUMBER(FIND(";"&amp;UPPER(TRIM(Datos!T817&amp;""))&amp;"=",T$1007)),ISNUMBER(FIND(";"&amp;UPPER(TRIM(Datos!T817&amp;""))&amp;";",T$1007))),OR(UPPER(TRIM(Datos!T817&amp;""))="SÍ",UPPER(TRIM(Datos!T817&amp;""))="SI",UPPER(TRIM(Datos!T817&amp;""))="NO"),IF(ISNUMBER(Datos!T817),AND(OR(T$1005="",Datos!T817&gt;=T$1005),OR(T$1006="",Datos!T817&lt;=T$1006)),FALSE),TRUE))))</f>
        <v>0.0</v>
      </c>
      <c r="U817">
        <f>IF(Datos!U817="",0,IF(AND(U$1008&lt;&gt;"",Datos!U817=U$1008),0,IF(U$1004=0,0,1-CHOOSE(U$1004,IF(ISNUMBER(Datos!U817),AND(OR(U$1005="",Datos!U817&gt;=U$1005),OR(U$1006="",Datos!U817&lt;=U$1006)),FALSE),IF(ISNUMBER(Datos!U817),AND(Datos!U817=INT(Datos!U817),AND(OR(U$1005="",Datos!U817&gt;=U$1005),OR(U$1006="",Datos!U817&lt;=U$1006))),FALSE),OR(ISNUMBER(FIND(";"&amp;UPPER(TRIM(Datos!U817&amp;""))&amp;"=",U$1007)),ISNUMBER(FIND(";"&amp;UPPER(TRIM(Datos!U817&amp;""))&amp;";",U$1007))),OR(UPPER(TRIM(Datos!U817&amp;""))="SÍ",UPPER(TRIM(Datos!U817&amp;""))="SI",UPPER(TRIM(Datos!U817&amp;""))="NO"),IF(ISNUMBER(Datos!U817),AND(OR(U$1005="",Datos!U817&gt;=U$1005),OR(U$1006="",Datos!U817&lt;=U$1006)),FALSE),TRUE))))</f>
        <v>0.0</v>
      </c>
      <c r="V817">
        <f>IF(Datos!V817="",0,IF(AND(V$1008&lt;&gt;"",Datos!V817=V$1008),0,IF(V$1004=0,0,1-CHOOSE(V$1004,IF(ISNUMBER(Datos!V817),AND(OR(V$1005="",Datos!V817&gt;=V$1005),OR(V$1006="",Datos!V817&lt;=V$1006)),FALSE),IF(ISNUMBER(Datos!V817),AND(Datos!V817=INT(Datos!V817),AND(OR(V$1005="",Datos!V817&gt;=V$1005),OR(V$1006="",Datos!V817&lt;=V$1006))),FALSE),OR(ISNUMBER(FIND(";"&amp;UPPER(TRIM(Datos!V817&amp;""))&amp;"=",V$1007)),ISNUMBER(FIND(";"&amp;UPPER(TRIM(Datos!V817&amp;""))&amp;";",V$1007))),OR(UPPER(TRIM(Datos!V817&amp;""))="SÍ",UPPER(TRIM(Datos!V817&amp;""))="SI",UPPER(TRIM(Datos!V817&amp;""))="NO"),IF(ISNUMBER(Datos!V817),AND(OR(V$1005="",Datos!V817&gt;=V$1005),OR(V$1006="",Datos!V817&lt;=V$1006)),FALSE),TRUE))))</f>
        <v>0.0</v>
      </c>
      <c r="W817">
        <f>IF(Datos!W817="",0,IF(AND(W$1008&lt;&gt;"",Datos!W817=W$1008),0,IF(W$1004=0,0,1-CHOOSE(W$1004,IF(ISNUMBER(Datos!W817),AND(OR(W$1005="",Datos!W817&gt;=W$1005),OR(W$1006="",Datos!W817&lt;=W$1006)),FALSE),IF(ISNUMBER(Datos!W817),AND(Datos!W817=INT(Datos!W817),AND(OR(W$1005="",Datos!W817&gt;=W$1005),OR(W$1006="",Datos!W817&lt;=W$1006))),FALSE),OR(ISNUMBER(FIND(";"&amp;UPPER(TRIM(Datos!W817&amp;""))&amp;"=",W$1007)),ISNUMBER(FIND(";"&amp;UPPER(TRIM(Datos!W817&amp;""))&amp;";",W$1007))),OR(UPPER(TRIM(Datos!W817&amp;""))="SÍ",UPPER(TRIM(Datos!W817&amp;""))="SI",UPPER(TRIM(Datos!W817&amp;""))="NO"),IF(ISNUMBER(Datos!W817),AND(OR(W$1005="",Datos!W817&gt;=W$1005),OR(W$1006="",Datos!W817&lt;=W$1006)),FALSE),TRUE))))</f>
        <v>0.0</v>
      </c>
      <c r="X817">
        <f>IF(Datos!X817="",0,IF(AND(X$1008&lt;&gt;"",Datos!X817=X$1008),0,IF(X$1004=0,0,1-CHOOSE(X$1004,IF(ISNUMBER(Datos!X817),AND(OR(X$1005="",Datos!X817&gt;=X$1005),OR(X$1006="",Datos!X817&lt;=X$1006)),FALSE),IF(ISNUMBER(Datos!X817),AND(Datos!X817=INT(Datos!X817),AND(OR(X$1005="",Datos!X817&gt;=X$1005),OR(X$1006="",Datos!X817&lt;=X$1006))),FALSE),OR(ISNUMBER(FIND(";"&amp;UPPER(TRIM(Datos!X817&amp;""))&amp;"=",X$1007)),ISNUMBER(FIND(";"&amp;UPPER(TRIM(Datos!X817&amp;""))&amp;";",X$1007))),OR(UPPER(TRIM(Datos!X817&amp;""))="SÍ",UPPER(TRIM(Datos!X817&amp;""))="SI",UPPER(TRIM(Datos!X817&amp;""))="NO"),IF(ISNUMBER(Datos!X817),AND(OR(X$1005="",Datos!X817&gt;=X$1005),OR(X$1006="",Datos!X817&lt;=X$1006)),FALSE),TRUE))))</f>
        <v>0.0</v>
      </c>
      <c r="Y817">
        <f>IF(Datos!Y817="",0,IF(AND(Y$1008&lt;&gt;"",Datos!Y817=Y$1008),0,IF(Y$1004=0,0,1-CHOOSE(Y$1004,IF(ISNUMBER(Datos!Y817),AND(OR(Y$1005="",Datos!Y817&gt;=Y$1005),OR(Y$1006="",Datos!Y817&lt;=Y$1006)),FALSE),IF(ISNUMBER(Datos!Y817),AND(Datos!Y817=INT(Datos!Y817),AND(OR(Y$1005="",Datos!Y817&gt;=Y$1005),OR(Y$1006="",Datos!Y817&lt;=Y$1006))),FALSE),OR(ISNUMBER(FIND(";"&amp;UPPER(TRIM(Datos!Y817&amp;""))&amp;"=",Y$1007)),ISNUMBER(FIND(";"&amp;UPPER(TRIM(Datos!Y817&amp;""))&amp;";",Y$1007))),OR(UPPER(TRIM(Datos!Y817&amp;""))="SÍ",UPPER(TRIM(Datos!Y817&amp;""))="SI",UPPER(TRIM(Datos!Y817&amp;""))="NO"),IF(ISNUMBER(Datos!Y817),AND(OR(Y$1005="",Datos!Y817&gt;=Y$1005),OR(Y$1006="",Datos!Y817&lt;=Y$1006)),FALSE),TRUE))))</f>
        <v>0.0</v>
      </c>
      <c r="Z817">
        <f>IF(Datos!Z817="",0,IF(AND(Z$1008&lt;&gt;"",Datos!Z817=Z$1008),0,IF(Z$1004=0,0,1-CHOOSE(Z$1004,IF(ISNUMBER(Datos!Z817),AND(OR(Z$1005="",Datos!Z817&gt;=Z$1005),OR(Z$1006="",Datos!Z817&lt;=Z$1006)),FALSE),IF(ISNUMBER(Datos!Z817),AND(Datos!Z817=INT(Datos!Z817),AND(OR(Z$1005="",Datos!Z817&gt;=Z$1005),OR(Z$1006="",Datos!Z817&lt;=Z$1006))),FALSE),OR(ISNUMBER(FIND(";"&amp;UPPER(TRIM(Datos!Z817&amp;""))&amp;"=",Z$1007)),ISNUMBER(FIND(";"&amp;UPPER(TRIM(Datos!Z817&amp;""))&amp;";",Z$1007))),OR(UPPER(TRIM(Datos!Z817&amp;""))="SÍ",UPPER(TRIM(Datos!Z817&amp;""))="SI",UPPER(TRIM(Datos!Z817&amp;""))="NO"),IF(ISNUMBER(Datos!Z817),AND(OR(Z$1005="",Datos!Z817&gt;=Z$1005),OR(Z$1006="",Datos!Z817&lt;=Z$1006)),FALSE),TRUE))))</f>
        <v>0.0</v>
      </c>
      <c r="AA817">
        <f>IF(Datos!AA817="",0,IF(AND(AA$1008&lt;&gt;"",Datos!AA817=AA$1008),0,IF(AA$1004=0,0,1-CHOOSE(AA$1004,IF(ISNUMBER(Datos!AA817),AND(OR(AA$1005="",Datos!AA817&gt;=AA$1005),OR(AA$1006="",Datos!AA817&lt;=AA$1006)),FALSE),IF(ISNUMBER(Datos!AA817),AND(Datos!AA817=INT(Datos!AA817),AND(OR(AA$1005="",Datos!AA817&gt;=AA$1005),OR(AA$1006="",Datos!AA817&lt;=AA$1006))),FALSE),OR(ISNUMBER(FIND(";"&amp;UPPER(TRIM(Datos!AA817&amp;""))&amp;"=",AA$1007)),ISNUMBER(FIND(";"&amp;UPPER(TRIM(Datos!AA817&amp;""))&amp;";",AA$1007))),OR(UPPER(TRIM(Datos!AA817&amp;""))="SÍ",UPPER(TRIM(Datos!AA817&amp;""))="SI",UPPER(TRIM(Datos!AA817&amp;""))="NO"),IF(ISNUMBER(Datos!AA817),AND(OR(AA$1005="",Datos!AA817&gt;=AA$1005),OR(AA$1006="",Datos!AA817&lt;=AA$1006)),FALSE),TRUE))))</f>
        <v>0.0</v>
      </c>
      <c r="AB817">
        <f>IF(Datos!AB817="",0,IF(AND(AB$1008&lt;&gt;"",Datos!AB817=AB$1008),0,IF(AB$1004=0,0,1-CHOOSE(AB$1004,IF(ISNUMBER(Datos!AB817),AND(OR(AB$1005="",Datos!AB817&gt;=AB$1005),OR(AB$1006="",Datos!AB817&lt;=AB$1006)),FALSE),IF(ISNUMBER(Datos!AB817),AND(Datos!AB817=INT(Datos!AB817),AND(OR(AB$1005="",Datos!AB817&gt;=AB$1005),OR(AB$1006="",Datos!AB817&lt;=AB$1006))),FALSE),OR(ISNUMBER(FIND(";"&amp;UPPER(TRIM(Datos!AB817&amp;""))&amp;"=",AB$1007)),ISNUMBER(FIND(";"&amp;UPPER(TRIM(Datos!AB817&amp;""))&amp;";",AB$1007))),OR(UPPER(TRIM(Datos!AB817&amp;""))="SÍ",UPPER(TRIM(Datos!AB817&amp;""))="SI",UPPER(TRIM(Datos!AB817&amp;""))="NO"),IF(ISNUMBER(Datos!AB817),AND(OR(AB$1005="",Datos!AB817&gt;=AB$1005),OR(AB$1006="",Datos!AB817&lt;=AB$1006)),FALSE),TRUE))))</f>
        <v>0.0</v>
      </c>
      <c r="AC817">
        <f>IF(Datos!AC817="",0,IF(AND(AC$1008&lt;&gt;"",Datos!AC817=AC$1008),0,IF(AC$1004=0,0,1-CHOOSE(AC$1004,IF(ISNUMBER(Datos!AC817),AND(OR(AC$1005="",Datos!AC817&gt;=AC$1005),OR(AC$1006="",Datos!AC817&lt;=AC$1006)),FALSE),IF(ISNUMBER(Datos!AC817),AND(Datos!AC817=INT(Datos!AC817),AND(OR(AC$1005="",Datos!AC817&gt;=AC$1005),OR(AC$1006="",Datos!AC817&lt;=AC$1006))),FALSE),OR(ISNUMBER(FIND(";"&amp;UPPER(TRIM(Datos!AC817&amp;""))&amp;"=",AC$1007)),ISNUMBER(FIND(";"&amp;UPPER(TRIM(Datos!AC817&amp;""))&amp;";",AC$1007))),OR(UPPER(TRIM(Datos!AC817&amp;""))="SÍ",UPPER(TRIM(Datos!AC817&amp;""))="SI",UPPER(TRIM(Datos!AC817&amp;""))="NO"),IF(ISNUMBER(Datos!AC817),AND(OR(AC$1005="",Datos!AC817&gt;=AC$1005),OR(AC$1006="",Datos!AC817&lt;=AC$1006)),FALSE),TRUE))))</f>
        <v>0.0</v>
      </c>
      <c r="AD817">
        <f>IF(Datos!AD817="",0,IF(AND(AD$1008&lt;&gt;"",Datos!AD817=AD$1008),0,IF(AD$1004=0,0,1-CHOOSE(AD$1004,IF(ISNUMBER(Datos!AD817),AND(OR(AD$1005="",Datos!AD817&gt;=AD$1005),OR(AD$1006="",Datos!AD817&lt;=AD$1006)),FALSE),IF(ISNUMBER(Datos!AD817),AND(Datos!AD817=INT(Datos!AD817),AND(OR(AD$1005="",Datos!AD817&gt;=AD$1005),OR(AD$1006="",Datos!AD817&lt;=AD$1006))),FALSE),OR(ISNUMBER(FIND(";"&amp;UPPER(TRIM(Datos!AD817&amp;""))&amp;"=",AD$1007)),ISNUMBER(FIND(";"&amp;UPPER(TRIM(Datos!AD817&amp;""))&amp;";",AD$1007))),OR(UPPER(TRIM(Datos!AD817&amp;""))="SÍ",UPPER(TRIM(Datos!AD817&amp;""))="SI",UPPER(TRIM(Datos!AD817&amp;""))="NO"),IF(ISNUMBER(Datos!AD817),AND(OR(AD$1005="",Datos!AD817&gt;=AD$1005),OR(AD$1006="",Datos!AD817&lt;=AD$1006)),FALSE),TRUE))))</f>
        <v>0.0</v>
      </c>
      <c r="AE817">
        <f>IF(Datos!AE817="",0,IF(AND(AE$1008&lt;&gt;"",Datos!AE817=AE$1008),0,IF(AE$1004=0,0,1-CHOOSE(AE$1004,IF(ISNUMBER(Datos!AE817),AND(OR(AE$1005="",Datos!AE817&gt;=AE$1005),OR(AE$1006="",Datos!AE817&lt;=AE$1006)),FALSE),IF(ISNUMBER(Datos!AE817),AND(Datos!AE817=INT(Datos!AE817),AND(OR(AE$1005="",Datos!AE817&gt;=AE$1005),OR(AE$1006="",Datos!AE817&lt;=AE$1006))),FALSE),OR(ISNUMBER(FIND(";"&amp;UPPER(TRIM(Datos!AE817&amp;""))&amp;"=",AE$1007)),ISNUMBER(FIND(";"&amp;UPPER(TRIM(Datos!AE817&amp;""))&amp;";",AE$1007))),OR(UPPER(TRIM(Datos!AE817&amp;""))="SÍ",UPPER(TRIM(Datos!AE817&amp;""))="SI",UPPER(TRIM(Datos!AE817&amp;""))="NO"),IF(ISNUMBER(Datos!AE817),AND(OR(AE$1005="",Datos!AE817&gt;=AE$1005),OR(AE$1006="",Datos!AE817&lt;=AE$1006)),FALSE),TRUE))))</f>
        <v>0.0</v>
      </c>
    </row>
    <row r="818" spans="2:31">
      <c r="B818">
        <f>IF(Datos!B818="",0,IF(AND(B$1008&lt;&gt;"",Datos!B818=B$1008),0,IF(B$1004=0,0,1-CHOOSE(B$1004,IF(ISNUMBER(Datos!B818),AND(OR(B$1005="",Datos!B818&gt;=B$1005),OR(B$1006="",Datos!B818&lt;=B$1006)),FALSE),IF(ISNUMBER(Datos!B818),AND(Datos!B818=INT(Datos!B818),AND(OR(B$1005="",Datos!B818&gt;=B$1005),OR(B$1006="",Datos!B818&lt;=B$1006))),FALSE),OR(ISNUMBER(FIND(";"&amp;UPPER(TRIM(Datos!B818&amp;""))&amp;"=",B$1007)),ISNUMBER(FIND(";"&amp;UPPER(TRIM(Datos!B818&amp;""))&amp;";",B$1007))),OR(UPPER(TRIM(Datos!B818&amp;""))="SÍ",UPPER(TRIM(Datos!B818&amp;""))="SI",UPPER(TRIM(Datos!B818&amp;""))="NO"),IF(ISNUMBER(Datos!B818),AND(OR(B$1005="",Datos!B818&gt;=B$1005),OR(B$1006="",Datos!B818&lt;=B$1006)),FALSE),TRUE))))</f>
        <v>0.0</v>
      </c>
      <c r="C818">
        <f>IF(Datos!C818="",0,IF(AND(C$1008&lt;&gt;"",Datos!C818=C$1008),0,IF(C$1004=0,0,1-CHOOSE(C$1004,IF(ISNUMBER(Datos!C818),AND(OR(C$1005="",Datos!C818&gt;=C$1005),OR(C$1006="",Datos!C818&lt;=C$1006)),FALSE),IF(ISNUMBER(Datos!C818),AND(Datos!C818=INT(Datos!C818),AND(OR(C$1005="",Datos!C818&gt;=C$1005),OR(C$1006="",Datos!C818&lt;=C$1006))),FALSE),OR(ISNUMBER(FIND(";"&amp;UPPER(TRIM(Datos!C818&amp;""))&amp;"=",C$1007)),ISNUMBER(FIND(";"&amp;UPPER(TRIM(Datos!C818&amp;""))&amp;";",C$1007))),OR(UPPER(TRIM(Datos!C818&amp;""))="SÍ",UPPER(TRIM(Datos!C818&amp;""))="SI",UPPER(TRIM(Datos!C818&amp;""))="NO"),IF(ISNUMBER(Datos!C818),AND(OR(C$1005="",Datos!C818&gt;=C$1005),OR(C$1006="",Datos!C818&lt;=C$1006)),FALSE),TRUE))))</f>
        <v>0.0</v>
      </c>
      <c r="D818">
        <f>IF(Datos!D818="",0,IF(AND(D$1008&lt;&gt;"",Datos!D818=D$1008),0,IF(D$1004=0,0,1-CHOOSE(D$1004,IF(ISNUMBER(Datos!D818),AND(OR(D$1005="",Datos!D818&gt;=D$1005),OR(D$1006="",Datos!D818&lt;=D$1006)),FALSE),IF(ISNUMBER(Datos!D818),AND(Datos!D818=INT(Datos!D818),AND(OR(D$1005="",Datos!D818&gt;=D$1005),OR(D$1006="",Datos!D818&lt;=D$1006))),FALSE),OR(ISNUMBER(FIND(";"&amp;UPPER(TRIM(Datos!D818&amp;""))&amp;"=",D$1007)),ISNUMBER(FIND(";"&amp;UPPER(TRIM(Datos!D818&amp;""))&amp;";",D$1007))),OR(UPPER(TRIM(Datos!D818&amp;""))="SÍ",UPPER(TRIM(Datos!D818&amp;""))="SI",UPPER(TRIM(Datos!D818&amp;""))="NO"),IF(ISNUMBER(Datos!D818),AND(OR(D$1005="",Datos!D818&gt;=D$1005),OR(D$1006="",Datos!D818&lt;=D$1006)),FALSE),TRUE))))</f>
        <v>0.0</v>
      </c>
      <c r="E818">
        <f>IF(Datos!E818="",0,IF(AND(E$1008&lt;&gt;"",Datos!E818=E$1008),0,IF(E$1004=0,0,1-CHOOSE(E$1004,IF(ISNUMBER(Datos!E818),AND(OR(E$1005="",Datos!E818&gt;=E$1005),OR(E$1006="",Datos!E818&lt;=E$1006)),FALSE),IF(ISNUMBER(Datos!E818),AND(Datos!E818=INT(Datos!E818),AND(OR(E$1005="",Datos!E818&gt;=E$1005),OR(E$1006="",Datos!E818&lt;=E$1006))),FALSE),OR(ISNUMBER(FIND(";"&amp;UPPER(TRIM(Datos!E818&amp;""))&amp;"=",E$1007)),ISNUMBER(FIND(";"&amp;UPPER(TRIM(Datos!E818&amp;""))&amp;";",E$1007))),OR(UPPER(TRIM(Datos!E818&amp;""))="SÍ",UPPER(TRIM(Datos!E818&amp;""))="SI",UPPER(TRIM(Datos!E818&amp;""))="NO"),IF(ISNUMBER(Datos!E818),AND(OR(E$1005="",Datos!E818&gt;=E$1005),OR(E$1006="",Datos!E818&lt;=E$1006)),FALSE),TRUE))))</f>
        <v>0.0</v>
      </c>
      <c r="F818">
        <f>IF(Datos!F818="",0,IF(AND(F$1008&lt;&gt;"",Datos!F818=F$1008),0,IF(F$1004=0,0,1-CHOOSE(F$1004,IF(ISNUMBER(Datos!F818),AND(OR(F$1005="",Datos!F818&gt;=F$1005),OR(F$1006="",Datos!F818&lt;=F$1006)),FALSE),IF(ISNUMBER(Datos!F818),AND(Datos!F818=INT(Datos!F818),AND(OR(F$1005="",Datos!F818&gt;=F$1005),OR(F$1006="",Datos!F818&lt;=F$1006))),FALSE),OR(ISNUMBER(FIND(";"&amp;UPPER(TRIM(Datos!F818&amp;""))&amp;"=",F$1007)),ISNUMBER(FIND(";"&amp;UPPER(TRIM(Datos!F818&amp;""))&amp;";",F$1007))),OR(UPPER(TRIM(Datos!F818&amp;""))="SÍ",UPPER(TRIM(Datos!F818&amp;""))="SI",UPPER(TRIM(Datos!F818&amp;""))="NO"),IF(ISNUMBER(Datos!F818),AND(OR(F$1005="",Datos!F818&gt;=F$1005),OR(F$1006="",Datos!F818&lt;=F$1006)),FALSE),TRUE))))</f>
        <v>0.0</v>
      </c>
      <c r="G818">
        <f>IF(Datos!G818="",0,IF(AND(G$1008&lt;&gt;"",Datos!G818=G$1008),0,IF(G$1004=0,0,1-CHOOSE(G$1004,IF(ISNUMBER(Datos!G818),AND(OR(G$1005="",Datos!G818&gt;=G$1005),OR(G$1006="",Datos!G818&lt;=G$1006)),FALSE),IF(ISNUMBER(Datos!G818),AND(Datos!G818=INT(Datos!G818),AND(OR(G$1005="",Datos!G818&gt;=G$1005),OR(G$1006="",Datos!G818&lt;=G$1006))),FALSE),OR(ISNUMBER(FIND(";"&amp;UPPER(TRIM(Datos!G818&amp;""))&amp;"=",G$1007)),ISNUMBER(FIND(";"&amp;UPPER(TRIM(Datos!G818&amp;""))&amp;";",G$1007))),OR(UPPER(TRIM(Datos!G818&amp;""))="SÍ",UPPER(TRIM(Datos!G818&amp;""))="SI",UPPER(TRIM(Datos!G818&amp;""))="NO"),IF(ISNUMBER(Datos!G818),AND(OR(G$1005="",Datos!G818&gt;=G$1005),OR(G$1006="",Datos!G818&lt;=G$1006)),FALSE),TRUE))))</f>
        <v>0.0</v>
      </c>
      <c r="H818">
        <f>IF(Datos!H818="",0,IF(AND(H$1008&lt;&gt;"",Datos!H818=H$1008),0,IF(H$1004=0,0,1-CHOOSE(H$1004,IF(ISNUMBER(Datos!H818),AND(OR(H$1005="",Datos!H818&gt;=H$1005),OR(H$1006="",Datos!H818&lt;=H$1006)),FALSE),IF(ISNUMBER(Datos!H818),AND(Datos!H818=INT(Datos!H818),AND(OR(H$1005="",Datos!H818&gt;=H$1005),OR(H$1006="",Datos!H818&lt;=H$1006))),FALSE),OR(ISNUMBER(FIND(";"&amp;UPPER(TRIM(Datos!H818&amp;""))&amp;"=",H$1007)),ISNUMBER(FIND(";"&amp;UPPER(TRIM(Datos!H818&amp;""))&amp;";",H$1007))),OR(UPPER(TRIM(Datos!H818&amp;""))="SÍ",UPPER(TRIM(Datos!H818&amp;""))="SI",UPPER(TRIM(Datos!H818&amp;""))="NO"),IF(ISNUMBER(Datos!H818),AND(OR(H$1005="",Datos!H818&gt;=H$1005),OR(H$1006="",Datos!H818&lt;=H$1006)),FALSE),TRUE))))</f>
        <v>0.0</v>
      </c>
      <c r="I818">
        <f>IF(Datos!I818="",0,IF(AND(I$1008&lt;&gt;"",Datos!I818=I$1008),0,IF(I$1004=0,0,1-CHOOSE(I$1004,IF(ISNUMBER(Datos!I818),AND(OR(I$1005="",Datos!I818&gt;=I$1005),OR(I$1006="",Datos!I818&lt;=I$1006)),FALSE),IF(ISNUMBER(Datos!I818),AND(Datos!I818=INT(Datos!I818),AND(OR(I$1005="",Datos!I818&gt;=I$1005),OR(I$1006="",Datos!I818&lt;=I$1006))),FALSE),OR(ISNUMBER(FIND(";"&amp;UPPER(TRIM(Datos!I818&amp;""))&amp;"=",I$1007)),ISNUMBER(FIND(";"&amp;UPPER(TRIM(Datos!I818&amp;""))&amp;";",I$1007))),OR(UPPER(TRIM(Datos!I818&amp;""))="SÍ",UPPER(TRIM(Datos!I818&amp;""))="SI",UPPER(TRIM(Datos!I818&amp;""))="NO"),IF(ISNUMBER(Datos!I818),AND(OR(I$1005="",Datos!I818&gt;=I$1005),OR(I$1006="",Datos!I818&lt;=I$1006)),FALSE),TRUE))))</f>
        <v>0.0</v>
      </c>
      <c r="J818">
        <f>IF(Datos!J818="",0,IF(AND(J$1008&lt;&gt;"",Datos!J818=J$1008),0,IF(J$1004=0,0,1-CHOOSE(J$1004,IF(ISNUMBER(Datos!J818),AND(OR(J$1005="",Datos!J818&gt;=J$1005),OR(J$1006="",Datos!J818&lt;=J$1006)),FALSE),IF(ISNUMBER(Datos!J818),AND(Datos!J818=INT(Datos!J818),AND(OR(J$1005="",Datos!J818&gt;=J$1005),OR(J$1006="",Datos!J818&lt;=J$1006))),FALSE),OR(ISNUMBER(FIND(";"&amp;UPPER(TRIM(Datos!J818&amp;""))&amp;"=",J$1007)),ISNUMBER(FIND(";"&amp;UPPER(TRIM(Datos!J818&amp;""))&amp;";",J$1007))),OR(UPPER(TRIM(Datos!J818&amp;""))="SÍ",UPPER(TRIM(Datos!J818&amp;""))="SI",UPPER(TRIM(Datos!J818&amp;""))="NO"),IF(ISNUMBER(Datos!J818),AND(OR(J$1005="",Datos!J818&gt;=J$1005),OR(J$1006="",Datos!J818&lt;=J$1006)),FALSE),TRUE))))</f>
        <v>0.0</v>
      </c>
      <c r="K818">
        <f>IF(Datos!K818="",0,IF(AND(K$1008&lt;&gt;"",Datos!K818=K$1008),0,IF(K$1004=0,0,1-CHOOSE(K$1004,IF(ISNUMBER(Datos!K818),AND(OR(K$1005="",Datos!K818&gt;=K$1005),OR(K$1006="",Datos!K818&lt;=K$1006)),FALSE),IF(ISNUMBER(Datos!K818),AND(Datos!K818=INT(Datos!K818),AND(OR(K$1005="",Datos!K818&gt;=K$1005),OR(K$1006="",Datos!K818&lt;=K$1006))),FALSE),OR(ISNUMBER(FIND(";"&amp;UPPER(TRIM(Datos!K818&amp;""))&amp;"=",K$1007)),ISNUMBER(FIND(";"&amp;UPPER(TRIM(Datos!K818&amp;""))&amp;";",K$1007))),OR(UPPER(TRIM(Datos!K818&amp;""))="SÍ",UPPER(TRIM(Datos!K818&amp;""))="SI",UPPER(TRIM(Datos!K818&amp;""))="NO"),IF(ISNUMBER(Datos!K818),AND(OR(K$1005="",Datos!K818&gt;=K$1005),OR(K$1006="",Datos!K818&lt;=K$1006)),FALSE),TRUE))))</f>
        <v>0.0</v>
      </c>
      <c r="L818">
        <f>IF(Datos!L818="",0,IF(AND(L$1008&lt;&gt;"",Datos!L818=L$1008),0,IF(L$1004=0,0,1-CHOOSE(L$1004,IF(ISNUMBER(Datos!L818),AND(OR(L$1005="",Datos!L818&gt;=L$1005),OR(L$1006="",Datos!L818&lt;=L$1006)),FALSE),IF(ISNUMBER(Datos!L818),AND(Datos!L818=INT(Datos!L818),AND(OR(L$1005="",Datos!L818&gt;=L$1005),OR(L$1006="",Datos!L818&lt;=L$1006))),FALSE),OR(ISNUMBER(FIND(";"&amp;UPPER(TRIM(Datos!L818&amp;""))&amp;"=",L$1007)),ISNUMBER(FIND(";"&amp;UPPER(TRIM(Datos!L818&amp;""))&amp;";",L$1007))),OR(UPPER(TRIM(Datos!L818&amp;""))="SÍ",UPPER(TRIM(Datos!L818&amp;""))="SI",UPPER(TRIM(Datos!L818&amp;""))="NO"),IF(ISNUMBER(Datos!L818),AND(OR(L$1005="",Datos!L818&gt;=L$1005),OR(L$1006="",Datos!L818&lt;=L$1006)),FALSE),TRUE))))</f>
        <v>0.0</v>
      </c>
      <c r="M818">
        <f>IF(Datos!M818="",0,IF(AND(M$1008&lt;&gt;"",Datos!M818=M$1008),0,IF(M$1004=0,0,1-CHOOSE(M$1004,IF(ISNUMBER(Datos!M818),AND(OR(M$1005="",Datos!M818&gt;=M$1005),OR(M$1006="",Datos!M818&lt;=M$1006)),FALSE),IF(ISNUMBER(Datos!M818),AND(Datos!M818=INT(Datos!M818),AND(OR(M$1005="",Datos!M818&gt;=M$1005),OR(M$1006="",Datos!M818&lt;=M$1006))),FALSE),OR(ISNUMBER(FIND(";"&amp;UPPER(TRIM(Datos!M818&amp;""))&amp;"=",M$1007)),ISNUMBER(FIND(";"&amp;UPPER(TRIM(Datos!M818&amp;""))&amp;";",M$1007))),OR(UPPER(TRIM(Datos!M818&amp;""))="SÍ",UPPER(TRIM(Datos!M818&amp;""))="SI",UPPER(TRIM(Datos!M818&amp;""))="NO"),IF(ISNUMBER(Datos!M818),AND(OR(M$1005="",Datos!M818&gt;=M$1005),OR(M$1006="",Datos!M818&lt;=M$1006)),FALSE),TRUE))))</f>
        <v>0.0</v>
      </c>
      <c r="N818">
        <f>IF(Datos!N818="",0,IF(AND(N$1008&lt;&gt;"",Datos!N818=N$1008),0,IF(N$1004=0,0,1-CHOOSE(N$1004,IF(ISNUMBER(Datos!N818),AND(OR(N$1005="",Datos!N818&gt;=N$1005),OR(N$1006="",Datos!N818&lt;=N$1006)),FALSE),IF(ISNUMBER(Datos!N818),AND(Datos!N818=INT(Datos!N818),AND(OR(N$1005="",Datos!N818&gt;=N$1005),OR(N$1006="",Datos!N818&lt;=N$1006))),FALSE),OR(ISNUMBER(FIND(";"&amp;UPPER(TRIM(Datos!N818&amp;""))&amp;"=",N$1007)),ISNUMBER(FIND(";"&amp;UPPER(TRIM(Datos!N818&amp;""))&amp;";",N$1007))),OR(UPPER(TRIM(Datos!N818&amp;""))="SÍ",UPPER(TRIM(Datos!N818&amp;""))="SI",UPPER(TRIM(Datos!N818&amp;""))="NO"),IF(ISNUMBER(Datos!N818),AND(OR(N$1005="",Datos!N818&gt;=N$1005),OR(N$1006="",Datos!N818&lt;=N$1006)),FALSE),TRUE))))</f>
        <v>0.0</v>
      </c>
      <c r="O818">
        <f>IF(Datos!O818="",0,IF(AND(O$1008&lt;&gt;"",Datos!O818=O$1008),0,IF(O$1004=0,0,1-CHOOSE(O$1004,IF(ISNUMBER(Datos!O818),AND(OR(O$1005="",Datos!O818&gt;=O$1005),OR(O$1006="",Datos!O818&lt;=O$1006)),FALSE),IF(ISNUMBER(Datos!O818),AND(Datos!O818=INT(Datos!O818),AND(OR(O$1005="",Datos!O818&gt;=O$1005),OR(O$1006="",Datos!O818&lt;=O$1006))),FALSE),OR(ISNUMBER(FIND(";"&amp;UPPER(TRIM(Datos!O818&amp;""))&amp;"=",O$1007)),ISNUMBER(FIND(";"&amp;UPPER(TRIM(Datos!O818&amp;""))&amp;";",O$1007))),OR(UPPER(TRIM(Datos!O818&amp;""))="SÍ",UPPER(TRIM(Datos!O818&amp;""))="SI",UPPER(TRIM(Datos!O818&amp;""))="NO"),IF(ISNUMBER(Datos!O818),AND(OR(O$1005="",Datos!O818&gt;=O$1005),OR(O$1006="",Datos!O818&lt;=O$1006)),FALSE),TRUE))))</f>
        <v>0.0</v>
      </c>
      <c r="P818">
        <f>IF(Datos!P818="",0,IF(AND(P$1008&lt;&gt;"",Datos!P818=P$1008),0,IF(P$1004=0,0,1-CHOOSE(P$1004,IF(ISNUMBER(Datos!P818),AND(OR(P$1005="",Datos!P818&gt;=P$1005),OR(P$1006="",Datos!P818&lt;=P$1006)),FALSE),IF(ISNUMBER(Datos!P818),AND(Datos!P818=INT(Datos!P818),AND(OR(P$1005="",Datos!P818&gt;=P$1005),OR(P$1006="",Datos!P818&lt;=P$1006))),FALSE),OR(ISNUMBER(FIND(";"&amp;UPPER(TRIM(Datos!P818&amp;""))&amp;"=",P$1007)),ISNUMBER(FIND(";"&amp;UPPER(TRIM(Datos!P818&amp;""))&amp;";",P$1007))),OR(UPPER(TRIM(Datos!P818&amp;""))="SÍ",UPPER(TRIM(Datos!P818&amp;""))="SI",UPPER(TRIM(Datos!P818&amp;""))="NO"),IF(ISNUMBER(Datos!P818),AND(OR(P$1005="",Datos!P818&gt;=P$1005),OR(P$1006="",Datos!P818&lt;=P$1006)),FALSE),TRUE))))</f>
        <v>0.0</v>
      </c>
      <c r="Q818">
        <f>IF(Datos!Q818="",0,IF(AND(Q$1008&lt;&gt;"",Datos!Q818=Q$1008),0,IF(Q$1004=0,0,1-CHOOSE(Q$1004,IF(ISNUMBER(Datos!Q818),AND(OR(Q$1005="",Datos!Q818&gt;=Q$1005),OR(Q$1006="",Datos!Q818&lt;=Q$1006)),FALSE),IF(ISNUMBER(Datos!Q818),AND(Datos!Q818=INT(Datos!Q818),AND(OR(Q$1005="",Datos!Q818&gt;=Q$1005),OR(Q$1006="",Datos!Q818&lt;=Q$1006))),FALSE),OR(ISNUMBER(FIND(";"&amp;UPPER(TRIM(Datos!Q818&amp;""))&amp;"=",Q$1007)),ISNUMBER(FIND(";"&amp;UPPER(TRIM(Datos!Q818&amp;""))&amp;";",Q$1007))),OR(UPPER(TRIM(Datos!Q818&amp;""))="SÍ",UPPER(TRIM(Datos!Q818&amp;""))="SI",UPPER(TRIM(Datos!Q818&amp;""))="NO"),IF(ISNUMBER(Datos!Q818),AND(OR(Q$1005="",Datos!Q818&gt;=Q$1005),OR(Q$1006="",Datos!Q818&lt;=Q$1006)),FALSE),TRUE))))</f>
        <v>0.0</v>
      </c>
      <c r="R818">
        <f>IF(Datos!R818="",0,IF(AND(R$1008&lt;&gt;"",Datos!R818=R$1008),0,IF(R$1004=0,0,1-CHOOSE(R$1004,IF(ISNUMBER(Datos!R818),AND(OR(R$1005="",Datos!R818&gt;=R$1005),OR(R$1006="",Datos!R818&lt;=R$1006)),FALSE),IF(ISNUMBER(Datos!R818),AND(Datos!R818=INT(Datos!R818),AND(OR(R$1005="",Datos!R818&gt;=R$1005),OR(R$1006="",Datos!R818&lt;=R$1006))),FALSE),OR(ISNUMBER(FIND(";"&amp;UPPER(TRIM(Datos!R818&amp;""))&amp;"=",R$1007)),ISNUMBER(FIND(";"&amp;UPPER(TRIM(Datos!R818&amp;""))&amp;";",R$1007))),OR(UPPER(TRIM(Datos!R818&amp;""))="SÍ",UPPER(TRIM(Datos!R818&amp;""))="SI",UPPER(TRIM(Datos!R818&amp;""))="NO"),IF(ISNUMBER(Datos!R818),AND(OR(R$1005="",Datos!R818&gt;=R$1005),OR(R$1006="",Datos!R818&lt;=R$1006)),FALSE),TRUE))))</f>
        <v>0.0</v>
      </c>
      <c r="S818">
        <f>IF(Datos!S818="",0,IF(AND(S$1008&lt;&gt;"",Datos!S818=S$1008),0,IF(S$1004=0,0,1-CHOOSE(S$1004,IF(ISNUMBER(Datos!S818),AND(OR(S$1005="",Datos!S818&gt;=S$1005),OR(S$1006="",Datos!S818&lt;=S$1006)),FALSE),IF(ISNUMBER(Datos!S818),AND(Datos!S818=INT(Datos!S818),AND(OR(S$1005="",Datos!S818&gt;=S$1005),OR(S$1006="",Datos!S818&lt;=S$1006))),FALSE),OR(ISNUMBER(FIND(";"&amp;UPPER(TRIM(Datos!S818&amp;""))&amp;"=",S$1007)),ISNUMBER(FIND(";"&amp;UPPER(TRIM(Datos!S818&amp;""))&amp;";",S$1007))),OR(UPPER(TRIM(Datos!S818&amp;""))="SÍ",UPPER(TRIM(Datos!S818&amp;""))="SI",UPPER(TRIM(Datos!S818&amp;""))="NO"),IF(ISNUMBER(Datos!S818),AND(OR(S$1005="",Datos!S818&gt;=S$1005),OR(S$1006="",Datos!S818&lt;=S$1006)),FALSE),TRUE))))</f>
        <v>0.0</v>
      </c>
      <c r="T818">
        <f>IF(Datos!T818="",0,IF(AND(T$1008&lt;&gt;"",Datos!T818=T$1008),0,IF(T$1004=0,0,1-CHOOSE(T$1004,IF(ISNUMBER(Datos!T818),AND(OR(T$1005="",Datos!T818&gt;=T$1005),OR(T$1006="",Datos!T818&lt;=T$1006)),FALSE),IF(ISNUMBER(Datos!T818),AND(Datos!T818=INT(Datos!T818),AND(OR(T$1005="",Datos!T818&gt;=T$1005),OR(T$1006="",Datos!T818&lt;=T$1006))),FALSE),OR(ISNUMBER(FIND(";"&amp;UPPER(TRIM(Datos!T818&amp;""))&amp;"=",T$1007)),ISNUMBER(FIND(";"&amp;UPPER(TRIM(Datos!T818&amp;""))&amp;";",T$1007))),OR(UPPER(TRIM(Datos!T818&amp;""))="SÍ",UPPER(TRIM(Datos!T818&amp;""))="SI",UPPER(TRIM(Datos!T818&amp;""))="NO"),IF(ISNUMBER(Datos!T818),AND(OR(T$1005="",Datos!T818&gt;=T$1005),OR(T$1006="",Datos!T818&lt;=T$1006)),FALSE),TRUE))))</f>
        <v>0.0</v>
      </c>
      <c r="U818">
        <f>IF(Datos!U818="",0,IF(AND(U$1008&lt;&gt;"",Datos!U818=U$1008),0,IF(U$1004=0,0,1-CHOOSE(U$1004,IF(ISNUMBER(Datos!U818),AND(OR(U$1005="",Datos!U818&gt;=U$1005),OR(U$1006="",Datos!U818&lt;=U$1006)),FALSE),IF(ISNUMBER(Datos!U818),AND(Datos!U818=INT(Datos!U818),AND(OR(U$1005="",Datos!U818&gt;=U$1005),OR(U$1006="",Datos!U818&lt;=U$1006))),FALSE),OR(ISNUMBER(FIND(";"&amp;UPPER(TRIM(Datos!U818&amp;""))&amp;"=",U$1007)),ISNUMBER(FIND(";"&amp;UPPER(TRIM(Datos!U818&amp;""))&amp;";",U$1007))),OR(UPPER(TRIM(Datos!U818&amp;""))="SÍ",UPPER(TRIM(Datos!U818&amp;""))="SI",UPPER(TRIM(Datos!U818&amp;""))="NO"),IF(ISNUMBER(Datos!U818),AND(OR(U$1005="",Datos!U818&gt;=U$1005),OR(U$1006="",Datos!U818&lt;=U$1006)),FALSE),TRUE))))</f>
        <v>0.0</v>
      </c>
      <c r="V818">
        <f>IF(Datos!V818="",0,IF(AND(V$1008&lt;&gt;"",Datos!V818=V$1008),0,IF(V$1004=0,0,1-CHOOSE(V$1004,IF(ISNUMBER(Datos!V818),AND(OR(V$1005="",Datos!V818&gt;=V$1005),OR(V$1006="",Datos!V818&lt;=V$1006)),FALSE),IF(ISNUMBER(Datos!V818),AND(Datos!V818=INT(Datos!V818),AND(OR(V$1005="",Datos!V818&gt;=V$1005),OR(V$1006="",Datos!V818&lt;=V$1006))),FALSE),OR(ISNUMBER(FIND(";"&amp;UPPER(TRIM(Datos!V818&amp;""))&amp;"=",V$1007)),ISNUMBER(FIND(";"&amp;UPPER(TRIM(Datos!V818&amp;""))&amp;";",V$1007))),OR(UPPER(TRIM(Datos!V818&amp;""))="SÍ",UPPER(TRIM(Datos!V818&amp;""))="SI",UPPER(TRIM(Datos!V818&amp;""))="NO"),IF(ISNUMBER(Datos!V818),AND(OR(V$1005="",Datos!V818&gt;=V$1005),OR(V$1006="",Datos!V818&lt;=V$1006)),FALSE),TRUE))))</f>
        <v>0.0</v>
      </c>
      <c r="W818">
        <f>IF(Datos!W818="",0,IF(AND(W$1008&lt;&gt;"",Datos!W818=W$1008),0,IF(W$1004=0,0,1-CHOOSE(W$1004,IF(ISNUMBER(Datos!W818),AND(OR(W$1005="",Datos!W818&gt;=W$1005),OR(W$1006="",Datos!W818&lt;=W$1006)),FALSE),IF(ISNUMBER(Datos!W818),AND(Datos!W818=INT(Datos!W818),AND(OR(W$1005="",Datos!W818&gt;=W$1005),OR(W$1006="",Datos!W818&lt;=W$1006))),FALSE),OR(ISNUMBER(FIND(";"&amp;UPPER(TRIM(Datos!W818&amp;""))&amp;"=",W$1007)),ISNUMBER(FIND(";"&amp;UPPER(TRIM(Datos!W818&amp;""))&amp;";",W$1007))),OR(UPPER(TRIM(Datos!W818&amp;""))="SÍ",UPPER(TRIM(Datos!W818&amp;""))="SI",UPPER(TRIM(Datos!W818&amp;""))="NO"),IF(ISNUMBER(Datos!W818),AND(OR(W$1005="",Datos!W818&gt;=W$1005),OR(W$1006="",Datos!W818&lt;=W$1006)),FALSE),TRUE))))</f>
        <v>0.0</v>
      </c>
      <c r="X818">
        <f>IF(Datos!X818="",0,IF(AND(X$1008&lt;&gt;"",Datos!X818=X$1008),0,IF(X$1004=0,0,1-CHOOSE(X$1004,IF(ISNUMBER(Datos!X818),AND(OR(X$1005="",Datos!X818&gt;=X$1005),OR(X$1006="",Datos!X818&lt;=X$1006)),FALSE),IF(ISNUMBER(Datos!X818),AND(Datos!X818=INT(Datos!X818),AND(OR(X$1005="",Datos!X818&gt;=X$1005),OR(X$1006="",Datos!X818&lt;=X$1006))),FALSE),OR(ISNUMBER(FIND(";"&amp;UPPER(TRIM(Datos!X818&amp;""))&amp;"=",X$1007)),ISNUMBER(FIND(";"&amp;UPPER(TRIM(Datos!X818&amp;""))&amp;";",X$1007))),OR(UPPER(TRIM(Datos!X818&amp;""))="SÍ",UPPER(TRIM(Datos!X818&amp;""))="SI",UPPER(TRIM(Datos!X818&amp;""))="NO"),IF(ISNUMBER(Datos!X818),AND(OR(X$1005="",Datos!X818&gt;=X$1005),OR(X$1006="",Datos!X818&lt;=X$1006)),FALSE),TRUE))))</f>
        <v>0.0</v>
      </c>
      <c r="Y818">
        <f>IF(Datos!Y818="",0,IF(AND(Y$1008&lt;&gt;"",Datos!Y818=Y$1008),0,IF(Y$1004=0,0,1-CHOOSE(Y$1004,IF(ISNUMBER(Datos!Y818),AND(OR(Y$1005="",Datos!Y818&gt;=Y$1005),OR(Y$1006="",Datos!Y818&lt;=Y$1006)),FALSE),IF(ISNUMBER(Datos!Y818),AND(Datos!Y818=INT(Datos!Y818),AND(OR(Y$1005="",Datos!Y818&gt;=Y$1005),OR(Y$1006="",Datos!Y818&lt;=Y$1006))),FALSE),OR(ISNUMBER(FIND(";"&amp;UPPER(TRIM(Datos!Y818&amp;""))&amp;"=",Y$1007)),ISNUMBER(FIND(";"&amp;UPPER(TRIM(Datos!Y818&amp;""))&amp;";",Y$1007))),OR(UPPER(TRIM(Datos!Y818&amp;""))="SÍ",UPPER(TRIM(Datos!Y818&amp;""))="SI",UPPER(TRIM(Datos!Y818&amp;""))="NO"),IF(ISNUMBER(Datos!Y818),AND(OR(Y$1005="",Datos!Y818&gt;=Y$1005),OR(Y$1006="",Datos!Y818&lt;=Y$1006)),FALSE),TRUE))))</f>
        <v>0.0</v>
      </c>
      <c r="Z818">
        <f>IF(Datos!Z818="",0,IF(AND(Z$1008&lt;&gt;"",Datos!Z818=Z$1008),0,IF(Z$1004=0,0,1-CHOOSE(Z$1004,IF(ISNUMBER(Datos!Z818),AND(OR(Z$1005="",Datos!Z818&gt;=Z$1005),OR(Z$1006="",Datos!Z818&lt;=Z$1006)),FALSE),IF(ISNUMBER(Datos!Z818),AND(Datos!Z818=INT(Datos!Z818),AND(OR(Z$1005="",Datos!Z818&gt;=Z$1005),OR(Z$1006="",Datos!Z818&lt;=Z$1006))),FALSE),OR(ISNUMBER(FIND(";"&amp;UPPER(TRIM(Datos!Z818&amp;""))&amp;"=",Z$1007)),ISNUMBER(FIND(";"&amp;UPPER(TRIM(Datos!Z818&amp;""))&amp;";",Z$1007))),OR(UPPER(TRIM(Datos!Z818&amp;""))="SÍ",UPPER(TRIM(Datos!Z818&amp;""))="SI",UPPER(TRIM(Datos!Z818&amp;""))="NO"),IF(ISNUMBER(Datos!Z818),AND(OR(Z$1005="",Datos!Z818&gt;=Z$1005),OR(Z$1006="",Datos!Z818&lt;=Z$1006)),FALSE),TRUE))))</f>
        <v>0.0</v>
      </c>
      <c r="AA818">
        <f>IF(Datos!AA818="",0,IF(AND(AA$1008&lt;&gt;"",Datos!AA818=AA$1008),0,IF(AA$1004=0,0,1-CHOOSE(AA$1004,IF(ISNUMBER(Datos!AA818),AND(OR(AA$1005="",Datos!AA818&gt;=AA$1005),OR(AA$1006="",Datos!AA818&lt;=AA$1006)),FALSE),IF(ISNUMBER(Datos!AA818),AND(Datos!AA818=INT(Datos!AA818),AND(OR(AA$1005="",Datos!AA818&gt;=AA$1005),OR(AA$1006="",Datos!AA818&lt;=AA$1006))),FALSE),OR(ISNUMBER(FIND(";"&amp;UPPER(TRIM(Datos!AA818&amp;""))&amp;"=",AA$1007)),ISNUMBER(FIND(";"&amp;UPPER(TRIM(Datos!AA818&amp;""))&amp;";",AA$1007))),OR(UPPER(TRIM(Datos!AA818&amp;""))="SÍ",UPPER(TRIM(Datos!AA818&amp;""))="SI",UPPER(TRIM(Datos!AA818&amp;""))="NO"),IF(ISNUMBER(Datos!AA818),AND(OR(AA$1005="",Datos!AA818&gt;=AA$1005),OR(AA$1006="",Datos!AA818&lt;=AA$1006)),FALSE),TRUE))))</f>
        <v>0.0</v>
      </c>
      <c r="AB818">
        <f>IF(Datos!AB818="",0,IF(AND(AB$1008&lt;&gt;"",Datos!AB818=AB$1008),0,IF(AB$1004=0,0,1-CHOOSE(AB$1004,IF(ISNUMBER(Datos!AB818),AND(OR(AB$1005="",Datos!AB818&gt;=AB$1005),OR(AB$1006="",Datos!AB818&lt;=AB$1006)),FALSE),IF(ISNUMBER(Datos!AB818),AND(Datos!AB818=INT(Datos!AB818),AND(OR(AB$1005="",Datos!AB818&gt;=AB$1005),OR(AB$1006="",Datos!AB818&lt;=AB$1006))),FALSE),OR(ISNUMBER(FIND(";"&amp;UPPER(TRIM(Datos!AB818&amp;""))&amp;"=",AB$1007)),ISNUMBER(FIND(";"&amp;UPPER(TRIM(Datos!AB818&amp;""))&amp;";",AB$1007))),OR(UPPER(TRIM(Datos!AB818&amp;""))="SÍ",UPPER(TRIM(Datos!AB818&amp;""))="SI",UPPER(TRIM(Datos!AB818&amp;""))="NO"),IF(ISNUMBER(Datos!AB818),AND(OR(AB$1005="",Datos!AB818&gt;=AB$1005),OR(AB$1006="",Datos!AB818&lt;=AB$1006)),FALSE),TRUE))))</f>
        <v>0.0</v>
      </c>
      <c r="AC818">
        <f>IF(Datos!AC818="",0,IF(AND(AC$1008&lt;&gt;"",Datos!AC818=AC$1008),0,IF(AC$1004=0,0,1-CHOOSE(AC$1004,IF(ISNUMBER(Datos!AC818),AND(OR(AC$1005="",Datos!AC818&gt;=AC$1005),OR(AC$1006="",Datos!AC818&lt;=AC$1006)),FALSE),IF(ISNUMBER(Datos!AC818),AND(Datos!AC818=INT(Datos!AC818),AND(OR(AC$1005="",Datos!AC818&gt;=AC$1005),OR(AC$1006="",Datos!AC818&lt;=AC$1006))),FALSE),OR(ISNUMBER(FIND(";"&amp;UPPER(TRIM(Datos!AC818&amp;""))&amp;"=",AC$1007)),ISNUMBER(FIND(";"&amp;UPPER(TRIM(Datos!AC818&amp;""))&amp;";",AC$1007))),OR(UPPER(TRIM(Datos!AC818&amp;""))="SÍ",UPPER(TRIM(Datos!AC818&amp;""))="SI",UPPER(TRIM(Datos!AC818&amp;""))="NO"),IF(ISNUMBER(Datos!AC818),AND(OR(AC$1005="",Datos!AC818&gt;=AC$1005),OR(AC$1006="",Datos!AC818&lt;=AC$1006)),FALSE),TRUE))))</f>
        <v>0.0</v>
      </c>
      <c r="AD818">
        <f>IF(Datos!AD818="",0,IF(AND(AD$1008&lt;&gt;"",Datos!AD818=AD$1008),0,IF(AD$1004=0,0,1-CHOOSE(AD$1004,IF(ISNUMBER(Datos!AD818),AND(OR(AD$1005="",Datos!AD818&gt;=AD$1005),OR(AD$1006="",Datos!AD818&lt;=AD$1006)),FALSE),IF(ISNUMBER(Datos!AD818),AND(Datos!AD818=INT(Datos!AD818),AND(OR(AD$1005="",Datos!AD818&gt;=AD$1005),OR(AD$1006="",Datos!AD818&lt;=AD$1006))),FALSE),OR(ISNUMBER(FIND(";"&amp;UPPER(TRIM(Datos!AD818&amp;""))&amp;"=",AD$1007)),ISNUMBER(FIND(";"&amp;UPPER(TRIM(Datos!AD818&amp;""))&amp;";",AD$1007))),OR(UPPER(TRIM(Datos!AD818&amp;""))="SÍ",UPPER(TRIM(Datos!AD818&amp;""))="SI",UPPER(TRIM(Datos!AD818&amp;""))="NO"),IF(ISNUMBER(Datos!AD818),AND(OR(AD$1005="",Datos!AD818&gt;=AD$1005),OR(AD$1006="",Datos!AD818&lt;=AD$1006)),FALSE),TRUE))))</f>
        <v>0.0</v>
      </c>
      <c r="AE818">
        <f>IF(Datos!AE818="",0,IF(AND(AE$1008&lt;&gt;"",Datos!AE818=AE$1008),0,IF(AE$1004=0,0,1-CHOOSE(AE$1004,IF(ISNUMBER(Datos!AE818),AND(OR(AE$1005="",Datos!AE818&gt;=AE$1005),OR(AE$1006="",Datos!AE818&lt;=AE$1006)),FALSE),IF(ISNUMBER(Datos!AE818),AND(Datos!AE818=INT(Datos!AE818),AND(OR(AE$1005="",Datos!AE818&gt;=AE$1005),OR(AE$1006="",Datos!AE818&lt;=AE$1006))),FALSE),OR(ISNUMBER(FIND(";"&amp;UPPER(TRIM(Datos!AE818&amp;""))&amp;"=",AE$1007)),ISNUMBER(FIND(";"&amp;UPPER(TRIM(Datos!AE818&amp;""))&amp;";",AE$1007))),OR(UPPER(TRIM(Datos!AE818&amp;""))="SÍ",UPPER(TRIM(Datos!AE818&amp;""))="SI",UPPER(TRIM(Datos!AE818&amp;""))="NO"),IF(ISNUMBER(Datos!AE818),AND(OR(AE$1005="",Datos!AE818&gt;=AE$1005),OR(AE$1006="",Datos!AE818&lt;=AE$1006)),FALSE),TRUE))))</f>
        <v>0.0</v>
      </c>
    </row>
    <row r="819" spans="2:31">
      <c r="B819">
        <f>IF(Datos!B819="",0,IF(AND(B$1008&lt;&gt;"",Datos!B819=B$1008),0,IF(B$1004=0,0,1-CHOOSE(B$1004,IF(ISNUMBER(Datos!B819),AND(OR(B$1005="",Datos!B819&gt;=B$1005),OR(B$1006="",Datos!B819&lt;=B$1006)),FALSE),IF(ISNUMBER(Datos!B819),AND(Datos!B819=INT(Datos!B819),AND(OR(B$1005="",Datos!B819&gt;=B$1005),OR(B$1006="",Datos!B819&lt;=B$1006))),FALSE),OR(ISNUMBER(FIND(";"&amp;UPPER(TRIM(Datos!B819&amp;""))&amp;"=",B$1007)),ISNUMBER(FIND(";"&amp;UPPER(TRIM(Datos!B819&amp;""))&amp;";",B$1007))),OR(UPPER(TRIM(Datos!B819&amp;""))="SÍ",UPPER(TRIM(Datos!B819&amp;""))="SI",UPPER(TRIM(Datos!B819&amp;""))="NO"),IF(ISNUMBER(Datos!B819),AND(OR(B$1005="",Datos!B819&gt;=B$1005),OR(B$1006="",Datos!B819&lt;=B$1006)),FALSE),TRUE))))</f>
        <v>0.0</v>
      </c>
      <c r="C819">
        <f>IF(Datos!C819="",0,IF(AND(C$1008&lt;&gt;"",Datos!C819=C$1008),0,IF(C$1004=0,0,1-CHOOSE(C$1004,IF(ISNUMBER(Datos!C819),AND(OR(C$1005="",Datos!C819&gt;=C$1005),OR(C$1006="",Datos!C819&lt;=C$1006)),FALSE),IF(ISNUMBER(Datos!C819),AND(Datos!C819=INT(Datos!C819),AND(OR(C$1005="",Datos!C819&gt;=C$1005),OR(C$1006="",Datos!C819&lt;=C$1006))),FALSE),OR(ISNUMBER(FIND(";"&amp;UPPER(TRIM(Datos!C819&amp;""))&amp;"=",C$1007)),ISNUMBER(FIND(";"&amp;UPPER(TRIM(Datos!C819&amp;""))&amp;";",C$1007))),OR(UPPER(TRIM(Datos!C819&amp;""))="SÍ",UPPER(TRIM(Datos!C819&amp;""))="SI",UPPER(TRIM(Datos!C819&amp;""))="NO"),IF(ISNUMBER(Datos!C819),AND(OR(C$1005="",Datos!C819&gt;=C$1005),OR(C$1006="",Datos!C819&lt;=C$1006)),FALSE),TRUE))))</f>
        <v>0.0</v>
      </c>
      <c r="D819">
        <f>IF(Datos!D819="",0,IF(AND(D$1008&lt;&gt;"",Datos!D819=D$1008),0,IF(D$1004=0,0,1-CHOOSE(D$1004,IF(ISNUMBER(Datos!D819),AND(OR(D$1005="",Datos!D819&gt;=D$1005),OR(D$1006="",Datos!D819&lt;=D$1006)),FALSE),IF(ISNUMBER(Datos!D819),AND(Datos!D819=INT(Datos!D819),AND(OR(D$1005="",Datos!D819&gt;=D$1005),OR(D$1006="",Datos!D819&lt;=D$1006))),FALSE),OR(ISNUMBER(FIND(";"&amp;UPPER(TRIM(Datos!D819&amp;""))&amp;"=",D$1007)),ISNUMBER(FIND(";"&amp;UPPER(TRIM(Datos!D819&amp;""))&amp;";",D$1007))),OR(UPPER(TRIM(Datos!D819&amp;""))="SÍ",UPPER(TRIM(Datos!D819&amp;""))="SI",UPPER(TRIM(Datos!D819&amp;""))="NO"),IF(ISNUMBER(Datos!D819),AND(OR(D$1005="",Datos!D819&gt;=D$1005),OR(D$1006="",Datos!D819&lt;=D$1006)),FALSE),TRUE))))</f>
        <v>0.0</v>
      </c>
      <c r="E819">
        <f>IF(Datos!E819="",0,IF(AND(E$1008&lt;&gt;"",Datos!E819=E$1008),0,IF(E$1004=0,0,1-CHOOSE(E$1004,IF(ISNUMBER(Datos!E819),AND(OR(E$1005="",Datos!E819&gt;=E$1005),OR(E$1006="",Datos!E819&lt;=E$1006)),FALSE),IF(ISNUMBER(Datos!E819),AND(Datos!E819=INT(Datos!E819),AND(OR(E$1005="",Datos!E819&gt;=E$1005),OR(E$1006="",Datos!E819&lt;=E$1006))),FALSE),OR(ISNUMBER(FIND(";"&amp;UPPER(TRIM(Datos!E819&amp;""))&amp;"=",E$1007)),ISNUMBER(FIND(";"&amp;UPPER(TRIM(Datos!E819&amp;""))&amp;";",E$1007))),OR(UPPER(TRIM(Datos!E819&amp;""))="SÍ",UPPER(TRIM(Datos!E819&amp;""))="SI",UPPER(TRIM(Datos!E819&amp;""))="NO"),IF(ISNUMBER(Datos!E819),AND(OR(E$1005="",Datos!E819&gt;=E$1005),OR(E$1006="",Datos!E819&lt;=E$1006)),FALSE),TRUE))))</f>
        <v>0.0</v>
      </c>
      <c r="F819">
        <f>IF(Datos!F819="",0,IF(AND(F$1008&lt;&gt;"",Datos!F819=F$1008),0,IF(F$1004=0,0,1-CHOOSE(F$1004,IF(ISNUMBER(Datos!F819),AND(OR(F$1005="",Datos!F819&gt;=F$1005),OR(F$1006="",Datos!F819&lt;=F$1006)),FALSE),IF(ISNUMBER(Datos!F819),AND(Datos!F819=INT(Datos!F819),AND(OR(F$1005="",Datos!F819&gt;=F$1005),OR(F$1006="",Datos!F819&lt;=F$1006))),FALSE),OR(ISNUMBER(FIND(";"&amp;UPPER(TRIM(Datos!F819&amp;""))&amp;"=",F$1007)),ISNUMBER(FIND(";"&amp;UPPER(TRIM(Datos!F819&amp;""))&amp;";",F$1007))),OR(UPPER(TRIM(Datos!F819&amp;""))="SÍ",UPPER(TRIM(Datos!F819&amp;""))="SI",UPPER(TRIM(Datos!F819&amp;""))="NO"),IF(ISNUMBER(Datos!F819),AND(OR(F$1005="",Datos!F819&gt;=F$1005),OR(F$1006="",Datos!F819&lt;=F$1006)),FALSE),TRUE))))</f>
        <v>0.0</v>
      </c>
      <c r="G819">
        <f>IF(Datos!G819="",0,IF(AND(G$1008&lt;&gt;"",Datos!G819=G$1008),0,IF(G$1004=0,0,1-CHOOSE(G$1004,IF(ISNUMBER(Datos!G819),AND(OR(G$1005="",Datos!G819&gt;=G$1005),OR(G$1006="",Datos!G819&lt;=G$1006)),FALSE),IF(ISNUMBER(Datos!G819),AND(Datos!G819=INT(Datos!G819),AND(OR(G$1005="",Datos!G819&gt;=G$1005),OR(G$1006="",Datos!G819&lt;=G$1006))),FALSE),OR(ISNUMBER(FIND(";"&amp;UPPER(TRIM(Datos!G819&amp;""))&amp;"=",G$1007)),ISNUMBER(FIND(";"&amp;UPPER(TRIM(Datos!G819&amp;""))&amp;";",G$1007))),OR(UPPER(TRIM(Datos!G819&amp;""))="SÍ",UPPER(TRIM(Datos!G819&amp;""))="SI",UPPER(TRIM(Datos!G819&amp;""))="NO"),IF(ISNUMBER(Datos!G819),AND(OR(G$1005="",Datos!G819&gt;=G$1005),OR(G$1006="",Datos!G819&lt;=G$1006)),FALSE),TRUE))))</f>
        <v>0.0</v>
      </c>
      <c r="H819">
        <f>IF(Datos!H819="",0,IF(AND(H$1008&lt;&gt;"",Datos!H819=H$1008),0,IF(H$1004=0,0,1-CHOOSE(H$1004,IF(ISNUMBER(Datos!H819),AND(OR(H$1005="",Datos!H819&gt;=H$1005),OR(H$1006="",Datos!H819&lt;=H$1006)),FALSE),IF(ISNUMBER(Datos!H819),AND(Datos!H819=INT(Datos!H819),AND(OR(H$1005="",Datos!H819&gt;=H$1005),OR(H$1006="",Datos!H819&lt;=H$1006))),FALSE),OR(ISNUMBER(FIND(";"&amp;UPPER(TRIM(Datos!H819&amp;""))&amp;"=",H$1007)),ISNUMBER(FIND(";"&amp;UPPER(TRIM(Datos!H819&amp;""))&amp;";",H$1007))),OR(UPPER(TRIM(Datos!H819&amp;""))="SÍ",UPPER(TRIM(Datos!H819&amp;""))="SI",UPPER(TRIM(Datos!H819&amp;""))="NO"),IF(ISNUMBER(Datos!H819),AND(OR(H$1005="",Datos!H819&gt;=H$1005),OR(H$1006="",Datos!H819&lt;=H$1006)),FALSE),TRUE))))</f>
        <v>0.0</v>
      </c>
      <c r="I819">
        <f>IF(Datos!I819="",0,IF(AND(I$1008&lt;&gt;"",Datos!I819=I$1008),0,IF(I$1004=0,0,1-CHOOSE(I$1004,IF(ISNUMBER(Datos!I819),AND(OR(I$1005="",Datos!I819&gt;=I$1005),OR(I$1006="",Datos!I819&lt;=I$1006)),FALSE),IF(ISNUMBER(Datos!I819),AND(Datos!I819=INT(Datos!I819),AND(OR(I$1005="",Datos!I819&gt;=I$1005),OR(I$1006="",Datos!I819&lt;=I$1006))),FALSE),OR(ISNUMBER(FIND(";"&amp;UPPER(TRIM(Datos!I819&amp;""))&amp;"=",I$1007)),ISNUMBER(FIND(";"&amp;UPPER(TRIM(Datos!I819&amp;""))&amp;";",I$1007))),OR(UPPER(TRIM(Datos!I819&amp;""))="SÍ",UPPER(TRIM(Datos!I819&amp;""))="SI",UPPER(TRIM(Datos!I819&amp;""))="NO"),IF(ISNUMBER(Datos!I819),AND(OR(I$1005="",Datos!I819&gt;=I$1005),OR(I$1006="",Datos!I819&lt;=I$1006)),FALSE),TRUE))))</f>
        <v>0.0</v>
      </c>
      <c r="J819">
        <f>IF(Datos!J819="",0,IF(AND(J$1008&lt;&gt;"",Datos!J819=J$1008),0,IF(J$1004=0,0,1-CHOOSE(J$1004,IF(ISNUMBER(Datos!J819),AND(OR(J$1005="",Datos!J819&gt;=J$1005),OR(J$1006="",Datos!J819&lt;=J$1006)),FALSE),IF(ISNUMBER(Datos!J819),AND(Datos!J819=INT(Datos!J819),AND(OR(J$1005="",Datos!J819&gt;=J$1005),OR(J$1006="",Datos!J819&lt;=J$1006))),FALSE),OR(ISNUMBER(FIND(";"&amp;UPPER(TRIM(Datos!J819&amp;""))&amp;"=",J$1007)),ISNUMBER(FIND(";"&amp;UPPER(TRIM(Datos!J819&amp;""))&amp;";",J$1007))),OR(UPPER(TRIM(Datos!J819&amp;""))="SÍ",UPPER(TRIM(Datos!J819&amp;""))="SI",UPPER(TRIM(Datos!J819&amp;""))="NO"),IF(ISNUMBER(Datos!J819),AND(OR(J$1005="",Datos!J819&gt;=J$1005),OR(J$1006="",Datos!J819&lt;=J$1006)),FALSE),TRUE))))</f>
        <v>0.0</v>
      </c>
      <c r="K819">
        <f>IF(Datos!K819="",0,IF(AND(K$1008&lt;&gt;"",Datos!K819=K$1008),0,IF(K$1004=0,0,1-CHOOSE(K$1004,IF(ISNUMBER(Datos!K819),AND(OR(K$1005="",Datos!K819&gt;=K$1005),OR(K$1006="",Datos!K819&lt;=K$1006)),FALSE),IF(ISNUMBER(Datos!K819),AND(Datos!K819=INT(Datos!K819),AND(OR(K$1005="",Datos!K819&gt;=K$1005),OR(K$1006="",Datos!K819&lt;=K$1006))),FALSE),OR(ISNUMBER(FIND(";"&amp;UPPER(TRIM(Datos!K819&amp;""))&amp;"=",K$1007)),ISNUMBER(FIND(";"&amp;UPPER(TRIM(Datos!K819&amp;""))&amp;";",K$1007))),OR(UPPER(TRIM(Datos!K819&amp;""))="SÍ",UPPER(TRIM(Datos!K819&amp;""))="SI",UPPER(TRIM(Datos!K819&amp;""))="NO"),IF(ISNUMBER(Datos!K819),AND(OR(K$1005="",Datos!K819&gt;=K$1005),OR(K$1006="",Datos!K819&lt;=K$1006)),FALSE),TRUE))))</f>
        <v>0.0</v>
      </c>
      <c r="L819">
        <f>IF(Datos!L819="",0,IF(AND(L$1008&lt;&gt;"",Datos!L819=L$1008),0,IF(L$1004=0,0,1-CHOOSE(L$1004,IF(ISNUMBER(Datos!L819),AND(OR(L$1005="",Datos!L819&gt;=L$1005),OR(L$1006="",Datos!L819&lt;=L$1006)),FALSE),IF(ISNUMBER(Datos!L819),AND(Datos!L819=INT(Datos!L819),AND(OR(L$1005="",Datos!L819&gt;=L$1005),OR(L$1006="",Datos!L819&lt;=L$1006))),FALSE),OR(ISNUMBER(FIND(";"&amp;UPPER(TRIM(Datos!L819&amp;""))&amp;"=",L$1007)),ISNUMBER(FIND(";"&amp;UPPER(TRIM(Datos!L819&amp;""))&amp;";",L$1007))),OR(UPPER(TRIM(Datos!L819&amp;""))="SÍ",UPPER(TRIM(Datos!L819&amp;""))="SI",UPPER(TRIM(Datos!L819&amp;""))="NO"),IF(ISNUMBER(Datos!L819),AND(OR(L$1005="",Datos!L819&gt;=L$1005),OR(L$1006="",Datos!L819&lt;=L$1006)),FALSE),TRUE))))</f>
        <v>0.0</v>
      </c>
      <c r="M819">
        <f>IF(Datos!M819="",0,IF(AND(M$1008&lt;&gt;"",Datos!M819=M$1008),0,IF(M$1004=0,0,1-CHOOSE(M$1004,IF(ISNUMBER(Datos!M819),AND(OR(M$1005="",Datos!M819&gt;=M$1005),OR(M$1006="",Datos!M819&lt;=M$1006)),FALSE),IF(ISNUMBER(Datos!M819),AND(Datos!M819=INT(Datos!M819),AND(OR(M$1005="",Datos!M819&gt;=M$1005),OR(M$1006="",Datos!M819&lt;=M$1006))),FALSE),OR(ISNUMBER(FIND(";"&amp;UPPER(TRIM(Datos!M819&amp;""))&amp;"=",M$1007)),ISNUMBER(FIND(";"&amp;UPPER(TRIM(Datos!M819&amp;""))&amp;";",M$1007))),OR(UPPER(TRIM(Datos!M819&amp;""))="SÍ",UPPER(TRIM(Datos!M819&amp;""))="SI",UPPER(TRIM(Datos!M819&amp;""))="NO"),IF(ISNUMBER(Datos!M819),AND(OR(M$1005="",Datos!M819&gt;=M$1005),OR(M$1006="",Datos!M819&lt;=M$1006)),FALSE),TRUE))))</f>
        <v>0.0</v>
      </c>
      <c r="N819">
        <f>IF(Datos!N819="",0,IF(AND(N$1008&lt;&gt;"",Datos!N819=N$1008),0,IF(N$1004=0,0,1-CHOOSE(N$1004,IF(ISNUMBER(Datos!N819),AND(OR(N$1005="",Datos!N819&gt;=N$1005),OR(N$1006="",Datos!N819&lt;=N$1006)),FALSE),IF(ISNUMBER(Datos!N819),AND(Datos!N819=INT(Datos!N819),AND(OR(N$1005="",Datos!N819&gt;=N$1005),OR(N$1006="",Datos!N819&lt;=N$1006))),FALSE),OR(ISNUMBER(FIND(";"&amp;UPPER(TRIM(Datos!N819&amp;""))&amp;"=",N$1007)),ISNUMBER(FIND(";"&amp;UPPER(TRIM(Datos!N819&amp;""))&amp;";",N$1007))),OR(UPPER(TRIM(Datos!N819&amp;""))="SÍ",UPPER(TRIM(Datos!N819&amp;""))="SI",UPPER(TRIM(Datos!N819&amp;""))="NO"),IF(ISNUMBER(Datos!N819),AND(OR(N$1005="",Datos!N819&gt;=N$1005),OR(N$1006="",Datos!N819&lt;=N$1006)),FALSE),TRUE))))</f>
        <v>0.0</v>
      </c>
      <c r="O819">
        <f>IF(Datos!O819="",0,IF(AND(O$1008&lt;&gt;"",Datos!O819=O$1008),0,IF(O$1004=0,0,1-CHOOSE(O$1004,IF(ISNUMBER(Datos!O819),AND(OR(O$1005="",Datos!O819&gt;=O$1005),OR(O$1006="",Datos!O819&lt;=O$1006)),FALSE),IF(ISNUMBER(Datos!O819),AND(Datos!O819=INT(Datos!O819),AND(OR(O$1005="",Datos!O819&gt;=O$1005),OR(O$1006="",Datos!O819&lt;=O$1006))),FALSE),OR(ISNUMBER(FIND(";"&amp;UPPER(TRIM(Datos!O819&amp;""))&amp;"=",O$1007)),ISNUMBER(FIND(";"&amp;UPPER(TRIM(Datos!O819&amp;""))&amp;";",O$1007))),OR(UPPER(TRIM(Datos!O819&amp;""))="SÍ",UPPER(TRIM(Datos!O819&amp;""))="SI",UPPER(TRIM(Datos!O819&amp;""))="NO"),IF(ISNUMBER(Datos!O819),AND(OR(O$1005="",Datos!O819&gt;=O$1005),OR(O$1006="",Datos!O819&lt;=O$1006)),FALSE),TRUE))))</f>
        <v>0.0</v>
      </c>
      <c r="P819">
        <f>IF(Datos!P819="",0,IF(AND(P$1008&lt;&gt;"",Datos!P819=P$1008),0,IF(P$1004=0,0,1-CHOOSE(P$1004,IF(ISNUMBER(Datos!P819),AND(OR(P$1005="",Datos!P819&gt;=P$1005),OR(P$1006="",Datos!P819&lt;=P$1006)),FALSE),IF(ISNUMBER(Datos!P819),AND(Datos!P819=INT(Datos!P819),AND(OR(P$1005="",Datos!P819&gt;=P$1005),OR(P$1006="",Datos!P819&lt;=P$1006))),FALSE),OR(ISNUMBER(FIND(";"&amp;UPPER(TRIM(Datos!P819&amp;""))&amp;"=",P$1007)),ISNUMBER(FIND(";"&amp;UPPER(TRIM(Datos!P819&amp;""))&amp;";",P$1007))),OR(UPPER(TRIM(Datos!P819&amp;""))="SÍ",UPPER(TRIM(Datos!P819&amp;""))="SI",UPPER(TRIM(Datos!P819&amp;""))="NO"),IF(ISNUMBER(Datos!P819),AND(OR(P$1005="",Datos!P819&gt;=P$1005),OR(P$1006="",Datos!P819&lt;=P$1006)),FALSE),TRUE))))</f>
        <v>0.0</v>
      </c>
      <c r="Q819">
        <f>IF(Datos!Q819="",0,IF(AND(Q$1008&lt;&gt;"",Datos!Q819=Q$1008),0,IF(Q$1004=0,0,1-CHOOSE(Q$1004,IF(ISNUMBER(Datos!Q819),AND(OR(Q$1005="",Datos!Q819&gt;=Q$1005),OR(Q$1006="",Datos!Q819&lt;=Q$1006)),FALSE),IF(ISNUMBER(Datos!Q819),AND(Datos!Q819=INT(Datos!Q819),AND(OR(Q$1005="",Datos!Q819&gt;=Q$1005),OR(Q$1006="",Datos!Q819&lt;=Q$1006))),FALSE),OR(ISNUMBER(FIND(";"&amp;UPPER(TRIM(Datos!Q819&amp;""))&amp;"=",Q$1007)),ISNUMBER(FIND(";"&amp;UPPER(TRIM(Datos!Q819&amp;""))&amp;";",Q$1007))),OR(UPPER(TRIM(Datos!Q819&amp;""))="SÍ",UPPER(TRIM(Datos!Q819&amp;""))="SI",UPPER(TRIM(Datos!Q819&amp;""))="NO"),IF(ISNUMBER(Datos!Q819),AND(OR(Q$1005="",Datos!Q819&gt;=Q$1005),OR(Q$1006="",Datos!Q819&lt;=Q$1006)),FALSE),TRUE))))</f>
        <v>0.0</v>
      </c>
      <c r="R819">
        <f>IF(Datos!R819="",0,IF(AND(R$1008&lt;&gt;"",Datos!R819=R$1008),0,IF(R$1004=0,0,1-CHOOSE(R$1004,IF(ISNUMBER(Datos!R819),AND(OR(R$1005="",Datos!R819&gt;=R$1005),OR(R$1006="",Datos!R819&lt;=R$1006)),FALSE),IF(ISNUMBER(Datos!R819),AND(Datos!R819=INT(Datos!R819),AND(OR(R$1005="",Datos!R819&gt;=R$1005),OR(R$1006="",Datos!R819&lt;=R$1006))),FALSE),OR(ISNUMBER(FIND(";"&amp;UPPER(TRIM(Datos!R819&amp;""))&amp;"=",R$1007)),ISNUMBER(FIND(";"&amp;UPPER(TRIM(Datos!R819&amp;""))&amp;";",R$1007))),OR(UPPER(TRIM(Datos!R819&amp;""))="SÍ",UPPER(TRIM(Datos!R819&amp;""))="SI",UPPER(TRIM(Datos!R819&amp;""))="NO"),IF(ISNUMBER(Datos!R819),AND(OR(R$1005="",Datos!R819&gt;=R$1005),OR(R$1006="",Datos!R819&lt;=R$1006)),FALSE),TRUE))))</f>
        <v>0.0</v>
      </c>
      <c r="S819">
        <f>IF(Datos!S819="",0,IF(AND(S$1008&lt;&gt;"",Datos!S819=S$1008),0,IF(S$1004=0,0,1-CHOOSE(S$1004,IF(ISNUMBER(Datos!S819),AND(OR(S$1005="",Datos!S819&gt;=S$1005),OR(S$1006="",Datos!S819&lt;=S$1006)),FALSE),IF(ISNUMBER(Datos!S819),AND(Datos!S819=INT(Datos!S819),AND(OR(S$1005="",Datos!S819&gt;=S$1005),OR(S$1006="",Datos!S819&lt;=S$1006))),FALSE),OR(ISNUMBER(FIND(";"&amp;UPPER(TRIM(Datos!S819&amp;""))&amp;"=",S$1007)),ISNUMBER(FIND(";"&amp;UPPER(TRIM(Datos!S819&amp;""))&amp;";",S$1007))),OR(UPPER(TRIM(Datos!S819&amp;""))="SÍ",UPPER(TRIM(Datos!S819&amp;""))="SI",UPPER(TRIM(Datos!S819&amp;""))="NO"),IF(ISNUMBER(Datos!S819),AND(OR(S$1005="",Datos!S819&gt;=S$1005),OR(S$1006="",Datos!S819&lt;=S$1006)),FALSE),TRUE))))</f>
        <v>0.0</v>
      </c>
      <c r="T819">
        <f>IF(Datos!T819="",0,IF(AND(T$1008&lt;&gt;"",Datos!T819=T$1008),0,IF(T$1004=0,0,1-CHOOSE(T$1004,IF(ISNUMBER(Datos!T819),AND(OR(T$1005="",Datos!T819&gt;=T$1005),OR(T$1006="",Datos!T819&lt;=T$1006)),FALSE),IF(ISNUMBER(Datos!T819),AND(Datos!T819=INT(Datos!T819),AND(OR(T$1005="",Datos!T819&gt;=T$1005),OR(T$1006="",Datos!T819&lt;=T$1006))),FALSE),OR(ISNUMBER(FIND(";"&amp;UPPER(TRIM(Datos!T819&amp;""))&amp;"=",T$1007)),ISNUMBER(FIND(";"&amp;UPPER(TRIM(Datos!T819&amp;""))&amp;";",T$1007))),OR(UPPER(TRIM(Datos!T819&amp;""))="SÍ",UPPER(TRIM(Datos!T819&amp;""))="SI",UPPER(TRIM(Datos!T819&amp;""))="NO"),IF(ISNUMBER(Datos!T819),AND(OR(T$1005="",Datos!T819&gt;=T$1005),OR(T$1006="",Datos!T819&lt;=T$1006)),FALSE),TRUE))))</f>
        <v>0.0</v>
      </c>
      <c r="U819">
        <f>IF(Datos!U819="",0,IF(AND(U$1008&lt;&gt;"",Datos!U819=U$1008),0,IF(U$1004=0,0,1-CHOOSE(U$1004,IF(ISNUMBER(Datos!U819),AND(OR(U$1005="",Datos!U819&gt;=U$1005),OR(U$1006="",Datos!U819&lt;=U$1006)),FALSE),IF(ISNUMBER(Datos!U819),AND(Datos!U819=INT(Datos!U819),AND(OR(U$1005="",Datos!U819&gt;=U$1005),OR(U$1006="",Datos!U819&lt;=U$1006))),FALSE),OR(ISNUMBER(FIND(";"&amp;UPPER(TRIM(Datos!U819&amp;""))&amp;"=",U$1007)),ISNUMBER(FIND(";"&amp;UPPER(TRIM(Datos!U819&amp;""))&amp;";",U$1007))),OR(UPPER(TRIM(Datos!U819&amp;""))="SÍ",UPPER(TRIM(Datos!U819&amp;""))="SI",UPPER(TRIM(Datos!U819&amp;""))="NO"),IF(ISNUMBER(Datos!U819),AND(OR(U$1005="",Datos!U819&gt;=U$1005),OR(U$1006="",Datos!U819&lt;=U$1006)),FALSE),TRUE))))</f>
        <v>0.0</v>
      </c>
      <c r="V819">
        <f>IF(Datos!V819="",0,IF(AND(V$1008&lt;&gt;"",Datos!V819=V$1008),0,IF(V$1004=0,0,1-CHOOSE(V$1004,IF(ISNUMBER(Datos!V819),AND(OR(V$1005="",Datos!V819&gt;=V$1005),OR(V$1006="",Datos!V819&lt;=V$1006)),FALSE),IF(ISNUMBER(Datos!V819),AND(Datos!V819=INT(Datos!V819),AND(OR(V$1005="",Datos!V819&gt;=V$1005),OR(V$1006="",Datos!V819&lt;=V$1006))),FALSE),OR(ISNUMBER(FIND(";"&amp;UPPER(TRIM(Datos!V819&amp;""))&amp;"=",V$1007)),ISNUMBER(FIND(";"&amp;UPPER(TRIM(Datos!V819&amp;""))&amp;";",V$1007))),OR(UPPER(TRIM(Datos!V819&amp;""))="SÍ",UPPER(TRIM(Datos!V819&amp;""))="SI",UPPER(TRIM(Datos!V819&amp;""))="NO"),IF(ISNUMBER(Datos!V819),AND(OR(V$1005="",Datos!V819&gt;=V$1005),OR(V$1006="",Datos!V819&lt;=V$1006)),FALSE),TRUE))))</f>
        <v>0.0</v>
      </c>
      <c r="W819">
        <f>IF(Datos!W819="",0,IF(AND(W$1008&lt;&gt;"",Datos!W819=W$1008),0,IF(W$1004=0,0,1-CHOOSE(W$1004,IF(ISNUMBER(Datos!W819),AND(OR(W$1005="",Datos!W819&gt;=W$1005),OR(W$1006="",Datos!W819&lt;=W$1006)),FALSE),IF(ISNUMBER(Datos!W819),AND(Datos!W819=INT(Datos!W819),AND(OR(W$1005="",Datos!W819&gt;=W$1005),OR(W$1006="",Datos!W819&lt;=W$1006))),FALSE),OR(ISNUMBER(FIND(";"&amp;UPPER(TRIM(Datos!W819&amp;""))&amp;"=",W$1007)),ISNUMBER(FIND(";"&amp;UPPER(TRIM(Datos!W819&amp;""))&amp;";",W$1007))),OR(UPPER(TRIM(Datos!W819&amp;""))="SÍ",UPPER(TRIM(Datos!W819&amp;""))="SI",UPPER(TRIM(Datos!W819&amp;""))="NO"),IF(ISNUMBER(Datos!W819),AND(OR(W$1005="",Datos!W819&gt;=W$1005),OR(W$1006="",Datos!W819&lt;=W$1006)),FALSE),TRUE))))</f>
        <v>0.0</v>
      </c>
      <c r="X819">
        <f>IF(Datos!X819="",0,IF(AND(X$1008&lt;&gt;"",Datos!X819=X$1008),0,IF(X$1004=0,0,1-CHOOSE(X$1004,IF(ISNUMBER(Datos!X819),AND(OR(X$1005="",Datos!X819&gt;=X$1005),OR(X$1006="",Datos!X819&lt;=X$1006)),FALSE),IF(ISNUMBER(Datos!X819),AND(Datos!X819=INT(Datos!X819),AND(OR(X$1005="",Datos!X819&gt;=X$1005),OR(X$1006="",Datos!X819&lt;=X$1006))),FALSE),OR(ISNUMBER(FIND(";"&amp;UPPER(TRIM(Datos!X819&amp;""))&amp;"=",X$1007)),ISNUMBER(FIND(";"&amp;UPPER(TRIM(Datos!X819&amp;""))&amp;";",X$1007))),OR(UPPER(TRIM(Datos!X819&amp;""))="SÍ",UPPER(TRIM(Datos!X819&amp;""))="SI",UPPER(TRIM(Datos!X819&amp;""))="NO"),IF(ISNUMBER(Datos!X819),AND(OR(X$1005="",Datos!X819&gt;=X$1005),OR(X$1006="",Datos!X819&lt;=X$1006)),FALSE),TRUE))))</f>
        <v>0.0</v>
      </c>
      <c r="Y819">
        <f>IF(Datos!Y819="",0,IF(AND(Y$1008&lt;&gt;"",Datos!Y819=Y$1008),0,IF(Y$1004=0,0,1-CHOOSE(Y$1004,IF(ISNUMBER(Datos!Y819),AND(OR(Y$1005="",Datos!Y819&gt;=Y$1005),OR(Y$1006="",Datos!Y819&lt;=Y$1006)),FALSE),IF(ISNUMBER(Datos!Y819),AND(Datos!Y819=INT(Datos!Y819),AND(OR(Y$1005="",Datos!Y819&gt;=Y$1005),OR(Y$1006="",Datos!Y819&lt;=Y$1006))),FALSE),OR(ISNUMBER(FIND(";"&amp;UPPER(TRIM(Datos!Y819&amp;""))&amp;"=",Y$1007)),ISNUMBER(FIND(";"&amp;UPPER(TRIM(Datos!Y819&amp;""))&amp;";",Y$1007))),OR(UPPER(TRIM(Datos!Y819&amp;""))="SÍ",UPPER(TRIM(Datos!Y819&amp;""))="SI",UPPER(TRIM(Datos!Y819&amp;""))="NO"),IF(ISNUMBER(Datos!Y819),AND(OR(Y$1005="",Datos!Y819&gt;=Y$1005),OR(Y$1006="",Datos!Y819&lt;=Y$1006)),FALSE),TRUE))))</f>
        <v>0.0</v>
      </c>
      <c r="Z819">
        <f>IF(Datos!Z819="",0,IF(AND(Z$1008&lt;&gt;"",Datos!Z819=Z$1008),0,IF(Z$1004=0,0,1-CHOOSE(Z$1004,IF(ISNUMBER(Datos!Z819),AND(OR(Z$1005="",Datos!Z819&gt;=Z$1005),OR(Z$1006="",Datos!Z819&lt;=Z$1006)),FALSE),IF(ISNUMBER(Datos!Z819),AND(Datos!Z819=INT(Datos!Z819),AND(OR(Z$1005="",Datos!Z819&gt;=Z$1005),OR(Z$1006="",Datos!Z819&lt;=Z$1006))),FALSE),OR(ISNUMBER(FIND(";"&amp;UPPER(TRIM(Datos!Z819&amp;""))&amp;"=",Z$1007)),ISNUMBER(FIND(";"&amp;UPPER(TRIM(Datos!Z819&amp;""))&amp;";",Z$1007))),OR(UPPER(TRIM(Datos!Z819&amp;""))="SÍ",UPPER(TRIM(Datos!Z819&amp;""))="SI",UPPER(TRIM(Datos!Z819&amp;""))="NO"),IF(ISNUMBER(Datos!Z819),AND(OR(Z$1005="",Datos!Z819&gt;=Z$1005),OR(Z$1006="",Datos!Z819&lt;=Z$1006)),FALSE),TRUE))))</f>
        <v>0.0</v>
      </c>
      <c r="AA819">
        <f>IF(Datos!AA819="",0,IF(AND(AA$1008&lt;&gt;"",Datos!AA819=AA$1008),0,IF(AA$1004=0,0,1-CHOOSE(AA$1004,IF(ISNUMBER(Datos!AA819),AND(OR(AA$1005="",Datos!AA819&gt;=AA$1005),OR(AA$1006="",Datos!AA819&lt;=AA$1006)),FALSE),IF(ISNUMBER(Datos!AA819),AND(Datos!AA819=INT(Datos!AA819),AND(OR(AA$1005="",Datos!AA819&gt;=AA$1005),OR(AA$1006="",Datos!AA819&lt;=AA$1006))),FALSE),OR(ISNUMBER(FIND(";"&amp;UPPER(TRIM(Datos!AA819&amp;""))&amp;"=",AA$1007)),ISNUMBER(FIND(";"&amp;UPPER(TRIM(Datos!AA819&amp;""))&amp;";",AA$1007))),OR(UPPER(TRIM(Datos!AA819&amp;""))="SÍ",UPPER(TRIM(Datos!AA819&amp;""))="SI",UPPER(TRIM(Datos!AA819&amp;""))="NO"),IF(ISNUMBER(Datos!AA819),AND(OR(AA$1005="",Datos!AA819&gt;=AA$1005),OR(AA$1006="",Datos!AA819&lt;=AA$1006)),FALSE),TRUE))))</f>
        <v>0.0</v>
      </c>
      <c r="AB819">
        <f>IF(Datos!AB819="",0,IF(AND(AB$1008&lt;&gt;"",Datos!AB819=AB$1008),0,IF(AB$1004=0,0,1-CHOOSE(AB$1004,IF(ISNUMBER(Datos!AB819),AND(OR(AB$1005="",Datos!AB819&gt;=AB$1005),OR(AB$1006="",Datos!AB819&lt;=AB$1006)),FALSE),IF(ISNUMBER(Datos!AB819),AND(Datos!AB819=INT(Datos!AB819),AND(OR(AB$1005="",Datos!AB819&gt;=AB$1005),OR(AB$1006="",Datos!AB819&lt;=AB$1006))),FALSE),OR(ISNUMBER(FIND(";"&amp;UPPER(TRIM(Datos!AB819&amp;""))&amp;"=",AB$1007)),ISNUMBER(FIND(";"&amp;UPPER(TRIM(Datos!AB819&amp;""))&amp;";",AB$1007))),OR(UPPER(TRIM(Datos!AB819&amp;""))="SÍ",UPPER(TRIM(Datos!AB819&amp;""))="SI",UPPER(TRIM(Datos!AB819&amp;""))="NO"),IF(ISNUMBER(Datos!AB819),AND(OR(AB$1005="",Datos!AB819&gt;=AB$1005),OR(AB$1006="",Datos!AB819&lt;=AB$1006)),FALSE),TRUE))))</f>
        <v>0.0</v>
      </c>
      <c r="AC819">
        <f>IF(Datos!AC819="",0,IF(AND(AC$1008&lt;&gt;"",Datos!AC819=AC$1008),0,IF(AC$1004=0,0,1-CHOOSE(AC$1004,IF(ISNUMBER(Datos!AC819),AND(OR(AC$1005="",Datos!AC819&gt;=AC$1005),OR(AC$1006="",Datos!AC819&lt;=AC$1006)),FALSE),IF(ISNUMBER(Datos!AC819),AND(Datos!AC819=INT(Datos!AC819),AND(OR(AC$1005="",Datos!AC819&gt;=AC$1005),OR(AC$1006="",Datos!AC819&lt;=AC$1006))),FALSE),OR(ISNUMBER(FIND(";"&amp;UPPER(TRIM(Datos!AC819&amp;""))&amp;"=",AC$1007)),ISNUMBER(FIND(";"&amp;UPPER(TRIM(Datos!AC819&amp;""))&amp;";",AC$1007))),OR(UPPER(TRIM(Datos!AC819&amp;""))="SÍ",UPPER(TRIM(Datos!AC819&amp;""))="SI",UPPER(TRIM(Datos!AC819&amp;""))="NO"),IF(ISNUMBER(Datos!AC819),AND(OR(AC$1005="",Datos!AC819&gt;=AC$1005),OR(AC$1006="",Datos!AC819&lt;=AC$1006)),FALSE),TRUE))))</f>
        <v>0.0</v>
      </c>
      <c r="AD819">
        <f>IF(Datos!AD819="",0,IF(AND(AD$1008&lt;&gt;"",Datos!AD819=AD$1008),0,IF(AD$1004=0,0,1-CHOOSE(AD$1004,IF(ISNUMBER(Datos!AD819),AND(OR(AD$1005="",Datos!AD819&gt;=AD$1005),OR(AD$1006="",Datos!AD819&lt;=AD$1006)),FALSE),IF(ISNUMBER(Datos!AD819),AND(Datos!AD819=INT(Datos!AD819),AND(OR(AD$1005="",Datos!AD819&gt;=AD$1005),OR(AD$1006="",Datos!AD819&lt;=AD$1006))),FALSE),OR(ISNUMBER(FIND(";"&amp;UPPER(TRIM(Datos!AD819&amp;""))&amp;"=",AD$1007)),ISNUMBER(FIND(";"&amp;UPPER(TRIM(Datos!AD819&amp;""))&amp;";",AD$1007))),OR(UPPER(TRIM(Datos!AD819&amp;""))="SÍ",UPPER(TRIM(Datos!AD819&amp;""))="SI",UPPER(TRIM(Datos!AD819&amp;""))="NO"),IF(ISNUMBER(Datos!AD819),AND(OR(AD$1005="",Datos!AD819&gt;=AD$1005),OR(AD$1006="",Datos!AD819&lt;=AD$1006)),FALSE),TRUE))))</f>
        <v>0.0</v>
      </c>
      <c r="AE819">
        <f>IF(Datos!AE819="",0,IF(AND(AE$1008&lt;&gt;"",Datos!AE819=AE$1008),0,IF(AE$1004=0,0,1-CHOOSE(AE$1004,IF(ISNUMBER(Datos!AE819),AND(OR(AE$1005="",Datos!AE819&gt;=AE$1005),OR(AE$1006="",Datos!AE819&lt;=AE$1006)),FALSE),IF(ISNUMBER(Datos!AE819),AND(Datos!AE819=INT(Datos!AE819),AND(OR(AE$1005="",Datos!AE819&gt;=AE$1005),OR(AE$1006="",Datos!AE819&lt;=AE$1006))),FALSE),OR(ISNUMBER(FIND(";"&amp;UPPER(TRIM(Datos!AE819&amp;""))&amp;"=",AE$1007)),ISNUMBER(FIND(";"&amp;UPPER(TRIM(Datos!AE819&amp;""))&amp;";",AE$1007))),OR(UPPER(TRIM(Datos!AE819&amp;""))="SÍ",UPPER(TRIM(Datos!AE819&amp;""))="SI",UPPER(TRIM(Datos!AE819&amp;""))="NO"),IF(ISNUMBER(Datos!AE819),AND(OR(AE$1005="",Datos!AE819&gt;=AE$1005),OR(AE$1006="",Datos!AE819&lt;=AE$1006)),FALSE),TRUE))))</f>
        <v>0.0</v>
      </c>
    </row>
    <row r="820" spans="2:31">
      <c r="B820">
        <f>IF(Datos!B820="",0,IF(AND(B$1008&lt;&gt;"",Datos!B820=B$1008),0,IF(B$1004=0,0,1-CHOOSE(B$1004,IF(ISNUMBER(Datos!B820),AND(OR(B$1005="",Datos!B820&gt;=B$1005),OR(B$1006="",Datos!B820&lt;=B$1006)),FALSE),IF(ISNUMBER(Datos!B820),AND(Datos!B820=INT(Datos!B820),AND(OR(B$1005="",Datos!B820&gt;=B$1005),OR(B$1006="",Datos!B820&lt;=B$1006))),FALSE),OR(ISNUMBER(FIND(";"&amp;UPPER(TRIM(Datos!B820&amp;""))&amp;"=",B$1007)),ISNUMBER(FIND(";"&amp;UPPER(TRIM(Datos!B820&amp;""))&amp;";",B$1007))),OR(UPPER(TRIM(Datos!B820&amp;""))="SÍ",UPPER(TRIM(Datos!B820&amp;""))="SI",UPPER(TRIM(Datos!B820&amp;""))="NO"),IF(ISNUMBER(Datos!B820),AND(OR(B$1005="",Datos!B820&gt;=B$1005),OR(B$1006="",Datos!B820&lt;=B$1006)),FALSE),TRUE))))</f>
        <v>0.0</v>
      </c>
      <c r="C820">
        <f>IF(Datos!C820="",0,IF(AND(C$1008&lt;&gt;"",Datos!C820=C$1008),0,IF(C$1004=0,0,1-CHOOSE(C$1004,IF(ISNUMBER(Datos!C820),AND(OR(C$1005="",Datos!C820&gt;=C$1005),OR(C$1006="",Datos!C820&lt;=C$1006)),FALSE),IF(ISNUMBER(Datos!C820),AND(Datos!C820=INT(Datos!C820),AND(OR(C$1005="",Datos!C820&gt;=C$1005),OR(C$1006="",Datos!C820&lt;=C$1006))),FALSE),OR(ISNUMBER(FIND(";"&amp;UPPER(TRIM(Datos!C820&amp;""))&amp;"=",C$1007)),ISNUMBER(FIND(";"&amp;UPPER(TRIM(Datos!C820&amp;""))&amp;";",C$1007))),OR(UPPER(TRIM(Datos!C820&amp;""))="SÍ",UPPER(TRIM(Datos!C820&amp;""))="SI",UPPER(TRIM(Datos!C820&amp;""))="NO"),IF(ISNUMBER(Datos!C820),AND(OR(C$1005="",Datos!C820&gt;=C$1005),OR(C$1006="",Datos!C820&lt;=C$1006)),FALSE),TRUE))))</f>
        <v>0.0</v>
      </c>
      <c r="D820">
        <f>IF(Datos!D820="",0,IF(AND(D$1008&lt;&gt;"",Datos!D820=D$1008),0,IF(D$1004=0,0,1-CHOOSE(D$1004,IF(ISNUMBER(Datos!D820),AND(OR(D$1005="",Datos!D820&gt;=D$1005),OR(D$1006="",Datos!D820&lt;=D$1006)),FALSE),IF(ISNUMBER(Datos!D820),AND(Datos!D820=INT(Datos!D820),AND(OR(D$1005="",Datos!D820&gt;=D$1005),OR(D$1006="",Datos!D820&lt;=D$1006))),FALSE),OR(ISNUMBER(FIND(";"&amp;UPPER(TRIM(Datos!D820&amp;""))&amp;"=",D$1007)),ISNUMBER(FIND(";"&amp;UPPER(TRIM(Datos!D820&amp;""))&amp;";",D$1007))),OR(UPPER(TRIM(Datos!D820&amp;""))="SÍ",UPPER(TRIM(Datos!D820&amp;""))="SI",UPPER(TRIM(Datos!D820&amp;""))="NO"),IF(ISNUMBER(Datos!D820),AND(OR(D$1005="",Datos!D820&gt;=D$1005),OR(D$1006="",Datos!D820&lt;=D$1006)),FALSE),TRUE))))</f>
        <v>0.0</v>
      </c>
      <c r="E820">
        <f>IF(Datos!E820="",0,IF(AND(E$1008&lt;&gt;"",Datos!E820=E$1008),0,IF(E$1004=0,0,1-CHOOSE(E$1004,IF(ISNUMBER(Datos!E820),AND(OR(E$1005="",Datos!E820&gt;=E$1005),OR(E$1006="",Datos!E820&lt;=E$1006)),FALSE),IF(ISNUMBER(Datos!E820),AND(Datos!E820=INT(Datos!E820),AND(OR(E$1005="",Datos!E820&gt;=E$1005),OR(E$1006="",Datos!E820&lt;=E$1006))),FALSE),OR(ISNUMBER(FIND(";"&amp;UPPER(TRIM(Datos!E820&amp;""))&amp;"=",E$1007)),ISNUMBER(FIND(";"&amp;UPPER(TRIM(Datos!E820&amp;""))&amp;";",E$1007))),OR(UPPER(TRIM(Datos!E820&amp;""))="SÍ",UPPER(TRIM(Datos!E820&amp;""))="SI",UPPER(TRIM(Datos!E820&amp;""))="NO"),IF(ISNUMBER(Datos!E820),AND(OR(E$1005="",Datos!E820&gt;=E$1005),OR(E$1006="",Datos!E820&lt;=E$1006)),FALSE),TRUE))))</f>
        <v>0.0</v>
      </c>
      <c r="F820">
        <f>IF(Datos!F820="",0,IF(AND(F$1008&lt;&gt;"",Datos!F820=F$1008),0,IF(F$1004=0,0,1-CHOOSE(F$1004,IF(ISNUMBER(Datos!F820),AND(OR(F$1005="",Datos!F820&gt;=F$1005),OR(F$1006="",Datos!F820&lt;=F$1006)),FALSE),IF(ISNUMBER(Datos!F820),AND(Datos!F820=INT(Datos!F820),AND(OR(F$1005="",Datos!F820&gt;=F$1005),OR(F$1006="",Datos!F820&lt;=F$1006))),FALSE),OR(ISNUMBER(FIND(";"&amp;UPPER(TRIM(Datos!F820&amp;""))&amp;"=",F$1007)),ISNUMBER(FIND(";"&amp;UPPER(TRIM(Datos!F820&amp;""))&amp;";",F$1007))),OR(UPPER(TRIM(Datos!F820&amp;""))="SÍ",UPPER(TRIM(Datos!F820&amp;""))="SI",UPPER(TRIM(Datos!F820&amp;""))="NO"),IF(ISNUMBER(Datos!F820),AND(OR(F$1005="",Datos!F820&gt;=F$1005),OR(F$1006="",Datos!F820&lt;=F$1006)),FALSE),TRUE))))</f>
        <v>0.0</v>
      </c>
      <c r="G820">
        <f>IF(Datos!G820="",0,IF(AND(G$1008&lt;&gt;"",Datos!G820=G$1008),0,IF(G$1004=0,0,1-CHOOSE(G$1004,IF(ISNUMBER(Datos!G820),AND(OR(G$1005="",Datos!G820&gt;=G$1005),OR(G$1006="",Datos!G820&lt;=G$1006)),FALSE),IF(ISNUMBER(Datos!G820),AND(Datos!G820=INT(Datos!G820),AND(OR(G$1005="",Datos!G820&gt;=G$1005),OR(G$1006="",Datos!G820&lt;=G$1006))),FALSE),OR(ISNUMBER(FIND(";"&amp;UPPER(TRIM(Datos!G820&amp;""))&amp;"=",G$1007)),ISNUMBER(FIND(";"&amp;UPPER(TRIM(Datos!G820&amp;""))&amp;";",G$1007))),OR(UPPER(TRIM(Datos!G820&amp;""))="SÍ",UPPER(TRIM(Datos!G820&amp;""))="SI",UPPER(TRIM(Datos!G820&amp;""))="NO"),IF(ISNUMBER(Datos!G820),AND(OR(G$1005="",Datos!G820&gt;=G$1005),OR(G$1006="",Datos!G820&lt;=G$1006)),FALSE),TRUE))))</f>
        <v>0.0</v>
      </c>
      <c r="H820">
        <f>IF(Datos!H820="",0,IF(AND(H$1008&lt;&gt;"",Datos!H820=H$1008),0,IF(H$1004=0,0,1-CHOOSE(H$1004,IF(ISNUMBER(Datos!H820),AND(OR(H$1005="",Datos!H820&gt;=H$1005),OR(H$1006="",Datos!H820&lt;=H$1006)),FALSE),IF(ISNUMBER(Datos!H820),AND(Datos!H820=INT(Datos!H820),AND(OR(H$1005="",Datos!H820&gt;=H$1005),OR(H$1006="",Datos!H820&lt;=H$1006))),FALSE),OR(ISNUMBER(FIND(";"&amp;UPPER(TRIM(Datos!H820&amp;""))&amp;"=",H$1007)),ISNUMBER(FIND(";"&amp;UPPER(TRIM(Datos!H820&amp;""))&amp;";",H$1007))),OR(UPPER(TRIM(Datos!H820&amp;""))="SÍ",UPPER(TRIM(Datos!H820&amp;""))="SI",UPPER(TRIM(Datos!H820&amp;""))="NO"),IF(ISNUMBER(Datos!H820),AND(OR(H$1005="",Datos!H820&gt;=H$1005),OR(H$1006="",Datos!H820&lt;=H$1006)),FALSE),TRUE))))</f>
        <v>0.0</v>
      </c>
      <c r="I820">
        <f>IF(Datos!I820="",0,IF(AND(I$1008&lt;&gt;"",Datos!I820=I$1008),0,IF(I$1004=0,0,1-CHOOSE(I$1004,IF(ISNUMBER(Datos!I820),AND(OR(I$1005="",Datos!I820&gt;=I$1005),OR(I$1006="",Datos!I820&lt;=I$1006)),FALSE),IF(ISNUMBER(Datos!I820),AND(Datos!I820=INT(Datos!I820),AND(OR(I$1005="",Datos!I820&gt;=I$1005),OR(I$1006="",Datos!I820&lt;=I$1006))),FALSE),OR(ISNUMBER(FIND(";"&amp;UPPER(TRIM(Datos!I820&amp;""))&amp;"=",I$1007)),ISNUMBER(FIND(";"&amp;UPPER(TRIM(Datos!I820&amp;""))&amp;";",I$1007))),OR(UPPER(TRIM(Datos!I820&amp;""))="SÍ",UPPER(TRIM(Datos!I820&amp;""))="SI",UPPER(TRIM(Datos!I820&amp;""))="NO"),IF(ISNUMBER(Datos!I820),AND(OR(I$1005="",Datos!I820&gt;=I$1005),OR(I$1006="",Datos!I820&lt;=I$1006)),FALSE),TRUE))))</f>
        <v>0.0</v>
      </c>
      <c r="J820">
        <f>IF(Datos!J820="",0,IF(AND(J$1008&lt;&gt;"",Datos!J820=J$1008),0,IF(J$1004=0,0,1-CHOOSE(J$1004,IF(ISNUMBER(Datos!J820),AND(OR(J$1005="",Datos!J820&gt;=J$1005),OR(J$1006="",Datos!J820&lt;=J$1006)),FALSE),IF(ISNUMBER(Datos!J820),AND(Datos!J820=INT(Datos!J820),AND(OR(J$1005="",Datos!J820&gt;=J$1005),OR(J$1006="",Datos!J820&lt;=J$1006))),FALSE),OR(ISNUMBER(FIND(";"&amp;UPPER(TRIM(Datos!J820&amp;""))&amp;"=",J$1007)),ISNUMBER(FIND(";"&amp;UPPER(TRIM(Datos!J820&amp;""))&amp;";",J$1007))),OR(UPPER(TRIM(Datos!J820&amp;""))="SÍ",UPPER(TRIM(Datos!J820&amp;""))="SI",UPPER(TRIM(Datos!J820&amp;""))="NO"),IF(ISNUMBER(Datos!J820),AND(OR(J$1005="",Datos!J820&gt;=J$1005),OR(J$1006="",Datos!J820&lt;=J$1006)),FALSE),TRUE))))</f>
        <v>0.0</v>
      </c>
      <c r="K820">
        <f>IF(Datos!K820="",0,IF(AND(K$1008&lt;&gt;"",Datos!K820=K$1008),0,IF(K$1004=0,0,1-CHOOSE(K$1004,IF(ISNUMBER(Datos!K820),AND(OR(K$1005="",Datos!K820&gt;=K$1005),OR(K$1006="",Datos!K820&lt;=K$1006)),FALSE),IF(ISNUMBER(Datos!K820),AND(Datos!K820=INT(Datos!K820),AND(OR(K$1005="",Datos!K820&gt;=K$1005),OR(K$1006="",Datos!K820&lt;=K$1006))),FALSE),OR(ISNUMBER(FIND(";"&amp;UPPER(TRIM(Datos!K820&amp;""))&amp;"=",K$1007)),ISNUMBER(FIND(";"&amp;UPPER(TRIM(Datos!K820&amp;""))&amp;";",K$1007))),OR(UPPER(TRIM(Datos!K820&amp;""))="SÍ",UPPER(TRIM(Datos!K820&amp;""))="SI",UPPER(TRIM(Datos!K820&amp;""))="NO"),IF(ISNUMBER(Datos!K820),AND(OR(K$1005="",Datos!K820&gt;=K$1005),OR(K$1006="",Datos!K820&lt;=K$1006)),FALSE),TRUE))))</f>
        <v>0.0</v>
      </c>
      <c r="L820">
        <f>IF(Datos!L820="",0,IF(AND(L$1008&lt;&gt;"",Datos!L820=L$1008),0,IF(L$1004=0,0,1-CHOOSE(L$1004,IF(ISNUMBER(Datos!L820),AND(OR(L$1005="",Datos!L820&gt;=L$1005),OR(L$1006="",Datos!L820&lt;=L$1006)),FALSE),IF(ISNUMBER(Datos!L820),AND(Datos!L820=INT(Datos!L820),AND(OR(L$1005="",Datos!L820&gt;=L$1005),OR(L$1006="",Datos!L820&lt;=L$1006))),FALSE),OR(ISNUMBER(FIND(";"&amp;UPPER(TRIM(Datos!L820&amp;""))&amp;"=",L$1007)),ISNUMBER(FIND(";"&amp;UPPER(TRIM(Datos!L820&amp;""))&amp;";",L$1007))),OR(UPPER(TRIM(Datos!L820&amp;""))="SÍ",UPPER(TRIM(Datos!L820&amp;""))="SI",UPPER(TRIM(Datos!L820&amp;""))="NO"),IF(ISNUMBER(Datos!L820),AND(OR(L$1005="",Datos!L820&gt;=L$1005),OR(L$1006="",Datos!L820&lt;=L$1006)),FALSE),TRUE))))</f>
        <v>0.0</v>
      </c>
      <c r="M820">
        <f>IF(Datos!M820="",0,IF(AND(M$1008&lt;&gt;"",Datos!M820=M$1008),0,IF(M$1004=0,0,1-CHOOSE(M$1004,IF(ISNUMBER(Datos!M820),AND(OR(M$1005="",Datos!M820&gt;=M$1005),OR(M$1006="",Datos!M820&lt;=M$1006)),FALSE),IF(ISNUMBER(Datos!M820),AND(Datos!M820=INT(Datos!M820),AND(OR(M$1005="",Datos!M820&gt;=M$1005),OR(M$1006="",Datos!M820&lt;=M$1006))),FALSE),OR(ISNUMBER(FIND(";"&amp;UPPER(TRIM(Datos!M820&amp;""))&amp;"=",M$1007)),ISNUMBER(FIND(";"&amp;UPPER(TRIM(Datos!M820&amp;""))&amp;";",M$1007))),OR(UPPER(TRIM(Datos!M820&amp;""))="SÍ",UPPER(TRIM(Datos!M820&amp;""))="SI",UPPER(TRIM(Datos!M820&amp;""))="NO"),IF(ISNUMBER(Datos!M820),AND(OR(M$1005="",Datos!M820&gt;=M$1005),OR(M$1006="",Datos!M820&lt;=M$1006)),FALSE),TRUE))))</f>
        <v>0.0</v>
      </c>
      <c r="N820">
        <f>IF(Datos!N820="",0,IF(AND(N$1008&lt;&gt;"",Datos!N820=N$1008),0,IF(N$1004=0,0,1-CHOOSE(N$1004,IF(ISNUMBER(Datos!N820),AND(OR(N$1005="",Datos!N820&gt;=N$1005),OR(N$1006="",Datos!N820&lt;=N$1006)),FALSE),IF(ISNUMBER(Datos!N820),AND(Datos!N820=INT(Datos!N820),AND(OR(N$1005="",Datos!N820&gt;=N$1005),OR(N$1006="",Datos!N820&lt;=N$1006))),FALSE),OR(ISNUMBER(FIND(";"&amp;UPPER(TRIM(Datos!N820&amp;""))&amp;"=",N$1007)),ISNUMBER(FIND(";"&amp;UPPER(TRIM(Datos!N820&amp;""))&amp;";",N$1007))),OR(UPPER(TRIM(Datos!N820&amp;""))="SÍ",UPPER(TRIM(Datos!N820&amp;""))="SI",UPPER(TRIM(Datos!N820&amp;""))="NO"),IF(ISNUMBER(Datos!N820),AND(OR(N$1005="",Datos!N820&gt;=N$1005),OR(N$1006="",Datos!N820&lt;=N$1006)),FALSE),TRUE))))</f>
        <v>0.0</v>
      </c>
      <c r="O820">
        <f>IF(Datos!O820="",0,IF(AND(O$1008&lt;&gt;"",Datos!O820=O$1008),0,IF(O$1004=0,0,1-CHOOSE(O$1004,IF(ISNUMBER(Datos!O820),AND(OR(O$1005="",Datos!O820&gt;=O$1005),OR(O$1006="",Datos!O820&lt;=O$1006)),FALSE),IF(ISNUMBER(Datos!O820),AND(Datos!O820=INT(Datos!O820),AND(OR(O$1005="",Datos!O820&gt;=O$1005),OR(O$1006="",Datos!O820&lt;=O$1006))),FALSE),OR(ISNUMBER(FIND(";"&amp;UPPER(TRIM(Datos!O820&amp;""))&amp;"=",O$1007)),ISNUMBER(FIND(";"&amp;UPPER(TRIM(Datos!O820&amp;""))&amp;";",O$1007))),OR(UPPER(TRIM(Datos!O820&amp;""))="SÍ",UPPER(TRIM(Datos!O820&amp;""))="SI",UPPER(TRIM(Datos!O820&amp;""))="NO"),IF(ISNUMBER(Datos!O820),AND(OR(O$1005="",Datos!O820&gt;=O$1005),OR(O$1006="",Datos!O820&lt;=O$1006)),FALSE),TRUE))))</f>
        <v>0.0</v>
      </c>
      <c r="P820">
        <f>IF(Datos!P820="",0,IF(AND(P$1008&lt;&gt;"",Datos!P820=P$1008),0,IF(P$1004=0,0,1-CHOOSE(P$1004,IF(ISNUMBER(Datos!P820),AND(OR(P$1005="",Datos!P820&gt;=P$1005),OR(P$1006="",Datos!P820&lt;=P$1006)),FALSE),IF(ISNUMBER(Datos!P820),AND(Datos!P820=INT(Datos!P820),AND(OR(P$1005="",Datos!P820&gt;=P$1005),OR(P$1006="",Datos!P820&lt;=P$1006))),FALSE),OR(ISNUMBER(FIND(";"&amp;UPPER(TRIM(Datos!P820&amp;""))&amp;"=",P$1007)),ISNUMBER(FIND(";"&amp;UPPER(TRIM(Datos!P820&amp;""))&amp;";",P$1007))),OR(UPPER(TRIM(Datos!P820&amp;""))="SÍ",UPPER(TRIM(Datos!P820&amp;""))="SI",UPPER(TRIM(Datos!P820&amp;""))="NO"),IF(ISNUMBER(Datos!P820),AND(OR(P$1005="",Datos!P820&gt;=P$1005),OR(P$1006="",Datos!P820&lt;=P$1006)),FALSE),TRUE))))</f>
        <v>0.0</v>
      </c>
      <c r="Q820">
        <f>IF(Datos!Q820="",0,IF(AND(Q$1008&lt;&gt;"",Datos!Q820=Q$1008),0,IF(Q$1004=0,0,1-CHOOSE(Q$1004,IF(ISNUMBER(Datos!Q820),AND(OR(Q$1005="",Datos!Q820&gt;=Q$1005),OR(Q$1006="",Datos!Q820&lt;=Q$1006)),FALSE),IF(ISNUMBER(Datos!Q820),AND(Datos!Q820=INT(Datos!Q820),AND(OR(Q$1005="",Datos!Q820&gt;=Q$1005),OR(Q$1006="",Datos!Q820&lt;=Q$1006))),FALSE),OR(ISNUMBER(FIND(";"&amp;UPPER(TRIM(Datos!Q820&amp;""))&amp;"=",Q$1007)),ISNUMBER(FIND(";"&amp;UPPER(TRIM(Datos!Q820&amp;""))&amp;";",Q$1007))),OR(UPPER(TRIM(Datos!Q820&amp;""))="SÍ",UPPER(TRIM(Datos!Q820&amp;""))="SI",UPPER(TRIM(Datos!Q820&amp;""))="NO"),IF(ISNUMBER(Datos!Q820),AND(OR(Q$1005="",Datos!Q820&gt;=Q$1005),OR(Q$1006="",Datos!Q820&lt;=Q$1006)),FALSE),TRUE))))</f>
        <v>0.0</v>
      </c>
      <c r="R820">
        <f>IF(Datos!R820="",0,IF(AND(R$1008&lt;&gt;"",Datos!R820=R$1008),0,IF(R$1004=0,0,1-CHOOSE(R$1004,IF(ISNUMBER(Datos!R820),AND(OR(R$1005="",Datos!R820&gt;=R$1005),OR(R$1006="",Datos!R820&lt;=R$1006)),FALSE),IF(ISNUMBER(Datos!R820),AND(Datos!R820=INT(Datos!R820),AND(OR(R$1005="",Datos!R820&gt;=R$1005),OR(R$1006="",Datos!R820&lt;=R$1006))),FALSE),OR(ISNUMBER(FIND(";"&amp;UPPER(TRIM(Datos!R820&amp;""))&amp;"=",R$1007)),ISNUMBER(FIND(";"&amp;UPPER(TRIM(Datos!R820&amp;""))&amp;";",R$1007))),OR(UPPER(TRIM(Datos!R820&amp;""))="SÍ",UPPER(TRIM(Datos!R820&amp;""))="SI",UPPER(TRIM(Datos!R820&amp;""))="NO"),IF(ISNUMBER(Datos!R820),AND(OR(R$1005="",Datos!R820&gt;=R$1005),OR(R$1006="",Datos!R820&lt;=R$1006)),FALSE),TRUE))))</f>
        <v>0.0</v>
      </c>
      <c r="S820">
        <f>IF(Datos!S820="",0,IF(AND(S$1008&lt;&gt;"",Datos!S820=S$1008),0,IF(S$1004=0,0,1-CHOOSE(S$1004,IF(ISNUMBER(Datos!S820),AND(OR(S$1005="",Datos!S820&gt;=S$1005),OR(S$1006="",Datos!S820&lt;=S$1006)),FALSE),IF(ISNUMBER(Datos!S820),AND(Datos!S820=INT(Datos!S820),AND(OR(S$1005="",Datos!S820&gt;=S$1005),OR(S$1006="",Datos!S820&lt;=S$1006))),FALSE),OR(ISNUMBER(FIND(";"&amp;UPPER(TRIM(Datos!S820&amp;""))&amp;"=",S$1007)),ISNUMBER(FIND(";"&amp;UPPER(TRIM(Datos!S820&amp;""))&amp;";",S$1007))),OR(UPPER(TRIM(Datos!S820&amp;""))="SÍ",UPPER(TRIM(Datos!S820&amp;""))="SI",UPPER(TRIM(Datos!S820&amp;""))="NO"),IF(ISNUMBER(Datos!S820),AND(OR(S$1005="",Datos!S820&gt;=S$1005),OR(S$1006="",Datos!S820&lt;=S$1006)),FALSE),TRUE))))</f>
        <v>0.0</v>
      </c>
      <c r="T820">
        <f>IF(Datos!T820="",0,IF(AND(T$1008&lt;&gt;"",Datos!T820=T$1008),0,IF(T$1004=0,0,1-CHOOSE(T$1004,IF(ISNUMBER(Datos!T820),AND(OR(T$1005="",Datos!T820&gt;=T$1005),OR(T$1006="",Datos!T820&lt;=T$1006)),FALSE),IF(ISNUMBER(Datos!T820),AND(Datos!T820=INT(Datos!T820),AND(OR(T$1005="",Datos!T820&gt;=T$1005),OR(T$1006="",Datos!T820&lt;=T$1006))),FALSE),OR(ISNUMBER(FIND(";"&amp;UPPER(TRIM(Datos!T820&amp;""))&amp;"=",T$1007)),ISNUMBER(FIND(";"&amp;UPPER(TRIM(Datos!T820&amp;""))&amp;";",T$1007))),OR(UPPER(TRIM(Datos!T820&amp;""))="SÍ",UPPER(TRIM(Datos!T820&amp;""))="SI",UPPER(TRIM(Datos!T820&amp;""))="NO"),IF(ISNUMBER(Datos!T820),AND(OR(T$1005="",Datos!T820&gt;=T$1005),OR(T$1006="",Datos!T820&lt;=T$1006)),FALSE),TRUE))))</f>
        <v>0.0</v>
      </c>
      <c r="U820">
        <f>IF(Datos!U820="",0,IF(AND(U$1008&lt;&gt;"",Datos!U820=U$1008),0,IF(U$1004=0,0,1-CHOOSE(U$1004,IF(ISNUMBER(Datos!U820),AND(OR(U$1005="",Datos!U820&gt;=U$1005),OR(U$1006="",Datos!U820&lt;=U$1006)),FALSE),IF(ISNUMBER(Datos!U820),AND(Datos!U820=INT(Datos!U820),AND(OR(U$1005="",Datos!U820&gt;=U$1005),OR(U$1006="",Datos!U820&lt;=U$1006))),FALSE),OR(ISNUMBER(FIND(";"&amp;UPPER(TRIM(Datos!U820&amp;""))&amp;"=",U$1007)),ISNUMBER(FIND(";"&amp;UPPER(TRIM(Datos!U820&amp;""))&amp;";",U$1007))),OR(UPPER(TRIM(Datos!U820&amp;""))="SÍ",UPPER(TRIM(Datos!U820&amp;""))="SI",UPPER(TRIM(Datos!U820&amp;""))="NO"),IF(ISNUMBER(Datos!U820),AND(OR(U$1005="",Datos!U820&gt;=U$1005),OR(U$1006="",Datos!U820&lt;=U$1006)),FALSE),TRUE))))</f>
        <v>0.0</v>
      </c>
      <c r="V820">
        <f>IF(Datos!V820="",0,IF(AND(V$1008&lt;&gt;"",Datos!V820=V$1008),0,IF(V$1004=0,0,1-CHOOSE(V$1004,IF(ISNUMBER(Datos!V820),AND(OR(V$1005="",Datos!V820&gt;=V$1005),OR(V$1006="",Datos!V820&lt;=V$1006)),FALSE),IF(ISNUMBER(Datos!V820),AND(Datos!V820=INT(Datos!V820),AND(OR(V$1005="",Datos!V820&gt;=V$1005),OR(V$1006="",Datos!V820&lt;=V$1006))),FALSE),OR(ISNUMBER(FIND(";"&amp;UPPER(TRIM(Datos!V820&amp;""))&amp;"=",V$1007)),ISNUMBER(FIND(";"&amp;UPPER(TRIM(Datos!V820&amp;""))&amp;";",V$1007))),OR(UPPER(TRIM(Datos!V820&amp;""))="SÍ",UPPER(TRIM(Datos!V820&amp;""))="SI",UPPER(TRIM(Datos!V820&amp;""))="NO"),IF(ISNUMBER(Datos!V820),AND(OR(V$1005="",Datos!V820&gt;=V$1005),OR(V$1006="",Datos!V820&lt;=V$1006)),FALSE),TRUE))))</f>
        <v>0.0</v>
      </c>
      <c r="W820">
        <f>IF(Datos!W820="",0,IF(AND(W$1008&lt;&gt;"",Datos!W820=W$1008),0,IF(W$1004=0,0,1-CHOOSE(W$1004,IF(ISNUMBER(Datos!W820),AND(OR(W$1005="",Datos!W820&gt;=W$1005),OR(W$1006="",Datos!W820&lt;=W$1006)),FALSE),IF(ISNUMBER(Datos!W820),AND(Datos!W820=INT(Datos!W820),AND(OR(W$1005="",Datos!W820&gt;=W$1005),OR(W$1006="",Datos!W820&lt;=W$1006))),FALSE),OR(ISNUMBER(FIND(";"&amp;UPPER(TRIM(Datos!W820&amp;""))&amp;"=",W$1007)),ISNUMBER(FIND(";"&amp;UPPER(TRIM(Datos!W820&amp;""))&amp;";",W$1007))),OR(UPPER(TRIM(Datos!W820&amp;""))="SÍ",UPPER(TRIM(Datos!W820&amp;""))="SI",UPPER(TRIM(Datos!W820&amp;""))="NO"),IF(ISNUMBER(Datos!W820),AND(OR(W$1005="",Datos!W820&gt;=W$1005),OR(W$1006="",Datos!W820&lt;=W$1006)),FALSE),TRUE))))</f>
        <v>0.0</v>
      </c>
      <c r="X820">
        <f>IF(Datos!X820="",0,IF(AND(X$1008&lt;&gt;"",Datos!X820=X$1008),0,IF(X$1004=0,0,1-CHOOSE(X$1004,IF(ISNUMBER(Datos!X820),AND(OR(X$1005="",Datos!X820&gt;=X$1005),OR(X$1006="",Datos!X820&lt;=X$1006)),FALSE),IF(ISNUMBER(Datos!X820),AND(Datos!X820=INT(Datos!X820),AND(OR(X$1005="",Datos!X820&gt;=X$1005),OR(X$1006="",Datos!X820&lt;=X$1006))),FALSE),OR(ISNUMBER(FIND(";"&amp;UPPER(TRIM(Datos!X820&amp;""))&amp;"=",X$1007)),ISNUMBER(FIND(";"&amp;UPPER(TRIM(Datos!X820&amp;""))&amp;";",X$1007))),OR(UPPER(TRIM(Datos!X820&amp;""))="SÍ",UPPER(TRIM(Datos!X820&amp;""))="SI",UPPER(TRIM(Datos!X820&amp;""))="NO"),IF(ISNUMBER(Datos!X820),AND(OR(X$1005="",Datos!X820&gt;=X$1005),OR(X$1006="",Datos!X820&lt;=X$1006)),FALSE),TRUE))))</f>
        <v>0.0</v>
      </c>
      <c r="Y820">
        <f>IF(Datos!Y820="",0,IF(AND(Y$1008&lt;&gt;"",Datos!Y820=Y$1008),0,IF(Y$1004=0,0,1-CHOOSE(Y$1004,IF(ISNUMBER(Datos!Y820),AND(OR(Y$1005="",Datos!Y820&gt;=Y$1005),OR(Y$1006="",Datos!Y820&lt;=Y$1006)),FALSE),IF(ISNUMBER(Datos!Y820),AND(Datos!Y820=INT(Datos!Y820),AND(OR(Y$1005="",Datos!Y820&gt;=Y$1005),OR(Y$1006="",Datos!Y820&lt;=Y$1006))),FALSE),OR(ISNUMBER(FIND(";"&amp;UPPER(TRIM(Datos!Y820&amp;""))&amp;"=",Y$1007)),ISNUMBER(FIND(";"&amp;UPPER(TRIM(Datos!Y820&amp;""))&amp;";",Y$1007))),OR(UPPER(TRIM(Datos!Y820&amp;""))="SÍ",UPPER(TRIM(Datos!Y820&amp;""))="SI",UPPER(TRIM(Datos!Y820&amp;""))="NO"),IF(ISNUMBER(Datos!Y820),AND(OR(Y$1005="",Datos!Y820&gt;=Y$1005),OR(Y$1006="",Datos!Y820&lt;=Y$1006)),FALSE),TRUE))))</f>
        <v>0.0</v>
      </c>
      <c r="Z820">
        <f>IF(Datos!Z820="",0,IF(AND(Z$1008&lt;&gt;"",Datos!Z820=Z$1008),0,IF(Z$1004=0,0,1-CHOOSE(Z$1004,IF(ISNUMBER(Datos!Z820),AND(OR(Z$1005="",Datos!Z820&gt;=Z$1005),OR(Z$1006="",Datos!Z820&lt;=Z$1006)),FALSE),IF(ISNUMBER(Datos!Z820),AND(Datos!Z820=INT(Datos!Z820),AND(OR(Z$1005="",Datos!Z820&gt;=Z$1005),OR(Z$1006="",Datos!Z820&lt;=Z$1006))),FALSE),OR(ISNUMBER(FIND(";"&amp;UPPER(TRIM(Datos!Z820&amp;""))&amp;"=",Z$1007)),ISNUMBER(FIND(";"&amp;UPPER(TRIM(Datos!Z820&amp;""))&amp;";",Z$1007))),OR(UPPER(TRIM(Datos!Z820&amp;""))="SÍ",UPPER(TRIM(Datos!Z820&amp;""))="SI",UPPER(TRIM(Datos!Z820&amp;""))="NO"),IF(ISNUMBER(Datos!Z820),AND(OR(Z$1005="",Datos!Z820&gt;=Z$1005),OR(Z$1006="",Datos!Z820&lt;=Z$1006)),FALSE),TRUE))))</f>
        <v>0.0</v>
      </c>
      <c r="AA820">
        <f>IF(Datos!AA820="",0,IF(AND(AA$1008&lt;&gt;"",Datos!AA820=AA$1008),0,IF(AA$1004=0,0,1-CHOOSE(AA$1004,IF(ISNUMBER(Datos!AA820),AND(OR(AA$1005="",Datos!AA820&gt;=AA$1005),OR(AA$1006="",Datos!AA820&lt;=AA$1006)),FALSE),IF(ISNUMBER(Datos!AA820),AND(Datos!AA820=INT(Datos!AA820),AND(OR(AA$1005="",Datos!AA820&gt;=AA$1005),OR(AA$1006="",Datos!AA820&lt;=AA$1006))),FALSE),OR(ISNUMBER(FIND(";"&amp;UPPER(TRIM(Datos!AA820&amp;""))&amp;"=",AA$1007)),ISNUMBER(FIND(";"&amp;UPPER(TRIM(Datos!AA820&amp;""))&amp;";",AA$1007))),OR(UPPER(TRIM(Datos!AA820&amp;""))="SÍ",UPPER(TRIM(Datos!AA820&amp;""))="SI",UPPER(TRIM(Datos!AA820&amp;""))="NO"),IF(ISNUMBER(Datos!AA820),AND(OR(AA$1005="",Datos!AA820&gt;=AA$1005),OR(AA$1006="",Datos!AA820&lt;=AA$1006)),FALSE),TRUE))))</f>
        <v>0.0</v>
      </c>
      <c r="AB820">
        <f>IF(Datos!AB820="",0,IF(AND(AB$1008&lt;&gt;"",Datos!AB820=AB$1008),0,IF(AB$1004=0,0,1-CHOOSE(AB$1004,IF(ISNUMBER(Datos!AB820),AND(OR(AB$1005="",Datos!AB820&gt;=AB$1005),OR(AB$1006="",Datos!AB820&lt;=AB$1006)),FALSE),IF(ISNUMBER(Datos!AB820),AND(Datos!AB820=INT(Datos!AB820),AND(OR(AB$1005="",Datos!AB820&gt;=AB$1005),OR(AB$1006="",Datos!AB820&lt;=AB$1006))),FALSE),OR(ISNUMBER(FIND(";"&amp;UPPER(TRIM(Datos!AB820&amp;""))&amp;"=",AB$1007)),ISNUMBER(FIND(";"&amp;UPPER(TRIM(Datos!AB820&amp;""))&amp;";",AB$1007))),OR(UPPER(TRIM(Datos!AB820&amp;""))="SÍ",UPPER(TRIM(Datos!AB820&amp;""))="SI",UPPER(TRIM(Datos!AB820&amp;""))="NO"),IF(ISNUMBER(Datos!AB820),AND(OR(AB$1005="",Datos!AB820&gt;=AB$1005),OR(AB$1006="",Datos!AB820&lt;=AB$1006)),FALSE),TRUE))))</f>
        <v>0.0</v>
      </c>
      <c r="AC820">
        <f>IF(Datos!AC820="",0,IF(AND(AC$1008&lt;&gt;"",Datos!AC820=AC$1008),0,IF(AC$1004=0,0,1-CHOOSE(AC$1004,IF(ISNUMBER(Datos!AC820),AND(OR(AC$1005="",Datos!AC820&gt;=AC$1005),OR(AC$1006="",Datos!AC820&lt;=AC$1006)),FALSE),IF(ISNUMBER(Datos!AC820),AND(Datos!AC820=INT(Datos!AC820),AND(OR(AC$1005="",Datos!AC820&gt;=AC$1005),OR(AC$1006="",Datos!AC820&lt;=AC$1006))),FALSE),OR(ISNUMBER(FIND(";"&amp;UPPER(TRIM(Datos!AC820&amp;""))&amp;"=",AC$1007)),ISNUMBER(FIND(";"&amp;UPPER(TRIM(Datos!AC820&amp;""))&amp;";",AC$1007))),OR(UPPER(TRIM(Datos!AC820&amp;""))="SÍ",UPPER(TRIM(Datos!AC820&amp;""))="SI",UPPER(TRIM(Datos!AC820&amp;""))="NO"),IF(ISNUMBER(Datos!AC820),AND(OR(AC$1005="",Datos!AC820&gt;=AC$1005),OR(AC$1006="",Datos!AC820&lt;=AC$1006)),FALSE),TRUE))))</f>
        <v>0.0</v>
      </c>
      <c r="AD820">
        <f>IF(Datos!AD820="",0,IF(AND(AD$1008&lt;&gt;"",Datos!AD820=AD$1008),0,IF(AD$1004=0,0,1-CHOOSE(AD$1004,IF(ISNUMBER(Datos!AD820),AND(OR(AD$1005="",Datos!AD820&gt;=AD$1005),OR(AD$1006="",Datos!AD820&lt;=AD$1006)),FALSE),IF(ISNUMBER(Datos!AD820),AND(Datos!AD820=INT(Datos!AD820),AND(OR(AD$1005="",Datos!AD820&gt;=AD$1005),OR(AD$1006="",Datos!AD820&lt;=AD$1006))),FALSE),OR(ISNUMBER(FIND(";"&amp;UPPER(TRIM(Datos!AD820&amp;""))&amp;"=",AD$1007)),ISNUMBER(FIND(";"&amp;UPPER(TRIM(Datos!AD820&amp;""))&amp;";",AD$1007))),OR(UPPER(TRIM(Datos!AD820&amp;""))="SÍ",UPPER(TRIM(Datos!AD820&amp;""))="SI",UPPER(TRIM(Datos!AD820&amp;""))="NO"),IF(ISNUMBER(Datos!AD820),AND(OR(AD$1005="",Datos!AD820&gt;=AD$1005),OR(AD$1006="",Datos!AD820&lt;=AD$1006)),FALSE),TRUE))))</f>
        <v>0.0</v>
      </c>
      <c r="AE820">
        <f>IF(Datos!AE820="",0,IF(AND(AE$1008&lt;&gt;"",Datos!AE820=AE$1008),0,IF(AE$1004=0,0,1-CHOOSE(AE$1004,IF(ISNUMBER(Datos!AE820),AND(OR(AE$1005="",Datos!AE820&gt;=AE$1005),OR(AE$1006="",Datos!AE820&lt;=AE$1006)),FALSE),IF(ISNUMBER(Datos!AE820),AND(Datos!AE820=INT(Datos!AE820),AND(OR(AE$1005="",Datos!AE820&gt;=AE$1005),OR(AE$1006="",Datos!AE820&lt;=AE$1006))),FALSE),OR(ISNUMBER(FIND(";"&amp;UPPER(TRIM(Datos!AE820&amp;""))&amp;"=",AE$1007)),ISNUMBER(FIND(";"&amp;UPPER(TRIM(Datos!AE820&amp;""))&amp;";",AE$1007))),OR(UPPER(TRIM(Datos!AE820&amp;""))="SÍ",UPPER(TRIM(Datos!AE820&amp;""))="SI",UPPER(TRIM(Datos!AE820&amp;""))="NO"),IF(ISNUMBER(Datos!AE820),AND(OR(AE$1005="",Datos!AE820&gt;=AE$1005),OR(AE$1006="",Datos!AE820&lt;=AE$1006)),FALSE),TRUE))))</f>
        <v>0.0</v>
      </c>
    </row>
    <row r="821" spans="2:31">
      <c r="B821">
        <f>IF(Datos!B821="",0,IF(AND(B$1008&lt;&gt;"",Datos!B821=B$1008),0,IF(B$1004=0,0,1-CHOOSE(B$1004,IF(ISNUMBER(Datos!B821),AND(OR(B$1005="",Datos!B821&gt;=B$1005),OR(B$1006="",Datos!B821&lt;=B$1006)),FALSE),IF(ISNUMBER(Datos!B821),AND(Datos!B821=INT(Datos!B821),AND(OR(B$1005="",Datos!B821&gt;=B$1005),OR(B$1006="",Datos!B821&lt;=B$1006))),FALSE),OR(ISNUMBER(FIND(";"&amp;UPPER(TRIM(Datos!B821&amp;""))&amp;"=",B$1007)),ISNUMBER(FIND(";"&amp;UPPER(TRIM(Datos!B821&amp;""))&amp;";",B$1007))),OR(UPPER(TRIM(Datos!B821&amp;""))="SÍ",UPPER(TRIM(Datos!B821&amp;""))="SI",UPPER(TRIM(Datos!B821&amp;""))="NO"),IF(ISNUMBER(Datos!B821),AND(OR(B$1005="",Datos!B821&gt;=B$1005),OR(B$1006="",Datos!B821&lt;=B$1006)),FALSE),TRUE))))</f>
        <v>0.0</v>
      </c>
      <c r="C821">
        <f>IF(Datos!C821="",0,IF(AND(C$1008&lt;&gt;"",Datos!C821=C$1008),0,IF(C$1004=0,0,1-CHOOSE(C$1004,IF(ISNUMBER(Datos!C821),AND(OR(C$1005="",Datos!C821&gt;=C$1005),OR(C$1006="",Datos!C821&lt;=C$1006)),FALSE),IF(ISNUMBER(Datos!C821),AND(Datos!C821=INT(Datos!C821),AND(OR(C$1005="",Datos!C821&gt;=C$1005),OR(C$1006="",Datos!C821&lt;=C$1006))),FALSE),OR(ISNUMBER(FIND(";"&amp;UPPER(TRIM(Datos!C821&amp;""))&amp;"=",C$1007)),ISNUMBER(FIND(";"&amp;UPPER(TRIM(Datos!C821&amp;""))&amp;";",C$1007))),OR(UPPER(TRIM(Datos!C821&amp;""))="SÍ",UPPER(TRIM(Datos!C821&amp;""))="SI",UPPER(TRIM(Datos!C821&amp;""))="NO"),IF(ISNUMBER(Datos!C821),AND(OR(C$1005="",Datos!C821&gt;=C$1005),OR(C$1006="",Datos!C821&lt;=C$1006)),FALSE),TRUE))))</f>
        <v>0.0</v>
      </c>
      <c r="D821">
        <f>IF(Datos!D821="",0,IF(AND(D$1008&lt;&gt;"",Datos!D821=D$1008),0,IF(D$1004=0,0,1-CHOOSE(D$1004,IF(ISNUMBER(Datos!D821),AND(OR(D$1005="",Datos!D821&gt;=D$1005),OR(D$1006="",Datos!D821&lt;=D$1006)),FALSE),IF(ISNUMBER(Datos!D821),AND(Datos!D821=INT(Datos!D821),AND(OR(D$1005="",Datos!D821&gt;=D$1005),OR(D$1006="",Datos!D821&lt;=D$1006))),FALSE),OR(ISNUMBER(FIND(";"&amp;UPPER(TRIM(Datos!D821&amp;""))&amp;"=",D$1007)),ISNUMBER(FIND(";"&amp;UPPER(TRIM(Datos!D821&amp;""))&amp;";",D$1007))),OR(UPPER(TRIM(Datos!D821&amp;""))="SÍ",UPPER(TRIM(Datos!D821&amp;""))="SI",UPPER(TRIM(Datos!D821&amp;""))="NO"),IF(ISNUMBER(Datos!D821),AND(OR(D$1005="",Datos!D821&gt;=D$1005),OR(D$1006="",Datos!D821&lt;=D$1006)),FALSE),TRUE))))</f>
        <v>0.0</v>
      </c>
      <c r="E821">
        <f>IF(Datos!E821="",0,IF(AND(E$1008&lt;&gt;"",Datos!E821=E$1008),0,IF(E$1004=0,0,1-CHOOSE(E$1004,IF(ISNUMBER(Datos!E821),AND(OR(E$1005="",Datos!E821&gt;=E$1005),OR(E$1006="",Datos!E821&lt;=E$1006)),FALSE),IF(ISNUMBER(Datos!E821),AND(Datos!E821=INT(Datos!E821),AND(OR(E$1005="",Datos!E821&gt;=E$1005),OR(E$1006="",Datos!E821&lt;=E$1006))),FALSE),OR(ISNUMBER(FIND(";"&amp;UPPER(TRIM(Datos!E821&amp;""))&amp;"=",E$1007)),ISNUMBER(FIND(";"&amp;UPPER(TRIM(Datos!E821&amp;""))&amp;";",E$1007))),OR(UPPER(TRIM(Datos!E821&amp;""))="SÍ",UPPER(TRIM(Datos!E821&amp;""))="SI",UPPER(TRIM(Datos!E821&amp;""))="NO"),IF(ISNUMBER(Datos!E821),AND(OR(E$1005="",Datos!E821&gt;=E$1005),OR(E$1006="",Datos!E821&lt;=E$1006)),FALSE),TRUE))))</f>
        <v>0.0</v>
      </c>
      <c r="F821">
        <f>IF(Datos!F821="",0,IF(AND(F$1008&lt;&gt;"",Datos!F821=F$1008),0,IF(F$1004=0,0,1-CHOOSE(F$1004,IF(ISNUMBER(Datos!F821),AND(OR(F$1005="",Datos!F821&gt;=F$1005),OR(F$1006="",Datos!F821&lt;=F$1006)),FALSE),IF(ISNUMBER(Datos!F821),AND(Datos!F821=INT(Datos!F821),AND(OR(F$1005="",Datos!F821&gt;=F$1005),OR(F$1006="",Datos!F821&lt;=F$1006))),FALSE),OR(ISNUMBER(FIND(";"&amp;UPPER(TRIM(Datos!F821&amp;""))&amp;"=",F$1007)),ISNUMBER(FIND(";"&amp;UPPER(TRIM(Datos!F821&amp;""))&amp;";",F$1007))),OR(UPPER(TRIM(Datos!F821&amp;""))="SÍ",UPPER(TRIM(Datos!F821&amp;""))="SI",UPPER(TRIM(Datos!F821&amp;""))="NO"),IF(ISNUMBER(Datos!F821),AND(OR(F$1005="",Datos!F821&gt;=F$1005),OR(F$1006="",Datos!F821&lt;=F$1006)),FALSE),TRUE))))</f>
        <v>0.0</v>
      </c>
      <c r="G821">
        <f>IF(Datos!G821="",0,IF(AND(G$1008&lt;&gt;"",Datos!G821=G$1008),0,IF(G$1004=0,0,1-CHOOSE(G$1004,IF(ISNUMBER(Datos!G821),AND(OR(G$1005="",Datos!G821&gt;=G$1005),OR(G$1006="",Datos!G821&lt;=G$1006)),FALSE),IF(ISNUMBER(Datos!G821),AND(Datos!G821=INT(Datos!G821),AND(OR(G$1005="",Datos!G821&gt;=G$1005),OR(G$1006="",Datos!G821&lt;=G$1006))),FALSE),OR(ISNUMBER(FIND(";"&amp;UPPER(TRIM(Datos!G821&amp;""))&amp;"=",G$1007)),ISNUMBER(FIND(";"&amp;UPPER(TRIM(Datos!G821&amp;""))&amp;";",G$1007))),OR(UPPER(TRIM(Datos!G821&amp;""))="SÍ",UPPER(TRIM(Datos!G821&amp;""))="SI",UPPER(TRIM(Datos!G821&amp;""))="NO"),IF(ISNUMBER(Datos!G821),AND(OR(G$1005="",Datos!G821&gt;=G$1005),OR(G$1006="",Datos!G821&lt;=G$1006)),FALSE),TRUE))))</f>
        <v>0.0</v>
      </c>
      <c r="H821">
        <f>IF(Datos!H821="",0,IF(AND(H$1008&lt;&gt;"",Datos!H821=H$1008),0,IF(H$1004=0,0,1-CHOOSE(H$1004,IF(ISNUMBER(Datos!H821),AND(OR(H$1005="",Datos!H821&gt;=H$1005),OR(H$1006="",Datos!H821&lt;=H$1006)),FALSE),IF(ISNUMBER(Datos!H821),AND(Datos!H821=INT(Datos!H821),AND(OR(H$1005="",Datos!H821&gt;=H$1005),OR(H$1006="",Datos!H821&lt;=H$1006))),FALSE),OR(ISNUMBER(FIND(";"&amp;UPPER(TRIM(Datos!H821&amp;""))&amp;"=",H$1007)),ISNUMBER(FIND(";"&amp;UPPER(TRIM(Datos!H821&amp;""))&amp;";",H$1007))),OR(UPPER(TRIM(Datos!H821&amp;""))="SÍ",UPPER(TRIM(Datos!H821&amp;""))="SI",UPPER(TRIM(Datos!H821&amp;""))="NO"),IF(ISNUMBER(Datos!H821),AND(OR(H$1005="",Datos!H821&gt;=H$1005),OR(H$1006="",Datos!H821&lt;=H$1006)),FALSE),TRUE))))</f>
        <v>0.0</v>
      </c>
      <c r="I821">
        <f>IF(Datos!I821="",0,IF(AND(I$1008&lt;&gt;"",Datos!I821=I$1008),0,IF(I$1004=0,0,1-CHOOSE(I$1004,IF(ISNUMBER(Datos!I821),AND(OR(I$1005="",Datos!I821&gt;=I$1005),OR(I$1006="",Datos!I821&lt;=I$1006)),FALSE),IF(ISNUMBER(Datos!I821),AND(Datos!I821=INT(Datos!I821),AND(OR(I$1005="",Datos!I821&gt;=I$1005),OR(I$1006="",Datos!I821&lt;=I$1006))),FALSE),OR(ISNUMBER(FIND(";"&amp;UPPER(TRIM(Datos!I821&amp;""))&amp;"=",I$1007)),ISNUMBER(FIND(";"&amp;UPPER(TRIM(Datos!I821&amp;""))&amp;";",I$1007))),OR(UPPER(TRIM(Datos!I821&amp;""))="SÍ",UPPER(TRIM(Datos!I821&amp;""))="SI",UPPER(TRIM(Datos!I821&amp;""))="NO"),IF(ISNUMBER(Datos!I821),AND(OR(I$1005="",Datos!I821&gt;=I$1005),OR(I$1006="",Datos!I821&lt;=I$1006)),FALSE),TRUE))))</f>
        <v>0.0</v>
      </c>
      <c r="J821">
        <f>IF(Datos!J821="",0,IF(AND(J$1008&lt;&gt;"",Datos!J821=J$1008),0,IF(J$1004=0,0,1-CHOOSE(J$1004,IF(ISNUMBER(Datos!J821),AND(OR(J$1005="",Datos!J821&gt;=J$1005),OR(J$1006="",Datos!J821&lt;=J$1006)),FALSE),IF(ISNUMBER(Datos!J821),AND(Datos!J821=INT(Datos!J821),AND(OR(J$1005="",Datos!J821&gt;=J$1005),OR(J$1006="",Datos!J821&lt;=J$1006))),FALSE),OR(ISNUMBER(FIND(";"&amp;UPPER(TRIM(Datos!J821&amp;""))&amp;"=",J$1007)),ISNUMBER(FIND(";"&amp;UPPER(TRIM(Datos!J821&amp;""))&amp;";",J$1007))),OR(UPPER(TRIM(Datos!J821&amp;""))="SÍ",UPPER(TRIM(Datos!J821&amp;""))="SI",UPPER(TRIM(Datos!J821&amp;""))="NO"),IF(ISNUMBER(Datos!J821),AND(OR(J$1005="",Datos!J821&gt;=J$1005),OR(J$1006="",Datos!J821&lt;=J$1006)),FALSE),TRUE))))</f>
        <v>0.0</v>
      </c>
      <c r="K821">
        <f>IF(Datos!K821="",0,IF(AND(K$1008&lt;&gt;"",Datos!K821=K$1008),0,IF(K$1004=0,0,1-CHOOSE(K$1004,IF(ISNUMBER(Datos!K821),AND(OR(K$1005="",Datos!K821&gt;=K$1005),OR(K$1006="",Datos!K821&lt;=K$1006)),FALSE),IF(ISNUMBER(Datos!K821),AND(Datos!K821=INT(Datos!K821),AND(OR(K$1005="",Datos!K821&gt;=K$1005),OR(K$1006="",Datos!K821&lt;=K$1006))),FALSE),OR(ISNUMBER(FIND(";"&amp;UPPER(TRIM(Datos!K821&amp;""))&amp;"=",K$1007)),ISNUMBER(FIND(";"&amp;UPPER(TRIM(Datos!K821&amp;""))&amp;";",K$1007))),OR(UPPER(TRIM(Datos!K821&amp;""))="SÍ",UPPER(TRIM(Datos!K821&amp;""))="SI",UPPER(TRIM(Datos!K821&amp;""))="NO"),IF(ISNUMBER(Datos!K821),AND(OR(K$1005="",Datos!K821&gt;=K$1005),OR(K$1006="",Datos!K821&lt;=K$1006)),FALSE),TRUE))))</f>
        <v>0.0</v>
      </c>
      <c r="L821">
        <f>IF(Datos!L821="",0,IF(AND(L$1008&lt;&gt;"",Datos!L821=L$1008),0,IF(L$1004=0,0,1-CHOOSE(L$1004,IF(ISNUMBER(Datos!L821),AND(OR(L$1005="",Datos!L821&gt;=L$1005),OR(L$1006="",Datos!L821&lt;=L$1006)),FALSE),IF(ISNUMBER(Datos!L821),AND(Datos!L821=INT(Datos!L821),AND(OR(L$1005="",Datos!L821&gt;=L$1005),OR(L$1006="",Datos!L821&lt;=L$1006))),FALSE),OR(ISNUMBER(FIND(";"&amp;UPPER(TRIM(Datos!L821&amp;""))&amp;"=",L$1007)),ISNUMBER(FIND(";"&amp;UPPER(TRIM(Datos!L821&amp;""))&amp;";",L$1007))),OR(UPPER(TRIM(Datos!L821&amp;""))="SÍ",UPPER(TRIM(Datos!L821&amp;""))="SI",UPPER(TRIM(Datos!L821&amp;""))="NO"),IF(ISNUMBER(Datos!L821),AND(OR(L$1005="",Datos!L821&gt;=L$1005),OR(L$1006="",Datos!L821&lt;=L$1006)),FALSE),TRUE))))</f>
        <v>0.0</v>
      </c>
      <c r="M821">
        <f>IF(Datos!M821="",0,IF(AND(M$1008&lt;&gt;"",Datos!M821=M$1008),0,IF(M$1004=0,0,1-CHOOSE(M$1004,IF(ISNUMBER(Datos!M821),AND(OR(M$1005="",Datos!M821&gt;=M$1005),OR(M$1006="",Datos!M821&lt;=M$1006)),FALSE),IF(ISNUMBER(Datos!M821),AND(Datos!M821=INT(Datos!M821),AND(OR(M$1005="",Datos!M821&gt;=M$1005),OR(M$1006="",Datos!M821&lt;=M$1006))),FALSE),OR(ISNUMBER(FIND(";"&amp;UPPER(TRIM(Datos!M821&amp;""))&amp;"=",M$1007)),ISNUMBER(FIND(";"&amp;UPPER(TRIM(Datos!M821&amp;""))&amp;";",M$1007))),OR(UPPER(TRIM(Datos!M821&amp;""))="SÍ",UPPER(TRIM(Datos!M821&amp;""))="SI",UPPER(TRIM(Datos!M821&amp;""))="NO"),IF(ISNUMBER(Datos!M821),AND(OR(M$1005="",Datos!M821&gt;=M$1005),OR(M$1006="",Datos!M821&lt;=M$1006)),FALSE),TRUE))))</f>
        <v>0.0</v>
      </c>
      <c r="N821">
        <f>IF(Datos!N821="",0,IF(AND(N$1008&lt;&gt;"",Datos!N821=N$1008),0,IF(N$1004=0,0,1-CHOOSE(N$1004,IF(ISNUMBER(Datos!N821),AND(OR(N$1005="",Datos!N821&gt;=N$1005),OR(N$1006="",Datos!N821&lt;=N$1006)),FALSE),IF(ISNUMBER(Datos!N821),AND(Datos!N821=INT(Datos!N821),AND(OR(N$1005="",Datos!N821&gt;=N$1005),OR(N$1006="",Datos!N821&lt;=N$1006))),FALSE),OR(ISNUMBER(FIND(";"&amp;UPPER(TRIM(Datos!N821&amp;""))&amp;"=",N$1007)),ISNUMBER(FIND(";"&amp;UPPER(TRIM(Datos!N821&amp;""))&amp;";",N$1007))),OR(UPPER(TRIM(Datos!N821&amp;""))="SÍ",UPPER(TRIM(Datos!N821&amp;""))="SI",UPPER(TRIM(Datos!N821&amp;""))="NO"),IF(ISNUMBER(Datos!N821),AND(OR(N$1005="",Datos!N821&gt;=N$1005),OR(N$1006="",Datos!N821&lt;=N$1006)),FALSE),TRUE))))</f>
        <v>0.0</v>
      </c>
      <c r="O821">
        <f>IF(Datos!O821="",0,IF(AND(O$1008&lt;&gt;"",Datos!O821=O$1008),0,IF(O$1004=0,0,1-CHOOSE(O$1004,IF(ISNUMBER(Datos!O821),AND(OR(O$1005="",Datos!O821&gt;=O$1005),OR(O$1006="",Datos!O821&lt;=O$1006)),FALSE),IF(ISNUMBER(Datos!O821),AND(Datos!O821=INT(Datos!O821),AND(OR(O$1005="",Datos!O821&gt;=O$1005),OR(O$1006="",Datos!O821&lt;=O$1006))),FALSE),OR(ISNUMBER(FIND(";"&amp;UPPER(TRIM(Datos!O821&amp;""))&amp;"=",O$1007)),ISNUMBER(FIND(";"&amp;UPPER(TRIM(Datos!O821&amp;""))&amp;";",O$1007))),OR(UPPER(TRIM(Datos!O821&amp;""))="SÍ",UPPER(TRIM(Datos!O821&amp;""))="SI",UPPER(TRIM(Datos!O821&amp;""))="NO"),IF(ISNUMBER(Datos!O821),AND(OR(O$1005="",Datos!O821&gt;=O$1005),OR(O$1006="",Datos!O821&lt;=O$1006)),FALSE),TRUE))))</f>
        <v>0.0</v>
      </c>
      <c r="P821">
        <f>IF(Datos!P821="",0,IF(AND(P$1008&lt;&gt;"",Datos!P821=P$1008),0,IF(P$1004=0,0,1-CHOOSE(P$1004,IF(ISNUMBER(Datos!P821),AND(OR(P$1005="",Datos!P821&gt;=P$1005),OR(P$1006="",Datos!P821&lt;=P$1006)),FALSE),IF(ISNUMBER(Datos!P821),AND(Datos!P821=INT(Datos!P821),AND(OR(P$1005="",Datos!P821&gt;=P$1005),OR(P$1006="",Datos!P821&lt;=P$1006))),FALSE),OR(ISNUMBER(FIND(";"&amp;UPPER(TRIM(Datos!P821&amp;""))&amp;"=",P$1007)),ISNUMBER(FIND(";"&amp;UPPER(TRIM(Datos!P821&amp;""))&amp;";",P$1007))),OR(UPPER(TRIM(Datos!P821&amp;""))="SÍ",UPPER(TRIM(Datos!P821&amp;""))="SI",UPPER(TRIM(Datos!P821&amp;""))="NO"),IF(ISNUMBER(Datos!P821),AND(OR(P$1005="",Datos!P821&gt;=P$1005),OR(P$1006="",Datos!P821&lt;=P$1006)),FALSE),TRUE))))</f>
        <v>0.0</v>
      </c>
      <c r="Q821">
        <f>IF(Datos!Q821="",0,IF(AND(Q$1008&lt;&gt;"",Datos!Q821=Q$1008),0,IF(Q$1004=0,0,1-CHOOSE(Q$1004,IF(ISNUMBER(Datos!Q821),AND(OR(Q$1005="",Datos!Q821&gt;=Q$1005),OR(Q$1006="",Datos!Q821&lt;=Q$1006)),FALSE),IF(ISNUMBER(Datos!Q821),AND(Datos!Q821=INT(Datos!Q821),AND(OR(Q$1005="",Datos!Q821&gt;=Q$1005),OR(Q$1006="",Datos!Q821&lt;=Q$1006))),FALSE),OR(ISNUMBER(FIND(";"&amp;UPPER(TRIM(Datos!Q821&amp;""))&amp;"=",Q$1007)),ISNUMBER(FIND(";"&amp;UPPER(TRIM(Datos!Q821&amp;""))&amp;";",Q$1007))),OR(UPPER(TRIM(Datos!Q821&amp;""))="SÍ",UPPER(TRIM(Datos!Q821&amp;""))="SI",UPPER(TRIM(Datos!Q821&amp;""))="NO"),IF(ISNUMBER(Datos!Q821),AND(OR(Q$1005="",Datos!Q821&gt;=Q$1005),OR(Q$1006="",Datos!Q821&lt;=Q$1006)),FALSE),TRUE))))</f>
        <v>0.0</v>
      </c>
      <c r="R821">
        <f>IF(Datos!R821="",0,IF(AND(R$1008&lt;&gt;"",Datos!R821=R$1008),0,IF(R$1004=0,0,1-CHOOSE(R$1004,IF(ISNUMBER(Datos!R821),AND(OR(R$1005="",Datos!R821&gt;=R$1005),OR(R$1006="",Datos!R821&lt;=R$1006)),FALSE),IF(ISNUMBER(Datos!R821),AND(Datos!R821=INT(Datos!R821),AND(OR(R$1005="",Datos!R821&gt;=R$1005),OR(R$1006="",Datos!R821&lt;=R$1006))),FALSE),OR(ISNUMBER(FIND(";"&amp;UPPER(TRIM(Datos!R821&amp;""))&amp;"=",R$1007)),ISNUMBER(FIND(";"&amp;UPPER(TRIM(Datos!R821&amp;""))&amp;";",R$1007))),OR(UPPER(TRIM(Datos!R821&amp;""))="SÍ",UPPER(TRIM(Datos!R821&amp;""))="SI",UPPER(TRIM(Datos!R821&amp;""))="NO"),IF(ISNUMBER(Datos!R821),AND(OR(R$1005="",Datos!R821&gt;=R$1005),OR(R$1006="",Datos!R821&lt;=R$1006)),FALSE),TRUE))))</f>
        <v>0.0</v>
      </c>
      <c r="S821">
        <f>IF(Datos!S821="",0,IF(AND(S$1008&lt;&gt;"",Datos!S821=S$1008),0,IF(S$1004=0,0,1-CHOOSE(S$1004,IF(ISNUMBER(Datos!S821),AND(OR(S$1005="",Datos!S821&gt;=S$1005),OR(S$1006="",Datos!S821&lt;=S$1006)),FALSE),IF(ISNUMBER(Datos!S821),AND(Datos!S821=INT(Datos!S821),AND(OR(S$1005="",Datos!S821&gt;=S$1005),OR(S$1006="",Datos!S821&lt;=S$1006))),FALSE),OR(ISNUMBER(FIND(";"&amp;UPPER(TRIM(Datos!S821&amp;""))&amp;"=",S$1007)),ISNUMBER(FIND(";"&amp;UPPER(TRIM(Datos!S821&amp;""))&amp;";",S$1007))),OR(UPPER(TRIM(Datos!S821&amp;""))="SÍ",UPPER(TRIM(Datos!S821&amp;""))="SI",UPPER(TRIM(Datos!S821&amp;""))="NO"),IF(ISNUMBER(Datos!S821),AND(OR(S$1005="",Datos!S821&gt;=S$1005),OR(S$1006="",Datos!S821&lt;=S$1006)),FALSE),TRUE))))</f>
        <v>0.0</v>
      </c>
      <c r="T821">
        <f>IF(Datos!T821="",0,IF(AND(T$1008&lt;&gt;"",Datos!T821=T$1008),0,IF(T$1004=0,0,1-CHOOSE(T$1004,IF(ISNUMBER(Datos!T821),AND(OR(T$1005="",Datos!T821&gt;=T$1005),OR(T$1006="",Datos!T821&lt;=T$1006)),FALSE),IF(ISNUMBER(Datos!T821),AND(Datos!T821=INT(Datos!T821),AND(OR(T$1005="",Datos!T821&gt;=T$1005),OR(T$1006="",Datos!T821&lt;=T$1006))),FALSE),OR(ISNUMBER(FIND(";"&amp;UPPER(TRIM(Datos!T821&amp;""))&amp;"=",T$1007)),ISNUMBER(FIND(";"&amp;UPPER(TRIM(Datos!T821&amp;""))&amp;";",T$1007))),OR(UPPER(TRIM(Datos!T821&amp;""))="SÍ",UPPER(TRIM(Datos!T821&amp;""))="SI",UPPER(TRIM(Datos!T821&amp;""))="NO"),IF(ISNUMBER(Datos!T821),AND(OR(T$1005="",Datos!T821&gt;=T$1005),OR(T$1006="",Datos!T821&lt;=T$1006)),FALSE),TRUE))))</f>
        <v>0.0</v>
      </c>
      <c r="U821">
        <f>IF(Datos!U821="",0,IF(AND(U$1008&lt;&gt;"",Datos!U821=U$1008),0,IF(U$1004=0,0,1-CHOOSE(U$1004,IF(ISNUMBER(Datos!U821),AND(OR(U$1005="",Datos!U821&gt;=U$1005),OR(U$1006="",Datos!U821&lt;=U$1006)),FALSE),IF(ISNUMBER(Datos!U821),AND(Datos!U821=INT(Datos!U821),AND(OR(U$1005="",Datos!U821&gt;=U$1005),OR(U$1006="",Datos!U821&lt;=U$1006))),FALSE),OR(ISNUMBER(FIND(";"&amp;UPPER(TRIM(Datos!U821&amp;""))&amp;"=",U$1007)),ISNUMBER(FIND(";"&amp;UPPER(TRIM(Datos!U821&amp;""))&amp;";",U$1007))),OR(UPPER(TRIM(Datos!U821&amp;""))="SÍ",UPPER(TRIM(Datos!U821&amp;""))="SI",UPPER(TRIM(Datos!U821&amp;""))="NO"),IF(ISNUMBER(Datos!U821),AND(OR(U$1005="",Datos!U821&gt;=U$1005),OR(U$1006="",Datos!U821&lt;=U$1006)),FALSE),TRUE))))</f>
        <v>0.0</v>
      </c>
      <c r="V821">
        <f>IF(Datos!V821="",0,IF(AND(V$1008&lt;&gt;"",Datos!V821=V$1008),0,IF(V$1004=0,0,1-CHOOSE(V$1004,IF(ISNUMBER(Datos!V821),AND(OR(V$1005="",Datos!V821&gt;=V$1005),OR(V$1006="",Datos!V821&lt;=V$1006)),FALSE),IF(ISNUMBER(Datos!V821),AND(Datos!V821=INT(Datos!V821),AND(OR(V$1005="",Datos!V821&gt;=V$1005),OR(V$1006="",Datos!V821&lt;=V$1006))),FALSE),OR(ISNUMBER(FIND(";"&amp;UPPER(TRIM(Datos!V821&amp;""))&amp;"=",V$1007)),ISNUMBER(FIND(";"&amp;UPPER(TRIM(Datos!V821&amp;""))&amp;";",V$1007))),OR(UPPER(TRIM(Datos!V821&amp;""))="SÍ",UPPER(TRIM(Datos!V821&amp;""))="SI",UPPER(TRIM(Datos!V821&amp;""))="NO"),IF(ISNUMBER(Datos!V821),AND(OR(V$1005="",Datos!V821&gt;=V$1005),OR(V$1006="",Datos!V821&lt;=V$1006)),FALSE),TRUE))))</f>
        <v>0.0</v>
      </c>
      <c r="W821">
        <f>IF(Datos!W821="",0,IF(AND(W$1008&lt;&gt;"",Datos!W821=W$1008),0,IF(W$1004=0,0,1-CHOOSE(W$1004,IF(ISNUMBER(Datos!W821),AND(OR(W$1005="",Datos!W821&gt;=W$1005),OR(W$1006="",Datos!W821&lt;=W$1006)),FALSE),IF(ISNUMBER(Datos!W821),AND(Datos!W821=INT(Datos!W821),AND(OR(W$1005="",Datos!W821&gt;=W$1005),OR(W$1006="",Datos!W821&lt;=W$1006))),FALSE),OR(ISNUMBER(FIND(";"&amp;UPPER(TRIM(Datos!W821&amp;""))&amp;"=",W$1007)),ISNUMBER(FIND(";"&amp;UPPER(TRIM(Datos!W821&amp;""))&amp;";",W$1007))),OR(UPPER(TRIM(Datos!W821&amp;""))="SÍ",UPPER(TRIM(Datos!W821&amp;""))="SI",UPPER(TRIM(Datos!W821&amp;""))="NO"),IF(ISNUMBER(Datos!W821),AND(OR(W$1005="",Datos!W821&gt;=W$1005),OR(W$1006="",Datos!W821&lt;=W$1006)),FALSE),TRUE))))</f>
        <v>0.0</v>
      </c>
      <c r="X821">
        <f>IF(Datos!X821="",0,IF(AND(X$1008&lt;&gt;"",Datos!X821=X$1008),0,IF(X$1004=0,0,1-CHOOSE(X$1004,IF(ISNUMBER(Datos!X821),AND(OR(X$1005="",Datos!X821&gt;=X$1005),OR(X$1006="",Datos!X821&lt;=X$1006)),FALSE),IF(ISNUMBER(Datos!X821),AND(Datos!X821=INT(Datos!X821),AND(OR(X$1005="",Datos!X821&gt;=X$1005),OR(X$1006="",Datos!X821&lt;=X$1006))),FALSE),OR(ISNUMBER(FIND(";"&amp;UPPER(TRIM(Datos!X821&amp;""))&amp;"=",X$1007)),ISNUMBER(FIND(";"&amp;UPPER(TRIM(Datos!X821&amp;""))&amp;";",X$1007))),OR(UPPER(TRIM(Datos!X821&amp;""))="SÍ",UPPER(TRIM(Datos!X821&amp;""))="SI",UPPER(TRIM(Datos!X821&amp;""))="NO"),IF(ISNUMBER(Datos!X821),AND(OR(X$1005="",Datos!X821&gt;=X$1005),OR(X$1006="",Datos!X821&lt;=X$1006)),FALSE),TRUE))))</f>
        <v>0.0</v>
      </c>
      <c r="Y821">
        <f>IF(Datos!Y821="",0,IF(AND(Y$1008&lt;&gt;"",Datos!Y821=Y$1008),0,IF(Y$1004=0,0,1-CHOOSE(Y$1004,IF(ISNUMBER(Datos!Y821),AND(OR(Y$1005="",Datos!Y821&gt;=Y$1005),OR(Y$1006="",Datos!Y821&lt;=Y$1006)),FALSE),IF(ISNUMBER(Datos!Y821),AND(Datos!Y821=INT(Datos!Y821),AND(OR(Y$1005="",Datos!Y821&gt;=Y$1005),OR(Y$1006="",Datos!Y821&lt;=Y$1006))),FALSE),OR(ISNUMBER(FIND(";"&amp;UPPER(TRIM(Datos!Y821&amp;""))&amp;"=",Y$1007)),ISNUMBER(FIND(";"&amp;UPPER(TRIM(Datos!Y821&amp;""))&amp;";",Y$1007))),OR(UPPER(TRIM(Datos!Y821&amp;""))="SÍ",UPPER(TRIM(Datos!Y821&amp;""))="SI",UPPER(TRIM(Datos!Y821&amp;""))="NO"),IF(ISNUMBER(Datos!Y821),AND(OR(Y$1005="",Datos!Y821&gt;=Y$1005),OR(Y$1006="",Datos!Y821&lt;=Y$1006)),FALSE),TRUE))))</f>
        <v>0.0</v>
      </c>
      <c r="Z821">
        <f>IF(Datos!Z821="",0,IF(AND(Z$1008&lt;&gt;"",Datos!Z821=Z$1008),0,IF(Z$1004=0,0,1-CHOOSE(Z$1004,IF(ISNUMBER(Datos!Z821),AND(OR(Z$1005="",Datos!Z821&gt;=Z$1005),OR(Z$1006="",Datos!Z821&lt;=Z$1006)),FALSE),IF(ISNUMBER(Datos!Z821),AND(Datos!Z821=INT(Datos!Z821),AND(OR(Z$1005="",Datos!Z821&gt;=Z$1005),OR(Z$1006="",Datos!Z821&lt;=Z$1006))),FALSE),OR(ISNUMBER(FIND(";"&amp;UPPER(TRIM(Datos!Z821&amp;""))&amp;"=",Z$1007)),ISNUMBER(FIND(";"&amp;UPPER(TRIM(Datos!Z821&amp;""))&amp;";",Z$1007))),OR(UPPER(TRIM(Datos!Z821&amp;""))="SÍ",UPPER(TRIM(Datos!Z821&amp;""))="SI",UPPER(TRIM(Datos!Z821&amp;""))="NO"),IF(ISNUMBER(Datos!Z821),AND(OR(Z$1005="",Datos!Z821&gt;=Z$1005),OR(Z$1006="",Datos!Z821&lt;=Z$1006)),FALSE),TRUE))))</f>
        <v>0.0</v>
      </c>
      <c r="AA821">
        <f>IF(Datos!AA821="",0,IF(AND(AA$1008&lt;&gt;"",Datos!AA821=AA$1008),0,IF(AA$1004=0,0,1-CHOOSE(AA$1004,IF(ISNUMBER(Datos!AA821),AND(OR(AA$1005="",Datos!AA821&gt;=AA$1005),OR(AA$1006="",Datos!AA821&lt;=AA$1006)),FALSE),IF(ISNUMBER(Datos!AA821),AND(Datos!AA821=INT(Datos!AA821),AND(OR(AA$1005="",Datos!AA821&gt;=AA$1005),OR(AA$1006="",Datos!AA821&lt;=AA$1006))),FALSE),OR(ISNUMBER(FIND(";"&amp;UPPER(TRIM(Datos!AA821&amp;""))&amp;"=",AA$1007)),ISNUMBER(FIND(";"&amp;UPPER(TRIM(Datos!AA821&amp;""))&amp;";",AA$1007))),OR(UPPER(TRIM(Datos!AA821&amp;""))="SÍ",UPPER(TRIM(Datos!AA821&amp;""))="SI",UPPER(TRIM(Datos!AA821&amp;""))="NO"),IF(ISNUMBER(Datos!AA821),AND(OR(AA$1005="",Datos!AA821&gt;=AA$1005),OR(AA$1006="",Datos!AA821&lt;=AA$1006)),FALSE),TRUE))))</f>
        <v>0.0</v>
      </c>
      <c r="AB821">
        <f>IF(Datos!AB821="",0,IF(AND(AB$1008&lt;&gt;"",Datos!AB821=AB$1008),0,IF(AB$1004=0,0,1-CHOOSE(AB$1004,IF(ISNUMBER(Datos!AB821),AND(OR(AB$1005="",Datos!AB821&gt;=AB$1005),OR(AB$1006="",Datos!AB821&lt;=AB$1006)),FALSE),IF(ISNUMBER(Datos!AB821),AND(Datos!AB821=INT(Datos!AB821),AND(OR(AB$1005="",Datos!AB821&gt;=AB$1005),OR(AB$1006="",Datos!AB821&lt;=AB$1006))),FALSE),OR(ISNUMBER(FIND(";"&amp;UPPER(TRIM(Datos!AB821&amp;""))&amp;"=",AB$1007)),ISNUMBER(FIND(";"&amp;UPPER(TRIM(Datos!AB821&amp;""))&amp;";",AB$1007))),OR(UPPER(TRIM(Datos!AB821&amp;""))="SÍ",UPPER(TRIM(Datos!AB821&amp;""))="SI",UPPER(TRIM(Datos!AB821&amp;""))="NO"),IF(ISNUMBER(Datos!AB821),AND(OR(AB$1005="",Datos!AB821&gt;=AB$1005),OR(AB$1006="",Datos!AB821&lt;=AB$1006)),FALSE),TRUE))))</f>
        <v>0.0</v>
      </c>
      <c r="AC821">
        <f>IF(Datos!AC821="",0,IF(AND(AC$1008&lt;&gt;"",Datos!AC821=AC$1008),0,IF(AC$1004=0,0,1-CHOOSE(AC$1004,IF(ISNUMBER(Datos!AC821),AND(OR(AC$1005="",Datos!AC821&gt;=AC$1005),OR(AC$1006="",Datos!AC821&lt;=AC$1006)),FALSE),IF(ISNUMBER(Datos!AC821),AND(Datos!AC821=INT(Datos!AC821),AND(OR(AC$1005="",Datos!AC821&gt;=AC$1005),OR(AC$1006="",Datos!AC821&lt;=AC$1006))),FALSE),OR(ISNUMBER(FIND(";"&amp;UPPER(TRIM(Datos!AC821&amp;""))&amp;"=",AC$1007)),ISNUMBER(FIND(";"&amp;UPPER(TRIM(Datos!AC821&amp;""))&amp;";",AC$1007))),OR(UPPER(TRIM(Datos!AC821&amp;""))="SÍ",UPPER(TRIM(Datos!AC821&amp;""))="SI",UPPER(TRIM(Datos!AC821&amp;""))="NO"),IF(ISNUMBER(Datos!AC821),AND(OR(AC$1005="",Datos!AC821&gt;=AC$1005),OR(AC$1006="",Datos!AC821&lt;=AC$1006)),FALSE),TRUE))))</f>
        <v>0.0</v>
      </c>
      <c r="AD821">
        <f>IF(Datos!AD821="",0,IF(AND(AD$1008&lt;&gt;"",Datos!AD821=AD$1008),0,IF(AD$1004=0,0,1-CHOOSE(AD$1004,IF(ISNUMBER(Datos!AD821),AND(OR(AD$1005="",Datos!AD821&gt;=AD$1005),OR(AD$1006="",Datos!AD821&lt;=AD$1006)),FALSE),IF(ISNUMBER(Datos!AD821),AND(Datos!AD821=INT(Datos!AD821),AND(OR(AD$1005="",Datos!AD821&gt;=AD$1005),OR(AD$1006="",Datos!AD821&lt;=AD$1006))),FALSE),OR(ISNUMBER(FIND(";"&amp;UPPER(TRIM(Datos!AD821&amp;""))&amp;"=",AD$1007)),ISNUMBER(FIND(";"&amp;UPPER(TRIM(Datos!AD821&amp;""))&amp;";",AD$1007))),OR(UPPER(TRIM(Datos!AD821&amp;""))="SÍ",UPPER(TRIM(Datos!AD821&amp;""))="SI",UPPER(TRIM(Datos!AD821&amp;""))="NO"),IF(ISNUMBER(Datos!AD821),AND(OR(AD$1005="",Datos!AD821&gt;=AD$1005),OR(AD$1006="",Datos!AD821&lt;=AD$1006)),FALSE),TRUE))))</f>
        <v>0.0</v>
      </c>
      <c r="AE821">
        <f>IF(Datos!AE821="",0,IF(AND(AE$1008&lt;&gt;"",Datos!AE821=AE$1008),0,IF(AE$1004=0,0,1-CHOOSE(AE$1004,IF(ISNUMBER(Datos!AE821),AND(OR(AE$1005="",Datos!AE821&gt;=AE$1005),OR(AE$1006="",Datos!AE821&lt;=AE$1006)),FALSE),IF(ISNUMBER(Datos!AE821),AND(Datos!AE821=INT(Datos!AE821),AND(OR(AE$1005="",Datos!AE821&gt;=AE$1005),OR(AE$1006="",Datos!AE821&lt;=AE$1006))),FALSE),OR(ISNUMBER(FIND(";"&amp;UPPER(TRIM(Datos!AE821&amp;""))&amp;"=",AE$1007)),ISNUMBER(FIND(";"&amp;UPPER(TRIM(Datos!AE821&amp;""))&amp;";",AE$1007))),OR(UPPER(TRIM(Datos!AE821&amp;""))="SÍ",UPPER(TRIM(Datos!AE821&amp;""))="SI",UPPER(TRIM(Datos!AE821&amp;""))="NO"),IF(ISNUMBER(Datos!AE821),AND(OR(AE$1005="",Datos!AE821&gt;=AE$1005),OR(AE$1006="",Datos!AE821&lt;=AE$1006)),FALSE),TRUE))))</f>
        <v>0.0</v>
      </c>
    </row>
    <row r="822" spans="2:31">
      <c r="B822">
        <f>IF(Datos!B822="",0,IF(AND(B$1008&lt;&gt;"",Datos!B822=B$1008),0,IF(B$1004=0,0,1-CHOOSE(B$1004,IF(ISNUMBER(Datos!B822),AND(OR(B$1005="",Datos!B822&gt;=B$1005),OR(B$1006="",Datos!B822&lt;=B$1006)),FALSE),IF(ISNUMBER(Datos!B822),AND(Datos!B822=INT(Datos!B822),AND(OR(B$1005="",Datos!B822&gt;=B$1005),OR(B$1006="",Datos!B822&lt;=B$1006))),FALSE),OR(ISNUMBER(FIND(";"&amp;UPPER(TRIM(Datos!B822&amp;""))&amp;"=",B$1007)),ISNUMBER(FIND(";"&amp;UPPER(TRIM(Datos!B822&amp;""))&amp;";",B$1007))),OR(UPPER(TRIM(Datos!B822&amp;""))="SÍ",UPPER(TRIM(Datos!B822&amp;""))="SI",UPPER(TRIM(Datos!B822&amp;""))="NO"),IF(ISNUMBER(Datos!B822),AND(OR(B$1005="",Datos!B822&gt;=B$1005),OR(B$1006="",Datos!B822&lt;=B$1006)),FALSE),TRUE))))</f>
        <v>0.0</v>
      </c>
      <c r="C822">
        <f>IF(Datos!C822="",0,IF(AND(C$1008&lt;&gt;"",Datos!C822=C$1008),0,IF(C$1004=0,0,1-CHOOSE(C$1004,IF(ISNUMBER(Datos!C822),AND(OR(C$1005="",Datos!C822&gt;=C$1005),OR(C$1006="",Datos!C822&lt;=C$1006)),FALSE),IF(ISNUMBER(Datos!C822),AND(Datos!C822=INT(Datos!C822),AND(OR(C$1005="",Datos!C822&gt;=C$1005),OR(C$1006="",Datos!C822&lt;=C$1006))),FALSE),OR(ISNUMBER(FIND(";"&amp;UPPER(TRIM(Datos!C822&amp;""))&amp;"=",C$1007)),ISNUMBER(FIND(";"&amp;UPPER(TRIM(Datos!C822&amp;""))&amp;";",C$1007))),OR(UPPER(TRIM(Datos!C822&amp;""))="SÍ",UPPER(TRIM(Datos!C822&amp;""))="SI",UPPER(TRIM(Datos!C822&amp;""))="NO"),IF(ISNUMBER(Datos!C822),AND(OR(C$1005="",Datos!C822&gt;=C$1005),OR(C$1006="",Datos!C822&lt;=C$1006)),FALSE),TRUE))))</f>
        <v>0.0</v>
      </c>
      <c r="D822">
        <f>IF(Datos!D822="",0,IF(AND(D$1008&lt;&gt;"",Datos!D822=D$1008),0,IF(D$1004=0,0,1-CHOOSE(D$1004,IF(ISNUMBER(Datos!D822),AND(OR(D$1005="",Datos!D822&gt;=D$1005),OR(D$1006="",Datos!D822&lt;=D$1006)),FALSE),IF(ISNUMBER(Datos!D822),AND(Datos!D822=INT(Datos!D822),AND(OR(D$1005="",Datos!D822&gt;=D$1005),OR(D$1006="",Datos!D822&lt;=D$1006))),FALSE),OR(ISNUMBER(FIND(";"&amp;UPPER(TRIM(Datos!D822&amp;""))&amp;"=",D$1007)),ISNUMBER(FIND(";"&amp;UPPER(TRIM(Datos!D822&amp;""))&amp;";",D$1007))),OR(UPPER(TRIM(Datos!D822&amp;""))="SÍ",UPPER(TRIM(Datos!D822&amp;""))="SI",UPPER(TRIM(Datos!D822&amp;""))="NO"),IF(ISNUMBER(Datos!D822),AND(OR(D$1005="",Datos!D822&gt;=D$1005),OR(D$1006="",Datos!D822&lt;=D$1006)),FALSE),TRUE))))</f>
        <v>0.0</v>
      </c>
      <c r="E822">
        <f>IF(Datos!E822="",0,IF(AND(E$1008&lt;&gt;"",Datos!E822=E$1008),0,IF(E$1004=0,0,1-CHOOSE(E$1004,IF(ISNUMBER(Datos!E822),AND(OR(E$1005="",Datos!E822&gt;=E$1005),OR(E$1006="",Datos!E822&lt;=E$1006)),FALSE),IF(ISNUMBER(Datos!E822),AND(Datos!E822=INT(Datos!E822),AND(OR(E$1005="",Datos!E822&gt;=E$1005),OR(E$1006="",Datos!E822&lt;=E$1006))),FALSE),OR(ISNUMBER(FIND(";"&amp;UPPER(TRIM(Datos!E822&amp;""))&amp;"=",E$1007)),ISNUMBER(FIND(";"&amp;UPPER(TRIM(Datos!E822&amp;""))&amp;";",E$1007))),OR(UPPER(TRIM(Datos!E822&amp;""))="SÍ",UPPER(TRIM(Datos!E822&amp;""))="SI",UPPER(TRIM(Datos!E822&amp;""))="NO"),IF(ISNUMBER(Datos!E822),AND(OR(E$1005="",Datos!E822&gt;=E$1005),OR(E$1006="",Datos!E822&lt;=E$1006)),FALSE),TRUE))))</f>
        <v>0.0</v>
      </c>
      <c r="F822">
        <f>IF(Datos!F822="",0,IF(AND(F$1008&lt;&gt;"",Datos!F822=F$1008),0,IF(F$1004=0,0,1-CHOOSE(F$1004,IF(ISNUMBER(Datos!F822),AND(OR(F$1005="",Datos!F822&gt;=F$1005),OR(F$1006="",Datos!F822&lt;=F$1006)),FALSE),IF(ISNUMBER(Datos!F822),AND(Datos!F822=INT(Datos!F822),AND(OR(F$1005="",Datos!F822&gt;=F$1005),OR(F$1006="",Datos!F822&lt;=F$1006))),FALSE),OR(ISNUMBER(FIND(";"&amp;UPPER(TRIM(Datos!F822&amp;""))&amp;"=",F$1007)),ISNUMBER(FIND(";"&amp;UPPER(TRIM(Datos!F822&amp;""))&amp;";",F$1007))),OR(UPPER(TRIM(Datos!F822&amp;""))="SÍ",UPPER(TRIM(Datos!F822&amp;""))="SI",UPPER(TRIM(Datos!F822&amp;""))="NO"),IF(ISNUMBER(Datos!F822),AND(OR(F$1005="",Datos!F822&gt;=F$1005),OR(F$1006="",Datos!F822&lt;=F$1006)),FALSE),TRUE))))</f>
        <v>0.0</v>
      </c>
      <c r="G822">
        <f>IF(Datos!G822="",0,IF(AND(G$1008&lt;&gt;"",Datos!G822=G$1008),0,IF(G$1004=0,0,1-CHOOSE(G$1004,IF(ISNUMBER(Datos!G822),AND(OR(G$1005="",Datos!G822&gt;=G$1005),OR(G$1006="",Datos!G822&lt;=G$1006)),FALSE),IF(ISNUMBER(Datos!G822),AND(Datos!G822=INT(Datos!G822),AND(OR(G$1005="",Datos!G822&gt;=G$1005),OR(G$1006="",Datos!G822&lt;=G$1006))),FALSE),OR(ISNUMBER(FIND(";"&amp;UPPER(TRIM(Datos!G822&amp;""))&amp;"=",G$1007)),ISNUMBER(FIND(";"&amp;UPPER(TRIM(Datos!G822&amp;""))&amp;";",G$1007))),OR(UPPER(TRIM(Datos!G822&amp;""))="SÍ",UPPER(TRIM(Datos!G822&amp;""))="SI",UPPER(TRIM(Datos!G822&amp;""))="NO"),IF(ISNUMBER(Datos!G822),AND(OR(G$1005="",Datos!G822&gt;=G$1005),OR(G$1006="",Datos!G822&lt;=G$1006)),FALSE),TRUE))))</f>
        <v>0.0</v>
      </c>
      <c r="H822">
        <f>IF(Datos!H822="",0,IF(AND(H$1008&lt;&gt;"",Datos!H822=H$1008),0,IF(H$1004=0,0,1-CHOOSE(H$1004,IF(ISNUMBER(Datos!H822),AND(OR(H$1005="",Datos!H822&gt;=H$1005),OR(H$1006="",Datos!H822&lt;=H$1006)),FALSE),IF(ISNUMBER(Datos!H822),AND(Datos!H822=INT(Datos!H822),AND(OR(H$1005="",Datos!H822&gt;=H$1005),OR(H$1006="",Datos!H822&lt;=H$1006))),FALSE),OR(ISNUMBER(FIND(";"&amp;UPPER(TRIM(Datos!H822&amp;""))&amp;"=",H$1007)),ISNUMBER(FIND(";"&amp;UPPER(TRIM(Datos!H822&amp;""))&amp;";",H$1007))),OR(UPPER(TRIM(Datos!H822&amp;""))="SÍ",UPPER(TRIM(Datos!H822&amp;""))="SI",UPPER(TRIM(Datos!H822&amp;""))="NO"),IF(ISNUMBER(Datos!H822),AND(OR(H$1005="",Datos!H822&gt;=H$1005),OR(H$1006="",Datos!H822&lt;=H$1006)),FALSE),TRUE))))</f>
        <v>0.0</v>
      </c>
      <c r="I822">
        <f>IF(Datos!I822="",0,IF(AND(I$1008&lt;&gt;"",Datos!I822=I$1008),0,IF(I$1004=0,0,1-CHOOSE(I$1004,IF(ISNUMBER(Datos!I822),AND(OR(I$1005="",Datos!I822&gt;=I$1005),OR(I$1006="",Datos!I822&lt;=I$1006)),FALSE),IF(ISNUMBER(Datos!I822),AND(Datos!I822=INT(Datos!I822),AND(OR(I$1005="",Datos!I822&gt;=I$1005),OR(I$1006="",Datos!I822&lt;=I$1006))),FALSE),OR(ISNUMBER(FIND(";"&amp;UPPER(TRIM(Datos!I822&amp;""))&amp;"=",I$1007)),ISNUMBER(FIND(";"&amp;UPPER(TRIM(Datos!I822&amp;""))&amp;";",I$1007))),OR(UPPER(TRIM(Datos!I822&amp;""))="SÍ",UPPER(TRIM(Datos!I822&amp;""))="SI",UPPER(TRIM(Datos!I822&amp;""))="NO"),IF(ISNUMBER(Datos!I822),AND(OR(I$1005="",Datos!I822&gt;=I$1005),OR(I$1006="",Datos!I822&lt;=I$1006)),FALSE),TRUE))))</f>
        <v>0.0</v>
      </c>
      <c r="J822">
        <f>IF(Datos!J822="",0,IF(AND(J$1008&lt;&gt;"",Datos!J822=J$1008),0,IF(J$1004=0,0,1-CHOOSE(J$1004,IF(ISNUMBER(Datos!J822),AND(OR(J$1005="",Datos!J822&gt;=J$1005),OR(J$1006="",Datos!J822&lt;=J$1006)),FALSE),IF(ISNUMBER(Datos!J822),AND(Datos!J822=INT(Datos!J822),AND(OR(J$1005="",Datos!J822&gt;=J$1005),OR(J$1006="",Datos!J822&lt;=J$1006))),FALSE),OR(ISNUMBER(FIND(";"&amp;UPPER(TRIM(Datos!J822&amp;""))&amp;"=",J$1007)),ISNUMBER(FIND(";"&amp;UPPER(TRIM(Datos!J822&amp;""))&amp;";",J$1007))),OR(UPPER(TRIM(Datos!J822&amp;""))="SÍ",UPPER(TRIM(Datos!J822&amp;""))="SI",UPPER(TRIM(Datos!J822&amp;""))="NO"),IF(ISNUMBER(Datos!J822),AND(OR(J$1005="",Datos!J822&gt;=J$1005),OR(J$1006="",Datos!J822&lt;=J$1006)),FALSE),TRUE))))</f>
        <v>0.0</v>
      </c>
      <c r="K822">
        <f>IF(Datos!K822="",0,IF(AND(K$1008&lt;&gt;"",Datos!K822=K$1008),0,IF(K$1004=0,0,1-CHOOSE(K$1004,IF(ISNUMBER(Datos!K822),AND(OR(K$1005="",Datos!K822&gt;=K$1005),OR(K$1006="",Datos!K822&lt;=K$1006)),FALSE),IF(ISNUMBER(Datos!K822),AND(Datos!K822=INT(Datos!K822),AND(OR(K$1005="",Datos!K822&gt;=K$1005),OR(K$1006="",Datos!K822&lt;=K$1006))),FALSE),OR(ISNUMBER(FIND(";"&amp;UPPER(TRIM(Datos!K822&amp;""))&amp;"=",K$1007)),ISNUMBER(FIND(";"&amp;UPPER(TRIM(Datos!K822&amp;""))&amp;";",K$1007))),OR(UPPER(TRIM(Datos!K822&amp;""))="SÍ",UPPER(TRIM(Datos!K822&amp;""))="SI",UPPER(TRIM(Datos!K822&amp;""))="NO"),IF(ISNUMBER(Datos!K822),AND(OR(K$1005="",Datos!K822&gt;=K$1005),OR(K$1006="",Datos!K822&lt;=K$1006)),FALSE),TRUE))))</f>
        <v>0.0</v>
      </c>
      <c r="L822">
        <f>IF(Datos!L822="",0,IF(AND(L$1008&lt;&gt;"",Datos!L822=L$1008),0,IF(L$1004=0,0,1-CHOOSE(L$1004,IF(ISNUMBER(Datos!L822),AND(OR(L$1005="",Datos!L822&gt;=L$1005),OR(L$1006="",Datos!L822&lt;=L$1006)),FALSE),IF(ISNUMBER(Datos!L822),AND(Datos!L822=INT(Datos!L822),AND(OR(L$1005="",Datos!L822&gt;=L$1005),OR(L$1006="",Datos!L822&lt;=L$1006))),FALSE),OR(ISNUMBER(FIND(";"&amp;UPPER(TRIM(Datos!L822&amp;""))&amp;"=",L$1007)),ISNUMBER(FIND(";"&amp;UPPER(TRIM(Datos!L822&amp;""))&amp;";",L$1007))),OR(UPPER(TRIM(Datos!L822&amp;""))="SÍ",UPPER(TRIM(Datos!L822&amp;""))="SI",UPPER(TRIM(Datos!L822&amp;""))="NO"),IF(ISNUMBER(Datos!L822),AND(OR(L$1005="",Datos!L822&gt;=L$1005),OR(L$1006="",Datos!L822&lt;=L$1006)),FALSE),TRUE))))</f>
        <v>0.0</v>
      </c>
      <c r="M822">
        <f>IF(Datos!M822="",0,IF(AND(M$1008&lt;&gt;"",Datos!M822=M$1008),0,IF(M$1004=0,0,1-CHOOSE(M$1004,IF(ISNUMBER(Datos!M822),AND(OR(M$1005="",Datos!M822&gt;=M$1005),OR(M$1006="",Datos!M822&lt;=M$1006)),FALSE),IF(ISNUMBER(Datos!M822),AND(Datos!M822=INT(Datos!M822),AND(OR(M$1005="",Datos!M822&gt;=M$1005),OR(M$1006="",Datos!M822&lt;=M$1006))),FALSE),OR(ISNUMBER(FIND(";"&amp;UPPER(TRIM(Datos!M822&amp;""))&amp;"=",M$1007)),ISNUMBER(FIND(";"&amp;UPPER(TRIM(Datos!M822&amp;""))&amp;";",M$1007))),OR(UPPER(TRIM(Datos!M822&amp;""))="SÍ",UPPER(TRIM(Datos!M822&amp;""))="SI",UPPER(TRIM(Datos!M822&amp;""))="NO"),IF(ISNUMBER(Datos!M822),AND(OR(M$1005="",Datos!M822&gt;=M$1005),OR(M$1006="",Datos!M822&lt;=M$1006)),FALSE),TRUE))))</f>
        <v>0.0</v>
      </c>
      <c r="N822">
        <f>IF(Datos!N822="",0,IF(AND(N$1008&lt;&gt;"",Datos!N822=N$1008),0,IF(N$1004=0,0,1-CHOOSE(N$1004,IF(ISNUMBER(Datos!N822),AND(OR(N$1005="",Datos!N822&gt;=N$1005),OR(N$1006="",Datos!N822&lt;=N$1006)),FALSE),IF(ISNUMBER(Datos!N822),AND(Datos!N822=INT(Datos!N822),AND(OR(N$1005="",Datos!N822&gt;=N$1005),OR(N$1006="",Datos!N822&lt;=N$1006))),FALSE),OR(ISNUMBER(FIND(";"&amp;UPPER(TRIM(Datos!N822&amp;""))&amp;"=",N$1007)),ISNUMBER(FIND(";"&amp;UPPER(TRIM(Datos!N822&amp;""))&amp;";",N$1007))),OR(UPPER(TRIM(Datos!N822&amp;""))="SÍ",UPPER(TRIM(Datos!N822&amp;""))="SI",UPPER(TRIM(Datos!N822&amp;""))="NO"),IF(ISNUMBER(Datos!N822),AND(OR(N$1005="",Datos!N822&gt;=N$1005),OR(N$1006="",Datos!N822&lt;=N$1006)),FALSE),TRUE))))</f>
        <v>0.0</v>
      </c>
      <c r="O822">
        <f>IF(Datos!O822="",0,IF(AND(O$1008&lt;&gt;"",Datos!O822=O$1008),0,IF(O$1004=0,0,1-CHOOSE(O$1004,IF(ISNUMBER(Datos!O822),AND(OR(O$1005="",Datos!O822&gt;=O$1005),OR(O$1006="",Datos!O822&lt;=O$1006)),FALSE),IF(ISNUMBER(Datos!O822),AND(Datos!O822=INT(Datos!O822),AND(OR(O$1005="",Datos!O822&gt;=O$1005),OR(O$1006="",Datos!O822&lt;=O$1006))),FALSE),OR(ISNUMBER(FIND(";"&amp;UPPER(TRIM(Datos!O822&amp;""))&amp;"=",O$1007)),ISNUMBER(FIND(";"&amp;UPPER(TRIM(Datos!O822&amp;""))&amp;";",O$1007))),OR(UPPER(TRIM(Datos!O822&amp;""))="SÍ",UPPER(TRIM(Datos!O822&amp;""))="SI",UPPER(TRIM(Datos!O822&amp;""))="NO"),IF(ISNUMBER(Datos!O822),AND(OR(O$1005="",Datos!O822&gt;=O$1005),OR(O$1006="",Datos!O822&lt;=O$1006)),FALSE),TRUE))))</f>
        <v>0.0</v>
      </c>
      <c r="P822">
        <f>IF(Datos!P822="",0,IF(AND(P$1008&lt;&gt;"",Datos!P822=P$1008),0,IF(P$1004=0,0,1-CHOOSE(P$1004,IF(ISNUMBER(Datos!P822),AND(OR(P$1005="",Datos!P822&gt;=P$1005),OR(P$1006="",Datos!P822&lt;=P$1006)),FALSE),IF(ISNUMBER(Datos!P822),AND(Datos!P822=INT(Datos!P822),AND(OR(P$1005="",Datos!P822&gt;=P$1005),OR(P$1006="",Datos!P822&lt;=P$1006))),FALSE),OR(ISNUMBER(FIND(";"&amp;UPPER(TRIM(Datos!P822&amp;""))&amp;"=",P$1007)),ISNUMBER(FIND(";"&amp;UPPER(TRIM(Datos!P822&amp;""))&amp;";",P$1007))),OR(UPPER(TRIM(Datos!P822&amp;""))="SÍ",UPPER(TRIM(Datos!P822&amp;""))="SI",UPPER(TRIM(Datos!P822&amp;""))="NO"),IF(ISNUMBER(Datos!P822),AND(OR(P$1005="",Datos!P822&gt;=P$1005),OR(P$1006="",Datos!P822&lt;=P$1006)),FALSE),TRUE))))</f>
        <v>0.0</v>
      </c>
      <c r="Q822">
        <f>IF(Datos!Q822="",0,IF(AND(Q$1008&lt;&gt;"",Datos!Q822=Q$1008),0,IF(Q$1004=0,0,1-CHOOSE(Q$1004,IF(ISNUMBER(Datos!Q822),AND(OR(Q$1005="",Datos!Q822&gt;=Q$1005),OR(Q$1006="",Datos!Q822&lt;=Q$1006)),FALSE),IF(ISNUMBER(Datos!Q822),AND(Datos!Q822=INT(Datos!Q822),AND(OR(Q$1005="",Datos!Q822&gt;=Q$1005),OR(Q$1006="",Datos!Q822&lt;=Q$1006))),FALSE),OR(ISNUMBER(FIND(";"&amp;UPPER(TRIM(Datos!Q822&amp;""))&amp;"=",Q$1007)),ISNUMBER(FIND(";"&amp;UPPER(TRIM(Datos!Q822&amp;""))&amp;";",Q$1007))),OR(UPPER(TRIM(Datos!Q822&amp;""))="SÍ",UPPER(TRIM(Datos!Q822&amp;""))="SI",UPPER(TRIM(Datos!Q822&amp;""))="NO"),IF(ISNUMBER(Datos!Q822),AND(OR(Q$1005="",Datos!Q822&gt;=Q$1005),OR(Q$1006="",Datos!Q822&lt;=Q$1006)),FALSE),TRUE))))</f>
        <v>0.0</v>
      </c>
      <c r="R822">
        <f>IF(Datos!R822="",0,IF(AND(R$1008&lt;&gt;"",Datos!R822=R$1008),0,IF(R$1004=0,0,1-CHOOSE(R$1004,IF(ISNUMBER(Datos!R822),AND(OR(R$1005="",Datos!R822&gt;=R$1005),OR(R$1006="",Datos!R822&lt;=R$1006)),FALSE),IF(ISNUMBER(Datos!R822),AND(Datos!R822=INT(Datos!R822),AND(OR(R$1005="",Datos!R822&gt;=R$1005),OR(R$1006="",Datos!R822&lt;=R$1006))),FALSE),OR(ISNUMBER(FIND(";"&amp;UPPER(TRIM(Datos!R822&amp;""))&amp;"=",R$1007)),ISNUMBER(FIND(";"&amp;UPPER(TRIM(Datos!R822&amp;""))&amp;";",R$1007))),OR(UPPER(TRIM(Datos!R822&amp;""))="SÍ",UPPER(TRIM(Datos!R822&amp;""))="SI",UPPER(TRIM(Datos!R822&amp;""))="NO"),IF(ISNUMBER(Datos!R822),AND(OR(R$1005="",Datos!R822&gt;=R$1005),OR(R$1006="",Datos!R822&lt;=R$1006)),FALSE),TRUE))))</f>
        <v>0.0</v>
      </c>
      <c r="S822">
        <f>IF(Datos!S822="",0,IF(AND(S$1008&lt;&gt;"",Datos!S822=S$1008),0,IF(S$1004=0,0,1-CHOOSE(S$1004,IF(ISNUMBER(Datos!S822),AND(OR(S$1005="",Datos!S822&gt;=S$1005),OR(S$1006="",Datos!S822&lt;=S$1006)),FALSE),IF(ISNUMBER(Datos!S822),AND(Datos!S822=INT(Datos!S822),AND(OR(S$1005="",Datos!S822&gt;=S$1005),OR(S$1006="",Datos!S822&lt;=S$1006))),FALSE),OR(ISNUMBER(FIND(";"&amp;UPPER(TRIM(Datos!S822&amp;""))&amp;"=",S$1007)),ISNUMBER(FIND(";"&amp;UPPER(TRIM(Datos!S822&amp;""))&amp;";",S$1007))),OR(UPPER(TRIM(Datos!S822&amp;""))="SÍ",UPPER(TRIM(Datos!S822&amp;""))="SI",UPPER(TRIM(Datos!S822&amp;""))="NO"),IF(ISNUMBER(Datos!S822),AND(OR(S$1005="",Datos!S822&gt;=S$1005),OR(S$1006="",Datos!S822&lt;=S$1006)),FALSE),TRUE))))</f>
        <v>0.0</v>
      </c>
      <c r="T822">
        <f>IF(Datos!T822="",0,IF(AND(T$1008&lt;&gt;"",Datos!T822=T$1008),0,IF(T$1004=0,0,1-CHOOSE(T$1004,IF(ISNUMBER(Datos!T822),AND(OR(T$1005="",Datos!T822&gt;=T$1005),OR(T$1006="",Datos!T822&lt;=T$1006)),FALSE),IF(ISNUMBER(Datos!T822),AND(Datos!T822=INT(Datos!T822),AND(OR(T$1005="",Datos!T822&gt;=T$1005),OR(T$1006="",Datos!T822&lt;=T$1006))),FALSE),OR(ISNUMBER(FIND(";"&amp;UPPER(TRIM(Datos!T822&amp;""))&amp;"=",T$1007)),ISNUMBER(FIND(";"&amp;UPPER(TRIM(Datos!T822&amp;""))&amp;";",T$1007))),OR(UPPER(TRIM(Datos!T822&amp;""))="SÍ",UPPER(TRIM(Datos!T822&amp;""))="SI",UPPER(TRIM(Datos!T822&amp;""))="NO"),IF(ISNUMBER(Datos!T822),AND(OR(T$1005="",Datos!T822&gt;=T$1005),OR(T$1006="",Datos!T822&lt;=T$1006)),FALSE),TRUE))))</f>
        <v>0.0</v>
      </c>
      <c r="U822">
        <f>IF(Datos!U822="",0,IF(AND(U$1008&lt;&gt;"",Datos!U822=U$1008),0,IF(U$1004=0,0,1-CHOOSE(U$1004,IF(ISNUMBER(Datos!U822),AND(OR(U$1005="",Datos!U822&gt;=U$1005),OR(U$1006="",Datos!U822&lt;=U$1006)),FALSE),IF(ISNUMBER(Datos!U822),AND(Datos!U822=INT(Datos!U822),AND(OR(U$1005="",Datos!U822&gt;=U$1005),OR(U$1006="",Datos!U822&lt;=U$1006))),FALSE),OR(ISNUMBER(FIND(";"&amp;UPPER(TRIM(Datos!U822&amp;""))&amp;"=",U$1007)),ISNUMBER(FIND(";"&amp;UPPER(TRIM(Datos!U822&amp;""))&amp;";",U$1007))),OR(UPPER(TRIM(Datos!U822&amp;""))="SÍ",UPPER(TRIM(Datos!U822&amp;""))="SI",UPPER(TRIM(Datos!U822&amp;""))="NO"),IF(ISNUMBER(Datos!U822),AND(OR(U$1005="",Datos!U822&gt;=U$1005),OR(U$1006="",Datos!U822&lt;=U$1006)),FALSE),TRUE))))</f>
        <v>0.0</v>
      </c>
      <c r="V822">
        <f>IF(Datos!V822="",0,IF(AND(V$1008&lt;&gt;"",Datos!V822=V$1008),0,IF(V$1004=0,0,1-CHOOSE(V$1004,IF(ISNUMBER(Datos!V822),AND(OR(V$1005="",Datos!V822&gt;=V$1005),OR(V$1006="",Datos!V822&lt;=V$1006)),FALSE),IF(ISNUMBER(Datos!V822),AND(Datos!V822=INT(Datos!V822),AND(OR(V$1005="",Datos!V822&gt;=V$1005),OR(V$1006="",Datos!V822&lt;=V$1006))),FALSE),OR(ISNUMBER(FIND(";"&amp;UPPER(TRIM(Datos!V822&amp;""))&amp;"=",V$1007)),ISNUMBER(FIND(";"&amp;UPPER(TRIM(Datos!V822&amp;""))&amp;";",V$1007))),OR(UPPER(TRIM(Datos!V822&amp;""))="SÍ",UPPER(TRIM(Datos!V822&amp;""))="SI",UPPER(TRIM(Datos!V822&amp;""))="NO"),IF(ISNUMBER(Datos!V822),AND(OR(V$1005="",Datos!V822&gt;=V$1005),OR(V$1006="",Datos!V822&lt;=V$1006)),FALSE),TRUE))))</f>
        <v>0.0</v>
      </c>
      <c r="W822">
        <f>IF(Datos!W822="",0,IF(AND(W$1008&lt;&gt;"",Datos!W822=W$1008),0,IF(W$1004=0,0,1-CHOOSE(W$1004,IF(ISNUMBER(Datos!W822),AND(OR(W$1005="",Datos!W822&gt;=W$1005),OR(W$1006="",Datos!W822&lt;=W$1006)),FALSE),IF(ISNUMBER(Datos!W822),AND(Datos!W822=INT(Datos!W822),AND(OR(W$1005="",Datos!W822&gt;=W$1005),OR(W$1006="",Datos!W822&lt;=W$1006))),FALSE),OR(ISNUMBER(FIND(";"&amp;UPPER(TRIM(Datos!W822&amp;""))&amp;"=",W$1007)),ISNUMBER(FIND(";"&amp;UPPER(TRIM(Datos!W822&amp;""))&amp;";",W$1007))),OR(UPPER(TRIM(Datos!W822&amp;""))="SÍ",UPPER(TRIM(Datos!W822&amp;""))="SI",UPPER(TRIM(Datos!W822&amp;""))="NO"),IF(ISNUMBER(Datos!W822),AND(OR(W$1005="",Datos!W822&gt;=W$1005),OR(W$1006="",Datos!W822&lt;=W$1006)),FALSE),TRUE))))</f>
        <v>0.0</v>
      </c>
      <c r="X822">
        <f>IF(Datos!X822="",0,IF(AND(X$1008&lt;&gt;"",Datos!X822=X$1008),0,IF(X$1004=0,0,1-CHOOSE(X$1004,IF(ISNUMBER(Datos!X822),AND(OR(X$1005="",Datos!X822&gt;=X$1005),OR(X$1006="",Datos!X822&lt;=X$1006)),FALSE),IF(ISNUMBER(Datos!X822),AND(Datos!X822=INT(Datos!X822),AND(OR(X$1005="",Datos!X822&gt;=X$1005),OR(X$1006="",Datos!X822&lt;=X$1006))),FALSE),OR(ISNUMBER(FIND(";"&amp;UPPER(TRIM(Datos!X822&amp;""))&amp;"=",X$1007)),ISNUMBER(FIND(";"&amp;UPPER(TRIM(Datos!X822&amp;""))&amp;";",X$1007))),OR(UPPER(TRIM(Datos!X822&amp;""))="SÍ",UPPER(TRIM(Datos!X822&amp;""))="SI",UPPER(TRIM(Datos!X822&amp;""))="NO"),IF(ISNUMBER(Datos!X822),AND(OR(X$1005="",Datos!X822&gt;=X$1005),OR(X$1006="",Datos!X822&lt;=X$1006)),FALSE),TRUE))))</f>
        <v>0.0</v>
      </c>
      <c r="Y822">
        <f>IF(Datos!Y822="",0,IF(AND(Y$1008&lt;&gt;"",Datos!Y822=Y$1008),0,IF(Y$1004=0,0,1-CHOOSE(Y$1004,IF(ISNUMBER(Datos!Y822),AND(OR(Y$1005="",Datos!Y822&gt;=Y$1005),OR(Y$1006="",Datos!Y822&lt;=Y$1006)),FALSE),IF(ISNUMBER(Datos!Y822),AND(Datos!Y822=INT(Datos!Y822),AND(OR(Y$1005="",Datos!Y822&gt;=Y$1005),OR(Y$1006="",Datos!Y822&lt;=Y$1006))),FALSE),OR(ISNUMBER(FIND(";"&amp;UPPER(TRIM(Datos!Y822&amp;""))&amp;"=",Y$1007)),ISNUMBER(FIND(";"&amp;UPPER(TRIM(Datos!Y822&amp;""))&amp;";",Y$1007))),OR(UPPER(TRIM(Datos!Y822&amp;""))="SÍ",UPPER(TRIM(Datos!Y822&amp;""))="SI",UPPER(TRIM(Datos!Y822&amp;""))="NO"),IF(ISNUMBER(Datos!Y822),AND(OR(Y$1005="",Datos!Y822&gt;=Y$1005),OR(Y$1006="",Datos!Y822&lt;=Y$1006)),FALSE),TRUE))))</f>
        <v>0.0</v>
      </c>
      <c r="Z822">
        <f>IF(Datos!Z822="",0,IF(AND(Z$1008&lt;&gt;"",Datos!Z822=Z$1008),0,IF(Z$1004=0,0,1-CHOOSE(Z$1004,IF(ISNUMBER(Datos!Z822),AND(OR(Z$1005="",Datos!Z822&gt;=Z$1005),OR(Z$1006="",Datos!Z822&lt;=Z$1006)),FALSE),IF(ISNUMBER(Datos!Z822),AND(Datos!Z822=INT(Datos!Z822),AND(OR(Z$1005="",Datos!Z822&gt;=Z$1005),OR(Z$1006="",Datos!Z822&lt;=Z$1006))),FALSE),OR(ISNUMBER(FIND(";"&amp;UPPER(TRIM(Datos!Z822&amp;""))&amp;"=",Z$1007)),ISNUMBER(FIND(";"&amp;UPPER(TRIM(Datos!Z822&amp;""))&amp;";",Z$1007))),OR(UPPER(TRIM(Datos!Z822&amp;""))="SÍ",UPPER(TRIM(Datos!Z822&amp;""))="SI",UPPER(TRIM(Datos!Z822&amp;""))="NO"),IF(ISNUMBER(Datos!Z822),AND(OR(Z$1005="",Datos!Z822&gt;=Z$1005),OR(Z$1006="",Datos!Z822&lt;=Z$1006)),FALSE),TRUE))))</f>
        <v>0.0</v>
      </c>
      <c r="AA822">
        <f>IF(Datos!AA822="",0,IF(AND(AA$1008&lt;&gt;"",Datos!AA822=AA$1008),0,IF(AA$1004=0,0,1-CHOOSE(AA$1004,IF(ISNUMBER(Datos!AA822),AND(OR(AA$1005="",Datos!AA822&gt;=AA$1005),OR(AA$1006="",Datos!AA822&lt;=AA$1006)),FALSE),IF(ISNUMBER(Datos!AA822),AND(Datos!AA822=INT(Datos!AA822),AND(OR(AA$1005="",Datos!AA822&gt;=AA$1005),OR(AA$1006="",Datos!AA822&lt;=AA$1006))),FALSE),OR(ISNUMBER(FIND(";"&amp;UPPER(TRIM(Datos!AA822&amp;""))&amp;"=",AA$1007)),ISNUMBER(FIND(";"&amp;UPPER(TRIM(Datos!AA822&amp;""))&amp;";",AA$1007))),OR(UPPER(TRIM(Datos!AA822&amp;""))="SÍ",UPPER(TRIM(Datos!AA822&amp;""))="SI",UPPER(TRIM(Datos!AA822&amp;""))="NO"),IF(ISNUMBER(Datos!AA822),AND(OR(AA$1005="",Datos!AA822&gt;=AA$1005),OR(AA$1006="",Datos!AA822&lt;=AA$1006)),FALSE),TRUE))))</f>
        <v>0.0</v>
      </c>
      <c r="AB822">
        <f>IF(Datos!AB822="",0,IF(AND(AB$1008&lt;&gt;"",Datos!AB822=AB$1008),0,IF(AB$1004=0,0,1-CHOOSE(AB$1004,IF(ISNUMBER(Datos!AB822),AND(OR(AB$1005="",Datos!AB822&gt;=AB$1005),OR(AB$1006="",Datos!AB822&lt;=AB$1006)),FALSE),IF(ISNUMBER(Datos!AB822),AND(Datos!AB822=INT(Datos!AB822),AND(OR(AB$1005="",Datos!AB822&gt;=AB$1005),OR(AB$1006="",Datos!AB822&lt;=AB$1006))),FALSE),OR(ISNUMBER(FIND(";"&amp;UPPER(TRIM(Datos!AB822&amp;""))&amp;"=",AB$1007)),ISNUMBER(FIND(";"&amp;UPPER(TRIM(Datos!AB822&amp;""))&amp;";",AB$1007))),OR(UPPER(TRIM(Datos!AB822&amp;""))="SÍ",UPPER(TRIM(Datos!AB822&amp;""))="SI",UPPER(TRIM(Datos!AB822&amp;""))="NO"),IF(ISNUMBER(Datos!AB822),AND(OR(AB$1005="",Datos!AB822&gt;=AB$1005),OR(AB$1006="",Datos!AB822&lt;=AB$1006)),FALSE),TRUE))))</f>
        <v>0.0</v>
      </c>
      <c r="AC822">
        <f>IF(Datos!AC822="",0,IF(AND(AC$1008&lt;&gt;"",Datos!AC822=AC$1008),0,IF(AC$1004=0,0,1-CHOOSE(AC$1004,IF(ISNUMBER(Datos!AC822),AND(OR(AC$1005="",Datos!AC822&gt;=AC$1005),OR(AC$1006="",Datos!AC822&lt;=AC$1006)),FALSE),IF(ISNUMBER(Datos!AC822),AND(Datos!AC822=INT(Datos!AC822),AND(OR(AC$1005="",Datos!AC822&gt;=AC$1005),OR(AC$1006="",Datos!AC822&lt;=AC$1006))),FALSE),OR(ISNUMBER(FIND(";"&amp;UPPER(TRIM(Datos!AC822&amp;""))&amp;"=",AC$1007)),ISNUMBER(FIND(";"&amp;UPPER(TRIM(Datos!AC822&amp;""))&amp;";",AC$1007))),OR(UPPER(TRIM(Datos!AC822&amp;""))="SÍ",UPPER(TRIM(Datos!AC822&amp;""))="SI",UPPER(TRIM(Datos!AC822&amp;""))="NO"),IF(ISNUMBER(Datos!AC822),AND(OR(AC$1005="",Datos!AC822&gt;=AC$1005),OR(AC$1006="",Datos!AC822&lt;=AC$1006)),FALSE),TRUE))))</f>
        <v>0.0</v>
      </c>
      <c r="AD822">
        <f>IF(Datos!AD822="",0,IF(AND(AD$1008&lt;&gt;"",Datos!AD822=AD$1008),0,IF(AD$1004=0,0,1-CHOOSE(AD$1004,IF(ISNUMBER(Datos!AD822),AND(OR(AD$1005="",Datos!AD822&gt;=AD$1005),OR(AD$1006="",Datos!AD822&lt;=AD$1006)),FALSE),IF(ISNUMBER(Datos!AD822),AND(Datos!AD822=INT(Datos!AD822),AND(OR(AD$1005="",Datos!AD822&gt;=AD$1005),OR(AD$1006="",Datos!AD822&lt;=AD$1006))),FALSE),OR(ISNUMBER(FIND(";"&amp;UPPER(TRIM(Datos!AD822&amp;""))&amp;"=",AD$1007)),ISNUMBER(FIND(";"&amp;UPPER(TRIM(Datos!AD822&amp;""))&amp;";",AD$1007))),OR(UPPER(TRIM(Datos!AD822&amp;""))="SÍ",UPPER(TRIM(Datos!AD822&amp;""))="SI",UPPER(TRIM(Datos!AD822&amp;""))="NO"),IF(ISNUMBER(Datos!AD822),AND(OR(AD$1005="",Datos!AD822&gt;=AD$1005),OR(AD$1006="",Datos!AD822&lt;=AD$1006)),FALSE),TRUE))))</f>
        <v>0.0</v>
      </c>
      <c r="AE822">
        <f>IF(Datos!AE822="",0,IF(AND(AE$1008&lt;&gt;"",Datos!AE822=AE$1008),0,IF(AE$1004=0,0,1-CHOOSE(AE$1004,IF(ISNUMBER(Datos!AE822),AND(OR(AE$1005="",Datos!AE822&gt;=AE$1005),OR(AE$1006="",Datos!AE822&lt;=AE$1006)),FALSE),IF(ISNUMBER(Datos!AE822),AND(Datos!AE822=INT(Datos!AE822),AND(OR(AE$1005="",Datos!AE822&gt;=AE$1005),OR(AE$1006="",Datos!AE822&lt;=AE$1006))),FALSE),OR(ISNUMBER(FIND(";"&amp;UPPER(TRIM(Datos!AE822&amp;""))&amp;"=",AE$1007)),ISNUMBER(FIND(";"&amp;UPPER(TRIM(Datos!AE822&amp;""))&amp;";",AE$1007))),OR(UPPER(TRIM(Datos!AE822&amp;""))="SÍ",UPPER(TRIM(Datos!AE822&amp;""))="SI",UPPER(TRIM(Datos!AE822&amp;""))="NO"),IF(ISNUMBER(Datos!AE822),AND(OR(AE$1005="",Datos!AE822&gt;=AE$1005),OR(AE$1006="",Datos!AE822&lt;=AE$1006)),FALSE),TRUE))))</f>
        <v>0.0</v>
      </c>
    </row>
    <row r="823" spans="2:31">
      <c r="B823">
        <f>IF(Datos!B823="",0,IF(AND(B$1008&lt;&gt;"",Datos!B823=B$1008),0,IF(B$1004=0,0,1-CHOOSE(B$1004,IF(ISNUMBER(Datos!B823),AND(OR(B$1005="",Datos!B823&gt;=B$1005),OR(B$1006="",Datos!B823&lt;=B$1006)),FALSE),IF(ISNUMBER(Datos!B823),AND(Datos!B823=INT(Datos!B823),AND(OR(B$1005="",Datos!B823&gt;=B$1005),OR(B$1006="",Datos!B823&lt;=B$1006))),FALSE),OR(ISNUMBER(FIND(";"&amp;UPPER(TRIM(Datos!B823&amp;""))&amp;"=",B$1007)),ISNUMBER(FIND(";"&amp;UPPER(TRIM(Datos!B823&amp;""))&amp;";",B$1007))),OR(UPPER(TRIM(Datos!B823&amp;""))="SÍ",UPPER(TRIM(Datos!B823&amp;""))="SI",UPPER(TRIM(Datos!B823&amp;""))="NO"),IF(ISNUMBER(Datos!B823),AND(OR(B$1005="",Datos!B823&gt;=B$1005),OR(B$1006="",Datos!B823&lt;=B$1006)),FALSE),TRUE))))</f>
        <v>0.0</v>
      </c>
      <c r="C823">
        <f>IF(Datos!C823="",0,IF(AND(C$1008&lt;&gt;"",Datos!C823=C$1008),0,IF(C$1004=0,0,1-CHOOSE(C$1004,IF(ISNUMBER(Datos!C823),AND(OR(C$1005="",Datos!C823&gt;=C$1005),OR(C$1006="",Datos!C823&lt;=C$1006)),FALSE),IF(ISNUMBER(Datos!C823),AND(Datos!C823=INT(Datos!C823),AND(OR(C$1005="",Datos!C823&gt;=C$1005),OR(C$1006="",Datos!C823&lt;=C$1006))),FALSE),OR(ISNUMBER(FIND(";"&amp;UPPER(TRIM(Datos!C823&amp;""))&amp;"=",C$1007)),ISNUMBER(FIND(";"&amp;UPPER(TRIM(Datos!C823&amp;""))&amp;";",C$1007))),OR(UPPER(TRIM(Datos!C823&amp;""))="SÍ",UPPER(TRIM(Datos!C823&amp;""))="SI",UPPER(TRIM(Datos!C823&amp;""))="NO"),IF(ISNUMBER(Datos!C823),AND(OR(C$1005="",Datos!C823&gt;=C$1005),OR(C$1006="",Datos!C823&lt;=C$1006)),FALSE),TRUE))))</f>
        <v>0.0</v>
      </c>
      <c r="D823">
        <f>IF(Datos!D823="",0,IF(AND(D$1008&lt;&gt;"",Datos!D823=D$1008),0,IF(D$1004=0,0,1-CHOOSE(D$1004,IF(ISNUMBER(Datos!D823),AND(OR(D$1005="",Datos!D823&gt;=D$1005),OR(D$1006="",Datos!D823&lt;=D$1006)),FALSE),IF(ISNUMBER(Datos!D823),AND(Datos!D823=INT(Datos!D823),AND(OR(D$1005="",Datos!D823&gt;=D$1005),OR(D$1006="",Datos!D823&lt;=D$1006))),FALSE),OR(ISNUMBER(FIND(";"&amp;UPPER(TRIM(Datos!D823&amp;""))&amp;"=",D$1007)),ISNUMBER(FIND(";"&amp;UPPER(TRIM(Datos!D823&amp;""))&amp;";",D$1007))),OR(UPPER(TRIM(Datos!D823&amp;""))="SÍ",UPPER(TRIM(Datos!D823&amp;""))="SI",UPPER(TRIM(Datos!D823&amp;""))="NO"),IF(ISNUMBER(Datos!D823),AND(OR(D$1005="",Datos!D823&gt;=D$1005),OR(D$1006="",Datos!D823&lt;=D$1006)),FALSE),TRUE))))</f>
        <v>0.0</v>
      </c>
      <c r="E823">
        <f>IF(Datos!E823="",0,IF(AND(E$1008&lt;&gt;"",Datos!E823=E$1008),0,IF(E$1004=0,0,1-CHOOSE(E$1004,IF(ISNUMBER(Datos!E823),AND(OR(E$1005="",Datos!E823&gt;=E$1005),OR(E$1006="",Datos!E823&lt;=E$1006)),FALSE),IF(ISNUMBER(Datos!E823),AND(Datos!E823=INT(Datos!E823),AND(OR(E$1005="",Datos!E823&gt;=E$1005),OR(E$1006="",Datos!E823&lt;=E$1006))),FALSE),OR(ISNUMBER(FIND(";"&amp;UPPER(TRIM(Datos!E823&amp;""))&amp;"=",E$1007)),ISNUMBER(FIND(";"&amp;UPPER(TRIM(Datos!E823&amp;""))&amp;";",E$1007))),OR(UPPER(TRIM(Datos!E823&amp;""))="SÍ",UPPER(TRIM(Datos!E823&amp;""))="SI",UPPER(TRIM(Datos!E823&amp;""))="NO"),IF(ISNUMBER(Datos!E823),AND(OR(E$1005="",Datos!E823&gt;=E$1005),OR(E$1006="",Datos!E823&lt;=E$1006)),FALSE),TRUE))))</f>
        <v>0.0</v>
      </c>
      <c r="F823">
        <f>IF(Datos!F823="",0,IF(AND(F$1008&lt;&gt;"",Datos!F823=F$1008),0,IF(F$1004=0,0,1-CHOOSE(F$1004,IF(ISNUMBER(Datos!F823),AND(OR(F$1005="",Datos!F823&gt;=F$1005),OR(F$1006="",Datos!F823&lt;=F$1006)),FALSE),IF(ISNUMBER(Datos!F823),AND(Datos!F823=INT(Datos!F823),AND(OR(F$1005="",Datos!F823&gt;=F$1005),OR(F$1006="",Datos!F823&lt;=F$1006))),FALSE),OR(ISNUMBER(FIND(";"&amp;UPPER(TRIM(Datos!F823&amp;""))&amp;"=",F$1007)),ISNUMBER(FIND(";"&amp;UPPER(TRIM(Datos!F823&amp;""))&amp;";",F$1007))),OR(UPPER(TRIM(Datos!F823&amp;""))="SÍ",UPPER(TRIM(Datos!F823&amp;""))="SI",UPPER(TRIM(Datos!F823&amp;""))="NO"),IF(ISNUMBER(Datos!F823),AND(OR(F$1005="",Datos!F823&gt;=F$1005),OR(F$1006="",Datos!F823&lt;=F$1006)),FALSE),TRUE))))</f>
        <v>0.0</v>
      </c>
      <c r="G823">
        <f>IF(Datos!G823="",0,IF(AND(G$1008&lt;&gt;"",Datos!G823=G$1008),0,IF(G$1004=0,0,1-CHOOSE(G$1004,IF(ISNUMBER(Datos!G823),AND(OR(G$1005="",Datos!G823&gt;=G$1005),OR(G$1006="",Datos!G823&lt;=G$1006)),FALSE),IF(ISNUMBER(Datos!G823),AND(Datos!G823=INT(Datos!G823),AND(OR(G$1005="",Datos!G823&gt;=G$1005),OR(G$1006="",Datos!G823&lt;=G$1006))),FALSE),OR(ISNUMBER(FIND(";"&amp;UPPER(TRIM(Datos!G823&amp;""))&amp;"=",G$1007)),ISNUMBER(FIND(";"&amp;UPPER(TRIM(Datos!G823&amp;""))&amp;";",G$1007))),OR(UPPER(TRIM(Datos!G823&amp;""))="SÍ",UPPER(TRIM(Datos!G823&amp;""))="SI",UPPER(TRIM(Datos!G823&amp;""))="NO"),IF(ISNUMBER(Datos!G823),AND(OR(G$1005="",Datos!G823&gt;=G$1005),OR(G$1006="",Datos!G823&lt;=G$1006)),FALSE),TRUE))))</f>
        <v>0.0</v>
      </c>
      <c r="H823">
        <f>IF(Datos!H823="",0,IF(AND(H$1008&lt;&gt;"",Datos!H823=H$1008),0,IF(H$1004=0,0,1-CHOOSE(H$1004,IF(ISNUMBER(Datos!H823),AND(OR(H$1005="",Datos!H823&gt;=H$1005),OR(H$1006="",Datos!H823&lt;=H$1006)),FALSE),IF(ISNUMBER(Datos!H823),AND(Datos!H823=INT(Datos!H823),AND(OR(H$1005="",Datos!H823&gt;=H$1005),OR(H$1006="",Datos!H823&lt;=H$1006))),FALSE),OR(ISNUMBER(FIND(";"&amp;UPPER(TRIM(Datos!H823&amp;""))&amp;"=",H$1007)),ISNUMBER(FIND(";"&amp;UPPER(TRIM(Datos!H823&amp;""))&amp;";",H$1007))),OR(UPPER(TRIM(Datos!H823&amp;""))="SÍ",UPPER(TRIM(Datos!H823&amp;""))="SI",UPPER(TRIM(Datos!H823&amp;""))="NO"),IF(ISNUMBER(Datos!H823),AND(OR(H$1005="",Datos!H823&gt;=H$1005),OR(H$1006="",Datos!H823&lt;=H$1006)),FALSE),TRUE))))</f>
        <v>0.0</v>
      </c>
      <c r="I823">
        <f>IF(Datos!I823="",0,IF(AND(I$1008&lt;&gt;"",Datos!I823=I$1008),0,IF(I$1004=0,0,1-CHOOSE(I$1004,IF(ISNUMBER(Datos!I823),AND(OR(I$1005="",Datos!I823&gt;=I$1005),OR(I$1006="",Datos!I823&lt;=I$1006)),FALSE),IF(ISNUMBER(Datos!I823),AND(Datos!I823=INT(Datos!I823),AND(OR(I$1005="",Datos!I823&gt;=I$1005),OR(I$1006="",Datos!I823&lt;=I$1006))),FALSE),OR(ISNUMBER(FIND(";"&amp;UPPER(TRIM(Datos!I823&amp;""))&amp;"=",I$1007)),ISNUMBER(FIND(";"&amp;UPPER(TRIM(Datos!I823&amp;""))&amp;";",I$1007))),OR(UPPER(TRIM(Datos!I823&amp;""))="SÍ",UPPER(TRIM(Datos!I823&amp;""))="SI",UPPER(TRIM(Datos!I823&amp;""))="NO"),IF(ISNUMBER(Datos!I823),AND(OR(I$1005="",Datos!I823&gt;=I$1005),OR(I$1006="",Datos!I823&lt;=I$1006)),FALSE),TRUE))))</f>
        <v>0.0</v>
      </c>
      <c r="J823">
        <f>IF(Datos!J823="",0,IF(AND(J$1008&lt;&gt;"",Datos!J823=J$1008),0,IF(J$1004=0,0,1-CHOOSE(J$1004,IF(ISNUMBER(Datos!J823),AND(OR(J$1005="",Datos!J823&gt;=J$1005),OR(J$1006="",Datos!J823&lt;=J$1006)),FALSE),IF(ISNUMBER(Datos!J823),AND(Datos!J823=INT(Datos!J823),AND(OR(J$1005="",Datos!J823&gt;=J$1005),OR(J$1006="",Datos!J823&lt;=J$1006))),FALSE),OR(ISNUMBER(FIND(";"&amp;UPPER(TRIM(Datos!J823&amp;""))&amp;"=",J$1007)),ISNUMBER(FIND(";"&amp;UPPER(TRIM(Datos!J823&amp;""))&amp;";",J$1007))),OR(UPPER(TRIM(Datos!J823&amp;""))="SÍ",UPPER(TRIM(Datos!J823&amp;""))="SI",UPPER(TRIM(Datos!J823&amp;""))="NO"),IF(ISNUMBER(Datos!J823),AND(OR(J$1005="",Datos!J823&gt;=J$1005),OR(J$1006="",Datos!J823&lt;=J$1006)),FALSE),TRUE))))</f>
        <v>0.0</v>
      </c>
      <c r="K823">
        <f>IF(Datos!K823="",0,IF(AND(K$1008&lt;&gt;"",Datos!K823=K$1008),0,IF(K$1004=0,0,1-CHOOSE(K$1004,IF(ISNUMBER(Datos!K823),AND(OR(K$1005="",Datos!K823&gt;=K$1005),OR(K$1006="",Datos!K823&lt;=K$1006)),FALSE),IF(ISNUMBER(Datos!K823),AND(Datos!K823=INT(Datos!K823),AND(OR(K$1005="",Datos!K823&gt;=K$1005),OR(K$1006="",Datos!K823&lt;=K$1006))),FALSE),OR(ISNUMBER(FIND(";"&amp;UPPER(TRIM(Datos!K823&amp;""))&amp;"=",K$1007)),ISNUMBER(FIND(";"&amp;UPPER(TRIM(Datos!K823&amp;""))&amp;";",K$1007))),OR(UPPER(TRIM(Datos!K823&amp;""))="SÍ",UPPER(TRIM(Datos!K823&amp;""))="SI",UPPER(TRIM(Datos!K823&amp;""))="NO"),IF(ISNUMBER(Datos!K823),AND(OR(K$1005="",Datos!K823&gt;=K$1005),OR(K$1006="",Datos!K823&lt;=K$1006)),FALSE),TRUE))))</f>
        <v>0.0</v>
      </c>
      <c r="L823">
        <f>IF(Datos!L823="",0,IF(AND(L$1008&lt;&gt;"",Datos!L823=L$1008),0,IF(L$1004=0,0,1-CHOOSE(L$1004,IF(ISNUMBER(Datos!L823),AND(OR(L$1005="",Datos!L823&gt;=L$1005),OR(L$1006="",Datos!L823&lt;=L$1006)),FALSE),IF(ISNUMBER(Datos!L823),AND(Datos!L823=INT(Datos!L823),AND(OR(L$1005="",Datos!L823&gt;=L$1005),OR(L$1006="",Datos!L823&lt;=L$1006))),FALSE),OR(ISNUMBER(FIND(";"&amp;UPPER(TRIM(Datos!L823&amp;""))&amp;"=",L$1007)),ISNUMBER(FIND(";"&amp;UPPER(TRIM(Datos!L823&amp;""))&amp;";",L$1007))),OR(UPPER(TRIM(Datos!L823&amp;""))="SÍ",UPPER(TRIM(Datos!L823&amp;""))="SI",UPPER(TRIM(Datos!L823&amp;""))="NO"),IF(ISNUMBER(Datos!L823),AND(OR(L$1005="",Datos!L823&gt;=L$1005),OR(L$1006="",Datos!L823&lt;=L$1006)),FALSE),TRUE))))</f>
        <v>0.0</v>
      </c>
      <c r="M823">
        <f>IF(Datos!M823="",0,IF(AND(M$1008&lt;&gt;"",Datos!M823=M$1008),0,IF(M$1004=0,0,1-CHOOSE(M$1004,IF(ISNUMBER(Datos!M823),AND(OR(M$1005="",Datos!M823&gt;=M$1005),OR(M$1006="",Datos!M823&lt;=M$1006)),FALSE),IF(ISNUMBER(Datos!M823),AND(Datos!M823=INT(Datos!M823),AND(OR(M$1005="",Datos!M823&gt;=M$1005),OR(M$1006="",Datos!M823&lt;=M$1006))),FALSE),OR(ISNUMBER(FIND(";"&amp;UPPER(TRIM(Datos!M823&amp;""))&amp;"=",M$1007)),ISNUMBER(FIND(";"&amp;UPPER(TRIM(Datos!M823&amp;""))&amp;";",M$1007))),OR(UPPER(TRIM(Datos!M823&amp;""))="SÍ",UPPER(TRIM(Datos!M823&amp;""))="SI",UPPER(TRIM(Datos!M823&amp;""))="NO"),IF(ISNUMBER(Datos!M823),AND(OR(M$1005="",Datos!M823&gt;=M$1005),OR(M$1006="",Datos!M823&lt;=M$1006)),FALSE),TRUE))))</f>
        <v>0.0</v>
      </c>
      <c r="N823">
        <f>IF(Datos!N823="",0,IF(AND(N$1008&lt;&gt;"",Datos!N823=N$1008),0,IF(N$1004=0,0,1-CHOOSE(N$1004,IF(ISNUMBER(Datos!N823),AND(OR(N$1005="",Datos!N823&gt;=N$1005),OR(N$1006="",Datos!N823&lt;=N$1006)),FALSE),IF(ISNUMBER(Datos!N823),AND(Datos!N823=INT(Datos!N823),AND(OR(N$1005="",Datos!N823&gt;=N$1005),OR(N$1006="",Datos!N823&lt;=N$1006))),FALSE),OR(ISNUMBER(FIND(";"&amp;UPPER(TRIM(Datos!N823&amp;""))&amp;"=",N$1007)),ISNUMBER(FIND(";"&amp;UPPER(TRIM(Datos!N823&amp;""))&amp;";",N$1007))),OR(UPPER(TRIM(Datos!N823&amp;""))="SÍ",UPPER(TRIM(Datos!N823&amp;""))="SI",UPPER(TRIM(Datos!N823&amp;""))="NO"),IF(ISNUMBER(Datos!N823),AND(OR(N$1005="",Datos!N823&gt;=N$1005),OR(N$1006="",Datos!N823&lt;=N$1006)),FALSE),TRUE))))</f>
        <v>0.0</v>
      </c>
      <c r="O823">
        <f>IF(Datos!O823="",0,IF(AND(O$1008&lt;&gt;"",Datos!O823=O$1008),0,IF(O$1004=0,0,1-CHOOSE(O$1004,IF(ISNUMBER(Datos!O823),AND(OR(O$1005="",Datos!O823&gt;=O$1005),OR(O$1006="",Datos!O823&lt;=O$1006)),FALSE),IF(ISNUMBER(Datos!O823),AND(Datos!O823=INT(Datos!O823),AND(OR(O$1005="",Datos!O823&gt;=O$1005),OR(O$1006="",Datos!O823&lt;=O$1006))),FALSE),OR(ISNUMBER(FIND(";"&amp;UPPER(TRIM(Datos!O823&amp;""))&amp;"=",O$1007)),ISNUMBER(FIND(";"&amp;UPPER(TRIM(Datos!O823&amp;""))&amp;";",O$1007))),OR(UPPER(TRIM(Datos!O823&amp;""))="SÍ",UPPER(TRIM(Datos!O823&amp;""))="SI",UPPER(TRIM(Datos!O823&amp;""))="NO"),IF(ISNUMBER(Datos!O823),AND(OR(O$1005="",Datos!O823&gt;=O$1005),OR(O$1006="",Datos!O823&lt;=O$1006)),FALSE),TRUE))))</f>
        <v>0.0</v>
      </c>
      <c r="P823">
        <f>IF(Datos!P823="",0,IF(AND(P$1008&lt;&gt;"",Datos!P823=P$1008),0,IF(P$1004=0,0,1-CHOOSE(P$1004,IF(ISNUMBER(Datos!P823),AND(OR(P$1005="",Datos!P823&gt;=P$1005),OR(P$1006="",Datos!P823&lt;=P$1006)),FALSE),IF(ISNUMBER(Datos!P823),AND(Datos!P823=INT(Datos!P823),AND(OR(P$1005="",Datos!P823&gt;=P$1005),OR(P$1006="",Datos!P823&lt;=P$1006))),FALSE),OR(ISNUMBER(FIND(";"&amp;UPPER(TRIM(Datos!P823&amp;""))&amp;"=",P$1007)),ISNUMBER(FIND(";"&amp;UPPER(TRIM(Datos!P823&amp;""))&amp;";",P$1007))),OR(UPPER(TRIM(Datos!P823&amp;""))="SÍ",UPPER(TRIM(Datos!P823&amp;""))="SI",UPPER(TRIM(Datos!P823&amp;""))="NO"),IF(ISNUMBER(Datos!P823),AND(OR(P$1005="",Datos!P823&gt;=P$1005),OR(P$1006="",Datos!P823&lt;=P$1006)),FALSE),TRUE))))</f>
        <v>0.0</v>
      </c>
      <c r="Q823">
        <f>IF(Datos!Q823="",0,IF(AND(Q$1008&lt;&gt;"",Datos!Q823=Q$1008),0,IF(Q$1004=0,0,1-CHOOSE(Q$1004,IF(ISNUMBER(Datos!Q823),AND(OR(Q$1005="",Datos!Q823&gt;=Q$1005),OR(Q$1006="",Datos!Q823&lt;=Q$1006)),FALSE),IF(ISNUMBER(Datos!Q823),AND(Datos!Q823=INT(Datos!Q823),AND(OR(Q$1005="",Datos!Q823&gt;=Q$1005),OR(Q$1006="",Datos!Q823&lt;=Q$1006))),FALSE),OR(ISNUMBER(FIND(";"&amp;UPPER(TRIM(Datos!Q823&amp;""))&amp;"=",Q$1007)),ISNUMBER(FIND(";"&amp;UPPER(TRIM(Datos!Q823&amp;""))&amp;";",Q$1007))),OR(UPPER(TRIM(Datos!Q823&amp;""))="SÍ",UPPER(TRIM(Datos!Q823&amp;""))="SI",UPPER(TRIM(Datos!Q823&amp;""))="NO"),IF(ISNUMBER(Datos!Q823),AND(OR(Q$1005="",Datos!Q823&gt;=Q$1005),OR(Q$1006="",Datos!Q823&lt;=Q$1006)),FALSE),TRUE))))</f>
        <v>0.0</v>
      </c>
      <c r="R823">
        <f>IF(Datos!R823="",0,IF(AND(R$1008&lt;&gt;"",Datos!R823=R$1008),0,IF(R$1004=0,0,1-CHOOSE(R$1004,IF(ISNUMBER(Datos!R823),AND(OR(R$1005="",Datos!R823&gt;=R$1005),OR(R$1006="",Datos!R823&lt;=R$1006)),FALSE),IF(ISNUMBER(Datos!R823),AND(Datos!R823=INT(Datos!R823),AND(OR(R$1005="",Datos!R823&gt;=R$1005),OR(R$1006="",Datos!R823&lt;=R$1006))),FALSE),OR(ISNUMBER(FIND(";"&amp;UPPER(TRIM(Datos!R823&amp;""))&amp;"=",R$1007)),ISNUMBER(FIND(";"&amp;UPPER(TRIM(Datos!R823&amp;""))&amp;";",R$1007))),OR(UPPER(TRIM(Datos!R823&amp;""))="SÍ",UPPER(TRIM(Datos!R823&amp;""))="SI",UPPER(TRIM(Datos!R823&amp;""))="NO"),IF(ISNUMBER(Datos!R823),AND(OR(R$1005="",Datos!R823&gt;=R$1005),OR(R$1006="",Datos!R823&lt;=R$1006)),FALSE),TRUE))))</f>
        <v>0.0</v>
      </c>
      <c r="S823">
        <f>IF(Datos!S823="",0,IF(AND(S$1008&lt;&gt;"",Datos!S823=S$1008),0,IF(S$1004=0,0,1-CHOOSE(S$1004,IF(ISNUMBER(Datos!S823),AND(OR(S$1005="",Datos!S823&gt;=S$1005),OR(S$1006="",Datos!S823&lt;=S$1006)),FALSE),IF(ISNUMBER(Datos!S823),AND(Datos!S823=INT(Datos!S823),AND(OR(S$1005="",Datos!S823&gt;=S$1005),OR(S$1006="",Datos!S823&lt;=S$1006))),FALSE),OR(ISNUMBER(FIND(";"&amp;UPPER(TRIM(Datos!S823&amp;""))&amp;"=",S$1007)),ISNUMBER(FIND(";"&amp;UPPER(TRIM(Datos!S823&amp;""))&amp;";",S$1007))),OR(UPPER(TRIM(Datos!S823&amp;""))="SÍ",UPPER(TRIM(Datos!S823&amp;""))="SI",UPPER(TRIM(Datos!S823&amp;""))="NO"),IF(ISNUMBER(Datos!S823),AND(OR(S$1005="",Datos!S823&gt;=S$1005),OR(S$1006="",Datos!S823&lt;=S$1006)),FALSE),TRUE))))</f>
        <v>0.0</v>
      </c>
      <c r="T823">
        <f>IF(Datos!T823="",0,IF(AND(T$1008&lt;&gt;"",Datos!T823=T$1008),0,IF(T$1004=0,0,1-CHOOSE(T$1004,IF(ISNUMBER(Datos!T823),AND(OR(T$1005="",Datos!T823&gt;=T$1005),OR(T$1006="",Datos!T823&lt;=T$1006)),FALSE),IF(ISNUMBER(Datos!T823),AND(Datos!T823=INT(Datos!T823),AND(OR(T$1005="",Datos!T823&gt;=T$1005),OR(T$1006="",Datos!T823&lt;=T$1006))),FALSE),OR(ISNUMBER(FIND(";"&amp;UPPER(TRIM(Datos!T823&amp;""))&amp;"=",T$1007)),ISNUMBER(FIND(";"&amp;UPPER(TRIM(Datos!T823&amp;""))&amp;";",T$1007))),OR(UPPER(TRIM(Datos!T823&amp;""))="SÍ",UPPER(TRIM(Datos!T823&amp;""))="SI",UPPER(TRIM(Datos!T823&amp;""))="NO"),IF(ISNUMBER(Datos!T823),AND(OR(T$1005="",Datos!T823&gt;=T$1005),OR(T$1006="",Datos!T823&lt;=T$1006)),FALSE),TRUE))))</f>
        <v>0.0</v>
      </c>
      <c r="U823">
        <f>IF(Datos!U823="",0,IF(AND(U$1008&lt;&gt;"",Datos!U823=U$1008),0,IF(U$1004=0,0,1-CHOOSE(U$1004,IF(ISNUMBER(Datos!U823),AND(OR(U$1005="",Datos!U823&gt;=U$1005),OR(U$1006="",Datos!U823&lt;=U$1006)),FALSE),IF(ISNUMBER(Datos!U823),AND(Datos!U823=INT(Datos!U823),AND(OR(U$1005="",Datos!U823&gt;=U$1005),OR(U$1006="",Datos!U823&lt;=U$1006))),FALSE),OR(ISNUMBER(FIND(";"&amp;UPPER(TRIM(Datos!U823&amp;""))&amp;"=",U$1007)),ISNUMBER(FIND(";"&amp;UPPER(TRIM(Datos!U823&amp;""))&amp;";",U$1007))),OR(UPPER(TRIM(Datos!U823&amp;""))="SÍ",UPPER(TRIM(Datos!U823&amp;""))="SI",UPPER(TRIM(Datos!U823&amp;""))="NO"),IF(ISNUMBER(Datos!U823),AND(OR(U$1005="",Datos!U823&gt;=U$1005),OR(U$1006="",Datos!U823&lt;=U$1006)),FALSE),TRUE))))</f>
        <v>0.0</v>
      </c>
      <c r="V823">
        <f>IF(Datos!V823="",0,IF(AND(V$1008&lt;&gt;"",Datos!V823=V$1008),0,IF(V$1004=0,0,1-CHOOSE(V$1004,IF(ISNUMBER(Datos!V823),AND(OR(V$1005="",Datos!V823&gt;=V$1005),OR(V$1006="",Datos!V823&lt;=V$1006)),FALSE),IF(ISNUMBER(Datos!V823),AND(Datos!V823=INT(Datos!V823),AND(OR(V$1005="",Datos!V823&gt;=V$1005),OR(V$1006="",Datos!V823&lt;=V$1006))),FALSE),OR(ISNUMBER(FIND(";"&amp;UPPER(TRIM(Datos!V823&amp;""))&amp;"=",V$1007)),ISNUMBER(FIND(";"&amp;UPPER(TRIM(Datos!V823&amp;""))&amp;";",V$1007))),OR(UPPER(TRIM(Datos!V823&amp;""))="SÍ",UPPER(TRIM(Datos!V823&amp;""))="SI",UPPER(TRIM(Datos!V823&amp;""))="NO"),IF(ISNUMBER(Datos!V823),AND(OR(V$1005="",Datos!V823&gt;=V$1005),OR(V$1006="",Datos!V823&lt;=V$1006)),FALSE),TRUE))))</f>
        <v>0.0</v>
      </c>
      <c r="W823">
        <f>IF(Datos!W823="",0,IF(AND(W$1008&lt;&gt;"",Datos!W823=W$1008),0,IF(W$1004=0,0,1-CHOOSE(W$1004,IF(ISNUMBER(Datos!W823),AND(OR(W$1005="",Datos!W823&gt;=W$1005),OR(W$1006="",Datos!W823&lt;=W$1006)),FALSE),IF(ISNUMBER(Datos!W823),AND(Datos!W823=INT(Datos!W823),AND(OR(W$1005="",Datos!W823&gt;=W$1005),OR(W$1006="",Datos!W823&lt;=W$1006))),FALSE),OR(ISNUMBER(FIND(";"&amp;UPPER(TRIM(Datos!W823&amp;""))&amp;"=",W$1007)),ISNUMBER(FIND(";"&amp;UPPER(TRIM(Datos!W823&amp;""))&amp;";",W$1007))),OR(UPPER(TRIM(Datos!W823&amp;""))="SÍ",UPPER(TRIM(Datos!W823&amp;""))="SI",UPPER(TRIM(Datos!W823&amp;""))="NO"),IF(ISNUMBER(Datos!W823),AND(OR(W$1005="",Datos!W823&gt;=W$1005),OR(W$1006="",Datos!W823&lt;=W$1006)),FALSE),TRUE))))</f>
        <v>0.0</v>
      </c>
      <c r="X823">
        <f>IF(Datos!X823="",0,IF(AND(X$1008&lt;&gt;"",Datos!X823=X$1008),0,IF(X$1004=0,0,1-CHOOSE(X$1004,IF(ISNUMBER(Datos!X823),AND(OR(X$1005="",Datos!X823&gt;=X$1005),OR(X$1006="",Datos!X823&lt;=X$1006)),FALSE),IF(ISNUMBER(Datos!X823),AND(Datos!X823=INT(Datos!X823),AND(OR(X$1005="",Datos!X823&gt;=X$1005),OR(X$1006="",Datos!X823&lt;=X$1006))),FALSE),OR(ISNUMBER(FIND(";"&amp;UPPER(TRIM(Datos!X823&amp;""))&amp;"=",X$1007)),ISNUMBER(FIND(";"&amp;UPPER(TRIM(Datos!X823&amp;""))&amp;";",X$1007))),OR(UPPER(TRIM(Datos!X823&amp;""))="SÍ",UPPER(TRIM(Datos!X823&amp;""))="SI",UPPER(TRIM(Datos!X823&amp;""))="NO"),IF(ISNUMBER(Datos!X823),AND(OR(X$1005="",Datos!X823&gt;=X$1005),OR(X$1006="",Datos!X823&lt;=X$1006)),FALSE),TRUE))))</f>
        <v>0.0</v>
      </c>
      <c r="Y823">
        <f>IF(Datos!Y823="",0,IF(AND(Y$1008&lt;&gt;"",Datos!Y823=Y$1008),0,IF(Y$1004=0,0,1-CHOOSE(Y$1004,IF(ISNUMBER(Datos!Y823),AND(OR(Y$1005="",Datos!Y823&gt;=Y$1005),OR(Y$1006="",Datos!Y823&lt;=Y$1006)),FALSE),IF(ISNUMBER(Datos!Y823),AND(Datos!Y823=INT(Datos!Y823),AND(OR(Y$1005="",Datos!Y823&gt;=Y$1005),OR(Y$1006="",Datos!Y823&lt;=Y$1006))),FALSE),OR(ISNUMBER(FIND(";"&amp;UPPER(TRIM(Datos!Y823&amp;""))&amp;"=",Y$1007)),ISNUMBER(FIND(";"&amp;UPPER(TRIM(Datos!Y823&amp;""))&amp;";",Y$1007))),OR(UPPER(TRIM(Datos!Y823&amp;""))="SÍ",UPPER(TRIM(Datos!Y823&amp;""))="SI",UPPER(TRIM(Datos!Y823&amp;""))="NO"),IF(ISNUMBER(Datos!Y823),AND(OR(Y$1005="",Datos!Y823&gt;=Y$1005),OR(Y$1006="",Datos!Y823&lt;=Y$1006)),FALSE),TRUE))))</f>
        <v>0.0</v>
      </c>
      <c r="Z823">
        <f>IF(Datos!Z823="",0,IF(AND(Z$1008&lt;&gt;"",Datos!Z823=Z$1008),0,IF(Z$1004=0,0,1-CHOOSE(Z$1004,IF(ISNUMBER(Datos!Z823),AND(OR(Z$1005="",Datos!Z823&gt;=Z$1005),OR(Z$1006="",Datos!Z823&lt;=Z$1006)),FALSE),IF(ISNUMBER(Datos!Z823),AND(Datos!Z823=INT(Datos!Z823),AND(OR(Z$1005="",Datos!Z823&gt;=Z$1005),OR(Z$1006="",Datos!Z823&lt;=Z$1006))),FALSE),OR(ISNUMBER(FIND(";"&amp;UPPER(TRIM(Datos!Z823&amp;""))&amp;"=",Z$1007)),ISNUMBER(FIND(";"&amp;UPPER(TRIM(Datos!Z823&amp;""))&amp;";",Z$1007))),OR(UPPER(TRIM(Datos!Z823&amp;""))="SÍ",UPPER(TRIM(Datos!Z823&amp;""))="SI",UPPER(TRIM(Datos!Z823&amp;""))="NO"),IF(ISNUMBER(Datos!Z823),AND(OR(Z$1005="",Datos!Z823&gt;=Z$1005),OR(Z$1006="",Datos!Z823&lt;=Z$1006)),FALSE),TRUE))))</f>
        <v>0.0</v>
      </c>
      <c r="AA823">
        <f>IF(Datos!AA823="",0,IF(AND(AA$1008&lt;&gt;"",Datos!AA823=AA$1008),0,IF(AA$1004=0,0,1-CHOOSE(AA$1004,IF(ISNUMBER(Datos!AA823),AND(OR(AA$1005="",Datos!AA823&gt;=AA$1005),OR(AA$1006="",Datos!AA823&lt;=AA$1006)),FALSE),IF(ISNUMBER(Datos!AA823),AND(Datos!AA823=INT(Datos!AA823),AND(OR(AA$1005="",Datos!AA823&gt;=AA$1005),OR(AA$1006="",Datos!AA823&lt;=AA$1006))),FALSE),OR(ISNUMBER(FIND(";"&amp;UPPER(TRIM(Datos!AA823&amp;""))&amp;"=",AA$1007)),ISNUMBER(FIND(";"&amp;UPPER(TRIM(Datos!AA823&amp;""))&amp;";",AA$1007))),OR(UPPER(TRIM(Datos!AA823&amp;""))="SÍ",UPPER(TRIM(Datos!AA823&amp;""))="SI",UPPER(TRIM(Datos!AA823&amp;""))="NO"),IF(ISNUMBER(Datos!AA823),AND(OR(AA$1005="",Datos!AA823&gt;=AA$1005),OR(AA$1006="",Datos!AA823&lt;=AA$1006)),FALSE),TRUE))))</f>
        <v>0.0</v>
      </c>
      <c r="AB823">
        <f>IF(Datos!AB823="",0,IF(AND(AB$1008&lt;&gt;"",Datos!AB823=AB$1008),0,IF(AB$1004=0,0,1-CHOOSE(AB$1004,IF(ISNUMBER(Datos!AB823),AND(OR(AB$1005="",Datos!AB823&gt;=AB$1005),OR(AB$1006="",Datos!AB823&lt;=AB$1006)),FALSE),IF(ISNUMBER(Datos!AB823),AND(Datos!AB823=INT(Datos!AB823),AND(OR(AB$1005="",Datos!AB823&gt;=AB$1005),OR(AB$1006="",Datos!AB823&lt;=AB$1006))),FALSE),OR(ISNUMBER(FIND(";"&amp;UPPER(TRIM(Datos!AB823&amp;""))&amp;"=",AB$1007)),ISNUMBER(FIND(";"&amp;UPPER(TRIM(Datos!AB823&amp;""))&amp;";",AB$1007))),OR(UPPER(TRIM(Datos!AB823&amp;""))="SÍ",UPPER(TRIM(Datos!AB823&amp;""))="SI",UPPER(TRIM(Datos!AB823&amp;""))="NO"),IF(ISNUMBER(Datos!AB823),AND(OR(AB$1005="",Datos!AB823&gt;=AB$1005),OR(AB$1006="",Datos!AB823&lt;=AB$1006)),FALSE),TRUE))))</f>
        <v>0.0</v>
      </c>
      <c r="AC823">
        <f>IF(Datos!AC823="",0,IF(AND(AC$1008&lt;&gt;"",Datos!AC823=AC$1008),0,IF(AC$1004=0,0,1-CHOOSE(AC$1004,IF(ISNUMBER(Datos!AC823),AND(OR(AC$1005="",Datos!AC823&gt;=AC$1005),OR(AC$1006="",Datos!AC823&lt;=AC$1006)),FALSE),IF(ISNUMBER(Datos!AC823),AND(Datos!AC823=INT(Datos!AC823),AND(OR(AC$1005="",Datos!AC823&gt;=AC$1005),OR(AC$1006="",Datos!AC823&lt;=AC$1006))),FALSE),OR(ISNUMBER(FIND(";"&amp;UPPER(TRIM(Datos!AC823&amp;""))&amp;"=",AC$1007)),ISNUMBER(FIND(";"&amp;UPPER(TRIM(Datos!AC823&amp;""))&amp;";",AC$1007))),OR(UPPER(TRIM(Datos!AC823&amp;""))="SÍ",UPPER(TRIM(Datos!AC823&amp;""))="SI",UPPER(TRIM(Datos!AC823&amp;""))="NO"),IF(ISNUMBER(Datos!AC823),AND(OR(AC$1005="",Datos!AC823&gt;=AC$1005),OR(AC$1006="",Datos!AC823&lt;=AC$1006)),FALSE),TRUE))))</f>
        <v>0.0</v>
      </c>
      <c r="AD823">
        <f>IF(Datos!AD823="",0,IF(AND(AD$1008&lt;&gt;"",Datos!AD823=AD$1008),0,IF(AD$1004=0,0,1-CHOOSE(AD$1004,IF(ISNUMBER(Datos!AD823),AND(OR(AD$1005="",Datos!AD823&gt;=AD$1005),OR(AD$1006="",Datos!AD823&lt;=AD$1006)),FALSE),IF(ISNUMBER(Datos!AD823),AND(Datos!AD823=INT(Datos!AD823),AND(OR(AD$1005="",Datos!AD823&gt;=AD$1005),OR(AD$1006="",Datos!AD823&lt;=AD$1006))),FALSE),OR(ISNUMBER(FIND(";"&amp;UPPER(TRIM(Datos!AD823&amp;""))&amp;"=",AD$1007)),ISNUMBER(FIND(";"&amp;UPPER(TRIM(Datos!AD823&amp;""))&amp;";",AD$1007))),OR(UPPER(TRIM(Datos!AD823&amp;""))="SÍ",UPPER(TRIM(Datos!AD823&amp;""))="SI",UPPER(TRIM(Datos!AD823&amp;""))="NO"),IF(ISNUMBER(Datos!AD823),AND(OR(AD$1005="",Datos!AD823&gt;=AD$1005),OR(AD$1006="",Datos!AD823&lt;=AD$1006)),FALSE),TRUE))))</f>
        <v>0.0</v>
      </c>
      <c r="AE823">
        <f>IF(Datos!AE823="",0,IF(AND(AE$1008&lt;&gt;"",Datos!AE823=AE$1008),0,IF(AE$1004=0,0,1-CHOOSE(AE$1004,IF(ISNUMBER(Datos!AE823),AND(OR(AE$1005="",Datos!AE823&gt;=AE$1005),OR(AE$1006="",Datos!AE823&lt;=AE$1006)),FALSE),IF(ISNUMBER(Datos!AE823),AND(Datos!AE823=INT(Datos!AE823),AND(OR(AE$1005="",Datos!AE823&gt;=AE$1005),OR(AE$1006="",Datos!AE823&lt;=AE$1006))),FALSE),OR(ISNUMBER(FIND(";"&amp;UPPER(TRIM(Datos!AE823&amp;""))&amp;"=",AE$1007)),ISNUMBER(FIND(";"&amp;UPPER(TRIM(Datos!AE823&amp;""))&amp;";",AE$1007))),OR(UPPER(TRIM(Datos!AE823&amp;""))="SÍ",UPPER(TRIM(Datos!AE823&amp;""))="SI",UPPER(TRIM(Datos!AE823&amp;""))="NO"),IF(ISNUMBER(Datos!AE823),AND(OR(AE$1005="",Datos!AE823&gt;=AE$1005),OR(AE$1006="",Datos!AE823&lt;=AE$1006)),FALSE),TRUE))))</f>
        <v>0.0</v>
      </c>
    </row>
    <row r="824" spans="2:31">
      <c r="B824">
        <f>IF(Datos!B824="",0,IF(AND(B$1008&lt;&gt;"",Datos!B824=B$1008),0,IF(B$1004=0,0,1-CHOOSE(B$1004,IF(ISNUMBER(Datos!B824),AND(OR(B$1005="",Datos!B824&gt;=B$1005),OR(B$1006="",Datos!B824&lt;=B$1006)),FALSE),IF(ISNUMBER(Datos!B824),AND(Datos!B824=INT(Datos!B824),AND(OR(B$1005="",Datos!B824&gt;=B$1005),OR(B$1006="",Datos!B824&lt;=B$1006))),FALSE),OR(ISNUMBER(FIND(";"&amp;UPPER(TRIM(Datos!B824&amp;""))&amp;"=",B$1007)),ISNUMBER(FIND(";"&amp;UPPER(TRIM(Datos!B824&amp;""))&amp;";",B$1007))),OR(UPPER(TRIM(Datos!B824&amp;""))="SÍ",UPPER(TRIM(Datos!B824&amp;""))="SI",UPPER(TRIM(Datos!B824&amp;""))="NO"),IF(ISNUMBER(Datos!B824),AND(OR(B$1005="",Datos!B824&gt;=B$1005),OR(B$1006="",Datos!B824&lt;=B$1006)),FALSE),TRUE))))</f>
        <v>0.0</v>
      </c>
      <c r="C824">
        <f>IF(Datos!C824="",0,IF(AND(C$1008&lt;&gt;"",Datos!C824=C$1008),0,IF(C$1004=0,0,1-CHOOSE(C$1004,IF(ISNUMBER(Datos!C824),AND(OR(C$1005="",Datos!C824&gt;=C$1005),OR(C$1006="",Datos!C824&lt;=C$1006)),FALSE),IF(ISNUMBER(Datos!C824),AND(Datos!C824=INT(Datos!C824),AND(OR(C$1005="",Datos!C824&gt;=C$1005),OR(C$1006="",Datos!C824&lt;=C$1006))),FALSE),OR(ISNUMBER(FIND(";"&amp;UPPER(TRIM(Datos!C824&amp;""))&amp;"=",C$1007)),ISNUMBER(FIND(";"&amp;UPPER(TRIM(Datos!C824&amp;""))&amp;";",C$1007))),OR(UPPER(TRIM(Datos!C824&amp;""))="SÍ",UPPER(TRIM(Datos!C824&amp;""))="SI",UPPER(TRIM(Datos!C824&amp;""))="NO"),IF(ISNUMBER(Datos!C824),AND(OR(C$1005="",Datos!C824&gt;=C$1005),OR(C$1006="",Datos!C824&lt;=C$1006)),FALSE),TRUE))))</f>
        <v>0.0</v>
      </c>
      <c r="D824">
        <f>IF(Datos!D824="",0,IF(AND(D$1008&lt;&gt;"",Datos!D824=D$1008),0,IF(D$1004=0,0,1-CHOOSE(D$1004,IF(ISNUMBER(Datos!D824),AND(OR(D$1005="",Datos!D824&gt;=D$1005),OR(D$1006="",Datos!D824&lt;=D$1006)),FALSE),IF(ISNUMBER(Datos!D824),AND(Datos!D824=INT(Datos!D824),AND(OR(D$1005="",Datos!D824&gt;=D$1005),OR(D$1006="",Datos!D824&lt;=D$1006))),FALSE),OR(ISNUMBER(FIND(";"&amp;UPPER(TRIM(Datos!D824&amp;""))&amp;"=",D$1007)),ISNUMBER(FIND(";"&amp;UPPER(TRIM(Datos!D824&amp;""))&amp;";",D$1007))),OR(UPPER(TRIM(Datos!D824&amp;""))="SÍ",UPPER(TRIM(Datos!D824&amp;""))="SI",UPPER(TRIM(Datos!D824&amp;""))="NO"),IF(ISNUMBER(Datos!D824),AND(OR(D$1005="",Datos!D824&gt;=D$1005),OR(D$1006="",Datos!D824&lt;=D$1006)),FALSE),TRUE))))</f>
        <v>0.0</v>
      </c>
      <c r="E824">
        <f>IF(Datos!E824="",0,IF(AND(E$1008&lt;&gt;"",Datos!E824=E$1008),0,IF(E$1004=0,0,1-CHOOSE(E$1004,IF(ISNUMBER(Datos!E824),AND(OR(E$1005="",Datos!E824&gt;=E$1005),OR(E$1006="",Datos!E824&lt;=E$1006)),FALSE),IF(ISNUMBER(Datos!E824),AND(Datos!E824=INT(Datos!E824),AND(OR(E$1005="",Datos!E824&gt;=E$1005),OR(E$1006="",Datos!E824&lt;=E$1006))),FALSE),OR(ISNUMBER(FIND(";"&amp;UPPER(TRIM(Datos!E824&amp;""))&amp;"=",E$1007)),ISNUMBER(FIND(";"&amp;UPPER(TRIM(Datos!E824&amp;""))&amp;";",E$1007))),OR(UPPER(TRIM(Datos!E824&amp;""))="SÍ",UPPER(TRIM(Datos!E824&amp;""))="SI",UPPER(TRIM(Datos!E824&amp;""))="NO"),IF(ISNUMBER(Datos!E824),AND(OR(E$1005="",Datos!E824&gt;=E$1005),OR(E$1006="",Datos!E824&lt;=E$1006)),FALSE),TRUE))))</f>
        <v>0.0</v>
      </c>
      <c r="F824">
        <f>IF(Datos!F824="",0,IF(AND(F$1008&lt;&gt;"",Datos!F824=F$1008),0,IF(F$1004=0,0,1-CHOOSE(F$1004,IF(ISNUMBER(Datos!F824),AND(OR(F$1005="",Datos!F824&gt;=F$1005),OR(F$1006="",Datos!F824&lt;=F$1006)),FALSE),IF(ISNUMBER(Datos!F824),AND(Datos!F824=INT(Datos!F824),AND(OR(F$1005="",Datos!F824&gt;=F$1005),OR(F$1006="",Datos!F824&lt;=F$1006))),FALSE),OR(ISNUMBER(FIND(";"&amp;UPPER(TRIM(Datos!F824&amp;""))&amp;"=",F$1007)),ISNUMBER(FIND(";"&amp;UPPER(TRIM(Datos!F824&amp;""))&amp;";",F$1007))),OR(UPPER(TRIM(Datos!F824&amp;""))="SÍ",UPPER(TRIM(Datos!F824&amp;""))="SI",UPPER(TRIM(Datos!F824&amp;""))="NO"),IF(ISNUMBER(Datos!F824),AND(OR(F$1005="",Datos!F824&gt;=F$1005),OR(F$1006="",Datos!F824&lt;=F$1006)),FALSE),TRUE))))</f>
        <v>0.0</v>
      </c>
      <c r="G824">
        <f>IF(Datos!G824="",0,IF(AND(G$1008&lt;&gt;"",Datos!G824=G$1008),0,IF(G$1004=0,0,1-CHOOSE(G$1004,IF(ISNUMBER(Datos!G824),AND(OR(G$1005="",Datos!G824&gt;=G$1005),OR(G$1006="",Datos!G824&lt;=G$1006)),FALSE),IF(ISNUMBER(Datos!G824),AND(Datos!G824=INT(Datos!G824),AND(OR(G$1005="",Datos!G824&gt;=G$1005),OR(G$1006="",Datos!G824&lt;=G$1006))),FALSE),OR(ISNUMBER(FIND(";"&amp;UPPER(TRIM(Datos!G824&amp;""))&amp;"=",G$1007)),ISNUMBER(FIND(";"&amp;UPPER(TRIM(Datos!G824&amp;""))&amp;";",G$1007))),OR(UPPER(TRIM(Datos!G824&amp;""))="SÍ",UPPER(TRIM(Datos!G824&amp;""))="SI",UPPER(TRIM(Datos!G824&amp;""))="NO"),IF(ISNUMBER(Datos!G824),AND(OR(G$1005="",Datos!G824&gt;=G$1005),OR(G$1006="",Datos!G824&lt;=G$1006)),FALSE),TRUE))))</f>
        <v>0.0</v>
      </c>
      <c r="H824">
        <f>IF(Datos!H824="",0,IF(AND(H$1008&lt;&gt;"",Datos!H824=H$1008),0,IF(H$1004=0,0,1-CHOOSE(H$1004,IF(ISNUMBER(Datos!H824),AND(OR(H$1005="",Datos!H824&gt;=H$1005),OR(H$1006="",Datos!H824&lt;=H$1006)),FALSE),IF(ISNUMBER(Datos!H824),AND(Datos!H824=INT(Datos!H824),AND(OR(H$1005="",Datos!H824&gt;=H$1005),OR(H$1006="",Datos!H824&lt;=H$1006))),FALSE),OR(ISNUMBER(FIND(";"&amp;UPPER(TRIM(Datos!H824&amp;""))&amp;"=",H$1007)),ISNUMBER(FIND(";"&amp;UPPER(TRIM(Datos!H824&amp;""))&amp;";",H$1007))),OR(UPPER(TRIM(Datos!H824&amp;""))="SÍ",UPPER(TRIM(Datos!H824&amp;""))="SI",UPPER(TRIM(Datos!H824&amp;""))="NO"),IF(ISNUMBER(Datos!H824),AND(OR(H$1005="",Datos!H824&gt;=H$1005),OR(H$1006="",Datos!H824&lt;=H$1006)),FALSE),TRUE))))</f>
        <v>0.0</v>
      </c>
      <c r="I824">
        <f>IF(Datos!I824="",0,IF(AND(I$1008&lt;&gt;"",Datos!I824=I$1008),0,IF(I$1004=0,0,1-CHOOSE(I$1004,IF(ISNUMBER(Datos!I824),AND(OR(I$1005="",Datos!I824&gt;=I$1005),OR(I$1006="",Datos!I824&lt;=I$1006)),FALSE),IF(ISNUMBER(Datos!I824),AND(Datos!I824=INT(Datos!I824),AND(OR(I$1005="",Datos!I824&gt;=I$1005),OR(I$1006="",Datos!I824&lt;=I$1006))),FALSE),OR(ISNUMBER(FIND(";"&amp;UPPER(TRIM(Datos!I824&amp;""))&amp;"=",I$1007)),ISNUMBER(FIND(";"&amp;UPPER(TRIM(Datos!I824&amp;""))&amp;";",I$1007))),OR(UPPER(TRIM(Datos!I824&amp;""))="SÍ",UPPER(TRIM(Datos!I824&amp;""))="SI",UPPER(TRIM(Datos!I824&amp;""))="NO"),IF(ISNUMBER(Datos!I824),AND(OR(I$1005="",Datos!I824&gt;=I$1005),OR(I$1006="",Datos!I824&lt;=I$1006)),FALSE),TRUE))))</f>
        <v>0.0</v>
      </c>
      <c r="J824">
        <f>IF(Datos!J824="",0,IF(AND(J$1008&lt;&gt;"",Datos!J824=J$1008),0,IF(J$1004=0,0,1-CHOOSE(J$1004,IF(ISNUMBER(Datos!J824),AND(OR(J$1005="",Datos!J824&gt;=J$1005),OR(J$1006="",Datos!J824&lt;=J$1006)),FALSE),IF(ISNUMBER(Datos!J824),AND(Datos!J824=INT(Datos!J824),AND(OR(J$1005="",Datos!J824&gt;=J$1005),OR(J$1006="",Datos!J824&lt;=J$1006))),FALSE),OR(ISNUMBER(FIND(";"&amp;UPPER(TRIM(Datos!J824&amp;""))&amp;"=",J$1007)),ISNUMBER(FIND(";"&amp;UPPER(TRIM(Datos!J824&amp;""))&amp;";",J$1007))),OR(UPPER(TRIM(Datos!J824&amp;""))="SÍ",UPPER(TRIM(Datos!J824&amp;""))="SI",UPPER(TRIM(Datos!J824&amp;""))="NO"),IF(ISNUMBER(Datos!J824),AND(OR(J$1005="",Datos!J824&gt;=J$1005),OR(J$1006="",Datos!J824&lt;=J$1006)),FALSE),TRUE))))</f>
        <v>0.0</v>
      </c>
      <c r="K824">
        <f>IF(Datos!K824="",0,IF(AND(K$1008&lt;&gt;"",Datos!K824=K$1008),0,IF(K$1004=0,0,1-CHOOSE(K$1004,IF(ISNUMBER(Datos!K824),AND(OR(K$1005="",Datos!K824&gt;=K$1005),OR(K$1006="",Datos!K824&lt;=K$1006)),FALSE),IF(ISNUMBER(Datos!K824),AND(Datos!K824=INT(Datos!K824),AND(OR(K$1005="",Datos!K824&gt;=K$1005),OR(K$1006="",Datos!K824&lt;=K$1006))),FALSE),OR(ISNUMBER(FIND(";"&amp;UPPER(TRIM(Datos!K824&amp;""))&amp;"=",K$1007)),ISNUMBER(FIND(";"&amp;UPPER(TRIM(Datos!K824&amp;""))&amp;";",K$1007))),OR(UPPER(TRIM(Datos!K824&amp;""))="SÍ",UPPER(TRIM(Datos!K824&amp;""))="SI",UPPER(TRIM(Datos!K824&amp;""))="NO"),IF(ISNUMBER(Datos!K824),AND(OR(K$1005="",Datos!K824&gt;=K$1005),OR(K$1006="",Datos!K824&lt;=K$1006)),FALSE),TRUE))))</f>
        <v>0.0</v>
      </c>
      <c r="L824">
        <f>IF(Datos!L824="",0,IF(AND(L$1008&lt;&gt;"",Datos!L824=L$1008),0,IF(L$1004=0,0,1-CHOOSE(L$1004,IF(ISNUMBER(Datos!L824),AND(OR(L$1005="",Datos!L824&gt;=L$1005),OR(L$1006="",Datos!L824&lt;=L$1006)),FALSE),IF(ISNUMBER(Datos!L824),AND(Datos!L824=INT(Datos!L824),AND(OR(L$1005="",Datos!L824&gt;=L$1005),OR(L$1006="",Datos!L824&lt;=L$1006))),FALSE),OR(ISNUMBER(FIND(";"&amp;UPPER(TRIM(Datos!L824&amp;""))&amp;"=",L$1007)),ISNUMBER(FIND(";"&amp;UPPER(TRIM(Datos!L824&amp;""))&amp;";",L$1007))),OR(UPPER(TRIM(Datos!L824&amp;""))="SÍ",UPPER(TRIM(Datos!L824&amp;""))="SI",UPPER(TRIM(Datos!L824&amp;""))="NO"),IF(ISNUMBER(Datos!L824),AND(OR(L$1005="",Datos!L824&gt;=L$1005),OR(L$1006="",Datos!L824&lt;=L$1006)),FALSE),TRUE))))</f>
        <v>0.0</v>
      </c>
      <c r="M824">
        <f>IF(Datos!M824="",0,IF(AND(M$1008&lt;&gt;"",Datos!M824=M$1008),0,IF(M$1004=0,0,1-CHOOSE(M$1004,IF(ISNUMBER(Datos!M824),AND(OR(M$1005="",Datos!M824&gt;=M$1005),OR(M$1006="",Datos!M824&lt;=M$1006)),FALSE),IF(ISNUMBER(Datos!M824),AND(Datos!M824=INT(Datos!M824),AND(OR(M$1005="",Datos!M824&gt;=M$1005),OR(M$1006="",Datos!M824&lt;=M$1006))),FALSE),OR(ISNUMBER(FIND(";"&amp;UPPER(TRIM(Datos!M824&amp;""))&amp;"=",M$1007)),ISNUMBER(FIND(";"&amp;UPPER(TRIM(Datos!M824&amp;""))&amp;";",M$1007))),OR(UPPER(TRIM(Datos!M824&amp;""))="SÍ",UPPER(TRIM(Datos!M824&amp;""))="SI",UPPER(TRIM(Datos!M824&amp;""))="NO"),IF(ISNUMBER(Datos!M824),AND(OR(M$1005="",Datos!M824&gt;=M$1005),OR(M$1006="",Datos!M824&lt;=M$1006)),FALSE),TRUE))))</f>
        <v>0.0</v>
      </c>
      <c r="N824">
        <f>IF(Datos!N824="",0,IF(AND(N$1008&lt;&gt;"",Datos!N824=N$1008),0,IF(N$1004=0,0,1-CHOOSE(N$1004,IF(ISNUMBER(Datos!N824),AND(OR(N$1005="",Datos!N824&gt;=N$1005),OR(N$1006="",Datos!N824&lt;=N$1006)),FALSE),IF(ISNUMBER(Datos!N824),AND(Datos!N824=INT(Datos!N824),AND(OR(N$1005="",Datos!N824&gt;=N$1005),OR(N$1006="",Datos!N824&lt;=N$1006))),FALSE),OR(ISNUMBER(FIND(";"&amp;UPPER(TRIM(Datos!N824&amp;""))&amp;"=",N$1007)),ISNUMBER(FIND(";"&amp;UPPER(TRIM(Datos!N824&amp;""))&amp;";",N$1007))),OR(UPPER(TRIM(Datos!N824&amp;""))="SÍ",UPPER(TRIM(Datos!N824&amp;""))="SI",UPPER(TRIM(Datos!N824&amp;""))="NO"),IF(ISNUMBER(Datos!N824),AND(OR(N$1005="",Datos!N824&gt;=N$1005),OR(N$1006="",Datos!N824&lt;=N$1006)),FALSE),TRUE))))</f>
        <v>0.0</v>
      </c>
      <c r="O824">
        <f>IF(Datos!O824="",0,IF(AND(O$1008&lt;&gt;"",Datos!O824=O$1008),0,IF(O$1004=0,0,1-CHOOSE(O$1004,IF(ISNUMBER(Datos!O824),AND(OR(O$1005="",Datos!O824&gt;=O$1005),OR(O$1006="",Datos!O824&lt;=O$1006)),FALSE),IF(ISNUMBER(Datos!O824),AND(Datos!O824=INT(Datos!O824),AND(OR(O$1005="",Datos!O824&gt;=O$1005),OR(O$1006="",Datos!O824&lt;=O$1006))),FALSE),OR(ISNUMBER(FIND(";"&amp;UPPER(TRIM(Datos!O824&amp;""))&amp;"=",O$1007)),ISNUMBER(FIND(";"&amp;UPPER(TRIM(Datos!O824&amp;""))&amp;";",O$1007))),OR(UPPER(TRIM(Datos!O824&amp;""))="SÍ",UPPER(TRIM(Datos!O824&amp;""))="SI",UPPER(TRIM(Datos!O824&amp;""))="NO"),IF(ISNUMBER(Datos!O824),AND(OR(O$1005="",Datos!O824&gt;=O$1005),OR(O$1006="",Datos!O824&lt;=O$1006)),FALSE),TRUE))))</f>
        <v>0.0</v>
      </c>
      <c r="P824">
        <f>IF(Datos!P824="",0,IF(AND(P$1008&lt;&gt;"",Datos!P824=P$1008),0,IF(P$1004=0,0,1-CHOOSE(P$1004,IF(ISNUMBER(Datos!P824),AND(OR(P$1005="",Datos!P824&gt;=P$1005),OR(P$1006="",Datos!P824&lt;=P$1006)),FALSE),IF(ISNUMBER(Datos!P824),AND(Datos!P824=INT(Datos!P824),AND(OR(P$1005="",Datos!P824&gt;=P$1005),OR(P$1006="",Datos!P824&lt;=P$1006))),FALSE),OR(ISNUMBER(FIND(";"&amp;UPPER(TRIM(Datos!P824&amp;""))&amp;"=",P$1007)),ISNUMBER(FIND(";"&amp;UPPER(TRIM(Datos!P824&amp;""))&amp;";",P$1007))),OR(UPPER(TRIM(Datos!P824&amp;""))="SÍ",UPPER(TRIM(Datos!P824&amp;""))="SI",UPPER(TRIM(Datos!P824&amp;""))="NO"),IF(ISNUMBER(Datos!P824),AND(OR(P$1005="",Datos!P824&gt;=P$1005),OR(P$1006="",Datos!P824&lt;=P$1006)),FALSE),TRUE))))</f>
        <v>0.0</v>
      </c>
      <c r="Q824">
        <f>IF(Datos!Q824="",0,IF(AND(Q$1008&lt;&gt;"",Datos!Q824=Q$1008),0,IF(Q$1004=0,0,1-CHOOSE(Q$1004,IF(ISNUMBER(Datos!Q824),AND(OR(Q$1005="",Datos!Q824&gt;=Q$1005),OR(Q$1006="",Datos!Q824&lt;=Q$1006)),FALSE),IF(ISNUMBER(Datos!Q824),AND(Datos!Q824=INT(Datos!Q824),AND(OR(Q$1005="",Datos!Q824&gt;=Q$1005),OR(Q$1006="",Datos!Q824&lt;=Q$1006))),FALSE),OR(ISNUMBER(FIND(";"&amp;UPPER(TRIM(Datos!Q824&amp;""))&amp;"=",Q$1007)),ISNUMBER(FIND(";"&amp;UPPER(TRIM(Datos!Q824&amp;""))&amp;";",Q$1007))),OR(UPPER(TRIM(Datos!Q824&amp;""))="SÍ",UPPER(TRIM(Datos!Q824&amp;""))="SI",UPPER(TRIM(Datos!Q824&amp;""))="NO"),IF(ISNUMBER(Datos!Q824),AND(OR(Q$1005="",Datos!Q824&gt;=Q$1005),OR(Q$1006="",Datos!Q824&lt;=Q$1006)),FALSE),TRUE))))</f>
        <v>0.0</v>
      </c>
      <c r="R824">
        <f>IF(Datos!R824="",0,IF(AND(R$1008&lt;&gt;"",Datos!R824=R$1008),0,IF(R$1004=0,0,1-CHOOSE(R$1004,IF(ISNUMBER(Datos!R824),AND(OR(R$1005="",Datos!R824&gt;=R$1005),OR(R$1006="",Datos!R824&lt;=R$1006)),FALSE),IF(ISNUMBER(Datos!R824),AND(Datos!R824=INT(Datos!R824),AND(OR(R$1005="",Datos!R824&gt;=R$1005),OR(R$1006="",Datos!R824&lt;=R$1006))),FALSE),OR(ISNUMBER(FIND(";"&amp;UPPER(TRIM(Datos!R824&amp;""))&amp;"=",R$1007)),ISNUMBER(FIND(";"&amp;UPPER(TRIM(Datos!R824&amp;""))&amp;";",R$1007))),OR(UPPER(TRIM(Datos!R824&amp;""))="SÍ",UPPER(TRIM(Datos!R824&amp;""))="SI",UPPER(TRIM(Datos!R824&amp;""))="NO"),IF(ISNUMBER(Datos!R824),AND(OR(R$1005="",Datos!R824&gt;=R$1005),OR(R$1006="",Datos!R824&lt;=R$1006)),FALSE),TRUE))))</f>
        <v>0.0</v>
      </c>
      <c r="S824">
        <f>IF(Datos!S824="",0,IF(AND(S$1008&lt;&gt;"",Datos!S824=S$1008),0,IF(S$1004=0,0,1-CHOOSE(S$1004,IF(ISNUMBER(Datos!S824),AND(OR(S$1005="",Datos!S824&gt;=S$1005),OR(S$1006="",Datos!S824&lt;=S$1006)),FALSE),IF(ISNUMBER(Datos!S824),AND(Datos!S824=INT(Datos!S824),AND(OR(S$1005="",Datos!S824&gt;=S$1005),OR(S$1006="",Datos!S824&lt;=S$1006))),FALSE),OR(ISNUMBER(FIND(";"&amp;UPPER(TRIM(Datos!S824&amp;""))&amp;"=",S$1007)),ISNUMBER(FIND(";"&amp;UPPER(TRIM(Datos!S824&amp;""))&amp;";",S$1007))),OR(UPPER(TRIM(Datos!S824&amp;""))="SÍ",UPPER(TRIM(Datos!S824&amp;""))="SI",UPPER(TRIM(Datos!S824&amp;""))="NO"),IF(ISNUMBER(Datos!S824),AND(OR(S$1005="",Datos!S824&gt;=S$1005),OR(S$1006="",Datos!S824&lt;=S$1006)),FALSE),TRUE))))</f>
        <v>0.0</v>
      </c>
      <c r="T824">
        <f>IF(Datos!T824="",0,IF(AND(T$1008&lt;&gt;"",Datos!T824=T$1008),0,IF(T$1004=0,0,1-CHOOSE(T$1004,IF(ISNUMBER(Datos!T824),AND(OR(T$1005="",Datos!T824&gt;=T$1005),OR(T$1006="",Datos!T824&lt;=T$1006)),FALSE),IF(ISNUMBER(Datos!T824),AND(Datos!T824=INT(Datos!T824),AND(OR(T$1005="",Datos!T824&gt;=T$1005),OR(T$1006="",Datos!T824&lt;=T$1006))),FALSE),OR(ISNUMBER(FIND(";"&amp;UPPER(TRIM(Datos!T824&amp;""))&amp;"=",T$1007)),ISNUMBER(FIND(";"&amp;UPPER(TRIM(Datos!T824&amp;""))&amp;";",T$1007))),OR(UPPER(TRIM(Datos!T824&amp;""))="SÍ",UPPER(TRIM(Datos!T824&amp;""))="SI",UPPER(TRIM(Datos!T824&amp;""))="NO"),IF(ISNUMBER(Datos!T824),AND(OR(T$1005="",Datos!T824&gt;=T$1005),OR(T$1006="",Datos!T824&lt;=T$1006)),FALSE),TRUE))))</f>
        <v>0.0</v>
      </c>
      <c r="U824">
        <f>IF(Datos!U824="",0,IF(AND(U$1008&lt;&gt;"",Datos!U824=U$1008),0,IF(U$1004=0,0,1-CHOOSE(U$1004,IF(ISNUMBER(Datos!U824),AND(OR(U$1005="",Datos!U824&gt;=U$1005),OR(U$1006="",Datos!U824&lt;=U$1006)),FALSE),IF(ISNUMBER(Datos!U824),AND(Datos!U824=INT(Datos!U824),AND(OR(U$1005="",Datos!U824&gt;=U$1005),OR(U$1006="",Datos!U824&lt;=U$1006))),FALSE),OR(ISNUMBER(FIND(";"&amp;UPPER(TRIM(Datos!U824&amp;""))&amp;"=",U$1007)),ISNUMBER(FIND(";"&amp;UPPER(TRIM(Datos!U824&amp;""))&amp;";",U$1007))),OR(UPPER(TRIM(Datos!U824&amp;""))="SÍ",UPPER(TRIM(Datos!U824&amp;""))="SI",UPPER(TRIM(Datos!U824&amp;""))="NO"),IF(ISNUMBER(Datos!U824),AND(OR(U$1005="",Datos!U824&gt;=U$1005),OR(U$1006="",Datos!U824&lt;=U$1006)),FALSE),TRUE))))</f>
        <v>0.0</v>
      </c>
      <c r="V824">
        <f>IF(Datos!V824="",0,IF(AND(V$1008&lt;&gt;"",Datos!V824=V$1008),0,IF(V$1004=0,0,1-CHOOSE(V$1004,IF(ISNUMBER(Datos!V824),AND(OR(V$1005="",Datos!V824&gt;=V$1005),OR(V$1006="",Datos!V824&lt;=V$1006)),FALSE),IF(ISNUMBER(Datos!V824),AND(Datos!V824=INT(Datos!V824),AND(OR(V$1005="",Datos!V824&gt;=V$1005),OR(V$1006="",Datos!V824&lt;=V$1006))),FALSE),OR(ISNUMBER(FIND(";"&amp;UPPER(TRIM(Datos!V824&amp;""))&amp;"=",V$1007)),ISNUMBER(FIND(";"&amp;UPPER(TRIM(Datos!V824&amp;""))&amp;";",V$1007))),OR(UPPER(TRIM(Datos!V824&amp;""))="SÍ",UPPER(TRIM(Datos!V824&amp;""))="SI",UPPER(TRIM(Datos!V824&amp;""))="NO"),IF(ISNUMBER(Datos!V824),AND(OR(V$1005="",Datos!V824&gt;=V$1005),OR(V$1006="",Datos!V824&lt;=V$1006)),FALSE),TRUE))))</f>
        <v>0.0</v>
      </c>
      <c r="W824">
        <f>IF(Datos!W824="",0,IF(AND(W$1008&lt;&gt;"",Datos!W824=W$1008),0,IF(W$1004=0,0,1-CHOOSE(W$1004,IF(ISNUMBER(Datos!W824),AND(OR(W$1005="",Datos!W824&gt;=W$1005),OR(W$1006="",Datos!W824&lt;=W$1006)),FALSE),IF(ISNUMBER(Datos!W824),AND(Datos!W824=INT(Datos!W824),AND(OR(W$1005="",Datos!W824&gt;=W$1005),OR(W$1006="",Datos!W824&lt;=W$1006))),FALSE),OR(ISNUMBER(FIND(";"&amp;UPPER(TRIM(Datos!W824&amp;""))&amp;"=",W$1007)),ISNUMBER(FIND(";"&amp;UPPER(TRIM(Datos!W824&amp;""))&amp;";",W$1007))),OR(UPPER(TRIM(Datos!W824&amp;""))="SÍ",UPPER(TRIM(Datos!W824&amp;""))="SI",UPPER(TRIM(Datos!W824&amp;""))="NO"),IF(ISNUMBER(Datos!W824),AND(OR(W$1005="",Datos!W824&gt;=W$1005),OR(W$1006="",Datos!W824&lt;=W$1006)),FALSE),TRUE))))</f>
        <v>0.0</v>
      </c>
      <c r="X824">
        <f>IF(Datos!X824="",0,IF(AND(X$1008&lt;&gt;"",Datos!X824=X$1008),0,IF(X$1004=0,0,1-CHOOSE(X$1004,IF(ISNUMBER(Datos!X824),AND(OR(X$1005="",Datos!X824&gt;=X$1005),OR(X$1006="",Datos!X824&lt;=X$1006)),FALSE),IF(ISNUMBER(Datos!X824),AND(Datos!X824=INT(Datos!X824),AND(OR(X$1005="",Datos!X824&gt;=X$1005),OR(X$1006="",Datos!X824&lt;=X$1006))),FALSE),OR(ISNUMBER(FIND(";"&amp;UPPER(TRIM(Datos!X824&amp;""))&amp;"=",X$1007)),ISNUMBER(FIND(";"&amp;UPPER(TRIM(Datos!X824&amp;""))&amp;";",X$1007))),OR(UPPER(TRIM(Datos!X824&amp;""))="SÍ",UPPER(TRIM(Datos!X824&amp;""))="SI",UPPER(TRIM(Datos!X824&amp;""))="NO"),IF(ISNUMBER(Datos!X824),AND(OR(X$1005="",Datos!X824&gt;=X$1005),OR(X$1006="",Datos!X824&lt;=X$1006)),FALSE),TRUE))))</f>
        <v>0.0</v>
      </c>
      <c r="Y824">
        <f>IF(Datos!Y824="",0,IF(AND(Y$1008&lt;&gt;"",Datos!Y824=Y$1008),0,IF(Y$1004=0,0,1-CHOOSE(Y$1004,IF(ISNUMBER(Datos!Y824),AND(OR(Y$1005="",Datos!Y824&gt;=Y$1005),OR(Y$1006="",Datos!Y824&lt;=Y$1006)),FALSE),IF(ISNUMBER(Datos!Y824),AND(Datos!Y824=INT(Datos!Y824),AND(OR(Y$1005="",Datos!Y824&gt;=Y$1005),OR(Y$1006="",Datos!Y824&lt;=Y$1006))),FALSE),OR(ISNUMBER(FIND(";"&amp;UPPER(TRIM(Datos!Y824&amp;""))&amp;"=",Y$1007)),ISNUMBER(FIND(";"&amp;UPPER(TRIM(Datos!Y824&amp;""))&amp;";",Y$1007))),OR(UPPER(TRIM(Datos!Y824&amp;""))="SÍ",UPPER(TRIM(Datos!Y824&amp;""))="SI",UPPER(TRIM(Datos!Y824&amp;""))="NO"),IF(ISNUMBER(Datos!Y824),AND(OR(Y$1005="",Datos!Y824&gt;=Y$1005),OR(Y$1006="",Datos!Y824&lt;=Y$1006)),FALSE),TRUE))))</f>
        <v>0.0</v>
      </c>
      <c r="Z824">
        <f>IF(Datos!Z824="",0,IF(AND(Z$1008&lt;&gt;"",Datos!Z824=Z$1008),0,IF(Z$1004=0,0,1-CHOOSE(Z$1004,IF(ISNUMBER(Datos!Z824),AND(OR(Z$1005="",Datos!Z824&gt;=Z$1005),OR(Z$1006="",Datos!Z824&lt;=Z$1006)),FALSE),IF(ISNUMBER(Datos!Z824),AND(Datos!Z824=INT(Datos!Z824),AND(OR(Z$1005="",Datos!Z824&gt;=Z$1005),OR(Z$1006="",Datos!Z824&lt;=Z$1006))),FALSE),OR(ISNUMBER(FIND(";"&amp;UPPER(TRIM(Datos!Z824&amp;""))&amp;"=",Z$1007)),ISNUMBER(FIND(";"&amp;UPPER(TRIM(Datos!Z824&amp;""))&amp;";",Z$1007))),OR(UPPER(TRIM(Datos!Z824&amp;""))="SÍ",UPPER(TRIM(Datos!Z824&amp;""))="SI",UPPER(TRIM(Datos!Z824&amp;""))="NO"),IF(ISNUMBER(Datos!Z824),AND(OR(Z$1005="",Datos!Z824&gt;=Z$1005),OR(Z$1006="",Datos!Z824&lt;=Z$1006)),FALSE),TRUE))))</f>
        <v>0.0</v>
      </c>
      <c r="AA824">
        <f>IF(Datos!AA824="",0,IF(AND(AA$1008&lt;&gt;"",Datos!AA824=AA$1008),0,IF(AA$1004=0,0,1-CHOOSE(AA$1004,IF(ISNUMBER(Datos!AA824),AND(OR(AA$1005="",Datos!AA824&gt;=AA$1005),OR(AA$1006="",Datos!AA824&lt;=AA$1006)),FALSE),IF(ISNUMBER(Datos!AA824),AND(Datos!AA824=INT(Datos!AA824),AND(OR(AA$1005="",Datos!AA824&gt;=AA$1005),OR(AA$1006="",Datos!AA824&lt;=AA$1006))),FALSE),OR(ISNUMBER(FIND(";"&amp;UPPER(TRIM(Datos!AA824&amp;""))&amp;"=",AA$1007)),ISNUMBER(FIND(";"&amp;UPPER(TRIM(Datos!AA824&amp;""))&amp;";",AA$1007))),OR(UPPER(TRIM(Datos!AA824&amp;""))="SÍ",UPPER(TRIM(Datos!AA824&amp;""))="SI",UPPER(TRIM(Datos!AA824&amp;""))="NO"),IF(ISNUMBER(Datos!AA824),AND(OR(AA$1005="",Datos!AA824&gt;=AA$1005),OR(AA$1006="",Datos!AA824&lt;=AA$1006)),FALSE),TRUE))))</f>
        <v>0.0</v>
      </c>
      <c r="AB824">
        <f>IF(Datos!AB824="",0,IF(AND(AB$1008&lt;&gt;"",Datos!AB824=AB$1008),0,IF(AB$1004=0,0,1-CHOOSE(AB$1004,IF(ISNUMBER(Datos!AB824),AND(OR(AB$1005="",Datos!AB824&gt;=AB$1005),OR(AB$1006="",Datos!AB824&lt;=AB$1006)),FALSE),IF(ISNUMBER(Datos!AB824),AND(Datos!AB824=INT(Datos!AB824),AND(OR(AB$1005="",Datos!AB824&gt;=AB$1005),OR(AB$1006="",Datos!AB824&lt;=AB$1006))),FALSE),OR(ISNUMBER(FIND(";"&amp;UPPER(TRIM(Datos!AB824&amp;""))&amp;"=",AB$1007)),ISNUMBER(FIND(";"&amp;UPPER(TRIM(Datos!AB824&amp;""))&amp;";",AB$1007))),OR(UPPER(TRIM(Datos!AB824&amp;""))="SÍ",UPPER(TRIM(Datos!AB824&amp;""))="SI",UPPER(TRIM(Datos!AB824&amp;""))="NO"),IF(ISNUMBER(Datos!AB824),AND(OR(AB$1005="",Datos!AB824&gt;=AB$1005),OR(AB$1006="",Datos!AB824&lt;=AB$1006)),FALSE),TRUE))))</f>
        <v>0.0</v>
      </c>
      <c r="AC824">
        <f>IF(Datos!AC824="",0,IF(AND(AC$1008&lt;&gt;"",Datos!AC824=AC$1008),0,IF(AC$1004=0,0,1-CHOOSE(AC$1004,IF(ISNUMBER(Datos!AC824),AND(OR(AC$1005="",Datos!AC824&gt;=AC$1005),OR(AC$1006="",Datos!AC824&lt;=AC$1006)),FALSE),IF(ISNUMBER(Datos!AC824),AND(Datos!AC824=INT(Datos!AC824),AND(OR(AC$1005="",Datos!AC824&gt;=AC$1005),OR(AC$1006="",Datos!AC824&lt;=AC$1006))),FALSE),OR(ISNUMBER(FIND(";"&amp;UPPER(TRIM(Datos!AC824&amp;""))&amp;"=",AC$1007)),ISNUMBER(FIND(";"&amp;UPPER(TRIM(Datos!AC824&amp;""))&amp;";",AC$1007))),OR(UPPER(TRIM(Datos!AC824&amp;""))="SÍ",UPPER(TRIM(Datos!AC824&amp;""))="SI",UPPER(TRIM(Datos!AC824&amp;""))="NO"),IF(ISNUMBER(Datos!AC824),AND(OR(AC$1005="",Datos!AC824&gt;=AC$1005),OR(AC$1006="",Datos!AC824&lt;=AC$1006)),FALSE),TRUE))))</f>
        <v>0.0</v>
      </c>
      <c r="AD824">
        <f>IF(Datos!AD824="",0,IF(AND(AD$1008&lt;&gt;"",Datos!AD824=AD$1008),0,IF(AD$1004=0,0,1-CHOOSE(AD$1004,IF(ISNUMBER(Datos!AD824),AND(OR(AD$1005="",Datos!AD824&gt;=AD$1005),OR(AD$1006="",Datos!AD824&lt;=AD$1006)),FALSE),IF(ISNUMBER(Datos!AD824),AND(Datos!AD824=INT(Datos!AD824),AND(OR(AD$1005="",Datos!AD824&gt;=AD$1005),OR(AD$1006="",Datos!AD824&lt;=AD$1006))),FALSE),OR(ISNUMBER(FIND(";"&amp;UPPER(TRIM(Datos!AD824&amp;""))&amp;"=",AD$1007)),ISNUMBER(FIND(";"&amp;UPPER(TRIM(Datos!AD824&amp;""))&amp;";",AD$1007))),OR(UPPER(TRIM(Datos!AD824&amp;""))="SÍ",UPPER(TRIM(Datos!AD824&amp;""))="SI",UPPER(TRIM(Datos!AD824&amp;""))="NO"),IF(ISNUMBER(Datos!AD824),AND(OR(AD$1005="",Datos!AD824&gt;=AD$1005),OR(AD$1006="",Datos!AD824&lt;=AD$1006)),FALSE),TRUE))))</f>
        <v>0.0</v>
      </c>
      <c r="AE824">
        <f>IF(Datos!AE824="",0,IF(AND(AE$1008&lt;&gt;"",Datos!AE824=AE$1008),0,IF(AE$1004=0,0,1-CHOOSE(AE$1004,IF(ISNUMBER(Datos!AE824),AND(OR(AE$1005="",Datos!AE824&gt;=AE$1005),OR(AE$1006="",Datos!AE824&lt;=AE$1006)),FALSE),IF(ISNUMBER(Datos!AE824),AND(Datos!AE824=INT(Datos!AE824),AND(OR(AE$1005="",Datos!AE824&gt;=AE$1005),OR(AE$1006="",Datos!AE824&lt;=AE$1006))),FALSE),OR(ISNUMBER(FIND(";"&amp;UPPER(TRIM(Datos!AE824&amp;""))&amp;"=",AE$1007)),ISNUMBER(FIND(";"&amp;UPPER(TRIM(Datos!AE824&amp;""))&amp;";",AE$1007))),OR(UPPER(TRIM(Datos!AE824&amp;""))="SÍ",UPPER(TRIM(Datos!AE824&amp;""))="SI",UPPER(TRIM(Datos!AE824&amp;""))="NO"),IF(ISNUMBER(Datos!AE824),AND(OR(AE$1005="",Datos!AE824&gt;=AE$1005),OR(AE$1006="",Datos!AE824&lt;=AE$1006)),FALSE),TRUE))))</f>
        <v>0.0</v>
      </c>
    </row>
    <row r="825" spans="2:31">
      <c r="B825">
        <f>IF(Datos!B825="",0,IF(AND(B$1008&lt;&gt;"",Datos!B825=B$1008),0,IF(B$1004=0,0,1-CHOOSE(B$1004,IF(ISNUMBER(Datos!B825),AND(OR(B$1005="",Datos!B825&gt;=B$1005),OR(B$1006="",Datos!B825&lt;=B$1006)),FALSE),IF(ISNUMBER(Datos!B825),AND(Datos!B825=INT(Datos!B825),AND(OR(B$1005="",Datos!B825&gt;=B$1005),OR(B$1006="",Datos!B825&lt;=B$1006))),FALSE),OR(ISNUMBER(FIND(";"&amp;UPPER(TRIM(Datos!B825&amp;""))&amp;"=",B$1007)),ISNUMBER(FIND(";"&amp;UPPER(TRIM(Datos!B825&amp;""))&amp;";",B$1007))),OR(UPPER(TRIM(Datos!B825&amp;""))="SÍ",UPPER(TRIM(Datos!B825&amp;""))="SI",UPPER(TRIM(Datos!B825&amp;""))="NO"),IF(ISNUMBER(Datos!B825),AND(OR(B$1005="",Datos!B825&gt;=B$1005),OR(B$1006="",Datos!B825&lt;=B$1006)),FALSE),TRUE))))</f>
        <v>0.0</v>
      </c>
      <c r="C825">
        <f>IF(Datos!C825="",0,IF(AND(C$1008&lt;&gt;"",Datos!C825=C$1008),0,IF(C$1004=0,0,1-CHOOSE(C$1004,IF(ISNUMBER(Datos!C825),AND(OR(C$1005="",Datos!C825&gt;=C$1005),OR(C$1006="",Datos!C825&lt;=C$1006)),FALSE),IF(ISNUMBER(Datos!C825),AND(Datos!C825=INT(Datos!C825),AND(OR(C$1005="",Datos!C825&gt;=C$1005),OR(C$1006="",Datos!C825&lt;=C$1006))),FALSE),OR(ISNUMBER(FIND(";"&amp;UPPER(TRIM(Datos!C825&amp;""))&amp;"=",C$1007)),ISNUMBER(FIND(";"&amp;UPPER(TRIM(Datos!C825&amp;""))&amp;";",C$1007))),OR(UPPER(TRIM(Datos!C825&amp;""))="SÍ",UPPER(TRIM(Datos!C825&amp;""))="SI",UPPER(TRIM(Datos!C825&amp;""))="NO"),IF(ISNUMBER(Datos!C825),AND(OR(C$1005="",Datos!C825&gt;=C$1005),OR(C$1006="",Datos!C825&lt;=C$1006)),FALSE),TRUE))))</f>
        <v>0.0</v>
      </c>
      <c r="D825">
        <f>IF(Datos!D825="",0,IF(AND(D$1008&lt;&gt;"",Datos!D825=D$1008),0,IF(D$1004=0,0,1-CHOOSE(D$1004,IF(ISNUMBER(Datos!D825),AND(OR(D$1005="",Datos!D825&gt;=D$1005),OR(D$1006="",Datos!D825&lt;=D$1006)),FALSE),IF(ISNUMBER(Datos!D825),AND(Datos!D825=INT(Datos!D825),AND(OR(D$1005="",Datos!D825&gt;=D$1005),OR(D$1006="",Datos!D825&lt;=D$1006))),FALSE),OR(ISNUMBER(FIND(";"&amp;UPPER(TRIM(Datos!D825&amp;""))&amp;"=",D$1007)),ISNUMBER(FIND(";"&amp;UPPER(TRIM(Datos!D825&amp;""))&amp;";",D$1007))),OR(UPPER(TRIM(Datos!D825&amp;""))="SÍ",UPPER(TRIM(Datos!D825&amp;""))="SI",UPPER(TRIM(Datos!D825&amp;""))="NO"),IF(ISNUMBER(Datos!D825),AND(OR(D$1005="",Datos!D825&gt;=D$1005),OR(D$1006="",Datos!D825&lt;=D$1006)),FALSE),TRUE))))</f>
        <v>0.0</v>
      </c>
      <c r="E825">
        <f>IF(Datos!E825="",0,IF(AND(E$1008&lt;&gt;"",Datos!E825=E$1008),0,IF(E$1004=0,0,1-CHOOSE(E$1004,IF(ISNUMBER(Datos!E825),AND(OR(E$1005="",Datos!E825&gt;=E$1005),OR(E$1006="",Datos!E825&lt;=E$1006)),FALSE),IF(ISNUMBER(Datos!E825),AND(Datos!E825=INT(Datos!E825),AND(OR(E$1005="",Datos!E825&gt;=E$1005),OR(E$1006="",Datos!E825&lt;=E$1006))),FALSE),OR(ISNUMBER(FIND(";"&amp;UPPER(TRIM(Datos!E825&amp;""))&amp;"=",E$1007)),ISNUMBER(FIND(";"&amp;UPPER(TRIM(Datos!E825&amp;""))&amp;";",E$1007))),OR(UPPER(TRIM(Datos!E825&amp;""))="SÍ",UPPER(TRIM(Datos!E825&amp;""))="SI",UPPER(TRIM(Datos!E825&amp;""))="NO"),IF(ISNUMBER(Datos!E825),AND(OR(E$1005="",Datos!E825&gt;=E$1005),OR(E$1006="",Datos!E825&lt;=E$1006)),FALSE),TRUE))))</f>
        <v>0.0</v>
      </c>
      <c r="F825">
        <f>IF(Datos!F825="",0,IF(AND(F$1008&lt;&gt;"",Datos!F825=F$1008),0,IF(F$1004=0,0,1-CHOOSE(F$1004,IF(ISNUMBER(Datos!F825),AND(OR(F$1005="",Datos!F825&gt;=F$1005),OR(F$1006="",Datos!F825&lt;=F$1006)),FALSE),IF(ISNUMBER(Datos!F825),AND(Datos!F825=INT(Datos!F825),AND(OR(F$1005="",Datos!F825&gt;=F$1005),OR(F$1006="",Datos!F825&lt;=F$1006))),FALSE),OR(ISNUMBER(FIND(";"&amp;UPPER(TRIM(Datos!F825&amp;""))&amp;"=",F$1007)),ISNUMBER(FIND(";"&amp;UPPER(TRIM(Datos!F825&amp;""))&amp;";",F$1007))),OR(UPPER(TRIM(Datos!F825&amp;""))="SÍ",UPPER(TRIM(Datos!F825&amp;""))="SI",UPPER(TRIM(Datos!F825&amp;""))="NO"),IF(ISNUMBER(Datos!F825),AND(OR(F$1005="",Datos!F825&gt;=F$1005),OR(F$1006="",Datos!F825&lt;=F$1006)),FALSE),TRUE))))</f>
        <v>0.0</v>
      </c>
      <c r="G825">
        <f>IF(Datos!G825="",0,IF(AND(G$1008&lt;&gt;"",Datos!G825=G$1008),0,IF(G$1004=0,0,1-CHOOSE(G$1004,IF(ISNUMBER(Datos!G825),AND(OR(G$1005="",Datos!G825&gt;=G$1005),OR(G$1006="",Datos!G825&lt;=G$1006)),FALSE),IF(ISNUMBER(Datos!G825),AND(Datos!G825=INT(Datos!G825),AND(OR(G$1005="",Datos!G825&gt;=G$1005),OR(G$1006="",Datos!G825&lt;=G$1006))),FALSE),OR(ISNUMBER(FIND(";"&amp;UPPER(TRIM(Datos!G825&amp;""))&amp;"=",G$1007)),ISNUMBER(FIND(";"&amp;UPPER(TRIM(Datos!G825&amp;""))&amp;";",G$1007))),OR(UPPER(TRIM(Datos!G825&amp;""))="SÍ",UPPER(TRIM(Datos!G825&amp;""))="SI",UPPER(TRIM(Datos!G825&amp;""))="NO"),IF(ISNUMBER(Datos!G825),AND(OR(G$1005="",Datos!G825&gt;=G$1005),OR(G$1006="",Datos!G825&lt;=G$1006)),FALSE),TRUE))))</f>
        <v>0.0</v>
      </c>
      <c r="H825">
        <f>IF(Datos!H825="",0,IF(AND(H$1008&lt;&gt;"",Datos!H825=H$1008),0,IF(H$1004=0,0,1-CHOOSE(H$1004,IF(ISNUMBER(Datos!H825),AND(OR(H$1005="",Datos!H825&gt;=H$1005),OR(H$1006="",Datos!H825&lt;=H$1006)),FALSE),IF(ISNUMBER(Datos!H825),AND(Datos!H825=INT(Datos!H825),AND(OR(H$1005="",Datos!H825&gt;=H$1005),OR(H$1006="",Datos!H825&lt;=H$1006))),FALSE),OR(ISNUMBER(FIND(";"&amp;UPPER(TRIM(Datos!H825&amp;""))&amp;"=",H$1007)),ISNUMBER(FIND(";"&amp;UPPER(TRIM(Datos!H825&amp;""))&amp;";",H$1007))),OR(UPPER(TRIM(Datos!H825&amp;""))="SÍ",UPPER(TRIM(Datos!H825&amp;""))="SI",UPPER(TRIM(Datos!H825&amp;""))="NO"),IF(ISNUMBER(Datos!H825),AND(OR(H$1005="",Datos!H825&gt;=H$1005),OR(H$1006="",Datos!H825&lt;=H$1006)),FALSE),TRUE))))</f>
        <v>0.0</v>
      </c>
      <c r="I825">
        <f>IF(Datos!I825="",0,IF(AND(I$1008&lt;&gt;"",Datos!I825=I$1008),0,IF(I$1004=0,0,1-CHOOSE(I$1004,IF(ISNUMBER(Datos!I825),AND(OR(I$1005="",Datos!I825&gt;=I$1005),OR(I$1006="",Datos!I825&lt;=I$1006)),FALSE),IF(ISNUMBER(Datos!I825),AND(Datos!I825=INT(Datos!I825),AND(OR(I$1005="",Datos!I825&gt;=I$1005),OR(I$1006="",Datos!I825&lt;=I$1006))),FALSE),OR(ISNUMBER(FIND(";"&amp;UPPER(TRIM(Datos!I825&amp;""))&amp;"=",I$1007)),ISNUMBER(FIND(";"&amp;UPPER(TRIM(Datos!I825&amp;""))&amp;";",I$1007))),OR(UPPER(TRIM(Datos!I825&amp;""))="SÍ",UPPER(TRIM(Datos!I825&amp;""))="SI",UPPER(TRIM(Datos!I825&amp;""))="NO"),IF(ISNUMBER(Datos!I825),AND(OR(I$1005="",Datos!I825&gt;=I$1005),OR(I$1006="",Datos!I825&lt;=I$1006)),FALSE),TRUE))))</f>
        <v>0.0</v>
      </c>
      <c r="J825">
        <f>IF(Datos!J825="",0,IF(AND(J$1008&lt;&gt;"",Datos!J825=J$1008),0,IF(J$1004=0,0,1-CHOOSE(J$1004,IF(ISNUMBER(Datos!J825),AND(OR(J$1005="",Datos!J825&gt;=J$1005),OR(J$1006="",Datos!J825&lt;=J$1006)),FALSE),IF(ISNUMBER(Datos!J825),AND(Datos!J825=INT(Datos!J825),AND(OR(J$1005="",Datos!J825&gt;=J$1005),OR(J$1006="",Datos!J825&lt;=J$1006))),FALSE),OR(ISNUMBER(FIND(";"&amp;UPPER(TRIM(Datos!J825&amp;""))&amp;"=",J$1007)),ISNUMBER(FIND(";"&amp;UPPER(TRIM(Datos!J825&amp;""))&amp;";",J$1007))),OR(UPPER(TRIM(Datos!J825&amp;""))="SÍ",UPPER(TRIM(Datos!J825&amp;""))="SI",UPPER(TRIM(Datos!J825&amp;""))="NO"),IF(ISNUMBER(Datos!J825),AND(OR(J$1005="",Datos!J825&gt;=J$1005),OR(J$1006="",Datos!J825&lt;=J$1006)),FALSE),TRUE))))</f>
        <v>0.0</v>
      </c>
      <c r="K825">
        <f>IF(Datos!K825="",0,IF(AND(K$1008&lt;&gt;"",Datos!K825=K$1008),0,IF(K$1004=0,0,1-CHOOSE(K$1004,IF(ISNUMBER(Datos!K825),AND(OR(K$1005="",Datos!K825&gt;=K$1005),OR(K$1006="",Datos!K825&lt;=K$1006)),FALSE),IF(ISNUMBER(Datos!K825),AND(Datos!K825=INT(Datos!K825),AND(OR(K$1005="",Datos!K825&gt;=K$1005),OR(K$1006="",Datos!K825&lt;=K$1006))),FALSE),OR(ISNUMBER(FIND(";"&amp;UPPER(TRIM(Datos!K825&amp;""))&amp;"=",K$1007)),ISNUMBER(FIND(";"&amp;UPPER(TRIM(Datos!K825&amp;""))&amp;";",K$1007))),OR(UPPER(TRIM(Datos!K825&amp;""))="SÍ",UPPER(TRIM(Datos!K825&amp;""))="SI",UPPER(TRIM(Datos!K825&amp;""))="NO"),IF(ISNUMBER(Datos!K825),AND(OR(K$1005="",Datos!K825&gt;=K$1005),OR(K$1006="",Datos!K825&lt;=K$1006)),FALSE),TRUE))))</f>
        <v>0.0</v>
      </c>
      <c r="L825">
        <f>IF(Datos!L825="",0,IF(AND(L$1008&lt;&gt;"",Datos!L825=L$1008),0,IF(L$1004=0,0,1-CHOOSE(L$1004,IF(ISNUMBER(Datos!L825),AND(OR(L$1005="",Datos!L825&gt;=L$1005),OR(L$1006="",Datos!L825&lt;=L$1006)),FALSE),IF(ISNUMBER(Datos!L825),AND(Datos!L825=INT(Datos!L825),AND(OR(L$1005="",Datos!L825&gt;=L$1005),OR(L$1006="",Datos!L825&lt;=L$1006))),FALSE),OR(ISNUMBER(FIND(";"&amp;UPPER(TRIM(Datos!L825&amp;""))&amp;"=",L$1007)),ISNUMBER(FIND(";"&amp;UPPER(TRIM(Datos!L825&amp;""))&amp;";",L$1007))),OR(UPPER(TRIM(Datos!L825&amp;""))="SÍ",UPPER(TRIM(Datos!L825&amp;""))="SI",UPPER(TRIM(Datos!L825&amp;""))="NO"),IF(ISNUMBER(Datos!L825),AND(OR(L$1005="",Datos!L825&gt;=L$1005),OR(L$1006="",Datos!L825&lt;=L$1006)),FALSE),TRUE))))</f>
        <v>0.0</v>
      </c>
      <c r="M825">
        <f>IF(Datos!M825="",0,IF(AND(M$1008&lt;&gt;"",Datos!M825=M$1008),0,IF(M$1004=0,0,1-CHOOSE(M$1004,IF(ISNUMBER(Datos!M825),AND(OR(M$1005="",Datos!M825&gt;=M$1005),OR(M$1006="",Datos!M825&lt;=M$1006)),FALSE),IF(ISNUMBER(Datos!M825),AND(Datos!M825=INT(Datos!M825),AND(OR(M$1005="",Datos!M825&gt;=M$1005),OR(M$1006="",Datos!M825&lt;=M$1006))),FALSE),OR(ISNUMBER(FIND(";"&amp;UPPER(TRIM(Datos!M825&amp;""))&amp;"=",M$1007)),ISNUMBER(FIND(";"&amp;UPPER(TRIM(Datos!M825&amp;""))&amp;";",M$1007))),OR(UPPER(TRIM(Datos!M825&amp;""))="SÍ",UPPER(TRIM(Datos!M825&amp;""))="SI",UPPER(TRIM(Datos!M825&amp;""))="NO"),IF(ISNUMBER(Datos!M825),AND(OR(M$1005="",Datos!M825&gt;=M$1005),OR(M$1006="",Datos!M825&lt;=M$1006)),FALSE),TRUE))))</f>
        <v>0.0</v>
      </c>
      <c r="N825">
        <f>IF(Datos!N825="",0,IF(AND(N$1008&lt;&gt;"",Datos!N825=N$1008),0,IF(N$1004=0,0,1-CHOOSE(N$1004,IF(ISNUMBER(Datos!N825),AND(OR(N$1005="",Datos!N825&gt;=N$1005),OR(N$1006="",Datos!N825&lt;=N$1006)),FALSE),IF(ISNUMBER(Datos!N825),AND(Datos!N825=INT(Datos!N825),AND(OR(N$1005="",Datos!N825&gt;=N$1005),OR(N$1006="",Datos!N825&lt;=N$1006))),FALSE),OR(ISNUMBER(FIND(";"&amp;UPPER(TRIM(Datos!N825&amp;""))&amp;"=",N$1007)),ISNUMBER(FIND(";"&amp;UPPER(TRIM(Datos!N825&amp;""))&amp;";",N$1007))),OR(UPPER(TRIM(Datos!N825&amp;""))="SÍ",UPPER(TRIM(Datos!N825&amp;""))="SI",UPPER(TRIM(Datos!N825&amp;""))="NO"),IF(ISNUMBER(Datos!N825),AND(OR(N$1005="",Datos!N825&gt;=N$1005),OR(N$1006="",Datos!N825&lt;=N$1006)),FALSE),TRUE))))</f>
        <v>0.0</v>
      </c>
      <c r="O825">
        <f>IF(Datos!O825="",0,IF(AND(O$1008&lt;&gt;"",Datos!O825=O$1008),0,IF(O$1004=0,0,1-CHOOSE(O$1004,IF(ISNUMBER(Datos!O825),AND(OR(O$1005="",Datos!O825&gt;=O$1005),OR(O$1006="",Datos!O825&lt;=O$1006)),FALSE),IF(ISNUMBER(Datos!O825),AND(Datos!O825=INT(Datos!O825),AND(OR(O$1005="",Datos!O825&gt;=O$1005),OR(O$1006="",Datos!O825&lt;=O$1006))),FALSE),OR(ISNUMBER(FIND(";"&amp;UPPER(TRIM(Datos!O825&amp;""))&amp;"=",O$1007)),ISNUMBER(FIND(";"&amp;UPPER(TRIM(Datos!O825&amp;""))&amp;";",O$1007))),OR(UPPER(TRIM(Datos!O825&amp;""))="SÍ",UPPER(TRIM(Datos!O825&amp;""))="SI",UPPER(TRIM(Datos!O825&amp;""))="NO"),IF(ISNUMBER(Datos!O825),AND(OR(O$1005="",Datos!O825&gt;=O$1005),OR(O$1006="",Datos!O825&lt;=O$1006)),FALSE),TRUE))))</f>
        <v>0.0</v>
      </c>
      <c r="P825">
        <f>IF(Datos!P825="",0,IF(AND(P$1008&lt;&gt;"",Datos!P825=P$1008),0,IF(P$1004=0,0,1-CHOOSE(P$1004,IF(ISNUMBER(Datos!P825),AND(OR(P$1005="",Datos!P825&gt;=P$1005),OR(P$1006="",Datos!P825&lt;=P$1006)),FALSE),IF(ISNUMBER(Datos!P825),AND(Datos!P825=INT(Datos!P825),AND(OR(P$1005="",Datos!P825&gt;=P$1005),OR(P$1006="",Datos!P825&lt;=P$1006))),FALSE),OR(ISNUMBER(FIND(";"&amp;UPPER(TRIM(Datos!P825&amp;""))&amp;"=",P$1007)),ISNUMBER(FIND(";"&amp;UPPER(TRIM(Datos!P825&amp;""))&amp;";",P$1007))),OR(UPPER(TRIM(Datos!P825&amp;""))="SÍ",UPPER(TRIM(Datos!P825&amp;""))="SI",UPPER(TRIM(Datos!P825&amp;""))="NO"),IF(ISNUMBER(Datos!P825),AND(OR(P$1005="",Datos!P825&gt;=P$1005),OR(P$1006="",Datos!P825&lt;=P$1006)),FALSE),TRUE))))</f>
        <v>0.0</v>
      </c>
      <c r="Q825">
        <f>IF(Datos!Q825="",0,IF(AND(Q$1008&lt;&gt;"",Datos!Q825=Q$1008),0,IF(Q$1004=0,0,1-CHOOSE(Q$1004,IF(ISNUMBER(Datos!Q825),AND(OR(Q$1005="",Datos!Q825&gt;=Q$1005),OR(Q$1006="",Datos!Q825&lt;=Q$1006)),FALSE),IF(ISNUMBER(Datos!Q825),AND(Datos!Q825=INT(Datos!Q825),AND(OR(Q$1005="",Datos!Q825&gt;=Q$1005),OR(Q$1006="",Datos!Q825&lt;=Q$1006))),FALSE),OR(ISNUMBER(FIND(";"&amp;UPPER(TRIM(Datos!Q825&amp;""))&amp;"=",Q$1007)),ISNUMBER(FIND(";"&amp;UPPER(TRIM(Datos!Q825&amp;""))&amp;";",Q$1007))),OR(UPPER(TRIM(Datos!Q825&amp;""))="SÍ",UPPER(TRIM(Datos!Q825&amp;""))="SI",UPPER(TRIM(Datos!Q825&amp;""))="NO"),IF(ISNUMBER(Datos!Q825),AND(OR(Q$1005="",Datos!Q825&gt;=Q$1005),OR(Q$1006="",Datos!Q825&lt;=Q$1006)),FALSE),TRUE))))</f>
        <v>0.0</v>
      </c>
      <c r="R825">
        <f>IF(Datos!R825="",0,IF(AND(R$1008&lt;&gt;"",Datos!R825=R$1008),0,IF(R$1004=0,0,1-CHOOSE(R$1004,IF(ISNUMBER(Datos!R825),AND(OR(R$1005="",Datos!R825&gt;=R$1005),OR(R$1006="",Datos!R825&lt;=R$1006)),FALSE),IF(ISNUMBER(Datos!R825),AND(Datos!R825=INT(Datos!R825),AND(OR(R$1005="",Datos!R825&gt;=R$1005),OR(R$1006="",Datos!R825&lt;=R$1006))),FALSE),OR(ISNUMBER(FIND(";"&amp;UPPER(TRIM(Datos!R825&amp;""))&amp;"=",R$1007)),ISNUMBER(FIND(";"&amp;UPPER(TRIM(Datos!R825&amp;""))&amp;";",R$1007))),OR(UPPER(TRIM(Datos!R825&amp;""))="SÍ",UPPER(TRIM(Datos!R825&amp;""))="SI",UPPER(TRIM(Datos!R825&amp;""))="NO"),IF(ISNUMBER(Datos!R825),AND(OR(R$1005="",Datos!R825&gt;=R$1005),OR(R$1006="",Datos!R825&lt;=R$1006)),FALSE),TRUE))))</f>
        <v>0.0</v>
      </c>
      <c r="S825">
        <f>IF(Datos!S825="",0,IF(AND(S$1008&lt;&gt;"",Datos!S825=S$1008),0,IF(S$1004=0,0,1-CHOOSE(S$1004,IF(ISNUMBER(Datos!S825),AND(OR(S$1005="",Datos!S825&gt;=S$1005),OR(S$1006="",Datos!S825&lt;=S$1006)),FALSE),IF(ISNUMBER(Datos!S825),AND(Datos!S825=INT(Datos!S825),AND(OR(S$1005="",Datos!S825&gt;=S$1005),OR(S$1006="",Datos!S825&lt;=S$1006))),FALSE),OR(ISNUMBER(FIND(";"&amp;UPPER(TRIM(Datos!S825&amp;""))&amp;"=",S$1007)),ISNUMBER(FIND(";"&amp;UPPER(TRIM(Datos!S825&amp;""))&amp;";",S$1007))),OR(UPPER(TRIM(Datos!S825&amp;""))="SÍ",UPPER(TRIM(Datos!S825&amp;""))="SI",UPPER(TRIM(Datos!S825&amp;""))="NO"),IF(ISNUMBER(Datos!S825),AND(OR(S$1005="",Datos!S825&gt;=S$1005),OR(S$1006="",Datos!S825&lt;=S$1006)),FALSE),TRUE))))</f>
        <v>0.0</v>
      </c>
      <c r="T825">
        <f>IF(Datos!T825="",0,IF(AND(T$1008&lt;&gt;"",Datos!T825=T$1008),0,IF(T$1004=0,0,1-CHOOSE(T$1004,IF(ISNUMBER(Datos!T825),AND(OR(T$1005="",Datos!T825&gt;=T$1005),OR(T$1006="",Datos!T825&lt;=T$1006)),FALSE),IF(ISNUMBER(Datos!T825),AND(Datos!T825=INT(Datos!T825),AND(OR(T$1005="",Datos!T825&gt;=T$1005),OR(T$1006="",Datos!T825&lt;=T$1006))),FALSE),OR(ISNUMBER(FIND(";"&amp;UPPER(TRIM(Datos!T825&amp;""))&amp;"=",T$1007)),ISNUMBER(FIND(";"&amp;UPPER(TRIM(Datos!T825&amp;""))&amp;";",T$1007))),OR(UPPER(TRIM(Datos!T825&amp;""))="SÍ",UPPER(TRIM(Datos!T825&amp;""))="SI",UPPER(TRIM(Datos!T825&amp;""))="NO"),IF(ISNUMBER(Datos!T825),AND(OR(T$1005="",Datos!T825&gt;=T$1005),OR(T$1006="",Datos!T825&lt;=T$1006)),FALSE),TRUE))))</f>
        <v>0.0</v>
      </c>
      <c r="U825">
        <f>IF(Datos!U825="",0,IF(AND(U$1008&lt;&gt;"",Datos!U825=U$1008),0,IF(U$1004=0,0,1-CHOOSE(U$1004,IF(ISNUMBER(Datos!U825),AND(OR(U$1005="",Datos!U825&gt;=U$1005),OR(U$1006="",Datos!U825&lt;=U$1006)),FALSE),IF(ISNUMBER(Datos!U825),AND(Datos!U825=INT(Datos!U825),AND(OR(U$1005="",Datos!U825&gt;=U$1005),OR(U$1006="",Datos!U825&lt;=U$1006))),FALSE),OR(ISNUMBER(FIND(";"&amp;UPPER(TRIM(Datos!U825&amp;""))&amp;"=",U$1007)),ISNUMBER(FIND(";"&amp;UPPER(TRIM(Datos!U825&amp;""))&amp;";",U$1007))),OR(UPPER(TRIM(Datos!U825&amp;""))="SÍ",UPPER(TRIM(Datos!U825&amp;""))="SI",UPPER(TRIM(Datos!U825&amp;""))="NO"),IF(ISNUMBER(Datos!U825),AND(OR(U$1005="",Datos!U825&gt;=U$1005),OR(U$1006="",Datos!U825&lt;=U$1006)),FALSE),TRUE))))</f>
        <v>0.0</v>
      </c>
      <c r="V825">
        <f>IF(Datos!V825="",0,IF(AND(V$1008&lt;&gt;"",Datos!V825=V$1008),0,IF(V$1004=0,0,1-CHOOSE(V$1004,IF(ISNUMBER(Datos!V825),AND(OR(V$1005="",Datos!V825&gt;=V$1005),OR(V$1006="",Datos!V825&lt;=V$1006)),FALSE),IF(ISNUMBER(Datos!V825),AND(Datos!V825=INT(Datos!V825),AND(OR(V$1005="",Datos!V825&gt;=V$1005),OR(V$1006="",Datos!V825&lt;=V$1006))),FALSE),OR(ISNUMBER(FIND(";"&amp;UPPER(TRIM(Datos!V825&amp;""))&amp;"=",V$1007)),ISNUMBER(FIND(";"&amp;UPPER(TRIM(Datos!V825&amp;""))&amp;";",V$1007))),OR(UPPER(TRIM(Datos!V825&amp;""))="SÍ",UPPER(TRIM(Datos!V825&amp;""))="SI",UPPER(TRIM(Datos!V825&amp;""))="NO"),IF(ISNUMBER(Datos!V825),AND(OR(V$1005="",Datos!V825&gt;=V$1005),OR(V$1006="",Datos!V825&lt;=V$1006)),FALSE),TRUE))))</f>
        <v>0.0</v>
      </c>
      <c r="W825">
        <f>IF(Datos!W825="",0,IF(AND(W$1008&lt;&gt;"",Datos!W825=W$1008),0,IF(W$1004=0,0,1-CHOOSE(W$1004,IF(ISNUMBER(Datos!W825),AND(OR(W$1005="",Datos!W825&gt;=W$1005),OR(W$1006="",Datos!W825&lt;=W$1006)),FALSE),IF(ISNUMBER(Datos!W825),AND(Datos!W825=INT(Datos!W825),AND(OR(W$1005="",Datos!W825&gt;=W$1005),OR(W$1006="",Datos!W825&lt;=W$1006))),FALSE),OR(ISNUMBER(FIND(";"&amp;UPPER(TRIM(Datos!W825&amp;""))&amp;"=",W$1007)),ISNUMBER(FIND(";"&amp;UPPER(TRIM(Datos!W825&amp;""))&amp;";",W$1007))),OR(UPPER(TRIM(Datos!W825&amp;""))="SÍ",UPPER(TRIM(Datos!W825&amp;""))="SI",UPPER(TRIM(Datos!W825&amp;""))="NO"),IF(ISNUMBER(Datos!W825),AND(OR(W$1005="",Datos!W825&gt;=W$1005),OR(W$1006="",Datos!W825&lt;=W$1006)),FALSE),TRUE))))</f>
        <v>0.0</v>
      </c>
      <c r="X825">
        <f>IF(Datos!X825="",0,IF(AND(X$1008&lt;&gt;"",Datos!X825=X$1008),0,IF(X$1004=0,0,1-CHOOSE(X$1004,IF(ISNUMBER(Datos!X825),AND(OR(X$1005="",Datos!X825&gt;=X$1005),OR(X$1006="",Datos!X825&lt;=X$1006)),FALSE),IF(ISNUMBER(Datos!X825),AND(Datos!X825=INT(Datos!X825),AND(OR(X$1005="",Datos!X825&gt;=X$1005),OR(X$1006="",Datos!X825&lt;=X$1006))),FALSE),OR(ISNUMBER(FIND(";"&amp;UPPER(TRIM(Datos!X825&amp;""))&amp;"=",X$1007)),ISNUMBER(FIND(";"&amp;UPPER(TRIM(Datos!X825&amp;""))&amp;";",X$1007))),OR(UPPER(TRIM(Datos!X825&amp;""))="SÍ",UPPER(TRIM(Datos!X825&amp;""))="SI",UPPER(TRIM(Datos!X825&amp;""))="NO"),IF(ISNUMBER(Datos!X825),AND(OR(X$1005="",Datos!X825&gt;=X$1005),OR(X$1006="",Datos!X825&lt;=X$1006)),FALSE),TRUE))))</f>
        <v>0.0</v>
      </c>
      <c r="Y825">
        <f>IF(Datos!Y825="",0,IF(AND(Y$1008&lt;&gt;"",Datos!Y825=Y$1008),0,IF(Y$1004=0,0,1-CHOOSE(Y$1004,IF(ISNUMBER(Datos!Y825),AND(OR(Y$1005="",Datos!Y825&gt;=Y$1005),OR(Y$1006="",Datos!Y825&lt;=Y$1006)),FALSE),IF(ISNUMBER(Datos!Y825),AND(Datos!Y825=INT(Datos!Y825),AND(OR(Y$1005="",Datos!Y825&gt;=Y$1005),OR(Y$1006="",Datos!Y825&lt;=Y$1006))),FALSE),OR(ISNUMBER(FIND(";"&amp;UPPER(TRIM(Datos!Y825&amp;""))&amp;"=",Y$1007)),ISNUMBER(FIND(";"&amp;UPPER(TRIM(Datos!Y825&amp;""))&amp;";",Y$1007))),OR(UPPER(TRIM(Datos!Y825&amp;""))="SÍ",UPPER(TRIM(Datos!Y825&amp;""))="SI",UPPER(TRIM(Datos!Y825&amp;""))="NO"),IF(ISNUMBER(Datos!Y825),AND(OR(Y$1005="",Datos!Y825&gt;=Y$1005),OR(Y$1006="",Datos!Y825&lt;=Y$1006)),FALSE),TRUE))))</f>
        <v>0.0</v>
      </c>
      <c r="Z825">
        <f>IF(Datos!Z825="",0,IF(AND(Z$1008&lt;&gt;"",Datos!Z825=Z$1008),0,IF(Z$1004=0,0,1-CHOOSE(Z$1004,IF(ISNUMBER(Datos!Z825),AND(OR(Z$1005="",Datos!Z825&gt;=Z$1005),OR(Z$1006="",Datos!Z825&lt;=Z$1006)),FALSE),IF(ISNUMBER(Datos!Z825),AND(Datos!Z825=INT(Datos!Z825),AND(OR(Z$1005="",Datos!Z825&gt;=Z$1005),OR(Z$1006="",Datos!Z825&lt;=Z$1006))),FALSE),OR(ISNUMBER(FIND(";"&amp;UPPER(TRIM(Datos!Z825&amp;""))&amp;"=",Z$1007)),ISNUMBER(FIND(";"&amp;UPPER(TRIM(Datos!Z825&amp;""))&amp;";",Z$1007))),OR(UPPER(TRIM(Datos!Z825&amp;""))="SÍ",UPPER(TRIM(Datos!Z825&amp;""))="SI",UPPER(TRIM(Datos!Z825&amp;""))="NO"),IF(ISNUMBER(Datos!Z825),AND(OR(Z$1005="",Datos!Z825&gt;=Z$1005),OR(Z$1006="",Datos!Z825&lt;=Z$1006)),FALSE),TRUE))))</f>
        <v>0.0</v>
      </c>
      <c r="AA825">
        <f>IF(Datos!AA825="",0,IF(AND(AA$1008&lt;&gt;"",Datos!AA825=AA$1008),0,IF(AA$1004=0,0,1-CHOOSE(AA$1004,IF(ISNUMBER(Datos!AA825),AND(OR(AA$1005="",Datos!AA825&gt;=AA$1005),OR(AA$1006="",Datos!AA825&lt;=AA$1006)),FALSE),IF(ISNUMBER(Datos!AA825),AND(Datos!AA825=INT(Datos!AA825),AND(OR(AA$1005="",Datos!AA825&gt;=AA$1005),OR(AA$1006="",Datos!AA825&lt;=AA$1006))),FALSE),OR(ISNUMBER(FIND(";"&amp;UPPER(TRIM(Datos!AA825&amp;""))&amp;"=",AA$1007)),ISNUMBER(FIND(";"&amp;UPPER(TRIM(Datos!AA825&amp;""))&amp;";",AA$1007))),OR(UPPER(TRIM(Datos!AA825&amp;""))="SÍ",UPPER(TRIM(Datos!AA825&amp;""))="SI",UPPER(TRIM(Datos!AA825&amp;""))="NO"),IF(ISNUMBER(Datos!AA825),AND(OR(AA$1005="",Datos!AA825&gt;=AA$1005),OR(AA$1006="",Datos!AA825&lt;=AA$1006)),FALSE),TRUE))))</f>
        <v>0.0</v>
      </c>
      <c r="AB825">
        <f>IF(Datos!AB825="",0,IF(AND(AB$1008&lt;&gt;"",Datos!AB825=AB$1008),0,IF(AB$1004=0,0,1-CHOOSE(AB$1004,IF(ISNUMBER(Datos!AB825),AND(OR(AB$1005="",Datos!AB825&gt;=AB$1005),OR(AB$1006="",Datos!AB825&lt;=AB$1006)),FALSE),IF(ISNUMBER(Datos!AB825),AND(Datos!AB825=INT(Datos!AB825),AND(OR(AB$1005="",Datos!AB825&gt;=AB$1005),OR(AB$1006="",Datos!AB825&lt;=AB$1006))),FALSE),OR(ISNUMBER(FIND(";"&amp;UPPER(TRIM(Datos!AB825&amp;""))&amp;"=",AB$1007)),ISNUMBER(FIND(";"&amp;UPPER(TRIM(Datos!AB825&amp;""))&amp;";",AB$1007))),OR(UPPER(TRIM(Datos!AB825&amp;""))="SÍ",UPPER(TRIM(Datos!AB825&amp;""))="SI",UPPER(TRIM(Datos!AB825&amp;""))="NO"),IF(ISNUMBER(Datos!AB825),AND(OR(AB$1005="",Datos!AB825&gt;=AB$1005),OR(AB$1006="",Datos!AB825&lt;=AB$1006)),FALSE),TRUE))))</f>
        <v>0.0</v>
      </c>
      <c r="AC825">
        <f>IF(Datos!AC825="",0,IF(AND(AC$1008&lt;&gt;"",Datos!AC825=AC$1008),0,IF(AC$1004=0,0,1-CHOOSE(AC$1004,IF(ISNUMBER(Datos!AC825),AND(OR(AC$1005="",Datos!AC825&gt;=AC$1005),OR(AC$1006="",Datos!AC825&lt;=AC$1006)),FALSE),IF(ISNUMBER(Datos!AC825),AND(Datos!AC825=INT(Datos!AC825),AND(OR(AC$1005="",Datos!AC825&gt;=AC$1005),OR(AC$1006="",Datos!AC825&lt;=AC$1006))),FALSE),OR(ISNUMBER(FIND(";"&amp;UPPER(TRIM(Datos!AC825&amp;""))&amp;"=",AC$1007)),ISNUMBER(FIND(";"&amp;UPPER(TRIM(Datos!AC825&amp;""))&amp;";",AC$1007))),OR(UPPER(TRIM(Datos!AC825&amp;""))="SÍ",UPPER(TRIM(Datos!AC825&amp;""))="SI",UPPER(TRIM(Datos!AC825&amp;""))="NO"),IF(ISNUMBER(Datos!AC825),AND(OR(AC$1005="",Datos!AC825&gt;=AC$1005),OR(AC$1006="",Datos!AC825&lt;=AC$1006)),FALSE),TRUE))))</f>
        <v>0.0</v>
      </c>
      <c r="AD825">
        <f>IF(Datos!AD825="",0,IF(AND(AD$1008&lt;&gt;"",Datos!AD825=AD$1008),0,IF(AD$1004=0,0,1-CHOOSE(AD$1004,IF(ISNUMBER(Datos!AD825),AND(OR(AD$1005="",Datos!AD825&gt;=AD$1005),OR(AD$1006="",Datos!AD825&lt;=AD$1006)),FALSE),IF(ISNUMBER(Datos!AD825),AND(Datos!AD825=INT(Datos!AD825),AND(OR(AD$1005="",Datos!AD825&gt;=AD$1005),OR(AD$1006="",Datos!AD825&lt;=AD$1006))),FALSE),OR(ISNUMBER(FIND(";"&amp;UPPER(TRIM(Datos!AD825&amp;""))&amp;"=",AD$1007)),ISNUMBER(FIND(";"&amp;UPPER(TRIM(Datos!AD825&amp;""))&amp;";",AD$1007))),OR(UPPER(TRIM(Datos!AD825&amp;""))="SÍ",UPPER(TRIM(Datos!AD825&amp;""))="SI",UPPER(TRIM(Datos!AD825&amp;""))="NO"),IF(ISNUMBER(Datos!AD825),AND(OR(AD$1005="",Datos!AD825&gt;=AD$1005),OR(AD$1006="",Datos!AD825&lt;=AD$1006)),FALSE),TRUE))))</f>
        <v>0.0</v>
      </c>
      <c r="AE825">
        <f>IF(Datos!AE825="",0,IF(AND(AE$1008&lt;&gt;"",Datos!AE825=AE$1008),0,IF(AE$1004=0,0,1-CHOOSE(AE$1004,IF(ISNUMBER(Datos!AE825),AND(OR(AE$1005="",Datos!AE825&gt;=AE$1005),OR(AE$1006="",Datos!AE825&lt;=AE$1006)),FALSE),IF(ISNUMBER(Datos!AE825),AND(Datos!AE825=INT(Datos!AE825),AND(OR(AE$1005="",Datos!AE825&gt;=AE$1005),OR(AE$1006="",Datos!AE825&lt;=AE$1006))),FALSE),OR(ISNUMBER(FIND(";"&amp;UPPER(TRIM(Datos!AE825&amp;""))&amp;"=",AE$1007)),ISNUMBER(FIND(";"&amp;UPPER(TRIM(Datos!AE825&amp;""))&amp;";",AE$1007))),OR(UPPER(TRIM(Datos!AE825&amp;""))="SÍ",UPPER(TRIM(Datos!AE825&amp;""))="SI",UPPER(TRIM(Datos!AE825&amp;""))="NO"),IF(ISNUMBER(Datos!AE825),AND(OR(AE$1005="",Datos!AE825&gt;=AE$1005),OR(AE$1006="",Datos!AE825&lt;=AE$1006)),FALSE),TRUE))))</f>
        <v>0.0</v>
      </c>
    </row>
    <row r="826" spans="2:31">
      <c r="B826">
        <f>IF(Datos!B826="",0,IF(AND(B$1008&lt;&gt;"",Datos!B826=B$1008),0,IF(B$1004=0,0,1-CHOOSE(B$1004,IF(ISNUMBER(Datos!B826),AND(OR(B$1005="",Datos!B826&gt;=B$1005),OR(B$1006="",Datos!B826&lt;=B$1006)),FALSE),IF(ISNUMBER(Datos!B826),AND(Datos!B826=INT(Datos!B826),AND(OR(B$1005="",Datos!B826&gt;=B$1005),OR(B$1006="",Datos!B826&lt;=B$1006))),FALSE),OR(ISNUMBER(FIND(";"&amp;UPPER(TRIM(Datos!B826&amp;""))&amp;"=",B$1007)),ISNUMBER(FIND(";"&amp;UPPER(TRIM(Datos!B826&amp;""))&amp;";",B$1007))),OR(UPPER(TRIM(Datos!B826&amp;""))="SÍ",UPPER(TRIM(Datos!B826&amp;""))="SI",UPPER(TRIM(Datos!B826&amp;""))="NO"),IF(ISNUMBER(Datos!B826),AND(OR(B$1005="",Datos!B826&gt;=B$1005),OR(B$1006="",Datos!B826&lt;=B$1006)),FALSE),TRUE))))</f>
        <v>0.0</v>
      </c>
      <c r="C826">
        <f>IF(Datos!C826="",0,IF(AND(C$1008&lt;&gt;"",Datos!C826=C$1008),0,IF(C$1004=0,0,1-CHOOSE(C$1004,IF(ISNUMBER(Datos!C826),AND(OR(C$1005="",Datos!C826&gt;=C$1005),OR(C$1006="",Datos!C826&lt;=C$1006)),FALSE),IF(ISNUMBER(Datos!C826),AND(Datos!C826=INT(Datos!C826),AND(OR(C$1005="",Datos!C826&gt;=C$1005),OR(C$1006="",Datos!C826&lt;=C$1006))),FALSE),OR(ISNUMBER(FIND(";"&amp;UPPER(TRIM(Datos!C826&amp;""))&amp;"=",C$1007)),ISNUMBER(FIND(";"&amp;UPPER(TRIM(Datos!C826&amp;""))&amp;";",C$1007))),OR(UPPER(TRIM(Datos!C826&amp;""))="SÍ",UPPER(TRIM(Datos!C826&amp;""))="SI",UPPER(TRIM(Datos!C826&amp;""))="NO"),IF(ISNUMBER(Datos!C826),AND(OR(C$1005="",Datos!C826&gt;=C$1005),OR(C$1006="",Datos!C826&lt;=C$1006)),FALSE),TRUE))))</f>
        <v>0.0</v>
      </c>
      <c r="D826">
        <f>IF(Datos!D826="",0,IF(AND(D$1008&lt;&gt;"",Datos!D826=D$1008),0,IF(D$1004=0,0,1-CHOOSE(D$1004,IF(ISNUMBER(Datos!D826),AND(OR(D$1005="",Datos!D826&gt;=D$1005),OR(D$1006="",Datos!D826&lt;=D$1006)),FALSE),IF(ISNUMBER(Datos!D826),AND(Datos!D826=INT(Datos!D826),AND(OR(D$1005="",Datos!D826&gt;=D$1005),OR(D$1006="",Datos!D826&lt;=D$1006))),FALSE),OR(ISNUMBER(FIND(";"&amp;UPPER(TRIM(Datos!D826&amp;""))&amp;"=",D$1007)),ISNUMBER(FIND(";"&amp;UPPER(TRIM(Datos!D826&amp;""))&amp;";",D$1007))),OR(UPPER(TRIM(Datos!D826&amp;""))="SÍ",UPPER(TRIM(Datos!D826&amp;""))="SI",UPPER(TRIM(Datos!D826&amp;""))="NO"),IF(ISNUMBER(Datos!D826),AND(OR(D$1005="",Datos!D826&gt;=D$1005),OR(D$1006="",Datos!D826&lt;=D$1006)),FALSE),TRUE))))</f>
        <v>0.0</v>
      </c>
      <c r="E826">
        <f>IF(Datos!E826="",0,IF(AND(E$1008&lt;&gt;"",Datos!E826=E$1008),0,IF(E$1004=0,0,1-CHOOSE(E$1004,IF(ISNUMBER(Datos!E826),AND(OR(E$1005="",Datos!E826&gt;=E$1005),OR(E$1006="",Datos!E826&lt;=E$1006)),FALSE),IF(ISNUMBER(Datos!E826),AND(Datos!E826=INT(Datos!E826),AND(OR(E$1005="",Datos!E826&gt;=E$1005),OR(E$1006="",Datos!E826&lt;=E$1006))),FALSE),OR(ISNUMBER(FIND(";"&amp;UPPER(TRIM(Datos!E826&amp;""))&amp;"=",E$1007)),ISNUMBER(FIND(";"&amp;UPPER(TRIM(Datos!E826&amp;""))&amp;";",E$1007))),OR(UPPER(TRIM(Datos!E826&amp;""))="SÍ",UPPER(TRIM(Datos!E826&amp;""))="SI",UPPER(TRIM(Datos!E826&amp;""))="NO"),IF(ISNUMBER(Datos!E826),AND(OR(E$1005="",Datos!E826&gt;=E$1005),OR(E$1006="",Datos!E826&lt;=E$1006)),FALSE),TRUE))))</f>
        <v>0.0</v>
      </c>
      <c r="F826">
        <f>IF(Datos!F826="",0,IF(AND(F$1008&lt;&gt;"",Datos!F826=F$1008),0,IF(F$1004=0,0,1-CHOOSE(F$1004,IF(ISNUMBER(Datos!F826),AND(OR(F$1005="",Datos!F826&gt;=F$1005),OR(F$1006="",Datos!F826&lt;=F$1006)),FALSE),IF(ISNUMBER(Datos!F826),AND(Datos!F826=INT(Datos!F826),AND(OR(F$1005="",Datos!F826&gt;=F$1005),OR(F$1006="",Datos!F826&lt;=F$1006))),FALSE),OR(ISNUMBER(FIND(";"&amp;UPPER(TRIM(Datos!F826&amp;""))&amp;"=",F$1007)),ISNUMBER(FIND(";"&amp;UPPER(TRIM(Datos!F826&amp;""))&amp;";",F$1007))),OR(UPPER(TRIM(Datos!F826&amp;""))="SÍ",UPPER(TRIM(Datos!F826&amp;""))="SI",UPPER(TRIM(Datos!F826&amp;""))="NO"),IF(ISNUMBER(Datos!F826),AND(OR(F$1005="",Datos!F826&gt;=F$1005),OR(F$1006="",Datos!F826&lt;=F$1006)),FALSE),TRUE))))</f>
        <v>0.0</v>
      </c>
      <c r="G826">
        <f>IF(Datos!G826="",0,IF(AND(G$1008&lt;&gt;"",Datos!G826=G$1008),0,IF(G$1004=0,0,1-CHOOSE(G$1004,IF(ISNUMBER(Datos!G826),AND(OR(G$1005="",Datos!G826&gt;=G$1005),OR(G$1006="",Datos!G826&lt;=G$1006)),FALSE),IF(ISNUMBER(Datos!G826),AND(Datos!G826=INT(Datos!G826),AND(OR(G$1005="",Datos!G826&gt;=G$1005),OR(G$1006="",Datos!G826&lt;=G$1006))),FALSE),OR(ISNUMBER(FIND(";"&amp;UPPER(TRIM(Datos!G826&amp;""))&amp;"=",G$1007)),ISNUMBER(FIND(";"&amp;UPPER(TRIM(Datos!G826&amp;""))&amp;";",G$1007))),OR(UPPER(TRIM(Datos!G826&amp;""))="SÍ",UPPER(TRIM(Datos!G826&amp;""))="SI",UPPER(TRIM(Datos!G826&amp;""))="NO"),IF(ISNUMBER(Datos!G826),AND(OR(G$1005="",Datos!G826&gt;=G$1005),OR(G$1006="",Datos!G826&lt;=G$1006)),FALSE),TRUE))))</f>
        <v>0.0</v>
      </c>
      <c r="H826">
        <f>IF(Datos!H826="",0,IF(AND(H$1008&lt;&gt;"",Datos!H826=H$1008),0,IF(H$1004=0,0,1-CHOOSE(H$1004,IF(ISNUMBER(Datos!H826),AND(OR(H$1005="",Datos!H826&gt;=H$1005),OR(H$1006="",Datos!H826&lt;=H$1006)),FALSE),IF(ISNUMBER(Datos!H826),AND(Datos!H826=INT(Datos!H826),AND(OR(H$1005="",Datos!H826&gt;=H$1005),OR(H$1006="",Datos!H826&lt;=H$1006))),FALSE),OR(ISNUMBER(FIND(";"&amp;UPPER(TRIM(Datos!H826&amp;""))&amp;"=",H$1007)),ISNUMBER(FIND(";"&amp;UPPER(TRIM(Datos!H826&amp;""))&amp;";",H$1007))),OR(UPPER(TRIM(Datos!H826&amp;""))="SÍ",UPPER(TRIM(Datos!H826&amp;""))="SI",UPPER(TRIM(Datos!H826&amp;""))="NO"),IF(ISNUMBER(Datos!H826),AND(OR(H$1005="",Datos!H826&gt;=H$1005),OR(H$1006="",Datos!H826&lt;=H$1006)),FALSE),TRUE))))</f>
        <v>0.0</v>
      </c>
      <c r="I826">
        <f>IF(Datos!I826="",0,IF(AND(I$1008&lt;&gt;"",Datos!I826=I$1008),0,IF(I$1004=0,0,1-CHOOSE(I$1004,IF(ISNUMBER(Datos!I826),AND(OR(I$1005="",Datos!I826&gt;=I$1005),OR(I$1006="",Datos!I826&lt;=I$1006)),FALSE),IF(ISNUMBER(Datos!I826),AND(Datos!I826=INT(Datos!I826),AND(OR(I$1005="",Datos!I826&gt;=I$1005),OR(I$1006="",Datos!I826&lt;=I$1006))),FALSE),OR(ISNUMBER(FIND(";"&amp;UPPER(TRIM(Datos!I826&amp;""))&amp;"=",I$1007)),ISNUMBER(FIND(";"&amp;UPPER(TRIM(Datos!I826&amp;""))&amp;";",I$1007))),OR(UPPER(TRIM(Datos!I826&amp;""))="SÍ",UPPER(TRIM(Datos!I826&amp;""))="SI",UPPER(TRIM(Datos!I826&amp;""))="NO"),IF(ISNUMBER(Datos!I826),AND(OR(I$1005="",Datos!I826&gt;=I$1005),OR(I$1006="",Datos!I826&lt;=I$1006)),FALSE),TRUE))))</f>
        <v>0.0</v>
      </c>
      <c r="J826">
        <f>IF(Datos!J826="",0,IF(AND(J$1008&lt;&gt;"",Datos!J826=J$1008),0,IF(J$1004=0,0,1-CHOOSE(J$1004,IF(ISNUMBER(Datos!J826),AND(OR(J$1005="",Datos!J826&gt;=J$1005),OR(J$1006="",Datos!J826&lt;=J$1006)),FALSE),IF(ISNUMBER(Datos!J826),AND(Datos!J826=INT(Datos!J826),AND(OR(J$1005="",Datos!J826&gt;=J$1005),OR(J$1006="",Datos!J826&lt;=J$1006))),FALSE),OR(ISNUMBER(FIND(";"&amp;UPPER(TRIM(Datos!J826&amp;""))&amp;"=",J$1007)),ISNUMBER(FIND(";"&amp;UPPER(TRIM(Datos!J826&amp;""))&amp;";",J$1007))),OR(UPPER(TRIM(Datos!J826&amp;""))="SÍ",UPPER(TRIM(Datos!J826&amp;""))="SI",UPPER(TRIM(Datos!J826&amp;""))="NO"),IF(ISNUMBER(Datos!J826),AND(OR(J$1005="",Datos!J826&gt;=J$1005),OR(J$1006="",Datos!J826&lt;=J$1006)),FALSE),TRUE))))</f>
        <v>0.0</v>
      </c>
      <c r="K826">
        <f>IF(Datos!K826="",0,IF(AND(K$1008&lt;&gt;"",Datos!K826=K$1008),0,IF(K$1004=0,0,1-CHOOSE(K$1004,IF(ISNUMBER(Datos!K826),AND(OR(K$1005="",Datos!K826&gt;=K$1005),OR(K$1006="",Datos!K826&lt;=K$1006)),FALSE),IF(ISNUMBER(Datos!K826),AND(Datos!K826=INT(Datos!K826),AND(OR(K$1005="",Datos!K826&gt;=K$1005),OR(K$1006="",Datos!K826&lt;=K$1006))),FALSE),OR(ISNUMBER(FIND(";"&amp;UPPER(TRIM(Datos!K826&amp;""))&amp;"=",K$1007)),ISNUMBER(FIND(";"&amp;UPPER(TRIM(Datos!K826&amp;""))&amp;";",K$1007))),OR(UPPER(TRIM(Datos!K826&amp;""))="SÍ",UPPER(TRIM(Datos!K826&amp;""))="SI",UPPER(TRIM(Datos!K826&amp;""))="NO"),IF(ISNUMBER(Datos!K826),AND(OR(K$1005="",Datos!K826&gt;=K$1005),OR(K$1006="",Datos!K826&lt;=K$1006)),FALSE),TRUE))))</f>
        <v>0.0</v>
      </c>
      <c r="L826">
        <f>IF(Datos!L826="",0,IF(AND(L$1008&lt;&gt;"",Datos!L826=L$1008),0,IF(L$1004=0,0,1-CHOOSE(L$1004,IF(ISNUMBER(Datos!L826),AND(OR(L$1005="",Datos!L826&gt;=L$1005),OR(L$1006="",Datos!L826&lt;=L$1006)),FALSE),IF(ISNUMBER(Datos!L826),AND(Datos!L826=INT(Datos!L826),AND(OR(L$1005="",Datos!L826&gt;=L$1005),OR(L$1006="",Datos!L826&lt;=L$1006))),FALSE),OR(ISNUMBER(FIND(";"&amp;UPPER(TRIM(Datos!L826&amp;""))&amp;"=",L$1007)),ISNUMBER(FIND(";"&amp;UPPER(TRIM(Datos!L826&amp;""))&amp;";",L$1007))),OR(UPPER(TRIM(Datos!L826&amp;""))="SÍ",UPPER(TRIM(Datos!L826&amp;""))="SI",UPPER(TRIM(Datos!L826&amp;""))="NO"),IF(ISNUMBER(Datos!L826),AND(OR(L$1005="",Datos!L826&gt;=L$1005),OR(L$1006="",Datos!L826&lt;=L$1006)),FALSE),TRUE))))</f>
        <v>0.0</v>
      </c>
      <c r="M826">
        <f>IF(Datos!M826="",0,IF(AND(M$1008&lt;&gt;"",Datos!M826=M$1008),0,IF(M$1004=0,0,1-CHOOSE(M$1004,IF(ISNUMBER(Datos!M826),AND(OR(M$1005="",Datos!M826&gt;=M$1005),OR(M$1006="",Datos!M826&lt;=M$1006)),FALSE),IF(ISNUMBER(Datos!M826),AND(Datos!M826=INT(Datos!M826),AND(OR(M$1005="",Datos!M826&gt;=M$1005),OR(M$1006="",Datos!M826&lt;=M$1006))),FALSE),OR(ISNUMBER(FIND(";"&amp;UPPER(TRIM(Datos!M826&amp;""))&amp;"=",M$1007)),ISNUMBER(FIND(";"&amp;UPPER(TRIM(Datos!M826&amp;""))&amp;";",M$1007))),OR(UPPER(TRIM(Datos!M826&amp;""))="SÍ",UPPER(TRIM(Datos!M826&amp;""))="SI",UPPER(TRIM(Datos!M826&amp;""))="NO"),IF(ISNUMBER(Datos!M826),AND(OR(M$1005="",Datos!M826&gt;=M$1005),OR(M$1006="",Datos!M826&lt;=M$1006)),FALSE),TRUE))))</f>
        <v>0.0</v>
      </c>
      <c r="N826">
        <f>IF(Datos!N826="",0,IF(AND(N$1008&lt;&gt;"",Datos!N826=N$1008),0,IF(N$1004=0,0,1-CHOOSE(N$1004,IF(ISNUMBER(Datos!N826),AND(OR(N$1005="",Datos!N826&gt;=N$1005),OR(N$1006="",Datos!N826&lt;=N$1006)),FALSE),IF(ISNUMBER(Datos!N826),AND(Datos!N826=INT(Datos!N826),AND(OR(N$1005="",Datos!N826&gt;=N$1005),OR(N$1006="",Datos!N826&lt;=N$1006))),FALSE),OR(ISNUMBER(FIND(";"&amp;UPPER(TRIM(Datos!N826&amp;""))&amp;"=",N$1007)),ISNUMBER(FIND(";"&amp;UPPER(TRIM(Datos!N826&amp;""))&amp;";",N$1007))),OR(UPPER(TRIM(Datos!N826&amp;""))="SÍ",UPPER(TRIM(Datos!N826&amp;""))="SI",UPPER(TRIM(Datos!N826&amp;""))="NO"),IF(ISNUMBER(Datos!N826),AND(OR(N$1005="",Datos!N826&gt;=N$1005),OR(N$1006="",Datos!N826&lt;=N$1006)),FALSE),TRUE))))</f>
        <v>0.0</v>
      </c>
      <c r="O826">
        <f>IF(Datos!O826="",0,IF(AND(O$1008&lt;&gt;"",Datos!O826=O$1008),0,IF(O$1004=0,0,1-CHOOSE(O$1004,IF(ISNUMBER(Datos!O826),AND(OR(O$1005="",Datos!O826&gt;=O$1005),OR(O$1006="",Datos!O826&lt;=O$1006)),FALSE),IF(ISNUMBER(Datos!O826),AND(Datos!O826=INT(Datos!O826),AND(OR(O$1005="",Datos!O826&gt;=O$1005),OR(O$1006="",Datos!O826&lt;=O$1006))),FALSE),OR(ISNUMBER(FIND(";"&amp;UPPER(TRIM(Datos!O826&amp;""))&amp;"=",O$1007)),ISNUMBER(FIND(";"&amp;UPPER(TRIM(Datos!O826&amp;""))&amp;";",O$1007))),OR(UPPER(TRIM(Datos!O826&amp;""))="SÍ",UPPER(TRIM(Datos!O826&amp;""))="SI",UPPER(TRIM(Datos!O826&amp;""))="NO"),IF(ISNUMBER(Datos!O826),AND(OR(O$1005="",Datos!O826&gt;=O$1005),OR(O$1006="",Datos!O826&lt;=O$1006)),FALSE),TRUE))))</f>
        <v>0.0</v>
      </c>
      <c r="P826">
        <f>IF(Datos!P826="",0,IF(AND(P$1008&lt;&gt;"",Datos!P826=P$1008),0,IF(P$1004=0,0,1-CHOOSE(P$1004,IF(ISNUMBER(Datos!P826),AND(OR(P$1005="",Datos!P826&gt;=P$1005),OR(P$1006="",Datos!P826&lt;=P$1006)),FALSE),IF(ISNUMBER(Datos!P826),AND(Datos!P826=INT(Datos!P826),AND(OR(P$1005="",Datos!P826&gt;=P$1005),OR(P$1006="",Datos!P826&lt;=P$1006))),FALSE),OR(ISNUMBER(FIND(";"&amp;UPPER(TRIM(Datos!P826&amp;""))&amp;"=",P$1007)),ISNUMBER(FIND(";"&amp;UPPER(TRIM(Datos!P826&amp;""))&amp;";",P$1007))),OR(UPPER(TRIM(Datos!P826&amp;""))="SÍ",UPPER(TRIM(Datos!P826&amp;""))="SI",UPPER(TRIM(Datos!P826&amp;""))="NO"),IF(ISNUMBER(Datos!P826),AND(OR(P$1005="",Datos!P826&gt;=P$1005),OR(P$1006="",Datos!P826&lt;=P$1006)),FALSE),TRUE))))</f>
        <v>0.0</v>
      </c>
      <c r="Q826">
        <f>IF(Datos!Q826="",0,IF(AND(Q$1008&lt;&gt;"",Datos!Q826=Q$1008),0,IF(Q$1004=0,0,1-CHOOSE(Q$1004,IF(ISNUMBER(Datos!Q826),AND(OR(Q$1005="",Datos!Q826&gt;=Q$1005),OR(Q$1006="",Datos!Q826&lt;=Q$1006)),FALSE),IF(ISNUMBER(Datos!Q826),AND(Datos!Q826=INT(Datos!Q826),AND(OR(Q$1005="",Datos!Q826&gt;=Q$1005),OR(Q$1006="",Datos!Q826&lt;=Q$1006))),FALSE),OR(ISNUMBER(FIND(";"&amp;UPPER(TRIM(Datos!Q826&amp;""))&amp;"=",Q$1007)),ISNUMBER(FIND(";"&amp;UPPER(TRIM(Datos!Q826&amp;""))&amp;";",Q$1007))),OR(UPPER(TRIM(Datos!Q826&amp;""))="SÍ",UPPER(TRIM(Datos!Q826&amp;""))="SI",UPPER(TRIM(Datos!Q826&amp;""))="NO"),IF(ISNUMBER(Datos!Q826),AND(OR(Q$1005="",Datos!Q826&gt;=Q$1005),OR(Q$1006="",Datos!Q826&lt;=Q$1006)),FALSE),TRUE))))</f>
        <v>0.0</v>
      </c>
      <c r="R826">
        <f>IF(Datos!R826="",0,IF(AND(R$1008&lt;&gt;"",Datos!R826=R$1008),0,IF(R$1004=0,0,1-CHOOSE(R$1004,IF(ISNUMBER(Datos!R826),AND(OR(R$1005="",Datos!R826&gt;=R$1005),OR(R$1006="",Datos!R826&lt;=R$1006)),FALSE),IF(ISNUMBER(Datos!R826),AND(Datos!R826=INT(Datos!R826),AND(OR(R$1005="",Datos!R826&gt;=R$1005),OR(R$1006="",Datos!R826&lt;=R$1006))),FALSE),OR(ISNUMBER(FIND(";"&amp;UPPER(TRIM(Datos!R826&amp;""))&amp;"=",R$1007)),ISNUMBER(FIND(";"&amp;UPPER(TRIM(Datos!R826&amp;""))&amp;";",R$1007))),OR(UPPER(TRIM(Datos!R826&amp;""))="SÍ",UPPER(TRIM(Datos!R826&amp;""))="SI",UPPER(TRIM(Datos!R826&amp;""))="NO"),IF(ISNUMBER(Datos!R826),AND(OR(R$1005="",Datos!R826&gt;=R$1005),OR(R$1006="",Datos!R826&lt;=R$1006)),FALSE),TRUE))))</f>
        <v>0.0</v>
      </c>
      <c r="S826">
        <f>IF(Datos!S826="",0,IF(AND(S$1008&lt;&gt;"",Datos!S826=S$1008),0,IF(S$1004=0,0,1-CHOOSE(S$1004,IF(ISNUMBER(Datos!S826),AND(OR(S$1005="",Datos!S826&gt;=S$1005),OR(S$1006="",Datos!S826&lt;=S$1006)),FALSE),IF(ISNUMBER(Datos!S826),AND(Datos!S826=INT(Datos!S826),AND(OR(S$1005="",Datos!S826&gt;=S$1005),OR(S$1006="",Datos!S826&lt;=S$1006))),FALSE),OR(ISNUMBER(FIND(";"&amp;UPPER(TRIM(Datos!S826&amp;""))&amp;"=",S$1007)),ISNUMBER(FIND(";"&amp;UPPER(TRIM(Datos!S826&amp;""))&amp;";",S$1007))),OR(UPPER(TRIM(Datos!S826&amp;""))="SÍ",UPPER(TRIM(Datos!S826&amp;""))="SI",UPPER(TRIM(Datos!S826&amp;""))="NO"),IF(ISNUMBER(Datos!S826),AND(OR(S$1005="",Datos!S826&gt;=S$1005),OR(S$1006="",Datos!S826&lt;=S$1006)),FALSE),TRUE))))</f>
        <v>0.0</v>
      </c>
      <c r="T826">
        <f>IF(Datos!T826="",0,IF(AND(T$1008&lt;&gt;"",Datos!T826=T$1008),0,IF(T$1004=0,0,1-CHOOSE(T$1004,IF(ISNUMBER(Datos!T826),AND(OR(T$1005="",Datos!T826&gt;=T$1005),OR(T$1006="",Datos!T826&lt;=T$1006)),FALSE),IF(ISNUMBER(Datos!T826),AND(Datos!T826=INT(Datos!T826),AND(OR(T$1005="",Datos!T826&gt;=T$1005),OR(T$1006="",Datos!T826&lt;=T$1006))),FALSE),OR(ISNUMBER(FIND(";"&amp;UPPER(TRIM(Datos!T826&amp;""))&amp;"=",T$1007)),ISNUMBER(FIND(";"&amp;UPPER(TRIM(Datos!T826&amp;""))&amp;";",T$1007))),OR(UPPER(TRIM(Datos!T826&amp;""))="SÍ",UPPER(TRIM(Datos!T826&amp;""))="SI",UPPER(TRIM(Datos!T826&amp;""))="NO"),IF(ISNUMBER(Datos!T826),AND(OR(T$1005="",Datos!T826&gt;=T$1005),OR(T$1006="",Datos!T826&lt;=T$1006)),FALSE),TRUE))))</f>
        <v>0.0</v>
      </c>
      <c r="U826">
        <f>IF(Datos!U826="",0,IF(AND(U$1008&lt;&gt;"",Datos!U826=U$1008),0,IF(U$1004=0,0,1-CHOOSE(U$1004,IF(ISNUMBER(Datos!U826),AND(OR(U$1005="",Datos!U826&gt;=U$1005),OR(U$1006="",Datos!U826&lt;=U$1006)),FALSE),IF(ISNUMBER(Datos!U826),AND(Datos!U826=INT(Datos!U826),AND(OR(U$1005="",Datos!U826&gt;=U$1005),OR(U$1006="",Datos!U826&lt;=U$1006))),FALSE),OR(ISNUMBER(FIND(";"&amp;UPPER(TRIM(Datos!U826&amp;""))&amp;"=",U$1007)),ISNUMBER(FIND(";"&amp;UPPER(TRIM(Datos!U826&amp;""))&amp;";",U$1007))),OR(UPPER(TRIM(Datos!U826&amp;""))="SÍ",UPPER(TRIM(Datos!U826&amp;""))="SI",UPPER(TRIM(Datos!U826&amp;""))="NO"),IF(ISNUMBER(Datos!U826),AND(OR(U$1005="",Datos!U826&gt;=U$1005),OR(U$1006="",Datos!U826&lt;=U$1006)),FALSE),TRUE))))</f>
        <v>0.0</v>
      </c>
      <c r="V826">
        <f>IF(Datos!V826="",0,IF(AND(V$1008&lt;&gt;"",Datos!V826=V$1008),0,IF(V$1004=0,0,1-CHOOSE(V$1004,IF(ISNUMBER(Datos!V826),AND(OR(V$1005="",Datos!V826&gt;=V$1005),OR(V$1006="",Datos!V826&lt;=V$1006)),FALSE),IF(ISNUMBER(Datos!V826),AND(Datos!V826=INT(Datos!V826),AND(OR(V$1005="",Datos!V826&gt;=V$1005),OR(V$1006="",Datos!V826&lt;=V$1006))),FALSE),OR(ISNUMBER(FIND(";"&amp;UPPER(TRIM(Datos!V826&amp;""))&amp;"=",V$1007)),ISNUMBER(FIND(";"&amp;UPPER(TRIM(Datos!V826&amp;""))&amp;";",V$1007))),OR(UPPER(TRIM(Datos!V826&amp;""))="SÍ",UPPER(TRIM(Datos!V826&amp;""))="SI",UPPER(TRIM(Datos!V826&amp;""))="NO"),IF(ISNUMBER(Datos!V826),AND(OR(V$1005="",Datos!V826&gt;=V$1005),OR(V$1006="",Datos!V826&lt;=V$1006)),FALSE),TRUE))))</f>
        <v>0.0</v>
      </c>
      <c r="W826">
        <f>IF(Datos!W826="",0,IF(AND(W$1008&lt;&gt;"",Datos!W826=W$1008),0,IF(W$1004=0,0,1-CHOOSE(W$1004,IF(ISNUMBER(Datos!W826),AND(OR(W$1005="",Datos!W826&gt;=W$1005),OR(W$1006="",Datos!W826&lt;=W$1006)),FALSE),IF(ISNUMBER(Datos!W826),AND(Datos!W826=INT(Datos!W826),AND(OR(W$1005="",Datos!W826&gt;=W$1005),OR(W$1006="",Datos!W826&lt;=W$1006))),FALSE),OR(ISNUMBER(FIND(";"&amp;UPPER(TRIM(Datos!W826&amp;""))&amp;"=",W$1007)),ISNUMBER(FIND(";"&amp;UPPER(TRIM(Datos!W826&amp;""))&amp;";",W$1007))),OR(UPPER(TRIM(Datos!W826&amp;""))="SÍ",UPPER(TRIM(Datos!W826&amp;""))="SI",UPPER(TRIM(Datos!W826&amp;""))="NO"),IF(ISNUMBER(Datos!W826),AND(OR(W$1005="",Datos!W826&gt;=W$1005),OR(W$1006="",Datos!W826&lt;=W$1006)),FALSE),TRUE))))</f>
        <v>0.0</v>
      </c>
      <c r="X826">
        <f>IF(Datos!X826="",0,IF(AND(X$1008&lt;&gt;"",Datos!X826=X$1008),0,IF(X$1004=0,0,1-CHOOSE(X$1004,IF(ISNUMBER(Datos!X826),AND(OR(X$1005="",Datos!X826&gt;=X$1005),OR(X$1006="",Datos!X826&lt;=X$1006)),FALSE),IF(ISNUMBER(Datos!X826),AND(Datos!X826=INT(Datos!X826),AND(OR(X$1005="",Datos!X826&gt;=X$1005),OR(X$1006="",Datos!X826&lt;=X$1006))),FALSE),OR(ISNUMBER(FIND(";"&amp;UPPER(TRIM(Datos!X826&amp;""))&amp;"=",X$1007)),ISNUMBER(FIND(";"&amp;UPPER(TRIM(Datos!X826&amp;""))&amp;";",X$1007))),OR(UPPER(TRIM(Datos!X826&amp;""))="SÍ",UPPER(TRIM(Datos!X826&amp;""))="SI",UPPER(TRIM(Datos!X826&amp;""))="NO"),IF(ISNUMBER(Datos!X826),AND(OR(X$1005="",Datos!X826&gt;=X$1005),OR(X$1006="",Datos!X826&lt;=X$1006)),FALSE),TRUE))))</f>
        <v>0.0</v>
      </c>
      <c r="Y826">
        <f>IF(Datos!Y826="",0,IF(AND(Y$1008&lt;&gt;"",Datos!Y826=Y$1008),0,IF(Y$1004=0,0,1-CHOOSE(Y$1004,IF(ISNUMBER(Datos!Y826),AND(OR(Y$1005="",Datos!Y826&gt;=Y$1005),OR(Y$1006="",Datos!Y826&lt;=Y$1006)),FALSE),IF(ISNUMBER(Datos!Y826),AND(Datos!Y826=INT(Datos!Y826),AND(OR(Y$1005="",Datos!Y826&gt;=Y$1005),OR(Y$1006="",Datos!Y826&lt;=Y$1006))),FALSE),OR(ISNUMBER(FIND(";"&amp;UPPER(TRIM(Datos!Y826&amp;""))&amp;"=",Y$1007)),ISNUMBER(FIND(";"&amp;UPPER(TRIM(Datos!Y826&amp;""))&amp;";",Y$1007))),OR(UPPER(TRIM(Datos!Y826&amp;""))="SÍ",UPPER(TRIM(Datos!Y826&amp;""))="SI",UPPER(TRIM(Datos!Y826&amp;""))="NO"),IF(ISNUMBER(Datos!Y826),AND(OR(Y$1005="",Datos!Y826&gt;=Y$1005),OR(Y$1006="",Datos!Y826&lt;=Y$1006)),FALSE),TRUE))))</f>
        <v>0.0</v>
      </c>
      <c r="Z826">
        <f>IF(Datos!Z826="",0,IF(AND(Z$1008&lt;&gt;"",Datos!Z826=Z$1008),0,IF(Z$1004=0,0,1-CHOOSE(Z$1004,IF(ISNUMBER(Datos!Z826),AND(OR(Z$1005="",Datos!Z826&gt;=Z$1005),OR(Z$1006="",Datos!Z826&lt;=Z$1006)),FALSE),IF(ISNUMBER(Datos!Z826),AND(Datos!Z826=INT(Datos!Z826),AND(OR(Z$1005="",Datos!Z826&gt;=Z$1005),OR(Z$1006="",Datos!Z826&lt;=Z$1006))),FALSE),OR(ISNUMBER(FIND(";"&amp;UPPER(TRIM(Datos!Z826&amp;""))&amp;"=",Z$1007)),ISNUMBER(FIND(";"&amp;UPPER(TRIM(Datos!Z826&amp;""))&amp;";",Z$1007))),OR(UPPER(TRIM(Datos!Z826&amp;""))="SÍ",UPPER(TRIM(Datos!Z826&amp;""))="SI",UPPER(TRIM(Datos!Z826&amp;""))="NO"),IF(ISNUMBER(Datos!Z826),AND(OR(Z$1005="",Datos!Z826&gt;=Z$1005),OR(Z$1006="",Datos!Z826&lt;=Z$1006)),FALSE),TRUE))))</f>
        <v>0.0</v>
      </c>
      <c r="AA826">
        <f>IF(Datos!AA826="",0,IF(AND(AA$1008&lt;&gt;"",Datos!AA826=AA$1008),0,IF(AA$1004=0,0,1-CHOOSE(AA$1004,IF(ISNUMBER(Datos!AA826),AND(OR(AA$1005="",Datos!AA826&gt;=AA$1005),OR(AA$1006="",Datos!AA826&lt;=AA$1006)),FALSE),IF(ISNUMBER(Datos!AA826),AND(Datos!AA826=INT(Datos!AA826),AND(OR(AA$1005="",Datos!AA826&gt;=AA$1005),OR(AA$1006="",Datos!AA826&lt;=AA$1006))),FALSE),OR(ISNUMBER(FIND(";"&amp;UPPER(TRIM(Datos!AA826&amp;""))&amp;"=",AA$1007)),ISNUMBER(FIND(";"&amp;UPPER(TRIM(Datos!AA826&amp;""))&amp;";",AA$1007))),OR(UPPER(TRIM(Datos!AA826&amp;""))="SÍ",UPPER(TRIM(Datos!AA826&amp;""))="SI",UPPER(TRIM(Datos!AA826&amp;""))="NO"),IF(ISNUMBER(Datos!AA826),AND(OR(AA$1005="",Datos!AA826&gt;=AA$1005),OR(AA$1006="",Datos!AA826&lt;=AA$1006)),FALSE),TRUE))))</f>
        <v>0.0</v>
      </c>
      <c r="AB826">
        <f>IF(Datos!AB826="",0,IF(AND(AB$1008&lt;&gt;"",Datos!AB826=AB$1008),0,IF(AB$1004=0,0,1-CHOOSE(AB$1004,IF(ISNUMBER(Datos!AB826),AND(OR(AB$1005="",Datos!AB826&gt;=AB$1005),OR(AB$1006="",Datos!AB826&lt;=AB$1006)),FALSE),IF(ISNUMBER(Datos!AB826),AND(Datos!AB826=INT(Datos!AB826),AND(OR(AB$1005="",Datos!AB826&gt;=AB$1005),OR(AB$1006="",Datos!AB826&lt;=AB$1006))),FALSE),OR(ISNUMBER(FIND(";"&amp;UPPER(TRIM(Datos!AB826&amp;""))&amp;"=",AB$1007)),ISNUMBER(FIND(";"&amp;UPPER(TRIM(Datos!AB826&amp;""))&amp;";",AB$1007))),OR(UPPER(TRIM(Datos!AB826&amp;""))="SÍ",UPPER(TRIM(Datos!AB826&amp;""))="SI",UPPER(TRIM(Datos!AB826&amp;""))="NO"),IF(ISNUMBER(Datos!AB826),AND(OR(AB$1005="",Datos!AB826&gt;=AB$1005),OR(AB$1006="",Datos!AB826&lt;=AB$1006)),FALSE),TRUE))))</f>
        <v>0.0</v>
      </c>
      <c r="AC826">
        <f>IF(Datos!AC826="",0,IF(AND(AC$1008&lt;&gt;"",Datos!AC826=AC$1008),0,IF(AC$1004=0,0,1-CHOOSE(AC$1004,IF(ISNUMBER(Datos!AC826),AND(OR(AC$1005="",Datos!AC826&gt;=AC$1005),OR(AC$1006="",Datos!AC826&lt;=AC$1006)),FALSE),IF(ISNUMBER(Datos!AC826),AND(Datos!AC826=INT(Datos!AC826),AND(OR(AC$1005="",Datos!AC826&gt;=AC$1005),OR(AC$1006="",Datos!AC826&lt;=AC$1006))),FALSE),OR(ISNUMBER(FIND(";"&amp;UPPER(TRIM(Datos!AC826&amp;""))&amp;"=",AC$1007)),ISNUMBER(FIND(";"&amp;UPPER(TRIM(Datos!AC826&amp;""))&amp;";",AC$1007))),OR(UPPER(TRIM(Datos!AC826&amp;""))="SÍ",UPPER(TRIM(Datos!AC826&amp;""))="SI",UPPER(TRIM(Datos!AC826&amp;""))="NO"),IF(ISNUMBER(Datos!AC826),AND(OR(AC$1005="",Datos!AC826&gt;=AC$1005),OR(AC$1006="",Datos!AC826&lt;=AC$1006)),FALSE),TRUE))))</f>
        <v>0.0</v>
      </c>
      <c r="AD826">
        <f>IF(Datos!AD826="",0,IF(AND(AD$1008&lt;&gt;"",Datos!AD826=AD$1008),0,IF(AD$1004=0,0,1-CHOOSE(AD$1004,IF(ISNUMBER(Datos!AD826),AND(OR(AD$1005="",Datos!AD826&gt;=AD$1005),OR(AD$1006="",Datos!AD826&lt;=AD$1006)),FALSE),IF(ISNUMBER(Datos!AD826),AND(Datos!AD826=INT(Datos!AD826),AND(OR(AD$1005="",Datos!AD826&gt;=AD$1005),OR(AD$1006="",Datos!AD826&lt;=AD$1006))),FALSE),OR(ISNUMBER(FIND(";"&amp;UPPER(TRIM(Datos!AD826&amp;""))&amp;"=",AD$1007)),ISNUMBER(FIND(";"&amp;UPPER(TRIM(Datos!AD826&amp;""))&amp;";",AD$1007))),OR(UPPER(TRIM(Datos!AD826&amp;""))="SÍ",UPPER(TRIM(Datos!AD826&amp;""))="SI",UPPER(TRIM(Datos!AD826&amp;""))="NO"),IF(ISNUMBER(Datos!AD826),AND(OR(AD$1005="",Datos!AD826&gt;=AD$1005),OR(AD$1006="",Datos!AD826&lt;=AD$1006)),FALSE),TRUE))))</f>
        <v>0.0</v>
      </c>
      <c r="AE826">
        <f>IF(Datos!AE826="",0,IF(AND(AE$1008&lt;&gt;"",Datos!AE826=AE$1008),0,IF(AE$1004=0,0,1-CHOOSE(AE$1004,IF(ISNUMBER(Datos!AE826),AND(OR(AE$1005="",Datos!AE826&gt;=AE$1005),OR(AE$1006="",Datos!AE826&lt;=AE$1006)),FALSE),IF(ISNUMBER(Datos!AE826),AND(Datos!AE826=INT(Datos!AE826),AND(OR(AE$1005="",Datos!AE826&gt;=AE$1005),OR(AE$1006="",Datos!AE826&lt;=AE$1006))),FALSE),OR(ISNUMBER(FIND(";"&amp;UPPER(TRIM(Datos!AE826&amp;""))&amp;"=",AE$1007)),ISNUMBER(FIND(";"&amp;UPPER(TRIM(Datos!AE826&amp;""))&amp;";",AE$1007))),OR(UPPER(TRIM(Datos!AE826&amp;""))="SÍ",UPPER(TRIM(Datos!AE826&amp;""))="SI",UPPER(TRIM(Datos!AE826&amp;""))="NO"),IF(ISNUMBER(Datos!AE826),AND(OR(AE$1005="",Datos!AE826&gt;=AE$1005),OR(AE$1006="",Datos!AE826&lt;=AE$1006)),FALSE),TRUE))))</f>
        <v>0.0</v>
      </c>
    </row>
    <row r="827" spans="2:31">
      <c r="B827">
        <f>IF(Datos!B827="",0,IF(AND(B$1008&lt;&gt;"",Datos!B827=B$1008),0,IF(B$1004=0,0,1-CHOOSE(B$1004,IF(ISNUMBER(Datos!B827),AND(OR(B$1005="",Datos!B827&gt;=B$1005),OR(B$1006="",Datos!B827&lt;=B$1006)),FALSE),IF(ISNUMBER(Datos!B827),AND(Datos!B827=INT(Datos!B827),AND(OR(B$1005="",Datos!B827&gt;=B$1005),OR(B$1006="",Datos!B827&lt;=B$1006))),FALSE),OR(ISNUMBER(FIND(";"&amp;UPPER(TRIM(Datos!B827&amp;""))&amp;"=",B$1007)),ISNUMBER(FIND(";"&amp;UPPER(TRIM(Datos!B827&amp;""))&amp;";",B$1007))),OR(UPPER(TRIM(Datos!B827&amp;""))="SÍ",UPPER(TRIM(Datos!B827&amp;""))="SI",UPPER(TRIM(Datos!B827&amp;""))="NO"),IF(ISNUMBER(Datos!B827),AND(OR(B$1005="",Datos!B827&gt;=B$1005),OR(B$1006="",Datos!B827&lt;=B$1006)),FALSE),TRUE))))</f>
        <v>0.0</v>
      </c>
      <c r="C827">
        <f>IF(Datos!C827="",0,IF(AND(C$1008&lt;&gt;"",Datos!C827=C$1008),0,IF(C$1004=0,0,1-CHOOSE(C$1004,IF(ISNUMBER(Datos!C827),AND(OR(C$1005="",Datos!C827&gt;=C$1005),OR(C$1006="",Datos!C827&lt;=C$1006)),FALSE),IF(ISNUMBER(Datos!C827),AND(Datos!C827=INT(Datos!C827),AND(OR(C$1005="",Datos!C827&gt;=C$1005),OR(C$1006="",Datos!C827&lt;=C$1006))),FALSE),OR(ISNUMBER(FIND(";"&amp;UPPER(TRIM(Datos!C827&amp;""))&amp;"=",C$1007)),ISNUMBER(FIND(";"&amp;UPPER(TRIM(Datos!C827&amp;""))&amp;";",C$1007))),OR(UPPER(TRIM(Datos!C827&amp;""))="SÍ",UPPER(TRIM(Datos!C827&amp;""))="SI",UPPER(TRIM(Datos!C827&amp;""))="NO"),IF(ISNUMBER(Datos!C827),AND(OR(C$1005="",Datos!C827&gt;=C$1005),OR(C$1006="",Datos!C827&lt;=C$1006)),FALSE),TRUE))))</f>
        <v>0.0</v>
      </c>
      <c r="D827">
        <f>IF(Datos!D827="",0,IF(AND(D$1008&lt;&gt;"",Datos!D827=D$1008),0,IF(D$1004=0,0,1-CHOOSE(D$1004,IF(ISNUMBER(Datos!D827),AND(OR(D$1005="",Datos!D827&gt;=D$1005),OR(D$1006="",Datos!D827&lt;=D$1006)),FALSE),IF(ISNUMBER(Datos!D827),AND(Datos!D827=INT(Datos!D827),AND(OR(D$1005="",Datos!D827&gt;=D$1005),OR(D$1006="",Datos!D827&lt;=D$1006))),FALSE),OR(ISNUMBER(FIND(";"&amp;UPPER(TRIM(Datos!D827&amp;""))&amp;"=",D$1007)),ISNUMBER(FIND(";"&amp;UPPER(TRIM(Datos!D827&amp;""))&amp;";",D$1007))),OR(UPPER(TRIM(Datos!D827&amp;""))="SÍ",UPPER(TRIM(Datos!D827&amp;""))="SI",UPPER(TRIM(Datos!D827&amp;""))="NO"),IF(ISNUMBER(Datos!D827),AND(OR(D$1005="",Datos!D827&gt;=D$1005),OR(D$1006="",Datos!D827&lt;=D$1006)),FALSE),TRUE))))</f>
        <v>0.0</v>
      </c>
      <c r="E827">
        <f>IF(Datos!E827="",0,IF(AND(E$1008&lt;&gt;"",Datos!E827=E$1008),0,IF(E$1004=0,0,1-CHOOSE(E$1004,IF(ISNUMBER(Datos!E827),AND(OR(E$1005="",Datos!E827&gt;=E$1005),OR(E$1006="",Datos!E827&lt;=E$1006)),FALSE),IF(ISNUMBER(Datos!E827),AND(Datos!E827=INT(Datos!E827),AND(OR(E$1005="",Datos!E827&gt;=E$1005),OR(E$1006="",Datos!E827&lt;=E$1006))),FALSE),OR(ISNUMBER(FIND(";"&amp;UPPER(TRIM(Datos!E827&amp;""))&amp;"=",E$1007)),ISNUMBER(FIND(";"&amp;UPPER(TRIM(Datos!E827&amp;""))&amp;";",E$1007))),OR(UPPER(TRIM(Datos!E827&amp;""))="SÍ",UPPER(TRIM(Datos!E827&amp;""))="SI",UPPER(TRIM(Datos!E827&amp;""))="NO"),IF(ISNUMBER(Datos!E827),AND(OR(E$1005="",Datos!E827&gt;=E$1005),OR(E$1006="",Datos!E827&lt;=E$1006)),FALSE),TRUE))))</f>
        <v>0.0</v>
      </c>
      <c r="F827">
        <f>IF(Datos!F827="",0,IF(AND(F$1008&lt;&gt;"",Datos!F827=F$1008),0,IF(F$1004=0,0,1-CHOOSE(F$1004,IF(ISNUMBER(Datos!F827),AND(OR(F$1005="",Datos!F827&gt;=F$1005),OR(F$1006="",Datos!F827&lt;=F$1006)),FALSE),IF(ISNUMBER(Datos!F827),AND(Datos!F827=INT(Datos!F827),AND(OR(F$1005="",Datos!F827&gt;=F$1005),OR(F$1006="",Datos!F827&lt;=F$1006))),FALSE),OR(ISNUMBER(FIND(";"&amp;UPPER(TRIM(Datos!F827&amp;""))&amp;"=",F$1007)),ISNUMBER(FIND(";"&amp;UPPER(TRIM(Datos!F827&amp;""))&amp;";",F$1007))),OR(UPPER(TRIM(Datos!F827&amp;""))="SÍ",UPPER(TRIM(Datos!F827&amp;""))="SI",UPPER(TRIM(Datos!F827&amp;""))="NO"),IF(ISNUMBER(Datos!F827),AND(OR(F$1005="",Datos!F827&gt;=F$1005),OR(F$1006="",Datos!F827&lt;=F$1006)),FALSE),TRUE))))</f>
        <v>0.0</v>
      </c>
      <c r="G827">
        <f>IF(Datos!G827="",0,IF(AND(G$1008&lt;&gt;"",Datos!G827=G$1008),0,IF(G$1004=0,0,1-CHOOSE(G$1004,IF(ISNUMBER(Datos!G827),AND(OR(G$1005="",Datos!G827&gt;=G$1005),OR(G$1006="",Datos!G827&lt;=G$1006)),FALSE),IF(ISNUMBER(Datos!G827),AND(Datos!G827=INT(Datos!G827),AND(OR(G$1005="",Datos!G827&gt;=G$1005),OR(G$1006="",Datos!G827&lt;=G$1006))),FALSE),OR(ISNUMBER(FIND(";"&amp;UPPER(TRIM(Datos!G827&amp;""))&amp;"=",G$1007)),ISNUMBER(FIND(";"&amp;UPPER(TRIM(Datos!G827&amp;""))&amp;";",G$1007))),OR(UPPER(TRIM(Datos!G827&amp;""))="SÍ",UPPER(TRIM(Datos!G827&amp;""))="SI",UPPER(TRIM(Datos!G827&amp;""))="NO"),IF(ISNUMBER(Datos!G827),AND(OR(G$1005="",Datos!G827&gt;=G$1005),OR(G$1006="",Datos!G827&lt;=G$1006)),FALSE),TRUE))))</f>
        <v>0.0</v>
      </c>
      <c r="H827">
        <f>IF(Datos!H827="",0,IF(AND(H$1008&lt;&gt;"",Datos!H827=H$1008),0,IF(H$1004=0,0,1-CHOOSE(H$1004,IF(ISNUMBER(Datos!H827),AND(OR(H$1005="",Datos!H827&gt;=H$1005),OR(H$1006="",Datos!H827&lt;=H$1006)),FALSE),IF(ISNUMBER(Datos!H827),AND(Datos!H827=INT(Datos!H827),AND(OR(H$1005="",Datos!H827&gt;=H$1005),OR(H$1006="",Datos!H827&lt;=H$1006))),FALSE),OR(ISNUMBER(FIND(";"&amp;UPPER(TRIM(Datos!H827&amp;""))&amp;"=",H$1007)),ISNUMBER(FIND(";"&amp;UPPER(TRIM(Datos!H827&amp;""))&amp;";",H$1007))),OR(UPPER(TRIM(Datos!H827&amp;""))="SÍ",UPPER(TRIM(Datos!H827&amp;""))="SI",UPPER(TRIM(Datos!H827&amp;""))="NO"),IF(ISNUMBER(Datos!H827),AND(OR(H$1005="",Datos!H827&gt;=H$1005),OR(H$1006="",Datos!H827&lt;=H$1006)),FALSE),TRUE))))</f>
        <v>0.0</v>
      </c>
      <c r="I827">
        <f>IF(Datos!I827="",0,IF(AND(I$1008&lt;&gt;"",Datos!I827=I$1008),0,IF(I$1004=0,0,1-CHOOSE(I$1004,IF(ISNUMBER(Datos!I827),AND(OR(I$1005="",Datos!I827&gt;=I$1005),OR(I$1006="",Datos!I827&lt;=I$1006)),FALSE),IF(ISNUMBER(Datos!I827),AND(Datos!I827=INT(Datos!I827),AND(OR(I$1005="",Datos!I827&gt;=I$1005),OR(I$1006="",Datos!I827&lt;=I$1006))),FALSE),OR(ISNUMBER(FIND(";"&amp;UPPER(TRIM(Datos!I827&amp;""))&amp;"=",I$1007)),ISNUMBER(FIND(";"&amp;UPPER(TRIM(Datos!I827&amp;""))&amp;";",I$1007))),OR(UPPER(TRIM(Datos!I827&amp;""))="SÍ",UPPER(TRIM(Datos!I827&amp;""))="SI",UPPER(TRIM(Datos!I827&amp;""))="NO"),IF(ISNUMBER(Datos!I827),AND(OR(I$1005="",Datos!I827&gt;=I$1005),OR(I$1006="",Datos!I827&lt;=I$1006)),FALSE),TRUE))))</f>
        <v>0.0</v>
      </c>
      <c r="J827">
        <f>IF(Datos!J827="",0,IF(AND(J$1008&lt;&gt;"",Datos!J827=J$1008),0,IF(J$1004=0,0,1-CHOOSE(J$1004,IF(ISNUMBER(Datos!J827),AND(OR(J$1005="",Datos!J827&gt;=J$1005),OR(J$1006="",Datos!J827&lt;=J$1006)),FALSE),IF(ISNUMBER(Datos!J827),AND(Datos!J827=INT(Datos!J827),AND(OR(J$1005="",Datos!J827&gt;=J$1005),OR(J$1006="",Datos!J827&lt;=J$1006))),FALSE),OR(ISNUMBER(FIND(";"&amp;UPPER(TRIM(Datos!J827&amp;""))&amp;"=",J$1007)),ISNUMBER(FIND(";"&amp;UPPER(TRIM(Datos!J827&amp;""))&amp;";",J$1007))),OR(UPPER(TRIM(Datos!J827&amp;""))="SÍ",UPPER(TRIM(Datos!J827&amp;""))="SI",UPPER(TRIM(Datos!J827&amp;""))="NO"),IF(ISNUMBER(Datos!J827),AND(OR(J$1005="",Datos!J827&gt;=J$1005),OR(J$1006="",Datos!J827&lt;=J$1006)),FALSE),TRUE))))</f>
        <v>0.0</v>
      </c>
      <c r="K827">
        <f>IF(Datos!K827="",0,IF(AND(K$1008&lt;&gt;"",Datos!K827=K$1008),0,IF(K$1004=0,0,1-CHOOSE(K$1004,IF(ISNUMBER(Datos!K827),AND(OR(K$1005="",Datos!K827&gt;=K$1005),OR(K$1006="",Datos!K827&lt;=K$1006)),FALSE),IF(ISNUMBER(Datos!K827),AND(Datos!K827=INT(Datos!K827),AND(OR(K$1005="",Datos!K827&gt;=K$1005),OR(K$1006="",Datos!K827&lt;=K$1006))),FALSE),OR(ISNUMBER(FIND(";"&amp;UPPER(TRIM(Datos!K827&amp;""))&amp;"=",K$1007)),ISNUMBER(FIND(";"&amp;UPPER(TRIM(Datos!K827&amp;""))&amp;";",K$1007))),OR(UPPER(TRIM(Datos!K827&amp;""))="SÍ",UPPER(TRIM(Datos!K827&amp;""))="SI",UPPER(TRIM(Datos!K827&amp;""))="NO"),IF(ISNUMBER(Datos!K827),AND(OR(K$1005="",Datos!K827&gt;=K$1005),OR(K$1006="",Datos!K827&lt;=K$1006)),FALSE),TRUE))))</f>
        <v>0.0</v>
      </c>
      <c r="L827">
        <f>IF(Datos!L827="",0,IF(AND(L$1008&lt;&gt;"",Datos!L827=L$1008),0,IF(L$1004=0,0,1-CHOOSE(L$1004,IF(ISNUMBER(Datos!L827),AND(OR(L$1005="",Datos!L827&gt;=L$1005),OR(L$1006="",Datos!L827&lt;=L$1006)),FALSE),IF(ISNUMBER(Datos!L827),AND(Datos!L827=INT(Datos!L827),AND(OR(L$1005="",Datos!L827&gt;=L$1005),OR(L$1006="",Datos!L827&lt;=L$1006))),FALSE),OR(ISNUMBER(FIND(";"&amp;UPPER(TRIM(Datos!L827&amp;""))&amp;"=",L$1007)),ISNUMBER(FIND(";"&amp;UPPER(TRIM(Datos!L827&amp;""))&amp;";",L$1007))),OR(UPPER(TRIM(Datos!L827&amp;""))="SÍ",UPPER(TRIM(Datos!L827&amp;""))="SI",UPPER(TRIM(Datos!L827&amp;""))="NO"),IF(ISNUMBER(Datos!L827),AND(OR(L$1005="",Datos!L827&gt;=L$1005),OR(L$1006="",Datos!L827&lt;=L$1006)),FALSE),TRUE))))</f>
        <v>0.0</v>
      </c>
      <c r="M827">
        <f>IF(Datos!M827="",0,IF(AND(M$1008&lt;&gt;"",Datos!M827=M$1008),0,IF(M$1004=0,0,1-CHOOSE(M$1004,IF(ISNUMBER(Datos!M827),AND(OR(M$1005="",Datos!M827&gt;=M$1005),OR(M$1006="",Datos!M827&lt;=M$1006)),FALSE),IF(ISNUMBER(Datos!M827),AND(Datos!M827=INT(Datos!M827),AND(OR(M$1005="",Datos!M827&gt;=M$1005),OR(M$1006="",Datos!M827&lt;=M$1006))),FALSE),OR(ISNUMBER(FIND(";"&amp;UPPER(TRIM(Datos!M827&amp;""))&amp;"=",M$1007)),ISNUMBER(FIND(";"&amp;UPPER(TRIM(Datos!M827&amp;""))&amp;";",M$1007))),OR(UPPER(TRIM(Datos!M827&amp;""))="SÍ",UPPER(TRIM(Datos!M827&amp;""))="SI",UPPER(TRIM(Datos!M827&amp;""))="NO"),IF(ISNUMBER(Datos!M827),AND(OR(M$1005="",Datos!M827&gt;=M$1005),OR(M$1006="",Datos!M827&lt;=M$1006)),FALSE),TRUE))))</f>
        <v>0.0</v>
      </c>
      <c r="N827">
        <f>IF(Datos!N827="",0,IF(AND(N$1008&lt;&gt;"",Datos!N827=N$1008),0,IF(N$1004=0,0,1-CHOOSE(N$1004,IF(ISNUMBER(Datos!N827),AND(OR(N$1005="",Datos!N827&gt;=N$1005),OR(N$1006="",Datos!N827&lt;=N$1006)),FALSE),IF(ISNUMBER(Datos!N827),AND(Datos!N827=INT(Datos!N827),AND(OR(N$1005="",Datos!N827&gt;=N$1005),OR(N$1006="",Datos!N827&lt;=N$1006))),FALSE),OR(ISNUMBER(FIND(";"&amp;UPPER(TRIM(Datos!N827&amp;""))&amp;"=",N$1007)),ISNUMBER(FIND(";"&amp;UPPER(TRIM(Datos!N827&amp;""))&amp;";",N$1007))),OR(UPPER(TRIM(Datos!N827&amp;""))="SÍ",UPPER(TRIM(Datos!N827&amp;""))="SI",UPPER(TRIM(Datos!N827&amp;""))="NO"),IF(ISNUMBER(Datos!N827),AND(OR(N$1005="",Datos!N827&gt;=N$1005),OR(N$1006="",Datos!N827&lt;=N$1006)),FALSE),TRUE))))</f>
        <v>0.0</v>
      </c>
      <c r="O827">
        <f>IF(Datos!O827="",0,IF(AND(O$1008&lt;&gt;"",Datos!O827=O$1008),0,IF(O$1004=0,0,1-CHOOSE(O$1004,IF(ISNUMBER(Datos!O827),AND(OR(O$1005="",Datos!O827&gt;=O$1005),OR(O$1006="",Datos!O827&lt;=O$1006)),FALSE),IF(ISNUMBER(Datos!O827),AND(Datos!O827=INT(Datos!O827),AND(OR(O$1005="",Datos!O827&gt;=O$1005),OR(O$1006="",Datos!O827&lt;=O$1006))),FALSE),OR(ISNUMBER(FIND(";"&amp;UPPER(TRIM(Datos!O827&amp;""))&amp;"=",O$1007)),ISNUMBER(FIND(";"&amp;UPPER(TRIM(Datos!O827&amp;""))&amp;";",O$1007))),OR(UPPER(TRIM(Datos!O827&amp;""))="SÍ",UPPER(TRIM(Datos!O827&amp;""))="SI",UPPER(TRIM(Datos!O827&amp;""))="NO"),IF(ISNUMBER(Datos!O827),AND(OR(O$1005="",Datos!O827&gt;=O$1005),OR(O$1006="",Datos!O827&lt;=O$1006)),FALSE),TRUE))))</f>
        <v>0.0</v>
      </c>
      <c r="P827">
        <f>IF(Datos!P827="",0,IF(AND(P$1008&lt;&gt;"",Datos!P827=P$1008),0,IF(P$1004=0,0,1-CHOOSE(P$1004,IF(ISNUMBER(Datos!P827),AND(OR(P$1005="",Datos!P827&gt;=P$1005),OR(P$1006="",Datos!P827&lt;=P$1006)),FALSE),IF(ISNUMBER(Datos!P827),AND(Datos!P827=INT(Datos!P827),AND(OR(P$1005="",Datos!P827&gt;=P$1005),OR(P$1006="",Datos!P827&lt;=P$1006))),FALSE),OR(ISNUMBER(FIND(";"&amp;UPPER(TRIM(Datos!P827&amp;""))&amp;"=",P$1007)),ISNUMBER(FIND(";"&amp;UPPER(TRIM(Datos!P827&amp;""))&amp;";",P$1007))),OR(UPPER(TRIM(Datos!P827&amp;""))="SÍ",UPPER(TRIM(Datos!P827&amp;""))="SI",UPPER(TRIM(Datos!P827&amp;""))="NO"),IF(ISNUMBER(Datos!P827),AND(OR(P$1005="",Datos!P827&gt;=P$1005),OR(P$1006="",Datos!P827&lt;=P$1006)),FALSE),TRUE))))</f>
        <v>0.0</v>
      </c>
      <c r="Q827">
        <f>IF(Datos!Q827="",0,IF(AND(Q$1008&lt;&gt;"",Datos!Q827=Q$1008),0,IF(Q$1004=0,0,1-CHOOSE(Q$1004,IF(ISNUMBER(Datos!Q827),AND(OR(Q$1005="",Datos!Q827&gt;=Q$1005),OR(Q$1006="",Datos!Q827&lt;=Q$1006)),FALSE),IF(ISNUMBER(Datos!Q827),AND(Datos!Q827=INT(Datos!Q827),AND(OR(Q$1005="",Datos!Q827&gt;=Q$1005),OR(Q$1006="",Datos!Q827&lt;=Q$1006))),FALSE),OR(ISNUMBER(FIND(";"&amp;UPPER(TRIM(Datos!Q827&amp;""))&amp;"=",Q$1007)),ISNUMBER(FIND(";"&amp;UPPER(TRIM(Datos!Q827&amp;""))&amp;";",Q$1007))),OR(UPPER(TRIM(Datos!Q827&amp;""))="SÍ",UPPER(TRIM(Datos!Q827&amp;""))="SI",UPPER(TRIM(Datos!Q827&amp;""))="NO"),IF(ISNUMBER(Datos!Q827),AND(OR(Q$1005="",Datos!Q827&gt;=Q$1005),OR(Q$1006="",Datos!Q827&lt;=Q$1006)),FALSE),TRUE))))</f>
        <v>0.0</v>
      </c>
      <c r="R827">
        <f>IF(Datos!R827="",0,IF(AND(R$1008&lt;&gt;"",Datos!R827=R$1008),0,IF(R$1004=0,0,1-CHOOSE(R$1004,IF(ISNUMBER(Datos!R827),AND(OR(R$1005="",Datos!R827&gt;=R$1005),OR(R$1006="",Datos!R827&lt;=R$1006)),FALSE),IF(ISNUMBER(Datos!R827),AND(Datos!R827=INT(Datos!R827),AND(OR(R$1005="",Datos!R827&gt;=R$1005),OR(R$1006="",Datos!R827&lt;=R$1006))),FALSE),OR(ISNUMBER(FIND(";"&amp;UPPER(TRIM(Datos!R827&amp;""))&amp;"=",R$1007)),ISNUMBER(FIND(";"&amp;UPPER(TRIM(Datos!R827&amp;""))&amp;";",R$1007))),OR(UPPER(TRIM(Datos!R827&amp;""))="SÍ",UPPER(TRIM(Datos!R827&amp;""))="SI",UPPER(TRIM(Datos!R827&amp;""))="NO"),IF(ISNUMBER(Datos!R827),AND(OR(R$1005="",Datos!R827&gt;=R$1005),OR(R$1006="",Datos!R827&lt;=R$1006)),FALSE),TRUE))))</f>
        <v>0.0</v>
      </c>
      <c r="S827">
        <f>IF(Datos!S827="",0,IF(AND(S$1008&lt;&gt;"",Datos!S827=S$1008),0,IF(S$1004=0,0,1-CHOOSE(S$1004,IF(ISNUMBER(Datos!S827),AND(OR(S$1005="",Datos!S827&gt;=S$1005),OR(S$1006="",Datos!S827&lt;=S$1006)),FALSE),IF(ISNUMBER(Datos!S827),AND(Datos!S827=INT(Datos!S827),AND(OR(S$1005="",Datos!S827&gt;=S$1005),OR(S$1006="",Datos!S827&lt;=S$1006))),FALSE),OR(ISNUMBER(FIND(";"&amp;UPPER(TRIM(Datos!S827&amp;""))&amp;"=",S$1007)),ISNUMBER(FIND(";"&amp;UPPER(TRIM(Datos!S827&amp;""))&amp;";",S$1007))),OR(UPPER(TRIM(Datos!S827&amp;""))="SÍ",UPPER(TRIM(Datos!S827&amp;""))="SI",UPPER(TRIM(Datos!S827&amp;""))="NO"),IF(ISNUMBER(Datos!S827),AND(OR(S$1005="",Datos!S827&gt;=S$1005),OR(S$1006="",Datos!S827&lt;=S$1006)),FALSE),TRUE))))</f>
        <v>0.0</v>
      </c>
      <c r="T827">
        <f>IF(Datos!T827="",0,IF(AND(T$1008&lt;&gt;"",Datos!T827=T$1008),0,IF(T$1004=0,0,1-CHOOSE(T$1004,IF(ISNUMBER(Datos!T827),AND(OR(T$1005="",Datos!T827&gt;=T$1005),OR(T$1006="",Datos!T827&lt;=T$1006)),FALSE),IF(ISNUMBER(Datos!T827),AND(Datos!T827=INT(Datos!T827),AND(OR(T$1005="",Datos!T827&gt;=T$1005),OR(T$1006="",Datos!T827&lt;=T$1006))),FALSE),OR(ISNUMBER(FIND(";"&amp;UPPER(TRIM(Datos!T827&amp;""))&amp;"=",T$1007)),ISNUMBER(FIND(";"&amp;UPPER(TRIM(Datos!T827&amp;""))&amp;";",T$1007))),OR(UPPER(TRIM(Datos!T827&amp;""))="SÍ",UPPER(TRIM(Datos!T827&amp;""))="SI",UPPER(TRIM(Datos!T827&amp;""))="NO"),IF(ISNUMBER(Datos!T827),AND(OR(T$1005="",Datos!T827&gt;=T$1005),OR(T$1006="",Datos!T827&lt;=T$1006)),FALSE),TRUE))))</f>
        <v>0.0</v>
      </c>
      <c r="U827">
        <f>IF(Datos!U827="",0,IF(AND(U$1008&lt;&gt;"",Datos!U827=U$1008),0,IF(U$1004=0,0,1-CHOOSE(U$1004,IF(ISNUMBER(Datos!U827),AND(OR(U$1005="",Datos!U827&gt;=U$1005),OR(U$1006="",Datos!U827&lt;=U$1006)),FALSE),IF(ISNUMBER(Datos!U827),AND(Datos!U827=INT(Datos!U827),AND(OR(U$1005="",Datos!U827&gt;=U$1005),OR(U$1006="",Datos!U827&lt;=U$1006))),FALSE),OR(ISNUMBER(FIND(";"&amp;UPPER(TRIM(Datos!U827&amp;""))&amp;"=",U$1007)),ISNUMBER(FIND(";"&amp;UPPER(TRIM(Datos!U827&amp;""))&amp;";",U$1007))),OR(UPPER(TRIM(Datos!U827&amp;""))="SÍ",UPPER(TRIM(Datos!U827&amp;""))="SI",UPPER(TRIM(Datos!U827&amp;""))="NO"),IF(ISNUMBER(Datos!U827),AND(OR(U$1005="",Datos!U827&gt;=U$1005),OR(U$1006="",Datos!U827&lt;=U$1006)),FALSE),TRUE))))</f>
        <v>0.0</v>
      </c>
      <c r="V827">
        <f>IF(Datos!V827="",0,IF(AND(V$1008&lt;&gt;"",Datos!V827=V$1008),0,IF(V$1004=0,0,1-CHOOSE(V$1004,IF(ISNUMBER(Datos!V827),AND(OR(V$1005="",Datos!V827&gt;=V$1005),OR(V$1006="",Datos!V827&lt;=V$1006)),FALSE),IF(ISNUMBER(Datos!V827),AND(Datos!V827=INT(Datos!V827),AND(OR(V$1005="",Datos!V827&gt;=V$1005),OR(V$1006="",Datos!V827&lt;=V$1006))),FALSE),OR(ISNUMBER(FIND(";"&amp;UPPER(TRIM(Datos!V827&amp;""))&amp;"=",V$1007)),ISNUMBER(FIND(";"&amp;UPPER(TRIM(Datos!V827&amp;""))&amp;";",V$1007))),OR(UPPER(TRIM(Datos!V827&amp;""))="SÍ",UPPER(TRIM(Datos!V827&amp;""))="SI",UPPER(TRIM(Datos!V827&amp;""))="NO"),IF(ISNUMBER(Datos!V827),AND(OR(V$1005="",Datos!V827&gt;=V$1005),OR(V$1006="",Datos!V827&lt;=V$1006)),FALSE),TRUE))))</f>
        <v>0.0</v>
      </c>
      <c r="W827">
        <f>IF(Datos!W827="",0,IF(AND(W$1008&lt;&gt;"",Datos!W827=W$1008),0,IF(W$1004=0,0,1-CHOOSE(W$1004,IF(ISNUMBER(Datos!W827),AND(OR(W$1005="",Datos!W827&gt;=W$1005),OR(W$1006="",Datos!W827&lt;=W$1006)),FALSE),IF(ISNUMBER(Datos!W827),AND(Datos!W827=INT(Datos!W827),AND(OR(W$1005="",Datos!W827&gt;=W$1005),OR(W$1006="",Datos!W827&lt;=W$1006))),FALSE),OR(ISNUMBER(FIND(";"&amp;UPPER(TRIM(Datos!W827&amp;""))&amp;"=",W$1007)),ISNUMBER(FIND(";"&amp;UPPER(TRIM(Datos!W827&amp;""))&amp;";",W$1007))),OR(UPPER(TRIM(Datos!W827&amp;""))="SÍ",UPPER(TRIM(Datos!W827&amp;""))="SI",UPPER(TRIM(Datos!W827&amp;""))="NO"),IF(ISNUMBER(Datos!W827),AND(OR(W$1005="",Datos!W827&gt;=W$1005),OR(W$1006="",Datos!W827&lt;=W$1006)),FALSE),TRUE))))</f>
        <v>0.0</v>
      </c>
      <c r="X827">
        <f>IF(Datos!X827="",0,IF(AND(X$1008&lt;&gt;"",Datos!X827=X$1008),0,IF(X$1004=0,0,1-CHOOSE(X$1004,IF(ISNUMBER(Datos!X827),AND(OR(X$1005="",Datos!X827&gt;=X$1005),OR(X$1006="",Datos!X827&lt;=X$1006)),FALSE),IF(ISNUMBER(Datos!X827),AND(Datos!X827=INT(Datos!X827),AND(OR(X$1005="",Datos!X827&gt;=X$1005),OR(X$1006="",Datos!X827&lt;=X$1006))),FALSE),OR(ISNUMBER(FIND(";"&amp;UPPER(TRIM(Datos!X827&amp;""))&amp;"=",X$1007)),ISNUMBER(FIND(";"&amp;UPPER(TRIM(Datos!X827&amp;""))&amp;";",X$1007))),OR(UPPER(TRIM(Datos!X827&amp;""))="SÍ",UPPER(TRIM(Datos!X827&amp;""))="SI",UPPER(TRIM(Datos!X827&amp;""))="NO"),IF(ISNUMBER(Datos!X827),AND(OR(X$1005="",Datos!X827&gt;=X$1005),OR(X$1006="",Datos!X827&lt;=X$1006)),FALSE),TRUE))))</f>
        <v>0.0</v>
      </c>
      <c r="Y827">
        <f>IF(Datos!Y827="",0,IF(AND(Y$1008&lt;&gt;"",Datos!Y827=Y$1008),0,IF(Y$1004=0,0,1-CHOOSE(Y$1004,IF(ISNUMBER(Datos!Y827),AND(OR(Y$1005="",Datos!Y827&gt;=Y$1005),OR(Y$1006="",Datos!Y827&lt;=Y$1006)),FALSE),IF(ISNUMBER(Datos!Y827),AND(Datos!Y827=INT(Datos!Y827),AND(OR(Y$1005="",Datos!Y827&gt;=Y$1005),OR(Y$1006="",Datos!Y827&lt;=Y$1006))),FALSE),OR(ISNUMBER(FIND(";"&amp;UPPER(TRIM(Datos!Y827&amp;""))&amp;"=",Y$1007)),ISNUMBER(FIND(";"&amp;UPPER(TRIM(Datos!Y827&amp;""))&amp;";",Y$1007))),OR(UPPER(TRIM(Datos!Y827&amp;""))="SÍ",UPPER(TRIM(Datos!Y827&amp;""))="SI",UPPER(TRIM(Datos!Y827&amp;""))="NO"),IF(ISNUMBER(Datos!Y827),AND(OR(Y$1005="",Datos!Y827&gt;=Y$1005),OR(Y$1006="",Datos!Y827&lt;=Y$1006)),FALSE),TRUE))))</f>
        <v>0.0</v>
      </c>
      <c r="Z827">
        <f>IF(Datos!Z827="",0,IF(AND(Z$1008&lt;&gt;"",Datos!Z827=Z$1008),0,IF(Z$1004=0,0,1-CHOOSE(Z$1004,IF(ISNUMBER(Datos!Z827),AND(OR(Z$1005="",Datos!Z827&gt;=Z$1005),OR(Z$1006="",Datos!Z827&lt;=Z$1006)),FALSE),IF(ISNUMBER(Datos!Z827),AND(Datos!Z827=INT(Datos!Z827),AND(OR(Z$1005="",Datos!Z827&gt;=Z$1005),OR(Z$1006="",Datos!Z827&lt;=Z$1006))),FALSE),OR(ISNUMBER(FIND(";"&amp;UPPER(TRIM(Datos!Z827&amp;""))&amp;"=",Z$1007)),ISNUMBER(FIND(";"&amp;UPPER(TRIM(Datos!Z827&amp;""))&amp;";",Z$1007))),OR(UPPER(TRIM(Datos!Z827&amp;""))="SÍ",UPPER(TRIM(Datos!Z827&amp;""))="SI",UPPER(TRIM(Datos!Z827&amp;""))="NO"),IF(ISNUMBER(Datos!Z827),AND(OR(Z$1005="",Datos!Z827&gt;=Z$1005),OR(Z$1006="",Datos!Z827&lt;=Z$1006)),FALSE),TRUE))))</f>
        <v>0.0</v>
      </c>
      <c r="AA827">
        <f>IF(Datos!AA827="",0,IF(AND(AA$1008&lt;&gt;"",Datos!AA827=AA$1008),0,IF(AA$1004=0,0,1-CHOOSE(AA$1004,IF(ISNUMBER(Datos!AA827),AND(OR(AA$1005="",Datos!AA827&gt;=AA$1005),OR(AA$1006="",Datos!AA827&lt;=AA$1006)),FALSE),IF(ISNUMBER(Datos!AA827),AND(Datos!AA827=INT(Datos!AA827),AND(OR(AA$1005="",Datos!AA827&gt;=AA$1005),OR(AA$1006="",Datos!AA827&lt;=AA$1006))),FALSE),OR(ISNUMBER(FIND(";"&amp;UPPER(TRIM(Datos!AA827&amp;""))&amp;"=",AA$1007)),ISNUMBER(FIND(";"&amp;UPPER(TRIM(Datos!AA827&amp;""))&amp;";",AA$1007))),OR(UPPER(TRIM(Datos!AA827&amp;""))="SÍ",UPPER(TRIM(Datos!AA827&amp;""))="SI",UPPER(TRIM(Datos!AA827&amp;""))="NO"),IF(ISNUMBER(Datos!AA827),AND(OR(AA$1005="",Datos!AA827&gt;=AA$1005),OR(AA$1006="",Datos!AA827&lt;=AA$1006)),FALSE),TRUE))))</f>
        <v>0.0</v>
      </c>
      <c r="AB827">
        <f>IF(Datos!AB827="",0,IF(AND(AB$1008&lt;&gt;"",Datos!AB827=AB$1008),0,IF(AB$1004=0,0,1-CHOOSE(AB$1004,IF(ISNUMBER(Datos!AB827),AND(OR(AB$1005="",Datos!AB827&gt;=AB$1005),OR(AB$1006="",Datos!AB827&lt;=AB$1006)),FALSE),IF(ISNUMBER(Datos!AB827),AND(Datos!AB827=INT(Datos!AB827),AND(OR(AB$1005="",Datos!AB827&gt;=AB$1005),OR(AB$1006="",Datos!AB827&lt;=AB$1006))),FALSE),OR(ISNUMBER(FIND(";"&amp;UPPER(TRIM(Datos!AB827&amp;""))&amp;"=",AB$1007)),ISNUMBER(FIND(";"&amp;UPPER(TRIM(Datos!AB827&amp;""))&amp;";",AB$1007))),OR(UPPER(TRIM(Datos!AB827&amp;""))="SÍ",UPPER(TRIM(Datos!AB827&amp;""))="SI",UPPER(TRIM(Datos!AB827&amp;""))="NO"),IF(ISNUMBER(Datos!AB827),AND(OR(AB$1005="",Datos!AB827&gt;=AB$1005),OR(AB$1006="",Datos!AB827&lt;=AB$1006)),FALSE),TRUE))))</f>
        <v>0.0</v>
      </c>
      <c r="AC827">
        <f>IF(Datos!AC827="",0,IF(AND(AC$1008&lt;&gt;"",Datos!AC827=AC$1008),0,IF(AC$1004=0,0,1-CHOOSE(AC$1004,IF(ISNUMBER(Datos!AC827),AND(OR(AC$1005="",Datos!AC827&gt;=AC$1005),OR(AC$1006="",Datos!AC827&lt;=AC$1006)),FALSE),IF(ISNUMBER(Datos!AC827),AND(Datos!AC827=INT(Datos!AC827),AND(OR(AC$1005="",Datos!AC827&gt;=AC$1005),OR(AC$1006="",Datos!AC827&lt;=AC$1006))),FALSE),OR(ISNUMBER(FIND(";"&amp;UPPER(TRIM(Datos!AC827&amp;""))&amp;"=",AC$1007)),ISNUMBER(FIND(";"&amp;UPPER(TRIM(Datos!AC827&amp;""))&amp;";",AC$1007))),OR(UPPER(TRIM(Datos!AC827&amp;""))="SÍ",UPPER(TRIM(Datos!AC827&amp;""))="SI",UPPER(TRIM(Datos!AC827&amp;""))="NO"),IF(ISNUMBER(Datos!AC827),AND(OR(AC$1005="",Datos!AC827&gt;=AC$1005),OR(AC$1006="",Datos!AC827&lt;=AC$1006)),FALSE),TRUE))))</f>
        <v>0.0</v>
      </c>
      <c r="AD827">
        <f>IF(Datos!AD827="",0,IF(AND(AD$1008&lt;&gt;"",Datos!AD827=AD$1008),0,IF(AD$1004=0,0,1-CHOOSE(AD$1004,IF(ISNUMBER(Datos!AD827),AND(OR(AD$1005="",Datos!AD827&gt;=AD$1005),OR(AD$1006="",Datos!AD827&lt;=AD$1006)),FALSE),IF(ISNUMBER(Datos!AD827),AND(Datos!AD827=INT(Datos!AD827),AND(OR(AD$1005="",Datos!AD827&gt;=AD$1005),OR(AD$1006="",Datos!AD827&lt;=AD$1006))),FALSE),OR(ISNUMBER(FIND(";"&amp;UPPER(TRIM(Datos!AD827&amp;""))&amp;"=",AD$1007)),ISNUMBER(FIND(";"&amp;UPPER(TRIM(Datos!AD827&amp;""))&amp;";",AD$1007))),OR(UPPER(TRIM(Datos!AD827&amp;""))="SÍ",UPPER(TRIM(Datos!AD827&amp;""))="SI",UPPER(TRIM(Datos!AD827&amp;""))="NO"),IF(ISNUMBER(Datos!AD827),AND(OR(AD$1005="",Datos!AD827&gt;=AD$1005),OR(AD$1006="",Datos!AD827&lt;=AD$1006)),FALSE),TRUE))))</f>
        <v>0.0</v>
      </c>
      <c r="AE827">
        <f>IF(Datos!AE827="",0,IF(AND(AE$1008&lt;&gt;"",Datos!AE827=AE$1008),0,IF(AE$1004=0,0,1-CHOOSE(AE$1004,IF(ISNUMBER(Datos!AE827),AND(OR(AE$1005="",Datos!AE827&gt;=AE$1005),OR(AE$1006="",Datos!AE827&lt;=AE$1006)),FALSE),IF(ISNUMBER(Datos!AE827),AND(Datos!AE827=INT(Datos!AE827),AND(OR(AE$1005="",Datos!AE827&gt;=AE$1005),OR(AE$1006="",Datos!AE827&lt;=AE$1006))),FALSE),OR(ISNUMBER(FIND(";"&amp;UPPER(TRIM(Datos!AE827&amp;""))&amp;"=",AE$1007)),ISNUMBER(FIND(";"&amp;UPPER(TRIM(Datos!AE827&amp;""))&amp;";",AE$1007))),OR(UPPER(TRIM(Datos!AE827&amp;""))="SÍ",UPPER(TRIM(Datos!AE827&amp;""))="SI",UPPER(TRIM(Datos!AE827&amp;""))="NO"),IF(ISNUMBER(Datos!AE827),AND(OR(AE$1005="",Datos!AE827&gt;=AE$1005),OR(AE$1006="",Datos!AE827&lt;=AE$1006)),FALSE),TRUE))))</f>
        <v>0.0</v>
      </c>
    </row>
    <row r="828" spans="2:31">
      <c r="B828">
        <f>IF(Datos!B828="",0,IF(AND(B$1008&lt;&gt;"",Datos!B828=B$1008),0,IF(B$1004=0,0,1-CHOOSE(B$1004,IF(ISNUMBER(Datos!B828),AND(OR(B$1005="",Datos!B828&gt;=B$1005),OR(B$1006="",Datos!B828&lt;=B$1006)),FALSE),IF(ISNUMBER(Datos!B828),AND(Datos!B828=INT(Datos!B828),AND(OR(B$1005="",Datos!B828&gt;=B$1005),OR(B$1006="",Datos!B828&lt;=B$1006))),FALSE),OR(ISNUMBER(FIND(";"&amp;UPPER(TRIM(Datos!B828&amp;""))&amp;"=",B$1007)),ISNUMBER(FIND(";"&amp;UPPER(TRIM(Datos!B828&amp;""))&amp;";",B$1007))),OR(UPPER(TRIM(Datos!B828&amp;""))="SÍ",UPPER(TRIM(Datos!B828&amp;""))="SI",UPPER(TRIM(Datos!B828&amp;""))="NO"),IF(ISNUMBER(Datos!B828),AND(OR(B$1005="",Datos!B828&gt;=B$1005),OR(B$1006="",Datos!B828&lt;=B$1006)),FALSE),TRUE))))</f>
        <v>0.0</v>
      </c>
      <c r="C828">
        <f>IF(Datos!C828="",0,IF(AND(C$1008&lt;&gt;"",Datos!C828=C$1008),0,IF(C$1004=0,0,1-CHOOSE(C$1004,IF(ISNUMBER(Datos!C828),AND(OR(C$1005="",Datos!C828&gt;=C$1005),OR(C$1006="",Datos!C828&lt;=C$1006)),FALSE),IF(ISNUMBER(Datos!C828),AND(Datos!C828=INT(Datos!C828),AND(OR(C$1005="",Datos!C828&gt;=C$1005),OR(C$1006="",Datos!C828&lt;=C$1006))),FALSE),OR(ISNUMBER(FIND(";"&amp;UPPER(TRIM(Datos!C828&amp;""))&amp;"=",C$1007)),ISNUMBER(FIND(";"&amp;UPPER(TRIM(Datos!C828&amp;""))&amp;";",C$1007))),OR(UPPER(TRIM(Datos!C828&amp;""))="SÍ",UPPER(TRIM(Datos!C828&amp;""))="SI",UPPER(TRIM(Datos!C828&amp;""))="NO"),IF(ISNUMBER(Datos!C828),AND(OR(C$1005="",Datos!C828&gt;=C$1005),OR(C$1006="",Datos!C828&lt;=C$1006)),FALSE),TRUE))))</f>
        <v>0.0</v>
      </c>
      <c r="D828">
        <f>IF(Datos!D828="",0,IF(AND(D$1008&lt;&gt;"",Datos!D828=D$1008),0,IF(D$1004=0,0,1-CHOOSE(D$1004,IF(ISNUMBER(Datos!D828),AND(OR(D$1005="",Datos!D828&gt;=D$1005),OR(D$1006="",Datos!D828&lt;=D$1006)),FALSE),IF(ISNUMBER(Datos!D828),AND(Datos!D828=INT(Datos!D828),AND(OR(D$1005="",Datos!D828&gt;=D$1005),OR(D$1006="",Datos!D828&lt;=D$1006))),FALSE),OR(ISNUMBER(FIND(";"&amp;UPPER(TRIM(Datos!D828&amp;""))&amp;"=",D$1007)),ISNUMBER(FIND(";"&amp;UPPER(TRIM(Datos!D828&amp;""))&amp;";",D$1007))),OR(UPPER(TRIM(Datos!D828&amp;""))="SÍ",UPPER(TRIM(Datos!D828&amp;""))="SI",UPPER(TRIM(Datos!D828&amp;""))="NO"),IF(ISNUMBER(Datos!D828),AND(OR(D$1005="",Datos!D828&gt;=D$1005),OR(D$1006="",Datos!D828&lt;=D$1006)),FALSE),TRUE))))</f>
        <v>0.0</v>
      </c>
      <c r="E828">
        <f>IF(Datos!E828="",0,IF(AND(E$1008&lt;&gt;"",Datos!E828=E$1008),0,IF(E$1004=0,0,1-CHOOSE(E$1004,IF(ISNUMBER(Datos!E828),AND(OR(E$1005="",Datos!E828&gt;=E$1005),OR(E$1006="",Datos!E828&lt;=E$1006)),FALSE),IF(ISNUMBER(Datos!E828),AND(Datos!E828=INT(Datos!E828),AND(OR(E$1005="",Datos!E828&gt;=E$1005),OR(E$1006="",Datos!E828&lt;=E$1006))),FALSE),OR(ISNUMBER(FIND(";"&amp;UPPER(TRIM(Datos!E828&amp;""))&amp;"=",E$1007)),ISNUMBER(FIND(";"&amp;UPPER(TRIM(Datos!E828&amp;""))&amp;";",E$1007))),OR(UPPER(TRIM(Datos!E828&amp;""))="SÍ",UPPER(TRIM(Datos!E828&amp;""))="SI",UPPER(TRIM(Datos!E828&amp;""))="NO"),IF(ISNUMBER(Datos!E828),AND(OR(E$1005="",Datos!E828&gt;=E$1005),OR(E$1006="",Datos!E828&lt;=E$1006)),FALSE),TRUE))))</f>
        <v>0.0</v>
      </c>
      <c r="F828">
        <f>IF(Datos!F828="",0,IF(AND(F$1008&lt;&gt;"",Datos!F828=F$1008),0,IF(F$1004=0,0,1-CHOOSE(F$1004,IF(ISNUMBER(Datos!F828),AND(OR(F$1005="",Datos!F828&gt;=F$1005),OR(F$1006="",Datos!F828&lt;=F$1006)),FALSE),IF(ISNUMBER(Datos!F828),AND(Datos!F828=INT(Datos!F828),AND(OR(F$1005="",Datos!F828&gt;=F$1005),OR(F$1006="",Datos!F828&lt;=F$1006))),FALSE),OR(ISNUMBER(FIND(";"&amp;UPPER(TRIM(Datos!F828&amp;""))&amp;"=",F$1007)),ISNUMBER(FIND(";"&amp;UPPER(TRIM(Datos!F828&amp;""))&amp;";",F$1007))),OR(UPPER(TRIM(Datos!F828&amp;""))="SÍ",UPPER(TRIM(Datos!F828&amp;""))="SI",UPPER(TRIM(Datos!F828&amp;""))="NO"),IF(ISNUMBER(Datos!F828),AND(OR(F$1005="",Datos!F828&gt;=F$1005),OR(F$1006="",Datos!F828&lt;=F$1006)),FALSE),TRUE))))</f>
        <v>0.0</v>
      </c>
      <c r="G828">
        <f>IF(Datos!G828="",0,IF(AND(G$1008&lt;&gt;"",Datos!G828=G$1008),0,IF(G$1004=0,0,1-CHOOSE(G$1004,IF(ISNUMBER(Datos!G828),AND(OR(G$1005="",Datos!G828&gt;=G$1005),OR(G$1006="",Datos!G828&lt;=G$1006)),FALSE),IF(ISNUMBER(Datos!G828),AND(Datos!G828=INT(Datos!G828),AND(OR(G$1005="",Datos!G828&gt;=G$1005),OR(G$1006="",Datos!G828&lt;=G$1006))),FALSE),OR(ISNUMBER(FIND(";"&amp;UPPER(TRIM(Datos!G828&amp;""))&amp;"=",G$1007)),ISNUMBER(FIND(";"&amp;UPPER(TRIM(Datos!G828&amp;""))&amp;";",G$1007))),OR(UPPER(TRIM(Datos!G828&amp;""))="SÍ",UPPER(TRIM(Datos!G828&amp;""))="SI",UPPER(TRIM(Datos!G828&amp;""))="NO"),IF(ISNUMBER(Datos!G828),AND(OR(G$1005="",Datos!G828&gt;=G$1005),OR(G$1006="",Datos!G828&lt;=G$1006)),FALSE),TRUE))))</f>
        <v>0.0</v>
      </c>
      <c r="H828">
        <f>IF(Datos!H828="",0,IF(AND(H$1008&lt;&gt;"",Datos!H828=H$1008),0,IF(H$1004=0,0,1-CHOOSE(H$1004,IF(ISNUMBER(Datos!H828),AND(OR(H$1005="",Datos!H828&gt;=H$1005),OR(H$1006="",Datos!H828&lt;=H$1006)),FALSE),IF(ISNUMBER(Datos!H828),AND(Datos!H828=INT(Datos!H828),AND(OR(H$1005="",Datos!H828&gt;=H$1005),OR(H$1006="",Datos!H828&lt;=H$1006))),FALSE),OR(ISNUMBER(FIND(";"&amp;UPPER(TRIM(Datos!H828&amp;""))&amp;"=",H$1007)),ISNUMBER(FIND(";"&amp;UPPER(TRIM(Datos!H828&amp;""))&amp;";",H$1007))),OR(UPPER(TRIM(Datos!H828&amp;""))="SÍ",UPPER(TRIM(Datos!H828&amp;""))="SI",UPPER(TRIM(Datos!H828&amp;""))="NO"),IF(ISNUMBER(Datos!H828),AND(OR(H$1005="",Datos!H828&gt;=H$1005),OR(H$1006="",Datos!H828&lt;=H$1006)),FALSE),TRUE))))</f>
        <v>0.0</v>
      </c>
      <c r="I828">
        <f>IF(Datos!I828="",0,IF(AND(I$1008&lt;&gt;"",Datos!I828=I$1008),0,IF(I$1004=0,0,1-CHOOSE(I$1004,IF(ISNUMBER(Datos!I828),AND(OR(I$1005="",Datos!I828&gt;=I$1005),OR(I$1006="",Datos!I828&lt;=I$1006)),FALSE),IF(ISNUMBER(Datos!I828),AND(Datos!I828=INT(Datos!I828),AND(OR(I$1005="",Datos!I828&gt;=I$1005),OR(I$1006="",Datos!I828&lt;=I$1006))),FALSE),OR(ISNUMBER(FIND(";"&amp;UPPER(TRIM(Datos!I828&amp;""))&amp;"=",I$1007)),ISNUMBER(FIND(";"&amp;UPPER(TRIM(Datos!I828&amp;""))&amp;";",I$1007))),OR(UPPER(TRIM(Datos!I828&amp;""))="SÍ",UPPER(TRIM(Datos!I828&amp;""))="SI",UPPER(TRIM(Datos!I828&amp;""))="NO"),IF(ISNUMBER(Datos!I828),AND(OR(I$1005="",Datos!I828&gt;=I$1005),OR(I$1006="",Datos!I828&lt;=I$1006)),FALSE),TRUE))))</f>
        <v>0.0</v>
      </c>
      <c r="J828">
        <f>IF(Datos!J828="",0,IF(AND(J$1008&lt;&gt;"",Datos!J828=J$1008),0,IF(J$1004=0,0,1-CHOOSE(J$1004,IF(ISNUMBER(Datos!J828),AND(OR(J$1005="",Datos!J828&gt;=J$1005),OR(J$1006="",Datos!J828&lt;=J$1006)),FALSE),IF(ISNUMBER(Datos!J828),AND(Datos!J828=INT(Datos!J828),AND(OR(J$1005="",Datos!J828&gt;=J$1005),OR(J$1006="",Datos!J828&lt;=J$1006))),FALSE),OR(ISNUMBER(FIND(";"&amp;UPPER(TRIM(Datos!J828&amp;""))&amp;"=",J$1007)),ISNUMBER(FIND(";"&amp;UPPER(TRIM(Datos!J828&amp;""))&amp;";",J$1007))),OR(UPPER(TRIM(Datos!J828&amp;""))="SÍ",UPPER(TRIM(Datos!J828&amp;""))="SI",UPPER(TRIM(Datos!J828&amp;""))="NO"),IF(ISNUMBER(Datos!J828),AND(OR(J$1005="",Datos!J828&gt;=J$1005),OR(J$1006="",Datos!J828&lt;=J$1006)),FALSE),TRUE))))</f>
        <v>0.0</v>
      </c>
      <c r="K828">
        <f>IF(Datos!K828="",0,IF(AND(K$1008&lt;&gt;"",Datos!K828=K$1008),0,IF(K$1004=0,0,1-CHOOSE(K$1004,IF(ISNUMBER(Datos!K828),AND(OR(K$1005="",Datos!K828&gt;=K$1005),OR(K$1006="",Datos!K828&lt;=K$1006)),FALSE),IF(ISNUMBER(Datos!K828),AND(Datos!K828=INT(Datos!K828),AND(OR(K$1005="",Datos!K828&gt;=K$1005),OR(K$1006="",Datos!K828&lt;=K$1006))),FALSE),OR(ISNUMBER(FIND(";"&amp;UPPER(TRIM(Datos!K828&amp;""))&amp;"=",K$1007)),ISNUMBER(FIND(";"&amp;UPPER(TRIM(Datos!K828&amp;""))&amp;";",K$1007))),OR(UPPER(TRIM(Datos!K828&amp;""))="SÍ",UPPER(TRIM(Datos!K828&amp;""))="SI",UPPER(TRIM(Datos!K828&amp;""))="NO"),IF(ISNUMBER(Datos!K828),AND(OR(K$1005="",Datos!K828&gt;=K$1005),OR(K$1006="",Datos!K828&lt;=K$1006)),FALSE),TRUE))))</f>
        <v>0.0</v>
      </c>
      <c r="L828">
        <f>IF(Datos!L828="",0,IF(AND(L$1008&lt;&gt;"",Datos!L828=L$1008),0,IF(L$1004=0,0,1-CHOOSE(L$1004,IF(ISNUMBER(Datos!L828),AND(OR(L$1005="",Datos!L828&gt;=L$1005),OR(L$1006="",Datos!L828&lt;=L$1006)),FALSE),IF(ISNUMBER(Datos!L828),AND(Datos!L828=INT(Datos!L828),AND(OR(L$1005="",Datos!L828&gt;=L$1005),OR(L$1006="",Datos!L828&lt;=L$1006))),FALSE),OR(ISNUMBER(FIND(";"&amp;UPPER(TRIM(Datos!L828&amp;""))&amp;"=",L$1007)),ISNUMBER(FIND(";"&amp;UPPER(TRIM(Datos!L828&amp;""))&amp;";",L$1007))),OR(UPPER(TRIM(Datos!L828&amp;""))="SÍ",UPPER(TRIM(Datos!L828&amp;""))="SI",UPPER(TRIM(Datos!L828&amp;""))="NO"),IF(ISNUMBER(Datos!L828),AND(OR(L$1005="",Datos!L828&gt;=L$1005),OR(L$1006="",Datos!L828&lt;=L$1006)),FALSE),TRUE))))</f>
        <v>0.0</v>
      </c>
      <c r="M828">
        <f>IF(Datos!M828="",0,IF(AND(M$1008&lt;&gt;"",Datos!M828=M$1008),0,IF(M$1004=0,0,1-CHOOSE(M$1004,IF(ISNUMBER(Datos!M828),AND(OR(M$1005="",Datos!M828&gt;=M$1005),OR(M$1006="",Datos!M828&lt;=M$1006)),FALSE),IF(ISNUMBER(Datos!M828),AND(Datos!M828=INT(Datos!M828),AND(OR(M$1005="",Datos!M828&gt;=M$1005),OR(M$1006="",Datos!M828&lt;=M$1006))),FALSE),OR(ISNUMBER(FIND(";"&amp;UPPER(TRIM(Datos!M828&amp;""))&amp;"=",M$1007)),ISNUMBER(FIND(";"&amp;UPPER(TRIM(Datos!M828&amp;""))&amp;";",M$1007))),OR(UPPER(TRIM(Datos!M828&amp;""))="SÍ",UPPER(TRIM(Datos!M828&amp;""))="SI",UPPER(TRIM(Datos!M828&amp;""))="NO"),IF(ISNUMBER(Datos!M828),AND(OR(M$1005="",Datos!M828&gt;=M$1005),OR(M$1006="",Datos!M828&lt;=M$1006)),FALSE),TRUE))))</f>
        <v>0.0</v>
      </c>
      <c r="N828">
        <f>IF(Datos!N828="",0,IF(AND(N$1008&lt;&gt;"",Datos!N828=N$1008),0,IF(N$1004=0,0,1-CHOOSE(N$1004,IF(ISNUMBER(Datos!N828),AND(OR(N$1005="",Datos!N828&gt;=N$1005),OR(N$1006="",Datos!N828&lt;=N$1006)),FALSE),IF(ISNUMBER(Datos!N828),AND(Datos!N828=INT(Datos!N828),AND(OR(N$1005="",Datos!N828&gt;=N$1005),OR(N$1006="",Datos!N828&lt;=N$1006))),FALSE),OR(ISNUMBER(FIND(";"&amp;UPPER(TRIM(Datos!N828&amp;""))&amp;"=",N$1007)),ISNUMBER(FIND(";"&amp;UPPER(TRIM(Datos!N828&amp;""))&amp;";",N$1007))),OR(UPPER(TRIM(Datos!N828&amp;""))="SÍ",UPPER(TRIM(Datos!N828&amp;""))="SI",UPPER(TRIM(Datos!N828&amp;""))="NO"),IF(ISNUMBER(Datos!N828),AND(OR(N$1005="",Datos!N828&gt;=N$1005),OR(N$1006="",Datos!N828&lt;=N$1006)),FALSE),TRUE))))</f>
        <v>0.0</v>
      </c>
      <c r="O828">
        <f>IF(Datos!O828="",0,IF(AND(O$1008&lt;&gt;"",Datos!O828=O$1008),0,IF(O$1004=0,0,1-CHOOSE(O$1004,IF(ISNUMBER(Datos!O828),AND(OR(O$1005="",Datos!O828&gt;=O$1005),OR(O$1006="",Datos!O828&lt;=O$1006)),FALSE),IF(ISNUMBER(Datos!O828),AND(Datos!O828=INT(Datos!O828),AND(OR(O$1005="",Datos!O828&gt;=O$1005),OR(O$1006="",Datos!O828&lt;=O$1006))),FALSE),OR(ISNUMBER(FIND(";"&amp;UPPER(TRIM(Datos!O828&amp;""))&amp;"=",O$1007)),ISNUMBER(FIND(";"&amp;UPPER(TRIM(Datos!O828&amp;""))&amp;";",O$1007))),OR(UPPER(TRIM(Datos!O828&amp;""))="SÍ",UPPER(TRIM(Datos!O828&amp;""))="SI",UPPER(TRIM(Datos!O828&amp;""))="NO"),IF(ISNUMBER(Datos!O828),AND(OR(O$1005="",Datos!O828&gt;=O$1005),OR(O$1006="",Datos!O828&lt;=O$1006)),FALSE),TRUE))))</f>
        <v>0.0</v>
      </c>
      <c r="P828">
        <f>IF(Datos!P828="",0,IF(AND(P$1008&lt;&gt;"",Datos!P828=P$1008),0,IF(P$1004=0,0,1-CHOOSE(P$1004,IF(ISNUMBER(Datos!P828),AND(OR(P$1005="",Datos!P828&gt;=P$1005),OR(P$1006="",Datos!P828&lt;=P$1006)),FALSE),IF(ISNUMBER(Datos!P828),AND(Datos!P828=INT(Datos!P828),AND(OR(P$1005="",Datos!P828&gt;=P$1005),OR(P$1006="",Datos!P828&lt;=P$1006))),FALSE),OR(ISNUMBER(FIND(";"&amp;UPPER(TRIM(Datos!P828&amp;""))&amp;"=",P$1007)),ISNUMBER(FIND(";"&amp;UPPER(TRIM(Datos!P828&amp;""))&amp;";",P$1007))),OR(UPPER(TRIM(Datos!P828&amp;""))="SÍ",UPPER(TRIM(Datos!P828&amp;""))="SI",UPPER(TRIM(Datos!P828&amp;""))="NO"),IF(ISNUMBER(Datos!P828),AND(OR(P$1005="",Datos!P828&gt;=P$1005),OR(P$1006="",Datos!P828&lt;=P$1006)),FALSE),TRUE))))</f>
        <v>0.0</v>
      </c>
      <c r="Q828">
        <f>IF(Datos!Q828="",0,IF(AND(Q$1008&lt;&gt;"",Datos!Q828=Q$1008),0,IF(Q$1004=0,0,1-CHOOSE(Q$1004,IF(ISNUMBER(Datos!Q828),AND(OR(Q$1005="",Datos!Q828&gt;=Q$1005),OR(Q$1006="",Datos!Q828&lt;=Q$1006)),FALSE),IF(ISNUMBER(Datos!Q828),AND(Datos!Q828=INT(Datos!Q828),AND(OR(Q$1005="",Datos!Q828&gt;=Q$1005),OR(Q$1006="",Datos!Q828&lt;=Q$1006))),FALSE),OR(ISNUMBER(FIND(";"&amp;UPPER(TRIM(Datos!Q828&amp;""))&amp;"=",Q$1007)),ISNUMBER(FIND(";"&amp;UPPER(TRIM(Datos!Q828&amp;""))&amp;";",Q$1007))),OR(UPPER(TRIM(Datos!Q828&amp;""))="SÍ",UPPER(TRIM(Datos!Q828&amp;""))="SI",UPPER(TRIM(Datos!Q828&amp;""))="NO"),IF(ISNUMBER(Datos!Q828),AND(OR(Q$1005="",Datos!Q828&gt;=Q$1005),OR(Q$1006="",Datos!Q828&lt;=Q$1006)),FALSE),TRUE))))</f>
        <v>0.0</v>
      </c>
      <c r="R828">
        <f>IF(Datos!R828="",0,IF(AND(R$1008&lt;&gt;"",Datos!R828=R$1008),0,IF(R$1004=0,0,1-CHOOSE(R$1004,IF(ISNUMBER(Datos!R828),AND(OR(R$1005="",Datos!R828&gt;=R$1005),OR(R$1006="",Datos!R828&lt;=R$1006)),FALSE),IF(ISNUMBER(Datos!R828),AND(Datos!R828=INT(Datos!R828),AND(OR(R$1005="",Datos!R828&gt;=R$1005),OR(R$1006="",Datos!R828&lt;=R$1006))),FALSE),OR(ISNUMBER(FIND(";"&amp;UPPER(TRIM(Datos!R828&amp;""))&amp;"=",R$1007)),ISNUMBER(FIND(";"&amp;UPPER(TRIM(Datos!R828&amp;""))&amp;";",R$1007))),OR(UPPER(TRIM(Datos!R828&amp;""))="SÍ",UPPER(TRIM(Datos!R828&amp;""))="SI",UPPER(TRIM(Datos!R828&amp;""))="NO"),IF(ISNUMBER(Datos!R828),AND(OR(R$1005="",Datos!R828&gt;=R$1005),OR(R$1006="",Datos!R828&lt;=R$1006)),FALSE),TRUE))))</f>
        <v>0.0</v>
      </c>
      <c r="S828">
        <f>IF(Datos!S828="",0,IF(AND(S$1008&lt;&gt;"",Datos!S828=S$1008),0,IF(S$1004=0,0,1-CHOOSE(S$1004,IF(ISNUMBER(Datos!S828),AND(OR(S$1005="",Datos!S828&gt;=S$1005),OR(S$1006="",Datos!S828&lt;=S$1006)),FALSE),IF(ISNUMBER(Datos!S828),AND(Datos!S828=INT(Datos!S828),AND(OR(S$1005="",Datos!S828&gt;=S$1005),OR(S$1006="",Datos!S828&lt;=S$1006))),FALSE),OR(ISNUMBER(FIND(";"&amp;UPPER(TRIM(Datos!S828&amp;""))&amp;"=",S$1007)),ISNUMBER(FIND(";"&amp;UPPER(TRIM(Datos!S828&amp;""))&amp;";",S$1007))),OR(UPPER(TRIM(Datos!S828&amp;""))="SÍ",UPPER(TRIM(Datos!S828&amp;""))="SI",UPPER(TRIM(Datos!S828&amp;""))="NO"),IF(ISNUMBER(Datos!S828),AND(OR(S$1005="",Datos!S828&gt;=S$1005),OR(S$1006="",Datos!S828&lt;=S$1006)),FALSE),TRUE))))</f>
        <v>0.0</v>
      </c>
      <c r="T828">
        <f>IF(Datos!T828="",0,IF(AND(T$1008&lt;&gt;"",Datos!T828=T$1008),0,IF(T$1004=0,0,1-CHOOSE(T$1004,IF(ISNUMBER(Datos!T828),AND(OR(T$1005="",Datos!T828&gt;=T$1005),OR(T$1006="",Datos!T828&lt;=T$1006)),FALSE),IF(ISNUMBER(Datos!T828),AND(Datos!T828=INT(Datos!T828),AND(OR(T$1005="",Datos!T828&gt;=T$1005),OR(T$1006="",Datos!T828&lt;=T$1006))),FALSE),OR(ISNUMBER(FIND(";"&amp;UPPER(TRIM(Datos!T828&amp;""))&amp;"=",T$1007)),ISNUMBER(FIND(";"&amp;UPPER(TRIM(Datos!T828&amp;""))&amp;";",T$1007))),OR(UPPER(TRIM(Datos!T828&amp;""))="SÍ",UPPER(TRIM(Datos!T828&amp;""))="SI",UPPER(TRIM(Datos!T828&amp;""))="NO"),IF(ISNUMBER(Datos!T828),AND(OR(T$1005="",Datos!T828&gt;=T$1005),OR(T$1006="",Datos!T828&lt;=T$1006)),FALSE),TRUE))))</f>
        <v>0.0</v>
      </c>
      <c r="U828">
        <f>IF(Datos!U828="",0,IF(AND(U$1008&lt;&gt;"",Datos!U828=U$1008),0,IF(U$1004=0,0,1-CHOOSE(U$1004,IF(ISNUMBER(Datos!U828),AND(OR(U$1005="",Datos!U828&gt;=U$1005),OR(U$1006="",Datos!U828&lt;=U$1006)),FALSE),IF(ISNUMBER(Datos!U828),AND(Datos!U828=INT(Datos!U828),AND(OR(U$1005="",Datos!U828&gt;=U$1005),OR(U$1006="",Datos!U828&lt;=U$1006))),FALSE),OR(ISNUMBER(FIND(";"&amp;UPPER(TRIM(Datos!U828&amp;""))&amp;"=",U$1007)),ISNUMBER(FIND(";"&amp;UPPER(TRIM(Datos!U828&amp;""))&amp;";",U$1007))),OR(UPPER(TRIM(Datos!U828&amp;""))="SÍ",UPPER(TRIM(Datos!U828&amp;""))="SI",UPPER(TRIM(Datos!U828&amp;""))="NO"),IF(ISNUMBER(Datos!U828),AND(OR(U$1005="",Datos!U828&gt;=U$1005),OR(U$1006="",Datos!U828&lt;=U$1006)),FALSE),TRUE))))</f>
        <v>0.0</v>
      </c>
      <c r="V828">
        <f>IF(Datos!V828="",0,IF(AND(V$1008&lt;&gt;"",Datos!V828=V$1008),0,IF(V$1004=0,0,1-CHOOSE(V$1004,IF(ISNUMBER(Datos!V828),AND(OR(V$1005="",Datos!V828&gt;=V$1005),OR(V$1006="",Datos!V828&lt;=V$1006)),FALSE),IF(ISNUMBER(Datos!V828),AND(Datos!V828=INT(Datos!V828),AND(OR(V$1005="",Datos!V828&gt;=V$1005),OR(V$1006="",Datos!V828&lt;=V$1006))),FALSE),OR(ISNUMBER(FIND(";"&amp;UPPER(TRIM(Datos!V828&amp;""))&amp;"=",V$1007)),ISNUMBER(FIND(";"&amp;UPPER(TRIM(Datos!V828&amp;""))&amp;";",V$1007))),OR(UPPER(TRIM(Datos!V828&amp;""))="SÍ",UPPER(TRIM(Datos!V828&amp;""))="SI",UPPER(TRIM(Datos!V828&amp;""))="NO"),IF(ISNUMBER(Datos!V828),AND(OR(V$1005="",Datos!V828&gt;=V$1005),OR(V$1006="",Datos!V828&lt;=V$1006)),FALSE),TRUE))))</f>
        <v>0.0</v>
      </c>
      <c r="W828">
        <f>IF(Datos!W828="",0,IF(AND(W$1008&lt;&gt;"",Datos!W828=W$1008),0,IF(W$1004=0,0,1-CHOOSE(W$1004,IF(ISNUMBER(Datos!W828),AND(OR(W$1005="",Datos!W828&gt;=W$1005),OR(W$1006="",Datos!W828&lt;=W$1006)),FALSE),IF(ISNUMBER(Datos!W828),AND(Datos!W828=INT(Datos!W828),AND(OR(W$1005="",Datos!W828&gt;=W$1005),OR(W$1006="",Datos!W828&lt;=W$1006))),FALSE),OR(ISNUMBER(FIND(";"&amp;UPPER(TRIM(Datos!W828&amp;""))&amp;"=",W$1007)),ISNUMBER(FIND(";"&amp;UPPER(TRIM(Datos!W828&amp;""))&amp;";",W$1007))),OR(UPPER(TRIM(Datos!W828&amp;""))="SÍ",UPPER(TRIM(Datos!W828&amp;""))="SI",UPPER(TRIM(Datos!W828&amp;""))="NO"),IF(ISNUMBER(Datos!W828),AND(OR(W$1005="",Datos!W828&gt;=W$1005),OR(W$1006="",Datos!W828&lt;=W$1006)),FALSE),TRUE))))</f>
        <v>0.0</v>
      </c>
      <c r="X828">
        <f>IF(Datos!X828="",0,IF(AND(X$1008&lt;&gt;"",Datos!X828=X$1008),0,IF(X$1004=0,0,1-CHOOSE(X$1004,IF(ISNUMBER(Datos!X828),AND(OR(X$1005="",Datos!X828&gt;=X$1005),OR(X$1006="",Datos!X828&lt;=X$1006)),FALSE),IF(ISNUMBER(Datos!X828),AND(Datos!X828=INT(Datos!X828),AND(OR(X$1005="",Datos!X828&gt;=X$1005),OR(X$1006="",Datos!X828&lt;=X$1006))),FALSE),OR(ISNUMBER(FIND(";"&amp;UPPER(TRIM(Datos!X828&amp;""))&amp;"=",X$1007)),ISNUMBER(FIND(";"&amp;UPPER(TRIM(Datos!X828&amp;""))&amp;";",X$1007))),OR(UPPER(TRIM(Datos!X828&amp;""))="SÍ",UPPER(TRIM(Datos!X828&amp;""))="SI",UPPER(TRIM(Datos!X828&amp;""))="NO"),IF(ISNUMBER(Datos!X828),AND(OR(X$1005="",Datos!X828&gt;=X$1005),OR(X$1006="",Datos!X828&lt;=X$1006)),FALSE),TRUE))))</f>
        <v>0.0</v>
      </c>
      <c r="Y828">
        <f>IF(Datos!Y828="",0,IF(AND(Y$1008&lt;&gt;"",Datos!Y828=Y$1008),0,IF(Y$1004=0,0,1-CHOOSE(Y$1004,IF(ISNUMBER(Datos!Y828),AND(OR(Y$1005="",Datos!Y828&gt;=Y$1005),OR(Y$1006="",Datos!Y828&lt;=Y$1006)),FALSE),IF(ISNUMBER(Datos!Y828),AND(Datos!Y828=INT(Datos!Y828),AND(OR(Y$1005="",Datos!Y828&gt;=Y$1005),OR(Y$1006="",Datos!Y828&lt;=Y$1006))),FALSE),OR(ISNUMBER(FIND(";"&amp;UPPER(TRIM(Datos!Y828&amp;""))&amp;"=",Y$1007)),ISNUMBER(FIND(";"&amp;UPPER(TRIM(Datos!Y828&amp;""))&amp;";",Y$1007))),OR(UPPER(TRIM(Datos!Y828&amp;""))="SÍ",UPPER(TRIM(Datos!Y828&amp;""))="SI",UPPER(TRIM(Datos!Y828&amp;""))="NO"),IF(ISNUMBER(Datos!Y828),AND(OR(Y$1005="",Datos!Y828&gt;=Y$1005),OR(Y$1006="",Datos!Y828&lt;=Y$1006)),FALSE),TRUE))))</f>
        <v>0.0</v>
      </c>
      <c r="Z828">
        <f>IF(Datos!Z828="",0,IF(AND(Z$1008&lt;&gt;"",Datos!Z828=Z$1008),0,IF(Z$1004=0,0,1-CHOOSE(Z$1004,IF(ISNUMBER(Datos!Z828),AND(OR(Z$1005="",Datos!Z828&gt;=Z$1005),OR(Z$1006="",Datos!Z828&lt;=Z$1006)),FALSE),IF(ISNUMBER(Datos!Z828),AND(Datos!Z828=INT(Datos!Z828),AND(OR(Z$1005="",Datos!Z828&gt;=Z$1005),OR(Z$1006="",Datos!Z828&lt;=Z$1006))),FALSE),OR(ISNUMBER(FIND(";"&amp;UPPER(TRIM(Datos!Z828&amp;""))&amp;"=",Z$1007)),ISNUMBER(FIND(";"&amp;UPPER(TRIM(Datos!Z828&amp;""))&amp;";",Z$1007))),OR(UPPER(TRIM(Datos!Z828&amp;""))="SÍ",UPPER(TRIM(Datos!Z828&amp;""))="SI",UPPER(TRIM(Datos!Z828&amp;""))="NO"),IF(ISNUMBER(Datos!Z828),AND(OR(Z$1005="",Datos!Z828&gt;=Z$1005),OR(Z$1006="",Datos!Z828&lt;=Z$1006)),FALSE),TRUE))))</f>
        <v>0.0</v>
      </c>
      <c r="AA828">
        <f>IF(Datos!AA828="",0,IF(AND(AA$1008&lt;&gt;"",Datos!AA828=AA$1008),0,IF(AA$1004=0,0,1-CHOOSE(AA$1004,IF(ISNUMBER(Datos!AA828),AND(OR(AA$1005="",Datos!AA828&gt;=AA$1005),OR(AA$1006="",Datos!AA828&lt;=AA$1006)),FALSE),IF(ISNUMBER(Datos!AA828),AND(Datos!AA828=INT(Datos!AA828),AND(OR(AA$1005="",Datos!AA828&gt;=AA$1005),OR(AA$1006="",Datos!AA828&lt;=AA$1006))),FALSE),OR(ISNUMBER(FIND(";"&amp;UPPER(TRIM(Datos!AA828&amp;""))&amp;"=",AA$1007)),ISNUMBER(FIND(";"&amp;UPPER(TRIM(Datos!AA828&amp;""))&amp;";",AA$1007))),OR(UPPER(TRIM(Datos!AA828&amp;""))="SÍ",UPPER(TRIM(Datos!AA828&amp;""))="SI",UPPER(TRIM(Datos!AA828&amp;""))="NO"),IF(ISNUMBER(Datos!AA828),AND(OR(AA$1005="",Datos!AA828&gt;=AA$1005),OR(AA$1006="",Datos!AA828&lt;=AA$1006)),FALSE),TRUE))))</f>
        <v>0.0</v>
      </c>
      <c r="AB828">
        <f>IF(Datos!AB828="",0,IF(AND(AB$1008&lt;&gt;"",Datos!AB828=AB$1008),0,IF(AB$1004=0,0,1-CHOOSE(AB$1004,IF(ISNUMBER(Datos!AB828),AND(OR(AB$1005="",Datos!AB828&gt;=AB$1005),OR(AB$1006="",Datos!AB828&lt;=AB$1006)),FALSE),IF(ISNUMBER(Datos!AB828),AND(Datos!AB828=INT(Datos!AB828),AND(OR(AB$1005="",Datos!AB828&gt;=AB$1005),OR(AB$1006="",Datos!AB828&lt;=AB$1006))),FALSE),OR(ISNUMBER(FIND(";"&amp;UPPER(TRIM(Datos!AB828&amp;""))&amp;"=",AB$1007)),ISNUMBER(FIND(";"&amp;UPPER(TRIM(Datos!AB828&amp;""))&amp;";",AB$1007))),OR(UPPER(TRIM(Datos!AB828&amp;""))="SÍ",UPPER(TRIM(Datos!AB828&amp;""))="SI",UPPER(TRIM(Datos!AB828&amp;""))="NO"),IF(ISNUMBER(Datos!AB828),AND(OR(AB$1005="",Datos!AB828&gt;=AB$1005),OR(AB$1006="",Datos!AB828&lt;=AB$1006)),FALSE),TRUE))))</f>
        <v>0.0</v>
      </c>
      <c r="AC828">
        <f>IF(Datos!AC828="",0,IF(AND(AC$1008&lt;&gt;"",Datos!AC828=AC$1008),0,IF(AC$1004=0,0,1-CHOOSE(AC$1004,IF(ISNUMBER(Datos!AC828),AND(OR(AC$1005="",Datos!AC828&gt;=AC$1005),OR(AC$1006="",Datos!AC828&lt;=AC$1006)),FALSE),IF(ISNUMBER(Datos!AC828),AND(Datos!AC828=INT(Datos!AC828),AND(OR(AC$1005="",Datos!AC828&gt;=AC$1005),OR(AC$1006="",Datos!AC828&lt;=AC$1006))),FALSE),OR(ISNUMBER(FIND(";"&amp;UPPER(TRIM(Datos!AC828&amp;""))&amp;"=",AC$1007)),ISNUMBER(FIND(";"&amp;UPPER(TRIM(Datos!AC828&amp;""))&amp;";",AC$1007))),OR(UPPER(TRIM(Datos!AC828&amp;""))="SÍ",UPPER(TRIM(Datos!AC828&amp;""))="SI",UPPER(TRIM(Datos!AC828&amp;""))="NO"),IF(ISNUMBER(Datos!AC828),AND(OR(AC$1005="",Datos!AC828&gt;=AC$1005),OR(AC$1006="",Datos!AC828&lt;=AC$1006)),FALSE),TRUE))))</f>
        <v>0.0</v>
      </c>
      <c r="AD828">
        <f>IF(Datos!AD828="",0,IF(AND(AD$1008&lt;&gt;"",Datos!AD828=AD$1008),0,IF(AD$1004=0,0,1-CHOOSE(AD$1004,IF(ISNUMBER(Datos!AD828),AND(OR(AD$1005="",Datos!AD828&gt;=AD$1005),OR(AD$1006="",Datos!AD828&lt;=AD$1006)),FALSE),IF(ISNUMBER(Datos!AD828),AND(Datos!AD828=INT(Datos!AD828),AND(OR(AD$1005="",Datos!AD828&gt;=AD$1005),OR(AD$1006="",Datos!AD828&lt;=AD$1006))),FALSE),OR(ISNUMBER(FIND(";"&amp;UPPER(TRIM(Datos!AD828&amp;""))&amp;"=",AD$1007)),ISNUMBER(FIND(";"&amp;UPPER(TRIM(Datos!AD828&amp;""))&amp;";",AD$1007))),OR(UPPER(TRIM(Datos!AD828&amp;""))="SÍ",UPPER(TRIM(Datos!AD828&amp;""))="SI",UPPER(TRIM(Datos!AD828&amp;""))="NO"),IF(ISNUMBER(Datos!AD828),AND(OR(AD$1005="",Datos!AD828&gt;=AD$1005),OR(AD$1006="",Datos!AD828&lt;=AD$1006)),FALSE),TRUE))))</f>
        <v>0.0</v>
      </c>
      <c r="AE828">
        <f>IF(Datos!AE828="",0,IF(AND(AE$1008&lt;&gt;"",Datos!AE828=AE$1008),0,IF(AE$1004=0,0,1-CHOOSE(AE$1004,IF(ISNUMBER(Datos!AE828),AND(OR(AE$1005="",Datos!AE828&gt;=AE$1005),OR(AE$1006="",Datos!AE828&lt;=AE$1006)),FALSE),IF(ISNUMBER(Datos!AE828),AND(Datos!AE828=INT(Datos!AE828),AND(OR(AE$1005="",Datos!AE828&gt;=AE$1005),OR(AE$1006="",Datos!AE828&lt;=AE$1006))),FALSE),OR(ISNUMBER(FIND(";"&amp;UPPER(TRIM(Datos!AE828&amp;""))&amp;"=",AE$1007)),ISNUMBER(FIND(";"&amp;UPPER(TRIM(Datos!AE828&amp;""))&amp;";",AE$1007))),OR(UPPER(TRIM(Datos!AE828&amp;""))="SÍ",UPPER(TRIM(Datos!AE828&amp;""))="SI",UPPER(TRIM(Datos!AE828&amp;""))="NO"),IF(ISNUMBER(Datos!AE828),AND(OR(AE$1005="",Datos!AE828&gt;=AE$1005),OR(AE$1006="",Datos!AE828&lt;=AE$1006)),FALSE),TRUE))))</f>
        <v>0.0</v>
      </c>
    </row>
    <row r="829" spans="2:31">
      <c r="B829">
        <f>IF(Datos!B829="",0,IF(AND(B$1008&lt;&gt;"",Datos!B829=B$1008),0,IF(B$1004=0,0,1-CHOOSE(B$1004,IF(ISNUMBER(Datos!B829),AND(OR(B$1005="",Datos!B829&gt;=B$1005),OR(B$1006="",Datos!B829&lt;=B$1006)),FALSE),IF(ISNUMBER(Datos!B829),AND(Datos!B829=INT(Datos!B829),AND(OR(B$1005="",Datos!B829&gt;=B$1005),OR(B$1006="",Datos!B829&lt;=B$1006))),FALSE),OR(ISNUMBER(FIND(";"&amp;UPPER(TRIM(Datos!B829&amp;""))&amp;"=",B$1007)),ISNUMBER(FIND(";"&amp;UPPER(TRIM(Datos!B829&amp;""))&amp;";",B$1007))),OR(UPPER(TRIM(Datos!B829&amp;""))="SÍ",UPPER(TRIM(Datos!B829&amp;""))="SI",UPPER(TRIM(Datos!B829&amp;""))="NO"),IF(ISNUMBER(Datos!B829),AND(OR(B$1005="",Datos!B829&gt;=B$1005),OR(B$1006="",Datos!B829&lt;=B$1006)),FALSE),TRUE))))</f>
        <v>0.0</v>
      </c>
      <c r="C829">
        <f>IF(Datos!C829="",0,IF(AND(C$1008&lt;&gt;"",Datos!C829=C$1008),0,IF(C$1004=0,0,1-CHOOSE(C$1004,IF(ISNUMBER(Datos!C829),AND(OR(C$1005="",Datos!C829&gt;=C$1005),OR(C$1006="",Datos!C829&lt;=C$1006)),FALSE),IF(ISNUMBER(Datos!C829),AND(Datos!C829=INT(Datos!C829),AND(OR(C$1005="",Datos!C829&gt;=C$1005),OR(C$1006="",Datos!C829&lt;=C$1006))),FALSE),OR(ISNUMBER(FIND(";"&amp;UPPER(TRIM(Datos!C829&amp;""))&amp;"=",C$1007)),ISNUMBER(FIND(";"&amp;UPPER(TRIM(Datos!C829&amp;""))&amp;";",C$1007))),OR(UPPER(TRIM(Datos!C829&amp;""))="SÍ",UPPER(TRIM(Datos!C829&amp;""))="SI",UPPER(TRIM(Datos!C829&amp;""))="NO"),IF(ISNUMBER(Datos!C829),AND(OR(C$1005="",Datos!C829&gt;=C$1005),OR(C$1006="",Datos!C829&lt;=C$1006)),FALSE),TRUE))))</f>
        <v>0.0</v>
      </c>
      <c r="D829">
        <f>IF(Datos!D829="",0,IF(AND(D$1008&lt;&gt;"",Datos!D829=D$1008),0,IF(D$1004=0,0,1-CHOOSE(D$1004,IF(ISNUMBER(Datos!D829),AND(OR(D$1005="",Datos!D829&gt;=D$1005),OR(D$1006="",Datos!D829&lt;=D$1006)),FALSE),IF(ISNUMBER(Datos!D829),AND(Datos!D829=INT(Datos!D829),AND(OR(D$1005="",Datos!D829&gt;=D$1005),OR(D$1006="",Datos!D829&lt;=D$1006))),FALSE),OR(ISNUMBER(FIND(";"&amp;UPPER(TRIM(Datos!D829&amp;""))&amp;"=",D$1007)),ISNUMBER(FIND(";"&amp;UPPER(TRIM(Datos!D829&amp;""))&amp;";",D$1007))),OR(UPPER(TRIM(Datos!D829&amp;""))="SÍ",UPPER(TRIM(Datos!D829&amp;""))="SI",UPPER(TRIM(Datos!D829&amp;""))="NO"),IF(ISNUMBER(Datos!D829),AND(OR(D$1005="",Datos!D829&gt;=D$1005),OR(D$1006="",Datos!D829&lt;=D$1006)),FALSE),TRUE))))</f>
        <v>0.0</v>
      </c>
      <c r="E829">
        <f>IF(Datos!E829="",0,IF(AND(E$1008&lt;&gt;"",Datos!E829=E$1008),0,IF(E$1004=0,0,1-CHOOSE(E$1004,IF(ISNUMBER(Datos!E829),AND(OR(E$1005="",Datos!E829&gt;=E$1005),OR(E$1006="",Datos!E829&lt;=E$1006)),FALSE),IF(ISNUMBER(Datos!E829),AND(Datos!E829=INT(Datos!E829),AND(OR(E$1005="",Datos!E829&gt;=E$1005),OR(E$1006="",Datos!E829&lt;=E$1006))),FALSE),OR(ISNUMBER(FIND(";"&amp;UPPER(TRIM(Datos!E829&amp;""))&amp;"=",E$1007)),ISNUMBER(FIND(";"&amp;UPPER(TRIM(Datos!E829&amp;""))&amp;";",E$1007))),OR(UPPER(TRIM(Datos!E829&amp;""))="SÍ",UPPER(TRIM(Datos!E829&amp;""))="SI",UPPER(TRIM(Datos!E829&amp;""))="NO"),IF(ISNUMBER(Datos!E829),AND(OR(E$1005="",Datos!E829&gt;=E$1005),OR(E$1006="",Datos!E829&lt;=E$1006)),FALSE),TRUE))))</f>
        <v>0.0</v>
      </c>
      <c r="F829">
        <f>IF(Datos!F829="",0,IF(AND(F$1008&lt;&gt;"",Datos!F829=F$1008),0,IF(F$1004=0,0,1-CHOOSE(F$1004,IF(ISNUMBER(Datos!F829),AND(OR(F$1005="",Datos!F829&gt;=F$1005),OR(F$1006="",Datos!F829&lt;=F$1006)),FALSE),IF(ISNUMBER(Datos!F829),AND(Datos!F829=INT(Datos!F829),AND(OR(F$1005="",Datos!F829&gt;=F$1005),OR(F$1006="",Datos!F829&lt;=F$1006))),FALSE),OR(ISNUMBER(FIND(";"&amp;UPPER(TRIM(Datos!F829&amp;""))&amp;"=",F$1007)),ISNUMBER(FIND(";"&amp;UPPER(TRIM(Datos!F829&amp;""))&amp;";",F$1007))),OR(UPPER(TRIM(Datos!F829&amp;""))="SÍ",UPPER(TRIM(Datos!F829&amp;""))="SI",UPPER(TRIM(Datos!F829&amp;""))="NO"),IF(ISNUMBER(Datos!F829),AND(OR(F$1005="",Datos!F829&gt;=F$1005),OR(F$1006="",Datos!F829&lt;=F$1006)),FALSE),TRUE))))</f>
        <v>0.0</v>
      </c>
      <c r="G829">
        <f>IF(Datos!G829="",0,IF(AND(G$1008&lt;&gt;"",Datos!G829=G$1008),0,IF(G$1004=0,0,1-CHOOSE(G$1004,IF(ISNUMBER(Datos!G829),AND(OR(G$1005="",Datos!G829&gt;=G$1005),OR(G$1006="",Datos!G829&lt;=G$1006)),FALSE),IF(ISNUMBER(Datos!G829),AND(Datos!G829=INT(Datos!G829),AND(OR(G$1005="",Datos!G829&gt;=G$1005),OR(G$1006="",Datos!G829&lt;=G$1006))),FALSE),OR(ISNUMBER(FIND(";"&amp;UPPER(TRIM(Datos!G829&amp;""))&amp;"=",G$1007)),ISNUMBER(FIND(";"&amp;UPPER(TRIM(Datos!G829&amp;""))&amp;";",G$1007))),OR(UPPER(TRIM(Datos!G829&amp;""))="SÍ",UPPER(TRIM(Datos!G829&amp;""))="SI",UPPER(TRIM(Datos!G829&amp;""))="NO"),IF(ISNUMBER(Datos!G829),AND(OR(G$1005="",Datos!G829&gt;=G$1005),OR(G$1006="",Datos!G829&lt;=G$1006)),FALSE),TRUE))))</f>
        <v>0.0</v>
      </c>
      <c r="H829">
        <f>IF(Datos!H829="",0,IF(AND(H$1008&lt;&gt;"",Datos!H829=H$1008),0,IF(H$1004=0,0,1-CHOOSE(H$1004,IF(ISNUMBER(Datos!H829),AND(OR(H$1005="",Datos!H829&gt;=H$1005),OR(H$1006="",Datos!H829&lt;=H$1006)),FALSE),IF(ISNUMBER(Datos!H829),AND(Datos!H829=INT(Datos!H829),AND(OR(H$1005="",Datos!H829&gt;=H$1005),OR(H$1006="",Datos!H829&lt;=H$1006))),FALSE),OR(ISNUMBER(FIND(";"&amp;UPPER(TRIM(Datos!H829&amp;""))&amp;"=",H$1007)),ISNUMBER(FIND(";"&amp;UPPER(TRIM(Datos!H829&amp;""))&amp;";",H$1007))),OR(UPPER(TRIM(Datos!H829&amp;""))="SÍ",UPPER(TRIM(Datos!H829&amp;""))="SI",UPPER(TRIM(Datos!H829&amp;""))="NO"),IF(ISNUMBER(Datos!H829),AND(OR(H$1005="",Datos!H829&gt;=H$1005),OR(H$1006="",Datos!H829&lt;=H$1006)),FALSE),TRUE))))</f>
        <v>0.0</v>
      </c>
      <c r="I829">
        <f>IF(Datos!I829="",0,IF(AND(I$1008&lt;&gt;"",Datos!I829=I$1008),0,IF(I$1004=0,0,1-CHOOSE(I$1004,IF(ISNUMBER(Datos!I829),AND(OR(I$1005="",Datos!I829&gt;=I$1005),OR(I$1006="",Datos!I829&lt;=I$1006)),FALSE),IF(ISNUMBER(Datos!I829),AND(Datos!I829=INT(Datos!I829),AND(OR(I$1005="",Datos!I829&gt;=I$1005),OR(I$1006="",Datos!I829&lt;=I$1006))),FALSE),OR(ISNUMBER(FIND(";"&amp;UPPER(TRIM(Datos!I829&amp;""))&amp;"=",I$1007)),ISNUMBER(FIND(";"&amp;UPPER(TRIM(Datos!I829&amp;""))&amp;";",I$1007))),OR(UPPER(TRIM(Datos!I829&amp;""))="SÍ",UPPER(TRIM(Datos!I829&amp;""))="SI",UPPER(TRIM(Datos!I829&amp;""))="NO"),IF(ISNUMBER(Datos!I829),AND(OR(I$1005="",Datos!I829&gt;=I$1005),OR(I$1006="",Datos!I829&lt;=I$1006)),FALSE),TRUE))))</f>
        <v>0.0</v>
      </c>
      <c r="J829">
        <f>IF(Datos!J829="",0,IF(AND(J$1008&lt;&gt;"",Datos!J829=J$1008),0,IF(J$1004=0,0,1-CHOOSE(J$1004,IF(ISNUMBER(Datos!J829),AND(OR(J$1005="",Datos!J829&gt;=J$1005),OR(J$1006="",Datos!J829&lt;=J$1006)),FALSE),IF(ISNUMBER(Datos!J829),AND(Datos!J829=INT(Datos!J829),AND(OR(J$1005="",Datos!J829&gt;=J$1005),OR(J$1006="",Datos!J829&lt;=J$1006))),FALSE),OR(ISNUMBER(FIND(";"&amp;UPPER(TRIM(Datos!J829&amp;""))&amp;"=",J$1007)),ISNUMBER(FIND(";"&amp;UPPER(TRIM(Datos!J829&amp;""))&amp;";",J$1007))),OR(UPPER(TRIM(Datos!J829&amp;""))="SÍ",UPPER(TRIM(Datos!J829&amp;""))="SI",UPPER(TRIM(Datos!J829&amp;""))="NO"),IF(ISNUMBER(Datos!J829),AND(OR(J$1005="",Datos!J829&gt;=J$1005),OR(J$1006="",Datos!J829&lt;=J$1006)),FALSE),TRUE))))</f>
        <v>0.0</v>
      </c>
      <c r="K829">
        <f>IF(Datos!K829="",0,IF(AND(K$1008&lt;&gt;"",Datos!K829=K$1008),0,IF(K$1004=0,0,1-CHOOSE(K$1004,IF(ISNUMBER(Datos!K829),AND(OR(K$1005="",Datos!K829&gt;=K$1005),OR(K$1006="",Datos!K829&lt;=K$1006)),FALSE),IF(ISNUMBER(Datos!K829),AND(Datos!K829=INT(Datos!K829),AND(OR(K$1005="",Datos!K829&gt;=K$1005),OR(K$1006="",Datos!K829&lt;=K$1006))),FALSE),OR(ISNUMBER(FIND(";"&amp;UPPER(TRIM(Datos!K829&amp;""))&amp;"=",K$1007)),ISNUMBER(FIND(";"&amp;UPPER(TRIM(Datos!K829&amp;""))&amp;";",K$1007))),OR(UPPER(TRIM(Datos!K829&amp;""))="SÍ",UPPER(TRIM(Datos!K829&amp;""))="SI",UPPER(TRIM(Datos!K829&amp;""))="NO"),IF(ISNUMBER(Datos!K829),AND(OR(K$1005="",Datos!K829&gt;=K$1005),OR(K$1006="",Datos!K829&lt;=K$1006)),FALSE),TRUE))))</f>
        <v>0.0</v>
      </c>
      <c r="L829">
        <f>IF(Datos!L829="",0,IF(AND(L$1008&lt;&gt;"",Datos!L829=L$1008),0,IF(L$1004=0,0,1-CHOOSE(L$1004,IF(ISNUMBER(Datos!L829),AND(OR(L$1005="",Datos!L829&gt;=L$1005),OR(L$1006="",Datos!L829&lt;=L$1006)),FALSE),IF(ISNUMBER(Datos!L829),AND(Datos!L829=INT(Datos!L829),AND(OR(L$1005="",Datos!L829&gt;=L$1005),OR(L$1006="",Datos!L829&lt;=L$1006))),FALSE),OR(ISNUMBER(FIND(";"&amp;UPPER(TRIM(Datos!L829&amp;""))&amp;"=",L$1007)),ISNUMBER(FIND(";"&amp;UPPER(TRIM(Datos!L829&amp;""))&amp;";",L$1007))),OR(UPPER(TRIM(Datos!L829&amp;""))="SÍ",UPPER(TRIM(Datos!L829&amp;""))="SI",UPPER(TRIM(Datos!L829&amp;""))="NO"),IF(ISNUMBER(Datos!L829),AND(OR(L$1005="",Datos!L829&gt;=L$1005),OR(L$1006="",Datos!L829&lt;=L$1006)),FALSE),TRUE))))</f>
        <v>0.0</v>
      </c>
      <c r="M829">
        <f>IF(Datos!M829="",0,IF(AND(M$1008&lt;&gt;"",Datos!M829=M$1008),0,IF(M$1004=0,0,1-CHOOSE(M$1004,IF(ISNUMBER(Datos!M829),AND(OR(M$1005="",Datos!M829&gt;=M$1005),OR(M$1006="",Datos!M829&lt;=M$1006)),FALSE),IF(ISNUMBER(Datos!M829),AND(Datos!M829=INT(Datos!M829),AND(OR(M$1005="",Datos!M829&gt;=M$1005),OR(M$1006="",Datos!M829&lt;=M$1006))),FALSE),OR(ISNUMBER(FIND(";"&amp;UPPER(TRIM(Datos!M829&amp;""))&amp;"=",M$1007)),ISNUMBER(FIND(";"&amp;UPPER(TRIM(Datos!M829&amp;""))&amp;";",M$1007))),OR(UPPER(TRIM(Datos!M829&amp;""))="SÍ",UPPER(TRIM(Datos!M829&amp;""))="SI",UPPER(TRIM(Datos!M829&amp;""))="NO"),IF(ISNUMBER(Datos!M829),AND(OR(M$1005="",Datos!M829&gt;=M$1005),OR(M$1006="",Datos!M829&lt;=M$1006)),FALSE),TRUE))))</f>
        <v>0.0</v>
      </c>
      <c r="N829">
        <f>IF(Datos!N829="",0,IF(AND(N$1008&lt;&gt;"",Datos!N829=N$1008),0,IF(N$1004=0,0,1-CHOOSE(N$1004,IF(ISNUMBER(Datos!N829),AND(OR(N$1005="",Datos!N829&gt;=N$1005),OR(N$1006="",Datos!N829&lt;=N$1006)),FALSE),IF(ISNUMBER(Datos!N829),AND(Datos!N829=INT(Datos!N829),AND(OR(N$1005="",Datos!N829&gt;=N$1005),OR(N$1006="",Datos!N829&lt;=N$1006))),FALSE),OR(ISNUMBER(FIND(";"&amp;UPPER(TRIM(Datos!N829&amp;""))&amp;"=",N$1007)),ISNUMBER(FIND(";"&amp;UPPER(TRIM(Datos!N829&amp;""))&amp;";",N$1007))),OR(UPPER(TRIM(Datos!N829&amp;""))="SÍ",UPPER(TRIM(Datos!N829&amp;""))="SI",UPPER(TRIM(Datos!N829&amp;""))="NO"),IF(ISNUMBER(Datos!N829),AND(OR(N$1005="",Datos!N829&gt;=N$1005),OR(N$1006="",Datos!N829&lt;=N$1006)),FALSE),TRUE))))</f>
        <v>0.0</v>
      </c>
      <c r="O829">
        <f>IF(Datos!O829="",0,IF(AND(O$1008&lt;&gt;"",Datos!O829=O$1008),0,IF(O$1004=0,0,1-CHOOSE(O$1004,IF(ISNUMBER(Datos!O829),AND(OR(O$1005="",Datos!O829&gt;=O$1005),OR(O$1006="",Datos!O829&lt;=O$1006)),FALSE),IF(ISNUMBER(Datos!O829),AND(Datos!O829=INT(Datos!O829),AND(OR(O$1005="",Datos!O829&gt;=O$1005),OR(O$1006="",Datos!O829&lt;=O$1006))),FALSE),OR(ISNUMBER(FIND(";"&amp;UPPER(TRIM(Datos!O829&amp;""))&amp;"=",O$1007)),ISNUMBER(FIND(";"&amp;UPPER(TRIM(Datos!O829&amp;""))&amp;";",O$1007))),OR(UPPER(TRIM(Datos!O829&amp;""))="SÍ",UPPER(TRIM(Datos!O829&amp;""))="SI",UPPER(TRIM(Datos!O829&amp;""))="NO"),IF(ISNUMBER(Datos!O829),AND(OR(O$1005="",Datos!O829&gt;=O$1005),OR(O$1006="",Datos!O829&lt;=O$1006)),FALSE),TRUE))))</f>
        <v>0.0</v>
      </c>
      <c r="P829">
        <f>IF(Datos!P829="",0,IF(AND(P$1008&lt;&gt;"",Datos!P829=P$1008),0,IF(P$1004=0,0,1-CHOOSE(P$1004,IF(ISNUMBER(Datos!P829),AND(OR(P$1005="",Datos!P829&gt;=P$1005),OR(P$1006="",Datos!P829&lt;=P$1006)),FALSE),IF(ISNUMBER(Datos!P829),AND(Datos!P829=INT(Datos!P829),AND(OR(P$1005="",Datos!P829&gt;=P$1005),OR(P$1006="",Datos!P829&lt;=P$1006))),FALSE),OR(ISNUMBER(FIND(";"&amp;UPPER(TRIM(Datos!P829&amp;""))&amp;"=",P$1007)),ISNUMBER(FIND(";"&amp;UPPER(TRIM(Datos!P829&amp;""))&amp;";",P$1007))),OR(UPPER(TRIM(Datos!P829&amp;""))="SÍ",UPPER(TRIM(Datos!P829&amp;""))="SI",UPPER(TRIM(Datos!P829&amp;""))="NO"),IF(ISNUMBER(Datos!P829),AND(OR(P$1005="",Datos!P829&gt;=P$1005),OR(P$1006="",Datos!P829&lt;=P$1006)),FALSE),TRUE))))</f>
        <v>0.0</v>
      </c>
      <c r="Q829">
        <f>IF(Datos!Q829="",0,IF(AND(Q$1008&lt;&gt;"",Datos!Q829=Q$1008),0,IF(Q$1004=0,0,1-CHOOSE(Q$1004,IF(ISNUMBER(Datos!Q829),AND(OR(Q$1005="",Datos!Q829&gt;=Q$1005),OR(Q$1006="",Datos!Q829&lt;=Q$1006)),FALSE),IF(ISNUMBER(Datos!Q829),AND(Datos!Q829=INT(Datos!Q829),AND(OR(Q$1005="",Datos!Q829&gt;=Q$1005),OR(Q$1006="",Datos!Q829&lt;=Q$1006))),FALSE),OR(ISNUMBER(FIND(";"&amp;UPPER(TRIM(Datos!Q829&amp;""))&amp;"=",Q$1007)),ISNUMBER(FIND(";"&amp;UPPER(TRIM(Datos!Q829&amp;""))&amp;";",Q$1007))),OR(UPPER(TRIM(Datos!Q829&amp;""))="SÍ",UPPER(TRIM(Datos!Q829&amp;""))="SI",UPPER(TRIM(Datos!Q829&amp;""))="NO"),IF(ISNUMBER(Datos!Q829),AND(OR(Q$1005="",Datos!Q829&gt;=Q$1005),OR(Q$1006="",Datos!Q829&lt;=Q$1006)),FALSE),TRUE))))</f>
        <v>0.0</v>
      </c>
      <c r="R829">
        <f>IF(Datos!R829="",0,IF(AND(R$1008&lt;&gt;"",Datos!R829=R$1008),0,IF(R$1004=0,0,1-CHOOSE(R$1004,IF(ISNUMBER(Datos!R829),AND(OR(R$1005="",Datos!R829&gt;=R$1005),OR(R$1006="",Datos!R829&lt;=R$1006)),FALSE),IF(ISNUMBER(Datos!R829),AND(Datos!R829=INT(Datos!R829),AND(OR(R$1005="",Datos!R829&gt;=R$1005),OR(R$1006="",Datos!R829&lt;=R$1006))),FALSE),OR(ISNUMBER(FIND(";"&amp;UPPER(TRIM(Datos!R829&amp;""))&amp;"=",R$1007)),ISNUMBER(FIND(";"&amp;UPPER(TRIM(Datos!R829&amp;""))&amp;";",R$1007))),OR(UPPER(TRIM(Datos!R829&amp;""))="SÍ",UPPER(TRIM(Datos!R829&amp;""))="SI",UPPER(TRIM(Datos!R829&amp;""))="NO"),IF(ISNUMBER(Datos!R829),AND(OR(R$1005="",Datos!R829&gt;=R$1005),OR(R$1006="",Datos!R829&lt;=R$1006)),FALSE),TRUE))))</f>
        <v>0.0</v>
      </c>
      <c r="S829">
        <f>IF(Datos!S829="",0,IF(AND(S$1008&lt;&gt;"",Datos!S829=S$1008),0,IF(S$1004=0,0,1-CHOOSE(S$1004,IF(ISNUMBER(Datos!S829),AND(OR(S$1005="",Datos!S829&gt;=S$1005),OR(S$1006="",Datos!S829&lt;=S$1006)),FALSE),IF(ISNUMBER(Datos!S829),AND(Datos!S829=INT(Datos!S829),AND(OR(S$1005="",Datos!S829&gt;=S$1005),OR(S$1006="",Datos!S829&lt;=S$1006))),FALSE),OR(ISNUMBER(FIND(";"&amp;UPPER(TRIM(Datos!S829&amp;""))&amp;"=",S$1007)),ISNUMBER(FIND(";"&amp;UPPER(TRIM(Datos!S829&amp;""))&amp;";",S$1007))),OR(UPPER(TRIM(Datos!S829&amp;""))="SÍ",UPPER(TRIM(Datos!S829&amp;""))="SI",UPPER(TRIM(Datos!S829&amp;""))="NO"),IF(ISNUMBER(Datos!S829),AND(OR(S$1005="",Datos!S829&gt;=S$1005),OR(S$1006="",Datos!S829&lt;=S$1006)),FALSE),TRUE))))</f>
        <v>0.0</v>
      </c>
      <c r="T829">
        <f>IF(Datos!T829="",0,IF(AND(T$1008&lt;&gt;"",Datos!T829=T$1008),0,IF(T$1004=0,0,1-CHOOSE(T$1004,IF(ISNUMBER(Datos!T829),AND(OR(T$1005="",Datos!T829&gt;=T$1005),OR(T$1006="",Datos!T829&lt;=T$1006)),FALSE),IF(ISNUMBER(Datos!T829),AND(Datos!T829=INT(Datos!T829),AND(OR(T$1005="",Datos!T829&gt;=T$1005),OR(T$1006="",Datos!T829&lt;=T$1006))),FALSE),OR(ISNUMBER(FIND(";"&amp;UPPER(TRIM(Datos!T829&amp;""))&amp;"=",T$1007)),ISNUMBER(FIND(";"&amp;UPPER(TRIM(Datos!T829&amp;""))&amp;";",T$1007))),OR(UPPER(TRIM(Datos!T829&amp;""))="SÍ",UPPER(TRIM(Datos!T829&amp;""))="SI",UPPER(TRIM(Datos!T829&amp;""))="NO"),IF(ISNUMBER(Datos!T829),AND(OR(T$1005="",Datos!T829&gt;=T$1005),OR(T$1006="",Datos!T829&lt;=T$1006)),FALSE),TRUE))))</f>
        <v>0.0</v>
      </c>
      <c r="U829">
        <f>IF(Datos!U829="",0,IF(AND(U$1008&lt;&gt;"",Datos!U829=U$1008),0,IF(U$1004=0,0,1-CHOOSE(U$1004,IF(ISNUMBER(Datos!U829),AND(OR(U$1005="",Datos!U829&gt;=U$1005),OR(U$1006="",Datos!U829&lt;=U$1006)),FALSE),IF(ISNUMBER(Datos!U829),AND(Datos!U829=INT(Datos!U829),AND(OR(U$1005="",Datos!U829&gt;=U$1005),OR(U$1006="",Datos!U829&lt;=U$1006))),FALSE),OR(ISNUMBER(FIND(";"&amp;UPPER(TRIM(Datos!U829&amp;""))&amp;"=",U$1007)),ISNUMBER(FIND(";"&amp;UPPER(TRIM(Datos!U829&amp;""))&amp;";",U$1007))),OR(UPPER(TRIM(Datos!U829&amp;""))="SÍ",UPPER(TRIM(Datos!U829&amp;""))="SI",UPPER(TRIM(Datos!U829&amp;""))="NO"),IF(ISNUMBER(Datos!U829),AND(OR(U$1005="",Datos!U829&gt;=U$1005),OR(U$1006="",Datos!U829&lt;=U$1006)),FALSE),TRUE))))</f>
        <v>0.0</v>
      </c>
      <c r="V829">
        <f>IF(Datos!V829="",0,IF(AND(V$1008&lt;&gt;"",Datos!V829=V$1008),0,IF(V$1004=0,0,1-CHOOSE(V$1004,IF(ISNUMBER(Datos!V829),AND(OR(V$1005="",Datos!V829&gt;=V$1005),OR(V$1006="",Datos!V829&lt;=V$1006)),FALSE),IF(ISNUMBER(Datos!V829),AND(Datos!V829=INT(Datos!V829),AND(OR(V$1005="",Datos!V829&gt;=V$1005),OR(V$1006="",Datos!V829&lt;=V$1006))),FALSE),OR(ISNUMBER(FIND(";"&amp;UPPER(TRIM(Datos!V829&amp;""))&amp;"=",V$1007)),ISNUMBER(FIND(";"&amp;UPPER(TRIM(Datos!V829&amp;""))&amp;";",V$1007))),OR(UPPER(TRIM(Datos!V829&amp;""))="SÍ",UPPER(TRIM(Datos!V829&amp;""))="SI",UPPER(TRIM(Datos!V829&amp;""))="NO"),IF(ISNUMBER(Datos!V829),AND(OR(V$1005="",Datos!V829&gt;=V$1005),OR(V$1006="",Datos!V829&lt;=V$1006)),FALSE),TRUE))))</f>
        <v>0.0</v>
      </c>
      <c r="W829">
        <f>IF(Datos!W829="",0,IF(AND(W$1008&lt;&gt;"",Datos!W829=W$1008),0,IF(W$1004=0,0,1-CHOOSE(W$1004,IF(ISNUMBER(Datos!W829),AND(OR(W$1005="",Datos!W829&gt;=W$1005),OR(W$1006="",Datos!W829&lt;=W$1006)),FALSE),IF(ISNUMBER(Datos!W829),AND(Datos!W829=INT(Datos!W829),AND(OR(W$1005="",Datos!W829&gt;=W$1005),OR(W$1006="",Datos!W829&lt;=W$1006))),FALSE),OR(ISNUMBER(FIND(";"&amp;UPPER(TRIM(Datos!W829&amp;""))&amp;"=",W$1007)),ISNUMBER(FIND(";"&amp;UPPER(TRIM(Datos!W829&amp;""))&amp;";",W$1007))),OR(UPPER(TRIM(Datos!W829&amp;""))="SÍ",UPPER(TRIM(Datos!W829&amp;""))="SI",UPPER(TRIM(Datos!W829&amp;""))="NO"),IF(ISNUMBER(Datos!W829),AND(OR(W$1005="",Datos!W829&gt;=W$1005),OR(W$1006="",Datos!W829&lt;=W$1006)),FALSE),TRUE))))</f>
        <v>0.0</v>
      </c>
      <c r="X829">
        <f>IF(Datos!X829="",0,IF(AND(X$1008&lt;&gt;"",Datos!X829=X$1008),0,IF(X$1004=0,0,1-CHOOSE(X$1004,IF(ISNUMBER(Datos!X829),AND(OR(X$1005="",Datos!X829&gt;=X$1005),OR(X$1006="",Datos!X829&lt;=X$1006)),FALSE),IF(ISNUMBER(Datos!X829),AND(Datos!X829=INT(Datos!X829),AND(OR(X$1005="",Datos!X829&gt;=X$1005),OR(X$1006="",Datos!X829&lt;=X$1006))),FALSE),OR(ISNUMBER(FIND(";"&amp;UPPER(TRIM(Datos!X829&amp;""))&amp;"=",X$1007)),ISNUMBER(FIND(";"&amp;UPPER(TRIM(Datos!X829&amp;""))&amp;";",X$1007))),OR(UPPER(TRIM(Datos!X829&amp;""))="SÍ",UPPER(TRIM(Datos!X829&amp;""))="SI",UPPER(TRIM(Datos!X829&amp;""))="NO"),IF(ISNUMBER(Datos!X829),AND(OR(X$1005="",Datos!X829&gt;=X$1005),OR(X$1006="",Datos!X829&lt;=X$1006)),FALSE),TRUE))))</f>
        <v>0.0</v>
      </c>
      <c r="Y829">
        <f>IF(Datos!Y829="",0,IF(AND(Y$1008&lt;&gt;"",Datos!Y829=Y$1008),0,IF(Y$1004=0,0,1-CHOOSE(Y$1004,IF(ISNUMBER(Datos!Y829),AND(OR(Y$1005="",Datos!Y829&gt;=Y$1005),OR(Y$1006="",Datos!Y829&lt;=Y$1006)),FALSE),IF(ISNUMBER(Datos!Y829),AND(Datos!Y829=INT(Datos!Y829),AND(OR(Y$1005="",Datos!Y829&gt;=Y$1005),OR(Y$1006="",Datos!Y829&lt;=Y$1006))),FALSE),OR(ISNUMBER(FIND(";"&amp;UPPER(TRIM(Datos!Y829&amp;""))&amp;"=",Y$1007)),ISNUMBER(FIND(";"&amp;UPPER(TRIM(Datos!Y829&amp;""))&amp;";",Y$1007))),OR(UPPER(TRIM(Datos!Y829&amp;""))="SÍ",UPPER(TRIM(Datos!Y829&amp;""))="SI",UPPER(TRIM(Datos!Y829&amp;""))="NO"),IF(ISNUMBER(Datos!Y829),AND(OR(Y$1005="",Datos!Y829&gt;=Y$1005),OR(Y$1006="",Datos!Y829&lt;=Y$1006)),FALSE),TRUE))))</f>
        <v>0.0</v>
      </c>
      <c r="Z829">
        <f>IF(Datos!Z829="",0,IF(AND(Z$1008&lt;&gt;"",Datos!Z829=Z$1008),0,IF(Z$1004=0,0,1-CHOOSE(Z$1004,IF(ISNUMBER(Datos!Z829),AND(OR(Z$1005="",Datos!Z829&gt;=Z$1005),OR(Z$1006="",Datos!Z829&lt;=Z$1006)),FALSE),IF(ISNUMBER(Datos!Z829),AND(Datos!Z829=INT(Datos!Z829),AND(OR(Z$1005="",Datos!Z829&gt;=Z$1005),OR(Z$1006="",Datos!Z829&lt;=Z$1006))),FALSE),OR(ISNUMBER(FIND(";"&amp;UPPER(TRIM(Datos!Z829&amp;""))&amp;"=",Z$1007)),ISNUMBER(FIND(";"&amp;UPPER(TRIM(Datos!Z829&amp;""))&amp;";",Z$1007))),OR(UPPER(TRIM(Datos!Z829&amp;""))="SÍ",UPPER(TRIM(Datos!Z829&amp;""))="SI",UPPER(TRIM(Datos!Z829&amp;""))="NO"),IF(ISNUMBER(Datos!Z829),AND(OR(Z$1005="",Datos!Z829&gt;=Z$1005),OR(Z$1006="",Datos!Z829&lt;=Z$1006)),FALSE),TRUE))))</f>
        <v>0.0</v>
      </c>
      <c r="AA829">
        <f>IF(Datos!AA829="",0,IF(AND(AA$1008&lt;&gt;"",Datos!AA829=AA$1008),0,IF(AA$1004=0,0,1-CHOOSE(AA$1004,IF(ISNUMBER(Datos!AA829),AND(OR(AA$1005="",Datos!AA829&gt;=AA$1005),OR(AA$1006="",Datos!AA829&lt;=AA$1006)),FALSE),IF(ISNUMBER(Datos!AA829),AND(Datos!AA829=INT(Datos!AA829),AND(OR(AA$1005="",Datos!AA829&gt;=AA$1005),OR(AA$1006="",Datos!AA829&lt;=AA$1006))),FALSE),OR(ISNUMBER(FIND(";"&amp;UPPER(TRIM(Datos!AA829&amp;""))&amp;"=",AA$1007)),ISNUMBER(FIND(";"&amp;UPPER(TRIM(Datos!AA829&amp;""))&amp;";",AA$1007))),OR(UPPER(TRIM(Datos!AA829&amp;""))="SÍ",UPPER(TRIM(Datos!AA829&amp;""))="SI",UPPER(TRIM(Datos!AA829&amp;""))="NO"),IF(ISNUMBER(Datos!AA829),AND(OR(AA$1005="",Datos!AA829&gt;=AA$1005),OR(AA$1006="",Datos!AA829&lt;=AA$1006)),FALSE),TRUE))))</f>
        <v>0.0</v>
      </c>
      <c r="AB829">
        <f>IF(Datos!AB829="",0,IF(AND(AB$1008&lt;&gt;"",Datos!AB829=AB$1008),0,IF(AB$1004=0,0,1-CHOOSE(AB$1004,IF(ISNUMBER(Datos!AB829),AND(OR(AB$1005="",Datos!AB829&gt;=AB$1005),OR(AB$1006="",Datos!AB829&lt;=AB$1006)),FALSE),IF(ISNUMBER(Datos!AB829),AND(Datos!AB829=INT(Datos!AB829),AND(OR(AB$1005="",Datos!AB829&gt;=AB$1005),OR(AB$1006="",Datos!AB829&lt;=AB$1006))),FALSE),OR(ISNUMBER(FIND(";"&amp;UPPER(TRIM(Datos!AB829&amp;""))&amp;"=",AB$1007)),ISNUMBER(FIND(";"&amp;UPPER(TRIM(Datos!AB829&amp;""))&amp;";",AB$1007))),OR(UPPER(TRIM(Datos!AB829&amp;""))="SÍ",UPPER(TRIM(Datos!AB829&amp;""))="SI",UPPER(TRIM(Datos!AB829&amp;""))="NO"),IF(ISNUMBER(Datos!AB829),AND(OR(AB$1005="",Datos!AB829&gt;=AB$1005),OR(AB$1006="",Datos!AB829&lt;=AB$1006)),FALSE),TRUE))))</f>
        <v>0.0</v>
      </c>
      <c r="AC829">
        <f>IF(Datos!AC829="",0,IF(AND(AC$1008&lt;&gt;"",Datos!AC829=AC$1008),0,IF(AC$1004=0,0,1-CHOOSE(AC$1004,IF(ISNUMBER(Datos!AC829),AND(OR(AC$1005="",Datos!AC829&gt;=AC$1005),OR(AC$1006="",Datos!AC829&lt;=AC$1006)),FALSE),IF(ISNUMBER(Datos!AC829),AND(Datos!AC829=INT(Datos!AC829),AND(OR(AC$1005="",Datos!AC829&gt;=AC$1005),OR(AC$1006="",Datos!AC829&lt;=AC$1006))),FALSE),OR(ISNUMBER(FIND(";"&amp;UPPER(TRIM(Datos!AC829&amp;""))&amp;"=",AC$1007)),ISNUMBER(FIND(";"&amp;UPPER(TRIM(Datos!AC829&amp;""))&amp;";",AC$1007))),OR(UPPER(TRIM(Datos!AC829&amp;""))="SÍ",UPPER(TRIM(Datos!AC829&amp;""))="SI",UPPER(TRIM(Datos!AC829&amp;""))="NO"),IF(ISNUMBER(Datos!AC829),AND(OR(AC$1005="",Datos!AC829&gt;=AC$1005),OR(AC$1006="",Datos!AC829&lt;=AC$1006)),FALSE),TRUE))))</f>
        <v>0.0</v>
      </c>
      <c r="AD829">
        <f>IF(Datos!AD829="",0,IF(AND(AD$1008&lt;&gt;"",Datos!AD829=AD$1008),0,IF(AD$1004=0,0,1-CHOOSE(AD$1004,IF(ISNUMBER(Datos!AD829),AND(OR(AD$1005="",Datos!AD829&gt;=AD$1005),OR(AD$1006="",Datos!AD829&lt;=AD$1006)),FALSE),IF(ISNUMBER(Datos!AD829),AND(Datos!AD829=INT(Datos!AD829),AND(OR(AD$1005="",Datos!AD829&gt;=AD$1005),OR(AD$1006="",Datos!AD829&lt;=AD$1006))),FALSE),OR(ISNUMBER(FIND(";"&amp;UPPER(TRIM(Datos!AD829&amp;""))&amp;"=",AD$1007)),ISNUMBER(FIND(";"&amp;UPPER(TRIM(Datos!AD829&amp;""))&amp;";",AD$1007))),OR(UPPER(TRIM(Datos!AD829&amp;""))="SÍ",UPPER(TRIM(Datos!AD829&amp;""))="SI",UPPER(TRIM(Datos!AD829&amp;""))="NO"),IF(ISNUMBER(Datos!AD829),AND(OR(AD$1005="",Datos!AD829&gt;=AD$1005),OR(AD$1006="",Datos!AD829&lt;=AD$1006)),FALSE),TRUE))))</f>
        <v>0.0</v>
      </c>
      <c r="AE829">
        <f>IF(Datos!AE829="",0,IF(AND(AE$1008&lt;&gt;"",Datos!AE829=AE$1008),0,IF(AE$1004=0,0,1-CHOOSE(AE$1004,IF(ISNUMBER(Datos!AE829),AND(OR(AE$1005="",Datos!AE829&gt;=AE$1005),OR(AE$1006="",Datos!AE829&lt;=AE$1006)),FALSE),IF(ISNUMBER(Datos!AE829),AND(Datos!AE829=INT(Datos!AE829),AND(OR(AE$1005="",Datos!AE829&gt;=AE$1005),OR(AE$1006="",Datos!AE829&lt;=AE$1006))),FALSE),OR(ISNUMBER(FIND(";"&amp;UPPER(TRIM(Datos!AE829&amp;""))&amp;"=",AE$1007)),ISNUMBER(FIND(";"&amp;UPPER(TRIM(Datos!AE829&amp;""))&amp;";",AE$1007))),OR(UPPER(TRIM(Datos!AE829&amp;""))="SÍ",UPPER(TRIM(Datos!AE829&amp;""))="SI",UPPER(TRIM(Datos!AE829&amp;""))="NO"),IF(ISNUMBER(Datos!AE829),AND(OR(AE$1005="",Datos!AE829&gt;=AE$1005),OR(AE$1006="",Datos!AE829&lt;=AE$1006)),FALSE),TRUE))))</f>
        <v>0.0</v>
      </c>
    </row>
    <row r="830" spans="2:31">
      <c r="B830">
        <f>IF(Datos!B830="",0,IF(AND(B$1008&lt;&gt;"",Datos!B830=B$1008),0,IF(B$1004=0,0,1-CHOOSE(B$1004,IF(ISNUMBER(Datos!B830),AND(OR(B$1005="",Datos!B830&gt;=B$1005),OR(B$1006="",Datos!B830&lt;=B$1006)),FALSE),IF(ISNUMBER(Datos!B830),AND(Datos!B830=INT(Datos!B830),AND(OR(B$1005="",Datos!B830&gt;=B$1005),OR(B$1006="",Datos!B830&lt;=B$1006))),FALSE),OR(ISNUMBER(FIND(";"&amp;UPPER(TRIM(Datos!B830&amp;""))&amp;"=",B$1007)),ISNUMBER(FIND(";"&amp;UPPER(TRIM(Datos!B830&amp;""))&amp;";",B$1007))),OR(UPPER(TRIM(Datos!B830&amp;""))="SÍ",UPPER(TRIM(Datos!B830&amp;""))="SI",UPPER(TRIM(Datos!B830&amp;""))="NO"),IF(ISNUMBER(Datos!B830),AND(OR(B$1005="",Datos!B830&gt;=B$1005),OR(B$1006="",Datos!B830&lt;=B$1006)),FALSE),TRUE))))</f>
        <v>0.0</v>
      </c>
      <c r="C830">
        <f>IF(Datos!C830="",0,IF(AND(C$1008&lt;&gt;"",Datos!C830=C$1008),0,IF(C$1004=0,0,1-CHOOSE(C$1004,IF(ISNUMBER(Datos!C830),AND(OR(C$1005="",Datos!C830&gt;=C$1005),OR(C$1006="",Datos!C830&lt;=C$1006)),FALSE),IF(ISNUMBER(Datos!C830),AND(Datos!C830=INT(Datos!C830),AND(OR(C$1005="",Datos!C830&gt;=C$1005),OR(C$1006="",Datos!C830&lt;=C$1006))),FALSE),OR(ISNUMBER(FIND(";"&amp;UPPER(TRIM(Datos!C830&amp;""))&amp;"=",C$1007)),ISNUMBER(FIND(";"&amp;UPPER(TRIM(Datos!C830&amp;""))&amp;";",C$1007))),OR(UPPER(TRIM(Datos!C830&amp;""))="SÍ",UPPER(TRIM(Datos!C830&amp;""))="SI",UPPER(TRIM(Datos!C830&amp;""))="NO"),IF(ISNUMBER(Datos!C830),AND(OR(C$1005="",Datos!C830&gt;=C$1005),OR(C$1006="",Datos!C830&lt;=C$1006)),FALSE),TRUE))))</f>
        <v>0.0</v>
      </c>
      <c r="D830">
        <f>IF(Datos!D830="",0,IF(AND(D$1008&lt;&gt;"",Datos!D830=D$1008),0,IF(D$1004=0,0,1-CHOOSE(D$1004,IF(ISNUMBER(Datos!D830),AND(OR(D$1005="",Datos!D830&gt;=D$1005),OR(D$1006="",Datos!D830&lt;=D$1006)),FALSE),IF(ISNUMBER(Datos!D830),AND(Datos!D830=INT(Datos!D830),AND(OR(D$1005="",Datos!D830&gt;=D$1005),OR(D$1006="",Datos!D830&lt;=D$1006))),FALSE),OR(ISNUMBER(FIND(";"&amp;UPPER(TRIM(Datos!D830&amp;""))&amp;"=",D$1007)),ISNUMBER(FIND(";"&amp;UPPER(TRIM(Datos!D830&amp;""))&amp;";",D$1007))),OR(UPPER(TRIM(Datos!D830&amp;""))="SÍ",UPPER(TRIM(Datos!D830&amp;""))="SI",UPPER(TRIM(Datos!D830&amp;""))="NO"),IF(ISNUMBER(Datos!D830),AND(OR(D$1005="",Datos!D830&gt;=D$1005),OR(D$1006="",Datos!D830&lt;=D$1006)),FALSE),TRUE))))</f>
        <v>0.0</v>
      </c>
      <c r="E830">
        <f>IF(Datos!E830="",0,IF(AND(E$1008&lt;&gt;"",Datos!E830=E$1008),0,IF(E$1004=0,0,1-CHOOSE(E$1004,IF(ISNUMBER(Datos!E830),AND(OR(E$1005="",Datos!E830&gt;=E$1005),OR(E$1006="",Datos!E830&lt;=E$1006)),FALSE),IF(ISNUMBER(Datos!E830),AND(Datos!E830=INT(Datos!E830),AND(OR(E$1005="",Datos!E830&gt;=E$1005),OR(E$1006="",Datos!E830&lt;=E$1006))),FALSE),OR(ISNUMBER(FIND(";"&amp;UPPER(TRIM(Datos!E830&amp;""))&amp;"=",E$1007)),ISNUMBER(FIND(";"&amp;UPPER(TRIM(Datos!E830&amp;""))&amp;";",E$1007))),OR(UPPER(TRIM(Datos!E830&amp;""))="SÍ",UPPER(TRIM(Datos!E830&amp;""))="SI",UPPER(TRIM(Datos!E830&amp;""))="NO"),IF(ISNUMBER(Datos!E830),AND(OR(E$1005="",Datos!E830&gt;=E$1005),OR(E$1006="",Datos!E830&lt;=E$1006)),FALSE),TRUE))))</f>
        <v>0.0</v>
      </c>
      <c r="F830">
        <f>IF(Datos!F830="",0,IF(AND(F$1008&lt;&gt;"",Datos!F830=F$1008),0,IF(F$1004=0,0,1-CHOOSE(F$1004,IF(ISNUMBER(Datos!F830),AND(OR(F$1005="",Datos!F830&gt;=F$1005),OR(F$1006="",Datos!F830&lt;=F$1006)),FALSE),IF(ISNUMBER(Datos!F830),AND(Datos!F830=INT(Datos!F830),AND(OR(F$1005="",Datos!F830&gt;=F$1005),OR(F$1006="",Datos!F830&lt;=F$1006))),FALSE),OR(ISNUMBER(FIND(";"&amp;UPPER(TRIM(Datos!F830&amp;""))&amp;"=",F$1007)),ISNUMBER(FIND(";"&amp;UPPER(TRIM(Datos!F830&amp;""))&amp;";",F$1007))),OR(UPPER(TRIM(Datos!F830&amp;""))="SÍ",UPPER(TRIM(Datos!F830&amp;""))="SI",UPPER(TRIM(Datos!F830&amp;""))="NO"),IF(ISNUMBER(Datos!F830),AND(OR(F$1005="",Datos!F830&gt;=F$1005),OR(F$1006="",Datos!F830&lt;=F$1006)),FALSE),TRUE))))</f>
        <v>0.0</v>
      </c>
      <c r="G830">
        <f>IF(Datos!G830="",0,IF(AND(G$1008&lt;&gt;"",Datos!G830=G$1008),0,IF(G$1004=0,0,1-CHOOSE(G$1004,IF(ISNUMBER(Datos!G830),AND(OR(G$1005="",Datos!G830&gt;=G$1005),OR(G$1006="",Datos!G830&lt;=G$1006)),FALSE),IF(ISNUMBER(Datos!G830),AND(Datos!G830=INT(Datos!G830),AND(OR(G$1005="",Datos!G830&gt;=G$1005),OR(G$1006="",Datos!G830&lt;=G$1006))),FALSE),OR(ISNUMBER(FIND(";"&amp;UPPER(TRIM(Datos!G830&amp;""))&amp;"=",G$1007)),ISNUMBER(FIND(";"&amp;UPPER(TRIM(Datos!G830&amp;""))&amp;";",G$1007))),OR(UPPER(TRIM(Datos!G830&amp;""))="SÍ",UPPER(TRIM(Datos!G830&amp;""))="SI",UPPER(TRIM(Datos!G830&amp;""))="NO"),IF(ISNUMBER(Datos!G830),AND(OR(G$1005="",Datos!G830&gt;=G$1005),OR(G$1006="",Datos!G830&lt;=G$1006)),FALSE),TRUE))))</f>
        <v>0.0</v>
      </c>
      <c r="H830">
        <f>IF(Datos!H830="",0,IF(AND(H$1008&lt;&gt;"",Datos!H830=H$1008),0,IF(H$1004=0,0,1-CHOOSE(H$1004,IF(ISNUMBER(Datos!H830),AND(OR(H$1005="",Datos!H830&gt;=H$1005),OR(H$1006="",Datos!H830&lt;=H$1006)),FALSE),IF(ISNUMBER(Datos!H830),AND(Datos!H830=INT(Datos!H830),AND(OR(H$1005="",Datos!H830&gt;=H$1005),OR(H$1006="",Datos!H830&lt;=H$1006))),FALSE),OR(ISNUMBER(FIND(";"&amp;UPPER(TRIM(Datos!H830&amp;""))&amp;"=",H$1007)),ISNUMBER(FIND(";"&amp;UPPER(TRIM(Datos!H830&amp;""))&amp;";",H$1007))),OR(UPPER(TRIM(Datos!H830&amp;""))="SÍ",UPPER(TRIM(Datos!H830&amp;""))="SI",UPPER(TRIM(Datos!H830&amp;""))="NO"),IF(ISNUMBER(Datos!H830),AND(OR(H$1005="",Datos!H830&gt;=H$1005),OR(H$1006="",Datos!H830&lt;=H$1006)),FALSE),TRUE))))</f>
        <v>0.0</v>
      </c>
      <c r="I830">
        <f>IF(Datos!I830="",0,IF(AND(I$1008&lt;&gt;"",Datos!I830=I$1008),0,IF(I$1004=0,0,1-CHOOSE(I$1004,IF(ISNUMBER(Datos!I830),AND(OR(I$1005="",Datos!I830&gt;=I$1005),OR(I$1006="",Datos!I830&lt;=I$1006)),FALSE),IF(ISNUMBER(Datos!I830),AND(Datos!I830=INT(Datos!I830),AND(OR(I$1005="",Datos!I830&gt;=I$1005),OR(I$1006="",Datos!I830&lt;=I$1006))),FALSE),OR(ISNUMBER(FIND(";"&amp;UPPER(TRIM(Datos!I830&amp;""))&amp;"=",I$1007)),ISNUMBER(FIND(";"&amp;UPPER(TRIM(Datos!I830&amp;""))&amp;";",I$1007))),OR(UPPER(TRIM(Datos!I830&amp;""))="SÍ",UPPER(TRIM(Datos!I830&amp;""))="SI",UPPER(TRIM(Datos!I830&amp;""))="NO"),IF(ISNUMBER(Datos!I830),AND(OR(I$1005="",Datos!I830&gt;=I$1005),OR(I$1006="",Datos!I830&lt;=I$1006)),FALSE),TRUE))))</f>
        <v>0.0</v>
      </c>
      <c r="J830">
        <f>IF(Datos!J830="",0,IF(AND(J$1008&lt;&gt;"",Datos!J830=J$1008),0,IF(J$1004=0,0,1-CHOOSE(J$1004,IF(ISNUMBER(Datos!J830),AND(OR(J$1005="",Datos!J830&gt;=J$1005),OR(J$1006="",Datos!J830&lt;=J$1006)),FALSE),IF(ISNUMBER(Datos!J830),AND(Datos!J830=INT(Datos!J830),AND(OR(J$1005="",Datos!J830&gt;=J$1005),OR(J$1006="",Datos!J830&lt;=J$1006))),FALSE),OR(ISNUMBER(FIND(";"&amp;UPPER(TRIM(Datos!J830&amp;""))&amp;"=",J$1007)),ISNUMBER(FIND(";"&amp;UPPER(TRIM(Datos!J830&amp;""))&amp;";",J$1007))),OR(UPPER(TRIM(Datos!J830&amp;""))="SÍ",UPPER(TRIM(Datos!J830&amp;""))="SI",UPPER(TRIM(Datos!J830&amp;""))="NO"),IF(ISNUMBER(Datos!J830),AND(OR(J$1005="",Datos!J830&gt;=J$1005),OR(J$1006="",Datos!J830&lt;=J$1006)),FALSE),TRUE))))</f>
        <v>0.0</v>
      </c>
      <c r="K830">
        <f>IF(Datos!K830="",0,IF(AND(K$1008&lt;&gt;"",Datos!K830=K$1008),0,IF(K$1004=0,0,1-CHOOSE(K$1004,IF(ISNUMBER(Datos!K830),AND(OR(K$1005="",Datos!K830&gt;=K$1005),OR(K$1006="",Datos!K830&lt;=K$1006)),FALSE),IF(ISNUMBER(Datos!K830),AND(Datos!K830=INT(Datos!K830),AND(OR(K$1005="",Datos!K830&gt;=K$1005),OR(K$1006="",Datos!K830&lt;=K$1006))),FALSE),OR(ISNUMBER(FIND(";"&amp;UPPER(TRIM(Datos!K830&amp;""))&amp;"=",K$1007)),ISNUMBER(FIND(";"&amp;UPPER(TRIM(Datos!K830&amp;""))&amp;";",K$1007))),OR(UPPER(TRIM(Datos!K830&amp;""))="SÍ",UPPER(TRIM(Datos!K830&amp;""))="SI",UPPER(TRIM(Datos!K830&amp;""))="NO"),IF(ISNUMBER(Datos!K830),AND(OR(K$1005="",Datos!K830&gt;=K$1005),OR(K$1006="",Datos!K830&lt;=K$1006)),FALSE),TRUE))))</f>
        <v>0.0</v>
      </c>
      <c r="L830">
        <f>IF(Datos!L830="",0,IF(AND(L$1008&lt;&gt;"",Datos!L830=L$1008),0,IF(L$1004=0,0,1-CHOOSE(L$1004,IF(ISNUMBER(Datos!L830),AND(OR(L$1005="",Datos!L830&gt;=L$1005),OR(L$1006="",Datos!L830&lt;=L$1006)),FALSE),IF(ISNUMBER(Datos!L830),AND(Datos!L830=INT(Datos!L830),AND(OR(L$1005="",Datos!L830&gt;=L$1005),OR(L$1006="",Datos!L830&lt;=L$1006))),FALSE),OR(ISNUMBER(FIND(";"&amp;UPPER(TRIM(Datos!L830&amp;""))&amp;"=",L$1007)),ISNUMBER(FIND(";"&amp;UPPER(TRIM(Datos!L830&amp;""))&amp;";",L$1007))),OR(UPPER(TRIM(Datos!L830&amp;""))="SÍ",UPPER(TRIM(Datos!L830&amp;""))="SI",UPPER(TRIM(Datos!L830&amp;""))="NO"),IF(ISNUMBER(Datos!L830),AND(OR(L$1005="",Datos!L830&gt;=L$1005),OR(L$1006="",Datos!L830&lt;=L$1006)),FALSE),TRUE))))</f>
        <v>0.0</v>
      </c>
      <c r="M830">
        <f>IF(Datos!M830="",0,IF(AND(M$1008&lt;&gt;"",Datos!M830=M$1008),0,IF(M$1004=0,0,1-CHOOSE(M$1004,IF(ISNUMBER(Datos!M830),AND(OR(M$1005="",Datos!M830&gt;=M$1005),OR(M$1006="",Datos!M830&lt;=M$1006)),FALSE),IF(ISNUMBER(Datos!M830),AND(Datos!M830=INT(Datos!M830),AND(OR(M$1005="",Datos!M830&gt;=M$1005),OR(M$1006="",Datos!M830&lt;=M$1006))),FALSE),OR(ISNUMBER(FIND(";"&amp;UPPER(TRIM(Datos!M830&amp;""))&amp;"=",M$1007)),ISNUMBER(FIND(";"&amp;UPPER(TRIM(Datos!M830&amp;""))&amp;";",M$1007))),OR(UPPER(TRIM(Datos!M830&amp;""))="SÍ",UPPER(TRIM(Datos!M830&amp;""))="SI",UPPER(TRIM(Datos!M830&amp;""))="NO"),IF(ISNUMBER(Datos!M830),AND(OR(M$1005="",Datos!M830&gt;=M$1005),OR(M$1006="",Datos!M830&lt;=M$1006)),FALSE),TRUE))))</f>
        <v>0.0</v>
      </c>
      <c r="N830">
        <f>IF(Datos!N830="",0,IF(AND(N$1008&lt;&gt;"",Datos!N830=N$1008),0,IF(N$1004=0,0,1-CHOOSE(N$1004,IF(ISNUMBER(Datos!N830),AND(OR(N$1005="",Datos!N830&gt;=N$1005),OR(N$1006="",Datos!N830&lt;=N$1006)),FALSE),IF(ISNUMBER(Datos!N830),AND(Datos!N830=INT(Datos!N830),AND(OR(N$1005="",Datos!N830&gt;=N$1005),OR(N$1006="",Datos!N830&lt;=N$1006))),FALSE),OR(ISNUMBER(FIND(";"&amp;UPPER(TRIM(Datos!N830&amp;""))&amp;"=",N$1007)),ISNUMBER(FIND(";"&amp;UPPER(TRIM(Datos!N830&amp;""))&amp;";",N$1007))),OR(UPPER(TRIM(Datos!N830&amp;""))="SÍ",UPPER(TRIM(Datos!N830&amp;""))="SI",UPPER(TRIM(Datos!N830&amp;""))="NO"),IF(ISNUMBER(Datos!N830),AND(OR(N$1005="",Datos!N830&gt;=N$1005),OR(N$1006="",Datos!N830&lt;=N$1006)),FALSE),TRUE))))</f>
        <v>0.0</v>
      </c>
      <c r="O830">
        <f>IF(Datos!O830="",0,IF(AND(O$1008&lt;&gt;"",Datos!O830=O$1008),0,IF(O$1004=0,0,1-CHOOSE(O$1004,IF(ISNUMBER(Datos!O830),AND(OR(O$1005="",Datos!O830&gt;=O$1005),OR(O$1006="",Datos!O830&lt;=O$1006)),FALSE),IF(ISNUMBER(Datos!O830),AND(Datos!O830=INT(Datos!O830),AND(OR(O$1005="",Datos!O830&gt;=O$1005),OR(O$1006="",Datos!O830&lt;=O$1006))),FALSE),OR(ISNUMBER(FIND(";"&amp;UPPER(TRIM(Datos!O830&amp;""))&amp;"=",O$1007)),ISNUMBER(FIND(";"&amp;UPPER(TRIM(Datos!O830&amp;""))&amp;";",O$1007))),OR(UPPER(TRIM(Datos!O830&amp;""))="SÍ",UPPER(TRIM(Datos!O830&amp;""))="SI",UPPER(TRIM(Datos!O830&amp;""))="NO"),IF(ISNUMBER(Datos!O830),AND(OR(O$1005="",Datos!O830&gt;=O$1005),OR(O$1006="",Datos!O830&lt;=O$1006)),FALSE),TRUE))))</f>
        <v>0.0</v>
      </c>
      <c r="P830">
        <f>IF(Datos!P830="",0,IF(AND(P$1008&lt;&gt;"",Datos!P830=P$1008),0,IF(P$1004=0,0,1-CHOOSE(P$1004,IF(ISNUMBER(Datos!P830),AND(OR(P$1005="",Datos!P830&gt;=P$1005),OR(P$1006="",Datos!P830&lt;=P$1006)),FALSE),IF(ISNUMBER(Datos!P830),AND(Datos!P830=INT(Datos!P830),AND(OR(P$1005="",Datos!P830&gt;=P$1005),OR(P$1006="",Datos!P830&lt;=P$1006))),FALSE),OR(ISNUMBER(FIND(";"&amp;UPPER(TRIM(Datos!P830&amp;""))&amp;"=",P$1007)),ISNUMBER(FIND(";"&amp;UPPER(TRIM(Datos!P830&amp;""))&amp;";",P$1007))),OR(UPPER(TRIM(Datos!P830&amp;""))="SÍ",UPPER(TRIM(Datos!P830&amp;""))="SI",UPPER(TRIM(Datos!P830&amp;""))="NO"),IF(ISNUMBER(Datos!P830),AND(OR(P$1005="",Datos!P830&gt;=P$1005),OR(P$1006="",Datos!P830&lt;=P$1006)),FALSE),TRUE))))</f>
        <v>0.0</v>
      </c>
      <c r="Q830">
        <f>IF(Datos!Q830="",0,IF(AND(Q$1008&lt;&gt;"",Datos!Q830=Q$1008),0,IF(Q$1004=0,0,1-CHOOSE(Q$1004,IF(ISNUMBER(Datos!Q830),AND(OR(Q$1005="",Datos!Q830&gt;=Q$1005),OR(Q$1006="",Datos!Q830&lt;=Q$1006)),FALSE),IF(ISNUMBER(Datos!Q830),AND(Datos!Q830=INT(Datos!Q830),AND(OR(Q$1005="",Datos!Q830&gt;=Q$1005),OR(Q$1006="",Datos!Q830&lt;=Q$1006))),FALSE),OR(ISNUMBER(FIND(";"&amp;UPPER(TRIM(Datos!Q830&amp;""))&amp;"=",Q$1007)),ISNUMBER(FIND(";"&amp;UPPER(TRIM(Datos!Q830&amp;""))&amp;";",Q$1007))),OR(UPPER(TRIM(Datos!Q830&amp;""))="SÍ",UPPER(TRIM(Datos!Q830&amp;""))="SI",UPPER(TRIM(Datos!Q830&amp;""))="NO"),IF(ISNUMBER(Datos!Q830),AND(OR(Q$1005="",Datos!Q830&gt;=Q$1005),OR(Q$1006="",Datos!Q830&lt;=Q$1006)),FALSE),TRUE))))</f>
        <v>0.0</v>
      </c>
      <c r="R830">
        <f>IF(Datos!R830="",0,IF(AND(R$1008&lt;&gt;"",Datos!R830=R$1008),0,IF(R$1004=0,0,1-CHOOSE(R$1004,IF(ISNUMBER(Datos!R830),AND(OR(R$1005="",Datos!R830&gt;=R$1005),OR(R$1006="",Datos!R830&lt;=R$1006)),FALSE),IF(ISNUMBER(Datos!R830),AND(Datos!R830=INT(Datos!R830),AND(OR(R$1005="",Datos!R830&gt;=R$1005),OR(R$1006="",Datos!R830&lt;=R$1006))),FALSE),OR(ISNUMBER(FIND(";"&amp;UPPER(TRIM(Datos!R830&amp;""))&amp;"=",R$1007)),ISNUMBER(FIND(";"&amp;UPPER(TRIM(Datos!R830&amp;""))&amp;";",R$1007))),OR(UPPER(TRIM(Datos!R830&amp;""))="SÍ",UPPER(TRIM(Datos!R830&amp;""))="SI",UPPER(TRIM(Datos!R830&amp;""))="NO"),IF(ISNUMBER(Datos!R830),AND(OR(R$1005="",Datos!R830&gt;=R$1005),OR(R$1006="",Datos!R830&lt;=R$1006)),FALSE),TRUE))))</f>
        <v>0.0</v>
      </c>
      <c r="S830">
        <f>IF(Datos!S830="",0,IF(AND(S$1008&lt;&gt;"",Datos!S830=S$1008),0,IF(S$1004=0,0,1-CHOOSE(S$1004,IF(ISNUMBER(Datos!S830),AND(OR(S$1005="",Datos!S830&gt;=S$1005),OR(S$1006="",Datos!S830&lt;=S$1006)),FALSE),IF(ISNUMBER(Datos!S830),AND(Datos!S830=INT(Datos!S830),AND(OR(S$1005="",Datos!S830&gt;=S$1005),OR(S$1006="",Datos!S830&lt;=S$1006))),FALSE),OR(ISNUMBER(FIND(";"&amp;UPPER(TRIM(Datos!S830&amp;""))&amp;"=",S$1007)),ISNUMBER(FIND(";"&amp;UPPER(TRIM(Datos!S830&amp;""))&amp;";",S$1007))),OR(UPPER(TRIM(Datos!S830&amp;""))="SÍ",UPPER(TRIM(Datos!S830&amp;""))="SI",UPPER(TRIM(Datos!S830&amp;""))="NO"),IF(ISNUMBER(Datos!S830),AND(OR(S$1005="",Datos!S830&gt;=S$1005),OR(S$1006="",Datos!S830&lt;=S$1006)),FALSE),TRUE))))</f>
        <v>0.0</v>
      </c>
      <c r="T830">
        <f>IF(Datos!T830="",0,IF(AND(T$1008&lt;&gt;"",Datos!T830=T$1008),0,IF(T$1004=0,0,1-CHOOSE(T$1004,IF(ISNUMBER(Datos!T830),AND(OR(T$1005="",Datos!T830&gt;=T$1005),OR(T$1006="",Datos!T830&lt;=T$1006)),FALSE),IF(ISNUMBER(Datos!T830),AND(Datos!T830=INT(Datos!T830),AND(OR(T$1005="",Datos!T830&gt;=T$1005),OR(T$1006="",Datos!T830&lt;=T$1006))),FALSE),OR(ISNUMBER(FIND(";"&amp;UPPER(TRIM(Datos!T830&amp;""))&amp;"=",T$1007)),ISNUMBER(FIND(";"&amp;UPPER(TRIM(Datos!T830&amp;""))&amp;";",T$1007))),OR(UPPER(TRIM(Datos!T830&amp;""))="SÍ",UPPER(TRIM(Datos!T830&amp;""))="SI",UPPER(TRIM(Datos!T830&amp;""))="NO"),IF(ISNUMBER(Datos!T830),AND(OR(T$1005="",Datos!T830&gt;=T$1005),OR(T$1006="",Datos!T830&lt;=T$1006)),FALSE),TRUE))))</f>
        <v>0.0</v>
      </c>
      <c r="U830">
        <f>IF(Datos!U830="",0,IF(AND(U$1008&lt;&gt;"",Datos!U830=U$1008),0,IF(U$1004=0,0,1-CHOOSE(U$1004,IF(ISNUMBER(Datos!U830),AND(OR(U$1005="",Datos!U830&gt;=U$1005),OR(U$1006="",Datos!U830&lt;=U$1006)),FALSE),IF(ISNUMBER(Datos!U830),AND(Datos!U830=INT(Datos!U830),AND(OR(U$1005="",Datos!U830&gt;=U$1005),OR(U$1006="",Datos!U830&lt;=U$1006))),FALSE),OR(ISNUMBER(FIND(";"&amp;UPPER(TRIM(Datos!U830&amp;""))&amp;"=",U$1007)),ISNUMBER(FIND(";"&amp;UPPER(TRIM(Datos!U830&amp;""))&amp;";",U$1007))),OR(UPPER(TRIM(Datos!U830&amp;""))="SÍ",UPPER(TRIM(Datos!U830&amp;""))="SI",UPPER(TRIM(Datos!U830&amp;""))="NO"),IF(ISNUMBER(Datos!U830),AND(OR(U$1005="",Datos!U830&gt;=U$1005),OR(U$1006="",Datos!U830&lt;=U$1006)),FALSE),TRUE))))</f>
        <v>0.0</v>
      </c>
      <c r="V830">
        <f>IF(Datos!V830="",0,IF(AND(V$1008&lt;&gt;"",Datos!V830=V$1008),0,IF(V$1004=0,0,1-CHOOSE(V$1004,IF(ISNUMBER(Datos!V830),AND(OR(V$1005="",Datos!V830&gt;=V$1005),OR(V$1006="",Datos!V830&lt;=V$1006)),FALSE),IF(ISNUMBER(Datos!V830),AND(Datos!V830=INT(Datos!V830),AND(OR(V$1005="",Datos!V830&gt;=V$1005),OR(V$1006="",Datos!V830&lt;=V$1006))),FALSE),OR(ISNUMBER(FIND(";"&amp;UPPER(TRIM(Datos!V830&amp;""))&amp;"=",V$1007)),ISNUMBER(FIND(";"&amp;UPPER(TRIM(Datos!V830&amp;""))&amp;";",V$1007))),OR(UPPER(TRIM(Datos!V830&amp;""))="SÍ",UPPER(TRIM(Datos!V830&amp;""))="SI",UPPER(TRIM(Datos!V830&amp;""))="NO"),IF(ISNUMBER(Datos!V830),AND(OR(V$1005="",Datos!V830&gt;=V$1005),OR(V$1006="",Datos!V830&lt;=V$1006)),FALSE),TRUE))))</f>
        <v>0.0</v>
      </c>
      <c r="W830">
        <f>IF(Datos!W830="",0,IF(AND(W$1008&lt;&gt;"",Datos!W830=W$1008),0,IF(W$1004=0,0,1-CHOOSE(W$1004,IF(ISNUMBER(Datos!W830),AND(OR(W$1005="",Datos!W830&gt;=W$1005),OR(W$1006="",Datos!W830&lt;=W$1006)),FALSE),IF(ISNUMBER(Datos!W830),AND(Datos!W830=INT(Datos!W830),AND(OR(W$1005="",Datos!W830&gt;=W$1005),OR(W$1006="",Datos!W830&lt;=W$1006))),FALSE),OR(ISNUMBER(FIND(";"&amp;UPPER(TRIM(Datos!W830&amp;""))&amp;"=",W$1007)),ISNUMBER(FIND(";"&amp;UPPER(TRIM(Datos!W830&amp;""))&amp;";",W$1007))),OR(UPPER(TRIM(Datos!W830&amp;""))="SÍ",UPPER(TRIM(Datos!W830&amp;""))="SI",UPPER(TRIM(Datos!W830&amp;""))="NO"),IF(ISNUMBER(Datos!W830),AND(OR(W$1005="",Datos!W830&gt;=W$1005),OR(W$1006="",Datos!W830&lt;=W$1006)),FALSE),TRUE))))</f>
        <v>0.0</v>
      </c>
      <c r="X830">
        <f>IF(Datos!X830="",0,IF(AND(X$1008&lt;&gt;"",Datos!X830=X$1008),0,IF(X$1004=0,0,1-CHOOSE(X$1004,IF(ISNUMBER(Datos!X830),AND(OR(X$1005="",Datos!X830&gt;=X$1005),OR(X$1006="",Datos!X830&lt;=X$1006)),FALSE),IF(ISNUMBER(Datos!X830),AND(Datos!X830=INT(Datos!X830),AND(OR(X$1005="",Datos!X830&gt;=X$1005),OR(X$1006="",Datos!X830&lt;=X$1006))),FALSE),OR(ISNUMBER(FIND(";"&amp;UPPER(TRIM(Datos!X830&amp;""))&amp;"=",X$1007)),ISNUMBER(FIND(";"&amp;UPPER(TRIM(Datos!X830&amp;""))&amp;";",X$1007))),OR(UPPER(TRIM(Datos!X830&amp;""))="SÍ",UPPER(TRIM(Datos!X830&amp;""))="SI",UPPER(TRIM(Datos!X830&amp;""))="NO"),IF(ISNUMBER(Datos!X830),AND(OR(X$1005="",Datos!X830&gt;=X$1005),OR(X$1006="",Datos!X830&lt;=X$1006)),FALSE),TRUE))))</f>
        <v>0.0</v>
      </c>
      <c r="Y830">
        <f>IF(Datos!Y830="",0,IF(AND(Y$1008&lt;&gt;"",Datos!Y830=Y$1008),0,IF(Y$1004=0,0,1-CHOOSE(Y$1004,IF(ISNUMBER(Datos!Y830),AND(OR(Y$1005="",Datos!Y830&gt;=Y$1005),OR(Y$1006="",Datos!Y830&lt;=Y$1006)),FALSE),IF(ISNUMBER(Datos!Y830),AND(Datos!Y830=INT(Datos!Y830),AND(OR(Y$1005="",Datos!Y830&gt;=Y$1005),OR(Y$1006="",Datos!Y830&lt;=Y$1006))),FALSE),OR(ISNUMBER(FIND(";"&amp;UPPER(TRIM(Datos!Y830&amp;""))&amp;"=",Y$1007)),ISNUMBER(FIND(";"&amp;UPPER(TRIM(Datos!Y830&amp;""))&amp;";",Y$1007))),OR(UPPER(TRIM(Datos!Y830&amp;""))="SÍ",UPPER(TRIM(Datos!Y830&amp;""))="SI",UPPER(TRIM(Datos!Y830&amp;""))="NO"),IF(ISNUMBER(Datos!Y830),AND(OR(Y$1005="",Datos!Y830&gt;=Y$1005),OR(Y$1006="",Datos!Y830&lt;=Y$1006)),FALSE),TRUE))))</f>
        <v>0.0</v>
      </c>
      <c r="Z830">
        <f>IF(Datos!Z830="",0,IF(AND(Z$1008&lt;&gt;"",Datos!Z830=Z$1008),0,IF(Z$1004=0,0,1-CHOOSE(Z$1004,IF(ISNUMBER(Datos!Z830),AND(OR(Z$1005="",Datos!Z830&gt;=Z$1005),OR(Z$1006="",Datos!Z830&lt;=Z$1006)),FALSE),IF(ISNUMBER(Datos!Z830),AND(Datos!Z830=INT(Datos!Z830),AND(OR(Z$1005="",Datos!Z830&gt;=Z$1005),OR(Z$1006="",Datos!Z830&lt;=Z$1006))),FALSE),OR(ISNUMBER(FIND(";"&amp;UPPER(TRIM(Datos!Z830&amp;""))&amp;"=",Z$1007)),ISNUMBER(FIND(";"&amp;UPPER(TRIM(Datos!Z830&amp;""))&amp;";",Z$1007))),OR(UPPER(TRIM(Datos!Z830&amp;""))="SÍ",UPPER(TRIM(Datos!Z830&amp;""))="SI",UPPER(TRIM(Datos!Z830&amp;""))="NO"),IF(ISNUMBER(Datos!Z830),AND(OR(Z$1005="",Datos!Z830&gt;=Z$1005),OR(Z$1006="",Datos!Z830&lt;=Z$1006)),FALSE),TRUE))))</f>
        <v>0.0</v>
      </c>
      <c r="AA830">
        <f>IF(Datos!AA830="",0,IF(AND(AA$1008&lt;&gt;"",Datos!AA830=AA$1008),0,IF(AA$1004=0,0,1-CHOOSE(AA$1004,IF(ISNUMBER(Datos!AA830),AND(OR(AA$1005="",Datos!AA830&gt;=AA$1005),OR(AA$1006="",Datos!AA830&lt;=AA$1006)),FALSE),IF(ISNUMBER(Datos!AA830),AND(Datos!AA830=INT(Datos!AA830),AND(OR(AA$1005="",Datos!AA830&gt;=AA$1005),OR(AA$1006="",Datos!AA830&lt;=AA$1006))),FALSE),OR(ISNUMBER(FIND(";"&amp;UPPER(TRIM(Datos!AA830&amp;""))&amp;"=",AA$1007)),ISNUMBER(FIND(";"&amp;UPPER(TRIM(Datos!AA830&amp;""))&amp;";",AA$1007))),OR(UPPER(TRIM(Datos!AA830&amp;""))="SÍ",UPPER(TRIM(Datos!AA830&amp;""))="SI",UPPER(TRIM(Datos!AA830&amp;""))="NO"),IF(ISNUMBER(Datos!AA830),AND(OR(AA$1005="",Datos!AA830&gt;=AA$1005),OR(AA$1006="",Datos!AA830&lt;=AA$1006)),FALSE),TRUE))))</f>
        <v>0.0</v>
      </c>
      <c r="AB830">
        <f>IF(Datos!AB830="",0,IF(AND(AB$1008&lt;&gt;"",Datos!AB830=AB$1008),0,IF(AB$1004=0,0,1-CHOOSE(AB$1004,IF(ISNUMBER(Datos!AB830),AND(OR(AB$1005="",Datos!AB830&gt;=AB$1005),OR(AB$1006="",Datos!AB830&lt;=AB$1006)),FALSE),IF(ISNUMBER(Datos!AB830),AND(Datos!AB830=INT(Datos!AB830),AND(OR(AB$1005="",Datos!AB830&gt;=AB$1005),OR(AB$1006="",Datos!AB830&lt;=AB$1006))),FALSE),OR(ISNUMBER(FIND(";"&amp;UPPER(TRIM(Datos!AB830&amp;""))&amp;"=",AB$1007)),ISNUMBER(FIND(";"&amp;UPPER(TRIM(Datos!AB830&amp;""))&amp;";",AB$1007))),OR(UPPER(TRIM(Datos!AB830&amp;""))="SÍ",UPPER(TRIM(Datos!AB830&amp;""))="SI",UPPER(TRIM(Datos!AB830&amp;""))="NO"),IF(ISNUMBER(Datos!AB830),AND(OR(AB$1005="",Datos!AB830&gt;=AB$1005),OR(AB$1006="",Datos!AB830&lt;=AB$1006)),FALSE),TRUE))))</f>
        <v>0.0</v>
      </c>
      <c r="AC830">
        <f>IF(Datos!AC830="",0,IF(AND(AC$1008&lt;&gt;"",Datos!AC830=AC$1008),0,IF(AC$1004=0,0,1-CHOOSE(AC$1004,IF(ISNUMBER(Datos!AC830),AND(OR(AC$1005="",Datos!AC830&gt;=AC$1005),OR(AC$1006="",Datos!AC830&lt;=AC$1006)),FALSE),IF(ISNUMBER(Datos!AC830),AND(Datos!AC830=INT(Datos!AC830),AND(OR(AC$1005="",Datos!AC830&gt;=AC$1005),OR(AC$1006="",Datos!AC830&lt;=AC$1006))),FALSE),OR(ISNUMBER(FIND(";"&amp;UPPER(TRIM(Datos!AC830&amp;""))&amp;"=",AC$1007)),ISNUMBER(FIND(";"&amp;UPPER(TRIM(Datos!AC830&amp;""))&amp;";",AC$1007))),OR(UPPER(TRIM(Datos!AC830&amp;""))="SÍ",UPPER(TRIM(Datos!AC830&amp;""))="SI",UPPER(TRIM(Datos!AC830&amp;""))="NO"),IF(ISNUMBER(Datos!AC830),AND(OR(AC$1005="",Datos!AC830&gt;=AC$1005),OR(AC$1006="",Datos!AC830&lt;=AC$1006)),FALSE),TRUE))))</f>
        <v>0.0</v>
      </c>
      <c r="AD830">
        <f>IF(Datos!AD830="",0,IF(AND(AD$1008&lt;&gt;"",Datos!AD830=AD$1008),0,IF(AD$1004=0,0,1-CHOOSE(AD$1004,IF(ISNUMBER(Datos!AD830),AND(OR(AD$1005="",Datos!AD830&gt;=AD$1005),OR(AD$1006="",Datos!AD830&lt;=AD$1006)),FALSE),IF(ISNUMBER(Datos!AD830),AND(Datos!AD830=INT(Datos!AD830),AND(OR(AD$1005="",Datos!AD830&gt;=AD$1005),OR(AD$1006="",Datos!AD830&lt;=AD$1006))),FALSE),OR(ISNUMBER(FIND(";"&amp;UPPER(TRIM(Datos!AD830&amp;""))&amp;"=",AD$1007)),ISNUMBER(FIND(";"&amp;UPPER(TRIM(Datos!AD830&amp;""))&amp;";",AD$1007))),OR(UPPER(TRIM(Datos!AD830&amp;""))="SÍ",UPPER(TRIM(Datos!AD830&amp;""))="SI",UPPER(TRIM(Datos!AD830&amp;""))="NO"),IF(ISNUMBER(Datos!AD830),AND(OR(AD$1005="",Datos!AD830&gt;=AD$1005),OR(AD$1006="",Datos!AD830&lt;=AD$1006)),FALSE),TRUE))))</f>
        <v>0.0</v>
      </c>
      <c r="AE830">
        <f>IF(Datos!AE830="",0,IF(AND(AE$1008&lt;&gt;"",Datos!AE830=AE$1008),0,IF(AE$1004=0,0,1-CHOOSE(AE$1004,IF(ISNUMBER(Datos!AE830),AND(OR(AE$1005="",Datos!AE830&gt;=AE$1005),OR(AE$1006="",Datos!AE830&lt;=AE$1006)),FALSE),IF(ISNUMBER(Datos!AE830),AND(Datos!AE830=INT(Datos!AE830),AND(OR(AE$1005="",Datos!AE830&gt;=AE$1005),OR(AE$1006="",Datos!AE830&lt;=AE$1006))),FALSE),OR(ISNUMBER(FIND(";"&amp;UPPER(TRIM(Datos!AE830&amp;""))&amp;"=",AE$1007)),ISNUMBER(FIND(";"&amp;UPPER(TRIM(Datos!AE830&amp;""))&amp;";",AE$1007))),OR(UPPER(TRIM(Datos!AE830&amp;""))="SÍ",UPPER(TRIM(Datos!AE830&amp;""))="SI",UPPER(TRIM(Datos!AE830&amp;""))="NO"),IF(ISNUMBER(Datos!AE830),AND(OR(AE$1005="",Datos!AE830&gt;=AE$1005),OR(AE$1006="",Datos!AE830&lt;=AE$1006)),FALSE),TRUE))))</f>
        <v>0.0</v>
      </c>
    </row>
    <row r="831" spans="2:31">
      <c r="B831">
        <f>IF(Datos!B831="",0,IF(AND(B$1008&lt;&gt;"",Datos!B831=B$1008),0,IF(B$1004=0,0,1-CHOOSE(B$1004,IF(ISNUMBER(Datos!B831),AND(OR(B$1005="",Datos!B831&gt;=B$1005),OR(B$1006="",Datos!B831&lt;=B$1006)),FALSE),IF(ISNUMBER(Datos!B831),AND(Datos!B831=INT(Datos!B831),AND(OR(B$1005="",Datos!B831&gt;=B$1005),OR(B$1006="",Datos!B831&lt;=B$1006))),FALSE),OR(ISNUMBER(FIND(";"&amp;UPPER(TRIM(Datos!B831&amp;""))&amp;"=",B$1007)),ISNUMBER(FIND(";"&amp;UPPER(TRIM(Datos!B831&amp;""))&amp;";",B$1007))),OR(UPPER(TRIM(Datos!B831&amp;""))="SÍ",UPPER(TRIM(Datos!B831&amp;""))="SI",UPPER(TRIM(Datos!B831&amp;""))="NO"),IF(ISNUMBER(Datos!B831),AND(OR(B$1005="",Datos!B831&gt;=B$1005),OR(B$1006="",Datos!B831&lt;=B$1006)),FALSE),TRUE))))</f>
        <v>0.0</v>
      </c>
      <c r="C831">
        <f>IF(Datos!C831="",0,IF(AND(C$1008&lt;&gt;"",Datos!C831=C$1008),0,IF(C$1004=0,0,1-CHOOSE(C$1004,IF(ISNUMBER(Datos!C831),AND(OR(C$1005="",Datos!C831&gt;=C$1005),OR(C$1006="",Datos!C831&lt;=C$1006)),FALSE),IF(ISNUMBER(Datos!C831),AND(Datos!C831=INT(Datos!C831),AND(OR(C$1005="",Datos!C831&gt;=C$1005),OR(C$1006="",Datos!C831&lt;=C$1006))),FALSE),OR(ISNUMBER(FIND(";"&amp;UPPER(TRIM(Datos!C831&amp;""))&amp;"=",C$1007)),ISNUMBER(FIND(";"&amp;UPPER(TRIM(Datos!C831&amp;""))&amp;";",C$1007))),OR(UPPER(TRIM(Datos!C831&amp;""))="SÍ",UPPER(TRIM(Datos!C831&amp;""))="SI",UPPER(TRIM(Datos!C831&amp;""))="NO"),IF(ISNUMBER(Datos!C831),AND(OR(C$1005="",Datos!C831&gt;=C$1005),OR(C$1006="",Datos!C831&lt;=C$1006)),FALSE),TRUE))))</f>
        <v>0.0</v>
      </c>
      <c r="D831">
        <f>IF(Datos!D831="",0,IF(AND(D$1008&lt;&gt;"",Datos!D831=D$1008),0,IF(D$1004=0,0,1-CHOOSE(D$1004,IF(ISNUMBER(Datos!D831),AND(OR(D$1005="",Datos!D831&gt;=D$1005),OR(D$1006="",Datos!D831&lt;=D$1006)),FALSE),IF(ISNUMBER(Datos!D831),AND(Datos!D831=INT(Datos!D831),AND(OR(D$1005="",Datos!D831&gt;=D$1005),OR(D$1006="",Datos!D831&lt;=D$1006))),FALSE),OR(ISNUMBER(FIND(";"&amp;UPPER(TRIM(Datos!D831&amp;""))&amp;"=",D$1007)),ISNUMBER(FIND(";"&amp;UPPER(TRIM(Datos!D831&amp;""))&amp;";",D$1007))),OR(UPPER(TRIM(Datos!D831&amp;""))="SÍ",UPPER(TRIM(Datos!D831&amp;""))="SI",UPPER(TRIM(Datos!D831&amp;""))="NO"),IF(ISNUMBER(Datos!D831),AND(OR(D$1005="",Datos!D831&gt;=D$1005),OR(D$1006="",Datos!D831&lt;=D$1006)),FALSE),TRUE))))</f>
        <v>0.0</v>
      </c>
      <c r="E831">
        <f>IF(Datos!E831="",0,IF(AND(E$1008&lt;&gt;"",Datos!E831=E$1008),0,IF(E$1004=0,0,1-CHOOSE(E$1004,IF(ISNUMBER(Datos!E831),AND(OR(E$1005="",Datos!E831&gt;=E$1005),OR(E$1006="",Datos!E831&lt;=E$1006)),FALSE),IF(ISNUMBER(Datos!E831),AND(Datos!E831=INT(Datos!E831),AND(OR(E$1005="",Datos!E831&gt;=E$1005),OR(E$1006="",Datos!E831&lt;=E$1006))),FALSE),OR(ISNUMBER(FIND(";"&amp;UPPER(TRIM(Datos!E831&amp;""))&amp;"=",E$1007)),ISNUMBER(FIND(";"&amp;UPPER(TRIM(Datos!E831&amp;""))&amp;";",E$1007))),OR(UPPER(TRIM(Datos!E831&amp;""))="SÍ",UPPER(TRIM(Datos!E831&amp;""))="SI",UPPER(TRIM(Datos!E831&amp;""))="NO"),IF(ISNUMBER(Datos!E831),AND(OR(E$1005="",Datos!E831&gt;=E$1005),OR(E$1006="",Datos!E831&lt;=E$1006)),FALSE),TRUE))))</f>
        <v>0.0</v>
      </c>
      <c r="F831">
        <f>IF(Datos!F831="",0,IF(AND(F$1008&lt;&gt;"",Datos!F831=F$1008),0,IF(F$1004=0,0,1-CHOOSE(F$1004,IF(ISNUMBER(Datos!F831),AND(OR(F$1005="",Datos!F831&gt;=F$1005),OR(F$1006="",Datos!F831&lt;=F$1006)),FALSE),IF(ISNUMBER(Datos!F831),AND(Datos!F831=INT(Datos!F831),AND(OR(F$1005="",Datos!F831&gt;=F$1005),OR(F$1006="",Datos!F831&lt;=F$1006))),FALSE),OR(ISNUMBER(FIND(";"&amp;UPPER(TRIM(Datos!F831&amp;""))&amp;"=",F$1007)),ISNUMBER(FIND(";"&amp;UPPER(TRIM(Datos!F831&amp;""))&amp;";",F$1007))),OR(UPPER(TRIM(Datos!F831&amp;""))="SÍ",UPPER(TRIM(Datos!F831&amp;""))="SI",UPPER(TRIM(Datos!F831&amp;""))="NO"),IF(ISNUMBER(Datos!F831),AND(OR(F$1005="",Datos!F831&gt;=F$1005),OR(F$1006="",Datos!F831&lt;=F$1006)),FALSE),TRUE))))</f>
        <v>0.0</v>
      </c>
      <c r="G831">
        <f>IF(Datos!G831="",0,IF(AND(G$1008&lt;&gt;"",Datos!G831=G$1008),0,IF(G$1004=0,0,1-CHOOSE(G$1004,IF(ISNUMBER(Datos!G831),AND(OR(G$1005="",Datos!G831&gt;=G$1005),OR(G$1006="",Datos!G831&lt;=G$1006)),FALSE),IF(ISNUMBER(Datos!G831),AND(Datos!G831=INT(Datos!G831),AND(OR(G$1005="",Datos!G831&gt;=G$1005),OR(G$1006="",Datos!G831&lt;=G$1006))),FALSE),OR(ISNUMBER(FIND(";"&amp;UPPER(TRIM(Datos!G831&amp;""))&amp;"=",G$1007)),ISNUMBER(FIND(";"&amp;UPPER(TRIM(Datos!G831&amp;""))&amp;";",G$1007))),OR(UPPER(TRIM(Datos!G831&amp;""))="SÍ",UPPER(TRIM(Datos!G831&amp;""))="SI",UPPER(TRIM(Datos!G831&amp;""))="NO"),IF(ISNUMBER(Datos!G831),AND(OR(G$1005="",Datos!G831&gt;=G$1005),OR(G$1006="",Datos!G831&lt;=G$1006)),FALSE),TRUE))))</f>
        <v>0.0</v>
      </c>
      <c r="H831">
        <f>IF(Datos!H831="",0,IF(AND(H$1008&lt;&gt;"",Datos!H831=H$1008),0,IF(H$1004=0,0,1-CHOOSE(H$1004,IF(ISNUMBER(Datos!H831),AND(OR(H$1005="",Datos!H831&gt;=H$1005),OR(H$1006="",Datos!H831&lt;=H$1006)),FALSE),IF(ISNUMBER(Datos!H831),AND(Datos!H831=INT(Datos!H831),AND(OR(H$1005="",Datos!H831&gt;=H$1005),OR(H$1006="",Datos!H831&lt;=H$1006))),FALSE),OR(ISNUMBER(FIND(";"&amp;UPPER(TRIM(Datos!H831&amp;""))&amp;"=",H$1007)),ISNUMBER(FIND(";"&amp;UPPER(TRIM(Datos!H831&amp;""))&amp;";",H$1007))),OR(UPPER(TRIM(Datos!H831&amp;""))="SÍ",UPPER(TRIM(Datos!H831&amp;""))="SI",UPPER(TRIM(Datos!H831&amp;""))="NO"),IF(ISNUMBER(Datos!H831),AND(OR(H$1005="",Datos!H831&gt;=H$1005),OR(H$1006="",Datos!H831&lt;=H$1006)),FALSE),TRUE))))</f>
        <v>0.0</v>
      </c>
      <c r="I831">
        <f>IF(Datos!I831="",0,IF(AND(I$1008&lt;&gt;"",Datos!I831=I$1008),0,IF(I$1004=0,0,1-CHOOSE(I$1004,IF(ISNUMBER(Datos!I831),AND(OR(I$1005="",Datos!I831&gt;=I$1005),OR(I$1006="",Datos!I831&lt;=I$1006)),FALSE),IF(ISNUMBER(Datos!I831),AND(Datos!I831=INT(Datos!I831),AND(OR(I$1005="",Datos!I831&gt;=I$1005),OR(I$1006="",Datos!I831&lt;=I$1006))),FALSE),OR(ISNUMBER(FIND(";"&amp;UPPER(TRIM(Datos!I831&amp;""))&amp;"=",I$1007)),ISNUMBER(FIND(";"&amp;UPPER(TRIM(Datos!I831&amp;""))&amp;";",I$1007))),OR(UPPER(TRIM(Datos!I831&amp;""))="SÍ",UPPER(TRIM(Datos!I831&amp;""))="SI",UPPER(TRIM(Datos!I831&amp;""))="NO"),IF(ISNUMBER(Datos!I831),AND(OR(I$1005="",Datos!I831&gt;=I$1005),OR(I$1006="",Datos!I831&lt;=I$1006)),FALSE),TRUE))))</f>
        <v>0.0</v>
      </c>
      <c r="J831">
        <f>IF(Datos!J831="",0,IF(AND(J$1008&lt;&gt;"",Datos!J831=J$1008),0,IF(J$1004=0,0,1-CHOOSE(J$1004,IF(ISNUMBER(Datos!J831),AND(OR(J$1005="",Datos!J831&gt;=J$1005),OR(J$1006="",Datos!J831&lt;=J$1006)),FALSE),IF(ISNUMBER(Datos!J831),AND(Datos!J831=INT(Datos!J831),AND(OR(J$1005="",Datos!J831&gt;=J$1005),OR(J$1006="",Datos!J831&lt;=J$1006))),FALSE),OR(ISNUMBER(FIND(";"&amp;UPPER(TRIM(Datos!J831&amp;""))&amp;"=",J$1007)),ISNUMBER(FIND(";"&amp;UPPER(TRIM(Datos!J831&amp;""))&amp;";",J$1007))),OR(UPPER(TRIM(Datos!J831&amp;""))="SÍ",UPPER(TRIM(Datos!J831&amp;""))="SI",UPPER(TRIM(Datos!J831&amp;""))="NO"),IF(ISNUMBER(Datos!J831),AND(OR(J$1005="",Datos!J831&gt;=J$1005),OR(J$1006="",Datos!J831&lt;=J$1006)),FALSE),TRUE))))</f>
        <v>0.0</v>
      </c>
      <c r="K831">
        <f>IF(Datos!K831="",0,IF(AND(K$1008&lt;&gt;"",Datos!K831=K$1008),0,IF(K$1004=0,0,1-CHOOSE(K$1004,IF(ISNUMBER(Datos!K831),AND(OR(K$1005="",Datos!K831&gt;=K$1005),OR(K$1006="",Datos!K831&lt;=K$1006)),FALSE),IF(ISNUMBER(Datos!K831),AND(Datos!K831=INT(Datos!K831),AND(OR(K$1005="",Datos!K831&gt;=K$1005),OR(K$1006="",Datos!K831&lt;=K$1006))),FALSE),OR(ISNUMBER(FIND(";"&amp;UPPER(TRIM(Datos!K831&amp;""))&amp;"=",K$1007)),ISNUMBER(FIND(";"&amp;UPPER(TRIM(Datos!K831&amp;""))&amp;";",K$1007))),OR(UPPER(TRIM(Datos!K831&amp;""))="SÍ",UPPER(TRIM(Datos!K831&amp;""))="SI",UPPER(TRIM(Datos!K831&amp;""))="NO"),IF(ISNUMBER(Datos!K831),AND(OR(K$1005="",Datos!K831&gt;=K$1005),OR(K$1006="",Datos!K831&lt;=K$1006)),FALSE),TRUE))))</f>
        <v>0.0</v>
      </c>
      <c r="L831">
        <f>IF(Datos!L831="",0,IF(AND(L$1008&lt;&gt;"",Datos!L831=L$1008),0,IF(L$1004=0,0,1-CHOOSE(L$1004,IF(ISNUMBER(Datos!L831),AND(OR(L$1005="",Datos!L831&gt;=L$1005),OR(L$1006="",Datos!L831&lt;=L$1006)),FALSE),IF(ISNUMBER(Datos!L831),AND(Datos!L831=INT(Datos!L831),AND(OR(L$1005="",Datos!L831&gt;=L$1005),OR(L$1006="",Datos!L831&lt;=L$1006))),FALSE),OR(ISNUMBER(FIND(";"&amp;UPPER(TRIM(Datos!L831&amp;""))&amp;"=",L$1007)),ISNUMBER(FIND(";"&amp;UPPER(TRIM(Datos!L831&amp;""))&amp;";",L$1007))),OR(UPPER(TRIM(Datos!L831&amp;""))="SÍ",UPPER(TRIM(Datos!L831&amp;""))="SI",UPPER(TRIM(Datos!L831&amp;""))="NO"),IF(ISNUMBER(Datos!L831),AND(OR(L$1005="",Datos!L831&gt;=L$1005),OR(L$1006="",Datos!L831&lt;=L$1006)),FALSE),TRUE))))</f>
        <v>0.0</v>
      </c>
      <c r="M831">
        <f>IF(Datos!M831="",0,IF(AND(M$1008&lt;&gt;"",Datos!M831=M$1008),0,IF(M$1004=0,0,1-CHOOSE(M$1004,IF(ISNUMBER(Datos!M831),AND(OR(M$1005="",Datos!M831&gt;=M$1005),OR(M$1006="",Datos!M831&lt;=M$1006)),FALSE),IF(ISNUMBER(Datos!M831),AND(Datos!M831=INT(Datos!M831),AND(OR(M$1005="",Datos!M831&gt;=M$1005),OR(M$1006="",Datos!M831&lt;=M$1006))),FALSE),OR(ISNUMBER(FIND(";"&amp;UPPER(TRIM(Datos!M831&amp;""))&amp;"=",M$1007)),ISNUMBER(FIND(";"&amp;UPPER(TRIM(Datos!M831&amp;""))&amp;";",M$1007))),OR(UPPER(TRIM(Datos!M831&amp;""))="SÍ",UPPER(TRIM(Datos!M831&amp;""))="SI",UPPER(TRIM(Datos!M831&amp;""))="NO"),IF(ISNUMBER(Datos!M831),AND(OR(M$1005="",Datos!M831&gt;=M$1005),OR(M$1006="",Datos!M831&lt;=M$1006)),FALSE),TRUE))))</f>
        <v>0.0</v>
      </c>
      <c r="N831">
        <f>IF(Datos!N831="",0,IF(AND(N$1008&lt;&gt;"",Datos!N831=N$1008),0,IF(N$1004=0,0,1-CHOOSE(N$1004,IF(ISNUMBER(Datos!N831),AND(OR(N$1005="",Datos!N831&gt;=N$1005),OR(N$1006="",Datos!N831&lt;=N$1006)),FALSE),IF(ISNUMBER(Datos!N831),AND(Datos!N831=INT(Datos!N831),AND(OR(N$1005="",Datos!N831&gt;=N$1005),OR(N$1006="",Datos!N831&lt;=N$1006))),FALSE),OR(ISNUMBER(FIND(";"&amp;UPPER(TRIM(Datos!N831&amp;""))&amp;"=",N$1007)),ISNUMBER(FIND(";"&amp;UPPER(TRIM(Datos!N831&amp;""))&amp;";",N$1007))),OR(UPPER(TRIM(Datos!N831&amp;""))="SÍ",UPPER(TRIM(Datos!N831&amp;""))="SI",UPPER(TRIM(Datos!N831&amp;""))="NO"),IF(ISNUMBER(Datos!N831),AND(OR(N$1005="",Datos!N831&gt;=N$1005),OR(N$1006="",Datos!N831&lt;=N$1006)),FALSE),TRUE))))</f>
        <v>0.0</v>
      </c>
      <c r="O831">
        <f>IF(Datos!O831="",0,IF(AND(O$1008&lt;&gt;"",Datos!O831=O$1008),0,IF(O$1004=0,0,1-CHOOSE(O$1004,IF(ISNUMBER(Datos!O831),AND(OR(O$1005="",Datos!O831&gt;=O$1005),OR(O$1006="",Datos!O831&lt;=O$1006)),FALSE),IF(ISNUMBER(Datos!O831),AND(Datos!O831=INT(Datos!O831),AND(OR(O$1005="",Datos!O831&gt;=O$1005),OR(O$1006="",Datos!O831&lt;=O$1006))),FALSE),OR(ISNUMBER(FIND(";"&amp;UPPER(TRIM(Datos!O831&amp;""))&amp;"=",O$1007)),ISNUMBER(FIND(";"&amp;UPPER(TRIM(Datos!O831&amp;""))&amp;";",O$1007))),OR(UPPER(TRIM(Datos!O831&amp;""))="SÍ",UPPER(TRIM(Datos!O831&amp;""))="SI",UPPER(TRIM(Datos!O831&amp;""))="NO"),IF(ISNUMBER(Datos!O831),AND(OR(O$1005="",Datos!O831&gt;=O$1005),OR(O$1006="",Datos!O831&lt;=O$1006)),FALSE),TRUE))))</f>
        <v>0.0</v>
      </c>
      <c r="P831">
        <f>IF(Datos!P831="",0,IF(AND(P$1008&lt;&gt;"",Datos!P831=P$1008),0,IF(P$1004=0,0,1-CHOOSE(P$1004,IF(ISNUMBER(Datos!P831),AND(OR(P$1005="",Datos!P831&gt;=P$1005),OR(P$1006="",Datos!P831&lt;=P$1006)),FALSE),IF(ISNUMBER(Datos!P831),AND(Datos!P831=INT(Datos!P831),AND(OR(P$1005="",Datos!P831&gt;=P$1005),OR(P$1006="",Datos!P831&lt;=P$1006))),FALSE),OR(ISNUMBER(FIND(";"&amp;UPPER(TRIM(Datos!P831&amp;""))&amp;"=",P$1007)),ISNUMBER(FIND(";"&amp;UPPER(TRIM(Datos!P831&amp;""))&amp;";",P$1007))),OR(UPPER(TRIM(Datos!P831&amp;""))="SÍ",UPPER(TRIM(Datos!P831&amp;""))="SI",UPPER(TRIM(Datos!P831&amp;""))="NO"),IF(ISNUMBER(Datos!P831),AND(OR(P$1005="",Datos!P831&gt;=P$1005),OR(P$1006="",Datos!P831&lt;=P$1006)),FALSE),TRUE))))</f>
        <v>0.0</v>
      </c>
      <c r="Q831">
        <f>IF(Datos!Q831="",0,IF(AND(Q$1008&lt;&gt;"",Datos!Q831=Q$1008),0,IF(Q$1004=0,0,1-CHOOSE(Q$1004,IF(ISNUMBER(Datos!Q831),AND(OR(Q$1005="",Datos!Q831&gt;=Q$1005),OR(Q$1006="",Datos!Q831&lt;=Q$1006)),FALSE),IF(ISNUMBER(Datos!Q831),AND(Datos!Q831=INT(Datos!Q831),AND(OR(Q$1005="",Datos!Q831&gt;=Q$1005),OR(Q$1006="",Datos!Q831&lt;=Q$1006))),FALSE),OR(ISNUMBER(FIND(";"&amp;UPPER(TRIM(Datos!Q831&amp;""))&amp;"=",Q$1007)),ISNUMBER(FIND(";"&amp;UPPER(TRIM(Datos!Q831&amp;""))&amp;";",Q$1007))),OR(UPPER(TRIM(Datos!Q831&amp;""))="SÍ",UPPER(TRIM(Datos!Q831&amp;""))="SI",UPPER(TRIM(Datos!Q831&amp;""))="NO"),IF(ISNUMBER(Datos!Q831),AND(OR(Q$1005="",Datos!Q831&gt;=Q$1005),OR(Q$1006="",Datos!Q831&lt;=Q$1006)),FALSE),TRUE))))</f>
        <v>0.0</v>
      </c>
      <c r="R831">
        <f>IF(Datos!R831="",0,IF(AND(R$1008&lt;&gt;"",Datos!R831=R$1008),0,IF(R$1004=0,0,1-CHOOSE(R$1004,IF(ISNUMBER(Datos!R831),AND(OR(R$1005="",Datos!R831&gt;=R$1005),OR(R$1006="",Datos!R831&lt;=R$1006)),FALSE),IF(ISNUMBER(Datos!R831),AND(Datos!R831=INT(Datos!R831),AND(OR(R$1005="",Datos!R831&gt;=R$1005),OR(R$1006="",Datos!R831&lt;=R$1006))),FALSE),OR(ISNUMBER(FIND(";"&amp;UPPER(TRIM(Datos!R831&amp;""))&amp;"=",R$1007)),ISNUMBER(FIND(";"&amp;UPPER(TRIM(Datos!R831&amp;""))&amp;";",R$1007))),OR(UPPER(TRIM(Datos!R831&amp;""))="SÍ",UPPER(TRIM(Datos!R831&amp;""))="SI",UPPER(TRIM(Datos!R831&amp;""))="NO"),IF(ISNUMBER(Datos!R831),AND(OR(R$1005="",Datos!R831&gt;=R$1005),OR(R$1006="",Datos!R831&lt;=R$1006)),FALSE),TRUE))))</f>
        <v>0.0</v>
      </c>
      <c r="S831">
        <f>IF(Datos!S831="",0,IF(AND(S$1008&lt;&gt;"",Datos!S831=S$1008),0,IF(S$1004=0,0,1-CHOOSE(S$1004,IF(ISNUMBER(Datos!S831),AND(OR(S$1005="",Datos!S831&gt;=S$1005),OR(S$1006="",Datos!S831&lt;=S$1006)),FALSE),IF(ISNUMBER(Datos!S831),AND(Datos!S831=INT(Datos!S831),AND(OR(S$1005="",Datos!S831&gt;=S$1005),OR(S$1006="",Datos!S831&lt;=S$1006))),FALSE),OR(ISNUMBER(FIND(";"&amp;UPPER(TRIM(Datos!S831&amp;""))&amp;"=",S$1007)),ISNUMBER(FIND(";"&amp;UPPER(TRIM(Datos!S831&amp;""))&amp;";",S$1007))),OR(UPPER(TRIM(Datos!S831&amp;""))="SÍ",UPPER(TRIM(Datos!S831&amp;""))="SI",UPPER(TRIM(Datos!S831&amp;""))="NO"),IF(ISNUMBER(Datos!S831),AND(OR(S$1005="",Datos!S831&gt;=S$1005),OR(S$1006="",Datos!S831&lt;=S$1006)),FALSE),TRUE))))</f>
        <v>0.0</v>
      </c>
      <c r="T831">
        <f>IF(Datos!T831="",0,IF(AND(T$1008&lt;&gt;"",Datos!T831=T$1008),0,IF(T$1004=0,0,1-CHOOSE(T$1004,IF(ISNUMBER(Datos!T831),AND(OR(T$1005="",Datos!T831&gt;=T$1005),OR(T$1006="",Datos!T831&lt;=T$1006)),FALSE),IF(ISNUMBER(Datos!T831),AND(Datos!T831=INT(Datos!T831),AND(OR(T$1005="",Datos!T831&gt;=T$1005),OR(T$1006="",Datos!T831&lt;=T$1006))),FALSE),OR(ISNUMBER(FIND(";"&amp;UPPER(TRIM(Datos!T831&amp;""))&amp;"=",T$1007)),ISNUMBER(FIND(";"&amp;UPPER(TRIM(Datos!T831&amp;""))&amp;";",T$1007))),OR(UPPER(TRIM(Datos!T831&amp;""))="SÍ",UPPER(TRIM(Datos!T831&amp;""))="SI",UPPER(TRIM(Datos!T831&amp;""))="NO"),IF(ISNUMBER(Datos!T831),AND(OR(T$1005="",Datos!T831&gt;=T$1005),OR(T$1006="",Datos!T831&lt;=T$1006)),FALSE),TRUE))))</f>
        <v>0.0</v>
      </c>
      <c r="U831">
        <f>IF(Datos!U831="",0,IF(AND(U$1008&lt;&gt;"",Datos!U831=U$1008),0,IF(U$1004=0,0,1-CHOOSE(U$1004,IF(ISNUMBER(Datos!U831),AND(OR(U$1005="",Datos!U831&gt;=U$1005),OR(U$1006="",Datos!U831&lt;=U$1006)),FALSE),IF(ISNUMBER(Datos!U831),AND(Datos!U831=INT(Datos!U831),AND(OR(U$1005="",Datos!U831&gt;=U$1005),OR(U$1006="",Datos!U831&lt;=U$1006))),FALSE),OR(ISNUMBER(FIND(";"&amp;UPPER(TRIM(Datos!U831&amp;""))&amp;"=",U$1007)),ISNUMBER(FIND(";"&amp;UPPER(TRIM(Datos!U831&amp;""))&amp;";",U$1007))),OR(UPPER(TRIM(Datos!U831&amp;""))="SÍ",UPPER(TRIM(Datos!U831&amp;""))="SI",UPPER(TRIM(Datos!U831&amp;""))="NO"),IF(ISNUMBER(Datos!U831),AND(OR(U$1005="",Datos!U831&gt;=U$1005),OR(U$1006="",Datos!U831&lt;=U$1006)),FALSE),TRUE))))</f>
        <v>0.0</v>
      </c>
      <c r="V831">
        <f>IF(Datos!V831="",0,IF(AND(V$1008&lt;&gt;"",Datos!V831=V$1008),0,IF(V$1004=0,0,1-CHOOSE(V$1004,IF(ISNUMBER(Datos!V831),AND(OR(V$1005="",Datos!V831&gt;=V$1005),OR(V$1006="",Datos!V831&lt;=V$1006)),FALSE),IF(ISNUMBER(Datos!V831),AND(Datos!V831=INT(Datos!V831),AND(OR(V$1005="",Datos!V831&gt;=V$1005),OR(V$1006="",Datos!V831&lt;=V$1006))),FALSE),OR(ISNUMBER(FIND(";"&amp;UPPER(TRIM(Datos!V831&amp;""))&amp;"=",V$1007)),ISNUMBER(FIND(";"&amp;UPPER(TRIM(Datos!V831&amp;""))&amp;";",V$1007))),OR(UPPER(TRIM(Datos!V831&amp;""))="SÍ",UPPER(TRIM(Datos!V831&amp;""))="SI",UPPER(TRIM(Datos!V831&amp;""))="NO"),IF(ISNUMBER(Datos!V831),AND(OR(V$1005="",Datos!V831&gt;=V$1005),OR(V$1006="",Datos!V831&lt;=V$1006)),FALSE),TRUE))))</f>
        <v>0.0</v>
      </c>
      <c r="W831">
        <f>IF(Datos!W831="",0,IF(AND(W$1008&lt;&gt;"",Datos!W831=W$1008),0,IF(W$1004=0,0,1-CHOOSE(W$1004,IF(ISNUMBER(Datos!W831),AND(OR(W$1005="",Datos!W831&gt;=W$1005),OR(W$1006="",Datos!W831&lt;=W$1006)),FALSE),IF(ISNUMBER(Datos!W831),AND(Datos!W831=INT(Datos!W831),AND(OR(W$1005="",Datos!W831&gt;=W$1005),OR(W$1006="",Datos!W831&lt;=W$1006))),FALSE),OR(ISNUMBER(FIND(";"&amp;UPPER(TRIM(Datos!W831&amp;""))&amp;"=",W$1007)),ISNUMBER(FIND(";"&amp;UPPER(TRIM(Datos!W831&amp;""))&amp;";",W$1007))),OR(UPPER(TRIM(Datos!W831&amp;""))="SÍ",UPPER(TRIM(Datos!W831&amp;""))="SI",UPPER(TRIM(Datos!W831&amp;""))="NO"),IF(ISNUMBER(Datos!W831),AND(OR(W$1005="",Datos!W831&gt;=W$1005),OR(W$1006="",Datos!W831&lt;=W$1006)),FALSE),TRUE))))</f>
        <v>0.0</v>
      </c>
      <c r="X831">
        <f>IF(Datos!X831="",0,IF(AND(X$1008&lt;&gt;"",Datos!X831=X$1008),0,IF(X$1004=0,0,1-CHOOSE(X$1004,IF(ISNUMBER(Datos!X831),AND(OR(X$1005="",Datos!X831&gt;=X$1005),OR(X$1006="",Datos!X831&lt;=X$1006)),FALSE),IF(ISNUMBER(Datos!X831),AND(Datos!X831=INT(Datos!X831),AND(OR(X$1005="",Datos!X831&gt;=X$1005),OR(X$1006="",Datos!X831&lt;=X$1006))),FALSE),OR(ISNUMBER(FIND(";"&amp;UPPER(TRIM(Datos!X831&amp;""))&amp;"=",X$1007)),ISNUMBER(FIND(";"&amp;UPPER(TRIM(Datos!X831&amp;""))&amp;";",X$1007))),OR(UPPER(TRIM(Datos!X831&amp;""))="SÍ",UPPER(TRIM(Datos!X831&amp;""))="SI",UPPER(TRIM(Datos!X831&amp;""))="NO"),IF(ISNUMBER(Datos!X831),AND(OR(X$1005="",Datos!X831&gt;=X$1005),OR(X$1006="",Datos!X831&lt;=X$1006)),FALSE),TRUE))))</f>
        <v>0.0</v>
      </c>
      <c r="Y831">
        <f>IF(Datos!Y831="",0,IF(AND(Y$1008&lt;&gt;"",Datos!Y831=Y$1008),0,IF(Y$1004=0,0,1-CHOOSE(Y$1004,IF(ISNUMBER(Datos!Y831),AND(OR(Y$1005="",Datos!Y831&gt;=Y$1005),OR(Y$1006="",Datos!Y831&lt;=Y$1006)),FALSE),IF(ISNUMBER(Datos!Y831),AND(Datos!Y831=INT(Datos!Y831),AND(OR(Y$1005="",Datos!Y831&gt;=Y$1005),OR(Y$1006="",Datos!Y831&lt;=Y$1006))),FALSE),OR(ISNUMBER(FIND(";"&amp;UPPER(TRIM(Datos!Y831&amp;""))&amp;"=",Y$1007)),ISNUMBER(FIND(";"&amp;UPPER(TRIM(Datos!Y831&amp;""))&amp;";",Y$1007))),OR(UPPER(TRIM(Datos!Y831&amp;""))="SÍ",UPPER(TRIM(Datos!Y831&amp;""))="SI",UPPER(TRIM(Datos!Y831&amp;""))="NO"),IF(ISNUMBER(Datos!Y831),AND(OR(Y$1005="",Datos!Y831&gt;=Y$1005),OR(Y$1006="",Datos!Y831&lt;=Y$1006)),FALSE),TRUE))))</f>
        <v>0.0</v>
      </c>
      <c r="Z831">
        <f>IF(Datos!Z831="",0,IF(AND(Z$1008&lt;&gt;"",Datos!Z831=Z$1008),0,IF(Z$1004=0,0,1-CHOOSE(Z$1004,IF(ISNUMBER(Datos!Z831),AND(OR(Z$1005="",Datos!Z831&gt;=Z$1005),OR(Z$1006="",Datos!Z831&lt;=Z$1006)),FALSE),IF(ISNUMBER(Datos!Z831),AND(Datos!Z831=INT(Datos!Z831),AND(OR(Z$1005="",Datos!Z831&gt;=Z$1005),OR(Z$1006="",Datos!Z831&lt;=Z$1006))),FALSE),OR(ISNUMBER(FIND(";"&amp;UPPER(TRIM(Datos!Z831&amp;""))&amp;"=",Z$1007)),ISNUMBER(FIND(";"&amp;UPPER(TRIM(Datos!Z831&amp;""))&amp;";",Z$1007))),OR(UPPER(TRIM(Datos!Z831&amp;""))="SÍ",UPPER(TRIM(Datos!Z831&amp;""))="SI",UPPER(TRIM(Datos!Z831&amp;""))="NO"),IF(ISNUMBER(Datos!Z831),AND(OR(Z$1005="",Datos!Z831&gt;=Z$1005),OR(Z$1006="",Datos!Z831&lt;=Z$1006)),FALSE),TRUE))))</f>
        <v>0.0</v>
      </c>
      <c r="AA831">
        <f>IF(Datos!AA831="",0,IF(AND(AA$1008&lt;&gt;"",Datos!AA831=AA$1008),0,IF(AA$1004=0,0,1-CHOOSE(AA$1004,IF(ISNUMBER(Datos!AA831),AND(OR(AA$1005="",Datos!AA831&gt;=AA$1005),OR(AA$1006="",Datos!AA831&lt;=AA$1006)),FALSE),IF(ISNUMBER(Datos!AA831),AND(Datos!AA831=INT(Datos!AA831),AND(OR(AA$1005="",Datos!AA831&gt;=AA$1005),OR(AA$1006="",Datos!AA831&lt;=AA$1006))),FALSE),OR(ISNUMBER(FIND(";"&amp;UPPER(TRIM(Datos!AA831&amp;""))&amp;"=",AA$1007)),ISNUMBER(FIND(";"&amp;UPPER(TRIM(Datos!AA831&amp;""))&amp;";",AA$1007))),OR(UPPER(TRIM(Datos!AA831&amp;""))="SÍ",UPPER(TRIM(Datos!AA831&amp;""))="SI",UPPER(TRIM(Datos!AA831&amp;""))="NO"),IF(ISNUMBER(Datos!AA831),AND(OR(AA$1005="",Datos!AA831&gt;=AA$1005),OR(AA$1006="",Datos!AA831&lt;=AA$1006)),FALSE),TRUE))))</f>
        <v>0.0</v>
      </c>
      <c r="AB831">
        <f>IF(Datos!AB831="",0,IF(AND(AB$1008&lt;&gt;"",Datos!AB831=AB$1008),0,IF(AB$1004=0,0,1-CHOOSE(AB$1004,IF(ISNUMBER(Datos!AB831),AND(OR(AB$1005="",Datos!AB831&gt;=AB$1005),OR(AB$1006="",Datos!AB831&lt;=AB$1006)),FALSE),IF(ISNUMBER(Datos!AB831),AND(Datos!AB831=INT(Datos!AB831),AND(OR(AB$1005="",Datos!AB831&gt;=AB$1005),OR(AB$1006="",Datos!AB831&lt;=AB$1006))),FALSE),OR(ISNUMBER(FIND(";"&amp;UPPER(TRIM(Datos!AB831&amp;""))&amp;"=",AB$1007)),ISNUMBER(FIND(";"&amp;UPPER(TRIM(Datos!AB831&amp;""))&amp;";",AB$1007))),OR(UPPER(TRIM(Datos!AB831&amp;""))="SÍ",UPPER(TRIM(Datos!AB831&amp;""))="SI",UPPER(TRIM(Datos!AB831&amp;""))="NO"),IF(ISNUMBER(Datos!AB831),AND(OR(AB$1005="",Datos!AB831&gt;=AB$1005),OR(AB$1006="",Datos!AB831&lt;=AB$1006)),FALSE),TRUE))))</f>
        <v>0.0</v>
      </c>
      <c r="AC831">
        <f>IF(Datos!AC831="",0,IF(AND(AC$1008&lt;&gt;"",Datos!AC831=AC$1008),0,IF(AC$1004=0,0,1-CHOOSE(AC$1004,IF(ISNUMBER(Datos!AC831),AND(OR(AC$1005="",Datos!AC831&gt;=AC$1005),OR(AC$1006="",Datos!AC831&lt;=AC$1006)),FALSE),IF(ISNUMBER(Datos!AC831),AND(Datos!AC831=INT(Datos!AC831),AND(OR(AC$1005="",Datos!AC831&gt;=AC$1005),OR(AC$1006="",Datos!AC831&lt;=AC$1006))),FALSE),OR(ISNUMBER(FIND(";"&amp;UPPER(TRIM(Datos!AC831&amp;""))&amp;"=",AC$1007)),ISNUMBER(FIND(";"&amp;UPPER(TRIM(Datos!AC831&amp;""))&amp;";",AC$1007))),OR(UPPER(TRIM(Datos!AC831&amp;""))="SÍ",UPPER(TRIM(Datos!AC831&amp;""))="SI",UPPER(TRIM(Datos!AC831&amp;""))="NO"),IF(ISNUMBER(Datos!AC831),AND(OR(AC$1005="",Datos!AC831&gt;=AC$1005),OR(AC$1006="",Datos!AC831&lt;=AC$1006)),FALSE),TRUE))))</f>
        <v>0.0</v>
      </c>
      <c r="AD831">
        <f>IF(Datos!AD831="",0,IF(AND(AD$1008&lt;&gt;"",Datos!AD831=AD$1008),0,IF(AD$1004=0,0,1-CHOOSE(AD$1004,IF(ISNUMBER(Datos!AD831),AND(OR(AD$1005="",Datos!AD831&gt;=AD$1005),OR(AD$1006="",Datos!AD831&lt;=AD$1006)),FALSE),IF(ISNUMBER(Datos!AD831),AND(Datos!AD831=INT(Datos!AD831),AND(OR(AD$1005="",Datos!AD831&gt;=AD$1005),OR(AD$1006="",Datos!AD831&lt;=AD$1006))),FALSE),OR(ISNUMBER(FIND(";"&amp;UPPER(TRIM(Datos!AD831&amp;""))&amp;"=",AD$1007)),ISNUMBER(FIND(";"&amp;UPPER(TRIM(Datos!AD831&amp;""))&amp;";",AD$1007))),OR(UPPER(TRIM(Datos!AD831&amp;""))="SÍ",UPPER(TRIM(Datos!AD831&amp;""))="SI",UPPER(TRIM(Datos!AD831&amp;""))="NO"),IF(ISNUMBER(Datos!AD831),AND(OR(AD$1005="",Datos!AD831&gt;=AD$1005),OR(AD$1006="",Datos!AD831&lt;=AD$1006)),FALSE),TRUE))))</f>
        <v>0.0</v>
      </c>
      <c r="AE831">
        <f>IF(Datos!AE831="",0,IF(AND(AE$1008&lt;&gt;"",Datos!AE831=AE$1008),0,IF(AE$1004=0,0,1-CHOOSE(AE$1004,IF(ISNUMBER(Datos!AE831),AND(OR(AE$1005="",Datos!AE831&gt;=AE$1005),OR(AE$1006="",Datos!AE831&lt;=AE$1006)),FALSE),IF(ISNUMBER(Datos!AE831),AND(Datos!AE831=INT(Datos!AE831),AND(OR(AE$1005="",Datos!AE831&gt;=AE$1005),OR(AE$1006="",Datos!AE831&lt;=AE$1006))),FALSE),OR(ISNUMBER(FIND(";"&amp;UPPER(TRIM(Datos!AE831&amp;""))&amp;"=",AE$1007)),ISNUMBER(FIND(";"&amp;UPPER(TRIM(Datos!AE831&amp;""))&amp;";",AE$1007))),OR(UPPER(TRIM(Datos!AE831&amp;""))="SÍ",UPPER(TRIM(Datos!AE831&amp;""))="SI",UPPER(TRIM(Datos!AE831&amp;""))="NO"),IF(ISNUMBER(Datos!AE831),AND(OR(AE$1005="",Datos!AE831&gt;=AE$1005),OR(AE$1006="",Datos!AE831&lt;=AE$1006)),FALSE),TRUE))))</f>
        <v>0.0</v>
      </c>
    </row>
    <row r="832" spans="2:31">
      <c r="B832">
        <f>IF(Datos!B832="",0,IF(AND(B$1008&lt;&gt;"",Datos!B832=B$1008),0,IF(B$1004=0,0,1-CHOOSE(B$1004,IF(ISNUMBER(Datos!B832),AND(OR(B$1005="",Datos!B832&gt;=B$1005),OR(B$1006="",Datos!B832&lt;=B$1006)),FALSE),IF(ISNUMBER(Datos!B832),AND(Datos!B832=INT(Datos!B832),AND(OR(B$1005="",Datos!B832&gt;=B$1005),OR(B$1006="",Datos!B832&lt;=B$1006))),FALSE),OR(ISNUMBER(FIND(";"&amp;UPPER(TRIM(Datos!B832&amp;""))&amp;"=",B$1007)),ISNUMBER(FIND(";"&amp;UPPER(TRIM(Datos!B832&amp;""))&amp;";",B$1007))),OR(UPPER(TRIM(Datos!B832&amp;""))="SÍ",UPPER(TRIM(Datos!B832&amp;""))="SI",UPPER(TRIM(Datos!B832&amp;""))="NO"),IF(ISNUMBER(Datos!B832),AND(OR(B$1005="",Datos!B832&gt;=B$1005),OR(B$1006="",Datos!B832&lt;=B$1006)),FALSE),TRUE))))</f>
        <v>0.0</v>
      </c>
      <c r="C832">
        <f>IF(Datos!C832="",0,IF(AND(C$1008&lt;&gt;"",Datos!C832=C$1008),0,IF(C$1004=0,0,1-CHOOSE(C$1004,IF(ISNUMBER(Datos!C832),AND(OR(C$1005="",Datos!C832&gt;=C$1005),OR(C$1006="",Datos!C832&lt;=C$1006)),FALSE),IF(ISNUMBER(Datos!C832),AND(Datos!C832=INT(Datos!C832),AND(OR(C$1005="",Datos!C832&gt;=C$1005),OR(C$1006="",Datos!C832&lt;=C$1006))),FALSE),OR(ISNUMBER(FIND(";"&amp;UPPER(TRIM(Datos!C832&amp;""))&amp;"=",C$1007)),ISNUMBER(FIND(";"&amp;UPPER(TRIM(Datos!C832&amp;""))&amp;";",C$1007))),OR(UPPER(TRIM(Datos!C832&amp;""))="SÍ",UPPER(TRIM(Datos!C832&amp;""))="SI",UPPER(TRIM(Datos!C832&amp;""))="NO"),IF(ISNUMBER(Datos!C832),AND(OR(C$1005="",Datos!C832&gt;=C$1005),OR(C$1006="",Datos!C832&lt;=C$1006)),FALSE),TRUE))))</f>
        <v>0.0</v>
      </c>
      <c r="D832">
        <f>IF(Datos!D832="",0,IF(AND(D$1008&lt;&gt;"",Datos!D832=D$1008),0,IF(D$1004=0,0,1-CHOOSE(D$1004,IF(ISNUMBER(Datos!D832),AND(OR(D$1005="",Datos!D832&gt;=D$1005),OR(D$1006="",Datos!D832&lt;=D$1006)),FALSE),IF(ISNUMBER(Datos!D832),AND(Datos!D832=INT(Datos!D832),AND(OR(D$1005="",Datos!D832&gt;=D$1005),OR(D$1006="",Datos!D832&lt;=D$1006))),FALSE),OR(ISNUMBER(FIND(";"&amp;UPPER(TRIM(Datos!D832&amp;""))&amp;"=",D$1007)),ISNUMBER(FIND(";"&amp;UPPER(TRIM(Datos!D832&amp;""))&amp;";",D$1007))),OR(UPPER(TRIM(Datos!D832&amp;""))="SÍ",UPPER(TRIM(Datos!D832&amp;""))="SI",UPPER(TRIM(Datos!D832&amp;""))="NO"),IF(ISNUMBER(Datos!D832),AND(OR(D$1005="",Datos!D832&gt;=D$1005),OR(D$1006="",Datos!D832&lt;=D$1006)),FALSE),TRUE))))</f>
        <v>0.0</v>
      </c>
      <c r="E832">
        <f>IF(Datos!E832="",0,IF(AND(E$1008&lt;&gt;"",Datos!E832=E$1008),0,IF(E$1004=0,0,1-CHOOSE(E$1004,IF(ISNUMBER(Datos!E832),AND(OR(E$1005="",Datos!E832&gt;=E$1005),OR(E$1006="",Datos!E832&lt;=E$1006)),FALSE),IF(ISNUMBER(Datos!E832),AND(Datos!E832=INT(Datos!E832),AND(OR(E$1005="",Datos!E832&gt;=E$1005),OR(E$1006="",Datos!E832&lt;=E$1006))),FALSE),OR(ISNUMBER(FIND(";"&amp;UPPER(TRIM(Datos!E832&amp;""))&amp;"=",E$1007)),ISNUMBER(FIND(";"&amp;UPPER(TRIM(Datos!E832&amp;""))&amp;";",E$1007))),OR(UPPER(TRIM(Datos!E832&amp;""))="SÍ",UPPER(TRIM(Datos!E832&amp;""))="SI",UPPER(TRIM(Datos!E832&amp;""))="NO"),IF(ISNUMBER(Datos!E832),AND(OR(E$1005="",Datos!E832&gt;=E$1005),OR(E$1006="",Datos!E832&lt;=E$1006)),FALSE),TRUE))))</f>
        <v>0.0</v>
      </c>
      <c r="F832">
        <f>IF(Datos!F832="",0,IF(AND(F$1008&lt;&gt;"",Datos!F832=F$1008),0,IF(F$1004=0,0,1-CHOOSE(F$1004,IF(ISNUMBER(Datos!F832),AND(OR(F$1005="",Datos!F832&gt;=F$1005),OR(F$1006="",Datos!F832&lt;=F$1006)),FALSE),IF(ISNUMBER(Datos!F832),AND(Datos!F832=INT(Datos!F832),AND(OR(F$1005="",Datos!F832&gt;=F$1005),OR(F$1006="",Datos!F832&lt;=F$1006))),FALSE),OR(ISNUMBER(FIND(";"&amp;UPPER(TRIM(Datos!F832&amp;""))&amp;"=",F$1007)),ISNUMBER(FIND(";"&amp;UPPER(TRIM(Datos!F832&amp;""))&amp;";",F$1007))),OR(UPPER(TRIM(Datos!F832&amp;""))="SÍ",UPPER(TRIM(Datos!F832&amp;""))="SI",UPPER(TRIM(Datos!F832&amp;""))="NO"),IF(ISNUMBER(Datos!F832),AND(OR(F$1005="",Datos!F832&gt;=F$1005),OR(F$1006="",Datos!F832&lt;=F$1006)),FALSE),TRUE))))</f>
        <v>0.0</v>
      </c>
      <c r="G832">
        <f>IF(Datos!G832="",0,IF(AND(G$1008&lt;&gt;"",Datos!G832=G$1008),0,IF(G$1004=0,0,1-CHOOSE(G$1004,IF(ISNUMBER(Datos!G832),AND(OR(G$1005="",Datos!G832&gt;=G$1005),OR(G$1006="",Datos!G832&lt;=G$1006)),FALSE),IF(ISNUMBER(Datos!G832),AND(Datos!G832=INT(Datos!G832),AND(OR(G$1005="",Datos!G832&gt;=G$1005),OR(G$1006="",Datos!G832&lt;=G$1006))),FALSE),OR(ISNUMBER(FIND(";"&amp;UPPER(TRIM(Datos!G832&amp;""))&amp;"=",G$1007)),ISNUMBER(FIND(";"&amp;UPPER(TRIM(Datos!G832&amp;""))&amp;";",G$1007))),OR(UPPER(TRIM(Datos!G832&amp;""))="SÍ",UPPER(TRIM(Datos!G832&amp;""))="SI",UPPER(TRIM(Datos!G832&amp;""))="NO"),IF(ISNUMBER(Datos!G832),AND(OR(G$1005="",Datos!G832&gt;=G$1005),OR(G$1006="",Datos!G832&lt;=G$1006)),FALSE),TRUE))))</f>
        <v>0.0</v>
      </c>
      <c r="H832">
        <f>IF(Datos!H832="",0,IF(AND(H$1008&lt;&gt;"",Datos!H832=H$1008),0,IF(H$1004=0,0,1-CHOOSE(H$1004,IF(ISNUMBER(Datos!H832),AND(OR(H$1005="",Datos!H832&gt;=H$1005),OR(H$1006="",Datos!H832&lt;=H$1006)),FALSE),IF(ISNUMBER(Datos!H832),AND(Datos!H832=INT(Datos!H832),AND(OR(H$1005="",Datos!H832&gt;=H$1005),OR(H$1006="",Datos!H832&lt;=H$1006))),FALSE),OR(ISNUMBER(FIND(";"&amp;UPPER(TRIM(Datos!H832&amp;""))&amp;"=",H$1007)),ISNUMBER(FIND(";"&amp;UPPER(TRIM(Datos!H832&amp;""))&amp;";",H$1007))),OR(UPPER(TRIM(Datos!H832&amp;""))="SÍ",UPPER(TRIM(Datos!H832&amp;""))="SI",UPPER(TRIM(Datos!H832&amp;""))="NO"),IF(ISNUMBER(Datos!H832),AND(OR(H$1005="",Datos!H832&gt;=H$1005),OR(H$1006="",Datos!H832&lt;=H$1006)),FALSE),TRUE))))</f>
        <v>0.0</v>
      </c>
      <c r="I832">
        <f>IF(Datos!I832="",0,IF(AND(I$1008&lt;&gt;"",Datos!I832=I$1008),0,IF(I$1004=0,0,1-CHOOSE(I$1004,IF(ISNUMBER(Datos!I832),AND(OR(I$1005="",Datos!I832&gt;=I$1005),OR(I$1006="",Datos!I832&lt;=I$1006)),FALSE),IF(ISNUMBER(Datos!I832),AND(Datos!I832=INT(Datos!I832),AND(OR(I$1005="",Datos!I832&gt;=I$1005),OR(I$1006="",Datos!I832&lt;=I$1006))),FALSE),OR(ISNUMBER(FIND(";"&amp;UPPER(TRIM(Datos!I832&amp;""))&amp;"=",I$1007)),ISNUMBER(FIND(";"&amp;UPPER(TRIM(Datos!I832&amp;""))&amp;";",I$1007))),OR(UPPER(TRIM(Datos!I832&amp;""))="SÍ",UPPER(TRIM(Datos!I832&amp;""))="SI",UPPER(TRIM(Datos!I832&amp;""))="NO"),IF(ISNUMBER(Datos!I832),AND(OR(I$1005="",Datos!I832&gt;=I$1005),OR(I$1006="",Datos!I832&lt;=I$1006)),FALSE),TRUE))))</f>
        <v>0.0</v>
      </c>
      <c r="J832">
        <f>IF(Datos!J832="",0,IF(AND(J$1008&lt;&gt;"",Datos!J832=J$1008),0,IF(J$1004=0,0,1-CHOOSE(J$1004,IF(ISNUMBER(Datos!J832),AND(OR(J$1005="",Datos!J832&gt;=J$1005),OR(J$1006="",Datos!J832&lt;=J$1006)),FALSE),IF(ISNUMBER(Datos!J832),AND(Datos!J832=INT(Datos!J832),AND(OR(J$1005="",Datos!J832&gt;=J$1005),OR(J$1006="",Datos!J832&lt;=J$1006))),FALSE),OR(ISNUMBER(FIND(";"&amp;UPPER(TRIM(Datos!J832&amp;""))&amp;"=",J$1007)),ISNUMBER(FIND(";"&amp;UPPER(TRIM(Datos!J832&amp;""))&amp;";",J$1007))),OR(UPPER(TRIM(Datos!J832&amp;""))="SÍ",UPPER(TRIM(Datos!J832&amp;""))="SI",UPPER(TRIM(Datos!J832&amp;""))="NO"),IF(ISNUMBER(Datos!J832),AND(OR(J$1005="",Datos!J832&gt;=J$1005),OR(J$1006="",Datos!J832&lt;=J$1006)),FALSE),TRUE))))</f>
        <v>0.0</v>
      </c>
      <c r="K832">
        <f>IF(Datos!K832="",0,IF(AND(K$1008&lt;&gt;"",Datos!K832=K$1008),0,IF(K$1004=0,0,1-CHOOSE(K$1004,IF(ISNUMBER(Datos!K832),AND(OR(K$1005="",Datos!K832&gt;=K$1005),OR(K$1006="",Datos!K832&lt;=K$1006)),FALSE),IF(ISNUMBER(Datos!K832),AND(Datos!K832=INT(Datos!K832),AND(OR(K$1005="",Datos!K832&gt;=K$1005),OR(K$1006="",Datos!K832&lt;=K$1006))),FALSE),OR(ISNUMBER(FIND(";"&amp;UPPER(TRIM(Datos!K832&amp;""))&amp;"=",K$1007)),ISNUMBER(FIND(";"&amp;UPPER(TRIM(Datos!K832&amp;""))&amp;";",K$1007))),OR(UPPER(TRIM(Datos!K832&amp;""))="SÍ",UPPER(TRIM(Datos!K832&amp;""))="SI",UPPER(TRIM(Datos!K832&amp;""))="NO"),IF(ISNUMBER(Datos!K832),AND(OR(K$1005="",Datos!K832&gt;=K$1005),OR(K$1006="",Datos!K832&lt;=K$1006)),FALSE),TRUE))))</f>
        <v>0.0</v>
      </c>
      <c r="L832">
        <f>IF(Datos!L832="",0,IF(AND(L$1008&lt;&gt;"",Datos!L832=L$1008),0,IF(L$1004=0,0,1-CHOOSE(L$1004,IF(ISNUMBER(Datos!L832),AND(OR(L$1005="",Datos!L832&gt;=L$1005),OR(L$1006="",Datos!L832&lt;=L$1006)),FALSE),IF(ISNUMBER(Datos!L832),AND(Datos!L832=INT(Datos!L832),AND(OR(L$1005="",Datos!L832&gt;=L$1005),OR(L$1006="",Datos!L832&lt;=L$1006))),FALSE),OR(ISNUMBER(FIND(";"&amp;UPPER(TRIM(Datos!L832&amp;""))&amp;"=",L$1007)),ISNUMBER(FIND(";"&amp;UPPER(TRIM(Datos!L832&amp;""))&amp;";",L$1007))),OR(UPPER(TRIM(Datos!L832&amp;""))="SÍ",UPPER(TRIM(Datos!L832&amp;""))="SI",UPPER(TRIM(Datos!L832&amp;""))="NO"),IF(ISNUMBER(Datos!L832),AND(OR(L$1005="",Datos!L832&gt;=L$1005),OR(L$1006="",Datos!L832&lt;=L$1006)),FALSE),TRUE))))</f>
        <v>0.0</v>
      </c>
      <c r="M832">
        <f>IF(Datos!M832="",0,IF(AND(M$1008&lt;&gt;"",Datos!M832=M$1008),0,IF(M$1004=0,0,1-CHOOSE(M$1004,IF(ISNUMBER(Datos!M832),AND(OR(M$1005="",Datos!M832&gt;=M$1005),OR(M$1006="",Datos!M832&lt;=M$1006)),FALSE),IF(ISNUMBER(Datos!M832),AND(Datos!M832=INT(Datos!M832),AND(OR(M$1005="",Datos!M832&gt;=M$1005),OR(M$1006="",Datos!M832&lt;=M$1006))),FALSE),OR(ISNUMBER(FIND(";"&amp;UPPER(TRIM(Datos!M832&amp;""))&amp;"=",M$1007)),ISNUMBER(FIND(";"&amp;UPPER(TRIM(Datos!M832&amp;""))&amp;";",M$1007))),OR(UPPER(TRIM(Datos!M832&amp;""))="SÍ",UPPER(TRIM(Datos!M832&amp;""))="SI",UPPER(TRIM(Datos!M832&amp;""))="NO"),IF(ISNUMBER(Datos!M832),AND(OR(M$1005="",Datos!M832&gt;=M$1005),OR(M$1006="",Datos!M832&lt;=M$1006)),FALSE),TRUE))))</f>
        <v>0.0</v>
      </c>
      <c r="N832">
        <f>IF(Datos!N832="",0,IF(AND(N$1008&lt;&gt;"",Datos!N832=N$1008),0,IF(N$1004=0,0,1-CHOOSE(N$1004,IF(ISNUMBER(Datos!N832),AND(OR(N$1005="",Datos!N832&gt;=N$1005),OR(N$1006="",Datos!N832&lt;=N$1006)),FALSE),IF(ISNUMBER(Datos!N832),AND(Datos!N832=INT(Datos!N832),AND(OR(N$1005="",Datos!N832&gt;=N$1005),OR(N$1006="",Datos!N832&lt;=N$1006))),FALSE),OR(ISNUMBER(FIND(";"&amp;UPPER(TRIM(Datos!N832&amp;""))&amp;"=",N$1007)),ISNUMBER(FIND(";"&amp;UPPER(TRIM(Datos!N832&amp;""))&amp;";",N$1007))),OR(UPPER(TRIM(Datos!N832&amp;""))="SÍ",UPPER(TRIM(Datos!N832&amp;""))="SI",UPPER(TRIM(Datos!N832&amp;""))="NO"),IF(ISNUMBER(Datos!N832),AND(OR(N$1005="",Datos!N832&gt;=N$1005),OR(N$1006="",Datos!N832&lt;=N$1006)),FALSE),TRUE))))</f>
        <v>0.0</v>
      </c>
      <c r="O832">
        <f>IF(Datos!O832="",0,IF(AND(O$1008&lt;&gt;"",Datos!O832=O$1008),0,IF(O$1004=0,0,1-CHOOSE(O$1004,IF(ISNUMBER(Datos!O832),AND(OR(O$1005="",Datos!O832&gt;=O$1005),OR(O$1006="",Datos!O832&lt;=O$1006)),FALSE),IF(ISNUMBER(Datos!O832),AND(Datos!O832=INT(Datos!O832),AND(OR(O$1005="",Datos!O832&gt;=O$1005),OR(O$1006="",Datos!O832&lt;=O$1006))),FALSE),OR(ISNUMBER(FIND(";"&amp;UPPER(TRIM(Datos!O832&amp;""))&amp;"=",O$1007)),ISNUMBER(FIND(";"&amp;UPPER(TRIM(Datos!O832&amp;""))&amp;";",O$1007))),OR(UPPER(TRIM(Datos!O832&amp;""))="SÍ",UPPER(TRIM(Datos!O832&amp;""))="SI",UPPER(TRIM(Datos!O832&amp;""))="NO"),IF(ISNUMBER(Datos!O832),AND(OR(O$1005="",Datos!O832&gt;=O$1005),OR(O$1006="",Datos!O832&lt;=O$1006)),FALSE),TRUE))))</f>
        <v>0.0</v>
      </c>
      <c r="P832">
        <f>IF(Datos!P832="",0,IF(AND(P$1008&lt;&gt;"",Datos!P832=P$1008),0,IF(P$1004=0,0,1-CHOOSE(P$1004,IF(ISNUMBER(Datos!P832),AND(OR(P$1005="",Datos!P832&gt;=P$1005),OR(P$1006="",Datos!P832&lt;=P$1006)),FALSE),IF(ISNUMBER(Datos!P832),AND(Datos!P832=INT(Datos!P832),AND(OR(P$1005="",Datos!P832&gt;=P$1005),OR(P$1006="",Datos!P832&lt;=P$1006))),FALSE),OR(ISNUMBER(FIND(";"&amp;UPPER(TRIM(Datos!P832&amp;""))&amp;"=",P$1007)),ISNUMBER(FIND(";"&amp;UPPER(TRIM(Datos!P832&amp;""))&amp;";",P$1007))),OR(UPPER(TRIM(Datos!P832&amp;""))="SÍ",UPPER(TRIM(Datos!P832&amp;""))="SI",UPPER(TRIM(Datos!P832&amp;""))="NO"),IF(ISNUMBER(Datos!P832),AND(OR(P$1005="",Datos!P832&gt;=P$1005),OR(P$1006="",Datos!P832&lt;=P$1006)),FALSE),TRUE))))</f>
        <v>0.0</v>
      </c>
      <c r="Q832">
        <f>IF(Datos!Q832="",0,IF(AND(Q$1008&lt;&gt;"",Datos!Q832=Q$1008),0,IF(Q$1004=0,0,1-CHOOSE(Q$1004,IF(ISNUMBER(Datos!Q832),AND(OR(Q$1005="",Datos!Q832&gt;=Q$1005),OR(Q$1006="",Datos!Q832&lt;=Q$1006)),FALSE),IF(ISNUMBER(Datos!Q832),AND(Datos!Q832=INT(Datos!Q832),AND(OR(Q$1005="",Datos!Q832&gt;=Q$1005),OR(Q$1006="",Datos!Q832&lt;=Q$1006))),FALSE),OR(ISNUMBER(FIND(";"&amp;UPPER(TRIM(Datos!Q832&amp;""))&amp;"=",Q$1007)),ISNUMBER(FIND(";"&amp;UPPER(TRIM(Datos!Q832&amp;""))&amp;";",Q$1007))),OR(UPPER(TRIM(Datos!Q832&amp;""))="SÍ",UPPER(TRIM(Datos!Q832&amp;""))="SI",UPPER(TRIM(Datos!Q832&amp;""))="NO"),IF(ISNUMBER(Datos!Q832),AND(OR(Q$1005="",Datos!Q832&gt;=Q$1005),OR(Q$1006="",Datos!Q832&lt;=Q$1006)),FALSE),TRUE))))</f>
        <v>0.0</v>
      </c>
      <c r="R832">
        <f>IF(Datos!R832="",0,IF(AND(R$1008&lt;&gt;"",Datos!R832=R$1008),0,IF(R$1004=0,0,1-CHOOSE(R$1004,IF(ISNUMBER(Datos!R832),AND(OR(R$1005="",Datos!R832&gt;=R$1005),OR(R$1006="",Datos!R832&lt;=R$1006)),FALSE),IF(ISNUMBER(Datos!R832),AND(Datos!R832=INT(Datos!R832),AND(OR(R$1005="",Datos!R832&gt;=R$1005),OR(R$1006="",Datos!R832&lt;=R$1006))),FALSE),OR(ISNUMBER(FIND(";"&amp;UPPER(TRIM(Datos!R832&amp;""))&amp;"=",R$1007)),ISNUMBER(FIND(";"&amp;UPPER(TRIM(Datos!R832&amp;""))&amp;";",R$1007))),OR(UPPER(TRIM(Datos!R832&amp;""))="SÍ",UPPER(TRIM(Datos!R832&amp;""))="SI",UPPER(TRIM(Datos!R832&amp;""))="NO"),IF(ISNUMBER(Datos!R832),AND(OR(R$1005="",Datos!R832&gt;=R$1005),OR(R$1006="",Datos!R832&lt;=R$1006)),FALSE),TRUE))))</f>
        <v>0.0</v>
      </c>
      <c r="S832">
        <f>IF(Datos!S832="",0,IF(AND(S$1008&lt;&gt;"",Datos!S832=S$1008),0,IF(S$1004=0,0,1-CHOOSE(S$1004,IF(ISNUMBER(Datos!S832),AND(OR(S$1005="",Datos!S832&gt;=S$1005),OR(S$1006="",Datos!S832&lt;=S$1006)),FALSE),IF(ISNUMBER(Datos!S832),AND(Datos!S832=INT(Datos!S832),AND(OR(S$1005="",Datos!S832&gt;=S$1005),OR(S$1006="",Datos!S832&lt;=S$1006))),FALSE),OR(ISNUMBER(FIND(";"&amp;UPPER(TRIM(Datos!S832&amp;""))&amp;"=",S$1007)),ISNUMBER(FIND(";"&amp;UPPER(TRIM(Datos!S832&amp;""))&amp;";",S$1007))),OR(UPPER(TRIM(Datos!S832&amp;""))="SÍ",UPPER(TRIM(Datos!S832&amp;""))="SI",UPPER(TRIM(Datos!S832&amp;""))="NO"),IF(ISNUMBER(Datos!S832),AND(OR(S$1005="",Datos!S832&gt;=S$1005),OR(S$1006="",Datos!S832&lt;=S$1006)),FALSE),TRUE))))</f>
        <v>0.0</v>
      </c>
      <c r="T832">
        <f>IF(Datos!T832="",0,IF(AND(T$1008&lt;&gt;"",Datos!T832=T$1008),0,IF(T$1004=0,0,1-CHOOSE(T$1004,IF(ISNUMBER(Datos!T832),AND(OR(T$1005="",Datos!T832&gt;=T$1005),OR(T$1006="",Datos!T832&lt;=T$1006)),FALSE),IF(ISNUMBER(Datos!T832),AND(Datos!T832=INT(Datos!T832),AND(OR(T$1005="",Datos!T832&gt;=T$1005),OR(T$1006="",Datos!T832&lt;=T$1006))),FALSE),OR(ISNUMBER(FIND(";"&amp;UPPER(TRIM(Datos!T832&amp;""))&amp;"=",T$1007)),ISNUMBER(FIND(";"&amp;UPPER(TRIM(Datos!T832&amp;""))&amp;";",T$1007))),OR(UPPER(TRIM(Datos!T832&amp;""))="SÍ",UPPER(TRIM(Datos!T832&amp;""))="SI",UPPER(TRIM(Datos!T832&amp;""))="NO"),IF(ISNUMBER(Datos!T832),AND(OR(T$1005="",Datos!T832&gt;=T$1005),OR(T$1006="",Datos!T832&lt;=T$1006)),FALSE),TRUE))))</f>
        <v>0.0</v>
      </c>
      <c r="U832">
        <f>IF(Datos!U832="",0,IF(AND(U$1008&lt;&gt;"",Datos!U832=U$1008),0,IF(U$1004=0,0,1-CHOOSE(U$1004,IF(ISNUMBER(Datos!U832),AND(OR(U$1005="",Datos!U832&gt;=U$1005),OR(U$1006="",Datos!U832&lt;=U$1006)),FALSE),IF(ISNUMBER(Datos!U832),AND(Datos!U832=INT(Datos!U832),AND(OR(U$1005="",Datos!U832&gt;=U$1005),OR(U$1006="",Datos!U832&lt;=U$1006))),FALSE),OR(ISNUMBER(FIND(";"&amp;UPPER(TRIM(Datos!U832&amp;""))&amp;"=",U$1007)),ISNUMBER(FIND(";"&amp;UPPER(TRIM(Datos!U832&amp;""))&amp;";",U$1007))),OR(UPPER(TRIM(Datos!U832&amp;""))="SÍ",UPPER(TRIM(Datos!U832&amp;""))="SI",UPPER(TRIM(Datos!U832&amp;""))="NO"),IF(ISNUMBER(Datos!U832),AND(OR(U$1005="",Datos!U832&gt;=U$1005),OR(U$1006="",Datos!U832&lt;=U$1006)),FALSE),TRUE))))</f>
        <v>0.0</v>
      </c>
      <c r="V832">
        <f>IF(Datos!V832="",0,IF(AND(V$1008&lt;&gt;"",Datos!V832=V$1008),0,IF(V$1004=0,0,1-CHOOSE(V$1004,IF(ISNUMBER(Datos!V832),AND(OR(V$1005="",Datos!V832&gt;=V$1005),OR(V$1006="",Datos!V832&lt;=V$1006)),FALSE),IF(ISNUMBER(Datos!V832),AND(Datos!V832=INT(Datos!V832),AND(OR(V$1005="",Datos!V832&gt;=V$1005),OR(V$1006="",Datos!V832&lt;=V$1006))),FALSE),OR(ISNUMBER(FIND(";"&amp;UPPER(TRIM(Datos!V832&amp;""))&amp;"=",V$1007)),ISNUMBER(FIND(";"&amp;UPPER(TRIM(Datos!V832&amp;""))&amp;";",V$1007))),OR(UPPER(TRIM(Datos!V832&amp;""))="SÍ",UPPER(TRIM(Datos!V832&amp;""))="SI",UPPER(TRIM(Datos!V832&amp;""))="NO"),IF(ISNUMBER(Datos!V832),AND(OR(V$1005="",Datos!V832&gt;=V$1005),OR(V$1006="",Datos!V832&lt;=V$1006)),FALSE),TRUE))))</f>
        <v>0.0</v>
      </c>
      <c r="W832">
        <f>IF(Datos!W832="",0,IF(AND(W$1008&lt;&gt;"",Datos!W832=W$1008),0,IF(W$1004=0,0,1-CHOOSE(W$1004,IF(ISNUMBER(Datos!W832),AND(OR(W$1005="",Datos!W832&gt;=W$1005),OR(W$1006="",Datos!W832&lt;=W$1006)),FALSE),IF(ISNUMBER(Datos!W832),AND(Datos!W832=INT(Datos!W832),AND(OR(W$1005="",Datos!W832&gt;=W$1005),OR(W$1006="",Datos!W832&lt;=W$1006))),FALSE),OR(ISNUMBER(FIND(";"&amp;UPPER(TRIM(Datos!W832&amp;""))&amp;"=",W$1007)),ISNUMBER(FIND(";"&amp;UPPER(TRIM(Datos!W832&amp;""))&amp;";",W$1007))),OR(UPPER(TRIM(Datos!W832&amp;""))="SÍ",UPPER(TRIM(Datos!W832&amp;""))="SI",UPPER(TRIM(Datos!W832&amp;""))="NO"),IF(ISNUMBER(Datos!W832),AND(OR(W$1005="",Datos!W832&gt;=W$1005),OR(W$1006="",Datos!W832&lt;=W$1006)),FALSE),TRUE))))</f>
        <v>0.0</v>
      </c>
      <c r="X832">
        <f>IF(Datos!X832="",0,IF(AND(X$1008&lt;&gt;"",Datos!X832=X$1008),0,IF(X$1004=0,0,1-CHOOSE(X$1004,IF(ISNUMBER(Datos!X832),AND(OR(X$1005="",Datos!X832&gt;=X$1005),OR(X$1006="",Datos!X832&lt;=X$1006)),FALSE),IF(ISNUMBER(Datos!X832),AND(Datos!X832=INT(Datos!X832),AND(OR(X$1005="",Datos!X832&gt;=X$1005),OR(X$1006="",Datos!X832&lt;=X$1006))),FALSE),OR(ISNUMBER(FIND(";"&amp;UPPER(TRIM(Datos!X832&amp;""))&amp;"=",X$1007)),ISNUMBER(FIND(";"&amp;UPPER(TRIM(Datos!X832&amp;""))&amp;";",X$1007))),OR(UPPER(TRIM(Datos!X832&amp;""))="SÍ",UPPER(TRIM(Datos!X832&amp;""))="SI",UPPER(TRIM(Datos!X832&amp;""))="NO"),IF(ISNUMBER(Datos!X832),AND(OR(X$1005="",Datos!X832&gt;=X$1005),OR(X$1006="",Datos!X832&lt;=X$1006)),FALSE),TRUE))))</f>
        <v>0.0</v>
      </c>
      <c r="Y832">
        <f>IF(Datos!Y832="",0,IF(AND(Y$1008&lt;&gt;"",Datos!Y832=Y$1008),0,IF(Y$1004=0,0,1-CHOOSE(Y$1004,IF(ISNUMBER(Datos!Y832),AND(OR(Y$1005="",Datos!Y832&gt;=Y$1005),OR(Y$1006="",Datos!Y832&lt;=Y$1006)),FALSE),IF(ISNUMBER(Datos!Y832),AND(Datos!Y832=INT(Datos!Y832),AND(OR(Y$1005="",Datos!Y832&gt;=Y$1005),OR(Y$1006="",Datos!Y832&lt;=Y$1006))),FALSE),OR(ISNUMBER(FIND(";"&amp;UPPER(TRIM(Datos!Y832&amp;""))&amp;"=",Y$1007)),ISNUMBER(FIND(";"&amp;UPPER(TRIM(Datos!Y832&amp;""))&amp;";",Y$1007))),OR(UPPER(TRIM(Datos!Y832&amp;""))="SÍ",UPPER(TRIM(Datos!Y832&amp;""))="SI",UPPER(TRIM(Datos!Y832&amp;""))="NO"),IF(ISNUMBER(Datos!Y832),AND(OR(Y$1005="",Datos!Y832&gt;=Y$1005),OR(Y$1006="",Datos!Y832&lt;=Y$1006)),FALSE),TRUE))))</f>
        <v>0.0</v>
      </c>
      <c r="Z832">
        <f>IF(Datos!Z832="",0,IF(AND(Z$1008&lt;&gt;"",Datos!Z832=Z$1008),0,IF(Z$1004=0,0,1-CHOOSE(Z$1004,IF(ISNUMBER(Datos!Z832),AND(OR(Z$1005="",Datos!Z832&gt;=Z$1005),OR(Z$1006="",Datos!Z832&lt;=Z$1006)),FALSE),IF(ISNUMBER(Datos!Z832),AND(Datos!Z832=INT(Datos!Z832),AND(OR(Z$1005="",Datos!Z832&gt;=Z$1005),OR(Z$1006="",Datos!Z832&lt;=Z$1006))),FALSE),OR(ISNUMBER(FIND(";"&amp;UPPER(TRIM(Datos!Z832&amp;""))&amp;"=",Z$1007)),ISNUMBER(FIND(";"&amp;UPPER(TRIM(Datos!Z832&amp;""))&amp;";",Z$1007))),OR(UPPER(TRIM(Datos!Z832&amp;""))="SÍ",UPPER(TRIM(Datos!Z832&amp;""))="SI",UPPER(TRIM(Datos!Z832&amp;""))="NO"),IF(ISNUMBER(Datos!Z832),AND(OR(Z$1005="",Datos!Z832&gt;=Z$1005),OR(Z$1006="",Datos!Z832&lt;=Z$1006)),FALSE),TRUE))))</f>
        <v>0.0</v>
      </c>
      <c r="AA832">
        <f>IF(Datos!AA832="",0,IF(AND(AA$1008&lt;&gt;"",Datos!AA832=AA$1008),0,IF(AA$1004=0,0,1-CHOOSE(AA$1004,IF(ISNUMBER(Datos!AA832),AND(OR(AA$1005="",Datos!AA832&gt;=AA$1005),OR(AA$1006="",Datos!AA832&lt;=AA$1006)),FALSE),IF(ISNUMBER(Datos!AA832),AND(Datos!AA832=INT(Datos!AA832),AND(OR(AA$1005="",Datos!AA832&gt;=AA$1005),OR(AA$1006="",Datos!AA832&lt;=AA$1006))),FALSE),OR(ISNUMBER(FIND(";"&amp;UPPER(TRIM(Datos!AA832&amp;""))&amp;"=",AA$1007)),ISNUMBER(FIND(";"&amp;UPPER(TRIM(Datos!AA832&amp;""))&amp;";",AA$1007))),OR(UPPER(TRIM(Datos!AA832&amp;""))="SÍ",UPPER(TRIM(Datos!AA832&amp;""))="SI",UPPER(TRIM(Datos!AA832&amp;""))="NO"),IF(ISNUMBER(Datos!AA832),AND(OR(AA$1005="",Datos!AA832&gt;=AA$1005),OR(AA$1006="",Datos!AA832&lt;=AA$1006)),FALSE),TRUE))))</f>
        <v>0.0</v>
      </c>
      <c r="AB832">
        <f>IF(Datos!AB832="",0,IF(AND(AB$1008&lt;&gt;"",Datos!AB832=AB$1008),0,IF(AB$1004=0,0,1-CHOOSE(AB$1004,IF(ISNUMBER(Datos!AB832),AND(OR(AB$1005="",Datos!AB832&gt;=AB$1005),OR(AB$1006="",Datos!AB832&lt;=AB$1006)),FALSE),IF(ISNUMBER(Datos!AB832),AND(Datos!AB832=INT(Datos!AB832),AND(OR(AB$1005="",Datos!AB832&gt;=AB$1005),OR(AB$1006="",Datos!AB832&lt;=AB$1006))),FALSE),OR(ISNUMBER(FIND(";"&amp;UPPER(TRIM(Datos!AB832&amp;""))&amp;"=",AB$1007)),ISNUMBER(FIND(";"&amp;UPPER(TRIM(Datos!AB832&amp;""))&amp;";",AB$1007))),OR(UPPER(TRIM(Datos!AB832&amp;""))="SÍ",UPPER(TRIM(Datos!AB832&amp;""))="SI",UPPER(TRIM(Datos!AB832&amp;""))="NO"),IF(ISNUMBER(Datos!AB832),AND(OR(AB$1005="",Datos!AB832&gt;=AB$1005),OR(AB$1006="",Datos!AB832&lt;=AB$1006)),FALSE),TRUE))))</f>
        <v>0.0</v>
      </c>
      <c r="AC832">
        <f>IF(Datos!AC832="",0,IF(AND(AC$1008&lt;&gt;"",Datos!AC832=AC$1008),0,IF(AC$1004=0,0,1-CHOOSE(AC$1004,IF(ISNUMBER(Datos!AC832),AND(OR(AC$1005="",Datos!AC832&gt;=AC$1005),OR(AC$1006="",Datos!AC832&lt;=AC$1006)),FALSE),IF(ISNUMBER(Datos!AC832),AND(Datos!AC832=INT(Datos!AC832),AND(OR(AC$1005="",Datos!AC832&gt;=AC$1005),OR(AC$1006="",Datos!AC832&lt;=AC$1006))),FALSE),OR(ISNUMBER(FIND(";"&amp;UPPER(TRIM(Datos!AC832&amp;""))&amp;"=",AC$1007)),ISNUMBER(FIND(";"&amp;UPPER(TRIM(Datos!AC832&amp;""))&amp;";",AC$1007))),OR(UPPER(TRIM(Datos!AC832&amp;""))="SÍ",UPPER(TRIM(Datos!AC832&amp;""))="SI",UPPER(TRIM(Datos!AC832&amp;""))="NO"),IF(ISNUMBER(Datos!AC832),AND(OR(AC$1005="",Datos!AC832&gt;=AC$1005),OR(AC$1006="",Datos!AC832&lt;=AC$1006)),FALSE),TRUE))))</f>
        <v>0.0</v>
      </c>
      <c r="AD832">
        <f>IF(Datos!AD832="",0,IF(AND(AD$1008&lt;&gt;"",Datos!AD832=AD$1008),0,IF(AD$1004=0,0,1-CHOOSE(AD$1004,IF(ISNUMBER(Datos!AD832),AND(OR(AD$1005="",Datos!AD832&gt;=AD$1005),OR(AD$1006="",Datos!AD832&lt;=AD$1006)),FALSE),IF(ISNUMBER(Datos!AD832),AND(Datos!AD832=INT(Datos!AD832),AND(OR(AD$1005="",Datos!AD832&gt;=AD$1005),OR(AD$1006="",Datos!AD832&lt;=AD$1006))),FALSE),OR(ISNUMBER(FIND(";"&amp;UPPER(TRIM(Datos!AD832&amp;""))&amp;"=",AD$1007)),ISNUMBER(FIND(";"&amp;UPPER(TRIM(Datos!AD832&amp;""))&amp;";",AD$1007))),OR(UPPER(TRIM(Datos!AD832&amp;""))="SÍ",UPPER(TRIM(Datos!AD832&amp;""))="SI",UPPER(TRIM(Datos!AD832&amp;""))="NO"),IF(ISNUMBER(Datos!AD832),AND(OR(AD$1005="",Datos!AD832&gt;=AD$1005),OR(AD$1006="",Datos!AD832&lt;=AD$1006)),FALSE),TRUE))))</f>
        <v>0.0</v>
      </c>
      <c r="AE832">
        <f>IF(Datos!AE832="",0,IF(AND(AE$1008&lt;&gt;"",Datos!AE832=AE$1008),0,IF(AE$1004=0,0,1-CHOOSE(AE$1004,IF(ISNUMBER(Datos!AE832),AND(OR(AE$1005="",Datos!AE832&gt;=AE$1005),OR(AE$1006="",Datos!AE832&lt;=AE$1006)),FALSE),IF(ISNUMBER(Datos!AE832),AND(Datos!AE832=INT(Datos!AE832),AND(OR(AE$1005="",Datos!AE832&gt;=AE$1005),OR(AE$1006="",Datos!AE832&lt;=AE$1006))),FALSE),OR(ISNUMBER(FIND(";"&amp;UPPER(TRIM(Datos!AE832&amp;""))&amp;"=",AE$1007)),ISNUMBER(FIND(";"&amp;UPPER(TRIM(Datos!AE832&amp;""))&amp;";",AE$1007))),OR(UPPER(TRIM(Datos!AE832&amp;""))="SÍ",UPPER(TRIM(Datos!AE832&amp;""))="SI",UPPER(TRIM(Datos!AE832&amp;""))="NO"),IF(ISNUMBER(Datos!AE832),AND(OR(AE$1005="",Datos!AE832&gt;=AE$1005),OR(AE$1006="",Datos!AE832&lt;=AE$1006)),FALSE),TRUE))))</f>
        <v>0.0</v>
      </c>
    </row>
    <row r="833" spans="2:31">
      <c r="B833">
        <f>IF(Datos!B833="",0,IF(AND(B$1008&lt;&gt;"",Datos!B833=B$1008),0,IF(B$1004=0,0,1-CHOOSE(B$1004,IF(ISNUMBER(Datos!B833),AND(OR(B$1005="",Datos!B833&gt;=B$1005),OR(B$1006="",Datos!B833&lt;=B$1006)),FALSE),IF(ISNUMBER(Datos!B833),AND(Datos!B833=INT(Datos!B833),AND(OR(B$1005="",Datos!B833&gt;=B$1005),OR(B$1006="",Datos!B833&lt;=B$1006))),FALSE),OR(ISNUMBER(FIND(";"&amp;UPPER(TRIM(Datos!B833&amp;""))&amp;"=",B$1007)),ISNUMBER(FIND(";"&amp;UPPER(TRIM(Datos!B833&amp;""))&amp;";",B$1007))),OR(UPPER(TRIM(Datos!B833&amp;""))="SÍ",UPPER(TRIM(Datos!B833&amp;""))="SI",UPPER(TRIM(Datos!B833&amp;""))="NO"),IF(ISNUMBER(Datos!B833),AND(OR(B$1005="",Datos!B833&gt;=B$1005),OR(B$1006="",Datos!B833&lt;=B$1006)),FALSE),TRUE))))</f>
        <v>0.0</v>
      </c>
      <c r="C833">
        <f>IF(Datos!C833="",0,IF(AND(C$1008&lt;&gt;"",Datos!C833=C$1008),0,IF(C$1004=0,0,1-CHOOSE(C$1004,IF(ISNUMBER(Datos!C833),AND(OR(C$1005="",Datos!C833&gt;=C$1005),OR(C$1006="",Datos!C833&lt;=C$1006)),FALSE),IF(ISNUMBER(Datos!C833),AND(Datos!C833=INT(Datos!C833),AND(OR(C$1005="",Datos!C833&gt;=C$1005),OR(C$1006="",Datos!C833&lt;=C$1006))),FALSE),OR(ISNUMBER(FIND(";"&amp;UPPER(TRIM(Datos!C833&amp;""))&amp;"=",C$1007)),ISNUMBER(FIND(";"&amp;UPPER(TRIM(Datos!C833&amp;""))&amp;";",C$1007))),OR(UPPER(TRIM(Datos!C833&amp;""))="SÍ",UPPER(TRIM(Datos!C833&amp;""))="SI",UPPER(TRIM(Datos!C833&amp;""))="NO"),IF(ISNUMBER(Datos!C833),AND(OR(C$1005="",Datos!C833&gt;=C$1005),OR(C$1006="",Datos!C833&lt;=C$1006)),FALSE),TRUE))))</f>
        <v>0.0</v>
      </c>
      <c r="D833">
        <f>IF(Datos!D833="",0,IF(AND(D$1008&lt;&gt;"",Datos!D833=D$1008),0,IF(D$1004=0,0,1-CHOOSE(D$1004,IF(ISNUMBER(Datos!D833),AND(OR(D$1005="",Datos!D833&gt;=D$1005),OR(D$1006="",Datos!D833&lt;=D$1006)),FALSE),IF(ISNUMBER(Datos!D833),AND(Datos!D833=INT(Datos!D833),AND(OR(D$1005="",Datos!D833&gt;=D$1005),OR(D$1006="",Datos!D833&lt;=D$1006))),FALSE),OR(ISNUMBER(FIND(";"&amp;UPPER(TRIM(Datos!D833&amp;""))&amp;"=",D$1007)),ISNUMBER(FIND(";"&amp;UPPER(TRIM(Datos!D833&amp;""))&amp;";",D$1007))),OR(UPPER(TRIM(Datos!D833&amp;""))="SÍ",UPPER(TRIM(Datos!D833&amp;""))="SI",UPPER(TRIM(Datos!D833&amp;""))="NO"),IF(ISNUMBER(Datos!D833),AND(OR(D$1005="",Datos!D833&gt;=D$1005),OR(D$1006="",Datos!D833&lt;=D$1006)),FALSE),TRUE))))</f>
        <v>0.0</v>
      </c>
      <c r="E833">
        <f>IF(Datos!E833="",0,IF(AND(E$1008&lt;&gt;"",Datos!E833=E$1008),0,IF(E$1004=0,0,1-CHOOSE(E$1004,IF(ISNUMBER(Datos!E833),AND(OR(E$1005="",Datos!E833&gt;=E$1005),OR(E$1006="",Datos!E833&lt;=E$1006)),FALSE),IF(ISNUMBER(Datos!E833),AND(Datos!E833=INT(Datos!E833),AND(OR(E$1005="",Datos!E833&gt;=E$1005),OR(E$1006="",Datos!E833&lt;=E$1006))),FALSE),OR(ISNUMBER(FIND(";"&amp;UPPER(TRIM(Datos!E833&amp;""))&amp;"=",E$1007)),ISNUMBER(FIND(";"&amp;UPPER(TRIM(Datos!E833&amp;""))&amp;";",E$1007))),OR(UPPER(TRIM(Datos!E833&amp;""))="SÍ",UPPER(TRIM(Datos!E833&amp;""))="SI",UPPER(TRIM(Datos!E833&amp;""))="NO"),IF(ISNUMBER(Datos!E833),AND(OR(E$1005="",Datos!E833&gt;=E$1005),OR(E$1006="",Datos!E833&lt;=E$1006)),FALSE),TRUE))))</f>
        <v>0.0</v>
      </c>
      <c r="F833">
        <f>IF(Datos!F833="",0,IF(AND(F$1008&lt;&gt;"",Datos!F833=F$1008),0,IF(F$1004=0,0,1-CHOOSE(F$1004,IF(ISNUMBER(Datos!F833),AND(OR(F$1005="",Datos!F833&gt;=F$1005),OR(F$1006="",Datos!F833&lt;=F$1006)),FALSE),IF(ISNUMBER(Datos!F833),AND(Datos!F833=INT(Datos!F833),AND(OR(F$1005="",Datos!F833&gt;=F$1005),OR(F$1006="",Datos!F833&lt;=F$1006))),FALSE),OR(ISNUMBER(FIND(";"&amp;UPPER(TRIM(Datos!F833&amp;""))&amp;"=",F$1007)),ISNUMBER(FIND(";"&amp;UPPER(TRIM(Datos!F833&amp;""))&amp;";",F$1007))),OR(UPPER(TRIM(Datos!F833&amp;""))="SÍ",UPPER(TRIM(Datos!F833&amp;""))="SI",UPPER(TRIM(Datos!F833&amp;""))="NO"),IF(ISNUMBER(Datos!F833),AND(OR(F$1005="",Datos!F833&gt;=F$1005),OR(F$1006="",Datos!F833&lt;=F$1006)),FALSE),TRUE))))</f>
        <v>0.0</v>
      </c>
      <c r="G833">
        <f>IF(Datos!G833="",0,IF(AND(G$1008&lt;&gt;"",Datos!G833=G$1008),0,IF(G$1004=0,0,1-CHOOSE(G$1004,IF(ISNUMBER(Datos!G833),AND(OR(G$1005="",Datos!G833&gt;=G$1005),OR(G$1006="",Datos!G833&lt;=G$1006)),FALSE),IF(ISNUMBER(Datos!G833),AND(Datos!G833=INT(Datos!G833),AND(OR(G$1005="",Datos!G833&gt;=G$1005),OR(G$1006="",Datos!G833&lt;=G$1006))),FALSE),OR(ISNUMBER(FIND(";"&amp;UPPER(TRIM(Datos!G833&amp;""))&amp;"=",G$1007)),ISNUMBER(FIND(";"&amp;UPPER(TRIM(Datos!G833&amp;""))&amp;";",G$1007))),OR(UPPER(TRIM(Datos!G833&amp;""))="SÍ",UPPER(TRIM(Datos!G833&amp;""))="SI",UPPER(TRIM(Datos!G833&amp;""))="NO"),IF(ISNUMBER(Datos!G833),AND(OR(G$1005="",Datos!G833&gt;=G$1005),OR(G$1006="",Datos!G833&lt;=G$1006)),FALSE),TRUE))))</f>
        <v>0.0</v>
      </c>
      <c r="H833">
        <f>IF(Datos!H833="",0,IF(AND(H$1008&lt;&gt;"",Datos!H833=H$1008),0,IF(H$1004=0,0,1-CHOOSE(H$1004,IF(ISNUMBER(Datos!H833),AND(OR(H$1005="",Datos!H833&gt;=H$1005),OR(H$1006="",Datos!H833&lt;=H$1006)),FALSE),IF(ISNUMBER(Datos!H833),AND(Datos!H833=INT(Datos!H833),AND(OR(H$1005="",Datos!H833&gt;=H$1005),OR(H$1006="",Datos!H833&lt;=H$1006))),FALSE),OR(ISNUMBER(FIND(";"&amp;UPPER(TRIM(Datos!H833&amp;""))&amp;"=",H$1007)),ISNUMBER(FIND(";"&amp;UPPER(TRIM(Datos!H833&amp;""))&amp;";",H$1007))),OR(UPPER(TRIM(Datos!H833&amp;""))="SÍ",UPPER(TRIM(Datos!H833&amp;""))="SI",UPPER(TRIM(Datos!H833&amp;""))="NO"),IF(ISNUMBER(Datos!H833),AND(OR(H$1005="",Datos!H833&gt;=H$1005),OR(H$1006="",Datos!H833&lt;=H$1006)),FALSE),TRUE))))</f>
        <v>0.0</v>
      </c>
      <c r="I833">
        <f>IF(Datos!I833="",0,IF(AND(I$1008&lt;&gt;"",Datos!I833=I$1008),0,IF(I$1004=0,0,1-CHOOSE(I$1004,IF(ISNUMBER(Datos!I833),AND(OR(I$1005="",Datos!I833&gt;=I$1005),OR(I$1006="",Datos!I833&lt;=I$1006)),FALSE),IF(ISNUMBER(Datos!I833),AND(Datos!I833=INT(Datos!I833),AND(OR(I$1005="",Datos!I833&gt;=I$1005),OR(I$1006="",Datos!I833&lt;=I$1006))),FALSE),OR(ISNUMBER(FIND(";"&amp;UPPER(TRIM(Datos!I833&amp;""))&amp;"=",I$1007)),ISNUMBER(FIND(";"&amp;UPPER(TRIM(Datos!I833&amp;""))&amp;";",I$1007))),OR(UPPER(TRIM(Datos!I833&amp;""))="SÍ",UPPER(TRIM(Datos!I833&amp;""))="SI",UPPER(TRIM(Datos!I833&amp;""))="NO"),IF(ISNUMBER(Datos!I833),AND(OR(I$1005="",Datos!I833&gt;=I$1005),OR(I$1006="",Datos!I833&lt;=I$1006)),FALSE),TRUE))))</f>
        <v>0.0</v>
      </c>
      <c r="J833">
        <f>IF(Datos!J833="",0,IF(AND(J$1008&lt;&gt;"",Datos!J833=J$1008),0,IF(J$1004=0,0,1-CHOOSE(J$1004,IF(ISNUMBER(Datos!J833),AND(OR(J$1005="",Datos!J833&gt;=J$1005),OR(J$1006="",Datos!J833&lt;=J$1006)),FALSE),IF(ISNUMBER(Datos!J833),AND(Datos!J833=INT(Datos!J833),AND(OR(J$1005="",Datos!J833&gt;=J$1005),OR(J$1006="",Datos!J833&lt;=J$1006))),FALSE),OR(ISNUMBER(FIND(";"&amp;UPPER(TRIM(Datos!J833&amp;""))&amp;"=",J$1007)),ISNUMBER(FIND(";"&amp;UPPER(TRIM(Datos!J833&amp;""))&amp;";",J$1007))),OR(UPPER(TRIM(Datos!J833&amp;""))="SÍ",UPPER(TRIM(Datos!J833&amp;""))="SI",UPPER(TRIM(Datos!J833&amp;""))="NO"),IF(ISNUMBER(Datos!J833),AND(OR(J$1005="",Datos!J833&gt;=J$1005),OR(J$1006="",Datos!J833&lt;=J$1006)),FALSE),TRUE))))</f>
        <v>0.0</v>
      </c>
      <c r="K833">
        <f>IF(Datos!K833="",0,IF(AND(K$1008&lt;&gt;"",Datos!K833=K$1008),0,IF(K$1004=0,0,1-CHOOSE(K$1004,IF(ISNUMBER(Datos!K833),AND(OR(K$1005="",Datos!K833&gt;=K$1005),OR(K$1006="",Datos!K833&lt;=K$1006)),FALSE),IF(ISNUMBER(Datos!K833),AND(Datos!K833=INT(Datos!K833),AND(OR(K$1005="",Datos!K833&gt;=K$1005),OR(K$1006="",Datos!K833&lt;=K$1006))),FALSE),OR(ISNUMBER(FIND(";"&amp;UPPER(TRIM(Datos!K833&amp;""))&amp;"=",K$1007)),ISNUMBER(FIND(";"&amp;UPPER(TRIM(Datos!K833&amp;""))&amp;";",K$1007))),OR(UPPER(TRIM(Datos!K833&amp;""))="SÍ",UPPER(TRIM(Datos!K833&amp;""))="SI",UPPER(TRIM(Datos!K833&amp;""))="NO"),IF(ISNUMBER(Datos!K833),AND(OR(K$1005="",Datos!K833&gt;=K$1005),OR(K$1006="",Datos!K833&lt;=K$1006)),FALSE),TRUE))))</f>
        <v>0.0</v>
      </c>
      <c r="L833">
        <f>IF(Datos!L833="",0,IF(AND(L$1008&lt;&gt;"",Datos!L833=L$1008),0,IF(L$1004=0,0,1-CHOOSE(L$1004,IF(ISNUMBER(Datos!L833),AND(OR(L$1005="",Datos!L833&gt;=L$1005),OR(L$1006="",Datos!L833&lt;=L$1006)),FALSE),IF(ISNUMBER(Datos!L833),AND(Datos!L833=INT(Datos!L833),AND(OR(L$1005="",Datos!L833&gt;=L$1005),OR(L$1006="",Datos!L833&lt;=L$1006))),FALSE),OR(ISNUMBER(FIND(";"&amp;UPPER(TRIM(Datos!L833&amp;""))&amp;"=",L$1007)),ISNUMBER(FIND(";"&amp;UPPER(TRIM(Datos!L833&amp;""))&amp;";",L$1007))),OR(UPPER(TRIM(Datos!L833&amp;""))="SÍ",UPPER(TRIM(Datos!L833&amp;""))="SI",UPPER(TRIM(Datos!L833&amp;""))="NO"),IF(ISNUMBER(Datos!L833),AND(OR(L$1005="",Datos!L833&gt;=L$1005),OR(L$1006="",Datos!L833&lt;=L$1006)),FALSE),TRUE))))</f>
        <v>0.0</v>
      </c>
      <c r="M833">
        <f>IF(Datos!M833="",0,IF(AND(M$1008&lt;&gt;"",Datos!M833=M$1008),0,IF(M$1004=0,0,1-CHOOSE(M$1004,IF(ISNUMBER(Datos!M833),AND(OR(M$1005="",Datos!M833&gt;=M$1005),OR(M$1006="",Datos!M833&lt;=M$1006)),FALSE),IF(ISNUMBER(Datos!M833),AND(Datos!M833=INT(Datos!M833),AND(OR(M$1005="",Datos!M833&gt;=M$1005),OR(M$1006="",Datos!M833&lt;=M$1006))),FALSE),OR(ISNUMBER(FIND(";"&amp;UPPER(TRIM(Datos!M833&amp;""))&amp;"=",M$1007)),ISNUMBER(FIND(";"&amp;UPPER(TRIM(Datos!M833&amp;""))&amp;";",M$1007))),OR(UPPER(TRIM(Datos!M833&amp;""))="SÍ",UPPER(TRIM(Datos!M833&amp;""))="SI",UPPER(TRIM(Datos!M833&amp;""))="NO"),IF(ISNUMBER(Datos!M833),AND(OR(M$1005="",Datos!M833&gt;=M$1005),OR(M$1006="",Datos!M833&lt;=M$1006)),FALSE),TRUE))))</f>
        <v>0.0</v>
      </c>
      <c r="N833">
        <f>IF(Datos!N833="",0,IF(AND(N$1008&lt;&gt;"",Datos!N833=N$1008),0,IF(N$1004=0,0,1-CHOOSE(N$1004,IF(ISNUMBER(Datos!N833),AND(OR(N$1005="",Datos!N833&gt;=N$1005),OR(N$1006="",Datos!N833&lt;=N$1006)),FALSE),IF(ISNUMBER(Datos!N833),AND(Datos!N833=INT(Datos!N833),AND(OR(N$1005="",Datos!N833&gt;=N$1005),OR(N$1006="",Datos!N833&lt;=N$1006))),FALSE),OR(ISNUMBER(FIND(";"&amp;UPPER(TRIM(Datos!N833&amp;""))&amp;"=",N$1007)),ISNUMBER(FIND(";"&amp;UPPER(TRIM(Datos!N833&amp;""))&amp;";",N$1007))),OR(UPPER(TRIM(Datos!N833&amp;""))="SÍ",UPPER(TRIM(Datos!N833&amp;""))="SI",UPPER(TRIM(Datos!N833&amp;""))="NO"),IF(ISNUMBER(Datos!N833),AND(OR(N$1005="",Datos!N833&gt;=N$1005),OR(N$1006="",Datos!N833&lt;=N$1006)),FALSE),TRUE))))</f>
        <v>0.0</v>
      </c>
      <c r="O833">
        <f>IF(Datos!O833="",0,IF(AND(O$1008&lt;&gt;"",Datos!O833=O$1008),0,IF(O$1004=0,0,1-CHOOSE(O$1004,IF(ISNUMBER(Datos!O833),AND(OR(O$1005="",Datos!O833&gt;=O$1005),OR(O$1006="",Datos!O833&lt;=O$1006)),FALSE),IF(ISNUMBER(Datos!O833),AND(Datos!O833=INT(Datos!O833),AND(OR(O$1005="",Datos!O833&gt;=O$1005),OR(O$1006="",Datos!O833&lt;=O$1006))),FALSE),OR(ISNUMBER(FIND(";"&amp;UPPER(TRIM(Datos!O833&amp;""))&amp;"=",O$1007)),ISNUMBER(FIND(";"&amp;UPPER(TRIM(Datos!O833&amp;""))&amp;";",O$1007))),OR(UPPER(TRIM(Datos!O833&amp;""))="SÍ",UPPER(TRIM(Datos!O833&amp;""))="SI",UPPER(TRIM(Datos!O833&amp;""))="NO"),IF(ISNUMBER(Datos!O833),AND(OR(O$1005="",Datos!O833&gt;=O$1005),OR(O$1006="",Datos!O833&lt;=O$1006)),FALSE),TRUE))))</f>
        <v>0.0</v>
      </c>
      <c r="P833">
        <f>IF(Datos!P833="",0,IF(AND(P$1008&lt;&gt;"",Datos!P833=P$1008),0,IF(P$1004=0,0,1-CHOOSE(P$1004,IF(ISNUMBER(Datos!P833),AND(OR(P$1005="",Datos!P833&gt;=P$1005),OR(P$1006="",Datos!P833&lt;=P$1006)),FALSE),IF(ISNUMBER(Datos!P833),AND(Datos!P833=INT(Datos!P833),AND(OR(P$1005="",Datos!P833&gt;=P$1005),OR(P$1006="",Datos!P833&lt;=P$1006))),FALSE),OR(ISNUMBER(FIND(";"&amp;UPPER(TRIM(Datos!P833&amp;""))&amp;"=",P$1007)),ISNUMBER(FIND(";"&amp;UPPER(TRIM(Datos!P833&amp;""))&amp;";",P$1007))),OR(UPPER(TRIM(Datos!P833&amp;""))="SÍ",UPPER(TRIM(Datos!P833&amp;""))="SI",UPPER(TRIM(Datos!P833&amp;""))="NO"),IF(ISNUMBER(Datos!P833),AND(OR(P$1005="",Datos!P833&gt;=P$1005),OR(P$1006="",Datos!P833&lt;=P$1006)),FALSE),TRUE))))</f>
        <v>0.0</v>
      </c>
      <c r="Q833">
        <f>IF(Datos!Q833="",0,IF(AND(Q$1008&lt;&gt;"",Datos!Q833=Q$1008),0,IF(Q$1004=0,0,1-CHOOSE(Q$1004,IF(ISNUMBER(Datos!Q833),AND(OR(Q$1005="",Datos!Q833&gt;=Q$1005),OR(Q$1006="",Datos!Q833&lt;=Q$1006)),FALSE),IF(ISNUMBER(Datos!Q833),AND(Datos!Q833=INT(Datos!Q833),AND(OR(Q$1005="",Datos!Q833&gt;=Q$1005),OR(Q$1006="",Datos!Q833&lt;=Q$1006))),FALSE),OR(ISNUMBER(FIND(";"&amp;UPPER(TRIM(Datos!Q833&amp;""))&amp;"=",Q$1007)),ISNUMBER(FIND(";"&amp;UPPER(TRIM(Datos!Q833&amp;""))&amp;";",Q$1007))),OR(UPPER(TRIM(Datos!Q833&amp;""))="SÍ",UPPER(TRIM(Datos!Q833&amp;""))="SI",UPPER(TRIM(Datos!Q833&amp;""))="NO"),IF(ISNUMBER(Datos!Q833),AND(OR(Q$1005="",Datos!Q833&gt;=Q$1005),OR(Q$1006="",Datos!Q833&lt;=Q$1006)),FALSE),TRUE))))</f>
        <v>0.0</v>
      </c>
      <c r="R833">
        <f>IF(Datos!R833="",0,IF(AND(R$1008&lt;&gt;"",Datos!R833=R$1008),0,IF(R$1004=0,0,1-CHOOSE(R$1004,IF(ISNUMBER(Datos!R833),AND(OR(R$1005="",Datos!R833&gt;=R$1005),OR(R$1006="",Datos!R833&lt;=R$1006)),FALSE),IF(ISNUMBER(Datos!R833),AND(Datos!R833=INT(Datos!R833),AND(OR(R$1005="",Datos!R833&gt;=R$1005),OR(R$1006="",Datos!R833&lt;=R$1006))),FALSE),OR(ISNUMBER(FIND(";"&amp;UPPER(TRIM(Datos!R833&amp;""))&amp;"=",R$1007)),ISNUMBER(FIND(";"&amp;UPPER(TRIM(Datos!R833&amp;""))&amp;";",R$1007))),OR(UPPER(TRIM(Datos!R833&amp;""))="SÍ",UPPER(TRIM(Datos!R833&amp;""))="SI",UPPER(TRIM(Datos!R833&amp;""))="NO"),IF(ISNUMBER(Datos!R833),AND(OR(R$1005="",Datos!R833&gt;=R$1005),OR(R$1006="",Datos!R833&lt;=R$1006)),FALSE),TRUE))))</f>
        <v>0.0</v>
      </c>
      <c r="S833">
        <f>IF(Datos!S833="",0,IF(AND(S$1008&lt;&gt;"",Datos!S833=S$1008),0,IF(S$1004=0,0,1-CHOOSE(S$1004,IF(ISNUMBER(Datos!S833),AND(OR(S$1005="",Datos!S833&gt;=S$1005),OR(S$1006="",Datos!S833&lt;=S$1006)),FALSE),IF(ISNUMBER(Datos!S833),AND(Datos!S833=INT(Datos!S833),AND(OR(S$1005="",Datos!S833&gt;=S$1005),OR(S$1006="",Datos!S833&lt;=S$1006))),FALSE),OR(ISNUMBER(FIND(";"&amp;UPPER(TRIM(Datos!S833&amp;""))&amp;"=",S$1007)),ISNUMBER(FIND(";"&amp;UPPER(TRIM(Datos!S833&amp;""))&amp;";",S$1007))),OR(UPPER(TRIM(Datos!S833&amp;""))="SÍ",UPPER(TRIM(Datos!S833&amp;""))="SI",UPPER(TRIM(Datos!S833&amp;""))="NO"),IF(ISNUMBER(Datos!S833),AND(OR(S$1005="",Datos!S833&gt;=S$1005),OR(S$1006="",Datos!S833&lt;=S$1006)),FALSE),TRUE))))</f>
        <v>0.0</v>
      </c>
      <c r="T833">
        <f>IF(Datos!T833="",0,IF(AND(T$1008&lt;&gt;"",Datos!T833=T$1008),0,IF(T$1004=0,0,1-CHOOSE(T$1004,IF(ISNUMBER(Datos!T833),AND(OR(T$1005="",Datos!T833&gt;=T$1005),OR(T$1006="",Datos!T833&lt;=T$1006)),FALSE),IF(ISNUMBER(Datos!T833),AND(Datos!T833=INT(Datos!T833),AND(OR(T$1005="",Datos!T833&gt;=T$1005),OR(T$1006="",Datos!T833&lt;=T$1006))),FALSE),OR(ISNUMBER(FIND(";"&amp;UPPER(TRIM(Datos!T833&amp;""))&amp;"=",T$1007)),ISNUMBER(FIND(";"&amp;UPPER(TRIM(Datos!T833&amp;""))&amp;";",T$1007))),OR(UPPER(TRIM(Datos!T833&amp;""))="SÍ",UPPER(TRIM(Datos!T833&amp;""))="SI",UPPER(TRIM(Datos!T833&amp;""))="NO"),IF(ISNUMBER(Datos!T833),AND(OR(T$1005="",Datos!T833&gt;=T$1005),OR(T$1006="",Datos!T833&lt;=T$1006)),FALSE),TRUE))))</f>
        <v>0.0</v>
      </c>
      <c r="U833">
        <f>IF(Datos!U833="",0,IF(AND(U$1008&lt;&gt;"",Datos!U833=U$1008),0,IF(U$1004=0,0,1-CHOOSE(U$1004,IF(ISNUMBER(Datos!U833),AND(OR(U$1005="",Datos!U833&gt;=U$1005),OR(U$1006="",Datos!U833&lt;=U$1006)),FALSE),IF(ISNUMBER(Datos!U833),AND(Datos!U833=INT(Datos!U833),AND(OR(U$1005="",Datos!U833&gt;=U$1005),OR(U$1006="",Datos!U833&lt;=U$1006))),FALSE),OR(ISNUMBER(FIND(";"&amp;UPPER(TRIM(Datos!U833&amp;""))&amp;"=",U$1007)),ISNUMBER(FIND(";"&amp;UPPER(TRIM(Datos!U833&amp;""))&amp;";",U$1007))),OR(UPPER(TRIM(Datos!U833&amp;""))="SÍ",UPPER(TRIM(Datos!U833&amp;""))="SI",UPPER(TRIM(Datos!U833&amp;""))="NO"),IF(ISNUMBER(Datos!U833),AND(OR(U$1005="",Datos!U833&gt;=U$1005),OR(U$1006="",Datos!U833&lt;=U$1006)),FALSE),TRUE))))</f>
        <v>0.0</v>
      </c>
      <c r="V833">
        <f>IF(Datos!V833="",0,IF(AND(V$1008&lt;&gt;"",Datos!V833=V$1008),0,IF(V$1004=0,0,1-CHOOSE(V$1004,IF(ISNUMBER(Datos!V833),AND(OR(V$1005="",Datos!V833&gt;=V$1005),OR(V$1006="",Datos!V833&lt;=V$1006)),FALSE),IF(ISNUMBER(Datos!V833),AND(Datos!V833=INT(Datos!V833),AND(OR(V$1005="",Datos!V833&gt;=V$1005),OR(V$1006="",Datos!V833&lt;=V$1006))),FALSE),OR(ISNUMBER(FIND(";"&amp;UPPER(TRIM(Datos!V833&amp;""))&amp;"=",V$1007)),ISNUMBER(FIND(";"&amp;UPPER(TRIM(Datos!V833&amp;""))&amp;";",V$1007))),OR(UPPER(TRIM(Datos!V833&amp;""))="SÍ",UPPER(TRIM(Datos!V833&amp;""))="SI",UPPER(TRIM(Datos!V833&amp;""))="NO"),IF(ISNUMBER(Datos!V833),AND(OR(V$1005="",Datos!V833&gt;=V$1005),OR(V$1006="",Datos!V833&lt;=V$1006)),FALSE),TRUE))))</f>
        <v>0.0</v>
      </c>
      <c r="W833">
        <f>IF(Datos!W833="",0,IF(AND(W$1008&lt;&gt;"",Datos!W833=W$1008),0,IF(W$1004=0,0,1-CHOOSE(W$1004,IF(ISNUMBER(Datos!W833),AND(OR(W$1005="",Datos!W833&gt;=W$1005),OR(W$1006="",Datos!W833&lt;=W$1006)),FALSE),IF(ISNUMBER(Datos!W833),AND(Datos!W833=INT(Datos!W833),AND(OR(W$1005="",Datos!W833&gt;=W$1005),OR(W$1006="",Datos!W833&lt;=W$1006))),FALSE),OR(ISNUMBER(FIND(";"&amp;UPPER(TRIM(Datos!W833&amp;""))&amp;"=",W$1007)),ISNUMBER(FIND(";"&amp;UPPER(TRIM(Datos!W833&amp;""))&amp;";",W$1007))),OR(UPPER(TRIM(Datos!W833&amp;""))="SÍ",UPPER(TRIM(Datos!W833&amp;""))="SI",UPPER(TRIM(Datos!W833&amp;""))="NO"),IF(ISNUMBER(Datos!W833),AND(OR(W$1005="",Datos!W833&gt;=W$1005),OR(W$1006="",Datos!W833&lt;=W$1006)),FALSE),TRUE))))</f>
        <v>0.0</v>
      </c>
      <c r="X833">
        <f>IF(Datos!X833="",0,IF(AND(X$1008&lt;&gt;"",Datos!X833=X$1008),0,IF(X$1004=0,0,1-CHOOSE(X$1004,IF(ISNUMBER(Datos!X833),AND(OR(X$1005="",Datos!X833&gt;=X$1005),OR(X$1006="",Datos!X833&lt;=X$1006)),FALSE),IF(ISNUMBER(Datos!X833),AND(Datos!X833=INT(Datos!X833),AND(OR(X$1005="",Datos!X833&gt;=X$1005),OR(X$1006="",Datos!X833&lt;=X$1006))),FALSE),OR(ISNUMBER(FIND(";"&amp;UPPER(TRIM(Datos!X833&amp;""))&amp;"=",X$1007)),ISNUMBER(FIND(";"&amp;UPPER(TRIM(Datos!X833&amp;""))&amp;";",X$1007))),OR(UPPER(TRIM(Datos!X833&amp;""))="SÍ",UPPER(TRIM(Datos!X833&amp;""))="SI",UPPER(TRIM(Datos!X833&amp;""))="NO"),IF(ISNUMBER(Datos!X833),AND(OR(X$1005="",Datos!X833&gt;=X$1005),OR(X$1006="",Datos!X833&lt;=X$1006)),FALSE),TRUE))))</f>
        <v>0.0</v>
      </c>
      <c r="Y833">
        <f>IF(Datos!Y833="",0,IF(AND(Y$1008&lt;&gt;"",Datos!Y833=Y$1008),0,IF(Y$1004=0,0,1-CHOOSE(Y$1004,IF(ISNUMBER(Datos!Y833),AND(OR(Y$1005="",Datos!Y833&gt;=Y$1005),OR(Y$1006="",Datos!Y833&lt;=Y$1006)),FALSE),IF(ISNUMBER(Datos!Y833),AND(Datos!Y833=INT(Datos!Y833),AND(OR(Y$1005="",Datos!Y833&gt;=Y$1005),OR(Y$1006="",Datos!Y833&lt;=Y$1006))),FALSE),OR(ISNUMBER(FIND(";"&amp;UPPER(TRIM(Datos!Y833&amp;""))&amp;"=",Y$1007)),ISNUMBER(FIND(";"&amp;UPPER(TRIM(Datos!Y833&amp;""))&amp;";",Y$1007))),OR(UPPER(TRIM(Datos!Y833&amp;""))="SÍ",UPPER(TRIM(Datos!Y833&amp;""))="SI",UPPER(TRIM(Datos!Y833&amp;""))="NO"),IF(ISNUMBER(Datos!Y833),AND(OR(Y$1005="",Datos!Y833&gt;=Y$1005),OR(Y$1006="",Datos!Y833&lt;=Y$1006)),FALSE),TRUE))))</f>
        <v>0.0</v>
      </c>
      <c r="Z833">
        <f>IF(Datos!Z833="",0,IF(AND(Z$1008&lt;&gt;"",Datos!Z833=Z$1008),0,IF(Z$1004=0,0,1-CHOOSE(Z$1004,IF(ISNUMBER(Datos!Z833),AND(OR(Z$1005="",Datos!Z833&gt;=Z$1005),OR(Z$1006="",Datos!Z833&lt;=Z$1006)),FALSE),IF(ISNUMBER(Datos!Z833),AND(Datos!Z833=INT(Datos!Z833),AND(OR(Z$1005="",Datos!Z833&gt;=Z$1005),OR(Z$1006="",Datos!Z833&lt;=Z$1006))),FALSE),OR(ISNUMBER(FIND(";"&amp;UPPER(TRIM(Datos!Z833&amp;""))&amp;"=",Z$1007)),ISNUMBER(FIND(";"&amp;UPPER(TRIM(Datos!Z833&amp;""))&amp;";",Z$1007))),OR(UPPER(TRIM(Datos!Z833&amp;""))="SÍ",UPPER(TRIM(Datos!Z833&amp;""))="SI",UPPER(TRIM(Datos!Z833&amp;""))="NO"),IF(ISNUMBER(Datos!Z833),AND(OR(Z$1005="",Datos!Z833&gt;=Z$1005),OR(Z$1006="",Datos!Z833&lt;=Z$1006)),FALSE),TRUE))))</f>
        <v>0.0</v>
      </c>
      <c r="AA833">
        <f>IF(Datos!AA833="",0,IF(AND(AA$1008&lt;&gt;"",Datos!AA833=AA$1008),0,IF(AA$1004=0,0,1-CHOOSE(AA$1004,IF(ISNUMBER(Datos!AA833),AND(OR(AA$1005="",Datos!AA833&gt;=AA$1005),OR(AA$1006="",Datos!AA833&lt;=AA$1006)),FALSE),IF(ISNUMBER(Datos!AA833),AND(Datos!AA833=INT(Datos!AA833),AND(OR(AA$1005="",Datos!AA833&gt;=AA$1005),OR(AA$1006="",Datos!AA833&lt;=AA$1006))),FALSE),OR(ISNUMBER(FIND(";"&amp;UPPER(TRIM(Datos!AA833&amp;""))&amp;"=",AA$1007)),ISNUMBER(FIND(";"&amp;UPPER(TRIM(Datos!AA833&amp;""))&amp;";",AA$1007))),OR(UPPER(TRIM(Datos!AA833&amp;""))="SÍ",UPPER(TRIM(Datos!AA833&amp;""))="SI",UPPER(TRIM(Datos!AA833&amp;""))="NO"),IF(ISNUMBER(Datos!AA833),AND(OR(AA$1005="",Datos!AA833&gt;=AA$1005),OR(AA$1006="",Datos!AA833&lt;=AA$1006)),FALSE),TRUE))))</f>
        <v>0.0</v>
      </c>
      <c r="AB833">
        <f>IF(Datos!AB833="",0,IF(AND(AB$1008&lt;&gt;"",Datos!AB833=AB$1008),0,IF(AB$1004=0,0,1-CHOOSE(AB$1004,IF(ISNUMBER(Datos!AB833),AND(OR(AB$1005="",Datos!AB833&gt;=AB$1005),OR(AB$1006="",Datos!AB833&lt;=AB$1006)),FALSE),IF(ISNUMBER(Datos!AB833),AND(Datos!AB833=INT(Datos!AB833),AND(OR(AB$1005="",Datos!AB833&gt;=AB$1005),OR(AB$1006="",Datos!AB833&lt;=AB$1006))),FALSE),OR(ISNUMBER(FIND(";"&amp;UPPER(TRIM(Datos!AB833&amp;""))&amp;"=",AB$1007)),ISNUMBER(FIND(";"&amp;UPPER(TRIM(Datos!AB833&amp;""))&amp;";",AB$1007))),OR(UPPER(TRIM(Datos!AB833&amp;""))="SÍ",UPPER(TRIM(Datos!AB833&amp;""))="SI",UPPER(TRIM(Datos!AB833&amp;""))="NO"),IF(ISNUMBER(Datos!AB833),AND(OR(AB$1005="",Datos!AB833&gt;=AB$1005),OR(AB$1006="",Datos!AB833&lt;=AB$1006)),FALSE),TRUE))))</f>
        <v>0.0</v>
      </c>
      <c r="AC833">
        <f>IF(Datos!AC833="",0,IF(AND(AC$1008&lt;&gt;"",Datos!AC833=AC$1008),0,IF(AC$1004=0,0,1-CHOOSE(AC$1004,IF(ISNUMBER(Datos!AC833),AND(OR(AC$1005="",Datos!AC833&gt;=AC$1005),OR(AC$1006="",Datos!AC833&lt;=AC$1006)),FALSE),IF(ISNUMBER(Datos!AC833),AND(Datos!AC833=INT(Datos!AC833),AND(OR(AC$1005="",Datos!AC833&gt;=AC$1005),OR(AC$1006="",Datos!AC833&lt;=AC$1006))),FALSE),OR(ISNUMBER(FIND(";"&amp;UPPER(TRIM(Datos!AC833&amp;""))&amp;"=",AC$1007)),ISNUMBER(FIND(";"&amp;UPPER(TRIM(Datos!AC833&amp;""))&amp;";",AC$1007))),OR(UPPER(TRIM(Datos!AC833&amp;""))="SÍ",UPPER(TRIM(Datos!AC833&amp;""))="SI",UPPER(TRIM(Datos!AC833&amp;""))="NO"),IF(ISNUMBER(Datos!AC833),AND(OR(AC$1005="",Datos!AC833&gt;=AC$1005),OR(AC$1006="",Datos!AC833&lt;=AC$1006)),FALSE),TRUE))))</f>
        <v>0.0</v>
      </c>
      <c r="AD833">
        <f>IF(Datos!AD833="",0,IF(AND(AD$1008&lt;&gt;"",Datos!AD833=AD$1008),0,IF(AD$1004=0,0,1-CHOOSE(AD$1004,IF(ISNUMBER(Datos!AD833),AND(OR(AD$1005="",Datos!AD833&gt;=AD$1005),OR(AD$1006="",Datos!AD833&lt;=AD$1006)),FALSE),IF(ISNUMBER(Datos!AD833),AND(Datos!AD833=INT(Datos!AD833),AND(OR(AD$1005="",Datos!AD833&gt;=AD$1005),OR(AD$1006="",Datos!AD833&lt;=AD$1006))),FALSE),OR(ISNUMBER(FIND(";"&amp;UPPER(TRIM(Datos!AD833&amp;""))&amp;"=",AD$1007)),ISNUMBER(FIND(";"&amp;UPPER(TRIM(Datos!AD833&amp;""))&amp;";",AD$1007))),OR(UPPER(TRIM(Datos!AD833&amp;""))="SÍ",UPPER(TRIM(Datos!AD833&amp;""))="SI",UPPER(TRIM(Datos!AD833&amp;""))="NO"),IF(ISNUMBER(Datos!AD833),AND(OR(AD$1005="",Datos!AD833&gt;=AD$1005),OR(AD$1006="",Datos!AD833&lt;=AD$1006)),FALSE),TRUE))))</f>
        <v>0.0</v>
      </c>
      <c r="AE833">
        <f>IF(Datos!AE833="",0,IF(AND(AE$1008&lt;&gt;"",Datos!AE833=AE$1008),0,IF(AE$1004=0,0,1-CHOOSE(AE$1004,IF(ISNUMBER(Datos!AE833),AND(OR(AE$1005="",Datos!AE833&gt;=AE$1005),OR(AE$1006="",Datos!AE833&lt;=AE$1006)),FALSE),IF(ISNUMBER(Datos!AE833),AND(Datos!AE833=INT(Datos!AE833),AND(OR(AE$1005="",Datos!AE833&gt;=AE$1005),OR(AE$1006="",Datos!AE833&lt;=AE$1006))),FALSE),OR(ISNUMBER(FIND(";"&amp;UPPER(TRIM(Datos!AE833&amp;""))&amp;"=",AE$1007)),ISNUMBER(FIND(";"&amp;UPPER(TRIM(Datos!AE833&amp;""))&amp;";",AE$1007))),OR(UPPER(TRIM(Datos!AE833&amp;""))="SÍ",UPPER(TRIM(Datos!AE833&amp;""))="SI",UPPER(TRIM(Datos!AE833&amp;""))="NO"),IF(ISNUMBER(Datos!AE833),AND(OR(AE$1005="",Datos!AE833&gt;=AE$1005),OR(AE$1006="",Datos!AE833&lt;=AE$1006)),FALSE),TRUE))))</f>
        <v>0.0</v>
      </c>
    </row>
    <row r="834" spans="2:31">
      <c r="B834">
        <f>IF(Datos!B834="",0,IF(AND(B$1008&lt;&gt;"",Datos!B834=B$1008),0,IF(B$1004=0,0,1-CHOOSE(B$1004,IF(ISNUMBER(Datos!B834),AND(OR(B$1005="",Datos!B834&gt;=B$1005),OR(B$1006="",Datos!B834&lt;=B$1006)),FALSE),IF(ISNUMBER(Datos!B834),AND(Datos!B834=INT(Datos!B834),AND(OR(B$1005="",Datos!B834&gt;=B$1005),OR(B$1006="",Datos!B834&lt;=B$1006))),FALSE),OR(ISNUMBER(FIND(";"&amp;UPPER(TRIM(Datos!B834&amp;""))&amp;"=",B$1007)),ISNUMBER(FIND(";"&amp;UPPER(TRIM(Datos!B834&amp;""))&amp;";",B$1007))),OR(UPPER(TRIM(Datos!B834&amp;""))="SÍ",UPPER(TRIM(Datos!B834&amp;""))="SI",UPPER(TRIM(Datos!B834&amp;""))="NO"),IF(ISNUMBER(Datos!B834),AND(OR(B$1005="",Datos!B834&gt;=B$1005),OR(B$1006="",Datos!B834&lt;=B$1006)),FALSE),TRUE))))</f>
        <v>0.0</v>
      </c>
      <c r="C834">
        <f>IF(Datos!C834="",0,IF(AND(C$1008&lt;&gt;"",Datos!C834=C$1008),0,IF(C$1004=0,0,1-CHOOSE(C$1004,IF(ISNUMBER(Datos!C834),AND(OR(C$1005="",Datos!C834&gt;=C$1005),OR(C$1006="",Datos!C834&lt;=C$1006)),FALSE),IF(ISNUMBER(Datos!C834),AND(Datos!C834=INT(Datos!C834),AND(OR(C$1005="",Datos!C834&gt;=C$1005),OR(C$1006="",Datos!C834&lt;=C$1006))),FALSE),OR(ISNUMBER(FIND(";"&amp;UPPER(TRIM(Datos!C834&amp;""))&amp;"=",C$1007)),ISNUMBER(FIND(";"&amp;UPPER(TRIM(Datos!C834&amp;""))&amp;";",C$1007))),OR(UPPER(TRIM(Datos!C834&amp;""))="SÍ",UPPER(TRIM(Datos!C834&amp;""))="SI",UPPER(TRIM(Datos!C834&amp;""))="NO"),IF(ISNUMBER(Datos!C834),AND(OR(C$1005="",Datos!C834&gt;=C$1005),OR(C$1006="",Datos!C834&lt;=C$1006)),FALSE),TRUE))))</f>
        <v>0.0</v>
      </c>
      <c r="D834">
        <f>IF(Datos!D834="",0,IF(AND(D$1008&lt;&gt;"",Datos!D834=D$1008),0,IF(D$1004=0,0,1-CHOOSE(D$1004,IF(ISNUMBER(Datos!D834),AND(OR(D$1005="",Datos!D834&gt;=D$1005),OR(D$1006="",Datos!D834&lt;=D$1006)),FALSE),IF(ISNUMBER(Datos!D834),AND(Datos!D834=INT(Datos!D834),AND(OR(D$1005="",Datos!D834&gt;=D$1005),OR(D$1006="",Datos!D834&lt;=D$1006))),FALSE),OR(ISNUMBER(FIND(";"&amp;UPPER(TRIM(Datos!D834&amp;""))&amp;"=",D$1007)),ISNUMBER(FIND(";"&amp;UPPER(TRIM(Datos!D834&amp;""))&amp;";",D$1007))),OR(UPPER(TRIM(Datos!D834&amp;""))="SÍ",UPPER(TRIM(Datos!D834&amp;""))="SI",UPPER(TRIM(Datos!D834&amp;""))="NO"),IF(ISNUMBER(Datos!D834),AND(OR(D$1005="",Datos!D834&gt;=D$1005),OR(D$1006="",Datos!D834&lt;=D$1006)),FALSE),TRUE))))</f>
        <v>0.0</v>
      </c>
      <c r="E834">
        <f>IF(Datos!E834="",0,IF(AND(E$1008&lt;&gt;"",Datos!E834=E$1008),0,IF(E$1004=0,0,1-CHOOSE(E$1004,IF(ISNUMBER(Datos!E834),AND(OR(E$1005="",Datos!E834&gt;=E$1005),OR(E$1006="",Datos!E834&lt;=E$1006)),FALSE),IF(ISNUMBER(Datos!E834),AND(Datos!E834=INT(Datos!E834),AND(OR(E$1005="",Datos!E834&gt;=E$1005),OR(E$1006="",Datos!E834&lt;=E$1006))),FALSE),OR(ISNUMBER(FIND(";"&amp;UPPER(TRIM(Datos!E834&amp;""))&amp;"=",E$1007)),ISNUMBER(FIND(";"&amp;UPPER(TRIM(Datos!E834&amp;""))&amp;";",E$1007))),OR(UPPER(TRIM(Datos!E834&amp;""))="SÍ",UPPER(TRIM(Datos!E834&amp;""))="SI",UPPER(TRIM(Datos!E834&amp;""))="NO"),IF(ISNUMBER(Datos!E834),AND(OR(E$1005="",Datos!E834&gt;=E$1005),OR(E$1006="",Datos!E834&lt;=E$1006)),FALSE),TRUE))))</f>
        <v>0.0</v>
      </c>
      <c r="F834">
        <f>IF(Datos!F834="",0,IF(AND(F$1008&lt;&gt;"",Datos!F834=F$1008),0,IF(F$1004=0,0,1-CHOOSE(F$1004,IF(ISNUMBER(Datos!F834),AND(OR(F$1005="",Datos!F834&gt;=F$1005),OR(F$1006="",Datos!F834&lt;=F$1006)),FALSE),IF(ISNUMBER(Datos!F834),AND(Datos!F834=INT(Datos!F834),AND(OR(F$1005="",Datos!F834&gt;=F$1005),OR(F$1006="",Datos!F834&lt;=F$1006))),FALSE),OR(ISNUMBER(FIND(";"&amp;UPPER(TRIM(Datos!F834&amp;""))&amp;"=",F$1007)),ISNUMBER(FIND(";"&amp;UPPER(TRIM(Datos!F834&amp;""))&amp;";",F$1007))),OR(UPPER(TRIM(Datos!F834&amp;""))="SÍ",UPPER(TRIM(Datos!F834&amp;""))="SI",UPPER(TRIM(Datos!F834&amp;""))="NO"),IF(ISNUMBER(Datos!F834),AND(OR(F$1005="",Datos!F834&gt;=F$1005),OR(F$1006="",Datos!F834&lt;=F$1006)),FALSE),TRUE))))</f>
        <v>0.0</v>
      </c>
      <c r="G834">
        <f>IF(Datos!G834="",0,IF(AND(G$1008&lt;&gt;"",Datos!G834=G$1008),0,IF(G$1004=0,0,1-CHOOSE(G$1004,IF(ISNUMBER(Datos!G834),AND(OR(G$1005="",Datos!G834&gt;=G$1005),OR(G$1006="",Datos!G834&lt;=G$1006)),FALSE),IF(ISNUMBER(Datos!G834),AND(Datos!G834=INT(Datos!G834),AND(OR(G$1005="",Datos!G834&gt;=G$1005),OR(G$1006="",Datos!G834&lt;=G$1006))),FALSE),OR(ISNUMBER(FIND(";"&amp;UPPER(TRIM(Datos!G834&amp;""))&amp;"=",G$1007)),ISNUMBER(FIND(";"&amp;UPPER(TRIM(Datos!G834&amp;""))&amp;";",G$1007))),OR(UPPER(TRIM(Datos!G834&amp;""))="SÍ",UPPER(TRIM(Datos!G834&amp;""))="SI",UPPER(TRIM(Datos!G834&amp;""))="NO"),IF(ISNUMBER(Datos!G834),AND(OR(G$1005="",Datos!G834&gt;=G$1005),OR(G$1006="",Datos!G834&lt;=G$1006)),FALSE),TRUE))))</f>
        <v>0.0</v>
      </c>
      <c r="H834">
        <f>IF(Datos!H834="",0,IF(AND(H$1008&lt;&gt;"",Datos!H834=H$1008),0,IF(H$1004=0,0,1-CHOOSE(H$1004,IF(ISNUMBER(Datos!H834),AND(OR(H$1005="",Datos!H834&gt;=H$1005),OR(H$1006="",Datos!H834&lt;=H$1006)),FALSE),IF(ISNUMBER(Datos!H834),AND(Datos!H834=INT(Datos!H834),AND(OR(H$1005="",Datos!H834&gt;=H$1005),OR(H$1006="",Datos!H834&lt;=H$1006))),FALSE),OR(ISNUMBER(FIND(";"&amp;UPPER(TRIM(Datos!H834&amp;""))&amp;"=",H$1007)),ISNUMBER(FIND(";"&amp;UPPER(TRIM(Datos!H834&amp;""))&amp;";",H$1007))),OR(UPPER(TRIM(Datos!H834&amp;""))="SÍ",UPPER(TRIM(Datos!H834&amp;""))="SI",UPPER(TRIM(Datos!H834&amp;""))="NO"),IF(ISNUMBER(Datos!H834),AND(OR(H$1005="",Datos!H834&gt;=H$1005),OR(H$1006="",Datos!H834&lt;=H$1006)),FALSE),TRUE))))</f>
        <v>0.0</v>
      </c>
      <c r="I834">
        <f>IF(Datos!I834="",0,IF(AND(I$1008&lt;&gt;"",Datos!I834=I$1008),0,IF(I$1004=0,0,1-CHOOSE(I$1004,IF(ISNUMBER(Datos!I834),AND(OR(I$1005="",Datos!I834&gt;=I$1005),OR(I$1006="",Datos!I834&lt;=I$1006)),FALSE),IF(ISNUMBER(Datos!I834),AND(Datos!I834=INT(Datos!I834),AND(OR(I$1005="",Datos!I834&gt;=I$1005),OR(I$1006="",Datos!I834&lt;=I$1006))),FALSE),OR(ISNUMBER(FIND(";"&amp;UPPER(TRIM(Datos!I834&amp;""))&amp;"=",I$1007)),ISNUMBER(FIND(";"&amp;UPPER(TRIM(Datos!I834&amp;""))&amp;";",I$1007))),OR(UPPER(TRIM(Datos!I834&amp;""))="SÍ",UPPER(TRIM(Datos!I834&amp;""))="SI",UPPER(TRIM(Datos!I834&amp;""))="NO"),IF(ISNUMBER(Datos!I834),AND(OR(I$1005="",Datos!I834&gt;=I$1005),OR(I$1006="",Datos!I834&lt;=I$1006)),FALSE),TRUE))))</f>
        <v>0.0</v>
      </c>
      <c r="J834">
        <f>IF(Datos!J834="",0,IF(AND(J$1008&lt;&gt;"",Datos!J834=J$1008),0,IF(J$1004=0,0,1-CHOOSE(J$1004,IF(ISNUMBER(Datos!J834),AND(OR(J$1005="",Datos!J834&gt;=J$1005),OR(J$1006="",Datos!J834&lt;=J$1006)),FALSE),IF(ISNUMBER(Datos!J834),AND(Datos!J834=INT(Datos!J834),AND(OR(J$1005="",Datos!J834&gt;=J$1005),OR(J$1006="",Datos!J834&lt;=J$1006))),FALSE),OR(ISNUMBER(FIND(";"&amp;UPPER(TRIM(Datos!J834&amp;""))&amp;"=",J$1007)),ISNUMBER(FIND(";"&amp;UPPER(TRIM(Datos!J834&amp;""))&amp;";",J$1007))),OR(UPPER(TRIM(Datos!J834&amp;""))="SÍ",UPPER(TRIM(Datos!J834&amp;""))="SI",UPPER(TRIM(Datos!J834&amp;""))="NO"),IF(ISNUMBER(Datos!J834),AND(OR(J$1005="",Datos!J834&gt;=J$1005),OR(J$1006="",Datos!J834&lt;=J$1006)),FALSE),TRUE))))</f>
        <v>0.0</v>
      </c>
      <c r="K834">
        <f>IF(Datos!K834="",0,IF(AND(K$1008&lt;&gt;"",Datos!K834=K$1008),0,IF(K$1004=0,0,1-CHOOSE(K$1004,IF(ISNUMBER(Datos!K834),AND(OR(K$1005="",Datos!K834&gt;=K$1005),OR(K$1006="",Datos!K834&lt;=K$1006)),FALSE),IF(ISNUMBER(Datos!K834),AND(Datos!K834=INT(Datos!K834),AND(OR(K$1005="",Datos!K834&gt;=K$1005),OR(K$1006="",Datos!K834&lt;=K$1006))),FALSE),OR(ISNUMBER(FIND(";"&amp;UPPER(TRIM(Datos!K834&amp;""))&amp;"=",K$1007)),ISNUMBER(FIND(";"&amp;UPPER(TRIM(Datos!K834&amp;""))&amp;";",K$1007))),OR(UPPER(TRIM(Datos!K834&amp;""))="SÍ",UPPER(TRIM(Datos!K834&amp;""))="SI",UPPER(TRIM(Datos!K834&amp;""))="NO"),IF(ISNUMBER(Datos!K834),AND(OR(K$1005="",Datos!K834&gt;=K$1005),OR(K$1006="",Datos!K834&lt;=K$1006)),FALSE),TRUE))))</f>
        <v>0.0</v>
      </c>
      <c r="L834">
        <f>IF(Datos!L834="",0,IF(AND(L$1008&lt;&gt;"",Datos!L834=L$1008),0,IF(L$1004=0,0,1-CHOOSE(L$1004,IF(ISNUMBER(Datos!L834),AND(OR(L$1005="",Datos!L834&gt;=L$1005),OR(L$1006="",Datos!L834&lt;=L$1006)),FALSE),IF(ISNUMBER(Datos!L834),AND(Datos!L834=INT(Datos!L834),AND(OR(L$1005="",Datos!L834&gt;=L$1005),OR(L$1006="",Datos!L834&lt;=L$1006))),FALSE),OR(ISNUMBER(FIND(";"&amp;UPPER(TRIM(Datos!L834&amp;""))&amp;"=",L$1007)),ISNUMBER(FIND(";"&amp;UPPER(TRIM(Datos!L834&amp;""))&amp;";",L$1007))),OR(UPPER(TRIM(Datos!L834&amp;""))="SÍ",UPPER(TRIM(Datos!L834&amp;""))="SI",UPPER(TRIM(Datos!L834&amp;""))="NO"),IF(ISNUMBER(Datos!L834),AND(OR(L$1005="",Datos!L834&gt;=L$1005),OR(L$1006="",Datos!L834&lt;=L$1006)),FALSE),TRUE))))</f>
        <v>0.0</v>
      </c>
      <c r="M834">
        <f>IF(Datos!M834="",0,IF(AND(M$1008&lt;&gt;"",Datos!M834=M$1008),0,IF(M$1004=0,0,1-CHOOSE(M$1004,IF(ISNUMBER(Datos!M834),AND(OR(M$1005="",Datos!M834&gt;=M$1005),OR(M$1006="",Datos!M834&lt;=M$1006)),FALSE),IF(ISNUMBER(Datos!M834),AND(Datos!M834=INT(Datos!M834),AND(OR(M$1005="",Datos!M834&gt;=M$1005),OR(M$1006="",Datos!M834&lt;=M$1006))),FALSE),OR(ISNUMBER(FIND(";"&amp;UPPER(TRIM(Datos!M834&amp;""))&amp;"=",M$1007)),ISNUMBER(FIND(";"&amp;UPPER(TRIM(Datos!M834&amp;""))&amp;";",M$1007))),OR(UPPER(TRIM(Datos!M834&amp;""))="SÍ",UPPER(TRIM(Datos!M834&amp;""))="SI",UPPER(TRIM(Datos!M834&amp;""))="NO"),IF(ISNUMBER(Datos!M834),AND(OR(M$1005="",Datos!M834&gt;=M$1005),OR(M$1006="",Datos!M834&lt;=M$1006)),FALSE),TRUE))))</f>
        <v>0.0</v>
      </c>
      <c r="N834">
        <f>IF(Datos!N834="",0,IF(AND(N$1008&lt;&gt;"",Datos!N834=N$1008),0,IF(N$1004=0,0,1-CHOOSE(N$1004,IF(ISNUMBER(Datos!N834),AND(OR(N$1005="",Datos!N834&gt;=N$1005),OR(N$1006="",Datos!N834&lt;=N$1006)),FALSE),IF(ISNUMBER(Datos!N834),AND(Datos!N834=INT(Datos!N834),AND(OR(N$1005="",Datos!N834&gt;=N$1005),OR(N$1006="",Datos!N834&lt;=N$1006))),FALSE),OR(ISNUMBER(FIND(";"&amp;UPPER(TRIM(Datos!N834&amp;""))&amp;"=",N$1007)),ISNUMBER(FIND(";"&amp;UPPER(TRIM(Datos!N834&amp;""))&amp;";",N$1007))),OR(UPPER(TRIM(Datos!N834&amp;""))="SÍ",UPPER(TRIM(Datos!N834&amp;""))="SI",UPPER(TRIM(Datos!N834&amp;""))="NO"),IF(ISNUMBER(Datos!N834),AND(OR(N$1005="",Datos!N834&gt;=N$1005),OR(N$1006="",Datos!N834&lt;=N$1006)),FALSE),TRUE))))</f>
        <v>0.0</v>
      </c>
      <c r="O834">
        <f>IF(Datos!O834="",0,IF(AND(O$1008&lt;&gt;"",Datos!O834=O$1008),0,IF(O$1004=0,0,1-CHOOSE(O$1004,IF(ISNUMBER(Datos!O834),AND(OR(O$1005="",Datos!O834&gt;=O$1005),OR(O$1006="",Datos!O834&lt;=O$1006)),FALSE),IF(ISNUMBER(Datos!O834),AND(Datos!O834=INT(Datos!O834),AND(OR(O$1005="",Datos!O834&gt;=O$1005),OR(O$1006="",Datos!O834&lt;=O$1006))),FALSE),OR(ISNUMBER(FIND(";"&amp;UPPER(TRIM(Datos!O834&amp;""))&amp;"=",O$1007)),ISNUMBER(FIND(";"&amp;UPPER(TRIM(Datos!O834&amp;""))&amp;";",O$1007))),OR(UPPER(TRIM(Datos!O834&amp;""))="SÍ",UPPER(TRIM(Datos!O834&amp;""))="SI",UPPER(TRIM(Datos!O834&amp;""))="NO"),IF(ISNUMBER(Datos!O834),AND(OR(O$1005="",Datos!O834&gt;=O$1005),OR(O$1006="",Datos!O834&lt;=O$1006)),FALSE),TRUE))))</f>
        <v>0.0</v>
      </c>
      <c r="P834">
        <f>IF(Datos!P834="",0,IF(AND(P$1008&lt;&gt;"",Datos!P834=P$1008),0,IF(P$1004=0,0,1-CHOOSE(P$1004,IF(ISNUMBER(Datos!P834),AND(OR(P$1005="",Datos!P834&gt;=P$1005),OR(P$1006="",Datos!P834&lt;=P$1006)),FALSE),IF(ISNUMBER(Datos!P834),AND(Datos!P834=INT(Datos!P834),AND(OR(P$1005="",Datos!P834&gt;=P$1005),OR(P$1006="",Datos!P834&lt;=P$1006))),FALSE),OR(ISNUMBER(FIND(";"&amp;UPPER(TRIM(Datos!P834&amp;""))&amp;"=",P$1007)),ISNUMBER(FIND(";"&amp;UPPER(TRIM(Datos!P834&amp;""))&amp;";",P$1007))),OR(UPPER(TRIM(Datos!P834&amp;""))="SÍ",UPPER(TRIM(Datos!P834&amp;""))="SI",UPPER(TRIM(Datos!P834&amp;""))="NO"),IF(ISNUMBER(Datos!P834),AND(OR(P$1005="",Datos!P834&gt;=P$1005),OR(P$1006="",Datos!P834&lt;=P$1006)),FALSE),TRUE))))</f>
        <v>0.0</v>
      </c>
      <c r="Q834">
        <f>IF(Datos!Q834="",0,IF(AND(Q$1008&lt;&gt;"",Datos!Q834=Q$1008),0,IF(Q$1004=0,0,1-CHOOSE(Q$1004,IF(ISNUMBER(Datos!Q834),AND(OR(Q$1005="",Datos!Q834&gt;=Q$1005),OR(Q$1006="",Datos!Q834&lt;=Q$1006)),FALSE),IF(ISNUMBER(Datos!Q834),AND(Datos!Q834=INT(Datos!Q834),AND(OR(Q$1005="",Datos!Q834&gt;=Q$1005),OR(Q$1006="",Datos!Q834&lt;=Q$1006))),FALSE),OR(ISNUMBER(FIND(";"&amp;UPPER(TRIM(Datos!Q834&amp;""))&amp;"=",Q$1007)),ISNUMBER(FIND(";"&amp;UPPER(TRIM(Datos!Q834&amp;""))&amp;";",Q$1007))),OR(UPPER(TRIM(Datos!Q834&amp;""))="SÍ",UPPER(TRIM(Datos!Q834&amp;""))="SI",UPPER(TRIM(Datos!Q834&amp;""))="NO"),IF(ISNUMBER(Datos!Q834),AND(OR(Q$1005="",Datos!Q834&gt;=Q$1005),OR(Q$1006="",Datos!Q834&lt;=Q$1006)),FALSE),TRUE))))</f>
        <v>0.0</v>
      </c>
      <c r="R834">
        <f>IF(Datos!R834="",0,IF(AND(R$1008&lt;&gt;"",Datos!R834=R$1008),0,IF(R$1004=0,0,1-CHOOSE(R$1004,IF(ISNUMBER(Datos!R834),AND(OR(R$1005="",Datos!R834&gt;=R$1005),OR(R$1006="",Datos!R834&lt;=R$1006)),FALSE),IF(ISNUMBER(Datos!R834),AND(Datos!R834=INT(Datos!R834),AND(OR(R$1005="",Datos!R834&gt;=R$1005),OR(R$1006="",Datos!R834&lt;=R$1006))),FALSE),OR(ISNUMBER(FIND(";"&amp;UPPER(TRIM(Datos!R834&amp;""))&amp;"=",R$1007)),ISNUMBER(FIND(";"&amp;UPPER(TRIM(Datos!R834&amp;""))&amp;";",R$1007))),OR(UPPER(TRIM(Datos!R834&amp;""))="SÍ",UPPER(TRIM(Datos!R834&amp;""))="SI",UPPER(TRIM(Datos!R834&amp;""))="NO"),IF(ISNUMBER(Datos!R834),AND(OR(R$1005="",Datos!R834&gt;=R$1005),OR(R$1006="",Datos!R834&lt;=R$1006)),FALSE),TRUE))))</f>
        <v>0.0</v>
      </c>
      <c r="S834">
        <f>IF(Datos!S834="",0,IF(AND(S$1008&lt;&gt;"",Datos!S834=S$1008),0,IF(S$1004=0,0,1-CHOOSE(S$1004,IF(ISNUMBER(Datos!S834),AND(OR(S$1005="",Datos!S834&gt;=S$1005),OR(S$1006="",Datos!S834&lt;=S$1006)),FALSE),IF(ISNUMBER(Datos!S834),AND(Datos!S834=INT(Datos!S834),AND(OR(S$1005="",Datos!S834&gt;=S$1005),OR(S$1006="",Datos!S834&lt;=S$1006))),FALSE),OR(ISNUMBER(FIND(";"&amp;UPPER(TRIM(Datos!S834&amp;""))&amp;"=",S$1007)),ISNUMBER(FIND(";"&amp;UPPER(TRIM(Datos!S834&amp;""))&amp;";",S$1007))),OR(UPPER(TRIM(Datos!S834&amp;""))="SÍ",UPPER(TRIM(Datos!S834&amp;""))="SI",UPPER(TRIM(Datos!S834&amp;""))="NO"),IF(ISNUMBER(Datos!S834),AND(OR(S$1005="",Datos!S834&gt;=S$1005),OR(S$1006="",Datos!S834&lt;=S$1006)),FALSE),TRUE))))</f>
        <v>0.0</v>
      </c>
      <c r="T834">
        <f>IF(Datos!T834="",0,IF(AND(T$1008&lt;&gt;"",Datos!T834=T$1008),0,IF(T$1004=0,0,1-CHOOSE(T$1004,IF(ISNUMBER(Datos!T834),AND(OR(T$1005="",Datos!T834&gt;=T$1005),OR(T$1006="",Datos!T834&lt;=T$1006)),FALSE),IF(ISNUMBER(Datos!T834),AND(Datos!T834=INT(Datos!T834),AND(OR(T$1005="",Datos!T834&gt;=T$1005),OR(T$1006="",Datos!T834&lt;=T$1006))),FALSE),OR(ISNUMBER(FIND(";"&amp;UPPER(TRIM(Datos!T834&amp;""))&amp;"=",T$1007)),ISNUMBER(FIND(";"&amp;UPPER(TRIM(Datos!T834&amp;""))&amp;";",T$1007))),OR(UPPER(TRIM(Datos!T834&amp;""))="SÍ",UPPER(TRIM(Datos!T834&amp;""))="SI",UPPER(TRIM(Datos!T834&amp;""))="NO"),IF(ISNUMBER(Datos!T834),AND(OR(T$1005="",Datos!T834&gt;=T$1005),OR(T$1006="",Datos!T834&lt;=T$1006)),FALSE),TRUE))))</f>
        <v>0.0</v>
      </c>
      <c r="U834">
        <f>IF(Datos!U834="",0,IF(AND(U$1008&lt;&gt;"",Datos!U834=U$1008),0,IF(U$1004=0,0,1-CHOOSE(U$1004,IF(ISNUMBER(Datos!U834),AND(OR(U$1005="",Datos!U834&gt;=U$1005),OR(U$1006="",Datos!U834&lt;=U$1006)),FALSE),IF(ISNUMBER(Datos!U834),AND(Datos!U834=INT(Datos!U834),AND(OR(U$1005="",Datos!U834&gt;=U$1005),OR(U$1006="",Datos!U834&lt;=U$1006))),FALSE),OR(ISNUMBER(FIND(";"&amp;UPPER(TRIM(Datos!U834&amp;""))&amp;"=",U$1007)),ISNUMBER(FIND(";"&amp;UPPER(TRIM(Datos!U834&amp;""))&amp;";",U$1007))),OR(UPPER(TRIM(Datos!U834&amp;""))="SÍ",UPPER(TRIM(Datos!U834&amp;""))="SI",UPPER(TRIM(Datos!U834&amp;""))="NO"),IF(ISNUMBER(Datos!U834),AND(OR(U$1005="",Datos!U834&gt;=U$1005),OR(U$1006="",Datos!U834&lt;=U$1006)),FALSE),TRUE))))</f>
        <v>0.0</v>
      </c>
      <c r="V834">
        <f>IF(Datos!V834="",0,IF(AND(V$1008&lt;&gt;"",Datos!V834=V$1008),0,IF(V$1004=0,0,1-CHOOSE(V$1004,IF(ISNUMBER(Datos!V834),AND(OR(V$1005="",Datos!V834&gt;=V$1005),OR(V$1006="",Datos!V834&lt;=V$1006)),FALSE),IF(ISNUMBER(Datos!V834),AND(Datos!V834=INT(Datos!V834),AND(OR(V$1005="",Datos!V834&gt;=V$1005),OR(V$1006="",Datos!V834&lt;=V$1006))),FALSE),OR(ISNUMBER(FIND(";"&amp;UPPER(TRIM(Datos!V834&amp;""))&amp;"=",V$1007)),ISNUMBER(FIND(";"&amp;UPPER(TRIM(Datos!V834&amp;""))&amp;";",V$1007))),OR(UPPER(TRIM(Datos!V834&amp;""))="SÍ",UPPER(TRIM(Datos!V834&amp;""))="SI",UPPER(TRIM(Datos!V834&amp;""))="NO"),IF(ISNUMBER(Datos!V834),AND(OR(V$1005="",Datos!V834&gt;=V$1005),OR(V$1006="",Datos!V834&lt;=V$1006)),FALSE),TRUE))))</f>
        <v>0.0</v>
      </c>
      <c r="W834">
        <f>IF(Datos!W834="",0,IF(AND(W$1008&lt;&gt;"",Datos!W834=W$1008),0,IF(W$1004=0,0,1-CHOOSE(W$1004,IF(ISNUMBER(Datos!W834),AND(OR(W$1005="",Datos!W834&gt;=W$1005),OR(W$1006="",Datos!W834&lt;=W$1006)),FALSE),IF(ISNUMBER(Datos!W834),AND(Datos!W834=INT(Datos!W834),AND(OR(W$1005="",Datos!W834&gt;=W$1005),OR(W$1006="",Datos!W834&lt;=W$1006))),FALSE),OR(ISNUMBER(FIND(";"&amp;UPPER(TRIM(Datos!W834&amp;""))&amp;"=",W$1007)),ISNUMBER(FIND(";"&amp;UPPER(TRIM(Datos!W834&amp;""))&amp;";",W$1007))),OR(UPPER(TRIM(Datos!W834&amp;""))="SÍ",UPPER(TRIM(Datos!W834&amp;""))="SI",UPPER(TRIM(Datos!W834&amp;""))="NO"),IF(ISNUMBER(Datos!W834),AND(OR(W$1005="",Datos!W834&gt;=W$1005),OR(W$1006="",Datos!W834&lt;=W$1006)),FALSE),TRUE))))</f>
        <v>0.0</v>
      </c>
      <c r="X834">
        <f>IF(Datos!X834="",0,IF(AND(X$1008&lt;&gt;"",Datos!X834=X$1008),0,IF(X$1004=0,0,1-CHOOSE(X$1004,IF(ISNUMBER(Datos!X834),AND(OR(X$1005="",Datos!X834&gt;=X$1005),OR(X$1006="",Datos!X834&lt;=X$1006)),FALSE),IF(ISNUMBER(Datos!X834),AND(Datos!X834=INT(Datos!X834),AND(OR(X$1005="",Datos!X834&gt;=X$1005),OR(X$1006="",Datos!X834&lt;=X$1006))),FALSE),OR(ISNUMBER(FIND(";"&amp;UPPER(TRIM(Datos!X834&amp;""))&amp;"=",X$1007)),ISNUMBER(FIND(";"&amp;UPPER(TRIM(Datos!X834&amp;""))&amp;";",X$1007))),OR(UPPER(TRIM(Datos!X834&amp;""))="SÍ",UPPER(TRIM(Datos!X834&amp;""))="SI",UPPER(TRIM(Datos!X834&amp;""))="NO"),IF(ISNUMBER(Datos!X834),AND(OR(X$1005="",Datos!X834&gt;=X$1005),OR(X$1006="",Datos!X834&lt;=X$1006)),FALSE),TRUE))))</f>
        <v>0.0</v>
      </c>
      <c r="Y834">
        <f>IF(Datos!Y834="",0,IF(AND(Y$1008&lt;&gt;"",Datos!Y834=Y$1008),0,IF(Y$1004=0,0,1-CHOOSE(Y$1004,IF(ISNUMBER(Datos!Y834),AND(OR(Y$1005="",Datos!Y834&gt;=Y$1005),OR(Y$1006="",Datos!Y834&lt;=Y$1006)),FALSE),IF(ISNUMBER(Datos!Y834),AND(Datos!Y834=INT(Datos!Y834),AND(OR(Y$1005="",Datos!Y834&gt;=Y$1005),OR(Y$1006="",Datos!Y834&lt;=Y$1006))),FALSE),OR(ISNUMBER(FIND(";"&amp;UPPER(TRIM(Datos!Y834&amp;""))&amp;"=",Y$1007)),ISNUMBER(FIND(";"&amp;UPPER(TRIM(Datos!Y834&amp;""))&amp;";",Y$1007))),OR(UPPER(TRIM(Datos!Y834&amp;""))="SÍ",UPPER(TRIM(Datos!Y834&amp;""))="SI",UPPER(TRIM(Datos!Y834&amp;""))="NO"),IF(ISNUMBER(Datos!Y834),AND(OR(Y$1005="",Datos!Y834&gt;=Y$1005),OR(Y$1006="",Datos!Y834&lt;=Y$1006)),FALSE),TRUE))))</f>
        <v>0.0</v>
      </c>
      <c r="Z834">
        <f>IF(Datos!Z834="",0,IF(AND(Z$1008&lt;&gt;"",Datos!Z834=Z$1008),0,IF(Z$1004=0,0,1-CHOOSE(Z$1004,IF(ISNUMBER(Datos!Z834),AND(OR(Z$1005="",Datos!Z834&gt;=Z$1005),OR(Z$1006="",Datos!Z834&lt;=Z$1006)),FALSE),IF(ISNUMBER(Datos!Z834),AND(Datos!Z834=INT(Datos!Z834),AND(OR(Z$1005="",Datos!Z834&gt;=Z$1005),OR(Z$1006="",Datos!Z834&lt;=Z$1006))),FALSE),OR(ISNUMBER(FIND(";"&amp;UPPER(TRIM(Datos!Z834&amp;""))&amp;"=",Z$1007)),ISNUMBER(FIND(";"&amp;UPPER(TRIM(Datos!Z834&amp;""))&amp;";",Z$1007))),OR(UPPER(TRIM(Datos!Z834&amp;""))="SÍ",UPPER(TRIM(Datos!Z834&amp;""))="SI",UPPER(TRIM(Datos!Z834&amp;""))="NO"),IF(ISNUMBER(Datos!Z834),AND(OR(Z$1005="",Datos!Z834&gt;=Z$1005),OR(Z$1006="",Datos!Z834&lt;=Z$1006)),FALSE),TRUE))))</f>
        <v>0.0</v>
      </c>
      <c r="AA834">
        <f>IF(Datos!AA834="",0,IF(AND(AA$1008&lt;&gt;"",Datos!AA834=AA$1008),0,IF(AA$1004=0,0,1-CHOOSE(AA$1004,IF(ISNUMBER(Datos!AA834),AND(OR(AA$1005="",Datos!AA834&gt;=AA$1005),OR(AA$1006="",Datos!AA834&lt;=AA$1006)),FALSE),IF(ISNUMBER(Datos!AA834),AND(Datos!AA834=INT(Datos!AA834),AND(OR(AA$1005="",Datos!AA834&gt;=AA$1005),OR(AA$1006="",Datos!AA834&lt;=AA$1006))),FALSE),OR(ISNUMBER(FIND(";"&amp;UPPER(TRIM(Datos!AA834&amp;""))&amp;"=",AA$1007)),ISNUMBER(FIND(";"&amp;UPPER(TRIM(Datos!AA834&amp;""))&amp;";",AA$1007))),OR(UPPER(TRIM(Datos!AA834&amp;""))="SÍ",UPPER(TRIM(Datos!AA834&amp;""))="SI",UPPER(TRIM(Datos!AA834&amp;""))="NO"),IF(ISNUMBER(Datos!AA834),AND(OR(AA$1005="",Datos!AA834&gt;=AA$1005),OR(AA$1006="",Datos!AA834&lt;=AA$1006)),FALSE),TRUE))))</f>
        <v>0.0</v>
      </c>
      <c r="AB834">
        <f>IF(Datos!AB834="",0,IF(AND(AB$1008&lt;&gt;"",Datos!AB834=AB$1008),0,IF(AB$1004=0,0,1-CHOOSE(AB$1004,IF(ISNUMBER(Datos!AB834),AND(OR(AB$1005="",Datos!AB834&gt;=AB$1005),OR(AB$1006="",Datos!AB834&lt;=AB$1006)),FALSE),IF(ISNUMBER(Datos!AB834),AND(Datos!AB834=INT(Datos!AB834),AND(OR(AB$1005="",Datos!AB834&gt;=AB$1005),OR(AB$1006="",Datos!AB834&lt;=AB$1006))),FALSE),OR(ISNUMBER(FIND(";"&amp;UPPER(TRIM(Datos!AB834&amp;""))&amp;"=",AB$1007)),ISNUMBER(FIND(";"&amp;UPPER(TRIM(Datos!AB834&amp;""))&amp;";",AB$1007))),OR(UPPER(TRIM(Datos!AB834&amp;""))="SÍ",UPPER(TRIM(Datos!AB834&amp;""))="SI",UPPER(TRIM(Datos!AB834&amp;""))="NO"),IF(ISNUMBER(Datos!AB834),AND(OR(AB$1005="",Datos!AB834&gt;=AB$1005),OR(AB$1006="",Datos!AB834&lt;=AB$1006)),FALSE),TRUE))))</f>
        <v>0.0</v>
      </c>
      <c r="AC834">
        <f>IF(Datos!AC834="",0,IF(AND(AC$1008&lt;&gt;"",Datos!AC834=AC$1008),0,IF(AC$1004=0,0,1-CHOOSE(AC$1004,IF(ISNUMBER(Datos!AC834),AND(OR(AC$1005="",Datos!AC834&gt;=AC$1005),OR(AC$1006="",Datos!AC834&lt;=AC$1006)),FALSE),IF(ISNUMBER(Datos!AC834),AND(Datos!AC834=INT(Datos!AC834),AND(OR(AC$1005="",Datos!AC834&gt;=AC$1005),OR(AC$1006="",Datos!AC834&lt;=AC$1006))),FALSE),OR(ISNUMBER(FIND(";"&amp;UPPER(TRIM(Datos!AC834&amp;""))&amp;"=",AC$1007)),ISNUMBER(FIND(";"&amp;UPPER(TRIM(Datos!AC834&amp;""))&amp;";",AC$1007))),OR(UPPER(TRIM(Datos!AC834&amp;""))="SÍ",UPPER(TRIM(Datos!AC834&amp;""))="SI",UPPER(TRIM(Datos!AC834&amp;""))="NO"),IF(ISNUMBER(Datos!AC834),AND(OR(AC$1005="",Datos!AC834&gt;=AC$1005),OR(AC$1006="",Datos!AC834&lt;=AC$1006)),FALSE),TRUE))))</f>
        <v>0.0</v>
      </c>
      <c r="AD834">
        <f>IF(Datos!AD834="",0,IF(AND(AD$1008&lt;&gt;"",Datos!AD834=AD$1008),0,IF(AD$1004=0,0,1-CHOOSE(AD$1004,IF(ISNUMBER(Datos!AD834),AND(OR(AD$1005="",Datos!AD834&gt;=AD$1005),OR(AD$1006="",Datos!AD834&lt;=AD$1006)),FALSE),IF(ISNUMBER(Datos!AD834),AND(Datos!AD834=INT(Datos!AD834),AND(OR(AD$1005="",Datos!AD834&gt;=AD$1005),OR(AD$1006="",Datos!AD834&lt;=AD$1006))),FALSE),OR(ISNUMBER(FIND(";"&amp;UPPER(TRIM(Datos!AD834&amp;""))&amp;"=",AD$1007)),ISNUMBER(FIND(";"&amp;UPPER(TRIM(Datos!AD834&amp;""))&amp;";",AD$1007))),OR(UPPER(TRIM(Datos!AD834&amp;""))="SÍ",UPPER(TRIM(Datos!AD834&amp;""))="SI",UPPER(TRIM(Datos!AD834&amp;""))="NO"),IF(ISNUMBER(Datos!AD834),AND(OR(AD$1005="",Datos!AD834&gt;=AD$1005),OR(AD$1006="",Datos!AD834&lt;=AD$1006)),FALSE),TRUE))))</f>
        <v>0.0</v>
      </c>
      <c r="AE834">
        <f>IF(Datos!AE834="",0,IF(AND(AE$1008&lt;&gt;"",Datos!AE834=AE$1008),0,IF(AE$1004=0,0,1-CHOOSE(AE$1004,IF(ISNUMBER(Datos!AE834),AND(OR(AE$1005="",Datos!AE834&gt;=AE$1005),OR(AE$1006="",Datos!AE834&lt;=AE$1006)),FALSE),IF(ISNUMBER(Datos!AE834),AND(Datos!AE834=INT(Datos!AE834),AND(OR(AE$1005="",Datos!AE834&gt;=AE$1005),OR(AE$1006="",Datos!AE834&lt;=AE$1006))),FALSE),OR(ISNUMBER(FIND(";"&amp;UPPER(TRIM(Datos!AE834&amp;""))&amp;"=",AE$1007)),ISNUMBER(FIND(";"&amp;UPPER(TRIM(Datos!AE834&amp;""))&amp;";",AE$1007))),OR(UPPER(TRIM(Datos!AE834&amp;""))="SÍ",UPPER(TRIM(Datos!AE834&amp;""))="SI",UPPER(TRIM(Datos!AE834&amp;""))="NO"),IF(ISNUMBER(Datos!AE834),AND(OR(AE$1005="",Datos!AE834&gt;=AE$1005),OR(AE$1006="",Datos!AE834&lt;=AE$1006)),FALSE),TRUE))))</f>
        <v>0.0</v>
      </c>
    </row>
    <row r="835" spans="2:31">
      <c r="B835">
        <f>IF(Datos!B835="",0,IF(AND(B$1008&lt;&gt;"",Datos!B835=B$1008),0,IF(B$1004=0,0,1-CHOOSE(B$1004,IF(ISNUMBER(Datos!B835),AND(OR(B$1005="",Datos!B835&gt;=B$1005),OR(B$1006="",Datos!B835&lt;=B$1006)),FALSE),IF(ISNUMBER(Datos!B835),AND(Datos!B835=INT(Datos!B835),AND(OR(B$1005="",Datos!B835&gt;=B$1005),OR(B$1006="",Datos!B835&lt;=B$1006))),FALSE),OR(ISNUMBER(FIND(";"&amp;UPPER(TRIM(Datos!B835&amp;""))&amp;"=",B$1007)),ISNUMBER(FIND(";"&amp;UPPER(TRIM(Datos!B835&amp;""))&amp;";",B$1007))),OR(UPPER(TRIM(Datos!B835&amp;""))="SÍ",UPPER(TRIM(Datos!B835&amp;""))="SI",UPPER(TRIM(Datos!B835&amp;""))="NO"),IF(ISNUMBER(Datos!B835),AND(OR(B$1005="",Datos!B835&gt;=B$1005),OR(B$1006="",Datos!B835&lt;=B$1006)),FALSE),TRUE))))</f>
        <v>0.0</v>
      </c>
      <c r="C835">
        <f>IF(Datos!C835="",0,IF(AND(C$1008&lt;&gt;"",Datos!C835=C$1008),0,IF(C$1004=0,0,1-CHOOSE(C$1004,IF(ISNUMBER(Datos!C835),AND(OR(C$1005="",Datos!C835&gt;=C$1005),OR(C$1006="",Datos!C835&lt;=C$1006)),FALSE),IF(ISNUMBER(Datos!C835),AND(Datos!C835=INT(Datos!C835),AND(OR(C$1005="",Datos!C835&gt;=C$1005),OR(C$1006="",Datos!C835&lt;=C$1006))),FALSE),OR(ISNUMBER(FIND(";"&amp;UPPER(TRIM(Datos!C835&amp;""))&amp;"=",C$1007)),ISNUMBER(FIND(";"&amp;UPPER(TRIM(Datos!C835&amp;""))&amp;";",C$1007))),OR(UPPER(TRIM(Datos!C835&amp;""))="SÍ",UPPER(TRIM(Datos!C835&amp;""))="SI",UPPER(TRIM(Datos!C835&amp;""))="NO"),IF(ISNUMBER(Datos!C835),AND(OR(C$1005="",Datos!C835&gt;=C$1005),OR(C$1006="",Datos!C835&lt;=C$1006)),FALSE),TRUE))))</f>
        <v>0.0</v>
      </c>
      <c r="D835">
        <f>IF(Datos!D835="",0,IF(AND(D$1008&lt;&gt;"",Datos!D835=D$1008),0,IF(D$1004=0,0,1-CHOOSE(D$1004,IF(ISNUMBER(Datos!D835),AND(OR(D$1005="",Datos!D835&gt;=D$1005),OR(D$1006="",Datos!D835&lt;=D$1006)),FALSE),IF(ISNUMBER(Datos!D835),AND(Datos!D835=INT(Datos!D835),AND(OR(D$1005="",Datos!D835&gt;=D$1005),OR(D$1006="",Datos!D835&lt;=D$1006))),FALSE),OR(ISNUMBER(FIND(";"&amp;UPPER(TRIM(Datos!D835&amp;""))&amp;"=",D$1007)),ISNUMBER(FIND(";"&amp;UPPER(TRIM(Datos!D835&amp;""))&amp;";",D$1007))),OR(UPPER(TRIM(Datos!D835&amp;""))="SÍ",UPPER(TRIM(Datos!D835&amp;""))="SI",UPPER(TRIM(Datos!D835&amp;""))="NO"),IF(ISNUMBER(Datos!D835),AND(OR(D$1005="",Datos!D835&gt;=D$1005),OR(D$1006="",Datos!D835&lt;=D$1006)),FALSE),TRUE))))</f>
        <v>0.0</v>
      </c>
      <c r="E835">
        <f>IF(Datos!E835="",0,IF(AND(E$1008&lt;&gt;"",Datos!E835=E$1008),0,IF(E$1004=0,0,1-CHOOSE(E$1004,IF(ISNUMBER(Datos!E835),AND(OR(E$1005="",Datos!E835&gt;=E$1005),OR(E$1006="",Datos!E835&lt;=E$1006)),FALSE),IF(ISNUMBER(Datos!E835),AND(Datos!E835=INT(Datos!E835),AND(OR(E$1005="",Datos!E835&gt;=E$1005),OR(E$1006="",Datos!E835&lt;=E$1006))),FALSE),OR(ISNUMBER(FIND(";"&amp;UPPER(TRIM(Datos!E835&amp;""))&amp;"=",E$1007)),ISNUMBER(FIND(";"&amp;UPPER(TRIM(Datos!E835&amp;""))&amp;";",E$1007))),OR(UPPER(TRIM(Datos!E835&amp;""))="SÍ",UPPER(TRIM(Datos!E835&amp;""))="SI",UPPER(TRIM(Datos!E835&amp;""))="NO"),IF(ISNUMBER(Datos!E835),AND(OR(E$1005="",Datos!E835&gt;=E$1005),OR(E$1006="",Datos!E835&lt;=E$1006)),FALSE),TRUE))))</f>
        <v>0.0</v>
      </c>
      <c r="F835">
        <f>IF(Datos!F835="",0,IF(AND(F$1008&lt;&gt;"",Datos!F835=F$1008),0,IF(F$1004=0,0,1-CHOOSE(F$1004,IF(ISNUMBER(Datos!F835),AND(OR(F$1005="",Datos!F835&gt;=F$1005),OR(F$1006="",Datos!F835&lt;=F$1006)),FALSE),IF(ISNUMBER(Datos!F835),AND(Datos!F835=INT(Datos!F835),AND(OR(F$1005="",Datos!F835&gt;=F$1005),OR(F$1006="",Datos!F835&lt;=F$1006))),FALSE),OR(ISNUMBER(FIND(";"&amp;UPPER(TRIM(Datos!F835&amp;""))&amp;"=",F$1007)),ISNUMBER(FIND(";"&amp;UPPER(TRIM(Datos!F835&amp;""))&amp;";",F$1007))),OR(UPPER(TRIM(Datos!F835&amp;""))="SÍ",UPPER(TRIM(Datos!F835&amp;""))="SI",UPPER(TRIM(Datos!F835&amp;""))="NO"),IF(ISNUMBER(Datos!F835),AND(OR(F$1005="",Datos!F835&gt;=F$1005),OR(F$1006="",Datos!F835&lt;=F$1006)),FALSE),TRUE))))</f>
        <v>0.0</v>
      </c>
      <c r="G835">
        <f>IF(Datos!G835="",0,IF(AND(G$1008&lt;&gt;"",Datos!G835=G$1008),0,IF(G$1004=0,0,1-CHOOSE(G$1004,IF(ISNUMBER(Datos!G835),AND(OR(G$1005="",Datos!G835&gt;=G$1005),OR(G$1006="",Datos!G835&lt;=G$1006)),FALSE),IF(ISNUMBER(Datos!G835),AND(Datos!G835=INT(Datos!G835),AND(OR(G$1005="",Datos!G835&gt;=G$1005),OR(G$1006="",Datos!G835&lt;=G$1006))),FALSE),OR(ISNUMBER(FIND(";"&amp;UPPER(TRIM(Datos!G835&amp;""))&amp;"=",G$1007)),ISNUMBER(FIND(";"&amp;UPPER(TRIM(Datos!G835&amp;""))&amp;";",G$1007))),OR(UPPER(TRIM(Datos!G835&amp;""))="SÍ",UPPER(TRIM(Datos!G835&amp;""))="SI",UPPER(TRIM(Datos!G835&amp;""))="NO"),IF(ISNUMBER(Datos!G835),AND(OR(G$1005="",Datos!G835&gt;=G$1005),OR(G$1006="",Datos!G835&lt;=G$1006)),FALSE),TRUE))))</f>
        <v>0.0</v>
      </c>
      <c r="H835">
        <f>IF(Datos!H835="",0,IF(AND(H$1008&lt;&gt;"",Datos!H835=H$1008),0,IF(H$1004=0,0,1-CHOOSE(H$1004,IF(ISNUMBER(Datos!H835),AND(OR(H$1005="",Datos!H835&gt;=H$1005),OR(H$1006="",Datos!H835&lt;=H$1006)),FALSE),IF(ISNUMBER(Datos!H835),AND(Datos!H835=INT(Datos!H835),AND(OR(H$1005="",Datos!H835&gt;=H$1005),OR(H$1006="",Datos!H835&lt;=H$1006))),FALSE),OR(ISNUMBER(FIND(";"&amp;UPPER(TRIM(Datos!H835&amp;""))&amp;"=",H$1007)),ISNUMBER(FIND(";"&amp;UPPER(TRIM(Datos!H835&amp;""))&amp;";",H$1007))),OR(UPPER(TRIM(Datos!H835&amp;""))="SÍ",UPPER(TRIM(Datos!H835&amp;""))="SI",UPPER(TRIM(Datos!H835&amp;""))="NO"),IF(ISNUMBER(Datos!H835),AND(OR(H$1005="",Datos!H835&gt;=H$1005),OR(H$1006="",Datos!H835&lt;=H$1006)),FALSE),TRUE))))</f>
        <v>0.0</v>
      </c>
      <c r="I835">
        <f>IF(Datos!I835="",0,IF(AND(I$1008&lt;&gt;"",Datos!I835=I$1008),0,IF(I$1004=0,0,1-CHOOSE(I$1004,IF(ISNUMBER(Datos!I835),AND(OR(I$1005="",Datos!I835&gt;=I$1005),OR(I$1006="",Datos!I835&lt;=I$1006)),FALSE),IF(ISNUMBER(Datos!I835),AND(Datos!I835=INT(Datos!I835),AND(OR(I$1005="",Datos!I835&gt;=I$1005),OR(I$1006="",Datos!I835&lt;=I$1006))),FALSE),OR(ISNUMBER(FIND(";"&amp;UPPER(TRIM(Datos!I835&amp;""))&amp;"=",I$1007)),ISNUMBER(FIND(";"&amp;UPPER(TRIM(Datos!I835&amp;""))&amp;";",I$1007))),OR(UPPER(TRIM(Datos!I835&amp;""))="SÍ",UPPER(TRIM(Datos!I835&amp;""))="SI",UPPER(TRIM(Datos!I835&amp;""))="NO"),IF(ISNUMBER(Datos!I835),AND(OR(I$1005="",Datos!I835&gt;=I$1005),OR(I$1006="",Datos!I835&lt;=I$1006)),FALSE),TRUE))))</f>
        <v>0.0</v>
      </c>
      <c r="J835">
        <f>IF(Datos!J835="",0,IF(AND(J$1008&lt;&gt;"",Datos!J835=J$1008),0,IF(J$1004=0,0,1-CHOOSE(J$1004,IF(ISNUMBER(Datos!J835),AND(OR(J$1005="",Datos!J835&gt;=J$1005),OR(J$1006="",Datos!J835&lt;=J$1006)),FALSE),IF(ISNUMBER(Datos!J835),AND(Datos!J835=INT(Datos!J835),AND(OR(J$1005="",Datos!J835&gt;=J$1005),OR(J$1006="",Datos!J835&lt;=J$1006))),FALSE),OR(ISNUMBER(FIND(";"&amp;UPPER(TRIM(Datos!J835&amp;""))&amp;"=",J$1007)),ISNUMBER(FIND(";"&amp;UPPER(TRIM(Datos!J835&amp;""))&amp;";",J$1007))),OR(UPPER(TRIM(Datos!J835&amp;""))="SÍ",UPPER(TRIM(Datos!J835&amp;""))="SI",UPPER(TRIM(Datos!J835&amp;""))="NO"),IF(ISNUMBER(Datos!J835),AND(OR(J$1005="",Datos!J835&gt;=J$1005),OR(J$1006="",Datos!J835&lt;=J$1006)),FALSE),TRUE))))</f>
        <v>0.0</v>
      </c>
      <c r="K835">
        <f>IF(Datos!K835="",0,IF(AND(K$1008&lt;&gt;"",Datos!K835=K$1008),0,IF(K$1004=0,0,1-CHOOSE(K$1004,IF(ISNUMBER(Datos!K835),AND(OR(K$1005="",Datos!K835&gt;=K$1005),OR(K$1006="",Datos!K835&lt;=K$1006)),FALSE),IF(ISNUMBER(Datos!K835),AND(Datos!K835=INT(Datos!K835),AND(OR(K$1005="",Datos!K835&gt;=K$1005),OR(K$1006="",Datos!K835&lt;=K$1006))),FALSE),OR(ISNUMBER(FIND(";"&amp;UPPER(TRIM(Datos!K835&amp;""))&amp;"=",K$1007)),ISNUMBER(FIND(";"&amp;UPPER(TRIM(Datos!K835&amp;""))&amp;";",K$1007))),OR(UPPER(TRIM(Datos!K835&amp;""))="SÍ",UPPER(TRIM(Datos!K835&amp;""))="SI",UPPER(TRIM(Datos!K835&amp;""))="NO"),IF(ISNUMBER(Datos!K835),AND(OR(K$1005="",Datos!K835&gt;=K$1005),OR(K$1006="",Datos!K835&lt;=K$1006)),FALSE),TRUE))))</f>
        <v>0.0</v>
      </c>
      <c r="L835">
        <f>IF(Datos!L835="",0,IF(AND(L$1008&lt;&gt;"",Datos!L835=L$1008),0,IF(L$1004=0,0,1-CHOOSE(L$1004,IF(ISNUMBER(Datos!L835),AND(OR(L$1005="",Datos!L835&gt;=L$1005),OR(L$1006="",Datos!L835&lt;=L$1006)),FALSE),IF(ISNUMBER(Datos!L835),AND(Datos!L835=INT(Datos!L835),AND(OR(L$1005="",Datos!L835&gt;=L$1005),OR(L$1006="",Datos!L835&lt;=L$1006))),FALSE),OR(ISNUMBER(FIND(";"&amp;UPPER(TRIM(Datos!L835&amp;""))&amp;"=",L$1007)),ISNUMBER(FIND(";"&amp;UPPER(TRIM(Datos!L835&amp;""))&amp;";",L$1007))),OR(UPPER(TRIM(Datos!L835&amp;""))="SÍ",UPPER(TRIM(Datos!L835&amp;""))="SI",UPPER(TRIM(Datos!L835&amp;""))="NO"),IF(ISNUMBER(Datos!L835),AND(OR(L$1005="",Datos!L835&gt;=L$1005),OR(L$1006="",Datos!L835&lt;=L$1006)),FALSE),TRUE))))</f>
        <v>0.0</v>
      </c>
      <c r="M835">
        <f>IF(Datos!M835="",0,IF(AND(M$1008&lt;&gt;"",Datos!M835=M$1008),0,IF(M$1004=0,0,1-CHOOSE(M$1004,IF(ISNUMBER(Datos!M835),AND(OR(M$1005="",Datos!M835&gt;=M$1005),OR(M$1006="",Datos!M835&lt;=M$1006)),FALSE),IF(ISNUMBER(Datos!M835),AND(Datos!M835=INT(Datos!M835),AND(OR(M$1005="",Datos!M835&gt;=M$1005),OR(M$1006="",Datos!M835&lt;=M$1006))),FALSE),OR(ISNUMBER(FIND(";"&amp;UPPER(TRIM(Datos!M835&amp;""))&amp;"=",M$1007)),ISNUMBER(FIND(";"&amp;UPPER(TRIM(Datos!M835&amp;""))&amp;";",M$1007))),OR(UPPER(TRIM(Datos!M835&amp;""))="SÍ",UPPER(TRIM(Datos!M835&amp;""))="SI",UPPER(TRIM(Datos!M835&amp;""))="NO"),IF(ISNUMBER(Datos!M835),AND(OR(M$1005="",Datos!M835&gt;=M$1005),OR(M$1006="",Datos!M835&lt;=M$1006)),FALSE),TRUE))))</f>
        <v>0.0</v>
      </c>
      <c r="N835">
        <f>IF(Datos!N835="",0,IF(AND(N$1008&lt;&gt;"",Datos!N835=N$1008),0,IF(N$1004=0,0,1-CHOOSE(N$1004,IF(ISNUMBER(Datos!N835),AND(OR(N$1005="",Datos!N835&gt;=N$1005),OR(N$1006="",Datos!N835&lt;=N$1006)),FALSE),IF(ISNUMBER(Datos!N835),AND(Datos!N835=INT(Datos!N835),AND(OR(N$1005="",Datos!N835&gt;=N$1005),OR(N$1006="",Datos!N835&lt;=N$1006))),FALSE),OR(ISNUMBER(FIND(";"&amp;UPPER(TRIM(Datos!N835&amp;""))&amp;"=",N$1007)),ISNUMBER(FIND(";"&amp;UPPER(TRIM(Datos!N835&amp;""))&amp;";",N$1007))),OR(UPPER(TRIM(Datos!N835&amp;""))="SÍ",UPPER(TRIM(Datos!N835&amp;""))="SI",UPPER(TRIM(Datos!N835&amp;""))="NO"),IF(ISNUMBER(Datos!N835),AND(OR(N$1005="",Datos!N835&gt;=N$1005),OR(N$1006="",Datos!N835&lt;=N$1006)),FALSE),TRUE))))</f>
        <v>0.0</v>
      </c>
      <c r="O835">
        <f>IF(Datos!O835="",0,IF(AND(O$1008&lt;&gt;"",Datos!O835=O$1008),0,IF(O$1004=0,0,1-CHOOSE(O$1004,IF(ISNUMBER(Datos!O835),AND(OR(O$1005="",Datos!O835&gt;=O$1005),OR(O$1006="",Datos!O835&lt;=O$1006)),FALSE),IF(ISNUMBER(Datos!O835),AND(Datos!O835=INT(Datos!O835),AND(OR(O$1005="",Datos!O835&gt;=O$1005),OR(O$1006="",Datos!O835&lt;=O$1006))),FALSE),OR(ISNUMBER(FIND(";"&amp;UPPER(TRIM(Datos!O835&amp;""))&amp;"=",O$1007)),ISNUMBER(FIND(";"&amp;UPPER(TRIM(Datos!O835&amp;""))&amp;";",O$1007))),OR(UPPER(TRIM(Datos!O835&amp;""))="SÍ",UPPER(TRIM(Datos!O835&amp;""))="SI",UPPER(TRIM(Datos!O835&amp;""))="NO"),IF(ISNUMBER(Datos!O835),AND(OR(O$1005="",Datos!O835&gt;=O$1005),OR(O$1006="",Datos!O835&lt;=O$1006)),FALSE),TRUE))))</f>
        <v>0.0</v>
      </c>
      <c r="P835">
        <f>IF(Datos!P835="",0,IF(AND(P$1008&lt;&gt;"",Datos!P835=P$1008),0,IF(P$1004=0,0,1-CHOOSE(P$1004,IF(ISNUMBER(Datos!P835),AND(OR(P$1005="",Datos!P835&gt;=P$1005),OR(P$1006="",Datos!P835&lt;=P$1006)),FALSE),IF(ISNUMBER(Datos!P835),AND(Datos!P835=INT(Datos!P835),AND(OR(P$1005="",Datos!P835&gt;=P$1005),OR(P$1006="",Datos!P835&lt;=P$1006))),FALSE),OR(ISNUMBER(FIND(";"&amp;UPPER(TRIM(Datos!P835&amp;""))&amp;"=",P$1007)),ISNUMBER(FIND(";"&amp;UPPER(TRIM(Datos!P835&amp;""))&amp;";",P$1007))),OR(UPPER(TRIM(Datos!P835&amp;""))="SÍ",UPPER(TRIM(Datos!P835&amp;""))="SI",UPPER(TRIM(Datos!P835&amp;""))="NO"),IF(ISNUMBER(Datos!P835),AND(OR(P$1005="",Datos!P835&gt;=P$1005),OR(P$1006="",Datos!P835&lt;=P$1006)),FALSE),TRUE))))</f>
        <v>0.0</v>
      </c>
      <c r="Q835">
        <f>IF(Datos!Q835="",0,IF(AND(Q$1008&lt;&gt;"",Datos!Q835=Q$1008),0,IF(Q$1004=0,0,1-CHOOSE(Q$1004,IF(ISNUMBER(Datos!Q835),AND(OR(Q$1005="",Datos!Q835&gt;=Q$1005),OR(Q$1006="",Datos!Q835&lt;=Q$1006)),FALSE),IF(ISNUMBER(Datos!Q835),AND(Datos!Q835=INT(Datos!Q835),AND(OR(Q$1005="",Datos!Q835&gt;=Q$1005),OR(Q$1006="",Datos!Q835&lt;=Q$1006))),FALSE),OR(ISNUMBER(FIND(";"&amp;UPPER(TRIM(Datos!Q835&amp;""))&amp;"=",Q$1007)),ISNUMBER(FIND(";"&amp;UPPER(TRIM(Datos!Q835&amp;""))&amp;";",Q$1007))),OR(UPPER(TRIM(Datos!Q835&amp;""))="SÍ",UPPER(TRIM(Datos!Q835&amp;""))="SI",UPPER(TRIM(Datos!Q835&amp;""))="NO"),IF(ISNUMBER(Datos!Q835),AND(OR(Q$1005="",Datos!Q835&gt;=Q$1005),OR(Q$1006="",Datos!Q835&lt;=Q$1006)),FALSE),TRUE))))</f>
        <v>0.0</v>
      </c>
      <c r="R835">
        <f>IF(Datos!R835="",0,IF(AND(R$1008&lt;&gt;"",Datos!R835=R$1008),0,IF(R$1004=0,0,1-CHOOSE(R$1004,IF(ISNUMBER(Datos!R835),AND(OR(R$1005="",Datos!R835&gt;=R$1005),OR(R$1006="",Datos!R835&lt;=R$1006)),FALSE),IF(ISNUMBER(Datos!R835),AND(Datos!R835=INT(Datos!R835),AND(OR(R$1005="",Datos!R835&gt;=R$1005),OR(R$1006="",Datos!R835&lt;=R$1006))),FALSE),OR(ISNUMBER(FIND(";"&amp;UPPER(TRIM(Datos!R835&amp;""))&amp;"=",R$1007)),ISNUMBER(FIND(";"&amp;UPPER(TRIM(Datos!R835&amp;""))&amp;";",R$1007))),OR(UPPER(TRIM(Datos!R835&amp;""))="SÍ",UPPER(TRIM(Datos!R835&amp;""))="SI",UPPER(TRIM(Datos!R835&amp;""))="NO"),IF(ISNUMBER(Datos!R835),AND(OR(R$1005="",Datos!R835&gt;=R$1005),OR(R$1006="",Datos!R835&lt;=R$1006)),FALSE),TRUE))))</f>
        <v>0.0</v>
      </c>
      <c r="S835">
        <f>IF(Datos!S835="",0,IF(AND(S$1008&lt;&gt;"",Datos!S835=S$1008),0,IF(S$1004=0,0,1-CHOOSE(S$1004,IF(ISNUMBER(Datos!S835),AND(OR(S$1005="",Datos!S835&gt;=S$1005),OR(S$1006="",Datos!S835&lt;=S$1006)),FALSE),IF(ISNUMBER(Datos!S835),AND(Datos!S835=INT(Datos!S835),AND(OR(S$1005="",Datos!S835&gt;=S$1005),OR(S$1006="",Datos!S835&lt;=S$1006))),FALSE),OR(ISNUMBER(FIND(";"&amp;UPPER(TRIM(Datos!S835&amp;""))&amp;"=",S$1007)),ISNUMBER(FIND(";"&amp;UPPER(TRIM(Datos!S835&amp;""))&amp;";",S$1007))),OR(UPPER(TRIM(Datos!S835&amp;""))="SÍ",UPPER(TRIM(Datos!S835&amp;""))="SI",UPPER(TRIM(Datos!S835&amp;""))="NO"),IF(ISNUMBER(Datos!S835),AND(OR(S$1005="",Datos!S835&gt;=S$1005),OR(S$1006="",Datos!S835&lt;=S$1006)),FALSE),TRUE))))</f>
        <v>0.0</v>
      </c>
      <c r="T835">
        <f>IF(Datos!T835="",0,IF(AND(T$1008&lt;&gt;"",Datos!T835=T$1008),0,IF(T$1004=0,0,1-CHOOSE(T$1004,IF(ISNUMBER(Datos!T835),AND(OR(T$1005="",Datos!T835&gt;=T$1005),OR(T$1006="",Datos!T835&lt;=T$1006)),FALSE),IF(ISNUMBER(Datos!T835),AND(Datos!T835=INT(Datos!T835),AND(OR(T$1005="",Datos!T835&gt;=T$1005),OR(T$1006="",Datos!T835&lt;=T$1006))),FALSE),OR(ISNUMBER(FIND(";"&amp;UPPER(TRIM(Datos!T835&amp;""))&amp;"=",T$1007)),ISNUMBER(FIND(";"&amp;UPPER(TRIM(Datos!T835&amp;""))&amp;";",T$1007))),OR(UPPER(TRIM(Datos!T835&amp;""))="SÍ",UPPER(TRIM(Datos!T835&amp;""))="SI",UPPER(TRIM(Datos!T835&amp;""))="NO"),IF(ISNUMBER(Datos!T835),AND(OR(T$1005="",Datos!T835&gt;=T$1005),OR(T$1006="",Datos!T835&lt;=T$1006)),FALSE),TRUE))))</f>
        <v>0.0</v>
      </c>
      <c r="U835">
        <f>IF(Datos!U835="",0,IF(AND(U$1008&lt;&gt;"",Datos!U835=U$1008),0,IF(U$1004=0,0,1-CHOOSE(U$1004,IF(ISNUMBER(Datos!U835),AND(OR(U$1005="",Datos!U835&gt;=U$1005),OR(U$1006="",Datos!U835&lt;=U$1006)),FALSE),IF(ISNUMBER(Datos!U835),AND(Datos!U835=INT(Datos!U835),AND(OR(U$1005="",Datos!U835&gt;=U$1005),OR(U$1006="",Datos!U835&lt;=U$1006))),FALSE),OR(ISNUMBER(FIND(";"&amp;UPPER(TRIM(Datos!U835&amp;""))&amp;"=",U$1007)),ISNUMBER(FIND(";"&amp;UPPER(TRIM(Datos!U835&amp;""))&amp;";",U$1007))),OR(UPPER(TRIM(Datos!U835&amp;""))="SÍ",UPPER(TRIM(Datos!U835&amp;""))="SI",UPPER(TRIM(Datos!U835&amp;""))="NO"),IF(ISNUMBER(Datos!U835),AND(OR(U$1005="",Datos!U835&gt;=U$1005),OR(U$1006="",Datos!U835&lt;=U$1006)),FALSE),TRUE))))</f>
        <v>0.0</v>
      </c>
      <c r="V835">
        <f>IF(Datos!V835="",0,IF(AND(V$1008&lt;&gt;"",Datos!V835=V$1008),0,IF(V$1004=0,0,1-CHOOSE(V$1004,IF(ISNUMBER(Datos!V835),AND(OR(V$1005="",Datos!V835&gt;=V$1005),OR(V$1006="",Datos!V835&lt;=V$1006)),FALSE),IF(ISNUMBER(Datos!V835),AND(Datos!V835=INT(Datos!V835),AND(OR(V$1005="",Datos!V835&gt;=V$1005),OR(V$1006="",Datos!V835&lt;=V$1006))),FALSE),OR(ISNUMBER(FIND(";"&amp;UPPER(TRIM(Datos!V835&amp;""))&amp;"=",V$1007)),ISNUMBER(FIND(";"&amp;UPPER(TRIM(Datos!V835&amp;""))&amp;";",V$1007))),OR(UPPER(TRIM(Datos!V835&amp;""))="SÍ",UPPER(TRIM(Datos!V835&amp;""))="SI",UPPER(TRIM(Datos!V835&amp;""))="NO"),IF(ISNUMBER(Datos!V835),AND(OR(V$1005="",Datos!V835&gt;=V$1005),OR(V$1006="",Datos!V835&lt;=V$1006)),FALSE),TRUE))))</f>
        <v>0.0</v>
      </c>
      <c r="W835">
        <f>IF(Datos!W835="",0,IF(AND(W$1008&lt;&gt;"",Datos!W835=W$1008),0,IF(W$1004=0,0,1-CHOOSE(W$1004,IF(ISNUMBER(Datos!W835),AND(OR(W$1005="",Datos!W835&gt;=W$1005),OR(W$1006="",Datos!W835&lt;=W$1006)),FALSE),IF(ISNUMBER(Datos!W835),AND(Datos!W835=INT(Datos!W835),AND(OR(W$1005="",Datos!W835&gt;=W$1005),OR(W$1006="",Datos!W835&lt;=W$1006))),FALSE),OR(ISNUMBER(FIND(";"&amp;UPPER(TRIM(Datos!W835&amp;""))&amp;"=",W$1007)),ISNUMBER(FIND(";"&amp;UPPER(TRIM(Datos!W835&amp;""))&amp;";",W$1007))),OR(UPPER(TRIM(Datos!W835&amp;""))="SÍ",UPPER(TRIM(Datos!W835&amp;""))="SI",UPPER(TRIM(Datos!W835&amp;""))="NO"),IF(ISNUMBER(Datos!W835),AND(OR(W$1005="",Datos!W835&gt;=W$1005),OR(W$1006="",Datos!W835&lt;=W$1006)),FALSE),TRUE))))</f>
        <v>0.0</v>
      </c>
      <c r="X835">
        <f>IF(Datos!X835="",0,IF(AND(X$1008&lt;&gt;"",Datos!X835=X$1008),0,IF(X$1004=0,0,1-CHOOSE(X$1004,IF(ISNUMBER(Datos!X835),AND(OR(X$1005="",Datos!X835&gt;=X$1005),OR(X$1006="",Datos!X835&lt;=X$1006)),FALSE),IF(ISNUMBER(Datos!X835),AND(Datos!X835=INT(Datos!X835),AND(OR(X$1005="",Datos!X835&gt;=X$1005),OR(X$1006="",Datos!X835&lt;=X$1006))),FALSE),OR(ISNUMBER(FIND(";"&amp;UPPER(TRIM(Datos!X835&amp;""))&amp;"=",X$1007)),ISNUMBER(FIND(";"&amp;UPPER(TRIM(Datos!X835&amp;""))&amp;";",X$1007))),OR(UPPER(TRIM(Datos!X835&amp;""))="SÍ",UPPER(TRIM(Datos!X835&amp;""))="SI",UPPER(TRIM(Datos!X835&amp;""))="NO"),IF(ISNUMBER(Datos!X835),AND(OR(X$1005="",Datos!X835&gt;=X$1005),OR(X$1006="",Datos!X835&lt;=X$1006)),FALSE),TRUE))))</f>
        <v>0.0</v>
      </c>
      <c r="Y835">
        <f>IF(Datos!Y835="",0,IF(AND(Y$1008&lt;&gt;"",Datos!Y835=Y$1008),0,IF(Y$1004=0,0,1-CHOOSE(Y$1004,IF(ISNUMBER(Datos!Y835),AND(OR(Y$1005="",Datos!Y835&gt;=Y$1005),OR(Y$1006="",Datos!Y835&lt;=Y$1006)),FALSE),IF(ISNUMBER(Datos!Y835),AND(Datos!Y835=INT(Datos!Y835),AND(OR(Y$1005="",Datos!Y835&gt;=Y$1005),OR(Y$1006="",Datos!Y835&lt;=Y$1006))),FALSE),OR(ISNUMBER(FIND(";"&amp;UPPER(TRIM(Datos!Y835&amp;""))&amp;"=",Y$1007)),ISNUMBER(FIND(";"&amp;UPPER(TRIM(Datos!Y835&amp;""))&amp;";",Y$1007))),OR(UPPER(TRIM(Datos!Y835&amp;""))="SÍ",UPPER(TRIM(Datos!Y835&amp;""))="SI",UPPER(TRIM(Datos!Y835&amp;""))="NO"),IF(ISNUMBER(Datos!Y835),AND(OR(Y$1005="",Datos!Y835&gt;=Y$1005),OR(Y$1006="",Datos!Y835&lt;=Y$1006)),FALSE),TRUE))))</f>
        <v>0.0</v>
      </c>
      <c r="Z835">
        <f>IF(Datos!Z835="",0,IF(AND(Z$1008&lt;&gt;"",Datos!Z835=Z$1008),0,IF(Z$1004=0,0,1-CHOOSE(Z$1004,IF(ISNUMBER(Datos!Z835),AND(OR(Z$1005="",Datos!Z835&gt;=Z$1005),OR(Z$1006="",Datos!Z835&lt;=Z$1006)),FALSE),IF(ISNUMBER(Datos!Z835),AND(Datos!Z835=INT(Datos!Z835),AND(OR(Z$1005="",Datos!Z835&gt;=Z$1005),OR(Z$1006="",Datos!Z835&lt;=Z$1006))),FALSE),OR(ISNUMBER(FIND(";"&amp;UPPER(TRIM(Datos!Z835&amp;""))&amp;"=",Z$1007)),ISNUMBER(FIND(";"&amp;UPPER(TRIM(Datos!Z835&amp;""))&amp;";",Z$1007))),OR(UPPER(TRIM(Datos!Z835&amp;""))="SÍ",UPPER(TRIM(Datos!Z835&amp;""))="SI",UPPER(TRIM(Datos!Z835&amp;""))="NO"),IF(ISNUMBER(Datos!Z835),AND(OR(Z$1005="",Datos!Z835&gt;=Z$1005),OR(Z$1006="",Datos!Z835&lt;=Z$1006)),FALSE),TRUE))))</f>
        <v>0.0</v>
      </c>
      <c r="AA835">
        <f>IF(Datos!AA835="",0,IF(AND(AA$1008&lt;&gt;"",Datos!AA835=AA$1008),0,IF(AA$1004=0,0,1-CHOOSE(AA$1004,IF(ISNUMBER(Datos!AA835),AND(OR(AA$1005="",Datos!AA835&gt;=AA$1005),OR(AA$1006="",Datos!AA835&lt;=AA$1006)),FALSE),IF(ISNUMBER(Datos!AA835),AND(Datos!AA835=INT(Datos!AA835),AND(OR(AA$1005="",Datos!AA835&gt;=AA$1005),OR(AA$1006="",Datos!AA835&lt;=AA$1006))),FALSE),OR(ISNUMBER(FIND(";"&amp;UPPER(TRIM(Datos!AA835&amp;""))&amp;"=",AA$1007)),ISNUMBER(FIND(";"&amp;UPPER(TRIM(Datos!AA835&amp;""))&amp;";",AA$1007))),OR(UPPER(TRIM(Datos!AA835&amp;""))="SÍ",UPPER(TRIM(Datos!AA835&amp;""))="SI",UPPER(TRIM(Datos!AA835&amp;""))="NO"),IF(ISNUMBER(Datos!AA835),AND(OR(AA$1005="",Datos!AA835&gt;=AA$1005),OR(AA$1006="",Datos!AA835&lt;=AA$1006)),FALSE),TRUE))))</f>
        <v>0.0</v>
      </c>
      <c r="AB835">
        <f>IF(Datos!AB835="",0,IF(AND(AB$1008&lt;&gt;"",Datos!AB835=AB$1008),0,IF(AB$1004=0,0,1-CHOOSE(AB$1004,IF(ISNUMBER(Datos!AB835),AND(OR(AB$1005="",Datos!AB835&gt;=AB$1005),OR(AB$1006="",Datos!AB835&lt;=AB$1006)),FALSE),IF(ISNUMBER(Datos!AB835),AND(Datos!AB835=INT(Datos!AB835),AND(OR(AB$1005="",Datos!AB835&gt;=AB$1005),OR(AB$1006="",Datos!AB835&lt;=AB$1006))),FALSE),OR(ISNUMBER(FIND(";"&amp;UPPER(TRIM(Datos!AB835&amp;""))&amp;"=",AB$1007)),ISNUMBER(FIND(";"&amp;UPPER(TRIM(Datos!AB835&amp;""))&amp;";",AB$1007))),OR(UPPER(TRIM(Datos!AB835&amp;""))="SÍ",UPPER(TRIM(Datos!AB835&amp;""))="SI",UPPER(TRIM(Datos!AB835&amp;""))="NO"),IF(ISNUMBER(Datos!AB835),AND(OR(AB$1005="",Datos!AB835&gt;=AB$1005),OR(AB$1006="",Datos!AB835&lt;=AB$1006)),FALSE),TRUE))))</f>
        <v>0.0</v>
      </c>
      <c r="AC835">
        <f>IF(Datos!AC835="",0,IF(AND(AC$1008&lt;&gt;"",Datos!AC835=AC$1008),0,IF(AC$1004=0,0,1-CHOOSE(AC$1004,IF(ISNUMBER(Datos!AC835),AND(OR(AC$1005="",Datos!AC835&gt;=AC$1005),OR(AC$1006="",Datos!AC835&lt;=AC$1006)),FALSE),IF(ISNUMBER(Datos!AC835),AND(Datos!AC835=INT(Datos!AC835),AND(OR(AC$1005="",Datos!AC835&gt;=AC$1005),OR(AC$1006="",Datos!AC835&lt;=AC$1006))),FALSE),OR(ISNUMBER(FIND(";"&amp;UPPER(TRIM(Datos!AC835&amp;""))&amp;"=",AC$1007)),ISNUMBER(FIND(";"&amp;UPPER(TRIM(Datos!AC835&amp;""))&amp;";",AC$1007))),OR(UPPER(TRIM(Datos!AC835&amp;""))="SÍ",UPPER(TRIM(Datos!AC835&amp;""))="SI",UPPER(TRIM(Datos!AC835&amp;""))="NO"),IF(ISNUMBER(Datos!AC835),AND(OR(AC$1005="",Datos!AC835&gt;=AC$1005),OR(AC$1006="",Datos!AC835&lt;=AC$1006)),FALSE),TRUE))))</f>
        <v>0.0</v>
      </c>
      <c r="AD835">
        <f>IF(Datos!AD835="",0,IF(AND(AD$1008&lt;&gt;"",Datos!AD835=AD$1008),0,IF(AD$1004=0,0,1-CHOOSE(AD$1004,IF(ISNUMBER(Datos!AD835),AND(OR(AD$1005="",Datos!AD835&gt;=AD$1005),OR(AD$1006="",Datos!AD835&lt;=AD$1006)),FALSE),IF(ISNUMBER(Datos!AD835),AND(Datos!AD835=INT(Datos!AD835),AND(OR(AD$1005="",Datos!AD835&gt;=AD$1005),OR(AD$1006="",Datos!AD835&lt;=AD$1006))),FALSE),OR(ISNUMBER(FIND(";"&amp;UPPER(TRIM(Datos!AD835&amp;""))&amp;"=",AD$1007)),ISNUMBER(FIND(";"&amp;UPPER(TRIM(Datos!AD835&amp;""))&amp;";",AD$1007))),OR(UPPER(TRIM(Datos!AD835&amp;""))="SÍ",UPPER(TRIM(Datos!AD835&amp;""))="SI",UPPER(TRIM(Datos!AD835&amp;""))="NO"),IF(ISNUMBER(Datos!AD835),AND(OR(AD$1005="",Datos!AD835&gt;=AD$1005),OR(AD$1006="",Datos!AD835&lt;=AD$1006)),FALSE),TRUE))))</f>
        <v>0.0</v>
      </c>
      <c r="AE835">
        <f>IF(Datos!AE835="",0,IF(AND(AE$1008&lt;&gt;"",Datos!AE835=AE$1008),0,IF(AE$1004=0,0,1-CHOOSE(AE$1004,IF(ISNUMBER(Datos!AE835),AND(OR(AE$1005="",Datos!AE835&gt;=AE$1005),OR(AE$1006="",Datos!AE835&lt;=AE$1006)),FALSE),IF(ISNUMBER(Datos!AE835),AND(Datos!AE835=INT(Datos!AE835),AND(OR(AE$1005="",Datos!AE835&gt;=AE$1005),OR(AE$1006="",Datos!AE835&lt;=AE$1006))),FALSE),OR(ISNUMBER(FIND(";"&amp;UPPER(TRIM(Datos!AE835&amp;""))&amp;"=",AE$1007)),ISNUMBER(FIND(";"&amp;UPPER(TRIM(Datos!AE835&amp;""))&amp;";",AE$1007))),OR(UPPER(TRIM(Datos!AE835&amp;""))="SÍ",UPPER(TRIM(Datos!AE835&amp;""))="SI",UPPER(TRIM(Datos!AE835&amp;""))="NO"),IF(ISNUMBER(Datos!AE835),AND(OR(AE$1005="",Datos!AE835&gt;=AE$1005),OR(AE$1006="",Datos!AE835&lt;=AE$1006)),FALSE),TRUE))))</f>
        <v>0.0</v>
      </c>
    </row>
    <row r="836" spans="2:31">
      <c r="B836">
        <f>IF(Datos!B836="",0,IF(AND(B$1008&lt;&gt;"",Datos!B836=B$1008),0,IF(B$1004=0,0,1-CHOOSE(B$1004,IF(ISNUMBER(Datos!B836),AND(OR(B$1005="",Datos!B836&gt;=B$1005),OR(B$1006="",Datos!B836&lt;=B$1006)),FALSE),IF(ISNUMBER(Datos!B836),AND(Datos!B836=INT(Datos!B836),AND(OR(B$1005="",Datos!B836&gt;=B$1005),OR(B$1006="",Datos!B836&lt;=B$1006))),FALSE),OR(ISNUMBER(FIND(";"&amp;UPPER(TRIM(Datos!B836&amp;""))&amp;"=",B$1007)),ISNUMBER(FIND(";"&amp;UPPER(TRIM(Datos!B836&amp;""))&amp;";",B$1007))),OR(UPPER(TRIM(Datos!B836&amp;""))="SÍ",UPPER(TRIM(Datos!B836&amp;""))="SI",UPPER(TRIM(Datos!B836&amp;""))="NO"),IF(ISNUMBER(Datos!B836),AND(OR(B$1005="",Datos!B836&gt;=B$1005),OR(B$1006="",Datos!B836&lt;=B$1006)),FALSE),TRUE))))</f>
        <v>0.0</v>
      </c>
      <c r="C836">
        <f>IF(Datos!C836="",0,IF(AND(C$1008&lt;&gt;"",Datos!C836=C$1008),0,IF(C$1004=0,0,1-CHOOSE(C$1004,IF(ISNUMBER(Datos!C836),AND(OR(C$1005="",Datos!C836&gt;=C$1005),OR(C$1006="",Datos!C836&lt;=C$1006)),FALSE),IF(ISNUMBER(Datos!C836),AND(Datos!C836=INT(Datos!C836),AND(OR(C$1005="",Datos!C836&gt;=C$1005),OR(C$1006="",Datos!C836&lt;=C$1006))),FALSE),OR(ISNUMBER(FIND(";"&amp;UPPER(TRIM(Datos!C836&amp;""))&amp;"=",C$1007)),ISNUMBER(FIND(";"&amp;UPPER(TRIM(Datos!C836&amp;""))&amp;";",C$1007))),OR(UPPER(TRIM(Datos!C836&amp;""))="SÍ",UPPER(TRIM(Datos!C836&amp;""))="SI",UPPER(TRIM(Datos!C836&amp;""))="NO"),IF(ISNUMBER(Datos!C836),AND(OR(C$1005="",Datos!C836&gt;=C$1005),OR(C$1006="",Datos!C836&lt;=C$1006)),FALSE),TRUE))))</f>
        <v>0.0</v>
      </c>
      <c r="D836">
        <f>IF(Datos!D836="",0,IF(AND(D$1008&lt;&gt;"",Datos!D836=D$1008),0,IF(D$1004=0,0,1-CHOOSE(D$1004,IF(ISNUMBER(Datos!D836),AND(OR(D$1005="",Datos!D836&gt;=D$1005),OR(D$1006="",Datos!D836&lt;=D$1006)),FALSE),IF(ISNUMBER(Datos!D836),AND(Datos!D836=INT(Datos!D836),AND(OR(D$1005="",Datos!D836&gt;=D$1005),OR(D$1006="",Datos!D836&lt;=D$1006))),FALSE),OR(ISNUMBER(FIND(";"&amp;UPPER(TRIM(Datos!D836&amp;""))&amp;"=",D$1007)),ISNUMBER(FIND(";"&amp;UPPER(TRIM(Datos!D836&amp;""))&amp;";",D$1007))),OR(UPPER(TRIM(Datos!D836&amp;""))="SÍ",UPPER(TRIM(Datos!D836&amp;""))="SI",UPPER(TRIM(Datos!D836&amp;""))="NO"),IF(ISNUMBER(Datos!D836),AND(OR(D$1005="",Datos!D836&gt;=D$1005),OR(D$1006="",Datos!D836&lt;=D$1006)),FALSE),TRUE))))</f>
        <v>0.0</v>
      </c>
      <c r="E836">
        <f>IF(Datos!E836="",0,IF(AND(E$1008&lt;&gt;"",Datos!E836=E$1008),0,IF(E$1004=0,0,1-CHOOSE(E$1004,IF(ISNUMBER(Datos!E836),AND(OR(E$1005="",Datos!E836&gt;=E$1005),OR(E$1006="",Datos!E836&lt;=E$1006)),FALSE),IF(ISNUMBER(Datos!E836),AND(Datos!E836=INT(Datos!E836),AND(OR(E$1005="",Datos!E836&gt;=E$1005),OR(E$1006="",Datos!E836&lt;=E$1006))),FALSE),OR(ISNUMBER(FIND(";"&amp;UPPER(TRIM(Datos!E836&amp;""))&amp;"=",E$1007)),ISNUMBER(FIND(";"&amp;UPPER(TRIM(Datos!E836&amp;""))&amp;";",E$1007))),OR(UPPER(TRIM(Datos!E836&amp;""))="SÍ",UPPER(TRIM(Datos!E836&amp;""))="SI",UPPER(TRIM(Datos!E836&amp;""))="NO"),IF(ISNUMBER(Datos!E836),AND(OR(E$1005="",Datos!E836&gt;=E$1005),OR(E$1006="",Datos!E836&lt;=E$1006)),FALSE),TRUE))))</f>
        <v>0.0</v>
      </c>
      <c r="F836">
        <f>IF(Datos!F836="",0,IF(AND(F$1008&lt;&gt;"",Datos!F836=F$1008),0,IF(F$1004=0,0,1-CHOOSE(F$1004,IF(ISNUMBER(Datos!F836),AND(OR(F$1005="",Datos!F836&gt;=F$1005),OR(F$1006="",Datos!F836&lt;=F$1006)),FALSE),IF(ISNUMBER(Datos!F836),AND(Datos!F836=INT(Datos!F836),AND(OR(F$1005="",Datos!F836&gt;=F$1005),OR(F$1006="",Datos!F836&lt;=F$1006))),FALSE),OR(ISNUMBER(FIND(";"&amp;UPPER(TRIM(Datos!F836&amp;""))&amp;"=",F$1007)),ISNUMBER(FIND(";"&amp;UPPER(TRIM(Datos!F836&amp;""))&amp;";",F$1007))),OR(UPPER(TRIM(Datos!F836&amp;""))="SÍ",UPPER(TRIM(Datos!F836&amp;""))="SI",UPPER(TRIM(Datos!F836&amp;""))="NO"),IF(ISNUMBER(Datos!F836),AND(OR(F$1005="",Datos!F836&gt;=F$1005),OR(F$1006="",Datos!F836&lt;=F$1006)),FALSE),TRUE))))</f>
        <v>0.0</v>
      </c>
      <c r="G836">
        <f>IF(Datos!G836="",0,IF(AND(G$1008&lt;&gt;"",Datos!G836=G$1008),0,IF(G$1004=0,0,1-CHOOSE(G$1004,IF(ISNUMBER(Datos!G836),AND(OR(G$1005="",Datos!G836&gt;=G$1005),OR(G$1006="",Datos!G836&lt;=G$1006)),FALSE),IF(ISNUMBER(Datos!G836),AND(Datos!G836=INT(Datos!G836),AND(OR(G$1005="",Datos!G836&gt;=G$1005),OR(G$1006="",Datos!G836&lt;=G$1006))),FALSE),OR(ISNUMBER(FIND(";"&amp;UPPER(TRIM(Datos!G836&amp;""))&amp;"=",G$1007)),ISNUMBER(FIND(";"&amp;UPPER(TRIM(Datos!G836&amp;""))&amp;";",G$1007))),OR(UPPER(TRIM(Datos!G836&amp;""))="SÍ",UPPER(TRIM(Datos!G836&amp;""))="SI",UPPER(TRIM(Datos!G836&amp;""))="NO"),IF(ISNUMBER(Datos!G836),AND(OR(G$1005="",Datos!G836&gt;=G$1005),OR(G$1006="",Datos!G836&lt;=G$1006)),FALSE),TRUE))))</f>
        <v>0.0</v>
      </c>
      <c r="H836">
        <f>IF(Datos!H836="",0,IF(AND(H$1008&lt;&gt;"",Datos!H836=H$1008),0,IF(H$1004=0,0,1-CHOOSE(H$1004,IF(ISNUMBER(Datos!H836),AND(OR(H$1005="",Datos!H836&gt;=H$1005),OR(H$1006="",Datos!H836&lt;=H$1006)),FALSE),IF(ISNUMBER(Datos!H836),AND(Datos!H836=INT(Datos!H836),AND(OR(H$1005="",Datos!H836&gt;=H$1005),OR(H$1006="",Datos!H836&lt;=H$1006))),FALSE),OR(ISNUMBER(FIND(";"&amp;UPPER(TRIM(Datos!H836&amp;""))&amp;"=",H$1007)),ISNUMBER(FIND(";"&amp;UPPER(TRIM(Datos!H836&amp;""))&amp;";",H$1007))),OR(UPPER(TRIM(Datos!H836&amp;""))="SÍ",UPPER(TRIM(Datos!H836&amp;""))="SI",UPPER(TRIM(Datos!H836&amp;""))="NO"),IF(ISNUMBER(Datos!H836),AND(OR(H$1005="",Datos!H836&gt;=H$1005),OR(H$1006="",Datos!H836&lt;=H$1006)),FALSE),TRUE))))</f>
        <v>0.0</v>
      </c>
      <c r="I836">
        <f>IF(Datos!I836="",0,IF(AND(I$1008&lt;&gt;"",Datos!I836=I$1008),0,IF(I$1004=0,0,1-CHOOSE(I$1004,IF(ISNUMBER(Datos!I836),AND(OR(I$1005="",Datos!I836&gt;=I$1005),OR(I$1006="",Datos!I836&lt;=I$1006)),FALSE),IF(ISNUMBER(Datos!I836),AND(Datos!I836=INT(Datos!I836),AND(OR(I$1005="",Datos!I836&gt;=I$1005),OR(I$1006="",Datos!I836&lt;=I$1006))),FALSE),OR(ISNUMBER(FIND(";"&amp;UPPER(TRIM(Datos!I836&amp;""))&amp;"=",I$1007)),ISNUMBER(FIND(";"&amp;UPPER(TRIM(Datos!I836&amp;""))&amp;";",I$1007))),OR(UPPER(TRIM(Datos!I836&amp;""))="SÍ",UPPER(TRIM(Datos!I836&amp;""))="SI",UPPER(TRIM(Datos!I836&amp;""))="NO"),IF(ISNUMBER(Datos!I836),AND(OR(I$1005="",Datos!I836&gt;=I$1005),OR(I$1006="",Datos!I836&lt;=I$1006)),FALSE),TRUE))))</f>
        <v>0.0</v>
      </c>
      <c r="J836">
        <f>IF(Datos!J836="",0,IF(AND(J$1008&lt;&gt;"",Datos!J836=J$1008),0,IF(J$1004=0,0,1-CHOOSE(J$1004,IF(ISNUMBER(Datos!J836),AND(OR(J$1005="",Datos!J836&gt;=J$1005),OR(J$1006="",Datos!J836&lt;=J$1006)),FALSE),IF(ISNUMBER(Datos!J836),AND(Datos!J836=INT(Datos!J836),AND(OR(J$1005="",Datos!J836&gt;=J$1005),OR(J$1006="",Datos!J836&lt;=J$1006))),FALSE),OR(ISNUMBER(FIND(";"&amp;UPPER(TRIM(Datos!J836&amp;""))&amp;"=",J$1007)),ISNUMBER(FIND(";"&amp;UPPER(TRIM(Datos!J836&amp;""))&amp;";",J$1007))),OR(UPPER(TRIM(Datos!J836&amp;""))="SÍ",UPPER(TRIM(Datos!J836&amp;""))="SI",UPPER(TRIM(Datos!J836&amp;""))="NO"),IF(ISNUMBER(Datos!J836),AND(OR(J$1005="",Datos!J836&gt;=J$1005),OR(J$1006="",Datos!J836&lt;=J$1006)),FALSE),TRUE))))</f>
        <v>0.0</v>
      </c>
      <c r="K836">
        <f>IF(Datos!K836="",0,IF(AND(K$1008&lt;&gt;"",Datos!K836=K$1008),0,IF(K$1004=0,0,1-CHOOSE(K$1004,IF(ISNUMBER(Datos!K836),AND(OR(K$1005="",Datos!K836&gt;=K$1005),OR(K$1006="",Datos!K836&lt;=K$1006)),FALSE),IF(ISNUMBER(Datos!K836),AND(Datos!K836=INT(Datos!K836),AND(OR(K$1005="",Datos!K836&gt;=K$1005),OR(K$1006="",Datos!K836&lt;=K$1006))),FALSE),OR(ISNUMBER(FIND(";"&amp;UPPER(TRIM(Datos!K836&amp;""))&amp;"=",K$1007)),ISNUMBER(FIND(";"&amp;UPPER(TRIM(Datos!K836&amp;""))&amp;";",K$1007))),OR(UPPER(TRIM(Datos!K836&amp;""))="SÍ",UPPER(TRIM(Datos!K836&amp;""))="SI",UPPER(TRIM(Datos!K836&amp;""))="NO"),IF(ISNUMBER(Datos!K836),AND(OR(K$1005="",Datos!K836&gt;=K$1005),OR(K$1006="",Datos!K836&lt;=K$1006)),FALSE),TRUE))))</f>
        <v>0.0</v>
      </c>
      <c r="L836">
        <f>IF(Datos!L836="",0,IF(AND(L$1008&lt;&gt;"",Datos!L836=L$1008),0,IF(L$1004=0,0,1-CHOOSE(L$1004,IF(ISNUMBER(Datos!L836),AND(OR(L$1005="",Datos!L836&gt;=L$1005),OR(L$1006="",Datos!L836&lt;=L$1006)),FALSE),IF(ISNUMBER(Datos!L836),AND(Datos!L836=INT(Datos!L836),AND(OR(L$1005="",Datos!L836&gt;=L$1005),OR(L$1006="",Datos!L836&lt;=L$1006))),FALSE),OR(ISNUMBER(FIND(";"&amp;UPPER(TRIM(Datos!L836&amp;""))&amp;"=",L$1007)),ISNUMBER(FIND(";"&amp;UPPER(TRIM(Datos!L836&amp;""))&amp;";",L$1007))),OR(UPPER(TRIM(Datos!L836&amp;""))="SÍ",UPPER(TRIM(Datos!L836&amp;""))="SI",UPPER(TRIM(Datos!L836&amp;""))="NO"),IF(ISNUMBER(Datos!L836),AND(OR(L$1005="",Datos!L836&gt;=L$1005),OR(L$1006="",Datos!L836&lt;=L$1006)),FALSE),TRUE))))</f>
        <v>0.0</v>
      </c>
      <c r="M836">
        <f>IF(Datos!M836="",0,IF(AND(M$1008&lt;&gt;"",Datos!M836=M$1008),0,IF(M$1004=0,0,1-CHOOSE(M$1004,IF(ISNUMBER(Datos!M836),AND(OR(M$1005="",Datos!M836&gt;=M$1005),OR(M$1006="",Datos!M836&lt;=M$1006)),FALSE),IF(ISNUMBER(Datos!M836),AND(Datos!M836=INT(Datos!M836),AND(OR(M$1005="",Datos!M836&gt;=M$1005),OR(M$1006="",Datos!M836&lt;=M$1006))),FALSE),OR(ISNUMBER(FIND(";"&amp;UPPER(TRIM(Datos!M836&amp;""))&amp;"=",M$1007)),ISNUMBER(FIND(";"&amp;UPPER(TRIM(Datos!M836&amp;""))&amp;";",M$1007))),OR(UPPER(TRIM(Datos!M836&amp;""))="SÍ",UPPER(TRIM(Datos!M836&amp;""))="SI",UPPER(TRIM(Datos!M836&amp;""))="NO"),IF(ISNUMBER(Datos!M836),AND(OR(M$1005="",Datos!M836&gt;=M$1005),OR(M$1006="",Datos!M836&lt;=M$1006)),FALSE),TRUE))))</f>
        <v>0.0</v>
      </c>
      <c r="N836">
        <f>IF(Datos!N836="",0,IF(AND(N$1008&lt;&gt;"",Datos!N836=N$1008),0,IF(N$1004=0,0,1-CHOOSE(N$1004,IF(ISNUMBER(Datos!N836),AND(OR(N$1005="",Datos!N836&gt;=N$1005),OR(N$1006="",Datos!N836&lt;=N$1006)),FALSE),IF(ISNUMBER(Datos!N836),AND(Datos!N836=INT(Datos!N836),AND(OR(N$1005="",Datos!N836&gt;=N$1005),OR(N$1006="",Datos!N836&lt;=N$1006))),FALSE),OR(ISNUMBER(FIND(";"&amp;UPPER(TRIM(Datos!N836&amp;""))&amp;"=",N$1007)),ISNUMBER(FIND(";"&amp;UPPER(TRIM(Datos!N836&amp;""))&amp;";",N$1007))),OR(UPPER(TRIM(Datos!N836&amp;""))="SÍ",UPPER(TRIM(Datos!N836&amp;""))="SI",UPPER(TRIM(Datos!N836&amp;""))="NO"),IF(ISNUMBER(Datos!N836),AND(OR(N$1005="",Datos!N836&gt;=N$1005),OR(N$1006="",Datos!N836&lt;=N$1006)),FALSE),TRUE))))</f>
        <v>0.0</v>
      </c>
      <c r="O836">
        <f>IF(Datos!O836="",0,IF(AND(O$1008&lt;&gt;"",Datos!O836=O$1008),0,IF(O$1004=0,0,1-CHOOSE(O$1004,IF(ISNUMBER(Datos!O836),AND(OR(O$1005="",Datos!O836&gt;=O$1005),OR(O$1006="",Datos!O836&lt;=O$1006)),FALSE),IF(ISNUMBER(Datos!O836),AND(Datos!O836=INT(Datos!O836),AND(OR(O$1005="",Datos!O836&gt;=O$1005),OR(O$1006="",Datos!O836&lt;=O$1006))),FALSE),OR(ISNUMBER(FIND(";"&amp;UPPER(TRIM(Datos!O836&amp;""))&amp;"=",O$1007)),ISNUMBER(FIND(";"&amp;UPPER(TRIM(Datos!O836&amp;""))&amp;";",O$1007))),OR(UPPER(TRIM(Datos!O836&amp;""))="SÍ",UPPER(TRIM(Datos!O836&amp;""))="SI",UPPER(TRIM(Datos!O836&amp;""))="NO"),IF(ISNUMBER(Datos!O836),AND(OR(O$1005="",Datos!O836&gt;=O$1005),OR(O$1006="",Datos!O836&lt;=O$1006)),FALSE),TRUE))))</f>
        <v>0.0</v>
      </c>
      <c r="P836">
        <f>IF(Datos!P836="",0,IF(AND(P$1008&lt;&gt;"",Datos!P836=P$1008),0,IF(P$1004=0,0,1-CHOOSE(P$1004,IF(ISNUMBER(Datos!P836),AND(OR(P$1005="",Datos!P836&gt;=P$1005),OR(P$1006="",Datos!P836&lt;=P$1006)),FALSE),IF(ISNUMBER(Datos!P836),AND(Datos!P836=INT(Datos!P836),AND(OR(P$1005="",Datos!P836&gt;=P$1005),OR(P$1006="",Datos!P836&lt;=P$1006))),FALSE),OR(ISNUMBER(FIND(";"&amp;UPPER(TRIM(Datos!P836&amp;""))&amp;"=",P$1007)),ISNUMBER(FIND(";"&amp;UPPER(TRIM(Datos!P836&amp;""))&amp;";",P$1007))),OR(UPPER(TRIM(Datos!P836&amp;""))="SÍ",UPPER(TRIM(Datos!P836&amp;""))="SI",UPPER(TRIM(Datos!P836&amp;""))="NO"),IF(ISNUMBER(Datos!P836),AND(OR(P$1005="",Datos!P836&gt;=P$1005),OR(P$1006="",Datos!P836&lt;=P$1006)),FALSE),TRUE))))</f>
        <v>0.0</v>
      </c>
      <c r="Q836">
        <f>IF(Datos!Q836="",0,IF(AND(Q$1008&lt;&gt;"",Datos!Q836=Q$1008),0,IF(Q$1004=0,0,1-CHOOSE(Q$1004,IF(ISNUMBER(Datos!Q836),AND(OR(Q$1005="",Datos!Q836&gt;=Q$1005),OR(Q$1006="",Datos!Q836&lt;=Q$1006)),FALSE),IF(ISNUMBER(Datos!Q836),AND(Datos!Q836=INT(Datos!Q836),AND(OR(Q$1005="",Datos!Q836&gt;=Q$1005),OR(Q$1006="",Datos!Q836&lt;=Q$1006))),FALSE),OR(ISNUMBER(FIND(";"&amp;UPPER(TRIM(Datos!Q836&amp;""))&amp;"=",Q$1007)),ISNUMBER(FIND(";"&amp;UPPER(TRIM(Datos!Q836&amp;""))&amp;";",Q$1007))),OR(UPPER(TRIM(Datos!Q836&amp;""))="SÍ",UPPER(TRIM(Datos!Q836&amp;""))="SI",UPPER(TRIM(Datos!Q836&amp;""))="NO"),IF(ISNUMBER(Datos!Q836),AND(OR(Q$1005="",Datos!Q836&gt;=Q$1005),OR(Q$1006="",Datos!Q836&lt;=Q$1006)),FALSE),TRUE))))</f>
        <v>0.0</v>
      </c>
      <c r="R836">
        <f>IF(Datos!R836="",0,IF(AND(R$1008&lt;&gt;"",Datos!R836=R$1008),0,IF(R$1004=0,0,1-CHOOSE(R$1004,IF(ISNUMBER(Datos!R836),AND(OR(R$1005="",Datos!R836&gt;=R$1005),OR(R$1006="",Datos!R836&lt;=R$1006)),FALSE),IF(ISNUMBER(Datos!R836),AND(Datos!R836=INT(Datos!R836),AND(OR(R$1005="",Datos!R836&gt;=R$1005),OR(R$1006="",Datos!R836&lt;=R$1006))),FALSE),OR(ISNUMBER(FIND(";"&amp;UPPER(TRIM(Datos!R836&amp;""))&amp;"=",R$1007)),ISNUMBER(FIND(";"&amp;UPPER(TRIM(Datos!R836&amp;""))&amp;";",R$1007))),OR(UPPER(TRIM(Datos!R836&amp;""))="SÍ",UPPER(TRIM(Datos!R836&amp;""))="SI",UPPER(TRIM(Datos!R836&amp;""))="NO"),IF(ISNUMBER(Datos!R836),AND(OR(R$1005="",Datos!R836&gt;=R$1005),OR(R$1006="",Datos!R836&lt;=R$1006)),FALSE),TRUE))))</f>
        <v>0.0</v>
      </c>
      <c r="S836">
        <f>IF(Datos!S836="",0,IF(AND(S$1008&lt;&gt;"",Datos!S836=S$1008),0,IF(S$1004=0,0,1-CHOOSE(S$1004,IF(ISNUMBER(Datos!S836),AND(OR(S$1005="",Datos!S836&gt;=S$1005),OR(S$1006="",Datos!S836&lt;=S$1006)),FALSE),IF(ISNUMBER(Datos!S836),AND(Datos!S836=INT(Datos!S836),AND(OR(S$1005="",Datos!S836&gt;=S$1005),OR(S$1006="",Datos!S836&lt;=S$1006))),FALSE),OR(ISNUMBER(FIND(";"&amp;UPPER(TRIM(Datos!S836&amp;""))&amp;"=",S$1007)),ISNUMBER(FIND(";"&amp;UPPER(TRIM(Datos!S836&amp;""))&amp;";",S$1007))),OR(UPPER(TRIM(Datos!S836&amp;""))="SÍ",UPPER(TRIM(Datos!S836&amp;""))="SI",UPPER(TRIM(Datos!S836&amp;""))="NO"),IF(ISNUMBER(Datos!S836),AND(OR(S$1005="",Datos!S836&gt;=S$1005),OR(S$1006="",Datos!S836&lt;=S$1006)),FALSE),TRUE))))</f>
        <v>0.0</v>
      </c>
      <c r="T836">
        <f>IF(Datos!T836="",0,IF(AND(T$1008&lt;&gt;"",Datos!T836=T$1008),0,IF(T$1004=0,0,1-CHOOSE(T$1004,IF(ISNUMBER(Datos!T836),AND(OR(T$1005="",Datos!T836&gt;=T$1005),OR(T$1006="",Datos!T836&lt;=T$1006)),FALSE),IF(ISNUMBER(Datos!T836),AND(Datos!T836=INT(Datos!T836),AND(OR(T$1005="",Datos!T836&gt;=T$1005),OR(T$1006="",Datos!T836&lt;=T$1006))),FALSE),OR(ISNUMBER(FIND(";"&amp;UPPER(TRIM(Datos!T836&amp;""))&amp;"=",T$1007)),ISNUMBER(FIND(";"&amp;UPPER(TRIM(Datos!T836&amp;""))&amp;";",T$1007))),OR(UPPER(TRIM(Datos!T836&amp;""))="SÍ",UPPER(TRIM(Datos!T836&amp;""))="SI",UPPER(TRIM(Datos!T836&amp;""))="NO"),IF(ISNUMBER(Datos!T836),AND(OR(T$1005="",Datos!T836&gt;=T$1005),OR(T$1006="",Datos!T836&lt;=T$1006)),FALSE),TRUE))))</f>
        <v>0.0</v>
      </c>
      <c r="U836">
        <f>IF(Datos!U836="",0,IF(AND(U$1008&lt;&gt;"",Datos!U836=U$1008),0,IF(U$1004=0,0,1-CHOOSE(U$1004,IF(ISNUMBER(Datos!U836),AND(OR(U$1005="",Datos!U836&gt;=U$1005),OR(U$1006="",Datos!U836&lt;=U$1006)),FALSE),IF(ISNUMBER(Datos!U836),AND(Datos!U836=INT(Datos!U836),AND(OR(U$1005="",Datos!U836&gt;=U$1005),OR(U$1006="",Datos!U836&lt;=U$1006))),FALSE),OR(ISNUMBER(FIND(";"&amp;UPPER(TRIM(Datos!U836&amp;""))&amp;"=",U$1007)),ISNUMBER(FIND(";"&amp;UPPER(TRIM(Datos!U836&amp;""))&amp;";",U$1007))),OR(UPPER(TRIM(Datos!U836&amp;""))="SÍ",UPPER(TRIM(Datos!U836&amp;""))="SI",UPPER(TRIM(Datos!U836&amp;""))="NO"),IF(ISNUMBER(Datos!U836),AND(OR(U$1005="",Datos!U836&gt;=U$1005),OR(U$1006="",Datos!U836&lt;=U$1006)),FALSE),TRUE))))</f>
        <v>0.0</v>
      </c>
      <c r="V836">
        <f>IF(Datos!V836="",0,IF(AND(V$1008&lt;&gt;"",Datos!V836=V$1008),0,IF(V$1004=0,0,1-CHOOSE(V$1004,IF(ISNUMBER(Datos!V836),AND(OR(V$1005="",Datos!V836&gt;=V$1005),OR(V$1006="",Datos!V836&lt;=V$1006)),FALSE),IF(ISNUMBER(Datos!V836),AND(Datos!V836=INT(Datos!V836),AND(OR(V$1005="",Datos!V836&gt;=V$1005),OR(V$1006="",Datos!V836&lt;=V$1006))),FALSE),OR(ISNUMBER(FIND(";"&amp;UPPER(TRIM(Datos!V836&amp;""))&amp;"=",V$1007)),ISNUMBER(FIND(";"&amp;UPPER(TRIM(Datos!V836&amp;""))&amp;";",V$1007))),OR(UPPER(TRIM(Datos!V836&amp;""))="SÍ",UPPER(TRIM(Datos!V836&amp;""))="SI",UPPER(TRIM(Datos!V836&amp;""))="NO"),IF(ISNUMBER(Datos!V836),AND(OR(V$1005="",Datos!V836&gt;=V$1005),OR(V$1006="",Datos!V836&lt;=V$1006)),FALSE),TRUE))))</f>
        <v>0.0</v>
      </c>
      <c r="W836">
        <f>IF(Datos!W836="",0,IF(AND(W$1008&lt;&gt;"",Datos!W836=W$1008),0,IF(W$1004=0,0,1-CHOOSE(W$1004,IF(ISNUMBER(Datos!W836),AND(OR(W$1005="",Datos!W836&gt;=W$1005),OR(W$1006="",Datos!W836&lt;=W$1006)),FALSE),IF(ISNUMBER(Datos!W836),AND(Datos!W836=INT(Datos!W836),AND(OR(W$1005="",Datos!W836&gt;=W$1005),OR(W$1006="",Datos!W836&lt;=W$1006))),FALSE),OR(ISNUMBER(FIND(";"&amp;UPPER(TRIM(Datos!W836&amp;""))&amp;"=",W$1007)),ISNUMBER(FIND(";"&amp;UPPER(TRIM(Datos!W836&amp;""))&amp;";",W$1007))),OR(UPPER(TRIM(Datos!W836&amp;""))="SÍ",UPPER(TRIM(Datos!W836&amp;""))="SI",UPPER(TRIM(Datos!W836&amp;""))="NO"),IF(ISNUMBER(Datos!W836),AND(OR(W$1005="",Datos!W836&gt;=W$1005),OR(W$1006="",Datos!W836&lt;=W$1006)),FALSE),TRUE))))</f>
        <v>0.0</v>
      </c>
      <c r="X836">
        <f>IF(Datos!X836="",0,IF(AND(X$1008&lt;&gt;"",Datos!X836=X$1008),0,IF(X$1004=0,0,1-CHOOSE(X$1004,IF(ISNUMBER(Datos!X836),AND(OR(X$1005="",Datos!X836&gt;=X$1005),OR(X$1006="",Datos!X836&lt;=X$1006)),FALSE),IF(ISNUMBER(Datos!X836),AND(Datos!X836=INT(Datos!X836),AND(OR(X$1005="",Datos!X836&gt;=X$1005),OR(X$1006="",Datos!X836&lt;=X$1006))),FALSE),OR(ISNUMBER(FIND(";"&amp;UPPER(TRIM(Datos!X836&amp;""))&amp;"=",X$1007)),ISNUMBER(FIND(";"&amp;UPPER(TRIM(Datos!X836&amp;""))&amp;";",X$1007))),OR(UPPER(TRIM(Datos!X836&amp;""))="SÍ",UPPER(TRIM(Datos!X836&amp;""))="SI",UPPER(TRIM(Datos!X836&amp;""))="NO"),IF(ISNUMBER(Datos!X836),AND(OR(X$1005="",Datos!X836&gt;=X$1005),OR(X$1006="",Datos!X836&lt;=X$1006)),FALSE),TRUE))))</f>
        <v>0.0</v>
      </c>
      <c r="Y836">
        <f>IF(Datos!Y836="",0,IF(AND(Y$1008&lt;&gt;"",Datos!Y836=Y$1008),0,IF(Y$1004=0,0,1-CHOOSE(Y$1004,IF(ISNUMBER(Datos!Y836),AND(OR(Y$1005="",Datos!Y836&gt;=Y$1005),OR(Y$1006="",Datos!Y836&lt;=Y$1006)),FALSE),IF(ISNUMBER(Datos!Y836),AND(Datos!Y836=INT(Datos!Y836),AND(OR(Y$1005="",Datos!Y836&gt;=Y$1005),OR(Y$1006="",Datos!Y836&lt;=Y$1006))),FALSE),OR(ISNUMBER(FIND(";"&amp;UPPER(TRIM(Datos!Y836&amp;""))&amp;"=",Y$1007)),ISNUMBER(FIND(";"&amp;UPPER(TRIM(Datos!Y836&amp;""))&amp;";",Y$1007))),OR(UPPER(TRIM(Datos!Y836&amp;""))="SÍ",UPPER(TRIM(Datos!Y836&amp;""))="SI",UPPER(TRIM(Datos!Y836&amp;""))="NO"),IF(ISNUMBER(Datos!Y836),AND(OR(Y$1005="",Datos!Y836&gt;=Y$1005),OR(Y$1006="",Datos!Y836&lt;=Y$1006)),FALSE),TRUE))))</f>
        <v>0.0</v>
      </c>
      <c r="Z836">
        <f>IF(Datos!Z836="",0,IF(AND(Z$1008&lt;&gt;"",Datos!Z836=Z$1008),0,IF(Z$1004=0,0,1-CHOOSE(Z$1004,IF(ISNUMBER(Datos!Z836),AND(OR(Z$1005="",Datos!Z836&gt;=Z$1005),OR(Z$1006="",Datos!Z836&lt;=Z$1006)),FALSE),IF(ISNUMBER(Datos!Z836),AND(Datos!Z836=INT(Datos!Z836),AND(OR(Z$1005="",Datos!Z836&gt;=Z$1005),OR(Z$1006="",Datos!Z836&lt;=Z$1006))),FALSE),OR(ISNUMBER(FIND(";"&amp;UPPER(TRIM(Datos!Z836&amp;""))&amp;"=",Z$1007)),ISNUMBER(FIND(";"&amp;UPPER(TRIM(Datos!Z836&amp;""))&amp;";",Z$1007))),OR(UPPER(TRIM(Datos!Z836&amp;""))="SÍ",UPPER(TRIM(Datos!Z836&amp;""))="SI",UPPER(TRIM(Datos!Z836&amp;""))="NO"),IF(ISNUMBER(Datos!Z836),AND(OR(Z$1005="",Datos!Z836&gt;=Z$1005),OR(Z$1006="",Datos!Z836&lt;=Z$1006)),FALSE),TRUE))))</f>
        <v>0.0</v>
      </c>
      <c r="AA836">
        <f>IF(Datos!AA836="",0,IF(AND(AA$1008&lt;&gt;"",Datos!AA836=AA$1008),0,IF(AA$1004=0,0,1-CHOOSE(AA$1004,IF(ISNUMBER(Datos!AA836),AND(OR(AA$1005="",Datos!AA836&gt;=AA$1005),OR(AA$1006="",Datos!AA836&lt;=AA$1006)),FALSE),IF(ISNUMBER(Datos!AA836),AND(Datos!AA836=INT(Datos!AA836),AND(OR(AA$1005="",Datos!AA836&gt;=AA$1005),OR(AA$1006="",Datos!AA836&lt;=AA$1006))),FALSE),OR(ISNUMBER(FIND(";"&amp;UPPER(TRIM(Datos!AA836&amp;""))&amp;"=",AA$1007)),ISNUMBER(FIND(";"&amp;UPPER(TRIM(Datos!AA836&amp;""))&amp;";",AA$1007))),OR(UPPER(TRIM(Datos!AA836&amp;""))="SÍ",UPPER(TRIM(Datos!AA836&amp;""))="SI",UPPER(TRIM(Datos!AA836&amp;""))="NO"),IF(ISNUMBER(Datos!AA836),AND(OR(AA$1005="",Datos!AA836&gt;=AA$1005),OR(AA$1006="",Datos!AA836&lt;=AA$1006)),FALSE),TRUE))))</f>
        <v>0.0</v>
      </c>
      <c r="AB836">
        <f>IF(Datos!AB836="",0,IF(AND(AB$1008&lt;&gt;"",Datos!AB836=AB$1008),0,IF(AB$1004=0,0,1-CHOOSE(AB$1004,IF(ISNUMBER(Datos!AB836),AND(OR(AB$1005="",Datos!AB836&gt;=AB$1005),OR(AB$1006="",Datos!AB836&lt;=AB$1006)),FALSE),IF(ISNUMBER(Datos!AB836),AND(Datos!AB836=INT(Datos!AB836),AND(OR(AB$1005="",Datos!AB836&gt;=AB$1005),OR(AB$1006="",Datos!AB836&lt;=AB$1006))),FALSE),OR(ISNUMBER(FIND(";"&amp;UPPER(TRIM(Datos!AB836&amp;""))&amp;"=",AB$1007)),ISNUMBER(FIND(";"&amp;UPPER(TRIM(Datos!AB836&amp;""))&amp;";",AB$1007))),OR(UPPER(TRIM(Datos!AB836&amp;""))="SÍ",UPPER(TRIM(Datos!AB836&amp;""))="SI",UPPER(TRIM(Datos!AB836&amp;""))="NO"),IF(ISNUMBER(Datos!AB836),AND(OR(AB$1005="",Datos!AB836&gt;=AB$1005),OR(AB$1006="",Datos!AB836&lt;=AB$1006)),FALSE),TRUE))))</f>
        <v>0.0</v>
      </c>
      <c r="AC836">
        <f>IF(Datos!AC836="",0,IF(AND(AC$1008&lt;&gt;"",Datos!AC836=AC$1008),0,IF(AC$1004=0,0,1-CHOOSE(AC$1004,IF(ISNUMBER(Datos!AC836),AND(OR(AC$1005="",Datos!AC836&gt;=AC$1005),OR(AC$1006="",Datos!AC836&lt;=AC$1006)),FALSE),IF(ISNUMBER(Datos!AC836),AND(Datos!AC836=INT(Datos!AC836),AND(OR(AC$1005="",Datos!AC836&gt;=AC$1005),OR(AC$1006="",Datos!AC836&lt;=AC$1006))),FALSE),OR(ISNUMBER(FIND(";"&amp;UPPER(TRIM(Datos!AC836&amp;""))&amp;"=",AC$1007)),ISNUMBER(FIND(";"&amp;UPPER(TRIM(Datos!AC836&amp;""))&amp;";",AC$1007))),OR(UPPER(TRIM(Datos!AC836&amp;""))="SÍ",UPPER(TRIM(Datos!AC836&amp;""))="SI",UPPER(TRIM(Datos!AC836&amp;""))="NO"),IF(ISNUMBER(Datos!AC836),AND(OR(AC$1005="",Datos!AC836&gt;=AC$1005),OR(AC$1006="",Datos!AC836&lt;=AC$1006)),FALSE),TRUE))))</f>
        <v>0.0</v>
      </c>
      <c r="AD836">
        <f>IF(Datos!AD836="",0,IF(AND(AD$1008&lt;&gt;"",Datos!AD836=AD$1008),0,IF(AD$1004=0,0,1-CHOOSE(AD$1004,IF(ISNUMBER(Datos!AD836),AND(OR(AD$1005="",Datos!AD836&gt;=AD$1005),OR(AD$1006="",Datos!AD836&lt;=AD$1006)),FALSE),IF(ISNUMBER(Datos!AD836),AND(Datos!AD836=INT(Datos!AD836),AND(OR(AD$1005="",Datos!AD836&gt;=AD$1005),OR(AD$1006="",Datos!AD836&lt;=AD$1006))),FALSE),OR(ISNUMBER(FIND(";"&amp;UPPER(TRIM(Datos!AD836&amp;""))&amp;"=",AD$1007)),ISNUMBER(FIND(";"&amp;UPPER(TRIM(Datos!AD836&amp;""))&amp;";",AD$1007))),OR(UPPER(TRIM(Datos!AD836&amp;""))="SÍ",UPPER(TRIM(Datos!AD836&amp;""))="SI",UPPER(TRIM(Datos!AD836&amp;""))="NO"),IF(ISNUMBER(Datos!AD836),AND(OR(AD$1005="",Datos!AD836&gt;=AD$1005),OR(AD$1006="",Datos!AD836&lt;=AD$1006)),FALSE),TRUE))))</f>
        <v>0.0</v>
      </c>
      <c r="AE836">
        <f>IF(Datos!AE836="",0,IF(AND(AE$1008&lt;&gt;"",Datos!AE836=AE$1008),0,IF(AE$1004=0,0,1-CHOOSE(AE$1004,IF(ISNUMBER(Datos!AE836),AND(OR(AE$1005="",Datos!AE836&gt;=AE$1005),OR(AE$1006="",Datos!AE836&lt;=AE$1006)),FALSE),IF(ISNUMBER(Datos!AE836),AND(Datos!AE836=INT(Datos!AE836),AND(OR(AE$1005="",Datos!AE836&gt;=AE$1005),OR(AE$1006="",Datos!AE836&lt;=AE$1006))),FALSE),OR(ISNUMBER(FIND(";"&amp;UPPER(TRIM(Datos!AE836&amp;""))&amp;"=",AE$1007)),ISNUMBER(FIND(";"&amp;UPPER(TRIM(Datos!AE836&amp;""))&amp;";",AE$1007))),OR(UPPER(TRIM(Datos!AE836&amp;""))="SÍ",UPPER(TRIM(Datos!AE836&amp;""))="SI",UPPER(TRIM(Datos!AE836&amp;""))="NO"),IF(ISNUMBER(Datos!AE836),AND(OR(AE$1005="",Datos!AE836&gt;=AE$1005),OR(AE$1006="",Datos!AE836&lt;=AE$1006)),FALSE),TRUE))))</f>
        <v>0.0</v>
      </c>
    </row>
    <row r="837" spans="2:31">
      <c r="B837">
        <f>IF(Datos!B837="",0,IF(AND(B$1008&lt;&gt;"",Datos!B837=B$1008),0,IF(B$1004=0,0,1-CHOOSE(B$1004,IF(ISNUMBER(Datos!B837),AND(OR(B$1005="",Datos!B837&gt;=B$1005),OR(B$1006="",Datos!B837&lt;=B$1006)),FALSE),IF(ISNUMBER(Datos!B837),AND(Datos!B837=INT(Datos!B837),AND(OR(B$1005="",Datos!B837&gt;=B$1005),OR(B$1006="",Datos!B837&lt;=B$1006))),FALSE),OR(ISNUMBER(FIND(";"&amp;UPPER(TRIM(Datos!B837&amp;""))&amp;"=",B$1007)),ISNUMBER(FIND(";"&amp;UPPER(TRIM(Datos!B837&amp;""))&amp;";",B$1007))),OR(UPPER(TRIM(Datos!B837&amp;""))="SÍ",UPPER(TRIM(Datos!B837&amp;""))="SI",UPPER(TRIM(Datos!B837&amp;""))="NO"),IF(ISNUMBER(Datos!B837),AND(OR(B$1005="",Datos!B837&gt;=B$1005),OR(B$1006="",Datos!B837&lt;=B$1006)),FALSE),TRUE))))</f>
        <v>0.0</v>
      </c>
      <c r="C837">
        <f>IF(Datos!C837="",0,IF(AND(C$1008&lt;&gt;"",Datos!C837=C$1008),0,IF(C$1004=0,0,1-CHOOSE(C$1004,IF(ISNUMBER(Datos!C837),AND(OR(C$1005="",Datos!C837&gt;=C$1005),OR(C$1006="",Datos!C837&lt;=C$1006)),FALSE),IF(ISNUMBER(Datos!C837),AND(Datos!C837=INT(Datos!C837),AND(OR(C$1005="",Datos!C837&gt;=C$1005),OR(C$1006="",Datos!C837&lt;=C$1006))),FALSE),OR(ISNUMBER(FIND(";"&amp;UPPER(TRIM(Datos!C837&amp;""))&amp;"=",C$1007)),ISNUMBER(FIND(";"&amp;UPPER(TRIM(Datos!C837&amp;""))&amp;";",C$1007))),OR(UPPER(TRIM(Datos!C837&amp;""))="SÍ",UPPER(TRIM(Datos!C837&amp;""))="SI",UPPER(TRIM(Datos!C837&amp;""))="NO"),IF(ISNUMBER(Datos!C837),AND(OR(C$1005="",Datos!C837&gt;=C$1005),OR(C$1006="",Datos!C837&lt;=C$1006)),FALSE),TRUE))))</f>
        <v>0.0</v>
      </c>
      <c r="D837">
        <f>IF(Datos!D837="",0,IF(AND(D$1008&lt;&gt;"",Datos!D837=D$1008),0,IF(D$1004=0,0,1-CHOOSE(D$1004,IF(ISNUMBER(Datos!D837),AND(OR(D$1005="",Datos!D837&gt;=D$1005),OR(D$1006="",Datos!D837&lt;=D$1006)),FALSE),IF(ISNUMBER(Datos!D837),AND(Datos!D837=INT(Datos!D837),AND(OR(D$1005="",Datos!D837&gt;=D$1005),OR(D$1006="",Datos!D837&lt;=D$1006))),FALSE),OR(ISNUMBER(FIND(";"&amp;UPPER(TRIM(Datos!D837&amp;""))&amp;"=",D$1007)),ISNUMBER(FIND(";"&amp;UPPER(TRIM(Datos!D837&amp;""))&amp;";",D$1007))),OR(UPPER(TRIM(Datos!D837&amp;""))="SÍ",UPPER(TRIM(Datos!D837&amp;""))="SI",UPPER(TRIM(Datos!D837&amp;""))="NO"),IF(ISNUMBER(Datos!D837),AND(OR(D$1005="",Datos!D837&gt;=D$1005),OR(D$1006="",Datos!D837&lt;=D$1006)),FALSE),TRUE))))</f>
        <v>0.0</v>
      </c>
      <c r="E837">
        <f>IF(Datos!E837="",0,IF(AND(E$1008&lt;&gt;"",Datos!E837=E$1008),0,IF(E$1004=0,0,1-CHOOSE(E$1004,IF(ISNUMBER(Datos!E837),AND(OR(E$1005="",Datos!E837&gt;=E$1005),OR(E$1006="",Datos!E837&lt;=E$1006)),FALSE),IF(ISNUMBER(Datos!E837),AND(Datos!E837=INT(Datos!E837),AND(OR(E$1005="",Datos!E837&gt;=E$1005),OR(E$1006="",Datos!E837&lt;=E$1006))),FALSE),OR(ISNUMBER(FIND(";"&amp;UPPER(TRIM(Datos!E837&amp;""))&amp;"=",E$1007)),ISNUMBER(FIND(";"&amp;UPPER(TRIM(Datos!E837&amp;""))&amp;";",E$1007))),OR(UPPER(TRIM(Datos!E837&amp;""))="SÍ",UPPER(TRIM(Datos!E837&amp;""))="SI",UPPER(TRIM(Datos!E837&amp;""))="NO"),IF(ISNUMBER(Datos!E837),AND(OR(E$1005="",Datos!E837&gt;=E$1005),OR(E$1006="",Datos!E837&lt;=E$1006)),FALSE),TRUE))))</f>
        <v>0.0</v>
      </c>
      <c r="F837">
        <f>IF(Datos!F837="",0,IF(AND(F$1008&lt;&gt;"",Datos!F837=F$1008),0,IF(F$1004=0,0,1-CHOOSE(F$1004,IF(ISNUMBER(Datos!F837),AND(OR(F$1005="",Datos!F837&gt;=F$1005),OR(F$1006="",Datos!F837&lt;=F$1006)),FALSE),IF(ISNUMBER(Datos!F837),AND(Datos!F837=INT(Datos!F837),AND(OR(F$1005="",Datos!F837&gt;=F$1005),OR(F$1006="",Datos!F837&lt;=F$1006))),FALSE),OR(ISNUMBER(FIND(";"&amp;UPPER(TRIM(Datos!F837&amp;""))&amp;"=",F$1007)),ISNUMBER(FIND(";"&amp;UPPER(TRIM(Datos!F837&amp;""))&amp;";",F$1007))),OR(UPPER(TRIM(Datos!F837&amp;""))="SÍ",UPPER(TRIM(Datos!F837&amp;""))="SI",UPPER(TRIM(Datos!F837&amp;""))="NO"),IF(ISNUMBER(Datos!F837),AND(OR(F$1005="",Datos!F837&gt;=F$1005),OR(F$1006="",Datos!F837&lt;=F$1006)),FALSE),TRUE))))</f>
        <v>0.0</v>
      </c>
      <c r="G837">
        <f>IF(Datos!G837="",0,IF(AND(G$1008&lt;&gt;"",Datos!G837=G$1008),0,IF(G$1004=0,0,1-CHOOSE(G$1004,IF(ISNUMBER(Datos!G837),AND(OR(G$1005="",Datos!G837&gt;=G$1005),OR(G$1006="",Datos!G837&lt;=G$1006)),FALSE),IF(ISNUMBER(Datos!G837),AND(Datos!G837=INT(Datos!G837),AND(OR(G$1005="",Datos!G837&gt;=G$1005),OR(G$1006="",Datos!G837&lt;=G$1006))),FALSE),OR(ISNUMBER(FIND(";"&amp;UPPER(TRIM(Datos!G837&amp;""))&amp;"=",G$1007)),ISNUMBER(FIND(";"&amp;UPPER(TRIM(Datos!G837&amp;""))&amp;";",G$1007))),OR(UPPER(TRIM(Datos!G837&amp;""))="SÍ",UPPER(TRIM(Datos!G837&amp;""))="SI",UPPER(TRIM(Datos!G837&amp;""))="NO"),IF(ISNUMBER(Datos!G837),AND(OR(G$1005="",Datos!G837&gt;=G$1005),OR(G$1006="",Datos!G837&lt;=G$1006)),FALSE),TRUE))))</f>
        <v>0.0</v>
      </c>
      <c r="H837">
        <f>IF(Datos!H837="",0,IF(AND(H$1008&lt;&gt;"",Datos!H837=H$1008),0,IF(H$1004=0,0,1-CHOOSE(H$1004,IF(ISNUMBER(Datos!H837),AND(OR(H$1005="",Datos!H837&gt;=H$1005),OR(H$1006="",Datos!H837&lt;=H$1006)),FALSE),IF(ISNUMBER(Datos!H837),AND(Datos!H837=INT(Datos!H837),AND(OR(H$1005="",Datos!H837&gt;=H$1005),OR(H$1006="",Datos!H837&lt;=H$1006))),FALSE),OR(ISNUMBER(FIND(";"&amp;UPPER(TRIM(Datos!H837&amp;""))&amp;"=",H$1007)),ISNUMBER(FIND(";"&amp;UPPER(TRIM(Datos!H837&amp;""))&amp;";",H$1007))),OR(UPPER(TRIM(Datos!H837&amp;""))="SÍ",UPPER(TRIM(Datos!H837&amp;""))="SI",UPPER(TRIM(Datos!H837&amp;""))="NO"),IF(ISNUMBER(Datos!H837),AND(OR(H$1005="",Datos!H837&gt;=H$1005),OR(H$1006="",Datos!H837&lt;=H$1006)),FALSE),TRUE))))</f>
        <v>0.0</v>
      </c>
      <c r="I837">
        <f>IF(Datos!I837="",0,IF(AND(I$1008&lt;&gt;"",Datos!I837=I$1008),0,IF(I$1004=0,0,1-CHOOSE(I$1004,IF(ISNUMBER(Datos!I837),AND(OR(I$1005="",Datos!I837&gt;=I$1005),OR(I$1006="",Datos!I837&lt;=I$1006)),FALSE),IF(ISNUMBER(Datos!I837),AND(Datos!I837=INT(Datos!I837),AND(OR(I$1005="",Datos!I837&gt;=I$1005),OR(I$1006="",Datos!I837&lt;=I$1006))),FALSE),OR(ISNUMBER(FIND(";"&amp;UPPER(TRIM(Datos!I837&amp;""))&amp;"=",I$1007)),ISNUMBER(FIND(";"&amp;UPPER(TRIM(Datos!I837&amp;""))&amp;";",I$1007))),OR(UPPER(TRIM(Datos!I837&amp;""))="SÍ",UPPER(TRIM(Datos!I837&amp;""))="SI",UPPER(TRIM(Datos!I837&amp;""))="NO"),IF(ISNUMBER(Datos!I837),AND(OR(I$1005="",Datos!I837&gt;=I$1005),OR(I$1006="",Datos!I837&lt;=I$1006)),FALSE),TRUE))))</f>
        <v>0.0</v>
      </c>
      <c r="J837">
        <f>IF(Datos!J837="",0,IF(AND(J$1008&lt;&gt;"",Datos!J837=J$1008),0,IF(J$1004=0,0,1-CHOOSE(J$1004,IF(ISNUMBER(Datos!J837),AND(OR(J$1005="",Datos!J837&gt;=J$1005),OR(J$1006="",Datos!J837&lt;=J$1006)),FALSE),IF(ISNUMBER(Datos!J837),AND(Datos!J837=INT(Datos!J837),AND(OR(J$1005="",Datos!J837&gt;=J$1005),OR(J$1006="",Datos!J837&lt;=J$1006))),FALSE),OR(ISNUMBER(FIND(";"&amp;UPPER(TRIM(Datos!J837&amp;""))&amp;"=",J$1007)),ISNUMBER(FIND(";"&amp;UPPER(TRIM(Datos!J837&amp;""))&amp;";",J$1007))),OR(UPPER(TRIM(Datos!J837&amp;""))="SÍ",UPPER(TRIM(Datos!J837&amp;""))="SI",UPPER(TRIM(Datos!J837&amp;""))="NO"),IF(ISNUMBER(Datos!J837),AND(OR(J$1005="",Datos!J837&gt;=J$1005),OR(J$1006="",Datos!J837&lt;=J$1006)),FALSE),TRUE))))</f>
        <v>0.0</v>
      </c>
      <c r="K837">
        <f>IF(Datos!K837="",0,IF(AND(K$1008&lt;&gt;"",Datos!K837=K$1008),0,IF(K$1004=0,0,1-CHOOSE(K$1004,IF(ISNUMBER(Datos!K837),AND(OR(K$1005="",Datos!K837&gt;=K$1005),OR(K$1006="",Datos!K837&lt;=K$1006)),FALSE),IF(ISNUMBER(Datos!K837),AND(Datos!K837=INT(Datos!K837),AND(OR(K$1005="",Datos!K837&gt;=K$1005),OR(K$1006="",Datos!K837&lt;=K$1006))),FALSE),OR(ISNUMBER(FIND(";"&amp;UPPER(TRIM(Datos!K837&amp;""))&amp;"=",K$1007)),ISNUMBER(FIND(";"&amp;UPPER(TRIM(Datos!K837&amp;""))&amp;";",K$1007))),OR(UPPER(TRIM(Datos!K837&amp;""))="SÍ",UPPER(TRIM(Datos!K837&amp;""))="SI",UPPER(TRIM(Datos!K837&amp;""))="NO"),IF(ISNUMBER(Datos!K837),AND(OR(K$1005="",Datos!K837&gt;=K$1005),OR(K$1006="",Datos!K837&lt;=K$1006)),FALSE),TRUE))))</f>
        <v>0.0</v>
      </c>
      <c r="L837">
        <f>IF(Datos!L837="",0,IF(AND(L$1008&lt;&gt;"",Datos!L837=L$1008),0,IF(L$1004=0,0,1-CHOOSE(L$1004,IF(ISNUMBER(Datos!L837),AND(OR(L$1005="",Datos!L837&gt;=L$1005),OR(L$1006="",Datos!L837&lt;=L$1006)),FALSE),IF(ISNUMBER(Datos!L837),AND(Datos!L837=INT(Datos!L837),AND(OR(L$1005="",Datos!L837&gt;=L$1005),OR(L$1006="",Datos!L837&lt;=L$1006))),FALSE),OR(ISNUMBER(FIND(";"&amp;UPPER(TRIM(Datos!L837&amp;""))&amp;"=",L$1007)),ISNUMBER(FIND(";"&amp;UPPER(TRIM(Datos!L837&amp;""))&amp;";",L$1007))),OR(UPPER(TRIM(Datos!L837&amp;""))="SÍ",UPPER(TRIM(Datos!L837&amp;""))="SI",UPPER(TRIM(Datos!L837&amp;""))="NO"),IF(ISNUMBER(Datos!L837),AND(OR(L$1005="",Datos!L837&gt;=L$1005),OR(L$1006="",Datos!L837&lt;=L$1006)),FALSE),TRUE))))</f>
        <v>0.0</v>
      </c>
      <c r="M837">
        <f>IF(Datos!M837="",0,IF(AND(M$1008&lt;&gt;"",Datos!M837=M$1008),0,IF(M$1004=0,0,1-CHOOSE(M$1004,IF(ISNUMBER(Datos!M837),AND(OR(M$1005="",Datos!M837&gt;=M$1005),OR(M$1006="",Datos!M837&lt;=M$1006)),FALSE),IF(ISNUMBER(Datos!M837),AND(Datos!M837=INT(Datos!M837),AND(OR(M$1005="",Datos!M837&gt;=M$1005),OR(M$1006="",Datos!M837&lt;=M$1006))),FALSE),OR(ISNUMBER(FIND(";"&amp;UPPER(TRIM(Datos!M837&amp;""))&amp;"=",M$1007)),ISNUMBER(FIND(";"&amp;UPPER(TRIM(Datos!M837&amp;""))&amp;";",M$1007))),OR(UPPER(TRIM(Datos!M837&amp;""))="SÍ",UPPER(TRIM(Datos!M837&amp;""))="SI",UPPER(TRIM(Datos!M837&amp;""))="NO"),IF(ISNUMBER(Datos!M837),AND(OR(M$1005="",Datos!M837&gt;=M$1005),OR(M$1006="",Datos!M837&lt;=M$1006)),FALSE),TRUE))))</f>
        <v>0.0</v>
      </c>
      <c r="N837">
        <f>IF(Datos!N837="",0,IF(AND(N$1008&lt;&gt;"",Datos!N837=N$1008),0,IF(N$1004=0,0,1-CHOOSE(N$1004,IF(ISNUMBER(Datos!N837),AND(OR(N$1005="",Datos!N837&gt;=N$1005),OR(N$1006="",Datos!N837&lt;=N$1006)),FALSE),IF(ISNUMBER(Datos!N837),AND(Datos!N837=INT(Datos!N837),AND(OR(N$1005="",Datos!N837&gt;=N$1005),OR(N$1006="",Datos!N837&lt;=N$1006))),FALSE),OR(ISNUMBER(FIND(";"&amp;UPPER(TRIM(Datos!N837&amp;""))&amp;"=",N$1007)),ISNUMBER(FIND(";"&amp;UPPER(TRIM(Datos!N837&amp;""))&amp;";",N$1007))),OR(UPPER(TRIM(Datos!N837&amp;""))="SÍ",UPPER(TRIM(Datos!N837&amp;""))="SI",UPPER(TRIM(Datos!N837&amp;""))="NO"),IF(ISNUMBER(Datos!N837),AND(OR(N$1005="",Datos!N837&gt;=N$1005),OR(N$1006="",Datos!N837&lt;=N$1006)),FALSE),TRUE))))</f>
        <v>0.0</v>
      </c>
      <c r="O837">
        <f>IF(Datos!O837="",0,IF(AND(O$1008&lt;&gt;"",Datos!O837=O$1008),0,IF(O$1004=0,0,1-CHOOSE(O$1004,IF(ISNUMBER(Datos!O837),AND(OR(O$1005="",Datos!O837&gt;=O$1005),OR(O$1006="",Datos!O837&lt;=O$1006)),FALSE),IF(ISNUMBER(Datos!O837),AND(Datos!O837=INT(Datos!O837),AND(OR(O$1005="",Datos!O837&gt;=O$1005),OR(O$1006="",Datos!O837&lt;=O$1006))),FALSE),OR(ISNUMBER(FIND(";"&amp;UPPER(TRIM(Datos!O837&amp;""))&amp;"=",O$1007)),ISNUMBER(FIND(";"&amp;UPPER(TRIM(Datos!O837&amp;""))&amp;";",O$1007))),OR(UPPER(TRIM(Datos!O837&amp;""))="SÍ",UPPER(TRIM(Datos!O837&amp;""))="SI",UPPER(TRIM(Datos!O837&amp;""))="NO"),IF(ISNUMBER(Datos!O837),AND(OR(O$1005="",Datos!O837&gt;=O$1005),OR(O$1006="",Datos!O837&lt;=O$1006)),FALSE),TRUE))))</f>
        <v>0.0</v>
      </c>
      <c r="P837">
        <f>IF(Datos!P837="",0,IF(AND(P$1008&lt;&gt;"",Datos!P837=P$1008),0,IF(P$1004=0,0,1-CHOOSE(P$1004,IF(ISNUMBER(Datos!P837),AND(OR(P$1005="",Datos!P837&gt;=P$1005),OR(P$1006="",Datos!P837&lt;=P$1006)),FALSE),IF(ISNUMBER(Datos!P837),AND(Datos!P837=INT(Datos!P837),AND(OR(P$1005="",Datos!P837&gt;=P$1005),OR(P$1006="",Datos!P837&lt;=P$1006))),FALSE),OR(ISNUMBER(FIND(";"&amp;UPPER(TRIM(Datos!P837&amp;""))&amp;"=",P$1007)),ISNUMBER(FIND(";"&amp;UPPER(TRIM(Datos!P837&amp;""))&amp;";",P$1007))),OR(UPPER(TRIM(Datos!P837&amp;""))="SÍ",UPPER(TRIM(Datos!P837&amp;""))="SI",UPPER(TRIM(Datos!P837&amp;""))="NO"),IF(ISNUMBER(Datos!P837),AND(OR(P$1005="",Datos!P837&gt;=P$1005),OR(P$1006="",Datos!P837&lt;=P$1006)),FALSE),TRUE))))</f>
        <v>0.0</v>
      </c>
      <c r="Q837">
        <f>IF(Datos!Q837="",0,IF(AND(Q$1008&lt;&gt;"",Datos!Q837=Q$1008),0,IF(Q$1004=0,0,1-CHOOSE(Q$1004,IF(ISNUMBER(Datos!Q837),AND(OR(Q$1005="",Datos!Q837&gt;=Q$1005),OR(Q$1006="",Datos!Q837&lt;=Q$1006)),FALSE),IF(ISNUMBER(Datos!Q837),AND(Datos!Q837=INT(Datos!Q837),AND(OR(Q$1005="",Datos!Q837&gt;=Q$1005),OR(Q$1006="",Datos!Q837&lt;=Q$1006))),FALSE),OR(ISNUMBER(FIND(";"&amp;UPPER(TRIM(Datos!Q837&amp;""))&amp;"=",Q$1007)),ISNUMBER(FIND(";"&amp;UPPER(TRIM(Datos!Q837&amp;""))&amp;";",Q$1007))),OR(UPPER(TRIM(Datos!Q837&amp;""))="SÍ",UPPER(TRIM(Datos!Q837&amp;""))="SI",UPPER(TRIM(Datos!Q837&amp;""))="NO"),IF(ISNUMBER(Datos!Q837),AND(OR(Q$1005="",Datos!Q837&gt;=Q$1005),OR(Q$1006="",Datos!Q837&lt;=Q$1006)),FALSE),TRUE))))</f>
        <v>0.0</v>
      </c>
      <c r="R837">
        <f>IF(Datos!R837="",0,IF(AND(R$1008&lt;&gt;"",Datos!R837=R$1008),0,IF(R$1004=0,0,1-CHOOSE(R$1004,IF(ISNUMBER(Datos!R837),AND(OR(R$1005="",Datos!R837&gt;=R$1005),OR(R$1006="",Datos!R837&lt;=R$1006)),FALSE),IF(ISNUMBER(Datos!R837),AND(Datos!R837=INT(Datos!R837),AND(OR(R$1005="",Datos!R837&gt;=R$1005),OR(R$1006="",Datos!R837&lt;=R$1006))),FALSE),OR(ISNUMBER(FIND(";"&amp;UPPER(TRIM(Datos!R837&amp;""))&amp;"=",R$1007)),ISNUMBER(FIND(";"&amp;UPPER(TRIM(Datos!R837&amp;""))&amp;";",R$1007))),OR(UPPER(TRIM(Datos!R837&amp;""))="SÍ",UPPER(TRIM(Datos!R837&amp;""))="SI",UPPER(TRIM(Datos!R837&amp;""))="NO"),IF(ISNUMBER(Datos!R837),AND(OR(R$1005="",Datos!R837&gt;=R$1005),OR(R$1006="",Datos!R837&lt;=R$1006)),FALSE),TRUE))))</f>
        <v>0.0</v>
      </c>
      <c r="S837">
        <f>IF(Datos!S837="",0,IF(AND(S$1008&lt;&gt;"",Datos!S837=S$1008),0,IF(S$1004=0,0,1-CHOOSE(S$1004,IF(ISNUMBER(Datos!S837),AND(OR(S$1005="",Datos!S837&gt;=S$1005),OR(S$1006="",Datos!S837&lt;=S$1006)),FALSE),IF(ISNUMBER(Datos!S837),AND(Datos!S837=INT(Datos!S837),AND(OR(S$1005="",Datos!S837&gt;=S$1005),OR(S$1006="",Datos!S837&lt;=S$1006))),FALSE),OR(ISNUMBER(FIND(";"&amp;UPPER(TRIM(Datos!S837&amp;""))&amp;"=",S$1007)),ISNUMBER(FIND(";"&amp;UPPER(TRIM(Datos!S837&amp;""))&amp;";",S$1007))),OR(UPPER(TRIM(Datos!S837&amp;""))="SÍ",UPPER(TRIM(Datos!S837&amp;""))="SI",UPPER(TRIM(Datos!S837&amp;""))="NO"),IF(ISNUMBER(Datos!S837),AND(OR(S$1005="",Datos!S837&gt;=S$1005),OR(S$1006="",Datos!S837&lt;=S$1006)),FALSE),TRUE))))</f>
        <v>0.0</v>
      </c>
      <c r="T837">
        <f>IF(Datos!T837="",0,IF(AND(T$1008&lt;&gt;"",Datos!T837=T$1008),0,IF(T$1004=0,0,1-CHOOSE(T$1004,IF(ISNUMBER(Datos!T837),AND(OR(T$1005="",Datos!T837&gt;=T$1005),OR(T$1006="",Datos!T837&lt;=T$1006)),FALSE),IF(ISNUMBER(Datos!T837),AND(Datos!T837=INT(Datos!T837),AND(OR(T$1005="",Datos!T837&gt;=T$1005),OR(T$1006="",Datos!T837&lt;=T$1006))),FALSE),OR(ISNUMBER(FIND(";"&amp;UPPER(TRIM(Datos!T837&amp;""))&amp;"=",T$1007)),ISNUMBER(FIND(";"&amp;UPPER(TRIM(Datos!T837&amp;""))&amp;";",T$1007))),OR(UPPER(TRIM(Datos!T837&amp;""))="SÍ",UPPER(TRIM(Datos!T837&amp;""))="SI",UPPER(TRIM(Datos!T837&amp;""))="NO"),IF(ISNUMBER(Datos!T837),AND(OR(T$1005="",Datos!T837&gt;=T$1005),OR(T$1006="",Datos!T837&lt;=T$1006)),FALSE),TRUE))))</f>
        <v>0.0</v>
      </c>
      <c r="U837">
        <f>IF(Datos!U837="",0,IF(AND(U$1008&lt;&gt;"",Datos!U837=U$1008),0,IF(U$1004=0,0,1-CHOOSE(U$1004,IF(ISNUMBER(Datos!U837),AND(OR(U$1005="",Datos!U837&gt;=U$1005),OR(U$1006="",Datos!U837&lt;=U$1006)),FALSE),IF(ISNUMBER(Datos!U837),AND(Datos!U837=INT(Datos!U837),AND(OR(U$1005="",Datos!U837&gt;=U$1005),OR(U$1006="",Datos!U837&lt;=U$1006))),FALSE),OR(ISNUMBER(FIND(";"&amp;UPPER(TRIM(Datos!U837&amp;""))&amp;"=",U$1007)),ISNUMBER(FIND(";"&amp;UPPER(TRIM(Datos!U837&amp;""))&amp;";",U$1007))),OR(UPPER(TRIM(Datos!U837&amp;""))="SÍ",UPPER(TRIM(Datos!U837&amp;""))="SI",UPPER(TRIM(Datos!U837&amp;""))="NO"),IF(ISNUMBER(Datos!U837),AND(OR(U$1005="",Datos!U837&gt;=U$1005),OR(U$1006="",Datos!U837&lt;=U$1006)),FALSE),TRUE))))</f>
        <v>0.0</v>
      </c>
      <c r="V837">
        <f>IF(Datos!V837="",0,IF(AND(V$1008&lt;&gt;"",Datos!V837=V$1008),0,IF(V$1004=0,0,1-CHOOSE(V$1004,IF(ISNUMBER(Datos!V837),AND(OR(V$1005="",Datos!V837&gt;=V$1005),OR(V$1006="",Datos!V837&lt;=V$1006)),FALSE),IF(ISNUMBER(Datos!V837),AND(Datos!V837=INT(Datos!V837),AND(OR(V$1005="",Datos!V837&gt;=V$1005),OR(V$1006="",Datos!V837&lt;=V$1006))),FALSE),OR(ISNUMBER(FIND(";"&amp;UPPER(TRIM(Datos!V837&amp;""))&amp;"=",V$1007)),ISNUMBER(FIND(";"&amp;UPPER(TRIM(Datos!V837&amp;""))&amp;";",V$1007))),OR(UPPER(TRIM(Datos!V837&amp;""))="SÍ",UPPER(TRIM(Datos!V837&amp;""))="SI",UPPER(TRIM(Datos!V837&amp;""))="NO"),IF(ISNUMBER(Datos!V837),AND(OR(V$1005="",Datos!V837&gt;=V$1005),OR(V$1006="",Datos!V837&lt;=V$1006)),FALSE),TRUE))))</f>
        <v>0.0</v>
      </c>
      <c r="W837">
        <f>IF(Datos!W837="",0,IF(AND(W$1008&lt;&gt;"",Datos!W837=W$1008),0,IF(W$1004=0,0,1-CHOOSE(W$1004,IF(ISNUMBER(Datos!W837),AND(OR(W$1005="",Datos!W837&gt;=W$1005),OR(W$1006="",Datos!W837&lt;=W$1006)),FALSE),IF(ISNUMBER(Datos!W837),AND(Datos!W837=INT(Datos!W837),AND(OR(W$1005="",Datos!W837&gt;=W$1005),OR(W$1006="",Datos!W837&lt;=W$1006))),FALSE),OR(ISNUMBER(FIND(";"&amp;UPPER(TRIM(Datos!W837&amp;""))&amp;"=",W$1007)),ISNUMBER(FIND(";"&amp;UPPER(TRIM(Datos!W837&amp;""))&amp;";",W$1007))),OR(UPPER(TRIM(Datos!W837&amp;""))="SÍ",UPPER(TRIM(Datos!W837&amp;""))="SI",UPPER(TRIM(Datos!W837&amp;""))="NO"),IF(ISNUMBER(Datos!W837),AND(OR(W$1005="",Datos!W837&gt;=W$1005),OR(W$1006="",Datos!W837&lt;=W$1006)),FALSE),TRUE))))</f>
        <v>0.0</v>
      </c>
      <c r="X837">
        <f>IF(Datos!X837="",0,IF(AND(X$1008&lt;&gt;"",Datos!X837=X$1008),0,IF(X$1004=0,0,1-CHOOSE(X$1004,IF(ISNUMBER(Datos!X837),AND(OR(X$1005="",Datos!X837&gt;=X$1005),OR(X$1006="",Datos!X837&lt;=X$1006)),FALSE),IF(ISNUMBER(Datos!X837),AND(Datos!X837=INT(Datos!X837),AND(OR(X$1005="",Datos!X837&gt;=X$1005),OR(X$1006="",Datos!X837&lt;=X$1006))),FALSE),OR(ISNUMBER(FIND(";"&amp;UPPER(TRIM(Datos!X837&amp;""))&amp;"=",X$1007)),ISNUMBER(FIND(";"&amp;UPPER(TRIM(Datos!X837&amp;""))&amp;";",X$1007))),OR(UPPER(TRIM(Datos!X837&amp;""))="SÍ",UPPER(TRIM(Datos!X837&amp;""))="SI",UPPER(TRIM(Datos!X837&amp;""))="NO"),IF(ISNUMBER(Datos!X837),AND(OR(X$1005="",Datos!X837&gt;=X$1005),OR(X$1006="",Datos!X837&lt;=X$1006)),FALSE),TRUE))))</f>
        <v>0.0</v>
      </c>
      <c r="Y837">
        <f>IF(Datos!Y837="",0,IF(AND(Y$1008&lt;&gt;"",Datos!Y837=Y$1008),0,IF(Y$1004=0,0,1-CHOOSE(Y$1004,IF(ISNUMBER(Datos!Y837),AND(OR(Y$1005="",Datos!Y837&gt;=Y$1005),OR(Y$1006="",Datos!Y837&lt;=Y$1006)),FALSE),IF(ISNUMBER(Datos!Y837),AND(Datos!Y837=INT(Datos!Y837),AND(OR(Y$1005="",Datos!Y837&gt;=Y$1005),OR(Y$1006="",Datos!Y837&lt;=Y$1006))),FALSE),OR(ISNUMBER(FIND(";"&amp;UPPER(TRIM(Datos!Y837&amp;""))&amp;"=",Y$1007)),ISNUMBER(FIND(";"&amp;UPPER(TRIM(Datos!Y837&amp;""))&amp;";",Y$1007))),OR(UPPER(TRIM(Datos!Y837&amp;""))="SÍ",UPPER(TRIM(Datos!Y837&amp;""))="SI",UPPER(TRIM(Datos!Y837&amp;""))="NO"),IF(ISNUMBER(Datos!Y837),AND(OR(Y$1005="",Datos!Y837&gt;=Y$1005),OR(Y$1006="",Datos!Y837&lt;=Y$1006)),FALSE),TRUE))))</f>
        <v>0.0</v>
      </c>
      <c r="Z837">
        <f>IF(Datos!Z837="",0,IF(AND(Z$1008&lt;&gt;"",Datos!Z837=Z$1008),0,IF(Z$1004=0,0,1-CHOOSE(Z$1004,IF(ISNUMBER(Datos!Z837),AND(OR(Z$1005="",Datos!Z837&gt;=Z$1005),OR(Z$1006="",Datos!Z837&lt;=Z$1006)),FALSE),IF(ISNUMBER(Datos!Z837),AND(Datos!Z837=INT(Datos!Z837),AND(OR(Z$1005="",Datos!Z837&gt;=Z$1005),OR(Z$1006="",Datos!Z837&lt;=Z$1006))),FALSE),OR(ISNUMBER(FIND(";"&amp;UPPER(TRIM(Datos!Z837&amp;""))&amp;"=",Z$1007)),ISNUMBER(FIND(";"&amp;UPPER(TRIM(Datos!Z837&amp;""))&amp;";",Z$1007))),OR(UPPER(TRIM(Datos!Z837&amp;""))="SÍ",UPPER(TRIM(Datos!Z837&amp;""))="SI",UPPER(TRIM(Datos!Z837&amp;""))="NO"),IF(ISNUMBER(Datos!Z837),AND(OR(Z$1005="",Datos!Z837&gt;=Z$1005),OR(Z$1006="",Datos!Z837&lt;=Z$1006)),FALSE),TRUE))))</f>
        <v>0.0</v>
      </c>
      <c r="AA837">
        <f>IF(Datos!AA837="",0,IF(AND(AA$1008&lt;&gt;"",Datos!AA837=AA$1008),0,IF(AA$1004=0,0,1-CHOOSE(AA$1004,IF(ISNUMBER(Datos!AA837),AND(OR(AA$1005="",Datos!AA837&gt;=AA$1005),OR(AA$1006="",Datos!AA837&lt;=AA$1006)),FALSE),IF(ISNUMBER(Datos!AA837),AND(Datos!AA837=INT(Datos!AA837),AND(OR(AA$1005="",Datos!AA837&gt;=AA$1005),OR(AA$1006="",Datos!AA837&lt;=AA$1006))),FALSE),OR(ISNUMBER(FIND(";"&amp;UPPER(TRIM(Datos!AA837&amp;""))&amp;"=",AA$1007)),ISNUMBER(FIND(";"&amp;UPPER(TRIM(Datos!AA837&amp;""))&amp;";",AA$1007))),OR(UPPER(TRIM(Datos!AA837&amp;""))="SÍ",UPPER(TRIM(Datos!AA837&amp;""))="SI",UPPER(TRIM(Datos!AA837&amp;""))="NO"),IF(ISNUMBER(Datos!AA837),AND(OR(AA$1005="",Datos!AA837&gt;=AA$1005),OR(AA$1006="",Datos!AA837&lt;=AA$1006)),FALSE),TRUE))))</f>
        <v>0.0</v>
      </c>
      <c r="AB837">
        <f>IF(Datos!AB837="",0,IF(AND(AB$1008&lt;&gt;"",Datos!AB837=AB$1008),0,IF(AB$1004=0,0,1-CHOOSE(AB$1004,IF(ISNUMBER(Datos!AB837),AND(OR(AB$1005="",Datos!AB837&gt;=AB$1005),OR(AB$1006="",Datos!AB837&lt;=AB$1006)),FALSE),IF(ISNUMBER(Datos!AB837),AND(Datos!AB837=INT(Datos!AB837),AND(OR(AB$1005="",Datos!AB837&gt;=AB$1005),OR(AB$1006="",Datos!AB837&lt;=AB$1006))),FALSE),OR(ISNUMBER(FIND(";"&amp;UPPER(TRIM(Datos!AB837&amp;""))&amp;"=",AB$1007)),ISNUMBER(FIND(";"&amp;UPPER(TRIM(Datos!AB837&amp;""))&amp;";",AB$1007))),OR(UPPER(TRIM(Datos!AB837&amp;""))="SÍ",UPPER(TRIM(Datos!AB837&amp;""))="SI",UPPER(TRIM(Datos!AB837&amp;""))="NO"),IF(ISNUMBER(Datos!AB837),AND(OR(AB$1005="",Datos!AB837&gt;=AB$1005),OR(AB$1006="",Datos!AB837&lt;=AB$1006)),FALSE),TRUE))))</f>
        <v>0.0</v>
      </c>
      <c r="AC837">
        <f>IF(Datos!AC837="",0,IF(AND(AC$1008&lt;&gt;"",Datos!AC837=AC$1008),0,IF(AC$1004=0,0,1-CHOOSE(AC$1004,IF(ISNUMBER(Datos!AC837),AND(OR(AC$1005="",Datos!AC837&gt;=AC$1005),OR(AC$1006="",Datos!AC837&lt;=AC$1006)),FALSE),IF(ISNUMBER(Datos!AC837),AND(Datos!AC837=INT(Datos!AC837),AND(OR(AC$1005="",Datos!AC837&gt;=AC$1005),OR(AC$1006="",Datos!AC837&lt;=AC$1006))),FALSE),OR(ISNUMBER(FIND(";"&amp;UPPER(TRIM(Datos!AC837&amp;""))&amp;"=",AC$1007)),ISNUMBER(FIND(";"&amp;UPPER(TRIM(Datos!AC837&amp;""))&amp;";",AC$1007))),OR(UPPER(TRIM(Datos!AC837&amp;""))="SÍ",UPPER(TRIM(Datos!AC837&amp;""))="SI",UPPER(TRIM(Datos!AC837&amp;""))="NO"),IF(ISNUMBER(Datos!AC837),AND(OR(AC$1005="",Datos!AC837&gt;=AC$1005),OR(AC$1006="",Datos!AC837&lt;=AC$1006)),FALSE),TRUE))))</f>
        <v>0.0</v>
      </c>
      <c r="AD837">
        <f>IF(Datos!AD837="",0,IF(AND(AD$1008&lt;&gt;"",Datos!AD837=AD$1008),0,IF(AD$1004=0,0,1-CHOOSE(AD$1004,IF(ISNUMBER(Datos!AD837),AND(OR(AD$1005="",Datos!AD837&gt;=AD$1005),OR(AD$1006="",Datos!AD837&lt;=AD$1006)),FALSE),IF(ISNUMBER(Datos!AD837),AND(Datos!AD837=INT(Datos!AD837),AND(OR(AD$1005="",Datos!AD837&gt;=AD$1005),OR(AD$1006="",Datos!AD837&lt;=AD$1006))),FALSE),OR(ISNUMBER(FIND(";"&amp;UPPER(TRIM(Datos!AD837&amp;""))&amp;"=",AD$1007)),ISNUMBER(FIND(";"&amp;UPPER(TRIM(Datos!AD837&amp;""))&amp;";",AD$1007))),OR(UPPER(TRIM(Datos!AD837&amp;""))="SÍ",UPPER(TRIM(Datos!AD837&amp;""))="SI",UPPER(TRIM(Datos!AD837&amp;""))="NO"),IF(ISNUMBER(Datos!AD837),AND(OR(AD$1005="",Datos!AD837&gt;=AD$1005),OR(AD$1006="",Datos!AD837&lt;=AD$1006)),FALSE),TRUE))))</f>
        <v>0.0</v>
      </c>
      <c r="AE837">
        <f>IF(Datos!AE837="",0,IF(AND(AE$1008&lt;&gt;"",Datos!AE837=AE$1008),0,IF(AE$1004=0,0,1-CHOOSE(AE$1004,IF(ISNUMBER(Datos!AE837),AND(OR(AE$1005="",Datos!AE837&gt;=AE$1005),OR(AE$1006="",Datos!AE837&lt;=AE$1006)),FALSE),IF(ISNUMBER(Datos!AE837),AND(Datos!AE837=INT(Datos!AE837),AND(OR(AE$1005="",Datos!AE837&gt;=AE$1005),OR(AE$1006="",Datos!AE837&lt;=AE$1006))),FALSE),OR(ISNUMBER(FIND(";"&amp;UPPER(TRIM(Datos!AE837&amp;""))&amp;"=",AE$1007)),ISNUMBER(FIND(";"&amp;UPPER(TRIM(Datos!AE837&amp;""))&amp;";",AE$1007))),OR(UPPER(TRIM(Datos!AE837&amp;""))="SÍ",UPPER(TRIM(Datos!AE837&amp;""))="SI",UPPER(TRIM(Datos!AE837&amp;""))="NO"),IF(ISNUMBER(Datos!AE837),AND(OR(AE$1005="",Datos!AE837&gt;=AE$1005),OR(AE$1006="",Datos!AE837&lt;=AE$1006)),FALSE),TRUE))))</f>
        <v>0.0</v>
      </c>
    </row>
    <row r="838" spans="2:31">
      <c r="B838">
        <f>IF(Datos!B838="",0,IF(AND(B$1008&lt;&gt;"",Datos!B838=B$1008),0,IF(B$1004=0,0,1-CHOOSE(B$1004,IF(ISNUMBER(Datos!B838),AND(OR(B$1005="",Datos!B838&gt;=B$1005),OR(B$1006="",Datos!B838&lt;=B$1006)),FALSE),IF(ISNUMBER(Datos!B838),AND(Datos!B838=INT(Datos!B838),AND(OR(B$1005="",Datos!B838&gt;=B$1005),OR(B$1006="",Datos!B838&lt;=B$1006))),FALSE),OR(ISNUMBER(FIND(";"&amp;UPPER(TRIM(Datos!B838&amp;""))&amp;"=",B$1007)),ISNUMBER(FIND(";"&amp;UPPER(TRIM(Datos!B838&amp;""))&amp;";",B$1007))),OR(UPPER(TRIM(Datos!B838&amp;""))="SÍ",UPPER(TRIM(Datos!B838&amp;""))="SI",UPPER(TRIM(Datos!B838&amp;""))="NO"),IF(ISNUMBER(Datos!B838),AND(OR(B$1005="",Datos!B838&gt;=B$1005),OR(B$1006="",Datos!B838&lt;=B$1006)),FALSE),TRUE))))</f>
        <v>0.0</v>
      </c>
      <c r="C838">
        <f>IF(Datos!C838="",0,IF(AND(C$1008&lt;&gt;"",Datos!C838=C$1008),0,IF(C$1004=0,0,1-CHOOSE(C$1004,IF(ISNUMBER(Datos!C838),AND(OR(C$1005="",Datos!C838&gt;=C$1005),OR(C$1006="",Datos!C838&lt;=C$1006)),FALSE),IF(ISNUMBER(Datos!C838),AND(Datos!C838=INT(Datos!C838),AND(OR(C$1005="",Datos!C838&gt;=C$1005),OR(C$1006="",Datos!C838&lt;=C$1006))),FALSE),OR(ISNUMBER(FIND(";"&amp;UPPER(TRIM(Datos!C838&amp;""))&amp;"=",C$1007)),ISNUMBER(FIND(";"&amp;UPPER(TRIM(Datos!C838&amp;""))&amp;";",C$1007))),OR(UPPER(TRIM(Datos!C838&amp;""))="SÍ",UPPER(TRIM(Datos!C838&amp;""))="SI",UPPER(TRIM(Datos!C838&amp;""))="NO"),IF(ISNUMBER(Datos!C838),AND(OR(C$1005="",Datos!C838&gt;=C$1005),OR(C$1006="",Datos!C838&lt;=C$1006)),FALSE),TRUE))))</f>
        <v>0.0</v>
      </c>
      <c r="D838">
        <f>IF(Datos!D838="",0,IF(AND(D$1008&lt;&gt;"",Datos!D838=D$1008),0,IF(D$1004=0,0,1-CHOOSE(D$1004,IF(ISNUMBER(Datos!D838),AND(OR(D$1005="",Datos!D838&gt;=D$1005),OR(D$1006="",Datos!D838&lt;=D$1006)),FALSE),IF(ISNUMBER(Datos!D838),AND(Datos!D838=INT(Datos!D838),AND(OR(D$1005="",Datos!D838&gt;=D$1005),OR(D$1006="",Datos!D838&lt;=D$1006))),FALSE),OR(ISNUMBER(FIND(";"&amp;UPPER(TRIM(Datos!D838&amp;""))&amp;"=",D$1007)),ISNUMBER(FIND(";"&amp;UPPER(TRIM(Datos!D838&amp;""))&amp;";",D$1007))),OR(UPPER(TRIM(Datos!D838&amp;""))="SÍ",UPPER(TRIM(Datos!D838&amp;""))="SI",UPPER(TRIM(Datos!D838&amp;""))="NO"),IF(ISNUMBER(Datos!D838),AND(OR(D$1005="",Datos!D838&gt;=D$1005),OR(D$1006="",Datos!D838&lt;=D$1006)),FALSE),TRUE))))</f>
        <v>0.0</v>
      </c>
      <c r="E838">
        <f>IF(Datos!E838="",0,IF(AND(E$1008&lt;&gt;"",Datos!E838=E$1008),0,IF(E$1004=0,0,1-CHOOSE(E$1004,IF(ISNUMBER(Datos!E838),AND(OR(E$1005="",Datos!E838&gt;=E$1005),OR(E$1006="",Datos!E838&lt;=E$1006)),FALSE),IF(ISNUMBER(Datos!E838),AND(Datos!E838=INT(Datos!E838),AND(OR(E$1005="",Datos!E838&gt;=E$1005),OR(E$1006="",Datos!E838&lt;=E$1006))),FALSE),OR(ISNUMBER(FIND(";"&amp;UPPER(TRIM(Datos!E838&amp;""))&amp;"=",E$1007)),ISNUMBER(FIND(";"&amp;UPPER(TRIM(Datos!E838&amp;""))&amp;";",E$1007))),OR(UPPER(TRIM(Datos!E838&amp;""))="SÍ",UPPER(TRIM(Datos!E838&amp;""))="SI",UPPER(TRIM(Datos!E838&amp;""))="NO"),IF(ISNUMBER(Datos!E838),AND(OR(E$1005="",Datos!E838&gt;=E$1005),OR(E$1006="",Datos!E838&lt;=E$1006)),FALSE),TRUE))))</f>
        <v>0.0</v>
      </c>
      <c r="F838">
        <f>IF(Datos!F838="",0,IF(AND(F$1008&lt;&gt;"",Datos!F838=F$1008),0,IF(F$1004=0,0,1-CHOOSE(F$1004,IF(ISNUMBER(Datos!F838),AND(OR(F$1005="",Datos!F838&gt;=F$1005),OR(F$1006="",Datos!F838&lt;=F$1006)),FALSE),IF(ISNUMBER(Datos!F838),AND(Datos!F838=INT(Datos!F838),AND(OR(F$1005="",Datos!F838&gt;=F$1005),OR(F$1006="",Datos!F838&lt;=F$1006))),FALSE),OR(ISNUMBER(FIND(";"&amp;UPPER(TRIM(Datos!F838&amp;""))&amp;"=",F$1007)),ISNUMBER(FIND(";"&amp;UPPER(TRIM(Datos!F838&amp;""))&amp;";",F$1007))),OR(UPPER(TRIM(Datos!F838&amp;""))="SÍ",UPPER(TRIM(Datos!F838&amp;""))="SI",UPPER(TRIM(Datos!F838&amp;""))="NO"),IF(ISNUMBER(Datos!F838),AND(OR(F$1005="",Datos!F838&gt;=F$1005),OR(F$1006="",Datos!F838&lt;=F$1006)),FALSE),TRUE))))</f>
        <v>0.0</v>
      </c>
      <c r="G838">
        <f>IF(Datos!G838="",0,IF(AND(G$1008&lt;&gt;"",Datos!G838=G$1008),0,IF(G$1004=0,0,1-CHOOSE(G$1004,IF(ISNUMBER(Datos!G838),AND(OR(G$1005="",Datos!G838&gt;=G$1005),OR(G$1006="",Datos!G838&lt;=G$1006)),FALSE),IF(ISNUMBER(Datos!G838),AND(Datos!G838=INT(Datos!G838),AND(OR(G$1005="",Datos!G838&gt;=G$1005),OR(G$1006="",Datos!G838&lt;=G$1006))),FALSE),OR(ISNUMBER(FIND(";"&amp;UPPER(TRIM(Datos!G838&amp;""))&amp;"=",G$1007)),ISNUMBER(FIND(";"&amp;UPPER(TRIM(Datos!G838&amp;""))&amp;";",G$1007))),OR(UPPER(TRIM(Datos!G838&amp;""))="SÍ",UPPER(TRIM(Datos!G838&amp;""))="SI",UPPER(TRIM(Datos!G838&amp;""))="NO"),IF(ISNUMBER(Datos!G838),AND(OR(G$1005="",Datos!G838&gt;=G$1005),OR(G$1006="",Datos!G838&lt;=G$1006)),FALSE),TRUE))))</f>
        <v>0.0</v>
      </c>
      <c r="H838">
        <f>IF(Datos!H838="",0,IF(AND(H$1008&lt;&gt;"",Datos!H838=H$1008),0,IF(H$1004=0,0,1-CHOOSE(H$1004,IF(ISNUMBER(Datos!H838),AND(OR(H$1005="",Datos!H838&gt;=H$1005),OR(H$1006="",Datos!H838&lt;=H$1006)),FALSE),IF(ISNUMBER(Datos!H838),AND(Datos!H838=INT(Datos!H838),AND(OR(H$1005="",Datos!H838&gt;=H$1005),OR(H$1006="",Datos!H838&lt;=H$1006))),FALSE),OR(ISNUMBER(FIND(";"&amp;UPPER(TRIM(Datos!H838&amp;""))&amp;"=",H$1007)),ISNUMBER(FIND(";"&amp;UPPER(TRIM(Datos!H838&amp;""))&amp;";",H$1007))),OR(UPPER(TRIM(Datos!H838&amp;""))="SÍ",UPPER(TRIM(Datos!H838&amp;""))="SI",UPPER(TRIM(Datos!H838&amp;""))="NO"),IF(ISNUMBER(Datos!H838),AND(OR(H$1005="",Datos!H838&gt;=H$1005),OR(H$1006="",Datos!H838&lt;=H$1006)),FALSE),TRUE))))</f>
        <v>0.0</v>
      </c>
      <c r="I838">
        <f>IF(Datos!I838="",0,IF(AND(I$1008&lt;&gt;"",Datos!I838=I$1008),0,IF(I$1004=0,0,1-CHOOSE(I$1004,IF(ISNUMBER(Datos!I838),AND(OR(I$1005="",Datos!I838&gt;=I$1005),OR(I$1006="",Datos!I838&lt;=I$1006)),FALSE),IF(ISNUMBER(Datos!I838),AND(Datos!I838=INT(Datos!I838),AND(OR(I$1005="",Datos!I838&gt;=I$1005),OR(I$1006="",Datos!I838&lt;=I$1006))),FALSE),OR(ISNUMBER(FIND(";"&amp;UPPER(TRIM(Datos!I838&amp;""))&amp;"=",I$1007)),ISNUMBER(FIND(";"&amp;UPPER(TRIM(Datos!I838&amp;""))&amp;";",I$1007))),OR(UPPER(TRIM(Datos!I838&amp;""))="SÍ",UPPER(TRIM(Datos!I838&amp;""))="SI",UPPER(TRIM(Datos!I838&amp;""))="NO"),IF(ISNUMBER(Datos!I838),AND(OR(I$1005="",Datos!I838&gt;=I$1005),OR(I$1006="",Datos!I838&lt;=I$1006)),FALSE),TRUE))))</f>
        <v>0.0</v>
      </c>
      <c r="J838">
        <f>IF(Datos!J838="",0,IF(AND(J$1008&lt;&gt;"",Datos!J838=J$1008),0,IF(J$1004=0,0,1-CHOOSE(J$1004,IF(ISNUMBER(Datos!J838),AND(OR(J$1005="",Datos!J838&gt;=J$1005),OR(J$1006="",Datos!J838&lt;=J$1006)),FALSE),IF(ISNUMBER(Datos!J838),AND(Datos!J838=INT(Datos!J838),AND(OR(J$1005="",Datos!J838&gt;=J$1005),OR(J$1006="",Datos!J838&lt;=J$1006))),FALSE),OR(ISNUMBER(FIND(";"&amp;UPPER(TRIM(Datos!J838&amp;""))&amp;"=",J$1007)),ISNUMBER(FIND(";"&amp;UPPER(TRIM(Datos!J838&amp;""))&amp;";",J$1007))),OR(UPPER(TRIM(Datos!J838&amp;""))="SÍ",UPPER(TRIM(Datos!J838&amp;""))="SI",UPPER(TRIM(Datos!J838&amp;""))="NO"),IF(ISNUMBER(Datos!J838),AND(OR(J$1005="",Datos!J838&gt;=J$1005),OR(J$1006="",Datos!J838&lt;=J$1006)),FALSE),TRUE))))</f>
        <v>0.0</v>
      </c>
      <c r="K838">
        <f>IF(Datos!K838="",0,IF(AND(K$1008&lt;&gt;"",Datos!K838=K$1008),0,IF(K$1004=0,0,1-CHOOSE(K$1004,IF(ISNUMBER(Datos!K838),AND(OR(K$1005="",Datos!K838&gt;=K$1005),OR(K$1006="",Datos!K838&lt;=K$1006)),FALSE),IF(ISNUMBER(Datos!K838),AND(Datos!K838=INT(Datos!K838),AND(OR(K$1005="",Datos!K838&gt;=K$1005),OR(K$1006="",Datos!K838&lt;=K$1006))),FALSE),OR(ISNUMBER(FIND(";"&amp;UPPER(TRIM(Datos!K838&amp;""))&amp;"=",K$1007)),ISNUMBER(FIND(";"&amp;UPPER(TRIM(Datos!K838&amp;""))&amp;";",K$1007))),OR(UPPER(TRIM(Datos!K838&amp;""))="SÍ",UPPER(TRIM(Datos!K838&amp;""))="SI",UPPER(TRIM(Datos!K838&amp;""))="NO"),IF(ISNUMBER(Datos!K838),AND(OR(K$1005="",Datos!K838&gt;=K$1005),OR(K$1006="",Datos!K838&lt;=K$1006)),FALSE),TRUE))))</f>
        <v>0.0</v>
      </c>
      <c r="L838">
        <f>IF(Datos!L838="",0,IF(AND(L$1008&lt;&gt;"",Datos!L838=L$1008),0,IF(L$1004=0,0,1-CHOOSE(L$1004,IF(ISNUMBER(Datos!L838),AND(OR(L$1005="",Datos!L838&gt;=L$1005),OR(L$1006="",Datos!L838&lt;=L$1006)),FALSE),IF(ISNUMBER(Datos!L838),AND(Datos!L838=INT(Datos!L838),AND(OR(L$1005="",Datos!L838&gt;=L$1005),OR(L$1006="",Datos!L838&lt;=L$1006))),FALSE),OR(ISNUMBER(FIND(";"&amp;UPPER(TRIM(Datos!L838&amp;""))&amp;"=",L$1007)),ISNUMBER(FIND(";"&amp;UPPER(TRIM(Datos!L838&amp;""))&amp;";",L$1007))),OR(UPPER(TRIM(Datos!L838&amp;""))="SÍ",UPPER(TRIM(Datos!L838&amp;""))="SI",UPPER(TRIM(Datos!L838&amp;""))="NO"),IF(ISNUMBER(Datos!L838),AND(OR(L$1005="",Datos!L838&gt;=L$1005),OR(L$1006="",Datos!L838&lt;=L$1006)),FALSE),TRUE))))</f>
        <v>0.0</v>
      </c>
      <c r="M838">
        <f>IF(Datos!M838="",0,IF(AND(M$1008&lt;&gt;"",Datos!M838=M$1008),0,IF(M$1004=0,0,1-CHOOSE(M$1004,IF(ISNUMBER(Datos!M838),AND(OR(M$1005="",Datos!M838&gt;=M$1005),OR(M$1006="",Datos!M838&lt;=M$1006)),FALSE),IF(ISNUMBER(Datos!M838),AND(Datos!M838=INT(Datos!M838),AND(OR(M$1005="",Datos!M838&gt;=M$1005),OR(M$1006="",Datos!M838&lt;=M$1006))),FALSE),OR(ISNUMBER(FIND(";"&amp;UPPER(TRIM(Datos!M838&amp;""))&amp;"=",M$1007)),ISNUMBER(FIND(";"&amp;UPPER(TRIM(Datos!M838&amp;""))&amp;";",M$1007))),OR(UPPER(TRIM(Datos!M838&amp;""))="SÍ",UPPER(TRIM(Datos!M838&amp;""))="SI",UPPER(TRIM(Datos!M838&amp;""))="NO"),IF(ISNUMBER(Datos!M838),AND(OR(M$1005="",Datos!M838&gt;=M$1005),OR(M$1006="",Datos!M838&lt;=M$1006)),FALSE),TRUE))))</f>
        <v>0.0</v>
      </c>
      <c r="N838">
        <f>IF(Datos!N838="",0,IF(AND(N$1008&lt;&gt;"",Datos!N838=N$1008),0,IF(N$1004=0,0,1-CHOOSE(N$1004,IF(ISNUMBER(Datos!N838),AND(OR(N$1005="",Datos!N838&gt;=N$1005),OR(N$1006="",Datos!N838&lt;=N$1006)),FALSE),IF(ISNUMBER(Datos!N838),AND(Datos!N838=INT(Datos!N838),AND(OR(N$1005="",Datos!N838&gt;=N$1005),OR(N$1006="",Datos!N838&lt;=N$1006))),FALSE),OR(ISNUMBER(FIND(";"&amp;UPPER(TRIM(Datos!N838&amp;""))&amp;"=",N$1007)),ISNUMBER(FIND(";"&amp;UPPER(TRIM(Datos!N838&amp;""))&amp;";",N$1007))),OR(UPPER(TRIM(Datos!N838&amp;""))="SÍ",UPPER(TRIM(Datos!N838&amp;""))="SI",UPPER(TRIM(Datos!N838&amp;""))="NO"),IF(ISNUMBER(Datos!N838),AND(OR(N$1005="",Datos!N838&gt;=N$1005),OR(N$1006="",Datos!N838&lt;=N$1006)),FALSE),TRUE))))</f>
        <v>0.0</v>
      </c>
      <c r="O838">
        <f>IF(Datos!O838="",0,IF(AND(O$1008&lt;&gt;"",Datos!O838=O$1008),0,IF(O$1004=0,0,1-CHOOSE(O$1004,IF(ISNUMBER(Datos!O838),AND(OR(O$1005="",Datos!O838&gt;=O$1005),OR(O$1006="",Datos!O838&lt;=O$1006)),FALSE),IF(ISNUMBER(Datos!O838),AND(Datos!O838=INT(Datos!O838),AND(OR(O$1005="",Datos!O838&gt;=O$1005),OR(O$1006="",Datos!O838&lt;=O$1006))),FALSE),OR(ISNUMBER(FIND(";"&amp;UPPER(TRIM(Datos!O838&amp;""))&amp;"=",O$1007)),ISNUMBER(FIND(";"&amp;UPPER(TRIM(Datos!O838&amp;""))&amp;";",O$1007))),OR(UPPER(TRIM(Datos!O838&amp;""))="SÍ",UPPER(TRIM(Datos!O838&amp;""))="SI",UPPER(TRIM(Datos!O838&amp;""))="NO"),IF(ISNUMBER(Datos!O838),AND(OR(O$1005="",Datos!O838&gt;=O$1005),OR(O$1006="",Datos!O838&lt;=O$1006)),FALSE),TRUE))))</f>
        <v>0.0</v>
      </c>
      <c r="P838">
        <f>IF(Datos!P838="",0,IF(AND(P$1008&lt;&gt;"",Datos!P838=P$1008),0,IF(P$1004=0,0,1-CHOOSE(P$1004,IF(ISNUMBER(Datos!P838),AND(OR(P$1005="",Datos!P838&gt;=P$1005),OR(P$1006="",Datos!P838&lt;=P$1006)),FALSE),IF(ISNUMBER(Datos!P838),AND(Datos!P838=INT(Datos!P838),AND(OR(P$1005="",Datos!P838&gt;=P$1005),OR(P$1006="",Datos!P838&lt;=P$1006))),FALSE),OR(ISNUMBER(FIND(";"&amp;UPPER(TRIM(Datos!P838&amp;""))&amp;"=",P$1007)),ISNUMBER(FIND(";"&amp;UPPER(TRIM(Datos!P838&amp;""))&amp;";",P$1007))),OR(UPPER(TRIM(Datos!P838&amp;""))="SÍ",UPPER(TRIM(Datos!P838&amp;""))="SI",UPPER(TRIM(Datos!P838&amp;""))="NO"),IF(ISNUMBER(Datos!P838),AND(OR(P$1005="",Datos!P838&gt;=P$1005),OR(P$1006="",Datos!P838&lt;=P$1006)),FALSE),TRUE))))</f>
        <v>0.0</v>
      </c>
      <c r="Q838">
        <f>IF(Datos!Q838="",0,IF(AND(Q$1008&lt;&gt;"",Datos!Q838=Q$1008),0,IF(Q$1004=0,0,1-CHOOSE(Q$1004,IF(ISNUMBER(Datos!Q838),AND(OR(Q$1005="",Datos!Q838&gt;=Q$1005),OR(Q$1006="",Datos!Q838&lt;=Q$1006)),FALSE),IF(ISNUMBER(Datos!Q838),AND(Datos!Q838=INT(Datos!Q838),AND(OR(Q$1005="",Datos!Q838&gt;=Q$1005),OR(Q$1006="",Datos!Q838&lt;=Q$1006))),FALSE),OR(ISNUMBER(FIND(";"&amp;UPPER(TRIM(Datos!Q838&amp;""))&amp;"=",Q$1007)),ISNUMBER(FIND(";"&amp;UPPER(TRIM(Datos!Q838&amp;""))&amp;";",Q$1007))),OR(UPPER(TRIM(Datos!Q838&amp;""))="SÍ",UPPER(TRIM(Datos!Q838&amp;""))="SI",UPPER(TRIM(Datos!Q838&amp;""))="NO"),IF(ISNUMBER(Datos!Q838),AND(OR(Q$1005="",Datos!Q838&gt;=Q$1005),OR(Q$1006="",Datos!Q838&lt;=Q$1006)),FALSE),TRUE))))</f>
        <v>0.0</v>
      </c>
      <c r="R838">
        <f>IF(Datos!R838="",0,IF(AND(R$1008&lt;&gt;"",Datos!R838=R$1008),0,IF(R$1004=0,0,1-CHOOSE(R$1004,IF(ISNUMBER(Datos!R838),AND(OR(R$1005="",Datos!R838&gt;=R$1005),OR(R$1006="",Datos!R838&lt;=R$1006)),FALSE),IF(ISNUMBER(Datos!R838),AND(Datos!R838=INT(Datos!R838),AND(OR(R$1005="",Datos!R838&gt;=R$1005),OR(R$1006="",Datos!R838&lt;=R$1006))),FALSE),OR(ISNUMBER(FIND(";"&amp;UPPER(TRIM(Datos!R838&amp;""))&amp;"=",R$1007)),ISNUMBER(FIND(";"&amp;UPPER(TRIM(Datos!R838&amp;""))&amp;";",R$1007))),OR(UPPER(TRIM(Datos!R838&amp;""))="SÍ",UPPER(TRIM(Datos!R838&amp;""))="SI",UPPER(TRIM(Datos!R838&amp;""))="NO"),IF(ISNUMBER(Datos!R838),AND(OR(R$1005="",Datos!R838&gt;=R$1005),OR(R$1006="",Datos!R838&lt;=R$1006)),FALSE),TRUE))))</f>
        <v>0.0</v>
      </c>
      <c r="S838">
        <f>IF(Datos!S838="",0,IF(AND(S$1008&lt;&gt;"",Datos!S838=S$1008),0,IF(S$1004=0,0,1-CHOOSE(S$1004,IF(ISNUMBER(Datos!S838),AND(OR(S$1005="",Datos!S838&gt;=S$1005),OR(S$1006="",Datos!S838&lt;=S$1006)),FALSE),IF(ISNUMBER(Datos!S838),AND(Datos!S838=INT(Datos!S838),AND(OR(S$1005="",Datos!S838&gt;=S$1005),OR(S$1006="",Datos!S838&lt;=S$1006))),FALSE),OR(ISNUMBER(FIND(";"&amp;UPPER(TRIM(Datos!S838&amp;""))&amp;"=",S$1007)),ISNUMBER(FIND(";"&amp;UPPER(TRIM(Datos!S838&amp;""))&amp;";",S$1007))),OR(UPPER(TRIM(Datos!S838&amp;""))="SÍ",UPPER(TRIM(Datos!S838&amp;""))="SI",UPPER(TRIM(Datos!S838&amp;""))="NO"),IF(ISNUMBER(Datos!S838),AND(OR(S$1005="",Datos!S838&gt;=S$1005),OR(S$1006="",Datos!S838&lt;=S$1006)),FALSE),TRUE))))</f>
        <v>0.0</v>
      </c>
      <c r="T838">
        <f>IF(Datos!T838="",0,IF(AND(T$1008&lt;&gt;"",Datos!T838=T$1008),0,IF(T$1004=0,0,1-CHOOSE(T$1004,IF(ISNUMBER(Datos!T838),AND(OR(T$1005="",Datos!T838&gt;=T$1005),OR(T$1006="",Datos!T838&lt;=T$1006)),FALSE),IF(ISNUMBER(Datos!T838),AND(Datos!T838=INT(Datos!T838),AND(OR(T$1005="",Datos!T838&gt;=T$1005),OR(T$1006="",Datos!T838&lt;=T$1006))),FALSE),OR(ISNUMBER(FIND(";"&amp;UPPER(TRIM(Datos!T838&amp;""))&amp;"=",T$1007)),ISNUMBER(FIND(";"&amp;UPPER(TRIM(Datos!T838&amp;""))&amp;";",T$1007))),OR(UPPER(TRIM(Datos!T838&amp;""))="SÍ",UPPER(TRIM(Datos!T838&amp;""))="SI",UPPER(TRIM(Datos!T838&amp;""))="NO"),IF(ISNUMBER(Datos!T838),AND(OR(T$1005="",Datos!T838&gt;=T$1005),OR(T$1006="",Datos!T838&lt;=T$1006)),FALSE),TRUE))))</f>
        <v>0.0</v>
      </c>
      <c r="U838">
        <f>IF(Datos!U838="",0,IF(AND(U$1008&lt;&gt;"",Datos!U838=U$1008),0,IF(U$1004=0,0,1-CHOOSE(U$1004,IF(ISNUMBER(Datos!U838),AND(OR(U$1005="",Datos!U838&gt;=U$1005),OR(U$1006="",Datos!U838&lt;=U$1006)),FALSE),IF(ISNUMBER(Datos!U838),AND(Datos!U838=INT(Datos!U838),AND(OR(U$1005="",Datos!U838&gt;=U$1005),OR(U$1006="",Datos!U838&lt;=U$1006))),FALSE),OR(ISNUMBER(FIND(";"&amp;UPPER(TRIM(Datos!U838&amp;""))&amp;"=",U$1007)),ISNUMBER(FIND(";"&amp;UPPER(TRIM(Datos!U838&amp;""))&amp;";",U$1007))),OR(UPPER(TRIM(Datos!U838&amp;""))="SÍ",UPPER(TRIM(Datos!U838&amp;""))="SI",UPPER(TRIM(Datos!U838&amp;""))="NO"),IF(ISNUMBER(Datos!U838),AND(OR(U$1005="",Datos!U838&gt;=U$1005),OR(U$1006="",Datos!U838&lt;=U$1006)),FALSE),TRUE))))</f>
        <v>0.0</v>
      </c>
      <c r="V838">
        <f>IF(Datos!V838="",0,IF(AND(V$1008&lt;&gt;"",Datos!V838=V$1008),0,IF(V$1004=0,0,1-CHOOSE(V$1004,IF(ISNUMBER(Datos!V838),AND(OR(V$1005="",Datos!V838&gt;=V$1005),OR(V$1006="",Datos!V838&lt;=V$1006)),FALSE),IF(ISNUMBER(Datos!V838),AND(Datos!V838=INT(Datos!V838),AND(OR(V$1005="",Datos!V838&gt;=V$1005),OR(V$1006="",Datos!V838&lt;=V$1006))),FALSE),OR(ISNUMBER(FIND(";"&amp;UPPER(TRIM(Datos!V838&amp;""))&amp;"=",V$1007)),ISNUMBER(FIND(";"&amp;UPPER(TRIM(Datos!V838&amp;""))&amp;";",V$1007))),OR(UPPER(TRIM(Datos!V838&amp;""))="SÍ",UPPER(TRIM(Datos!V838&amp;""))="SI",UPPER(TRIM(Datos!V838&amp;""))="NO"),IF(ISNUMBER(Datos!V838),AND(OR(V$1005="",Datos!V838&gt;=V$1005),OR(V$1006="",Datos!V838&lt;=V$1006)),FALSE),TRUE))))</f>
        <v>0.0</v>
      </c>
      <c r="W838">
        <f>IF(Datos!W838="",0,IF(AND(W$1008&lt;&gt;"",Datos!W838=W$1008),0,IF(W$1004=0,0,1-CHOOSE(W$1004,IF(ISNUMBER(Datos!W838),AND(OR(W$1005="",Datos!W838&gt;=W$1005),OR(W$1006="",Datos!W838&lt;=W$1006)),FALSE),IF(ISNUMBER(Datos!W838),AND(Datos!W838=INT(Datos!W838),AND(OR(W$1005="",Datos!W838&gt;=W$1005),OR(W$1006="",Datos!W838&lt;=W$1006))),FALSE),OR(ISNUMBER(FIND(";"&amp;UPPER(TRIM(Datos!W838&amp;""))&amp;"=",W$1007)),ISNUMBER(FIND(";"&amp;UPPER(TRIM(Datos!W838&amp;""))&amp;";",W$1007))),OR(UPPER(TRIM(Datos!W838&amp;""))="SÍ",UPPER(TRIM(Datos!W838&amp;""))="SI",UPPER(TRIM(Datos!W838&amp;""))="NO"),IF(ISNUMBER(Datos!W838),AND(OR(W$1005="",Datos!W838&gt;=W$1005),OR(W$1006="",Datos!W838&lt;=W$1006)),FALSE),TRUE))))</f>
        <v>0.0</v>
      </c>
      <c r="X838">
        <f>IF(Datos!X838="",0,IF(AND(X$1008&lt;&gt;"",Datos!X838=X$1008),0,IF(X$1004=0,0,1-CHOOSE(X$1004,IF(ISNUMBER(Datos!X838),AND(OR(X$1005="",Datos!X838&gt;=X$1005),OR(X$1006="",Datos!X838&lt;=X$1006)),FALSE),IF(ISNUMBER(Datos!X838),AND(Datos!X838=INT(Datos!X838),AND(OR(X$1005="",Datos!X838&gt;=X$1005),OR(X$1006="",Datos!X838&lt;=X$1006))),FALSE),OR(ISNUMBER(FIND(";"&amp;UPPER(TRIM(Datos!X838&amp;""))&amp;"=",X$1007)),ISNUMBER(FIND(";"&amp;UPPER(TRIM(Datos!X838&amp;""))&amp;";",X$1007))),OR(UPPER(TRIM(Datos!X838&amp;""))="SÍ",UPPER(TRIM(Datos!X838&amp;""))="SI",UPPER(TRIM(Datos!X838&amp;""))="NO"),IF(ISNUMBER(Datos!X838),AND(OR(X$1005="",Datos!X838&gt;=X$1005),OR(X$1006="",Datos!X838&lt;=X$1006)),FALSE),TRUE))))</f>
        <v>0.0</v>
      </c>
      <c r="Y838">
        <f>IF(Datos!Y838="",0,IF(AND(Y$1008&lt;&gt;"",Datos!Y838=Y$1008),0,IF(Y$1004=0,0,1-CHOOSE(Y$1004,IF(ISNUMBER(Datos!Y838),AND(OR(Y$1005="",Datos!Y838&gt;=Y$1005),OR(Y$1006="",Datos!Y838&lt;=Y$1006)),FALSE),IF(ISNUMBER(Datos!Y838),AND(Datos!Y838=INT(Datos!Y838),AND(OR(Y$1005="",Datos!Y838&gt;=Y$1005),OR(Y$1006="",Datos!Y838&lt;=Y$1006))),FALSE),OR(ISNUMBER(FIND(";"&amp;UPPER(TRIM(Datos!Y838&amp;""))&amp;"=",Y$1007)),ISNUMBER(FIND(";"&amp;UPPER(TRIM(Datos!Y838&amp;""))&amp;";",Y$1007))),OR(UPPER(TRIM(Datos!Y838&amp;""))="SÍ",UPPER(TRIM(Datos!Y838&amp;""))="SI",UPPER(TRIM(Datos!Y838&amp;""))="NO"),IF(ISNUMBER(Datos!Y838),AND(OR(Y$1005="",Datos!Y838&gt;=Y$1005),OR(Y$1006="",Datos!Y838&lt;=Y$1006)),FALSE),TRUE))))</f>
        <v>0.0</v>
      </c>
      <c r="Z838">
        <f>IF(Datos!Z838="",0,IF(AND(Z$1008&lt;&gt;"",Datos!Z838=Z$1008),0,IF(Z$1004=0,0,1-CHOOSE(Z$1004,IF(ISNUMBER(Datos!Z838),AND(OR(Z$1005="",Datos!Z838&gt;=Z$1005),OR(Z$1006="",Datos!Z838&lt;=Z$1006)),FALSE),IF(ISNUMBER(Datos!Z838),AND(Datos!Z838=INT(Datos!Z838),AND(OR(Z$1005="",Datos!Z838&gt;=Z$1005),OR(Z$1006="",Datos!Z838&lt;=Z$1006))),FALSE),OR(ISNUMBER(FIND(";"&amp;UPPER(TRIM(Datos!Z838&amp;""))&amp;"=",Z$1007)),ISNUMBER(FIND(";"&amp;UPPER(TRIM(Datos!Z838&amp;""))&amp;";",Z$1007))),OR(UPPER(TRIM(Datos!Z838&amp;""))="SÍ",UPPER(TRIM(Datos!Z838&amp;""))="SI",UPPER(TRIM(Datos!Z838&amp;""))="NO"),IF(ISNUMBER(Datos!Z838),AND(OR(Z$1005="",Datos!Z838&gt;=Z$1005),OR(Z$1006="",Datos!Z838&lt;=Z$1006)),FALSE),TRUE))))</f>
        <v>0.0</v>
      </c>
      <c r="AA838">
        <f>IF(Datos!AA838="",0,IF(AND(AA$1008&lt;&gt;"",Datos!AA838=AA$1008),0,IF(AA$1004=0,0,1-CHOOSE(AA$1004,IF(ISNUMBER(Datos!AA838),AND(OR(AA$1005="",Datos!AA838&gt;=AA$1005),OR(AA$1006="",Datos!AA838&lt;=AA$1006)),FALSE),IF(ISNUMBER(Datos!AA838),AND(Datos!AA838=INT(Datos!AA838),AND(OR(AA$1005="",Datos!AA838&gt;=AA$1005),OR(AA$1006="",Datos!AA838&lt;=AA$1006))),FALSE),OR(ISNUMBER(FIND(";"&amp;UPPER(TRIM(Datos!AA838&amp;""))&amp;"=",AA$1007)),ISNUMBER(FIND(";"&amp;UPPER(TRIM(Datos!AA838&amp;""))&amp;";",AA$1007))),OR(UPPER(TRIM(Datos!AA838&amp;""))="SÍ",UPPER(TRIM(Datos!AA838&amp;""))="SI",UPPER(TRIM(Datos!AA838&amp;""))="NO"),IF(ISNUMBER(Datos!AA838),AND(OR(AA$1005="",Datos!AA838&gt;=AA$1005),OR(AA$1006="",Datos!AA838&lt;=AA$1006)),FALSE),TRUE))))</f>
        <v>0.0</v>
      </c>
      <c r="AB838">
        <f>IF(Datos!AB838="",0,IF(AND(AB$1008&lt;&gt;"",Datos!AB838=AB$1008),0,IF(AB$1004=0,0,1-CHOOSE(AB$1004,IF(ISNUMBER(Datos!AB838),AND(OR(AB$1005="",Datos!AB838&gt;=AB$1005),OR(AB$1006="",Datos!AB838&lt;=AB$1006)),FALSE),IF(ISNUMBER(Datos!AB838),AND(Datos!AB838=INT(Datos!AB838),AND(OR(AB$1005="",Datos!AB838&gt;=AB$1005),OR(AB$1006="",Datos!AB838&lt;=AB$1006))),FALSE),OR(ISNUMBER(FIND(";"&amp;UPPER(TRIM(Datos!AB838&amp;""))&amp;"=",AB$1007)),ISNUMBER(FIND(";"&amp;UPPER(TRIM(Datos!AB838&amp;""))&amp;";",AB$1007))),OR(UPPER(TRIM(Datos!AB838&amp;""))="SÍ",UPPER(TRIM(Datos!AB838&amp;""))="SI",UPPER(TRIM(Datos!AB838&amp;""))="NO"),IF(ISNUMBER(Datos!AB838),AND(OR(AB$1005="",Datos!AB838&gt;=AB$1005),OR(AB$1006="",Datos!AB838&lt;=AB$1006)),FALSE),TRUE))))</f>
        <v>0.0</v>
      </c>
      <c r="AC838">
        <f>IF(Datos!AC838="",0,IF(AND(AC$1008&lt;&gt;"",Datos!AC838=AC$1008),0,IF(AC$1004=0,0,1-CHOOSE(AC$1004,IF(ISNUMBER(Datos!AC838),AND(OR(AC$1005="",Datos!AC838&gt;=AC$1005),OR(AC$1006="",Datos!AC838&lt;=AC$1006)),FALSE),IF(ISNUMBER(Datos!AC838),AND(Datos!AC838=INT(Datos!AC838),AND(OR(AC$1005="",Datos!AC838&gt;=AC$1005),OR(AC$1006="",Datos!AC838&lt;=AC$1006))),FALSE),OR(ISNUMBER(FIND(";"&amp;UPPER(TRIM(Datos!AC838&amp;""))&amp;"=",AC$1007)),ISNUMBER(FIND(";"&amp;UPPER(TRIM(Datos!AC838&amp;""))&amp;";",AC$1007))),OR(UPPER(TRIM(Datos!AC838&amp;""))="SÍ",UPPER(TRIM(Datos!AC838&amp;""))="SI",UPPER(TRIM(Datos!AC838&amp;""))="NO"),IF(ISNUMBER(Datos!AC838),AND(OR(AC$1005="",Datos!AC838&gt;=AC$1005),OR(AC$1006="",Datos!AC838&lt;=AC$1006)),FALSE),TRUE))))</f>
        <v>0.0</v>
      </c>
      <c r="AD838">
        <f>IF(Datos!AD838="",0,IF(AND(AD$1008&lt;&gt;"",Datos!AD838=AD$1008),0,IF(AD$1004=0,0,1-CHOOSE(AD$1004,IF(ISNUMBER(Datos!AD838),AND(OR(AD$1005="",Datos!AD838&gt;=AD$1005),OR(AD$1006="",Datos!AD838&lt;=AD$1006)),FALSE),IF(ISNUMBER(Datos!AD838),AND(Datos!AD838=INT(Datos!AD838),AND(OR(AD$1005="",Datos!AD838&gt;=AD$1005),OR(AD$1006="",Datos!AD838&lt;=AD$1006))),FALSE),OR(ISNUMBER(FIND(";"&amp;UPPER(TRIM(Datos!AD838&amp;""))&amp;"=",AD$1007)),ISNUMBER(FIND(";"&amp;UPPER(TRIM(Datos!AD838&amp;""))&amp;";",AD$1007))),OR(UPPER(TRIM(Datos!AD838&amp;""))="SÍ",UPPER(TRIM(Datos!AD838&amp;""))="SI",UPPER(TRIM(Datos!AD838&amp;""))="NO"),IF(ISNUMBER(Datos!AD838),AND(OR(AD$1005="",Datos!AD838&gt;=AD$1005),OR(AD$1006="",Datos!AD838&lt;=AD$1006)),FALSE),TRUE))))</f>
        <v>0.0</v>
      </c>
      <c r="AE838">
        <f>IF(Datos!AE838="",0,IF(AND(AE$1008&lt;&gt;"",Datos!AE838=AE$1008),0,IF(AE$1004=0,0,1-CHOOSE(AE$1004,IF(ISNUMBER(Datos!AE838),AND(OR(AE$1005="",Datos!AE838&gt;=AE$1005),OR(AE$1006="",Datos!AE838&lt;=AE$1006)),FALSE),IF(ISNUMBER(Datos!AE838),AND(Datos!AE838=INT(Datos!AE838),AND(OR(AE$1005="",Datos!AE838&gt;=AE$1005),OR(AE$1006="",Datos!AE838&lt;=AE$1006))),FALSE),OR(ISNUMBER(FIND(";"&amp;UPPER(TRIM(Datos!AE838&amp;""))&amp;"=",AE$1007)),ISNUMBER(FIND(";"&amp;UPPER(TRIM(Datos!AE838&amp;""))&amp;";",AE$1007))),OR(UPPER(TRIM(Datos!AE838&amp;""))="SÍ",UPPER(TRIM(Datos!AE838&amp;""))="SI",UPPER(TRIM(Datos!AE838&amp;""))="NO"),IF(ISNUMBER(Datos!AE838),AND(OR(AE$1005="",Datos!AE838&gt;=AE$1005),OR(AE$1006="",Datos!AE838&lt;=AE$1006)),FALSE),TRUE))))</f>
        <v>0.0</v>
      </c>
    </row>
    <row r="839" spans="2:31">
      <c r="B839">
        <f>IF(Datos!B839="",0,IF(AND(B$1008&lt;&gt;"",Datos!B839=B$1008),0,IF(B$1004=0,0,1-CHOOSE(B$1004,IF(ISNUMBER(Datos!B839),AND(OR(B$1005="",Datos!B839&gt;=B$1005),OR(B$1006="",Datos!B839&lt;=B$1006)),FALSE),IF(ISNUMBER(Datos!B839),AND(Datos!B839=INT(Datos!B839),AND(OR(B$1005="",Datos!B839&gt;=B$1005),OR(B$1006="",Datos!B839&lt;=B$1006))),FALSE),OR(ISNUMBER(FIND(";"&amp;UPPER(TRIM(Datos!B839&amp;""))&amp;"=",B$1007)),ISNUMBER(FIND(";"&amp;UPPER(TRIM(Datos!B839&amp;""))&amp;";",B$1007))),OR(UPPER(TRIM(Datos!B839&amp;""))="SÍ",UPPER(TRIM(Datos!B839&amp;""))="SI",UPPER(TRIM(Datos!B839&amp;""))="NO"),IF(ISNUMBER(Datos!B839),AND(OR(B$1005="",Datos!B839&gt;=B$1005),OR(B$1006="",Datos!B839&lt;=B$1006)),FALSE),TRUE))))</f>
        <v>0.0</v>
      </c>
      <c r="C839">
        <f>IF(Datos!C839="",0,IF(AND(C$1008&lt;&gt;"",Datos!C839=C$1008),0,IF(C$1004=0,0,1-CHOOSE(C$1004,IF(ISNUMBER(Datos!C839),AND(OR(C$1005="",Datos!C839&gt;=C$1005),OR(C$1006="",Datos!C839&lt;=C$1006)),FALSE),IF(ISNUMBER(Datos!C839),AND(Datos!C839=INT(Datos!C839),AND(OR(C$1005="",Datos!C839&gt;=C$1005),OR(C$1006="",Datos!C839&lt;=C$1006))),FALSE),OR(ISNUMBER(FIND(";"&amp;UPPER(TRIM(Datos!C839&amp;""))&amp;"=",C$1007)),ISNUMBER(FIND(";"&amp;UPPER(TRIM(Datos!C839&amp;""))&amp;";",C$1007))),OR(UPPER(TRIM(Datos!C839&amp;""))="SÍ",UPPER(TRIM(Datos!C839&amp;""))="SI",UPPER(TRIM(Datos!C839&amp;""))="NO"),IF(ISNUMBER(Datos!C839),AND(OR(C$1005="",Datos!C839&gt;=C$1005),OR(C$1006="",Datos!C839&lt;=C$1006)),FALSE),TRUE))))</f>
        <v>0.0</v>
      </c>
      <c r="D839">
        <f>IF(Datos!D839="",0,IF(AND(D$1008&lt;&gt;"",Datos!D839=D$1008),0,IF(D$1004=0,0,1-CHOOSE(D$1004,IF(ISNUMBER(Datos!D839),AND(OR(D$1005="",Datos!D839&gt;=D$1005),OR(D$1006="",Datos!D839&lt;=D$1006)),FALSE),IF(ISNUMBER(Datos!D839),AND(Datos!D839=INT(Datos!D839),AND(OR(D$1005="",Datos!D839&gt;=D$1005),OR(D$1006="",Datos!D839&lt;=D$1006))),FALSE),OR(ISNUMBER(FIND(";"&amp;UPPER(TRIM(Datos!D839&amp;""))&amp;"=",D$1007)),ISNUMBER(FIND(";"&amp;UPPER(TRIM(Datos!D839&amp;""))&amp;";",D$1007))),OR(UPPER(TRIM(Datos!D839&amp;""))="SÍ",UPPER(TRIM(Datos!D839&amp;""))="SI",UPPER(TRIM(Datos!D839&amp;""))="NO"),IF(ISNUMBER(Datos!D839),AND(OR(D$1005="",Datos!D839&gt;=D$1005),OR(D$1006="",Datos!D839&lt;=D$1006)),FALSE),TRUE))))</f>
        <v>0.0</v>
      </c>
      <c r="E839">
        <f>IF(Datos!E839="",0,IF(AND(E$1008&lt;&gt;"",Datos!E839=E$1008),0,IF(E$1004=0,0,1-CHOOSE(E$1004,IF(ISNUMBER(Datos!E839),AND(OR(E$1005="",Datos!E839&gt;=E$1005),OR(E$1006="",Datos!E839&lt;=E$1006)),FALSE),IF(ISNUMBER(Datos!E839),AND(Datos!E839=INT(Datos!E839),AND(OR(E$1005="",Datos!E839&gt;=E$1005),OR(E$1006="",Datos!E839&lt;=E$1006))),FALSE),OR(ISNUMBER(FIND(";"&amp;UPPER(TRIM(Datos!E839&amp;""))&amp;"=",E$1007)),ISNUMBER(FIND(";"&amp;UPPER(TRIM(Datos!E839&amp;""))&amp;";",E$1007))),OR(UPPER(TRIM(Datos!E839&amp;""))="SÍ",UPPER(TRIM(Datos!E839&amp;""))="SI",UPPER(TRIM(Datos!E839&amp;""))="NO"),IF(ISNUMBER(Datos!E839),AND(OR(E$1005="",Datos!E839&gt;=E$1005),OR(E$1006="",Datos!E839&lt;=E$1006)),FALSE),TRUE))))</f>
        <v>0.0</v>
      </c>
      <c r="F839">
        <f>IF(Datos!F839="",0,IF(AND(F$1008&lt;&gt;"",Datos!F839=F$1008),0,IF(F$1004=0,0,1-CHOOSE(F$1004,IF(ISNUMBER(Datos!F839),AND(OR(F$1005="",Datos!F839&gt;=F$1005),OR(F$1006="",Datos!F839&lt;=F$1006)),FALSE),IF(ISNUMBER(Datos!F839),AND(Datos!F839=INT(Datos!F839),AND(OR(F$1005="",Datos!F839&gt;=F$1005),OR(F$1006="",Datos!F839&lt;=F$1006))),FALSE),OR(ISNUMBER(FIND(";"&amp;UPPER(TRIM(Datos!F839&amp;""))&amp;"=",F$1007)),ISNUMBER(FIND(";"&amp;UPPER(TRIM(Datos!F839&amp;""))&amp;";",F$1007))),OR(UPPER(TRIM(Datos!F839&amp;""))="SÍ",UPPER(TRIM(Datos!F839&amp;""))="SI",UPPER(TRIM(Datos!F839&amp;""))="NO"),IF(ISNUMBER(Datos!F839),AND(OR(F$1005="",Datos!F839&gt;=F$1005),OR(F$1006="",Datos!F839&lt;=F$1006)),FALSE),TRUE))))</f>
        <v>0.0</v>
      </c>
      <c r="G839">
        <f>IF(Datos!G839="",0,IF(AND(G$1008&lt;&gt;"",Datos!G839=G$1008),0,IF(G$1004=0,0,1-CHOOSE(G$1004,IF(ISNUMBER(Datos!G839),AND(OR(G$1005="",Datos!G839&gt;=G$1005),OR(G$1006="",Datos!G839&lt;=G$1006)),FALSE),IF(ISNUMBER(Datos!G839),AND(Datos!G839=INT(Datos!G839),AND(OR(G$1005="",Datos!G839&gt;=G$1005),OR(G$1006="",Datos!G839&lt;=G$1006))),FALSE),OR(ISNUMBER(FIND(";"&amp;UPPER(TRIM(Datos!G839&amp;""))&amp;"=",G$1007)),ISNUMBER(FIND(";"&amp;UPPER(TRIM(Datos!G839&amp;""))&amp;";",G$1007))),OR(UPPER(TRIM(Datos!G839&amp;""))="SÍ",UPPER(TRIM(Datos!G839&amp;""))="SI",UPPER(TRIM(Datos!G839&amp;""))="NO"),IF(ISNUMBER(Datos!G839),AND(OR(G$1005="",Datos!G839&gt;=G$1005),OR(G$1006="",Datos!G839&lt;=G$1006)),FALSE),TRUE))))</f>
        <v>0.0</v>
      </c>
      <c r="H839">
        <f>IF(Datos!H839="",0,IF(AND(H$1008&lt;&gt;"",Datos!H839=H$1008),0,IF(H$1004=0,0,1-CHOOSE(H$1004,IF(ISNUMBER(Datos!H839),AND(OR(H$1005="",Datos!H839&gt;=H$1005),OR(H$1006="",Datos!H839&lt;=H$1006)),FALSE),IF(ISNUMBER(Datos!H839),AND(Datos!H839=INT(Datos!H839),AND(OR(H$1005="",Datos!H839&gt;=H$1005),OR(H$1006="",Datos!H839&lt;=H$1006))),FALSE),OR(ISNUMBER(FIND(";"&amp;UPPER(TRIM(Datos!H839&amp;""))&amp;"=",H$1007)),ISNUMBER(FIND(";"&amp;UPPER(TRIM(Datos!H839&amp;""))&amp;";",H$1007))),OR(UPPER(TRIM(Datos!H839&amp;""))="SÍ",UPPER(TRIM(Datos!H839&amp;""))="SI",UPPER(TRIM(Datos!H839&amp;""))="NO"),IF(ISNUMBER(Datos!H839),AND(OR(H$1005="",Datos!H839&gt;=H$1005),OR(H$1006="",Datos!H839&lt;=H$1006)),FALSE),TRUE))))</f>
        <v>0.0</v>
      </c>
      <c r="I839">
        <f>IF(Datos!I839="",0,IF(AND(I$1008&lt;&gt;"",Datos!I839=I$1008),0,IF(I$1004=0,0,1-CHOOSE(I$1004,IF(ISNUMBER(Datos!I839),AND(OR(I$1005="",Datos!I839&gt;=I$1005),OR(I$1006="",Datos!I839&lt;=I$1006)),FALSE),IF(ISNUMBER(Datos!I839),AND(Datos!I839=INT(Datos!I839),AND(OR(I$1005="",Datos!I839&gt;=I$1005),OR(I$1006="",Datos!I839&lt;=I$1006))),FALSE),OR(ISNUMBER(FIND(";"&amp;UPPER(TRIM(Datos!I839&amp;""))&amp;"=",I$1007)),ISNUMBER(FIND(";"&amp;UPPER(TRIM(Datos!I839&amp;""))&amp;";",I$1007))),OR(UPPER(TRIM(Datos!I839&amp;""))="SÍ",UPPER(TRIM(Datos!I839&amp;""))="SI",UPPER(TRIM(Datos!I839&amp;""))="NO"),IF(ISNUMBER(Datos!I839),AND(OR(I$1005="",Datos!I839&gt;=I$1005),OR(I$1006="",Datos!I839&lt;=I$1006)),FALSE),TRUE))))</f>
        <v>0.0</v>
      </c>
      <c r="J839">
        <f>IF(Datos!J839="",0,IF(AND(J$1008&lt;&gt;"",Datos!J839=J$1008),0,IF(J$1004=0,0,1-CHOOSE(J$1004,IF(ISNUMBER(Datos!J839),AND(OR(J$1005="",Datos!J839&gt;=J$1005),OR(J$1006="",Datos!J839&lt;=J$1006)),FALSE),IF(ISNUMBER(Datos!J839),AND(Datos!J839=INT(Datos!J839),AND(OR(J$1005="",Datos!J839&gt;=J$1005),OR(J$1006="",Datos!J839&lt;=J$1006))),FALSE),OR(ISNUMBER(FIND(";"&amp;UPPER(TRIM(Datos!J839&amp;""))&amp;"=",J$1007)),ISNUMBER(FIND(";"&amp;UPPER(TRIM(Datos!J839&amp;""))&amp;";",J$1007))),OR(UPPER(TRIM(Datos!J839&amp;""))="SÍ",UPPER(TRIM(Datos!J839&amp;""))="SI",UPPER(TRIM(Datos!J839&amp;""))="NO"),IF(ISNUMBER(Datos!J839),AND(OR(J$1005="",Datos!J839&gt;=J$1005),OR(J$1006="",Datos!J839&lt;=J$1006)),FALSE),TRUE))))</f>
        <v>0.0</v>
      </c>
      <c r="K839">
        <f>IF(Datos!K839="",0,IF(AND(K$1008&lt;&gt;"",Datos!K839=K$1008),0,IF(K$1004=0,0,1-CHOOSE(K$1004,IF(ISNUMBER(Datos!K839),AND(OR(K$1005="",Datos!K839&gt;=K$1005),OR(K$1006="",Datos!K839&lt;=K$1006)),FALSE),IF(ISNUMBER(Datos!K839),AND(Datos!K839=INT(Datos!K839),AND(OR(K$1005="",Datos!K839&gt;=K$1005),OR(K$1006="",Datos!K839&lt;=K$1006))),FALSE),OR(ISNUMBER(FIND(";"&amp;UPPER(TRIM(Datos!K839&amp;""))&amp;"=",K$1007)),ISNUMBER(FIND(";"&amp;UPPER(TRIM(Datos!K839&amp;""))&amp;";",K$1007))),OR(UPPER(TRIM(Datos!K839&amp;""))="SÍ",UPPER(TRIM(Datos!K839&amp;""))="SI",UPPER(TRIM(Datos!K839&amp;""))="NO"),IF(ISNUMBER(Datos!K839),AND(OR(K$1005="",Datos!K839&gt;=K$1005),OR(K$1006="",Datos!K839&lt;=K$1006)),FALSE),TRUE))))</f>
        <v>0.0</v>
      </c>
      <c r="L839">
        <f>IF(Datos!L839="",0,IF(AND(L$1008&lt;&gt;"",Datos!L839=L$1008),0,IF(L$1004=0,0,1-CHOOSE(L$1004,IF(ISNUMBER(Datos!L839),AND(OR(L$1005="",Datos!L839&gt;=L$1005),OR(L$1006="",Datos!L839&lt;=L$1006)),FALSE),IF(ISNUMBER(Datos!L839),AND(Datos!L839=INT(Datos!L839),AND(OR(L$1005="",Datos!L839&gt;=L$1005),OR(L$1006="",Datos!L839&lt;=L$1006))),FALSE),OR(ISNUMBER(FIND(";"&amp;UPPER(TRIM(Datos!L839&amp;""))&amp;"=",L$1007)),ISNUMBER(FIND(";"&amp;UPPER(TRIM(Datos!L839&amp;""))&amp;";",L$1007))),OR(UPPER(TRIM(Datos!L839&amp;""))="SÍ",UPPER(TRIM(Datos!L839&amp;""))="SI",UPPER(TRIM(Datos!L839&amp;""))="NO"),IF(ISNUMBER(Datos!L839),AND(OR(L$1005="",Datos!L839&gt;=L$1005),OR(L$1006="",Datos!L839&lt;=L$1006)),FALSE),TRUE))))</f>
        <v>0.0</v>
      </c>
      <c r="M839">
        <f>IF(Datos!M839="",0,IF(AND(M$1008&lt;&gt;"",Datos!M839=M$1008),0,IF(M$1004=0,0,1-CHOOSE(M$1004,IF(ISNUMBER(Datos!M839),AND(OR(M$1005="",Datos!M839&gt;=M$1005),OR(M$1006="",Datos!M839&lt;=M$1006)),FALSE),IF(ISNUMBER(Datos!M839),AND(Datos!M839=INT(Datos!M839),AND(OR(M$1005="",Datos!M839&gt;=M$1005),OR(M$1006="",Datos!M839&lt;=M$1006))),FALSE),OR(ISNUMBER(FIND(";"&amp;UPPER(TRIM(Datos!M839&amp;""))&amp;"=",M$1007)),ISNUMBER(FIND(";"&amp;UPPER(TRIM(Datos!M839&amp;""))&amp;";",M$1007))),OR(UPPER(TRIM(Datos!M839&amp;""))="SÍ",UPPER(TRIM(Datos!M839&amp;""))="SI",UPPER(TRIM(Datos!M839&amp;""))="NO"),IF(ISNUMBER(Datos!M839),AND(OR(M$1005="",Datos!M839&gt;=M$1005),OR(M$1006="",Datos!M839&lt;=M$1006)),FALSE),TRUE))))</f>
        <v>0.0</v>
      </c>
      <c r="N839">
        <f>IF(Datos!N839="",0,IF(AND(N$1008&lt;&gt;"",Datos!N839=N$1008),0,IF(N$1004=0,0,1-CHOOSE(N$1004,IF(ISNUMBER(Datos!N839),AND(OR(N$1005="",Datos!N839&gt;=N$1005),OR(N$1006="",Datos!N839&lt;=N$1006)),FALSE),IF(ISNUMBER(Datos!N839),AND(Datos!N839=INT(Datos!N839),AND(OR(N$1005="",Datos!N839&gt;=N$1005),OR(N$1006="",Datos!N839&lt;=N$1006))),FALSE),OR(ISNUMBER(FIND(";"&amp;UPPER(TRIM(Datos!N839&amp;""))&amp;"=",N$1007)),ISNUMBER(FIND(";"&amp;UPPER(TRIM(Datos!N839&amp;""))&amp;";",N$1007))),OR(UPPER(TRIM(Datos!N839&amp;""))="SÍ",UPPER(TRIM(Datos!N839&amp;""))="SI",UPPER(TRIM(Datos!N839&amp;""))="NO"),IF(ISNUMBER(Datos!N839),AND(OR(N$1005="",Datos!N839&gt;=N$1005),OR(N$1006="",Datos!N839&lt;=N$1006)),FALSE),TRUE))))</f>
        <v>0.0</v>
      </c>
      <c r="O839">
        <f>IF(Datos!O839="",0,IF(AND(O$1008&lt;&gt;"",Datos!O839=O$1008),0,IF(O$1004=0,0,1-CHOOSE(O$1004,IF(ISNUMBER(Datos!O839),AND(OR(O$1005="",Datos!O839&gt;=O$1005),OR(O$1006="",Datos!O839&lt;=O$1006)),FALSE),IF(ISNUMBER(Datos!O839),AND(Datos!O839=INT(Datos!O839),AND(OR(O$1005="",Datos!O839&gt;=O$1005),OR(O$1006="",Datos!O839&lt;=O$1006))),FALSE),OR(ISNUMBER(FIND(";"&amp;UPPER(TRIM(Datos!O839&amp;""))&amp;"=",O$1007)),ISNUMBER(FIND(";"&amp;UPPER(TRIM(Datos!O839&amp;""))&amp;";",O$1007))),OR(UPPER(TRIM(Datos!O839&amp;""))="SÍ",UPPER(TRIM(Datos!O839&amp;""))="SI",UPPER(TRIM(Datos!O839&amp;""))="NO"),IF(ISNUMBER(Datos!O839),AND(OR(O$1005="",Datos!O839&gt;=O$1005),OR(O$1006="",Datos!O839&lt;=O$1006)),FALSE),TRUE))))</f>
        <v>0.0</v>
      </c>
      <c r="P839">
        <f>IF(Datos!P839="",0,IF(AND(P$1008&lt;&gt;"",Datos!P839=P$1008),0,IF(P$1004=0,0,1-CHOOSE(P$1004,IF(ISNUMBER(Datos!P839),AND(OR(P$1005="",Datos!P839&gt;=P$1005),OR(P$1006="",Datos!P839&lt;=P$1006)),FALSE),IF(ISNUMBER(Datos!P839),AND(Datos!P839=INT(Datos!P839),AND(OR(P$1005="",Datos!P839&gt;=P$1005),OR(P$1006="",Datos!P839&lt;=P$1006))),FALSE),OR(ISNUMBER(FIND(";"&amp;UPPER(TRIM(Datos!P839&amp;""))&amp;"=",P$1007)),ISNUMBER(FIND(";"&amp;UPPER(TRIM(Datos!P839&amp;""))&amp;";",P$1007))),OR(UPPER(TRIM(Datos!P839&amp;""))="SÍ",UPPER(TRIM(Datos!P839&amp;""))="SI",UPPER(TRIM(Datos!P839&amp;""))="NO"),IF(ISNUMBER(Datos!P839),AND(OR(P$1005="",Datos!P839&gt;=P$1005),OR(P$1006="",Datos!P839&lt;=P$1006)),FALSE),TRUE))))</f>
        <v>0.0</v>
      </c>
      <c r="Q839">
        <f>IF(Datos!Q839="",0,IF(AND(Q$1008&lt;&gt;"",Datos!Q839=Q$1008),0,IF(Q$1004=0,0,1-CHOOSE(Q$1004,IF(ISNUMBER(Datos!Q839),AND(OR(Q$1005="",Datos!Q839&gt;=Q$1005),OR(Q$1006="",Datos!Q839&lt;=Q$1006)),FALSE),IF(ISNUMBER(Datos!Q839),AND(Datos!Q839=INT(Datos!Q839),AND(OR(Q$1005="",Datos!Q839&gt;=Q$1005),OR(Q$1006="",Datos!Q839&lt;=Q$1006))),FALSE),OR(ISNUMBER(FIND(";"&amp;UPPER(TRIM(Datos!Q839&amp;""))&amp;"=",Q$1007)),ISNUMBER(FIND(";"&amp;UPPER(TRIM(Datos!Q839&amp;""))&amp;";",Q$1007))),OR(UPPER(TRIM(Datos!Q839&amp;""))="SÍ",UPPER(TRIM(Datos!Q839&amp;""))="SI",UPPER(TRIM(Datos!Q839&amp;""))="NO"),IF(ISNUMBER(Datos!Q839),AND(OR(Q$1005="",Datos!Q839&gt;=Q$1005),OR(Q$1006="",Datos!Q839&lt;=Q$1006)),FALSE),TRUE))))</f>
        <v>0.0</v>
      </c>
      <c r="R839">
        <f>IF(Datos!R839="",0,IF(AND(R$1008&lt;&gt;"",Datos!R839=R$1008),0,IF(R$1004=0,0,1-CHOOSE(R$1004,IF(ISNUMBER(Datos!R839),AND(OR(R$1005="",Datos!R839&gt;=R$1005),OR(R$1006="",Datos!R839&lt;=R$1006)),FALSE),IF(ISNUMBER(Datos!R839),AND(Datos!R839=INT(Datos!R839),AND(OR(R$1005="",Datos!R839&gt;=R$1005),OR(R$1006="",Datos!R839&lt;=R$1006))),FALSE),OR(ISNUMBER(FIND(";"&amp;UPPER(TRIM(Datos!R839&amp;""))&amp;"=",R$1007)),ISNUMBER(FIND(";"&amp;UPPER(TRIM(Datos!R839&amp;""))&amp;";",R$1007))),OR(UPPER(TRIM(Datos!R839&amp;""))="SÍ",UPPER(TRIM(Datos!R839&amp;""))="SI",UPPER(TRIM(Datos!R839&amp;""))="NO"),IF(ISNUMBER(Datos!R839),AND(OR(R$1005="",Datos!R839&gt;=R$1005),OR(R$1006="",Datos!R839&lt;=R$1006)),FALSE),TRUE))))</f>
        <v>0.0</v>
      </c>
      <c r="S839">
        <f>IF(Datos!S839="",0,IF(AND(S$1008&lt;&gt;"",Datos!S839=S$1008),0,IF(S$1004=0,0,1-CHOOSE(S$1004,IF(ISNUMBER(Datos!S839),AND(OR(S$1005="",Datos!S839&gt;=S$1005),OR(S$1006="",Datos!S839&lt;=S$1006)),FALSE),IF(ISNUMBER(Datos!S839),AND(Datos!S839=INT(Datos!S839),AND(OR(S$1005="",Datos!S839&gt;=S$1005),OR(S$1006="",Datos!S839&lt;=S$1006))),FALSE),OR(ISNUMBER(FIND(";"&amp;UPPER(TRIM(Datos!S839&amp;""))&amp;"=",S$1007)),ISNUMBER(FIND(";"&amp;UPPER(TRIM(Datos!S839&amp;""))&amp;";",S$1007))),OR(UPPER(TRIM(Datos!S839&amp;""))="SÍ",UPPER(TRIM(Datos!S839&amp;""))="SI",UPPER(TRIM(Datos!S839&amp;""))="NO"),IF(ISNUMBER(Datos!S839),AND(OR(S$1005="",Datos!S839&gt;=S$1005),OR(S$1006="",Datos!S839&lt;=S$1006)),FALSE),TRUE))))</f>
        <v>0.0</v>
      </c>
      <c r="T839">
        <f>IF(Datos!T839="",0,IF(AND(T$1008&lt;&gt;"",Datos!T839=T$1008),0,IF(T$1004=0,0,1-CHOOSE(T$1004,IF(ISNUMBER(Datos!T839),AND(OR(T$1005="",Datos!T839&gt;=T$1005),OR(T$1006="",Datos!T839&lt;=T$1006)),FALSE),IF(ISNUMBER(Datos!T839),AND(Datos!T839=INT(Datos!T839),AND(OR(T$1005="",Datos!T839&gt;=T$1005),OR(T$1006="",Datos!T839&lt;=T$1006))),FALSE),OR(ISNUMBER(FIND(";"&amp;UPPER(TRIM(Datos!T839&amp;""))&amp;"=",T$1007)),ISNUMBER(FIND(";"&amp;UPPER(TRIM(Datos!T839&amp;""))&amp;";",T$1007))),OR(UPPER(TRIM(Datos!T839&amp;""))="SÍ",UPPER(TRIM(Datos!T839&amp;""))="SI",UPPER(TRIM(Datos!T839&amp;""))="NO"),IF(ISNUMBER(Datos!T839),AND(OR(T$1005="",Datos!T839&gt;=T$1005),OR(T$1006="",Datos!T839&lt;=T$1006)),FALSE),TRUE))))</f>
        <v>0.0</v>
      </c>
      <c r="U839">
        <f>IF(Datos!U839="",0,IF(AND(U$1008&lt;&gt;"",Datos!U839=U$1008),0,IF(U$1004=0,0,1-CHOOSE(U$1004,IF(ISNUMBER(Datos!U839),AND(OR(U$1005="",Datos!U839&gt;=U$1005),OR(U$1006="",Datos!U839&lt;=U$1006)),FALSE),IF(ISNUMBER(Datos!U839),AND(Datos!U839=INT(Datos!U839),AND(OR(U$1005="",Datos!U839&gt;=U$1005),OR(U$1006="",Datos!U839&lt;=U$1006))),FALSE),OR(ISNUMBER(FIND(";"&amp;UPPER(TRIM(Datos!U839&amp;""))&amp;"=",U$1007)),ISNUMBER(FIND(";"&amp;UPPER(TRIM(Datos!U839&amp;""))&amp;";",U$1007))),OR(UPPER(TRIM(Datos!U839&amp;""))="SÍ",UPPER(TRIM(Datos!U839&amp;""))="SI",UPPER(TRIM(Datos!U839&amp;""))="NO"),IF(ISNUMBER(Datos!U839),AND(OR(U$1005="",Datos!U839&gt;=U$1005),OR(U$1006="",Datos!U839&lt;=U$1006)),FALSE),TRUE))))</f>
        <v>0.0</v>
      </c>
      <c r="V839">
        <f>IF(Datos!V839="",0,IF(AND(V$1008&lt;&gt;"",Datos!V839=V$1008),0,IF(V$1004=0,0,1-CHOOSE(V$1004,IF(ISNUMBER(Datos!V839),AND(OR(V$1005="",Datos!V839&gt;=V$1005),OR(V$1006="",Datos!V839&lt;=V$1006)),FALSE),IF(ISNUMBER(Datos!V839),AND(Datos!V839=INT(Datos!V839),AND(OR(V$1005="",Datos!V839&gt;=V$1005),OR(V$1006="",Datos!V839&lt;=V$1006))),FALSE),OR(ISNUMBER(FIND(";"&amp;UPPER(TRIM(Datos!V839&amp;""))&amp;"=",V$1007)),ISNUMBER(FIND(";"&amp;UPPER(TRIM(Datos!V839&amp;""))&amp;";",V$1007))),OR(UPPER(TRIM(Datos!V839&amp;""))="SÍ",UPPER(TRIM(Datos!V839&amp;""))="SI",UPPER(TRIM(Datos!V839&amp;""))="NO"),IF(ISNUMBER(Datos!V839),AND(OR(V$1005="",Datos!V839&gt;=V$1005),OR(V$1006="",Datos!V839&lt;=V$1006)),FALSE),TRUE))))</f>
        <v>0.0</v>
      </c>
      <c r="W839">
        <f>IF(Datos!W839="",0,IF(AND(W$1008&lt;&gt;"",Datos!W839=W$1008),0,IF(W$1004=0,0,1-CHOOSE(W$1004,IF(ISNUMBER(Datos!W839),AND(OR(W$1005="",Datos!W839&gt;=W$1005),OR(W$1006="",Datos!W839&lt;=W$1006)),FALSE),IF(ISNUMBER(Datos!W839),AND(Datos!W839=INT(Datos!W839),AND(OR(W$1005="",Datos!W839&gt;=W$1005),OR(W$1006="",Datos!W839&lt;=W$1006))),FALSE),OR(ISNUMBER(FIND(";"&amp;UPPER(TRIM(Datos!W839&amp;""))&amp;"=",W$1007)),ISNUMBER(FIND(";"&amp;UPPER(TRIM(Datos!W839&amp;""))&amp;";",W$1007))),OR(UPPER(TRIM(Datos!W839&amp;""))="SÍ",UPPER(TRIM(Datos!W839&amp;""))="SI",UPPER(TRIM(Datos!W839&amp;""))="NO"),IF(ISNUMBER(Datos!W839),AND(OR(W$1005="",Datos!W839&gt;=W$1005),OR(W$1006="",Datos!W839&lt;=W$1006)),FALSE),TRUE))))</f>
        <v>0.0</v>
      </c>
      <c r="X839">
        <f>IF(Datos!X839="",0,IF(AND(X$1008&lt;&gt;"",Datos!X839=X$1008),0,IF(X$1004=0,0,1-CHOOSE(X$1004,IF(ISNUMBER(Datos!X839),AND(OR(X$1005="",Datos!X839&gt;=X$1005),OR(X$1006="",Datos!X839&lt;=X$1006)),FALSE),IF(ISNUMBER(Datos!X839),AND(Datos!X839=INT(Datos!X839),AND(OR(X$1005="",Datos!X839&gt;=X$1005),OR(X$1006="",Datos!X839&lt;=X$1006))),FALSE),OR(ISNUMBER(FIND(";"&amp;UPPER(TRIM(Datos!X839&amp;""))&amp;"=",X$1007)),ISNUMBER(FIND(";"&amp;UPPER(TRIM(Datos!X839&amp;""))&amp;";",X$1007))),OR(UPPER(TRIM(Datos!X839&amp;""))="SÍ",UPPER(TRIM(Datos!X839&amp;""))="SI",UPPER(TRIM(Datos!X839&amp;""))="NO"),IF(ISNUMBER(Datos!X839),AND(OR(X$1005="",Datos!X839&gt;=X$1005),OR(X$1006="",Datos!X839&lt;=X$1006)),FALSE),TRUE))))</f>
        <v>0.0</v>
      </c>
      <c r="Y839">
        <f>IF(Datos!Y839="",0,IF(AND(Y$1008&lt;&gt;"",Datos!Y839=Y$1008),0,IF(Y$1004=0,0,1-CHOOSE(Y$1004,IF(ISNUMBER(Datos!Y839),AND(OR(Y$1005="",Datos!Y839&gt;=Y$1005),OR(Y$1006="",Datos!Y839&lt;=Y$1006)),FALSE),IF(ISNUMBER(Datos!Y839),AND(Datos!Y839=INT(Datos!Y839),AND(OR(Y$1005="",Datos!Y839&gt;=Y$1005),OR(Y$1006="",Datos!Y839&lt;=Y$1006))),FALSE),OR(ISNUMBER(FIND(";"&amp;UPPER(TRIM(Datos!Y839&amp;""))&amp;"=",Y$1007)),ISNUMBER(FIND(";"&amp;UPPER(TRIM(Datos!Y839&amp;""))&amp;";",Y$1007))),OR(UPPER(TRIM(Datos!Y839&amp;""))="SÍ",UPPER(TRIM(Datos!Y839&amp;""))="SI",UPPER(TRIM(Datos!Y839&amp;""))="NO"),IF(ISNUMBER(Datos!Y839),AND(OR(Y$1005="",Datos!Y839&gt;=Y$1005),OR(Y$1006="",Datos!Y839&lt;=Y$1006)),FALSE),TRUE))))</f>
        <v>0.0</v>
      </c>
      <c r="Z839">
        <f>IF(Datos!Z839="",0,IF(AND(Z$1008&lt;&gt;"",Datos!Z839=Z$1008),0,IF(Z$1004=0,0,1-CHOOSE(Z$1004,IF(ISNUMBER(Datos!Z839),AND(OR(Z$1005="",Datos!Z839&gt;=Z$1005),OR(Z$1006="",Datos!Z839&lt;=Z$1006)),FALSE),IF(ISNUMBER(Datos!Z839),AND(Datos!Z839=INT(Datos!Z839),AND(OR(Z$1005="",Datos!Z839&gt;=Z$1005),OR(Z$1006="",Datos!Z839&lt;=Z$1006))),FALSE),OR(ISNUMBER(FIND(";"&amp;UPPER(TRIM(Datos!Z839&amp;""))&amp;"=",Z$1007)),ISNUMBER(FIND(";"&amp;UPPER(TRIM(Datos!Z839&amp;""))&amp;";",Z$1007))),OR(UPPER(TRIM(Datos!Z839&amp;""))="SÍ",UPPER(TRIM(Datos!Z839&amp;""))="SI",UPPER(TRIM(Datos!Z839&amp;""))="NO"),IF(ISNUMBER(Datos!Z839),AND(OR(Z$1005="",Datos!Z839&gt;=Z$1005),OR(Z$1006="",Datos!Z839&lt;=Z$1006)),FALSE),TRUE))))</f>
        <v>0.0</v>
      </c>
      <c r="AA839">
        <f>IF(Datos!AA839="",0,IF(AND(AA$1008&lt;&gt;"",Datos!AA839=AA$1008),0,IF(AA$1004=0,0,1-CHOOSE(AA$1004,IF(ISNUMBER(Datos!AA839),AND(OR(AA$1005="",Datos!AA839&gt;=AA$1005),OR(AA$1006="",Datos!AA839&lt;=AA$1006)),FALSE),IF(ISNUMBER(Datos!AA839),AND(Datos!AA839=INT(Datos!AA839),AND(OR(AA$1005="",Datos!AA839&gt;=AA$1005),OR(AA$1006="",Datos!AA839&lt;=AA$1006))),FALSE),OR(ISNUMBER(FIND(";"&amp;UPPER(TRIM(Datos!AA839&amp;""))&amp;"=",AA$1007)),ISNUMBER(FIND(";"&amp;UPPER(TRIM(Datos!AA839&amp;""))&amp;";",AA$1007))),OR(UPPER(TRIM(Datos!AA839&amp;""))="SÍ",UPPER(TRIM(Datos!AA839&amp;""))="SI",UPPER(TRIM(Datos!AA839&amp;""))="NO"),IF(ISNUMBER(Datos!AA839),AND(OR(AA$1005="",Datos!AA839&gt;=AA$1005),OR(AA$1006="",Datos!AA839&lt;=AA$1006)),FALSE),TRUE))))</f>
        <v>0.0</v>
      </c>
      <c r="AB839">
        <f>IF(Datos!AB839="",0,IF(AND(AB$1008&lt;&gt;"",Datos!AB839=AB$1008),0,IF(AB$1004=0,0,1-CHOOSE(AB$1004,IF(ISNUMBER(Datos!AB839),AND(OR(AB$1005="",Datos!AB839&gt;=AB$1005),OR(AB$1006="",Datos!AB839&lt;=AB$1006)),FALSE),IF(ISNUMBER(Datos!AB839),AND(Datos!AB839=INT(Datos!AB839),AND(OR(AB$1005="",Datos!AB839&gt;=AB$1005),OR(AB$1006="",Datos!AB839&lt;=AB$1006))),FALSE),OR(ISNUMBER(FIND(";"&amp;UPPER(TRIM(Datos!AB839&amp;""))&amp;"=",AB$1007)),ISNUMBER(FIND(";"&amp;UPPER(TRIM(Datos!AB839&amp;""))&amp;";",AB$1007))),OR(UPPER(TRIM(Datos!AB839&amp;""))="SÍ",UPPER(TRIM(Datos!AB839&amp;""))="SI",UPPER(TRIM(Datos!AB839&amp;""))="NO"),IF(ISNUMBER(Datos!AB839),AND(OR(AB$1005="",Datos!AB839&gt;=AB$1005),OR(AB$1006="",Datos!AB839&lt;=AB$1006)),FALSE),TRUE))))</f>
        <v>0.0</v>
      </c>
      <c r="AC839">
        <f>IF(Datos!AC839="",0,IF(AND(AC$1008&lt;&gt;"",Datos!AC839=AC$1008),0,IF(AC$1004=0,0,1-CHOOSE(AC$1004,IF(ISNUMBER(Datos!AC839),AND(OR(AC$1005="",Datos!AC839&gt;=AC$1005),OR(AC$1006="",Datos!AC839&lt;=AC$1006)),FALSE),IF(ISNUMBER(Datos!AC839),AND(Datos!AC839=INT(Datos!AC839),AND(OR(AC$1005="",Datos!AC839&gt;=AC$1005),OR(AC$1006="",Datos!AC839&lt;=AC$1006))),FALSE),OR(ISNUMBER(FIND(";"&amp;UPPER(TRIM(Datos!AC839&amp;""))&amp;"=",AC$1007)),ISNUMBER(FIND(";"&amp;UPPER(TRIM(Datos!AC839&amp;""))&amp;";",AC$1007))),OR(UPPER(TRIM(Datos!AC839&amp;""))="SÍ",UPPER(TRIM(Datos!AC839&amp;""))="SI",UPPER(TRIM(Datos!AC839&amp;""))="NO"),IF(ISNUMBER(Datos!AC839),AND(OR(AC$1005="",Datos!AC839&gt;=AC$1005),OR(AC$1006="",Datos!AC839&lt;=AC$1006)),FALSE),TRUE))))</f>
        <v>0.0</v>
      </c>
      <c r="AD839">
        <f>IF(Datos!AD839="",0,IF(AND(AD$1008&lt;&gt;"",Datos!AD839=AD$1008),0,IF(AD$1004=0,0,1-CHOOSE(AD$1004,IF(ISNUMBER(Datos!AD839),AND(OR(AD$1005="",Datos!AD839&gt;=AD$1005),OR(AD$1006="",Datos!AD839&lt;=AD$1006)),FALSE),IF(ISNUMBER(Datos!AD839),AND(Datos!AD839=INT(Datos!AD839),AND(OR(AD$1005="",Datos!AD839&gt;=AD$1005),OR(AD$1006="",Datos!AD839&lt;=AD$1006))),FALSE),OR(ISNUMBER(FIND(";"&amp;UPPER(TRIM(Datos!AD839&amp;""))&amp;"=",AD$1007)),ISNUMBER(FIND(";"&amp;UPPER(TRIM(Datos!AD839&amp;""))&amp;";",AD$1007))),OR(UPPER(TRIM(Datos!AD839&amp;""))="SÍ",UPPER(TRIM(Datos!AD839&amp;""))="SI",UPPER(TRIM(Datos!AD839&amp;""))="NO"),IF(ISNUMBER(Datos!AD839),AND(OR(AD$1005="",Datos!AD839&gt;=AD$1005),OR(AD$1006="",Datos!AD839&lt;=AD$1006)),FALSE),TRUE))))</f>
        <v>0.0</v>
      </c>
      <c r="AE839">
        <f>IF(Datos!AE839="",0,IF(AND(AE$1008&lt;&gt;"",Datos!AE839=AE$1008),0,IF(AE$1004=0,0,1-CHOOSE(AE$1004,IF(ISNUMBER(Datos!AE839),AND(OR(AE$1005="",Datos!AE839&gt;=AE$1005),OR(AE$1006="",Datos!AE839&lt;=AE$1006)),FALSE),IF(ISNUMBER(Datos!AE839),AND(Datos!AE839=INT(Datos!AE839),AND(OR(AE$1005="",Datos!AE839&gt;=AE$1005),OR(AE$1006="",Datos!AE839&lt;=AE$1006))),FALSE),OR(ISNUMBER(FIND(";"&amp;UPPER(TRIM(Datos!AE839&amp;""))&amp;"=",AE$1007)),ISNUMBER(FIND(";"&amp;UPPER(TRIM(Datos!AE839&amp;""))&amp;";",AE$1007))),OR(UPPER(TRIM(Datos!AE839&amp;""))="SÍ",UPPER(TRIM(Datos!AE839&amp;""))="SI",UPPER(TRIM(Datos!AE839&amp;""))="NO"),IF(ISNUMBER(Datos!AE839),AND(OR(AE$1005="",Datos!AE839&gt;=AE$1005),OR(AE$1006="",Datos!AE839&lt;=AE$1006)),FALSE),TRUE))))</f>
        <v>0.0</v>
      </c>
    </row>
    <row r="840" spans="2:31">
      <c r="B840">
        <f>IF(Datos!B840="",0,IF(AND(B$1008&lt;&gt;"",Datos!B840=B$1008),0,IF(B$1004=0,0,1-CHOOSE(B$1004,IF(ISNUMBER(Datos!B840),AND(OR(B$1005="",Datos!B840&gt;=B$1005),OR(B$1006="",Datos!B840&lt;=B$1006)),FALSE),IF(ISNUMBER(Datos!B840),AND(Datos!B840=INT(Datos!B840),AND(OR(B$1005="",Datos!B840&gt;=B$1005),OR(B$1006="",Datos!B840&lt;=B$1006))),FALSE),OR(ISNUMBER(FIND(";"&amp;UPPER(TRIM(Datos!B840&amp;""))&amp;"=",B$1007)),ISNUMBER(FIND(";"&amp;UPPER(TRIM(Datos!B840&amp;""))&amp;";",B$1007))),OR(UPPER(TRIM(Datos!B840&amp;""))="SÍ",UPPER(TRIM(Datos!B840&amp;""))="SI",UPPER(TRIM(Datos!B840&amp;""))="NO"),IF(ISNUMBER(Datos!B840),AND(OR(B$1005="",Datos!B840&gt;=B$1005),OR(B$1006="",Datos!B840&lt;=B$1006)),FALSE),TRUE))))</f>
        <v>0.0</v>
      </c>
      <c r="C840">
        <f>IF(Datos!C840="",0,IF(AND(C$1008&lt;&gt;"",Datos!C840=C$1008),0,IF(C$1004=0,0,1-CHOOSE(C$1004,IF(ISNUMBER(Datos!C840),AND(OR(C$1005="",Datos!C840&gt;=C$1005),OR(C$1006="",Datos!C840&lt;=C$1006)),FALSE),IF(ISNUMBER(Datos!C840),AND(Datos!C840=INT(Datos!C840),AND(OR(C$1005="",Datos!C840&gt;=C$1005),OR(C$1006="",Datos!C840&lt;=C$1006))),FALSE),OR(ISNUMBER(FIND(";"&amp;UPPER(TRIM(Datos!C840&amp;""))&amp;"=",C$1007)),ISNUMBER(FIND(";"&amp;UPPER(TRIM(Datos!C840&amp;""))&amp;";",C$1007))),OR(UPPER(TRIM(Datos!C840&amp;""))="SÍ",UPPER(TRIM(Datos!C840&amp;""))="SI",UPPER(TRIM(Datos!C840&amp;""))="NO"),IF(ISNUMBER(Datos!C840),AND(OR(C$1005="",Datos!C840&gt;=C$1005),OR(C$1006="",Datos!C840&lt;=C$1006)),FALSE),TRUE))))</f>
        <v>0.0</v>
      </c>
      <c r="D840">
        <f>IF(Datos!D840="",0,IF(AND(D$1008&lt;&gt;"",Datos!D840=D$1008),0,IF(D$1004=0,0,1-CHOOSE(D$1004,IF(ISNUMBER(Datos!D840),AND(OR(D$1005="",Datos!D840&gt;=D$1005),OR(D$1006="",Datos!D840&lt;=D$1006)),FALSE),IF(ISNUMBER(Datos!D840),AND(Datos!D840=INT(Datos!D840),AND(OR(D$1005="",Datos!D840&gt;=D$1005),OR(D$1006="",Datos!D840&lt;=D$1006))),FALSE),OR(ISNUMBER(FIND(";"&amp;UPPER(TRIM(Datos!D840&amp;""))&amp;"=",D$1007)),ISNUMBER(FIND(";"&amp;UPPER(TRIM(Datos!D840&amp;""))&amp;";",D$1007))),OR(UPPER(TRIM(Datos!D840&amp;""))="SÍ",UPPER(TRIM(Datos!D840&amp;""))="SI",UPPER(TRIM(Datos!D840&amp;""))="NO"),IF(ISNUMBER(Datos!D840),AND(OR(D$1005="",Datos!D840&gt;=D$1005),OR(D$1006="",Datos!D840&lt;=D$1006)),FALSE),TRUE))))</f>
        <v>0.0</v>
      </c>
      <c r="E840">
        <f>IF(Datos!E840="",0,IF(AND(E$1008&lt;&gt;"",Datos!E840=E$1008),0,IF(E$1004=0,0,1-CHOOSE(E$1004,IF(ISNUMBER(Datos!E840),AND(OR(E$1005="",Datos!E840&gt;=E$1005),OR(E$1006="",Datos!E840&lt;=E$1006)),FALSE),IF(ISNUMBER(Datos!E840),AND(Datos!E840=INT(Datos!E840),AND(OR(E$1005="",Datos!E840&gt;=E$1005),OR(E$1006="",Datos!E840&lt;=E$1006))),FALSE),OR(ISNUMBER(FIND(";"&amp;UPPER(TRIM(Datos!E840&amp;""))&amp;"=",E$1007)),ISNUMBER(FIND(";"&amp;UPPER(TRIM(Datos!E840&amp;""))&amp;";",E$1007))),OR(UPPER(TRIM(Datos!E840&amp;""))="SÍ",UPPER(TRIM(Datos!E840&amp;""))="SI",UPPER(TRIM(Datos!E840&amp;""))="NO"),IF(ISNUMBER(Datos!E840),AND(OR(E$1005="",Datos!E840&gt;=E$1005),OR(E$1006="",Datos!E840&lt;=E$1006)),FALSE),TRUE))))</f>
        <v>0.0</v>
      </c>
      <c r="F840">
        <f>IF(Datos!F840="",0,IF(AND(F$1008&lt;&gt;"",Datos!F840=F$1008),0,IF(F$1004=0,0,1-CHOOSE(F$1004,IF(ISNUMBER(Datos!F840),AND(OR(F$1005="",Datos!F840&gt;=F$1005),OR(F$1006="",Datos!F840&lt;=F$1006)),FALSE),IF(ISNUMBER(Datos!F840),AND(Datos!F840=INT(Datos!F840),AND(OR(F$1005="",Datos!F840&gt;=F$1005),OR(F$1006="",Datos!F840&lt;=F$1006))),FALSE),OR(ISNUMBER(FIND(";"&amp;UPPER(TRIM(Datos!F840&amp;""))&amp;"=",F$1007)),ISNUMBER(FIND(";"&amp;UPPER(TRIM(Datos!F840&amp;""))&amp;";",F$1007))),OR(UPPER(TRIM(Datos!F840&amp;""))="SÍ",UPPER(TRIM(Datos!F840&amp;""))="SI",UPPER(TRIM(Datos!F840&amp;""))="NO"),IF(ISNUMBER(Datos!F840),AND(OR(F$1005="",Datos!F840&gt;=F$1005),OR(F$1006="",Datos!F840&lt;=F$1006)),FALSE),TRUE))))</f>
        <v>0.0</v>
      </c>
      <c r="G840">
        <f>IF(Datos!G840="",0,IF(AND(G$1008&lt;&gt;"",Datos!G840=G$1008),0,IF(G$1004=0,0,1-CHOOSE(G$1004,IF(ISNUMBER(Datos!G840),AND(OR(G$1005="",Datos!G840&gt;=G$1005),OR(G$1006="",Datos!G840&lt;=G$1006)),FALSE),IF(ISNUMBER(Datos!G840),AND(Datos!G840=INT(Datos!G840),AND(OR(G$1005="",Datos!G840&gt;=G$1005),OR(G$1006="",Datos!G840&lt;=G$1006))),FALSE),OR(ISNUMBER(FIND(";"&amp;UPPER(TRIM(Datos!G840&amp;""))&amp;"=",G$1007)),ISNUMBER(FIND(";"&amp;UPPER(TRIM(Datos!G840&amp;""))&amp;";",G$1007))),OR(UPPER(TRIM(Datos!G840&amp;""))="SÍ",UPPER(TRIM(Datos!G840&amp;""))="SI",UPPER(TRIM(Datos!G840&amp;""))="NO"),IF(ISNUMBER(Datos!G840),AND(OR(G$1005="",Datos!G840&gt;=G$1005),OR(G$1006="",Datos!G840&lt;=G$1006)),FALSE),TRUE))))</f>
        <v>0.0</v>
      </c>
      <c r="H840">
        <f>IF(Datos!H840="",0,IF(AND(H$1008&lt;&gt;"",Datos!H840=H$1008),0,IF(H$1004=0,0,1-CHOOSE(H$1004,IF(ISNUMBER(Datos!H840),AND(OR(H$1005="",Datos!H840&gt;=H$1005),OR(H$1006="",Datos!H840&lt;=H$1006)),FALSE),IF(ISNUMBER(Datos!H840),AND(Datos!H840=INT(Datos!H840),AND(OR(H$1005="",Datos!H840&gt;=H$1005),OR(H$1006="",Datos!H840&lt;=H$1006))),FALSE),OR(ISNUMBER(FIND(";"&amp;UPPER(TRIM(Datos!H840&amp;""))&amp;"=",H$1007)),ISNUMBER(FIND(";"&amp;UPPER(TRIM(Datos!H840&amp;""))&amp;";",H$1007))),OR(UPPER(TRIM(Datos!H840&amp;""))="SÍ",UPPER(TRIM(Datos!H840&amp;""))="SI",UPPER(TRIM(Datos!H840&amp;""))="NO"),IF(ISNUMBER(Datos!H840),AND(OR(H$1005="",Datos!H840&gt;=H$1005),OR(H$1006="",Datos!H840&lt;=H$1006)),FALSE),TRUE))))</f>
        <v>0.0</v>
      </c>
      <c r="I840">
        <f>IF(Datos!I840="",0,IF(AND(I$1008&lt;&gt;"",Datos!I840=I$1008),0,IF(I$1004=0,0,1-CHOOSE(I$1004,IF(ISNUMBER(Datos!I840),AND(OR(I$1005="",Datos!I840&gt;=I$1005),OR(I$1006="",Datos!I840&lt;=I$1006)),FALSE),IF(ISNUMBER(Datos!I840),AND(Datos!I840=INT(Datos!I840),AND(OR(I$1005="",Datos!I840&gt;=I$1005),OR(I$1006="",Datos!I840&lt;=I$1006))),FALSE),OR(ISNUMBER(FIND(";"&amp;UPPER(TRIM(Datos!I840&amp;""))&amp;"=",I$1007)),ISNUMBER(FIND(";"&amp;UPPER(TRIM(Datos!I840&amp;""))&amp;";",I$1007))),OR(UPPER(TRIM(Datos!I840&amp;""))="SÍ",UPPER(TRIM(Datos!I840&amp;""))="SI",UPPER(TRIM(Datos!I840&amp;""))="NO"),IF(ISNUMBER(Datos!I840),AND(OR(I$1005="",Datos!I840&gt;=I$1005),OR(I$1006="",Datos!I840&lt;=I$1006)),FALSE),TRUE))))</f>
        <v>0.0</v>
      </c>
      <c r="J840">
        <f>IF(Datos!J840="",0,IF(AND(J$1008&lt;&gt;"",Datos!J840=J$1008),0,IF(J$1004=0,0,1-CHOOSE(J$1004,IF(ISNUMBER(Datos!J840),AND(OR(J$1005="",Datos!J840&gt;=J$1005),OR(J$1006="",Datos!J840&lt;=J$1006)),FALSE),IF(ISNUMBER(Datos!J840),AND(Datos!J840=INT(Datos!J840),AND(OR(J$1005="",Datos!J840&gt;=J$1005),OR(J$1006="",Datos!J840&lt;=J$1006))),FALSE),OR(ISNUMBER(FIND(";"&amp;UPPER(TRIM(Datos!J840&amp;""))&amp;"=",J$1007)),ISNUMBER(FIND(";"&amp;UPPER(TRIM(Datos!J840&amp;""))&amp;";",J$1007))),OR(UPPER(TRIM(Datos!J840&amp;""))="SÍ",UPPER(TRIM(Datos!J840&amp;""))="SI",UPPER(TRIM(Datos!J840&amp;""))="NO"),IF(ISNUMBER(Datos!J840),AND(OR(J$1005="",Datos!J840&gt;=J$1005),OR(J$1006="",Datos!J840&lt;=J$1006)),FALSE),TRUE))))</f>
        <v>0.0</v>
      </c>
      <c r="K840">
        <f>IF(Datos!K840="",0,IF(AND(K$1008&lt;&gt;"",Datos!K840=K$1008),0,IF(K$1004=0,0,1-CHOOSE(K$1004,IF(ISNUMBER(Datos!K840),AND(OR(K$1005="",Datos!K840&gt;=K$1005),OR(K$1006="",Datos!K840&lt;=K$1006)),FALSE),IF(ISNUMBER(Datos!K840),AND(Datos!K840=INT(Datos!K840),AND(OR(K$1005="",Datos!K840&gt;=K$1005),OR(K$1006="",Datos!K840&lt;=K$1006))),FALSE),OR(ISNUMBER(FIND(";"&amp;UPPER(TRIM(Datos!K840&amp;""))&amp;"=",K$1007)),ISNUMBER(FIND(";"&amp;UPPER(TRIM(Datos!K840&amp;""))&amp;";",K$1007))),OR(UPPER(TRIM(Datos!K840&amp;""))="SÍ",UPPER(TRIM(Datos!K840&amp;""))="SI",UPPER(TRIM(Datos!K840&amp;""))="NO"),IF(ISNUMBER(Datos!K840),AND(OR(K$1005="",Datos!K840&gt;=K$1005),OR(K$1006="",Datos!K840&lt;=K$1006)),FALSE),TRUE))))</f>
        <v>0.0</v>
      </c>
      <c r="L840">
        <f>IF(Datos!L840="",0,IF(AND(L$1008&lt;&gt;"",Datos!L840=L$1008),0,IF(L$1004=0,0,1-CHOOSE(L$1004,IF(ISNUMBER(Datos!L840),AND(OR(L$1005="",Datos!L840&gt;=L$1005),OR(L$1006="",Datos!L840&lt;=L$1006)),FALSE),IF(ISNUMBER(Datos!L840),AND(Datos!L840=INT(Datos!L840),AND(OR(L$1005="",Datos!L840&gt;=L$1005),OR(L$1006="",Datos!L840&lt;=L$1006))),FALSE),OR(ISNUMBER(FIND(";"&amp;UPPER(TRIM(Datos!L840&amp;""))&amp;"=",L$1007)),ISNUMBER(FIND(";"&amp;UPPER(TRIM(Datos!L840&amp;""))&amp;";",L$1007))),OR(UPPER(TRIM(Datos!L840&amp;""))="SÍ",UPPER(TRIM(Datos!L840&amp;""))="SI",UPPER(TRIM(Datos!L840&amp;""))="NO"),IF(ISNUMBER(Datos!L840),AND(OR(L$1005="",Datos!L840&gt;=L$1005),OR(L$1006="",Datos!L840&lt;=L$1006)),FALSE),TRUE))))</f>
        <v>0.0</v>
      </c>
      <c r="M840">
        <f>IF(Datos!M840="",0,IF(AND(M$1008&lt;&gt;"",Datos!M840=M$1008),0,IF(M$1004=0,0,1-CHOOSE(M$1004,IF(ISNUMBER(Datos!M840),AND(OR(M$1005="",Datos!M840&gt;=M$1005),OR(M$1006="",Datos!M840&lt;=M$1006)),FALSE),IF(ISNUMBER(Datos!M840),AND(Datos!M840=INT(Datos!M840),AND(OR(M$1005="",Datos!M840&gt;=M$1005),OR(M$1006="",Datos!M840&lt;=M$1006))),FALSE),OR(ISNUMBER(FIND(";"&amp;UPPER(TRIM(Datos!M840&amp;""))&amp;"=",M$1007)),ISNUMBER(FIND(";"&amp;UPPER(TRIM(Datos!M840&amp;""))&amp;";",M$1007))),OR(UPPER(TRIM(Datos!M840&amp;""))="SÍ",UPPER(TRIM(Datos!M840&amp;""))="SI",UPPER(TRIM(Datos!M840&amp;""))="NO"),IF(ISNUMBER(Datos!M840),AND(OR(M$1005="",Datos!M840&gt;=M$1005),OR(M$1006="",Datos!M840&lt;=M$1006)),FALSE),TRUE))))</f>
        <v>0.0</v>
      </c>
      <c r="N840">
        <f>IF(Datos!N840="",0,IF(AND(N$1008&lt;&gt;"",Datos!N840=N$1008),0,IF(N$1004=0,0,1-CHOOSE(N$1004,IF(ISNUMBER(Datos!N840),AND(OR(N$1005="",Datos!N840&gt;=N$1005),OR(N$1006="",Datos!N840&lt;=N$1006)),FALSE),IF(ISNUMBER(Datos!N840),AND(Datos!N840=INT(Datos!N840),AND(OR(N$1005="",Datos!N840&gt;=N$1005),OR(N$1006="",Datos!N840&lt;=N$1006))),FALSE),OR(ISNUMBER(FIND(";"&amp;UPPER(TRIM(Datos!N840&amp;""))&amp;"=",N$1007)),ISNUMBER(FIND(";"&amp;UPPER(TRIM(Datos!N840&amp;""))&amp;";",N$1007))),OR(UPPER(TRIM(Datos!N840&amp;""))="SÍ",UPPER(TRIM(Datos!N840&amp;""))="SI",UPPER(TRIM(Datos!N840&amp;""))="NO"),IF(ISNUMBER(Datos!N840),AND(OR(N$1005="",Datos!N840&gt;=N$1005),OR(N$1006="",Datos!N840&lt;=N$1006)),FALSE),TRUE))))</f>
        <v>0.0</v>
      </c>
      <c r="O840">
        <f>IF(Datos!O840="",0,IF(AND(O$1008&lt;&gt;"",Datos!O840=O$1008),0,IF(O$1004=0,0,1-CHOOSE(O$1004,IF(ISNUMBER(Datos!O840),AND(OR(O$1005="",Datos!O840&gt;=O$1005),OR(O$1006="",Datos!O840&lt;=O$1006)),FALSE),IF(ISNUMBER(Datos!O840),AND(Datos!O840=INT(Datos!O840),AND(OR(O$1005="",Datos!O840&gt;=O$1005),OR(O$1006="",Datos!O840&lt;=O$1006))),FALSE),OR(ISNUMBER(FIND(";"&amp;UPPER(TRIM(Datos!O840&amp;""))&amp;"=",O$1007)),ISNUMBER(FIND(";"&amp;UPPER(TRIM(Datos!O840&amp;""))&amp;";",O$1007))),OR(UPPER(TRIM(Datos!O840&amp;""))="SÍ",UPPER(TRIM(Datos!O840&amp;""))="SI",UPPER(TRIM(Datos!O840&amp;""))="NO"),IF(ISNUMBER(Datos!O840),AND(OR(O$1005="",Datos!O840&gt;=O$1005),OR(O$1006="",Datos!O840&lt;=O$1006)),FALSE),TRUE))))</f>
        <v>0.0</v>
      </c>
      <c r="P840">
        <f>IF(Datos!P840="",0,IF(AND(P$1008&lt;&gt;"",Datos!P840=P$1008),0,IF(P$1004=0,0,1-CHOOSE(P$1004,IF(ISNUMBER(Datos!P840),AND(OR(P$1005="",Datos!P840&gt;=P$1005),OR(P$1006="",Datos!P840&lt;=P$1006)),FALSE),IF(ISNUMBER(Datos!P840),AND(Datos!P840=INT(Datos!P840),AND(OR(P$1005="",Datos!P840&gt;=P$1005),OR(P$1006="",Datos!P840&lt;=P$1006))),FALSE),OR(ISNUMBER(FIND(";"&amp;UPPER(TRIM(Datos!P840&amp;""))&amp;"=",P$1007)),ISNUMBER(FIND(";"&amp;UPPER(TRIM(Datos!P840&amp;""))&amp;";",P$1007))),OR(UPPER(TRIM(Datos!P840&amp;""))="SÍ",UPPER(TRIM(Datos!P840&amp;""))="SI",UPPER(TRIM(Datos!P840&amp;""))="NO"),IF(ISNUMBER(Datos!P840),AND(OR(P$1005="",Datos!P840&gt;=P$1005),OR(P$1006="",Datos!P840&lt;=P$1006)),FALSE),TRUE))))</f>
        <v>0.0</v>
      </c>
      <c r="Q840">
        <f>IF(Datos!Q840="",0,IF(AND(Q$1008&lt;&gt;"",Datos!Q840=Q$1008),0,IF(Q$1004=0,0,1-CHOOSE(Q$1004,IF(ISNUMBER(Datos!Q840),AND(OR(Q$1005="",Datos!Q840&gt;=Q$1005),OR(Q$1006="",Datos!Q840&lt;=Q$1006)),FALSE),IF(ISNUMBER(Datos!Q840),AND(Datos!Q840=INT(Datos!Q840),AND(OR(Q$1005="",Datos!Q840&gt;=Q$1005),OR(Q$1006="",Datos!Q840&lt;=Q$1006))),FALSE),OR(ISNUMBER(FIND(";"&amp;UPPER(TRIM(Datos!Q840&amp;""))&amp;"=",Q$1007)),ISNUMBER(FIND(";"&amp;UPPER(TRIM(Datos!Q840&amp;""))&amp;";",Q$1007))),OR(UPPER(TRIM(Datos!Q840&amp;""))="SÍ",UPPER(TRIM(Datos!Q840&amp;""))="SI",UPPER(TRIM(Datos!Q840&amp;""))="NO"),IF(ISNUMBER(Datos!Q840),AND(OR(Q$1005="",Datos!Q840&gt;=Q$1005),OR(Q$1006="",Datos!Q840&lt;=Q$1006)),FALSE),TRUE))))</f>
        <v>0.0</v>
      </c>
      <c r="R840">
        <f>IF(Datos!R840="",0,IF(AND(R$1008&lt;&gt;"",Datos!R840=R$1008),0,IF(R$1004=0,0,1-CHOOSE(R$1004,IF(ISNUMBER(Datos!R840),AND(OR(R$1005="",Datos!R840&gt;=R$1005),OR(R$1006="",Datos!R840&lt;=R$1006)),FALSE),IF(ISNUMBER(Datos!R840),AND(Datos!R840=INT(Datos!R840),AND(OR(R$1005="",Datos!R840&gt;=R$1005),OR(R$1006="",Datos!R840&lt;=R$1006))),FALSE),OR(ISNUMBER(FIND(";"&amp;UPPER(TRIM(Datos!R840&amp;""))&amp;"=",R$1007)),ISNUMBER(FIND(";"&amp;UPPER(TRIM(Datos!R840&amp;""))&amp;";",R$1007))),OR(UPPER(TRIM(Datos!R840&amp;""))="SÍ",UPPER(TRIM(Datos!R840&amp;""))="SI",UPPER(TRIM(Datos!R840&amp;""))="NO"),IF(ISNUMBER(Datos!R840),AND(OR(R$1005="",Datos!R840&gt;=R$1005),OR(R$1006="",Datos!R840&lt;=R$1006)),FALSE),TRUE))))</f>
        <v>0.0</v>
      </c>
      <c r="S840">
        <f>IF(Datos!S840="",0,IF(AND(S$1008&lt;&gt;"",Datos!S840=S$1008),0,IF(S$1004=0,0,1-CHOOSE(S$1004,IF(ISNUMBER(Datos!S840),AND(OR(S$1005="",Datos!S840&gt;=S$1005),OR(S$1006="",Datos!S840&lt;=S$1006)),FALSE),IF(ISNUMBER(Datos!S840),AND(Datos!S840=INT(Datos!S840),AND(OR(S$1005="",Datos!S840&gt;=S$1005),OR(S$1006="",Datos!S840&lt;=S$1006))),FALSE),OR(ISNUMBER(FIND(";"&amp;UPPER(TRIM(Datos!S840&amp;""))&amp;"=",S$1007)),ISNUMBER(FIND(";"&amp;UPPER(TRIM(Datos!S840&amp;""))&amp;";",S$1007))),OR(UPPER(TRIM(Datos!S840&amp;""))="SÍ",UPPER(TRIM(Datos!S840&amp;""))="SI",UPPER(TRIM(Datos!S840&amp;""))="NO"),IF(ISNUMBER(Datos!S840),AND(OR(S$1005="",Datos!S840&gt;=S$1005),OR(S$1006="",Datos!S840&lt;=S$1006)),FALSE),TRUE))))</f>
        <v>0.0</v>
      </c>
      <c r="T840">
        <f>IF(Datos!T840="",0,IF(AND(T$1008&lt;&gt;"",Datos!T840=T$1008),0,IF(T$1004=0,0,1-CHOOSE(T$1004,IF(ISNUMBER(Datos!T840),AND(OR(T$1005="",Datos!T840&gt;=T$1005),OR(T$1006="",Datos!T840&lt;=T$1006)),FALSE),IF(ISNUMBER(Datos!T840),AND(Datos!T840=INT(Datos!T840),AND(OR(T$1005="",Datos!T840&gt;=T$1005),OR(T$1006="",Datos!T840&lt;=T$1006))),FALSE),OR(ISNUMBER(FIND(";"&amp;UPPER(TRIM(Datos!T840&amp;""))&amp;"=",T$1007)),ISNUMBER(FIND(";"&amp;UPPER(TRIM(Datos!T840&amp;""))&amp;";",T$1007))),OR(UPPER(TRIM(Datos!T840&amp;""))="SÍ",UPPER(TRIM(Datos!T840&amp;""))="SI",UPPER(TRIM(Datos!T840&amp;""))="NO"),IF(ISNUMBER(Datos!T840),AND(OR(T$1005="",Datos!T840&gt;=T$1005),OR(T$1006="",Datos!T840&lt;=T$1006)),FALSE),TRUE))))</f>
        <v>0.0</v>
      </c>
      <c r="U840">
        <f>IF(Datos!U840="",0,IF(AND(U$1008&lt;&gt;"",Datos!U840=U$1008),0,IF(U$1004=0,0,1-CHOOSE(U$1004,IF(ISNUMBER(Datos!U840),AND(OR(U$1005="",Datos!U840&gt;=U$1005),OR(U$1006="",Datos!U840&lt;=U$1006)),FALSE),IF(ISNUMBER(Datos!U840),AND(Datos!U840=INT(Datos!U840),AND(OR(U$1005="",Datos!U840&gt;=U$1005),OR(U$1006="",Datos!U840&lt;=U$1006))),FALSE),OR(ISNUMBER(FIND(";"&amp;UPPER(TRIM(Datos!U840&amp;""))&amp;"=",U$1007)),ISNUMBER(FIND(";"&amp;UPPER(TRIM(Datos!U840&amp;""))&amp;";",U$1007))),OR(UPPER(TRIM(Datos!U840&amp;""))="SÍ",UPPER(TRIM(Datos!U840&amp;""))="SI",UPPER(TRIM(Datos!U840&amp;""))="NO"),IF(ISNUMBER(Datos!U840),AND(OR(U$1005="",Datos!U840&gt;=U$1005),OR(U$1006="",Datos!U840&lt;=U$1006)),FALSE),TRUE))))</f>
        <v>0.0</v>
      </c>
      <c r="V840">
        <f>IF(Datos!V840="",0,IF(AND(V$1008&lt;&gt;"",Datos!V840=V$1008),0,IF(V$1004=0,0,1-CHOOSE(V$1004,IF(ISNUMBER(Datos!V840),AND(OR(V$1005="",Datos!V840&gt;=V$1005),OR(V$1006="",Datos!V840&lt;=V$1006)),FALSE),IF(ISNUMBER(Datos!V840),AND(Datos!V840=INT(Datos!V840),AND(OR(V$1005="",Datos!V840&gt;=V$1005),OR(V$1006="",Datos!V840&lt;=V$1006))),FALSE),OR(ISNUMBER(FIND(";"&amp;UPPER(TRIM(Datos!V840&amp;""))&amp;"=",V$1007)),ISNUMBER(FIND(";"&amp;UPPER(TRIM(Datos!V840&amp;""))&amp;";",V$1007))),OR(UPPER(TRIM(Datos!V840&amp;""))="SÍ",UPPER(TRIM(Datos!V840&amp;""))="SI",UPPER(TRIM(Datos!V840&amp;""))="NO"),IF(ISNUMBER(Datos!V840),AND(OR(V$1005="",Datos!V840&gt;=V$1005),OR(V$1006="",Datos!V840&lt;=V$1006)),FALSE),TRUE))))</f>
        <v>0.0</v>
      </c>
      <c r="W840">
        <f>IF(Datos!W840="",0,IF(AND(W$1008&lt;&gt;"",Datos!W840=W$1008),0,IF(W$1004=0,0,1-CHOOSE(W$1004,IF(ISNUMBER(Datos!W840),AND(OR(W$1005="",Datos!W840&gt;=W$1005),OR(W$1006="",Datos!W840&lt;=W$1006)),FALSE),IF(ISNUMBER(Datos!W840),AND(Datos!W840=INT(Datos!W840),AND(OR(W$1005="",Datos!W840&gt;=W$1005),OR(W$1006="",Datos!W840&lt;=W$1006))),FALSE),OR(ISNUMBER(FIND(";"&amp;UPPER(TRIM(Datos!W840&amp;""))&amp;"=",W$1007)),ISNUMBER(FIND(";"&amp;UPPER(TRIM(Datos!W840&amp;""))&amp;";",W$1007))),OR(UPPER(TRIM(Datos!W840&amp;""))="SÍ",UPPER(TRIM(Datos!W840&amp;""))="SI",UPPER(TRIM(Datos!W840&amp;""))="NO"),IF(ISNUMBER(Datos!W840),AND(OR(W$1005="",Datos!W840&gt;=W$1005),OR(W$1006="",Datos!W840&lt;=W$1006)),FALSE),TRUE))))</f>
        <v>0.0</v>
      </c>
      <c r="X840">
        <f>IF(Datos!X840="",0,IF(AND(X$1008&lt;&gt;"",Datos!X840=X$1008),0,IF(X$1004=0,0,1-CHOOSE(X$1004,IF(ISNUMBER(Datos!X840),AND(OR(X$1005="",Datos!X840&gt;=X$1005),OR(X$1006="",Datos!X840&lt;=X$1006)),FALSE),IF(ISNUMBER(Datos!X840),AND(Datos!X840=INT(Datos!X840),AND(OR(X$1005="",Datos!X840&gt;=X$1005),OR(X$1006="",Datos!X840&lt;=X$1006))),FALSE),OR(ISNUMBER(FIND(";"&amp;UPPER(TRIM(Datos!X840&amp;""))&amp;"=",X$1007)),ISNUMBER(FIND(";"&amp;UPPER(TRIM(Datos!X840&amp;""))&amp;";",X$1007))),OR(UPPER(TRIM(Datos!X840&amp;""))="SÍ",UPPER(TRIM(Datos!X840&amp;""))="SI",UPPER(TRIM(Datos!X840&amp;""))="NO"),IF(ISNUMBER(Datos!X840),AND(OR(X$1005="",Datos!X840&gt;=X$1005),OR(X$1006="",Datos!X840&lt;=X$1006)),FALSE),TRUE))))</f>
        <v>0.0</v>
      </c>
      <c r="Y840">
        <f>IF(Datos!Y840="",0,IF(AND(Y$1008&lt;&gt;"",Datos!Y840=Y$1008),0,IF(Y$1004=0,0,1-CHOOSE(Y$1004,IF(ISNUMBER(Datos!Y840),AND(OR(Y$1005="",Datos!Y840&gt;=Y$1005),OR(Y$1006="",Datos!Y840&lt;=Y$1006)),FALSE),IF(ISNUMBER(Datos!Y840),AND(Datos!Y840=INT(Datos!Y840),AND(OR(Y$1005="",Datos!Y840&gt;=Y$1005),OR(Y$1006="",Datos!Y840&lt;=Y$1006))),FALSE),OR(ISNUMBER(FIND(";"&amp;UPPER(TRIM(Datos!Y840&amp;""))&amp;"=",Y$1007)),ISNUMBER(FIND(";"&amp;UPPER(TRIM(Datos!Y840&amp;""))&amp;";",Y$1007))),OR(UPPER(TRIM(Datos!Y840&amp;""))="SÍ",UPPER(TRIM(Datos!Y840&amp;""))="SI",UPPER(TRIM(Datos!Y840&amp;""))="NO"),IF(ISNUMBER(Datos!Y840),AND(OR(Y$1005="",Datos!Y840&gt;=Y$1005),OR(Y$1006="",Datos!Y840&lt;=Y$1006)),FALSE),TRUE))))</f>
        <v>0.0</v>
      </c>
      <c r="Z840">
        <f>IF(Datos!Z840="",0,IF(AND(Z$1008&lt;&gt;"",Datos!Z840=Z$1008),0,IF(Z$1004=0,0,1-CHOOSE(Z$1004,IF(ISNUMBER(Datos!Z840),AND(OR(Z$1005="",Datos!Z840&gt;=Z$1005),OR(Z$1006="",Datos!Z840&lt;=Z$1006)),FALSE),IF(ISNUMBER(Datos!Z840),AND(Datos!Z840=INT(Datos!Z840),AND(OR(Z$1005="",Datos!Z840&gt;=Z$1005),OR(Z$1006="",Datos!Z840&lt;=Z$1006))),FALSE),OR(ISNUMBER(FIND(";"&amp;UPPER(TRIM(Datos!Z840&amp;""))&amp;"=",Z$1007)),ISNUMBER(FIND(";"&amp;UPPER(TRIM(Datos!Z840&amp;""))&amp;";",Z$1007))),OR(UPPER(TRIM(Datos!Z840&amp;""))="SÍ",UPPER(TRIM(Datos!Z840&amp;""))="SI",UPPER(TRIM(Datos!Z840&amp;""))="NO"),IF(ISNUMBER(Datos!Z840),AND(OR(Z$1005="",Datos!Z840&gt;=Z$1005),OR(Z$1006="",Datos!Z840&lt;=Z$1006)),FALSE),TRUE))))</f>
        <v>0.0</v>
      </c>
      <c r="AA840">
        <f>IF(Datos!AA840="",0,IF(AND(AA$1008&lt;&gt;"",Datos!AA840=AA$1008),0,IF(AA$1004=0,0,1-CHOOSE(AA$1004,IF(ISNUMBER(Datos!AA840),AND(OR(AA$1005="",Datos!AA840&gt;=AA$1005),OR(AA$1006="",Datos!AA840&lt;=AA$1006)),FALSE),IF(ISNUMBER(Datos!AA840),AND(Datos!AA840=INT(Datos!AA840),AND(OR(AA$1005="",Datos!AA840&gt;=AA$1005),OR(AA$1006="",Datos!AA840&lt;=AA$1006))),FALSE),OR(ISNUMBER(FIND(";"&amp;UPPER(TRIM(Datos!AA840&amp;""))&amp;"=",AA$1007)),ISNUMBER(FIND(";"&amp;UPPER(TRIM(Datos!AA840&amp;""))&amp;";",AA$1007))),OR(UPPER(TRIM(Datos!AA840&amp;""))="SÍ",UPPER(TRIM(Datos!AA840&amp;""))="SI",UPPER(TRIM(Datos!AA840&amp;""))="NO"),IF(ISNUMBER(Datos!AA840),AND(OR(AA$1005="",Datos!AA840&gt;=AA$1005),OR(AA$1006="",Datos!AA840&lt;=AA$1006)),FALSE),TRUE))))</f>
        <v>0.0</v>
      </c>
      <c r="AB840">
        <f>IF(Datos!AB840="",0,IF(AND(AB$1008&lt;&gt;"",Datos!AB840=AB$1008),0,IF(AB$1004=0,0,1-CHOOSE(AB$1004,IF(ISNUMBER(Datos!AB840),AND(OR(AB$1005="",Datos!AB840&gt;=AB$1005),OR(AB$1006="",Datos!AB840&lt;=AB$1006)),FALSE),IF(ISNUMBER(Datos!AB840),AND(Datos!AB840=INT(Datos!AB840),AND(OR(AB$1005="",Datos!AB840&gt;=AB$1005),OR(AB$1006="",Datos!AB840&lt;=AB$1006))),FALSE),OR(ISNUMBER(FIND(";"&amp;UPPER(TRIM(Datos!AB840&amp;""))&amp;"=",AB$1007)),ISNUMBER(FIND(";"&amp;UPPER(TRIM(Datos!AB840&amp;""))&amp;";",AB$1007))),OR(UPPER(TRIM(Datos!AB840&amp;""))="SÍ",UPPER(TRIM(Datos!AB840&amp;""))="SI",UPPER(TRIM(Datos!AB840&amp;""))="NO"),IF(ISNUMBER(Datos!AB840),AND(OR(AB$1005="",Datos!AB840&gt;=AB$1005),OR(AB$1006="",Datos!AB840&lt;=AB$1006)),FALSE),TRUE))))</f>
        <v>0.0</v>
      </c>
      <c r="AC840">
        <f>IF(Datos!AC840="",0,IF(AND(AC$1008&lt;&gt;"",Datos!AC840=AC$1008),0,IF(AC$1004=0,0,1-CHOOSE(AC$1004,IF(ISNUMBER(Datos!AC840),AND(OR(AC$1005="",Datos!AC840&gt;=AC$1005),OR(AC$1006="",Datos!AC840&lt;=AC$1006)),FALSE),IF(ISNUMBER(Datos!AC840),AND(Datos!AC840=INT(Datos!AC840),AND(OR(AC$1005="",Datos!AC840&gt;=AC$1005),OR(AC$1006="",Datos!AC840&lt;=AC$1006))),FALSE),OR(ISNUMBER(FIND(";"&amp;UPPER(TRIM(Datos!AC840&amp;""))&amp;"=",AC$1007)),ISNUMBER(FIND(";"&amp;UPPER(TRIM(Datos!AC840&amp;""))&amp;";",AC$1007))),OR(UPPER(TRIM(Datos!AC840&amp;""))="SÍ",UPPER(TRIM(Datos!AC840&amp;""))="SI",UPPER(TRIM(Datos!AC840&amp;""))="NO"),IF(ISNUMBER(Datos!AC840),AND(OR(AC$1005="",Datos!AC840&gt;=AC$1005),OR(AC$1006="",Datos!AC840&lt;=AC$1006)),FALSE),TRUE))))</f>
        <v>0.0</v>
      </c>
      <c r="AD840">
        <f>IF(Datos!AD840="",0,IF(AND(AD$1008&lt;&gt;"",Datos!AD840=AD$1008),0,IF(AD$1004=0,0,1-CHOOSE(AD$1004,IF(ISNUMBER(Datos!AD840),AND(OR(AD$1005="",Datos!AD840&gt;=AD$1005),OR(AD$1006="",Datos!AD840&lt;=AD$1006)),FALSE),IF(ISNUMBER(Datos!AD840),AND(Datos!AD840=INT(Datos!AD840),AND(OR(AD$1005="",Datos!AD840&gt;=AD$1005),OR(AD$1006="",Datos!AD840&lt;=AD$1006))),FALSE),OR(ISNUMBER(FIND(";"&amp;UPPER(TRIM(Datos!AD840&amp;""))&amp;"=",AD$1007)),ISNUMBER(FIND(";"&amp;UPPER(TRIM(Datos!AD840&amp;""))&amp;";",AD$1007))),OR(UPPER(TRIM(Datos!AD840&amp;""))="SÍ",UPPER(TRIM(Datos!AD840&amp;""))="SI",UPPER(TRIM(Datos!AD840&amp;""))="NO"),IF(ISNUMBER(Datos!AD840),AND(OR(AD$1005="",Datos!AD840&gt;=AD$1005),OR(AD$1006="",Datos!AD840&lt;=AD$1006)),FALSE),TRUE))))</f>
        <v>0.0</v>
      </c>
      <c r="AE840">
        <f>IF(Datos!AE840="",0,IF(AND(AE$1008&lt;&gt;"",Datos!AE840=AE$1008),0,IF(AE$1004=0,0,1-CHOOSE(AE$1004,IF(ISNUMBER(Datos!AE840),AND(OR(AE$1005="",Datos!AE840&gt;=AE$1005),OR(AE$1006="",Datos!AE840&lt;=AE$1006)),FALSE),IF(ISNUMBER(Datos!AE840),AND(Datos!AE840=INT(Datos!AE840),AND(OR(AE$1005="",Datos!AE840&gt;=AE$1005),OR(AE$1006="",Datos!AE840&lt;=AE$1006))),FALSE),OR(ISNUMBER(FIND(";"&amp;UPPER(TRIM(Datos!AE840&amp;""))&amp;"=",AE$1007)),ISNUMBER(FIND(";"&amp;UPPER(TRIM(Datos!AE840&amp;""))&amp;";",AE$1007))),OR(UPPER(TRIM(Datos!AE840&amp;""))="SÍ",UPPER(TRIM(Datos!AE840&amp;""))="SI",UPPER(TRIM(Datos!AE840&amp;""))="NO"),IF(ISNUMBER(Datos!AE840),AND(OR(AE$1005="",Datos!AE840&gt;=AE$1005),OR(AE$1006="",Datos!AE840&lt;=AE$1006)),FALSE),TRUE))))</f>
        <v>0.0</v>
      </c>
    </row>
    <row r="841" spans="2:31">
      <c r="B841">
        <f>IF(Datos!B841="",0,IF(AND(B$1008&lt;&gt;"",Datos!B841=B$1008),0,IF(B$1004=0,0,1-CHOOSE(B$1004,IF(ISNUMBER(Datos!B841),AND(OR(B$1005="",Datos!B841&gt;=B$1005),OR(B$1006="",Datos!B841&lt;=B$1006)),FALSE),IF(ISNUMBER(Datos!B841),AND(Datos!B841=INT(Datos!B841),AND(OR(B$1005="",Datos!B841&gt;=B$1005),OR(B$1006="",Datos!B841&lt;=B$1006))),FALSE),OR(ISNUMBER(FIND(";"&amp;UPPER(TRIM(Datos!B841&amp;""))&amp;"=",B$1007)),ISNUMBER(FIND(";"&amp;UPPER(TRIM(Datos!B841&amp;""))&amp;";",B$1007))),OR(UPPER(TRIM(Datos!B841&amp;""))="SÍ",UPPER(TRIM(Datos!B841&amp;""))="SI",UPPER(TRIM(Datos!B841&amp;""))="NO"),IF(ISNUMBER(Datos!B841),AND(OR(B$1005="",Datos!B841&gt;=B$1005),OR(B$1006="",Datos!B841&lt;=B$1006)),FALSE),TRUE))))</f>
        <v>0.0</v>
      </c>
      <c r="C841">
        <f>IF(Datos!C841="",0,IF(AND(C$1008&lt;&gt;"",Datos!C841=C$1008),0,IF(C$1004=0,0,1-CHOOSE(C$1004,IF(ISNUMBER(Datos!C841),AND(OR(C$1005="",Datos!C841&gt;=C$1005),OR(C$1006="",Datos!C841&lt;=C$1006)),FALSE),IF(ISNUMBER(Datos!C841),AND(Datos!C841=INT(Datos!C841),AND(OR(C$1005="",Datos!C841&gt;=C$1005),OR(C$1006="",Datos!C841&lt;=C$1006))),FALSE),OR(ISNUMBER(FIND(";"&amp;UPPER(TRIM(Datos!C841&amp;""))&amp;"=",C$1007)),ISNUMBER(FIND(";"&amp;UPPER(TRIM(Datos!C841&amp;""))&amp;";",C$1007))),OR(UPPER(TRIM(Datos!C841&amp;""))="SÍ",UPPER(TRIM(Datos!C841&amp;""))="SI",UPPER(TRIM(Datos!C841&amp;""))="NO"),IF(ISNUMBER(Datos!C841),AND(OR(C$1005="",Datos!C841&gt;=C$1005),OR(C$1006="",Datos!C841&lt;=C$1006)),FALSE),TRUE))))</f>
        <v>0.0</v>
      </c>
      <c r="D841">
        <f>IF(Datos!D841="",0,IF(AND(D$1008&lt;&gt;"",Datos!D841=D$1008),0,IF(D$1004=0,0,1-CHOOSE(D$1004,IF(ISNUMBER(Datos!D841),AND(OR(D$1005="",Datos!D841&gt;=D$1005),OR(D$1006="",Datos!D841&lt;=D$1006)),FALSE),IF(ISNUMBER(Datos!D841),AND(Datos!D841=INT(Datos!D841),AND(OR(D$1005="",Datos!D841&gt;=D$1005),OR(D$1006="",Datos!D841&lt;=D$1006))),FALSE),OR(ISNUMBER(FIND(";"&amp;UPPER(TRIM(Datos!D841&amp;""))&amp;"=",D$1007)),ISNUMBER(FIND(";"&amp;UPPER(TRIM(Datos!D841&amp;""))&amp;";",D$1007))),OR(UPPER(TRIM(Datos!D841&amp;""))="SÍ",UPPER(TRIM(Datos!D841&amp;""))="SI",UPPER(TRIM(Datos!D841&amp;""))="NO"),IF(ISNUMBER(Datos!D841),AND(OR(D$1005="",Datos!D841&gt;=D$1005),OR(D$1006="",Datos!D841&lt;=D$1006)),FALSE),TRUE))))</f>
        <v>0.0</v>
      </c>
      <c r="E841">
        <f>IF(Datos!E841="",0,IF(AND(E$1008&lt;&gt;"",Datos!E841=E$1008),0,IF(E$1004=0,0,1-CHOOSE(E$1004,IF(ISNUMBER(Datos!E841),AND(OR(E$1005="",Datos!E841&gt;=E$1005),OR(E$1006="",Datos!E841&lt;=E$1006)),FALSE),IF(ISNUMBER(Datos!E841),AND(Datos!E841=INT(Datos!E841),AND(OR(E$1005="",Datos!E841&gt;=E$1005),OR(E$1006="",Datos!E841&lt;=E$1006))),FALSE),OR(ISNUMBER(FIND(";"&amp;UPPER(TRIM(Datos!E841&amp;""))&amp;"=",E$1007)),ISNUMBER(FIND(";"&amp;UPPER(TRIM(Datos!E841&amp;""))&amp;";",E$1007))),OR(UPPER(TRIM(Datos!E841&amp;""))="SÍ",UPPER(TRIM(Datos!E841&amp;""))="SI",UPPER(TRIM(Datos!E841&amp;""))="NO"),IF(ISNUMBER(Datos!E841),AND(OR(E$1005="",Datos!E841&gt;=E$1005),OR(E$1006="",Datos!E841&lt;=E$1006)),FALSE),TRUE))))</f>
        <v>0.0</v>
      </c>
      <c r="F841">
        <f>IF(Datos!F841="",0,IF(AND(F$1008&lt;&gt;"",Datos!F841=F$1008),0,IF(F$1004=0,0,1-CHOOSE(F$1004,IF(ISNUMBER(Datos!F841),AND(OR(F$1005="",Datos!F841&gt;=F$1005),OR(F$1006="",Datos!F841&lt;=F$1006)),FALSE),IF(ISNUMBER(Datos!F841),AND(Datos!F841=INT(Datos!F841),AND(OR(F$1005="",Datos!F841&gt;=F$1005),OR(F$1006="",Datos!F841&lt;=F$1006))),FALSE),OR(ISNUMBER(FIND(";"&amp;UPPER(TRIM(Datos!F841&amp;""))&amp;"=",F$1007)),ISNUMBER(FIND(";"&amp;UPPER(TRIM(Datos!F841&amp;""))&amp;";",F$1007))),OR(UPPER(TRIM(Datos!F841&amp;""))="SÍ",UPPER(TRIM(Datos!F841&amp;""))="SI",UPPER(TRIM(Datos!F841&amp;""))="NO"),IF(ISNUMBER(Datos!F841),AND(OR(F$1005="",Datos!F841&gt;=F$1005),OR(F$1006="",Datos!F841&lt;=F$1006)),FALSE),TRUE))))</f>
        <v>0.0</v>
      </c>
      <c r="G841">
        <f>IF(Datos!G841="",0,IF(AND(G$1008&lt;&gt;"",Datos!G841=G$1008),0,IF(G$1004=0,0,1-CHOOSE(G$1004,IF(ISNUMBER(Datos!G841),AND(OR(G$1005="",Datos!G841&gt;=G$1005),OR(G$1006="",Datos!G841&lt;=G$1006)),FALSE),IF(ISNUMBER(Datos!G841),AND(Datos!G841=INT(Datos!G841),AND(OR(G$1005="",Datos!G841&gt;=G$1005),OR(G$1006="",Datos!G841&lt;=G$1006))),FALSE),OR(ISNUMBER(FIND(";"&amp;UPPER(TRIM(Datos!G841&amp;""))&amp;"=",G$1007)),ISNUMBER(FIND(";"&amp;UPPER(TRIM(Datos!G841&amp;""))&amp;";",G$1007))),OR(UPPER(TRIM(Datos!G841&amp;""))="SÍ",UPPER(TRIM(Datos!G841&amp;""))="SI",UPPER(TRIM(Datos!G841&amp;""))="NO"),IF(ISNUMBER(Datos!G841),AND(OR(G$1005="",Datos!G841&gt;=G$1005),OR(G$1006="",Datos!G841&lt;=G$1006)),FALSE),TRUE))))</f>
        <v>0.0</v>
      </c>
      <c r="H841">
        <f>IF(Datos!H841="",0,IF(AND(H$1008&lt;&gt;"",Datos!H841=H$1008),0,IF(H$1004=0,0,1-CHOOSE(H$1004,IF(ISNUMBER(Datos!H841),AND(OR(H$1005="",Datos!H841&gt;=H$1005),OR(H$1006="",Datos!H841&lt;=H$1006)),FALSE),IF(ISNUMBER(Datos!H841),AND(Datos!H841=INT(Datos!H841),AND(OR(H$1005="",Datos!H841&gt;=H$1005),OR(H$1006="",Datos!H841&lt;=H$1006))),FALSE),OR(ISNUMBER(FIND(";"&amp;UPPER(TRIM(Datos!H841&amp;""))&amp;"=",H$1007)),ISNUMBER(FIND(";"&amp;UPPER(TRIM(Datos!H841&amp;""))&amp;";",H$1007))),OR(UPPER(TRIM(Datos!H841&amp;""))="SÍ",UPPER(TRIM(Datos!H841&amp;""))="SI",UPPER(TRIM(Datos!H841&amp;""))="NO"),IF(ISNUMBER(Datos!H841),AND(OR(H$1005="",Datos!H841&gt;=H$1005),OR(H$1006="",Datos!H841&lt;=H$1006)),FALSE),TRUE))))</f>
        <v>0.0</v>
      </c>
      <c r="I841">
        <f>IF(Datos!I841="",0,IF(AND(I$1008&lt;&gt;"",Datos!I841=I$1008),0,IF(I$1004=0,0,1-CHOOSE(I$1004,IF(ISNUMBER(Datos!I841),AND(OR(I$1005="",Datos!I841&gt;=I$1005),OR(I$1006="",Datos!I841&lt;=I$1006)),FALSE),IF(ISNUMBER(Datos!I841),AND(Datos!I841=INT(Datos!I841),AND(OR(I$1005="",Datos!I841&gt;=I$1005),OR(I$1006="",Datos!I841&lt;=I$1006))),FALSE),OR(ISNUMBER(FIND(";"&amp;UPPER(TRIM(Datos!I841&amp;""))&amp;"=",I$1007)),ISNUMBER(FIND(";"&amp;UPPER(TRIM(Datos!I841&amp;""))&amp;";",I$1007))),OR(UPPER(TRIM(Datos!I841&amp;""))="SÍ",UPPER(TRIM(Datos!I841&amp;""))="SI",UPPER(TRIM(Datos!I841&amp;""))="NO"),IF(ISNUMBER(Datos!I841),AND(OR(I$1005="",Datos!I841&gt;=I$1005),OR(I$1006="",Datos!I841&lt;=I$1006)),FALSE),TRUE))))</f>
        <v>0.0</v>
      </c>
      <c r="J841">
        <f>IF(Datos!J841="",0,IF(AND(J$1008&lt;&gt;"",Datos!J841=J$1008),0,IF(J$1004=0,0,1-CHOOSE(J$1004,IF(ISNUMBER(Datos!J841),AND(OR(J$1005="",Datos!J841&gt;=J$1005),OR(J$1006="",Datos!J841&lt;=J$1006)),FALSE),IF(ISNUMBER(Datos!J841),AND(Datos!J841=INT(Datos!J841),AND(OR(J$1005="",Datos!J841&gt;=J$1005),OR(J$1006="",Datos!J841&lt;=J$1006))),FALSE),OR(ISNUMBER(FIND(";"&amp;UPPER(TRIM(Datos!J841&amp;""))&amp;"=",J$1007)),ISNUMBER(FIND(";"&amp;UPPER(TRIM(Datos!J841&amp;""))&amp;";",J$1007))),OR(UPPER(TRIM(Datos!J841&amp;""))="SÍ",UPPER(TRIM(Datos!J841&amp;""))="SI",UPPER(TRIM(Datos!J841&amp;""))="NO"),IF(ISNUMBER(Datos!J841),AND(OR(J$1005="",Datos!J841&gt;=J$1005),OR(J$1006="",Datos!J841&lt;=J$1006)),FALSE),TRUE))))</f>
        <v>0.0</v>
      </c>
      <c r="K841">
        <f>IF(Datos!K841="",0,IF(AND(K$1008&lt;&gt;"",Datos!K841=K$1008),0,IF(K$1004=0,0,1-CHOOSE(K$1004,IF(ISNUMBER(Datos!K841),AND(OR(K$1005="",Datos!K841&gt;=K$1005),OR(K$1006="",Datos!K841&lt;=K$1006)),FALSE),IF(ISNUMBER(Datos!K841),AND(Datos!K841=INT(Datos!K841),AND(OR(K$1005="",Datos!K841&gt;=K$1005),OR(K$1006="",Datos!K841&lt;=K$1006))),FALSE),OR(ISNUMBER(FIND(";"&amp;UPPER(TRIM(Datos!K841&amp;""))&amp;"=",K$1007)),ISNUMBER(FIND(";"&amp;UPPER(TRIM(Datos!K841&amp;""))&amp;";",K$1007))),OR(UPPER(TRIM(Datos!K841&amp;""))="SÍ",UPPER(TRIM(Datos!K841&amp;""))="SI",UPPER(TRIM(Datos!K841&amp;""))="NO"),IF(ISNUMBER(Datos!K841),AND(OR(K$1005="",Datos!K841&gt;=K$1005),OR(K$1006="",Datos!K841&lt;=K$1006)),FALSE),TRUE))))</f>
        <v>0.0</v>
      </c>
      <c r="L841">
        <f>IF(Datos!L841="",0,IF(AND(L$1008&lt;&gt;"",Datos!L841=L$1008),0,IF(L$1004=0,0,1-CHOOSE(L$1004,IF(ISNUMBER(Datos!L841),AND(OR(L$1005="",Datos!L841&gt;=L$1005),OR(L$1006="",Datos!L841&lt;=L$1006)),FALSE),IF(ISNUMBER(Datos!L841),AND(Datos!L841=INT(Datos!L841),AND(OR(L$1005="",Datos!L841&gt;=L$1005),OR(L$1006="",Datos!L841&lt;=L$1006))),FALSE),OR(ISNUMBER(FIND(";"&amp;UPPER(TRIM(Datos!L841&amp;""))&amp;"=",L$1007)),ISNUMBER(FIND(";"&amp;UPPER(TRIM(Datos!L841&amp;""))&amp;";",L$1007))),OR(UPPER(TRIM(Datos!L841&amp;""))="SÍ",UPPER(TRIM(Datos!L841&amp;""))="SI",UPPER(TRIM(Datos!L841&amp;""))="NO"),IF(ISNUMBER(Datos!L841),AND(OR(L$1005="",Datos!L841&gt;=L$1005),OR(L$1006="",Datos!L841&lt;=L$1006)),FALSE),TRUE))))</f>
        <v>0.0</v>
      </c>
      <c r="M841">
        <f>IF(Datos!M841="",0,IF(AND(M$1008&lt;&gt;"",Datos!M841=M$1008),0,IF(M$1004=0,0,1-CHOOSE(M$1004,IF(ISNUMBER(Datos!M841),AND(OR(M$1005="",Datos!M841&gt;=M$1005),OR(M$1006="",Datos!M841&lt;=M$1006)),FALSE),IF(ISNUMBER(Datos!M841),AND(Datos!M841=INT(Datos!M841),AND(OR(M$1005="",Datos!M841&gt;=M$1005),OR(M$1006="",Datos!M841&lt;=M$1006))),FALSE),OR(ISNUMBER(FIND(";"&amp;UPPER(TRIM(Datos!M841&amp;""))&amp;"=",M$1007)),ISNUMBER(FIND(";"&amp;UPPER(TRIM(Datos!M841&amp;""))&amp;";",M$1007))),OR(UPPER(TRIM(Datos!M841&amp;""))="SÍ",UPPER(TRIM(Datos!M841&amp;""))="SI",UPPER(TRIM(Datos!M841&amp;""))="NO"),IF(ISNUMBER(Datos!M841),AND(OR(M$1005="",Datos!M841&gt;=M$1005),OR(M$1006="",Datos!M841&lt;=M$1006)),FALSE),TRUE))))</f>
        <v>0.0</v>
      </c>
      <c r="N841">
        <f>IF(Datos!N841="",0,IF(AND(N$1008&lt;&gt;"",Datos!N841=N$1008),0,IF(N$1004=0,0,1-CHOOSE(N$1004,IF(ISNUMBER(Datos!N841),AND(OR(N$1005="",Datos!N841&gt;=N$1005),OR(N$1006="",Datos!N841&lt;=N$1006)),FALSE),IF(ISNUMBER(Datos!N841),AND(Datos!N841=INT(Datos!N841),AND(OR(N$1005="",Datos!N841&gt;=N$1005),OR(N$1006="",Datos!N841&lt;=N$1006))),FALSE),OR(ISNUMBER(FIND(";"&amp;UPPER(TRIM(Datos!N841&amp;""))&amp;"=",N$1007)),ISNUMBER(FIND(";"&amp;UPPER(TRIM(Datos!N841&amp;""))&amp;";",N$1007))),OR(UPPER(TRIM(Datos!N841&amp;""))="SÍ",UPPER(TRIM(Datos!N841&amp;""))="SI",UPPER(TRIM(Datos!N841&amp;""))="NO"),IF(ISNUMBER(Datos!N841),AND(OR(N$1005="",Datos!N841&gt;=N$1005),OR(N$1006="",Datos!N841&lt;=N$1006)),FALSE),TRUE))))</f>
        <v>0.0</v>
      </c>
      <c r="O841">
        <f>IF(Datos!O841="",0,IF(AND(O$1008&lt;&gt;"",Datos!O841=O$1008),0,IF(O$1004=0,0,1-CHOOSE(O$1004,IF(ISNUMBER(Datos!O841),AND(OR(O$1005="",Datos!O841&gt;=O$1005),OR(O$1006="",Datos!O841&lt;=O$1006)),FALSE),IF(ISNUMBER(Datos!O841),AND(Datos!O841=INT(Datos!O841),AND(OR(O$1005="",Datos!O841&gt;=O$1005),OR(O$1006="",Datos!O841&lt;=O$1006))),FALSE),OR(ISNUMBER(FIND(";"&amp;UPPER(TRIM(Datos!O841&amp;""))&amp;"=",O$1007)),ISNUMBER(FIND(";"&amp;UPPER(TRIM(Datos!O841&amp;""))&amp;";",O$1007))),OR(UPPER(TRIM(Datos!O841&amp;""))="SÍ",UPPER(TRIM(Datos!O841&amp;""))="SI",UPPER(TRIM(Datos!O841&amp;""))="NO"),IF(ISNUMBER(Datos!O841),AND(OR(O$1005="",Datos!O841&gt;=O$1005),OR(O$1006="",Datos!O841&lt;=O$1006)),FALSE),TRUE))))</f>
        <v>0.0</v>
      </c>
      <c r="P841">
        <f>IF(Datos!P841="",0,IF(AND(P$1008&lt;&gt;"",Datos!P841=P$1008),0,IF(P$1004=0,0,1-CHOOSE(P$1004,IF(ISNUMBER(Datos!P841),AND(OR(P$1005="",Datos!P841&gt;=P$1005),OR(P$1006="",Datos!P841&lt;=P$1006)),FALSE),IF(ISNUMBER(Datos!P841),AND(Datos!P841=INT(Datos!P841),AND(OR(P$1005="",Datos!P841&gt;=P$1005),OR(P$1006="",Datos!P841&lt;=P$1006))),FALSE),OR(ISNUMBER(FIND(";"&amp;UPPER(TRIM(Datos!P841&amp;""))&amp;"=",P$1007)),ISNUMBER(FIND(";"&amp;UPPER(TRIM(Datos!P841&amp;""))&amp;";",P$1007))),OR(UPPER(TRIM(Datos!P841&amp;""))="SÍ",UPPER(TRIM(Datos!P841&amp;""))="SI",UPPER(TRIM(Datos!P841&amp;""))="NO"),IF(ISNUMBER(Datos!P841),AND(OR(P$1005="",Datos!P841&gt;=P$1005),OR(P$1006="",Datos!P841&lt;=P$1006)),FALSE),TRUE))))</f>
        <v>0.0</v>
      </c>
      <c r="Q841">
        <f>IF(Datos!Q841="",0,IF(AND(Q$1008&lt;&gt;"",Datos!Q841=Q$1008),0,IF(Q$1004=0,0,1-CHOOSE(Q$1004,IF(ISNUMBER(Datos!Q841),AND(OR(Q$1005="",Datos!Q841&gt;=Q$1005),OR(Q$1006="",Datos!Q841&lt;=Q$1006)),FALSE),IF(ISNUMBER(Datos!Q841),AND(Datos!Q841=INT(Datos!Q841),AND(OR(Q$1005="",Datos!Q841&gt;=Q$1005),OR(Q$1006="",Datos!Q841&lt;=Q$1006))),FALSE),OR(ISNUMBER(FIND(";"&amp;UPPER(TRIM(Datos!Q841&amp;""))&amp;"=",Q$1007)),ISNUMBER(FIND(";"&amp;UPPER(TRIM(Datos!Q841&amp;""))&amp;";",Q$1007))),OR(UPPER(TRIM(Datos!Q841&amp;""))="SÍ",UPPER(TRIM(Datos!Q841&amp;""))="SI",UPPER(TRIM(Datos!Q841&amp;""))="NO"),IF(ISNUMBER(Datos!Q841),AND(OR(Q$1005="",Datos!Q841&gt;=Q$1005),OR(Q$1006="",Datos!Q841&lt;=Q$1006)),FALSE),TRUE))))</f>
        <v>0.0</v>
      </c>
      <c r="R841">
        <f>IF(Datos!R841="",0,IF(AND(R$1008&lt;&gt;"",Datos!R841=R$1008),0,IF(R$1004=0,0,1-CHOOSE(R$1004,IF(ISNUMBER(Datos!R841),AND(OR(R$1005="",Datos!R841&gt;=R$1005),OR(R$1006="",Datos!R841&lt;=R$1006)),FALSE),IF(ISNUMBER(Datos!R841),AND(Datos!R841=INT(Datos!R841),AND(OR(R$1005="",Datos!R841&gt;=R$1005),OR(R$1006="",Datos!R841&lt;=R$1006))),FALSE),OR(ISNUMBER(FIND(";"&amp;UPPER(TRIM(Datos!R841&amp;""))&amp;"=",R$1007)),ISNUMBER(FIND(";"&amp;UPPER(TRIM(Datos!R841&amp;""))&amp;";",R$1007))),OR(UPPER(TRIM(Datos!R841&amp;""))="SÍ",UPPER(TRIM(Datos!R841&amp;""))="SI",UPPER(TRIM(Datos!R841&amp;""))="NO"),IF(ISNUMBER(Datos!R841),AND(OR(R$1005="",Datos!R841&gt;=R$1005),OR(R$1006="",Datos!R841&lt;=R$1006)),FALSE),TRUE))))</f>
        <v>0.0</v>
      </c>
      <c r="S841">
        <f>IF(Datos!S841="",0,IF(AND(S$1008&lt;&gt;"",Datos!S841=S$1008),0,IF(S$1004=0,0,1-CHOOSE(S$1004,IF(ISNUMBER(Datos!S841),AND(OR(S$1005="",Datos!S841&gt;=S$1005),OR(S$1006="",Datos!S841&lt;=S$1006)),FALSE),IF(ISNUMBER(Datos!S841),AND(Datos!S841=INT(Datos!S841),AND(OR(S$1005="",Datos!S841&gt;=S$1005),OR(S$1006="",Datos!S841&lt;=S$1006))),FALSE),OR(ISNUMBER(FIND(";"&amp;UPPER(TRIM(Datos!S841&amp;""))&amp;"=",S$1007)),ISNUMBER(FIND(";"&amp;UPPER(TRIM(Datos!S841&amp;""))&amp;";",S$1007))),OR(UPPER(TRIM(Datos!S841&amp;""))="SÍ",UPPER(TRIM(Datos!S841&amp;""))="SI",UPPER(TRIM(Datos!S841&amp;""))="NO"),IF(ISNUMBER(Datos!S841),AND(OR(S$1005="",Datos!S841&gt;=S$1005),OR(S$1006="",Datos!S841&lt;=S$1006)),FALSE),TRUE))))</f>
        <v>0.0</v>
      </c>
      <c r="T841">
        <f>IF(Datos!T841="",0,IF(AND(T$1008&lt;&gt;"",Datos!T841=T$1008),0,IF(T$1004=0,0,1-CHOOSE(T$1004,IF(ISNUMBER(Datos!T841),AND(OR(T$1005="",Datos!T841&gt;=T$1005),OR(T$1006="",Datos!T841&lt;=T$1006)),FALSE),IF(ISNUMBER(Datos!T841),AND(Datos!T841=INT(Datos!T841),AND(OR(T$1005="",Datos!T841&gt;=T$1005),OR(T$1006="",Datos!T841&lt;=T$1006))),FALSE),OR(ISNUMBER(FIND(";"&amp;UPPER(TRIM(Datos!T841&amp;""))&amp;"=",T$1007)),ISNUMBER(FIND(";"&amp;UPPER(TRIM(Datos!T841&amp;""))&amp;";",T$1007))),OR(UPPER(TRIM(Datos!T841&amp;""))="SÍ",UPPER(TRIM(Datos!T841&amp;""))="SI",UPPER(TRIM(Datos!T841&amp;""))="NO"),IF(ISNUMBER(Datos!T841),AND(OR(T$1005="",Datos!T841&gt;=T$1005),OR(T$1006="",Datos!T841&lt;=T$1006)),FALSE),TRUE))))</f>
        <v>0.0</v>
      </c>
      <c r="U841">
        <f>IF(Datos!U841="",0,IF(AND(U$1008&lt;&gt;"",Datos!U841=U$1008),0,IF(U$1004=0,0,1-CHOOSE(U$1004,IF(ISNUMBER(Datos!U841),AND(OR(U$1005="",Datos!U841&gt;=U$1005),OR(U$1006="",Datos!U841&lt;=U$1006)),FALSE),IF(ISNUMBER(Datos!U841),AND(Datos!U841=INT(Datos!U841),AND(OR(U$1005="",Datos!U841&gt;=U$1005),OR(U$1006="",Datos!U841&lt;=U$1006))),FALSE),OR(ISNUMBER(FIND(";"&amp;UPPER(TRIM(Datos!U841&amp;""))&amp;"=",U$1007)),ISNUMBER(FIND(";"&amp;UPPER(TRIM(Datos!U841&amp;""))&amp;";",U$1007))),OR(UPPER(TRIM(Datos!U841&amp;""))="SÍ",UPPER(TRIM(Datos!U841&amp;""))="SI",UPPER(TRIM(Datos!U841&amp;""))="NO"),IF(ISNUMBER(Datos!U841),AND(OR(U$1005="",Datos!U841&gt;=U$1005),OR(U$1006="",Datos!U841&lt;=U$1006)),FALSE),TRUE))))</f>
        <v>0.0</v>
      </c>
      <c r="V841">
        <f>IF(Datos!V841="",0,IF(AND(V$1008&lt;&gt;"",Datos!V841=V$1008),0,IF(V$1004=0,0,1-CHOOSE(V$1004,IF(ISNUMBER(Datos!V841),AND(OR(V$1005="",Datos!V841&gt;=V$1005),OR(V$1006="",Datos!V841&lt;=V$1006)),FALSE),IF(ISNUMBER(Datos!V841),AND(Datos!V841=INT(Datos!V841),AND(OR(V$1005="",Datos!V841&gt;=V$1005),OR(V$1006="",Datos!V841&lt;=V$1006))),FALSE),OR(ISNUMBER(FIND(";"&amp;UPPER(TRIM(Datos!V841&amp;""))&amp;"=",V$1007)),ISNUMBER(FIND(";"&amp;UPPER(TRIM(Datos!V841&amp;""))&amp;";",V$1007))),OR(UPPER(TRIM(Datos!V841&amp;""))="SÍ",UPPER(TRIM(Datos!V841&amp;""))="SI",UPPER(TRIM(Datos!V841&amp;""))="NO"),IF(ISNUMBER(Datos!V841),AND(OR(V$1005="",Datos!V841&gt;=V$1005),OR(V$1006="",Datos!V841&lt;=V$1006)),FALSE),TRUE))))</f>
        <v>0.0</v>
      </c>
      <c r="W841">
        <f>IF(Datos!W841="",0,IF(AND(W$1008&lt;&gt;"",Datos!W841=W$1008),0,IF(W$1004=0,0,1-CHOOSE(W$1004,IF(ISNUMBER(Datos!W841),AND(OR(W$1005="",Datos!W841&gt;=W$1005),OR(W$1006="",Datos!W841&lt;=W$1006)),FALSE),IF(ISNUMBER(Datos!W841),AND(Datos!W841=INT(Datos!W841),AND(OR(W$1005="",Datos!W841&gt;=W$1005),OR(W$1006="",Datos!W841&lt;=W$1006))),FALSE),OR(ISNUMBER(FIND(";"&amp;UPPER(TRIM(Datos!W841&amp;""))&amp;"=",W$1007)),ISNUMBER(FIND(";"&amp;UPPER(TRIM(Datos!W841&amp;""))&amp;";",W$1007))),OR(UPPER(TRIM(Datos!W841&amp;""))="SÍ",UPPER(TRIM(Datos!W841&amp;""))="SI",UPPER(TRIM(Datos!W841&amp;""))="NO"),IF(ISNUMBER(Datos!W841),AND(OR(W$1005="",Datos!W841&gt;=W$1005),OR(W$1006="",Datos!W841&lt;=W$1006)),FALSE),TRUE))))</f>
        <v>0.0</v>
      </c>
      <c r="X841">
        <f>IF(Datos!X841="",0,IF(AND(X$1008&lt;&gt;"",Datos!X841=X$1008),0,IF(X$1004=0,0,1-CHOOSE(X$1004,IF(ISNUMBER(Datos!X841),AND(OR(X$1005="",Datos!X841&gt;=X$1005),OR(X$1006="",Datos!X841&lt;=X$1006)),FALSE),IF(ISNUMBER(Datos!X841),AND(Datos!X841=INT(Datos!X841),AND(OR(X$1005="",Datos!X841&gt;=X$1005),OR(X$1006="",Datos!X841&lt;=X$1006))),FALSE),OR(ISNUMBER(FIND(";"&amp;UPPER(TRIM(Datos!X841&amp;""))&amp;"=",X$1007)),ISNUMBER(FIND(";"&amp;UPPER(TRIM(Datos!X841&amp;""))&amp;";",X$1007))),OR(UPPER(TRIM(Datos!X841&amp;""))="SÍ",UPPER(TRIM(Datos!X841&amp;""))="SI",UPPER(TRIM(Datos!X841&amp;""))="NO"),IF(ISNUMBER(Datos!X841),AND(OR(X$1005="",Datos!X841&gt;=X$1005),OR(X$1006="",Datos!X841&lt;=X$1006)),FALSE),TRUE))))</f>
        <v>0.0</v>
      </c>
      <c r="Y841">
        <f>IF(Datos!Y841="",0,IF(AND(Y$1008&lt;&gt;"",Datos!Y841=Y$1008),0,IF(Y$1004=0,0,1-CHOOSE(Y$1004,IF(ISNUMBER(Datos!Y841),AND(OR(Y$1005="",Datos!Y841&gt;=Y$1005),OR(Y$1006="",Datos!Y841&lt;=Y$1006)),FALSE),IF(ISNUMBER(Datos!Y841),AND(Datos!Y841=INT(Datos!Y841),AND(OR(Y$1005="",Datos!Y841&gt;=Y$1005),OR(Y$1006="",Datos!Y841&lt;=Y$1006))),FALSE),OR(ISNUMBER(FIND(";"&amp;UPPER(TRIM(Datos!Y841&amp;""))&amp;"=",Y$1007)),ISNUMBER(FIND(";"&amp;UPPER(TRIM(Datos!Y841&amp;""))&amp;";",Y$1007))),OR(UPPER(TRIM(Datos!Y841&amp;""))="SÍ",UPPER(TRIM(Datos!Y841&amp;""))="SI",UPPER(TRIM(Datos!Y841&amp;""))="NO"),IF(ISNUMBER(Datos!Y841),AND(OR(Y$1005="",Datos!Y841&gt;=Y$1005),OR(Y$1006="",Datos!Y841&lt;=Y$1006)),FALSE),TRUE))))</f>
        <v>0.0</v>
      </c>
      <c r="Z841">
        <f>IF(Datos!Z841="",0,IF(AND(Z$1008&lt;&gt;"",Datos!Z841=Z$1008),0,IF(Z$1004=0,0,1-CHOOSE(Z$1004,IF(ISNUMBER(Datos!Z841),AND(OR(Z$1005="",Datos!Z841&gt;=Z$1005),OR(Z$1006="",Datos!Z841&lt;=Z$1006)),FALSE),IF(ISNUMBER(Datos!Z841),AND(Datos!Z841=INT(Datos!Z841),AND(OR(Z$1005="",Datos!Z841&gt;=Z$1005),OR(Z$1006="",Datos!Z841&lt;=Z$1006))),FALSE),OR(ISNUMBER(FIND(";"&amp;UPPER(TRIM(Datos!Z841&amp;""))&amp;"=",Z$1007)),ISNUMBER(FIND(";"&amp;UPPER(TRIM(Datos!Z841&amp;""))&amp;";",Z$1007))),OR(UPPER(TRIM(Datos!Z841&amp;""))="SÍ",UPPER(TRIM(Datos!Z841&amp;""))="SI",UPPER(TRIM(Datos!Z841&amp;""))="NO"),IF(ISNUMBER(Datos!Z841),AND(OR(Z$1005="",Datos!Z841&gt;=Z$1005),OR(Z$1006="",Datos!Z841&lt;=Z$1006)),FALSE),TRUE))))</f>
        <v>0.0</v>
      </c>
      <c r="AA841">
        <f>IF(Datos!AA841="",0,IF(AND(AA$1008&lt;&gt;"",Datos!AA841=AA$1008),0,IF(AA$1004=0,0,1-CHOOSE(AA$1004,IF(ISNUMBER(Datos!AA841),AND(OR(AA$1005="",Datos!AA841&gt;=AA$1005),OR(AA$1006="",Datos!AA841&lt;=AA$1006)),FALSE),IF(ISNUMBER(Datos!AA841),AND(Datos!AA841=INT(Datos!AA841),AND(OR(AA$1005="",Datos!AA841&gt;=AA$1005),OR(AA$1006="",Datos!AA841&lt;=AA$1006))),FALSE),OR(ISNUMBER(FIND(";"&amp;UPPER(TRIM(Datos!AA841&amp;""))&amp;"=",AA$1007)),ISNUMBER(FIND(";"&amp;UPPER(TRIM(Datos!AA841&amp;""))&amp;";",AA$1007))),OR(UPPER(TRIM(Datos!AA841&amp;""))="SÍ",UPPER(TRIM(Datos!AA841&amp;""))="SI",UPPER(TRIM(Datos!AA841&amp;""))="NO"),IF(ISNUMBER(Datos!AA841),AND(OR(AA$1005="",Datos!AA841&gt;=AA$1005),OR(AA$1006="",Datos!AA841&lt;=AA$1006)),FALSE),TRUE))))</f>
        <v>0.0</v>
      </c>
      <c r="AB841">
        <f>IF(Datos!AB841="",0,IF(AND(AB$1008&lt;&gt;"",Datos!AB841=AB$1008),0,IF(AB$1004=0,0,1-CHOOSE(AB$1004,IF(ISNUMBER(Datos!AB841),AND(OR(AB$1005="",Datos!AB841&gt;=AB$1005),OR(AB$1006="",Datos!AB841&lt;=AB$1006)),FALSE),IF(ISNUMBER(Datos!AB841),AND(Datos!AB841=INT(Datos!AB841),AND(OR(AB$1005="",Datos!AB841&gt;=AB$1005),OR(AB$1006="",Datos!AB841&lt;=AB$1006))),FALSE),OR(ISNUMBER(FIND(";"&amp;UPPER(TRIM(Datos!AB841&amp;""))&amp;"=",AB$1007)),ISNUMBER(FIND(";"&amp;UPPER(TRIM(Datos!AB841&amp;""))&amp;";",AB$1007))),OR(UPPER(TRIM(Datos!AB841&amp;""))="SÍ",UPPER(TRIM(Datos!AB841&amp;""))="SI",UPPER(TRIM(Datos!AB841&amp;""))="NO"),IF(ISNUMBER(Datos!AB841),AND(OR(AB$1005="",Datos!AB841&gt;=AB$1005),OR(AB$1006="",Datos!AB841&lt;=AB$1006)),FALSE),TRUE))))</f>
        <v>0.0</v>
      </c>
      <c r="AC841">
        <f>IF(Datos!AC841="",0,IF(AND(AC$1008&lt;&gt;"",Datos!AC841=AC$1008),0,IF(AC$1004=0,0,1-CHOOSE(AC$1004,IF(ISNUMBER(Datos!AC841),AND(OR(AC$1005="",Datos!AC841&gt;=AC$1005),OR(AC$1006="",Datos!AC841&lt;=AC$1006)),FALSE),IF(ISNUMBER(Datos!AC841),AND(Datos!AC841=INT(Datos!AC841),AND(OR(AC$1005="",Datos!AC841&gt;=AC$1005),OR(AC$1006="",Datos!AC841&lt;=AC$1006))),FALSE),OR(ISNUMBER(FIND(";"&amp;UPPER(TRIM(Datos!AC841&amp;""))&amp;"=",AC$1007)),ISNUMBER(FIND(";"&amp;UPPER(TRIM(Datos!AC841&amp;""))&amp;";",AC$1007))),OR(UPPER(TRIM(Datos!AC841&amp;""))="SÍ",UPPER(TRIM(Datos!AC841&amp;""))="SI",UPPER(TRIM(Datos!AC841&amp;""))="NO"),IF(ISNUMBER(Datos!AC841),AND(OR(AC$1005="",Datos!AC841&gt;=AC$1005),OR(AC$1006="",Datos!AC841&lt;=AC$1006)),FALSE),TRUE))))</f>
        <v>0.0</v>
      </c>
      <c r="AD841">
        <f>IF(Datos!AD841="",0,IF(AND(AD$1008&lt;&gt;"",Datos!AD841=AD$1008),0,IF(AD$1004=0,0,1-CHOOSE(AD$1004,IF(ISNUMBER(Datos!AD841),AND(OR(AD$1005="",Datos!AD841&gt;=AD$1005),OR(AD$1006="",Datos!AD841&lt;=AD$1006)),FALSE),IF(ISNUMBER(Datos!AD841),AND(Datos!AD841=INT(Datos!AD841),AND(OR(AD$1005="",Datos!AD841&gt;=AD$1005),OR(AD$1006="",Datos!AD841&lt;=AD$1006))),FALSE),OR(ISNUMBER(FIND(";"&amp;UPPER(TRIM(Datos!AD841&amp;""))&amp;"=",AD$1007)),ISNUMBER(FIND(";"&amp;UPPER(TRIM(Datos!AD841&amp;""))&amp;";",AD$1007))),OR(UPPER(TRIM(Datos!AD841&amp;""))="SÍ",UPPER(TRIM(Datos!AD841&amp;""))="SI",UPPER(TRIM(Datos!AD841&amp;""))="NO"),IF(ISNUMBER(Datos!AD841),AND(OR(AD$1005="",Datos!AD841&gt;=AD$1005),OR(AD$1006="",Datos!AD841&lt;=AD$1006)),FALSE),TRUE))))</f>
        <v>0.0</v>
      </c>
      <c r="AE841">
        <f>IF(Datos!AE841="",0,IF(AND(AE$1008&lt;&gt;"",Datos!AE841=AE$1008),0,IF(AE$1004=0,0,1-CHOOSE(AE$1004,IF(ISNUMBER(Datos!AE841),AND(OR(AE$1005="",Datos!AE841&gt;=AE$1005),OR(AE$1006="",Datos!AE841&lt;=AE$1006)),FALSE),IF(ISNUMBER(Datos!AE841),AND(Datos!AE841=INT(Datos!AE841),AND(OR(AE$1005="",Datos!AE841&gt;=AE$1005),OR(AE$1006="",Datos!AE841&lt;=AE$1006))),FALSE),OR(ISNUMBER(FIND(";"&amp;UPPER(TRIM(Datos!AE841&amp;""))&amp;"=",AE$1007)),ISNUMBER(FIND(";"&amp;UPPER(TRIM(Datos!AE841&amp;""))&amp;";",AE$1007))),OR(UPPER(TRIM(Datos!AE841&amp;""))="SÍ",UPPER(TRIM(Datos!AE841&amp;""))="SI",UPPER(TRIM(Datos!AE841&amp;""))="NO"),IF(ISNUMBER(Datos!AE841),AND(OR(AE$1005="",Datos!AE841&gt;=AE$1005),OR(AE$1006="",Datos!AE841&lt;=AE$1006)),FALSE),TRUE))))</f>
        <v>0.0</v>
      </c>
    </row>
    <row r="842" spans="2:31">
      <c r="B842">
        <f>IF(Datos!B842="",0,IF(AND(B$1008&lt;&gt;"",Datos!B842=B$1008),0,IF(B$1004=0,0,1-CHOOSE(B$1004,IF(ISNUMBER(Datos!B842),AND(OR(B$1005="",Datos!B842&gt;=B$1005),OR(B$1006="",Datos!B842&lt;=B$1006)),FALSE),IF(ISNUMBER(Datos!B842),AND(Datos!B842=INT(Datos!B842),AND(OR(B$1005="",Datos!B842&gt;=B$1005),OR(B$1006="",Datos!B842&lt;=B$1006))),FALSE),OR(ISNUMBER(FIND(";"&amp;UPPER(TRIM(Datos!B842&amp;""))&amp;"=",B$1007)),ISNUMBER(FIND(";"&amp;UPPER(TRIM(Datos!B842&amp;""))&amp;";",B$1007))),OR(UPPER(TRIM(Datos!B842&amp;""))="SÍ",UPPER(TRIM(Datos!B842&amp;""))="SI",UPPER(TRIM(Datos!B842&amp;""))="NO"),IF(ISNUMBER(Datos!B842),AND(OR(B$1005="",Datos!B842&gt;=B$1005),OR(B$1006="",Datos!B842&lt;=B$1006)),FALSE),TRUE))))</f>
        <v>0.0</v>
      </c>
      <c r="C842">
        <f>IF(Datos!C842="",0,IF(AND(C$1008&lt;&gt;"",Datos!C842=C$1008),0,IF(C$1004=0,0,1-CHOOSE(C$1004,IF(ISNUMBER(Datos!C842),AND(OR(C$1005="",Datos!C842&gt;=C$1005),OR(C$1006="",Datos!C842&lt;=C$1006)),FALSE),IF(ISNUMBER(Datos!C842),AND(Datos!C842=INT(Datos!C842),AND(OR(C$1005="",Datos!C842&gt;=C$1005),OR(C$1006="",Datos!C842&lt;=C$1006))),FALSE),OR(ISNUMBER(FIND(";"&amp;UPPER(TRIM(Datos!C842&amp;""))&amp;"=",C$1007)),ISNUMBER(FIND(";"&amp;UPPER(TRIM(Datos!C842&amp;""))&amp;";",C$1007))),OR(UPPER(TRIM(Datos!C842&amp;""))="SÍ",UPPER(TRIM(Datos!C842&amp;""))="SI",UPPER(TRIM(Datos!C842&amp;""))="NO"),IF(ISNUMBER(Datos!C842),AND(OR(C$1005="",Datos!C842&gt;=C$1005),OR(C$1006="",Datos!C842&lt;=C$1006)),FALSE),TRUE))))</f>
        <v>0.0</v>
      </c>
      <c r="D842">
        <f>IF(Datos!D842="",0,IF(AND(D$1008&lt;&gt;"",Datos!D842=D$1008),0,IF(D$1004=0,0,1-CHOOSE(D$1004,IF(ISNUMBER(Datos!D842),AND(OR(D$1005="",Datos!D842&gt;=D$1005),OR(D$1006="",Datos!D842&lt;=D$1006)),FALSE),IF(ISNUMBER(Datos!D842),AND(Datos!D842=INT(Datos!D842),AND(OR(D$1005="",Datos!D842&gt;=D$1005),OR(D$1006="",Datos!D842&lt;=D$1006))),FALSE),OR(ISNUMBER(FIND(";"&amp;UPPER(TRIM(Datos!D842&amp;""))&amp;"=",D$1007)),ISNUMBER(FIND(";"&amp;UPPER(TRIM(Datos!D842&amp;""))&amp;";",D$1007))),OR(UPPER(TRIM(Datos!D842&amp;""))="SÍ",UPPER(TRIM(Datos!D842&amp;""))="SI",UPPER(TRIM(Datos!D842&amp;""))="NO"),IF(ISNUMBER(Datos!D842),AND(OR(D$1005="",Datos!D842&gt;=D$1005),OR(D$1006="",Datos!D842&lt;=D$1006)),FALSE),TRUE))))</f>
        <v>0.0</v>
      </c>
      <c r="E842">
        <f>IF(Datos!E842="",0,IF(AND(E$1008&lt;&gt;"",Datos!E842=E$1008),0,IF(E$1004=0,0,1-CHOOSE(E$1004,IF(ISNUMBER(Datos!E842),AND(OR(E$1005="",Datos!E842&gt;=E$1005),OR(E$1006="",Datos!E842&lt;=E$1006)),FALSE),IF(ISNUMBER(Datos!E842),AND(Datos!E842=INT(Datos!E842),AND(OR(E$1005="",Datos!E842&gt;=E$1005),OR(E$1006="",Datos!E842&lt;=E$1006))),FALSE),OR(ISNUMBER(FIND(";"&amp;UPPER(TRIM(Datos!E842&amp;""))&amp;"=",E$1007)),ISNUMBER(FIND(";"&amp;UPPER(TRIM(Datos!E842&amp;""))&amp;";",E$1007))),OR(UPPER(TRIM(Datos!E842&amp;""))="SÍ",UPPER(TRIM(Datos!E842&amp;""))="SI",UPPER(TRIM(Datos!E842&amp;""))="NO"),IF(ISNUMBER(Datos!E842),AND(OR(E$1005="",Datos!E842&gt;=E$1005),OR(E$1006="",Datos!E842&lt;=E$1006)),FALSE),TRUE))))</f>
        <v>0.0</v>
      </c>
      <c r="F842">
        <f>IF(Datos!F842="",0,IF(AND(F$1008&lt;&gt;"",Datos!F842=F$1008),0,IF(F$1004=0,0,1-CHOOSE(F$1004,IF(ISNUMBER(Datos!F842),AND(OR(F$1005="",Datos!F842&gt;=F$1005),OR(F$1006="",Datos!F842&lt;=F$1006)),FALSE),IF(ISNUMBER(Datos!F842),AND(Datos!F842=INT(Datos!F842),AND(OR(F$1005="",Datos!F842&gt;=F$1005),OR(F$1006="",Datos!F842&lt;=F$1006))),FALSE),OR(ISNUMBER(FIND(";"&amp;UPPER(TRIM(Datos!F842&amp;""))&amp;"=",F$1007)),ISNUMBER(FIND(";"&amp;UPPER(TRIM(Datos!F842&amp;""))&amp;";",F$1007))),OR(UPPER(TRIM(Datos!F842&amp;""))="SÍ",UPPER(TRIM(Datos!F842&amp;""))="SI",UPPER(TRIM(Datos!F842&amp;""))="NO"),IF(ISNUMBER(Datos!F842),AND(OR(F$1005="",Datos!F842&gt;=F$1005),OR(F$1006="",Datos!F842&lt;=F$1006)),FALSE),TRUE))))</f>
        <v>0.0</v>
      </c>
      <c r="G842">
        <f>IF(Datos!G842="",0,IF(AND(G$1008&lt;&gt;"",Datos!G842=G$1008),0,IF(G$1004=0,0,1-CHOOSE(G$1004,IF(ISNUMBER(Datos!G842),AND(OR(G$1005="",Datos!G842&gt;=G$1005),OR(G$1006="",Datos!G842&lt;=G$1006)),FALSE),IF(ISNUMBER(Datos!G842),AND(Datos!G842=INT(Datos!G842),AND(OR(G$1005="",Datos!G842&gt;=G$1005),OR(G$1006="",Datos!G842&lt;=G$1006))),FALSE),OR(ISNUMBER(FIND(";"&amp;UPPER(TRIM(Datos!G842&amp;""))&amp;"=",G$1007)),ISNUMBER(FIND(";"&amp;UPPER(TRIM(Datos!G842&amp;""))&amp;";",G$1007))),OR(UPPER(TRIM(Datos!G842&amp;""))="SÍ",UPPER(TRIM(Datos!G842&amp;""))="SI",UPPER(TRIM(Datos!G842&amp;""))="NO"),IF(ISNUMBER(Datos!G842),AND(OR(G$1005="",Datos!G842&gt;=G$1005),OR(G$1006="",Datos!G842&lt;=G$1006)),FALSE),TRUE))))</f>
        <v>0.0</v>
      </c>
      <c r="H842">
        <f>IF(Datos!H842="",0,IF(AND(H$1008&lt;&gt;"",Datos!H842=H$1008),0,IF(H$1004=0,0,1-CHOOSE(H$1004,IF(ISNUMBER(Datos!H842),AND(OR(H$1005="",Datos!H842&gt;=H$1005),OR(H$1006="",Datos!H842&lt;=H$1006)),FALSE),IF(ISNUMBER(Datos!H842),AND(Datos!H842=INT(Datos!H842),AND(OR(H$1005="",Datos!H842&gt;=H$1005),OR(H$1006="",Datos!H842&lt;=H$1006))),FALSE),OR(ISNUMBER(FIND(";"&amp;UPPER(TRIM(Datos!H842&amp;""))&amp;"=",H$1007)),ISNUMBER(FIND(";"&amp;UPPER(TRIM(Datos!H842&amp;""))&amp;";",H$1007))),OR(UPPER(TRIM(Datos!H842&amp;""))="SÍ",UPPER(TRIM(Datos!H842&amp;""))="SI",UPPER(TRIM(Datos!H842&amp;""))="NO"),IF(ISNUMBER(Datos!H842),AND(OR(H$1005="",Datos!H842&gt;=H$1005),OR(H$1006="",Datos!H842&lt;=H$1006)),FALSE),TRUE))))</f>
        <v>0.0</v>
      </c>
      <c r="I842">
        <f>IF(Datos!I842="",0,IF(AND(I$1008&lt;&gt;"",Datos!I842=I$1008),0,IF(I$1004=0,0,1-CHOOSE(I$1004,IF(ISNUMBER(Datos!I842),AND(OR(I$1005="",Datos!I842&gt;=I$1005),OR(I$1006="",Datos!I842&lt;=I$1006)),FALSE),IF(ISNUMBER(Datos!I842),AND(Datos!I842=INT(Datos!I842),AND(OR(I$1005="",Datos!I842&gt;=I$1005),OR(I$1006="",Datos!I842&lt;=I$1006))),FALSE),OR(ISNUMBER(FIND(";"&amp;UPPER(TRIM(Datos!I842&amp;""))&amp;"=",I$1007)),ISNUMBER(FIND(";"&amp;UPPER(TRIM(Datos!I842&amp;""))&amp;";",I$1007))),OR(UPPER(TRIM(Datos!I842&amp;""))="SÍ",UPPER(TRIM(Datos!I842&amp;""))="SI",UPPER(TRIM(Datos!I842&amp;""))="NO"),IF(ISNUMBER(Datos!I842),AND(OR(I$1005="",Datos!I842&gt;=I$1005),OR(I$1006="",Datos!I842&lt;=I$1006)),FALSE),TRUE))))</f>
        <v>0.0</v>
      </c>
      <c r="J842">
        <f>IF(Datos!J842="",0,IF(AND(J$1008&lt;&gt;"",Datos!J842=J$1008),0,IF(J$1004=0,0,1-CHOOSE(J$1004,IF(ISNUMBER(Datos!J842),AND(OR(J$1005="",Datos!J842&gt;=J$1005),OR(J$1006="",Datos!J842&lt;=J$1006)),FALSE),IF(ISNUMBER(Datos!J842),AND(Datos!J842=INT(Datos!J842),AND(OR(J$1005="",Datos!J842&gt;=J$1005),OR(J$1006="",Datos!J842&lt;=J$1006))),FALSE),OR(ISNUMBER(FIND(";"&amp;UPPER(TRIM(Datos!J842&amp;""))&amp;"=",J$1007)),ISNUMBER(FIND(";"&amp;UPPER(TRIM(Datos!J842&amp;""))&amp;";",J$1007))),OR(UPPER(TRIM(Datos!J842&amp;""))="SÍ",UPPER(TRIM(Datos!J842&amp;""))="SI",UPPER(TRIM(Datos!J842&amp;""))="NO"),IF(ISNUMBER(Datos!J842),AND(OR(J$1005="",Datos!J842&gt;=J$1005),OR(J$1006="",Datos!J842&lt;=J$1006)),FALSE),TRUE))))</f>
        <v>0.0</v>
      </c>
      <c r="K842">
        <f>IF(Datos!K842="",0,IF(AND(K$1008&lt;&gt;"",Datos!K842=K$1008),0,IF(K$1004=0,0,1-CHOOSE(K$1004,IF(ISNUMBER(Datos!K842),AND(OR(K$1005="",Datos!K842&gt;=K$1005),OR(K$1006="",Datos!K842&lt;=K$1006)),FALSE),IF(ISNUMBER(Datos!K842),AND(Datos!K842=INT(Datos!K842),AND(OR(K$1005="",Datos!K842&gt;=K$1005),OR(K$1006="",Datos!K842&lt;=K$1006))),FALSE),OR(ISNUMBER(FIND(";"&amp;UPPER(TRIM(Datos!K842&amp;""))&amp;"=",K$1007)),ISNUMBER(FIND(";"&amp;UPPER(TRIM(Datos!K842&amp;""))&amp;";",K$1007))),OR(UPPER(TRIM(Datos!K842&amp;""))="SÍ",UPPER(TRIM(Datos!K842&amp;""))="SI",UPPER(TRIM(Datos!K842&amp;""))="NO"),IF(ISNUMBER(Datos!K842),AND(OR(K$1005="",Datos!K842&gt;=K$1005),OR(K$1006="",Datos!K842&lt;=K$1006)),FALSE),TRUE))))</f>
        <v>0.0</v>
      </c>
      <c r="L842">
        <f>IF(Datos!L842="",0,IF(AND(L$1008&lt;&gt;"",Datos!L842=L$1008),0,IF(L$1004=0,0,1-CHOOSE(L$1004,IF(ISNUMBER(Datos!L842),AND(OR(L$1005="",Datos!L842&gt;=L$1005),OR(L$1006="",Datos!L842&lt;=L$1006)),FALSE),IF(ISNUMBER(Datos!L842),AND(Datos!L842=INT(Datos!L842),AND(OR(L$1005="",Datos!L842&gt;=L$1005),OR(L$1006="",Datos!L842&lt;=L$1006))),FALSE),OR(ISNUMBER(FIND(";"&amp;UPPER(TRIM(Datos!L842&amp;""))&amp;"=",L$1007)),ISNUMBER(FIND(";"&amp;UPPER(TRIM(Datos!L842&amp;""))&amp;";",L$1007))),OR(UPPER(TRIM(Datos!L842&amp;""))="SÍ",UPPER(TRIM(Datos!L842&amp;""))="SI",UPPER(TRIM(Datos!L842&amp;""))="NO"),IF(ISNUMBER(Datos!L842),AND(OR(L$1005="",Datos!L842&gt;=L$1005),OR(L$1006="",Datos!L842&lt;=L$1006)),FALSE),TRUE))))</f>
        <v>0.0</v>
      </c>
      <c r="M842">
        <f>IF(Datos!M842="",0,IF(AND(M$1008&lt;&gt;"",Datos!M842=M$1008),0,IF(M$1004=0,0,1-CHOOSE(M$1004,IF(ISNUMBER(Datos!M842),AND(OR(M$1005="",Datos!M842&gt;=M$1005),OR(M$1006="",Datos!M842&lt;=M$1006)),FALSE),IF(ISNUMBER(Datos!M842),AND(Datos!M842=INT(Datos!M842),AND(OR(M$1005="",Datos!M842&gt;=M$1005),OR(M$1006="",Datos!M842&lt;=M$1006))),FALSE),OR(ISNUMBER(FIND(";"&amp;UPPER(TRIM(Datos!M842&amp;""))&amp;"=",M$1007)),ISNUMBER(FIND(";"&amp;UPPER(TRIM(Datos!M842&amp;""))&amp;";",M$1007))),OR(UPPER(TRIM(Datos!M842&amp;""))="SÍ",UPPER(TRIM(Datos!M842&amp;""))="SI",UPPER(TRIM(Datos!M842&amp;""))="NO"),IF(ISNUMBER(Datos!M842),AND(OR(M$1005="",Datos!M842&gt;=M$1005),OR(M$1006="",Datos!M842&lt;=M$1006)),FALSE),TRUE))))</f>
        <v>0.0</v>
      </c>
      <c r="N842">
        <f>IF(Datos!N842="",0,IF(AND(N$1008&lt;&gt;"",Datos!N842=N$1008),0,IF(N$1004=0,0,1-CHOOSE(N$1004,IF(ISNUMBER(Datos!N842),AND(OR(N$1005="",Datos!N842&gt;=N$1005),OR(N$1006="",Datos!N842&lt;=N$1006)),FALSE),IF(ISNUMBER(Datos!N842),AND(Datos!N842=INT(Datos!N842),AND(OR(N$1005="",Datos!N842&gt;=N$1005),OR(N$1006="",Datos!N842&lt;=N$1006))),FALSE),OR(ISNUMBER(FIND(";"&amp;UPPER(TRIM(Datos!N842&amp;""))&amp;"=",N$1007)),ISNUMBER(FIND(";"&amp;UPPER(TRIM(Datos!N842&amp;""))&amp;";",N$1007))),OR(UPPER(TRIM(Datos!N842&amp;""))="SÍ",UPPER(TRIM(Datos!N842&amp;""))="SI",UPPER(TRIM(Datos!N842&amp;""))="NO"),IF(ISNUMBER(Datos!N842),AND(OR(N$1005="",Datos!N842&gt;=N$1005),OR(N$1006="",Datos!N842&lt;=N$1006)),FALSE),TRUE))))</f>
        <v>0.0</v>
      </c>
      <c r="O842">
        <f>IF(Datos!O842="",0,IF(AND(O$1008&lt;&gt;"",Datos!O842=O$1008),0,IF(O$1004=0,0,1-CHOOSE(O$1004,IF(ISNUMBER(Datos!O842),AND(OR(O$1005="",Datos!O842&gt;=O$1005),OR(O$1006="",Datos!O842&lt;=O$1006)),FALSE),IF(ISNUMBER(Datos!O842),AND(Datos!O842=INT(Datos!O842),AND(OR(O$1005="",Datos!O842&gt;=O$1005),OR(O$1006="",Datos!O842&lt;=O$1006))),FALSE),OR(ISNUMBER(FIND(";"&amp;UPPER(TRIM(Datos!O842&amp;""))&amp;"=",O$1007)),ISNUMBER(FIND(";"&amp;UPPER(TRIM(Datos!O842&amp;""))&amp;";",O$1007))),OR(UPPER(TRIM(Datos!O842&amp;""))="SÍ",UPPER(TRIM(Datos!O842&amp;""))="SI",UPPER(TRIM(Datos!O842&amp;""))="NO"),IF(ISNUMBER(Datos!O842),AND(OR(O$1005="",Datos!O842&gt;=O$1005),OR(O$1006="",Datos!O842&lt;=O$1006)),FALSE),TRUE))))</f>
        <v>0.0</v>
      </c>
      <c r="P842">
        <f>IF(Datos!P842="",0,IF(AND(P$1008&lt;&gt;"",Datos!P842=P$1008),0,IF(P$1004=0,0,1-CHOOSE(P$1004,IF(ISNUMBER(Datos!P842),AND(OR(P$1005="",Datos!P842&gt;=P$1005),OR(P$1006="",Datos!P842&lt;=P$1006)),FALSE),IF(ISNUMBER(Datos!P842),AND(Datos!P842=INT(Datos!P842),AND(OR(P$1005="",Datos!P842&gt;=P$1005),OR(P$1006="",Datos!P842&lt;=P$1006))),FALSE),OR(ISNUMBER(FIND(";"&amp;UPPER(TRIM(Datos!P842&amp;""))&amp;"=",P$1007)),ISNUMBER(FIND(";"&amp;UPPER(TRIM(Datos!P842&amp;""))&amp;";",P$1007))),OR(UPPER(TRIM(Datos!P842&amp;""))="SÍ",UPPER(TRIM(Datos!P842&amp;""))="SI",UPPER(TRIM(Datos!P842&amp;""))="NO"),IF(ISNUMBER(Datos!P842),AND(OR(P$1005="",Datos!P842&gt;=P$1005),OR(P$1006="",Datos!P842&lt;=P$1006)),FALSE),TRUE))))</f>
        <v>0.0</v>
      </c>
      <c r="Q842">
        <f>IF(Datos!Q842="",0,IF(AND(Q$1008&lt;&gt;"",Datos!Q842=Q$1008),0,IF(Q$1004=0,0,1-CHOOSE(Q$1004,IF(ISNUMBER(Datos!Q842),AND(OR(Q$1005="",Datos!Q842&gt;=Q$1005),OR(Q$1006="",Datos!Q842&lt;=Q$1006)),FALSE),IF(ISNUMBER(Datos!Q842),AND(Datos!Q842=INT(Datos!Q842),AND(OR(Q$1005="",Datos!Q842&gt;=Q$1005),OR(Q$1006="",Datos!Q842&lt;=Q$1006))),FALSE),OR(ISNUMBER(FIND(";"&amp;UPPER(TRIM(Datos!Q842&amp;""))&amp;"=",Q$1007)),ISNUMBER(FIND(";"&amp;UPPER(TRIM(Datos!Q842&amp;""))&amp;";",Q$1007))),OR(UPPER(TRIM(Datos!Q842&amp;""))="SÍ",UPPER(TRIM(Datos!Q842&amp;""))="SI",UPPER(TRIM(Datos!Q842&amp;""))="NO"),IF(ISNUMBER(Datos!Q842),AND(OR(Q$1005="",Datos!Q842&gt;=Q$1005),OR(Q$1006="",Datos!Q842&lt;=Q$1006)),FALSE),TRUE))))</f>
        <v>0.0</v>
      </c>
      <c r="R842">
        <f>IF(Datos!R842="",0,IF(AND(R$1008&lt;&gt;"",Datos!R842=R$1008),0,IF(R$1004=0,0,1-CHOOSE(R$1004,IF(ISNUMBER(Datos!R842),AND(OR(R$1005="",Datos!R842&gt;=R$1005),OR(R$1006="",Datos!R842&lt;=R$1006)),FALSE),IF(ISNUMBER(Datos!R842),AND(Datos!R842=INT(Datos!R842),AND(OR(R$1005="",Datos!R842&gt;=R$1005),OR(R$1006="",Datos!R842&lt;=R$1006))),FALSE),OR(ISNUMBER(FIND(";"&amp;UPPER(TRIM(Datos!R842&amp;""))&amp;"=",R$1007)),ISNUMBER(FIND(";"&amp;UPPER(TRIM(Datos!R842&amp;""))&amp;";",R$1007))),OR(UPPER(TRIM(Datos!R842&amp;""))="SÍ",UPPER(TRIM(Datos!R842&amp;""))="SI",UPPER(TRIM(Datos!R842&amp;""))="NO"),IF(ISNUMBER(Datos!R842),AND(OR(R$1005="",Datos!R842&gt;=R$1005),OR(R$1006="",Datos!R842&lt;=R$1006)),FALSE),TRUE))))</f>
        <v>0.0</v>
      </c>
      <c r="S842">
        <f>IF(Datos!S842="",0,IF(AND(S$1008&lt;&gt;"",Datos!S842=S$1008),0,IF(S$1004=0,0,1-CHOOSE(S$1004,IF(ISNUMBER(Datos!S842),AND(OR(S$1005="",Datos!S842&gt;=S$1005),OR(S$1006="",Datos!S842&lt;=S$1006)),FALSE),IF(ISNUMBER(Datos!S842),AND(Datos!S842=INT(Datos!S842),AND(OR(S$1005="",Datos!S842&gt;=S$1005),OR(S$1006="",Datos!S842&lt;=S$1006))),FALSE),OR(ISNUMBER(FIND(";"&amp;UPPER(TRIM(Datos!S842&amp;""))&amp;"=",S$1007)),ISNUMBER(FIND(";"&amp;UPPER(TRIM(Datos!S842&amp;""))&amp;";",S$1007))),OR(UPPER(TRIM(Datos!S842&amp;""))="SÍ",UPPER(TRIM(Datos!S842&amp;""))="SI",UPPER(TRIM(Datos!S842&amp;""))="NO"),IF(ISNUMBER(Datos!S842),AND(OR(S$1005="",Datos!S842&gt;=S$1005),OR(S$1006="",Datos!S842&lt;=S$1006)),FALSE),TRUE))))</f>
        <v>0.0</v>
      </c>
      <c r="T842">
        <f>IF(Datos!T842="",0,IF(AND(T$1008&lt;&gt;"",Datos!T842=T$1008),0,IF(T$1004=0,0,1-CHOOSE(T$1004,IF(ISNUMBER(Datos!T842),AND(OR(T$1005="",Datos!T842&gt;=T$1005),OR(T$1006="",Datos!T842&lt;=T$1006)),FALSE),IF(ISNUMBER(Datos!T842),AND(Datos!T842=INT(Datos!T842),AND(OR(T$1005="",Datos!T842&gt;=T$1005),OR(T$1006="",Datos!T842&lt;=T$1006))),FALSE),OR(ISNUMBER(FIND(";"&amp;UPPER(TRIM(Datos!T842&amp;""))&amp;"=",T$1007)),ISNUMBER(FIND(";"&amp;UPPER(TRIM(Datos!T842&amp;""))&amp;";",T$1007))),OR(UPPER(TRIM(Datos!T842&amp;""))="SÍ",UPPER(TRIM(Datos!T842&amp;""))="SI",UPPER(TRIM(Datos!T842&amp;""))="NO"),IF(ISNUMBER(Datos!T842),AND(OR(T$1005="",Datos!T842&gt;=T$1005),OR(T$1006="",Datos!T842&lt;=T$1006)),FALSE),TRUE))))</f>
        <v>0.0</v>
      </c>
      <c r="U842">
        <f>IF(Datos!U842="",0,IF(AND(U$1008&lt;&gt;"",Datos!U842=U$1008),0,IF(U$1004=0,0,1-CHOOSE(U$1004,IF(ISNUMBER(Datos!U842),AND(OR(U$1005="",Datos!U842&gt;=U$1005),OR(U$1006="",Datos!U842&lt;=U$1006)),FALSE),IF(ISNUMBER(Datos!U842),AND(Datos!U842=INT(Datos!U842),AND(OR(U$1005="",Datos!U842&gt;=U$1005),OR(U$1006="",Datos!U842&lt;=U$1006))),FALSE),OR(ISNUMBER(FIND(";"&amp;UPPER(TRIM(Datos!U842&amp;""))&amp;"=",U$1007)),ISNUMBER(FIND(";"&amp;UPPER(TRIM(Datos!U842&amp;""))&amp;";",U$1007))),OR(UPPER(TRIM(Datos!U842&amp;""))="SÍ",UPPER(TRIM(Datos!U842&amp;""))="SI",UPPER(TRIM(Datos!U842&amp;""))="NO"),IF(ISNUMBER(Datos!U842),AND(OR(U$1005="",Datos!U842&gt;=U$1005),OR(U$1006="",Datos!U842&lt;=U$1006)),FALSE),TRUE))))</f>
        <v>0.0</v>
      </c>
      <c r="V842">
        <f>IF(Datos!V842="",0,IF(AND(V$1008&lt;&gt;"",Datos!V842=V$1008),0,IF(V$1004=0,0,1-CHOOSE(V$1004,IF(ISNUMBER(Datos!V842),AND(OR(V$1005="",Datos!V842&gt;=V$1005),OR(V$1006="",Datos!V842&lt;=V$1006)),FALSE),IF(ISNUMBER(Datos!V842),AND(Datos!V842=INT(Datos!V842),AND(OR(V$1005="",Datos!V842&gt;=V$1005),OR(V$1006="",Datos!V842&lt;=V$1006))),FALSE),OR(ISNUMBER(FIND(";"&amp;UPPER(TRIM(Datos!V842&amp;""))&amp;"=",V$1007)),ISNUMBER(FIND(";"&amp;UPPER(TRIM(Datos!V842&amp;""))&amp;";",V$1007))),OR(UPPER(TRIM(Datos!V842&amp;""))="SÍ",UPPER(TRIM(Datos!V842&amp;""))="SI",UPPER(TRIM(Datos!V842&amp;""))="NO"),IF(ISNUMBER(Datos!V842),AND(OR(V$1005="",Datos!V842&gt;=V$1005),OR(V$1006="",Datos!V842&lt;=V$1006)),FALSE),TRUE))))</f>
        <v>0.0</v>
      </c>
      <c r="W842">
        <f>IF(Datos!W842="",0,IF(AND(W$1008&lt;&gt;"",Datos!W842=W$1008),0,IF(W$1004=0,0,1-CHOOSE(W$1004,IF(ISNUMBER(Datos!W842),AND(OR(W$1005="",Datos!W842&gt;=W$1005),OR(W$1006="",Datos!W842&lt;=W$1006)),FALSE),IF(ISNUMBER(Datos!W842),AND(Datos!W842=INT(Datos!W842),AND(OR(W$1005="",Datos!W842&gt;=W$1005),OR(W$1006="",Datos!W842&lt;=W$1006))),FALSE),OR(ISNUMBER(FIND(";"&amp;UPPER(TRIM(Datos!W842&amp;""))&amp;"=",W$1007)),ISNUMBER(FIND(";"&amp;UPPER(TRIM(Datos!W842&amp;""))&amp;";",W$1007))),OR(UPPER(TRIM(Datos!W842&amp;""))="SÍ",UPPER(TRIM(Datos!W842&amp;""))="SI",UPPER(TRIM(Datos!W842&amp;""))="NO"),IF(ISNUMBER(Datos!W842),AND(OR(W$1005="",Datos!W842&gt;=W$1005),OR(W$1006="",Datos!W842&lt;=W$1006)),FALSE),TRUE))))</f>
        <v>0.0</v>
      </c>
      <c r="X842">
        <f>IF(Datos!X842="",0,IF(AND(X$1008&lt;&gt;"",Datos!X842=X$1008),0,IF(X$1004=0,0,1-CHOOSE(X$1004,IF(ISNUMBER(Datos!X842),AND(OR(X$1005="",Datos!X842&gt;=X$1005),OR(X$1006="",Datos!X842&lt;=X$1006)),FALSE),IF(ISNUMBER(Datos!X842),AND(Datos!X842=INT(Datos!X842),AND(OR(X$1005="",Datos!X842&gt;=X$1005),OR(X$1006="",Datos!X842&lt;=X$1006))),FALSE),OR(ISNUMBER(FIND(";"&amp;UPPER(TRIM(Datos!X842&amp;""))&amp;"=",X$1007)),ISNUMBER(FIND(";"&amp;UPPER(TRIM(Datos!X842&amp;""))&amp;";",X$1007))),OR(UPPER(TRIM(Datos!X842&amp;""))="SÍ",UPPER(TRIM(Datos!X842&amp;""))="SI",UPPER(TRIM(Datos!X842&amp;""))="NO"),IF(ISNUMBER(Datos!X842),AND(OR(X$1005="",Datos!X842&gt;=X$1005),OR(X$1006="",Datos!X842&lt;=X$1006)),FALSE),TRUE))))</f>
        <v>0.0</v>
      </c>
      <c r="Y842">
        <f>IF(Datos!Y842="",0,IF(AND(Y$1008&lt;&gt;"",Datos!Y842=Y$1008),0,IF(Y$1004=0,0,1-CHOOSE(Y$1004,IF(ISNUMBER(Datos!Y842),AND(OR(Y$1005="",Datos!Y842&gt;=Y$1005),OR(Y$1006="",Datos!Y842&lt;=Y$1006)),FALSE),IF(ISNUMBER(Datos!Y842),AND(Datos!Y842=INT(Datos!Y842),AND(OR(Y$1005="",Datos!Y842&gt;=Y$1005),OR(Y$1006="",Datos!Y842&lt;=Y$1006))),FALSE),OR(ISNUMBER(FIND(";"&amp;UPPER(TRIM(Datos!Y842&amp;""))&amp;"=",Y$1007)),ISNUMBER(FIND(";"&amp;UPPER(TRIM(Datos!Y842&amp;""))&amp;";",Y$1007))),OR(UPPER(TRIM(Datos!Y842&amp;""))="SÍ",UPPER(TRIM(Datos!Y842&amp;""))="SI",UPPER(TRIM(Datos!Y842&amp;""))="NO"),IF(ISNUMBER(Datos!Y842),AND(OR(Y$1005="",Datos!Y842&gt;=Y$1005),OR(Y$1006="",Datos!Y842&lt;=Y$1006)),FALSE),TRUE))))</f>
        <v>0.0</v>
      </c>
      <c r="Z842">
        <f>IF(Datos!Z842="",0,IF(AND(Z$1008&lt;&gt;"",Datos!Z842=Z$1008),0,IF(Z$1004=0,0,1-CHOOSE(Z$1004,IF(ISNUMBER(Datos!Z842),AND(OR(Z$1005="",Datos!Z842&gt;=Z$1005),OR(Z$1006="",Datos!Z842&lt;=Z$1006)),FALSE),IF(ISNUMBER(Datos!Z842),AND(Datos!Z842=INT(Datos!Z842),AND(OR(Z$1005="",Datos!Z842&gt;=Z$1005),OR(Z$1006="",Datos!Z842&lt;=Z$1006))),FALSE),OR(ISNUMBER(FIND(";"&amp;UPPER(TRIM(Datos!Z842&amp;""))&amp;"=",Z$1007)),ISNUMBER(FIND(";"&amp;UPPER(TRIM(Datos!Z842&amp;""))&amp;";",Z$1007))),OR(UPPER(TRIM(Datos!Z842&amp;""))="SÍ",UPPER(TRIM(Datos!Z842&amp;""))="SI",UPPER(TRIM(Datos!Z842&amp;""))="NO"),IF(ISNUMBER(Datos!Z842),AND(OR(Z$1005="",Datos!Z842&gt;=Z$1005),OR(Z$1006="",Datos!Z842&lt;=Z$1006)),FALSE),TRUE))))</f>
        <v>0.0</v>
      </c>
      <c r="AA842">
        <f>IF(Datos!AA842="",0,IF(AND(AA$1008&lt;&gt;"",Datos!AA842=AA$1008),0,IF(AA$1004=0,0,1-CHOOSE(AA$1004,IF(ISNUMBER(Datos!AA842),AND(OR(AA$1005="",Datos!AA842&gt;=AA$1005),OR(AA$1006="",Datos!AA842&lt;=AA$1006)),FALSE),IF(ISNUMBER(Datos!AA842),AND(Datos!AA842=INT(Datos!AA842),AND(OR(AA$1005="",Datos!AA842&gt;=AA$1005),OR(AA$1006="",Datos!AA842&lt;=AA$1006))),FALSE),OR(ISNUMBER(FIND(";"&amp;UPPER(TRIM(Datos!AA842&amp;""))&amp;"=",AA$1007)),ISNUMBER(FIND(";"&amp;UPPER(TRIM(Datos!AA842&amp;""))&amp;";",AA$1007))),OR(UPPER(TRIM(Datos!AA842&amp;""))="SÍ",UPPER(TRIM(Datos!AA842&amp;""))="SI",UPPER(TRIM(Datos!AA842&amp;""))="NO"),IF(ISNUMBER(Datos!AA842),AND(OR(AA$1005="",Datos!AA842&gt;=AA$1005),OR(AA$1006="",Datos!AA842&lt;=AA$1006)),FALSE),TRUE))))</f>
        <v>0.0</v>
      </c>
      <c r="AB842">
        <f>IF(Datos!AB842="",0,IF(AND(AB$1008&lt;&gt;"",Datos!AB842=AB$1008),0,IF(AB$1004=0,0,1-CHOOSE(AB$1004,IF(ISNUMBER(Datos!AB842),AND(OR(AB$1005="",Datos!AB842&gt;=AB$1005),OR(AB$1006="",Datos!AB842&lt;=AB$1006)),FALSE),IF(ISNUMBER(Datos!AB842),AND(Datos!AB842=INT(Datos!AB842),AND(OR(AB$1005="",Datos!AB842&gt;=AB$1005),OR(AB$1006="",Datos!AB842&lt;=AB$1006))),FALSE),OR(ISNUMBER(FIND(";"&amp;UPPER(TRIM(Datos!AB842&amp;""))&amp;"=",AB$1007)),ISNUMBER(FIND(";"&amp;UPPER(TRIM(Datos!AB842&amp;""))&amp;";",AB$1007))),OR(UPPER(TRIM(Datos!AB842&amp;""))="SÍ",UPPER(TRIM(Datos!AB842&amp;""))="SI",UPPER(TRIM(Datos!AB842&amp;""))="NO"),IF(ISNUMBER(Datos!AB842),AND(OR(AB$1005="",Datos!AB842&gt;=AB$1005),OR(AB$1006="",Datos!AB842&lt;=AB$1006)),FALSE),TRUE))))</f>
        <v>0.0</v>
      </c>
      <c r="AC842">
        <f>IF(Datos!AC842="",0,IF(AND(AC$1008&lt;&gt;"",Datos!AC842=AC$1008),0,IF(AC$1004=0,0,1-CHOOSE(AC$1004,IF(ISNUMBER(Datos!AC842),AND(OR(AC$1005="",Datos!AC842&gt;=AC$1005),OR(AC$1006="",Datos!AC842&lt;=AC$1006)),FALSE),IF(ISNUMBER(Datos!AC842),AND(Datos!AC842=INT(Datos!AC842),AND(OR(AC$1005="",Datos!AC842&gt;=AC$1005),OR(AC$1006="",Datos!AC842&lt;=AC$1006))),FALSE),OR(ISNUMBER(FIND(";"&amp;UPPER(TRIM(Datos!AC842&amp;""))&amp;"=",AC$1007)),ISNUMBER(FIND(";"&amp;UPPER(TRIM(Datos!AC842&amp;""))&amp;";",AC$1007))),OR(UPPER(TRIM(Datos!AC842&amp;""))="SÍ",UPPER(TRIM(Datos!AC842&amp;""))="SI",UPPER(TRIM(Datos!AC842&amp;""))="NO"),IF(ISNUMBER(Datos!AC842),AND(OR(AC$1005="",Datos!AC842&gt;=AC$1005),OR(AC$1006="",Datos!AC842&lt;=AC$1006)),FALSE),TRUE))))</f>
        <v>0.0</v>
      </c>
      <c r="AD842">
        <f>IF(Datos!AD842="",0,IF(AND(AD$1008&lt;&gt;"",Datos!AD842=AD$1008),0,IF(AD$1004=0,0,1-CHOOSE(AD$1004,IF(ISNUMBER(Datos!AD842),AND(OR(AD$1005="",Datos!AD842&gt;=AD$1005),OR(AD$1006="",Datos!AD842&lt;=AD$1006)),FALSE),IF(ISNUMBER(Datos!AD842),AND(Datos!AD842=INT(Datos!AD842),AND(OR(AD$1005="",Datos!AD842&gt;=AD$1005),OR(AD$1006="",Datos!AD842&lt;=AD$1006))),FALSE),OR(ISNUMBER(FIND(";"&amp;UPPER(TRIM(Datos!AD842&amp;""))&amp;"=",AD$1007)),ISNUMBER(FIND(";"&amp;UPPER(TRIM(Datos!AD842&amp;""))&amp;";",AD$1007))),OR(UPPER(TRIM(Datos!AD842&amp;""))="SÍ",UPPER(TRIM(Datos!AD842&amp;""))="SI",UPPER(TRIM(Datos!AD842&amp;""))="NO"),IF(ISNUMBER(Datos!AD842),AND(OR(AD$1005="",Datos!AD842&gt;=AD$1005),OR(AD$1006="",Datos!AD842&lt;=AD$1006)),FALSE),TRUE))))</f>
        <v>0.0</v>
      </c>
      <c r="AE842">
        <f>IF(Datos!AE842="",0,IF(AND(AE$1008&lt;&gt;"",Datos!AE842=AE$1008),0,IF(AE$1004=0,0,1-CHOOSE(AE$1004,IF(ISNUMBER(Datos!AE842),AND(OR(AE$1005="",Datos!AE842&gt;=AE$1005),OR(AE$1006="",Datos!AE842&lt;=AE$1006)),FALSE),IF(ISNUMBER(Datos!AE842),AND(Datos!AE842=INT(Datos!AE842),AND(OR(AE$1005="",Datos!AE842&gt;=AE$1005),OR(AE$1006="",Datos!AE842&lt;=AE$1006))),FALSE),OR(ISNUMBER(FIND(";"&amp;UPPER(TRIM(Datos!AE842&amp;""))&amp;"=",AE$1007)),ISNUMBER(FIND(";"&amp;UPPER(TRIM(Datos!AE842&amp;""))&amp;";",AE$1007))),OR(UPPER(TRIM(Datos!AE842&amp;""))="SÍ",UPPER(TRIM(Datos!AE842&amp;""))="SI",UPPER(TRIM(Datos!AE842&amp;""))="NO"),IF(ISNUMBER(Datos!AE842),AND(OR(AE$1005="",Datos!AE842&gt;=AE$1005),OR(AE$1006="",Datos!AE842&lt;=AE$1006)),FALSE),TRUE))))</f>
        <v>0.0</v>
      </c>
    </row>
    <row r="843" spans="2:31">
      <c r="B843">
        <f>IF(Datos!B843="",0,IF(AND(B$1008&lt;&gt;"",Datos!B843=B$1008),0,IF(B$1004=0,0,1-CHOOSE(B$1004,IF(ISNUMBER(Datos!B843),AND(OR(B$1005="",Datos!B843&gt;=B$1005),OR(B$1006="",Datos!B843&lt;=B$1006)),FALSE),IF(ISNUMBER(Datos!B843),AND(Datos!B843=INT(Datos!B843),AND(OR(B$1005="",Datos!B843&gt;=B$1005),OR(B$1006="",Datos!B843&lt;=B$1006))),FALSE),OR(ISNUMBER(FIND(";"&amp;UPPER(TRIM(Datos!B843&amp;""))&amp;"=",B$1007)),ISNUMBER(FIND(";"&amp;UPPER(TRIM(Datos!B843&amp;""))&amp;";",B$1007))),OR(UPPER(TRIM(Datos!B843&amp;""))="SÍ",UPPER(TRIM(Datos!B843&amp;""))="SI",UPPER(TRIM(Datos!B843&amp;""))="NO"),IF(ISNUMBER(Datos!B843),AND(OR(B$1005="",Datos!B843&gt;=B$1005),OR(B$1006="",Datos!B843&lt;=B$1006)),FALSE),TRUE))))</f>
        <v>0.0</v>
      </c>
      <c r="C843">
        <f>IF(Datos!C843="",0,IF(AND(C$1008&lt;&gt;"",Datos!C843=C$1008),0,IF(C$1004=0,0,1-CHOOSE(C$1004,IF(ISNUMBER(Datos!C843),AND(OR(C$1005="",Datos!C843&gt;=C$1005),OR(C$1006="",Datos!C843&lt;=C$1006)),FALSE),IF(ISNUMBER(Datos!C843),AND(Datos!C843=INT(Datos!C843),AND(OR(C$1005="",Datos!C843&gt;=C$1005),OR(C$1006="",Datos!C843&lt;=C$1006))),FALSE),OR(ISNUMBER(FIND(";"&amp;UPPER(TRIM(Datos!C843&amp;""))&amp;"=",C$1007)),ISNUMBER(FIND(";"&amp;UPPER(TRIM(Datos!C843&amp;""))&amp;";",C$1007))),OR(UPPER(TRIM(Datos!C843&amp;""))="SÍ",UPPER(TRIM(Datos!C843&amp;""))="SI",UPPER(TRIM(Datos!C843&amp;""))="NO"),IF(ISNUMBER(Datos!C843),AND(OR(C$1005="",Datos!C843&gt;=C$1005),OR(C$1006="",Datos!C843&lt;=C$1006)),FALSE),TRUE))))</f>
        <v>0.0</v>
      </c>
      <c r="D843">
        <f>IF(Datos!D843="",0,IF(AND(D$1008&lt;&gt;"",Datos!D843=D$1008),0,IF(D$1004=0,0,1-CHOOSE(D$1004,IF(ISNUMBER(Datos!D843),AND(OR(D$1005="",Datos!D843&gt;=D$1005),OR(D$1006="",Datos!D843&lt;=D$1006)),FALSE),IF(ISNUMBER(Datos!D843),AND(Datos!D843=INT(Datos!D843),AND(OR(D$1005="",Datos!D843&gt;=D$1005),OR(D$1006="",Datos!D843&lt;=D$1006))),FALSE),OR(ISNUMBER(FIND(";"&amp;UPPER(TRIM(Datos!D843&amp;""))&amp;"=",D$1007)),ISNUMBER(FIND(";"&amp;UPPER(TRIM(Datos!D843&amp;""))&amp;";",D$1007))),OR(UPPER(TRIM(Datos!D843&amp;""))="SÍ",UPPER(TRIM(Datos!D843&amp;""))="SI",UPPER(TRIM(Datos!D843&amp;""))="NO"),IF(ISNUMBER(Datos!D843),AND(OR(D$1005="",Datos!D843&gt;=D$1005),OR(D$1006="",Datos!D843&lt;=D$1006)),FALSE),TRUE))))</f>
        <v>0.0</v>
      </c>
      <c r="E843">
        <f>IF(Datos!E843="",0,IF(AND(E$1008&lt;&gt;"",Datos!E843=E$1008),0,IF(E$1004=0,0,1-CHOOSE(E$1004,IF(ISNUMBER(Datos!E843),AND(OR(E$1005="",Datos!E843&gt;=E$1005),OR(E$1006="",Datos!E843&lt;=E$1006)),FALSE),IF(ISNUMBER(Datos!E843),AND(Datos!E843=INT(Datos!E843),AND(OR(E$1005="",Datos!E843&gt;=E$1005),OR(E$1006="",Datos!E843&lt;=E$1006))),FALSE),OR(ISNUMBER(FIND(";"&amp;UPPER(TRIM(Datos!E843&amp;""))&amp;"=",E$1007)),ISNUMBER(FIND(";"&amp;UPPER(TRIM(Datos!E843&amp;""))&amp;";",E$1007))),OR(UPPER(TRIM(Datos!E843&amp;""))="SÍ",UPPER(TRIM(Datos!E843&amp;""))="SI",UPPER(TRIM(Datos!E843&amp;""))="NO"),IF(ISNUMBER(Datos!E843),AND(OR(E$1005="",Datos!E843&gt;=E$1005),OR(E$1006="",Datos!E843&lt;=E$1006)),FALSE),TRUE))))</f>
        <v>0.0</v>
      </c>
      <c r="F843">
        <f>IF(Datos!F843="",0,IF(AND(F$1008&lt;&gt;"",Datos!F843=F$1008),0,IF(F$1004=0,0,1-CHOOSE(F$1004,IF(ISNUMBER(Datos!F843),AND(OR(F$1005="",Datos!F843&gt;=F$1005),OR(F$1006="",Datos!F843&lt;=F$1006)),FALSE),IF(ISNUMBER(Datos!F843),AND(Datos!F843=INT(Datos!F843),AND(OR(F$1005="",Datos!F843&gt;=F$1005),OR(F$1006="",Datos!F843&lt;=F$1006))),FALSE),OR(ISNUMBER(FIND(";"&amp;UPPER(TRIM(Datos!F843&amp;""))&amp;"=",F$1007)),ISNUMBER(FIND(";"&amp;UPPER(TRIM(Datos!F843&amp;""))&amp;";",F$1007))),OR(UPPER(TRIM(Datos!F843&amp;""))="SÍ",UPPER(TRIM(Datos!F843&amp;""))="SI",UPPER(TRIM(Datos!F843&amp;""))="NO"),IF(ISNUMBER(Datos!F843),AND(OR(F$1005="",Datos!F843&gt;=F$1005),OR(F$1006="",Datos!F843&lt;=F$1006)),FALSE),TRUE))))</f>
        <v>0.0</v>
      </c>
      <c r="G843">
        <f>IF(Datos!G843="",0,IF(AND(G$1008&lt;&gt;"",Datos!G843=G$1008),0,IF(G$1004=0,0,1-CHOOSE(G$1004,IF(ISNUMBER(Datos!G843),AND(OR(G$1005="",Datos!G843&gt;=G$1005),OR(G$1006="",Datos!G843&lt;=G$1006)),FALSE),IF(ISNUMBER(Datos!G843),AND(Datos!G843=INT(Datos!G843),AND(OR(G$1005="",Datos!G843&gt;=G$1005),OR(G$1006="",Datos!G843&lt;=G$1006))),FALSE),OR(ISNUMBER(FIND(";"&amp;UPPER(TRIM(Datos!G843&amp;""))&amp;"=",G$1007)),ISNUMBER(FIND(";"&amp;UPPER(TRIM(Datos!G843&amp;""))&amp;";",G$1007))),OR(UPPER(TRIM(Datos!G843&amp;""))="SÍ",UPPER(TRIM(Datos!G843&amp;""))="SI",UPPER(TRIM(Datos!G843&amp;""))="NO"),IF(ISNUMBER(Datos!G843),AND(OR(G$1005="",Datos!G843&gt;=G$1005),OR(G$1006="",Datos!G843&lt;=G$1006)),FALSE),TRUE))))</f>
        <v>0.0</v>
      </c>
      <c r="H843">
        <f>IF(Datos!H843="",0,IF(AND(H$1008&lt;&gt;"",Datos!H843=H$1008),0,IF(H$1004=0,0,1-CHOOSE(H$1004,IF(ISNUMBER(Datos!H843),AND(OR(H$1005="",Datos!H843&gt;=H$1005),OR(H$1006="",Datos!H843&lt;=H$1006)),FALSE),IF(ISNUMBER(Datos!H843),AND(Datos!H843=INT(Datos!H843),AND(OR(H$1005="",Datos!H843&gt;=H$1005),OR(H$1006="",Datos!H843&lt;=H$1006))),FALSE),OR(ISNUMBER(FIND(";"&amp;UPPER(TRIM(Datos!H843&amp;""))&amp;"=",H$1007)),ISNUMBER(FIND(";"&amp;UPPER(TRIM(Datos!H843&amp;""))&amp;";",H$1007))),OR(UPPER(TRIM(Datos!H843&amp;""))="SÍ",UPPER(TRIM(Datos!H843&amp;""))="SI",UPPER(TRIM(Datos!H843&amp;""))="NO"),IF(ISNUMBER(Datos!H843),AND(OR(H$1005="",Datos!H843&gt;=H$1005),OR(H$1006="",Datos!H843&lt;=H$1006)),FALSE),TRUE))))</f>
        <v>0.0</v>
      </c>
      <c r="I843">
        <f>IF(Datos!I843="",0,IF(AND(I$1008&lt;&gt;"",Datos!I843=I$1008),0,IF(I$1004=0,0,1-CHOOSE(I$1004,IF(ISNUMBER(Datos!I843),AND(OR(I$1005="",Datos!I843&gt;=I$1005),OR(I$1006="",Datos!I843&lt;=I$1006)),FALSE),IF(ISNUMBER(Datos!I843),AND(Datos!I843=INT(Datos!I843),AND(OR(I$1005="",Datos!I843&gt;=I$1005),OR(I$1006="",Datos!I843&lt;=I$1006))),FALSE),OR(ISNUMBER(FIND(";"&amp;UPPER(TRIM(Datos!I843&amp;""))&amp;"=",I$1007)),ISNUMBER(FIND(";"&amp;UPPER(TRIM(Datos!I843&amp;""))&amp;";",I$1007))),OR(UPPER(TRIM(Datos!I843&amp;""))="SÍ",UPPER(TRIM(Datos!I843&amp;""))="SI",UPPER(TRIM(Datos!I843&amp;""))="NO"),IF(ISNUMBER(Datos!I843),AND(OR(I$1005="",Datos!I843&gt;=I$1005),OR(I$1006="",Datos!I843&lt;=I$1006)),FALSE),TRUE))))</f>
        <v>0.0</v>
      </c>
      <c r="J843">
        <f>IF(Datos!J843="",0,IF(AND(J$1008&lt;&gt;"",Datos!J843=J$1008),0,IF(J$1004=0,0,1-CHOOSE(J$1004,IF(ISNUMBER(Datos!J843),AND(OR(J$1005="",Datos!J843&gt;=J$1005),OR(J$1006="",Datos!J843&lt;=J$1006)),FALSE),IF(ISNUMBER(Datos!J843),AND(Datos!J843=INT(Datos!J843),AND(OR(J$1005="",Datos!J843&gt;=J$1005),OR(J$1006="",Datos!J843&lt;=J$1006))),FALSE),OR(ISNUMBER(FIND(";"&amp;UPPER(TRIM(Datos!J843&amp;""))&amp;"=",J$1007)),ISNUMBER(FIND(";"&amp;UPPER(TRIM(Datos!J843&amp;""))&amp;";",J$1007))),OR(UPPER(TRIM(Datos!J843&amp;""))="SÍ",UPPER(TRIM(Datos!J843&amp;""))="SI",UPPER(TRIM(Datos!J843&amp;""))="NO"),IF(ISNUMBER(Datos!J843),AND(OR(J$1005="",Datos!J843&gt;=J$1005),OR(J$1006="",Datos!J843&lt;=J$1006)),FALSE),TRUE))))</f>
        <v>0.0</v>
      </c>
      <c r="K843">
        <f>IF(Datos!K843="",0,IF(AND(K$1008&lt;&gt;"",Datos!K843=K$1008),0,IF(K$1004=0,0,1-CHOOSE(K$1004,IF(ISNUMBER(Datos!K843),AND(OR(K$1005="",Datos!K843&gt;=K$1005),OR(K$1006="",Datos!K843&lt;=K$1006)),FALSE),IF(ISNUMBER(Datos!K843),AND(Datos!K843=INT(Datos!K843),AND(OR(K$1005="",Datos!K843&gt;=K$1005),OR(K$1006="",Datos!K843&lt;=K$1006))),FALSE),OR(ISNUMBER(FIND(";"&amp;UPPER(TRIM(Datos!K843&amp;""))&amp;"=",K$1007)),ISNUMBER(FIND(";"&amp;UPPER(TRIM(Datos!K843&amp;""))&amp;";",K$1007))),OR(UPPER(TRIM(Datos!K843&amp;""))="SÍ",UPPER(TRIM(Datos!K843&amp;""))="SI",UPPER(TRIM(Datos!K843&amp;""))="NO"),IF(ISNUMBER(Datos!K843),AND(OR(K$1005="",Datos!K843&gt;=K$1005),OR(K$1006="",Datos!K843&lt;=K$1006)),FALSE),TRUE))))</f>
        <v>0.0</v>
      </c>
      <c r="L843">
        <f>IF(Datos!L843="",0,IF(AND(L$1008&lt;&gt;"",Datos!L843=L$1008),0,IF(L$1004=0,0,1-CHOOSE(L$1004,IF(ISNUMBER(Datos!L843),AND(OR(L$1005="",Datos!L843&gt;=L$1005),OR(L$1006="",Datos!L843&lt;=L$1006)),FALSE),IF(ISNUMBER(Datos!L843),AND(Datos!L843=INT(Datos!L843),AND(OR(L$1005="",Datos!L843&gt;=L$1005),OR(L$1006="",Datos!L843&lt;=L$1006))),FALSE),OR(ISNUMBER(FIND(";"&amp;UPPER(TRIM(Datos!L843&amp;""))&amp;"=",L$1007)),ISNUMBER(FIND(";"&amp;UPPER(TRIM(Datos!L843&amp;""))&amp;";",L$1007))),OR(UPPER(TRIM(Datos!L843&amp;""))="SÍ",UPPER(TRIM(Datos!L843&amp;""))="SI",UPPER(TRIM(Datos!L843&amp;""))="NO"),IF(ISNUMBER(Datos!L843),AND(OR(L$1005="",Datos!L843&gt;=L$1005),OR(L$1006="",Datos!L843&lt;=L$1006)),FALSE),TRUE))))</f>
        <v>0.0</v>
      </c>
      <c r="M843">
        <f>IF(Datos!M843="",0,IF(AND(M$1008&lt;&gt;"",Datos!M843=M$1008),0,IF(M$1004=0,0,1-CHOOSE(M$1004,IF(ISNUMBER(Datos!M843),AND(OR(M$1005="",Datos!M843&gt;=M$1005),OR(M$1006="",Datos!M843&lt;=M$1006)),FALSE),IF(ISNUMBER(Datos!M843),AND(Datos!M843=INT(Datos!M843),AND(OR(M$1005="",Datos!M843&gt;=M$1005),OR(M$1006="",Datos!M843&lt;=M$1006))),FALSE),OR(ISNUMBER(FIND(";"&amp;UPPER(TRIM(Datos!M843&amp;""))&amp;"=",M$1007)),ISNUMBER(FIND(";"&amp;UPPER(TRIM(Datos!M843&amp;""))&amp;";",M$1007))),OR(UPPER(TRIM(Datos!M843&amp;""))="SÍ",UPPER(TRIM(Datos!M843&amp;""))="SI",UPPER(TRIM(Datos!M843&amp;""))="NO"),IF(ISNUMBER(Datos!M843),AND(OR(M$1005="",Datos!M843&gt;=M$1005),OR(M$1006="",Datos!M843&lt;=M$1006)),FALSE),TRUE))))</f>
        <v>0.0</v>
      </c>
      <c r="N843">
        <f>IF(Datos!N843="",0,IF(AND(N$1008&lt;&gt;"",Datos!N843=N$1008),0,IF(N$1004=0,0,1-CHOOSE(N$1004,IF(ISNUMBER(Datos!N843),AND(OR(N$1005="",Datos!N843&gt;=N$1005),OR(N$1006="",Datos!N843&lt;=N$1006)),FALSE),IF(ISNUMBER(Datos!N843),AND(Datos!N843=INT(Datos!N843),AND(OR(N$1005="",Datos!N843&gt;=N$1005),OR(N$1006="",Datos!N843&lt;=N$1006))),FALSE),OR(ISNUMBER(FIND(";"&amp;UPPER(TRIM(Datos!N843&amp;""))&amp;"=",N$1007)),ISNUMBER(FIND(";"&amp;UPPER(TRIM(Datos!N843&amp;""))&amp;";",N$1007))),OR(UPPER(TRIM(Datos!N843&amp;""))="SÍ",UPPER(TRIM(Datos!N843&amp;""))="SI",UPPER(TRIM(Datos!N843&amp;""))="NO"),IF(ISNUMBER(Datos!N843),AND(OR(N$1005="",Datos!N843&gt;=N$1005),OR(N$1006="",Datos!N843&lt;=N$1006)),FALSE),TRUE))))</f>
        <v>0.0</v>
      </c>
      <c r="O843">
        <f>IF(Datos!O843="",0,IF(AND(O$1008&lt;&gt;"",Datos!O843=O$1008),0,IF(O$1004=0,0,1-CHOOSE(O$1004,IF(ISNUMBER(Datos!O843),AND(OR(O$1005="",Datos!O843&gt;=O$1005),OR(O$1006="",Datos!O843&lt;=O$1006)),FALSE),IF(ISNUMBER(Datos!O843),AND(Datos!O843=INT(Datos!O843),AND(OR(O$1005="",Datos!O843&gt;=O$1005),OR(O$1006="",Datos!O843&lt;=O$1006))),FALSE),OR(ISNUMBER(FIND(";"&amp;UPPER(TRIM(Datos!O843&amp;""))&amp;"=",O$1007)),ISNUMBER(FIND(";"&amp;UPPER(TRIM(Datos!O843&amp;""))&amp;";",O$1007))),OR(UPPER(TRIM(Datos!O843&amp;""))="SÍ",UPPER(TRIM(Datos!O843&amp;""))="SI",UPPER(TRIM(Datos!O843&amp;""))="NO"),IF(ISNUMBER(Datos!O843),AND(OR(O$1005="",Datos!O843&gt;=O$1005),OR(O$1006="",Datos!O843&lt;=O$1006)),FALSE),TRUE))))</f>
        <v>0.0</v>
      </c>
      <c r="P843">
        <f>IF(Datos!P843="",0,IF(AND(P$1008&lt;&gt;"",Datos!P843=P$1008),0,IF(P$1004=0,0,1-CHOOSE(P$1004,IF(ISNUMBER(Datos!P843),AND(OR(P$1005="",Datos!P843&gt;=P$1005),OR(P$1006="",Datos!P843&lt;=P$1006)),FALSE),IF(ISNUMBER(Datos!P843),AND(Datos!P843=INT(Datos!P843),AND(OR(P$1005="",Datos!P843&gt;=P$1005),OR(P$1006="",Datos!P843&lt;=P$1006))),FALSE),OR(ISNUMBER(FIND(";"&amp;UPPER(TRIM(Datos!P843&amp;""))&amp;"=",P$1007)),ISNUMBER(FIND(";"&amp;UPPER(TRIM(Datos!P843&amp;""))&amp;";",P$1007))),OR(UPPER(TRIM(Datos!P843&amp;""))="SÍ",UPPER(TRIM(Datos!P843&amp;""))="SI",UPPER(TRIM(Datos!P843&amp;""))="NO"),IF(ISNUMBER(Datos!P843),AND(OR(P$1005="",Datos!P843&gt;=P$1005),OR(P$1006="",Datos!P843&lt;=P$1006)),FALSE),TRUE))))</f>
        <v>0.0</v>
      </c>
      <c r="Q843">
        <f>IF(Datos!Q843="",0,IF(AND(Q$1008&lt;&gt;"",Datos!Q843=Q$1008),0,IF(Q$1004=0,0,1-CHOOSE(Q$1004,IF(ISNUMBER(Datos!Q843),AND(OR(Q$1005="",Datos!Q843&gt;=Q$1005),OR(Q$1006="",Datos!Q843&lt;=Q$1006)),FALSE),IF(ISNUMBER(Datos!Q843),AND(Datos!Q843=INT(Datos!Q843),AND(OR(Q$1005="",Datos!Q843&gt;=Q$1005),OR(Q$1006="",Datos!Q843&lt;=Q$1006))),FALSE),OR(ISNUMBER(FIND(";"&amp;UPPER(TRIM(Datos!Q843&amp;""))&amp;"=",Q$1007)),ISNUMBER(FIND(";"&amp;UPPER(TRIM(Datos!Q843&amp;""))&amp;";",Q$1007))),OR(UPPER(TRIM(Datos!Q843&amp;""))="SÍ",UPPER(TRIM(Datos!Q843&amp;""))="SI",UPPER(TRIM(Datos!Q843&amp;""))="NO"),IF(ISNUMBER(Datos!Q843),AND(OR(Q$1005="",Datos!Q843&gt;=Q$1005),OR(Q$1006="",Datos!Q843&lt;=Q$1006)),FALSE),TRUE))))</f>
        <v>0.0</v>
      </c>
      <c r="R843">
        <f>IF(Datos!R843="",0,IF(AND(R$1008&lt;&gt;"",Datos!R843=R$1008),0,IF(R$1004=0,0,1-CHOOSE(R$1004,IF(ISNUMBER(Datos!R843),AND(OR(R$1005="",Datos!R843&gt;=R$1005),OR(R$1006="",Datos!R843&lt;=R$1006)),FALSE),IF(ISNUMBER(Datos!R843),AND(Datos!R843=INT(Datos!R843),AND(OR(R$1005="",Datos!R843&gt;=R$1005),OR(R$1006="",Datos!R843&lt;=R$1006))),FALSE),OR(ISNUMBER(FIND(";"&amp;UPPER(TRIM(Datos!R843&amp;""))&amp;"=",R$1007)),ISNUMBER(FIND(";"&amp;UPPER(TRIM(Datos!R843&amp;""))&amp;";",R$1007))),OR(UPPER(TRIM(Datos!R843&amp;""))="SÍ",UPPER(TRIM(Datos!R843&amp;""))="SI",UPPER(TRIM(Datos!R843&amp;""))="NO"),IF(ISNUMBER(Datos!R843),AND(OR(R$1005="",Datos!R843&gt;=R$1005),OR(R$1006="",Datos!R843&lt;=R$1006)),FALSE),TRUE))))</f>
        <v>0.0</v>
      </c>
      <c r="S843">
        <f>IF(Datos!S843="",0,IF(AND(S$1008&lt;&gt;"",Datos!S843=S$1008),0,IF(S$1004=0,0,1-CHOOSE(S$1004,IF(ISNUMBER(Datos!S843),AND(OR(S$1005="",Datos!S843&gt;=S$1005),OR(S$1006="",Datos!S843&lt;=S$1006)),FALSE),IF(ISNUMBER(Datos!S843),AND(Datos!S843=INT(Datos!S843),AND(OR(S$1005="",Datos!S843&gt;=S$1005),OR(S$1006="",Datos!S843&lt;=S$1006))),FALSE),OR(ISNUMBER(FIND(";"&amp;UPPER(TRIM(Datos!S843&amp;""))&amp;"=",S$1007)),ISNUMBER(FIND(";"&amp;UPPER(TRIM(Datos!S843&amp;""))&amp;";",S$1007))),OR(UPPER(TRIM(Datos!S843&amp;""))="SÍ",UPPER(TRIM(Datos!S843&amp;""))="SI",UPPER(TRIM(Datos!S843&amp;""))="NO"),IF(ISNUMBER(Datos!S843),AND(OR(S$1005="",Datos!S843&gt;=S$1005),OR(S$1006="",Datos!S843&lt;=S$1006)),FALSE),TRUE))))</f>
        <v>0.0</v>
      </c>
      <c r="T843">
        <f>IF(Datos!T843="",0,IF(AND(T$1008&lt;&gt;"",Datos!T843=T$1008),0,IF(T$1004=0,0,1-CHOOSE(T$1004,IF(ISNUMBER(Datos!T843),AND(OR(T$1005="",Datos!T843&gt;=T$1005),OR(T$1006="",Datos!T843&lt;=T$1006)),FALSE),IF(ISNUMBER(Datos!T843),AND(Datos!T843=INT(Datos!T843),AND(OR(T$1005="",Datos!T843&gt;=T$1005),OR(T$1006="",Datos!T843&lt;=T$1006))),FALSE),OR(ISNUMBER(FIND(";"&amp;UPPER(TRIM(Datos!T843&amp;""))&amp;"=",T$1007)),ISNUMBER(FIND(";"&amp;UPPER(TRIM(Datos!T843&amp;""))&amp;";",T$1007))),OR(UPPER(TRIM(Datos!T843&amp;""))="SÍ",UPPER(TRIM(Datos!T843&amp;""))="SI",UPPER(TRIM(Datos!T843&amp;""))="NO"),IF(ISNUMBER(Datos!T843),AND(OR(T$1005="",Datos!T843&gt;=T$1005),OR(T$1006="",Datos!T843&lt;=T$1006)),FALSE),TRUE))))</f>
        <v>0.0</v>
      </c>
      <c r="U843">
        <f>IF(Datos!U843="",0,IF(AND(U$1008&lt;&gt;"",Datos!U843=U$1008),0,IF(U$1004=0,0,1-CHOOSE(U$1004,IF(ISNUMBER(Datos!U843),AND(OR(U$1005="",Datos!U843&gt;=U$1005),OR(U$1006="",Datos!U843&lt;=U$1006)),FALSE),IF(ISNUMBER(Datos!U843),AND(Datos!U843=INT(Datos!U843),AND(OR(U$1005="",Datos!U843&gt;=U$1005),OR(U$1006="",Datos!U843&lt;=U$1006))),FALSE),OR(ISNUMBER(FIND(";"&amp;UPPER(TRIM(Datos!U843&amp;""))&amp;"=",U$1007)),ISNUMBER(FIND(";"&amp;UPPER(TRIM(Datos!U843&amp;""))&amp;";",U$1007))),OR(UPPER(TRIM(Datos!U843&amp;""))="SÍ",UPPER(TRIM(Datos!U843&amp;""))="SI",UPPER(TRIM(Datos!U843&amp;""))="NO"),IF(ISNUMBER(Datos!U843),AND(OR(U$1005="",Datos!U843&gt;=U$1005),OR(U$1006="",Datos!U843&lt;=U$1006)),FALSE),TRUE))))</f>
        <v>0.0</v>
      </c>
      <c r="V843">
        <f>IF(Datos!V843="",0,IF(AND(V$1008&lt;&gt;"",Datos!V843=V$1008),0,IF(V$1004=0,0,1-CHOOSE(V$1004,IF(ISNUMBER(Datos!V843),AND(OR(V$1005="",Datos!V843&gt;=V$1005),OR(V$1006="",Datos!V843&lt;=V$1006)),FALSE),IF(ISNUMBER(Datos!V843),AND(Datos!V843=INT(Datos!V843),AND(OR(V$1005="",Datos!V843&gt;=V$1005),OR(V$1006="",Datos!V843&lt;=V$1006))),FALSE),OR(ISNUMBER(FIND(";"&amp;UPPER(TRIM(Datos!V843&amp;""))&amp;"=",V$1007)),ISNUMBER(FIND(";"&amp;UPPER(TRIM(Datos!V843&amp;""))&amp;";",V$1007))),OR(UPPER(TRIM(Datos!V843&amp;""))="SÍ",UPPER(TRIM(Datos!V843&amp;""))="SI",UPPER(TRIM(Datos!V843&amp;""))="NO"),IF(ISNUMBER(Datos!V843),AND(OR(V$1005="",Datos!V843&gt;=V$1005),OR(V$1006="",Datos!V843&lt;=V$1006)),FALSE),TRUE))))</f>
        <v>0.0</v>
      </c>
      <c r="W843">
        <f>IF(Datos!W843="",0,IF(AND(W$1008&lt;&gt;"",Datos!W843=W$1008),0,IF(W$1004=0,0,1-CHOOSE(W$1004,IF(ISNUMBER(Datos!W843),AND(OR(W$1005="",Datos!W843&gt;=W$1005),OR(W$1006="",Datos!W843&lt;=W$1006)),FALSE),IF(ISNUMBER(Datos!W843),AND(Datos!W843=INT(Datos!W843),AND(OR(W$1005="",Datos!W843&gt;=W$1005),OR(W$1006="",Datos!W843&lt;=W$1006))),FALSE),OR(ISNUMBER(FIND(";"&amp;UPPER(TRIM(Datos!W843&amp;""))&amp;"=",W$1007)),ISNUMBER(FIND(";"&amp;UPPER(TRIM(Datos!W843&amp;""))&amp;";",W$1007))),OR(UPPER(TRIM(Datos!W843&amp;""))="SÍ",UPPER(TRIM(Datos!W843&amp;""))="SI",UPPER(TRIM(Datos!W843&amp;""))="NO"),IF(ISNUMBER(Datos!W843),AND(OR(W$1005="",Datos!W843&gt;=W$1005),OR(W$1006="",Datos!W843&lt;=W$1006)),FALSE),TRUE))))</f>
        <v>0.0</v>
      </c>
      <c r="X843">
        <f>IF(Datos!X843="",0,IF(AND(X$1008&lt;&gt;"",Datos!X843=X$1008),0,IF(X$1004=0,0,1-CHOOSE(X$1004,IF(ISNUMBER(Datos!X843),AND(OR(X$1005="",Datos!X843&gt;=X$1005),OR(X$1006="",Datos!X843&lt;=X$1006)),FALSE),IF(ISNUMBER(Datos!X843),AND(Datos!X843=INT(Datos!X843),AND(OR(X$1005="",Datos!X843&gt;=X$1005),OR(X$1006="",Datos!X843&lt;=X$1006))),FALSE),OR(ISNUMBER(FIND(";"&amp;UPPER(TRIM(Datos!X843&amp;""))&amp;"=",X$1007)),ISNUMBER(FIND(";"&amp;UPPER(TRIM(Datos!X843&amp;""))&amp;";",X$1007))),OR(UPPER(TRIM(Datos!X843&amp;""))="SÍ",UPPER(TRIM(Datos!X843&amp;""))="SI",UPPER(TRIM(Datos!X843&amp;""))="NO"),IF(ISNUMBER(Datos!X843),AND(OR(X$1005="",Datos!X843&gt;=X$1005),OR(X$1006="",Datos!X843&lt;=X$1006)),FALSE),TRUE))))</f>
        <v>0.0</v>
      </c>
      <c r="Y843">
        <f>IF(Datos!Y843="",0,IF(AND(Y$1008&lt;&gt;"",Datos!Y843=Y$1008),0,IF(Y$1004=0,0,1-CHOOSE(Y$1004,IF(ISNUMBER(Datos!Y843),AND(OR(Y$1005="",Datos!Y843&gt;=Y$1005),OR(Y$1006="",Datos!Y843&lt;=Y$1006)),FALSE),IF(ISNUMBER(Datos!Y843),AND(Datos!Y843=INT(Datos!Y843),AND(OR(Y$1005="",Datos!Y843&gt;=Y$1005),OR(Y$1006="",Datos!Y843&lt;=Y$1006))),FALSE),OR(ISNUMBER(FIND(";"&amp;UPPER(TRIM(Datos!Y843&amp;""))&amp;"=",Y$1007)),ISNUMBER(FIND(";"&amp;UPPER(TRIM(Datos!Y843&amp;""))&amp;";",Y$1007))),OR(UPPER(TRIM(Datos!Y843&amp;""))="SÍ",UPPER(TRIM(Datos!Y843&amp;""))="SI",UPPER(TRIM(Datos!Y843&amp;""))="NO"),IF(ISNUMBER(Datos!Y843),AND(OR(Y$1005="",Datos!Y843&gt;=Y$1005),OR(Y$1006="",Datos!Y843&lt;=Y$1006)),FALSE),TRUE))))</f>
        <v>0.0</v>
      </c>
      <c r="Z843">
        <f>IF(Datos!Z843="",0,IF(AND(Z$1008&lt;&gt;"",Datos!Z843=Z$1008),0,IF(Z$1004=0,0,1-CHOOSE(Z$1004,IF(ISNUMBER(Datos!Z843),AND(OR(Z$1005="",Datos!Z843&gt;=Z$1005),OR(Z$1006="",Datos!Z843&lt;=Z$1006)),FALSE),IF(ISNUMBER(Datos!Z843),AND(Datos!Z843=INT(Datos!Z843),AND(OR(Z$1005="",Datos!Z843&gt;=Z$1005),OR(Z$1006="",Datos!Z843&lt;=Z$1006))),FALSE),OR(ISNUMBER(FIND(";"&amp;UPPER(TRIM(Datos!Z843&amp;""))&amp;"=",Z$1007)),ISNUMBER(FIND(";"&amp;UPPER(TRIM(Datos!Z843&amp;""))&amp;";",Z$1007))),OR(UPPER(TRIM(Datos!Z843&amp;""))="SÍ",UPPER(TRIM(Datos!Z843&amp;""))="SI",UPPER(TRIM(Datos!Z843&amp;""))="NO"),IF(ISNUMBER(Datos!Z843),AND(OR(Z$1005="",Datos!Z843&gt;=Z$1005),OR(Z$1006="",Datos!Z843&lt;=Z$1006)),FALSE),TRUE))))</f>
        <v>0.0</v>
      </c>
      <c r="AA843">
        <f>IF(Datos!AA843="",0,IF(AND(AA$1008&lt;&gt;"",Datos!AA843=AA$1008),0,IF(AA$1004=0,0,1-CHOOSE(AA$1004,IF(ISNUMBER(Datos!AA843),AND(OR(AA$1005="",Datos!AA843&gt;=AA$1005),OR(AA$1006="",Datos!AA843&lt;=AA$1006)),FALSE),IF(ISNUMBER(Datos!AA843),AND(Datos!AA843=INT(Datos!AA843),AND(OR(AA$1005="",Datos!AA843&gt;=AA$1005),OR(AA$1006="",Datos!AA843&lt;=AA$1006))),FALSE),OR(ISNUMBER(FIND(";"&amp;UPPER(TRIM(Datos!AA843&amp;""))&amp;"=",AA$1007)),ISNUMBER(FIND(";"&amp;UPPER(TRIM(Datos!AA843&amp;""))&amp;";",AA$1007))),OR(UPPER(TRIM(Datos!AA843&amp;""))="SÍ",UPPER(TRIM(Datos!AA843&amp;""))="SI",UPPER(TRIM(Datos!AA843&amp;""))="NO"),IF(ISNUMBER(Datos!AA843),AND(OR(AA$1005="",Datos!AA843&gt;=AA$1005),OR(AA$1006="",Datos!AA843&lt;=AA$1006)),FALSE),TRUE))))</f>
        <v>0.0</v>
      </c>
      <c r="AB843">
        <f>IF(Datos!AB843="",0,IF(AND(AB$1008&lt;&gt;"",Datos!AB843=AB$1008),0,IF(AB$1004=0,0,1-CHOOSE(AB$1004,IF(ISNUMBER(Datos!AB843),AND(OR(AB$1005="",Datos!AB843&gt;=AB$1005),OR(AB$1006="",Datos!AB843&lt;=AB$1006)),FALSE),IF(ISNUMBER(Datos!AB843),AND(Datos!AB843=INT(Datos!AB843),AND(OR(AB$1005="",Datos!AB843&gt;=AB$1005),OR(AB$1006="",Datos!AB843&lt;=AB$1006))),FALSE),OR(ISNUMBER(FIND(";"&amp;UPPER(TRIM(Datos!AB843&amp;""))&amp;"=",AB$1007)),ISNUMBER(FIND(";"&amp;UPPER(TRIM(Datos!AB843&amp;""))&amp;";",AB$1007))),OR(UPPER(TRIM(Datos!AB843&amp;""))="SÍ",UPPER(TRIM(Datos!AB843&amp;""))="SI",UPPER(TRIM(Datos!AB843&amp;""))="NO"),IF(ISNUMBER(Datos!AB843),AND(OR(AB$1005="",Datos!AB843&gt;=AB$1005),OR(AB$1006="",Datos!AB843&lt;=AB$1006)),FALSE),TRUE))))</f>
        <v>0.0</v>
      </c>
      <c r="AC843">
        <f>IF(Datos!AC843="",0,IF(AND(AC$1008&lt;&gt;"",Datos!AC843=AC$1008),0,IF(AC$1004=0,0,1-CHOOSE(AC$1004,IF(ISNUMBER(Datos!AC843),AND(OR(AC$1005="",Datos!AC843&gt;=AC$1005),OR(AC$1006="",Datos!AC843&lt;=AC$1006)),FALSE),IF(ISNUMBER(Datos!AC843),AND(Datos!AC843=INT(Datos!AC843),AND(OR(AC$1005="",Datos!AC843&gt;=AC$1005),OR(AC$1006="",Datos!AC843&lt;=AC$1006))),FALSE),OR(ISNUMBER(FIND(";"&amp;UPPER(TRIM(Datos!AC843&amp;""))&amp;"=",AC$1007)),ISNUMBER(FIND(";"&amp;UPPER(TRIM(Datos!AC843&amp;""))&amp;";",AC$1007))),OR(UPPER(TRIM(Datos!AC843&amp;""))="SÍ",UPPER(TRIM(Datos!AC843&amp;""))="SI",UPPER(TRIM(Datos!AC843&amp;""))="NO"),IF(ISNUMBER(Datos!AC843),AND(OR(AC$1005="",Datos!AC843&gt;=AC$1005),OR(AC$1006="",Datos!AC843&lt;=AC$1006)),FALSE),TRUE))))</f>
        <v>0.0</v>
      </c>
      <c r="AD843">
        <f>IF(Datos!AD843="",0,IF(AND(AD$1008&lt;&gt;"",Datos!AD843=AD$1008),0,IF(AD$1004=0,0,1-CHOOSE(AD$1004,IF(ISNUMBER(Datos!AD843),AND(OR(AD$1005="",Datos!AD843&gt;=AD$1005),OR(AD$1006="",Datos!AD843&lt;=AD$1006)),FALSE),IF(ISNUMBER(Datos!AD843),AND(Datos!AD843=INT(Datos!AD843),AND(OR(AD$1005="",Datos!AD843&gt;=AD$1005),OR(AD$1006="",Datos!AD843&lt;=AD$1006))),FALSE),OR(ISNUMBER(FIND(";"&amp;UPPER(TRIM(Datos!AD843&amp;""))&amp;"=",AD$1007)),ISNUMBER(FIND(";"&amp;UPPER(TRIM(Datos!AD843&amp;""))&amp;";",AD$1007))),OR(UPPER(TRIM(Datos!AD843&amp;""))="SÍ",UPPER(TRIM(Datos!AD843&amp;""))="SI",UPPER(TRIM(Datos!AD843&amp;""))="NO"),IF(ISNUMBER(Datos!AD843),AND(OR(AD$1005="",Datos!AD843&gt;=AD$1005),OR(AD$1006="",Datos!AD843&lt;=AD$1006)),FALSE),TRUE))))</f>
        <v>0.0</v>
      </c>
      <c r="AE843">
        <f>IF(Datos!AE843="",0,IF(AND(AE$1008&lt;&gt;"",Datos!AE843=AE$1008),0,IF(AE$1004=0,0,1-CHOOSE(AE$1004,IF(ISNUMBER(Datos!AE843),AND(OR(AE$1005="",Datos!AE843&gt;=AE$1005),OR(AE$1006="",Datos!AE843&lt;=AE$1006)),FALSE),IF(ISNUMBER(Datos!AE843),AND(Datos!AE843=INT(Datos!AE843),AND(OR(AE$1005="",Datos!AE843&gt;=AE$1005),OR(AE$1006="",Datos!AE843&lt;=AE$1006))),FALSE),OR(ISNUMBER(FIND(";"&amp;UPPER(TRIM(Datos!AE843&amp;""))&amp;"=",AE$1007)),ISNUMBER(FIND(";"&amp;UPPER(TRIM(Datos!AE843&amp;""))&amp;";",AE$1007))),OR(UPPER(TRIM(Datos!AE843&amp;""))="SÍ",UPPER(TRIM(Datos!AE843&amp;""))="SI",UPPER(TRIM(Datos!AE843&amp;""))="NO"),IF(ISNUMBER(Datos!AE843),AND(OR(AE$1005="",Datos!AE843&gt;=AE$1005),OR(AE$1006="",Datos!AE843&lt;=AE$1006)),FALSE),TRUE))))</f>
        <v>0.0</v>
      </c>
    </row>
    <row r="844" spans="2:31">
      <c r="B844">
        <f>IF(Datos!B844="",0,IF(AND(B$1008&lt;&gt;"",Datos!B844=B$1008),0,IF(B$1004=0,0,1-CHOOSE(B$1004,IF(ISNUMBER(Datos!B844),AND(OR(B$1005="",Datos!B844&gt;=B$1005),OR(B$1006="",Datos!B844&lt;=B$1006)),FALSE),IF(ISNUMBER(Datos!B844),AND(Datos!B844=INT(Datos!B844),AND(OR(B$1005="",Datos!B844&gt;=B$1005),OR(B$1006="",Datos!B844&lt;=B$1006))),FALSE),OR(ISNUMBER(FIND(";"&amp;UPPER(TRIM(Datos!B844&amp;""))&amp;"=",B$1007)),ISNUMBER(FIND(";"&amp;UPPER(TRIM(Datos!B844&amp;""))&amp;";",B$1007))),OR(UPPER(TRIM(Datos!B844&amp;""))="SÍ",UPPER(TRIM(Datos!B844&amp;""))="SI",UPPER(TRIM(Datos!B844&amp;""))="NO"),IF(ISNUMBER(Datos!B844),AND(OR(B$1005="",Datos!B844&gt;=B$1005),OR(B$1006="",Datos!B844&lt;=B$1006)),FALSE),TRUE))))</f>
        <v>0.0</v>
      </c>
      <c r="C844">
        <f>IF(Datos!C844="",0,IF(AND(C$1008&lt;&gt;"",Datos!C844=C$1008),0,IF(C$1004=0,0,1-CHOOSE(C$1004,IF(ISNUMBER(Datos!C844),AND(OR(C$1005="",Datos!C844&gt;=C$1005),OR(C$1006="",Datos!C844&lt;=C$1006)),FALSE),IF(ISNUMBER(Datos!C844),AND(Datos!C844=INT(Datos!C844),AND(OR(C$1005="",Datos!C844&gt;=C$1005),OR(C$1006="",Datos!C844&lt;=C$1006))),FALSE),OR(ISNUMBER(FIND(";"&amp;UPPER(TRIM(Datos!C844&amp;""))&amp;"=",C$1007)),ISNUMBER(FIND(";"&amp;UPPER(TRIM(Datos!C844&amp;""))&amp;";",C$1007))),OR(UPPER(TRIM(Datos!C844&amp;""))="SÍ",UPPER(TRIM(Datos!C844&amp;""))="SI",UPPER(TRIM(Datos!C844&amp;""))="NO"),IF(ISNUMBER(Datos!C844),AND(OR(C$1005="",Datos!C844&gt;=C$1005),OR(C$1006="",Datos!C844&lt;=C$1006)),FALSE),TRUE))))</f>
        <v>0.0</v>
      </c>
      <c r="D844">
        <f>IF(Datos!D844="",0,IF(AND(D$1008&lt;&gt;"",Datos!D844=D$1008),0,IF(D$1004=0,0,1-CHOOSE(D$1004,IF(ISNUMBER(Datos!D844),AND(OR(D$1005="",Datos!D844&gt;=D$1005),OR(D$1006="",Datos!D844&lt;=D$1006)),FALSE),IF(ISNUMBER(Datos!D844),AND(Datos!D844=INT(Datos!D844),AND(OR(D$1005="",Datos!D844&gt;=D$1005),OR(D$1006="",Datos!D844&lt;=D$1006))),FALSE),OR(ISNUMBER(FIND(";"&amp;UPPER(TRIM(Datos!D844&amp;""))&amp;"=",D$1007)),ISNUMBER(FIND(";"&amp;UPPER(TRIM(Datos!D844&amp;""))&amp;";",D$1007))),OR(UPPER(TRIM(Datos!D844&amp;""))="SÍ",UPPER(TRIM(Datos!D844&amp;""))="SI",UPPER(TRIM(Datos!D844&amp;""))="NO"),IF(ISNUMBER(Datos!D844),AND(OR(D$1005="",Datos!D844&gt;=D$1005),OR(D$1006="",Datos!D844&lt;=D$1006)),FALSE),TRUE))))</f>
        <v>0.0</v>
      </c>
      <c r="E844">
        <f>IF(Datos!E844="",0,IF(AND(E$1008&lt;&gt;"",Datos!E844=E$1008),0,IF(E$1004=0,0,1-CHOOSE(E$1004,IF(ISNUMBER(Datos!E844),AND(OR(E$1005="",Datos!E844&gt;=E$1005),OR(E$1006="",Datos!E844&lt;=E$1006)),FALSE),IF(ISNUMBER(Datos!E844),AND(Datos!E844=INT(Datos!E844),AND(OR(E$1005="",Datos!E844&gt;=E$1005),OR(E$1006="",Datos!E844&lt;=E$1006))),FALSE),OR(ISNUMBER(FIND(";"&amp;UPPER(TRIM(Datos!E844&amp;""))&amp;"=",E$1007)),ISNUMBER(FIND(";"&amp;UPPER(TRIM(Datos!E844&amp;""))&amp;";",E$1007))),OR(UPPER(TRIM(Datos!E844&amp;""))="SÍ",UPPER(TRIM(Datos!E844&amp;""))="SI",UPPER(TRIM(Datos!E844&amp;""))="NO"),IF(ISNUMBER(Datos!E844),AND(OR(E$1005="",Datos!E844&gt;=E$1005),OR(E$1006="",Datos!E844&lt;=E$1006)),FALSE),TRUE))))</f>
        <v>0.0</v>
      </c>
      <c r="F844">
        <f>IF(Datos!F844="",0,IF(AND(F$1008&lt;&gt;"",Datos!F844=F$1008),0,IF(F$1004=0,0,1-CHOOSE(F$1004,IF(ISNUMBER(Datos!F844),AND(OR(F$1005="",Datos!F844&gt;=F$1005),OR(F$1006="",Datos!F844&lt;=F$1006)),FALSE),IF(ISNUMBER(Datos!F844),AND(Datos!F844=INT(Datos!F844),AND(OR(F$1005="",Datos!F844&gt;=F$1005),OR(F$1006="",Datos!F844&lt;=F$1006))),FALSE),OR(ISNUMBER(FIND(";"&amp;UPPER(TRIM(Datos!F844&amp;""))&amp;"=",F$1007)),ISNUMBER(FIND(";"&amp;UPPER(TRIM(Datos!F844&amp;""))&amp;";",F$1007))),OR(UPPER(TRIM(Datos!F844&amp;""))="SÍ",UPPER(TRIM(Datos!F844&amp;""))="SI",UPPER(TRIM(Datos!F844&amp;""))="NO"),IF(ISNUMBER(Datos!F844),AND(OR(F$1005="",Datos!F844&gt;=F$1005),OR(F$1006="",Datos!F844&lt;=F$1006)),FALSE),TRUE))))</f>
        <v>0.0</v>
      </c>
      <c r="G844">
        <f>IF(Datos!G844="",0,IF(AND(G$1008&lt;&gt;"",Datos!G844=G$1008),0,IF(G$1004=0,0,1-CHOOSE(G$1004,IF(ISNUMBER(Datos!G844),AND(OR(G$1005="",Datos!G844&gt;=G$1005),OR(G$1006="",Datos!G844&lt;=G$1006)),FALSE),IF(ISNUMBER(Datos!G844),AND(Datos!G844=INT(Datos!G844),AND(OR(G$1005="",Datos!G844&gt;=G$1005),OR(G$1006="",Datos!G844&lt;=G$1006))),FALSE),OR(ISNUMBER(FIND(";"&amp;UPPER(TRIM(Datos!G844&amp;""))&amp;"=",G$1007)),ISNUMBER(FIND(";"&amp;UPPER(TRIM(Datos!G844&amp;""))&amp;";",G$1007))),OR(UPPER(TRIM(Datos!G844&amp;""))="SÍ",UPPER(TRIM(Datos!G844&amp;""))="SI",UPPER(TRIM(Datos!G844&amp;""))="NO"),IF(ISNUMBER(Datos!G844),AND(OR(G$1005="",Datos!G844&gt;=G$1005),OR(G$1006="",Datos!G844&lt;=G$1006)),FALSE),TRUE))))</f>
        <v>0.0</v>
      </c>
      <c r="H844">
        <f>IF(Datos!H844="",0,IF(AND(H$1008&lt;&gt;"",Datos!H844=H$1008),0,IF(H$1004=0,0,1-CHOOSE(H$1004,IF(ISNUMBER(Datos!H844),AND(OR(H$1005="",Datos!H844&gt;=H$1005),OR(H$1006="",Datos!H844&lt;=H$1006)),FALSE),IF(ISNUMBER(Datos!H844),AND(Datos!H844=INT(Datos!H844),AND(OR(H$1005="",Datos!H844&gt;=H$1005),OR(H$1006="",Datos!H844&lt;=H$1006))),FALSE),OR(ISNUMBER(FIND(";"&amp;UPPER(TRIM(Datos!H844&amp;""))&amp;"=",H$1007)),ISNUMBER(FIND(";"&amp;UPPER(TRIM(Datos!H844&amp;""))&amp;";",H$1007))),OR(UPPER(TRIM(Datos!H844&amp;""))="SÍ",UPPER(TRIM(Datos!H844&amp;""))="SI",UPPER(TRIM(Datos!H844&amp;""))="NO"),IF(ISNUMBER(Datos!H844),AND(OR(H$1005="",Datos!H844&gt;=H$1005),OR(H$1006="",Datos!H844&lt;=H$1006)),FALSE),TRUE))))</f>
        <v>0.0</v>
      </c>
      <c r="I844">
        <f>IF(Datos!I844="",0,IF(AND(I$1008&lt;&gt;"",Datos!I844=I$1008),0,IF(I$1004=0,0,1-CHOOSE(I$1004,IF(ISNUMBER(Datos!I844),AND(OR(I$1005="",Datos!I844&gt;=I$1005),OR(I$1006="",Datos!I844&lt;=I$1006)),FALSE),IF(ISNUMBER(Datos!I844),AND(Datos!I844=INT(Datos!I844),AND(OR(I$1005="",Datos!I844&gt;=I$1005),OR(I$1006="",Datos!I844&lt;=I$1006))),FALSE),OR(ISNUMBER(FIND(";"&amp;UPPER(TRIM(Datos!I844&amp;""))&amp;"=",I$1007)),ISNUMBER(FIND(";"&amp;UPPER(TRIM(Datos!I844&amp;""))&amp;";",I$1007))),OR(UPPER(TRIM(Datos!I844&amp;""))="SÍ",UPPER(TRIM(Datos!I844&amp;""))="SI",UPPER(TRIM(Datos!I844&amp;""))="NO"),IF(ISNUMBER(Datos!I844),AND(OR(I$1005="",Datos!I844&gt;=I$1005),OR(I$1006="",Datos!I844&lt;=I$1006)),FALSE),TRUE))))</f>
        <v>0.0</v>
      </c>
      <c r="J844">
        <f>IF(Datos!J844="",0,IF(AND(J$1008&lt;&gt;"",Datos!J844=J$1008),0,IF(J$1004=0,0,1-CHOOSE(J$1004,IF(ISNUMBER(Datos!J844),AND(OR(J$1005="",Datos!J844&gt;=J$1005),OR(J$1006="",Datos!J844&lt;=J$1006)),FALSE),IF(ISNUMBER(Datos!J844),AND(Datos!J844=INT(Datos!J844),AND(OR(J$1005="",Datos!J844&gt;=J$1005),OR(J$1006="",Datos!J844&lt;=J$1006))),FALSE),OR(ISNUMBER(FIND(";"&amp;UPPER(TRIM(Datos!J844&amp;""))&amp;"=",J$1007)),ISNUMBER(FIND(";"&amp;UPPER(TRIM(Datos!J844&amp;""))&amp;";",J$1007))),OR(UPPER(TRIM(Datos!J844&amp;""))="SÍ",UPPER(TRIM(Datos!J844&amp;""))="SI",UPPER(TRIM(Datos!J844&amp;""))="NO"),IF(ISNUMBER(Datos!J844),AND(OR(J$1005="",Datos!J844&gt;=J$1005),OR(J$1006="",Datos!J844&lt;=J$1006)),FALSE),TRUE))))</f>
        <v>0.0</v>
      </c>
      <c r="K844">
        <f>IF(Datos!K844="",0,IF(AND(K$1008&lt;&gt;"",Datos!K844=K$1008),0,IF(K$1004=0,0,1-CHOOSE(K$1004,IF(ISNUMBER(Datos!K844),AND(OR(K$1005="",Datos!K844&gt;=K$1005),OR(K$1006="",Datos!K844&lt;=K$1006)),FALSE),IF(ISNUMBER(Datos!K844),AND(Datos!K844=INT(Datos!K844),AND(OR(K$1005="",Datos!K844&gt;=K$1005),OR(K$1006="",Datos!K844&lt;=K$1006))),FALSE),OR(ISNUMBER(FIND(";"&amp;UPPER(TRIM(Datos!K844&amp;""))&amp;"=",K$1007)),ISNUMBER(FIND(";"&amp;UPPER(TRIM(Datos!K844&amp;""))&amp;";",K$1007))),OR(UPPER(TRIM(Datos!K844&amp;""))="SÍ",UPPER(TRIM(Datos!K844&amp;""))="SI",UPPER(TRIM(Datos!K844&amp;""))="NO"),IF(ISNUMBER(Datos!K844),AND(OR(K$1005="",Datos!K844&gt;=K$1005),OR(K$1006="",Datos!K844&lt;=K$1006)),FALSE),TRUE))))</f>
        <v>0.0</v>
      </c>
      <c r="L844">
        <f>IF(Datos!L844="",0,IF(AND(L$1008&lt;&gt;"",Datos!L844=L$1008),0,IF(L$1004=0,0,1-CHOOSE(L$1004,IF(ISNUMBER(Datos!L844),AND(OR(L$1005="",Datos!L844&gt;=L$1005),OR(L$1006="",Datos!L844&lt;=L$1006)),FALSE),IF(ISNUMBER(Datos!L844),AND(Datos!L844=INT(Datos!L844),AND(OR(L$1005="",Datos!L844&gt;=L$1005),OR(L$1006="",Datos!L844&lt;=L$1006))),FALSE),OR(ISNUMBER(FIND(";"&amp;UPPER(TRIM(Datos!L844&amp;""))&amp;"=",L$1007)),ISNUMBER(FIND(";"&amp;UPPER(TRIM(Datos!L844&amp;""))&amp;";",L$1007))),OR(UPPER(TRIM(Datos!L844&amp;""))="SÍ",UPPER(TRIM(Datos!L844&amp;""))="SI",UPPER(TRIM(Datos!L844&amp;""))="NO"),IF(ISNUMBER(Datos!L844),AND(OR(L$1005="",Datos!L844&gt;=L$1005),OR(L$1006="",Datos!L844&lt;=L$1006)),FALSE),TRUE))))</f>
        <v>0.0</v>
      </c>
      <c r="M844">
        <f>IF(Datos!M844="",0,IF(AND(M$1008&lt;&gt;"",Datos!M844=M$1008),0,IF(M$1004=0,0,1-CHOOSE(M$1004,IF(ISNUMBER(Datos!M844),AND(OR(M$1005="",Datos!M844&gt;=M$1005),OR(M$1006="",Datos!M844&lt;=M$1006)),FALSE),IF(ISNUMBER(Datos!M844),AND(Datos!M844=INT(Datos!M844),AND(OR(M$1005="",Datos!M844&gt;=M$1005),OR(M$1006="",Datos!M844&lt;=M$1006))),FALSE),OR(ISNUMBER(FIND(";"&amp;UPPER(TRIM(Datos!M844&amp;""))&amp;"=",M$1007)),ISNUMBER(FIND(";"&amp;UPPER(TRIM(Datos!M844&amp;""))&amp;";",M$1007))),OR(UPPER(TRIM(Datos!M844&amp;""))="SÍ",UPPER(TRIM(Datos!M844&amp;""))="SI",UPPER(TRIM(Datos!M844&amp;""))="NO"),IF(ISNUMBER(Datos!M844),AND(OR(M$1005="",Datos!M844&gt;=M$1005),OR(M$1006="",Datos!M844&lt;=M$1006)),FALSE),TRUE))))</f>
        <v>0.0</v>
      </c>
      <c r="N844">
        <f>IF(Datos!N844="",0,IF(AND(N$1008&lt;&gt;"",Datos!N844=N$1008),0,IF(N$1004=0,0,1-CHOOSE(N$1004,IF(ISNUMBER(Datos!N844),AND(OR(N$1005="",Datos!N844&gt;=N$1005),OR(N$1006="",Datos!N844&lt;=N$1006)),FALSE),IF(ISNUMBER(Datos!N844),AND(Datos!N844=INT(Datos!N844),AND(OR(N$1005="",Datos!N844&gt;=N$1005),OR(N$1006="",Datos!N844&lt;=N$1006))),FALSE),OR(ISNUMBER(FIND(";"&amp;UPPER(TRIM(Datos!N844&amp;""))&amp;"=",N$1007)),ISNUMBER(FIND(";"&amp;UPPER(TRIM(Datos!N844&amp;""))&amp;";",N$1007))),OR(UPPER(TRIM(Datos!N844&amp;""))="SÍ",UPPER(TRIM(Datos!N844&amp;""))="SI",UPPER(TRIM(Datos!N844&amp;""))="NO"),IF(ISNUMBER(Datos!N844),AND(OR(N$1005="",Datos!N844&gt;=N$1005),OR(N$1006="",Datos!N844&lt;=N$1006)),FALSE),TRUE))))</f>
        <v>0.0</v>
      </c>
      <c r="O844">
        <f>IF(Datos!O844="",0,IF(AND(O$1008&lt;&gt;"",Datos!O844=O$1008),0,IF(O$1004=0,0,1-CHOOSE(O$1004,IF(ISNUMBER(Datos!O844),AND(OR(O$1005="",Datos!O844&gt;=O$1005),OR(O$1006="",Datos!O844&lt;=O$1006)),FALSE),IF(ISNUMBER(Datos!O844),AND(Datos!O844=INT(Datos!O844),AND(OR(O$1005="",Datos!O844&gt;=O$1005),OR(O$1006="",Datos!O844&lt;=O$1006))),FALSE),OR(ISNUMBER(FIND(";"&amp;UPPER(TRIM(Datos!O844&amp;""))&amp;"=",O$1007)),ISNUMBER(FIND(";"&amp;UPPER(TRIM(Datos!O844&amp;""))&amp;";",O$1007))),OR(UPPER(TRIM(Datos!O844&amp;""))="SÍ",UPPER(TRIM(Datos!O844&amp;""))="SI",UPPER(TRIM(Datos!O844&amp;""))="NO"),IF(ISNUMBER(Datos!O844),AND(OR(O$1005="",Datos!O844&gt;=O$1005),OR(O$1006="",Datos!O844&lt;=O$1006)),FALSE),TRUE))))</f>
        <v>0.0</v>
      </c>
      <c r="P844">
        <f>IF(Datos!P844="",0,IF(AND(P$1008&lt;&gt;"",Datos!P844=P$1008),0,IF(P$1004=0,0,1-CHOOSE(P$1004,IF(ISNUMBER(Datos!P844),AND(OR(P$1005="",Datos!P844&gt;=P$1005),OR(P$1006="",Datos!P844&lt;=P$1006)),FALSE),IF(ISNUMBER(Datos!P844),AND(Datos!P844=INT(Datos!P844),AND(OR(P$1005="",Datos!P844&gt;=P$1005),OR(P$1006="",Datos!P844&lt;=P$1006))),FALSE),OR(ISNUMBER(FIND(";"&amp;UPPER(TRIM(Datos!P844&amp;""))&amp;"=",P$1007)),ISNUMBER(FIND(";"&amp;UPPER(TRIM(Datos!P844&amp;""))&amp;";",P$1007))),OR(UPPER(TRIM(Datos!P844&amp;""))="SÍ",UPPER(TRIM(Datos!P844&amp;""))="SI",UPPER(TRIM(Datos!P844&amp;""))="NO"),IF(ISNUMBER(Datos!P844),AND(OR(P$1005="",Datos!P844&gt;=P$1005),OR(P$1006="",Datos!P844&lt;=P$1006)),FALSE),TRUE))))</f>
        <v>0.0</v>
      </c>
      <c r="Q844">
        <f>IF(Datos!Q844="",0,IF(AND(Q$1008&lt;&gt;"",Datos!Q844=Q$1008),0,IF(Q$1004=0,0,1-CHOOSE(Q$1004,IF(ISNUMBER(Datos!Q844),AND(OR(Q$1005="",Datos!Q844&gt;=Q$1005),OR(Q$1006="",Datos!Q844&lt;=Q$1006)),FALSE),IF(ISNUMBER(Datos!Q844),AND(Datos!Q844=INT(Datos!Q844),AND(OR(Q$1005="",Datos!Q844&gt;=Q$1005),OR(Q$1006="",Datos!Q844&lt;=Q$1006))),FALSE),OR(ISNUMBER(FIND(";"&amp;UPPER(TRIM(Datos!Q844&amp;""))&amp;"=",Q$1007)),ISNUMBER(FIND(";"&amp;UPPER(TRIM(Datos!Q844&amp;""))&amp;";",Q$1007))),OR(UPPER(TRIM(Datos!Q844&amp;""))="SÍ",UPPER(TRIM(Datos!Q844&amp;""))="SI",UPPER(TRIM(Datos!Q844&amp;""))="NO"),IF(ISNUMBER(Datos!Q844),AND(OR(Q$1005="",Datos!Q844&gt;=Q$1005),OR(Q$1006="",Datos!Q844&lt;=Q$1006)),FALSE),TRUE))))</f>
        <v>0.0</v>
      </c>
      <c r="R844">
        <f>IF(Datos!R844="",0,IF(AND(R$1008&lt;&gt;"",Datos!R844=R$1008),0,IF(R$1004=0,0,1-CHOOSE(R$1004,IF(ISNUMBER(Datos!R844),AND(OR(R$1005="",Datos!R844&gt;=R$1005),OR(R$1006="",Datos!R844&lt;=R$1006)),FALSE),IF(ISNUMBER(Datos!R844),AND(Datos!R844=INT(Datos!R844),AND(OR(R$1005="",Datos!R844&gt;=R$1005),OR(R$1006="",Datos!R844&lt;=R$1006))),FALSE),OR(ISNUMBER(FIND(";"&amp;UPPER(TRIM(Datos!R844&amp;""))&amp;"=",R$1007)),ISNUMBER(FIND(";"&amp;UPPER(TRIM(Datos!R844&amp;""))&amp;";",R$1007))),OR(UPPER(TRIM(Datos!R844&amp;""))="SÍ",UPPER(TRIM(Datos!R844&amp;""))="SI",UPPER(TRIM(Datos!R844&amp;""))="NO"),IF(ISNUMBER(Datos!R844),AND(OR(R$1005="",Datos!R844&gt;=R$1005),OR(R$1006="",Datos!R844&lt;=R$1006)),FALSE),TRUE))))</f>
        <v>0.0</v>
      </c>
      <c r="S844">
        <f>IF(Datos!S844="",0,IF(AND(S$1008&lt;&gt;"",Datos!S844=S$1008),0,IF(S$1004=0,0,1-CHOOSE(S$1004,IF(ISNUMBER(Datos!S844),AND(OR(S$1005="",Datos!S844&gt;=S$1005),OR(S$1006="",Datos!S844&lt;=S$1006)),FALSE),IF(ISNUMBER(Datos!S844),AND(Datos!S844=INT(Datos!S844),AND(OR(S$1005="",Datos!S844&gt;=S$1005),OR(S$1006="",Datos!S844&lt;=S$1006))),FALSE),OR(ISNUMBER(FIND(";"&amp;UPPER(TRIM(Datos!S844&amp;""))&amp;"=",S$1007)),ISNUMBER(FIND(";"&amp;UPPER(TRIM(Datos!S844&amp;""))&amp;";",S$1007))),OR(UPPER(TRIM(Datos!S844&amp;""))="SÍ",UPPER(TRIM(Datos!S844&amp;""))="SI",UPPER(TRIM(Datos!S844&amp;""))="NO"),IF(ISNUMBER(Datos!S844),AND(OR(S$1005="",Datos!S844&gt;=S$1005),OR(S$1006="",Datos!S844&lt;=S$1006)),FALSE),TRUE))))</f>
        <v>0.0</v>
      </c>
      <c r="T844">
        <f>IF(Datos!T844="",0,IF(AND(T$1008&lt;&gt;"",Datos!T844=T$1008),0,IF(T$1004=0,0,1-CHOOSE(T$1004,IF(ISNUMBER(Datos!T844),AND(OR(T$1005="",Datos!T844&gt;=T$1005),OR(T$1006="",Datos!T844&lt;=T$1006)),FALSE),IF(ISNUMBER(Datos!T844),AND(Datos!T844=INT(Datos!T844),AND(OR(T$1005="",Datos!T844&gt;=T$1005),OR(T$1006="",Datos!T844&lt;=T$1006))),FALSE),OR(ISNUMBER(FIND(";"&amp;UPPER(TRIM(Datos!T844&amp;""))&amp;"=",T$1007)),ISNUMBER(FIND(";"&amp;UPPER(TRIM(Datos!T844&amp;""))&amp;";",T$1007))),OR(UPPER(TRIM(Datos!T844&amp;""))="SÍ",UPPER(TRIM(Datos!T844&amp;""))="SI",UPPER(TRIM(Datos!T844&amp;""))="NO"),IF(ISNUMBER(Datos!T844),AND(OR(T$1005="",Datos!T844&gt;=T$1005),OR(T$1006="",Datos!T844&lt;=T$1006)),FALSE),TRUE))))</f>
        <v>0.0</v>
      </c>
      <c r="U844">
        <f>IF(Datos!U844="",0,IF(AND(U$1008&lt;&gt;"",Datos!U844=U$1008),0,IF(U$1004=0,0,1-CHOOSE(U$1004,IF(ISNUMBER(Datos!U844),AND(OR(U$1005="",Datos!U844&gt;=U$1005),OR(U$1006="",Datos!U844&lt;=U$1006)),FALSE),IF(ISNUMBER(Datos!U844),AND(Datos!U844=INT(Datos!U844),AND(OR(U$1005="",Datos!U844&gt;=U$1005),OR(U$1006="",Datos!U844&lt;=U$1006))),FALSE),OR(ISNUMBER(FIND(";"&amp;UPPER(TRIM(Datos!U844&amp;""))&amp;"=",U$1007)),ISNUMBER(FIND(";"&amp;UPPER(TRIM(Datos!U844&amp;""))&amp;";",U$1007))),OR(UPPER(TRIM(Datos!U844&amp;""))="SÍ",UPPER(TRIM(Datos!U844&amp;""))="SI",UPPER(TRIM(Datos!U844&amp;""))="NO"),IF(ISNUMBER(Datos!U844),AND(OR(U$1005="",Datos!U844&gt;=U$1005),OR(U$1006="",Datos!U844&lt;=U$1006)),FALSE),TRUE))))</f>
        <v>0.0</v>
      </c>
      <c r="V844">
        <f>IF(Datos!V844="",0,IF(AND(V$1008&lt;&gt;"",Datos!V844=V$1008),0,IF(V$1004=0,0,1-CHOOSE(V$1004,IF(ISNUMBER(Datos!V844),AND(OR(V$1005="",Datos!V844&gt;=V$1005),OR(V$1006="",Datos!V844&lt;=V$1006)),FALSE),IF(ISNUMBER(Datos!V844),AND(Datos!V844=INT(Datos!V844),AND(OR(V$1005="",Datos!V844&gt;=V$1005),OR(V$1006="",Datos!V844&lt;=V$1006))),FALSE),OR(ISNUMBER(FIND(";"&amp;UPPER(TRIM(Datos!V844&amp;""))&amp;"=",V$1007)),ISNUMBER(FIND(";"&amp;UPPER(TRIM(Datos!V844&amp;""))&amp;";",V$1007))),OR(UPPER(TRIM(Datos!V844&amp;""))="SÍ",UPPER(TRIM(Datos!V844&amp;""))="SI",UPPER(TRIM(Datos!V844&amp;""))="NO"),IF(ISNUMBER(Datos!V844),AND(OR(V$1005="",Datos!V844&gt;=V$1005),OR(V$1006="",Datos!V844&lt;=V$1006)),FALSE),TRUE))))</f>
        <v>0.0</v>
      </c>
      <c r="W844">
        <f>IF(Datos!W844="",0,IF(AND(W$1008&lt;&gt;"",Datos!W844=W$1008),0,IF(W$1004=0,0,1-CHOOSE(W$1004,IF(ISNUMBER(Datos!W844),AND(OR(W$1005="",Datos!W844&gt;=W$1005),OR(W$1006="",Datos!W844&lt;=W$1006)),FALSE),IF(ISNUMBER(Datos!W844),AND(Datos!W844=INT(Datos!W844),AND(OR(W$1005="",Datos!W844&gt;=W$1005),OR(W$1006="",Datos!W844&lt;=W$1006))),FALSE),OR(ISNUMBER(FIND(";"&amp;UPPER(TRIM(Datos!W844&amp;""))&amp;"=",W$1007)),ISNUMBER(FIND(";"&amp;UPPER(TRIM(Datos!W844&amp;""))&amp;";",W$1007))),OR(UPPER(TRIM(Datos!W844&amp;""))="SÍ",UPPER(TRIM(Datos!W844&amp;""))="SI",UPPER(TRIM(Datos!W844&amp;""))="NO"),IF(ISNUMBER(Datos!W844),AND(OR(W$1005="",Datos!W844&gt;=W$1005),OR(W$1006="",Datos!W844&lt;=W$1006)),FALSE),TRUE))))</f>
        <v>0.0</v>
      </c>
      <c r="X844">
        <f>IF(Datos!X844="",0,IF(AND(X$1008&lt;&gt;"",Datos!X844=X$1008),0,IF(X$1004=0,0,1-CHOOSE(X$1004,IF(ISNUMBER(Datos!X844),AND(OR(X$1005="",Datos!X844&gt;=X$1005),OR(X$1006="",Datos!X844&lt;=X$1006)),FALSE),IF(ISNUMBER(Datos!X844),AND(Datos!X844=INT(Datos!X844),AND(OR(X$1005="",Datos!X844&gt;=X$1005),OR(X$1006="",Datos!X844&lt;=X$1006))),FALSE),OR(ISNUMBER(FIND(";"&amp;UPPER(TRIM(Datos!X844&amp;""))&amp;"=",X$1007)),ISNUMBER(FIND(";"&amp;UPPER(TRIM(Datos!X844&amp;""))&amp;";",X$1007))),OR(UPPER(TRIM(Datos!X844&amp;""))="SÍ",UPPER(TRIM(Datos!X844&amp;""))="SI",UPPER(TRIM(Datos!X844&amp;""))="NO"),IF(ISNUMBER(Datos!X844),AND(OR(X$1005="",Datos!X844&gt;=X$1005),OR(X$1006="",Datos!X844&lt;=X$1006)),FALSE),TRUE))))</f>
        <v>0.0</v>
      </c>
      <c r="Y844">
        <f>IF(Datos!Y844="",0,IF(AND(Y$1008&lt;&gt;"",Datos!Y844=Y$1008),0,IF(Y$1004=0,0,1-CHOOSE(Y$1004,IF(ISNUMBER(Datos!Y844),AND(OR(Y$1005="",Datos!Y844&gt;=Y$1005),OR(Y$1006="",Datos!Y844&lt;=Y$1006)),FALSE),IF(ISNUMBER(Datos!Y844),AND(Datos!Y844=INT(Datos!Y844),AND(OR(Y$1005="",Datos!Y844&gt;=Y$1005),OR(Y$1006="",Datos!Y844&lt;=Y$1006))),FALSE),OR(ISNUMBER(FIND(";"&amp;UPPER(TRIM(Datos!Y844&amp;""))&amp;"=",Y$1007)),ISNUMBER(FIND(";"&amp;UPPER(TRIM(Datos!Y844&amp;""))&amp;";",Y$1007))),OR(UPPER(TRIM(Datos!Y844&amp;""))="SÍ",UPPER(TRIM(Datos!Y844&amp;""))="SI",UPPER(TRIM(Datos!Y844&amp;""))="NO"),IF(ISNUMBER(Datos!Y844),AND(OR(Y$1005="",Datos!Y844&gt;=Y$1005),OR(Y$1006="",Datos!Y844&lt;=Y$1006)),FALSE),TRUE))))</f>
        <v>0.0</v>
      </c>
      <c r="Z844">
        <f>IF(Datos!Z844="",0,IF(AND(Z$1008&lt;&gt;"",Datos!Z844=Z$1008),0,IF(Z$1004=0,0,1-CHOOSE(Z$1004,IF(ISNUMBER(Datos!Z844),AND(OR(Z$1005="",Datos!Z844&gt;=Z$1005),OR(Z$1006="",Datos!Z844&lt;=Z$1006)),FALSE),IF(ISNUMBER(Datos!Z844),AND(Datos!Z844=INT(Datos!Z844),AND(OR(Z$1005="",Datos!Z844&gt;=Z$1005),OR(Z$1006="",Datos!Z844&lt;=Z$1006))),FALSE),OR(ISNUMBER(FIND(";"&amp;UPPER(TRIM(Datos!Z844&amp;""))&amp;"=",Z$1007)),ISNUMBER(FIND(";"&amp;UPPER(TRIM(Datos!Z844&amp;""))&amp;";",Z$1007))),OR(UPPER(TRIM(Datos!Z844&amp;""))="SÍ",UPPER(TRIM(Datos!Z844&amp;""))="SI",UPPER(TRIM(Datos!Z844&amp;""))="NO"),IF(ISNUMBER(Datos!Z844),AND(OR(Z$1005="",Datos!Z844&gt;=Z$1005),OR(Z$1006="",Datos!Z844&lt;=Z$1006)),FALSE),TRUE))))</f>
        <v>0.0</v>
      </c>
      <c r="AA844">
        <f>IF(Datos!AA844="",0,IF(AND(AA$1008&lt;&gt;"",Datos!AA844=AA$1008),0,IF(AA$1004=0,0,1-CHOOSE(AA$1004,IF(ISNUMBER(Datos!AA844),AND(OR(AA$1005="",Datos!AA844&gt;=AA$1005),OR(AA$1006="",Datos!AA844&lt;=AA$1006)),FALSE),IF(ISNUMBER(Datos!AA844),AND(Datos!AA844=INT(Datos!AA844),AND(OR(AA$1005="",Datos!AA844&gt;=AA$1005),OR(AA$1006="",Datos!AA844&lt;=AA$1006))),FALSE),OR(ISNUMBER(FIND(";"&amp;UPPER(TRIM(Datos!AA844&amp;""))&amp;"=",AA$1007)),ISNUMBER(FIND(";"&amp;UPPER(TRIM(Datos!AA844&amp;""))&amp;";",AA$1007))),OR(UPPER(TRIM(Datos!AA844&amp;""))="SÍ",UPPER(TRIM(Datos!AA844&amp;""))="SI",UPPER(TRIM(Datos!AA844&amp;""))="NO"),IF(ISNUMBER(Datos!AA844),AND(OR(AA$1005="",Datos!AA844&gt;=AA$1005),OR(AA$1006="",Datos!AA844&lt;=AA$1006)),FALSE),TRUE))))</f>
        <v>0.0</v>
      </c>
      <c r="AB844">
        <f>IF(Datos!AB844="",0,IF(AND(AB$1008&lt;&gt;"",Datos!AB844=AB$1008),0,IF(AB$1004=0,0,1-CHOOSE(AB$1004,IF(ISNUMBER(Datos!AB844),AND(OR(AB$1005="",Datos!AB844&gt;=AB$1005),OR(AB$1006="",Datos!AB844&lt;=AB$1006)),FALSE),IF(ISNUMBER(Datos!AB844),AND(Datos!AB844=INT(Datos!AB844),AND(OR(AB$1005="",Datos!AB844&gt;=AB$1005),OR(AB$1006="",Datos!AB844&lt;=AB$1006))),FALSE),OR(ISNUMBER(FIND(";"&amp;UPPER(TRIM(Datos!AB844&amp;""))&amp;"=",AB$1007)),ISNUMBER(FIND(";"&amp;UPPER(TRIM(Datos!AB844&amp;""))&amp;";",AB$1007))),OR(UPPER(TRIM(Datos!AB844&amp;""))="SÍ",UPPER(TRIM(Datos!AB844&amp;""))="SI",UPPER(TRIM(Datos!AB844&amp;""))="NO"),IF(ISNUMBER(Datos!AB844),AND(OR(AB$1005="",Datos!AB844&gt;=AB$1005),OR(AB$1006="",Datos!AB844&lt;=AB$1006)),FALSE),TRUE))))</f>
        <v>0.0</v>
      </c>
      <c r="AC844">
        <f>IF(Datos!AC844="",0,IF(AND(AC$1008&lt;&gt;"",Datos!AC844=AC$1008),0,IF(AC$1004=0,0,1-CHOOSE(AC$1004,IF(ISNUMBER(Datos!AC844),AND(OR(AC$1005="",Datos!AC844&gt;=AC$1005),OR(AC$1006="",Datos!AC844&lt;=AC$1006)),FALSE),IF(ISNUMBER(Datos!AC844),AND(Datos!AC844=INT(Datos!AC844),AND(OR(AC$1005="",Datos!AC844&gt;=AC$1005),OR(AC$1006="",Datos!AC844&lt;=AC$1006))),FALSE),OR(ISNUMBER(FIND(";"&amp;UPPER(TRIM(Datos!AC844&amp;""))&amp;"=",AC$1007)),ISNUMBER(FIND(";"&amp;UPPER(TRIM(Datos!AC844&amp;""))&amp;";",AC$1007))),OR(UPPER(TRIM(Datos!AC844&amp;""))="SÍ",UPPER(TRIM(Datos!AC844&amp;""))="SI",UPPER(TRIM(Datos!AC844&amp;""))="NO"),IF(ISNUMBER(Datos!AC844),AND(OR(AC$1005="",Datos!AC844&gt;=AC$1005),OR(AC$1006="",Datos!AC844&lt;=AC$1006)),FALSE),TRUE))))</f>
        <v>0.0</v>
      </c>
      <c r="AD844">
        <f>IF(Datos!AD844="",0,IF(AND(AD$1008&lt;&gt;"",Datos!AD844=AD$1008),0,IF(AD$1004=0,0,1-CHOOSE(AD$1004,IF(ISNUMBER(Datos!AD844),AND(OR(AD$1005="",Datos!AD844&gt;=AD$1005),OR(AD$1006="",Datos!AD844&lt;=AD$1006)),FALSE),IF(ISNUMBER(Datos!AD844),AND(Datos!AD844=INT(Datos!AD844),AND(OR(AD$1005="",Datos!AD844&gt;=AD$1005),OR(AD$1006="",Datos!AD844&lt;=AD$1006))),FALSE),OR(ISNUMBER(FIND(";"&amp;UPPER(TRIM(Datos!AD844&amp;""))&amp;"=",AD$1007)),ISNUMBER(FIND(";"&amp;UPPER(TRIM(Datos!AD844&amp;""))&amp;";",AD$1007))),OR(UPPER(TRIM(Datos!AD844&amp;""))="SÍ",UPPER(TRIM(Datos!AD844&amp;""))="SI",UPPER(TRIM(Datos!AD844&amp;""))="NO"),IF(ISNUMBER(Datos!AD844),AND(OR(AD$1005="",Datos!AD844&gt;=AD$1005),OR(AD$1006="",Datos!AD844&lt;=AD$1006)),FALSE),TRUE))))</f>
        <v>0.0</v>
      </c>
      <c r="AE844">
        <f>IF(Datos!AE844="",0,IF(AND(AE$1008&lt;&gt;"",Datos!AE844=AE$1008),0,IF(AE$1004=0,0,1-CHOOSE(AE$1004,IF(ISNUMBER(Datos!AE844),AND(OR(AE$1005="",Datos!AE844&gt;=AE$1005),OR(AE$1006="",Datos!AE844&lt;=AE$1006)),FALSE),IF(ISNUMBER(Datos!AE844),AND(Datos!AE844=INT(Datos!AE844),AND(OR(AE$1005="",Datos!AE844&gt;=AE$1005),OR(AE$1006="",Datos!AE844&lt;=AE$1006))),FALSE),OR(ISNUMBER(FIND(";"&amp;UPPER(TRIM(Datos!AE844&amp;""))&amp;"=",AE$1007)),ISNUMBER(FIND(";"&amp;UPPER(TRIM(Datos!AE844&amp;""))&amp;";",AE$1007))),OR(UPPER(TRIM(Datos!AE844&amp;""))="SÍ",UPPER(TRIM(Datos!AE844&amp;""))="SI",UPPER(TRIM(Datos!AE844&amp;""))="NO"),IF(ISNUMBER(Datos!AE844),AND(OR(AE$1005="",Datos!AE844&gt;=AE$1005),OR(AE$1006="",Datos!AE844&lt;=AE$1006)),FALSE),TRUE))))</f>
        <v>0.0</v>
      </c>
    </row>
    <row r="845" spans="2:31">
      <c r="B845">
        <f>IF(Datos!B845="",0,IF(AND(B$1008&lt;&gt;"",Datos!B845=B$1008),0,IF(B$1004=0,0,1-CHOOSE(B$1004,IF(ISNUMBER(Datos!B845),AND(OR(B$1005="",Datos!B845&gt;=B$1005),OR(B$1006="",Datos!B845&lt;=B$1006)),FALSE),IF(ISNUMBER(Datos!B845),AND(Datos!B845=INT(Datos!B845),AND(OR(B$1005="",Datos!B845&gt;=B$1005),OR(B$1006="",Datos!B845&lt;=B$1006))),FALSE),OR(ISNUMBER(FIND(";"&amp;UPPER(TRIM(Datos!B845&amp;""))&amp;"=",B$1007)),ISNUMBER(FIND(";"&amp;UPPER(TRIM(Datos!B845&amp;""))&amp;";",B$1007))),OR(UPPER(TRIM(Datos!B845&amp;""))="SÍ",UPPER(TRIM(Datos!B845&amp;""))="SI",UPPER(TRIM(Datos!B845&amp;""))="NO"),IF(ISNUMBER(Datos!B845),AND(OR(B$1005="",Datos!B845&gt;=B$1005),OR(B$1006="",Datos!B845&lt;=B$1006)),FALSE),TRUE))))</f>
        <v>0.0</v>
      </c>
      <c r="C845">
        <f>IF(Datos!C845="",0,IF(AND(C$1008&lt;&gt;"",Datos!C845=C$1008),0,IF(C$1004=0,0,1-CHOOSE(C$1004,IF(ISNUMBER(Datos!C845),AND(OR(C$1005="",Datos!C845&gt;=C$1005),OR(C$1006="",Datos!C845&lt;=C$1006)),FALSE),IF(ISNUMBER(Datos!C845),AND(Datos!C845=INT(Datos!C845),AND(OR(C$1005="",Datos!C845&gt;=C$1005),OR(C$1006="",Datos!C845&lt;=C$1006))),FALSE),OR(ISNUMBER(FIND(";"&amp;UPPER(TRIM(Datos!C845&amp;""))&amp;"=",C$1007)),ISNUMBER(FIND(";"&amp;UPPER(TRIM(Datos!C845&amp;""))&amp;";",C$1007))),OR(UPPER(TRIM(Datos!C845&amp;""))="SÍ",UPPER(TRIM(Datos!C845&amp;""))="SI",UPPER(TRIM(Datos!C845&amp;""))="NO"),IF(ISNUMBER(Datos!C845),AND(OR(C$1005="",Datos!C845&gt;=C$1005),OR(C$1006="",Datos!C845&lt;=C$1006)),FALSE),TRUE))))</f>
        <v>0.0</v>
      </c>
      <c r="D845">
        <f>IF(Datos!D845="",0,IF(AND(D$1008&lt;&gt;"",Datos!D845=D$1008),0,IF(D$1004=0,0,1-CHOOSE(D$1004,IF(ISNUMBER(Datos!D845),AND(OR(D$1005="",Datos!D845&gt;=D$1005),OR(D$1006="",Datos!D845&lt;=D$1006)),FALSE),IF(ISNUMBER(Datos!D845),AND(Datos!D845=INT(Datos!D845),AND(OR(D$1005="",Datos!D845&gt;=D$1005),OR(D$1006="",Datos!D845&lt;=D$1006))),FALSE),OR(ISNUMBER(FIND(";"&amp;UPPER(TRIM(Datos!D845&amp;""))&amp;"=",D$1007)),ISNUMBER(FIND(";"&amp;UPPER(TRIM(Datos!D845&amp;""))&amp;";",D$1007))),OR(UPPER(TRIM(Datos!D845&amp;""))="SÍ",UPPER(TRIM(Datos!D845&amp;""))="SI",UPPER(TRIM(Datos!D845&amp;""))="NO"),IF(ISNUMBER(Datos!D845),AND(OR(D$1005="",Datos!D845&gt;=D$1005),OR(D$1006="",Datos!D845&lt;=D$1006)),FALSE),TRUE))))</f>
        <v>0.0</v>
      </c>
      <c r="E845">
        <f>IF(Datos!E845="",0,IF(AND(E$1008&lt;&gt;"",Datos!E845=E$1008),0,IF(E$1004=0,0,1-CHOOSE(E$1004,IF(ISNUMBER(Datos!E845),AND(OR(E$1005="",Datos!E845&gt;=E$1005),OR(E$1006="",Datos!E845&lt;=E$1006)),FALSE),IF(ISNUMBER(Datos!E845),AND(Datos!E845=INT(Datos!E845),AND(OR(E$1005="",Datos!E845&gt;=E$1005),OR(E$1006="",Datos!E845&lt;=E$1006))),FALSE),OR(ISNUMBER(FIND(";"&amp;UPPER(TRIM(Datos!E845&amp;""))&amp;"=",E$1007)),ISNUMBER(FIND(";"&amp;UPPER(TRIM(Datos!E845&amp;""))&amp;";",E$1007))),OR(UPPER(TRIM(Datos!E845&amp;""))="SÍ",UPPER(TRIM(Datos!E845&amp;""))="SI",UPPER(TRIM(Datos!E845&amp;""))="NO"),IF(ISNUMBER(Datos!E845),AND(OR(E$1005="",Datos!E845&gt;=E$1005),OR(E$1006="",Datos!E845&lt;=E$1006)),FALSE),TRUE))))</f>
        <v>0.0</v>
      </c>
      <c r="F845">
        <f>IF(Datos!F845="",0,IF(AND(F$1008&lt;&gt;"",Datos!F845=F$1008),0,IF(F$1004=0,0,1-CHOOSE(F$1004,IF(ISNUMBER(Datos!F845),AND(OR(F$1005="",Datos!F845&gt;=F$1005),OR(F$1006="",Datos!F845&lt;=F$1006)),FALSE),IF(ISNUMBER(Datos!F845),AND(Datos!F845=INT(Datos!F845),AND(OR(F$1005="",Datos!F845&gt;=F$1005),OR(F$1006="",Datos!F845&lt;=F$1006))),FALSE),OR(ISNUMBER(FIND(";"&amp;UPPER(TRIM(Datos!F845&amp;""))&amp;"=",F$1007)),ISNUMBER(FIND(";"&amp;UPPER(TRIM(Datos!F845&amp;""))&amp;";",F$1007))),OR(UPPER(TRIM(Datos!F845&amp;""))="SÍ",UPPER(TRIM(Datos!F845&amp;""))="SI",UPPER(TRIM(Datos!F845&amp;""))="NO"),IF(ISNUMBER(Datos!F845),AND(OR(F$1005="",Datos!F845&gt;=F$1005),OR(F$1006="",Datos!F845&lt;=F$1006)),FALSE),TRUE))))</f>
        <v>0.0</v>
      </c>
      <c r="G845">
        <f>IF(Datos!G845="",0,IF(AND(G$1008&lt;&gt;"",Datos!G845=G$1008),0,IF(G$1004=0,0,1-CHOOSE(G$1004,IF(ISNUMBER(Datos!G845),AND(OR(G$1005="",Datos!G845&gt;=G$1005),OR(G$1006="",Datos!G845&lt;=G$1006)),FALSE),IF(ISNUMBER(Datos!G845),AND(Datos!G845=INT(Datos!G845),AND(OR(G$1005="",Datos!G845&gt;=G$1005),OR(G$1006="",Datos!G845&lt;=G$1006))),FALSE),OR(ISNUMBER(FIND(";"&amp;UPPER(TRIM(Datos!G845&amp;""))&amp;"=",G$1007)),ISNUMBER(FIND(";"&amp;UPPER(TRIM(Datos!G845&amp;""))&amp;";",G$1007))),OR(UPPER(TRIM(Datos!G845&amp;""))="SÍ",UPPER(TRIM(Datos!G845&amp;""))="SI",UPPER(TRIM(Datos!G845&amp;""))="NO"),IF(ISNUMBER(Datos!G845),AND(OR(G$1005="",Datos!G845&gt;=G$1005),OR(G$1006="",Datos!G845&lt;=G$1006)),FALSE),TRUE))))</f>
        <v>0.0</v>
      </c>
      <c r="H845">
        <f>IF(Datos!H845="",0,IF(AND(H$1008&lt;&gt;"",Datos!H845=H$1008),0,IF(H$1004=0,0,1-CHOOSE(H$1004,IF(ISNUMBER(Datos!H845),AND(OR(H$1005="",Datos!H845&gt;=H$1005),OR(H$1006="",Datos!H845&lt;=H$1006)),FALSE),IF(ISNUMBER(Datos!H845),AND(Datos!H845=INT(Datos!H845),AND(OR(H$1005="",Datos!H845&gt;=H$1005),OR(H$1006="",Datos!H845&lt;=H$1006))),FALSE),OR(ISNUMBER(FIND(";"&amp;UPPER(TRIM(Datos!H845&amp;""))&amp;"=",H$1007)),ISNUMBER(FIND(";"&amp;UPPER(TRIM(Datos!H845&amp;""))&amp;";",H$1007))),OR(UPPER(TRIM(Datos!H845&amp;""))="SÍ",UPPER(TRIM(Datos!H845&amp;""))="SI",UPPER(TRIM(Datos!H845&amp;""))="NO"),IF(ISNUMBER(Datos!H845),AND(OR(H$1005="",Datos!H845&gt;=H$1005),OR(H$1006="",Datos!H845&lt;=H$1006)),FALSE),TRUE))))</f>
        <v>0.0</v>
      </c>
      <c r="I845">
        <f>IF(Datos!I845="",0,IF(AND(I$1008&lt;&gt;"",Datos!I845=I$1008),0,IF(I$1004=0,0,1-CHOOSE(I$1004,IF(ISNUMBER(Datos!I845),AND(OR(I$1005="",Datos!I845&gt;=I$1005),OR(I$1006="",Datos!I845&lt;=I$1006)),FALSE),IF(ISNUMBER(Datos!I845),AND(Datos!I845=INT(Datos!I845),AND(OR(I$1005="",Datos!I845&gt;=I$1005),OR(I$1006="",Datos!I845&lt;=I$1006))),FALSE),OR(ISNUMBER(FIND(";"&amp;UPPER(TRIM(Datos!I845&amp;""))&amp;"=",I$1007)),ISNUMBER(FIND(";"&amp;UPPER(TRIM(Datos!I845&amp;""))&amp;";",I$1007))),OR(UPPER(TRIM(Datos!I845&amp;""))="SÍ",UPPER(TRIM(Datos!I845&amp;""))="SI",UPPER(TRIM(Datos!I845&amp;""))="NO"),IF(ISNUMBER(Datos!I845),AND(OR(I$1005="",Datos!I845&gt;=I$1005),OR(I$1006="",Datos!I845&lt;=I$1006)),FALSE),TRUE))))</f>
        <v>0.0</v>
      </c>
      <c r="J845">
        <f>IF(Datos!J845="",0,IF(AND(J$1008&lt;&gt;"",Datos!J845=J$1008),0,IF(J$1004=0,0,1-CHOOSE(J$1004,IF(ISNUMBER(Datos!J845),AND(OR(J$1005="",Datos!J845&gt;=J$1005),OR(J$1006="",Datos!J845&lt;=J$1006)),FALSE),IF(ISNUMBER(Datos!J845),AND(Datos!J845=INT(Datos!J845),AND(OR(J$1005="",Datos!J845&gt;=J$1005),OR(J$1006="",Datos!J845&lt;=J$1006))),FALSE),OR(ISNUMBER(FIND(";"&amp;UPPER(TRIM(Datos!J845&amp;""))&amp;"=",J$1007)),ISNUMBER(FIND(";"&amp;UPPER(TRIM(Datos!J845&amp;""))&amp;";",J$1007))),OR(UPPER(TRIM(Datos!J845&amp;""))="SÍ",UPPER(TRIM(Datos!J845&amp;""))="SI",UPPER(TRIM(Datos!J845&amp;""))="NO"),IF(ISNUMBER(Datos!J845),AND(OR(J$1005="",Datos!J845&gt;=J$1005),OR(J$1006="",Datos!J845&lt;=J$1006)),FALSE),TRUE))))</f>
        <v>0.0</v>
      </c>
      <c r="K845">
        <f>IF(Datos!K845="",0,IF(AND(K$1008&lt;&gt;"",Datos!K845=K$1008),0,IF(K$1004=0,0,1-CHOOSE(K$1004,IF(ISNUMBER(Datos!K845),AND(OR(K$1005="",Datos!K845&gt;=K$1005),OR(K$1006="",Datos!K845&lt;=K$1006)),FALSE),IF(ISNUMBER(Datos!K845),AND(Datos!K845=INT(Datos!K845),AND(OR(K$1005="",Datos!K845&gt;=K$1005),OR(K$1006="",Datos!K845&lt;=K$1006))),FALSE),OR(ISNUMBER(FIND(";"&amp;UPPER(TRIM(Datos!K845&amp;""))&amp;"=",K$1007)),ISNUMBER(FIND(";"&amp;UPPER(TRIM(Datos!K845&amp;""))&amp;";",K$1007))),OR(UPPER(TRIM(Datos!K845&amp;""))="SÍ",UPPER(TRIM(Datos!K845&amp;""))="SI",UPPER(TRIM(Datos!K845&amp;""))="NO"),IF(ISNUMBER(Datos!K845),AND(OR(K$1005="",Datos!K845&gt;=K$1005),OR(K$1006="",Datos!K845&lt;=K$1006)),FALSE),TRUE))))</f>
        <v>0.0</v>
      </c>
      <c r="L845">
        <f>IF(Datos!L845="",0,IF(AND(L$1008&lt;&gt;"",Datos!L845=L$1008),0,IF(L$1004=0,0,1-CHOOSE(L$1004,IF(ISNUMBER(Datos!L845),AND(OR(L$1005="",Datos!L845&gt;=L$1005),OR(L$1006="",Datos!L845&lt;=L$1006)),FALSE),IF(ISNUMBER(Datos!L845),AND(Datos!L845=INT(Datos!L845),AND(OR(L$1005="",Datos!L845&gt;=L$1005),OR(L$1006="",Datos!L845&lt;=L$1006))),FALSE),OR(ISNUMBER(FIND(";"&amp;UPPER(TRIM(Datos!L845&amp;""))&amp;"=",L$1007)),ISNUMBER(FIND(";"&amp;UPPER(TRIM(Datos!L845&amp;""))&amp;";",L$1007))),OR(UPPER(TRIM(Datos!L845&amp;""))="SÍ",UPPER(TRIM(Datos!L845&amp;""))="SI",UPPER(TRIM(Datos!L845&amp;""))="NO"),IF(ISNUMBER(Datos!L845),AND(OR(L$1005="",Datos!L845&gt;=L$1005),OR(L$1006="",Datos!L845&lt;=L$1006)),FALSE),TRUE))))</f>
        <v>0.0</v>
      </c>
      <c r="M845">
        <f>IF(Datos!M845="",0,IF(AND(M$1008&lt;&gt;"",Datos!M845=M$1008),0,IF(M$1004=0,0,1-CHOOSE(M$1004,IF(ISNUMBER(Datos!M845),AND(OR(M$1005="",Datos!M845&gt;=M$1005),OR(M$1006="",Datos!M845&lt;=M$1006)),FALSE),IF(ISNUMBER(Datos!M845),AND(Datos!M845=INT(Datos!M845),AND(OR(M$1005="",Datos!M845&gt;=M$1005),OR(M$1006="",Datos!M845&lt;=M$1006))),FALSE),OR(ISNUMBER(FIND(";"&amp;UPPER(TRIM(Datos!M845&amp;""))&amp;"=",M$1007)),ISNUMBER(FIND(";"&amp;UPPER(TRIM(Datos!M845&amp;""))&amp;";",M$1007))),OR(UPPER(TRIM(Datos!M845&amp;""))="SÍ",UPPER(TRIM(Datos!M845&amp;""))="SI",UPPER(TRIM(Datos!M845&amp;""))="NO"),IF(ISNUMBER(Datos!M845),AND(OR(M$1005="",Datos!M845&gt;=M$1005),OR(M$1006="",Datos!M845&lt;=M$1006)),FALSE),TRUE))))</f>
        <v>0.0</v>
      </c>
      <c r="N845">
        <f>IF(Datos!N845="",0,IF(AND(N$1008&lt;&gt;"",Datos!N845=N$1008),0,IF(N$1004=0,0,1-CHOOSE(N$1004,IF(ISNUMBER(Datos!N845),AND(OR(N$1005="",Datos!N845&gt;=N$1005),OR(N$1006="",Datos!N845&lt;=N$1006)),FALSE),IF(ISNUMBER(Datos!N845),AND(Datos!N845=INT(Datos!N845),AND(OR(N$1005="",Datos!N845&gt;=N$1005),OR(N$1006="",Datos!N845&lt;=N$1006))),FALSE),OR(ISNUMBER(FIND(";"&amp;UPPER(TRIM(Datos!N845&amp;""))&amp;"=",N$1007)),ISNUMBER(FIND(";"&amp;UPPER(TRIM(Datos!N845&amp;""))&amp;";",N$1007))),OR(UPPER(TRIM(Datos!N845&amp;""))="SÍ",UPPER(TRIM(Datos!N845&amp;""))="SI",UPPER(TRIM(Datos!N845&amp;""))="NO"),IF(ISNUMBER(Datos!N845),AND(OR(N$1005="",Datos!N845&gt;=N$1005),OR(N$1006="",Datos!N845&lt;=N$1006)),FALSE),TRUE))))</f>
        <v>0.0</v>
      </c>
      <c r="O845">
        <f>IF(Datos!O845="",0,IF(AND(O$1008&lt;&gt;"",Datos!O845=O$1008),0,IF(O$1004=0,0,1-CHOOSE(O$1004,IF(ISNUMBER(Datos!O845),AND(OR(O$1005="",Datos!O845&gt;=O$1005),OR(O$1006="",Datos!O845&lt;=O$1006)),FALSE),IF(ISNUMBER(Datos!O845),AND(Datos!O845=INT(Datos!O845),AND(OR(O$1005="",Datos!O845&gt;=O$1005),OR(O$1006="",Datos!O845&lt;=O$1006))),FALSE),OR(ISNUMBER(FIND(";"&amp;UPPER(TRIM(Datos!O845&amp;""))&amp;"=",O$1007)),ISNUMBER(FIND(";"&amp;UPPER(TRIM(Datos!O845&amp;""))&amp;";",O$1007))),OR(UPPER(TRIM(Datos!O845&amp;""))="SÍ",UPPER(TRIM(Datos!O845&amp;""))="SI",UPPER(TRIM(Datos!O845&amp;""))="NO"),IF(ISNUMBER(Datos!O845),AND(OR(O$1005="",Datos!O845&gt;=O$1005),OR(O$1006="",Datos!O845&lt;=O$1006)),FALSE),TRUE))))</f>
        <v>0.0</v>
      </c>
      <c r="P845">
        <f>IF(Datos!P845="",0,IF(AND(P$1008&lt;&gt;"",Datos!P845=P$1008),0,IF(P$1004=0,0,1-CHOOSE(P$1004,IF(ISNUMBER(Datos!P845),AND(OR(P$1005="",Datos!P845&gt;=P$1005),OR(P$1006="",Datos!P845&lt;=P$1006)),FALSE),IF(ISNUMBER(Datos!P845),AND(Datos!P845=INT(Datos!P845),AND(OR(P$1005="",Datos!P845&gt;=P$1005),OR(P$1006="",Datos!P845&lt;=P$1006))),FALSE),OR(ISNUMBER(FIND(";"&amp;UPPER(TRIM(Datos!P845&amp;""))&amp;"=",P$1007)),ISNUMBER(FIND(";"&amp;UPPER(TRIM(Datos!P845&amp;""))&amp;";",P$1007))),OR(UPPER(TRIM(Datos!P845&amp;""))="SÍ",UPPER(TRIM(Datos!P845&amp;""))="SI",UPPER(TRIM(Datos!P845&amp;""))="NO"),IF(ISNUMBER(Datos!P845),AND(OR(P$1005="",Datos!P845&gt;=P$1005),OR(P$1006="",Datos!P845&lt;=P$1006)),FALSE),TRUE))))</f>
        <v>0.0</v>
      </c>
      <c r="Q845">
        <f>IF(Datos!Q845="",0,IF(AND(Q$1008&lt;&gt;"",Datos!Q845=Q$1008),0,IF(Q$1004=0,0,1-CHOOSE(Q$1004,IF(ISNUMBER(Datos!Q845),AND(OR(Q$1005="",Datos!Q845&gt;=Q$1005),OR(Q$1006="",Datos!Q845&lt;=Q$1006)),FALSE),IF(ISNUMBER(Datos!Q845),AND(Datos!Q845=INT(Datos!Q845),AND(OR(Q$1005="",Datos!Q845&gt;=Q$1005),OR(Q$1006="",Datos!Q845&lt;=Q$1006))),FALSE),OR(ISNUMBER(FIND(";"&amp;UPPER(TRIM(Datos!Q845&amp;""))&amp;"=",Q$1007)),ISNUMBER(FIND(";"&amp;UPPER(TRIM(Datos!Q845&amp;""))&amp;";",Q$1007))),OR(UPPER(TRIM(Datos!Q845&amp;""))="SÍ",UPPER(TRIM(Datos!Q845&amp;""))="SI",UPPER(TRIM(Datos!Q845&amp;""))="NO"),IF(ISNUMBER(Datos!Q845),AND(OR(Q$1005="",Datos!Q845&gt;=Q$1005),OR(Q$1006="",Datos!Q845&lt;=Q$1006)),FALSE),TRUE))))</f>
        <v>0.0</v>
      </c>
      <c r="R845">
        <f>IF(Datos!R845="",0,IF(AND(R$1008&lt;&gt;"",Datos!R845=R$1008),0,IF(R$1004=0,0,1-CHOOSE(R$1004,IF(ISNUMBER(Datos!R845),AND(OR(R$1005="",Datos!R845&gt;=R$1005),OR(R$1006="",Datos!R845&lt;=R$1006)),FALSE),IF(ISNUMBER(Datos!R845),AND(Datos!R845=INT(Datos!R845),AND(OR(R$1005="",Datos!R845&gt;=R$1005),OR(R$1006="",Datos!R845&lt;=R$1006))),FALSE),OR(ISNUMBER(FIND(";"&amp;UPPER(TRIM(Datos!R845&amp;""))&amp;"=",R$1007)),ISNUMBER(FIND(";"&amp;UPPER(TRIM(Datos!R845&amp;""))&amp;";",R$1007))),OR(UPPER(TRIM(Datos!R845&amp;""))="SÍ",UPPER(TRIM(Datos!R845&amp;""))="SI",UPPER(TRIM(Datos!R845&amp;""))="NO"),IF(ISNUMBER(Datos!R845),AND(OR(R$1005="",Datos!R845&gt;=R$1005),OR(R$1006="",Datos!R845&lt;=R$1006)),FALSE),TRUE))))</f>
        <v>0.0</v>
      </c>
      <c r="S845">
        <f>IF(Datos!S845="",0,IF(AND(S$1008&lt;&gt;"",Datos!S845=S$1008),0,IF(S$1004=0,0,1-CHOOSE(S$1004,IF(ISNUMBER(Datos!S845),AND(OR(S$1005="",Datos!S845&gt;=S$1005),OR(S$1006="",Datos!S845&lt;=S$1006)),FALSE),IF(ISNUMBER(Datos!S845),AND(Datos!S845=INT(Datos!S845),AND(OR(S$1005="",Datos!S845&gt;=S$1005),OR(S$1006="",Datos!S845&lt;=S$1006))),FALSE),OR(ISNUMBER(FIND(";"&amp;UPPER(TRIM(Datos!S845&amp;""))&amp;"=",S$1007)),ISNUMBER(FIND(";"&amp;UPPER(TRIM(Datos!S845&amp;""))&amp;";",S$1007))),OR(UPPER(TRIM(Datos!S845&amp;""))="SÍ",UPPER(TRIM(Datos!S845&amp;""))="SI",UPPER(TRIM(Datos!S845&amp;""))="NO"),IF(ISNUMBER(Datos!S845),AND(OR(S$1005="",Datos!S845&gt;=S$1005),OR(S$1006="",Datos!S845&lt;=S$1006)),FALSE),TRUE))))</f>
        <v>0.0</v>
      </c>
      <c r="T845">
        <f>IF(Datos!T845="",0,IF(AND(T$1008&lt;&gt;"",Datos!T845=T$1008),0,IF(T$1004=0,0,1-CHOOSE(T$1004,IF(ISNUMBER(Datos!T845),AND(OR(T$1005="",Datos!T845&gt;=T$1005),OR(T$1006="",Datos!T845&lt;=T$1006)),FALSE),IF(ISNUMBER(Datos!T845),AND(Datos!T845=INT(Datos!T845),AND(OR(T$1005="",Datos!T845&gt;=T$1005),OR(T$1006="",Datos!T845&lt;=T$1006))),FALSE),OR(ISNUMBER(FIND(";"&amp;UPPER(TRIM(Datos!T845&amp;""))&amp;"=",T$1007)),ISNUMBER(FIND(";"&amp;UPPER(TRIM(Datos!T845&amp;""))&amp;";",T$1007))),OR(UPPER(TRIM(Datos!T845&amp;""))="SÍ",UPPER(TRIM(Datos!T845&amp;""))="SI",UPPER(TRIM(Datos!T845&amp;""))="NO"),IF(ISNUMBER(Datos!T845),AND(OR(T$1005="",Datos!T845&gt;=T$1005),OR(T$1006="",Datos!T845&lt;=T$1006)),FALSE),TRUE))))</f>
        <v>0.0</v>
      </c>
      <c r="U845">
        <f>IF(Datos!U845="",0,IF(AND(U$1008&lt;&gt;"",Datos!U845=U$1008),0,IF(U$1004=0,0,1-CHOOSE(U$1004,IF(ISNUMBER(Datos!U845),AND(OR(U$1005="",Datos!U845&gt;=U$1005),OR(U$1006="",Datos!U845&lt;=U$1006)),FALSE),IF(ISNUMBER(Datos!U845),AND(Datos!U845=INT(Datos!U845),AND(OR(U$1005="",Datos!U845&gt;=U$1005),OR(U$1006="",Datos!U845&lt;=U$1006))),FALSE),OR(ISNUMBER(FIND(";"&amp;UPPER(TRIM(Datos!U845&amp;""))&amp;"=",U$1007)),ISNUMBER(FIND(";"&amp;UPPER(TRIM(Datos!U845&amp;""))&amp;";",U$1007))),OR(UPPER(TRIM(Datos!U845&amp;""))="SÍ",UPPER(TRIM(Datos!U845&amp;""))="SI",UPPER(TRIM(Datos!U845&amp;""))="NO"),IF(ISNUMBER(Datos!U845),AND(OR(U$1005="",Datos!U845&gt;=U$1005),OR(U$1006="",Datos!U845&lt;=U$1006)),FALSE),TRUE))))</f>
        <v>0.0</v>
      </c>
      <c r="V845">
        <f>IF(Datos!V845="",0,IF(AND(V$1008&lt;&gt;"",Datos!V845=V$1008),0,IF(V$1004=0,0,1-CHOOSE(V$1004,IF(ISNUMBER(Datos!V845),AND(OR(V$1005="",Datos!V845&gt;=V$1005),OR(V$1006="",Datos!V845&lt;=V$1006)),FALSE),IF(ISNUMBER(Datos!V845),AND(Datos!V845=INT(Datos!V845),AND(OR(V$1005="",Datos!V845&gt;=V$1005),OR(V$1006="",Datos!V845&lt;=V$1006))),FALSE),OR(ISNUMBER(FIND(";"&amp;UPPER(TRIM(Datos!V845&amp;""))&amp;"=",V$1007)),ISNUMBER(FIND(";"&amp;UPPER(TRIM(Datos!V845&amp;""))&amp;";",V$1007))),OR(UPPER(TRIM(Datos!V845&amp;""))="SÍ",UPPER(TRIM(Datos!V845&amp;""))="SI",UPPER(TRIM(Datos!V845&amp;""))="NO"),IF(ISNUMBER(Datos!V845),AND(OR(V$1005="",Datos!V845&gt;=V$1005),OR(V$1006="",Datos!V845&lt;=V$1006)),FALSE),TRUE))))</f>
        <v>0.0</v>
      </c>
      <c r="W845">
        <f>IF(Datos!W845="",0,IF(AND(W$1008&lt;&gt;"",Datos!W845=W$1008),0,IF(W$1004=0,0,1-CHOOSE(W$1004,IF(ISNUMBER(Datos!W845),AND(OR(W$1005="",Datos!W845&gt;=W$1005),OR(W$1006="",Datos!W845&lt;=W$1006)),FALSE),IF(ISNUMBER(Datos!W845),AND(Datos!W845=INT(Datos!W845),AND(OR(W$1005="",Datos!W845&gt;=W$1005),OR(W$1006="",Datos!W845&lt;=W$1006))),FALSE),OR(ISNUMBER(FIND(";"&amp;UPPER(TRIM(Datos!W845&amp;""))&amp;"=",W$1007)),ISNUMBER(FIND(";"&amp;UPPER(TRIM(Datos!W845&amp;""))&amp;";",W$1007))),OR(UPPER(TRIM(Datos!W845&amp;""))="SÍ",UPPER(TRIM(Datos!W845&amp;""))="SI",UPPER(TRIM(Datos!W845&amp;""))="NO"),IF(ISNUMBER(Datos!W845),AND(OR(W$1005="",Datos!W845&gt;=W$1005),OR(W$1006="",Datos!W845&lt;=W$1006)),FALSE),TRUE))))</f>
        <v>0.0</v>
      </c>
      <c r="X845">
        <f>IF(Datos!X845="",0,IF(AND(X$1008&lt;&gt;"",Datos!X845=X$1008),0,IF(X$1004=0,0,1-CHOOSE(X$1004,IF(ISNUMBER(Datos!X845),AND(OR(X$1005="",Datos!X845&gt;=X$1005),OR(X$1006="",Datos!X845&lt;=X$1006)),FALSE),IF(ISNUMBER(Datos!X845),AND(Datos!X845=INT(Datos!X845),AND(OR(X$1005="",Datos!X845&gt;=X$1005),OR(X$1006="",Datos!X845&lt;=X$1006))),FALSE),OR(ISNUMBER(FIND(";"&amp;UPPER(TRIM(Datos!X845&amp;""))&amp;"=",X$1007)),ISNUMBER(FIND(";"&amp;UPPER(TRIM(Datos!X845&amp;""))&amp;";",X$1007))),OR(UPPER(TRIM(Datos!X845&amp;""))="SÍ",UPPER(TRIM(Datos!X845&amp;""))="SI",UPPER(TRIM(Datos!X845&amp;""))="NO"),IF(ISNUMBER(Datos!X845),AND(OR(X$1005="",Datos!X845&gt;=X$1005),OR(X$1006="",Datos!X845&lt;=X$1006)),FALSE),TRUE))))</f>
        <v>0.0</v>
      </c>
      <c r="Y845">
        <f>IF(Datos!Y845="",0,IF(AND(Y$1008&lt;&gt;"",Datos!Y845=Y$1008),0,IF(Y$1004=0,0,1-CHOOSE(Y$1004,IF(ISNUMBER(Datos!Y845),AND(OR(Y$1005="",Datos!Y845&gt;=Y$1005),OR(Y$1006="",Datos!Y845&lt;=Y$1006)),FALSE),IF(ISNUMBER(Datos!Y845),AND(Datos!Y845=INT(Datos!Y845),AND(OR(Y$1005="",Datos!Y845&gt;=Y$1005),OR(Y$1006="",Datos!Y845&lt;=Y$1006))),FALSE),OR(ISNUMBER(FIND(";"&amp;UPPER(TRIM(Datos!Y845&amp;""))&amp;"=",Y$1007)),ISNUMBER(FIND(";"&amp;UPPER(TRIM(Datos!Y845&amp;""))&amp;";",Y$1007))),OR(UPPER(TRIM(Datos!Y845&amp;""))="SÍ",UPPER(TRIM(Datos!Y845&amp;""))="SI",UPPER(TRIM(Datos!Y845&amp;""))="NO"),IF(ISNUMBER(Datos!Y845),AND(OR(Y$1005="",Datos!Y845&gt;=Y$1005),OR(Y$1006="",Datos!Y845&lt;=Y$1006)),FALSE),TRUE))))</f>
        <v>0.0</v>
      </c>
      <c r="Z845">
        <f>IF(Datos!Z845="",0,IF(AND(Z$1008&lt;&gt;"",Datos!Z845=Z$1008),0,IF(Z$1004=0,0,1-CHOOSE(Z$1004,IF(ISNUMBER(Datos!Z845),AND(OR(Z$1005="",Datos!Z845&gt;=Z$1005),OR(Z$1006="",Datos!Z845&lt;=Z$1006)),FALSE),IF(ISNUMBER(Datos!Z845),AND(Datos!Z845=INT(Datos!Z845),AND(OR(Z$1005="",Datos!Z845&gt;=Z$1005),OR(Z$1006="",Datos!Z845&lt;=Z$1006))),FALSE),OR(ISNUMBER(FIND(";"&amp;UPPER(TRIM(Datos!Z845&amp;""))&amp;"=",Z$1007)),ISNUMBER(FIND(";"&amp;UPPER(TRIM(Datos!Z845&amp;""))&amp;";",Z$1007))),OR(UPPER(TRIM(Datos!Z845&amp;""))="SÍ",UPPER(TRIM(Datos!Z845&amp;""))="SI",UPPER(TRIM(Datos!Z845&amp;""))="NO"),IF(ISNUMBER(Datos!Z845),AND(OR(Z$1005="",Datos!Z845&gt;=Z$1005),OR(Z$1006="",Datos!Z845&lt;=Z$1006)),FALSE),TRUE))))</f>
        <v>0.0</v>
      </c>
      <c r="AA845">
        <f>IF(Datos!AA845="",0,IF(AND(AA$1008&lt;&gt;"",Datos!AA845=AA$1008),0,IF(AA$1004=0,0,1-CHOOSE(AA$1004,IF(ISNUMBER(Datos!AA845),AND(OR(AA$1005="",Datos!AA845&gt;=AA$1005),OR(AA$1006="",Datos!AA845&lt;=AA$1006)),FALSE),IF(ISNUMBER(Datos!AA845),AND(Datos!AA845=INT(Datos!AA845),AND(OR(AA$1005="",Datos!AA845&gt;=AA$1005),OR(AA$1006="",Datos!AA845&lt;=AA$1006))),FALSE),OR(ISNUMBER(FIND(";"&amp;UPPER(TRIM(Datos!AA845&amp;""))&amp;"=",AA$1007)),ISNUMBER(FIND(";"&amp;UPPER(TRIM(Datos!AA845&amp;""))&amp;";",AA$1007))),OR(UPPER(TRIM(Datos!AA845&amp;""))="SÍ",UPPER(TRIM(Datos!AA845&amp;""))="SI",UPPER(TRIM(Datos!AA845&amp;""))="NO"),IF(ISNUMBER(Datos!AA845),AND(OR(AA$1005="",Datos!AA845&gt;=AA$1005),OR(AA$1006="",Datos!AA845&lt;=AA$1006)),FALSE),TRUE))))</f>
        <v>0.0</v>
      </c>
      <c r="AB845">
        <f>IF(Datos!AB845="",0,IF(AND(AB$1008&lt;&gt;"",Datos!AB845=AB$1008),0,IF(AB$1004=0,0,1-CHOOSE(AB$1004,IF(ISNUMBER(Datos!AB845),AND(OR(AB$1005="",Datos!AB845&gt;=AB$1005),OR(AB$1006="",Datos!AB845&lt;=AB$1006)),FALSE),IF(ISNUMBER(Datos!AB845),AND(Datos!AB845=INT(Datos!AB845),AND(OR(AB$1005="",Datos!AB845&gt;=AB$1005),OR(AB$1006="",Datos!AB845&lt;=AB$1006))),FALSE),OR(ISNUMBER(FIND(";"&amp;UPPER(TRIM(Datos!AB845&amp;""))&amp;"=",AB$1007)),ISNUMBER(FIND(";"&amp;UPPER(TRIM(Datos!AB845&amp;""))&amp;";",AB$1007))),OR(UPPER(TRIM(Datos!AB845&amp;""))="SÍ",UPPER(TRIM(Datos!AB845&amp;""))="SI",UPPER(TRIM(Datos!AB845&amp;""))="NO"),IF(ISNUMBER(Datos!AB845),AND(OR(AB$1005="",Datos!AB845&gt;=AB$1005),OR(AB$1006="",Datos!AB845&lt;=AB$1006)),FALSE),TRUE))))</f>
        <v>0.0</v>
      </c>
      <c r="AC845">
        <f>IF(Datos!AC845="",0,IF(AND(AC$1008&lt;&gt;"",Datos!AC845=AC$1008),0,IF(AC$1004=0,0,1-CHOOSE(AC$1004,IF(ISNUMBER(Datos!AC845),AND(OR(AC$1005="",Datos!AC845&gt;=AC$1005),OR(AC$1006="",Datos!AC845&lt;=AC$1006)),FALSE),IF(ISNUMBER(Datos!AC845),AND(Datos!AC845=INT(Datos!AC845),AND(OR(AC$1005="",Datos!AC845&gt;=AC$1005),OR(AC$1006="",Datos!AC845&lt;=AC$1006))),FALSE),OR(ISNUMBER(FIND(";"&amp;UPPER(TRIM(Datos!AC845&amp;""))&amp;"=",AC$1007)),ISNUMBER(FIND(";"&amp;UPPER(TRIM(Datos!AC845&amp;""))&amp;";",AC$1007))),OR(UPPER(TRIM(Datos!AC845&amp;""))="SÍ",UPPER(TRIM(Datos!AC845&amp;""))="SI",UPPER(TRIM(Datos!AC845&amp;""))="NO"),IF(ISNUMBER(Datos!AC845),AND(OR(AC$1005="",Datos!AC845&gt;=AC$1005),OR(AC$1006="",Datos!AC845&lt;=AC$1006)),FALSE),TRUE))))</f>
        <v>0.0</v>
      </c>
      <c r="AD845">
        <f>IF(Datos!AD845="",0,IF(AND(AD$1008&lt;&gt;"",Datos!AD845=AD$1008),0,IF(AD$1004=0,0,1-CHOOSE(AD$1004,IF(ISNUMBER(Datos!AD845),AND(OR(AD$1005="",Datos!AD845&gt;=AD$1005),OR(AD$1006="",Datos!AD845&lt;=AD$1006)),FALSE),IF(ISNUMBER(Datos!AD845),AND(Datos!AD845=INT(Datos!AD845),AND(OR(AD$1005="",Datos!AD845&gt;=AD$1005),OR(AD$1006="",Datos!AD845&lt;=AD$1006))),FALSE),OR(ISNUMBER(FIND(";"&amp;UPPER(TRIM(Datos!AD845&amp;""))&amp;"=",AD$1007)),ISNUMBER(FIND(";"&amp;UPPER(TRIM(Datos!AD845&amp;""))&amp;";",AD$1007))),OR(UPPER(TRIM(Datos!AD845&amp;""))="SÍ",UPPER(TRIM(Datos!AD845&amp;""))="SI",UPPER(TRIM(Datos!AD845&amp;""))="NO"),IF(ISNUMBER(Datos!AD845),AND(OR(AD$1005="",Datos!AD845&gt;=AD$1005),OR(AD$1006="",Datos!AD845&lt;=AD$1006)),FALSE),TRUE))))</f>
        <v>0.0</v>
      </c>
      <c r="AE845">
        <f>IF(Datos!AE845="",0,IF(AND(AE$1008&lt;&gt;"",Datos!AE845=AE$1008),0,IF(AE$1004=0,0,1-CHOOSE(AE$1004,IF(ISNUMBER(Datos!AE845),AND(OR(AE$1005="",Datos!AE845&gt;=AE$1005),OR(AE$1006="",Datos!AE845&lt;=AE$1006)),FALSE),IF(ISNUMBER(Datos!AE845),AND(Datos!AE845=INT(Datos!AE845),AND(OR(AE$1005="",Datos!AE845&gt;=AE$1005),OR(AE$1006="",Datos!AE845&lt;=AE$1006))),FALSE),OR(ISNUMBER(FIND(";"&amp;UPPER(TRIM(Datos!AE845&amp;""))&amp;"=",AE$1007)),ISNUMBER(FIND(";"&amp;UPPER(TRIM(Datos!AE845&amp;""))&amp;";",AE$1007))),OR(UPPER(TRIM(Datos!AE845&amp;""))="SÍ",UPPER(TRIM(Datos!AE845&amp;""))="SI",UPPER(TRIM(Datos!AE845&amp;""))="NO"),IF(ISNUMBER(Datos!AE845),AND(OR(AE$1005="",Datos!AE845&gt;=AE$1005),OR(AE$1006="",Datos!AE845&lt;=AE$1006)),FALSE),TRUE))))</f>
        <v>0.0</v>
      </c>
    </row>
    <row r="846" spans="2:31">
      <c r="B846">
        <f>IF(Datos!B846="",0,IF(AND(B$1008&lt;&gt;"",Datos!B846=B$1008),0,IF(B$1004=0,0,1-CHOOSE(B$1004,IF(ISNUMBER(Datos!B846),AND(OR(B$1005="",Datos!B846&gt;=B$1005),OR(B$1006="",Datos!B846&lt;=B$1006)),FALSE),IF(ISNUMBER(Datos!B846),AND(Datos!B846=INT(Datos!B846),AND(OR(B$1005="",Datos!B846&gt;=B$1005),OR(B$1006="",Datos!B846&lt;=B$1006))),FALSE),OR(ISNUMBER(FIND(";"&amp;UPPER(TRIM(Datos!B846&amp;""))&amp;"=",B$1007)),ISNUMBER(FIND(";"&amp;UPPER(TRIM(Datos!B846&amp;""))&amp;";",B$1007))),OR(UPPER(TRIM(Datos!B846&amp;""))="SÍ",UPPER(TRIM(Datos!B846&amp;""))="SI",UPPER(TRIM(Datos!B846&amp;""))="NO"),IF(ISNUMBER(Datos!B846),AND(OR(B$1005="",Datos!B846&gt;=B$1005),OR(B$1006="",Datos!B846&lt;=B$1006)),FALSE),TRUE))))</f>
        <v>0.0</v>
      </c>
      <c r="C846">
        <f>IF(Datos!C846="",0,IF(AND(C$1008&lt;&gt;"",Datos!C846=C$1008),0,IF(C$1004=0,0,1-CHOOSE(C$1004,IF(ISNUMBER(Datos!C846),AND(OR(C$1005="",Datos!C846&gt;=C$1005),OR(C$1006="",Datos!C846&lt;=C$1006)),FALSE),IF(ISNUMBER(Datos!C846),AND(Datos!C846=INT(Datos!C846),AND(OR(C$1005="",Datos!C846&gt;=C$1005),OR(C$1006="",Datos!C846&lt;=C$1006))),FALSE),OR(ISNUMBER(FIND(";"&amp;UPPER(TRIM(Datos!C846&amp;""))&amp;"=",C$1007)),ISNUMBER(FIND(";"&amp;UPPER(TRIM(Datos!C846&amp;""))&amp;";",C$1007))),OR(UPPER(TRIM(Datos!C846&amp;""))="SÍ",UPPER(TRIM(Datos!C846&amp;""))="SI",UPPER(TRIM(Datos!C846&amp;""))="NO"),IF(ISNUMBER(Datos!C846),AND(OR(C$1005="",Datos!C846&gt;=C$1005),OR(C$1006="",Datos!C846&lt;=C$1006)),FALSE),TRUE))))</f>
        <v>0.0</v>
      </c>
      <c r="D846">
        <f>IF(Datos!D846="",0,IF(AND(D$1008&lt;&gt;"",Datos!D846=D$1008),0,IF(D$1004=0,0,1-CHOOSE(D$1004,IF(ISNUMBER(Datos!D846),AND(OR(D$1005="",Datos!D846&gt;=D$1005),OR(D$1006="",Datos!D846&lt;=D$1006)),FALSE),IF(ISNUMBER(Datos!D846),AND(Datos!D846=INT(Datos!D846),AND(OR(D$1005="",Datos!D846&gt;=D$1005),OR(D$1006="",Datos!D846&lt;=D$1006))),FALSE),OR(ISNUMBER(FIND(";"&amp;UPPER(TRIM(Datos!D846&amp;""))&amp;"=",D$1007)),ISNUMBER(FIND(";"&amp;UPPER(TRIM(Datos!D846&amp;""))&amp;";",D$1007))),OR(UPPER(TRIM(Datos!D846&amp;""))="SÍ",UPPER(TRIM(Datos!D846&amp;""))="SI",UPPER(TRIM(Datos!D846&amp;""))="NO"),IF(ISNUMBER(Datos!D846),AND(OR(D$1005="",Datos!D846&gt;=D$1005),OR(D$1006="",Datos!D846&lt;=D$1006)),FALSE),TRUE))))</f>
        <v>0.0</v>
      </c>
      <c r="E846">
        <f>IF(Datos!E846="",0,IF(AND(E$1008&lt;&gt;"",Datos!E846=E$1008),0,IF(E$1004=0,0,1-CHOOSE(E$1004,IF(ISNUMBER(Datos!E846),AND(OR(E$1005="",Datos!E846&gt;=E$1005),OR(E$1006="",Datos!E846&lt;=E$1006)),FALSE),IF(ISNUMBER(Datos!E846),AND(Datos!E846=INT(Datos!E846),AND(OR(E$1005="",Datos!E846&gt;=E$1005),OR(E$1006="",Datos!E846&lt;=E$1006))),FALSE),OR(ISNUMBER(FIND(";"&amp;UPPER(TRIM(Datos!E846&amp;""))&amp;"=",E$1007)),ISNUMBER(FIND(";"&amp;UPPER(TRIM(Datos!E846&amp;""))&amp;";",E$1007))),OR(UPPER(TRIM(Datos!E846&amp;""))="SÍ",UPPER(TRIM(Datos!E846&amp;""))="SI",UPPER(TRIM(Datos!E846&amp;""))="NO"),IF(ISNUMBER(Datos!E846),AND(OR(E$1005="",Datos!E846&gt;=E$1005),OR(E$1006="",Datos!E846&lt;=E$1006)),FALSE),TRUE))))</f>
        <v>0.0</v>
      </c>
      <c r="F846">
        <f>IF(Datos!F846="",0,IF(AND(F$1008&lt;&gt;"",Datos!F846=F$1008),0,IF(F$1004=0,0,1-CHOOSE(F$1004,IF(ISNUMBER(Datos!F846),AND(OR(F$1005="",Datos!F846&gt;=F$1005),OR(F$1006="",Datos!F846&lt;=F$1006)),FALSE),IF(ISNUMBER(Datos!F846),AND(Datos!F846=INT(Datos!F846),AND(OR(F$1005="",Datos!F846&gt;=F$1005),OR(F$1006="",Datos!F846&lt;=F$1006))),FALSE),OR(ISNUMBER(FIND(";"&amp;UPPER(TRIM(Datos!F846&amp;""))&amp;"=",F$1007)),ISNUMBER(FIND(";"&amp;UPPER(TRIM(Datos!F846&amp;""))&amp;";",F$1007))),OR(UPPER(TRIM(Datos!F846&amp;""))="SÍ",UPPER(TRIM(Datos!F846&amp;""))="SI",UPPER(TRIM(Datos!F846&amp;""))="NO"),IF(ISNUMBER(Datos!F846),AND(OR(F$1005="",Datos!F846&gt;=F$1005),OR(F$1006="",Datos!F846&lt;=F$1006)),FALSE),TRUE))))</f>
        <v>0.0</v>
      </c>
      <c r="G846">
        <f>IF(Datos!G846="",0,IF(AND(G$1008&lt;&gt;"",Datos!G846=G$1008),0,IF(G$1004=0,0,1-CHOOSE(G$1004,IF(ISNUMBER(Datos!G846),AND(OR(G$1005="",Datos!G846&gt;=G$1005),OR(G$1006="",Datos!G846&lt;=G$1006)),FALSE),IF(ISNUMBER(Datos!G846),AND(Datos!G846=INT(Datos!G846),AND(OR(G$1005="",Datos!G846&gt;=G$1005),OR(G$1006="",Datos!G846&lt;=G$1006))),FALSE),OR(ISNUMBER(FIND(";"&amp;UPPER(TRIM(Datos!G846&amp;""))&amp;"=",G$1007)),ISNUMBER(FIND(";"&amp;UPPER(TRIM(Datos!G846&amp;""))&amp;";",G$1007))),OR(UPPER(TRIM(Datos!G846&amp;""))="SÍ",UPPER(TRIM(Datos!G846&amp;""))="SI",UPPER(TRIM(Datos!G846&amp;""))="NO"),IF(ISNUMBER(Datos!G846),AND(OR(G$1005="",Datos!G846&gt;=G$1005),OR(G$1006="",Datos!G846&lt;=G$1006)),FALSE),TRUE))))</f>
        <v>0.0</v>
      </c>
      <c r="H846">
        <f>IF(Datos!H846="",0,IF(AND(H$1008&lt;&gt;"",Datos!H846=H$1008),0,IF(H$1004=0,0,1-CHOOSE(H$1004,IF(ISNUMBER(Datos!H846),AND(OR(H$1005="",Datos!H846&gt;=H$1005),OR(H$1006="",Datos!H846&lt;=H$1006)),FALSE),IF(ISNUMBER(Datos!H846),AND(Datos!H846=INT(Datos!H846),AND(OR(H$1005="",Datos!H846&gt;=H$1005),OR(H$1006="",Datos!H846&lt;=H$1006))),FALSE),OR(ISNUMBER(FIND(";"&amp;UPPER(TRIM(Datos!H846&amp;""))&amp;"=",H$1007)),ISNUMBER(FIND(";"&amp;UPPER(TRIM(Datos!H846&amp;""))&amp;";",H$1007))),OR(UPPER(TRIM(Datos!H846&amp;""))="SÍ",UPPER(TRIM(Datos!H846&amp;""))="SI",UPPER(TRIM(Datos!H846&amp;""))="NO"),IF(ISNUMBER(Datos!H846),AND(OR(H$1005="",Datos!H846&gt;=H$1005),OR(H$1006="",Datos!H846&lt;=H$1006)),FALSE),TRUE))))</f>
        <v>0.0</v>
      </c>
      <c r="I846">
        <f>IF(Datos!I846="",0,IF(AND(I$1008&lt;&gt;"",Datos!I846=I$1008),0,IF(I$1004=0,0,1-CHOOSE(I$1004,IF(ISNUMBER(Datos!I846),AND(OR(I$1005="",Datos!I846&gt;=I$1005),OR(I$1006="",Datos!I846&lt;=I$1006)),FALSE),IF(ISNUMBER(Datos!I846),AND(Datos!I846=INT(Datos!I846),AND(OR(I$1005="",Datos!I846&gt;=I$1005),OR(I$1006="",Datos!I846&lt;=I$1006))),FALSE),OR(ISNUMBER(FIND(";"&amp;UPPER(TRIM(Datos!I846&amp;""))&amp;"=",I$1007)),ISNUMBER(FIND(";"&amp;UPPER(TRIM(Datos!I846&amp;""))&amp;";",I$1007))),OR(UPPER(TRIM(Datos!I846&amp;""))="SÍ",UPPER(TRIM(Datos!I846&amp;""))="SI",UPPER(TRIM(Datos!I846&amp;""))="NO"),IF(ISNUMBER(Datos!I846),AND(OR(I$1005="",Datos!I846&gt;=I$1005),OR(I$1006="",Datos!I846&lt;=I$1006)),FALSE),TRUE))))</f>
        <v>0.0</v>
      </c>
      <c r="J846">
        <f>IF(Datos!J846="",0,IF(AND(J$1008&lt;&gt;"",Datos!J846=J$1008),0,IF(J$1004=0,0,1-CHOOSE(J$1004,IF(ISNUMBER(Datos!J846),AND(OR(J$1005="",Datos!J846&gt;=J$1005),OR(J$1006="",Datos!J846&lt;=J$1006)),FALSE),IF(ISNUMBER(Datos!J846),AND(Datos!J846=INT(Datos!J846),AND(OR(J$1005="",Datos!J846&gt;=J$1005),OR(J$1006="",Datos!J846&lt;=J$1006))),FALSE),OR(ISNUMBER(FIND(";"&amp;UPPER(TRIM(Datos!J846&amp;""))&amp;"=",J$1007)),ISNUMBER(FIND(";"&amp;UPPER(TRIM(Datos!J846&amp;""))&amp;";",J$1007))),OR(UPPER(TRIM(Datos!J846&amp;""))="SÍ",UPPER(TRIM(Datos!J846&amp;""))="SI",UPPER(TRIM(Datos!J846&amp;""))="NO"),IF(ISNUMBER(Datos!J846),AND(OR(J$1005="",Datos!J846&gt;=J$1005),OR(J$1006="",Datos!J846&lt;=J$1006)),FALSE),TRUE))))</f>
        <v>0.0</v>
      </c>
      <c r="K846">
        <f>IF(Datos!K846="",0,IF(AND(K$1008&lt;&gt;"",Datos!K846=K$1008),0,IF(K$1004=0,0,1-CHOOSE(K$1004,IF(ISNUMBER(Datos!K846),AND(OR(K$1005="",Datos!K846&gt;=K$1005),OR(K$1006="",Datos!K846&lt;=K$1006)),FALSE),IF(ISNUMBER(Datos!K846),AND(Datos!K846=INT(Datos!K846),AND(OR(K$1005="",Datos!K846&gt;=K$1005),OR(K$1006="",Datos!K846&lt;=K$1006))),FALSE),OR(ISNUMBER(FIND(";"&amp;UPPER(TRIM(Datos!K846&amp;""))&amp;"=",K$1007)),ISNUMBER(FIND(";"&amp;UPPER(TRIM(Datos!K846&amp;""))&amp;";",K$1007))),OR(UPPER(TRIM(Datos!K846&amp;""))="SÍ",UPPER(TRIM(Datos!K846&amp;""))="SI",UPPER(TRIM(Datos!K846&amp;""))="NO"),IF(ISNUMBER(Datos!K846),AND(OR(K$1005="",Datos!K846&gt;=K$1005),OR(K$1006="",Datos!K846&lt;=K$1006)),FALSE),TRUE))))</f>
        <v>0.0</v>
      </c>
      <c r="L846">
        <f>IF(Datos!L846="",0,IF(AND(L$1008&lt;&gt;"",Datos!L846=L$1008),0,IF(L$1004=0,0,1-CHOOSE(L$1004,IF(ISNUMBER(Datos!L846),AND(OR(L$1005="",Datos!L846&gt;=L$1005),OR(L$1006="",Datos!L846&lt;=L$1006)),FALSE),IF(ISNUMBER(Datos!L846),AND(Datos!L846=INT(Datos!L846),AND(OR(L$1005="",Datos!L846&gt;=L$1005),OR(L$1006="",Datos!L846&lt;=L$1006))),FALSE),OR(ISNUMBER(FIND(";"&amp;UPPER(TRIM(Datos!L846&amp;""))&amp;"=",L$1007)),ISNUMBER(FIND(";"&amp;UPPER(TRIM(Datos!L846&amp;""))&amp;";",L$1007))),OR(UPPER(TRIM(Datos!L846&amp;""))="SÍ",UPPER(TRIM(Datos!L846&amp;""))="SI",UPPER(TRIM(Datos!L846&amp;""))="NO"),IF(ISNUMBER(Datos!L846),AND(OR(L$1005="",Datos!L846&gt;=L$1005),OR(L$1006="",Datos!L846&lt;=L$1006)),FALSE),TRUE))))</f>
        <v>0.0</v>
      </c>
      <c r="M846">
        <f>IF(Datos!M846="",0,IF(AND(M$1008&lt;&gt;"",Datos!M846=M$1008),0,IF(M$1004=0,0,1-CHOOSE(M$1004,IF(ISNUMBER(Datos!M846),AND(OR(M$1005="",Datos!M846&gt;=M$1005),OR(M$1006="",Datos!M846&lt;=M$1006)),FALSE),IF(ISNUMBER(Datos!M846),AND(Datos!M846=INT(Datos!M846),AND(OR(M$1005="",Datos!M846&gt;=M$1005),OR(M$1006="",Datos!M846&lt;=M$1006))),FALSE),OR(ISNUMBER(FIND(";"&amp;UPPER(TRIM(Datos!M846&amp;""))&amp;"=",M$1007)),ISNUMBER(FIND(";"&amp;UPPER(TRIM(Datos!M846&amp;""))&amp;";",M$1007))),OR(UPPER(TRIM(Datos!M846&amp;""))="SÍ",UPPER(TRIM(Datos!M846&amp;""))="SI",UPPER(TRIM(Datos!M846&amp;""))="NO"),IF(ISNUMBER(Datos!M846),AND(OR(M$1005="",Datos!M846&gt;=M$1005),OR(M$1006="",Datos!M846&lt;=M$1006)),FALSE),TRUE))))</f>
        <v>0.0</v>
      </c>
      <c r="N846">
        <f>IF(Datos!N846="",0,IF(AND(N$1008&lt;&gt;"",Datos!N846=N$1008),0,IF(N$1004=0,0,1-CHOOSE(N$1004,IF(ISNUMBER(Datos!N846),AND(OR(N$1005="",Datos!N846&gt;=N$1005),OR(N$1006="",Datos!N846&lt;=N$1006)),FALSE),IF(ISNUMBER(Datos!N846),AND(Datos!N846=INT(Datos!N846),AND(OR(N$1005="",Datos!N846&gt;=N$1005),OR(N$1006="",Datos!N846&lt;=N$1006))),FALSE),OR(ISNUMBER(FIND(";"&amp;UPPER(TRIM(Datos!N846&amp;""))&amp;"=",N$1007)),ISNUMBER(FIND(";"&amp;UPPER(TRIM(Datos!N846&amp;""))&amp;";",N$1007))),OR(UPPER(TRIM(Datos!N846&amp;""))="SÍ",UPPER(TRIM(Datos!N846&amp;""))="SI",UPPER(TRIM(Datos!N846&amp;""))="NO"),IF(ISNUMBER(Datos!N846),AND(OR(N$1005="",Datos!N846&gt;=N$1005),OR(N$1006="",Datos!N846&lt;=N$1006)),FALSE),TRUE))))</f>
        <v>0.0</v>
      </c>
      <c r="O846">
        <f>IF(Datos!O846="",0,IF(AND(O$1008&lt;&gt;"",Datos!O846=O$1008),0,IF(O$1004=0,0,1-CHOOSE(O$1004,IF(ISNUMBER(Datos!O846),AND(OR(O$1005="",Datos!O846&gt;=O$1005),OR(O$1006="",Datos!O846&lt;=O$1006)),FALSE),IF(ISNUMBER(Datos!O846),AND(Datos!O846=INT(Datos!O846),AND(OR(O$1005="",Datos!O846&gt;=O$1005),OR(O$1006="",Datos!O846&lt;=O$1006))),FALSE),OR(ISNUMBER(FIND(";"&amp;UPPER(TRIM(Datos!O846&amp;""))&amp;"=",O$1007)),ISNUMBER(FIND(";"&amp;UPPER(TRIM(Datos!O846&amp;""))&amp;";",O$1007))),OR(UPPER(TRIM(Datos!O846&amp;""))="SÍ",UPPER(TRIM(Datos!O846&amp;""))="SI",UPPER(TRIM(Datos!O846&amp;""))="NO"),IF(ISNUMBER(Datos!O846),AND(OR(O$1005="",Datos!O846&gt;=O$1005),OR(O$1006="",Datos!O846&lt;=O$1006)),FALSE),TRUE))))</f>
        <v>0.0</v>
      </c>
      <c r="P846">
        <f>IF(Datos!P846="",0,IF(AND(P$1008&lt;&gt;"",Datos!P846=P$1008),0,IF(P$1004=0,0,1-CHOOSE(P$1004,IF(ISNUMBER(Datos!P846),AND(OR(P$1005="",Datos!P846&gt;=P$1005),OR(P$1006="",Datos!P846&lt;=P$1006)),FALSE),IF(ISNUMBER(Datos!P846),AND(Datos!P846=INT(Datos!P846),AND(OR(P$1005="",Datos!P846&gt;=P$1005),OR(P$1006="",Datos!P846&lt;=P$1006))),FALSE),OR(ISNUMBER(FIND(";"&amp;UPPER(TRIM(Datos!P846&amp;""))&amp;"=",P$1007)),ISNUMBER(FIND(";"&amp;UPPER(TRIM(Datos!P846&amp;""))&amp;";",P$1007))),OR(UPPER(TRIM(Datos!P846&amp;""))="SÍ",UPPER(TRIM(Datos!P846&amp;""))="SI",UPPER(TRIM(Datos!P846&amp;""))="NO"),IF(ISNUMBER(Datos!P846),AND(OR(P$1005="",Datos!P846&gt;=P$1005),OR(P$1006="",Datos!P846&lt;=P$1006)),FALSE),TRUE))))</f>
        <v>0.0</v>
      </c>
      <c r="Q846">
        <f>IF(Datos!Q846="",0,IF(AND(Q$1008&lt;&gt;"",Datos!Q846=Q$1008),0,IF(Q$1004=0,0,1-CHOOSE(Q$1004,IF(ISNUMBER(Datos!Q846),AND(OR(Q$1005="",Datos!Q846&gt;=Q$1005),OR(Q$1006="",Datos!Q846&lt;=Q$1006)),FALSE),IF(ISNUMBER(Datos!Q846),AND(Datos!Q846=INT(Datos!Q846),AND(OR(Q$1005="",Datos!Q846&gt;=Q$1005),OR(Q$1006="",Datos!Q846&lt;=Q$1006))),FALSE),OR(ISNUMBER(FIND(";"&amp;UPPER(TRIM(Datos!Q846&amp;""))&amp;"=",Q$1007)),ISNUMBER(FIND(";"&amp;UPPER(TRIM(Datos!Q846&amp;""))&amp;";",Q$1007))),OR(UPPER(TRIM(Datos!Q846&amp;""))="SÍ",UPPER(TRIM(Datos!Q846&amp;""))="SI",UPPER(TRIM(Datos!Q846&amp;""))="NO"),IF(ISNUMBER(Datos!Q846),AND(OR(Q$1005="",Datos!Q846&gt;=Q$1005),OR(Q$1006="",Datos!Q846&lt;=Q$1006)),FALSE),TRUE))))</f>
        <v>0.0</v>
      </c>
      <c r="R846">
        <f>IF(Datos!R846="",0,IF(AND(R$1008&lt;&gt;"",Datos!R846=R$1008),0,IF(R$1004=0,0,1-CHOOSE(R$1004,IF(ISNUMBER(Datos!R846),AND(OR(R$1005="",Datos!R846&gt;=R$1005),OR(R$1006="",Datos!R846&lt;=R$1006)),FALSE),IF(ISNUMBER(Datos!R846),AND(Datos!R846=INT(Datos!R846),AND(OR(R$1005="",Datos!R846&gt;=R$1005),OR(R$1006="",Datos!R846&lt;=R$1006))),FALSE),OR(ISNUMBER(FIND(";"&amp;UPPER(TRIM(Datos!R846&amp;""))&amp;"=",R$1007)),ISNUMBER(FIND(";"&amp;UPPER(TRIM(Datos!R846&amp;""))&amp;";",R$1007))),OR(UPPER(TRIM(Datos!R846&amp;""))="SÍ",UPPER(TRIM(Datos!R846&amp;""))="SI",UPPER(TRIM(Datos!R846&amp;""))="NO"),IF(ISNUMBER(Datos!R846),AND(OR(R$1005="",Datos!R846&gt;=R$1005),OR(R$1006="",Datos!R846&lt;=R$1006)),FALSE),TRUE))))</f>
        <v>0.0</v>
      </c>
      <c r="S846">
        <f>IF(Datos!S846="",0,IF(AND(S$1008&lt;&gt;"",Datos!S846=S$1008),0,IF(S$1004=0,0,1-CHOOSE(S$1004,IF(ISNUMBER(Datos!S846),AND(OR(S$1005="",Datos!S846&gt;=S$1005),OR(S$1006="",Datos!S846&lt;=S$1006)),FALSE),IF(ISNUMBER(Datos!S846),AND(Datos!S846=INT(Datos!S846),AND(OR(S$1005="",Datos!S846&gt;=S$1005),OR(S$1006="",Datos!S846&lt;=S$1006))),FALSE),OR(ISNUMBER(FIND(";"&amp;UPPER(TRIM(Datos!S846&amp;""))&amp;"=",S$1007)),ISNUMBER(FIND(";"&amp;UPPER(TRIM(Datos!S846&amp;""))&amp;";",S$1007))),OR(UPPER(TRIM(Datos!S846&amp;""))="SÍ",UPPER(TRIM(Datos!S846&amp;""))="SI",UPPER(TRIM(Datos!S846&amp;""))="NO"),IF(ISNUMBER(Datos!S846),AND(OR(S$1005="",Datos!S846&gt;=S$1005),OR(S$1006="",Datos!S846&lt;=S$1006)),FALSE),TRUE))))</f>
        <v>0.0</v>
      </c>
      <c r="T846">
        <f>IF(Datos!T846="",0,IF(AND(T$1008&lt;&gt;"",Datos!T846=T$1008),0,IF(T$1004=0,0,1-CHOOSE(T$1004,IF(ISNUMBER(Datos!T846),AND(OR(T$1005="",Datos!T846&gt;=T$1005),OR(T$1006="",Datos!T846&lt;=T$1006)),FALSE),IF(ISNUMBER(Datos!T846),AND(Datos!T846=INT(Datos!T846),AND(OR(T$1005="",Datos!T846&gt;=T$1005),OR(T$1006="",Datos!T846&lt;=T$1006))),FALSE),OR(ISNUMBER(FIND(";"&amp;UPPER(TRIM(Datos!T846&amp;""))&amp;"=",T$1007)),ISNUMBER(FIND(";"&amp;UPPER(TRIM(Datos!T846&amp;""))&amp;";",T$1007))),OR(UPPER(TRIM(Datos!T846&amp;""))="SÍ",UPPER(TRIM(Datos!T846&amp;""))="SI",UPPER(TRIM(Datos!T846&amp;""))="NO"),IF(ISNUMBER(Datos!T846),AND(OR(T$1005="",Datos!T846&gt;=T$1005),OR(T$1006="",Datos!T846&lt;=T$1006)),FALSE),TRUE))))</f>
        <v>0.0</v>
      </c>
      <c r="U846">
        <f>IF(Datos!U846="",0,IF(AND(U$1008&lt;&gt;"",Datos!U846=U$1008),0,IF(U$1004=0,0,1-CHOOSE(U$1004,IF(ISNUMBER(Datos!U846),AND(OR(U$1005="",Datos!U846&gt;=U$1005),OR(U$1006="",Datos!U846&lt;=U$1006)),FALSE),IF(ISNUMBER(Datos!U846),AND(Datos!U846=INT(Datos!U846),AND(OR(U$1005="",Datos!U846&gt;=U$1005),OR(U$1006="",Datos!U846&lt;=U$1006))),FALSE),OR(ISNUMBER(FIND(";"&amp;UPPER(TRIM(Datos!U846&amp;""))&amp;"=",U$1007)),ISNUMBER(FIND(";"&amp;UPPER(TRIM(Datos!U846&amp;""))&amp;";",U$1007))),OR(UPPER(TRIM(Datos!U846&amp;""))="SÍ",UPPER(TRIM(Datos!U846&amp;""))="SI",UPPER(TRIM(Datos!U846&amp;""))="NO"),IF(ISNUMBER(Datos!U846),AND(OR(U$1005="",Datos!U846&gt;=U$1005),OR(U$1006="",Datos!U846&lt;=U$1006)),FALSE),TRUE))))</f>
        <v>0.0</v>
      </c>
      <c r="V846">
        <f>IF(Datos!V846="",0,IF(AND(V$1008&lt;&gt;"",Datos!V846=V$1008),0,IF(V$1004=0,0,1-CHOOSE(V$1004,IF(ISNUMBER(Datos!V846),AND(OR(V$1005="",Datos!V846&gt;=V$1005),OR(V$1006="",Datos!V846&lt;=V$1006)),FALSE),IF(ISNUMBER(Datos!V846),AND(Datos!V846=INT(Datos!V846),AND(OR(V$1005="",Datos!V846&gt;=V$1005),OR(V$1006="",Datos!V846&lt;=V$1006))),FALSE),OR(ISNUMBER(FIND(";"&amp;UPPER(TRIM(Datos!V846&amp;""))&amp;"=",V$1007)),ISNUMBER(FIND(";"&amp;UPPER(TRIM(Datos!V846&amp;""))&amp;";",V$1007))),OR(UPPER(TRIM(Datos!V846&amp;""))="SÍ",UPPER(TRIM(Datos!V846&amp;""))="SI",UPPER(TRIM(Datos!V846&amp;""))="NO"),IF(ISNUMBER(Datos!V846),AND(OR(V$1005="",Datos!V846&gt;=V$1005),OR(V$1006="",Datos!V846&lt;=V$1006)),FALSE),TRUE))))</f>
        <v>0.0</v>
      </c>
      <c r="W846">
        <f>IF(Datos!W846="",0,IF(AND(W$1008&lt;&gt;"",Datos!W846=W$1008),0,IF(W$1004=0,0,1-CHOOSE(W$1004,IF(ISNUMBER(Datos!W846),AND(OR(W$1005="",Datos!W846&gt;=W$1005),OR(W$1006="",Datos!W846&lt;=W$1006)),FALSE),IF(ISNUMBER(Datos!W846),AND(Datos!W846=INT(Datos!W846),AND(OR(W$1005="",Datos!W846&gt;=W$1005),OR(W$1006="",Datos!W846&lt;=W$1006))),FALSE),OR(ISNUMBER(FIND(";"&amp;UPPER(TRIM(Datos!W846&amp;""))&amp;"=",W$1007)),ISNUMBER(FIND(";"&amp;UPPER(TRIM(Datos!W846&amp;""))&amp;";",W$1007))),OR(UPPER(TRIM(Datos!W846&amp;""))="SÍ",UPPER(TRIM(Datos!W846&amp;""))="SI",UPPER(TRIM(Datos!W846&amp;""))="NO"),IF(ISNUMBER(Datos!W846),AND(OR(W$1005="",Datos!W846&gt;=W$1005),OR(W$1006="",Datos!W846&lt;=W$1006)),FALSE),TRUE))))</f>
        <v>0.0</v>
      </c>
      <c r="X846">
        <f>IF(Datos!X846="",0,IF(AND(X$1008&lt;&gt;"",Datos!X846=X$1008),0,IF(X$1004=0,0,1-CHOOSE(X$1004,IF(ISNUMBER(Datos!X846),AND(OR(X$1005="",Datos!X846&gt;=X$1005),OR(X$1006="",Datos!X846&lt;=X$1006)),FALSE),IF(ISNUMBER(Datos!X846),AND(Datos!X846=INT(Datos!X846),AND(OR(X$1005="",Datos!X846&gt;=X$1005),OR(X$1006="",Datos!X846&lt;=X$1006))),FALSE),OR(ISNUMBER(FIND(";"&amp;UPPER(TRIM(Datos!X846&amp;""))&amp;"=",X$1007)),ISNUMBER(FIND(";"&amp;UPPER(TRIM(Datos!X846&amp;""))&amp;";",X$1007))),OR(UPPER(TRIM(Datos!X846&amp;""))="SÍ",UPPER(TRIM(Datos!X846&amp;""))="SI",UPPER(TRIM(Datos!X846&amp;""))="NO"),IF(ISNUMBER(Datos!X846),AND(OR(X$1005="",Datos!X846&gt;=X$1005),OR(X$1006="",Datos!X846&lt;=X$1006)),FALSE),TRUE))))</f>
        <v>0.0</v>
      </c>
      <c r="Y846">
        <f>IF(Datos!Y846="",0,IF(AND(Y$1008&lt;&gt;"",Datos!Y846=Y$1008),0,IF(Y$1004=0,0,1-CHOOSE(Y$1004,IF(ISNUMBER(Datos!Y846),AND(OR(Y$1005="",Datos!Y846&gt;=Y$1005),OR(Y$1006="",Datos!Y846&lt;=Y$1006)),FALSE),IF(ISNUMBER(Datos!Y846),AND(Datos!Y846=INT(Datos!Y846),AND(OR(Y$1005="",Datos!Y846&gt;=Y$1005),OR(Y$1006="",Datos!Y846&lt;=Y$1006))),FALSE),OR(ISNUMBER(FIND(";"&amp;UPPER(TRIM(Datos!Y846&amp;""))&amp;"=",Y$1007)),ISNUMBER(FIND(";"&amp;UPPER(TRIM(Datos!Y846&amp;""))&amp;";",Y$1007))),OR(UPPER(TRIM(Datos!Y846&amp;""))="SÍ",UPPER(TRIM(Datos!Y846&amp;""))="SI",UPPER(TRIM(Datos!Y846&amp;""))="NO"),IF(ISNUMBER(Datos!Y846),AND(OR(Y$1005="",Datos!Y846&gt;=Y$1005),OR(Y$1006="",Datos!Y846&lt;=Y$1006)),FALSE),TRUE))))</f>
        <v>0.0</v>
      </c>
      <c r="Z846">
        <f>IF(Datos!Z846="",0,IF(AND(Z$1008&lt;&gt;"",Datos!Z846=Z$1008),0,IF(Z$1004=0,0,1-CHOOSE(Z$1004,IF(ISNUMBER(Datos!Z846),AND(OR(Z$1005="",Datos!Z846&gt;=Z$1005),OR(Z$1006="",Datos!Z846&lt;=Z$1006)),FALSE),IF(ISNUMBER(Datos!Z846),AND(Datos!Z846=INT(Datos!Z846),AND(OR(Z$1005="",Datos!Z846&gt;=Z$1005),OR(Z$1006="",Datos!Z846&lt;=Z$1006))),FALSE),OR(ISNUMBER(FIND(";"&amp;UPPER(TRIM(Datos!Z846&amp;""))&amp;"=",Z$1007)),ISNUMBER(FIND(";"&amp;UPPER(TRIM(Datos!Z846&amp;""))&amp;";",Z$1007))),OR(UPPER(TRIM(Datos!Z846&amp;""))="SÍ",UPPER(TRIM(Datos!Z846&amp;""))="SI",UPPER(TRIM(Datos!Z846&amp;""))="NO"),IF(ISNUMBER(Datos!Z846),AND(OR(Z$1005="",Datos!Z846&gt;=Z$1005),OR(Z$1006="",Datos!Z846&lt;=Z$1006)),FALSE),TRUE))))</f>
        <v>0.0</v>
      </c>
      <c r="AA846">
        <f>IF(Datos!AA846="",0,IF(AND(AA$1008&lt;&gt;"",Datos!AA846=AA$1008),0,IF(AA$1004=0,0,1-CHOOSE(AA$1004,IF(ISNUMBER(Datos!AA846),AND(OR(AA$1005="",Datos!AA846&gt;=AA$1005),OR(AA$1006="",Datos!AA846&lt;=AA$1006)),FALSE),IF(ISNUMBER(Datos!AA846),AND(Datos!AA846=INT(Datos!AA846),AND(OR(AA$1005="",Datos!AA846&gt;=AA$1005),OR(AA$1006="",Datos!AA846&lt;=AA$1006))),FALSE),OR(ISNUMBER(FIND(";"&amp;UPPER(TRIM(Datos!AA846&amp;""))&amp;"=",AA$1007)),ISNUMBER(FIND(";"&amp;UPPER(TRIM(Datos!AA846&amp;""))&amp;";",AA$1007))),OR(UPPER(TRIM(Datos!AA846&amp;""))="SÍ",UPPER(TRIM(Datos!AA846&amp;""))="SI",UPPER(TRIM(Datos!AA846&amp;""))="NO"),IF(ISNUMBER(Datos!AA846),AND(OR(AA$1005="",Datos!AA846&gt;=AA$1005),OR(AA$1006="",Datos!AA846&lt;=AA$1006)),FALSE),TRUE))))</f>
        <v>0.0</v>
      </c>
      <c r="AB846">
        <f>IF(Datos!AB846="",0,IF(AND(AB$1008&lt;&gt;"",Datos!AB846=AB$1008),0,IF(AB$1004=0,0,1-CHOOSE(AB$1004,IF(ISNUMBER(Datos!AB846),AND(OR(AB$1005="",Datos!AB846&gt;=AB$1005),OR(AB$1006="",Datos!AB846&lt;=AB$1006)),FALSE),IF(ISNUMBER(Datos!AB846),AND(Datos!AB846=INT(Datos!AB846),AND(OR(AB$1005="",Datos!AB846&gt;=AB$1005),OR(AB$1006="",Datos!AB846&lt;=AB$1006))),FALSE),OR(ISNUMBER(FIND(";"&amp;UPPER(TRIM(Datos!AB846&amp;""))&amp;"=",AB$1007)),ISNUMBER(FIND(";"&amp;UPPER(TRIM(Datos!AB846&amp;""))&amp;";",AB$1007))),OR(UPPER(TRIM(Datos!AB846&amp;""))="SÍ",UPPER(TRIM(Datos!AB846&amp;""))="SI",UPPER(TRIM(Datos!AB846&amp;""))="NO"),IF(ISNUMBER(Datos!AB846),AND(OR(AB$1005="",Datos!AB846&gt;=AB$1005),OR(AB$1006="",Datos!AB846&lt;=AB$1006)),FALSE),TRUE))))</f>
        <v>0.0</v>
      </c>
      <c r="AC846">
        <f>IF(Datos!AC846="",0,IF(AND(AC$1008&lt;&gt;"",Datos!AC846=AC$1008),0,IF(AC$1004=0,0,1-CHOOSE(AC$1004,IF(ISNUMBER(Datos!AC846),AND(OR(AC$1005="",Datos!AC846&gt;=AC$1005),OR(AC$1006="",Datos!AC846&lt;=AC$1006)),FALSE),IF(ISNUMBER(Datos!AC846),AND(Datos!AC846=INT(Datos!AC846),AND(OR(AC$1005="",Datos!AC846&gt;=AC$1005),OR(AC$1006="",Datos!AC846&lt;=AC$1006))),FALSE),OR(ISNUMBER(FIND(";"&amp;UPPER(TRIM(Datos!AC846&amp;""))&amp;"=",AC$1007)),ISNUMBER(FIND(";"&amp;UPPER(TRIM(Datos!AC846&amp;""))&amp;";",AC$1007))),OR(UPPER(TRIM(Datos!AC846&amp;""))="SÍ",UPPER(TRIM(Datos!AC846&amp;""))="SI",UPPER(TRIM(Datos!AC846&amp;""))="NO"),IF(ISNUMBER(Datos!AC846),AND(OR(AC$1005="",Datos!AC846&gt;=AC$1005),OR(AC$1006="",Datos!AC846&lt;=AC$1006)),FALSE),TRUE))))</f>
        <v>0.0</v>
      </c>
      <c r="AD846">
        <f>IF(Datos!AD846="",0,IF(AND(AD$1008&lt;&gt;"",Datos!AD846=AD$1008),0,IF(AD$1004=0,0,1-CHOOSE(AD$1004,IF(ISNUMBER(Datos!AD846),AND(OR(AD$1005="",Datos!AD846&gt;=AD$1005),OR(AD$1006="",Datos!AD846&lt;=AD$1006)),FALSE),IF(ISNUMBER(Datos!AD846),AND(Datos!AD846=INT(Datos!AD846),AND(OR(AD$1005="",Datos!AD846&gt;=AD$1005),OR(AD$1006="",Datos!AD846&lt;=AD$1006))),FALSE),OR(ISNUMBER(FIND(";"&amp;UPPER(TRIM(Datos!AD846&amp;""))&amp;"=",AD$1007)),ISNUMBER(FIND(";"&amp;UPPER(TRIM(Datos!AD846&amp;""))&amp;";",AD$1007))),OR(UPPER(TRIM(Datos!AD846&amp;""))="SÍ",UPPER(TRIM(Datos!AD846&amp;""))="SI",UPPER(TRIM(Datos!AD846&amp;""))="NO"),IF(ISNUMBER(Datos!AD846),AND(OR(AD$1005="",Datos!AD846&gt;=AD$1005),OR(AD$1006="",Datos!AD846&lt;=AD$1006)),FALSE),TRUE))))</f>
        <v>0.0</v>
      </c>
      <c r="AE846">
        <f>IF(Datos!AE846="",0,IF(AND(AE$1008&lt;&gt;"",Datos!AE846=AE$1008),0,IF(AE$1004=0,0,1-CHOOSE(AE$1004,IF(ISNUMBER(Datos!AE846),AND(OR(AE$1005="",Datos!AE846&gt;=AE$1005),OR(AE$1006="",Datos!AE846&lt;=AE$1006)),FALSE),IF(ISNUMBER(Datos!AE846),AND(Datos!AE846=INT(Datos!AE846),AND(OR(AE$1005="",Datos!AE846&gt;=AE$1005),OR(AE$1006="",Datos!AE846&lt;=AE$1006))),FALSE),OR(ISNUMBER(FIND(";"&amp;UPPER(TRIM(Datos!AE846&amp;""))&amp;"=",AE$1007)),ISNUMBER(FIND(";"&amp;UPPER(TRIM(Datos!AE846&amp;""))&amp;";",AE$1007))),OR(UPPER(TRIM(Datos!AE846&amp;""))="SÍ",UPPER(TRIM(Datos!AE846&amp;""))="SI",UPPER(TRIM(Datos!AE846&amp;""))="NO"),IF(ISNUMBER(Datos!AE846),AND(OR(AE$1005="",Datos!AE846&gt;=AE$1005),OR(AE$1006="",Datos!AE846&lt;=AE$1006)),FALSE),TRUE))))</f>
        <v>0.0</v>
      </c>
    </row>
    <row r="847" spans="2:31">
      <c r="B847">
        <f>IF(Datos!B847="",0,IF(AND(B$1008&lt;&gt;"",Datos!B847=B$1008),0,IF(B$1004=0,0,1-CHOOSE(B$1004,IF(ISNUMBER(Datos!B847),AND(OR(B$1005="",Datos!B847&gt;=B$1005),OR(B$1006="",Datos!B847&lt;=B$1006)),FALSE),IF(ISNUMBER(Datos!B847),AND(Datos!B847=INT(Datos!B847),AND(OR(B$1005="",Datos!B847&gt;=B$1005),OR(B$1006="",Datos!B847&lt;=B$1006))),FALSE),OR(ISNUMBER(FIND(";"&amp;UPPER(TRIM(Datos!B847&amp;""))&amp;"=",B$1007)),ISNUMBER(FIND(";"&amp;UPPER(TRIM(Datos!B847&amp;""))&amp;";",B$1007))),OR(UPPER(TRIM(Datos!B847&amp;""))="SÍ",UPPER(TRIM(Datos!B847&amp;""))="SI",UPPER(TRIM(Datos!B847&amp;""))="NO"),IF(ISNUMBER(Datos!B847),AND(OR(B$1005="",Datos!B847&gt;=B$1005),OR(B$1006="",Datos!B847&lt;=B$1006)),FALSE),TRUE))))</f>
        <v>0.0</v>
      </c>
      <c r="C847">
        <f>IF(Datos!C847="",0,IF(AND(C$1008&lt;&gt;"",Datos!C847=C$1008),0,IF(C$1004=0,0,1-CHOOSE(C$1004,IF(ISNUMBER(Datos!C847),AND(OR(C$1005="",Datos!C847&gt;=C$1005),OR(C$1006="",Datos!C847&lt;=C$1006)),FALSE),IF(ISNUMBER(Datos!C847),AND(Datos!C847=INT(Datos!C847),AND(OR(C$1005="",Datos!C847&gt;=C$1005),OR(C$1006="",Datos!C847&lt;=C$1006))),FALSE),OR(ISNUMBER(FIND(";"&amp;UPPER(TRIM(Datos!C847&amp;""))&amp;"=",C$1007)),ISNUMBER(FIND(";"&amp;UPPER(TRIM(Datos!C847&amp;""))&amp;";",C$1007))),OR(UPPER(TRIM(Datos!C847&amp;""))="SÍ",UPPER(TRIM(Datos!C847&amp;""))="SI",UPPER(TRIM(Datos!C847&amp;""))="NO"),IF(ISNUMBER(Datos!C847),AND(OR(C$1005="",Datos!C847&gt;=C$1005),OR(C$1006="",Datos!C847&lt;=C$1006)),FALSE),TRUE))))</f>
        <v>0.0</v>
      </c>
      <c r="D847">
        <f>IF(Datos!D847="",0,IF(AND(D$1008&lt;&gt;"",Datos!D847=D$1008),0,IF(D$1004=0,0,1-CHOOSE(D$1004,IF(ISNUMBER(Datos!D847),AND(OR(D$1005="",Datos!D847&gt;=D$1005),OR(D$1006="",Datos!D847&lt;=D$1006)),FALSE),IF(ISNUMBER(Datos!D847),AND(Datos!D847=INT(Datos!D847),AND(OR(D$1005="",Datos!D847&gt;=D$1005),OR(D$1006="",Datos!D847&lt;=D$1006))),FALSE),OR(ISNUMBER(FIND(";"&amp;UPPER(TRIM(Datos!D847&amp;""))&amp;"=",D$1007)),ISNUMBER(FIND(";"&amp;UPPER(TRIM(Datos!D847&amp;""))&amp;";",D$1007))),OR(UPPER(TRIM(Datos!D847&amp;""))="SÍ",UPPER(TRIM(Datos!D847&amp;""))="SI",UPPER(TRIM(Datos!D847&amp;""))="NO"),IF(ISNUMBER(Datos!D847),AND(OR(D$1005="",Datos!D847&gt;=D$1005),OR(D$1006="",Datos!D847&lt;=D$1006)),FALSE),TRUE))))</f>
        <v>0.0</v>
      </c>
      <c r="E847">
        <f>IF(Datos!E847="",0,IF(AND(E$1008&lt;&gt;"",Datos!E847=E$1008),0,IF(E$1004=0,0,1-CHOOSE(E$1004,IF(ISNUMBER(Datos!E847),AND(OR(E$1005="",Datos!E847&gt;=E$1005),OR(E$1006="",Datos!E847&lt;=E$1006)),FALSE),IF(ISNUMBER(Datos!E847),AND(Datos!E847=INT(Datos!E847),AND(OR(E$1005="",Datos!E847&gt;=E$1005),OR(E$1006="",Datos!E847&lt;=E$1006))),FALSE),OR(ISNUMBER(FIND(";"&amp;UPPER(TRIM(Datos!E847&amp;""))&amp;"=",E$1007)),ISNUMBER(FIND(";"&amp;UPPER(TRIM(Datos!E847&amp;""))&amp;";",E$1007))),OR(UPPER(TRIM(Datos!E847&amp;""))="SÍ",UPPER(TRIM(Datos!E847&amp;""))="SI",UPPER(TRIM(Datos!E847&amp;""))="NO"),IF(ISNUMBER(Datos!E847),AND(OR(E$1005="",Datos!E847&gt;=E$1005),OR(E$1006="",Datos!E847&lt;=E$1006)),FALSE),TRUE))))</f>
        <v>0.0</v>
      </c>
      <c r="F847">
        <f>IF(Datos!F847="",0,IF(AND(F$1008&lt;&gt;"",Datos!F847=F$1008),0,IF(F$1004=0,0,1-CHOOSE(F$1004,IF(ISNUMBER(Datos!F847),AND(OR(F$1005="",Datos!F847&gt;=F$1005),OR(F$1006="",Datos!F847&lt;=F$1006)),FALSE),IF(ISNUMBER(Datos!F847),AND(Datos!F847=INT(Datos!F847),AND(OR(F$1005="",Datos!F847&gt;=F$1005),OR(F$1006="",Datos!F847&lt;=F$1006))),FALSE),OR(ISNUMBER(FIND(";"&amp;UPPER(TRIM(Datos!F847&amp;""))&amp;"=",F$1007)),ISNUMBER(FIND(";"&amp;UPPER(TRIM(Datos!F847&amp;""))&amp;";",F$1007))),OR(UPPER(TRIM(Datos!F847&amp;""))="SÍ",UPPER(TRIM(Datos!F847&amp;""))="SI",UPPER(TRIM(Datos!F847&amp;""))="NO"),IF(ISNUMBER(Datos!F847),AND(OR(F$1005="",Datos!F847&gt;=F$1005),OR(F$1006="",Datos!F847&lt;=F$1006)),FALSE),TRUE))))</f>
        <v>0.0</v>
      </c>
      <c r="G847">
        <f>IF(Datos!G847="",0,IF(AND(G$1008&lt;&gt;"",Datos!G847=G$1008),0,IF(G$1004=0,0,1-CHOOSE(G$1004,IF(ISNUMBER(Datos!G847),AND(OR(G$1005="",Datos!G847&gt;=G$1005),OR(G$1006="",Datos!G847&lt;=G$1006)),FALSE),IF(ISNUMBER(Datos!G847),AND(Datos!G847=INT(Datos!G847),AND(OR(G$1005="",Datos!G847&gt;=G$1005),OR(G$1006="",Datos!G847&lt;=G$1006))),FALSE),OR(ISNUMBER(FIND(";"&amp;UPPER(TRIM(Datos!G847&amp;""))&amp;"=",G$1007)),ISNUMBER(FIND(";"&amp;UPPER(TRIM(Datos!G847&amp;""))&amp;";",G$1007))),OR(UPPER(TRIM(Datos!G847&amp;""))="SÍ",UPPER(TRIM(Datos!G847&amp;""))="SI",UPPER(TRIM(Datos!G847&amp;""))="NO"),IF(ISNUMBER(Datos!G847),AND(OR(G$1005="",Datos!G847&gt;=G$1005),OR(G$1006="",Datos!G847&lt;=G$1006)),FALSE),TRUE))))</f>
        <v>0.0</v>
      </c>
      <c r="H847">
        <f>IF(Datos!H847="",0,IF(AND(H$1008&lt;&gt;"",Datos!H847=H$1008),0,IF(H$1004=0,0,1-CHOOSE(H$1004,IF(ISNUMBER(Datos!H847),AND(OR(H$1005="",Datos!H847&gt;=H$1005),OR(H$1006="",Datos!H847&lt;=H$1006)),FALSE),IF(ISNUMBER(Datos!H847),AND(Datos!H847=INT(Datos!H847),AND(OR(H$1005="",Datos!H847&gt;=H$1005),OR(H$1006="",Datos!H847&lt;=H$1006))),FALSE),OR(ISNUMBER(FIND(";"&amp;UPPER(TRIM(Datos!H847&amp;""))&amp;"=",H$1007)),ISNUMBER(FIND(";"&amp;UPPER(TRIM(Datos!H847&amp;""))&amp;";",H$1007))),OR(UPPER(TRIM(Datos!H847&amp;""))="SÍ",UPPER(TRIM(Datos!H847&amp;""))="SI",UPPER(TRIM(Datos!H847&amp;""))="NO"),IF(ISNUMBER(Datos!H847),AND(OR(H$1005="",Datos!H847&gt;=H$1005),OR(H$1006="",Datos!H847&lt;=H$1006)),FALSE),TRUE))))</f>
        <v>0.0</v>
      </c>
      <c r="I847">
        <f>IF(Datos!I847="",0,IF(AND(I$1008&lt;&gt;"",Datos!I847=I$1008),0,IF(I$1004=0,0,1-CHOOSE(I$1004,IF(ISNUMBER(Datos!I847),AND(OR(I$1005="",Datos!I847&gt;=I$1005),OR(I$1006="",Datos!I847&lt;=I$1006)),FALSE),IF(ISNUMBER(Datos!I847),AND(Datos!I847=INT(Datos!I847),AND(OR(I$1005="",Datos!I847&gt;=I$1005),OR(I$1006="",Datos!I847&lt;=I$1006))),FALSE),OR(ISNUMBER(FIND(";"&amp;UPPER(TRIM(Datos!I847&amp;""))&amp;"=",I$1007)),ISNUMBER(FIND(";"&amp;UPPER(TRIM(Datos!I847&amp;""))&amp;";",I$1007))),OR(UPPER(TRIM(Datos!I847&amp;""))="SÍ",UPPER(TRIM(Datos!I847&amp;""))="SI",UPPER(TRIM(Datos!I847&amp;""))="NO"),IF(ISNUMBER(Datos!I847),AND(OR(I$1005="",Datos!I847&gt;=I$1005),OR(I$1006="",Datos!I847&lt;=I$1006)),FALSE),TRUE))))</f>
        <v>0.0</v>
      </c>
      <c r="J847">
        <f>IF(Datos!J847="",0,IF(AND(J$1008&lt;&gt;"",Datos!J847=J$1008),0,IF(J$1004=0,0,1-CHOOSE(J$1004,IF(ISNUMBER(Datos!J847),AND(OR(J$1005="",Datos!J847&gt;=J$1005),OR(J$1006="",Datos!J847&lt;=J$1006)),FALSE),IF(ISNUMBER(Datos!J847),AND(Datos!J847=INT(Datos!J847),AND(OR(J$1005="",Datos!J847&gt;=J$1005),OR(J$1006="",Datos!J847&lt;=J$1006))),FALSE),OR(ISNUMBER(FIND(";"&amp;UPPER(TRIM(Datos!J847&amp;""))&amp;"=",J$1007)),ISNUMBER(FIND(";"&amp;UPPER(TRIM(Datos!J847&amp;""))&amp;";",J$1007))),OR(UPPER(TRIM(Datos!J847&amp;""))="SÍ",UPPER(TRIM(Datos!J847&amp;""))="SI",UPPER(TRIM(Datos!J847&amp;""))="NO"),IF(ISNUMBER(Datos!J847),AND(OR(J$1005="",Datos!J847&gt;=J$1005),OR(J$1006="",Datos!J847&lt;=J$1006)),FALSE),TRUE))))</f>
        <v>0.0</v>
      </c>
      <c r="K847">
        <f>IF(Datos!K847="",0,IF(AND(K$1008&lt;&gt;"",Datos!K847=K$1008),0,IF(K$1004=0,0,1-CHOOSE(K$1004,IF(ISNUMBER(Datos!K847),AND(OR(K$1005="",Datos!K847&gt;=K$1005),OR(K$1006="",Datos!K847&lt;=K$1006)),FALSE),IF(ISNUMBER(Datos!K847),AND(Datos!K847=INT(Datos!K847),AND(OR(K$1005="",Datos!K847&gt;=K$1005),OR(K$1006="",Datos!K847&lt;=K$1006))),FALSE),OR(ISNUMBER(FIND(";"&amp;UPPER(TRIM(Datos!K847&amp;""))&amp;"=",K$1007)),ISNUMBER(FIND(";"&amp;UPPER(TRIM(Datos!K847&amp;""))&amp;";",K$1007))),OR(UPPER(TRIM(Datos!K847&amp;""))="SÍ",UPPER(TRIM(Datos!K847&amp;""))="SI",UPPER(TRIM(Datos!K847&amp;""))="NO"),IF(ISNUMBER(Datos!K847),AND(OR(K$1005="",Datos!K847&gt;=K$1005),OR(K$1006="",Datos!K847&lt;=K$1006)),FALSE),TRUE))))</f>
        <v>0.0</v>
      </c>
      <c r="L847">
        <f>IF(Datos!L847="",0,IF(AND(L$1008&lt;&gt;"",Datos!L847=L$1008),0,IF(L$1004=0,0,1-CHOOSE(L$1004,IF(ISNUMBER(Datos!L847),AND(OR(L$1005="",Datos!L847&gt;=L$1005),OR(L$1006="",Datos!L847&lt;=L$1006)),FALSE),IF(ISNUMBER(Datos!L847),AND(Datos!L847=INT(Datos!L847),AND(OR(L$1005="",Datos!L847&gt;=L$1005),OR(L$1006="",Datos!L847&lt;=L$1006))),FALSE),OR(ISNUMBER(FIND(";"&amp;UPPER(TRIM(Datos!L847&amp;""))&amp;"=",L$1007)),ISNUMBER(FIND(";"&amp;UPPER(TRIM(Datos!L847&amp;""))&amp;";",L$1007))),OR(UPPER(TRIM(Datos!L847&amp;""))="SÍ",UPPER(TRIM(Datos!L847&amp;""))="SI",UPPER(TRIM(Datos!L847&amp;""))="NO"),IF(ISNUMBER(Datos!L847),AND(OR(L$1005="",Datos!L847&gt;=L$1005),OR(L$1006="",Datos!L847&lt;=L$1006)),FALSE),TRUE))))</f>
        <v>0.0</v>
      </c>
      <c r="M847">
        <f>IF(Datos!M847="",0,IF(AND(M$1008&lt;&gt;"",Datos!M847=M$1008),0,IF(M$1004=0,0,1-CHOOSE(M$1004,IF(ISNUMBER(Datos!M847),AND(OR(M$1005="",Datos!M847&gt;=M$1005),OR(M$1006="",Datos!M847&lt;=M$1006)),FALSE),IF(ISNUMBER(Datos!M847),AND(Datos!M847=INT(Datos!M847),AND(OR(M$1005="",Datos!M847&gt;=M$1005),OR(M$1006="",Datos!M847&lt;=M$1006))),FALSE),OR(ISNUMBER(FIND(";"&amp;UPPER(TRIM(Datos!M847&amp;""))&amp;"=",M$1007)),ISNUMBER(FIND(";"&amp;UPPER(TRIM(Datos!M847&amp;""))&amp;";",M$1007))),OR(UPPER(TRIM(Datos!M847&amp;""))="SÍ",UPPER(TRIM(Datos!M847&amp;""))="SI",UPPER(TRIM(Datos!M847&amp;""))="NO"),IF(ISNUMBER(Datos!M847),AND(OR(M$1005="",Datos!M847&gt;=M$1005),OR(M$1006="",Datos!M847&lt;=M$1006)),FALSE),TRUE))))</f>
        <v>0.0</v>
      </c>
      <c r="N847">
        <f>IF(Datos!N847="",0,IF(AND(N$1008&lt;&gt;"",Datos!N847=N$1008),0,IF(N$1004=0,0,1-CHOOSE(N$1004,IF(ISNUMBER(Datos!N847),AND(OR(N$1005="",Datos!N847&gt;=N$1005),OR(N$1006="",Datos!N847&lt;=N$1006)),FALSE),IF(ISNUMBER(Datos!N847),AND(Datos!N847=INT(Datos!N847),AND(OR(N$1005="",Datos!N847&gt;=N$1005),OR(N$1006="",Datos!N847&lt;=N$1006))),FALSE),OR(ISNUMBER(FIND(";"&amp;UPPER(TRIM(Datos!N847&amp;""))&amp;"=",N$1007)),ISNUMBER(FIND(";"&amp;UPPER(TRIM(Datos!N847&amp;""))&amp;";",N$1007))),OR(UPPER(TRIM(Datos!N847&amp;""))="SÍ",UPPER(TRIM(Datos!N847&amp;""))="SI",UPPER(TRIM(Datos!N847&amp;""))="NO"),IF(ISNUMBER(Datos!N847),AND(OR(N$1005="",Datos!N847&gt;=N$1005),OR(N$1006="",Datos!N847&lt;=N$1006)),FALSE),TRUE))))</f>
        <v>0.0</v>
      </c>
      <c r="O847">
        <f>IF(Datos!O847="",0,IF(AND(O$1008&lt;&gt;"",Datos!O847=O$1008),0,IF(O$1004=0,0,1-CHOOSE(O$1004,IF(ISNUMBER(Datos!O847),AND(OR(O$1005="",Datos!O847&gt;=O$1005),OR(O$1006="",Datos!O847&lt;=O$1006)),FALSE),IF(ISNUMBER(Datos!O847),AND(Datos!O847=INT(Datos!O847),AND(OR(O$1005="",Datos!O847&gt;=O$1005),OR(O$1006="",Datos!O847&lt;=O$1006))),FALSE),OR(ISNUMBER(FIND(";"&amp;UPPER(TRIM(Datos!O847&amp;""))&amp;"=",O$1007)),ISNUMBER(FIND(";"&amp;UPPER(TRIM(Datos!O847&amp;""))&amp;";",O$1007))),OR(UPPER(TRIM(Datos!O847&amp;""))="SÍ",UPPER(TRIM(Datos!O847&amp;""))="SI",UPPER(TRIM(Datos!O847&amp;""))="NO"),IF(ISNUMBER(Datos!O847),AND(OR(O$1005="",Datos!O847&gt;=O$1005),OR(O$1006="",Datos!O847&lt;=O$1006)),FALSE),TRUE))))</f>
        <v>0.0</v>
      </c>
      <c r="P847">
        <f>IF(Datos!P847="",0,IF(AND(P$1008&lt;&gt;"",Datos!P847=P$1008),0,IF(P$1004=0,0,1-CHOOSE(P$1004,IF(ISNUMBER(Datos!P847),AND(OR(P$1005="",Datos!P847&gt;=P$1005),OR(P$1006="",Datos!P847&lt;=P$1006)),FALSE),IF(ISNUMBER(Datos!P847),AND(Datos!P847=INT(Datos!P847),AND(OR(P$1005="",Datos!P847&gt;=P$1005),OR(P$1006="",Datos!P847&lt;=P$1006))),FALSE),OR(ISNUMBER(FIND(";"&amp;UPPER(TRIM(Datos!P847&amp;""))&amp;"=",P$1007)),ISNUMBER(FIND(";"&amp;UPPER(TRIM(Datos!P847&amp;""))&amp;";",P$1007))),OR(UPPER(TRIM(Datos!P847&amp;""))="SÍ",UPPER(TRIM(Datos!P847&amp;""))="SI",UPPER(TRIM(Datos!P847&amp;""))="NO"),IF(ISNUMBER(Datos!P847),AND(OR(P$1005="",Datos!P847&gt;=P$1005),OR(P$1006="",Datos!P847&lt;=P$1006)),FALSE),TRUE))))</f>
        <v>0.0</v>
      </c>
      <c r="Q847">
        <f>IF(Datos!Q847="",0,IF(AND(Q$1008&lt;&gt;"",Datos!Q847=Q$1008),0,IF(Q$1004=0,0,1-CHOOSE(Q$1004,IF(ISNUMBER(Datos!Q847),AND(OR(Q$1005="",Datos!Q847&gt;=Q$1005),OR(Q$1006="",Datos!Q847&lt;=Q$1006)),FALSE),IF(ISNUMBER(Datos!Q847),AND(Datos!Q847=INT(Datos!Q847),AND(OR(Q$1005="",Datos!Q847&gt;=Q$1005),OR(Q$1006="",Datos!Q847&lt;=Q$1006))),FALSE),OR(ISNUMBER(FIND(";"&amp;UPPER(TRIM(Datos!Q847&amp;""))&amp;"=",Q$1007)),ISNUMBER(FIND(";"&amp;UPPER(TRIM(Datos!Q847&amp;""))&amp;";",Q$1007))),OR(UPPER(TRIM(Datos!Q847&amp;""))="SÍ",UPPER(TRIM(Datos!Q847&amp;""))="SI",UPPER(TRIM(Datos!Q847&amp;""))="NO"),IF(ISNUMBER(Datos!Q847),AND(OR(Q$1005="",Datos!Q847&gt;=Q$1005),OR(Q$1006="",Datos!Q847&lt;=Q$1006)),FALSE),TRUE))))</f>
        <v>0.0</v>
      </c>
      <c r="R847">
        <f>IF(Datos!R847="",0,IF(AND(R$1008&lt;&gt;"",Datos!R847=R$1008),0,IF(R$1004=0,0,1-CHOOSE(R$1004,IF(ISNUMBER(Datos!R847),AND(OR(R$1005="",Datos!R847&gt;=R$1005),OR(R$1006="",Datos!R847&lt;=R$1006)),FALSE),IF(ISNUMBER(Datos!R847),AND(Datos!R847=INT(Datos!R847),AND(OR(R$1005="",Datos!R847&gt;=R$1005),OR(R$1006="",Datos!R847&lt;=R$1006))),FALSE),OR(ISNUMBER(FIND(";"&amp;UPPER(TRIM(Datos!R847&amp;""))&amp;"=",R$1007)),ISNUMBER(FIND(";"&amp;UPPER(TRIM(Datos!R847&amp;""))&amp;";",R$1007))),OR(UPPER(TRIM(Datos!R847&amp;""))="SÍ",UPPER(TRIM(Datos!R847&amp;""))="SI",UPPER(TRIM(Datos!R847&amp;""))="NO"),IF(ISNUMBER(Datos!R847),AND(OR(R$1005="",Datos!R847&gt;=R$1005),OR(R$1006="",Datos!R847&lt;=R$1006)),FALSE),TRUE))))</f>
        <v>0.0</v>
      </c>
      <c r="S847">
        <f>IF(Datos!S847="",0,IF(AND(S$1008&lt;&gt;"",Datos!S847=S$1008),0,IF(S$1004=0,0,1-CHOOSE(S$1004,IF(ISNUMBER(Datos!S847),AND(OR(S$1005="",Datos!S847&gt;=S$1005),OR(S$1006="",Datos!S847&lt;=S$1006)),FALSE),IF(ISNUMBER(Datos!S847),AND(Datos!S847=INT(Datos!S847),AND(OR(S$1005="",Datos!S847&gt;=S$1005),OR(S$1006="",Datos!S847&lt;=S$1006))),FALSE),OR(ISNUMBER(FIND(";"&amp;UPPER(TRIM(Datos!S847&amp;""))&amp;"=",S$1007)),ISNUMBER(FIND(";"&amp;UPPER(TRIM(Datos!S847&amp;""))&amp;";",S$1007))),OR(UPPER(TRIM(Datos!S847&amp;""))="SÍ",UPPER(TRIM(Datos!S847&amp;""))="SI",UPPER(TRIM(Datos!S847&amp;""))="NO"),IF(ISNUMBER(Datos!S847),AND(OR(S$1005="",Datos!S847&gt;=S$1005),OR(S$1006="",Datos!S847&lt;=S$1006)),FALSE),TRUE))))</f>
        <v>0.0</v>
      </c>
      <c r="T847">
        <f>IF(Datos!T847="",0,IF(AND(T$1008&lt;&gt;"",Datos!T847=T$1008),0,IF(T$1004=0,0,1-CHOOSE(T$1004,IF(ISNUMBER(Datos!T847),AND(OR(T$1005="",Datos!T847&gt;=T$1005),OR(T$1006="",Datos!T847&lt;=T$1006)),FALSE),IF(ISNUMBER(Datos!T847),AND(Datos!T847=INT(Datos!T847),AND(OR(T$1005="",Datos!T847&gt;=T$1005),OR(T$1006="",Datos!T847&lt;=T$1006))),FALSE),OR(ISNUMBER(FIND(";"&amp;UPPER(TRIM(Datos!T847&amp;""))&amp;"=",T$1007)),ISNUMBER(FIND(";"&amp;UPPER(TRIM(Datos!T847&amp;""))&amp;";",T$1007))),OR(UPPER(TRIM(Datos!T847&amp;""))="SÍ",UPPER(TRIM(Datos!T847&amp;""))="SI",UPPER(TRIM(Datos!T847&amp;""))="NO"),IF(ISNUMBER(Datos!T847),AND(OR(T$1005="",Datos!T847&gt;=T$1005),OR(T$1006="",Datos!T847&lt;=T$1006)),FALSE),TRUE))))</f>
        <v>0.0</v>
      </c>
      <c r="U847">
        <f>IF(Datos!U847="",0,IF(AND(U$1008&lt;&gt;"",Datos!U847=U$1008),0,IF(U$1004=0,0,1-CHOOSE(U$1004,IF(ISNUMBER(Datos!U847),AND(OR(U$1005="",Datos!U847&gt;=U$1005),OR(U$1006="",Datos!U847&lt;=U$1006)),FALSE),IF(ISNUMBER(Datos!U847),AND(Datos!U847=INT(Datos!U847),AND(OR(U$1005="",Datos!U847&gt;=U$1005),OR(U$1006="",Datos!U847&lt;=U$1006))),FALSE),OR(ISNUMBER(FIND(";"&amp;UPPER(TRIM(Datos!U847&amp;""))&amp;"=",U$1007)),ISNUMBER(FIND(";"&amp;UPPER(TRIM(Datos!U847&amp;""))&amp;";",U$1007))),OR(UPPER(TRIM(Datos!U847&amp;""))="SÍ",UPPER(TRIM(Datos!U847&amp;""))="SI",UPPER(TRIM(Datos!U847&amp;""))="NO"),IF(ISNUMBER(Datos!U847),AND(OR(U$1005="",Datos!U847&gt;=U$1005),OR(U$1006="",Datos!U847&lt;=U$1006)),FALSE),TRUE))))</f>
        <v>0.0</v>
      </c>
      <c r="V847">
        <f>IF(Datos!V847="",0,IF(AND(V$1008&lt;&gt;"",Datos!V847=V$1008),0,IF(V$1004=0,0,1-CHOOSE(V$1004,IF(ISNUMBER(Datos!V847),AND(OR(V$1005="",Datos!V847&gt;=V$1005),OR(V$1006="",Datos!V847&lt;=V$1006)),FALSE),IF(ISNUMBER(Datos!V847),AND(Datos!V847=INT(Datos!V847),AND(OR(V$1005="",Datos!V847&gt;=V$1005),OR(V$1006="",Datos!V847&lt;=V$1006))),FALSE),OR(ISNUMBER(FIND(";"&amp;UPPER(TRIM(Datos!V847&amp;""))&amp;"=",V$1007)),ISNUMBER(FIND(";"&amp;UPPER(TRIM(Datos!V847&amp;""))&amp;";",V$1007))),OR(UPPER(TRIM(Datos!V847&amp;""))="SÍ",UPPER(TRIM(Datos!V847&amp;""))="SI",UPPER(TRIM(Datos!V847&amp;""))="NO"),IF(ISNUMBER(Datos!V847),AND(OR(V$1005="",Datos!V847&gt;=V$1005),OR(V$1006="",Datos!V847&lt;=V$1006)),FALSE),TRUE))))</f>
        <v>0.0</v>
      </c>
      <c r="W847">
        <f>IF(Datos!W847="",0,IF(AND(W$1008&lt;&gt;"",Datos!W847=W$1008),0,IF(W$1004=0,0,1-CHOOSE(W$1004,IF(ISNUMBER(Datos!W847),AND(OR(W$1005="",Datos!W847&gt;=W$1005),OR(W$1006="",Datos!W847&lt;=W$1006)),FALSE),IF(ISNUMBER(Datos!W847),AND(Datos!W847=INT(Datos!W847),AND(OR(W$1005="",Datos!W847&gt;=W$1005),OR(W$1006="",Datos!W847&lt;=W$1006))),FALSE),OR(ISNUMBER(FIND(";"&amp;UPPER(TRIM(Datos!W847&amp;""))&amp;"=",W$1007)),ISNUMBER(FIND(";"&amp;UPPER(TRIM(Datos!W847&amp;""))&amp;";",W$1007))),OR(UPPER(TRIM(Datos!W847&amp;""))="SÍ",UPPER(TRIM(Datos!W847&amp;""))="SI",UPPER(TRIM(Datos!W847&amp;""))="NO"),IF(ISNUMBER(Datos!W847),AND(OR(W$1005="",Datos!W847&gt;=W$1005),OR(W$1006="",Datos!W847&lt;=W$1006)),FALSE),TRUE))))</f>
        <v>0.0</v>
      </c>
      <c r="X847">
        <f>IF(Datos!X847="",0,IF(AND(X$1008&lt;&gt;"",Datos!X847=X$1008),0,IF(X$1004=0,0,1-CHOOSE(X$1004,IF(ISNUMBER(Datos!X847),AND(OR(X$1005="",Datos!X847&gt;=X$1005),OR(X$1006="",Datos!X847&lt;=X$1006)),FALSE),IF(ISNUMBER(Datos!X847),AND(Datos!X847=INT(Datos!X847),AND(OR(X$1005="",Datos!X847&gt;=X$1005),OR(X$1006="",Datos!X847&lt;=X$1006))),FALSE),OR(ISNUMBER(FIND(";"&amp;UPPER(TRIM(Datos!X847&amp;""))&amp;"=",X$1007)),ISNUMBER(FIND(";"&amp;UPPER(TRIM(Datos!X847&amp;""))&amp;";",X$1007))),OR(UPPER(TRIM(Datos!X847&amp;""))="SÍ",UPPER(TRIM(Datos!X847&amp;""))="SI",UPPER(TRIM(Datos!X847&amp;""))="NO"),IF(ISNUMBER(Datos!X847),AND(OR(X$1005="",Datos!X847&gt;=X$1005),OR(X$1006="",Datos!X847&lt;=X$1006)),FALSE),TRUE))))</f>
        <v>0.0</v>
      </c>
      <c r="Y847">
        <f>IF(Datos!Y847="",0,IF(AND(Y$1008&lt;&gt;"",Datos!Y847=Y$1008),0,IF(Y$1004=0,0,1-CHOOSE(Y$1004,IF(ISNUMBER(Datos!Y847),AND(OR(Y$1005="",Datos!Y847&gt;=Y$1005),OR(Y$1006="",Datos!Y847&lt;=Y$1006)),FALSE),IF(ISNUMBER(Datos!Y847),AND(Datos!Y847=INT(Datos!Y847),AND(OR(Y$1005="",Datos!Y847&gt;=Y$1005),OR(Y$1006="",Datos!Y847&lt;=Y$1006))),FALSE),OR(ISNUMBER(FIND(";"&amp;UPPER(TRIM(Datos!Y847&amp;""))&amp;"=",Y$1007)),ISNUMBER(FIND(";"&amp;UPPER(TRIM(Datos!Y847&amp;""))&amp;";",Y$1007))),OR(UPPER(TRIM(Datos!Y847&amp;""))="SÍ",UPPER(TRIM(Datos!Y847&amp;""))="SI",UPPER(TRIM(Datos!Y847&amp;""))="NO"),IF(ISNUMBER(Datos!Y847),AND(OR(Y$1005="",Datos!Y847&gt;=Y$1005),OR(Y$1006="",Datos!Y847&lt;=Y$1006)),FALSE),TRUE))))</f>
        <v>0.0</v>
      </c>
      <c r="Z847">
        <f>IF(Datos!Z847="",0,IF(AND(Z$1008&lt;&gt;"",Datos!Z847=Z$1008),0,IF(Z$1004=0,0,1-CHOOSE(Z$1004,IF(ISNUMBER(Datos!Z847),AND(OR(Z$1005="",Datos!Z847&gt;=Z$1005),OR(Z$1006="",Datos!Z847&lt;=Z$1006)),FALSE),IF(ISNUMBER(Datos!Z847),AND(Datos!Z847=INT(Datos!Z847),AND(OR(Z$1005="",Datos!Z847&gt;=Z$1005),OR(Z$1006="",Datos!Z847&lt;=Z$1006))),FALSE),OR(ISNUMBER(FIND(";"&amp;UPPER(TRIM(Datos!Z847&amp;""))&amp;"=",Z$1007)),ISNUMBER(FIND(";"&amp;UPPER(TRIM(Datos!Z847&amp;""))&amp;";",Z$1007))),OR(UPPER(TRIM(Datos!Z847&amp;""))="SÍ",UPPER(TRIM(Datos!Z847&amp;""))="SI",UPPER(TRIM(Datos!Z847&amp;""))="NO"),IF(ISNUMBER(Datos!Z847),AND(OR(Z$1005="",Datos!Z847&gt;=Z$1005),OR(Z$1006="",Datos!Z847&lt;=Z$1006)),FALSE),TRUE))))</f>
        <v>0.0</v>
      </c>
      <c r="AA847">
        <f>IF(Datos!AA847="",0,IF(AND(AA$1008&lt;&gt;"",Datos!AA847=AA$1008),0,IF(AA$1004=0,0,1-CHOOSE(AA$1004,IF(ISNUMBER(Datos!AA847),AND(OR(AA$1005="",Datos!AA847&gt;=AA$1005),OR(AA$1006="",Datos!AA847&lt;=AA$1006)),FALSE),IF(ISNUMBER(Datos!AA847),AND(Datos!AA847=INT(Datos!AA847),AND(OR(AA$1005="",Datos!AA847&gt;=AA$1005),OR(AA$1006="",Datos!AA847&lt;=AA$1006))),FALSE),OR(ISNUMBER(FIND(";"&amp;UPPER(TRIM(Datos!AA847&amp;""))&amp;"=",AA$1007)),ISNUMBER(FIND(";"&amp;UPPER(TRIM(Datos!AA847&amp;""))&amp;";",AA$1007))),OR(UPPER(TRIM(Datos!AA847&amp;""))="SÍ",UPPER(TRIM(Datos!AA847&amp;""))="SI",UPPER(TRIM(Datos!AA847&amp;""))="NO"),IF(ISNUMBER(Datos!AA847),AND(OR(AA$1005="",Datos!AA847&gt;=AA$1005),OR(AA$1006="",Datos!AA847&lt;=AA$1006)),FALSE),TRUE))))</f>
        <v>0.0</v>
      </c>
      <c r="AB847">
        <f>IF(Datos!AB847="",0,IF(AND(AB$1008&lt;&gt;"",Datos!AB847=AB$1008),0,IF(AB$1004=0,0,1-CHOOSE(AB$1004,IF(ISNUMBER(Datos!AB847),AND(OR(AB$1005="",Datos!AB847&gt;=AB$1005),OR(AB$1006="",Datos!AB847&lt;=AB$1006)),FALSE),IF(ISNUMBER(Datos!AB847),AND(Datos!AB847=INT(Datos!AB847),AND(OR(AB$1005="",Datos!AB847&gt;=AB$1005),OR(AB$1006="",Datos!AB847&lt;=AB$1006))),FALSE),OR(ISNUMBER(FIND(";"&amp;UPPER(TRIM(Datos!AB847&amp;""))&amp;"=",AB$1007)),ISNUMBER(FIND(";"&amp;UPPER(TRIM(Datos!AB847&amp;""))&amp;";",AB$1007))),OR(UPPER(TRIM(Datos!AB847&amp;""))="SÍ",UPPER(TRIM(Datos!AB847&amp;""))="SI",UPPER(TRIM(Datos!AB847&amp;""))="NO"),IF(ISNUMBER(Datos!AB847),AND(OR(AB$1005="",Datos!AB847&gt;=AB$1005),OR(AB$1006="",Datos!AB847&lt;=AB$1006)),FALSE),TRUE))))</f>
        <v>0.0</v>
      </c>
      <c r="AC847">
        <f>IF(Datos!AC847="",0,IF(AND(AC$1008&lt;&gt;"",Datos!AC847=AC$1008),0,IF(AC$1004=0,0,1-CHOOSE(AC$1004,IF(ISNUMBER(Datos!AC847),AND(OR(AC$1005="",Datos!AC847&gt;=AC$1005),OR(AC$1006="",Datos!AC847&lt;=AC$1006)),FALSE),IF(ISNUMBER(Datos!AC847),AND(Datos!AC847=INT(Datos!AC847),AND(OR(AC$1005="",Datos!AC847&gt;=AC$1005),OR(AC$1006="",Datos!AC847&lt;=AC$1006))),FALSE),OR(ISNUMBER(FIND(";"&amp;UPPER(TRIM(Datos!AC847&amp;""))&amp;"=",AC$1007)),ISNUMBER(FIND(";"&amp;UPPER(TRIM(Datos!AC847&amp;""))&amp;";",AC$1007))),OR(UPPER(TRIM(Datos!AC847&amp;""))="SÍ",UPPER(TRIM(Datos!AC847&amp;""))="SI",UPPER(TRIM(Datos!AC847&amp;""))="NO"),IF(ISNUMBER(Datos!AC847),AND(OR(AC$1005="",Datos!AC847&gt;=AC$1005),OR(AC$1006="",Datos!AC847&lt;=AC$1006)),FALSE),TRUE))))</f>
        <v>0.0</v>
      </c>
      <c r="AD847">
        <f>IF(Datos!AD847="",0,IF(AND(AD$1008&lt;&gt;"",Datos!AD847=AD$1008),0,IF(AD$1004=0,0,1-CHOOSE(AD$1004,IF(ISNUMBER(Datos!AD847),AND(OR(AD$1005="",Datos!AD847&gt;=AD$1005),OR(AD$1006="",Datos!AD847&lt;=AD$1006)),FALSE),IF(ISNUMBER(Datos!AD847),AND(Datos!AD847=INT(Datos!AD847),AND(OR(AD$1005="",Datos!AD847&gt;=AD$1005),OR(AD$1006="",Datos!AD847&lt;=AD$1006))),FALSE),OR(ISNUMBER(FIND(";"&amp;UPPER(TRIM(Datos!AD847&amp;""))&amp;"=",AD$1007)),ISNUMBER(FIND(";"&amp;UPPER(TRIM(Datos!AD847&amp;""))&amp;";",AD$1007))),OR(UPPER(TRIM(Datos!AD847&amp;""))="SÍ",UPPER(TRIM(Datos!AD847&amp;""))="SI",UPPER(TRIM(Datos!AD847&amp;""))="NO"),IF(ISNUMBER(Datos!AD847),AND(OR(AD$1005="",Datos!AD847&gt;=AD$1005),OR(AD$1006="",Datos!AD847&lt;=AD$1006)),FALSE),TRUE))))</f>
        <v>0.0</v>
      </c>
      <c r="AE847">
        <f>IF(Datos!AE847="",0,IF(AND(AE$1008&lt;&gt;"",Datos!AE847=AE$1008),0,IF(AE$1004=0,0,1-CHOOSE(AE$1004,IF(ISNUMBER(Datos!AE847),AND(OR(AE$1005="",Datos!AE847&gt;=AE$1005),OR(AE$1006="",Datos!AE847&lt;=AE$1006)),FALSE),IF(ISNUMBER(Datos!AE847),AND(Datos!AE847=INT(Datos!AE847),AND(OR(AE$1005="",Datos!AE847&gt;=AE$1005),OR(AE$1006="",Datos!AE847&lt;=AE$1006))),FALSE),OR(ISNUMBER(FIND(";"&amp;UPPER(TRIM(Datos!AE847&amp;""))&amp;"=",AE$1007)),ISNUMBER(FIND(";"&amp;UPPER(TRIM(Datos!AE847&amp;""))&amp;";",AE$1007))),OR(UPPER(TRIM(Datos!AE847&amp;""))="SÍ",UPPER(TRIM(Datos!AE847&amp;""))="SI",UPPER(TRIM(Datos!AE847&amp;""))="NO"),IF(ISNUMBER(Datos!AE847),AND(OR(AE$1005="",Datos!AE847&gt;=AE$1005),OR(AE$1006="",Datos!AE847&lt;=AE$1006)),FALSE),TRUE))))</f>
        <v>0.0</v>
      </c>
    </row>
    <row r="848" spans="2:31">
      <c r="B848">
        <f>IF(Datos!B848="",0,IF(AND(B$1008&lt;&gt;"",Datos!B848=B$1008),0,IF(B$1004=0,0,1-CHOOSE(B$1004,IF(ISNUMBER(Datos!B848),AND(OR(B$1005="",Datos!B848&gt;=B$1005),OR(B$1006="",Datos!B848&lt;=B$1006)),FALSE),IF(ISNUMBER(Datos!B848),AND(Datos!B848=INT(Datos!B848),AND(OR(B$1005="",Datos!B848&gt;=B$1005),OR(B$1006="",Datos!B848&lt;=B$1006))),FALSE),OR(ISNUMBER(FIND(";"&amp;UPPER(TRIM(Datos!B848&amp;""))&amp;"=",B$1007)),ISNUMBER(FIND(";"&amp;UPPER(TRIM(Datos!B848&amp;""))&amp;";",B$1007))),OR(UPPER(TRIM(Datos!B848&amp;""))="SÍ",UPPER(TRIM(Datos!B848&amp;""))="SI",UPPER(TRIM(Datos!B848&amp;""))="NO"),IF(ISNUMBER(Datos!B848),AND(OR(B$1005="",Datos!B848&gt;=B$1005),OR(B$1006="",Datos!B848&lt;=B$1006)),FALSE),TRUE))))</f>
        <v>0.0</v>
      </c>
      <c r="C848">
        <f>IF(Datos!C848="",0,IF(AND(C$1008&lt;&gt;"",Datos!C848=C$1008),0,IF(C$1004=0,0,1-CHOOSE(C$1004,IF(ISNUMBER(Datos!C848),AND(OR(C$1005="",Datos!C848&gt;=C$1005),OR(C$1006="",Datos!C848&lt;=C$1006)),FALSE),IF(ISNUMBER(Datos!C848),AND(Datos!C848=INT(Datos!C848),AND(OR(C$1005="",Datos!C848&gt;=C$1005),OR(C$1006="",Datos!C848&lt;=C$1006))),FALSE),OR(ISNUMBER(FIND(";"&amp;UPPER(TRIM(Datos!C848&amp;""))&amp;"=",C$1007)),ISNUMBER(FIND(";"&amp;UPPER(TRIM(Datos!C848&amp;""))&amp;";",C$1007))),OR(UPPER(TRIM(Datos!C848&amp;""))="SÍ",UPPER(TRIM(Datos!C848&amp;""))="SI",UPPER(TRIM(Datos!C848&amp;""))="NO"),IF(ISNUMBER(Datos!C848),AND(OR(C$1005="",Datos!C848&gt;=C$1005),OR(C$1006="",Datos!C848&lt;=C$1006)),FALSE),TRUE))))</f>
        <v>0.0</v>
      </c>
      <c r="D848">
        <f>IF(Datos!D848="",0,IF(AND(D$1008&lt;&gt;"",Datos!D848=D$1008),0,IF(D$1004=0,0,1-CHOOSE(D$1004,IF(ISNUMBER(Datos!D848),AND(OR(D$1005="",Datos!D848&gt;=D$1005),OR(D$1006="",Datos!D848&lt;=D$1006)),FALSE),IF(ISNUMBER(Datos!D848),AND(Datos!D848=INT(Datos!D848),AND(OR(D$1005="",Datos!D848&gt;=D$1005),OR(D$1006="",Datos!D848&lt;=D$1006))),FALSE),OR(ISNUMBER(FIND(";"&amp;UPPER(TRIM(Datos!D848&amp;""))&amp;"=",D$1007)),ISNUMBER(FIND(";"&amp;UPPER(TRIM(Datos!D848&amp;""))&amp;";",D$1007))),OR(UPPER(TRIM(Datos!D848&amp;""))="SÍ",UPPER(TRIM(Datos!D848&amp;""))="SI",UPPER(TRIM(Datos!D848&amp;""))="NO"),IF(ISNUMBER(Datos!D848),AND(OR(D$1005="",Datos!D848&gt;=D$1005),OR(D$1006="",Datos!D848&lt;=D$1006)),FALSE),TRUE))))</f>
        <v>0.0</v>
      </c>
      <c r="E848">
        <f>IF(Datos!E848="",0,IF(AND(E$1008&lt;&gt;"",Datos!E848=E$1008),0,IF(E$1004=0,0,1-CHOOSE(E$1004,IF(ISNUMBER(Datos!E848),AND(OR(E$1005="",Datos!E848&gt;=E$1005),OR(E$1006="",Datos!E848&lt;=E$1006)),FALSE),IF(ISNUMBER(Datos!E848),AND(Datos!E848=INT(Datos!E848),AND(OR(E$1005="",Datos!E848&gt;=E$1005),OR(E$1006="",Datos!E848&lt;=E$1006))),FALSE),OR(ISNUMBER(FIND(";"&amp;UPPER(TRIM(Datos!E848&amp;""))&amp;"=",E$1007)),ISNUMBER(FIND(";"&amp;UPPER(TRIM(Datos!E848&amp;""))&amp;";",E$1007))),OR(UPPER(TRIM(Datos!E848&amp;""))="SÍ",UPPER(TRIM(Datos!E848&amp;""))="SI",UPPER(TRIM(Datos!E848&amp;""))="NO"),IF(ISNUMBER(Datos!E848),AND(OR(E$1005="",Datos!E848&gt;=E$1005),OR(E$1006="",Datos!E848&lt;=E$1006)),FALSE),TRUE))))</f>
        <v>0.0</v>
      </c>
      <c r="F848">
        <f>IF(Datos!F848="",0,IF(AND(F$1008&lt;&gt;"",Datos!F848=F$1008),0,IF(F$1004=0,0,1-CHOOSE(F$1004,IF(ISNUMBER(Datos!F848),AND(OR(F$1005="",Datos!F848&gt;=F$1005),OR(F$1006="",Datos!F848&lt;=F$1006)),FALSE),IF(ISNUMBER(Datos!F848),AND(Datos!F848=INT(Datos!F848),AND(OR(F$1005="",Datos!F848&gt;=F$1005),OR(F$1006="",Datos!F848&lt;=F$1006))),FALSE),OR(ISNUMBER(FIND(";"&amp;UPPER(TRIM(Datos!F848&amp;""))&amp;"=",F$1007)),ISNUMBER(FIND(";"&amp;UPPER(TRIM(Datos!F848&amp;""))&amp;";",F$1007))),OR(UPPER(TRIM(Datos!F848&amp;""))="SÍ",UPPER(TRIM(Datos!F848&amp;""))="SI",UPPER(TRIM(Datos!F848&amp;""))="NO"),IF(ISNUMBER(Datos!F848),AND(OR(F$1005="",Datos!F848&gt;=F$1005),OR(F$1006="",Datos!F848&lt;=F$1006)),FALSE),TRUE))))</f>
        <v>0.0</v>
      </c>
      <c r="G848">
        <f>IF(Datos!G848="",0,IF(AND(G$1008&lt;&gt;"",Datos!G848=G$1008),0,IF(G$1004=0,0,1-CHOOSE(G$1004,IF(ISNUMBER(Datos!G848),AND(OR(G$1005="",Datos!G848&gt;=G$1005),OR(G$1006="",Datos!G848&lt;=G$1006)),FALSE),IF(ISNUMBER(Datos!G848),AND(Datos!G848=INT(Datos!G848),AND(OR(G$1005="",Datos!G848&gt;=G$1005),OR(G$1006="",Datos!G848&lt;=G$1006))),FALSE),OR(ISNUMBER(FIND(";"&amp;UPPER(TRIM(Datos!G848&amp;""))&amp;"=",G$1007)),ISNUMBER(FIND(";"&amp;UPPER(TRIM(Datos!G848&amp;""))&amp;";",G$1007))),OR(UPPER(TRIM(Datos!G848&amp;""))="SÍ",UPPER(TRIM(Datos!G848&amp;""))="SI",UPPER(TRIM(Datos!G848&amp;""))="NO"),IF(ISNUMBER(Datos!G848),AND(OR(G$1005="",Datos!G848&gt;=G$1005),OR(G$1006="",Datos!G848&lt;=G$1006)),FALSE),TRUE))))</f>
        <v>0.0</v>
      </c>
      <c r="H848">
        <f>IF(Datos!H848="",0,IF(AND(H$1008&lt;&gt;"",Datos!H848=H$1008),0,IF(H$1004=0,0,1-CHOOSE(H$1004,IF(ISNUMBER(Datos!H848),AND(OR(H$1005="",Datos!H848&gt;=H$1005),OR(H$1006="",Datos!H848&lt;=H$1006)),FALSE),IF(ISNUMBER(Datos!H848),AND(Datos!H848=INT(Datos!H848),AND(OR(H$1005="",Datos!H848&gt;=H$1005),OR(H$1006="",Datos!H848&lt;=H$1006))),FALSE),OR(ISNUMBER(FIND(";"&amp;UPPER(TRIM(Datos!H848&amp;""))&amp;"=",H$1007)),ISNUMBER(FIND(";"&amp;UPPER(TRIM(Datos!H848&amp;""))&amp;";",H$1007))),OR(UPPER(TRIM(Datos!H848&amp;""))="SÍ",UPPER(TRIM(Datos!H848&amp;""))="SI",UPPER(TRIM(Datos!H848&amp;""))="NO"),IF(ISNUMBER(Datos!H848),AND(OR(H$1005="",Datos!H848&gt;=H$1005),OR(H$1006="",Datos!H848&lt;=H$1006)),FALSE),TRUE))))</f>
        <v>0.0</v>
      </c>
      <c r="I848">
        <f>IF(Datos!I848="",0,IF(AND(I$1008&lt;&gt;"",Datos!I848=I$1008),0,IF(I$1004=0,0,1-CHOOSE(I$1004,IF(ISNUMBER(Datos!I848),AND(OR(I$1005="",Datos!I848&gt;=I$1005),OR(I$1006="",Datos!I848&lt;=I$1006)),FALSE),IF(ISNUMBER(Datos!I848),AND(Datos!I848=INT(Datos!I848),AND(OR(I$1005="",Datos!I848&gt;=I$1005),OR(I$1006="",Datos!I848&lt;=I$1006))),FALSE),OR(ISNUMBER(FIND(";"&amp;UPPER(TRIM(Datos!I848&amp;""))&amp;"=",I$1007)),ISNUMBER(FIND(";"&amp;UPPER(TRIM(Datos!I848&amp;""))&amp;";",I$1007))),OR(UPPER(TRIM(Datos!I848&amp;""))="SÍ",UPPER(TRIM(Datos!I848&amp;""))="SI",UPPER(TRIM(Datos!I848&amp;""))="NO"),IF(ISNUMBER(Datos!I848),AND(OR(I$1005="",Datos!I848&gt;=I$1005),OR(I$1006="",Datos!I848&lt;=I$1006)),FALSE),TRUE))))</f>
        <v>0.0</v>
      </c>
      <c r="J848">
        <f>IF(Datos!J848="",0,IF(AND(J$1008&lt;&gt;"",Datos!J848=J$1008),0,IF(J$1004=0,0,1-CHOOSE(J$1004,IF(ISNUMBER(Datos!J848),AND(OR(J$1005="",Datos!J848&gt;=J$1005),OR(J$1006="",Datos!J848&lt;=J$1006)),FALSE),IF(ISNUMBER(Datos!J848),AND(Datos!J848=INT(Datos!J848),AND(OR(J$1005="",Datos!J848&gt;=J$1005),OR(J$1006="",Datos!J848&lt;=J$1006))),FALSE),OR(ISNUMBER(FIND(";"&amp;UPPER(TRIM(Datos!J848&amp;""))&amp;"=",J$1007)),ISNUMBER(FIND(";"&amp;UPPER(TRIM(Datos!J848&amp;""))&amp;";",J$1007))),OR(UPPER(TRIM(Datos!J848&amp;""))="SÍ",UPPER(TRIM(Datos!J848&amp;""))="SI",UPPER(TRIM(Datos!J848&amp;""))="NO"),IF(ISNUMBER(Datos!J848),AND(OR(J$1005="",Datos!J848&gt;=J$1005),OR(J$1006="",Datos!J848&lt;=J$1006)),FALSE),TRUE))))</f>
        <v>0.0</v>
      </c>
      <c r="K848">
        <f>IF(Datos!K848="",0,IF(AND(K$1008&lt;&gt;"",Datos!K848=K$1008),0,IF(K$1004=0,0,1-CHOOSE(K$1004,IF(ISNUMBER(Datos!K848),AND(OR(K$1005="",Datos!K848&gt;=K$1005),OR(K$1006="",Datos!K848&lt;=K$1006)),FALSE),IF(ISNUMBER(Datos!K848),AND(Datos!K848=INT(Datos!K848),AND(OR(K$1005="",Datos!K848&gt;=K$1005),OR(K$1006="",Datos!K848&lt;=K$1006))),FALSE),OR(ISNUMBER(FIND(";"&amp;UPPER(TRIM(Datos!K848&amp;""))&amp;"=",K$1007)),ISNUMBER(FIND(";"&amp;UPPER(TRIM(Datos!K848&amp;""))&amp;";",K$1007))),OR(UPPER(TRIM(Datos!K848&amp;""))="SÍ",UPPER(TRIM(Datos!K848&amp;""))="SI",UPPER(TRIM(Datos!K848&amp;""))="NO"),IF(ISNUMBER(Datos!K848),AND(OR(K$1005="",Datos!K848&gt;=K$1005),OR(K$1006="",Datos!K848&lt;=K$1006)),FALSE),TRUE))))</f>
        <v>0.0</v>
      </c>
      <c r="L848">
        <f>IF(Datos!L848="",0,IF(AND(L$1008&lt;&gt;"",Datos!L848=L$1008),0,IF(L$1004=0,0,1-CHOOSE(L$1004,IF(ISNUMBER(Datos!L848),AND(OR(L$1005="",Datos!L848&gt;=L$1005),OR(L$1006="",Datos!L848&lt;=L$1006)),FALSE),IF(ISNUMBER(Datos!L848),AND(Datos!L848=INT(Datos!L848),AND(OR(L$1005="",Datos!L848&gt;=L$1005),OR(L$1006="",Datos!L848&lt;=L$1006))),FALSE),OR(ISNUMBER(FIND(";"&amp;UPPER(TRIM(Datos!L848&amp;""))&amp;"=",L$1007)),ISNUMBER(FIND(";"&amp;UPPER(TRIM(Datos!L848&amp;""))&amp;";",L$1007))),OR(UPPER(TRIM(Datos!L848&amp;""))="SÍ",UPPER(TRIM(Datos!L848&amp;""))="SI",UPPER(TRIM(Datos!L848&amp;""))="NO"),IF(ISNUMBER(Datos!L848),AND(OR(L$1005="",Datos!L848&gt;=L$1005),OR(L$1006="",Datos!L848&lt;=L$1006)),FALSE),TRUE))))</f>
        <v>0.0</v>
      </c>
      <c r="M848">
        <f>IF(Datos!M848="",0,IF(AND(M$1008&lt;&gt;"",Datos!M848=M$1008),0,IF(M$1004=0,0,1-CHOOSE(M$1004,IF(ISNUMBER(Datos!M848),AND(OR(M$1005="",Datos!M848&gt;=M$1005),OR(M$1006="",Datos!M848&lt;=M$1006)),FALSE),IF(ISNUMBER(Datos!M848),AND(Datos!M848=INT(Datos!M848),AND(OR(M$1005="",Datos!M848&gt;=M$1005),OR(M$1006="",Datos!M848&lt;=M$1006))),FALSE),OR(ISNUMBER(FIND(";"&amp;UPPER(TRIM(Datos!M848&amp;""))&amp;"=",M$1007)),ISNUMBER(FIND(";"&amp;UPPER(TRIM(Datos!M848&amp;""))&amp;";",M$1007))),OR(UPPER(TRIM(Datos!M848&amp;""))="SÍ",UPPER(TRIM(Datos!M848&amp;""))="SI",UPPER(TRIM(Datos!M848&amp;""))="NO"),IF(ISNUMBER(Datos!M848),AND(OR(M$1005="",Datos!M848&gt;=M$1005),OR(M$1006="",Datos!M848&lt;=M$1006)),FALSE),TRUE))))</f>
        <v>0.0</v>
      </c>
      <c r="N848">
        <f>IF(Datos!N848="",0,IF(AND(N$1008&lt;&gt;"",Datos!N848=N$1008),0,IF(N$1004=0,0,1-CHOOSE(N$1004,IF(ISNUMBER(Datos!N848),AND(OR(N$1005="",Datos!N848&gt;=N$1005),OR(N$1006="",Datos!N848&lt;=N$1006)),FALSE),IF(ISNUMBER(Datos!N848),AND(Datos!N848=INT(Datos!N848),AND(OR(N$1005="",Datos!N848&gt;=N$1005),OR(N$1006="",Datos!N848&lt;=N$1006))),FALSE),OR(ISNUMBER(FIND(";"&amp;UPPER(TRIM(Datos!N848&amp;""))&amp;"=",N$1007)),ISNUMBER(FIND(";"&amp;UPPER(TRIM(Datos!N848&amp;""))&amp;";",N$1007))),OR(UPPER(TRIM(Datos!N848&amp;""))="SÍ",UPPER(TRIM(Datos!N848&amp;""))="SI",UPPER(TRIM(Datos!N848&amp;""))="NO"),IF(ISNUMBER(Datos!N848),AND(OR(N$1005="",Datos!N848&gt;=N$1005),OR(N$1006="",Datos!N848&lt;=N$1006)),FALSE),TRUE))))</f>
        <v>0.0</v>
      </c>
      <c r="O848">
        <f>IF(Datos!O848="",0,IF(AND(O$1008&lt;&gt;"",Datos!O848=O$1008),0,IF(O$1004=0,0,1-CHOOSE(O$1004,IF(ISNUMBER(Datos!O848),AND(OR(O$1005="",Datos!O848&gt;=O$1005),OR(O$1006="",Datos!O848&lt;=O$1006)),FALSE),IF(ISNUMBER(Datos!O848),AND(Datos!O848=INT(Datos!O848),AND(OR(O$1005="",Datos!O848&gt;=O$1005),OR(O$1006="",Datos!O848&lt;=O$1006))),FALSE),OR(ISNUMBER(FIND(";"&amp;UPPER(TRIM(Datos!O848&amp;""))&amp;"=",O$1007)),ISNUMBER(FIND(";"&amp;UPPER(TRIM(Datos!O848&amp;""))&amp;";",O$1007))),OR(UPPER(TRIM(Datos!O848&amp;""))="SÍ",UPPER(TRIM(Datos!O848&amp;""))="SI",UPPER(TRIM(Datos!O848&amp;""))="NO"),IF(ISNUMBER(Datos!O848),AND(OR(O$1005="",Datos!O848&gt;=O$1005),OR(O$1006="",Datos!O848&lt;=O$1006)),FALSE),TRUE))))</f>
        <v>0.0</v>
      </c>
      <c r="P848">
        <f>IF(Datos!P848="",0,IF(AND(P$1008&lt;&gt;"",Datos!P848=P$1008),0,IF(P$1004=0,0,1-CHOOSE(P$1004,IF(ISNUMBER(Datos!P848),AND(OR(P$1005="",Datos!P848&gt;=P$1005),OR(P$1006="",Datos!P848&lt;=P$1006)),FALSE),IF(ISNUMBER(Datos!P848),AND(Datos!P848=INT(Datos!P848),AND(OR(P$1005="",Datos!P848&gt;=P$1005),OR(P$1006="",Datos!P848&lt;=P$1006))),FALSE),OR(ISNUMBER(FIND(";"&amp;UPPER(TRIM(Datos!P848&amp;""))&amp;"=",P$1007)),ISNUMBER(FIND(";"&amp;UPPER(TRIM(Datos!P848&amp;""))&amp;";",P$1007))),OR(UPPER(TRIM(Datos!P848&amp;""))="SÍ",UPPER(TRIM(Datos!P848&amp;""))="SI",UPPER(TRIM(Datos!P848&amp;""))="NO"),IF(ISNUMBER(Datos!P848),AND(OR(P$1005="",Datos!P848&gt;=P$1005),OR(P$1006="",Datos!P848&lt;=P$1006)),FALSE),TRUE))))</f>
        <v>0.0</v>
      </c>
      <c r="Q848">
        <f>IF(Datos!Q848="",0,IF(AND(Q$1008&lt;&gt;"",Datos!Q848=Q$1008),0,IF(Q$1004=0,0,1-CHOOSE(Q$1004,IF(ISNUMBER(Datos!Q848),AND(OR(Q$1005="",Datos!Q848&gt;=Q$1005),OR(Q$1006="",Datos!Q848&lt;=Q$1006)),FALSE),IF(ISNUMBER(Datos!Q848),AND(Datos!Q848=INT(Datos!Q848),AND(OR(Q$1005="",Datos!Q848&gt;=Q$1005),OR(Q$1006="",Datos!Q848&lt;=Q$1006))),FALSE),OR(ISNUMBER(FIND(";"&amp;UPPER(TRIM(Datos!Q848&amp;""))&amp;"=",Q$1007)),ISNUMBER(FIND(";"&amp;UPPER(TRIM(Datos!Q848&amp;""))&amp;";",Q$1007))),OR(UPPER(TRIM(Datos!Q848&amp;""))="SÍ",UPPER(TRIM(Datos!Q848&amp;""))="SI",UPPER(TRIM(Datos!Q848&amp;""))="NO"),IF(ISNUMBER(Datos!Q848),AND(OR(Q$1005="",Datos!Q848&gt;=Q$1005),OR(Q$1006="",Datos!Q848&lt;=Q$1006)),FALSE),TRUE))))</f>
        <v>0.0</v>
      </c>
      <c r="R848">
        <f>IF(Datos!R848="",0,IF(AND(R$1008&lt;&gt;"",Datos!R848=R$1008),0,IF(R$1004=0,0,1-CHOOSE(R$1004,IF(ISNUMBER(Datos!R848),AND(OR(R$1005="",Datos!R848&gt;=R$1005),OR(R$1006="",Datos!R848&lt;=R$1006)),FALSE),IF(ISNUMBER(Datos!R848),AND(Datos!R848=INT(Datos!R848),AND(OR(R$1005="",Datos!R848&gt;=R$1005),OR(R$1006="",Datos!R848&lt;=R$1006))),FALSE),OR(ISNUMBER(FIND(";"&amp;UPPER(TRIM(Datos!R848&amp;""))&amp;"=",R$1007)),ISNUMBER(FIND(";"&amp;UPPER(TRIM(Datos!R848&amp;""))&amp;";",R$1007))),OR(UPPER(TRIM(Datos!R848&amp;""))="SÍ",UPPER(TRIM(Datos!R848&amp;""))="SI",UPPER(TRIM(Datos!R848&amp;""))="NO"),IF(ISNUMBER(Datos!R848),AND(OR(R$1005="",Datos!R848&gt;=R$1005),OR(R$1006="",Datos!R848&lt;=R$1006)),FALSE),TRUE))))</f>
        <v>0.0</v>
      </c>
      <c r="S848">
        <f>IF(Datos!S848="",0,IF(AND(S$1008&lt;&gt;"",Datos!S848=S$1008),0,IF(S$1004=0,0,1-CHOOSE(S$1004,IF(ISNUMBER(Datos!S848),AND(OR(S$1005="",Datos!S848&gt;=S$1005),OR(S$1006="",Datos!S848&lt;=S$1006)),FALSE),IF(ISNUMBER(Datos!S848),AND(Datos!S848=INT(Datos!S848),AND(OR(S$1005="",Datos!S848&gt;=S$1005),OR(S$1006="",Datos!S848&lt;=S$1006))),FALSE),OR(ISNUMBER(FIND(";"&amp;UPPER(TRIM(Datos!S848&amp;""))&amp;"=",S$1007)),ISNUMBER(FIND(";"&amp;UPPER(TRIM(Datos!S848&amp;""))&amp;";",S$1007))),OR(UPPER(TRIM(Datos!S848&amp;""))="SÍ",UPPER(TRIM(Datos!S848&amp;""))="SI",UPPER(TRIM(Datos!S848&amp;""))="NO"),IF(ISNUMBER(Datos!S848),AND(OR(S$1005="",Datos!S848&gt;=S$1005),OR(S$1006="",Datos!S848&lt;=S$1006)),FALSE),TRUE))))</f>
        <v>0.0</v>
      </c>
      <c r="T848">
        <f>IF(Datos!T848="",0,IF(AND(T$1008&lt;&gt;"",Datos!T848=T$1008),0,IF(T$1004=0,0,1-CHOOSE(T$1004,IF(ISNUMBER(Datos!T848),AND(OR(T$1005="",Datos!T848&gt;=T$1005),OR(T$1006="",Datos!T848&lt;=T$1006)),FALSE),IF(ISNUMBER(Datos!T848),AND(Datos!T848=INT(Datos!T848),AND(OR(T$1005="",Datos!T848&gt;=T$1005),OR(T$1006="",Datos!T848&lt;=T$1006))),FALSE),OR(ISNUMBER(FIND(";"&amp;UPPER(TRIM(Datos!T848&amp;""))&amp;"=",T$1007)),ISNUMBER(FIND(";"&amp;UPPER(TRIM(Datos!T848&amp;""))&amp;";",T$1007))),OR(UPPER(TRIM(Datos!T848&amp;""))="SÍ",UPPER(TRIM(Datos!T848&amp;""))="SI",UPPER(TRIM(Datos!T848&amp;""))="NO"),IF(ISNUMBER(Datos!T848),AND(OR(T$1005="",Datos!T848&gt;=T$1005),OR(T$1006="",Datos!T848&lt;=T$1006)),FALSE),TRUE))))</f>
        <v>0.0</v>
      </c>
      <c r="U848">
        <f>IF(Datos!U848="",0,IF(AND(U$1008&lt;&gt;"",Datos!U848=U$1008),0,IF(U$1004=0,0,1-CHOOSE(U$1004,IF(ISNUMBER(Datos!U848),AND(OR(U$1005="",Datos!U848&gt;=U$1005),OR(U$1006="",Datos!U848&lt;=U$1006)),FALSE),IF(ISNUMBER(Datos!U848),AND(Datos!U848=INT(Datos!U848),AND(OR(U$1005="",Datos!U848&gt;=U$1005),OR(U$1006="",Datos!U848&lt;=U$1006))),FALSE),OR(ISNUMBER(FIND(";"&amp;UPPER(TRIM(Datos!U848&amp;""))&amp;"=",U$1007)),ISNUMBER(FIND(";"&amp;UPPER(TRIM(Datos!U848&amp;""))&amp;";",U$1007))),OR(UPPER(TRIM(Datos!U848&amp;""))="SÍ",UPPER(TRIM(Datos!U848&amp;""))="SI",UPPER(TRIM(Datos!U848&amp;""))="NO"),IF(ISNUMBER(Datos!U848),AND(OR(U$1005="",Datos!U848&gt;=U$1005),OR(U$1006="",Datos!U848&lt;=U$1006)),FALSE),TRUE))))</f>
        <v>0.0</v>
      </c>
      <c r="V848">
        <f>IF(Datos!V848="",0,IF(AND(V$1008&lt;&gt;"",Datos!V848=V$1008),0,IF(V$1004=0,0,1-CHOOSE(V$1004,IF(ISNUMBER(Datos!V848),AND(OR(V$1005="",Datos!V848&gt;=V$1005),OR(V$1006="",Datos!V848&lt;=V$1006)),FALSE),IF(ISNUMBER(Datos!V848),AND(Datos!V848=INT(Datos!V848),AND(OR(V$1005="",Datos!V848&gt;=V$1005),OR(V$1006="",Datos!V848&lt;=V$1006))),FALSE),OR(ISNUMBER(FIND(";"&amp;UPPER(TRIM(Datos!V848&amp;""))&amp;"=",V$1007)),ISNUMBER(FIND(";"&amp;UPPER(TRIM(Datos!V848&amp;""))&amp;";",V$1007))),OR(UPPER(TRIM(Datos!V848&amp;""))="SÍ",UPPER(TRIM(Datos!V848&amp;""))="SI",UPPER(TRIM(Datos!V848&amp;""))="NO"),IF(ISNUMBER(Datos!V848),AND(OR(V$1005="",Datos!V848&gt;=V$1005),OR(V$1006="",Datos!V848&lt;=V$1006)),FALSE),TRUE))))</f>
        <v>0.0</v>
      </c>
      <c r="W848">
        <f>IF(Datos!W848="",0,IF(AND(W$1008&lt;&gt;"",Datos!W848=W$1008),0,IF(W$1004=0,0,1-CHOOSE(W$1004,IF(ISNUMBER(Datos!W848),AND(OR(W$1005="",Datos!W848&gt;=W$1005),OR(W$1006="",Datos!W848&lt;=W$1006)),FALSE),IF(ISNUMBER(Datos!W848),AND(Datos!W848=INT(Datos!W848),AND(OR(W$1005="",Datos!W848&gt;=W$1005),OR(W$1006="",Datos!W848&lt;=W$1006))),FALSE),OR(ISNUMBER(FIND(";"&amp;UPPER(TRIM(Datos!W848&amp;""))&amp;"=",W$1007)),ISNUMBER(FIND(";"&amp;UPPER(TRIM(Datos!W848&amp;""))&amp;";",W$1007))),OR(UPPER(TRIM(Datos!W848&amp;""))="SÍ",UPPER(TRIM(Datos!W848&amp;""))="SI",UPPER(TRIM(Datos!W848&amp;""))="NO"),IF(ISNUMBER(Datos!W848),AND(OR(W$1005="",Datos!W848&gt;=W$1005),OR(W$1006="",Datos!W848&lt;=W$1006)),FALSE),TRUE))))</f>
        <v>0.0</v>
      </c>
      <c r="X848">
        <f>IF(Datos!X848="",0,IF(AND(X$1008&lt;&gt;"",Datos!X848=X$1008),0,IF(X$1004=0,0,1-CHOOSE(X$1004,IF(ISNUMBER(Datos!X848),AND(OR(X$1005="",Datos!X848&gt;=X$1005),OR(X$1006="",Datos!X848&lt;=X$1006)),FALSE),IF(ISNUMBER(Datos!X848),AND(Datos!X848=INT(Datos!X848),AND(OR(X$1005="",Datos!X848&gt;=X$1005),OR(X$1006="",Datos!X848&lt;=X$1006))),FALSE),OR(ISNUMBER(FIND(";"&amp;UPPER(TRIM(Datos!X848&amp;""))&amp;"=",X$1007)),ISNUMBER(FIND(";"&amp;UPPER(TRIM(Datos!X848&amp;""))&amp;";",X$1007))),OR(UPPER(TRIM(Datos!X848&amp;""))="SÍ",UPPER(TRIM(Datos!X848&amp;""))="SI",UPPER(TRIM(Datos!X848&amp;""))="NO"),IF(ISNUMBER(Datos!X848),AND(OR(X$1005="",Datos!X848&gt;=X$1005),OR(X$1006="",Datos!X848&lt;=X$1006)),FALSE),TRUE))))</f>
        <v>0.0</v>
      </c>
      <c r="Y848">
        <f>IF(Datos!Y848="",0,IF(AND(Y$1008&lt;&gt;"",Datos!Y848=Y$1008),0,IF(Y$1004=0,0,1-CHOOSE(Y$1004,IF(ISNUMBER(Datos!Y848),AND(OR(Y$1005="",Datos!Y848&gt;=Y$1005),OR(Y$1006="",Datos!Y848&lt;=Y$1006)),FALSE),IF(ISNUMBER(Datos!Y848),AND(Datos!Y848=INT(Datos!Y848),AND(OR(Y$1005="",Datos!Y848&gt;=Y$1005),OR(Y$1006="",Datos!Y848&lt;=Y$1006))),FALSE),OR(ISNUMBER(FIND(";"&amp;UPPER(TRIM(Datos!Y848&amp;""))&amp;"=",Y$1007)),ISNUMBER(FIND(";"&amp;UPPER(TRIM(Datos!Y848&amp;""))&amp;";",Y$1007))),OR(UPPER(TRIM(Datos!Y848&amp;""))="SÍ",UPPER(TRIM(Datos!Y848&amp;""))="SI",UPPER(TRIM(Datos!Y848&amp;""))="NO"),IF(ISNUMBER(Datos!Y848),AND(OR(Y$1005="",Datos!Y848&gt;=Y$1005),OR(Y$1006="",Datos!Y848&lt;=Y$1006)),FALSE),TRUE))))</f>
        <v>0.0</v>
      </c>
      <c r="Z848">
        <f>IF(Datos!Z848="",0,IF(AND(Z$1008&lt;&gt;"",Datos!Z848=Z$1008),0,IF(Z$1004=0,0,1-CHOOSE(Z$1004,IF(ISNUMBER(Datos!Z848),AND(OR(Z$1005="",Datos!Z848&gt;=Z$1005),OR(Z$1006="",Datos!Z848&lt;=Z$1006)),FALSE),IF(ISNUMBER(Datos!Z848),AND(Datos!Z848=INT(Datos!Z848),AND(OR(Z$1005="",Datos!Z848&gt;=Z$1005),OR(Z$1006="",Datos!Z848&lt;=Z$1006))),FALSE),OR(ISNUMBER(FIND(";"&amp;UPPER(TRIM(Datos!Z848&amp;""))&amp;"=",Z$1007)),ISNUMBER(FIND(";"&amp;UPPER(TRIM(Datos!Z848&amp;""))&amp;";",Z$1007))),OR(UPPER(TRIM(Datos!Z848&amp;""))="SÍ",UPPER(TRIM(Datos!Z848&amp;""))="SI",UPPER(TRIM(Datos!Z848&amp;""))="NO"),IF(ISNUMBER(Datos!Z848),AND(OR(Z$1005="",Datos!Z848&gt;=Z$1005),OR(Z$1006="",Datos!Z848&lt;=Z$1006)),FALSE),TRUE))))</f>
        <v>0.0</v>
      </c>
      <c r="AA848">
        <f>IF(Datos!AA848="",0,IF(AND(AA$1008&lt;&gt;"",Datos!AA848=AA$1008),0,IF(AA$1004=0,0,1-CHOOSE(AA$1004,IF(ISNUMBER(Datos!AA848),AND(OR(AA$1005="",Datos!AA848&gt;=AA$1005),OR(AA$1006="",Datos!AA848&lt;=AA$1006)),FALSE),IF(ISNUMBER(Datos!AA848),AND(Datos!AA848=INT(Datos!AA848),AND(OR(AA$1005="",Datos!AA848&gt;=AA$1005),OR(AA$1006="",Datos!AA848&lt;=AA$1006))),FALSE),OR(ISNUMBER(FIND(";"&amp;UPPER(TRIM(Datos!AA848&amp;""))&amp;"=",AA$1007)),ISNUMBER(FIND(";"&amp;UPPER(TRIM(Datos!AA848&amp;""))&amp;";",AA$1007))),OR(UPPER(TRIM(Datos!AA848&amp;""))="SÍ",UPPER(TRIM(Datos!AA848&amp;""))="SI",UPPER(TRIM(Datos!AA848&amp;""))="NO"),IF(ISNUMBER(Datos!AA848),AND(OR(AA$1005="",Datos!AA848&gt;=AA$1005),OR(AA$1006="",Datos!AA848&lt;=AA$1006)),FALSE),TRUE))))</f>
        <v>0.0</v>
      </c>
      <c r="AB848">
        <f>IF(Datos!AB848="",0,IF(AND(AB$1008&lt;&gt;"",Datos!AB848=AB$1008),0,IF(AB$1004=0,0,1-CHOOSE(AB$1004,IF(ISNUMBER(Datos!AB848),AND(OR(AB$1005="",Datos!AB848&gt;=AB$1005),OR(AB$1006="",Datos!AB848&lt;=AB$1006)),FALSE),IF(ISNUMBER(Datos!AB848),AND(Datos!AB848=INT(Datos!AB848),AND(OR(AB$1005="",Datos!AB848&gt;=AB$1005),OR(AB$1006="",Datos!AB848&lt;=AB$1006))),FALSE),OR(ISNUMBER(FIND(";"&amp;UPPER(TRIM(Datos!AB848&amp;""))&amp;"=",AB$1007)),ISNUMBER(FIND(";"&amp;UPPER(TRIM(Datos!AB848&amp;""))&amp;";",AB$1007))),OR(UPPER(TRIM(Datos!AB848&amp;""))="SÍ",UPPER(TRIM(Datos!AB848&amp;""))="SI",UPPER(TRIM(Datos!AB848&amp;""))="NO"),IF(ISNUMBER(Datos!AB848),AND(OR(AB$1005="",Datos!AB848&gt;=AB$1005),OR(AB$1006="",Datos!AB848&lt;=AB$1006)),FALSE),TRUE))))</f>
        <v>0.0</v>
      </c>
      <c r="AC848">
        <f>IF(Datos!AC848="",0,IF(AND(AC$1008&lt;&gt;"",Datos!AC848=AC$1008),0,IF(AC$1004=0,0,1-CHOOSE(AC$1004,IF(ISNUMBER(Datos!AC848),AND(OR(AC$1005="",Datos!AC848&gt;=AC$1005),OR(AC$1006="",Datos!AC848&lt;=AC$1006)),FALSE),IF(ISNUMBER(Datos!AC848),AND(Datos!AC848=INT(Datos!AC848),AND(OR(AC$1005="",Datos!AC848&gt;=AC$1005),OR(AC$1006="",Datos!AC848&lt;=AC$1006))),FALSE),OR(ISNUMBER(FIND(";"&amp;UPPER(TRIM(Datos!AC848&amp;""))&amp;"=",AC$1007)),ISNUMBER(FIND(";"&amp;UPPER(TRIM(Datos!AC848&amp;""))&amp;";",AC$1007))),OR(UPPER(TRIM(Datos!AC848&amp;""))="SÍ",UPPER(TRIM(Datos!AC848&amp;""))="SI",UPPER(TRIM(Datos!AC848&amp;""))="NO"),IF(ISNUMBER(Datos!AC848),AND(OR(AC$1005="",Datos!AC848&gt;=AC$1005),OR(AC$1006="",Datos!AC848&lt;=AC$1006)),FALSE),TRUE))))</f>
        <v>0.0</v>
      </c>
      <c r="AD848">
        <f>IF(Datos!AD848="",0,IF(AND(AD$1008&lt;&gt;"",Datos!AD848=AD$1008),0,IF(AD$1004=0,0,1-CHOOSE(AD$1004,IF(ISNUMBER(Datos!AD848),AND(OR(AD$1005="",Datos!AD848&gt;=AD$1005),OR(AD$1006="",Datos!AD848&lt;=AD$1006)),FALSE),IF(ISNUMBER(Datos!AD848),AND(Datos!AD848=INT(Datos!AD848),AND(OR(AD$1005="",Datos!AD848&gt;=AD$1005),OR(AD$1006="",Datos!AD848&lt;=AD$1006))),FALSE),OR(ISNUMBER(FIND(";"&amp;UPPER(TRIM(Datos!AD848&amp;""))&amp;"=",AD$1007)),ISNUMBER(FIND(";"&amp;UPPER(TRIM(Datos!AD848&amp;""))&amp;";",AD$1007))),OR(UPPER(TRIM(Datos!AD848&amp;""))="SÍ",UPPER(TRIM(Datos!AD848&amp;""))="SI",UPPER(TRIM(Datos!AD848&amp;""))="NO"),IF(ISNUMBER(Datos!AD848),AND(OR(AD$1005="",Datos!AD848&gt;=AD$1005),OR(AD$1006="",Datos!AD848&lt;=AD$1006)),FALSE),TRUE))))</f>
        <v>0.0</v>
      </c>
      <c r="AE848">
        <f>IF(Datos!AE848="",0,IF(AND(AE$1008&lt;&gt;"",Datos!AE848=AE$1008),0,IF(AE$1004=0,0,1-CHOOSE(AE$1004,IF(ISNUMBER(Datos!AE848),AND(OR(AE$1005="",Datos!AE848&gt;=AE$1005),OR(AE$1006="",Datos!AE848&lt;=AE$1006)),FALSE),IF(ISNUMBER(Datos!AE848),AND(Datos!AE848=INT(Datos!AE848),AND(OR(AE$1005="",Datos!AE848&gt;=AE$1005),OR(AE$1006="",Datos!AE848&lt;=AE$1006))),FALSE),OR(ISNUMBER(FIND(";"&amp;UPPER(TRIM(Datos!AE848&amp;""))&amp;"=",AE$1007)),ISNUMBER(FIND(";"&amp;UPPER(TRIM(Datos!AE848&amp;""))&amp;";",AE$1007))),OR(UPPER(TRIM(Datos!AE848&amp;""))="SÍ",UPPER(TRIM(Datos!AE848&amp;""))="SI",UPPER(TRIM(Datos!AE848&amp;""))="NO"),IF(ISNUMBER(Datos!AE848),AND(OR(AE$1005="",Datos!AE848&gt;=AE$1005),OR(AE$1006="",Datos!AE848&lt;=AE$1006)),FALSE),TRUE))))</f>
        <v>0.0</v>
      </c>
    </row>
    <row r="849" spans="2:31">
      <c r="B849">
        <f>IF(Datos!B849="",0,IF(AND(B$1008&lt;&gt;"",Datos!B849=B$1008),0,IF(B$1004=0,0,1-CHOOSE(B$1004,IF(ISNUMBER(Datos!B849),AND(OR(B$1005="",Datos!B849&gt;=B$1005),OR(B$1006="",Datos!B849&lt;=B$1006)),FALSE),IF(ISNUMBER(Datos!B849),AND(Datos!B849=INT(Datos!B849),AND(OR(B$1005="",Datos!B849&gt;=B$1005),OR(B$1006="",Datos!B849&lt;=B$1006))),FALSE),OR(ISNUMBER(FIND(";"&amp;UPPER(TRIM(Datos!B849&amp;""))&amp;"=",B$1007)),ISNUMBER(FIND(";"&amp;UPPER(TRIM(Datos!B849&amp;""))&amp;";",B$1007))),OR(UPPER(TRIM(Datos!B849&amp;""))="SÍ",UPPER(TRIM(Datos!B849&amp;""))="SI",UPPER(TRIM(Datos!B849&amp;""))="NO"),IF(ISNUMBER(Datos!B849),AND(OR(B$1005="",Datos!B849&gt;=B$1005),OR(B$1006="",Datos!B849&lt;=B$1006)),FALSE),TRUE))))</f>
        <v>0.0</v>
      </c>
      <c r="C849">
        <f>IF(Datos!C849="",0,IF(AND(C$1008&lt;&gt;"",Datos!C849=C$1008),0,IF(C$1004=0,0,1-CHOOSE(C$1004,IF(ISNUMBER(Datos!C849),AND(OR(C$1005="",Datos!C849&gt;=C$1005),OR(C$1006="",Datos!C849&lt;=C$1006)),FALSE),IF(ISNUMBER(Datos!C849),AND(Datos!C849=INT(Datos!C849),AND(OR(C$1005="",Datos!C849&gt;=C$1005),OR(C$1006="",Datos!C849&lt;=C$1006))),FALSE),OR(ISNUMBER(FIND(";"&amp;UPPER(TRIM(Datos!C849&amp;""))&amp;"=",C$1007)),ISNUMBER(FIND(";"&amp;UPPER(TRIM(Datos!C849&amp;""))&amp;";",C$1007))),OR(UPPER(TRIM(Datos!C849&amp;""))="SÍ",UPPER(TRIM(Datos!C849&amp;""))="SI",UPPER(TRIM(Datos!C849&amp;""))="NO"),IF(ISNUMBER(Datos!C849),AND(OR(C$1005="",Datos!C849&gt;=C$1005),OR(C$1006="",Datos!C849&lt;=C$1006)),FALSE),TRUE))))</f>
        <v>0.0</v>
      </c>
      <c r="D849">
        <f>IF(Datos!D849="",0,IF(AND(D$1008&lt;&gt;"",Datos!D849=D$1008),0,IF(D$1004=0,0,1-CHOOSE(D$1004,IF(ISNUMBER(Datos!D849),AND(OR(D$1005="",Datos!D849&gt;=D$1005),OR(D$1006="",Datos!D849&lt;=D$1006)),FALSE),IF(ISNUMBER(Datos!D849),AND(Datos!D849=INT(Datos!D849),AND(OR(D$1005="",Datos!D849&gt;=D$1005),OR(D$1006="",Datos!D849&lt;=D$1006))),FALSE),OR(ISNUMBER(FIND(";"&amp;UPPER(TRIM(Datos!D849&amp;""))&amp;"=",D$1007)),ISNUMBER(FIND(";"&amp;UPPER(TRIM(Datos!D849&amp;""))&amp;";",D$1007))),OR(UPPER(TRIM(Datos!D849&amp;""))="SÍ",UPPER(TRIM(Datos!D849&amp;""))="SI",UPPER(TRIM(Datos!D849&amp;""))="NO"),IF(ISNUMBER(Datos!D849),AND(OR(D$1005="",Datos!D849&gt;=D$1005),OR(D$1006="",Datos!D849&lt;=D$1006)),FALSE),TRUE))))</f>
        <v>0.0</v>
      </c>
      <c r="E849">
        <f>IF(Datos!E849="",0,IF(AND(E$1008&lt;&gt;"",Datos!E849=E$1008),0,IF(E$1004=0,0,1-CHOOSE(E$1004,IF(ISNUMBER(Datos!E849),AND(OR(E$1005="",Datos!E849&gt;=E$1005),OR(E$1006="",Datos!E849&lt;=E$1006)),FALSE),IF(ISNUMBER(Datos!E849),AND(Datos!E849=INT(Datos!E849),AND(OR(E$1005="",Datos!E849&gt;=E$1005),OR(E$1006="",Datos!E849&lt;=E$1006))),FALSE),OR(ISNUMBER(FIND(";"&amp;UPPER(TRIM(Datos!E849&amp;""))&amp;"=",E$1007)),ISNUMBER(FIND(";"&amp;UPPER(TRIM(Datos!E849&amp;""))&amp;";",E$1007))),OR(UPPER(TRIM(Datos!E849&amp;""))="SÍ",UPPER(TRIM(Datos!E849&amp;""))="SI",UPPER(TRIM(Datos!E849&amp;""))="NO"),IF(ISNUMBER(Datos!E849),AND(OR(E$1005="",Datos!E849&gt;=E$1005),OR(E$1006="",Datos!E849&lt;=E$1006)),FALSE),TRUE))))</f>
        <v>0.0</v>
      </c>
      <c r="F849">
        <f>IF(Datos!F849="",0,IF(AND(F$1008&lt;&gt;"",Datos!F849=F$1008),0,IF(F$1004=0,0,1-CHOOSE(F$1004,IF(ISNUMBER(Datos!F849),AND(OR(F$1005="",Datos!F849&gt;=F$1005),OR(F$1006="",Datos!F849&lt;=F$1006)),FALSE),IF(ISNUMBER(Datos!F849),AND(Datos!F849=INT(Datos!F849),AND(OR(F$1005="",Datos!F849&gt;=F$1005),OR(F$1006="",Datos!F849&lt;=F$1006))),FALSE),OR(ISNUMBER(FIND(";"&amp;UPPER(TRIM(Datos!F849&amp;""))&amp;"=",F$1007)),ISNUMBER(FIND(";"&amp;UPPER(TRIM(Datos!F849&amp;""))&amp;";",F$1007))),OR(UPPER(TRIM(Datos!F849&amp;""))="SÍ",UPPER(TRIM(Datos!F849&amp;""))="SI",UPPER(TRIM(Datos!F849&amp;""))="NO"),IF(ISNUMBER(Datos!F849),AND(OR(F$1005="",Datos!F849&gt;=F$1005),OR(F$1006="",Datos!F849&lt;=F$1006)),FALSE),TRUE))))</f>
        <v>0.0</v>
      </c>
      <c r="G849">
        <f>IF(Datos!G849="",0,IF(AND(G$1008&lt;&gt;"",Datos!G849=G$1008),0,IF(G$1004=0,0,1-CHOOSE(G$1004,IF(ISNUMBER(Datos!G849),AND(OR(G$1005="",Datos!G849&gt;=G$1005),OR(G$1006="",Datos!G849&lt;=G$1006)),FALSE),IF(ISNUMBER(Datos!G849),AND(Datos!G849=INT(Datos!G849),AND(OR(G$1005="",Datos!G849&gt;=G$1005),OR(G$1006="",Datos!G849&lt;=G$1006))),FALSE),OR(ISNUMBER(FIND(";"&amp;UPPER(TRIM(Datos!G849&amp;""))&amp;"=",G$1007)),ISNUMBER(FIND(";"&amp;UPPER(TRIM(Datos!G849&amp;""))&amp;";",G$1007))),OR(UPPER(TRIM(Datos!G849&amp;""))="SÍ",UPPER(TRIM(Datos!G849&amp;""))="SI",UPPER(TRIM(Datos!G849&amp;""))="NO"),IF(ISNUMBER(Datos!G849),AND(OR(G$1005="",Datos!G849&gt;=G$1005),OR(G$1006="",Datos!G849&lt;=G$1006)),FALSE),TRUE))))</f>
        <v>0.0</v>
      </c>
      <c r="H849">
        <f>IF(Datos!H849="",0,IF(AND(H$1008&lt;&gt;"",Datos!H849=H$1008),0,IF(H$1004=0,0,1-CHOOSE(H$1004,IF(ISNUMBER(Datos!H849),AND(OR(H$1005="",Datos!H849&gt;=H$1005),OR(H$1006="",Datos!H849&lt;=H$1006)),FALSE),IF(ISNUMBER(Datos!H849),AND(Datos!H849=INT(Datos!H849),AND(OR(H$1005="",Datos!H849&gt;=H$1005),OR(H$1006="",Datos!H849&lt;=H$1006))),FALSE),OR(ISNUMBER(FIND(";"&amp;UPPER(TRIM(Datos!H849&amp;""))&amp;"=",H$1007)),ISNUMBER(FIND(";"&amp;UPPER(TRIM(Datos!H849&amp;""))&amp;";",H$1007))),OR(UPPER(TRIM(Datos!H849&amp;""))="SÍ",UPPER(TRIM(Datos!H849&amp;""))="SI",UPPER(TRIM(Datos!H849&amp;""))="NO"),IF(ISNUMBER(Datos!H849),AND(OR(H$1005="",Datos!H849&gt;=H$1005),OR(H$1006="",Datos!H849&lt;=H$1006)),FALSE),TRUE))))</f>
        <v>0.0</v>
      </c>
      <c r="I849">
        <f>IF(Datos!I849="",0,IF(AND(I$1008&lt;&gt;"",Datos!I849=I$1008),0,IF(I$1004=0,0,1-CHOOSE(I$1004,IF(ISNUMBER(Datos!I849),AND(OR(I$1005="",Datos!I849&gt;=I$1005),OR(I$1006="",Datos!I849&lt;=I$1006)),FALSE),IF(ISNUMBER(Datos!I849),AND(Datos!I849=INT(Datos!I849),AND(OR(I$1005="",Datos!I849&gt;=I$1005),OR(I$1006="",Datos!I849&lt;=I$1006))),FALSE),OR(ISNUMBER(FIND(";"&amp;UPPER(TRIM(Datos!I849&amp;""))&amp;"=",I$1007)),ISNUMBER(FIND(";"&amp;UPPER(TRIM(Datos!I849&amp;""))&amp;";",I$1007))),OR(UPPER(TRIM(Datos!I849&amp;""))="SÍ",UPPER(TRIM(Datos!I849&amp;""))="SI",UPPER(TRIM(Datos!I849&amp;""))="NO"),IF(ISNUMBER(Datos!I849),AND(OR(I$1005="",Datos!I849&gt;=I$1005),OR(I$1006="",Datos!I849&lt;=I$1006)),FALSE),TRUE))))</f>
        <v>0.0</v>
      </c>
      <c r="J849">
        <f>IF(Datos!J849="",0,IF(AND(J$1008&lt;&gt;"",Datos!J849=J$1008),0,IF(J$1004=0,0,1-CHOOSE(J$1004,IF(ISNUMBER(Datos!J849),AND(OR(J$1005="",Datos!J849&gt;=J$1005),OR(J$1006="",Datos!J849&lt;=J$1006)),FALSE),IF(ISNUMBER(Datos!J849),AND(Datos!J849=INT(Datos!J849),AND(OR(J$1005="",Datos!J849&gt;=J$1005),OR(J$1006="",Datos!J849&lt;=J$1006))),FALSE),OR(ISNUMBER(FIND(";"&amp;UPPER(TRIM(Datos!J849&amp;""))&amp;"=",J$1007)),ISNUMBER(FIND(";"&amp;UPPER(TRIM(Datos!J849&amp;""))&amp;";",J$1007))),OR(UPPER(TRIM(Datos!J849&amp;""))="SÍ",UPPER(TRIM(Datos!J849&amp;""))="SI",UPPER(TRIM(Datos!J849&amp;""))="NO"),IF(ISNUMBER(Datos!J849),AND(OR(J$1005="",Datos!J849&gt;=J$1005),OR(J$1006="",Datos!J849&lt;=J$1006)),FALSE),TRUE))))</f>
        <v>0.0</v>
      </c>
      <c r="K849">
        <f>IF(Datos!K849="",0,IF(AND(K$1008&lt;&gt;"",Datos!K849=K$1008),0,IF(K$1004=0,0,1-CHOOSE(K$1004,IF(ISNUMBER(Datos!K849),AND(OR(K$1005="",Datos!K849&gt;=K$1005),OR(K$1006="",Datos!K849&lt;=K$1006)),FALSE),IF(ISNUMBER(Datos!K849),AND(Datos!K849=INT(Datos!K849),AND(OR(K$1005="",Datos!K849&gt;=K$1005),OR(K$1006="",Datos!K849&lt;=K$1006))),FALSE),OR(ISNUMBER(FIND(";"&amp;UPPER(TRIM(Datos!K849&amp;""))&amp;"=",K$1007)),ISNUMBER(FIND(";"&amp;UPPER(TRIM(Datos!K849&amp;""))&amp;";",K$1007))),OR(UPPER(TRIM(Datos!K849&amp;""))="SÍ",UPPER(TRIM(Datos!K849&amp;""))="SI",UPPER(TRIM(Datos!K849&amp;""))="NO"),IF(ISNUMBER(Datos!K849),AND(OR(K$1005="",Datos!K849&gt;=K$1005),OR(K$1006="",Datos!K849&lt;=K$1006)),FALSE),TRUE))))</f>
        <v>0.0</v>
      </c>
      <c r="L849">
        <f>IF(Datos!L849="",0,IF(AND(L$1008&lt;&gt;"",Datos!L849=L$1008),0,IF(L$1004=0,0,1-CHOOSE(L$1004,IF(ISNUMBER(Datos!L849),AND(OR(L$1005="",Datos!L849&gt;=L$1005),OR(L$1006="",Datos!L849&lt;=L$1006)),FALSE),IF(ISNUMBER(Datos!L849),AND(Datos!L849=INT(Datos!L849),AND(OR(L$1005="",Datos!L849&gt;=L$1005),OR(L$1006="",Datos!L849&lt;=L$1006))),FALSE),OR(ISNUMBER(FIND(";"&amp;UPPER(TRIM(Datos!L849&amp;""))&amp;"=",L$1007)),ISNUMBER(FIND(";"&amp;UPPER(TRIM(Datos!L849&amp;""))&amp;";",L$1007))),OR(UPPER(TRIM(Datos!L849&amp;""))="SÍ",UPPER(TRIM(Datos!L849&amp;""))="SI",UPPER(TRIM(Datos!L849&amp;""))="NO"),IF(ISNUMBER(Datos!L849),AND(OR(L$1005="",Datos!L849&gt;=L$1005),OR(L$1006="",Datos!L849&lt;=L$1006)),FALSE),TRUE))))</f>
        <v>0.0</v>
      </c>
      <c r="M849">
        <f>IF(Datos!M849="",0,IF(AND(M$1008&lt;&gt;"",Datos!M849=M$1008),0,IF(M$1004=0,0,1-CHOOSE(M$1004,IF(ISNUMBER(Datos!M849),AND(OR(M$1005="",Datos!M849&gt;=M$1005),OR(M$1006="",Datos!M849&lt;=M$1006)),FALSE),IF(ISNUMBER(Datos!M849),AND(Datos!M849=INT(Datos!M849),AND(OR(M$1005="",Datos!M849&gt;=M$1005),OR(M$1006="",Datos!M849&lt;=M$1006))),FALSE),OR(ISNUMBER(FIND(";"&amp;UPPER(TRIM(Datos!M849&amp;""))&amp;"=",M$1007)),ISNUMBER(FIND(";"&amp;UPPER(TRIM(Datos!M849&amp;""))&amp;";",M$1007))),OR(UPPER(TRIM(Datos!M849&amp;""))="SÍ",UPPER(TRIM(Datos!M849&amp;""))="SI",UPPER(TRIM(Datos!M849&amp;""))="NO"),IF(ISNUMBER(Datos!M849),AND(OR(M$1005="",Datos!M849&gt;=M$1005),OR(M$1006="",Datos!M849&lt;=M$1006)),FALSE),TRUE))))</f>
        <v>0.0</v>
      </c>
      <c r="N849">
        <f>IF(Datos!N849="",0,IF(AND(N$1008&lt;&gt;"",Datos!N849=N$1008),0,IF(N$1004=0,0,1-CHOOSE(N$1004,IF(ISNUMBER(Datos!N849),AND(OR(N$1005="",Datos!N849&gt;=N$1005),OR(N$1006="",Datos!N849&lt;=N$1006)),FALSE),IF(ISNUMBER(Datos!N849),AND(Datos!N849=INT(Datos!N849),AND(OR(N$1005="",Datos!N849&gt;=N$1005),OR(N$1006="",Datos!N849&lt;=N$1006))),FALSE),OR(ISNUMBER(FIND(";"&amp;UPPER(TRIM(Datos!N849&amp;""))&amp;"=",N$1007)),ISNUMBER(FIND(";"&amp;UPPER(TRIM(Datos!N849&amp;""))&amp;";",N$1007))),OR(UPPER(TRIM(Datos!N849&amp;""))="SÍ",UPPER(TRIM(Datos!N849&amp;""))="SI",UPPER(TRIM(Datos!N849&amp;""))="NO"),IF(ISNUMBER(Datos!N849),AND(OR(N$1005="",Datos!N849&gt;=N$1005),OR(N$1006="",Datos!N849&lt;=N$1006)),FALSE),TRUE))))</f>
        <v>0.0</v>
      </c>
      <c r="O849">
        <f>IF(Datos!O849="",0,IF(AND(O$1008&lt;&gt;"",Datos!O849=O$1008),0,IF(O$1004=0,0,1-CHOOSE(O$1004,IF(ISNUMBER(Datos!O849),AND(OR(O$1005="",Datos!O849&gt;=O$1005),OR(O$1006="",Datos!O849&lt;=O$1006)),FALSE),IF(ISNUMBER(Datos!O849),AND(Datos!O849=INT(Datos!O849),AND(OR(O$1005="",Datos!O849&gt;=O$1005),OR(O$1006="",Datos!O849&lt;=O$1006))),FALSE),OR(ISNUMBER(FIND(";"&amp;UPPER(TRIM(Datos!O849&amp;""))&amp;"=",O$1007)),ISNUMBER(FIND(";"&amp;UPPER(TRIM(Datos!O849&amp;""))&amp;";",O$1007))),OR(UPPER(TRIM(Datos!O849&amp;""))="SÍ",UPPER(TRIM(Datos!O849&amp;""))="SI",UPPER(TRIM(Datos!O849&amp;""))="NO"),IF(ISNUMBER(Datos!O849),AND(OR(O$1005="",Datos!O849&gt;=O$1005),OR(O$1006="",Datos!O849&lt;=O$1006)),FALSE),TRUE))))</f>
        <v>0.0</v>
      </c>
      <c r="P849">
        <f>IF(Datos!P849="",0,IF(AND(P$1008&lt;&gt;"",Datos!P849=P$1008),0,IF(P$1004=0,0,1-CHOOSE(P$1004,IF(ISNUMBER(Datos!P849),AND(OR(P$1005="",Datos!P849&gt;=P$1005),OR(P$1006="",Datos!P849&lt;=P$1006)),FALSE),IF(ISNUMBER(Datos!P849),AND(Datos!P849=INT(Datos!P849),AND(OR(P$1005="",Datos!P849&gt;=P$1005),OR(P$1006="",Datos!P849&lt;=P$1006))),FALSE),OR(ISNUMBER(FIND(";"&amp;UPPER(TRIM(Datos!P849&amp;""))&amp;"=",P$1007)),ISNUMBER(FIND(";"&amp;UPPER(TRIM(Datos!P849&amp;""))&amp;";",P$1007))),OR(UPPER(TRIM(Datos!P849&amp;""))="SÍ",UPPER(TRIM(Datos!P849&amp;""))="SI",UPPER(TRIM(Datos!P849&amp;""))="NO"),IF(ISNUMBER(Datos!P849),AND(OR(P$1005="",Datos!P849&gt;=P$1005),OR(P$1006="",Datos!P849&lt;=P$1006)),FALSE),TRUE))))</f>
        <v>0.0</v>
      </c>
      <c r="Q849">
        <f>IF(Datos!Q849="",0,IF(AND(Q$1008&lt;&gt;"",Datos!Q849=Q$1008),0,IF(Q$1004=0,0,1-CHOOSE(Q$1004,IF(ISNUMBER(Datos!Q849),AND(OR(Q$1005="",Datos!Q849&gt;=Q$1005),OR(Q$1006="",Datos!Q849&lt;=Q$1006)),FALSE),IF(ISNUMBER(Datos!Q849),AND(Datos!Q849=INT(Datos!Q849),AND(OR(Q$1005="",Datos!Q849&gt;=Q$1005),OR(Q$1006="",Datos!Q849&lt;=Q$1006))),FALSE),OR(ISNUMBER(FIND(";"&amp;UPPER(TRIM(Datos!Q849&amp;""))&amp;"=",Q$1007)),ISNUMBER(FIND(";"&amp;UPPER(TRIM(Datos!Q849&amp;""))&amp;";",Q$1007))),OR(UPPER(TRIM(Datos!Q849&amp;""))="SÍ",UPPER(TRIM(Datos!Q849&amp;""))="SI",UPPER(TRIM(Datos!Q849&amp;""))="NO"),IF(ISNUMBER(Datos!Q849),AND(OR(Q$1005="",Datos!Q849&gt;=Q$1005),OR(Q$1006="",Datos!Q849&lt;=Q$1006)),FALSE),TRUE))))</f>
        <v>0.0</v>
      </c>
      <c r="R849">
        <f>IF(Datos!R849="",0,IF(AND(R$1008&lt;&gt;"",Datos!R849=R$1008),0,IF(R$1004=0,0,1-CHOOSE(R$1004,IF(ISNUMBER(Datos!R849),AND(OR(R$1005="",Datos!R849&gt;=R$1005),OR(R$1006="",Datos!R849&lt;=R$1006)),FALSE),IF(ISNUMBER(Datos!R849),AND(Datos!R849=INT(Datos!R849),AND(OR(R$1005="",Datos!R849&gt;=R$1005),OR(R$1006="",Datos!R849&lt;=R$1006))),FALSE),OR(ISNUMBER(FIND(";"&amp;UPPER(TRIM(Datos!R849&amp;""))&amp;"=",R$1007)),ISNUMBER(FIND(";"&amp;UPPER(TRIM(Datos!R849&amp;""))&amp;";",R$1007))),OR(UPPER(TRIM(Datos!R849&amp;""))="SÍ",UPPER(TRIM(Datos!R849&amp;""))="SI",UPPER(TRIM(Datos!R849&amp;""))="NO"),IF(ISNUMBER(Datos!R849),AND(OR(R$1005="",Datos!R849&gt;=R$1005),OR(R$1006="",Datos!R849&lt;=R$1006)),FALSE),TRUE))))</f>
        <v>0.0</v>
      </c>
      <c r="S849">
        <f>IF(Datos!S849="",0,IF(AND(S$1008&lt;&gt;"",Datos!S849=S$1008),0,IF(S$1004=0,0,1-CHOOSE(S$1004,IF(ISNUMBER(Datos!S849),AND(OR(S$1005="",Datos!S849&gt;=S$1005),OR(S$1006="",Datos!S849&lt;=S$1006)),FALSE),IF(ISNUMBER(Datos!S849),AND(Datos!S849=INT(Datos!S849),AND(OR(S$1005="",Datos!S849&gt;=S$1005),OR(S$1006="",Datos!S849&lt;=S$1006))),FALSE),OR(ISNUMBER(FIND(";"&amp;UPPER(TRIM(Datos!S849&amp;""))&amp;"=",S$1007)),ISNUMBER(FIND(";"&amp;UPPER(TRIM(Datos!S849&amp;""))&amp;";",S$1007))),OR(UPPER(TRIM(Datos!S849&amp;""))="SÍ",UPPER(TRIM(Datos!S849&amp;""))="SI",UPPER(TRIM(Datos!S849&amp;""))="NO"),IF(ISNUMBER(Datos!S849),AND(OR(S$1005="",Datos!S849&gt;=S$1005),OR(S$1006="",Datos!S849&lt;=S$1006)),FALSE),TRUE))))</f>
        <v>0.0</v>
      </c>
      <c r="T849">
        <f>IF(Datos!T849="",0,IF(AND(T$1008&lt;&gt;"",Datos!T849=T$1008),0,IF(T$1004=0,0,1-CHOOSE(T$1004,IF(ISNUMBER(Datos!T849),AND(OR(T$1005="",Datos!T849&gt;=T$1005),OR(T$1006="",Datos!T849&lt;=T$1006)),FALSE),IF(ISNUMBER(Datos!T849),AND(Datos!T849=INT(Datos!T849),AND(OR(T$1005="",Datos!T849&gt;=T$1005),OR(T$1006="",Datos!T849&lt;=T$1006))),FALSE),OR(ISNUMBER(FIND(";"&amp;UPPER(TRIM(Datos!T849&amp;""))&amp;"=",T$1007)),ISNUMBER(FIND(";"&amp;UPPER(TRIM(Datos!T849&amp;""))&amp;";",T$1007))),OR(UPPER(TRIM(Datos!T849&amp;""))="SÍ",UPPER(TRIM(Datos!T849&amp;""))="SI",UPPER(TRIM(Datos!T849&amp;""))="NO"),IF(ISNUMBER(Datos!T849),AND(OR(T$1005="",Datos!T849&gt;=T$1005),OR(T$1006="",Datos!T849&lt;=T$1006)),FALSE),TRUE))))</f>
        <v>0.0</v>
      </c>
      <c r="U849">
        <f>IF(Datos!U849="",0,IF(AND(U$1008&lt;&gt;"",Datos!U849=U$1008),0,IF(U$1004=0,0,1-CHOOSE(U$1004,IF(ISNUMBER(Datos!U849),AND(OR(U$1005="",Datos!U849&gt;=U$1005),OR(U$1006="",Datos!U849&lt;=U$1006)),FALSE),IF(ISNUMBER(Datos!U849),AND(Datos!U849=INT(Datos!U849),AND(OR(U$1005="",Datos!U849&gt;=U$1005),OR(U$1006="",Datos!U849&lt;=U$1006))),FALSE),OR(ISNUMBER(FIND(";"&amp;UPPER(TRIM(Datos!U849&amp;""))&amp;"=",U$1007)),ISNUMBER(FIND(";"&amp;UPPER(TRIM(Datos!U849&amp;""))&amp;";",U$1007))),OR(UPPER(TRIM(Datos!U849&amp;""))="SÍ",UPPER(TRIM(Datos!U849&amp;""))="SI",UPPER(TRIM(Datos!U849&amp;""))="NO"),IF(ISNUMBER(Datos!U849),AND(OR(U$1005="",Datos!U849&gt;=U$1005),OR(U$1006="",Datos!U849&lt;=U$1006)),FALSE),TRUE))))</f>
        <v>0.0</v>
      </c>
      <c r="V849">
        <f>IF(Datos!V849="",0,IF(AND(V$1008&lt;&gt;"",Datos!V849=V$1008),0,IF(V$1004=0,0,1-CHOOSE(V$1004,IF(ISNUMBER(Datos!V849),AND(OR(V$1005="",Datos!V849&gt;=V$1005),OR(V$1006="",Datos!V849&lt;=V$1006)),FALSE),IF(ISNUMBER(Datos!V849),AND(Datos!V849=INT(Datos!V849),AND(OR(V$1005="",Datos!V849&gt;=V$1005),OR(V$1006="",Datos!V849&lt;=V$1006))),FALSE),OR(ISNUMBER(FIND(";"&amp;UPPER(TRIM(Datos!V849&amp;""))&amp;"=",V$1007)),ISNUMBER(FIND(";"&amp;UPPER(TRIM(Datos!V849&amp;""))&amp;";",V$1007))),OR(UPPER(TRIM(Datos!V849&amp;""))="SÍ",UPPER(TRIM(Datos!V849&amp;""))="SI",UPPER(TRIM(Datos!V849&amp;""))="NO"),IF(ISNUMBER(Datos!V849),AND(OR(V$1005="",Datos!V849&gt;=V$1005),OR(V$1006="",Datos!V849&lt;=V$1006)),FALSE),TRUE))))</f>
        <v>0.0</v>
      </c>
      <c r="W849">
        <f>IF(Datos!W849="",0,IF(AND(W$1008&lt;&gt;"",Datos!W849=W$1008),0,IF(W$1004=0,0,1-CHOOSE(W$1004,IF(ISNUMBER(Datos!W849),AND(OR(W$1005="",Datos!W849&gt;=W$1005),OR(W$1006="",Datos!W849&lt;=W$1006)),FALSE),IF(ISNUMBER(Datos!W849),AND(Datos!W849=INT(Datos!W849),AND(OR(W$1005="",Datos!W849&gt;=W$1005),OR(W$1006="",Datos!W849&lt;=W$1006))),FALSE),OR(ISNUMBER(FIND(";"&amp;UPPER(TRIM(Datos!W849&amp;""))&amp;"=",W$1007)),ISNUMBER(FIND(";"&amp;UPPER(TRIM(Datos!W849&amp;""))&amp;";",W$1007))),OR(UPPER(TRIM(Datos!W849&amp;""))="SÍ",UPPER(TRIM(Datos!W849&amp;""))="SI",UPPER(TRIM(Datos!W849&amp;""))="NO"),IF(ISNUMBER(Datos!W849),AND(OR(W$1005="",Datos!W849&gt;=W$1005),OR(W$1006="",Datos!W849&lt;=W$1006)),FALSE),TRUE))))</f>
        <v>0.0</v>
      </c>
      <c r="X849">
        <f>IF(Datos!X849="",0,IF(AND(X$1008&lt;&gt;"",Datos!X849=X$1008),0,IF(X$1004=0,0,1-CHOOSE(X$1004,IF(ISNUMBER(Datos!X849),AND(OR(X$1005="",Datos!X849&gt;=X$1005),OR(X$1006="",Datos!X849&lt;=X$1006)),FALSE),IF(ISNUMBER(Datos!X849),AND(Datos!X849=INT(Datos!X849),AND(OR(X$1005="",Datos!X849&gt;=X$1005),OR(X$1006="",Datos!X849&lt;=X$1006))),FALSE),OR(ISNUMBER(FIND(";"&amp;UPPER(TRIM(Datos!X849&amp;""))&amp;"=",X$1007)),ISNUMBER(FIND(";"&amp;UPPER(TRIM(Datos!X849&amp;""))&amp;";",X$1007))),OR(UPPER(TRIM(Datos!X849&amp;""))="SÍ",UPPER(TRIM(Datos!X849&amp;""))="SI",UPPER(TRIM(Datos!X849&amp;""))="NO"),IF(ISNUMBER(Datos!X849),AND(OR(X$1005="",Datos!X849&gt;=X$1005),OR(X$1006="",Datos!X849&lt;=X$1006)),FALSE),TRUE))))</f>
        <v>0.0</v>
      </c>
      <c r="Y849">
        <f>IF(Datos!Y849="",0,IF(AND(Y$1008&lt;&gt;"",Datos!Y849=Y$1008),0,IF(Y$1004=0,0,1-CHOOSE(Y$1004,IF(ISNUMBER(Datos!Y849),AND(OR(Y$1005="",Datos!Y849&gt;=Y$1005),OR(Y$1006="",Datos!Y849&lt;=Y$1006)),FALSE),IF(ISNUMBER(Datos!Y849),AND(Datos!Y849=INT(Datos!Y849),AND(OR(Y$1005="",Datos!Y849&gt;=Y$1005),OR(Y$1006="",Datos!Y849&lt;=Y$1006))),FALSE),OR(ISNUMBER(FIND(";"&amp;UPPER(TRIM(Datos!Y849&amp;""))&amp;"=",Y$1007)),ISNUMBER(FIND(";"&amp;UPPER(TRIM(Datos!Y849&amp;""))&amp;";",Y$1007))),OR(UPPER(TRIM(Datos!Y849&amp;""))="SÍ",UPPER(TRIM(Datos!Y849&amp;""))="SI",UPPER(TRIM(Datos!Y849&amp;""))="NO"),IF(ISNUMBER(Datos!Y849),AND(OR(Y$1005="",Datos!Y849&gt;=Y$1005),OR(Y$1006="",Datos!Y849&lt;=Y$1006)),FALSE),TRUE))))</f>
        <v>0.0</v>
      </c>
      <c r="Z849">
        <f>IF(Datos!Z849="",0,IF(AND(Z$1008&lt;&gt;"",Datos!Z849=Z$1008),0,IF(Z$1004=0,0,1-CHOOSE(Z$1004,IF(ISNUMBER(Datos!Z849),AND(OR(Z$1005="",Datos!Z849&gt;=Z$1005),OR(Z$1006="",Datos!Z849&lt;=Z$1006)),FALSE),IF(ISNUMBER(Datos!Z849),AND(Datos!Z849=INT(Datos!Z849),AND(OR(Z$1005="",Datos!Z849&gt;=Z$1005),OR(Z$1006="",Datos!Z849&lt;=Z$1006))),FALSE),OR(ISNUMBER(FIND(";"&amp;UPPER(TRIM(Datos!Z849&amp;""))&amp;"=",Z$1007)),ISNUMBER(FIND(";"&amp;UPPER(TRIM(Datos!Z849&amp;""))&amp;";",Z$1007))),OR(UPPER(TRIM(Datos!Z849&amp;""))="SÍ",UPPER(TRIM(Datos!Z849&amp;""))="SI",UPPER(TRIM(Datos!Z849&amp;""))="NO"),IF(ISNUMBER(Datos!Z849),AND(OR(Z$1005="",Datos!Z849&gt;=Z$1005),OR(Z$1006="",Datos!Z849&lt;=Z$1006)),FALSE),TRUE))))</f>
        <v>0.0</v>
      </c>
      <c r="AA849">
        <f>IF(Datos!AA849="",0,IF(AND(AA$1008&lt;&gt;"",Datos!AA849=AA$1008),0,IF(AA$1004=0,0,1-CHOOSE(AA$1004,IF(ISNUMBER(Datos!AA849),AND(OR(AA$1005="",Datos!AA849&gt;=AA$1005),OR(AA$1006="",Datos!AA849&lt;=AA$1006)),FALSE),IF(ISNUMBER(Datos!AA849),AND(Datos!AA849=INT(Datos!AA849),AND(OR(AA$1005="",Datos!AA849&gt;=AA$1005),OR(AA$1006="",Datos!AA849&lt;=AA$1006))),FALSE),OR(ISNUMBER(FIND(";"&amp;UPPER(TRIM(Datos!AA849&amp;""))&amp;"=",AA$1007)),ISNUMBER(FIND(";"&amp;UPPER(TRIM(Datos!AA849&amp;""))&amp;";",AA$1007))),OR(UPPER(TRIM(Datos!AA849&amp;""))="SÍ",UPPER(TRIM(Datos!AA849&amp;""))="SI",UPPER(TRIM(Datos!AA849&amp;""))="NO"),IF(ISNUMBER(Datos!AA849),AND(OR(AA$1005="",Datos!AA849&gt;=AA$1005),OR(AA$1006="",Datos!AA849&lt;=AA$1006)),FALSE),TRUE))))</f>
        <v>0.0</v>
      </c>
      <c r="AB849">
        <f>IF(Datos!AB849="",0,IF(AND(AB$1008&lt;&gt;"",Datos!AB849=AB$1008),0,IF(AB$1004=0,0,1-CHOOSE(AB$1004,IF(ISNUMBER(Datos!AB849),AND(OR(AB$1005="",Datos!AB849&gt;=AB$1005),OR(AB$1006="",Datos!AB849&lt;=AB$1006)),FALSE),IF(ISNUMBER(Datos!AB849),AND(Datos!AB849=INT(Datos!AB849),AND(OR(AB$1005="",Datos!AB849&gt;=AB$1005),OR(AB$1006="",Datos!AB849&lt;=AB$1006))),FALSE),OR(ISNUMBER(FIND(";"&amp;UPPER(TRIM(Datos!AB849&amp;""))&amp;"=",AB$1007)),ISNUMBER(FIND(";"&amp;UPPER(TRIM(Datos!AB849&amp;""))&amp;";",AB$1007))),OR(UPPER(TRIM(Datos!AB849&amp;""))="SÍ",UPPER(TRIM(Datos!AB849&amp;""))="SI",UPPER(TRIM(Datos!AB849&amp;""))="NO"),IF(ISNUMBER(Datos!AB849),AND(OR(AB$1005="",Datos!AB849&gt;=AB$1005),OR(AB$1006="",Datos!AB849&lt;=AB$1006)),FALSE),TRUE))))</f>
        <v>0.0</v>
      </c>
      <c r="AC849">
        <f>IF(Datos!AC849="",0,IF(AND(AC$1008&lt;&gt;"",Datos!AC849=AC$1008),0,IF(AC$1004=0,0,1-CHOOSE(AC$1004,IF(ISNUMBER(Datos!AC849),AND(OR(AC$1005="",Datos!AC849&gt;=AC$1005),OR(AC$1006="",Datos!AC849&lt;=AC$1006)),FALSE),IF(ISNUMBER(Datos!AC849),AND(Datos!AC849=INT(Datos!AC849),AND(OR(AC$1005="",Datos!AC849&gt;=AC$1005),OR(AC$1006="",Datos!AC849&lt;=AC$1006))),FALSE),OR(ISNUMBER(FIND(";"&amp;UPPER(TRIM(Datos!AC849&amp;""))&amp;"=",AC$1007)),ISNUMBER(FIND(";"&amp;UPPER(TRIM(Datos!AC849&amp;""))&amp;";",AC$1007))),OR(UPPER(TRIM(Datos!AC849&amp;""))="SÍ",UPPER(TRIM(Datos!AC849&amp;""))="SI",UPPER(TRIM(Datos!AC849&amp;""))="NO"),IF(ISNUMBER(Datos!AC849),AND(OR(AC$1005="",Datos!AC849&gt;=AC$1005),OR(AC$1006="",Datos!AC849&lt;=AC$1006)),FALSE),TRUE))))</f>
        <v>0.0</v>
      </c>
      <c r="AD849">
        <f>IF(Datos!AD849="",0,IF(AND(AD$1008&lt;&gt;"",Datos!AD849=AD$1008),0,IF(AD$1004=0,0,1-CHOOSE(AD$1004,IF(ISNUMBER(Datos!AD849),AND(OR(AD$1005="",Datos!AD849&gt;=AD$1005),OR(AD$1006="",Datos!AD849&lt;=AD$1006)),FALSE),IF(ISNUMBER(Datos!AD849),AND(Datos!AD849=INT(Datos!AD849),AND(OR(AD$1005="",Datos!AD849&gt;=AD$1005),OR(AD$1006="",Datos!AD849&lt;=AD$1006))),FALSE),OR(ISNUMBER(FIND(";"&amp;UPPER(TRIM(Datos!AD849&amp;""))&amp;"=",AD$1007)),ISNUMBER(FIND(";"&amp;UPPER(TRIM(Datos!AD849&amp;""))&amp;";",AD$1007))),OR(UPPER(TRIM(Datos!AD849&amp;""))="SÍ",UPPER(TRIM(Datos!AD849&amp;""))="SI",UPPER(TRIM(Datos!AD849&amp;""))="NO"),IF(ISNUMBER(Datos!AD849),AND(OR(AD$1005="",Datos!AD849&gt;=AD$1005),OR(AD$1006="",Datos!AD849&lt;=AD$1006)),FALSE),TRUE))))</f>
        <v>0.0</v>
      </c>
      <c r="AE849">
        <f>IF(Datos!AE849="",0,IF(AND(AE$1008&lt;&gt;"",Datos!AE849=AE$1008),0,IF(AE$1004=0,0,1-CHOOSE(AE$1004,IF(ISNUMBER(Datos!AE849),AND(OR(AE$1005="",Datos!AE849&gt;=AE$1005),OR(AE$1006="",Datos!AE849&lt;=AE$1006)),FALSE),IF(ISNUMBER(Datos!AE849),AND(Datos!AE849=INT(Datos!AE849),AND(OR(AE$1005="",Datos!AE849&gt;=AE$1005),OR(AE$1006="",Datos!AE849&lt;=AE$1006))),FALSE),OR(ISNUMBER(FIND(";"&amp;UPPER(TRIM(Datos!AE849&amp;""))&amp;"=",AE$1007)),ISNUMBER(FIND(";"&amp;UPPER(TRIM(Datos!AE849&amp;""))&amp;";",AE$1007))),OR(UPPER(TRIM(Datos!AE849&amp;""))="SÍ",UPPER(TRIM(Datos!AE849&amp;""))="SI",UPPER(TRIM(Datos!AE849&amp;""))="NO"),IF(ISNUMBER(Datos!AE849),AND(OR(AE$1005="",Datos!AE849&gt;=AE$1005),OR(AE$1006="",Datos!AE849&lt;=AE$1006)),FALSE),TRUE))))</f>
        <v>0.0</v>
      </c>
    </row>
    <row r="850" spans="2:31">
      <c r="B850">
        <f>IF(Datos!B850="",0,IF(AND(B$1008&lt;&gt;"",Datos!B850=B$1008),0,IF(B$1004=0,0,1-CHOOSE(B$1004,IF(ISNUMBER(Datos!B850),AND(OR(B$1005="",Datos!B850&gt;=B$1005),OR(B$1006="",Datos!B850&lt;=B$1006)),FALSE),IF(ISNUMBER(Datos!B850),AND(Datos!B850=INT(Datos!B850),AND(OR(B$1005="",Datos!B850&gt;=B$1005),OR(B$1006="",Datos!B850&lt;=B$1006))),FALSE),OR(ISNUMBER(FIND(";"&amp;UPPER(TRIM(Datos!B850&amp;""))&amp;"=",B$1007)),ISNUMBER(FIND(";"&amp;UPPER(TRIM(Datos!B850&amp;""))&amp;";",B$1007))),OR(UPPER(TRIM(Datos!B850&amp;""))="SÍ",UPPER(TRIM(Datos!B850&amp;""))="SI",UPPER(TRIM(Datos!B850&amp;""))="NO"),IF(ISNUMBER(Datos!B850),AND(OR(B$1005="",Datos!B850&gt;=B$1005),OR(B$1006="",Datos!B850&lt;=B$1006)),FALSE),TRUE))))</f>
        <v>0.0</v>
      </c>
      <c r="C850">
        <f>IF(Datos!C850="",0,IF(AND(C$1008&lt;&gt;"",Datos!C850=C$1008),0,IF(C$1004=0,0,1-CHOOSE(C$1004,IF(ISNUMBER(Datos!C850),AND(OR(C$1005="",Datos!C850&gt;=C$1005),OR(C$1006="",Datos!C850&lt;=C$1006)),FALSE),IF(ISNUMBER(Datos!C850),AND(Datos!C850=INT(Datos!C850),AND(OR(C$1005="",Datos!C850&gt;=C$1005),OR(C$1006="",Datos!C850&lt;=C$1006))),FALSE),OR(ISNUMBER(FIND(";"&amp;UPPER(TRIM(Datos!C850&amp;""))&amp;"=",C$1007)),ISNUMBER(FIND(";"&amp;UPPER(TRIM(Datos!C850&amp;""))&amp;";",C$1007))),OR(UPPER(TRIM(Datos!C850&amp;""))="SÍ",UPPER(TRIM(Datos!C850&amp;""))="SI",UPPER(TRIM(Datos!C850&amp;""))="NO"),IF(ISNUMBER(Datos!C850),AND(OR(C$1005="",Datos!C850&gt;=C$1005),OR(C$1006="",Datos!C850&lt;=C$1006)),FALSE),TRUE))))</f>
        <v>0.0</v>
      </c>
      <c r="D850">
        <f>IF(Datos!D850="",0,IF(AND(D$1008&lt;&gt;"",Datos!D850=D$1008),0,IF(D$1004=0,0,1-CHOOSE(D$1004,IF(ISNUMBER(Datos!D850),AND(OR(D$1005="",Datos!D850&gt;=D$1005),OR(D$1006="",Datos!D850&lt;=D$1006)),FALSE),IF(ISNUMBER(Datos!D850),AND(Datos!D850=INT(Datos!D850),AND(OR(D$1005="",Datos!D850&gt;=D$1005),OR(D$1006="",Datos!D850&lt;=D$1006))),FALSE),OR(ISNUMBER(FIND(";"&amp;UPPER(TRIM(Datos!D850&amp;""))&amp;"=",D$1007)),ISNUMBER(FIND(";"&amp;UPPER(TRIM(Datos!D850&amp;""))&amp;";",D$1007))),OR(UPPER(TRIM(Datos!D850&amp;""))="SÍ",UPPER(TRIM(Datos!D850&amp;""))="SI",UPPER(TRIM(Datos!D850&amp;""))="NO"),IF(ISNUMBER(Datos!D850),AND(OR(D$1005="",Datos!D850&gt;=D$1005),OR(D$1006="",Datos!D850&lt;=D$1006)),FALSE),TRUE))))</f>
        <v>0.0</v>
      </c>
      <c r="E850">
        <f>IF(Datos!E850="",0,IF(AND(E$1008&lt;&gt;"",Datos!E850=E$1008),0,IF(E$1004=0,0,1-CHOOSE(E$1004,IF(ISNUMBER(Datos!E850),AND(OR(E$1005="",Datos!E850&gt;=E$1005),OR(E$1006="",Datos!E850&lt;=E$1006)),FALSE),IF(ISNUMBER(Datos!E850),AND(Datos!E850=INT(Datos!E850),AND(OR(E$1005="",Datos!E850&gt;=E$1005),OR(E$1006="",Datos!E850&lt;=E$1006))),FALSE),OR(ISNUMBER(FIND(";"&amp;UPPER(TRIM(Datos!E850&amp;""))&amp;"=",E$1007)),ISNUMBER(FIND(";"&amp;UPPER(TRIM(Datos!E850&amp;""))&amp;";",E$1007))),OR(UPPER(TRIM(Datos!E850&amp;""))="SÍ",UPPER(TRIM(Datos!E850&amp;""))="SI",UPPER(TRIM(Datos!E850&amp;""))="NO"),IF(ISNUMBER(Datos!E850),AND(OR(E$1005="",Datos!E850&gt;=E$1005),OR(E$1006="",Datos!E850&lt;=E$1006)),FALSE),TRUE))))</f>
        <v>0.0</v>
      </c>
      <c r="F850">
        <f>IF(Datos!F850="",0,IF(AND(F$1008&lt;&gt;"",Datos!F850=F$1008),0,IF(F$1004=0,0,1-CHOOSE(F$1004,IF(ISNUMBER(Datos!F850),AND(OR(F$1005="",Datos!F850&gt;=F$1005),OR(F$1006="",Datos!F850&lt;=F$1006)),FALSE),IF(ISNUMBER(Datos!F850),AND(Datos!F850=INT(Datos!F850),AND(OR(F$1005="",Datos!F850&gt;=F$1005),OR(F$1006="",Datos!F850&lt;=F$1006))),FALSE),OR(ISNUMBER(FIND(";"&amp;UPPER(TRIM(Datos!F850&amp;""))&amp;"=",F$1007)),ISNUMBER(FIND(";"&amp;UPPER(TRIM(Datos!F850&amp;""))&amp;";",F$1007))),OR(UPPER(TRIM(Datos!F850&amp;""))="SÍ",UPPER(TRIM(Datos!F850&amp;""))="SI",UPPER(TRIM(Datos!F850&amp;""))="NO"),IF(ISNUMBER(Datos!F850),AND(OR(F$1005="",Datos!F850&gt;=F$1005),OR(F$1006="",Datos!F850&lt;=F$1006)),FALSE),TRUE))))</f>
        <v>0.0</v>
      </c>
      <c r="G850">
        <f>IF(Datos!G850="",0,IF(AND(G$1008&lt;&gt;"",Datos!G850=G$1008),0,IF(G$1004=0,0,1-CHOOSE(G$1004,IF(ISNUMBER(Datos!G850),AND(OR(G$1005="",Datos!G850&gt;=G$1005),OR(G$1006="",Datos!G850&lt;=G$1006)),FALSE),IF(ISNUMBER(Datos!G850),AND(Datos!G850=INT(Datos!G850),AND(OR(G$1005="",Datos!G850&gt;=G$1005),OR(G$1006="",Datos!G850&lt;=G$1006))),FALSE),OR(ISNUMBER(FIND(";"&amp;UPPER(TRIM(Datos!G850&amp;""))&amp;"=",G$1007)),ISNUMBER(FIND(";"&amp;UPPER(TRIM(Datos!G850&amp;""))&amp;";",G$1007))),OR(UPPER(TRIM(Datos!G850&amp;""))="SÍ",UPPER(TRIM(Datos!G850&amp;""))="SI",UPPER(TRIM(Datos!G850&amp;""))="NO"),IF(ISNUMBER(Datos!G850),AND(OR(G$1005="",Datos!G850&gt;=G$1005),OR(G$1006="",Datos!G850&lt;=G$1006)),FALSE),TRUE))))</f>
        <v>0.0</v>
      </c>
      <c r="H850">
        <f>IF(Datos!H850="",0,IF(AND(H$1008&lt;&gt;"",Datos!H850=H$1008),0,IF(H$1004=0,0,1-CHOOSE(H$1004,IF(ISNUMBER(Datos!H850),AND(OR(H$1005="",Datos!H850&gt;=H$1005),OR(H$1006="",Datos!H850&lt;=H$1006)),FALSE),IF(ISNUMBER(Datos!H850),AND(Datos!H850=INT(Datos!H850),AND(OR(H$1005="",Datos!H850&gt;=H$1005),OR(H$1006="",Datos!H850&lt;=H$1006))),FALSE),OR(ISNUMBER(FIND(";"&amp;UPPER(TRIM(Datos!H850&amp;""))&amp;"=",H$1007)),ISNUMBER(FIND(";"&amp;UPPER(TRIM(Datos!H850&amp;""))&amp;";",H$1007))),OR(UPPER(TRIM(Datos!H850&amp;""))="SÍ",UPPER(TRIM(Datos!H850&amp;""))="SI",UPPER(TRIM(Datos!H850&amp;""))="NO"),IF(ISNUMBER(Datos!H850),AND(OR(H$1005="",Datos!H850&gt;=H$1005),OR(H$1006="",Datos!H850&lt;=H$1006)),FALSE),TRUE))))</f>
        <v>0.0</v>
      </c>
      <c r="I850">
        <f>IF(Datos!I850="",0,IF(AND(I$1008&lt;&gt;"",Datos!I850=I$1008),0,IF(I$1004=0,0,1-CHOOSE(I$1004,IF(ISNUMBER(Datos!I850),AND(OR(I$1005="",Datos!I850&gt;=I$1005),OR(I$1006="",Datos!I850&lt;=I$1006)),FALSE),IF(ISNUMBER(Datos!I850),AND(Datos!I850=INT(Datos!I850),AND(OR(I$1005="",Datos!I850&gt;=I$1005),OR(I$1006="",Datos!I850&lt;=I$1006))),FALSE),OR(ISNUMBER(FIND(";"&amp;UPPER(TRIM(Datos!I850&amp;""))&amp;"=",I$1007)),ISNUMBER(FIND(";"&amp;UPPER(TRIM(Datos!I850&amp;""))&amp;";",I$1007))),OR(UPPER(TRIM(Datos!I850&amp;""))="SÍ",UPPER(TRIM(Datos!I850&amp;""))="SI",UPPER(TRIM(Datos!I850&amp;""))="NO"),IF(ISNUMBER(Datos!I850),AND(OR(I$1005="",Datos!I850&gt;=I$1005),OR(I$1006="",Datos!I850&lt;=I$1006)),FALSE),TRUE))))</f>
        <v>0.0</v>
      </c>
      <c r="J850">
        <f>IF(Datos!J850="",0,IF(AND(J$1008&lt;&gt;"",Datos!J850=J$1008),0,IF(J$1004=0,0,1-CHOOSE(J$1004,IF(ISNUMBER(Datos!J850),AND(OR(J$1005="",Datos!J850&gt;=J$1005),OR(J$1006="",Datos!J850&lt;=J$1006)),FALSE),IF(ISNUMBER(Datos!J850),AND(Datos!J850=INT(Datos!J850),AND(OR(J$1005="",Datos!J850&gt;=J$1005),OR(J$1006="",Datos!J850&lt;=J$1006))),FALSE),OR(ISNUMBER(FIND(";"&amp;UPPER(TRIM(Datos!J850&amp;""))&amp;"=",J$1007)),ISNUMBER(FIND(";"&amp;UPPER(TRIM(Datos!J850&amp;""))&amp;";",J$1007))),OR(UPPER(TRIM(Datos!J850&amp;""))="SÍ",UPPER(TRIM(Datos!J850&amp;""))="SI",UPPER(TRIM(Datos!J850&amp;""))="NO"),IF(ISNUMBER(Datos!J850),AND(OR(J$1005="",Datos!J850&gt;=J$1005),OR(J$1006="",Datos!J850&lt;=J$1006)),FALSE),TRUE))))</f>
        <v>0.0</v>
      </c>
      <c r="K850">
        <f>IF(Datos!K850="",0,IF(AND(K$1008&lt;&gt;"",Datos!K850=K$1008),0,IF(K$1004=0,0,1-CHOOSE(K$1004,IF(ISNUMBER(Datos!K850),AND(OR(K$1005="",Datos!K850&gt;=K$1005),OR(K$1006="",Datos!K850&lt;=K$1006)),FALSE),IF(ISNUMBER(Datos!K850),AND(Datos!K850=INT(Datos!K850),AND(OR(K$1005="",Datos!K850&gt;=K$1005),OR(K$1006="",Datos!K850&lt;=K$1006))),FALSE),OR(ISNUMBER(FIND(";"&amp;UPPER(TRIM(Datos!K850&amp;""))&amp;"=",K$1007)),ISNUMBER(FIND(";"&amp;UPPER(TRIM(Datos!K850&amp;""))&amp;";",K$1007))),OR(UPPER(TRIM(Datos!K850&amp;""))="SÍ",UPPER(TRIM(Datos!K850&amp;""))="SI",UPPER(TRIM(Datos!K850&amp;""))="NO"),IF(ISNUMBER(Datos!K850),AND(OR(K$1005="",Datos!K850&gt;=K$1005),OR(K$1006="",Datos!K850&lt;=K$1006)),FALSE),TRUE))))</f>
        <v>0.0</v>
      </c>
      <c r="L850">
        <f>IF(Datos!L850="",0,IF(AND(L$1008&lt;&gt;"",Datos!L850=L$1008),0,IF(L$1004=0,0,1-CHOOSE(L$1004,IF(ISNUMBER(Datos!L850),AND(OR(L$1005="",Datos!L850&gt;=L$1005),OR(L$1006="",Datos!L850&lt;=L$1006)),FALSE),IF(ISNUMBER(Datos!L850),AND(Datos!L850=INT(Datos!L850),AND(OR(L$1005="",Datos!L850&gt;=L$1005),OR(L$1006="",Datos!L850&lt;=L$1006))),FALSE),OR(ISNUMBER(FIND(";"&amp;UPPER(TRIM(Datos!L850&amp;""))&amp;"=",L$1007)),ISNUMBER(FIND(";"&amp;UPPER(TRIM(Datos!L850&amp;""))&amp;";",L$1007))),OR(UPPER(TRIM(Datos!L850&amp;""))="SÍ",UPPER(TRIM(Datos!L850&amp;""))="SI",UPPER(TRIM(Datos!L850&amp;""))="NO"),IF(ISNUMBER(Datos!L850),AND(OR(L$1005="",Datos!L850&gt;=L$1005),OR(L$1006="",Datos!L850&lt;=L$1006)),FALSE),TRUE))))</f>
        <v>0.0</v>
      </c>
      <c r="M850">
        <f>IF(Datos!M850="",0,IF(AND(M$1008&lt;&gt;"",Datos!M850=M$1008),0,IF(M$1004=0,0,1-CHOOSE(M$1004,IF(ISNUMBER(Datos!M850),AND(OR(M$1005="",Datos!M850&gt;=M$1005),OR(M$1006="",Datos!M850&lt;=M$1006)),FALSE),IF(ISNUMBER(Datos!M850),AND(Datos!M850=INT(Datos!M850),AND(OR(M$1005="",Datos!M850&gt;=M$1005),OR(M$1006="",Datos!M850&lt;=M$1006))),FALSE),OR(ISNUMBER(FIND(";"&amp;UPPER(TRIM(Datos!M850&amp;""))&amp;"=",M$1007)),ISNUMBER(FIND(";"&amp;UPPER(TRIM(Datos!M850&amp;""))&amp;";",M$1007))),OR(UPPER(TRIM(Datos!M850&amp;""))="SÍ",UPPER(TRIM(Datos!M850&amp;""))="SI",UPPER(TRIM(Datos!M850&amp;""))="NO"),IF(ISNUMBER(Datos!M850),AND(OR(M$1005="",Datos!M850&gt;=M$1005),OR(M$1006="",Datos!M850&lt;=M$1006)),FALSE),TRUE))))</f>
        <v>0.0</v>
      </c>
      <c r="N850">
        <f>IF(Datos!N850="",0,IF(AND(N$1008&lt;&gt;"",Datos!N850=N$1008),0,IF(N$1004=0,0,1-CHOOSE(N$1004,IF(ISNUMBER(Datos!N850),AND(OR(N$1005="",Datos!N850&gt;=N$1005),OR(N$1006="",Datos!N850&lt;=N$1006)),FALSE),IF(ISNUMBER(Datos!N850),AND(Datos!N850=INT(Datos!N850),AND(OR(N$1005="",Datos!N850&gt;=N$1005),OR(N$1006="",Datos!N850&lt;=N$1006))),FALSE),OR(ISNUMBER(FIND(";"&amp;UPPER(TRIM(Datos!N850&amp;""))&amp;"=",N$1007)),ISNUMBER(FIND(";"&amp;UPPER(TRIM(Datos!N850&amp;""))&amp;";",N$1007))),OR(UPPER(TRIM(Datos!N850&amp;""))="SÍ",UPPER(TRIM(Datos!N850&amp;""))="SI",UPPER(TRIM(Datos!N850&amp;""))="NO"),IF(ISNUMBER(Datos!N850),AND(OR(N$1005="",Datos!N850&gt;=N$1005),OR(N$1006="",Datos!N850&lt;=N$1006)),FALSE),TRUE))))</f>
        <v>0.0</v>
      </c>
      <c r="O850">
        <f>IF(Datos!O850="",0,IF(AND(O$1008&lt;&gt;"",Datos!O850=O$1008),0,IF(O$1004=0,0,1-CHOOSE(O$1004,IF(ISNUMBER(Datos!O850),AND(OR(O$1005="",Datos!O850&gt;=O$1005),OR(O$1006="",Datos!O850&lt;=O$1006)),FALSE),IF(ISNUMBER(Datos!O850),AND(Datos!O850=INT(Datos!O850),AND(OR(O$1005="",Datos!O850&gt;=O$1005),OR(O$1006="",Datos!O850&lt;=O$1006))),FALSE),OR(ISNUMBER(FIND(";"&amp;UPPER(TRIM(Datos!O850&amp;""))&amp;"=",O$1007)),ISNUMBER(FIND(";"&amp;UPPER(TRIM(Datos!O850&amp;""))&amp;";",O$1007))),OR(UPPER(TRIM(Datos!O850&amp;""))="SÍ",UPPER(TRIM(Datos!O850&amp;""))="SI",UPPER(TRIM(Datos!O850&amp;""))="NO"),IF(ISNUMBER(Datos!O850),AND(OR(O$1005="",Datos!O850&gt;=O$1005),OR(O$1006="",Datos!O850&lt;=O$1006)),FALSE),TRUE))))</f>
        <v>0.0</v>
      </c>
      <c r="P850">
        <f>IF(Datos!P850="",0,IF(AND(P$1008&lt;&gt;"",Datos!P850=P$1008),0,IF(P$1004=0,0,1-CHOOSE(P$1004,IF(ISNUMBER(Datos!P850),AND(OR(P$1005="",Datos!P850&gt;=P$1005),OR(P$1006="",Datos!P850&lt;=P$1006)),FALSE),IF(ISNUMBER(Datos!P850),AND(Datos!P850=INT(Datos!P850),AND(OR(P$1005="",Datos!P850&gt;=P$1005),OR(P$1006="",Datos!P850&lt;=P$1006))),FALSE),OR(ISNUMBER(FIND(";"&amp;UPPER(TRIM(Datos!P850&amp;""))&amp;"=",P$1007)),ISNUMBER(FIND(";"&amp;UPPER(TRIM(Datos!P850&amp;""))&amp;";",P$1007))),OR(UPPER(TRIM(Datos!P850&amp;""))="SÍ",UPPER(TRIM(Datos!P850&amp;""))="SI",UPPER(TRIM(Datos!P850&amp;""))="NO"),IF(ISNUMBER(Datos!P850),AND(OR(P$1005="",Datos!P850&gt;=P$1005),OR(P$1006="",Datos!P850&lt;=P$1006)),FALSE),TRUE))))</f>
        <v>0.0</v>
      </c>
      <c r="Q850">
        <f>IF(Datos!Q850="",0,IF(AND(Q$1008&lt;&gt;"",Datos!Q850=Q$1008),0,IF(Q$1004=0,0,1-CHOOSE(Q$1004,IF(ISNUMBER(Datos!Q850),AND(OR(Q$1005="",Datos!Q850&gt;=Q$1005),OR(Q$1006="",Datos!Q850&lt;=Q$1006)),FALSE),IF(ISNUMBER(Datos!Q850),AND(Datos!Q850=INT(Datos!Q850),AND(OR(Q$1005="",Datos!Q850&gt;=Q$1005),OR(Q$1006="",Datos!Q850&lt;=Q$1006))),FALSE),OR(ISNUMBER(FIND(";"&amp;UPPER(TRIM(Datos!Q850&amp;""))&amp;"=",Q$1007)),ISNUMBER(FIND(";"&amp;UPPER(TRIM(Datos!Q850&amp;""))&amp;";",Q$1007))),OR(UPPER(TRIM(Datos!Q850&amp;""))="SÍ",UPPER(TRIM(Datos!Q850&amp;""))="SI",UPPER(TRIM(Datos!Q850&amp;""))="NO"),IF(ISNUMBER(Datos!Q850),AND(OR(Q$1005="",Datos!Q850&gt;=Q$1005),OR(Q$1006="",Datos!Q850&lt;=Q$1006)),FALSE),TRUE))))</f>
        <v>0.0</v>
      </c>
      <c r="R850">
        <f>IF(Datos!R850="",0,IF(AND(R$1008&lt;&gt;"",Datos!R850=R$1008),0,IF(R$1004=0,0,1-CHOOSE(R$1004,IF(ISNUMBER(Datos!R850),AND(OR(R$1005="",Datos!R850&gt;=R$1005),OR(R$1006="",Datos!R850&lt;=R$1006)),FALSE),IF(ISNUMBER(Datos!R850),AND(Datos!R850=INT(Datos!R850),AND(OR(R$1005="",Datos!R850&gt;=R$1005),OR(R$1006="",Datos!R850&lt;=R$1006))),FALSE),OR(ISNUMBER(FIND(";"&amp;UPPER(TRIM(Datos!R850&amp;""))&amp;"=",R$1007)),ISNUMBER(FIND(";"&amp;UPPER(TRIM(Datos!R850&amp;""))&amp;";",R$1007))),OR(UPPER(TRIM(Datos!R850&amp;""))="SÍ",UPPER(TRIM(Datos!R850&amp;""))="SI",UPPER(TRIM(Datos!R850&amp;""))="NO"),IF(ISNUMBER(Datos!R850),AND(OR(R$1005="",Datos!R850&gt;=R$1005),OR(R$1006="",Datos!R850&lt;=R$1006)),FALSE),TRUE))))</f>
        <v>0.0</v>
      </c>
      <c r="S850">
        <f>IF(Datos!S850="",0,IF(AND(S$1008&lt;&gt;"",Datos!S850=S$1008),0,IF(S$1004=0,0,1-CHOOSE(S$1004,IF(ISNUMBER(Datos!S850),AND(OR(S$1005="",Datos!S850&gt;=S$1005),OR(S$1006="",Datos!S850&lt;=S$1006)),FALSE),IF(ISNUMBER(Datos!S850),AND(Datos!S850=INT(Datos!S850),AND(OR(S$1005="",Datos!S850&gt;=S$1005),OR(S$1006="",Datos!S850&lt;=S$1006))),FALSE),OR(ISNUMBER(FIND(";"&amp;UPPER(TRIM(Datos!S850&amp;""))&amp;"=",S$1007)),ISNUMBER(FIND(";"&amp;UPPER(TRIM(Datos!S850&amp;""))&amp;";",S$1007))),OR(UPPER(TRIM(Datos!S850&amp;""))="SÍ",UPPER(TRIM(Datos!S850&amp;""))="SI",UPPER(TRIM(Datos!S850&amp;""))="NO"),IF(ISNUMBER(Datos!S850),AND(OR(S$1005="",Datos!S850&gt;=S$1005),OR(S$1006="",Datos!S850&lt;=S$1006)),FALSE),TRUE))))</f>
        <v>0.0</v>
      </c>
      <c r="T850">
        <f>IF(Datos!T850="",0,IF(AND(T$1008&lt;&gt;"",Datos!T850=T$1008),0,IF(T$1004=0,0,1-CHOOSE(T$1004,IF(ISNUMBER(Datos!T850),AND(OR(T$1005="",Datos!T850&gt;=T$1005),OR(T$1006="",Datos!T850&lt;=T$1006)),FALSE),IF(ISNUMBER(Datos!T850),AND(Datos!T850=INT(Datos!T850),AND(OR(T$1005="",Datos!T850&gt;=T$1005),OR(T$1006="",Datos!T850&lt;=T$1006))),FALSE),OR(ISNUMBER(FIND(";"&amp;UPPER(TRIM(Datos!T850&amp;""))&amp;"=",T$1007)),ISNUMBER(FIND(";"&amp;UPPER(TRIM(Datos!T850&amp;""))&amp;";",T$1007))),OR(UPPER(TRIM(Datos!T850&amp;""))="SÍ",UPPER(TRIM(Datos!T850&amp;""))="SI",UPPER(TRIM(Datos!T850&amp;""))="NO"),IF(ISNUMBER(Datos!T850),AND(OR(T$1005="",Datos!T850&gt;=T$1005),OR(T$1006="",Datos!T850&lt;=T$1006)),FALSE),TRUE))))</f>
        <v>0.0</v>
      </c>
      <c r="U850">
        <f>IF(Datos!U850="",0,IF(AND(U$1008&lt;&gt;"",Datos!U850=U$1008),0,IF(U$1004=0,0,1-CHOOSE(U$1004,IF(ISNUMBER(Datos!U850),AND(OR(U$1005="",Datos!U850&gt;=U$1005),OR(U$1006="",Datos!U850&lt;=U$1006)),FALSE),IF(ISNUMBER(Datos!U850),AND(Datos!U850=INT(Datos!U850),AND(OR(U$1005="",Datos!U850&gt;=U$1005),OR(U$1006="",Datos!U850&lt;=U$1006))),FALSE),OR(ISNUMBER(FIND(";"&amp;UPPER(TRIM(Datos!U850&amp;""))&amp;"=",U$1007)),ISNUMBER(FIND(";"&amp;UPPER(TRIM(Datos!U850&amp;""))&amp;";",U$1007))),OR(UPPER(TRIM(Datos!U850&amp;""))="SÍ",UPPER(TRIM(Datos!U850&amp;""))="SI",UPPER(TRIM(Datos!U850&amp;""))="NO"),IF(ISNUMBER(Datos!U850),AND(OR(U$1005="",Datos!U850&gt;=U$1005),OR(U$1006="",Datos!U850&lt;=U$1006)),FALSE),TRUE))))</f>
        <v>0.0</v>
      </c>
      <c r="V850">
        <f>IF(Datos!V850="",0,IF(AND(V$1008&lt;&gt;"",Datos!V850=V$1008),0,IF(V$1004=0,0,1-CHOOSE(V$1004,IF(ISNUMBER(Datos!V850),AND(OR(V$1005="",Datos!V850&gt;=V$1005),OR(V$1006="",Datos!V850&lt;=V$1006)),FALSE),IF(ISNUMBER(Datos!V850),AND(Datos!V850=INT(Datos!V850),AND(OR(V$1005="",Datos!V850&gt;=V$1005),OR(V$1006="",Datos!V850&lt;=V$1006))),FALSE),OR(ISNUMBER(FIND(";"&amp;UPPER(TRIM(Datos!V850&amp;""))&amp;"=",V$1007)),ISNUMBER(FIND(";"&amp;UPPER(TRIM(Datos!V850&amp;""))&amp;";",V$1007))),OR(UPPER(TRIM(Datos!V850&amp;""))="SÍ",UPPER(TRIM(Datos!V850&amp;""))="SI",UPPER(TRIM(Datos!V850&amp;""))="NO"),IF(ISNUMBER(Datos!V850),AND(OR(V$1005="",Datos!V850&gt;=V$1005),OR(V$1006="",Datos!V850&lt;=V$1006)),FALSE),TRUE))))</f>
        <v>0.0</v>
      </c>
      <c r="W850">
        <f>IF(Datos!W850="",0,IF(AND(W$1008&lt;&gt;"",Datos!W850=W$1008),0,IF(W$1004=0,0,1-CHOOSE(W$1004,IF(ISNUMBER(Datos!W850),AND(OR(W$1005="",Datos!W850&gt;=W$1005),OR(W$1006="",Datos!W850&lt;=W$1006)),FALSE),IF(ISNUMBER(Datos!W850),AND(Datos!W850=INT(Datos!W850),AND(OR(W$1005="",Datos!W850&gt;=W$1005),OR(W$1006="",Datos!W850&lt;=W$1006))),FALSE),OR(ISNUMBER(FIND(";"&amp;UPPER(TRIM(Datos!W850&amp;""))&amp;"=",W$1007)),ISNUMBER(FIND(";"&amp;UPPER(TRIM(Datos!W850&amp;""))&amp;";",W$1007))),OR(UPPER(TRIM(Datos!W850&amp;""))="SÍ",UPPER(TRIM(Datos!W850&amp;""))="SI",UPPER(TRIM(Datos!W850&amp;""))="NO"),IF(ISNUMBER(Datos!W850),AND(OR(W$1005="",Datos!W850&gt;=W$1005),OR(W$1006="",Datos!W850&lt;=W$1006)),FALSE),TRUE))))</f>
        <v>0.0</v>
      </c>
      <c r="X850">
        <f>IF(Datos!X850="",0,IF(AND(X$1008&lt;&gt;"",Datos!X850=X$1008),0,IF(X$1004=0,0,1-CHOOSE(X$1004,IF(ISNUMBER(Datos!X850),AND(OR(X$1005="",Datos!X850&gt;=X$1005),OR(X$1006="",Datos!X850&lt;=X$1006)),FALSE),IF(ISNUMBER(Datos!X850),AND(Datos!X850=INT(Datos!X850),AND(OR(X$1005="",Datos!X850&gt;=X$1005),OR(X$1006="",Datos!X850&lt;=X$1006))),FALSE),OR(ISNUMBER(FIND(";"&amp;UPPER(TRIM(Datos!X850&amp;""))&amp;"=",X$1007)),ISNUMBER(FIND(";"&amp;UPPER(TRIM(Datos!X850&amp;""))&amp;";",X$1007))),OR(UPPER(TRIM(Datos!X850&amp;""))="SÍ",UPPER(TRIM(Datos!X850&amp;""))="SI",UPPER(TRIM(Datos!X850&amp;""))="NO"),IF(ISNUMBER(Datos!X850),AND(OR(X$1005="",Datos!X850&gt;=X$1005),OR(X$1006="",Datos!X850&lt;=X$1006)),FALSE),TRUE))))</f>
        <v>0.0</v>
      </c>
      <c r="Y850">
        <f>IF(Datos!Y850="",0,IF(AND(Y$1008&lt;&gt;"",Datos!Y850=Y$1008),0,IF(Y$1004=0,0,1-CHOOSE(Y$1004,IF(ISNUMBER(Datos!Y850),AND(OR(Y$1005="",Datos!Y850&gt;=Y$1005),OR(Y$1006="",Datos!Y850&lt;=Y$1006)),FALSE),IF(ISNUMBER(Datos!Y850),AND(Datos!Y850=INT(Datos!Y850),AND(OR(Y$1005="",Datos!Y850&gt;=Y$1005),OR(Y$1006="",Datos!Y850&lt;=Y$1006))),FALSE),OR(ISNUMBER(FIND(";"&amp;UPPER(TRIM(Datos!Y850&amp;""))&amp;"=",Y$1007)),ISNUMBER(FIND(";"&amp;UPPER(TRIM(Datos!Y850&amp;""))&amp;";",Y$1007))),OR(UPPER(TRIM(Datos!Y850&amp;""))="SÍ",UPPER(TRIM(Datos!Y850&amp;""))="SI",UPPER(TRIM(Datos!Y850&amp;""))="NO"),IF(ISNUMBER(Datos!Y850),AND(OR(Y$1005="",Datos!Y850&gt;=Y$1005),OR(Y$1006="",Datos!Y850&lt;=Y$1006)),FALSE),TRUE))))</f>
        <v>0.0</v>
      </c>
      <c r="Z850">
        <f>IF(Datos!Z850="",0,IF(AND(Z$1008&lt;&gt;"",Datos!Z850=Z$1008),0,IF(Z$1004=0,0,1-CHOOSE(Z$1004,IF(ISNUMBER(Datos!Z850),AND(OR(Z$1005="",Datos!Z850&gt;=Z$1005),OR(Z$1006="",Datos!Z850&lt;=Z$1006)),FALSE),IF(ISNUMBER(Datos!Z850),AND(Datos!Z850=INT(Datos!Z850),AND(OR(Z$1005="",Datos!Z850&gt;=Z$1005),OR(Z$1006="",Datos!Z850&lt;=Z$1006))),FALSE),OR(ISNUMBER(FIND(";"&amp;UPPER(TRIM(Datos!Z850&amp;""))&amp;"=",Z$1007)),ISNUMBER(FIND(";"&amp;UPPER(TRIM(Datos!Z850&amp;""))&amp;";",Z$1007))),OR(UPPER(TRIM(Datos!Z850&amp;""))="SÍ",UPPER(TRIM(Datos!Z850&amp;""))="SI",UPPER(TRIM(Datos!Z850&amp;""))="NO"),IF(ISNUMBER(Datos!Z850),AND(OR(Z$1005="",Datos!Z850&gt;=Z$1005),OR(Z$1006="",Datos!Z850&lt;=Z$1006)),FALSE),TRUE))))</f>
        <v>0.0</v>
      </c>
      <c r="AA850">
        <f>IF(Datos!AA850="",0,IF(AND(AA$1008&lt;&gt;"",Datos!AA850=AA$1008),0,IF(AA$1004=0,0,1-CHOOSE(AA$1004,IF(ISNUMBER(Datos!AA850),AND(OR(AA$1005="",Datos!AA850&gt;=AA$1005),OR(AA$1006="",Datos!AA850&lt;=AA$1006)),FALSE),IF(ISNUMBER(Datos!AA850),AND(Datos!AA850=INT(Datos!AA850),AND(OR(AA$1005="",Datos!AA850&gt;=AA$1005),OR(AA$1006="",Datos!AA850&lt;=AA$1006))),FALSE),OR(ISNUMBER(FIND(";"&amp;UPPER(TRIM(Datos!AA850&amp;""))&amp;"=",AA$1007)),ISNUMBER(FIND(";"&amp;UPPER(TRIM(Datos!AA850&amp;""))&amp;";",AA$1007))),OR(UPPER(TRIM(Datos!AA850&amp;""))="SÍ",UPPER(TRIM(Datos!AA850&amp;""))="SI",UPPER(TRIM(Datos!AA850&amp;""))="NO"),IF(ISNUMBER(Datos!AA850),AND(OR(AA$1005="",Datos!AA850&gt;=AA$1005),OR(AA$1006="",Datos!AA850&lt;=AA$1006)),FALSE),TRUE))))</f>
        <v>0.0</v>
      </c>
      <c r="AB850">
        <f>IF(Datos!AB850="",0,IF(AND(AB$1008&lt;&gt;"",Datos!AB850=AB$1008),0,IF(AB$1004=0,0,1-CHOOSE(AB$1004,IF(ISNUMBER(Datos!AB850),AND(OR(AB$1005="",Datos!AB850&gt;=AB$1005),OR(AB$1006="",Datos!AB850&lt;=AB$1006)),FALSE),IF(ISNUMBER(Datos!AB850),AND(Datos!AB850=INT(Datos!AB850),AND(OR(AB$1005="",Datos!AB850&gt;=AB$1005),OR(AB$1006="",Datos!AB850&lt;=AB$1006))),FALSE),OR(ISNUMBER(FIND(";"&amp;UPPER(TRIM(Datos!AB850&amp;""))&amp;"=",AB$1007)),ISNUMBER(FIND(";"&amp;UPPER(TRIM(Datos!AB850&amp;""))&amp;";",AB$1007))),OR(UPPER(TRIM(Datos!AB850&amp;""))="SÍ",UPPER(TRIM(Datos!AB850&amp;""))="SI",UPPER(TRIM(Datos!AB850&amp;""))="NO"),IF(ISNUMBER(Datos!AB850),AND(OR(AB$1005="",Datos!AB850&gt;=AB$1005),OR(AB$1006="",Datos!AB850&lt;=AB$1006)),FALSE),TRUE))))</f>
        <v>0.0</v>
      </c>
      <c r="AC850">
        <f>IF(Datos!AC850="",0,IF(AND(AC$1008&lt;&gt;"",Datos!AC850=AC$1008),0,IF(AC$1004=0,0,1-CHOOSE(AC$1004,IF(ISNUMBER(Datos!AC850),AND(OR(AC$1005="",Datos!AC850&gt;=AC$1005),OR(AC$1006="",Datos!AC850&lt;=AC$1006)),FALSE),IF(ISNUMBER(Datos!AC850),AND(Datos!AC850=INT(Datos!AC850),AND(OR(AC$1005="",Datos!AC850&gt;=AC$1005),OR(AC$1006="",Datos!AC850&lt;=AC$1006))),FALSE),OR(ISNUMBER(FIND(";"&amp;UPPER(TRIM(Datos!AC850&amp;""))&amp;"=",AC$1007)),ISNUMBER(FIND(";"&amp;UPPER(TRIM(Datos!AC850&amp;""))&amp;";",AC$1007))),OR(UPPER(TRIM(Datos!AC850&amp;""))="SÍ",UPPER(TRIM(Datos!AC850&amp;""))="SI",UPPER(TRIM(Datos!AC850&amp;""))="NO"),IF(ISNUMBER(Datos!AC850),AND(OR(AC$1005="",Datos!AC850&gt;=AC$1005),OR(AC$1006="",Datos!AC850&lt;=AC$1006)),FALSE),TRUE))))</f>
        <v>0.0</v>
      </c>
      <c r="AD850">
        <f>IF(Datos!AD850="",0,IF(AND(AD$1008&lt;&gt;"",Datos!AD850=AD$1008),0,IF(AD$1004=0,0,1-CHOOSE(AD$1004,IF(ISNUMBER(Datos!AD850),AND(OR(AD$1005="",Datos!AD850&gt;=AD$1005),OR(AD$1006="",Datos!AD850&lt;=AD$1006)),FALSE),IF(ISNUMBER(Datos!AD850),AND(Datos!AD850=INT(Datos!AD850),AND(OR(AD$1005="",Datos!AD850&gt;=AD$1005),OR(AD$1006="",Datos!AD850&lt;=AD$1006))),FALSE),OR(ISNUMBER(FIND(";"&amp;UPPER(TRIM(Datos!AD850&amp;""))&amp;"=",AD$1007)),ISNUMBER(FIND(";"&amp;UPPER(TRIM(Datos!AD850&amp;""))&amp;";",AD$1007))),OR(UPPER(TRIM(Datos!AD850&amp;""))="SÍ",UPPER(TRIM(Datos!AD850&amp;""))="SI",UPPER(TRIM(Datos!AD850&amp;""))="NO"),IF(ISNUMBER(Datos!AD850),AND(OR(AD$1005="",Datos!AD850&gt;=AD$1005),OR(AD$1006="",Datos!AD850&lt;=AD$1006)),FALSE),TRUE))))</f>
        <v>0.0</v>
      </c>
      <c r="AE850">
        <f>IF(Datos!AE850="",0,IF(AND(AE$1008&lt;&gt;"",Datos!AE850=AE$1008),0,IF(AE$1004=0,0,1-CHOOSE(AE$1004,IF(ISNUMBER(Datos!AE850),AND(OR(AE$1005="",Datos!AE850&gt;=AE$1005),OR(AE$1006="",Datos!AE850&lt;=AE$1006)),FALSE),IF(ISNUMBER(Datos!AE850),AND(Datos!AE850=INT(Datos!AE850),AND(OR(AE$1005="",Datos!AE850&gt;=AE$1005),OR(AE$1006="",Datos!AE850&lt;=AE$1006))),FALSE),OR(ISNUMBER(FIND(";"&amp;UPPER(TRIM(Datos!AE850&amp;""))&amp;"=",AE$1007)),ISNUMBER(FIND(";"&amp;UPPER(TRIM(Datos!AE850&amp;""))&amp;";",AE$1007))),OR(UPPER(TRIM(Datos!AE850&amp;""))="SÍ",UPPER(TRIM(Datos!AE850&amp;""))="SI",UPPER(TRIM(Datos!AE850&amp;""))="NO"),IF(ISNUMBER(Datos!AE850),AND(OR(AE$1005="",Datos!AE850&gt;=AE$1005),OR(AE$1006="",Datos!AE850&lt;=AE$1006)),FALSE),TRUE))))</f>
        <v>0.0</v>
      </c>
    </row>
    <row r="851" spans="2:31">
      <c r="B851">
        <f>IF(Datos!B851="",0,IF(AND(B$1008&lt;&gt;"",Datos!B851=B$1008),0,IF(B$1004=0,0,1-CHOOSE(B$1004,IF(ISNUMBER(Datos!B851),AND(OR(B$1005="",Datos!B851&gt;=B$1005),OR(B$1006="",Datos!B851&lt;=B$1006)),FALSE),IF(ISNUMBER(Datos!B851),AND(Datos!B851=INT(Datos!B851),AND(OR(B$1005="",Datos!B851&gt;=B$1005),OR(B$1006="",Datos!B851&lt;=B$1006))),FALSE),OR(ISNUMBER(FIND(";"&amp;UPPER(TRIM(Datos!B851&amp;""))&amp;"=",B$1007)),ISNUMBER(FIND(";"&amp;UPPER(TRIM(Datos!B851&amp;""))&amp;";",B$1007))),OR(UPPER(TRIM(Datos!B851&amp;""))="SÍ",UPPER(TRIM(Datos!B851&amp;""))="SI",UPPER(TRIM(Datos!B851&amp;""))="NO"),IF(ISNUMBER(Datos!B851),AND(OR(B$1005="",Datos!B851&gt;=B$1005),OR(B$1006="",Datos!B851&lt;=B$1006)),FALSE),TRUE))))</f>
        <v>0.0</v>
      </c>
      <c r="C851">
        <f>IF(Datos!C851="",0,IF(AND(C$1008&lt;&gt;"",Datos!C851=C$1008),0,IF(C$1004=0,0,1-CHOOSE(C$1004,IF(ISNUMBER(Datos!C851),AND(OR(C$1005="",Datos!C851&gt;=C$1005),OR(C$1006="",Datos!C851&lt;=C$1006)),FALSE),IF(ISNUMBER(Datos!C851),AND(Datos!C851=INT(Datos!C851),AND(OR(C$1005="",Datos!C851&gt;=C$1005),OR(C$1006="",Datos!C851&lt;=C$1006))),FALSE),OR(ISNUMBER(FIND(";"&amp;UPPER(TRIM(Datos!C851&amp;""))&amp;"=",C$1007)),ISNUMBER(FIND(";"&amp;UPPER(TRIM(Datos!C851&amp;""))&amp;";",C$1007))),OR(UPPER(TRIM(Datos!C851&amp;""))="SÍ",UPPER(TRIM(Datos!C851&amp;""))="SI",UPPER(TRIM(Datos!C851&amp;""))="NO"),IF(ISNUMBER(Datos!C851),AND(OR(C$1005="",Datos!C851&gt;=C$1005),OR(C$1006="",Datos!C851&lt;=C$1006)),FALSE),TRUE))))</f>
        <v>0.0</v>
      </c>
      <c r="D851">
        <f>IF(Datos!D851="",0,IF(AND(D$1008&lt;&gt;"",Datos!D851=D$1008),0,IF(D$1004=0,0,1-CHOOSE(D$1004,IF(ISNUMBER(Datos!D851),AND(OR(D$1005="",Datos!D851&gt;=D$1005),OR(D$1006="",Datos!D851&lt;=D$1006)),FALSE),IF(ISNUMBER(Datos!D851),AND(Datos!D851=INT(Datos!D851),AND(OR(D$1005="",Datos!D851&gt;=D$1005),OR(D$1006="",Datos!D851&lt;=D$1006))),FALSE),OR(ISNUMBER(FIND(";"&amp;UPPER(TRIM(Datos!D851&amp;""))&amp;"=",D$1007)),ISNUMBER(FIND(";"&amp;UPPER(TRIM(Datos!D851&amp;""))&amp;";",D$1007))),OR(UPPER(TRIM(Datos!D851&amp;""))="SÍ",UPPER(TRIM(Datos!D851&amp;""))="SI",UPPER(TRIM(Datos!D851&amp;""))="NO"),IF(ISNUMBER(Datos!D851),AND(OR(D$1005="",Datos!D851&gt;=D$1005),OR(D$1006="",Datos!D851&lt;=D$1006)),FALSE),TRUE))))</f>
        <v>0.0</v>
      </c>
      <c r="E851">
        <f>IF(Datos!E851="",0,IF(AND(E$1008&lt;&gt;"",Datos!E851=E$1008),0,IF(E$1004=0,0,1-CHOOSE(E$1004,IF(ISNUMBER(Datos!E851),AND(OR(E$1005="",Datos!E851&gt;=E$1005),OR(E$1006="",Datos!E851&lt;=E$1006)),FALSE),IF(ISNUMBER(Datos!E851),AND(Datos!E851=INT(Datos!E851),AND(OR(E$1005="",Datos!E851&gt;=E$1005),OR(E$1006="",Datos!E851&lt;=E$1006))),FALSE),OR(ISNUMBER(FIND(";"&amp;UPPER(TRIM(Datos!E851&amp;""))&amp;"=",E$1007)),ISNUMBER(FIND(";"&amp;UPPER(TRIM(Datos!E851&amp;""))&amp;";",E$1007))),OR(UPPER(TRIM(Datos!E851&amp;""))="SÍ",UPPER(TRIM(Datos!E851&amp;""))="SI",UPPER(TRIM(Datos!E851&amp;""))="NO"),IF(ISNUMBER(Datos!E851),AND(OR(E$1005="",Datos!E851&gt;=E$1005),OR(E$1006="",Datos!E851&lt;=E$1006)),FALSE),TRUE))))</f>
        <v>0.0</v>
      </c>
      <c r="F851">
        <f>IF(Datos!F851="",0,IF(AND(F$1008&lt;&gt;"",Datos!F851=F$1008),0,IF(F$1004=0,0,1-CHOOSE(F$1004,IF(ISNUMBER(Datos!F851),AND(OR(F$1005="",Datos!F851&gt;=F$1005),OR(F$1006="",Datos!F851&lt;=F$1006)),FALSE),IF(ISNUMBER(Datos!F851),AND(Datos!F851=INT(Datos!F851),AND(OR(F$1005="",Datos!F851&gt;=F$1005),OR(F$1006="",Datos!F851&lt;=F$1006))),FALSE),OR(ISNUMBER(FIND(";"&amp;UPPER(TRIM(Datos!F851&amp;""))&amp;"=",F$1007)),ISNUMBER(FIND(";"&amp;UPPER(TRIM(Datos!F851&amp;""))&amp;";",F$1007))),OR(UPPER(TRIM(Datos!F851&amp;""))="SÍ",UPPER(TRIM(Datos!F851&amp;""))="SI",UPPER(TRIM(Datos!F851&amp;""))="NO"),IF(ISNUMBER(Datos!F851),AND(OR(F$1005="",Datos!F851&gt;=F$1005),OR(F$1006="",Datos!F851&lt;=F$1006)),FALSE),TRUE))))</f>
        <v>0.0</v>
      </c>
      <c r="G851">
        <f>IF(Datos!G851="",0,IF(AND(G$1008&lt;&gt;"",Datos!G851=G$1008),0,IF(G$1004=0,0,1-CHOOSE(G$1004,IF(ISNUMBER(Datos!G851),AND(OR(G$1005="",Datos!G851&gt;=G$1005),OR(G$1006="",Datos!G851&lt;=G$1006)),FALSE),IF(ISNUMBER(Datos!G851),AND(Datos!G851=INT(Datos!G851),AND(OR(G$1005="",Datos!G851&gt;=G$1005),OR(G$1006="",Datos!G851&lt;=G$1006))),FALSE),OR(ISNUMBER(FIND(";"&amp;UPPER(TRIM(Datos!G851&amp;""))&amp;"=",G$1007)),ISNUMBER(FIND(";"&amp;UPPER(TRIM(Datos!G851&amp;""))&amp;";",G$1007))),OR(UPPER(TRIM(Datos!G851&amp;""))="SÍ",UPPER(TRIM(Datos!G851&amp;""))="SI",UPPER(TRIM(Datos!G851&amp;""))="NO"),IF(ISNUMBER(Datos!G851),AND(OR(G$1005="",Datos!G851&gt;=G$1005),OR(G$1006="",Datos!G851&lt;=G$1006)),FALSE),TRUE))))</f>
        <v>0.0</v>
      </c>
      <c r="H851">
        <f>IF(Datos!H851="",0,IF(AND(H$1008&lt;&gt;"",Datos!H851=H$1008),0,IF(H$1004=0,0,1-CHOOSE(H$1004,IF(ISNUMBER(Datos!H851),AND(OR(H$1005="",Datos!H851&gt;=H$1005),OR(H$1006="",Datos!H851&lt;=H$1006)),FALSE),IF(ISNUMBER(Datos!H851),AND(Datos!H851=INT(Datos!H851),AND(OR(H$1005="",Datos!H851&gt;=H$1005),OR(H$1006="",Datos!H851&lt;=H$1006))),FALSE),OR(ISNUMBER(FIND(";"&amp;UPPER(TRIM(Datos!H851&amp;""))&amp;"=",H$1007)),ISNUMBER(FIND(";"&amp;UPPER(TRIM(Datos!H851&amp;""))&amp;";",H$1007))),OR(UPPER(TRIM(Datos!H851&amp;""))="SÍ",UPPER(TRIM(Datos!H851&amp;""))="SI",UPPER(TRIM(Datos!H851&amp;""))="NO"),IF(ISNUMBER(Datos!H851),AND(OR(H$1005="",Datos!H851&gt;=H$1005),OR(H$1006="",Datos!H851&lt;=H$1006)),FALSE),TRUE))))</f>
        <v>0.0</v>
      </c>
      <c r="I851">
        <f>IF(Datos!I851="",0,IF(AND(I$1008&lt;&gt;"",Datos!I851=I$1008),0,IF(I$1004=0,0,1-CHOOSE(I$1004,IF(ISNUMBER(Datos!I851),AND(OR(I$1005="",Datos!I851&gt;=I$1005),OR(I$1006="",Datos!I851&lt;=I$1006)),FALSE),IF(ISNUMBER(Datos!I851),AND(Datos!I851=INT(Datos!I851),AND(OR(I$1005="",Datos!I851&gt;=I$1005),OR(I$1006="",Datos!I851&lt;=I$1006))),FALSE),OR(ISNUMBER(FIND(";"&amp;UPPER(TRIM(Datos!I851&amp;""))&amp;"=",I$1007)),ISNUMBER(FIND(";"&amp;UPPER(TRIM(Datos!I851&amp;""))&amp;";",I$1007))),OR(UPPER(TRIM(Datos!I851&amp;""))="SÍ",UPPER(TRIM(Datos!I851&amp;""))="SI",UPPER(TRIM(Datos!I851&amp;""))="NO"),IF(ISNUMBER(Datos!I851),AND(OR(I$1005="",Datos!I851&gt;=I$1005),OR(I$1006="",Datos!I851&lt;=I$1006)),FALSE),TRUE))))</f>
        <v>0.0</v>
      </c>
      <c r="J851">
        <f>IF(Datos!J851="",0,IF(AND(J$1008&lt;&gt;"",Datos!J851=J$1008),0,IF(J$1004=0,0,1-CHOOSE(J$1004,IF(ISNUMBER(Datos!J851),AND(OR(J$1005="",Datos!J851&gt;=J$1005),OR(J$1006="",Datos!J851&lt;=J$1006)),FALSE),IF(ISNUMBER(Datos!J851),AND(Datos!J851=INT(Datos!J851),AND(OR(J$1005="",Datos!J851&gt;=J$1005),OR(J$1006="",Datos!J851&lt;=J$1006))),FALSE),OR(ISNUMBER(FIND(";"&amp;UPPER(TRIM(Datos!J851&amp;""))&amp;"=",J$1007)),ISNUMBER(FIND(";"&amp;UPPER(TRIM(Datos!J851&amp;""))&amp;";",J$1007))),OR(UPPER(TRIM(Datos!J851&amp;""))="SÍ",UPPER(TRIM(Datos!J851&amp;""))="SI",UPPER(TRIM(Datos!J851&amp;""))="NO"),IF(ISNUMBER(Datos!J851),AND(OR(J$1005="",Datos!J851&gt;=J$1005),OR(J$1006="",Datos!J851&lt;=J$1006)),FALSE),TRUE))))</f>
        <v>0.0</v>
      </c>
      <c r="K851">
        <f>IF(Datos!K851="",0,IF(AND(K$1008&lt;&gt;"",Datos!K851=K$1008),0,IF(K$1004=0,0,1-CHOOSE(K$1004,IF(ISNUMBER(Datos!K851),AND(OR(K$1005="",Datos!K851&gt;=K$1005),OR(K$1006="",Datos!K851&lt;=K$1006)),FALSE),IF(ISNUMBER(Datos!K851),AND(Datos!K851=INT(Datos!K851),AND(OR(K$1005="",Datos!K851&gt;=K$1005),OR(K$1006="",Datos!K851&lt;=K$1006))),FALSE),OR(ISNUMBER(FIND(";"&amp;UPPER(TRIM(Datos!K851&amp;""))&amp;"=",K$1007)),ISNUMBER(FIND(";"&amp;UPPER(TRIM(Datos!K851&amp;""))&amp;";",K$1007))),OR(UPPER(TRIM(Datos!K851&amp;""))="SÍ",UPPER(TRIM(Datos!K851&amp;""))="SI",UPPER(TRIM(Datos!K851&amp;""))="NO"),IF(ISNUMBER(Datos!K851),AND(OR(K$1005="",Datos!K851&gt;=K$1005),OR(K$1006="",Datos!K851&lt;=K$1006)),FALSE),TRUE))))</f>
        <v>0.0</v>
      </c>
      <c r="L851">
        <f>IF(Datos!L851="",0,IF(AND(L$1008&lt;&gt;"",Datos!L851=L$1008),0,IF(L$1004=0,0,1-CHOOSE(L$1004,IF(ISNUMBER(Datos!L851),AND(OR(L$1005="",Datos!L851&gt;=L$1005),OR(L$1006="",Datos!L851&lt;=L$1006)),FALSE),IF(ISNUMBER(Datos!L851),AND(Datos!L851=INT(Datos!L851),AND(OR(L$1005="",Datos!L851&gt;=L$1005),OR(L$1006="",Datos!L851&lt;=L$1006))),FALSE),OR(ISNUMBER(FIND(";"&amp;UPPER(TRIM(Datos!L851&amp;""))&amp;"=",L$1007)),ISNUMBER(FIND(";"&amp;UPPER(TRIM(Datos!L851&amp;""))&amp;";",L$1007))),OR(UPPER(TRIM(Datos!L851&amp;""))="SÍ",UPPER(TRIM(Datos!L851&amp;""))="SI",UPPER(TRIM(Datos!L851&amp;""))="NO"),IF(ISNUMBER(Datos!L851),AND(OR(L$1005="",Datos!L851&gt;=L$1005),OR(L$1006="",Datos!L851&lt;=L$1006)),FALSE),TRUE))))</f>
        <v>0.0</v>
      </c>
      <c r="M851">
        <f>IF(Datos!M851="",0,IF(AND(M$1008&lt;&gt;"",Datos!M851=M$1008),0,IF(M$1004=0,0,1-CHOOSE(M$1004,IF(ISNUMBER(Datos!M851),AND(OR(M$1005="",Datos!M851&gt;=M$1005),OR(M$1006="",Datos!M851&lt;=M$1006)),FALSE),IF(ISNUMBER(Datos!M851),AND(Datos!M851=INT(Datos!M851),AND(OR(M$1005="",Datos!M851&gt;=M$1005),OR(M$1006="",Datos!M851&lt;=M$1006))),FALSE),OR(ISNUMBER(FIND(";"&amp;UPPER(TRIM(Datos!M851&amp;""))&amp;"=",M$1007)),ISNUMBER(FIND(";"&amp;UPPER(TRIM(Datos!M851&amp;""))&amp;";",M$1007))),OR(UPPER(TRIM(Datos!M851&amp;""))="SÍ",UPPER(TRIM(Datos!M851&amp;""))="SI",UPPER(TRIM(Datos!M851&amp;""))="NO"),IF(ISNUMBER(Datos!M851),AND(OR(M$1005="",Datos!M851&gt;=M$1005),OR(M$1006="",Datos!M851&lt;=M$1006)),FALSE),TRUE))))</f>
        <v>0.0</v>
      </c>
      <c r="N851">
        <f>IF(Datos!N851="",0,IF(AND(N$1008&lt;&gt;"",Datos!N851=N$1008),0,IF(N$1004=0,0,1-CHOOSE(N$1004,IF(ISNUMBER(Datos!N851),AND(OR(N$1005="",Datos!N851&gt;=N$1005),OR(N$1006="",Datos!N851&lt;=N$1006)),FALSE),IF(ISNUMBER(Datos!N851),AND(Datos!N851=INT(Datos!N851),AND(OR(N$1005="",Datos!N851&gt;=N$1005),OR(N$1006="",Datos!N851&lt;=N$1006))),FALSE),OR(ISNUMBER(FIND(";"&amp;UPPER(TRIM(Datos!N851&amp;""))&amp;"=",N$1007)),ISNUMBER(FIND(";"&amp;UPPER(TRIM(Datos!N851&amp;""))&amp;";",N$1007))),OR(UPPER(TRIM(Datos!N851&amp;""))="SÍ",UPPER(TRIM(Datos!N851&amp;""))="SI",UPPER(TRIM(Datos!N851&amp;""))="NO"),IF(ISNUMBER(Datos!N851),AND(OR(N$1005="",Datos!N851&gt;=N$1005),OR(N$1006="",Datos!N851&lt;=N$1006)),FALSE),TRUE))))</f>
        <v>0.0</v>
      </c>
      <c r="O851">
        <f>IF(Datos!O851="",0,IF(AND(O$1008&lt;&gt;"",Datos!O851=O$1008),0,IF(O$1004=0,0,1-CHOOSE(O$1004,IF(ISNUMBER(Datos!O851),AND(OR(O$1005="",Datos!O851&gt;=O$1005),OR(O$1006="",Datos!O851&lt;=O$1006)),FALSE),IF(ISNUMBER(Datos!O851),AND(Datos!O851=INT(Datos!O851),AND(OR(O$1005="",Datos!O851&gt;=O$1005),OR(O$1006="",Datos!O851&lt;=O$1006))),FALSE),OR(ISNUMBER(FIND(";"&amp;UPPER(TRIM(Datos!O851&amp;""))&amp;"=",O$1007)),ISNUMBER(FIND(";"&amp;UPPER(TRIM(Datos!O851&amp;""))&amp;";",O$1007))),OR(UPPER(TRIM(Datos!O851&amp;""))="SÍ",UPPER(TRIM(Datos!O851&amp;""))="SI",UPPER(TRIM(Datos!O851&amp;""))="NO"),IF(ISNUMBER(Datos!O851),AND(OR(O$1005="",Datos!O851&gt;=O$1005),OR(O$1006="",Datos!O851&lt;=O$1006)),FALSE),TRUE))))</f>
        <v>0.0</v>
      </c>
      <c r="P851">
        <f>IF(Datos!P851="",0,IF(AND(P$1008&lt;&gt;"",Datos!P851=P$1008),0,IF(P$1004=0,0,1-CHOOSE(P$1004,IF(ISNUMBER(Datos!P851),AND(OR(P$1005="",Datos!P851&gt;=P$1005),OR(P$1006="",Datos!P851&lt;=P$1006)),FALSE),IF(ISNUMBER(Datos!P851),AND(Datos!P851=INT(Datos!P851),AND(OR(P$1005="",Datos!P851&gt;=P$1005),OR(P$1006="",Datos!P851&lt;=P$1006))),FALSE),OR(ISNUMBER(FIND(";"&amp;UPPER(TRIM(Datos!P851&amp;""))&amp;"=",P$1007)),ISNUMBER(FIND(";"&amp;UPPER(TRIM(Datos!P851&amp;""))&amp;";",P$1007))),OR(UPPER(TRIM(Datos!P851&amp;""))="SÍ",UPPER(TRIM(Datos!P851&amp;""))="SI",UPPER(TRIM(Datos!P851&amp;""))="NO"),IF(ISNUMBER(Datos!P851),AND(OR(P$1005="",Datos!P851&gt;=P$1005),OR(P$1006="",Datos!P851&lt;=P$1006)),FALSE),TRUE))))</f>
        <v>0.0</v>
      </c>
      <c r="Q851">
        <f>IF(Datos!Q851="",0,IF(AND(Q$1008&lt;&gt;"",Datos!Q851=Q$1008),0,IF(Q$1004=0,0,1-CHOOSE(Q$1004,IF(ISNUMBER(Datos!Q851),AND(OR(Q$1005="",Datos!Q851&gt;=Q$1005),OR(Q$1006="",Datos!Q851&lt;=Q$1006)),FALSE),IF(ISNUMBER(Datos!Q851),AND(Datos!Q851=INT(Datos!Q851),AND(OR(Q$1005="",Datos!Q851&gt;=Q$1005),OR(Q$1006="",Datos!Q851&lt;=Q$1006))),FALSE),OR(ISNUMBER(FIND(";"&amp;UPPER(TRIM(Datos!Q851&amp;""))&amp;"=",Q$1007)),ISNUMBER(FIND(";"&amp;UPPER(TRIM(Datos!Q851&amp;""))&amp;";",Q$1007))),OR(UPPER(TRIM(Datos!Q851&amp;""))="SÍ",UPPER(TRIM(Datos!Q851&amp;""))="SI",UPPER(TRIM(Datos!Q851&amp;""))="NO"),IF(ISNUMBER(Datos!Q851),AND(OR(Q$1005="",Datos!Q851&gt;=Q$1005),OR(Q$1006="",Datos!Q851&lt;=Q$1006)),FALSE),TRUE))))</f>
        <v>0.0</v>
      </c>
      <c r="R851">
        <f>IF(Datos!R851="",0,IF(AND(R$1008&lt;&gt;"",Datos!R851=R$1008),0,IF(R$1004=0,0,1-CHOOSE(R$1004,IF(ISNUMBER(Datos!R851),AND(OR(R$1005="",Datos!R851&gt;=R$1005),OR(R$1006="",Datos!R851&lt;=R$1006)),FALSE),IF(ISNUMBER(Datos!R851),AND(Datos!R851=INT(Datos!R851),AND(OR(R$1005="",Datos!R851&gt;=R$1005),OR(R$1006="",Datos!R851&lt;=R$1006))),FALSE),OR(ISNUMBER(FIND(";"&amp;UPPER(TRIM(Datos!R851&amp;""))&amp;"=",R$1007)),ISNUMBER(FIND(";"&amp;UPPER(TRIM(Datos!R851&amp;""))&amp;";",R$1007))),OR(UPPER(TRIM(Datos!R851&amp;""))="SÍ",UPPER(TRIM(Datos!R851&amp;""))="SI",UPPER(TRIM(Datos!R851&amp;""))="NO"),IF(ISNUMBER(Datos!R851),AND(OR(R$1005="",Datos!R851&gt;=R$1005),OR(R$1006="",Datos!R851&lt;=R$1006)),FALSE),TRUE))))</f>
        <v>0.0</v>
      </c>
      <c r="S851">
        <f>IF(Datos!S851="",0,IF(AND(S$1008&lt;&gt;"",Datos!S851=S$1008),0,IF(S$1004=0,0,1-CHOOSE(S$1004,IF(ISNUMBER(Datos!S851),AND(OR(S$1005="",Datos!S851&gt;=S$1005),OR(S$1006="",Datos!S851&lt;=S$1006)),FALSE),IF(ISNUMBER(Datos!S851),AND(Datos!S851=INT(Datos!S851),AND(OR(S$1005="",Datos!S851&gt;=S$1005),OR(S$1006="",Datos!S851&lt;=S$1006))),FALSE),OR(ISNUMBER(FIND(";"&amp;UPPER(TRIM(Datos!S851&amp;""))&amp;"=",S$1007)),ISNUMBER(FIND(";"&amp;UPPER(TRIM(Datos!S851&amp;""))&amp;";",S$1007))),OR(UPPER(TRIM(Datos!S851&amp;""))="SÍ",UPPER(TRIM(Datos!S851&amp;""))="SI",UPPER(TRIM(Datos!S851&amp;""))="NO"),IF(ISNUMBER(Datos!S851),AND(OR(S$1005="",Datos!S851&gt;=S$1005),OR(S$1006="",Datos!S851&lt;=S$1006)),FALSE),TRUE))))</f>
        <v>0.0</v>
      </c>
      <c r="T851">
        <f>IF(Datos!T851="",0,IF(AND(T$1008&lt;&gt;"",Datos!T851=T$1008),0,IF(T$1004=0,0,1-CHOOSE(T$1004,IF(ISNUMBER(Datos!T851),AND(OR(T$1005="",Datos!T851&gt;=T$1005),OR(T$1006="",Datos!T851&lt;=T$1006)),FALSE),IF(ISNUMBER(Datos!T851),AND(Datos!T851=INT(Datos!T851),AND(OR(T$1005="",Datos!T851&gt;=T$1005),OR(T$1006="",Datos!T851&lt;=T$1006))),FALSE),OR(ISNUMBER(FIND(";"&amp;UPPER(TRIM(Datos!T851&amp;""))&amp;"=",T$1007)),ISNUMBER(FIND(";"&amp;UPPER(TRIM(Datos!T851&amp;""))&amp;";",T$1007))),OR(UPPER(TRIM(Datos!T851&amp;""))="SÍ",UPPER(TRIM(Datos!T851&amp;""))="SI",UPPER(TRIM(Datos!T851&amp;""))="NO"),IF(ISNUMBER(Datos!T851),AND(OR(T$1005="",Datos!T851&gt;=T$1005),OR(T$1006="",Datos!T851&lt;=T$1006)),FALSE),TRUE))))</f>
        <v>0.0</v>
      </c>
      <c r="U851">
        <f>IF(Datos!U851="",0,IF(AND(U$1008&lt;&gt;"",Datos!U851=U$1008),0,IF(U$1004=0,0,1-CHOOSE(U$1004,IF(ISNUMBER(Datos!U851),AND(OR(U$1005="",Datos!U851&gt;=U$1005),OR(U$1006="",Datos!U851&lt;=U$1006)),FALSE),IF(ISNUMBER(Datos!U851),AND(Datos!U851=INT(Datos!U851),AND(OR(U$1005="",Datos!U851&gt;=U$1005),OR(U$1006="",Datos!U851&lt;=U$1006))),FALSE),OR(ISNUMBER(FIND(";"&amp;UPPER(TRIM(Datos!U851&amp;""))&amp;"=",U$1007)),ISNUMBER(FIND(";"&amp;UPPER(TRIM(Datos!U851&amp;""))&amp;";",U$1007))),OR(UPPER(TRIM(Datos!U851&amp;""))="SÍ",UPPER(TRIM(Datos!U851&amp;""))="SI",UPPER(TRIM(Datos!U851&amp;""))="NO"),IF(ISNUMBER(Datos!U851),AND(OR(U$1005="",Datos!U851&gt;=U$1005),OR(U$1006="",Datos!U851&lt;=U$1006)),FALSE),TRUE))))</f>
        <v>0.0</v>
      </c>
      <c r="V851">
        <f>IF(Datos!V851="",0,IF(AND(V$1008&lt;&gt;"",Datos!V851=V$1008),0,IF(V$1004=0,0,1-CHOOSE(V$1004,IF(ISNUMBER(Datos!V851),AND(OR(V$1005="",Datos!V851&gt;=V$1005),OR(V$1006="",Datos!V851&lt;=V$1006)),FALSE),IF(ISNUMBER(Datos!V851),AND(Datos!V851=INT(Datos!V851),AND(OR(V$1005="",Datos!V851&gt;=V$1005),OR(V$1006="",Datos!V851&lt;=V$1006))),FALSE),OR(ISNUMBER(FIND(";"&amp;UPPER(TRIM(Datos!V851&amp;""))&amp;"=",V$1007)),ISNUMBER(FIND(";"&amp;UPPER(TRIM(Datos!V851&amp;""))&amp;";",V$1007))),OR(UPPER(TRIM(Datos!V851&amp;""))="SÍ",UPPER(TRIM(Datos!V851&amp;""))="SI",UPPER(TRIM(Datos!V851&amp;""))="NO"),IF(ISNUMBER(Datos!V851),AND(OR(V$1005="",Datos!V851&gt;=V$1005),OR(V$1006="",Datos!V851&lt;=V$1006)),FALSE),TRUE))))</f>
        <v>0.0</v>
      </c>
      <c r="W851">
        <f>IF(Datos!W851="",0,IF(AND(W$1008&lt;&gt;"",Datos!W851=W$1008),0,IF(W$1004=0,0,1-CHOOSE(W$1004,IF(ISNUMBER(Datos!W851),AND(OR(W$1005="",Datos!W851&gt;=W$1005),OR(W$1006="",Datos!W851&lt;=W$1006)),FALSE),IF(ISNUMBER(Datos!W851),AND(Datos!W851=INT(Datos!W851),AND(OR(W$1005="",Datos!W851&gt;=W$1005),OR(W$1006="",Datos!W851&lt;=W$1006))),FALSE),OR(ISNUMBER(FIND(";"&amp;UPPER(TRIM(Datos!W851&amp;""))&amp;"=",W$1007)),ISNUMBER(FIND(";"&amp;UPPER(TRIM(Datos!W851&amp;""))&amp;";",W$1007))),OR(UPPER(TRIM(Datos!W851&amp;""))="SÍ",UPPER(TRIM(Datos!W851&amp;""))="SI",UPPER(TRIM(Datos!W851&amp;""))="NO"),IF(ISNUMBER(Datos!W851),AND(OR(W$1005="",Datos!W851&gt;=W$1005),OR(W$1006="",Datos!W851&lt;=W$1006)),FALSE),TRUE))))</f>
        <v>0.0</v>
      </c>
      <c r="X851">
        <f>IF(Datos!X851="",0,IF(AND(X$1008&lt;&gt;"",Datos!X851=X$1008),0,IF(X$1004=0,0,1-CHOOSE(X$1004,IF(ISNUMBER(Datos!X851),AND(OR(X$1005="",Datos!X851&gt;=X$1005),OR(X$1006="",Datos!X851&lt;=X$1006)),FALSE),IF(ISNUMBER(Datos!X851),AND(Datos!X851=INT(Datos!X851),AND(OR(X$1005="",Datos!X851&gt;=X$1005),OR(X$1006="",Datos!X851&lt;=X$1006))),FALSE),OR(ISNUMBER(FIND(";"&amp;UPPER(TRIM(Datos!X851&amp;""))&amp;"=",X$1007)),ISNUMBER(FIND(";"&amp;UPPER(TRIM(Datos!X851&amp;""))&amp;";",X$1007))),OR(UPPER(TRIM(Datos!X851&amp;""))="SÍ",UPPER(TRIM(Datos!X851&amp;""))="SI",UPPER(TRIM(Datos!X851&amp;""))="NO"),IF(ISNUMBER(Datos!X851),AND(OR(X$1005="",Datos!X851&gt;=X$1005),OR(X$1006="",Datos!X851&lt;=X$1006)),FALSE),TRUE))))</f>
        <v>0.0</v>
      </c>
      <c r="Y851">
        <f>IF(Datos!Y851="",0,IF(AND(Y$1008&lt;&gt;"",Datos!Y851=Y$1008),0,IF(Y$1004=0,0,1-CHOOSE(Y$1004,IF(ISNUMBER(Datos!Y851),AND(OR(Y$1005="",Datos!Y851&gt;=Y$1005),OR(Y$1006="",Datos!Y851&lt;=Y$1006)),FALSE),IF(ISNUMBER(Datos!Y851),AND(Datos!Y851=INT(Datos!Y851),AND(OR(Y$1005="",Datos!Y851&gt;=Y$1005),OR(Y$1006="",Datos!Y851&lt;=Y$1006))),FALSE),OR(ISNUMBER(FIND(";"&amp;UPPER(TRIM(Datos!Y851&amp;""))&amp;"=",Y$1007)),ISNUMBER(FIND(";"&amp;UPPER(TRIM(Datos!Y851&amp;""))&amp;";",Y$1007))),OR(UPPER(TRIM(Datos!Y851&amp;""))="SÍ",UPPER(TRIM(Datos!Y851&amp;""))="SI",UPPER(TRIM(Datos!Y851&amp;""))="NO"),IF(ISNUMBER(Datos!Y851),AND(OR(Y$1005="",Datos!Y851&gt;=Y$1005),OR(Y$1006="",Datos!Y851&lt;=Y$1006)),FALSE),TRUE))))</f>
        <v>0.0</v>
      </c>
      <c r="Z851">
        <f>IF(Datos!Z851="",0,IF(AND(Z$1008&lt;&gt;"",Datos!Z851=Z$1008),0,IF(Z$1004=0,0,1-CHOOSE(Z$1004,IF(ISNUMBER(Datos!Z851),AND(OR(Z$1005="",Datos!Z851&gt;=Z$1005),OR(Z$1006="",Datos!Z851&lt;=Z$1006)),FALSE),IF(ISNUMBER(Datos!Z851),AND(Datos!Z851=INT(Datos!Z851),AND(OR(Z$1005="",Datos!Z851&gt;=Z$1005),OR(Z$1006="",Datos!Z851&lt;=Z$1006))),FALSE),OR(ISNUMBER(FIND(";"&amp;UPPER(TRIM(Datos!Z851&amp;""))&amp;"=",Z$1007)),ISNUMBER(FIND(";"&amp;UPPER(TRIM(Datos!Z851&amp;""))&amp;";",Z$1007))),OR(UPPER(TRIM(Datos!Z851&amp;""))="SÍ",UPPER(TRIM(Datos!Z851&amp;""))="SI",UPPER(TRIM(Datos!Z851&amp;""))="NO"),IF(ISNUMBER(Datos!Z851),AND(OR(Z$1005="",Datos!Z851&gt;=Z$1005),OR(Z$1006="",Datos!Z851&lt;=Z$1006)),FALSE),TRUE))))</f>
        <v>0.0</v>
      </c>
      <c r="AA851">
        <f>IF(Datos!AA851="",0,IF(AND(AA$1008&lt;&gt;"",Datos!AA851=AA$1008),0,IF(AA$1004=0,0,1-CHOOSE(AA$1004,IF(ISNUMBER(Datos!AA851),AND(OR(AA$1005="",Datos!AA851&gt;=AA$1005),OR(AA$1006="",Datos!AA851&lt;=AA$1006)),FALSE),IF(ISNUMBER(Datos!AA851),AND(Datos!AA851=INT(Datos!AA851),AND(OR(AA$1005="",Datos!AA851&gt;=AA$1005),OR(AA$1006="",Datos!AA851&lt;=AA$1006))),FALSE),OR(ISNUMBER(FIND(";"&amp;UPPER(TRIM(Datos!AA851&amp;""))&amp;"=",AA$1007)),ISNUMBER(FIND(";"&amp;UPPER(TRIM(Datos!AA851&amp;""))&amp;";",AA$1007))),OR(UPPER(TRIM(Datos!AA851&amp;""))="SÍ",UPPER(TRIM(Datos!AA851&amp;""))="SI",UPPER(TRIM(Datos!AA851&amp;""))="NO"),IF(ISNUMBER(Datos!AA851),AND(OR(AA$1005="",Datos!AA851&gt;=AA$1005),OR(AA$1006="",Datos!AA851&lt;=AA$1006)),FALSE),TRUE))))</f>
        <v>0.0</v>
      </c>
      <c r="AB851">
        <f>IF(Datos!AB851="",0,IF(AND(AB$1008&lt;&gt;"",Datos!AB851=AB$1008),0,IF(AB$1004=0,0,1-CHOOSE(AB$1004,IF(ISNUMBER(Datos!AB851),AND(OR(AB$1005="",Datos!AB851&gt;=AB$1005),OR(AB$1006="",Datos!AB851&lt;=AB$1006)),FALSE),IF(ISNUMBER(Datos!AB851),AND(Datos!AB851=INT(Datos!AB851),AND(OR(AB$1005="",Datos!AB851&gt;=AB$1005),OR(AB$1006="",Datos!AB851&lt;=AB$1006))),FALSE),OR(ISNUMBER(FIND(";"&amp;UPPER(TRIM(Datos!AB851&amp;""))&amp;"=",AB$1007)),ISNUMBER(FIND(";"&amp;UPPER(TRIM(Datos!AB851&amp;""))&amp;";",AB$1007))),OR(UPPER(TRIM(Datos!AB851&amp;""))="SÍ",UPPER(TRIM(Datos!AB851&amp;""))="SI",UPPER(TRIM(Datos!AB851&amp;""))="NO"),IF(ISNUMBER(Datos!AB851),AND(OR(AB$1005="",Datos!AB851&gt;=AB$1005),OR(AB$1006="",Datos!AB851&lt;=AB$1006)),FALSE),TRUE))))</f>
        <v>0.0</v>
      </c>
      <c r="AC851">
        <f>IF(Datos!AC851="",0,IF(AND(AC$1008&lt;&gt;"",Datos!AC851=AC$1008),0,IF(AC$1004=0,0,1-CHOOSE(AC$1004,IF(ISNUMBER(Datos!AC851),AND(OR(AC$1005="",Datos!AC851&gt;=AC$1005),OR(AC$1006="",Datos!AC851&lt;=AC$1006)),FALSE),IF(ISNUMBER(Datos!AC851),AND(Datos!AC851=INT(Datos!AC851),AND(OR(AC$1005="",Datos!AC851&gt;=AC$1005),OR(AC$1006="",Datos!AC851&lt;=AC$1006))),FALSE),OR(ISNUMBER(FIND(";"&amp;UPPER(TRIM(Datos!AC851&amp;""))&amp;"=",AC$1007)),ISNUMBER(FIND(";"&amp;UPPER(TRIM(Datos!AC851&amp;""))&amp;";",AC$1007))),OR(UPPER(TRIM(Datos!AC851&amp;""))="SÍ",UPPER(TRIM(Datos!AC851&amp;""))="SI",UPPER(TRIM(Datos!AC851&amp;""))="NO"),IF(ISNUMBER(Datos!AC851),AND(OR(AC$1005="",Datos!AC851&gt;=AC$1005),OR(AC$1006="",Datos!AC851&lt;=AC$1006)),FALSE),TRUE))))</f>
        <v>0.0</v>
      </c>
      <c r="AD851">
        <f>IF(Datos!AD851="",0,IF(AND(AD$1008&lt;&gt;"",Datos!AD851=AD$1008),0,IF(AD$1004=0,0,1-CHOOSE(AD$1004,IF(ISNUMBER(Datos!AD851),AND(OR(AD$1005="",Datos!AD851&gt;=AD$1005),OR(AD$1006="",Datos!AD851&lt;=AD$1006)),FALSE),IF(ISNUMBER(Datos!AD851),AND(Datos!AD851=INT(Datos!AD851),AND(OR(AD$1005="",Datos!AD851&gt;=AD$1005),OR(AD$1006="",Datos!AD851&lt;=AD$1006))),FALSE),OR(ISNUMBER(FIND(";"&amp;UPPER(TRIM(Datos!AD851&amp;""))&amp;"=",AD$1007)),ISNUMBER(FIND(";"&amp;UPPER(TRIM(Datos!AD851&amp;""))&amp;";",AD$1007))),OR(UPPER(TRIM(Datos!AD851&amp;""))="SÍ",UPPER(TRIM(Datos!AD851&amp;""))="SI",UPPER(TRIM(Datos!AD851&amp;""))="NO"),IF(ISNUMBER(Datos!AD851),AND(OR(AD$1005="",Datos!AD851&gt;=AD$1005),OR(AD$1006="",Datos!AD851&lt;=AD$1006)),FALSE),TRUE))))</f>
        <v>0.0</v>
      </c>
      <c r="AE851">
        <f>IF(Datos!AE851="",0,IF(AND(AE$1008&lt;&gt;"",Datos!AE851=AE$1008),0,IF(AE$1004=0,0,1-CHOOSE(AE$1004,IF(ISNUMBER(Datos!AE851),AND(OR(AE$1005="",Datos!AE851&gt;=AE$1005),OR(AE$1006="",Datos!AE851&lt;=AE$1006)),FALSE),IF(ISNUMBER(Datos!AE851),AND(Datos!AE851=INT(Datos!AE851),AND(OR(AE$1005="",Datos!AE851&gt;=AE$1005),OR(AE$1006="",Datos!AE851&lt;=AE$1006))),FALSE),OR(ISNUMBER(FIND(";"&amp;UPPER(TRIM(Datos!AE851&amp;""))&amp;"=",AE$1007)),ISNUMBER(FIND(";"&amp;UPPER(TRIM(Datos!AE851&amp;""))&amp;";",AE$1007))),OR(UPPER(TRIM(Datos!AE851&amp;""))="SÍ",UPPER(TRIM(Datos!AE851&amp;""))="SI",UPPER(TRIM(Datos!AE851&amp;""))="NO"),IF(ISNUMBER(Datos!AE851),AND(OR(AE$1005="",Datos!AE851&gt;=AE$1005),OR(AE$1006="",Datos!AE851&lt;=AE$1006)),FALSE),TRUE))))</f>
        <v>0.0</v>
      </c>
    </row>
    <row r="852" spans="2:31">
      <c r="B852">
        <f>IF(Datos!B852="",0,IF(AND(B$1008&lt;&gt;"",Datos!B852=B$1008),0,IF(B$1004=0,0,1-CHOOSE(B$1004,IF(ISNUMBER(Datos!B852),AND(OR(B$1005="",Datos!B852&gt;=B$1005),OR(B$1006="",Datos!B852&lt;=B$1006)),FALSE),IF(ISNUMBER(Datos!B852),AND(Datos!B852=INT(Datos!B852),AND(OR(B$1005="",Datos!B852&gt;=B$1005),OR(B$1006="",Datos!B852&lt;=B$1006))),FALSE),OR(ISNUMBER(FIND(";"&amp;UPPER(TRIM(Datos!B852&amp;""))&amp;"=",B$1007)),ISNUMBER(FIND(";"&amp;UPPER(TRIM(Datos!B852&amp;""))&amp;";",B$1007))),OR(UPPER(TRIM(Datos!B852&amp;""))="SÍ",UPPER(TRIM(Datos!B852&amp;""))="SI",UPPER(TRIM(Datos!B852&amp;""))="NO"),IF(ISNUMBER(Datos!B852),AND(OR(B$1005="",Datos!B852&gt;=B$1005),OR(B$1006="",Datos!B852&lt;=B$1006)),FALSE),TRUE))))</f>
        <v>0.0</v>
      </c>
      <c r="C852">
        <f>IF(Datos!C852="",0,IF(AND(C$1008&lt;&gt;"",Datos!C852=C$1008),0,IF(C$1004=0,0,1-CHOOSE(C$1004,IF(ISNUMBER(Datos!C852),AND(OR(C$1005="",Datos!C852&gt;=C$1005),OR(C$1006="",Datos!C852&lt;=C$1006)),FALSE),IF(ISNUMBER(Datos!C852),AND(Datos!C852=INT(Datos!C852),AND(OR(C$1005="",Datos!C852&gt;=C$1005),OR(C$1006="",Datos!C852&lt;=C$1006))),FALSE),OR(ISNUMBER(FIND(";"&amp;UPPER(TRIM(Datos!C852&amp;""))&amp;"=",C$1007)),ISNUMBER(FIND(";"&amp;UPPER(TRIM(Datos!C852&amp;""))&amp;";",C$1007))),OR(UPPER(TRIM(Datos!C852&amp;""))="SÍ",UPPER(TRIM(Datos!C852&amp;""))="SI",UPPER(TRIM(Datos!C852&amp;""))="NO"),IF(ISNUMBER(Datos!C852),AND(OR(C$1005="",Datos!C852&gt;=C$1005),OR(C$1006="",Datos!C852&lt;=C$1006)),FALSE),TRUE))))</f>
        <v>0.0</v>
      </c>
      <c r="D852">
        <f>IF(Datos!D852="",0,IF(AND(D$1008&lt;&gt;"",Datos!D852=D$1008),0,IF(D$1004=0,0,1-CHOOSE(D$1004,IF(ISNUMBER(Datos!D852),AND(OR(D$1005="",Datos!D852&gt;=D$1005),OR(D$1006="",Datos!D852&lt;=D$1006)),FALSE),IF(ISNUMBER(Datos!D852),AND(Datos!D852=INT(Datos!D852),AND(OR(D$1005="",Datos!D852&gt;=D$1005),OR(D$1006="",Datos!D852&lt;=D$1006))),FALSE),OR(ISNUMBER(FIND(";"&amp;UPPER(TRIM(Datos!D852&amp;""))&amp;"=",D$1007)),ISNUMBER(FIND(";"&amp;UPPER(TRIM(Datos!D852&amp;""))&amp;";",D$1007))),OR(UPPER(TRIM(Datos!D852&amp;""))="SÍ",UPPER(TRIM(Datos!D852&amp;""))="SI",UPPER(TRIM(Datos!D852&amp;""))="NO"),IF(ISNUMBER(Datos!D852),AND(OR(D$1005="",Datos!D852&gt;=D$1005),OR(D$1006="",Datos!D852&lt;=D$1006)),FALSE),TRUE))))</f>
        <v>0.0</v>
      </c>
      <c r="E852">
        <f>IF(Datos!E852="",0,IF(AND(E$1008&lt;&gt;"",Datos!E852=E$1008),0,IF(E$1004=0,0,1-CHOOSE(E$1004,IF(ISNUMBER(Datos!E852),AND(OR(E$1005="",Datos!E852&gt;=E$1005),OR(E$1006="",Datos!E852&lt;=E$1006)),FALSE),IF(ISNUMBER(Datos!E852),AND(Datos!E852=INT(Datos!E852),AND(OR(E$1005="",Datos!E852&gt;=E$1005),OR(E$1006="",Datos!E852&lt;=E$1006))),FALSE),OR(ISNUMBER(FIND(";"&amp;UPPER(TRIM(Datos!E852&amp;""))&amp;"=",E$1007)),ISNUMBER(FIND(";"&amp;UPPER(TRIM(Datos!E852&amp;""))&amp;";",E$1007))),OR(UPPER(TRIM(Datos!E852&amp;""))="SÍ",UPPER(TRIM(Datos!E852&amp;""))="SI",UPPER(TRIM(Datos!E852&amp;""))="NO"),IF(ISNUMBER(Datos!E852),AND(OR(E$1005="",Datos!E852&gt;=E$1005),OR(E$1006="",Datos!E852&lt;=E$1006)),FALSE),TRUE))))</f>
        <v>0.0</v>
      </c>
      <c r="F852">
        <f>IF(Datos!F852="",0,IF(AND(F$1008&lt;&gt;"",Datos!F852=F$1008),0,IF(F$1004=0,0,1-CHOOSE(F$1004,IF(ISNUMBER(Datos!F852),AND(OR(F$1005="",Datos!F852&gt;=F$1005),OR(F$1006="",Datos!F852&lt;=F$1006)),FALSE),IF(ISNUMBER(Datos!F852),AND(Datos!F852=INT(Datos!F852),AND(OR(F$1005="",Datos!F852&gt;=F$1005),OR(F$1006="",Datos!F852&lt;=F$1006))),FALSE),OR(ISNUMBER(FIND(";"&amp;UPPER(TRIM(Datos!F852&amp;""))&amp;"=",F$1007)),ISNUMBER(FIND(";"&amp;UPPER(TRIM(Datos!F852&amp;""))&amp;";",F$1007))),OR(UPPER(TRIM(Datos!F852&amp;""))="SÍ",UPPER(TRIM(Datos!F852&amp;""))="SI",UPPER(TRIM(Datos!F852&amp;""))="NO"),IF(ISNUMBER(Datos!F852),AND(OR(F$1005="",Datos!F852&gt;=F$1005),OR(F$1006="",Datos!F852&lt;=F$1006)),FALSE),TRUE))))</f>
        <v>0.0</v>
      </c>
      <c r="G852">
        <f>IF(Datos!G852="",0,IF(AND(G$1008&lt;&gt;"",Datos!G852=G$1008),0,IF(G$1004=0,0,1-CHOOSE(G$1004,IF(ISNUMBER(Datos!G852),AND(OR(G$1005="",Datos!G852&gt;=G$1005),OR(G$1006="",Datos!G852&lt;=G$1006)),FALSE),IF(ISNUMBER(Datos!G852),AND(Datos!G852=INT(Datos!G852),AND(OR(G$1005="",Datos!G852&gt;=G$1005),OR(G$1006="",Datos!G852&lt;=G$1006))),FALSE),OR(ISNUMBER(FIND(";"&amp;UPPER(TRIM(Datos!G852&amp;""))&amp;"=",G$1007)),ISNUMBER(FIND(";"&amp;UPPER(TRIM(Datos!G852&amp;""))&amp;";",G$1007))),OR(UPPER(TRIM(Datos!G852&amp;""))="SÍ",UPPER(TRIM(Datos!G852&amp;""))="SI",UPPER(TRIM(Datos!G852&amp;""))="NO"),IF(ISNUMBER(Datos!G852),AND(OR(G$1005="",Datos!G852&gt;=G$1005),OR(G$1006="",Datos!G852&lt;=G$1006)),FALSE),TRUE))))</f>
        <v>0.0</v>
      </c>
      <c r="H852">
        <f>IF(Datos!H852="",0,IF(AND(H$1008&lt;&gt;"",Datos!H852=H$1008),0,IF(H$1004=0,0,1-CHOOSE(H$1004,IF(ISNUMBER(Datos!H852),AND(OR(H$1005="",Datos!H852&gt;=H$1005),OR(H$1006="",Datos!H852&lt;=H$1006)),FALSE),IF(ISNUMBER(Datos!H852),AND(Datos!H852=INT(Datos!H852),AND(OR(H$1005="",Datos!H852&gt;=H$1005),OR(H$1006="",Datos!H852&lt;=H$1006))),FALSE),OR(ISNUMBER(FIND(";"&amp;UPPER(TRIM(Datos!H852&amp;""))&amp;"=",H$1007)),ISNUMBER(FIND(";"&amp;UPPER(TRIM(Datos!H852&amp;""))&amp;";",H$1007))),OR(UPPER(TRIM(Datos!H852&amp;""))="SÍ",UPPER(TRIM(Datos!H852&amp;""))="SI",UPPER(TRIM(Datos!H852&amp;""))="NO"),IF(ISNUMBER(Datos!H852),AND(OR(H$1005="",Datos!H852&gt;=H$1005),OR(H$1006="",Datos!H852&lt;=H$1006)),FALSE),TRUE))))</f>
        <v>0.0</v>
      </c>
      <c r="I852">
        <f>IF(Datos!I852="",0,IF(AND(I$1008&lt;&gt;"",Datos!I852=I$1008),0,IF(I$1004=0,0,1-CHOOSE(I$1004,IF(ISNUMBER(Datos!I852),AND(OR(I$1005="",Datos!I852&gt;=I$1005),OR(I$1006="",Datos!I852&lt;=I$1006)),FALSE),IF(ISNUMBER(Datos!I852),AND(Datos!I852=INT(Datos!I852),AND(OR(I$1005="",Datos!I852&gt;=I$1005),OR(I$1006="",Datos!I852&lt;=I$1006))),FALSE),OR(ISNUMBER(FIND(";"&amp;UPPER(TRIM(Datos!I852&amp;""))&amp;"=",I$1007)),ISNUMBER(FIND(";"&amp;UPPER(TRIM(Datos!I852&amp;""))&amp;";",I$1007))),OR(UPPER(TRIM(Datos!I852&amp;""))="SÍ",UPPER(TRIM(Datos!I852&amp;""))="SI",UPPER(TRIM(Datos!I852&amp;""))="NO"),IF(ISNUMBER(Datos!I852),AND(OR(I$1005="",Datos!I852&gt;=I$1005),OR(I$1006="",Datos!I852&lt;=I$1006)),FALSE),TRUE))))</f>
        <v>0.0</v>
      </c>
      <c r="J852">
        <f>IF(Datos!J852="",0,IF(AND(J$1008&lt;&gt;"",Datos!J852=J$1008),0,IF(J$1004=0,0,1-CHOOSE(J$1004,IF(ISNUMBER(Datos!J852),AND(OR(J$1005="",Datos!J852&gt;=J$1005),OR(J$1006="",Datos!J852&lt;=J$1006)),FALSE),IF(ISNUMBER(Datos!J852),AND(Datos!J852=INT(Datos!J852),AND(OR(J$1005="",Datos!J852&gt;=J$1005),OR(J$1006="",Datos!J852&lt;=J$1006))),FALSE),OR(ISNUMBER(FIND(";"&amp;UPPER(TRIM(Datos!J852&amp;""))&amp;"=",J$1007)),ISNUMBER(FIND(";"&amp;UPPER(TRIM(Datos!J852&amp;""))&amp;";",J$1007))),OR(UPPER(TRIM(Datos!J852&amp;""))="SÍ",UPPER(TRIM(Datos!J852&amp;""))="SI",UPPER(TRIM(Datos!J852&amp;""))="NO"),IF(ISNUMBER(Datos!J852),AND(OR(J$1005="",Datos!J852&gt;=J$1005),OR(J$1006="",Datos!J852&lt;=J$1006)),FALSE),TRUE))))</f>
        <v>0.0</v>
      </c>
      <c r="K852">
        <f>IF(Datos!K852="",0,IF(AND(K$1008&lt;&gt;"",Datos!K852=K$1008),0,IF(K$1004=0,0,1-CHOOSE(K$1004,IF(ISNUMBER(Datos!K852),AND(OR(K$1005="",Datos!K852&gt;=K$1005),OR(K$1006="",Datos!K852&lt;=K$1006)),FALSE),IF(ISNUMBER(Datos!K852),AND(Datos!K852=INT(Datos!K852),AND(OR(K$1005="",Datos!K852&gt;=K$1005),OR(K$1006="",Datos!K852&lt;=K$1006))),FALSE),OR(ISNUMBER(FIND(";"&amp;UPPER(TRIM(Datos!K852&amp;""))&amp;"=",K$1007)),ISNUMBER(FIND(";"&amp;UPPER(TRIM(Datos!K852&amp;""))&amp;";",K$1007))),OR(UPPER(TRIM(Datos!K852&amp;""))="SÍ",UPPER(TRIM(Datos!K852&amp;""))="SI",UPPER(TRIM(Datos!K852&amp;""))="NO"),IF(ISNUMBER(Datos!K852),AND(OR(K$1005="",Datos!K852&gt;=K$1005),OR(K$1006="",Datos!K852&lt;=K$1006)),FALSE),TRUE))))</f>
        <v>0.0</v>
      </c>
      <c r="L852">
        <f>IF(Datos!L852="",0,IF(AND(L$1008&lt;&gt;"",Datos!L852=L$1008),0,IF(L$1004=0,0,1-CHOOSE(L$1004,IF(ISNUMBER(Datos!L852),AND(OR(L$1005="",Datos!L852&gt;=L$1005),OR(L$1006="",Datos!L852&lt;=L$1006)),FALSE),IF(ISNUMBER(Datos!L852),AND(Datos!L852=INT(Datos!L852),AND(OR(L$1005="",Datos!L852&gt;=L$1005),OR(L$1006="",Datos!L852&lt;=L$1006))),FALSE),OR(ISNUMBER(FIND(";"&amp;UPPER(TRIM(Datos!L852&amp;""))&amp;"=",L$1007)),ISNUMBER(FIND(";"&amp;UPPER(TRIM(Datos!L852&amp;""))&amp;";",L$1007))),OR(UPPER(TRIM(Datos!L852&amp;""))="SÍ",UPPER(TRIM(Datos!L852&amp;""))="SI",UPPER(TRIM(Datos!L852&amp;""))="NO"),IF(ISNUMBER(Datos!L852),AND(OR(L$1005="",Datos!L852&gt;=L$1005),OR(L$1006="",Datos!L852&lt;=L$1006)),FALSE),TRUE))))</f>
        <v>0.0</v>
      </c>
      <c r="M852">
        <f>IF(Datos!M852="",0,IF(AND(M$1008&lt;&gt;"",Datos!M852=M$1008),0,IF(M$1004=0,0,1-CHOOSE(M$1004,IF(ISNUMBER(Datos!M852),AND(OR(M$1005="",Datos!M852&gt;=M$1005),OR(M$1006="",Datos!M852&lt;=M$1006)),FALSE),IF(ISNUMBER(Datos!M852),AND(Datos!M852=INT(Datos!M852),AND(OR(M$1005="",Datos!M852&gt;=M$1005),OR(M$1006="",Datos!M852&lt;=M$1006))),FALSE),OR(ISNUMBER(FIND(";"&amp;UPPER(TRIM(Datos!M852&amp;""))&amp;"=",M$1007)),ISNUMBER(FIND(";"&amp;UPPER(TRIM(Datos!M852&amp;""))&amp;";",M$1007))),OR(UPPER(TRIM(Datos!M852&amp;""))="SÍ",UPPER(TRIM(Datos!M852&amp;""))="SI",UPPER(TRIM(Datos!M852&amp;""))="NO"),IF(ISNUMBER(Datos!M852),AND(OR(M$1005="",Datos!M852&gt;=M$1005),OR(M$1006="",Datos!M852&lt;=M$1006)),FALSE),TRUE))))</f>
        <v>0.0</v>
      </c>
      <c r="N852">
        <f>IF(Datos!N852="",0,IF(AND(N$1008&lt;&gt;"",Datos!N852=N$1008),0,IF(N$1004=0,0,1-CHOOSE(N$1004,IF(ISNUMBER(Datos!N852),AND(OR(N$1005="",Datos!N852&gt;=N$1005),OR(N$1006="",Datos!N852&lt;=N$1006)),FALSE),IF(ISNUMBER(Datos!N852),AND(Datos!N852=INT(Datos!N852),AND(OR(N$1005="",Datos!N852&gt;=N$1005),OR(N$1006="",Datos!N852&lt;=N$1006))),FALSE),OR(ISNUMBER(FIND(";"&amp;UPPER(TRIM(Datos!N852&amp;""))&amp;"=",N$1007)),ISNUMBER(FIND(";"&amp;UPPER(TRIM(Datos!N852&amp;""))&amp;";",N$1007))),OR(UPPER(TRIM(Datos!N852&amp;""))="SÍ",UPPER(TRIM(Datos!N852&amp;""))="SI",UPPER(TRIM(Datos!N852&amp;""))="NO"),IF(ISNUMBER(Datos!N852),AND(OR(N$1005="",Datos!N852&gt;=N$1005),OR(N$1006="",Datos!N852&lt;=N$1006)),FALSE),TRUE))))</f>
        <v>0.0</v>
      </c>
      <c r="O852">
        <f>IF(Datos!O852="",0,IF(AND(O$1008&lt;&gt;"",Datos!O852=O$1008),0,IF(O$1004=0,0,1-CHOOSE(O$1004,IF(ISNUMBER(Datos!O852),AND(OR(O$1005="",Datos!O852&gt;=O$1005),OR(O$1006="",Datos!O852&lt;=O$1006)),FALSE),IF(ISNUMBER(Datos!O852),AND(Datos!O852=INT(Datos!O852),AND(OR(O$1005="",Datos!O852&gt;=O$1005),OR(O$1006="",Datos!O852&lt;=O$1006))),FALSE),OR(ISNUMBER(FIND(";"&amp;UPPER(TRIM(Datos!O852&amp;""))&amp;"=",O$1007)),ISNUMBER(FIND(";"&amp;UPPER(TRIM(Datos!O852&amp;""))&amp;";",O$1007))),OR(UPPER(TRIM(Datos!O852&amp;""))="SÍ",UPPER(TRIM(Datos!O852&amp;""))="SI",UPPER(TRIM(Datos!O852&amp;""))="NO"),IF(ISNUMBER(Datos!O852),AND(OR(O$1005="",Datos!O852&gt;=O$1005),OR(O$1006="",Datos!O852&lt;=O$1006)),FALSE),TRUE))))</f>
        <v>0.0</v>
      </c>
      <c r="P852">
        <f>IF(Datos!P852="",0,IF(AND(P$1008&lt;&gt;"",Datos!P852=P$1008),0,IF(P$1004=0,0,1-CHOOSE(P$1004,IF(ISNUMBER(Datos!P852),AND(OR(P$1005="",Datos!P852&gt;=P$1005),OR(P$1006="",Datos!P852&lt;=P$1006)),FALSE),IF(ISNUMBER(Datos!P852),AND(Datos!P852=INT(Datos!P852),AND(OR(P$1005="",Datos!P852&gt;=P$1005),OR(P$1006="",Datos!P852&lt;=P$1006))),FALSE),OR(ISNUMBER(FIND(";"&amp;UPPER(TRIM(Datos!P852&amp;""))&amp;"=",P$1007)),ISNUMBER(FIND(";"&amp;UPPER(TRIM(Datos!P852&amp;""))&amp;";",P$1007))),OR(UPPER(TRIM(Datos!P852&amp;""))="SÍ",UPPER(TRIM(Datos!P852&amp;""))="SI",UPPER(TRIM(Datos!P852&amp;""))="NO"),IF(ISNUMBER(Datos!P852),AND(OR(P$1005="",Datos!P852&gt;=P$1005),OR(P$1006="",Datos!P852&lt;=P$1006)),FALSE),TRUE))))</f>
        <v>0.0</v>
      </c>
      <c r="Q852">
        <f>IF(Datos!Q852="",0,IF(AND(Q$1008&lt;&gt;"",Datos!Q852=Q$1008),0,IF(Q$1004=0,0,1-CHOOSE(Q$1004,IF(ISNUMBER(Datos!Q852),AND(OR(Q$1005="",Datos!Q852&gt;=Q$1005),OR(Q$1006="",Datos!Q852&lt;=Q$1006)),FALSE),IF(ISNUMBER(Datos!Q852),AND(Datos!Q852=INT(Datos!Q852),AND(OR(Q$1005="",Datos!Q852&gt;=Q$1005),OR(Q$1006="",Datos!Q852&lt;=Q$1006))),FALSE),OR(ISNUMBER(FIND(";"&amp;UPPER(TRIM(Datos!Q852&amp;""))&amp;"=",Q$1007)),ISNUMBER(FIND(";"&amp;UPPER(TRIM(Datos!Q852&amp;""))&amp;";",Q$1007))),OR(UPPER(TRIM(Datos!Q852&amp;""))="SÍ",UPPER(TRIM(Datos!Q852&amp;""))="SI",UPPER(TRIM(Datos!Q852&amp;""))="NO"),IF(ISNUMBER(Datos!Q852),AND(OR(Q$1005="",Datos!Q852&gt;=Q$1005),OR(Q$1006="",Datos!Q852&lt;=Q$1006)),FALSE),TRUE))))</f>
        <v>0.0</v>
      </c>
      <c r="R852">
        <f>IF(Datos!R852="",0,IF(AND(R$1008&lt;&gt;"",Datos!R852=R$1008),0,IF(R$1004=0,0,1-CHOOSE(R$1004,IF(ISNUMBER(Datos!R852),AND(OR(R$1005="",Datos!R852&gt;=R$1005),OR(R$1006="",Datos!R852&lt;=R$1006)),FALSE),IF(ISNUMBER(Datos!R852),AND(Datos!R852=INT(Datos!R852),AND(OR(R$1005="",Datos!R852&gt;=R$1005),OR(R$1006="",Datos!R852&lt;=R$1006))),FALSE),OR(ISNUMBER(FIND(";"&amp;UPPER(TRIM(Datos!R852&amp;""))&amp;"=",R$1007)),ISNUMBER(FIND(";"&amp;UPPER(TRIM(Datos!R852&amp;""))&amp;";",R$1007))),OR(UPPER(TRIM(Datos!R852&amp;""))="SÍ",UPPER(TRIM(Datos!R852&amp;""))="SI",UPPER(TRIM(Datos!R852&amp;""))="NO"),IF(ISNUMBER(Datos!R852),AND(OR(R$1005="",Datos!R852&gt;=R$1005),OR(R$1006="",Datos!R852&lt;=R$1006)),FALSE),TRUE))))</f>
        <v>0.0</v>
      </c>
      <c r="S852">
        <f>IF(Datos!S852="",0,IF(AND(S$1008&lt;&gt;"",Datos!S852=S$1008),0,IF(S$1004=0,0,1-CHOOSE(S$1004,IF(ISNUMBER(Datos!S852),AND(OR(S$1005="",Datos!S852&gt;=S$1005),OR(S$1006="",Datos!S852&lt;=S$1006)),FALSE),IF(ISNUMBER(Datos!S852),AND(Datos!S852=INT(Datos!S852),AND(OR(S$1005="",Datos!S852&gt;=S$1005),OR(S$1006="",Datos!S852&lt;=S$1006))),FALSE),OR(ISNUMBER(FIND(";"&amp;UPPER(TRIM(Datos!S852&amp;""))&amp;"=",S$1007)),ISNUMBER(FIND(";"&amp;UPPER(TRIM(Datos!S852&amp;""))&amp;";",S$1007))),OR(UPPER(TRIM(Datos!S852&amp;""))="SÍ",UPPER(TRIM(Datos!S852&amp;""))="SI",UPPER(TRIM(Datos!S852&amp;""))="NO"),IF(ISNUMBER(Datos!S852),AND(OR(S$1005="",Datos!S852&gt;=S$1005),OR(S$1006="",Datos!S852&lt;=S$1006)),FALSE),TRUE))))</f>
        <v>0.0</v>
      </c>
      <c r="T852">
        <f>IF(Datos!T852="",0,IF(AND(T$1008&lt;&gt;"",Datos!T852=T$1008),0,IF(T$1004=0,0,1-CHOOSE(T$1004,IF(ISNUMBER(Datos!T852),AND(OR(T$1005="",Datos!T852&gt;=T$1005),OR(T$1006="",Datos!T852&lt;=T$1006)),FALSE),IF(ISNUMBER(Datos!T852),AND(Datos!T852=INT(Datos!T852),AND(OR(T$1005="",Datos!T852&gt;=T$1005),OR(T$1006="",Datos!T852&lt;=T$1006))),FALSE),OR(ISNUMBER(FIND(";"&amp;UPPER(TRIM(Datos!T852&amp;""))&amp;"=",T$1007)),ISNUMBER(FIND(";"&amp;UPPER(TRIM(Datos!T852&amp;""))&amp;";",T$1007))),OR(UPPER(TRIM(Datos!T852&amp;""))="SÍ",UPPER(TRIM(Datos!T852&amp;""))="SI",UPPER(TRIM(Datos!T852&amp;""))="NO"),IF(ISNUMBER(Datos!T852),AND(OR(T$1005="",Datos!T852&gt;=T$1005),OR(T$1006="",Datos!T852&lt;=T$1006)),FALSE),TRUE))))</f>
        <v>0.0</v>
      </c>
      <c r="U852">
        <f>IF(Datos!U852="",0,IF(AND(U$1008&lt;&gt;"",Datos!U852=U$1008),0,IF(U$1004=0,0,1-CHOOSE(U$1004,IF(ISNUMBER(Datos!U852),AND(OR(U$1005="",Datos!U852&gt;=U$1005),OR(U$1006="",Datos!U852&lt;=U$1006)),FALSE),IF(ISNUMBER(Datos!U852),AND(Datos!U852=INT(Datos!U852),AND(OR(U$1005="",Datos!U852&gt;=U$1005),OR(U$1006="",Datos!U852&lt;=U$1006))),FALSE),OR(ISNUMBER(FIND(";"&amp;UPPER(TRIM(Datos!U852&amp;""))&amp;"=",U$1007)),ISNUMBER(FIND(";"&amp;UPPER(TRIM(Datos!U852&amp;""))&amp;";",U$1007))),OR(UPPER(TRIM(Datos!U852&amp;""))="SÍ",UPPER(TRIM(Datos!U852&amp;""))="SI",UPPER(TRIM(Datos!U852&amp;""))="NO"),IF(ISNUMBER(Datos!U852),AND(OR(U$1005="",Datos!U852&gt;=U$1005),OR(U$1006="",Datos!U852&lt;=U$1006)),FALSE),TRUE))))</f>
        <v>0.0</v>
      </c>
      <c r="V852">
        <f>IF(Datos!V852="",0,IF(AND(V$1008&lt;&gt;"",Datos!V852=V$1008),0,IF(V$1004=0,0,1-CHOOSE(V$1004,IF(ISNUMBER(Datos!V852),AND(OR(V$1005="",Datos!V852&gt;=V$1005),OR(V$1006="",Datos!V852&lt;=V$1006)),FALSE),IF(ISNUMBER(Datos!V852),AND(Datos!V852=INT(Datos!V852),AND(OR(V$1005="",Datos!V852&gt;=V$1005),OR(V$1006="",Datos!V852&lt;=V$1006))),FALSE),OR(ISNUMBER(FIND(";"&amp;UPPER(TRIM(Datos!V852&amp;""))&amp;"=",V$1007)),ISNUMBER(FIND(";"&amp;UPPER(TRIM(Datos!V852&amp;""))&amp;";",V$1007))),OR(UPPER(TRIM(Datos!V852&amp;""))="SÍ",UPPER(TRIM(Datos!V852&amp;""))="SI",UPPER(TRIM(Datos!V852&amp;""))="NO"),IF(ISNUMBER(Datos!V852),AND(OR(V$1005="",Datos!V852&gt;=V$1005),OR(V$1006="",Datos!V852&lt;=V$1006)),FALSE),TRUE))))</f>
        <v>0.0</v>
      </c>
      <c r="W852">
        <f>IF(Datos!W852="",0,IF(AND(W$1008&lt;&gt;"",Datos!W852=W$1008),0,IF(W$1004=0,0,1-CHOOSE(W$1004,IF(ISNUMBER(Datos!W852),AND(OR(W$1005="",Datos!W852&gt;=W$1005),OR(W$1006="",Datos!W852&lt;=W$1006)),FALSE),IF(ISNUMBER(Datos!W852),AND(Datos!W852=INT(Datos!W852),AND(OR(W$1005="",Datos!W852&gt;=W$1005),OR(W$1006="",Datos!W852&lt;=W$1006))),FALSE),OR(ISNUMBER(FIND(";"&amp;UPPER(TRIM(Datos!W852&amp;""))&amp;"=",W$1007)),ISNUMBER(FIND(";"&amp;UPPER(TRIM(Datos!W852&amp;""))&amp;";",W$1007))),OR(UPPER(TRIM(Datos!W852&amp;""))="SÍ",UPPER(TRIM(Datos!W852&amp;""))="SI",UPPER(TRIM(Datos!W852&amp;""))="NO"),IF(ISNUMBER(Datos!W852),AND(OR(W$1005="",Datos!W852&gt;=W$1005),OR(W$1006="",Datos!W852&lt;=W$1006)),FALSE),TRUE))))</f>
        <v>0.0</v>
      </c>
      <c r="X852">
        <f>IF(Datos!X852="",0,IF(AND(X$1008&lt;&gt;"",Datos!X852=X$1008),0,IF(X$1004=0,0,1-CHOOSE(X$1004,IF(ISNUMBER(Datos!X852),AND(OR(X$1005="",Datos!X852&gt;=X$1005),OR(X$1006="",Datos!X852&lt;=X$1006)),FALSE),IF(ISNUMBER(Datos!X852),AND(Datos!X852=INT(Datos!X852),AND(OR(X$1005="",Datos!X852&gt;=X$1005),OR(X$1006="",Datos!X852&lt;=X$1006))),FALSE),OR(ISNUMBER(FIND(";"&amp;UPPER(TRIM(Datos!X852&amp;""))&amp;"=",X$1007)),ISNUMBER(FIND(";"&amp;UPPER(TRIM(Datos!X852&amp;""))&amp;";",X$1007))),OR(UPPER(TRIM(Datos!X852&amp;""))="SÍ",UPPER(TRIM(Datos!X852&amp;""))="SI",UPPER(TRIM(Datos!X852&amp;""))="NO"),IF(ISNUMBER(Datos!X852),AND(OR(X$1005="",Datos!X852&gt;=X$1005),OR(X$1006="",Datos!X852&lt;=X$1006)),FALSE),TRUE))))</f>
        <v>0.0</v>
      </c>
      <c r="Y852">
        <f>IF(Datos!Y852="",0,IF(AND(Y$1008&lt;&gt;"",Datos!Y852=Y$1008),0,IF(Y$1004=0,0,1-CHOOSE(Y$1004,IF(ISNUMBER(Datos!Y852),AND(OR(Y$1005="",Datos!Y852&gt;=Y$1005),OR(Y$1006="",Datos!Y852&lt;=Y$1006)),FALSE),IF(ISNUMBER(Datos!Y852),AND(Datos!Y852=INT(Datos!Y852),AND(OR(Y$1005="",Datos!Y852&gt;=Y$1005),OR(Y$1006="",Datos!Y852&lt;=Y$1006))),FALSE),OR(ISNUMBER(FIND(";"&amp;UPPER(TRIM(Datos!Y852&amp;""))&amp;"=",Y$1007)),ISNUMBER(FIND(";"&amp;UPPER(TRIM(Datos!Y852&amp;""))&amp;";",Y$1007))),OR(UPPER(TRIM(Datos!Y852&amp;""))="SÍ",UPPER(TRIM(Datos!Y852&amp;""))="SI",UPPER(TRIM(Datos!Y852&amp;""))="NO"),IF(ISNUMBER(Datos!Y852),AND(OR(Y$1005="",Datos!Y852&gt;=Y$1005),OR(Y$1006="",Datos!Y852&lt;=Y$1006)),FALSE),TRUE))))</f>
        <v>0.0</v>
      </c>
      <c r="Z852">
        <f>IF(Datos!Z852="",0,IF(AND(Z$1008&lt;&gt;"",Datos!Z852=Z$1008),0,IF(Z$1004=0,0,1-CHOOSE(Z$1004,IF(ISNUMBER(Datos!Z852),AND(OR(Z$1005="",Datos!Z852&gt;=Z$1005),OR(Z$1006="",Datos!Z852&lt;=Z$1006)),FALSE),IF(ISNUMBER(Datos!Z852),AND(Datos!Z852=INT(Datos!Z852),AND(OR(Z$1005="",Datos!Z852&gt;=Z$1005),OR(Z$1006="",Datos!Z852&lt;=Z$1006))),FALSE),OR(ISNUMBER(FIND(";"&amp;UPPER(TRIM(Datos!Z852&amp;""))&amp;"=",Z$1007)),ISNUMBER(FIND(";"&amp;UPPER(TRIM(Datos!Z852&amp;""))&amp;";",Z$1007))),OR(UPPER(TRIM(Datos!Z852&amp;""))="SÍ",UPPER(TRIM(Datos!Z852&amp;""))="SI",UPPER(TRIM(Datos!Z852&amp;""))="NO"),IF(ISNUMBER(Datos!Z852),AND(OR(Z$1005="",Datos!Z852&gt;=Z$1005),OR(Z$1006="",Datos!Z852&lt;=Z$1006)),FALSE),TRUE))))</f>
        <v>0.0</v>
      </c>
      <c r="AA852">
        <f>IF(Datos!AA852="",0,IF(AND(AA$1008&lt;&gt;"",Datos!AA852=AA$1008),0,IF(AA$1004=0,0,1-CHOOSE(AA$1004,IF(ISNUMBER(Datos!AA852),AND(OR(AA$1005="",Datos!AA852&gt;=AA$1005),OR(AA$1006="",Datos!AA852&lt;=AA$1006)),FALSE),IF(ISNUMBER(Datos!AA852),AND(Datos!AA852=INT(Datos!AA852),AND(OR(AA$1005="",Datos!AA852&gt;=AA$1005),OR(AA$1006="",Datos!AA852&lt;=AA$1006))),FALSE),OR(ISNUMBER(FIND(";"&amp;UPPER(TRIM(Datos!AA852&amp;""))&amp;"=",AA$1007)),ISNUMBER(FIND(";"&amp;UPPER(TRIM(Datos!AA852&amp;""))&amp;";",AA$1007))),OR(UPPER(TRIM(Datos!AA852&amp;""))="SÍ",UPPER(TRIM(Datos!AA852&amp;""))="SI",UPPER(TRIM(Datos!AA852&amp;""))="NO"),IF(ISNUMBER(Datos!AA852),AND(OR(AA$1005="",Datos!AA852&gt;=AA$1005),OR(AA$1006="",Datos!AA852&lt;=AA$1006)),FALSE),TRUE))))</f>
        <v>0.0</v>
      </c>
      <c r="AB852">
        <f>IF(Datos!AB852="",0,IF(AND(AB$1008&lt;&gt;"",Datos!AB852=AB$1008),0,IF(AB$1004=0,0,1-CHOOSE(AB$1004,IF(ISNUMBER(Datos!AB852),AND(OR(AB$1005="",Datos!AB852&gt;=AB$1005),OR(AB$1006="",Datos!AB852&lt;=AB$1006)),FALSE),IF(ISNUMBER(Datos!AB852),AND(Datos!AB852=INT(Datos!AB852),AND(OR(AB$1005="",Datos!AB852&gt;=AB$1005),OR(AB$1006="",Datos!AB852&lt;=AB$1006))),FALSE),OR(ISNUMBER(FIND(";"&amp;UPPER(TRIM(Datos!AB852&amp;""))&amp;"=",AB$1007)),ISNUMBER(FIND(";"&amp;UPPER(TRIM(Datos!AB852&amp;""))&amp;";",AB$1007))),OR(UPPER(TRIM(Datos!AB852&amp;""))="SÍ",UPPER(TRIM(Datos!AB852&amp;""))="SI",UPPER(TRIM(Datos!AB852&amp;""))="NO"),IF(ISNUMBER(Datos!AB852),AND(OR(AB$1005="",Datos!AB852&gt;=AB$1005),OR(AB$1006="",Datos!AB852&lt;=AB$1006)),FALSE),TRUE))))</f>
        <v>0.0</v>
      </c>
      <c r="AC852">
        <f>IF(Datos!AC852="",0,IF(AND(AC$1008&lt;&gt;"",Datos!AC852=AC$1008),0,IF(AC$1004=0,0,1-CHOOSE(AC$1004,IF(ISNUMBER(Datos!AC852),AND(OR(AC$1005="",Datos!AC852&gt;=AC$1005),OR(AC$1006="",Datos!AC852&lt;=AC$1006)),FALSE),IF(ISNUMBER(Datos!AC852),AND(Datos!AC852=INT(Datos!AC852),AND(OR(AC$1005="",Datos!AC852&gt;=AC$1005),OR(AC$1006="",Datos!AC852&lt;=AC$1006))),FALSE),OR(ISNUMBER(FIND(";"&amp;UPPER(TRIM(Datos!AC852&amp;""))&amp;"=",AC$1007)),ISNUMBER(FIND(";"&amp;UPPER(TRIM(Datos!AC852&amp;""))&amp;";",AC$1007))),OR(UPPER(TRIM(Datos!AC852&amp;""))="SÍ",UPPER(TRIM(Datos!AC852&amp;""))="SI",UPPER(TRIM(Datos!AC852&amp;""))="NO"),IF(ISNUMBER(Datos!AC852),AND(OR(AC$1005="",Datos!AC852&gt;=AC$1005),OR(AC$1006="",Datos!AC852&lt;=AC$1006)),FALSE),TRUE))))</f>
        <v>0.0</v>
      </c>
      <c r="AD852">
        <f>IF(Datos!AD852="",0,IF(AND(AD$1008&lt;&gt;"",Datos!AD852=AD$1008),0,IF(AD$1004=0,0,1-CHOOSE(AD$1004,IF(ISNUMBER(Datos!AD852),AND(OR(AD$1005="",Datos!AD852&gt;=AD$1005),OR(AD$1006="",Datos!AD852&lt;=AD$1006)),FALSE),IF(ISNUMBER(Datos!AD852),AND(Datos!AD852=INT(Datos!AD852),AND(OR(AD$1005="",Datos!AD852&gt;=AD$1005),OR(AD$1006="",Datos!AD852&lt;=AD$1006))),FALSE),OR(ISNUMBER(FIND(";"&amp;UPPER(TRIM(Datos!AD852&amp;""))&amp;"=",AD$1007)),ISNUMBER(FIND(";"&amp;UPPER(TRIM(Datos!AD852&amp;""))&amp;";",AD$1007))),OR(UPPER(TRIM(Datos!AD852&amp;""))="SÍ",UPPER(TRIM(Datos!AD852&amp;""))="SI",UPPER(TRIM(Datos!AD852&amp;""))="NO"),IF(ISNUMBER(Datos!AD852),AND(OR(AD$1005="",Datos!AD852&gt;=AD$1005),OR(AD$1006="",Datos!AD852&lt;=AD$1006)),FALSE),TRUE))))</f>
        <v>0.0</v>
      </c>
      <c r="AE852">
        <f>IF(Datos!AE852="",0,IF(AND(AE$1008&lt;&gt;"",Datos!AE852=AE$1008),0,IF(AE$1004=0,0,1-CHOOSE(AE$1004,IF(ISNUMBER(Datos!AE852),AND(OR(AE$1005="",Datos!AE852&gt;=AE$1005),OR(AE$1006="",Datos!AE852&lt;=AE$1006)),FALSE),IF(ISNUMBER(Datos!AE852),AND(Datos!AE852=INT(Datos!AE852),AND(OR(AE$1005="",Datos!AE852&gt;=AE$1005),OR(AE$1006="",Datos!AE852&lt;=AE$1006))),FALSE),OR(ISNUMBER(FIND(";"&amp;UPPER(TRIM(Datos!AE852&amp;""))&amp;"=",AE$1007)),ISNUMBER(FIND(";"&amp;UPPER(TRIM(Datos!AE852&amp;""))&amp;";",AE$1007))),OR(UPPER(TRIM(Datos!AE852&amp;""))="SÍ",UPPER(TRIM(Datos!AE852&amp;""))="SI",UPPER(TRIM(Datos!AE852&amp;""))="NO"),IF(ISNUMBER(Datos!AE852),AND(OR(AE$1005="",Datos!AE852&gt;=AE$1005),OR(AE$1006="",Datos!AE852&lt;=AE$1006)),FALSE),TRUE))))</f>
        <v>0.0</v>
      </c>
    </row>
    <row r="853" spans="2:31">
      <c r="B853">
        <f>IF(Datos!B853="",0,IF(AND(B$1008&lt;&gt;"",Datos!B853=B$1008),0,IF(B$1004=0,0,1-CHOOSE(B$1004,IF(ISNUMBER(Datos!B853),AND(OR(B$1005="",Datos!B853&gt;=B$1005),OR(B$1006="",Datos!B853&lt;=B$1006)),FALSE),IF(ISNUMBER(Datos!B853),AND(Datos!B853=INT(Datos!B853),AND(OR(B$1005="",Datos!B853&gt;=B$1005),OR(B$1006="",Datos!B853&lt;=B$1006))),FALSE),OR(ISNUMBER(FIND(";"&amp;UPPER(TRIM(Datos!B853&amp;""))&amp;"=",B$1007)),ISNUMBER(FIND(";"&amp;UPPER(TRIM(Datos!B853&amp;""))&amp;";",B$1007))),OR(UPPER(TRIM(Datos!B853&amp;""))="SÍ",UPPER(TRIM(Datos!B853&amp;""))="SI",UPPER(TRIM(Datos!B853&amp;""))="NO"),IF(ISNUMBER(Datos!B853),AND(OR(B$1005="",Datos!B853&gt;=B$1005),OR(B$1006="",Datos!B853&lt;=B$1006)),FALSE),TRUE))))</f>
        <v>0.0</v>
      </c>
      <c r="C853">
        <f>IF(Datos!C853="",0,IF(AND(C$1008&lt;&gt;"",Datos!C853=C$1008),0,IF(C$1004=0,0,1-CHOOSE(C$1004,IF(ISNUMBER(Datos!C853),AND(OR(C$1005="",Datos!C853&gt;=C$1005),OR(C$1006="",Datos!C853&lt;=C$1006)),FALSE),IF(ISNUMBER(Datos!C853),AND(Datos!C853=INT(Datos!C853),AND(OR(C$1005="",Datos!C853&gt;=C$1005),OR(C$1006="",Datos!C853&lt;=C$1006))),FALSE),OR(ISNUMBER(FIND(";"&amp;UPPER(TRIM(Datos!C853&amp;""))&amp;"=",C$1007)),ISNUMBER(FIND(";"&amp;UPPER(TRIM(Datos!C853&amp;""))&amp;";",C$1007))),OR(UPPER(TRIM(Datos!C853&amp;""))="SÍ",UPPER(TRIM(Datos!C853&amp;""))="SI",UPPER(TRIM(Datos!C853&amp;""))="NO"),IF(ISNUMBER(Datos!C853),AND(OR(C$1005="",Datos!C853&gt;=C$1005),OR(C$1006="",Datos!C853&lt;=C$1006)),FALSE),TRUE))))</f>
        <v>0.0</v>
      </c>
      <c r="D853">
        <f>IF(Datos!D853="",0,IF(AND(D$1008&lt;&gt;"",Datos!D853=D$1008),0,IF(D$1004=0,0,1-CHOOSE(D$1004,IF(ISNUMBER(Datos!D853),AND(OR(D$1005="",Datos!D853&gt;=D$1005),OR(D$1006="",Datos!D853&lt;=D$1006)),FALSE),IF(ISNUMBER(Datos!D853),AND(Datos!D853=INT(Datos!D853),AND(OR(D$1005="",Datos!D853&gt;=D$1005),OR(D$1006="",Datos!D853&lt;=D$1006))),FALSE),OR(ISNUMBER(FIND(";"&amp;UPPER(TRIM(Datos!D853&amp;""))&amp;"=",D$1007)),ISNUMBER(FIND(";"&amp;UPPER(TRIM(Datos!D853&amp;""))&amp;";",D$1007))),OR(UPPER(TRIM(Datos!D853&amp;""))="SÍ",UPPER(TRIM(Datos!D853&amp;""))="SI",UPPER(TRIM(Datos!D853&amp;""))="NO"),IF(ISNUMBER(Datos!D853),AND(OR(D$1005="",Datos!D853&gt;=D$1005),OR(D$1006="",Datos!D853&lt;=D$1006)),FALSE),TRUE))))</f>
        <v>0.0</v>
      </c>
      <c r="E853">
        <f>IF(Datos!E853="",0,IF(AND(E$1008&lt;&gt;"",Datos!E853=E$1008),0,IF(E$1004=0,0,1-CHOOSE(E$1004,IF(ISNUMBER(Datos!E853),AND(OR(E$1005="",Datos!E853&gt;=E$1005),OR(E$1006="",Datos!E853&lt;=E$1006)),FALSE),IF(ISNUMBER(Datos!E853),AND(Datos!E853=INT(Datos!E853),AND(OR(E$1005="",Datos!E853&gt;=E$1005),OR(E$1006="",Datos!E853&lt;=E$1006))),FALSE),OR(ISNUMBER(FIND(";"&amp;UPPER(TRIM(Datos!E853&amp;""))&amp;"=",E$1007)),ISNUMBER(FIND(";"&amp;UPPER(TRIM(Datos!E853&amp;""))&amp;";",E$1007))),OR(UPPER(TRIM(Datos!E853&amp;""))="SÍ",UPPER(TRIM(Datos!E853&amp;""))="SI",UPPER(TRIM(Datos!E853&amp;""))="NO"),IF(ISNUMBER(Datos!E853),AND(OR(E$1005="",Datos!E853&gt;=E$1005),OR(E$1006="",Datos!E853&lt;=E$1006)),FALSE),TRUE))))</f>
        <v>0.0</v>
      </c>
      <c r="F853">
        <f>IF(Datos!F853="",0,IF(AND(F$1008&lt;&gt;"",Datos!F853=F$1008),0,IF(F$1004=0,0,1-CHOOSE(F$1004,IF(ISNUMBER(Datos!F853),AND(OR(F$1005="",Datos!F853&gt;=F$1005),OR(F$1006="",Datos!F853&lt;=F$1006)),FALSE),IF(ISNUMBER(Datos!F853),AND(Datos!F853=INT(Datos!F853),AND(OR(F$1005="",Datos!F853&gt;=F$1005),OR(F$1006="",Datos!F853&lt;=F$1006))),FALSE),OR(ISNUMBER(FIND(";"&amp;UPPER(TRIM(Datos!F853&amp;""))&amp;"=",F$1007)),ISNUMBER(FIND(";"&amp;UPPER(TRIM(Datos!F853&amp;""))&amp;";",F$1007))),OR(UPPER(TRIM(Datos!F853&amp;""))="SÍ",UPPER(TRIM(Datos!F853&amp;""))="SI",UPPER(TRIM(Datos!F853&amp;""))="NO"),IF(ISNUMBER(Datos!F853),AND(OR(F$1005="",Datos!F853&gt;=F$1005),OR(F$1006="",Datos!F853&lt;=F$1006)),FALSE),TRUE))))</f>
        <v>0.0</v>
      </c>
      <c r="G853">
        <f>IF(Datos!G853="",0,IF(AND(G$1008&lt;&gt;"",Datos!G853=G$1008),0,IF(G$1004=0,0,1-CHOOSE(G$1004,IF(ISNUMBER(Datos!G853),AND(OR(G$1005="",Datos!G853&gt;=G$1005),OR(G$1006="",Datos!G853&lt;=G$1006)),FALSE),IF(ISNUMBER(Datos!G853),AND(Datos!G853=INT(Datos!G853),AND(OR(G$1005="",Datos!G853&gt;=G$1005),OR(G$1006="",Datos!G853&lt;=G$1006))),FALSE),OR(ISNUMBER(FIND(";"&amp;UPPER(TRIM(Datos!G853&amp;""))&amp;"=",G$1007)),ISNUMBER(FIND(";"&amp;UPPER(TRIM(Datos!G853&amp;""))&amp;";",G$1007))),OR(UPPER(TRIM(Datos!G853&amp;""))="SÍ",UPPER(TRIM(Datos!G853&amp;""))="SI",UPPER(TRIM(Datos!G853&amp;""))="NO"),IF(ISNUMBER(Datos!G853),AND(OR(G$1005="",Datos!G853&gt;=G$1005),OR(G$1006="",Datos!G853&lt;=G$1006)),FALSE),TRUE))))</f>
        <v>0.0</v>
      </c>
      <c r="H853">
        <f>IF(Datos!H853="",0,IF(AND(H$1008&lt;&gt;"",Datos!H853=H$1008),0,IF(H$1004=0,0,1-CHOOSE(H$1004,IF(ISNUMBER(Datos!H853),AND(OR(H$1005="",Datos!H853&gt;=H$1005),OR(H$1006="",Datos!H853&lt;=H$1006)),FALSE),IF(ISNUMBER(Datos!H853),AND(Datos!H853=INT(Datos!H853),AND(OR(H$1005="",Datos!H853&gt;=H$1005),OR(H$1006="",Datos!H853&lt;=H$1006))),FALSE),OR(ISNUMBER(FIND(";"&amp;UPPER(TRIM(Datos!H853&amp;""))&amp;"=",H$1007)),ISNUMBER(FIND(";"&amp;UPPER(TRIM(Datos!H853&amp;""))&amp;";",H$1007))),OR(UPPER(TRIM(Datos!H853&amp;""))="SÍ",UPPER(TRIM(Datos!H853&amp;""))="SI",UPPER(TRIM(Datos!H853&amp;""))="NO"),IF(ISNUMBER(Datos!H853),AND(OR(H$1005="",Datos!H853&gt;=H$1005),OR(H$1006="",Datos!H853&lt;=H$1006)),FALSE),TRUE))))</f>
        <v>0.0</v>
      </c>
      <c r="I853">
        <f>IF(Datos!I853="",0,IF(AND(I$1008&lt;&gt;"",Datos!I853=I$1008),0,IF(I$1004=0,0,1-CHOOSE(I$1004,IF(ISNUMBER(Datos!I853),AND(OR(I$1005="",Datos!I853&gt;=I$1005),OR(I$1006="",Datos!I853&lt;=I$1006)),FALSE),IF(ISNUMBER(Datos!I853),AND(Datos!I853=INT(Datos!I853),AND(OR(I$1005="",Datos!I853&gt;=I$1005),OR(I$1006="",Datos!I853&lt;=I$1006))),FALSE),OR(ISNUMBER(FIND(";"&amp;UPPER(TRIM(Datos!I853&amp;""))&amp;"=",I$1007)),ISNUMBER(FIND(";"&amp;UPPER(TRIM(Datos!I853&amp;""))&amp;";",I$1007))),OR(UPPER(TRIM(Datos!I853&amp;""))="SÍ",UPPER(TRIM(Datos!I853&amp;""))="SI",UPPER(TRIM(Datos!I853&amp;""))="NO"),IF(ISNUMBER(Datos!I853),AND(OR(I$1005="",Datos!I853&gt;=I$1005),OR(I$1006="",Datos!I853&lt;=I$1006)),FALSE),TRUE))))</f>
        <v>0.0</v>
      </c>
      <c r="J853">
        <f>IF(Datos!J853="",0,IF(AND(J$1008&lt;&gt;"",Datos!J853=J$1008),0,IF(J$1004=0,0,1-CHOOSE(J$1004,IF(ISNUMBER(Datos!J853),AND(OR(J$1005="",Datos!J853&gt;=J$1005),OR(J$1006="",Datos!J853&lt;=J$1006)),FALSE),IF(ISNUMBER(Datos!J853),AND(Datos!J853=INT(Datos!J853),AND(OR(J$1005="",Datos!J853&gt;=J$1005),OR(J$1006="",Datos!J853&lt;=J$1006))),FALSE),OR(ISNUMBER(FIND(";"&amp;UPPER(TRIM(Datos!J853&amp;""))&amp;"=",J$1007)),ISNUMBER(FIND(";"&amp;UPPER(TRIM(Datos!J853&amp;""))&amp;";",J$1007))),OR(UPPER(TRIM(Datos!J853&amp;""))="SÍ",UPPER(TRIM(Datos!J853&amp;""))="SI",UPPER(TRIM(Datos!J853&amp;""))="NO"),IF(ISNUMBER(Datos!J853),AND(OR(J$1005="",Datos!J853&gt;=J$1005),OR(J$1006="",Datos!J853&lt;=J$1006)),FALSE),TRUE))))</f>
        <v>0.0</v>
      </c>
      <c r="K853">
        <f>IF(Datos!K853="",0,IF(AND(K$1008&lt;&gt;"",Datos!K853=K$1008),0,IF(K$1004=0,0,1-CHOOSE(K$1004,IF(ISNUMBER(Datos!K853),AND(OR(K$1005="",Datos!K853&gt;=K$1005),OR(K$1006="",Datos!K853&lt;=K$1006)),FALSE),IF(ISNUMBER(Datos!K853),AND(Datos!K853=INT(Datos!K853),AND(OR(K$1005="",Datos!K853&gt;=K$1005),OR(K$1006="",Datos!K853&lt;=K$1006))),FALSE),OR(ISNUMBER(FIND(";"&amp;UPPER(TRIM(Datos!K853&amp;""))&amp;"=",K$1007)),ISNUMBER(FIND(";"&amp;UPPER(TRIM(Datos!K853&amp;""))&amp;";",K$1007))),OR(UPPER(TRIM(Datos!K853&amp;""))="SÍ",UPPER(TRIM(Datos!K853&amp;""))="SI",UPPER(TRIM(Datos!K853&amp;""))="NO"),IF(ISNUMBER(Datos!K853),AND(OR(K$1005="",Datos!K853&gt;=K$1005),OR(K$1006="",Datos!K853&lt;=K$1006)),FALSE),TRUE))))</f>
        <v>0.0</v>
      </c>
      <c r="L853">
        <f>IF(Datos!L853="",0,IF(AND(L$1008&lt;&gt;"",Datos!L853=L$1008),0,IF(L$1004=0,0,1-CHOOSE(L$1004,IF(ISNUMBER(Datos!L853),AND(OR(L$1005="",Datos!L853&gt;=L$1005),OR(L$1006="",Datos!L853&lt;=L$1006)),FALSE),IF(ISNUMBER(Datos!L853),AND(Datos!L853=INT(Datos!L853),AND(OR(L$1005="",Datos!L853&gt;=L$1005),OR(L$1006="",Datos!L853&lt;=L$1006))),FALSE),OR(ISNUMBER(FIND(";"&amp;UPPER(TRIM(Datos!L853&amp;""))&amp;"=",L$1007)),ISNUMBER(FIND(";"&amp;UPPER(TRIM(Datos!L853&amp;""))&amp;";",L$1007))),OR(UPPER(TRIM(Datos!L853&amp;""))="SÍ",UPPER(TRIM(Datos!L853&amp;""))="SI",UPPER(TRIM(Datos!L853&amp;""))="NO"),IF(ISNUMBER(Datos!L853),AND(OR(L$1005="",Datos!L853&gt;=L$1005),OR(L$1006="",Datos!L853&lt;=L$1006)),FALSE),TRUE))))</f>
        <v>0.0</v>
      </c>
      <c r="M853">
        <f>IF(Datos!M853="",0,IF(AND(M$1008&lt;&gt;"",Datos!M853=M$1008),0,IF(M$1004=0,0,1-CHOOSE(M$1004,IF(ISNUMBER(Datos!M853),AND(OR(M$1005="",Datos!M853&gt;=M$1005),OR(M$1006="",Datos!M853&lt;=M$1006)),FALSE),IF(ISNUMBER(Datos!M853),AND(Datos!M853=INT(Datos!M853),AND(OR(M$1005="",Datos!M853&gt;=M$1005),OR(M$1006="",Datos!M853&lt;=M$1006))),FALSE),OR(ISNUMBER(FIND(";"&amp;UPPER(TRIM(Datos!M853&amp;""))&amp;"=",M$1007)),ISNUMBER(FIND(";"&amp;UPPER(TRIM(Datos!M853&amp;""))&amp;";",M$1007))),OR(UPPER(TRIM(Datos!M853&amp;""))="SÍ",UPPER(TRIM(Datos!M853&amp;""))="SI",UPPER(TRIM(Datos!M853&amp;""))="NO"),IF(ISNUMBER(Datos!M853),AND(OR(M$1005="",Datos!M853&gt;=M$1005),OR(M$1006="",Datos!M853&lt;=M$1006)),FALSE),TRUE))))</f>
        <v>0.0</v>
      </c>
      <c r="N853">
        <f>IF(Datos!N853="",0,IF(AND(N$1008&lt;&gt;"",Datos!N853=N$1008),0,IF(N$1004=0,0,1-CHOOSE(N$1004,IF(ISNUMBER(Datos!N853),AND(OR(N$1005="",Datos!N853&gt;=N$1005),OR(N$1006="",Datos!N853&lt;=N$1006)),FALSE),IF(ISNUMBER(Datos!N853),AND(Datos!N853=INT(Datos!N853),AND(OR(N$1005="",Datos!N853&gt;=N$1005),OR(N$1006="",Datos!N853&lt;=N$1006))),FALSE),OR(ISNUMBER(FIND(";"&amp;UPPER(TRIM(Datos!N853&amp;""))&amp;"=",N$1007)),ISNUMBER(FIND(";"&amp;UPPER(TRIM(Datos!N853&amp;""))&amp;";",N$1007))),OR(UPPER(TRIM(Datos!N853&amp;""))="SÍ",UPPER(TRIM(Datos!N853&amp;""))="SI",UPPER(TRIM(Datos!N853&amp;""))="NO"),IF(ISNUMBER(Datos!N853),AND(OR(N$1005="",Datos!N853&gt;=N$1005),OR(N$1006="",Datos!N853&lt;=N$1006)),FALSE),TRUE))))</f>
        <v>0.0</v>
      </c>
      <c r="O853">
        <f>IF(Datos!O853="",0,IF(AND(O$1008&lt;&gt;"",Datos!O853=O$1008),0,IF(O$1004=0,0,1-CHOOSE(O$1004,IF(ISNUMBER(Datos!O853),AND(OR(O$1005="",Datos!O853&gt;=O$1005),OR(O$1006="",Datos!O853&lt;=O$1006)),FALSE),IF(ISNUMBER(Datos!O853),AND(Datos!O853=INT(Datos!O853),AND(OR(O$1005="",Datos!O853&gt;=O$1005),OR(O$1006="",Datos!O853&lt;=O$1006))),FALSE),OR(ISNUMBER(FIND(";"&amp;UPPER(TRIM(Datos!O853&amp;""))&amp;"=",O$1007)),ISNUMBER(FIND(";"&amp;UPPER(TRIM(Datos!O853&amp;""))&amp;";",O$1007))),OR(UPPER(TRIM(Datos!O853&amp;""))="SÍ",UPPER(TRIM(Datos!O853&amp;""))="SI",UPPER(TRIM(Datos!O853&amp;""))="NO"),IF(ISNUMBER(Datos!O853),AND(OR(O$1005="",Datos!O853&gt;=O$1005),OR(O$1006="",Datos!O853&lt;=O$1006)),FALSE),TRUE))))</f>
        <v>0.0</v>
      </c>
      <c r="P853">
        <f>IF(Datos!P853="",0,IF(AND(P$1008&lt;&gt;"",Datos!P853=P$1008),0,IF(P$1004=0,0,1-CHOOSE(P$1004,IF(ISNUMBER(Datos!P853),AND(OR(P$1005="",Datos!P853&gt;=P$1005),OR(P$1006="",Datos!P853&lt;=P$1006)),FALSE),IF(ISNUMBER(Datos!P853),AND(Datos!P853=INT(Datos!P853),AND(OR(P$1005="",Datos!P853&gt;=P$1005),OR(P$1006="",Datos!P853&lt;=P$1006))),FALSE),OR(ISNUMBER(FIND(";"&amp;UPPER(TRIM(Datos!P853&amp;""))&amp;"=",P$1007)),ISNUMBER(FIND(";"&amp;UPPER(TRIM(Datos!P853&amp;""))&amp;";",P$1007))),OR(UPPER(TRIM(Datos!P853&amp;""))="SÍ",UPPER(TRIM(Datos!P853&amp;""))="SI",UPPER(TRIM(Datos!P853&amp;""))="NO"),IF(ISNUMBER(Datos!P853),AND(OR(P$1005="",Datos!P853&gt;=P$1005),OR(P$1006="",Datos!P853&lt;=P$1006)),FALSE),TRUE))))</f>
        <v>0.0</v>
      </c>
      <c r="Q853">
        <f>IF(Datos!Q853="",0,IF(AND(Q$1008&lt;&gt;"",Datos!Q853=Q$1008),0,IF(Q$1004=0,0,1-CHOOSE(Q$1004,IF(ISNUMBER(Datos!Q853),AND(OR(Q$1005="",Datos!Q853&gt;=Q$1005),OR(Q$1006="",Datos!Q853&lt;=Q$1006)),FALSE),IF(ISNUMBER(Datos!Q853),AND(Datos!Q853=INT(Datos!Q853),AND(OR(Q$1005="",Datos!Q853&gt;=Q$1005),OR(Q$1006="",Datos!Q853&lt;=Q$1006))),FALSE),OR(ISNUMBER(FIND(";"&amp;UPPER(TRIM(Datos!Q853&amp;""))&amp;"=",Q$1007)),ISNUMBER(FIND(";"&amp;UPPER(TRIM(Datos!Q853&amp;""))&amp;";",Q$1007))),OR(UPPER(TRIM(Datos!Q853&amp;""))="SÍ",UPPER(TRIM(Datos!Q853&amp;""))="SI",UPPER(TRIM(Datos!Q853&amp;""))="NO"),IF(ISNUMBER(Datos!Q853),AND(OR(Q$1005="",Datos!Q853&gt;=Q$1005),OR(Q$1006="",Datos!Q853&lt;=Q$1006)),FALSE),TRUE))))</f>
        <v>0.0</v>
      </c>
      <c r="R853">
        <f>IF(Datos!R853="",0,IF(AND(R$1008&lt;&gt;"",Datos!R853=R$1008),0,IF(R$1004=0,0,1-CHOOSE(R$1004,IF(ISNUMBER(Datos!R853),AND(OR(R$1005="",Datos!R853&gt;=R$1005),OR(R$1006="",Datos!R853&lt;=R$1006)),FALSE),IF(ISNUMBER(Datos!R853),AND(Datos!R853=INT(Datos!R853),AND(OR(R$1005="",Datos!R853&gt;=R$1005),OR(R$1006="",Datos!R853&lt;=R$1006))),FALSE),OR(ISNUMBER(FIND(";"&amp;UPPER(TRIM(Datos!R853&amp;""))&amp;"=",R$1007)),ISNUMBER(FIND(";"&amp;UPPER(TRIM(Datos!R853&amp;""))&amp;";",R$1007))),OR(UPPER(TRIM(Datos!R853&amp;""))="SÍ",UPPER(TRIM(Datos!R853&amp;""))="SI",UPPER(TRIM(Datos!R853&amp;""))="NO"),IF(ISNUMBER(Datos!R853),AND(OR(R$1005="",Datos!R853&gt;=R$1005),OR(R$1006="",Datos!R853&lt;=R$1006)),FALSE),TRUE))))</f>
        <v>0.0</v>
      </c>
      <c r="S853">
        <f>IF(Datos!S853="",0,IF(AND(S$1008&lt;&gt;"",Datos!S853=S$1008),0,IF(S$1004=0,0,1-CHOOSE(S$1004,IF(ISNUMBER(Datos!S853),AND(OR(S$1005="",Datos!S853&gt;=S$1005),OR(S$1006="",Datos!S853&lt;=S$1006)),FALSE),IF(ISNUMBER(Datos!S853),AND(Datos!S853=INT(Datos!S853),AND(OR(S$1005="",Datos!S853&gt;=S$1005),OR(S$1006="",Datos!S853&lt;=S$1006))),FALSE),OR(ISNUMBER(FIND(";"&amp;UPPER(TRIM(Datos!S853&amp;""))&amp;"=",S$1007)),ISNUMBER(FIND(";"&amp;UPPER(TRIM(Datos!S853&amp;""))&amp;";",S$1007))),OR(UPPER(TRIM(Datos!S853&amp;""))="SÍ",UPPER(TRIM(Datos!S853&amp;""))="SI",UPPER(TRIM(Datos!S853&amp;""))="NO"),IF(ISNUMBER(Datos!S853),AND(OR(S$1005="",Datos!S853&gt;=S$1005),OR(S$1006="",Datos!S853&lt;=S$1006)),FALSE),TRUE))))</f>
        <v>0.0</v>
      </c>
      <c r="T853">
        <f>IF(Datos!T853="",0,IF(AND(T$1008&lt;&gt;"",Datos!T853=T$1008),0,IF(T$1004=0,0,1-CHOOSE(T$1004,IF(ISNUMBER(Datos!T853),AND(OR(T$1005="",Datos!T853&gt;=T$1005),OR(T$1006="",Datos!T853&lt;=T$1006)),FALSE),IF(ISNUMBER(Datos!T853),AND(Datos!T853=INT(Datos!T853),AND(OR(T$1005="",Datos!T853&gt;=T$1005),OR(T$1006="",Datos!T853&lt;=T$1006))),FALSE),OR(ISNUMBER(FIND(";"&amp;UPPER(TRIM(Datos!T853&amp;""))&amp;"=",T$1007)),ISNUMBER(FIND(";"&amp;UPPER(TRIM(Datos!T853&amp;""))&amp;";",T$1007))),OR(UPPER(TRIM(Datos!T853&amp;""))="SÍ",UPPER(TRIM(Datos!T853&amp;""))="SI",UPPER(TRIM(Datos!T853&amp;""))="NO"),IF(ISNUMBER(Datos!T853),AND(OR(T$1005="",Datos!T853&gt;=T$1005),OR(T$1006="",Datos!T853&lt;=T$1006)),FALSE),TRUE))))</f>
        <v>0.0</v>
      </c>
      <c r="U853">
        <f>IF(Datos!U853="",0,IF(AND(U$1008&lt;&gt;"",Datos!U853=U$1008),0,IF(U$1004=0,0,1-CHOOSE(U$1004,IF(ISNUMBER(Datos!U853),AND(OR(U$1005="",Datos!U853&gt;=U$1005),OR(U$1006="",Datos!U853&lt;=U$1006)),FALSE),IF(ISNUMBER(Datos!U853),AND(Datos!U853=INT(Datos!U853),AND(OR(U$1005="",Datos!U853&gt;=U$1005),OR(U$1006="",Datos!U853&lt;=U$1006))),FALSE),OR(ISNUMBER(FIND(";"&amp;UPPER(TRIM(Datos!U853&amp;""))&amp;"=",U$1007)),ISNUMBER(FIND(";"&amp;UPPER(TRIM(Datos!U853&amp;""))&amp;";",U$1007))),OR(UPPER(TRIM(Datos!U853&amp;""))="SÍ",UPPER(TRIM(Datos!U853&amp;""))="SI",UPPER(TRIM(Datos!U853&amp;""))="NO"),IF(ISNUMBER(Datos!U853),AND(OR(U$1005="",Datos!U853&gt;=U$1005),OR(U$1006="",Datos!U853&lt;=U$1006)),FALSE),TRUE))))</f>
        <v>0.0</v>
      </c>
      <c r="V853">
        <f>IF(Datos!V853="",0,IF(AND(V$1008&lt;&gt;"",Datos!V853=V$1008),0,IF(V$1004=0,0,1-CHOOSE(V$1004,IF(ISNUMBER(Datos!V853),AND(OR(V$1005="",Datos!V853&gt;=V$1005),OR(V$1006="",Datos!V853&lt;=V$1006)),FALSE),IF(ISNUMBER(Datos!V853),AND(Datos!V853=INT(Datos!V853),AND(OR(V$1005="",Datos!V853&gt;=V$1005),OR(V$1006="",Datos!V853&lt;=V$1006))),FALSE),OR(ISNUMBER(FIND(";"&amp;UPPER(TRIM(Datos!V853&amp;""))&amp;"=",V$1007)),ISNUMBER(FIND(";"&amp;UPPER(TRIM(Datos!V853&amp;""))&amp;";",V$1007))),OR(UPPER(TRIM(Datos!V853&amp;""))="SÍ",UPPER(TRIM(Datos!V853&amp;""))="SI",UPPER(TRIM(Datos!V853&amp;""))="NO"),IF(ISNUMBER(Datos!V853),AND(OR(V$1005="",Datos!V853&gt;=V$1005),OR(V$1006="",Datos!V853&lt;=V$1006)),FALSE),TRUE))))</f>
        <v>0.0</v>
      </c>
      <c r="W853">
        <f>IF(Datos!W853="",0,IF(AND(W$1008&lt;&gt;"",Datos!W853=W$1008),0,IF(W$1004=0,0,1-CHOOSE(W$1004,IF(ISNUMBER(Datos!W853),AND(OR(W$1005="",Datos!W853&gt;=W$1005),OR(W$1006="",Datos!W853&lt;=W$1006)),FALSE),IF(ISNUMBER(Datos!W853),AND(Datos!W853=INT(Datos!W853),AND(OR(W$1005="",Datos!W853&gt;=W$1005),OR(W$1006="",Datos!W853&lt;=W$1006))),FALSE),OR(ISNUMBER(FIND(";"&amp;UPPER(TRIM(Datos!W853&amp;""))&amp;"=",W$1007)),ISNUMBER(FIND(";"&amp;UPPER(TRIM(Datos!W853&amp;""))&amp;";",W$1007))),OR(UPPER(TRIM(Datos!W853&amp;""))="SÍ",UPPER(TRIM(Datos!W853&amp;""))="SI",UPPER(TRIM(Datos!W853&amp;""))="NO"),IF(ISNUMBER(Datos!W853),AND(OR(W$1005="",Datos!W853&gt;=W$1005),OR(W$1006="",Datos!W853&lt;=W$1006)),FALSE),TRUE))))</f>
        <v>0.0</v>
      </c>
      <c r="X853">
        <f>IF(Datos!X853="",0,IF(AND(X$1008&lt;&gt;"",Datos!X853=X$1008),0,IF(X$1004=0,0,1-CHOOSE(X$1004,IF(ISNUMBER(Datos!X853),AND(OR(X$1005="",Datos!X853&gt;=X$1005),OR(X$1006="",Datos!X853&lt;=X$1006)),FALSE),IF(ISNUMBER(Datos!X853),AND(Datos!X853=INT(Datos!X853),AND(OR(X$1005="",Datos!X853&gt;=X$1005),OR(X$1006="",Datos!X853&lt;=X$1006))),FALSE),OR(ISNUMBER(FIND(";"&amp;UPPER(TRIM(Datos!X853&amp;""))&amp;"=",X$1007)),ISNUMBER(FIND(";"&amp;UPPER(TRIM(Datos!X853&amp;""))&amp;";",X$1007))),OR(UPPER(TRIM(Datos!X853&amp;""))="SÍ",UPPER(TRIM(Datos!X853&amp;""))="SI",UPPER(TRIM(Datos!X853&amp;""))="NO"),IF(ISNUMBER(Datos!X853),AND(OR(X$1005="",Datos!X853&gt;=X$1005),OR(X$1006="",Datos!X853&lt;=X$1006)),FALSE),TRUE))))</f>
        <v>0.0</v>
      </c>
      <c r="Y853">
        <f>IF(Datos!Y853="",0,IF(AND(Y$1008&lt;&gt;"",Datos!Y853=Y$1008),0,IF(Y$1004=0,0,1-CHOOSE(Y$1004,IF(ISNUMBER(Datos!Y853),AND(OR(Y$1005="",Datos!Y853&gt;=Y$1005),OR(Y$1006="",Datos!Y853&lt;=Y$1006)),FALSE),IF(ISNUMBER(Datos!Y853),AND(Datos!Y853=INT(Datos!Y853),AND(OR(Y$1005="",Datos!Y853&gt;=Y$1005),OR(Y$1006="",Datos!Y853&lt;=Y$1006))),FALSE),OR(ISNUMBER(FIND(";"&amp;UPPER(TRIM(Datos!Y853&amp;""))&amp;"=",Y$1007)),ISNUMBER(FIND(";"&amp;UPPER(TRIM(Datos!Y853&amp;""))&amp;";",Y$1007))),OR(UPPER(TRIM(Datos!Y853&amp;""))="SÍ",UPPER(TRIM(Datos!Y853&amp;""))="SI",UPPER(TRIM(Datos!Y853&amp;""))="NO"),IF(ISNUMBER(Datos!Y853),AND(OR(Y$1005="",Datos!Y853&gt;=Y$1005),OR(Y$1006="",Datos!Y853&lt;=Y$1006)),FALSE),TRUE))))</f>
        <v>0.0</v>
      </c>
      <c r="Z853">
        <f>IF(Datos!Z853="",0,IF(AND(Z$1008&lt;&gt;"",Datos!Z853=Z$1008),0,IF(Z$1004=0,0,1-CHOOSE(Z$1004,IF(ISNUMBER(Datos!Z853),AND(OR(Z$1005="",Datos!Z853&gt;=Z$1005),OR(Z$1006="",Datos!Z853&lt;=Z$1006)),FALSE),IF(ISNUMBER(Datos!Z853),AND(Datos!Z853=INT(Datos!Z853),AND(OR(Z$1005="",Datos!Z853&gt;=Z$1005),OR(Z$1006="",Datos!Z853&lt;=Z$1006))),FALSE),OR(ISNUMBER(FIND(";"&amp;UPPER(TRIM(Datos!Z853&amp;""))&amp;"=",Z$1007)),ISNUMBER(FIND(";"&amp;UPPER(TRIM(Datos!Z853&amp;""))&amp;";",Z$1007))),OR(UPPER(TRIM(Datos!Z853&amp;""))="SÍ",UPPER(TRIM(Datos!Z853&amp;""))="SI",UPPER(TRIM(Datos!Z853&amp;""))="NO"),IF(ISNUMBER(Datos!Z853),AND(OR(Z$1005="",Datos!Z853&gt;=Z$1005),OR(Z$1006="",Datos!Z853&lt;=Z$1006)),FALSE),TRUE))))</f>
        <v>0.0</v>
      </c>
      <c r="AA853">
        <f>IF(Datos!AA853="",0,IF(AND(AA$1008&lt;&gt;"",Datos!AA853=AA$1008),0,IF(AA$1004=0,0,1-CHOOSE(AA$1004,IF(ISNUMBER(Datos!AA853),AND(OR(AA$1005="",Datos!AA853&gt;=AA$1005),OR(AA$1006="",Datos!AA853&lt;=AA$1006)),FALSE),IF(ISNUMBER(Datos!AA853),AND(Datos!AA853=INT(Datos!AA853),AND(OR(AA$1005="",Datos!AA853&gt;=AA$1005),OR(AA$1006="",Datos!AA853&lt;=AA$1006))),FALSE),OR(ISNUMBER(FIND(";"&amp;UPPER(TRIM(Datos!AA853&amp;""))&amp;"=",AA$1007)),ISNUMBER(FIND(";"&amp;UPPER(TRIM(Datos!AA853&amp;""))&amp;";",AA$1007))),OR(UPPER(TRIM(Datos!AA853&amp;""))="SÍ",UPPER(TRIM(Datos!AA853&amp;""))="SI",UPPER(TRIM(Datos!AA853&amp;""))="NO"),IF(ISNUMBER(Datos!AA853),AND(OR(AA$1005="",Datos!AA853&gt;=AA$1005),OR(AA$1006="",Datos!AA853&lt;=AA$1006)),FALSE),TRUE))))</f>
        <v>0.0</v>
      </c>
      <c r="AB853">
        <f>IF(Datos!AB853="",0,IF(AND(AB$1008&lt;&gt;"",Datos!AB853=AB$1008),0,IF(AB$1004=0,0,1-CHOOSE(AB$1004,IF(ISNUMBER(Datos!AB853),AND(OR(AB$1005="",Datos!AB853&gt;=AB$1005),OR(AB$1006="",Datos!AB853&lt;=AB$1006)),FALSE),IF(ISNUMBER(Datos!AB853),AND(Datos!AB853=INT(Datos!AB853),AND(OR(AB$1005="",Datos!AB853&gt;=AB$1005),OR(AB$1006="",Datos!AB853&lt;=AB$1006))),FALSE),OR(ISNUMBER(FIND(";"&amp;UPPER(TRIM(Datos!AB853&amp;""))&amp;"=",AB$1007)),ISNUMBER(FIND(";"&amp;UPPER(TRIM(Datos!AB853&amp;""))&amp;";",AB$1007))),OR(UPPER(TRIM(Datos!AB853&amp;""))="SÍ",UPPER(TRIM(Datos!AB853&amp;""))="SI",UPPER(TRIM(Datos!AB853&amp;""))="NO"),IF(ISNUMBER(Datos!AB853),AND(OR(AB$1005="",Datos!AB853&gt;=AB$1005),OR(AB$1006="",Datos!AB853&lt;=AB$1006)),FALSE),TRUE))))</f>
        <v>0.0</v>
      </c>
      <c r="AC853">
        <f>IF(Datos!AC853="",0,IF(AND(AC$1008&lt;&gt;"",Datos!AC853=AC$1008),0,IF(AC$1004=0,0,1-CHOOSE(AC$1004,IF(ISNUMBER(Datos!AC853),AND(OR(AC$1005="",Datos!AC853&gt;=AC$1005),OR(AC$1006="",Datos!AC853&lt;=AC$1006)),FALSE),IF(ISNUMBER(Datos!AC853),AND(Datos!AC853=INT(Datos!AC853),AND(OR(AC$1005="",Datos!AC853&gt;=AC$1005),OR(AC$1006="",Datos!AC853&lt;=AC$1006))),FALSE),OR(ISNUMBER(FIND(";"&amp;UPPER(TRIM(Datos!AC853&amp;""))&amp;"=",AC$1007)),ISNUMBER(FIND(";"&amp;UPPER(TRIM(Datos!AC853&amp;""))&amp;";",AC$1007))),OR(UPPER(TRIM(Datos!AC853&amp;""))="SÍ",UPPER(TRIM(Datos!AC853&amp;""))="SI",UPPER(TRIM(Datos!AC853&amp;""))="NO"),IF(ISNUMBER(Datos!AC853),AND(OR(AC$1005="",Datos!AC853&gt;=AC$1005),OR(AC$1006="",Datos!AC853&lt;=AC$1006)),FALSE),TRUE))))</f>
        <v>0.0</v>
      </c>
      <c r="AD853">
        <f>IF(Datos!AD853="",0,IF(AND(AD$1008&lt;&gt;"",Datos!AD853=AD$1008),0,IF(AD$1004=0,0,1-CHOOSE(AD$1004,IF(ISNUMBER(Datos!AD853),AND(OR(AD$1005="",Datos!AD853&gt;=AD$1005),OR(AD$1006="",Datos!AD853&lt;=AD$1006)),FALSE),IF(ISNUMBER(Datos!AD853),AND(Datos!AD853=INT(Datos!AD853),AND(OR(AD$1005="",Datos!AD853&gt;=AD$1005),OR(AD$1006="",Datos!AD853&lt;=AD$1006))),FALSE),OR(ISNUMBER(FIND(";"&amp;UPPER(TRIM(Datos!AD853&amp;""))&amp;"=",AD$1007)),ISNUMBER(FIND(";"&amp;UPPER(TRIM(Datos!AD853&amp;""))&amp;";",AD$1007))),OR(UPPER(TRIM(Datos!AD853&amp;""))="SÍ",UPPER(TRIM(Datos!AD853&amp;""))="SI",UPPER(TRIM(Datos!AD853&amp;""))="NO"),IF(ISNUMBER(Datos!AD853),AND(OR(AD$1005="",Datos!AD853&gt;=AD$1005),OR(AD$1006="",Datos!AD853&lt;=AD$1006)),FALSE),TRUE))))</f>
        <v>0.0</v>
      </c>
      <c r="AE853">
        <f>IF(Datos!AE853="",0,IF(AND(AE$1008&lt;&gt;"",Datos!AE853=AE$1008),0,IF(AE$1004=0,0,1-CHOOSE(AE$1004,IF(ISNUMBER(Datos!AE853),AND(OR(AE$1005="",Datos!AE853&gt;=AE$1005),OR(AE$1006="",Datos!AE853&lt;=AE$1006)),FALSE),IF(ISNUMBER(Datos!AE853),AND(Datos!AE853=INT(Datos!AE853),AND(OR(AE$1005="",Datos!AE853&gt;=AE$1005),OR(AE$1006="",Datos!AE853&lt;=AE$1006))),FALSE),OR(ISNUMBER(FIND(";"&amp;UPPER(TRIM(Datos!AE853&amp;""))&amp;"=",AE$1007)),ISNUMBER(FIND(";"&amp;UPPER(TRIM(Datos!AE853&amp;""))&amp;";",AE$1007))),OR(UPPER(TRIM(Datos!AE853&amp;""))="SÍ",UPPER(TRIM(Datos!AE853&amp;""))="SI",UPPER(TRIM(Datos!AE853&amp;""))="NO"),IF(ISNUMBER(Datos!AE853),AND(OR(AE$1005="",Datos!AE853&gt;=AE$1005),OR(AE$1006="",Datos!AE853&lt;=AE$1006)),FALSE),TRUE))))</f>
        <v>0.0</v>
      </c>
    </row>
    <row r="854" spans="2:31">
      <c r="B854">
        <f>IF(Datos!B854="",0,IF(AND(B$1008&lt;&gt;"",Datos!B854=B$1008),0,IF(B$1004=0,0,1-CHOOSE(B$1004,IF(ISNUMBER(Datos!B854),AND(OR(B$1005="",Datos!B854&gt;=B$1005),OR(B$1006="",Datos!B854&lt;=B$1006)),FALSE),IF(ISNUMBER(Datos!B854),AND(Datos!B854=INT(Datos!B854),AND(OR(B$1005="",Datos!B854&gt;=B$1005),OR(B$1006="",Datos!B854&lt;=B$1006))),FALSE),OR(ISNUMBER(FIND(";"&amp;UPPER(TRIM(Datos!B854&amp;""))&amp;"=",B$1007)),ISNUMBER(FIND(";"&amp;UPPER(TRIM(Datos!B854&amp;""))&amp;";",B$1007))),OR(UPPER(TRIM(Datos!B854&amp;""))="SÍ",UPPER(TRIM(Datos!B854&amp;""))="SI",UPPER(TRIM(Datos!B854&amp;""))="NO"),IF(ISNUMBER(Datos!B854),AND(OR(B$1005="",Datos!B854&gt;=B$1005),OR(B$1006="",Datos!B854&lt;=B$1006)),FALSE),TRUE))))</f>
        <v>0.0</v>
      </c>
      <c r="C854">
        <f>IF(Datos!C854="",0,IF(AND(C$1008&lt;&gt;"",Datos!C854=C$1008),0,IF(C$1004=0,0,1-CHOOSE(C$1004,IF(ISNUMBER(Datos!C854),AND(OR(C$1005="",Datos!C854&gt;=C$1005),OR(C$1006="",Datos!C854&lt;=C$1006)),FALSE),IF(ISNUMBER(Datos!C854),AND(Datos!C854=INT(Datos!C854),AND(OR(C$1005="",Datos!C854&gt;=C$1005),OR(C$1006="",Datos!C854&lt;=C$1006))),FALSE),OR(ISNUMBER(FIND(";"&amp;UPPER(TRIM(Datos!C854&amp;""))&amp;"=",C$1007)),ISNUMBER(FIND(";"&amp;UPPER(TRIM(Datos!C854&amp;""))&amp;";",C$1007))),OR(UPPER(TRIM(Datos!C854&amp;""))="SÍ",UPPER(TRIM(Datos!C854&amp;""))="SI",UPPER(TRIM(Datos!C854&amp;""))="NO"),IF(ISNUMBER(Datos!C854),AND(OR(C$1005="",Datos!C854&gt;=C$1005),OR(C$1006="",Datos!C854&lt;=C$1006)),FALSE),TRUE))))</f>
        <v>0.0</v>
      </c>
      <c r="D854">
        <f>IF(Datos!D854="",0,IF(AND(D$1008&lt;&gt;"",Datos!D854=D$1008),0,IF(D$1004=0,0,1-CHOOSE(D$1004,IF(ISNUMBER(Datos!D854),AND(OR(D$1005="",Datos!D854&gt;=D$1005),OR(D$1006="",Datos!D854&lt;=D$1006)),FALSE),IF(ISNUMBER(Datos!D854),AND(Datos!D854=INT(Datos!D854),AND(OR(D$1005="",Datos!D854&gt;=D$1005),OR(D$1006="",Datos!D854&lt;=D$1006))),FALSE),OR(ISNUMBER(FIND(";"&amp;UPPER(TRIM(Datos!D854&amp;""))&amp;"=",D$1007)),ISNUMBER(FIND(";"&amp;UPPER(TRIM(Datos!D854&amp;""))&amp;";",D$1007))),OR(UPPER(TRIM(Datos!D854&amp;""))="SÍ",UPPER(TRIM(Datos!D854&amp;""))="SI",UPPER(TRIM(Datos!D854&amp;""))="NO"),IF(ISNUMBER(Datos!D854),AND(OR(D$1005="",Datos!D854&gt;=D$1005),OR(D$1006="",Datos!D854&lt;=D$1006)),FALSE),TRUE))))</f>
        <v>0.0</v>
      </c>
      <c r="E854">
        <f>IF(Datos!E854="",0,IF(AND(E$1008&lt;&gt;"",Datos!E854=E$1008),0,IF(E$1004=0,0,1-CHOOSE(E$1004,IF(ISNUMBER(Datos!E854),AND(OR(E$1005="",Datos!E854&gt;=E$1005),OR(E$1006="",Datos!E854&lt;=E$1006)),FALSE),IF(ISNUMBER(Datos!E854),AND(Datos!E854=INT(Datos!E854),AND(OR(E$1005="",Datos!E854&gt;=E$1005),OR(E$1006="",Datos!E854&lt;=E$1006))),FALSE),OR(ISNUMBER(FIND(";"&amp;UPPER(TRIM(Datos!E854&amp;""))&amp;"=",E$1007)),ISNUMBER(FIND(";"&amp;UPPER(TRIM(Datos!E854&amp;""))&amp;";",E$1007))),OR(UPPER(TRIM(Datos!E854&amp;""))="SÍ",UPPER(TRIM(Datos!E854&amp;""))="SI",UPPER(TRIM(Datos!E854&amp;""))="NO"),IF(ISNUMBER(Datos!E854),AND(OR(E$1005="",Datos!E854&gt;=E$1005),OR(E$1006="",Datos!E854&lt;=E$1006)),FALSE),TRUE))))</f>
        <v>0.0</v>
      </c>
      <c r="F854">
        <f>IF(Datos!F854="",0,IF(AND(F$1008&lt;&gt;"",Datos!F854=F$1008),0,IF(F$1004=0,0,1-CHOOSE(F$1004,IF(ISNUMBER(Datos!F854),AND(OR(F$1005="",Datos!F854&gt;=F$1005),OR(F$1006="",Datos!F854&lt;=F$1006)),FALSE),IF(ISNUMBER(Datos!F854),AND(Datos!F854=INT(Datos!F854),AND(OR(F$1005="",Datos!F854&gt;=F$1005),OR(F$1006="",Datos!F854&lt;=F$1006))),FALSE),OR(ISNUMBER(FIND(";"&amp;UPPER(TRIM(Datos!F854&amp;""))&amp;"=",F$1007)),ISNUMBER(FIND(";"&amp;UPPER(TRIM(Datos!F854&amp;""))&amp;";",F$1007))),OR(UPPER(TRIM(Datos!F854&amp;""))="SÍ",UPPER(TRIM(Datos!F854&amp;""))="SI",UPPER(TRIM(Datos!F854&amp;""))="NO"),IF(ISNUMBER(Datos!F854),AND(OR(F$1005="",Datos!F854&gt;=F$1005),OR(F$1006="",Datos!F854&lt;=F$1006)),FALSE),TRUE))))</f>
        <v>0.0</v>
      </c>
      <c r="G854">
        <f>IF(Datos!G854="",0,IF(AND(G$1008&lt;&gt;"",Datos!G854=G$1008),0,IF(G$1004=0,0,1-CHOOSE(G$1004,IF(ISNUMBER(Datos!G854),AND(OR(G$1005="",Datos!G854&gt;=G$1005),OR(G$1006="",Datos!G854&lt;=G$1006)),FALSE),IF(ISNUMBER(Datos!G854),AND(Datos!G854=INT(Datos!G854),AND(OR(G$1005="",Datos!G854&gt;=G$1005),OR(G$1006="",Datos!G854&lt;=G$1006))),FALSE),OR(ISNUMBER(FIND(";"&amp;UPPER(TRIM(Datos!G854&amp;""))&amp;"=",G$1007)),ISNUMBER(FIND(";"&amp;UPPER(TRIM(Datos!G854&amp;""))&amp;";",G$1007))),OR(UPPER(TRIM(Datos!G854&amp;""))="SÍ",UPPER(TRIM(Datos!G854&amp;""))="SI",UPPER(TRIM(Datos!G854&amp;""))="NO"),IF(ISNUMBER(Datos!G854),AND(OR(G$1005="",Datos!G854&gt;=G$1005),OR(G$1006="",Datos!G854&lt;=G$1006)),FALSE),TRUE))))</f>
        <v>0.0</v>
      </c>
      <c r="H854">
        <f>IF(Datos!H854="",0,IF(AND(H$1008&lt;&gt;"",Datos!H854=H$1008),0,IF(H$1004=0,0,1-CHOOSE(H$1004,IF(ISNUMBER(Datos!H854),AND(OR(H$1005="",Datos!H854&gt;=H$1005),OR(H$1006="",Datos!H854&lt;=H$1006)),FALSE),IF(ISNUMBER(Datos!H854),AND(Datos!H854=INT(Datos!H854),AND(OR(H$1005="",Datos!H854&gt;=H$1005),OR(H$1006="",Datos!H854&lt;=H$1006))),FALSE),OR(ISNUMBER(FIND(";"&amp;UPPER(TRIM(Datos!H854&amp;""))&amp;"=",H$1007)),ISNUMBER(FIND(";"&amp;UPPER(TRIM(Datos!H854&amp;""))&amp;";",H$1007))),OR(UPPER(TRIM(Datos!H854&amp;""))="SÍ",UPPER(TRIM(Datos!H854&amp;""))="SI",UPPER(TRIM(Datos!H854&amp;""))="NO"),IF(ISNUMBER(Datos!H854),AND(OR(H$1005="",Datos!H854&gt;=H$1005),OR(H$1006="",Datos!H854&lt;=H$1006)),FALSE),TRUE))))</f>
        <v>0.0</v>
      </c>
      <c r="I854">
        <f>IF(Datos!I854="",0,IF(AND(I$1008&lt;&gt;"",Datos!I854=I$1008),0,IF(I$1004=0,0,1-CHOOSE(I$1004,IF(ISNUMBER(Datos!I854),AND(OR(I$1005="",Datos!I854&gt;=I$1005),OR(I$1006="",Datos!I854&lt;=I$1006)),FALSE),IF(ISNUMBER(Datos!I854),AND(Datos!I854=INT(Datos!I854),AND(OR(I$1005="",Datos!I854&gt;=I$1005),OR(I$1006="",Datos!I854&lt;=I$1006))),FALSE),OR(ISNUMBER(FIND(";"&amp;UPPER(TRIM(Datos!I854&amp;""))&amp;"=",I$1007)),ISNUMBER(FIND(";"&amp;UPPER(TRIM(Datos!I854&amp;""))&amp;";",I$1007))),OR(UPPER(TRIM(Datos!I854&amp;""))="SÍ",UPPER(TRIM(Datos!I854&amp;""))="SI",UPPER(TRIM(Datos!I854&amp;""))="NO"),IF(ISNUMBER(Datos!I854),AND(OR(I$1005="",Datos!I854&gt;=I$1005),OR(I$1006="",Datos!I854&lt;=I$1006)),FALSE),TRUE))))</f>
        <v>0.0</v>
      </c>
      <c r="J854">
        <f>IF(Datos!J854="",0,IF(AND(J$1008&lt;&gt;"",Datos!J854=J$1008),0,IF(J$1004=0,0,1-CHOOSE(J$1004,IF(ISNUMBER(Datos!J854),AND(OR(J$1005="",Datos!J854&gt;=J$1005),OR(J$1006="",Datos!J854&lt;=J$1006)),FALSE),IF(ISNUMBER(Datos!J854),AND(Datos!J854=INT(Datos!J854),AND(OR(J$1005="",Datos!J854&gt;=J$1005),OR(J$1006="",Datos!J854&lt;=J$1006))),FALSE),OR(ISNUMBER(FIND(";"&amp;UPPER(TRIM(Datos!J854&amp;""))&amp;"=",J$1007)),ISNUMBER(FIND(";"&amp;UPPER(TRIM(Datos!J854&amp;""))&amp;";",J$1007))),OR(UPPER(TRIM(Datos!J854&amp;""))="SÍ",UPPER(TRIM(Datos!J854&amp;""))="SI",UPPER(TRIM(Datos!J854&amp;""))="NO"),IF(ISNUMBER(Datos!J854),AND(OR(J$1005="",Datos!J854&gt;=J$1005),OR(J$1006="",Datos!J854&lt;=J$1006)),FALSE),TRUE))))</f>
        <v>0.0</v>
      </c>
      <c r="K854">
        <f>IF(Datos!K854="",0,IF(AND(K$1008&lt;&gt;"",Datos!K854=K$1008),0,IF(K$1004=0,0,1-CHOOSE(K$1004,IF(ISNUMBER(Datos!K854),AND(OR(K$1005="",Datos!K854&gt;=K$1005),OR(K$1006="",Datos!K854&lt;=K$1006)),FALSE),IF(ISNUMBER(Datos!K854),AND(Datos!K854=INT(Datos!K854),AND(OR(K$1005="",Datos!K854&gt;=K$1005),OR(K$1006="",Datos!K854&lt;=K$1006))),FALSE),OR(ISNUMBER(FIND(";"&amp;UPPER(TRIM(Datos!K854&amp;""))&amp;"=",K$1007)),ISNUMBER(FIND(";"&amp;UPPER(TRIM(Datos!K854&amp;""))&amp;";",K$1007))),OR(UPPER(TRIM(Datos!K854&amp;""))="SÍ",UPPER(TRIM(Datos!K854&amp;""))="SI",UPPER(TRIM(Datos!K854&amp;""))="NO"),IF(ISNUMBER(Datos!K854),AND(OR(K$1005="",Datos!K854&gt;=K$1005),OR(K$1006="",Datos!K854&lt;=K$1006)),FALSE),TRUE))))</f>
        <v>0.0</v>
      </c>
      <c r="L854">
        <f>IF(Datos!L854="",0,IF(AND(L$1008&lt;&gt;"",Datos!L854=L$1008),0,IF(L$1004=0,0,1-CHOOSE(L$1004,IF(ISNUMBER(Datos!L854),AND(OR(L$1005="",Datos!L854&gt;=L$1005),OR(L$1006="",Datos!L854&lt;=L$1006)),FALSE),IF(ISNUMBER(Datos!L854),AND(Datos!L854=INT(Datos!L854),AND(OR(L$1005="",Datos!L854&gt;=L$1005),OR(L$1006="",Datos!L854&lt;=L$1006))),FALSE),OR(ISNUMBER(FIND(";"&amp;UPPER(TRIM(Datos!L854&amp;""))&amp;"=",L$1007)),ISNUMBER(FIND(";"&amp;UPPER(TRIM(Datos!L854&amp;""))&amp;";",L$1007))),OR(UPPER(TRIM(Datos!L854&amp;""))="SÍ",UPPER(TRIM(Datos!L854&amp;""))="SI",UPPER(TRIM(Datos!L854&amp;""))="NO"),IF(ISNUMBER(Datos!L854),AND(OR(L$1005="",Datos!L854&gt;=L$1005),OR(L$1006="",Datos!L854&lt;=L$1006)),FALSE),TRUE))))</f>
        <v>0.0</v>
      </c>
      <c r="M854">
        <f>IF(Datos!M854="",0,IF(AND(M$1008&lt;&gt;"",Datos!M854=M$1008),0,IF(M$1004=0,0,1-CHOOSE(M$1004,IF(ISNUMBER(Datos!M854),AND(OR(M$1005="",Datos!M854&gt;=M$1005),OR(M$1006="",Datos!M854&lt;=M$1006)),FALSE),IF(ISNUMBER(Datos!M854),AND(Datos!M854=INT(Datos!M854),AND(OR(M$1005="",Datos!M854&gt;=M$1005),OR(M$1006="",Datos!M854&lt;=M$1006))),FALSE),OR(ISNUMBER(FIND(";"&amp;UPPER(TRIM(Datos!M854&amp;""))&amp;"=",M$1007)),ISNUMBER(FIND(";"&amp;UPPER(TRIM(Datos!M854&amp;""))&amp;";",M$1007))),OR(UPPER(TRIM(Datos!M854&amp;""))="SÍ",UPPER(TRIM(Datos!M854&amp;""))="SI",UPPER(TRIM(Datos!M854&amp;""))="NO"),IF(ISNUMBER(Datos!M854),AND(OR(M$1005="",Datos!M854&gt;=M$1005),OR(M$1006="",Datos!M854&lt;=M$1006)),FALSE),TRUE))))</f>
        <v>0.0</v>
      </c>
      <c r="N854">
        <f>IF(Datos!N854="",0,IF(AND(N$1008&lt;&gt;"",Datos!N854=N$1008),0,IF(N$1004=0,0,1-CHOOSE(N$1004,IF(ISNUMBER(Datos!N854),AND(OR(N$1005="",Datos!N854&gt;=N$1005),OR(N$1006="",Datos!N854&lt;=N$1006)),FALSE),IF(ISNUMBER(Datos!N854),AND(Datos!N854=INT(Datos!N854),AND(OR(N$1005="",Datos!N854&gt;=N$1005),OR(N$1006="",Datos!N854&lt;=N$1006))),FALSE),OR(ISNUMBER(FIND(";"&amp;UPPER(TRIM(Datos!N854&amp;""))&amp;"=",N$1007)),ISNUMBER(FIND(";"&amp;UPPER(TRIM(Datos!N854&amp;""))&amp;";",N$1007))),OR(UPPER(TRIM(Datos!N854&amp;""))="SÍ",UPPER(TRIM(Datos!N854&amp;""))="SI",UPPER(TRIM(Datos!N854&amp;""))="NO"),IF(ISNUMBER(Datos!N854),AND(OR(N$1005="",Datos!N854&gt;=N$1005),OR(N$1006="",Datos!N854&lt;=N$1006)),FALSE),TRUE))))</f>
        <v>0.0</v>
      </c>
      <c r="O854">
        <f>IF(Datos!O854="",0,IF(AND(O$1008&lt;&gt;"",Datos!O854=O$1008),0,IF(O$1004=0,0,1-CHOOSE(O$1004,IF(ISNUMBER(Datos!O854),AND(OR(O$1005="",Datos!O854&gt;=O$1005),OR(O$1006="",Datos!O854&lt;=O$1006)),FALSE),IF(ISNUMBER(Datos!O854),AND(Datos!O854=INT(Datos!O854),AND(OR(O$1005="",Datos!O854&gt;=O$1005),OR(O$1006="",Datos!O854&lt;=O$1006))),FALSE),OR(ISNUMBER(FIND(";"&amp;UPPER(TRIM(Datos!O854&amp;""))&amp;"=",O$1007)),ISNUMBER(FIND(";"&amp;UPPER(TRIM(Datos!O854&amp;""))&amp;";",O$1007))),OR(UPPER(TRIM(Datos!O854&amp;""))="SÍ",UPPER(TRIM(Datos!O854&amp;""))="SI",UPPER(TRIM(Datos!O854&amp;""))="NO"),IF(ISNUMBER(Datos!O854),AND(OR(O$1005="",Datos!O854&gt;=O$1005),OR(O$1006="",Datos!O854&lt;=O$1006)),FALSE),TRUE))))</f>
        <v>0.0</v>
      </c>
      <c r="P854">
        <f>IF(Datos!P854="",0,IF(AND(P$1008&lt;&gt;"",Datos!P854=P$1008),0,IF(P$1004=0,0,1-CHOOSE(P$1004,IF(ISNUMBER(Datos!P854),AND(OR(P$1005="",Datos!P854&gt;=P$1005),OR(P$1006="",Datos!P854&lt;=P$1006)),FALSE),IF(ISNUMBER(Datos!P854),AND(Datos!P854=INT(Datos!P854),AND(OR(P$1005="",Datos!P854&gt;=P$1005),OR(P$1006="",Datos!P854&lt;=P$1006))),FALSE),OR(ISNUMBER(FIND(";"&amp;UPPER(TRIM(Datos!P854&amp;""))&amp;"=",P$1007)),ISNUMBER(FIND(";"&amp;UPPER(TRIM(Datos!P854&amp;""))&amp;";",P$1007))),OR(UPPER(TRIM(Datos!P854&amp;""))="SÍ",UPPER(TRIM(Datos!P854&amp;""))="SI",UPPER(TRIM(Datos!P854&amp;""))="NO"),IF(ISNUMBER(Datos!P854),AND(OR(P$1005="",Datos!P854&gt;=P$1005),OR(P$1006="",Datos!P854&lt;=P$1006)),FALSE),TRUE))))</f>
        <v>0.0</v>
      </c>
      <c r="Q854">
        <f>IF(Datos!Q854="",0,IF(AND(Q$1008&lt;&gt;"",Datos!Q854=Q$1008),0,IF(Q$1004=0,0,1-CHOOSE(Q$1004,IF(ISNUMBER(Datos!Q854),AND(OR(Q$1005="",Datos!Q854&gt;=Q$1005),OR(Q$1006="",Datos!Q854&lt;=Q$1006)),FALSE),IF(ISNUMBER(Datos!Q854),AND(Datos!Q854=INT(Datos!Q854),AND(OR(Q$1005="",Datos!Q854&gt;=Q$1005),OR(Q$1006="",Datos!Q854&lt;=Q$1006))),FALSE),OR(ISNUMBER(FIND(";"&amp;UPPER(TRIM(Datos!Q854&amp;""))&amp;"=",Q$1007)),ISNUMBER(FIND(";"&amp;UPPER(TRIM(Datos!Q854&amp;""))&amp;";",Q$1007))),OR(UPPER(TRIM(Datos!Q854&amp;""))="SÍ",UPPER(TRIM(Datos!Q854&amp;""))="SI",UPPER(TRIM(Datos!Q854&amp;""))="NO"),IF(ISNUMBER(Datos!Q854),AND(OR(Q$1005="",Datos!Q854&gt;=Q$1005),OR(Q$1006="",Datos!Q854&lt;=Q$1006)),FALSE),TRUE))))</f>
        <v>0.0</v>
      </c>
      <c r="R854">
        <f>IF(Datos!R854="",0,IF(AND(R$1008&lt;&gt;"",Datos!R854=R$1008),0,IF(R$1004=0,0,1-CHOOSE(R$1004,IF(ISNUMBER(Datos!R854),AND(OR(R$1005="",Datos!R854&gt;=R$1005),OR(R$1006="",Datos!R854&lt;=R$1006)),FALSE),IF(ISNUMBER(Datos!R854),AND(Datos!R854=INT(Datos!R854),AND(OR(R$1005="",Datos!R854&gt;=R$1005),OR(R$1006="",Datos!R854&lt;=R$1006))),FALSE),OR(ISNUMBER(FIND(";"&amp;UPPER(TRIM(Datos!R854&amp;""))&amp;"=",R$1007)),ISNUMBER(FIND(";"&amp;UPPER(TRIM(Datos!R854&amp;""))&amp;";",R$1007))),OR(UPPER(TRIM(Datos!R854&amp;""))="SÍ",UPPER(TRIM(Datos!R854&amp;""))="SI",UPPER(TRIM(Datos!R854&amp;""))="NO"),IF(ISNUMBER(Datos!R854),AND(OR(R$1005="",Datos!R854&gt;=R$1005),OR(R$1006="",Datos!R854&lt;=R$1006)),FALSE),TRUE))))</f>
        <v>0.0</v>
      </c>
      <c r="S854">
        <f>IF(Datos!S854="",0,IF(AND(S$1008&lt;&gt;"",Datos!S854=S$1008),0,IF(S$1004=0,0,1-CHOOSE(S$1004,IF(ISNUMBER(Datos!S854),AND(OR(S$1005="",Datos!S854&gt;=S$1005),OR(S$1006="",Datos!S854&lt;=S$1006)),FALSE),IF(ISNUMBER(Datos!S854),AND(Datos!S854=INT(Datos!S854),AND(OR(S$1005="",Datos!S854&gt;=S$1005),OR(S$1006="",Datos!S854&lt;=S$1006))),FALSE),OR(ISNUMBER(FIND(";"&amp;UPPER(TRIM(Datos!S854&amp;""))&amp;"=",S$1007)),ISNUMBER(FIND(";"&amp;UPPER(TRIM(Datos!S854&amp;""))&amp;";",S$1007))),OR(UPPER(TRIM(Datos!S854&amp;""))="SÍ",UPPER(TRIM(Datos!S854&amp;""))="SI",UPPER(TRIM(Datos!S854&amp;""))="NO"),IF(ISNUMBER(Datos!S854),AND(OR(S$1005="",Datos!S854&gt;=S$1005),OR(S$1006="",Datos!S854&lt;=S$1006)),FALSE),TRUE))))</f>
        <v>0.0</v>
      </c>
      <c r="T854">
        <f>IF(Datos!T854="",0,IF(AND(T$1008&lt;&gt;"",Datos!T854=T$1008),0,IF(T$1004=0,0,1-CHOOSE(T$1004,IF(ISNUMBER(Datos!T854),AND(OR(T$1005="",Datos!T854&gt;=T$1005),OR(T$1006="",Datos!T854&lt;=T$1006)),FALSE),IF(ISNUMBER(Datos!T854),AND(Datos!T854=INT(Datos!T854),AND(OR(T$1005="",Datos!T854&gt;=T$1005),OR(T$1006="",Datos!T854&lt;=T$1006))),FALSE),OR(ISNUMBER(FIND(";"&amp;UPPER(TRIM(Datos!T854&amp;""))&amp;"=",T$1007)),ISNUMBER(FIND(";"&amp;UPPER(TRIM(Datos!T854&amp;""))&amp;";",T$1007))),OR(UPPER(TRIM(Datos!T854&amp;""))="SÍ",UPPER(TRIM(Datos!T854&amp;""))="SI",UPPER(TRIM(Datos!T854&amp;""))="NO"),IF(ISNUMBER(Datos!T854),AND(OR(T$1005="",Datos!T854&gt;=T$1005),OR(T$1006="",Datos!T854&lt;=T$1006)),FALSE),TRUE))))</f>
        <v>0.0</v>
      </c>
      <c r="U854">
        <f>IF(Datos!U854="",0,IF(AND(U$1008&lt;&gt;"",Datos!U854=U$1008),0,IF(U$1004=0,0,1-CHOOSE(U$1004,IF(ISNUMBER(Datos!U854),AND(OR(U$1005="",Datos!U854&gt;=U$1005),OR(U$1006="",Datos!U854&lt;=U$1006)),FALSE),IF(ISNUMBER(Datos!U854),AND(Datos!U854=INT(Datos!U854),AND(OR(U$1005="",Datos!U854&gt;=U$1005),OR(U$1006="",Datos!U854&lt;=U$1006))),FALSE),OR(ISNUMBER(FIND(";"&amp;UPPER(TRIM(Datos!U854&amp;""))&amp;"=",U$1007)),ISNUMBER(FIND(";"&amp;UPPER(TRIM(Datos!U854&amp;""))&amp;";",U$1007))),OR(UPPER(TRIM(Datos!U854&amp;""))="SÍ",UPPER(TRIM(Datos!U854&amp;""))="SI",UPPER(TRIM(Datos!U854&amp;""))="NO"),IF(ISNUMBER(Datos!U854),AND(OR(U$1005="",Datos!U854&gt;=U$1005),OR(U$1006="",Datos!U854&lt;=U$1006)),FALSE),TRUE))))</f>
        <v>0.0</v>
      </c>
      <c r="V854">
        <f>IF(Datos!V854="",0,IF(AND(V$1008&lt;&gt;"",Datos!V854=V$1008),0,IF(V$1004=0,0,1-CHOOSE(V$1004,IF(ISNUMBER(Datos!V854),AND(OR(V$1005="",Datos!V854&gt;=V$1005),OR(V$1006="",Datos!V854&lt;=V$1006)),FALSE),IF(ISNUMBER(Datos!V854),AND(Datos!V854=INT(Datos!V854),AND(OR(V$1005="",Datos!V854&gt;=V$1005),OR(V$1006="",Datos!V854&lt;=V$1006))),FALSE),OR(ISNUMBER(FIND(";"&amp;UPPER(TRIM(Datos!V854&amp;""))&amp;"=",V$1007)),ISNUMBER(FIND(";"&amp;UPPER(TRIM(Datos!V854&amp;""))&amp;";",V$1007))),OR(UPPER(TRIM(Datos!V854&amp;""))="SÍ",UPPER(TRIM(Datos!V854&amp;""))="SI",UPPER(TRIM(Datos!V854&amp;""))="NO"),IF(ISNUMBER(Datos!V854),AND(OR(V$1005="",Datos!V854&gt;=V$1005),OR(V$1006="",Datos!V854&lt;=V$1006)),FALSE),TRUE))))</f>
        <v>0.0</v>
      </c>
      <c r="W854">
        <f>IF(Datos!W854="",0,IF(AND(W$1008&lt;&gt;"",Datos!W854=W$1008),0,IF(W$1004=0,0,1-CHOOSE(W$1004,IF(ISNUMBER(Datos!W854),AND(OR(W$1005="",Datos!W854&gt;=W$1005),OR(W$1006="",Datos!W854&lt;=W$1006)),FALSE),IF(ISNUMBER(Datos!W854),AND(Datos!W854=INT(Datos!W854),AND(OR(W$1005="",Datos!W854&gt;=W$1005),OR(W$1006="",Datos!W854&lt;=W$1006))),FALSE),OR(ISNUMBER(FIND(";"&amp;UPPER(TRIM(Datos!W854&amp;""))&amp;"=",W$1007)),ISNUMBER(FIND(";"&amp;UPPER(TRIM(Datos!W854&amp;""))&amp;";",W$1007))),OR(UPPER(TRIM(Datos!W854&amp;""))="SÍ",UPPER(TRIM(Datos!W854&amp;""))="SI",UPPER(TRIM(Datos!W854&amp;""))="NO"),IF(ISNUMBER(Datos!W854),AND(OR(W$1005="",Datos!W854&gt;=W$1005),OR(W$1006="",Datos!W854&lt;=W$1006)),FALSE),TRUE))))</f>
        <v>0.0</v>
      </c>
      <c r="X854">
        <f>IF(Datos!X854="",0,IF(AND(X$1008&lt;&gt;"",Datos!X854=X$1008),0,IF(X$1004=0,0,1-CHOOSE(X$1004,IF(ISNUMBER(Datos!X854),AND(OR(X$1005="",Datos!X854&gt;=X$1005),OR(X$1006="",Datos!X854&lt;=X$1006)),FALSE),IF(ISNUMBER(Datos!X854),AND(Datos!X854=INT(Datos!X854),AND(OR(X$1005="",Datos!X854&gt;=X$1005),OR(X$1006="",Datos!X854&lt;=X$1006))),FALSE),OR(ISNUMBER(FIND(";"&amp;UPPER(TRIM(Datos!X854&amp;""))&amp;"=",X$1007)),ISNUMBER(FIND(";"&amp;UPPER(TRIM(Datos!X854&amp;""))&amp;";",X$1007))),OR(UPPER(TRIM(Datos!X854&amp;""))="SÍ",UPPER(TRIM(Datos!X854&amp;""))="SI",UPPER(TRIM(Datos!X854&amp;""))="NO"),IF(ISNUMBER(Datos!X854),AND(OR(X$1005="",Datos!X854&gt;=X$1005),OR(X$1006="",Datos!X854&lt;=X$1006)),FALSE),TRUE))))</f>
        <v>0.0</v>
      </c>
      <c r="Y854">
        <f>IF(Datos!Y854="",0,IF(AND(Y$1008&lt;&gt;"",Datos!Y854=Y$1008),0,IF(Y$1004=0,0,1-CHOOSE(Y$1004,IF(ISNUMBER(Datos!Y854),AND(OR(Y$1005="",Datos!Y854&gt;=Y$1005),OR(Y$1006="",Datos!Y854&lt;=Y$1006)),FALSE),IF(ISNUMBER(Datos!Y854),AND(Datos!Y854=INT(Datos!Y854),AND(OR(Y$1005="",Datos!Y854&gt;=Y$1005),OR(Y$1006="",Datos!Y854&lt;=Y$1006))),FALSE),OR(ISNUMBER(FIND(";"&amp;UPPER(TRIM(Datos!Y854&amp;""))&amp;"=",Y$1007)),ISNUMBER(FIND(";"&amp;UPPER(TRIM(Datos!Y854&amp;""))&amp;";",Y$1007))),OR(UPPER(TRIM(Datos!Y854&amp;""))="SÍ",UPPER(TRIM(Datos!Y854&amp;""))="SI",UPPER(TRIM(Datos!Y854&amp;""))="NO"),IF(ISNUMBER(Datos!Y854),AND(OR(Y$1005="",Datos!Y854&gt;=Y$1005),OR(Y$1006="",Datos!Y854&lt;=Y$1006)),FALSE),TRUE))))</f>
        <v>0.0</v>
      </c>
      <c r="Z854">
        <f>IF(Datos!Z854="",0,IF(AND(Z$1008&lt;&gt;"",Datos!Z854=Z$1008),0,IF(Z$1004=0,0,1-CHOOSE(Z$1004,IF(ISNUMBER(Datos!Z854),AND(OR(Z$1005="",Datos!Z854&gt;=Z$1005),OR(Z$1006="",Datos!Z854&lt;=Z$1006)),FALSE),IF(ISNUMBER(Datos!Z854),AND(Datos!Z854=INT(Datos!Z854),AND(OR(Z$1005="",Datos!Z854&gt;=Z$1005),OR(Z$1006="",Datos!Z854&lt;=Z$1006))),FALSE),OR(ISNUMBER(FIND(";"&amp;UPPER(TRIM(Datos!Z854&amp;""))&amp;"=",Z$1007)),ISNUMBER(FIND(";"&amp;UPPER(TRIM(Datos!Z854&amp;""))&amp;";",Z$1007))),OR(UPPER(TRIM(Datos!Z854&amp;""))="SÍ",UPPER(TRIM(Datos!Z854&amp;""))="SI",UPPER(TRIM(Datos!Z854&amp;""))="NO"),IF(ISNUMBER(Datos!Z854),AND(OR(Z$1005="",Datos!Z854&gt;=Z$1005),OR(Z$1006="",Datos!Z854&lt;=Z$1006)),FALSE),TRUE))))</f>
        <v>0.0</v>
      </c>
      <c r="AA854">
        <f>IF(Datos!AA854="",0,IF(AND(AA$1008&lt;&gt;"",Datos!AA854=AA$1008),0,IF(AA$1004=0,0,1-CHOOSE(AA$1004,IF(ISNUMBER(Datos!AA854),AND(OR(AA$1005="",Datos!AA854&gt;=AA$1005),OR(AA$1006="",Datos!AA854&lt;=AA$1006)),FALSE),IF(ISNUMBER(Datos!AA854),AND(Datos!AA854=INT(Datos!AA854),AND(OR(AA$1005="",Datos!AA854&gt;=AA$1005),OR(AA$1006="",Datos!AA854&lt;=AA$1006))),FALSE),OR(ISNUMBER(FIND(";"&amp;UPPER(TRIM(Datos!AA854&amp;""))&amp;"=",AA$1007)),ISNUMBER(FIND(";"&amp;UPPER(TRIM(Datos!AA854&amp;""))&amp;";",AA$1007))),OR(UPPER(TRIM(Datos!AA854&amp;""))="SÍ",UPPER(TRIM(Datos!AA854&amp;""))="SI",UPPER(TRIM(Datos!AA854&amp;""))="NO"),IF(ISNUMBER(Datos!AA854),AND(OR(AA$1005="",Datos!AA854&gt;=AA$1005),OR(AA$1006="",Datos!AA854&lt;=AA$1006)),FALSE),TRUE))))</f>
        <v>0.0</v>
      </c>
      <c r="AB854">
        <f>IF(Datos!AB854="",0,IF(AND(AB$1008&lt;&gt;"",Datos!AB854=AB$1008),0,IF(AB$1004=0,0,1-CHOOSE(AB$1004,IF(ISNUMBER(Datos!AB854),AND(OR(AB$1005="",Datos!AB854&gt;=AB$1005),OR(AB$1006="",Datos!AB854&lt;=AB$1006)),FALSE),IF(ISNUMBER(Datos!AB854),AND(Datos!AB854=INT(Datos!AB854),AND(OR(AB$1005="",Datos!AB854&gt;=AB$1005),OR(AB$1006="",Datos!AB854&lt;=AB$1006))),FALSE),OR(ISNUMBER(FIND(";"&amp;UPPER(TRIM(Datos!AB854&amp;""))&amp;"=",AB$1007)),ISNUMBER(FIND(";"&amp;UPPER(TRIM(Datos!AB854&amp;""))&amp;";",AB$1007))),OR(UPPER(TRIM(Datos!AB854&amp;""))="SÍ",UPPER(TRIM(Datos!AB854&amp;""))="SI",UPPER(TRIM(Datos!AB854&amp;""))="NO"),IF(ISNUMBER(Datos!AB854),AND(OR(AB$1005="",Datos!AB854&gt;=AB$1005),OR(AB$1006="",Datos!AB854&lt;=AB$1006)),FALSE),TRUE))))</f>
        <v>0.0</v>
      </c>
      <c r="AC854">
        <f>IF(Datos!AC854="",0,IF(AND(AC$1008&lt;&gt;"",Datos!AC854=AC$1008),0,IF(AC$1004=0,0,1-CHOOSE(AC$1004,IF(ISNUMBER(Datos!AC854),AND(OR(AC$1005="",Datos!AC854&gt;=AC$1005),OR(AC$1006="",Datos!AC854&lt;=AC$1006)),FALSE),IF(ISNUMBER(Datos!AC854),AND(Datos!AC854=INT(Datos!AC854),AND(OR(AC$1005="",Datos!AC854&gt;=AC$1005),OR(AC$1006="",Datos!AC854&lt;=AC$1006))),FALSE),OR(ISNUMBER(FIND(";"&amp;UPPER(TRIM(Datos!AC854&amp;""))&amp;"=",AC$1007)),ISNUMBER(FIND(";"&amp;UPPER(TRIM(Datos!AC854&amp;""))&amp;";",AC$1007))),OR(UPPER(TRIM(Datos!AC854&amp;""))="SÍ",UPPER(TRIM(Datos!AC854&amp;""))="SI",UPPER(TRIM(Datos!AC854&amp;""))="NO"),IF(ISNUMBER(Datos!AC854),AND(OR(AC$1005="",Datos!AC854&gt;=AC$1005),OR(AC$1006="",Datos!AC854&lt;=AC$1006)),FALSE),TRUE))))</f>
        <v>0.0</v>
      </c>
      <c r="AD854">
        <f>IF(Datos!AD854="",0,IF(AND(AD$1008&lt;&gt;"",Datos!AD854=AD$1008),0,IF(AD$1004=0,0,1-CHOOSE(AD$1004,IF(ISNUMBER(Datos!AD854),AND(OR(AD$1005="",Datos!AD854&gt;=AD$1005),OR(AD$1006="",Datos!AD854&lt;=AD$1006)),FALSE),IF(ISNUMBER(Datos!AD854),AND(Datos!AD854=INT(Datos!AD854),AND(OR(AD$1005="",Datos!AD854&gt;=AD$1005),OR(AD$1006="",Datos!AD854&lt;=AD$1006))),FALSE),OR(ISNUMBER(FIND(";"&amp;UPPER(TRIM(Datos!AD854&amp;""))&amp;"=",AD$1007)),ISNUMBER(FIND(";"&amp;UPPER(TRIM(Datos!AD854&amp;""))&amp;";",AD$1007))),OR(UPPER(TRIM(Datos!AD854&amp;""))="SÍ",UPPER(TRIM(Datos!AD854&amp;""))="SI",UPPER(TRIM(Datos!AD854&amp;""))="NO"),IF(ISNUMBER(Datos!AD854),AND(OR(AD$1005="",Datos!AD854&gt;=AD$1005),OR(AD$1006="",Datos!AD854&lt;=AD$1006)),FALSE),TRUE))))</f>
        <v>0.0</v>
      </c>
      <c r="AE854">
        <f>IF(Datos!AE854="",0,IF(AND(AE$1008&lt;&gt;"",Datos!AE854=AE$1008),0,IF(AE$1004=0,0,1-CHOOSE(AE$1004,IF(ISNUMBER(Datos!AE854),AND(OR(AE$1005="",Datos!AE854&gt;=AE$1005),OR(AE$1006="",Datos!AE854&lt;=AE$1006)),FALSE),IF(ISNUMBER(Datos!AE854),AND(Datos!AE854=INT(Datos!AE854),AND(OR(AE$1005="",Datos!AE854&gt;=AE$1005),OR(AE$1006="",Datos!AE854&lt;=AE$1006))),FALSE),OR(ISNUMBER(FIND(";"&amp;UPPER(TRIM(Datos!AE854&amp;""))&amp;"=",AE$1007)),ISNUMBER(FIND(";"&amp;UPPER(TRIM(Datos!AE854&amp;""))&amp;";",AE$1007))),OR(UPPER(TRIM(Datos!AE854&amp;""))="SÍ",UPPER(TRIM(Datos!AE854&amp;""))="SI",UPPER(TRIM(Datos!AE854&amp;""))="NO"),IF(ISNUMBER(Datos!AE854),AND(OR(AE$1005="",Datos!AE854&gt;=AE$1005),OR(AE$1006="",Datos!AE854&lt;=AE$1006)),FALSE),TRUE))))</f>
        <v>0.0</v>
      </c>
    </row>
    <row r="855" spans="2:31">
      <c r="B855">
        <f>IF(Datos!B855="",0,IF(AND(B$1008&lt;&gt;"",Datos!B855=B$1008),0,IF(B$1004=0,0,1-CHOOSE(B$1004,IF(ISNUMBER(Datos!B855),AND(OR(B$1005="",Datos!B855&gt;=B$1005),OR(B$1006="",Datos!B855&lt;=B$1006)),FALSE),IF(ISNUMBER(Datos!B855),AND(Datos!B855=INT(Datos!B855),AND(OR(B$1005="",Datos!B855&gt;=B$1005),OR(B$1006="",Datos!B855&lt;=B$1006))),FALSE),OR(ISNUMBER(FIND(";"&amp;UPPER(TRIM(Datos!B855&amp;""))&amp;"=",B$1007)),ISNUMBER(FIND(";"&amp;UPPER(TRIM(Datos!B855&amp;""))&amp;";",B$1007))),OR(UPPER(TRIM(Datos!B855&amp;""))="SÍ",UPPER(TRIM(Datos!B855&amp;""))="SI",UPPER(TRIM(Datos!B855&amp;""))="NO"),IF(ISNUMBER(Datos!B855),AND(OR(B$1005="",Datos!B855&gt;=B$1005),OR(B$1006="",Datos!B855&lt;=B$1006)),FALSE),TRUE))))</f>
        <v>0.0</v>
      </c>
      <c r="C855">
        <f>IF(Datos!C855="",0,IF(AND(C$1008&lt;&gt;"",Datos!C855=C$1008),0,IF(C$1004=0,0,1-CHOOSE(C$1004,IF(ISNUMBER(Datos!C855),AND(OR(C$1005="",Datos!C855&gt;=C$1005),OR(C$1006="",Datos!C855&lt;=C$1006)),FALSE),IF(ISNUMBER(Datos!C855),AND(Datos!C855=INT(Datos!C855),AND(OR(C$1005="",Datos!C855&gt;=C$1005),OR(C$1006="",Datos!C855&lt;=C$1006))),FALSE),OR(ISNUMBER(FIND(";"&amp;UPPER(TRIM(Datos!C855&amp;""))&amp;"=",C$1007)),ISNUMBER(FIND(";"&amp;UPPER(TRIM(Datos!C855&amp;""))&amp;";",C$1007))),OR(UPPER(TRIM(Datos!C855&amp;""))="SÍ",UPPER(TRIM(Datos!C855&amp;""))="SI",UPPER(TRIM(Datos!C855&amp;""))="NO"),IF(ISNUMBER(Datos!C855),AND(OR(C$1005="",Datos!C855&gt;=C$1005),OR(C$1006="",Datos!C855&lt;=C$1006)),FALSE),TRUE))))</f>
        <v>0.0</v>
      </c>
      <c r="D855">
        <f>IF(Datos!D855="",0,IF(AND(D$1008&lt;&gt;"",Datos!D855=D$1008),0,IF(D$1004=0,0,1-CHOOSE(D$1004,IF(ISNUMBER(Datos!D855),AND(OR(D$1005="",Datos!D855&gt;=D$1005),OR(D$1006="",Datos!D855&lt;=D$1006)),FALSE),IF(ISNUMBER(Datos!D855),AND(Datos!D855=INT(Datos!D855),AND(OR(D$1005="",Datos!D855&gt;=D$1005),OR(D$1006="",Datos!D855&lt;=D$1006))),FALSE),OR(ISNUMBER(FIND(";"&amp;UPPER(TRIM(Datos!D855&amp;""))&amp;"=",D$1007)),ISNUMBER(FIND(";"&amp;UPPER(TRIM(Datos!D855&amp;""))&amp;";",D$1007))),OR(UPPER(TRIM(Datos!D855&amp;""))="SÍ",UPPER(TRIM(Datos!D855&amp;""))="SI",UPPER(TRIM(Datos!D855&amp;""))="NO"),IF(ISNUMBER(Datos!D855),AND(OR(D$1005="",Datos!D855&gt;=D$1005),OR(D$1006="",Datos!D855&lt;=D$1006)),FALSE),TRUE))))</f>
        <v>0.0</v>
      </c>
      <c r="E855">
        <f>IF(Datos!E855="",0,IF(AND(E$1008&lt;&gt;"",Datos!E855=E$1008),0,IF(E$1004=0,0,1-CHOOSE(E$1004,IF(ISNUMBER(Datos!E855),AND(OR(E$1005="",Datos!E855&gt;=E$1005),OR(E$1006="",Datos!E855&lt;=E$1006)),FALSE),IF(ISNUMBER(Datos!E855),AND(Datos!E855=INT(Datos!E855),AND(OR(E$1005="",Datos!E855&gt;=E$1005),OR(E$1006="",Datos!E855&lt;=E$1006))),FALSE),OR(ISNUMBER(FIND(";"&amp;UPPER(TRIM(Datos!E855&amp;""))&amp;"=",E$1007)),ISNUMBER(FIND(";"&amp;UPPER(TRIM(Datos!E855&amp;""))&amp;";",E$1007))),OR(UPPER(TRIM(Datos!E855&amp;""))="SÍ",UPPER(TRIM(Datos!E855&amp;""))="SI",UPPER(TRIM(Datos!E855&amp;""))="NO"),IF(ISNUMBER(Datos!E855),AND(OR(E$1005="",Datos!E855&gt;=E$1005),OR(E$1006="",Datos!E855&lt;=E$1006)),FALSE),TRUE))))</f>
        <v>0.0</v>
      </c>
      <c r="F855">
        <f>IF(Datos!F855="",0,IF(AND(F$1008&lt;&gt;"",Datos!F855=F$1008),0,IF(F$1004=0,0,1-CHOOSE(F$1004,IF(ISNUMBER(Datos!F855),AND(OR(F$1005="",Datos!F855&gt;=F$1005),OR(F$1006="",Datos!F855&lt;=F$1006)),FALSE),IF(ISNUMBER(Datos!F855),AND(Datos!F855=INT(Datos!F855),AND(OR(F$1005="",Datos!F855&gt;=F$1005),OR(F$1006="",Datos!F855&lt;=F$1006))),FALSE),OR(ISNUMBER(FIND(";"&amp;UPPER(TRIM(Datos!F855&amp;""))&amp;"=",F$1007)),ISNUMBER(FIND(";"&amp;UPPER(TRIM(Datos!F855&amp;""))&amp;";",F$1007))),OR(UPPER(TRIM(Datos!F855&amp;""))="SÍ",UPPER(TRIM(Datos!F855&amp;""))="SI",UPPER(TRIM(Datos!F855&amp;""))="NO"),IF(ISNUMBER(Datos!F855),AND(OR(F$1005="",Datos!F855&gt;=F$1005),OR(F$1006="",Datos!F855&lt;=F$1006)),FALSE),TRUE))))</f>
        <v>0.0</v>
      </c>
      <c r="G855">
        <f>IF(Datos!G855="",0,IF(AND(G$1008&lt;&gt;"",Datos!G855=G$1008),0,IF(G$1004=0,0,1-CHOOSE(G$1004,IF(ISNUMBER(Datos!G855),AND(OR(G$1005="",Datos!G855&gt;=G$1005),OR(G$1006="",Datos!G855&lt;=G$1006)),FALSE),IF(ISNUMBER(Datos!G855),AND(Datos!G855=INT(Datos!G855),AND(OR(G$1005="",Datos!G855&gt;=G$1005),OR(G$1006="",Datos!G855&lt;=G$1006))),FALSE),OR(ISNUMBER(FIND(";"&amp;UPPER(TRIM(Datos!G855&amp;""))&amp;"=",G$1007)),ISNUMBER(FIND(";"&amp;UPPER(TRIM(Datos!G855&amp;""))&amp;";",G$1007))),OR(UPPER(TRIM(Datos!G855&amp;""))="SÍ",UPPER(TRIM(Datos!G855&amp;""))="SI",UPPER(TRIM(Datos!G855&amp;""))="NO"),IF(ISNUMBER(Datos!G855),AND(OR(G$1005="",Datos!G855&gt;=G$1005),OR(G$1006="",Datos!G855&lt;=G$1006)),FALSE),TRUE))))</f>
        <v>0.0</v>
      </c>
      <c r="H855">
        <f>IF(Datos!H855="",0,IF(AND(H$1008&lt;&gt;"",Datos!H855=H$1008),0,IF(H$1004=0,0,1-CHOOSE(H$1004,IF(ISNUMBER(Datos!H855),AND(OR(H$1005="",Datos!H855&gt;=H$1005),OR(H$1006="",Datos!H855&lt;=H$1006)),FALSE),IF(ISNUMBER(Datos!H855),AND(Datos!H855=INT(Datos!H855),AND(OR(H$1005="",Datos!H855&gt;=H$1005),OR(H$1006="",Datos!H855&lt;=H$1006))),FALSE),OR(ISNUMBER(FIND(";"&amp;UPPER(TRIM(Datos!H855&amp;""))&amp;"=",H$1007)),ISNUMBER(FIND(";"&amp;UPPER(TRIM(Datos!H855&amp;""))&amp;";",H$1007))),OR(UPPER(TRIM(Datos!H855&amp;""))="SÍ",UPPER(TRIM(Datos!H855&amp;""))="SI",UPPER(TRIM(Datos!H855&amp;""))="NO"),IF(ISNUMBER(Datos!H855),AND(OR(H$1005="",Datos!H855&gt;=H$1005),OR(H$1006="",Datos!H855&lt;=H$1006)),FALSE),TRUE))))</f>
        <v>0.0</v>
      </c>
      <c r="I855">
        <f>IF(Datos!I855="",0,IF(AND(I$1008&lt;&gt;"",Datos!I855=I$1008),0,IF(I$1004=0,0,1-CHOOSE(I$1004,IF(ISNUMBER(Datos!I855),AND(OR(I$1005="",Datos!I855&gt;=I$1005),OR(I$1006="",Datos!I855&lt;=I$1006)),FALSE),IF(ISNUMBER(Datos!I855),AND(Datos!I855=INT(Datos!I855),AND(OR(I$1005="",Datos!I855&gt;=I$1005),OR(I$1006="",Datos!I855&lt;=I$1006))),FALSE),OR(ISNUMBER(FIND(";"&amp;UPPER(TRIM(Datos!I855&amp;""))&amp;"=",I$1007)),ISNUMBER(FIND(";"&amp;UPPER(TRIM(Datos!I855&amp;""))&amp;";",I$1007))),OR(UPPER(TRIM(Datos!I855&amp;""))="SÍ",UPPER(TRIM(Datos!I855&amp;""))="SI",UPPER(TRIM(Datos!I855&amp;""))="NO"),IF(ISNUMBER(Datos!I855),AND(OR(I$1005="",Datos!I855&gt;=I$1005),OR(I$1006="",Datos!I855&lt;=I$1006)),FALSE),TRUE))))</f>
        <v>0.0</v>
      </c>
      <c r="J855">
        <f>IF(Datos!J855="",0,IF(AND(J$1008&lt;&gt;"",Datos!J855=J$1008),0,IF(J$1004=0,0,1-CHOOSE(J$1004,IF(ISNUMBER(Datos!J855),AND(OR(J$1005="",Datos!J855&gt;=J$1005),OR(J$1006="",Datos!J855&lt;=J$1006)),FALSE),IF(ISNUMBER(Datos!J855),AND(Datos!J855=INT(Datos!J855),AND(OR(J$1005="",Datos!J855&gt;=J$1005),OR(J$1006="",Datos!J855&lt;=J$1006))),FALSE),OR(ISNUMBER(FIND(";"&amp;UPPER(TRIM(Datos!J855&amp;""))&amp;"=",J$1007)),ISNUMBER(FIND(";"&amp;UPPER(TRIM(Datos!J855&amp;""))&amp;";",J$1007))),OR(UPPER(TRIM(Datos!J855&amp;""))="SÍ",UPPER(TRIM(Datos!J855&amp;""))="SI",UPPER(TRIM(Datos!J855&amp;""))="NO"),IF(ISNUMBER(Datos!J855),AND(OR(J$1005="",Datos!J855&gt;=J$1005),OR(J$1006="",Datos!J855&lt;=J$1006)),FALSE),TRUE))))</f>
        <v>0.0</v>
      </c>
      <c r="K855">
        <f>IF(Datos!K855="",0,IF(AND(K$1008&lt;&gt;"",Datos!K855=K$1008),0,IF(K$1004=0,0,1-CHOOSE(K$1004,IF(ISNUMBER(Datos!K855),AND(OR(K$1005="",Datos!K855&gt;=K$1005),OR(K$1006="",Datos!K855&lt;=K$1006)),FALSE),IF(ISNUMBER(Datos!K855),AND(Datos!K855=INT(Datos!K855),AND(OR(K$1005="",Datos!K855&gt;=K$1005),OR(K$1006="",Datos!K855&lt;=K$1006))),FALSE),OR(ISNUMBER(FIND(";"&amp;UPPER(TRIM(Datos!K855&amp;""))&amp;"=",K$1007)),ISNUMBER(FIND(";"&amp;UPPER(TRIM(Datos!K855&amp;""))&amp;";",K$1007))),OR(UPPER(TRIM(Datos!K855&amp;""))="SÍ",UPPER(TRIM(Datos!K855&amp;""))="SI",UPPER(TRIM(Datos!K855&amp;""))="NO"),IF(ISNUMBER(Datos!K855),AND(OR(K$1005="",Datos!K855&gt;=K$1005),OR(K$1006="",Datos!K855&lt;=K$1006)),FALSE),TRUE))))</f>
        <v>0.0</v>
      </c>
      <c r="L855">
        <f>IF(Datos!L855="",0,IF(AND(L$1008&lt;&gt;"",Datos!L855=L$1008),0,IF(L$1004=0,0,1-CHOOSE(L$1004,IF(ISNUMBER(Datos!L855),AND(OR(L$1005="",Datos!L855&gt;=L$1005),OR(L$1006="",Datos!L855&lt;=L$1006)),FALSE),IF(ISNUMBER(Datos!L855),AND(Datos!L855=INT(Datos!L855),AND(OR(L$1005="",Datos!L855&gt;=L$1005),OR(L$1006="",Datos!L855&lt;=L$1006))),FALSE),OR(ISNUMBER(FIND(";"&amp;UPPER(TRIM(Datos!L855&amp;""))&amp;"=",L$1007)),ISNUMBER(FIND(";"&amp;UPPER(TRIM(Datos!L855&amp;""))&amp;";",L$1007))),OR(UPPER(TRIM(Datos!L855&amp;""))="SÍ",UPPER(TRIM(Datos!L855&amp;""))="SI",UPPER(TRIM(Datos!L855&amp;""))="NO"),IF(ISNUMBER(Datos!L855),AND(OR(L$1005="",Datos!L855&gt;=L$1005),OR(L$1006="",Datos!L855&lt;=L$1006)),FALSE),TRUE))))</f>
        <v>0.0</v>
      </c>
      <c r="M855">
        <f>IF(Datos!M855="",0,IF(AND(M$1008&lt;&gt;"",Datos!M855=M$1008),0,IF(M$1004=0,0,1-CHOOSE(M$1004,IF(ISNUMBER(Datos!M855),AND(OR(M$1005="",Datos!M855&gt;=M$1005),OR(M$1006="",Datos!M855&lt;=M$1006)),FALSE),IF(ISNUMBER(Datos!M855),AND(Datos!M855=INT(Datos!M855),AND(OR(M$1005="",Datos!M855&gt;=M$1005),OR(M$1006="",Datos!M855&lt;=M$1006))),FALSE),OR(ISNUMBER(FIND(";"&amp;UPPER(TRIM(Datos!M855&amp;""))&amp;"=",M$1007)),ISNUMBER(FIND(";"&amp;UPPER(TRIM(Datos!M855&amp;""))&amp;";",M$1007))),OR(UPPER(TRIM(Datos!M855&amp;""))="SÍ",UPPER(TRIM(Datos!M855&amp;""))="SI",UPPER(TRIM(Datos!M855&amp;""))="NO"),IF(ISNUMBER(Datos!M855),AND(OR(M$1005="",Datos!M855&gt;=M$1005),OR(M$1006="",Datos!M855&lt;=M$1006)),FALSE),TRUE))))</f>
        <v>0.0</v>
      </c>
      <c r="N855">
        <f>IF(Datos!N855="",0,IF(AND(N$1008&lt;&gt;"",Datos!N855=N$1008),0,IF(N$1004=0,0,1-CHOOSE(N$1004,IF(ISNUMBER(Datos!N855),AND(OR(N$1005="",Datos!N855&gt;=N$1005),OR(N$1006="",Datos!N855&lt;=N$1006)),FALSE),IF(ISNUMBER(Datos!N855),AND(Datos!N855=INT(Datos!N855),AND(OR(N$1005="",Datos!N855&gt;=N$1005),OR(N$1006="",Datos!N855&lt;=N$1006))),FALSE),OR(ISNUMBER(FIND(";"&amp;UPPER(TRIM(Datos!N855&amp;""))&amp;"=",N$1007)),ISNUMBER(FIND(";"&amp;UPPER(TRIM(Datos!N855&amp;""))&amp;";",N$1007))),OR(UPPER(TRIM(Datos!N855&amp;""))="SÍ",UPPER(TRIM(Datos!N855&amp;""))="SI",UPPER(TRIM(Datos!N855&amp;""))="NO"),IF(ISNUMBER(Datos!N855),AND(OR(N$1005="",Datos!N855&gt;=N$1005),OR(N$1006="",Datos!N855&lt;=N$1006)),FALSE),TRUE))))</f>
        <v>0.0</v>
      </c>
      <c r="O855">
        <f>IF(Datos!O855="",0,IF(AND(O$1008&lt;&gt;"",Datos!O855=O$1008),0,IF(O$1004=0,0,1-CHOOSE(O$1004,IF(ISNUMBER(Datos!O855),AND(OR(O$1005="",Datos!O855&gt;=O$1005),OR(O$1006="",Datos!O855&lt;=O$1006)),FALSE),IF(ISNUMBER(Datos!O855),AND(Datos!O855=INT(Datos!O855),AND(OR(O$1005="",Datos!O855&gt;=O$1005),OR(O$1006="",Datos!O855&lt;=O$1006))),FALSE),OR(ISNUMBER(FIND(";"&amp;UPPER(TRIM(Datos!O855&amp;""))&amp;"=",O$1007)),ISNUMBER(FIND(";"&amp;UPPER(TRIM(Datos!O855&amp;""))&amp;";",O$1007))),OR(UPPER(TRIM(Datos!O855&amp;""))="SÍ",UPPER(TRIM(Datos!O855&amp;""))="SI",UPPER(TRIM(Datos!O855&amp;""))="NO"),IF(ISNUMBER(Datos!O855),AND(OR(O$1005="",Datos!O855&gt;=O$1005),OR(O$1006="",Datos!O855&lt;=O$1006)),FALSE),TRUE))))</f>
        <v>0.0</v>
      </c>
      <c r="P855">
        <f>IF(Datos!P855="",0,IF(AND(P$1008&lt;&gt;"",Datos!P855=P$1008),0,IF(P$1004=0,0,1-CHOOSE(P$1004,IF(ISNUMBER(Datos!P855),AND(OR(P$1005="",Datos!P855&gt;=P$1005),OR(P$1006="",Datos!P855&lt;=P$1006)),FALSE),IF(ISNUMBER(Datos!P855),AND(Datos!P855=INT(Datos!P855),AND(OR(P$1005="",Datos!P855&gt;=P$1005),OR(P$1006="",Datos!P855&lt;=P$1006))),FALSE),OR(ISNUMBER(FIND(";"&amp;UPPER(TRIM(Datos!P855&amp;""))&amp;"=",P$1007)),ISNUMBER(FIND(";"&amp;UPPER(TRIM(Datos!P855&amp;""))&amp;";",P$1007))),OR(UPPER(TRIM(Datos!P855&amp;""))="SÍ",UPPER(TRIM(Datos!P855&amp;""))="SI",UPPER(TRIM(Datos!P855&amp;""))="NO"),IF(ISNUMBER(Datos!P855),AND(OR(P$1005="",Datos!P855&gt;=P$1005),OR(P$1006="",Datos!P855&lt;=P$1006)),FALSE),TRUE))))</f>
        <v>0.0</v>
      </c>
      <c r="Q855">
        <f>IF(Datos!Q855="",0,IF(AND(Q$1008&lt;&gt;"",Datos!Q855=Q$1008),0,IF(Q$1004=0,0,1-CHOOSE(Q$1004,IF(ISNUMBER(Datos!Q855),AND(OR(Q$1005="",Datos!Q855&gt;=Q$1005),OR(Q$1006="",Datos!Q855&lt;=Q$1006)),FALSE),IF(ISNUMBER(Datos!Q855),AND(Datos!Q855=INT(Datos!Q855),AND(OR(Q$1005="",Datos!Q855&gt;=Q$1005),OR(Q$1006="",Datos!Q855&lt;=Q$1006))),FALSE),OR(ISNUMBER(FIND(";"&amp;UPPER(TRIM(Datos!Q855&amp;""))&amp;"=",Q$1007)),ISNUMBER(FIND(";"&amp;UPPER(TRIM(Datos!Q855&amp;""))&amp;";",Q$1007))),OR(UPPER(TRIM(Datos!Q855&amp;""))="SÍ",UPPER(TRIM(Datos!Q855&amp;""))="SI",UPPER(TRIM(Datos!Q855&amp;""))="NO"),IF(ISNUMBER(Datos!Q855),AND(OR(Q$1005="",Datos!Q855&gt;=Q$1005),OR(Q$1006="",Datos!Q855&lt;=Q$1006)),FALSE),TRUE))))</f>
        <v>0.0</v>
      </c>
      <c r="R855">
        <f>IF(Datos!R855="",0,IF(AND(R$1008&lt;&gt;"",Datos!R855=R$1008),0,IF(R$1004=0,0,1-CHOOSE(R$1004,IF(ISNUMBER(Datos!R855),AND(OR(R$1005="",Datos!R855&gt;=R$1005),OR(R$1006="",Datos!R855&lt;=R$1006)),FALSE),IF(ISNUMBER(Datos!R855),AND(Datos!R855=INT(Datos!R855),AND(OR(R$1005="",Datos!R855&gt;=R$1005),OR(R$1006="",Datos!R855&lt;=R$1006))),FALSE),OR(ISNUMBER(FIND(";"&amp;UPPER(TRIM(Datos!R855&amp;""))&amp;"=",R$1007)),ISNUMBER(FIND(";"&amp;UPPER(TRIM(Datos!R855&amp;""))&amp;";",R$1007))),OR(UPPER(TRIM(Datos!R855&amp;""))="SÍ",UPPER(TRIM(Datos!R855&amp;""))="SI",UPPER(TRIM(Datos!R855&amp;""))="NO"),IF(ISNUMBER(Datos!R855),AND(OR(R$1005="",Datos!R855&gt;=R$1005),OR(R$1006="",Datos!R855&lt;=R$1006)),FALSE),TRUE))))</f>
        <v>0.0</v>
      </c>
      <c r="S855">
        <f>IF(Datos!S855="",0,IF(AND(S$1008&lt;&gt;"",Datos!S855=S$1008),0,IF(S$1004=0,0,1-CHOOSE(S$1004,IF(ISNUMBER(Datos!S855),AND(OR(S$1005="",Datos!S855&gt;=S$1005),OR(S$1006="",Datos!S855&lt;=S$1006)),FALSE),IF(ISNUMBER(Datos!S855),AND(Datos!S855=INT(Datos!S855),AND(OR(S$1005="",Datos!S855&gt;=S$1005),OR(S$1006="",Datos!S855&lt;=S$1006))),FALSE),OR(ISNUMBER(FIND(";"&amp;UPPER(TRIM(Datos!S855&amp;""))&amp;"=",S$1007)),ISNUMBER(FIND(";"&amp;UPPER(TRIM(Datos!S855&amp;""))&amp;";",S$1007))),OR(UPPER(TRIM(Datos!S855&amp;""))="SÍ",UPPER(TRIM(Datos!S855&amp;""))="SI",UPPER(TRIM(Datos!S855&amp;""))="NO"),IF(ISNUMBER(Datos!S855),AND(OR(S$1005="",Datos!S855&gt;=S$1005),OR(S$1006="",Datos!S855&lt;=S$1006)),FALSE),TRUE))))</f>
        <v>0.0</v>
      </c>
      <c r="T855">
        <f>IF(Datos!T855="",0,IF(AND(T$1008&lt;&gt;"",Datos!T855=T$1008),0,IF(T$1004=0,0,1-CHOOSE(T$1004,IF(ISNUMBER(Datos!T855),AND(OR(T$1005="",Datos!T855&gt;=T$1005),OR(T$1006="",Datos!T855&lt;=T$1006)),FALSE),IF(ISNUMBER(Datos!T855),AND(Datos!T855=INT(Datos!T855),AND(OR(T$1005="",Datos!T855&gt;=T$1005),OR(T$1006="",Datos!T855&lt;=T$1006))),FALSE),OR(ISNUMBER(FIND(";"&amp;UPPER(TRIM(Datos!T855&amp;""))&amp;"=",T$1007)),ISNUMBER(FIND(";"&amp;UPPER(TRIM(Datos!T855&amp;""))&amp;";",T$1007))),OR(UPPER(TRIM(Datos!T855&amp;""))="SÍ",UPPER(TRIM(Datos!T855&amp;""))="SI",UPPER(TRIM(Datos!T855&amp;""))="NO"),IF(ISNUMBER(Datos!T855),AND(OR(T$1005="",Datos!T855&gt;=T$1005),OR(T$1006="",Datos!T855&lt;=T$1006)),FALSE),TRUE))))</f>
        <v>0.0</v>
      </c>
      <c r="U855">
        <f>IF(Datos!U855="",0,IF(AND(U$1008&lt;&gt;"",Datos!U855=U$1008),0,IF(U$1004=0,0,1-CHOOSE(U$1004,IF(ISNUMBER(Datos!U855),AND(OR(U$1005="",Datos!U855&gt;=U$1005),OR(U$1006="",Datos!U855&lt;=U$1006)),FALSE),IF(ISNUMBER(Datos!U855),AND(Datos!U855=INT(Datos!U855),AND(OR(U$1005="",Datos!U855&gt;=U$1005),OR(U$1006="",Datos!U855&lt;=U$1006))),FALSE),OR(ISNUMBER(FIND(";"&amp;UPPER(TRIM(Datos!U855&amp;""))&amp;"=",U$1007)),ISNUMBER(FIND(";"&amp;UPPER(TRIM(Datos!U855&amp;""))&amp;";",U$1007))),OR(UPPER(TRIM(Datos!U855&amp;""))="SÍ",UPPER(TRIM(Datos!U855&amp;""))="SI",UPPER(TRIM(Datos!U855&amp;""))="NO"),IF(ISNUMBER(Datos!U855),AND(OR(U$1005="",Datos!U855&gt;=U$1005),OR(U$1006="",Datos!U855&lt;=U$1006)),FALSE),TRUE))))</f>
        <v>0.0</v>
      </c>
      <c r="V855">
        <f>IF(Datos!V855="",0,IF(AND(V$1008&lt;&gt;"",Datos!V855=V$1008),0,IF(V$1004=0,0,1-CHOOSE(V$1004,IF(ISNUMBER(Datos!V855),AND(OR(V$1005="",Datos!V855&gt;=V$1005),OR(V$1006="",Datos!V855&lt;=V$1006)),FALSE),IF(ISNUMBER(Datos!V855),AND(Datos!V855=INT(Datos!V855),AND(OR(V$1005="",Datos!V855&gt;=V$1005),OR(V$1006="",Datos!V855&lt;=V$1006))),FALSE),OR(ISNUMBER(FIND(";"&amp;UPPER(TRIM(Datos!V855&amp;""))&amp;"=",V$1007)),ISNUMBER(FIND(";"&amp;UPPER(TRIM(Datos!V855&amp;""))&amp;";",V$1007))),OR(UPPER(TRIM(Datos!V855&amp;""))="SÍ",UPPER(TRIM(Datos!V855&amp;""))="SI",UPPER(TRIM(Datos!V855&amp;""))="NO"),IF(ISNUMBER(Datos!V855),AND(OR(V$1005="",Datos!V855&gt;=V$1005),OR(V$1006="",Datos!V855&lt;=V$1006)),FALSE),TRUE))))</f>
        <v>0.0</v>
      </c>
      <c r="W855">
        <f>IF(Datos!W855="",0,IF(AND(W$1008&lt;&gt;"",Datos!W855=W$1008),0,IF(W$1004=0,0,1-CHOOSE(W$1004,IF(ISNUMBER(Datos!W855),AND(OR(W$1005="",Datos!W855&gt;=W$1005),OR(W$1006="",Datos!W855&lt;=W$1006)),FALSE),IF(ISNUMBER(Datos!W855),AND(Datos!W855=INT(Datos!W855),AND(OR(W$1005="",Datos!W855&gt;=W$1005),OR(W$1006="",Datos!W855&lt;=W$1006))),FALSE),OR(ISNUMBER(FIND(";"&amp;UPPER(TRIM(Datos!W855&amp;""))&amp;"=",W$1007)),ISNUMBER(FIND(";"&amp;UPPER(TRIM(Datos!W855&amp;""))&amp;";",W$1007))),OR(UPPER(TRIM(Datos!W855&amp;""))="SÍ",UPPER(TRIM(Datos!W855&amp;""))="SI",UPPER(TRIM(Datos!W855&amp;""))="NO"),IF(ISNUMBER(Datos!W855),AND(OR(W$1005="",Datos!W855&gt;=W$1005),OR(W$1006="",Datos!W855&lt;=W$1006)),FALSE),TRUE))))</f>
        <v>0.0</v>
      </c>
      <c r="X855">
        <f>IF(Datos!X855="",0,IF(AND(X$1008&lt;&gt;"",Datos!X855=X$1008),0,IF(X$1004=0,0,1-CHOOSE(X$1004,IF(ISNUMBER(Datos!X855),AND(OR(X$1005="",Datos!X855&gt;=X$1005),OR(X$1006="",Datos!X855&lt;=X$1006)),FALSE),IF(ISNUMBER(Datos!X855),AND(Datos!X855=INT(Datos!X855),AND(OR(X$1005="",Datos!X855&gt;=X$1005),OR(X$1006="",Datos!X855&lt;=X$1006))),FALSE),OR(ISNUMBER(FIND(";"&amp;UPPER(TRIM(Datos!X855&amp;""))&amp;"=",X$1007)),ISNUMBER(FIND(";"&amp;UPPER(TRIM(Datos!X855&amp;""))&amp;";",X$1007))),OR(UPPER(TRIM(Datos!X855&amp;""))="SÍ",UPPER(TRIM(Datos!X855&amp;""))="SI",UPPER(TRIM(Datos!X855&amp;""))="NO"),IF(ISNUMBER(Datos!X855),AND(OR(X$1005="",Datos!X855&gt;=X$1005),OR(X$1006="",Datos!X855&lt;=X$1006)),FALSE),TRUE))))</f>
        <v>0.0</v>
      </c>
      <c r="Y855">
        <f>IF(Datos!Y855="",0,IF(AND(Y$1008&lt;&gt;"",Datos!Y855=Y$1008),0,IF(Y$1004=0,0,1-CHOOSE(Y$1004,IF(ISNUMBER(Datos!Y855),AND(OR(Y$1005="",Datos!Y855&gt;=Y$1005),OR(Y$1006="",Datos!Y855&lt;=Y$1006)),FALSE),IF(ISNUMBER(Datos!Y855),AND(Datos!Y855=INT(Datos!Y855),AND(OR(Y$1005="",Datos!Y855&gt;=Y$1005),OR(Y$1006="",Datos!Y855&lt;=Y$1006))),FALSE),OR(ISNUMBER(FIND(";"&amp;UPPER(TRIM(Datos!Y855&amp;""))&amp;"=",Y$1007)),ISNUMBER(FIND(";"&amp;UPPER(TRIM(Datos!Y855&amp;""))&amp;";",Y$1007))),OR(UPPER(TRIM(Datos!Y855&amp;""))="SÍ",UPPER(TRIM(Datos!Y855&amp;""))="SI",UPPER(TRIM(Datos!Y855&amp;""))="NO"),IF(ISNUMBER(Datos!Y855),AND(OR(Y$1005="",Datos!Y855&gt;=Y$1005),OR(Y$1006="",Datos!Y855&lt;=Y$1006)),FALSE),TRUE))))</f>
        <v>0.0</v>
      </c>
      <c r="Z855">
        <f>IF(Datos!Z855="",0,IF(AND(Z$1008&lt;&gt;"",Datos!Z855=Z$1008),0,IF(Z$1004=0,0,1-CHOOSE(Z$1004,IF(ISNUMBER(Datos!Z855),AND(OR(Z$1005="",Datos!Z855&gt;=Z$1005),OR(Z$1006="",Datos!Z855&lt;=Z$1006)),FALSE),IF(ISNUMBER(Datos!Z855),AND(Datos!Z855=INT(Datos!Z855),AND(OR(Z$1005="",Datos!Z855&gt;=Z$1005),OR(Z$1006="",Datos!Z855&lt;=Z$1006))),FALSE),OR(ISNUMBER(FIND(";"&amp;UPPER(TRIM(Datos!Z855&amp;""))&amp;"=",Z$1007)),ISNUMBER(FIND(";"&amp;UPPER(TRIM(Datos!Z855&amp;""))&amp;";",Z$1007))),OR(UPPER(TRIM(Datos!Z855&amp;""))="SÍ",UPPER(TRIM(Datos!Z855&amp;""))="SI",UPPER(TRIM(Datos!Z855&amp;""))="NO"),IF(ISNUMBER(Datos!Z855),AND(OR(Z$1005="",Datos!Z855&gt;=Z$1005),OR(Z$1006="",Datos!Z855&lt;=Z$1006)),FALSE),TRUE))))</f>
        <v>0.0</v>
      </c>
      <c r="AA855">
        <f>IF(Datos!AA855="",0,IF(AND(AA$1008&lt;&gt;"",Datos!AA855=AA$1008),0,IF(AA$1004=0,0,1-CHOOSE(AA$1004,IF(ISNUMBER(Datos!AA855),AND(OR(AA$1005="",Datos!AA855&gt;=AA$1005),OR(AA$1006="",Datos!AA855&lt;=AA$1006)),FALSE),IF(ISNUMBER(Datos!AA855),AND(Datos!AA855=INT(Datos!AA855),AND(OR(AA$1005="",Datos!AA855&gt;=AA$1005),OR(AA$1006="",Datos!AA855&lt;=AA$1006))),FALSE),OR(ISNUMBER(FIND(";"&amp;UPPER(TRIM(Datos!AA855&amp;""))&amp;"=",AA$1007)),ISNUMBER(FIND(";"&amp;UPPER(TRIM(Datos!AA855&amp;""))&amp;";",AA$1007))),OR(UPPER(TRIM(Datos!AA855&amp;""))="SÍ",UPPER(TRIM(Datos!AA855&amp;""))="SI",UPPER(TRIM(Datos!AA855&amp;""))="NO"),IF(ISNUMBER(Datos!AA855),AND(OR(AA$1005="",Datos!AA855&gt;=AA$1005),OR(AA$1006="",Datos!AA855&lt;=AA$1006)),FALSE),TRUE))))</f>
        <v>0.0</v>
      </c>
      <c r="AB855">
        <f>IF(Datos!AB855="",0,IF(AND(AB$1008&lt;&gt;"",Datos!AB855=AB$1008),0,IF(AB$1004=0,0,1-CHOOSE(AB$1004,IF(ISNUMBER(Datos!AB855),AND(OR(AB$1005="",Datos!AB855&gt;=AB$1005),OR(AB$1006="",Datos!AB855&lt;=AB$1006)),FALSE),IF(ISNUMBER(Datos!AB855),AND(Datos!AB855=INT(Datos!AB855),AND(OR(AB$1005="",Datos!AB855&gt;=AB$1005),OR(AB$1006="",Datos!AB855&lt;=AB$1006))),FALSE),OR(ISNUMBER(FIND(";"&amp;UPPER(TRIM(Datos!AB855&amp;""))&amp;"=",AB$1007)),ISNUMBER(FIND(";"&amp;UPPER(TRIM(Datos!AB855&amp;""))&amp;";",AB$1007))),OR(UPPER(TRIM(Datos!AB855&amp;""))="SÍ",UPPER(TRIM(Datos!AB855&amp;""))="SI",UPPER(TRIM(Datos!AB855&amp;""))="NO"),IF(ISNUMBER(Datos!AB855),AND(OR(AB$1005="",Datos!AB855&gt;=AB$1005),OR(AB$1006="",Datos!AB855&lt;=AB$1006)),FALSE),TRUE))))</f>
        <v>0.0</v>
      </c>
      <c r="AC855">
        <f>IF(Datos!AC855="",0,IF(AND(AC$1008&lt;&gt;"",Datos!AC855=AC$1008),0,IF(AC$1004=0,0,1-CHOOSE(AC$1004,IF(ISNUMBER(Datos!AC855),AND(OR(AC$1005="",Datos!AC855&gt;=AC$1005),OR(AC$1006="",Datos!AC855&lt;=AC$1006)),FALSE),IF(ISNUMBER(Datos!AC855),AND(Datos!AC855=INT(Datos!AC855),AND(OR(AC$1005="",Datos!AC855&gt;=AC$1005),OR(AC$1006="",Datos!AC855&lt;=AC$1006))),FALSE),OR(ISNUMBER(FIND(";"&amp;UPPER(TRIM(Datos!AC855&amp;""))&amp;"=",AC$1007)),ISNUMBER(FIND(";"&amp;UPPER(TRIM(Datos!AC855&amp;""))&amp;";",AC$1007))),OR(UPPER(TRIM(Datos!AC855&amp;""))="SÍ",UPPER(TRIM(Datos!AC855&amp;""))="SI",UPPER(TRIM(Datos!AC855&amp;""))="NO"),IF(ISNUMBER(Datos!AC855),AND(OR(AC$1005="",Datos!AC855&gt;=AC$1005),OR(AC$1006="",Datos!AC855&lt;=AC$1006)),FALSE),TRUE))))</f>
        <v>0.0</v>
      </c>
      <c r="AD855">
        <f>IF(Datos!AD855="",0,IF(AND(AD$1008&lt;&gt;"",Datos!AD855=AD$1008),0,IF(AD$1004=0,0,1-CHOOSE(AD$1004,IF(ISNUMBER(Datos!AD855),AND(OR(AD$1005="",Datos!AD855&gt;=AD$1005),OR(AD$1006="",Datos!AD855&lt;=AD$1006)),FALSE),IF(ISNUMBER(Datos!AD855),AND(Datos!AD855=INT(Datos!AD855),AND(OR(AD$1005="",Datos!AD855&gt;=AD$1005),OR(AD$1006="",Datos!AD855&lt;=AD$1006))),FALSE),OR(ISNUMBER(FIND(";"&amp;UPPER(TRIM(Datos!AD855&amp;""))&amp;"=",AD$1007)),ISNUMBER(FIND(";"&amp;UPPER(TRIM(Datos!AD855&amp;""))&amp;";",AD$1007))),OR(UPPER(TRIM(Datos!AD855&amp;""))="SÍ",UPPER(TRIM(Datos!AD855&amp;""))="SI",UPPER(TRIM(Datos!AD855&amp;""))="NO"),IF(ISNUMBER(Datos!AD855),AND(OR(AD$1005="",Datos!AD855&gt;=AD$1005),OR(AD$1006="",Datos!AD855&lt;=AD$1006)),FALSE),TRUE))))</f>
        <v>0.0</v>
      </c>
      <c r="AE855">
        <f>IF(Datos!AE855="",0,IF(AND(AE$1008&lt;&gt;"",Datos!AE855=AE$1008),0,IF(AE$1004=0,0,1-CHOOSE(AE$1004,IF(ISNUMBER(Datos!AE855),AND(OR(AE$1005="",Datos!AE855&gt;=AE$1005),OR(AE$1006="",Datos!AE855&lt;=AE$1006)),FALSE),IF(ISNUMBER(Datos!AE855),AND(Datos!AE855=INT(Datos!AE855),AND(OR(AE$1005="",Datos!AE855&gt;=AE$1005),OR(AE$1006="",Datos!AE855&lt;=AE$1006))),FALSE),OR(ISNUMBER(FIND(";"&amp;UPPER(TRIM(Datos!AE855&amp;""))&amp;"=",AE$1007)),ISNUMBER(FIND(";"&amp;UPPER(TRIM(Datos!AE855&amp;""))&amp;";",AE$1007))),OR(UPPER(TRIM(Datos!AE855&amp;""))="SÍ",UPPER(TRIM(Datos!AE855&amp;""))="SI",UPPER(TRIM(Datos!AE855&amp;""))="NO"),IF(ISNUMBER(Datos!AE855),AND(OR(AE$1005="",Datos!AE855&gt;=AE$1005),OR(AE$1006="",Datos!AE855&lt;=AE$1006)),FALSE),TRUE))))</f>
        <v>0.0</v>
      </c>
    </row>
    <row r="856" spans="2:31">
      <c r="B856">
        <f>IF(Datos!B856="",0,IF(AND(B$1008&lt;&gt;"",Datos!B856=B$1008),0,IF(B$1004=0,0,1-CHOOSE(B$1004,IF(ISNUMBER(Datos!B856),AND(OR(B$1005="",Datos!B856&gt;=B$1005),OR(B$1006="",Datos!B856&lt;=B$1006)),FALSE),IF(ISNUMBER(Datos!B856),AND(Datos!B856=INT(Datos!B856),AND(OR(B$1005="",Datos!B856&gt;=B$1005),OR(B$1006="",Datos!B856&lt;=B$1006))),FALSE),OR(ISNUMBER(FIND(";"&amp;UPPER(TRIM(Datos!B856&amp;""))&amp;"=",B$1007)),ISNUMBER(FIND(";"&amp;UPPER(TRIM(Datos!B856&amp;""))&amp;";",B$1007))),OR(UPPER(TRIM(Datos!B856&amp;""))="SÍ",UPPER(TRIM(Datos!B856&amp;""))="SI",UPPER(TRIM(Datos!B856&amp;""))="NO"),IF(ISNUMBER(Datos!B856),AND(OR(B$1005="",Datos!B856&gt;=B$1005),OR(B$1006="",Datos!B856&lt;=B$1006)),FALSE),TRUE))))</f>
        <v>0.0</v>
      </c>
      <c r="C856">
        <f>IF(Datos!C856="",0,IF(AND(C$1008&lt;&gt;"",Datos!C856=C$1008),0,IF(C$1004=0,0,1-CHOOSE(C$1004,IF(ISNUMBER(Datos!C856),AND(OR(C$1005="",Datos!C856&gt;=C$1005),OR(C$1006="",Datos!C856&lt;=C$1006)),FALSE),IF(ISNUMBER(Datos!C856),AND(Datos!C856=INT(Datos!C856),AND(OR(C$1005="",Datos!C856&gt;=C$1005),OR(C$1006="",Datos!C856&lt;=C$1006))),FALSE),OR(ISNUMBER(FIND(";"&amp;UPPER(TRIM(Datos!C856&amp;""))&amp;"=",C$1007)),ISNUMBER(FIND(";"&amp;UPPER(TRIM(Datos!C856&amp;""))&amp;";",C$1007))),OR(UPPER(TRIM(Datos!C856&amp;""))="SÍ",UPPER(TRIM(Datos!C856&amp;""))="SI",UPPER(TRIM(Datos!C856&amp;""))="NO"),IF(ISNUMBER(Datos!C856),AND(OR(C$1005="",Datos!C856&gt;=C$1005),OR(C$1006="",Datos!C856&lt;=C$1006)),FALSE),TRUE))))</f>
        <v>0.0</v>
      </c>
      <c r="D856">
        <f>IF(Datos!D856="",0,IF(AND(D$1008&lt;&gt;"",Datos!D856=D$1008),0,IF(D$1004=0,0,1-CHOOSE(D$1004,IF(ISNUMBER(Datos!D856),AND(OR(D$1005="",Datos!D856&gt;=D$1005),OR(D$1006="",Datos!D856&lt;=D$1006)),FALSE),IF(ISNUMBER(Datos!D856),AND(Datos!D856=INT(Datos!D856),AND(OR(D$1005="",Datos!D856&gt;=D$1005),OR(D$1006="",Datos!D856&lt;=D$1006))),FALSE),OR(ISNUMBER(FIND(";"&amp;UPPER(TRIM(Datos!D856&amp;""))&amp;"=",D$1007)),ISNUMBER(FIND(";"&amp;UPPER(TRIM(Datos!D856&amp;""))&amp;";",D$1007))),OR(UPPER(TRIM(Datos!D856&amp;""))="SÍ",UPPER(TRIM(Datos!D856&amp;""))="SI",UPPER(TRIM(Datos!D856&amp;""))="NO"),IF(ISNUMBER(Datos!D856),AND(OR(D$1005="",Datos!D856&gt;=D$1005),OR(D$1006="",Datos!D856&lt;=D$1006)),FALSE),TRUE))))</f>
        <v>0.0</v>
      </c>
      <c r="E856">
        <f>IF(Datos!E856="",0,IF(AND(E$1008&lt;&gt;"",Datos!E856=E$1008),0,IF(E$1004=0,0,1-CHOOSE(E$1004,IF(ISNUMBER(Datos!E856),AND(OR(E$1005="",Datos!E856&gt;=E$1005),OR(E$1006="",Datos!E856&lt;=E$1006)),FALSE),IF(ISNUMBER(Datos!E856),AND(Datos!E856=INT(Datos!E856),AND(OR(E$1005="",Datos!E856&gt;=E$1005),OR(E$1006="",Datos!E856&lt;=E$1006))),FALSE),OR(ISNUMBER(FIND(";"&amp;UPPER(TRIM(Datos!E856&amp;""))&amp;"=",E$1007)),ISNUMBER(FIND(";"&amp;UPPER(TRIM(Datos!E856&amp;""))&amp;";",E$1007))),OR(UPPER(TRIM(Datos!E856&amp;""))="SÍ",UPPER(TRIM(Datos!E856&amp;""))="SI",UPPER(TRIM(Datos!E856&amp;""))="NO"),IF(ISNUMBER(Datos!E856),AND(OR(E$1005="",Datos!E856&gt;=E$1005),OR(E$1006="",Datos!E856&lt;=E$1006)),FALSE),TRUE))))</f>
        <v>0.0</v>
      </c>
      <c r="F856">
        <f>IF(Datos!F856="",0,IF(AND(F$1008&lt;&gt;"",Datos!F856=F$1008),0,IF(F$1004=0,0,1-CHOOSE(F$1004,IF(ISNUMBER(Datos!F856),AND(OR(F$1005="",Datos!F856&gt;=F$1005),OR(F$1006="",Datos!F856&lt;=F$1006)),FALSE),IF(ISNUMBER(Datos!F856),AND(Datos!F856=INT(Datos!F856),AND(OR(F$1005="",Datos!F856&gt;=F$1005),OR(F$1006="",Datos!F856&lt;=F$1006))),FALSE),OR(ISNUMBER(FIND(";"&amp;UPPER(TRIM(Datos!F856&amp;""))&amp;"=",F$1007)),ISNUMBER(FIND(";"&amp;UPPER(TRIM(Datos!F856&amp;""))&amp;";",F$1007))),OR(UPPER(TRIM(Datos!F856&amp;""))="SÍ",UPPER(TRIM(Datos!F856&amp;""))="SI",UPPER(TRIM(Datos!F856&amp;""))="NO"),IF(ISNUMBER(Datos!F856),AND(OR(F$1005="",Datos!F856&gt;=F$1005),OR(F$1006="",Datos!F856&lt;=F$1006)),FALSE),TRUE))))</f>
        <v>0.0</v>
      </c>
      <c r="G856">
        <f>IF(Datos!G856="",0,IF(AND(G$1008&lt;&gt;"",Datos!G856=G$1008),0,IF(G$1004=0,0,1-CHOOSE(G$1004,IF(ISNUMBER(Datos!G856),AND(OR(G$1005="",Datos!G856&gt;=G$1005),OR(G$1006="",Datos!G856&lt;=G$1006)),FALSE),IF(ISNUMBER(Datos!G856),AND(Datos!G856=INT(Datos!G856),AND(OR(G$1005="",Datos!G856&gt;=G$1005),OR(G$1006="",Datos!G856&lt;=G$1006))),FALSE),OR(ISNUMBER(FIND(";"&amp;UPPER(TRIM(Datos!G856&amp;""))&amp;"=",G$1007)),ISNUMBER(FIND(";"&amp;UPPER(TRIM(Datos!G856&amp;""))&amp;";",G$1007))),OR(UPPER(TRIM(Datos!G856&amp;""))="SÍ",UPPER(TRIM(Datos!G856&amp;""))="SI",UPPER(TRIM(Datos!G856&amp;""))="NO"),IF(ISNUMBER(Datos!G856),AND(OR(G$1005="",Datos!G856&gt;=G$1005),OR(G$1006="",Datos!G856&lt;=G$1006)),FALSE),TRUE))))</f>
        <v>0.0</v>
      </c>
      <c r="H856">
        <f>IF(Datos!H856="",0,IF(AND(H$1008&lt;&gt;"",Datos!H856=H$1008),0,IF(H$1004=0,0,1-CHOOSE(H$1004,IF(ISNUMBER(Datos!H856),AND(OR(H$1005="",Datos!H856&gt;=H$1005),OR(H$1006="",Datos!H856&lt;=H$1006)),FALSE),IF(ISNUMBER(Datos!H856),AND(Datos!H856=INT(Datos!H856),AND(OR(H$1005="",Datos!H856&gt;=H$1005),OR(H$1006="",Datos!H856&lt;=H$1006))),FALSE),OR(ISNUMBER(FIND(";"&amp;UPPER(TRIM(Datos!H856&amp;""))&amp;"=",H$1007)),ISNUMBER(FIND(";"&amp;UPPER(TRIM(Datos!H856&amp;""))&amp;";",H$1007))),OR(UPPER(TRIM(Datos!H856&amp;""))="SÍ",UPPER(TRIM(Datos!H856&amp;""))="SI",UPPER(TRIM(Datos!H856&amp;""))="NO"),IF(ISNUMBER(Datos!H856),AND(OR(H$1005="",Datos!H856&gt;=H$1005),OR(H$1006="",Datos!H856&lt;=H$1006)),FALSE),TRUE))))</f>
        <v>0.0</v>
      </c>
      <c r="I856">
        <f>IF(Datos!I856="",0,IF(AND(I$1008&lt;&gt;"",Datos!I856=I$1008),0,IF(I$1004=0,0,1-CHOOSE(I$1004,IF(ISNUMBER(Datos!I856),AND(OR(I$1005="",Datos!I856&gt;=I$1005),OR(I$1006="",Datos!I856&lt;=I$1006)),FALSE),IF(ISNUMBER(Datos!I856),AND(Datos!I856=INT(Datos!I856),AND(OR(I$1005="",Datos!I856&gt;=I$1005),OR(I$1006="",Datos!I856&lt;=I$1006))),FALSE),OR(ISNUMBER(FIND(";"&amp;UPPER(TRIM(Datos!I856&amp;""))&amp;"=",I$1007)),ISNUMBER(FIND(";"&amp;UPPER(TRIM(Datos!I856&amp;""))&amp;";",I$1007))),OR(UPPER(TRIM(Datos!I856&amp;""))="SÍ",UPPER(TRIM(Datos!I856&amp;""))="SI",UPPER(TRIM(Datos!I856&amp;""))="NO"),IF(ISNUMBER(Datos!I856),AND(OR(I$1005="",Datos!I856&gt;=I$1005),OR(I$1006="",Datos!I856&lt;=I$1006)),FALSE),TRUE))))</f>
        <v>0.0</v>
      </c>
      <c r="J856">
        <f>IF(Datos!J856="",0,IF(AND(J$1008&lt;&gt;"",Datos!J856=J$1008),0,IF(J$1004=0,0,1-CHOOSE(J$1004,IF(ISNUMBER(Datos!J856),AND(OR(J$1005="",Datos!J856&gt;=J$1005),OR(J$1006="",Datos!J856&lt;=J$1006)),FALSE),IF(ISNUMBER(Datos!J856),AND(Datos!J856=INT(Datos!J856),AND(OR(J$1005="",Datos!J856&gt;=J$1005),OR(J$1006="",Datos!J856&lt;=J$1006))),FALSE),OR(ISNUMBER(FIND(";"&amp;UPPER(TRIM(Datos!J856&amp;""))&amp;"=",J$1007)),ISNUMBER(FIND(";"&amp;UPPER(TRIM(Datos!J856&amp;""))&amp;";",J$1007))),OR(UPPER(TRIM(Datos!J856&amp;""))="SÍ",UPPER(TRIM(Datos!J856&amp;""))="SI",UPPER(TRIM(Datos!J856&amp;""))="NO"),IF(ISNUMBER(Datos!J856),AND(OR(J$1005="",Datos!J856&gt;=J$1005),OR(J$1006="",Datos!J856&lt;=J$1006)),FALSE),TRUE))))</f>
        <v>0.0</v>
      </c>
      <c r="K856">
        <f>IF(Datos!K856="",0,IF(AND(K$1008&lt;&gt;"",Datos!K856=K$1008),0,IF(K$1004=0,0,1-CHOOSE(K$1004,IF(ISNUMBER(Datos!K856),AND(OR(K$1005="",Datos!K856&gt;=K$1005),OR(K$1006="",Datos!K856&lt;=K$1006)),FALSE),IF(ISNUMBER(Datos!K856),AND(Datos!K856=INT(Datos!K856),AND(OR(K$1005="",Datos!K856&gt;=K$1005),OR(K$1006="",Datos!K856&lt;=K$1006))),FALSE),OR(ISNUMBER(FIND(";"&amp;UPPER(TRIM(Datos!K856&amp;""))&amp;"=",K$1007)),ISNUMBER(FIND(";"&amp;UPPER(TRIM(Datos!K856&amp;""))&amp;";",K$1007))),OR(UPPER(TRIM(Datos!K856&amp;""))="SÍ",UPPER(TRIM(Datos!K856&amp;""))="SI",UPPER(TRIM(Datos!K856&amp;""))="NO"),IF(ISNUMBER(Datos!K856),AND(OR(K$1005="",Datos!K856&gt;=K$1005),OR(K$1006="",Datos!K856&lt;=K$1006)),FALSE),TRUE))))</f>
        <v>0.0</v>
      </c>
      <c r="L856">
        <f>IF(Datos!L856="",0,IF(AND(L$1008&lt;&gt;"",Datos!L856=L$1008),0,IF(L$1004=0,0,1-CHOOSE(L$1004,IF(ISNUMBER(Datos!L856),AND(OR(L$1005="",Datos!L856&gt;=L$1005),OR(L$1006="",Datos!L856&lt;=L$1006)),FALSE),IF(ISNUMBER(Datos!L856),AND(Datos!L856=INT(Datos!L856),AND(OR(L$1005="",Datos!L856&gt;=L$1005),OR(L$1006="",Datos!L856&lt;=L$1006))),FALSE),OR(ISNUMBER(FIND(";"&amp;UPPER(TRIM(Datos!L856&amp;""))&amp;"=",L$1007)),ISNUMBER(FIND(";"&amp;UPPER(TRIM(Datos!L856&amp;""))&amp;";",L$1007))),OR(UPPER(TRIM(Datos!L856&amp;""))="SÍ",UPPER(TRIM(Datos!L856&amp;""))="SI",UPPER(TRIM(Datos!L856&amp;""))="NO"),IF(ISNUMBER(Datos!L856),AND(OR(L$1005="",Datos!L856&gt;=L$1005),OR(L$1006="",Datos!L856&lt;=L$1006)),FALSE),TRUE))))</f>
        <v>0.0</v>
      </c>
      <c r="M856">
        <f>IF(Datos!M856="",0,IF(AND(M$1008&lt;&gt;"",Datos!M856=M$1008),0,IF(M$1004=0,0,1-CHOOSE(M$1004,IF(ISNUMBER(Datos!M856),AND(OR(M$1005="",Datos!M856&gt;=M$1005),OR(M$1006="",Datos!M856&lt;=M$1006)),FALSE),IF(ISNUMBER(Datos!M856),AND(Datos!M856=INT(Datos!M856),AND(OR(M$1005="",Datos!M856&gt;=M$1005),OR(M$1006="",Datos!M856&lt;=M$1006))),FALSE),OR(ISNUMBER(FIND(";"&amp;UPPER(TRIM(Datos!M856&amp;""))&amp;"=",M$1007)),ISNUMBER(FIND(";"&amp;UPPER(TRIM(Datos!M856&amp;""))&amp;";",M$1007))),OR(UPPER(TRIM(Datos!M856&amp;""))="SÍ",UPPER(TRIM(Datos!M856&amp;""))="SI",UPPER(TRIM(Datos!M856&amp;""))="NO"),IF(ISNUMBER(Datos!M856),AND(OR(M$1005="",Datos!M856&gt;=M$1005),OR(M$1006="",Datos!M856&lt;=M$1006)),FALSE),TRUE))))</f>
        <v>0.0</v>
      </c>
      <c r="N856">
        <f>IF(Datos!N856="",0,IF(AND(N$1008&lt;&gt;"",Datos!N856=N$1008),0,IF(N$1004=0,0,1-CHOOSE(N$1004,IF(ISNUMBER(Datos!N856),AND(OR(N$1005="",Datos!N856&gt;=N$1005),OR(N$1006="",Datos!N856&lt;=N$1006)),FALSE),IF(ISNUMBER(Datos!N856),AND(Datos!N856=INT(Datos!N856),AND(OR(N$1005="",Datos!N856&gt;=N$1005),OR(N$1006="",Datos!N856&lt;=N$1006))),FALSE),OR(ISNUMBER(FIND(";"&amp;UPPER(TRIM(Datos!N856&amp;""))&amp;"=",N$1007)),ISNUMBER(FIND(";"&amp;UPPER(TRIM(Datos!N856&amp;""))&amp;";",N$1007))),OR(UPPER(TRIM(Datos!N856&amp;""))="SÍ",UPPER(TRIM(Datos!N856&amp;""))="SI",UPPER(TRIM(Datos!N856&amp;""))="NO"),IF(ISNUMBER(Datos!N856),AND(OR(N$1005="",Datos!N856&gt;=N$1005),OR(N$1006="",Datos!N856&lt;=N$1006)),FALSE),TRUE))))</f>
        <v>0.0</v>
      </c>
      <c r="O856">
        <f>IF(Datos!O856="",0,IF(AND(O$1008&lt;&gt;"",Datos!O856=O$1008),0,IF(O$1004=0,0,1-CHOOSE(O$1004,IF(ISNUMBER(Datos!O856),AND(OR(O$1005="",Datos!O856&gt;=O$1005),OR(O$1006="",Datos!O856&lt;=O$1006)),FALSE),IF(ISNUMBER(Datos!O856),AND(Datos!O856=INT(Datos!O856),AND(OR(O$1005="",Datos!O856&gt;=O$1005),OR(O$1006="",Datos!O856&lt;=O$1006))),FALSE),OR(ISNUMBER(FIND(";"&amp;UPPER(TRIM(Datos!O856&amp;""))&amp;"=",O$1007)),ISNUMBER(FIND(";"&amp;UPPER(TRIM(Datos!O856&amp;""))&amp;";",O$1007))),OR(UPPER(TRIM(Datos!O856&amp;""))="SÍ",UPPER(TRIM(Datos!O856&amp;""))="SI",UPPER(TRIM(Datos!O856&amp;""))="NO"),IF(ISNUMBER(Datos!O856),AND(OR(O$1005="",Datos!O856&gt;=O$1005),OR(O$1006="",Datos!O856&lt;=O$1006)),FALSE),TRUE))))</f>
        <v>0.0</v>
      </c>
      <c r="P856">
        <f>IF(Datos!P856="",0,IF(AND(P$1008&lt;&gt;"",Datos!P856=P$1008),0,IF(P$1004=0,0,1-CHOOSE(P$1004,IF(ISNUMBER(Datos!P856),AND(OR(P$1005="",Datos!P856&gt;=P$1005),OR(P$1006="",Datos!P856&lt;=P$1006)),FALSE),IF(ISNUMBER(Datos!P856),AND(Datos!P856=INT(Datos!P856),AND(OR(P$1005="",Datos!P856&gt;=P$1005),OR(P$1006="",Datos!P856&lt;=P$1006))),FALSE),OR(ISNUMBER(FIND(";"&amp;UPPER(TRIM(Datos!P856&amp;""))&amp;"=",P$1007)),ISNUMBER(FIND(";"&amp;UPPER(TRIM(Datos!P856&amp;""))&amp;";",P$1007))),OR(UPPER(TRIM(Datos!P856&amp;""))="SÍ",UPPER(TRIM(Datos!P856&amp;""))="SI",UPPER(TRIM(Datos!P856&amp;""))="NO"),IF(ISNUMBER(Datos!P856),AND(OR(P$1005="",Datos!P856&gt;=P$1005),OR(P$1006="",Datos!P856&lt;=P$1006)),FALSE),TRUE))))</f>
        <v>0.0</v>
      </c>
      <c r="Q856">
        <f>IF(Datos!Q856="",0,IF(AND(Q$1008&lt;&gt;"",Datos!Q856=Q$1008),0,IF(Q$1004=0,0,1-CHOOSE(Q$1004,IF(ISNUMBER(Datos!Q856),AND(OR(Q$1005="",Datos!Q856&gt;=Q$1005),OR(Q$1006="",Datos!Q856&lt;=Q$1006)),FALSE),IF(ISNUMBER(Datos!Q856),AND(Datos!Q856=INT(Datos!Q856),AND(OR(Q$1005="",Datos!Q856&gt;=Q$1005),OR(Q$1006="",Datos!Q856&lt;=Q$1006))),FALSE),OR(ISNUMBER(FIND(";"&amp;UPPER(TRIM(Datos!Q856&amp;""))&amp;"=",Q$1007)),ISNUMBER(FIND(";"&amp;UPPER(TRIM(Datos!Q856&amp;""))&amp;";",Q$1007))),OR(UPPER(TRIM(Datos!Q856&amp;""))="SÍ",UPPER(TRIM(Datos!Q856&amp;""))="SI",UPPER(TRIM(Datos!Q856&amp;""))="NO"),IF(ISNUMBER(Datos!Q856),AND(OR(Q$1005="",Datos!Q856&gt;=Q$1005),OR(Q$1006="",Datos!Q856&lt;=Q$1006)),FALSE),TRUE))))</f>
        <v>0.0</v>
      </c>
      <c r="R856">
        <f>IF(Datos!R856="",0,IF(AND(R$1008&lt;&gt;"",Datos!R856=R$1008),0,IF(R$1004=0,0,1-CHOOSE(R$1004,IF(ISNUMBER(Datos!R856),AND(OR(R$1005="",Datos!R856&gt;=R$1005),OR(R$1006="",Datos!R856&lt;=R$1006)),FALSE),IF(ISNUMBER(Datos!R856),AND(Datos!R856=INT(Datos!R856),AND(OR(R$1005="",Datos!R856&gt;=R$1005),OR(R$1006="",Datos!R856&lt;=R$1006))),FALSE),OR(ISNUMBER(FIND(";"&amp;UPPER(TRIM(Datos!R856&amp;""))&amp;"=",R$1007)),ISNUMBER(FIND(";"&amp;UPPER(TRIM(Datos!R856&amp;""))&amp;";",R$1007))),OR(UPPER(TRIM(Datos!R856&amp;""))="SÍ",UPPER(TRIM(Datos!R856&amp;""))="SI",UPPER(TRIM(Datos!R856&amp;""))="NO"),IF(ISNUMBER(Datos!R856),AND(OR(R$1005="",Datos!R856&gt;=R$1005),OR(R$1006="",Datos!R856&lt;=R$1006)),FALSE),TRUE))))</f>
        <v>0.0</v>
      </c>
      <c r="S856">
        <f>IF(Datos!S856="",0,IF(AND(S$1008&lt;&gt;"",Datos!S856=S$1008),0,IF(S$1004=0,0,1-CHOOSE(S$1004,IF(ISNUMBER(Datos!S856),AND(OR(S$1005="",Datos!S856&gt;=S$1005),OR(S$1006="",Datos!S856&lt;=S$1006)),FALSE),IF(ISNUMBER(Datos!S856),AND(Datos!S856=INT(Datos!S856),AND(OR(S$1005="",Datos!S856&gt;=S$1005),OR(S$1006="",Datos!S856&lt;=S$1006))),FALSE),OR(ISNUMBER(FIND(";"&amp;UPPER(TRIM(Datos!S856&amp;""))&amp;"=",S$1007)),ISNUMBER(FIND(";"&amp;UPPER(TRIM(Datos!S856&amp;""))&amp;";",S$1007))),OR(UPPER(TRIM(Datos!S856&amp;""))="SÍ",UPPER(TRIM(Datos!S856&amp;""))="SI",UPPER(TRIM(Datos!S856&amp;""))="NO"),IF(ISNUMBER(Datos!S856),AND(OR(S$1005="",Datos!S856&gt;=S$1005),OR(S$1006="",Datos!S856&lt;=S$1006)),FALSE),TRUE))))</f>
        <v>0.0</v>
      </c>
      <c r="T856">
        <f>IF(Datos!T856="",0,IF(AND(T$1008&lt;&gt;"",Datos!T856=T$1008),0,IF(T$1004=0,0,1-CHOOSE(T$1004,IF(ISNUMBER(Datos!T856),AND(OR(T$1005="",Datos!T856&gt;=T$1005),OR(T$1006="",Datos!T856&lt;=T$1006)),FALSE),IF(ISNUMBER(Datos!T856),AND(Datos!T856=INT(Datos!T856),AND(OR(T$1005="",Datos!T856&gt;=T$1005),OR(T$1006="",Datos!T856&lt;=T$1006))),FALSE),OR(ISNUMBER(FIND(";"&amp;UPPER(TRIM(Datos!T856&amp;""))&amp;"=",T$1007)),ISNUMBER(FIND(";"&amp;UPPER(TRIM(Datos!T856&amp;""))&amp;";",T$1007))),OR(UPPER(TRIM(Datos!T856&amp;""))="SÍ",UPPER(TRIM(Datos!T856&amp;""))="SI",UPPER(TRIM(Datos!T856&amp;""))="NO"),IF(ISNUMBER(Datos!T856),AND(OR(T$1005="",Datos!T856&gt;=T$1005),OR(T$1006="",Datos!T856&lt;=T$1006)),FALSE),TRUE))))</f>
        <v>0.0</v>
      </c>
      <c r="U856">
        <f>IF(Datos!U856="",0,IF(AND(U$1008&lt;&gt;"",Datos!U856=U$1008),0,IF(U$1004=0,0,1-CHOOSE(U$1004,IF(ISNUMBER(Datos!U856),AND(OR(U$1005="",Datos!U856&gt;=U$1005),OR(U$1006="",Datos!U856&lt;=U$1006)),FALSE),IF(ISNUMBER(Datos!U856),AND(Datos!U856=INT(Datos!U856),AND(OR(U$1005="",Datos!U856&gt;=U$1005),OR(U$1006="",Datos!U856&lt;=U$1006))),FALSE),OR(ISNUMBER(FIND(";"&amp;UPPER(TRIM(Datos!U856&amp;""))&amp;"=",U$1007)),ISNUMBER(FIND(";"&amp;UPPER(TRIM(Datos!U856&amp;""))&amp;";",U$1007))),OR(UPPER(TRIM(Datos!U856&amp;""))="SÍ",UPPER(TRIM(Datos!U856&amp;""))="SI",UPPER(TRIM(Datos!U856&amp;""))="NO"),IF(ISNUMBER(Datos!U856),AND(OR(U$1005="",Datos!U856&gt;=U$1005),OR(U$1006="",Datos!U856&lt;=U$1006)),FALSE),TRUE))))</f>
        <v>0.0</v>
      </c>
      <c r="V856">
        <f>IF(Datos!V856="",0,IF(AND(V$1008&lt;&gt;"",Datos!V856=V$1008),0,IF(V$1004=0,0,1-CHOOSE(V$1004,IF(ISNUMBER(Datos!V856),AND(OR(V$1005="",Datos!V856&gt;=V$1005),OR(V$1006="",Datos!V856&lt;=V$1006)),FALSE),IF(ISNUMBER(Datos!V856),AND(Datos!V856=INT(Datos!V856),AND(OR(V$1005="",Datos!V856&gt;=V$1005),OR(V$1006="",Datos!V856&lt;=V$1006))),FALSE),OR(ISNUMBER(FIND(";"&amp;UPPER(TRIM(Datos!V856&amp;""))&amp;"=",V$1007)),ISNUMBER(FIND(";"&amp;UPPER(TRIM(Datos!V856&amp;""))&amp;";",V$1007))),OR(UPPER(TRIM(Datos!V856&amp;""))="SÍ",UPPER(TRIM(Datos!V856&amp;""))="SI",UPPER(TRIM(Datos!V856&amp;""))="NO"),IF(ISNUMBER(Datos!V856),AND(OR(V$1005="",Datos!V856&gt;=V$1005),OR(V$1006="",Datos!V856&lt;=V$1006)),FALSE),TRUE))))</f>
        <v>0.0</v>
      </c>
      <c r="W856">
        <f>IF(Datos!W856="",0,IF(AND(W$1008&lt;&gt;"",Datos!W856=W$1008),0,IF(W$1004=0,0,1-CHOOSE(W$1004,IF(ISNUMBER(Datos!W856),AND(OR(W$1005="",Datos!W856&gt;=W$1005),OR(W$1006="",Datos!W856&lt;=W$1006)),FALSE),IF(ISNUMBER(Datos!W856),AND(Datos!W856=INT(Datos!W856),AND(OR(W$1005="",Datos!W856&gt;=W$1005),OR(W$1006="",Datos!W856&lt;=W$1006))),FALSE),OR(ISNUMBER(FIND(";"&amp;UPPER(TRIM(Datos!W856&amp;""))&amp;"=",W$1007)),ISNUMBER(FIND(";"&amp;UPPER(TRIM(Datos!W856&amp;""))&amp;";",W$1007))),OR(UPPER(TRIM(Datos!W856&amp;""))="SÍ",UPPER(TRIM(Datos!W856&amp;""))="SI",UPPER(TRIM(Datos!W856&amp;""))="NO"),IF(ISNUMBER(Datos!W856),AND(OR(W$1005="",Datos!W856&gt;=W$1005),OR(W$1006="",Datos!W856&lt;=W$1006)),FALSE),TRUE))))</f>
        <v>0.0</v>
      </c>
      <c r="X856">
        <f>IF(Datos!X856="",0,IF(AND(X$1008&lt;&gt;"",Datos!X856=X$1008),0,IF(X$1004=0,0,1-CHOOSE(X$1004,IF(ISNUMBER(Datos!X856),AND(OR(X$1005="",Datos!X856&gt;=X$1005),OR(X$1006="",Datos!X856&lt;=X$1006)),FALSE),IF(ISNUMBER(Datos!X856),AND(Datos!X856=INT(Datos!X856),AND(OR(X$1005="",Datos!X856&gt;=X$1005),OR(X$1006="",Datos!X856&lt;=X$1006))),FALSE),OR(ISNUMBER(FIND(";"&amp;UPPER(TRIM(Datos!X856&amp;""))&amp;"=",X$1007)),ISNUMBER(FIND(";"&amp;UPPER(TRIM(Datos!X856&amp;""))&amp;";",X$1007))),OR(UPPER(TRIM(Datos!X856&amp;""))="SÍ",UPPER(TRIM(Datos!X856&amp;""))="SI",UPPER(TRIM(Datos!X856&amp;""))="NO"),IF(ISNUMBER(Datos!X856),AND(OR(X$1005="",Datos!X856&gt;=X$1005),OR(X$1006="",Datos!X856&lt;=X$1006)),FALSE),TRUE))))</f>
        <v>0.0</v>
      </c>
      <c r="Y856">
        <f>IF(Datos!Y856="",0,IF(AND(Y$1008&lt;&gt;"",Datos!Y856=Y$1008),0,IF(Y$1004=0,0,1-CHOOSE(Y$1004,IF(ISNUMBER(Datos!Y856),AND(OR(Y$1005="",Datos!Y856&gt;=Y$1005),OR(Y$1006="",Datos!Y856&lt;=Y$1006)),FALSE),IF(ISNUMBER(Datos!Y856),AND(Datos!Y856=INT(Datos!Y856),AND(OR(Y$1005="",Datos!Y856&gt;=Y$1005),OR(Y$1006="",Datos!Y856&lt;=Y$1006))),FALSE),OR(ISNUMBER(FIND(";"&amp;UPPER(TRIM(Datos!Y856&amp;""))&amp;"=",Y$1007)),ISNUMBER(FIND(";"&amp;UPPER(TRIM(Datos!Y856&amp;""))&amp;";",Y$1007))),OR(UPPER(TRIM(Datos!Y856&amp;""))="SÍ",UPPER(TRIM(Datos!Y856&amp;""))="SI",UPPER(TRIM(Datos!Y856&amp;""))="NO"),IF(ISNUMBER(Datos!Y856),AND(OR(Y$1005="",Datos!Y856&gt;=Y$1005),OR(Y$1006="",Datos!Y856&lt;=Y$1006)),FALSE),TRUE))))</f>
        <v>0.0</v>
      </c>
      <c r="Z856">
        <f>IF(Datos!Z856="",0,IF(AND(Z$1008&lt;&gt;"",Datos!Z856=Z$1008),0,IF(Z$1004=0,0,1-CHOOSE(Z$1004,IF(ISNUMBER(Datos!Z856),AND(OR(Z$1005="",Datos!Z856&gt;=Z$1005),OR(Z$1006="",Datos!Z856&lt;=Z$1006)),FALSE),IF(ISNUMBER(Datos!Z856),AND(Datos!Z856=INT(Datos!Z856),AND(OR(Z$1005="",Datos!Z856&gt;=Z$1005),OR(Z$1006="",Datos!Z856&lt;=Z$1006))),FALSE),OR(ISNUMBER(FIND(";"&amp;UPPER(TRIM(Datos!Z856&amp;""))&amp;"=",Z$1007)),ISNUMBER(FIND(";"&amp;UPPER(TRIM(Datos!Z856&amp;""))&amp;";",Z$1007))),OR(UPPER(TRIM(Datos!Z856&amp;""))="SÍ",UPPER(TRIM(Datos!Z856&amp;""))="SI",UPPER(TRIM(Datos!Z856&amp;""))="NO"),IF(ISNUMBER(Datos!Z856),AND(OR(Z$1005="",Datos!Z856&gt;=Z$1005),OR(Z$1006="",Datos!Z856&lt;=Z$1006)),FALSE),TRUE))))</f>
        <v>0.0</v>
      </c>
      <c r="AA856">
        <f>IF(Datos!AA856="",0,IF(AND(AA$1008&lt;&gt;"",Datos!AA856=AA$1008),0,IF(AA$1004=0,0,1-CHOOSE(AA$1004,IF(ISNUMBER(Datos!AA856),AND(OR(AA$1005="",Datos!AA856&gt;=AA$1005),OR(AA$1006="",Datos!AA856&lt;=AA$1006)),FALSE),IF(ISNUMBER(Datos!AA856),AND(Datos!AA856=INT(Datos!AA856),AND(OR(AA$1005="",Datos!AA856&gt;=AA$1005),OR(AA$1006="",Datos!AA856&lt;=AA$1006))),FALSE),OR(ISNUMBER(FIND(";"&amp;UPPER(TRIM(Datos!AA856&amp;""))&amp;"=",AA$1007)),ISNUMBER(FIND(";"&amp;UPPER(TRIM(Datos!AA856&amp;""))&amp;";",AA$1007))),OR(UPPER(TRIM(Datos!AA856&amp;""))="SÍ",UPPER(TRIM(Datos!AA856&amp;""))="SI",UPPER(TRIM(Datos!AA856&amp;""))="NO"),IF(ISNUMBER(Datos!AA856),AND(OR(AA$1005="",Datos!AA856&gt;=AA$1005),OR(AA$1006="",Datos!AA856&lt;=AA$1006)),FALSE),TRUE))))</f>
        <v>0.0</v>
      </c>
      <c r="AB856">
        <f>IF(Datos!AB856="",0,IF(AND(AB$1008&lt;&gt;"",Datos!AB856=AB$1008),0,IF(AB$1004=0,0,1-CHOOSE(AB$1004,IF(ISNUMBER(Datos!AB856),AND(OR(AB$1005="",Datos!AB856&gt;=AB$1005),OR(AB$1006="",Datos!AB856&lt;=AB$1006)),FALSE),IF(ISNUMBER(Datos!AB856),AND(Datos!AB856=INT(Datos!AB856),AND(OR(AB$1005="",Datos!AB856&gt;=AB$1005),OR(AB$1006="",Datos!AB856&lt;=AB$1006))),FALSE),OR(ISNUMBER(FIND(";"&amp;UPPER(TRIM(Datos!AB856&amp;""))&amp;"=",AB$1007)),ISNUMBER(FIND(";"&amp;UPPER(TRIM(Datos!AB856&amp;""))&amp;";",AB$1007))),OR(UPPER(TRIM(Datos!AB856&amp;""))="SÍ",UPPER(TRIM(Datos!AB856&amp;""))="SI",UPPER(TRIM(Datos!AB856&amp;""))="NO"),IF(ISNUMBER(Datos!AB856),AND(OR(AB$1005="",Datos!AB856&gt;=AB$1005),OR(AB$1006="",Datos!AB856&lt;=AB$1006)),FALSE),TRUE))))</f>
        <v>0.0</v>
      </c>
      <c r="AC856">
        <f>IF(Datos!AC856="",0,IF(AND(AC$1008&lt;&gt;"",Datos!AC856=AC$1008),0,IF(AC$1004=0,0,1-CHOOSE(AC$1004,IF(ISNUMBER(Datos!AC856),AND(OR(AC$1005="",Datos!AC856&gt;=AC$1005),OR(AC$1006="",Datos!AC856&lt;=AC$1006)),FALSE),IF(ISNUMBER(Datos!AC856),AND(Datos!AC856=INT(Datos!AC856),AND(OR(AC$1005="",Datos!AC856&gt;=AC$1005),OR(AC$1006="",Datos!AC856&lt;=AC$1006))),FALSE),OR(ISNUMBER(FIND(";"&amp;UPPER(TRIM(Datos!AC856&amp;""))&amp;"=",AC$1007)),ISNUMBER(FIND(";"&amp;UPPER(TRIM(Datos!AC856&amp;""))&amp;";",AC$1007))),OR(UPPER(TRIM(Datos!AC856&amp;""))="SÍ",UPPER(TRIM(Datos!AC856&amp;""))="SI",UPPER(TRIM(Datos!AC856&amp;""))="NO"),IF(ISNUMBER(Datos!AC856),AND(OR(AC$1005="",Datos!AC856&gt;=AC$1005),OR(AC$1006="",Datos!AC856&lt;=AC$1006)),FALSE),TRUE))))</f>
        <v>0.0</v>
      </c>
      <c r="AD856">
        <f>IF(Datos!AD856="",0,IF(AND(AD$1008&lt;&gt;"",Datos!AD856=AD$1008),0,IF(AD$1004=0,0,1-CHOOSE(AD$1004,IF(ISNUMBER(Datos!AD856),AND(OR(AD$1005="",Datos!AD856&gt;=AD$1005),OR(AD$1006="",Datos!AD856&lt;=AD$1006)),FALSE),IF(ISNUMBER(Datos!AD856),AND(Datos!AD856=INT(Datos!AD856),AND(OR(AD$1005="",Datos!AD856&gt;=AD$1005),OR(AD$1006="",Datos!AD856&lt;=AD$1006))),FALSE),OR(ISNUMBER(FIND(";"&amp;UPPER(TRIM(Datos!AD856&amp;""))&amp;"=",AD$1007)),ISNUMBER(FIND(";"&amp;UPPER(TRIM(Datos!AD856&amp;""))&amp;";",AD$1007))),OR(UPPER(TRIM(Datos!AD856&amp;""))="SÍ",UPPER(TRIM(Datos!AD856&amp;""))="SI",UPPER(TRIM(Datos!AD856&amp;""))="NO"),IF(ISNUMBER(Datos!AD856),AND(OR(AD$1005="",Datos!AD856&gt;=AD$1005),OR(AD$1006="",Datos!AD856&lt;=AD$1006)),FALSE),TRUE))))</f>
        <v>0.0</v>
      </c>
      <c r="AE856">
        <f>IF(Datos!AE856="",0,IF(AND(AE$1008&lt;&gt;"",Datos!AE856=AE$1008),0,IF(AE$1004=0,0,1-CHOOSE(AE$1004,IF(ISNUMBER(Datos!AE856),AND(OR(AE$1005="",Datos!AE856&gt;=AE$1005),OR(AE$1006="",Datos!AE856&lt;=AE$1006)),FALSE),IF(ISNUMBER(Datos!AE856),AND(Datos!AE856=INT(Datos!AE856),AND(OR(AE$1005="",Datos!AE856&gt;=AE$1005),OR(AE$1006="",Datos!AE856&lt;=AE$1006))),FALSE),OR(ISNUMBER(FIND(";"&amp;UPPER(TRIM(Datos!AE856&amp;""))&amp;"=",AE$1007)),ISNUMBER(FIND(";"&amp;UPPER(TRIM(Datos!AE856&amp;""))&amp;";",AE$1007))),OR(UPPER(TRIM(Datos!AE856&amp;""))="SÍ",UPPER(TRIM(Datos!AE856&amp;""))="SI",UPPER(TRIM(Datos!AE856&amp;""))="NO"),IF(ISNUMBER(Datos!AE856),AND(OR(AE$1005="",Datos!AE856&gt;=AE$1005),OR(AE$1006="",Datos!AE856&lt;=AE$1006)),FALSE),TRUE))))</f>
        <v>0.0</v>
      </c>
    </row>
    <row r="857" spans="2:31">
      <c r="B857">
        <f>IF(Datos!B857="",0,IF(AND(B$1008&lt;&gt;"",Datos!B857=B$1008),0,IF(B$1004=0,0,1-CHOOSE(B$1004,IF(ISNUMBER(Datos!B857),AND(OR(B$1005="",Datos!B857&gt;=B$1005),OR(B$1006="",Datos!B857&lt;=B$1006)),FALSE),IF(ISNUMBER(Datos!B857),AND(Datos!B857=INT(Datos!B857),AND(OR(B$1005="",Datos!B857&gt;=B$1005),OR(B$1006="",Datos!B857&lt;=B$1006))),FALSE),OR(ISNUMBER(FIND(";"&amp;UPPER(TRIM(Datos!B857&amp;""))&amp;"=",B$1007)),ISNUMBER(FIND(";"&amp;UPPER(TRIM(Datos!B857&amp;""))&amp;";",B$1007))),OR(UPPER(TRIM(Datos!B857&amp;""))="SÍ",UPPER(TRIM(Datos!B857&amp;""))="SI",UPPER(TRIM(Datos!B857&amp;""))="NO"),IF(ISNUMBER(Datos!B857),AND(OR(B$1005="",Datos!B857&gt;=B$1005),OR(B$1006="",Datos!B857&lt;=B$1006)),FALSE),TRUE))))</f>
        <v>0.0</v>
      </c>
      <c r="C857">
        <f>IF(Datos!C857="",0,IF(AND(C$1008&lt;&gt;"",Datos!C857=C$1008),0,IF(C$1004=0,0,1-CHOOSE(C$1004,IF(ISNUMBER(Datos!C857),AND(OR(C$1005="",Datos!C857&gt;=C$1005),OR(C$1006="",Datos!C857&lt;=C$1006)),FALSE),IF(ISNUMBER(Datos!C857),AND(Datos!C857=INT(Datos!C857),AND(OR(C$1005="",Datos!C857&gt;=C$1005),OR(C$1006="",Datos!C857&lt;=C$1006))),FALSE),OR(ISNUMBER(FIND(";"&amp;UPPER(TRIM(Datos!C857&amp;""))&amp;"=",C$1007)),ISNUMBER(FIND(";"&amp;UPPER(TRIM(Datos!C857&amp;""))&amp;";",C$1007))),OR(UPPER(TRIM(Datos!C857&amp;""))="SÍ",UPPER(TRIM(Datos!C857&amp;""))="SI",UPPER(TRIM(Datos!C857&amp;""))="NO"),IF(ISNUMBER(Datos!C857),AND(OR(C$1005="",Datos!C857&gt;=C$1005),OR(C$1006="",Datos!C857&lt;=C$1006)),FALSE),TRUE))))</f>
        <v>0.0</v>
      </c>
      <c r="D857">
        <f>IF(Datos!D857="",0,IF(AND(D$1008&lt;&gt;"",Datos!D857=D$1008),0,IF(D$1004=0,0,1-CHOOSE(D$1004,IF(ISNUMBER(Datos!D857),AND(OR(D$1005="",Datos!D857&gt;=D$1005),OR(D$1006="",Datos!D857&lt;=D$1006)),FALSE),IF(ISNUMBER(Datos!D857),AND(Datos!D857=INT(Datos!D857),AND(OR(D$1005="",Datos!D857&gt;=D$1005),OR(D$1006="",Datos!D857&lt;=D$1006))),FALSE),OR(ISNUMBER(FIND(";"&amp;UPPER(TRIM(Datos!D857&amp;""))&amp;"=",D$1007)),ISNUMBER(FIND(";"&amp;UPPER(TRIM(Datos!D857&amp;""))&amp;";",D$1007))),OR(UPPER(TRIM(Datos!D857&amp;""))="SÍ",UPPER(TRIM(Datos!D857&amp;""))="SI",UPPER(TRIM(Datos!D857&amp;""))="NO"),IF(ISNUMBER(Datos!D857),AND(OR(D$1005="",Datos!D857&gt;=D$1005),OR(D$1006="",Datos!D857&lt;=D$1006)),FALSE),TRUE))))</f>
        <v>0.0</v>
      </c>
      <c r="E857">
        <f>IF(Datos!E857="",0,IF(AND(E$1008&lt;&gt;"",Datos!E857=E$1008),0,IF(E$1004=0,0,1-CHOOSE(E$1004,IF(ISNUMBER(Datos!E857),AND(OR(E$1005="",Datos!E857&gt;=E$1005),OR(E$1006="",Datos!E857&lt;=E$1006)),FALSE),IF(ISNUMBER(Datos!E857),AND(Datos!E857=INT(Datos!E857),AND(OR(E$1005="",Datos!E857&gt;=E$1005),OR(E$1006="",Datos!E857&lt;=E$1006))),FALSE),OR(ISNUMBER(FIND(";"&amp;UPPER(TRIM(Datos!E857&amp;""))&amp;"=",E$1007)),ISNUMBER(FIND(";"&amp;UPPER(TRIM(Datos!E857&amp;""))&amp;";",E$1007))),OR(UPPER(TRIM(Datos!E857&amp;""))="SÍ",UPPER(TRIM(Datos!E857&amp;""))="SI",UPPER(TRIM(Datos!E857&amp;""))="NO"),IF(ISNUMBER(Datos!E857),AND(OR(E$1005="",Datos!E857&gt;=E$1005),OR(E$1006="",Datos!E857&lt;=E$1006)),FALSE),TRUE))))</f>
        <v>0.0</v>
      </c>
      <c r="F857">
        <f>IF(Datos!F857="",0,IF(AND(F$1008&lt;&gt;"",Datos!F857=F$1008),0,IF(F$1004=0,0,1-CHOOSE(F$1004,IF(ISNUMBER(Datos!F857),AND(OR(F$1005="",Datos!F857&gt;=F$1005),OR(F$1006="",Datos!F857&lt;=F$1006)),FALSE),IF(ISNUMBER(Datos!F857),AND(Datos!F857=INT(Datos!F857),AND(OR(F$1005="",Datos!F857&gt;=F$1005),OR(F$1006="",Datos!F857&lt;=F$1006))),FALSE),OR(ISNUMBER(FIND(";"&amp;UPPER(TRIM(Datos!F857&amp;""))&amp;"=",F$1007)),ISNUMBER(FIND(";"&amp;UPPER(TRIM(Datos!F857&amp;""))&amp;";",F$1007))),OR(UPPER(TRIM(Datos!F857&amp;""))="SÍ",UPPER(TRIM(Datos!F857&amp;""))="SI",UPPER(TRIM(Datos!F857&amp;""))="NO"),IF(ISNUMBER(Datos!F857),AND(OR(F$1005="",Datos!F857&gt;=F$1005),OR(F$1006="",Datos!F857&lt;=F$1006)),FALSE),TRUE))))</f>
        <v>0.0</v>
      </c>
      <c r="G857">
        <f>IF(Datos!G857="",0,IF(AND(G$1008&lt;&gt;"",Datos!G857=G$1008),0,IF(G$1004=0,0,1-CHOOSE(G$1004,IF(ISNUMBER(Datos!G857),AND(OR(G$1005="",Datos!G857&gt;=G$1005),OR(G$1006="",Datos!G857&lt;=G$1006)),FALSE),IF(ISNUMBER(Datos!G857),AND(Datos!G857=INT(Datos!G857),AND(OR(G$1005="",Datos!G857&gt;=G$1005),OR(G$1006="",Datos!G857&lt;=G$1006))),FALSE),OR(ISNUMBER(FIND(";"&amp;UPPER(TRIM(Datos!G857&amp;""))&amp;"=",G$1007)),ISNUMBER(FIND(";"&amp;UPPER(TRIM(Datos!G857&amp;""))&amp;";",G$1007))),OR(UPPER(TRIM(Datos!G857&amp;""))="SÍ",UPPER(TRIM(Datos!G857&amp;""))="SI",UPPER(TRIM(Datos!G857&amp;""))="NO"),IF(ISNUMBER(Datos!G857),AND(OR(G$1005="",Datos!G857&gt;=G$1005),OR(G$1006="",Datos!G857&lt;=G$1006)),FALSE),TRUE))))</f>
        <v>0.0</v>
      </c>
      <c r="H857">
        <f>IF(Datos!H857="",0,IF(AND(H$1008&lt;&gt;"",Datos!H857=H$1008),0,IF(H$1004=0,0,1-CHOOSE(H$1004,IF(ISNUMBER(Datos!H857),AND(OR(H$1005="",Datos!H857&gt;=H$1005),OR(H$1006="",Datos!H857&lt;=H$1006)),FALSE),IF(ISNUMBER(Datos!H857),AND(Datos!H857=INT(Datos!H857),AND(OR(H$1005="",Datos!H857&gt;=H$1005),OR(H$1006="",Datos!H857&lt;=H$1006))),FALSE),OR(ISNUMBER(FIND(";"&amp;UPPER(TRIM(Datos!H857&amp;""))&amp;"=",H$1007)),ISNUMBER(FIND(";"&amp;UPPER(TRIM(Datos!H857&amp;""))&amp;";",H$1007))),OR(UPPER(TRIM(Datos!H857&amp;""))="SÍ",UPPER(TRIM(Datos!H857&amp;""))="SI",UPPER(TRIM(Datos!H857&amp;""))="NO"),IF(ISNUMBER(Datos!H857),AND(OR(H$1005="",Datos!H857&gt;=H$1005),OR(H$1006="",Datos!H857&lt;=H$1006)),FALSE),TRUE))))</f>
        <v>0.0</v>
      </c>
      <c r="I857">
        <f>IF(Datos!I857="",0,IF(AND(I$1008&lt;&gt;"",Datos!I857=I$1008),0,IF(I$1004=0,0,1-CHOOSE(I$1004,IF(ISNUMBER(Datos!I857),AND(OR(I$1005="",Datos!I857&gt;=I$1005),OR(I$1006="",Datos!I857&lt;=I$1006)),FALSE),IF(ISNUMBER(Datos!I857),AND(Datos!I857=INT(Datos!I857),AND(OR(I$1005="",Datos!I857&gt;=I$1005),OR(I$1006="",Datos!I857&lt;=I$1006))),FALSE),OR(ISNUMBER(FIND(";"&amp;UPPER(TRIM(Datos!I857&amp;""))&amp;"=",I$1007)),ISNUMBER(FIND(";"&amp;UPPER(TRIM(Datos!I857&amp;""))&amp;";",I$1007))),OR(UPPER(TRIM(Datos!I857&amp;""))="SÍ",UPPER(TRIM(Datos!I857&amp;""))="SI",UPPER(TRIM(Datos!I857&amp;""))="NO"),IF(ISNUMBER(Datos!I857),AND(OR(I$1005="",Datos!I857&gt;=I$1005),OR(I$1006="",Datos!I857&lt;=I$1006)),FALSE),TRUE))))</f>
        <v>0.0</v>
      </c>
      <c r="J857">
        <f>IF(Datos!J857="",0,IF(AND(J$1008&lt;&gt;"",Datos!J857=J$1008),0,IF(J$1004=0,0,1-CHOOSE(J$1004,IF(ISNUMBER(Datos!J857),AND(OR(J$1005="",Datos!J857&gt;=J$1005),OR(J$1006="",Datos!J857&lt;=J$1006)),FALSE),IF(ISNUMBER(Datos!J857),AND(Datos!J857=INT(Datos!J857),AND(OR(J$1005="",Datos!J857&gt;=J$1005),OR(J$1006="",Datos!J857&lt;=J$1006))),FALSE),OR(ISNUMBER(FIND(";"&amp;UPPER(TRIM(Datos!J857&amp;""))&amp;"=",J$1007)),ISNUMBER(FIND(";"&amp;UPPER(TRIM(Datos!J857&amp;""))&amp;";",J$1007))),OR(UPPER(TRIM(Datos!J857&amp;""))="SÍ",UPPER(TRIM(Datos!J857&amp;""))="SI",UPPER(TRIM(Datos!J857&amp;""))="NO"),IF(ISNUMBER(Datos!J857),AND(OR(J$1005="",Datos!J857&gt;=J$1005),OR(J$1006="",Datos!J857&lt;=J$1006)),FALSE),TRUE))))</f>
        <v>0.0</v>
      </c>
      <c r="K857">
        <f>IF(Datos!K857="",0,IF(AND(K$1008&lt;&gt;"",Datos!K857=K$1008),0,IF(K$1004=0,0,1-CHOOSE(K$1004,IF(ISNUMBER(Datos!K857),AND(OR(K$1005="",Datos!K857&gt;=K$1005),OR(K$1006="",Datos!K857&lt;=K$1006)),FALSE),IF(ISNUMBER(Datos!K857),AND(Datos!K857=INT(Datos!K857),AND(OR(K$1005="",Datos!K857&gt;=K$1005),OR(K$1006="",Datos!K857&lt;=K$1006))),FALSE),OR(ISNUMBER(FIND(";"&amp;UPPER(TRIM(Datos!K857&amp;""))&amp;"=",K$1007)),ISNUMBER(FIND(";"&amp;UPPER(TRIM(Datos!K857&amp;""))&amp;";",K$1007))),OR(UPPER(TRIM(Datos!K857&amp;""))="SÍ",UPPER(TRIM(Datos!K857&amp;""))="SI",UPPER(TRIM(Datos!K857&amp;""))="NO"),IF(ISNUMBER(Datos!K857),AND(OR(K$1005="",Datos!K857&gt;=K$1005),OR(K$1006="",Datos!K857&lt;=K$1006)),FALSE),TRUE))))</f>
        <v>0.0</v>
      </c>
      <c r="L857">
        <f>IF(Datos!L857="",0,IF(AND(L$1008&lt;&gt;"",Datos!L857=L$1008),0,IF(L$1004=0,0,1-CHOOSE(L$1004,IF(ISNUMBER(Datos!L857),AND(OR(L$1005="",Datos!L857&gt;=L$1005),OR(L$1006="",Datos!L857&lt;=L$1006)),FALSE),IF(ISNUMBER(Datos!L857),AND(Datos!L857=INT(Datos!L857),AND(OR(L$1005="",Datos!L857&gt;=L$1005),OR(L$1006="",Datos!L857&lt;=L$1006))),FALSE),OR(ISNUMBER(FIND(";"&amp;UPPER(TRIM(Datos!L857&amp;""))&amp;"=",L$1007)),ISNUMBER(FIND(";"&amp;UPPER(TRIM(Datos!L857&amp;""))&amp;";",L$1007))),OR(UPPER(TRIM(Datos!L857&amp;""))="SÍ",UPPER(TRIM(Datos!L857&amp;""))="SI",UPPER(TRIM(Datos!L857&amp;""))="NO"),IF(ISNUMBER(Datos!L857),AND(OR(L$1005="",Datos!L857&gt;=L$1005),OR(L$1006="",Datos!L857&lt;=L$1006)),FALSE),TRUE))))</f>
        <v>0.0</v>
      </c>
      <c r="M857">
        <f>IF(Datos!M857="",0,IF(AND(M$1008&lt;&gt;"",Datos!M857=M$1008),0,IF(M$1004=0,0,1-CHOOSE(M$1004,IF(ISNUMBER(Datos!M857),AND(OR(M$1005="",Datos!M857&gt;=M$1005),OR(M$1006="",Datos!M857&lt;=M$1006)),FALSE),IF(ISNUMBER(Datos!M857),AND(Datos!M857=INT(Datos!M857),AND(OR(M$1005="",Datos!M857&gt;=M$1005),OR(M$1006="",Datos!M857&lt;=M$1006))),FALSE),OR(ISNUMBER(FIND(";"&amp;UPPER(TRIM(Datos!M857&amp;""))&amp;"=",M$1007)),ISNUMBER(FIND(";"&amp;UPPER(TRIM(Datos!M857&amp;""))&amp;";",M$1007))),OR(UPPER(TRIM(Datos!M857&amp;""))="SÍ",UPPER(TRIM(Datos!M857&amp;""))="SI",UPPER(TRIM(Datos!M857&amp;""))="NO"),IF(ISNUMBER(Datos!M857),AND(OR(M$1005="",Datos!M857&gt;=M$1005),OR(M$1006="",Datos!M857&lt;=M$1006)),FALSE),TRUE))))</f>
        <v>0.0</v>
      </c>
      <c r="N857">
        <f>IF(Datos!N857="",0,IF(AND(N$1008&lt;&gt;"",Datos!N857=N$1008),0,IF(N$1004=0,0,1-CHOOSE(N$1004,IF(ISNUMBER(Datos!N857),AND(OR(N$1005="",Datos!N857&gt;=N$1005),OR(N$1006="",Datos!N857&lt;=N$1006)),FALSE),IF(ISNUMBER(Datos!N857),AND(Datos!N857=INT(Datos!N857),AND(OR(N$1005="",Datos!N857&gt;=N$1005),OR(N$1006="",Datos!N857&lt;=N$1006))),FALSE),OR(ISNUMBER(FIND(";"&amp;UPPER(TRIM(Datos!N857&amp;""))&amp;"=",N$1007)),ISNUMBER(FIND(";"&amp;UPPER(TRIM(Datos!N857&amp;""))&amp;";",N$1007))),OR(UPPER(TRIM(Datos!N857&amp;""))="SÍ",UPPER(TRIM(Datos!N857&amp;""))="SI",UPPER(TRIM(Datos!N857&amp;""))="NO"),IF(ISNUMBER(Datos!N857),AND(OR(N$1005="",Datos!N857&gt;=N$1005),OR(N$1006="",Datos!N857&lt;=N$1006)),FALSE),TRUE))))</f>
        <v>0.0</v>
      </c>
      <c r="O857">
        <f>IF(Datos!O857="",0,IF(AND(O$1008&lt;&gt;"",Datos!O857=O$1008),0,IF(O$1004=0,0,1-CHOOSE(O$1004,IF(ISNUMBER(Datos!O857),AND(OR(O$1005="",Datos!O857&gt;=O$1005),OR(O$1006="",Datos!O857&lt;=O$1006)),FALSE),IF(ISNUMBER(Datos!O857),AND(Datos!O857=INT(Datos!O857),AND(OR(O$1005="",Datos!O857&gt;=O$1005),OR(O$1006="",Datos!O857&lt;=O$1006))),FALSE),OR(ISNUMBER(FIND(";"&amp;UPPER(TRIM(Datos!O857&amp;""))&amp;"=",O$1007)),ISNUMBER(FIND(";"&amp;UPPER(TRIM(Datos!O857&amp;""))&amp;";",O$1007))),OR(UPPER(TRIM(Datos!O857&amp;""))="SÍ",UPPER(TRIM(Datos!O857&amp;""))="SI",UPPER(TRIM(Datos!O857&amp;""))="NO"),IF(ISNUMBER(Datos!O857),AND(OR(O$1005="",Datos!O857&gt;=O$1005),OR(O$1006="",Datos!O857&lt;=O$1006)),FALSE),TRUE))))</f>
        <v>0.0</v>
      </c>
      <c r="P857">
        <f>IF(Datos!P857="",0,IF(AND(P$1008&lt;&gt;"",Datos!P857=P$1008),0,IF(P$1004=0,0,1-CHOOSE(P$1004,IF(ISNUMBER(Datos!P857),AND(OR(P$1005="",Datos!P857&gt;=P$1005),OR(P$1006="",Datos!P857&lt;=P$1006)),FALSE),IF(ISNUMBER(Datos!P857),AND(Datos!P857=INT(Datos!P857),AND(OR(P$1005="",Datos!P857&gt;=P$1005),OR(P$1006="",Datos!P857&lt;=P$1006))),FALSE),OR(ISNUMBER(FIND(";"&amp;UPPER(TRIM(Datos!P857&amp;""))&amp;"=",P$1007)),ISNUMBER(FIND(";"&amp;UPPER(TRIM(Datos!P857&amp;""))&amp;";",P$1007))),OR(UPPER(TRIM(Datos!P857&amp;""))="SÍ",UPPER(TRIM(Datos!P857&amp;""))="SI",UPPER(TRIM(Datos!P857&amp;""))="NO"),IF(ISNUMBER(Datos!P857),AND(OR(P$1005="",Datos!P857&gt;=P$1005),OR(P$1006="",Datos!P857&lt;=P$1006)),FALSE),TRUE))))</f>
        <v>0.0</v>
      </c>
      <c r="Q857">
        <f>IF(Datos!Q857="",0,IF(AND(Q$1008&lt;&gt;"",Datos!Q857=Q$1008),0,IF(Q$1004=0,0,1-CHOOSE(Q$1004,IF(ISNUMBER(Datos!Q857),AND(OR(Q$1005="",Datos!Q857&gt;=Q$1005),OR(Q$1006="",Datos!Q857&lt;=Q$1006)),FALSE),IF(ISNUMBER(Datos!Q857),AND(Datos!Q857=INT(Datos!Q857),AND(OR(Q$1005="",Datos!Q857&gt;=Q$1005),OR(Q$1006="",Datos!Q857&lt;=Q$1006))),FALSE),OR(ISNUMBER(FIND(";"&amp;UPPER(TRIM(Datos!Q857&amp;""))&amp;"=",Q$1007)),ISNUMBER(FIND(";"&amp;UPPER(TRIM(Datos!Q857&amp;""))&amp;";",Q$1007))),OR(UPPER(TRIM(Datos!Q857&amp;""))="SÍ",UPPER(TRIM(Datos!Q857&amp;""))="SI",UPPER(TRIM(Datos!Q857&amp;""))="NO"),IF(ISNUMBER(Datos!Q857),AND(OR(Q$1005="",Datos!Q857&gt;=Q$1005),OR(Q$1006="",Datos!Q857&lt;=Q$1006)),FALSE),TRUE))))</f>
        <v>0.0</v>
      </c>
      <c r="R857">
        <f>IF(Datos!R857="",0,IF(AND(R$1008&lt;&gt;"",Datos!R857=R$1008),0,IF(R$1004=0,0,1-CHOOSE(R$1004,IF(ISNUMBER(Datos!R857),AND(OR(R$1005="",Datos!R857&gt;=R$1005),OR(R$1006="",Datos!R857&lt;=R$1006)),FALSE),IF(ISNUMBER(Datos!R857),AND(Datos!R857=INT(Datos!R857),AND(OR(R$1005="",Datos!R857&gt;=R$1005),OR(R$1006="",Datos!R857&lt;=R$1006))),FALSE),OR(ISNUMBER(FIND(";"&amp;UPPER(TRIM(Datos!R857&amp;""))&amp;"=",R$1007)),ISNUMBER(FIND(";"&amp;UPPER(TRIM(Datos!R857&amp;""))&amp;";",R$1007))),OR(UPPER(TRIM(Datos!R857&amp;""))="SÍ",UPPER(TRIM(Datos!R857&amp;""))="SI",UPPER(TRIM(Datos!R857&amp;""))="NO"),IF(ISNUMBER(Datos!R857),AND(OR(R$1005="",Datos!R857&gt;=R$1005),OR(R$1006="",Datos!R857&lt;=R$1006)),FALSE),TRUE))))</f>
        <v>0.0</v>
      </c>
      <c r="S857">
        <f>IF(Datos!S857="",0,IF(AND(S$1008&lt;&gt;"",Datos!S857=S$1008),0,IF(S$1004=0,0,1-CHOOSE(S$1004,IF(ISNUMBER(Datos!S857),AND(OR(S$1005="",Datos!S857&gt;=S$1005),OR(S$1006="",Datos!S857&lt;=S$1006)),FALSE),IF(ISNUMBER(Datos!S857),AND(Datos!S857=INT(Datos!S857),AND(OR(S$1005="",Datos!S857&gt;=S$1005),OR(S$1006="",Datos!S857&lt;=S$1006))),FALSE),OR(ISNUMBER(FIND(";"&amp;UPPER(TRIM(Datos!S857&amp;""))&amp;"=",S$1007)),ISNUMBER(FIND(";"&amp;UPPER(TRIM(Datos!S857&amp;""))&amp;";",S$1007))),OR(UPPER(TRIM(Datos!S857&amp;""))="SÍ",UPPER(TRIM(Datos!S857&amp;""))="SI",UPPER(TRIM(Datos!S857&amp;""))="NO"),IF(ISNUMBER(Datos!S857),AND(OR(S$1005="",Datos!S857&gt;=S$1005),OR(S$1006="",Datos!S857&lt;=S$1006)),FALSE),TRUE))))</f>
        <v>0.0</v>
      </c>
      <c r="T857">
        <f>IF(Datos!T857="",0,IF(AND(T$1008&lt;&gt;"",Datos!T857=T$1008),0,IF(T$1004=0,0,1-CHOOSE(T$1004,IF(ISNUMBER(Datos!T857),AND(OR(T$1005="",Datos!T857&gt;=T$1005),OR(T$1006="",Datos!T857&lt;=T$1006)),FALSE),IF(ISNUMBER(Datos!T857),AND(Datos!T857=INT(Datos!T857),AND(OR(T$1005="",Datos!T857&gt;=T$1005),OR(T$1006="",Datos!T857&lt;=T$1006))),FALSE),OR(ISNUMBER(FIND(";"&amp;UPPER(TRIM(Datos!T857&amp;""))&amp;"=",T$1007)),ISNUMBER(FIND(";"&amp;UPPER(TRIM(Datos!T857&amp;""))&amp;";",T$1007))),OR(UPPER(TRIM(Datos!T857&amp;""))="SÍ",UPPER(TRIM(Datos!T857&amp;""))="SI",UPPER(TRIM(Datos!T857&amp;""))="NO"),IF(ISNUMBER(Datos!T857),AND(OR(T$1005="",Datos!T857&gt;=T$1005),OR(T$1006="",Datos!T857&lt;=T$1006)),FALSE),TRUE))))</f>
        <v>0.0</v>
      </c>
      <c r="U857">
        <f>IF(Datos!U857="",0,IF(AND(U$1008&lt;&gt;"",Datos!U857=U$1008),0,IF(U$1004=0,0,1-CHOOSE(U$1004,IF(ISNUMBER(Datos!U857),AND(OR(U$1005="",Datos!U857&gt;=U$1005),OR(U$1006="",Datos!U857&lt;=U$1006)),FALSE),IF(ISNUMBER(Datos!U857),AND(Datos!U857=INT(Datos!U857),AND(OR(U$1005="",Datos!U857&gt;=U$1005),OR(U$1006="",Datos!U857&lt;=U$1006))),FALSE),OR(ISNUMBER(FIND(";"&amp;UPPER(TRIM(Datos!U857&amp;""))&amp;"=",U$1007)),ISNUMBER(FIND(";"&amp;UPPER(TRIM(Datos!U857&amp;""))&amp;";",U$1007))),OR(UPPER(TRIM(Datos!U857&amp;""))="SÍ",UPPER(TRIM(Datos!U857&amp;""))="SI",UPPER(TRIM(Datos!U857&amp;""))="NO"),IF(ISNUMBER(Datos!U857),AND(OR(U$1005="",Datos!U857&gt;=U$1005),OR(U$1006="",Datos!U857&lt;=U$1006)),FALSE),TRUE))))</f>
        <v>0.0</v>
      </c>
      <c r="V857">
        <f>IF(Datos!V857="",0,IF(AND(V$1008&lt;&gt;"",Datos!V857=V$1008),0,IF(V$1004=0,0,1-CHOOSE(V$1004,IF(ISNUMBER(Datos!V857),AND(OR(V$1005="",Datos!V857&gt;=V$1005),OR(V$1006="",Datos!V857&lt;=V$1006)),FALSE),IF(ISNUMBER(Datos!V857),AND(Datos!V857=INT(Datos!V857),AND(OR(V$1005="",Datos!V857&gt;=V$1005),OR(V$1006="",Datos!V857&lt;=V$1006))),FALSE),OR(ISNUMBER(FIND(";"&amp;UPPER(TRIM(Datos!V857&amp;""))&amp;"=",V$1007)),ISNUMBER(FIND(";"&amp;UPPER(TRIM(Datos!V857&amp;""))&amp;";",V$1007))),OR(UPPER(TRIM(Datos!V857&amp;""))="SÍ",UPPER(TRIM(Datos!V857&amp;""))="SI",UPPER(TRIM(Datos!V857&amp;""))="NO"),IF(ISNUMBER(Datos!V857),AND(OR(V$1005="",Datos!V857&gt;=V$1005),OR(V$1006="",Datos!V857&lt;=V$1006)),FALSE),TRUE))))</f>
        <v>0.0</v>
      </c>
      <c r="W857">
        <f>IF(Datos!W857="",0,IF(AND(W$1008&lt;&gt;"",Datos!W857=W$1008),0,IF(W$1004=0,0,1-CHOOSE(W$1004,IF(ISNUMBER(Datos!W857),AND(OR(W$1005="",Datos!W857&gt;=W$1005),OR(W$1006="",Datos!W857&lt;=W$1006)),FALSE),IF(ISNUMBER(Datos!W857),AND(Datos!W857=INT(Datos!W857),AND(OR(W$1005="",Datos!W857&gt;=W$1005),OR(W$1006="",Datos!W857&lt;=W$1006))),FALSE),OR(ISNUMBER(FIND(";"&amp;UPPER(TRIM(Datos!W857&amp;""))&amp;"=",W$1007)),ISNUMBER(FIND(";"&amp;UPPER(TRIM(Datos!W857&amp;""))&amp;";",W$1007))),OR(UPPER(TRIM(Datos!W857&amp;""))="SÍ",UPPER(TRIM(Datos!W857&amp;""))="SI",UPPER(TRIM(Datos!W857&amp;""))="NO"),IF(ISNUMBER(Datos!W857),AND(OR(W$1005="",Datos!W857&gt;=W$1005),OR(W$1006="",Datos!W857&lt;=W$1006)),FALSE),TRUE))))</f>
        <v>0.0</v>
      </c>
      <c r="X857">
        <f>IF(Datos!X857="",0,IF(AND(X$1008&lt;&gt;"",Datos!X857=X$1008),0,IF(X$1004=0,0,1-CHOOSE(X$1004,IF(ISNUMBER(Datos!X857),AND(OR(X$1005="",Datos!X857&gt;=X$1005),OR(X$1006="",Datos!X857&lt;=X$1006)),FALSE),IF(ISNUMBER(Datos!X857),AND(Datos!X857=INT(Datos!X857),AND(OR(X$1005="",Datos!X857&gt;=X$1005),OR(X$1006="",Datos!X857&lt;=X$1006))),FALSE),OR(ISNUMBER(FIND(";"&amp;UPPER(TRIM(Datos!X857&amp;""))&amp;"=",X$1007)),ISNUMBER(FIND(";"&amp;UPPER(TRIM(Datos!X857&amp;""))&amp;";",X$1007))),OR(UPPER(TRIM(Datos!X857&amp;""))="SÍ",UPPER(TRIM(Datos!X857&amp;""))="SI",UPPER(TRIM(Datos!X857&amp;""))="NO"),IF(ISNUMBER(Datos!X857),AND(OR(X$1005="",Datos!X857&gt;=X$1005),OR(X$1006="",Datos!X857&lt;=X$1006)),FALSE),TRUE))))</f>
        <v>0.0</v>
      </c>
      <c r="Y857">
        <f>IF(Datos!Y857="",0,IF(AND(Y$1008&lt;&gt;"",Datos!Y857=Y$1008),0,IF(Y$1004=0,0,1-CHOOSE(Y$1004,IF(ISNUMBER(Datos!Y857),AND(OR(Y$1005="",Datos!Y857&gt;=Y$1005),OR(Y$1006="",Datos!Y857&lt;=Y$1006)),FALSE),IF(ISNUMBER(Datos!Y857),AND(Datos!Y857=INT(Datos!Y857),AND(OR(Y$1005="",Datos!Y857&gt;=Y$1005),OR(Y$1006="",Datos!Y857&lt;=Y$1006))),FALSE),OR(ISNUMBER(FIND(";"&amp;UPPER(TRIM(Datos!Y857&amp;""))&amp;"=",Y$1007)),ISNUMBER(FIND(";"&amp;UPPER(TRIM(Datos!Y857&amp;""))&amp;";",Y$1007))),OR(UPPER(TRIM(Datos!Y857&amp;""))="SÍ",UPPER(TRIM(Datos!Y857&amp;""))="SI",UPPER(TRIM(Datos!Y857&amp;""))="NO"),IF(ISNUMBER(Datos!Y857),AND(OR(Y$1005="",Datos!Y857&gt;=Y$1005),OR(Y$1006="",Datos!Y857&lt;=Y$1006)),FALSE),TRUE))))</f>
        <v>0.0</v>
      </c>
      <c r="Z857">
        <f>IF(Datos!Z857="",0,IF(AND(Z$1008&lt;&gt;"",Datos!Z857=Z$1008),0,IF(Z$1004=0,0,1-CHOOSE(Z$1004,IF(ISNUMBER(Datos!Z857),AND(OR(Z$1005="",Datos!Z857&gt;=Z$1005),OR(Z$1006="",Datos!Z857&lt;=Z$1006)),FALSE),IF(ISNUMBER(Datos!Z857),AND(Datos!Z857=INT(Datos!Z857),AND(OR(Z$1005="",Datos!Z857&gt;=Z$1005),OR(Z$1006="",Datos!Z857&lt;=Z$1006))),FALSE),OR(ISNUMBER(FIND(";"&amp;UPPER(TRIM(Datos!Z857&amp;""))&amp;"=",Z$1007)),ISNUMBER(FIND(";"&amp;UPPER(TRIM(Datos!Z857&amp;""))&amp;";",Z$1007))),OR(UPPER(TRIM(Datos!Z857&amp;""))="SÍ",UPPER(TRIM(Datos!Z857&amp;""))="SI",UPPER(TRIM(Datos!Z857&amp;""))="NO"),IF(ISNUMBER(Datos!Z857),AND(OR(Z$1005="",Datos!Z857&gt;=Z$1005),OR(Z$1006="",Datos!Z857&lt;=Z$1006)),FALSE),TRUE))))</f>
        <v>0.0</v>
      </c>
      <c r="AA857">
        <f>IF(Datos!AA857="",0,IF(AND(AA$1008&lt;&gt;"",Datos!AA857=AA$1008),0,IF(AA$1004=0,0,1-CHOOSE(AA$1004,IF(ISNUMBER(Datos!AA857),AND(OR(AA$1005="",Datos!AA857&gt;=AA$1005),OR(AA$1006="",Datos!AA857&lt;=AA$1006)),FALSE),IF(ISNUMBER(Datos!AA857),AND(Datos!AA857=INT(Datos!AA857),AND(OR(AA$1005="",Datos!AA857&gt;=AA$1005),OR(AA$1006="",Datos!AA857&lt;=AA$1006))),FALSE),OR(ISNUMBER(FIND(";"&amp;UPPER(TRIM(Datos!AA857&amp;""))&amp;"=",AA$1007)),ISNUMBER(FIND(";"&amp;UPPER(TRIM(Datos!AA857&amp;""))&amp;";",AA$1007))),OR(UPPER(TRIM(Datos!AA857&amp;""))="SÍ",UPPER(TRIM(Datos!AA857&amp;""))="SI",UPPER(TRIM(Datos!AA857&amp;""))="NO"),IF(ISNUMBER(Datos!AA857),AND(OR(AA$1005="",Datos!AA857&gt;=AA$1005),OR(AA$1006="",Datos!AA857&lt;=AA$1006)),FALSE),TRUE))))</f>
        <v>0.0</v>
      </c>
      <c r="AB857">
        <f>IF(Datos!AB857="",0,IF(AND(AB$1008&lt;&gt;"",Datos!AB857=AB$1008),0,IF(AB$1004=0,0,1-CHOOSE(AB$1004,IF(ISNUMBER(Datos!AB857),AND(OR(AB$1005="",Datos!AB857&gt;=AB$1005),OR(AB$1006="",Datos!AB857&lt;=AB$1006)),FALSE),IF(ISNUMBER(Datos!AB857),AND(Datos!AB857=INT(Datos!AB857),AND(OR(AB$1005="",Datos!AB857&gt;=AB$1005),OR(AB$1006="",Datos!AB857&lt;=AB$1006))),FALSE),OR(ISNUMBER(FIND(";"&amp;UPPER(TRIM(Datos!AB857&amp;""))&amp;"=",AB$1007)),ISNUMBER(FIND(";"&amp;UPPER(TRIM(Datos!AB857&amp;""))&amp;";",AB$1007))),OR(UPPER(TRIM(Datos!AB857&amp;""))="SÍ",UPPER(TRIM(Datos!AB857&amp;""))="SI",UPPER(TRIM(Datos!AB857&amp;""))="NO"),IF(ISNUMBER(Datos!AB857),AND(OR(AB$1005="",Datos!AB857&gt;=AB$1005),OR(AB$1006="",Datos!AB857&lt;=AB$1006)),FALSE),TRUE))))</f>
        <v>0.0</v>
      </c>
      <c r="AC857">
        <f>IF(Datos!AC857="",0,IF(AND(AC$1008&lt;&gt;"",Datos!AC857=AC$1008),0,IF(AC$1004=0,0,1-CHOOSE(AC$1004,IF(ISNUMBER(Datos!AC857),AND(OR(AC$1005="",Datos!AC857&gt;=AC$1005),OR(AC$1006="",Datos!AC857&lt;=AC$1006)),FALSE),IF(ISNUMBER(Datos!AC857),AND(Datos!AC857=INT(Datos!AC857),AND(OR(AC$1005="",Datos!AC857&gt;=AC$1005),OR(AC$1006="",Datos!AC857&lt;=AC$1006))),FALSE),OR(ISNUMBER(FIND(";"&amp;UPPER(TRIM(Datos!AC857&amp;""))&amp;"=",AC$1007)),ISNUMBER(FIND(";"&amp;UPPER(TRIM(Datos!AC857&amp;""))&amp;";",AC$1007))),OR(UPPER(TRIM(Datos!AC857&amp;""))="SÍ",UPPER(TRIM(Datos!AC857&amp;""))="SI",UPPER(TRIM(Datos!AC857&amp;""))="NO"),IF(ISNUMBER(Datos!AC857),AND(OR(AC$1005="",Datos!AC857&gt;=AC$1005),OR(AC$1006="",Datos!AC857&lt;=AC$1006)),FALSE),TRUE))))</f>
        <v>0.0</v>
      </c>
      <c r="AD857">
        <f>IF(Datos!AD857="",0,IF(AND(AD$1008&lt;&gt;"",Datos!AD857=AD$1008),0,IF(AD$1004=0,0,1-CHOOSE(AD$1004,IF(ISNUMBER(Datos!AD857),AND(OR(AD$1005="",Datos!AD857&gt;=AD$1005),OR(AD$1006="",Datos!AD857&lt;=AD$1006)),FALSE),IF(ISNUMBER(Datos!AD857),AND(Datos!AD857=INT(Datos!AD857),AND(OR(AD$1005="",Datos!AD857&gt;=AD$1005),OR(AD$1006="",Datos!AD857&lt;=AD$1006))),FALSE),OR(ISNUMBER(FIND(";"&amp;UPPER(TRIM(Datos!AD857&amp;""))&amp;"=",AD$1007)),ISNUMBER(FIND(";"&amp;UPPER(TRIM(Datos!AD857&amp;""))&amp;";",AD$1007))),OR(UPPER(TRIM(Datos!AD857&amp;""))="SÍ",UPPER(TRIM(Datos!AD857&amp;""))="SI",UPPER(TRIM(Datos!AD857&amp;""))="NO"),IF(ISNUMBER(Datos!AD857),AND(OR(AD$1005="",Datos!AD857&gt;=AD$1005),OR(AD$1006="",Datos!AD857&lt;=AD$1006)),FALSE),TRUE))))</f>
        <v>0.0</v>
      </c>
      <c r="AE857">
        <f>IF(Datos!AE857="",0,IF(AND(AE$1008&lt;&gt;"",Datos!AE857=AE$1008),0,IF(AE$1004=0,0,1-CHOOSE(AE$1004,IF(ISNUMBER(Datos!AE857),AND(OR(AE$1005="",Datos!AE857&gt;=AE$1005),OR(AE$1006="",Datos!AE857&lt;=AE$1006)),FALSE),IF(ISNUMBER(Datos!AE857),AND(Datos!AE857=INT(Datos!AE857),AND(OR(AE$1005="",Datos!AE857&gt;=AE$1005),OR(AE$1006="",Datos!AE857&lt;=AE$1006))),FALSE),OR(ISNUMBER(FIND(";"&amp;UPPER(TRIM(Datos!AE857&amp;""))&amp;"=",AE$1007)),ISNUMBER(FIND(";"&amp;UPPER(TRIM(Datos!AE857&amp;""))&amp;";",AE$1007))),OR(UPPER(TRIM(Datos!AE857&amp;""))="SÍ",UPPER(TRIM(Datos!AE857&amp;""))="SI",UPPER(TRIM(Datos!AE857&amp;""))="NO"),IF(ISNUMBER(Datos!AE857),AND(OR(AE$1005="",Datos!AE857&gt;=AE$1005),OR(AE$1006="",Datos!AE857&lt;=AE$1006)),FALSE),TRUE))))</f>
        <v>0.0</v>
      </c>
    </row>
    <row r="858" spans="2:31">
      <c r="B858">
        <f>IF(Datos!B858="",0,IF(AND(B$1008&lt;&gt;"",Datos!B858=B$1008),0,IF(B$1004=0,0,1-CHOOSE(B$1004,IF(ISNUMBER(Datos!B858),AND(OR(B$1005="",Datos!B858&gt;=B$1005),OR(B$1006="",Datos!B858&lt;=B$1006)),FALSE),IF(ISNUMBER(Datos!B858),AND(Datos!B858=INT(Datos!B858),AND(OR(B$1005="",Datos!B858&gt;=B$1005),OR(B$1006="",Datos!B858&lt;=B$1006))),FALSE),OR(ISNUMBER(FIND(";"&amp;UPPER(TRIM(Datos!B858&amp;""))&amp;"=",B$1007)),ISNUMBER(FIND(";"&amp;UPPER(TRIM(Datos!B858&amp;""))&amp;";",B$1007))),OR(UPPER(TRIM(Datos!B858&amp;""))="SÍ",UPPER(TRIM(Datos!B858&amp;""))="SI",UPPER(TRIM(Datos!B858&amp;""))="NO"),IF(ISNUMBER(Datos!B858),AND(OR(B$1005="",Datos!B858&gt;=B$1005),OR(B$1006="",Datos!B858&lt;=B$1006)),FALSE),TRUE))))</f>
        <v>0.0</v>
      </c>
      <c r="C858">
        <f>IF(Datos!C858="",0,IF(AND(C$1008&lt;&gt;"",Datos!C858=C$1008),0,IF(C$1004=0,0,1-CHOOSE(C$1004,IF(ISNUMBER(Datos!C858),AND(OR(C$1005="",Datos!C858&gt;=C$1005),OR(C$1006="",Datos!C858&lt;=C$1006)),FALSE),IF(ISNUMBER(Datos!C858),AND(Datos!C858=INT(Datos!C858),AND(OR(C$1005="",Datos!C858&gt;=C$1005),OR(C$1006="",Datos!C858&lt;=C$1006))),FALSE),OR(ISNUMBER(FIND(";"&amp;UPPER(TRIM(Datos!C858&amp;""))&amp;"=",C$1007)),ISNUMBER(FIND(";"&amp;UPPER(TRIM(Datos!C858&amp;""))&amp;";",C$1007))),OR(UPPER(TRIM(Datos!C858&amp;""))="SÍ",UPPER(TRIM(Datos!C858&amp;""))="SI",UPPER(TRIM(Datos!C858&amp;""))="NO"),IF(ISNUMBER(Datos!C858),AND(OR(C$1005="",Datos!C858&gt;=C$1005),OR(C$1006="",Datos!C858&lt;=C$1006)),FALSE),TRUE))))</f>
        <v>0.0</v>
      </c>
      <c r="D858">
        <f>IF(Datos!D858="",0,IF(AND(D$1008&lt;&gt;"",Datos!D858=D$1008),0,IF(D$1004=0,0,1-CHOOSE(D$1004,IF(ISNUMBER(Datos!D858),AND(OR(D$1005="",Datos!D858&gt;=D$1005),OR(D$1006="",Datos!D858&lt;=D$1006)),FALSE),IF(ISNUMBER(Datos!D858),AND(Datos!D858=INT(Datos!D858),AND(OR(D$1005="",Datos!D858&gt;=D$1005),OR(D$1006="",Datos!D858&lt;=D$1006))),FALSE),OR(ISNUMBER(FIND(";"&amp;UPPER(TRIM(Datos!D858&amp;""))&amp;"=",D$1007)),ISNUMBER(FIND(";"&amp;UPPER(TRIM(Datos!D858&amp;""))&amp;";",D$1007))),OR(UPPER(TRIM(Datos!D858&amp;""))="SÍ",UPPER(TRIM(Datos!D858&amp;""))="SI",UPPER(TRIM(Datos!D858&amp;""))="NO"),IF(ISNUMBER(Datos!D858),AND(OR(D$1005="",Datos!D858&gt;=D$1005),OR(D$1006="",Datos!D858&lt;=D$1006)),FALSE),TRUE))))</f>
        <v>0.0</v>
      </c>
      <c r="E858">
        <f>IF(Datos!E858="",0,IF(AND(E$1008&lt;&gt;"",Datos!E858=E$1008),0,IF(E$1004=0,0,1-CHOOSE(E$1004,IF(ISNUMBER(Datos!E858),AND(OR(E$1005="",Datos!E858&gt;=E$1005),OR(E$1006="",Datos!E858&lt;=E$1006)),FALSE),IF(ISNUMBER(Datos!E858),AND(Datos!E858=INT(Datos!E858),AND(OR(E$1005="",Datos!E858&gt;=E$1005),OR(E$1006="",Datos!E858&lt;=E$1006))),FALSE),OR(ISNUMBER(FIND(";"&amp;UPPER(TRIM(Datos!E858&amp;""))&amp;"=",E$1007)),ISNUMBER(FIND(";"&amp;UPPER(TRIM(Datos!E858&amp;""))&amp;";",E$1007))),OR(UPPER(TRIM(Datos!E858&amp;""))="SÍ",UPPER(TRIM(Datos!E858&amp;""))="SI",UPPER(TRIM(Datos!E858&amp;""))="NO"),IF(ISNUMBER(Datos!E858),AND(OR(E$1005="",Datos!E858&gt;=E$1005),OR(E$1006="",Datos!E858&lt;=E$1006)),FALSE),TRUE))))</f>
        <v>0.0</v>
      </c>
      <c r="F858">
        <f>IF(Datos!F858="",0,IF(AND(F$1008&lt;&gt;"",Datos!F858=F$1008),0,IF(F$1004=0,0,1-CHOOSE(F$1004,IF(ISNUMBER(Datos!F858),AND(OR(F$1005="",Datos!F858&gt;=F$1005),OR(F$1006="",Datos!F858&lt;=F$1006)),FALSE),IF(ISNUMBER(Datos!F858),AND(Datos!F858=INT(Datos!F858),AND(OR(F$1005="",Datos!F858&gt;=F$1005),OR(F$1006="",Datos!F858&lt;=F$1006))),FALSE),OR(ISNUMBER(FIND(";"&amp;UPPER(TRIM(Datos!F858&amp;""))&amp;"=",F$1007)),ISNUMBER(FIND(";"&amp;UPPER(TRIM(Datos!F858&amp;""))&amp;";",F$1007))),OR(UPPER(TRIM(Datos!F858&amp;""))="SÍ",UPPER(TRIM(Datos!F858&amp;""))="SI",UPPER(TRIM(Datos!F858&amp;""))="NO"),IF(ISNUMBER(Datos!F858),AND(OR(F$1005="",Datos!F858&gt;=F$1005),OR(F$1006="",Datos!F858&lt;=F$1006)),FALSE),TRUE))))</f>
        <v>0.0</v>
      </c>
      <c r="G858">
        <f>IF(Datos!G858="",0,IF(AND(G$1008&lt;&gt;"",Datos!G858=G$1008),0,IF(G$1004=0,0,1-CHOOSE(G$1004,IF(ISNUMBER(Datos!G858),AND(OR(G$1005="",Datos!G858&gt;=G$1005),OR(G$1006="",Datos!G858&lt;=G$1006)),FALSE),IF(ISNUMBER(Datos!G858),AND(Datos!G858=INT(Datos!G858),AND(OR(G$1005="",Datos!G858&gt;=G$1005),OR(G$1006="",Datos!G858&lt;=G$1006))),FALSE),OR(ISNUMBER(FIND(";"&amp;UPPER(TRIM(Datos!G858&amp;""))&amp;"=",G$1007)),ISNUMBER(FIND(";"&amp;UPPER(TRIM(Datos!G858&amp;""))&amp;";",G$1007))),OR(UPPER(TRIM(Datos!G858&amp;""))="SÍ",UPPER(TRIM(Datos!G858&amp;""))="SI",UPPER(TRIM(Datos!G858&amp;""))="NO"),IF(ISNUMBER(Datos!G858),AND(OR(G$1005="",Datos!G858&gt;=G$1005),OR(G$1006="",Datos!G858&lt;=G$1006)),FALSE),TRUE))))</f>
        <v>0.0</v>
      </c>
      <c r="H858">
        <f>IF(Datos!H858="",0,IF(AND(H$1008&lt;&gt;"",Datos!H858=H$1008),0,IF(H$1004=0,0,1-CHOOSE(H$1004,IF(ISNUMBER(Datos!H858),AND(OR(H$1005="",Datos!H858&gt;=H$1005),OR(H$1006="",Datos!H858&lt;=H$1006)),FALSE),IF(ISNUMBER(Datos!H858),AND(Datos!H858=INT(Datos!H858),AND(OR(H$1005="",Datos!H858&gt;=H$1005),OR(H$1006="",Datos!H858&lt;=H$1006))),FALSE),OR(ISNUMBER(FIND(";"&amp;UPPER(TRIM(Datos!H858&amp;""))&amp;"=",H$1007)),ISNUMBER(FIND(";"&amp;UPPER(TRIM(Datos!H858&amp;""))&amp;";",H$1007))),OR(UPPER(TRIM(Datos!H858&amp;""))="SÍ",UPPER(TRIM(Datos!H858&amp;""))="SI",UPPER(TRIM(Datos!H858&amp;""))="NO"),IF(ISNUMBER(Datos!H858),AND(OR(H$1005="",Datos!H858&gt;=H$1005),OR(H$1006="",Datos!H858&lt;=H$1006)),FALSE),TRUE))))</f>
        <v>0.0</v>
      </c>
      <c r="I858">
        <f>IF(Datos!I858="",0,IF(AND(I$1008&lt;&gt;"",Datos!I858=I$1008),0,IF(I$1004=0,0,1-CHOOSE(I$1004,IF(ISNUMBER(Datos!I858),AND(OR(I$1005="",Datos!I858&gt;=I$1005),OR(I$1006="",Datos!I858&lt;=I$1006)),FALSE),IF(ISNUMBER(Datos!I858),AND(Datos!I858=INT(Datos!I858),AND(OR(I$1005="",Datos!I858&gt;=I$1005),OR(I$1006="",Datos!I858&lt;=I$1006))),FALSE),OR(ISNUMBER(FIND(";"&amp;UPPER(TRIM(Datos!I858&amp;""))&amp;"=",I$1007)),ISNUMBER(FIND(";"&amp;UPPER(TRIM(Datos!I858&amp;""))&amp;";",I$1007))),OR(UPPER(TRIM(Datos!I858&amp;""))="SÍ",UPPER(TRIM(Datos!I858&amp;""))="SI",UPPER(TRIM(Datos!I858&amp;""))="NO"),IF(ISNUMBER(Datos!I858),AND(OR(I$1005="",Datos!I858&gt;=I$1005),OR(I$1006="",Datos!I858&lt;=I$1006)),FALSE),TRUE))))</f>
        <v>0.0</v>
      </c>
      <c r="J858">
        <f>IF(Datos!J858="",0,IF(AND(J$1008&lt;&gt;"",Datos!J858=J$1008),0,IF(J$1004=0,0,1-CHOOSE(J$1004,IF(ISNUMBER(Datos!J858),AND(OR(J$1005="",Datos!J858&gt;=J$1005),OR(J$1006="",Datos!J858&lt;=J$1006)),FALSE),IF(ISNUMBER(Datos!J858),AND(Datos!J858=INT(Datos!J858),AND(OR(J$1005="",Datos!J858&gt;=J$1005),OR(J$1006="",Datos!J858&lt;=J$1006))),FALSE),OR(ISNUMBER(FIND(";"&amp;UPPER(TRIM(Datos!J858&amp;""))&amp;"=",J$1007)),ISNUMBER(FIND(";"&amp;UPPER(TRIM(Datos!J858&amp;""))&amp;";",J$1007))),OR(UPPER(TRIM(Datos!J858&amp;""))="SÍ",UPPER(TRIM(Datos!J858&amp;""))="SI",UPPER(TRIM(Datos!J858&amp;""))="NO"),IF(ISNUMBER(Datos!J858),AND(OR(J$1005="",Datos!J858&gt;=J$1005),OR(J$1006="",Datos!J858&lt;=J$1006)),FALSE),TRUE))))</f>
        <v>0.0</v>
      </c>
      <c r="K858">
        <f>IF(Datos!K858="",0,IF(AND(K$1008&lt;&gt;"",Datos!K858=K$1008),0,IF(K$1004=0,0,1-CHOOSE(K$1004,IF(ISNUMBER(Datos!K858),AND(OR(K$1005="",Datos!K858&gt;=K$1005),OR(K$1006="",Datos!K858&lt;=K$1006)),FALSE),IF(ISNUMBER(Datos!K858),AND(Datos!K858=INT(Datos!K858),AND(OR(K$1005="",Datos!K858&gt;=K$1005),OR(K$1006="",Datos!K858&lt;=K$1006))),FALSE),OR(ISNUMBER(FIND(";"&amp;UPPER(TRIM(Datos!K858&amp;""))&amp;"=",K$1007)),ISNUMBER(FIND(";"&amp;UPPER(TRIM(Datos!K858&amp;""))&amp;";",K$1007))),OR(UPPER(TRIM(Datos!K858&amp;""))="SÍ",UPPER(TRIM(Datos!K858&amp;""))="SI",UPPER(TRIM(Datos!K858&amp;""))="NO"),IF(ISNUMBER(Datos!K858),AND(OR(K$1005="",Datos!K858&gt;=K$1005),OR(K$1006="",Datos!K858&lt;=K$1006)),FALSE),TRUE))))</f>
        <v>0.0</v>
      </c>
      <c r="L858">
        <f>IF(Datos!L858="",0,IF(AND(L$1008&lt;&gt;"",Datos!L858=L$1008),0,IF(L$1004=0,0,1-CHOOSE(L$1004,IF(ISNUMBER(Datos!L858),AND(OR(L$1005="",Datos!L858&gt;=L$1005),OR(L$1006="",Datos!L858&lt;=L$1006)),FALSE),IF(ISNUMBER(Datos!L858),AND(Datos!L858=INT(Datos!L858),AND(OR(L$1005="",Datos!L858&gt;=L$1005),OR(L$1006="",Datos!L858&lt;=L$1006))),FALSE),OR(ISNUMBER(FIND(";"&amp;UPPER(TRIM(Datos!L858&amp;""))&amp;"=",L$1007)),ISNUMBER(FIND(";"&amp;UPPER(TRIM(Datos!L858&amp;""))&amp;";",L$1007))),OR(UPPER(TRIM(Datos!L858&amp;""))="SÍ",UPPER(TRIM(Datos!L858&amp;""))="SI",UPPER(TRIM(Datos!L858&amp;""))="NO"),IF(ISNUMBER(Datos!L858),AND(OR(L$1005="",Datos!L858&gt;=L$1005),OR(L$1006="",Datos!L858&lt;=L$1006)),FALSE),TRUE))))</f>
        <v>0.0</v>
      </c>
      <c r="M858">
        <f>IF(Datos!M858="",0,IF(AND(M$1008&lt;&gt;"",Datos!M858=M$1008),0,IF(M$1004=0,0,1-CHOOSE(M$1004,IF(ISNUMBER(Datos!M858),AND(OR(M$1005="",Datos!M858&gt;=M$1005),OR(M$1006="",Datos!M858&lt;=M$1006)),FALSE),IF(ISNUMBER(Datos!M858),AND(Datos!M858=INT(Datos!M858),AND(OR(M$1005="",Datos!M858&gt;=M$1005),OR(M$1006="",Datos!M858&lt;=M$1006))),FALSE),OR(ISNUMBER(FIND(";"&amp;UPPER(TRIM(Datos!M858&amp;""))&amp;"=",M$1007)),ISNUMBER(FIND(";"&amp;UPPER(TRIM(Datos!M858&amp;""))&amp;";",M$1007))),OR(UPPER(TRIM(Datos!M858&amp;""))="SÍ",UPPER(TRIM(Datos!M858&amp;""))="SI",UPPER(TRIM(Datos!M858&amp;""))="NO"),IF(ISNUMBER(Datos!M858),AND(OR(M$1005="",Datos!M858&gt;=M$1005),OR(M$1006="",Datos!M858&lt;=M$1006)),FALSE),TRUE))))</f>
        <v>0.0</v>
      </c>
      <c r="N858">
        <f>IF(Datos!N858="",0,IF(AND(N$1008&lt;&gt;"",Datos!N858=N$1008),0,IF(N$1004=0,0,1-CHOOSE(N$1004,IF(ISNUMBER(Datos!N858),AND(OR(N$1005="",Datos!N858&gt;=N$1005),OR(N$1006="",Datos!N858&lt;=N$1006)),FALSE),IF(ISNUMBER(Datos!N858),AND(Datos!N858=INT(Datos!N858),AND(OR(N$1005="",Datos!N858&gt;=N$1005),OR(N$1006="",Datos!N858&lt;=N$1006))),FALSE),OR(ISNUMBER(FIND(";"&amp;UPPER(TRIM(Datos!N858&amp;""))&amp;"=",N$1007)),ISNUMBER(FIND(";"&amp;UPPER(TRIM(Datos!N858&amp;""))&amp;";",N$1007))),OR(UPPER(TRIM(Datos!N858&amp;""))="SÍ",UPPER(TRIM(Datos!N858&amp;""))="SI",UPPER(TRIM(Datos!N858&amp;""))="NO"),IF(ISNUMBER(Datos!N858),AND(OR(N$1005="",Datos!N858&gt;=N$1005),OR(N$1006="",Datos!N858&lt;=N$1006)),FALSE),TRUE))))</f>
        <v>0.0</v>
      </c>
      <c r="O858">
        <f>IF(Datos!O858="",0,IF(AND(O$1008&lt;&gt;"",Datos!O858=O$1008),0,IF(O$1004=0,0,1-CHOOSE(O$1004,IF(ISNUMBER(Datos!O858),AND(OR(O$1005="",Datos!O858&gt;=O$1005),OR(O$1006="",Datos!O858&lt;=O$1006)),FALSE),IF(ISNUMBER(Datos!O858),AND(Datos!O858=INT(Datos!O858),AND(OR(O$1005="",Datos!O858&gt;=O$1005),OR(O$1006="",Datos!O858&lt;=O$1006))),FALSE),OR(ISNUMBER(FIND(";"&amp;UPPER(TRIM(Datos!O858&amp;""))&amp;"=",O$1007)),ISNUMBER(FIND(";"&amp;UPPER(TRIM(Datos!O858&amp;""))&amp;";",O$1007))),OR(UPPER(TRIM(Datos!O858&amp;""))="SÍ",UPPER(TRIM(Datos!O858&amp;""))="SI",UPPER(TRIM(Datos!O858&amp;""))="NO"),IF(ISNUMBER(Datos!O858),AND(OR(O$1005="",Datos!O858&gt;=O$1005),OR(O$1006="",Datos!O858&lt;=O$1006)),FALSE),TRUE))))</f>
        <v>0.0</v>
      </c>
      <c r="P858">
        <f>IF(Datos!P858="",0,IF(AND(P$1008&lt;&gt;"",Datos!P858=P$1008),0,IF(P$1004=0,0,1-CHOOSE(P$1004,IF(ISNUMBER(Datos!P858),AND(OR(P$1005="",Datos!P858&gt;=P$1005),OR(P$1006="",Datos!P858&lt;=P$1006)),FALSE),IF(ISNUMBER(Datos!P858),AND(Datos!P858=INT(Datos!P858),AND(OR(P$1005="",Datos!P858&gt;=P$1005),OR(P$1006="",Datos!P858&lt;=P$1006))),FALSE),OR(ISNUMBER(FIND(";"&amp;UPPER(TRIM(Datos!P858&amp;""))&amp;"=",P$1007)),ISNUMBER(FIND(";"&amp;UPPER(TRIM(Datos!P858&amp;""))&amp;";",P$1007))),OR(UPPER(TRIM(Datos!P858&amp;""))="SÍ",UPPER(TRIM(Datos!P858&amp;""))="SI",UPPER(TRIM(Datos!P858&amp;""))="NO"),IF(ISNUMBER(Datos!P858),AND(OR(P$1005="",Datos!P858&gt;=P$1005),OR(P$1006="",Datos!P858&lt;=P$1006)),FALSE),TRUE))))</f>
        <v>0.0</v>
      </c>
      <c r="Q858">
        <f>IF(Datos!Q858="",0,IF(AND(Q$1008&lt;&gt;"",Datos!Q858=Q$1008),0,IF(Q$1004=0,0,1-CHOOSE(Q$1004,IF(ISNUMBER(Datos!Q858),AND(OR(Q$1005="",Datos!Q858&gt;=Q$1005),OR(Q$1006="",Datos!Q858&lt;=Q$1006)),FALSE),IF(ISNUMBER(Datos!Q858),AND(Datos!Q858=INT(Datos!Q858),AND(OR(Q$1005="",Datos!Q858&gt;=Q$1005),OR(Q$1006="",Datos!Q858&lt;=Q$1006))),FALSE),OR(ISNUMBER(FIND(";"&amp;UPPER(TRIM(Datos!Q858&amp;""))&amp;"=",Q$1007)),ISNUMBER(FIND(";"&amp;UPPER(TRIM(Datos!Q858&amp;""))&amp;";",Q$1007))),OR(UPPER(TRIM(Datos!Q858&amp;""))="SÍ",UPPER(TRIM(Datos!Q858&amp;""))="SI",UPPER(TRIM(Datos!Q858&amp;""))="NO"),IF(ISNUMBER(Datos!Q858),AND(OR(Q$1005="",Datos!Q858&gt;=Q$1005),OR(Q$1006="",Datos!Q858&lt;=Q$1006)),FALSE),TRUE))))</f>
        <v>0.0</v>
      </c>
      <c r="R858">
        <f>IF(Datos!R858="",0,IF(AND(R$1008&lt;&gt;"",Datos!R858=R$1008),0,IF(R$1004=0,0,1-CHOOSE(R$1004,IF(ISNUMBER(Datos!R858),AND(OR(R$1005="",Datos!R858&gt;=R$1005),OR(R$1006="",Datos!R858&lt;=R$1006)),FALSE),IF(ISNUMBER(Datos!R858),AND(Datos!R858=INT(Datos!R858),AND(OR(R$1005="",Datos!R858&gt;=R$1005),OR(R$1006="",Datos!R858&lt;=R$1006))),FALSE),OR(ISNUMBER(FIND(";"&amp;UPPER(TRIM(Datos!R858&amp;""))&amp;"=",R$1007)),ISNUMBER(FIND(";"&amp;UPPER(TRIM(Datos!R858&amp;""))&amp;";",R$1007))),OR(UPPER(TRIM(Datos!R858&amp;""))="SÍ",UPPER(TRIM(Datos!R858&amp;""))="SI",UPPER(TRIM(Datos!R858&amp;""))="NO"),IF(ISNUMBER(Datos!R858),AND(OR(R$1005="",Datos!R858&gt;=R$1005),OR(R$1006="",Datos!R858&lt;=R$1006)),FALSE),TRUE))))</f>
        <v>0.0</v>
      </c>
      <c r="S858">
        <f>IF(Datos!S858="",0,IF(AND(S$1008&lt;&gt;"",Datos!S858=S$1008),0,IF(S$1004=0,0,1-CHOOSE(S$1004,IF(ISNUMBER(Datos!S858),AND(OR(S$1005="",Datos!S858&gt;=S$1005),OR(S$1006="",Datos!S858&lt;=S$1006)),FALSE),IF(ISNUMBER(Datos!S858),AND(Datos!S858=INT(Datos!S858),AND(OR(S$1005="",Datos!S858&gt;=S$1005),OR(S$1006="",Datos!S858&lt;=S$1006))),FALSE),OR(ISNUMBER(FIND(";"&amp;UPPER(TRIM(Datos!S858&amp;""))&amp;"=",S$1007)),ISNUMBER(FIND(";"&amp;UPPER(TRIM(Datos!S858&amp;""))&amp;";",S$1007))),OR(UPPER(TRIM(Datos!S858&amp;""))="SÍ",UPPER(TRIM(Datos!S858&amp;""))="SI",UPPER(TRIM(Datos!S858&amp;""))="NO"),IF(ISNUMBER(Datos!S858),AND(OR(S$1005="",Datos!S858&gt;=S$1005),OR(S$1006="",Datos!S858&lt;=S$1006)),FALSE),TRUE))))</f>
        <v>0.0</v>
      </c>
      <c r="T858">
        <f>IF(Datos!T858="",0,IF(AND(T$1008&lt;&gt;"",Datos!T858=T$1008),0,IF(T$1004=0,0,1-CHOOSE(T$1004,IF(ISNUMBER(Datos!T858),AND(OR(T$1005="",Datos!T858&gt;=T$1005),OR(T$1006="",Datos!T858&lt;=T$1006)),FALSE),IF(ISNUMBER(Datos!T858),AND(Datos!T858=INT(Datos!T858),AND(OR(T$1005="",Datos!T858&gt;=T$1005),OR(T$1006="",Datos!T858&lt;=T$1006))),FALSE),OR(ISNUMBER(FIND(";"&amp;UPPER(TRIM(Datos!T858&amp;""))&amp;"=",T$1007)),ISNUMBER(FIND(";"&amp;UPPER(TRIM(Datos!T858&amp;""))&amp;";",T$1007))),OR(UPPER(TRIM(Datos!T858&amp;""))="SÍ",UPPER(TRIM(Datos!T858&amp;""))="SI",UPPER(TRIM(Datos!T858&amp;""))="NO"),IF(ISNUMBER(Datos!T858),AND(OR(T$1005="",Datos!T858&gt;=T$1005),OR(T$1006="",Datos!T858&lt;=T$1006)),FALSE),TRUE))))</f>
        <v>0.0</v>
      </c>
      <c r="U858">
        <f>IF(Datos!U858="",0,IF(AND(U$1008&lt;&gt;"",Datos!U858=U$1008),0,IF(U$1004=0,0,1-CHOOSE(U$1004,IF(ISNUMBER(Datos!U858),AND(OR(U$1005="",Datos!U858&gt;=U$1005),OR(U$1006="",Datos!U858&lt;=U$1006)),FALSE),IF(ISNUMBER(Datos!U858),AND(Datos!U858=INT(Datos!U858),AND(OR(U$1005="",Datos!U858&gt;=U$1005),OR(U$1006="",Datos!U858&lt;=U$1006))),FALSE),OR(ISNUMBER(FIND(";"&amp;UPPER(TRIM(Datos!U858&amp;""))&amp;"=",U$1007)),ISNUMBER(FIND(";"&amp;UPPER(TRIM(Datos!U858&amp;""))&amp;";",U$1007))),OR(UPPER(TRIM(Datos!U858&amp;""))="SÍ",UPPER(TRIM(Datos!U858&amp;""))="SI",UPPER(TRIM(Datos!U858&amp;""))="NO"),IF(ISNUMBER(Datos!U858),AND(OR(U$1005="",Datos!U858&gt;=U$1005),OR(U$1006="",Datos!U858&lt;=U$1006)),FALSE),TRUE))))</f>
        <v>0.0</v>
      </c>
      <c r="V858">
        <f>IF(Datos!V858="",0,IF(AND(V$1008&lt;&gt;"",Datos!V858=V$1008),0,IF(V$1004=0,0,1-CHOOSE(V$1004,IF(ISNUMBER(Datos!V858),AND(OR(V$1005="",Datos!V858&gt;=V$1005),OR(V$1006="",Datos!V858&lt;=V$1006)),FALSE),IF(ISNUMBER(Datos!V858),AND(Datos!V858=INT(Datos!V858),AND(OR(V$1005="",Datos!V858&gt;=V$1005),OR(V$1006="",Datos!V858&lt;=V$1006))),FALSE),OR(ISNUMBER(FIND(";"&amp;UPPER(TRIM(Datos!V858&amp;""))&amp;"=",V$1007)),ISNUMBER(FIND(";"&amp;UPPER(TRIM(Datos!V858&amp;""))&amp;";",V$1007))),OR(UPPER(TRIM(Datos!V858&amp;""))="SÍ",UPPER(TRIM(Datos!V858&amp;""))="SI",UPPER(TRIM(Datos!V858&amp;""))="NO"),IF(ISNUMBER(Datos!V858),AND(OR(V$1005="",Datos!V858&gt;=V$1005),OR(V$1006="",Datos!V858&lt;=V$1006)),FALSE),TRUE))))</f>
        <v>0.0</v>
      </c>
      <c r="W858">
        <f>IF(Datos!W858="",0,IF(AND(W$1008&lt;&gt;"",Datos!W858=W$1008),0,IF(W$1004=0,0,1-CHOOSE(W$1004,IF(ISNUMBER(Datos!W858),AND(OR(W$1005="",Datos!W858&gt;=W$1005),OR(W$1006="",Datos!W858&lt;=W$1006)),FALSE),IF(ISNUMBER(Datos!W858),AND(Datos!W858=INT(Datos!W858),AND(OR(W$1005="",Datos!W858&gt;=W$1005),OR(W$1006="",Datos!W858&lt;=W$1006))),FALSE),OR(ISNUMBER(FIND(";"&amp;UPPER(TRIM(Datos!W858&amp;""))&amp;"=",W$1007)),ISNUMBER(FIND(";"&amp;UPPER(TRIM(Datos!W858&amp;""))&amp;";",W$1007))),OR(UPPER(TRIM(Datos!W858&amp;""))="SÍ",UPPER(TRIM(Datos!W858&amp;""))="SI",UPPER(TRIM(Datos!W858&amp;""))="NO"),IF(ISNUMBER(Datos!W858),AND(OR(W$1005="",Datos!W858&gt;=W$1005),OR(W$1006="",Datos!W858&lt;=W$1006)),FALSE),TRUE))))</f>
        <v>0.0</v>
      </c>
      <c r="X858">
        <f>IF(Datos!X858="",0,IF(AND(X$1008&lt;&gt;"",Datos!X858=X$1008),0,IF(X$1004=0,0,1-CHOOSE(X$1004,IF(ISNUMBER(Datos!X858),AND(OR(X$1005="",Datos!X858&gt;=X$1005),OR(X$1006="",Datos!X858&lt;=X$1006)),FALSE),IF(ISNUMBER(Datos!X858),AND(Datos!X858=INT(Datos!X858),AND(OR(X$1005="",Datos!X858&gt;=X$1005),OR(X$1006="",Datos!X858&lt;=X$1006))),FALSE),OR(ISNUMBER(FIND(";"&amp;UPPER(TRIM(Datos!X858&amp;""))&amp;"=",X$1007)),ISNUMBER(FIND(";"&amp;UPPER(TRIM(Datos!X858&amp;""))&amp;";",X$1007))),OR(UPPER(TRIM(Datos!X858&amp;""))="SÍ",UPPER(TRIM(Datos!X858&amp;""))="SI",UPPER(TRIM(Datos!X858&amp;""))="NO"),IF(ISNUMBER(Datos!X858),AND(OR(X$1005="",Datos!X858&gt;=X$1005),OR(X$1006="",Datos!X858&lt;=X$1006)),FALSE),TRUE))))</f>
        <v>0.0</v>
      </c>
      <c r="Y858">
        <f>IF(Datos!Y858="",0,IF(AND(Y$1008&lt;&gt;"",Datos!Y858=Y$1008),0,IF(Y$1004=0,0,1-CHOOSE(Y$1004,IF(ISNUMBER(Datos!Y858),AND(OR(Y$1005="",Datos!Y858&gt;=Y$1005),OR(Y$1006="",Datos!Y858&lt;=Y$1006)),FALSE),IF(ISNUMBER(Datos!Y858),AND(Datos!Y858=INT(Datos!Y858),AND(OR(Y$1005="",Datos!Y858&gt;=Y$1005),OR(Y$1006="",Datos!Y858&lt;=Y$1006))),FALSE),OR(ISNUMBER(FIND(";"&amp;UPPER(TRIM(Datos!Y858&amp;""))&amp;"=",Y$1007)),ISNUMBER(FIND(";"&amp;UPPER(TRIM(Datos!Y858&amp;""))&amp;";",Y$1007))),OR(UPPER(TRIM(Datos!Y858&amp;""))="SÍ",UPPER(TRIM(Datos!Y858&amp;""))="SI",UPPER(TRIM(Datos!Y858&amp;""))="NO"),IF(ISNUMBER(Datos!Y858),AND(OR(Y$1005="",Datos!Y858&gt;=Y$1005),OR(Y$1006="",Datos!Y858&lt;=Y$1006)),FALSE),TRUE))))</f>
        <v>0.0</v>
      </c>
      <c r="Z858">
        <f>IF(Datos!Z858="",0,IF(AND(Z$1008&lt;&gt;"",Datos!Z858=Z$1008),0,IF(Z$1004=0,0,1-CHOOSE(Z$1004,IF(ISNUMBER(Datos!Z858),AND(OR(Z$1005="",Datos!Z858&gt;=Z$1005),OR(Z$1006="",Datos!Z858&lt;=Z$1006)),FALSE),IF(ISNUMBER(Datos!Z858),AND(Datos!Z858=INT(Datos!Z858),AND(OR(Z$1005="",Datos!Z858&gt;=Z$1005),OR(Z$1006="",Datos!Z858&lt;=Z$1006))),FALSE),OR(ISNUMBER(FIND(";"&amp;UPPER(TRIM(Datos!Z858&amp;""))&amp;"=",Z$1007)),ISNUMBER(FIND(";"&amp;UPPER(TRIM(Datos!Z858&amp;""))&amp;";",Z$1007))),OR(UPPER(TRIM(Datos!Z858&amp;""))="SÍ",UPPER(TRIM(Datos!Z858&amp;""))="SI",UPPER(TRIM(Datos!Z858&amp;""))="NO"),IF(ISNUMBER(Datos!Z858),AND(OR(Z$1005="",Datos!Z858&gt;=Z$1005),OR(Z$1006="",Datos!Z858&lt;=Z$1006)),FALSE),TRUE))))</f>
        <v>0.0</v>
      </c>
      <c r="AA858">
        <f>IF(Datos!AA858="",0,IF(AND(AA$1008&lt;&gt;"",Datos!AA858=AA$1008),0,IF(AA$1004=0,0,1-CHOOSE(AA$1004,IF(ISNUMBER(Datos!AA858),AND(OR(AA$1005="",Datos!AA858&gt;=AA$1005),OR(AA$1006="",Datos!AA858&lt;=AA$1006)),FALSE),IF(ISNUMBER(Datos!AA858),AND(Datos!AA858=INT(Datos!AA858),AND(OR(AA$1005="",Datos!AA858&gt;=AA$1005),OR(AA$1006="",Datos!AA858&lt;=AA$1006))),FALSE),OR(ISNUMBER(FIND(";"&amp;UPPER(TRIM(Datos!AA858&amp;""))&amp;"=",AA$1007)),ISNUMBER(FIND(";"&amp;UPPER(TRIM(Datos!AA858&amp;""))&amp;";",AA$1007))),OR(UPPER(TRIM(Datos!AA858&amp;""))="SÍ",UPPER(TRIM(Datos!AA858&amp;""))="SI",UPPER(TRIM(Datos!AA858&amp;""))="NO"),IF(ISNUMBER(Datos!AA858),AND(OR(AA$1005="",Datos!AA858&gt;=AA$1005),OR(AA$1006="",Datos!AA858&lt;=AA$1006)),FALSE),TRUE))))</f>
        <v>0.0</v>
      </c>
      <c r="AB858">
        <f>IF(Datos!AB858="",0,IF(AND(AB$1008&lt;&gt;"",Datos!AB858=AB$1008),0,IF(AB$1004=0,0,1-CHOOSE(AB$1004,IF(ISNUMBER(Datos!AB858),AND(OR(AB$1005="",Datos!AB858&gt;=AB$1005),OR(AB$1006="",Datos!AB858&lt;=AB$1006)),FALSE),IF(ISNUMBER(Datos!AB858),AND(Datos!AB858=INT(Datos!AB858),AND(OR(AB$1005="",Datos!AB858&gt;=AB$1005),OR(AB$1006="",Datos!AB858&lt;=AB$1006))),FALSE),OR(ISNUMBER(FIND(";"&amp;UPPER(TRIM(Datos!AB858&amp;""))&amp;"=",AB$1007)),ISNUMBER(FIND(";"&amp;UPPER(TRIM(Datos!AB858&amp;""))&amp;";",AB$1007))),OR(UPPER(TRIM(Datos!AB858&amp;""))="SÍ",UPPER(TRIM(Datos!AB858&amp;""))="SI",UPPER(TRIM(Datos!AB858&amp;""))="NO"),IF(ISNUMBER(Datos!AB858),AND(OR(AB$1005="",Datos!AB858&gt;=AB$1005),OR(AB$1006="",Datos!AB858&lt;=AB$1006)),FALSE),TRUE))))</f>
        <v>0.0</v>
      </c>
      <c r="AC858">
        <f>IF(Datos!AC858="",0,IF(AND(AC$1008&lt;&gt;"",Datos!AC858=AC$1008),0,IF(AC$1004=0,0,1-CHOOSE(AC$1004,IF(ISNUMBER(Datos!AC858),AND(OR(AC$1005="",Datos!AC858&gt;=AC$1005),OR(AC$1006="",Datos!AC858&lt;=AC$1006)),FALSE),IF(ISNUMBER(Datos!AC858),AND(Datos!AC858=INT(Datos!AC858),AND(OR(AC$1005="",Datos!AC858&gt;=AC$1005),OR(AC$1006="",Datos!AC858&lt;=AC$1006))),FALSE),OR(ISNUMBER(FIND(";"&amp;UPPER(TRIM(Datos!AC858&amp;""))&amp;"=",AC$1007)),ISNUMBER(FIND(";"&amp;UPPER(TRIM(Datos!AC858&amp;""))&amp;";",AC$1007))),OR(UPPER(TRIM(Datos!AC858&amp;""))="SÍ",UPPER(TRIM(Datos!AC858&amp;""))="SI",UPPER(TRIM(Datos!AC858&amp;""))="NO"),IF(ISNUMBER(Datos!AC858),AND(OR(AC$1005="",Datos!AC858&gt;=AC$1005),OR(AC$1006="",Datos!AC858&lt;=AC$1006)),FALSE),TRUE))))</f>
        <v>0.0</v>
      </c>
      <c r="AD858">
        <f>IF(Datos!AD858="",0,IF(AND(AD$1008&lt;&gt;"",Datos!AD858=AD$1008),0,IF(AD$1004=0,0,1-CHOOSE(AD$1004,IF(ISNUMBER(Datos!AD858),AND(OR(AD$1005="",Datos!AD858&gt;=AD$1005),OR(AD$1006="",Datos!AD858&lt;=AD$1006)),FALSE),IF(ISNUMBER(Datos!AD858),AND(Datos!AD858=INT(Datos!AD858),AND(OR(AD$1005="",Datos!AD858&gt;=AD$1005),OR(AD$1006="",Datos!AD858&lt;=AD$1006))),FALSE),OR(ISNUMBER(FIND(";"&amp;UPPER(TRIM(Datos!AD858&amp;""))&amp;"=",AD$1007)),ISNUMBER(FIND(";"&amp;UPPER(TRIM(Datos!AD858&amp;""))&amp;";",AD$1007))),OR(UPPER(TRIM(Datos!AD858&amp;""))="SÍ",UPPER(TRIM(Datos!AD858&amp;""))="SI",UPPER(TRIM(Datos!AD858&amp;""))="NO"),IF(ISNUMBER(Datos!AD858),AND(OR(AD$1005="",Datos!AD858&gt;=AD$1005),OR(AD$1006="",Datos!AD858&lt;=AD$1006)),FALSE),TRUE))))</f>
        <v>0.0</v>
      </c>
      <c r="AE858">
        <f>IF(Datos!AE858="",0,IF(AND(AE$1008&lt;&gt;"",Datos!AE858=AE$1008),0,IF(AE$1004=0,0,1-CHOOSE(AE$1004,IF(ISNUMBER(Datos!AE858),AND(OR(AE$1005="",Datos!AE858&gt;=AE$1005),OR(AE$1006="",Datos!AE858&lt;=AE$1006)),FALSE),IF(ISNUMBER(Datos!AE858),AND(Datos!AE858=INT(Datos!AE858),AND(OR(AE$1005="",Datos!AE858&gt;=AE$1005),OR(AE$1006="",Datos!AE858&lt;=AE$1006))),FALSE),OR(ISNUMBER(FIND(";"&amp;UPPER(TRIM(Datos!AE858&amp;""))&amp;"=",AE$1007)),ISNUMBER(FIND(";"&amp;UPPER(TRIM(Datos!AE858&amp;""))&amp;";",AE$1007))),OR(UPPER(TRIM(Datos!AE858&amp;""))="SÍ",UPPER(TRIM(Datos!AE858&amp;""))="SI",UPPER(TRIM(Datos!AE858&amp;""))="NO"),IF(ISNUMBER(Datos!AE858),AND(OR(AE$1005="",Datos!AE858&gt;=AE$1005),OR(AE$1006="",Datos!AE858&lt;=AE$1006)),FALSE),TRUE))))</f>
        <v>0.0</v>
      </c>
    </row>
    <row r="859" spans="2:31">
      <c r="B859">
        <f>IF(Datos!B859="",0,IF(AND(B$1008&lt;&gt;"",Datos!B859=B$1008),0,IF(B$1004=0,0,1-CHOOSE(B$1004,IF(ISNUMBER(Datos!B859),AND(OR(B$1005="",Datos!B859&gt;=B$1005),OR(B$1006="",Datos!B859&lt;=B$1006)),FALSE),IF(ISNUMBER(Datos!B859),AND(Datos!B859=INT(Datos!B859),AND(OR(B$1005="",Datos!B859&gt;=B$1005),OR(B$1006="",Datos!B859&lt;=B$1006))),FALSE),OR(ISNUMBER(FIND(";"&amp;UPPER(TRIM(Datos!B859&amp;""))&amp;"=",B$1007)),ISNUMBER(FIND(";"&amp;UPPER(TRIM(Datos!B859&amp;""))&amp;";",B$1007))),OR(UPPER(TRIM(Datos!B859&amp;""))="SÍ",UPPER(TRIM(Datos!B859&amp;""))="SI",UPPER(TRIM(Datos!B859&amp;""))="NO"),IF(ISNUMBER(Datos!B859),AND(OR(B$1005="",Datos!B859&gt;=B$1005),OR(B$1006="",Datos!B859&lt;=B$1006)),FALSE),TRUE))))</f>
        <v>0.0</v>
      </c>
      <c r="C859">
        <f>IF(Datos!C859="",0,IF(AND(C$1008&lt;&gt;"",Datos!C859=C$1008),0,IF(C$1004=0,0,1-CHOOSE(C$1004,IF(ISNUMBER(Datos!C859),AND(OR(C$1005="",Datos!C859&gt;=C$1005),OR(C$1006="",Datos!C859&lt;=C$1006)),FALSE),IF(ISNUMBER(Datos!C859),AND(Datos!C859=INT(Datos!C859),AND(OR(C$1005="",Datos!C859&gt;=C$1005),OR(C$1006="",Datos!C859&lt;=C$1006))),FALSE),OR(ISNUMBER(FIND(";"&amp;UPPER(TRIM(Datos!C859&amp;""))&amp;"=",C$1007)),ISNUMBER(FIND(";"&amp;UPPER(TRIM(Datos!C859&amp;""))&amp;";",C$1007))),OR(UPPER(TRIM(Datos!C859&amp;""))="SÍ",UPPER(TRIM(Datos!C859&amp;""))="SI",UPPER(TRIM(Datos!C859&amp;""))="NO"),IF(ISNUMBER(Datos!C859),AND(OR(C$1005="",Datos!C859&gt;=C$1005),OR(C$1006="",Datos!C859&lt;=C$1006)),FALSE),TRUE))))</f>
        <v>0.0</v>
      </c>
      <c r="D859">
        <f>IF(Datos!D859="",0,IF(AND(D$1008&lt;&gt;"",Datos!D859=D$1008),0,IF(D$1004=0,0,1-CHOOSE(D$1004,IF(ISNUMBER(Datos!D859),AND(OR(D$1005="",Datos!D859&gt;=D$1005),OR(D$1006="",Datos!D859&lt;=D$1006)),FALSE),IF(ISNUMBER(Datos!D859),AND(Datos!D859=INT(Datos!D859),AND(OR(D$1005="",Datos!D859&gt;=D$1005),OR(D$1006="",Datos!D859&lt;=D$1006))),FALSE),OR(ISNUMBER(FIND(";"&amp;UPPER(TRIM(Datos!D859&amp;""))&amp;"=",D$1007)),ISNUMBER(FIND(";"&amp;UPPER(TRIM(Datos!D859&amp;""))&amp;";",D$1007))),OR(UPPER(TRIM(Datos!D859&amp;""))="SÍ",UPPER(TRIM(Datos!D859&amp;""))="SI",UPPER(TRIM(Datos!D859&amp;""))="NO"),IF(ISNUMBER(Datos!D859),AND(OR(D$1005="",Datos!D859&gt;=D$1005),OR(D$1006="",Datos!D859&lt;=D$1006)),FALSE),TRUE))))</f>
        <v>0.0</v>
      </c>
      <c r="E859">
        <f>IF(Datos!E859="",0,IF(AND(E$1008&lt;&gt;"",Datos!E859=E$1008),0,IF(E$1004=0,0,1-CHOOSE(E$1004,IF(ISNUMBER(Datos!E859),AND(OR(E$1005="",Datos!E859&gt;=E$1005),OR(E$1006="",Datos!E859&lt;=E$1006)),FALSE),IF(ISNUMBER(Datos!E859),AND(Datos!E859=INT(Datos!E859),AND(OR(E$1005="",Datos!E859&gt;=E$1005),OR(E$1006="",Datos!E859&lt;=E$1006))),FALSE),OR(ISNUMBER(FIND(";"&amp;UPPER(TRIM(Datos!E859&amp;""))&amp;"=",E$1007)),ISNUMBER(FIND(";"&amp;UPPER(TRIM(Datos!E859&amp;""))&amp;";",E$1007))),OR(UPPER(TRIM(Datos!E859&amp;""))="SÍ",UPPER(TRIM(Datos!E859&amp;""))="SI",UPPER(TRIM(Datos!E859&amp;""))="NO"),IF(ISNUMBER(Datos!E859),AND(OR(E$1005="",Datos!E859&gt;=E$1005),OR(E$1006="",Datos!E859&lt;=E$1006)),FALSE),TRUE))))</f>
        <v>0.0</v>
      </c>
      <c r="F859">
        <f>IF(Datos!F859="",0,IF(AND(F$1008&lt;&gt;"",Datos!F859=F$1008),0,IF(F$1004=0,0,1-CHOOSE(F$1004,IF(ISNUMBER(Datos!F859),AND(OR(F$1005="",Datos!F859&gt;=F$1005),OR(F$1006="",Datos!F859&lt;=F$1006)),FALSE),IF(ISNUMBER(Datos!F859),AND(Datos!F859=INT(Datos!F859),AND(OR(F$1005="",Datos!F859&gt;=F$1005),OR(F$1006="",Datos!F859&lt;=F$1006))),FALSE),OR(ISNUMBER(FIND(";"&amp;UPPER(TRIM(Datos!F859&amp;""))&amp;"=",F$1007)),ISNUMBER(FIND(";"&amp;UPPER(TRIM(Datos!F859&amp;""))&amp;";",F$1007))),OR(UPPER(TRIM(Datos!F859&amp;""))="SÍ",UPPER(TRIM(Datos!F859&amp;""))="SI",UPPER(TRIM(Datos!F859&amp;""))="NO"),IF(ISNUMBER(Datos!F859),AND(OR(F$1005="",Datos!F859&gt;=F$1005),OR(F$1006="",Datos!F859&lt;=F$1006)),FALSE),TRUE))))</f>
        <v>0.0</v>
      </c>
      <c r="G859">
        <f>IF(Datos!G859="",0,IF(AND(G$1008&lt;&gt;"",Datos!G859=G$1008),0,IF(G$1004=0,0,1-CHOOSE(G$1004,IF(ISNUMBER(Datos!G859),AND(OR(G$1005="",Datos!G859&gt;=G$1005),OR(G$1006="",Datos!G859&lt;=G$1006)),FALSE),IF(ISNUMBER(Datos!G859),AND(Datos!G859=INT(Datos!G859),AND(OR(G$1005="",Datos!G859&gt;=G$1005),OR(G$1006="",Datos!G859&lt;=G$1006))),FALSE),OR(ISNUMBER(FIND(";"&amp;UPPER(TRIM(Datos!G859&amp;""))&amp;"=",G$1007)),ISNUMBER(FIND(";"&amp;UPPER(TRIM(Datos!G859&amp;""))&amp;";",G$1007))),OR(UPPER(TRIM(Datos!G859&amp;""))="SÍ",UPPER(TRIM(Datos!G859&amp;""))="SI",UPPER(TRIM(Datos!G859&amp;""))="NO"),IF(ISNUMBER(Datos!G859),AND(OR(G$1005="",Datos!G859&gt;=G$1005),OR(G$1006="",Datos!G859&lt;=G$1006)),FALSE),TRUE))))</f>
        <v>0.0</v>
      </c>
      <c r="H859">
        <f>IF(Datos!H859="",0,IF(AND(H$1008&lt;&gt;"",Datos!H859=H$1008),0,IF(H$1004=0,0,1-CHOOSE(H$1004,IF(ISNUMBER(Datos!H859),AND(OR(H$1005="",Datos!H859&gt;=H$1005),OR(H$1006="",Datos!H859&lt;=H$1006)),FALSE),IF(ISNUMBER(Datos!H859),AND(Datos!H859=INT(Datos!H859),AND(OR(H$1005="",Datos!H859&gt;=H$1005),OR(H$1006="",Datos!H859&lt;=H$1006))),FALSE),OR(ISNUMBER(FIND(";"&amp;UPPER(TRIM(Datos!H859&amp;""))&amp;"=",H$1007)),ISNUMBER(FIND(";"&amp;UPPER(TRIM(Datos!H859&amp;""))&amp;";",H$1007))),OR(UPPER(TRIM(Datos!H859&amp;""))="SÍ",UPPER(TRIM(Datos!H859&amp;""))="SI",UPPER(TRIM(Datos!H859&amp;""))="NO"),IF(ISNUMBER(Datos!H859),AND(OR(H$1005="",Datos!H859&gt;=H$1005),OR(H$1006="",Datos!H859&lt;=H$1006)),FALSE),TRUE))))</f>
        <v>0.0</v>
      </c>
      <c r="I859">
        <f>IF(Datos!I859="",0,IF(AND(I$1008&lt;&gt;"",Datos!I859=I$1008),0,IF(I$1004=0,0,1-CHOOSE(I$1004,IF(ISNUMBER(Datos!I859),AND(OR(I$1005="",Datos!I859&gt;=I$1005),OR(I$1006="",Datos!I859&lt;=I$1006)),FALSE),IF(ISNUMBER(Datos!I859),AND(Datos!I859=INT(Datos!I859),AND(OR(I$1005="",Datos!I859&gt;=I$1005),OR(I$1006="",Datos!I859&lt;=I$1006))),FALSE),OR(ISNUMBER(FIND(";"&amp;UPPER(TRIM(Datos!I859&amp;""))&amp;"=",I$1007)),ISNUMBER(FIND(";"&amp;UPPER(TRIM(Datos!I859&amp;""))&amp;";",I$1007))),OR(UPPER(TRIM(Datos!I859&amp;""))="SÍ",UPPER(TRIM(Datos!I859&amp;""))="SI",UPPER(TRIM(Datos!I859&amp;""))="NO"),IF(ISNUMBER(Datos!I859),AND(OR(I$1005="",Datos!I859&gt;=I$1005),OR(I$1006="",Datos!I859&lt;=I$1006)),FALSE),TRUE))))</f>
        <v>0.0</v>
      </c>
      <c r="J859">
        <f>IF(Datos!J859="",0,IF(AND(J$1008&lt;&gt;"",Datos!J859=J$1008),0,IF(J$1004=0,0,1-CHOOSE(J$1004,IF(ISNUMBER(Datos!J859),AND(OR(J$1005="",Datos!J859&gt;=J$1005),OR(J$1006="",Datos!J859&lt;=J$1006)),FALSE),IF(ISNUMBER(Datos!J859),AND(Datos!J859=INT(Datos!J859),AND(OR(J$1005="",Datos!J859&gt;=J$1005),OR(J$1006="",Datos!J859&lt;=J$1006))),FALSE),OR(ISNUMBER(FIND(";"&amp;UPPER(TRIM(Datos!J859&amp;""))&amp;"=",J$1007)),ISNUMBER(FIND(";"&amp;UPPER(TRIM(Datos!J859&amp;""))&amp;";",J$1007))),OR(UPPER(TRIM(Datos!J859&amp;""))="SÍ",UPPER(TRIM(Datos!J859&amp;""))="SI",UPPER(TRIM(Datos!J859&amp;""))="NO"),IF(ISNUMBER(Datos!J859),AND(OR(J$1005="",Datos!J859&gt;=J$1005),OR(J$1006="",Datos!J859&lt;=J$1006)),FALSE),TRUE))))</f>
        <v>0.0</v>
      </c>
      <c r="K859">
        <f>IF(Datos!K859="",0,IF(AND(K$1008&lt;&gt;"",Datos!K859=K$1008),0,IF(K$1004=0,0,1-CHOOSE(K$1004,IF(ISNUMBER(Datos!K859),AND(OR(K$1005="",Datos!K859&gt;=K$1005),OR(K$1006="",Datos!K859&lt;=K$1006)),FALSE),IF(ISNUMBER(Datos!K859),AND(Datos!K859=INT(Datos!K859),AND(OR(K$1005="",Datos!K859&gt;=K$1005),OR(K$1006="",Datos!K859&lt;=K$1006))),FALSE),OR(ISNUMBER(FIND(";"&amp;UPPER(TRIM(Datos!K859&amp;""))&amp;"=",K$1007)),ISNUMBER(FIND(";"&amp;UPPER(TRIM(Datos!K859&amp;""))&amp;";",K$1007))),OR(UPPER(TRIM(Datos!K859&amp;""))="SÍ",UPPER(TRIM(Datos!K859&amp;""))="SI",UPPER(TRIM(Datos!K859&amp;""))="NO"),IF(ISNUMBER(Datos!K859),AND(OR(K$1005="",Datos!K859&gt;=K$1005),OR(K$1006="",Datos!K859&lt;=K$1006)),FALSE),TRUE))))</f>
        <v>0.0</v>
      </c>
      <c r="L859">
        <f>IF(Datos!L859="",0,IF(AND(L$1008&lt;&gt;"",Datos!L859=L$1008),0,IF(L$1004=0,0,1-CHOOSE(L$1004,IF(ISNUMBER(Datos!L859),AND(OR(L$1005="",Datos!L859&gt;=L$1005),OR(L$1006="",Datos!L859&lt;=L$1006)),FALSE),IF(ISNUMBER(Datos!L859),AND(Datos!L859=INT(Datos!L859),AND(OR(L$1005="",Datos!L859&gt;=L$1005),OR(L$1006="",Datos!L859&lt;=L$1006))),FALSE),OR(ISNUMBER(FIND(";"&amp;UPPER(TRIM(Datos!L859&amp;""))&amp;"=",L$1007)),ISNUMBER(FIND(";"&amp;UPPER(TRIM(Datos!L859&amp;""))&amp;";",L$1007))),OR(UPPER(TRIM(Datos!L859&amp;""))="SÍ",UPPER(TRIM(Datos!L859&amp;""))="SI",UPPER(TRIM(Datos!L859&amp;""))="NO"),IF(ISNUMBER(Datos!L859),AND(OR(L$1005="",Datos!L859&gt;=L$1005),OR(L$1006="",Datos!L859&lt;=L$1006)),FALSE),TRUE))))</f>
        <v>0.0</v>
      </c>
      <c r="M859">
        <f>IF(Datos!M859="",0,IF(AND(M$1008&lt;&gt;"",Datos!M859=M$1008),0,IF(M$1004=0,0,1-CHOOSE(M$1004,IF(ISNUMBER(Datos!M859),AND(OR(M$1005="",Datos!M859&gt;=M$1005),OR(M$1006="",Datos!M859&lt;=M$1006)),FALSE),IF(ISNUMBER(Datos!M859),AND(Datos!M859=INT(Datos!M859),AND(OR(M$1005="",Datos!M859&gt;=M$1005),OR(M$1006="",Datos!M859&lt;=M$1006))),FALSE),OR(ISNUMBER(FIND(";"&amp;UPPER(TRIM(Datos!M859&amp;""))&amp;"=",M$1007)),ISNUMBER(FIND(";"&amp;UPPER(TRIM(Datos!M859&amp;""))&amp;";",M$1007))),OR(UPPER(TRIM(Datos!M859&amp;""))="SÍ",UPPER(TRIM(Datos!M859&amp;""))="SI",UPPER(TRIM(Datos!M859&amp;""))="NO"),IF(ISNUMBER(Datos!M859),AND(OR(M$1005="",Datos!M859&gt;=M$1005),OR(M$1006="",Datos!M859&lt;=M$1006)),FALSE),TRUE))))</f>
        <v>0.0</v>
      </c>
      <c r="N859">
        <f>IF(Datos!N859="",0,IF(AND(N$1008&lt;&gt;"",Datos!N859=N$1008),0,IF(N$1004=0,0,1-CHOOSE(N$1004,IF(ISNUMBER(Datos!N859),AND(OR(N$1005="",Datos!N859&gt;=N$1005),OR(N$1006="",Datos!N859&lt;=N$1006)),FALSE),IF(ISNUMBER(Datos!N859),AND(Datos!N859=INT(Datos!N859),AND(OR(N$1005="",Datos!N859&gt;=N$1005),OR(N$1006="",Datos!N859&lt;=N$1006))),FALSE),OR(ISNUMBER(FIND(";"&amp;UPPER(TRIM(Datos!N859&amp;""))&amp;"=",N$1007)),ISNUMBER(FIND(";"&amp;UPPER(TRIM(Datos!N859&amp;""))&amp;";",N$1007))),OR(UPPER(TRIM(Datos!N859&amp;""))="SÍ",UPPER(TRIM(Datos!N859&amp;""))="SI",UPPER(TRIM(Datos!N859&amp;""))="NO"),IF(ISNUMBER(Datos!N859),AND(OR(N$1005="",Datos!N859&gt;=N$1005),OR(N$1006="",Datos!N859&lt;=N$1006)),FALSE),TRUE))))</f>
        <v>0.0</v>
      </c>
      <c r="O859">
        <f>IF(Datos!O859="",0,IF(AND(O$1008&lt;&gt;"",Datos!O859=O$1008),0,IF(O$1004=0,0,1-CHOOSE(O$1004,IF(ISNUMBER(Datos!O859),AND(OR(O$1005="",Datos!O859&gt;=O$1005),OR(O$1006="",Datos!O859&lt;=O$1006)),FALSE),IF(ISNUMBER(Datos!O859),AND(Datos!O859=INT(Datos!O859),AND(OR(O$1005="",Datos!O859&gt;=O$1005),OR(O$1006="",Datos!O859&lt;=O$1006))),FALSE),OR(ISNUMBER(FIND(";"&amp;UPPER(TRIM(Datos!O859&amp;""))&amp;"=",O$1007)),ISNUMBER(FIND(";"&amp;UPPER(TRIM(Datos!O859&amp;""))&amp;";",O$1007))),OR(UPPER(TRIM(Datos!O859&amp;""))="SÍ",UPPER(TRIM(Datos!O859&amp;""))="SI",UPPER(TRIM(Datos!O859&amp;""))="NO"),IF(ISNUMBER(Datos!O859),AND(OR(O$1005="",Datos!O859&gt;=O$1005),OR(O$1006="",Datos!O859&lt;=O$1006)),FALSE),TRUE))))</f>
        <v>0.0</v>
      </c>
      <c r="P859">
        <f>IF(Datos!P859="",0,IF(AND(P$1008&lt;&gt;"",Datos!P859=P$1008),0,IF(P$1004=0,0,1-CHOOSE(P$1004,IF(ISNUMBER(Datos!P859),AND(OR(P$1005="",Datos!P859&gt;=P$1005),OR(P$1006="",Datos!P859&lt;=P$1006)),FALSE),IF(ISNUMBER(Datos!P859),AND(Datos!P859=INT(Datos!P859),AND(OR(P$1005="",Datos!P859&gt;=P$1005),OR(P$1006="",Datos!P859&lt;=P$1006))),FALSE),OR(ISNUMBER(FIND(";"&amp;UPPER(TRIM(Datos!P859&amp;""))&amp;"=",P$1007)),ISNUMBER(FIND(";"&amp;UPPER(TRIM(Datos!P859&amp;""))&amp;";",P$1007))),OR(UPPER(TRIM(Datos!P859&amp;""))="SÍ",UPPER(TRIM(Datos!P859&amp;""))="SI",UPPER(TRIM(Datos!P859&amp;""))="NO"),IF(ISNUMBER(Datos!P859),AND(OR(P$1005="",Datos!P859&gt;=P$1005),OR(P$1006="",Datos!P859&lt;=P$1006)),FALSE),TRUE))))</f>
        <v>0.0</v>
      </c>
      <c r="Q859">
        <f>IF(Datos!Q859="",0,IF(AND(Q$1008&lt;&gt;"",Datos!Q859=Q$1008),0,IF(Q$1004=0,0,1-CHOOSE(Q$1004,IF(ISNUMBER(Datos!Q859),AND(OR(Q$1005="",Datos!Q859&gt;=Q$1005),OR(Q$1006="",Datos!Q859&lt;=Q$1006)),FALSE),IF(ISNUMBER(Datos!Q859),AND(Datos!Q859=INT(Datos!Q859),AND(OR(Q$1005="",Datos!Q859&gt;=Q$1005),OR(Q$1006="",Datos!Q859&lt;=Q$1006))),FALSE),OR(ISNUMBER(FIND(";"&amp;UPPER(TRIM(Datos!Q859&amp;""))&amp;"=",Q$1007)),ISNUMBER(FIND(";"&amp;UPPER(TRIM(Datos!Q859&amp;""))&amp;";",Q$1007))),OR(UPPER(TRIM(Datos!Q859&amp;""))="SÍ",UPPER(TRIM(Datos!Q859&amp;""))="SI",UPPER(TRIM(Datos!Q859&amp;""))="NO"),IF(ISNUMBER(Datos!Q859),AND(OR(Q$1005="",Datos!Q859&gt;=Q$1005),OR(Q$1006="",Datos!Q859&lt;=Q$1006)),FALSE),TRUE))))</f>
        <v>0.0</v>
      </c>
      <c r="R859">
        <f>IF(Datos!R859="",0,IF(AND(R$1008&lt;&gt;"",Datos!R859=R$1008),0,IF(R$1004=0,0,1-CHOOSE(R$1004,IF(ISNUMBER(Datos!R859),AND(OR(R$1005="",Datos!R859&gt;=R$1005),OR(R$1006="",Datos!R859&lt;=R$1006)),FALSE),IF(ISNUMBER(Datos!R859),AND(Datos!R859=INT(Datos!R859),AND(OR(R$1005="",Datos!R859&gt;=R$1005),OR(R$1006="",Datos!R859&lt;=R$1006))),FALSE),OR(ISNUMBER(FIND(";"&amp;UPPER(TRIM(Datos!R859&amp;""))&amp;"=",R$1007)),ISNUMBER(FIND(";"&amp;UPPER(TRIM(Datos!R859&amp;""))&amp;";",R$1007))),OR(UPPER(TRIM(Datos!R859&amp;""))="SÍ",UPPER(TRIM(Datos!R859&amp;""))="SI",UPPER(TRIM(Datos!R859&amp;""))="NO"),IF(ISNUMBER(Datos!R859),AND(OR(R$1005="",Datos!R859&gt;=R$1005),OR(R$1006="",Datos!R859&lt;=R$1006)),FALSE),TRUE))))</f>
        <v>0.0</v>
      </c>
      <c r="S859">
        <f>IF(Datos!S859="",0,IF(AND(S$1008&lt;&gt;"",Datos!S859=S$1008),0,IF(S$1004=0,0,1-CHOOSE(S$1004,IF(ISNUMBER(Datos!S859),AND(OR(S$1005="",Datos!S859&gt;=S$1005),OR(S$1006="",Datos!S859&lt;=S$1006)),FALSE),IF(ISNUMBER(Datos!S859),AND(Datos!S859=INT(Datos!S859),AND(OR(S$1005="",Datos!S859&gt;=S$1005),OR(S$1006="",Datos!S859&lt;=S$1006))),FALSE),OR(ISNUMBER(FIND(";"&amp;UPPER(TRIM(Datos!S859&amp;""))&amp;"=",S$1007)),ISNUMBER(FIND(";"&amp;UPPER(TRIM(Datos!S859&amp;""))&amp;";",S$1007))),OR(UPPER(TRIM(Datos!S859&amp;""))="SÍ",UPPER(TRIM(Datos!S859&amp;""))="SI",UPPER(TRIM(Datos!S859&amp;""))="NO"),IF(ISNUMBER(Datos!S859),AND(OR(S$1005="",Datos!S859&gt;=S$1005),OR(S$1006="",Datos!S859&lt;=S$1006)),FALSE),TRUE))))</f>
        <v>0.0</v>
      </c>
      <c r="T859">
        <f>IF(Datos!T859="",0,IF(AND(T$1008&lt;&gt;"",Datos!T859=T$1008),0,IF(T$1004=0,0,1-CHOOSE(T$1004,IF(ISNUMBER(Datos!T859),AND(OR(T$1005="",Datos!T859&gt;=T$1005),OR(T$1006="",Datos!T859&lt;=T$1006)),FALSE),IF(ISNUMBER(Datos!T859),AND(Datos!T859=INT(Datos!T859),AND(OR(T$1005="",Datos!T859&gt;=T$1005),OR(T$1006="",Datos!T859&lt;=T$1006))),FALSE),OR(ISNUMBER(FIND(";"&amp;UPPER(TRIM(Datos!T859&amp;""))&amp;"=",T$1007)),ISNUMBER(FIND(";"&amp;UPPER(TRIM(Datos!T859&amp;""))&amp;";",T$1007))),OR(UPPER(TRIM(Datos!T859&amp;""))="SÍ",UPPER(TRIM(Datos!T859&amp;""))="SI",UPPER(TRIM(Datos!T859&amp;""))="NO"),IF(ISNUMBER(Datos!T859),AND(OR(T$1005="",Datos!T859&gt;=T$1005),OR(T$1006="",Datos!T859&lt;=T$1006)),FALSE),TRUE))))</f>
        <v>0.0</v>
      </c>
      <c r="U859">
        <f>IF(Datos!U859="",0,IF(AND(U$1008&lt;&gt;"",Datos!U859=U$1008),0,IF(U$1004=0,0,1-CHOOSE(U$1004,IF(ISNUMBER(Datos!U859),AND(OR(U$1005="",Datos!U859&gt;=U$1005),OR(U$1006="",Datos!U859&lt;=U$1006)),FALSE),IF(ISNUMBER(Datos!U859),AND(Datos!U859=INT(Datos!U859),AND(OR(U$1005="",Datos!U859&gt;=U$1005),OR(U$1006="",Datos!U859&lt;=U$1006))),FALSE),OR(ISNUMBER(FIND(";"&amp;UPPER(TRIM(Datos!U859&amp;""))&amp;"=",U$1007)),ISNUMBER(FIND(";"&amp;UPPER(TRIM(Datos!U859&amp;""))&amp;";",U$1007))),OR(UPPER(TRIM(Datos!U859&amp;""))="SÍ",UPPER(TRIM(Datos!U859&amp;""))="SI",UPPER(TRIM(Datos!U859&amp;""))="NO"),IF(ISNUMBER(Datos!U859),AND(OR(U$1005="",Datos!U859&gt;=U$1005),OR(U$1006="",Datos!U859&lt;=U$1006)),FALSE),TRUE))))</f>
        <v>0.0</v>
      </c>
      <c r="V859">
        <f>IF(Datos!V859="",0,IF(AND(V$1008&lt;&gt;"",Datos!V859=V$1008),0,IF(V$1004=0,0,1-CHOOSE(V$1004,IF(ISNUMBER(Datos!V859),AND(OR(V$1005="",Datos!V859&gt;=V$1005),OR(V$1006="",Datos!V859&lt;=V$1006)),FALSE),IF(ISNUMBER(Datos!V859),AND(Datos!V859=INT(Datos!V859),AND(OR(V$1005="",Datos!V859&gt;=V$1005),OR(V$1006="",Datos!V859&lt;=V$1006))),FALSE),OR(ISNUMBER(FIND(";"&amp;UPPER(TRIM(Datos!V859&amp;""))&amp;"=",V$1007)),ISNUMBER(FIND(";"&amp;UPPER(TRIM(Datos!V859&amp;""))&amp;";",V$1007))),OR(UPPER(TRIM(Datos!V859&amp;""))="SÍ",UPPER(TRIM(Datos!V859&amp;""))="SI",UPPER(TRIM(Datos!V859&amp;""))="NO"),IF(ISNUMBER(Datos!V859),AND(OR(V$1005="",Datos!V859&gt;=V$1005),OR(V$1006="",Datos!V859&lt;=V$1006)),FALSE),TRUE))))</f>
        <v>0.0</v>
      </c>
      <c r="W859">
        <f>IF(Datos!W859="",0,IF(AND(W$1008&lt;&gt;"",Datos!W859=W$1008),0,IF(W$1004=0,0,1-CHOOSE(W$1004,IF(ISNUMBER(Datos!W859),AND(OR(W$1005="",Datos!W859&gt;=W$1005),OR(W$1006="",Datos!W859&lt;=W$1006)),FALSE),IF(ISNUMBER(Datos!W859),AND(Datos!W859=INT(Datos!W859),AND(OR(W$1005="",Datos!W859&gt;=W$1005),OR(W$1006="",Datos!W859&lt;=W$1006))),FALSE),OR(ISNUMBER(FIND(";"&amp;UPPER(TRIM(Datos!W859&amp;""))&amp;"=",W$1007)),ISNUMBER(FIND(";"&amp;UPPER(TRIM(Datos!W859&amp;""))&amp;";",W$1007))),OR(UPPER(TRIM(Datos!W859&amp;""))="SÍ",UPPER(TRIM(Datos!W859&amp;""))="SI",UPPER(TRIM(Datos!W859&amp;""))="NO"),IF(ISNUMBER(Datos!W859),AND(OR(W$1005="",Datos!W859&gt;=W$1005),OR(W$1006="",Datos!W859&lt;=W$1006)),FALSE),TRUE))))</f>
        <v>0.0</v>
      </c>
      <c r="X859">
        <f>IF(Datos!X859="",0,IF(AND(X$1008&lt;&gt;"",Datos!X859=X$1008),0,IF(X$1004=0,0,1-CHOOSE(X$1004,IF(ISNUMBER(Datos!X859),AND(OR(X$1005="",Datos!X859&gt;=X$1005),OR(X$1006="",Datos!X859&lt;=X$1006)),FALSE),IF(ISNUMBER(Datos!X859),AND(Datos!X859=INT(Datos!X859),AND(OR(X$1005="",Datos!X859&gt;=X$1005),OR(X$1006="",Datos!X859&lt;=X$1006))),FALSE),OR(ISNUMBER(FIND(";"&amp;UPPER(TRIM(Datos!X859&amp;""))&amp;"=",X$1007)),ISNUMBER(FIND(";"&amp;UPPER(TRIM(Datos!X859&amp;""))&amp;";",X$1007))),OR(UPPER(TRIM(Datos!X859&amp;""))="SÍ",UPPER(TRIM(Datos!X859&amp;""))="SI",UPPER(TRIM(Datos!X859&amp;""))="NO"),IF(ISNUMBER(Datos!X859),AND(OR(X$1005="",Datos!X859&gt;=X$1005),OR(X$1006="",Datos!X859&lt;=X$1006)),FALSE),TRUE))))</f>
        <v>0.0</v>
      </c>
      <c r="Y859">
        <f>IF(Datos!Y859="",0,IF(AND(Y$1008&lt;&gt;"",Datos!Y859=Y$1008),0,IF(Y$1004=0,0,1-CHOOSE(Y$1004,IF(ISNUMBER(Datos!Y859),AND(OR(Y$1005="",Datos!Y859&gt;=Y$1005),OR(Y$1006="",Datos!Y859&lt;=Y$1006)),FALSE),IF(ISNUMBER(Datos!Y859),AND(Datos!Y859=INT(Datos!Y859),AND(OR(Y$1005="",Datos!Y859&gt;=Y$1005),OR(Y$1006="",Datos!Y859&lt;=Y$1006))),FALSE),OR(ISNUMBER(FIND(";"&amp;UPPER(TRIM(Datos!Y859&amp;""))&amp;"=",Y$1007)),ISNUMBER(FIND(";"&amp;UPPER(TRIM(Datos!Y859&amp;""))&amp;";",Y$1007))),OR(UPPER(TRIM(Datos!Y859&amp;""))="SÍ",UPPER(TRIM(Datos!Y859&amp;""))="SI",UPPER(TRIM(Datos!Y859&amp;""))="NO"),IF(ISNUMBER(Datos!Y859),AND(OR(Y$1005="",Datos!Y859&gt;=Y$1005),OR(Y$1006="",Datos!Y859&lt;=Y$1006)),FALSE),TRUE))))</f>
        <v>0.0</v>
      </c>
      <c r="Z859">
        <f>IF(Datos!Z859="",0,IF(AND(Z$1008&lt;&gt;"",Datos!Z859=Z$1008),0,IF(Z$1004=0,0,1-CHOOSE(Z$1004,IF(ISNUMBER(Datos!Z859),AND(OR(Z$1005="",Datos!Z859&gt;=Z$1005),OR(Z$1006="",Datos!Z859&lt;=Z$1006)),FALSE),IF(ISNUMBER(Datos!Z859),AND(Datos!Z859=INT(Datos!Z859),AND(OR(Z$1005="",Datos!Z859&gt;=Z$1005),OR(Z$1006="",Datos!Z859&lt;=Z$1006))),FALSE),OR(ISNUMBER(FIND(";"&amp;UPPER(TRIM(Datos!Z859&amp;""))&amp;"=",Z$1007)),ISNUMBER(FIND(";"&amp;UPPER(TRIM(Datos!Z859&amp;""))&amp;";",Z$1007))),OR(UPPER(TRIM(Datos!Z859&amp;""))="SÍ",UPPER(TRIM(Datos!Z859&amp;""))="SI",UPPER(TRIM(Datos!Z859&amp;""))="NO"),IF(ISNUMBER(Datos!Z859),AND(OR(Z$1005="",Datos!Z859&gt;=Z$1005),OR(Z$1006="",Datos!Z859&lt;=Z$1006)),FALSE),TRUE))))</f>
        <v>0.0</v>
      </c>
      <c r="AA859">
        <f>IF(Datos!AA859="",0,IF(AND(AA$1008&lt;&gt;"",Datos!AA859=AA$1008),0,IF(AA$1004=0,0,1-CHOOSE(AA$1004,IF(ISNUMBER(Datos!AA859),AND(OR(AA$1005="",Datos!AA859&gt;=AA$1005),OR(AA$1006="",Datos!AA859&lt;=AA$1006)),FALSE),IF(ISNUMBER(Datos!AA859),AND(Datos!AA859=INT(Datos!AA859),AND(OR(AA$1005="",Datos!AA859&gt;=AA$1005),OR(AA$1006="",Datos!AA859&lt;=AA$1006))),FALSE),OR(ISNUMBER(FIND(";"&amp;UPPER(TRIM(Datos!AA859&amp;""))&amp;"=",AA$1007)),ISNUMBER(FIND(";"&amp;UPPER(TRIM(Datos!AA859&amp;""))&amp;";",AA$1007))),OR(UPPER(TRIM(Datos!AA859&amp;""))="SÍ",UPPER(TRIM(Datos!AA859&amp;""))="SI",UPPER(TRIM(Datos!AA859&amp;""))="NO"),IF(ISNUMBER(Datos!AA859),AND(OR(AA$1005="",Datos!AA859&gt;=AA$1005),OR(AA$1006="",Datos!AA859&lt;=AA$1006)),FALSE),TRUE))))</f>
        <v>0.0</v>
      </c>
      <c r="AB859">
        <f>IF(Datos!AB859="",0,IF(AND(AB$1008&lt;&gt;"",Datos!AB859=AB$1008),0,IF(AB$1004=0,0,1-CHOOSE(AB$1004,IF(ISNUMBER(Datos!AB859),AND(OR(AB$1005="",Datos!AB859&gt;=AB$1005),OR(AB$1006="",Datos!AB859&lt;=AB$1006)),FALSE),IF(ISNUMBER(Datos!AB859),AND(Datos!AB859=INT(Datos!AB859),AND(OR(AB$1005="",Datos!AB859&gt;=AB$1005),OR(AB$1006="",Datos!AB859&lt;=AB$1006))),FALSE),OR(ISNUMBER(FIND(";"&amp;UPPER(TRIM(Datos!AB859&amp;""))&amp;"=",AB$1007)),ISNUMBER(FIND(";"&amp;UPPER(TRIM(Datos!AB859&amp;""))&amp;";",AB$1007))),OR(UPPER(TRIM(Datos!AB859&amp;""))="SÍ",UPPER(TRIM(Datos!AB859&amp;""))="SI",UPPER(TRIM(Datos!AB859&amp;""))="NO"),IF(ISNUMBER(Datos!AB859),AND(OR(AB$1005="",Datos!AB859&gt;=AB$1005),OR(AB$1006="",Datos!AB859&lt;=AB$1006)),FALSE),TRUE))))</f>
        <v>0.0</v>
      </c>
      <c r="AC859">
        <f>IF(Datos!AC859="",0,IF(AND(AC$1008&lt;&gt;"",Datos!AC859=AC$1008),0,IF(AC$1004=0,0,1-CHOOSE(AC$1004,IF(ISNUMBER(Datos!AC859),AND(OR(AC$1005="",Datos!AC859&gt;=AC$1005),OR(AC$1006="",Datos!AC859&lt;=AC$1006)),FALSE),IF(ISNUMBER(Datos!AC859),AND(Datos!AC859=INT(Datos!AC859),AND(OR(AC$1005="",Datos!AC859&gt;=AC$1005),OR(AC$1006="",Datos!AC859&lt;=AC$1006))),FALSE),OR(ISNUMBER(FIND(";"&amp;UPPER(TRIM(Datos!AC859&amp;""))&amp;"=",AC$1007)),ISNUMBER(FIND(";"&amp;UPPER(TRIM(Datos!AC859&amp;""))&amp;";",AC$1007))),OR(UPPER(TRIM(Datos!AC859&amp;""))="SÍ",UPPER(TRIM(Datos!AC859&amp;""))="SI",UPPER(TRIM(Datos!AC859&amp;""))="NO"),IF(ISNUMBER(Datos!AC859),AND(OR(AC$1005="",Datos!AC859&gt;=AC$1005),OR(AC$1006="",Datos!AC859&lt;=AC$1006)),FALSE),TRUE))))</f>
        <v>0.0</v>
      </c>
      <c r="AD859">
        <f>IF(Datos!AD859="",0,IF(AND(AD$1008&lt;&gt;"",Datos!AD859=AD$1008),0,IF(AD$1004=0,0,1-CHOOSE(AD$1004,IF(ISNUMBER(Datos!AD859),AND(OR(AD$1005="",Datos!AD859&gt;=AD$1005),OR(AD$1006="",Datos!AD859&lt;=AD$1006)),FALSE),IF(ISNUMBER(Datos!AD859),AND(Datos!AD859=INT(Datos!AD859),AND(OR(AD$1005="",Datos!AD859&gt;=AD$1005),OR(AD$1006="",Datos!AD859&lt;=AD$1006))),FALSE),OR(ISNUMBER(FIND(";"&amp;UPPER(TRIM(Datos!AD859&amp;""))&amp;"=",AD$1007)),ISNUMBER(FIND(";"&amp;UPPER(TRIM(Datos!AD859&amp;""))&amp;";",AD$1007))),OR(UPPER(TRIM(Datos!AD859&amp;""))="SÍ",UPPER(TRIM(Datos!AD859&amp;""))="SI",UPPER(TRIM(Datos!AD859&amp;""))="NO"),IF(ISNUMBER(Datos!AD859),AND(OR(AD$1005="",Datos!AD859&gt;=AD$1005),OR(AD$1006="",Datos!AD859&lt;=AD$1006)),FALSE),TRUE))))</f>
        <v>0.0</v>
      </c>
      <c r="AE859">
        <f>IF(Datos!AE859="",0,IF(AND(AE$1008&lt;&gt;"",Datos!AE859=AE$1008),0,IF(AE$1004=0,0,1-CHOOSE(AE$1004,IF(ISNUMBER(Datos!AE859),AND(OR(AE$1005="",Datos!AE859&gt;=AE$1005),OR(AE$1006="",Datos!AE859&lt;=AE$1006)),FALSE),IF(ISNUMBER(Datos!AE859),AND(Datos!AE859=INT(Datos!AE859),AND(OR(AE$1005="",Datos!AE859&gt;=AE$1005),OR(AE$1006="",Datos!AE859&lt;=AE$1006))),FALSE),OR(ISNUMBER(FIND(";"&amp;UPPER(TRIM(Datos!AE859&amp;""))&amp;"=",AE$1007)),ISNUMBER(FIND(";"&amp;UPPER(TRIM(Datos!AE859&amp;""))&amp;";",AE$1007))),OR(UPPER(TRIM(Datos!AE859&amp;""))="SÍ",UPPER(TRIM(Datos!AE859&amp;""))="SI",UPPER(TRIM(Datos!AE859&amp;""))="NO"),IF(ISNUMBER(Datos!AE859),AND(OR(AE$1005="",Datos!AE859&gt;=AE$1005),OR(AE$1006="",Datos!AE859&lt;=AE$1006)),FALSE),TRUE))))</f>
        <v>0.0</v>
      </c>
    </row>
    <row r="860" spans="2:31">
      <c r="B860">
        <f>IF(Datos!B860="",0,IF(AND(B$1008&lt;&gt;"",Datos!B860=B$1008),0,IF(B$1004=0,0,1-CHOOSE(B$1004,IF(ISNUMBER(Datos!B860),AND(OR(B$1005="",Datos!B860&gt;=B$1005),OR(B$1006="",Datos!B860&lt;=B$1006)),FALSE),IF(ISNUMBER(Datos!B860),AND(Datos!B860=INT(Datos!B860),AND(OR(B$1005="",Datos!B860&gt;=B$1005),OR(B$1006="",Datos!B860&lt;=B$1006))),FALSE),OR(ISNUMBER(FIND(";"&amp;UPPER(TRIM(Datos!B860&amp;""))&amp;"=",B$1007)),ISNUMBER(FIND(";"&amp;UPPER(TRIM(Datos!B860&amp;""))&amp;";",B$1007))),OR(UPPER(TRIM(Datos!B860&amp;""))="SÍ",UPPER(TRIM(Datos!B860&amp;""))="SI",UPPER(TRIM(Datos!B860&amp;""))="NO"),IF(ISNUMBER(Datos!B860),AND(OR(B$1005="",Datos!B860&gt;=B$1005),OR(B$1006="",Datos!B860&lt;=B$1006)),FALSE),TRUE))))</f>
        <v>0.0</v>
      </c>
      <c r="C860">
        <f>IF(Datos!C860="",0,IF(AND(C$1008&lt;&gt;"",Datos!C860=C$1008),0,IF(C$1004=0,0,1-CHOOSE(C$1004,IF(ISNUMBER(Datos!C860),AND(OR(C$1005="",Datos!C860&gt;=C$1005),OR(C$1006="",Datos!C860&lt;=C$1006)),FALSE),IF(ISNUMBER(Datos!C860),AND(Datos!C860=INT(Datos!C860),AND(OR(C$1005="",Datos!C860&gt;=C$1005),OR(C$1006="",Datos!C860&lt;=C$1006))),FALSE),OR(ISNUMBER(FIND(";"&amp;UPPER(TRIM(Datos!C860&amp;""))&amp;"=",C$1007)),ISNUMBER(FIND(";"&amp;UPPER(TRIM(Datos!C860&amp;""))&amp;";",C$1007))),OR(UPPER(TRIM(Datos!C860&amp;""))="SÍ",UPPER(TRIM(Datos!C860&amp;""))="SI",UPPER(TRIM(Datos!C860&amp;""))="NO"),IF(ISNUMBER(Datos!C860),AND(OR(C$1005="",Datos!C860&gt;=C$1005),OR(C$1006="",Datos!C860&lt;=C$1006)),FALSE),TRUE))))</f>
        <v>0.0</v>
      </c>
      <c r="D860">
        <f>IF(Datos!D860="",0,IF(AND(D$1008&lt;&gt;"",Datos!D860=D$1008),0,IF(D$1004=0,0,1-CHOOSE(D$1004,IF(ISNUMBER(Datos!D860),AND(OR(D$1005="",Datos!D860&gt;=D$1005),OR(D$1006="",Datos!D860&lt;=D$1006)),FALSE),IF(ISNUMBER(Datos!D860),AND(Datos!D860=INT(Datos!D860),AND(OR(D$1005="",Datos!D860&gt;=D$1005),OR(D$1006="",Datos!D860&lt;=D$1006))),FALSE),OR(ISNUMBER(FIND(";"&amp;UPPER(TRIM(Datos!D860&amp;""))&amp;"=",D$1007)),ISNUMBER(FIND(";"&amp;UPPER(TRIM(Datos!D860&amp;""))&amp;";",D$1007))),OR(UPPER(TRIM(Datos!D860&amp;""))="SÍ",UPPER(TRIM(Datos!D860&amp;""))="SI",UPPER(TRIM(Datos!D860&amp;""))="NO"),IF(ISNUMBER(Datos!D860),AND(OR(D$1005="",Datos!D860&gt;=D$1005),OR(D$1006="",Datos!D860&lt;=D$1006)),FALSE),TRUE))))</f>
        <v>0.0</v>
      </c>
      <c r="E860">
        <f>IF(Datos!E860="",0,IF(AND(E$1008&lt;&gt;"",Datos!E860=E$1008),0,IF(E$1004=0,0,1-CHOOSE(E$1004,IF(ISNUMBER(Datos!E860),AND(OR(E$1005="",Datos!E860&gt;=E$1005),OR(E$1006="",Datos!E860&lt;=E$1006)),FALSE),IF(ISNUMBER(Datos!E860),AND(Datos!E860=INT(Datos!E860),AND(OR(E$1005="",Datos!E860&gt;=E$1005),OR(E$1006="",Datos!E860&lt;=E$1006))),FALSE),OR(ISNUMBER(FIND(";"&amp;UPPER(TRIM(Datos!E860&amp;""))&amp;"=",E$1007)),ISNUMBER(FIND(";"&amp;UPPER(TRIM(Datos!E860&amp;""))&amp;";",E$1007))),OR(UPPER(TRIM(Datos!E860&amp;""))="SÍ",UPPER(TRIM(Datos!E860&amp;""))="SI",UPPER(TRIM(Datos!E860&amp;""))="NO"),IF(ISNUMBER(Datos!E860),AND(OR(E$1005="",Datos!E860&gt;=E$1005),OR(E$1006="",Datos!E860&lt;=E$1006)),FALSE),TRUE))))</f>
        <v>0.0</v>
      </c>
      <c r="F860">
        <f>IF(Datos!F860="",0,IF(AND(F$1008&lt;&gt;"",Datos!F860=F$1008),0,IF(F$1004=0,0,1-CHOOSE(F$1004,IF(ISNUMBER(Datos!F860),AND(OR(F$1005="",Datos!F860&gt;=F$1005),OR(F$1006="",Datos!F860&lt;=F$1006)),FALSE),IF(ISNUMBER(Datos!F860),AND(Datos!F860=INT(Datos!F860),AND(OR(F$1005="",Datos!F860&gt;=F$1005),OR(F$1006="",Datos!F860&lt;=F$1006))),FALSE),OR(ISNUMBER(FIND(";"&amp;UPPER(TRIM(Datos!F860&amp;""))&amp;"=",F$1007)),ISNUMBER(FIND(";"&amp;UPPER(TRIM(Datos!F860&amp;""))&amp;";",F$1007))),OR(UPPER(TRIM(Datos!F860&amp;""))="SÍ",UPPER(TRIM(Datos!F860&amp;""))="SI",UPPER(TRIM(Datos!F860&amp;""))="NO"),IF(ISNUMBER(Datos!F860),AND(OR(F$1005="",Datos!F860&gt;=F$1005),OR(F$1006="",Datos!F860&lt;=F$1006)),FALSE),TRUE))))</f>
        <v>0.0</v>
      </c>
      <c r="G860">
        <f>IF(Datos!G860="",0,IF(AND(G$1008&lt;&gt;"",Datos!G860=G$1008),0,IF(G$1004=0,0,1-CHOOSE(G$1004,IF(ISNUMBER(Datos!G860),AND(OR(G$1005="",Datos!G860&gt;=G$1005),OR(G$1006="",Datos!G860&lt;=G$1006)),FALSE),IF(ISNUMBER(Datos!G860),AND(Datos!G860=INT(Datos!G860),AND(OR(G$1005="",Datos!G860&gt;=G$1005),OR(G$1006="",Datos!G860&lt;=G$1006))),FALSE),OR(ISNUMBER(FIND(";"&amp;UPPER(TRIM(Datos!G860&amp;""))&amp;"=",G$1007)),ISNUMBER(FIND(";"&amp;UPPER(TRIM(Datos!G860&amp;""))&amp;";",G$1007))),OR(UPPER(TRIM(Datos!G860&amp;""))="SÍ",UPPER(TRIM(Datos!G860&amp;""))="SI",UPPER(TRIM(Datos!G860&amp;""))="NO"),IF(ISNUMBER(Datos!G860),AND(OR(G$1005="",Datos!G860&gt;=G$1005),OR(G$1006="",Datos!G860&lt;=G$1006)),FALSE),TRUE))))</f>
        <v>0.0</v>
      </c>
      <c r="H860">
        <f>IF(Datos!H860="",0,IF(AND(H$1008&lt;&gt;"",Datos!H860=H$1008),0,IF(H$1004=0,0,1-CHOOSE(H$1004,IF(ISNUMBER(Datos!H860),AND(OR(H$1005="",Datos!H860&gt;=H$1005),OR(H$1006="",Datos!H860&lt;=H$1006)),FALSE),IF(ISNUMBER(Datos!H860),AND(Datos!H860=INT(Datos!H860),AND(OR(H$1005="",Datos!H860&gt;=H$1005),OR(H$1006="",Datos!H860&lt;=H$1006))),FALSE),OR(ISNUMBER(FIND(";"&amp;UPPER(TRIM(Datos!H860&amp;""))&amp;"=",H$1007)),ISNUMBER(FIND(";"&amp;UPPER(TRIM(Datos!H860&amp;""))&amp;";",H$1007))),OR(UPPER(TRIM(Datos!H860&amp;""))="SÍ",UPPER(TRIM(Datos!H860&amp;""))="SI",UPPER(TRIM(Datos!H860&amp;""))="NO"),IF(ISNUMBER(Datos!H860),AND(OR(H$1005="",Datos!H860&gt;=H$1005),OR(H$1006="",Datos!H860&lt;=H$1006)),FALSE),TRUE))))</f>
        <v>0.0</v>
      </c>
      <c r="I860">
        <f>IF(Datos!I860="",0,IF(AND(I$1008&lt;&gt;"",Datos!I860=I$1008),0,IF(I$1004=0,0,1-CHOOSE(I$1004,IF(ISNUMBER(Datos!I860),AND(OR(I$1005="",Datos!I860&gt;=I$1005),OR(I$1006="",Datos!I860&lt;=I$1006)),FALSE),IF(ISNUMBER(Datos!I860),AND(Datos!I860=INT(Datos!I860),AND(OR(I$1005="",Datos!I860&gt;=I$1005),OR(I$1006="",Datos!I860&lt;=I$1006))),FALSE),OR(ISNUMBER(FIND(";"&amp;UPPER(TRIM(Datos!I860&amp;""))&amp;"=",I$1007)),ISNUMBER(FIND(";"&amp;UPPER(TRIM(Datos!I860&amp;""))&amp;";",I$1007))),OR(UPPER(TRIM(Datos!I860&amp;""))="SÍ",UPPER(TRIM(Datos!I860&amp;""))="SI",UPPER(TRIM(Datos!I860&amp;""))="NO"),IF(ISNUMBER(Datos!I860),AND(OR(I$1005="",Datos!I860&gt;=I$1005),OR(I$1006="",Datos!I860&lt;=I$1006)),FALSE),TRUE))))</f>
        <v>0.0</v>
      </c>
      <c r="J860">
        <f>IF(Datos!J860="",0,IF(AND(J$1008&lt;&gt;"",Datos!J860=J$1008),0,IF(J$1004=0,0,1-CHOOSE(J$1004,IF(ISNUMBER(Datos!J860),AND(OR(J$1005="",Datos!J860&gt;=J$1005),OR(J$1006="",Datos!J860&lt;=J$1006)),FALSE),IF(ISNUMBER(Datos!J860),AND(Datos!J860=INT(Datos!J860),AND(OR(J$1005="",Datos!J860&gt;=J$1005),OR(J$1006="",Datos!J860&lt;=J$1006))),FALSE),OR(ISNUMBER(FIND(";"&amp;UPPER(TRIM(Datos!J860&amp;""))&amp;"=",J$1007)),ISNUMBER(FIND(";"&amp;UPPER(TRIM(Datos!J860&amp;""))&amp;";",J$1007))),OR(UPPER(TRIM(Datos!J860&amp;""))="SÍ",UPPER(TRIM(Datos!J860&amp;""))="SI",UPPER(TRIM(Datos!J860&amp;""))="NO"),IF(ISNUMBER(Datos!J860),AND(OR(J$1005="",Datos!J860&gt;=J$1005),OR(J$1006="",Datos!J860&lt;=J$1006)),FALSE),TRUE))))</f>
        <v>0.0</v>
      </c>
      <c r="K860">
        <f>IF(Datos!K860="",0,IF(AND(K$1008&lt;&gt;"",Datos!K860=K$1008),0,IF(K$1004=0,0,1-CHOOSE(K$1004,IF(ISNUMBER(Datos!K860),AND(OR(K$1005="",Datos!K860&gt;=K$1005),OR(K$1006="",Datos!K860&lt;=K$1006)),FALSE),IF(ISNUMBER(Datos!K860),AND(Datos!K860=INT(Datos!K860),AND(OR(K$1005="",Datos!K860&gt;=K$1005),OR(K$1006="",Datos!K860&lt;=K$1006))),FALSE),OR(ISNUMBER(FIND(";"&amp;UPPER(TRIM(Datos!K860&amp;""))&amp;"=",K$1007)),ISNUMBER(FIND(";"&amp;UPPER(TRIM(Datos!K860&amp;""))&amp;";",K$1007))),OR(UPPER(TRIM(Datos!K860&amp;""))="SÍ",UPPER(TRIM(Datos!K860&amp;""))="SI",UPPER(TRIM(Datos!K860&amp;""))="NO"),IF(ISNUMBER(Datos!K860),AND(OR(K$1005="",Datos!K860&gt;=K$1005),OR(K$1006="",Datos!K860&lt;=K$1006)),FALSE),TRUE))))</f>
        <v>0.0</v>
      </c>
      <c r="L860">
        <f>IF(Datos!L860="",0,IF(AND(L$1008&lt;&gt;"",Datos!L860=L$1008),0,IF(L$1004=0,0,1-CHOOSE(L$1004,IF(ISNUMBER(Datos!L860),AND(OR(L$1005="",Datos!L860&gt;=L$1005),OR(L$1006="",Datos!L860&lt;=L$1006)),FALSE),IF(ISNUMBER(Datos!L860),AND(Datos!L860=INT(Datos!L860),AND(OR(L$1005="",Datos!L860&gt;=L$1005),OR(L$1006="",Datos!L860&lt;=L$1006))),FALSE),OR(ISNUMBER(FIND(";"&amp;UPPER(TRIM(Datos!L860&amp;""))&amp;"=",L$1007)),ISNUMBER(FIND(";"&amp;UPPER(TRIM(Datos!L860&amp;""))&amp;";",L$1007))),OR(UPPER(TRIM(Datos!L860&amp;""))="SÍ",UPPER(TRIM(Datos!L860&amp;""))="SI",UPPER(TRIM(Datos!L860&amp;""))="NO"),IF(ISNUMBER(Datos!L860),AND(OR(L$1005="",Datos!L860&gt;=L$1005),OR(L$1006="",Datos!L860&lt;=L$1006)),FALSE),TRUE))))</f>
        <v>0.0</v>
      </c>
      <c r="M860">
        <f>IF(Datos!M860="",0,IF(AND(M$1008&lt;&gt;"",Datos!M860=M$1008),0,IF(M$1004=0,0,1-CHOOSE(M$1004,IF(ISNUMBER(Datos!M860),AND(OR(M$1005="",Datos!M860&gt;=M$1005),OR(M$1006="",Datos!M860&lt;=M$1006)),FALSE),IF(ISNUMBER(Datos!M860),AND(Datos!M860=INT(Datos!M860),AND(OR(M$1005="",Datos!M860&gt;=M$1005),OR(M$1006="",Datos!M860&lt;=M$1006))),FALSE),OR(ISNUMBER(FIND(";"&amp;UPPER(TRIM(Datos!M860&amp;""))&amp;"=",M$1007)),ISNUMBER(FIND(";"&amp;UPPER(TRIM(Datos!M860&amp;""))&amp;";",M$1007))),OR(UPPER(TRIM(Datos!M860&amp;""))="SÍ",UPPER(TRIM(Datos!M860&amp;""))="SI",UPPER(TRIM(Datos!M860&amp;""))="NO"),IF(ISNUMBER(Datos!M860),AND(OR(M$1005="",Datos!M860&gt;=M$1005),OR(M$1006="",Datos!M860&lt;=M$1006)),FALSE),TRUE))))</f>
        <v>0.0</v>
      </c>
      <c r="N860">
        <f>IF(Datos!N860="",0,IF(AND(N$1008&lt;&gt;"",Datos!N860=N$1008),0,IF(N$1004=0,0,1-CHOOSE(N$1004,IF(ISNUMBER(Datos!N860),AND(OR(N$1005="",Datos!N860&gt;=N$1005),OR(N$1006="",Datos!N860&lt;=N$1006)),FALSE),IF(ISNUMBER(Datos!N860),AND(Datos!N860=INT(Datos!N860),AND(OR(N$1005="",Datos!N860&gt;=N$1005),OR(N$1006="",Datos!N860&lt;=N$1006))),FALSE),OR(ISNUMBER(FIND(";"&amp;UPPER(TRIM(Datos!N860&amp;""))&amp;"=",N$1007)),ISNUMBER(FIND(";"&amp;UPPER(TRIM(Datos!N860&amp;""))&amp;";",N$1007))),OR(UPPER(TRIM(Datos!N860&amp;""))="SÍ",UPPER(TRIM(Datos!N860&amp;""))="SI",UPPER(TRIM(Datos!N860&amp;""))="NO"),IF(ISNUMBER(Datos!N860),AND(OR(N$1005="",Datos!N860&gt;=N$1005),OR(N$1006="",Datos!N860&lt;=N$1006)),FALSE),TRUE))))</f>
        <v>0.0</v>
      </c>
      <c r="O860">
        <f>IF(Datos!O860="",0,IF(AND(O$1008&lt;&gt;"",Datos!O860=O$1008),0,IF(O$1004=0,0,1-CHOOSE(O$1004,IF(ISNUMBER(Datos!O860),AND(OR(O$1005="",Datos!O860&gt;=O$1005),OR(O$1006="",Datos!O860&lt;=O$1006)),FALSE),IF(ISNUMBER(Datos!O860),AND(Datos!O860=INT(Datos!O860),AND(OR(O$1005="",Datos!O860&gt;=O$1005),OR(O$1006="",Datos!O860&lt;=O$1006))),FALSE),OR(ISNUMBER(FIND(";"&amp;UPPER(TRIM(Datos!O860&amp;""))&amp;"=",O$1007)),ISNUMBER(FIND(";"&amp;UPPER(TRIM(Datos!O860&amp;""))&amp;";",O$1007))),OR(UPPER(TRIM(Datos!O860&amp;""))="SÍ",UPPER(TRIM(Datos!O860&amp;""))="SI",UPPER(TRIM(Datos!O860&amp;""))="NO"),IF(ISNUMBER(Datos!O860),AND(OR(O$1005="",Datos!O860&gt;=O$1005),OR(O$1006="",Datos!O860&lt;=O$1006)),FALSE),TRUE))))</f>
        <v>0.0</v>
      </c>
      <c r="P860">
        <f>IF(Datos!P860="",0,IF(AND(P$1008&lt;&gt;"",Datos!P860=P$1008),0,IF(P$1004=0,0,1-CHOOSE(P$1004,IF(ISNUMBER(Datos!P860),AND(OR(P$1005="",Datos!P860&gt;=P$1005),OR(P$1006="",Datos!P860&lt;=P$1006)),FALSE),IF(ISNUMBER(Datos!P860),AND(Datos!P860=INT(Datos!P860),AND(OR(P$1005="",Datos!P860&gt;=P$1005),OR(P$1006="",Datos!P860&lt;=P$1006))),FALSE),OR(ISNUMBER(FIND(";"&amp;UPPER(TRIM(Datos!P860&amp;""))&amp;"=",P$1007)),ISNUMBER(FIND(";"&amp;UPPER(TRIM(Datos!P860&amp;""))&amp;";",P$1007))),OR(UPPER(TRIM(Datos!P860&amp;""))="SÍ",UPPER(TRIM(Datos!P860&amp;""))="SI",UPPER(TRIM(Datos!P860&amp;""))="NO"),IF(ISNUMBER(Datos!P860),AND(OR(P$1005="",Datos!P860&gt;=P$1005),OR(P$1006="",Datos!P860&lt;=P$1006)),FALSE),TRUE))))</f>
        <v>0.0</v>
      </c>
      <c r="Q860">
        <f>IF(Datos!Q860="",0,IF(AND(Q$1008&lt;&gt;"",Datos!Q860=Q$1008),0,IF(Q$1004=0,0,1-CHOOSE(Q$1004,IF(ISNUMBER(Datos!Q860),AND(OR(Q$1005="",Datos!Q860&gt;=Q$1005),OR(Q$1006="",Datos!Q860&lt;=Q$1006)),FALSE),IF(ISNUMBER(Datos!Q860),AND(Datos!Q860=INT(Datos!Q860),AND(OR(Q$1005="",Datos!Q860&gt;=Q$1005),OR(Q$1006="",Datos!Q860&lt;=Q$1006))),FALSE),OR(ISNUMBER(FIND(";"&amp;UPPER(TRIM(Datos!Q860&amp;""))&amp;"=",Q$1007)),ISNUMBER(FIND(";"&amp;UPPER(TRIM(Datos!Q860&amp;""))&amp;";",Q$1007))),OR(UPPER(TRIM(Datos!Q860&amp;""))="SÍ",UPPER(TRIM(Datos!Q860&amp;""))="SI",UPPER(TRIM(Datos!Q860&amp;""))="NO"),IF(ISNUMBER(Datos!Q860),AND(OR(Q$1005="",Datos!Q860&gt;=Q$1005),OR(Q$1006="",Datos!Q860&lt;=Q$1006)),FALSE),TRUE))))</f>
        <v>0.0</v>
      </c>
      <c r="R860">
        <f>IF(Datos!R860="",0,IF(AND(R$1008&lt;&gt;"",Datos!R860=R$1008),0,IF(R$1004=0,0,1-CHOOSE(R$1004,IF(ISNUMBER(Datos!R860),AND(OR(R$1005="",Datos!R860&gt;=R$1005),OR(R$1006="",Datos!R860&lt;=R$1006)),FALSE),IF(ISNUMBER(Datos!R860),AND(Datos!R860=INT(Datos!R860),AND(OR(R$1005="",Datos!R860&gt;=R$1005),OR(R$1006="",Datos!R860&lt;=R$1006))),FALSE),OR(ISNUMBER(FIND(";"&amp;UPPER(TRIM(Datos!R860&amp;""))&amp;"=",R$1007)),ISNUMBER(FIND(";"&amp;UPPER(TRIM(Datos!R860&amp;""))&amp;";",R$1007))),OR(UPPER(TRIM(Datos!R860&amp;""))="SÍ",UPPER(TRIM(Datos!R860&amp;""))="SI",UPPER(TRIM(Datos!R860&amp;""))="NO"),IF(ISNUMBER(Datos!R860),AND(OR(R$1005="",Datos!R860&gt;=R$1005),OR(R$1006="",Datos!R860&lt;=R$1006)),FALSE),TRUE))))</f>
        <v>0.0</v>
      </c>
      <c r="S860">
        <f>IF(Datos!S860="",0,IF(AND(S$1008&lt;&gt;"",Datos!S860=S$1008),0,IF(S$1004=0,0,1-CHOOSE(S$1004,IF(ISNUMBER(Datos!S860),AND(OR(S$1005="",Datos!S860&gt;=S$1005),OR(S$1006="",Datos!S860&lt;=S$1006)),FALSE),IF(ISNUMBER(Datos!S860),AND(Datos!S860=INT(Datos!S860),AND(OR(S$1005="",Datos!S860&gt;=S$1005),OR(S$1006="",Datos!S860&lt;=S$1006))),FALSE),OR(ISNUMBER(FIND(";"&amp;UPPER(TRIM(Datos!S860&amp;""))&amp;"=",S$1007)),ISNUMBER(FIND(";"&amp;UPPER(TRIM(Datos!S860&amp;""))&amp;";",S$1007))),OR(UPPER(TRIM(Datos!S860&amp;""))="SÍ",UPPER(TRIM(Datos!S860&amp;""))="SI",UPPER(TRIM(Datos!S860&amp;""))="NO"),IF(ISNUMBER(Datos!S860),AND(OR(S$1005="",Datos!S860&gt;=S$1005),OR(S$1006="",Datos!S860&lt;=S$1006)),FALSE),TRUE))))</f>
        <v>0.0</v>
      </c>
      <c r="T860">
        <f>IF(Datos!T860="",0,IF(AND(T$1008&lt;&gt;"",Datos!T860=T$1008),0,IF(T$1004=0,0,1-CHOOSE(T$1004,IF(ISNUMBER(Datos!T860),AND(OR(T$1005="",Datos!T860&gt;=T$1005),OR(T$1006="",Datos!T860&lt;=T$1006)),FALSE),IF(ISNUMBER(Datos!T860),AND(Datos!T860=INT(Datos!T860),AND(OR(T$1005="",Datos!T860&gt;=T$1005),OR(T$1006="",Datos!T860&lt;=T$1006))),FALSE),OR(ISNUMBER(FIND(";"&amp;UPPER(TRIM(Datos!T860&amp;""))&amp;"=",T$1007)),ISNUMBER(FIND(";"&amp;UPPER(TRIM(Datos!T860&amp;""))&amp;";",T$1007))),OR(UPPER(TRIM(Datos!T860&amp;""))="SÍ",UPPER(TRIM(Datos!T860&amp;""))="SI",UPPER(TRIM(Datos!T860&amp;""))="NO"),IF(ISNUMBER(Datos!T860),AND(OR(T$1005="",Datos!T860&gt;=T$1005),OR(T$1006="",Datos!T860&lt;=T$1006)),FALSE),TRUE))))</f>
        <v>0.0</v>
      </c>
      <c r="U860">
        <f>IF(Datos!U860="",0,IF(AND(U$1008&lt;&gt;"",Datos!U860=U$1008),0,IF(U$1004=0,0,1-CHOOSE(U$1004,IF(ISNUMBER(Datos!U860),AND(OR(U$1005="",Datos!U860&gt;=U$1005),OR(U$1006="",Datos!U860&lt;=U$1006)),FALSE),IF(ISNUMBER(Datos!U860),AND(Datos!U860=INT(Datos!U860),AND(OR(U$1005="",Datos!U860&gt;=U$1005),OR(U$1006="",Datos!U860&lt;=U$1006))),FALSE),OR(ISNUMBER(FIND(";"&amp;UPPER(TRIM(Datos!U860&amp;""))&amp;"=",U$1007)),ISNUMBER(FIND(";"&amp;UPPER(TRIM(Datos!U860&amp;""))&amp;";",U$1007))),OR(UPPER(TRIM(Datos!U860&amp;""))="SÍ",UPPER(TRIM(Datos!U860&amp;""))="SI",UPPER(TRIM(Datos!U860&amp;""))="NO"),IF(ISNUMBER(Datos!U860),AND(OR(U$1005="",Datos!U860&gt;=U$1005),OR(U$1006="",Datos!U860&lt;=U$1006)),FALSE),TRUE))))</f>
        <v>0.0</v>
      </c>
      <c r="V860">
        <f>IF(Datos!V860="",0,IF(AND(V$1008&lt;&gt;"",Datos!V860=V$1008),0,IF(V$1004=0,0,1-CHOOSE(V$1004,IF(ISNUMBER(Datos!V860),AND(OR(V$1005="",Datos!V860&gt;=V$1005),OR(V$1006="",Datos!V860&lt;=V$1006)),FALSE),IF(ISNUMBER(Datos!V860),AND(Datos!V860=INT(Datos!V860),AND(OR(V$1005="",Datos!V860&gt;=V$1005),OR(V$1006="",Datos!V860&lt;=V$1006))),FALSE),OR(ISNUMBER(FIND(";"&amp;UPPER(TRIM(Datos!V860&amp;""))&amp;"=",V$1007)),ISNUMBER(FIND(";"&amp;UPPER(TRIM(Datos!V860&amp;""))&amp;";",V$1007))),OR(UPPER(TRIM(Datos!V860&amp;""))="SÍ",UPPER(TRIM(Datos!V860&amp;""))="SI",UPPER(TRIM(Datos!V860&amp;""))="NO"),IF(ISNUMBER(Datos!V860),AND(OR(V$1005="",Datos!V860&gt;=V$1005),OR(V$1006="",Datos!V860&lt;=V$1006)),FALSE),TRUE))))</f>
        <v>0.0</v>
      </c>
      <c r="W860">
        <f>IF(Datos!W860="",0,IF(AND(W$1008&lt;&gt;"",Datos!W860=W$1008),0,IF(W$1004=0,0,1-CHOOSE(W$1004,IF(ISNUMBER(Datos!W860),AND(OR(W$1005="",Datos!W860&gt;=W$1005),OR(W$1006="",Datos!W860&lt;=W$1006)),FALSE),IF(ISNUMBER(Datos!W860),AND(Datos!W860=INT(Datos!W860),AND(OR(W$1005="",Datos!W860&gt;=W$1005),OR(W$1006="",Datos!W860&lt;=W$1006))),FALSE),OR(ISNUMBER(FIND(";"&amp;UPPER(TRIM(Datos!W860&amp;""))&amp;"=",W$1007)),ISNUMBER(FIND(";"&amp;UPPER(TRIM(Datos!W860&amp;""))&amp;";",W$1007))),OR(UPPER(TRIM(Datos!W860&amp;""))="SÍ",UPPER(TRIM(Datos!W860&amp;""))="SI",UPPER(TRIM(Datos!W860&amp;""))="NO"),IF(ISNUMBER(Datos!W860),AND(OR(W$1005="",Datos!W860&gt;=W$1005),OR(W$1006="",Datos!W860&lt;=W$1006)),FALSE),TRUE))))</f>
        <v>0.0</v>
      </c>
      <c r="X860">
        <f>IF(Datos!X860="",0,IF(AND(X$1008&lt;&gt;"",Datos!X860=X$1008),0,IF(X$1004=0,0,1-CHOOSE(X$1004,IF(ISNUMBER(Datos!X860),AND(OR(X$1005="",Datos!X860&gt;=X$1005),OR(X$1006="",Datos!X860&lt;=X$1006)),FALSE),IF(ISNUMBER(Datos!X860),AND(Datos!X860=INT(Datos!X860),AND(OR(X$1005="",Datos!X860&gt;=X$1005),OR(X$1006="",Datos!X860&lt;=X$1006))),FALSE),OR(ISNUMBER(FIND(";"&amp;UPPER(TRIM(Datos!X860&amp;""))&amp;"=",X$1007)),ISNUMBER(FIND(";"&amp;UPPER(TRIM(Datos!X860&amp;""))&amp;";",X$1007))),OR(UPPER(TRIM(Datos!X860&amp;""))="SÍ",UPPER(TRIM(Datos!X860&amp;""))="SI",UPPER(TRIM(Datos!X860&amp;""))="NO"),IF(ISNUMBER(Datos!X860),AND(OR(X$1005="",Datos!X860&gt;=X$1005),OR(X$1006="",Datos!X860&lt;=X$1006)),FALSE),TRUE))))</f>
        <v>0.0</v>
      </c>
      <c r="Y860">
        <f>IF(Datos!Y860="",0,IF(AND(Y$1008&lt;&gt;"",Datos!Y860=Y$1008),0,IF(Y$1004=0,0,1-CHOOSE(Y$1004,IF(ISNUMBER(Datos!Y860),AND(OR(Y$1005="",Datos!Y860&gt;=Y$1005),OR(Y$1006="",Datos!Y860&lt;=Y$1006)),FALSE),IF(ISNUMBER(Datos!Y860),AND(Datos!Y860=INT(Datos!Y860),AND(OR(Y$1005="",Datos!Y860&gt;=Y$1005),OR(Y$1006="",Datos!Y860&lt;=Y$1006))),FALSE),OR(ISNUMBER(FIND(";"&amp;UPPER(TRIM(Datos!Y860&amp;""))&amp;"=",Y$1007)),ISNUMBER(FIND(";"&amp;UPPER(TRIM(Datos!Y860&amp;""))&amp;";",Y$1007))),OR(UPPER(TRIM(Datos!Y860&amp;""))="SÍ",UPPER(TRIM(Datos!Y860&amp;""))="SI",UPPER(TRIM(Datos!Y860&amp;""))="NO"),IF(ISNUMBER(Datos!Y860),AND(OR(Y$1005="",Datos!Y860&gt;=Y$1005),OR(Y$1006="",Datos!Y860&lt;=Y$1006)),FALSE),TRUE))))</f>
        <v>0.0</v>
      </c>
      <c r="Z860">
        <f>IF(Datos!Z860="",0,IF(AND(Z$1008&lt;&gt;"",Datos!Z860=Z$1008),0,IF(Z$1004=0,0,1-CHOOSE(Z$1004,IF(ISNUMBER(Datos!Z860),AND(OR(Z$1005="",Datos!Z860&gt;=Z$1005),OR(Z$1006="",Datos!Z860&lt;=Z$1006)),FALSE),IF(ISNUMBER(Datos!Z860),AND(Datos!Z860=INT(Datos!Z860),AND(OR(Z$1005="",Datos!Z860&gt;=Z$1005),OR(Z$1006="",Datos!Z860&lt;=Z$1006))),FALSE),OR(ISNUMBER(FIND(";"&amp;UPPER(TRIM(Datos!Z860&amp;""))&amp;"=",Z$1007)),ISNUMBER(FIND(";"&amp;UPPER(TRIM(Datos!Z860&amp;""))&amp;";",Z$1007))),OR(UPPER(TRIM(Datos!Z860&amp;""))="SÍ",UPPER(TRIM(Datos!Z860&amp;""))="SI",UPPER(TRIM(Datos!Z860&amp;""))="NO"),IF(ISNUMBER(Datos!Z860),AND(OR(Z$1005="",Datos!Z860&gt;=Z$1005),OR(Z$1006="",Datos!Z860&lt;=Z$1006)),FALSE),TRUE))))</f>
        <v>0.0</v>
      </c>
      <c r="AA860">
        <f>IF(Datos!AA860="",0,IF(AND(AA$1008&lt;&gt;"",Datos!AA860=AA$1008),0,IF(AA$1004=0,0,1-CHOOSE(AA$1004,IF(ISNUMBER(Datos!AA860),AND(OR(AA$1005="",Datos!AA860&gt;=AA$1005),OR(AA$1006="",Datos!AA860&lt;=AA$1006)),FALSE),IF(ISNUMBER(Datos!AA860),AND(Datos!AA860=INT(Datos!AA860),AND(OR(AA$1005="",Datos!AA860&gt;=AA$1005),OR(AA$1006="",Datos!AA860&lt;=AA$1006))),FALSE),OR(ISNUMBER(FIND(";"&amp;UPPER(TRIM(Datos!AA860&amp;""))&amp;"=",AA$1007)),ISNUMBER(FIND(";"&amp;UPPER(TRIM(Datos!AA860&amp;""))&amp;";",AA$1007))),OR(UPPER(TRIM(Datos!AA860&amp;""))="SÍ",UPPER(TRIM(Datos!AA860&amp;""))="SI",UPPER(TRIM(Datos!AA860&amp;""))="NO"),IF(ISNUMBER(Datos!AA860),AND(OR(AA$1005="",Datos!AA860&gt;=AA$1005),OR(AA$1006="",Datos!AA860&lt;=AA$1006)),FALSE),TRUE))))</f>
        <v>0.0</v>
      </c>
      <c r="AB860">
        <f>IF(Datos!AB860="",0,IF(AND(AB$1008&lt;&gt;"",Datos!AB860=AB$1008),0,IF(AB$1004=0,0,1-CHOOSE(AB$1004,IF(ISNUMBER(Datos!AB860),AND(OR(AB$1005="",Datos!AB860&gt;=AB$1005),OR(AB$1006="",Datos!AB860&lt;=AB$1006)),FALSE),IF(ISNUMBER(Datos!AB860),AND(Datos!AB860=INT(Datos!AB860),AND(OR(AB$1005="",Datos!AB860&gt;=AB$1005),OR(AB$1006="",Datos!AB860&lt;=AB$1006))),FALSE),OR(ISNUMBER(FIND(";"&amp;UPPER(TRIM(Datos!AB860&amp;""))&amp;"=",AB$1007)),ISNUMBER(FIND(";"&amp;UPPER(TRIM(Datos!AB860&amp;""))&amp;";",AB$1007))),OR(UPPER(TRIM(Datos!AB860&amp;""))="SÍ",UPPER(TRIM(Datos!AB860&amp;""))="SI",UPPER(TRIM(Datos!AB860&amp;""))="NO"),IF(ISNUMBER(Datos!AB860),AND(OR(AB$1005="",Datos!AB860&gt;=AB$1005),OR(AB$1006="",Datos!AB860&lt;=AB$1006)),FALSE),TRUE))))</f>
        <v>0.0</v>
      </c>
      <c r="AC860">
        <f>IF(Datos!AC860="",0,IF(AND(AC$1008&lt;&gt;"",Datos!AC860=AC$1008),0,IF(AC$1004=0,0,1-CHOOSE(AC$1004,IF(ISNUMBER(Datos!AC860),AND(OR(AC$1005="",Datos!AC860&gt;=AC$1005),OR(AC$1006="",Datos!AC860&lt;=AC$1006)),FALSE),IF(ISNUMBER(Datos!AC860),AND(Datos!AC860=INT(Datos!AC860),AND(OR(AC$1005="",Datos!AC860&gt;=AC$1005),OR(AC$1006="",Datos!AC860&lt;=AC$1006))),FALSE),OR(ISNUMBER(FIND(";"&amp;UPPER(TRIM(Datos!AC860&amp;""))&amp;"=",AC$1007)),ISNUMBER(FIND(";"&amp;UPPER(TRIM(Datos!AC860&amp;""))&amp;";",AC$1007))),OR(UPPER(TRIM(Datos!AC860&amp;""))="SÍ",UPPER(TRIM(Datos!AC860&amp;""))="SI",UPPER(TRIM(Datos!AC860&amp;""))="NO"),IF(ISNUMBER(Datos!AC860),AND(OR(AC$1005="",Datos!AC860&gt;=AC$1005),OR(AC$1006="",Datos!AC860&lt;=AC$1006)),FALSE),TRUE))))</f>
        <v>0.0</v>
      </c>
      <c r="AD860">
        <f>IF(Datos!AD860="",0,IF(AND(AD$1008&lt;&gt;"",Datos!AD860=AD$1008),0,IF(AD$1004=0,0,1-CHOOSE(AD$1004,IF(ISNUMBER(Datos!AD860),AND(OR(AD$1005="",Datos!AD860&gt;=AD$1005),OR(AD$1006="",Datos!AD860&lt;=AD$1006)),FALSE),IF(ISNUMBER(Datos!AD860),AND(Datos!AD860=INT(Datos!AD860),AND(OR(AD$1005="",Datos!AD860&gt;=AD$1005),OR(AD$1006="",Datos!AD860&lt;=AD$1006))),FALSE),OR(ISNUMBER(FIND(";"&amp;UPPER(TRIM(Datos!AD860&amp;""))&amp;"=",AD$1007)),ISNUMBER(FIND(";"&amp;UPPER(TRIM(Datos!AD860&amp;""))&amp;";",AD$1007))),OR(UPPER(TRIM(Datos!AD860&amp;""))="SÍ",UPPER(TRIM(Datos!AD860&amp;""))="SI",UPPER(TRIM(Datos!AD860&amp;""))="NO"),IF(ISNUMBER(Datos!AD860),AND(OR(AD$1005="",Datos!AD860&gt;=AD$1005),OR(AD$1006="",Datos!AD860&lt;=AD$1006)),FALSE),TRUE))))</f>
        <v>0.0</v>
      </c>
      <c r="AE860">
        <f>IF(Datos!AE860="",0,IF(AND(AE$1008&lt;&gt;"",Datos!AE860=AE$1008),0,IF(AE$1004=0,0,1-CHOOSE(AE$1004,IF(ISNUMBER(Datos!AE860),AND(OR(AE$1005="",Datos!AE860&gt;=AE$1005),OR(AE$1006="",Datos!AE860&lt;=AE$1006)),FALSE),IF(ISNUMBER(Datos!AE860),AND(Datos!AE860=INT(Datos!AE860),AND(OR(AE$1005="",Datos!AE860&gt;=AE$1005),OR(AE$1006="",Datos!AE860&lt;=AE$1006))),FALSE),OR(ISNUMBER(FIND(";"&amp;UPPER(TRIM(Datos!AE860&amp;""))&amp;"=",AE$1007)),ISNUMBER(FIND(";"&amp;UPPER(TRIM(Datos!AE860&amp;""))&amp;";",AE$1007))),OR(UPPER(TRIM(Datos!AE860&amp;""))="SÍ",UPPER(TRIM(Datos!AE860&amp;""))="SI",UPPER(TRIM(Datos!AE860&amp;""))="NO"),IF(ISNUMBER(Datos!AE860),AND(OR(AE$1005="",Datos!AE860&gt;=AE$1005),OR(AE$1006="",Datos!AE860&lt;=AE$1006)),FALSE),TRUE))))</f>
        <v>0.0</v>
      </c>
    </row>
    <row r="861" spans="2:31">
      <c r="B861">
        <f>IF(Datos!B861="",0,IF(AND(B$1008&lt;&gt;"",Datos!B861=B$1008),0,IF(B$1004=0,0,1-CHOOSE(B$1004,IF(ISNUMBER(Datos!B861),AND(OR(B$1005="",Datos!B861&gt;=B$1005),OR(B$1006="",Datos!B861&lt;=B$1006)),FALSE),IF(ISNUMBER(Datos!B861),AND(Datos!B861=INT(Datos!B861),AND(OR(B$1005="",Datos!B861&gt;=B$1005),OR(B$1006="",Datos!B861&lt;=B$1006))),FALSE),OR(ISNUMBER(FIND(";"&amp;UPPER(TRIM(Datos!B861&amp;""))&amp;"=",B$1007)),ISNUMBER(FIND(";"&amp;UPPER(TRIM(Datos!B861&amp;""))&amp;";",B$1007))),OR(UPPER(TRIM(Datos!B861&amp;""))="SÍ",UPPER(TRIM(Datos!B861&amp;""))="SI",UPPER(TRIM(Datos!B861&amp;""))="NO"),IF(ISNUMBER(Datos!B861),AND(OR(B$1005="",Datos!B861&gt;=B$1005),OR(B$1006="",Datos!B861&lt;=B$1006)),FALSE),TRUE))))</f>
        <v>0.0</v>
      </c>
      <c r="C861">
        <f>IF(Datos!C861="",0,IF(AND(C$1008&lt;&gt;"",Datos!C861=C$1008),0,IF(C$1004=0,0,1-CHOOSE(C$1004,IF(ISNUMBER(Datos!C861),AND(OR(C$1005="",Datos!C861&gt;=C$1005),OR(C$1006="",Datos!C861&lt;=C$1006)),FALSE),IF(ISNUMBER(Datos!C861),AND(Datos!C861=INT(Datos!C861),AND(OR(C$1005="",Datos!C861&gt;=C$1005),OR(C$1006="",Datos!C861&lt;=C$1006))),FALSE),OR(ISNUMBER(FIND(";"&amp;UPPER(TRIM(Datos!C861&amp;""))&amp;"=",C$1007)),ISNUMBER(FIND(";"&amp;UPPER(TRIM(Datos!C861&amp;""))&amp;";",C$1007))),OR(UPPER(TRIM(Datos!C861&amp;""))="SÍ",UPPER(TRIM(Datos!C861&amp;""))="SI",UPPER(TRIM(Datos!C861&amp;""))="NO"),IF(ISNUMBER(Datos!C861),AND(OR(C$1005="",Datos!C861&gt;=C$1005),OR(C$1006="",Datos!C861&lt;=C$1006)),FALSE),TRUE))))</f>
        <v>0.0</v>
      </c>
      <c r="D861">
        <f>IF(Datos!D861="",0,IF(AND(D$1008&lt;&gt;"",Datos!D861=D$1008),0,IF(D$1004=0,0,1-CHOOSE(D$1004,IF(ISNUMBER(Datos!D861),AND(OR(D$1005="",Datos!D861&gt;=D$1005),OR(D$1006="",Datos!D861&lt;=D$1006)),FALSE),IF(ISNUMBER(Datos!D861),AND(Datos!D861=INT(Datos!D861),AND(OR(D$1005="",Datos!D861&gt;=D$1005),OR(D$1006="",Datos!D861&lt;=D$1006))),FALSE),OR(ISNUMBER(FIND(";"&amp;UPPER(TRIM(Datos!D861&amp;""))&amp;"=",D$1007)),ISNUMBER(FIND(";"&amp;UPPER(TRIM(Datos!D861&amp;""))&amp;";",D$1007))),OR(UPPER(TRIM(Datos!D861&amp;""))="SÍ",UPPER(TRIM(Datos!D861&amp;""))="SI",UPPER(TRIM(Datos!D861&amp;""))="NO"),IF(ISNUMBER(Datos!D861),AND(OR(D$1005="",Datos!D861&gt;=D$1005),OR(D$1006="",Datos!D861&lt;=D$1006)),FALSE),TRUE))))</f>
        <v>0.0</v>
      </c>
      <c r="E861">
        <f>IF(Datos!E861="",0,IF(AND(E$1008&lt;&gt;"",Datos!E861=E$1008),0,IF(E$1004=0,0,1-CHOOSE(E$1004,IF(ISNUMBER(Datos!E861),AND(OR(E$1005="",Datos!E861&gt;=E$1005),OR(E$1006="",Datos!E861&lt;=E$1006)),FALSE),IF(ISNUMBER(Datos!E861),AND(Datos!E861=INT(Datos!E861),AND(OR(E$1005="",Datos!E861&gt;=E$1005),OR(E$1006="",Datos!E861&lt;=E$1006))),FALSE),OR(ISNUMBER(FIND(";"&amp;UPPER(TRIM(Datos!E861&amp;""))&amp;"=",E$1007)),ISNUMBER(FIND(";"&amp;UPPER(TRIM(Datos!E861&amp;""))&amp;";",E$1007))),OR(UPPER(TRIM(Datos!E861&amp;""))="SÍ",UPPER(TRIM(Datos!E861&amp;""))="SI",UPPER(TRIM(Datos!E861&amp;""))="NO"),IF(ISNUMBER(Datos!E861),AND(OR(E$1005="",Datos!E861&gt;=E$1005),OR(E$1006="",Datos!E861&lt;=E$1006)),FALSE),TRUE))))</f>
        <v>0.0</v>
      </c>
      <c r="F861">
        <f>IF(Datos!F861="",0,IF(AND(F$1008&lt;&gt;"",Datos!F861=F$1008),0,IF(F$1004=0,0,1-CHOOSE(F$1004,IF(ISNUMBER(Datos!F861),AND(OR(F$1005="",Datos!F861&gt;=F$1005),OR(F$1006="",Datos!F861&lt;=F$1006)),FALSE),IF(ISNUMBER(Datos!F861),AND(Datos!F861=INT(Datos!F861),AND(OR(F$1005="",Datos!F861&gt;=F$1005),OR(F$1006="",Datos!F861&lt;=F$1006))),FALSE),OR(ISNUMBER(FIND(";"&amp;UPPER(TRIM(Datos!F861&amp;""))&amp;"=",F$1007)),ISNUMBER(FIND(";"&amp;UPPER(TRIM(Datos!F861&amp;""))&amp;";",F$1007))),OR(UPPER(TRIM(Datos!F861&amp;""))="SÍ",UPPER(TRIM(Datos!F861&amp;""))="SI",UPPER(TRIM(Datos!F861&amp;""))="NO"),IF(ISNUMBER(Datos!F861),AND(OR(F$1005="",Datos!F861&gt;=F$1005),OR(F$1006="",Datos!F861&lt;=F$1006)),FALSE),TRUE))))</f>
        <v>0.0</v>
      </c>
      <c r="G861">
        <f>IF(Datos!G861="",0,IF(AND(G$1008&lt;&gt;"",Datos!G861=G$1008),0,IF(G$1004=0,0,1-CHOOSE(G$1004,IF(ISNUMBER(Datos!G861),AND(OR(G$1005="",Datos!G861&gt;=G$1005),OR(G$1006="",Datos!G861&lt;=G$1006)),FALSE),IF(ISNUMBER(Datos!G861),AND(Datos!G861=INT(Datos!G861),AND(OR(G$1005="",Datos!G861&gt;=G$1005),OR(G$1006="",Datos!G861&lt;=G$1006))),FALSE),OR(ISNUMBER(FIND(";"&amp;UPPER(TRIM(Datos!G861&amp;""))&amp;"=",G$1007)),ISNUMBER(FIND(";"&amp;UPPER(TRIM(Datos!G861&amp;""))&amp;";",G$1007))),OR(UPPER(TRIM(Datos!G861&amp;""))="SÍ",UPPER(TRIM(Datos!G861&amp;""))="SI",UPPER(TRIM(Datos!G861&amp;""))="NO"),IF(ISNUMBER(Datos!G861),AND(OR(G$1005="",Datos!G861&gt;=G$1005),OR(G$1006="",Datos!G861&lt;=G$1006)),FALSE),TRUE))))</f>
        <v>0.0</v>
      </c>
      <c r="H861">
        <f>IF(Datos!H861="",0,IF(AND(H$1008&lt;&gt;"",Datos!H861=H$1008),0,IF(H$1004=0,0,1-CHOOSE(H$1004,IF(ISNUMBER(Datos!H861),AND(OR(H$1005="",Datos!H861&gt;=H$1005),OR(H$1006="",Datos!H861&lt;=H$1006)),FALSE),IF(ISNUMBER(Datos!H861),AND(Datos!H861=INT(Datos!H861),AND(OR(H$1005="",Datos!H861&gt;=H$1005),OR(H$1006="",Datos!H861&lt;=H$1006))),FALSE),OR(ISNUMBER(FIND(";"&amp;UPPER(TRIM(Datos!H861&amp;""))&amp;"=",H$1007)),ISNUMBER(FIND(";"&amp;UPPER(TRIM(Datos!H861&amp;""))&amp;";",H$1007))),OR(UPPER(TRIM(Datos!H861&amp;""))="SÍ",UPPER(TRIM(Datos!H861&amp;""))="SI",UPPER(TRIM(Datos!H861&amp;""))="NO"),IF(ISNUMBER(Datos!H861),AND(OR(H$1005="",Datos!H861&gt;=H$1005),OR(H$1006="",Datos!H861&lt;=H$1006)),FALSE),TRUE))))</f>
        <v>0.0</v>
      </c>
      <c r="I861">
        <f>IF(Datos!I861="",0,IF(AND(I$1008&lt;&gt;"",Datos!I861=I$1008),0,IF(I$1004=0,0,1-CHOOSE(I$1004,IF(ISNUMBER(Datos!I861),AND(OR(I$1005="",Datos!I861&gt;=I$1005),OR(I$1006="",Datos!I861&lt;=I$1006)),FALSE),IF(ISNUMBER(Datos!I861),AND(Datos!I861=INT(Datos!I861),AND(OR(I$1005="",Datos!I861&gt;=I$1005),OR(I$1006="",Datos!I861&lt;=I$1006))),FALSE),OR(ISNUMBER(FIND(";"&amp;UPPER(TRIM(Datos!I861&amp;""))&amp;"=",I$1007)),ISNUMBER(FIND(";"&amp;UPPER(TRIM(Datos!I861&amp;""))&amp;";",I$1007))),OR(UPPER(TRIM(Datos!I861&amp;""))="SÍ",UPPER(TRIM(Datos!I861&amp;""))="SI",UPPER(TRIM(Datos!I861&amp;""))="NO"),IF(ISNUMBER(Datos!I861),AND(OR(I$1005="",Datos!I861&gt;=I$1005),OR(I$1006="",Datos!I861&lt;=I$1006)),FALSE),TRUE))))</f>
        <v>0.0</v>
      </c>
      <c r="J861">
        <f>IF(Datos!J861="",0,IF(AND(J$1008&lt;&gt;"",Datos!J861=J$1008),0,IF(J$1004=0,0,1-CHOOSE(J$1004,IF(ISNUMBER(Datos!J861),AND(OR(J$1005="",Datos!J861&gt;=J$1005),OR(J$1006="",Datos!J861&lt;=J$1006)),FALSE),IF(ISNUMBER(Datos!J861),AND(Datos!J861=INT(Datos!J861),AND(OR(J$1005="",Datos!J861&gt;=J$1005),OR(J$1006="",Datos!J861&lt;=J$1006))),FALSE),OR(ISNUMBER(FIND(";"&amp;UPPER(TRIM(Datos!J861&amp;""))&amp;"=",J$1007)),ISNUMBER(FIND(";"&amp;UPPER(TRIM(Datos!J861&amp;""))&amp;";",J$1007))),OR(UPPER(TRIM(Datos!J861&amp;""))="SÍ",UPPER(TRIM(Datos!J861&amp;""))="SI",UPPER(TRIM(Datos!J861&amp;""))="NO"),IF(ISNUMBER(Datos!J861),AND(OR(J$1005="",Datos!J861&gt;=J$1005),OR(J$1006="",Datos!J861&lt;=J$1006)),FALSE),TRUE))))</f>
        <v>0.0</v>
      </c>
      <c r="K861">
        <f>IF(Datos!K861="",0,IF(AND(K$1008&lt;&gt;"",Datos!K861=K$1008),0,IF(K$1004=0,0,1-CHOOSE(K$1004,IF(ISNUMBER(Datos!K861),AND(OR(K$1005="",Datos!K861&gt;=K$1005),OR(K$1006="",Datos!K861&lt;=K$1006)),FALSE),IF(ISNUMBER(Datos!K861),AND(Datos!K861=INT(Datos!K861),AND(OR(K$1005="",Datos!K861&gt;=K$1005),OR(K$1006="",Datos!K861&lt;=K$1006))),FALSE),OR(ISNUMBER(FIND(";"&amp;UPPER(TRIM(Datos!K861&amp;""))&amp;"=",K$1007)),ISNUMBER(FIND(";"&amp;UPPER(TRIM(Datos!K861&amp;""))&amp;";",K$1007))),OR(UPPER(TRIM(Datos!K861&amp;""))="SÍ",UPPER(TRIM(Datos!K861&amp;""))="SI",UPPER(TRIM(Datos!K861&amp;""))="NO"),IF(ISNUMBER(Datos!K861),AND(OR(K$1005="",Datos!K861&gt;=K$1005),OR(K$1006="",Datos!K861&lt;=K$1006)),FALSE),TRUE))))</f>
        <v>0.0</v>
      </c>
      <c r="L861">
        <f>IF(Datos!L861="",0,IF(AND(L$1008&lt;&gt;"",Datos!L861=L$1008),0,IF(L$1004=0,0,1-CHOOSE(L$1004,IF(ISNUMBER(Datos!L861),AND(OR(L$1005="",Datos!L861&gt;=L$1005),OR(L$1006="",Datos!L861&lt;=L$1006)),FALSE),IF(ISNUMBER(Datos!L861),AND(Datos!L861=INT(Datos!L861),AND(OR(L$1005="",Datos!L861&gt;=L$1005),OR(L$1006="",Datos!L861&lt;=L$1006))),FALSE),OR(ISNUMBER(FIND(";"&amp;UPPER(TRIM(Datos!L861&amp;""))&amp;"=",L$1007)),ISNUMBER(FIND(";"&amp;UPPER(TRIM(Datos!L861&amp;""))&amp;";",L$1007))),OR(UPPER(TRIM(Datos!L861&amp;""))="SÍ",UPPER(TRIM(Datos!L861&amp;""))="SI",UPPER(TRIM(Datos!L861&amp;""))="NO"),IF(ISNUMBER(Datos!L861),AND(OR(L$1005="",Datos!L861&gt;=L$1005),OR(L$1006="",Datos!L861&lt;=L$1006)),FALSE),TRUE))))</f>
        <v>0.0</v>
      </c>
      <c r="M861">
        <f>IF(Datos!M861="",0,IF(AND(M$1008&lt;&gt;"",Datos!M861=M$1008),0,IF(M$1004=0,0,1-CHOOSE(M$1004,IF(ISNUMBER(Datos!M861),AND(OR(M$1005="",Datos!M861&gt;=M$1005),OR(M$1006="",Datos!M861&lt;=M$1006)),FALSE),IF(ISNUMBER(Datos!M861),AND(Datos!M861=INT(Datos!M861),AND(OR(M$1005="",Datos!M861&gt;=M$1005),OR(M$1006="",Datos!M861&lt;=M$1006))),FALSE),OR(ISNUMBER(FIND(";"&amp;UPPER(TRIM(Datos!M861&amp;""))&amp;"=",M$1007)),ISNUMBER(FIND(";"&amp;UPPER(TRIM(Datos!M861&amp;""))&amp;";",M$1007))),OR(UPPER(TRIM(Datos!M861&amp;""))="SÍ",UPPER(TRIM(Datos!M861&amp;""))="SI",UPPER(TRIM(Datos!M861&amp;""))="NO"),IF(ISNUMBER(Datos!M861),AND(OR(M$1005="",Datos!M861&gt;=M$1005),OR(M$1006="",Datos!M861&lt;=M$1006)),FALSE),TRUE))))</f>
        <v>0.0</v>
      </c>
      <c r="N861">
        <f>IF(Datos!N861="",0,IF(AND(N$1008&lt;&gt;"",Datos!N861=N$1008),0,IF(N$1004=0,0,1-CHOOSE(N$1004,IF(ISNUMBER(Datos!N861),AND(OR(N$1005="",Datos!N861&gt;=N$1005),OR(N$1006="",Datos!N861&lt;=N$1006)),FALSE),IF(ISNUMBER(Datos!N861),AND(Datos!N861=INT(Datos!N861),AND(OR(N$1005="",Datos!N861&gt;=N$1005),OR(N$1006="",Datos!N861&lt;=N$1006))),FALSE),OR(ISNUMBER(FIND(";"&amp;UPPER(TRIM(Datos!N861&amp;""))&amp;"=",N$1007)),ISNUMBER(FIND(";"&amp;UPPER(TRIM(Datos!N861&amp;""))&amp;";",N$1007))),OR(UPPER(TRIM(Datos!N861&amp;""))="SÍ",UPPER(TRIM(Datos!N861&amp;""))="SI",UPPER(TRIM(Datos!N861&amp;""))="NO"),IF(ISNUMBER(Datos!N861),AND(OR(N$1005="",Datos!N861&gt;=N$1005),OR(N$1006="",Datos!N861&lt;=N$1006)),FALSE),TRUE))))</f>
        <v>0.0</v>
      </c>
      <c r="O861">
        <f>IF(Datos!O861="",0,IF(AND(O$1008&lt;&gt;"",Datos!O861=O$1008),0,IF(O$1004=0,0,1-CHOOSE(O$1004,IF(ISNUMBER(Datos!O861),AND(OR(O$1005="",Datos!O861&gt;=O$1005),OR(O$1006="",Datos!O861&lt;=O$1006)),FALSE),IF(ISNUMBER(Datos!O861),AND(Datos!O861=INT(Datos!O861),AND(OR(O$1005="",Datos!O861&gt;=O$1005),OR(O$1006="",Datos!O861&lt;=O$1006))),FALSE),OR(ISNUMBER(FIND(";"&amp;UPPER(TRIM(Datos!O861&amp;""))&amp;"=",O$1007)),ISNUMBER(FIND(";"&amp;UPPER(TRIM(Datos!O861&amp;""))&amp;";",O$1007))),OR(UPPER(TRIM(Datos!O861&amp;""))="SÍ",UPPER(TRIM(Datos!O861&amp;""))="SI",UPPER(TRIM(Datos!O861&amp;""))="NO"),IF(ISNUMBER(Datos!O861),AND(OR(O$1005="",Datos!O861&gt;=O$1005),OR(O$1006="",Datos!O861&lt;=O$1006)),FALSE),TRUE))))</f>
        <v>0.0</v>
      </c>
      <c r="P861">
        <f>IF(Datos!P861="",0,IF(AND(P$1008&lt;&gt;"",Datos!P861=P$1008),0,IF(P$1004=0,0,1-CHOOSE(P$1004,IF(ISNUMBER(Datos!P861),AND(OR(P$1005="",Datos!P861&gt;=P$1005),OR(P$1006="",Datos!P861&lt;=P$1006)),FALSE),IF(ISNUMBER(Datos!P861),AND(Datos!P861=INT(Datos!P861),AND(OR(P$1005="",Datos!P861&gt;=P$1005),OR(P$1006="",Datos!P861&lt;=P$1006))),FALSE),OR(ISNUMBER(FIND(";"&amp;UPPER(TRIM(Datos!P861&amp;""))&amp;"=",P$1007)),ISNUMBER(FIND(";"&amp;UPPER(TRIM(Datos!P861&amp;""))&amp;";",P$1007))),OR(UPPER(TRIM(Datos!P861&amp;""))="SÍ",UPPER(TRIM(Datos!P861&amp;""))="SI",UPPER(TRIM(Datos!P861&amp;""))="NO"),IF(ISNUMBER(Datos!P861),AND(OR(P$1005="",Datos!P861&gt;=P$1005),OR(P$1006="",Datos!P861&lt;=P$1006)),FALSE),TRUE))))</f>
        <v>0.0</v>
      </c>
      <c r="Q861">
        <f>IF(Datos!Q861="",0,IF(AND(Q$1008&lt;&gt;"",Datos!Q861=Q$1008),0,IF(Q$1004=0,0,1-CHOOSE(Q$1004,IF(ISNUMBER(Datos!Q861),AND(OR(Q$1005="",Datos!Q861&gt;=Q$1005),OR(Q$1006="",Datos!Q861&lt;=Q$1006)),FALSE),IF(ISNUMBER(Datos!Q861),AND(Datos!Q861=INT(Datos!Q861),AND(OR(Q$1005="",Datos!Q861&gt;=Q$1005),OR(Q$1006="",Datos!Q861&lt;=Q$1006))),FALSE),OR(ISNUMBER(FIND(";"&amp;UPPER(TRIM(Datos!Q861&amp;""))&amp;"=",Q$1007)),ISNUMBER(FIND(";"&amp;UPPER(TRIM(Datos!Q861&amp;""))&amp;";",Q$1007))),OR(UPPER(TRIM(Datos!Q861&amp;""))="SÍ",UPPER(TRIM(Datos!Q861&amp;""))="SI",UPPER(TRIM(Datos!Q861&amp;""))="NO"),IF(ISNUMBER(Datos!Q861),AND(OR(Q$1005="",Datos!Q861&gt;=Q$1005),OR(Q$1006="",Datos!Q861&lt;=Q$1006)),FALSE),TRUE))))</f>
        <v>0.0</v>
      </c>
      <c r="R861">
        <f>IF(Datos!R861="",0,IF(AND(R$1008&lt;&gt;"",Datos!R861=R$1008),0,IF(R$1004=0,0,1-CHOOSE(R$1004,IF(ISNUMBER(Datos!R861),AND(OR(R$1005="",Datos!R861&gt;=R$1005),OR(R$1006="",Datos!R861&lt;=R$1006)),FALSE),IF(ISNUMBER(Datos!R861),AND(Datos!R861=INT(Datos!R861),AND(OR(R$1005="",Datos!R861&gt;=R$1005),OR(R$1006="",Datos!R861&lt;=R$1006))),FALSE),OR(ISNUMBER(FIND(";"&amp;UPPER(TRIM(Datos!R861&amp;""))&amp;"=",R$1007)),ISNUMBER(FIND(";"&amp;UPPER(TRIM(Datos!R861&amp;""))&amp;";",R$1007))),OR(UPPER(TRIM(Datos!R861&amp;""))="SÍ",UPPER(TRIM(Datos!R861&amp;""))="SI",UPPER(TRIM(Datos!R861&amp;""))="NO"),IF(ISNUMBER(Datos!R861),AND(OR(R$1005="",Datos!R861&gt;=R$1005),OR(R$1006="",Datos!R861&lt;=R$1006)),FALSE),TRUE))))</f>
        <v>0.0</v>
      </c>
      <c r="S861">
        <f>IF(Datos!S861="",0,IF(AND(S$1008&lt;&gt;"",Datos!S861=S$1008),0,IF(S$1004=0,0,1-CHOOSE(S$1004,IF(ISNUMBER(Datos!S861),AND(OR(S$1005="",Datos!S861&gt;=S$1005),OR(S$1006="",Datos!S861&lt;=S$1006)),FALSE),IF(ISNUMBER(Datos!S861),AND(Datos!S861=INT(Datos!S861),AND(OR(S$1005="",Datos!S861&gt;=S$1005),OR(S$1006="",Datos!S861&lt;=S$1006))),FALSE),OR(ISNUMBER(FIND(";"&amp;UPPER(TRIM(Datos!S861&amp;""))&amp;"=",S$1007)),ISNUMBER(FIND(";"&amp;UPPER(TRIM(Datos!S861&amp;""))&amp;";",S$1007))),OR(UPPER(TRIM(Datos!S861&amp;""))="SÍ",UPPER(TRIM(Datos!S861&amp;""))="SI",UPPER(TRIM(Datos!S861&amp;""))="NO"),IF(ISNUMBER(Datos!S861),AND(OR(S$1005="",Datos!S861&gt;=S$1005),OR(S$1006="",Datos!S861&lt;=S$1006)),FALSE),TRUE))))</f>
        <v>0.0</v>
      </c>
      <c r="T861">
        <f>IF(Datos!T861="",0,IF(AND(T$1008&lt;&gt;"",Datos!T861=T$1008),0,IF(T$1004=0,0,1-CHOOSE(T$1004,IF(ISNUMBER(Datos!T861),AND(OR(T$1005="",Datos!T861&gt;=T$1005),OR(T$1006="",Datos!T861&lt;=T$1006)),FALSE),IF(ISNUMBER(Datos!T861),AND(Datos!T861=INT(Datos!T861),AND(OR(T$1005="",Datos!T861&gt;=T$1005),OR(T$1006="",Datos!T861&lt;=T$1006))),FALSE),OR(ISNUMBER(FIND(";"&amp;UPPER(TRIM(Datos!T861&amp;""))&amp;"=",T$1007)),ISNUMBER(FIND(";"&amp;UPPER(TRIM(Datos!T861&amp;""))&amp;";",T$1007))),OR(UPPER(TRIM(Datos!T861&amp;""))="SÍ",UPPER(TRIM(Datos!T861&amp;""))="SI",UPPER(TRIM(Datos!T861&amp;""))="NO"),IF(ISNUMBER(Datos!T861),AND(OR(T$1005="",Datos!T861&gt;=T$1005),OR(T$1006="",Datos!T861&lt;=T$1006)),FALSE),TRUE))))</f>
        <v>0.0</v>
      </c>
      <c r="U861">
        <f>IF(Datos!U861="",0,IF(AND(U$1008&lt;&gt;"",Datos!U861=U$1008),0,IF(U$1004=0,0,1-CHOOSE(U$1004,IF(ISNUMBER(Datos!U861),AND(OR(U$1005="",Datos!U861&gt;=U$1005),OR(U$1006="",Datos!U861&lt;=U$1006)),FALSE),IF(ISNUMBER(Datos!U861),AND(Datos!U861=INT(Datos!U861),AND(OR(U$1005="",Datos!U861&gt;=U$1005),OR(U$1006="",Datos!U861&lt;=U$1006))),FALSE),OR(ISNUMBER(FIND(";"&amp;UPPER(TRIM(Datos!U861&amp;""))&amp;"=",U$1007)),ISNUMBER(FIND(";"&amp;UPPER(TRIM(Datos!U861&amp;""))&amp;";",U$1007))),OR(UPPER(TRIM(Datos!U861&amp;""))="SÍ",UPPER(TRIM(Datos!U861&amp;""))="SI",UPPER(TRIM(Datos!U861&amp;""))="NO"),IF(ISNUMBER(Datos!U861),AND(OR(U$1005="",Datos!U861&gt;=U$1005),OR(U$1006="",Datos!U861&lt;=U$1006)),FALSE),TRUE))))</f>
        <v>0.0</v>
      </c>
      <c r="V861">
        <f>IF(Datos!V861="",0,IF(AND(V$1008&lt;&gt;"",Datos!V861=V$1008),0,IF(V$1004=0,0,1-CHOOSE(V$1004,IF(ISNUMBER(Datos!V861),AND(OR(V$1005="",Datos!V861&gt;=V$1005),OR(V$1006="",Datos!V861&lt;=V$1006)),FALSE),IF(ISNUMBER(Datos!V861),AND(Datos!V861=INT(Datos!V861),AND(OR(V$1005="",Datos!V861&gt;=V$1005),OR(V$1006="",Datos!V861&lt;=V$1006))),FALSE),OR(ISNUMBER(FIND(";"&amp;UPPER(TRIM(Datos!V861&amp;""))&amp;"=",V$1007)),ISNUMBER(FIND(";"&amp;UPPER(TRIM(Datos!V861&amp;""))&amp;";",V$1007))),OR(UPPER(TRIM(Datos!V861&amp;""))="SÍ",UPPER(TRIM(Datos!V861&amp;""))="SI",UPPER(TRIM(Datos!V861&amp;""))="NO"),IF(ISNUMBER(Datos!V861),AND(OR(V$1005="",Datos!V861&gt;=V$1005),OR(V$1006="",Datos!V861&lt;=V$1006)),FALSE),TRUE))))</f>
        <v>0.0</v>
      </c>
      <c r="W861">
        <f>IF(Datos!W861="",0,IF(AND(W$1008&lt;&gt;"",Datos!W861=W$1008),0,IF(W$1004=0,0,1-CHOOSE(W$1004,IF(ISNUMBER(Datos!W861),AND(OR(W$1005="",Datos!W861&gt;=W$1005),OR(W$1006="",Datos!W861&lt;=W$1006)),FALSE),IF(ISNUMBER(Datos!W861),AND(Datos!W861=INT(Datos!W861),AND(OR(W$1005="",Datos!W861&gt;=W$1005),OR(W$1006="",Datos!W861&lt;=W$1006))),FALSE),OR(ISNUMBER(FIND(";"&amp;UPPER(TRIM(Datos!W861&amp;""))&amp;"=",W$1007)),ISNUMBER(FIND(";"&amp;UPPER(TRIM(Datos!W861&amp;""))&amp;";",W$1007))),OR(UPPER(TRIM(Datos!W861&amp;""))="SÍ",UPPER(TRIM(Datos!W861&amp;""))="SI",UPPER(TRIM(Datos!W861&amp;""))="NO"),IF(ISNUMBER(Datos!W861),AND(OR(W$1005="",Datos!W861&gt;=W$1005),OR(W$1006="",Datos!W861&lt;=W$1006)),FALSE),TRUE))))</f>
        <v>0.0</v>
      </c>
      <c r="X861">
        <f>IF(Datos!X861="",0,IF(AND(X$1008&lt;&gt;"",Datos!X861=X$1008),0,IF(X$1004=0,0,1-CHOOSE(X$1004,IF(ISNUMBER(Datos!X861),AND(OR(X$1005="",Datos!X861&gt;=X$1005),OR(X$1006="",Datos!X861&lt;=X$1006)),FALSE),IF(ISNUMBER(Datos!X861),AND(Datos!X861=INT(Datos!X861),AND(OR(X$1005="",Datos!X861&gt;=X$1005),OR(X$1006="",Datos!X861&lt;=X$1006))),FALSE),OR(ISNUMBER(FIND(";"&amp;UPPER(TRIM(Datos!X861&amp;""))&amp;"=",X$1007)),ISNUMBER(FIND(";"&amp;UPPER(TRIM(Datos!X861&amp;""))&amp;";",X$1007))),OR(UPPER(TRIM(Datos!X861&amp;""))="SÍ",UPPER(TRIM(Datos!X861&amp;""))="SI",UPPER(TRIM(Datos!X861&amp;""))="NO"),IF(ISNUMBER(Datos!X861),AND(OR(X$1005="",Datos!X861&gt;=X$1005),OR(X$1006="",Datos!X861&lt;=X$1006)),FALSE),TRUE))))</f>
        <v>0.0</v>
      </c>
      <c r="Y861">
        <f>IF(Datos!Y861="",0,IF(AND(Y$1008&lt;&gt;"",Datos!Y861=Y$1008),0,IF(Y$1004=0,0,1-CHOOSE(Y$1004,IF(ISNUMBER(Datos!Y861),AND(OR(Y$1005="",Datos!Y861&gt;=Y$1005),OR(Y$1006="",Datos!Y861&lt;=Y$1006)),FALSE),IF(ISNUMBER(Datos!Y861),AND(Datos!Y861=INT(Datos!Y861),AND(OR(Y$1005="",Datos!Y861&gt;=Y$1005),OR(Y$1006="",Datos!Y861&lt;=Y$1006))),FALSE),OR(ISNUMBER(FIND(";"&amp;UPPER(TRIM(Datos!Y861&amp;""))&amp;"=",Y$1007)),ISNUMBER(FIND(";"&amp;UPPER(TRIM(Datos!Y861&amp;""))&amp;";",Y$1007))),OR(UPPER(TRIM(Datos!Y861&amp;""))="SÍ",UPPER(TRIM(Datos!Y861&amp;""))="SI",UPPER(TRIM(Datos!Y861&amp;""))="NO"),IF(ISNUMBER(Datos!Y861),AND(OR(Y$1005="",Datos!Y861&gt;=Y$1005),OR(Y$1006="",Datos!Y861&lt;=Y$1006)),FALSE),TRUE))))</f>
        <v>0.0</v>
      </c>
      <c r="Z861">
        <f>IF(Datos!Z861="",0,IF(AND(Z$1008&lt;&gt;"",Datos!Z861=Z$1008),0,IF(Z$1004=0,0,1-CHOOSE(Z$1004,IF(ISNUMBER(Datos!Z861),AND(OR(Z$1005="",Datos!Z861&gt;=Z$1005),OR(Z$1006="",Datos!Z861&lt;=Z$1006)),FALSE),IF(ISNUMBER(Datos!Z861),AND(Datos!Z861=INT(Datos!Z861),AND(OR(Z$1005="",Datos!Z861&gt;=Z$1005),OR(Z$1006="",Datos!Z861&lt;=Z$1006))),FALSE),OR(ISNUMBER(FIND(";"&amp;UPPER(TRIM(Datos!Z861&amp;""))&amp;"=",Z$1007)),ISNUMBER(FIND(";"&amp;UPPER(TRIM(Datos!Z861&amp;""))&amp;";",Z$1007))),OR(UPPER(TRIM(Datos!Z861&amp;""))="SÍ",UPPER(TRIM(Datos!Z861&amp;""))="SI",UPPER(TRIM(Datos!Z861&amp;""))="NO"),IF(ISNUMBER(Datos!Z861),AND(OR(Z$1005="",Datos!Z861&gt;=Z$1005),OR(Z$1006="",Datos!Z861&lt;=Z$1006)),FALSE),TRUE))))</f>
        <v>0.0</v>
      </c>
      <c r="AA861">
        <f>IF(Datos!AA861="",0,IF(AND(AA$1008&lt;&gt;"",Datos!AA861=AA$1008),0,IF(AA$1004=0,0,1-CHOOSE(AA$1004,IF(ISNUMBER(Datos!AA861),AND(OR(AA$1005="",Datos!AA861&gt;=AA$1005),OR(AA$1006="",Datos!AA861&lt;=AA$1006)),FALSE),IF(ISNUMBER(Datos!AA861),AND(Datos!AA861=INT(Datos!AA861),AND(OR(AA$1005="",Datos!AA861&gt;=AA$1005),OR(AA$1006="",Datos!AA861&lt;=AA$1006))),FALSE),OR(ISNUMBER(FIND(";"&amp;UPPER(TRIM(Datos!AA861&amp;""))&amp;"=",AA$1007)),ISNUMBER(FIND(";"&amp;UPPER(TRIM(Datos!AA861&amp;""))&amp;";",AA$1007))),OR(UPPER(TRIM(Datos!AA861&amp;""))="SÍ",UPPER(TRIM(Datos!AA861&amp;""))="SI",UPPER(TRIM(Datos!AA861&amp;""))="NO"),IF(ISNUMBER(Datos!AA861),AND(OR(AA$1005="",Datos!AA861&gt;=AA$1005),OR(AA$1006="",Datos!AA861&lt;=AA$1006)),FALSE),TRUE))))</f>
        <v>0.0</v>
      </c>
      <c r="AB861">
        <f>IF(Datos!AB861="",0,IF(AND(AB$1008&lt;&gt;"",Datos!AB861=AB$1008),0,IF(AB$1004=0,0,1-CHOOSE(AB$1004,IF(ISNUMBER(Datos!AB861),AND(OR(AB$1005="",Datos!AB861&gt;=AB$1005),OR(AB$1006="",Datos!AB861&lt;=AB$1006)),FALSE),IF(ISNUMBER(Datos!AB861),AND(Datos!AB861=INT(Datos!AB861),AND(OR(AB$1005="",Datos!AB861&gt;=AB$1005),OR(AB$1006="",Datos!AB861&lt;=AB$1006))),FALSE),OR(ISNUMBER(FIND(";"&amp;UPPER(TRIM(Datos!AB861&amp;""))&amp;"=",AB$1007)),ISNUMBER(FIND(";"&amp;UPPER(TRIM(Datos!AB861&amp;""))&amp;";",AB$1007))),OR(UPPER(TRIM(Datos!AB861&amp;""))="SÍ",UPPER(TRIM(Datos!AB861&amp;""))="SI",UPPER(TRIM(Datos!AB861&amp;""))="NO"),IF(ISNUMBER(Datos!AB861),AND(OR(AB$1005="",Datos!AB861&gt;=AB$1005),OR(AB$1006="",Datos!AB861&lt;=AB$1006)),FALSE),TRUE))))</f>
        <v>0.0</v>
      </c>
      <c r="AC861">
        <f>IF(Datos!AC861="",0,IF(AND(AC$1008&lt;&gt;"",Datos!AC861=AC$1008),0,IF(AC$1004=0,0,1-CHOOSE(AC$1004,IF(ISNUMBER(Datos!AC861),AND(OR(AC$1005="",Datos!AC861&gt;=AC$1005),OR(AC$1006="",Datos!AC861&lt;=AC$1006)),FALSE),IF(ISNUMBER(Datos!AC861),AND(Datos!AC861=INT(Datos!AC861),AND(OR(AC$1005="",Datos!AC861&gt;=AC$1005),OR(AC$1006="",Datos!AC861&lt;=AC$1006))),FALSE),OR(ISNUMBER(FIND(";"&amp;UPPER(TRIM(Datos!AC861&amp;""))&amp;"=",AC$1007)),ISNUMBER(FIND(";"&amp;UPPER(TRIM(Datos!AC861&amp;""))&amp;";",AC$1007))),OR(UPPER(TRIM(Datos!AC861&amp;""))="SÍ",UPPER(TRIM(Datos!AC861&amp;""))="SI",UPPER(TRIM(Datos!AC861&amp;""))="NO"),IF(ISNUMBER(Datos!AC861),AND(OR(AC$1005="",Datos!AC861&gt;=AC$1005),OR(AC$1006="",Datos!AC861&lt;=AC$1006)),FALSE),TRUE))))</f>
        <v>0.0</v>
      </c>
      <c r="AD861">
        <f>IF(Datos!AD861="",0,IF(AND(AD$1008&lt;&gt;"",Datos!AD861=AD$1008),0,IF(AD$1004=0,0,1-CHOOSE(AD$1004,IF(ISNUMBER(Datos!AD861),AND(OR(AD$1005="",Datos!AD861&gt;=AD$1005),OR(AD$1006="",Datos!AD861&lt;=AD$1006)),FALSE),IF(ISNUMBER(Datos!AD861),AND(Datos!AD861=INT(Datos!AD861),AND(OR(AD$1005="",Datos!AD861&gt;=AD$1005),OR(AD$1006="",Datos!AD861&lt;=AD$1006))),FALSE),OR(ISNUMBER(FIND(";"&amp;UPPER(TRIM(Datos!AD861&amp;""))&amp;"=",AD$1007)),ISNUMBER(FIND(";"&amp;UPPER(TRIM(Datos!AD861&amp;""))&amp;";",AD$1007))),OR(UPPER(TRIM(Datos!AD861&amp;""))="SÍ",UPPER(TRIM(Datos!AD861&amp;""))="SI",UPPER(TRIM(Datos!AD861&amp;""))="NO"),IF(ISNUMBER(Datos!AD861),AND(OR(AD$1005="",Datos!AD861&gt;=AD$1005),OR(AD$1006="",Datos!AD861&lt;=AD$1006)),FALSE),TRUE))))</f>
        <v>0.0</v>
      </c>
      <c r="AE861">
        <f>IF(Datos!AE861="",0,IF(AND(AE$1008&lt;&gt;"",Datos!AE861=AE$1008),0,IF(AE$1004=0,0,1-CHOOSE(AE$1004,IF(ISNUMBER(Datos!AE861),AND(OR(AE$1005="",Datos!AE861&gt;=AE$1005),OR(AE$1006="",Datos!AE861&lt;=AE$1006)),FALSE),IF(ISNUMBER(Datos!AE861),AND(Datos!AE861=INT(Datos!AE861),AND(OR(AE$1005="",Datos!AE861&gt;=AE$1005),OR(AE$1006="",Datos!AE861&lt;=AE$1006))),FALSE),OR(ISNUMBER(FIND(";"&amp;UPPER(TRIM(Datos!AE861&amp;""))&amp;"=",AE$1007)),ISNUMBER(FIND(";"&amp;UPPER(TRIM(Datos!AE861&amp;""))&amp;";",AE$1007))),OR(UPPER(TRIM(Datos!AE861&amp;""))="SÍ",UPPER(TRIM(Datos!AE861&amp;""))="SI",UPPER(TRIM(Datos!AE861&amp;""))="NO"),IF(ISNUMBER(Datos!AE861),AND(OR(AE$1005="",Datos!AE861&gt;=AE$1005),OR(AE$1006="",Datos!AE861&lt;=AE$1006)),FALSE),TRUE))))</f>
        <v>0.0</v>
      </c>
    </row>
    <row r="862" spans="2:31">
      <c r="B862">
        <f>IF(Datos!B862="",0,IF(AND(B$1008&lt;&gt;"",Datos!B862=B$1008),0,IF(B$1004=0,0,1-CHOOSE(B$1004,IF(ISNUMBER(Datos!B862),AND(OR(B$1005="",Datos!B862&gt;=B$1005),OR(B$1006="",Datos!B862&lt;=B$1006)),FALSE),IF(ISNUMBER(Datos!B862),AND(Datos!B862=INT(Datos!B862),AND(OR(B$1005="",Datos!B862&gt;=B$1005),OR(B$1006="",Datos!B862&lt;=B$1006))),FALSE),OR(ISNUMBER(FIND(";"&amp;UPPER(TRIM(Datos!B862&amp;""))&amp;"=",B$1007)),ISNUMBER(FIND(";"&amp;UPPER(TRIM(Datos!B862&amp;""))&amp;";",B$1007))),OR(UPPER(TRIM(Datos!B862&amp;""))="SÍ",UPPER(TRIM(Datos!B862&amp;""))="SI",UPPER(TRIM(Datos!B862&amp;""))="NO"),IF(ISNUMBER(Datos!B862),AND(OR(B$1005="",Datos!B862&gt;=B$1005),OR(B$1006="",Datos!B862&lt;=B$1006)),FALSE),TRUE))))</f>
        <v>0.0</v>
      </c>
      <c r="C862">
        <f>IF(Datos!C862="",0,IF(AND(C$1008&lt;&gt;"",Datos!C862=C$1008),0,IF(C$1004=0,0,1-CHOOSE(C$1004,IF(ISNUMBER(Datos!C862),AND(OR(C$1005="",Datos!C862&gt;=C$1005),OR(C$1006="",Datos!C862&lt;=C$1006)),FALSE),IF(ISNUMBER(Datos!C862),AND(Datos!C862=INT(Datos!C862),AND(OR(C$1005="",Datos!C862&gt;=C$1005),OR(C$1006="",Datos!C862&lt;=C$1006))),FALSE),OR(ISNUMBER(FIND(";"&amp;UPPER(TRIM(Datos!C862&amp;""))&amp;"=",C$1007)),ISNUMBER(FIND(";"&amp;UPPER(TRIM(Datos!C862&amp;""))&amp;";",C$1007))),OR(UPPER(TRIM(Datos!C862&amp;""))="SÍ",UPPER(TRIM(Datos!C862&amp;""))="SI",UPPER(TRIM(Datos!C862&amp;""))="NO"),IF(ISNUMBER(Datos!C862),AND(OR(C$1005="",Datos!C862&gt;=C$1005),OR(C$1006="",Datos!C862&lt;=C$1006)),FALSE),TRUE))))</f>
        <v>0.0</v>
      </c>
      <c r="D862">
        <f>IF(Datos!D862="",0,IF(AND(D$1008&lt;&gt;"",Datos!D862=D$1008),0,IF(D$1004=0,0,1-CHOOSE(D$1004,IF(ISNUMBER(Datos!D862),AND(OR(D$1005="",Datos!D862&gt;=D$1005),OR(D$1006="",Datos!D862&lt;=D$1006)),FALSE),IF(ISNUMBER(Datos!D862),AND(Datos!D862=INT(Datos!D862),AND(OR(D$1005="",Datos!D862&gt;=D$1005),OR(D$1006="",Datos!D862&lt;=D$1006))),FALSE),OR(ISNUMBER(FIND(";"&amp;UPPER(TRIM(Datos!D862&amp;""))&amp;"=",D$1007)),ISNUMBER(FIND(";"&amp;UPPER(TRIM(Datos!D862&amp;""))&amp;";",D$1007))),OR(UPPER(TRIM(Datos!D862&amp;""))="SÍ",UPPER(TRIM(Datos!D862&amp;""))="SI",UPPER(TRIM(Datos!D862&amp;""))="NO"),IF(ISNUMBER(Datos!D862),AND(OR(D$1005="",Datos!D862&gt;=D$1005),OR(D$1006="",Datos!D862&lt;=D$1006)),FALSE),TRUE))))</f>
        <v>0.0</v>
      </c>
      <c r="E862">
        <f>IF(Datos!E862="",0,IF(AND(E$1008&lt;&gt;"",Datos!E862=E$1008),0,IF(E$1004=0,0,1-CHOOSE(E$1004,IF(ISNUMBER(Datos!E862),AND(OR(E$1005="",Datos!E862&gt;=E$1005),OR(E$1006="",Datos!E862&lt;=E$1006)),FALSE),IF(ISNUMBER(Datos!E862),AND(Datos!E862=INT(Datos!E862),AND(OR(E$1005="",Datos!E862&gt;=E$1005),OR(E$1006="",Datos!E862&lt;=E$1006))),FALSE),OR(ISNUMBER(FIND(";"&amp;UPPER(TRIM(Datos!E862&amp;""))&amp;"=",E$1007)),ISNUMBER(FIND(";"&amp;UPPER(TRIM(Datos!E862&amp;""))&amp;";",E$1007))),OR(UPPER(TRIM(Datos!E862&amp;""))="SÍ",UPPER(TRIM(Datos!E862&amp;""))="SI",UPPER(TRIM(Datos!E862&amp;""))="NO"),IF(ISNUMBER(Datos!E862),AND(OR(E$1005="",Datos!E862&gt;=E$1005),OR(E$1006="",Datos!E862&lt;=E$1006)),FALSE),TRUE))))</f>
        <v>0.0</v>
      </c>
      <c r="F862">
        <f>IF(Datos!F862="",0,IF(AND(F$1008&lt;&gt;"",Datos!F862=F$1008),0,IF(F$1004=0,0,1-CHOOSE(F$1004,IF(ISNUMBER(Datos!F862),AND(OR(F$1005="",Datos!F862&gt;=F$1005),OR(F$1006="",Datos!F862&lt;=F$1006)),FALSE),IF(ISNUMBER(Datos!F862),AND(Datos!F862=INT(Datos!F862),AND(OR(F$1005="",Datos!F862&gt;=F$1005),OR(F$1006="",Datos!F862&lt;=F$1006))),FALSE),OR(ISNUMBER(FIND(";"&amp;UPPER(TRIM(Datos!F862&amp;""))&amp;"=",F$1007)),ISNUMBER(FIND(";"&amp;UPPER(TRIM(Datos!F862&amp;""))&amp;";",F$1007))),OR(UPPER(TRIM(Datos!F862&amp;""))="SÍ",UPPER(TRIM(Datos!F862&amp;""))="SI",UPPER(TRIM(Datos!F862&amp;""))="NO"),IF(ISNUMBER(Datos!F862),AND(OR(F$1005="",Datos!F862&gt;=F$1005),OR(F$1006="",Datos!F862&lt;=F$1006)),FALSE),TRUE))))</f>
        <v>0.0</v>
      </c>
      <c r="G862">
        <f>IF(Datos!G862="",0,IF(AND(G$1008&lt;&gt;"",Datos!G862=G$1008),0,IF(G$1004=0,0,1-CHOOSE(G$1004,IF(ISNUMBER(Datos!G862),AND(OR(G$1005="",Datos!G862&gt;=G$1005),OR(G$1006="",Datos!G862&lt;=G$1006)),FALSE),IF(ISNUMBER(Datos!G862),AND(Datos!G862=INT(Datos!G862),AND(OR(G$1005="",Datos!G862&gt;=G$1005),OR(G$1006="",Datos!G862&lt;=G$1006))),FALSE),OR(ISNUMBER(FIND(";"&amp;UPPER(TRIM(Datos!G862&amp;""))&amp;"=",G$1007)),ISNUMBER(FIND(";"&amp;UPPER(TRIM(Datos!G862&amp;""))&amp;";",G$1007))),OR(UPPER(TRIM(Datos!G862&amp;""))="SÍ",UPPER(TRIM(Datos!G862&amp;""))="SI",UPPER(TRIM(Datos!G862&amp;""))="NO"),IF(ISNUMBER(Datos!G862),AND(OR(G$1005="",Datos!G862&gt;=G$1005),OR(G$1006="",Datos!G862&lt;=G$1006)),FALSE),TRUE))))</f>
        <v>0.0</v>
      </c>
      <c r="H862">
        <f>IF(Datos!H862="",0,IF(AND(H$1008&lt;&gt;"",Datos!H862=H$1008),0,IF(H$1004=0,0,1-CHOOSE(H$1004,IF(ISNUMBER(Datos!H862),AND(OR(H$1005="",Datos!H862&gt;=H$1005),OR(H$1006="",Datos!H862&lt;=H$1006)),FALSE),IF(ISNUMBER(Datos!H862),AND(Datos!H862=INT(Datos!H862),AND(OR(H$1005="",Datos!H862&gt;=H$1005),OR(H$1006="",Datos!H862&lt;=H$1006))),FALSE),OR(ISNUMBER(FIND(";"&amp;UPPER(TRIM(Datos!H862&amp;""))&amp;"=",H$1007)),ISNUMBER(FIND(";"&amp;UPPER(TRIM(Datos!H862&amp;""))&amp;";",H$1007))),OR(UPPER(TRIM(Datos!H862&amp;""))="SÍ",UPPER(TRIM(Datos!H862&amp;""))="SI",UPPER(TRIM(Datos!H862&amp;""))="NO"),IF(ISNUMBER(Datos!H862),AND(OR(H$1005="",Datos!H862&gt;=H$1005),OR(H$1006="",Datos!H862&lt;=H$1006)),FALSE),TRUE))))</f>
        <v>0.0</v>
      </c>
      <c r="I862">
        <f>IF(Datos!I862="",0,IF(AND(I$1008&lt;&gt;"",Datos!I862=I$1008),0,IF(I$1004=0,0,1-CHOOSE(I$1004,IF(ISNUMBER(Datos!I862),AND(OR(I$1005="",Datos!I862&gt;=I$1005),OR(I$1006="",Datos!I862&lt;=I$1006)),FALSE),IF(ISNUMBER(Datos!I862),AND(Datos!I862=INT(Datos!I862),AND(OR(I$1005="",Datos!I862&gt;=I$1005),OR(I$1006="",Datos!I862&lt;=I$1006))),FALSE),OR(ISNUMBER(FIND(";"&amp;UPPER(TRIM(Datos!I862&amp;""))&amp;"=",I$1007)),ISNUMBER(FIND(";"&amp;UPPER(TRIM(Datos!I862&amp;""))&amp;";",I$1007))),OR(UPPER(TRIM(Datos!I862&amp;""))="SÍ",UPPER(TRIM(Datos!I862&amp;""))="SI",UPPER(TRIM(Datos!I862&amp;""))="NO"),IF(ISNUMBER(Datos!I862),AND(OR(I$1005="",Datos!I862&gt;=I$1005),OR(I$1006="",Datos!I862&lt;=I$1006)),FALSE),TRUE))))</f>
        <v>0.0</v>
      </c>
      <c r="J862">
        <f>IF(Datos!J862="",0,IF(AND(J$1008&lt;&gt;"",Datos!J862=J$1008),0,IF(J$1004=0,0,1-CHOOSE(J$1004,IF(ISNUMBER(Datos!J862),AND(OR(J$1005="",Datos!J862&gt;=J$1005),OR(J$1006="",Datos!J862&lt;=J$1006)),FALSE),IF(ISNUMBER(Datos!J862),AND(Datos!J862=INT(Datos!J862),AND(OR(J$1005="",Datos!J862&gt;=J$1005),OR(J$1006="",Datos!J862&lt;=J$1006))),FALSE),OR(ISNUMBER(FIND(";"&amp;UPPER(TRIM(Datos!J862&amp;""))&amp;"=",J$1007)),ISNUMBER(FIND(";"&amp;UPPER(TRIM(Datos!J862&amp;""))&amp;";",J$1007))),OR(UPPER(TRIM(Datos!J862&amp;""))="SÍ",UPPER(TRIM(Datos!J862&amp;""))="SI",UPPER(TRIM(Datos!J862&amp;""))="NO"),IF(ISNUMBER(Datos!J862),AND(OR(J$1005="",Datos!J862&gt;=J$1005),OR(J$1006="",Datos!J862&lt;=J$1006)),FALSE),TRUE))))</f>
        <v>0.0</v>
      </c>
      <c r="K862">
        <f>IF(Datos!K862="",0,IF(AND(K$1008&lt;&gt;"",Datos!K862=K$1008),0,IF(K$1004=0,0,1-CHOOSE(K$1004,IF(ISNUMBER(Datos!K862),AND(OR(K$1005="",Datos!K862&gt;=K$1005),OR(K$1006="",Datos!K862&lt;=K$1006)),FALSE),IF(ISNUMBER(Datos!K862),AND(Datos!K862=INT(Datos!K862),AND(OR(K$1005="",Datos!K862&gt;=K$1005),OR(K$1006="",Datos!K862&lt;=K$1006))),FALSE),OR(ISNUMBER(FIND(";"&amp;UPPER(TRIM(Datos!K862&amp;""))&amp;"=",K$1007)),ISNUMBER(FIND(";"&amp;UPPER(TRIM(Datos!K862&amp;""))&amp;";",K$1007))),OR(UPPER(TRIM(Datos!K862&amp;""))="SÍ",UPPER(TRIM(Datos!K862&amp;""))="SI",UPPER(TRIM(Datos!K862&amp;""))="NO"),IF(ISNUMBER(Datos!K862),AND(OR(K$1005="",Datos!K862&gt;=K$1005),OR(K$1006="",Datos!K862&lt;=K$1006)),FALSE),TRUE))))</f>
        <v>0.0</v>
      </c>
      <c r="L862">
        <f>IF(Datos!L862="",0,IF(AND(L$1008&lt;&gt;"",Datos!L862=L$1008),0,IF(L$1004=0,0,1-CHOOSE(L$1004,IF(ISNUMBER(Datos!L862),AND(OR(L$1005="",Datos!L862&gt;=L$1005),OR(L$1006="",Datos!L862&lt;=L$1006)),FALSE),IF(ISNUMBER(Datos!L862),AND(Datos!L862=INT(Datos!L862),AND(OR(L$1005="",Datos!L862&gt;=L$1005),OR(L$1006="",Datos!L862&lt;=L$1006))),FALSE),OR(ISNUMBER(FIND(";"&amp;UPPER(TRIM(Datos!L862&amp;""))&amp;"=",L$1007)),ISNUMBER(FIND(";"&amp;UPPER(TRIM(Datos!L862&amp;""))&amp;";",L$1007))),OR(UPPER(TRIM(Datos!L862&amp;""))="SÍ",UPPER(TRIM(Datos!L862&amp;""))="SI",UPPER(TRIM(Datos!L862&amp;""))="NO"),IF(ISNUMBER(Datos!L862),AND(OR(L$1005="",Datos!L862&gt;=L$1005),OR(L$1006="",Datos!L862&lt;=L$1006)),FALSE),TRUE))))</f>
        <v>0.0</v>
      </c>
      <c r="M862">
        <f>IF(Datos!M862="",0,IF(AND(M$1008&lt;&gt;"",Datos!M862=M$1008),0,IF(M$1004=0,0,1-CHOOSE(M$1004,IF(ISNUMBER(Datos!M862),AND(OR(M$1005="",Datos!M862&gt;=M$1005),OR(M$1006="",Datos!M862&lt;=M$1006)),FALSE),IF(ISNUMBER(Datos!M862),AND(Datos!M862=INT(Datos!M862),AND(OR(M$1005="",Datos!M862&gt;=M$1005),OR(M$1006="",Datos!M862&lt;=M$1006))),FALSE),OR(ISNUMBER(FIND(";"&amp;UPPER(TRIM(Datos!M862&amp;""))&amp;"=",M$1007)),ISNUMBER(FIND(";"&amp;UPPER(TRIM(Datos!M862&amp;""))&amp;";",M$1007))),OR(UPPER(TRIM(Datos!M862&amp;""))="SÍ",UPPER(TRIM(Datos!M862&amp;""))="SI",UPPER(TRIM(Datos!M862&amp;""))="NO"),IF(ISNUMBER(Datos!M862),AND(OR(M$1005="",Datos!M862&gt;=M$1005),OR(M$1006="",Datos!M862&lt;=M$1006)),FALSE),TRUE))))</f>
        <v>0.0</v>
      </c>
      <c r="N862">
        <f>IF(Datos!N862="",0,IF(AND(N$1008&lt;&gt;"",Datos!N862=N$1008),0,IF(N$1004=0,0,1-CHOOSE(N$1004,IF(ISNUMBER(Datos!N862),AND(OR(N$1005="",Datos!N862&gt;=N$1005),OR(N$1006="",Datos!N862&lt;=N$1006)),FALSE),IF(ISNUMBER(Datos!N862),AND(Datos!N862=INT(Datos!N862),AND(OR(N$1005="",Datos!N862&gt;=N$1005),OR(N$1006="",Datos!N862&lt;=N$1006))),FALSE),OR(ISNUMBER(FIND(";"&amp;UPPER(TRIM(Datos!N862&amp;""))&amp;"=",N$1007)),ISNUMBER(FIND(";"&amp;UPPER(TRIM(Datos!N862&amp;""))&amp;";",N$1007))),OR(UPPER(TRIM(Datos!N862&amp;""))="SÍ",UPPER(TRIM(Datos!N862&amp;""))="SI",UPPER(TRIM(Datos!N862&amp;""))="NO"),IF(ISNUMBER(Datos!N862),AND(OR(N$1005="",Datos!N862&gt;=N$1005),OR(N$1006="",Datos!N862&lt;=N$1006)),FALSE),TRUE))))</f>
        <v>0.0</v>
      </c>
      <c r="O862">
        <f>IF(Datos!O862="",0,IF(AND(O$1008&lt;&gt;"",Datos!O862=O$1008),0,IF(O$1004=0,0,1-CHOOSE(O$1004,IF(ISNUMBER(Datos!O862),AND(OR(O$1005="",Datos!O862&gt;=O$1005),OR(O$1006="",Datos!O862&lt;=O$1006)),FALSE),IF(ISNUMBER(Datos!O862),AND(Datos!O862=INT(Datos!O862),AND(OR(O$1005="",Datos!O862&gt;=O$1005),OR(O$1006="",Datos!O862&lt;=O$1006))),FALSE),OR(ISNUMBER(FIND(";"&amp;UPPER(TRIM(Datos!O862&amp;""))&amp;"=",O$1007)),ISNUMBER(FIND(";"&amp;UPPER(TRIM(Datos!O862&amp;""))&amp;";",O$1007))),OR(UPPER(TRIM(Datos!O862&amp;""))="SÍ",UPPER(TRIM(Datos!O862&amp;""))="SI",UPPER(TRIM(Datos!O862&amp;""))="NO"),IF(ISNUMBER(Datos!O862),AND(OR(O$1005="",Datos!O862&gt;=O$1005),OR(O$1006="",Datos!O862&lt;=O$1006)),FALSE),TRUE))))</f>
        <v>0.0</v>
      </c>
      <c r="P862">
        <f>IF(Datos!P862="",0,IF(AND(P$1008&lt;&gt;"",Datos!P862=P$1008),0,IF(P$1004=0,0,1-CHOOSE(P$1004,IF(ISNUMBER(Datos!P862),AND(OR(P$1005="",Datos!P862&gt;=P$1005),OR(P$1006="",Datos!P862&lt;=P$1006)),FALSE),IF(ISNUMBER(Datos!P862),AND(Datos!P862=INT(Datos!P862),AND(OR(P$1005="",Datos!P862&gt;=P$1005),OR(P$1006="",Datos!P862&lt;=P$1006))),FALSE),OR(ISNUMBER(FIND(";"&amp;UPPER(TRIM(Datos!P862&amp;""))&amp;"=",P$1007)),ISNUMBER(FIND(";"&amp;UPPER(TRIM(Datos!P862&amp;""))&amp;";",P$1007))),OR(UPPER(TRIM(Datos!P862&amp;""))="SÍ",UPPER(TRIM(Datos!P862&amp;""))="SI",UPPER(TRIM(Datos!P862&amp;""))="NO"),IF(ISNUMBER(Datos!P862),AND(OR(P$1005="",Datos!P862&gt;=P$1005),OR(P$1006="",Datos!P862&lt;=P$1006)),FALSE),TRUE))))</f>
        <v>0.0</v>
      </c>
      <c r="Q862">
        <f>IF(Datos!Q862="",0,IF(AND(Q$1008&lt;&gt;"",Datos!Q862=Q$1008),0,IF(Q$1004=0,0,1-CHOOSE(Q$1004,IF(ISNUMBER(Datos!Q862),AND(OR(Q$1005="",Datos!Q862&gt;=Q$1005),OR(Q$1006="",Datos!Q862&lt;=Q$1006)),FALSE),IF(ISNUMBER(Datos!Q862),AND(Datos!Q862=INT(Datos!Q862),AND(OR(Q$1005="",Datos!Q862&gt;=Q$1005),OR(Q$1006="",Datos!Q862&lt;=Q$1006))),FALSE),OR(ISNUMBER(FIND(";"&amp;UPPER(TRIM(Datos!Q862&amp;""))&amp;"=",Q$1007)),ISNUMBER(FIND(";"&amp;UPPER(TRIM(Datos!Q862&amp;""))&amp;";",Q$1007))),OR(UPPER(TRIM(Datos!Q862&amp;""))="SÍ",UPPER(TRIM(Datos!Q862&amp;""))="SI",UPPER(TRIM(Datos!Q862&amp;""))="NO"),IF(ISNUMBER(Datos!Q862),AND(OR(Q$1005="",Datos!Q862&gt;=Q$1005),OR(Q$1006="",Datos!Q862&lt;=Q$1006)),FALSE),TRUE))))</f>
        <v>0.0</v>
      </c>
      <c r="R862">
        <f>IF(Datos!R862="",0,IF(AND(R$1008&lt;&gt;"",Datos!R862=R$1008),0,IF(R$1004=0,0,1-CHOOSE(R$1004,IF(ISNUMBER(Datos!R862),AND(OR(R$1005="",Datos!R862&gt;=R$1005),OR(R$1006="",Datos!R862&lt;=R$1006)),FALSE),IF(ISNUMBER(Datos!R862),AND(Datos!R862=INT(Datos!R862),AND(OR(R$1005="",Datos!R862&gt;=R$1005),OR(R$1006="",Datos!R862&lt;=R$1006))),FALSE),OR(ISNUMBER(FIND(";"&amp;UPPER(TRIM(Datos!R862&amp;""))&amp;"=",R$1007)),ISNUMBER(FIND(";"&amp;UPPER(TRIM(Datos!R862&amp;""))&amp;";",R$1007))),OR(UPPER(TRIM(Datos!R862&amp;""))="SÍ",UPPER(TRIM(Datos!R862&amp;""))="SI",UPPER(TRIM(Datos!R862&amp;""))="NO"),IF(ISNUMBER(Datos!R862),AND(OR(R$1005="",Datos!R862&gt;=R$1005),OR(R$1006="",Datos!R862&lt;=R$1006)),FALSE),TRUE))))</f>
        <v>0.0</v>
      </c>
      <c r="S862">
        <f>IF(Datos!S862="",0,IF(AND(S$1008&lt;&gt;"",Datos!S862=S$1008),0,IF(S$1004=0,0,1-CHOOSE(S$1004,IF(ISNUMBER(Datos!S862),AND(OR(S$1005="",Datos!S862&gt;=S$1005),OR(S$1006="",Datos!S862&lt;=S$1006)),FALSE),IF(ISNUMBER(Datos!S862),AND(Datos!S862=INT(Datos!S862),AND(OR(S$1005="",Datos!S862&gt;=S$1005),OR(S$1006="",Datos!S862&lt;=S$1006))),FALSE),OR(ISNUMBER(FIND(";"&amp;UPPER(TRIM(Datos!S862&amp;""))&amp;"=",S$1007)),ISNUMBER(FIND(";"&amp;UPPER(TRIM(Datos!S862&amp;""))&amp;";",S$1007))),OR(UPPER(TRIM(Datos!S862&amp;""))="SÍ",UPPER(TRIM(Datos!S862&amp;""))="SI",UPPER(TRIM(Datos!S862&amp;""))="NO"),IF(ISNUMBER(Datos!S862),AND(OR(S$1005="",Datos!S862&gt;=S$1005),OR(S$1006="",Datos!S862&lt;=S$1006)),FALSE),TRUE))))</f>
        <v>0.0</v>
      </c>
      <c r="T862">
        <f>IF(Datos!T862="",0,IF(AND(T$1008&lt;&gt;"",Datos!T862=T$1008),0,IF(T$1004=0,0,1-CHOOSE(T$1004,IF(ISNUMBER(Datos!T862),AND(OR(T$1005="",Datos!T862&gt;=T$1005),OR(T$1006="",Datos!T862&lt;=T$1006)),FALSE),IF(ISNUMBER(Datos!T862),AND(Datos!T862=INT(Datos!T862),AND(OR(T$1005="",Datos!T862&gt;=T$1005),OR(T$1006="",Datos!T862&lt;=T$1006))),FALSE),OR(ISNUMBER(FIND(";"&amp;UPPER(TRIM(Datos!T862&amp;""))&amp;"=",T$1007)),ISNUMBER(FIND(";"&amp;UPPER(TRIM(Datos!T862&amp;""))&amp;";",T$1007))),OR(UPPER(TRIM(Datos!T862&amp;""))="SÍ",UPPER(TRIM(Datos!T862&amp;""))="SI",UPPER(TRIM(Datos!T862&amp;""))="NO"),IF(ISNUMBER(Datos!T862),AND(OR(T$1005="",Datos!T862&gt;=T$1005),OR(T$1006="",Datos!T862&lt;=T$1006)),FALSE),TRUE))))</f>
        <v>0.0</v>
      </c>
      <c r="U862">
        <f>IF(Datos!U862="",0,IF(AND(U$1008&lt;&gt;"",Datos!U862=U$1008),0,IF(U$1004=0,0,1-CHOOSE(U$1004,IF(ISNUMBER(Datos!U862),AND(OR(U$1005="",Datos!U862&gt;=U$1005),OR(U$1006="",Datos!U862&lt;=U$1006)),FALSE),IF(ISNUMBER(Datos!U862),AND(Datos!U862=INT(Datos!U862),AND(OR(U$1005="",Datos!U862&gt;=U$1005),OR(U$1006="",Datos!U862&lt;=U$1006))),FALSE),OR(ISNUMBER(FIND(";"&amp;UPPER(TRIM(Datos!U862&amp;""))&amp;"=",U$1007)),ISNUMBER(FIND(";"&amp;UPPER(TRIM(Datos!U862&amp;""))&amp;";",U$1007))),OR(UPPER(TRIM(Datos!U862&amp;""))="SÍ",UPPER(TRIM(Datos!U862&amp;""))="SI",UPPER(TRIM(Datos!U862&amp;""))="NO"),IF(ISNUMBER(Datos!U862),AND(OR(U$1005="",Datos!U862&gt;=U$1005),OR(U$1006="",Datos!U862&lt;=U$1006)),FALSE),TRUE))))</f>
        <v>0.0</v>
      </c>
      <c r="V862">
        <f>IF(Datos!V862="",0,IF(AND(V$1008&lt;&gt;"",Datos!V862=V$1008),0,IF(V$1004=0,0,1-CHOOSE(V$1004,IF(ISNUMBER(Datos!V862),AND(OR(V$1005="",Datos!V862&gt;=V$1005),OR(V$1006="",Datos!V862&lt;=V$1006)),FALSE),IF(ISNUMBER(Datos!V862),AND(Datos!V862=INT(Datos!V862),AND(OR(V$1005="",Datos!V862&gt;=V$1005),OR(V$1006="",Datos!V862&lt;=V$1006))),FALSE),OR(ISNUMBER(FIND(";"&amp;UPPER(TRIM(Datos!V862&amp;""))&amp;"=",V$1007)),ISNUMBER(FIND(";"&amp;UPPER(TRIM(Datos!V862&amp;""))&amp;";",V$1007))),OR(UPPER(TRIM(Datos!V862&amp;""))="SÍ",UPPER(TRIM(Datos!V862&amp;""))="SI",UPPER(TRIM(Datos!V862&amp;""))="NO"),IF(ISNUMBER(Datos!V862),AND(OR(V$1005="",Datos!V862&gt;=V$1005),OR(V$1006="",Datos!V862&lt;=V$1006)),FALSE),TRUE))))</f>
        <v>0.0</v>
      </c>
      <c r="W862">
        <f>IF(Datos!W862="",0,IF(AND(W$1008&lt;&gt;"",Datos!W862=W$1008),0,IF(W$1004=0,0,1-CHOOSE(W$1004,IF(ISNUMBER(Datos!W862),AND(OR(W$1005="",Datos!W862&gt;=W$1005),OR(W$1006="",Datos!W862&lt;=W$1006)),FALSE),IF(ISNUMBER(Datos!W862),AND(Datos!W862=INT(Datos!W862),AND(OR(W$1005="",Datos!W862&gt;=W$1005),OR(W$1006="",Datos!W862&lt;=W$1006))),FALSE),OR(ISNUMBER(FIND(";"&amp;UPPER(TRIM(Datos!W862&amp;""))&amp;"=",W$1007)),ISNUMBER(FIND(";"&amp;UPPER(TRIM(Datos!W862&amp;""))&amp;";",W$1007))),OR(UPPER(TRIM(Datos!W862&amp;""))="SÍ",UPPER(TRIM(Datos!W862&amp;""))="SI",UPPER(TRIM(Datos!W862&amp;""))="NO"),IF(ISNUMBER(Datos!W862),AND(OR(W$1005="",Datos!W862&gt;=W$1005),OR(W$1006="",Datos!W862&lt;=W$1006)),FALSE),TRUE))))</f>
        <v>0.0</v>
      </c>
      <c r="X862">
        <f>IF(Datos!X862="",0,IF(AND(X$1008&lt;&gt;"",Datos!X862=X$1008),0,IF(X$1004=0,0,1-CHOOSE(X$1004,IF(ISNUMBER(Datos!X862),AND(OR(X$1005="",Datos!X862&gt;=X$1005),OR(X$1006="",Datos!X862&lt;=X$1006)),FALSE),IF(ISNUMBER(Datos!X862),AND(Datos!X862=INT(Datos!X862),AND(OR(X$1005="",Datos!X862&gt;=X$1005),OR(X$1006="",Datos!X862&lt;=X$1006))),FALSE),OR(ISNUMBER(FIND(";"&amp;UPPER(TRIM(Datos!X862&amp;""))&amp;"=",X$1007)),ISNUMBER(FIND(";"&amp;UPPER(TRIM(Datos!X862&amp;""))&amp;";",X$1007))),OR(UPPER(TRIM(Datos!X862&amp;""))="SÍ",UPPER(TRIM(Datos!X862&amp;""))="SI",UPPER(TRIM(Datos!X862&amp;""))="NO"),IF(ISNUMBER(Datos!X862),AND(OR(X$1005="",Datos!X862&gt;=X$1005),OR(X$1006="",Datos!X862&lt;=X$1006)),FALSE),TRUE))))</f>
        <v>0.0</v>
      </c>
      <c r="Y862">
        <f>IF(Datos!Y862="",0,IF(AND(Y$1008&lt;&gt;"",Datos!Y862=Y$1008),0,IF(Y$1004=0,0,1-CHOOSE(Y$1004,IF(ISNUMBER(Datos!Y862),AND(OR(Y$1005="",Datos!Y862&gt;=Y$1005),OR(Y$1006="",Datos!Y862&lt;=Y$1006)),FALSE),IF(ISNUMBER(Datos!Y862),AND(Datos!Y862=INT(Datos!Y862),AND(OR(Y$1005="",Datos!Y862&gt;=Y$1005),OR(Y$1006="",Datos!Y862&lt;=Y$1006))),FALSE),OR(ISNUMBER(FIND(";"&amp;UPPER(TRIM(Datos!Y862&amp;""))&amp;"=",Y$1007)),ISNUMBER(FIND(";"&amp;UPPER(TRIM(Datos!Y862&amp;""))&amp;";",Y$1007))),OR(UPPER(TRIM(Datos!Y862&amp;""))="SÍ",UPPER(TRIM(Datos!Y862&amp;""))="SI",UPPER(TRIM(Datos!Y862&amp;""))="NO"),IF(ISNUMBER(Datos!Y862),AND(OR(Y$1005="",Datos!Y862&gt;=Y$1005),OR(Y$1006="",Datos!Y862&lt;=Y$1006)),FALSE),TRUE))))</f>
        <v>0.0</v>
      </c>
      <c r="Z862">
        <f>IF(Datos!Z862="",0,IF(AND(Z$1008&lt;&gt;"",Datos!Z862=Z$1008),0,IF(Z$1004=0,0,1-CHOOSE(Z$1004,IF(ISNUMBER(Datos!Z862),AND(OR(Z$1005="",Datos!Z862&gt;=Z$1005),OR(Z$1006="",Datos!Z862&lt;=Z$1006)),FALSE),IF(ISNUMBER(Datos!Z862),AND(Datos!Z862=INT(Datos!Z862),AND(OR(Z$1005="",Datos!Z862&gt;=Z$1005),OR(Z$1006="",Datos!Z862&lt;=Z$1006))),FALSE),OR(ISNUMBER(FIND(";"&amp;UPPER(TRIM(Datos!Z862&amp;""))&amp;"=",Z$1007)),ISNUMBER(FIND(";"&amp;UPPER(TRIM(Datos!Z862&amp;""))&amp;";",Z$1007))),OR(UPPER(TRIM(Datos!Z862&amp;""))="SÍ",UPPER(TRIM(Datos!Z862&amp;""))="SI",UPPER(TRIM(Datos!Z862&amp;""))="NO"),IF(ISNUMBER(Datos!Z862),AND(OR(Z$1005="",Datos!Z862&gt;=Z$1005),OR(Z$1006="",Datos!Z862&lt;=Z$1006)),FALSE),TRUE))))</f>
        <v>0.0</v>
      </c>
      <c r="AA862">
        <f>IF(Datos!AA862="",0,IF(AND(AA$1008&lt;&gt;"",Datos!AA862=AA$1008),0,IF(AA$1004=0,0,1-CHOOSE(AA$1004,IF(ISNUMBER(Datos!AA862),AND(OR(AA$1005="",Datos!AA862&gt;=AA$1005),OR(AA$1006="",Datos!AA862&lt;=AA$1006)),FALSE),IF(ISNUMBER(Datos!AA862),AND(Datos!AA862=INT(Datos!AA862),AND(OR(AA$1005="",Datos!AA862&gt;=AA$1005),OR(AA$1006="",Datos!AA862&lt;=AA$1006))),FALSE),OR(ISNUMBER(FIND(";"&amp;UPPER(TRIM(Datos!AA862&amp;""))&amp;"=",AA$1007)),ISNUMBER(FIND(";"&amp;UPPER(TRIM(Datos!AA862&amp;""))&amp;";",AA$1007))),OR(UPPER(TRIM(Datos!AA862&amp;""))="SÍ",UPPER(TRIM(Datos!AA862&amp;""))="SI",UPPER(TRIM(Datos!AA862&amp;""))="NO"),IF(ISNUMBER(Datos!AA862),AND(OR(AA$1005="",Datos!AA862&gt;=AA$1005),OR(AA$1006="",Datos!AA862&lt;=AA$1006)),FALSE),TRUE))))</f>
        <v>0.0</v>
      </c>
      <c r="AB862">
        <f>IF(Datos!AB862="",0,IF(AND(AB$1008&lt;&gt;"",Datos!AB862=AB$1008),0,IF(AB$1004=0,0,1-CHOOSE(AB$1004,IF(ISNUMBER(Datos!AB862),AND(OR(AB$1005="",Datos!AB862&gt;=AB$1005),OR(AB$1006="",Datos!AB862&lt;=AB$1006)),FALSE),IF(ISNUMBER(Datos!AB862),AND(Datos!AB862=INT(Datos!AB862),AND(OR(AB$1005="",Datos!AB862&gt;=AB$1005),OR(AB$1006="",Datos!AB862&lt;=AB$1006))),FALSE),OR(ISNUMBER(FIND(";"&amp;UPPER(TRIM(Datos!AB862&amp;""))&amp;"=",AB$1007)),ISNUMBER(FIND(";"&amp;UPPER(TRIM(Datos!AB862&amp;""))&amp;";",AB$1007))),OR(UPPER(TRIM(Datos!AB862&amp;""))="SÍ",UPPER(TRIM(Datos!AB862&amp;""))="SI",UPPER(TRIM(Datos!AB862&amp;""))="NO"),IF(ISNUMBER(Datos!AB862),AND(OR(AB$1005="",Datos!AB862&gt;=AB$1005),OR(AB$1006="",Datos!AB862&lt;=AB$1006)),FALSE),TRUE))))</f>
        <v>0.0</v>
      </c>
      <c r="AC862">
        <f>IF(Datos!AC862="",0,IF(AND(AC$1008&lt;&gt;"",Datos!AC862=AC$1008),0,IF(AC$1004=0,0,1-CHOOSE(AC$1004,IF(ISNUMBER(Datos!AC862),AND(OR(AC$1005="",Datos!AC862&gt;=AC$1005),OR(AC$1006="",Datos!AC862&lt;=AC$1006)),FALSE),IF(ISNUMBER(Datos!AC862),AND(Datos!AC862=INT(Datos!AC862),AND(OR(AC$1005="",Datos!AC862&gt;=AC$1005),OR(AC$1006="",Datos!AC862&lt;=AC$1006))),FALSE),OR(ISNUMBER(FIND(";"&amp;UPPER(TRIM(Datos!AC862&amp;""))&amp;"=",AC$1007)),ISNUMBER(FIND(";"&amp;UPPER(TRIM(Datos!AC862&amp;""))&amp;";",AC$1007))),OR(UPPER(TRIM(Datos!AC862&amp;""))="SÍ",UPPER(TRIM(Datos!AC862&amp;""))="SI",UPPER(TRIM(Datos!AC862&amp;""))="NO"),IF(ISNUMBER(Datos!AC862),AND(OR(AC$1005="",Datos!AC862&gt;=AC$1005),OR(AC$1006="",Datos!AC862&lt;=AC$1006)),FALSE),TRUE))))</f>
        <v>0.0</v>
      </c>
      <c r="AD862">
        <f>IF(Datos!AD862="",0,IF(AND(AD$1008&lt;&gt;"",Datos!AD862=AD$1008),0,IF(AD$1004=0,0,1-CHOOSE(AD$1004,IF(ISNUMBER(Datos!AD862),AND(OR(AD$1005="",Datos!AD862&gt;=AD$1005),OR(AD$1006="",Datos!AD862&lt;=AD$1006)),FALSE),IF(ISNUMBER(Datos!AD862),AND(Datos!AD862=INT(Datos!AD862),AND(OR(AD$1005="",Datos!AD862&gt;=AD$1005),OR(AD$1006="",Datos!AD862&lt;=AD$1006))),FALSE),OR(ISNUMBER(FIND(";"&amp;UPPER(TRIM(Datos!AD862&amp;""))&amp;"=",AD$1007)),ISNUMBER(FIND(";"&amp;UPPER(TRIM(Datos!AD862&amp;""))&amp;";",AD$1007))),OR(UPPER(TRIM(Datos!AD862&amp;""))="SÍ",UPPER(TRIM(Datos!AD862&amp;""))="SI",UPPER(TRIM(Datos!AD862&amp;""))="NO"),IF(ISNUMBER(Datos!AD862),AND(OR(AD$1005="",Datos!AD862&gt;=AD$1005),OR(AD$1006="",Datos!AD862&lt;=AD$1006)),FALSE),TRUE))))</f>
        <v>0.0</v>
      </c>
      <c r="AE862">
        <f>IF(Datos!AE862="",0,IF(AND(AE$1008&lt;&gt;"",Datos!AE862=AE$1008),0,IF(AE$1004=0,0,1-CHOOSE(AE$1004,IF(ISNUMBER(Datos!AE862),AND(OR(AE$1005="",Datos!AE862&gt;=AE$1005),OR(AE$1006="",Datos!AE862&lt;=AE$1006)),FALSE),IF(ISNUMBER(Datos!AE862),AND(Datos!AE862=INT(Datos!AE862),AND(OR(AE$1005="",Datos!AE862&gt;=AE$1005),OR(AE$1006="",Datos!AE862&lt;=AE$1006))),FALSE),OR(ISNUMBER(FIND(";"&amp;UPPER(TRIM(Datos!AE862&amp;""))&amp;"=",AE$1007)),ISNUMBER(FIND(";"&amp;UPPER(TRIM(Datos!AE862&amp;""))&amp;";",AE$1007))),OR(UPPER(TRIM(Datos!AE862&amp;""))="SÍ",UPPER(TRIM(Datos!AE862&amp;""))="SI",UPPER(TRIM(Datos!AE862&amp;""))="NO"),IF(ISNUMBER(Datos!AE862),AND(OR(AE$1005="",Datos!AE862&gt;=AE$1005),OR(AE$1006="",Datos!AE862&lt;=AE$1006)),FALSE),TRUE))))</f>
        <v>0.0</v>
      </c>
    </row>
    <row r="863" spans="2:31">
      <c r="B863">
        <f>IF(Datos!B863="",0,IF(AND(B$1008&lt;&gt;"",Datos!B863=B$1008),0,IF(B$1004=0,0,1-CHOOSE(B$1004,IF(ISNUMBER(Datos!B863),AND(OR(B$1005="",Datos!B863&gt;=B$1005),OR(B$1006="",Datos!B863&lt;=B$1006)),FALSE),IF(ISNUMBER(Datos!B863),AND(Datos!B863=INT(Datos!B863),AND(OR(B$1005="",Datos!B863&gt;=B$1005),OR(B$1006="",Datos!B863&lt;=B$1006))),FALSE),OR(ISNUMBER(FIND(";"&amp;UPPER(TRIM(Datos!B863&amp;""))&amp;"=",B$1007)),ISNUMBER(FIND(";"&amp;UPPER(TRIM(Datos!B863&amp;""))&amp;";",B$1007))),OR(UPPER(TRIM(Datos!B863&amp;""))="SÍ",UPPER(TRIM(Datos!B863&amp;""))="SI",UPPER(TRIM(Datos!B863&amp;""))="NO"),IF(ISNUMBER(Datos!B863),AND(OR(B$1005="",Datos!B863&gt;=B$1005),OR(B$1006="",Datos!B863&lt;=B$1006)),FALSE),TRUE))))</f>
        <v>0.0</v>
      </c>
      <c r="C863">
        <f>IF(Datos!C863="",0,IF(AND(C$1008&lt;&gt;"",Datos!C863=C$1008),0,IF(C$1004=0,0,1-CHOOSE(C$1004,IF(ISNUMBER(Datos!C863),AND(OR(C$1005="",Datos!C863&gt;=C$1005),OR(C$1006="",Datos!C863&lt;=C$1006)),FALSE),IF(ISNUMBER(Datos!C863),AND(Datos!C863=INT(Datos!C863),AND(OR(C$1005="",Datos!C863&gt;=C$1005),OR(C$1006="",Datos!C863&lt;=C$1006))),FALSE),OR(ISNUMBER(FIND(";"&amp;UPPER(TRIM(Datos!C863&amp;""))&amp;"=",C$1007)),ISNUMBER(FIND(";"&amp;UPPER(TRIM(Datos!C863&amp;""))&amp;";",C$1007))),OR(UPPER(TRIM(Datos!C863&amp;""))="SÍ",UPPER(TRIM(Datos!C863&amp;""))="SI",UPPER(TRIM(Datos!C863&amp;""))="NO"),IF(ISNUMBER(Datos!C863),AND(OR(C$1005="",Datos!C863&gt;=C$1005),OR(C$1006="",Datos!C863&lt;=C$1006)),FALSE),TRUE))))</f>
        <v>0.0</v>
      </c>
      <c r="D863">
        <f>IF(Datos!D863="",0,IF(AND(D$1008&lt;&gt;"",Datos!D863=D$1008),0,IF(D$1004=0,0,1-CHOOSE(D$1004,IF(ISNUMBER(Datos!D863),AND(OR(D$1005="",Datos!D863&gt;=D$1005),OR(D$1006="",Datos!D863&lt;=D$1006)),FALSE),IF(ISNUMBER(Datos!D863),AND(Datos!D863=INT(Datos!D863),AND(OR(D$1005="",Datos!D863&gt;=D$1005),OR(D$1006="",Datos!D863&lt;=D$1006))),FALSE),OR(ISNUMBER(FIND(";"&amp;UPPER(TRIM(Datos!D863&amp;""))&amp;"=",D$1007)),ISNUMBER(FIND(";"&amp;UPPER(TRIM(Datos!D863&amp;""))&amp;";",D$1007))),OR(UPPER(TRIM(Datos!D863&amp;""))="SÍ",UPPER(TRIM(Datos!D863&amp;""))="SI",UPPER(TRIM(Datos!D863&amp;""))="NO"),IF(ISNUMBER(Datos!D863),AND(OR(D$1005="",Datos!D863&gt;=D$1005),OR(D$1006="",Datos!D863&lt;=D$1006)),FALSE),TRUE))))</f>
        <v>0.0</v>
      </c>
      <c r="E863">
        <f>IF(Datos!E863="",0,IF(AND(E$1008&lt;&gt;"",Datos!E863=E$1008),0,IF(E$1004=0,0,1-CHOOSE(E$1004,IF(ISNUMBER(Datos!E863),AND(OR(E$1005="",Datos!E863&gt;=E$1005),OR(E$1006="",Datos!E863&lt;=E$1006)),FALSE),IF(ISNUMBER(Datos!E863),AND(Datos!E863=INT(Datos!E863),AND(OR(E$1005="",Datos!E863&gt;=E$1005),OR(E$1006="",Datos!E863&lt;=E$1006))),FALSE),OR(ISNUMBER(FIND(";"&amp;UPPER(TRIM(Datos!E863&amp;""))&amp;"=",E$1007)),ISNUMBER(FIND(";"&amp;UPPER(TRIM(Datos!E863&amp;""))&amp;";",E$1007))),OR(UPPER(TRIM(Datos!E863&amp;""))="SÍ",UPPER(TRIM(Datos!E863&amp;""))="SI",UPPER(TRIM(Datos!E863&amp;""))="NO"),IF(ISNUMBER(Datos!E863),AND(OR(E$1005="",Datos!E863&gt;=E$1005),OR(E$1006="",Datos!E863&lt;=E$1006)),FALSE),TRUE))))</f>
        <v>0.0</v>
      </c>
      <c r="F863">
        <f>IF(Datos!F863="",0,IF(AND(F$1008&lt;&gt;"",Datos!F863=F$1008),0,IF(F$1004=0,0,1-CHOOSE(F$1004,IF(ISNUMBER(Datos!F863),AND(OR(F$1005="",Datos!F863&gt;=F$1005),OR(F$1006="",Datos!F863&lt;=F$1006)),FALSE),IF(ISNUMBER(Datos!F863),AND(Datos!F863=INT(Datos!F863),AND(OR(F$1005="",Datos!F863&gt;=F$1005),OR(F$1006="",Datos!F863&lt;=F$1006))),FALSE),OR(ISNUMBER(FIND(";"&amp;UPPER(TRIM(Datos!F863&amp;""))&amp;"=",F$1007)),ISNUMBER(FIND(";"&amp;UPPER(TRIM(Datos!F863&amp;""))&amp;";",F$1007))),OR(UPPER(TRIM(Datos!F863&amp;""))="SÍ",UPPER(TRIM(Datos!F863&amp;""))="SI",UPPER(TRIM(Datos!F863&amp;""))="NO"),IF(ISNUMBER(Datos!F863),AND(OR(F$1005="",Datos!F863&gt;=F$1005),OR(F$1006="",Datos!F863&lt;=F$1006)),FALSE),TRUE))))</f>
        <v>0.0</v>
      </c>
      <c r="G863">
        <f>IF(Datos!G863="",0,IF(AND(G$1008&lt;&gt;"",Datos!G863=G$1008),0,IF(G$1004=0,0,1-CHOOSE(G$1004,IF(ISNUMBER(Datos!G863),AND(OR(G$1005="",Datos!G863&gt;=G$1005),OR(G$1006="",Datos!G863&lt;=G$1006)),FALSE),IF(ISNUMBER(Datos!G863),AND(Datos!G863=INT(Datos!G863),AND(OR(G$1005="",Datos!G863&gt;=G$1005),OR(G$1006="",Datos!G863&lt;=G$1006))),FALSE),OR(ISNUMBER(FIND(";"&amp;UPPER(TRIM(Datos!G863&amp;""))&amp;"=",G$1007)),ISNUMBER(FIND(";"&amp;UPPER(TRIM(Datos!G863&amp;""))&amp;";",G$1007))),OR(UPPER(TRIM(Datos!G863&amp;""))="SÍ",UPPER(TRIM(Datos!G863&amp;""))="SI",UPPER(TRIM(Datos!G863&amp;""))="NO"),IF(ISNUMBER(Datos!G863),AND(OR(G$1005="",Datos!G863&gt;=G$1005),OR(G$1006="",Datos!G863&lt;=G$1006)),FALSE),TRUE))))</f>
        <v>0.0</v>
      </c>
      <c r="H863">
        <f>IF(Datos!H863="",0,IF(AND(H$1008&lt;&gt;"",Datos!H863=H$1008),0,IF(H$1004=0,0,1-CHOOSE(H$1004,IF(ISNUMBER(Datos!H863),AND(OR(H$1005="",Datos!H863&gt;=H$1005),OR(H$1006="",Datos!H863&lt;=H$1006)),FALSE),IF(ISNUMBER(Datos!H863),AND(Datos!H863=INT(Datos!H863),AND(OR(H$1005="",Datos!H863&gt;=H$1005),OR(H$1006="",Datos!H863&lt;=H$1006))),FALSE),OR(ISNUMBER(FIND(";"&amp;UPPER(TRIM(Datos!H863&amp;""))&amp;"=",H$1007)),ISNUMBER(FIND(";"&amp;UPPER(TRIM(Datos!H863&amp;""))&amp;";",H$1007))),OR(UPPER(TRIM(Datos!H863&amp;""))="SÍ",UPPER(TRIM(Datos!H863&amp;""))="SI",UPPER(TRIM(Datos!H863&amp;""))="NO"),IF(ISNUMBER(Datos!H863),AND(OR(H$1005="",Datos!H863&gt;=H$1005),OR(H$1006="",Datos!H863&lt;=H$1006)),FALSE),TRUE))))</f>
        <v>0.0</v>
      </c>
      <c r="I863">
        <f>IF(Datos!I863="",0,IF(AND(I$1008&lt;&gt;"",Datos!I863=I$1008),0,IF(I$1004=0,0,1-CHOOSE(I$1004,IF(ISNUMBER(Datos!I863),AND(OR(I$1005="",Datos!I863&gt;=I$1005),OR(I$1006="",Datos!I863&lt;=I$1006)),FALSE),IF(ISNUMBER(Datos!I863),AND(Datos!I863=INT(Datos!I863),AND(OR(I$1005="",Datos!I863&gt;=I$1005),OR(I$1006="",Datos!I863&lt;=I$1006))),FALSE),OR(ISNUMBER(FIND(";"&amp;UPPER(TRIM(Datos!I863&amp;""))&amp;"=",I$1007)),ISNUMBER(FIND(";"&amp;UPPER(TRIM(Datos!I863&amp;""))&amp;";",I$1007))),OR(UPPER(TRIM(Datos!I863&amp;""))="SÍ",UPPER(TRIM(Datos!I863&amp;""))="SI",UPPER(TRIM(Datos!I863&amp;""))="NO"),IF(ISNUMBER(Datos!I863),AND(OR(I$1005="",Datos!I863&gt;=I$1005),OR(I$1006="",Datos!I863&lt;=I$1006)),FALSE),TRUE))))</f>
        <v>0.0</v>
      </c>
      <c r="J863">
        <f>IF(Datos!J863="",0,IF(AND(J$1008&lt;&gt;"",Datos!J863=J$1008),0,IF(J$1004=0,0,1-CHOOSE(J$1004,IF(ISNUMBER(Datos!J863),AND(OR(J$1005="",Datos!J863&gt;=J$1005),OR(J$1006="",Datos!J863&lt;=J$1006)),FALSE),IF(ISNUMBER(Datos!J863),AND(Datos!J863=INT(Datos!J863),AND(OR(J$1005="",Datos!J863&gt;=J$1005),OR(J$1006="",Datos!J863&lt;=J$1006))),FALSE),OR(ISNUMBER(FIND(";"&amp;UPPER(TRIM(Datos!J863&amp;""))&amp;"=",J$1007)),ISNUMBER(FIND(";"&amp;UPPER(TRIM(Datos!J863&amp;""))&amp;";",J$1007))),OR(UPPER(TRIM(Datos!J863&amp;""))="SÍ",UPPER(TRIM(Datos!J863&amp;""))="SI",UPPER(TRIM(Datos!J863&amp;""))="NO"),IF(ISNUMBER(Datos!J863),AND(OR(J$1005="",Datos!J863&gt;=J$1005),OR(J$1006="",Datos!J863&lt;=J$1006)),FALSE),TRUE))))</f>
        <v>0.0</v>
      </c>
      <c r="K863">
        <f>IF(Datos!K863="",0,IF(AND(K$1008&lt;&gt;"",Datos!K863=K$1008),0,IF(K$1004=0,0,1-CHOOSE(K$1004,IF(ISNUMBER(Datos!K863),AND(OR(K$1005="",Datos!K863&gt;=K$1005),OR(K$1006="",Datos!K863&lt;=K$1006)),FALSE),IF(ISNUMBER(Datos!K863),AND(Datos!K863=INT(Datos!K863),AND(OR(K$1005="",Datos!K863&gt;=K$1005),OR(K$1006="",Datos!K863&lt;=K$1006))),FALSE),OR(ISNUMBER(FIND(";"&amp;UPPER(TRIM(Datos!K863&amp;""))&amp;"=",K$1007)),ISNUMBER(FIND(";"&amp;UPPER(TRIM(Datos!K863&amp;""))&amp;";",K$1007))),OR(UPPER(TRIM(Datos!K863&amp;""))="SÍ",UPPER(TRIM(Datos!K863&amp;""))="SI",UPPER(TRIM(Datos!K863&amp;""))="NO"),IF(ISNUMBER(Datos!K863),AND(OR(K$1005="",Datos!K863&gt;=K$1005),OR(K$1006="",Datos!K863&lt;=K$1006)),FALSE),TRUE))))</f>
        <v>0.0</v>
      </c>
      <c r="L863">
        <f>IF(Datos!L863="",0,IF(AND(L$1008&lt;&gt;"",Datos!L863=L$1008),0,IF(L$1004=0,0,1-CHOOSE(L$1004,IF(ISNUMBER(Datos!L863),AND(OR(L$1005="",Datos!L863&gt;=L$1005),OR(L$1006="",Datos!L863&lt;=L$1006)),FALSE),IF(ISNUMBER(Datos!L863),AND(Datos!L863=INT(Datos!L863),AND(OR(L$1005="",Datos!L863&gt;=L$1005),OR(L$1006="",Datos!L863&lt;=L$1006))),FALSE),OR(ISNUMBER(FIND(";"&amp;UPPER(TRIM(Datos!L863&amp;""))&amp;"=",L$1007)),ISNUMBER(FIND(";"&amp;UPPER(TRIM(Datos!L863&amp;""))&amp;";",L$1007))),OR(UPPER(TRIM(Datos!L863&amp;""))="SÍ",UPPER(TRIM(Datos!L863&amp;""))="SI",UPPER(TRIM(Datos!L863&amp;""))="NO"),IF(ISNUMBER(Datos!L863),AND(OR(L$1005="",Datos!L863&gt;=L$1005),OR(L$1006="",Datos!L863&lt;=L$1006)),FALSE),TRUE))))</f>
        <v>0.0</v>
      </c>
      <c r="M863">
        <f>IF(Datos!M863="",0,IF(AND(M$1008&lt;&gt;"",Datos!M863=M$1008),0,IF(M$1004=0,0,1-CHOOSE(M$1004,IF(ISNUMBER(Datos!M863),AND(OR(M$1005="",Datos!M863&gt;=M$1005),OR(M$1006="",Datos!M863&lt;=M$1006)),FALSE),IF(ISNUMBER(Datos!M863),AND(Datos!M863=INT(Datos!M863),AND(OR(M$1005="",Datos!M863&gt;=M$1005),OR(M$1006="",Datos!M863&lt;=M$1006))),FALSE),OR(ISNUMBER(FIND(";"&amp;UPPER(TRIM(Datos!M863&amp;""))&amp;"=",M$1007)),ISNUMBER(FIND(";"&amp;UPPER(TRIM(Datos!M863&amp;""))&amp;";",M$1007))),OR(UPPER(TRIM(Datos!M863&amp;""))="SÍ",UPPER(TRIM(Datos!M863&amp;""))="SI",UPPER(TRIM(Datos!M863&amp;""))="NO"),IF(ISNUMBER(Datos!M863),AND(OR(M$1005="",Datos!M863&gt;=M$1005),OR(M$1006="",Datos!M863&lt;=M$1006)),FALSE),TRUE))))</f>
        <v>0.0</v>
      </c>
      <c r="N863">
        <f>IF(Datos!N863="",0,IF(AND(N$1008&lt;&gt;"",Datos!N863=N$1008),0,IF(N$1004=0,0,1-CHOOSE(N$1004,IF(ISNUMBER(Datos!N863),AND(OR(N$1005="",Datos!N863&gt;=N$1005),OR(N$1006="",Datos!N863&lt;=N$1006)),FALSE),IF(ISNUMBER(Datos!N863),AND(Datos!N863=INT(Datos!N863),AND(OR(N$1005="",Datos!N863&gt;=N$1005),OR(N$1006="",Datos!N863&lt;=N$1006))),FALSE),OR(ISNUMBER(FIND(";"&amp;UPPER(TRIM(Datos!N863&amp;""))&amp;"=",N$1007)),ISNUMBER(FIND(";"&amp;UPPER(TRIM(Datos!N863&amp;""))&amp;";",N$1007))),OR(UPPER(TRIM(Datos!N863&amp;""))="SÍ",UPPER(TRIM(Datos!N863&amp;""))="SI",UPPER(TRIM(Datos!N863&amp;""))="NO"),IF(ISNUMBER(Datos!N863),AND(OR(N$1005="",Datos!N863&gt;=N$1005),OR(N$1006="",Datos!N863&lt;=N$1006)),FALSE),TRUE))))</f>
        <v>0.0</v>
      </c>
      <c r="O863">
        <f>IF(Datos!O863="",0,IF(AND(O$1008&lt;&gt;"",Datos!O863=O$1008),0,IF(O$1004=0,0,1-CHOOSE(O$1004,IF(ISNUMBER(Datos!O863),AND(OR(O$1005="",Datos!O863&gt;=O$1005),OR(O$1006="",Datos!O863&lt;=O$1006)),FALSE),IF(ISNUMBER(Datos!O863),AND(Datos!O863=INT(Datos!O863),AND(OR(O$1005="",Datos!O863&gt;=O$1005),OR(O$1006="",Datos!O863&lt;=O$1006))),FALSE),OR(ISNUMBER(FIND(";"&amp;UPPER(TRIM(Datos!O863&amp;""))&amp;"=",O$1007)),ISNUMBER(FIND(";"&amp;UPPER(TRIM(Datos!O863&amp;""))&amp;";",O$1007))),OR(UPPER(TRIM(Datos!O863&amp;""))="SÍ",UPPER(TRIM(Datos!O863&amp;""))="SI",UPPER(TRIM(Datos!O863&amp;""))="NO"),IF(ISNUMBER(Datos!O863),AND(OR(O$1005="",Datos!O863&gt;=O$1005),OR(O$1006="",Datos!O863&lt;=O$1006)),FALSE),TRUE))))</f>
        <v>0.0</v>
      </c>
      <c r="P863">
        <f>IF(Datos!P863="",0,IF(AND(P$1008&lt;&gt;"",Datos!P863=P$1008),0,IF(P$1004=0,0,1-CHOOSE(P$1004,IF(ISNUMBER(Datos!P863),AND(OR(P$1005="",Datos!P863&gt;=P$1005),OR(P$1006="",Datos!P863&lt;=P$1006)),FALSE),IF(ISNUMBER(Datos!P863),AND(Datos!P863=INT(Datos!P863),AND(OR(P$1005="",Datos!P863&gt;=P$1005),OR(P$1006="",Datos!P863&lt;=P$1006))),FALSE),OR(ISNUMBER(FIND(";"&amp;UPPER(TRIM(Datos!P863&amp;""))&amp;"=",P$1007)),ISNUMBER(FIND(";"&amp;UPPER(TRIM(Datos!P863&amp;""))&amp;";",P$1007))),OR(UPPER(TRIM(Datos!P863&amp;""))="SÍ",UPPER(TRIM(Datos!P863&amp;""))="SI",UPPER(TRIM(Datos!P863&amp;""))="NO"),IF(ISNUMBER(Datos!P863),AND(OR(P$1005="",Datos!P863&gt;=P$1005),OR(P$1006="",Datos!P863&lt;=P$1006)),FALSE),TRUE))))</f>
        <v>0.0</v>
      </c>
      <c r="Q863">
        <f>IF(Datos!Q863="",0,IF(AND(Q$1008&lt;&gt;"",Datos!Q863=Q$1008),0,IF(Q$1004=0,0,1-CHOOSE(Q$1004,IF(ISNUMBER(Datos!Q863),AND(OR(Q$1005="",Datos!Q863&gt;=Q$1005),OR(Q$1006="",Datos!Q863&lt;=Q$1006)),FALSE),IF(ISNUMBER(Datos!Q863),AND(Datos!Q863=INT(Datos!Q863),AND(OR(Q$1005="",Datos!Q863&gt;=Q$1005),OR(Q$1006="",Datos!Q863&lt;=Q$1006))),FALSE),OR(ISNUMBER(FIND(";"&amp;UPPER(TRIM(Datos!Q863&amp;""))&amp;"=",Q$1007)),ISNUMBER(FIND(";"&amp;UPPER(TRIM(Datos!Q863&amp;""))&amp;";",Q$1007))),OR(UPPER(TRIM(Datos!Q863&amp;""))="SÍ",UPPER(TRIM(Datos!Q863&amp;""))="SI",UPPER(TRIM(Datos!Q863&amp;""))="NO"),IF(ISNUMBER(Datos!Q863),AND(OR(Q$1005="",Datos!Q863&gt;=Q$1005),OR(Q$1006="",Datos!Q863&lt;=Q$1006)),FALSE),TRUE))))</f>
        <v>0.0</v>
      </c>
      <c r="R863">
        <f>IF(Datos!R863="",0,IF(AND(R$1008&lt;&gt;"",Datos!R863=R$1008),0,IF(R$1004=0,0,1-CHOOSE(R$1004,IF(ISNUMBER(Datos!R863),AND(OR(R$1005="",Datos!R863&gt;=R$1005),OR(R$1006="",Datos!R863&lt;=R$1006)),FALSE),IF(ISNUMBER(Datos!R863),AND(Datos!R863=INT(Datos!R863),AND(OR(R$1005="",Datos!R863&gt;=R$1005),OR(R$1006="",Datos!R863&lt;=R$1006))),FALSE),OR(ISNUMBER(FIND(";"&amp;UPPER(TRIM(Datos!R863&amp;""))&amp;"=",R$1007)),ISNUMBER(FIND(";"&amp;UPPER(TRIM(Datos!R863&amp;""))&amp;";",R$1007))),OR(UPPER(TRIM(Datos!R863&amp;""))="SÍ",UPPER(TRIM(Datos!R863&amp;""))="SI",UPPER(TRIM(Datos!R863&amp;""))="NO"),IF(ISNUMBER(Datos!R863),AND(OR(R$1005="",Datos!R863&gt;=R$1005),OR(R$1006="",Datos!R863&lt;=R$1006)),FALSE),TRUE))))</f>
        <v>0.0</v>
      </c>
      <c r="S863">
        <f>IF(Datos!S863="",0,IF(AND(S$1008&lt;&gt;"",Datos!S863=S$1008),0,IF(S$1004=0,0,1-CHOOSE(S$1004,IF(ISNUMBER(Datos!S863),AND(OR(S$1005="",Datos!S863&gt;=S$1005),OR(S$1006="",Datos!S863&lt;=S$1006)),FALSE),IF(ISNUMBER(Datos!S863),AND(Datos!S863=INT(Datos!S863),AND(OR(S$1005="",Datos!S863&gt;=S$1005),OR(S$1006="",Datos!S863&lt;=S$1006))),FALSE),OR(ISNUMBER(FIND(";"&amp;UPPER(TRIM(Datos!S863&amp;""))&amp;"=",S$1007)),ISNUMBER(FIND(";"&amp;UPPER(TRIM(Datos!S863&amp;""))&amp;";",S$1007))),OR(UPPER(TRIM(Datos!S863&amp;""))="SÍ",UPPER(TRIM(Datos!S863&amp;""))="SI",UPPER(TRIM(Datos!S863&amp;""))="NO"),IF(ISNUMBER(Datos!S863),AND(OR(S$1005="",Datos!S863&gt;=S$1005),OR(S$1006="",Datos!S863&lt;=S$1006)),FALSE),TRUE))))</f>
        <v>0.0</v>
      </c>
      <c r="T863">
        <f>IF(Datos!T863="",0,IF(AND(T$1008&lt;&gt;"",Datos!T863=T$1008),0,IF(T$1004=0,0,1-CHOOSE(T$1004,IF(ISNUMBER(Datos!T863),AND(OR(T$1005="",Datos!T863&gt;=T$1005),OR(T$1006="",Datos!T863&lt;=T$1006)),FALSE),IF(ISNUMBER(Datos!T863),AND(Datos!T863=INT(Datos!T863),AND(OR(T$1005="",Datos!T863&gt;=T$1005),OR(T$1006="",Datos!T863&lt;=T$1006))),FALSE),OR(ISNUMBER(FIND(";"&amp;UPPER(TRIM(Datos!T863&amp;""))&amp;"=",T$1007)),ISNUMBER(FIND(";"&amp;UPPER(TRIM(Datos!T863&amp;""))&amp;";",T$1007))),OR(UPPER(TRIM(Datos!T863&amp;""))="SÍ",UPPER(TRIM(Datos!T863&amp;""))="SI",UPPER(TRIM(Datos!T863&amp;""))="NO"),IF(ISNUMBER(Datos!T863),AND(OR(T$1005="",Datos!T863&gt;=T$1005),OR(T$1006="",Datos!T863&lt;=T$1006)),FALSE),TRUE))))</f>
        <v>0.0</v>
      </c>
      <c r="U863">
        <f>IF(Datos!U863="",0,IF(AND(U$1008&lt;&gt;"",Datos!U863=U$1008),0,IF(U$1004=0,0,1-CHOOSE(U$1004,IF(ISNUMBER(Datos!U863),AND(OR(U$1005="",Datos!U863&gt;=U$1005),OR(U$1006="",Datos!U863&lt;=U$1006)),FALSE),IF(ISNUMBER(Datos!U863),AND(Datos!U863=INT(Datos!U863),AND(OR(U$1005="",Datos!U863&gt;=U$1005),OR(U$1006="",Datos!U863&lt;=U$1006))),FALSE),OR(ISNUMBER(FIND(";"&amp;UPPER(TRIM(Datos!U863&amp;""))&amp;"=",U$1007)),ISNUMBER(FIND(";"&amp;UPPER(TRIM(Datos!U863&amp;""))&amp;";",U$1007))),OR(UPPER(TRIM(Datos!U863&amp;""))="SÍ",UPPER(TRIM(Datos!U863&amp;""))="SI",UPPER(TRIM(Datos!U863&amp;""))="NO"),IF(ISNUMBER(Datos!U863),AND(OR(U$1005="",Datos!U863&gt;=U$1005),OR(U$1006="",Datos!U863&lt;=U$1006)),FALSE),TRUE))))</f>
        <v>0.0</v>
      </c>
      <c r="V863">
        <f>IF(Datos!V863="",0,IF(AND(V$1008&lt;&gt;"",Datos!V863=V$1008),0,IF(V$1004=0,0,1-CHOOSE(V$1004,IF(ISNUMBER(Datos!V863),AND(OR(V$1005="",Datos!V863&gt;=V$1005),OR(V$1006="",Datos!V863&lt;=V$1006)),FALSE),IF(ISNUMBER(Datos!V863),AND(Datos!V863=INT(Datos!V863),AND(OR(V$1005="",Datos!V863&gt;=V$1005),OR(V$1006="",Datos!V863&lt;=V$1006))),FALSE),OR(ISNUMBER(FIND(";"&amp;UPPER(TRIM(Datos!V863&amp;""))&amp;"=",V$1007)),ISNUMBER(FIND(";"&amp;UPPER(TRIM(Datos!V863&amp;""))&amp;";",V$1007))),OR(UPPER(TRIM(Datos!V863&amp;""))="SÍ",UPPER(TRIM(Datos!V863&amp;""))="SI",UPPER(TRIM(Datos!V863&amp;""))="NO"),IF(ISNUMBER(Datos!V863),AND(OR(V$1005="",Datos!V863&gt;=V$1005),OR(V$1006="",Datos!V863&lt;=V$1006)),FALSE),TRUE))))</f>
        <v>0.0</v>
      </c>
      <c r="W863">
        <f>IF(Datos!W863="",0,IF(AND(W$1008&lt;&gt;"",Datos!W863=W$1008),0,IF(W$1004=0,0,1-CHOOSE(W$1004,IF(ISNUMBER(Datos!W863),AND(OR(W$1005="",Datos!W863&gt;=W$1005),OR(W$1006="",Datos!W863&lt;=W$1006)),FALSE),IF(ISNUMBER(Datos!W863),AND(Datos!W863=INT(Datos!W863),AND(OR(W$1005="",Datos!W863&gt;=W$1005),OR(W$1006="",Datos!W863&lt;=W$1006))),FALSE),OR(ISNUMBER(FIND(";"&amp;UPPER(TRIM(Datos!W863&amp;""))&amp;"=",W$1007)),ISNUMBER(FIND(";"&amp;UPPER(TRIM(Datos!W863&amp;""))&amp;";",W$1007))),OR(UPPER(TRIM(Datos!W863&amp;""))="SÍ",UPPER(TRIM(Datos!W863&amp;""))="SI",UPPER(TRIM(Datos!W863&amp;""))="NO"),IF(ISNUMBER(Datos!W863),AND(OR(W$1005="",Datos!W863&gt;=W$1005),OR(W$1006="",Datos!W863&lt;=W$1006)),FALSE),TRUE))))</f>
        <v>0.0</v>
      </c>
      <c r="X863">
        <f>IF(Datos!X863="",0,IF(AND(X$1008&lt;&gt;"",Datos!X863=X$1008),0,IF(X$1004=0,0,1-CHOOSE(X$1004,IF(ISNUMBER(Datos!X863),AND(OR(X$1005="",Datos!X863&gt;=X$1005),OR(X$1006="",Datos!X863&lt;=X$1006)),FALSE),IF(ISNUMBER(Datos!X863),AND(Datos!X863=INT(Datos!X863),AND(OR(X$1005="",Datos!X863&gt;=X$1005),OR(X$1006="",Datos!X863&lt;=X$1006))),FALSE),OR(ISNUMBER(FIND(";"&amp;UPPER(TRIM(Datos!X863&amp;""))&amp;"=",X$1007)),ISNUMBER(FIND(";"&amp;UPPER(TRIM(Datos!X863&amp;""))&amp;";",X$1007))),OR(UPPER(TRIM(Datos!X863&amp;""))="SÍ",UPPER(TRIM(Datos!X863&amp;""))="SI",UPPER(TRIM(Datos!X863&amp;""))="NO"),IF(ISNUMBER(Datos!X863),AND(OR(X$1005="",Datos!X863&gt;=X$1005),OR(X$1006="",Datos!X863&lt;=X$1006)),FALSE),TRUE))))</f>
        <v>0.0</v>
      </c>
      <c r="Y863">
        <f>IF(Datos!Y863="",0,IF(AND(Y$1008&lt;&gt;"",Datos!Y863=Y$1008),0,IF(Y$1004=0,0,1-CHOOSE(Y$1004,IF(ISNUMBER(Datos!Y863),AND(OR(Y$1005="",Datos!Y863&gt;=Y$1005),OR(Y$1006="",Datos!Y863&lt;=Y$1006)),FALSE),IF(ISNUMBER(Datos!Y863),AND(Datos!Y863=INT(Datos!Y863),AND(OR(Y$1005="",Datos!Y863&gt;=Y$1005),OR(Y$1006="",Datos!Y863&lt;=Y$1006))),FALSE),OR(ISNUMBER(FIND(";"&amp;UPPER(TRIM(Datos!Y863&amp;""))&amp;"=",Y$1007)),ISNUMBER(FIND(";"&amp;UPPER(TRIM(Datos!Y863&amp;""))&amp;";",Y$1007))),OR(UPPER(TRIM(Datos!Y863&amp;""))="SÍ",UPPER(TRIM(Datos!Y863&amp;""))="SI",UPPER(TRIM(Datos!Y863&amp;""))="NO"),IF(ISNUMBER(Datos!Y863),AND(OR(Y$1005="",Datos!Y863&gt;=Y$1005),OR(Y$1006="",Datos!Y863&lt;=Y$1006)),FALSE),TRUE))))</f>
        <v>0.0</v>
      </c>
      <c r="Z863">
        <f>IF(Datos!Z863="",0,IF(AND(Z$1008&lt;&gt;"",Datos!Z863=Z$1008),0,IF(Z$1004=0,0,1-CHOOSE(Z$1004,IF(ISNUMBER(Datos!Z863),AND(OR(Z$1005="",Datos!Z863&gt;=Z$1005),OR(Z$1006="",Datos!Z863&lt;=Z$1006)),FALSE),IF(ISNUMBER(Datos!Z863),AND(Datos!Z863=INT(Datos!Z863),AND(OR(Z$1005="",Datos!Z863&gt;=Z$1005),OR(Z$1006="",Datos!Z863&lt;=Z$1006))),FALSE),OR(ISNUMBER(FIND(";"&amp;UPPER(TRIM(Datos!Z863&amp;""))&amp;"=",Z$1007)),ISNUMBER(FIND(";"&amp;UPPER(TRIM(Datos!Z863&amp;""))&amp;";",Z$1007))),OR(UPPER(TRIM(Datos!Z863&amp;""))="SÍ",UPPER(TRIM(Datos!Z863&amp;""))="SI",UPPER(TRIM(Datos!Z863&amp;""))="NO"),IF(ISNUMBER(Datos!Z863),AND(OR(Z$1005="",Datos!Z863&gt;=Z$1005),OR(Z$1006="",Datos!Z863&lt;=Z$1006)),FALSE),TRUE))))</f>
        <v>0.0</v>
      </c>
      <c r="AA863">
        <f>IF(Datos!AA863="",0,IF(AND(AA$1008&lt;&gt;"",Datos!AA863=AA$1008),0,IF(AA$1004=0,0,1-CHOOSE(AA$1004,IF(ISNUMBER(Datos!AA863),AND(OR(AA$1005="",Datos!AA863&gt;=AA$1005),OR(AA$1006="",Datos!AA863&lt;=AA$1006)),FALSE),IF(ISNUMBER(Datos!AA863),AND(Datos!AA863=INT(Datos!AA863),AND(OR(AA$1005="",Datos!AA863&gt;=AA$1005),OR(AA$1006="",Datos!AA863&lt;=AA$1006))),FALSE),OR(ISNUMBER(FIND(";"&amp;UPPER(TRIM(Datos!AA863&amp;""))&amp;"=",AA$1007)),ISNUMBER(FIND(";"&amp;UPPER(TRIM(Datos!AA863&amp;""))&amp;";",AA$1007))),OR(UPPER(TRIM(Datos!AA863&amp;""))="SÍ",UPPER(TRIM(Datos!AA863&amp;""))="SI",UPPER(TRIM(Datos!AA863&amp;""))="NO"),IF(ISNUMBER(Datos!AA863),AND(OR(AA$1005="",Datos!AA863&gt;=AA$1005),OR(AA$1006="",Datos!AA863&lt;=AA$1006)),FALSE),TRUE))))</f>
        <v>0.0</v>
      </c>
      <c r="AB863">
        <f>IF(Datos!AB863="",0,IF(AND(AB$1008&lt;&gt;"",Datos!AB863=AB$1008),0,IF(AB$1004=0,0,1-CHOOSE(AB$1004,IF(ISNUMBER(Datos!AB863),AND(OR(AB$1005="",Datos!AB863&gt;=AB$1005),OR(AB$1006="",Datos!AB863&lt;=AB$1006)),FALSE),IF(ISNUMBER(Datos!AB863),AND(Datos!AB863=INT(Datos!AB863),AND(OR(AB$1005="",Datos!AB863&gt;=AB$1005),OR(AB$1006="",Datos!AB863&lt;=AB$1006))),FALSE),OR(ISNUMBER(FIND(";"&amp;UPPER(TRIM(Datos!AB863&amp;""))&amp;"=",AB$1007)),ISNUMBER(FIND(";"&amp;UPPER(TRIM(Datos!AB863&amp;""))&amp;";",AB$1007))),OR(UPPER(TRIM(Datos!AB863&amp;""))="SÍ",UPPER(TRIM(Datos!AB863&amp;""))="SI",UPPER(TRIM(Datos!AB863&amp;""))="NO"),IF(ISNUMBER(Datos!AB863),AND(OR(AB$1005="",Datos!AB863&gt;=AB$1005),OR(AB$1006="",Datos!AB863&lt;=AB$1006)),FALSE),TRUE))))</f>
        <v>0.0</v>
      </c>
      <c r="AC863">
        <f>IF(Datos!AC863="",0,IF(AND(AC$1008&lt;&gt;"",Datos!AC863=AC$1008),0,IF(AC$1004=0,0,1-CHOOSE(AC$1004,IF(ISNUMBER(Datos!AC863),AND(OR(AC$1005="",Datos!AC863&gt;=AC$1005),OR(AC$1006="",Datos!AC863&lt;=AC$1006)),FALSE),IF(ISNUMBER(Datos!AC863),AND(Datos!AC863=INT(Datos!AC863),AND(OR(AC$1005="",Datos!AC863&gt;=AC$1005),OR(AC$1006="",Datos!AC863&lt;=AC$1006))),FALSE),OR(ISNUMBER(FIND(";"&amp;UPPER(TRIM(Datos!AC863&amp;""))&amp;"=",AC$1007)),ISNUMBER(FIND(";"&amp;UPPER(TRIM(Datos!AC863&amp;""))&amp;";",AC$1007))),OR(UPPER(TRIM(Datos!AC863&amp;""))="SÍ",UPPER(TRIM(Datos!AC863&amp;""))="SI",UPPER(TRIM(Datos!AC863&amp;""))="NO"),IF(ISNUMBER(Datos!AC863),AND(OR(AC$1005="",Datos!AC863&gt;=AC$1005),OR(AC$1006="",Datos!AC863&lt;=AC$1006)),FALSE),TRUE))))</f>
        <v>0.0</v>
      </c>
      <c r="AD863">
        <f>IF(Datos!AD863="",0,IF(AND(AD$1008&lt;&gt;"",Datos!AD863=AD$1008),0,IF(AD$1004=0,0,1-CHOOSE(AD$1004,IF(ISNUMBER(Datos!AD863),AND(OR(AD$1005="",Datos!AD863&gt;=AD$1005),OR(AD$1006="",Datos!AD863&lt;=AD$1006)),FALSE),IF(ISNUMBER(Datos!AD863),AND(Datos!AD863=INT(Datos!AD863),AND(OR(AD$1005="",Datos!AD863&gt;=AD$1005),OR(AD$1006="",Datos!AD863&lt;=AD$1006))),FALSE),OR(ISNUMBER(FIND(";"&amp;UPPER(TRIM(Datos!AD863&amp;""))&amp;"=",AD$1007)),ISNUMBER(FIND(";"&amp;UPPER(TRIM(Datos!AD863&amp;""))&amp;";",AD$1007))),OR(UPPER(TRIM(Datos!AD863&amp;""))="SÍ",UPPER(TRIM(Datos!AD863&amp;""))="SI",UPPER(TRIM(Datos!AD863&amp;""))="NO"),IF(ISNUMBER(Datos!AD863),AND(OR(AD$1005="",Datos!AD863&gt;=AD$1005),OR(AD$1006="",Datos!AD863&lt;=AD$1006)),FALSE),TRUE))))</f>
        <v>0.0</v>
      </c>
      <c r="AE863">
        <f>IF(Datos!AE863="",0,IF(AND(AE$1008&lt;&gt;"",Datos!AE863=AE$1008),0,IF(AE$1004=0,0,1-CHOOSE(AE$1004,IF(ISNUMBER(Datos!AE863),AND(OR(AE$1005="",Datos!AE863&gt;=AE$1005),OR(AE$1006="",Datos!AE863&lt;=AE$1006)),FALSE),IF(ISNUMBER(Datos!AE863),AND(Datos!AE863=INT(Datos!AE863),AND(OR(AE$1005="",Datos!AE863&gt;=AE$1005),OR(AE$1006="",Datos!AE863&lt;=AE$1006))),FALSE),OR(ISNUMBER(FIND(";"&amp;UPPER(TRIM(Datos!AE863&amp;""))&amp;"=",AE$1007)),ISNUMBER(FIND(";"&amp;UPPER(TRIM(Datos!AE863&amp;""))&amp;";",AE$1007))),OR(UPPER(TRIM(Datos!AE863&amp;""))="SÍ",UPPER(TRIM(Datos!AE863&amp;""))="SI",UPPER(TRIM(Datos!AE863&amp;""))="NO"),IF(ISNUMBER(Datos!AE863),AND(OR(AE$1005="",Datos!AE863&gt;=AE$1005),OR(AE$1006="",Datos!AE863&lt;=AE$1006)),FALSE),TRUE))))</f>
        <v>0.0</v>
      </c>
    </row>
    <row r="864" spans="2:31">
      <c r="B864">
        <f>IF(Datos!B864="",0,IF(AND(B$1008&lt;&gt;"",Datos!B864=B$1008),0,IF(B$1004=0,0,1-CHOOSE(B$1004,IF(ISNUMBER(Datos!B864),AND(OR(B$1005="",Datos!B864&gt;=B$1005),OR(B$1006="",Datos!B864&lt;=B$1006)),FALSE),IF(ISNUMBER(Datos!B864),AND(Datos!B864=INT(Datos!B864),AND(OR(B$1005="",Datos!B864&gt;=B$1005),OR(B$1006="",Datos!B864&lt;=B$1006))),FALSE),OR(ISNUMBER(FIND(";"&amp;UPPER(TRIM(Datos!B864&amp;""))&amp;"=",B$1007)),ISNUMBER(FIND(";"&amp;UPPER(TRIM(Datos!B864&amp;""))&amp;";",B$1007))),OR(UPPER(TRIM(Datos!B864&amp;""))="SÍ",UPPER(TRIM(Datos!B864&amp;""))="SI",UPPER(TRIM(Datos!B864&amp;""))="NO"),IF(ISNUMBER(Datos!B864),AND(OR(B$1005="",Datos!B864&gt;=B$1005),OR(B$1006="",Datos!B864&lt;=B$1006)),FALSE),TRUE))))</f>
        <v>0.0</v>
      </c>
      <c r="C864">
        <f>IF(Datos!C864="",0,IF(AND(C$1008&lt;&gt;"",Datos!C864=C$1008),0,IF(C$1004=0,0,1-CHOOSE(C$1004,IF(ISNUMBER(Datos!C864),AND(OR(C$1005="",Datos!C864&gt;=C$1005),OR(C$1006="",Datos!C864&lt;=C$1006)),FALSE),IF(ISNUMBER(Datos!C864),AND(Datos!C864=INT(Datos!C864),AND(OR(C$1005="",Datos!C864&gt;=C$1005),OR(C$1006="",Datos!C864&lt;=C$1006))),FALSE),OR(ISNUMBER(FIND(";"&amp;UPPER(TRIM(Datos!C864&amp;""))&amp;"=",C$1007)),ISNUMBER(FIND(";"&amp;UPPER(TRIM(Datos!C864&amp;""))&amp;";",C$1007))),OR(UPPER(TRIM(Datos!C864&amp;""))="SÍ",UPPER(TRIM(Datos!C864&amp;""))="SI",UPPER(TRIM(Datos!C864&amp;""))="NO"),IF(ISNUMBER(Datos!C864),AND(OR(C$1005="",Datos!C864&gt;=C$1005),OR(C$1006="",Datos!C864&lt;=C$1006)),FALSE),TRUE))))</f>
        <v>0.0</v>
      </c>
      <c r="D864">
        <f>IF(Datos!D864="",0,IF(AND(D$1008&lt;&gt;"",Datos!D864=D$1008),0,IF(D$1004=0,0,1-CHOOSE(D$1004,IF(ISNUMBER(Datos!D864),AND(OR(D$1005="",Datos!D864&gt;=D$1005),OR(D$1006="",Datos!D864&lt;=D$1006)),FALSE),IF(ISNUMBER(Datos!D864),AND(Datos!D864=INT(Datos!D864),AND(OR(D$1005="",Datos!D864&gt;=D$1005),OR(D$1006="",Datos!D864&lt;=D$1006))),FALSE),OR(ISNUMBER(FIND(";"&amp;UPPER(TRIM(Datos!D864&amp;""))&amp;"=",D$1007)),ISNUMBER(FIND(";"&amp;UPPER(TRIM(Datos!D864&amp;""))&amp;";",D$1007))),OR(UPPER(TRIM(Datos!D864&amp;""))="SÍ",UPPER(TRIM(Datos!D864&amp;""))="SI",UPPER(TRIM(Datos!D864&amp;""))="NO"),IF(ISNUMBER(Datos!D864),AND(OR(D$1005="",Datos!D864&gt;=D$1005),OR(D$1006="",Datos!D864&lt;=D$1006)),FALSE),TRUE))))</f>
        <v>0.0</v>
      </c>
      <c r="E864">
        <f>IF(Datos!E864="",0,IF(AND(E$1008&lt;&gt;"",Datos!E864=E$1008),0,IF(E$1004=0,0,1-CHOOSE(E$1004,IF(ISNUMBER(Datos!E864),AND(OR(E$1005="",Datos!E864&gt;=E$1005),OR(E$1006="",Datos!E864&lt;=E$1006)),FALSE),IF(ISNUMBER(Datos!E864),AND(Datos!E864=INT(Datos!E864),AND(OR(E$1005="",Datos!E864&gt;=E$1005),OR(E$1006="",Datos!E864&lt;=E$1006))),FALSE),OR(ISNUMBER(FIND(";"&amp;UPPER(TRIM(Datos!E864&amp;""))&amp;"=",E$1007)),ISNUMBER(FIND(";"&amp;UPPER(TRIM(Datos!E864&amp;""))&amp;";",E$1007))),OR(UPPER(TRIM(Datos!E864&amp;""))="SÍ",UPPER(TRIM(Datos!E864&amp;""))="SI",UPPER(TRIM(Datos!E864&amp;""))="NO"),IF(ISNUMBER(Datos!E864),AND(OR(E$1005="",Datos!E864&gt;=E$1005),OR(E$1006="",Datos!E864&lt;=E$1006)),FALSE),TRUE))))</f>
        <v>0.0</v>
      </c>
      <c r="F864">
        <f>IF(Datos!F864="",0,IF(AND(F$1008&lt;&gt;"",Datos!F864=F$1008),0,IF(F$1004=0,0,1-CHOOSE(F$1004,IF(ISNUMBER(Datos!F864),AND(OR(F$1005="",Datos!F864&gt;=F$1005),OR(F$1006="",Datos!F864&lt;=F$1006)),FALSE),IF(ISNUMBER(Datos!F864),AND(Datos!F864=INT(Datos!F864),AND(OR(F$1005="",Datos!F864&gt;=F$1005),OR(F$1006="",Datos!F864&lt;=F$1006))),FALSE),OR(ISNUMBER(FIND(";"&amp;UPPER(TRIM(Datos!F864&amp;""))&amp;"=",F$1007)),ISNUMBER(FIND(";"&amp;UPPER(TRIM(Datos!F864&amp;""))&amp;";",F$1007))),OR(UPPER(TRIM(Datos!F864&amp;""))="SÍ",UPPER(TRIM(Datos!F864&amp;""))="SI",UPPER(TRIM(Datos!F864&amp;""))="NO"),IF(ISNUMBER(Datos!F864),AND(OR(F$1005="",Datos!F864&gt;=F$1005),OR(F$1006="",Datos!F864&lt;=F$1006)),FALSE),TRUE))))</f>
        <v>0.0</v>
      </c>
      <c r="G864">
        <f>IF(Datos!G864="",0,IF(AND(G$1008&lt;&gt;"",Datos!G864=G$1008),0,IF(G$1004=0,0,1-CHOOSE(G$1004,IF(ISNUMBER(Datos!G864),AND(OR(G$1005="",Datos!G864&gt;=G$1005),OR(G$1006="",Datos!G864&lt;=G$1006)),FALSE),IF(ISNUMBER(Datos!G864),AND(Datos!G864=INT(Datos!G864),AND(OR(G$1005="",Datos!G864&gt;=G$1005),OR(G$1006="",Datos!G864&lt;=G$1006))),FALSE),OR(ISNUMBER(FIND(";"&amp;UPPER(TRIM(Datos!G864&amp;""))&amp;"=",G$1007)),ISNUMBER(FIND(";"&amp;UPPER(TRIM(Datos!G864&amp;""))&amp;";",G$1007))),OR(UPPER(TRIM(Datos!G864&amp;""))="SÍ",UPPER(TRIM(Datos!G864&amp;""))="SI",UPPER(TRIM(Datos!G864&amp;""))="NO"),IF(ISNUMBER(Datos!G864),AND(OR(G$1005="",Datos!G864&gt;=G$1005),OR(G$1006="",Datos!G864&lt;=G$1006)),FALSE),TRUE))))</f>
        <v>0.0</v>
      </c>
      <c r="H864">
        <f>IF(Datos!H864="",0,IF(AND(H$1008&lt;&gt;"",Datos!H864=H$1008),0,IF(H$1004=0,0,1-CHOOSE(H$1004,IF(ISNUMBER(Datos!H864),AND(OR(H$1005="",Datos!H864&gt;=H$1005),OR(H$1006="",Datos!H864&lt;=H$1006)),FALSE),IF(ISNUMBER(Datos!H864),AND(Datos!H864=INT(Datos!H864),AND(OR(H$1005="",Datos!H864&gt;=H$1005),OR(H$1006="",Datos!H864&lt;=H$1006))),FALSE),OR(ISNUMBER(FIND(";"&amp;UPPER(TRIM(Datos!H864&amp;""))&amp;"=",H$1007)),ISNUMBER(FIND(";"&amp;UPPER(TRIM(Datos!H864&amp;""))&amp;";",H$1007))),OR(UPPER(TRIM(Datos!H864&amp;""))="SÍ",UPPER(TRIM(Datos!H864&amp;""))="SI",UPPER(TRIM(Datos!H864&amp;""))="NO"),IF(ISNUMBER(Datos!H864),AND(OR(H$1005="",Datos!H864&gt;=H$1005),OR(H$1006="",Datos!H864&lt;=H$1006)),FALSE),TRUE))))</f>
        <v>0.0</v>
      </c>
      <c r="I864">
        <f>IF(Datos!I864="",0,IF(AND(I$1008&lt;&gt;"",Datos!I864=I$1008),0,IF(I$1004=0,0,1-CHOOSE(I$1004,IF(ISNUMBER(Datos!I864),AND(OR(I$1005="",Datos!I864&gt;=I$1005),OR(I$1006="",Datos!I864&lt;=I$1006)),FALSE),IF(ISNUMBER(Datos!I864),AND(Datos!I864=INT(Datos!I864),AND(OR(I$1005="",Datos!I864&gt;=I$1005),OR(I$1006="",Datos!I864&lt;=I$1006))),FALSE),OR(ISNUMBER(FIND(";"&amp;UPPER(TRIM(Datos!I864&amp;""))&amp;"=",I$1007)),ISNUMBER(FIND(";"&amp;UPPER(TRIM(Datos!I864&amp;""))&amp;";",I$1007))),OR(UPPER(TRIM(Datos!I864&amp;""))="SÍ",UPPER(TRIM(Datos!I864&amp;""))="SI",UPPER(TRIM(Datos!I864&amp;""))="NO"),IF(ISNUMBER(Datos!I864),AND(OR(I$1005="",Datos!I864&gt;=I$1005),OR(I$1006="",Datos!I864&lt;=I$1006)),FALSE),TRUE))))</f>
        <v>0.0</v>
      </c>
      <c r="J864">
        <f>IF(Datos!J864="",0,IF(AND(J$1008&lt;&gt;"",Datos!J864=J$1008),0,IF(J$1004=0,0,1-CHOOSE(J$1004,IF(ISNUMBER(Datos!J864),AND(OR(J$1005="",Datos!J864&gt;=J$1005),OR(J$1006="",Datos!J864&lt;=J$1006)),FALSE),IF(ISNUMBER(Datos!J864),AND(Datos!J864=INT(Datos!J864),AND(OR(J$1005="",Datos!J864&gt;=J$1005),OR(J$1006="",Datos!J864&lt;=J$1006))),FALSE),OR(ISNUMBER(FIND(";"&amp;UPPER(TRIM(Datos!J864&amp;""))&amp;"=",J$1007)),ISNUMBER(FIND(";"&amp;UPPER(TRIM(Datos!J864&amp;""))&amp;";",J$1007))),OR(UPPER(TRIM(Datos!J864&amp;""))="SÍ",UPPER(TRIM(Datos!J864&amp;""))="SI",UPPER(TRIM(Datos!J864&amp;""))="NO"),IF(ISNUMBER(Datos!J864),AND(OR(J$1005="",Datos!J864&gt;=J$1005),OR(J$1006="",Datos!J864&lt;=J$1006)),FALSE),TRUE))))</f>
        <v>0.0</v>
      </c>
      <c r="K864">
        <f>IF(Datos!K864="",0,IF(AND(K$1008&lt;&gt;"",Datos!K864=K$1008),0,IF(K$1004=0,0,1-CHOOSE(K$1004,IF(ISNUMBER(Datos!K864),AND(OR(K$1005="",Datos!K864&gt;=K$1005),OR(K$1006="",Datos!K864&lt;=K$1006)),FALSE),IF(ISNUMBER(Datos!K864),AND(Datos!K864=INT(Datos!K864),AND(OR(K$1005="",Datos!K864&gt;=K$1005),OR(K$1006="",Datos!K864&lt;=K$1006))),FALSE),OR(ISNUMBER(FIND(";"&amp;UPPER(TRIM(Datos!K864&amp;""))&amp;"=",K$1007)),ISNUMBER(FIND(";"&amp;UPPER(TRIM(Datos!K864&amp;""))&amp;";",K$1007))),OR(UPPER(TRIM(Datos!K864&amp;""))="SÍ",UPPER(TRIM(Datos!K864&amp;""))="SI",UPPER(TRIM(Datos!K864&amp;""))="NO"),IF(ISNUMBER(Datos!K864),AND(OR(K$1005="",Datos!K864&gt;=K$1005),OR(K$1006="",Datos!K864&lt;=K$1006)),FALSE),TRUE))))</f>
        <v>0.0</v>
      </c>
      <c r="L864">
        <f>IF(Datos!L864="",0,IF(AND(L$1008&lt;&gt;"",Datos!L864=L$1008),0,IF(L$1004=0,0,1-CHOOSE(L$1004,IF(ISNUMBER(Datos!L864),AND(OR(L$1005="",Datos!L864&gt;=L$1005),OR(L$1006="",Datos!L864&lt;=L$1006)),FALSE),IF(ISNUMBER(Datos!L864),AND(Datos!L864=INT(Datos!L864),AND(OR(L$1005="",Datos!L864&gt;=L$1005),OR(L$1006="",Datos!L864&lt;=L$1006))),FALSE),OR(ISNUMBER(FIND(";"&amp;UPPER(TRIM(Datos!L864&amp;""))&amp;"=",L$1007)),ISNUMBER(FIND(";"&amp;UPPER(TRIM(Datos!L864&amp;""))&amp;";",L$1007))),OR(UPPER(TRIM(Datos!L864&amp;""))="SÍ",UPPER(TRIM(Datos!L864&amp;""))="SI",UPPER(TRIM(Datos!L864&amp;""))="NO"),IF(ISNUMBER(Datos!L864),AND(OR(L$1005="",Datos!L864&gt;=L$1005),OR(L$1006="",Datos!L864&lt;=L$1006)),FALSE),TRUE))))</f>
        <v>0.0</v>
      </c>
      <c r="M864">
        <f>IF(Datos!M864="",0,IF(AND(M$1008&lt;&gt;"",Datos!M864=M$1008),0,IF(M$1004=0,0,1-CHOOSE(M$1004,IF(ISNUMBER(Datos!M864),AND(OR(M$1005="",Datos!M864&gt;=M$1005),OR(M$1006="",Datos!M864&lt;=M$1006)),FALSE),IF(ISNUMBER(Datos!M864),AND(Datos!M864=INT(Datos!M864),AND(OR(M$1005="",Datos!M864&gt;=M$1005),OR(M$1006="",Datos!M864&lt;=M$1006))),FALSE),OR(ISNUMBER(FIND(";"&amp;UPPER(TRIM(Datos!M864&amp;""))&amp;"=",M$1007)),ISNUMBER(FIND(";"&amp;UPPER(TRIM(Datos!M864&amp;""))&amp;";",M$1007))),OR(UPPER(TRIM(Datos!M864&amp;""))="SÍ",UPPER(TRIM(Datos!M864&amp;""))="SI",UPPER(TRIM(Datos!M864&amp;""))="NO"),IF(ISNUMBER(Datos!M864),AND(OR(M$1005="",Datos!M864&gt;=M$1005),OR(M$1006="",Datos!M864&lt;=M$1006)),FALSE),TRUE))))</f>
        <v>0.0</v>
      </c>
      <c r="N864">
        <f>IF(Datos!N864="",0,IF(AND(N$1008&lt;&gt;"",Datos!N864=N$1008),0,IF(N$1004=0,0,1-CHOOSE(N$1004,IF(ISNUMBER(Datos!N864),AND(OR(N$1005="",Datos!N864&gt;=N$1005),OR(N$1006="",Datos!N864&lt;=N$1006)),FALSE),IF(ISNUMBER(Datos!N864),AND(Datos!N864=INT(Datos!N864),AND(OR(N$1005="",Datos!N864&gt;=N$1005),OR(N$1006="",Datos!N864&lt;=N$1006))),FALSE),OR(ISNUMBER(FIND(";"&amp;UPPER(TRIM(Datos!N864&amp;""))&amp;"=",N$1007)),ISNUMBER(FIND(";"&amp;UPPER(TRIM(Datos!N864&amp;""))&amp;";",N$1007))),OR(UPPER(TRIM(Datos!N864&amp;""))="SÍ",UPPER(TRIM(Datos!N864&amp;""))="SI",UPPER(TRIM(Datos!N864&amp;""))="NO"),IF(ISNUMBER(Datos!N864),AND(OR(N$1005="",Datos!N864&gt;=N$1005),OR(N$1006="",Datos!N864&lt;=N$1006)),FALSE),TRUE))))</f>
        <v>0.0</v>
      </c>
      <c r="O864">
        <f>IF(Datos!O864="",0,IF(AND(O$1008&lt;&gt;"",Datos!O864=O$1008),0,IF(O$1004=0,0,1-CHOOSE(O$1004,IF(ISNUMBER(Datos!O864),AND(OR(O$1005="",Datos!O864&gt;=O$1005),OR(O$1006="",Datos!O864&lt;=O$1006)),FALSE),IF(ISNUMBER(Datos!O864),AND(Datos!O864=INT(Datos!O864),AND(OR(O$1005="",Datos!O864&gt;=O$1005),OR(O$1006="",Datos!O864&lt;=O$1006))),FALSE),OR(ISNUMBER(FIND(";"&amp;UPPER(TRIM(Datos!O864&amp;""))&amp;"=",O$1007)),ISNUMBER(FIND(";"&amp;UPPER(TRIM(Datos!O864&amp;""))&amp;";",O$1007))),OR(UPPER(TRIM(Datos!O864&amp;""))="SÍ",UPPER(TRIM(Datos!O864&amp;""))="SI",UPPER(TRIM(Datos!O864&amp;""))="NO"),IF(ISNUMBER(Datos!O864),AND(OR(O$1005="",Datos!O864&gt;=O$1005),OR(O$1006="",Datos!O864&lt;=O$1006)),FALSE),TRUE))))</f>
        <v>0.0</v>
      </c>
      <c r="P864">
        <f>IF(Datos!P864="",0,IF(AND(P$1008&lt;&gt;"",Datos!P864=P$1008),0,IF(P$1004=0,0,1-CHOOSE(P$1004,IF(ISNUMBER(Datos!P864),AND(OR(P$1005="",Datos!P864&gt;=P$1005),OR(P$1006="",Datos!P864&lt;=P$1006)),FALSE),IF(ISNUMBER(Datos!P864),AND(Datos!P864=INT(Datos!P864),AND(OR(P$1005="",Datos!P864&gt;=P$1005),OR(P$1006="",Datos!P864&lt;=P$1006))),FALSE),OR(ISNUMBER(FIND(";"&amp;UPPER(TRIM(Datos!P864&amp;""))&amp;"=",P$1007)),ISNUMBER(FIND(";"&amp;UPPER(TRIM(Datos!P864&amp;""))&amp;";",P$1007))),OR(UPPER(TRIM(Datos!P864&amp;""))="SÍ",UPPER(TRIM(Datos!P864&amp;""))="SI",UPPER(TRIM(Datos!P864&amp;""))="NO"),IF(ISNUMBER(Datos!P864),AND(OR(P$1005="",Datos!P864&gt;=P$1005),OR(P$1006="",Datos!P864&lt;=P$1006)),FALSE),TRUE))))</f>
        <v>0.0</v>
      </c>
      <c r="Q864">
        <f>IF(Datos!Q864="",0,IF(AND(Q$1008&lt;&gt;"",Datos!Q864=Q$1008),0,IF(Q$1004=0,0,1-CHOOSE(Q$1004,IF(ISNUMBER(Datos!Q864),AND(OR(Q$1005="",Datos!Q864&gt;=Q$1005),OR(Q$1006="",Datos!Q864&lt;=Q$1006)),FALSE),IF(ISNUMBER(Datos!Q864),AND(Datos!Q864=INT(Datos!Q864),AND(OR(Q$1005="",Datos!Q864&gt;=Q$1005),OR(Q$1006="",Datos!Q864&lt;=Q$1006))),FALSE),OR(ISNUMBER(FIND(";"&amp;UPPER(TRIM(Datos!Q864&amp;""))&amp;"=",Q$1007)),ISNUMBER(FIND(";"&amp;UPPER(TRIM(Datos!Q864&amp;""))&amp;";",Q$1007))),OR(UPPER(TRIM(Datos!Q864&amp;""))="SÍ",UPPER(TRIM(Datos!Q864&amp;""))="SI",UPPER(TRIM(Datos!Q864&amp;""))="NO"),IF(ISNUMBER(Datos!Q864),AND(OR(Q$1005="",Datos!Q864&gt;=Q$1005),OR(Q$1006="",Datos!Q864&lt;=Q$1006)),FALSE),TRUE))))</f>
        <v>0.0</v>
      </c>
      <c r="R864">
        <f>IF(Datos!R864="",0,IF(AND(R$1008&lt;&gt;"",Datos!R864=R$1008),0,IF(R$1004=0,0,1-CHOOSE(R$1004,IF(ISNUMBER(Datos!R864),AND(OR(R$1005="",Datos!R864&gt;=R$1005),OR(R$1006="",Datos!R864&lt;=R$1006)),FALSE),IF(ISNUMBER(Datos!R864),AND(Datos!R864=INT(Datos!R864),AND(OR(R$1005="",Datos!R864&gt;=R$1005),OR(R$1006="",Datos!R864&lt;=R$1006))),FALSE),OR(ISNUMBER(FIND(";"&amp;UPPER(TRIM(Datos!R864&amp;""))&amp;"=",R$1007)),ISNUMBER(FIND(";"&amp;UPPER(TRIM(Datos!R864&amp;""))&amp;";",R$1007))),OR(UPPER(TRIM(Datos!R864&amp;""))="SÍ",UPPER(TRIM(Datos!R864&amp;""))="SI",UPPER(TRIM(Datos!R864&amp;""))="NO"),IF(ISNUMBER(Datos!R864),AND(OR(R$1005="",Datos!R864&gt;=R$1005),OR(R$1006="",Datos!R864&lt;=R$1006)),FALSE),TRUE))))</f>
        <v>0.0</v>
      </c>
      <c r="S864">
        <f>IF(Datos!S864="",0,IF(AND(S$1008&lt;&gt;"",Datos!S864=S$1008),0,IF(S$1004=0,0,1-CHOOSE(S$1004,IF(ISNUMBER(Datos!S864),AND(OR(S$1005="",Datos!S864&gt;=S$1005),OR(S$1006="",Datos!S864&lt;=S$1006)),FALSE),IF(ISNUMBER(Datos!S864),AND(Datos!S864=INT(Datos!S864),AND(OR(S$1005="",Datos!S864&gt;=S$1005),OR(S$1006="",Datos!S864&lt;=S$1006))),FALSE),OR(ISNUMBER(FIND(";"&amp;UPPER(TRIM(Datos!S864&amp;""))&amp;"=",S$1007)),ISNUMBER(FIND(";"&amp;UPPER(TRIM(Datos!S864&amp;""))&amp;";",S$1007))),OR(UPPER(TRIM(Datos!S864&amp;""))="SÍ",UPPER(TRIM(Datos!S864&amp;""))="SI",UPPER(TRIM(Datos!S864&amp;""))="NO"),IF(ISNUMBER(Datos!S864),AND(OR(S$1005="",Datos!S864&gt;=S$1005),OR(S$1006="",Datos!S864&lt;=S$1006)),FALSE),TRUE))))</f>
        <v>0.0</v>
      </c>
      <c r="T864">
        <f>IF(Datos!T864="",0,IF(AND(T$1008&lt;&gt;"",Datos!T864=T$1008),0,IF(T$1004=0,0,1-CHOOSE(T$1004,IF(ISNUMBER(Datos!T864),AND(OR(T$1005="",Datos!T864&gt;=T$1005),OR(T$1006="",Datos!T864&lt;=T$1006)),FALSE),IF(ISNUMBER(Datos!T864),AND(Datos!T864=INT(Datos!T864),AND(OR(T$1005="",Datos!T864&gt;=T$1005),OR(T$1006="",Datos!T864&lt;=T$1006))),FALSE),OR(ISNUMBER(FIND(";"&amp;UPPER(TRIM(Datos!T864&amp;""))&amp;"=",T$1007)),ISNUMBER(FIND(";"&amp;UPPER(TRIM(Datos!T864&amp;""))&amp;";",T$1007))),OR(UPPER(TRIM(Datos!T864&amp;""))="SÍ",UPPER(TRIM(Datos!T864&amp;""))="SI",UPPER(TRIM(Datos!T864&amp;""))="NO"),IF(ISNUMBER(Datos!T864),AND(OR(T$1005="",Datos!T864&gt;=T$1005),OR(T$1006="",Datos!T864&lt;=T$1006)),FALSE),TRUE))))</f>
        <v>0.0</v>
      </c>
      <c r="U864">
        <f>IF(Datos!U864="",0,IF(AND(U$1008&lt;&gt;"",Datos!U864=U$1008),0,IF(U$1004=0,0,1-CHOOSE(U$1004,IF(ISNUMBER(Datos!U864),AND(OR(U$1005="",Datos!U864&gt;=U$1005),OR(U$1006="",Datos!U864&lt;=U$1006)),FALSE),IF(ISNUMBER(Datos!U864),AND(Datos!U864=INT(Datos!U864),AND(OR(U$1005="",Datos!U864&gt;=U$1005),OR(U$1006="",Datos!U864&lt;=U$1006))),FALSE),OR(ISNUMBER(FIND(";"&amp;UPPER(TRIM(Datos!U864&amp;""))&amp;"=",U$1007)),ISNUMBER(FIND(";"&amp;UPPER(TRIM(Datos!U864&amp;""))&amp;";",U$1007))),OR(UPPER(TRIM(Datos!U864&amp;""))="SÍ",UPPER(TRIM(Datos!U864&amp;""))="SI",UPPER(TRIM(Datos!U864&amp;""))="NO"),IF(ISNUMBER(Datos!U864),AND(OR(U$1005="",Datos!U864&gt;=U$1005),OR(U$1006="",Datos!U864&lt;=U$1006)),FALSE),TRUE))))</f>
        <v>0.0</v>
      </c>
      <c r="V864">
        <f>IF(Datos!V864="",0,IF(AND(V$1008&lt;&gt;"",Datos!V864=V$1008),0,IF(V$1004=0,0,1-CHOOSE(V$1004,IF(ISNUMBER(Datos!V864),AND(OR(V$1005="",Datos!V864&gt;=V$1005),OR(V$1006="",Datos!V864&lt;=V$1006)),FALSE),IF(ISNUMBER(Datos!V864),AND(Datos!V864=INT(Datos!V864),AND(OR(V$1005="",Datos!V864&gt;=V$1005),OR(V$1006="",Datos!V864&lt;=V$1006))),FALSE),OR(ISNUMBER(FIND(";"&amp;UPPER(TRIM(Datos!V864&amp;""))&amp;"=",V$1007)),ISNUMBER(FIND(";"&amp;UPPER(TRIM(Datos!V864&amp;""))&amp;";",V$1007))),OR(UPPER(TRIM(Datos!V864&amp;""))="SÍ",UPPER(TRIM(Datos!V864&amp;""))="SI",UPPER(TRIM(Datos!V864&amp;""))="NO"),IF(ISNUMBER(Datos!V864),AND(OR(V$1005="",Datos!V864&gt;=V$1005),OR(V$1006="",Datos!V864&lt;=V$1006)),FALSE),TRUE))))</f>
        <v>0.0</v>
      </c>
      <c r="W864">
        <f>IF(Datos!W864="",0,IF(AND(W$1008&lt;&gt;"",Datos!W864=W$1008),0,IF(W$1004=0,0,1-CHOOSE(W$1004,IF(ISNUMBER(Datos!W864),AND(OR(W$1005="",Datos!W864&gt;=W$1005),OR(W$1006="",Datos!W864&lt;=W$1006)),FALSE),IF(ISNUMBER(Datos!W864),AND(Datos!W864=INT(Datos!W864),AND(OR(W$1005="",Datos!W864&gt;=W$1005),OR(W$1006="",Datos!W864&lt;=W$1006))),FALSE),OR(ISNUMBER(FIND(";"&amp;UPPER(TRIM(Datos!W864&amp;""))&amp;"=",W$1007)),ISNUMBER(FIND(";"&amp;UPPER(TRIM(Datos!W864&amp;""))&amp;";",W$1007))),OR(UPPER(TRIM(Datos!W864&amp;""))="SÍ",UPPER(TRIM(Datos!W864&amp;""))="SI",UPPER(TRIM(Datos!W864&amp;""))="NO"),IF(ISNUMBER(Datos!W864),AND(OR(W$1005="",Datos!W864&gt;=W$1005),OR(W$1006="",Datos!W864&lt;=W$1006)),FALSE),TRUE))))</f>
        <v>0.0</v>
      </c>
      <c r="X864">
        <f>IF(Datos!X864="",0,IF(AND(X$1008&lt;&gt;"",Datos!X864=X$1008),0,IF(X$1004=0,0,1-CHOOSE(X$1004,IF(ISNUMBER(Datos!X864),AND(OR(X$1005="",Datos!X864&gt;=X$1005),OR(X$1006="",Datos!X864&lt;=X$1006)),FALSE),IF(ISNUMBER(Datos!X864),AND(Datos!X864=INT(Datos!X864),AND(OR(X$1005="",Datos!X864&gt;=X$1005),OR(X$1006="",Datos!X864&lt;=X$1006))),FALSE),OR(ISNUMBER(FIND(";"&amp;UPPER(TRIM(Datos!X864&amp;""))&amp;"=",X$1007)),ISNUMBER(FIND(";"&amp;UPPER(TRIM(Datos!X864&amp;""))&amp;";",X$1007))),OR(UPPER(TRIM(Datos!X864&amp;""))="SÍ",UPPER(TRIM(Datos!X864&amp;""))="SI",UPPER(TRIM(Datos!X864&amp;""))="NO"),IF(ISNUMBER(Datos!X864),AND(OR(X$1005="",Datos!X864&gt;=X$1005),OR(X$1006="",Datos!X864&lt;=X$1006)),FALSE),TRUE))))</f>
        <v>0.0</v>
      </c>
      <c r="Y864">
        <f>IF(Datos!Y864="",0,IF(AND(Y$1008&lt;&gt;"",Datos!Y864=Y$1008),0,IF(Y$1004=0,0,1-CHOOSE(Y$1004,IF(ISNUMBER(Datos!Y864),AND(OR(Y$1005="",Datos!Y864&gt;=Y$1005),OR(Y$1006="",Datos!Y864&lt;=Y$1006)),FALSE),IF(ISNUMBER(Datos!Y864),AND(Datos!Y864=INT(Datos!Y864),AND(OR(Y$1005="",Datos!Y864&gt;=Y$1005),OR(Y$1006="",Datos!Y864&lt;=Y$1006))),FALSE),OR(ISNUMBER(FIND(";"&amp;UPPER(TRIM(Datos!Y864&amp;""))&amp;"=",Y$1007)),ISNUMBER(FIND(";"&amp;UPPER(TRIM(Datos!Y864&amp;""))&amp;";",Y$1007))),OR(UPPER(TRIM(Datos!Y864&amp;""))="SÍ",UPPER(TRIM(Datos!Y864&amp;""))="SI",UPPER(TRIM(Datos!Y864&amp;""))="NO"),IF(ISNUMBER(Datos!Y864),AND(OR(Y$1005="",Datos!Y864&gt;=Y$1005),OR(Y$1006="",Datos!Y864&lt;=Y$1006)),FALSE),TRUE))))</f>
        <v>0.0</v>
      </c>
      <c r="Z864">
        <f>IF(Datos!Z864="",0,IF(AND(Z$1008&lt;&gt;"",Datos!Z864=Z$1008),0,IF(Z$1004=0,0,1-CHOOSE(Z$1004,IF(ISNUMBER(Datos!Z864),AND(OR(Z$1005="",Datos!Z864&gt;=Z$1005),OR(Z$1006="",Datos!Z864&lt;=Z$1006)),FALSE),IF(ISNUMBER(Datos!Z864),AND(Datos!Z864=INT(Datos!Z864),AND(OR(Z$1005="",Datos!Z864&gt;=Z$1005),OR(Z$1006="",Datos!Z864&lt;=Z$1006))),FALSE),OR(ISNUMBER(FIND(";"&amp;UPPER(TRIM(Datos!Z864&amp;""))&amp;"=",Z$1007)),ISNUMBER(FIND(";"&amp;UPPER(TRIM(Datos!Z864&amp;""))&amp;";",Z$1007))),OR(UPPER(TRIM(Datos!Z864&amp;""))="SÍ",UPPER(TRIM(Datos!Z864&amp;""))="SI",UPPER(TRIM(Datos!Z864&amp;""))="NO"),IF(ISNUMBER(Datos!Z864),AND(OR(Z$1005="",Datos!Z864&gt;=Z$1005),OR(Z$1006="",Datos!Z864&lt;=Z$1006)),FALSE),TRUE))))</f>
        <v>0.0</v>
      </c>
      <c r="AA864">
        <f>IF(Datos!AA864="",0,IF(AND(AA$1008&lt;&gt;"",Datos!AA864=AA$1008),0,IF(AA$1004=0,0,1-CHOOSE(AA$1004,IF(ISNUMBER(Datos!AA864),AND(OR(AA$1005="",Datos!AA864&gt;=AA$1005),OR(AA$1006="",Datos!AA864&lt;=AA$1006)),FALSE),IF(ISNUMBER(Datos!AA864),AND(Datos!AA864=INT(Datos!AA864),AND(OR(AA$1005="",Datos!AA864&gt;=AA$1005),OR(AA$1006="",Datos!AA864&lt;=AA$1006))),FALSE),OR(ISNUMBER(FIND(";"&amp;UPPER(TRIM(Datos!AA864&amp;""))&amp;"=",AA$1007)),ISNUMBER(FIND(";"&amp;UPPER(TRIM(Datos!AA864&amp;""))&amp;";",AA$1007))),OR(UPPER(TRIM(Datos!AA864&amp;""))="SÍ",UPPER(TRIM(Datos!AA864&amp;""))="SI",UPPER(TRIM(Datos!AA864&amp;""))="NO"),IF(ISNUMBER(Datos!AA864),AND(OR(AA$1005="",Datos!AA864&gt;=AA$1005),OR(AA$1006="",Datos!AA864&lt;=AA$1006)),FALSE),TRUE))))</f>
        <v>0.0</v>
      </c>
      <c r="AB864">
        <f>IF(Datos!AB864="",0,IF(AND(AB$1008&lt;&gt;"",Datos!AB864=AB$1008),0,IF(AB$1004=0,0,1-CHOOSE(AB$1004,IF(ISNUMBER(Datos!AB864),AND(OR(AB$1005="",Datos!AB864&gt;=AB$1005),OR(AB$1006="",Datos!AB864&lt;=AB$1006)),FALSE),IF(ISNUMBER(Datos!AB864),AND(Datos!AB864=INT(Datos!AB864),AND(OR(AB$1005="",Datos!AB864&gt;=AB$1005),OR(AB$1006="",Datos!AB864&lt;=AB$1006))),FALSE),OR(ISNUMBER(FIND(";"&amp;UPPER(TRIM(Datos!AB864&amp;""))&amp;"=",AB$1007)),ISNUMBER(FIND(";"&amp;UPPER(TRIM(Datos!AB864&amp;""))&amp;";",AB$1007))),OR(UPPER(TRIM(Datos!AB864&amp;""))="SÍ",UPPER(TRIM(Datos!AB864&amp;""))="SI",UPPER(TRIM(Datos!AB864&amp;""))="NO"),IF(ISNUMBER(Datos!AB864),AND(OR(AB$1005="",Datos!AB864&gt;=AB$1005),OR(AB$1006="",Datos!AB864&lt;=AB$1006)),FALSE),TRUE))))</f>
        <v>0.0</v>
      </c>
      <c r="AC864">
        <f>IF(Datos!AC864="",0,IF(AND(AC$1008&lt;&gt;"",Datos!AC864=AC$1008),0,IF(AC$1004=0,0,1-CHOOSE(AC$1004,IF(ISNUMBER(Datos!AC864),AND(OR(AC$1005="",Datos!AC864&gt;=AC$1005),OR(AC$1006="",Datos!AC864&lt;=AC$1006)),FALSE),IF(ISNUMBER(Datos!AC864),AND(Datos!AC864=INT(Datos!AC864),AND(OR(AC$1005="",Datos!AC864&gt;=AC$1005),OR(AC$1006="",Datos!AC864&lt;=AC$1006))),FALSE),OR(ISNUMBER(FIND(";"&amp;UPPER(TRIM(Datos!AC864&amp;""))&amp;"=",AC$1007)),ISNUMBER(FIND(";"&amp;UPPER(TRIM(Datos!AC864&amp;""))&amp;";",AC$1007))),OR(UPPER(TRIM(Datos!AC864&amp;""))="SÍ",UPPER(TRIM(Datos!AC864&amp;""))="SI",UPPER(TRIM(Datos!AC864&amp;""))="NO"),IF(ISNUMBER(Datos!AC864),AND(OR(AC$1005="",Datos!AC864&gt;=AC$1005),OR(AC$1006="",Datos!AC864&lt;=AC$1006)),FALSE),TRUE))))</f>
        <v>0.0</v>
      </c>
      <c r="AD864">
        <f>IF(Datos!AD864="",0,IF(AND(AD$1008&lt;&gt;"",Datos!AD864=AD$1008),0,IF(AD$1004=0,0,1-CHOOSE(AD$1004,IF(ISNUMBER(Datos!AD864),AND(OR(AD$1005="",Datos!AD864&gt;=AD$1005),OR(AD$1006="",Datos!AD864&lt;=AD$1006)),FALSE),IF(ISNUMBER(Datos!AD864),AND(Datos!AD864=INT(Datos!AD864),AND(OR(AD$1005="",Datos!AD864&gt;=AD$1005),OR(AD$1006="",Datos!AD864&lt;=AD$1006))),FALSE),OR(ISNUMBER(FIND(";"&amp;UPPER(TRIM(Datos!AD864&amp;""))&amp;"=",AD$1007)),ISNUMBER(FIND(";"&amp;UPPER(TRIM(Datos!AD864&amp;""))&amp;";",AD$1007))),OR(UPPER(TRIM(Datos!AD864&amp;""))="SÍ",UPPER(TRIM(Datos!AD864&amp;""))="SI",UPPER(TRIM(Datos!AD864&amp;""))="NO"),IF(ISNUMBER(Datos!AD864),AND(OR(AD$1005="",Datos!AD864&gt;=AD$1005),OR(AD$1006="",Datos!AD864&lt;=AD$1006)),FALSE),TRUE))))</f>
        <v>0.0</v>
      </c>
      <c r="AE864">
        <f>IF(Datos!AE864="",0,IF(AND(AE$1008&lt;&gt;"",Datos!AE864=AE$1008),0,IF(AE$1004=0,0,1-CHOOSE(AE$1004,IF(ISNUMBER(Datos!AE864),AND(OR(AE$1005="",Datos!AE864&gt;=AE$1005),OR(AE$1006="",Datos!AE864&lt;=AE$1006)),FALSE),IF(ISNUMBER(Datos!AE864),AND(Datos!AE864=INT(Datos!AE864),AND(OR(AE$1005="",Datos!AE864&gt;=AE$1005),OR(AE$1006="",Datos!AE864&lt;=AE$1006))),FALSE),OR(ISNUMBER(FIND(";"&amp;UPPER(TRIM(Datos!AE864&amp;""))&amp;"=",AE$1007)),ISNUMBER(FIND(";"&amp;UPPER(TRIM(Datos!AE864&amp;""))&amp;";",AE$1007))),OR(UPPER(TRIM(Datos!AE864&amp;""))="SÍ",UPPER(TRIM(Datos!AE864&amp;""))="SI",UPPER(TRIM(Datos!AE864&amp;""))="NO"),IF(ISNUMBER(Datos!AE864),AND(OR(AE$1005="",Datos!AE864&gt;=AE$1005),OR(AE$1006="",Datos!AE864&lt;=AE$1006)),FALSE),TRUE))))</f>
        <v>0.0</v>
      </c>
    </row>
    <row r="865" spans="2:31">
      <c r="B865">
        <f>IF(Datos!B865="",0,IF(AND(B$1008&lt;&gt;"",Datos!B865=B$1008),0,IF(B$1004=0,0,1-CHOOSE(B$1004,IF(ISNUMBER(Datos!B865),AND(OR(B$1005="",Datos!B865&gt;=B$1005),OR(B$1006="",Datos!B865&lt;=B$1006)),FALSE),IF(ISNUMBER(Datos!B865),AND(Datos!B865=INT(Datos!B865),AND(OR(B$1005="",Datos!B865&gt;=B$1005),OR(B$1006="",Datos!B865&lt;=B$1006))),FALSE),OR(ISNUMBER(FIND(";"&amp;UPPER(TRIM(Datos!B865&amp;""))&amp;"=",B$1007)),ISNUMBER(FIND(";"&amp;UPPER(TRIM(Datos!B865&amp;""))&amp;";",B$1007))),OR(UPPER(TRIM(Datos!B865&amp;""))="SÍ",UPPER(TRIM(Datos!B865&amp;""))="SI",UPPER(TRIM(Datos!B865&amp;""))="NO"),IF(ISNUMBER(Datos!B865),AND(OR(B$1005="",Datos!B865&gt;=B$1005),OR(B$1006="",Datos!B865&lt;=B$1006)),FALSE),TRUE))))</f>
        <v>0.0</v>
      </c>
      <c r="C865">
        <f>IF(Datos!C865="",0,IF(AND(C$1008&lt;&gt;"",Datos!C865=C$1008),0,IF(C$1004=0,0,1-CHOOSE(C$1004,IF(ISNUMBER(Datos!C865),AND(OR(C$1005="",Datos!C865&gt;=C$1005),OR(C$1006="",Datos!C865&lt;=C$1006)),FALSE),IF(ISNUMBER(Datos!C865),AND(Datos!C865=INT(Datos!C865),AND(OR(C$1005="",Datos!C865&gt;=C$1005),OR(C$1006="",Datos!C865&lt;=C$1006))),FALSE),OR(ISNUMBER(FIND(";"&amp;UPPER(TRIM(Datos!C865&amp;""))&amp;"=",C$1007)),ISNUMBER(FIND(";"&amp;UPPER(TRIM(Datos!C865&amp;""))&amp;";",C$1007))),OR(UPPER(TRIM(Datos!C865&amp;""))="SÍ",UPPER(TRIM(Datos!C865&amp;""))="SI",UPPER(TRIM(Datos!C865&amp;""))="NO"),IF(ISNUMBER(Datos!C865),AND(OR(C$1005="",Datos!C865&gt;=C$1005),OR(C$1006="",Datos!C865&lt;=C$1006)),FALSE),TRUE))))</f>
        <v>0.0</v>
      </c>
      <c r="D865">
        <f>IF(Datos!D865="",0,IF(AND(D$1008&lt;&gt;"",Datos!D865=D$1008),0,IF(D$1004=0,0,1-CHOOSE(D$1004,IF(ISNUMBER(Datos!D865),AND(OR(D$1005="",Datos!D865&gt;=D$1005),OR(D$1006="",Datos!D865&lt;=D$1006)),FALSE),IF(ISNUMBER(Datos!D865),AND(Datos!D865=INT(Datos!D865),AND(OR(D$1005="",Datos!D865&gt;=D$1005),OR(D$1006="",Datos!D865&lt;=D$1006))),FALSE),OR(ISNUMBER(FIND(";"&amp;UPPER(TRIM(Datos!D865&amp;""))&amp;"=",D$1007)),ISNUMBER(FIND(";"&amp;UPPER(TRIM(Datos!D865&amp;""))&amp;";",D$1007))),OR(UPPER(TRIM(Datos!D865&amp;""))="SÍ",UPPER(TRIM(Datos!D865&amp;""))="SI",UPPER(TRIM(Datos!D865&amp;""))="NO"),IF(ISNUMBER(Datos!D865),AND(OR(D$1005="",Datos!D865&gt;=D$1005),OR(D$1006="",Datos!D865&lt;=D$1006)),FALSE),TRUE))))</f>
        <v>0.0</v>
      </c>
      <c r="E865">
        <f>IF(Datos!E865="",0,IF(AND(E$1008&lt;&gt;"",Datos!E865=E$1008),0,IF(E$1004=0,0,1-CHOOSE(E$1004,IF(ISNUMBER(Datos!E865),AND(OR(E$1005="",Datos!E865&gt;=E$1005),OR(E$1006="",Datos!E865&lt;=E$1006)),FALSE),IF(ISNUMBER(Datos!E865),AND(Datos!E865=INT(Datos!E865),AND(OR(E$1005="",Datos!E865&gt;=E$1005),OR(E$1006="",Datos!E865&lt;=E$1006))),FALSE),OR(ISNUMBER(FIND(";"&amp;UPPER(TRIM(Datos!E865&amp;""))&amp;"=",E$1007)),ISNUMBER(FIND(";"&amp;UPPER(TRIM(Datos!E865&amp;""))&amp;";",E$1007))),OR(UPPER(TRIM(Datos!E865&amp;""))="SÍ",UPPER(TRIM(Datos!E865&amp;""))="SI",UPPER(TRIM(Datos!E865&amp;""))="NO"),IF(ISNUMBER(Datos!E865),AND(OR(E$1005="",Datos!E865&gt;=E$1005),OR(E$1006="",Datos!E865&lt;=E$1006)),FALSE),TRUE))))</f>
        <v>0.0</v>
      </c>
      <c r="F865">
        <f>IF(Datos!F865="",0,IF(AND(F$1008&lt;&gt;"",Datos!F865=F$1008),0,IF(F$1004=0,0,1-CHOOSE(F$1004,IF(ISNUMBER(Datos!F865),AND(OR(F$1005="",Datos!F865&gt;=F$1005),OR(F$1006="",Datos!F865&lt;=F$1006)),FALSE),IF(ISNUMBER(Datos!F865),AND(Datos!F865=INT(Datos!F865),AND(OR(F$1005="",Datos!F865&gt;=F$1005),OR(F$1006="",Datos!F865&lt;=F$1006))),FALSE),OR(ISNUMBER(FIND(";"&amp;UPPER(TRIM(Datos!F865&amp;""))&amp;"=",F$1007)),ISNUMBER(FIND(";"&amp;UPPER(TRIM(Datos!F865&amp;""))&amp;";",F$1007))),OR(UPPER(TRIM(Datos!F865&amp;""))="SÍ",UPPER(TRIM(Datos!F865&amp;""))="SI",UPPER(TRIM(Datos!F865&amp;""))="NO"),IF(ISNUMBER(Datos!F865),AND(OR(F$1005="",Datos!F865&gt;=F$1005),OR(F$1006="",Datos!F865&lt;=F$1006)),FALSE),TRUE))))</f>
        <v>0.0</v>
      </c>
      <c r="G865">
        <f>IF(Datos!G865="",0,IF(AND(G$1008&lt;&gt;"",Datos!G865=G$1008),0,IF(G$1004=0,0,1-CHOOSE(G$1004,IF(ISNUMBER(Datos!G865),AND(OR(G$1005="",Datos!G865&gt;=G$1005),OR(G$1006="",Datos!G865&lt;=G$1006)),FALSE),IF(ISNUMBER(Datos!G865),AND(Datos!G865=INT(Datos!G865),AND(OR(G$1005="",Datos!G865&gt;=G$1005),OR(G$1006="",Datos!G865&lt;=G$1006))),FALSE),OR(ISNUMBER(FIND(";"&amp;UPPER(TRIM(Datos!G865&amp;""))&amp;"=",G$1007)),ISNUMBER(FIND(";"&amp;UPPER(TRIM(Datos!G865&amp;""))&amp;";",G$1007))),OR(UPPER(TRIM(Datos!G865&amp;""))="SÍ",UPPER(TRIM(Datos!G865&amp;""))="SI",UPPER(TRIM(Datos!G865&amp;""))="NO"),IF(ISNUMBER(Datos!G865),AND(OR(G$1005="",Datos!G865&gt;=G$1005),OR(G$1006="",Datos!G865&lt;=G$1006)),FALSE),TRUE))))</f>
        <v>0.0</v>
      </c>
      <c r="H865">
        <f>IF(Datos!H865="",0,IF(AND(H$1008&lt;&gt;"",Datos!H865=H$1008),0,IF(H$1004=0,0,1-CHOOSE(H$1004,IF(ISNUMBER(Datos!H865),AND(OR(H$1005="",Datos!H865&gt;=H$1005),OR(H$1006="",Datos!H865&lt;=H$1006)),FALSE),IF(ISNUMBER(Datos!H865),AND(Datos!H865=INT(Datos!H865),AND(OR(H$1005="",Datos!H865&gt;=H$1005),OR(H$1006="",Datos!H865&lt;=H$1006))),FALSE),OR(ISNUMBER(FIND(";"&amp;UPPER(TRIM(Datos!H865&amp;""))&amp;"=",H$1007)),ISNUMBER(FIND(";"&amp;UPPER(TRIM(Datos!H865&amp;""))&amp;";",H$1007))),OR(UPPER(TRIM(Datos!H865&amp;""))="SÍ",UPPER(TRIM(Datos!H865&amp;""))="SI",UPPER(TRIM(Datos!H865&amp;""))="NO"),IF(ISNUMBER(Datos!H865),AND(OR(H$1005="",Datos!H865&gt;=H$1005),OR(H$1006="",Datos!H865&lt;=H$1006)),FALSE),TRUE))))</f>
        <v>0.0</v>
      </c>
      <c r="I865">
        <f>IF(Datos!I865="",0,IF(AND(I$1008&lt;&gt;"",Datos!I865=I$1008),0,IF(I$1004=0,0,1-CHOOSE(I$1004,IF(ISNUMBER(Datos!I865),AND(OR(I$1005="",Datos!I865&gt;=I$1005),OR(I$1006="",Datos!I865&lt;=I$1006)),FALSE),IF(ISNUMBER(Datos!I865),AND(Datos!I865=INT(Datos!I865),AND(OR(I$1005="",Datos!I865&gt;=I$1005),OR(I$1006="",Datos!I865&lt;=I$1006))),FALSE),OR(ISNUMBER(FIND(";"&amp;UPPER(TRIM(Datos!I865&amp;""))&amp;"=",I$1007)),ISNUMBER(FIND(";"&amp;UPPER(TRIM(Datos!I865&amp;""))&amp;";",I$1007))),OR(UPPER(TRIM(Datos!I865&amp;""))="SÍ",UPPER(TRIM(Datos!I865&amp;""))="SI",UPPER(TRIM(Datos!I865&amp;""))="NO"),IF(ISNUMBER(Datos!I865),AND(OR(I$1005="",Datos!I865&gt;=I$1005),OR(I$1006="",Datos!I865&lt;=I$1006)),FALSE),TRUE))))</f>
        <v>0.0</v>
      </c>
      <c r="J865">
        <f>IF(Datos!J865="",0,IF(AND(J$1008&lt;&gt;"",Datos!J865=J$1008),0,IF(J$1004=0,0,1-CHOOSE(J$1004,IF(ISNUMBER(Datos!J865),AND(OR(J$1005="",Datos!J865&gt;=J$1005),OR(J$1006="",Datos!J865&lt;=J$1006)),FALSE),IF(ISNUMBER(Datos!J865),AND(Datos!J865=INT(Datos!J865),AND(OR(J$1005="",Datos!J865&gt;=J$1005),OR(J$1006="",Datos!J865&lt;=J$1006))),FALSE),OR(ISNUMBER(FIND(";"&amp;UPPER(TRIM(Datos!J865&amp;""))&amp;"=",J$1007)),ISNUMBER(FIND(";"&amp;UPPER(TRIM(Datos!J865&amp;""))&amp;";",J$1007))),OR(UPPER(TRIM(Datos!J865&amp;""))="SÍ",UPPER(TRIM(Datos!J865&amp;""))="SI",UPPER(TRIM(Datos!J865&amp;""))="NO"),IF(ISNUMBER(Datos!J865),AND(OR(J$1005="",Datos!J865&gt;=J$1005),OR(J$1006="",Datos!J865&lt;=J$1006)),FALSE),TRUE))))</f>
        <v>0.0</v>
      </c>
      <c r="K865">
        <f>IF(Datos!K865="",0,IF(AND(K$1008&lt;&gt;"",Datos!K865=K$1008),0,IF(K$1004=0,0,1-CHOOSE(K$1004,IF(ISNUMBER(Datos!K865),AND(OR(K$1005="",Datos!K865&gt;=K$1005),OR(K$1006="",Datos!K865&lt;=K$1006)),FALSE),IF(ISNUMBER(Datos!K865),AND(Datos!K865=INT(Datos!K865),AND(OR(K$1005="",Datos!K865&gt;=K$1005),OR(K$1006="",Datos!K865&lt;=K$1006))),FALSE),OR(ISNUMBER(FIND(";"&amp;UPPER(TRIM(Datos!K865&amp;""))&amp;"=",K$1007)),ISNUMBER(FIND(";"&amp;UPPER(TRIM(Datos!K865&amp;""))&amp;";",K$1007))),OR(UPPER(TRIM(Datos!K865&amp;""))="SÍ",UPPER(TRIM(Datos!K865&amp;""))="SI",UPPER(TRIM(Datos!K865&amp;""))="NO"),IF(ISNUMBER(Datos!K865),AND(OR(K$1005="",Datos!K865&gt;=K$1005),OR(K$1006="",Datos!K865&lt;=K$1006)),FALSE),TRUE))))</f>
        <v>0.0</v>
      </c>
      <c r="L865">
        <f>IF(Datos!L865="",0,IF(AND(L$1008&lt;&gt;"",Datos!L865=L$1008),0,IF(L$1004=0,0,1-CHOOSE(L$1004,IF(ISNUMBER(Datos!L865),AND(OR(L$1005="",Datos!L865&gt;=L$1005),OR(L$1006="",Datos!L865&lt;=L$1006)),FALSE),IF(ISNUMBER(Datos!L865),AND(Datos!L865=INT(Datos!L865),AND(OR(L$1005="",Datos!L865&gt;=L$1005),OR(L$1006="",Datos!L865&lt;=L$1006))),FALSE),OR(ISNUMBER(FIND(";"&amp;UPPER(TRIM(Datos!L865&amp;""))&amp;"=",L$1007)),ISNUMBER(FIND(";"&amp;UPPER(TRIM(Datos!L865&amp;""))&amp;";",L$1007))),OR(UPPER(TRIM(Datos!L865&amp;""))="SÍ",UPPER(TRIM(Datos!L865&amp;""))="SI",UPPER(TRIM(Datos!L865&amp;""))="NO"),IF(ISNUMBER(Datos!L865),AND(OR(L$1005="",Datos!L865&gt;=L$1005),OR(L$1006="",Datos!L865&lt;=L$1006)),FALSE),TRUE))))</f>
        <v>0.0</v>
      </c>
      <c r="M865">
        <f>IF(Datos!M865="",0,IF(AND(M$1008&lt;&gt;"",Datos!M865=M$1008),0,IF(M$1004=0,0,1-CHOOSE(M$1004,IF(ISNUMBER(Datos!M865),AND(OR(M$1005="",Datos!M865&gt;=M$1005),OR(M$1006="",Datos!M865&lt;=M$1006)),FALSE),IF(ISNUMBER(Datos!M865),AND(Datos!M865=INT(Datos!M865),AND(OR(M$1005="",Datos!M865&gt;=M$1005),OR(M$1006="",Datos!M865&lt;=M$1006))),FALSE),OR(ISNUMBER(FIND(";"&amp;UPPER(TRIM(Datos!M865&amp;""))&amp;"=",M$1007)),ISNUMBER(FIND(";"&amp;UPPER(TRIM(Datos!M865&amp;""))&amp;";",M$1007))),OR(UPPER(TRIM(Datos!M865&amp;""))="SÍ",UPPER(TRIM(Datos!M865&amp;""))="SI",UPPER(TRIM(Datos!M865&amp;""))="NO"),IF(ISNUMBER(Datos!M865),AND(OR(M$1005="",Datos!M865&gt;=M$1005),OR(M$1006="",Datos!M865&lt;=M$1006)),FALSE),TRUE))))</f>
        <v>0.0</v>
      </c>
      <c r="N865">
        <f>IF(Datos!N865="",0,IF(AND(N$1008&lt;&gt;"",Datos!N865=N$1008),0,IF(N$1004=0,0,1-CHOOSE(N$1004,IF(ISNUMBER(Datos!N865),AND(OR(N$1005="",Datos!N865&gt;=N$1005),OR(N$1006="",Datos!N865&lt;=N$1006)),FALSE),IF(ISNUMBER(Datos!N865),AND(Datos!N865=INT(Datos!N865),AND(OR(N$1005="",Datos!N865&gt;=N$1005),OR(N$1006="",Datos!N865&lt;=N$1006))),FALSE),OR(ISNUMBER(FIND(";"&amp;UPPER(TRIM(Datos!N865&amp;""))&amp;"=",N$1007)),ISNUMBER(FIND(";"&amp;UPPER(TRIM(Datos!N865&amp;""))&amp;";",N$1007))),OR(UPPER(TRIM(Datos!N865&amp;""))="SÍ",UPPER(TRIM(Datos!N865&amp;""))="SI",UPPER(TRIM(Datos!N865&amp;""))="NO"),IF(ISNUMBER(Datos!N865),AND(OR(N$1005="",Datos!N865&gt;=N$1005),OR(N$1006="",Datos!N865&lt;=N$1006)),FALSE),TRUE))))</f>
        <v>0.0</v>
      </c>
      <c r="O865">
        <f>IF(Datos!O865="",0,IF(AND(O$1008&lt;&gt;"",Datos!O865=O$1008),0,IF(O$1004=0,0,1-CHOOSE(O$1004,IF(ISNUMBER(Datos!O865),AND(OR(O$1005="",Datos!O865&gt;=O$1005),OR(O$1006="",Datos!O865&lt;=O$1006)),FALSE),IF(ISNUMBER(Datos!O865),AND(Datos!O865=INT(Datos!O865),AND(OR(O$1005="",Datos!O865&gt;=O$1005),OR(O$1006="",Datos!O865&lt;=O$1006))),FALSE),OR(ISNUMBER(FIND(";"&amp;UPPER(TRIM(Datos!O865&amp;""))&amp;"=",O$1007)),ISNUMBER(FIND(";"&amp;UPPER(TRIM(Datos!O865&amp;""))&amp;";",O$1007))),OR(UPPER(TRIM(Datos!O865&amp;""))="SÍ",UPPER(TRIM(Datos!O865&amp;""))="SI",UPPER(TRIM(Datos!O865&amp;""))="NO"),IF(ISNUMBER(Datos!O865),AND(OR(O$1005="",Datos!O865&gt;=O$1005),OR(O$1006="",Datos!O865&lt;=O$1006)),FALSE),TRUE))))</f>
        <v>0.0</v>
      </c>
      <c r="P865">
        <f>IF(Datos!P865="",0,IF(AND(P$1008&lt;&gt;"",Datos!P865=P$1008),0,IF(P$1004=0,0,1-CHOOSE(P$1004,IF(ISNUMBER(Datos!P865),AND(OR(P$1005="",Datos!P865&gt;=P$1005),OR(P$1006="",Datos!P865&lt;=P$1006)),FALSE),IF(ISNUMBER(Datos!P865),AND(Datos!P865=INT(Datos!P865),AND(OR(P$1005="",Datos!P865&gt;=P$1005),OR(P$1006="",Datos!P865&lt;=P$1006))),FALSE),OR(ISNUMBER(FIND(";"&amp;UPPER(TRIM(Datos!P865&amp;""))&amp;"=",P$1007)),ISNUMBER(FIND(";"&amp;UPPER(TRIM(Datos!P865&amp;""))&amp;";",P$1007))),OR(UPPER(TRIM(Datos!P865&amp;""))="SÍ",UPPER(TRIM(Datos!P865&amp;""))="SI",UPPER(TRIM(Datos!P865&amp;""))="NO"),IF(ISNUMBER(Datos!P865),AND(OR(P$1005="",Datos!P865&gt;=P$1005),OR(P$1006="",Datos!P865&lt;=P$1006)),FALSE),TRUE))))</f>
        <v>0.0</v>
      </c>
      <c r="Q865">
        <f>IF(Datos!Q865="",0,IF(AND(Q$1008&lt;&gt;"",Datos!Q865=Q$1008),0,IF(Q$1004=0,0,1-CHOOSE(Q$1004,IF(ISNUMBER(Datos!Q865),AND(OR(Q$1005="",Datos!Q865&gt;=Q$1005),OR(Q$1006="",Datos!Q865&lt;=Q$1006)),FALSE),IF(ISNUMBER(Datos!Q865),AND(Datos!Q865=INT(Datos!Q865),AND(OR(Q$1005="",Datos!Q865&gt;=Q$1005),OR(Q$1006="",Datos!Q865&lt;=Q$1006))),FALSE),OR(ISNUMBER(FIND(";"&amp;UPPER(TRIM(Datos!Q865&amp;""))&amp;"=",Q$1007)),ISNUMBER(FIND(";"&amp;UPPER(TRIM(Datos!Q865&amp;""))&amp;";",Q$1007))),OR(UPPER(TRIM(Datos!Q865&amp;""))="SÍ",UPPER(TRIM(Datos!Q865&amp;""))="SI",UPPER(TRIM(Datos!Q865&amp;""))="NO"),IF(ISNUMBER(Datos!Q865),AND(OR(Q$1005="",Datos!Q865&gt;=Q$1005),OR(Q$1006="",Datos!Q865&lt;=Q$1006)),FALSE),TRUE))))</f>
        <v>0.0</v>
      </c>
      <c r="R865">
        <f>IF(Datos!R865="",0,IF(AND(R$1008&lt;&gt;"",Datos!R865=R$1008),0,IF(R$1004=0,0,1-CHOOSE(R$1004,IF(ISNUMBER(Datos!R865),AND(OR(R$1005="",Datos!R865&gt;=R$1005),OR(R$1006="",Datos!R865&lt;=R$1006)),FALSE),IF(ISNUMBER(Datos!R865),AND(Datos!R865=INT(Datos!R865),AND(OR(R$1005="",Datos!R865&gt;=R$1005),OR(R$1006="",Datos!R865&lt;=R$1006))),FALSE),OR(ISNUMBER(FIND(";"&amp;UPPER(TRIM(Datos!R865&amp;""))&amp;"=",R$1007)),ISNUMBER(FIND(";"&amp;UPPER(TRIM(Datos!R865&amp;""))&amp;";",R$1007))),OR(UPPER(TRIM(Datos!R865&amp;""))="SÍ",UPPER(TRIM(Datos!R865&amp;""))="SI",UPPER(TRIM(Datos!R865&amp;""))="NO"),IF(ISNUMBER(Datos!R865),AND(OR(R$1005="",Datos!R865&gt;=R$1005),OR(R$1006="",Datos!R865&lt;=R$1006)),FALSE),TRUE))))</f>
        <v>0.0</v>
      </c>
      <c r="S865">
        <f>IF(Datos!S865="",0,IF(AND(S$1008&lt;&gt;"",Datos!S865=S$1008),0,IF(S$1004=0,0,1-CHOOSE(S$1004,IF(ISNUMBER(Datos!S865),AND(OR(S$1005="",Datos!S865&gt;=S$1005),OR(S$1006="",Datos!S865&lt;=S$1006)),FALSE),IF(ISNUMBER(Datos!S865),AND(Datos!S865=INT(Datos!S865),AND(OR(S$1005="",Datos!S865&gt;=S$1005),OR(S$1006="",Datos!S865&lt;=S$1006))),FALSE),OR(ISNUMBER(FIND(";"&amp;UPPER(TRIM(Datos!S865&amp;""))&amp;"=",S$1007)),ISNUMBER(FIND(";"&amp;UPPER(TRIM(Datos!S865&amp;""))&amp;";",S$1007))),OR(UPPER(TRIM(Datos!S865&amp;""))="SÍ",UPPER(TRIM(Datos!S865&amp;""))="SI",UPPER(TRIM(Datos!S865&amp;""))="NO"),IF(ISNUMBER(Datos!S865),AND(OR(S$1005="",Datos!S865&gt;=S$1005),OR(S$1006="",Datos!S865&lt;=S$1006)),FALSE),TRUE))))</f>
        <v>0.0</v>
      </c>
      <c r="T865">
        <f>IF(Datos!T865="",0,IF(AND(T$1008&lt;&gt;"",Datos!T865=T$1008),0,IF(T$1004=0,0,1-CHOOSE(T$1004,IF(ISNUMBER(Datos!T865),AND(OR(T$1005="",Datos!T865&gt;=T$1005),OR(T$1006="",Datos!T865&lt;=T$1006)),FALSE),IF(ISNUMBER(Datos!T865),AND(Datos!T865=INT(Datos!T865),AND(OR(T$1005="",Datos!T865&gt;=T$1005),OR(T$1006="",Datos!T865&lt;=T$1006))),FALSE),OR(ISNUMBER(FIND(";"&amp;UPPER(TRIM(Datos!T865&amp;""))&amp;"=",T$1007)),ISNUMBER(FIND(";"&amp;UPPER(TRIM(Datos!T865&amp;""))&amp;";",T$1007))),OR(UPPER(TRIM(Datos!T865&amp;""))="SÍ",UPPER(TRIM(Datos!T865&amp;""))="SI",UPPER(TRIM(Datos!T865&amp;""))="NO"),IF(ISNUMBER(Datos!T865),AND(OR(T$1005="",Datos!T865&gt;=T$1005),OR(T$1006="",Datos!T865&lt;=T$1006)),FALSE),TRUE))))</f>
        <v>0.0</v>
      </c>
      <c r="U865">
        <f>IF(Datos!U865="",0,IF(AND(U$1008&lt;&gt;"",Datos!U865=U$1008),0,IF(U$1004=0,0,1-CHOOSE(U$1004,IF(ISNUMBER(Datos!U865),AND(OR(U$1005="",Datos!U865&gt;=U$1005),OR(U$1006="",Datos!U865&lt;=U$1006)),FALSE),IF(ISNUMBER(Datos!U865),AND(Datos!U865=INT(Datos!U865),AND(OR(U$1005="",Datos!U865&gt;=U$1005),OR(U$1006="",Datos!U865&lt;=U$1006))),FALSE),OR(ISNUMBER(FIND(";"&amp;UPPER(TRIM(Datos!U865&amp;""))&amp;"=",U$1007)),ISNUMBER(FIND(";"&amp;UPPER(TRIM(Datos!U865&amp;""))&amp;";",U$1007))),OR(UPPER(TRIM(Datos!U865&amp;""))="SÍ",UPPER(TRIM(Datos!U865&amp;""))="SI",UPPER(TRIM(Datos!U865&amp;""))="NO"),IF(ISNUMBER(Datos!U865),AND(OR(U$1005="",Datos!U865&gt;=U$1005),OR(U$1006="",Datos!U865&lt;=U$1006)),FALSE),TRUE))))</f>
        <v>0.0</v>
      </c>
      <c r="V865">
        <f>IF(Datos!V865="",0,IF(AND(V$1008&lt;&gt;"",Datos!V865=V$1008),0,IF(V$1004=0,0,1-CHOOSE(V$1004,IF(ISNUMBER(Datos!V865),AND(OR(V$1005="",Datos!V865&gt;=V$1005),OR(V$1006="",Datos!V865&lt;=V$1006)),FALSE),IF(ISNUMBER(Datos!V865),AND(Datos!V865=INT(Datos!V865),AND(OR(V$1005="",Datos!V865&gt;=V$1005),OR(V$1006="",Datos!V865&lt;=V$1006))),FALSE),OR(ISNUMBER(FIND(";"&amp;UPPER(TRIM(Datos!V865&amp;""))&amp;"=",V$1007)),ISNUMBER(FIND(";"&amp;UPPER(TRIM(Datos!V865&amp;""))&amp;";",V$1007))),OR(UPPER(TRIM(Datos!V865&amp;""))="SÍ",UPPER(TRIM(Datos!V865&amp;""))="SI",UPPER(TRIM(Datos!V865&amp;""))="NO"),IF(ISNUMBER(Datos!V865),AND(OR(V$1005="",Datos!V865&gt;=V$1005),OR(V$1006="",Datos!V865&lt;=V$1006)),FALSE),TRUE))))</f>
        <v>0.0</v>
      </c>
      <c r="W865">
        <f>IF(Datos!W865="",0,IF(AND(W$1008&lt;&gt;"",Datos!W865=W$1008),0,IF(W$1004=0,0,1-CHOOSE(W$1004,IF(ISNUMBER(Datos!W865),AND(OR(W$1005="",Datos!W865&gt;=W$1005),OR(W$1006="",Datos!W865&lt;=W$1006)),FALSE),IF(ISNUMBER(Datos!W865),AND(Datos!W865=INT(Datos!W865),AND(OR(W$1005="",Datos!W865&gt;=W$1005),OR(W$1006="",Datos!W865&lt;=W$1006))),FALSE),OR(ISNUMBER(FIND(";"&amp;UPPER(TRIM(Datos!W865&amp;""))&amp;"=",W$1007)),ISNUMBER(FIND(";"&amp;UPPER(TRIM(Datos!W865&amp;""))&amp;";",W$1007))),OR(UPPER(TRIM(Datos!W865&amp;""))="SÍ",UPPER(TRIM(Datos!W865&amp;""))="SI",UPPER(TRIM(Datos!W865&amp;""))="NO"),IF(ISNUMBER(Datos!W865),AND(OR(W$1005="",Datos!W865&gt;=W$1005),OR(W$1006="",Datos!W865&lt;=W$1006)),FALSE),TRUE))))</f>
        <v>0.0</v>
      </c>
      <c r="X865">
        <f>IF(Datos!X865="",0,IF(AND(X$1008&lt;&gt;"",Datos!X865=X$1008),0,IF(X$1004=0,0,1-CHOOSE(X$1004,IF(ISNUMBER(Datos!X865),AND(OR(X$1005="",Datos!X865&gt;=X$1005),OR(X$1006="",Datos!X865&lt;=X$1006)),FALSE),IF(ISNUMBER(Datos!X865),AND(Datos!X865=INT(Datos!X865),AND(OR(X$1005="",Datos!X865&gt;=X$1005),OR(X$1006="",Datos!X865&lt;=X$1006))),FALSE),OR(ISNUMBER(FIND(";"&amp;UPPER(TRIM(Datos!X865&amp;""))&amp;"=",X$1007)),ISNUMBER(FIND(";"&amp;UPPER(TRIM(Datos!X865&amp;""))&amp;";",X$1007))),OR(UPPER(TRIM(Datos!X865&amp;""))="SÍ",UPPER(TRIM(Datos!X865&amp;""))="SI",UPPER(TRIM(Datos!X865&amp;""))="NO"),IF(ISNUMBER(Datos!X865),AND(OR(X$1005="",Datos!X865&gt;=X$1005),OR(X$1006="",Datos!X865&lt;=X$1006)),FALSE),TRUE))))</f>
        <v>0.0</v>
      </c>
      <c r="Y865">
        <f>IF(Datos!Y865="",0,IF(AND(Y$1008&lt;&gt;"",Datos!Y865=Y$1008),0,IF(Y$1004=0,0,1-CHOOSE(Y$1004,IF(ISNUMBER(Datos!Y865),AND(OR(Y$1005="",Datos!Y865&gt;=Y$1005),OR(Y$1006="",Datos!Y865&lt;=Y$1006)),FALSE),IF(ISNUMBER(Datos!Y865),AND(Datos!Y865=INT(Datos!Y865),AND(OR(Y$1005="",Datos!Y865&gt;=Y$1005),OR(Y$1006="",Datos!Y865&lt;=Y$1006))),FALSE),OR(ISNUMBER(FIND(";"&amp;UPPER(TRIM(Datos!Y865&amp;""))&amp;"=",Y$1007)),ISNUMBER(FIND(";"&amp;UPPER(TRIM(Datos!Y865&amp;""))&amp;";",Y$1007))),OR(UPPER(TRIM(Datos!Y865&amp;""))="SÍ",UPPER(TRIM(Datos!Y865&amp;""))="SI",UPPER(TRIM(Datos!Y865&amp;""))="NO"),IF(ISNUMBER(Datos!Y865),AND(OR(Y$1005="",Datos!Y865&gt;=Y$1005),OR(Y$1006="",Datos!Y865&lt;=Y$1006)),FALSE),TRUE))))</f>
        <v>0.0</v>
      </c>
      <c r="Z865">
        <f>IF(Datos!Z865="",0,IF(AND(Z$1008&lt;&gt;"",Datos!Z865=Z$1008),0,IF(Z$1004=0,0,1-CHOOSE(Z$1004,IF(ISNUMBER(Datos!Z865),AND(OR(Z$1005="",Datos!Z865&gt;=Z$1005),OR(Z$1006="",Datos!Z865&lt;=Z$1006)),FALSE),IF(ISNUMBER(Datos!Z865),AND(Datos!Z865=INT(Datos!Z865),AND(OR(Z$1005="",Datos!Z865&gt;=Z$1005),OR(Z$1006="",Datos!Z865&lt;=Z$1006))),FALSE),OR(ISNUMBER(FIND(";"&amp;UPPER(TRIM(Datos!Z865&amp;""))&amp;"=",Z$1007)),ISNUMBER(FIND(";"&amp;UPPER(TRIM(Datos!Z865&amp;""))&amp;";",Z$1007))),OR(UPPER(TRIM(Datos!Z865&amp;""))="SÍ",UPPER(TRIM(Datos!Z865&amp;""))="SI",UPPER(TRIM(Datos!Z865&amp;""))="NO"),IF(ISNUMBER(Datos!Z865),AND(OR(Z$1005="",Datos!Z865&gt;=Z$1005),OR(Z$1006="",Datos!Z865&lt;=Z$1006)),FALSE),TRUE))))</f>
        <v>0.0</v>
      </c>
      <c r="AA865">
        <f>IF(Datos!AA865="",0,IF(AND(AA$1008&lt;&gt;"",Datos!AA865=AA$1008),0,IF(AA$1004=0,0,1-CHOOSE(AA$1004,IF(ISNUMBER(Datos!AA865),AND(OR(AA$1005="",Datos!AA865&gt;=AA$1005),OR(AA$1006="",Datos!AA865&lt;=AA$1006)),FALSE),IF(ISNUMBER(Datos!AA865),AND(Datos!AA865=INT(Datos!AA865),AND(OR(AA$1005="",Datos!AA865&gt;=AA$1005),OR(AA$1006="",Datos!AA865&lt;=AA$1006))),FALSE),OR(ISNUMBER(FIND(";"&amp;UPPER(TRIM(Datos!AA865&amp;""))&amp;"=",AA$1007)),ISNUMBER(FIND(";"&amp;UPPER(TRIM(Datos!AA865&amp;""))&amp;";",AA$1007))),OR(UPPER(TRIM(Datos!AA865&amp;""))="SÍ",UPPER(TRIM(Datos!AA865&amp;""))="SI",UPPER(TRIM(Datos!AA865&amp;""))="NO"),IF(ISNUMBER(Datos!AA865),AND(OR(AA$1005="",Datos!AA865&gt;=AA$1005),OR(AA$1006="",Datos!AA865&lt;=AA$1006)),FALSE),TRUE))))</f>
        <v>0.0</v>
      </c>
      <c r="AB865">
        <f>IF(Datos!AB865="",0,IF(AND(AB$1008&lt;&gt;"",Datos!AB865=AB$1008),0,IF(AB$1004=0,0,1-CHOOSE(AB$1004,IF(ISNUMBER(Datos!AB865),AND(OR(AB$1005="",Datos!AB865&gt;=AB$1005),OR(AB$1006="",Datos!AB865&lt;=AB$1006)),FALSE),IF(ISNUMBER(Datos!AB865),AND(Datos!AB865=INT(Datos!AB865),AND(OR(AB$1005="",Datos!AB865&gt;=AB$1005),OR(AB$1006="",Datos!AB865&lt;=AB$1006))),FALSE),OR(ISNUMBER(FIND(";"&amp;UPPER(TRIM(Datos!AB865&amp;""))&amp;"=",AB$1007)),ISNUMBER(FIND(";"&amp;UPPER(TRIM(Datos!AB865&amp;""))&amp;";",AB$1007))),OR(UPPER(TRIM(Datos!AB865&amp;""))="SÍ",UPPER(TRIM(Datos!AB865&amp;""))="SI",UPPER(TRIM(Datos!AB865&amp;""))="NO"),IF(ISNUMBER(Datos!AB865),AND(OR(AB$1005="",Datos!AB865&gt;=AB$1005),OR(AB$1006="",Datos!AB865&lt;=AB$1006)),FALSE),TRUE))))</f>
        <v>0.0</v>
      </c>
      <c r="AC865">
        <f>IF(Datos!AC865="",0,IF(AND(AC$1008&lt;&gt;"",Datos!AC865=AC$1008),0,IF(AC$1004=0,0,1-CHOOSE(AC$1004,IF(ISNUMBER(Datos!AC865),AND(OR(AC$1005="",Datos!AC865&gt;=AC$1005),OR(AC$1006="",Datos!AC865&lt;=AC$1006)),FALSE),IF(ISNUMBER(Datos!AC865),AND(Datos!AC865=INT(Datos!AC865),AND(OR(AC$1005="",Datos!AC865&gt;=AC$1005),OR(AC$1006="",Datos!AC865&lt;=AC$1006))),FALSE),OR(ISNUMBER(FIND(";"&amp;UPPER(TRIM(Datos!AC865&amp;""))&amp;"=",AC$1007)),ISNUMBER(FIND(";"&amp;UPPER(TRIM(Datos!AC865&amp;""))&amp;";",AC$1007))),OR(UPPER(TRIM(Datos!AC865&amp;""))="SÍ",UPPER(TRIM(Datos!AC865&amp;""))="SI",UPPER(TRIM(Datos!AC865&amp;""))="NO"),IF(ISNUMBER(Datos!AC865),AND(OR(AC$1005="",Datos!AC865&gt;=AC$1005),OR(AC$1006="",Datos!AC865&lt;=AC$1006)),FALSE),TRUE))))</f>
        <v>0.0</v>
      </c>
      <c r="AD865">
        <f>IF(Datos!AD865="",0,IF(AND(AD$1008&lt;&gt;"",Datos!AD865=AD$1008),0,IF(AD$1004=0,0,1-CHOOSE(AD$1004,IF(ISNUMBER(Datos!AD865),AND(OR(AD$1005="",Datos!AD865&gt;=AD$1005),OR(AD$1006="",Datos!AD865&lt;=AD$1006)),FALSE),IF(ISNUMBER(Datos!AD865),AND(Datos!AD865=INT(Datos!AD865),AND(OR(AD$1005="",Datos!AD865&gt;=AD$1005),OR(AD$1006="",Datos!AD865&lt;=AD$1006))),FALSE),OR(ISNUMBER(FIND(";"&amp;UPPER(TRIM(Datos!AD865&amp;""))&amp;"=",AD$1007)),ISNUMBER(FIND(";"&amp;UPPER(TRIM(Datos!AD865&amp;""))&amp;";",AD$1007))),OR(UPPER(TRIM(Datos!AD865&amp;""))="SÍ",UPPER(TRIM(Datos!AD865&amp;""))="SI",UPPER(TRIM(Datos!AD865&amp;""))="NO"),IF(ISNUMBER(Datos!AD865),AND(OR(AD$1005="",Datos!AD865&gt;=AD$1005),OR(AD$1006="",Datos!AD865&lt;=AD$1006)),FALSE),TRUE))))</f>
        <v>0.0</v>
      </c>
      <c r="AE865">
        <f>IF(Datos!AE865="",0,IF(AND(AE$1008&lt;&gt;"",Datos!AE865=AE$1008),0,IF(AE$1004=0,0,1-CHOOSE(AE$1004,IF(ISNUMBER(Datos!AE865),AND(OR(AE$1005="",Datos!AE865&gt;=AE$1005),OR(AE$1006="",Datos!AE865&lt;=AE$1006)),FALSE),IF(ISNUMBER(Datos!AE865),AND(Datos!AE865=INT(Datos!AE865),AND(OR(AE$1005="",Datos!AE865&gt;=AE$1005),OR(AE$1006="",Datos!AE865&lt;=AE$1006))),FALSE),OR(ISNUMBER(FIND(";"&amp;UPPER(TRIM(Datos!AE865&amp;""))&amp;"=",AE$1007)),ISNUMBER(FIND(";"&amp;UPPER(TRIM(Datos!AE865&amp;""))&amp;";",AE$1007))),OR(UPPER(TRIM(Datos!AE865&amp;""))="SÍ",UPPER(TRIM(Datos!AE865&amp;""))="SI",UPPER(TRIM(Datos!AE865&amp;""))="NO"),IF(ISNUMBER(Datos!AE865),AND(OR(AE$1005="",Datos!AE865&gt;=AE$1005),OR(AE$1006="",Datos!AE865&lt;=AE$1006)),FALSE),TRUE))))</f>
        <v>0.0</v>
      </c>
    </row>
    <row r="866" spans="2:31">
      <c r="B866">
        <f>IF(Datos!B866="",0,IF(AND(B$1008&lt;&gt;"",Datos!B866=B$1008),0,IF(B$1004=0,0,1-CHOOSE(B$1004,IF(ISNUMBER(Datos!B866),AND(OR(B$1005="",Datos!B866&gt;=B$1005),OR(B$1006="",Datos!B866&lt;=B$1006)),FALSE),IF(ISNUMBER(Datos!B866),AND(Datos!B866=INT(Datos!B866),AND(OR(B$1005="",Datos!B866&gt;=B$1005),OR(B$1006="",Datos!B866&lt;=B$1006))),FALSE),OR(ISNUMBER(FIND(";"&amp;UPPER(TRIM(Datos!B866&amp;""))&amp;"=",B$1007)),ISNUMBER(FIND(";"&amp;UPPER(TRIM(Datos!B866&amp;""))&amp;";",B$1007))),OR(UPPER(TRIM(Datos!B866&amp;""))="SÍ",UPPER(TRIM(Datos!B866&amp;""))="SI",UPPER(TRIM(Datos!B866&amp;""))="NO"),IF(ISNUMBER(Datos!B866),AND(OR(B$1005="",Datos!B866&gt;=B$1005),OR(B$1006="",Datos!B866&lt;=B$1006)),FALSE),TRUE))))</f>
        <v>0.0</v>
      </c>
      <c r="C866">
        <f>IF(Datos!C866="",0,IF(AND(C$1008&lt;&gt;"",Datos!C866=C$1008),0,IF(C$1004=0,0,1-CHOOSE(C$1004,IF(ISNUMBER(Datos!C866),AND(OR(C$1005="",Datos!C866&gt;=C$1005),OR(C$1006="",Datos!C866&lt;=C$1006)),FALSE),IF(ISNUMBER(Datos!C866),AND(Datos!C866=INT(Datos!C866),AND(OR(C$1005="",Datos!C866&gt;=C$1005),OR(C$1006="",Datos!C866&lt;=C$1006))),FALSE),OR(ISNUMBER(FIND(";"&amp;UPPER(TRIM(Datos!C866&amp;""))&amp;"=",C$1007)),ISNUMBER(FIND(";"&amp;UPPER(TRIM(Datos!C866&amp;""))&amp;";",C$1007))),OR(UPPER(TRIM(Datos!C866&amp;""))="SÍ",UPPER(TRIM(Datos!C866&amp;""))="SI",UPPER(TRIM(Datos!C866&amp;""))="NO"),IF(ISNUMBER(Datos!C866),AND(OR(C$1005="",Datos!C866&gt;=C$1005),OR(C$1006="",Datos!C866&lt;=C$1006)),FALSE),TRUE))))</f>
        <v>0.0</v>
      </c>
      <c r="D866">
        <f>IF(Datos!D866="",0,IF(AND(D$1008&lt;&gt;"",Datos!D866=D$1008),0,IF(D$1004=0,0,1-CHOOSE(D$1004,IF(ISNUMBER(Datos!D866),AND(OR(D$1005="",Datos!D866&gt;=D$1005),OR(D$1006="",Datos!D866&lt;=D$1006)),FALSE),IF(ISNUMBER(Datos!D866),AND(Datos!D866=INT(Datos!D866),AND(OR(D$1005="",Datos!D866&gt;=D$1005),OR(D$1006="",Datos!D866&lt;=D$1006))),FALSE),OR(ISNUMBER(FIND(";"&amp;UPPER(TRIM(Datos!D866&amp;""))&amp;"=",D$1007)),ISNUMBER(FIND(";"&amp;UPPER(TRIM(Datos!D866&amp;""))&amp;";",D$1007))),OR(UPPER(TRIM(Datos!D866&amp;""))="SÍ",UPPER(TRIM(Datos!D866&amp;""))="SI",UPPER(TRIM(Datos!D866&amp;""))="NO"),IF(ISNUMBER(Datos!D866),AND(OR(D$1005="",Datos!D866&gt;=D$1005),OR(D$1006="",Datos!D866&lt;=D$1006)),FALSE),TRUE))))</f>
        <v>0.0</v>
      </c>
      <c r="E866">
        <f>IF(Datos!E866="",0,IF(AND(E$1008&lt;&gt;"",Datos!E866=E$1008),0,IF(E$1004=0,0,1-CHOOSE(E$1004,IF(ISNUMBER(Datos!E866),AND(OR(E$1005="",Datos!E866&gt;=E$1005),OR(E$1006="",Datos!E866&lt;=E$1006)),FALSE),IF(ISNUMBER(Datos!E866),AND(Datos!E866=INT(Datos!E866),AND(OR(E$1005="",Datos!E866&gt;=E$1005),OR(E$1006="",Datos!E866&lt;=E$1006))),FALSE),OR(ISNUMBER(FIND(";"&amp;UPPER(TRIM(Datos!E866&amp;""))&amp;"=",E$1007)),ISNUMBER(FIND(";"&amp;UPPER(TRIM(Datos!E866&amp;""))&amp;";",E$1007))),OR(UPPER(TRIM(Datos!E866&amp;""))="SÍ",UPPER(TRIM(Datos!E866&amp;""))="SI",UPPER(TRIM(Datos!E866&amp;""))="NO"),IF(ISNUMBER(Datos!E866),AND(OR(E$1005="",Datos!E866&gt;=E$1005),OR(E$1006="",Datos!E866&lt;=E$1006)),FALSE),TRUE))))</f>
        <v>0.0</v>
      </c>
      <c r="F866">
        <f>IF(Datos!F866="",0,IF(AND(F$1008&lt;&gt;"",Datos!F866=F$1008),0,IF(F$1004=0,0,1-CHOOSE(F$1004,IF(ISNUMBER(Datos!F866),AND(OR(F$1005="",Datos!F866&gt;=F$1005),OR(F$1006="",Datos!F866&lt;=F$1006)),FALSE),IF(ISNUMBER(Datos!F866),AND(Datos!F866=INT(Datos!F866),AND(OR(F$1005="",Datos!F866&gt;=F$1005),OR(F$1006="",Datos!F866&lt;=F$1006))),FALSE),OR(ISNUMBER(FIND(";"&amp;UPPER(TRIM(Datos!F866&amp;""))&amp;"=",F$1007)),ISNUMBER(FIND(";"&amp;UPPER(TRIM(Datos!F866&amp;""))&amp;";",F$1007))),OR(UPPER(TRIM(Datos!F866&amp;""))="SÍ",UPPER(TRIM(Datos!F866&amp;""))="SI",UPPER(TRIM(Datos!F866&amp;""))="NO"),IF(ISNUMBER(Datos!F866),AND(OR(F$1005="",Datos!F866&gt;=F$1005),OR(F$1006="",Datos!F866&lt;=F$1006)),FALSE),TRUE))))</f>
        <v>0.0</v>
      </c>
      <c r="G866">
        <f>IF(Datos!G866="",0,IF(AND(G$1008&lt;&gt;"",Datos!G866=G$1008),0,IF(G$1004=0,0,1-CHOOSE(G$1004,IF(ISNUMBER(Datos!G866),AND(OR(G$1005="",Datos!G866&gt;=G$1005),OR(G$1006="",Datos!G866&lt;=G$1006)),FALSE),IF(ISNUMBER(Datos!G866),AND(Datos!G866=INT(Datos!G866),AND(OR(G$1005="",Datos!G866&gt;=G$1005),OR(G$1006="",Datos!G866&lt;=G$1006))),FALSE),OR(ISNUMBER(FIND(";"&amp;UPPER(TRIM(Datos!G866&amp;""))&amp;"=",G$1007)),ISNUMBER(FIND(";"&amp;UPPER(TRIM(Datos!G866&amp;""))&amp;";",G$1007))),OR(UPPER(TRIM(Datos!G866&amp;""))="SÍ",UPPER(TRIM(Datos!G866&amp;""))="SI",UPPER(TRIM(Datos!G866&amp;""))="NO"),IF(ISNUMBER(Datos!G866),AND(OR(G$1005="",Datos!G866&gt;=G$1005),OR(G$1006="",Datos!G866&lt;=G$1006)),FALSE),TRUE))))</f>
        <v>0.0</v>
      </c>
      <c r="H866">
        <f>IF(Datos!H866="",0,IF(AND(H$1008&lt;&gt;"",Datos!H866=H$1008),0,IF(H$1004=0,0,1-CHOOSE(H$1004,IF(ISNUMBER(Datos!H866),AND(OR(H$1005="",Datos!H866&gt;=H$1005),OR(H$1006="",Datos!H866&lt;=H$1006)),FALSE),IF(ISNUMBER(Datos!H866),AND(Datos!H866=INT(Datos!H866),AND(OR(H$1005="",Datos!H866&gt;=H$1005),OR(H$1006="",Datos!H866&lt;=H$1006))),FALSE),OR(ISNUMBER(FIND(";"&amp;UPPER(TRIM(Datos!H866&amp;""))&amp;"=",H$1007)),ISNUMBER(FIND(";"&amp;UPPER(TRIM(Datos!H866&amp;""))&amp;";",H$1007))),OR(UPPER(TRIM(Datos!H866&amp;""))="SÍ",UPPER(TRIM(Datos!H866&amp;""))="SI",UPPER(TRIM(Datos!H866&amp;""))="NO"),IF(ISNUMBER(Datos!H866),AND(OR(H$1005="",Datos!H866&gt;=H$1005),OR(H$1006="",Datos!H866&lt;=H$1006)),FALSE),TRUE))))</f>
        <v>0.0</v>
      </c>
      <c r="I866">
        <f>IF(Datos!I866="",0,IF(AND(I$1008&lt;&gt;"",Datos!I866=I$1008),0,IF(I$1004=0,0,1-CHOOSE(I$1004,IF(ISNUMBER(Datos!I866),AND(OR(I$1005="",Datos!I866&gt;=I$1005),OR(I$1006="",Datos!I866&lt;=I$1006)),FALSE),IF(ISNUMBER(Datos!I866),AND(Datos!I866=INT(Datos!I866),AND(OR(I$1005="",Datos!I866&gt;=I$1005),OR(I$1006="",Datos!I866&lt;=I$1006))),FALSE),OR(ISNUMBER(FIND(";"&amp;UPPER(TRIM(Datos!I866&amp;""))&amp;"=",I$1007)),ISNUMBER(FIND(";"&amp;UPPER(TRIM(Datos!I866&amp;""))&amp;";",I$1007))),OR(UPPER(TRIM(Datos!I866&amp;""))="SÍ",UPPER(TRIM(Datos!I866&amp;""))="SI",UPPER(TRIM(Datos!I866&amp;""))="NO"),IF(ISNUMBER(Datos!I866),AND(OR(I$1005="",Datos!I866&gt;=I$1005),OR(I$1006="",Datos!I866&lt;=I$1006)),FALSE),TRUE))))</f>
        <v>0.0</v>
      </c>
      <c r="J866">
        <f>IF(Datos!J866="",0,IF(AND(J$1008&lt;&gt;"",Datos!J866=J$1008),0,IF(J$1004=0,0,1-CHOOSE(J$1004,IF(ISNUMBER(Datos!J866),AND(OR(J$1005="",Datos!J866&gt;=J$1005),OR(J$1006="",Datos!J866&lt;=J$1006)),FALSE),IF(ISNUMBER(Datos!J866),AND(Datos!J866=INT(Datos!J866),AND(OR(J$1005="",Datos!J866&gt;=J$1005),OR(J$1006="",Datos!J866&lt;=J$1006))),FALSE),OR(ISNUMBER(FIND(";"&amp;UPPER(TRIM(Datos!J866&amp;""))&amp;"=",J$1007)),ISNUMBER(FIND(";"&amp;UPPER(TRIM(Datos!J866&amp;""))&amp;";",J$1007))),OR(UPPER(TRIM(Datos!J866&amp;""))="SÍ",UPPER(TRIM(Datos!J866&amp;""))="SI",UPPER(TRIM(Datos!J866&amp;""))="NO"),IF(ISNUMBER(Datos!J866),AND(OR(J$1005="",Datos!J866&gt;=J$1005),OR(J$1006="",Datos!J866&lt;=J$1006)),FALSE),TRUE))))</f>
        <v>0.0</v>
      </c>
      <c r="K866">
        <f>IF(Datos!K866="",0,IF(AND(K$1008&lt;&gt;"",Datos!K866=K$1008),0,IF(K$1004=0,0,1-CHOOSE(K$1004,IF(ISNUMBER(Datos!K866),AND(OR(K$1005="",Datos!K866&gt;=K$1005),OR(K$1006="",Datos!K866&lt;=K$1006)),FALSE),IF(ISNUMBER(Datos!K866),AND(Datos!K866=INT(Datos!K866),AND(OR(K$1005="",Datos!K866&gt;=K$1005),OR(K$1006="",Datos!K866&lt;=K$1006))),FALSE),OR(ISNUMBER(FIND(";"&amp;UPPER(TRIM(Datos!K866&amp;""))&amp;"=",K$1007)),ISNUMBER(FIND(";"&amp;UPPER(TRIM(Datos!K866&amp;""))&amp;";",K$1007))),OR(UPPER(TRIM(Datos!K866&amp;""))="SÍ",UPPER(TRIM(Datos!K866&amp;""))="SI",UPPER(TRIM(Datos!K866&amp;""))="NO"),IF(ISNUMBER(Datos!K866),AND(OR(K$1005="",Datos!K866&gt;=K$1005),OR(K$1006="",Datos!K866&lt;=K$1006)),FALSE),TRUE))))</f>
        <v>0.0</v>
      </c>
      <c r="L866">
        <f>IF(Datos!L866="",0,IF(AND(L$1008&lt;&gt;"",Datos!L866=L$1008),0,IF(L$1004=0,0,1-CHOOSE(L$1004,IF(ISNUMBER(Datos!L866),AND(OR(L$1005="",Datos!L866&gt;=L$1005),OR(L$1006="",Datos!L866&lt;=L$1006)),FALSE),IF(ISNUMBER(Datos!L866),AND(Datos!L866=INT(Datos!L866),AND(OR(L$1005="",Datos!L866&gt;=L$1005),OR(L$1006="",Datos!L866&lt;=L$1006))),FALSE),OR(ISNUMBER(FIND(";"&amp;UPPER(TRIM(Datos!L866&amp;""))&amp;"=",L$1007)),ISNUMBER(FIND(";"&amp;UPPER(TRIM(Datos!L866&amp;""))&amp;";",L$1007))),OR(UPPER(TRIM(Datos!L866&amp;""))="SÍ",UPPER(TRIM(Datos!L866&amp;""))="SI",UPPER(TRIM(Datos!L866&amp;""))="NO"),IF(ISNUMBER(Datos!L866),AND(OR(L$1005="",Datos!L866&gt;=L$1005),OR(L$1006="",Datos!L866&lt;=L$1006)),FALSE),TRUE))))</f>
        <v>0.0</v>
      </c>
      <c r="M866">
        <f>IF(Datos!M866="",0,IF(AND(M$1008&lt;&gt;"",Datos!M866=M$1008),0,IF(M$1004=0,0,1-CHOOSE(M$1004,IF(ISNUMBER(Datos!M866),AND(OR(M$1005="",Datos!M866&gt;=M$1005),OR(M$1006="",Datos!M866&lt;=M$1006)),FALSE),IF(ISNUMBER(Datos!M866),AND(Datos!M866=INT(Datos!M866),AND(OR(M$1005="",Datos!M866&gt;=M$1005),OR(M$1006="",Datos!M866&lt;=M$1006))),FALSE),OR(ISNUMBER(FIND(";"&amp;UPPER(TRIM(Datos!M866&amp;""))&amp;"=",M$1007)),ISNUMBER(FIND(";"&amp;UPPER(TRIM(Datos!M866&amp;""))&amp;";",M$1007))),OR(UPPER(TRIM(Datos!M866&amp;""))="SÍ",UPPER(TRIM(Datos!M866&amp;""))="SI",UPPER(TRIM(Datos!M866&amp;""))="NO"),IF(ISNUMBER(Datos!M866),AND(OR(M$1005="",Datos!M866&gt;=M$1005),OR(M$1006="",Datos!M866&lt;=M$1006)),FALSE),TRUE))))</f>
        <v>0.0</v>
      </c>
      <c r="N866">
        <f>IF(Datos!N866="",0,IF(AND(N$1008&lt;&gt;"",Datos!N866=N$1008),0,IF(N$1004=0,0,1-CHOOSE(N$1004,IF(ISNUMBER(Datos!N866),AND(OR(N$1005="",Datos!N866&gt;=N$1005),OR(N$1006="",Datos!N866&lt;=N$1006)),FALSE),IF(ISNUMBER(Datos!N866),AND(Datos!N866=INT(Datos!N866),AND(OR(N$1005="",Datos!N866&gt;=N$1005),OR(N$1006="",Datos!N866&lt;=N$1006))),FALSE),OR(ISNUMBER(FIND(";"&amp;UPPER(TRIM(Datos!N866&amp;""))&amp;"=",N$1007)),ISNUMBER(FIND(";"&amp;UPPER(TRIM(Datos!N866&amp;""))&amp;";",N$1007))),OR(UPPER(TRIM(Datos!N866&amp;""))="SÍ",UPPER(TRIM(Datos!N866&amp;""))="SI",UPPER(TRIM(Datos!N866&amp;""))="NO"),IF(ISNUMBER(Datos!N866),AND(OR(N$1005="",Datos!N866&gt;=N$1005),OR(N$1006="",Datos!N866&lt;=N$1006)),FALSE),TRUE))))</f>
        <v>0.0</v>
      </c>
      <c r="O866">
        <f>IF(Datos!O866="",0,IF(AND(O$1008&lt;&gt;"",Datos!O866=O$1008),0,IF(O$1004=0,0,1-CHOOSE(O$1004,IF(ISNUMBER(Datos!O866),AND(OR(O$1005="",Datos!O866&gt;=O$1005),OR(O$1006="",Datos!O866&lt;=O$1006)),FALSE),IF(ISNUMBER(Datos!O866),AND(Datos!O866=INT(Datos!O866),AND(OR(O$1005="",Datos!O866&gt;=O$1005),OR(O$1006="",Datos!O866&lt;=O$1006))),FALSE),OR(ISNUMBER(FIND(";"&amp;UPPER(TRIM(Datos!O866&amp;""))&amp;"=",O$1007)),ISNUMBER(FIND(";"&amp;UPPER(TRIM(Datos!O866&amp;""))&amp;";",O$1007))),OR(UPPER(TRIM(Datos!O866&amp;""))="SÍ",UPPER(TRIM(Datos!O866&amp;""))="SI",UPPER(TRIM(Datos!O866&amp;""))="NO"),IF(ISNUMBER(Datos!O866),AND(OR(O$1005="",Datos!O866&gt;=O$1005),OR(O$1006="",Datos!O866&lt;=O$1006)),FALSE),TRUE))))</f>
        <v>0.0</v>
      </c>
      <c r="P866">
        <f>IF(Datos!P866="",0,IF(AND(P$1008&lt;&gt;"",Datos!P866=P$1008),0,IF(P$1004=0,0,1-CHOOSE(P$1004,IF(ISNUMBER(Datos!P866),AND(OR(P$1005="",Datos!P866&gt;=P$1005),OR(P$1006="",Datos!P866&lt;=P$1006)),FALSE),IF(ISNUMBER(Datos!P866),AND(Datos!P866=INT(Datos!P866),AND(OR(P$1005="",Datos!P866&gt;=P$1005),OR(P$1006="",Datos!P866&lt;=P$1006))),FALSE),OR(ISNUMBER(FIND(";"&amp;UPPER(TRIM(Datos!P866&amp;""))&amp;"=",P$1007)),ISNUMBER(FIND(";"&amp;UPPER(TRIM(Datos!P866&amp;""))&amp;";",P$1007))),OR(UPPER(TRIM(Datos!P866&amp;""))="SÍ",UPPER(TRIM(Datos!P866&amp;""))="SI",UPPER(TRIM(Datos!P866&amp;""))="NO"),IF(ISNUMBER(Datos!P866),AND(OR(P$1005="",Datos!P866&gt;=P$1005),OR(P$1006="",Datos!P866&lt;=P$1006)),FALSE),TRUE))))</f>
        <v>0.0</v>
      </c>
      <c r="Q866">
        <f>IF(Datos!Q866="",0,IF(AND(Q$1008&lt;&gt;"",Datos!Q866=Q$1008),0,IF(Q$1004=0,0,1-CHOOSE(Q$1004,IF(ISNUMBER(Datos!Q866),AND(OR(Q$1005="",Datos!Q866&gt;=Q$1005),OR(Q$1006="",Datos!Q866&lt;=Q$1006)),FALSE),IF(ISNUMBER(Datos!Q866),AND(Datos!Q866=INT(Datos!Q866),AND(OR(Q$1005="",Datos!Q866&gt;=Q$1005),OR(Q$1006="",Datos!Q866&lt;=Q$1006))),FALSE),OR(ISNUMBER(FIND(";"&amp;UPPER(TRIM(Datos!Q866&amp;""))&amp;"=",Q$1007)),ISNUMBER(FIND(";"&amp;UPPER(TRIM(Datos!Q866&amp;""))&amp;";",Q$1007))),OR(UPPER(TRIM(Datos!Q866&amp;""))="SÍ",UPPER(TRIM(Datos!Q866&amp;""))="SI",UPPER(TRIM(Datos!Q866&amp;""))="NO"),IF(ISNUMBER(Datos!Q866),AND(OR(Q$1005="",Datos!Q866&gt;=Q$1005),OR(Q$1006="",Datos!Q866&lt;=Q$1006)),FALSE),TRUE))))</f>
        <v>0.0</v>
      </c>
      <c r="R866">
        <f>IF(Datos!R866="",0,IF(AND(R$1008&lt;&gt;"",Datos!R866=R$1008),0,IF(R$1004=0,0,1-CHOOSE(R$1004,IF(ISNUMBER(Datos!R866),AND(OR(R$1005="",Datos!R866&gt;=R$1005),OR(R$1006="",Datos!R866&lt;=R$1006)),FALSE),IF(ISNUMBER(Datos!R866),AND(Datos!R866=INT(Datos!R866),AND(OR(R$1005="",Datos!R866&gt;=R$1005),OR(R$1006="",Datos!R866&lt;=R$1006))),FALSE),OR(ISNUMBER(FIND(";"&amp;UPPER(TRIM(Datos!R866&amp;""))&amp;"=",R$1007)),ISNUMBER(FIND(";"&amp;UPPER(TRIM(Datos!R866&amp;""))&amp;";",R$1007))),OR(UPPER(TRIM(Datos!R866&amp;""))="SÍ",UPPER(TRIM(Datos!R866&amp;""))="SI",UPPER(TRIM(Datos!R866&amp;""))="NO"),IF(ISNUMBER(Datos!R866),AND(OR(R$1005="",Datos!R866&gt;=R$1005),OR(R$1006="",Datos!R866&lt;=R$1006)),FALSE),TRUE))))</f>
        <v>0.0</v>
      </c>
      <c r="S866">
        <f>IF(Datos!S866="",0,IF(AND(S$1008&lt;&gt;"",Datos!S866=S$1008),0,IF(S$1004=0,0,1-CHOOSE(S$1004,IF(ISNUMBER(Datos!S866),AND(OR(S$1005="",Datos!S866&gt;=S$1005),OR(S$1006="",Datos!S866&lt;=S$1006)),FALSE),IF(ISNUMBER(Datos!S866),AND(Datos!S866=INT(Datos!S866),AND(OR(S$1005="",Datos!S866&gt;=S$1005),OR(S$1006="",Datos!S866&lt;=S$1006))),FALSE),OR(ISNUMBER(FIND(";"&amp;UPPER(TRIM(Datos!S866&amp;""))&amp;"=",S$1007)),ISNUMBER(FIND(";"&amp;UPPER(TRIM(Datos!S866&amp;""))&amp;";",S$1007))),OR(UPPER(TRIM(Datos!S866&amp;""))="SÍ",UPPER(TRIM(Datos!S866&amp;""))="SI",UPPER(TRIM(Datos!S866&amp;""))="NO"),IF(ISNUMBER(Datos!S866),AND(OR(S$1005="",Datos!S866&gt;=S$1005),OR(S$1006="",Datos!S866&lt;=S$1006)),FALSE),TRUE))))</f>
        <v>0.0</v>
      </c>
      <c r="T866">
        <f>IF(Datos!T866="",0,IF(AND(T$1008&lt;&gt;"",Datos!T866=T$1008),0,IF(T$1004=0,0,1-CHOOSE(T$1004,IF(ISNUMBER(Datos!T866),AND(OR(T$1005="",Datos!T866&gt;=T$1005),OR(T$1006="",Datos!T866&lt;=T$1006)),FALSE),IF(ISNUMBER(Datos!T866),AND(Datos!T866=INT(Datos!T866),AND(OR(T$1005="",Datos!T866&gt;=T$1005),OR(T$1006="",Datos!T866&lt;=T$1006))),FALSE),OR(ISNUMBER(FIND(";"&amp;UPPER(TRIM(Datos!T866&amp;""))&amp;"=",T$1007)),ISNUMBER(FIND(";"&amp;UPPER(TRIM(Datos!T866&amp;""))&amp;";",T$1007))),OR(UPPER(TRIM(Datos!T866&amp;""))="SÍ",UPPER(TRIM(Datos!T866&amp;""))="SI",UPPER(TRIM(Datos!T866&amp;""))="NO"),IF(ISNUMBER(Datos!T866),AND(OR(T$1005="",Datos!T866&gt;=T$1005),OR(T$1006="",Datos!T866&lt;=T$1006)),FALSE),TRUE))))</f>
        <v>0.0</v>
      </c>
      <c r="U866">
        <f>IF(Datos!U866="",0,IF(AND(U$1008&lt;&gt;"",Datos!U866=U$1008),0,IF(U$1004=0,0,1-CHOOSE(U$1004,IF(ISNUMBER(Datos!U866),AND(OR(U$1005="",Datos!U866&gt;=U$1005),OR(U$1006="",Datos!U866&lt;=U$1006)),FALSE),IF(ISNUMBER(Datos!U866),AND(Datos!U866=INT(Datos!U866),AND(OR(U$1005="",Datos!U866&gt;=U$1005),OR(U$1006="",Datos!U866&lt;=U$1006))),FALSE),OR(ISNUMBER(FIND(";"&amp;UPPER(TRIM(Datos!U866&amp;""))&amp;"=",U$1007)),ISNUMBER(FIND(";"&amp;UPPER(TRIM(Datos!U866&amp;""))&amp;";",U$1007))),OR(UPPER(TRIM(Datos!U866&amp;""))="SÍ",UPPER(TRIM(Datos!U866&amp;""))="SI",UPPER(TRIM(Datos!U866&amp;""))="NO"),IF(ISNUMBER(Datos!U866),AND(OR(U$1005="",Datos!U866&gt;=U$1005),OR(U$1006="",Datos!U866&lt;=U$1006)),FALSE),TRUE))))</f>
        <v>0.0</v>
      </c>
      <c r="V866">
        <f>IF(Datos!V866="",0,IF(AND(V$1008&lt;&gt;"",Datos!V866=V$1008),0,IF(V$1004=0,0,1-CHOOSE(V$1004,IF(ISNUMBER(Datos!V866),AND(OR(V$1005="",Datos!V866&gt;=V$1005),OR(V$1006="",Datos!V866&lt;=V$1006)),FALSE),IF(ISNUMBER(Datos!V866),AND(Datos!V866=INT(Datos!V866),AND(OR(V$1005="",Datos!V866&gt;=V$1005),OR(V$1006="",Datos!V866&lt;=V$1006))),FALSE),OR(ISNUMBER(FIND(";"&amp;UPPER(TRIM(Datos!V866&amp;""))&amp;"=",V$1007)),ISNUMBER(FIND(";"&amp;UPPER(TRIM(Datos!V866&amp;""))&amp;";",V$1007))),OR(UPPER(TRIM(Datos!V866&amp;""))="SÍ",UPPER(TRIM(Datos!V866&amp;""))="SI",UPPER(TRIM(Datos!V866&amp;""))="NO"),IF(ISNUMBER(Datos!V866),AND(OR(V$1005="",Datos!V866&gt;=V$1005),OR(V$1006="",Datos!V866&lt;=V$1006)),FALSE),TRUE))))</f>
        <v>0.0</v>
      </c>
      <c r="W866">
        <f>IF(Datos!W866="",0,IF(AND(W$1008&lt;&gt;"",Datos!W866=W$1008),0,IF(W$1004=0,0,1-CHOOSE(W$1004,IF(ISNUMBER(Datos!W866),AND(OR(W$1005="",Datos!W866&gt;=W$1005),OR(W$1006="",Datos!W866&lt;=W$1006)),FALSE),IF(ISNUMBER(Datos!W866),AND(Datos!W866=INT(Datos!W866),AND(OR(W$1005="",Datos!W866&gt;=W$1005),OR(W$1006="",Datos!W866&lt;=W$1006))),FALSE),OR(ISNUMBER(FIND(";"&amp;UPPER(TRIM(Datos!W866&amp;""))&amp;"=",W$1007)),ISNUMBER(FIND(";"&amp;UPPER(TRIM(Datos!W866&amp;""))&amp;";",W$1007))),OR(UPPER(TRIM(Datos!W866&amp;""))="SÍ",UPPER(TRIM(Datos!W866&amp;""))="SI",UPPER(TRIM(Datos!W866&amp;""))="NO"),IF(ISNUMBER(Datos!W866),AND(OR(W$1005="",Datos!W866&gt;=W$1005),OR(W$1006="",Datos!W866&lt;=W$1006)),FALSE),TRUE))))</f>
        <v>0.0</v>
      </c>
      <c r="X866">
        <f>IF(Datos!X866="",0,IF(AND(X$1008&lt;&gt;"",Datos!X866=X$1008),0,IF(X$1004=0,0,1-CHOOSE(X$1004,IF(ISNUMBER(Datos!X866),AND(OR(X$1005="",Datos!X866&gt;=X$1005),OR(X$1006="",Datos!X866&lt;=X$1006)),FALSE),IF(ISNUMBER(Datos!X866),AND(Datos!X866=INT(Datos!X866),AND(OR(X$1005="",Datos!X866&gt;=X$1005),OR(X$1006="",Datos!X866&lt;=X$1006))),FALSE),OR(ISNUMBER(FIND(";"&amp;UPPER(TRIM(Datos!X866&amp;""))&amp;"=",X$1007)),ISNUMBER(FIND(";"&amp;UPPER(TRIM(Datos!X866&amp;""))&amp;";",X$1007))),OR(UPPER(TRIM(Datos!X866&amp;""))="SÍ",UPPER(TRIM(Datos!X866&amp;""))="SI",UPPER(TRIM(Datos!X866&amp;""))="NO"),IF(ISNUMBER(Datos!X866),AND(OR(X$1005="",Datos!X866&gt;=X$1005),OR(X$1006="",Datos!X866&lt;=X$1006)),FALSE),TRUE))))</f>
        <v>0.0</v>
      </c>
      <c r="Y866">
        <f>IF(Datos!Y866="",0,IF(AND(Y$1008&lt;&gt;"",Datos!Y866=Y$1008),0,IF(Y$1004=0,0,1-CHOOSE(Y$1004,IF(ISNUMBER(Datos!Y866),AND(OR(Y$1005="",Datos!Y866&gt;=Y$1005),OR(Y$1006="",Datos!Y866&lt;=Y$1006)),FALSE),IF(ISNUMBER(Datos!Y866),AND(Datos!Y866=INT(Datos!Y866),AND(OR(Y$1005="",Datos!Y866&gt;=Y$1005),OR(Y$1006="",Datos!Y866&lt;=Y$1006))),FALSE),OR(ISNUMBER(FIND(";"&amp;UPPER(TRIM(Datos!Y866&amp;""))&amp;"=",Y$1007)),ISNUMBER(FIND(";"&amp;UPPER(TRIM(Datos!Y866&amp;""))&amp;";",Y$1007))),OR(UPPER(TRIM(Datos!Y866&amp;""))="SÍ",UPPER(TRIM(Datos!Y866&amp;""))="SI",UPPER(TRIM(Datos!Y866&amp;""))="NO"),IF(ISNUMBER(Datos!Y866),AND(OR(Y$1005="",Datos!Y866&gt;=Y$1005),OR(Y$1006="",Datos!Y866&lt;=Y$1006)),FALSE),TRUE))))</f>
        <v>0.0</v>
      </c>
      <c r="Z866">
        <f>IF(Datos!Z866="",0,IF(AND(Z$1008&lt;&gt;"",Datos!Z866=Z$1008),0,IF(Z$1004=0,0,1-CHOOSE(Z$1004,IF(ISNUMBER(Datos!Z866),AND(OR(Z$1005="",Datos!Z866&gt;=Z$1005),OR(Z$1006="",Datos!Z866&lt;=Z$1006)),FALSE),IF(ISNUMBER(Datos!Z866),AND(Datos!Z866=INT(Datos!Z866),AND(OR(Z$1005="",Datos!Z866&gt;=Z$1005),OR(Z$1006="",Datos!Z866&lt;=Z$1006))),FALSE),OR(ISNUMBER(FIND(";"&amp;UPPER(TRIM(Datos!Z866&amp;""))&amp;"=",Z$1007)),ISNUMBER(FIND(";"&amp;UPPER(TRIM(Datos!Z866&amp;""))&amp;";",Z$1007))),OR(UPPER(TRIM(Datos!Z866&amp;""))="SÍ",UPPER(TRIM(Datos!Z866&amp;""))="SI",UPPER(TRIM(Datos!Z866&amp;""))="NO"),IF(ISNUMBER(Datos!Z866),AND(OR(Z$1005="",Datos!Z866&gt;=Z$1005),OR(Z$1006="",Datos!Z866&lt;=Z$1006)),FALSE),TRUE))))</f>
        <v>0.0</v>
      </c>
      <c r="AA866">
        <f>IF(Datos!AA866="",0,IF(AND(AA$1008&lt;&gt;"",Datos!AA866=AA$1008),0,IF(AA$1004=0,0,1-CHOOSE(AA$1004,IF(ISNUMBER(Datos!AA866),AND(OR(AA$1005="",Datos!AA866&gt;=AA$1005),OR(AA$1006="",Datos!AA866&lt;=AA$1006)),FALSE),IF(ISNUMBER(Datos!AA866),AND(Datos!AA866=INT(Datos!AA866),AND(OR(AA$1005="",Datos!AA866&gt;=AA$1005),OR(AA$1006="",Datos!AA866&lt;=AA$1006))),FALSE),OR(ISNUMBER(FIND(";"&amp;UPPER(TRIM(Datos!AA866&amp;""))&amp;"=",AA$1007)),ISNUMBER(FIND(";"&amp;UPPER(TRIM(Datos!AA866&amp;""))&amp;";",AA$1007))),OR(UPPER(TRIM(Datos!AA866&amp;""))="SÍ",UPPER(TRIM(Datos!AA866&amp;""))="SI",UPPER(TRIM(Datos!AA866&amp;""))="NO"),IF(ISNUMBER(Datos!AA866),AND(OR(AA$1005="",Datos!AA866&gt;=AA$1005),OR(AA$1006="",Datos!AA866&lt;=AA$1006)),FALSE),TRUE))))</f>
        <v>0.0</v>
      </c>
      <c r="AB866">
        <f>IF(Datos!AB866="",0,IF(AND(AB$1008&lt;&gt;"",Datos!AB866=AB$1008),0,IF(AB$1004=0,0,1-CHOOSE(AB$1004,IF(ISNUMBER(Datos!AB866),AND(OR(AB$1005="",Datos!AB866&gt;=AB$1005),OR(AB$1006="",Datos!AB866&lt;=AB$1006)),FALSE),IF(ISNUMBER(Datos!AB866),AND(Datos!AB866=INT(Datos!AB866),AND(OR(AB$1005="",Datos!AB866&gt;=AB$1005),OR(AB$1006="",Datos!AB866&lt;=AB$1006))),FALSE),OR(ISNUMBER(FIND(";"&amp;UPPER(TRIM(Datos!AB866&amp;""))&amp;"=",AB$1007)),ISNUMBER(FIND(";"&amp;UPPER(TRIM(Datos!AB866&amp;""))&amp;";",AB$1007))),OR(UPPER(TRIM(Datos!AB866&amp;""))="SÍ",UPPER(TRIM(Datos!AB866&amp;""))="SI",UPPER(TRIM(Datos!AB866&amp;""))="NO"),IF(ISNUMBER(Datos!AB866),AND(OR(AB$1005="",Datos!AB866&gt;=AB$1005),OR(AB$1006="",Datos!AB866&lt;=AB$1006)),FALSE),TRUE))))</f>
        <v>0.0</v>
      </c>
      <c r="AC866">
        <f>IF(Datos!AC866="",0,IF(AND(AC$1008&lt;&gt;"",Datos!AC866=AC$1008),0,IF(AC$1004=0,0,1-CHOOSE(AC$1004,IF(ISNUMBER(Datos!AC866),AND(OR(AC$1005="",Datos!AC866&gt;=AC$1005),OR(AC$1006="",Datos!AC866&lt;=AC$1006)),FALSE),IF(ISNUMBER(Datos!AC866),AND(Datos!AC866=INT(Datos!AC866),AND(OR(AC$1005="",Datos!AC866&gt;=AC$1005),OR(AC$1006="",Datos!AC866&lt;=AC$1006))),FALSE),OR(ISNUMBER(FIND(";"&amp;UPPER(TRIM(Datos!AC866&amp;""))&amp;"=",AC$1007)),ISNUMBER(FIND(";"&amp;UPPER(TRIM(Datos!AC866&amp;""))&amp;";",AC$1007))),OR(UPPER(TRIM(Datos!AC866&amp;""))="SÍ",UPPER(TRIM(Datos!AC866&amp;""))="SI",UPPER(TRIM(Datos!AC866&amp;""))="NO"),IF(ISNUMBER(Datos!AC866),AND(OR(AC$1005="",Datos!AC866&gt;=AC$1005),OR(AC$1006="",Datos!AC866&lt;=AC$1006)),FALSE),TRUE))))</f>
        <v>0.0</v>
      </c>
      <c r="AD866">
        <f>IF(Datos!AD866="",0,IF(AND(AD$1008&lt;&gt;"",Datos!AD866=AD$1008),0,IF(AD$1004=0,0,1-CHOOSE(AD$1004,IF(ISNUMBER(Datos!AD866),AND(OR(AD$1005="",Datos!AD866&gt;=AD$1005),OR(AD$1006="",Datos!AD866&lt;=AD$1006)),FALSE),IF(ISNUMBER(Datos!AD866),AND(Datos!AD866=INT(Datos!AD866),AND(OR(AD$1005="",Datos!AD866&gt;=AD$1005),OR(AD$1006="",Datos!AD866&lt;=AD$1006))),FALSE),OR(ISNUMBER(FIND(";"&amp;UPPER(TRIM(Datos!AD866&amp;""))&amp;"=",AD$1007)),ISNUMBER(FIND(";"&amp;UPPER(TRIM(Datos!AD866&amp;""))&amp;";",AD$1007))),OR(UPPER(TRIM(Datos!AD866&amp;""))="SÍ",UPPER(TRIM(Datos!AD866&amp;""))="SI",UPPER(TRIM(Datos!AD866&amp;""))="NO"),IF(ISNUMBER(Datos!AD866),AND(OR(AD$1005="",Datos!AD866&gt;=AD$1005),OR(AD$1006="",Datos!AD866&lt;=AD$1006)),FALSE),TRUE))))</f>
        <v>0.0</v>
      </c>
      <c r="AE866">
        <f>IF(Datos!AE866="",0,IF(AND(AE$1008&lt;&gt;"",Datos!AE866=AE$1008),0,IF(AE$1004=0,0,1-CHOOSE(AE$1004,IF(ISNUMBER(Datos!AE866),AND(OR(AE$1005="",Datos!AE866&gt;=AE$1005),OR(AE$1006="",Datos!AE866&lt;=AE$1006)),FALSE),IF(ISNUMBER(Datos!AE866),AND(Datos!AE866=INT(Datos!AE866),AND(OR(AE$1005="",Datos!AE866&gt;=AE$1005),OR(AE$1006="",Datos!AE866&lt;=AE$1006))),FALSE),OR(ISNUMBER(FIND(";"&amp;UPPER(TRIM(Datos!AE866&amp;""))&amp;"=",AE$1007)),ISNUMBER(FIND(";"&amp;UPPER(TRIM(Datos!AE866&amp;""))&amp;";",AE$1007))),OR(UPPER(TRIM(Datos!AE866&amp;""))="SÍ",UPPER(TRIM(Datos!AE866&amp;""))="SI",UPPER(TRIM(Datos!AE866&amp;""))="NO"),IF(ISNUMBER(Datos!AE866),AND(OR(AE$1005="",Datos!AE866&gt;=AE$1005),OR(AE$1006="",Datos!AE866&lt;=AE$1006)),FALSE),TRUE))))</f>
        <v>0.0</v>
      </c>
    </row>
    <row r="867" spans="2:31">
      <c r="B867">
        <f>IF(Datos!B867="",0,IF(AND(B$1008&lt;&gt;"",Datos!B867=B$1008),0,IF(B$1004=0,0,1-CHOOSE(B$1004,IF(ISNUMBER(Datos!B867),AND(OR(B$1005="",Datos!B867&gt;=B$1005),OR(B$1006="",Datos!B867&lt;=B$1006)),FALSE),IF(ISNUMBER(Datos!B867),AND(Datos!B867=INT(Datos!B867),AND(OR(B$1005="",Datos!B867&gt;=B$1005),OR(B$1006="",Datos!B867&lt;=B$1006))),FALSE),OR(ISNUMBER(FIND(";"&amp;UPPER(TRIM(Datos!B867&amp;""))&amp;"=",B$1007)),ISNUMBER(FIND(";"&amp;UPPER(TRIM(Datos!B867&amp;""))&amp;";",B$1007))),OR(UPPER(TRIM(Datos!B867&amp;""))="SÍ",UPPER(TRIM(Datos!B867&amp;""))="SI",UPPER(TRIM(Datos!B867&amp;""))="NO"),IF(ISNUMBER(Datos!B867),AND(OR(B$1005="",Datos!B867&gt;=B$1005),OR(B$1006="",Datos!B867&lt;=B$1006)),FALSE),TRUE))))</f>
        <v>0.0</v>
      </c>
      <c r="C867">
        <f>IF(Datos!C867="",0,IF(AND(C$1008&lt;&gt;"",Datos!C867=C$1008),0,IF(C$1004=0,0,1-CHOOSE(C$1004,IF(ISNUMBER(Datos!C867),AND(OR(C$1005="",Datos!C867&gt;=C$1005),OR(C$1006="",Datos!C867&lt;=C$1006)),FALSE),IF(ISNUMBER(Datos!C867),AND(Datos!C867=INT(Datos!C867),AND(OR(C$1005="",Datos!C867&gt;=C$1005),OR(C$1006="",Datos!C867&lt;=C$1006))),FALSE),OR(ISNUMBER(FIND(";"&amp;UPPER(TRIM(Datos!C867&amp;""))&amp;"=",C$1007)),ISNUMBER(FIND(";"&amp;UPPER(TRIM(Datos!C867&amp;""))&amp;";",C$1007))),OR(UPPER(TRIM(Datos!C867&amp;""))="SÍ",UPPER(TRIM(Datos!C867&amp;""))="SI",UPPER(TRIM(Datos!C867&amp;""))="NO"),IF(ISNUMBER(Datos!C867),AND(OR(C$1005="",Datos!C867&gt;=C$1005),OR(C$1006="",Datos!C867&lt;=C$1006)),FALSE),TRUE))))</f>
        <v>0.0</v>
      </c>
      <c r="D867">
        <f>IF(Datos!D867="",0,IF(AND(D$1008&lt;&gt;"",Datos!D867=D$1008),0,IF(D$1004=0,0,1-CHOOSE(D$1004,IF(ISNUMBER(Datos!D867),AND(OR(D$1005="",Datos!D867&gt;=D$1005),OR(D$1006="",Datos!D867&lt;=D$1006)),FALSE),IF(ISNUMBER(Datos!D867),AND(Datos!D867=INT(Datos!D867),AND(OR(D$1005="",Datos!D867&gt;=D$1005),OR(D$1006="",Datos!D867&lt;=D$1006))),FALSE),OR(ISNUMBER(FIND(";"&amp;UPPER(TRIM(Datos!D867&amp;""))&amp;"=",D$1007)),ISNUMBER(FIND(";"&amp;UPPER(TRIM(Datos!D867&amp;""))&amp;";",D$1007))),OR(UPPER(TRIM(Datos!D867&amp;""))="SÍ",UPPER(TRIM(Datos!D867&amp;""))="SI",UPPER(TRIM(Datos!D867&amp;""))="NO"),IF(ISNUMBER(Datos!D867),AND(OR(D$1005="",Datos!D867&gt;=D$1005),OR(D$1006="",Datos!D867&lt;=D$1006)),FALSE),TRUE))))</f>
        <v>0.0</v>
      </c>
      <c r="E867">
        <f>IF(Datos!E867="",0,IF(AND(E$1008&lt;&gt;"",Datos!E867=E$1008),0,IF(E$1004=0,0,1-CHOOSE(E$1004,IF(ISNUMBER(Datos!E867),AND(OR(E$1005="",Datos!E867&gt;=E$1005),OR(E$1006="",Datos!E867&lt;=E$1006)),FALSE),IF(ISNUMBER(Datos!E867),AND(Datos!E867=INT(Datos!E867),AND(OR(E$1005="",Datos!E867&gt;=E$1005),OR(E$1006="",Datos!E867&lt;=E$1006))),FALSE),OR(ISNUMBER(FIND(";"&amp;UPPER(TRIM(Datos!E867&amp;""))&amp;"=",E$1007)),ISNUMBER(FIND(";"&amp;UPPER(TRIM(Datos!E867&amp;""))&amp;";",E$1007))),OR(UPPER(TRIM(Datos!E867&amp;""))="SÍ",UPPER(TRIM(Datos!E867&amp;""))="SI",UPPER(TRIM(Datos!E867&amp;""))="NO"),IF(ISNUMBER(Datos!E867),AND(OR(E$1005="",Datos!E867&gt;=E$1005),OR(E$1006="",Datos!E867&lt;=E$1006)),FALSE),TRUE))))</f>
        <v>0.0</v>
      </c>
      <c r="F867">
        <f>IF(Datos!F867="",0,IF(AND(F$1008&lt;&gt;"",Datos!F867=F$1008),0,IF(F$1004=0,0,1-CHOOSE(F$1004,IF(ISNUMBER(Datos!F867),AND(OR(F$1005="",Datos!F867&gt;=F$1005),OR(F$1006="",Datos!F867&lt;=F$1006)),FALSE),IF(ISNUMBER(Datos!F867),AND(Datos!F867=INT(Datos!F867),AND(OR(F$1005="",Datos!F867&gt;=F$1005),OR(F$1006="",Datos!F867&lt;=F$1006))),FALSE),OR(ISNUMBER(FIND(";"&amp;UPPER(TRIM(Datos!F867&amp;""))&amp;"=",F$1007)),ISNUMBER(FIND(";"&amp;UPPER(TRIM(Datos!F867&amp;""))&amp;";",F$1007))),OR(UPPER(TRIM(Datos!F867&amp;""))="SÍ",UPPER(TRIM(Datos!F867&amp;""))="SI",UPPER(TRIM(Datos!F867&amp;""))="NO"),IF(ISNUMBER(Datos!F867),AND(OR(F$1005="",Datos!F867&gt;=F$1005),OR(F$1006="",Datos!F867&lt;=F$1006)),FALSE),TRUE))))</f>
        <v>0.0</v>
      </c>
      <c r="G867">
        <f>IF(Datos!G867="",0,IF(AND(G$1008&lt;&gt;"",Datos!G867=G$1008),0,IF(G$1004=0,0,1-CHOOSE(G$1004,IF(ISNUMBER(Datos!G867),AND(OR(G$1005="",Datos!G867&gt;=G$1005),OR(G$1006="",Datos!G867&lt;=G$1006)),FALSE),IF(ISNUMBER(Datos!G867),AND(Datos!G867=INT(Datos!G867),AND(OR(G$1005="",Datos!G867&gt;=G$1005),OR(G$1006="",Datos!G867&lt;=G$1006))),FALSE),OR(ISNUMBER(FIND(";"&amp;UPPER(TRIM(Datos!G867&amp;""))&amp;"=",G$1007)),ISNUMBER(FIND(";"&amp;UPPER(TRIM(Datos!G867&amp;""))&amp;";",G$1007))),OR(UPPER(TRIM(Datos!G867&amp;""))="SÍ",UPPER(TRIM(Datos!G867&amp;""))="SI",UPPER(TRIM(Datos!G867&amp;""))="NO"),IF(ISNUMBER(Datos!G867),AND(OR(G$1005="",Datos!G867&gt;=G$1005),OR(G$1006="",Datos!G867&lt;=G$1006)),FALSE),TRUE))))</f>
        <v>0.0</v>
      </c>
      <c r="H867">
        <f>IF(Datos!H867="",0,IF(AND(H$1008&lt;&gt;"",Datos!H867=H$1008),0,IF(H$1004=0,0,1-CHOOSE(H$1004,IF(ISNUMBER(Datos!H867),AND(OR(H$1005="",Datos!H867&gt;=H$1005),OR(H$1006="",Datos!H867&lt;=H$1006)),FALSE),IF(ISNUMBER(Datos!H867),AND(Datos!H867=INT(Datos!H867),AND(OR(H$1005="",Datos!H867&gt;=H$1005),OR(H$1006="",Datos!H867&lt;=H$1006))),FALSE),OR(ISNUMBER(FIND(";"&amp;UPPER(TRIM(Datos!H867&amp;""))&amp;"=",H$1007)),ISNUMBER(FIND(";"&amp;UPPER(TRIM(Datos!H867&amp;""))&amp;";",H$1007))),OR(UPPER(TRIM(Datos!H867&amp;""))="SÍ",UPPER(TRIM(Datos!H867&amp;""))="SI",UPPER(TRIM(Datos!H867&amp;""))="NO"),IF(ISNUMBER(Datos!H867),AND(OR(H$1005="",Datos!H867&gt;=H$1005),OR(H$1006="",Datos!H867&lt;=H$1006)),FALSE),TRUE))))</f>
        <v>0.0</v>
      </c>
      <c r="I867">
        <f>IF(Datos!I867="",0,IF(AND(I$1008&lt;&gt;"",Datos!I867=I$1008),0,IF(I$1004=0,0,1-CHOOSE(I$1004,IF(ISNUMBER(Datos!I867),AND(OR(I$1005="",Datos!I867&gt;=I$1005),OR(I$1006="",Datos!I867&lt;=I$1006)),FALSE),IF(ISNUMBER(Datos!I867),AND(Datos!I867=INT(Datos!I867),AND(OR(I$1005="",Datos!I867&gt;=I$1005),OR(I$1006="",Datos!I867&lt;=I$1006))),FALSE),OR(ISNUMBER(FIND(";"&amp;UPPER(TRIM(Datos!I867&amp;""))&amp;"=",I$1007)),ISNUMBER(FIND(";"&amp;UPPER(TRIM(Datos!I867&amp;""))&amp;";",I$1007))),OR(UPPER(TRIM(Datos!I867&amp;""))="SÍ",UPPER(TRIM(Datos!I867&amp;""))="SI",UPPER(TRIM(Datos!I867&amp;""))="NO"),IF(ISNUMBER(Datos!I867),AND(OR(I$1005="",Datos!I867&gt;=I$1005),OR(I$1006="",Datos!I867&lt;=I$1006)),FALSE),TRUE))))</f>
        <v>0.0</v>
      </c>
      <c r="J867">
        <f>IF(Datos!J867="",0,IF(AND(J$1008&lt;&gt;"",Datos!J867=J$1008),0,IF(J$1004=0,0,1-CHOOSE(J$1004,IF(ISNUMBER(Datos!J867),AND(OR(J$1005="",Datos!J867&gt;=J$1005),OR(J$1006="",Datos!J867&lt;=J$1006)),FALSE),IF(ISNUMBER(Datos!J867),AND(Datos!J867=INT(Datos!J867),AND(OR(J$1005="",Datos!J867&gt;=J$1005),OR(J$1006="",Datos!J867&lt;=J$1006))),FALSE),OR(ISNUMBER(FIND(";"&amp;UPPER(TRIM(Datos!J867&amp;""))&amp;"=",J$1007)),ISNUMBER(FIND(";"&amp;UPPER(TRIM(Datos!J867&amp;""))&amp;";",J$1007))),OR(UPPER(TRIM(Datos!J867&amp;""))="SÍ",UPPER(TRIM(Datos!J867&amp;""))="SI",UPPER(TRIM(Datos!J867&amp;""))="NO"),IF(ISNUMBER(Datos!J867),AND(OR(J$1005="",Datos!J867&gt;=J$1005),OR(J$1006="",Datos!J867&lt;=J$1006)),FALSE),TRUE))))</f>
        <v>0.0</v>
      </c>
      <c r="K867">
        <f>IF(Datos!K867="",0,IF(AND(K$1008&lt;&gt;"",Datos!K867=K$1008),0,IF(K$1004=0,0,1-CHOOSE(K$1004,IF(ISNUMBER(Datos!K867),AND(OR(K$1005="",Datos!K867&gt;=K$1005),OR(K$1006="",Datos!K867&lt;=K$1006)),FALSE),IF(ISNUMBER(Datos!K867),AND(Datos!K867=INT(Datos!K867),AND(OR(K$1005="",Datos!K867&gt;=K$1005),OR(K$1006="",Datos!K867&lt;=K$1006))),FALSE),OR(ISNUMBER(FIND(";"&amp;UPPER(TRIM(Datos!K867&amp;""))&amp;"=",K$1007)),ISNUMBER(FIND(";"&amp;UPPER(TRIM(Datos!K867&amp;""))&amp;";",K$1007))),OR(UPPER(TRIM(Datos!K867&amp;""))="SÍ",UPPER(TRIM(Datos!K867&amp;""))="SI",UPPER(TRIM(Datos!K867&amp;""))="NO"),IF(ISNUMBER(Datos!K867),AND(OR(K$1005="",Datos!K867&gt;=K$1005),OR(K$1006="",Datos!K867&lt;=K$1006)),FALSE),TRUE))))</f>
        <v>0.0</v>
      </c>
      <c r="L867">
        <f>IF(Datos!L867="",0,IF(AND(L$1008&lt;&gt;"",Datos!L867=L$1008),0,IF(L$1004=0,0,1-CHOOSE(L$1004,IF(ISNUMBER(Datos!L867),AND(OR(L$1005="",Datos!L867&gt;=L$1005),OR(L$1006="",Datos!L867&lt;=L$1006)),FALSE),IF(ISNUMBER(Datos!L867),AND(Datos!L867=INT(Datos!L867),AND(OR(L$1005="",Datos!L867&gt;=L$1005),OR(L$1006="",Datos!L867&lt;=L$1006))),FALSE),OR(ISNUMBER(FIND(";"&amp;UPPER(TRIM(Datos!L867&amp;""))&amp;"=",L$1007)),ISNUMBER(FIND(";"&amp;UPPER(TRIM(Datos!L867&amp;""))&amp;";",L$1007))),OR(UPPER(TRIM(Datos!L867&amp;""))="SÍ",UPPER(TRIM(Datos!L867&amp;""))="SI",UPPER(TRIM(Datos!L867&amp;""))="NO"),IF(ISNUMBER(Datos!L867),AND(OR(L$1005="",Datos!L867&gt;=L$1005),OR(L$1006="",Datos!L867&lt;=L$1006)),FALSE),TRUE))))</f>
        <v>0.0</v>
      </c>
      <c r="M867">
        <f>IF(Datos!M867="",0,IF(AND(M$1008&lt;&gt;"",Datos!M867=M$1008),0,IF(M$1004=0,0,1-CHOOSE(M$1004,IF(ISNUMBER(Datos!M867),AND(OR(M$1005="",Datos!M867&gt;=M$1005),OR(M$1006="",Datos!M867&lt;=M$1006)),FALSE),IF(ISNUMBER(Datos!M867),AND(Datos!M867=INT(Datos!M867),AND(OR(M$1005="",Datos!M867&gt;=M$1005),OR(M$1006="",Datos!M867&lt;=M$1006))),FALSE),OR(ISNUMBER(FIND(";"&amp;UPPER(TRIM(Datos!M867&amp;""))&amp;"=",M$1007)),ISNUMBER(FIND(";"&amp;UPPER(TRIM(Datos!M867&amp;""))&amp;";",M$1007))),OR(UPPER(TRIM(Datos!M867&amp;""))="SÍ",UPPER(TRIM(Datos!M867&amp;""))="SI",UPPER(TRIM(Datos!M867&amp;""))="NO"),IF(ISNUMBER(Datos!M867),AND(OR(M$1005="",Datos!M867&gt;=M$1005),OR(M$1006="",Datos!M867&lt;=M$1006)),FALSE),TRUE))))</f>
        <v>0.0</v>
      </c>
      <c r="N867">
        <f>IF(Datos!N867="",0,IF(AND(N$1008&lt;&gt;"",Datos!N867=N$1008),0,IF(N$1004=0,0,1-CHOOSE(N$1004,IF(ISNUMBER(Datos!N867),AND(OR(N$1005="",Datos!N867&gt;=N$1005),OR(N$1006="",Datos!N867&lt;=N$1006)),FALSE),IF(ISNUMBER(Datos!N867),AND(Datos!N867=INT(Datos!N867),AND(OR(N$1005="",Datos!N867&gt;=N$1005),OR(N$1006="",Datos!N867&lt;=N$1006))),FALSE),OR(ISNUMBER(FIND(";"&amp;UPPER(TRIM(Datos!N867&amp;""))&amp;"=",N$1007)),ISNUMBER(FIND(";"&amp;UPPER(TRIM(Datos!N867&amp;""))&amp;";",N$1007))),OR(UPPER(TRIM(Datos!N867&amp;""))="SÍ",UPPER(TRIM(Datos!N867&amp;""))="SI",UPPER(TRIM(Datos!N867&amp;""))="NO"),IF(ISNUMBER(Datos!N867),AND(OR(N$1005="",Datos!N867&gt;=N$1005),OR(N$1006="",Datos!N867&lt;=N$1006)),FALSE),TRUE))))</f>
        <v>0.0</v>
      </c>
      <c r="O867">
        <f>IF(Datos!O867="",0,IF(AND(O$1008&lt;&gt;"",Datos!O867=O$1008),0,IF(O$1004=0,0,1-CHOOSE(O$1004,IF(ISNUMBER(Datos!O867),AND(OR(O$1005="",Datos!O867&gt;=O$1005),OR(O$1006="",Datos!O867&lt;=O$1006)),FALSE),IF(ISNUMBER(Datos!O867),AND(Datos!O867=INT(Datos!O867),AND(OR(O$1005="",Datos!O867&gt;=O$1005),OR(O$1006="",Datos!O867&lt;=O$1006))),FALSE),OR(ISNUMBER(FIND(";"&amp;UPPER(TRIM(Datos!O867&amp;""))&amp;"=",O$1007)),ISNUMBER(FIND(";"&amp;UPPER(TRIM(Datos!O867&amp;""))&amp;";",O$1007))),OR(UPPER(TRIM(Datos!O867&amp;""))="SÍ",UPPER(TRIM(Datos!O867&amp;""))="SI",UPPER(TRIM(Datos!O867&amp;""))="NO"),IF(ISNUMBER(Datos!O867),AND(OR(O$1005="",Datos!O867&gt;=O$1005),OR(O$1006="",Datos!O867&lt;=O$1006)),FALSE),TRUE))))</f>
        <v>0.0</v>
      </c>
      <c r="P867">
        <f>IF(Datos!P867="",0,IF(AND(P$1008&lt;&gt;"",Datos!P867=P$1008),0,IF(P$1004=0,0,1-CHOOSE(P$1004,IF(ISNUMBER(Datos!P867),AND(OR(P$1005="",Datos!P867&gt;=P$1005),OR(P$1006="",Datos!P867&lt;=P$1006)),FALSE),IF(ISNUMBER(Datos!P867),AND(Datos!P867=INT(Datos!P867),AND(OR(P$1005="",Datos!P867&gt;=P$1005),OR(P$1006="",Datos!P867&lt;=P$1006))),FALSE),OR(ISNUMBER(FIND(";"&amp;UPPER(TRIM(Datos!P867&amp;""))&amp;"=",P$1007)),ISNUMBER(FIND(";"&amp;UPPER(TRIM(Datos!P867&amp;""))&amp;";",P$1007))),OR(UPPER(TRIM(Datos!P867&amp;""))="SÍ",UPPER(TRIM(Datos!P867&amp;""))="SI",UPPER(TRIM(Datos!P867&amp;""))="NO"),IF(ISNUMBER(Datos!P867),AND(OR(P$1005="",Datos!P867&gt;=P$1005),OR(P$1006="",Datos!P867&lt;=P$1006)),FALSE),TRUE))))</f>
        <v>0.0</v>
      </c>
      <c r="Q867">
        <f>IF(Datos!Q867="",0,IF(AND(Q$1008&lt;&gt;"",Datos!Q867=Q$1008),0,IF(Q$1004=0,0,1-CHOOSE(Q$1004,IF(ISNUMBER(Datos!Q867),AND(OR(Q$1005="",Datos!Q867&gt;=Q$1005),OR(Q$1006="",Datos!Q867&lt;=Q$1006)),FALSE),IF(ISNUMBER(Datos!Q867),AND(Datos!Q867=INT(Datos!Q867),AND(OR(Q$1005="",Datos!Q867&gt;=Q$1005),OR(Q$1006="",Datos!Q867&lt;=Q$1006))),FALSE),OR(ISNUMBER(FIND(";"&amp;UPPER(TRIM(Datos!Q867&amp;""))&amp;"=",Q$1007)),ISNUMBER(FIND(";"&amp;UPPER(TRIM(Datos!Q867&amp;""))&amp;";",Q$1007))),OR(UPPER(TRIM(Datos!Q867&amp;""))="SÍ",UPPER(TRIM(Datos!Q867&amp;""))="SI",UPPER(TRIM(Datos!Q867&amp;""))="NO"),IF(ISNUMBER(Datos!Q867),AND(OR(Q$1005="",Datos!Q867&gt;=Q$1005),OR(Q$1006="",Datos!Q867&lt;=Q$1006)),FALSE),TRUE))))</f>
        <v>0.0</v>
      </c>
      <c r="R867">
        <f>IF(Datos!R867="",0,IF(AND(R$1008&lt;&gt;"",Datos!R867=R$1008),0,IF(R$1004=0,0,1-CHOOSE(R$1004,IF(ISNUMBER(Datos!R867),AND(OR(R$1005="",Datos!R867&gt;=R$1005),OR(R$1006="",Datos!R867&lt;=R$1006)),FALSE),IF(ISNUMBER(Datos!R867),AND(Datos!R867=INT(Datos!R867),AND(OR(R$1005="",Datos!R867&gt;=R$1005),OR(R$1006="",Datos!R867&lt;=R$1006))),FALSE),OR(ISNUMBER(FIND(";"&amp;UPPER(TRIM(Datos!R867&amp;""))&amp;"=",R$1007)),ISNUMBER(FIND(";"&amp;UPPER(TRIM(Datos!R867&amp;""))&amp;";",R$1007))),OR(UPPER(TRIM(Datos!R867&amp;""))="SÍ",UPPER(TRIM(Datos!R867&amp;""))="SI",UPPER(TRIM(Datos!R867&amp;""))="NO"),IF(ISNUMBER(Datos!R867),AND(OR(R$1005="",Datos!R867&gt;=R$1005),OR(R$1006="",Datos!R867&lt;=R$1006)),FALSE),TRUE))))</f>
        <v>0.0</v>
      </c>
      <c r="S867">
        <f>IF(Datos!S867="",0,IF(AND(S$1008&lt;&gt;"",Datos!S867=S$1008),0,IF(S$1004=0,0,1-CHOOSE(S$1004,IF(ISNUMBER(Datos!S867),AND(OR(S$1005="",Datos!S867&gt;=S$1005),OR(S$1006="",Datos!S867&lt;=S$1006)),FALSE),IF(ISNUMBER(Datos!S867),AND(Datos!S867=INT(Datos!S867),AND(OR(S$1005="",Datos!S867&gt;=S$1005),OR(S$1006="",Datos!S867&lt;=S$1006))),FALSE),OR(ISNUMBER(FIND(";"&amp;UPPER(TRIM(Datos!S867&amp;""))&amp;"=",S$1007)),ISNUMBER(FIND(";"&amp;UPPER(TRIM(Datos!S867&amp;""))&amp;";",S$1007))),OR(UPPER(TRIM(Datos!S867&amp;""))="SÍ",UPPER(TRIM(Datos!S867&amp;""))="SI",UPPER(TRIM(Datos!S867&amp;""))="NO"),IF(ISNUMBER(Datos!S867),AND(OR(S$1005="",Datos!S867&gt;=S$1005),OR(S$1006="",Datos!S867&lt;=S$1006)),FALSE),TRUE))))</f>
        <v>0.0</v>
      </c>
      <c r="T867">
        <f>IF(Datos!T867="",0,IF(AND(T$1008&lt;&gt;"",Datos!T867=T$1008),0,IF(T$1004=0,0,1-CHOOSE(T$1004,IF(ISNUMBER(Datos!T867),AND(OR(T$1005="",Datos!T867&gt;=T$1005),OR(T$1006="",Datos!T867&lt;=T$1006)),FALSE),IF(ISNUMBER(Datos!T867),AND(Datos!T867=INT(Datos!T867),AND(OR(T$1005="",Datos!T867&gt;=T$1005),OR(T$1006="",Datos!T867&lt;=T$1006))),FALSE),OR(ISNUMBER(FIND(";"&amp;UPPER(TRIM(Datos!T867&amp;""))&amp;"=",T$1007)),ISNUMBER(FIND(";"&amp;UPPER(TRIM(Datos!T867&amp;""))&amp;";",T$1007))),OR(UPPER(TRIM(Datos!T867&amp;""))="SÍ",UPPER(TRIM(Datos!T867&amp;""))="SI",UPPER(TRIM(Datos!T867&amp;""))="NO"),IF(ISNUMBER(Datos!T867),AND(OR(T$1005="",Datos!T867&gt;=T$1005),OR(T$1006="",Datos!T867&lt;=T$1006)),FALSE),TRUE))))</f>
        <v>0.0</v>
      </c>
      <c r="U867">
        <f>IF(Datos!U867="",0,IF(AND(U$1008&lt;&gt;"",Datos!U867=U$1008),0,IF(U$1004=0,0,1-CHOOSE(U$1004,IF(ISNUMBER(Datos!U867),AND(OR(U$1005="",Datos!U867&gt;=U$1005),OR(U$1006="",Datos!U867&lt;=U$1006)),FALSE),IF(ISNUMBER(Datos!U867),AND(Datos!U867=INT(Datos!U867),AND(OR(U$1005="",Datos!U867&gt;=U$1005),OR(U$1006="",Datos!U867&lt;=U$1006))),FALSE),OR(ISNUMBER(FIND(";"&amp;UPPER(TRIM(Datos!U867&amp;""))&amp;"=",U$1007)),ISNUMBER(FIND(";"&amp;UPPER(TRIM(Datos!U867&amp;""))&amp;";",U$1007))),OR(UPPER(TRIM(Datos!U867&amp;""))="SÍ",UPPER(TRIM(Datos!U867&amp;""))="SI",UPPER(TRIM(Datos!U867&amp;""))="NO"),IF(ISNUMBER(Datos!U867),AND(OR(U$1005="",Datos!U867&gt;=U$1005),OR(U$1006="",Datos!U867&lt;=U$1006)),FALSE),TRUE))))</f>
        <v>0.0</v>
      </c>
      <c r="V867">
        <f>IF(Datos!V867="",0,IF(AND(V$1008&lt;&gt;"",Datos!V867=V$1008),0,IF(V$1004=0,0,1-CHOOSE(V$1004,IF(ISNUMBER(Datos!V867),AND(OR(V$1005="",Datos!V867&gt;=V$1005),OR(V$1006="",Datos!V867&lt;=V$1006)),FALSE),IF(ISNUMBER(Datos!V867),AND(Datos!V867=INT(Datos!V867),AND(OR(V$1005="",Datos!V867&gt;=V$1005),OR(V$1006="",Datos!V867&lt;=V$1006))),FALSE),OR(ISNUMBER(FIND(";"&amp;UPPER(TRIM(Datos!V867&amp;""))&amp;"=",V$1007)),ISNUMBER(FIND(";"&amp;UPPER(TRIM(Datos!V867&amp;""))&amp;";",V$1007))),OR(UPPER(TRIM(Datos!V867&amp;""))="SÍ",UPPER(TRIM(Datos!V867&amp;""))="SI",UPPER(TRIM(Datos!V867&amp;""))="NO"),IF(ISNUMBER(Datos!V867),AND(OR(V$1005="",Datos!V867&gt;=V$1005),OR(V$1006="",Datos!V867&lt;=V$1006)),FALSE),TRUE))))</f>
        <v>0.0</v>
      </c>
      <c r="W867">
        <f>IF(Datos!W867="",0,IF(AND(W$1008&lt;&gt;"",Datos!W867=W$1008),0,IF(W$1004=0,0,1-CHOOSE(W$1004,IF(ISNUMBER(Datos!W867),AND(OR(W$1005="",Datos!W867&gt;=W$1005),OR(W$1006="",Datos!W867&lt;=W$1006)),FALSE),IF(ISNUMBER(Datos!W867),AND(Datos!W867=INT(Datos!W867),AND(OR(W$1005="",Datos!W867&gt;=W$1005),OR(W$1006="",Datos!W867&lt;=W$1006))),FALSE),OR(ISNUMBER(FIND(";"&amp;UPPER(TRIM(Datos!W867&amp;""))&amp;"=",W$1007)),ISNUMBER(FIND(";"&amp;UPPER(TRIM(Datos!W867&amp;""))&amp;";",W$1007))),OR(UPPER(TRIM(Datos!W867&amp;""))="SÍ",UPPER(TRIM(Datos!W867&amp;""))="SI",UPPER(TRIM(Datos!W867&amp;""))="NO"),IF(ISNUMBER(Datos!W867),AND(OR(W$1005="",Datos!W867&gt;=W$1005),OR(W$1006="",Datos!W867&lt;=W$1006)),FALSE),TRUE))))</f>
        <v>0.0</v>
      </c>
      <c r="X867">
        <f>IF(Datos!X867="",0,IF(AND(X$1008&lt;&gt;"",Datos!X867=X$1008),0,IF(X$1004=0,0,1-CHOOSE(X$1004,IF(ISNUMBER(Datos!X867),AND(OR(X$1005="",Datos!X867&gt;=X$1005),OR(X$1006="",Datos!X867&lt;=X$1006)),FALSE),IF(ISNUMBER(Datos!X867),AND(Datos!X867=INT(Datos!X867),AND(OR(X$1005="",Datos!X867&gt;=X$1005),OR(X$1006="",Datos!X867&lt;=X$1006))),FALSE),OR(ISNUMBER(FIND(";"&amp;UPPER(TRIM(Datos!X867&amp;""))&amp;"=",X$1007)),ISNUMBER(FIND(";"&amp;UPPER(TRIM(Datos!X867&amp;""))&amp;";",X$1007))),OR(UPPER(TRIM(Datos!X867&amp;""))="SÍ",UPPER(TRIM(Datos!X867&amp;""))="SI",UPPER(TRIM(Datos!X867&amp;""))="NO"),IF(ISNUMBER(Datos!X867),AND(OR(X$1005="",Datos!X867&gt;=X$1005),OR(X$1006="",Datos!X867&lt;=X$1006)),FALSE),TRUE))))</f>
        <v>0.0</v>
      </c>
      <c r="Y867">
        <f>IF(Datos!Y867="",0,IF(AND(Y$1008&lt;&gt;"",Datos!Y867=Y$1008),0,IF(Y$1004=0,0,1-CHOOSE(Y$1004,IF(ISNUMBER(Datos!Y867),AND(OR(Y$1005="",Datos!Y867&gt;=Y$1005),OR(Y$1006="",Datos!Y867&lt;=Y$1006)),FALSE),IF(ISNUMBER(Datos!Y867),AND(Datos!Y867=INT(Datos!Y867),AND(OR(Y$1005="",Datos!Y867&gt;=Y$1005),OR(Y$1006="",Datos!Y867&lt;=Y$1006))),FALSE),OR(ISNUMBER(FIND(";"&amp;UPPER(TRIM(Datos!Y867&amp;""))&amp;"=",Y$1007)),ISNUMBER(FIND(";"&amp;UPPER(TRIM(Datos!Y867&amp;""))&amp;";",Y$1007))),OR(UPPER(TRIM(Datos!Y867&amp;""))="SÍ",UPPER(TRIM(Datos!Y867&amp;""))="SI",UPPER(TRIM(Datos!Y867&amp;""))="NO"),IF(ISNUMBER(Datos!Y867),AND(OR(Y$1005="",Datos!Y867&gt;=Y$1005),OR(Y$1006="",Datos!Y867&lt;=Y$1006)),FALSE),TRUE))))</f>
        <v>0.0</v>
      </c>
      <c r="Z867">
        <f>IF(Datos!Z867="",0,IF(AND(Z$1008&lt;&gt;"",Datos!Z867=Z$1008),0,IF(Z$1004=0,0,1-CHOOSE(Z$1004,IF(ISNUMBER(Datos!Z867),AND(OR(Z$1005="",Datos!Z867&gt;=Z$1005),OR(Z$1006="",Datos!Z867&lt;=Z$1006)),FALSE),IF(ISNUMBER(Datos!Z867),AND(Datos!Z867=INT(Datos!Z867),AND(OR(Z$1005="",Datos!Z867&gt;=Z$1005),OR(Z$1006="",Datos!Z867&lt;=Z$1006))),FALSE),OR(ISNUMBER(FIND(";"&amp;UPPER(TRIM(Datos!Z867&amp;""))&amp;"=",Z$1007)),ISNUMBER(FIND(";"&amp;UPPER(TRIM(Datos!Z867&amp;""))&amp;";",Z$1007))),OR(UPPER(TRIM(Datos!Z867&amp;""))="SÍ",UPPER(TRIM(Datos!Z867&amp;""))="SI",UPPER(TRIM(Datos!Z867&amp;""))="NO"),IF(ISNUMBER(Datos!Z867),AND(OR(Z$1005="",Datos!Z867&gt;=Z$1005),OR(Z$1006="",Datos!Z867&lt;=Z$1006)),FALSE),TRUE))))</f>
        <v>0.0</v>
      </c>
      <c r="AA867">
        <f>IF(Datos!AA867="",0,IF(AND(AA$1008&lt;&gt;"",Datos!AA867=AA$1008),0,IF(AA$1004=0,0,1-CHOOSE(AA$1004,IF(ISNUMBER(Datos!AA867),AND(OR(AA$1005="",Datos!AA867&gt;=AA$1005),OR(AA$1006="",Datos!AA867&lt;=AA$1006)),FALSE),IF(ISNUMBER(Datos!AA867),AND(Datos!AA867=INT(Datos!AA867),AND(OR(AA$1005="",Datos!AA867&gt;=AA$1005),OR(AA$1006="",Datos!AA867&lt;=AA$1006))),FALSE),OR(ISNUMBER(FIND(";"&amp;UPPER(TRIM(Datos!AA867&amp;""))&amp;"=",AA$1007)),ISNUMBER(FIND(";"&amp;UPPER(TRIM(Datos!AA867&amp;""))&amp;";",AA$1007))),OR(UPPER(TRIM(Datos!AA867&amp;""))="SÍ",UPPER(TRIM(Datos!AA867&amp;""))="SI",UPPER(TRIM(Datos!AA867&amp;""))="NO"),IF(ISNUMBER(Datos!AA867),AND(OR(AA$1005="",Datos!AA867&gt;=AA$1005),OR(AA$1006="",Datos!AA867&lt;=AA$1006)),FALSE),TRUE))))</f>
        <v>0.0</v>
      </c>
      <c r="AB867">
        <f>IF(Datos!AB867="",0,IF(AND(AB$1008&lt;&gt;"",Datos!AB867=AB$1008),0,IF(AB$1004=0,0,1-CHOOSE(AB$1004,IF(ISNUMBER(Datos!AB867),AND(OR(AB$1005="",Datos!AB867&gt;=AB$1005),OR(AB$1006="",Datos!AB867&lt;=AB$1006)),FALSE),IF(ISNUMBER(Datos!AB867),AND(Datos!AB867=INT(Datos!AB867),AND(OR(AB$1005="",Datos!AB867&gt;=AB$1005),OR(AB$1006="",Datos!AB867&lt;=AB$1006))),FALSE),OR(ISNUMBER(FIND(";"&amp;UPPER(TRIM(Datos!AB867&amp;""))&amp;"=",AB$1007)),ISNUMBER(FIND(";"&amp;UPPER(TRIM(Datos!AB867&amp;""))&amp;";",AB$1007))),OR(UPPER(TRIM(Datos!AB867&amp;""))="SÍ",UPPER(TRIM(Datos!AB867&amp;""))="SI",UPPER(TRIM(Datos!AB867&amp;""))="NO"),IF(ISNUMBER(Datos!AB867),AND(OR(AB$1005="",Datos!AB867&gt;=AB$1005),OR(AB$1006="",Datos!AB867&lt;=AB$1006)),FALSE),TRUE))))</f>
        <v>0.0</v>
      </c>
      <c r="AC867">
        <f>IF(Datos!AC867="",0,IF(AND(AC$1008&lt;&gt;"",Datos!AC867=AC$1008),0,IF(AC$1004=0,0,1-CHOOSE(AC$1004,IF(ISNUMBER(Datos!AC867),AND(OR(AC$1005="",Datos!AC867&gt;=AC$1005),OR(AC$1006="",Datos!AC867&lt;=AC$1006)),FALSE),IF(ISNUMBER(Datos!AC867),AND(Datos!AC867=INT(Datos!AC867),AND(OR(AC$1005="",Datos!AC867&gt;=AC$1005),OR(AC$1006="",Datos!AC867&lt;=AC$1006))),FALSE),OR(ISNUMBER(FIND(";"&amp;UPPER(TRIM(Datos!AC867&amp;""))&amp;"=",AC$1007)),ISNUMBER(FIND(";"&amp;UPPER(TRIM(Datos!AC867&amp;""))&amp;";",AC$1007))),OR(UPPER(TRIM(Datos!AC867&amp;""))="SÍ",UPPER(TRIM(Datos!AC867&amp;""))="SI",UPPER(TRIM(Datos!AC867&amp;""))="NO"),IF(ISNUMBER(Datos!AC867),AND(OR(AC$1005="",Datos!AC867&gt;=AC$1005),OR(AC$1006="",Datos!AC867&lt;=AC$1006)),FALSE),TRUE))))</f>
        <v>0.0</v>
      </c>
      <c r="AD867">
        <f>IF(Datos!AD867="",0,IF(AND(AD$1008&lt;&gt;"",Datos!AD867=AD$1008),0,IF(AD$1004=0,0,1-CHOOSE(AD$1004,IF(ISNUMBER(Datos!AD867),AND(OR(AD$1005="",Datos!AD867&gt;=AD$1005),OR(AD$1006="",Datos!AD867&lt;=AD$1006)),FALSE),IF(ISNUMBER(Datos!AD867),AND(Datos!AD867=INT(Datos!AD867),AND(OR(AD$1005="",Datos!AD867&gt;=AD$1005),OR(AD$1006="",Datos!AD867&lt;=AD$1006))),FALSE),OR(ISNUMBER(FIND(";"&amp;UPPER(TRIM(Datos!AD867&amp;""))&amp;"=",AD$1007)),ISNUMBER(FIND(";"&amp;UPPER(TRIM(Datos!AD867&amp;""))&amp;";",AD$1007))),OR(UPPER(TRIM(Datos!AD867&amp;""))="SÍ",UPPER(TRIM(Datos!AD867&amp;""))="SI",UPPER(TRIM(Datos!AD867&amp;""))="NO"),IF(ISNUMBER(Datos!AD867),AND(OR(AD$1005="",Datos!AD867&gt;=AD$1005),OR(AD$1006="",Datos!AD867&lt;=AD$1006)),FALSE),TRUE))))</f>
        <v>0.0</v>
      </c>
      <c r="AE867">
        <f>IF(Datos!AE867="",0,IF(AND(AE$1008&lt;&gt;"",Datos!AE867=AE$1008),0,IF(AE$1004=0,0,1-CHOOSE(AE$1004,IF(ISNUMBER(Datos!AE867),AND(OR(AE$1005="",Datos!AE867&gt;=AE$1005),OR(AE$1006="",Datos!AE867&lt;=AE$1006)),FALSE),IF(ISNUMBER(Datos!AE867),AND(Datos!AE867=INT(Datos!AE867),AND(OR(AE$1005="",Datos!AE867&gt;=AE$1005),OR(AE$1006="",Datos!AE867&lt;=AE$1006))),FALSE),OR(ISNUMBER(FIND(";"&amp;UPPER(TRIM(Datos!AE867&amp;""))&amp;"=",AE$1007)),ISNUMBER(FIND(";"&amp;UPPER(TRIM(Datos!AE867&amp;""))&amp;";",AE$1007))),OR(UPPER(TRIM(Datos!AE867&amp;""))="SÍ",UPPER(TRIM(Datos!AE867&amp;""))="SI",UPPER(TRIM(Datos!AE867&amp;""))="NO"),IF(ISNUMBER(Datos!AE867),AND(OR(AE$1005="",Datos!AE867&gt;=AE$1005),OR(AE$1006="",Datos!AE867&lt;=AE$1006)),FALSE),TRUE))))</f>
        <v>0.0</v>
      </c>
    </row>
    <row r="868" spans="2:31">
      <c r="B868">
        <f>IF(Datos!B868="",0,IF(AND(B$1008&lt;&gt;"",Datos!B868=B$1008),0,IF(B$1004=0,0,1-CHOOSE(B$1004,IF(ISNUMBER(Datos!B868),AND(OR(B$1005="",Datos!B868&gt;=B$1005),OR(B$1006="",Datos!B868&lt;=B$1006)),FALSE),IF(ISNUMBER(Datos!B868),AND(Datos!B868=INT(Datos!B868),AND(OR(B$1005="",Datos!B868&gt;=B$1005),OR(B$1006="",Datos!B868&lt;=B$1006))),FALSE),OR(ISNUMBER(FIND(";"&amp;UPPER(TRIM(Datos!B868&amp;""))&amp;"=",B$1007)),ISNUMBER(FIND(";"&amp;UPPER(TRIM(Datos!B868&amp;""))&amp;";",B$1007))),OR(UPPER(TRIM(Datos!B868&amp;""))="SÍ",UPPER(TRIM(Datos!B868&amp;""))="SI",UPPER(TRIM(Datos!B868&amp;""))="NO"),IF(ISNUMBER(Datos!B868),AND(OR(B$1005="",Datos!B868&gt;=B$1005),OR(B$1006="",Datos!B868&lt;=B$1006)),FALSE),TRUE))))</f>
        <v>0.0</v>
      </c>
      <c r="C868">
        <f>IF(Datos!C868="",0,IF(AND(C$1008&lt;&gt;"",Datos!C868=C$1008),0,IF(C$1004=0,0,1-CHOOSE(C$1004,IF(ISNUMBER(Datos!C868),AND(OR(C$1005="",Datos!C868&gt;=C$1005),OR(C$1006="",Datos!C868&lt;=C$1006)),FALSE),IF(ISNUMBER(Datos!C868),AND(Datos!C868=INT(Datos!C868),AND(OR(C$1005="",Datos!C868&gt;=C$1005),OR(C$1006="",Datos!C868&lt;=C$1006))),FALSE),OR(ISNUMBER(FIND(";"&amp;UPPER(TRIM(Datos!C868&amp;""))&amp;"=",C$1007)),ISNUMBER(FIND(";"&amp;UPPER(TRIM(Datos!C868&amp;""))&amp;";",C$1007))),OR(UPPER(TRIM(Datos!C868&amp;""))="SÍ",UPPER(TRIM(Datos!C868&amp;""))="SI",UPPER(TRIM(Datos!C868&amp;""))="NO"),IF(ISNUMBER(Datos!C868),AND(OR(C$1005="",Datos!C868&gt;=C$1005),OR(C$1006="",Datos!C868&lt;=C$1006)),FALSE),TRUE))))</f>
        <v>0.0</v>
      </c>
      <c r="D868">
        <f>IF(Datos!D868="",0,IF(AND(D$1008&lt;&gt;"",Datos!D868=D$1008),0,IF(D$1004=0,0,1-CHOOSE(D$1004,IF(ISNUMBER(Datos!D868),AND(OR(D$1005="",Datos!D868&gt;=D$1005),OR(D$1006="",Datos!D868&lt;=D$1006)),FALSE),IF(ISNUMBER(Datos!D868),AND(Datos!D868=INT(Datos!D868),AND(OR(D$1005="",Datos!D868&gt;=D$1005),OR(D$1006="",Datos!D868&lt;=D$1006))),FALSE),OR(ISNUMBER(FIND(";"&amp;UPPER(TRIM(Datos!D868&amp;""))&amp;"=",D$1007)),ISNUMBER(FIND(";"&amp;UPPER(TRIM(Datos!D868&amp;""))&amp;";",D$1007))),OR(UPPER(TRIM(Datos!D868&amp;""))="SÍ",UPPER(TRIM(Datos!D868&amp;""))="SI",UPPER(TRIM(Datos!D868&amp;""))="NO"),IF(ISNUMBER(Datos!D868),AND(OR(D$1005="",Datos!D868&gt;=D$1005),OR(D$1006="",Datos!D868&lt;=D$1006)),FALSE),TRUE))))</f>
        <v>0.0</v>
      </c>
      <c r="E868">
        <f>IF(Datos!E868="",0,IF(AND(E$1008&lt;&gt;"",Datos!E868=E$1008),0,IF(E$1004=0,0,1-CHOOSE(E$1004,IF(ISNUMBER(Datos!E868),AND(OR(E$1005="",Datos!E868&gt;=E$1005),OR(E$1006="",Datos!E868&lt;=E$1006)),FALSE),IF(ISNUMBER(Datos!E868),AND(Datos!E868=INT(Datos!E868),AND(OR(E$1005="",Datos!E868&gt;=E$1005),OR(E$1006="",Datos!E868&lt;=E$1006))),FALSE),OR(ISNUMBER(FIND(";"&amp;UPPER(TRIM(Datos!E868&amp;""))&amp;"=",E$1007)),ISNUMBER(FIND(";"&amp;UPPER(TRIM(Datos!E868&amp;""))&amp;";",E$1007))),OR(UPPER(TRIM(Datos!E868&amp;""))="SÍ",UPPER(TRIM(Datos!E868&amp;""))="SI",UPPER(TRIM(Datos!E868&amp;""))="NO"),IF(ISNUMBER(Datos!E868),AND(OR(E$1005="",Datos!E868&gt;=E$1005),OR(E$1006="",Datos!E868&lt;=E$1006)),FALSE),TRUE))))</f>
        <v>0.0</v>
      </c>
      <c r="F868">
        <f>IF(Datos!F868="",0,IF(AND(F$1008&lt;&gt;"",Datos!F868=F$1008),0,IF(F$1004=0,0,1-CHOOSE(F$1004,IF(ISNUMBER(Datos!F868),AND(OR(F$1005="",Datos!F868&gt;=F$1005),OR(F$1006="",Datos!F868&lt;=F$1006)),FALSE),IF(ISNUMBER(Datos!F868),AND(Datos!F868=INT(Datos!F868),AND(OR(F$1005="",Datos!F868&gt;=F$1005),OR(F$1006="",Datos!F868&lt;=F$1006))),FALSE),OR(ISNUMBER(FIND(";"&amp;UPPER(TRIM(Datos!F868&amp;""))&amp;"=",F$1007)),ISNUMBER(FIND(";"&amp;UPPER(TRIM(Datos!F868&amp;""))&amp;";",F$1007))),OR(UPPER(TRIM(Datos!F868&amp;""))="SÍ",UPPER(TRIM(Datos!F868&amp;""))="SI",UPPER(TRIM(Datos!F868&amp;""))="NO"),IF(ISNUMBER(Datos!F868),AND(OR(F$1005="",Datos!F868&gt;=F$1005),OR(F$1006="",Datos!F868&lt;=F$1006)),FALSE),TRUE))))</f>
        <v>0.0</v>
      </c>
      <c r="G868">
        <f>IF(Datos!G868="",0,IF(AND(G$1008&lt;&gt;"",Datos!G868=G$1008),0,IF(G$1004=0,0,1-CHOOSE(G$1004,IF(ISNUMBER(Datos!G868),AND(OR(G$1005="",Datos!G868&gt;=G$1005),OR(G$1006="",Datos!G868&lt;=G$1006)),FALSE),IF(ISNUMBER(Datos!G868),AND(Datos!G868=INT(Datos!G868),AND(OR(G$1005="",Datos!G868&gt;=G$1005),OR(G$1006="",Datos!G868&lt;=G$1006))),FALSE),OR(ISNUMBER(FIND(";"&amp;UPPER(TRIM(Datos!G868&amp;""))&amp;"=",G$1007)),ISNUMBER(FIND(";"&amp;UPPER(TRIM(Datos!G868&amp;""))&amp;";",G$1007))),OR(UPPER(TRIM(Datos!G868&amp;""))="SÍ",UPPER(TRIM(Datos!G868&amp;""))="SI",UPPER(TRIM(Datos!G868&amp;""))="NO"),IF(ISNUMBER(Datos!G868),AND(OR(G$1005="",Datos!G868&gt;=G$1005),OR(G$1006="",Datos!G868&lt;=G$1006)),FALSE),TRUE))))</f>
        <v>0.0</v>
      </c>
      <c r="H868">
        <f>IF(Datos!H868="",0,IF(AND(H$1008&lt;&gt;"",Datos!H868=H$1008),0,IF(H$1004=0,0,1-CHOOSE(H$1004,IF(ISNUMBER(Datos!H868),AND(OR(H$1005="",Datos!H868&gt;=H$1005),OR(H$1006="",Datos!H868&lt;=H$1006)),FALSE),IF(ISNUMBER(Datos!H868),AND(Datos!H868=INT(Datos!H868),AND(OR(H$1005="",Datos!H868&gt;=H$1005),OR(H$1006="",Datos!H868&lt;=H$1006))),FALSE),OR(ISNUMBER(FIND(";"&amp;UPPER(TRIM(Datos!H868&amp;""))&amp;"=",H$1007)),ISNUMBER(FIND(";"&amp;UPPER(TRIM(Datos!H868&amp;""))&amp;";",H$1007))),OR(UPPER(TRIM(Datos!H868&amp;""))="SÍ",UPPER(TRIM(Datos!H868&amp;""))="SI",UPPER(TRIM(Datos!H868&amp;""))="NO"),IF(ISNUMBER(Datos!H868),AND(OR(H$1005="",Datos!H868&gt;=H$1005),OR(H$1006="",Datos!H868&lt;=H$1006)),FALSE),TRUE))))</f>
        <v>0.0</v>
      </c>
      <c r="I868">
        <f>IF(Datos!I868="",0,IF(AND(I$1008&lt;&gt;"",Datos!I868=I$1008),0,IF(I$1004=0,0,1-CHOOSE(I$1004,IF(ISNUMBER(Datos!I868),AND(OR(I$1005="",Datos!I868&gt;=I$1005),OR(I$1006="",Datos!I868&lt;=I$1006)),FALSE),IF(ISNUMBER(Datos!I868),AND(Datos!I868=INT(Datos!I868),AND(OR(I$1005="",Datos!I868&gt;=I$1005),OR(I$1006="",Datos!I868&lt;=I$1006))),FALSE),OR(ISNUMBER(FIND(";"&amp;UPPER(TRIM(Datos!I868&amp;""))&amp;"=",I$1007)),ISNUMBER(FIND(";"&amp;UPPER(TRIM(Datos!I868&amp;""))&amp;";",I$1007))),OR(UPPER(TRIM(Datos!I868&amp;""))="SÍ",UPPER(TRIM(Datos!I868&amp;""))="SI",UPPER(TRIM(Datos!I868&amp;""))="NO"),IF(ISNUMBER(Datos!I868),AND(OR(I$1005="",Datos!I868&gt;=I$1005),OR(I$1006="",Datos!I868&lt;=I$1006)),FALSE),TRUE))))</f>
        <v>0.0</v>
      </c>
      <c r="J868">
        <f>IF(Datos!J868="",0,IF(AND(J$1008&lt;&gt;"",Datos!J868=J$1008),0,IF(J$1004=0,0,1-CHOOSE(J$1004,IF(ISNUMBER(Datos!J868),AND(OR(J$1005="",Datos!J868&gt;=J$1005),OR(J$1006="",Datos!J868&lt;=J$1006)),FALSE),IF(ISNUMBER(Datos!J868),AND(Datos!J868=INT(Datos!J868),AND(OR(J$1005="",Datos!J868&gt;=J$1005),OR(J$1006="",Datos!J868&lt;=J$1006))),FALSE),OR(ISNUMBER(FIND(";"&amp;UPPER(TRIM(Datos!J868&amp;""))&amp;"=",J$1007)),ISNUMBER(FIND(";"&amp;UPPER(TRIM(Datos!J868&amp;""))&amp;";",J$1007))),OR(UPPER(TRIM(Datos!J868&amp;""))="SÍ",UPPER(TRIM(Datos!J868&amp;""))="SI",UPPER(TRIM(Datos!J868&amp;""))="NO"),IF(ISNUMBER(Datos!J868),AND(OR(J$1005="",Datos!J868&gt;=J$1005),OR(J$1006="",Datos!J868&lt;=J$1006)),FALSE),TRUE))))</f>
        <v>0.0</v>
      </c>
      <c r="K868">
        <f>IF(Datos!K868="",0,IF(AND(K$1008&lt;&gt;"",Datos!K868=K$1008),0,IF(K$1004=0,0,1-CHOOSE(K$1004,IF(ISNUMBER(Datos!K868),AND(OR(K$1005="",Datos!K868&gt;=K$1005),OR(K$1006="",Datos!K868&lt;=K$1006)),FALSE),IF(ISNUMBER(Datos!K868),AND(Datos!K868=INT(Datos!K868),AND(OR(K$1005="",Datos!K868&gt;=K$1005),OR(K$1006="",Datos!K868&lt;=K$1006))),FALSE),OR(ISNUMBER(FIND(";"&amp;UPPER(TRIM(Datos!K868&amp;""))&amp;"=",K$1007)),ISNUMBER(FIND(";"&amp;UPPER(TRIM(Datos!K868&amp;""))&amp;";",K$1007))),OR(UPPER(TRIM(Datos!K868&amp;""))="SÍ",UPPER(TRIM(Datos!K868&amp;""))="SI",UPPER(TRIM(Datos!K868&amp;""))="NO"),IF(ISNUMBER(Datos!K868),AND(OR(K$1005="",Datos!K868&gt;=K$1005),OR(K$1006="",Datos!K868&lt;=K$1006)),FALSE),TRUE))))</f>
        <v>0.0</v>
      </c>
      <c r="L868">
        <f>IF(Datos!L868="",0,IF(AND(L$1008&lt;&gt;"",Datos!L868=L$1008),0,IF(L$1004=0,0,1-CHOOSE(L$1004,IF(ISNUMBER(Datos!L868),AND(OR(L$1005="",Datos!L868&gt;=L$1005),OR(L$1006="",Datos!L868&lt;=L$1006)),FALSE),IF(ISNUMBER(Datos!L868),AND(Datos!L868=INT(Datos!L868),AND(OR(L$1005="",Datos!L868&gt;=L$1005),OR(L$1006="",Datos!L868&lt;=L$1006))),FALSE),OR(ISNUMBER(FIND(";"&amp;UPPER(TRIM(Datos!L868&amp;""))&amp;"=",L$1007)),ISNUMBER(FIND(";"&amp;UPPER(TRIM(Datos!L868&amp;""))&amp;";",L$1007))),OR(UPPER(TRIM(Datos!L868&amp;""))="SÍ",UPPER(TRIM(Datos!L868&amp;""))="SI",UPPER(TRIM(Datos!L868&amp;""))="NO"),IF(ISNUMBER(Datos!L868),AND(OR(L$1005="",Datos!L868&gt;=L$1005),OR(L$1006="",Datos!L868&lt;=L$1006)),FALSE),TRUE))))</f>
        <v>0.0</v>
      </c>
      <c r="M868">
        <f>IF(Datos!M868="",0,IF(AND(M$1008&lt;&gt;"",Datos!M868=M$1008),0,IF(M$1004=0,0,1-CHOOSE(M$1004,IF(ISNUMBER(Datos!M868),AND(OR(M$1005="",Datos!M868&gt;=M$1005),OR(M$1006="",Datos!M868&lt;=M$1006)),FALSE),IF(ISNUMBER(Datos!M868),AND(Datos!M868=INT(Datos!M868),AND(OR(M$1005="",Datos!M868&gt;=M$1005),OR(M$1006="",Datos!M868&lt;=M$1006))),FALSE),OR(ISNUMBER(FIND(";"&amp;UPPER(TRIM(Datos!M868&amp;""))&amp;"=",M$1007)),ISNUMBER(FIND(";"&amp;UPPER(TRIM(Datos!M868&amp;""))&amp;";",M$1007))),OR(UPPER(TRIM(Datos!M868&amp;""))="SÍ",UPPER(TRIM(Datos!M868&amp;""))="SI",UPPER(TRIM(Datos!M868&amp;""))="NO"),IF(ISNUMBER(Datos!M868),AND(OR(M$1005="",Datos!M868&gt;=M$1005),OR(M$1006="",Datos!M868&lt;=M$1006)),FALSE),TRUE))))</f>
        <v>0.0</v>
      </c>
      <c r="N868">
        <f>IF(Datos!N868="",0,IF(AND(N$1008&lt;&gt;"",Datos!N868=N$1008),0,IF(N$1004=0,0,1-CHOOSE(N$1004,IF(ISNUMBER(Datos!N868),AND(OR(N$1005="",Datos!N868&gt;=N$1005),OR(N$1006="",Datos!N868&lt;=N$1006)),FALSE),IF(ISNUMBER(Datos!N868),AND(Datos!N868=INT(Datos!N868),AND(OR(N$1005="",Datos!N868&gt;=N$1005),OR(N$1006="",Datos!N868&lt;=N$1006))),FALSE),OR(ISNUMBER(FIND(";"&amp;UPPER(TRIM(Datos!N868&amp;""))&amp;"=",N$1007)),ISNUMBER(FIND(";"&amp;UPPER(TRIM(Datos!N868&amp;""))&amp;";",N$1007))),OR(UPPER(TRIM(Datos!N868&amp;""))="SÍ",UPPER(TRIM(Datos!N868&amp;""))="SI",UPPER(TRIM(Datos!N868&amp;""))="NO"),IF(ISNUMBER(Datos!N868),AND(OR(N$1005="",Datos!N868&gt;=N$1005),OR(N$1006="",Datos!N868&lt;=N$1006)),FALSE),TRUE))))</f>
        <v>0.0</v>
      </c>
      <c r="O868">
        <f>IF(Datos!O868="",0,IF(AND(O$1008&lt;&gt;"",Datos!O868=O$1008),0,IF(O$1004=0,0,1-CHOOSE(O$1004,IF(ISNUMBER(Datos!O868),AND(OR(O$1005="",Datos!O868&gt;=O$1005),OR(O$1006="",Datos!O868&lt;=O$1006)),FALSE),IF(ISNUMBER(Datos!O868),AND(Datos!O868=INT(Datos!O868),AND(OR(O$1005="",Datos!O868&gt;=O$1005),OR(O$1006="",Datos!O868&lt;=O$1006))),FALSE),OR(ISNUMBER(FIND(";"&amp;UPPER(TRIM(Datos!O868&amp;""))&amp;"=",O$1007)),ISNUMBER(FIND(";"&amp;UPPER(TRIM(Datos!O868&amp;""))&amp;";",O$1007))),OR(UPPER(TRIM(Datos!O868&amp;""))="SÍ",UPPER(TRIM(Datos!O868&amp;""))="SI",UPPER(TRIM(Datos!O868&amp;""))="NO"),IF(ISNUMBER(Datos!O868),AND(OR(O$1005="",Datos!O868&gt;=O$1005),OR(O$1006="",Datos!O868&lt;=O$1006)),FALSE),TRUE))))</f>
        <v>0.0</v>
      </c>
      <c r="P868">
        <f>IF(Datos!P868="",0,IF(AND(P$1008&lt;&gt;"",Datos!P868=P$1008),0,IF(P$1004=0,0,1-CHOOSE(P$1004,IF(ISNUMBER(Datos!P868),AND(OR(P$1005="",Datos!P868&gt;=P$1005),OR(P$1006="",Datos!P868&lt;=P$1006)),FALSE),IF(ISNUMBER(Datos!P868),AND(Datos!P868=INT(Datos!P868),AND(OR(P$1005="",Datos!P868&gt;=P$1005),OR(P$1006="",Datos!P868&lt;=P$1006))),FALSE),OR(ISNUMBER(FIND(";"&amp;UPPER(TRIM(Datos!P868&amp;""))&amp;"=",P$1007)),ISNUMBER(FIND(";"&amp;UPPER(TRIM(Datos!P868&amp;""))&amp;";",P$1007))),OR(UPPER(TRIM(Datos!P868&amp;""))="SÍ",UPPER(TRIM(Datos!P868&amp;""))="SI",UPPER(TRIM(Datos!P868&amp;""))="NO"),IF(ISNUMBER(Datos!P868),AND(OR(P$1005="",Datos!P868&gt;=P$1005),OR(P$1006="",Datos!P868&lt;=P$1006)),FALSE),TRUE))))</f>
        <v>0.0</v>
      </c>
      <c r="Q868">
        <f>IF(Datos!Q868="",0,IF(AND(Q$1008&lt;&gt;"",Datos!Q868=Q$1008),0,IF(Q$1004=0,0,1-CHOOSE(Q$1004,IF(ISNUMBER(Datos!Q868),AND(OR(Q$1005="",Datos!Q868&gt;=Q$1005),OR(Q$1006="",Datos!Q868&lt;=Q$1006)),FALSE),IF(ISNUMBER(Datos!Q868),AND(Datos!Q868=INT(Datos!Q868),AND(OR(Q$1005="",Datos!Q868&gt;=Q$1005),OR(Q$1006="",Datos!Q868&lt;=Q$1006))),FALSE),OR(ISNUMBER(FIND(";"&amp;UPPER(TRIM(Datos!Q868&amp;""))&amp;"=",Q$1007)),ISNUMBER(FIND(";"&amp;UPPER(TRIM(Datos!Q868&amp;""))&amp;";",Q$1007))),OR(UPPER(TRIM(Datos!Q868&amp;""))="SÍ",UPPER(TRIM(Datos!Q868&amp;""))="SI",UPPER(TRIM(Datos!Q868&amp;""))="NO"),IF(ISNUMBER(Datos!Q868),AND(OR(Q$1005="",Datos!Q868&gt;=Q$1005),OR(Q$1006="",Datos!Q868&lt;=Q$1006)),FALSE),TRUE))))</f>
        <v>0.0</v>
      </c>
      <c r="R868">
        <f>IF(Datos!R868="",0,IF(AND(R$1008&lt;&gt;"",Datos!R868=R$1008),0,IF(R$1004=0,0,1-CHOOSE(R$1004,IF(ISNUMBER(Datos!R868),AND(OR(R$1005="",Datos!R868&gt;=R$1005),OR(R$1006="",Datos!R868&lt;=R$1006)),FALSE),IF(ISNUMBER(Datos!R868),AND(Datos!R868=INT(Datos!R868),AND(OR(R$1005="",Datos!R868&gt;=R$1005),OR(R$1006="",Datos!R868&lt;=R$1006))),FALSE),OR(ISNUMBER(FIND(";"&amp;UPPER(TRIM(Datos!R868&amp;""))&amp;"=",R$1007)),ISNUMBER(FIND(";"&amp;UPPER(TRIM(Datos!R868&amp;""))&amp;";",R$1007))),OR(UPPER(TRIM(Datos!R868&amp;""))="SÍ",UPPER(TRIM(Datos!R868&amp;""))="SI",UPPER(TRIM(Datos!R868&amp;""))="NO"),IF(ISNUMBER(Datos!R868),AND(OR(R$1005="",Datos!R868&gt;=R$1005),OR(R$1006="",Datos!R868&lt;=R$1006)),FALSE),TRUE))))</f>
        <v>0.0</v>
      </c>
      <c r="S868">
        <f>IF(Datos!S868="",0,IF(AND(S$1008&lt;&gt;"",Datos!S868=S$1008),0,IF(S$1004=0,0,1-CHOOSE(S$1004,IF(ISNUMBER(Datos!S868),AND(OR(S$1005="",Datos!S868&gt;=S$1005),OR(S$1006="",Datos!S868&lt;=S$1006)),FALSE),IF(ISNUMBER(Datos!S868),AND(Datos!S868=INT(Datos!S868),AND(OR(S$1005="",Datos!S868&gt;=S$1005),OR(S$1006="",Datos!S868&lt;=S$1006))),FALSE),OR(ISNUMBER(FIND(";"&amp;UPPER(TRIM(Datos!S868&amp;""))&amp;"=",S$1007)),ISNUMBER(FIND(";"&amp;UPPER(TRIM(Datos!S868&amp;""))&amp;";",S$1007))),OR(UPPER(TRIM(Datos!S868&amp;""))="SÍ",UPPER(TRIM(Datos!S868&amp;""))="SI",UPPER(TRIM(Datos!S868&amp;""))="NO"),IF(ISNUMBER(Datos!S868),AND(OR(S$1005="",Datos!S868&gt;=S$1005),OR(S$1006="",Datos!S868&lt;=S$1006)),FALSE),TRUE))))</f>
        <v>0.0</v>
      </c>
      <c r="T868">
        <f>IF(Datos!T868="",0,IF(AND(T$1008&lt;&gt;"",Datos!T868=T$1008),0,IF(T$1004=0,0,1-CHOOSE(T$1004,IF(ISNUMBER(Datos!T868),AND(OR(T$1005="",Datos!T868&gt;=T$1005),OR(T$1006="",Datos!T868&lt;=T$1006)),FALSE),IF(ISNUMBER(Datos!T868),AND(Datos!T868=INT(Datos!T868),AND(OR(T$1005="",Datos!T868&gt;=T$1005),OR(T$1006="",Datos!T868&lt;=T$1006))),FALSE),OR(ISNUMBER(FIND(";"&amp;UPPER(TRIM(Datos!T868&amp;""))&amp;"=",T$1007)),ISNUMBER(FIND(";"&amp;UPPER(TRIM(Datos!T868&amp;""))&amp;";",T$1007))),OR(UPPER(TRIM(Datos!T868&amp;""))="SÍ",UPPER(TRIM(Datos!T868&amp;""))="SI",UPPER(TRIM(Datos!T868&amp;""))="NO"),IF(ISNUMBER(Datos!T868),AND(OR(T$1005="",Datos!T868&gt;=T$1005),OR(T$1006="",Datos!T868&lt;=T$1006)),FALSE),TRUE))))</f>
        <v>0.0</v>
      </c>
      <c r="U868">
        <f>IF(Datos!U868="",0,IF(AND(U$1008&lt;&gt;"",Datos!U868=U$1008),0,IF(U$1004=0,0,1-CHOOSE(U$1004,IF(ISNUMBER(Datos!U868),AND(OR(U$1005="",Datos!U868&gt;=U$1005),OR(U$1006="",Datos!U868&lt;=U$1006)),FALSE),IF(ISNUMBER(Datos!U868),AND(Datos!U868=INT(Datos!U868),AND(OR(U$1005="",Datos!U868&gt;=U$1005),OR(U$1006="",Datos!U868&lt;=U$1006))),FALSE),OR(ISNUMBER(FIND(";"&amp;UPPER(TRIM(Datos!U868&amp;""))&amp;"=",U$1007)),ISNUMBER(FIND(";"&amp;UPPER(TRIM(Datos!U868&amp;""))&amp;";",U$1007))),OR(UPPER(TRIM(Datos!U868&amp;""))="SÍ",UPPER(TRIM(Datos!U868&amp;""))="SI",UPPER(TRIM(Datos!U868&amp;""))="NO"),IF(ISNUMBER(Datos!U868),AND(OR(U$1005="",Datos!U868&gt;=U$1005),OR(U$1006="",Datos!U868&lt;=U$1006)),FALSE),TRUE))))</f>
        <v>0.0</v>
      </c>
      <c r="V868">
        <f>IF(Datos!V868="",0,IF(AND(V$1008&lt;&gt;"",Datos!V868=V$1008),0,IF(V$1004=0,0,1-CHOOSE(V$1004,IF(ISNUMBER(Datos!V868),AND(OR(V$1005="",Datos!V868&gt;=V$1005),OR(V$1006="",Datos!V868&lt;=V$1006)),FALSE),IF(ISNUMBER(Datos!V868),AND(Datos!V868=INT(Datos!V868),AND(OR(V$1005="",Datos!V868&gt;=V$1005),OR(V$1006="",Datos!V868&lt;=V$1006))),FALSE),OR(ISNUMBER(FIND(";"&amp;UPPER(TRIM(Datos!V868&amp;""))&amp;"=",V$1007)),ISNUMBER(FIND(";"&amp;UPPER(TRIM(Datos!V868&amp;""))&amp;";",V$1007))),OR(UPPER(TRIM(Datos!V868&amp;""))="SÍ",UPPER(TRIM(Datos!V868&amp;""))="SI",UPPER(TRIM(Datos!V868&amp;""))="NO"),IF(ISNUMBER(Datos!V868),AND(OR(V$1005="",Datos!V868&gt;=V$1005),OR(V$1006="",Datos!V868&lt;=V$1006)),FALSE),TRUE))))</f>
        <v>0.0</v>
      </c>
      <c r="W868">
        <f>IF(Datos!W868="",0,IF(AND(W$1008&lt;&gt;"",Datos!W868=W$1008),0,IF(W$1004=0,0,1-CHOOSE(W$1004,IF(ISNUMBER(Datos!W868),AND(OR(W$1005="",Datos!W868&gt;=W$1005),OR(W$1006="",Datos!W868&lt;=W$1006)),FALSE),IF(ISNUMBER(Datos!W868),AND(Datos!W868=INT(Datos!W868),AND(OR(W$1005="",Datos!W868&gt;=W$1005),OR(W$1006="",Datos!W868&lt;=W$1006))),FALSE),OR(ISNUMBER(FIND(";"&amp;UPPER(TRIM(Datos!W868&amp;""))&amp;"=",W$1007)),ISNUMBER(FIND(";"&amp;UPPER(TRIM(Datos!W868&amp;""))&amp;";",W$1007))),OR(UPPER(TRIM(Datos!W868&amp;""))="SÍ",UPPER(TRIM(Datos!W868&amp;""))="SI",UPPER(TRIM(Datos!W868&amp;""))="NO"),IF(ISNUMBER(Datos!W868),AND(OR(W$1005="",Datos!W868&gt;=W$1005),OR(W$1006="",Datos!W868&lt;=W$1006)),FALSE),TRUE))))</f>
        <v>0.0</v>
      </c>
      <c r="X868">
        <f>IF(Datos!X868="",0,IF(AND(X$1008&lt;&gt;"",Datos!X868=X$1008),0,IF(X$1004=0,0,1-CHOOSE(X$1004,IF(ISNUMBER(Datos!X868),AND(OR(X$1005="",Datos!X868&gt;=X$1005),OR(X$1006="",Datos!X868&lt;=X$1006)),FALSE),IF(ISNUMBER(Datos!X868),AND(Datos!X868=INT(Datos!X868),AND(OR(X$1005="",Datos!X868&gt;=X$1005),OR(X$1006="",Datos!X868&lt;=X$1006))),FALSE),OR(ISNUMBER(FIND(";"&amp;UPPER(TRIM(Datos!X868&amp;""))&amp;"=",X$1007)),ISNUMBER(FIND(";"&amp;UPPER(TRIM(Datos!X868&amp;""))&amp;";",X$1007))),OR(UPPER(TRIM(Datos!X868&amp;""))="SÍ",UPPER(TRIM(Datos!X868&amp;""))="SI",UPPER(TRIM(Datos!X868&amp;""))="NO"),IF(ISNUMBER(Datos!X868),AND(OR(X$1005="",Datos!X868&gt;=X$1005),OR(X$1006="",Datos!X868&lt;=X$1006)),FALSE),TRUE))))</f>
        <v>0.0</v>
      </c>
      <c r="Y868">
        <f>IF(Datos!Y868="",0,IF(AND(Y$1008&lt;&gt;"",Datos!Y868=Y$1008),0,IF(Y$1004=0,0,1-CHOOSE(Y$1004,IF(ISNUMBER(Datos!Y868),AND(OR(Y$1005="",Datos!Y868&gt;=Y$1005),OR(Y$1006="",Datos!Y868&lt;=Y$1006)),FALSE),IF(ISNUMBER(Datos!Y868),AND(Datos!Y868=INT(Datos!Y868),AND(OR(Y$1005="",Datos!Y868&gt;=Y$1005),OR(Y$1006="",Datos!Y868&lt;=Y$1006))),FALSE),OR(ISNUMBER(FIND(";"&amp;UPPER(TRIM(Datos!Y868&amp;""))&amp;"=",Y$1007)),ISNUMBER(FIND(";"&amp;UPPER(TRIM(Datos!Y868&amp;""))&amp;";",Y$1007))),OR(UPPER(TRIM(Datos!Y868&amp;""))="SÍ",UPPER(TRIM(Datos!Y868&amp;""))="SI",UPPER(TRIM(Datos!Y868&amp;""))="NO"),IF(ISNUMBER(Datos!Y868),AND(OR(Y$1005="",Datos!Y868&gt;=Y$1005),OR(Y$1006="",Datos!Y868&lt;=Y$1006)),FALSE),TRUE))))</f>
        <v>0.0</v>
      </c>
      <c r="Z868">
        <f>IF(Datos!Z868="",0,IF(AND(Z$1008&lt;&gt;"",Datos!Z868=Z$1008),0,IF(Z$1004=0,0,1-CHOOSE(Z$1004,IF(ISNUMBER(Datos!Z868),AND(OR(Z$1005="",Datos!Z868&gt;=Z$1005),OR(Z$1006="",Datos!Z868&lt;=Z$1006)),FALSE),IF(ISNUMBER(Datos!Z868),AND(Datos!Z868=INT(Datos!Z868),AND(OR(Z$1005="",Datos!Z868&gt;=Z$1005),OR(Z$1006="",Datos!Z868&lt;=Z$1006))),FALSE),OR(ISNUMBER(FIND(";"&amp;UPPER(TRIM(Datos!Z868&amp;""))&amp;"=",Z$1007)),ISNUMBER(FIND(";"&amp;UPPER(TRIM(Datos!Z868&amp;""))&amp;";",Z$1007))),OR(UPPER(TRIM(Datos!Z868&amp;""))="SÍ",UPPER(TRIM(Datos!Z868&amp;""))="SI",UPPER(TRIM(Datos!Z868&amp;""))="NO"),IF(ISNUMBER(Datos!Z868),AND(OR(Z$1005="",Datos!Z868&gt;=Z$1005),OR(Z$1006="",Datos!Z868&lt;=Z$1006)),FALSE),TRUE))))</f>
        <v>0.0</v>
      </c>
      <c r="AA868">
        <f>IF(Datos!AA868="",0,IF(AND(AA$1008&lt;&gt;"",Datos!AA868=AA$1008),0,IF(AA$1004=0,0,1-CHOOSE(AA$1004,IF(ISNUMBER(Datos!AA868),AND(OR(AA$1005="",Datos!AA868&gt;=AA$1005),OR(AA$1006="",Datos!AA868&lt;=AA$1006)),FALSE),IF(ISNUMBER(Datos!AA868),AND(Datos!AA868=INT(Datos!AA868),AND(OR(AA$1005="",Datos!AA868&gt;=AA$1005),OR(AA$1006="",Datos!AA868&lt;=AA$1006))),FALSE),OR(ISNUMBER(FIND(";"&amp;UPPER(TRIM(Datos!AA868&amp;""))&amp;"=",AA$1007)),ISNUMBER(FIND(";"&amp;UPPER(TRIM(Datos!AA868&amp;""))&amp;";",AA$1007))),OR(UPPER(TRIM(Datos!AA868&amp;""))="SÍ",UPPER(TRIM(Datos!AA868&amp;""))="SI",UPPER(TRIM(Datos!AA868&amp;""))="NO"),IF(ISNUMBER(Datos!AA868),AND(OR(AA$1005="",Datos!AA868&gt;=AA$1005),OR(AA$1006="",Datos!AA868&lt;=AA$1006)),FALSE),TRUE))))</f>
        <v>0.0</v>
      </c>
      <c r="AB868">
        <f>IF(Datos!AB868="",0,IF(AND(AB$1008&lt;&gt;"",Datos!AB868=AB$1008),0,IF(AB$1004=0,0,1-CHOOSE(AB$1004,IF(ISNUMBER(Datos!AB868),AND(OR(AB$1005="",Datos!AB868&gt;=AB$1005),OR(AB$1006="",Datos!AB868&lt;=AB$1006)),FALSE),IF(ISNUMBER(Datos!AB868),AND(Datos!AB868=INT(Datos!AB868),AND(OR(AB$1005="",Datos!AB868&gt;=AB$1005),OR(AB$1006="",Datos!AB868&lt;=AB$1006))),FALSE),OR(ISNUMBER(FIND(";"&amp;UPPER(TRIM(Datos!AB868&amp;""))&amp;"=",AB$1007)),ISNUMBER(FIND(";"&amp;UPPER(TRIM(Datos!AB868&amp;""))&amp;";",AB$1007))),OR(UPPER(TRIM(Datos!AB868&amp;""))="SÍ",UPPER(TRIM(Datos!AB868&amp;""))="SI",UPPER(TRIM(Datos!AB868&amp;""))="NO"),IF(ISNUMBER(Datos!AB868),AND(OR(AB$1005="",Datos!AB868&gt;=AB$1005),OR(AB$1006="",Datos!AB868&lt;=AB$1006)),FALSE),TRUE))))</f>
        <v>0.0</v>
      </c>
      <c r="AC868">
        <f>IF(Datos!AC868="",0,IF(AND(AC$1008&lt;&gt;"",Datos!AC868=AC$1008),0,IF(AC$1004=0,0,1-CHOOSE(AC$1004,IF(ISNUMBER(Datos!AC868),AND(OR(AC$1005="",Datos!AC868&gt;=AC$1005),OR(AC$1006="",Datos!AC868&lt;=AC$1006)),FALSE),IF(ISNUMBER(Datos!AC868),AND(Datos!AC868=INT(Datos!AC868),AND(OR(AC$1005="",Datos!AC868&gt;=AC$1005),OR(AC$1006="",Datos!AC868&lt;=AC$1006))),FALSE),OR(ISNUMBER(FIND(";"&amp;UPPER(TRIM(Datos!AC868&amp;""))&amp;"=",AC$1007)),ISNUMBER(FIND(";"&amp;UPPER(TRIM(Datos!AC868&amp;""))&amp;";",AC$1007))),OR(UPPER(TRIM(Datos!AC868&amp;""))="SÍ",UPPER(TRIM(Datos!AC868&amp;""))="SI",UPPER(TRIM(Datos!AC868&amp;""))="NO"),IF(ISNUMBER(Datos!AC868),AND(OR(AC$1005="",Datos!AC868&gt;=AC$1005),OR(AC$1006="",Datos!AC868&lt;=AC$1006)),FALSE),TRUE))))</f>
        <v>0.0</v>
      </c>
      <c r="AD868">
        <f>IF(Datos!AD868="",0,IF(AND(AD$1008&lt;&gt;"",Datos!AD868=AD$1008),0,IF(AD$1004=0,0,1-CHOOSE(AD$1004,IF(ISNUMBER(Datos!AD868),AND(OR(AD$1005="",Datos!AD868&gt;=AD$1005),OR(AD$1006="",Datos!AD868&lt;=AD$1006)),FALSE),IF(ISNUMBER(Datos!AD868),AND(Datos!AD868=INT(Datos!AD868),AND(OR(AD$1005="",Datos!AD868&gt;=AD$1005),OR(AD$1006="",Datos!AD868&lt;=AD$1006))),FALSE),OR(ISNUMBER(FIND(";"&amp;UPPER(TRIM(Datos!AD868&amp;""))&amp;"=",AD$1007)),ISNUMBER(FIND(";"&amp;UPPER(TRIM(Datos!AD868&amp;""))&amp;";",AD$1007))),OR(UPPER(TRIM(Datos!AD868&amp;""))="SÍ",UPPER(TRIM(Datos!AD868&amp;""))="SI",UPPER(TRIM(Datos!AD868&amp;""))="NO"),IF(ISNUMBER(Datos!AD868),AND(OR(AD$1005="",Datos!AD868&gt;=AD$1005),OR(AD$1006="",Datos!AD868&lt;=AD$1006)),FALSE),TRUE))))</f>
        <v>0.0</v>
      </c>
      <c r="AE868">
        <f>IF(Datos!AE868="",0,IF(AND(AE$1008&lt;&gt;"",Datos!AE868=AE$1008),0,IF(AE$1004=0,0,1-CHOOSE(AE$1004,IF(ISNUMBER(Datos!AE868),AND(OR(AE$1005="",Datos!AE868&gt;=AE$1005),OR(AE$1006="",Datos!AE868&lt;=AE$1006)),FALSE),IF(ISNUMBER(Datos!AE868),AND(Datos!AE868=INT(Datos!AE868),AND(OR(AE$1005="",Datos!AE868&gt;=AE$1005),OR(AE$1006="",Datos!AE868&lt;=AE$1006))),FALSE),OR(ISNUMBER(FIND(";"&amp;UPPER(TRIM(Datos!AE868&amp;""))&amp;"=",AE$1007)),ISNUMBER(FIND(";"&amp;UPPER(TRIM(Datos!AE868&amp;""))&amp;";",AE$1007))),OR(UPPER(TRIM(Datos!AE868&amp;""))="SÍ",UPPER(TRIM(Datos!AE868&amp;""))="SI",UPPER(TRIM(Datos!AE868&amp;""))="NO"),IF(ISNUMBER(Datos!AE868),AND(OR(AE$1005="",Datos!AE868&gt;=AE$1005),OR(AE$1006="",Datos!AE868&lt;=AE$1006)),FALSE),TRUE))))</f>
        <v>0.0</v>
      </c>
    </row>
    <row r="869" spans="2:31">
      <c r="B869">
        <f>IF(Datos!B869="",0,IF(AND(B$1008&lt;&gt;"",Datos!B869=B$1008),0,IF(B$1004=0,0,1-CHOOSE(B$1004,IF(ISNUMBER(Datos!B869),AND(OR(B$1005="",Datos!B869&gt;=B$1005),OR(B$1006="",Datos!B869&lt;=B$1006)),FALSE),IF(ISNUMBER(Datos!B869),AND(Datos!B869=INT(Datos!B869),AND(OR(B$1005="",Datos!B869&gt;=B$1005),OR(B$1006="",Datos!B869&lt;=B$1006))),FALSE),OR(ISNUMBER(FIND(";"&amp;UPPER(TRIM(Datos!B869&amp;""))&amp;"=",B$1007)),ISNUMBER(FIND(";"&amp;UPPER(TRIM(Datos!B869&amp;""))&amp;";",B$1007))),OR(UPPER(TRIM(Datos!B869&amp;""))="SÍ",UPPER(TRIM(Datos!B869&amp;""))="SI",UPPER(TRIM(Datos!B869&amp;""))="NO"),IF(ISNUMBER(Datos!B869),AND(OR(B$1005="",Datos!B869&gt;=B$1005),OR(B$1006="",Datos!B869&lt;=B$1006)),FALSE),TRUE))))</f>
        <v>0.0</v>
      </c>
      <c r="C869">
        <f>IF(Datos!C869="",0,IF(AND(C$1008&lt;&gt;"",Datos!C869=C$1008),0,IF(C$1004=0,0,1-CHOOSE(C$1004,IF(ISNUMBER(Datos!C869),AND(OR(C$1005="",Datos!C869&gt;=C$1005),OR(C$1006="",Datos!C869&lt;=C$1006)),FALSE),IF(ISNUMBER(Datos!C869),AND(Datos!C869=INT(Datos!C869),AND(OR(C$1005="",Datos!C869&gt;=C$1005),OR(C$1006="",Datos!C869&lt;=C$1006))),FALSE),OR(ISNUMBER(FIND(";"&amp;UPPER(TRIM(Datos!C869&amp;""))&amp;"=",C$1007)),ISNUMBER(FIND(";"&amp;UPPER(TRIM(Datos!C869&amp;""))&amp;";",C$1007))),OR(UPPER(TRIM(Datos!C869&amp;""))="SÍ",UPPER(TRIM(Datos!C869&amp;""))="SI",UPPER(TRIM(Datos!C869&amp;""))="NO"),IF(ISNUMBER(Datos!C869),AND(OR(C$1005="",Datos!C869&gt;=C$1005),OR(C$1006="",Datos!C869&lt;=C$1006)),FALSE),TRUE))))</f>
        <v>0.0</v>
      </c>
      <c r="D869">
        <f>IF(Datos!D869="",0,IF(AND(D$1008&lt;&gt;"",Datos!D869=D$1008),0,IF(D$1004=0,0,1-CHOOSE(D$1004,IF(ISNUMBER(Datos!D869),AND(OR(D$1005="",Datos!D869&gt;=D$1005),OR(D$1006="",Datos!D869&lt;=D$1006)),FALSE),IF(ISNUMBER(Datos!D869),AND(Datos!D869=INT(Datos!D869),AND(OR(D$1005="",Datos!D869&gt;=D$1005),OR(D$1006="",Datos!D869&lt;=D$1006))),FALSE),OR(ISNUMBER(FIND(";"&amp;UPPER(TRIM(Datos!D869&amp;""))&amp;"=",D$1007)),ISNUMBER(FIND(";"&amp;UPPER(TRIM(Datos!D869&amp;""))&amp;";",D$1007))),OR(UPPER(TRIM(Datos!D869&amp;""))="SÍ",UPPER(TRIM(Datos!D869&amp;""))="SI",UPPER(TRIM(Datos!D869&amp;""))="NO"),IF(ISNUMBER(Datos!D869),AND(OR(D$1005="",Datos!D869&gt;=D$1005),OR(D$1006="",Datos!D869&lt;=D$1006)),FALSE),TRUE))))</f>
        <v>0.0</v>
      </c>
      <c r="E869">
        <f>IF(Datos!E869="",0,IF(AND(E$1008&lt;&gt;"",Datos!E869=E$1008),0,IF(E$1004=0,0,1-CHOOSE(E$1004,IF(ISNUMBER(Datos!E869),AND(OR(E$1005="",Datos!E869&gt;=E$1005),OR(E$1006="",Datos!E869&lt;=E$1006)),FALSE),IF(ISNUMBER(Datos!E869),AND(Datos!E869=INT(Datos!E869),AND(OR(E$1005="",Datos!E869&gt;=E$1005),OR(E$1006="",Datos!E869&lt;=E$1006))),FALSE),OR(ISNUMBER(FIND(";"&amp;UPPER(TRIM(Datos!E869&amp;""))&amp;"=",E$1007)),ISNUMBER(FIND(";"&amp;UPPER(TRIM(Datos!E869&amp;""))&amp;";",E$1007))),OR(UPPER(TRIM(Datos!E869&amp;""))="SÍ",UPPER(TRIM(Datos!E869&amp;""))="SI",UPPER(TRIM(Datos!E869&amp;""))="NO"),IF(ISNUMBER(Datos!E869),AND(OR(E$1005="",Datos!E869&gt;=E$1005),OR(E$1006="",Datos!E869&lt;=E$1006)),FALSE),TRUE))))</f>
        <v>0.0</v>
      </c>
      <c r="F869">
        <f>IF(Datos!F869="",0,IF(AND(F$1008&lt;&gt;"",Datos!F869=F$1008),0,IF(F$1004=0,0,1-CHOOSE(F$1004,IF(ISNUMBER(Datos!F869),AND(OR(F$1005="",Datos!F869&gt;=F$1005),OR(F$1006="",Datos!F869&lt;=F$1006)),FALSE),IF(ISNUMBER(Datos!F869),AND(Datos!F869=INT(Datos!F869),AND(OR(F$1005="",Datos!F869&gt;=F$1005),OR(F$1006="",Datos!F869&lt;=F$1006))),FALSE),OR(ISNUMBER(FIND(";"&amp;UPPER(TRIM(Datos!F869&amp;""))&amp;"=",F$1007)),ISNUMBER(FIND(";"&amp;UPPER(TRIM(Datos!F869&amp;""))&amp;";",F$1007))),OR(UPPER(TRIM(Datos!F869&amp;""))="SÍ",UPPER(TRIM(Datos!F869&amp;""))="SI",UPPER(TRIM(Datos!F869&amp;""))="NO"),IF(ISNUMBER(Datos!F869),AND(OR(F$1005="",Datos!F869&gt;=F$1005),OR(F$1006="",Datos!F869&lt;=F$1006)),FALSE),TRUE))))</f>
        <v>0.0</v>
      </c>
      <c r="G869">
        <f>IF(Datos!G869="",0,IF(AND(G$1008&lt;&gt;"",Datos!G869=G$1008),0,IF(G$1004=0,0,1-CHOOSE(G$1004,IF(ISNUMBER(Datos!G869),AND(OR(G$1005="",Datos!G869&gt;=G$1005),OR(G$1006="",Datos!G869&lt;=G$1006)),FALSE),IF(ISNUMBER(Datos!G869),AND(Datos!G869=INT(Datos!G869),AND(OR(G$1005="",Datos!G869&gt;=G$1005),OR(G$1006="",Datos!G869&lt;=G$1006))),FALSE),OR(ISNUMBER(FIND(";"&amp;UPPER(TRIM(Datos!G869&amp;""))&amp;"=",G$1007)),ISNUMBER(FIND(";"&amp;UPPER(TRIM(Datos!G869&amp;""))&amp;";",G$1007))),OR(UPPER(TRIM(Datos!G869&amp;""))="SÍ",UPPER(TRIM(Datos!G869&amp;""))="SI",UPPER(TRIM(Datos!G869&amp;""))="NO"),IF(ISNUMBER(Datos!G869),AND(OR(G$1005="",Datos!G869&gt;=G$1005),OR(G$1006="",Datos!G869&lt;=G$1006)),FALSE),TRUE))))</f>
        <v>0.0</v>
      </c>
      <c r="H869">
        <f>IF(Datos!H869="",0,IF(AND(H$1008&lt;&gt;"",Datos!H869=H$1008),0,IF(H$1004=0,0,1-CHOOSE(H$1004,IF(ISNUMBER(Datos!H869),AND(OR(H$1005="",Datos!H869&gt;=H$1005),OR(H$1006="",Datos!H869&lt;=H$1006)),FALSE),IF(ISNUMBER(Datos!H869),AND(Datos!H869=INT(Datos!H869),AND(OR(H$1005="",Datos!H869&gt;=H$1005),OR(H$1006="",Datos!H869&lt;=H$1006))),FALSE),OR(ISNUMBER(FIND(";"&amp;UPPER(TRIM(Datos!H869&amp;""))&amp;"=",H$1007)),ISNUMBER(FIND(";"&amp;UPPER(TRIM(Datos!H869&amp;""))&amp;";",H$1007))),OR(UPPER(TRIM(Datos!H869&amp;""))="SÍ",UPPER(TRIM(Datos!H869&amp;""))="SI",UPPER(TRIM(Datos!H869&amp;""))="NO"),IF(ISNUMBER(Datos!H869),AND(OR(H$1005="",Datos!H869&gt;=H$1005),OR(H$1006="",Datos!H869&lt;=H$1006)),FALSE),TRUE))))</f>
        <v>0.0</v>
      </c>
      <c r="I869">
        <f>IF(Datos!I869="",0,IF(AND(I$1008&lt;&gt;"",Datos!I869=I$1008),0,IF(I$1004=0,0,1-CHOOSE(I$1004,IF(ISNUMBER(Datos!I869),AND(OR(I$1005="",Datos!I869&gt;=I$1005),OR(I$1006="",Datos!I869&lt;=I$1006)),FALSE),IF(ISNUMBER(Datos!I869),AND(Datos!I869=INT(Datos!I869),AND(OR(I$1005="",Datos!I869&gt;=I$1005),OR(I$1006="",Datos!I869&lt;=I$1006))),FALSE),OR(ISNUMBER(FIND(";"&amp;UPPER(TRIM(Datos!I869&amp;""))&amp;"=",I$1007)),ISNUMBER(FIND(";"&amp;UPPER(TRIM(Datos!I869&amp;""))&amp;";",I$1007))),OR(UPPER(TRIM(Datos!I869&amp;""))="SÍ",UPPER(TRIM(Datos!I869&amp;""))="SI",UPPER(TRIM(Datos!I869&amp;""))="NO"),IF(ISNUMBER(Datos!I869),AND(OR(I$1005="",Datos!I869&gt;=I$1005),OR(I$1006="",Datos!I869&lt;=I$1006)),FALSE),TRUE))))</f>
        <v>0.0</v>
      </c>
      <c r="J869">
        <f>IF(Datos!J869="",0,IF(AND(J$1008&lt;&gt;"",Datos!J869=J$1008),0,IF(J$1004=0,0,1-CHOOSE(J$1004,IF(ISNUMBER(Datos!J869),AND(OR(J$1005="",Datos!J869&gt;=J$1005),OR(J$1006="",Datos!J869&lt;=J$1006)),FALSE),IF(ISNUMBER(Datos!J869),AND(Datos!J869=INT(Datos!J869),AND(OR(J$1005="",Datos!J869&gt;=J$1005),OR(J$1006="",Datos!J869&lt;=J$1006))),FALSE),OR(ISNUMBER(FIND(";"&amp;UPPER(TRIM(Datos!J869&amp;""))&amp;"=",J$1007)),ISNUMBER(FIND(";"&amp;UPPER(TRIM(Datos!J869&amp;""))&amp;";",J$1007))),OR(UPPER(TRIM(Datos!J869&amp;""))="SÍ",UPPER(TRIM(Datos!J869&amp;""))="SI",UPPER(TRIM(Datos!J869&amp;""))="NO"),IF(ISNUMBER(Datos!J869),AND(OR(J$1005="",Datos!J869&gt;=J$1005),OR(J$1006="",Datos!J869&lt;=J$1006)),FALSE),TRUE))))</f>
        <v>0.0</v>
      </c>
      <c r="K869">
        <f>IF(Datos!K869="",0,IF(AND(K$1008&lt;&gt;"",Datos!K869=K$1008),0,IF(K$1004=0,0,1-CHOOSE(K$1004,IF(ISNUMBER(Datos!K869),AND(OR(K$1005="",Datos!K869&gt;=K$1005),OR(K$1006="",Datos!K869&lt;=K$1006)),FALSE),IF(ISNUMBER(Datos!K869),AND(Datos!K869=INT(Datos!K869),AND(OR(K$1005="",Datos!K869&gt;=K$1005),OR(K$1006="",Datos!K869&lt;=K$1006))),FALSE),OR(ISNUMBER(FIND(";"&amp;UPPER(TRIM(Datos!K869&amp;""))&amp;"=",K$1007)),ISNUMBER(FIND(";"&amp;UPPER(TRIM(Datos!K869&amp;""))&amp;";",K$1007))),OR(UPPER(TRIM(Datos!K869&amp;""))="SÍ",UPPER(TRIM(Datos!K869&amp;""))="SI",UPPER(TRIM(Datos!K869&amp;""))="NO"),IF(ISNUMBER(Datos!K869),AND(OR(K$1005="",Datos!K869&gt;=K$1005),OR(K$1006="",Datos!K869&lt;=K$1006)),FALSE),TRUE))))</f>
        <v>0.0</v>
      </c>
      <c r="L869">
        <f>IF(Datos!L869="",0,IF(AND(L$1008&lt;&gt;"",Datos!L869=L$1008),0,IF(L$1004=0,0,1-CHOOSE(L$1004,IF(ISNUMBER(Datos!L869),AND(OR(L$1005="",Datos!L869&gt;=L$1005),OR(L$1006="",Datos!L869&lt;=L$1006)),FALSE),IF(ISNUMBER(Datos!L869),AND(Datos!L869=INT(Datos!L869),AND(OR(L$1005="",Datos!L869&gt;=L$1005),OR(L$1006="",Datos!L869&lt;=L$1006))),FALSE),OR(ISNUMBER(FIND(";"&amp;UPPER(TRIM(Datos!L869&amp;""))&amp;"=",L$1007)),ISNUMBER(FIND(";"&amp;UPPER(TRIM(Datos!L869&amp;""))&amp;";",L$1007))),OR(UPPER(TRIM(Datos!L869&amp;""))="SÍ",UPPER(TRIM(Datos!L869&amp;""))="SI",UPPER(TRIM(Datos!L869&amp;""))="NO"),IF(ISNUMBER(Datos!L869),AND(OR(L$1005="",Datos!L869&gt;=L$1005),OR(L$1006="",Datos!L869&lt;=L$1006)),FALSE),TRUE))))</f>
        <v>0.0</v>
      </c>
      <c r="M869">
        <f>IF(Datos!M869="",0,IF(AND(M$1008&lt;&gt;"",Datos!M869=M$1008),0,IF(M$1004=0,0,1-CHOOSE(M$1004,IF(ISNUMBER(Datos!M869),AND(OR(M$1005="",Datos!M869&gt;=M$1005),OR(M$1006="",Datos!M869&lt;=M$1006)),FALSE),IF(ISNUMBER(Datos!M869),AND(Datos!M869=INT(Datos!M869),AND(OR(M$1005="",Datos!M869&gt;=M$1005),OR(M$1006="",Datos!M869&lt;=M$1006))),FALSE),OR(ISNUMBER(FIND(";"&amp;UPPER(TRIM(Datos!M869&amp;""))&amp;"=",M$1007)),ISNUMBER(FIND(";"&amp;UPPER(TRIM(Datos!M869&amp;""))&amp;";",M$1007))),OR(UPPER(TRIM(Datos!M869&amp;""))="SÍ",UPPER(TRIM(Datos!M869&amp;""))="SI",UPPER(TRIM(Datos!M869&amp;""))="NO"),IF(ISNUMBER(Datos!M869),AND(OR(M$1005="",Datos!M869&gt;=M$1005),OR(M$1006="",Datos!M869&lt;=M$1006)),FALSE),TRUE))))</f>
        <v>0.0</v>
      </c>
      <c r="N869">
        <f>IF(Datos!N869="",0,IF(AND(N$1008&lt;&gt;"",Datos!N869=N$1008),0,IF(N$1004=0,0,1-CHOOSE(N$1004,IF(ISNUMBER(Datos!N869),AND(OR(N$1005="",Datos!N869&gt;=N$1005),OR(N$1006="",Datos!N869&lt;=N$1006)),FALSE),IF(ISNUMBER(Datos!N869),AND(Datos!N869=INT(Datos!N869),AND(OR(N$1005="",Datos!N869&gt;=N$1005),OR(N$1006="",Datos!N869&lt;=N$1006))),FALSE),OR(ISNUMBER(FIND(";"&amp;UPPER(TRIM(Datos!N869&amp;""))&amp;"=",N$1007)),ISNUMBER(FIND(";"&amp;UPPER(TRIM(Datos!N869&amp;""))&amp;";",N$1007))),OR(UPPER(TRIM(Datos!N869&amp;""))="SÍ",UPPER(TRIM(Datos!N869&amp;""))="SI",UPPER(TRIM(Datos!N869&amp;""))="NO"),IF(ISNUMBER(Datos!N869),AND(OR(N$1005="",Datos!N869&gt;=N$1005),OR(N$1006="",Datos!N869&lt;=N$1006)),FALSE),TRUE))))</f>
        <v>0.0</v>
      </c>
      <c r="O869">
        <f>IF(Datos!O869="",0,IF(AND(O$1008&lt;&gt;"",Datos!O869=O$1008),0,IF(O$1004=0,0,1-CHOOSE(O$1004,IF(ISNUMBER(Datos!O869),AND(OR(O$1005="",Datos!O869&gt;=O$1005),OR(O$1006="",Datos!O869&lt;=O$1006)),FALSE),IF(ISNUMBER(Datos!O869),AND(Datos!O869=INT(Datos!O869),AND(OR(O$1005="",Datos!O869&gt;=O$1005),OR(O$1006="",Datos!O869&lt;=O$1006))),FALSE),OR(ISNUMBER(FIND(";"&amp;UPPER(TRIM(Datos!O869&amp;""))&amp;"=",O$1007)),ISNUMBER(FIND(";"&amp;UPPER(TRIM(Datos!O869&amp;""))&amp;";",O$1007))),OR(UPPER(TRIM(Datos!O869&amp;""))="SÍ",UPPER(TRIM(Datos!O869&amp;""))="SI",UPPER(TRIM(Datos!O869&amp;""))="NO"),IF(ISNUMBER(Datos!O869),AND(OR(O$1005="",Datos!O869&gt;=O$1005),OR(O$1006="",Datos!O869&lt;=O$1006)),FALSE),TRUE))))</f>
        <v>0.0</v>
      </c>
      <c r="P869">
        <f>IF(Datos!P869="",0,IF(AND(P$1008&lt;&gt;"",Datos!P869=P$1008),0,IF(P$1004=0,0,1-CHOOSE(P$1004,IF(ISNUMBER(Datos!P869),AND(OR(P$1005="",Datos!P869&gt;=P$1005),OR(P$1006="",Datos!P869&lt;=P$1006)),FALSE),IF(ISNUMBER(Datos!P869),AND(Datos!P869=INT(Datos!P869),AND(OR(P$1005="",Datos!P869&gt;=P$1005),OR(P$1006="",Datos!P869&lt;=P$1006))),FALSE),OR(ISNUMBER(FIND(";"&amp;UPPER(TRIM(Datos!P869&amp;""))&amp;"=",P$1007)),ISNUMBER(FIND(";"&amp;UPPER(TRIM(Datos!P869&amp;""))&amp;";",P$1007))),OR(UPPER(TRIM(Datos!P869&amp;""))="SÍ",UPPER(TRIM(Datos!P869&amp;""))="SI",UPPER(TRIM(Datos!P869&amp;""))="NO"),IF(ISNUMBER(Datos!P869),AND(OR(P$1005="",Datos!P869&gt;=P$1005),OR(P$1006="",Datos!P869&lt;=P$1006)),FALSE),TRUE))))</f>
        <v>0.0</v>
      </c>
      <c r="Q869">
        <f>IF(Datos!Q869="",0,IF(AND(Q$1008&lt;&gt;"",Datos!Q869=Q$1008),0,IF(Q$1004=0,0,1-CHOOSE(Q$1004,IF(ISNUMBER(Datos!Q869),AND(OR(Q$1005="",Datos!Q869&gt;=Q$1005),OR(Q$1006="",Datos!Q869&lt;=Q$1006)),FALSE),IF(ISNUMBER(Datos!Q869),AND(Datos!Q869=INT(Datos!Q869),AND(OR(Q$1005="",Datos!Q869&gt;=Q$1005),OR(Q$1006="",Datos!Q869&lt;=Q$1006))),FALSE),OR(ISNUMBER(FIND(";"&amp;UPPER(TRIM(Datos!Q869&amp;""))&amp;"=",Q$1007)),ISNUMBER(FIND(";"&amp;UPPER(TRIM(Datos!Q869&amp;""))&amp;";",Q$1007))),OR(UPPER(TRIM(Datos!Q869&amp;""))="SÍ",UPPER(TRIM(Datos!Q869&amp;""))="SI",UPPER(TRIM(Datos!Q869&amp;""))="NO"),IF(ISNUMBER(Datos!Q869),AND(OR(Q$1005="",Datos!Q869&gt;=Q$1005),OR(Q$1006="",Datos!Q869&lt;=Q$1006)),FALSE),TRUE))))</f>
        <v>0.0</v>
      </c>
      <c r="R869">
        <f>IF(Datos!R869="",0,IF(AND(R$1008&lt;&gt;"",Datos!R869=R$1008),0,IF(R$1004=0,0,1-CHOOSE(R$1004,IF(ISNUMBER(Datos!R869),AND(OR(R$1005="",Datos!R869&gt;=R$1005),OR(R$1006="",Datos!R869&lt;=R$1006)),FALSE),IF(ISNUMBER(Datos!R869),AND(Datos!R869=INT(Datos!R869),AND(OR(R$1005="",Datos!R869&gt;=R$1005),OR(R$1006="",Datos!R869&lt;=R$1006))),FALSE),OR(ISNUMBER(FIND(";"&amp;UPPER(TRIM(Datos!R869&amp;""))&amp;"=",R$1007)),ISNUMBER(FIND(";"&amp;UPPER(TRIM(Datos!R869&amp;""))&amp;";",R$1007))),OR(UPPER(TRIM(Datos!R869&amp;""))="SÍ",UPPER(TRIM(Datos!R869&amp;""))="SI",UPPER(TRIM(Datos!R869&amp;""))="NO"),IF(ISNUMBER(Datos!R869),AND(OR(R$1005="",Datos!R869&gt;=R$1005),OR(R$1006="",Datos!R869&lt;=R$1006)),FALSE),TRUE))))</f>
        <v>0.0</v>
      </c>
      <c r="S869">
        <f>IF(Datos!S869="",0,IF(AND(S$1008&lt;&gt;"",Datos!S869=S$1008),0,IF(S$1004=0,0,1-CHOOSE(S$1004,IF(ISNUMBER(Datos!S869),AND(OR(S$1005="",Datos!S869&gt;=S$1005),OR(S$1006="",Datos!S869&lt;=S$1006)),FALSE),IF(ISNUMBER(Datos!S869),AND(Datos!S869=INT(Datos!S869),AND(OR(S$1005="",Datos!S869&gt;=S$1005),OR(S$1006="",Datos!S869&lt;=S$1006))),FALSE),OR(ISNUMBER(FIND(";"&amp;UPPER(TRIM(Datos!S869&amp;""))&amp;"=",S$1007)),ISNUMBER(FIND(";"&amp;UPPER(TRIM(Datos!S869&amp;""))&amp;";",S$1007))),OR(UPPER(TRIM(Datos!S869&amp;""))="SÍ",UPPER(TRIM(Datos!S869&amp;""))="SI",UPPER(TRIM(Datos!S869&amp;""))="NO"),IF(ISNUMBER(Datos!S869),AND(OR(S$1005="",Datos!S869&gt;=S$1005),OR(S$1006="",Datos!S869&lt;=S$1006)),FALSE),TRUE))))</f>
        <v>0.0</v>
      </c>
      <c r="T869">
        <f>IF(Datos!T869="",0,IF(AND(T$1008&lt;&gt;"",Datos!T869=T$1008),0,IF(T$1004=0,0,1-CHOOSE(T$1004,IF(ISNUMBER(Datos!T869),AND(OR(T$1005="",Datos!T869&gt;=T$1005),OR(T$1006="",Datos!T869&lt;=T$1006)),FALSE),IF(ISNUMBER(Datos!T869),AND(Datos!T869=INT(Datos!T869),AND(OR(T$1005="",Datos!T869&gt;=T$1005),OR(T$1006="",Datos!T869&lt;=T$1006))),FALSE),OR(ISNUMBER(FIND(";"&amp;UPPER(TRIM(Datos!T869&amp;""))&amp;"=",T$1007)),ISNUMBER(FIND(";"&amp;UPPER(TRIM(Datos!T869&amp;""))&amp;";",T$1007))),OR(UPPER(TRIM(Datos!T869&amp;""))="SÍ",UPPER(TRIM(Datos!T869&amp;""))="SI",UPPER(TRIM(Datos!T869&amp;""))="NO"),IF(ISNUMBER(Datos!T869),AND(OR(T$1005="",Datos!T869&gt;=T$1005),OR(T$1006="",Datos!T869&lt;=T$1006)),FALSE),TRUE))))</f>
        <v>0.0</v>
      </c>
      <c r="U869">
        <f>IF(Datos!U869="",0,IF(AND(U$1008&lt;&gt;"",Datos!U869=U$1008),0,IF(U$1004=0,0,1-CHOOSE(U$1004,IF(ISNUMBER(Datos!U869),AND(OR(U$1005="",Datos!U869&gt;=U$1005),OR(U$1006="",Datos!U869&lt;=U$1006)),FALSE),IF(ISNUMBER(Datos!U869),AND(Datos!U869=INT(Datos!U869),AND(OR(U$1005="",Datos!U869&gt;=U$1005),OR(U$1006="",Datos!U869&lt;=U$1006))),FALSE),OR(ISNUMBER(FIND(";"&amp;UPPER(TRIM(Datos!U869&amp;""))&amp;"=",U$1007)),ISNUMBER(FIND(";"&amp;UPPER(TRIM(Datos!U869&amp;""))&amp;";",U$1007))),OR(UPPER(TRIM(Datos!U869&amp;""))="SÍ",UPPER(TRIM(Datos!U869&amp;""))="SI",UPPER(TRIM(Datos!U869&amp;""))="NO"),IF(ISNUMBER(Datos!U869),AND(OR(U$1005="",Datos!U869&gt;=U$1005),OR(U$1006="",Datos!U869&lt;=U$1006)),FALSE),TRUE))))</f>
        <v>0.0</v>
      </c>
      <c r="V869">
        <f>IF(Datos!V869="",0,IF(AND(V$1008&lt;&gt;"",Datos!V869=V$1008),0,IF(V$1004=0,0,1-CHOOSE(V$1004,IF(ISNUMBER(Datos!V869),AND(OR(V$1005="",Datos!V869&gt;=V$1005),OR(V$1006="",Datos!V869&lt;=V$1006)),FALSE),IF(ISNUMBER(Datos!V869),AND(Datos!V869=INT(Datos!V869),AND(OR(V$1005="",Datos!V869&gt;=V$1005),OR(V$1006="",Datos!V869&lt;=V$1006))),FALSE),OR(ISNUMBER(FIND(";"&amp;UPPER(TRIM(Datos!V869&amp;""))&amp;"=",V$1007)),ISNUMBER(FIND(";"&amp;UPPER(TRIM(Datos!V869&amp;""))&amp;";",V$1007))),OR(UPPER(TRIM(Datos!V869&amp;""))="SÍ",UPPER(TRIM(Datos!V869&amp;""))="SI",UPPER(TRIM(Datos!V869&amp;""))="NO"),IF(ISNUMBER(Datos!V869),AND(OR(V$1005="",Datos!V869&gt;=V$1005),OR(V$1006="",Datos!V869&lt;=V$1006)),FALSE),TRUE))))</f>
        <v>0.0</v>
      </c>
      <c r="W869">
        <f>IF(Datos!W869="",0,IF(AND(W$1008&lt;&gt;"",Datos!W869=W$1008),0,IF(W$1004=0,0,1-CHOOSE(W$1004,IF(ISNUMBER(Datos!W869),AND(OR(W$1005="",Datos!W869&gt;=W$1005),OR(W$1006="",Datos!W869&lt;=W$1006)),FALSE),IF(ISNUMBER(Datos!W869),AND(Datos!W869=INT(Datos!W869),AND(OR(W$1005="",Datos!W869&gt;=W$1005),OR(W$1006="",Datos!W869&lt;=W$1006))),FALSE),OR(ISNUMBER(FIND(";"&amp;UPPER(TRIM(Datos!W869&amp;""))&amp;"=",W$1007)),ISNUMBER(FIND(";"&amp;UPPER(TRIM(Datos!W869&amp;""))&amp;";",W$1007))),OR(UPPER(TRIM(Datos!W869&amp;""))="SÍ",UPPER(TRIM(Datos!W869&amp;""))="SI",UPPER(TRIM(Datos!W869&amp;""))="NO"),IF(ISNUMBER(Datos!W869),AND(OR(W$1005="",Datos!W869&gt;=W$1005),OR(W$1006="",Datos!W869&lt;=W$1006)),FALSE),TRUE))))</f>
        <v>0.0</v>
      </c>
      <c r="X869">
        <f>IF(Datos!X869="",0,IF(AND(X$1008&lt;&gt;"",Datos!X869=X$1008),0,IF(X$1004=0,0,1-CHOOSE(X$1004,IF(ISNUMBER(Datos!X869),AND(OR(X$1005="",Datos!X869&gt;=X$1005),OR(X$1006="",Datos!X869&lt;=X$1006)),FALSE),IF(ISNUMBER(Datos!X869),AND(Datos!X869=INT(Datos!X869),AND(OR(X$1005="",Datos!X869&gt;=X$1005),OR(X$1006="",Datos!X869&lt;=X$1006))),FALSE),OR(ISNUMBER(FIND(";"&amp;UPPER(TRIM(Datos!X869&amp;""))&amp;"=",X$1007)),ISNUMBER(FIND(";"&amp;UPPER(TRIM(Datos!X869&amp;""))&amp;";",X$1007))),OR(UPPER(TRIM(Datos!X869&amp;""))="SÍ",UPPER(TRIM(Datos!X869&amp;""))="SI",UPPER(TRIM(Datos!X869&amp;""))="NO"),IF(ISNUMBER(Datos!X869),AND(OR(X$1005="",Datos!X869&gt;=X$1005),OR(X$1006="",Datos!X869&lt;=X$1006)),FALSE),TRUE))))</f>
        <v>0.0</v>
      </c>
      <c r="Y869">
        <f>IF(Datos!Y869="",0,IF(AND(Y$1008&lt;&gt;"",Datos!Y869=Y$1008),0,IF(Y$1004=0,0,1-CHOOSE(Y$1004,IF(ISNUMBER(Datos!Y869),AND(OR(Y$1005="",Datos!Y869&gt;=Y$1005),OR(Y$1006="",Datos!Y869&lt;=Y$1006)),FALSE),IF(ISNUMBER(Datos!Y869),AND(Datos!Y869=INT(Datos!Y869),AND(OR(Y$1005="",Datos!Y869&gt;=Y$1005),OR(Y$1006="",Datos!Y869&lt;=Y$1006))),FALSE),OR(ISNUMBER(FIND(";"&amp;UPPER(TRIM(Datos!Y869&amp;""))&amp;"=",Y$1007)),ISNUMBER(FIND(";"&amp;UPPER(TRIM(Datos!Y869&amp;""))&amp;";",Y$1007))),OR(UPPER(TRIM(Datos!Y869&amp;""))="SÍ",UPPER(TRIM(Datos!Y869&amp;""))="SI",UPPER(TRIM(Datos!Y869&amp;""))="NO"),IF(ISNUMBER(Datos!Y869),AND(OR(Y$1005="",Datos!Y869&gt;=Y$1005),OR(Y$1006="",Datos!Y869&lt;=Y$1006)),FALSE),TRUE))))</f>
        <v>0.0</v>
      </c>
      <c r="Z869">
        <f>IF(Datos!Z869="",0,IF(AND(Z$1008&lt;&gt;"",Datos!Z869=Z$1008),0,IF(Z$1004=0,0,1-CHOOSE(Z$1004,IF(ISNUMBER(Datos!Z869),AND(OR(Z$1005="",Datos!Z869&gt;=Z$1005),OR(Z$1006="",Datos!Z869&lt;=Z$1006)),FALSE),IF(ISNUMBER(Datos!Z869),AND(Datos!Z869=INT(Datos!Z869),AND(OR(Z$1005="",Datos!Z869&gt;=Z$1005),OR(Z$1006="",Datos!Z869&lt;=Z$1006))),FALSE),OR(ISNUMBER(FIND(";"&amp;UPPER(TRIM(Datos!Z869&amp;""))&amp;"=",Z$1007)),ISNUMBER(FIND(";"&amp;UPPER(TRIM(Datos!Z869&amp;""))&amp;";",Z$1007))),OR(UPPER(TRIM(Datos!Z869&amp;""))="SÍ",UPPER(TRIM(Datos!Z869&amp;""))="SI",UPPER(TRIM(Datos!Z869&amp;""))="NO"),IF(ISNUMBER(Datos!Z869),AND(OR(Z$1005="",Datos!Z869&gt;=Z$1005),OR(Z$1006="",Datos!Z869&lt;=Z$1006)),FALSE),TRUE))))</f>
        <v>0.0</v>
      </c>
      <c r="AA869">
        <f>IF(Datos!AA869="",0,IF(AND(AA$1008&lt;&gt;"",Datos!AA869=AA$1008),0,IF(AA$1004=0,0,1-CHOOSE(AA$1004,IF(ISNUMBER(Datos!AA869),AND(OR(AA$1005="",Datos!AA869&gt;=AA$1005),OR(AA$1006="",Datos!AA869&lt;=AA$1006)),FALSE),IF(ISNUMBER(Datos!AA869),AND(Datos!AA869=INT(Datos!AA869),AND(OR(AA$1005="",Datos!AA869&gt;=AA$1005),OR(AA$1006="",Datos!AA869&lt;=AA$1006))),FALSE),OR(ISNUMBER(FIND(";"&amp;UPPER(TRIM(Datos!AA869&amp;""))&amp;"=",AA$1007)),ISNUMBER(FIND(";"&amp;UPPER(TRIM(Datos!AA869&amp;""))&amp;";",AA$1007))),OR(UPPER(TRIM(Datos!AA869&amp;""))="SÍ",UPPER(TRIM(Datos!AA869&amp;""))="SI",UPPER(TRIM(Datos!AA869&amp;""))="NO"),IF(ISNUMBER(Datos!AA869),AND(OR(AA$1005="",Datos!AA869&gt;=AA$1005),OR(AA$1006="",Datos!AA869&lt;=AA$1006)),FALSE),TRUE))))</f>
        <v>0.0</v>
      </c>
      <c r="AB869">
        <f>IF(Datos!AB869="",0,IF(AND(AB$1008&lt;&gt;"",Datos!AB869=AB$1008),0,IF(AB$1004=0,0,1-CHOOSE(AB$1004,IF(ISNUMBER(Datos!AB869),AND(OR(AB$1005="",Datos!AB869&gt;=AB$1005),OR(AB$1006="",Datos!AB869&lt;=AB$1006)),FALSE),IF(ISNUMBER(Datos!AB869),AND(Datos!AB869=INT(Datos!AB869),AND(OR(AB$1005="",Datos!AB869&gt;=AB$1005),OR(AB$1006="",Datos!AB869&lt;=AB$1006))),FALSE),OR(ISNUMBER(FIND(";"&amp;UPPER(TRIM(Datos!AB869&amp;""))&amp;"=",AB$1007)),ISNUMBER(FIND(";"&amp;UPPER(TRIM(Datos!AB869&amp;""))&amp;";",AB$1007))),OR(UPPER(TRIM(Datos!AB869&amp;""))="SÍ",UPPER(TRIM(Datos!AB869&amp;""))="SI",UPPER(TRIM(Datos!AB869&amp;""))="NO"),IF(ISNUMBER(Datos!AB869),AND(OR(AB$1005="",Datos!AB869&gt;=AB$1005),OR(AB$1006="",Datos!AB869&lt;=AB$1006)),FALSE),TRUE))))</f>
        <v>0.0</v>
      </c>
      <c r="AC869">
        <f>IF(Datos!AC869="",0,IF(AND(AC$1008&lt;&gt;"",Datos!AC869=AC$1008),0,IF(AC$1004=0,0,1-CHOOSE(AC$1004,IF(ISNUMBER(Datos!AC869),AND(OR(AC$1005="",Datos!AC869&gt;=AC$1005),OR(AC$1006="",Datos!AC869&lt;=AC$1006)),FALSE),IF(ISNUMBER(Datos!AC869),AND(Datos!AC869=INT(Datos!AC869),AND(OR(AC$1005="",Datos!AC869&gt;=AC$1005),OR(AC$1006="",Datos!AC869&lt;=AC$1006))),FALSE),OR(ISNUMBER(FIND(";"&amp;UPPER(TRIM(Datos!AC869&amp;""))&amp;"=",AC$1007)),ISNUMBER(FIND(";"&amp;UPPER(TRIM(Datos!AC869&amp;""))&amp;";",AC$1007))),OR(UPPER(TRIM(Datos!AC869&amp;""))="SÍ",UPPER(TRIM(Datos!AC869&amp;""))="SI",UPPER(TRIM(Datos!AC869&amp;""))="NO"),IF(ISNUMBER(Datos!AC869),AND(OR(AC$1005="",Datos!AC869&gt;=AC$1005),OR(AC$1006="",Datos!AC869&lt;=AC$1006)),FALSE),TRUE))))</f>
        <v>0.0</v>
      </c>
      <c r="AD869">
        <f>IF(Datos!AD869="",0,IF(AND(AD$1008&lt;&gt;"",Datos!AD869=AD$1008),0,IF(AD$1004=0,0,1-CHOOSE(AD$1004,IF(ISNUMBER(Datos!AD869),AND(OR(AD$1005="",Datos!AD869&gt;=AD$1005),OR(AD$1006="",Datos!AD869&lt;=AD$1006)),FALSE),IF(ISNUMBER(Datos!AD869),AND(Datos!AD869=INT(Datos!AD869),AND(OR(AD$1005="",Datos!AD869&gt;=AD$1005),OR(AD$1006="",Datos!AD869&lt;=AD$1006))),FALSE),OR(ISNUMBER(FIND(";"&amp;UPPER(TRIM(Datos!AD869&amp;""))&amp;"=",AD$1007)),ISNUMBER(FIND(";"&amp;UPPER(TRIM(Datos!AD869&amp;""))&amp;";",AD$1007))),OR(UPPER(TRIM(Datos!AD869&amp;""))="SÍ",UPPER(TRIM(Datos!AD869&amp;""))="SI",UPPER(TRIM(Datos!AD869&amp;""))="NO"),IF(ISNUMBER(Datos!AD869),AND(OR(AD$1005="",Datos!AD869&gt;=AD$1005),OR(AD$1006="",Datos!AD869&lt;=AD$1006)),FALSE),TRUE))))</f>
        <v>0.0</v>
      </c>
      <c r="AE869">
        <f>IF(Datos!AE869="",0,IF(AND(AE$1008&lt;&gt;"",Datos!AE869=AE$1008),0,IF(AE$1004=0,0,1-CHOOSE(AE$1004,IF(ISNUMBER(Datos!AE869),AND(OR(AE$1005="",Datos!AE869&gt;=AE$1005),OR(AE$1006="",Datos!AE869&lt;=AE$1006)),FALSE),IF(ISNUMBER(Datos!AE869),AND(Datos!AE869=INT(Datos!AE869),AND(OR(AE$1005="",Datos!AE869&gt;=AE$1005),OR(AE$1006="",Datos!AE869&lt;=AE$1006))),FALSE),OR(ISNUMBER(FIND(";"&amp;UPPER(TRIM(Datos!AE869&amp;""))&amp;"=",AE$1007)),ISNUMBER(FIND(";"&amp;UPPER(TRIM(Datos!AE869&amp;""))&amp;";",AE$1007))),OR(UPPER(TRIM(Datos!AE869&amp;""))="SÍ",UPPER(TRIM(Datos!AE869&amp;""))="SI",UPPER(TRIM(Datos!AE869&amp;""))="NO"),IF(ISNUMBER(Datos!AE869),AND(OR(AE$1005="",Datos!AE869&gt;=AE$1005),OR(AE$1006="",Datos!AE869&lt;=AE$1006)),FALSE),TRUE))))</f>
        <v>0.0</v>
      </c>
    </row>
    <row r="870" spans="2:31">
      <c r="B870">
        <f>IF(Datos!B870="",0,IF(AND(B$1008&lt;&gt;"",Datos!B870=B$1008),0,IF(B$1004=0,0,1-CHOOSE(B$1004,IF(ISNUMBER(Datos!B870),AND(OR(B$1005="",Datos!B870&gt;=B$1005),OR(B$1006="",Datos!B870&lt;=B$1006)),FALSE),IF(ISNUMBER(Datos!B870),AND(Datos!B870=INT(Datos!B870),AND(OR(B$1005="",Datos!B870&gt;=B$1005),OR(B$1006="",Datos!B870&lt;=B$1006))),FALSE),OR(ISNUMBER(FIND(";"&amp;UPPER(TRIM(Datos!B870&amp;""))&amp;"=",B$1007)),ISNUMBER(FIND(";"&amp;UPPER(TRIM(Datos!B870&amp;""))&amp;";",B$1007))),OR(UPPER(TRIM(Datos!B870&amp;""))="SÍ",UPPER(TRIM(Datos!B870&amp;""))="SI",UPPER(TRIM(Datos!B870&amp;""))="NO"),IF(ISNUMBER(Datos!B870),AND(OR(B$1005="",Datos!B870&gt;=B$1005),OR(B$1006="",Datos!B870&lt;=B$1006)),FALSE),TRUE))))</f>
        <v>0.0</v>
      </c>
      <c r="C870">
        <f>IF(Datos!C870="",0,IF(AND(C$1008&lt;&gt;"",Datos!C870=C$1008),0,IF(C$1004=0,0,1-CHOOSE(C$1004,IF(ISNUMBER(Datos!C870),AND(OR(C$1005="",Datos!C870&gt;=C$1005),OR(C$1006="",Datos!C870&lt;=C$1006)),FALSE),IF(ISNUMBER(Datos!C870),AND(Datos!C870=INT(Datos!C870),AND(OR(C$1005="",Datos!C870&gt;=C$1005),OR(C$1006="",Datos!C870&lt;=C$1006))),FALSE),OR(ISNUMBER(FIND(";"&amp;UPPER(TRIM(Datos!C870&amp;""))&amp;"=",C$1007)),ISNUMBER(FIND(";"&amp;UPPER(TRIM(Datos!C870&amp;""))&amp;";",C$1007))),OR(UPPER(TRIM(Datos!C870&amp;""))="SÍ",UPPER(TRIM(Datos!C870&amp;""))="SI",UPPER(TRIM(Datos!C870&amp;""))="NO"),IF(ISNUMBER(Datos!C870),AND(OR(C$1005="",Datos!C870&gt;=C$1005),OR(C$1006="",Datos!C870&lt;=C$1006)),FALSE),TRUE))))</f>
        <v>0.0</v>
      </c>
      <c r="D870">
        <f>IF(Datos!D870="",0,IF(AND(D$1008&lt;&gt;"",Datos!D870=D$1008),0,IF(D$1004=0,0,1-CHOOSE(D$1004,IF(ISNUMBER(Datos!D870),AND(OR(D$1005="",Datos!D870&gt;=D$1005),OR(D$1006="",Datos!D870&lt;=D$1006)),FALSE),IF(ISNUMBER(Datos!D870),AND(Datos!D870=INT(Datos!D870),AND(OR(D$1005="",Datos!D870&gt;=D$1005),OR(D$1006="",Datos!D870&lt;=D$1006))),FALSE),OR(ISNUMBER(FIND(";"&amp;UPPER(TRIM(Datos!D870&amp;""))&amp;"=",D$1007)),ISNUMBER(FIND(";"&amp;UPPER(TRIM(Datos!D870&amp;""))&amp;";",D$1007))),OR(UPPER(TRIM(Datos!D870&amp;""))="SÍ",UPPER(TRIM(Datos!D870&amp;""))="SI",UPPER(TRIM(Datos!D870&amp;""))="NO"),IF(ISNUMBER(Datos!D870),AND(OR(D$1005="",Datos!D870&gt;=D$1005),OR(D$1006="",Datos!D870&lt;=D$1006)),FALSE),TRUE))))</f>
        <v>0.0</v>
      </c>
      <c r="E870">
        <f>IF(Datos!E870="",0,IF(AND(E$1008&lt;&gt;"",Datos!E870=E$1008),0,IF(E$1004=0,0,1-CHOOSE(E$1004,IF(ISNUMBER(Datos!E870),AND(OR(E$1005="",Datos!E870&gt;=E$1005),OR(E$1006="",Datos!E870&lt;=E$1006)),FALSE),IF(ISNUMBER(Datos!E870),AND(Datos!E870=INT(Datos!E870),AND(OR(E$1005="",Datos!E870&gt;=E$1005),OR(E$1006="",Datos!E870&lt;=E$1006))),FALSE),OR(ISNUMBER(FIND(";"&amp;UPPER(TRIM(Datos!E870&amp;""))&amp;"=",E$1007)),ISNUMBER(FIND(";"&amp;UPPER(TRIM(Datos!E870&amp;""))&amp;";",E$1007))),OR(UPPER(TRIM(Datos!E870&amp;""))="SÍ",UPPER(TRIM(Datos!E870&amp;""))="SI",UPPER(TRIM(Datos!E870&amp;""))="NO"),IF(ISNUMBER(Datos!E870),AND(OR(E$1005="",Datos!E870&gt;=E$1005),OR(E$1006="",Datos!E870&lt;=E$1006)),FALSE),TRUE))))</f>
        <v>0.0</v>
      </c>
      <c r="F870">
        <f>IF(Datos!F870="",0,IF(AND(F$1008&lt;&gt;"",Datos!F870=F$1008),0,IF(F$1004=0,0,1-CHOOSE(F$1004,IF(ISNUMBER(Datos!F870),AND(OR(F$1005="",Datos!F870&gt;=F$1005),OR(F$1006="",Datos!F870&lt;=F$1006)),FALSE),IF(ISNUMBER(Datos!F870),AND(Datos!F870=INT(Datos!F870),AND(OR(F$1005="",Datos!F870&gt;=F$1005),OR(F$1006="",Datos!F870&lt;=F$1006))),FALSE),OR(ISNUMBER(FIND(";"&amp;UPPER(TRIM(Datos!F870&amp;""))&amp;"=",F$1007)),ISNUMBER(FIND(";"&amp;UPPER(TRIM(Datos!F870&amp;""))&amp;";",F$1007))),OR(UPPER(TRIM(Datos!F870&amp;""))="SÍ",UPPER(TRIM(Datos!F870&amp;""))="SI",UPPER(TRIM(Datos!F870&amp;""))="NO"),IF(ISNUMBER(Datos!F870),AND(OR(F$1005="",Datos!F870&gt;=F$1005),OR(F$1006="",Datos!F870&lt;=F$1006)),FALSE),TRUE))))</f>
        <v>0.0</v>
      </c>
      <c r="G870">
        <f>IF(Datos!G870="",0,IF(AND(G$1008&lt;&gt;"",Datos!G870=G$1008),0,IF(G$1004=0,0,1-CHOOSE(G$1004,IF(ISNUMBER(Datos!G870),AND(OR(G$1005="",Datos!G870&gt;=G$1005),OR(G$1006="",Datos!G870&lt;=G$1006)),FALSE),IF(ISNUMBER(Datos!G870),AND(Datos!G870=INT(Datos!G870),AND(OR(G$1005="",Datos!G870&gt;=G$1005),OR(G$1006="",Datos!G870&lt;=G$1006))),FALSE),OR(ISNUMBER(FIND(";"&amp;UPPER(TRIM(Datos!G870&amp;""))&amp;"=",G$1007)),ISNUMBER(FIND(";"&amp;UPPER(TRIM(Datos!G870&amp;""))&amp;";",G$1007))),OR(UPPER(TRIM(Datos!G870&amp;""))="SÍ",UPPER(TRIM(Datos!G870&amp;""))="SI",UPPER(TRIM(Datos!G870&amp;""))="NO"),IF(ISNUMBER(Datos!G870),AND(OR(G$1005="",Datos!G870&gt;=G$1005),OR(G$1006="",Datos!G870&lt;=G$1006)),FALSE),TRUE))))</f>
        <v>0.0</v>
      </c>
      <c r="H870">
        <f>IF(Datos!H870="",0,IF(AND(H$1008&lt;&gt;"",Datos!H870=H$1008),0,IF(H$1004=0,0,1-CHOOSE(H$1004,IF(ISNUMBER(Datos!H870),AND(OR(H$1005="",Datos!H870&gt;=H$1005),OR(H$1006="",Datos!H870&lt;=H$1006)),FALSE),IF(ISNUMBER(Datos!H870),AND(Datos!H870=INT(Datos!H870),AND(OR(H$1005="",Datos!H870&gt;=H$1005),OR(H$1006="",Datos!H870&lt;=H$1006))),FALSE),OR(ISNUMBER(FIND(";"&amp;UPPER(TRIM(Datos!H870&amp;""))&amp;"=",H$1007)),ISNUMBER(FIND(";"&amp;UPPER(TRIM(Datos!H870&amp;""))&amp;";",H$1007))),OR(UPPER(TRIM(Datos!H870&amp;""))="SÍ",UPPER(TRIM(Datos!H870&amp;""))="SI",UPPER(TRIM(Datos!H870&amp;""))="NO"),IF(ISNUMBER(Datos!H870),AND(OR(H$1005="",Datos!H870&gt;=H$1005),OR(H$1006="",Datos!H870&lt;=H$1006)),FALSE),TRUE))))</f>
        <v>0.0</v>
      </c>
      <c r="I870">
        <f>IF(Datos!I870="",0,IF(AND(I$1008&lt;&gt;"",Datos!I870=I$1008),0,IF(I$1004=0,0,1-CHOOSE(I$1004,IF(ISNUMBER(Datos!I870),AND(OR(I$1005="",Datos!I870&gt;=I$1005),OR(I$1006="",Datos!I870&lt;=I$1006)),FALSE),IF(ISNUMBER(Datos!I870),AND(Datos!I870=INT(Datos!I870),AND(OR(I$1005="",Datos!I870&gt;=I$1005),OR(I$1006="",Datos!I870&lt;=I$1006))),FALSE),OR(ISNUMBER(FIND(";"&amp;UPPER(TRIM(Datos!I870&amp;""))&amp;"=",I$1007)),ISNUMBER(FIND(";"&amp;UPPER(TRIM(Datos!I870&amp;""))&amp;";",I$1007))),OR(UPPER(TRIM(Datos!I870&amp;""))="SÍ",UPPER(TRIM(Datos!I870&amp;""))="SI",UPPER(TRIM(Datos!I870&amp;""))="NO"),IF(ISNUMBER(Datos!I870),AND(OR(I$1005="",Datos!I870&gt;=I$1005),OR(I$1006="",Datos!I870&lt;=I$1006)),FALSE),TRUE))))</f>
        <v>0.0</v>
      </c>
      <c r="J870">
        <f>IF(Datos!J870="",0,IF(AND(J$1008&lt;&gt;"",Datos!J870=J$1008),0,IF(J$1004=0,0,1-CHOOSE(J$1004,IF(ISNUMBER(Datos!J870),AND(OR(J$1005="",Datos!J870&gt;=J$1005),OR(J$1006="",Datos!J870&lt;=J$1006)),FALSE),IF(ISNUMBER(Datos!J870),AND(Datos!J870=INT(Datos!J870),AND(OR(J$1005="",Datos!J870&gt;=J$1005),OR(J$1006="",Datos!J870&lt;=J$1006))),FALSE),OR(ISNUMBER(FIND(";"&amp;UPPER(TRIM(Datos!J870&amp;""))&amp;"=",J$1007)),ISNUMBER(FIND(";"&amp;UPPER(TRIM(Datos!J870&amp;""))&amp;";",J$1007))),OR(UPPER(TRIM(Datos!J870&amp;""))="SÍ",UPPER(TRIM(Datos!J870&amp;""))="SI",UPPER(TRIM(Datos!J870&amp;""))="NO"),IF(ISNUMBER(Datos!J870),AND(OR(J$1005="",Datos!J870&gt;=J$1005),OR(J$1006="",Datos!J870&lt;=J$1006)),FALSE),TRUE))))</f>
        <v>0.0</v>
      </c>
      <c r="K870">
        <f>IF(Datos!K870="",0,IF(AND(K$1008&lt;&gt;"",Datos!K870=K$1008),0,IF(K$1004=0,0,1-CHOOSE(K$1004,IF(ISNUMBER(Datos!K870),AND(OR(K$1005="",Datos!K870&gt;=K$1005),OR(K$1006="",Datos!K870&lt;=K$1006)),FALSE),IF(ISNUMBER(Datos!K870),AND(Datos!K870=INT(Datos!K870),AND(OR(K$1005="",Datos!K870&gt;=K$1005),OR(K$1006="",Datos!K870&lt;=K$1006))),FALSE),OR(ISNUMBER(FIND(";"&amp;UPPER(TRIM(Datos!K870&amp;""))&amp;"=",K$1007)),ISNUMBER(FIND(";"&amp;UPPER(TRIM(Datos!K870&amp;""))&amp;";",K$1007))),OR(UPPER(TRIM(Datos!K870&amp;""))="SÍ",UPPER(TRIM(Datos!K870&amp;""))="SI",UPPER(TRIM(Datos!K870&amp;""))="NO"),IF(ISNUMBER(Datos!K870),AND(OR(K$1005="",Datos!K870&gt;=K$1005),OR(K$1006="",Datos!K870&lt;=K$1006)),FALSE),TRUE))))</f>
        <v>0.0</v>
      </c>
      <c r="L870">
        <f>IF(Datos!L870="",0,IF(AND(L$1008&lt;&gt;"",Datos!L870=L$1008),0,IF(L$1004=0,0,1-CHOOSE(L$1004,IF(ISNUMBER(Datos!L870),AND(OR(L$1005="",Datos!L870&gt;=L$1005),OR(L$1006="",Datos!L870&lt;=L$1006)),FALSE),IF(ISNUMBER(Datos!L870),AND(Datos!L870=INT(Datos!L870),AND(OR(L$1005="",Datos!L870&gt;=L$1005),OR(L$1006="",Datos!L870&lt;=L$1006))),FALSE),OR(ISNUMBER(FIND(";"&amp;UPPER(TRIM(Datos!L870&amp;""))&amp;"=",L$1007)),ISNUMBER(FIND(";"&amp;UPPER(TRIM(Datos!L870&amp;""))&amp;";",L$1007))),OR(UPPER(TRIM(Datos!L870&amp;""))="SÍ",UPPER(TRIM(Datos!L870&amp;""))="SI",UPPER(TRIM(Datos!L870&amp;""))="NO"),IF(ISNUMBER(Datos!L870),AND(OR(L$1005="",Datos!L870&gt;=L$1005),OR(L$1006="",Datos!L870&lt;=L$1006)),FALSE),TRUE))))</f>
        <v>0.0</v>
      </c>
      <c r="M870">
        <f>IF(Datos!M870="",0,IF(AND(M$1008&lt;&gt;"",Datos!M870=M$1008),0,IF(M$1004=0,0,1-CHOOSE(M$1004,IF(ISNUMBER(Datos!M870),AND(OR(M$1005="",Datos!M870&gt;=M$1005),OR(M$1006="",Datos!M870&lt;=M$1006)),FALSE),IF(ISNUMBER(Datos!M870),AND(Datos!M870=INT(Datos!M870),AND(OR(M$1005="",Datos!M870&gt;=M$1005),OR(M$1006="",Datos!M870&lt;=M$1006))),FALSE),OR(ISNUMBER(FIND(";"&amp;UPPER(TRIM(Datos!M870&amp;""))&amp;"=",M$1007)),ISNUMBER(FIND(";"&amp;UPPER(TRIM(Datos!M870&amp;""))&amp;";",M$1007))),OR(UPPER(TRIM(Datos!M870&amp;""))="SÍ",UPPER(TRIM(Datos!M870&amp;""))="SI",UPPER(TRIM(Datos!M870&amp;""))="NO"),IF(ISNUMBER(Datos!M870),AND(OR(M$1005="",Datos!M870&gt;=M$1005),OR(M$1006="",Datos!M870&lt;=M$1006)),FALSE),TRUE))))</f>
        <v>0.0</v>
      </c>
      <c r="N870">
        <f>IF(Datos!N870="",0,IF(AND(N$1008&lt;&gt;"",Datos!N870=N$1008),0,IF(N$1004=0,0,1-CHOOSE(N$1004,IF(ISNUMBER(Datos!N870),AND(OR(N$1005="",Datos!N870&gt;=N$1005),OR(N$1006="",Datos!N870&lt;=N$1006)),FALSE),IF(ISNUMBER(Datos!N870),AND(Datos!N870=INT(Datos!N870),AND(OR(N$1005="",Datos!N870&gt;=N$1005),OR(N$1006="",Datos!N870&lt;=N$1006))),FALSE),OR(ISNUMBER(FIND(";"&amp;UPPER(TRIM(Datos!N870&amp;""))&amp;"=",N$1007)),ISNUMBER(FIND(";"&amp;UPPER(TRIM(Datos!N870&amp;""))&amp;";",N$1007))),OR(UPPER(TRIM(Datos!N870&amp;""))="SÍ",UPPER(TRIM(Datos!N870&amp;""))="SI",UPPER(TRIM(Datos!N870&amp;""))="NO"),IF(ISNUMBER(Datos!N870),AND(OR(N$1005="",Datos!N870&gt;=N$1005),OR(N$1006="",Datos!N870&lt;=N$1006)),FALSE),TRUE))))</f>
        <v>0.0</v>
      </c>
      <c r="O870">
        <f>IF(Datos!O870="",0,IF(AND(O$1008&lt;&gt;"",Datos!O870=O$1008),0,IF(O$1004=0,0,1-CHOOSE(O$1004,IF(ISNUMBER(Datos!O870),AND(OR(O$1005="",Datos!O870&gt;=O$1005),OR(O$1006="",Datos!O870&lt;=O$1006)),FALSE),IF(ISNUMBER(Datos!O870),AND(Datos!O870=INT(Datos!O870),AND(OR(O$1005="",Datos!O870&gt;=O$1005),OR(O$1006="",Datos!O870&lt;=O$1006))),FALSE),OR(ISNUMBER(FIND(";"&amp;UPPER(TRIM(Datos!O870&amp;""))&amp;"=",O$1007)),ISNUMBER(FIND(";"&amp;UPPER(TRIM(Datos!O870&amp;""))&amp;";",O$1007))),OR(UPPER(TRIM(Datos!O870&amp;""))="SÍ",UPPER(TRIM(Datos!O870&amp;""))="SI",UPPER(TRIM(Datos!O870&amp;""))="NO"),IF(ISNUMBER(Datos!O870),AND(OR(O$1005="",Datos!O870&gt;=O$1005),OR(O$1006="",Datos!O870&lt;=O$1006)),FALSE),TRUE))))</f>
        <v>0.0</v>
      </c>
      <c r="P870">
        <f>IF(Datos!P870="",0,IF(AND(P$1008&lt;&gt;"",Datos!P870=P$1008),0,IF(P$1004=0,0,1-CHOOSE(P$1004,IF(ISNUMBER(Datos!P870),AND(OR(P$1005="",Datos!P870&gt;=P$1005),OR(P$1006="",Datos!P870&lt;=P$1006)),FALSE),IF(ISNUMBER(Datos!P870),AND(Datos!P870=INT(Datos!P870),AND(OR(P$1005="",Datos!P870&gt;=P$1005),OR(P$1006="",Datos!P870&lt;=P$1006))),FALSE),OR(ISNUMBER(FIND(";"&amp;UPPER(TRIM(Datos!P870&amp;""))&amp;"=",P$1007)),ISNUMBER(FIND(";"&amp;UPPER(TRIM(Datos!P870&amp;""))&amp;";",P$1007))),OR(UPPER(TRIM(Datos!P870&amp;""))="SÍ",UPPER(TRIM(Datos!P870&amp;""))="SI",UPPER(TRIM(Datos!P870&amp;""))="NO"),IF(ISNUMBER(Datos!P870),AND(OR(P$1005="",Datos!P870&gt;=P$1005),OR(P$1006="",Datos!P870&lt;=P$1006)),FALSE),TRUE))))</f>
        <v>0.0</v>
      </c>
      <c r="Q870">
        <f>IF(Datos!Q870="",0,IF(AND(Q$1008&lt;&gt;"",Datos!Q870=Q$1008),0,IF(Q$1004=0,0,1-CHOOSE(Q$1004,IF(ISNUMBER(Datos!Q870),AND(OR(Q$1005="",Datos!Q870&gt;=Q$1005),OR(Q$1006="",Datos!Q870&lt;=Q$1006)),FALSE),IF(ISNUMBER(Datos!Q870),AND(Datos!Q870=INT(Datos!Q870),AND(OR(Q$1005="",Datos!Q870&gt;=Q$1005),OR(Q$1006="",Datos!Q870&lt;=Q$1006))),FALSE),OR(ISNUMBER(FIND(";"&amp;UPPER(TRIM(Datos!Q870&amp;""))&amp;"=",Q$1007)),ISNUMBER(FIND(";"&amp;UPPER(TRIM(Datos!Q870&amp;""))&amp;";",Q$1007))),OR(UPPER(TRIM(Datos!Q870&amp;""))="SÍ",UPPER(TRIM(Datos!Q870&amp;""))="SI",UPPER(TRIM(Datos!Q870&amp;""))="NO"),IF(ISNUMBER(Datos!Q870),AND(OR(Q$1005="",Datos!Q870&gt;=Q$1005),OR(Q$1006="",Datos!Q870&lt;=Q$1006)),FALSE),TRUE))))</f>
        <v>0.0</v>
      </c>
      <c r="R870">
        <f>IF(Datos!R870="",0,IF(AND(R$1008&lt;&gt;"",Datos!R870=R$1008),0,IF(R$1004=0,0,1-CHOOSE(R$1004,IF(ISNUMBER(Datos!R870),AND(OR(R$1005="",Datos!R870&gt;=R$1005),OR(R$1006="",Datos!R870&lt;=R$1006)),FALSE),IF(ISNUMBER(Datos!R870),AND(Datos!R870=INT(Datos!R870),AND(OR(R$1005="",Datos!R870&gt;=R$1005),OR(R$1006="",Datos!R870&lt;=R$1006))),FALSE),OR(ISNUMBER(FIND(";"&amp;UPPER(TRIM(Datos!R870&amp;""))&amp;"=",R$1007)),ISNUMBER(FIND(";"&amp;UPPER(TRIM(Datos!R870&amp;""))&amp;";",R$1007))),OR(UPPER(TRIM(Datos!R870&amp;""))="SÍ",UPPER(TRIM(Datos!R870&amp;""))="SI",UPPER(TRIM(Datos!R870&amp;""))="NO"),IF(ISNUMBER(Datos!R870),AND(OR(R$1005="",Datos!R870&gt;=R$1005),OR(R$1006="",Datos!R870&lt;=R$1006)),FALSE),TRUE))))</f>
        <v>0.0</v>
      </c>
      <c r="S870">
        <f>IF(Datos!S870="",0,IF(AND(S$1008&lt;&gt;"",Datos!S870=S$1008),0,IF(S$1004=0,0,1-CHOOSE(S$1004,IF(ISNUMBER(Datos!S870),AND(OR(S$1005="",Datos!S870&gt;=S$1005),OR(S$1006="",Datos!S870&lt;=S$1006)),FALSE),IF(ISNUMBER(Datos!S870),AND(Datos!S870=INT(Datos!S870),AND(OR(S$1005="",Datos!S870&gt;=S$1005),OR(S$1006="",Datos!S870&lt;=S$1006))),FALSE),OR(ISNUMBER(FIND(";"&amp;UPPER(TRIM(Datos!S870&amp;""))&amp;"=",S$1007)),ISNUMBER(FIND(";"&amp;UPPER(TRIM(Datos!S870&amp;""))&amp;";",S$1007))),OR(UPPER(TRIM(Datos!S870&amp;""))="SÍ",UPPER(TRIM(Datos!S870&amp;""))="SI",UPPER(TRIM(Datos!S870&amp;""))="NO"),IF(ISNUMBER(Datos!S870),AND(OR(S$1005="",Datos!S870&gt;=S$1005),OR(S$1006="",Datos!S870&lt;=S$1006)),FALSE),TRUE))))</f>
        <v>0.0</v>
      </c>
      <c r="T870">
        <f>IF(Datos!T870="",0,IF(AND(T$1008&lt;&gt;"",Datos!T870=T$1008),0,IF(T$1004=0,0,1-CHOOSE(T$1004,IF(ISNUMBER(Datos!T870),AND(OR(T$1005="",Datos!T870&gt;=T$1005),OR(T$1006="",Datos!T870&lt;=T$1006)),FALSE),IF(ISNUMBER(Datos!T870),AND(Datos!T870=INT(Datos!T870),AND(OR(T$1005="",Datos!T870&gt;=T$1005),OR(T$1006="",Datos!T870&lt;=T$1006))),FALSE),OR(ISNUMBER(FIND(";"&amp;UPPER(TRIM(Datos!T870&amp;""))&amp;"=",T$1007)),ISNUMBER(FIND(";"&amp;UPPER(TRIM(Datos!T870&amp;""))&amp;";",T$1007))),OR(UPPER(TRIM(Datos!T870&amp;""))="SÍ",UPPER(TRIM(Datos!T870&amp;""))="SI",UPPER(TRIM(Datos!T870&amp;""))="NO"),IF(ISNUMBER(Datos!T870),AND(OR(T$1005="",Datos!T870&gt;=T$1005),OR(T$1006="",Datos!T870&lt;=T$1006)),FALSE),TRUE))))</f>
        <v>0.0</v>
      </c>
      <c r="U870">
        <f>IF(Datos!U870="",0,IF(AND(U$1008&lt;&gt;"",Datos!U870=U$1008),0,IF(U$1004=0,0,1-CHOOSE(U$1004,IF(ISNUMBER(Datos!U870),AND(OR(U$1005="",Datos!U870&gt;=U$1005),OR(U$1006="",Datos!U870&lt;=U$1006)),FALSE),IF(ISNUMBER(Datos!U870),AND(Datos!U870=INT(Datos!U870),AND(OR(U$1005="",Datos!U870&gt;=U$1005),OR(U$1006="",Datos!U870&lt;=U$1006))),FALSE),OR(ISNUMBER(FIND(";"&amp;UPPER(TRIM(Datos!U870&amp;""))&amp;"=",U$1007)),ISNUMBER(FIND(";"&amp;UPPER(TRIM(Datos!U870&amp;""))&amp;";",U$1007))),OR(UPPER(TRIM(Datos!U870&amp;""))="SÍ",UPPER(TRIM(Datos!U870&amp;""))="SI",UPPER(TRIM(Datos!U870&amp;""))="NO"),IF(ISNUMBER(Datos!U870),AND(OR(U$1005="",Datos!U870&gt;=U$1005),OR(U$1006="",Datos!U870&lt;=U$1006)),FALSE),TRUE))))</f>
        <v>0.0</v>
      </c>
      <c r="V870">
        <f>IF(Datos!V870="",0,IF(AND(V$1008&lt;&gt;"",Datos!V870=V$1008),0,IF(V$1004=0,0,1-CHOOSE(V$1004,IF(ISNUMBER(Datos!V870),AND(OR(V$1005="",Datos!V870&gt;=V$1005),OR(V$1006="",Datos!V870&lt;=V$1006)),FALSE),IF(ISNUMBER(Datos!V870),AND(Datos!V870=INT(Datos!V870),AND(OR(V$1005="",Datos!V870&gt;=V$1005),OR(V$1006="",Datos!V870&lt;=V$1006))),FALSE),OR(ISNUMBER(FIND(";"&amp;UPPER(TRIM(Datos!V870&amp;""))&amp;"=",V$1007)),ISNUMBER(FIND(";"&amp;UPPER(TRIM(Datos!V870&amp;""))&amp;";",V$1007))),OR(UPPER(TRIM(Datos!V870&amp;""))="SÍ",UPPER(TRIM(Datos!V870&amp;""))="SI",UPPER(TRIM(Datos!V870&amp;""))="NO"),IF(ISNUMBER(Datos!V870),AND(OR(V$1005="",Datos!V870&gt;=V$1005),OR(V$1006="",Datos!V870&lt;=V$1006)),FALSE),TRUE))))</f>
        <v>0.0</v>
      </c>
      <c r="W870">
        <f>IF(Datos!W870="",0,IF(AND(W$1008&lt;&gt;"",Datos!W870=W$1008),0,IF(W$1004=0,0,1-CHOOSE(W$1004,IF(ISNUMBER(Datos!W870),AND(OR(W$1005="",Datos!W870&gt;=W$1005),OR(W$1006="",Datos!W870&lt;=W$1006)),FALSE),IF(ISNUMBER(Datos!W870),AND(Datos!W870=INT(Datos!W870),AND(OR(W$1005="",Datos!W870&gt;=W$1005),OR(W$1006="",Datos!W870&lt;=W$1006))),FALSE),OR(ISNUMBER(FIND(";"&amp;UPPER(TRIM(Datos!W870&amp;""))&amp;"=",W$1007)),ISNUMBER(FIND(";"&amp;UPPER(TRIM(Datos!W870&amp;""))&amp;";",W$1007))),OR(UPPER(TRIM(Datos!W870&amp;""))="SÍ",UPPER(TRIM(Datos!W870&amp;""))="SI",UPPER(TRIM(Datos!W870&amp;""))="NO"),IF(ISNUMBER(Datos!W870),AND(OR(W$1005="",Datos!W870&gt;=W$1005),OR(W$1006="",Datos!W870&lt;=W$1006)),FALSE),TRUE))))</f>
        <v>0.0</v>
      </c>
      <c r="X870">
        <f>IF(Datos!X870="",0,IF(AND(X$1008&lt;&gt;"",Datos!X870=X$1008),0,IF(X$1004=0,0,1-CHOOSE(X$1004,IF(ISNUMBER(Datos!X870),AND(OR(X$1005="",Datos!X870&gt;=X$1005),OR(X$1006="",Datos!X870&lt;=X$1006)),FALSE),IF(ISNUMBER(Datos!X870),AND(Datos!X870=INT(Datos!X870),AND(OR(X$1005="",Datos!X870&gt;=X$1005),OR(X$1006="",Datos!X870&lt;=X$1006))),FALSE),OR(ISNUMBER(FIND(";"&amp;UPPER(TRIM(Datos!X870&amp;""))&amp;"=",X$1007)),ISNUMBER(FIND(";"&amp;UPPER(TRIM(Datos!X870&amp;""))&amp;";",X$1007))),OR(UPPER(TRIM(Datos!X870&amp;""))="SÍ",UPPER(TRIM(Datos!X870&amp;""))="SI",UPPER(TRIM(Datos!X870&amp;""))="NO"),IF(ISNUMBER(Datos!X870),AND(OR(X$1005="",Datos!X870&gt;=X$1005),OR(X$1006="",Datos!X870&lt;=X$1006)),FALSE),TRUE))))</f>
        <v>0.0</v>
      </c>
      <c r="Y870">
        <f>IF(Datos!Y870="",0,IF(AND(Y$1008&lt;&gt;"",Datos!Y870=Y$1008),0,IF(Y$1004=0,0,1-CHOOSE(Y$1004,IF(ISNUMBER(Datos!Y870),AND(OR(Y$1005="",Datos!Y870&gt;=Y$1005),OR(Y$1006="",Datos!Y870&lt;=Y$1006)),FALSE),IF(ISNUMBER(Datos!Y870),AND(Datos!Y870=INT(Datos!Y870),AND(OR(Y$1005="",Datos!Y870&gt;=Y$1005),OR(Y$1006="",Datos!Y870&lt;=Y$1006))),FALSE),OR(ISNUMBER(FIND(";"&amp;UPPER(TRIM(Datos!Y870&amp;""))&amp;"=",Y$1007)),ISNUMBER(FIND(";"&amp;UPPER(TRIM(Datos!Y870&amp;""))&amp;";",Y$1007))),OR(UPPER(TRIM(Datos!Y870&amp;""))="SÍ",UPPER(TRIM(Datos!Y870&amp;""))="SI",UPPER(TRIM(Datos!Y870&amp;""))="NO"),IF(ISNUMBER(Datos!Y870),AND(OR(Y$1005="",Datos!Y870&gt;=Y$1005),OR(Y$1006="",Datos!Y870&lt;=Y$1006)),FALSE),TRUE))))</f>
        <v>0.0</v>
      </c>
      <c r="Z870">
        <f>IF(Datos!Z870="",0,IF(AND(Z$1008&lt;&gt;"",Datos!Z870=Z$1008),0,IF(Z$1004=0,0,1-CHOOSE(Z$1004,IF(ISNUMBER(Datos!Z870),AND(OR(Z$1005="",Datos!Z870&gt;=Z$1005),OR(Z$1006="",Datos!Z870&lt;=Z$1006)),FALSE),IF(ISNUMBER(Datos!Z870),AND(Datos!Z870=INT(Datos!Z870),AND(OR(Z$1005="",Datos!Z870&gt;=Z$1005),OR(Z$1006="",Datos!Z870&lt;=Z$1006))),FALSE),OR(ISNUMBER(FIND(";"&amp;UPPER(TRIM(Datos!Z870&amp;""))&amp;"=",Z$1007)),ISNUMBER(FIND(";"&amp;UPPER(TRIM(Datos!Z870&amp;""))&amp;";",Z$1007))),OR(UPPER(TRIM(Datos!Z870&amp;""))="SÍ",UPPER(TRIM(Datos!Z870&amp;""))="SI",UPPER(TRIM(Datos!Z870&amp;""))="NO"),IF(ISNUMBER(Datos!Z870),AND(OR(Z$1005="",Datos!Z870&gt;=Z$1005),OR(Z$1006="",Datos!Z870&lt;=Z$1006)),FALSE),TRUE))))</f>
        <v>0.0</v>
      </c>
      <c r="AA870">
        <f>IF(Datos!AA870="",0,IF(AND(AA$1008&lt;&gt;"",Datos!AA870=AA$1008),0,IF(AA$1004=0,0,1-CHOOSE(AA$1004,IF(ISNUMBER(Datos!AA870),AND(OR(AA$1005="",Datos!AA870&gt;=AA$1005),OR(AA$1006="",Datos!AA870&lt;=AA$1006)),FALSE),IF(ISNUMBER(Datos!AA870),AND(Datos!AA870=INT(Datos!AA870),AND(OR(AA$1005="",Datos!AA870&gt;=AA$1005),OR(AA$1006="",Datos!AA870&lt;=AA$1006))),FALSE),OR(ISNUMBER(FIND(";"&amp;UPPER(TRIM(Datos!AA870&amp;""))&amp;"=",AA$1007)),ISNUMBER(FIND(";"&amp;UPPER(TRIM(Datos!AA870&amp;""))&amp;";",AA$1007))),OR(UPPER(TRIM(Datos!AA870&amp;""))="SÍ",UPPER(TRIM(Datos!AA870&amp;""))="SI",UPPER(TRIM(Datos!AA870&amp;""))="NO"),IF(ISNUMBER(Datos!AA870),AND(OR(AA$1005="",Datos!AA870&gt;=AA$1005),OR(AA$1006="",Datos!AA870&lt;=AA$1006)),FALSE),TRUE))))</f>
        <v>0.0</v>
      </c>
      <c r="AB870">
        <f>IF(Datos!AB870="",0,IF(AND(AB$1008&lt;&gt;"",Datos!AB870=AB$1008),0,IF(AB$1004=0,0,1-CHOOSE(AB$1004,IF(ISNUMBER(Datos!AB870),AND(OR(AB$1005="",Datos!AB870&gt;=AB$1005),OR(AB$1006="",Datos!AB870&lt;=AB$1006)),FALSE),IF(ISNUMBER(Datos!AB870),AND(Datos!AB870=INT(Datos!AB870),AND(OR(AB$1005="",Datos!AB870&gt;=AB$1005),OR(AB$1006="",Datos!AB870&lt;=AB$1006))),FALSE),OR(ISNUMBER(FIND(";"&amp;UPPER(TRIM(Datos!AB870&amp;""))&amp;"=",AB$1007)),ISNUMBER(FIND(";"&amp;UPPER(TRIM(Datos!AB870&amp;""))&amp;";",AB$1007))),OR(UPPER(TRIM(Datos!AB870&amp;""))="SÍ",UPPER(TRIM(Datos!AB870&amp;""))="SI",UPPER(TRIM(Datos!AB870&amp;""))="NO"),IF(ISNUMBER(Datos!AB870),AND(OR(AB$1005="",Datos!AB870&gt;=AB$1005),OR(AB$1006="",Datos!AB870&lt;=AB$1006)),FALSE),TRUE))))</f>
        <v>0.0</v>
      </c>
      <c r="AC870">
        <f>IF(Datos!AC870="",0,IF(AND(AC$1008&lt;&gt;"",Datos!AC870=AC$1008),0,IF(AC$1004=0,0,1-CHOOSE(AC$1004,IF(ISNUMBER(Datos!AC870),AND(OR(AC$1005="",Datos!AC870&gt;=AC$1005),OR(AC$1006="",Datos!AC870&lt;=AC$1006)),FALSE),IF(ISNUMBER(Datos!AC870),AND(Datos!AC870=INT(Datos!AC870),AND(OR(AC$1005="",Datos!AC870&gt;=AC$1005),OR(AC$1006="",Datos!AC870&lt;=AC$1006))),FALSE),OR(ISNUMBER(FIND(";"&amp;UPPER(TRIM(Datos!AC870&amp;""))&amp;"=",AC$1007)),ISNUMBER(FIND(";"&amp;UPPER(TRIM(Datos!AC870&amp;""))&amp;";",AC$1007))),OR(UPPER(TRIM(Datos!AC870&amp;""))="SÍ",UPPER(TRIM(Datos!AC870&amp;""))="SI",UPPER(TRIM(Datos!AC870&amp;""))="NO"),IF(ISNUMBER(Datos!AC870),AND(OR(AC$1005="",Datos!AC870&gt;=AC$1005),OR(AC$1006="",Datos!AC870&lt;=AC$1006)),FALSE),TRUE))))</f>
        <v>0.0</v>
      </c>
      <c r="AD870">
        <f>IF(Datos!AD870="",0,IF(AND(AD$1008&lt;&gt;"",Datos!AD870=AD$1008),0,IF(AD$1004=0,0,1-CHOOSE(AD$1004,IF(ISNUMBER(Datos!AD870),AND(OR(AD$1005="",Datos!AD870&gt;=AD$1005),OR(AD$1006="",Datos!AD870&lt;=AD$1006)),FALSE),IF(ISNUMBER(Datos!AD870),AND(Datos!AD870=INT(Datos!AD870),AND(OR(AD$1005="",Datos!AD870&gt;=AD$1005),OR(AD$1006="",Datos!AD870&lt;=AD$1006))),FALSE),OR(ISNUMBER(FIND(";"&amp;UPPER(TRIM(Datos!AD870&amp;""))&amp;"=",AD$1007)),ISNUMBER(FIND(";"&amp;UPPER(TRIM(Datos!AD870&amp;""))&amp;";",AD$1007))),OR(UPPER(TRIM(Datos!AD870&amp;""))="SÍ",UPPER(TRIM(Datos!AD870&amp;""))="SI",UPPER(TRIM(Datos!AD870&amp;""))="NO"),IF(ISNUMBER(Datos!AD870),AND(OR(AD$1005="",Datos!AD870&gt;=AD$1005),OR(AD$1006="",Datos!AD870&lt;=AD$1006)),FALSE),TRUE))))</f>
        <v>0.0</v>
      </c>
      <c r="AE870">
        <f>IF(Datos!AE870="",0,IF(AND(AE$1008&lt;&gt;"",Datos!AE870=AE$1008),0,IF(AE$1004=0,0,1-CHOOSE(AE$1004,IF(ISNUMBER(Datos!AE870),AND(OR(AE$1005="",Datos!AE870&gt;=AE$1005),OR(AE$1006="",Datos!AE870&lt;=AE$1006)),FALSE),IF(ISNUMBER(Datos!AE870),AND(Datos!AE870=INT(Datos!AE870),AND(OR(AE$1005="",Datos!AE870&gt;=AE$1005),OR(AE$1006="",Datos!AE870&lt;=AE$1006))),FALSE),OR(ISNUMBER(FIND(";"&amp;UPPER(TRIM(Datos!AE870&amp;""))&amp;"=",AE$1007)),ISNUMBER(FIND(";"&amp;UPPER(TRIM(Datos!AE870&amp;""))&amp;";",AE$1007))),OR(UPPER(TRIM(Datos!AE870&amp;""))="SÍ",UPPER(TRIM(Datos!AE870&amp;""))="SI",UPPER(TRIM(Datos!AE870&amp;""))="NO"),IF(ISNUMBER(Datos!AE870),AND(OR(AE$1005="",Datos!AE870&gt;=AE$1005),OR(AE$1006="",Datos!AE870&lt;=AE$1006)),FALSE),TRUE))))</f>
        <v>0.0</v>
      </c>
    </row>
    <row r="871" spans="2:31">
      <c r="B871">
        <f>IF(Datos!B871="",0,IF(AND(B$1008&lt;&gt;"",Datos!B871=B$1008),0,IF(B$1004=0,0,1-CHOOSE(B$1004,IF(ISNUMBER(Datos!B871),AND(OR(B$1005="",Datos!B871&gt;=B$1005),OR(B$1006="",Datos!B871&lt;=B$1006)),FALSE),IF(ISNUMBER(Datos!B871),AND(Datos!B871=INT(Datos!B871),AND(OR(B$1005="",Datos!B871&gt;=B$1005),OR(B$1006="",Datos!B871&lt;=B$1006))),FALSE),OR(ISNUMBER(FIND(";"&amp;UPPER(TRIM(Datos!B871&amp;""))&amp;"=",B$1007)),ISNUMBER(FIND(";"&amp;UPPER(TRIM(Datos!B871&amp;""))&amp;";",B$1007))),OR(UPPER(TRIM(Datos!B871&amp;""))="SÍ",UPPER(TRIM(Datos!B871&amp;""))="SI",UPPER(TRIM(Datos!B871&amp;""))="NO"),IF(ISNUMBER(Datos!B871),AND(OR(B$1005="",Datos!B871&gt;=B$1005),OR(B$1006="",Datos!B871&lt;=B$1006)),FALSE),TRUE))))</f>
        <v>0.0</v>
      </c>
      <c r="C871">
        <f>IF(Datos!C871="",0,IF(AND(C$1008&lt;&gt;"",Datos!C871=C$1008),0,IF(C$1004=0,0,1-CHOOSE(C$1004,IF(ISNUMBER(Datos!C871),AND(OR(C$1005="",Datos!C871&gt;=C$1005),OR(C$1006="",Datos!C871&lt;=C$1006)),FALSE),IF(ISNUMBER(Datos!C871),AND(Datos!C871=INT(Datos!C871),AND(OR(C$1005="",Datos!C871&gt;=C$1005),OR(C$1006="",Datos!C871&lt;=C$1006))),FALSE),OR(ISNUMBER(FIND(";"&amp;UPPER(TRIM(Datos!C871&amp;""))&amp;"=",C$1007)),ISNUMBER(FIND(";"&amp;UPPER(TRIM(Datos!C871&amp;""))&amp;";",C$1007))),OR(UPPER(TRIM(Datos!C871&amp;""))="SÍ",UPPER(TRIM(Datos!C871&amp;""))="SI",UPPER(TRIM(Datos!C871&amp;""))="NO"),IF(ISNUMBER(Datos!C871),AND(OR(C$1005="",Datos!C871&gt;=C$1005),OR(C$1006="",Datos!C871&lt;=C$1006)),FALSE),TRUE))))</f>
        <v>0.0</v>
      </c>
      <c r="D871">
        <f>IF(Datos!D871="",0,IF(AND(D$1008&lt;&gt;"",Datos!D871=D$1008),0,IF(D$1004=0,0,1-CHOOSE(D$1004,IF(ISNUMBER(Datos!D871),AND(OR(D$1005="",Datos!D871&gt;=D$1005),OR(D$1006="",Datos!D871&lt;=D$1006)),FALSE),IF(ISNUMBER(Datos!D871),AND(Datos!D871=INT(Datos!D871),AND(OR(D$1005="",Datos!D871&gt;=D$1005),OR(D$1006="",Datos!D871&lt;=D$1006))),FALSE),OR(ISNUMBER(FIND(";"&amp;UPPER(TRIM(Datos!D871&amp;""))&amp;"=",D$1007)),ISNUMBER(FIND(";"&amp;UPPER(TRIM(Datos!D871&amp;""))&amp;";",D$1007))),OR(UPPER(TRIM(Datos!D871&amp;""))="SÍ",UPPER(TRIM(Datos!D871&amp;""))="SI",UPPER(TRIM(Datos!D871&amp;""))="NO"),IF(ISNUMBER(Datos!D871),AND(OR(D$1005="",Datos!D871&gt;=D$1005),OR(D$1006="",Datos!D871&lt;=D$1006)),FALSE),TRUE))))</f>
        <v>0.0</v>
      </c>
      <c r="E871">
        <f>IF(Datos!E871="",0,IF(AND(E$1008&lt;&gt;"",Datos!E871=E$1008),0,IF(E$1004=0,0,1-CHOOSE(E$1004,IF(ISNUMBER(Datos!E871),AND(OR(E$1005="",Datos!E871&gt;=E$1005),OR(E$1006="",Datos!E871&lt;=E$1006)),FALSE),IF(ISNUMBER(Datos!E871),AND(Datos!E871=INT(Datos!E871),AND(OR(E$1005="",Datos!E871&gt;=E$1005),OR(E$1006="",Datos!E871&lt;=E$1006))),FALSE),OR(ISNUMBER(FIND(";"&amp;UPPER(TRIM(Datos!E871&amp;""))&amp;"=",E$1007)),ISNUMBER(FIND(";"&amp;UPPER(TRIM(Datos!E871&amp;""))&amp;";",E$1007))),OR(UPPER(TRIM(Datos!E871&amp;""))="SÍ",UPPER(TRIM(Datos!E871&amp;""))="SI",UPPER(TRIM(Datos!E871&amp;""))="NO"),IF(ISNUMBER(Datos!E871),AND(OR(E$1005="",Datos!E871&gt;=E$1005),OR(E$1006="",Datos!E871&lt;=E$1006)),FALSE),TRUE))))</f>
        <v>0.0</v>
      </c>
      <c r="F871">
        <f>IF(Datos!F871="",0,IF(AND(F$1008&lt;&gt;"",Datos!F871=F$1008),0,IF(F$1004=0,0,1-CHOOSE(F$1004,IF(ISNUMBER(Datos!F871),AND(OR(F$1005="",Datos!F871&gt;=F$1005),OR(F$1006="",Datos!F871&lt;=F$1006)),FALSE),IF(ISNUMBER(Datos!F871),AND(Datos!F871=INT(Datos!F871),AND(OR(F$1005="",Datos!F871&gt;=F$1005),OR(F$1006="",Datos!F871&lt;=F$1006))),FALSE),OR(ISNUMBER(FIND(";"&amp;UPPER(TRIM(Datos!F871&amp;""))&amp;"=",F$1007)),ISNUMBER(FIND(";"&amp;UPPER(TRIM(Datos!F871&amp;""))&amp;";",F$1007))),OR(UPPER(TRIM(Datos!F871&amp;""))="SÍ",UPPER(TRIM(Datos!F871&amp;""))="SI",UPPER(TRIM(Datos!F871&amp;""))="NO"),IF(ISNUMBER(Datos!F871),AND(OR(F$1005="",Datos!F871&gt;=F$1005),OR(F$1006="",Datos!F871&lt;=F$1006)),FALSE),TRUE))))</f>
        <v>0.0</v>
      </c>
      <c r="G871">
        <f>IF(Datos!G871="",0,IF(AND(G$1008&lt;&gt;"",Datos!G871=G$1008),0,IF(G$1004=0,0,1-CHOOSE(G$1004,IF(ISNUMBER(Datos!G871),AND(OR(G$1005="",Datos!G871&gt;=G$1005),OR(G$1006="",Datos!G871&lt;=G$1006)),FALSE),IF(ISNUMBER(Datos!G871),AND(Datos!G871=INT(Datos!G871),AND(OR(G$1005="",Datos!G871&gt;=G$1005),OR(G$1006="",Datos!G871&lt;=G$1006))),FALSE),OR(ISNUMBER(FIND(";"&amp;UPPER(TRIM(Datos!G871&amp;""))&amp;"=",G$1007)),ISNUMBER(FIND(";"&amp;UPPER(TRIM(Datos!G871&amp;""))&amp;";",G$1007))),OR(UPPER(TRIM(Datos!G871&amp;""))="SÍ",UPPER(TRIM(Datos!G871&amp;""))="SI",UPPER(TRIM(Datos!G871&amp;""))="NO"),IF(ISNUMBER(Datos!G871),AND(OR(G$1005="",Datos!G871&gt;=G$1005),OR(G$1006="",Datos!G871&lt;=G$1006)),FALSE),TRUE))))</f>
        <v>0.0</v>
      </c>
      <c r="H871">
        <f>IF(Datos!H871="",0,IF(AND(H$1008&lt;&gt;"",Datos!H871=H$1008),0,IF(H$1004=0,0,1-CHOOSE(H$1004,IF(ISNUMBER(Datos!H871),AND(OR(H$1005="",Datos!H871&gt;=H$1005),OR(H$1006="",Datos!H871&lt;=H$1006)),FALSE),IF(ISNUMBER(Datos!H871),AND(Datos!H871=INT(Datos!H871),AND(OR(H$1005="",Datos!H871&gt;=H$1005),OR(H$1006="",Datos!H871&lt;=H$1006))),FALSE),OR(ISNUMBER(FIND(";"&amp;UPPER(TRIM(Datos!H871&amp;""))&amp;"=",H$1007)),ISNUMBER(FIND(";"&amp;UPPER(TRIM(Datos!H871&amp;""))&amp;";",H$1007))),OR(UPPER(TRIM(Datos!H871&amp;""))="SÍ",UPPER(TRIM(Datos!H871&amp;""))="SI",UPPER(TRIM(Datos!H871&amp;""))="NO"),IF(ISNUMBER(Datos!H871),AND(OR(H$1005="",Datos!H871&gt;=H$1005),OR(H$1006="",Datos!H871&lt;=H$1006)),FALSE),TRUE))))</f>
        <v>0.0</v>
      </c>
      <c r="I871">
        <f>IF(Datos!I871="",0,IF(AND(I$1008&lt;&gt;"",Datos!I871=I$1008),0,IF(I$1004=0,0,1-CHOOSE(I$1004,IF(ISNUMBER(Datos!I871),AND(OR(I$1005="",Datos!I871&gt;=I$1005),OR(I$1006="",Datos!I871&lt;=I$1006)),FALSE),IF(ISNUMBER(Datos!I871),AND(Datos!I871=INT(Datos!I871),AND(OR(I$1005="",Datos!I871&gt;=I$1005),OR(I$1006="",Datos!I871&lt;=I$1006))),FALSE),OR(ISNUMBER(FIND(";"&amp;UPPER(TRIM(Datos!I871&amp;""))&amp;"=",I$1007)),ISNUMBER(FIND(";"&amp;UPPER(TRIM(Datos!I871&amp;""))&amp;";",I$1007))),OR(UPPER(TRIM(Datos!I871&amp;""))="SÍ",UPPER(TRIM(Datos!I871&amp;""))="SI",UPPER(TRIM(Datos!I871&amp;""))="NO"),IF(ISNUMBER(Datos!I871),AND(OR(I$1005="",Datos!I871&gt;=I$1005),OR(I$1006="",Datos!I871&lt;=I$1006)),FALSE),TRUE))))</f>
        <v>0.0</v>
      </c>
      <c r="J871">
        <f>IF(Datos!J871="",0,IF(AND(J$1008&lt;&gt;"",Datos!J871=J$1008),0,IF(J$1004=0,0,1-CHOOSE(J$1004,IF(ISNUMBER(Datos!J871),AND(OR(J$1005="",Datos!J871&gt;=J$1005),OR(J$1006="",Datos!J871&lt;=J$1006)),FALSE),IF(ISNUMBER(Datos!J871),AND(Datos!J871=INT(Datos!J871),AND(OR(J$1005="",Datos!J871&gt;=J$1005),OR(J$1006="",Datos!J871&lt;=J$1006))),FALSE),OR(ISNUMBER(FIND(";"&amp;UPPER(TRIM(Datos!J871&amp;""))&amp;"=",J$1007)),ISNUMBER(FIND(";"&amp;UPPER(TRIM(Datos!J871&amp;""))&amp;";",J$1007))),OR(UPPER(TRIM(Datos!J871&amp;""))="SÍ",UPPER(TRIM(Datos!J871&amp;""))="SI",UPPER(TRIM(Datos!J871&amp;""))="NO"),IF(ISNUMBER(Datos!J871),AND(OR(J$1005="",Datos!J871&gt;=J$1005),OR(J$1006="",Datos!J871&lt;=J$1006)),FALSE),TRUE))))</f>
        <v>0.0</v>
      </c>
      <c r="K871">
        <f>IF(Datos!K871="",0,IF(AND(K$1008&lt;&gt;"",Datos!K871=K$1008),0,IF(K$1004=0,0,1-CHOOSE(K$1004,IF(ISNUMBER(Datos!K871),AND(OR(K$1005="",Datos!K871&gt;=K$1005),OR(K$1006="",Datos!K871&lt;=K$1006)),FALSE),IF(ISNUMBER(Datos!K871),AND(Datos!K871=INT(Datos!K871),AND(OR(K$1005="",Datos!K871&gt;=K$1005),OR(K$1006="",Datos!K871&lt;=K$1006))),FALSE),OR(ISNUMBER(FIND(";"&amp;UPPER(TRIM(Datos!K871&amp;""))&amp;"=",K$1007)),ISNUMBER(FIND(";"&amp;UPPER(TRIM(Datos!K871&amp;""))&amp;";",K$1007))),OR(UPPER(TRIM(Datos!K871&amp;""))="SÍ",UPPER(TRIM(Datos!K871&amp;""))="SI",UPPER(TRIM(Datos!K871&amp;""))="NO"),IF(ISNUMBER(Datos!K871),AND(OR(K$1005="",Datos!K871&gt;=K$1005),OR(K$1006="",Datos!K871&lt;=K$1006)),FALSE),TRUE))))</f>
        <v>0.0</v>
      </c>
      <c r="L871">
        <f>IF(Datos!L871="",0,IF(AND(L$1008&lt;&gt;"",Datos!L871=L$1008),0,IF(L$1004=0,0,1-CHOOSE(L$1004,IF(ISNUMBER(Datos!L871),AND(OR(L$1005="",Datos!L871&gt;=L$1005),OR(L$1006="",Datos!L871&lt;=L$1006)),FALSE),IF(ISNUMBER(Datos!L871),AND(Datos!L871=INT(Datos!L871),AND(OR(L$1005="",Datos!L871&gt;=L$1005),OR(L$1006="",Datos!L871&lt;=L$1006))),FALSE),OR(ISNUMBER(FIND(";"&amp;UPPER(TRIM(Datos!L871&amp;""))&amp;"=",L$1007)),ISNUMBER(FIND(";"&amp;UPPER(TRIM(Datos!L871&amp;""))&amp;";",L$1007))),OR(UPPER(TRIM(Datos!L871&amp;""))="SÍ",UPPER(TRIM(Datos!L871&amp;""))="SI",UPPER(TRIM(Datos!L871&amp;""))="NO"),IF(ISNUMBER(Datos!L871),AND(OR(L$1005="",Datos!L871&gt;=L$1005),OR(L$1006="",Datos!L871&lt;=L$1006)),FALSE),TRUE))))</f>
        <v>0.0</v>
      </c>
      <c r="M871">
        <f>IF(Datos!M871="",0,IF(AND(M$1008&lt;&gt;"",Datos!M871=M$1008),0,IF(M$1004=0,0,1-CHOOSE(M$1004,IF(ISNUMBER(Datos!M871),AND(OR(M$1005="",Datos!M871&gt;=M$1005),OR(M$1006="",Datos!M871&lt;=M$1006)),FALSE),IF(ISNUMBER(Datos!M871),AND(Datos!M871=INT(Datos!M871),AND(OR(M$1005="",Datos!M871&gt;=M$1005),OR(M$1006="",Datos!M871&lt;=M$1006))),FALSE),OR(ISNUMBER(FIND(";"&amp;UPPER(TRIM(Datos!M871&amp;""))&amp;"=",M$1007)),ISNUMBER(FIND(";"&amp;UPPER(TRIM(Datos!M871&amp;""))&amp;";",M$1007))),OR(UPPER(TRIM(Datos!M871&amp;""))="SÍ",UPPER(TRIM(Datos!M871&amp;""))="SI",UPPER(TRIM(Datos!M871&amp;""))="NO"),IF(ISNUMBER(Datos!M871),AND(OR(M$1005="",Datos!M871&gt;=M$1005),OR(M$1006="",Datos!M871&lt;=M$1006)),FALSE),TRUE))))</f>
        <v>0.0</v>
      </c>
      <c r="N871">
        <f>IF(Datos!N871="",0,IF(AND(N$1008&lt;&gt;"",Datos!N871=N$1008),0,IF(N$1004=0,0,1-CHOOSE(N$1004,IF(ISNUMBER(Datos!N871),AND(OR(N$1005="",Datos!N871&gt;=N$1005),OR(N$1006="",Datos!N871&lt;=N$1006)),FALSE),IF(ISNUMBER(Datos!N871),AND(Datos!N871=INT(Datos!N871),AND(OR(N$1005="",Datos!N871&gt;=N$1005),OR(N$1006="",Datos!N871&lt;=N$1006))),FALSE),OR(ISNUMBER(FIND(";"&amp;UPPER(TRIM(Datos!N871&amp;""))&amp;"=",N$1007)),ISNUMBER(FIND(";"&amp;UPPER(TRIM(Datos!N871&amp;""))&amp;";",N$1007))),OR(UPPER(TRIM(Datos!N871&amp;""))="SÍ",UPPER(TRIM(Datos!N871&amp;""))="SI",UPPER(TRIM(Datos!N871&amp;""))="NO"),IF(ISNUMBER(Datos!N871),AND(OR(N$1005="",Datos!N871&gt;=N$1005),OR(N$1006="",Datos!N871&lt;=N$1006)),FALSE),TRUE))))</f>
        <v>0.0</v>
      </c>
      <c r="O871">
        <f>IF(Datos!O871="",0,IF(AND(O$1008&lt;&gt;"",Datos!O871=O$1008),0,IF(O$1004=0,0,1-CHOOSE(O$1004,IF(ISNUMBER(Datos!O871),AND(OR(O$1005="",Datos!O871&gt;=O$1005),OR(O$1006="",Datos!O871&lt;=O$1006)),FALSE),IF(ISNUMBER(Datos!O871),AND(Datos!O871=INT(Datos!O871),AND(OR(O$1005="",Datos!O871&gt;=O$1005),OR(O$1006="",Datos!O871&lt;=O$1006))),FALSE),OR(ISNUMBER(FIND(";"&amp;UPPER(TRIM(Datos!O871&amp;""))&amp;"=",O$1007)),ISNUMBER(FIND(";"&amp;UPPER(TRIM(Datos!O871&amp;""))&amp;";",O$1007))),OR(UPPER(TRIM(Datos!O871&amp;""))="SÍ",UPPER(TRIM(Datos!O871&amp;""))="SI",UPPER(TRIM(Datos!O871&amp;""))="NO"),IF(ISNUMBER(Datos!O871),AND(OR(O$1005="",Datos!O871&gt;=O$1005),OR(O$1006="",Datos!O871&lt;=O$1006)),FALSE),TRUE))))</f>
        <v>0.0</v>
      </c>
      <c r="P871">
        <f>IF(Datos!P871="",0,IF(AND(P$1008&lt;&gt;"",Datos!P871=P$1008),0,IF(P$1004=0,0,1-CHOOSE(P$1004,IF(ISNUMBER(Datos!P871),AND(OR(P$1005="",Datos!P871&gt;=P$1005),OR(P$1006="",Datos!P871&lt;=P$1006)),FALSE),IF(ISNUMBER(Datos!P871),AND(Datos!P871=INT(Datos!P871),AND(OR(P$1005="",Datos!P871&gt;=P$1005),OR(P$1006="",Datos!P871&lt;=P$1006))),FALSE),OR(ISNUMBER(FIND(";"&amp;UPPER(TRIM(Datos!P871&amp;""))&amp;"=",P$1007)),ISNUMBER(FIND(";"&amp;UPPER(TRIM(Datos!P871&amp;""))&amp;";",P$1007))),OR(UPPER(TRIM(Datos!P871&amp;""))="SÍ",UPPER(TRIM(Datos!P871&amp;""))="SI",UPPER(TRIM(Datos!P871&amp;""))="NO"),IF(ISNUMBER(Datos!P871),AND(OR(P$1005="",Datos!P871&gt;=P$1005),OR(P$1006="",Datos!P871&lt;=P$1006)),FALSE),TRUE))))</f>
        <v>0.0</v>
      </c>
      <c r="Q871">
        <f>IF(Datos!Q871="",0,IF(AND(Q$1008&lt;&gt;"",Datos!Q871=Q$1008),0,IF(Q$1004=0,0,1-CHOOSE(Q$1004,IF(ISNUMBER(Datos!Q871),AND(OR(Q$1005="",Datos!Q871&gt;=Q$1005),OR(Q$1006="",Datos!Q871&lt;=Q$1006)),FALSE),IF(ISNUMBER(Datos!Q871),AND(Datos!Q871=INT(Datos!Q871),AND(OR(Q$1005="",Datos!Q871&gt;=Q$1005),OR(Q$1006="",Datos!Q871&lt;=Q$1006))),FALSE),OR(ISNUMBER(FIND(";"&amp;UPPER(TRIM(Datos!Q871&amp;""))&amp;"=",Q$1007)),ISNUMBER(FIND(";"&amp;UPPER(TRIM(Datos!Q871&amp;""))&amp;";",Q$1007))),OR(UPPER(TRIM(Datos!Q871&amp;""))="SÍ",UPPER(TRIM(Datos!Q871&amp;""))="SI",UPPER(TRIM(Datos!Q871&amp;""))="NO"),IF(ISNUMBER(Datos!Q871),AND(OR(Q$1005="",Datos!Q871&gt;=Q$1005),OR(Q$1006="",Datos!Q871&lt;=Q$1006)),FALSE),TRUE))))</f>
        <v>0.0</v>
      </c>
      <c r="R871">
        <f>IF(Datos!R871="",0,IF(AND(R$1008&lt;&gt;"",Datos!R871=R$1008),0,IF(R$1004=0,0,1-CHOOSE(R$1004,IF(ISNUMBER(Datos!R871),AND(OR(R$1005="",Datos!R871&gt;=R$1005),OR(R$1006="",Datos!R871&lt;=R$1006)),FALSE),IF(ISNUMBER(Datos!R871),AND(Datos!R871=INT(Datos!R871),AND(OR(R$1005="",Datos!R871&gt;=R$1005),OR(R$1006="",Datos!R871&lt;=R$1006))),FALSE),OR(ISNUMBER(FIND(";"&amp;UPPER(TRIM(Datos!R871&amp;""))&amp;"=",R$1007)),ISNUMBER(FIND(";"&amp;UPPER(TRIM(Datos!R871&amp;""))&amp;";",R$1007))),OR(UPPER(TRIM(Datos!R871&amp;""))="SÍ",UPPER(TRIM(Datos!R871&amp;""))="SI",UPPER(TRIM(Datos!R871&amp;""))="NO"),IF(ISNUMBER(Datos!R871),AND(OR(R$1005="",Datos!R871&gt;=R$1005),OR(R$1006="",Datos!R871&lt;=R$1006)),FALSE),TRUE))))</f>
        <v>0.0</v>
      </c>
      <c r="S871">
        <f>IF(Datos!S871="",0,IF(AND(S$1008&lt;&gt;"",Datos!S871=S$1008),0,IF(S$1004=0,0,1-CHOOSE(S$1004,IF(ISNUMBER(Datos!S871),AND(OR(S$1005="",Datos!S871&gt;=S$1005),OR(S$1006="",Datos!S871&lt;=S$1006)),FALSE),IF(ISNUMBER(Datos!S871),AND(Datos!S871=INT(Datos!S871),AND(OR(S$1005="",Datos!S871&gt;=S$1005),OR(S$1006="",Datos!S871&lt;=S$1006))),FALSE),OR(ISNUMBER(FIND(";"&amp;UPPER(TRIM(Datos!S871&amp;""))&amp;"=",S$1007)),ISNUMBER(FIND(";"&amp;UPPER(TRIM(Datos!S871&amp;""))&amp;";",S$1007))),OR(UPPER(TRIM(Datos!S871&amp;""))="SÍ",UPPER(TRIM(Datos!S871&amp;""))="SI",UPPER(TRIM(Datos!S871&amp;""))="NO"),IF(ISNUMBER(Datos!S871),AND(OR(S$1005="",Datos!S871&gt;=S$1005),OR(S$1006="",Datos!S871&lt;=S$1006)),FALSE),TRUE))))</f>
        <v>0.0</v>
      </c>
      <c r="T871">
        <f>IF(Datos!T871="",0,IF(AND(T$1008&lt;&gt;"",Datos!T871=T$1008),0,IF(T$1004=0,0,1-CHOOSE(T$1004,IF(ISNUMBER(Datos!T871),AND(OR(T$1005="",Datos!T871&gt;=T$1005),OR(T$1006="",Datos!T871&lt;=T$1006)),FALSE),IF(ISNUMBER(Datos!T871),AND(Datos!T871=INT(Datos!T871),AND(OR(T$1005="",Datos!T871&gt;=T$1005),OR(T$1006="",Datos!T871&lt;=T$1006))),FALSE),OR(ISNUMBER(FIND(";"&amp;UPPER(TRIM(Datos!T871&amp;""))&amp;"=",T$1007)),ISNUMBER(FIND(";"&amp;UPPER(TRIM(Datos!T871&amp;""))&amp;";",T$1007))),OR(UPPER(TRIM(Datos!T871&amp;""))="SÍ",UPPER(TRIM(Datos!T871&amp;""))="SI",UPPER(TRIM(Datos!T871&amp;""))="NO"),IF(ISNUMBER(Datos!T871),AND(OR(T$1005="",Datos!T871&gt;=T$1005),OR(T$1006="",Datos!T871&lt;=T$1006)),FALSE),TRUE))))</f>
        <v>0.0</v>
      </c>
      <c r="U871">
        <f>IF(Datos!U871="",0,IF(AND(U$1008&lt;&gt;"",Datos!U871=U$1008),0,IF(U$1004=0,0,1-CHOOSE(U$1004,IF(ISNUMBER(Datos!U871),AND(OR(U$1005="",Datos!U871&gt;=U$1005),OR(U$1006="",Datos!U871&lt;=U$1006)),FALSE),IF(ISNUMBER(Datos!U871),AND(Datos!U871=INT(Datos!U871),AND(OR(U$1005="",Datos!U871&gt;=U$1005),OR(U$1006="",Datos!U871&lt;=U$1006))),FALSE),OR(ISNUMBER(FIND(";"&amp;UPPER(TRIM(Datos!U871&amp;""))&amp;"=",U$1007)),ISNUMBER(FIND(";"&amp;UPPER(TRIM(Datos!U871&amp;""))&amp;";",U$1007))),OR(UPPER(TRIM(Datos!U871&amp;""))="SÍ",UPPER(TRIM(Datos!U871&amp;""))="SI",UPPER(TRIM(Datos!U871&amp;""))="NO"),IF(ISNUMBER(Datos!U871),AND(OR(U$1005="",Datos!U871&gt;=U$1005),OR(U$1006="",Datos!U871&lt;=U$1006)),FALSE),TRUE))))</f>
        <v>0.0</v>
      </c>
      <c r="V871">
        <f>IF(Datos!V871="",0,IF(AND(V$1008&lt;&gt;"",Datos!V871=V$1008),0,IF(V$1004=0,0,1-CHOOSE(V$1004,IF(ISNUMBER(Datos!V871),AND(OR(V$1005="",Datos!V871&gt;=V$1005),OR(V$1006="",Datos!V871&lt;=V$1006)),FALSE),IF(ISNUMBER(Datos!V871),AND(Datos!V871=INT(Datos!V871),AND(OR(V$1005="",Datos!V871&gt;=V$1005),OR(V$1006="",Datos!V871&lt;=V$1006))),FALSE),OR(ISNUMBER(FIND(";"&amp;UPPER(TRIM(Datos!V871&amp;""))&amp;"=",V$1007)),ISNUMBER(FIND(";"&amp;UPPER(TRIM(Datos!V871&amp;""))&amp;";",V$1007))),OR(UPPER(TRIM(Datos!V871&amp;""))="SÍ",UPPER(TRIM(Datos!V871&amp;""))="SI",UPPER(TRIM(Datos!V871&amp;""))="NO"),IF(ISNUMBER(Datos!V871),AND(OR(V$1005="",Datos!V871&gt;=V$1005),OR(V$1006="",Datos!V871&lt;=V$1006)),FALSE),TRUE))))</f>
        <v>0.0</v>
      </c>
      <c r="W871">
        <f>IF(Datos!W871="",0,IF(AND(W$1008&lt;&gt;"",Datos!W871=W$1008),0,IF(W$1004=0,0,1-CHOOSE(W$1004,IF(ISNUMBER(Datos!W871),AND(OR(W$1005="",Datos!W871&gt;=W$1005),OR(W$1006="",Datos!W871&lt;=W$1006)),FALSE),IF(ISNUMBER(Datos!W871),AND(Datos!W871=INT(Datos!W871),AND(OR(W$1005="",Datos!W871&gt;=W$1005),OR(W$1006="",Datos!W871&lt;=W$1006))),FALSE),OR(ISNUMBER(FIND(";"&amp;UPPER(TRIM(Datos!W871&amp;""))&amp;"=",W$1007)),ISNUMBER(FIND(";"&amp;UPPER(TRIM(Datos!W871&amp;""))&amp;";",W$1007))),OR(UPPER(TRIM(Datos!W871&amp;""))="SÍ",UPPER(TRIM(Datos!W871&amp;""))="SI",UPPER(TRIM(Datos!W871&amp;""))="NO"),IF(ISNUMBER(Datos!W871),AND(OR(W$1005="",Datos!W871&gt;=W$1005),OR(W$1006="",Datos!W871&lt;=W$1006)),FALSE),TRUE))))</f>
        <v>0.0</v>
      </c>
      <c r="X871">
        <f>IF(Datos!X871="",0,IF(AND(X$1008&lt;&gt;"",Datos!X871=X$1008),0,IF(X$1004=0,0,1-CHOOSE(X$1004,IF(ISNUMBER(Datos!X871),AND(OR(X$1005="",Datos!X871&gt;=X$1005),OR(X$1006="",Datos!X871&lt;=X$1006)),FALSE),IF(ISNUMBER(Datos!X871),AND(Datos!X871=INT(Datos!X871),AND(OR(X$1005="",Datos!X871&gt;=X$1005),OR(X$1006="",Datos!X871&lt;=X$1006))),FALSE),OR(ISNUMBER(FIND(";"&amp;UPPER(TRIM(Datos!X871&amp;""))&amp;"=",X$1007)),ISNUMBER(FIND(";"&amp;UPPER(TRIM(Datos!X871&amp;""))&amp;";",X$1007))),OR(UPPER(TRIM(Datos!X871&amp;""))="SÍ",UPPER(TRIM(Datos!X871&amp;""))="SI",UPPER(TRIM(Datos!X871&amp;""))="NO"),IF(ISNUMBER(Datos!X871),AND(OR(X$1005="",Datos!X871&gt;=X$1005),OR(X$1006="",Datos!X871&lt;=X$1006)),FALSE),TRUE))))</f>
        <v>0.0</v>
      </c>
      <c r="Y871">
        <f>IF(Datos!Y871="",0,IF(AND(Y$1008&lt;&gt;"",Datos!Y871=Y$1008),0,IF(Y$1004=0,0,1-CHOOSE(Y$1004,IF(ISNUMBER(Datos!Y871),AND(OR(Y$1005="",Datos!Y871&gt;=Y$1005),OR(Y$1006="",Datos!Y871&lt;=Y$1006)),FALSE),IF(ISNUMBER(Datos!Y871),AND(Datos!Y871=INT(Datos!Y871),AND(OR(Y$1005="",Datos!Y871&gt;=Y$1005),OR(Y$1006="",Datos!Y871&lt;=Y$1006))),FALSE),OR(ISNUMBER(FIND(";"&amp;UPPER(TRIM(Datos!Y871&amp;""))&amp;"=",Y$1007)),ISNUMBER(FIND(";"&amp;UPPER(TRIM(Datos!Y871&amp;""))&amp;";",Y$1007))),OR(UPPER(TRIM(Datos!Y871&amp;""))="SÍ",UPPER(TRIM(Datos!Y871&amp;""))="SI",UPPER(TRIM(Datos!Y871&amp;""))="NO"),IF(ISNUMBER(Datos!Y871),AND(OR(Y$1005="",Datos!Y871&gt;=Y$1005),OR(Y$1006="",Datos!Y871&lt;=Y$1006)),FALSE),TRUE))))</f>
        <v>0.0</v>
      </c>
      <c r="Z871">
        <f>IF(Datos!Z871="",0,IF(AND(Z$1008&lt;&gt;"",Datos!Z871=Z$1008),0,IF(Z$1004=0,0,1-CHOOSE(Z$1004,IF(ISNUMBER(Datos!Z871),AND(OR(Z$1005="",Datos!Z871&gt;=Z$1005),OR(Z$1006="",Datos!Z871&lt;=Z$1006)),FALSE),IF(ISNUMBER(Datos!Z871),AND(Datos!Z871=INT(Datos!Z871),AND(OR(Z$1005="",Datos!Z871&gt;=Z$1005),OR(Z$1006="",Datos!Z871&lt;=Z$1006))),FALSE),OR(ISNUMBER(FIND(";"&amp;UPPER(TRIM(Datos!Z871&amp;""))&amp;"=",Z$1007)),ISNUMBER(FIND(";"&amp;UPPER(TRIM(Datos!Z871&amp;""))&amp;";",Z$1007))),OR(UPPER(TRIM(Datos!Z871&amp;""))="SÍ",UPPER(TRIM(Datos!Z871&amp;""))="SI",UPPER(TRIM(Datos!Z871&amp;""))="NO"),IF(ISNUMBER(Datos!Z871),AND(OR(Z$1005="",Datos!Z871&gt;=Z$1005),OR(Z$1006="",Datos!Z871&lt;=Z$1006)),FALSE),TRUE))))</f>
        <v>0.0</v>
      </c>
      <c r="AA871">
        <f>IF(Datos!AA871="",0,IF(AND(AA$1008&lt;&gt;"",Datos!AA871=AA$1008),0,IF(AA$1004=0,0,1-CHOOSE(AA$1004,IF(ISNUMBER(Datos!AA871),AND(OR(AA$1005="",Datos!AA871&gt;=AA$1005),OR(AA$1006="",Datos!AA871&lt;=AA$1006)),FALSE),IF(ISNUMBER(Datos!AA871),AND(Datos!AA871=INT(Datos!AA871),AND(OR(AA$1005="",Datos!AA871&gt;=AA$1005),OR(AA$1006="",Datos!AA871&lt;=AA$1006))),FALSE),OR(ISNUMBER(FIND(";"&amp;UPPER(TRIM(Datos!AA871&amp;""))&amp;"=",AA$1007)),ISNUMBER(FIND(";"&amp;UPPER(TRIM(Datos!AA871&amp;""))&amp;";",AA$1007))),OR(UPPER(TRIM(Datos!AA871&amp;""))="SÍ",UPPER(TRIM(Datos!AA871&amp;""))="SI",UPPER(TRIM(Datos!AA871&amp;""))="NO"),IF(ISNUMBER(Datos!AA871),AND(OR(AA$1005="",Datos!AA871&gt;=AA$1005),OR(AA$1006="",Datos!AA871&lt;=AA$1006)),FALSE),TRUE))))</f>
        <v>0.0</v>
      </c>
      <c r="AB871">
        <f>IF(Datos!AB871="",0,IF(AND(AB$1008&lt;&gt;"",Datos!AB871=AB$1008),0,IF(AB$1004=0,0,1-CHOOSE(AB$1004,IF(ISNUMBER(Datos!AB871),AND(OR(AB$1005="",Datos!AB871&gt;=AB$1005),OR(AB$1006="",Datos!AB871&lt;=AB$1006)),FALSE),IF(ISNUMBER(Datos!AB871),AND(Datos!AB871=INT(Datos!AB871),AND(OR(AB$1005="",Datos!AB871&gt;=AB$1005),OR(AB$1006="",Datos!AB871&lt;=AB$1006))),FALSE),OR(ISNUMBER(FIND(";"&amp;UPPER(TRIM(Datos!AB871&amp;""))&amp;"=",AB$1007)),ISNUMBER(FIND(";"&amp;UPPER(TRIM(Datos!AB871&amp;""))&amp;";",AB$1007))),OR(UPPER(TRIM(Datos!AB871&amp;""))="SÍ",UPPER(TRIM(Datos!AB871&amp;""))="SI",UPPER(TRIM(Datos!AB871&amp;""))="NO"),IF(ISNUMBER(Datos!AB871),AND(OR(AB$1005="",Datos!AB871&gt;=AB$1005),OR(AB$1006="",Datos!AB871&lt;=AB$1006)),FALSE),TRUE))))</f>
        <v>0.0</v>
      </c>
      <c r="AC871">
        <f>IF(Datos!AC871="",0,IF(AND(AC$1008&lt;&gt;"",Datos!AC871=AC$1008),0,IF(AC$1004=0,0,1-CHOOSE(AC$1004,IF(ISNUMBER(Datos!AC871),AND(OR(AC$1005="",Datos!AC871&gt;=AC$1005),OR(AC$1006="",Datos!AC871&lt;=AC$1006)),FALSE),IF(ISNUMBER(Datos!AC871),AND(Datos!AC871=INT(Datos!AC871),AND(OR(AC$1005="",Datos!AC871&gt;=AC$1005),OR(AC$1006="",Datos!AC871&lt;=AC$1006))),FALSE),OR(ISNUMBER(FIND(";"&amp;UPPER(TRIM(Datos!AC871&amp;""))&amp;"=",AC$1007)),ISNUMBER(FIND(";"&amp;UPPER(TRIM(Datos!AC871&amp;""))&amp;";",AC$1007))),OR(UPPER(TRIM(Datos!AC871&amp;""))="SÍ",UPPER(TRIM(Datos!AC871&amp;""))="SI",UPPER(TRIM(Datos!AC871&amp;""))="NO"),IF(ISNUMBER(Datos!AC871),AND(OR(AC$1005="",Datos!AC871&gt;=AC$1005),OR(AC$1006="",Datos!AC871&lt;=AC$1006)),FALSE),TRUE))))</f>
        <v>0.0</v>
      </c>
      <c r="AD871">
        <f>IF(Datos!AD871="",0,IF(AND(AD$1008&lt;&gt;"",Datos!AD871=AD$1008),0,IF(AD$1004=0,0,1-CHOOSE(AD$1004,IF(ISNUMBER(Datos!AD871),AND(OR(AD$1005="",Datos!AD871&gt;=AD$1005),OR(AD$1006="",Datos!AD871&lt;=AD$1006)),FALSE),IF(ISNUMBER(Datos!AD871),AND(Datos!AD871=INT(Datos!AD871),AND(OR(AD$1005="",Datos!AD871&gt;=AD$1005),OR(AD$1006="",Datos!AD871&lt;=AD$1006))),FALSE),OR(ISNUMBER(FIND(";"&amp;UPPER(TRIM(Datos!AD871&amp;""))&amp;"=",AD$1007)),ISNUMBER(FIND(";"&amp;UPPER(TRIM(Datos!AD871&amp;""))&amp;";",AD$1007))),OR(UPPER(TRIM(Datos!AD871&amp;""))="SÍ",UPPER(TRIM(Datos!AD871&amp;""))="SI",UPPER(TRIM(Datos!AD871&amp;""))="NO"),IF(ISNUMBER(Datos!AD871),AND(OR(AD$1005="",Datos!AD871&gt;=AD$1005),OR(AD$1006="",Datos!AD871&lt;=AD$1006)),FALSE),TRUE))))</f>
        <v>0.0</v>
      </c>
      <c r="AE871">
        <f>IF(Datos!AE871="",0,IF(AND(AE$1008&lt;&gt;"",Datos!AE871=AE$1008),0,IF(AE$1004=0,0,1-CHOOSE(AE$1004,IF(ISNUMBER(Datos!AE871),AND(OR(AE$1005="",Datos!AE871&gt;=AE$1005),OR(AE$1006="",Datos!AE871&lt;=AE$1006)),FALSE),IF(ISNUMBER(Datos!AE871),AND(Datos!AE871=INT(Datos!AE871),AND(OR(AE$1005="",Datos!AE871&gt;=AE$1005),OR(AE$1006="",Datos!AE871&lt;=AE$1006))),FALSE),OR(ISNUMBER(FIND(";"&amp;UPPER(TRIM(Datos!AE871&amp;""))&amp;"=",AE$1007)),ISNUMBER(FIND(";"&amp;UPPER(TRIM(Datos!AE871&amp;""))&amp;";",AE$1007))),OR(UPPER(TRIM(Datos!AE871&amp;""))="SÍ",UPPER(TRIM(Datos!AE871&amp;""))="SI",UPPER(TRIM(Datos!AE871&amp;""))="NO"),IF(ISNUMBER(Datos!AE871),AND(OR(AE$1005="",Datos!AE871&gt;=AE$1005),OR(AE$1006="",Datos!AE871&lt;=AE$1006)),FALSE),TRUE))))</f>
        <v>0.0</v>
      </c>
    </row>
    <row r="872" spans="2:31">
      <c r="B872">
        <f>IF(Datos!B872="",0,IF(AND(B$1008&lt;&gt;"",Datos!B872=B$1008),0,IF(B$1004=0,0,1-CHOOSE(B$1004,IF(ISNUMBER(Datos!B872),AND(OR(B$1005="",Datos!B872&gt;=B$1005),OR(B$1006="",Datos!B872&lt;=B$1006)),FALSE),IF(ISNUMBER(Datos!B872),AND(Datos!B872=INT(Datos!B872),AND(OR(B$1005="",Datos!B872&gt;=B$1005),OR(B$1006="",Datos!B872&lt;=B$1006))),FALSE),OR(ISNUMBER(FIND(";"&amp;UPPER(TRIM(Datos!B872&amp;""))&amp;"=",B$1007)),ISNUMBER(FIND(";"&amp;UPPER(TRIM(Datos!B872&amp;""))&amp;";",B$1007))),OR(UPPER(TRIM(Datos!B872&amp;""))="SÍ",UPPER(TRIM(Datos!B872&amp;""))="SI",UPPER(TRIM(Datos!B872&amp;""))="NO"),IF(ISNUMBER(Datos!B872),AND(OR(B$1005="",Datos!B872&gt;=B$1005),OR(B$1006="",Datos!B872&lt;=B$1006)),FALSE),TRUE))))</f>
        <v>0.0</v>
      </c>
      <c r="C872">
        <f>IF(Datos!C872="",0,IF(AND(C$1008&lt;&gt;"",Datos!C872=C$1008),0,IF(C$1004=0,0,1-CHOOSE(C$1004,IF(ISNUMBER(Datos!C872),AND(OR(C$1005="",Datos!C872&gt;=C$1005),OR(C$1006="",Datos!C872&lt;=C$1006)),FALSE),IF(ISNUMBER(Datos!C872),AND(Datos!C872=INT(Datos!C872),AND(OR(C$1005="",Datos!C872&gt;=C$1005),OR(C$1006="",Datos!C872&lt;=C$1006))),FALSE),OR(ISNUMBER(FIND(";"&amp;UPPER(TRIM(Datos!C872&amp;""))&amp;"=",C$1007)),ISNUMBER(FIND(";"&amp;UPPER(TRIM(Datos!C872&amp;""))&amp;";",C$1007))),OR(UPPER(TRIM(Datos!C872&amp;""))="SÍ",UPPER(TRIM(Datos!C872&amp;""))="SI",UPPER(TRIM(Datos!C872&amp;""))="NO"),IF(ISNUMBER(Datos!C872),AND(OR(C$1005="",Datos!C872&gt;=C$1005),OR(C$1006="",Datos!C872&lt;=C$1006)),FALSE),TRUE))))</f>
        <v>0.0</v>
      </c>
      <c r="D872">
        <f>IF(Datos!D872="",0,IF(AND(D$1008&lt;&gt;"",Datos!D872=D$1008),0,IF(D$1004=0,0,1-CHOOSE(D$1004,IF(ISNUMBER(Datos!D872),AND(OR(D$1005="",Datos!D872&gt;=D$1005),OR(D$1006="",Datos!D872&lt;=D$1006)),FALSE),IF(ISNUMBER(Datos!D872),AND(Datos!D872=INT(Datos!D872),AND(OR(D$1005="",Datos!D872&gt;=D$1005),OR(D$1006="",Datos!D872&lt;=D$1006))),FALSE),OR(ISNUMBER(FIND(";"&amp;UPPER(TRIM(Datos!D872&amp;""))&amp;"=",D$1007)),ISNUMBER(FIND(";"&amp;UPPER(TRIM(Datos!D872&amp;""))&amp;";",D$1007))),OR(UPPER(TRIM(Datos!D872&amp;""))="SÍ",UPPER(TRIM(Datos!D872&amp;""))="SI",UPPER(TRIM(Datos!D872&amp;""))="NO"),IF(ISNUMBER(Datos!D872),AND(OR(D$1005="",Datos!D872&gt;=D$1005),OR(D$1006="",Datos!D872&lt;=D$1006)),FALSE),TRUE))))</f>
        <v>0.0</v>
      </c>
      <c r="E872">
        <f>IF(Datos!E872="",0,IF(AND(E$1008&lt;&gt;"",Datos!E872=E$1008),0,IF(E$1004=0,0,1-CHOOSE(E$1004,IF(ISNUMBER(Datos!E872),AND(OR(E$1005="",Datos!E872&gt;=E$1005),OR(E$1006="",Datos!E872&lt;=E$1006)),FALSE),IF(ISNUMBER(Datos!E872),AND(Datos!E872=INT(Datos!E872),AND(OR(E$1005="",Datos!E872&gt;=E$1005),OR(E$1006="",Datos!E872&lt;=E$1006))),FALSE),OR(ISNUMBER(FIND(";"&amp;UPPER(TRIM(Datos!E872&amp;""))&amp;"=",E$1007)),ISNUMBER(FIND(";"&amp;UPPER(TRIM(Datos!E872&amp;""))&amp;";",E$1007))),OR(UPPER(TRIM(Datos!E872&amp;""))="SÍ",UPPER(TRIM(Datos!E872&amp;""))="SI",UPPER(TRIM(Datos!E872&amp;""))="NO"),IF(ISNUMBER(Datos!E872),AND(OR(E$1005="",Datos!E872&gt;=E$1005),OR(E$1006="",Datos!E872&lt;=E$1006)),FALSE),TRUE))))</f>
        <v>0.0</v>
      </c>
      <c r="F872">
        <f>IF(Datos!F872="",0,IF(AND(F$1008&lt;&gt;"",Datos!F872=F$1008),0,IF(F$1004=0,0,1-CHOOSE(F$1004,IF(ISNUMBER(Datos!F872),AND(OR(F$1005="",Datos!F872&gt;=F$1005),OR(F$1006="",Datos!F872&lt;=F$1006)),FALSE),IF(ISNUMBER(Datos!F872),AND(Datos!F872=INT(Datos!F872),AND(OR(F$1005="",Datos!F872&gt;=F$1005),OR(F$1006="",Datos!F872&lt;=F$1006))),FALSE),OR(ISNUMBER(FIND(";"&amp;UPPER(TRIM(Datos!F872&amp;""))&amp;"=",F$1007)),ISNUMBER(FIND(";"&amp;UPPER(TRIM(Datos!F872&amp;""))&amp;";",F$1007))),OR(UPPER(TRIM(Datos!F872&amp;""))="SÍ",UPPER(TRIM(Datos!F872&amp;""))="SI",UPPER(TRIM(Datos!F872&amp;""))="NO"),IF(ISNUMBER(Datos!F872),AND(OR(F$1005="",Datos!F872&gt;=F$1005),OR(F$1006="",Datos!F872&lt;=F$1006)),FALSE),TRUE))))</f>
        <v>0.0</v>
      </c>
      <c r="G872">
        <f>IF(Datos!G872="",0,IF(AND(G$1008&lt;&gt;"",Datos!G872=G$1008),0,IF(G$1004=0,0,1-CHOOSE(G$1004,IF(ISNUMBER(Datos!G872),AND(OR(G$1005="",Datos!G872&gt;=G$1005),OR(G$1006="",Datos!G872&lt;=G$1006)),FALSE),IF(ISNUMBER(Datos!G872),AND(Datos!G872=INT(Datos!G872),AND(OR(G$1005="",Datos!G872&gt;=G$1005),OR(G$1006="",Datos!G872&lt;=G$1006))),FALSE),OR(ISNUMBER(FIND(";"&amp;UPPER(TRIM(Datos!G872&amp;""))&amp;"=",G$1007)),ISNUMBER(FIND(";"&amp;UPPER(TRIM(Datos!G872&amp;""))&amp;";",G$1007))),OR(UPPER(TRIM(Datos!G872&amp;""))="SÍ",UPPER(TRIM(Datos!G872&amp;""))="SI",UPPER(TRIM(Datos!G872&amp;""))="NO"),IF(ISNUMBER(Datos!G872),AND(OR(G$1005="",Datos!G872&gt;=G$1005),OR(G$1006="",Datos!G872&lt;=G$1006)),FALSE),TRUE))))</f>
        <v>0.0</v>
      </c>
      <c r="H872">
        <f>IF(Datos!H872="",0,IF(AND(H$1008&lt;&gt;"",Datos!H872=H$1008),0,IF(H$1004=0,0,1-CHOOSE(H$1004,IF(ISNUMBER(Datos!H872),AND(OR(H$1005="",Datos!H872&gt;=H$1005),OR(H$1006="",Datos!H872&lt;=H$1006)),FALSE),IF(ISNUMBER(Datos!H872),AND(Datos!H872=INT(Datos!H872),AND(OR(H$1005="",Datos!H872&gt;=H$1005),OR(H$1006="",Datos!H872&lt;=H$1006))),FALSE),OR(ISNUMBER(FIND(";"&amp;UPPER(TRIM(Datos!H872&amp;""))&amp;"=",H$1007)),ISNUMBER(FIND(";"&amp;UPPER(TRIM(Datos!H872&amp;""))&amp;";",H$1007))),OR(UPPER(TRIM(Datos!H872&amp;""))="SÍ",UPPER(TRIM(Datos!H872&amp;""))="SI",UPPER(TRIM(Datos!H872&amp;""))="NO"),IF(ISNUMBER(Datos!H872),AND(OR(H$1005="",Datos!H872&gt;=H$1005),OR(H$1006="",Datos!H872&lt;=H$1006)),FALSE),TRUE))))</f>
        <v>0.0</v>
      </c>
      <c r="I872">
        <f>IF(Datos!I872="",0,IF(AND(I$1008&lt;&gt;"",Datos!I872=I$1008),0,IF(I$1004=0,0,1-CHOOSE(I$1004,IF(ISNUMBER(Datos!I872),AND(OR(I$1005="",Datos!I872&gt;=I$1005),OR(I$1006="",Datos!I872&lt;=I$1006)),FALSE),IF(ISNUMBER(Datos!I872),AND(Datos!I872=INT(Datos!I872),AND(OR(I$1005="",Datos!I872&gt;=I$1005),OR(I$1006="",Datos!I872&lt;=I$1006))),FALSE),OR(ISNUMBER(FIND(";"&amp;UPPER(TRIM(Datos!I872&amp;""))&amp;"=",I$1007)),ISNUMBER(FIND(";"&amp;UPPER(TRIM(Datos!I872&amp;""))&amp;";",I$1007))),OR(UPPER(TRIM(Datos!I872&amp;""))="SÍ",UPPER(TRIM(Datos!I872&amp;""))="SI",UPPER(TRIM(Datos!I872&amp;""))="NO"),IF(ISNUMBER(Datos!I872),AND(OR(I$1005="",Datos!I872&gt;=I$1005),OR(I$1006="",Datos!I872&lt;=I$1006)),FALSE),TRUE))))</f>
        <v>0.0</v>
      </c>
      <c r="J872">
        <f>IF(Datos!J872="",0,IF(AND(J$1008&lt;&gt;"",Datos!J872=J$1008),0,IF(J$1004=0,0,1-CHOOSE(J$1004,IF(ISNUMBER(Datos!J872),AND(OR(J$1005="",Datos!J872&gt;=J$1005),OR(J$1006="",Datos!J872&lt;=J$1006)),FALSE),IF(ISNUMBER(Datos!J872),AND(Datos!J872=INT(Datos!J872),AND(OR(J$1005="",Datos!J872&gt;=J$1005),OR(J$1006="",Datos!J872&lt;=J$1006))),FALSE),OR(ISNUMBER(FIND(";"&amp;UPPER(TRIM(Datos!J872&amp;""))&amp;"=",J$1007)),ISNUMBER(FIND(";"&amp;UPPER(TRIM(Datos!J872&amp;""))&amp;";",J$1007))),OR(UPPER(TRIM(Datos!J872&amp;""))="SÍ",UPPER(TRIM(Datos!J872&amp;""))="SI",UPPER(TRIM(Datos!J872&amp;""))="NO"),IF(ISNUMBER(Datos!J872),AND(OR(J$1005="",Datos!J872&gt;=J$1005),OR(J$1006="",Datos!J872&lt;=J$1006)),FALSE),TRUE))))</f>
        <v>0.0</v>
      </c>
      <c r="K872">
        <f>IF(Datos!K872="",0,IF(AND(K$1008&lt;&gt;"",Datos!K872=K$1008),0,IF(K$1004=0,0,1-CHOOSE(K$1004,IF(ISNUMBER(Datos!K872),AND(OR(K$1005="",Datos!K872&gt;=K$1005),OR(K$1006="",Datos!K872&lt;=K$1006)),FALSE),IF(ISNUMBER(Datos!K872),AND(Datos!K872=INT(Datos!K872),AND(OR(K$1005="",Datos!K872&gt;=K$1005),OR(K$1006="",Datos!K872&lt;=K$1006))),FALSE),OR(ISNUMBER(FIND(";"&amp;UPPER(TRIM(Datos!K872&amp;""))&amp;"=",K$1007)),ISNUMBER(FIND(";"&amp;UPPER(TRIM(Datos!K872&amp;""))&amp;";",K$1007))),OR(UPPER(TRIM(Datos!K872&amp;""))="SÍ",UPPER(TRIM(Datos!K872&amp;""))="SI",UPPER(TRIM(Datos!K872&amp;""))="NO"),IF(ISNUMBER(Datos!K872),AND(OR(K$1005="",Datos!K872&gt;=K$1005),OR(K$1006="",Datos!K872&lt;=K$1006)),FALSE),TRUE))))</f>
        <v>0.0</v>
      </c>
      <c r="L872">
        <f>IF(Datos!L872="",0,IF(AND(L$1008&lt;&gt;"",Datos!L872=L$1008),0,IF(L$1004=0,0,1-CHOOSE(L$1004,IF(ISNUMBER(Datos!L872),AND(OR(L$1005="",Datos!L872&gt;=L$1005),OR(L$1006="",Datos!L872&lt;=L$1006)),FALSE),IF(ISNUMBER(Datos!L872),AND(Datos!L872=INT(Datos!L872),AND(OR(L$1005="",Datos!L872&gt;=L$1005),OR(L$1006="",Datos!L872&lt;=L$1006))),FALSE),OR(ISNUMBER(FIND(";"&amp;UPPER(TRIM(Datos!L872&amp;""))&amp;"=",L$1007)),ISNUMBER(FIND(";"&amp;UPPER(TRIM(Datos!L872&amp;""))&amp;";",L$1007))),OR(UPPER(TRIM(Datos!L872&amp;""))="SÍ",UPPER(TRIM(Datos!L872&amp;""))="SI",UPPER(TRIM(Datos!L872&amp;""))="NO"),IF(ISNUMBER(Datos!L872),AND(OR(L$1005="",Datos!L872&gt;=L$1005),OR(L$1006="",Datos!L872&lt;=L$1006)),FALSE),TRUE))))</f>
        <v>0.0</v>
      </c>
      <c r="M872">
        <f>IF(Datos!M872="",0,IF(AND(M$1008&lt;&gt;"",Datos!M872=M$1008),0,IF(M$1004=0,0,1-CHOOSE(M$1004,IF(ISNUMBER(Datos!M872),AND(OR(M$1005="",Datos!M872&gt;=M$1005),OR(M$1006="",Datos!M872&lt;=M$1006)),FALSE),IF(ISNUMBER(Datos!M872),AND(Datos!M872=INT(Datos!M872),AND(OR(M$1005="",Datos!M872&gt;=M$1005),OR(M$1006="",Datos!M872&lt;=M$1006))),FALSE),OR(ISNUMBER(FIND(";"&amp;UPPER(TRIM(Datos!M872&amp;""))&amp;"=",M$1007)),ISNUMBER(FIND(";"&amp;UPPER(TRIM(Datos!M872&amp;""))&amp;";",M$1007))),OR(UPPER(TRIM(Datos!M872&amp;""))="SÍ",UPPER(TRIM(Datos!M872&amp;""))="SI",UPPER(TRIM(Datos!M872&amp;""))="NO"),IF(ISNUMBER(Datos!M872),AND(OR(M$1005="",Datos!M872&gt;=M$1005),OR(M$1006="",Datos!M872&lt;=M$1006)),FALSE),TRUE))))</f>
        <v>0.0</v>
      </c>
      <c r="N872">
        <f>IF(Datos!N872="",0,IF(AND(N$1008&lt;&gt;"",Datos!N872=N$1008),0,IF(N$1004=0,0,1-CHOOSE(N$1004,IF(ISNUMBER(Datos!N872),AND(OR(N$1005="",Datos!N872&gt;=N$1005),OR(N$1006="",Datos!N872&lt;=N$1006)),FALSE),IF(ISNUMBER(Datos!N872),AND(Datos!N872=INT(Datos!N872),AND(OR(N$1005="",Datos!N872&gt;=N$1005),OR(N$1006="",Datos!N872&lt;=N$1006))),FALSE),OR(ISNUMBER(FIND(";"&amp;UPPER(TRIM(Datos!N872&amp;""))&amp;"=",N$1007)),ISNUMBER(FIND(";"&amp;UPPER(TRIM(Datos!N872&amp;""))&amp;";",N$1007))),OR(UPPER(TRIM(Datos!N872&amp;""))="SÍ",UPPER(TRIM(Datos!N872&amp;""))="SI",UPPER(TRIM(Datos!N872&amp;""))="NO"),IF(ISNUMBER(Datos!N872),AND(OR(N$1005="",Datos!N872&gt;=N$1005),OR(N$1006="",Datos!N872&lt;=N$1006)),FALSE),TRUE))))</f>
        <v>0.0</v>
      </c>
      <c r="O872">
        <f>IF(Datos!O872="",0,IF(AND(O$1008&lt;&gt;"",Datos!O872=O$1008),0,IF(O$1004=0,0,1-CHOOSE(O$1004,IF(ISNUMBER(Datos!O872),AND(OR(O$1005="",Datos!O872&gt;=O$1005),OR(O$1006="",Datos!O872&lt;=O$1006)),FALSE),IF(ISNUMBER(Datos!O872),AND(Datos!O872=INT(Datos!O872),AND(OR(O$1005="",Datos!O872&gt;=O$1005),OR(O$1006="",Datos!O872&lt;=O$1006))),FALSE),OR(ISNUMBER(FIND(";"&amp;UPPER(TRIM(Datos!O872&amp;""))&amp;"=",O$1007)),ISNUMBER(FIND(";"&amp;UPPER(TRIM(Datos!O872&amp;""))&amp;";",O$1007))),OR(UPPER(TRIM(Datos!O872&amp;""))="SÍ",UPPER(TRIM(Datos!O872&amp;""))="SI",UPPER(TRIM(Datos!O872&amp;""))="NO"),IF(ISNUMBER(Datos!O872),AND(OR(O$1005="",Datos!O872&gt;=O$1005),OR(O$1006="",Datos!O872&lt;=O$1006)),FALSE),TRUE))))</f>
        <v>0.0</v>
      </c>
      <c r="P872">
        <f>IF(Datos!P872="",0,IF(AND(P$1008&lt;&gt;"",Datos!P872=P$1008),0,IF(P$1004=0,0,1-CHOOSE(P$1004,IF(ISNUMBER(Datos!P872),AND(OR(P$1005="",Datos!P872&gt;=P$1005),OR(P$1006="",Datos!P872&lt;=P$1006)),FALSE),IF(ISNUMBER(Datos!P872),AND(Datos!P872=INT(Datos!P872),AND(OR(P$1005="",Datos!P872&gt;=P$1005),OR(P$1006="",Datos!P872&lt;=P$1006))),FALSE),OR(ISNUMBER(FIND(";"&amp;UPPER(TRIM(Datos!P872&amp;""))&amp;"=",P$1007)),ISNUMBER(FIND(";"&amp;UPPER(TRIM(Datos!P872&amp;""))&amp;";",P$1007))),OR(UPPER(TRIM(Datos!P872&amp;""))="SÍ",UPPER(TRIM(Datos!P872&amp;""))="SI",UPPER(TRIM(Datos!P872&amp;""))="NO"),IF(ISNUMBER(Datos!P872),AND(OR(P$1005="",Datos!P872&gt;=P$1005),OR(P$1006="",Datos!P872&lt;=P$1006)),FALSE),TRUE))))</f>
        <v>0.0</v>
      </c>
      <c r="Q872">
        <f>IF(Datos!Q872="",0,IF(AND(Q$1008&lt;&gt;"",Datos!Q872=Q$1008),0,IF(Q$1004=0,0,1-CHOOSE(Q$1004,IF(ISNUMBER(Datos!Q872),AND(OR(Q$1005="",Datos!Q872&gt;=Q$1005),OR(Q$1006="",Datos!Q872&lt;=Q$1006)),FALSE),IF(ISNUMBER(Datos!Q872),AND(Datos!Q872=INT(Datos!Q872),AND(OR(Q$1005="",Datos!Q872&gt;=Q$1005),OR(Q$1006="",Datos!Q872&lt;=Q$1006))),FALSE),OR(ISNUMBER(FIND(";"&amp;UPPER(TRIM(Datos!Q872&amp;""))&amp;"=",Q$1007)),ISNUMBER(FIND(";"&amp;UPPER(TRIM(Datos!Q872&amp;""))&amp;";",Q$1007))),OR(UPPER(TRIM(Datos!Q872&amp;""))="SÍ",UPPER(TRIM(Datos!Q872&amp;""))="SI",UPPER(TRIM(Datos!Q872&amp;""))="NO"),IF(ISNUMBER(Datos!Q872),AND(OR(Q$1005="",Datos!Q872&gt;=Q$1005),OR(Q$1006="",Datos!Q872&lt;=Q$1006)),FALSE),TRUE))))</f>
        <v>0.0</v>
      </c>
      <c r="R872">
        <f>IF(Datos!R872="",0,IF(AND(R$1008&lt;&gt;"",Datos!R872=R$1008),0,IF(R$1004=0,0,1-CHOOSE(R$1004,IF(ISNUMBER(Datos!R872),AND(OR(R$1005="",Datos!R872&gt;=R$1005),OR(R$1006="",Datos!R872&lt;=R$1006)),FALSE),IF(ISNUMBER(Datos!R872),AND(Datos!R872=INT(Datos!R872),AND(OR(R$1005="",Datos!R872&gt;=R$1005),OR(R$1006="",Datos!R872&lt;=R$1006))),FALSE),OR(ISNUMBER(FIND(";"&amp;UPPER(TRIM(Datos!R872&amp;""))&amp;"=",R$1007)),ISNUMBER(FIND(";"&amp;UPPER(TRIM(Datos!R872&amp;""))&amp;";",R$1007))),OR(UPPER(TRIM(Datos!R872&amp;""))="SÍ",UPPER(TRIM(Datos!R872&amp;""))="SI",UPPER(TRIM(Datos!R872&amp;""))="NO"),IF(ISNUMBER(Datos!R872),AND(OR(R$1005="",Datos!R872&gt;=R$1005),OR(R$1006="",Datos!R872&lt;=R$1006)),FALSE),TRUE))))</f>
        <v>0.0</v>
      </c>
      <c r="S872">
        <f>IF(Datos!S872="",0,IF(AND(S$1008&lt;&gt;"",Datos!S872=S$1008),0,IF(S$1004=0,0,1-CHOOSE(S$1004,IF(ISNUMBER(Datos!S872),AND(OR(S$1005="",Datos!S872&gt;=S$1005),OR(S$1006="",Datos!S872&lt;=S$1006)),FALSE),IF(ISNUMBER(Datos!S872),AND(Datos!S872=INT(Datos!S872),AND(OR(S$1005="",Datos!S872&gt;=S$1005),OR(S$1006="",Datos!S872&lt;=S$1006))),FALSE),OR(ISNUMBER(FIND(";"&amp;UPPER(TRIM(Datos!S872&amp;""))&amp;"=",S$1007)),ISNUMBER(FIND(";"&amp;UPPER(TRIM(Datos!S872&amp;""))&amp;";",S$1007))),OR(UPPER(TRIM(Datos!S872&amp;""))="SÍ",UPPER(TRIM(Datos!S872&amp;""))="SI",UPPER(TRIM(Datos!S872&amp;""))="NO"),IF(ISNUMBER(Datos!S872),AND(OR(S$1005="",Datos!S872&gt;=S$1005),OR(S$1006="",Datos!S872&lt;=S$1006)),FALSE),TRUE))))</f>
        <v>0.0</v>
      </c>
      <c r="T872">
        <f>IF(Datos!T872="",0,IF(AND(T$1008&lt;&gt;"",Datos!T872=T$1008),0,IF(T$1004=0,0,1-CHOOSE(T$1004,IF(ISNUMBER(Datos!T872),AND(OR(T$1005="",Datos!T872&gt;=T$1005),OR(T$1006="",Datos!T872&lt;=T$1006)),FALSE),IF(ISNUMBER(Datos!T872),AND(Datos!T872=INT(Datos!T872),AND(OR(T$1005="",Datos!T872&gt;=T$1005),OR(T$1006="",Datos!T872&lt;=T$1006))),FALSE),OR(ISNUMBER(FIND(";"&amp;UPPER(TRIM(Datos!T872&amp;""))&amp;"=",T$1007)),ISNUMBER(FIND(";"&amp;UPPER(TRIM(Datos!T872&amp;""))&amp;";",T$1007))),OR(UPPER(TRIM(Datos!T872&amp;""))="SÍ",UPPER(TRIM(Datos!T872&amp;""))="SI",UPPER(TRIM(Datos!T872&amp;""))="NO"),IF(ISNUMBER(Datos!T872),AND(OR(T$1005="",Datos!T872&gt;=T$1005),OR(T$1006="",Datos!T872&lt;=T$1006)),FALSE),TRUE))))</f>
        <v>0.0</v>
      </c>
      <c r="U872">
        <f>IF(Datos!U872="",0,IF(AND(U$1008&lt;&gt;"",Datos!U872=U$1008),0,IF(U$1004=0,0,1-CHOOSE(U$1004,IF(ISNUMBER(Datos!U872),AND(OR(U$1005="",Datos!U872&gt;=U$1005),OR(U$1006="",Datos!U872&lt;=U$1006)),FALSE),IF(ISNUMBER(Datos!U872),AND(Datos!U872=INT(Datos!U872),AND(OR(U$1005="",Datos!U872&gt;=U$1005),OR(U$1006="",Datos!U872&lt;=U$1006))),FALSE),OR(ISNUMBER(FIND(";"&amp;UPPER(TRIM(Datos!U872&amp;""))&amp;"=",U$1007)),ISNUMBER(FIND(";"&amp;UPPER(TRIM(Datos!U872&amp;""))&amp;";",U$1007))),OR(UPPER(TRIM(Datos!U872&amp;""))="SÍ",UPPER(TRIM(Datos!U872&amp;""))="SI",UPPER(TRIM(Datos!U872&amp;""))="NO"),IF(ISNUMBER(Datos!U872),AND(OR(U$1005="",Datos!U872&gt;=U$1005),OR(U$1006="",Datos!U872&lt;=U$1006)),FALSE),TRUE))))</f>
        <v>0.0</v>
      </c>
      <c r="V872">
        <f>IF(Datos!V872="",0,IF(AND(V$1008&lt;&gt;"",Datos!V872=V$1008),0,IF(V$1004=0,0,1-CHOOSE(V$1004,IF(ISNUMBER(Datos!V872),AND(OR(V$1005="",Datos!V872&gt;=V$1005),OR(V$1006="",Datos!V872&lt;=V$1006)),FALSE),IF(ISNUMBER(Datos!V872),AND(Datos!V872=INT(Datos!V872),AND(OR(V$1005="",Datos!V872&gt;=V$1005),OR(V$1006="",Datos!V872&lt;=V$1006))),FALSE),OR(ISNUMBER(FIND(";"&amp;UPPER(TRIM(Datos!V872&amp;""))&amp;"=",V$1007)),ISNUMBER(FIND(";"&amp;UPPER(TRIM(Datos!V872&amp;""))&amp;";",V$1007))),OR(UPPER(TRIM(Datos!V872&amp;""))="SÍ",UPPER(TRIM(Datos!V872&amp;""))="SI",UPPER(TRIM(Datos!V872&amp;""))="NO"),IF(ISNUMBER(Datos!V872),AND(OR(V$1005="",Datos!V872&gt;=V$1005),OR(V$1006="",Datos!V872&lt;=V$1006)),FALSE),TRUE))))</f>
        <v>0.0</v>
      </c>
      <c r="W872">
        <f>IF(Datos!W872="",0,IF(AND(W$1008&lt;&gt;"",Datos!W872=W$1008),0,IF(W$1004=0,0,1-CHOOSE(W$1004,IF(ISNUMBER(Datos!W872),AND(OR(W$1005="",Datos!W872&gt;=W$1005),OR(W$1006="",Datos!W872&lt;=W$1006)),FALSE),IF(ISNUMBER(Datos!W872),AND(Datos!W872=INT(Datos!W872),AND(OR(W$1005="",Datos!W872&gt;=W$1005),OR(W$1006="",Datos!W872&lt;=W$1006))),FALSE),OR(ISNUMBER(FIND(";"&amp;UPPER(TRIM(Datos!W872&amp;""))&amp;"=",W$1007)),ISNUMBER(FIND(";"&amp;UPPER(TRIM(Datos!W872&amp;""))&amp;";",W$1007))),OR(UPPER(TRIM(Datos!W872&amp;""))="SÍ",UPPER(TRIM(Datos!W872&amp;""))="SI",UPPER(TRIM(Datos!W872&amp;""))="NO"),IF(ISNUMBER(Datos!W872),AND(OR(W$1005="",Datos!W872&gt;=W$1005),OR(W$1006="",Datos!W872&lt;=W$1006)),FALSE),TRUE))))</f>
        <v>0.0</v>
      </c>
      <c r="X872">
        <f>IF(Datos!X872="",0,IF(AND(X$1008&lt;&gt;"",Datos!X872=X$1008),0,IF(X$1004=0,0,1-CHOOSE(X$1004,IF(ISNUMBER(Datos!X872),AND(OR(X$1005="",Datos!X872&gt;=X$1005),OR(X$1006="",Datos!X872&lt;=X$1006)),FALSE),IF(ISNUMBER(Datos!X872),AND(Datos!X872=INT(Datos!X872),AND(OR(X$1005="",Datos!X872&gt;=X$1005),OR(X$1006="",Datos!X872&lt;=X$1006))),FALSE),OR(ISNUMBER(FIND(";"&amp;UPPER(TRIM(Datos!X872&amp;""))&amp;"=",X$1007)),ISNUMBER(FIND(";"&amp;UPPER(TRIM(Datos!X872&amp;""))&amp;";",X$1007))),OR(UPPER(TRIM(Datos!X872&amp;""))="SÍ",UPPER(TRIM(Datos!X872&amp;""))="SI",UPPER(TRIM(Datos!X872&amp;""))="NO"),IF(ISNUMBER(Datos!X872),AND(OR(X$1005="",Datos!X872&gt;=X$1005),OR(X$1006="",Datos!X872&lt;=X$1006)),FALSE),TRUE))))</f>
        <v>0.0</v>
      </c>
      <c r="Y872">
        <f>IF(Datos!Y872="",0,IF(AND(Y$1008&lt;&gt;"",Datos!Y872=Y$1008),0,IF(Y$1004=0,0,1-CHOOSE(Y$1004,IF(ISNUMBER(Datos!Y872),AND(OR(Y$1005="",Datos!Y872&gt;=Y$1005),OR(Y$1006="",Datos!Y872&lt;=Y$1006)),FALSE),IF(ISNUMBER(Datos!Y872),AND(Datos!Y872=INT(Datos!Y872),AND(OR(Y$1005="",Datos!Y872&gt;=Y$1005),OR(Y$1006="",Datos!Y872&lt;=Y$1006))),FALSE),OR(ISNUMBER(FIND(";"&amp;UPPER(TRIM(Datos!Y872&amp;""))&amp;"=",Y$1007)),ISNUMBER(FIND(";"&amp;UPPER(TRIM(Datos!Y872&amp;""))&amp;";",Y$1007))),OR(UPPER(TRIM(Datos!Y872&amp;""))="SÍ",UPPER(TRIM(Datos!Y872&amp;""))="SI",UPPER(TRIM(Datos!Y872&amp;""))="NO"),IF(ISNUMBER(Datos!Y872),AND(OR(Y$1005="",Datos!Y872&gt;=Y$1005),OR(Y$1006="",Datos!Y872&lt;=Y$1006)),FALSE),TRUE))))</f>
        <v>0.0</v>
      </c>
      <c r="Z872">
        <f>IF(Datos!Z872="",0,IF(AND(Z$1008&lt;&gt;"",Datos!Z872=Z$1008),0,IF(Z$1004=0,0,1-CHOOSE(Z$1004,IF(ISNUMBER(Datos!Z872),AND(OR(Z$1005="",Datos!Z872&gt;=Z$1005),OR(Z$1006="",Datos!Z872&lt;=Z$1006)),FALSE),IF(ISNUMBER(Datos!Z872),AND(Datos!Z872=INT(Datos!Z872),AND(OR(Z$1005="",Datos!Z872&gt;=Z$1005),OR(Z$1006="",Datos!Z872&lt;=Z$1006))),FALSE),OR(ISNUMBER(FIND(";"&amp;UPPER(TRIM(Datos!Z872&amp;""))&amp;"=",Z$1007)),ISNUMBER(FIND(";"&amp;UPPER(TRIM(Datos!Z872&amp;""))&amp;";",Z$1007))),OR(UPPER(TRIM(Datos!Z872&amp;""))="SÍ",UPPER(TRIM(Datos!Z872&amp;""))="SI",UPPER(TRIM(Datos!Z872&amp;""))="NO"),IF(ISNUMBER(Datos!Z872),AND(OR(Z$1005="",Datos!Z872&gt;=Z$1005),OR(Z$1006="",Datos!Z872&lt;=Z$1006)),FALSE),TRUE))))</f>
        <v>0.0</v>
      </c>
      <c r="AA872">
        <f>IF(Datos!AA872="",0,IF(AND(AA$1008&lt;&gt;"",Datos!AA872=AA$1008),0,IF(AA$1004=0,0,1-CHOOSE(AA$1004,IF(ISNUMBER(Datos!AA872),AND(OR(AA$1005="",Datos!AA872&gt;=AA$1005),OR(AA$1006="",Datos!AA872&lt;=AA$1006)),FALSE),IF(ISNUMBER(Datos!AA872),AND(Datos!AA872=INT(Datos!AA872),AND(OR(AA$1005="",Datos!AA872&gt;=AA$1005),OR(AA$1006="",Datos!AA872&lt;=AA$1006))),FALSE),OR(ISNUMBER(FIND(";"&amp;UPPER(TRIM(Datos!AA872&amp;""))&amp;"=",AA$1007)),ISNUMBER(FIND(";"&amp;UPPER(TRIM(Datos!AA872&amp;""))&amp;";",AA$1007))),OR(UPPER(TRIM(Datos!AA872&amp;""))="SÍ",UPPER(TRIM(Datos!AA872&amp;""))="SI",UPPER(TRIM(Datos!AA872&amp;""))="NO"),IF(ISNUMBER(Datos!AA872),AND(OR(AA$1005="",Datos!AA872&gt;=AA$1005),OR(AA$1006="",Datos!AA872&lt;=AA$1006)),FALSE),TRUE))))</f>
        <v>0.0</v>
      </c>
      <c r="AB872">
        <f>IF(Datos!AB872="",0,IF(AND(AB$1008&lt;&gt;"",Datos!AB872=AB$1008),0,IF(AB$1004=0,0,1-CHOOSE(AB$1004,IF(ISNUMBER(Datos!AB872),AND(OR(AB$1005="",Datos!AB872&gt;=AB$1005),OR(AB$1006="",Datos!AB872&lt;=AB$1006)),FALSE),IF(ISNUMBER(Datos!AB872),AND(Datos!AB872=INT(Datos!AB872),AND(OR(AB$1005="",Datos!AB872&gt;=AB$1005),OR(AB$1006="",Datos!AB872&lt;=AB$1006))),FALSE),OR(ISNUMBER(FIND(";"&amp;UPPER(TRIM(Datos!AB872&amp;""))&amp;"=",AB$1007)),ISNUMBER(FIND(";"&amp;UPPER(TRIM(Datos!AB872&amp;""))&amp;";",AB$1007))),OR(UPPER(TRIM(Datos!AB872&amp;""))="SÍ",UPPER(TRIM(Datos!AB872&amp;""))="SI",UPPER(TRIM(Datos!AB872&amp;""))="NO"),IF(ISNUMBER(Datos!AB872),AND(OR(AB$1005="",Datos!AB872&gt;=AB$1005),OR(AB$1006="",Datos!AB872&lt;=AB$1006)),FALSE),TRUE))))</f>
        <v>0.0</v>
      </c>
      <c r="AC872">
        <f>IF(Datos!AC872="",0,IF(AND(AC$1008&lt;&gt;"",Datos!AC872=AC$1008),0,IF(AC$1004=0,0,1-CHOOSE(AC$1004,IF(ISNUMBER(Datos!AC872),AND(OR(AC$1005="",Datos!AC872&gt;=AC$1005),OR(AC$1006="",Datos!AC872&lt;=AC$1006)),FALSE),IF(ISNUMBER(Datos!AC872),AND(Datos!AC872=INT(Datos!AC872),AND(OR(AC$1005="",Datos!AC872&gt;=AC$1005),OR(AC$1006="",Datos!AC872&lt;=AC$1006))),FALSE),OR(ISNUMBER(FIND(";"&amp;UPPER(TRIM(Datos!AC872&amp;""))&amp;"=",AC$1007)),ISNUMBER(FIND(";"&amp;UPPER(TRIM(Datos!AC872&amp;""))&amp;";",AC$1007))),OR(UPPER(TRIM(Datos!AC872&amp;""))="SÍ",UPPER(TRIM(Datos!AC872&amp;""))="SI",UPPER(TRIM(Datos!AC872&amp;""))="NO"),IF(ISNUMBER(Datos!AC872),AND(OR(AC$1005="",Datos!AC872&gt;=AC$1005),OR(AC$1006="",Datos!AC872&lt;=AC$1006)),FALSE),TRUE))))</f>
        <v>0.0</v>
      </c>
      <c r="AD872">
        <f>IF(Datos!AD872="",0,IF(AND(AD$1008&lt;&gt;"",Datos!AD872=AD$1008),0,IF(AD$1004=0,0,1-CHOOSE(AD$1004,IF(ISNUMBER(Datos!AD872),AND(OR(AD$1005="",Datos!AD872&gt;=AD$1005),OR(AD$1006="",Datos!AD872&lt;=AD$1006)),FALSE),IF(ISNUMBER(Datos!AD872),AND(Datos!AD872=INT(Datos!AD872),AND(OR(AD$1005="",Datos!AD872&gt;=AD$1005),OR(AD$1006="",Datos!AD872&lt;=AD$1006))),FALSE),OR(ISNUMBER(FIND(";"&amp;UPPER(TRIM(Datos!AD872&amp;""))&amp;"=",AD$1007)),ISNUMBER(FIND(";"&amp;UPPER(TRIM(Datos!AD872&amp;""))&amp;";",AD$1007))),OR(UPPER(TRIM(Datos!AD872&amp;""))="SÍ",UPPER(TRIM(Datos!AD872&amp;""))="SI",UPPER(TRIM(Datos!AD872&amp;""))="NO"),IF(ISNUMBER(Datos!AD872),AND(OR(AD$1005="",Datos!AD872&gt;=AD$1005),OR(AD$1006="",Datos!AD872&lt;=AD$1006)),FALSE),TRUE))))</f>
        <v>0.0</v>
      </c>
      <c r="AE872">
        <f>IF(Datos!AE872="",0,IF(AND(AE$1008&lt;&gt;"",Datos!AE872=AE$1008),0,IF(AE$1004=0,0,1-CHOOSE(AE$1004,IF(ISNUMBER(Datos!AE872),AND(OR(AE$1005="",Datos!AE872&gt;=AE$1005),OR(AE$1006="",Datos!AE872&lt;=AE$1006)),FALSE),IF(ISNUMBER(Datos!AE872),AND(Datos!AE872=INT(Datos!AE872),AND(OR(AE$1005="",Datos!AE872&gt;=AE$1005),OR(AE$1006="",Datos!AE872&lt;=AE$1006))),FALSE),OR(ISNUMBER(FIND(";"&amp;UPPER(TRIM(Datos!AE872&amp;""))&amp;"=",AE$1007)),ISNUMBER(FIND(";"&amp;UPPER(TRIM(Datos!AE872&amp;""))&amp;";",AE$1007))),OR(UPPER(TRIM(Datos!AE872&amp;""))="SÍ",UPPER(TRIM(Datos!AE872&amp;""))="SI",UPPER(TRIM(Datos!AE872&amp;""))="NO"),IF(ISNUMBER(Datos!AE872),AND(OR(AE$1005="",Datos!AE872&gt;=AE$1005),OR(AE$1006="",Datos!AE872&lt;=AE$1006)),FALSE),TRUE))))</f>
        <v>0.0</v>
      </c>
    </row>
    <row r="873" spans="2:31">
      <c r="B873">
        <f>IF(Datos!B873="",0,IF(AND(B$1008&lt;&gt;"",Datos!B873=B$1008),0,IF(B$1004=0,0,1-CHOOSE(B$1004,IF(ISNUMBER(Datos!B873),AND(OR(B$1005="",Datos!B873&gt;=B$1005),OR(B$1006="",Datos!B873&lt;=B$1006)),FALSE),IF(ISNUMBER(Datos!B873),AND(Datos!B873=INT(Datos!B873),AND(OR(B$1005="",Datos!B873&gt;=B$1005),OR(B$1006="",Datos!B873&lt;=B$1006))),FALSE),OR(ISNUMBER(FIND(";"&amp;UPPER(TRIM(Datos!B873&amp;""))&amp;"=",B$1007)),ISNUMBER(FIND(";"&amp;UPPER(TRIM(Datos!B873&amp;""))&amp;";",B$1007))),OR(UPPER(TRIM(Datos!B873&amp;""))="SÍ",UPPER(TRIM(Datos!B873&amp;""))="SI",UPPER(TRIM(Datos!B873&amp;""))="NO"),IF(ISNUMBER(Datos!B873),AND(OR(B$1005="",Datos!B873&gt;=B$1005),OR(B$1006="",Datos!B873&lt;=B$1006)),FALSE),TRUE))))</f>
        <v>0.0</v>
      </c>
      <c r="C873">
        <f>IF(Datos!C873="",0,IF(AND(C$1008&lt;&gt;"",Datos!C873=C$1008),0,IF(C$1004=0,0,1-CHOOSE(C$1004,IF(ISNUMBER(Datos!C873),AND(OR(C$1005="",Datos!C873&gt;=C$1005),OR(C$1006="",Datos!C873&lt;=C$1006)),FALSE),IF(ISNUMBER(Datos!C873),AND(Datos!C873=INT(Datos!C873),AND(OR(C$1005="",Datos!C873&gt;=C$1005),OR(C$1006="",Datos!C873&lt;=C$1006))),FALSE),OR(ISNUMBER(FIND(";"&amp;UPPER(TRIM(Datos!C873&amp;""))&amp;"=",C$1007)),ISNUMBER(FIND(";"&amp;UPPER(TRIM(Datos!C873&amp;""))&amp;";",C$1007))),OR(UPPER(TRIM(Datos!C873&amp;""))="SÍ",UPPER(TRIM(Datos!C873&amp;""))="SI",UPPER(TRIM(Datos!C873&amp;""))="NO"),IF(ISNUMBER(Datos!C873),AND(OR(C$1005="",Datos!C873&gt;=C$1005),OR(C$1006="",Datos!C873&lt;=C$1006)),FALSE),TRUE))))</f>
        <v>0.0</v>
      </c>
      <c r="D873">
        <f>IF(Datos!D873="",0,IF(AND(D$1008&lt;&gt;"",Datos!D873=D$1008),0,IF(D$1004=0,0,1-CHOOSE(D$1004,IF(ISNUMBER(Datos!D873),AND(OR(D$1005="",Datos!D873&gt;=D$1005),OR(D$1006="",Datos!D873&lt;=D$1006)),FALSE),IF(ISNUMBER(Datos!D873),AND(Datos!D873=INT(Datos!D873),AND(OR(D$1005="",Datos!D873&gt;=D$1005),OR(D$1006="",Datos!D873&lt;=D$1006))),FALSE),OR(ISNUMBER(FIND(";"&amp;UPPER(TRIM(Datos!D873&amp;""))&amp;"=",D$1007)),ISNUMBER(FIND(";"&amp;UPPER(TRIM(Datos!D873&amp;""))&amp;";",D$1007))),OR(UPPER(TRIM(Datos!D873&amp;""))="SÍ",UPPER(TRIM(Datos!D873&amp;""))="SI",UPPER(TRIM(Datos!D873&amp;""))="NO"),IF(ISNUMBER(Datos!D873),AND(OR(D$1005="",Datos!D873&gt;=D$1005),OR(D$1006="",Datos!D873&lt;=D$1006)),FALSE),TRUE))))</f>
        <v>0.0</v>
      </c>
      <c r="E873">
        <f>IF(Datos!E873="",0,IF(AND(E$1008&lt;&gt;"",Datos!E873=E$1008),0,IF(E$1004=0,0,1-CHOOSE(E$1004,IF(ISNUMBER(Datos!E873),AND(OR(E$1005="",Datos!E873&gt;=E$1005),OR(E$1006="",Datos!E873&lt;=E$1006)),FALSE),IF(ISNUMBER(Datos!E873),AND(Datos!E873=INT(Datos!E873),AND(OR(E$1005="",Datos!E873&gt;=E$1005),OR(E$1006="",Datos!E873&lt;=E$1006))),FALSE),OR(ISNUMBER(FIND(";"&amp;UPPER(TRIM(Datos!E873&amp;""))&amp;"=",E$1007)),ISNUMBER(FIND(";"&amp;UPPER(TRIM(Datos!E873&amp;""))&amp;";",E$1007))),OR(UPPER(TRIM(Datos!E873&amp;""))="SÍ",UPPER(TRIM(Datos!E873&amp;""))="SI",UPPER(TRIM(Datos!E873&amp;""))="NO"),IF(ISNUMBER(Datos!E873),AND(OR(E$1005="",Datos!E873&gt;=E$1005),OR(E$1006="",Datos!E873&lt;=E$1006)),FALSE),TRUE))))</f>
        <v>0.0</v>
      </c>
      <c r="F873">
        <f>IF(Datos!F873="",0,IF(AND(F$1008&lt;&gt;"",Datos!F873=F$1008),0,IF(F$1004=0,0,1-CHOOSE(F$1004,IF(ISNUMBER(Datos!F873),AND(OR(F$1005="",Datos!F873&gt;=F$1005),OR(F$1006="",Datos!F873&lt;=F$1006)),FALSE),IF(ISNUMBER(Datos!F873),AND(Datos!F873=INT(Datos!F873),AND(OR(F$1005="",Datos!F873&gt;=F$1005),OR(F$1006="",Datos!F873&lt;=F$1006))),FALSE),OR(ISNUMBER(FIND(";"&amp;UPPER(TRIM(Datos!F873&amp;""))&amp;"=",F$1007)),ISNUMBER(FIND(";"&amp;UPPER(TRIM(Datos!F873&amp;""))&amp;";",F$1007))),OR(UPPER(TRIM(Datos!F873&amp;""))="SÍ",UPPER(TRIM(Datos!F873&amp;""))="SI",UPPER(TRIM(Datos!F873&amp;""))="NO"),IF(ISNUMBER(Datos!F873),AND(OR(F$1005="",Datos!F873&gt;=F$1005),OR(F$1006="",Datos!F873&lt;=F$1006)),FALSE),TRUE))))</f>
        <v>0.0</v>
      </c>
      <c r="G873">
        <f>IF(Datos!G873="",0,IF(AND(G$1008&lt;&gt;"",Datos!G873=G$1008),0,IF(G$1004=0,0,1-CHOOSE(G$1004,IF(ISNUMBER(Datos!G873),AND(OR(G$1005="",Datos!G873&gt;=G$1005),OR(G$1006="",Datos!G873&lt;=G$1006)),FALSE),IF(ISNUMBER(Datos!G873),AND(Datos!G873=INT(Datos!G873),AND(OR(G$1005="",Datos!G873&gt;=G$1005),OR(G$1006="",Datos!G873&lt;=G$1006))),FALSE),OR(ISNUMBER(FIND(";"&amp;UPPER(TRIM(Datos!G873&amp;""))&amp;"=",G$1007)),ISNUMBER(FIND(";"&amp;UPPER(TRIM(Datos!G873&amp;""))&amp;";",G$1007))),OR(UPPER(TRIM(Datos!G873&amp;""))="SÍ",UPPER(TRIM(Datos!G873&amp;""))="SI",UPPER(TRIM(Datos!G873&amp;""))="NO"),IF(ISNUMBER(Datos!G873),AND(OR(G$1005="",Datos!G873&gt;=G$1005),OR(G$1006="",Datos!G873&lt;=G$1006)),FALSE),TRUE))))</f>
        <v>0.0</v>
      </c>
      <c r="H873">
        <f>IF(Datos!H873="",0,IF(AND(H$1008&lt;&gt;"",Datos!H873=H$1008),0,IF(H$1004=0,0,1-CHOOSE(H$1004,IF(ISNUMBER(Datos!H873),AND(OR(H$1005="",Datos!H873&gt;=H$1005),OR(H$1006="",Datos!H873&lt;=H$1006)),FALSE),IF(ISNUMBER(Datos!H873),AND(Datos!H873=INT(Datos!H873),AND(OR(H$1005="",Datos!H873&gt;=H$1005),OR(H$1006="",Datos!H873&lt;=H$1006))),FALSE),OR(ISNUMBER(FIND(";"&amp;UPPER(TRIM(Datos!H873&amp;""))&amp;"=",H$1007)),ISNUMBER(FIND(";"&amp;UPPER(TRIM(Datos!H873&amp;""))&amp;";",H$1007))),OR(UPPER(TRIM(Datos!H873&amp;""))="SÍ",UPPER(TRIM(Datos!H873&amp;""))="SI",UPPER(TRIM(Datos!H873&amp;""))="NO"),IF(ISNUMBER(Datos!H873),AND(OR(H$1005="",Datos!H873&gt;=H$1005),OR(H$1006="",Datos!H873&lt;=H$1006)),FALSE),TRUE))))</f>
        <v>0.0</v>
      </c>
      <c r="I873">
        <f>IF(Datos!I873="",0,IF(AND(I$1008&lt;&gt;"",Datos!I873=I$1008),0,IF(I$1004=0,0,1-CHOOSE(I$1004,IF(ISNUMBER(Datos!I873),AND(OR(I$1005="",Datos!I873&gt;=I$1005),OR(I$1006="",Datos!I873&lt;=I$1006)),FALSE),IF(ISNUMBER(Datos!I873),AND(Datos!I873=INT(Datos!I873),AND(OR(I$1005="",Datos!I873&gt;=I$1005),OR(I$1006="",Datos!I873&lt;=I$1006))),FALSE),OR(ISNUMBER(FIND(";"&amp;UPPER(TRIM(Datos!I873&amp;""))&amp;"=",I$1007)),ISNUMBER(FIND(";"&amp;UPPER(TRIM(Datos!I873&amp;""))&amp;";",I$1007))),OR(UPPER(TRIM(Datos!I873&amp;""))="SÍ",UPPER(TRIM(Datos!I873&amp;""))="SI",UPPER(TRIM(Datos!I873&amp;""))="NO"),IF(ISNUMBER(Datos!I873),AND(OR(I$1005="",Datos!I873&gt;=I$1005),OR(I$1006="",Datos!I873&lt;=I$1006)),FALSE),TRUE))))</f>
        <v>0.0</v>
      </c>
      <c r="J873">
        <f>IF(Datos!J873="",0,IF(AND(J$1008&lt;&gt;"",Datos!J873=J$1008),0,IF(J$1004=0,0,1-CHOOSE(J$1004,IF(ISNUMBER(Datos!J873),AND(OR(J$1005="",Datos!J873&gt;=J$1005),OR(J$1006="",Datos!J873&lt;=J$1006)),FALSE),IF(ISNUMBER(Datos!J873),AND(Datos!J873=INT(Datos!J873),AND(OR(J$1005="",Datos!J873&gt;=J$1005),OR(J$1006="",Datos!J873&lt;=J$1006))),FALSE),OR(ISNUMBER(FIND(";"&amp;UPPER(TRIM(Datos!J873&amp;""))&amp;"=",J$1007)),ISNUMBER(FIND(";"&amp;UPPER(TRIM(Datos!J873&amp;""))&amp;";",J$1007))),OR(UPPER(TRIM(Datos!J873&amp;""))="SÍ",UPPER(TRIM(Datos!J873&amp;""))="SI",UPPER(TRIM(Datos!J873&amp;""))="NO"),IF(ISNUMBER(Datos!J873),AND(OR(J$1005="",Datos!J873&gt;=J$1005),OR(J$1006="",Datos!J873&lt;=J$1006)),FALSE),TRUE))))</f>
        <v>0.0</v>
      </c>
      <c r="K873">
        <f>IF(Datos!K873="",0,IF(AND(K$1008&lt;&gt;"",Datos!K873=K$1008),0,IF(K$1004=0,0,1-CHOOSE(K$1004,IF(ISNUMBER(Datos!K873),AND(OR(K$1005="",Datos!K873&gt;=K$1005),OR(K$1006="",Datos!K873&lt;=K$1006)),FALSE),IF(ISNUMBER(Datos!K873),AND(Datos!K873=INT(Datos!K873),AND(OR(K$1005="",Datos!K873&gt;=K$1005),OR(K$1006="",Datos!K873&lt;=K$1006))),FALSE),OR(ISNUMBER(FIND(";"&amp;UPPER(TRIM(Datos!K873&amp;""))&amp;"=",K$1007)),ISNUMBER(FIND(";"&amp;UPPER(TRIM(Datos!K873&amp;""))&amp;";",K$1007))),OR(UPPER(TRIM(Datos!K873&amp;""))="SÍ",UPPER(TRIM(Datos!K873&amp;""))="SI",UPPER(TRIM(Datos!K873&amp;""))="NO"),IF(ISNUMBER(Datos!K873),AND(OR(K$1005="",Datos!K873&gt;=K$1005),OR(K$1006="",Datos!K873&lt;=K$1006)),FALSE),TRUE))))</f>
        <v>0.0</v>
      </c>
      <c r="L873">
        <f>IF(Datos!L873="",0,IF(AND(L$1008&lt;&gt;"",Datos!L873=L$1008),0,IF(L$1004=0,0,1-CHOOSE(L$1004,IF(ISNUMBER(Datos!L873),AND(OR(L$1005="",Datos!L873&gt;=L$1005),OR(L$1006="",Datos!L873&lt;=L$1006)),FALSE),IF(ISNUMBER(Datos!L873),AND(Datos!L873=INT(Datos!L873),AND(OR(L$1005="",Datos!L873&gt;=L$1005),OR(L$1006="",Datos!L873&lt;=L$1006))),FALSE),OR(ISNUMBER(FIND(";"&amp;UPPER(TRIM(Datos!L873&amp;""))&amp;"=",L$1007)),ISNUMBER(FIND(";"&amp;UPPER(TRIM(Datos!L873&amp;""))&amp;";",L$1007))),OR(UPPER(TRIM(Datos!L873&amp;""))="SÍ",UPPER(TRIM(Datos!L873&amp;""))="SI",UPPER(TRIM(Datos!L873&amp;""))="NO"),IF(ISNUMBER(Datos!L873),AND(OR(L$1005="",Datos!L873&gt;=L$1005),OR(L$1006="",Datos!L873&lt;=L$1006)),FALSE),TRUE))))</f>
        <v>0.0</v>
      </c>
      <c r="M873">
        <f>IF(Datos!M873="",0,IF(AND(M$1008&lt;&gt;"",Datos!M873=M$1008),0,IF(M$1004=0,0,1-CHOOSE(M$1004,IF(ISNUMBER(Datos!M873),AND(OR(M$1005="",Datos!M873&gt;=M$1005),OR(M$1006="",Datos!M873&lt;=M$1006)),FALSE),IF(ISNUMBER(Datos!M873),AND(Datos!M873=INT(Datos!M873),AND(OR(M$1005="",Datos!M873&gt;=M$1005),OR(M$1006="",Datos!M873&lt;=M$1006))),FALSE),OR(ISNUMBER(FIND(";"&amp;UPPER(TRIM(Datos!M873&amp;""))&amp;"=",M$1007)),ISNUMBER(FIND(";"&amp;UPPER(TRIM(Datos!M873&amp;""))&amp;";",M$1007))),OR(UPPER(TRIM(Datos!M873&amp;""))="SÍ",UPPER(TRIM(Datos!M873&amp;""))="SI",UPPER(TRIM(Datos!M873&amp;""))="NO"),IF(ISNUMBER(Datos!M873),AND(OR(M$1005="",Datos!M873&gt;=M$1005),OR(M$1006="",Datos!M873&lt;=M$1006)),FALSE),TRUE))))</f>
        <v>0.0</v>
      </c>
      <c r="N873">
        <f>IF(Datos!N873="",0,IF(AND(N$1008&lt;&gt;"",Datos!N873=N$1008),0,IF(N$1004=0,0,1-CHOOSE(N$1004,IF(ISNUMBER(Datos!N873),AND(OR(N$1005="",Datos!N873&gt;=N$1005),OR(N$1006="",Datos!N873&lt;=N$1006)),FALSE),IF(ISNUMBER(Datos!N873),AND(Datos!N873=INT(Datos!N873),AND(OR(N$1005="",Datos!N873&gt;=N$1005),OR(N$1006="",Datos!N873&lt;=N$1006))),FALSE),OR(ISNUMBER(FIND(";"&amp;UPPER(TRIM(Datos!N873&amp;""))&amp;"=",N$1007)),ISNUMBER(FIND(";"&amp;UPPER(TRIM(Datos!N873&amp;""))&amp;";",N$1007))),OR(UPPER(TRIM(Datos!N873&amp;""))="SÍ",UPPER(TRIM(Datos!N873&amp;""))="SI",UPPER(TRIM(Datos!N873&amp;""))="NO"),IF(ISNUMBER(Datos!N873),AND(OR(N$1005="",Datos!N873&gt;=N$1005),OR(N$1006="",Datos!N873&lt;=N$1006)),FALSE),TRUE))))</f>
        <v>0.0</v>
      </c>
      <c r="O873">
        <f>IF(Datos!O873="",0,IF(AND(O$1008&lt;&gt;"",Datos!O873=O$1008),0,IF(O$1004=0,0,1-CHOOSE(O$1004,IF(ISNUMBER(Datos!O873),AND(OR(O$1005="",Datos!O873&gt;=O$1005),OR(O$1006="",Datos!O873&lt;=O$1006)),FALSE),IF(ISNUMBER(Datos!O873),AND(Datos!O873=INT(Datos!O873),AND(OR(O$1005="",Datos!O873&gt;=O$1005),OR(O$1006="",Datos!O873&lt;=O$1006))),FALSE),OR(ISNUMBER(FIND(";"&amp;UPPER(TRIM(Datos!O873&amp;""))&amp;"=",O$1007)),ISNUMBER(FIND(";"&amp;UPPER(TRIM(Datos!O873&amp;""))&amp;";",O$1007))),OR(UPPER(TRIM(Datos!O873&amp;""))="SÍ",UPPER(TRIM(Datos!O873&amp;""))="SI",UPPER(TRIM(Datos!O873&amp;""))="NO"),IF(ISNUMBER(Datos!O873),AND(OR(O$1005="",Datos!O873&gt;=O$1005),OR(O$1006="",Datos!O873&lt;=O$1006)),FALSE),TRUE))))</f>
        <v>0.0</v>
      </c>
      <c r="P873">
        <f>IF(Datos!P873="",0,IF(AND(P$1008&lt;&gt;"",Datos!P873=P$1008),0,IF(P$1004=0,0,1-CHOOSE(P$1004,IF(ISNUMBER(Datos!P873),AND(OR(P$1005="",Datos!P873&gt;=P$1005),OR(P$1006="",Datos!P873&lt;=P$1006)),FALSE),IF(ISNUMBER(Datos!P873),AND(Datos!P873=INT(Datos!P873),AND(OR(P$1005="",Datos!P873&gt;=P$1005),OR(P$1006="",Datos!P873&lt;=P$1006))),FALSE),OR(ISNUMBER(FIND(";"&amp;UPPER(TRIM(Datos!P873&amp;""))&amp;"=",P$1007)),ISNUMBER(FIND(";"&amp;UPPER(TRIM(Datos!P873&amp;""))&amp;";",P$1007))),OR(UPPER(TRIM(Datos!P873&amp;""))="SÍ",UPPER(TRIM(Datos!P873&amp;""))="SI",UPPER(TRIM(Datos!P873&amp;""))="NO"),IF(ISNUMBER(Datos!P873),AND(OR(P$1005="",Datos!P873&gt;=P$1005),OR(P$1006="",Datos!P873&lt;=P$1006)),FALSE),TRUE))))</f>
        <v>0.0</v>
      </c>
      <c r="Q873">
        <f>IF(Datos!Q873="",0,IF(AND(Q$1008&lt;&gt;"",Datos!Q873=Q$1008),0,IF(Q$1004=0,0,1-CHOOSE(Q$1004,IF(ISNUMBER(Datos!Q873),AND(OR(Q$1005="",Datos!Q873&gt;=Q$1005),OR(Q$1006="",Datos!Q873&lt;=Q$1006)),FALSE),IF(ISNUMBER(Datos!Q873),AND(Datos!Q873=INT(Datos!Q873),AND(OR(Q$1005="",Datos!Q873&gt;=Q$1005),OR(Q$1006="",Datos!Q873&lt;=Q$1006))),FALSE),OR(ISNUMBER(FIND(";"&amp;UPPER(TRIM(Datos!Q873&amp;""))&amp;"=",Q$1007)),ISNUMBER(FIND(";"&amp;UPPER(TRIM(Datos!Q873&amp;""))&amp;";",Q$1007))),OR(UPPER(TRIM(Datos!Q873&amp;""))="SÍ",UPPER(TRIM(Datos!Q873&amp;""))="SI",UPPER(TRIM(Datos!Q873&amp;""))="NO"),IF(ISNUMBER(Datos!Q873),AND(OR(Q$1005="",Datos!Q873&gt;=Q$1005),OR(Q$1006="",Datos!Q873&lt;=Q$1006)),FALSE),TRUE))))</f>
        <v>0.0</v>
      </c>
      <c r="R873">
        <f>IF(Datos!R873="",0,IF(AND(R$1008&lt;&gt;"",Datos!R873=R$1008),0,IF(R$1004=0,0,1-CHOOSE(R$1004,IF(ISNUMBER(Datos!R873),AND(OR(R$1005="",Datos!R873&gt;=R$1005),OR(R$1006="",Datos!R873&lt;=R$1006)),FALSE),IF(ISNUMBER(Datos!R873),AND(Datos!R873=INT(Datos!R873),AND(OR(R$1005="",Datos!R873&gt;=R$1005),OR(R$1006="",Datos!R873&lt;=R$1006))),FALSE),OR(ISNUMBER(FIND(";"&amp;UPPER(TRIM(Datos!R873&amp;""))&amp;"=",R$1007)),ISNUMBER(FIND(";"&amp;UPPER(TRIM(Datos!R873&amp;""))&amp;";",R$1007))),OR(UPPER(TRIM(Datos!R873&amp;""))="SÍ",UPPER(TRIM(Datos!R873&amp;""))="SI",UPPER(TRIM(Datos!R873&amp;""))="NO"),IF(ISNUMBER(Datos!R873),AND(OR(R$1005="",Datos!R873&gt;=R$1005),OR(R$1006="",Datos!R873&lt;=R$1006)),FALSE),TRUE))))</f>
        <v>0.0</v>
      </c>
      <c r="S873">
        <f>IF(Datos!S873="",0,IF(AND(S$1008&lt;&gt;"",Datos!S873=S$1008),0,IF(S$1004=0,0,1-CHOOSE(S$1004,IF(ISNUMBER(Datos!S873),AND(OR(S$1005="",Datos!S873&gt;=S$1005),OR(S$1006="",Datos!S873&lt;=S$1006)),FALSE),IF(ISNUMBER(Datos!S873),AND(Datos!S873=INT(Datos!S873),AND(OR(S$1005="",Datos!S873&gt;=S$1005),OR(S$1006="",Datos!S873&lt;=S$1006))),FALSE),OR(ISNUMBER(FIND(";"&amp;UPPER(TRIM(Datos!S873&amp;""))&amp;"=",S$1007)),ISNUMBER(FIND(";"&amp;UPPER(TRIM(Datos!S873&amp;""))&amp;";",S$1007))),OR(UPPER(TRIM(Datos!S873&amp;""))="SÍ",UPPER(TRIM(Datos!S873&amp;""))="SI",UPPER(TRIM(Datos!S873&amp;""))="NO"),IF(ISNUMBER(Datos!S873),AND(OR(S$1005="",Datos!S873&gt;=S$1005),OR(S$1006="",Datos!S873&lt;=S$1006)),FALSE),TRUE))))</f>
        <v>0.0</v>
      </c>
      <c r="T873">
        <f>IF(Datos!T873="",0,IF(AND(T$1008&lt;&gt;"",Datos!T873=T$1008),0,IF(T$1004=0,0,1-CHOOSE(T$1004,IF(ISNUMBER(Datos!T873),AND(OR(T$1005="",Datos!T873&gt;=T$1005),OR(T$1006="",Datos!T873&lt;=T$1006)),FALSE),IF(ISNUMBER(Datos!T873),AND(Datos!T873=INT(Datos!T873),AND(OR(T$1005="",Datos!T873&gt;=T$1005),OR(T$1006="",Datos!T873&lt;=T$1006))),FALSE),OR(ISNUMBER(FIND(";"&amp;UPPER(TRIM(Datos!T873&amp;""))&amp;"=",T$1007)),ISNUMBER(FIND(";"&amp;UPPER(TRIM(Datos!T873&amp;""))&amp;";",T$1007))),OR(UPPER(TRIM(Datos!T873&amp;""))="SÍ",UPPER(TRIM(Datos!T873&amp;""))="SI",UPPER(TRIM(Datos!T873&amp;""))="NO"),IF(ISNUMBER(Datos!T873),AND(OR(T$1005="",Datos!T873&gt;=T$1005),OR(T$1006="",Datos!T873&lt;=T$1006)),FALSE),TRUE))))</f>
        <v>0.0</v>
      </c>
      <c r="U873">
        <f>IF(Datos!U873="",0,IF(AND(U$1008&lt;&gt;"",Datos!U873=U$1008),0,IF(U$1004=0,0,1-CHOOSE(U$1004,IF(ISNUMBER(Datos!U873),AND(OR(U$1005="",Datos!U873&gt;=U$1005),OR(U$1006="",Datos!U873&lt;=U$1006)),FALSE),IF(ISNUMBER(Datos!U873),AND(Datos!U873=INT(Datos!U873),AND(OR(U$1005="",Datos!U873&gt;=U$1005),OR(U$1006="",Datos!U873&lt;=U$1006))),FALSE),OR(ISNUMBER(FIND(";"&amp;UPPER(TRIM(Datos!U873&amp;""))&amp;"=",U$1007)),ISNUMBER(FIND(";"&amp;UPPER(TRIM(Datos!U873&amp;""))&amp;";",U$1007))),OR(UPPER(TRIM(Datos!U873&amp;""))="SÍ",UPPER(TRIM(Datos!U873&amp;""))="SI",UPPER(TRIM(Datos!U873&amp;""))="NO"),IF(ISNUMBER(Datos!U873),AND(OR(U$1005="",Datos!U873&gt;=U$1005),OR(U$1006="",Datos!U873&lt;=U$1006)),FALSE),TRUE))))</f>
        <v>0.0</v>
      </c>
      <c r="V873">
        <f>IF(Datos!V873="",0,IF(AND(V$1008&lt;&gt;"",Datos!V873=V$1008),0,IF(V$1004=0,0,1-CHOOSE(V$1004,IF(ISNUMBER(Datos!V873),AND(OR(V$1005="",Datos!V873&gt;=V$1005),OR(V$1006="",Datos!V873&lt;=V$1006)),FALSE),IF(ISNUMBER(Datos!V873),AND(Datos!V873=INT(Datos!V873),AND(OR(V$1005="",Datos!V873&gt;=V$1005),OR(V$1006="",Datos!V873&lt;=V$1006))),FALSE),OR(ISNUMBER(FIND(";"&amp;UPPER(TRIM(Datos!V873&amp;""))&amp;"=",V$1007)),ISNUMBER(FIND(";"&amp;UPPER(TRIM(Datos!V873&amp;""))&amp;";",V$1007))),OR(UPPER(TRIM(Datos!V873&amp;""))="SÍ",UPPER(TRIM(Datos!V873&amp;""))="SI",UPPER(TRIM(Datos!V873&amp;""))="NO"),IF(ISNUMBER(Datos!V873),AND(OR(V$1005="",Datos!V873&gt;=V$1005),OR(V$1006="",Datos!V873&lt;=V$1006)),FALSE),TRUE))))</f>
        <v>0.0</v>
      </c>
      <c r="W873">
        <f>IF(Datos!W873="",0,IF(AND(W$1008&lt;&gt;"",Datos!W873=W$1008),0,IF(W$1004=0,0,1-CHOOSE(W$1004,IF(ISNUMBER(Datos!W873),AND(OR(W$1005="",Datos!W873&gt;=W$1005),OR(W$1006="",Datos!W873&lt;=W$1006)),FALSE),IF(ISNUMBER(Datos!W873),AND(Datos!W873=INT(Datos!W873),AND(OR(W$1005="",Datos!W873&gt;=W$1005),OR(W$1006="",Datos!W873&lt;=W$1006))),FALSE),OR(ISNUMBER(FIND(";"&amp;UPPER(TRIM(Datos!W873&amp;""))&amp;"=",W$1007)),ISNUMBER(FIND(";"&amp;UPPER(TRIM(Datos!W873&amp;""))&amp;";",W$1007))),OR(UPPER(TRIM(Datos!W873&amp;""))="SÍ",UPPER(TRIM(Datos!W873&amp;""))="SI",UPPER(TRIM(Datos!W873&amp;""))="NO"),IF(ISNUMBER(Datos!W873),AND(OR(W$1005="",Datos!W873&gt;=W$1005),OR(W$1006="",Datos!W873&lt;=W$1006)),FALSE),TRUE))))</f>
        <v>0.0</v>
      </c>
      <c r="X873">
        <f>IF(Datos!X873="",0,IF(AND(X$1008&lt;&gt;"",Datos!X873=X$1008),0,IF(X$1004=0,0,1-CHOOSE(X$1004,IF(ISNUMBER(Datos!X873),AND(OR(X$1005="",Datos!X873&gt;=X$1005),OR(X$1006="",Datos!X873&lt;=X$1006)),FALSE),IF(ISNUMBER(Datos!X873),AND(Datos!X873=INT(Datos!X873),AND(OR(X$1005="",Datos!X873&gt;=X$1005),OR(X$1006="",Datos!X873&lt;=X$1006))),FALSE),OR(ISNUMBER(FIND(";"&amp;UPPER(TRIM(Datos!X873&amp;""))&amp;"=",X$1007)),ISNUMBER(FIND(";"&amp;UPPER(TRIM(Datos!X873&amp;""))&amp;";",X$1007))),OR(UPPER(TRIM(Datos!X873&amp;""))="SÍ",UPPER(TRIM(Datos!X873&amp;""))="SI",UPPER(TRIM(Datos!X873&amp;""))="NO"),IF(ISNUMBER(Datos!X873),AND(OR(X$1005="",Datos!X873&gt;=X$1005),OR(X$1006="",Datos!X873&lt;=X$1006)),FALSE),TRUE))))</f>
        <v>0.0</v>
      </c>
      <c r="Y873">
        <f>IF(Datos!Y873="",0,IF(AND(Y$1008&lt;&gt;"",Datos!Y873=Y$1008),0,IF(Y$1004=0,0,1-CHOOSE(Y$1004,IF(ISNUMBER(Datos!Y873),AND(OR(Y$1005="",Datos!Y873&gt;=Y$1005),OR(Y$1006="",Datos!Y873&lt;=Y$1006)),FALSE),IF(ISNUMBER(Datos!Y873),AND(Datos!Y873=INT(Datos!Y873),AND(OR(Y$1005="",Datos!Y873&gt;=Y$1005),OR(Y$1006="",Datos!Y873&lt;=Y$1006))),FALSE),OR(ISNUMBER(FIND(";"&amp;UPPER(TRIM(Datos!Y873&amp;""))&amp;"=",Y$1007)),ISNUMBER(FIND(";"&amp;UPPER(TRIM(Datos!Y873&amp;""))&amp;";",Y$1007))),OR(UPPER(TRIM(Datos!Y873&amp;""))="SÍ",UPPER(TRIM(Datos!Y873&amp;""))="SI",UPPER(TRIM(Datos!Y873&amp;""))="NO"),IF(ISNUMBER(Datos!Y873),AND(OR(Y$1005="",Datos!Y873&gt;=Y$1005),OR(Y$1006="",Datos!Y873&lt;=Y$1006)),FALSE),TRUE))))</f>
        <v>0.0</v>
      </c>
      <c r="Z873">
        <f>IF(Datos!Z873="",0,IF(AND(Z$1008&lt;&gt;"",Datos!Z873=Z$1008),0,IF(Z$1004=0,0,1-CHOOSE(Z$1004,IF(ISNUMBER(Datos!Z873),AND(OR(Z$1005="",Datos!Z873&gt;=Z$1005),OR(Z$1006="",Datos!Z873&lt;=Z$1006)),FALSE),IF(ISNUMBER(Datos!Z873),AND(Datos!Z873=INT(Datos!Z873),AND(OR(Z$1005="",Datos!Z873&gt;=Z$1005),OR(Z$1006="",Datos!Z873&lt;=Z$1006))),FALSE),OR(ISNUMBER(FIND(";"&amp;UPPER(TRIM(Datos!Z873&amp;""))&amp;"=",Z$1007)),ISNUMBER(FIND(";"&amp;UPPER(TRIM(Datos!Z873&amp;""))&amp;";",Z$1007))),OR(UPPER(TRIM(Datos!Z873&amp;""))="SÍ",UPPER(TRIM(Datos!Z873&amp;""))="SI",UPPER(TRIM(Datos!Z873&amp;""))="NO"),IF(ISNUMBER(Datos!Z873),AND(OR(Z$1005="",Datos!Z873&gt;=Z$1005),OR(Z$1006="",Datos!Z873&lt;=Z$1006)),FALSE),TRUE))))</f>
        <v>0.0</v>
      </c>
      <c r="AA873">
        <f>IF(Datos!AA873="",0,IF(AND(AA$1008&lt;&gt;"",Datos!AA873=AA$1008),0,IF(AA$1004=0,0,1-CHOOSE(AA$1004,IF(ISNUMBER(Datos!AA873),AND(OR(AA$1005="",Datos!AA873&gt;=AA$1005),OR(AA$1006="",Datos!AA873&lt;=AA$1006)),FALSE),IF(ISNUMBER(Datos!AA873),AND(Datos!AA873=INT(Datos!AA873),AND(OR(AA$1005="",Datos!AA873&gt;=AA$1005),OR(AA$1006="",Datos!AA873&lt;=AA$1006))),FALSE),OR(ISNUMBER(FIND(";"&amp;UPPER(TRIM(Datos!AA873&amp;""))&amp;"=",AA$1007)),ISNUMBER(FIND(";"&amp;UPPER(TRIM(Datos!AA873&amp;""))&amp;";",AA$1007))),OR(UPPER(TRIM(Datos!AA873&amp;""))="SÍ",UPPER(TRIM(Datos!AA873&amp;""))="SI",UPPER(TRIM(Datos!AA873&amp;""))="NO"),IF(ISNUMBER(Datos!AA873),AND(OR(AA$1005="",Datos!AA873&gt;=AA$1005),OR(AA$1006="",Datos!AA873&lt;=AA$1006)),FALSE),TRUE))))</f>
        <v>0.0</v>
      </c>
      <c r="AB873">
        <f>IF(Datos!AB873="",0,IF(AND(AB$1008&lt;&gt;"",Datos!AB873=AB$1008),0,IF(AB$1004=0,0,1-CHOOSE(AB$1004,IF(ISNUMBER(Datos!AB873),AND(OR(AB$1005="",Datos!AB873&gt;=AB$1005),OR(AB$1006="",Datos!AB873&lt;=AB$1006)),FALSE),IF(ISNUMBER(Datos!AB873),AND(Datos!AB873=INT(Datos!AB873),AND(OR(AB$1005="",Datos!AB873&gt;=AB$1005),OR(AB$1006="",Datos!AB873&lt;=AB$1006))),FALSE),OR(ISNUMBER(FIND(";"&amp;UPPER(TRIM(Datos!AB873&amp;""))&amp;"=",AB$1007)),ISNUMBER(FIND(";"&amp;UPPER(TRIM(Datos!AB873&amp;""))&amp;";",AB$1007))),OR(UPPER(TRIM(Datos!AB873&amp;""))="SÍ",UPPER(TRIM(Datos!AB873&amp;""))="SI",UPPER(TRIM(Datos!AB873&amp;""))="NO"),IF(ISNUMBER(Datos!AB873),AND(OR(AB$1005="",Datos!AB873&gt;=AB$1005),OR(AB$1006="",Datos!AB873&lt;=AB$1006)),FALSE),TRUE))))</f>
        <v>0.0</v>
      </c>
      <c r="AC873">
        <f>IF(Datos!AC873="",0,IF(AND(AC$1008&lt;&gt;"",Datos!AC873=AC$1008),0,IF(AC$1004=0,0,1-CHOOSE(AC$1004,IF(ISNUMBER(Datos!AC873),AND(OR(AC$1005="",Datos!AC873&gt;=AC$1005),OR(AC$1006="",Datos!AC873&lt;=AC$1006)),FALSE),IF(ISNUMBER(Datos!AC873),AND(Datos!AC873=INT(Datos!AC873),AND(OR(AC$1005="",Datos!AC873&gt;=AC$1005),OR(AC$1006="",Datos!AC873&lt;=AC$1006))),FALSE),OR(ISNUMBER(FIND(";"&amp;UPPER(TRIM(Datos!AC873&amp;""))&amp;"=",AC$1007)),ISNUMBER(FIND(";"&amp;UPPER(TRIM(Datos!AC873&amp;""))&amp;";",AC$1007))),OR(UPPER(TRIM(Datos!AC873&amp;""))="SÍ",UPPER(TRIM(Datos!AC873&amp;""))="SI",UPPER(TRIM(Datos!AC873&amp;""))="NO"),IF(ISNUMBER(Datos!AC873),AND(OR(AC$1005="",Datos!AC873&gt;=AC$1005),OR(AC$1006="",Datos!AC873&lt;=AC$1006)),FALSE),TRUE))))</f>
        <v>0.0</v>
      </c>
      <c r="AD873">
        <f>IF(Datos!AD873="",0,IF(AND(AD$1008&lt;&gt;"",Datos!AD873=AD$1008),0,IF(AD$1004=0,0,1-CHOOSE(AD$1004,IF(ISNUMBER(Datos!AD873),AND(OR(AD$1005="",Datos!AD873&gt;=AD$1005),OR(AD$1006="",Datos!AD873&lt;=AD$1006)),FALSE),IF(ISNUMBER(Datos!AD873),AND(Datos!AD873=INT(Datos!AD873),AND(OR(AD$1005="",Datos!AD873&gt;=AD$1005),OR(AD$1006="",Datos!AD873&lt;=AD$1006))),FALSE),OR(ISNUMBER(FIND(";"&amp;UPPER(TRIM(Datos!AD873&amp;""))&amp;"=",AD$1007)),ISNUMBER(FIND(";"&amp;UPPER(TRIM(Datos!AD873&amp;""))&amp;";",AD$1007))),OR(UPPER(TRIM(Datos!AD873&amp;""))="SÍ",UPPER(TRIM(Datos!AD873&amp;""))="SI",UPPER(TRIM(Datos!AD873&amp;""))="NO"),IF(ISNUMBER(Datos!AD873),AND(OR(AD$1005="",Datos!AD873&gt;=AD$1005),OR(AD$1006="",Datos!AD873&lt;=AD$1006)),FALSE),TRUE))))</f>
        <v>0.0</v>
      </c>
      <c r="AE873">
        <f>IF(Datos!AE873="",0,IF(AND(AE$1008&lt;&gt;"",Datos!AE873=AE$1008),0,IF(AE$1004=0,0,1-CHOOSE(AE$1004,IF(ISNUMBER(Datos!AE873),AND(OR(AE$1005="",Datos!AE873&gt;=AE$1005),OR(AE$1006="",Datos!AE873&lt;=AE$1006)),FALSE),IF(ISNUMBER(Datos!AE873),AND(Datos!AE873=INT(Datos!AE873),AND(OR(AE$1005="",Datos!AE873&gt;=AE$1005),OR(AE$1006="",Datos!AE873&lt;=AE$1006))),FALSE),OR(ISNUMBER(FIND(";"&amp;UPPER(TRIM(Datos!AE873&amp;""))&amp;"=",AE$1007)),ISNUMBER(FIND(";"&amp;UPPER(TRIM(Datos!AE873&amp;""))&amp;";",AE$1007))),OR(UPPER(TRIM(Datos!AE873&amp;""))="SÍ",UPPER(TRIM(Datos!AE873&amp;""))="SI",UPPER(TRIM(Datos!AE873&amp;""))="NO"),IF(ISNUMBER(Datos!AE873),AND(OR(AE$1005="",Datos!AE873&gt;=AE$1005),OR(AE$1006="",Datos!AE873&lt;=AE$1006)),FALSE),TRUE))))</f>
        <v>0.0</v>
      </c>
    </row>
    <row r="874" spans="2:31">
      <c r="B874">
        <f>IF(Datos!B874="",0,IF(AND(B$1008&lt;&gt;"",Datos!B874=B$1008),0,IF(B$1004=0,0,1-CHOOSE(B$1004,IF(ISNUMBER(Datos!B874),AND(OR(B$1005="",Datos!B874&gt;=B$1005),OR(B$1006="",Datos!B874&lt;=B$1006)),FALSE),IF(ISNUMBER(Datos!B874),AND(Datos!B874=INT(Datos!B874),AND(OR(B$1005="",Datos!B874&gt;=B$1005),OR(B$1006="",Datos!B874&lt;=B$1006))),FALSE),OR(ISNUMBER(FIND(";"&amp;UPPER(TRIM(Datos!B874&amp;""))&amp;"=",B$1007)),ISNUMBER(FIND(";"&amp;UPPER(TRIM(Datos!B874&amp;""))&amp;";",B$1007))),OR(UPPER(TRIM(Datos!B874&amp;""))="SÍ",UPPER(TRIM(Datos!B874&amp;""))="SI",UPPER(TRIM(Datos!B874&amp;""))="NO"),IF(ISNUMBER(Datos!B874),AND(OR(B$1005="",Datos!B874&gt;=B$1005),OR(B$1006="",Datos!B874&lt;=B$1006)),FALSE),TRUE))))</f>
        <v>0.0</v>
      </c>
      <c r="C874">
        <f>IF(Datos!C874="",0,IF(AND(C$1008&lt;&gt;"",Datos!C874=C$1008),0,IF(C$1004=0,0,1-CHOOSE(C$1004,IF(ISNUMBER(Datos!C874),AND(OR(C$1005="",Datos!C874&gt;=C$1005),OR(C$1006="",Datos!C874&lt;=C$1006)),FALSE),IF(ISNUMBER(Datos!C874),AND(Datos!C874=INT(Datos!C874),AND(OR(C$1005="",Datos!C874&gt;=C$1005),OR(C$1006="",Datos!C874&lt;=C$1006))),FALSE),OR(ISNUMBER(FIND(";"&amp;UPPER(TRIM(Datos!C874&amp;""))&amp;"=",C$1007)),ISNUMBER(FIND(";"&amp;UPPER(TRIM(Datos!C874&amp;""))&amp;";",C$1007))),OR(UPPER(TRIM(Datos!C874&amp;""))="SÍ",UPPER(TRIM(Datos!C874&amp;""))="SI",UPPER(TRIM(Datos!C874&amp;""))="NO"),IF(ISNUMBER(Datos!C874),AND(OR(C$1005="",Datos!C874&gt;=C$1005),OR(C$1006="",Datos!C874&lt;=C$1006)),FALSE),TRUE))))</f>
        <v>0.0</v>
      </c>
      <c r="D874">
        <f>IF(Datos!D874="",0,IF(AND(D$1008&lt;&gt;"",Datos!D874=D$1008),0,IF(D$1004=0,0,1-CHOOSE(D$1004,IF(ISNUMBER(Datos!D874),AND(OR(D$1005="",Datos!D874&gt;=D$1005),OR(D$1006="",Datos!D874&lt;=D$1006)),FALSE),IF(ISNUMBER(Datos!D874),AND(Datos!D874=INT(Datos!D874),AND(OR(D$1005="",Datos!D874&gt;=D$1005),OR(D$1006="",Datos!D874&lt;=D$1006))),FALSE),OR(ISNUMBER(FIND(";"&amp;UPPER(TRIM(Datos!D874&amp;""))&amp;"=",D$1007)),ISNUMBER(FIND(";"&amp;UPPER(TRIM(Datos!D874&amp;""))&amp;";",D$1007))),OR(UPPER(TRIM(Datos!D874&amp;""))="SÍ",UPPER(TRIM(Datos!D874&amp;""))="SI",UPPER(TRIM(Datos!D874&amp;""))="NO"),IF(ISNUMBER(Datos!D874),AND(OR(D$1005="",Datos!D874&gt;=D$1005),OR(D$1006="",Datos!D874&lt;=D$1006)),FALSE),TRUE))))</f>
        <v>0.0</v>
      </c>
      <c r="E874">
        <f>IF(Datos!E874="",0,IF(AND(E$1008&lt;&gt;"",Datos!E874=E$1008),0,IF(E$1004=0,0,1-CHOOSE(E$1004,IF(ISNUMBER(Datos!E874),AND(OR(E$1005="",Datos!E874&gt;=E$1005),OR(E$1006="",Datos!E874&lt;=E$1006)),FALSE),IF(ISNUMBER(Datos!E874),AND(Datos!E874=INT(Datos!E874),AND(OR(E$1005="",Datos!E874&gt;=E$1005),OR(E$1006="",Datos!E874&lt;=E$1006))),FALSE),OR(ISNUMBER(FIND(";"&amp;UPPER(TRIM(Datos!E874&amp;""))&amp;"=",E$1007)),ISNUMBER(FIND(";"&amp;UPPER(TRIM(Datos!E874&amp;""))&amp;";",E$1007))),OR(UPPER(TRIM(Datos!E874&amp;""))="SÍ",UPPER(TRIM(Datos!E874&amp;""))="SI",UPPER(TRIM(Datos!E874&amp;""))="NO"),IF(ISNUMBER(Datos!E874),AND(OR(E$1005="",Datos!E874&gt;=E$1005),OR(E$1006="",Datos!E874&lt;=E$1006)),FALSE),TRUE))))</f>
        <v>0.0</v>
      </c>
      <c r="F874">
        <f>IF(Datos!F874="",0,IF(AND(F$1008&lt;&gt;"",Datos!F874=F$1008),0,IF(F$1004=0,0,1-CHOOSE(F$1004,IF(ISNUMBER(Datos!F874),AND(OR(F$1005="",Datos!F874&gt;=F$1005),OR(F$1006="",Datos!F874&lt;=F$1006)),FALSE),IF(ISNUMBER(Datos!F874),AND(Datos!F874=INT(Datos!F874),AND(OR(F$1005="",Datos!F874&gt;=F$1005),OR(F$1006="",Datos!F874&lt;=F$1006))),FALSE),OR(ISNUMBER(FIND(";"&amp;UPPER(TRIM(Datos!F874&amp;""))&amp;"=",F$1007)),ISNUMBER(FIND(";"&amp;UPPER(TRIM(Datos!F874&amp;""))&amp;";",F$1007))),OR(UPPER(TRIM(Datos!F874&amp;""))="SÍ",UPPER(TRIM(Datos!F874&amp;""))="SI",UPPER(TRIM(Datos!F874&amp;""))="NO"),IF(ISNUMBER(Datos!F874),AND(OR(F$1005="",Datos!F874&gt;=F$1005),OR(F$1006="",Datos!F874&lt;=F$1006)),FALSE),TRUE))))</f>
        <v>0.0</v>
      </c>
      <c r="G874">
        <f>IF(Datos!G874="",0,IF(AND(G$1008&lt;&gt;"",Datos!G874=G$1008),0,IF(G$1004=0,0,1-CHOOSE(G$1004,IF(ISNUMBER(Datos!G874),AND(OR(G$1005="",Datos!G874&gt;=G$1005),OR(G$1006="",Datos!G874&lt;=G$1006)),FALSE),IF(ISNUMBER(Datos!G874),AND(Datos!G874=INT(Datos!G874),AND(OR(G$1005="",Datos!G874&gt;=G$1005),OR(G$1006="",Datos!G874&lt;=G$1006))),FALSE),OR(ISNUMBER(FIND(";"&amp;UPPER(TRIM(Datos!G874&amp;""))&amp;"=",G$1007)),ISNUMBER(FIND(";"&amp;UPPER(TRIM(Datos!G874&amp;""))&amp;";",G$1007))),OR(UPPER(TRIM(Datos!G874&amp;""))="SÍ",UPPER(TRIM(Datos!G874&amp;""))="SI",UPPER(TRIM(Datos!G874&amp;""))="NO"),IF(ISNUMBER(Datos!G874),AND(OR(G$1005="",Datos!G874&gt;=G$1005),OR(G$1006="",Datos!G874&lt;=G$1006)),FALSE),TRUE))))</f>
        <v>0.0</v>
      </c>
      <c r="H874">
        <f>IF(Datos!H874="",0,IF(AND(H$1008&lt;&gt;"",Datos!H874=H$1008),0,IF(H$1004=0,0,1-CHOOSE(H$1004,IF(ISNUMBER(Datos!H874),AND(OR(H$1005="",Datos!H874&gt;=H$1005),OR(H$1006="",Datos!H874&lt;=H$1006)),FALSE),IF(ISNUMBER(Datos!H874),AND(Datos!H874=INT(Datos!H874),AND(OR(H$1005="",Datos!H874&gt;=H$1005),OR(H$1006="",Datos!H874&lt;=H$1006))),FALSE),OR(ISNUMBER(FIND(";"&amp;UPPER(TRIM(Datos!H874&amp;""))&amp;"=",H$1007)),ISNUMBER(FIND(";"&amp;UPPER(TRIM(Datos!H874&amp;""))&amp;";",H$1007))),OR(UPPER(TRIM(Datos!H874&amp;""))="SÍ",UPPER(TRIM(Datos!H874&amp;""))="SI",UPPER(TRIM(Datos!H874&amp;""))="NO"),IF(ISNUMBER(Datos!H874),AND(OR(H$1005="",Datos!H874&gt;=H$1005),OR(H$1006="",Datos!H874&lt;=H$1006)),FALSE),TRUE))))</f>
        <v>0.0</v>
      </c>
      <c r="I874">
        <f>IF(Datos!I874="",0,IF(AND(I$1008&lt;&gt;"",Datos!I874=I$1008),0,IF(I$1004=0,0,1-CHOOSE(I$1004,IF(ISNUMBER(Datos!I874),AND(OR(I$1005="",Datos!I874&gt;=I$1005),OR(I$1006="",Datos!I874&lt;=I$1006)),FALSE),IF(ISNUMBER(Datos!I874),AND(Datos!I874=INT(Datos!I874),AND(OR(I$1005="",Datos!I874&gt;=I$1005),OR(I$1006="",Datos!I874&lt;=I$1006))),FALSE),OR(ISNUMBER(FIND(";"&amp;UPPER(TRIM(Datos!I874&amp;""))&amp;"=",I$1007)),ISNUMBER(FIND(";"&amp;UPPER(TRIM(Datos!I874&amp;""))&amp;";",I$1007))),OR(UPPER(TRIM(Datos!I874&amp;""))="SÍ",UPPER(TRIM(Datos!I874&amp;""))="SI",UPPER(TRIM(Datos!I874&amp;""))="NO"),IF(ISNUMBER(Datos!I874),AND(OR(I$1005="",Datos!I874&gt;=I$1005),OR(I$1006="",Datos!I874&lt;=I$1006)),FALSE),TRUE))))</f>
        <v>0.0</v>
      </c>
      <c r="J874">
        <f>IF(Datos!J874="",0,IF(AND(J$1008&lt;&gt;"",Datos!J874=J$1008),0,IF(J$1004=0,0,1-CHOOSE(J$1004,IF(ISNUMBER(Datos!J874),AND(OR(J$1005="",Datos!J874&gt;=J$1005),OR(J$1006="",Datos!J874&lt;=J$1006)),FALSE),IF(ISNUMBER(Datos!J874),AND(Datos!J874=INT(Datos!J874),AND(OR(J$1005="",Datos!J874&gt;=J$1005),OR(J$1006="",Datos!J874&lt;=J$1006))),FALSE),OR(ISNUMBER(FIND(";"&amp;UPPER(TRIM(Datos!J874&amp;""))&amp;"=",J$1007)),ISNUMBER(FIND(";"&amp;UPPER(TRIM(Datos!J874&amp;""))&amp;";",J$1007))),OR(UPPER(TRIM(Datos!J874&amp;""))="SÍ",UPPER(TRIM(Datos!J874&amp;""))="SI",UPPER(TRIM(Datos!J874&amp;""))="NO"),IF(ISNUMBER(Datos!J874),AND(OR(J$1005="",Datos!J874&gt;=J$1005),OR(J$1006="",Datos!J874&lt;=J$1006)),FALSE),TRUE))))</f>
        <v>0.0</v>
      </c>
      <c r="K874">
        <f>IF(Datos!K874="",0,IF(AND(K$1008&lt;&gt;"",Datos!K874=K$1008),0,IF(K$1004=0,0,1-CHOOSE(K$1004,IF(ISNUMBER(Datos!K874),AND(OR(K$1005="",Datos!K874&gt;=K$1005),OR(K$1006="",Datos!K874&lt;=K$1006)),FALSE),IF(ISNUMBER(Datos!K874),AND(Datos!K874=INT(Datos!K874),AND(OR(K$1005="",Datos!K874&gt;=K$1005),OR(K$1006="",Datos!K874&lt;=K$1006))),FALSE),OR(ISNUMBER(FIND(";"&amp;UPPER(TRIM(Datos!K874&amp;""))&amp;"=",K$1007)),ISNUMBER(FIND(";"&amp;UPPER(TRIM(Datos!K874&amp;""))&amp;";",K$1007))),OR(UPPER(TRIM(Datos!K874&amp;""))="SÍ",UPPER(TRIM(Datos!K874&amp;""))="SI",UPPER(TRIM(Datos!K874&amp;""))="NO"),IF(ISNUMBER(Datos!K874),AND(OR(K$1005="",Datos!K874&gt;=K$1005),OR(K$1006="",Datos!K874&lt;=K$1006)),FALSE),TRUE))))</f>
        <v>0.0</v>
      </c>
      <c r="L874">
        <f>IF(Datos!L874="",0,IF(AND(L$1008&lt;&gt;"",Datos!L874=L$1008),0,IF(L$1004=0,0,1-CHOOSE(L$1004,IF(ISNUMBER(Datos!L874),AND(OR(L$1005="",Datos!L874&gt;=L$1005),OR(L$1006="",Datos!L874&lt;=L$1006)),FALSE),IF(ISNUMBER(Datos!L874),AND(Datos!L874=INT(Datos!L874),AND(OR(L$1005="",Datos!L874&gt;=L$1005),OR(L$1006="",Datos!L874&lt;=L$1006))),FALSE),OR(ISNUMBER(FIND(";"&amp;UPPER(TRIM(Datos!L874&amp;""))&amp;"=",L$1007)),ISNUMBER(FIND(";"&amp;UPPER(TRIM(Datos!L874&amp;""))&amp;";",L$1007))),OR(UPPER(TRIM(Datos!L874&amp;""))="SÍ",UPPER(TRIM(Datos!L874&amp;""))="SI",UPPER(TRIM(Datos!L874&amp;""))="NO"),IF(ISNUMBER(Datos!L874),AND(OR(L$1005="",Datos!L874&gt;=L$1005),OR(L$1006="",Datos!L874&lt;=L$1006)),FALSE),TRUE))))</f>
        <v>0.0</v>
      </c>
      <c r="M874">
        <f>IF(Datos!M874="",0,IF(AND(M$1008&lt;&gt;"",Datos!M874=M$1008),0,IF(M$1004=0,0,1-CHOOSE(M$1004,IF(ISNUMBER(Datos!M874),AND(OR(M$1005="",Datos!M874&gt;=M$1005),OR(M$1006="",Datos!M874&lt;=M$1006)),FALSE),IF(ISNUMBER(Datos!M874),AND(Datos!M874=INT(Datos!M874),AND(OR(M$1005="",Datos!M874&gt;=M$1005),OR(M$1006="",Datos!M874&lt;=M$1006))),FALSE),OR(ISNUMBER(FIND(";"&amp;UPPER(TRIM(Datos!M874&amp;""))&amp;"=",M$1007)),ISNUMBER(FIND(";"&amp;UPPER(TRIM(Datos!M874&amp;""))&amp;";",M$1007))),OR(UPPER(TRIM(Datos!M874&amp;""))="SÍ",UPPER(TRIM(Datos!M874&amp;""))="SI",UPPER(TRIM(Datos!M874&amp;""))="NO"),IF(ISNUMBER(Datos!M874),AND(OR(M$1005="",Datos!M874&gt;=M$1005),OR(M$1006="",Datos!M874&lt;=M$1006)),FALSE),TRUE))))</f>
        <v>0.0</v>
      </c>
      <c r="N874">
        <f>IF(Datos!N874="",0,IF(AND(N$1008&lt;&gt;"",Datos!N874=N$1008),0,IF(N$1004=0,0,1-CHOOSE(N$1004,IF(ISNUMBER(Datos!N874),AND(OR(N$1005="",Datos!N874&gt;=N$1005),OR(N$1006="",Datos!N874&lt;=N$1006)),FALSE),IF(ISNUMBER(Datos!N874),AND(Datos!N874=INT(Datos!N874),AND(OR(N$1005="",Datos!N874&gt;=N$1005),OR(N$1006="",Datos!N874&lt;=N$1006))),FALSE),OR(ISNUMBER(FIND(";"&amp;UPPER(TRIM(Datos!N874&amp;""))&amp;"=",N$1007)),ISNUMBER(FIND(";"&amp;UPPER(TRIM(Datos!N874&amp;""))&amp;";",N$1007))),OR(UPPER(TRIM(Datos!N874&amp;""))="SÍ",UPPER(TRIM(Datos!N874&amp;""))="SI",UPPER(TRIM(Datos!N874&amp;""))="NO"),IF(ISNUMBER(Datos!N874),AND(OR(N$1005="",Datos!N874&gt;=N$1005),OR(N$1006="",Datos!N874&lt;=N$1006)),FALSE),TRUE))))</f>
        <v>0.0</v>
      </c>
      <c r="O874">
        <f>IF(Datos!O874="",0,IF(AND(O$1008&lt;&gt;"",Datos!O874=O$1008),0,IF(O$1004=0,0,1-CHOOSE(O$1004,IF(ISNUMBER(Datos!O874),AND(OR(O$1005="",Datos!O874&gt;=O$1005),OR(O$1006="",Datos!O874&lt;=O$1006)),FALSE),IF(ISNUMBER(Datos!O874),AND(Datos!O874=INT(Datos!O874),AND(OR(O$1005="",Datos!O874&gt;=O$1005),OR(O$1006="",Datos!O874&lt;=O$1006))),FALSE),OR(ISNUMBER(FIND(";"&amp;UPPER(TRIM(Datos!O874&amp;""))&amp;"=",O$1007)),ISNUMBER(FIND(";"&amp;UPPER(TRIM(Datos!O874&amp;""))&amp;";",O$1007))),OR(UPPER(TRIM(Datos!O874&amp;""))="SÍ",UPPER(TRIM(Datos!O874&amp;""))="SI",UPPER(TRIM(Datos!O874&amp;""))="NO"),IF(ISNUMBER(Datos!O874),AND(OR(O$1005="",Datos!O874&gt;=O$1005),OR(O$1006="",Datos!O874&lt;=O$1006)),FALSE),TRUE))))</f>
        <v>0.0</v>
      </c>
      <c r="P874">
        <f>IF(Datos!P874="",0,IF(AND(P$1008&lt;&gt;"",Datos!P874=P$1008),0,IF(P$1004=0,0,1-CHOOSE(P$1004,IF(ISNUMBER(Datos!P874),AND(OR(P$1005="",Datos!P874&gt;=P$1005),OR(P$1006="",Datos!P874&lt;=P$1006)),FALSE),IF(ISNUMBER(Datos!P874),AND(Datos!P874=INT(Datos!P874),AND(OR(P$1005="",Datos!P874&gt;=P$1005),OR(P$1006="",Datos!P874&lt;=P$1006))),FALSE),OR(ISNUMBER(FIND(";"&amp;UPPER(TRIM(Datos!P874&amp;""))&amp;"=",P$1007)),ISNUMBER(FIND(";"&amp;UPPER(TRIM(Datos!P874&amp;""))&amp;";",P$1007))),OR(UPPER(TRIM(Datos!P874&amp;""))="SÍ",UPPER(TRIM(Datos!P874&amp;""))="SI",UPPER(TRIM(Datos!P874&amp;""))="NO"),IF(ISNUMBER(Datos!P874),AND(OR(P$1005="",Datos!P874&gt;=P$1005),OR(P$1006="",Datos!P874&lt;=P$1006)),FALSE),TRUE))))</f>
        <v>0.0</v>
      </c>
      <c r="Q874">
        <f>IF(Datos!Q874="",0,IF(AND(Q$1008&lt;&gt;"",Datos!Q874=Q$1008),0,IF(Q$1004=0,0,1-CHOOSE(Q$1004,IF(ISNUMBER(Datos!Q874),AND(OR(Q$1005="",Datos!Q874&gt;=Q$1005),OR(Q$1006="",Datos!Q874&lt;=Q$1006)),FALSE),IF(ISNUMBER(Datos!Q874),AND(Datos!Q874=INT(Datos!Q874),AND(OR(Q$1005="",Datos!Q874&gt;=Q$1005),OR(Q$1006="",Datos!Q874&lt;=Q$1006))),FALSE),OR(ISNUMBER(FIND(";"&amp;UPPER(TRIM(Datos!Q874&amp;""))&amp;"=",Q$1007)),ISNUMBER(FIND(";"&amp;UPPER(TRIM(Datos!Q874&amp;""))&amp;";",Q$1007))),OR(UPPER(TRIM(Datos!Q874&amp;""))="SÍ",UPPER(TRIM(Datos!Q874&amp;""))="SI",UPPER(TRIM(Datos!Q874&amp;""))="NO"),IF(ISNUMBER(Datos!Q874),AND(OR(Q$1005="",Datos!Q874&gt;=Q$1005),OR(Q$1006="",Datos!Q874&lt;=Q$1006)),FALSE),TRUE))))</f>
        <v>0.0</v>
      </c>
      <c r="R874">
        <f>IF(Datos!R874="",0,IF(AND(R$1008&lt;&gt;"",Datos!R874=R$1008),0,IF(R$1004=0,0,1-CHOOSE(R$1004,IF(ISNUMBER(Datos!R874),AND(OR(R$1005="",Datos!R874&gt;=R$1005),OR(R$1006="",Datos!R874&lt;=R$1006)),FALSE),IF(ISNUMBER(Datos!R874),AND(Datos!R874=INT(Datos!R874),AND(OR(R$1005="",Datos!R874&gt;=R$1005),OR(R$1006="",Datos!R874&lt;=R$1006))),FALSE),OR(ISNUMBER(FIND(";"&amp;UPPER(TRIM(Datos!R874&amp;""))&amp;"=",R$1007)),ISNUMBER(FIND(";"&amp;UPPER(TRIM(Datos!R874&amp;""))&amp;";",R$1007))),OR(UPPER(TRIM(Datos!R874&amp;""))="SÍ",UPPER(TRIM(Datos!R874&amp;""))="SI",UPPER(TRIM(Datos!R874&amp;""))="NO"),IF(ISNUMBER(Datos!R874),AND(OR(R$1005="",Datos!R874&gt;=R$1005),OR(R$1006="",Datos!R874&lt;=R$1006)),FALSE),TRUE))))</f>
        <v>0.0</v>
      </c>
      <c r="S874">
        <f>IF(Datos!S874="",0,IF(AND(S$1008&lt;&gt;"",Datos!S874=S$1008),0,IF(S$1004=0,0,1-CHOOSE(S$1004,IF(ISNUMBER(Datos!S874),AND(OR(S$1005="",Datos!S874&gt;=S$1005),OR(S$1006="",Datos!S874&lt;=S$1006)),FALSE),IF(ISNUMBER(Datos!S874),AND(Datos!S874=INT(Datos!S874),AND(OR(S$1005="",Datos!S874&gt;=S$1005),OR(S$1006="",Datos!S874&lt;=S$1006))),FALSE),OR(ISNUMBER(FIND(";"&amp;UPPER(TRIM(Datos!S874&amp;""))&amp;"=",S$1007)),ISNUMBER(FIND(";"&amp;UPPER(TRIM(Datos!S874&amp;""))&amp;";",S$1007))),OR(UPPER(TRIM(Datos!S874&amp;""))="SÍ",UPPER(TRIM(Datos!S874&amp;""))="SI",UPPER(TRIM(Datos!S874&amp;""))="NO"),IF(ISNUMBER(Datos!S874),AND(OR(S$1005="",Datos!S874&gt;=S$1005),OR(S$1006="",Datos!S874&lt;=S$1006)),FALSE),TRUE))))</f>
        <v>0.0</v>
      </c>
      <c r="T874">
        <f>IF(Datos!T874="",0,IF(AND(T$1008&lt;&gt;"",Datos!T874=T$1008),0,IF(T$1004=0,0,1-CHOOSE(T$1004,IF(ISNUMBER(Datos!T874),AND(OR(T$1005="",Datos!T874&gt;=T$1005),OR(T$1006="",Datos!T874&lt;=T$1006)),FALSE),IF(ISNUMBER(Datos!T874),AND(Datos!T874=INT(Datos!T874),AND(OR(T$1005="",Datos!T874&gt;=T$1005),OR(T$1006="",Datos!T874&lt;=T$1006))),FALSE),OR(ISNUMBER(FIND(";"&amp;UPPER(TRIM(Datos!T874&amp;""))&amp;"=",T$1007)),ISNUMBER(FIND(";"&amp;UPPER(TRIM(Datos!T874&amp;""))&amp;";",T$1007))),OR(UPPER(TRIM(Datos!T874&amp;""))="SÍ",UPPER(TRIM(Datos!T874&amp;""))="SI",UPPER(TRIM(Datos!T874&amp;""))="NO"),IF(ISNUMBER(Datos!T874),AND(OR(T$1005="",Datos!T874&gt;=T$1005),OR(T$1006="",Datos!T874&lt;=T$1006)),FALSE),TRUE))))</f>
        <v>0.0</v>
      </c>
      <c r="U874">
        <f>IF(Datos!U874="",0,IF(AND(U$1008&lt;&gt;"",Datos!U874=U$1008),0,IF(U$1004=0,0,1-CHOOSE(U$1004,IF(ISNUMBER(Datos!U874),AND(OR(U$1005="",Datos!U874&gt;=U$1005),OR(U$1006="",Datos!U874&lt;=U$1006)),FALSE),IF(ISNUMBER(Datos!U874),AND(Datos!U874=INT(Datos!U874),AND(OR(U$1005="",Datos!U874&gt;=U$1005),OR(U$1006="",Datos!U874&lt;=U$1006))),FALSE),OR(ISNUMBER(FIND(";"&amp;UPPER(TRIM(Datos!U874&amp;""))&amp;"=",U$1007)),ISNUMBER(FIND(";"&amp;UPPER(TRIM(Datos!U874&amp;""))&amp;";",U$1007))),OR(UPPER(TRIM(Datos!U874&amp;""))="SÍ",UPPER(TRIM(Datos!U874&amp;""))="SI",UPPER(TRIM(Datos!U874&amp;""))="NO"),IF(ISNUMBER(Datos!U874),AND(OR(U$1005="",Datos!U874&gt;=U$1005),OR(U$1006="",Datos!U874&lt;=U$1006)),FALSE),TRUE))))</f>
        <v>0.0</v>
      </c>
      <c r="V874">
        <f>IF(Datos!V874="",0,IF(AND(V$1008&lt;&gt;"",Datos!V874=V$1008),0,IF(V$1004=0,0,1-CHOOSE(V$1004,IF(ISNUMBER(Datos!V874),AND(OR(V$1005="",Datos!V874&gt;=V$1005),OR(V$1006="",Datos!V874&lt;=V$1006)),FALSE),IF(ISNUMBER(Datos!V874),AND(Datos!V874=INT(Datos!V874),AND(OR(V$1005="",Datos!V874&gt;=V$1005),OR(V$1006="",Datos!V874&lt;=V$1006))),FALSE),OR(ISNUMBER(FIND(";"&amp;UPPER(TRIM(Datos!V874&amp;""))&amp;"=",V$1007)),ISNUMBER(FIND(";"&amp;UPPER(TRIM(Datos!V874&amp;""))&amp;";",V$1007))),OR(UPPER(TRIM(Datos!V874&amp;""))="SÍ",UPPER(TRIM(Datos!V874&amp;""))="SI",UPPER(TRIM(Datos!V874&amp;""))="NO"),IF(ISNUMBER(Datos!V874),AND(OR(V$1005="",Datos!V874&gt;=V$1005),OR(V$1006="",Datos!V874&lt;=V$1006)),FALSE),TRUE))))</f>
        <v>0.0</v>
      </c>
      <c r="W874">
        <f>IF(Datos!W874="",0,IF(AND(W$1008&lt;&gt;"",Datos!W874=W$1008),0,IF(W$1004=0,0,1-CHOOSE(W$1004,IF(ISNUMBER(Datos!W874),AND(OR(W$1005="",Datos!W874&gt;=W$1005),OR(W$1006="",Datos!W874&lt;=W$1006)),FALSE),IF(ISNUMBER(Datos!W874),AND(Datos!W874=INT(Datos!W874),AND(OR(W$1005="",Datos!W874&gt;=W$1005),OR(W$1006="",Datos!W874&lt;=W$1006))),FALSE),OR(ISNUMBER(FIND(";"&amp;UPPER(TRIM(Datos!W874&amp;""))&amp;"=",W$1007)),ISNUMBER(FIND(";"&amp;UPPER(TRIM(Datos!W874&amp;""))&amp;";",W$1007))),OR(UPPER(TRIM(Datos!W874&amp;""))="SÍ",UPPER(TRIM(Datos!W874&amp;""))="SI",UPPER(TRIM(Datos!W874&amp;""))="NO"),IF(ISNUMBER(Datos!W874),AND(OR(W$1005="",Datos!W874&gt;=W$1005),OR(W$1006="",Datos!W874&lt;=W$1006)),FALSE),TRUE))))</f>
        <v>0.0</v>
      </c>
      <c r="X874">
        <f>IF(Datos!X874="",0,IF(AND(X$1008&lt;&gt;"",Datos!X874=X$1008),0,IF(X$1004=0,0,1-CHOOSE(X$1004,IF(ISNUMBER(Datos!X874),AND(OR(X$1005="",Datos!X874&gt;=X$1005),OR(X$1006="",Datos!X874&lt;=X$1006)),FALSE),IF(ISNUMBER(Datos!X874),AND(Datos!X874=INT(Datos!X874),AND(OR(X$1005="",Datos!X874&gt;=X$1005),OR(X$1006="",Datos!X874&lt;=X$1006))),FALSE),OR(ISNUMBER(FIND(";"&amp;UPPER(TRIM(Datos!X874&amp;""))&amp;"=",X$1007)),ISNUMBER(FIND(";"&amp;UPPER(TRIM(Datos!X874&amp;""))&amp;";",X$1007))),OR(UPPER(TRIM(Datos!X874&amp;""))="SÍ",UPPER(TRIM(Datos!X874&amp;""))="SI",UPPER(TRIM(Datos!X874&amp;""))="NO"),IF(ISNUMBER(Datos!X874),AND(OR(X$1005="",Datos!X874&gt;=X$1005),OR(X$1006="",Datos!X874&lt;=X$1006)),FALSE),TRUE))))</f>
        <v>0.0</v>
      </c>
      <c r="Y874">
        <f>IF(Datos!Y874="",0,IF(AND(Y$1008&lt;&gt;"",Datos!Y874=Y$1008),0,IF(Y$1004=0,0,1-CHOOSE(Y$1004,IF(ISNUMBER(Datos!Y874),AND(OR(Y$1005="",Datos!Y874&gt;=Y$1005),OR(Y$1006="",Datos!Y874&lt;=Y$1006)),FALSE),IF(ISNUMBER(Datos!Y874),AND(Datos!Y874=INT(Datos!Y874),AND(OR(Y$1005="",Datos!Y874&gt;=Y$1005),OR(Y$1006="",Datos!Y874&lt;=Y$1006))),FALSE),OR(ISNUMBER(FIND(";"&amp;UPPER(TRIM(Datos!Y874&amp;""))&amp;"=",Y$1007)),ISNUMBER(FIND(";"&amp;UPPER(TRIM(Datos!Y874&amp;""))&amp;";",Y$1007))),OR(UPPER(TRIM(Datos!Y874&amp;""))="SÍ",UPPER(TRIM(Datos!Y874&amp;""))="SI",UPPER(TRIM(Datos!Y874&amp;""))="NO"),IF(ISNUMBER(Datos!Y874),AND(OR(Y$1005="",Datos!Y874&gt;=Y$1005),OR(Y$1006="",Datos!Y874&lt;=Y$1006)),FALSE),TRUE))))</f>
        <v>0.0</v>
      </c>
      <c r="Z874">
        <f>IF(Datos!Z874="",0,IF(AND(Z$1008&lt;&gt;"",Datos!Z874=Z$1008),0,IF(Z$1004=0,0,1-CHOOSE(Z$1004,IF(ISNUMBER(Datos!Z874),AND(OR(Z$1005="",Datos!Z874&gt;=Z$1005),OR(Z$1006="",Datos!Z874&lt;=Z$1006)),FALSE),IF(ISNUMBER(Datos!Z874),AND(Datos!Z874=INT(Datos!Z874),AND(OR(Z$1005="",Datos!Z874&gt;=Z$1005),OR(Z$1006="",Datos!Z874&lt;=Z$1006))),FALSE),OR(ISNUMBER(FIND(";"&amp;UPPER(TRIM(Datos!Z874&amp;""))&amp;"=",Z$1007)),ISNUMBER(FIND(";"&amp;UPPER(TRIM(Datos!Z874&amp;""))&amp;";",Z$1007))),OR(UPPER(TRIM(Datos!Z874&amp;""))="SÍ",UPPER(TRIM(Datos!Z874&amp;""))="SI",UPPER(TRIM(Datos!Z874&amp;""))="NO"),IF(ISNUMBER(Datos!Z874),AND(OR(Z$1005="",Datos!Z874&gt;=Z$1005),OR(Z$1006="",Datos!Z874&lt;=Z$1006)),FALSE),TRUE))))</f>
        <v>0.0</v>
      </c>
      <c r="AA874">
        <f>IF(Datos!AA874="",0,IF(AND(AA$1008&lt;&gt;"",Datos!AA874=AA$1008),0,IF(AA$1004=0,0,1-CHOOSE(AA$1004,IF(ISNUMBER(Datos!AA874),AND(OR(AA$1005="",Datos!AA874&gt;=AA$1005),OR(AA$1006="",Datos!AA874&lt;=AA$1006)),FALSE),IF(ISNUMBER(Datos!AA874),AND(Datos!AA874=INT(Datos!AA874),AND(OR(AA$1005="",Datos!AA874&gt;=AA$1005),OR(AA$1006="",Datos!AA874&lt;=AA$1006))),FALSE),OR(ISNUMBER(FIND(";"&amp;UPPER(TRIM(Datos!AA874&amp;""))&amp;"=",AA$1007)),ISNUMBER(FIND(";"&amp;UPPER(TRIM(Datos!AA874&amp;""))&amp;";",AA$1007))),OR(UPPER(TRIM(Datos!AA874&amp;""))="SÍ",UPPER(TRIM(Datos!AA874&amp;""))="SI",UPPER(TRIM(Datos!AA874&amp;""))="NO"),IF(ISNUMBER(Datos!AA874),AND(OR(AA$1005="",Datos!AA874&gt;=AA$1005),OR(AA$1006="",Datos!AA874&lt;=AA$1006)),FALSE),TRUE))))</f>
        <v>0.0</v>
      </c>
      <c r="AB874">
        <f>IF(Datos!AB874="",0,IF(AND(AB$1008&lt;&gt;"",Datos!AB874=AB$1008),0,IF(AB$1004=0,0,1-CHOOSE(AB$1004,IF(ISNUMBER(Datos!AB874),AND(OR(AB$1005="",Datos!AB874&gt;=AB$1005),OR(AB$1006="",Datos!AB874&lt;=AB$1006)),FALSE),IF(ISNUMBER(Datos!AB874),AND(Datos!AB874=INT(Datos!AB874),AND(OR(AB$1005="",Datos!AB874&gt;=AB$1005),OR(AB$1006="",Datos!AB874&lt;=AB$1006))),FALSE),OR(ISNUMBER(FIND(";"&amp;UPPER(TRIM(Datos!AB874&amp;""))&amp;"=",AB$1007)),ISNUMBER(FIND(";"&amp;UPPER(TRIM(Datos!AB874&amp;""))&amp;";",AB$1007))),OR(UPPER(TRIM(Datos!AB874&amp;""))="SÍ",UPPER(TRIM(Datos!AB874&amp;""))="SI",UPPER(TRIM(Datos!AB874&amp;""))="NO"),IF(ISNUMBER(Datos!AB874),AND(OR(AB$1005="",Datos!AB874&gt;=AB$1005),OR(AB$1006="",Datos!AB874&lt;=AB$1006)),FALSE),TRUE))))</f>
        <v>0.0</v>
      </c>
      <c r="AC874">
        <f>IF(Datos!AC874="",0,IF(AND(AC$1008&lt;&gt;"",Datos!AC874=AC$1008),0,IF(AC$1004=0,0,1-CHOOSE(AC$1004,IF(ISNUMBER(Datos!AC874),AND(OR(AC$1005="",Datos!AC874&gt;=AC$1005),OR(AC$1006="",Datos!AC874&lt;=AC$1006)),FALSE),IF(ISNUMBER(Datos!AC874),AND(Datos!AC874=INT(Datos!AC874),AND(OR(AC$1005="",Datos!AC874&gt;=AC$1005),OR(AC$1006="",Datos!AC874&lt;=AC$1006))),FALSE),OR(ISNUMBER(FIND(";"&amp;UPPER(TRIM(Datos!AC874&amp;""))&amp;"=",AC$1007)),ISNUMBER(FIND(";"&amp;UPPER(TRIM(Datos!AC874&amp;""))&amp;";",AC$1007))),OR(UPPER(TRIM(Datos!AC874&amp;""))="SÍ",UPPER(TRIM(Datos!AC874&amp;""))="SI",UPPER(TRIM(Datos!AC874&amp;""))="NO"),IF(ISNUMBER(Datos!AC874),AND(OR(AC$1005="",Datos!AC874&gt;=AC$1005),OR(AC$1006="",Datos!AC874&lt;=AC$1006)),FALSE),TRUE))))</f>
        <v>0.0</v>
      </c>
      <c r="AD874">
        <f>IF(Datos!AD874="",0,IF(AND(AD$1008&lt;&gt;"",Datos!AD874=AD$1008),0,IF(AD$1004=0,0,1-CHOOSE(AD$1004,IF(ISNUMBER(Datos!AD874),AND(OR(AD$1005="",Datos!AD874&gt;=AD$1005),OR(AD$1006="",Datos!AD874&lt;=AD$1006)),FALSE),IF(ISNUMBER(Datos!AD874),AND(Datos!AD874=INT(Datos!AD874),AND(OR(AD$1005="",Datos!AD874&gt;=AD$1005),OR(AD$1006="",Datos!AD874&lt;=AD$1006))),FALSE),OR(ISNUMBER(FIND(";"&amp;UPPER(TRIM(Datos!AD874&amp;""))&amp;"=",AD$1007)),ISNUMBER(FIND(";"&amp;UPPER(TRIM(Datos!AD874&amp;""))&amp;";",AD$1007))),OR(UPPER(TRIM(Datos!AD874&amp;""))="SÍ",UPPER(TRIM(Datos!AD874&amp;""))="SI",UPPER(TRIM(Datos!AD874&amp;""))="NO"),IF(ISNUMBER(Datos!AD874),AND(OR(AD$1005="",Datos!AD874&gt;=AD$1005),OR(AD$1006="",Datos!AD874&lt;=AD$1006)),FALSE),TRUE))))</f>
        <v>0.0</v>
      </c>
      <c r="AE874">
        <f>IF(Datos!AE874="",0,IF(AND(AE$1008&lt;&gt;"",Datos!AE874=AE$1008),0,IF(AE$1004=0,0,1-CHOOSE(AE$1004,IF(ISNUMBER(Datos!AE874),AND(OR(AE$1005="",Datos!AE874&gt;=AE$1005),OR(AE$1006="",Datos!AE874&lt;=AE$1006)),FALSE),IF(ISNUMBER(Datos!AE874),AND(Datos!AE874=INT(Datos!AE874),AND(OR(AE$1005="",Datos!AE874&gt;=AE$1005),OR(AE$1006="",Datos!AE874&lt;=AE$1006))),FALSE),OR(ISNUMBER(FIND(";"&amp;UPPER(TRIM(Datos!AE874&amp;""))&amp;"=",AE$1007)),ISNUMBER(FIND(";"&amp;UPPER(TRIM(Datos!AE874&amp;""))&amp;";",AE$1007))),OR(UPPER(TRIM(Datos!AE874&amp;""))="SÍ",UPPER(TRIM(Datos!AE874&amp;""))="SI",UPPER(TRIM(Datos!AE874&amp;""))="NO"),IF(ISNUMBER(Datos!AE874),AND(OR(AE$1005="",Datos!AE874&gt;=AE$1005),OR(AE$1006="",Datos!AE874&lt;=AE$1006)),FALSE),TRUE))))</f>
        <v>0.0</v>
      </c>
    </row>
    <row r="875" spans="2:31">
      <c r="B875">
        <f>IF(Datos!B875="",0,IF(AND(B$1008&lt;&gt;"",Datos!B875=B$1008),0,IF(B$1004=0,0,1-CHOOSE(B$1004,IF(ISNUMBER(Datos!B875),AND(OR(B$1005="",Datos!B875&gt;=B$1005),OR(B$1006="",Datos!B875&lt;=B$1006)),FALSE),IF(ISNUMBER(Datos!B875),AND(Datos!B875=INT(Datos!B875),AND(OR(B$1005="",Datos!B875&gt;=B$1005),OR(B$1006="",Datos!B875&lt;=B$1006))),FALSE),OR(ISNUMBER(FIND(";"&amp;UPPER(TRIM(Datos!B875&amp;""))&amp;"=",B$1007)),ISNUMBER(FIND(";"&amp;UPPER(TRIM(Datos!B875&amp;""))&amp;";",B$1007))),OR(UPPER(TRIM(Datos!B875&amp;""))="SÍ",UPPER(TRIM(Datos!B875&amp;""))="SI",UPPER(TRIM(Datos!B875&amp;""))="NO"),IF(ISNUMBER(Datos!B875),AND(OR(B$1005="",Datos!B875&gt;=B$1005),OR(B$1006="",Datos!B875&lt;=B$1006)),FALSE),TRUE))))</f>
        <v>0.0</v>
      </c>
      <c r="C875">
        <f>IF(Datos!C875="",0,IF(AND(C$1008&lt;&gt;"",Datos!C875=C$1008),0,IF(C$1004=0,0,1-CHOOSE(C$1004,IF(ISNUMBER(Datos!C875),AND(OR(C$1005="",Datos!C875&gt;=C$1005),OR(C$1006="",Datos!C875&lt;=C$1006)),FALSE),IF(ISNUMBER(Datos!C875),AND(Datos!C875=INT(Datos!C875),AND(OR(C$1005="",Datos!C875&gt;=C$1005),OR(C$1006="",Datos!C875&lt;=C$1006))),FALSE),OR(ISNUMBER(FIND(";"&amp;UPPER(TRIM(Datos!C875&amp;""))&amp;"=",C$1007)),ISNUMBER(FIND(";"&amp;UPPER(TRIM(Datos!C875&amp;""))&amp;";",C$1007))),OR(UPPER(TRIM(Datos!C875&amp;""))="SÍ",UPPER(TRIM(Datos!C875&amp;""))="SI",UPPER(TRIM(Datos!C875&amp;""))="NO"),IF(ISNUMBER(Datos!C875),AND(OR(C$1005="",Datos!C875&gt;=C$1005),OR(C$1006="",Datos!C875&lt;=C$1006)),FALSE),TRUE))))</f>
        <v>0.0</v>
      </c>
      <c r="D875">
        <f>IF(Datos!D875="",0,IF(AND(D$1008&lt;&gt;"",Datos!D875=D$1008),0,IF(D$1004=0,0,1-CHOOSE(D$1004,IF(ISNUMBER(Datos!D875),AND(OR(D$1005="",Datos!D875&gt;=D$1005),OR(D$1006="",Datos!D875&lt;=D$1006)),FALSE),IF(ISNUMBER(Datos!D875),AND(Datos!D875=INT(Datos!D875),AND(OR(D$1005="",Datos!D875&gt;=D$1005),OR(D$1006="",Datos!D875&lt;=D$1006))),FALSE),OR(ISNUMBER(FIND(";"&amp;UPPER(TRIM(Datos!D875&amp;""))&amp;"=",D$1007)),ISNUMBER(FIND(";"&amp;UPPER(TRIM(Datos!D875&amp;""))&amp;";",D$1007))),OR(UPPER(TRIM(Datos!D875&amp;""))="SÍ",UPPER(TRIM(Datos!D875&amp;""))="SI",UPPER(TRIM(Datos!D875&amp;""))="NO"),IF(ISNUMBER(Datos!D875),AND(OR(D$1005="",Datos!D875&gt;=D$1005),OR(D$1006="",Datos!D875&lt;=D$1006)),FALSE),TRUE))))</f>
        <v>0.0</v>
      </c>
      <c r="E875">
        <f>IF(Datos!E875="",0,IF(AND(E$1008&lt;&gt;"",Datos!E875=E$1008),0,IF(E$1004=0,0,1-CHOOSE(E$1004,IF(ISNUMBER(Datos!E875),AND(OR(E$1005="",Datos!E875&gt;=E$1005),OR(E$1006="",Datos!E875&lt;=E$1006)),FALSE),IF(ISNUMBER(Datos!E875),AND(Datos!E875=INT(Datos!E875),AND(OR(E$1005="",Datos!E875&gt;=E$1005),OR(E$1006="",Datos!E875&lt;=E$1006))),FALSE),OR(ISNUMBER(FIND(";"&amp;UPPER(TRIM(Datos!E875&amp;""))&amp;"=",E$1007)),ISNUMBER(FIND(";"&amp;UPPER(TRIM(Datos!E875&amp;""))&amp;";",E$1007))),OR(UPPER(TRIM(Datos!E875&amp;""))="SÍ",UPPER(TRIM(Datos!E875&amp;""))="SI",UPPER(TRIM(Datos!E875&amp;""))="NO"),IF(ISNUMBER(Datos!E875),AND(OR(E$1005="",Datos!E875&gt;=E$1005),OR(E$1006="",Datos!E875&lt;=E$1006)),FALSE),TRUE))))</f>
        <v>0.0</v>
      </c>
      <c r="F875">
        <f>IF(Datos!F875="",0,IF(AND(F$1008&lt;&gt;"",Datos!F875=F$1008),0,IF(F$1004=0,0,1-CHOOSE(F$1004,IF(ISNUMBER(Datos!F875),AND(OR(F$1005="",Datos!F875&gt;=F$1005),OR(F$1006="",Datos!F875&lt;=F$1006)),FALSE),IF(ISNUMBER(Datos!F875),AND(Datos!F875=INT(Datos!F875),AND(OR(F$1005="",Datos!F875&gt;=F$1005),OR(F$1006="",Datos!F875&lt;=F$1006))),FALSE),OR(ISNUMBER(FIND(";"&amp;UPPER(TRIM(Datos!F875&amp;""))&amp;"=",F$1007)),ISNUMBER(FIND(";"&amp;UPPER(TRIM(Datos!F875&amp;""))&amp;";",F$1007))),OR(UPPER(TRIM(Datos!F875&amp;""))="SÍ",UPPER(TRIM(Datos!F875&amp;""))="SI",UPPER(TRIM(Datos!F875&amp;""))="NO"),IF(ISNUMBER(Datos!F875),AND(OR(F$1005="",Datos!F875&gt;=F$1005),OR(F$1006="",Datos!F875&lt;=F$1006)),FALSE),TRUE))))</f>
        <v>0.0</v>
      </c>
      <c r="G875">
        <f>IF(Datos!G875="",0,IF(AND(G$1008&lt;&gt;"",Datos!G875=G$1008),0,IF(G$1004=0,0,1-CHOOSE(G$1004,IF(ISNUMBER(Datos!G875),AND(OR(G$1005="",Datos!G875&gt;=G$1005),OR(G$1006="",Datos!G875&lt;=G$1006)),FALSE),IF(ISNUMBER(Datos!G875),AND(Datos!G875=INT(Datos!G875),AND(OR(G$1005="",Datos!G875&gt;=G$1005),OR(G$1006="",Datos!G875&lt;=G$1006))),FALSE),OR(ISNUMBER(FIND(";"&amp;UPPER(TRIM(Datos!G875&amp;""))&amp;"=",G$1007)),ISNUMBER(FIND(";"&amp;UPPER(TRIM(Datos!G875&amp;""))&amp;";",G$1007))),OR(UPPER(TRIM(Datos!G875&amp;""))="SÍ",UPPER(TRIM(Datos!G875&amp;""))="SI",UPPER(TRIM(Datos!G875&amp;""))="NO"),IF(ISNUMBER(Datos!G875),AND(OR(G$1005="",Datos!G875&gt;=G$1005),OR(G$1006="",Datos!G875&lt;=G$1006)),FALSE),TRUE))))</f>
        <v>0.0</v>
      </c>
      <c r="H875">
        <f>IF(Datos!H875="",0,IF(AND(H$1008&lt;&gt;"",Datos!H875=H$1008),0,IF(H$1004=0,0,1-CHOOSE(H$1004,IF(ISNUMBER(Datos!H875),AND(OR(H$1005="",Datos!H875&gt;=H$1005),OR(H$1006="",Datos!H875&lt;=H$1006)),FALSE),IF(ISNUMBER(Datos!H875),AND(Datos!H875=INT(Datos!H875),AND(OR(H$1005="",Datos!H875&gt;=H$1005),OR(H$1006="",Datos!H875&lt;=H$1006))),FALSE),OR(ISNUMBER(FIND(";"&amp;UPPER(TRIM(Datos!H875&amp;""))&amp;"=",H$1007)),ISNUMBER(FIND(";"&amp;UPPER(TRIM(Datos!H875&amp;""))&amp;";",H$1007))),OR(UPPER(TRIM(Datos!H875&amp;""))="SÍ",UPPER(TRIM(Datos!H875&amp;""))="SI",UPPER(TRIM(Datos!H875&amp;""))="NO"),IF(ISNUMBER(Datos!H875),AND(OR(H$1005="",Datos!H875&gt;=H$1005),OR(H$1006="",Datos!H875&lt;=H$1006)),FALSE),TRUE))))</f>
        <v>0.0</v>
      </c>
      <c r="I875">
        <f>IF(Datos!I875="",0,IF(AND(I$1008&lt;&gt;"",Datos!I875=I$1008),0,IF(I$1004=0,0,1-CHOOSE(I$1004,IF(ISNUMBER(Datos!I875),AND(OR(I$1005="",Datos!I875&gt;=I$1005),OR(I$1006="",Datos!I875&lt;=I$1006)),FALSE),IF(ISNUMBER(Datos!I875),AND(Datos!I875=INT(Datos!I875),AND(OR(I$1005="",Datos!I875&gt;=I$1005),OR(I$1006="",Datos!I875&lt;=I$1006))),FALSE),OR(ISNUMBER(FIND(";"&amp;UPPER(TRIM(Datos!I875&amp;""))&amp;"=",I$1007)),ISNUMBER(FIND(";"&amp;UPPER(TRIM(Datos!I875&amp;""))&amp;";",I$1007))),OR(UPPER(TRIM(Datos!I875&amp;""))="SÍ",UPPER(TRIM(Datos!I875&amp;""))="SI",UPPER(TRIM(Datos!I875&amp;""))="NO"),IF(ISNUMBER(Datos!I875),AND(OR(I$1005="",Datos!I875&gt;=I$1005),OR(I$1006="",Datos!I875&lt;=I$1006)),FALSE),TRUE))))</f>
        <v>0.0</v>
      </c>
      <c r="J875">
        <f>IF(Datos!J875="",0,IF(AND(J$1008&lt;&gt;"",Datos!J875=J$1008),0,IF(J$1004=0,0,1-CHOOSE(J$1004,IF(ISNUMBER(Datos!J875),AND(OR(J$1005="",Datos!J875&gt;=J$1005),OR(J$1006="",Datos!J875&lt;=J$1006)),FALSE),IF(ISNUMBER(Datos!J875),AND(Datos!J875=INT(Datos!J875),AND(OR(J$1005="",Datos!J875&gt;=J$1005),OR(J$1006="",Datos!J875&lt;=J$1006))),FALSE),OR(ISNUMBER(FIND(";"&amp;UPPER(TRIM(Datos!J875&amp;""))&amp;"=",J$1007)),ISNUMBER(FIND(";"&amp;UPPER(TRIM(Datos!J875&amp;""))&amp;";",J$1007))),OR(UPPER(TRIM(Datos!J875&amp;""))="SÍ",UPPER(TRIM(Datos!J875&amp;""))="SI",UPPER(TRIM(Datos!J875&amp;""))="NO"),IF(ISNUMBER(Datos!J875),AND(OR(J$1005="",Datos!J875&gt;=J$1005),OR(J$1006="",Datos!J875&lt;=J$1006)),FALSE),TRUE))))</f>
        <v>0.0</v>
      </c>
      <c r="K875">
        <f>IF(Datos!K875="",0,IF(AND(K$1008&lt;&gt;"",Datos!K875=K$1008),0,IF(K$1004=0,0,1-CHOOSE(K$1004,IF(ISNUMBER(Datos!K875),AND(OR(K$1005="",Datos!K875&gt;=K$1005),OR(K$1006="",Datos!K875&lt;=K$1006)),FALSE),IF(ISNUMBER(Datos!K875),AND(Datos!K875=INT(Datos!K875),AND(OR(K$1005="",Datos!K875&gt;=K$1005),OR(K$1006="",Datos!K875&lt;=K$1006))),FALSE),OR(ISNUMBER(FIND(";"&amp;UPPER(TRIM(Datos!K875&amp;""))&amp;"=",K$1007)),ISNUMBER(FIND(";"&amp;UPPER(TRIM(Datos!K875&amp;""))&amp;";",K$1007))),OR(UPPER(TRIM(Datos!K875&amp;""))="SÍ",UPPER(TRIM(Datos!K875&amp;""))="SI",UPPER(TRIM(Datos!K875&amp;""))="NO"),IF(ISNUMBER(Datos!K875),AND(OR(K$1005="",Datos!K875&gt;=K$1005),OR(K$1006="",Datos!K875&lt;=K$1006)),FALSE),TRUE))))</f>
        <v>0.0</v>
      </c>
      <c r="L875">
        <f>IF(Datos!L875="",0,IF(AND(L$1008&lt;&gt;"",Datos!L875=L$1008),0,IF(L$1004=0,0,1-CHOOSE(L$1004,IF(ISNUMBER(Datos!L875),AND(OR(L$1005="",Datos!L875&gt;=L$1005),OR(L$1006="",Datos!L875&lt;=L$1006)),FALSE),IF(ISNUMBER(Datos!L875),AND(Datos!L875=INT(Datos!L875),AND(OR(L$1005="",Datos!L875&gt;=L$1005),OR(L$1006="",Datos!L875&lt;=L$1006))),FALSE),OR(ISNUMBER(FIND(";"&amp;UPPER(TRIM(Datos!L875&amp;""))&amp;"=",L$1007)),ISNUMBER(FIND(";"&amp;UPPER(TRIM(Datos!L875&amp;""))&amp;";",L$1007))),OR(UPPER(TRIM(Datos!L875&amp;""))="SÍ",UPPER(TRIM(Datos!L875&amp;""))="SI",UPPER(TRIM(Datos!L875&amp;""))="NO"),IF(ISNUMBER(Datos!L875),AND(OR(L$1005="",Datos!L875&gt;=L$1005),OR(L$1006="",Datos!L875&lt;=L$1006)),FALSE),TRUE))))</f>
        <v>0.0</v>
      </c>
      <c r="M875">
        <f>IF(Datos!M875="",0,IF(AND(M$1008&lt;&gt;"",Datos!M875=M$1008),0,IF(M$1004=0,0,1-CHOOSE(M$1004,IF(ISNUMBER(Datos!M875),AND(OR(M$1005="",Datos!M875&gt;=M$1005),OR(M$1006="",Datos!M875&lt;=M$1006)),FALSE),IF(ISNUMBER(Datos!M875),AND(Datos!M875=INT(Datos!M875),AND(OR(M$1005="",Datos!M875&gt;=M$1005),OR(M$1006="",Datos!M875&lt;=M$1006))),FALSE),OR(ISNUMBER(FIND(";"&amp;UPPER(TRIM(Datos!M875&amp;""))&amp;"=",M$1007)),ISNUMBER(FIND(";"&amp;UPPER(TRIM(Datos!M875&amp;""))&amp;";",M$1007))),OR(UPPER(TRIM(Datos!M875&amp;""))="SÍ",UPPER(TRIM(Datos!M875&amp;""))="SI",UPPER(TRIM(Datos!M875&amp;""))="NO"),IF(ISNUMBER(Datos!M875),AND(OR(M$1005="",Datos!M875&gt;=M$1005),OR(M$1006="",Datos!M875&lt;=M$1006)),FALSE),TRUE))))</f>
        <v>0.0</v>
      </c>
      <c r="N875">
        <f>IF(Datos!N875="",0,IF(AND(N$1008&lt;&gt;"",Datos!N875=N$1008),0,IF(N$1004=0,0,1-CHOOSE(N$1004,IF(ISNUMBER(Datos!N875),AND(OR(N$1005="",Datos!N875&gt;=N$1005),OR(N$1006="",Datos!N875&lt;=N$1006)),FALSE),IF(ISNUMBER(Datos!N875),AND(Datos!N875=INT(Datos!N875),AND(OR(N$1005="",Datos!N875&gt;=N$1005),OR(N$1006="",Datos!N875&lt;=N$1006))),FALSE),OR(ISNUMBER(FIND(";"&amp;UPPER(TRIM(Datos!N875&amp;""))&amp;"=",N$1007)),ISNUMBER(FIND(";"&amp;UPPER(TRIM(Datos!N875&amp;""))&amp;";",N$1007))),OR(UPPER(TRIM(Datos!N875&amp;""))="SÍ",UPPER(TRIM(Datos!N875&amp;""))="SI",UPPER(TRIM(Datos!N875&amp;""))="NO"),IF(ISNUMBER(Datos!N875),AND(OR(N$1005="",Datos!N875&gt;=N$1005),OR(N$1006="",Datos!N875&lt;=N$1006)),FALSE),TRUE))))</f>
        <v>0.0</v>
      </c>
      <c r="O875">
        <f>IF(Datos!O875="",0,IF(AND(O$1008&lt;&gt;"",Datos!O875=O$1008),0,IF(O$1004=0,0,1-CHOOSE(O$1004,IF(ISNUMBER(Datos!O875),AND(OR(O$1005="",Datos!O875&gt;=O$1005),OR(O$1006="",Datos!O875&lt;=O$1006)),FALSE),IF(ISNUMBER(Datos!O875),AND(Datos!O875=INT(Datos!O875),AND(OR(O$1005="",Datos!O875&gt;=O$1005),OR(O$1006="",Datos!O875&lt;=O$1006))),FALSE),OR(ISNUMBER(FIND(";"&amp;UPPER(TRIM(Datos!O875&amp;""))&amp;"=",O$1007)),ISNUMBER(FIND(";"&amp;UPPER(TRIM(Datos!O875&amp;""))&amp;";",O$1007))),OR(UPPER(TRIM(Datos!O875&amp;""))="SÍ",UPPER(TRIM(Datos!O875&amp;""))="SI",UPPER(TRIM(Datos!O875&amp;""))="NO"),IF(ISNUMBER(Datos!O875),AND(OR(O$1005="",Datos!O875&gt;=O$1005),OR(O$1006="",Datos!O875&lt;=O$1006)),FALSE),TRUE))))</f>
        <v>0.0</v>
      </c>
      <c r="P875">
        <f>IF(Datos!P875="",0,IF(AND(P$1008&lt;&gt;"",Datos!P875=P$1008),0,IF(P$1004=0,0,1-CHOOSE(P$1004,IF(ISNUMBER(Datos!P875),AND(OR(P$1005="",Datos!P875&gt;=P$1005),OR(P$1006="",Datos!P875&lt;=P$1006)),FALSE),IF(ISNUMBER(Datos!P875),AND(Datos!P875=INT(Datos!P875),AND(OR(P$1005="",Datos!P875&gt;=P$1005),OR(P$1006="",Datos!P875&lt;=P$1006))),FALSE),OR(ISNUMBER(FIND(";"&amp;UPPER(TRIM(Datos!P875&amp;""))&amp;"=",P$1007)),ISNUMBER(FIND(";"&amp;UPPER(TRIM(Datos!P875&amp;""))&amp;";",P$1007))),OR(UPPER(TRIM(Datos!P875&amp;""))="SÍ",UPPER(TRIM(Datos!P875&amp;""))="SI",UPPER(TRIM(Datos!P875&amp;""))="NO"),IF(ISNUMBER(Datos!P875),AND(OR(P$1005="",Datos!P875&gt;=P$1005),OR(P$1006="",Datos!P875&lt;=P$1006)),FALSE),TRUE))))</f>
        <v>0.0</v>
      </c>
      <c r="Q875">
        <f>IF(Datos!Q875="",0,IF(AND(Q$1008&lt;&gt;"",Datos!Q875=Q$1008),0,IF(Q$1004=0,0,1-CHOOSE(Q$1004,IF(ISNUMBER(Datos!Q875),AND(OR(Q$1005="",Datos!Q875&gt;=Q$1005),OR(Q$1006="",Datos!Q875&lt;=Q$1006)),FALSE),IF(ISNUMBER(Datos!Q875),AND(Datos!Q875=INT(Datos!Q875),AND(OR(Q$1005="",Datos!Q875&gt;=Q$1005),OR(Q$1006="",Datos!Q875&lt;=Q$1006))),FALSE),OR(ISNUMBER(FIND(";"&amp;UPPER(TRIM(Datos!Q875&amp;""))&amp;"=",Q$1007)),ISNUMBER(FIND(";"&amp;UPPER(TRIM(Datos!Q875&amp;""))&amp;";",Q$1007))),OR(UPPER(TRIM(Datos!Q875&amp;""))="SÍ",UPPER(TRIM(Datos!Q875&amp;""))="SI",UPPER(TRIM(Datos!Q875&amp;""))="NO"),IF(ISNUMBER(Datos!Q875),AND(OR(Q$1005="",Datos!Q875&gt;=Q$1005),OR(Q$1006="",Datos!Q875&lt;=Q$1006)),FALSE),TRUE))))</f>
        <v>0.0</v>
      </c>
      <c r="R875">
        <f>IF(Datos!R875="",0,IF(AND(R$1008&lt;&gt;"",Datos!R875=R$1008),0,IF(R$1004=0,0,1-CHOOSE(R$1004,IF(ISNUMBER(Datos!R875),AND(OR(R$1005="",Datos!R875&gt;=R$1005),OR(R$1006="",Datos!R875&lt;=R$1006)),FALSE),IF(ISNUMBER(Datos!R875),AND(Datos!R875=INT(Datos!R875),AND(OR(R$1005="",Datos!R875&gt;=R$1005),OR(R$1006="",Datos!R875&lt;=R$1006))),FALSE),OR(ISNUMBER(FIND(";"&amp;UPPER(TRIM(Datos!R875&amp;""))&amp;"=",R$1007)),ISNUMBER(FIND(";"&amp;UPPER(TRIM(Datos!R875&amp;""))&amp;";",R$1007))),OR(UPPER(TRIM(Datos!R875&amp;""))="SÍ",UPPER(TRIM(Datos!R875&amp;""))="SI",UPPER(TRIM(Datos!R875&amp;""))="NO"),IF(ISNUMBER(Datos!R875),AND(OR(R$1005="",Datos!R875&gt;=R$1005),OR(R$1006="",Datos!R875&lt;=R$1006)),FALSE),TRUE))))</f>
        <v>0.0</v>
      </c>
      <c r="S875">
        <f>IF(Datos!S875="",0,IF(AND(S$1008&lt;&gt;"",Datos!S875=S$1008),0,IF(S$1004=0,0,1-CHOOSE(S$1004,IF(ISNUMBER(Datos!S875),AND(OR(S$1005="",Datos!S875&gt;=S$1005),OR(S$1006="",Datos!S875&lt;=S$1006)),FALSE),IF(ISNUMBER(Datos!S875),AND(Datos!S875=INT(Datos!S875),AND(OR(S$1005="",Datos!S875&gt;=S$1005),OR(S$1006="",Datos!S875&lt;=S$1006))),FALSE),OR(ISNUMBER(FIND(";"&amp;UPPER(TRIM(Datos!S875&amp;""))&amp;"=",S$1007)),ISNUMBER(FIND(";"&amp;UPPER(TRIM(Datos!S875&amp;""))&amp;";",S$1007))),OR(UPPER(TRIM(Datos!S875&amp;""))="SÍ",UPPER(TRIM(Datos!S875&amp;""))="SI",UPPER(TRIM(Datos!S875&amp;""))="NO"),IF(ISNUMBER(Datos!S875),AND(OR(S$1005="",Datos!S875&gt;=S$1005),OR(S$1006="",Datos!S875&lt;=S$1006)),FALSE),TRUE))))</f>
        <v>0.0</v>
      </c>
      <c r="T875">
        <f>IF(Datos!T875="",0,IF(AND(T$1008&lt;&gt;"",Datos!T875=T$1008),0,IF(T$1004=0,0,1-CHOOSE(T$1004,IF(ISNUMBER(Datos!T875),AND(OR(T$1005="",Datos!T875&gt;=T$1005),OR(T$1006="",Datos!T875&lt;=T$1006)),FALSE),IF(ISNUMBER(Datos!T875),AND(Datos!T875=INT(Datos!T875),AND(OR(T$1005="",Datos!T875&gt;=T$1005),OR(T$1006="",Datos!T875&lt;=T$1006))),FALSE),OR(ISNUMBER(FIND(";"&amp;UPPER(TRIM(Datos!T875&amp;""))&amp;"=",T$1007)),ISNUMBER(FIND(";"&amp;UPPER(TRIM(Datos!T875&amp;""))&amp;";",T$1007))),OR(UPPER(TRIM(Datos!T875&amp;""))="SÍ",UPPER(TRIM(Datos!T875&amp;""))="SI",UPPER(TRIM(Datos!T875&amp;""))="NO"),IF(ISNUMBER(Datos!T875),AND(OR(T$1005="",Datos!T875&gt;=T$1005),OR(T$1006="",Datos!T875&lt;=T$1006)),FALSE),TRUE))))</f>
        <v>0.0</v>
      </c>
      <c r="U875">
        <f>IF(Datos!U875="",0,IF(AND(U$1008&lt;&gt;"",Datos!U875=U$1008),0,IF(U$1004=0,0,1-CHOOSE(U$1004,IF(ISNUMBER(Datos!U875),AND(OR(U$1005="",Datos!U875&gt;=U$1005),OR(U$1006="",Datos!U875&lt;=U$1006)),FALSE),IF(ISNUMBER(Datos!U875),AND(Datos!U875=INT(Datos!U875),AND(OR(U$1005="",Datos!U875&gt;=U$1005),OR(U$1006="",Datos!U875&lt;=U$1006))),FALSE),OR(ISNUMBER(FIND(";"&amp;UPPER(TRIM(Datos!U875&amp;""))&amp;"=",U$1007)),ISNUMBER(FIND(";"&amp;UPPER(TRIM(Datos!U875&amp;""))&amp;";",U$1007))),OR(UPPER(TRIM(Datos!U875&amp;""))="SÍ",UPPER(TRIM(Datos!U875&amp;""))="SI",UPPER(TRIM(Datos!U875&amp;""))="NO"),IF(ISNUMBER(Datos!U875),AND(OR(U$1005="",Datos!U875&gt;=U$1005),OR(U$1006="",Datos!U875&lt;=U$1006)),FALSE),TRUE))))</f>
        <v>0.0</v>
      </c>
      <c r="V875">
        <f>IF(Datos!V875="",0,IF(AND(V$1008&lt;&gt;"",Datos!V875=V$1008),0,IF(V$1004=0,0,1-CHOOSE(V$1004,IF(ISNUMBER(Datos!V875),AND(OR(V$1005="",Datos!V875&gt;=V$1005),OR(V$1006="",Datos!V875&lt;=V$1006)),FALSE),IF(ISNUMBER(Datos!V875),AND(Datos!V875=INT(Datos!V875),AND(OR(V$1005="",Datos!V875&gt;=V$1005),OR(V$1006="",Datos!V875&lt;=V$1006))),FALSE),OR(ISNUMBER(FIND(";"&amp;UPPER(TRIM(Datos!V875&amp;""))&amp;"=",V$1007)),ISNUMBER(FIND(";"&amp;UPPER(TRIM(Datos!V875&amp;""))&amp;";",V$1007))),OR(UPPER(TRIM(Datos!V875&amp;""))="SÍ",UPPER(TRIM(Datos!V875&amp;""))="SI",UPPER(TRIM(Datos!V875&amp;""))="NO"),IF(ISNUMBER(Datos!V875),AND(OR(V$1005="",Datos!V875&gt;=V$1005),OR(V$1006="",Datos!V875&lt;=V$1006)),FALSE),TRUE))))</f>
        <v>0.0</v>
      </c>
      <c r="W875">
        <f>IF(Datos!W875="",0,IF(AND(W$1008&lt;&gt;"",Datos!W875=W$1008),0,IF(W$1004=0,0,1-CHOOSE(W$1004,IF(ISNUMBER(Datos!W875),AND(OR(W$1005="",Datos!W875&gt;=W$1005),OR(W$1006="",Datos!W875&lt;=W$1006)),FALSE),IF(ISNUMBER(Datos!W875),AND(Datos!W875=INT(Datos!W875),AND(OR(W$1005="",Datos!W875&gt;=W$1005),OR(W$1006="",Datos!W875&lt;=W$1006))),FALSE),OR(ISNUMBER(FIND(";"&amp;UPPER(TRIM(Datos!W875&amp;""))&amp;"=",W$1007)),ISNUMBER(FIND(";"&amp;UPPER(TRIM(Datos!W875&amp;""))&amp;";",W$1007))),OR(UPPER(TRIM(Datos!W875&amp;""))="SÍ",UPPER(TRIM(Datos!W875&amp;""))="SI",UPPER(TRIM(Datos!W875&amp;""))="NO"),IF(ISNUMBER(Datos!W875),AND(OR(W$1005="",Datos!W875&gt;=W$1005),OR(W$1006="",Datos!W875&lt;=W$1006)),FALSE),TRUE))))</f>
        <v>0.0</v>
      </c>
      <c r="X875">
        <f>IF(Datos!X875="",0,IF(AND(X$1008&lt;&gt;"",Datos!X875=X$1008),0,IF(X$1004=0,0,1-CHOOSE(X$1004,IF(ISNUMBER(Datos!X875),AND(OR(X$1005="",Datos!X875&gt;=X$1005),OR(X$1006="",Datos!X875&lt;=X$1006)),FALSE),IF(ISNUMBER(Datos!X875),AND(Datos!X875=INT(Datos!X875),AND(OR(X$1005="",Datos!X875&gt;=X$1005),OR(X$1006="",Datos!X875&lt;=X$1006))),FALSE),OR(ISNUMBER(FIND(";"&amp;UPPER(TRIM(Datos!X875&amp;""))&amp;"=",X$1007)),ISNUMBER(FIND(";"&amp;UPPER(TRIM(Datos!X875&amp;""))&amp;";",X$1007))),OR(UPPER(TRIM(Datos!X875&amp;""))="SÍ",UPPER(TRIM(Datos!X875&amp;""))="SI",UPPER(TRIM(Datos!X875&amp;""))="NO"),IF(ISNUMBER(Datos!X875),AND(OR(X$1005="",Datos!X875&gt;=X$1005),OR(X$1006="",Datos!X875&lt;=X$1006)),FALSE),TRUE))))</f>
        <v>0.0</v>
      </c>
      <c r="Y875">
        <f>IF(Datos!Y875="",0,IF(AND(Y$1008&lt;&gt;"",Datos!Y875=Y$1008),0,IF(Y$1004=0,0,1-CHOOSE(Y$1004,IF(ISNUMBER(Datos!Y875),AND(OR(Y$1005="",Datos!Y875&gt;=Y$1005),OR(Y$1006="",Datos!Y875&lt;=Y$1006)),FALSE),IF(ISNUMBER(Datos!Y875),AND(Datos!Y875=INT(Datos!Y875),AND(OR(Y$1005="",Datos!Y875&gt;=Y$1005),OR(Y$1006="",Datos!Y875&lt;=Y$1006))),FALSE),OR(ISNUMBER(FIND(";"&amp;UPPER(TRIM(Datos!Y875&amp;""))&amp;"=",Y$1007)),ISNUMBER(FIND(";"&amp;UPPER(TRIM(Datos!Y875&amp;""))&amp;";",Y$1007))),OR(UPPER(TRIM(Datos!Y875&amp;""))="SÍ",UPPER(TRIM(Datos!Y875&amp;""))="SI",UPPER(TRIM(Datos!Y875&amp;""))="NO"),IF(ISNUMBER(Datos!Y875),AND(OR(Y$1005="",Datos!Y875&gt;=Y$1005),OR(Y$1006="",Datos!Y875&lt;=Y$1006)),FALSE),TRUE))))</f>
        <v>0.0</v>
      </c>
      <c r="Z875">
        <f>IF(Datos!Z875="",0,IF(AND(Z$1008&lt;&gt;"",Datos!Z875=Z$1008),0,IF(Z$1004=0,0,1-CHOOSE(Z$1004,IF(ISNUMBER(Datos!Z875),AND(OR(Z$1005="",Datos!Z875&gt;=Z$1005),OR(Z$1006="",Datos!Z875&lt;=Z$1006)),FALSE),IF(ISNUMBER(Datos!Z875),AND(Datos!Z875=INT(Datos!Z875),AND(OR(Z$1005="",Datos!Z875&gt;=Z$1005),OR(Z$1006="",Datos!Z875&lt;=Z$1006))),FALSE),OR(ISNUMBER(FIND(";"&amp;UPPER(TRIM(Datos!Z875&amp;""))&amp;"=",Z$1007)),ISNUMBER(FIND(";"&amp;UPPER(TRIM(Datos!Z875&amp;""))&amp;";",Z$1007))),OR(UPPER(TRIM(Datos!Z875&amp;""))="SÍ",UPPER(TRIM(Datos!Z875&amp;""))="SI",UPPER(TRIM(Datos!Z875&amp;""))="NO"),IF(ISNUMBER(Datos!Z875),AND(OR(Z$1005="",Datos!Z875&gt;=Z$1005),OR(Z$1006="",Datos!Z875&lt;=Z$1006)),FALSE),TRUE))))</f>
        <v>0.0</v>
      </c>
      <c r="AA875">
        <f>IF(Datos!AA875="",0,IF(AND(AA$1008&lt;&gt;"",Datos!AA875=AA$1008),0,IF(AA$1004=0,0,1-CHOOSE(AA$1004,IF(ISNUMBER(Datos!AA875),AND(OR(AA$1005="",Datos!AA875&gt;=AA$1005),OR(AA$1006="",Datos!AA875&lt;=AA$1006)),FALSE),IF(ISNUMBER(Datos!AA875),AND(Datos!AA875=INT(Datos!AA875),AND(OR(AA$1005="",Datos!AA875&gt;=AA$1005),OR(AA$1006="",Datos!AA875&lt;=AA$1006))),FALSE),OR(ISNUMBER(FIND(";"&amp;UPPER(TRIM(Datos!AA875&amp;""))&amp;"=",AA$1007)),ISNUMBER(FIND(";"&amp;UPPER(TRIM(Datos!AA875&amp;""))&amp;";",AA$1007))),OR(UPPER(TRIM(Datos!AA875&amp;""))="SÍ",UPPER(TRIM(Datos!AA875&amp;""))="SI",UPPER(TRIM(Datos!AA875&amp;""))="NO"),IF(ISNUMBER(Datos!AA875),AND(OR(AA$1005="",Datos!AA875&gt;=AA$1005),OR(AA$1006="",Datos!AA875&lt;=AA$1006)),FALSE),TRUE))))</f>
        <v>0.0</v>
      </c>
      <c r="AB875">
        <f>IF(Datos!AB875="",0,IF(AND(AB$1008&lt;&gt;"",Datos!AB875=AB$1008),0,IF(AB$1004=0,0,1-CHOOSE(AB$1004,IF(ISNUMBER(Datos!AB875),AND(OR(AB$1005="",Datos!AB875&gt;=AB$1005),OR(AB$1006="",Datos!AB875&lt;=AB$1006)),FALSE),IF(ISNUMBER(Datos!AB875),AND(Datos!AB875=INT(Datos!AB875),AND(OR(AB$1005="",Datos!AB875&gt;=AB$1005),OR(AB$1006="",Datos!AB875&lt;=AB$1006))),FALSE),OR(ISNUMBER(FIND(";"&amp;UPPER(TRIM(Datos!AB875&amp;""))&amp;"=",AB$1007)),ISNUMBER(FIND(";"&amp;UPPER(TRIM(Datos!AB875&amp;""))&amp;";",AB$1007))),OR(UPPER(TRIM(Datos!AB875&amp;""))="SÍ",UPPER(TRIM(Datos!AB875&amp;""))="SI",UPPER(TRIM(Datos!AB875&amp;""))="NO"),IF(ISNUMBER(Datos!AB875),AND(OR(AB$1005="",Datos!AB875&gt;=AB$1005),OR(AB$1006="",Datos!AB875&lt;=AB$1006)),FALSE),TRUE))))</f>
        <v>0.0</v>
      </c>
      <c r="AC875">
        <f>IF(Datos!AC875="",0,IF(AND(AC$1008&lt;&gt;"",Datos!AC875=AC$1008),0,IF(AC$1004=0,0,1-CHOOSE(AC$1004,IF(ISNUMBER(Datos!AC875),AND(OR(AC$1005="",Datos!AC875&gt;=AC$1005),OR(AC$1006="",Datos!AC875&lt;=AC$1006)),FALSE),IF(ISNUMBER(Datos!AC875),AND(Datos!AC875=INT(Datos!AC875),AND(OR(AC$1005="",Datos!AC875&gt;=AC$1005),OR(AC$1006="",Datos!AC875&lt;=AC$1006))),FALSE),OR(ISNUMBER(FIND(";"&amp;UPPER(TRIM(Datos!AC875&amp;""))&amp;"=",AC$1007)),ISNUMBER(FIND(";"&amp;UPPER(TRIM(Datos!AC875&amp;""))&amp;";",AC$1007))),OR(UPPER(TRIM(Datos!AC875&amp;""))="SÍ",UPPER(TRIM(Datos!AC875&amp;""))="SI",UPPER(TRIM(Datos!AC875&amp;""))="NO"),IF(ISNUMBER(Datos!AC875),AND(OR(AC$1005="",Datos!AC875&gt;=AC$1005),OR(AC$1006="",Datos!AC875&lt;=AC$1006)),FALSE),TRUE))))</f>
        <v>0.0</v>
      </c>
      <c r="AD875">
        <f>IF(Datos!AD875="",0,IF(AND(AD$1008&lt;&gt;"",Datos!AD875=AD$1008),0,IF(AD$1004=0,0,1-CHOOSE(AD$1004,IF(ISNUMBER(Datos!AD875),AND(OR(AD$1005="",Datos!AD875&gt;=AD$1005),OR(AD$1006="",Datos!AD875&lt;=AD$1006)),FALSE),IF(ISNUMBER(Datos!AD875),AND(Datos!AD875=INT(Datos!AD875),AND(OR(AD$1005="",Datos!AD875&gt;=AD$1005),OR(AD$1006="",Datos!AD875&lt;=AD$1006))),FALSE),OR(ISNUMBER(FIND(";"&amp;UPPER(TRIM(Datos!AD875&amp;""))&amp;"=",AD$1007)),ISNUMBER(FIND(";"&amp;UPPER(TRIM(Datos!AD875&amp;""))&amp;";",AD$1007))),OR(UPPER(TRIM(Datos!AD875&amp;""))="SÍ",UPPER(TRIM(Datos!AD875&amp;""))="SI",UPPER(TRIM(Datos!AD875&amp;""))="NO"),IF(ISNUMBER(Datos!AD875),AND(OR(AD$1005="",Datos!AD875&gt;=AD$1005),OR(AD$1006="",Datos!AD875&lt;=AD$1006)),FALSE),TRUE))))</f>
        <v>0.0</v>
      </c>
      <c r="AE875">
        <f>IF(Datos!AE875="",0,IF(AND(AE$1008&lt;&gt;"",Datos!AE875=AE$1008),0,IF(AE$1004=0,0,1-CHOOSE(AE$1004,IF(ISNUMBER(Datos!AE875),AND(OR(AE$1005="",Datos!AE875&gt;=AE$1005),OR(AE$1006="",Datos!AE875&lt;=AE$1006)),FALSE),IF(ISNUMBER(Datos!AE875),AND(Datos!AE875=INT(Datos!AE875),AND(OR(AE$1005="",Datos!AE875&gt;=AE$1005),OR(AE$1006="",Datos!AE875&lt;=AE$1006))),FALSE),OR(ISNUMBER(FIND(";"&amp;UPPER(TRIM(Datos!AE875&amp;""))&amp;"=",AE$1007)),ISNUMBER(FIND(";"&amp;UPPER(TRIM(Datos!AE875&amp;""))&amp;";",AE$1007))),OR(UPPER(TRIM(Datos!AE875&amp;""))="SÍ",UPPER(TRIM(Datos!AE875&amp;""))="SI",UPPER(TRIM(Datos!AE875&amp;""))="NO"),IF(ISNUMBER(Datos!AE875),AND(OR(AE$1005="",Datos!AE875&gt;=AE$1005),OR(AE$1006="",Datos!AE875&lt;=AE$1006)),FALSE),TRUE))))</f>
        <v>0.0</v>
      </c>
    </row>
    <row r="876" spans="2:31">
      <c r="B876">
        <f>IF(Datos!B876="",0,IF(AND(B$1008&lt;&gt;"",Datos!B876=B$1008),0,IF(B$1004=0,0,1-CHOOSE(B$1004,IF(ISNUMBER(Datos!B876),AND(OR(B$1005="",Datos!B876&gt;=B$1005),OR(B$1006="",Datos!B876&lt;=B$1006)),FALSE),IF(ISNUMBER(Datos!B876),AND(Datos!B876=INT(Datos!B876),AND(OR(B$1005="",Datos!B876&gt;=B$1005),OR(B$1006="",Datos!B876&lt;=B$1006))),FALSE),OR(ISNUMBER(FIND(";"&amp;UPPER(TRIM(Datos!B876&amp;""))&amp;"=",B$1007)),ISNUMBER(FIND(";"&amp;UPPER(TRIM(Datos!B876&amp;""))&amp;";",B$1007))),OR(UPPER(TRIM(Datos!B876&amp;""))="SÍ",UPPER(TRIM(Datos!B876&amp;""))="SI",UPPER(TRIM(Datos!B876&amp;""))="NO"),IF(ISNUMBER(Datos!B876),AND(OR(B$1005="",Datos!B876&gt;=B$1005),OR(B$1006="",Datos!B876&lt;=B$1006)),FALSE),TRUE))))</f>
        <v>0.0</v>
      </c>
      <c r="C876">
        <f>IF(Datos!C876="",0,IF(AND(C$1008&lt;&gt;"",Datos!C876=C$1008),0,IF(C$1004=0,0,1-CHOOSE(C$1004,IF(ISNUMBER(Datos!C876),AND(OR(C$1005="",Datos!C876&gt;=C$1005),OR(C$1006="",Datos!C876&lt;=C$1006)),FALSE),IF(ISNUMBER(Datos!C876),AND(Datos!C876=INT(Datos!C876),AND(OR(C$1005="",Datos!C876&gt;=C$1005),OR(C$1006="",Datos!C876&lt;=C$1006))),FALSE),OR(ISNUMBER(FIND(";"&amp;UPPER(TRIM(Datos!C876&amp;""))&amp;"=",C$1007)),ISNUMBER(FIND(";"&amp;UPPER(TRIM(Datos!C876&amp;""))&amp;";",C$1007))),OR(UPPER(TRIM(Datos!C876&amp;""))="SÍ",UPPER(TRIM(Datos!C876&amp;""))="SI",UPPER(TRIM(Datos!C876&amp;""))="NO"),IF(ISNUMBER(Datos!C876),AND(OR(C$1005="",Datos!C876&gt;=C$1005),OR(C$1006="",Datos!C876&lt;=C$1006)),FALSE),TRUE))))</f>
        <v>0.0</v>
      </c>
      <c r="D876">
        <f>IF(Datos!D876="",0,IF(AND(D$1008&lt;&gt;"",Datos!D876=D$1008),0,IF(D$1004=0,0,1-CHOOSE(D$1004,IF(ISNUMBER(Datos!D876),AND(OR(D$1005="",Datos!D876&gt;=D$1005),OR(D$1006="",Datos!D876&lt;=D$1006)),FALSE),IF(ISNUMBER(Datos!D876),AND(Datos!D876=INT(Datos!D876),AND(OR(D$1005="",Datos!D876&gt;=D$1005),OR(D$1006="",Datos!D876&lt;=D$1006))),FALSE),OR(ISNUMBER(FIND(";"&amp;UPPER(TRIM(Datos!D876&amp;""))&amp;"=",D$1007)),ISNUMBER(FIND(";"&amp;UPPER(TRIM(Datos!D876&amp;""))&amp;";",D$1007))),OR(UPPER(TRIM(Datos!D876&amp;""))="SÍ",UPPER(TRIM(Datos!D876&amp;""))="SI",UPPER(TRIM(Datos!D876&amp;""))="NO"),IF(ISNUMBER(Datos!D876),AND(OR(D$1005="",Datos!D876&gt;=D$1005),OR(D$1006="",Datos!D876&lt;=D$1006)),FALSE),TRUE))))</f>
        <v>0.0</v>
      </c>
      <c r="E876">
        <f>IF(Datos!E876="",0,IF(AND(E$1008&lt;&gt;"",Datos!E876=E$1008),0,IF(E$1004=0,0,1-CHOOSE(E$1004,IF(ISNUMBER(Datos!E876),AND(OR(E$1005="",Datos!E876&gt;=E$1005),OR(E$1006="",Datos!E876&lt;=E$1006)),FALSE),IF(ISNUMBER(Datos!E876),AND(Datos!E876=INT(Datos!E876),AND(OR(E$1005="",Datos!E876&gt;=E$1005),OR(E$1006="",Datos!E876&lt;=E$1006))),FALSE),OR(ISNUMBER(FIND(";"&amp;UPPER(TRIM(Datos!E876&amp;""))&amp;"=",E$1007)),ISNUMBER(FIND(";"&amp;UPPER(TRIM(Datos!E876&amp;""))&amp;";",E$1007))),OR(UPPER(TRIM(Datos!E876&amp;""))="SÍ",UPPER(TRIM(Datos!E876&amp;""))="SI",UPPER(TRIM(Datos!E876&amp;""))="NO"),IF(ISNUMBER(Datos!E876),AND(OR(E$1005="",Datos!E876&gt;=E$1005),OR(E$1006="",Datos!E876&lt;=E$1006)),FALSE),TRUE))))</f>
        <v>0.0</v>
      </c>
      <c r="F876">
        <f>IF(Datos!F876="",0,IF(AND(F$1008&lt;&gt;"",Datos!F876=F$1008),0,IF(F$1004=0,0,1-CHOOSE(F$1004,IF(ISNUMBER(Datos!F876),AND(OR(F$1005="",Datos!F876&gt;=F$1005),OR(F$1006="",Datos!F876&lt;=F$1006)),FALSE),IF(ISNUMBER(Datos!F876),AND(Datos!F876=INT(Datos!F876),AND(OR(F$1005="",Datos!F876&gt;=F$1005),OR(F$1006="",Datos!F876&lt;=F$1006))),FALSE),OR(ISNUMBER(FIND(";"&amp;UPPER(TRIM(Datos!F876&amp;""))&amp;"=",F$1007)),ISNUMBER(FIND(";"&amp;UPPER(TRIM(Datos!F876&amp;""))&amp;";",F$1007))),OR(UPPER(TRIM(Datos!F876&amp;""))="SÍ",UPPER(TRIM(Datos!F876&amp;""))="SI",UPPER(TRIM(Datos!F876&amp;""))="NO"),IF(ISNUMBER(Datos!F876),AND(OR(F$1005="",Datos!F876&gt;=F$1005),OR(F$1006="",Datos!F876&lt;=F$1006)),FALSE),TRUE))))</f>
        <v>0.0</v>
      </c>
      <c r="G876">
        <f>IF(Datos!G876="",0,IF(AND(G$1008&lt;&gt;"",Datos!G876=G$1008),0,IF(G$1004=0,0,1-CHOOSE(G$1004,IF(ISNUMBER(Datos!G876),AND(OR(G$1005="",Datos!G876&gt;=G$1005),OR(G$1006="",Datos!G876&lt;=G$1006)),FALSE),IF(ISNUMBER(Datos!G876),AND(Datos!G876=INT(Datos!G876),AND(OR(G$1005="",Datos!G876&gt;=G$1005),OR(G$1006="",Datos!G876&lt;=G$1006))),FALSE),OR(ISNUMBER(FIND(";"&amp;UPPER(TRIM(Datos!G876&amp;""))&amp;"=",G$1007)),ISNUMBER(FIND(";"&amp;UPPER(TRIM(Datos!G876&amp;""))&amp;";",G$1007))),OR(UPPER(TRIM(Datos!G876&amp;""))="SÍ",UPPER(TRIM(Datos!G876&amp;""))="SI",UPPER(TRIM(Datos!G876&amp;""))="NO"),IF(ISNUMBER(Datos!G876),AND(OR(G$1005="",Datos!G876&gt;=G$1005),OR(G$1006="",Datos!G876&lt;=G$1006)),FALSE),TRUE))))</f>
        <v>0.0</v>
      </c>
      <c r="H876">
        <f>IF(Datos!H876="",0,IF(AND(H$1008&lt;&gt;"",Datos!H876=H$1008),0,IF(H$1004=0,0,1-CHOOSE(H$1004,IF(ISNUMBER(Datos!H876),AND(OR(H$1005="",Datos!H876&gt;=H$1005),OR(H$1006="",Datos!H876&lt;=H$1006)),FALSE),IF(ISNUMBER(Datos!H876),AND(Datos!H876=INT(Datos!H876),AND(OR(H$1005="",Datos!H876&gt;=H$1005),OR(H$1006="",Datos!H876&lt;=H$1006))),FALSE),OR(ISNUMBER(FIND(";"&amp;UPPER(TRIM(Datos!H876&amp;""))&amp;"=",H$1007)),ISNUMBER(FIND(";"&amp;UPPER(TRIM(Datos!H876&amp;""))&amp;";",H$1007))),OR(UPPER(TRIM(Datos!H876&amp;""))="SÍ",UPPER(TRIM(Datos!H876&amp;""))="SI",UPPER(TRIM(Datos!H876&amp;""))="NO"),IF(ISNUMBER(Datos!H876),AND(OR(H$1005="",Datos!H876&gt;=H$1005),OR(H$1006="",Datos!H876&lt;=H$1006)),FALSE),TRUE))))</f>
        <v>0.0</v>
      </c>
      <c r="I876">
        <f>IF(Datos!I876="",0,IF(AND(I$1008&lt;&gt;"",Datos!I876=I$1008),0,IF(I$1004=0,0,1-CHOOSE(I$1004,IF(ISNUMBER(Datos!I876),AND(OR(I$1005="",Datos!I876&gt;=I$1005),OR(I$1006="",Datos!I876&lt;=I$1006)),FALSE),IF(ISNUMBER(Datos!I876),AND(Datos!I876=INT(Datos!I876),AND(OR(I$1005="",Datos!I876&gt;=I$1005),OR(I$1006="",Datos!I876&lt;=I$1006))),FALSE),OR(ISNUMBER(FIND(";"&amp;UPPER(TRIM(Datos!I876&amp;""))&amp;"=",I$1007)),ISNUMBER(FIND(";"&amp;UPPER(TRIM(Datos!I876&amp;""))&amp;";",I$1007))),OR(UPPER(TRIM(Datos!I876&amp;""))="SÍ",UPPER(TRIM(Datos!I876&amp;""))="SI",UPPER(TRIM(Datos!I876&amp;""))="NO"),IF(ISNUMBER(Datos!I876),AND(OR(I$1005="",Datos!I876&gt;=I$1005),OR(I$1006="",Datos!I876&lt;=I$1006)),FALSE),TRUE))))</f>
        <v>0.0</v>
      </c>
      <c r="J876">
        <f>IF(Datos!J876="",0,IF(AND(J$1008&lt;&gt;"",Datos!J876=J$1008),0,IF(J$1004=0,0,1-CHOOSE(J$1004,IF(ISNUMBER(Datos!J876),AND(OR(J$1005="",Datos!J876&gt;=J$1005),OR(J$1006="",Datos!J876&lt;=J$1006)),FALSE),IF(ISNUMBER(Datos!J876),AND(Datos!J876=INT(Datos!J876),AND(OR(J$1005="",Datos!J876&gt;=J$1005),OR(J$1006="",Datos!J876&lt;=J$1006))),FALSE),OR(ISNUMBER(FIND(";"&amp;UPPER(TRIM(Datos!J876&amp;""))&amp;"=",J$1007)),ISNUMBER(FIND(";"&amp;UPPER(TRIM(Datos!J876&amp;""))&amp;";",J$1007))),OR(UPPER(TRIM(Datos!J876&amp;""))="SÍ",UPPER(TRIM(Datos!J876&amp;""))="SI",UPPER(TRIM(Datos!J876&amp;""))="NO"),IF(ISNUMBER(Datos!J876),AND(OR(J$1005="",Datos!J876&gt;=J$1005),OR(J$1006="",Datos!J876&lt;=J$1006)),FALSE),TRUE))))</f>
        <v>0.0</v>
      </c>
      <c r="K876">
        <f>IF(Datos!K876="",0,IF(AND(K$1008&lt;&gt;"",Datos!K876=K$1008),0,IF(K$1004=0,0,1-CHOOSE(K$1004,IF(ISNUMBER(Datos!K876),AND(OR(K$1005="",Datos!K876&gt;=K$1005),OR(K$1006="",Datos!K876&lt;=K$1006)),FALSE),IF(ISNUMBER(Datos!K876),AND(Datos!K876=INT(Datos!K876),AND(OR(K$1005="",Datos!K876&gt;=K$1005),OR(K$1006="",Datos!K876&lt;=K$1006))),FALSE),OR(ISNUMBER(FIND(";"&amp;UPPER(TRIM(Datos!K876&amp;""))&amp;"=",K$1007)),ISNUMBER(FIND(";"&amp;UPPER(TRIM(Datos!K876&amp;""))&amp;";",K$1007))),OR(UPPER(TRIM(Datos!K876&amp;""))="SÍ",UPPER(TRIM(Datos!K876&amp;""))="SI",UPPER(TRIM(Datos!K876&amp;""))="NO"),IF(ISNUMBER(Datos!K876),AND(OR(K$1005="",Datos!K876&gt;=K$1005),OR(K$1006="",Datos!K876&lt;=K$1006)),FALSE),TRUE))))</f>
        <v>0.0</v>
      </c>
      <c r="L876">
        <f>IF(Datos!L876="",0,IF(AND(L$1008&lt;&gt;"",Datos!L876=L$1008),0,IF(L$1004=0,0,1-CHOOSE(L$1004,IF(ISNUMBER(Datos!L876),AND(OR(L$1005="",Datos!L876&gt;=L$1005),OR(L$1006="",Datos!L876&lt;=L$1006)),FALSE),IF(ISNUMBER(Datos!L876),AND(Datos!L876=INT(Datos!L876),AND(OR(L$1005="",Datos!L876&gt;=L$1005),OR(L$1006="",Datos!L876&lt;=L$1006))),FALSE),OR(ISNUMBER(FIND(";"&amp;UPPER(TRIM(Datos!L876&amp;""))&amp;"=",L$1007)),ISNUMBER(FIND(";"&amp;UPPER(TRIM(Datos!L876&amp;""))&amp;";",L$1007))),OR(UPPER(TRIM(Datos!L876&amp;""))="SÍ",UPPER(TRIM(Datos!L876&amp;""))="SI",UPPER(TRIM(Datos!L876&amp;""))="NO"),IF(ISNUMBER(Datos!L876),AND(OR(L$1005="",Datos!L876&gt;=L$1005),OR(L$1006="",Datos!L876&lt;=L$1006)),FALSE),TRUE))))</f>
        <v>0.0</v>
      </c>
      <c r="M876">
        <f>IF(Datos!M876="",0,IF(AND(M$1008&lt;&gt;"",Datos!M876=M$1008),0,IF(M$1004=0,0,1-CHOOSE(M$1004,IF(ISNUMBER(Datos!M876),AND(OR(M$1005="",Datos!M876&gt;=M$1005),OR(M$1006="",Datos!M876&lt;=M$1006)),FALSE),IF(ISNUMBER(Datos!M876),AND(Datos!M876=INT(Datos!M876),AND(OR(M$1005="",Datos!M876&gt;=M$1005),OR(M$1006="",Datos!M876&lt;=M$1006))),FALSE),OR(ISNUMBER(FIND(";"&amp;UPPER(TRIM(Datos!M876&amp;""))&amp;"=",M$1007)),ISNUMBER(FIND(";"&amp;UPPER(TRIM(Datos!M876&amp;""))&amp;";",M$1007))),OR(UPPER(TRIM(Datos!M876&amp;""))="SÍ",UPPER(TRIM(Datos!M876&amp;""))="SI",UPPER(TRIM(Datos!M876&amp;""))="NO"),IF(ISNUMBER(Datos!M876),AND(OR(M$1005="",Datos!M876&gt;=M$1005),OR(M$1006="",Datos!M876&lt;=M$1006)),FALSE),TRUE))))</f>
        <v>0.0</v>
      </c>
      <c r="N876">
        <f>IF(Datos!N876="",0,IF(AND(N$1008&lt;&gt;"",Datos!N876=N$1008),0,IF(N$1004=0,0,1-CHOOSE(N$1004,IF(ISNUMBER(Datos!N876),AND(OR(N$1005="",Datos!N876&gt;=N$1005),OR(N$1006="",Datos!N876&lt;=N$1006)),FALSE),IF(ISNUMBER(Datos!N876),AND(Datos!N876=INT(Datos!N876),AND(OR(N$1005="",Datos!N876&gt;=N$1005),OR(N$1006="",Datos!N876&lt;=N$1006))),FALSE),OR(ISNUMBER(FIND(";"&amp;UPPER(TRIM(Datos!N876&amp;""))&amp;"=",N$1007)),ISNUMBER(FIND(";"&amp;UPPER(TRIM(Datos!N876&amp;""))&amp;";",N$1007))),OR(UPPER(TRIM(Datos!N876&amp;""))="SÍ",UPPER(TRIM(Datos!N876&amp;""))="SI",UPPER(TRIM(Datos!N876&amp;""))="NO"),IF(ISNUMBER(Datos!N876),AND(OR(N$1005="",Datos!N876&gt;=N$1005),OR(N$1006="",Datos!N876&lt;=N$1006)),FALSE),TRUE))))</f>
        <v>0.0</v>
      </c>
      <c r="O876">
        <f>IF(Datos!O876="",0,IF(AND(O$1008&lt;&gt;"",Datos!O876=O$1008),0,IF(O$1004=0,0,1-CHOOSE(O$1004,IF(ISNUMBER(Datos!O876),AND(OR(O$1005="",Datos!O876&gt;=O$1005),OR(O$1006="",Datos!O876&lt;=O$1006)),FALSE),IF(ISNUMBER(Datos!O876),AND(Datos!O876=INT(Datos!O876),AND(OR(O$1005="",Datos!O876&gt;=O$1005),OR(O$1006="",Datos!O876&lt;=O$1006))),FALSE),OR(ISNUMBER(FIND(";"&amp;UPPER(TRIM(Datos!O876&amp;""))&amp;"=",O$1007)),ISNUMBER(FIND(";"&amp;UPPER(TRIM(Datos!O876&amp;""))&amp;";",O$1007))),OR(UPPER(TRIM(Datos!O876&amp;""))="SÍ",UPPER(TRIM(Datos!O876&amp;""))="SI",UPPER(TRIM(Datos!O876&amp;""))="NO"),IF(ISNUMBER(Datos!O876),AND(OR(O$1005="",Datos!O876&gt;=O$1005),OR(O$1006="",Datos!O876&lt;=O$1006)),FALSE),TRUE))))</f>
        <v>0.0</v>
      </c>
      <c r="P876">
        <f>IF(Datos!P876="",0,IF(AND(P$1008&lt;&gt;"",Datos!P876=P$1008),0,IF(P$1004=0,0,1-CHOOSE(P$1004,IF(ISNUMBER(Datos!P876),AND(OR(P$1005="",Datos!P876&gt;=P$1005),OR(P$1006="",Datos!P876&lt;=P$1006)),FALSE),IF(ISNUMBER(Datos!P876),AND(Datos!P876=INT(Datos!P876),AND(OR(P$1005="",Datos!P876&gt;=P$1005),OR(P$1006="",Datos!P876&lt;=P$1006))),FALSE),OR(ISNUMBER(FIND(";"&amp;UPPER(TRIM(Datos!P876&amp;""))&amp;"=",P$1007)),ISNUMBER(FIND(";"&amp;UPPER(TRIM(Datos!P876&amp;""))&amp;";",P$1007))),OR(UPPER(TRIM(Datos!P876&amp;""))="SÍ",UPPER(TRIM(Datos!P876&amp;""))="SI",UPPER(TRIM(Datos!P876&amp;""))="NO"),IF(ISNUMBER(Datos!P876),AND(OR(P$1005="",Datos!P876&gt;=P$1005),OR(P$1006="",Datos!P876&lt;=P$1006)),FALSE),TRUE))))</f>
        <v>0.0</v>
      </c>
      <c r="Q876">
        <f>IF(Datos!Q876="",0,IF(AND(Q$1008&lt;&gt;"",Datos!Q876=Q$1008),0,IF(Q$1004=0,0,1-CHOOSE(Q$1004,IF(ISNUMBER(Datos!Q876),AND(OR(Q$1005="",Datos!Q876&gt;=Q$1005),OR(Q$1006="",Datos!Q876&lt;=Q$1006)),FALSE),IF(ISNUMBER(Datos!Q876),AND(Datos!Q876=INT(Datos!Q876),AND(OR(Q$1005="",Datos!Q876&gt;=Q$1005),OR(Q$1006="",Datos!Q876&lt;=Q$1006))),FALSE),OR(ISNUMBER(FIND(";"&amp;UPPER(TRIM(Datos!Q876&amp;""))&amp;"=",Q$1007)),ISNUMBER(FIND(";"&amp;UPPER(TRIM(Datos!Q876&amp;""))&amp;";",Q$1007))),OR(UPPER(TRIM(Datos!Q876&amp;""))="SÍ",UPPER(TRIM(Datos!Q876&amp;""))="SI",UPPER(TRIM(Datos!Q876&amp;""))="NO"),IF(ISNUMBER(Datos!Q876),AND(OR(Q$1005="",Datos!Q876&gt;=Q$1005),OR(Q$1006="",Datos!Q876&lt;=Q$1006)),FALSE),TRUE))))</f>
        <v>0.0</v>
      </c>
      <c r="R876">
        <f>IF(Datos!R876="",0,IF(AND(R$1008&lt;&gt;"",Datos!R876=R$1008),0,IF(R$1004=0,0,1-CHOOSE(R$1004,IF(ISNUMBER(Datos!R876),AND(OR(R$1005="",Datos!R876&gt;=R$1005),OR(R$1006="",Datos!R876&lt;=R$1006)),FALSE),IF(ISNUMBER(Datos!R876),AND(Datos!R876=INT(Datos!R876),AND(OR(R$1005="",Datos!R876&gt;=R$1005),OR(R$1006="",Datos!R876&lt;=R$1006))),FALSE),OR(ISNUMBER(FIND(";"&amp;UPPER(TRIM(Datos!R876&amp;""))&amp;"=",R$1007)),ISNUMBER(FIND(";"&amp;UPPER(TRIM(Datos!R876&amp;""))&amp;";",R$1007))),OR(UPPER(TRIM(Datos!R876&amp;""))="SÍ",UPPER(TRIM(Datos!R876&amp;""))="SI",UPPER(TRIM(Datos!R876&amp;""))="NO"),IF(ISNUMBER(Datos!R876),AND(OR(R$1005="",Datos!R876&gt;=R$1005),OR(R$1006="",Datos!R876&lt;=R$1006)),FALSE),TRUE))))</f>
        <v>0.0</v>
      </c>
      <c r="S876">
        <f>IF(Datos!S876="",0,IF(AND(S$1008&lt;&gt;"",Datos!S876=S$1008),0,IF(S$1004=0,0,1-CHOOSE(S$1004,IF(ISNUMBER(Datos!S876),AND(OR(S$1005="",Datos!S876&gt;=S$1005),OR(S$1006="",Datos!S876&lt;=S$1006)),FALSE),IF(ISNUMBER(Datos!S876),AND(Datos!S876=INT(Datos!S876),AND(OR(S$1005="",Datos!S876&gt;=S$1005),OR(S$1006="",Datos!S876&lt;=S$1006))),FALSE),OR(ISNUMBER(FIND(";"&amp;UPPER(TRIM(Datos!S876&amp;""))&amp;"=",S$1007)),ISNUMBER(FIND(";"&amp;UPPER(TRIM(Datos!S876&amp;""))&amp;";",S$1007))),OR(UPPER(TRIM(Datos!S876&amp;""))="SÍ",UPPER(TRIM(Datos!S876&amp;""))="SI",UPPER(TRIM(Datos!S876&amp;""))="NO"),IF(ISNUMBER(Datos!S876),AND(OR(S$1005="",Datos!S876&gt;=S$1005),OR(S$1006="",Datos!S876&lt;=S$1006)),FALSE),TRUE))))</f>
        <v>0.0</v>
      </c>
      <c r="T876">
        <f>IF(Datos!T876="",0,IF(AND(T$1008&lt;&gt;"",Datos!T876=T$1008),0,IF(T$1004=0,0,1-CHOOSE(T$1004,IF(ISNUMBER(Datos!T876),AND(OR(T$1005="",Datos!T876&gt;=T$1005),OR(T$1006="",Datos!T876&lt;=T$1006)),FALSE),IF(ISNUMBER(Datos!T876),AND(Datos!T876=INT(Datos!T876),AND(OR(T$1005="",Datos!T876&gt;=T$1005),OR(T$1006="",Datos!T876&lt;=T$1006))),FALSE),OR(ISNUMBER(FIND(";"&amp;UPPER(TRIM(Datos!T876&amp;""))&amp;"=",T$1007)),ISNUMBER(FIND(";"&amp;UPPER(TRIM(Datos!T876&amp;""))&amp;";",T$1007))),OR(UPPER(TRIM(Datos!T876&amp;""))="SÍ",UPPER(TRIM(Datos!T876&amp;""))="SI",UPPER(TRIM(Datos!T876&amp;""))="NO"),IF(ISNUMBER(Datos!T876),AND(OR(T$1005="",Datos!T876&gt;=T$1005),OR(T$1006="",Datos!T876&lt;=T$1006)),FALSE),TRUE))))</f>
        <v>0.0</v>
      </c>
      <c r="U876">
        <f>IF(Datos!U876="",0,IF(AND(U$1008&lt;&gt;"",Datos!U876=U$1008),0,IF(U$1004=0,0,1-CHOOSE(U$1004,IF(ISNUMBER(Datos!U876),AND(OR(U$1005="",Datos!U876&gt;=U$1005),OR(U$1006="",Datos!U876&lt;=U$1006)),FALSE),IF(ISNUMBER(Datos!U876),AND(Datos!U876=INT(Datos!U876),AND(OR(U$1005="",Datos!U876&gt;=U$1005),OR(U$1006="",Datos!U876&lt;=U$1006))),FALSE),OR(ISNUMBER(FIND(";"&amp;UPPER(TRIM(Datos!U876&amp;""))&amp;"=",U$1007)),ISNUMBER(FIND(";"&amp;UPPER(TRIM(Datos!U876&amp;""))&amp;";",U$1007))),OR(UPPER(TRIM(Datos!U876&amp;""))="SÍ",UPPER(TRIM(Datos!U876&amp;""))="SI",UPPER(TRIM(Datos!U876&amp;""))="NO"),IF(ISNUMBER(Datos!U876),AND(OR(U$1005="",Datos!U876&gt;=U$1005),OR(U$1006="",Datos!U876&lt;=U$1006)),FALSE),TRUE))))</f>
        <v>0.0</v>
      </c>
      <c r="V876">
        <f>IF(Datos!V876="",0,IF(AND(V$1008&lt;&gt;"",Datos!V876=V$1008),0,IF(V$1004=0,0,1-CHOOSE(V$1004,IF(ISNUMBER(Datos!V876),AND(OR(V$1005="",Datos!V876&gt;=V$1005),OR(V$1006="",Datos!V876&lt;=V$1006)),FALSE),IF(ISNUMBER(Datos!V876),AND(Datos!V876=INT(Datos!V876),AND(OR(V$1005="",Datos!V876&gt;=V$1005),OR(V$1006="",Datos!V876&lt;=V$1006))),FALSE),OR(ISNUMBER(FIND(";"&amp;UPPER(TRIM(Datos!V876&amp;""))&amp;"=",V$1007)),ISNUMBER(FIND(";"&amp;UPPER(TRIM(Datos!V876&amp;""))&amp;";",V$1007))),OR(UPPER(TRIM(Datos!V876&amp;""))="SÍ",UPPER(TRIM(Datos!V876&amp;""))="SI",UPPER(TRIM(Datos!V876&amp;""))="NO"),IF(ISNUMBER(Datos!V876),AND(OR(V$1005="",Datos!V876&gt;=V$1005),OR(V$1006="",Datos!V876&lt;=V$1006)),FALSE),TRUE))))</f>
        <v>0.0</v>
      </c>
      <c r="W876">
        <f>IF(Datos!W876="",0,IF(AND(W$1008&lt;&gt;"",Datos!W876=W$1008),0,IF(W$1004=0,0,1-CHOOSE(W$1004,IF(ISNUMBER(Datos!W876),AND(OR(W$1005="",Datos!W876&gt;=W$1005),OR(W$1006="",Datos!W876&lt;=W$1006)),FALSE),IF(ISNUMBER(Datos!W876),AND(Datos!W876=INT(Datos!W876),AND(OR(W$1005="",Datos!W876&gt;=W$1005),OR(W$1006="",Datos!W876&lt;=W$1006))),FALSE),OR(ISNUMBER(FIND(";"&amp;UPPER(TRIM(Datos!W876&amp;""))&amp;"=",W$1007)),ISNUMBER(FIND(";"&amp;UPPER(TRIM(Datos!W876&amp;""))&amp;";",W$1007))),OR(UPPER(TRIM(Datos!W876&amp;""))="SÍ",UPPER(TRIM(Datos!W876&amp;""))="SI",UPPER(TRIM(Datos!W876&amp;""))="NO"),IF(ISNUMBER(Datos!W876),AND(OR(W$1005="",Datos!W876&gt;=W$1005),OR(W$1006="",Datos!W876&lt;=W$1006)),FALSE),TRUE))))</f>
        <v>0.0</v>
      </c>
      <c r="X876">
        <f>IF(Datos!X876="",0,IF(AND(X$1008&lt;&gt;"",Datos!X876=X$1008),0,IF(X$1004=0,0,1-CHOOSE(X$1004,IF(ISNUMBER(Datos!X876),AND(OR(X$1005="",Datos!X876&gt;=X$1005),OR(X$1006="",Datos!X876&lt;=X$1006)),FALSE),IF(ISNUMBER(Datos!X876),AND(Datos!X876=INT(Datos!X876),AND(OR(X$1005="",Datos!X876&gt;=X$1005),OR(X$1006="",Datos!X876&lt;=X$1006))),FALSE),OR(ISNUMBER(FIND(";"&amp;UPPER(TRIM(Datos!X876&amp;""))&amp;"=",X$1007)),ISNUMBER(FIND(";"&amp;UPPER(TRIM(Datos!X876&amp;""))&amp;";",X$1007))),OR(UPPER(TRIM(Datos!X876&amp;""))="SÍ",UPPER(TRIM(Datos!X876&amp;""))="SI",UPPER(TRIM(Datos!X876&amp;""))="NO"),IF(ISNUMBER(Datos!X876),AND(OR(X$1005="",Datos!X876&gt;=X$1005),OR(X$1006="",Datos!X876&lt;=X$1006)),FALSE),TRUE))))</f>
        <v>0.0</v>
      </c>
      <c r="Y876">
        <f>IF(Datos!Y876="",0,IF(AND(Y$1008&lt;&gt;"",Datos!Y876=Y$1008),0,IF(Y$1004=0,0,1-CHOOSE(Y$1004,IF(ISNUMBER(Datos!Y876),AND(OR(Y$1005="",Datos!Y876&gt;=Y$1005),OR(Y$1006="",Datos!Y876&lt;=Y$1006)),FALSE),IF(ISNUMBER(Datos!Y876),AND(Datos!Y876=INT(Datos!Y876),AND(OR(Y$1005="",Datos!Y876&gt;=Y$1005),OR(Y$1006="",Datos!Y876&lt;=Y$1006))),FALSE),OR(ISNUMBER(FIND(";"&amp;UPPER(TRIM(Datos!Y876&amp;""))&amp;"=",Y$1007)),ISNUMBER(FIND(";"&amp;UPPER(TRIM(Datos!Y876&amp;""))&amp;";",Y$1007))),OR(UPPER(TRIM(Datos!Y876&amp;""))="SÍ",UPPER(TRIM(Datos!Y876&amp;""))="SI",UPPER(TRIM(Datos!Y876&amp;""))="NO"),IF(ISNUMBER(Datos!Y876),AND(OR(Y$1005="",Datos!Y876&gt;=Y$1005),OR(Y$1006="",Datos!Y876&lt;=Y$1006)),FALSE),TRUE))))</f>
        <v>0.0</v>
      </c>
      <c r="Z876">
        <f>IF(Datos!Z876="",0,IF(AND(Z$1008&lt;&gt;"",Datos!Z876=Z$1008),0,IF(Z$1004=0,0,1-CHOOSE(Z$1004,IF(ISNUMBER(Datos!Z876),AND(OR(Z$1005="",Datos!Z876&gt;=Z$1005),OR(Z$1006="",Datos!Z876&lt;=Z$1006)),FALSE),IF(ISNUMBER(Datos!Z876),AND(Datos!Z876=INT(Datos!Z876),AND(OR(Z$1005="",Datos!Z876&gt;=Z$1005),OR(Z$1006="",Datos!Z876&lt;=Z$1006))),FALSE),OR(ISNUMBER(FIND(";"&amp;UPPER(TRIM(Datos!Z876&amp;""))&amp;"=",Z$1007)),ISNUMBER(FIND(";"&amp;UPPER(TRIM(Datos!Z876&amp;""))&amp;";",Z$1007))),OR(UPPER(TRIM(Datos!Z876&amp;""))="SÍ",UPPER(TRIM(Datos!Z876&amp;""))="SI",UPPER(TRIM(Datos!Z876&amp;""))="NO"),IF(ISNUMBER(Datos!Z876),AND(OR(Z$1005="",Datos!Z876&gt;=Z$1005),OR(Z$1006="",Datos!Z876&lt;=Z$1006)),FALSE),TRUE))))</f>
        <v>0.0</v>
      </c>
      <c r="AA876">
        <f>IF(Datos!AA876="",0,IF(AND(AA$1008&lt;&gt;"",Datos!AA876=AA$1008),0,IF(AA$1004=0,0,1-CHOOSE(AA$1004,IF(ISNUMBER(Datos!AA876),AND(OR(AA$1005="",Datos!AA876&gt;=AA$1005),OR(AA$1006="",Datos!AA876&lt;=AA$1006)),FALSE),IF(ISNUMBER(Datos!AA876),AND(Datos!AA876=INT(Datos!AA876),AND(OR(AA$1005="",Datos!AA876&gt;=AA$1005),OR(AA$1006="",Datos!AA876&lt;=AA$1006))),FALSE),OR(ISNUMBER(FIND(";"&amp;UPPER(TRIM(Datos!AA876&amp;""))&amp;"=",AA$1007)),ISNUMBER(FIND(";"&amp;UPPER(TRIM(Datos!AA876&amp;""))&amp;";",AA$1007))),OR(UPPER(TRIM(Datos!AA876&amp;""))="SÍ",UPPER(TRIM(Datos!AA876&amp;""))="SI",UPPER(TRIM(Datos!AA876&amp;""))="NO"),IF(ISNUMBER(Datos!AA876),AND(OR(AA$1005="",Datos!AA876&gt;=AA$1005),OR(AA$1006="",Datos!AA876&lt;=AA$1006)),FALSE),TRUE))))</f>
        <v>0.0</v>
      </c>
      <c r="AB876">
        <f>IF(Datos!AB876="",0,IF(AND(AB$1008&lt;&gt;"",Datos!AB876=AB$1008),0,IF(AB$1004=0,0,1-CHOOSE(AB$1004,IF(ISNUMBER(Datos!AB876),AND(OR(AB$1005="",Datos!AB876&gt;=AB$1005),OR(AB$1006="",Datos!AB876&lt;=AB$1006)),FALSE),IF(ISNUMBER(Datos!AB876),AND(Datos!AB876=INT(Datos!AB876),AND(OR(AB$1005="",Datos!AB876&gt;=AB$1005),OR(AB$1006="",Datos!AB876&lt;=AB$1006))),FALSE),OR(ISNUMBER(FIND(";"&amp;UPPER(TRIM(Datos!AB876&amp;""))&amp;"=",AB$1007)),ISNUMBER(FIND(";"&amp;UPPER(TRIM(Datos!AB876&amp;""))&amp;";",AB$1007))),OR(UPPER(TRIM(Datos!AB876&amp;""))="SÍ",UPPER(TRIM(Datos!AB876&amp;""))="SI",UPPER(TRIM(Datos!AB876&amp;""))="NO"),IF(ISNUMBER(Datos!AB876),AND(OR(AB$1005="",Datos!AB876&gt;=AB$1005),OR(AB$1006="",Datos!AB876&lt;=AB$1006)),FALSE),TRUE))))</f>
        <v>0.0</v>
      </c>
      <c r="AC876">
        <f>IF(Datos!AC876="",0,IF(AND(AC$1008&lt;&gt;"",Datos!AC876=AC$1008),0,IF(AC$1004=0,0,1-CHOOSE(AC$1004,IF(ISNUMBER(Datos!AC876),AND(OR(AC$1005="",Datos!AC876&gt;=AC$1005),OR(AC$1006="",Datos!AC876&lt;=AC$1006)),FALSE),IF(ISNUMBER(Datos!AC876),AND(Datos!AC876=INT(Datos!AC876),AND(OR(AC$1005="",Datos!AC876&gt;=AC$1005),OR(AC$1006="",Datos!AC876&lt;=AC$1006))),FALSE),OR(ISNUMBER(FIND(";"&amp;UPPER(TRIM(Datos!AC876&amp;""))&amp;"=",AC$1007)),ISNUMBER(FIND(";"&amp;UPPER(TRIM(Datos!AC876&amp;""))&amp;";",AC$1007))),OR(UPPER(TRIM(Datos!AC876&amp;""))="SÍ",UPPER(TRIM(Datos!AC876&amp;""))="SI",UPPER(TRIM(Datos!AC876&amp;""))="NO"),IF(ISNUMBER(Datos!AC876),AND(OR(AC$1005="",Datos!AC876&gt;=AC$1005),OR(AC$1006="",Datos!AC876&lt;=AC$1006)),FALSE),TRUE))))</f>
        <v>0.0</v>
      </c>
      <c r="AD876">
        <f>IF(Datos!AD876="",0,IF(AND(AD$1008&lt;&gt;"",Datos!AD876=AD$1008),0,IF(AD$1004=0,0,1-CHOOSE(AD$1004,IF(ISNUMBER(Datos!AD876),AND(OR(AD$1005="",Datos!AD876&gt;=AD$1005),OR(AD$1006="",Datos!AD876&lt;=AD$1006)),FALSE),IF(ISNUMBER(Datos!AD876),AND(Datos!AD876=INT(Datos!AD876),AND(OR(AD$1005="",Datos!AD876&gt;=AD$1005),OR(AD$1006="",Datos!AD876&lt;=AD$1006))),FALSE),OR(ISNUMBER(FIND(";"&amp;UPPER(TRIM(Datos!AD876&amp;""))&amp;"=",AD$1007)),ISNUMBER(FIND(";"&amp;UPPER(TRIM(Datos!AD876&amp;""))&amp;";",AD$1007))),OR(UPPER(TRIM(Datos!AD876&amp;""))="SÍ",UPPER(TRIM(Datos!AD876&amp;""))="SI",UPPER(TRIM(Datos!AD876&amp;""))="NO"),IF(ISNUMBER(Datos!AD876),AND(OR(AD$1005="",Datos!AD876&gt;=AD$1005),OR(AD$1006="",Datos!AD876&lt;=AD$1006)),FALSE),TRUE))))</f>
        <v>0.0</v>
      </c>
      <c r="AE876">
        <f>IF(Datos!AE876="",0,IF(AND(AE$1008&lt;&gt;"",Datos!AE876=AE$1008),0,IF(AE$1004=0,0,1-CHOOSE(AE$1004,IF(ISNUMBER(Datos!AE876),AND(OR(AE$1005="",Datos!AE876&gt;=AE$1005),OR(AE$1006="",Datos!AE876&lt;=AE$1006)),FALSE),IF(ISNUMBER(Datos!AE876),AND(Datos!AE876=INT(Datos!AE876),AND(OR(AE$1005="",Datos!AE876&gt;=AE$1005),OR(AE$1006="",Datos!AE876&lt;=AE$1006))),FALSE),OR(ISNUMBER(FIND(";"&amp;UPPER(TRIM(Datos!AE876&amp;""))&amp;"=",AE$1007)),ISNUMBER(FIND(";"&amp;UPPER(TRIM(Datos!AE876&amp;""))&amp;";",AE$1007))),OR(UPPER(TRIM(Datos!AE876&amp;""))="SÍ",UPPER(TRIM(Datos!AE876&amp;""))="SI",UPPER(TRIM(Datos!AE876&amp;""))="NO"),IF(ISNUMBER(Datos!AE876),AND(OR(AE$1005="",Datos!AE876&gt;=AE$1005),OR(AE$1006="",Datos!AE876&lt;=AE$1006)),FALSE),TRUE))))</f>
        <v>0.0</v>
      </c>
    </row>
    <row r="877" spans="2:31">
      <c r="B877">
        <f>IF(Datos!B877="",0,IF(AND(B$1008&lt;&gt;"",Datos!B877=B$1008),0,IF(B$1004=0,0,1-CHOOSE(B$1004,IF(ISNUMBER(Datos!B877),AND(OR(B$1005="",Datos!B877&gt;=B$1005),OR(B$1006="",Datos!B877&lt;=B$1006)),FALSE),IF(ISNUMBER(Datos!B877),AND(Datos!B877=INT(Datos!B877),AND(OR(B$1005="",Datos!B877&gt;=B$1005),OR(B$1006="",Datos!B877&lt;=B$1006))),FALSE),OR(ISNUMBER(FIND(";"&amp;UPPER(TRIM(Datos!B877&amp;""))&amp;"=",B$1007)),ISNUMBER(FIND(";"&amp;UPPER(TRIM(Datos!B877&amp;""))&amp;";",B$1007))),OR(UPPER(TRIM(Datos!B877&amp;""))="SÍ",UPPER(TRIM(Datos!B877&amp;""))="SI",UPPER(TRIM(Datos!B877&amp;""))="NO"),IF(ISNUMBER(Datos!B877),AND(OR(B$1005="",Datos!B877&gt;=B$1005),OR(B$1006="",Datos!B877&lt;=B$1006)),FALSE),TRUE))))</f>
        <v>0.0</v>
      </c>
      <c r="C877">
        <f>IF(Datos!C877="",0,IF(AND(C$1008&lt;&gt;"",Datos!C877=C$1008),0,IF(C$1004=0,0,1-CHOOSE(C$1004,IF(ISNUMBER(Datos!C877),AND(OR(C$1005="",Datos!C877&gt;=C$1005),OR(C$1006="",Datos!C877&lt;=C$1006)),FALSE),IF(ISNUMBER(Datos!C877),AND(Datos!C877=INT(Datos!C877),AND(OR(C$1005="",Datos!C877&gt;=C$1005),OR(C$1006="",Datos!C877&lt;=C$1006))),FALSE),OR(ISNUMBER(FIND(";"&amp;UPPER(TRIM(Datos!C877&amp;""))&amp;"=",C$1007)),ISNUMBER(FIND(";"&amp;UPPER(TRIM(Datos!C877&amp;""))&amp;";",C$1007))),OR(UPPER(TRIM(Datos!C877&amp;""))="SÍ",UPPER(TRIM(Datos!C877&amp;""))="SI",UPPER(TRIM(Datos!C877&amp;""))="NO"),IF(ISNUMBER(Datos!C877),AND(OR(C$1005="",Datos!C877&gt;=C$1005),OR(C$1006="",Datos!C877&lt;=C$1006)),FALSE),TRUE))))</f>
        <v>0.0</v>
      </c>
      <c r="D877">
        <f>IF(Datos!D877="",0,IF(AND(D$1008&lt;&gt;"",Datos!D877=D$1008),0,IF(D$1004=0,0,1-CHOOSE(D$1004,IF(ISNUMBER(Datos!D877),AND(OR(D$1005="",Datos!D877&gt;=D$1005),OR(D$1006="",Datos!D877&lt;=D$1006)),FALSE),IF(ISNUMBER(Datos!D877),AND(Datos!D877=INT(Datos!D877),AND(OR(D$1005="",Datos!D877&gt;=D$1005),OR(D$1006="",Datos!D877&lt;=D$1006))),FALSE),OR(ISNUMBER(FIND(";"&amp;UPPER(TRIM(Datos!D877&amp;""))&amp;"=",D$1007)),ISNUMBER(FIND(";"&amp;UPPER(TRIM(Datos!D877&amp;""))&amp;";",D$1007))),OR(UPPER(TRIM(Datos!D877&amp;""))="SÍ",UPPER(TRIM(Datos!D877&amp;""))="SI",UPPER(TRIM(Datos!D877&amp;""))="NO"),IF(ISNUMBER(Datos!D877),AND(OR(D$1005="",Datos!D877&gt;=D$1005),OR(D$1006="",Datos!D877&lt;=D$1006)),FALSE),TRUE))))</f>
        <v>0.0</v>
      </c>
      <c r="E877">
        <f>IF(Datos!E877="",0,IF(AND(E$1008&lt;&gt;"",Datos!E877=E$1008),0,IF(E$1004=0,0,1-CHOOSE(E$1004,IF(ISNUMBER(Datos!E877),AND(OR(E$1005="",Datos!E877&gt;=E$1005),OR(E$1006="",Datos!E877&lt;=E$1006)),FALSE),IF(ISNUMBER(Datos!E877),AND(Datos!E877=INT(Datos!E877),AND(OR(E$1005="",Datos!E877&gt;=E$1005),OR(E$1006="",Datos!E877&lt;=E$1006))),FALSE),OR(ISNUMBER(FIND(";"&amp;UPPER(TRIM(Datos!E877&amp;""))&amp;"=",E$1007)),ISNUMBER(FIND(";"&amp;UPPER(TRIM(Datos!E877&amp;""))&amp;";",E$1007))),OR(UPPER(TRIM(Datos!E877&amp;""))="SÍ",UPPER(TRIM(Datos!E877&amp;""))="SI",UPPER(TRIM(Datos!E877&amp;""))="NO"),IF(ISNUMBER(Datos!E877),AND(OR(E$1005="",Datos!E877&gt;=E$1005),OR(E$1006="",Datos!E877&lt;=E$1006)),FALSE),TRUE))))</f>
        <v>0.0</v>
      </c>
      <c r="F877">
        <f>IF(Datos!F877="",0,IF(AND(F$1008&lt;&gt;"",Datos!F877=F$1008),0,IF(F$1004=0,0,1-CHOOSE(F$1004,IF(ISNUMBER(Datos!F877),AND(OR(F$1005="",Datos!F877&gt;=F$1005),OR(F$1006="",Datos!F877&lt;=F$1006)),FALSE),IF(ISNUMBER(Datos!F877),AND(Datos!F877=INT(Datos!F877),AND(OR(F$1005="",Datos!F877&gt;=F$1005),OR(F$1006="",Datos!F877&lt;=F$1006))),FALSE),OR(ISNUMBER(FIND(";"&amp;UPPER(TRIM(Datos!F877&amp;""))&amp;"=",F$1007)),ISNUMBER(FIND(";"&amp;UPPER(TRIM(Datos!F877&amp;""))&amp;";",F$1007))),OR(UPPER(TRIM(Datos!F877&amp;""))="SÍ",UPPER(TRIM(Datos!F877&amp;""))="SI",UPPER(TRIM(Datos!F877&amp;""))="NO"),IF(ISNUMBER(Datos!F877),AND(OR(F$1005="",Datos!F877&gt;=F$1005),OR(F$1006="",Datos!F877&lt;=F$1006)),FALSE),TRUE))))</f>
        <v>0.0</v>
      </c>
      <c r="G877">
        <f>IF(Datos!G877="",0,IF(AND(G$1008&lt;&gt;"",Datos!G877=G$1008),0,IF(G$1004=0,0,1-CHOOSE(G$1004,IF(ISNUMBER(Datos!G877),AND(OR(G$1005="",Datos!G877&gt;=G$1005),OR(G$1006="",Datos!G877&lt;=G$1006)),FALSE),IF(ISNUMBER(Datos!G877),AND(Datos!G877=INT(Datos!G877),AND(OR(G$1005="",Datos!G877&gt;=G$1005),OR(G$1006="",Datos!G877&lt;=G$1006))),FALSE),OR(ISNUMBER(FIND(";"&amp;UPPER(TRIM(Datos!G877&amp;""))&amp;"=",G$1007)),ISNUMBER(FIND(";"&amp;UPPER(TRIM(Datos!G877&amp;""))&amp;";",G$1007))),OR(UPPER(TRIM(Datos!G877&amp;""))="SÍ",UPPER(TRIM(Datos!G877&amp;""))="SI",UPPER(TRIM(Datos!G877&amp;""))="NO"),IF(ISNUMBER(Datos!G877),AND(OR(G$1005="",Datos!G877&gt;=G$1005),OR(G$1006="",Datos!G877&lt;=G$1006)),FALSE),TRUE))))</f>
        <v>0.0</v>
      </c>
      <c r="H877">
        <f>IF(Datos!H877="",0,IF(AND(H$1008&lt;&gt;"",Datos!H877=H$1008),0,IF(H$1004=0,0,1-CHOOSE(H$1004,IF(ISNUMBER(Datos!H877),AND(OR(H$1005="",Datos!H877&gt;=H$1005),OR(H$1006="",Datos!H877&lt;=H$1006)),FALSE),IF(ISNUMBER(Datos!H877),AND(Datos!H877=INT(Datos!H877),AND(OR(H$1005="",Datos!H877&gt;=H$1005),OR(H$1006="",Datos!H877&lt;=H$1006))),FALSE),OR(ISNUMBER(FIND(";"&amp;UPPER(TRIM(Datos!H877&amp;""))&amp;"=",H$1007)),ISNUMBER(FIND(";"&amp;UPPER(TRIM(Datos!H877&amp;""))&amp;";",H$1007))),OR(UPPER(TRIM(Datos!H877&amp;""))="SÍ",UPPER(TRIM(Datos!H877&amp;""))="SI",UPPER(TRIM(Datos!H877&amp;""))="NO"),IF(ISNUMBER(Datos!H877),AND(OR(H$1005="",Datos!H877&gt;=H$1005),OR(H$1006="",Datos!H877&lt;=H$1006)),FALSE),TRUE))))</f>
        <v>0.0</v>
      </c>
      <c r="I877">
        <f>IF(Datos!I877="",0,IF(AND(I$1008&lt;&gt;"",Datos!I877=I$1008),0,IF(I$1004=0,0,1-CHOOSE(I$1004,IF(ISNUMBER(Datos!I877),AND(OR(I$1005="",Datos!I877&gt;=I$1005),OR(I$1006="",Datos!I877&lt;=I$1006)),FALSE),IF(ISNUMBER(Datos!I877),AND(Datos!I877=INT(Datos!I877),AND(OR(I$1005="",Datos!I877&gt;=I$1005),OR(I$1006="",Datos!I877&lt;=I$1006))),FALSE),OR(ISNUMBER(FIND(";"&amp;UPPER(TRIM(Datos!I877&amp;""))&amp;"=",I$1007)),ISNUMBER(FIND(";"&amp;UPPER(TRIM(Datos!I877&amp;""))&amp;";",I$1007))),OR(UPPER(TRIM(Datos!I877&amp;""))="SÍ",UPPER(TRIM(Datos!I877&amp;""))="SI",UPPER(TRIM(Datos!I877&amp;""))="NO"),IF(ISNUMBER(Datos!I877),AND(OR(I$1005="",Datos!I877&gt;=I$1005),OR(I$1006="",Datos!I877&lt;=I$1006)),FALSE),TRUE))))</f>
        <v>0.0</v>
      </c>
      <c r="J877">
        <f>IF(Datos!J877="",0,IF(AND(J$1008&lt;&gt;"",Datos!J877=J$1008),0,IF(J$1004=0,0,1-CHOOSE(J$1004,IF(ISNUMBER(Datos!J877),AND(OR(J$1005="",Datos!J877&gt;=J$1005),OR(J$1006="",Datos!J877&lt;=J$1006)),FALSE),IF(ISNUMBER(Datos!J877),AND(Datos!J877=INT(Datos!J877),AND(OR(J$1005="",Datos!J877&gt;=J$1005),OR(J$1006="",Datos!J877&lt;=J$1006))),FALSE),OR(ISNUMBER(FIND(";"&amp;UPPER(TRIM(Datos!J877&amp;""))&amp;"=",J$1007)),ISNUMBER(FIND(";"&amp;UPPER(TRIM(Datos!J877&amp;""))&amp;";",J$1007))),OR(UPPER(TRIM(Datos!J877&amp;""))="SÍ",UPPER(TRIM(Datos!J877&amp;""))="SI",UPPER(TRIM(Datos!J877&amp;""))="NO"),IF(ISNUMBER(Datos!J877),AND(OR(J$1005="",Datos!J877&gt;=J$1005),OR(J$1006="",Datos!J877&lt;=J$1006)),FALSE),TRUE))))</f>
        <v>0.0</v>
      </c>
      <c r="K877">
        <f>IF(Datos!K877="",0,IF(AND(K$1008&lt;&gt;"",Datos!K877=K$1008),0,IF(K$1004=0,0,1-CHOOSE(K$1004,IF(ISNUMBER(Datos!K877),AND(OR(K$1005="",Datos!K877&gt;=K$1005),OR(K$1006="",Datos!K877&lt;=K$1006)),FALSE),IF(ISNUMBER(Datos!K877),AND(Datos!K877=INT(Datos!K877),AND(OR(K$1005="",Datos!K877&gt;=K$1005),OR(K$1006="",Datos!K877&lt;=K$1006))),FALSE),OR(ISNUMBER(FIND(";"&amp;UPPER(TRIM(Datos!K877&amp;""))&amp;"=",K$1007)),ISNUMBER(FIND(";"&amp;UPPER(TRIM(Datos!K877&amp;""))&amp;";",K$1007))),OR(UPPER(TRIM(Datos!K877&amp;""))="SÍ",UPPER(TRIM(Datos!K877&amp;""))="SI",UPPER(TRIM(Datos!K877&amp;""))="NO"),IF(ISNUMBER(Datos!K877),AND(OR(K$1005="",Datos!K877&gt;=K$1005),OR(K$1006="",Datos!K877&lt;=K$1006)),FALSE),TRUE))))</f>
        <v>0.0</v>
      </c>
      <c r="L877">
        <f>IF(Datos!L877="",0,IF(AND(L$1008&lt;&gt;"",Datos!L877=L$1008),0,IF(L$1004=0,0,1-CHOOSE(L$1004,IF(ISNUMBER(Datos!L877),AND(OR(L$1005="",Datos!L877&gt;=L$1005),OR(L$1006="",Datos!L877&lt;=L$1006)),FALSE),IF(ISNUMBER(Datos!L877),AND(Datos!L877=INT(Datos!L877),AND(OR(L$1005="",Datos!L877&gt;=L$1005),OR(L$1006="",Datos!L877&lt;=L$1006))),FALSE),OR(ISNUMBER(FIND(";"&amp;UPPER(TRIM(Datos!L877&amp;""))&amp;"=",L$1007)),ISNUMBER(FIND(";"&amp;UPPER(TRIM(Datos!L877&amp;""))&amp;";",L$1007))),OR(UPPER(TRIM(Datos!L877&amp;""))="SÍ",UPPER(TRIM(Datos!L877&amp;""))="SI",UPPER(TRIM(Datos!L877&amp;""))="NO"),IF(ISNUMBER(Datos!L877),AND(OR(L$1005="",Datos!L877&gt;=L$1005),OR(L$1006="",Datos!L877&lt;=L$1006)),FALSE),TRUE))))</f>
        <v>0.0</v>
      </c>
      <c r="M877">
        <f>IF(Datos!M877="",0,IF(AND(M$1008&lt;&gt;"",Datos!M877=M$1008),0,IF(M$1004=0,0,1-CHOOSE(M$1004,IF(ISNUMBER(Datos!M877),AND(OR(M$1005="",Datos!M877&gt;=M$1005),OR(M$1006="",Datos!M877&lt;=M$1006)),FALSE),IF(ISNUMBER(Datos!M877),AND(Datos!M877=INT(Datos!M877),AND(OR(M$1005="",Datos!M877&gt;=M$1005),OR(M$1006="",Datos!M877&lt;=M$1006))),FALSE),OR(ISNUMBER(FIND(";"&amp;UPPER(TRIM(Datos!M877&amp;""))&amp;"=",M$1007)),ISNUMBER(FIND(";"&amp;UPPER(TRIM(Datos!M877&amp;""))&amp;";",M$1007))),OR(UPPER(TRIM(Datos!M877&amp;""))="SÍ",UPPER(TRIM(Datos!M877&amp;""))="SI",UPPER(TRIM(Datos!M877&amp;""))="NO"),IF(ISNUMBER(Datos!M877),AND(OR(M$1005="",Datos!M877&gt;=M$1005),OR(M$1006="",Datos!M877&lt;=M$1006)),FALSE),TRUE))))</f>
        <v>0.0</v>
      </c>
      <c r="N877">
        <f>IF(Datos!N877="",0,IF(AND(N$1008&lt;&gt;"",Datos!N877=N$1008),0,IF(N$1004=0,0,1-CHOOSE(N$1004,IF(ISNUMBER(Datos!N877),AND(OR(N$1005="",Datos!N877&gt;=N$1005),OR(N$1006="",Datos!N877&lt;=N$1006)),FALSE),IF(ISNUMBER(Datos!N877),AND(Datos!N877=INT(Datos!N877),AND(OR(N$1005="",Datos!N877&gt;=N$1005),OR(N$1006="",Datos!N877&lt;=N$1006))),FALSE),OR(ISNUMBER(FIND(";"&amp;UPPER(TRIM(Datos!N877&amp;""))&amp;"=",N$1007)),ISNUMBER(FIND(";"&amp;UPPER(TRIM(Datos!N877&amp;""))&amp;";",N$1007))),OR(UPPER(TRIM(Datos!N877&amp;""))="SÍ",UPPER(TRIM(Datos!N877&amp;""))="SI",UPPER(TRIM(Datos!N877&amp;""))="NO"),IF(ISNUMBER(Datos!N877),AND(OR(N$1005="",Datos!N877&gt;=N$1005),OR(N$1006="",Datos!N877&lt;=N$1006)),FALSE),TRUE))))</f>
        <v>0.0</v>
      </c>
      <c r="O877">
        <f>IF(Datos!O877="",0,IF(AND(O$1008&lt;&gt;"",Datos!O877=O$1008),0,IF(O$1004=0,0,1-CHOOSE(O$1004,IF(ISNUMBER(Datos!O877),AND(OR(O$1005="",Datos!O877&gt;=O$1005),OR(O$1006="",Datos!O877&lt;=O$1006)),FALSE),IF(ISNUMBER(Datos!O877),AND(Datos!O877=INT(Datos!O877),AND(OR(O$1005="",Datos!O877&gt;=O$1005),OR(O$1006="",Datos!O877&lt;=O$1006))),FALSE),OR(ISNUMBER(FIND(";"&amp;UPPER(TRIM(Datos!O877&amp;""))&amp;"=",O$1007)),ISNUMBER(FIND(";"&amp;UPPER(TRIM(Datos!O877&amp;""))&amp;";",O$1007))),OR(UPPER(TRIM(Datos!O877&amp;""))="SÍ",UPPER(TRIM(Datos!O877&amp;""))="SI",UPPER(TRIM(Datos!O877&amp;""))="NO"),IF(ISNUMBER(Datos!O877),AND(OR(O$1005="",Datos!O877&gt;=O$1005),OR(O$1006="",Datos!O877&lt;=O$1006)),FALSE),TRUE))))</f>
        <v>0.0</v>
      </c>
      <c r="P877">
        <f>IF(Datos!P877="",0,IF(AND(P$1008&lt;&gt;"",Datos!P877=P$1008),0,IF(P$1004=0,0,1-CHOOSE(P$1004,IF(ISNUMBER(Datos!P877),AND(OR(P$1005="",Datos!P877&gt;=P$1005),OR(P$1006="",Datos!P877&lt;=P$1006)),FALSE),IF(ISNUMBER(Datos!P877),AND(Datos!P877=INT(Datos!P877),AND(OR(P$1005="",Datos!P877&gt;=P$1005),OR(P$1006="",Datos!P877&lt;=P$1006))),FALSE),OR(ISNUMBER(FIND(";"&amp;UPPER(TRIM(Datos!P877&amp;""))&amp;"=",P$1007)),ISNUMBER(FIND(";"&amp;UPPER(TRIM(Datos!P877&amp;""))&amp;";",P$1007))),OR(UPPER(TRIM(Datos!P877&amp;""))="SÍ",UPPER(TRIM(Datos!P877&amp;""))="SI",UPPER(TRIM(Datos!P877&amp;""))="NO"),IF(ISNUMBER(Datos!P877),AND(OR(P$1005="",Datos!P877&gt;=P$1005),OR(P$1006="",Datos!P877&lt;=P$1006)),FALSE),TRUE))))</f>
        <v>0.0</v>
      </c>
      <c r="Q877">
        <f>IF(Datos!Q877="",0,IF(AND(Q$1008&lt;&gt;"",Datos!Q877=Q$1008),0,IF(Q$1004=0,0,1-CHOOSE(Q$1004,IF(ISNUMBER(Datos!Q877),AND(OR(Q$1005="",Datos!Q877&gt;=Q$1005),OR(Q$1006="",Datos!Q877&lt;=Q$1006)),FALSE),IF(ISNUMBER(Datos!Q877),AND(Datos!Q877=INT(Datos!Q877),AND(OR(Q$1005="",Datos!Q877&gt;=Q$1005),OR(Q$1006="",Datos!Q877&lt;=Q$1006))),FALSE),OR(ISNUMBER(FIND(";"&amp;UPPER(TRIM(Datos!Q877&amp;""))&amp;"=",Q$1007)),ISNUMBER(FIND(";"&amp;UPPER(TRIM(Datos!Q877&amp;""))&amp;";",Q$1007))),OR(UPPER(TRIM(Datos!Q877&amp;""))="SÍ",UPPER(TRIM(Datos!Q877&amp;""))="SI",UPPER(TRIM(Datos!Q877&amp;""))="NO"),IF(ISNUMBER(Datos!Q877),AND(OR(Q$1005="",Datos!Q877&gt;=Q$1005),OR(Q$1006="",Datos!Q877&lt;=Q$1006)),FALSE),TRUE))))</f>
        <v>0.0</v>
      </c>
      <c r="R877">
        <f>IF(Datos!R877="",0,IF(AND(R$1008&lt;&gt;"",Datos!R877=R$1008),0,IF(R$1004=0,0,1-CHOOSE(R$1004,IF(ISNUMBER(Datos!R877),AND(OR(R$1005="",Datos!R877&gt;=R$1005),OR(R$1006="",Datos!R877&lt;=R$1006)),FALSE),IF(ISNUMBER(Datos!R877),AND(Datos!R877=INT(Datos!R877),AND(OR(R$1005="",Datos!R877&gt;=R$1005),OR(R$1006="",Datos!R877&lt;=R$1006))),FALSE),OR(ISNUMBER(FIND(";"&amp;UPPER(TRIM(Datos!R877&amp;""))&amp;"=",R$1007)),ISNUMBER(FIND(";"&amp;UPPER(TRIM(Datos!R877&amp;""))&amp;";",R$1007))),OR(UPPER(TRIM(Datos!R877&amp;""))="SÍ",UPPER(TRIM(Datos!R877&amp;""))="SI",UPPER(TRIM(Datos!R877&amp;""))="NO"),IF(ISNUMBER(Datos!R877),AND(OR(R$1005="",Datos!R877&gt;=R$1005),OR(R$1006="",Datos!R877&lt;=R$1006)),FALSE),TRUE))))</f>
        <v>0.0</v>
      </c>
      <c r="S877">
        <f>IF(Datos!S877="",0,IF(AND(S$1008&lt;&gt;"",Datos!S877=S$1008),0,IF(S$1004=0,0,1-CHOOSE(S$1004,IF(ISNUMBER(Datos!S877),AND(OR(S$1005="",Datos!S877&gt;=S$1005),OR(S$1006="",Datos!S877&lt;=S$1006)),FALSE),IF(ISNUMBER(Datos!S877),AND(Datos!S877=INT(Datos!S877),AND(OR(S$1005="",Datos!S877&gt;=S$1005),OR(S$1006="",Datos!S877&lt;=S$1006))),FALSE),OR(ISNUMBER(FIND(";"&amp;UPPER(TRIM(Datos!S877&amp;""))&amp;"=",S$1007)),ISNUMBER(FIND(";"&amp;UPPER(TRIM(Datos!S877&amp;""))&amp;";",S$1007))),OR(UPPER(TRIM(Datos!S877&amp;""))="SÍ",UPPER(TRIM(Datos!S877&amp;""))="SI",UPPER(TRIM(Datos!S877&amp;""))="NO"),IF(ISNUMBER(Datos!S877),AND(OR(S$1005="",Datos!S877&gt;=S$1005),OR(S$1006="",Datos!S877&lt;=S$1006)),FALSE),TRUE))))</f>
        <v>0.0</v>
      </c>
      <c r="T877">
        <f>IF(Datos!T877="",0,IF(AND(T$1008&lt;&gt;"",Datos!T877=T$1008),0,IF(T$1004=0,0,1-CHOOSE(T$1004,IF(ISNUMBER(Datos!T877),AND(OR(T$1005="",Datos!T877&gt;=T$1005),OR(T$1006="",Datos!T877&lt;=T$1006)),FALSE),IF(ISNUMBER(Datos!T877),AND(Datos!T877=INT(Datos!T877),AND(OR(T$1005="",Datos!T877&gt;=T$1005),OR(T$1006="",Datos!T877&lt;=T$1006))),FALSE),OR(ISNUMBER(FIND(";"&amp;UPPER(TRIM(Datos!T877&amp;""))&amp;"=",T$1007)),ISNUMBER(FIND(";"&amp;UPPER(TRIM(Datos!T877&amp;""))&amp;";",T$1007))),OR(UPPER(TRIM(Datos!T877&amp;""))="SÍ",UPPER(TRIM(Datos!T877&amp;""))="SI",UPPER(TRIM(Datos!T877&amp;""))="NO"),IF(ISNUMBER(Datos!T877),AND(OR(T$1005="",Datos!T877&gt;=T$1005),OR(T$1006="",Datos!T877&lt;=T$1006)),FALSE),TRUE))))</f>
        <v>0.0</v>
      </c>
      <c r="U877">
        <f>IF(Datos!U877="",0,IF(AND(U$1008&lt;&gt;"",Datos!U877=U$1008),0,IF(U$1004=0,0,1-CHOOSE(U$1004,IF(ISNUMBER(Datos!U877),AND(OR(U$1005="",Datos!U877&gt;=U$1005),OR(U$1006="",Datos!U877&lt;=U$1006)),FALSE),IF(ISNUMBER(Datos!U877),AND(Datos!U877=INT(Datos!U877),AND(OR(U$1005="",Datos!U877&gt;=U$1005),OR(U$1006="",Datos!U877&lt;=U$1006))),FALSE),OR(ISNUMBER(FIND(";"&amp;UPPER(TRIM(Datos!U877&amp;""))&amp;"=",U$1007)),ISNUMBER(FIND(";"&amp;UPPER(TRIM(Datos!U877&amp;""))&amp;";",U$1007))),OR(UPPER(TRIM(Datos!U877&amp;""))="SÍ",UPPER(TRIM(Datos!U877&amp;""))="SI",UPPER(TRIM(Datos!U877&amp;""))="NO"),IF(ISNUMBER(Datos!U877),AND(OR(U$1005="",Datos!U877&gt;=U$1005),OR(U$1006="",Datos!U877&lt;=U$1006)),FALSE),TRUE))))</f>
        <v>0.0</v>
      </c>
      <c r="V877">
        <f>IF(Datos!V877="",0,IF(AND(V$1008&lt;&gt;"",Datos!V877=V$1008),0,IF(V$1004=0,0,1-CHOOSE(V$1004,IF(ISNUMBER(Datos!V877),AND(OR(V$1005="",Datos!V877&gt;=V$1005),OR(V$1006="",Datos!V877&lt;=V$1006)),FALSE),IF(ISNUMBER(Datos!V877),AND(Datos!V877=INT(Datos!V877),AND(OR(V$1005="",Datos!V877&gt;=V$1005),OR(V$1006="",Datos!V877&lt;=V$1006))),FALSE),OR(ISNUMBER(FIND(";"&amp;UPPER(TRIM(Datos!V877&amp;""))&amp;"=",V$1007)),ISNUMBER(FIND(";"&amp;UPPER(TRIM(Datos!V877&amp;""))&amp;";",V$1007))),OR(UPPER(TRIM(Datos!V877&amp;""))="SÍ",UPPER(TRIM(Datos!V877&amp;""))="SI",UPPER(TRIM(Datos!V877&amp;""))="NO"),IF(ISNUMBER(Datos!V877),AND(OR(V$1005="",Datos!V877&gt;=V$1005),OR(V$1006="",Datos!V877&lt;=V$1006)),FALSE),TRUE))))</f>
        <v>0.0</v>
      </c>
      <c r="W877">
        <f>IF(Datos!W877="",0,IF(AND(W$1008&lt;&gt;"",Datos!W877=W$1008),0,IF(W$1004=0,0,1-CHOOSE(W$1004,IF(ISNUMBER(Datos!W877),AND(OR(W$1005="",Datos!W877&gt;=W$1005),OR(W$1006="",Datos!W877&lt;=W$1006)),FALSE),IF(ISNUMBER(Datos!W877),AND(Datos!W877=INT(Datos!W877),AND(OR(W$1005="",Datos!W877&gt;=W$1005),OR(W$1006="",Datos!W877&lt;=W$1006))),FALSE),OR(ISNUMBER(FIND(";"&amp;UPPER(TRIM(Datos!W877&amp;""))&amp;"=",W$1007)),ISNUMBER(FIND(";"&amp;UPPER(TRIM(Datos!W877&amp;""))&amp;";",W$1007))),OR(UPPER(TRIM(Datos!W877&amp;""))="SÍ",UPPER(TRIM(Datos!W877&amp;""))="SI",UPPER(TRIM(Datos!W877&amp;""))="NO"),IF(ISNUMBER(Datos!W877),AND(OR(W$1005="",Datos!W877&gt;=W$1005),OR(W$1006="",Datos!W877&lt;=W$1006)),FALSE),TRUE))))</f>
        <v>0.0</v>
      </c>
      <c r="X877">
        <f>IF(Datos!X877="",0,IF(AND(X$1008&lt;&gt;"",Datos!X877=X$1008),0,IF(X$1004=0,0,1-CHOOSE(X$1004,IF(ISNUMBER(Datos!X877),AND(OR(X$1005="",Datos!X877&gt;=X$1005),OR(X$1006="",Datos!X877&lt;=X$1006)),FALSE),IF(ISNUMBER(Datos!X877),AND(Datos!X877=INT(Datos!X877),AND(OR(X$1005="",Datos!X877&gt;=X$1005),OR(X$1006="",Datos!X877&lt;=X$1006))),FALSE),OR(ISNUMBER(FIND(";"&amp;UPPER(TRIM(Datos!X877&amp;""))&amp;"=",X$1007)),ISNUMBER(FIND(";"&amp;UPPER(TRIM(Datos!X877&amp;""))&amp;";",X$1007))),OR(UPPER(TRIM(Datos!X877&amp;""))="SÍ",UPPER(TRIM(Datos!X877&amp;""))="SI",UPPER(TRIM(Datos!X877&amp;""))="NO"),IF(ISNUMBER(Datos!X877),AND(OR(X$1005="",Datos!X877&gt;=X$1005),OR(X$1006="",Datos!X877&lt;=X$1006)),FALSE),TRUE))))</f>
        <v>0.0</v>
      </c>
      <c r="Y877">
        <f>IF(Datos!Y877="",0,IF(AND(Y$1008&lt;&gt;"",Datos!Y877=Y$1008),0,IF(Y$1004=0,0,1-CHOOSE(Y$1004,IF(ISNUMBER(Datos!Y877),AND(OR(Y$1005="",Datos!Y877&gt;=Y$1005),OR(Y$1006="",Datos!Y877&lt;=Y$1006)),FALSE),IF(ISNUMBER(Datos!Y877),AND(Datos!Y877=INT(Datos!Y877),AND(OR(Y$1005="",Datos!Y877&gt;=Y$1005),OR(Y$1006="",Datos!Y877&lt;=Y$1006))),FALSE),OR(ISNUMBER(FIND(";"&amp;UPPER(TRIM(Datos!Y877&amp;""))&amp;"=",Y$1007)),ISNUMBER(FIND(";"&amp;UPPER(TRIM(Datos!Y877&amp;""))&amp;";",Y$1007))),OR(UPPER(TRIM(Datos!Y877&amp;""))="SÍ",UPPER(TRIM(Datos!Y877&amp;""))="SI",UPPER(TRIM(Datos!Y877&amp;""))="NO"),IF(ISNUMBER(Datos!Y877),AND(OR(Y$1005="",Datos!Y877&gt;=Y$1005),OR(Y$1006="",Datos!Y877&lt;=Y$1006)),FALSE),TRUE))))</f>
        <v>0.0</v>
      </c>
      <c r="Z877">
        <f>IF(Datos!Z877="",0,IF(AND(Z$1008&lt;&gt;"",Datos!Z877=Z$1008),0,IF(Z$1004=0,0,1-CHOOSE(Z$1004,IF(ISNUMBER(Datos!Z877),AND(OR(Z$1005="",Datos!Z877&gt;=Z$1005),OR(Z$1006="",Datos!Z877&lt;=Z$1006)),FALSE),IF(ISNUMBER(Datos!Z877),AND(Datos!Z877=INT(Datos!Z877),AND(OR(Z$1005="",Datos!Z877&gt;=Z$1005),OR(Z$1006="",Datos!Z877&lt;=Z$1006))),FALSE),OR(ISNUMBER(FIND(";"&amp;UPPER(TRIM(Datos!Z877&amp;""))&amp;"=",Z$1007)),ISNUMBER(FIND(";"&amp;UPPER(TRIM(Datos!Z877&amp;""))&amp;";",Z$1007))),OR(UPPER(TRIM(Datos!Z877&amp;""))="SÍ",UPPER(TRIM(Datos!Z877&amp;""))="SI",UPPER(TRIM(Datos!Z877&amp;""))="NO"),IF(ISNUMBER(Datos!Z877),AND(OR(Z$1005="",Datos!Z877&gt;=Z$1005),OR(Z$1006="",Datos!Z877&lt;=Z$1006)),FALSE),TRUE))))</f>
        <v>0.0</v>
      </c>
      <c r="AA877">
        <f>IF(Datos!AA877="",0,IF(AND(AA$1008&lt;&gt;"",Datos!AA877=AA$1008),0,IF(AA$1004=0,0,1-CHOOSE(AA$1004,IF(ISNUMBER(Datos!AA877),AND(OR(AA$1005="",Datos!AA877&gt;=AA$1005),OR(AA$1006="",Datos!AA877&lt;=AA$1006)),FALSE),IF(ISNUMBER(Datos!AA877),AND(Datos!AA877=INT(Datos!AA877),AND(OR(AA$1005="",Datos!AA877&gt;=AA$1005),OR(AA$1006="",Datos!AA877&lt;=AA$1006))),FALSE),OR(ISNUMBER(FIND(";"&amp;UPPER(TRIM(Datos!AA877&amp;""))&amp;"=",AA$1007)),ISNUMBER(FIND(";"&amp;UPPER(TRIM(Datos!AA877&amp;""))&amp;";",AA$1007))),OR(UPPER(TRIM(Datos!AA877&amp;""))="SÍ",UPPER(TRIM(Datos!AA877&amp;""))="SI",UPPER(TRIM(Datos!AA877&amp;""))="NO"),IF(ISNUMBER(Datos!AA877),AND(OR(AA$1005="",Datos!AA877&gt;=AA$1005),OR(AA$1006="",Datos!AA877&lt;=AA$1006)),FALSE),TRUE))))</f>
        <v>0.0</v>
      </c>
      <c r="AB877">
        <f>IF(Datos!AB877="",0,IF(AND(AB$1008&lt;&gt;"",Datos!AB877=AB$1008),0,IF(AB$1004=0,0,1-CHOOSE(AB$1004,IF(ISNUMBER(Datos!AB877),AND(OR(AB$1005="",Datos!AB877&gt;=AB$1005),OR(AB$1006="",Datos!AB877&lt;=AB$1006)),FALSE),IF(ISNUMBER(Datos!AB877),AND(Datos!AB877=INT(Datos!AB877),AND(OR(AB$1005="",Datos!AB877&gt;=AB$1005),OR(AB$1006="",Datos!AB877&lt;=AB$1006))),FALSE),OR(ISNUMBER(FIND(";"&amp;UPPER(TRIM(Datos!AB877&amp;""))&amp;"=",AB$1007)),ISNUMBER(FIND(";"&amp;UPPER(TRIM(Datos!AB877&amp;""))&amp;";",AB$1007))),OR(UPPER(TRIM(Datos!AB877&amp;""))="SÍ",UPPER(TRIM(Datos!AB877&amp;""))="SI",UPPER(TRIM(Datos!AB877&amp;""))="NO"),IF(ISNUMBER(Datos!AB877),AND(OR(AB$1005="",Datos!AB877&gt;=AB$1005),OR(AB$1006="",Datos!AB877&lt;=AB$1006)),FALSE),TRUE))))</f>
        <v>0.0</v>
      </c>
      <c r="AC877">
        <f>IF(Datos!AC877="",0,IF(AND(AC$1008&lt;&gt;"",Datos!AC877=AC$1008),0,IF(AC$1004=0,0,1-CHOOSE(AC$1004,IF(ISNUMBER(Datos!AC877),AND(OR(AC$1005="",Datos!AC877&gt;=AC$1005),OR(AC$1006="",Datos!AC877&lt;=AC$1006)),FALSE),IF(ISNUMBER(Datos!AC877),AND(Datos!AC877=INT(Datos!AC877),AND(OR(AC$1005="",Datos!AC877&gt;=AC$1005),OR(AC$1006="",Datos!AC877&lt;=AC$1006))),FALSE),OR(ISNUMBER(FIND(";"&amp;UPPER(TRIM(Datos!AC877&amp;""))&amp;"=",AC$1007)),ISNUMBER(FIND(";"&amp;UPPER(TRIM(Datos!AC877&amp;""))&amp;";",AC$1007))),OR(UPPER(TRIM(Datos!AC877&amp;""))="SÍ",UPPER(TRIM(Datos!AC877&amp;""))="SI",UPPER(TRIM(Datos!AC877&amp;""))="NO"),IF(ISNUMBER(Datos!AC877),AND(OR(AC$1005="",Datos!AC877&gt;=AC$1005),OR(AC$1006="",Datos!AC877&lt;=AC$1006)),FALSE),TRUE))))</f>
        <v>0.0</v>
      </c>
      <c r="AD877">
        <f>IF(Datos!AD877="",0,IF(AND(AD$1008&lt;&gt;"",Datos!AD877=AD$1008),0,IF(AD$1004=0,0,1-CHOOSE(AD$1004,IF(ISNUMBER(Datos!AD877),AND(OR(AD$1005="",Datos!AD877&gt;=AD$1005),OR(AD$1006="",Datos!AD877&lt;=AD$1006)),FALSE),IF(ISNUMBER(Datos!AD877),AND(Datos!AD877=INT(Datos!AD877),AND(OR(AD$1005="",Datos!AD877&gt;=AD$1005),OR(AD$1006="",Datos!AD877&lt;=AD$1006))),FALSE),OR(ISNUMBER(FIND(";"&amp;UPPER(TRIM(Datos!AD877&amp;""))&amp;"=",AD$1007)),ISNUMBER(FIND(";"&amp;UPPER(TRIM(Datos!AD877&amp;""))&amp;";",AD$1007))),OR(UPPER(TRIM(Datos!AD877&amp;""))="SÍ",UPPER(TRIM(Datos!AD877&amp;""))="SI",UPPER(TRIM(Datos!AD877&amp;""))="NO"),IF(ISNUMBER(Datos!AD877),AND(OR(AD$1005="",Datos!AD877&gt;=AD$1005),OR(AD$1006="",Datos!AD877&lt;=AD$1006)),FALSE),TRUE))))</f>
        <v>0.0</v>
      </c>
      <c r="AE877">
        <f>IF(Datos!AE877="",0,IF(AND(AE$1008&lt;&gt;"",Datos!AE877=AE$1008),0,IF(AE$1004=0,0,1-CHOOSE(AE$1004,IF(ISNUMBER(Datos!AE877),AND(OR(AE$1005="",Datos!AE877&gt;=AE$1005),OR(AE$1006="",Datos!AE877&lt;=AE$1006)),FALSE),IF(ISNUMBER(Datos!AE877),AND(Datos!AE877=INT(Datos!AE877),AND(OR(AE$1005="",Datos!AE877&gt;=AE$1005),OR(AE$1006="",Datos!AE877&lt;=AE$1006))),FALSE),OR(ISNUMBER(FIND(";"&amp;UPPER(TRIM(Datos!AE877&amp;""))&amp;"=",AE$1007)),ISNUMBER(FIND(";"&amp;UPPER(TRIM(Datos!AE877&amp;""))&amp;";",AE$1007))),OR(UPPER(TRIM(Datos!AE877&amp;""))="SÍ",UPPER(TRIM(Datos!AE877&amp;""))="SI",UPPER(TRIM(Datos!AE877&amp;""))="NO"),IF(ISNUMBER(Datos!AE877),AND(OR(AE$1005="",Datos!AE877&gt;=AE$1005),OR(AE$1006="",Datos!AE877&lt;=AE$1006)),FALSE),TRUE))))</f>
        <v>0.0</v>
      </c>
    </row>
    <row r="878" spans="2:31">
      <c r="B878">
        <f>IF(Datos!B878="",0,IF(AND(B$1008&lt;&gt;"",Datos!B878=B$1008),0,IF(B$1004=0,0,1-CHOOSE(B$1004,IF(ISNUMBER(Datos!B878),AND(OR(B$1005="",Datos!B878&gt;=B$1005),OR(B$1006="",Datos!B878&lt;=B$1006)),FALSE),IF(ISNUMBER(Datos!B878),AND(Datos!B878=INT(Datos!B878),AND(OR(B$1005="",Datos!B878&gt;=B$1005),OR(B$1006="",Datos!B878&lt;=B$1006))),FALSE),OR(ISNUMBER(FIND(";"&amp;UPPER(TRIM(Datos!B878&amp;""))&amp;"=",B$1007)),ISNUMBER(FIND(";"&amp;UPPER(TRIM(Datos!B878&amp;""))&amp;";",B$1007))),OR(UPPER(TRIM(Datos!B878&amp;""))="SÍ",UPPER(TRIM(Datos!B878&amp;""))="SI",UPPER(TRIM(Datos!B878&amp;""))="NO"),IF(ISNUMBER(Datos!B878),AND(OR(B$1005="",Datos!B878&gt;=B$1005),OR(B$1006="",Datos!B878&lt;=B$1006)),FALSE),TRUE))))</f>
        <v>0.0</v>
      </c>
      <c r="C878">
        <f>IF(Datos!C878="",0,IF(AND(C$1008&lt;&gt;"",Datos!C878=C$1008),0,IF(C$1004=0,0,1-CHOOSE(C$1004,IF(ISNUMBER(Datos!C878),AND(OR(C$1005="",Datos!C878&gt;=C$1005),OR(C$1006="",Datos!C878&lt;=C$1006)),FALSE),IF(ISNUMBER(Datos!C878),AND(Datos!C878=INT(Datos!C878),AND(OR(C$1005="",Datos!C878&gt;=C$1005),OR(C$1006="",Datos!C878&lt;=C$1006))),FALSE),OR(ISNUMBER(FIND(";"&amp;UPPER(TRIM(Datos!C878&amp;""))&amp;"=",C$1007)),ISNUMBER(FIND(";"&amp;UPPER(TRIM(Datos!C878&amp;""))&amp;";",C$1007))),OR(UPPER(TRIM(Datos!C878&amp;""))="SÍ",UPPER(TRIM(Datos!C878&amp;""))="SI",UPPER(TRIM(Datos!C878&amp;""))="NO"),IF(ISNUMBER(Datos!C878),AND(OR(C$1005="",Datos!C878&gt;=C$1005),OR(C$1006="",Datos!C878&lt;=C$1006)),FALSE),TRUE))))</f>
        <v>0.0</v>
      </c>
      <c r="D878">
        <f>IF(Datos!D878="",0,IF(AND(D$1008&lt;&gt;"",Datos!D878=D$1008),0,IF(D$1004=0,0,1-CHOOSE(D$1004,IF(ISNUMBER(Datos!D878),AND(OR(D$1005="",Datos!D878&gt;=D$1005),OR(D$1006="",Datos!D878&lt;=D$1006)),FALSE),IF(ISNUMBER(Datos!D878),AND(Datos!D878=INT(Datos!D878),AND(OR(D$1005="",Datos!D878&gt;=D$1005),OR(D$1006="",Datos!D878&lt;=D$1006))),FALSE),OR(ISNUMBER(FIND(";"&amp;UPPER(TRIM(Datos!D878&amp;""))&amp;"=",D$1007)),ISNUMBER(FIND(";"&amp;UPPER(TRIM(Datos!D878&amp;""))&amp;";",D$1007))),OR(UPPER(TRIM(Datos!D878&amp;""))="SÍ",UPPER(TRIM(Datos!D878&amp;""))="SI",UPPER(TRIM(Datos!D878&amp;""))="NO"),IF(ISNUMBER(Datos!D878),AND(OR(D$1005="",Datos!D878&gt;=D$1005),OR(D$1006="",Datos!D878&lt;=D$1006)),FALSE),TRUE))))</f>
        <v>0.0</v>
      </c>
      <c r="E878">
        <f>IF(Datos!E878="",0,IF(AND(E$1008&lt;&gt;"",Datos!E878=E$1008),0,IF(E$1004=0,0,1-CHOOSE(E$1004,IF(ISNUMBER(Datos!E878),AND(OR(E$1005="",Datos!E878&gt;=E$1005),OR(E$1006="",Datos!E878&lt;=E$1006)),FALSE),IF(ISNUMBER(Datos!E878),AND(Datos!E878=INT(Datos!E878),AND(OR(E$1005="",Datos!E878&gt;=E$1005),OR(E$1006="",Datos!E878&lt;=E$1006))),FALSE),OR(ISNUMBER(FIND(";"&amp;UPPER(TRIM(Datos!E878&amp;""))&amp;"=",E$1007)),ISNUMBER(FIND(";"&amp;UPPER(TRIM(Datos!E878&amp;""))&amp;";",E$1007))),OR(UPPER(TRIM(Datos!E878&amp;""))="SÍ",UPPER(TRIM(Datos!E878&amp;""))="SI",UPPER(TRIM(Datos!E878&amp;""))="NO"),IF(ISNUMBER(Datos!E878),AND(OR(E$1005="",Datos!E878&gt;=E$1005),OR(E$1006="",Datos!E878&lt;=E$1006)),FALSE),TRUE))))</f>
        <v>0.0</v>
      </c>
      <c r="F878">
        <f>IF(Datos!F878="",0,IF(AND(F$1008&lt;&gt;"",Datos!F878=F$1008),0,IF(F$1004=0,0,1-CHOOSE(F$1004,IF(ISNUMBER(Datos!F878),AND(OR(F$1005="",Datos!F878&gt;=F$1005),OR(F$1006="",Datos!F878&lt;=F$1006)),FALSE),IF(ISNUMBER(Datos!F878),AND(Datos!F878=INT(Datos!F878),AND(OR(F$1005="",Datos!F878&gt;=F$1005),OR(F$1006="",Datos!F878&lt;=F$1006))),FALSE),OR(ISNUMBER(FIND(";"&amp;UPPER(TRIM(Datos!F878&amp;""))&amp;"=",F$1007)),ISNUMBER(FIND(";"&amp;UPPER(TRIM(Datos!F878&amp;""))&amp;";",F$1007))),OR(UPPER(TRIM(Datos!F878&amp;""))="SÍ",UPPER(TRIM(Datos!F878&amp;""))="SI",UPPER(TRIM(Datos!F878&amp;""))="NO"),IF(ISNUMBER(Datos!F878),AND(OR(F$1005="",Datos!F878&gt;=F$1005),OR(F$1006="",Datos!F878&lt;=F$1006)),FALSE),TRUE))))</f>
        <v>0.0</v>
      </c>
      <c r="G878">
        <f>IF(Datos!G878="",0,IF(AND(G$1008&lt;&gt;"",Datos!G878=G$1008),0,IF(G$1004=0,0,1-CHOOSE(G$1004,IF(ISNUMBER(Datos!G878),AND(OR(G$1005="",Datos!G878&gt;=G$1005),OR(G$1006="",Datos!G878&lt;=G$1006)),FALSE),IF(ISNUMBER(Datos!G878),AND(Datos!G878=INT(Datos!G878),AND(OR(G$1005="",Datos!G878&gt;=G$1005),OR(G$1006="",Datos!G878&lt;=G$1006))),FALSE),OR(ISNUMBER(FIND(";"&amp;UPPER(TRIM(Datos!G878&amp;""))&amp;"=",G$1007)),ISNUMBER(FIND(";"&amp;UPPER(TRIM(Datos!G878&amp;""))&amp;";",G$1007))),OR(UPPER(TRIM(Datos!G878&amp;""))="SÍ",UPPER(TRIM(Datos!G878&amp;""))="SI",UPPER(TRIM(Datos!G878&amp;""))="NO"),IF(ISNUMBER(Datos!G878),AND(OR(G$1005="",Datos!G878&gt;=G$1005),OR(G$1006="",Datos!G878&lt;=G$1006)),FALSE),TRUE))))</f>
        <v>0.0</v>
      </c>
      <c r="H878">
        <f>IF(Datos!H878="",0,IF(AND(H$1008&lt;&gt;"",Datos!H878=H$1008),0,IF(H$1004=0,0,1-CHOOSE(H$1004,IF(ISNUMBER(Datos!H878),AND(OR(H$1005="",Datos!H878&gt;=H$1005),OR(H$1006="",Datos!H878&lt;=H$1006)),FALSE),IF(ISNUMBER(Datos!H878),AND(Datos!H878=INT(Datos!H878),AND(OR(H$1005="",Datos!H878&gt;=H$1005),OR(H$1006="",Datos!H878&lt;=H$1006))),FALSE),OR(ISNUMBER(FIND(";"&amp;UPPER(TRIM(Datos!H878&amp;""))&amp;"=",H$1007)),ISNUMBER(FIND(";"&amp;UPPER(TRIM(Datos!H878&amp;""))&amp;";",H$1007))),OR(UPPER(TRIM(Datos!H878&amp;""))="SÍ",UPPER(TRIM(Datos!H878&amp;""))="SI",UPPER(TRIM(Datos!H878&amp;""))="NO"),IF(ISNUMBER(Datos!H878),AND(OR(H$1005="",Datos!H878&gt;=H$1005),OR(H$1006="",Datos!H878&lt;=H$1006)),FALSE),TRUE))))</f>
        <v>0.0</v>
      </c>
      <c r="I878">
        <f>IF(Datos!I878="",0,IF(AND(I$1008&lt;&gt;"",Datos!I878=I$1008),0,IF(I$1004=0,0,1-CHOOSE(I$1004,IF(ISNUMBER(Datos!I878),AND(OR(I$1005="",Datos!I878&gt;=I$1005),OR(I$1006="",Datos!I878&lt;=I$1006)),FALSE),IF(ISNUMBER(Datos!I878),AND(Datos!I878=INT(Datos!I878),AND(OR(I$1005="",Datos!I878&gt;=I$1005),OR(I$1006="",Datos!I878&lt;=I$1006))),FALSE),OR(ISNUMBER(FIND(";"&amp;UPPER(TRIM(Datos!I878&amp;""))&amp;"=",I$1007)),ISNUMBER(FIND(";"&amp;UPPER(TRIM(Datos!I878&amp;""))&amp;";",I$1007))),OR(UPPER(TRIM(Datos!I878&amp;""))="SÍ",UPPER(TRIM(Datos!I878&amp;""))="SI",UPPER(TRIM(Datos!I878&amp;""))="NO"),IF(ISNUMBER(Datos!I878),AND(OR(I$1005="",Datos!I878&gt;=I$1005),OR(I$1006="",Datos!I878&lt;=I$1006)),FALSE),TRUE))))</f>
        <v>0.0</v>
      </c>
      <c r="J878">
        <f>IF(Datos!J878="",0,IF(AND(J$1008&lt;&gt;"",Datos!J878=J$1008),0,IF(J$1004=0,0,1-CHOOSE(J$1004,IF(ISNUMBER(Datos!J878),AND(OR(J$1005="",Datos!J878&gt;=J$1005),OR(J$1006="",Datos!J878&lt;=J$1006)),FALSE),IF(ISNUMBER(Datos!J878),AND(Datos!J878=INT(Datos!J878),AND(OR(J$1005="",Datos!J878&gt;=J$1005),OR(J$1006="",Datos!J878&lt;=J$1006))),FALSE),OR(ISNUMBER(FIND(";"&amp;UPPER(TRIM(Datos!J878&amp;""))&amp;"=",J$1007)),ISNUMBER(FIND(";"&amp;UPPER(TRIM(Datos!J878&amp;""))&amp;";",J$1007))),OR(UPPER(TRIM(Datos!J878&amp;""))="SÍ",UPPER(TRIM(Datos!J878&amp;""))="SI",UPPER(TRIM(Datos!J878&amp;""))="NO"),IF(ISNUMBER(Datos!J878),AND(OR(J$1005="",Datos!J878&gt;=J$1005),OR(J$1006="",Datos!J878&lt;=J$1006)),FALSE),TRUE))))</f>
        <v>0.0</v>
      </c>
      <c r="K878">
        <f>IF(Datos!K878="",0,IF(AND(K$1008&lt;&gt;"",Datos!K878=K$1008),0,IF(K$1004=0,0,1-CHOOSE(K$1004,IF(ISNUMBER(Datos!K878),AND(OR(K$1005="",Datos!K878&gt;=K$1005),OR(K$1006="",Datos!K878&lt;=K$1006)),FALSE),IF(ISNUMBER(Datos!K878),AND(Datos!K878=INT(Datos!K878),AND(OR(K$1005="",Datos!K878&gt;=K$1005),OR(K$1006="",Datos!K878&lt;=K$1006))),FALSE),OR(ISNUMBER(FIND(";"&amp;UPPER(TRIM(Datos!K878&amp;""))&amp;"=",K$1007)),ISNUMBER(FIND(";"&amp;UPPER(TRIM(Datos!K878&amp;""))&amp;";",K$1007))),OR(UPPER(TRIM(Datos!K878&amp;""))="SÍ",UPPER(TRIM(Datos!K878&amp;""))="SI",UPPER(TRIM(Datos!K878&amp;""))="NO"),IF(ISNUMBER(Datos!K878),AND(OR(K$1005="",Datos!K878&gt;=K$1005),OR(K$1006="",Datos!K878&lt;=K$1006)),FALSE),TRUE))))</f>
        <v>0.0</v>
      </c>
      <c r="L878">
        <f>IF(Datos!L878="",0,IF(AND(L$1008&lt;&gt;"",Datos!L878=L$1008),0,IF(L$1004=0,0,1-CHOOSE(L$1004,IF(ISNUMBER(Datos!L878),AND(OR(L$1005="",Datos!L878&gt;=L$1005),OR(L$1006="",Datos!L878&lt;=L$1006)),FALSE),IF(ISNUMBER(Datos!L878),AND(Datos!L878=INT(Datos!L878),AND(OR(L$1005="",Datos!L878&gt;=L$1005),OR(L$1006="",Datos!L878&lt;=L$1006))),FALSE),OR(ISNUMBER(FIND(";"&amp;UPPER(TRIM(Datos!L878&amp;""))&amp;"=",L$1007)),ISNUMBER(FIND(";"&amp;UPPER(TRIM(Datos!L878&amp;""))&amp;";",L$1007))),OR(UPPER(TRIM(Datos!L878&amp;""))="SÍ",UPPER(TRIM(Datos!L878&amp;""))="SI",UPPER(TRIM(Datos!L878&amp;""))="NO"),IF(ISNUMBER(Datos!L878),AND(OR(L$1005="",Datos!L878&gt;=L$1005),OR(L$1006="",Datos!L878&lt;=L$1006)),FALSE),TRUE))))</f>
        <v>0.0</v>
      </c>
      <c r="M878">
        <f>IF(Datos!M878="",0,IF(AND(M$1008&lt;&gt;"",Datos!M878=M$1008),0,IF(M$1004=0,0,1-CHOOSE(M$1004,IF(ISNUMBER(Datos!M878),AND(OR(M$1005="",Datos!M878&gt;=M$1005),OR(M$1006="",Datos!M878&lt;=M$1006)),FALSE),IF(ISNUMBER(Datos!M878),AND(Datos!M878=INT(Datos!M878),AND(OR(M$1005="",Datos!M878&gt;=M$1005),OR(M$1006="",Datos!M878&lt;=M$1006))),FALSE),OR(ISNUMBER(FIND(";"&amp;UPPER(TRIM(Datos!M878&amp;""))&amp;"=",M$1007)),ISNUMBER(FIND(";"&amp;UPPER(TRIM(Datos!M878&amp;""))&amp;";",M$1007))),OR(UPPER(TRIM(Datos!M878&amp;""))="SÍ",UPPER(TRIM(Datos!M878&amp;""))="SI",UPPER(TRIM(Datos!M878&amp;""))="NO"),IF(ISNUMBER(Datos!M878),AND(OR(M$1005="",Datos!M878&gt;=M$1005),OR(M$1006="",Datos!M878&lt;=M$1006)),FALSE),TRUE))))</f>
        <v>0.0</v>
      </c>
      <c r="N878">
        <f>IF(Datos!N878="",0,IF(AND(N$1008&lt;&gt;"",Datos!N878=N$1008),0,IF(N$1004=0,0,1-CHOOSE(N$1004,IF(ISNUMBER(Datos!N878),AND(OR(N$1005="",Datos!N878&gt;=N$1005),OR(N$1006="",Datos!N878&lt;=N$1006)),FALSE),IF(ISNUMBER(Datos!N878),AND(Datos!N878=INT(Datos!N878),AND(OR(N$1005="",Datos!N878&gt;=N$1005),OR(N$1006="",Datos!N878&lt;=N$1006))),FALSE),OR(ISNUMBER(FIND(";"&amp;UPPER(TRIM(Datos!N878&amp;""))&amp;"=",N$1007)),ISNUMBER(FIND(";"&amp;UPPER(TRIM(Datos!N878&amp;""))&amp;";",N$1007))),OR(UPPER(TRIM(Datos!N878&amp;""))="SÍ",UPPER(TRIM(Datos!N878&amp;""))="SI",UPPER(TRIM(Datos!N878&amp;""))="NO"),IF(ISNUMBER(Datos!N878),AND(OR(N$1005="",Datos!N878&gt;=N$1005),OR(N$1006="",Datos!N878&lt;=N$1006)),FALSE),TRUE))))</f>
        <v>0.0</v>
      </c>
      <c r="O878">
        <f>IF(Datos!O878="",0,IF(AND(O$1008&lt;&gt;"",Datos!O878=O$1008),0,IF(O$1004=0,0,1-CHOOSE(O$1004,IF(ISNUMBER(Datos!O878),AND(OR(O$1005="",Datos!O878&gt;=O$1005),OR(O$1006="",Datos!O878&lt;=O$1006)),FALSE),IF(ISNUMBER(Datos!O878),AND(Datos!O878=INT(Datos!O878),AND(OR(O$1005="",Datos!O878&gt;=O$1005),OR(O$1006="",Datos!O878&lt;=O$1006))),FALSE),OR(ISNUMBER(FIND(";"&amp;UPPER(TRIM(Datos!O878&amp;""))&amp;"=",O$1007)),ISNUMBER(FIND(";"&amp;UPPER(TRIM(Datos!O878&amp;""))&amp;";",O$1007))),OR(UPPER(TRIM(Datos!O878&amp;""))="SÍ",UPPER(TRIM(Datos!O878&amp;""))="SI",UPPER(TRIM(Datos!O878&amp;""))="NO"),IF(ISNUMBER(Datos!O878),AND(OR(O$1005="",Datos!O878&gt;=O$1005),OR(O$1006="",Datos!O878&lt;=O$1006)),FALSE),TRUE))))</f>
        <v>0.0</v>
      </c>
      <c r="P878">
        <f>IF(Datos!P878="",0,IF(AND(P$1008&lt;&gt;"",Datos!P878=P$1008),0,IF(P$1004=0,0,1-CHOOSE(P$1004,IF(ISNUMBER(Datos!P878),AND(OR(P$1005="",Datos!P878&gt;=P$1005),OR(P$1006="",Datos!P878&lt;=P$1006)),FALSE),IF(ISNUMBER(Datos!P878),AND(Datos!P878=INT(Datos!P878),AND(OR(P$1005="",Datos!P878&gt;=P$1005),OR(P$1006="",Datos!P878&lt;=P$1006))),FALSE),OR(ISNUMBER(FIND(";"&amp;UPPER(TRIM(Datos!P878&amp;""))&amp;"=",P$1007)),ISNUMBER(FIND(";"&amp;UPPER(TRIM(Datos!P878&amp;""))&amp;";",P$1007))),OR(UPPER(TRIM(Datos!P878&amp;""))="SÍ",UPPER(TRIM(Datos!P878&amp;""))="SI",UPPER(TRIM(Datos!P878&amp;""))="NO"),IF(ISNUMBER(Datos!P878),AND(OR(P$1005="",Datos!P878&gt;=P$1005),OR(P$1006="",Datos!P878&lt;=P$1006)),FALSE),TRUE))))</f>
        <v>0.0</v>
      </c>
      <c r="Q878">
        <f>IF(Datos!Q878="",0,IF(AND(Q$1008&lt;&gt;"",Datos!Q878=Q$1008),0,IF(Q$1004=0,0,1-CHOOSE(Q$1004,IF(ISNUMBER(Datos!Q878),AND(OR(Q$1005="",Datos!Q878&gt;=Q$1005),OR(Q$1006="",Datos!Q878&lt;=Q$1006)),FALSE),IF(ISNUMBER(Datos!Q878),AND(Datos!Q878=INT(Datos!Q878),AND(OR(Q$1005="",Datos!Q878&gt;=Q$1005),OR(Q$1006="",Datos!Q878&lt;=Q$1006))),FALSE),OR(ISNUMBER(FIND(";"&amp;UPPER(TRIM(Datos!Q878&amp;""))&amp;"=",Q$1007)),ISNUMBER(FIND(";"&amp;UPPER(TRIM(Datos!Q878&amp;""))&amp;";",Q$1007))),OR(UPPER(TRIM(Datos!Q878&amp;""))="SÍ",UPPER(TRIM(Datos!Q878&amp;""))="SI",UPPER(TRIM(Datos!Q878&amp;""))="NO"),IF(ISNUMBER(Datos!Q878),AND(OR(Q$1005="",Datos!Q878&gt;=Q$1005),OR(Q$1006="",Datos!Q878&lt;=Q$1006)),FALSE),TRUE))))</f>
        <v>0.0</v>
      </c>
      <c r="R878">
        <f>IF(Datos!R878="",0,IF(AND(R$1008&lt;&gt;"",Datos!R878=R$1008),0,IF(R$1004=0,0,1-CHOOSE(R$1004,IF(ISNUMBER(Datos!R878),AND(OR(R$1005="",Datos!R878&gt;=R$1005),OR(R$1006="",Datos!R878&lt;=R$1006)),FALSE),IF(ISNUMBER(Datos!R878),AND(Datos!R878=INT(Datos!R878),AND(OR(R$1005="",Datos!R878&gt;=R$1005),OR(R$1006="",Datos!R878&lt;=R$1006))),FALSE),OR(ISNUMBER(FIND(";"&amp;UPPER(TRIM(Datos!R878&amp;""))&amp;"=",R$1007)),ISNUMBER(FIND(";"&amp;UPPER(TRIM(Datos!R878&amp;""))&amp;";",R$1007))),OR(UPPER(TRIM(Datos!R878&amp;""))="SÍ",UPPER(TRIM(Datos!R878&amp;""))="SI",UPPER(TRIM(Datos!R878&amp;""))="NO"),IF(ISNUMBER(Datos!R878),AND(OR(R$1005="",Datos!R878&gt;=R$1005),OR(R$1006="",Datos!R878&lt;=R$1006)),FALSE),TRUE))))</f>
        <v>0.0</v>
      </c>
      <c r="S878">
        <f>IF(Datos!S878="",0,IF(AND(S$1008&lt;&gt;"",Datos!S878=S$1008),0,IF(S$1004=0,0,1-CHOOSE(S$1004,IF(ISNUMBER(Datos!S878),AND(OR(S$1005="",Datos!S878&gt;=S$1005),OR(S$1006="",Datos!S878&lt;=S$1006)),FALSE),IF(ISNUMBER(Datos!S878),AND(Datos!S878=INT(Datos!S878),AND(OR(S$1005="",Datos!S878&gt;=S$1005),OR(S$1006="",Datos!S878&lt;=S$1006))),FALSE),OR(ISNUMBER(FIND(";"&amp;UPPER(TRIM(Datos!S878&amp;""))&amp;"=",S$1007)),ISNUMBER(FIND(";"&amp;UPPER(TRIM(Datos!S878&amp;""))&amp;";",S$1007))),OR(UPPER(TRIM(Datos!S878&amp;""))="SÍ",UPPER(TRIM(Datos!S878&amp;""))="SI",UPPER(TRIM(Datos!S878&amp;""))="NO"),IF(ISNUMBER(Datos!S878),AND(OR(S$1005="",Datos!S878&gt;=S$1005),OR(S$1006="",Datos!S878&lt;=S$1006)),FALSE),TRUE))))</f>
        <v>0.0</v>
      </c>
      <c r="T878">
        <f>IF(Datos!T878="",0,IF(AND(T$1008&lt;&gt;"",Datos!T878=T$1008),0,IF(T$1004=0,0,1-CHOOSE(T$1004,IF(ISNUMBER(Datos!T878),AND(OR(T$1005="",Datos!T878&gt;=T$1005),OR(T$1006="",Datos!T878&lt;=T$1006)),FALSE),IF(ISNUMBER(Datos!T878),AND(Datos!T878=INT(Datos!T878),AND(OR(T$1005="",Datos!T878&gt;=T$1005),OR(T$1006="",Datos!T878&lt;=T$1006))),FALSE),OR(ISNUMBER(FIND(";"&amp;UPPER(TRIM(Datos!T878&amp;""))&amp;"=",T$1007)),ISNUMBER(FIND(";"&amp;UPPER(TRIM(Datos!T878&amp;""))&amp;";",T$1007))),OR(UPPER(TRIM(Datos!T878&amp;""))="SÍ",UPPER(TRIM(Datos!T878&amp;""))="SI",UPPER(TRIM(Datos!T878&amp;""))="NO"),IF(ISNUMBER(Datos!T878),AND(OR(T$1005="",Datos!T878&gt;=T$1005),OR(T$1006="",Datos!T878&lt;=T$1006)),FALSE),TRUE))))</f>
        <v>0.0</v>
      </c>
      <c r="U878">
        <f>IF(Datos!U878="",0,IF(AND(U$1008&lt;&gt;"",Datos!U878=U$1008),0,IF(U$1004=0,0,1-CHOOSE(U$1004,IF(ISNUMBER(Datos!U878),AND(OR(U$1005="",Datos!U878&gt;=U$1005),OR(U$1006="",Datos!U878&lt;=U$1006)),FALSE),IF(ISNUMBER(Datos!U878),AND(Datos!U878=INT(Datos!U878),AND(OR(U$1005="",Datos!U878&gt;=U$1005),OR(U$1006="",Datos!U878&lt;=U$1006))),FALSE),OR(ISNUMBER(FIND(";"&amp;UPPER(TRIM(Datos!U878&amp;""))&amp;"=",U$1007)),ISNUMBER(FIND(";"&amp;UPPER(TRIM(Datos!U878&amp;""))&amp;";",U$1007))),OR(UPPER(TRIM(Datos!U878&amp;""))="SÍ",UPPER(TRIM(Datos!U878&amp;""))="SI",UPPER(TRIM(Datos!U878&amp;""))="NO"),IF(ISNUMBER(Datos!U878),AND(OR(U$1005="",Datos!U878&gt;=U$1005),OR(U$1006="",Datos!U878&lt;=U$1006)),FALSE),TRUE))))</f>
        <v>0.0</v>
      </c>
      <c r="V878">
        <f>IF(Datos!V878="",0,IF(AND(V$1008&lt;&gt;"",Datos!V878=V$1008),0,IF(V$1004=0,0,1-CHOOSE(V$1004,IF(ISNUMBER(Datos!V878),AND(OR(V$1005="",Datos!V878&gt;=V$1005),OR(V$1006="",Datos!V878&lt;=V$1006)),FALSE),IF(ISNUMBER(Datos!V878),AND(Datos!V878=INT(Datos!V878),AND(OR(V$1005="",Datos!V878&gt;=V$1005),OR(V$1006="",Datos!V878&lt;=V$1006))),FALSE),OR(ISNUMBER(FIND(";"&amp;UPPER(TRIM(Datos!V878&amp;""))&amp;"=",V$1007)),ISNUMBER(FIND(";"&amp;UPPER(TRIM(Datos!V878&amp;""))&amp;";",V$1007))),OR(UPPER(TRIM(Datos!V878&amp;""))="SÍ",UPPER(TRIM(Datos!V878&amp;""))="SI",UPPER(TRIM(Datos!V878&amp;""))="NO"),IF(ISNUMBER(Datos!V878),AND(OR(V$1005="",Datos!V878&gt;=V$1005),OR(V$1006="",Datos!V878&lt;=V$1006)),FALSE),TRUE))))</f>
        <v>0.0</v>
      </c>
      <c r="W878">
        <f>IF(Datos!W878="",0,IF(AND(W$1008&lt;&gt;"",Datos!W878=W$1008),0,IF(W$1004=0,0,1-CHOOSE(W$1004,IF(ISNUMBER(Datos!W878),AND(OR(W$1005="",Datos!W878&gt;=W$1005),OR(W$1006="",Datos!W878&lt;=W$1006)),FALSE),IF(ISNUMBER(Datos!W878),AND(Datos!W878=INT(Datos!W878),AND(OR(W$1005="",Datos!W878&gt;=W$1005),OR(W$1006="",Datos!W878&lt;=W$1006))),FALSE),OR(ISNUMBER(FIND(";"&amp;UPPER(TRIM(Datos!W878&amp;""))&amp;"=",W$1007)),ISNUMBER(FIND(";"&amp;UPPER(TRIM(Datos!W878&amp;""))&amp;";",W$1007))),OR(UPPER(TRIM(Datos!W878&amp;""))="SÍ",UPPER(TRIM(Datos!W878&amp;""))="SI",UPPER(TRIM(Datos!W878&amp;""))="NO"),IF(ISNUMBER(Datos!W878),AND(OR(W$1005="",Datos!W878&gt;=W$1005),OR(W$1006="",Datos!W878&lt;=W$1006)),FALSE),TRUE))))</f>
        <v>0.0</v>
      </c>
      <c r="X878">
        <f>IF(Datos!X878="",0,IF(AND(X$1008&lt;&gt;"",Datos!X878=X$1008),0,IF(X$1004=0,0,1-CHOOSE(X$1004,IF(ISNUMBER(Datos!X878),AND(OR(X$1005="",Datos!X878&gt;=X$1005),OR(X$1006="",Datos!X878&lt;=X$1006)),FALSE),IF(ISNUMBER(Datos!X878),AND(Datos!X878=INT(Datos!X878),AND(OR(X$1005="",Datos!X878&gt;=X$1005),OR(X$1006="",Datos!X878&lt;=X$1006))),FALSE),OR(ISNUMBER(FIND(";"&amp;UPPER(TRIM(Datos!X878&amp;""))&amp;"=",X$1007)),ISNUMBER(FIND(";"&amp;UPPER(TRIM(Datos!X878&amp;""))&amp;";",X$1007))),OR(UPPER(TRIM(Datos!X878&amp;""))="SÍ",UPPER(TRIM(Datos!X878&amp;""))="SI",UPPER(TRIM(Datos!X878&amp;""))="NO"),IF(ISNUMBER(Datos!X878),AND(OR(X$1005="",Datos!X878&gt;=X$1005),OR(X$1006="",Datos!X878&lt;=X$1006)),FALSE),TRUE))))</f>
        <v>0.0</v>
      </c>
      <c r="Y878">
        <f>IF(Datos!Y878="",0,IF(AND(Y$1008&lt;&gt;"",Datos!Y878=Y$1008),0,IF(Y$1004=0,0,1-CHOOSE(Y$1004,IF(ISNUMBER(Datos!Y878),AND(OR(Y$1005="",Datos!Y878&gt;=Y$1005),OR(Y$1006="",Datos!Y878&lt;=Y$1006)),FALSE),IF(ISNUMBER(Datos!Y878),AND(Datos!Y878=INT(Datos!Y878),AND(OR(Y$1005="",Datos!Y878&gt;=Y$1005),OR(Y$1006="",Datos!Y878&lt;=Y$1006))),FALSE),OR(ISNUMBER(FIND(";"&amp;UPPER(TRIM(Datos!Y878&amp;""))&amp;"=",Y$1007)),ISNUMBER(FIND(";"&amp;UPPER(TRIM(Datos!Y878&amp;""))&amp;";",Y$1007))),OR(UPPER(TRIM(Datos!Y878&amp;""))="SÍ",UPPER(TRIM(Datos!Y878&amp;""))="SI",UPPER(TRIM(Datos!Y878&amp;""))="NO"),IF(ISNUMBER(Datos!Y878),AND(OR(Y$1005="",Datos!Y878&gt;=Y$1005),OR(Y$1006="",Datos!Y878&lt;=Y$1006)),FALSE),TRUE))))</f>
        <v>0.0</v>
      </c>
      <c r="Z878">
        <f>IF(Datos!Z878="",0,IF(AND(Z$1008&lt;&gt;"",Datos!Z878=Z$1008),0,IF(Z$1004=0,0,1-CHOOSE(Z$1004,IF(ISNUMBER(Datos!Z878),AND(OR(Z$1005="",Datos!Z878&gt;=Z$1005),OR(Z$1006="",Datos!Z878&lt;=Z$1006)),FALSE),IF(ISNUMBER(Datos!Z878),AND(Datos!Z878=INT(Datos!Z878),AND(OR(Z$1005="",Datos!Z878&gt;=Z$1005),OR(Z$1006="",Datos!Z878&lt;=Z$1006))),FALSE),OR(ISNUMBER(FIND(";"&amp;UPPER(TRIM(Datos!Z878&amp;""))&amp;"=",Z$1007)),ISNUMBER(FIND(";"&amp;UPPER(TRIM(Datos!Z878&amp;""))&amp;";",Z$1007))),OR(UPPER(TRIM(Datos!Z878&amp;""))="SÍ",UPPER(TRIM(Datos!Z878&amp;""))="SI",UPPER(TRIM(Datos!Z878&amp;""))="NO"),IF(ISNUMBER(Datos!Z878),AND(OR(Z$1005="",Datos!Z878&gt;=Z$1005),OR(Z$1006="",Datos!Z878&lt;=Z$1006)),FALSE),TRUE))))</f>
        <v>0.0</v>
      </c>
      <c r="AA878">
        <f>IF(Datos!AA878="",0,IF(AND(AA$1008&lt;&gt;"",Datos!AA878=AA$1008),0,IF(AA$1004=0,0,1-CHOOSE(AA$1004,IF(ISNUMBER(Datos!AA878),AND(OR(AA$1005="",Datos!AA878&gt;=AA$1005),OR(AA$1006="",Datos!AA878&lt;=AA$1006)),FALSE),IF(ISNUMBER(Datos!AA878),AND(Datos!AA878=INT(Datos!AA878),AND(OR(AA$1005="",Datos!AA878&gt;=AA$1005),OR(AA$1006="",Datos!AA878&lt;=AA$1006))),FALSE),OR(ISNUMBER(FIND(";"&amp;UPPER(TRIM(Datos!AA878&amp;""))&amp;"=",AA$1007)),ISNUMBER(FIND(";"&amp;UPPER(TRIM(Datos!AA878&amp;""))&amp;";",AA$1007))),OR(UPPER(TRIM(Datos!AA878&amp;""))="SÍ",UPPER(TRIM(Datos!AA878&amp;""))="SI",UPPER(TRIM(Datos!AA878&amp;""))="NO"),IF(ISNUMBER(Datos!AA878),AND(OR(AA$1005="",Datos!AA878&gt;=AA$1005),OR(AA$1006="",Datos!AA878&lt;=AA$1006)),FALSE),TRUE))))</f>
        <v>0.0</v>
      </c>
      <c r="AB878">
        <f>IF(Datos!AB878="",0,IF(AND(AB$1008&lt;&gt;"",Datos!AB878=AB$1008),0,IF(AB$1004=0,0,1-CHOOSE(AB$1004,IF(ISNUMBER(Datos!AB878),AND(OR(AB$1005="",Datos!AB878&gt;=AB$1005),OR(AB$1006="",Datos!AB878&lt;=AB$1006)),FALSE),IF(ISNUMBER(Datos!AB878),AND(Datos!AB878=INT(Datos!AB878),AND(OR(AB$1005="",Datos!AB878&gt;=AB$1005),OR(AB$1006="",Datos!AB878&lt;=AB$1006))),FALSE),OR(ISNUMBER(FIND(";"&amp;UPPER(TRIM(Datos!AB878&amp;""))&amp;"=",AB$1007)),ISNUMBER(FIND(";"&amp;UPPER(TRIM(Datos!AB878&amp;""))&amp;";",AB$1007))),OR(UPPER(TRIM(Datos!AB878&amp;""))="SÍ",UPPER(TRIM(Datos!AB878&amp;""))="SI",UPPER(TRIM(Datos!AB878&amp;""))="NO"),IF(ISNUMBER(Datos!AB878),AND(OR(AB$1005="",Datos!AB878&gt;=AB$1005),OR(AB$1006="",Datos!AB878&lt;=AB$1006)),FALSE),TRUE))))</f>
        <v>0.0</v>
      </c>
      <c r="AC878">
        <f>IF(Datos!AC878="",0,IF(AND(AC$1008&lt;&gt;"",Datos!AC878=AC$1008),0,IF(AC$1004=0,0,1-CHOOSE(AC$1004,IF(ISNUMBER(Datos!AC878),AND(OR(AC$1005="",Datos!AC878&gt;=AC$1005),OR(AC$1006="",Datos!AC878&lt;=AC$1006)),FALSE),IF(ISNUMBER(Datos!AC878),AND(Datos!AC878=INT(Datos!AC878),AND(OR(AC$1005="",Datos!AC878&gt;=AC$1005),OR(AC$1006="",Datos!AC878&lt;=AC$1006))),FALSE),OR(ISNUMBER(FIND(";"&amp;UPPER(TRIM(Datos!AC878&amp;""))&amp;"=",AC$1007)),ISNUMBER(FIND(";"&amp;UPPER(TRIM(Datos!AC878&amp;""))&amp;";",AC$1007))),OR(UPPER(TRIM(Datos!AC878&amp;""))="SÍ",UPPER(TRIM(Datos!AC878&amp;""))="SI",UPPER(TRIM(Datos!AC878&amp;""))="NO"),IF(ISNUMBER(Datos!AC878),AND(OR(AC$1005="",Datos!AC878&gt;=AC$1005),OR(AC$1006="",Datos!AC878&lt;=AC$1006)),FALSE),TRUE))))</f>
        <v>0.0</v>
      </c>
      <c r="AD878">
        <f>IF(Datos!AD878="",0,IF(AND(AD$1008&lt;&gt;"",Datos!AD878=AD$1008),0,IF(AD$1004=0,0,1-CHOOSE(AD$1004,IF(ISNUMBER(Datos!AD878),AND(OR(AD$1005="",Datos!AD878&gt;=AD$1005),OR(AD$1006="",Datos!AD878&lt;=AD$1006)),FALSE),IF(ISNUMBER(Datos!AD878),AND(Datos!AD878=INT(Datos!AD878),AND(OR(AD$1005="",Datos!AD878&gt;=AD$1005),OR(AD$1006="",Datos!AD878&lt;=AD$1006))),FALSE),OR(ISNUMBER(FIND(";"&amp;UPPER(TRIM(Datos!AD878&amp;""))&amp;"=",AD$1007)),ISNUMBER(FIND(";"&amp;UPPER(TRIM(Datos!AD878&amp;""))&amp;";",AD$1007))),OR(UPPER(TRIM(Datos!AD878&amp;""))="SÍ",UPPER(TRIM(Datos!AD878&amp;""))="SI",UPPER(TRIM(Datos!AD878&amp;""))="NO"),IF(ISNUMBER(Datos!AD878),AND(OR(AD$1005="",Datos!AD878&gt;=AD$1005),OR(AD$1006="",Datos!AD878&lt;=AD$1006)),FALSE),TRUE))))</f>
        <v>0.0</v>
      </c>
      <c r="AE878">
        <f>IF(Datos!AE878="",0,IF(AND(AE$1008&lt;&gt;"",Datos!AE878=AE$1008),0,IF(AE$1004=0,0,1-CHOOSE(AE$1004,IF(ISNUMBER(Datos!AE878),AND(OR(AE$1005="",Datos!AE878&gt;=AE$1005),OR(AE$1006="",Datos!AE878&lt;=AE$1006)),FALSE),IF(ISNUMBER(Datos!AE878),AND(Datos!AE878=INT(Datos!AE878),AND(OR(AE$1005="",Datos!AE878&gt;=AE$1005),OR(AE$1006="",Datos!AE878&lt;=AE$1006))),FALSE),OR(ISNUMBER(FIND(";"&amp;UPPER(TRIM(Datos!AE878&amp;""))&amp;"=",AE$1007)),ISNUMBER(FIND(";"&amp;UPPER(TRIM(Datos!AE878&amp;""))&amp;";",AE$1007))),OR(UPPER(TRIM(Datos!AE878&amp;""))="SÍ",UPPER(TRIM(Datos!AE878&amp;""))="SI",UPPER(TRIM(Datos!AE878&amp;""))="NO"),IF(ISNUMBER(Datos!AE878),AND(OR(AE$1005="",Datos!AE878&gt;=AE$1005),OR(AE$1006="",Datos!AE878&lt;=AE$1006)),FALSE),TRUE))))</f>
        <v>0.0</v>
      </c>
    </row>
    <row r="879" spans="2:31">
      <c r="B879">
        <f>IF(Datos!B879="",0,IF(AND(B$1008&lt;&gt;"",Datos!B879=B$1008),0,IF(B$1004=0,0,1-CHOOSE(B$1004,IF(ISNUMBER(Datos!B879),AND(OR(B$1005="",Datos!B879&gt;=B$1005),OR(B$1006="",Datos!B879&lt;=B$1006)),FALSE),IF(ISNUMBER(Datos!B879),AND(Datos!B879=INT(Datos!B879),AND(OR(B$1005="",Datos!B879&gt;=B$1005),OR(B$1006="",Datos!B879&lt;=B$1006))),FALSE),OR(ISNUMBER(FIND(";"&amp;UPPER(TRIM(Datos!B879&amp;""))&amp;"=",B$1007)),ISNUMBER(FIND(";"&amp;UPPER(TRIM(Datos!B879&amp;""))&amp;";",B$1007))),OR(UPPER(TRIM(Datos!B879&amp;""))="SÍ",UPPER(TRIM(Datos!B879&amp;""))="SI",UPPER(TRIM(Datos!B879&amp;""))="NO"),IF(ISNUMBER(Datos!B879),AND(OR(B$1005="",Datos!B879&gt;=B$1005),OR(B$1006="",Datos!B879&lt;=B$1006)),FALSE),TRUE))))</f>
        <v>0.0</v>
      </c>
      <c r="C879">
        <f>IF(Datos!C879="",0,IF(AND(C$1008&lt;&gt;"",Datos!C879=C$1008),0,IF(C$1004=0,0,1-CHOOSE(C$1004,IF(ISNUMBER(Datos!C879),AND(OR(C$1005="",Datos!C879&gt;=C$1005),OR(C$1006="",Datos!C879&lt;=C$1006)),FALSE),IF(ISNUMBER(Datos!C879),AND(Datos!C879=INT(Datos!C879),AND(OR(C$1005="",Datos!C879&gt;=C$1005),OR(C$1006="",Datos!C879&lt;=C$1006))),FALSE),OR(ISNUMBER(FIND(";"&amp;UPPER(TRIM(Datos!C879&amp;""))&amp;"=",C$1007)),ISNUMBER(FIND(";"&amp;UPPER(TRIM(Datos!C879&amp;""))&amp;";",C$1007))),OR(UPPER(TRIM(Datos!C879&amp;""))="SÍ",UPPER(TRIM(Datos!C879&amp;""))="SI",UPPER(TRIM(Datos!C879&amp;""))="NO"),IF(ISNUMBER(Datos!C879),AND(OR(C$1005="",Datos!C879&gt;=C$1005),OR(C$1006="",Datos!C879&lt;=C$1006)),FALSE),TRUE))))</f>
        <v>0.0</v>
      </c>
      <c r="D879">
        <f>IF(Datos!D879="",0,IF(AND(D$1008&lt;&gt;"",Datos!D879=D$1008),0,IF(D$1004=0,0,1-CHOOSE(D$1004,IF(ISNUMBER(Datos!D879),AND(OR(D$1005="",Datos!D879&gt;=D$1005),OR(D$1006="",Datos!D879&lt;=D$1006)),FALSE),IF(ISNUMBER(Datos!D879),AND(Datos!D879=INT(Datos!D879),AND(OR(D$1005="",Datos!D879&gt;=D$1005),OR(D$1006="",Datos!D879&lt;=D$1006))),FALSE),OR(ISNUMBER(FIND(";"&amp;UPPER(TRIM(Datos!D879&amp;""))&amp;"=",D$1007)),ISNUMBER(FIND(";"&amp;UPPER(TRIM(Datos!D879&amp;""))&amp;";",D$1007))),OR(UPPER(TRIM(Datos!D879&amp;""))="SÍ",UPPER(TRIM(Datos!D879&amp;""))="SI",UPPER(TRIM(Datos!D879&amp;""))="NO"),IF(ISNUMBER(Datos!D879),AND(OR(D$1005="",Datos!D879&gt;=D$1005),OR(D$1006="",Datos!D879&lt;=D$1006)),FALSE),TRUE))))</f>
        <v>0.0</v>
      </c>
      <c r="E879">
        <f>IF(Datos!E879="",0,IF(AND(E$1008&lt;&gt;"",Datos!E879=E$1008),0,IF(E$1004=0,0,1-CHOOSE(E$1004,IF(ISNUMBER(Datos!E879),AND(OR(E$1005="",Datos!E879&gt;=E$1005),OR(E$1006="",Datos!E879&lt;=E$1006)),FALSE),IF(ISNUMBER(Datos!E879),AND(Datos!E879=INT(Datos!E879),AND(OR(E$1005="",Datos!E879&gt;=E$1005),OR(E$1006="",Datos!E879&lt;=E$1006))),FALSE),OR(ISNUMBER(FIND(";"&amp;UPPER(TRIM(Datos!E879&amp;""))&amp;"=",E$1007)),ISNUMBER(FIND(";"&amp;UPPER(TRIM(Datos!E879&amp;""))&amp;";",E$1007))),OR(UPPER(TRIM(Datos!E879&amp;""))="SÍ",UPPER(TRIM(Datos!E879&amp;""))="SI",UPPER(TRIM(Datos!E879&amp;""))="NO"),IF(ISNUMBER(Datos!E879),AND(OR(E$1005="",Datos!E879&gt;=E$1005),OR(E$1006="",Datos!E879&lt;=E$1006)),FALSE),TRUE))))</f>
        <v>0.0</v>
      </c>
      <c r="F879">
        <f>IF(Datos!F879="",0,IF(AND(F$1008&lt;&gt;"",Datos!F879=F$1008),0,IF(F$1004=0,0,1-CHOOSE(F$1004,IF(ISNUMBER(Datos!F879),AND(OR(F$1005="",Datos!F879&gt;=F$1005),OR(F$1006="",Datos!F879&lt;=F$1006)),FALSE),IF(ISNUMBER(Datos!F879),AND(Datos!F879=INT(Datos!F879),AND(OR(F$1005="",Datos!F879&gt;=F$1005),OR(F$1006="",Datos!F879&lt;=F$1006))),FALSE),OR(ISNUMBER(FIND(";"&amp;UPPER(TRIM(Datos!F879&amp;""))&amp;"=",F$1007)),ISNUMBER(FIND(";"&amp;UPPER(TRIM(Datos!F879&amp;""))&amp;";",F$1007))),OR(UPPER(TRIM(Datos!F879&amp;""))="SÍ",UPPER(TRIM(Datos!F879&amp;""))="SI",UPPER(TRIM(Datos!F879&amp;""))="NO"),IF(ISNUMBER(Datos!F879),AND(OR(F$1005="",Datos!F879&gt;=F$1005),OR(F$1006="",Datos!F879&lt;=F$1006)),FALSE),TRUE))))</f>
        <v>0.0</v>
      </c>
      <c r="G879">
        <f>IF(Datos!G879="",0,IF(AND(G$1008&lt;&gt;"",Datos!G879=G$1008),0,IF(G$1004=0,0,1-CHOOSE(G$1004,IF(ISNUMBER(Datos!G879),AND(OR(G$1005="",Datos!G879&gt;=G$1005),OR(G$1006="",Datos!G879&lt;=G$1006)),FALSE),IF(ISNUMBER(Datos!G879),AND(Datos!G879=INT(Datos!G879),AND(OR(G$1005="",Datos!G879&gt;=G$1005),OR(G$1006="",Datos!G879&lt;=G$1006))),FALSE),OR(ISNUMBER(FIND(";"&amp;UPPER(TRIM(Datos!G879&amp;""))&amp;"=",G$1007)),ISNUMBER(FIND(";"&amp;UPPER(TRIM(Datos!G879&amp;""))&amp;";",G$1007))),OR(UPPER(TRIM(Datos!G879&amp;""))="SÍ",UPPER(TRIM(Datos!G879&amp;""))="SI",UPPER(TRIM(Datos!G879&amp;""))="NO"),IF(ISNUMBER(Datos!G879),AND(OR(G$1005="",Datos!G879&gt;=G$1005),OR(G$1006="",Datos!G879&lt;=G$1006)),FALSE),TRUE))))</f>
        <v>0.0</v>
      </c>
      <c r="H879">
        <f>IF(Datos!H879="",0,IF(AND(H$1008&lt;&gt;"",Datos!H879=H$1008),0,IF(H$1004=0,0,1-CHOOSE(H$1004,IF(ISNUMBER(Datos!H879),AND(OR(H$1005="",Datos!H879&gt;=H$1005),OR(H$1006="",Datos!H879&lt;=H$1006)),FALSE),IF(ISNUMBER(Datos!H879),AND(Datos!H879=INT(Datos!H879),AND(OR(H$1005="",Datos!H879&gt;=H$1005),OR(H$1006="",Datos!H879&lt;=H$1006))),FALSE),OR(ISNUMBER(FIND(";"&amp;UPPER(TRIM(Datos!H879&amp;""))&amp;"=",H$1007)),ISNUMBER(FIND(";"&amp;UPPER(TRIM(Datos!H879&amp;""))&amp;";",H$1007))),OR(UPPER(TRIM(Datos!H879&amp;""))="SÍ",UPPER(TRIM(Datos!H879&amp;""))="SI",UPPER(TRIM(Datos!H879&amp;""))="NO"),IF(ISNUMBER(Datos!H879),AND(OR(H$1005="",Datos!H879&gt;=H$1005),OR(H$1006="",Datos!H879&lt;=H$1006)),FALSE),TRUE))))</f>
        <v>0.0</v>
      </c>
      <c r="I879">
        <f>IF(Datos!I879="",0,IF(AND(I$1008&lt;&gt;"",Datos!I879=I$1008),0,IF(I$1004=0,0,1-CHOOSE(I$1004,IF(ISNUMBER(Datos!I879),AND(OR(I$1005="",Datos!I879&gt;=I$1005),OR(I$1006="",Datos!I879&lt;=I$1006)),FALSE),IF(ISNUMBER(Datos!I879),AND(Datos!I879=INT(Datos!I879),AND(OR(I$1005="",Datos!I879&gt;=I$1005),OR(I$1006="",Datos!I879&lt;=I$1006))),FALSE),OR(ISNUMBER(FIND(";"&amp;UPPER(TRIM(Datos!I879&amp;""))&amp;"=",I$1007)),ISNUMBER(FIND(";"&amp;UPPER(TRIM(Datos!I879&amp;""))&amp;";",I$1007))),OR(UPPER(TRIM(Datos!I879&amp;""))="SÍ",UPPER(TRIM(Datos!I879&amp;""))="SI",UPPER(TRIM(Datos!I879&amp;""))="NO"),IF(ISNUMBER(Datos!I879),AND(OR(I$1005="",Datos!I879&gt;=I$1005),OR(I$1006="",Datos!I879&lt;=I$1006)),FALSE),TRUE))))</f>
        <v>0.0</v>
      </c>
      <c r="J879">
        <f>IF(Datos!J879="",0,IF(AND(J$1008&lt;&gt;"",Datos!J879=J$1008),0,IF(J$1004=0,0,1-CHOOSE(J$1004,IF(ISNUMBER(Datos!J879),AND(OR(J$1005="",Datos!J879&gt;=J$1005),OR(J$1006="",Datos!J879&lt;=J$1006)),FALSE),IF(ISNUMBER(Datos!J879),AND(Datos!J879=INT(Datos!J879),AND(OR(J$1005="",Datos!J879&gt;=J$1005),OR(J$1006="",Datos!J879&lt;=J$1006))),FALSE),OR(ISNUMBER(FIND(";"&amp;UPPER(TRIM(Datos!J879&amp;""))&amp;"=",J$1007)),ISNUMBER(FIND(";"&amp;UPPER(TRIM(Datos!J879&amp;""))&amp;";",J$1007))),OR(UPPER(TRIM(Datos!J879&amp;""))="SÍ",UPPER(TRIM(Datos!J879&amp;""))="SI",UPPER(TRIM(Datos!J879&amp;""))="NO"),IF(ISNUMBER(Datos!J879),AND(OR(J$1005="",Datos!J879&gt;=J$1005),OR(J$1006="",Datos!J879&lt;=J$1006)),FALSE),TRUE))))</f>
        <v>0.0</v>
      </c>
      <c r="K879">
        <f>IF(Datos!K879="",0,IF(AND(K$1008&lt;&gt;"",Datos!K879=K$1008),0,IF(K$1004=0,0,1-CHOOSE(K$1004,IF(ISNUMBER(Datos!K879),AND(OR(K$1005="",Datos!K879&gt;=K$1005),OR(K$1006="",Datos!K879&lt;=K$1006)),FALSE),IF(ISNUMBER(Datos!K879),AND(Datos!K879=INT(Datos!K879),AND(OR(K$1005="",Datos!K879&gt;=K$1005),OR(K$1006="",Datos!K879&lt;=K$1006))),FALSE),OR(ISNUMBER(FIND(";"&amp;UPPER(TRIM(Datos!K879&amp;""))&amp;"=",K$1007)),ISNUMBER(FIND(";"&amp;UPPER(TRIM(Datos!K879&amp;""))&amp;";",K$1007))),OR(UPPER(TRIM(Datos!K879&amp;""))="SÍ",UPPER(TRIM(Datos!K879&amp;""))="SI",UPPER(TRIM(Datos!K879&amp;""))="NO"),IF(ISNUMBER(Datos!K879),AND(OR(K$1005="",Datos!K879&gt;=K$1005),OR(K$1006="",Datos!K879&lt;=K$1006)),FALSE),TRUE))))</f>
        <v>0.0</v>
      </c>
      <c r="L879">
        <f>IF(Datos!L879="",0,IF(AND(L$1008&lt;&gt;"",Datos!L879=L$1008),0,IF(L$1004=0,0,1-CHOOSE(L$1004,IF(ISNUMBER(Datos!L879),AND(OR(L$1005="",Datos!L879&gt;=L$1005),OR(L$1006="",Datos!L879&lt;=L$1006)),FALSE),IF(ISNUMBER(Datos!L879),AND(Datos!L879=INT(Datos!L879),AND(OR(L$1005="",Datos!L879&gt;=L$1005),OR(L$1006="",Datos!L879&lt;=L$1006))),FALSE),OR(ISNUMBER(FIND(";"&amp;UPPER(TRIM(Datos!L879&amp;""))&amp;"=",L$1007)),ISNUMBER(FIND(";"&amp;UPPER(TRIM(Datos!L879&amp;""))&amp;";",L$1007))),OR(UPPER(TRIM(Datos!L879&amp;""))="SÍ",UPPER(TRIM(Datos!L879&amp;""))="SI",UPPER(TRIM(Datos!L879&amp;""))="NO"),IF(ISNUMBER(Datos!L879),AND(OR(L$1005="",Datos!L879&gt;=L$1005),OR(L$1006="",Datos!L879&lt;=L$1006)),FALSE),TRUE))))</f>
        <v>0.0</v>
      </c>
      <c r="M879">
        <f>IF(Datos!M879="",0,IF(AND(M$1008&lt;&gt;"",Datos!M879=M$1008),0,IF(M$1004=0,0,1-CHOOSE(M$1004,IF(ISNUMBER(Datos!M879),AND(OR(M$1005="",Datos!M879&gt;=M$1005),OR(M$1006="",Datos!M879&lt;=M$1006)),FALSE),IF(ISNUMBER(Datos!M879),AND(Datos!M879=INT(Datos!M879),AND(OR(M$1005="",Datos!M879&gt;=M$1005),OR(M$1006="",Datos!M879&lt;=M$1006))),FALSE),OR(ISNUMBER(FIND(";"&amp;UPPER(TRIM(Datos!M879&amp;""))&amp;"=",M$1007)),ISNUMBER(FIND(";"&amp;UPPER(TRIM(Datos!M879&amp;""))&amp;";",M$1007))),OR(UPPER(TRIM(Datos!M879&amp;""))="SÍ",UPPER(TRIM(Datos!M879&amp;""))="SI",UPPER(TRIM(Datos!M879&amp;""))="NO"),IF(ISNUMBER(Datos!M879),AND(OR(M$1005="",Datos!M879&gt;=M$1005),OR(M$1006="",Datos!M879&lt;=M$1006)),FALSE),TRUE))))</f>
        <v>0.0</v>
      </c>
      <c r="N879">
        <f>IF(Datos!N879="",0,IF(AND(N$1008&lt;&gt;"",Datos!N879=N$1008),0,IF(N$1004=0,0,1-CHOOSE(N$1004,IF(ISNUMBER(Datos!N879),AND(OR(N$1005="",Datos!N879&gt;=N$1005),OR(N$1006="",Datos!N879&lt;=N$1006)),FALSE),IF(ISNUMBER(Datos!N879),AND(Datos!N879=INT(Datos!N879),AND(OR(N$1005="",Datos!N879&gt;=N$1005),OR(N$1006="",Datos!N879&lt;=N$1006))),FALSE),OR(ISNUMBER(FIND(";"&amp;UPPER(TRIM(Datos!N879&amp;""))&amp;"=",N$1007)),ISNUMBER(FIND(";"&amp;UPPER(TRIM(Datos!N879&amp;""))&amp;";",N$1007))),OR(UPPER(TRIM(Datos!N879&amp;""))="SÍ",UPPER(TRIM(Datos!N879&amp;""))="SI",UPPER(TRIM(Datos!N879&amp;""))="NO"),IF(ISNUMBER(Datos!N879),AND(OR(N$1005="",Datos!N879&gt;=N$1005),OR(N$1006="",Datos!N879&lt;=N$1006)),FALSE),TRUE))))</f>
        <v>0.0</v>
      </c>
      <c r="O879">
        <f>IF(Datos!O879="",0,IF(AND(O$1008&lt;&gt;"",Datos!O879=O$1008),0,IF(O$1004=0,0,1-CHOOSE(O$1004,IF(ISNUMBER(Datos!O879),AND(OR(O$1005="",Datos!O879&gt;=O$1005),OR(O$1006="",Datos!O879&lt;=O$1006)),FALSE),IF(ISNUMBER(Datos!O879),AND(Datos!O879=INT(Datos!O879),AND(OR(O$1005="",Datos!O879&gt;=O$1005),OR(O$1006="",Datos!O879&lt;=O$1006))),FALSE),OR(ISNUMBER(FIND(";"&amp;UPPER(TRIM(Datos!O879&amp;""))&amp;"=",O$1007)),ISNUMBER(FIND(";"&amp;UPPER(TRIM(Datos!O879&amp;""))&amp;";",O$1007))),OR(UPPER(TRIM(Datos!O879&amp;""))="SÍ",UPPER(TRIM(Datos!O879&amp;""))="SI",UPPER(TRIM(Datos!O879&amp;""))="NO"),IF(ISNUMBER(Datos!O879),AND(OR(O$1005="",Datos!O879&gt;=O$1005),OR(O$1006="",Datos!O879&lt;=O$1006)),FALSE),TRUE))))</f>
        <v>0.0</v>
      </c>
      <c r="P879">
        <f>IF(Datos!P879="",0,IF(AND(P$1008&lt;&gt;"",Datos!P879=P$1008),0,IF(P$1004=0,0,1-CHOOSE(P$1004,IF(ISNUMBER(Datos!P879),AND(OR(P$1005="",Datos!P879&gt;=P$1005),OR(P$1006="",Datos!P879&lt;=P$1006)),FALSE),IF(ISNUMBER(Datos!P879),AND(Datos!P879=INT(Datos!P879),AND(OR(P$1005="",Datos!P879&gt;=P$1005),OR(P$1006="",Datos!P879&lt;=P$1006))),FALSE),OR(ISNUMBER(FIND(";"&amp;UPPER(TRIM(Datos!P879&amp;""))&amp;"=",P$1007)),ISNUMBER(FIND(";"&amp;UPPER(TRIM(Datos!P879&amp;""))&amp;";",P$1007))),OR(UPPER(TRIM(Datos!P879&amp;""))="SÍ",UPPER(TRIM(Datos!P879&amp;""))="SI",UPPER(TRIM(Datos!P879&amp;""))="NO"),IF(ISNUMBER(Datos!P879),AND(OR(P$1005="",Datos!P879&gt;=P$1005),OR(P$1006="",Datos!P879&lt;=P$1006)),FALSE),TRUE))))</f>
        <v>0.0</v>
      </c>
      <c r="Q879">
        <f>IF(Datos!Q879="",0,IF(AND(Q$1008&lt;&gt;"",Datos!Q879=Q$1008),0,IF(Q$1004=0,0,1-CHOOSE(Q$1004,IF(ISNUMBER(Datos!Q879),AND(OR(Q$1005="",Datos!Q879&gt;=Q$1005),OR(Q$1006="",Datos!Q879&lt;=Q$1006)),FALSE),IF(ISNUMBER(Datos!Q879),AND(Datos!Q879=INT(Datos!Q879),AND(OR(Q$1005="",Datos!Q879&gt;=Q$1005),OR(Q$1006="",Datos!Q879&lt;=Q$1006))),FALSE),OR(ISNUMBER(FIND(";"&amp;UPPER(TRIM(Datos!Q879&amp;""))&amp;"=",Q$1007)),ISNUMBER(FIND(";"&amp;UPPER(TRIM(Datos!Q879&amp;""))&amp;";",Q$1007))),OR(UPPER(TRIM(Datos!Q879&amp;""))="SÍ",UPPER(TRIM(Datos!Q879&amp;""))="SI",UPPER(TRIM(Datos!Q879&amp;""))="NO"),IF(ISNUMBER(Datos!Q879),AND(OR(Q$1005="",Datos!Q879&gt;=Q$1005),OR(Q$1006="",Datos!Q879&lt;=Q$1006)),FALSE),TRUE))))</f>
        <v>0.0</v>
      </c>
      <c r="R879">
        <f>IF(Datos!R879="",0,IF(AND(R$1008&lt;&gt;"",Datos!R879=R$1008),0,IF(R$1004=0,0,1-CHOOSE(R$1004,IF(ISNUMBER(Datos!R879),AND(OR(R$1005="",Datos!R879&gt;=R$1005),OR(R$1006="",Datos!R879&lt;=R$1006)),FALSE),IF(ISNUMBER(Datos!R879),AND(Datos!R879=INT(Datos!R879),AND(OR(R$1005="",Datos!R879&gt;=R$1005),OR(R$1006="",Datos!R879&lt;=R$1006))),FALSE),OR(ISNUMBER(FIND(";"&amp;UPPER(TRIM(Datos!R879&amp;""))&amp;"=",R$1007)),ISNUMBER(FIND(";"&amp;UPPER(TRIM(Datos!R879&amp;""))&amp;";",R$1007))),OR(UPPER(TRIM(Datos!R879&amp;""))="SÍ",UPPER(TRIM(Datos!R879&amp;""))="SI",UPPER(TRIM(Datos!R879&amp;""))="NO"),IF(ISNUMBER(Datos!R879),AND(OR(R$1005="",Datos!R879&gt;=R$1005),OR(R$1006="",Datos!R879&lt;=R$1006)),FALSE),TRUE))))</f>
        <v>0.0</v>
      </c>
      <c r="S879">
        <f>IF(Datos!S879="",0,IF(AND(S$1008&lt;&gt;"",Datos!S879=S$1008),0,IF(S$1004=0,0,1-CHOOSE(S$1004,IF(ISNUMBER(Datos!S879),AND(OR(S$1005="",Datos!S879&gt;=S$1005),OR(S$1006="",Datos!S879&lt;=S$1006)),FALSE),IF(ISNUMBER(Datos!S879),AND(Datos!S879=INT(Datos!S879),AND(OR(S$1005="",Datos!S879&gt;=S$1005),OR(S$1006="",Datos!S879&lt;=S$1006))),FALSE),OR(ISNUMBER(FIND(";"&amp;UPPER(TRIM(Datos!S879&amp;""))&amp;"=",S$1007)),ISNUMBER(FIND(";"&amp;UPPER(TRIM(Datos!S879&amp;""))&amp;";",S$1007))),OR(UPPER(TRIM(Datos!S879&amp;""))="SÍ",UPPER(TRIM(Datos!S879&amp;""))="SI",UPPER(TRIM(Datos!S879&amp;""))="NO"),IF(ISNUMBER(Datos!S879),AND(OR(S$1005="",Datos!S879&gt;=S$1005),OR(S$1006="",Datos!S879&lt;=S$1006)),FALSE),TRUE))))</f>
        <v>0.0</v>
      </c>
      <c r="T879">
        <f>IF(Datos!T879="",0,IF(AND(T$1008&lt;&gt;"",Datos!T879=T$1008),0,IF(T$1004=0,0,1-CHOOSE(T$1004,IF(ISNUMBER(Datos!T879),AND(OR(T$1005="",Datos!T879&gt;=T$1005),OR(T$1006="",Datos!T879&lt;=T$1006)),FALSE),IF(ISNUMBER(Datos!T879),AND(Datos!T879=INT(Datos!T879),AND(OR(T$1005="",Datos!T879&gt;=T$1005),OR(T$1006="",Datos!T879&lt;=T$1006))),FALSE),OR(ISNUMBER(FIND(";"&amp;UPPER(TRIM(Datos!T879&amp;""))&amp;"=",T$1007)),ISNUMBER(FIND(";"&amp;UPPER(TRIM(Datos!T879&amp;""))&amp;";",T$1007))),OR(UPPER(TRIM(Datos!T879&amp;""))="SÍ",UPPER(TRIM(Datos!T879&amp;""))="SI",UPPER(TRIM(Datos!T879&amp;""))="NO"),IF(ISNUMBER(Datos!T879),AND(OR(T$1005="",Datos!T879&gt;=T$1005),OR(T$1006="",Datos!T879&lt;=T$1006)),FALSE),TRUE))))</f>
        <v>0.0</v>
      </c>
      <c r="U879">
        <f>IF(Datos!U879="",0,IF(AND(U$1008&lt;&gt;"",Datos!U879=U$1008),0,IF(U$1004=0,0,1-CHOOSE(U$1004,IF(ISNUMBER(Datos!U879),AND(OR(U$1005="",Datos!U879&gt;=U$1005),OR(U$1006="",Datos!U879&lt;=U$1006)),FALSE),IF(ISNUMBER(Datos!U879),AND(Datos!U879=INT(Datos!U879),AND(OR(U$1005="",Datos!U879&gt;=U$1005),OR(U$1006="",Datos!U879&lt;=U$1006))),FALSE),OR(ISNUMBER(FIND(";"&amp;UPPER(TRIM(Datos!U879&amp;""))&amp;"=",U$1007)),ISNUMBER(FIND(";"&amp;UPPER(TRIM(Datos!U879&amp;""))&amp;";",U$1007))),OR(UPPER(TRIM(Datos!U879&amp;""))="SÍ",UPPER(TRIM(Datos!U879&amp;""))="SI",UPPER(TRIM(Datos!U879&amp;""))="NO"),IF(ISNUMBER(Datos!U879),AND(OR(U$1005="",Datos!U879&gt;=U$1005),OR(U$1006="",Datos!U879&lt;=U$1006)),FALSE),TRUE))))</f>
        <v>0.0</v>
      </c>
      <c r="V879">
        <f>IF(Datos!V879="",0,IF(AND(V$1008&lt;&gt;"",Datos!V879=V$1008),0,IF(V$1004=0,0,1-CHOOSE(V$1004,IF(ISNUMBER(Datos!V879),AND(OR(V$1005="",Datos!V879&gt;=V$1005),OR(V$1006="",Datos!V879&lt;=V$1006)),FALSE),IF(ISNUMBER(Datos!V879),AND(Datos!V879=INT(Datos!V879),AND(OR(V$1005="",Datos!V879&gt;=V$1005),OR(V$1006="",Datos!V879&lt;=V$1006))),FALSE),OR(ISNUMBER(FIND(";"&amp;UPPER(TRIM(Datos!V879&amp;""))&amp;"=",V$1007)),ISNUMBER(FIND(";"&amp;UPPER(TRIM(Datos!V879&amp;""))&amp;";",V$1007))),OR(UPPER(TRIM(Datos!V879&amp;""))="SÍ",UPPER(TRIM(Datos!V879&amp;""))="SI",UPPER(TRIM(Datos!V879&amp;""))="NO"),IF(ISNUMBER(Datos!V879),AND(OR(V$1005="",Datos!V879&gt;=V$1005),OR(V$1006="",Datos!V879&lt;=V$1006)),FALSE),TRUE))))</f>
        <v>0.0</v>
      </c>
      <c r="W879">
        <f>IF(Datos!W879="",0,IF(AND(W$1008&lt;&gt;"",Datos!W879=W$1008),0,IF(W$1004=0,0,1-CHOOSE(W$1004,IF(ISNUMBER(Datos!W879),AND(OR(W$1005="",Datos!W879&gt;=W$1005),OR(W$1006="",Datos!W879&lt;=W$1006)),FALSE),IF(ISNUMBER(Datos!W879),AND(Datos!W879=INT(Datos!W879),AND(OR(W$1005="",Datos!W879&gt;=W$1005),OR(W$1006="",Datos!W879&lt;=W$1006))),FALSE),OR(ISNUMBER(FIND(";"&amp;UPPER(TRIM(Datos!W879&amp;""))&amp;"=",W$1007)),ISNUMBER(FIND(";"&amp;UPPER(TRIM(Datos!W879&amp;""))&amp;";",W$1007))),OR(UPPER(TRIM(Datos!W879&amp;""))="SÍ",UPPER(TRIM(Datos!W879&amp;""))="SI",UPPER(TRIM(Datos!W879&amp;""))="NO"),IF(ISNUMBER(Datos!W879),AND(OR(W$1005="",Datos!W879&gt;=W$1005),OR(W$1006="",Datos!W879&lt;=W$1006)),FALSE),TRUE))))</f>
        <v>0.0</v>
      </c>
      <c r="X879">
        <f>IF(Datos!X879="",0,IF(AND(X$1008&lt;&gt;"",Datos!X879=X$1008),0,IF(X$1004=0,0,1-CHOOSE(X$1004,IF(ISNUMBER(Datos!X879),AND(OR(X$1005="",Datos!X879&gt;=X$1005),OR(X$1006="",Datos!X879&lt;=X$1006)),FALSE),IF(ISNUMBER(Datos!X879),AND(Datos!X879=INT(Datos!X879),AND(OR(X$1005="",Datos!X879&gt;=X$1005),OR(X$1006="",Datos!X879&lt;=X$1006))),FALSE),OR(ISNUMBER(FIND(";"&amp;UPPER(TRIM(Datos!X879&amp;""))&amp;"=",X$1007)),ISNUMBER(FIND(";"&amp;UPPER(TRIM(Datos!X879&amp;""))&amp;";",X$1007))),OR(UPPER(TRIM(Datos!X879&amp;""))="SÍ",UPPER(TRIM(Datos!X879&amp;""))="SI",UPPER(TRIM(Datos!X879&amp;""))="NO"),IF(ISNUMBER(Datos!X879),AND(OR(X$1005="",Datos!X879&gt;=X$1005),OR(X$1006="",Datos!X879&lt;=X$1006)),FALSE),TRUE))))</f>
        <v>0.0</v>
      </c>
      <c r="Y879">
        <f>IF(Datos!Y879="",0,IF(AND(Y$1008&lt;&gt;"",Datos!Y879=Y$1008),0,IF(Y$1004=0,0,1-CHOOSE(Y$1004,IF(ISNUMBER(Datos!Y879),AND(OR(Y$1005="",Datos!Y879&gt;=Y$1005),OR(Y$1006="",Datos!Y879&lt;=Y$1006)),FALSE),IF(ISNUMBER(Datos!Y879),AND(Datos!Y879=INT(Datos!Y879),AND(OR(Y$1005="",Datos!Y879&gt;=Y$1005),OR(Y$1006="",Datos!Y879&lt;=Y$1006))),FALSE),OR(ISNUMBER(FIND(";"&amp;UPPER(TRIM(Datos!Y879&amp;""))&amp;"=",Y$1007)),ISNUMBER(FIND(";"&amp;UPPER(TRIM(Datos!Y879&amp;""))&amp;";",Y$1007))),OR(UPPER(TRIM(Datos!Y879&amp;""))="SÍ",UPPER(TRIM(Datos!Y879&amp;""))="SI",UPPER(TRIM(Datos!Y879&amp;""))="NO"),IF(ISNUMBER(Datos!Y879),AND(OR(Y$1005="",Datos!Y879&gt;=Y$1005),OR(Y$1006="",Datos!Y879&lt;=Y$1006)),FALSE),TRUE))))</f>
        <v>0.0</v>
      </c>
      <c r="Z879">
        <f>IF(Datos!Z879="",0,IF(AND(Z$1008&lt;&gt;"",Datos!Z879=Z$1008),0,IF(Z$1004=0,0,1-CHOOSE(Z$1004,IF(ISNUMBER(Datos!Z879),AND(OR(Z$1005="",Datos!Z879&gt;=Z$1005),OR(Z$1006="",Datos!Z879&lt;=Z$1006)),FALSE),IF(ISNUMBER(Datos!Z879),AND(Datos!Z879=INT(Datos!Z879),AND(OR(Z$1005="",Datos!Z879&gt;=Z$1005),OR(Z$1006="",Datos!Z879&lt;=Z$1006))),FALSE),OR(ISNUMBER(FIND(";"&amp;UPPER(TRIM(Datos!Z879&amp;""))&amp;"=",Z$1007)),ISNUMBER(FIND(";"&amp;UPPER(TRIM(Datos!Z879&amp;""))&amp;";",Z$1007))),OR(UPPER(TRIM(Datos!Z879&amp;""))="SÍ",UPPER(TRIM(Datos!Z879&amp;""))="SI",UPPER(TRIM(Datos!Z879&amp;""))="NO"),IF(ISNUMBER(Datos!Z879),AND(OR(Z$1005="",Datos!Z879&gt;=Z$1005),OR(Z$1006="",Datos!Z879&lt;=Z$1006)),FALSE),TRUE))))</f>
        <v>0.0</v>
      </c>
      <c r="AA879">
        <f>IF(Datos!AA879="",0,IF(AND(AA$1008&lt;&gt;"",Datos!AA879=AA$1008),0,IF(AA$1004=0,0,1-CHOOSE(AA$1004,IF(ISNUMBER(Datos!AA879),AND(OR(AA$1005="",Datos!AA879&gt;=AA$1005),OR(AA$1006="",Datos!AA879&lt;=AA$1006)),FALSE),IF(ISNUMBER(Datos!AA879),AND(Datos!AA879=INT(Datos!AA879),AND(OR(AA$1005="",Datos!AA879&gt;=AA$1005),OR(AA$1006="",Datos!AA879&lt;=AA$1006))),FALSE),OR(ISNUMBER(FIND(";"&amp;UPPER(TRIM(Datos!AA879&amp;""))&amp;"=",AA$1007)),ISNUMBER(FIND(";"&amp;UPPER(TRIM(Datos!AA879&amp;""))&amp;";",AA$1007))),OR(UPPER(TRIM(Datos!AA879&amp;""))="SÍ",UPPER(TRIM(Datos!AA879&amp;""))="SI",UPPER(TRIM(Datos!AA879&amp;""))="NO"),IF(ISNUMBER(Datos!AA879),AND(OR(AA$1005="",Datos!AA879&gt;=AA$1005),OR(AA$1006="",Datos!AA879&lt;=AA$1006)),FALSE),TRUE))))</f>
        <v>0.0</v>
      </c>
      <c r="AB879">
        <f>IF(Datos!AB879="",0,IF(AND(AB$1008&lt;&gt;"",Datos!AB879=AB$1008),0,IF(AB$1004=0,0,1-CHOOSE(AB$1004,IF(ISNUMBER(Datos!AB879),AND(OR(AB$1005="",Datos!AB879&gt;=AB$1005),OR(AB$1006="",Datos!AB879&lt;=AB$1006)),FALSE),IF(ISNUMBER(Datos!AB879),AND(Datos!AB879=INT(Datos!AB879),AND(OR(AB$1005="",Datos!AB879&gt;=AB$1005),OR(AB$1006="",Datos!AB879&lt;=AB$1006))),FALSE),OR(ISNUMBER(FIND(";"&amp;UPPER(TRIM(Datos!AB879&amp;""))&amp;"=",AB$1007)),ISNUMBER(FIND(";"&amp;UPPER(TRIM(Datos!AB879&amp;""))&amp;";",AB$1007))),OR(UPPER(TRIM(Datos!AB879&amp;""))="SÍ",UPPER(TRIM(Datos!AB879&amp;""))="SI",UPPER(TRIM(Datos!AB879&amp;""))="NO"),IF(ISNUMBER(Datos!AB879),AND(OR(AB$1005="",Datos!AB879&gt;=AB$1005),OR(AB$1006="",Datos!AB879&lt;=AB$1006)),FALSE),TRUE))))</f>
        <v>0.0</v>
      </c>
      <c r="AC879">
        <f>IF(Datos!AC879="",0,IF(AND(AC$1008&lt;&gt;"",Datos!AC879=AC$1008),0,IF(AC$1004=0,0,1-CHOOSE(AC$1004,IF(ISNUMBER(Datos!AC879),AND(OR(AC$1005="",Datos!AC879&gt;=AC$1005),OR(AC$1006="",Datos!AC879&lt;=AC$1006)),FALSE),IF(ISNUMBER(Datos!AC879),AND(Datos!AC879=INT(Datos!AC879),AND(OR(AC$1005="",Datos!AC879&gt;=AC$1005),OR(AC$1006="",Datos!AC879&lt;=AC$1006))),FALSE),OR(ISNUMBER(FIND(";"&amp;UPPER(TRIM(Datos!AC879&amp;""))&amp;"=",AC$1007)),ISNUMBER(FIND(";"&amp;UPPER(TRIM(Datos!AC879&amp;""))&amp;";",AC$1007))),OR(UPPER(TRIM(Datos!AC879&amp;""))="SÍ",UPPER(TRIM(Datos!AC879&amp;""))="SI",UPPER(TRIM(Datos!AC879&amp;""))="NO"),IF(ISNUMBER(Datos!AC879),AND(OR(AC$1005="",Datos!AC879&gt;=AC$1005),OR(AC$1006="",Datos!AC879&lt;=AC$1006)),FALSE),TRUE))))</f>
        <v>0.0</v>
      </c>
      <c r="AD879">
        <f>IF(Datos!AD879="",0,IF(AND(AD$1008&lt;&gt;"",Datos!AD879=AD$1008),0,IF(AD$1004=0,0,1-CHOOSE(AD$1004,IF(ISNUMBER(Datos!AD879),AND(OR(AD$1005="",Datos!AD879&gt;=AD$1005),OR(AD$1006="",Datos!AD879&lt;=AD$1006)),FALSE),IF(ISNUMBER(Datos!AD879),AND(Datos!AD879=INT(Datos!AD879),AND(OR(AD$1005="",Datos!AD879&gt;=AD$1005),OR(AD$1006="",Datos!AD879&lt;=AD$1006))),FALSE),OR(ISNUMBER(FIND(";"&amp;UPPER(TRIM(Datos!AD879&amp;""))&amp;"=",AD$1007)),ISNUMBER(FIND(";"&amp;UPPER(TRIM(Datos!AD879&amp;""))&amp;";",AD$1007))),OR(UPPER(TRIM(Datos!AD879&amp;""))="SÍ",UPPER(TRIM(Datos!AD879&amp;""))="SI",UPPER(TRIM(Datos!AD879&amp;""))="NO"),IF(ISNUMBER(Datos!AD879),AND(OR(AD$1005="",Datos!AD879&gt;=AD$1005),OR(AD$1006="",Datos!AD879&lt;=AD$1006)),FALSE),TRUE))))</f>
        <v>0.0</v>
      </c>
      <c r="AE879">
        <f>IF(Datos!AE879="",0,IF(AND(AE$1008&lt;&gt;"",Datos!AE879=AE$1008),0,IF(AE$1004=0,0,1-CHOOSE(AE$1004,IF(ISNUMBER(Datos!AE879),AND(OR(AE$1005="",Datos!AE879&gt;=AE$1005),OR(AE$1006="",Datos!AE879&lt;=AE$1006)),FALSE),IF(ISNUMBER(Datos!AE879),AND(Datos!AE879=INT(Datos!AE879),AND(OR(AE$1005="",Datos!AE879&gt;=AE$1005),OR(AE$1006="",Datos!AE879&lt;=AE$1006))),FALSE),OR(ISNUMBER(FIND(";"&amp;UPPER(TRIM(Datos!AE879&amp;""))&amp;"=",AE$1007)),ISNUMBER(FIND(";"&amp;UPPER(TRIM(Datos!AE879&amp;""))&amp;";",AE$1007))),OR(UPPER(TRIM(Datos!AE879&amp;""))="SÍ",UPPER(TRIM(Datos!AE879&amp;""))="SI",UPPER(TRIM(Datos!AE879&amp;""))="NO"),IF(ISNUMBER(Datos!AE879),AND(OR(AE$1005="",Datos!AE879&gt;=AE$1005),OR(AE$1006="",Datos!AE879&lt;=AE$1006)),FALSE),TRUE))))</f>
        <v>0.0</v>
      </c>
    </row>
    <row r="880" spans="2:31">
      <c r="B880">
        <f>IF(Datos!B880="",0,IF(AND(B$1008&lt;&gt;"",Datos!B880=B$1008),0,IF(B$1004=0,0,1-CHOOSE(B$1004,IF(ISNUMBER(Datos!B880),AND(OR(B$1005="",Datos!B880&gt;=B$1005),OR(B$1006="",Datos!B880&lt;=B$1006)),FALSE),IF(ISNUMBER(Datos!B880),AND(Datos!B880=INT(Datos!B880),AND(OR(B$1005="",Datos!B880&gt;=B$1005),OR(B$1006="",Datos!B880&lt;=B$1006))),FALSE),OR(ISNUMBER(FIND(";"&amp;UPPER(TRIM(Datos!B880&amp;""))&amp;"=",B$1007)),ISNUMBER(FIND(";"&amp;UPPER(TRIM(Datos!B880&amp;""))&amp;";",B$1007))),OR(UPPER(TRIM(Datos!B880&amp;""))="SÍ",UPPER(TRIM(Datos!B880&amp;""))="SI",UPPER(TRIM(Datos!B880&amp;""))="NO"),IF(ISNUMBER(Datos!B880),AND(OR(B$1005="",Datos!B880&gt;=B$1005),OR(B$1006="",Datos!B880&lt;=B$1006)),FALSE),TRUE))))</f>
        <v>0.0</v>
      </c>
      <c r="C880">
        <f>IF(Datos!C880="",0,IF(AND(C$1008&lt;&gt;"",Datos!C880=C$1008),0,IF(C$1004=0,0,1-CHOOSE(C$1004,IF(ISNUMBER(Datos!C880),AND(OR(C$1005="",Datos!C880&gt;=C$1005),OR(C$1006="",Datos!C880&lt;=C$1006)),FALSE),IF(ISNUMBER(Datos!C880),AND(Datos!C880=INT(Datos!C880),AND(OR(C$1005="",Datos!C880&gt;=C$1005),OR(C$1006="",Datos!C880&lt;=C$1006))),FALSE),OR(ISNUMBER(FIND(";"&amp;UPPER(TRIM(Datos!C880&amp;""))&amp;"=",C$1007)),ISNUMBER(FIND(";"&amp;UPPER(TRIM(Datos!C880&amp;""))&amp;";",C$1007))),OR(UPPER(TRIM(Datos!C880&amp;""))="SÍ",UPPER(TRIM(Datos!C880&amp;""))="SI",UPPER(TRIM(Datos!C880&amp;""))="NO"),IF(ISNUMBER(Datos!C880),AND(OR(C$1005="",Datos!C880&gt;=C$1005),OR(C$1006="",Datos!C880&lt;=C$1006)),FALSE),TRUE))))</f>
        <v>0.0</v>
      </c>
      <c r="D880">
        <f>IF(Datos!D880="",0,IF(AND(D$1008&lt;&gt;"",Datos!D880=D$1008),0,IF(D$1004=0,0,1-CHOOSE(D$1004,IF(ISNUMBER(Datos!D880),AND(OR(D$1005="",Datos!D880&gt;=D$1005),OR(D$1006="",Datos!D880&lt;=D$1006)),FALSE),IF(ISNUMBER(Datos!D880),AND(Datos!D880=INT(Datos!D880),AND(OR(D$1005="",Datos!D880&gt;=D$1005),OR(D$1006="",Datos!D880&lt;=D$1006))),FALSE),OR(ISNUMBER(FIND(";"&amp;UPPER(TRIM(Datos!D880&amp;""))&amp;"=",D$1007)),ISNUMBER(FIND(";"&amp;UPPER(TRIM(Datos!D880&amp;""))&amp;";",D$1007))),OR(UPPER(TRIM(Datos!D880&amp;""))="SÍ",UPPER(TRIM(Datos!D880&amp;""))="SI",UPPER(TRIM(Datos!D880&amp;""))="NO"),IF(ISNUMBER(Datos!D880),AND(OR(D$1005="",Datos!D880&gt;=D$1005),OR(D$1006="",Datos!D880&lt;=D$1006)),FALSE),TRUE))))</f>
        <v>0.0</v>
      </c>
      <c r="E880">
        <f>IF(Datos!E880="",0,IF(AND(E$1008&lt;&gt;"",Datos!E880=E$1008),0,IF(E$1004=0,0,1-CHOOSE(E$1004,IF(ISNUMBER(Datos!E880),AND(OR(E$1005="",Datos!E880&gt;=E$1005),OR(E$1006="",Datos!E880&lt;=E$1006)),FALSE),IF(ISNUMBER(Datos!E880),AND(Datos!E880=INT(Datos!E880),AND(OR(E$1005="",Datos!E880&gt;=E$1005),OR(E$1006="",Datos!E880&lt;=E$1006))),FALSE),OR(ISNUMBER(FIND(";"&amp;UPPER(TRIM(Datos!E880&amp;""))&amp;"=",E$1007)),ISNUMBER(FIND(";"&amp;UPPER(TRIM(Datos!E880&amp;""))&amp;";",E$1007))),OR(UPPER(TRIM(Datos!E880&amp;""))="SÍ",UPPER(TRIM(Datos!E880&amp;""))="SI",UPPER(TRIM(Datos!E880&amp;""))="NO"),IF(ISNUMBER(Datos!E880),AND(OR(E$1005="",Datos!E880&gt;=E$1005),OR(E$1006="",Datos!E880&lt;=E$1006)),FALSE),TRUE))))</f>
        <v>0.0</v>
      </c>
      <c r="F880">
        <f>IF(Datos!F880="",0,IF(AND(F$1008&lt;&gt;"",Datos!F880=F$1008),0,IF(F$1004=0,0,1-CHOOSE(F$1004,IF(ISNUMBER(Datos!F880),AND(OR(F$1005="",Datos!F880&gt;=F$1005),OR(F$1006="",Datos!F880&lt;=F$1006)),FALSE),IF(ISNUMBER(Datos!F880),AND(Datos!F880=INT(Datos!F880),AND(OR(F$1005="",Datos!F880&gt;=F$1005),OR(F$1006="",Datos!F880&lt;=F$1006))),FALSE),OR(ISNUMBER(FIND(";"&amp;UPPER(TRIM(Datos!F880&amp;""))&amp;"=",F$1007)),ISNUMBER(FIND(";"&amp;UPPER(TRIM(Datos!F880&amp;""))&amp;";",F$1007))),OR(UPPER(TRIM(Datos!F880&amp;""))="SÍ",UPPER(TRIM(Datos!F880&amp;""))="SI",UPPER(TRIM(Datos!F880&amp;""))="NO"),IF(ISNUMBER(Datos!F880),AND(OR(F$1005="",Datos!F880&gt;=F$1005),OR(F$1006="",Datos!F880&lt;=F$1006)),FALSE),TRUE))))</f>
        <v>0.0</v>
      </c>
      <c r="G880">
        <f>IF(Datos!G880="",0,IF(AND(G$1008&lt;&gt;"",Datos!G880=G$1008),0,IF(G$1004=0,0,1-CHOOSE(G$1004,IF(ISNUMBER(Datos!G880),AND(OR(G$1005="",Datos!G880&gt;=G$1005),OR(G$1006="",Datos!G880&lt;=G$1006)),FALSE),IF(ISNUMBER(Datos!G880),AND(Datos!G880=INT(Datos!G880),AND(OR(G$1005="",Datos!G880&gt;=G$1005),OR(G$1006="",Datos!G880&lt;=G$1006))),FALSE),OR(ISNUMBER(FIND(";"&amp;UPPER(TRIM(Datos!G880&amp;""))&amp;"=",G$1007)),ISNUMBER(FIND(";"&amp;UPPER(TRIM(Datos!G880&amp;""))&amp;";",G$1007))),OR(UPPER(TRIM(Datos!G880&amp;""))="SÍ",UPPER(TRIM(Datos!G880&amp;""))="SI",UPPER(TRIM(Datos!G880&amp;""))="NO"),IF(ISNUMBER(Datos!G880),AND(OR(G$1005="",Datos!G880&gt;=G$1005),OR(G$1006="",Datos!G880&lt;=G$1006)),FALSE),TRUE))))</f>
        <v>0.0</v>
      </c>
      <c r="H880">
        <f>IF(Datos!H880="",0,IF(AND(H$1008&lt;&gt;"",Datos!H880=H$1008),0,IF(H$1004=0,0,1-CHOOSE(H$1004,IF(ISNUMBER(Datos!H880),AND(OR(H$1005="",Datos!H880&gt;=H$1005),OR(H$1006="",Datos!H880&lt;=H$1006)),FALSE),IF(ISNUMBER(Datos!H880),AND(Datos!H880=INT(Datos!H880),AND(OR(H$1005="",Datos!H880&gt;=H$1005),OR(H$1006="",Datos!H880&lt;=H$1006))),FALSE),OR(ISNUMBER(FIND(";"&amp;UPPER(TRIM(Datos!H880&amp;""))&amp;"=",H$1007)),ISNUMBER(FIND(";"&amp;UPPER(TRIM(Datos!H880&amp;""))&amp;";",H$1007))),OR(UPPER(TRIM(Datos!H880&amp;""))="SÍ",UPPER(TRIM(Datos!H880&amp;""))="SI",UPPER(TRIM(Datos!H880&amp;""))="NO"),IF(ISNUMBER(Datos!H880),AND(OR(H$1005="",Datos!H880&gt;=H$1005),OR(H$1006="",Datos!H880&lt;=H$1006)),FALSE),TRUE))))</f>
        <v>0.0</v>
      </c>
      <c r="I880">
        <f>IF(Datos!I880="",0,IF(AND(I$1008&lt;&gt;"",Datos!I880=I$1008),0,IF(I$1004=0,0,1-CHOOSE(I$1004,IF(ISNUMBER(Datos!I880),AND(OR(I$1005="",Datos!I880&gt;=I$1005),OR(I$1006="",Datos!I880&lt;=I$1006)),FALSE),IF(ISNUMBER(Datos!I880),AND(Datos!I880=INT(Datos!I880),AND(OR(I$1005="",Datos!I880&gt;=I$1005),OR(I$1006="",Datos!I880&lt;=I$1006))),FALSE),OR(ISNUMBER(FIND(";"&amp;UPPER(TRIM(Datos!I880&amp;""))&amp;"=",I$1007)),ISNUMBER(FIND(";"&amp;UPPER(TRIM(Datos!I880&amp;""))&amp;";",I$1007))),OR(UPPER(TRIM(Datos!I880&amp;""))="SÍ",UPPER(TRIM(Datos!I880&amp;""))="SI",UPPER(TRIM(Datos!I880&amp;""))="NO"),IF(ISNUMBER(Datos!I880),AND(OR(I$1005="",Datos!I880&gt;=I$1005),OR(I$1006="",Datos!I880&lt;=I$1006)),FALSE),TRUE))))</f>
        <v>0.0</v>
      </c>
      <c r="J880">
        <f>IF(Datos!J880="",0,IF(AND(J$1008&lt;&gt;"",Datos!J880=J$1008),0,IF(J$1004=0,0,1-CHOOSE(J$1004,IF(ISNUMBER(Datos!J880),AND(OR(J$1005="",Datos!J880&gt;=J$1005),OR(J$1006="",Datos!J880&lt;=J$1006)),FALSE),IF(ISNUMBER(Datos!J880),AND(Datos!J880=INT(Datos!J880),AND(OR(J$1005="",Datos!J880&gt;=J$1005),OR(J$1006="",Datos!J880&lt;=J$1006))),FALSE),OR(ISNUMBER(FIND(";"&amp;UPPER(TRIM(Datos!J880&amp;""))&amp;"=",J$1007)),ISNUMBER(FIND(";"&amp;UPPER(TRIM(Datos!J880&amp;""))&amp;";",J$1007))),OR(UPPER(TRIM(Datos!J880&amp;""))="SÍ",UPPER(TRIM(Datos!J880&amp;""))="SI",UPPER(TRIM(Datos!J880&amp;""))="NO"),IF(ISNUMBER(Datos!J880),AND(OR(J$1005="",Datos!J880&gt;=J$1005),OR(J$1006="",Datos!J880&lt;=J$1006)),FALSE),TRUE))))</f>
        <v>0.0</v>
      </c>
      <c r="K880">
        <f>IF(Datos!K880="",0,IF(AND(K$1008&lt;&gt;"",Datos!K880=K$1008),0,IF(K$1004=0,0,1-CHOOSE(K$1004,IF(ISNUMBER(Datos!K880),AND(OR(K$1005="",Datos!K880&gt;=K$1005),OR(K$1006="",Datos!K880&lt;=K$1006)),FALSE),IF(ISNUMBER(Datos!K880),AND(Datos!K880=INT(Datos!K880),AND(OR(K$1005="",Datos!K880&gt;=K$1005),OR(K$1006="",Datos!K880&lt;=K$1006))),FALSE),OR(ISNUMBER(FIND(";"&amp;UPPER(TRIM(Datos!K880&amp;""))&amp;"=",K$1007)),ISNUMBER(FIND(";"&amp;UPPER(TRIM(Datos!K880&amp;""))&amp;";",K$1007))),OR(UPPER(TRIM(Datos!K880&amp;""))="SÍ",UPPER(TRIM(Datos!K880&amp;""))="SI",UPPER(TRIM(Datos!K880&amp;""))="NO"),IF(ISNUMBER(Datos!K880),AND(OR(K$1005="",Datos!K880&gt;=K$1005),OR(K$1006="",Datos!K880&lt;=K$1006)),FALSE),TRUE))))</f>
        <v>0.0</v>
      </c>
      <c r="L880">
        <f>IF(Datos!L880="",0,IF(AND(L$1008&lt;&gt;"",Datos!L880=L$1008),0,IF(L$1004=0,0,1-CHOOSE(L$1004,IF(ISNUMBER(Datos!L880),AND(OR(L$1005="",Datos!L880&gt;=L$1005),OR(L$1006="",Datos!L880&lt;=L$1006)),FALSE),IF(ISNUMBER(Datos!L880),AND(Datos!L880=INT(Datos!L880),AND(OR(L$1005="",Datos!L880&gt;=L$1005),OR(L$1006="",Datos!L880&lt;=L$1006))),FALSE),OR(ISNUMBER(FIND(";"&amp;UPPER(TRIM(Datos!L880&amp;""))&amp;"=",L$1007)),ISNUMBER(FIND(";"&amp;UPPER(TRIM(Datos!L880&amp;""))&amp;";",L$1007))),OR(UPPER(TRIM(Datos!L880&amp;""))="SÍ",UPPER(TRIM(Datos!L880&amp;""))="SI",UPPER(TRIM(Datos!L880&amp;""))="NO"),IF(ISNUMBER(Datos!L880),AND(OR(L$1005="",Datos!L880&gt;=L$1005),OR(L$1006="",Datos!L880&lt;=L$1006)),FALSE),TRUE))))</f>
        <v>0.0</v>
      </c>
      <c r="M880">
        <f>IF(Datos!M880="",0,IF(AND(M$1008&lt;&gt;"",Datos!M880=M$1008),0,IF(M$1004=0,0,1-CHOOSE(M$1004,IF(ISNUMBER(Datos!M880),AND(OR(M$1005="",Datos!M880&gt;=M$1005),OR(M$1006="",Datos!M880&lt;=M$1006)),FALSE),IF(ISNUMBER(Datos!M880),AND(Datos!M880=INT(Datos!M880),AND(OR(M$1005="",Datos!M880&gt;=M$1005),OR(M$1006="",Datos!M880&lt;=M$1006))),FALSE),OR(ISNUMBER(FIND(";"&amp;UPPER(TRIM(Datos!M880&amp;""))&amp;"=",M$1007)),ISNUMBER(FIND(";"&amp;UPPER(TRIM(Datos!M880&amp;""))&amp;";",M$1007))),OR(UPPER(TRIM(Datos!M880&amp;""))="SÍ",UPPER(TRIM(Datos!M880&amp;""))="SI",UPPER(TRIM(Datos!M880&amp;""))="NO"),IF(ISNUMBER(Datos!M880),AND(OR(M$1005="",Datos!M880&gt;=M$1005),OR(M$1006="",Datos!M880&lt;=M$1006)),FALSE),TRUE))))</f>
        <v>0.0</v>
      </c>
      <c r="N880">
        <f>IF(Datos!N880="",0,IF(AND(N$1008&lt;&gt;"",Datos!N880=N$1008),0,IF(N$1004=0,0,1-CHOOSE(N$1004,IF(ISNUMBER(Datos!N880),AND(OR(N$1005="",Datos!N880&gt;=N$1005),OR(N$1006="",Datos!N880&lt;=N$1006)),FALSE),IF(ISNUMBER(Datos!N880),AND(Datos!N880=INT(Datos!N880),AND(OR(N$1005="",Datos!N880&gt;=N$1005),OR(N$1006="",Datos!N880&lt;=N$1006))),FALSE),OR(ISNUMBER(FIND(";"&amp;UPPER(TRIM(Datos!N880&amp;""))&amp;"=",N$1007)),ISNUMBER(FIND(";"&amp;UPPER(TRIM(Datos!N880&amp;""))&amp;";",N$1007))),OR(UPPER(TRIM(Datos!N880&amp;""))="SÍ",UPPER(TRIM(Datos!N880&amp;""))="SI",UPPER(TRIM(Datos!N880&amp;""))="NO"),IF(ISNUMBER(Datos!N880),AND(OR(N$1005="",Datos!N880&gt;=N$1005),OR(N$1006="",Datos!N880&lt;=N$1006)),FALSE),TRUE))))</f>
        <v>0.0</v>
      </c>
      <c r="O880">
        <f>IF(Datos!O880="",0,IF(AND(O$1008&lt;&gt;"",Datos!O880=O$1008),0,IF(O$1004=0,0,1-CHOOSE(O$1004,IF(ISNUMBER(Datos!O880),AND(OR(O$1005="",Datos!O880&gt;=O$1005),OR(O$1006="",Datos!O880&lt;=O$1006)),FALSE),IF(ISNUMBER(Datos!O880),AND(Datos!O880=INT(Datos!O880),AND(OR(O$1005="",Datos!O880&gt;=O$1005),OR(O$1006="",Datos!O880&lt;=O$1006))),FALSE),OR(ISNUMBER(FIND(";"&amp;UPPER(TRIM(Datos!O880&amp;""))&amp;"=",O$1007)),ISNUMBER(FIND(";"&amp;UPPER(TRIM(Datos!O880&amp;""))&amp;";",O$1007))),OR(UPPER(TRIM(Datos!O880&amp;""))="SÍ",UPPER(TRIM(Datos!O880&amp;""))="SI",UPPER(TRIM(Datos!O880&amp;""))="NO"),IF(ISNUMBER(Datos!O880),AND(OR(O$1005="",Datos!O880&gt;=O$1005),OR(O$1006="",Datos!O880&lt;=O$1006)),FALSE),TRUE))))</f>
        <v>0.0</v>
      </c>
      <c r="P880">
        <f>IF(Datos!P880="",0,IF(AND(P$1008&lt;&gt;"",Datos!P880=P$1008),0,IF(P$1004=0,0,1-CHOOSE(P$1004,IF(ISNUMBER(Datos!P880),AND(OR(P$1005="",Datos!P880&gt;=P$1005),OR(P$1006="",Datos!P880&lt;=P$1006)),FALSE),IF(ISNUMBER(Datos!P880),AND(Datos!P880=INT(Datos!P880),AND(OR(P$1005="",Datos!P880&gt;=P$1005),OR(P$1006="",Datos!P880&lt;=P$1006))),FALSE),OR(ISNUMBER(FIND(";"&amp;UPPER(TRIM(Datos!P880&amp;""))&amp;"=",P$1007)),ISNUMBER(FIND(";"&amp;UPPER(TRIM(Datos!P880&amp;""))&amp;";",P$1007))),OR(UPPER(TRIM(Datos!P880&amp;""))="SÍ",UPPER(TRIM(Datos!P880&amp;""))="SI",UPPER(TRIM(Datos!P880&amp;""))="NO"),IF(ISNUMBER(Datos!P880),AND(OR(P$1005="",Datos!P880&gt;=P$1005),OR(P$1006="",Datos!P880&lt;=P$1006)),FALSE),TRUE))))</f>
        <v>0.0</v>
      </c>
      <c r="Q880">
        <f>IF(Datos!Q880="",0,IF(AND(Q$1008&lt;&gt;"",Datos!Q880=Q$1008),0,IF(Q$1004=0,0,1-CHOOSE(Q$1004,IF(ISNUMBER(Datos!Q880),AND(OR(Q$1005="",Datos!Q880&gt;=Q$1005),OR(Q$1006="",Datos!Q880&lt;=Q$1006)),FALSE),IF(ISNUMBER(Datos!Q880),AND(Datos!Q880=INT(Datos!Q880),AND(OR(Q$1005="",Datos!Q880&gt;=Q$1005),OR(Q$1006="",Datos!Q880&lt;=Q$1006))),FALSE),OR(ISNUMBER(FIND(";"&amp;UPPER(TRIM(Datos!Q880&amp;""))&amp;"=",Q$1007)),ISNUMBER(FIND(";"&amp;UPPER(TRIM(Datos!Q880&amp;""))&amp;";",Q$1007))),OR(UPPER(TRIM(Datos!Q880&amp;""))="SÍ",UPPER(TRIM(Datos!Q880&amp;""))="SI",UPPER(TRIM(Datos!Q880&amp;""))="NO"),IF(ISNUMBER(Datos!Q880),AND(OR(Q$1005="",Datos!Q880&gt;=Q$1005),OR(Q$1006="",Datos!Q880&lt;=Q$1006)),FALSE),TRUE))))</f>
        <v>0.0</v>
      </c>
      <c r="R880">
        <f>IF(Datos!R880="",0,IF(AND(R$1008&lt;&gt;"",Datos!R880=R$1008),0,IF(R$1004=0,0,1-CHOOSE(R$1004,IF(ISNUMBER(Datos!R880),AND(OR(R$1005="",Datos!R880&gt;=R$1005),OR(R$1006="",Datos!R880&lt;=R$1006)),FALSE),IF(ISNUMBER(Datos!R880),AND(Datos!R880=INT(Datos!R880),AND(OR(R$1005="",Datos!R880&gt;=R$1005),OR(R$1006="",Datos!R880&lt;=R$1006))),FALSE),OR(ISNUMBER(FIND(";"&amp;UPPER(TRIM(Datos!R880&amp;""))&amp;"=",R$1007)),ISNUMBER(FIND(";"&amp;UPPER(TRIM(Datos!R880&amp;""))&amp;";",R$1007))),OR(UPPER(TRIM(Datos!R880&amp;""))="SÍ",UPPER(TRIM(Datos!R880&amp;""))="SI",UPPER(TRIM(Datos!R880&amp;""))="NO"),IF(ISNUMBER(Datos!R880),AND(OR(R$1005="",Datos!R880&gt;=R$1005),OR(R$1006="",Datos!R880&lt;=R$1006)),FALSE),TRUE))))</f>
        <v>0.0</v>
      </c>
      <c r="S880">
        <f>IF(Datos!S880="",0,IF(AND(S$1008&lt;&gt;"",Datos!S880=S$1008),0,IF(S$1004=0,0,1-CHOOSE(S$1004,IF(ISNUMBER(Datos!S880),AND(OR(S$1005="",Datos!S880&gt;=S$1005),OR(S$1006="",Datos!S880&lt;=S$1006)),FALSE),IF(ISNUMBER(Datos!S880),AND(Datos!S880=INT(Datos!S880),AND(OR(S$1005="",Datos!S880&gt;=S$1005),OR(S$1006="",Datos!S880&lt;=S$1006))),FALSE),OR(ISNUMBER(FIND(";"&amp;UPPER(TRIM(Datos!S880&amp;""))&amp;"=",S$1007)),ISNUMBER(FIND(";"&amp;UPPER(TRIM(Datos!S880&amp;""))&amp;";",S$1007))),OR(UPPER(TRIM(Datos!S880&amp;""))="SÍ",UPPER(TRIM(Datos!S880&amp;""))="SI",UPPER(TRIM(Datos!S880&amp;""))="NO"),IF(ISNUMBER(Datos!S880),AND(OR(S$1005="",Datos!S880&gt;=S$1005),OR(S$1006="",Datos!S880&lt;=S$1006)),FALSE),TRUE))))</f>
        <v>0.0</v>
      </c>
      <c r="T880">
        <f>IF(Datos!T880="",0,IF(AND(T$1008&lt;&gt;"",Datos!T880=T$1008),0,IF(T$1004=0,0,1-CHOOSE(T$1004,IF(ISNUMBER(Datos!T880),AND(OR(T$1005="",Datos!T880&gt;=T$1005),OR(T$1006="",Datos!T880&lt;=T$1006)),FALSE),IF(ISNUMBER(Datos!T880),AND(Datos!T880=INT(Datos!T880),AND(OR(T$1005="",Datos!T880&gt;=T$1005),OR(T$1006="",Datos!T880&lt;=T$1006))),FALSE),OR(ISNUMBER(FIND(";"&amp;UPPER(TRIM(Datos!T880&amp;""))&amp;"=",T$1007)),ISNUMBER(FIND(";"&amp;UPPER(TRIM(Datos!T880&amp;""))&amp;";",T$1007))),OR(UPPER(TRIM(Datos!T880&amp;""))="SÍ",UPPER(TRIM(Datos!T880&amp;""))="SI",UPPER(TRIM(Datos!T880&amp;""))="NO"),IF(ISNUMBER(Datos!T880),AND(OR(T$1005="",Datos!T880&gt;=T$1005),OR(T$1006="",Datos!T880&lt;=T$1006)),FALSE),TRUE))))</f>
        <v>0.0</v>
      </c>
      <c r="U880">
        <f>IF(Datos!U880="",0,IF(AND(U$1008&lt;&gt;"",Datos!U880=U$1008),0,IF(U$1004=0,0,1-CHOOSE(U$1004,IF(ISNUMBER(Datos!U880),AND(OR(U$1005="",Datos!U880&gt;=U$1005),OR(U$1006="",Datos!U880&lt;=U$1006)),FALSE),IF(ISNUMBER(Datos!U880),AND(Datos!U880=INT(Datos!U880),AND(OR(U$1005="",Datos!U880&gt;=U$1005),OR(U$1006="",Datos!U880&lt;=U$1006))),FALSE),OR(ISNUMBER(FIND(";"&amp;UPPER(TRIM(Datos!U880&amp;""))&amp;"=",U$1007)),ISNUMBER(FIND(";"&amp;UPPER(TRIM(Datos!U880&amp;""))&amp;";",U$1007))),OR(UPPER(TRIM(Datos!U880&amp;""))="SÍ",UPPER(TRIM(Datos!U880&amp;""))="SI",UPPER(TRIM(Datos!U880&amp;""))="NO"),IF(ISNUMBER(Datos!U880),AND(OR(U$1005="",Datos!U880&gt;=U$1005),OR(U$1006="",Datos!U880&lt;=U$1006)),FALSE),TRUE))))</f>
        <v>0.0</v>
      </c>
      <c r="V880">
        <f>IF(Datos!V880="",0,IF(AND(V$1008&lt;&gt;"",Datos!V880=V$1008),0,IF(V$1004=0,0,1-CHOOSE(V$1004,IF(ISNUMBER(Datos!V880),AND(OR(V$1005="",Datos!V880&gt;=V$1005),OR(V$1006="",Datos!V880&lt;=V$1006)),FALSE),IF(ISNUMBER(Datos!V880),AND(Datos!V880=INT(Datos!V880),AND(OR(V$1005="",Datos!V880&gt;=V$1005),OR(V$1006="",Datos!V880&lt;=V$1006))),FALSE),OR(ISNUMBER(FIND(";"&amp;UPPER(TRIM(Datos!V880&amp;""))&amp;"=",V$1007)),ISNUMBER(FIND(";"&amp;UPPER(TRIM(Datos!V880&amp;""))&amp;";",V$1007))),OR(UPPER(TRIM(Datos!V880&amp;""))="SÍ",UPPER(TRIM(Datos!V880&amp;""))="SI",UPPER(TRIM(Datos!V880&amp;""))="NO"),IF(ISNUMBER(Datos!V880),AND(OR(V$1005="",Datos!V880&gt;=V$1005),OR(V$1006="",Datos!V880&lt;=V$1006)),FALSE),TRUE))))</f>
        <v>0.0</v>
      </c>
      <c r="W880">
        <f>IF(Datos!W880="",0,IF(AND(W$1008&lt;&gt;"",Datos!W880=W$1008),0,IF(W$1004=0,0,1-CHOOSE(W$1004,IF(ISNUMBER(Datos!W880),AND(OR(W$1005="",Datos!W880&gt;=W$1005),OR(W$1006="",Datos!W880&lt;=W$1006)),FALSE),IF(ISNUMBER(Datos!W880),AND(Datos!W880=INT(Datos!W880),AND(OR(W$1005="",Datos!W880&gt;=W$1005),OR(W$1006="",Datos!W880&lt;=W$1006))),FALSE),OR(ISNUMBER(FIND(";"&amp;UPPER(TRIM(Datos!W880&amp;""))&amp;"=",W$1007)),ISNUMBER(FIND(";"&amp;UPPER(TRIM(Datos!W880&amp;""))&amp;";",W$1007))),OR(UPPER(TRIM(Datos!W880&amp;""))="SÍ",UPPER(TRIM(Datos!W880&amp;""))="SI",UPPER(TRIM(Datos!W880&amp;""))="NO"),IF(ISNUMBER(Datos!W880),AND(OR(W$1005="",Datos!W880&gt;=W$1005),OR(W$1006="",Datos!W880&lt;=W$1006)),FALSE),TRUE))))</f>
        <v>0.0</v>
      </c>
      <c r="X880">
        <f>IF(Datos!X880="",0,IF(AND(X$1008&lt;&gt;"",Datos!X880=X$1008),0,IF(X$1004=0,0,1-CHOOSE(X$1004,IF(ISNUMBER(Datos!X880),AND(OR(X$1005="",Datos!X880&gt;=X$1005),OR(X$1006="",Datos!X880&lt;=X$1006)),FALSE),IF(ISNUMBER(Datos!X880),AND(Datos!X880=INT(Datos!X880),AND(OR(X$1005="",Datos!X880&gt;=X$1005),OR(X$1006="",Datos!X880&lt;=X$1006))),FALSE),OR(ISNUMBER(FIND(";"&amp;UPPER(TRIM(Datos!X880&amp;""))&amp;"=",X$1007)),ISNUMBER(FIND(";"&amp;UPPER(TRIM(Datos!X880&amp;""))&amp;";",X$1007))),OR(UPPER(TRIM(Datos!X880&amp;""))="SÍ",UPPER(TRIM(Datos!X880&amp;""))="SI",UPPER(TRIM(Datos!X880&amp;""))="NO"),IF(ISNUMBER(Datos!X880),AND(OR(X$1005="",Datos!X880&gt;=X$1005),OR(X$1006="",Datos!X880&lt;=X$1006)),FALSE),TRUE))))</f>
        <v>0.0</v>
      </c>
      <c r="Y880">
        <f>IF(Datos!Y880="",0,IF(AND(Y$1008&lt;&gt;"",Datos!Y880=Y$1008),0,IF(Y$1004=0,0,1-CHOOSE(Y$1004,IF(ISNUMBER(Datos!Y880),AND(OR(Y$1005="",Datos!Y880&gt;=Y$1005),OR(Y$1006="",Datos!Y880&lt;=Y$1006)),FALSE),IF(ISNUMBER(Datos!Y880),AND(Datos!Y880=INT(Datos!Y880),AND(OR(Y$1005="",Datos!Y880&gt;=Y$1005),OR(Y$1006="",Datos!Y880&lt;=Y$1006))),FALSE),OR(ISNUMBER(FIND(";"&amp;UPPER(TRIM(Datos!Y880&amp;""))&amp;"=",Y$1007)),ISNUMBER(FIND(";"&amp;UPPER(TRIM(Datos!Y880&amp;""))&amp;";",Y$1007))),OR(UPPER(TRIM(Datos!Y880&amp;""))="SÍ",UPPER(TRIM(Datos!Y880&amp;""))="SI",UPPER(TRIM(Datos!Y880&amp;""))="NO"),IF(ISNUMBER(Datos!Y880),AND(OR(Y$1005="",Datos!Y880&gt;=Y$1005),OR(Y$1006="",Datos!Y880&lt;=Y$1006)),FALSE),TRUE))))</f>
        <v>0.0</v>
      </c>
      <c r="Z880">
        <f>IF(Datos!Z880="",0,IF(AND(Z$1008&lt;&gt;"",Datos!Z880=Z$1008),0,IF(Z$1004=0,0,1-CHOOSE(Z$1004,IF(ISNUMBER(Datos!Z880),AND(OR(Z$1005="",Datos!Z880&gt;=Z$1005),OR(Z$1006="",Datos!Z880&lt;=Z$1006)),FALSE),IF(ISNUMBER(Datos!Z880),AND(Datos!Z880=INT(Datos!Z880),AND(OR(Z$1005="",Datos!Z880&gt;=Z$1005),OR(Z$1006="",Datos!Z880&lt;=Z$1006))),FALSE),OR(ISNUMBER(FIND(";"&amp;UPPER(TRIM(Datos!Z880&amp;""))&amp;"=",Z$1007)),ISNUMBER(FIND(";"&amp;UPPER(TRIM(Datos!Z880&amp;""))&amp;";",Z$1007))),OR(UPPER(TRIM(Datos!Z880&amp;""))="SÍ",UPPER(TRIM(Datos!Z880&amp;""))="SI",UPPER(TRIM(Datos!Z880&amp;""))="NO"),IF(ISNUMBER(Datos!Z880),AND(OR(Z$1005="",Datos!Z880&gt;=Z$1005),OR(Z$1006="",Datos!Z880&lt;=Z$1006)),FALSE),TRUE))))</f>
        <v>0.0</v>
      </c>
      <c r="AA880">
        <f>IF(Datos!AA880="",0,IF(AND(AA$1008&lt;&gt;"",Datos!AA880=AA$1008),0,IF(AA$1004=0,0,1-CHOOSE(AA$1004,IF(ISNUMBER(Datos!AA880),AND(OR(AA$1005="",Datos!AA880&gt;=AA$1005),OR(AA$1006="",Datos!AA880&lt;=AA$1006)),FALSE),IF(ISNUMBER(Datos!AA880),AND(Datos!AA880=INT(Datos!AA880),AND(OR(AA$1005="",Datos!AA880&gt;=AA$1005),OR(AA$1006="",Datos!AA880&lt;=AA$1006))),FALSE),OR(ISNUMBER(FIND(";"&amp;UPPER(TRIM(Datos!AA880&amp;""))&amp;"=",AA$1007)),ISNUMBER(FIND(";"&amp;UPPER(TRIM(Datos!AA880&amp;""))&amp;";",AA$1007))),OR(UPPER(TRIM(Datos!AA880&amp;""))="SÍ",UPPER(TRIM(Datos!AA880&amp;""))="SI",UPPER(TRIM(Datos!AA880&amp;""))="NO"),IF(ISNUMBER(Datos!AA880),AND(OR(AA$1005="",Datos!AA880&gt;=AA$1005),OR(AA$1006="",Datos!AA880&lt;=AA$1006)),FALSE),TRUE))))</f>
        <v>0.0</v>
      </c>
      <c r="AB880">
        <f>IF(Datos!AB880="",0,IF(AND(AB$1008&lt;&gt;"",Datos!AB880=AB$1008),0,IF(AB$1004=0,0,1-CHOOSE(AB$1004,IF(ISNUMBER(Datos!AB880),AND(OR(AB$1005="",Datos!AB880&gt;=AB$1005),OR(AB$1006="",Datos!AB880&lt;=AB$1006)),FALSE),IF(ISNUMBER(Datos!AB880),AND(Datos!AB880=INT(Datos!AB880),AND(OR(AB$1005="",Datos!AB880&gt;=AB$1005),OR(AB$1006="",Datos!AB880&lt;=AB$1006))),FALSE),OR(ISNUMBER(FIND(";"&amp;UPPER(TRIM(Datos!AB880&amp;""))&amp;"=",AB$1007)),ISNUMBER(FIND(";"&amp;UPPER(TRIM(Datos!AB880&amp;""))&amp;";",AB$1007))),OR(UPPER(TRIM(Datos!AB880&amp;""))="SÍ",UPPER(TRIM(Datos!AB880&amp;""))="SI",UPPER(TRIM(Datos!AB880&amp;""))="NO"),IF(ISNUMBER(Datos!AB880),AND(OR(AB$1005="",Datos!AB880&gt;=AB$1005),OR(AB$1006="",Datos!AB880&lt;=AB$1006)),FALSE),TRUE))))</f>
        <v>0.0</v>
      </c>
      <c r="AC880">
        <f>IF(Datos!AC880="",0,IF(AND(AC$1008&lt;&gt;"",Datos!AC880=AC$1008),0,IF(AC$1004=0,0,1-CHOOSE(AC$1004,IF(ISNUMBER(Datos!AC880),AND(OR(AC$1005="",Datos!AC880&gt;=AC$1005),OR(AC$1006="",Datos!AC880&lt;=AC$1006)),FALSE),IF(ISNUMBER(Datos!AC880),AND(Datos!AC880=INT(Datos!AC880),AND(OR(AC$1005="",Datos!AC880&gt;=AC$1005),OR(AC$1006="",Datos!AC880&lt;=AC$1006))),FALSE),OR(ISNUMBER(FIND(";"&amp;UPPER(TRIM(Datos!AC880&amp;""))&amp;"=",AC$1007)),ISNUMBER(FIND(";"&amp;UPPER(TRIM(Datos!AC880&amp;""))&amp;";",AC$1007))),OR(UPPER(TRIM(Datos!AC880&amp;""))="SÍ",UPPER(TRIM(Datos!AC880&amp;""))="SI",UPPER(TRIM(Datos!AC880&amp;""))="NO"),IF(ISNUMBER(Datos!AC880),AND(OR(AC$1005="",Datos!AC880&gt;=AC$1005),OR(AC$1006="",Datos!AC880&lt;=AC$1006)),FALSE),TRUE))))</f>
        <v>0.0</v>
      </c>
      <c r="AD880">
        <f>IF(Datos!AD880="",0,IF(AND(AD$1008&lt;&gt;"",Datos!AD880=AD$1008),0,IF(AD$1004=0,0,1-CHOOSE(AD$1004,IF(ISNUMBER(Datos!AD880),AND(OR(AD$1005="",Datos!AD880&gt;=AD$1005),OR(AD$1006="",Datos!AD880&lt;=AD$1006)),FALSE),IF(ISNUMBER(Datos!AD880),AND(Datos!AD880=INT(Datos!AD880),AND(OR(AD$1005="",Datos!AD880&gt;=AD$1005),OR(AD$1006="",Datos!AD880&lt;=AD$1006))),FALSE),OR(ISNUMBER(FIND(";"&amp;UPPER(TRIM(Datos!AD880&amp;""))&amp;"=",AD$1007)),ISNUMBER(FIND(";"&amp;UPPER(TRIM(Datos!AD880&amp;""))&amp;";",AD$1007))),OR(UPPER(TRIM(Datos!AD880&amp;""))="SÍ",UPPER(TRIM(Datos!AD880&amp;""))="SI",UPPER(TRIM(Datos!AD880&amp;""))="NO"),IF(ISNUMBER(Datos!AD880),AND(OR(AD$1005="",Datos!AD880&gt;=AD$1005),OR(AD$1006="",Datos!AD880&lt;=AD$1006)),FALSE),TRUE))))</f>
        <v>0.0</v>
      </c>
      <c r="AE880">
        <f>IF(Datos!AE880="",0,IF(AND(AE$1008&lt;&gt;"",Datos!AE880=AE$1008),0,IF(AE$1004=0,0,1-CHOOSE(AE$1004,IF(ISNUMBER(Datos!AE880),AND(OR(AE$1005="",Datos!AE880&gt;=AE$1005),OR(AE$1006="",Datos!AE880&lt;=AE$1006)),FALSE),IF(ISNUMBER(Datos!AE880),AND(Datos!AE880=INT(Datos!AE880),AND(OR(AE$1005="",Datos!AE880&gt;=AE$1005),OR(AE$1006="",Datos!AE880&lt;=AE$1006))),FALSE),OR(ISNUMBER(FIND(";"&amp;UPPER(TRIM(Datos!AE880&amp;""))&amp;"=",AE$1007)),ISNUMBER(FIND(";"&amp;UPPER(TRIM(Datos!AE880&amp;""))&amp;";",AE$1007))),OR(UPPER(TRIM(Datos!AE880&amp;""))="SÍ",UPPER(TRIM(Datos!AE880&amp;""))="SI",UPPER(TRIM(Datos!AE880&amp;""))="NO"),IF(ISNUMBER(Datos!AE880),AND(OR(AE$1005="",Datos!AE880&gt;=AE$1005),OR(AE$1006="",Datos!AE880&lt;=AE$1006)),FALSE),TRUE))))</f>
        <v>0.0</v>
      </c>
    </row>
    <row r="881" spans="2:31">
      <c r="B881">
        <f>IF(Datos!B881="",0,IF(AND(B$1008&lt;&gt;"",Datos!B881=B$1008),0,IF(B$1004=0,0,1-CHOOSE(B$1004,IF(ISNUMBER(Datos!B881),AND(OR(B$1005="",Datos!B881&gt;=B$1005),OR(B$1006="",Datos!B881&lt;=B$1006)),FALSE),IF(ISNUMBER(Datos!B881),AND(Datos!B881=INT(Datos!B881),AND(OR(B$1005="",Datos!B881&gt;=B$1005),OR(B$1006="",Datos!B881&lt;=B$1006))),FALSE),OR(ISNUMBER(FIND(";"&amp;UPPER(TRIM(Datos!B881&amp;""))&amp;"=",B$1007)),ISNUMBER(FIND(";"&amp;UPPER(TRIM(Datos!B881&amp;""))&amp;";",B$1007))),OR(UPPER(TRIM(Datos!B881&amp;""))="SÍ",UPPER(TRIM(Datos!B881&amp;""))="SI",UPPER(TRIM(Datos!B881&amp;""))="NO"),IF(ISNUMBER(Datos!B881),AND(OR(B$1005="",Datos!B881&gt;=B$1005),OR(B$1006="",Datos!B881&lt;=B$1006)),FALSE),TRUE))))</f>
        <v>0.0</v>
      </c>
      <c r="C881">
        <f>IF(Datos!C881="",0,IF(AND(C$1008&lt;&gt;"",Datos!C881=C$1008),0,IF(C$1004=0,0,1-CHOOSE(C$1004,IF(ISNUMBER(Datos!C881),AND(OR(C$1005="",Datos!C881&gt;=C$1005),OR(C$1006="",Datos!C881&lt;=C$1006)),FALSE),IF(ISNUMBER(Datos!C881),AND(Datos!C881=INT(Datos!C881),AND(OR(C$1005="",Datos!C881&gt;=C$1005),OR(C$1006="",Datos!C881&lt;=C$1006))),FALSE),OR(ISNUMBER(FIND(";"&amp;UPPER(TRIM(Datos!C881&amp;""))&amp;"=",C$1007)),ISNUMBER(FIND(";"&amp;UPPER(TRIM(Datos!C881&amp;""))&amp;";",C$1007))),OR(UPPER(TRIM(Datos!C881&amp;""))="SÍ",UPPER(TRIM(Datos!C881&amp;""))="SI",UPPER(TRIM(Datos!C881&amp;""))="NO"),IF(ISNUMBER(Datos!C881),AND(OR(C$1005="",Datos!C881&gt;=C$1005),OR(C$1006="",Datos!C881&lt;=C$1006)),FALSE),TRUE))))</f>
        <v>0.0</v>
      </c>
      <c r="D881">
        <f>IF(Datos!D881="",0,IF(AND(D$1008&lt;&gt;"",Datos!D881=D$1008),0,IF(D$1004=0,0,1-CHOOSE(D$1004,IF(ISNUMBER(Datos!D881),AND(OR(D$1005="",Datos!D881&gt;=D$1005),OR(D$1006="",Datos!D881&lt;=D$1006)),FALSE),IF(ISNUMBER(Datos!D881),AND(Datos!D881=INT(Datos!D881),AND(OR(D$1005="",Datos!D881&gt;=D$1005),OR(D$1006="",Datos!D881&lt;=D$1006))),FALSE),OR(ISNUMBER(FIND(";"&amp;UPPER(TRIM(Datos!D881&amp;""))&amp;"=",D$1007)),ISNUMBER(FIND(";"&amp;UPPER(TRIM(Datos!D881&amp;""))&amp;";",D$1007))),OR(UPPER(TRIM(Datos!D881&amp;""))="SÍ",UPPER(TRIM(Datos!D881&amp;""))="SI",UPPER(TRIM(Datos!D881&amp;""))="NO"),IF(ISNUMBER(Datos!D881),AND(OR(D$1005="",Datos!D881&gt;=D$1005),OR(D$1006="",Datos!D881&lt;=D$1006)),FALSE),TRUE))))</f>
        <v>0.0</v>
      </c>
      <c r="E881">
        <f>IF(Datos!E881="",0,IF(AND(E$1008&lt;&gt;"",Datos!E881=E$1008),0,IF(E$1004=0,0,1-CHOOSE(E$1004,IF(ISNUMBER(Datos!E881),AND(OR(E$1005="",Datos!E881&gt;=E$1005),OR(E$1006="",Datos!E881&lt;=E$1006)),FALSE),IF(ISNUMBER(Datos!E881),AND(Datos!E881=INT(Datos!E881),AND(OR(E$1005="",Datos!E881&gt;=E$1005),OR(E$1006="",Datos!E881&lt;=E$1006))),FALSE),OR(ISNUMBER(FIND(";"&amp;UPPER(TRIM(Datos!E881&amp;""))&amp;"=",E$1007)),ISNUMBER(FIND(";"&amp;UPPER(TRIM(Datos!E881&amp;""))&amp;";",E$1007))),OR(UPPER(TRIM(Datos!E881&amp;""))="SÍ",UPPER(TRIM(Datos!E881&amp;""))="SI",UPPER(TRIM(Datos!E881&amp;""))="NO"),IF(ISNUMBER(Datos!E881),AND(OR(E$1005="",Datos!E881&gt;=E$1005),OR(E$1006="",Datos!E881&lt;=E$1006)),FALSE),TRUE))))</f>
        <v>0.0</v>
      </c>
      <c r="F881">
        <f>IF(Datos!F881="",0,IF(AND(F$1008&lt;&gt;"",Datos!F881=F$1008),0,IF(F$1004=0,0,1-CHOOSE(F$1004,IF(ISNUMBER(Datos!F881),AND(OR(F$1005="",Datos!F881&gt;=F$1005),OR(F$1006="",Datos!F881&lt;=F$1006)),FALSE),IF(ISNUMBER(Datos!F881),AND(Datos!F881=INT(Datos!F881),AND(OR(F$1005="",Datos!F881&gt;=F$1005),OR(F$1006="",Datos!F881&lt;=F$1006))),FALSE),OR(ISNUMBER(FIND(";"&amp;UPPER(TRIM(Datos!F881&amp;""))&amp;"=",F$1007)),ISNUMBER(FIND(";"&amp;UPPER(TRIM(Datos!F881&amp;""))&amp;";",F$1007))),OR(UPPER(TRIM(Datos!F881&amp;""))="SÍ",UPPER(TRIM(Datos!F881&amp;""))="SI",UPPER(TRIM(Datos!F881&amp;""))="NO"),IF(ISNUMBER(Datos!F881),AND(OR(F$1005="",Datos!F881&gt;=F$1005),OR(F$1006="",Datos!F881&lt;=F$1006)),FALSE),TRUE))))</f>
        <v>0.0</v>
      </c>
      <c r="G881">
        <f>IF(Datos!G881="",0,IF(AND(G$1008&lt;&gt;"",Datos!G881=G$1008),0,IF(G$1004=0,0,1-CHOOSE(G$1004,IF(ISNUMBER(Datos!G881),AND(OR(G$1005="",Datos!G881&gt;=G$1005),OR(G$1006="",Datos!G881&lt;=G$1006)),FALSE),IF(ISNUMBER(Datos!G881),AND(Datos!G881=INT(Datos!G881),AND(OR(G$1005="",Datos!G881&gt;=G$1005),OR(G$1006="",Datos!G881&lt;=G$1006))),FALSE),OR(ISNUMBER(FIND(";"&amp;UPPER(TRIM(Datos!G881&amp;""))&amp;"=",G$1007)),ISNUMBER(FIND(";"&amp;UPPER(TRIM(Datos!G881&amp;""))&amp;";",G$1007))),OR(UPPER(TRIM(Datos!G881&amp;""))="SÍ",UPPER(TRIM(Datos!G881&amp;""))="SI",UPPER(TRIM(Datos!G881&amp;""))="NO"),IF(ISNUMBER(Datos!G881),AND(OR(G$1005="",Datos!G881&gt;=G$1005),OR(G$1006="",Datos!G881&lt;=G$1006)),FALSE),TRUE))))</f>
        <v>0.0</v>
      </c>
      <c r="H881">
        <f>IF(Datos!H881="",0,IF(AND(H$1008&lt;&gt;"",Datos!H881=H$1008),0,IF(H$1004=0,0,1-CHOOSE(H$1004,IF(ISNUMBER(Datos!H881),AND(OR(H$1005="",Datos!H881&gt;=H$1005),OR(H$1006="",Datos!H881&lt;=H$1006)),FALSE),IF(ISNUMBER(Datos!H881),AND(Datos!H881=INT(Datos!H881),AND(OR(H$1005="",Datos!H881&gt;=H$1005),OR(H$1006="",Datos!H881&lt;=H$1006))),FALSE),OR(ISNUMBER(FIND(";"&amp;UPPER(TRIM(Datos!H881&amp;""))&amp;"=",H$1007)),ISNUMBER(FIND(";"&amp;UPPER(TRIM(Datos!H881&amp;""))&amp;";",H$1007))),OR(UPPER(TRIM(Datos!H881&amp;""))="SÍ",UPPER(TRIM(Datos!H881&amp;""))="SI",UPPER(TRIM(Datos!H881&amp;""))="NO"),IF(ISNUMBER(Datos!H881),AND(OR(H$1005="",Datos!H881&gt;=H$1005),OR(H$1006="",Datos!H881&lt;=H$1006)),FALSE),TRUE))))</f>
        <v>0.0</v>
      </c>
      <c r="I881">
        <f>IF(Datos!I881="",0,IF(AND(I$1008&lt;&gt;"",Datos!I881=I$1008),0,IF(I$1004=0,0,1-CHOOSE(I$1004,IF(ISNUMBER(Datos!I881),AND(OR(I$1005="",Datos!I881&gt;=I$1005),OR(I$1006="",Datos!I881&lt;=I$1006)),FALSE),IF(ISNUMBER(Datos!I881),AND(Datos!I881=INT(Datos!I881),AND(OR(I$1005="",Datos!I881&gt;=I$1005),OR(I$1006="",Datos!I881&lt;=I$1006))),FALSE),OR(ISNUMBER(FIND(";"&amp;UPPER(TRIM(Datos!I881&amp;""))&amp;"=",I$1007)),ISNUMBER(FIND(";"&amp;UPPER(TRIM(Datos!I881&amp;""))&amp;";",I$1007))),OR(UPPER(TRIM(Datos!I881&amp;""))="SÍ",UPPER(TRIM(Datos!I881&amp;""))="SI",UPPER(TRIM(Datos!I881&amp;""))="NO"),IF(ISNUMBER(Datos!I881),AND(OR(I$1005="",Datos!I881&gt;=I$1005),OR(I$1006="",Datos!I881&lt;=I$1006)),FALSE),TRUE))))</f>
        <v>0.0</v>
      </c>
      <c r="J881">
        <f>IF(Datos!J881="",0,IF(AND(J$1008&lt;&gt;"",Datos!J881=J$1008),0,IF(J$1004=0,0,1-CHOOSE(J$1004,IF(ISNUMBER(Datos!J881),AND(OR(J$1005="",Datos!J881&gt;=J$1005),OR(J$1006="",Datos!J881&lt;=J$1006)),FALSE),IF(ISNUMBER(Datos!J881),AND(Datos!J881=INT(Datos!J881),AND(OR(J$1005="",Datos!J881&gt;=J$1005),OR(J$1006="",Datos!J881&lt;=J$1006))),FALSE),OR(ISNUMBER(FIND(";"&amp;UPPER(TRIM(Datos!J881&amp;""))&amp;"=",J$1007)),ISNUMBER(FIND(";"&amp;UPPER(TRIM(Datos!J881&amp;""))&amp;";",J$1007))),OR(UPPER(TRIM(Datos!J881&amp;""))="SÍ",UPPER(TRIM(Datos!J881&amp;""))="SI",UPPER(TRIM(Datos!J881&amp;""))="NO"),IF(ISNUMBER(Datos!J881),AND(OR(J$1005="",Datos!J881&gt;=J$1005),OR(J$1006="",Datos!J881&lt;=J$1006)),FALSE),TRUE))))</f>
        <v>0.0</v>
      </c>
      <c r="K881">
        <f>IF(Datos!K881="",0,IF(AND(K$1008&lt;&gt;"",Datos!K881=K$1008),0,IF(K$1004=0,0,1-CHOOSE(K$1004,IF(ISNUMBER(Datos!K881),AND(OR(K$1005="",Datos!K881&gt;=K$1005),OR(K$1006="",Datos!K881&lt;=K$1006)),FALSE),IF(ISNUMBER(Datos!K881),AND(Datos!K881=INT(Datos!K881),AND(OR(K$1005="",Datos!K881&gt;=K$1005),OR(K$1006="",Datos!K881&lt;=K$1006))),FALSE),OR(ISNUMBER(FIND(";"&amp;UPPER(TRIM(Datos!K881&amp;""))&amp;"=",K$1007)),ISNUMBER(FIND(";"&amp;UPPER(TRIM(Datos!K881&amp;""))&amp;";",K$1007))),OR(UPPER(TRIM(Datos!K881&amp;""))="SÍ",UPPER(TRIM(Datos!K881&amp;""))="SI",UPPER(TRIM(Datos!K881&amp;""))="NO"),IF(ISNUMBER(Datos!K881),AND(OR(K$1005="",Datos!K881&gt;=K$1005),OR(K$1006="",Datos!K881&lt;=K$1006)),FALSE),TRUE))))</f>
        <v>0.0</v>
      </c>
      <c r="L881">
        <f>IF(Datos!L881="",0,IF(AND(L$1008&lt;&gt;"",Datos!L881=L$1008),0,IF(L$1004=0,0,1-CHOOSE(L$1004,IF(ISNUMBER(Datos!L881),AND(OR(L$1005="",Datos!L881&gt;=L$1005),OR(L$1006="",Datos!L881&lt;=L$1006)),FALSE),IF(ISNUMBER(Datos!L881),AND(Datos!L881=INT(Datos!L881),AND(OR(L$1005="",Datos!L881&gt;=L$1005),OR(L$1006="",Datos!L881&lt;=L$1006))),FALSE),OR(ISNUMBER(FIND(";"&amp;UPPER(TRIM(Datos!L881&amp;""))&amp;"=",L$1007)),ISNUMBER(FIND(";"&amp;UPPER(TRIM(Datos!L881&amp;""))&amp;";",L$1007))),OR(UPPER(TRIM(Datos!L881&amp;""))="SÍ",UPPER(TRIM(Datos!L881&amp;""))="SI",UPPER(TRIM(Datos!L881&amp;""))="NO"),IF(ISNUMBER(Datos!L881),AND(OR(L$1005="",Datos!L881&gt;=L$1005),OR(L$1006="",Datos!L881&lt;=L$1006)),FALSE),TRUE))))</f>
        <v>0.0</v>
      </c>
      <c r="M881">
        <f>IF(Datos!M881="",0,IF(AND(M$1008&lt;&gt;"",Datos!M881=M$1008),0,IF(M$1004=0,0,1-CHOOSE(M$1004,IF(ISNUMBER(Datos!M881),AND(OR(M$1005="",Datos!M881&gt;=M$1005),OR(M$1006="",Datos!M881&lt;=M$1006)),FALSE),IF(ISNUMBER(Datos!M881),AND(Datos!M881=INT(Datos!M881),AND(OR(M$1005="",Datos!M881&gt;=M$1005),OR(M$1006="",Datos!M881&lt;=M$1006))),FALSE),OR(ISNUMBER(FIND(";"&amp;UPPER(TRIM(Datos!M881&amp;""))&amp;"=",M$1007)),ISNUMBER(FIND(";"&amp;UPPER(TRIM(Datos!M881&amp;""))&amp;";",M$1007))),OR(UPPER(TRIM(Datos!M881&amp;""))="SÍ",UPPER(TRIM(Datos!M881&amp;""))="SI",UPPER(TRIM(Datos!M881&amp;""))="NO"),IF(ISNUMBER(Datos!M881),AND(OR(M$1005="",Datos!M881&gt;=M$1005),OR(M$1006="",Datos!M881&lt;=M$1006)),FALSE),TRUE))))</f>
        <v>0.0</v>
      </c>
      <c r="N881">
        <f>IF(Datos!N881="",0,IF(AND(N$1008&lt;&gt;"",Datos!N881=N$1008),0,IF(N$1004=0,0,1-CHOOSE(N$1004,IF(ISNUMBER(Datos!N881),AND(OR(N$1005="",Datos!N881&gt;=N$1005),OR(N$1006="",Datos!N881&lt;=N$1006)),FALSE),IF(ISNUMBER(Datos!N881),AND(Datos!N881=INT(Datos!N881),AND(OR(N$1005="",Datos!N881&gt;=N$1005),OR(N$1006="",Datos!N881&lt;=N$1006))),FALSE),OR(ISNUMBER(FIND(";"&amp;UPPER(TRIM(Datos!N881&amp;""))&amp;"=",N$1007)),ISNUMBER(FIND(";"&amp;UPPER(TRIM(Datos!N881&amp;""))&amp;";",N$1007))),OR(UPPER(TRIM(Datos!N881&amp;""))="SÍ",UPPER(TRIM(Datos!N881&amp;""))="SI",UPPER(TRIM(Datos!N881&amp;""))="NO"),IF(ISNUMBER(Datos!N881),AND(OR(N$1005="",Datos!N881&gt;=N$1005),OR(N$1006="",Datos!N881&lt;=N$1006)),FALSE),TRUE))))</f>
        <v>0.0</v>
      </c>
      <c r="O881">
        <f>IF(Datos!O881="",0,IF(AND(O$1008&lt;&gt;"",Datos!O881=O$1008),0,IF(O$1004=0,0,1-CHOOSE(O$1004,IF(ISNUMBER(Datos!O881),AND(OR(O$1005="",Datos!O881&gt;=O$1005),OR(O$1006="",Datos!O881&lt;=O$1006)),FALSE),IF(ISNUMBER(Datos!O881),AND(Datos!O881=INT(Datos!O881),AND(OR(O$1005="",Datos!O881&gt;=O$1005),OR(O$1006="",Datos!O881&lt;=O$1006))),FALSE),OR(ISNUMBER(FIND(";"&amp;UPPER(TRIM(Datos!O881&amp;""))&amp;"=",O$1007)),ISNUMBER(FIND(";"&amp;UPPER(TRIM(Datos!O881&amp;""))&amp;";",O$1007))),OR(UPPER(TRIM(Datos!O881&amp;""))="SÍ",UPPER(TRIM(Datos!O881&amp;""))="SI",UPPER(TRIM(Datos!O881&amp;""))="NO"),IF(ISNUMBER(Datos!O881),AND(OR(O$1005="",Datos!O881&gt;=O$1005),OR(O$1006="",Datos!O881&lt;=O$1006)),FALSE),TRUE))))</f>
        <v>0.0</v>
      </c>
      <c r="P881">
        <f>IF(Datos!P881="",0,IF(AND(P$1008&lt;&gt;"",Datos!P881=P$1008),0,IF(P$1004=0,0,1-CHOOSE(P$1004,IF(ISNUMBER(Datos!P881),AND(OR(P$1005="",Datos!P881&gt;=P$1005),OR(P$1006="",Datos!P881&lt;=P$1006)),FALSE),IF(ISNUMBER(Datos!P881),AND(Datos!P881=INT(Datos!P881),AND(OR(P$1005="",Datos!P881&gt;=P$1005),OR(P$1006="",Datos!P881&lt;=P$1006))),FALSE),OR(ISNUMBER(FIND(";"&amp;UPPER(TRIM(Datos!P881&amp;""))&amp;"=",P$1007)),ISNUMBER(FIND(";"&amp;UPPER(TRIM(Datos!P881&amp;""))&amp;";",P$1007))),OR(UPPER(TRIM(Datos!P881&amp;""))="SÍ",UPPER(TRIM(Datos!P881&amp;""))="SI",UPPER(TRIM(Datos!P881&amp;""))="NO"),IF(ISNUMBER(Datos!P881),AND(OR(P$1005="",Datos!P881&gt;=P$1005),OR(P$1006="",Datos!P881&lt;=P$1006)),FALSE),TRUE))))</f>
        <v>0.0</v>
      </c>
      <c r="Q881">
        <f>IF(Datos!Q881="",0,IF(AND(Q$1008&lt;&gt;"",Datos!Q881=Q$1008),0,IF(Q$1004=0,0,1-CHOOSE(Q$1004,IF(ISNUMBER(Datos!Q881),AND(OR(Q$1005="",Datos!Q881&gt;=Q$1005),OR(Q$1006="",Datos!Q881&lt;=Q$1006)),FALSE),IF(ISNUMBER(Datos!Q881),AND(Datos!Q881=INT(Datos!Q881),AND(OR(Q$1005="",Datos!Q881&gt;=Q$1005),OR(Q$1006="",Datos!Q881&lt;=Q$1006))),FALSE),OR(ISNUMBER(FIND(";"&amp;UPPER(TRIM(Datos!Q881&amp;""))&amp;"=",Q$1007)),ISNUMBER(FIND(";"&amp;UPPER(TRIM(Datos!Q881&amp;""))&amp;";",Q$1007))),OR(UPPER(TRIM(Datos!Q881&amp;""))="SÍ",UPPER(TRIM(Datos!Q881&amp;""))="SI",UPPER(TRIM(Datos!Q881&amp;""))="NO"),IF(ISNUMBER(Datos!Q881),AND(OR(Q$1005="",Datos!Q881&gt;=Q$1005),OR(Q$1006="",Datos!Q881&lt;=Q$1006)),FALSE),TRUE))))</f>
        <v>0.0</v>
      </c>
      <c r="R881">
        <f>IF(Datos!R881="",0,IF(AND(R$1008&lt;&gt;"",Datos!R881=R$1008),0,IF(R$1004=0,0,1-CHOOSE(R$1004,IF(ISNUMBER(Datos!R881),AND(OR(R$1005="",Datos!R881&gt;=R$1005),OR(R$1006="",Datos!R881&lt;=R$1006)),FALSE),IF(ISNUMBER(Datos!R881),AND(Datos!R881=INT(Datos!R881),AND(OR(R$1005="",Datos!R881&gt;=R$1005),OR(R$1006="",Datos!R881&lt;=R$1006))),FALSE),OR(ISNUMBER(FIND(";"&amp;UPPER(TRIM(Datos!R881&amp;""))&amp;"=",R$1007)),ISNUMBER(FIND(";"&amp;UPPER(TRIM(Datos!R881&amp;""))&amp;";",R$1007))),OR(UPPER(TRIM(Datos!R881&amp;""))="SÍ",UPPER(TRIM(Datos!R881&amp;""))="SI",UPPER(TRIM(Datos!R881&amp;""))="NO"),IF(ISNUMBER(Datos!R881),AND(OR(R$1005="",Datos!R881&gt;=R$1005),OR(R$1006="",Datos!R881&lt;=R$1006)),FALSE),TRUE))))</f>
        <v>0.0</v>
      </c>
      <c r="S881">
        <f>IF(Datos!S881="",0,IF(AND(S$1008&lt;&gt;"",Datos!S881=S$1008),0,IF(S$1004=0,0,1-CHOOSE(S$1004,IF(ISNUMBER(Datos!S881),AND(OR(S$1005="",Datos!S881&gt;=S$1005),OR(S$1006="",Datos!S881&lt;=S$1006)),FALSE),IF(ISNUMBER(Datos!S881),AND(Datos!S881=INT(Datos!S881),AND(OR(S$1005="",Datos!S881&gt;=S$1005),OR(S$1006="",Datos!S881&lt;=S$1006))),FALSE),OR(ISNUMBER(FIND(";"&amp;UPPER(TRIM(Datos!S881&amp;""))&amp;"=",S$1007)),ISNUMBER(FIND(";"&amp;UPPER(TRIM(Datos!S881&amp;""))&amp;";",S$1007))),OR(UPPER(TRIM(Datos!S881&amp;""))="SÍ",UPPER(TRIM(Datos!S881&amp;""))="SI",UPPER(TRIM(Datos!S881&amp;""))="NO"),IF(ISNUMBER(Datos!S881),AND(OR(S$1005="",Datos!S881&gt;=S$1005),OR(S$1006="",Datos!S881&lt;=S$1006)),FALSE),TRUE))))</f>
        <v>0.0</v>
      </c>
      <c r="T881">
        <f>IF(Datos!T881="",0,IF(AND(T$1008&lt;&gt;"",Datos!T881=T$1008),0,IF(T$1004=0,0,1-CHOOSE(T$1004,IF(ISNUMBER(Datos!T881),AND(OR(T$1005="",Datos!T881&gt;=T$1005),OR(T$1006="",Datos!T881&lt;=T$1006)),FALSE),IF(ISNUMBER(Datos!T881),AND(Datos!T881=INT(Datos!T881),AND(OR(T$1005="",Datos!T881&gt;=T$1005),OR(T$1006="",Datos!T881&lt;=T$1006))),FALSE),OR(ISNUMBER(FIND(";"&amp;UPPER(TRIM(Datos!T881&amp;""))&amp;"=",T$1007)),ISNUMBER(FIND(";"&amp;UPPER(TRIM(Datos!T881&amp;""))&amp;";",T$1007))),OR(UPPER(TRIM(Datos!T881&amp;""))="SÍ",UPPER(TRIM(Datos!T881&amp;""))="SI",UPPER(TRIM(Datos!T881&amp;""))="NO"),IF(ISNUMBER(Datos!T881),AND(OR(T$1005="",Datos!T881&gt;=T$1005),OR(T$1006="",Datos!T881&lt;=T$1006)),FALSE),TRUE))))</f>
        <v>0.0</v>
      </c>
      <c r="U881">
        <f>IF(Datos!U881="",0,IF(AND(U$1008&lt;&gt;"",Datos!U881=U$1008),0,IF(U$1004=0,0,1-CHOOSE(U$1004,IF(ISNUMBER(Datos!U881),AND(OR(U$1005="",Datos!U881&gt;=U$1005),OR(U$1006="",Datos!U881&lt;=U$1006)),FALSE),IF(ISNUMBER(Datos!U881),AND(Datos!U881=INT(Datos!U881),AND(OR(U$1005="",Datos!U881&gt;=U$1005),OR(U$1006="",Datos!U881&lt;=U$1006))),FALSE),OR(ISNUMBER(FIND(";"&amp;UPPER(TRIM(Datos!U881&amp;""))&amp;"=",U$1007)),ISNUMBER(FIND(";"&amp;UPPER(TRIM(Datos!U881&amp;""))&amp;";",U$1007))),OR(UPPER(TRIM(Datos!U881&amp;""))="SÍ",UPPER(TRIM(Datos!U881&amp;""))="SI",UPPER(TRIM(Datos!U881&amp;""))="NO"),IF(ISNUMBER(Datos!U881),AND(OR(U$1005="",Datos!U881&gt;=U$1005),OR(U$1006="",Datos!U881&lt;=U$1006)),FALSE),TRUE))))</f>
        <v>0.0</v>
      </c>
      <c r="V881">
        <f>IF(Datos!V881="",0,IF(AND(V$1008&lt;&gt;"",Datos!V881=V$1008),0,IF(V$1004=0,0,1-CHOOSE(V$1004,IF(ISNUMBER(Datos!V881),AND(OR(V$1005="",Datos!V881&gt;=V$1005),OR(V$1006="",Datos!V881&lt;=V$1006)),FALSE),IF(ISNUMBER(Datos!V881),AND(Datos!V881=INT(Datos!V881),AND(OR(V$1005="",Datos!V881&gt;=V$1005),OR(V$1006="",Datos!V881&lt;=V$1006))),FALSE),OR(ISNUMBER(FIND(";"&amp;UPPER(TRIM(Datos!V881&amp;""))&amp;"=",V$1007)),ISNUMBER(FIND(";"&amp;UPPER(TRIM(Datos!V881&amp;""))&amp;";",V$1007))),OR(UPPER(TRIM(Datos!V881&amp;""))="SÍ",UPPER(TRIM(Datos!V881&amp;""))="SI",UPPER(TRIM(Datos!V881&amp;""))="NO"),IF(ISNUMBER(Datos!V881),AND(OR(V$1005="",Datos!V881&gt;=V$1005),OR(V$1006="",Datos!V881&lt;=V$1006)),FALSE),TRUE))))</f>
        <v>0.0</v>
      </c>
      <c r="W881">
        <f>IF(Datos!W881="",0,IF(AND(W$1008&lt;&gt;"",Datos!W881=W$1008),0,IF(W$1004=0,0,1-CHOOSE(W$1004,IF(ISNUMBER(Datos!W881),AND(OR(W$1005="",Datos!W881&gt;=W$1005),OR(W$1006="",Datos!W881&lt;=W$1006)),FALSE),IF(ISNUMBER(Datos!W881),AND(Datos!W881=INT(Datos!W881),AND(OR(W$1005="",Datos!W881&gt;=W$1005),OR(W$1006="",Datos!W881&lt;=W$1006))),FALSE),OR(ISNUMBER(FIND(";"&amp;UPPER(TRIM(Datos!W881&amp;""))&amp;"=",W$1007)),ISNUMBER(FIND(";"&amp;UPPER(TRIM(Datos!W881&amp;""))&amp;";",W$1007))),OR(UPPER(TRIM(Datos!W881&amp;""))="SÍ",UPPER(TRIM(Datos!W881&amp;""))="SI",UPPER(TRIM(Datos!W881&amp;""))="NO"),IF(ISNUMBER(Datos!W881),AND(OR(W$1005="",Datos!W881&gt;=W$1005),OR(W$1006="",Datos!W881&lt;=W$1006)),FALSE),TRUE))))</f>
        <v>0.0</v>
      </c>
      <c r="X881">
        <f>IF(Datos!X881="",0,IF(AND(X$1008&lt;&gt;"",Datos!X881=X$1008),0,IF(X$1004=0,0,1-CHOOSE(X$1004,IF(ISNUMBER(Datos!X881),AND(OR(X$1005="",Datos!X881&gt;=X$1005),OR(X$1006="",Datos!X881&lt;=X$1006)),FALSE),IF(ISNUMBER(Datos!X881),AND(Datos!X881=INT(Datos!X881),AND(OR(X$1005="",Datos!X881&gt;=X$1005),OR(X$1006="",Datos!X881&lt;=X$1006))),FALSE),OR(ISNUMBER(FIND(";"&amp;UPPER(TRIM(Datos!X881&amp;""))&amp;"=",X$1007)),ISNUMBER(FIND(";"&amp;UPPER(TRIM(Datos!X881&amp;""))&amp;";",X$1007))),OR(UPPER(TRIM(Datos!X881&amp;""))="SÍ",UPPER(TRIM(Datos!X881&amp;""))="SI",UPPER(TRIM(Datos!X881&amp;""))="NO"),IF(ISNUMBER(Datos!X881),AND(OR(X$1005="",Datos!X881&gt;=X$1005),OR(X$1006="",Datos!X881&lt;=X$1006)),FALSE),TRUE))))</f>
        <v>0.0</v>
      </c>
      <c r="Y881">
        <f>IF(Datos!Y881="",0,IF(AND(Y$1008&lt;&gt;"",Datos!Y881=Y$1008),0,IF(Y$1004=0,0,1-CHOOSE(Y$1004,IF(ISNUMBER(Datos!Y881),AND(OR(Y$1005="",Datos!Y881&gt;=Y$1005),OR(Y$1006="",Datos!Y881&lt;=Y$1006)),FALSE),IF(ISNUMBER(Datos!Y881),AND(Datos!Y881=INT(Datos!Y881),AND(OR(Y$1005="",Datos!Y881&gt;=Y$1005),OR(Y$1006="",Datos!Y881&lt;=Y$1006))),FALSE),OR(ISNUMBER(FIND(";"&amp;UPPER(TRIM(Datos!Y881&amp;""))&amp;"=",Y$1007)),ISNUMBER(FIND(";"&amp;UPPER(TRIM(Datos!Y881&amp;""))&amp;";",Y$1007))),OR(UPPER(TRIM(Datos!Y881&amp;""))="SÍ",UPPER(TRIM(Datos!Y881&amp;""))="SI",UPPER(TRIM(Datos!Y881&amp;""))="NO"),IF(ISNUMBER(Datos!Y881),AND(OR(Y$1005="",Datos!Y881&gt;=Y$1005),OR(Y$1006="",Datos!Y881&lt;=Y$1006)),FALSE),TRUE))))</f>
        <v>0.0</v>
      </c>
      <c r="Z881">
        <f>IF(Datos!Z881="",0,IF(AND(Z$1008&lt;&gt;"",Datos!Z881=Z$1008),0,IF(Z$1004=0,0,1-CHOOSE(Z$1004,IF(ISNUMBER(Datos!Z881),AND(OR(Z$1005="",Datos!Z881&gt;=Z$1005),OR(Z$1006="",Datos!Z881&lt;=Z$1006)),FALSE),IF(ISNUMBER(Datos!Z881),AND(Datos!Z881=INT(Datos!Z881),AND(OR(Z$1005="",Datos!Z881&gt;=Z$1005),OR(Z$1006="",Datos!Z881&lt;=Z$1006))),FALSE),OR(ISNUMBER(FIND(";"&amp;UPPER(TRIM(Datos!Z881&amp;""))&amp;"=",Z$1007)),ISNUMBER(FIND(";"&amp;UPPER(TRIM(Datos!Z881&amp;""))&amp;";",Z$1007))),OR(UPPER(TRIM(Datos!Z881&amp;""))="SÍ",UPPER(TRIM(Datos!Z881&amp;""))="SI",UPPER(TRIM(Datos!Z881&amp;""))="NO"),IF(ISNUMBER(Datos!Z881),AND(OR(Z$1005="",Datos!Z881&gt;=Z$1005),OR(Z$1006="",Datos!Z881&lt;=Z$1006)),FALSE),TRUE))))</f>
        <v>0.0</v>
      </c>
      <c r="AA881">
        <f>IF(Datos!AA881="",0,IF(AND(AA$1008&lt;&gt;"",Datos!AA881=AA$1008),0,IF(AA$1004=0,0,1-CHOOSE(AA$1004,IF(ISNUMBER(Datos!AA881),AND(OR(AA$1005="",Datos!AA881&gt;=AA$1005),OR(AA$1006="",Datos!AA881&lt;=AA$1006)),FALSE),IF(ISNUMBER(Datos!AA881),AND(Datos!AA881=INT(Datos!AA881),AND(OR(AA$1005="",Datos!AA881&gt;=AA$1005),OR(AA$1006="",Datos!AA881&lt;=AA$1006))),FALSE),OR(ISNUMBER(FIND(";"&amp;UPPER(TRIM(Datos!AA881&amp;""))&amp;"=",AA$1007)),ISNUMBER(FIND(";"&amp;UPPER(TRIM(Datos!AA881&amp;""))&amp;";",AA$1007))),OR(UPPER(TRIM(Datos!AA881&amp;""))="SÍ",UPPER(TRIM(Datos!AA881&amp;""))="SI",UPPER(TRIM(Datos!AA881&amp;""))="NO"),IF(ISNUMBER(Datos!AA881),AND(OR(AA$1005="",Datos!AA881&gt;=AA$1005),OR(AA$1006="",Datos!AA881&lt;=AA$1006)),FALSE),TRUE))))</f>
        <v>0.0</v>
      </c>
      <c r="AB881">
        <f>IF(Datos!AB881="",0,IF(AND(AB$1008&lt;&gt;"",Datos!AB881=AB$1008),0,IF(AB$1004=0,0,1-CHOOSE(AB$1004,IF(ISNUMBER(Datos!AB881),AND(OR(AB$1005="",Datos!AB881&gt;=AB$1005),OR(AB$1006="",Datos!AB881&lt;=AB$1006)),FALSE),IF(ISNUMBER(Datos!AB881),AND(Datos!AB881=INT(Datos!AB881),AND(OR(AB$1005="",Datos!AB881&gt;=AB$1005),OR(AB$1006="",Datos!AB881&lt;=AB$1006))),FALSE),OR(ISNUMBER(FIND(";"&amp;UPPER(TRIM(Datos!AB881&amp;""))&amp;"=",AB$1007)),ISNUMBER(FIND(";"&amp;UPPER(TRIM(Datos!AB881&amp;""))&amp;";",AB$1007))),OR(UPPER(TRIM(Datos!AB881&amp;""))="SÍ",UPPER(TRIM(Datos!AB881&amp;""))="SI",UPPER(TRIM(Datos!AB881&amp;""))="NO"),IF(ISNUMBER(Datos!AB881),AND(OR(AB$1005="",Datos!AB881&gt;=AB$1005),OR(AB$1006="",Datos!AB881&lt;=AB$1006)),FALSE),TRUE))))</f>
        <v>0.0</v>
      </c>
      <c r="AC881">
        <f>IF(Datos!AC881="",0,IF(AND(AC$1008&lt;&gt;"",Datos!AC881=AC$1008),0,IF(AC$1004=0,0,1-CHOOSE(AC$1004,IF(ISNUMBER(Datos!AC881),AND(OR(AC$1005="",Datos!AC881&gt;=AC$1005),OR(AC$1006="",Datos!AC881&lt;=AC$1006)),FALSE),IF(ISNUMBER(Datos!AC881),AND(Datos!AC881=INT(Datos!AC881),AND(OR(AC$1005="",Datos!AC881&gt;=AC$1005),OR(AC$1006="",Datos!AC881&lt;=AC$1006))),FALSE),OR(ISNUMBER(FIND(";"&amp;UPPER(TRIM(Datos!AC881&amp;""))&amp;"=",AC$1007)),ISNUMBER(FIND(";"&amp;UPPER(TRIM(Datos!AC881&amp;""))&amp;";",AC$1007))),OR(UPPER(TRIM(Datos!AC881&amp;""))="SÍ",UPPER(TRIM(Datos!AC881&amp;""))="SI",UPPER(TRIM(Datos!AC881&amp;""))="NO"),IF(ISNUMBER(Datos!AC881),AND(OR(AC$1005="",Datos!AC881&gt;=AC$1005),OR(AC$1006="",Datos!AC881&lt;=AC$1006)),FALSE),TRUE))))</f>
        <v>0.0</v>
      </c>
      <c r="AD881">
        <f>IF(Datos!AD881="",0,IF(AND(AD$1008&lt;&gt;"",Datos!AD881=AD$1008),0,IF(AD$1004=0,0,1-CHOOSE(AD$1004,IF(ISNUMBER(Datos!AD881),AND(OR(AD$1005="",Datos!AD881&gt;=AD$1005),OR(AD$1006="",Datos!AD881&lt;=AD$1006)),FALSE),IF(ISNUMBER(Datos!AD881),AND(Datos!AD881=INT(Datos!AD881),AND(OR(AD$1005="",Datos!AD881&gt;=AD$1005),OR(AD$1006="",Datos!AD881&lt;=AD$1006))),FALSE),OR(ISNUMBER(FIND(";"&amp;UPPER(TRIM(Datos!AD881&amp;""))&amp;"=",AD$1007)),ISNUMBER(FIND(";"&amp;UPPER(TRIM(Datos!AD881&amp;""))&amp;";",AD$1007))),OR(UPPER(TRIM(Datos!AD881&amp;""))="SÍ",UPPER(TRIM(Datos!AD881&amp;""))="SI",UPPER(TRIM(Datos!AD881&amp;""))="NO"),IF(ISNUMBER(Datos!AD881),AND(OR(AD$1005="",Datos!AD881&gt;=AD$1005),OR(AD$1006="",Datos!AD881&lt;=AD$1006)),FALSE),TRUE))))</f>
        <v>0.0</v>
      </c>
      <c r="AE881">
        <f>IF(Datos!AE881="",0,IF(AND(AE$1008&lt;&gt;"",Datos!AE881=AE$1008),0,IF(AE$1004=0,0,1-CHOOSE(AE$1004,IF(ISNUMBER(Datos!AE881),AND(OR(AE$1005="",Datos!AE881&gt;=AE$1005),OR(AE$1006="",Datos!AE881&lt;=AE$1006)),FALSE),IF(ISNUMBER(Datos!AE881),AND(Datos!AE881=INT(Datos!AE881),AND(OR(AE$1005="",Datos!AE881&gt;=AE$1005),OR(AE$1006="",Datos!AE881&lt;=AE$1006))),FALSE),OR(ISNUMBER(FIND(";"&amp;UPPER(TRIM(Datos!AE881&amp;""))&amp;"=",AE$1007)),ISNUMBER(FIND(";"&amp;UPPER(TRIM(Datos!AE881&amp;""))&amp;";",AE$1007))),OR(UPPER(TRIM(Datos!AE881&amp;""))="SÍ",UPPER(TRIM(Datos!AE881&amp;""))="SI",UPPER(TRIM(Datos!AE881&amp;""))="NO"),IF(ISNUMBER(Datos!AE881),AND(OR(AE$1005="",Datos!AE881&gt;=AE$1005),OR(AE$1006="",Datos!AE881&lt;=AE$1006)),FALSE),TRUE))))</f>
        <v>0.0</v>
      </c>
    </row>
    <row r="882" spans="2:31">
      <c r="B882">
        <f>IF(Datos!B882="",0,IF(AND(B$1008&lt;&gt;"",Datos!B882=B$1008),0,IF(B$1004=0,0,1-CHOOSE(B$1004,IF(ISNUMBER(Datos!B882),AND(OR(B$1005="",Datos!B882&gt;=B$1005),OR(B$1006="",Datos!B882&lt;=B$1006)),FALSE),IF(ISNUMBER(Datos!B882),AND(Datos!B882=INT(Datos!B882),AND(OR(B$1005="",Datos!B882&gt;=B$1005),OR(B$1006="",Datos!B882&lt;=B$1006))),FALSE),OR(ISNUMBER(FIND(";"&amp;UPPER(TRIM(Datos!B882&amp;""))&amp;"=",B$1007)),ISNUMBER(FIND(";"&amp;UPPER(TRIM(Datos!B882&amp;""))&amp;";",B$1007))),OR(UPPER(TRIM(Datos!B882&amp;""))="SÍ",UPPER(TRIM(Datos!B882&amp;""))="SI",UPPER(TRIM(Datos!B882&amp;""))="NO"),IF(ISNUMBER(Datos!B882),AND(OR(B$1005="",Datos!B882&gt;=B$1005),OR(B$1006="",Datos!B882&lt;=B$1006)),FALSE),TRUE))))</f>
        <v>0.0</v>
      </c>
      <c r="C882">
        <f>IF(Datos!C882="",0,IF(AND(C$1008&lt;&gt;"",Datos!C882=C$1008),0,IF(C$1004=0,0,1-CHOOSE(C$1004,IF(ISNUMBER(Datos!C882),AND(OR(C$1005="",Datos!C882&gt;=C$1005),OR(C$1006="",Datos!C882&lt;=C$1006)),FALSE),IF(ISNUMBER(Datos!C882),AND(Datos!C882=INT(Datos!C882),AND(OR(C$1005="",Datos!C882&gt;=C$1005),OR(C$1006="",Datos!C882&lt;=C$1006))),FALSE),OR(ISNUMBER(FIND(";"&amp;UPPER(TRIM(Datos!C882&amp;""))&amp;"=",C$1007)),ISNUMBER(FIND(";"&amp;UPPER(TRIM(Datos!C882&amp;""))&amp;";",C$1007))),OR(UPPER(TRIM(Datos!C882&amp;""))="SÍ",UPPER(TRIM(Datos!C882&amp;""))="SI",UPPER(TRIM(Datos!C882&amp;""))="NO"),IF(ISNUMBER(Datos!C882),AND(OR(C$1005="",Datos!C882&gt;=C$1005),OR(C$1006="",Datos!C882&lt;=C$1006)),FALSE),TRUE))))</f>
        <v>0.0</v>
      </c>
      <c r="D882">
        <f>IF(Datos!D882="",0,IF(AND(D$1008&lt;&gt;"",Datos!D882=D$1008),0,IF(D$1004=0,0,1-CHOOSE(D$1004,IF(ISNUMBER(Datos!D882),AND(OR(D$1005="",Datos!D882&gt;=D$1005),OR(D$1006="",Datos!D882&lt;=D$1006)),FALSE),IF(ISNUMBER(Datos!D882),AND(Datos!D882=INT(Datos!D882),AND(OR(D$1005="",Datos!D882&gt;=D$1005),OR(D$1006="",Datos!D882&lt;=D$1006))),FALSE),OR(ISNUMBER(FIND(";"&amp;UPPER(TRIM(Datos!D882&amp;""))&amp;"=",D$1007)),ISNUMBER(FIND(";"&amp;UPPER(TRIM(Datos!D882&amp;""))&amp;";",D$1007))),OR(UPPER(TRIM(Datos!D882&amp;""))="SÍ",UPPER(TRIM(Datos!D882&amp;""))="SI",UPPER(TRIM(Datos!D882&amp;""))="NO"),IF(ISNUMBER(Datos!D882),AND(OR(D$1005="",Datos!D882&gt;=D$1005),OR(D$1006="",Datos!D882&lt;=D$1006)),FALSE),TRUE))))</f>
        <v>0.0</v>
      </c>
      <c r="E882">
        <f>IF(Datos!E882="",0,IF(AND(E$1008&lt;&gt;"",Datos!E882=E$1008),0,IF(E$1004=0,0,1-CHOOSE(E$1004,IF(ISNUMBER(Datos!E882),AND(OR(E$1005="",Datos!E882&gt;=E$1005),OR(E$1006="",Datos!E882&lt;=E$1006)),FALSE),IF(ISNUMBER(Datos!E882),AND(Datos!E882=INT(Datos!E882),AND(OR(E$1005="",Datos!E882&gt;=E$1005),OR(E$1006="",Datos!E882&lt;=E$1006))),FALSE),OR(ISNUMBER(FIND(";"&amp;UPPER(TRIM(Datos!E882&amp;""))&amp;"=",E$1007)),ISNUMBER(FIND(";"&amp;UPPER(TRIM(Datos!E882&amp;""))&amp;";",E$1007))),OR(UPPER(TRIM(Datos!E882&amp;""))="SÍ",UPPER(TRIM(Datos!E882&amp;""))="SI",UPPER(TRIM(Datos!E882&amp;""))="NO"),IF(ISNUMBER(Datos!E882),AND(OR(E$1005="",Datos!E882&gt;=E$1005),OR(E$1006="",Datos!E882&lt;=E$1006)),FALSE),TRUE))))</f>
        <v>0.0</v>
      </c>
      <c r="F882">
        <f>IF(Datos!F882="",0,IF(AND(F$1008&lt;&gt;"",Datos!F882=F$1008),0,IF(F$1004=0,0,1-CHOOSE(F$1004,IF(ISNUMBER(Datos!F882),AND(OR(F$1005="",Datos!F882&gt;=F$1005),OR(F$1006="",Datos!F882&lt;=F$1006)),FALSE),IF(ISNUMBER(Datos!F882),AND(Datos!F882=INT(Datos!F882),AND(OR(F$1005="",Datos!F882&gt;=F$1005),OR(F$1006="",Datos!F882&lt;=F$1006))),FALSE),OR(ISNUMBER(FIND(";"&amp;UPPER(TRIM(Datos!F882&amp;""))&amp;"=",F$1007)),ISNUMBER(FIND(";"&amp;UPPER(TRIM(Datos!F882&amp;""))&amp;";",F$1007))),OR(UPPER(TRIM(Datos!F882&amp;""))="SÍ",UPPER(TRIM(Datos!F882&amp;""))="SI",UPPER(TRIM(Datos!F882&amp;""))="NO"),IF(ISNUMBER(Datos!F882),AND(OR(F$1005="",Datos!F882&gt;=F$1005),OR(F$1006="",Datos!F882&lt;=F$1006)),FALSE),TRUE))))</f>
        <v>0.0</v>
      </c>
      <c r="G882">
        <f>IF(Datos!G882="",0,IF(AND(G$1008&lt;&gt;"",Datos!G882=G$1008),0,IF(G$1004=0,0,1-CHOOSE(G$1004,IF(ISNUMBER(Datos!G882),AND(OR(G$1005="",Datos!G882&gt;=G$1005),OR(G$1006="",Datos!G882&lt;=G$1006)),FALSE),IF(ISNUMBER(Datos!G882),AND(Datos!G882=INT(Datos!G882),AND(OR(G$1005="",Datos!G882&gt;=G$1005),OR(G$1006="",Datos!G882&lt;=G$1006))),FALSE),OR(ISNUMBER(FIND(";"&amp;UPPER(TRIM(Datos!G882&amp;""))&amp;"=",G$1007)),ISNUMBER(FIND(";"&amp;UPPER(TRIM(Datos!G882&amp;""))&amp;";",G$1007))),OR(UPPER(TRIM(Datos!G882&amp;""))="SÍ",UPPER(TRIM(Datos!G882&amp;""))="SI",UPPER(TRIM(Datos!G882&amp;""))="NO"),IF(ISNUMBER(Datos!G882),AND(OR(G$1005="",Datos!G882&gt;=G$1005),OR(G$1006="",Datos!G882&lt;=G$1006)),FALSE),TRUE))))</f>
        <v>0.0</v>
      </c>
      <c r="H882">
        <f>IF(Datos!H882="",0,IF(AND(H$1008&lt;&gt;"",Datos!H882=H$1008),0,IF(H$1004=0,0,1-CHOOSE(H$1004,IF(ISNUMBER(Datos!H882),AND(OR(H$1005="",Datos!H882&gt;=H$1005),OR(H$1006="",Datos!H882&lt;=H$1006)),FALSE),IF(ISNUMBER(Datos!H882),AND(Datos!H882=INT(Datos!H882),AND(OR(H$1005="",Datos!H882&gt;=H$1005),OR(H$1006="",Datos!H882&lt;=H$1006))),FALSE),OR(ISNUMBER(FIND(";"&amp;UPPER(TRIM(Datos!H882&amp;""))&amp;"=",H$1007)),ISNUMBER(FIND(";"&amp;UPPER(TRIM(Datos!H882&amp;""))&amp;";",H$1007))),OR(UPPER(TRIM(Datos!H882&amp;""))="SÍ",UPPER(TRIM(Datos!H882&amp;""))="SI",UPPER(TRIM(Datos!H882&amp;""))="NO"),IF(ISNUMBER(Datos!H882),AND(OR(H$1005="",Datos!H882&gt;=H$1005),OR(H$1006="",Datos!H882&lt;=H$1006)),FALSE),TRUE))))</f>
        <v>0.0</v>
      </c>
      <c r="I882">
        <f>IF(Datos!I882="",0,IF(AND(I$1008&lt;&gt;"",Datos!I882=I$1008),0,IF(I$1004=0,0,1-CHOOSE(I$1004,IF(ISNUMBER(Datos!I882),AND(OR(I$1005="",Datos!I882&gt;=I$1005),OR(I$1006="",Datos!I882&lt;=I$1006)),FALSE),IF(ISNUMBER(Datos!I882),AND(Datos!I882=INT(Datos!I882),AND(OR(I$1005="",Datos!I882&gt;=I$1005),OR(I$1006="",Datos!I882&lt;=I$1006))),FALSE),OR(ISNUMBER(FIND(";"&amp;UPPER(TRIM(Datos!I882&amp;""))&amp;"=",I$1007)),ISNUMBER(FIND(";"&amp;UPPER(TRIM(Datos!I882&amp;""))&amp;";",I$1007))),OR(UPPER(TRIM(Datos!I882&amp;""))="SÍ",UPPER(TRIM(Datos!I882&amp;""))="SI",UPPER(TRIM(Datos!I882&amp;""))="NO"),IF(ISNUMBER(Datos!I882),AND(OR(I$1005="",Datos!I882&gt;=I$1005),OR(I$1006="",Datos!I882&lt;=I$1006)),FALSE),TRUE))))</f>
        <v>0.0</v>
      </c>
      <c r="J882">
        <f>IF(Datos!J882="",0,IF(AND(J$1008&lt;&gt;"",Datos!J882=J$1008),0,IF(J$1004=0,0,1-CHOOSE(J$1004,IF(ISNUMBER(Datos!J882),AND(OR(J$1005="",Datos!J882&gt;=J$1005),OR(J$1006="",Datos!J882&lt;=J$1006)),FALSE),IF(ISNUMBER(Datos!J882),AND(Datos!J882=INT(Datos!J882),AND(OR(J$1005="",Datos!J882&gt;=J$1005),OR(J$1006="",Datos!J882&lt;=J$1006))),FALSE),OR(ISNUMBER(FIND(";"&amp;UPPER(TRIM(Datos!J882&amp;""))&amp;"=",J$1007)),ISNUMBER(FIND(";"&amp;UPPER(TRIM(Datos!J882&amp;""))&amp;";",J$1007))),OR(UPPER(TRIM(Datos!J882&amp;""))="SÍ",UPPER(TRIM(Datos!J882&amp;""))="SI",UPPER(TRIM(Datos!J882&amp;""))="NO"),IF(ISNUMBER(Datos!J882),AND(OR(J$1005="",Datos!J882&gt;=J$1005),OR(J$1006="",Datos!J882&lt;=J$1006)),FALSE),TRUE))))</f>
        <v>0.0</v>
      </c>
      <c r="K882">
        <f>IF(Datos!K882="",0,IF(AND(K$1008&lt;&gt;"",Datos!K882=K$1008),0,IF(K$1004=0,0,1-CHOOSE(K$1004,IF(ISNUMBER(Datos!K882),AND(OR(K$1005="",Datos!K882&gt;=K$1005),OR(K$1006="",Datos!K882&lt;=K$1006)),FALSE),IF(ISNUMBER(Datos!K882),AND(Datos!K882=INT(Datos!K882),AND(OR(K$1005="",Datos!K882&gt;=K$1005),OR(K$1006="",Datos!K882&lt;=K$1006))),FALSE),OR(ISNUMBER(FIND(";"&amp;UPPER(TRIM(Datos!K882&amp;""))&amp;"=",K$1007)),ISNUMBER(FIND(";"&amp;UPPER(TRIM(Datos!K882&amp;""))&amp;";",K$1007))),OR(UPPER(TRIM(Datos!K882&amp;""))="SÍ",UPPER(TRIM(Datos!K882&amp;""))="SI",UPPER(TRIM(Datos!K882&amp;""))="NO"),IF(ISNUMBER(Datos!K882),AND(OR(K$1005="",Datos!K882&gt;=K$1005),OR(K$1006="",Datos!K882&lt;=K$1006)),FALSE),TRUE))))</f>
        <v>0.0</v>
      </c>
      <c r="L882">
        <f>IF(Datos!L882="",0,IF(AND(L$1008&lt;&gt;"",Datos!L882=L$1008),0,IF(L$1004=0,0,1-CHOOSE(L$1004,IF(ISNUMBER(Datos!L882),AND(OR(L$1005="",Datos!L882&gt;=L$1005),OR(L$1006="",Datos!L882&lt;=L$1006)),FALSE),IF(ISNUMBER(Datos!L882),AND(Datos!L882=INT(Datos!L882),AND(OR(L$1005="",Datos!L882&gt;=L$1005),OR(L$1006="",Datos!L882&lt;=L$1006))),FALSE),OR(ISNUMBER(FIND(";"&amp;UPPER(TRIM(Datos!L882&amp;""))&amp;"=",L$1007)),ISNUMBER(FIND(";"&amp;UPPER(TRIM(Datos!L882&amp;""))&amp;";",L$1007))),OR(UPPER(TRIM(Datos!L882&amp;""))="SÍ",UPPER(TRIM(Datos!L882&amp;""))="SI",UPPER(TRIM(Datos!L882&amp;""))="NO"),IF(ISNUMBER(Datos!L882),AND(OR(L$1005="",Datos!L882&gt;=L$1005),OR(L$1006="",Datos!L882&lt;=L$1006)),FALSE),TRUE))))</f>
        <v>0.0</v>
      </c>
      <c r="M882">
        <f>IF(Datos!M882="",0,IF(AND(M$1008&lt;&gt;"",Datos!M882=M$1008),0,IF(M$1004=0,0,1-CHOOSE(M$1004,IF(ISNUMBER(Datos!M882),AND(OR(M$1005="",Datos!M882&gt;=M$1005),OR(M$1006="",Datos!M882&lt;=M$1006)),FALSE),IF(ISNUMBER(Datos!M882),AND(Datos!M882=INT(Datos!M882),AND(OR(M$1005="",Datos!M882&gt;=M$1005),OR(M$1006="",Datos!M882&lt;=M$1006))),FALSE),OR(ISNUMBER(FIND(";"&amp;UPPER(TRIM(Datos!M882&amp;""))&amp;"=",M$1007)),ISNUMBER(FIND(";"&amp;UPPER(TRIM(Datos!M882&amp;""))&amp;";",M$1007))),OR(UPPER(TRIM(Datos!M882&amp;""))="SÍ",UPPER(TRIM(Datos!M882&amp;""))="SI",UPPER(TRIM(Datos!M882&amp;""))="NO"),IF(ISNUMBER(Datos!M882),AND(OR(M$1005="",Datos!M882&gt;=M$1005),OR(M$1006="",Datos!M882&lt;=M$1006)),FALSE),TRUE))))</f>
        <v>0.0</v>
      </c>
      <c r="N882">
        <f>IF(Datos!N882="",0,IF(AND(N$1008&lt;&gt;"",Datos!N882=N$1008),0,IF(N$1004=0,0,1-CHOOSE(N$1004,IF(ISNUMBER(Datos!N882),AND(OR(N$1005="",Datos!N882&gt;=N$1005),OR(N$1006="",Datos!N882&lt;=N$1006)),FALSE),IF(ISNUMBER(Datos!N882),AND(Datos!N882=INT(Datos!N882),AND(OR(N$1005="",Datos!N882&gt;=N$1005),OR(N$1006="",Datos!N882&lt;=N$1006))),FALSE),OR(ISNUMBER(FIND(";"&amp;UPPER(TRIM(Datos!N882&amp;""))&amp;"=",N$1007)),ISNUMBER(FIND(";"&amp;UPPER(TRIM(Datos!N882&amp;""))&amp;";",N$1007))),OR(UPPER(TRIM(Datos!N882&amp;""))="SÍ",UPPER(TRIM(Datos!N882&amp;""))="SI",UPPER(TRIM(Datos!N882&amp;""))="NO"),IF(ISNUMBER(Datos!N882),AND(OR(N$1005="",Datos!N882&gt;=N$1005),OR(N$1006="",Datos!N882&lt;=N$1006)),FALSE),TRUE))))</f>
        <v>0.0</v>
      </c>
      <c r="O882">
        <f>IF(Datos!O882="",0,IF(AND(O$1008&lt;&gt;"",Datos!O882=O$1008),0,IF(O$1004=0,0,1-CHOOSE(O$1004,IF(ISNUMBER(Datos!O882),AND(OR(O$1005="",Datos!O882&gt;=O$1005),OR(O$1006="",Datos!O882&lt;=O$1006)),FALSE),IF(ISNUMBER(Datos!O882),AND(Datos!O882=INT(Datos!O882),AND(OR(O$1005="",Datos!O882&gt;=O$1005),OR(O$1006="",Datos!O882&lt;=O$1006))),FALSE),OR(ISNUMBER(FIND(";"&amp;UPPER(TRIM(Datos!O882&amp;""))&amp;"=",O$1007)),ISNUMBER(FIND(";"&amp;UPPER(TRIM(Datos!O882&amp;""))&amp;";",O$1007))),OR(UPPER(TRIM(Datos!O882&amp;""))="SÍ",UPPER(TRIM(Datos!O882&amp;""))="SI",UPPER(TRIM(Datos!O882&amp;""))="NO"),IF(ISNUMBER(Datos!O882),AND(OR(O$1005="",Datos!O882&gt;=O$1005),OR(O$1006="",Datos!O882&lt;=O$1006)),FALSE),TRUE))))</f>
        <v>0.0</v>
      </c>
      <c r="P882">
        <f>IF(Datos!P882="",0,IF(AND(P$1008&lt;&gt;"",Datos!P882=P$1008),0,IF(P$1004=0,0,1-CHOOSE(P$1004,IF(ISNUMBER(Datos!P882),AND(OR(P$1005="",Datos!P882&gt;=P$1005),OR(P$1006="",Datos!P882&lt;=P$1006)),FALSE),IF(ISNUMBER(Datos!P882),AND(Datos!P882=INT(Datos!P882),AND(OR(P$1005="",Datos!P882&gt;=P$1005),OR(P$1006="",Datos!P882&lt;=P$1006))),FALSE),OR(ISNUMBER(FIND(";"&amp;UPPER(TRIM(Datos!P882&amp;""))&amp;"=",P$1007)),ISNUMBER(FIND(";"&amp;UPPER(TRIM(Datos!P882&amp;""))&amp;";",P$1007))),OR(UPPER(TRIM(Datos!P882&amp;""))="SÍ",UPPER(TRIM(Datos!P882&amp;""))="SI",UPPER(TRIM(Datos!P882&amp;""))="NO"),IF(ISNUMBER(Datos!P882),AND(OR(P$1005="",Datos!P882&gt;=P$1005),OR(P$1006="",Datos!P882&lt;=P$1006)),FALSE),TRUE))))</f>
        <v>0.0</v>
      </c>
      <c r="Q882">
        <f>IF(Datos!Q882="",0,IF(AND(Q$1008&lt;&gt;"",Datos!Q882=Q$1008),0,IF(Q$1004=0,0,1-CHOOSE(Q$1004,IF(ISNUMBER(Datos!Q882),AND(OR(Q$1005="",Datos!Q882&gt;=Q$1005),OR(Q$1006="",Datos!Q882&lt;=Q$1006)),FALSE),IF(ISNUMBER(Datos!Q882),AND(Datos!Q882=INT(Datos!Q882),AND(OR(Q$1005="",Datos!Q882&gt;=Q$1005),OR(Q$1006="",Datos!Q882&lt;=Q$1006))),FALSE),OR(ISNUMBER(FIND(";"&amp;UPPER(TRIM(Datos!Q882&amp;""))&amp;"=",Q$1007)),ISNUMBER(FIND(";"&amp;UPPER(TRIM(Datos!Q882&amp;""))&amp;";",Q$1007))),OR(UPPER(TRIM(Datos!Q882&amp;""))="SÍ",UPPER(TRIM(Datos!Q882&amp;""))="SI",UPPER(TRIM(Datos!Q882&amp;""))="NO"),IF(ISNUMBER(Datos!Q882),AND(OR(Q$1005="",Datos!Q882&gt;=Q$1005),OR(Q$1006="",Datos!Q882&lt;=Q$1006)),FALSE),TRUE))))</f>
        <v>0.0</v>
      </c>
      <c r="R882">
        <f>IF(Datos!R882="",0,IF(AND(R$1008&lt;&gt;"",Datos!R882=R$1008),0,IF(R$1004=0,0,1-CHOOSE(R$1004,IF(ISNUMBER(Datos!R882),AND(OR(R$1005="",Datos!R882&gt;=R$1005),OR(R$1006="",Datos!R882&lt;=R$1006)),FALSE),IF(ISNUMBER(Datos!R882),AND(Datos!R882=INT(Datos!R882),AND(OR(R$1005="",Datos!R882&gt;=R$1005),OR(R$1006="",Datos!R882&lt;=R$1006))),FALSE),OR(ISNUMBER(FIND(";"&amp;UPPER(TRIM(Datos!R882&amp;""))&amp;"=",R$1007)),ISNUMBER(FIND(";"&amp;UPPER(TRIM(Datos!R882&amp;""))&amp;";",R$1007))),OR(UPPER(TRIM(Datos!R882&amp;""))="SÍ",UPPER(TRIM(Datos!R882&amp;""))="SI",UPPER(TRIM(Datos!R882&amp;""))="NO"),IF(ISNUMBER(Datos!R882),AND(OR(R$1005="",Datos!R882&gt;=R$1005),OR(R$1006="",Datos!R882&lt;=R$1006)),FALSE),TRUE))))</f>
        <v>0.0</v>
      </c>
      <c r="S882">
        <f>IF(Datos!S882="",0,IF(AND(S$1008&lt;&gt;"",Datos!S882=S$1008),0,IF(S$1004=0,0,1-CHOOSE(S$1004,IF(ISNUMBER(Datos!S882),AND(OR(S$1005="",Datos!S882&gt;=S$1005),OR(S$1006="",Datos!S882&lt;=S$1006)),FALSE),IF(ISNUMBER(Datos!S882),AND(Datos!S882=INT(Datos!S882),AND(OR(S$1005="",Datos!S882&gt;=S$1005),OR(S$1006="",Datos!S882&lt;=S$1006))),FALSE),OR(ISNUMBER(FIND(";"&amp;UPPER(TRIM(Datos!S882&amp;""))&amp;"=",S$1007)),ISNUMBER(FIND(";"&amp;UPPER(TRIM(Datos!S882&amp;""))&amp;";",S$1007))),OR(UPPER(TRIM(Datos!S882&amp;""))="SÍ",UPPER(TRIM(Datos!S882&amp;""))="SI",UPPER(TRIM(Datos!S882&amp;""))="NO"),IF(ISNUMBER(Datos!S882),AND(OR(S$1005="",Datos!S882&gt;=S$1005),OR(S$1006="",Datos!S882&lt;=S$1006)),FALSE),TRUE))))</f>
        <v>0.0</v>
      </c>
      <c r="T882">
        <f>IF(Datos!T882="",0,IF(AND(T$1008&lt;&gt;"",Datos!T882=T$1008),0,IF(T$1004=0,0,1-CHOOSE(T$1004,IF(ISNUMBER(Datos!T882),AND(OR(T$1005="",Datos!T882&gt;=T$1005),OR(T$1006="",Datos!T882&lt;=T$1006)),FALSE),IF(ISNUMBER(Datos!T882),AND(Datos!T882=INT(Datos!T882),AND(OR(T$1005="",Datos!T882&gt;=T$1005),OR(T$1006="",Datos!T882&lt;=T$1006))),FALSE),OR(ISNUMBER(FIND(";"&amp;UPPER(TRIM(Datos!T882&amp;""))&amp;"=",T$1007)),ISNUMBER(FIND(";"&amp;UPPER(TRIM(Datos!T882&amp;""))&amp;";",T$1007))),OR(UPPER(TRIM(Datos!T882&amp;""))="SÍ",UPPER(TRIM(Datos!T882&amp;""))="SI",UPPER(TRIM(Datos!T882&amp;""))="NO"),IF(ISNUMBER(Datos!T882),AND(OR(T$1005="",Datos!T882&gt;=T$1005),OR(T$1006="",Datos!T882&lt;=T$1006)),FALSE),TRUE))))</f>
        <v>0.0</v>
      </c>
      <c r="U882">
        <f>IF(Datos!U882="",0,IF(AND(U$1008&lt;&gt;"",Datos!U882=U$1008),0,IF(U$1004=0,0,1-CHOOSE(U$1004,IF(ISNUMBER(Datos!U882),AND(OR(U$1005="",Datos!U882&gt;=U$1005),OR(U$1006="",Datos!U882&lt;=U$1006)),FALSE),IF(ISNUMBER(Datos!U882),AND(Datos!U882=INT(Datos!U882),AND(OR(U$1005="",Datos!U882&gt;=U$1005),OR(U$1006="",Datos!U882&lt;=U$1006))),FALSE),OR(ISNUMBER(FIND(";"&amp;UPPER(TRIM(Datos!U882&amp;""))&amp;"=",U$1007)),ISNUMBER(FIND(";"&amp;UPPER(TRIM(Datos!U882&amp;""))&amp;";",U$1007))),OR(UPPER(TRIM(Datos!U882&amp;""))="SÍ",UPPER(TRIM(Datos!U882&amp;""))="SI",UPPER(TRIM(Datos!U882&amp;""))="NO"),IF(ISNUMBER(Datos!U882),AND(OR(U$1005="",Datos!U882&gt;=U$1005),OR(U$1006="",Datos!U882&lt;=U$1006)),FALSE),TRUE))))</f>
        <v>0.0</v>
      </c>
      <c r="V882">
        <f>IF(Datos!V882="",0,IF(AND(V$1008&lt;&gt;"",Datos!V882=V$1008),0,IF(V$1004=0,0,1-CHOOSE(V$1004,IF(ISNUMBER(Datos!V882),AND(OR(V$1005="",Datos!V882&gt;=V$1005),OR(V$1006="",Datos!V882&lt;=V$1006)),FALSE),IF(ISNUMBER(Datos!V882),AND(Datos!V882=INT(Datos!V882),AND(OR(V$1005="",Datos!V882&gt;=V$1005),OR(V$1006="",Datos!V882&lt;=V$1006))),FALSE),OR(ISNUMBER(FIND(";"&amp;UPPER(TRIM(Datos!V882&amp;""))&amp;"=",V$1007)),ISNUMBER(FIND(";"&amp;UPPER(TRIM(Datos!V882&amp;""))&amp;";",V$1007))),OR(UPPER(TRIM(Datos!V882&amp;""))="SÍ",UPPER(TRIM(Datos!V882&amp;""))="SI",UPPER(TRIM(Datos!V882&amp;""))="NO"),IF(ISNUMBER(Datos!V882),AND(OR(V$1005="",Datos!V882&gt;=V$1005),OR(V$1006="",Datos!V882&lt;=V$1006)),FALSE),TRUE))))</f>
        <v>0.0</v>
      </c>
      <c r="W882">
        <f>IF(Datos!W882="",0,IF(AND(W$1008&lt;&gt;"",Datos!W882=W$1008),0,IF(W$1004=0,0,1-CHOOSE(W$1004,IF(ISNUMBER(Datos!W882),AND(OR(W$1005="",Datos!W882&gt;=W$1005),OR(W$1006="",Datos!W882&lt;=W$1006)),FALSE),IF(ISNUMBER(Datos!W882),AND(Datos!W882=INT(Datos!W882),AND(OR(W$1005="",Datos!W882&gt;=W$1005),OR(W$1006="",Datos!W882&lt;=W$1006))),FALSE),OR(ISNUMBER(FIND(";"&amp;UPPER(TRIM(Datos!W882&amp;""))&amp;"=",W$1007)),ISNUMBER(FIND(";"&amp;UPPER(TRIM(Datos!W882&amp;""))&amp;";",W$1007))),OR(UPPER(TRIM(Datos!W882&amp;""))="SÍ",UPPER(TRIM(Datos!W882&amp;""))="SI",UPPER(TRIM(Datos!W882&amp;""))="NO"),IF(ISNUMBER(Datos!W882),AND(OR(W$1005="",Datos!W882&gt;=W$1005),OR(W$1006="",Datos!W882&lt;=W$1006)),FALSE),TRUE))))</f>
        <v>0.0</v>
      </c>
      <c r="X882">
        <f>IF(Datos!X882="",0,IF(AND(X$1008&lt;&gt;"",Datos!X882=X$1008),0,IF(X$1004=0,0,1-CHOOSE(X$1004,IF(ISNUMBER(Datos!X882),AND(OR(X$1005="",Datos!X882&gt;=X$1005),OR(X$1006="",Datos!X882&lt;=X$1006)),FALSE),IF(ISNUMBER(Datos!X882),AND(Datos!X882=INT(Datos!X882),AND(OR(X$1005="",Datos!X882&gt;=X$1005),OR(X$1006="",Datos!X882&lt;=X$1006))),FALSE),OR(ISNUMBER(FIND(";"&amp;UPPER(TRIM(Datos!X882&amp;""))&amp;"=",X$1007)),ISNUMBER(FIND(";"&amp;UPPER(TRIM(Datos!X882&amp;""))&amp;";",X$1007))),OR(UPPER(TRIM(Datos!X882&amp;""))="SÍ",UPPER(TRIM(Datos!X882&amp;""))="SI",UPPER(TRIM(Datos!X882&amp;""))="NO"),IF(ISNUMBER(Datos!X882),AND(OR(X$1005="",Datos!X882&gt;=X$1005),OR(X$1006="",Datos!X882&lt;=X$1006)),FALSE),TRUE))))</f>
        <v>0.0</v>
      </c>
      <c r="Y882">
        <f>IF(Datos!Y882="",0,IF(AND(Y$1008&lt;&gt;"",Datos!Y882=Y$1008),0,IF(Y$1004=0,0,1-CHOOSE(Y$1004,IF(ISNUMBER(Datos!Y882),AND(OR(Y$1005="",Datos!Y882&gt;=Y$1005),OR(Y$1006="",Datos!Y882&lt;=Y$1006)),FALSE),IF(ISNUMBER(Datos!Y882),AND(Datos!Y882=INT(Datos!Y882),AND(OR(Y$1005="",Datos!Y882&gt;=Y$1005),OR(Y$1006="",Datos!Y882&lt;=Y$1006))),FALSE),OR(ISNUMBER(FIND(";"&amp;UPPER(TRIM(Datos!Y882&amp;""))&amp;"=",Y$1007)),ISNUMBER(FIND(";"&amp;UPPER(TRIM(Datos!Y882&amp;""))&amp;";",Y$1007))),OR(UPPER(TRIM(Datos!Y882&amp;""))="SÍ",UPPER(TRIM(Datos!Y882&amp;""))="SI",UPPER(TRIM(Datos!Y882&amp;""))="NO"),IF(ISNUMBER(Datos!Y882),AND(OR(Y$1005="",Datos!Y882&gt;=Y$1005),OR(Y$1006="",Datos!Y882&lt;=Y$1006)),FALSE),TRUE))))</f>
        <v>0.0</v>
      </c>
      <c r="Z882">
        <f>IF(Datos!Z882="",0,IF(AND(Z$1008&lt;&gt;"",Datos!Z882=Z$1008),0,IF(Z$1004=0,0,1-CHOOSE(Z$1004,IF(ISNUMBER(Datos!Z882),AND(OR(Z$1005="",Datos!Z882&gt;=Z$1005),OR(Z$1006="",Datos!Z882&lt;=Z$1006)),FALSE),IF(ISNUMBER(Datos!Z882),AND(Datos!Z882=INT(Datos!Z882),AND(OR(Z$1005="",Datos!Z882&gt;=Z$1005),OR(Z$1006="",Datos!Z882&lt;=Z$1006))),FALSE),OR(ISNUMBER(FIND(";"&amp;UPPER(TRIM(Datos!Z882&amp;""))&amp;"=",Z$1007)),ISNUMBER(FIND(";"&amp;UPPER(TRIM(Datos!Z882&amp;""))&amp;";",Z$1007))),OR(UPPER(TRIM(Datos!Z882&amp;""))="SÍ",UPPER(TRIM(Datos!Z882&amp;""))="SI",UPPER(TRIM(Datos!Z882&amp;""))="NO"),IF(ISNUMBER(Datos!Z882),AND(OR(Z$1005="",Datos!Z882&gt;=Z$1005),OR(Z$1006="",Datos!Z882&lt;=Z$1006)),FALSE),TRUE))))</f>
        <v>0.0</v>
      </c>
      <c r="AA882">
        <f>IF(Datos!AA882="",0,IF(AND(AA$1008&lt;&gt;"",Datos!AA882=AA$1008),0,IF(AA$1004=0,0,1-CHOOSE(AA$1004,IF(ISNUMBER(Datos!AA882),AND(OR(AA$1005="",Datos!AA882&gt;=AA$1005),OR(AA$1006="",Datos!AA882&lt;=AA$1006)),FALSE),IF(ISNUMBER(Datos!AA882),AND(Datos!AA882=INT(Datos!AA882),AND(OR(AA$1005="",Datos!AA882&gt;=AA$1005),OR(AA$1006="",Datos!AA882&lt;=AA$1006))),FALSE),OR(ISNUMBER(FIND(";"&amp;UPPER(TRIM(Datos!AA882&amp;""))&amp;"=",AA$1007)),ISNUMBER(FIND(";"&amp;UPPER(TRIM(Datos!AA882&amp;""))&amp;";",AA$1007))),OR(UPPER(TRIM(Datos!AA882&amp;""))="SÍ",UPPER(TRIM(Datos!AA882&amp;""))="SI",UPPER(TRIM(Datos!AA882&amp;""))="NO"),IF(ISNUMBER(Datos!AA882),AND(OR(AA$1005="",Datos!AA882&gt;=AA$1005),OR(AA$1006="",Datos!AA882&lt;=AA$1006)),FALSE),TRUE))))</f>
        <v>0.0</v>
      </c>
      <c r="AB882">
        <f>IF(Datos!AB882="",0,IF(AND(AB$1008&lt;&gt;"",Datos!AB882=AB$1008),0,IF(AB$1004=0,0,1-CHOOSE(AB$1004,IF(ISNUMBER(Datos!AB882),AND(OR(AB$1005="",Datos!AB882&gt;=AB$1005),OR(AB$1006="",Datos!AB882&lt;=AB$1006)),FALSE),IF(ISNUMBER(Datos!AB882),AND(Datos!AB882=INT(Datos!AB882),AND(OR(AB$1005="",Datos!AB882&gt;=AB$1005),OR(AB$1006="",Datos!AB882&lt;=AB$1006))),FALSE),OR(ISNUMBER(FIND(";"&amp;UPPER(TRIM(Datos!AB882&amp;""))&amp;"=",AB$1007)),ISNUMBER(FIND(";"&amp;UPPER(TRIM(Datos!AB882&amp;""))&amp;";",AB$1007))),OR(UPPER(TRIM(Datos!AB882&amp;""))="SÍ",UPPER(TRIM(Datos!AB882&amp;""))="SI",UPPER(TRIM(Datos!AB882&amp;""))="NO"),IF(ISNUMBER(Datos!AB882),AND(OR(AB$1005="",Datos!AB882&gt;=AB$1005),OR(AB$1006="",Datos!AB882&lt;=AB$1006)),FALSE),TRUE))))</f>
        <v>0.0</v>
      </c>
      <c r="AC882">
        <f>IF(Datos!AC882="",0,IF(AND(AC$1008&lt;&gt;"",Datos!AC882=AC$1008),0,IF(AC$1004=0,0,1-CHOOSE(AC$1004,IF(ISNUMBER(Datos!AC882),AND(OR(AC$1005="",Datos!AC882&gt;=AC$1005),OR(AC$1006="",Datos!AC882&lt;=AC$1006)),FALSE),IF(ISNUMBER(Datos!AC882),AND(Datos!AC882=INT(Datos!AC882),AND(OR(AC$1005="",Datos!AC882&gt;=AC$1005),OR(AC$1006="",Datos!AC882&lt;=AC$1006))),FALSE),OR(ISNUMBER(FIND(";"&amp;UPPER(TRIM(Datos!AC882&amp;""))&amp;"=",AC$1007)),ISNUMBER(FIND(";"&amp;UPPER(TRIM(Datos!AC882&amp;""))&amp;";",AC$1007))),OR(UPPER(TRIM(Datos!AC882&amp;""))="SÍ",UPPER(TRIM(Datos!AC882&amp;""))="SI",UPPER(TRIM(Datos!AC882&amp;""))="NO"),IF(ISNUMBER(Datos!AC882),AND(OR(AC$1005="",Datos!AC882&gt;=AC$1005),OR(AC$1006="",Datos!AC882&lt;=AC$1006)),FALSE),TRUE))))</f>
        <v>0.0</v>
      </c>
      <c r="AD882">
        <f>IF(Datos!AD882="",0,IF(AND(AD$1008&lt;&gt;"",Datos!AD882=AD$1008),0,IF(AD$1004=0,0,1-CHOOSE(AD$1004,IF(ISNUMBER(Datos!AD882),AND(OR(AD$1005="",Datos!AD882&gt;=AD$1005),OR(AD$1006="",Datos!AD882&lt;=AD$1006)),FALSE),IF(ISNUMBER(Datos!AD882),AND(Datos!AD882=INT(Datos!AD882),AND(OR(AD$1005="",Datos!AD882&gt;=AD$1005),OR(AD$1006="",Datos!AD882&lt;=AD$1006))),FALSE),OR(ISNUMBER(FIND(";"&amp;UPPER(TRIM(Datos!AD882&amp;""))&amp;"=",AD$1007)),ISNUMBER(FIND(";"&amp;UPPER(TRIM(Datos!AD882&amp;""))&amp;";",AD$1007))),OR(UPPER(TRIM(Datos!AD882&amp;""))="SÍ",UPPER(TRIM(Datos!AD882&amp;""))="SI",UPPER(TRIM(Datos!AD882&amp;""))="NO"),IF(ISNUMBER(Datos!AD882),AND(OR(AD$1005="",Datos!AD882&gt;=AD$1005),OR(AD$1006="",Datos!AD882&lt;=AD$1006)),FALSE),TRUE))))</f>
        <v>0.0</v>
      </c>
      <c r="AE882">
        <f>IF(Datos!AE882="",0,IF(AND(AE$1008&lt;&gt;"",Datos!AE882=AE$1008),0,IF(AE$1004=0,0,1-CHOOSE(AE$1004,IF(ISNUMBER(Datos!AE882),AND(OR(AE$1005="",Datos!AE882&gt;=AE$1005),OR(AE$1006="",Datos!AE882&lt;=AE$1006)),FALSE),IF(ISNUMBER(Datos!AE882),AND(Datos!AE882=INT(Datos!AE882),AND(OR(AE$1005="",Datos!AE882&gt;=AE$1005),OR(AE$1006="",Datos!AE882&lt;=AE$1006))),FALSE),OR(ISNUMBER(FIND(";"&amp;UPPER(TRIM(Datos!AE882&amp;""))&amp;"=",AE$1007)),ISNUMBER(FIND(";"&amp;UPPER(TRIM(Datos!AE882&amp;""))&amp;";",AE$1007))),OR(UPPER(TRIM(Datos!AE882&amp;""))="SÍ",UPPER(TRIM(Datos!AE882&amp;""))="SI",UPPER(TRIM(Datos!AE882&amp;""))="NO"),IF(ISNUMBER(Datos!AE882),AND(OR(AE$1005="",Datos!AE882&gt;=AE$1005),OR(AE$1006="",Datos!AE882&lt;=AE$1006)),FALSE),TRUE))))</f>
        <v>0.0</v>
      </c>
    </row>
    <row r="883" spans="2:31">
      <c r="B883">
        <f>IF(Datos!B883="",0,IF(AND(B$1008&lt;&gt;"",Datos!B883=B$1008),0,IF(B$1004=0,0,1-CHOOSE(B$1004,IF(ISNUMBER(Datos!B883),AND(OR(B$1005="",Datos!B883&gt;=B$1005),OR(B$1006="",Datos!B883&lt;=B$1006)),FALSE),IF(ISNUMBER(Datos!B883),AND(Datos!B883=INT(Datos!B883),AND(OR(B$1005="",Datos!B883&gt;=B$1005),OR(B$1006="",Datos!B883&lt;=B$1006))),FALSE),OR(ISNUMBER(FIND(";"&amp;UPPER(TRIM(Datos!B883&amp;""))&amp;"=",B$1007)),ISNUMBER(FIND(";"&amp;UPPER(TRIM(Datos!B883&amp;""))&amp;";",B$1007))),OR(UPPER(TRIM(Datos!B883&amp;""))="SÍ",UPPER(TRIM(Datos!B883&amp;""))="SI",UPPER(TRIM(Datos!B883&amp;""))="NO"),IF(ISNUMBER(Datos!B883),AND(OR(B$1005="",Datos!B883&gt;=B$1005),OR(B$1006="",Datos!B883&lt;=B$1006)),FALSE),TRUE))))</f>
        <v>0.0</v>
      </c>
      <c r="C883">
        <f>IF(Datos!C883="",0,IF(AND(C$1008&lt;&gt;"",Datos!C883=C$1008),0,IF(C$1004=0,0,1-CHOOSE(C$1004,IF(ISNUMBER(Datos!C883),AND(OR(C$1005="",Datos!C883&gt;=C$1005),OR(C$1006="",Datos!C883&lt;=C$1006)),FALSE),IF(ISNUMBER(Datos!C883),AND(Datos!C883=INT(Datos!C883),AND(OR(C$1005="",Datos!C883&gt;=C$1005),OR(C$1006="",Datos!C883&lt;=C$1006))),FALSE),OR(ISNUMBER(FIND(";"&amp;UPPER(TRIM(Datos!C883&amp;""))&amp;"=",C$1007)),ISNUMBER(FIND(";"&amp;UPPER(TRIM(Datos!C883&amp;""))&amp;";",C$1007))),OR(UPPER(TRIM(Datos!C883&amp;""))="SÍ",UPPER(TRIM(Datos!C883&amp;""))="SI",UPPER(TRIM(Datos!C883&amp;""))="NO"),IF(ISNUMBER(Datos!C883),AND(OR(C$1005="",Datos!C883&gt;=C$1005),OR(C$1006="",Datos!C883&lt;=C$1006)),FALSE),TRUE))))</f>
        <v>0.0</v>
      </c>
      <c r="D883">
        <f>IF(Datos!D883="",0,IF(AND(D$1008&lt;&gt;"",Datos!D883=D$1008),0,IF(D$1004=0,0,1-CHOOSE(D$1004,IF(ISNUMBER(Datos!D883),AND(OR(D$1005="",Datos!D883&gt;=D$1005),OR(D$1006="",Datos!D883&lt;=D$1006)),FALSE),IF(ISNUMBER(Datos!D883),AND(Datos!D883=INT(Datos!D883),AND(OR(D$1005="",Datos!D883&gt;=D$1005),OR(D$1006="",Datos!D883&lt;=D$1006))),FALSE),OR(ISNUMBER(FIND(";"&amp;UPPER(TRIM(Datos!D883&amp;""))&amp;"=",D$1007)),ISNUMBER(FIND(";"&amp;UPPER(TRIM(Datos!D883&amp;""))&amp;";",D$1007))),OR(UPPER(TRIM(Datos!D883&amp;""))="SÍ",UPPER(TRIM(Datos!D883&amp;""))="SI",UPPER(TRIM(Datos!D883&amp;""))="NO"),IF(ISNUMBER(Datos!D883),AND(OR(D$1005="",Datos!D883&gt;=D$1005),OR(D$1006="",Datos!D883&lt;=D$1006)),FALSE),TRUE))))</f>
        <v>0.0</v>
      </c>
      <c r="E883">
        <f>IF(Datos!E883="",0,IF(AND(E$1008&lt;&gt;"",Datos!E883=E$1008),0,IF(E$1004=0,0,1-CHOOSE(E$1004,IF(ISNUMBER(Datos!E883),AND(OR(E$1005="",Datos!E883&gt;=E$1005),OR(E$1006="",Datos!E883&lt;=E$1006)),FALSE),IF(ISNUMBER(Datos!E883),AND(Datos!E883=INT(Datos!E883),AND(OR(E$1005="",Datos!E883&gt;=E$1005),OR(E$1006="",Datos!E883&lt;=E$1006))),FALSE),OR(ISNUMBER(FIND(";"&amp;UPPER(TRIM(Datos!E883&amp;""))&amp;"=",E$1007)),ISNUMBER(FIND(";"&amp;UPPER(TRIM(Datos!E883&amp;""))&amp;";",E$1007))),OR(UPPER(TRIM(Datos!E883&amp;""))="SÍ",UPPER(TRIM(Datos!E883&amp;""))="SI",UPPER(TRIM(Datos!E883&amp;""))="NO"),IF(ISNUMBER(Datos!E883),AND(OR(E$1005="",Datos!E883&gt;=E$1005),OR(E$1006="",Datos!E883&lt;=E$1006)),FALSE),TRUE))))</f>
        <v>0.0</v>
      </c>
      <c r="F883">
        <f>IF(Datos!F883="",0,IF(AND(F$1008&lt;&gt;"",Datos!F883=F$1008),0,IF(F$1004=0,0,1-CHOOSE(F$1004,IF(ISNUMBER(Datos!F883),AND(OR(F$1005="",Datos!F883&gt;=F$1005),OR(F$1006="",Datos!F883&lt;=F$1006)),FALSE),IF(ISNUMBER(Datos!F883),AND(Datos!F883=INT(Datos!F883),AND(OR(F$1005="",Datos!F883&gt;=F$1005),OR(F$1006="",Datos!F883&lt;=F$1006))),FALSE),OR(ISNUMBER(FIND(";"&amp;UPPER(TRIM(Datos!F883&amp;""))&amp;"=",F$1007)),ISNUMBER(FIND(";"&amp;UPPER(TRIM(Datos!F883&amp;""))&amp;";",F$1007))),OR(UPPER(TRIM(Datos!F883&amp;""))="SÍ",UPPER(TRIM(Datos!F883&amp;""))="SI",UPPER(TRIM(Datos!F883&amp;""))="NO"),IF(ISNUMBER(Datos!F883),AND(OR(F$1005="",Datos!F883&gt;=F$1005),OR(F$1006="",Datos!F883&lt;=F$1006)),FALSE),TRUE))))</f>
        <v>0.0</v>
      </c>
      <c r="G883">
        <f>IF(Datos!G883="",0,IF(AND(G$1008&lt;&gt;"",Datos!G883=G$1008),0,IF(G$1004=0,0,1-CHOOSE(G$1004,IF(ISNUMBER(Datos!G883),AND(OR(G$1005="",Datos!G883&gt;=G$1005),OR(G$1006="",Datos!G883&lt;=G$1006)),FALSE),IF(ISNUMBER(Datos!G883),AND(Datos!G883=INT(Datos!G883),AND(OR(G$1005="",Datos!G883&gt;=G$1005),OR(G$1006="",Datos!G883&lt;=G$1006))),FALSE),OR(ISNUMBER(FIND(";"&amp;UPPER(TRIM(Datos!G883&amp;""))&amp;"=",G$1007)),ISNUMBER(FIND(";"&amp;UPPER(TRIM(Datos!G883&amp;""))&amp;";",G$1007))),OR(UPPER(TRIM(Datos!G883&amp;""))="SÍ",UPPER(TRIM(Datos!G883&amp;""))="SI",UPPER(TRIM(Datos!G883&amp;""))="NO"),IF(ISNUMBER(Datos!G883),AND(OR(G$1005="",Datos!G883&gt;=G$1005),OR(G$1006="",Datos!G883&lt;=G$1006)),FALSE),TRUE))))</f>
        <v>0.0</v>
      </c>
      <c r="H883">
        <f>IF(Datos!H883="",0,IF(AND(H$1008&lt;&gt;"",Datos!H883=H$1008),0,IF(H$1004=0,0,1-CHOOSE(H$1004,IF(ISNUMBER(Datos!H883),AND(OR(H$1005="",Datos!H883&gt;=H$1005),OR(H$1006="",Datos!H883&lt;=H$1006)),FALSE),IF(ISNUMBER(Datos!H883),AND(Datos!H883=INT(Datos!H883),AND(OR(H$1005="",Datos!H883&gt;=H$1005),OR(H$1006="",Datos!H883&lt;=H$1006))),FALSE),OR(ISNUMBER(FIND(";"&amp;UPPER(TRIM(Datos!H883&amp;""))&amp;"=",H$1007)),ISNUMBER(FIND(";"&amp;UPPER(TRIM(Datos!H883&amp;""))&amp;";",H$1007))),OR(UPPER(TRIM(Datos!H883&amp;""))="SÍ",UPPER(TRIM(Datos!H883&amp;""))="SI",UPPER(TRIM(Datos!H883&amp;""))="NO"),IF(ISNUMBER(Datos!H883),AND(OR(H$1005="",Datos!H883&gt;=H$1005),OR(H$1006="",Datos!H883&lt;=H$1006)),FALSE),TRUE))))</f>
        <v>0.0</v>
      </c>
      <c r="I883">
        <f>IF(Datos!I883="",0,IF(AND(I$1008&lt;&gt;"",Datos!I883=I$1008),0,IF(I$1004=0,0,1-CHOOSE(I$1004,IF(ISNUMBER(Datos!I883),AND(OR(I$1005="",Datos!I883&gt;=I$1005),OR(I$1006="",Datos!I883&lt;=I$1006)),FALSE),IF(ISNUMBER(Datos!I883),AND(Datos!I883=INT(Datos!I883),AND(OR(I$1005="",Datos!I883&gt;=I$1005),OR(I$1006="",Datos!I883&lt;=I$1006))),FALSE),OR(ISNUMBER(FIND(";"&amp;UPPER(TRIM(Datos!I883&amp;""))&amp;"=",I$1007)),ISNUMBER(FIND(";"&amp;UPPER(TRIM(Datos!I883&amp;""))&amp;";",I$1007))),OR(UPPER(TRIM(Datos!I883&amp;""))="SÍ",UPPER(TRIM(Datos!I883&amp;""))="SI",UPPER(TRIM(Datos!I883&amp;""))="NO"),IF(ISNUMBER(Datos!I883),AND(OR(I$1005="",Datos!I883&gt;=I$1005),OR(I$1006="",Datos!I883&lt;=I$1006)),FALSE),TRUE))))</f>
        <v>0.0</v>
      </c>
      <c r="J883">
        <f>IF(Datos!J883="",0,IF(AND(J$1008&lt;&gt;"",Datos!J883=J$1008),0,IF(J$1004=0,0,1-CHOOSE(J$1004,IF(ISNUMBER(Datos!J883),AND(OR(J$1005="",Datos!J883&gt;=J$1005),OR(J$1006="",Datos!J883&lt;=J$1006)),FALSE),IF(ISNUMBER(Datos!J883),AND(Datos!J883=INT(Datos!J883),AND(OR(J$1005="",Datos!J883&gt;=J$1005),OR(J$1006="",Datos!J883&lt;=J$1006))),FALSE),OR(ISNUMBER(FIND(";"&amp;UPPER(TRIM(Datos!J883&amp;""))&amp;"=",J$1007)),ISNUMBER(FIND(";"&amp;UPPER(TRIM(Datos!J883&amp;""))&amp;";",J$1007))),OR(UPPER(TRIM(Datos!J883&amp;""))="SÍ",UPPER(TRIM(Datos!J883&amp;""))="SI",UPPER(TRIM(Datos!J883&amp;""))="NO"),IF(ISNUMBER(Datos!J883),AND(OR(J$1005="",Datos!J883&gt;=J$1005),OR(J$1006="",Datos!J883&lt;=J$1006)),FALSE),TRUE))))</f>
        <v>0.0</v>
      </c>
      <c r="K883">
        <f>IF(Datos!K883="",0,IF(AND(K$1008&lt;&gt;"",Datos!K883=K$1008),0,IF(K$1004=0,0,1-CHOOSE(K$1004,IF(ISNUMBER(Datos!K883),AND(OR(K$1005="",Datos!K883&gt;=K$1005),OR(K$1006="",Datos!K883&lt;=K$1006)),FALSE),IF(ISNUMBER(Datos!K883),AND(Datos!K883=INT(Datos!K883),AND(OR(K$1005="",Datos!K883&gt;=K$1005),OR(K$1006="",Datos!K883&lt;=K$1006))),FALSE),OR(ISNUMBER(FIND(";"&amp;UPPER(TRIM(Datos!K883&amp;""))&amp;"=",K$1007)),ISNUMBER(FIND(";"&amp;UPPER(TRIM(Datos!K883&amp;""))&amp;";",K$1007))),OR(UPPER(TRIM(Datos!K883&amp;""))="SÍ",UPPER(TRIM(Datos!K883&amp;""))="SI",UPPER(TRIM(Datos!K883&amp;""))="NO"),IF(ISNUMBER(Datos!K883),AND(OR(K$1005="",Datos!K883&gt;=K$1005),OR(K$1006="",Datos!K883&lt;=K$1006)),FALSE),TRUE))))</f>
        <v>0.0</v>
      </c>
      <c r="L883">
        <f>IF(Datos!L883="",0,IF(AND(L$1008&lt;&gt;"",Datos!L883=L$1008),0,IF(L$1004=0,0,1-CHOOSE(L$1004,IF(ISNUMBER(Datos!L883),AND(OR(L$1005="",Datos!L883&gt;=L$1005),OR(L$1006="",Datos!L883&lt;=L$1006)),FALSE),IF(ISNUMBER(Datos!L883),AND(Datos!L883=INT(Datos!L883),AND(OR(L$1005="",Datos!L883&gt;=L$1005),OR(L$1006="",Datos!L883&lt;=L$1006))),FALSE),OR(ISNUMBER(FIND(";"&amp;UPPER(TRIM(Datos!L883&amp;""))&amp;"=",L$1007)),ISNUMBER(FIND(";"&amp;UPPER(TRIM(Datos!L883&amp;""))&amp;";",L$1007))),OR(UPPER(TRIM(Datos!L883&amp;""))="SÍ",UPPER(TRIM(Datos!L883&amp;""))="SI",UPPER(TRIM(Datos!L883&amp;""))="NO"),IF(ISNUMBER(Datos!L883),AND(OR(L$1005="",Datos!L883&gt;=L$1005),OR(L$1006="",Datos!L883&lt;=L$1006)),FALSE),TRUE))))</f>
        <v>0.0</v>
      </c>
      <c r="M883">
        <f>IF(Datos!M883="",0,IF(AND(M$1008&lt;&gt;"",Datos!M883=M$1008),0,IF(M$1004=0,0,1-CHOOSE(M$1004,IF(ISNUMBER(Datos!M883),AND(OR(M$1005="",Datos!M883&gt;=M$1005),OR(M$1006="",Datos!M883&lt;=M$1006)),FALSE),IF(ISNUMBER(Datos!M883),AND(Datos!M883=INT(Datos!M883),AND(OR(M$1005="",Datos!M883&gt;=M$1005),OR(M$1006="",Datos!M883&lt;=M$1006))),FALSE),OR(ISNUMBER(FIND(";"&amp;UPPER(TRIM(Datos!M883&amp;""))&amp;"=",M$1007)),ISNUMBER(FIND(";"&amp;UPPER(TRIM(Datos!M883&amp;""))&amp;";",M$1007))),OR(UPPER(TRIM(Datos!M883&amp;""))="SÍ",UPPER(TRIM(Datos!M883&amp;""))="SI",UPPER(TRIM(Datos!M883&amp;""))="NO"),IF(ISNUMBER(Datos!M883),AND(OR(M$1005="",Datos!M883&gt;=M$1005),OR(M$1006="",Datos!M883&lt;=M$1006)),FALSE),TRUE))))</f>
        <v>0.0</v>
      </c>
      <c r="N883">
        <f>IF(Datos!N883="",0,IF(AND(N$1008&lt;&gt;"",Datos!N883=N$1008),0,IF(N$1004=0,0,1-CHOOSE(N$1004,IF(ISNUMBER(Datos!N883),AND(OR(N$1005="",Datos!N883&gt;=N$1005),OR(N$1006="",Datos!N883&lt;=N$1006)),FALSE),IF(ISNUMBER(Datos!N883),AND(Datos!N883=INT(Datos!N883),AND(OR(N$1005="",Datos!N883&gt;=N$1005),OR(N$1006="",Datos!N883&lt;=N$1006))),FALSE),OR(ISNUMBER(FIND(";"&amp;UPPER(TRIM(Datos!N883&amp;""))&amp;"=",N$1007)),ISNUMBER(FIND(";"&amp;UPPER(TRIM(Datos!N883&amp;""))&amp;";",N$1007))),OR(UPPER(TRIM(Datos!N883&amp;""))="SÍ",UPPER(TRIM(Datos!N883&amp;""))="SI",UPPER(TRIM(Datos!N883&amp;""))="NO"),IF(ISNUMBER(Datos!N883),AND(OR(N$1005="",Datos!N883&gt;=N$1005),OR(N$1006="",Datos!N883&lt;=N$1006)),FALSE),TRUE))))</f>
        <v>0.0</v>
      </c>
      <c r="O883">
        <f>IF(Datos!O883="",0,IF(AND(O$1008&lt;&gt;"",Datos!O883=O$1008),0,IF(O$1004=0,0,1-CHOOSE(O$1004,IF(ISNUMBER(Datos!O883),AND(OR(O$1005="",Datos!O883&gt;=O$1005),OR(O$1006="",Datos!O883&lt;=O$1006)),FALSE),IF(ISNUMBER(Datos!O883),AND(Datos!O883=INT(Datos!O883),AND(OR(O$1005="",Datos!O883&gt;=O$1005),OR(O$1006="",Datos!O883&lt;=O$1006))),FALSE),OR(ISNUMBER(FIND(";"&amp;UPPER(TRIM(Datos!O883&amp;""))&amp;"=",O$1007)),ISNUMBER(FIND(";"&amp;UPPER(TRIM(Datos!O883&amp;""))&amp;";",O$1007))),OR(UPPER(TRIM(Datos!O883&amp;""))="SÍ",UPPER(TRIM(Datos!O883&amp;""))="SI",UPPER(TRIM(Datos!O883&amp;""))="NO"),IF(ISNUMBER(Datos!O883),AND(OR(O$1005="",Datos!O883&gt;=O$1005),OR(O$1006="",Datos!O883&lt;=O$1006)),FALSE),TRUE))))</f>
        <v>0.0</v>
      </c>
      <c r="P883">
        <f>IF(Datos!P883="",0,IF(AND(P$1008&lt;&gt;"",Datos!P883=P$1008),0,IF(P$1004=0,0,1-CHOOSE(P$1004,IF(ISNUMBER(Datos!P883),AND(OR(P$1005="",Datos!P883&gt;=P$1005),OR(P$1006="",Datos!P883&lt;=P$1006)),FALSE),IF(ISNUMBER(Datos!P883),AND(Datos!P883=INT(Datos!P883),AND(OR(P$1005="",Datos!P883&gt;=P$1005),OR(P$1006="",Datos!P883&lt;=P$1006))),FALSE),OR(ISNUMBER(FIND(";"&amp;UPPER(TRIM(Datos!P883&amp;""))&amp;"=",P$1007)),ISNUMBER(FIND(";"&amp;UPPER(TRIM(Datos!P883&amp;""))&amp;";",P$1007))),OR(UPPER(TRIM(Datos!P883&amp;""))="SÍ",UPPER(TRIM(Datos!P883&amp;""))="SI",UPPER(TRIM(Datos!P883&amp;""))="NO"),IF(ISNUMBER(Datos!P883),AND(OR(P$1005="",Datos!P883&gt;=P$1005),OR(P$1006="",Datos!P883&lt;=P$1006)),FALSE),TRUE))))</f>
        <v>0.0</v>
      </c>
      <c r="Q883">
        <f>IF(Datos!Q883="",0,IF(AND(Q$1008&lt;&gt;"",Datos!Q883=Q$1008),0,IF(Q$1004=0,0,1-CHOOSE(Q$1004,IF(ISNUMBER(Datos!Q883),AND(OR(Q$1005="",Datos!Q883&gt;=Q$1005),OR(Q$1006="",Datos!Q883&lt;=Q$1006)),FALSE),IF(ISNUMBER(Datos!Q883),AND(Datos!Q883=INT(Datos!Q883),AND(OR(Q$1005="",Datos!Q883&gt;=Q$1005),OR(Q$1006="",Datos!Q883&lt;=Q$1006))),FALSE),OR(ISNUMBER(FIND(";"&amp;UPPER(TRIM(Datos!Q883&amp;""))&amp;"=",Q$1007)),ISNUMBER(FIND(";"&amp;UPPER(TRIM(Datos!Q883&amp;""))&amp;";",Q$1007))),OR(UPPER(TRIM(Datos!Q883&amp;""))="SÍ",UPPER(TRIM(Datos!Q883&amp;""))="SI",UPPER(TRIM(Datos!Q883&amp;""))="NO"),IF(ISNUMBER(Datos!Q883),AND(OR(Q$1005="",Datos!Q883&gt;=Q$1005),OR(Q$1006="",Datos!Q883&lt;=Q$1006)),FALSE),TRUE))))</f>
        <v>0.0</v>
      </c>
      <c r="R883">
        <f>IF(Datos!R883="",0,IF(AND(R$1008&lt;&gt;"",Datos!R883=R$1008),0,IF(R$1004=0,0,1-CHOOSE(R$1004,IF(ISNUMBER(Datos!R883),AND(OR(R$1005="",Datos!R883&gt;=R$1005),OR(R$1006="",Datos!R883&lt;=R$1006)),FALSE),IF(ISNUMBER(Datos!R883),AND(Datos!R883=INT(Datos!R883),AND(OR(R$1005="",Datos!R883&gt;=R$1005),OR(R$1006="",Datos!R883&lt;=R$1006))),FALSE),OR(ISNUMBER(FIND(";"&amp;UPPER(TRIM(Datos!R883&amp;""))&amp;"=",R$1007)),ISNUMBER(FIND(";"&amp;UPPER(TRIM(Datos!R883&amp;""))&amp;";",R$1007))),OR(UPPER(TRIM(Datos!R883&amp;""))="SÍ",UPPER(TRIM(Datos!R883&amp;""))="SI",UPPER(TRIM(Datos!R883&amp;""))="NO"),IF(ISNUMBER(Datos!R883),AND(OR(R$1005="",Datos!R883&gt;=R$1005),OR(R$1006="",Datos!R883&lt;=R$1006)),FALSE),TRUE))))</f>
        <v>0.0</v>
      </c>
      <c r="S883">
        <f>IF(Datos!S883="",0,IF(AND(S$1008&lt;&gt;"",Datos!S883=S$1008),0,IF(S$1004=0,0,1-CHOOSE(S$1004,IF(ISNUMBER(Datos!S883),AND(OR(S$1005="",Datos!S883&gt;=S$1005),OR(S$1006="",Datos!S883&lt;=S$1006)),FALSE),IF(ISNUMBER(Datos!S883),AND(Datos!S883=INT(Datos!S883),AND(OR(S$1005="",Datos!S883&gt;=S$1005),OR(S$1006="",Datos!S883&lt;=S$1006))),FALSE),OR(ISNUMBER(FIND(";"&amp;UPPER(TRIM(Datos!S883&amp;""))&amp;"=",S$1007)),ISNUMBER(FIND(";"&amp;UPPER(TRIM(Datos!S883&amp;""))&amp;";",S$1007))),OR(UPPER(TRIM(Datos!S883&amp;""))="SÍ",UPPER(TRIM(Datos!S883&amp;""))="SI",UPPER(TRIM(Datos!S883&amp;""))="NO"),IF(ISNUMBER(Datos!S883),AND(OR(S$1005="",Datos!S883&gt;=S$1005),OR(S$1006="",Datos!S883&lt;=S$1006)),FALSE),TRUE))))</f>
        <v>0.0</v>
      </c>
      <c r="T883">
        <f>IF(Datos!T883="",0,IF(AND(T$1008&lt;&gt;"",Datos!T883=T$1008),0,IF(T$1004=0,0,1-CHOOSE(T$1004,IF(ISNUMBER(Datos!T883),AND(OR(T$1005="",Datos!T883&gt;=T$1005),OR(T$1006="",Datos!T883&lt;=T$1006)),FALSE),IF(ISNUMBER(Datos!T883),AND(Datos!T883=INT(Datos!T883),AND(OR(T$1005="",Datos!T883&gt;=T$1005),OR(T$1006="",Datos!T883&lt;=T$1006))),FALSE),OR(ISNUMBER(FIND(";"&amp;UPPER(TRIM(Datos!T883&amp;""))&amp;"=",T$1007)),ISNUMBER(FIND(";"&amp;UPPER(TRIM(Datos!T883&amp;""))&amp;";",T$1007))),OR(UPPER(TRIM(Datos!T883&amp;""))="SÍ",UPPER(TRIM(Datos!T883&amp;""))="SI",UPPER(TRIM(Datos!T883&amp;""))="NO"),IF(ISNUMBER(Datos!T883),AND(OR(T$1005="",Datos!T883&gt;=T$1005),OR(T$1006="",Datos!T883&lt;=T$1006)),FALSE),TRUE))))</f>
        <v>0.0</v>
      </c>
      <c r="U883">
        <f>IF(Datos!U883="",0,IF(AND(U$1008&lt;&gt;"",Datos!U883=U$1008),0,IF(U$1004=0,0,1-CHOOSE(U$1004,IF(ISNUMBER(Datos!U883),AND(OR(U$1005="",Datos!U883&gt;=U$1005),OR(U$1006="",Datos!U883&lt;=U$1006)),FALSE),IF(ISNUMBER(Datos!U883),AND(Datos!U883=INT(Datos!U883),AND(OR(U$1005="",Datos!U883&gt;=U$1005),OR(U$1006="",Datos!U883&lt;=U$1006))),FALSE),OR(ISNUMBER(FIND(";"&amp;UPPER(TRIM(Datos!U883&amp;""))&amp;"=",U$1007)),ISNUMBER(FIND(";"&amp;UPPER(TRIM(Datos!U883&amp;""))&amp;";",U$1007))),OR(UPPER(TRIM(Datos!U883&amp;""))="SÍ",UPPER(TRIM(Datos!U883&amp;""))="SI",UPPER(TRIM(Datos!U883&amp;""))="NO"),IF(ISNUMBER(Datos!U883),AND(OR(U$1005="",Datos!U883&gt;=U$1005),OR(U$1006="",Datos!U883&lt;=U$1006)),FALSE),TRUE))))</f>
        <v>0.0</v>
      </c>
      <c r="V883">
        <f>IF(Datos!V883="",0,IF(AND(V$1008&lt;&gt;"",Datos!V883=V$1008),0,IF(V$1004=0,0,1-CHOOSE(V$1004,IF(ISNUMBER(Datos!V883),AND(OR(V$1005="",Datos!V883&gt;=V$1005),OR(V$1006="",Datos!V883&lt;=V$1006)),FALSE),IF(ISNUMBER(Datos!V883),AND(Datos!V883=INT(Datos!V883),AND(OR(V$1005="",Datos!V883&gt;=V$1005),OR(V$1006="",Datos!V883&lt;=V$1006))),FALSE),OR(ISNUMBER(FIND(";"&amp;UPPER(TRIM(Datos!V883&amp;""))&amp;"=",V$1007)),ISNUMBER(FIND(";"&amp;UPPER(TRIM(Datos!V883&amp;""))&amp;";",V$1007))),OR(UPPER(TRIM(Datos!V883&amp;""))="SÍ",UPPER(TRIM(Datos!V883&amp;""))="SI",UPPER(TRIM(Datos!V883&amp;""))="NO"),IF(ISNUMBER(Datos!V883),AND(OR(V$1005="",Datos!V883&gt;=V$1005),OR(V$1006="",Datos!V883&lt;=V$1006)),FALSE),TRUE))))</f>
        <v>0.0</v>
      </c>
      <c r="W883">
        <f>IF(Datos!W883="",0,IF(AND(W$1008&lt;&gt;"",Datos!W883=W$1008),0,IF(W$1004=0,0,1-CHOOSE(W$1004,IF(ISNUMBER(Datos!W883),AND(OR(W$1005="",Datos!W883&gt;=W$1005),OR(W$1006="",Datos!W883&lt;=W$1006)),FALSE),IF(ISNUMBER(Datos!W883),AND(Datos!W883=INT(Datos!W883),AND(OR(W$1005="",Datos!W883&gt;=W$1005),OR(W$1006="",Datos!W883&lt;=W$1006))),FALSE),OR(ISNUMBER(FIND(";"&amp;UPPER(TRIM(Datos!W883&amp;""))&amp;"=",W$1007)),ISNUMBER(FIND(";"&amp;UPPER(TRIM(Datos!W883&amp;""))&amp;";",W$1007))),OR(UPPER(TRIM(Datos!W883&amp;""))="SÍ",UPPER(TRIM(Datos!W883&amp;""))="SI",UPPER(TRIM(Datos!W883&amp;""))="NO"),IF(ISNUMBER(Datos!W883),AND(OR(W$1005="",Datos!W883&gt;=W$1005),OR(W$1006="",Datos!W883&lt;=W$1006)),FALSE),TRUE))))</f>
        <v>0.0</v>
      </c>
      <c r="X883">
        <f>IF(Datos!X883="",0,IF(AND(X$1008&lt;&gt;"",Datos!X883=X$1008),0,IF(X$1004=0,0,1-CHOOSE(X$1004,IF(ISNUMBER(Datos!X883),AND(OR(X$1005="",Datos!X883&gt;=X$1005),OR(X$1006="",Datos!X883&lt;=X$1006)),FALSE),IF(ISNUMBER(Datos!X883),AND(Datos!X883=INT(Datos!X883),AND(OR(X$1005="",Datos!X883&gt;=X$1005),OR(X$1006="",Datos!X883&lt;=X$1006))),FALSE),OR(ISNUMBER(FIND(";"&amp;UPPER(TRIM(Datos!X883&amp;""))&amp;"=",X$1007)),ISNUMBER(FIND(";"&amp;UPPER(TRIM(Datos!X883&amp;""))&amp;";",X$1007))),OR(UPPER(TRIM(Datos!X883&amp;""))="SÍ",UPPER(TRIM(Datos!X883&amp;""))="SI",UPPER(TRIM(Datos!X883&amp;""))="NO"),IF(ISNUMBER(Datos!X883),AND(OR(X$1005="",Datos!X883&gt;=X$1005),OR(X$1006="",Datos!X883&lt;=X$1006)),FALSE),TRUE))))</f>
        <v>0.0</v>
      </c>
      <c r="Y883">
        <f>IF(Datos!Y883="",0,IF(AND(Y$1008&lt;&gt;"",Datos!Y883=Y$1008),0,IF(Y$1004=0,0,1-CHOOSE(Y$1004,IF(ISNUMBER(Datos!Y883),AND(OR(Y$1005="",Datos!Y883&gt;=Y$1005),OR(Y$1006="",Datos!Y883&lt;=Y$1006)),FALSE),IF(ISNUMBER(Datos!Y883),AND(Datos!Y883=INT(Datos!Y883),AND(OR(Y$1005="",Datos!Y883&gt;=Y$1005),OR(Y$1006="",Datos!Y883&lt;=Y$1006))),FALSE),OR(ISNUMBER(FIND(";"&amp;UPPER(TRIM(Datos!Y883&amp;""))&amp;"=",Y$1007)),ISNUMBER(FIND(";"&amp;UPPER(TRIM(Datos!Y883&amp;""))&amp;";",Y$1007))),OR(UPPER(TRIM(Datos!Y883&amp;""))="SÍ",UPPER(TRIM(Datos!Y883&amp;""))="SI",UPPER(TRIM(Datos!Y883&amp;""))="NO"),IF(ISNUMBER(Datos!Y883),AND(OR(Y$1005="",Datos!Y883&gt;=Y$1005),OR(Y$1006="",Datos!Y883&lt;=Y$1006)),FALSE),TRUE))))</f>
        <v>0.0</v>
      </c>
      <c r="Z883">
        <f>IF(Datos!Z883="",0,IF(AND(Z$1008&lt;&gt;"",Datos!Z883=Z$1008),0,IF(Z$1004=0,0,1-CHOOSE(Z$1004,IF(ISNUMBER(Datos!Z883),AND(OR(Z$1005="",Datos!Z883&gt;=Z$1005),OR(Z$1006="",Datos!Z883&lt;=Z$1006)),FALSE),IF(ISNUMBER(Datos!Z883),AND(Datos!Z883=INT(Datos!Z883),AND(OR(Z$1005="",Datos!Z883&gt;=Z$1005),OR(Z$1006="",Datos!Z883&lt;=Z$1006))),FALSE),OR(ISNUMBER(FIND(";"&amp;UPPER(TRIM(Datos!Z883&amp;""))&amp;"=",Z$1007)),ISNUMBER(FIND(";"&amp;UPPER(TRIM(Datos!Z883&amp;""))&amp;";",Z$1007))),OR(UPPER(TRIM(Datos!Z883&amp;""))="SÍ",UPPER(TRIM(Datos!Z883&amp;""))="SI",UPPER(TRIM(Datos!Z883&amp;""))="NO"),IF(ISNUMBER(Datos!Z883),AND(OR(Z$1005="",Datos!Z883&gt;=Z$1005),OR(Z$1006="",Datos!Z883&lt;=Z$1006)),FALSE),TRUE))))</f>
        <v>0.0</v>
      </c>
      <c r="AA883">
        <f>IF(Datos!AA883="",0,IF(AND(AA$1008&lt;&gt;"",Datos!AA883=AA$1008),0,IF(AA$1004=0,0,1-CHOOSE(AA$1004,IF(ISNUMBER(Datos!AA883),AND(OR(AA$1005="",Datos!AA883&gt;=AA$1005),OR(AA$1006="",Datos!AA883&lt;=AA$1006)),FALSE),IF(ISNUMBER(Datos!AA883),AND(Datos!AA883=INT(Datos!AA883),AND(OR(AA$1005="",Datos!AA883&gt;=AA$1005),OR(AA$1006="",Datos!AA883&lt;=AA$1006))),FALSE),OR(ISNUMBER(FIND(";"&amp;UPPER(TRIM(Datos!AA883&amp;""))&amp;"=",AA$1007)),ISNUMBER(FIND(";"&amp;UPPER(TRIM(Datos!AA883&amp;""))&amp;";",AA$1007))),OR(UPPER(TRIM(Datos!AA883&amp;""))="SÍ",UPPER(TRIM(Datos!AA883&amp;""))="SI",UPPER(TRIM(Datos!AA883&amp;""))="NO"),IF(ISNUMBER(Datos!AA883),AND(OR(AA$1005="",Datos!AA883&gt;=AA$1005),OR(AA$1006="",Datos!AA883&lt;=AA$1006)),FALSE),TRUE))))</f>
        <v>0.0</v>
      </c>
      <c r="AB883">
        <f>IF(Datos!AB883="",0,IF(AND(AB$1008&lt;&gt;"",Datos!AB883=AB$1008),0,IF(AB$1004=0,0,1-CHOOSE(AB$1004,IF(ISNUMBER(Datos!AB883),AND(OR(AB$1005="",Datos!AB883&gt;=AB$1005),OR(AB$1006="",Datos!AB883&lt;=AB$1006)),FALSE),IF(ISNUMBER(Datos!AB883),AND(Datos!AB883=INT(Datos!AB883),AND(OR(AB$1005="",Datos!AB883&gt;=AB$1005),OR(AB$1006="",Datos!AB883&lt;=AB$1006))),FALSE),OR(ISNUMBER(FIND(";"&amp;UPPER(TRIM(Datos!AB883&amp;""))&amp;"=",AB$1007)),ISNUMBER(FIND(";"&amp;UPPER(TRIM(Datos!AB883&amp;""))&amp;";",AB$1007))),OR(UPPER(TRIM(Datos!AB883&amp;""))="SÍ",UPPER(TRIM(Datos!AB883&amp;""))="SI",UPPER(TRIM(Datos!AB883&amp;""))="NO"),IF(ISNUMBER(Datos!AB883),AND(OR(AB$1005="",Datos!AB883&gt;=AB$1005),OR(AB$1006="",Datos!AB883&lt;=AB$1006)),FALSE),TRUE))))</f>
        <v>0.0</v>
      </c>
      <c r="AC883">
        <f>IF(Datos!AC883="",0,IF(AND(AC$1008&lt;&gt;"",Datos!AC883=AC$1008),0,IF(AC$1004=0,0,1-CHOOSE(AC$1004,IF(ISNUMBER(Datos!AC883),AND(OR(AC$1005="",Datos!AC883&gt;=AC$1005),OR(AC$1006="",Datos!AC883&lt;=AC$1006)),FALSE),IF(ISNUMBER(Datos!AC883),AND(Datos!AC883=INT(Datos!AC883),AND(OR(AC$1005="",Datos!AC883&gt;=AC$1005),OR(AC$1006="",Datos!AC883&lt;=AC$1006))),FALSE),OR(ISNUMBER(FIND(";"&amp;UPPER(TRIM(Datos!AC883&amp;""))&amp;"=",AC$1007)),ISNUMBER(FIND(";"&amp;UPPER(TRIM(Datos!AC883&amp;""))&amp;";",AC$1007))),OR(UPPER(TRIM(Datos!AC883&amp;""))="SÍ",UPPER(TRIM(Datos!AC883&amp;""))="SI",UPPER(TRIM(Datos!AC883&amp;""))="NO"),IF(ISNUMBER(Datos!AC883),AND(OR(AC$1005="",Datos!AC883&gt;=AC$1005),OR(AC$1006="",Datos!AC883&lt;=AC$1006)),FALSE),TRUE))))</f>
        <v>0.0</v>
      </c>
      <c r="AD883">
        <f>IF(Datos!AD883="",0,IF(AND(AD$1008&lt;&gt;"",Datos!AD883=AD$1008),0,IF(AD$1004=0,0,1-CHOOSE(AD$1004,IF(ISNUMBER(Datos!AD883),AND(OR(AD$1005="",Datos!AD883&gt;=AD$1005),OR(AD$1006="",Datos!AD883&lt;=AD$1006)),FALSE),IF(ISNUMBER(Datos!AD883),AND(Datos!AD883=INT(Datos!AD883),AND(OR(AD$1005="",Datos!AD883&gt;=AD$1005),OR(AD$1006="",Datos!AD883&lt;=AD$1006))),FALSE),OR(ISNUMBER(FIND(";"&amp;UPPER(TRIM(Datos!AD883&amp;""))&amp;"=",AD$1007)),ISNUMBER(FIND(";"&amp;UPPER(TRIM(Datos!AD883&amp;""))&amp;";",AD$1007))),OR(UPPER(TRIM(Datos!AD883&amp;""))="SÍ",UPPER(TRIM(Datos!AD883&amp;""))="SI",UPPER(TRIM(Datos!AD883&amp;""))="NO"),IF(ISNUMBER(Datos!AD883),AND(OR(AD$1005="",Datos!AD883&gt;=AD$1005),OR(AD$1006="",Datos!AD883&lt;=AD$1006)),FALSE),TRUE))))</f>
        <v>0.0</v>
      </c>
      <c r="AE883">
        <f>IF(Datos!AE883="",0,IF(AND(AE$1008&lt;&gt;"",Datos!AE883=AE$1008),0,IF(AE$1004=0,0,1-CHOOSE(AE$1004,IF(ISNUMBER(Datos!AE883),AND(OR(AE$1005="",Datos!AE883&gt;=AE$1005),OR(AE$1006="",Datos!AE883&lt;=AE$1006)),FALSE),IF(ISNUMBER(Datos!AE883),AND(Datos!AE883=INT(Datos!AE883),AND(OR(AE$1005="",Datos!AE883&gt;=AE$1005),OR(AE$1006="",Datos!AE883&lt;=AE$1006))),FALSE),OR(ISNUMBER(FIND(";"&amp;UPPER(TRIM(Datos!AE883&amp;""))&amp;"=",AE$1007)),ISNUMBER(FIND(";"&amp;UPPER(TRIM(Datos!AE883&amp;""))&amp;";",AE$1007))),OR(UPPER(TRIM(Datos!AE883&amp;""))="SÍ",UPPER(TRIM(Datos!AE883&amp;""))="SI",UPPER(TRIM(Datos!AE883&amp;""))="NO"),IF(ISNUMBER(Datos!AE883),AND(OR(AE$1005="",Datos!AE883&gt;=AE$1005),OR(AE$1006="",Datos!AE883&lt;=AE$1006)),FALSE),TRUE))))</f>
        <v>0.0</v>
      </c>
    </row>
    <row r="884" spans="2:31">
      <c r="B884">
        <f>IF(Datos!B884="",0,IF(AND(B$1008&lt;&gt;"",Datos!B884=B$1008),0,IF(B$1004=0,0,1-CHOOSE(B$1004,IF(ISNUMBER(Datos!B884),AND(OR(B$1005="",Datos!B884&gt;=B$1005),OR(B$1006="",Datos!B884&lt;=B$1006)),FALSE),IF(ISNUMBER(Datos!B884),AND(Datos!B884=INT(Datos!B884),AND(OR(B$1005="",Datos!B884&gt;=B$1005),OR(B$1006="",Datos!B884&lt;=B$1006))),FALSE),OR(ISNUMBER(FIND(";"&amp;UPPER(TRIM(Datos!B884&amp;""))&amp;"=",B$1007)),ISNUMBER(FIND(";"&amp;UPPER(TRIM(Datos!B884&amp;""))&amp;";",B$1007))),OR(UPPER(TRIM(Datos!B884&amp;""))="SÍ",UPPER(TRIM(Datos!B884&amp;""))="SI",UPPER(TRIM(Datos!B884&amp;""))="NO"),IF(ISNUMBER(Datos!B884),AND(OR(B$1005="",Datos!B884&gt;=B$1005),OR(B$1006="",Datos!B884&lt;=B$1006)),FALSE),TRUE))))</f>
        <v>0.0</v>
      </c>
      <c r="C884">
        <f>IF(Datos!C884="",0,IF(AND(C$1008&lt;&gt;"",Datos!C884=C$1008),0,IF(C$1004=0,0,1-CHOOSE(C$1004,IF(ISNUMBER(Datos!C884),AND(OR(C$1005="",Datos!C884&gt;=C$1005),OR(C$1006="",Datos!C884&lt;=C$1006)),FALSE),IF(ISNUMBER(Datos!C884),AND(Datos!C884=INT(Datos!C884),AND(OR(C$1005="",Datos!C884&gt;=C$1005),OR(C$1006="",Datos!C884&lt;=C$1006))),FALSE),OR(ISNUMBER(FIND(";"&amp;UPPER(TRIM(Datos!C884&amp;""))&amp;"=",C$1007)),ISNUMBER(FIND(";"&amp;UPPER(TRIM(Datos!C884&amp;""))&amp;";",C$1007))),OR(UPPER(TRIM(Datos!C884&amp;""))="SÍ",UPPER(TRIM(Datos!C884&amp;""))="SI",UPPER(TRIM(Datos!C884&amp;""))="NO"),IF(ISNUMBER(Datos!C884),AND(OR(C$1005="",Datos!C884&gt;=C$1005),OR(C$1006="",Datos!C884&lt;=C$1006)),FALSE),TRUE))))</f>
        <v>0.0</v>
      </c>
      <c r="D884">
        <f>IF(Datos!D884="",0,IF(AND(D$1008&lt;&gt;"",Datos!D884=D$1008),0,IF(D$1004=0,0,1-CHOOSE(D$1004,IF(ISNUMBER(Datos!D884),AND(OR(D$1005="",Datos!D884&gt;=D$1005),OR(D$1006="",Datos!D884&lt;=D$1006)),FALSE),IF(ISNUMBER(Datos!D884),AND(Datos!D884=INT(Datos!D884),AND(OR(D$1005="",Datos!D884&gt;=D$1005),OR(D$1006="",Datos!D884&lt;=D$1006))),FALSE),OR(ISNUMBER(FIND(";"&amp;UPPER(TRIM(Datos!D884&amp;""))&amp;"=",D$1007)),ISNUMBER(FIND(";"&amp;UPPER(TRIM(Datos!D884&amp;""))&amp;";",D$1007))),OR(UPPER(TRIM(Datos!D884&amp;""))="SÍ",UPPER(TRIM(Datos!D884&amp;""))="SI",UPPER(TRIM(Datos!D884&amp;""))="NO"),IF(ISNUMBER(Datos!D884),AND(OR(D$1005="",Datos!D884&gt;=D$1005),OR(D$1006="",Datos!D884&lt;=D$1006)),FALSE),TRUE))))</f>
        <v>0.0</v>
      </c>
      <c r="E884">
        <f>IF(Datos!E884="",0,IF(AND(E$1008&lt;&gt;"",Datos!E884=E$1008),0,IF(E$1004=0,0,1-CHOOSE(E$1004,IF(ISNUMBER(Datos!E884),AND(OR(E$1005="",Datos!E884&gt;=E$1005),OR(E$1006="",Datos!E884&lt;=E$1006)),FALSE),IF(ISNUMBER(Datos!E884),AND(Datos!E884=INT(Datos!E884),AND(OR(E$1005="",Datos!E884&gt;=E$1005),OR(E$1006="",Datos!E884&lt;=E$1006))),FALSE),OR(ISNUMBER(FIND(";"&amp;UPPER(TRIM(Datos!E884&amp;""))&amp;"=",E$1007)),ISNUMBER(FIND(";"&amp;UPPER(TRIM(Datos!E884&amp;""))&amp;";",E$1007))),OR(UPPER(TRIM(Datos!E884&amp;""))="SÍ",UPPER(TRIM(Datos!E884&amp;""))="SI",UPPER(TRIM(Datos!E884&amp;""))="NO"),IF(ISNUMBER(Datos!E884),AND(OR(E$1005="",Datos!E884&gt;=E$1005),OR(E$1006="",Datos!E884&lt;=E$1006)),FALSE),TRUE))))</f>
        <v>0.0</v>
      </c>
      <c r="F884">
        <f>IF(Datos!F884="",0,IF(AND(F$1008&lt;&gt;"",Datos!F884=F$1008),0,IF(F$1004=0,0,1-CHOOSE(F$1004,IF(ISNUMBER(Datos!F884),AND(OR(F$1005="",Datos!F884&gt;=F$1005),OR(F$1006="",Datos!F884&lt;=F$1006)),FALSE),IF(ISNUMBER(Datos!F884),AND(Datos!F884=INT(Datos!F884),AND(OR(F$1005="",Datos!F884&gt;=F$1005),OR(F$1006="",Datos!F884&lt;=F$1006))),FALSE),OR(ISNUMBER(FIND(";"&amp;UPPER(TRIM(Datos!F884&amp;""))&amp;"=",F$1007)),ISNUMBER(FIND(";"&amp;UPPER(TRIM(Datos!F884&amp;""))&amp;";",F$1007))),OR(UPPER(TRIM(Datos!F884&amp;""))="SÍ",UPPER(TRIM(Datos!F884&amp;""))="SI",UPPER(TRIM(Datos!F884&amp;""))="NO"),IF(ISNUMBER(Datos!F884),AND(OR(F$1005="",Datos!F884&gt;=F$1005),OR(F$1006="",Datos!F884&lt;=F$1006)),FALSE),TRUE))))</f>
        <v>0.0</v>
      </c>
      <c r="G884">
        <f>IF(Datos!G884="",0,IF(AND(G$1008&lt;&gt;"",Datos!G884=G$1008),0,IF(G$1004=0,0,1-CHOOSE(G$1004,IF(ISNUMBER(Datos!G884),AND(OR(G$1005="",Datos!G884&gt;=G$1005),OR(G$1006="",Datos!G884&lt;=G$1006)),FALSE),IF(ISNUMBER(Datos!G884),AND(Datos!G884=INT(Datos!G884),AND(OR(G$1005="",Datos!G884&gt;=G$1005),OR(G$1006="",Datos!G884&lt;=G$1006))),FALSE),OR(ISNUMBER(FIND(";"&amp;UPPER(TRIM(Datos!G884&amp;""))&amp;"=",G$1007)),ISNUMBER(FIND(";"&amp;UPPER(TRIM(Datos!G884&amp;""))&amp;";",G$1007))),OR(UPPER(TRIM(Datos!G884&amp;""))="SÍ",UPPER(TRIM(Datos!G884&amp;""))="SI",UPPER(TRIM(Datos!G884&amp;""))="NO"),IF(ISNUMBER(Datos!G884),AND(OR(G$1005="",Datos!G884&gt;=G$1005),OR(G$1006="",Datos!G884&lt;=G$1006)),FALSE),TRUE))))</f>
        <v>0.0</v>
      </c>
      <c r="H884">
        <f>IF(Datos!H884="",0,IF(AND(H$1008&lt;&gt;"",Datos!H884=H$1008),0,IF(H$1004=0,0,1-CHOOSE(H$1004,IF(ISNUMBER(Datos!H884),AND(OR(H$1005="",Datos!H884&gt;=H$1005),OR(H$1006="",Datos!H884&lt;=H$1006)),FALSE),IF(ISNUMBER(Datos!H884),AND(Datos!H884=INT(Datos!H884),AND(OR(H$1005="",Datos!H884&gt;=H$1005),OR(H$1006="",Datos!H884&lt;=H$1006))),FALSE),OR(ISNUMBER(FIND(";"&amp;UPPER(TRIM(Datos!H884&amp;""))&amp;"=",H$1007)),ISNUMBER(FIND(";"&amp;UPPER(TRIM(Datos!H884&amp;""))&amp;";",H$1007))),OR(UPPER(TRIM(Datos!H884&amp;""))="SÍ",UPPER(TRIM(Datos!H884&amp;""))="SI",UPPER(TRIM(Datos!H884&amp;""))="NO"),IF(ISNUMBER(Datos!H884),AND(OR(H$1005="",Datos!H884&gt;=H$1005),OR(H$1006="",Datos!H884&lt;=H$1006)),FALSE),TRUE))))</f>
        <v>0.0</v>
      </c>
      <c r="I884">
        <f>IF(Datos!I884="",0,IF(AND(I$1008&lt;&gt;"",Datos!I884=I$1008),0,IF(I$1004=0,0,1-CHOOSE(I$1004,IF(ISNUMBER(Datos!I884),AND(OR(I$1005="",Datos!I884&gt;=I$1005),OR(I$1006="",Datos!I884&lt;=I$1006)),FALSE),IF(ISNUMBER(Datos!I884),AND(Datos!I884=INT(Datos!I884),AND(OR(I$1005="",Datos!I884&gt;=I$1005),OR(I$1006="",Datos!I884&lt;=I$1006))),FALSE),OR(ISNUMBER(FIND(";"&amp;UPPER(TRIM(Datos!I884&amp;""))&amp;"=",I$1007)),ISNUMBER(FIND(";"&amp;UPPER(TRIM(Datos!I884&amp;""))&amp;";",I$1007))),OR(UPPER(TRIM(Datos!I884&amp;""))="SÍ",UPPER(TRIM(Datos!I884&amp;""))="SI",UPPER(TRIM(Datos!I884&amp;""))="NO"),IF(ISNUMBER(Datos!I884),AND(OR(I$1005="",Datos!I884&gt;=I$1005),OR(I$1006="",Datos!I884&lt;=I$1006)),FALSE),TRUE))))</f>
        <v>0.0</v>
      </c>
      <c r="J884">
        <f>IF(Datos!J884="",0,IF(AND(J$1008&lt;&gt;"",Datos!J884=J$1008),0,IF(J$1004=0,0,1-CHOOSE(J$1004,IF(ISNUMBER(Datos!J884),AND(OR(J$1005="",Datos!J884&gt;=J$1005),OR(J$1006="",Datos!J884&lt;=J$1006)),FALSE),IF(ISNUMBER(Datos!J884),AND(Datos!J884=INT(Datos!J884),AND(OR(J$1005="",Datos!J884&gt;=J$1005),OR(J$1006="",Datos!J884&lt;=J$1006))),FALSE),OR(ISNUMBER(FIND(";"&amp;UPPER(TRIM(Datos!J884&amp;""))&amp;"=",J$1007)),ISNUMBER(FIND(";"&amp;UPPER(TRIM(Datos!J884&amp;""))&amp;";",J$1007))),OR(UPPER(TRIM(Datos!J884&amp;""))="SÍ",UPPER(TRIM(Datos!J884&amp;""))="SI",UPPER(TRIM(Datos!J884&amp;""))="NO"),IF(ISNUMBER(Datos!J884),AND(OR(J$1005="",Datos!J884&gt;=J$1005),OR(J$1006="",Datos!J884&lt;=J$1006)),FALSE),TRUE))))</f>
        <v>0.0</v>
      </c>
      <c r="K884">
        <f>IF(Datos!K884="",0,IF(AND(K$1008&lt;&gt;"",Datos!K884=K$1008),0,IF(K$1004=0,0,1-CHOOSE(K$1004,IF(ISNUMBER(Datos!K884),AND(OR(K$1005="",Datos!K884&gt;=K$1005),OR(K$1006="",Datos!K884&lt;=K$1006)),FALSE),IF(ISNUMBER(Datos!K884),AND(Datos!K884=INT(Datos!K884),AND(OR(K$1005="",Datos!K884&gt;=K$1005),OR(K$1006="",Datos!K884&lt;=K$1006))),FALSE),OR(ISNUMBER(FIND(";"&amp;UPPER(TRIM(Datos!K884&amp;""))&amp;"=",K$1007)),ISNUMBER(FIND(";"&amp;UPPER(TRIM(Datos!K884&amp;""))&amp;";",K$1007))),OR(UPPER(TRIM(Datos!K884&amp;""))="SÍ",UPPER(TRIM(Datos!K884&amp;""))="SI",UPPER(TRIM(Datos!K884&amp;""))="NO"),IF(ISNUMBER(Datos!K884),AND(OR(K$1005="",Datos!K884&gt;=K$1005),OR(K$1006="",Datos!K884&lt;=K$1006)),FALSE),TRUE))))</f>
        <v>0.0</v>
      </c>
      <c r="L884">
        <f>IF(Datos!L884="",0,IF(AND(L$1008&lt;&gt;"",Datos!L884=L$1008),0,IF(L$1004=0,0,1-CHOOSE(L$1004,IF(ISNUMBER(Datos!L884),AND(OR(L$1005="",Datos!L884&gt;=L$1005),OR(L$1006="",Datos!L884&lt;=L$1006)),FALSE),IF(ISNUMBER(Datos!L884),AND(Datos!L884=INT(Datos!L884),AND(OR(L$1005="",Datos!L884&gt;=L$1005),OR(L$1006="",Datos!L884&lt;=L$1006))),FALSE),OR(ISNUMBER(FIND(";"&amp;UPPER(TRIM(Datos!L884&amp;""))&amp;"=",L$1007)),ISNUMBER(FIND(";"&amp;UPPER(TRIM(Datos!L884&amp;""))&amp;";",L$1007))),OR(UPPER(TRIM(Datos!L884&amp;""))="SÍ",UPPER(TRIM(Datos!L884&amp;""))="SI",UPPER(TRIM(Datos!L884&amp;""))="NO"),IF(ISNUMBER(Datos!L884),AND(OR(L$1005="",Datos!L884&gt;=L$1005),OR(L$1006="",Datos!L884&lt;=L$1006)),FALSE),TRUE))))</f>
        <v>0.0</v>
      </c>
      <c r="M884">
        <f>IF(Datos!M884="",0,IF(AND(M$1008&lt;&gt;"",Datos!M884=M$1008),0,IF(M$1004=0,0,1-CHOOSE(M$1004,IF(ISNUMBER(Datos!M884),AND(OR(M$1005="",Datos!M884&gt;=M$1005),OR(M$1006="",Datos!M884&lt;=M$1006)),FALSE),IF(ISNUMBER(Datos!M884),AND(Datos!M884=INT(Datos!M884),AND(OR(M$1005="",Datos!M884&gt;=M$1005),OR(M$1006="",Datos!M884&lt;=M$1006))),FALSE),OR(ISNUMBER(FIND(";"&amp;UPPER(TRIM(Datos!M884&amp;""))&amp;"=",M$1007)),ISNUMBER(FIND(";"&amp;UPPER(TRIM(Datos!M884&amp;""))&amp;";",M$1007))),OR(UPPER(TRIM(Datos!M884&amp;""))="SÍ",UPPER(TRIM(Datos!M884&amp;""))="SI",UPPER(TRIM(Datos!M884&amp;""))="NO"),IF(ISNUMBER(Datos!M884),AND(OR(M$1005="",Datos!M884&gt;=M$1005),OR(M$1006="",Datos!M884&lt;=M$1006)),FALSE),TRUE))))</f>
        <v>0.0</v>
      </c>
      <c r="N884">
        <f>IF(Datos!N884="",0,IF(AND(N$1008&lt;&gt;"",Datos!N884=N$1008),0,IF(N$1004=0,0,1-CHOOSE(N$1004,IF(ISNUMBER(Datos!N884),AND(OR(N$1005="",Datos!N884&gt;=N$1005),OR(N$1006="",Datos!N884&lt;=N$1006)),FALSE),IF(ISNUMBER(Datos!N884),AND(Datos!N884=INT(Datos!N884),AND(OR(N$1005="",Datos!N884&gt;=N$1005),OR(N$1006="",Datos!N884&lt;=N$1006))),FALSE),OR(ISNUMBER(FIND(";"&amp;UPPER(TRIM(Datos!N884&amp;""))&amp;"=",N$1007)),ISNUMBER(FIND(";"&amp;UPPER(TRIM(Datos!N884&amp;""))&amp;";",N$1007))),OR(UPPER(TRIM(Datos!N884&amp;""))="SÍ",UPPER(TRIM(Datos!N884&amp;""))="SI",UPPER(TRIM(Datos!N884&amp;""))="NO"),IF(ISNUMBER(Datos!N884),AND(OR(N$1005="",Datos!N884&gt;=N$1005),OR(N$1006="",Datos!N884&lt;=N$1006)),FALSE),TRUE))))</f>
        <v>0.0</v>
      </c>
      <c r="O884">
        <f>IF(Datos!O884="",0,IF(AND(O$1008&lt;&gt;"",Datos!O884=O$1008),0,IF(O$1004=0,0,1-CHOOSE(O$1004,IF(ISNUMBER(Datos!O884),AND(OR(O$1005="",Datos!O884&gt;=O$1005),OR(O$1006="",Datos!O884&lt;=O$1006)),FALSE),IF(ISNUMBER(Datos!O884),AND(Datos!O884=INT(Datos!O884),AND(OR(O$1005="",Datos!O884&gt;=O$1005),OR(O$1006="",Datos!O884&lt;=O$1006))),FALSE),OR(ISNUMBER(FIND(";"&amp;UPPER(TRIM(Datos!O884&amp;""))&amp;"=",O$1007)),ISNUMBER(FIND(";"&amp;UPPER(TRIM(Datos!O884&amp;""))&amp;";",O$1007))),OR(UPPER(TRIM(Datos!O884&amp;""))="SÍ",UPPER(TRIM(Datos!O884&amp;""))="SI",UPPER(TRIM(Datos!O884&amp;""))="NO"),IF(ISNUMBER(Datos!O884),AND(OR(O$1005="",Datos!O884&gt;=O$1005),OR(O$1006="",Datos!O884&lt;=O$1006)),FALSE),TRUE))))</f>
        <v>0.0</v>
      </c>
      <c r="P884">
        <f>IF(Datos!P884="",0,IF(AND(P$1008&lt;&gt;"",Datos!P884=P$1008),0,IF(P$1004=0,0,1-CHOOSE(P$1004,IF(ISNUMBER(Datos!P884),AND(OR(P$1005="",Datos!P884&gt;=P$1005),OR(P$1006="",Datos!P884&lt;=P$1006)),FALSE),IF(ISNUMBER(Datos!P884),AND(Datos!P884=INT(Datos!P884),AND(OR(P$1005="",Datos!P884&gt;=P$1005),OR(P$1006="",Datos!P884&lt;=P$1006))),FALSE),OR(ISNUMBER(FIND(";"&amp;UPPER(TRIM(Datos!P884&amp;""))&amp;"=",P$1007)),ISNUMBER(FIND(";"&amp;UPPER(TRIM(Datos!P884&amp;""))&amp;";",P$1007))),OR(UPPER(TRIM(Datos!P884&amp;""))="SÍ",UPPER(TRIM(Datos!P884&amp;""))="SI",UPPER(TRIM(Datos!P884&amp;""))="NO"),IF(ISNUMBER(Datos!P884),AND(OR(P$1005="",Datos!P884&gt;=P$1005),OR(P$1006="",Datos!P884&lt;=P$1006)),FALSE),TRUE))))</f>
        <v>0.0</v>
      </c>
      <c r="Q884">
        <f>IF(Datos!Q884="",0,IF(AND(Q$1008&lt;&gt;"",Datos!Q884=Q$1008),0,IF(Q$1004=0,0,1-CHOOSE(Q$1004,IF(ISNUMBER(Datos!Q884),AND(OR(Q$1005="",Datos!Q884&gt;=Q$1005),OR(Q$1006="",Datos!Q884&lt;=Q$1006)),FALSE),IF(ISNUMBER(Datos!Q884),AND(Datos!Q884=INT(Datos!Q884),AND(OR(Q$1005="",Datos!Q884&gt;=Q$1005),OR(Q$1006="",Datos!Q884&lt;=Q$1006))),FALSE),OR(ISNUMBER(FIND(";"&amp;UPPER(TRIM(Datos!Q884&amp;""))&amp;"=",Q$1007)),ISNUMBER(FIND(";"&amp;UPPER(TRIM(Datos!Q884&amp;""))&amp;";",Q$1007))),OR(UPPER(TRIM(Datos!Q884&amp;""))="SÍ",UPPER(TRIM(Datos!Q884&amp;""))="SI",UPPER(TRIM(Datos!Q884&amp;""))="NO"),IF(ISNUMBER(Datos!Q884),AND(OR(Q$1005="",Datos!Q884&gt;=Q$1005),OR(Q$1006="",Datos!Q884&lt;=Q$1006)),FALSE),TRUE))))</f>
        <v>0.0</v>
      </c>
      <c r="R884">
        <f>IF(Datos!R884="",0,IF(AND(R$1008&lt;&gt;"",Datos!R884=R$1008),0,IF(R$1004=0,0,1-CHOOSE(R$1004,IF(ISNUMBER(Datos!R884),AND(OR(R$1005="",Datos!R884&gt;=R$1005),OR(R$1006="",Datos!R884&lt;=R$1006)),FALSE),IF(ISNUMBER(Datos!R884),AND(Datos!R884=INT(Datos!R884),AND(OR(R$1005="",Datos!R884&gt;=R$1005),OR(R$1006="",Datos!R884&lt;=R$1006))),FALSE),OR(ISNUMBER(FIND(";"&amp;UPPER(TRIM(Datos!R884&amp;""))&amp;"=",R$1007)),ISNUMBER(FIND(";"&amp;UPPER(TRIM(Datos!R884&amp;""))&amp;";",R$1007))),OR(UPPER(TRIM(Datos!R884&amp;""))="SÍ",UPPER(TRIM(Datos!R884&amp;""))="SI",UPPER(TRIM(Datos!R884&amp;""))="NO"),IF(ISNUMBER(Datos!R884),AND(OR(R$1005="",Datos!R884&gt;=R$1005),OR(R$1006="",Datos!R884&lt;=R$1006)),FALSE),TRUE))))</f>
        <v>0.0</v>
      </c>
      <c r="S884">
        <f>IF(Datos!S884="",0,IF(AND(S$1008&lt;&gt;"",Datos!S884=S$1008),0,IF(S$1004=0,0,1-CHOOSE(S$1004,IF(ISNUMBER(Datos!S884),AND(OR(S$1005="",Datos!S884&gt;=S$1005),OR(S$1006="",Datos!S884&lt;=S$1006)),FALSE),IF(ISNUMBER(Datos!S884),AND(Datos!S884=INT(Datos!S884),AND(OR(S$1005="",Datos!S884&gt;=S$1005),OR(S$1006="",Datos!S884&lt;=S$1006))),FALSE),OR(ISNUMBER(FIND(";"&amp;UPPER(TRIM(Datos!S884&amp;""))&amp;"=",S$1007)),ISNUMBER(FIND(";"&amp;UPPER(TRIM(Datos!S884&amp;""))&amp;";",S$1007))),OR(UPPER(TRIM(Datos!S884&amp;""))="SÍ",UPPER(TRIM(Datos!S884&amp;""))="SI",UPPER(TRIM(Datos!S884&amp;""))="NO"),IF(ISNUMBER(Datos!S884),AND(OR(S$1005="",Datos!S884&gt;=S$1005),OR(S$1006="",Datos!S884&lt;=S$1006)),FALSE),TRUE))))</f>
        <v>0.0</v>
      </c>
      <c r="T884">
        <f>IF(Datos!T884="",0,IF(AND(T$1008&lt;&gt;"",Datos!T884=T$1008),0,IF(T$1004=0,0,1-CHOOSE(T$1004,IF(ISNUMBER(Datos!T884),AND(OR(T$1005="",Datos!T884&gt;=T$1005),OR(T$1006="",Datos!T884&lt;=T$1006)),FALSE),IF(ISNUMBER(Datos!T884),AND(Datos!T884=INT(Datos!T884),AND(OR(T$1005="",Datos!T884&gt;=T$1005),OR(T$1006="",Datos!T884&lt;=T$1006))),FALSE),OR(ISNUMBER(FIND(";"&amp;UPPER(TRIM(Datos!T884&amp;""))&amp;"=",T$1007)),ISNUMBER(FIND(";"&amp;UPPER(TRIM(Datos!T884&amp;""))&amp;";",T$1007))),OR(UPPER(TRIM(Datos!T884&amp;""))="SÍ",UPPER(TRIM(Datos!T884&amp;""))="SI",UPPER(TRIM(Datos!T884&amp;""))="NO"),IF(ISNUMBER(Datos!T884),AND(OR(T$1005="",Datos!T884&gt;=T$1005),OR(T$1006="",Datos!T884&lt;=T$1006)),FALSE),TRUE))))</f>
        <v>0.0</v>
      </c>
      <c r="U884">
        <f>IF(Datos!U884="",0,IF(AND(U$1008&lt;&gt;"",Datos!U884=U$1008),0,IF(U$1004=0,0,1-CHOOSE(U$1004,IF(ISNUMBER(Datos!U884),AND(OR(U$1005="",Datos!U884&gt;=U$1005),OR(U$1006="",Datos!U884&lt;=U$1006)),FALSE),IF(ISNUMBER(Datos!U884),AND(Datos!U884=INT(Datos!U884),AND(OR(U$1005="",Datos!U884&gt;=U$1005),OR(U$1006="",Datos!U884&lt;=U$1006))),FALSE),OR(ISNUMBER(FIND(";"&amp;UPPER(TRIM(Datos!U884&amp;""))&amp;"=",U$1007)),ISNUMBER(FIND(";"&amp;UPPER(TRIM(Datos!U884&amp;""))&amp;";",U$1007))),OR(UPPER(TRIM(Datos!U884&amp;""))="SÍ",UPPER(TRIM(Datos!U884&amp;""))="SI",UPPER(TRIM(Datos!U884&amp;""))="NO"),IF(ISNUMBER(Datos!U884),AND(OR(U$1005="",Datos!U884&gt;=U$1005),OR(U$1006="",Datos!U884&lt;=U$1006)),FALSE),TRUE))))</f>
        <v>0.0</v>
      </c>
      <c r="V884">
        <f>IF(Datos!V884="",0,IF(AND(V$1008&lt;&gt;"",Datos!V884=V$1008),0,IF(V$1004=0,0,1-CHOOSE(V$1004,IF(ISNUMBER(Datos!V884),AND(OR(V$1005="",Datos!V884&gt;=V$1005),OR(V$1006="",Datos!V884&lt;=V$1006)),FALSE),IF(ISNUMBER(Datos!V884),AND(Datos!V884=INT(Datos!V884),AND(OR(V$1005="",Datos!V884&gt;=V$1005),OR(V$1006="",Datos!V884&lt;=V$1006))),FALSE),OR(ISNUMBER(FIND(";"&amp;UPPER(TRIM(Datos!V884&amp;""))&amp;"=",V$1007)),ISNUMBER(FIND(";"&amp;UPPER(TRIM(Datos!V884&amp;""))&amp;";",V$1007))),OR(UPPER(TRIM(Datos!V884&amp;""))="SÍ",UPPER(TRIM(Datos!V884&amp;""))="SI",UPPER(TRIM(Datos!V884&amp;""))="NO"),IF(ISNUMBER(Datos!V884),AND(OR(V$1005="",Datos!V884&gt;=V$1005),OR(V$1006="",Datos!V884&lt;=V$1006)),FALSE),TRUE))))</f>
        <v>0.0</v>
      </c>
      <c r="W884">
        <f>IF(Datos!W884="",0,IF(AND(W$1008&lt;&gt;"",Datos!W884=W$1008),0,IF(W$1004=0,0,1-CHOOSE(W$1004,IF(ISNUMBER(Datos!W884),AND(OR(W$1005="",Datos!W884&gt;=W$1005),OR(W$1006="",Datos!W884&lt;=W$1006)),FALSE),IF(ISNUMBER(Datos!W884),AND(Datos!W884=INT(Datos!W884),AND(OR(W$1005="",Datos!W884&gt;=W$1005),OR(W$1006="",Datos!W884&lt;=W$1006))),FALSE),OR(ISNUMBER(FIND(";"&amp;UPPER(TRIM(Datos!W884&amp;""))&amp;"=",W$1007)),ISNUMBER(FIND(";"&amp;UPPER(TRIM(Datos!W884&amp;""))&amp;";",W$1007))),OR(UPPER(TRIM(Datos!W884&amp;""))="SÍ",UPPER(TRIM(Datos!W884&amp;""))="SI",UPPER(TRIM(Datos!W884&amp;""))="NO"),IF(ISNUMBER(Datos!W884),AND(OR(W$1005="",Datos!W884&gt;=W$1005),OR(W$1006="",Datos!W884&lt;=W$1006)),FALSE),TRUE))))</f>
        <v>0.0</v>
      </c>
      <c r="X884">
        <f>IF(Datos!X884="",0,IF(AND(X$1008&lt;&gt;"",Datos!X884=X$1008),0,IF(X$1004=0,0,1-CHOOSE(X$1004,IF(ISNUMBER(Datos!X884),AND(OR(X$1005="",Datos!X884&gt;=X$1005),OR(X$1006="",Datos!X884&lt;=X$1006)),FALSE),IF(ISNUMBER(Datos!X884),AND(Datos!X884=INT(Datos!X884),AND(OR(X$1005="",Datos!X884&gt;=X$1005),OR(X$1006="",Datos!X884&lt;=X$1006))),FALSE),OR(ISNUMBER(FIND(";"&amp;UPPER(TRIM(Datos!X884&amp;""))&amp;"=",X$1007)),ISNUMBER(FIND(";"&amp;UPPER(TRIM(Datos!X884&amp;""))&amp;";",X$1007))),OR(UPPER(TRIM(Datos!X884&amp;""))="SÍ",UPPER(TRIM(Datos!X884&amp;""))="SI",UPPER(TRIM(Datos!X884&amp;""))="NO"),IF(ISNUMBER(Datos!X884),AND(OR(X$1005="",Datos!X884&gt;=X$1005),OR(X$1006="",Datos!X884&lt;=X$1006)),FALSE),TRUE))))</f>
        <v>0.0</v>
      </c>
      <c r="Y884">
        <f>IF(Datos!Y884="",0,IF(AND(Y$1008&lt;&gt;"",Datos!Y884=Y$1008),0,IF(Y$1004=0,0,1-CHOOSE(Y$1004,IF(ISNUMBER(Datos!Y884),AND(OR(Y$1005="",Datos!Y884&gt;=Y$1005),OR(Y$1006="",Datos!Y884&lt;=Y$1006)),FALSE),IF(ISNUMBER(Datos!Y884),AND(Datos!Y884=INT(Datos!Y884),AND(OR(Y$1005="",Datos!Y884&gt;=Y$1005),OR(Y$1006="",Datos!Y884&lt;=Y$1006))),FALSE),OR(ISNUMBER(FIND(";"&amp;UPPER(TRIM(Datos!Y884&amp;""))&amp;"=",Y$1007)),ISNUMBER(FIND(";"&amp;UPPER(TRIM(Datos!Y884&amp;""))&amp;";",Y$1007))),OR(UPPER(TRIM(Datos!Y884&amp;""))="SÍ",UPPER(TRIM(Datos!Y884&amp;""))="SI",UPPER(TRIM(Datos!Y884&amp;""))="NO"),IF(ISNUMBER(Datos!Y884),AND(OR(Y$1005="",Datos!Y884&gt;=Y$1005),OR(Y$1006="",Datos!Y884&lt;=Y$1006)),FALSE),TRUE))))</f>
        <v>0.0</v>
      </c>
      <c r="Z884">
        <f>IF(Datos!Z884="",0,IF(AND(Z$1008&lt;&gt;"",Datos!Z884=Z$1008),0,IF(Z$1004=0,0,1-CHOOSE(Z$1004,IF(ISNUMBER(Datos!Z884),AND(OR(Z$1005="",Datos!Z884&gt;=Z$1005),OR(Z$1006="",Datos!Z884&lt;=Z$1006)),FALSE),IF(ISNUMBER(Datos!Z884),AND(Datos!Z884=INT(Datos!Z884),AND(OR(Z$1005="",Datos!Z884&gt;=Z$1005),OR(Z$1006="",Datos!Z884&lt;=Z$1006))),FALSE),OR(ISNUMBER(FIND(";"&amp;UPPER(TRIM(Datos!Z884&amp;""))&amp;"=",Z$1007)),ISNUMBER(FIND(";"&amp;UPPER(TRIM(Datos!Z884&amp;""))&amp;";",Z$1007))),OR(UPPER(TRIM(Datos!Z884&amp;""))="SÍ",UPPER(TRIM(Datos!Z884&amp;""))="SI",UPPER(TRIM(Datos!Z884&amp;""))="NO"),IF(ISNUMBER(Datos!Z884),AND(OR(Z$1005="",Datos!Z884&gt;=Z$1005),OR(Z$1006="",Datos!Z884&lt;=Z$1006)),FALSE),TRUE))))</f>
        <v>0.0</v>
      </c>
      <c r="AA884">
        <f>IF(Datos!AA884="",0,IF(AND(AA$1008&lt;&gt;"",Datos!AA884=AA$1008),0,IF(AA$1004=0,0,1-CHOOSE(AA$1004,IF(ISNUMBER(Datos!AA884),AND(OR(AA$1005="",Datos!AA884&gt;=AA$1005),OR(AA$1006="",Datos!AA884&lt;=AA$1006)),FALSE),IF(ISNUMBER(Datos!AA884),AND(Datos!AA884=INT(Datos!AA884),AND(OR(AA$1005="",Datos!AA884&gt;=AA$1005),OR(AA$1006="",Datos!AA884&lt;=AA$1006))),FALSE),OR(ISNUMBER(FIND(";"&amp;UPPER(TRIM(Datos!AA884&amp;""))&amp;"=",AA$1007)),ISNUMBER(FIND(";"&amp;UPPER(TRIM(Datos!AA884&amp;""))&amp;";",AA$1007))),OR(UPPER(TRIM(Datos!AA884&amp;""))="SÍ",UPPER(TRIM(Datos!AA884&amp;""))="SI",UPPER(TRIM(Datos!AA884&amp;""))="NO"),IF(ISNUMBER(Datos!AA884),AND(OR(AA$1005="",Datos!AA884&gt;=AA$1005),OR(AA$1006="",Datos!AA884&lt;=AA$1006)),FALSE),TRUE))))</f>
        <v>0.0</v>
      </c>
      <c r="AB884">
        <f>IF(Datos!AB884="",0,IF(AND(AB$1008&lt;&gt;"",Datos!AB884=AB$1008),0,IF(AB$1004=0,0,1-CHOOSE(AB$1004,IF(ISNUMBER(Datos!AB884),AND(OR(AB$1005="",Datos!AB884&gt;=AB$1005),OR(AB$1006="",Datos!AB884&lt;=AB$1006)),FALSE),IF(ISNUMBER(Datos!AB884),AND(Datos!AB884=INT(Datos!AB884),AND(OR(AB$1005="",Datos!AB884&gt;=AB$1005),OR(AB$1006="",Datos!AB884&lt;=AB$1006))),FALSE),OR(ISNUMBER(FIND(";"&amp;UPPER(TRIM(Datos!AB884&amp;""))&amp;"=",AB$1007)),ISNUMBER(FIND(";"&amp;UPPER(TRIM(Datos!AB884&amp;""))&amp;";",AB$1007))),OR(UPPER(TRIM(Datos!AB884&amp;""))="SÍ",UPPER(TRIM(Datos!AB884&amp;""))="SI",UPPER(TRIM(Datos!AB884&amp;""))="NO"),IF(ISNUMBER(Datos!AB884),AND(OR(AB$1005="",Datos!AB884&gt;=AB$1005),OR(AB$1006="",Datos!AB884&lt;=AB$1006)),FALSE),TRUE))))</f>
        <v>0.0</v>
      </c>
      <c r="AC884">
        <f>IF(Datos!AC884="",0,IF(AND(AC$1008&lt;&gt;"",Datos!AC884=AC$1008),0,IF(AC$1004=0,0,1-CHOOSE(AC$1004,IF(ISNUMBER(Datos!AC884),AND(OR(AC$1005="",Datos!AC884&gt;=AC$1005),OR(AC$1006="",Datos!AC884&lt;=AC$1006)),FALSE),IF(ISNUMBER(Datos!AC884),AND(Datos!AC884=INT(Datos!AC884),AND(OR(AC$1005="",Datos!AC884&gt;=AC$1005),OR(AC$1006="",Datos!AC884&lt;=AC$1006))),FALSE),OR(ISNUMBER(FIND(";"&amp;UPPER(TRIM(Datos!AC884&amp;""))&amp;"=",AC$1007)),ISNUMBER(FIND(";"&amp;UPPER(TRIM(Datos!AC884&amp;""))&amp;";",AC$1007))),OR(UPPER(TRIM(Datos!AC884&amp;""))="SÍ",UPPER(TRIM(Datos!AC884&amp;""))="SI",UPPER(TRIM(Datos!AC884&amp;""))="NO"),IF(ISNUMBER(Datos!AC884),AND(OR(AC$1005="",Datos!AC884&gt;=AC$1005),OR(AC$1006="",Datos!AC884&lt;=AC$1006)),FALSE),TRUE))))</f>
        <v>0.0</v>
      </c>
      <c r="AD884">
        <f>IF(Datos!AD884="",0,IF(AND(AD$1008&lt;&gt;"",Datos!AD884=AD$1008),0,IF(AD$1004=0,0,1-CHOOSE(AD$1004,IF(ISNUMBER(Datos!AD884),AND(OR(AD$1005="",Datos!AD884&gt;=AD$1005),OR(AD$1006="",Datos!AD884&lt;=AD$1006)),FALSE),IF(ISNUMBER(Datos!AD884),AND(Datos!AD884=INT(Datos!AD884),AND(OR(AD$1005="",Datos!AD884&gt;=AD$1005),OR(AD$1006="",Datos!AD884&lt;=AD$1006))),FALSE),OR(ISNUMBER(FIND(";"&amp;UPPER(TRIM(Datos!AD884&amp;""))&amp;"=",AD$1007)),ISNUMBER(FIND(";"&amp;UPPER(TRIM(Datos!AD884&amp;""))&amp;";",AD$1007))),OR(UPPER(TRIM(Datos!AD884&amp;""))="SÍ",UPPER(TRIM(Datos!AD884&amp;""))="SI",UPPER(TRIM(Datos!AD884&amp;""))="NO"),IF(ISNUMBER(Datos!AD884),AND(OR(AD$1005="",Datos!AD884&gt;=AD$1005),OR(AD$1006="",Datos!AD884&lt;=AD$1006)),FALSE),TRUE))))</f>
        <v>0.0</v>
      </c>
      <c r="AE884">
        <f>IF(Datos!AE884="",0,IF(AND(AE$1008&lt;&gt;"",Datos!AE884=AE$1008),0,IF(AE$1004=0,0,1-CHOOSE(AE$1004,IF(ISNUMBER(Datos!AE884),AND(OR(AE$1005="",Datos!AE884&gt;=AE$1005),OR(AE$1006="",Datos!AE884&lt;=AE$1006)),FALSE),IF(ISNUMBER(Datos!AE884),AND(Datos!AE884=INT(Datos!AE884),AND(OR(AE$1005="",Datos!AE884&gt;=AE$1005),OR(AE$1006="",Datos!AE884&lt;=AE$1006))),FALSE),OR(ISNUMBER(FIND(";"&amp;UPPER(TRIM(Datos!AE884&amp;""))&amp;"=",AE$1007)),ISNUMBER(FIND(";"&amp;UPPER(TRIM(Datos!AE884&amp;""))&amp;";",AE$1007))),OR(UPPER(TRIM(Datos!AE884&amp;""))="SÍ",UPPER(TRIM(Datos!AE884&amp;""))="SI",UPPER(TRIM(Datos!AE884&amp;""))="NO"),IF(ISNUMBER(Datos!AE884),AND(OR(AE$1005="",Datos!AE884&gt;=AE$1005),OR(AE$1006="",Datos!AE884&lt;=AE$1006)),FALSE),TRUE))))</f>
        <v>0.0</v>
      </c>
    </row>
    <row r="885" spans="2:31">
      <c r="B885">
        <f>IF(Datos!B885="",0,IF(AND(B$1008&lt;&gt;"",Datos!B885=B$1008),0,IF(B$1004=0,0,1-CHOOSE(B$1004,IF(ISNUMBER(Datos!B885),AND(OR(B$1005="",Datos!B885&gt;=B$1005),OR(B$1006="",Datos!B885&lt;=B$1006)),FALSE),IF(ISNUMBER(Datos!B885),AND(Datos!B885=INT(Datos!B885),AND(OR(B$1005="",Datos!B885&gt;=B$1005),OR(B$1006="",Datos!B885&lt;=B$1006))),FALSE),OR(ISNUMBER(FIND(";"&amp;UPPER(TRIM(Datos!B885&amp;""))&amp;"=",B$1007)),ISNUMBER(FIND(";"&amp;UPPER(TRIM(Datos!B885&amp;""))&amp;";",B$1007))),OR(UPPER(TRIM(Datos!B885&amp;""))="SÍ",UPPER(TRIM(Datos!B885&amp;""))="SI",UPPER(TRIM(Datos!B885&amp;""))="NO"),IF(ISNUMBER(Datos!B885),AND(OR(B$1005="",Datos!B885&gt;=B$1005),OR(B$1006="",Datos!B885&lt;=B$1006)),FALSE),TRUE))))</f>
        <v>0.0</v>
      </c>
      <c r="C885">
        <f>IF(Datos!C885="",0,IF(AND(C$1008&lt;&gt;"",Datos!C885=C$1008),0,IF(C$1004=0,0,1-CHOOSE(C$1004,IF(ISNUMBER(Datos!C885),AND(OR(C$1005="",Datos!C885&gt;=C$1005),OR(C$1006="",Datos!C885&lt;=C$1006)),FALSE),IF(ISNUMBER(Datos!C885),AND(Datos!C885=INT(Datos!C885),AND(OR(C$1005="",Datos!C885&gt;=C$1005),OR(C$1006="",Datos!C885&lt;=C$1006))),FALSE),OR(ISNUMBER(FIND(";"&amp;UPPER(TRIM(Datos!C885&amp;""))&amp;"=",C$1007)),ISNUMBER(FIND(";"&amp;UPPER(TRIM(Datos!C885&amp;""))&amp;";",C$1007))),OR(UPPER(TRIM(Datos!C885&amp;""))="SÍ",UPPER(TRIM(Datos!C885&amp;""))="SI",UPPER(TRIM(Datos!C885&amp;""))="NO"),IF(ISNUMBER(Datos!C885),AND(OR(C$1005="",Datos!C885&gt;=C$1005),OR(C$1006="",Datos!C885&lt;=C$1006)),FALSE),TRUE))))</f>
        <v>0.0</v>
      </c>
      <c r="D885">
        <f>IF(Datos!D885="",0,IF(AND(D$1008&lt;&gt;"",Datos!D885=D$1008),0,IF(D$1004=0,0,1-CHOOSE(D$1004,IF(ISNUMBER(Datos!D885),AND(OR(D$1005="",Datos!D885&gt;=D$1005),OR(D$1006="",Datos!D885&lt;=D$1006)),FALSE),IF(ISNUMBER(Datos!D885),AND(Datos!D885=INT(Datos!D885),AND(OR(D$1005="",Datos!D885&gt;=D$1005),OR(D$1006="",Datos!D885&lt;=D$1006))),FALSE),OR(ISNUMBER(FIND(";"&amp;UPPER(TRIM(Datos!D885&amp;""))&amp;"=",D$1007)),ISNUMBER(FIND(";"&amp;UPPER(TRIM(Datos!D885&amp;""))&amp;";",D$1007))),OR(UPPER(TRIM(Datos!D885&amp;""))="SÍ",UPPER(TRIM(Datos!D885&amp;""))="SI",UPPER(TRIM(Datos!D885&amp;""))="NO"),IF(ISNUMBER(Datos!D885),AND(OR(D$1005="",Datos!D885&gt;=D$1005),OR(D$1006="",Datos!D885&lt;=D$1006)),FALSE),TRUE))))</f>
        <v>0.0</v>
      </c>
      <c r="E885">
        <f>IF(Datos!E885="",0,IF(AND(E$1008&lt;&gt;"",Datos!E885=E$1008),0,IF(E$1004=0,0,1-CHOOSE(E$1004,IF(ISNUMBER(Datos!E885),AND(OR(E$1005="",Datos!E885&gt;=E$1005),OR(E$1006="",Datos!E885&lt;=E$1006)),FALSE),IF(ISNUMBER(Datos!E885),AND(Datos!E885=INT(Datos!E885),AND(OR(E$1005="",Datos!E885&gt;=E$1005),OR(E$1006="",Datos!E885&lt;=E$1006))),FALSE),OR(ISNUMBER(FIND(";"&amp;UPPER(TRIM(Datos!E885&amp;""))&amp;"=",E$1007)),ISNUMBER(FIND(";"&amp;UPPER(TRIM(Datos!E885&amp;""))&amp;";",E$1007))),OR(UPPER(TRIM(Datos!E885&amp;""))="SÍ",UPPER(TRIM(Datos!E885&amp;""))="SI",UPPER(TRIM(Datos!E885&amp;""))="NO"),IF(ISNUMBER(Datos!E885),AND(OR(E$1005="",Datos!E885&gt;=E$1005),OR(E$1006="",Datos!E885&lt;=E$1006)),FALSE),TRUE))))</f>
        <v>0.0</v>
      </c>
      <c r="F885">
        <f>IF(Datos!F885="",0,IF(AND(F$1008&lt;&gt;"",Datos!F885=F$1008),0,IF(F$1004=0,0,1-CHOOSE(F$1004,IF(ISNUMBER(Datos!F885),AND(OR(F$1005="",Datos!F885&gt;=F$1005),OR(F$1006="",Datos!F885&lt;=F$1006)),FALSE),IF(ISNUMBER(Datos!F885),AND(Datos!F885=INT(Datos!F885),AND(OR(F$1005="",Datos!F885&gt;=F$1005),OR(F$1006="",Datos!F885&lt;=F$1006))),FALSE),OR(ISNUMBER(FIND(";"&amp;UPPER(TRIM(Datos!F885&amp;""))&amp;"=",F$1007)),ISNUMBER(FIND(";"&amp;UPPER(TRIM(Datos!F885&amp;""))&amp;";",F$1007))),OR(UPPER(TRIM(Datos!F885&amp;""))="SÍ",UPPER(TRIM(Datos!F885&amp;""))="SI",UPPER(TRIM(Datos!F885&amp;""))="NO"),IF(ISNUMBER(Datos!F885),AND(OR(F$1005="",Datos!F885&gt;=F$1005),OR(F$1006="",Datos!F885&lt;=F$1006)),FALSE),TRUE))))</f>
        <v>0.0</v>
      </c>
      <c r="G885">
        <f>IF(Datos!G885="",0,IF(AND(G$1008&lt;&gt;"",Datos!G885=G$1008),0,IF(G$1004=0,0,1-CHOOSE(G$1004,IF(ISNUMBER(Datos!G885),AND(OR(G$1005="",Datos!G885&gt;=G$1005),OR(G$1006="",Datos!G885&lt;=G$1006)),FALSE),IF(ISNUMBER(Datos!G885),AND(Datos!G885=INT(Datos!G885),AND(OR(G$1005="",Datos!G885&gt;=G$1005),OR(G$1006="",Datos!G885&lt;=G$1006))),FALSE),OR(ISNUMBER(FIND(";"&amp;UPPER(TRIM(Datos!G885&amp;""))&amp;"=",G$1007)),ISNUMBER(FIND(";"&amp;UPPER(TRIM(Datos!G885&amp;""))&amp;";",G$1007))),OR(UPPER(TRIM(Datos!G885&amp;""))="SÍ",UPPER(TRIM(Datos!G885&amp;""))="SI",UPPER(TRIM(Datos!G885&amp;""))="NO"),IF(ISNUMBER(Datos!G885),AND(OR(G$1005="",Datos!G885&gt;=G$1005),OR(G$1006="",Datos!G885&lt;=G$1006)),FALSE),TRUE))))</f>
        <v>0.0</v>
      </c>
      <c r="H885">
        <f>IF(Datos!H885="",0,IF(AND(H$1008&lt;&gt;"",Datos!H885=H$1008),0,IF(H$1004=0,0,1-CHOOSE(H$1004,IF(ISNUMBER(Datos!H885),AND(OR(H$1005="",Datos!H885&gt;=H$1005),OR(H$1006="",Datos!H885&lt;=H$1006)),FALSE),IF(ISNUMBER(Datos!H885),AND(Datos!H885=INT(Datos!H885),AND(OR(H$1005="",Datos!H885&gt;=H$1005),OR(H$1006="",Datos!H885&lt;=H$1006))),FALSE),OR(ISNUMBER(FIND(";"&amp;UPPER(TRIM(Datos!H885&amp;""))&amp;"=",H$1007)),ISNUMBER(FIND(";"&amp;UPPER(TRIM(Datos!H885&amp;""))&amp;";",H$1007))),OR(UPPER(TRIM(Datos!H885&amp;""))="SÍ",UPPER(TRIM(Datos!H885&amp;""))="SI",UPPER(TRIM(Datos!H885&amp;""))="NO"),IF(ISNUMBER(Datos!H885),AND(OR(H$1005="",Datos!H885&gt;=H$1005),OR(H$1006="",Datos!H885&lt;=H$1006)),FALSE),TRUE))))</f>
        <v>0.0</v>
      </c>
      <c r="I885">
        <f>IF(Datos!I885="",0,IF(AND(I$1008&lt;&gt;"",Datos!I885=I$1008),0,IF(I$1004=0,0,1-CHOOSE(I$1004,IF(ISNUMBER(Datos!I885),AND(OR(I$1005="",Datos!I885&gt;=I$1005),OR(I$1006="",Datos!I885&lt;=I$1006)),FALSE),IF(ISNUMBER(Datos!I885),AND(Datos!I885=INT(Datos!I885),AND(OR(I$1005="",Datos!I885&gt;=I$1005),OR(I$1006="",Datos!I885&lt;=I$1006))),FALSE),OR(ISNUMBER(FIND(";"&amp;UPPER(TRIM(Datos!I885&amp;""))&amp;"=",I$1007)),ISNUMBER(FIND(";"&amp;UPPER(TRIM(Datos!I885&amp;""))&amp;";",I$1007))),OR(UPPER(TRIM(Datos!I885&amp;""))="SÍ",UPPER(TRIM(Datos!I885&amp;""))="SI",UPPER(TRIM(Datos!I885&amp;""))="NO"),IF(ISNUMBER(Datos!I885),AND(OR(I$1005="",Datos!I885&gt;=I$1005),OR(I$1006="",Datos!I885&lt;=I$1006)),FALSE),TRUE))))</f>
        <v>0.0</v>
      </c>
      <c r="J885">
        <f>IF(Datos!J885="",0,IF(AND(J$1008&lt;&gt;"",Datos!J885=J$1008),0,IF(J$1004=0,0,1-CHOOSE(J$1004,IF(ISNUMBER(Datos!J885),AND(OR(J$1005="",Datos!J885&gt;=J$1005),OR(J$1006="",Datos!J885&lt;=J$1006)),FALSE),IF(ISNUMBER(Datos!J885),AND(Datos!J885=INT(Datos!J885),AND(OR(J$1005="",Datos!J885&gt;=J$1005),OR(J$1006="",Datos!J885&lt;=J$1006))),FALSE),OR(ISNUMBER(FIND(";"&amp;UPPER(TRIM(Datos!J885&amp;""))&amp;"=",J$1007)),ISNUMBER(FIND(";"&amp;UPPER(TRIM(Datos!J885&amp;""))&amp;";",J$1007))),OR(UPPER(TRIM(Datos!J885&amp;""))="SÍ",UPPER(TRIM(Datos!J885&amp;""))="SI",UPPER(TRIM(Datos!J885&amp;""))="NO"),IF(ISNUMBER(Datos!J885),AND(OR(J$1005="",Datos!J885&gt;=J$1005),OR(J$1006="",Datos!J885&lt;=J$1006)),FALSE),TRUE))))</f>
        <v>0.0</v>
      </c>
      <c r="K885">
        <f>IF(Datos!K885="",0,IF(AND(K$1008&lt;&gt;"",Datos!K885=K$1008),0,IF(K$1004=0,0,1-CHOOSE(K$1004,IF(ISNUMBER(Datos!K885),AND(OR(K$1005="",Datos!K885&gt;=K$1005),OR(K$1006="",Datos!K885&lt;=K$1006)),FALSE),IF(ISNUMBER(Datos!K885),AND(Datos!K885=INT(Datos!K885),AND(OR(K$1005="",Datos!K885&gt;=K$1005),OR(K$1006="",Datos!K885&lt;=K$1006))),FALSE),OR(ISNUMBER(FIND(";"&amp;UPPER(TRIM(Datos!K885&amp;""))&amp;"=",K$1007)),ISNUMBER(FIND(";"&amp;UPPER(TRIM(Datos!K885&amp;""))&amp;";",K$1007))),OR(UPPER(TRIM(Datos!K885&amp;""))="SÍ",UPPER(TRIM(Datos!K885&amp;""))="SI",UPPER(TRIM(Datos!K885&amp;""))="NO"),IF(ISNUMBER(Datos!K885),AND(OR(K$1005="",Datos!K885&gt;=K$1005),OR(K$1006="",Datos!K885&lt;=K$1006)),FALSE),TRUE))))</f>
        <v>0.0</v>
      </c>
      <c r="L885">
        <f>IF(Datos!L885="",0,IF(AND(L$1008&lt;&gt;"",Datos!L885=L$1008),0,IF(L$1004=0,0,1-CHOOSE(L$1004,IF(ISNUMBER(Datos!L885),AND(OR(L$1005="",Datos!L885&gt;=L$1005),OR(L$1006="",Datos!L885&lt;=L$1006)),FALSE),IF(ISNUMBER(Datos!L885),AND(Datos!L885=INT(Datos!L885),AND(OR(L$1005="",Datos!L885&gt;=L$1005),OR(L$1006="",Datos!L885&lt;=L$1006))),FALSE),OR(ISNUMBER(FIND(";"&amp;UPPER(TRIM(Datos!L885&amp;""))&amp;"=",L$1007)),ISNUMBER(FIND(";"&amp;UPPER(TRIM(Datos!L885&amp;""))&amp;";",L$1007))),OR(UPPER(TRIM(Datos!L885&amp;""))="SÍ",UPPER(TRIM(Datos!L885&amp;""))="SI",UPPER(TRIM(Datos!L885&amp;""))="NO"),IF(ISNUMBER(Datos!L885),AND(OR(L$1005="",Datos!L885&gt;=L$1005),OR(L$1006="",Datos!L885&lt;=L$1006)),FALSE),TRUE))))</f>
        <v>0.0</v>
      </c>
      <c r="M885">
        <f>IF(Datos!M885="",0,IF(AND(M$1008&lt;&gt;"",Datos!M885=M$1008),0,IF(M$1004=0,0,1-CHOOSE(M$1004,IF(ISNUMBER(Datos!M885),AND(OR(M$1005="",Datos!M885&gt;=M$1005),OR(M$1006="",Datos!M885&lt;=M$1006)),FALSE),IF(ISNUMBER(Datos!M885),AND(Datos!M885=INT(Datos!M885),AND(OR(M$1005="",Datos!M885&gt;=M$1005),OR(M$1006="",Datos!M885&lt;=M$1006))),FALSE),OR(ISNUMBER(FIND(";"&amp;UPPER(TRIM(Datos!M885&amp;""))&amp;"=",M$1007)),ISNUMBER(FIND(";"&amp;UPPER(TRIM(Datos!M885&amp;""))&amp;";",M$1007))),OR(UPPER(TRIM(Datos!M885&amp;""))="SÍ",UPPER(TRIM(Datos!M885&amp;""))="SI",UPPER(TRIM(Datos!M885&amp;""))="NO"),IF(ISNUMBER(Datos!M885),AND(OR(M$1005="",Datos!M885&gt;=M$1005),OR(M$1006="",Datos!M885&lt;=M$1006)),FALSE),TRUE))))</f>
        <v>0.0</v>
      </c>
      <c r="N885">
        <f>IF(Datos!N885="",0,IF(AND(N$1008&lt;&gt;"",Datos!N885=N$1008),0,IF(N$1004=0,0,1-CHOOSE(N$1004,IF(ISNUMBER(Datos!N885),AND(OR(N$1005="",Datos!N885&gt;=N$1005),OR(N$1006="",Datos!N885&lt;=N$1006)),FALSE),IF(ISNUMBER(Datos!N885),AND(Datos!N885=INT(Datos!N885),AND(OR(N$1005="",Datos!N885&gt;=N$1005),OR(N$1006="",Datos!N885&lt;=N$1006))),FALSE),OR(ISNUMBER(FIND(";"&amp;UPPER(TRIM(Datos!N885&amp;""))&amp;"=",N$1007)),ISNUMBER(FIND(";"&amp;UPPER(TRIM(Datos!N885&amp;""))&amp;";",N$1007))),OR(UPPER(TRIM(Datos!N885&amp;""))="SÍ",UPPER(TRIM(Datos!N885&amp;""))="SI",UPPER(TRIM(Datos!N885&amp;""))="NO"),IF(ISNUMBER(Datos!N885),AND(OR(N$1005="",Datos!N885&gt;=N$1005),OR(N$1006="",Datos!N885&lt;=N$1006)),FALSE),TRUE))))</f>
        <v>0.0</v>
      </c>
      <c r="O885">
        <f>IF(Datos!O885="",0,IF(AND(O$1008&lt;&gt;"",Datos!O885=O$1008),0,IF(O$1004=0,0,1-CHOOSE(O$1004,IF(ISNUMBER(Datos!O885),AND(OR(O$1005="",Datos!O885&gt;=O$1005),OR(O$1006="",Datos!O885&lt;=O$1006)),FALSE),IF(ISNUMBER(Datos!O885),AND(Datos!O885=INT(Datos!O885),AND(OR(O$1005="",Datos!O885&gt;=O$1005),OR(O$1006="",Datos!O885&lt;=O$1006))),FALSE),OR(ISNUMBER(FIND(";"&amp;UPPER(TRIM(Datos!O885&amp;""))&amp;"=",O$1007)),ISNUMBER(FIND(";"&amp;UPPER(TRIM(Datos!O885&amp;""))&amp;";",O$1007))),OR(UPPER(TRIM(Datos!O885&amp;""))="SÍ",UPPER(TRIM(Datos!O885&amp;""))="SI",UPPER(TRIM(Datos!O885&amp;""))="NO"),IF(ISNUMBER(Datos!O885),AND(OR(O$1005="",Datos!O885&gt;=O$1005),OR(O$1006="",Datos!O885&lt;=O$1006)),FALSE),TRUE))))</f>
        <v>0.0</v>
      </c>
      <c r="P885">
        <f>IF(Datos!P885="",0,IF(AND(P$1008&lt;&gt;"",Datos!P885=P$1008),0,IF(P$1004=0,0,1-CHOOSE(P$1004,IF(ISNUMBER(Datos!P885),AND(OR(P$1005="",Datos!P885&gt;=P$1005),OR(P$1006="",Datos!P885&lt;=P$1006)),FALSE),IF(ISNUMBER(Datos!P885),AND(Datos!P885=INT(Datos!P885),AND(OR(P$1005="",Datos!P885&gt;=P$1005),OR(P$1006="",Datos!P885&lt;=P$1006))),FALSE),OR(ISNUMBER(FIND(";"&amp;UPPER(TRIM(Datos!P885&amp;""))&amp;"=",P$1007)),ISNUMBER(FIND(";"&amp;UPPER(TRIM(Datos!P885&amp;""))&amp;";",P$1007))),OR(UPPER(TRIM(Datos!P885&amp;""))="SÍ",UPPER(TRIM(Datos!P885&amp;""))="SI",UPPER(TRIM(Datos!P885&amp;""))="NO"),IF(ISNUMBER(Datos!P885),AND(OR(P$1005="",Datos!P885&gt;=P$1005),OR(P$1006="",Datos!P885&lt;=P$1006)),FALSE),TRUE))))</f>
        <v>0.0</v>
      </c>
      <c r="Q885">
        <f>IF(Datos!Q885="",0,IF(AND(Q$1008&lt;&gt;"",Datos!Q885=Q$1008),0,IF(Q$1004=0,0,1-CHOOSE(Q$1004,IF(ISNUMBER(Datos!Q885),AND(OR(Q$1005="",Datos!Q885&gt;=Q$1005),OR(Q$1006="",Datos!Q885&lt;=Q$1006)),FALSE),IF(ISNUMBER(Datos!Q885),AND(Datos!Q885=INT(Datos!Q885),AND(OR(Q$1005="",Datos!Q885&gt;=Q$1005),OR(Q$1006="",Datos!Q885&lt;=Q$1006))),FALSE),OR(ISNUMBER(FIND(";"&amp;UPPER(TRIM(Datos!Q885&amp;""))&amp;"=",Q$1007)),ISNUMBER(FIND(";"&amp;UPPER(TRIM(Datos!Q885&amp;""))&amp;";",Q$1007))),OR(UPPER(TRIM(Datos!Q885&amp;""))="SÍ",UPPER(TRIM(Datos!Q885&amp;""))="SI",UPPER(TRIM(Datos!Q885&amp;""))="NO"),IF(ISNUMBER(Datos!Q885),AND(OR(Q$1005="",Datos!Q885&gt;=Q$1005),OR(Q$1006="",Datos!Q885&lt;=Q$1006)),FALSE),TRUE))))</f>
        <v>0.0</v>
      </c>
      <c r="R885">
        <f>IF(Datos!R885="",0,IF(AND(R$1008&lt;&gt;"",Datos!R885=R$1008),0,IF(R$1004=0,0,1-CHOOSE(R$1004,IF(ISNUMBER(Datos!R885),AND(OR(R$1005="",Datos!R885&gt;=R$1005),OR(R$1006="",Datos!R885&lt;=R$1006)),FALSE),IF(ISNUMBER(Datos!R885),AND(Datos!R885=INT(Datos!R885),AND(OR(R$1005="",Datos!R885&gt;=R$1005),OR(R$1006="",Datos!R885&lt;=R$1006))),FALSE),OR(ISNUMBER(FIND(";"&amp;UPPER(TRIM(Datos!R885&amp;""))&amp;"=",R$1007)),ISNUMBER(FIND(";"&amp;UPPER(TRIM(Datos!R885&amp;""))&amp;";",R$1007))),OR(UPPER(TRIM(Datos!R885&amp;""))="SÍ",UPPER(TRIM(Datos!R885&amp;""))="SI",UPPER(TRIM(Datos!R885&amp;""))="NO"),IF(ISNUMBER(Datos!R885),AND(OR(R$1005="",Datos!R885&gt;=R$1005),OR(R$1006="",Datos!R885&lt;=R$1006)),FALSE),TRUE))))</f>
        <v>0.0</v>
      </c>
      <c r="S885">
        <f>IF(Datos!S885="",0,IF(AND(S$1008&lt;&gt;"",Datos!S885=S$1008),0,IF(S$1004=0,0,1-CHOOSE(S$1004,IF(ISNUMBER(Datos!S885),AND(OR(S$1005="",Datos!S885&gt;=S$1005),OR(S$1006="",Datos!S885&lt;=S$1006)),FALSE),IF(ISNUMBER(Datos!S885),AND(Datos!S885=INT(Datos!S885),AND(OR(S$1005="",Datos!S885&gt;=S$1005),OR(S$1006="",Datos!S885&lt;=S$1006))),FALSE),OR(ISNUMBER(FIND(";"&amp;UPPER(TRIM(Datos!S885&amp;""))&amp;"=",S$1007)),ISNUMBER(FIND(";"&amp;UPPER(TRIM(Datos!S885&amp;""))&amp;";",S$1007))),OR(UPPER(TRIM(Datos!S885&amp;""))="SÍ",UPPER(TRIM(Datos!S885&amp;""))="SI",UPPER(TRIM(Datos!S885&amp;""))="NO"),IF(ISNUMBER(Datos!S885),AND(OR(S$1005="",Datos!S885&gt;=S$1005),OR(S$1006="",Datos!S885&lt;=S$1006)),FALSE),TRUE))))</f>
        <v>0.0</v>
      </c>
      <c r="T885">
        <f>IF(Datos!T885="",0,IF(AND(T$1008&lt;&gt;"",Datos!T885=T$1008),0,IF(T$1004=0,0,1-CHOOSE(T$1004,IF(ISNUMBER(Datos!T885),AND(OR(T$1005="",Datos!T885&gt;=T$1005),OR(T$1006="",Datos!T885&lt;=T$1006)),FALSE),IF(ISNUMBER(Datos!T885),AND(Datos!T885=INT(Datos!T885),AND(OR(T$1005="",Datos!T885&gt;=T$1005),OR(T$1006="",Datos!T885&lt;=T$1006))),FALSE),OR(ISNUMBER(FIND(";"&amp;UPPER(TRIM(Datos!T885&amp;""))&amp;"=",T$1007)),ISNUMBER(FIND(";"&amp;UPPER(TRIM(Datos!T885&amp;""))&amp;";",T$1007))),OR(UPPER(TRIM(Datos!T885&amp;""))="SÍ",UPPER(TRIM(Datos!T885&amp;""))="SI",UPPER(TRIM(Datos!T885&amp;""))="NO"),IF(ISNUMBER(Datos!T885),AND(OR(T$1005="",Datos!T885&gt;=T$1005),OR(T$1006="",Datos!T885&lt;=T$1006)),FALSE),TRUE))))</f>
        <v>0.0</v>
      </c>
      <c r="U885">
        <f>IF(Datos!U885="",0,IF(AND(U$1008&lt;&gt;"",Datos!U885=U$1008),0,IF(U$1004=0,0,1-CHOOSE(U$1004,IF(ISNUMBER(Datos!U885),AND(OR(U$1005="",Datos!U885&gt;=U$1005),OR(U$1006="",Datos!U885&lt;=U$1006)),FALSE),IF(ISNUMBER(Datos!U885),AND(Datos!U885=INT(Datos!U885),AND(OR(U$1005="",Datos!U885&gt;=U$1005),OR(U$1006="",Datos!U885&lt;=U$1006))),FALSE),OR(ISNUMBER(FIND(";"&amp;UPPER(TRIM(Datos!U885&amp;""))&amp;"=",U$1007)),ISNUMBER(FIND(";"&amp;UPPER(TRIM(Datos!U885&amp;""))&amp;";",U$1007))),OR(UPPER(TRIM(Datos!U885&amp;""))="SÍ",UPPER(TRIM(Datos!U885&amp;""))="SI",UPPER(TRIM(Datos!U885&amp;""))="NO"),IF(ISNUMBER(Datos!U885),AND(OR(U$1005="",Datos!U885&gt;=U$1005),OR(U$1006="",Datos!U885&lt;=U$1006)),FALSE),TRUE))))</f>
        <v>0.0</v>
      </c>
      <c r="V885">
        <f>IF(Datos!V885="",0,IF(AND(V$1008&lt;&gt;"",Datos!V885=V$1008),0,IF(V$1004=0,0,1-CHOOSE(V$1004,IF(ISNUMBER(Datos!V885),AND(OR(V$1005="",Datos!V885&gt;=V$1005),OR(V$1006="",Datos!V885&lt;=V$1006)),FALSE),IF(ISNUMBER(Datos!V885),AND(Datos!V885=INT(Datos!V885),AND(OR(V$1005="",Datos!V885&gt;=V$1005),OR(V$1006="",Datos!V885&lt;=V$1006))),FALSE),OR(ISNUMBER(FIND(";"&amp;UPPER(TRIM(Datos!V885&amp;""))&amp;"=",V$1007)),ISNUMBER(FIND(";"&amp;UPPER(TRIM(Datos!V885&amp;""))&amp;";",V$1007))),OR(UPPER(TRIM(Datos!V885&amp;""))="SÍ",UPPER(TRIM(Datos!V885&amp;""))="SI",UPPER(TRIM(Datos!V885&amp;""))="NO"),IF(ISNUMBER(Datos!V885),AND(OR(V$1005="",Datos!V885&gt;=V$1005),OR(V$1006="",Datos!V885&lt;=V$1006)),FALSE),TRUE))))</f>
        <v>0.0</v>
      </c>
      <c r="W885">
        <f>IF(Datos!W885="",0,IF(AND(W$1008&lt;&gt;"",Datos!W885=W$1008),0,IF(W$1004=0,0,1-CHOOSE(W$1004,IF(ISNUMBER(Datos!W885),AND(OR(W$1005="",Datos!W885&gt;=W$1005),OR(W$1006="",Datos!W885&lt;=W$1006)),FALSE),IF(ISNUMBER(Datos!W885),AND(Datos!W885=INT(Datos!W885),AND(OR(W$1005="",Datos!W885&gt;=W$1005),OR(W$1006="",Datos!W885&lt;=W$1006))),FALSE),OR(ISNUMBER(FIND(";"&amp;UPPER(TRIM(Datos!W885&amp;""))&amp;"=",W$1007)),ISNUMBER(FIND(";"&amp;UPPER(TRIM(Datos!W885&amp;""))&amp;";",W$1007))),OR(UPPER(TRIM(Datos!W885&amp;""))="SÍ",UPPER(TRIM(Datos!W885&amp;""))="SI",UPPER(TRIM(Datos!W885&amp;""))="NO"),IF(ISNUMBER(Datos!W885),AND(OR(W$1005="",Datos!W885&gt;=W$1005),OR(W$1006="",Datos!W885&lt;=W$1006)),FALSE),TRUE))))</f>
        <v>0.0</v>
      </c>
      <c r="X885">
        <f>IF(Datos!X885="",0,IF(AND(X$1008&lt;&gt;"",Datos!X885=X$1008),0,IF(X$1004=0,0,1-CHOOSE(X$1004,IF(ISNUMBER(Datos!X885),AND(OR(X$1005="",Datos!X885&gt;=X$1005),OR(X$1006="",Datos!X885&lt;=X$1006)),FALSE),IF(ISNUMBER(Datos!X885),AND(Datos!X885=INT(Datos!X885),AND(OR(X$1005="",Datos!X885&gt;=X$1005),OR(X$1006="",Datos!X885&lt;=X$1006))),FALSE),OR(ISNUMBER(FIND(";"&amp;UPPER(TRIM(Datos!X885&amp;""))&amp;"=",X$1007)),ISNUMBER(FIND(";"&amp;UPPER(TRIM(Datos!X885&amp;""))&amp;";",X$1007))),OR(UPPER(TRIM(Datos!X885&amp;""))="SÍ",UPPER(TRIM(Datos!X885&amp;""))="SI",UPPER(TRIM(Datos!X885&amp;""))="NO"),IF(ISNUMBER(Datos!X885),AND(OR(X$1005="",Datos!X885&gt;=X$1005),OR(X$1006="",Datos!X885&lt;=X$1006)),FALSE),TRUE))))</f>
        <v>0.0</v>
      </c>
      <c r="Y885">
        <f>IF(Datos!Y885="",0,IF(AND(Y$1008&lt;&gt;"",Datos!Y885=Y$1008),0,IF(Y$1004=0,0,1-CHOOSE(Y$1004,IF(ISNUMBER(Datos!Y885),AND(OR(Y$1005="",Datos!Y885&gt;=Y$1005),OR(Y$1006="",Datos!Y885&lt;=Y$1006)),FALSE),IF(ISNUMBER(Datos!Y885),AND(Datos!Y885=INT(Datos!Y885),AND(OR(Y$1005="",Datos!Y885&gt;=Y$1005),OR(Y$1006="",Datos!Y885&lt;=Y$1006))),FALSE),OR(ISNUMBER(FIND(";"&amp;UPPER(TRIM(Datos!Y885&amp;""))&amp;"=",Y$1007)),ISNUMBER(FIND(";"&amp;UPPER(TRIM(Datos!Y885&amp;""))&amp;";",Y$1007))),OR(UPPER(TRIM(Datos!Y885&amp;""))="SÍ",UPPER(TRIM(Datos!Y885&amp;""))="SI",UPPER(TRIM(Datos!Y885&amp;""))="NO"),IF(ISNUMBER(Datos!Y885),AND(OR(Y$1005="",Datos!Y885&gt;=Y$1005),OR(Y$1006="",Datos!Y885&lt;=Y$1006)),FALSE),TRUE))))</f>
        <v>0.0</v>
      </c>
      <c r="Z885">
        <f>IF(Datos!Z885="",0,IF(AND(Z$1008&lt;&gt;"",Datos!Z885=Z$1008),0,IF(Z$1004=0,0,1-CHOOSE(Z$1004,IF(ISNUMBER(Datos!Z885),AND(OR(Z$1005="",Datos!Z885&gt;=Z$1005),OR(Z$1006="",Datos!Z885&lt;=Z$1006)),FALSE),IF(ISNUMBER(Datos!Z885),AND(Datos!Z885=INT(Datos!Z885),AND(OR(Z$1005="",Datos!Z885&gt;=Z$1005),OR(Z$1006="",Datos!Z885&lt;=Z$1006))),FALSE),OR(ISNUMBER(FIND(";"&amp;UPPER(TRIM(Datos!Z885&amp;""))&amp;"=",Z$1007)),ISNUMBER(FIND(";"&amp;UPPER(TRIM(Datos!Z885&amp;""))&amp;";",Z$1007))),OR(UPPER(TRIM(Datos!Z885&amp;""))="SÍ",UPPER(TRIM(Datos!Z885&amp;""))="SI",UPPER(TRIM(Datos!Z885&amp;""))="NO"),IF(ISNUMBER(Datos!Z885),AND(OR(Z$1005="",Datos!Z885&gt;=Z$1005),OR(Z$1006="",Datos!Z885&lt;=Z$1006)),FALSE),TRUE))))</f>
        <v>0.0</v>
      </c>
      <c r="AA885">
        <f>IF(Datos!AA885="",0,IF(AND(AA$1008&lt;&gt;"",Datos!AA885=AA$1008),0,IF(AA$1004=0,0,1-CHOOSE(AA$1004,IF(ISNUMBER(Datos!AA885),AND(OR(AA$1005="",Datos!AA885&gt;=AA$1005),OR(AA$1006="",Datos!AA885&lt;=AA$1006)),FALSE),IF(ISNUMBER(Datos!AA885),AND(Datos!AA885=INT(Datos!AA885),AND(OR(AA$1005="",Datos!AA885&gt;=AA$1005),OR(AA$1006="",Datos!AA885&lt;=AA$1006))),FALSE),OR(ISNUMBER(FIND(";"&amp;UPPER(TRIM(Datos!AA885&amp;""))&amp;"=",AA$1007)),ISNUMBER(FIND(";"&amp;UPPER(TRIM(Datos!AA885&amp;""))&amp;";",AA$1007))),OR(UPPER(TRIM(Datos!AA885&amp;""))="SÍ",UPPER(TRIM(Datos!AA885&amp;""))="SI",UPPER(TRIM(Datos!AA885&amp;""))="NO"),IF(ISNUMBER(Datos!AA885),AND(OR(AA$1005="",Datos!AA885&gt;=AA$1005),OR(AA$1006="",Datos!AA885&lt;=AA$1006)),FALSE),TRUE))))</f>
        <v>0.0</v>
      </c>
      <c r="AB885">
        <f>IF(Datos!AB885="",0,IF(AND(AB$1008&lt;&gt;"",Datos!AB885=AB$1008),0,IF(AB$1004=0,0,1-CHOOSE(AB$1004,IF(ISNUMBER(Datos!AB885),AND(OR(AB$1005="",Datos!AB885&gt;=AB$1005),OR(AB$1006="",Datos!AB885&lt;=AB$1006)),FALSE),IF(ISNUMBER(Datos!AB885),AND(Datos!AB885=INT(Datos!AB885),AND(OR(AB$1005="",Datos!AB885&gt;=AB$1005),OR(AB$1006="",Datos!AB885&lt;=AB$1006))),FALSE),OR(ISNUMBER(FIND(";"&amp;UPPER(TRIM(Datos!AB885&amp;""))&amp;"=",AB$1007)),ISNUMBER(FIND(";"&amp;UPPER(TRIM(Datos!AB885&amp;""))&amp;";",AB$1007))),OR(UPPER(TRIM(Datos!AB885&amp;""))="SÍ",UPPER(TRIM(Datos!AB885&amp;""))="SI",UPPER(TRIM(Datos!AB885&amp;""))="NO"),IF(ISNUMBER(Datos!AB885),AND(OR(AB$1005="",Datos!AB885&gt;=AB$1005),OR(AB$1006="",Datos!AB885&lt;=AB$1006)),FALSE),TRUE))))</f>
        <v>0.0</v>
      </c>
      <c r="AC885">
        <f>IF(Datos!AC885="",0,IF(AND(AC$1008&lt;&gt;"",Datos!AC885=AC$1008),0,IF(AC$1004=0,0,1-CHOOSE(AC$1004,IF(ISNUMBER(Datos!AC885),AND(OR(AC$1005="",Datos!AC885&gt;=AC$1005),OR(AC$1006="",Datos!AC885&lt;=AC$1006)),FALSE),IF(ISNUMBER(Datos!AC885),AND(Datos!AC885=INT(Datos!AC885),AND(OR(AC$1005="",Datos!AC885&gt;=AC$1005),OR(AC$1006="",Datos!AC885&lt;=AC$1006))),FALSE),OR(ISNUMBER(FIND(";"&amp;UPPER(TRIM(Datos!AC885&amp;""))&amp;"=",AC$1007)),ISNUMBER(FIND(";"&amp;UPPER(TRIM(Datos!AC885&amp;""))&amp;";",AC$1007))),OR(UPPER(TRIM(Datos!AC885&amp;""))="SÍ",UPPER(TRIM(Datos!AC885&amp;""))="SI",UPPER(TRIM(Datos!AC885&amp;""))="NO"),IF(ISNUMBER(Datos!AC885),AND(OR(AC$1005="",Datos!AC885&gt;=AC$1005),OR(AC$1006="",Datos!AC885&lt;=AC$1006)),FALSE),TRUE))))</f>
        <v>0.0</v>
      </c>
      <c r="AD885">
        <f>IF(Datos!AD885="",0,IF(AND(AD$1008&lt;&gt;"",Datos!AD885=AD$1008),0,IF(AD$1004=0,0,1-CHOOSE(AD$1004,IF(ISNUMBER(Datos!AD885),AND(OR(AD$1005="",Datos!AD885&gt;=AD$1005),OR(AD$1006="",Datos!AD885&lt;=AD$1006)),FALSE),IF(ISNUMBER(Datos!AD885),AND(Datos!AD885=INT(Datos!AD885),AND(OR(AD$1005="",Datos!AD885&gt;=AD$1005),OR(AD$1006="",Datos!AD885&lt;=AD$1006))),FALSE),OR(ISNUMBER(FIND(";"&amp;UPPER(TRIM(Datos!AD885&amp;""))&amp;"=",AD$1007)),ISNUMBER(FIND(";"&amp;UPPER(TRIM(Datos!AD885&amp;""))&amp;";",AD$1007))),OR(UPPER(TRIM(Datos!AD885&amp;""))="SÍ",UPPER(TRIM(Datos!AD885&amp;""))="SI",UPPER(TRIM(Datos!AD885&amp;""))="NO"),IF(ISNUMBER(Datos!AD885),AND(OR(AD$1005="",Datos!AD885&gt;=AD$1005),OR(AD$1006="",Datos!AD885&lt;=AD$1006)),FALSE),TRUE))))</f>
        <v>0.0</v>
      </c>
      <c r="AE885">
        <f>IF(Datos!AE885="",0,IF(AND(AE$1008&lt;&gt;"",Datos!AE885=AE$1008),0,IF(AE$1004=0,0,1-CHOOSE(AE$1004,IF(ISNUMBER(Datos!AE885),AND(OR(AE$1005="",Datos!AE885&gt;=AE$1005),OR(AE$1006="",Datos!AE885&lt;=AE$1006)),FALSE),IF(ISNUMBER(Datos!AE885),AND(Datos!AE885=INT(Datos!AE885),AND(OR(AE$1005="",Datos!AE885&gt;=AE$1005),OR(AE$1006="",Datos!AE885&lt;=AE$1006))),FALSE),OR(ISNUMBER(FIND(";"&amp;UPPER(TRIM(Datos!AE885&amp;""))&amp;"=",AE$1007)),ISNUMBER(FIND(";"&amp;UPPER(TRIM(Datos!AE885&amp;""))&amp;";",AE$1007))),OR(UPPER(TRIM(Datos!AE885&amp;""))="SÍ",UPPER(TRIM(Datos!AE885&amp;""))="SI",UPPER(TRIM(Datos!AE885&amp;""))="NO"),IF(ISNUMBER(Datos!AE885),AND(OR(AE$1005="",Datos!AE885&gt;=AE$1005),OR(AE$1006="",Datos!AE885&lt;=AE$1006)),FALSE),TRUE))))</f>
        <v>0.0</v>
      </c>
    </row>
    <row r="886" spans="2:31">
      <c r="B886">
        <f>IF(Datos!B886="",0,IF(AND(B$1008&lt;&gt;"",Datos!B886=B$1008),0,IF(B$1004=0,0,1-CHOOSE(B$1004,IF(ISNUMBER(Datos!B886),AND(OR(B$1005="",Datos!B886&gt;=B$1005),OR(B$1006="",Datos!B886&lt;=B$1006)),FALSE),IF(ISNUMBER(Datos!B886),AND(Datos!B886=INT(Datos!B886),AND(OR(B$1005="",Datos!B886&gt;=B$1005),OR(B$1006="",Datos!B886&lt;=B$1006))),FALSE),OR(ISNUMBER(FIND(";"&amp;UPPER(TRIM(Datos!B886&amp;""))&amp;"=",B$1007)),ISNUMBER(FIND(";"&amp;UPPER(TRIM(Datos!B886&amp;""))&amp;";",B$1007))),OR(UPPER(TRIM(Datos!B886&amp;""))="SÍ",UPPER(TRIM(Datos!B886&amp;""))="SI",UPPER(TRIM(Datos!B886&amp;""))="NO"),IF(ISNUMBER(Datos!B886),AND(OR(B$1005="",Datos!B886&gt;=B$1005),OR(B$1006="",Datos!B886&lt;=B$1006)),FALSE),TRUE))))</f>
        <v>0.0</v>
      </c>
      <c r="C886">
        <f>IF(Datos!C886="",0,IF(AND(C$1008&lt;&gt;"",Datos!C886=C$1008),0,IF(C$1004=0,0,1-CHOOSE(C$1004,IF(ISNUMBER(Datos!C886),AND(OR(C$1005="",Datos!C886&gt;=C$1005),OR(C$1006="",Datos!C886&lt;=C$1006)),FALSE),IF(ISNUMBER(Datos!C886),AND(Datos!C886=INT(Datos!C886),AND(OR(C$1005="",Datos!C886&gt;=C$1005),OR(C$1006="",Datos!C886&lt;=C$1006))),FALSE),OR(ISNUMBER(FIND(";"&amp;UPPER(TRIM(Datos!C886&amp;""))&amp;"=",C$1007)),ISNUMBER(FIND(";"&amp;UPPER(TRIM(Datos!C886&amp;""))&amp;";",C$1007))),OR(UPPER(TRIM(Datos!C886&amp;""))="SÍ",UPPER(TRIM(Datos!C886&amp;""))="SI",UPPER(TRIM(Datos!C886&amp;""))="NO"),IF(ISNUMBER(Datos!C886),AND(OR(C$1005="",Datos!C886&gt;=C$1005),OR(C$1006="",Datos!C886&lt;=C$1006)),FALSE),TRUE))))</f>
        <v>0.0</v>
      </c>
      <c r="D886">
        <f>IF(Datos!D886="",0,IF(AND(D$1008&lt;&gt;"",Datos!D886=D$1008),0,IF(D$1004=0,0,1-CHOOSE(D$1004,IF(ISNUMBER(Datos!D886),AND(OR(D$1005="",Datos!D886&gt;=D$1005),OR(D$1006="",Datos!D886&lt;=D$1006)),FALSE),IF(ISNUMBER(Datos!D886),AND(Datos!D886=INT(Datos!D886),AND(OR(D$1005="",Datos!D886&gt;=D$1005),OR(D$1006="",Datos!D886&lt;=D$1006))),FALSE),OR(ISNUMBER(FIND(";"&amp;UPPER(TRIM(Datos!D886&amp;""))&amp;"=",D$1007)),ISNUMBER(FIND(";"&amp;UPPER(TRIM(Datos!D886&amp;""))&amp;";",D$1007))),OR(UPPER(TRIM(Datos!D886&amp;""))="SÍ",UPPER(TRIM(Datos!D886&amp;""))="SI",UPPER(TRIM(Datos!D886&amp;""))="NO"),IF(ISNUMBER(Datos!D886),AND(OR(D$1005="",Datos!D886&gt;=D$1005),OR(D$1006="",Datos!D886&lt;=D$1006)),FALSE),TRUE))))</f>
        <v>0.0</v>
      </c>
      <c r="E886">
        <f>IF(Datos!E886="",0,IF(AND(E$1008&lt;&gt;"",Datos!E886=E$1008),0,IF(E$1004=0,0,1-CHOOSE(E$1004,IF(ISNUMBER(Datos!E886),AND(OR(E$1005="",Datos!E886&gt;=E$1005),OR(E$1006="",Datos!E886&lt;=E$1006)),FALSE),IF(ISNUMBER(Datos!E886),AND(Datos!E886=INT(Datos!E886),AND(OR(E$1005="",Datos!E886&gt;=E$1005),OR(E$1006="",Datos!E886&lt;=E$1006))),FALSE),OR(ISNUMBER(FIND(";"&amp;UPPER(TRIM(Datos!E886&amp;""))&amp;"=",E$1007)),ISNUMBER(FIND(";"&amp;UPPER(TRIM(Datos!E886&amp;""))&amp;";",E$1007))),OR(UPPER(TRIM(Datos!E886&amp;""))="SÍ",UPPER(TRIM(Datos!E886&amp;""))="SI",UPPER(TRIM(Datos!E886&amp;""))="NO"),IF(ISNUMBER(Datos!E886),AND(OR(E$1005="",Datos!E886&gt;=E$1005),OR(E$1006="",Datos!E886&lt;=E$1006)),FALSE),TRUE))))</f>
        <v>0.0</v>
      </c>
      <c r="F886">
        <f>IF(Datos!F886="",0,IF(AND(F$1008&lt;&gt;"",Datos!F886=F$1008),0,IF(F$1004=0,0,1-CHOOSE(F$1004,IF(ISNUMBER(Datos!F886),AND(OR(F$1005="",Datos!F886&gt;=F$1005),OR(F$1006="",Datos!F886&lt;=F$1006)),FALSE),IF(ISNUMBER(Datos!F886),AND(Datos!F886=INT(Datos!F886),AND(OR(F$1005="",Datos!F886&gt;=F$1005),OR(F$1006="",Datos!F886&lt;=F$1006))),FALSE),OR(ISNUMBER(FIND(";"&amp;UPPER(TRIM(Datos!F886&amp;""))&amp;"=",F$1007)),ISNUMBER(FIND(";"&amp;UPPER(TRIM(Datos!F886&amp;""))&amp;";",F$1007))),OR(UPPER(TRIM(Datos!F886&amp;""))="SÍ",UPPER(TRIM(Datos!F886&amp;""))="SI",UPPER(TRIM(Datos!F886&amp;""))="NO"),IF(ISNUMBER(Datos!F886),AND(OR(F$1005="",Datos!F886&gt;=F$1005),OR(F$1006="",Datos!F886&lt;=F$1006)),FALSE),TRUE))))</f>
        <v>0.0</v>
      </c>
      <c r="G886">
        <f>IF(Datos!G886="",0,IF(AND(G$1008&lt;&gt;"",Datos!G886=G$1008),0,IF(G$1004=0,0,1-CHOOSE(G$1004,IF(ISNUMBER(Datos!G886),AND(OR(G$1005="",Datos!G886&gt;=G$1005),OR(G$1006="",Datos!G886&lt;=G$1006)),FALSE),IF(ISNUMBER(Datos!G886),AND(Datos!G886=INT(Datos!G886),AND(OR(G$1005="",Datos!G886&gt;=G$1005),OR(G$1006="",Datos!G886&lt;=G$1006))),FALSE),OR(ISNUMBER(FIND(";"&amp;UPPER(TRIM(Datos!G886&amp;""))&amp;"=",G$1007)),ISNUMBER(FIND(";"&amp;UPPER(TRIM(Datos!G886&amp;""))&amp;";",G$1007))),OR(UPPER(TRIM(Datos!G886&amp;""))="SÍ",UPPER(TRIM(Datos!G886&amp;""))="SI",UPPER(TRIM(Datos!G886&amp;""))="NO"),IF(ISNUMBER(Datos!G886),AND(OR(G$1005="",Datos!G886&gt;=G$1005),OR(G$1006="",Datos!G886&lt;=G$1006)),FALSE),TRUE))))</f>
        <v>0.0</v>
      </c>
      <c r="H886">
        <f>IF(Datos!H886="",0,IF(AND(H$1008&lt;&gt;"",Datos!H886=H$1008),0,IF(H$1004=0,0,1-CHOOSE(H$1004,IF(ISNUMBER(Datos!H886),AND(OR(H$1005="",Datos!H886&gt;=H$1005),OR(H$1006="",Datos!H886&lt;=H$1006)),FALSE),IF(ISNUMBER(Datos!H886),AND(Datos!H886=INT(Datos!H886),AND(OR(H$1005="",Datos!H886&gt;=H$1005),OR(H$1006="",Datos!H886&lt;=H$1006))),FALSE),OR(ISNUMBER(FIND(";"&amp;UPPER(TRIM(Datos!H886&amp;""))&amp;"=",H$1007)),ISNUMBER(FIND(";"&amp;UPPER(TRIM(Datos!H886&amp;""))&amp;";",H$1007))),OR(UPPER(TRIM(Datos!H886&amp;""))="SÍ",UPPER(TRIM(Datos!H886&amp;""))="SI",UPPER(TRIM(Datos!H886&amp;""))="NO"),IF(ISNUMBER(Datos!H886),AND(OR(H$1005="",Datos!H886&gt;=H$1005),OR(H$1006="",Datos!H886&lt;=H$1006)),FALSE),TRUE))))</f>
        <v>0.0</v>
      </c>
      <c r="I886">
        <f>IF(Datos!I886="",0,IF(AND(I$1008&lt;&gt;"",Datos!I886=I$1008),0,IF(I$1004=0,0,1-CHOOSE(I$1004,IF(ISNUMBER(Datos!I886),AND(OR(I$1005="",Datos!I886&gt;=I$1005),OR(I$1006="",Datos!I886&lt;=I$1006)),FALSE),IF(ISNUMBER(Datos!I886),AND(Datos!I886=INT(Datos!I886),AND(OR(I$1005="",Datos!I886&gt;=I$1005),OR(I$1006="",Datos!I886&lt;=I$1006))),FALSE),OR(ISNUMBER(FIND(";"&amp;UPPER(TRIM(Datos!I886&amp;""))&amp;"=",I$1007)),ISNUMBER(FIND(";"&amp;UPPER(TRIM(Datos!I886&amp;""))&amp;";",I$1007))),OR(UPPER(TRIM(Datos!I886&amp;""))="SÍ",UPPER(TRIM(Datos!I886&amp;""))="SI",UPPER(TRIM(Datos!I886&amp;""))="NO"),IF(ISNUMBER(Datos!I886),AND(OR(I$1005="",Datos!I886&gt;=I$1005),OR(I$1006="",Datos!I886&lt;=I$1006)),FALSE),TRUE))))</f>
        <v>0.0</v>
      </c>
      <c r="J886">
        <f>IF(Datos!J886="",0,IF(AND(J$1008&lt;&gt;"",Datos!J886=J$1008),0,IF(J$1004=0,0,1-CHOOSE(J$1004,IF(ISNUMBER(Datos!J886),AND(OR(J$1005="",Datos!J886&gt;=J$1005),OR(J$1006="",Datos!J886&lt;=J$1006)),FALSE),IF(ISNUMBER(Datos!J886),AND(Datos!J886=INT(Datos!J886),AND(OR(J$1005="",Datos!J886&gt;=J$1005),OR(J$1006="",Datos!J886&lt;=J$1006))),FALSE),OR(ISNUMBER(FIND(";"&amp;UPPER(TRIM(Datos!J886&amp;""))&amp;"=",J$1007)),ISNUMBER(FIND(";"&amp;UPPER(TRIM(Datos!J886&amp;""))&amp;";",J$1007))),OR(UPPER(TRIM(Datos!J886&amp;""))="SÍ",UPPER(TRIM(Datos!J886&amp;""))="SI",UPPER(TRIM(Datos!J886&amp;""))="NO"),IF(ISNUMBER(Datos!J886),AND(OR(J$1005="",Datos!J886&gt;=J$1005),OR(J$1006="",Datos!J886&lt;=J$1006)),FALSE),TRUE))))</f>
        <v>0.0</v>
      </c>
      <c r="K886">
        <f>IF(Datos!K886="",0,IF(AND(K$1008&lt;&gt;"",Datos!K886=K$1008),0,IF(K$1004=0,0,1-CHOOSE(K$1004,IF(ISNUMBER(Datos!K886),AND(OR(K$1005="",Datos!K886&gt;=K$1005),OR(K$1006="",Datos!K886&lt;=K$1006)),FALSE),IF(ISNUMBER(Datos!K886),AND(Datos!K886=INT(Datos!K886),AND(OR(K$1005="",Datos!K886&gt;=K$1005),OR(K$1006="",Datos!K886&lt;=K$1006))),FALSE),OR(ISNUMBER(FIND(";"&amp;UPPER(TRIM(Datos!K886&amp;""))&amp;"=",K$1007)),ISNUMBER(FIND(";"&amp;UPPER(TRIM(Datos!K886&amp;""))&amp;";",K$1007))),OR(UPPER(TRIM(Datos!K886&amp;""))="SÍ",UPPER(TRIM(Datos!K886&amp;""))="SI",UPPER(TRIM(Datos!K886&amp;""))="NO"),IF(ISNUMBER(Datos!K886),AND(OR(K$1005="",Datos!K886&gt;=K$1005),OR(K$1006="",Datos!K886&lt;=K$1006)),FALSE),TRUE))))</f>
        <v>0.0</v>
      </c>
      <c r="L886">
        <f>IF(Datos!L886="",0,IF(AND(L$1008&lt;&gt;"",Datos!L886=L$1008),0,IF(L$1004=0,0,1-CHOOSE(L$1004,IF(ISNUMBER(Datos!L886),AND(OR(L$1005="",Datos!L886&gt;=L$1005),OR(L$1006="",Datos!L886&lt;=L$1006)),FALSE),IF(ISNUMBER(Datos!L886),AND(Datos!L886=INT(Datos!L886),AND(OR(L$1005="",Datos!L886&gt;=L$1005),OR(L$1006="",Datos!L886&lt;=L$1006))),FALSE),OR(ISNUMBER(FIND(";"&amp;UPPER(TRIM(Datos!L886&amp;""))&amp;"=",L$1007)),ISNUMBER(FIND(";"&amp;UPPER(TRIM(Datos!L886&amp;""))&amp;";",L$1007))),OR(UPPER(TRIM(Datos!L886&amp;""))="SÍ",UPPER(TRIM(Datos!L886&amp;""))="SI",UPPER(TRIM(Datos!L886&amp;""))="NO"),IF(ISNUMBER(Datos!L886),AND(OR(L$1005="",Datos!L886&gt;=L$1005),OR(L$1006="",Datos!L886&lt;=L$1006)),FALSE),TRUE))))</f>
        <v>0.0</v>
      </c>
      <c r="M886">
        <f>IF(Datos!M886="",0,IF(AND(M$1008&lt;&gt;"",Datos!M886=M$1008),0,IF(M$1004=0,0,1-CHOOSE(M$1004,IF(ISNUMBER(Datos!M886),AND(OR(M$1005="",Datos!M886&gt;=M$1005),OR(M$1006="",Datos!M886&lt;=M$1006)),FALSE),IF(ISNUMBER(Datos!M886),AND(Datos!M886=INT(Datos!M886),AND(OR(M$1005="",Datos!M886&gt;=M$1005),OR(M$1006="",Datos!M886&lt;=M$1006))),FALSE),OR(ISNUMBER(FIND(";"&amp;UPPER(TRIM(Datos!M886&amp;""))&amp;"=",M$1007)),ISNUMBER(FIND(";"&amp;UPPER(TRIM(Datos!M886&amp;""))&amp;";",M$1007))),OR(UPPER(TRIM(Datos!M886&amp;""))="SÍ",UPPER(TRIM(Datos!M886&amp;""))="SI",UPPER(TRIM(Datos!M886&amp;""))="NO"),IF(ISNUMBER(Datos!M886),AND(OR(M$1005="",Datos!M886&gt;=M$1005),OR(M$1006="",Datos!M886&lt;=M$1006)),FALSE),TRUE))))</f>
        <v>0.0</v>
      </c>
      <c r="N886">
        <f>IF(Datos!N886="",0,IF(AND(N$1008&lt;&gt;"",Datos!N886=N$1008),0,IF(N$1004=0,0,1-CHOOSE(N$1004,IF(ISNUMBER(Datos!N886),AND(OR(N$1005="",Datos!N886&gt;=N$1005),OR(N$1006="",Datos!N886&lt;=N$1006)),FALSE),IF(ISNUMBER(Datos!N886),AND(Datos!N886=INT(Datos!N886),AND(OR(N$1005="",Datos!N886&gt;=N$1005),OR(N$1006="",Datos!N886&lt;=N$1006))),FALSE),OR(ISNUMBER(FIND(";"&amp;UPPER(TRIM(Datos!N886&amp;""))&amp;"=",N$1007)),ISNUMBER(FIND(";"&amp;UPPER(TRIM(Datos!N886&amp;""))&amp;";",N$1007))),OR(UPPER(TRIM(Datos!N886&amp;""))="SÍ",UPPER(TRIM(Datos!N886&amp;""))="SI",UPPER(TRIM(Datos!N886&amp;""))="NO"),IF(ISNUMBER(Datos!N886),AND(OR(N$1005="",Datos!N886&gt;=N$1005),OR(N$1006="",Datos!N886&lt;=N$1006)),FALSE),TRUE))))</f>
        <v>0.0</v>
      </c>
      <c r="O886">
        <f>IF(Datos!O886="",0,IF(AND(O$1008&lt;&gt;"",Datos!O886=O$1008),0,IF(O$1004=0,0,1-CHOOSE(O$1004,IF(ISNUMBER(Datos!O886),AND(OR(O$1005="",Datos!O886&gt;=O$1005),OR(O$1006="",Datos!O886&lt;=O$1006)),FALSE),IF(ISNUMBER(Datos!O886),AND(Datos!O886=INT(Datos!O886),AND(OR(O$1005="",Datos!O886&gt;=O$1005),OR(O$1006="",Datos!O886&lt;=O$1006))),FALSE),OR(ISNUMBER(FIND(";"&amp;UPPER(TRIM(Datos!O886&amp;""))&amp;"=",O$1007)),ISNUMBER(FIND(";"&amp;UPPER(TRIM(Datos!O886&amp;""))&amp;";",O$1007))),OR(UPPER(TRIM(Datos!O886&amp;""))="SÍ",UPPER(TRIM(Datos!O886&amp;""))="SI",UPPER(TRIM(Datos!O886&amp;""))="NO"),IF(ISNUMBER(Datos!O886),AND(OR(O$1005="",Datos!O886&gt;=O$1005),OR(O$1006="",Datos!O886&lt;=O$1006)),FALSE),TRUE))))</f>
        <v>0.0</v>
      </c>
      <c r="P886">
        <f>IF(Datos!P886="",0,IF(AND(P$1008&lt;&gt;"",Datos!P886=P$1008),0,IF(P$1004=0,0,1-CHOOSE(P$1004,IF(ISNUMBER(Datos!P886),AND(OR(P$1005="",Datos!P886&gt;=P$1005),OR(P$1006="",Datos!P886&lt;=P$1006)),FALSE),IF(ISNUMBER(Datos!P886),AND(Datos!P886=INT(Datos!P886),AND(OR(P$1005="",Datos!P886&gt;=P$1005),OR(P$1006="",Datos!P886&lt;=P$1006))),FALSE),OR(ISNUMBER(FIND(";"&amp;UPPER(TRIM(Datos!P886&amp;""))&amp;"=",P$1007)),ISNUMBER(FIND(";"&amp;UPPER(TRIM(Datos!P886&amp;""))&amp;";",P$1007))),OR(UPPER(TRIM(Datos!P886&amp;""))="SÍ",UPPER(TRIM(Datos!P886&amp;""))="SI",UPPER(TRIM(Datos!P886&amp;""))="NO"),IF(ISNUMBER(Datos!P886),AND(OR(P$1005="",Datos!P886&gt;=P$1005),OR(P$1006="",Datos!P886&lt;=P$1006)),FALSE),TRUE))))</f>
        <v>0.0</v>
      </c>
      <c r="Q886">
        <f>IF(Datos!Q886="",0,IF(AND(Q$1008&lt;&gt;"",Datos!Q886=Q$1008),0,IF(Q$1004=0,0,1-CHOOSE(Q$1004,IF(ISNUMBER(Datos!Q886),AND(OR(Q$1005="",Datos!Q886&gt;=Q$1005),OR(Q$1006="",Datos!Q886&lt;=Q$1006)),FALSE),IF(ISNUMBER(Datos!Q886),AND(Datos!Q886=INT(Datos!Q886),AND(OR(Q$1005="",Datos!Q886&gt;=Q$1005),OR(Q$1006="",Datos!Q886&lt;=Q$1006))),FALSE),OR(ISNUMBER(FIND(";"&amp;UPPER(TRIM(Datos!Q886&amp;""))&amp;"=",Q$1007)),ISNUMBER(FIND(";"&amp;UPPER(TRIM(Datos!Q886&amp;""))&amp;";",Q$1007))),OR(UPPER(TRIM(Datos!Q886&amp;""))="SÍ",UPPER(TRIM(Datos!Q886&amp;""))="SI",UPPER(TRIM(Datos!Q886&amp;""))="NO"),IF(ISNUMBER(Datos!Q886),AND(OR(Q$1005="",Datos!Q886&gt;=Q$1005),OR(Q$1006="",Datos!Q886&lt;=Q$1006)),FALSE),TRUE))))</f>
        <v>0.0</v>
      </c>
      <c r="R886">
        <f>IF(Datos!R886="",0,IF(AND(R$1008&lt;&gt;"",Datos!R886=R$1008),0,IF(R$1004=0,0,1-CHOOSE(R$1004,IF(ISNUMBER(Datos!R886),AND(OR(R$1005="",Datos!R886&gt;=R$1005),OR(R$1006="",Datos!R886&lt;=R$1006)),FALSE),IF(ISNUMBER(Datos!R886),AND(Datos!R886=INT(Datos!R886),AND(OR(R$1005="",Datos!R886&gt;=R$1005),OR(R$1006="",Datos!R886&lt;=R$1006))),FALSE),OR(ISNUMBER(FIND(";"&amp;UPPER(TRIM(Datos!R886&amp;""))&amp;"=",R$1007)),ISNUMBER(FIND(";"&amp;UPPER(TRIM(Datos!R886&amp;""))&amp;";",R$1007))),OR(UPPER(TRIM(Datos!R886&amp;""))="SÍ",UPPER(TRIM(Datos!R886&amp;""))="SI",UPPER(TRIM(Datos!R886&amp;""))="NO"),IF(ISNUMBER(Datos!R886),AND(OR(R$1005="",Datos!R886&gt;=R$1005),OR(R$1006="",Datos!R886&lt;=R$1006)),FALSE),TRUE))))</f>
        <v>0.0</v>
      </c>
      <c r="S886">
        <f>IF(Datos!S886="",0,IF(AND(S$1008&lt;&gt;"",Datos!S886=S$1008),0,IF(S$1004=0,0,1-CHOOSE(S$1004,IF(ISNUMBER(Datos!S886),AND(OR(S$1005="",Datos!S886&gt;=S$1005),OR(S$1006="",Datos!S886&lt;=S$1006)),FALSE),IF(ISNUMBER(Datos!S886),AND(Datos!S886=INT(Datos!S886),AND(OR(S$1005="",Datos!S886&gt;=S$1005),OR(S$1006="",Datos!S886&lt;=S$1006))),FALSE),OR(ISNUMBER(FIND(";"&amp;UPPER(TRIM(Datos!S886&amp;""))&amp;"=",S$1007)),ISNUMBER(FIND(";"&amp;UPPER(TRIM(Datos!S886&amp;""))&amp;";",S$1007))),OR(UPPER(TRIM(Datos!S886&amp;""))="SÍ",UPPER(TRIM(Datos!S886&amp;""))="SI",UPPER(TRIM(Datos!S886&amp;""))="NO"),IF(ISNUMBER(Datos!S886),AND(OR(S$1005="",Datos!S886&gt;=S$1005),OR(S$1006="",Datos!S886&lt;=S$1006)),FALSE),TRUE))))</f>
        <v>0.0</v>
      </c>
      <c r="T886">
        <f>IF(Datos!T886="",0,IF(AND(T$1008&lt;&gt;"",Datos!T886=T$1008),0,IF(T$1004=0,0,1-CHOOSE(T$1004,IF(ISNUMBER(Datos!T886),AND(OR(T$1005="",Datos!T886&gt;=T$1005),OR(T$1006="",Datos!T886&lt;=T$1006)),FALSE),IF(ISNUMBER(Datos!T886),AND(Datos!T886=INT(Datos!T886),AND(OR(T$1005="",Datos!T886&gt;=T$1005),OR(T$1006="",Datos!T886&lt;=T$1006))),FALSE),OR(ISNUMBER(FIND(";"&amp;UPPER(TRIM(Datos!T886&amp;""))&amp;"=",T$1007)),ISNUMBER(FIND(";"&amp;UPPER(TRIM(Datos!T886&amp;""))&amp;";",T$1007))),OR(UPPER(TRIM(Datos!T886&amp;""))="SÍ",UPPER(TRIM(Datos!T886&amp;""))="SI",UPPER(TRIM(Datos!T886&amp;""))="NO"),IF(ISNUMBER(Datos!T886),AND(OR(T$1005="",Datos!T886&gt;=T$1005),OR(T$1006="",Datos!T886&lt;=T$1006)),FALSE),TRUE))))</f>
        <v>0.0</v>
      </c>
      <c r="U886">
        <f>IF(Datos!U886="",0,IF(AND(U$1008&lt;&gt;"",Datos!U886=U$1008),0,IF(U$1004=0,0,1-CHOOSE(U$1004,IF(ISNUMBER(Datos!U886),AND(OR(U$1005="",Datos!U886&gt;=U$1005),OR(U$1006="",Datos!U886&lt;=U$1006)),FALSE),IF(ISNUMBER(Datos!U886),AND(Datos!U886=INT(Datos!U886),AND(OR(U$1005="",Datos!U886&gt;=U$1005),OR(U$1006="",Datos!U886&lt;=U$1006))),FALSE),OR(ISNUMBER(FIND(";"&amp;UPPER(TRIM(Datos!U886&amp;""))&amp;"=",U$1007)),ISNUMBER(FIND(";"&amp;UPPER(TRIM(Datos!U886&amp;""))&amp;";",U$1007))),OR(UPPER(TRIM(Datos!U886&amp;""))="SÍ",UPPER(TRIM(Datos!U886&amp;""))="SI",UPPER(TRIM(Datos!U886&amp;""))="NO"),IF(ISNUMBER(Datos!U886),AND(OR(U$1005="",Datos!U886&gt;=U$1005),OR(U$1006="",Datos!U886&lt;=U$1006)),FALSE),TRUE))))</f>
        <v>0.0</v>
      </c>
      <c r="V886">
        <f>IF(Datos!V886="",0,IF(AND(V$1008&lt;&gt;"",Datos!V886=V$1008),0,IF(V$1004=0,0,1-CHOOSE(V$1004,IF(ISNUMBER(Datos!V886),AND(OR(V$1005="",Datos!V886&gt;=V$1005),OR(V$1006="",Datos!V886&lt;=V$1006)),FALSE),IF(ISNUMBER(Datos!V886),AND(Datos!V886=INT(Datos!V886),AND(OR(V$1005="",Datos!V886&gt;=V$1005),OR(V$1006="",Datos!V886&lt;=V$1006))),FALSE),OR(ISNUMBER(FIND(";"&amp;UPPER(TRIM(Datos!V886&amp;""))&amp;"=",V$1007)),ISNUMBER(FIND(";"&amp;UPPER(TRIM(Datos!V886&amp;""))&amp;";",V$1007))),OR(UPPER(TRIM(Datos!V886&amp;""))="SÍ",UPPER(TRIM(Datos!V886&amp;""))="SI",UPPER(TRIM(Datos!V886&amp;""))="NO"),IF(ISNUMBER(Datos!V886),AND(OR(V$1005="",Datos!V886&gt;=V$1005),OR(V$1006="",Datos!V886&lt;=V$1006)),FALSE),TRUE))))</f>
        <v>0.0</v>
      </c>
      <c r="W886">
        <f>IF(Datos!W886="",0,IF(AND(W$1008&lt;&gt;"",Datos!W886=W$1008),0,IF(W$1004=0,0,1-CHOOSE(W$1004,IF(ISNUMBER(Datos!W886),AND(OR(W$1005="",Datos!W886&gt;=W$1005),OR(W$1006="",Datos!W886&lt;=W$1006)),FALSE),IF(ISNUMBER(Datos!W886),AND(Datos!W886=INT(Datos!W886),AND(OR(W$1005="",Datos!W886&gt;=W$1005),OR(W$1006="",Datos!W886&lt;=W$1006))),FALSE),OR(ISNUMBER(FIND(";"&amp;UPPER(TRIM(Datos!W886&amp;""))&amp;"=",W$1007)),ISNUMBER(FIND(";"&amp;UPPER(TRIM(Datos!W886&amp;""))&amp;";",W$1007))),OR(UPPER(TRIM(Datos!W886&amp;""))="SÍ",UPPER(TRIM(Datos!W886&amp;""))="SI",UPPER(TRIM(Datos!W886&amp;""))="NO"),IF(ISNUMBER(Datos!W886),AND(OR(W$1005="",Datos!W886&gt;=W$1005),OR(W$1006="",Datos!W886&lt;=W$1006)),FALSE),TRUE))))</f>
        <v>0.0</v>
      </c>
      <c r="X886">
        <f>IF(Datos!X886="",0,IF(AND(X$1008&lt;&gt;"",Datos!X886=X$1008),0,IF(X$1004=0,0,1-CHOOSE(X$1004,IF(ISNUMBER(Datos!X886),AND(OR(X$1005="",Datos!X886&gt;=X$1005),OR(X$1006="",Datos!X886&lt;=X$1006)),FALSE),IF(ISNUMBER(Datos!X886),AND(Datos!X886=INT(Datos!X886),AND(OR(X$1005="",Datos!X886&gt;=X$1005),OR(X$1006="",Datos!X886&lt;=X$1006))),FALSE),OR(ISNUMBER(FIND(";"&amp;UPPER(TRIM(Datos!X886&amp;""))&amp;"=",X$1007)),ISNUMBER(FIND(";"&amp;UPPER(TRIM(Datos!X886&amp;""))&amp;";",X$1007))),OR(UPPER(TRIM(Datos!X886&amp;""))="SÍ",UPPER(TRIM(Datos!X886&amp;""))="SI",UPPER(TRIM(Datos!X886&amp;""))="NO"),IF(ISNUMBER(Datos!X886),AND(OR(X$1005="",Datos!X886&gt;=X$1005),OR(X$1006="",Datos!X886&lt;=X$1006)),FALSE),TRUE))))</f>
        <v>0.0</v>
      </c>
      <c r="Y886">
        <f>IF(Datos!Y886="",0,IF(AND(Y$1008&lt;&gt;"",Datos!Y886=Y$1008),0,IF(Y$1004=0,0,1-CHOOSE(Y$1004,IF(ISNUMBER(Datos!Y886),AND(OR(Y$1005="",Datos!Y886&gt;=Y$1005),OR(Y$1006="",Datos!Y886&lt;=Y$1006)),FALSE),IF(ISNUMBER(Datos!Y886),AND(Datos!Y886=INT(Datos!Y886),AND(OR(Y$1005="",Datos!Y886&gt;=Y$1005),OR(Y$1006="",Datos!Y886&lt;=Y$1006))),FALSE),OR(ISNUMBER(FIND(";"&amp;UPPER(TRIM(Datos!Y886&amp;""))&amp;"=",Y$1007)),ISNUMBER(FIND(";"&amp;UPPER(TRIM(Datos!Y886&amp;""))&amp;";",Y$1007))),OR(UPPER(TRIM(Datos!Y886&amp;""))="SÍ",UPPER(TRIM(Datos!Y886&amp;""))="SI",UPPER(TRIM(Datos!Y886&amp;""))="NO"),IF(ISNUMBER(Datos!Y886),AND(OR(Y$1005="",Datos!Y886&gt;=Y$1005),OR(Y$1006="",Datos!Y886&lt;=Y$1006)),FALSE),TRUE))))</f>
        <v>0.0</v>
      </c>
      <c r="Z886">
        <f>IF(Datos!Z886="",0,IF(AND(Z$1008&lt;&gt;"",Datos!Z886=Z$1008),0,IF(Z$1004=0,0,1-CHOOSE(Z$1004,IF(ISNUMBER(Datos!Z886),AND(OR(Z$1005="",Datos!Z886&gt;=Z$1005),OR(Z$1006="",Datos!Z886&lt;=Z$1006)),FALSE),IF(ISNUMBER(Datos!Z886),AND(Datos!Z886=INT(Datos!Z886),AND(OR(Z$1005="",Datos!Z886&gt;=Z$1005),OR(Z$1006="",Datos!Z886&lt;=Z$1006))),FALSE),OR(ISNUMBER(FIND(";"&amp;UPPER(TRIM(Datos!Z886&amp;""))&amp;"=",Z$1007)),ISNUMBER(FIND(";"&amp;UPPER(TRIM(Datos!Z886&amp;""))&amp;";",Z$1007))),OR(UPPER(TRIM(Datos!Z886&amp;""))="SÍ",UPPER(TRIM(Datos!Z886&amp;""))="SI",UPPER(TRIM(Datos!Z886&amp;""))="NO"),IF(ISNUMBER(Datos!Z886),AND(OR(Z$1005="",Datos!Z886&gt;=Z$1005),OR(Z$1006="",Datos!Z886&lt;=Z$1006)),FALSE),TRUE))))</f>
        <v>0.0</v>
      </c>
      <c r="AA886">
        <f>IF(Datos!AA886="",0,IF(AND(AA$1008&lt;&gt;"",Datos!AA886=AA$1008),0,IF(AA$1004=0,0,1-CHOOSE(AA$1004,IF(ISNUMBER(Datos!AA886),AND(OR(AA$1005="",Datos!AA886&gt;=AA$1005),OR(AA$1006="",Datos!AA886&lt;=AA$1006)),FALSE),IF(ISNUMBER(Datos!AA886),AND(Datos!AA886=INT(Datos!AA886),AND(OR(AA$1005="",Datos!AA886&gt;=AA$1005),OR(AA$1006="",Datos!AA886&lt;=AA$1006))),FALSE),OR(ISNUMBER(FIND(";"&amp;UPPER(TRIM(Datos!AA886&amp;""))&amp;"=",AA$1007)),ISNUMBER(FIND(";"&amp;UPPER(TRIM(Datos!AA886&amp;""))&amp;";",AA$1007))),OR(UPPER(TRIM(Datos!AA886&amp;""))="SÍ",UPPER(TRIM(Datos!AA886&amp;""))="SI",UPPER(TRIM(Datos!AA886&amp;""))="NO"),IF(ISNUMBER(Datos!AA886),AND(OR(AA$1005="",Datos!AA886&gt;=AA$1005),OR(AA$1006="",Datos!AA886&lt;=AA$1006)),FALSE),TRUE))))</f>
        <v>0.0</v>
      </c>
      <c r="AB886">
        <f>IF(Datos!AB886="",0,IF(AND(AB$1008&lt;&gt;"",Datos!AB886=AB$1008),0,IF(AB$1004=0,0,1-CHOOSE(AB$1004,IF(ISNUMBER(Datos!AB886),AND(OR(AB$1005="",Datos!AB886&gt;=AB$1005),OR(AB$1006="",Datos!AB886&lt;=AB$1006)),FALSE),IF(ISNUMBER(Datos!AB886),AND(Datos!AB886=INT(Datos!AB886),AND(OR(AB$1005="",Datos!AB886&gt;=AB$1005),OR(AB$1006="",Datos!AB886&lt;=AB$1006))),FALSE),OR(ISNUMBER(FIND(";"&amp;UPPER(TRIM(Datos!AB886&amp;""))&amp;"=",AB$1007)),ISNUMBER(FIND(";"&amp;UPPER(TRIM(Datos!AB886&amp;""))&amp;";",AB$1007))),OR(UPPER(TRIM(Datos!AB886&amp;""))="SÍ",UPPER(TRIM(Datos!AB886&amp;""))="SI",UPPER(TRIM(Datos!AB886&amp;""))="NO"),IF(ISNUMBER(Datos!AB886),AND(OR(AB$1005="",Datos!AB886&gt;=AB$1005),OR(AB$1006="",Datos!AB886&lt;=AB$1006)),FALSE),TRUE))))</f>
        <v>0.0</v>
      </c>
      <c r="AC886">
        <f>IF(Datos!AC886="",0,IF(AND(AC$1008&lt;&gt;"",Datos!AC886=AC$1008),0,IF(AC$1004=0,0,1-CHOOSE(AC$1004,IF(ISNUMBER(Datos!AC886),AND(OR(AC$1005="",Datos!AC886&gt;=AC$1005),OR(AC$1006="",Datos!AC886&lt;=AC$1006)),FALSE),IF(ISNUMBER(Datos!AC886),AND(Datos!AC886=INT(Datos!AC886),AND(OR(AC$1005="",Datos!AC886&gt;=AC$1005),OR(AC$1006="",Datos!AC886&lt;=AC$1006))),FALSE),OR(ISNUMBER(FIND(";"&amp;UPPER(TRIM(Datos!AC886&amp;""))&amp;"=",AC$1007)),ISNUMBER(FIND(";"&amp;UPPER(TRIM(Datos!AC886&amp;""))&amp;";",AC$1007))),OR(UPPER(TRIM(Datos!AC886&amp;""))="SÍ",UPPER(TRIM(Datos!AC886&amp;""))="SI",UPPER(TRIM(Datos!AC886&amp;""))="NO"),IF(ISNUMBER(Datos!AC886),AND(OR(AC$1005="",Datos!AC886&gt;=AC$1005),OR(AC$1006="",Datos!AC886&lt;=AC$1006)),FALSE),TRUE))))</f>
        <v>0.0</v>
      </c>
      <c r="AD886">
        <f>IF(Datos!AD886="",0,IF(AND(AD$1008&lt;&gt;"",Datos!AD886=AD$1008),0,IF(AD$1004=0,0,1-CHOOSE(AD$1004,IF(ISNUMBER(Datos!AD886),AND(OR(AD$1005="",Datos!AD886&gt;=AD$1005),OR(AD$1006="",Datos!AD886&lt;=AD$1006)),FALSE),IF(ISNUMBER(Datos!AD886),AND(Datos!AD886=INT(Datos!AD886),AND(OR(AD$1005="",Datos!AD886&gt;=AD$1005),OR(AD$1006="",Datos!AD886&lt;=AD$1006))),FALSE),OR(ISNUMBER(FIND(";"&amp;UPPER(TRIM(Datos!AD886&amp;""))&amp;"=",AD$1007)),ISNUMBER(FIND(";"&amp;UPPER(TRIM(Datos!AD886&amp;""))&amp;";",AD$1007))),OR(UPPER(TRIM(Datos!AD886&amp;""))="SÍ",UPPER(TRIM(Datos!AD886&amp;""))="SI",UPPER(TRIM(Datos!AD886&amp;""))="NO"),IF(ISNUMBER(Datos!AD886),AND(OR(AD$1005="",Datos!AD886&gt;=AD$1005),OR(AD$1006="",Datos!AD886&lt;=AD$1006)),FALSE),TRUE))))</f>
        <v>0.0</v>
      </c>
      <c r="AE886">
        <f>IF(Datos!AE886="",0,IF(AND(AE$1008&lt;&gt;"",Datos!AE886=AE$1008),0,IF(AE$1004=0,0,1-CHOOSE(AE$1004,IF(ISNUMBER(Datos!AE886),AND(OR(AE$1005="",Datos!AE886&gt;=AE$1005),OR(AE$1006="",Datos!AE886&lt;=AE$1006)),FALSE),IF(ISNUMBER(Datos!AE886),AND(Datos!AE886=INT(Datos!AE886),AND(OR(AE$1005="",Datos!AE886&gt;=AE$1005),OR(AE$1006="",Datos!AE886&lt;=AE$1006))),FALSE),OR(ISNUMBER(FIND(";"&amp;UPPER(TRIM(Datos!AE886&amp;""))&amp;"=",AE$1007)),ISNUMBER(FIND(";"&amp;UPPER(TRIM(Datos!AE886&amp;""))&amp;";",AE$1007))),OR(UPPER(TRIM(Datos!AE886&amp;""))="SÍ",UPPER(TRIM(Datos!AE886&amp;""))="SI",UPPER(TRIM(Datos!AE886&amp;""))="NO"),IF(ISNUMBER(Datos!AE886),AND(OR(AE$1005="",Datos!AE886&gt;=AE$1005),OR(AE$1006="",Datos!AE886&lt;=AE$1006)),FALSE),TRUE))))</f>
        <v>0.0</v>
      </c>
    </row>
    <row r="887" spans="2:31">
      <c r="B887">
        <f>IF(Datos!B887="",0,IF(AND(B$1008&lt;&gt;"",Datos!B887=B$1008),0,IF(B$1004=0,0,1-CHOOSE(B$1004,IF(ISNUMBER(Datos!B887),AND(OR(B$1005="",Datos!B887&gt;=B$1005),OR(B$1006="",Datos!B887&lt;=B$1006)),FALSE),IF(ISNUMBER(Datos!B887),AND(Datos!B887=INT(Datos!B887),AND(OR(B$1005="",Datos!B887&gt;=B$1005),OR(B$1006="",Datos!B887&lt;=B$1006))),FALSE),OR(ISNUMBER(FIND(";"&amp;UPPER(TRIM(Datos!B887&amp;""))&amp;"=",B$1007)),ISNUMBER(FIND(";"&amp;UPPER(TRIM(Datos!B887&amp;""))&amp;";",B$1007))),OR(UPPER(TRIM(Datos!B887&amp;""))="SÍ",UPPER(TRIM(Datos!B887&amp;""))="SI",UPPER(TRIM(Datos!B887&amp;""))="NO"),IF(ISNUMBER(Datos!B887),AND(OR(B$1005="",Datos!B887&gt;=B$1005),OR(B$1006="",Datos!B887&lt;=B$1006)),FALSE),TRUE))))</f>
        <v>0.0</v>
      </c>
      <c r="C887">
        <f>IF(Datos!C887="",0,IF(AND(C$1008&lt;&gt;"",Datos!C887=C$1008),0,IF(C$1004=0,0,1-CHOOSE(C$1004,IF(ISNUMBER(Datos!C887),AND(OR(C$1005="",Datos!C887&gt;=C$1005),OR(C$1006="",Datos!C887&lt;=C$1006)),FALSE),IF(ISNUMBER(Datos!C887),AND(Datos!C887=INT(Datos!C887),AND(OR(C$1005="",Datos!C887&gt;=C$1005),OR(C$1006="",Datos!C887&lt;=C$1006))),FALSE),OR(ISNUMBER(FIND(";"&amp;UPPER(TRIM(Datos!C887&amp;""))&amp;"=",C$1007)),ISNUMBER(FIND(";"&amp;UPPER(TRIM(Datos!C887&amp;""))&amp;";",C$1007))),OR(UPPER(TRIM(Datos!C887&amp;""))="SÍ",UPPER(TRIM(Datos!C887&amp;""))="SI",UPPER(TRIM(Datos!C887&amp;""))="NO"),IF(ISNUMBER(Datos!C887),AND(OR(C$1005="",Datos!C887&gt;=C$1005),OR(C$1006="",Datos!C887&lt;=C$1006)),FALSE),TRUE))))</f>
        <v>0.0</v>
      </c>
      <c r="D887">
        <f>IF(Datos!D887="",0,IF(AND(D$1008&lt;&gt;"",Datos!D887=D$1008),0,IF(D$1004=0,0,1-CHOOSE(D$1004,IF(ISNUMBER(Datos!D887),AND(OR(D$1005="",Datos!D887&gt;=D$1005),OR(D$1006="",Datos!D887&lt;=D$1006)),FALSE),IF(ISNUMBER(Datos!D887),AND(Datos!D887=INT(Datos!D887),AND(OR(D$1005="",Datos!D887&gt;=D$1005),OR(D$1006="",Datos!D887&lt;=D$1006))),FALSE),OR(ISNUMBER(FIND(";"&amp;UPPER(TRIM(Datos!D887&amp;""))&amp;"=",D$1007)),ISNUMBER(FIND(";"&amp;UPPER(TRIM(Datos!D887&amp;""))&amp;";",D$1007))),OR(UPPER(TRIM(Datos!D887&amp;""))="SÍ",UPPER(TRIM(Datos!D887&amp;""))="SI",UPPER(TRIM(Datos!D887&amp;""))="NO"),IF(ISNUMBER(Datos!D887),AND(OR(D$1005="",Datos!D887&gt;=D$1005),OR(D$1006="",Datos!D887&lt;=D$1006)),FALSE),TRUE))))</f>
        <v>0.0</v>
      </c>
      <c r="E887">
        <f>IF(Datos!E887="",0,IF(AND(E$1008&lt;&gt;"",Datos!E887=E$1008),0,IF(E$1004=0,0,1-CHOOSE(E$1004,IF(ISNUMBER(Datos!E887),AND(OR(E$1005="",Datos!E887&gt;=E$1005),OR(E$1006="",Datos!E887&lt;=E$1006)),FALSE),IF(ISNUMBER(Datos!E887),AND(Datos!E887=INT(Datos!E887),AND(OR(E$1005="",Datos!E887&gt;=E$1005),OR(E$1006="",Datos!E887&lt;=E$1006))),FALSE),OR(ISNUMBER(FIND(";"&amp;UPPER(TRIM(Datos!E887&amp;""))&amp;"=",E$1007)),ISNUMBER(FIND(";"&amp;UPPER(TRIM(Datos!E887&amp;""))&amp;";",E$1007))),OR(UPPER(TRIM(Datos!E887&amp;""))="SÍ",UPPER(TRIM(Datos!E887&amp;""))="SI",UPPER(TRIM(Datos!E887&amp;""))="NO"),IF(ISNUMBER(Datos!E887),AND(OR(E$1005="",Datos!E887&gt;=E$1005),OR(E$1006="",Datos!E887&lt;=E$1006)),FALSE),TRUE))))</f>
        <v>0.0</v>
      </c>
      <c r="F887">
        <f>IF(Datos!F887="",0,IF(AND(F$1008&lt;&gt;"",Datos!F887=F$1008),0,IF(F$1004=0,0,1-CHOOSE(F$1004,IF(ISNUMBER(Datos!F887),AND(OR(F$1005="",Datos!F887&gt;=F$1005),OR(F$1006="",Datos!F887&lt;=F$1006)),FALSE),IF(ISNUMBER(Datos!F887),AND(Datos!F887=INT(Datos!F887),AND(OR(F$1005="",Datos!F887&gt;=F$1005),OR(F$1006="",Datos!F887&lt;=F$1006))),FALSE),OR(ISNUMBER(FIND(";"&amp;UPPER(TRIM(Datos!F887&amp;""))&amp;"=",F$1007)),ISNUMBER(FIND(";"&amp;UPPER(TRIM(Datos!F887&amp;""))&amp;";",F$1007))),OR(UPPER(TRIM(Datos!F887&amp;""))="SÍ",UPPER(TRIM(Datos!F887&amp;""))="SI",UPPER(TRIM(Datos!F887&amp;""))="NO"),IF(ISNUMBER(Datos!F887),AND(OR(F$1005="",Datos!F887&gt;=F$1005),OR(F$1006="",Datos!F887&lt;=F$1006)),FALSE),TRUE))))</f>
        <v>0.0</v>
      </c>
      <c r="G887">
        <f>IF(Datos!G887="",0,IF(AND(G$1008&lt;&gt;"",Datos!G887=G$1008),0,IF(G$1004=0,0,1-CHOOSE(G$1004,IF(ISNUMBER(Datos!G887),AND(OR(G$1005="",Datos!G887&gt;=G$1005),OR(G$1006="",Datos!G887&lt;=G$1006)),FALSE),IF(ISNUMBER(Datos!G887),AND(Datos!G887=INT(Datos!G887),AND(OR(G$1005="",Datos!G887&gt;=G$1005),OR(G$1006="",Datos!G887&lt;=G$1006))),FALSE),OR(ISNUMBER(FIND(";"&amp;UPPER(TRIM(Datos!G887&amp;""))&amp;"=",G$1007)),ISNUMBER(FIND(";"&amp;UPPER(TRIM(Datos!G887&amp;""))&amp;";",G$1007))),OR(UPPER(TRIM(Datos!G887&amp;""))="SÍ",UPPER(TRIM(Datos!G887&amp;""))="SI",UPPER(TRIM(Datos!G887&amp;""))="NO"),IF(ISNUMBER(Datos!G887),AND(OR(G$1005="",Datos!G887&gt;=G$1005),OR(G$1006="",Datos!G887&lt;=G$1006)),FALSE),TRUE))))</f>
        <v>0.0</v>
      </c>
      <c r="H887">
        <f>IF(Datos!H887="",0,IF(AND(H$1008&lt;&gt;"",Datos!H887=H$1008),0,IF(H$1004=0,0,1-CHOOSE(H$1004,IF(ISNUMBER(Datos!H887),AND(OR(H$1005="",Datos!H887&gt;=H$1005),OR(H$1006="",Datos!H887&lt;=H$1006)),FALSE),IF(ISNUMBER(Datos!H887),AND(Datos!H887=INT(Datos!H887),AND(OR(H$1005="",Datos!H887&gt;=H$1005),OR(H$1006="",Datos!H887&lt;=H$1006))),FALSE),OR(ISNUMBER(FIND(";"&amp;UPPER(TRIM(Datos!H887&amp;""))&amp;"=",H$1007)),ISNUMBER(FIND(";"&amp;UPPER(TRIM(Datos!H887&amp;""))&amp;";",H$1007))),OR(UPPER(TRIM(Datos!H887&amp;""))="SÍ",UPPER(TRIM(Datos!H887&amp;""))="SI",UPPER(TRIM(Datos!H887&amp;""))="NO"),IF(ISNUMBER(Datos!H887),AND(OR(H$1005="",Datos!H887&gt;=H$1005),OR(H$1006="",Datos!H887&lt;=H$1006)),FALSE),TRUE))))</f>
        <v>0.0</v>
      </c>
      <c r="I887">
        <f>IF(Datos!I887="",0,IF(AND(I$1008&lt;&gt;"",Datos!I887=I$1008),0,IF(I$1004=0,0,1-CHOOSE(I$1004,IF(ISNUMBER(Datos!I887),AND(OR(I$1005="",Datos!I887&gt;=I$1005),OR(I$1006="",Datos!I887&lt;=I$1006)),FALSE),IF(ISNUMBER(Datos!I887),AND(Datos!I887=INT(Datos!I887),AND(OR(I$1005="",Datos!I887&gt;=I$1005),OR(I$1006="",Datos!I887&lt;=I$1006))),FALSE),OR(ISNUMBER(FIND(";"&amp;UPPER(TRIM(Datos!I887&amp;""))&amp;"=",I$1007)),ISNUMBER(FIND(";"&amp;UPPER(TRIM(Datos!I887&amp;""))&amp;";",I$1007))),OR(UPPER(TRIM(Datos!I887&amp;""))="SÍ",UPPER(TRIM(Datos!I887&amp;""))="SI",UPPER(TRIM(Datos!I887&amp;""))="NO"),IF(ISNUMBER(Datos!I887),AND(OR(I$1005="",Datos!I887&gt;=I$1005),OR(I$1006="",Datos!I887&lt;=I$1006)),FALSE),TRUE))))</f>
        <v>0.0</v>
      </c>
      <c r="J887">
        <f>IF(Datos!J887="",0,IF(AND(J$1008&lt;&gt;"",Datos!J887=J$1008),0,IF(J$1004=0,0,1-CHOOSE(J$1004,IF(ISNUMBER(Datos!J887),AND(OR(J$1005="",Datos!J887&gt;=J$1005),OR(J$1006="",Datos!J887&lt;=J$1006)),FALSE),IF(ISNUMBER(Datos!J887),AND(Datos!J887=INT(Datos!J887),AND(OR(J$1005="",Datos!J887&gt;=J$1005),OR(J$1006="",Datos!J887&lt;=J$1006))),FALSE),OR(ISNUMBER(FIND(";"&amp;UPPER(TRIM(Datos!J887&amp;""))&amp;"=",J$1007)),ISNUMBER(FIND(";"&amp;UPPER(TRIM(Datos!J887&amp;""))&amp;";",J$1007))),OR(UPPER(TRIM(Datos!J887&amp;""))="SÍ",UPPER(TRIM(Datos!J887&amp;""))="SI",UPPER(TRIM(Datos!J887&amp;""))="NO"),IF(ISNUMBER(Datos!J887),AND(OR(J$1005="",Datos!J887&gt;=J$1005),OR(J$1006="",Datos!J887&lt;=J$1006)),FALSE),TRUE))))</f>
        <v>0.0</v>
      </c>
      <c r="K887">
        <f>IF(Datos!K887="",0,IF(AND(K$1008&lt;&gt;"",Datos!K887=K$1008),0,IF(K$1004=0,0,1-CHOOSE(K$1004,IF(ISNUMBER(Datos!K887),AND(OR(K$1005="",Datos!K887&gt;=K$1005),OR(K$1006="",Datos!K887&lt;=K$1006)),FALSE),IF(ISNUMBER(Datos!K887),AND(Datos!K887=INT(Datos!K887),AND(OR(K$1005="",Datos!K887&gt;=K$1005),OR(K$1006="",Datos!K887&lt;=K$1006))),FALSE),OR(ISNUMBER(FIND(";"&amp;UPPER(TRIM(Datos!K887&amp;""))&amp;"=",K$1007)),ISNUMBER(FIND(";"&amp;UPPER(TRIM(Datos!K887&amp;""))&amp;";",K$1007))),OR(UPPER(TRIM(Datos!K887&amp;""))="SÍ",UPPER(TRIM(Datos!K887&amp;""))="SI",UPPER(TRIM(Datos!K887&amp;""))="NO"),IF(ISNUMBER(Datos!K887),AND(OR(K$1005="",Datos!K887&gt;=K$1005),OR(K$1006="",Datos!K887&lt;=K$1006)),FALSE),TRUE))))</f>
        <v>0.0</v>
      </c>
      <c r="L887">
        <f>IF(Datos!L887="",0,IF(AND(L$1008&lt;&gt;"",Datos!L887=L$1008),0,IF(L$1004=0,0,1-CHOOSE(L$1004,IF(ISNUMBER(Datos!L887),AND(OR(L$1005="",Datos!L887&gt;=L$1005),OR(L$1006="",Datos!L887&lt;=L$1006)),FALSE),IF(ISNUMBER(Datos!L887),AND(Datos!L887=INT(Datos!L887),AND(OR(L$1005="",Datos!L887&gt;=L$1005),OR(L$1006="",Datos!L887&lt;=L$1006))),FALSE),OR(ISNUMBER(FIND(";"&amp;UPPER(TRIM(Datos!L887&amp;""))&amp;"=",L$1007)),ISNUMBER(FIND(";"&amp;UPPER(TRIM(Datos!L887&amp;""))&amp;";",L$1007))),OR(UPPER(TRIM(Datos!L887&amp;""))="SÍ",UPPER(TRIM(Datos!L887&amp;""))="SI",UPPER(TRIM(Datos!L887&amp;""))="NO"),IF(ISNUMBER(Datos!L887),AND(OR(L$1005="",Datos!L887&gt;=L$1005),OR(L$1006="",Datos!L887&lt;=L$1006)),FALSE),TRUE))))</f>
        <v>0.0</v>
      </c>
      <c r="M887">
        <f>IF(Datos!M887="",0,IF(AND(M$1008&lt;&gt;"",Datos!M887=M$1008),0,IF(M$1004=0,0,1-CHOOSE(M$1004,IF(ISNUMBER(Datos!M887),AND(OR(M$1005="",Datos!M887&gt;=M$1005),OR(M$1006="",Datos!M887&lt;=M$1006)),FALSE),IF(ISNUMBER(Datos!M887),AND(Datos!M887=INT(Datos!M887),AND(OR(M$1005="",Datos!M887&gt;=M$1005),OR(M$1006="",Datos!M887&lt;=M$1006))),FALSE),OR(ISNUMBER(FIND(";"&amp;UPPER(TRIM(Datos!M887&amp;""))&amp;"=",M$1007)),ISNUMBER(FIND(";"&amp;UPPER(TRIM(Datos!M887&amp;""))&amp;";",M$1007))),OR(UPPER(TRIM(Datos!M887&amp;""))="SÍ",UPPER(TRIM(Datos!M887&amp;""))="SI",UPPER(TRIM(Datos!M887&amp;""))="NO"),IF(ISNUMBER(Datos!M887),AND(OR(M$1005="",Datos!M887&gt;=M$1005),OR(M$1006="",Datos!M887&lt;=M$1006)),FALSE),TRUE))))</f>
        <v>0.0</v>
      </c>
      <c r="N887">
        <f>IF(Datos!N887="",0,IF(AND(N$1008&lt;&gt;"",Datos!N887=N$1008),0,IF(N$1004=0,0,1-CHOOSE(N$1004,IF(ISNUMBER(Datos!N887),AND(OR(N$1005="",Datos!N887&gt;=N$1005),OR(N$1006="",Datos!N887&lt;=N$1006)),FALSE),IF(ISNUMBER(Datos!N887),AND(Datos!N887=INT(Datos!N887),AND(OR(N$1005="",Datos!N887&gt;=N$1005),OR(N$1006="",Datos!N887&lt;=N$1006))),FALSE),OR(ISNUMBER(FIND(";"&amp;UPPER(TRIM(Datos!N887&amp;""))&amp;"=",N$1007)),ISNUMBER(FIND(";"&amp;UPPER(TRIM(Datos!N887&amp;""))&amp;";",N$1007))),OR(UPPER(TRIM(Datos!N887&amp;""))="SÍ",UPPER(TRIM(Datos!N887&amp;""))="SI",UPPER(TRIM(Datos!N887&amp;""))="NO"),IF(ISNUMBER(Datos!N887),AND(OR(N$1005="",Datos!N887&gt;=N$1005),OR(N$1006="",Datos!N887&lt;=N$1006)),FALSE),TRUE))))</f>
        <v>0.0</v>
      </c>
      <c r="O887">
        <f>IF(Datos!O887="",0,IF(AND(O$1008&lt;&gt;"",Datos!O887=O$1008),0,IF(O$1004=0,0,1-CHOOSE(O$1004,IF(ISNUMBER(Datos!O887),AND(OR(O$1005="",Datos!O887&gt;=O$1005),OR(O$1006="",Datos!O887&lt;=O$1006)),FALSE),IF(ISNUMBER(Datos!O887),AND(Datos!O887=INT(Datos!O887),AND(OR(O$1005="",Datos!O887&gt;=O$1005),OR(O$1006="",Datos!O887&lt;=O$1006))),FALSE),OR(ISNUMBER(FIND(";"&amp;UPPER(TRIM(Datos!O887&amp;""))&amp;"=",O$1007)),ISNUMBER(FIND(";"&amp;UPPER(TRIM(Datos!O887&amp;""))&amp;";",O$1007))),OR(UPPER(TRIM(Datos!O887&amp;""))="SÍ",UPPER(TRIM(Datos!O887&amp;""))="SI",UPPER(TRIM(Datos!O887&amp;""))="NO"),IF(ISNUMBER(Datos!O887),AND(OR(O$1005="",Datos!O887&gt;=O$1005),OR(O$1006="",Datos!O887&lt;=O$1006)),FALSE),TRUE))))</f>
        <v>0.0</v>
      </c>
      <c r="P887">
        <f>IF(Datos!P887="",0,IF(AND(P$1008&lt;&gt;"",Datos!P887=P$1008),0,IF(P$1004=0,0,1-CHOOSE(P$1004,IF(ISNUMBER(Datos!P887),AND(OR(P$1005="",Datos!P887&gt;=P$1005),OR(P$1006="",Datos!P887&lt;=P$1006)),FALSE),IF(ISNUMBER(Datos!P887),AND(Datos!P887=INT(Datos!P887),AND(OR(P$1005="",Datos!P887&gt;=P$1005),OR(P$1006="",Datos!P887&lt;=P$1006))),FALSE),OR(ISNUMBER(FIND(";"&amp;UPPER(TRIM(Datos!P887&amp;""))&amp;"=",P$1007)),ISNUMBER(FIND(";"&amp;UPPER(TRIM(Datos!P887&amp;""))&amp;";",P$1007))),OR(UPPER(TRIM(Datos!P887&amp;""))="SÍ",UPPER(TRIM(Datos!P887&amp;""))="SI",UPPER(TRIM(Datos!P887&amp;""))="NO"),IF(ISNUMBER(Datos!P887),AND(OR(P$1005="",Datos!P887&gt;=P$1005),OR(P$1006="",Datos!P887&lt;=P$1006)),FALSE),TRUE))))</f>
        <v>0.0</v>
      </c>
      <c r="Q887">
        <f>IF(Datos!Q887="",0,IF(AND(Q$1008&lt;&gt;"",Datos!Q887=Q$1008),0,IF(Q$1004=0,0,1-CHOOSE(Q$1004,IF(ISNUMBER(Datos!Q887),AND(OR(Q$1005="",Datos!Q887&gt;=Q$1005),OR(Q$1006="",Datos!Q887&lt;=Q$1006)),FALSE),IF(ISNUMBER(Datos!Q887),AND(Datos!Q887=INT(Datos!Q887),AND(OR(Q$1005="",Datos!Q887&gt;=Q$1005),OR(Q$1006="",Datos!Q887&lt;=Q$1006))),FALSE),OR(ISNUMBER(FIND(";"&amp;UPPER(TRIM(Datos!Q887&amp;""))&amp;"=",Q$1007)),ISNUMBER(FIND(";"&amp;UPPER(TRIM(Datos!Q887&amp;""))&amp;";",Q$1007))),OR(UPPER(TRIM(Datos!Q887&amp;""))="SÍ",UPPER(TRIM(Datos!Q887&amp;""))="SI",UPPER(TRIM(Datos!Q887&amp;""))="NO"),IF(ISNUMBER(Datos!Q887),AND(OR(Q$1005="",Datos!Q887&gt;=Q$1005),OR(Q$1006="",Datos!Q887&lt;=Q$1006)),FALSE),TRUE))))</f>
        <v>0.0</v>
      </c>
      <c r="R887">
        <f>IF(Datos!R887="",0,IF(AND(R$1008&lt;&gt;"",Datos!R887=R$1008),0,IF(R$1004=0,0,1-CHOOSE(R$1004,IF(ISNUMBER(Datos!R887),AND(OR(R$1005="",Datos!R887&gt;=R$1005),OR(R$1006="",Datos!R887&lt;=R$1006)),FALSE),IF(ISNUMBER(Datos!R887),AND(Datos!R887=INT(Datos!R887),AND(OR(R$1005="",Datos!R887&gt;=R$1005),OR(R$1006="",Datos!R887&lt;=R$1006))),FALSE),OR(ISNUMBER(FIND(";"&amp;UPPER(TRIM(Datos!R887&amp;""))&amp;"=",R$1007)),ISNUMBER(FIND(";"&amp;UPPER(TRIM(Datos!R887&amp;""))&amp;";",R$1007))),OR(UPPER(TRIM(Datos!R887&amp;""))="SÍ",UPPER(TRIM(Datos!R887&amp;""))="SI",UPPER(TRIM(Datos!R887&amp;""))="NO"),IF(ISNUMBER(Datos!R887),AND(OR(R$1005="",Datos!R887&gt;=R$1005),OR(R$1006="",Datos!R887&lt;=R$1006)),FALSE),TRUE))))</f>
        <v>0.0</v>
      </c>
      <c r="S887">
        <f>IF(Datos!S887="",0,IF(AND(S$1008&lt;&gt;"",Datos!S887=S$1008),0,IF(S$1004=0,0,1-CHOOSE(S$1004,IF(ISNUMBER(Datos!S887),AND(OR(S$1005="",Datos!S887&gt;=S$1005),OR(S$1006="",Datos!S887&lt;=S$1006)),FALSE),IF(ISNUMBER(Datos!S887),AND(Datos!S887=INT(Datos!S887),AND(OR(S$1005="",Datos!S887&gt;=S$1005),OR(S$1006="",Datos!S887&lt;=S$1006))),FALSE),OR(ISNUMBER(FIND(";"&amp;UPPER(TRIM(Datos!S887&amp;""))&amp;"=",S$1007)),ISNUMBER(FIND(";"&amp;UPPER(TRIM(Datos!S887&amp;""))&amp;";",S$1007))),OR(UPPER(TRIM(Datos!S887&amp;""))="SÍ",UPPER(TRIM(Datos!S887&amp;""))="SI",UPPER(TRIM(Datos!S887&amp;""))="NO"),IF(ISNUMBER(Datos!S887),AND(OR(S$1005="",Datos!S887&gt;=S$1005),OR(S$1006="",Datos!S887&lt;=S$1006)),FALSE),TRUE))))</f>
        <v>0.0</v>
      </c>
      <c r="T887">
        <f>IF(Datos!T887="",0,IF(AND(T$1008&lt;&gt;"",Datos!T887=T$1008),0,IF(T$1004=0,0,1-CHOOSE(T$1004,IF(ISNUMBER(Datos!T887),AND(OR(T$1005="",Datos!T887&gt;=T$1005),OR(T$1006="",Datos!T887&lt;=T$1006)),FALSE),IF(ISNUMBER(Datos!T887),AND(Datos!T887=INT(Datos!T887),AND(OR(T$1005="",Datos!T887&gt;=T$1005),OR(T$1006="",Datos!T887&lt;=T$1006))),FALSE),OR(ISNUMBER(FIND(";"&amp;UPPER(TRIM(Datos!T887&amp;""))&amp;"=",T$1007)),ISNUMBER(FIND(";"&amp;UPPER(TRIM(Datos!T887&amp;""))&amp;";",T$1007))),OR(UPPER(TRIM(Datos!T887&amp;""))="SÍ",UPPER(TRIM(Datos!T887&amp;""))="SI",UPPER(TRIM(Datos!T887&amp;""))="NO"),IF(ISNUMBER(Datos!T887),AND(OR(T$1005="",Datos!T887&gt;=T$1005),OR(T$1006="",Datos!T887&lt;=T$1006)),FALSE),TRUE))))</f>
        <v>0.0</v>
      </c>
      <c r="U887">
        <f>IF(Datos!U887="",0,IF(AND(U$1008&lt;&gt;"",Datos!U887=U$1008),0,IF(U$1004=0,0,1-CHOOSE(U$1004,IF(ISNUMBER(Datos!U887),AND(OR(U$1005="",Datos!U887&gt;=U$1005),OR(U$1006="",Datos!U887&lt;=U$1006)),FALSE),IF(ISNUMBER(Datos!U887),AND(Datos!U887=INT(Datos!U887),AND(OR(U$1005="",Datos!U887&gt;=U$1005),OR(U$1006="",Datos!U887&lt;=U$1006))),FALSE),OR(ISNUMBER(FIND(";"&amp;UPPER(TRIM(Datos!U887&amp;""))&amp;"=",U$1007)),ISNUMBER(FIND(";"&amp;UPPER(TRIM(Datos!U887&amp;""))&amp;";",U$1007))),OR(UPPER(TRIM(Datos!U887&amp;""))="SÍ",UPPER(TRIM(Datos!U887&amp;""))="SI",UPPER(TRIM(Datos!U887&amp;""))="NO"),IF(ISNUMBER(Datos!U887),AND(OR(U$1005="",Datos!U887&gt;=U$1005),OR(U$1006="",Datos!U887&lt;=U$1006)),FALSE),TRUE))))</f>
        <v>0.0</v>
      </c>
      <c r="V887">
        <f>IF(Datos!V887="",0,IF(AND(V$1008&lt;&gt;"",Datos!V887=V$1008),0,IF(V$1004=0,0,1-CHOOSE(V$1004,IF(ISNUMBER(Datos!V887),AND(OR(V$1005="",Datos!V887&gt;=V$1005),OR(V$1006="",Datos!V887&lt;=V$1006)),FALSE),IF(ISNUMBER(Datos!V887),AND(Datos!V887=INT(Datos!V887),AND(OR(V$1005="",Datos!V887&gt;=V$1005),OR(V$1006="",Datos!V887&lt;=V$1006))),FALSE),OR(ISNUMBER(FIND(";"&amp;UPPER(TRIM(Datos!V887&amp;""))&amp;"=",V$1007)),ISNUMBER(FIND(";"&amp;UPPER(TRIM(Datos!V887&amp;""))&amp;";",V$1007))),OR(UPPER(TRIM(Datos!V887&amp;""))="SÍ",UPPER(TRIM(Datos!V887&amp;""))="SI",UPPER(TRIM(Datos!V887&amp;""))="NO"),IF(ISNUMBER(Datos!V887),AND(OR(V$1005="",Datos!V887&gt;=V$1005),OR(V$1006="",Datos!V887&lt;=V$1006)),FALSE),TRUE))))</f>
        <v>0.0</v>
      </c>
      <c r="W887">
        <f>IF(Datos!W887="",0,IF(AND(W$1008&lt;&gt;"",Datos!W887=W$1008),0,IF(W$1004=0,0,1-CHOOSE(W$1004,IF(ISNUMBER(Datos!W887),AND(OR(W$1005="",Datos!W887&gt;=W$1005),OR(W$1006="",Datos!W887&lt;=W$1006)),FALSE),IF(ISNUMBER(Datos!W887),AND(Datos!W887=INT(Datos!W887),AND(OR(W$1005="",Datos!W887&gt;=W$1005),OR(W$1006="",Datos!W887&lt;=W$1006))),FALSE),OR(ISNUMBER(FIND(";"&amp;UPPER(TRIM(Datos!W887&amp;""))&amp;"=",W$1007)),ISNUMBER(FIND(";"&amp;UPPER(TRIM(Datos!W887&amp;""))&amp;";",W$1007))),OR(UPPER(TRIM(Datos!W887&amp;""))="SÍ",UPPER(TRIM(Datos!W887&amp;""))="SI",UPPER(TRIM(Datos!W887&amp;""))="NO"),IF(ISNUMBER(Datos!W887),AND(OR(W$1005="",Datos!W887&gt;=W$1005),OR(W$1006="",Datos!W887&lt;=W$1006)),FALSE),TRUE))))</f>
        <v>0.0</v>
      </c>
      <c r="X887">
        <f>IF(Datos!X887="",0,IF(AND(X$1008&lt;&gt;"",Datos!X887=X$1008),0,IF(X$1004=0,0,1-CHOOSE(X$1004,IF(ISNUMBER(Datos!X887),AND(OR(X$1005="",Datos!X887&gt;=X$1005),OR(X$1006="",Datos!X887&lt;=X$1006)),FALSE),IF(ISNUMBER(Datos!X887),AND(Datos!X887=INT(Datos!X887),AND(OR(X$1005="",Datos!X887&gt;=X$1005),OR(X$1006="",Datos!X887&lt;=X$1006))),FALSE),OR(ISNUMBER(FIND(";"&amp;UPPER(TRIM(Datos!X887&amp;""))&amp;"=",X$1007)),ISNUMBER(FIND(";"&amp;UPPER(TRIM(Datos!X887&amp;""))&amp;";",X$1007))),OR(UPPER(TRIM(Datos!X887&amp;""))="SÍ",UPPER(TRIM(Datos!X887&amp;""))="SI",UPPER(TRIM(Datos!X887&amp;""))="NO"),IF(ISNUMBER(Datos!X887),AND(OR(X$1005="",Datos!X887&gt;=X$1005),OR(X$1006="",Datos!X887&lt;=X$1006)),FALSE),TRUE))))</f>
        <v>0.0</v>
      </c>
      <c r="Y887">
        <f>IF(Datos!Y887="",0,IF(AND(Y$1008&lt;&gt;"",Datos!Y887=Y$1008),0,IF(Y$1004=0,0,1-CHOOSE(Y$1004,IF(ISNUMBER(Datos!Y887),AND(OR(Y$1005="",Datos!Y887&gt;=Y$1005),OR(Y$1006="",Datos!Y887&lt;=Y$1006)),FALSE),IF(ISNUMBER(Datos!Y887),AND(Datos!Y887=INT(Datos!Y887),AND(OR(Y$1005="",Datos!Y887&gt;=Y$1005),OR(Y$1006="",Datos!Y887&lt;=Y$1006))),FALSE),OR(ISNUMBER(FIND(";"&amp;UPPER(TRIM(Datos!Y887&amp;""))&amp;"=",Y$1007)),ISNUMBER(FIND(";"&amp;UPPER(TRIM(Datos!Y887&amp;""))&amp;";",Y$1007))),OR(UPPER(TRIM(Datos!Y887&amp;""))="SÍ",UPPER(TRIM(Datos!Y887&amp;""))="SI",UPPER(TRIM(Datos!Y887&amp;""))="NO"),IF(ISNUMBER(Datos!Y887),AND(OR(Y$1005="",Datos!Y887&gt;=Y$1005),OR(Y$1006="",Datos!Y887&lt;=Y$1006)),FALSE),TRUE))))</f>
        <v>0.0</v>
      </c>
      <c r="Z887">
        <f>IF(Datos!Z887="",0,IF(AND(Z$1008&lt;&gt;"",Datos!Z887=Z$1008),0,IF(Z$1004=0,0,1-CHOOSE(Z$1004,IF(ISNUMBER(Datos!Z887),AND(OR(Z$1005="",Datos!Z887&gt;=Z$1005),OR(Z$1006="",Datos!Z887&lt;=Z$1006)),FALSE),IF(ISNUMBER(Datos!Z887),AND(Datos!Z887=INT(Datos!Z887),AND(OR(Z$1005="",Datos!Z887&gt;=Z$1005),OR(Z$1006="",Datos!Z887&lt;=Z$1006))),FALSE),OR(ISNUMBER(FIND(";"&amp;UPPER(TRIM(Datos!Z887&amp;""))&amp;"=",Z$1007)),ISNUMBER(FIND(";"&amp;UPPER(TRIM(Datos!Z887&amp;""))&amp;";",Z$1007))),OR(UPPER(TRIM(Datos!Z887&amp;""))="SÍ",UPPER(TRIM(Datos!Z887&amp;""))="SI",UPPER(TRIM(Datos!Z887&amp;""))="NO"),IF(ISNUMBER(Datos!Z887),AND(OR(Z$1005="",Datos!Z887&gt;=Z$1005),OR(Z$1006="",Datos!Z887&lt;=Z$1006)),FALSE),TRUE))))</f>
        <v>0.0</v>
      </c>
      <c r="AA887">
        <f>IF(Datos!AA887="",0,IF(AND(AA$1008&lt;&gt;"",Datos!AA887=AA$1008),0,IF(AA$1004=0,0,1-CHOOSE(AA$1004,IF(ISNUMBER(Datos!AA887),AND(OR(AA$1005="",Datos!AA887&gt;=AA$1005),OR(AA$1006="",Datos!AA887&lt;=AA$1006)),FALSE),IF(ISNUMBER(Datos!AA887),AND(Datos!AA887=INT(Datos!AA887),AND(OR(AA$1005="",Datos!AA887&gt;=AA$1005),OR(AA$1006="",Datos!AA887&lt;=AA$1006))),FALSE),OR(ISNUMBER(FIND(";"&amp;UPPER(TRIM(Datos!AA887&amp;""))&amp;"=",AA$1007)),ISNUMBER(FIND(";"&amp;UPPER(TRIM(Datos!AA887&amp;""))&amp;";",AA$1007))),OR(UPPER(TRIM(Datos!AA887&amp;""))="SÍ",UPPER(TRIM(Datos!AA887&amp;""))="SI",UPPER(TRIM(Datos!AA887&amp;""))="NO"),IF(ISNUMBER(Datos!AA887),AND(OR(AA$1005="",Datos!AA887&gt;=AA$1005),OR(AA$1006="",Datos!AA887&lt;=AA$1006)),FALSE),TRUE))))</f>
        <v>0.0</v>
      </c>
      <c r="AB887">
        <f>IF(Datos!AB887="",0,IF(AND(AB$1008&lt;&gt;"",Datos!AB887=AB$1008),0,IF(AB$1004=0,0,1-CHOOSE(AB$1004,IF(ISNUMBER(Datos!AB887),AND(OR(AB$1005="",Datos!AB887&gt;=AB$1005),OR(AB$1006="",Datos!AB887&lt;=AB$1006)),FALSE),IF(ISNUMBER(Datos!AB887),AND(Datos!AB887=INT(Datos!AB887),AND(OR(AB$1005="",Datos!AB887&gt;=AB$1005),OR(AB$1006="",Datos!AB887&lt;=AB$1006))),FALSE),OR(ISNUMBER(FIND(";"&amp;UPPER(TRIM(Datos!AB887&amp;""))&amp;"=",AB$1007)),ISNUMBER(FIND(";"&amp;UPPER(TRIM(Datos!AB887&amp;""))&amp;";",AB$1007))),OR(UPPER(TRIM(Datos!AB887&amp;""))="SÍ",UPPER(TRIM(Datos!AB887&amp;""))="SI",UPPER(TRIM(Datos!AB887&amp;""))="NO"),IF(ISNUMBER(Datos!AB887),AND(OR(AB$1005="",Datos!AB887&gt;=AB$1005),OR(AB$1006="",Datos!AB887&lt;=AB$1006)),FALSE),TRUE))))</f>
        <v>0.0</v>
      </c>
      <c r="AC887">
        <f>IF(Datos!AC887="",0,IF(AND(AC$1008&lt;&gt;"",Datos!AC887=AC$1008),0,IF(AC$1004=0,0,1-CHOOSE(AC$1004,IF(ISNUMBER(Datos!AC887),AND(OR(AC$1005="",Datos!AC887&gt;=AC$1005),OR(AC$1006="",Datos!AC887&lt;=AC$1006)),FALSE),IF(ISNUMBER(Datos!AC887),AND(Datos!AC887=INT(Datos!AC887),AND(OR(AC$1005="",Datos!AC887&gt;=AC$1005),OR(AC$1006="",Datos!AC887&lt;=AC$1006))),FALSE),OR(ISNUMBER(FIND(";"&amp;UPPER(TRIM(Datos!AC887&amp;""))&amp;"=",AC$1007)),ISNUMBER(FIND(";"&amp;UPPER(TRIM(Datos!AC887&amp;""))&amp;";",AC$1007))),OR(UPPER(TRIM(Datos!AC887&amp;""))="SÍ",UPPER(TRIM(Datos!AC887&amp;""))="SI",UPPER(TRIM(Datos!AC887&amp;""))="NO"),IF(ISNUMBER(Datos!AC887),AND(OR(AC$1005="",Datos!AC887&gt;=AC$1005),OR(AC$1006="",Datos!AC887&lt;=AC$1006)),FALSE),TRUE))))</f>
        <v>0.0</v>
      </c>
      <c r="AD887">
        <f>IF(Datos!AD887="",0,IF(AND(AD$1008&lt;&gt;"",Datos!AD887=AD$1008),0,IF(AD$1004=0,0,1-CHOOSE(AD$1004,IF(ISNUMBER(Datos!AD887),AND(OR(AD$1005="",Datos!AD887&gt;=AD$1005),OR(AD$1006="",Datos!AD887&lt;=AD$1006)),FALSE),IF(ISNUMBER(Datos!AD887),AND(Datos!AD887=INT(Datos!AD887),AND(OR(AD$1005="",Datos!AD887&gt;=AD$1005),OR(AD$1006="",Datos!AD887&lt;=AD$1006))),FALSE),OR(ISNUMBER(FIND(";"&amp;UPPER(TRIM(Datos!AD887&amp;""))&amp;"=",AD$1007)),ISNUMBER(FIND(";"&amp;UPPER(TRIM(Datos!AD887&amp;""))&amp;";",AD$1007))),OR(UPPER(TRIM(Datos!AD887&amp;""))="SÍ",UPPER(TRIM(Datos!AD887&amp;""))="SI",UPPER(TRIM(Datos!AD887&amp;""))="NO"),IF(ISNUMBER(Datos!AD887),AND(OR(AD$1005="",Datos!AD887&gt;=AD$1005),OR(AD$1006="",Datos!AD887&lt;=AD$1006)),FALSE),TRUE))))</f>
        <v>0.0</v>
      </c>
      <c r="AE887">
        <f>IF(Datos!AE887="",0,IF(AND(AE$1008&lt;&gt;"",Datos!AE887=AE$1008),0,IF(AE$1004=0,0,1-CHOOSE(AE$1004,IF(ISNUMBER(Datos!AE887),AND(OR(AE$1005="",Datos!AE887&gt;=AE$1005),OR(AE$1006="",Datos!AE887&lt;=AE$1006)),FALSE),IF(ISNUMBER(Datos!AE887),AND(Datos!AE887=INT(Datos!AE887),AND(OR(AE$1005="",Datos!AE887&gt;=AE$1005),OR(AE$1006="",Datos!AE887&lt;=AE$1006))),FALSE),OR(ISNUMBER(FIND(";"&amp;UPPER(TRIM(Datos!AE887&amp;""))&amp;"=",AE$1007)),ISNUMBER(FIND(";"&amp;UPPER(TRIM(Datos!AE887&amp;""))&amp;";",AE$1007))),OR(UPPER(TRIM(Datos!AE887&amp;""))="SÍ",UPPER(TRIM(Datos!AE887&amp;""))="SI",UPPER(TRIM(Datos!AE887&amp;""))="NO"),IF(ISNUMBER(Datos!AE887),AND(OR(AE$1005="",Datos!AE887&gt;=AE$1005),OR(AE$1006="",Datos!AE887&lt;=AE$1006)),FALSE),TRUE))))</f>
        <v>0.0</v>
      </c>
    </row>
    <row r="888" spans="2:31">
      <c r="B888">
        <f>IF(Datos!B888="",0,IF(AND(B$1008&lt;&gt;"",Datos!B888=B$1008),0,IF(B$1004=0,0,1-CHOOSE(B$1004,IF(ISNUMBER(Datos!B888),AND(OR(B$1005="",Datos!B888&gt;=B$1005),OR(B$1006="",Datos!B888&lt;=B$1006)),FALSE),IF(ISNUMBER(Datos!B888),AND(Datos!B888=INT(Datos!B888),AND(OR(B$1005="",Datos!B888&gt;=B$1005),OR(B$1006="",Datos!B888&lt;=B$1006))),FALSE),OR(ISNUMBER(FIND(";"&amp;UPPER(TRIM(Datos!B888&amp;""))&amp;"=",B$1007)),ISNUMBER(FIND(";"&amp;UPPER(TRIM(Datos!B888&amp;""))&amp;";",B$1007))),OR(UPPER(TRIM(Datos!B888&amp;""))="SÍ",UPPER(TRIM(Datos!B888&amp;""))="SI",UPPER(TRIM(Datos!B888&amp;""))="NO"),IF(ISNUMBER(Datos!B888),AND(OR(B$1005="",Datos!B888&gt;=B$1005),OR(B$1006="",Datos!B888&lt;=B$1006)),FALSE),TRUE))))</f>
        <v>0.0</v>
      </c>
      <c r="C888">
        <f>IF(Datos!C888="",0,IF(AND(C$1008&lt;&gt;"",Datos!C888=C$1008),0,IF(C$1004=0,0,1-CHOOSE(C$1004,IF(ISNUMBER(Datos!C888),AND(OR(C$1005="",Datos!C888&gt;=C$1005),OR(C$1006="",Datos!C888&lt;=C$1006)),FALSE),IF(ISNUMBER(Datos!C888),AND(Datos!C888=INT(Datos!C888),AND(OR(C$1005="",Datos!C888&gt;=C$1005),OR(C$1006="",Datos!C888&lt;=C$1006))),FALSE),OR(ISNUMBER(FIND(";"&amp;UPPER(TRIM(Datos!C888&amp;""))&amp;"=",C$1007)),ISNUMBER(FIND(";"&amp;UPPER(TRIM(Datos!C888&amp;""))&amp;";",C$1007))),OR(UPPER(TRIM(Datos!C888&amp;""))="SÍ",UPPER(TRIM(Datos!C888&amp;""))="SI",UPPER(TRIM(Datos!C888&amp;""))="NO"),IF(ISNUMBER(Datos!C888),AND(OR(C$1005="",Datos!C888&gt;=C$1005),OR(C$1006="",Datos!C888&lt;=C$1006)),FALSE),TRUE))))</f>
        <v>0.0</v>
      </c>
      <c r="D888">
        <f>IF(Datos!D888="",0,IF(AND(D$1008&lt;&gt;"",Datos!D888=D$1008),0,IF(D$1004=0,0,1-CHOOSE(D$1004,IF(ISNUMBER(Datos!D888),AND(OR(D$1005="",Datos!D888&gt;=D$1005),OR(D$1006="",Datos!D888&lt;=D$1006)),FALSE),IF(ISNUMBER(Datos!D888),AND(Datos!D888=INT(Datos!D888),AND(OR(D$1005="",Datos!D888&gt;=D$1005),OR(D$1006="",Datos!D888&lt;=D$1006))),FALSE),OR(ISNUMBER(FIND(";"&amp;UPPER(TRIM(Datos!D888&amp;""))&amp;"=",D$1007)),ISNUMBER(FIND(";"&amp;UPPER(TRIM(Datos!D888&amp;""))&amp;";",D$1007))),OR(UPPER(TRIM(Datos!D888&amp;""))="SÍ",UPPER(TRIM(Datos!D888&amp;""))="SI",UPPER(TRIM(Datos!D888&amp;""))="NO"),IF(ISNUMBER(Datos!D888),AND(OR(D$1005="",Datos!D888&gt;=D$1005),OR(D$1006="",Datos!D888&lt;=D$1006)),FALSE),TRUE))))</f>
        <v>0.0</v>
      </c>
      <c r="E888">
        <f>IF(Datos!E888="",0,IF(AND(E$1008&lt;&gt;"",Datos!E888=E$1008),0,IF(E$1004=0,0,1-CHOOSE(E$1004,IF(ISNUMBER(Datos!E888),AND(OR(E$1005="",Datos!E888&gt;=E$1005),OR(E$1006="",Datos!E888&lt;=E$1006)),FALSE),IF(ISNUMBER(Datos!E888),AND(Datos!E888=INT(Datos!E888),AND(OR(E$1005="",Datos!E888&gt;=E$1005),OR(E$1006="",Datos!E888&lt;=E$1006))),FALSE),OR(ISNUMBER(FIND(";"&amp;UPPER(TRIM(Datos!E888&amp;""))&amp;"=",E$1007)),ISNUMBER(FIND(";"&amp;UPPER(TRIM(Datos!E888&amp;""))&amp;";",E$1007))),OR(UPPER(TRIM(Datos!E888&amp;""))="SÍ",UPPER(TRIM(Datos!E888&amp;""))="SI",UPPER(TRIM(Datos!E888&amp;""))="NO"),IF(ISNUMBER(Datos!E888),AND(OR(E$1005="",Datos!E888&gt;=E$1005),OR(E$1006="",Datos!E888&lt;=E$1006)),FALSE),TRUE))))</f>
        <v>0.0</v>
      </c>
      <c r="F888">
        <f>IF(Datos!F888="",0,IF(AND(F$1008&lt;&gt;"",Datos!F888=F$1008),0,IF(F$1004=0,0,1-CHOOSE(F$1004,IF(ISNUMBER(Datos!F888),AND(OR(F$1005="",Datos!F888&gt;=F$1005),OR(F$1006="",Datos!F888&lt;=F$1006)),FALSE),IF(ISNUMBER(Datos!F888),AND(Datos!F888=INT(Datos!F888),AND(OR(F$1005="",Datos!F888&gt;=F$1005),OR(F$1006="",Datos!F888&lt;=F$1006))),FALSE),OR(ISNUMBER(FIND(";"&amp;UPPER(TRIM(Datos!F888&amp;""))&amp;"=",F$1007)),ISNUMBER(FIND(";"&amp;UPPER(TRIM(Datos!F888&amp;""))&amp;";",F$1007))),OR(UPPER(TRIM(Datos!F888&amp;""))="SÍ",UPPER(TRIM(Datos!F888&amp;""))="SI",UPPER(TRIM(Datos!F888&amp;""))="NO"),IF(ISNUMBER(Datos!F888),AND(OR(F$1005="",Datos!F888&gt;=F$1005),OR(F$1006="",Datos!F888&lt;=F$1006)),FALSE),TRUE))))</f>
        <v>0.0</v>
      </c>
      <c r="G888">
        <f>IF(Datos!G888="",0,IF(AND(G$1008&lt;&gt;"",Datos!G888=G$1008),0,IF(G$1004=0,0,1-CHOOSE(G$1004,IF(ISNUMBER(Datos!G888),AND(OR(G$1005="",Datos!G888&gt;=G$1005),OR(G$1006="",Datos!G888&lt;=G$1006)),FALSE),IF(ISNUMBER(Datos!G888),AND(Datos!G888=INT(Datos!G888),AND(OR(G$1005="",Datos!G888&gt;=G$1005),OR(G$1006="",Datos!G888&lt;=G$1006))),FALSE),OR(ISNUMBER(FIND(";"&amp;UPPER(TRIM(Datos!G888&amp;""))&amp;"=",G$1007)),ISNUMBER(FIND(";"&amp;UPPER(TRIM(Datos!G888&amp;""))&amp;";",G$1007))),OR(UPPER(TRIM(Datos!G888&amp;""))="SÍ",UPPER(TRIM(Datos!G888&amp;""))="SI",UPPER(TRIM(Datos!G888&amp;""))="NO"),IF(ISNUMBER(Datos!G888),AND(OR(G$1005="",Datos!G888&gt;=G$1005),OR(G$1006="",Datos!G888&lt;=G$1006)),FALSE),TRUE))))</f>
        <v>0.0</v>
      </c>
      <c r="H888">
        <f>IF(Datos!H888="",0,IF(AND(H$1008&lt;&gt;"",Datos!H888=H$1008),0,IF(H$1004=0,0,1-CHOOSE(H$1004,IF(ISNUMBER(Datos!H888),AND(OR(H$1005="",Datos!H888&gt;=H$1005),OR(H$1006="",Datos!H888&lt;=H$1006)),FALSE),IF(ISNUMBER(Datos!H888),AND(Datos!H888=INT(Datos!H888),AND(OR(H$1005="",Datos!H888&gt;=H$1005),OR(H$1006="",Datos!H888&lt;=H$1006))),FALSE),OR(ISNUMBER(FIND(";"&amp;UPPER(TRIM(Datos!H888&amp;""))&amp;"=",H$1007)),ISNUMBER(FIND(";"&amp;UPPER(TRIM(Datos!H888&amp;""))&amp;";",H$1007))),OR(UPPER(TRIM(Datos!H888&amp;""))="SÍ",UPPER(TRIM(Datos!H888&amp;""))="SI",UPPER(TRIM(Datos!H888&amp;""))="NO"),IF(ISNUMBER(Datos!H888),AND(OR(H$1005="",Datos!H888&gt;=H$1005),OR(H$1006="",Datos!H888&lt;=H$1006)),FALSE),TRUE))))</f>
        <v>0.0</v>
      </c>
      <c r="I888">
        <f>IF(Datos!I888="",0,IF(AND(I$1008&lt;&gt;"",Datos!I888=I$1008),0,IF(I$1004=0,0,1-CHOOSE(I$1004,IF(ISNUMBER(Datos!I888),AND(OR(I$1005="",Datos!I888&gt;=I$1005),OR(I$1006="",Datos!I888&lt;=I$1006)),FALSE),IF(ISNUMBER(Datos!I888),AND(Datos!I888=INT(Datos!I888),AND(OR(I$1005="",Datos!I888&gt;=I$1005),OR(I$1006="",Datos!I888&lt;=I$1006))),FALSE),OR(ISNUMBER(FIND(";"&amp;UPPER(TRIM(Datos!I888&amp;""))&amp;"=",I$1007)),ISNUMBER(FIND(";"&amp;UPPER(TRIM(Datos!I888&amp;""))&amp;";",I$1007))),OR(UPPER(TRIM(Datos!I888&amp;""))="SÍ",UPPER(TRIM(Datos!I888&amp;""))="SI",UPPER(TRIM(Datos!I888&amp;""))="NO"),IF(ISNUMBER(Datos!I888),AND(OR(I$1005="",Datos!I888&gt;=I$1005),OR(I$1006="",Datos!I888&lt;=I$1006)),FALSE),TRUE))))</f>
        <v>0.0</v>
      </c>
      <c r="J888">
        <f>IF(Datos!J888="",0,IF(AND(J$1008&lt;&gt;"",Datos!J888=J$1008),0,IF(J$1004=0,0,1-CHOOSE(J$1004,IF(ISNUMBER(Datos!J888),AND(OR(J$1005="",Datos!J888&gt;=J$1005),OR(J$1006="",Datos!J888&lt;=J$1006)),FALSE),IF(ISNUMBER(Datos!J888),AND(Datos!J888=INT(Datos!J888),AND(OR(J$1005="",Datos!J888&gt;=J$1005),OR(J$1006="",Datos!J888&lt;=J$1006))),FALSE),OR(ISNUMBER(FIND(";"&amp;UPPER(TRIM(Datos!J888&amp;""))&amp;"=",J$1007)),ISNUMBER(FIND(";"&amp;UPPER(TRIM(Datos!J888&amp;""))&amp;";",J$1007))),OR(UPPER(TRIM(Datos!J888&amp;""))="SÍ",UPPER(TRIM(Datos!J888&amp;""))="SI",UPPER(TRIM(Datos!J888&amp;""))="NO"),IF(ISNUMBER(Datos!J888),AND(OR(J$1005="",Datos!J888&gt;=J$1005),OR(J$1006="",Datos!J888&lt;=J$1006)),FALSE),TRUE))))</f>
        <v>0.0</v>
      </c>
      <c r="K888">
        <f>IF(Datos!K888="",0,IF(AND(K$1008&lt;&gt;"",Datos!K888=K$1008),0,IF(K$1004=0,0,1-CHOOSE(K$1004,IF(ISNUMBER(Datos!K888),AND(OR(K$1005="",Datos!K888&gt;=K$1005),OR(K$1006="",Datos!K888&lt;=K$1006)),FALSE),IF(ISNUMBER(Datos!K888),AND(Datos!K888=INT(Datos!K888),AND(OR(K$1005="",Datos!K888&gt;=K$1005),OR(K$1006="",Datos!K888&lt;=K$1006))),FALSE),OR(ISNUMBER(FIND(";"&amp;UPPER(TRIM(Datos!K888&amp;""))&amp;"=",K$1007)),ISNUMBER(FIND(";"&amp;UPPER(TRIM(Datos!K888&amp;""))&amp;";",K$1007))),OR(UPPER(TRIM(Datos!K888&amp;""))="SÍ",UPPER(TRIM(Datos!K888&amp;""))="SI",UPPER(TRIM(Datos!K888&amp;""))="NO"),IF(ISNUMBER(Datos!K888),AND(OR(K$1005="",Datos!K888&gt;=K$1005),OR(K$1006="",Datos!K888&lt;=K$1006)),FALSE),TRUE))))</f>
        <v>0.0</v>
      </c>
      <c r="L888">
        <f>IF(Datos!L888="",0,IF(AND(L$1008&lt;&gt;"",Datos!L888=L$1008),0,IF(L$1004=0,0,1-CHOOSE(L$1004,IF(ISNUMBER(Datos!L888),AND(OR(L$1005="",Datos!L888&gt;=L$1005),OR(L$1006="",Datos!L888&lt;=L$1006)),FALSE),IF(ISNUMBER(Datos!L888),AND(Datos!L888=INT(Datos!L888),AND(OR(L$1005="",Datos!L888&gt;=L$1005),OR(L$1006="",Datos!L888&lt;=L$1006))),FALSE),OR(ISNUMBER(FIND(";"&amp;UPPER(TRIM(Datos!L888&amp;""))&amp;"=",L$1007)),ISNUMBER(FIND(";"&amp;UPPER(TRIM(Datos!L888&amp;""))&amp;";",L$1007))),OR(UPPER(TRIM(Datos!L888&amp;""))="SÍ",UPPER(TRIM(Datos!L888&amp;""))="SI",UPPER(TRIM(Datos!L888&amp;""))="NO"),IF(ISNUMBER(Datos!L888),AND(OR(L$1005="",Datos!L888&gt;=L$1005),OR(L$1006="",Datos!L888&lt;=L$1006)),FALSE),TRUE))))</f>
        <v>0.0</v>
      </c>
      <c r="M888">
        <f>IF(Datos!M888="",0,IF(AND(M$1008&lt;&gt;"",Datos!M888=M$1008),0,IF(M$1004=0,0,1-CHOOSE(M$1004,IF(ISNUMBER(Datos!M888),AND(OR(M$1005="",Datos!M888&gt;=M$1005),OR(M$1006="",Datos!M888&lt;=M$1006)),FALSE),IF(ISNUMBER(Datos!M888),AND(Datos!M888=INT(Datos!M888),AND(OR(M$1005="",Datos!M888&gt;=M$1005),OR(M$1006="",Datos!M888&lt;=M$1006))),FALSE),OR(ISNUMBER(FIND(";"&amp;UPPER(TRIM(Datos!M888&amp;""))&amp;"=",M$1007)),ISNUMBER(FIND(";"&amp;UPPER(TRIM(Datos!M888&amp;""))&amp;";",M$1007))),OR(UPPER(TRIM(Datos!M888&amp;""))="SÍ",UPPER(TRIM(Datos!M888&amp;""))="SI",UPPER(TRIM(Datos!M888&amp;""))="NO"),IF(ISNUMBER(Datos!M888),AND(OR(M$1005="",Datos!M888&gt;=M$1005),OR(M$1006="",Datos!M888&lt;=M$1006)),FALSE),TRUE))))</f>
        <v>0.0</v>
      </c>
      <c r="N888">
        <f>IF(Datos!N888="",0,IF(AND(N$1008&lt;&gt;"",Datos!N888=N$1008),0,IF(N$1004=0,0,1-CHOOSE(N$1004,IF(ISNUMBER(Datos!N888),AND(OR(N$1005="",Datos!N888&gt;=N$1005),OR(N$1006="",Datos!N888&lt;=N$1006)),FALSE),IF(ISNUMBER(Datos!N888),AND(Datos!N888=INT(Datos!N888),AND(OR(N$1005="",Datos!N888&gt;=N$1005),OR(N$1006="",Datos!N888&lt;=N$1006))),FALSE),OR(ISNUMBER(FIND(";"&amp;UPPER(TRIM(Datos!N888&amp;""))&amp;"=",N$1007)),ISNUMBER(FIND(";"&amp;UPPER(TRIM(Datos!N888&amp;""))&amp;";",N$1007))),OR(UPPER(TRIM(Datos!N888&amp;""))="SÍ",UPPER(TRIM(Datos!N888&amp;""))="SI",UPPER(TRIM(Datos!N888&amp;""))="NO"),IF(ISNUMBER(Datos!N888),AND(OR(N$1005="",Datos!N888&gt;=N$1005),OR(N$1006="",Datos!N888&lt;=N$1006)),FALSE),TRUE))))</f>
        <v>0.0</v>
      </c>
      <c r="O888">
        <f>IF(Datos!O888="",0,IF(AND(O$1008&lt;&gt;"",Datos!O888=O$1008),0,IF(O$1004=0,0,1-CHOOSE(O$1004,IF(ISNUMBER(Datos!O888),AND(OR(O$1005="",Datos!O888&gt;=O$1005),OR(O$1006="",Datos!O888&lt;=O$1006)),FALSE),IF(ISNUMBER(Datos!O888),AND(Datos!O888=INT(Datos!O888),AND(OR(O$1005="",Datos!O888&gt;=O$1005),OR(O$1006="",Datos!O888&lt;=O$1006))),FALSE),OR(ISNUMBER(FIND(";"&amp;UPPER(TRIM(Datos!O888&amp;""))&amp;"=",O$1007)),ISNUMBER(FIND(";"&amp;UPPER(TRIM(Datos!O888&amp;""))&amp;";",O$1007))),OR(UPPER(TRIM(Datos!O888&amp;""))="SÍ",UPPER(TRIM(Datos!O888&amp;""))="SI",UPPER(TRIM(Datos!O888&amp;""))="NO"),IF(ISNUMBER(Datos!O888),AND(OR(O$1005="",Datos!O888&gt;=O$1005),OR(O$1006="",Datos!O888&lt;=O$1006)),FALSE),TRUE))))</f>
        <v>0.0</v>
      </c>
      <c r="P888">
        <f>IF(Datos!P888="",0,IF(AND(P$1008&lt;&gt;"",Datos!P888=P$1008),0,IF(P$1004=0,0,1-CHOOSE(P$1004,IF(ISNUMBER(Datos!P888),AND(OR(P$1005="",Datos!P888&gt;=P$1005),OR(P$1006="",Datos!P888&lt;=P$1006)),FALSE),IF(ISNUMBER(Datos!P888),AND(Datos!P888=INT(Datos!P888),AND(OR(P$1005="",Datos!P888&gt;=P$1005),OR(P$1006="",Datos!P888&lt;=P$1006))),FALSE),OR(ISNUMBER(FIND(";"&amp;UPPER(TRIM(Datos!P888&amp;""))&amp;"=",P$1007)),ISNUMBER(FIND(";"&amp;UPPER(TRIM(Datos!P888&amp;""))&amp;";",P$1007))),OR(UPPER(TRIM(Datos!P888&amp;""))="SÍ",UPPER(TRIM(Datos!P888&amp;""))="SI",UPPER(TRIM(Datos!P888&amp;""))="NO"),IF(ISNUMBER(Datos!P888),AND(OR(P$1005="",Datos!P888&gt;=P$1005),OR(P$1006="",Datos!P888&lt;=P$1006)),FALSE),TRUE))))</f>
        <v>0.0</v>
      </c>
      <c r="Q888">
        <f>IF(Datos!Q888="",0,IF(AND(Q$1008&lt;&gt;"",Datos!Q888=Q$1008),0,IF(Q$1004=0,0,1-CHOOSE(Q$1004,IF(ISNUMBER(Datos!Q888),AND(OR(Q$1005="",Datos!Q888&gt;=Q$1005),OR(Q$1006="",Datos!Q888&lt;=Q$1006)),FALSE),IF(ISNUMBER(Datos!Q888),AND(Datos!Q888=INT(Datos!Q888),AND(OR(Q$1005="",Datos!Q888&gt;=Q$1005),OR(Q$1006="",Datos!Q888&lt;=Q$1006))),FALSE),OR(ISNUMBER(FIND(";"&amp;UPPER(TRIM(Datos!Q888&amp;""))&amp;"=",Q$1007)),ISNUMBER(FIND(";"&amp;UPPER(TRIM(Datos!Q888&amp;""))&amp;";",Q$1007))),OR(UPPER(TRIM(Datos!Q888&amp;""))="SÍ",UPPER(TRIM(Datos!Q888&amp;""))="SI",UPPER(TRIM(Datos!Q888&amp;""))="NO"),IF(ISNUMBER(Datos!Q888),AND(OR(Q$1005="",Datos!Q888&gt;=Q$1005),OR(Q$1006="",Datos!Q888&lt;=Q$1006)),FALSE),TRUE))))</f>
        <v>0.0</v>
      </c>
      <c r="R888">
        <f>IF(Datos!R888="",0,IF(AND(R$1008&lt;&gt;"",Datos!R888=R$1008),0,IF(R$1004=0,0,1-CHOOSE(R$1004,IF(ISNUMBER(Datos!R888),AND(OR(R$1005="",Datos!R888&gt;=R$1005),OR(R$1006="",Datos!R888&lt;=R$1006)),FALSE),IF(ISNUMBER(Datos!R888),AND(Datos!R888=INT(Datos!R888),AND(OR(R$1005="",Datos!R888&gt;=R$1005),OR(R$1006="",Datos!R888&lt;=R$1006))),FALSE),OR(ISNUMBER(FIND(";"&amp;UPPER(TRIM(Datos!R888&amp;""))&amp;"=",R$1007)),ISNUMBER(FIND(";"&amp;UPPER(TRIM(Datos!R888&amp;""))&amp;";",R$1007))),OR(UPPER(TRIM(Datos!R888&amp;""))="SÍ",UPPER(TRIM(Datos!R888&amp;""))="SI",UPPER(TRIM(Datos!R888&amp;""))="NO"),IF(ISNUMBER(Datos!R888),AND(OR(R$1005="",Datos!R888&gt;=R$1005),OR(R$1006="",Datos!R888&lt;=R$1006)),FALSE),TRUE))))</f>
        <v>0.0</v>
      </c>
      <c r="S888">
        <f>IF(Datos!S888="",0,IF(AND(S$1008&lt;&gt;"",Datos!S888=S$1008),0,IF(S$1004=0,0,1-CHOOSE(S$1004,IF(ISNUMBER(Datos!S888),AND(OR(S$1005="",Datos!S888&gt;=S$1005),OR(S$1006="",Datos!S888&lt;=S$1006)),FALSE),IF(ISNUMBER(Datos!S888),AND(Datos!S888=INT(Datos!S888),AND(OR(S$1005="",Datos!S888&gt;=S$1005),OR(S$1006="",Datos!S888&lt;=S$1006))),FALSE),OR(ISNUMBER(FIND(";"&amp;UPPER(TRIM(Datos!S888&amp;""))&amp;"=",S$1007)),ISNUMBER(FIND(";"&amp;UPPER(TRIM(Datos!S888&amp;""))&amp;";",S$1007))),OR(UPPER(TRIM(Datos!S888&amp;""))="SÍ",UPPER(TRIM(Datos!S888&amp;""))="SI",UPPER(TRIM(Datos!S888&amp;""))="NO"),IF(ISNUMBER(Datos!S888),AND(OR(S$1005="",Datos!S888&gt;=S$1005),OR(S$1006="",Datos!S888&lt;=S$1006)),FALSE),TRUE))))</f>
        <v>0.0</v>
      </c>
      <c r="T888">
        <f>IF(Datos!T888="",0,IF(AND(T$1008&lt;&gt;"",Datos!T888=T$1008),0,IF(T$1004=0,0,1-CHOOSE(T$1004,IF(ISNUMBER(Datos!T888),AND(OR(T$1005="",Datos!T888&gt;=T$1005),OR(T$1006="",Datos!T888&lt;=T$1006)),FALSE),IF(ISNUMBER(Datos!T888),AND(Datos!T888=INT(Datos!T888),AND(OR(T$1005="",Datos!T888&gt;=T$1005),OR(T$1006="",Datos!T888&lt;=T$1006))),FALSE),OR(ISNUMBER(FIND(";"&amp;UPPER(TRIM(Datos!T888&amp;""))&amp;"=",T$1007)),ISNUMBER(FIND(";"&amp;UPPER(TRIM(Datos!T888&amp;""))&amp;";",T$1007))),OR(UPPER(TRIM(Datos!T888&amp;""))="SÍ",UPPER(TRIM(Datos!T888&amp;""))="SI",UPPER(TRIM(Datos!T888&amp;""))="NO"),IF(ISNUMBER(Datos!T888),AND(OR(T$1005="",Datos!T888&gt;=T$1005),OR(T$1006="",Datos!T888&lt;=T$1006)),FALSE),TRUE))))</f>
        <v>0.0</v>
      </c>
      <c r="U888">
        <f>IF(Datos!U888="",0,IF(AND(U$1008&lt;&gt;"",Datos!U888=U$1008),0,IF(U$1004=0,0,1-CHOOSE(U$1004,IF(ISNUMBER(Datos!U888),AND(OR(U$1005="",Datos!U888&gt;=U$1005),OR(U$1006="",Datos!U888&lt;=U$1006)),FALSE),IF(ISNUMBER(Datos!U888),AND(Datos!U888=INT(Datos!U888),AND(OR(U$1005="",Datos!U888&gt;=U$1005),OR(U$1006="",Datos!U888&lt;=U$1006))),FALSE),OR(ISNUMBER(FIND(";"&amp;UPPER(TRIM(Datos!U888&amp;""))&amp;"=",U$1007)),ISNUMBER(FIND(";"&amp;UPPER(TRIM(Datos!U888&amp;""))&amp;";",U$1007))),OR(UPPER(TRIM(Datos!U888&amp;""))="SÍ",UPPER(TRIM(Datos!U888&amp;""))="SI",UPPER(TRIM(Datos!U888&amp;""))="NO"),IF(ISNUMBER(Datos!U888),AND(OR(U$1005="",Datos!U888&gt;=U$1005),OR(U$1006="",Datos!U888&lt;=U$1006)),FALSE),TRUE))))</f>
        <v>0.0</v>
      </c>
      <c r="V888">
        <f>IF(Datos!V888="",0,IF(AND(V$1008&lt;&gt;"",Datos!V888=V$1008),0,IF(V$1004=0,0,1-CHOOSE(V$1004,IF(ISNUMBER(Datos!V888),AND(OR(V$1005="",Datos!V888&gt;=V$1005),OR(V$1006="",Datos!V888&lt;=V$1006)),FALSE),IF(ISNUMBER(Datos!V888),AND(Datos!V888=INT(Datos!V888),AND(OR(V$1005="",Datos!V888&gt;=V$1005),OR(V$1006="",Datos!V888&lt;=V$1006))),FALSE),OR(ISNUMBER(FIND(";"&amp;UPPER(TRIM(Datos!V888&amp;""))&amp;"=",V$1007)),ISNUMBER(FIND(";"&amp;UPPER(TRIM(Datos!V888&amp;""))&amp;";",V$1007))),OR(UPPER(TRIM(Datos!V888&amp;""))="SÍ",UPPER(TRIM(Datos!V888&amp;""))="SI",UPPER(TRIM(Datos!V888&amp;""))="NO"),IF(ISNUMBER(Datos!V888),AND(OR(V$1005="",Datos!V888&gt;=V$1005),OR(V$1006="",Datos!V888&lt;=V$1006)),FALSE),TRUE))))</f>
        <v>0.0</v>
      </c>
      <c r="W888">
        <f>IF(Datos!W888="",0,IF(AND(W$1008&lt;&gt;"",Datos!W888=W$1008),0,IF(W$1004=0,0,1-CHOOSE(W$1004,IF(ISNUMBER(Datos!W888),AND(OR(W$1005="",Datos!W888&gt;=W$1005),OR(W$1006="",Datos!W888&lt;=W$1006)),FALSE),IF(ISNUMBER(Datos!W888),AND(Datos!W888=INT(Datos!W888),AND(OR(W$1005="",Datos!W888&gt;=W$1005),OR(W$1006="",Datos!W888&lt;=W$1006))),FALSE),OR(ISNUMBER(FIND(";"&amp;UPPER(TRIM(Datos!W888&amp;""))&amp;"=",W$1007)),ISNUMBER(FIND(";"&amp;UPPER(TRIM(Datos!W888&amp;""))&amp;";",W$1007))),OR(UPPER(TRIM(Datos!W888&amp;""))="SÍ",UPPER(TRIM(Datos!W888&amp;""))="SI",UPPER(TRIM(Datos!W888&amp;""))="NO"),IF(ISNUMBER(Datos!W888),AND(OR(W$1005="",Datos!W888&gt;=W$1005),OR(W$1006="",Datos!W888&lt;=W$1006)),FALSE),TRUE))))</f>
        <v>0.0</v>
      </c>
      <c r="X888">
        <f>IF(Datos!X888="",0,IF(AND(X$1008&lt;&gt;"",Datos!X888=X$1008),0,IF(X$1004=0,0,1-CHOOSE(X$1004,IF(ISNUMBER(Datos!X888),AND(OR(X$1005="",Datos!X888&gt;=X$1005),OR(X$1006="",Datos!X888&lt;=X$1006)),FALSE),IF(ISNUMBER(Datos!X888),AND(Datos!X888=INT(Datos!X888),AND(OR(X$1005="",Datos!X888&gt;=X$1005),OR(X$1006="",Datos!X888&lt;=X$1006))),FALSE),OR(ISNUMBER(FIND(";"&amp;UPPER(TRIM(Datos!X888&amp;""))&amp;"=",X$1007)),ISNUMBER(FIND(";"&amp;UPPER(TRIM(Datos!X888&amp;""))&amp;";",X$1007))),OR(UPPER(TRIM(Datos!X888&amp;""))="SÍ",UPPER(TRIM(Datos!X888&amp;""))="SI",UPPER(TRIM(Datos!X888&amp;""))="NO"),IF(ISNUMBER(Datos!X888),AND(OR(X$1005="",Datos!X888&gt;=X$1005),OR(X$1006="",Datos!X888&lt;=X$1006)),FALSE),TRUE))))</f>
        <v>0.0</v>
      </c>
      <c r="Y888">
        <f>IF(Datos!Y888="",0,IF(AND(Y$1008&lt;&gt;"",Datos!Y888=Y$1008),0,IF(Y$1004=0,0,1-CHOOSE(Y$1004,IF(ISNUMBER(Datos!Y888),AND(OR(Y$1005="",Datos!Y888&gt;=Y$1005),OR(Y$1006="",Datos!Y888&lt;=Y$1006)),FALSE),IF(ISNUMBER(Datos!Y888),AND(Datos!Y888=INT(Datos!Y888),AND(OR(Y$1005="",Datos!Y888&gt;=Y$1005),OR(Y$1006="",Datos!Y888&lt;=Y$1006))),FALSE),OR(ISNUMBER(FIND(";"&amp;UPPER(TRIM(Datos!Y888&amp;""))&amp;"=",Y$1007)),ISNUMBER(FIND(";"&amp;UPPER(TRIM(Datos!Y888&amp;""))&amp;";",Y$1007))),OR(UPPER(TRIM(Datos!Y888&amp;""))="SÍ",UPPER(TRIM(Datos!Y888&amp;""))="SI",UPPER(TRIM(Datos!Y888&amp;""))="NO"),IF(ISNUMBER(Datos!Y888),AND(OR(Y$1005="",Datos!Y888&gt;=Y$1005),OR(Y$1006="",Datos!Y888&lt;=Y$1006)),FALSE),TRUE))))</f>
        <v>0.0</v>
      </c>
      <c r="Z888">
        <f>IF(Datos!Z888="",0,IF(AND(Z$1008&lt;&gt;"",Datos!Z888=Z$1008),0,IF(Z$1004=0,0,1-CHOOSE(Z$1004,IF(ISNUMBER(Datos!Z888),AND(OR(Z$1005="",Datos!Z888&gt;=Z$1005),OR(Z$1006="",Datos!Z888&lt;=Z$1006)),FALSE),IF(ISNUMBER(Datos!Z888),AND(Datos!Z888=INT(Datos!Z888),AND(OR(Z$1005="",Datos!Z888&gt;=Z$1005),OR(Z$1006="",Datos!Z888&lt;=Z$1006))),FALSE),OR(ISNUMBER(FIND(";"&amp;UPPER(TRIM(Datos!Z888&amp;""))&amp;"=",Z$1007)),ISNUMBER(FIND(";"&amp;UPPER(TRIM(Datos!Z888&amp;""))&amp;";",Z$1007))),OR(UPPER(TRIM(Datos!Z888&amp;""))="SÍ",UPPER(TRIM(Datos!Z888&amp;""))="SI",UPPER(TRIM(Datos!Z888&amp;""))="NO"),IF(ISNUMBER(Datos!Z888),AND(OR(Z$1005="",Datos!Z888&gt;=Z$1005),OR(Z$1006="",Datos!Z888&lt;=Z$1006)),FALSE),TRUE))))</f>
        <v>0.0</v>
      </c>
      <c r="AA888">
        <f>IF(Datos!AA888="",0,IF(AND(AA$1008&lt;&gt;"",Datos!AA888=AA$1008),0,IF(AA$1004=0,0,1-CHOOSE(AA$1004,IF(ISNUMBER(Datos!AA888),AND(OR(AA$1005="",Datos!AA888&gt;=AA$1005),OR(AA$1006="",Datos!AA888&lt;=AA$1006)),FALSE),IF(ISNUMBER(Datos!AA888),AND(Datos!AA888=INT(Datos!AA888),AND(OR(AA$1005="",Datos!AA888&gt;=AA$1005),OR(AA$1006="",Datos!AA888&lt;=AA$1006))),FALSE),OR(ISNUMBER(FIND(";"&amp;UPPER(TRIM(Datos!AA888&amp;""))&amp;"=",AA$1007)),ISNUMBER(FIND(";"&amp;UPPER(TRIM(Datos!AA888&amp;""))&amp;";",AA$1007))),OR(UPPER(TRIM(Datos!AA888&amp;""))="SÍ",UPPER(TRIM(Datos!AA888&amp;""))="SI",UPPER(TRIM(Datos!AA888&amp;""))="NO"),IF(ISNUMBER(Datos!AA888),AND(OR(AA$1005="",Datos!AA888&gt;=AA$1005),OR(AA$1006="",Datos!AA888&lt;=AA$1006)),FALSE),TRUE))))</f>
        <v>0.0</v>
      </c>
      <c r="AB888">
        <f>IF(Datos!AB888="",0,IF(AND(AB$1008&lt;&gt;"",Datos!AB888=AB$1008),0,IF(AB$1004=0,0,1-CHOOSE(AB$1004,IF(ISNUMBER(Datos!AB888),AND(OR(AB$1005="",Datos!AB888&gt;=AB$1005),OR(AB$1006="",Datos!AB888&lt;=AB$1006)),FALSE),IF(ISNUMBER(Datos!AB888),AND(Datos!AB888=INT(Datos!AB888),AND(OR(AB$1005="",Datos!AB888&gt;=AB$1005),OR(AB$1006="",Datos!AB888&lt;=AB$1006))),FALSE),OR(ISNUMBER(FIND(";"&amp;UPPER(TRIM(Datos!AB888&amp;""))&amp;"=",AB$1007)),ISNUMBER(FIND(";"&amp;UPPER(TRIM(Datos!AB888&amp;""))&amp;";",AB$1007))),OR(UPPER(TRIM(Datos!AB888&amp;""))="SÍ",UPPER(TRIM(Datos!AB888&amp;""))="SI",UPPER(TRIM(Datos!AB888&amp;""))="NO"),IF(ISNUMBER(Datos!AB888),AND(OR(AB$1005="",Datos!AB888&gt;=AB$1005),OR(AB$1006="",Datos!AB888&lt;=AB$1006)),FALSE),TRUE))))</f>
        <v>0.0</v>
      </c>
      <c r="AC888">
        <f>IF(Datos!AC888="",0,IF(AND(AC$1008&lt;&gt;"",Datos!AC888=AC$1008),0,IF(AC$1004=0,0,1-CHOOSE(AC$1004,IF(ISNUMBER(Datos!AC888),AND(OR(AC$1005="",Datos!AC888&gt;=AC$1005),OR(AC$1006="",Datos!AC888&lt;=AC$1006)),FALSE),IF(ISNUMBER(Datos!AC888),AND(Datos!AC888=INT(Datos!AC888),AND(OR(AC$1005="",Datos!AC888&gt;=AC$1005),OR(AC$1006="",Datos!AC888&lt;=AC$1006))),FALSE),OR(ISNUMBER(FIND(";"&amp;UPPER(TRIM(Datos!AC888&amp;""))&amp;"=",AC$1007)),ISNUMBER(FIND(";"&amp;UPPER(TRIM(Datos!AC888&amp;""))&amp;";",AC$1007))),OR(UPPER(TRIM(Datos!AC888&amp;""))="SÍ",UPPER(TRIM(Datos!AC888&amp;""))="SI",UPPER(TRIM(Datos!AC888&amp;""))="NO"),IF(ISNUMBER(Datos!AC888),AND(OR(AC$1005="",Datos!AC888&gt;=AC$1005),OR(AC$1006="",Datos!AC888&lt;=AC$1006)),FALSE),TRUE))))</f>
        <v>0.0</v>
      </c>
      <c r="AD888">
        <f>IF(Datos!AD888="",0,IF(AND(AD$1008&lt;&gt;"",Datos!AD888=AD$1008),0,IF(AD$1004=0,0,1-CHOOSE(AD$1004,IF(ISNUMBER(Datos!AD888),AND(OR(AD$1005="",Datos!AD888&gt;=AD$1005),OR(AD$1006="",Datos!AD888&lt;=AD$1006)),FALSE),IF(ISNUMBER(Datos!AD888),AND(Datos!AD888=INT(Datos!AD888),AND(OR(AD$1005="",Datos!AD888&gt;=AD$1005),OR(AD$1006="",Datos!AD888&lt;=AD$1006))),FALSE),OR(ISNUMBER(FIND(";"&amp;UPPER(TRIM(Datos!AD888&amp;""))&amp;"=",AD$1007)),ISNUMBER(FIND(";"&amp;UPPER(TRIM(Datos!AD888&amp;""))&amp;";",AD$1007))),OR(UPPER(TRIM(Datos!AD888&amp;""))="SÍ",UPPER(TRIM(Datos!AD888&amp;""))="SI",UPPER(TRIM(Datos!AD888&amp;""))="NO"),IF(ISNUMBER(Datos!AD888),AND(OR(AD$1005="",Datos!AD888&gt;=AD$1005),OR(AD$1006="",Datos!AD888&lt;=AD$1006)),FALSE),TRUE))))</f>
        <v>0.0</v>
      </c>
      <c r="AE888">
        <f>IF(Datos!AE888="",0,IF(AND(AE$1008&lt;&gt;"",Datos!AE888=AE$1008),0,IF(AE$1004=0,0,1-CHOOSE(AE$1004,IF(ISNUMBER(Datos!AE888),AND(OR(AE$1005="",Datos!AE888&gt;=AE$1005),OR(AE$1006="",Datos!AE888&lt;=AE$1006)),FALSE),IF(ISNUMBER(Datos!AE888),AND(Datos!AE888=INT(Datos!AE888),AND(OR(AE$1005="",Datos!AE888&gt;=AE$1005),OR(AE$1006="",Datos!AE888&lt;=AE$1006))),FALSE),OR(ISNUMBER(FIND(";"&amp;UPPER(TRIM(Datos!AE888&amp;""))&amp;"=",AE$1007)),ISNUMBER(FIND(";"&amp;UPPER(TRIM(Datos!AE888&amp;""))&amp;";",AE$1007))),OR(UPPER(TRIM(Datos!AE888&amp;""))="SÍ",UPPER(TRIM(Datos!AE888&amp;""))="SI",UPPER(TRIM(Datos!AE888&amp;""))="NO"),IF(ISNUMBER(Datos!AE888),AND(OR(AE$1005="",Datos!AE888&gt;=AE$1005),OR(AE$1006="",Datos!AE888&lt;=AE$1006)),FALSE),TRUE))))</f>
        <v>0.0</v>
      </c>
    </row>
    <row r="889" spans="2:31">
      <c r="B889">
        <f>IF(Datos!B889="",0,IF(AND(B$1008&lt;&gt;"",Datos!B889=B$1008),0,IF(B$1004=0,0,1-CHOOSE(B$1004,IF(ISNUMBER(Datos!B889),AND(OR(B$1005="",Datos!B889&gt;=B$1005),OR(B$1006="",Datos!B889&lt;=B$1006)),FALSE),IF(ISNUMBER(Datos!B889),AND(Datos!B889=INT(Datos!B889),AND(OR(B$1005="",Datos!B889&gt;=B$1005),OR(B$1006="",Datos!B889&lt;=B$1006))),FALSE),OR(ISNUMBER(FIND(";"&amp;UPPER(TRIM(Datos!B889&amp;""))&amp;"=",B$1007)),ISNUMBER(FIND(";"&amp;UPPER(TRIM(Datos!B889&amp;""))&amp;";",B$1007))),OR(UPPER(TRIM(Datos!B889&amp;""))="SÍ",UPPER(TRIM(Datos!B889&amp;""))="SI",UPPER(TRIM(Datos!B889&amp;""))="NO"),IF(ISNUMBER(Datos!B889),AND(OR(B$1005="",Datos!B889&gt;=B$1005),OR(B$1006="",Datos!B889&lt;=B$1006)),FALSE),TRUE))))</f>
        <v>0.0</v>
      </c>
      <c r="C889">
        <f>IF(Datos!C889="",0,IF(AND(C$1008&lt;&gt;"",Datos!C889=C$1008),0,IF(C$1004=0,0,1-CHOOSE(C$1004,IF(ISNUMBER(Datos!C889),AND(OR(C$1005="",Datos!C889&gt;=C$1005),OR(C$1006="",Datos!C889&lt;=C$1006)),FALSE),IF(ISNUMBER(Datos!C889),AND(Datos!C889=INT(Datos!C889),AND(OR(C$1005="",Datos!C889&gt;=C$1005),OR(C$1006="",Datos!C889&lt;=C$1006))),FALSE),OR(ISNUMBER(FIND(";"&amp;UPPER(TRIM(Datos!C889&amp;""))&amp;"=",C$1007)),ISNUMBER(FIND(";"&amp;UPPER(TRIM(Datos!C889&amp;""))&amp;";",C$1007))),OR(UPPER(TRIM(Datos!C889&amp;""))="SÍ",UPPER(TRIM(Datos!C889&amp;""))="SI",UPPER(TRIM(Datos!C889&amp;""))="NO"),IF(ISNUMBER(Datos!C889),AND(OR(C$1005="",Datos!C889&gt;=C$1005),OR(C$1006="",Datos!C889&lt;=C$1006)),FALSE),TRUE))))</f>
        <v>0.0</v>
      </c>
      <c r="D889">
        <f>IF(Datos!D889="",0,IF(AND(D$1008&lt;&gt;"",Datos!D889=D$1008),0,IF(D$1004=0,0,1-CHOOSE(D$1004,IF(ISNUMBER(Datos!D889),AND(OR(D$1005="",Datos!D889&gt;=D$1005),OR(D$1006="",Datos!D889&lt;=D$1006)),FALSE),IF(ISNUMBER(Datos!D889),AND(Datos!D889=INT(Datos!D889),AND(OR(D$1005="",Datos!D889&gt;=D$1005),OR(D$1006="",Datos!D889&lt;=D$1006))),FALSE),OR(ISNUMBER(FIND(";"&amp;UPPER(TRIM(Datos!D889&amp;""))&amp;"=",D$1007)),ISNUMBER(FIND(";"&amp;UPPER(TRIM(Datos!D889&amp;""))&amp;";",D$1007))),OR(UPPER(TRIM(Datos!D889&amp;""))="SÍ",UPPER(TRIM(Datos!D889&amp;""))="SI",UPPER(TRIM(Datos!D889&amp;""))="NO"),IF(ISNUMBER(Datos!D889),AND(OR(D$1005="",Datos!D889&gt;=D$1005),OR(D$1006="",Datos!D889&lt;=D$1006)),FALSE),TRUE))))</f>
        <v>0.0</v>
      </c>
      <c r="E889">
        <f>IF(Datos!E889="",0,IF(AND(E$1008&lt;&gt;"",Datos!E889=E$1008),0,IF(E$1004=0,0,1-CHOOSE(E$1004,IF(ISNUMBER(Datos!E889),AND(OR(E$1005="",Datos!E889&gt;=E$1005),OR(E$1006="",Datos!E889&lt;=E$1006)),FALSE),IF(ISNUMBER(Datos!E889),AND(Datos!E889=INT(Datos!E889),AND(OR(E$1005="",Datos!E889&gt;=E$1005),OR(E$1006="",Datos!E889&lt;=E$1006))),FALSE),OR(ISNUMBER(FIND(";"&amp;UPPER(TRIM(Datos!E889&amp;""))&amp;"=",E$1007)),ISNUMBER(FIND(";"&amp;UPPER(TRIM(Datos!E889&amp;""))&amp;";",E$1007))),OR(UPPER(TRIM(Datos!E889&amp;""))="SÍ",UPPER(TRIM(Datos!E889&amp;""))="SI",UPPER(TRIM(Datos!E889&amp;""))="NO"),IF(ISNUMBER(Datos!E889),AND(OR(E$1005="",Datos!E889&gt;=E$1005),OR(E$1006="",Datos!E889&lt;=E$1006)),FALSE),TRUE))))</f>
        <v>0.0</v>
      </c>
      <c r="F889">
        <f>IF(Datos!F889="",0,IF(AND(F$1008&lt;&gt;"",Datos!F889=F$1008),0,IF(F$1004=0,0,1-CHOOSE(F$1004,IF(ISNUMBER(Datos!F889),AND(OR(F$1005="",Datos!F889&gt;=F$1005),OR(F$1006="",Datos!F889&lt;=F$1006)),FALSE),IF(ISNUMBER(Datos!F889),AND(Datos!F889=INT(Datos!F889),AND(OR(F$1005="",Datos!F889&gt;=F$1005),OR(F$1006="",Datos!F889&lt;=F$1006))),FALSE),OR(ISNUMBER(FIND(";"&amp;UPPER(TRIM(Datos!F889&amp;""))&amp;"=",F$1007)),ISNUMBER(FIND(";"&amp;UPPER(TRIM(Datos!F889&amp;""))&amp;";",F$1007))),OR(UPPER(TRIM(Datos!F889&amp;""))="SÍ",UPPER(TRIM(Datos!F889&amp;""))="SI",UPPER(TRIM(Datos!F889&amp;""))="NO"),IF(ISNUMBER(Datos!F889),AND(OR(F$1005="",Datos!F889&gt;=F$1005),OR(F$1006="",Datos!F889&lt;=F$1006)),FALSE),TRUE))))</f>
        <v>0.0</v>
      </c>
      <c r="G889">
        <f>IF(Datos!G889="",0,IF(AND(G$1008&lt;&gt;"",Datos!G889=G$1008),0,IF(G$1004=0,0,1-CHOOSE(G$1004,IF(ISNUMBER(Datos!G889),AND(OR(G$1005="",Datos!G889&gt;=G$1005),OR(G$1006="",Datos!G889&lt;=G$1006)),FALSE),IF(ISNUMBER(Datos!G889),AND(Datos!G889=INT(Datos!G889),AND(OR(G$1005="",Datos!G889&gt;=G$1005),OR(G$1006="",Datos!G889&lt;=G$1006))),FALSE),OR(ISNUMBER(FIND(";"&amp;UPPER(TRIM(Datos!G889&amp;""))&amp;"=",G$1007)),ISNUMBER(FIND(";"&amp;UPPER(TRIM(Datos!G889&amp;""))&amp;";",G$1007))),OR(UPPER(TRIM(Datos!G889&amp;""))="SÍ",UPPER(TRIM(Datos!G889&amp;""))="SI",UPPER(TRIM(Datos!G889&amp;""))="NO"),IF(ISNUMBER(Datos!G889),AND(OR(G$1005="",Datos!G889&gt;=G$1005),OR(G$1006="",Datos!G889&lt;=G$1006)),FALSE),TRUE))))</f>
        <v>0.0</v>
      </c>
      <c r="H889">
        <f>IF(Datos!H889="",0,IF(AND(H$1008&lt;&gt;"",Datos!H889=H$1008),0,IF(H$1004=0,0,1-CHOOSE(H$1004,IF(ISNUMBER(Datos!H889),AND(OR(H$1005="",Datos!H889&gt;=H$1005),OR(H$1006="",Datos!H889&lt;=H$1006)),FALSE),IF(ISNUMBER(Datos!H889),AND(Datos!H889=INT(Datos!H889),AND(OR(H$1005="",Datos!H889&gt;=H$1005),OR(H$1006="",Datos!H889&lt;=H$1006))),FALSE),OR(ISNUMBER(FIND(";"&amp;UPPER(TRIM(Datos!H889&amp;""))&amp;"=",H$1007)),ISNUMBER(FIND(";"&amp;UPPER(TRIM(Datos!H889&amp;""))&amp;";",H$1007))),OR(UPPER(TRIM(Datos!H889&amp;""))="SÍ",UPPER(TRIM(Datos!H889&amp;""))="SI",UPPER(TRIM(Datos!H889&amp;""))="NO"),IF(ISNUMBER(Datos!H889),AND(OR(H$1005="",Datos!H889&gt;=H$1005),OR(H$1006="",Datos!H889&lt;=H$1006)),FALSE),TRUE))))</f>
        <v>0.0</v>
      </c>
      <c r="I889">
        <f>IF(Datos!I889="",0,IF(AND(I$1008&lt;&gt;"",Datos!I889=I$1008),0,IF(I$1004=0,0,1-CHOOSE(I$1004,IF(ISNUMBER(Datos!I889),AND(OR(I$1005="",Datos!I889&gt;=I$1005),OR(I$1006="",Datos!I889&lt;=I$1006)),FALSE),IF(ISNUMBER(Datos!I889),AND(Datos!I889=INT(Datos!I889),AND(OR(I$1005="",Datos!I889&gt;=I$1005),OR(I$1006="",Datos!I889&lt;=I$1006))),FALSE),OR(ISNUMBER(FIND(";"&amp;UPPER(TRIM(Datos!I889&amp;""))&amp;"=",I$1007)),ISNUMBER(FIND(";"&amp;UPPER(TRIM(Datos!I889&amp;""))&amp;";",I$1007))),OR(UPPER(TRIM(Datos!I889&amp;""))="SÍ",UPPER(TRIM(Datos!I889&amp;""))="SI",UPPER(TRIM(Datos!I889&amp;""))="NO"),IF(ISNUMBER(Datos!I889),AND(OR(I$1005="",Datos!I889&gt;=I$1005),OR(I$1006="",Datos!I889&lt;=I$1006)),FALSE),TRUE))))</f>
        <v>0.0</v>
      </c>
      <c r="J889">
        <f>IF(Datos!J889="",0,IF(AND(J$1008&lt;&gt;"",Datos!J889=J$1008),0,IF(J$1004=0,0,1-CHOOSE(J$1004,IF(ISNUMBER(Datos!J889),AND(OR(J$1005="",Datos!J889&gt;=J$1005),OR(J$1006="",Datos!J889&lt;=J$1006)),FALSE),IF(ISNUMBER(Datos!J889),AND(Datos!J889=INT(Datos!J889),AND(OR(J$1005="",Datos!J889&gt;=J$1005),OR(J$1006="",Datos!J889&lt;=J$1006))),FALSE),OR(ISNUMBER(FIND(";"&amp;UPPER(TRIM(Datos!J889&amp;""))&amp;"=",J$1007)),ISNUMBER(FIND(";"&amp;UPPER(TRIM(Datos!J889&amp;""))&amp;";",J$1007))),OR(UPPER(TRIM(Datos!J889&amp;""))="SÍ",UPPER(TRIM(Datos!J889&amp;""))="SI",UPPER(TRIM(Datos!J889&amp;""))="NO"),IF(ISNUMBER(Datos!J889),AND(OR(J$1005="",Datos!J889&gt;=J$1005),OR(J$1006="",Datos!J889&lt;=J$1006)),FALSE),TRUE))))</f>
        <v>0.0</v>
      </c>
      <c r="K889">
        <f>IF(Datos!K889="",0,IF(AND(K$1008&lt;&gt;"",Datos!K889=K$1008),0,IF(K$1004=0,0,1-CHOOSE(K$1004,IF(ISNUMBER(Datos!K889),AND(OR(K$1005="",Datos!K889&gt;=K$1005),OR(K$1006="",Datos!K889&lt;=K$1006)),FALSE),IF(ISNUMBER(Datos!K889),AND(Datos!K889=INT(Datos!K889),AND(OR(K$1005="",Datos!K889&gt;=K$1005),OR(K$1006="",Datos!K889&lt;=K$1006))),FALSE),OR(ISNUMBER(FIND(";"&amp;UPPER(TRIM(Datos!K889&amp;""))&amp;"=",K$1007)),ISNUMBER(FIND(";"&amp;UPPER(TRIM(Datos!K889&amp;""))&amp;";",K$1007))),OR(UPPER(TRIM(Datos!K889&amp;""))="SÍ",UPPER(TRIM(Datos!K889&amp;""))="SI",UPPER(TRIM(Datos!K889&amp;""))="NO"),IF(ISNUMBER(Datos!K889),AND(OR(K$1005="",Datos!K889&gt;=K$1005),OR(K$1006="",Datos!K889&lt;=K$1006)),FALSE),TRUE))))</f>
        <v>0.0</v>
      </c>
      <c r="L889">
        <f>IF(Datos!L889="",0,IF(AND(L$1008&lt;&gt;"",Datos!L889=L$1008),0,IF(L$1004=0,0,1-CHOOSE(L$1004,IF(ISNUMBER(Datos!L889),AND(OR(L$1005="",Datos!L889&gt;=L$1005),OR(L$1006="",Datos!L889&lt;=L$1006)),FALSE),IF(ISNUMBER(Datos!L889),AND(Datos!L889=INT(Datos!L889),AND(OR(L$1005="",Datos!L889&gt;=L$1005),OR(L$1006="",Datos!L889&lt;=L$1006))),FALSE),OR(ISNUMBER(FIND(";"&amp;UPPER(TRIM(Datos!L889&amp;""))&amp;"=",L$1007)),ISNUMBER(FIND(";"&amp;UPPER(TRIM(Datos!L889&amp;""))&amp;";",L$1007))),OR(UPPER(TRIM(Datos!L889&amp;""))="SÍ",UPPER(TRIM(Datos!L889&amp;""))="SI",UPPER(TRIM(Datos!L889&amp;""))="NO"),IF(ISNUMBER(Datos!L889),AND(OR(L$1005="",Datos!L889&gt;=L$1005),OR(L$1006="",Datos!L889&lt;=L$1006)),FALSE),TRUE))))</f>
        <v>0.0</v>
      </c>
      <c r="M889">
        <f>IF(Datos!M889="",0,IF(AND(M$1008&lt;&gt;"",Datos!M889=M$1008),0,IF(M$1004=0,0,1-CHOOSE(M$1004,IF(ISNUMBER(Datos!M889),AND(OR(M$1005="",Datos!M889&gt;=M$1005),OR(M$1006="",Datos!M889&lt;=M$1006)),FALSE),IF(ISNUMBER(Datos!M889),AND(Datos!M889=INT(Datos!M889),AND(OR(M$1005="",Datos!M889&gt;=M$1005),OR(M$1006="",Datos!M889&lt;=M$1006))),FALSE),OR(ISNUMBER(FIND(";"&amp;UPPER(TRIM(Datos!M889&amp;""))&amp;"=",M$1007)),ISNUMBER(FIND(";"&amp;UPPER(TRIM(Datos!M889&amp;""))&amp;";",M$1007))),OR(UPPER(TRIM(Datos!M889&amp;""))="SÍ",UPPER(TRIM(Datos!M889&amp;""))="SI",UPPER(TRIM(Datos!M889&amp;""))="NO"),IF(ISNUMBER(Datos!M889),AND(OR(M$1005="",Datos!M889&gt;=M$1005),OR(M$1006="",Datos!M889&lt;=M$1006)),FALSE),TRUE))))</f>
        <v>0.0</v>
      </c>
      <c r="N889">
        <f>IF(Datos!N889="",0,IF(AND(N$1008&lt;&gt;"",Datos!N889=N$1008),0,IF(N$1004=0,0,1-CHOOSE(N$1004,IF(ISNUMBER(Datos!N889),AND(OR(N$1005="",Datos!N889&gt;=N$1005),OR(N$1006="",Datos!N889&lt;=N$1006)),FALSE),IF(ISNUMBER(Datos!N889),AND(Datos!N889=INT(Datos!N889),AND(OR(N$1005="",Datos!N889&gt;=N$1005),OR(N$1006="",Datos!N889&lt;=N$1006))),FALSE),OR(ISNUMBER(FIND(";"&amp;UPPER(TRIM(Datos!N889&amp;""))&amp;"=",N$1007)),ISNUMBER(FIND(";"&amp;UPPER(TRIM(Datos!N889&amp;""))&amp;";",N$1007))),OR(UPPER(TRIM(Datos!N889&amp;""))="SÍ",UPPER(TRIM(Datos!N889&amp;""))="SI",UPPER(TRIM(Datos!N889&amp;""))="NO"),IF(ISNUMBER(Datos!N889),AND(OR(N$1005="",Datos!N889&gt;=N$1005),OR(N$1006="",Datos!N889&lt;=N$1006)),FALSE),TRUE))))</f>
        <v>0.0</v>
      </c>
      <c r="O889">
        <f>IF(Datos!O889="",0,IF(AND(O$1008&lt;&gt;"",Datos!O889=O$1008),0,IF(O$1004=0,0,1-CHOOSE(O$1004,IF(ISNUMBER(Datos!O889),AND(OR(O$1005="",Datos!O889&gt;=O$1005),OR(O$1006="",Datos!O889&lt;=O$1006)),FALSE),IF(ISNUMBER(Datos!O889),AND(Datos!O889=INT(Datos!O889),AND(OR(O$1005="",Datos!O889&gt;=O$1005),OR(O$1006="",Datos!O889&lt;=O$1006))),FALSE),OR(ISNUMBER(FIND(";"&amp;UPPER(TRIM(Datos!O889&amp;""))&amp;"=",O$1007)),ISNUMBER(FIND(";"&amp;UPPER(TRIM(Datos!O889&amp;""))&amp;";",O$1007))),OR(UPPER(TRIM(Datos!O889&amp;""))="SÍ",UPPER(TRIM(Datos!O889&amp;""))="SI",UPPER(TRIM(Datos!O889&amp;""))="NO"),IF(ISNUMBER(Datos!O889),AND(OR(O$1005="",Datos!O889&gt;=O$1005),OR(O$1006="",Datos!O889&lt;=O$1006)),FALSE),TRUE))))</f>
        <v>0.0</v>
      </c>
      <c r="P889">
        <f>IF(Datos!P889="",0,IF(AND(P$1008&lt;&gt;"",Datos!P889=P$1008),0,IF(P$1004=0,0,1-CHOOSE(P$1004,IF(ISNUMBER(Datos!P889),AND(OR(P$1005="",Datos!P889&gt;=P$1005),OR(P$1006="",Datos!P889&lt;=P$1006)),FALSE),IF(ISNUMBER(Datos!P889),AND(Datos!P889=INT(Datos!P889),AND(OR(P$1005="",Datos!P889&gt;=P$1005),OR(P$1006="",Datos!P889&lt;=P$1006))),FALSE),OR(ISNUMBER(FIND(";"&amp;UPPER(TRIM(Datos!P889&amp;""))&amp;"=",P$1007)),ISNUMBER(FIND(";"&amp;UPPER(TRIM(Datos!P889&amp;""))&amp;";",P$1007))),OR(UPPER(TRIM(Datos!P889&amp;""))="SÍ",UPPER(TRIM(Datos!P889&amp;""))="SI",UPPER(TRIM(Datos!P889&amp;""))="NO"),IF(ISNUMBER(Datos!P889),AND(OR(P$1005="",Datos!P889&gt;=P$1005),OR(P$1006="",Datos!P889&lt;=P$1006)),FALSE),TRUE))))</f>
        <v>0.0</v>
      </c>
      <c r="Q889">
        <f>IF(Datos!Q889="",0,IF(AND(Q$1008&lt;&gt;"",Datos!Q889=Q$1008),0,IF(Q$1004=0,0,1-CHOOSE(Q$1004,IF(ISNUMBER(Datos!Q889),AND(OR(Q$1005="",Datos!Q889&gt;=Q$1005),OR(Q$1006="",Datos!Q889&lt;=Q$1006)),FALSE),IF(ISNUMBER(Datos!Q889),AND(Datos!Q889=INT(Datos!Q889),AND(OR(Q$1005="",Datos!Q889&gt;=Q$1005),OR(Q$1006="",Datos!Q889&lt;=Q$1006))),FALSE),OR(ISNUMBER(FIND(";"&amp;UPPER(TRIM(Datos!Q889&amp;""))&amp;"=",Q$1007)),ISNUMBER(FIND(";"&amp;UPPER(TRIM(Datos!Q889&amp;""))&amp;";",Q$1007))),OR(UPPER(TRIM(Datos!Q889&amp;""))="SÍ",UPPER(TRIM(Datos!Q889&amp;""))="SI",UPPER(TRIM(Datos!Q889&amp;""))="NO"),IF(ISNUMBER(Datos!Q889),AND(OR(Q$1005="",Datos!Q889&gt;=Q$1005),OR(Q$1006="",Datos!Q889&lt;=Q$1006)),FALSE),TRUE))))</f>
        <v>0.0</v>
      </c>
      <c r="R889">
        <f>IF(Datos!R889="",0,IF(AND(R$1008&lt;&gt;"",Datos!R889=R$1008),0,IF(R$1004=0,0,1-CHOOSE(R$1004,IF(ISNUMBER(Datos!R889),AND(OR(R$1005="",Datos!R889&gt;=R$1005),OR(R$1006="",Datos!R889&lt;=R$1006)),FALSE),IF(ISNUMBER(Datos!R889),AND(Datos!R889=INT(Datos!R889),AND(OR(R$1005="",Datos!R889&gt;=R$1005),OR(R$1006="",Datos!R889&lt;=R$1006))),FALSE),OR(ISNUMBER(FIND(";"&amp;UPPER(TRIM(Datos!R889&amp;""))&amp;"=",R$1007)),ISNUMBER(FIND(";"&amp;UPPER(TRIM(Datos!R889&amp;""))&amp;";",R$1007))),OR(UPPER(TRIM(Datos!R889&amp;""))="SÍ",UPPER(TRIM(Datos!R889&amp;""))="SI",UPPER(TRIM(Datos!R889&amp;""))="NO"),IF(ISNUMBER(Datos!R889),AND(OR(R$1005="",Datos!R889&gt;=R$1005),OR(R$1006="",Datos!R889&lt;=R$1006)),FALSE),TRUE))))</f>
        <v>0.0</v>
      </c>
      <c r="S889">
        <f>IF(Datos!S889="",0,IF(AND(S$1008&lt;&gt;"",Datos!S889=S$1008),0,IF(S$1004=0,0,1-CHOOSE(S$1004,IF(ISNUMBER(Datos!S889),AND(OR(S$1005="",Datos!S889&gt;=S$1005),OR(S$1006="",Datos!S889&lt;=S$1006)),FALSE),IF(ISNUMBER(Datos!S889),AND(Datos!S889=INT(Datos!S889),AND(OR(S$1005="",Datos!S889&gt;=S$1005),OR(S$1006="",Datos!S889&lt;=S$1006))),FALSE),OR(ISNUMBER(FIND(";"&amp;UPPER(TRIM(Datos!S889&amp;""))&amp;"=",S$1007)),ISNUMBER(FIND(";"&amp;UPPER(TRIM(Datos!S889&amp;""))&amp;";",S$1007))),OR(UPPER(TRIM(Datos!S889&amp;""))="SÍ",UPPER(TRIM(Datos!S889&amp;""))="SI",UPPER(TRIM(Datos!S889&amp;""))="NO"),IF(ISNUMBER(Datos!S889),AND(OR(S$1005="",Datos!S889&gt;=S$1005),OR(S$1006="",Datos!S889&lt;=S$1006)),FALSE),TRUE))))</f>
        <v>0.0</v>
      </c>
      <c r="T889">
        <f>IF(Datos!T889="",0,IF(AND(T$1008&lt;&gt;"",Datos!T889=T$1008),0,IF(T$1004=0,0,1-CHOOSE(T$1004,IF(ISNUMBER(Datos!T889),AND(OR(T$1005="",Datos!T889&gt;=T$1005),OR(T$1006="",Datos!T889&lt;=T$1006)),FALSE),IF(ISNUMBER(Datos!T889),AND(Datos!T889=INT(Datos!T889),AND(OR(T$1005="",Datos!T889&gt;=T$1005),OR(T$1006="",Datos!T889&lt;=T$1006))),FALSE),OR(ISNUMBER(FIND(";"&amp;UPPER(TRIM(Datos!T889&amp;""))&amp;"=",T$1007)),ISNUMBER(FIND(";"&amp;UPPER(TRIM(Datos!T889&amp;""))&amp;";",T$1007))),OR(UPPER(TRIM(Datos!T889&amp;""))="SÍ",UPPER(TRIM(Datos!T889&amp;""))="SI",UPPER(TRIM(Datos!T889&amp;""))="NO"),IF(ISNUMBER(Datos!T889),AND(OR(T$1005="",Datos!T889&gt;=T$1005),OR(T$1006="",Datos!T889&lt;=T$1006)),FALSE),TRUE))))</f>
        <v>0.0</v>
      </c>
      <c r="U889">
        <f>IF(Datos!U889="",0,IF(AND(U$1008&lt;&gt;"",Datos!U889=U$1008),0,IF(U$1004=0,0,1-CHOOSE(U$1004,IF(ISNUMBER(Datos!U889),AND(OR(U$1005="",Datos!U889&gt;=U$1005),OR(U$1006="",Datos!U889&lt;=U$1006)),FALSE),IF(ISNUMBER(Datos!U889),AND(Datos!U889=INT(Datos!U889),AND(OR(U$1005="",Datos!U889&gt;=U$1005),OR(U$1006="",Datos!U889&lt;=U$1006))),FALSE),OR(ISNUMBER(FIND(";"&amp;UPPER(TRIM(Datos!U889&amp;""))&amp;"=",U$1007)),ISNUMBER(FIND(";"&amp;UPPER(TRIM(Datos!U889&amp;""))&amp;";",U$1007))),OR(UPPER(TRIM(Datos!U889&amp;""))="SÍ",UPPER(TRIM(Datos!U889&amp;""))="SI",UPPER(TRIM(Datos!U889&amp;""))="NO"),IF(ISNUMBER(Datos!U889),AND(OR(U$1005="",Datos!U889&gt;=U$1005),OR(U$1006="",Datos!U889&lt;=U$1006)),FALSE),TRUE))))</f>
        <v>0.0</v>
      </c>
      <c r="V889">
        <f>IF(Datos!V889="",0,IF(AND(V$1008&lt;&gt;"",Datos!V889=V$1008),0,IF(V$1004=0,0,1-CHOOSE(V$1004,IF(ISNUMBER(Datos!V889),AND(OR(V$1005="",Datos!V889&gt;=V$1005),OR(V$1006="",Datos!V889&lt;=V$1006)),FALSE),IF(ISNUMBER(Datos!V889),AND(Datos!V889=INT(Datos!V889),AND(OR(V$1005="",Datos!V889&gt;=V$1005),OR(V$1006="",Datos!V889&lt;=V$1006))),FALSE),OR(ISNUMBER(FIND(";"&amp;UPPER(TRIM(Datos!V889&amp;""))&amp;"=",V$1007)),ISNUMBER(FIND(";"&amp;UPPER(TRIM(Datos!V889&amp;""))&amp;";",V$1007))),OR(UPPER(TRIM(Datos!V889&amp;""))="SÍ",UPPER(TRIM(Datos!V889&amp;""))="SI",UPPER(TRIM(Datos!V889&amp;""))="NO"),IF(ISNUMBER(Datos!V889),AND(OR(V$1005="",Datos!V889&gt;=V$1005),OR(V$1006="",Datos!V889&lt;=V$1006)),FALSE),TRUE))))</f>
        <v>0.0</v>
      </c>
      <c r="W889">
        <f>IF(Datos!W889="",0,IF(AND(W$1008&lt;&gt;"",Datos!W889=W$1008),0,IF(W$1004=0,0,1-CHOOSE(W$1004,IF(ISNUMBER(Datos!W889),AND(OR(W$1005="",Datos!W889&gt;=W$1005),OR(W$1006="",Datos!W889&lt;=W$1006)),FALSE),IF(ISNUMBER(Datos!W889),AND(Datos!W889=INT(Datos!W889),AND(OR(W$1005="",Datos!W889&gt;=W$1005),OR(W$1006="",Datos!W889&lt;=W$1006))),FALSE),OR(ISNUMBER(FIND(";"&amp;UPPER(TRIM(Datos!W889&amp;""))&amp;"=",W$1007)),ISNUMBER(FIND(";"&amp;UPPER(TRIM(Datos!W889&amp;""))&amp;";",W$1007))),OR(UPPER(TRIM(Datos!W889&amp;""))="SÍ",UPPER(TRIM(Datos!W889&amp;""))="SI",UPPER(TRIM(Datos!W889&amp;""))="NO"),IF(ISNUMBER(Datos!W889),AND(OR(W$1005="",Datos!W889&gt;=W$1005),OR(W$1006="",Datos!W889&lt;=W$1006)),FALSE),TRUE))))</f>
        <v>0.0</v>
      </c>
      <c r="X889">
        <f>IF(Datos!X889="",0,IF(AND(X$1008&lt;&gt;"",Datos!X889=X$1008),0,IF(X$1004=0,0,1-CHOOSE(X$1004,IF(ISNUMBER(Datos!X889),AND(OR(X$1005="",Datos!X889&gt;=X$1005),OR(X$1006="",Datos!X889&lt;=X$1006)),FALSE),IF(ISNUMBER(Datos!X889),AND(Datos!X889=INT(Datos!X889),AND(OR(X$1005="",Datos!X889&gt;=X$1005),OR(X$1006="",Datos!X889&lt;=X$1006))),FALSE),OR(ISNUMBER(FIND(";"&amp;UPPER(TRIM(Datos!X889&amp;""))&amp;"=",X$1007)),ISNUMBER(FIND(";"&amp;UPPER(TRIM(Datos!X889&amp;""))&amp;";",X$1007))),OR(UPPER(TRIM(Datos!X889&amp;""))="SÍ",UPPER(TRIM(Datos!X889&amp;""))="SI",UPPER(TRIM(Datos!X889&amp;""))="NO"),IF(ISNUMBER(Datos!X889),AND(OR(X$1005="",Datos!X889&gt;=X$1005),OR(X$1006="",Datos!X889&lt;=X$1006)),FALSE),TRUE))))</f>
        <v>0.0</v>
      </c>
      <c r="Y889">
        <f>IF(Datos!Y889="",0,IF(AND(Y$1008&lt;&gt;"",Datos!Y889=Y$1008),0,IF(Y$1004=0,0,1-CHOOSE(Y$1004,IF(ISNUMBER(Datos!Y889),AND(OR(Y$1005="",Datos!Y889&gt;=Y$1005),OR(Y$1006="",Datos!Y889&lt;=Y$1006)),FALSE),IF(ISNUMBER(Datos!Y889),AND(Datos!Y889=INT(Datos!Y889),AND(OR(Y$1005="",Datos!Y889&gt;=Y$1005),OR(Y$1006="",Datos!Y889&lt;=Y$1006))),FALSE),OR(ISNUMBER(FIND(";"&amp;UPPER(TRIM(Datos!Y889&amp;""))&amp;"=",Y$1007)),ISNUMBER(FIND(";"&amp;UPPER(TRIM(Datos!Y889&amp;""))&amp;";",Y$1007))),OR(UPPER(TRIM(Datos!Y889&amp;""))="SÍ",UPPER(TRIM(Datos!Y889&amp;""))="SI",UPPER(TRIM(Datos!Y889&amp;""))="NO"),IF(ISNUMBER(Datos!Y889),AND(OR(Y$1005="",Datos!Y889&gt;=Y$1005),OR(Y$1006="",Datos!Y889&lt;=Y$1006)),FALSE),TRUE))))</f>
        <v>0.0</v>
      </c>
      <c r="Z889">
        <f>IF(Datos!Z889="",0,IF(AND(Z$1008&lt;&gt;"",Datos!Z889=Z$1008),0,IF(Z$1004=0,0,1-CHOOSE(Z$1004,IF(ISNUMBER(Datos!Z889),AND(OR(Z$1005="",Datos!Z889&gt;=Z$1005),OR(Z$1006="",Datos!Z889&lt;=Z$1006)),FALSE),IF(ISNUMBER(Datos!Z889),AND(Datos!Z889=INT(Datos!Z889),AND(OR(Z$1005="",Datos!Z889&gt;=Z$1005),OR(Z$1006="",Datos!Z889&lt;=Z$1006))),FALSE),OR(ISNUMBER(FIND(";"&amp;UPPER(TRIM(Datos!Z889&amp;""))&amp;"=",Z$1007)),ISNUMBER(FIND(";"&amp;UPPER(TRIM(Datos!Z889&amp;""))&amp;";",Z$1007))),OR(UPPER(TRIM(Datos!Z889&amp;""))="SÍ",UPPER(TRIM(Datos!Z889&amp;""))="SI",UPPER(TRIM(Datos!Z889&amp;""))="NO"),IF(ISNUMBER(Datos!Z889),AND(OR(Z$1005="",Datos!Z889&gt;=Z$1005),OR(Z$1006="",Datos!Z889&lt;=Z$1006)),FALSE),TRUE))))</f>
        <v>0.0</v>
      </c>
      <c r="AA889">
        <f>IF(Datos!AA889="",0,IF(AND(AA$1008&lt;&gt;"",Datos!AA889=AA$1008),0,IF(AA$1004=0,0,1-CHOOSE(AA$1004,IF(ISNUMBER(Datos!AA889),AND(OR(AA$1005="",Datos!AA889&gt;=AA$1005),OR(AA$1006="",Datos!AA889&lt;=AA$1006)),FALSE),IF(ISNUMBER(Datos!AA889),AND(Datos!AA889=INT(Datos!AA889),AND(OR(AA$1005="",Datos!AA889&gt;=AA$1005),OR(AA$1006="",Datos!AA889&lt;=AA$1006))),FALSE),OR(ISNUMBER(FIND(";"&amp;UPPER(TRIM(Datos!AA889&amp;""))&amp;"=",AA$1007)),ISNUMBER(FIND(";"&amp;UPPER(TRIM(Datos!AA889&amp;""))&amp;";",AA$1007))),OR(UPPER(TRIM(Datos!AA889&amp;""))="SÍ",UPPER(TRIM(Datos!AA889&amp;""))="SI",UPPER(TRIM(Datos!AA889&amp;""))="NO"),IF(ISNUMBER(Datos!AA889),AND(OR(AA$1005="",Datos!AA889&gt;=AA$1005),OR(AA$1006="",Datos!AA889&lt;=AA$1006)),FALSE),TRUE))))</f>
        <v>0.0</v>
      </c>
      <c r="AB889">
        <f>IF(Datos!AB889="",0,IF(AND(AB$1008&lt;&gt;"",Datos!AB889=AB$1008),0,IF(AB$1004=0,0,1-CHOOSE(AB$1004,IF(ISNUMBER(Datos!AB889),AND(OR(AB$1005="",Datos!AB889&gt;=AB$1005),OR(AB$1006="",Datos!AB889&lt;=AB$1006)),FALSE),IF(ISNUMBER(Datos!AB889),AND(Datos!AB889=INT(Datos!AB889),AND(OR(AB$1005="",Datos!AB889&gt;=AB$1005),OR(AB$1006="",Datos!AB889&lt;=AB$1006))),FALSE),OR(ISNUMBER(FIND(";"&amp;UPPER(TRIM(Datos!AB889&amp;""))&amp;"=",AB$1007)),ISNUMBER(FIND(";"&amp;UPPER(TRIM(Datos!AB889&amp;""))&amp;";",AB$1007))),OR(UPPER(TRIM(Datos!AB889&amp;""))="SÍ",UPPER(TRIM(Datos!AB889&amp;""))="SI",UPPER(TRIM(Datos!AB889&amp;""))="NO"),IF(ISNUMBER(Datos!AB889),AND(OR(AB$1005="",Datos!AB889&gt;=AB$1005),OR(AB$1006="",Datos!AB889&lt;=AB$1006)),FALSE),TRUE))))</f>
        <v>0.0</v>
      </c>
      <c r="AC889">
        <f>IF(Datos!AC889="",0,IF(AND(AC$1008&lt;&gt;"",Datos!AC889=AC$1008),0,IF(AC$1004=0,0,1-CHOOSE(AC$1004,IF(ISNUMBER(Datos!AC889),AND(OR(AC$1005="",Datos!AC889&gt;=AC$1005),OR(AC$1006="",Datos!AC889&lt;=AC$1006)),FALSE),IF(ISNUMBER(Datos!AC889),AND(Datos!AC889=INT(Datos!AC889),AND(OR(AC$1005="",Datos!AC889&gt;=AC$1005),OR(AC$1006="",Datos!AC889&lt;=AC$1006))),FALSE),OR(ISNUMBER(FIND(";"&amp;UPPER(TRIM(Datos!AC889&amp;""))&amp;"=",AC$1007)),ISNUMBER(FIND(";"&amp;UPPER(TRIM(Datos!AC889&amp;""))&amp;";",AC$1007))),OR(UPPER(TRIM(Datos!AC889&amp;""))="SÍ",UPPER(TRIM(Datos!AC889&amp;""))="SI",UPPER(TRIM(Datos!AC889&amp;""))="NO"),IF(ISNUMBER(Datos!AC889),AND(OR(AC$1005="",Datos!AC889&gt;=AC$1005),OR(AC$1006="",Datos!AC889&lt;=AC$1006)),FALSE),TRUE))))</f>
        <v>0.0</v>
      </c>
      <c r="AD889">
        <f>IF(Datos!AD889="",0,IF(AND(AD$1008&lt;&gt;"",Datos!AD889=AD$1008),0,IF(AD$1004=0,0,1-CHOOSE(AD$1004,IF(ISNUMBER(Datos!AD889),AND(OR(AD$1005="",Datos!AD889&gt;=AD$1005),OR(AD$1006="",Datos!AD889&lt;=AD$1006)),FALSE),IF(ISNUMBER(Datos!AD889),AND(Datos!AD889=INT(Datos!AD889),AND(OR(AD$1005="",Datos!AD889&gt;=AD$1005),OR(AD$1006="",Datos!AD889&lt;=AD$1006))),FALSE),OR(ISNUMBER(FIND(";"&amp;UPPER(TRIM(Datos!AD889&amp;""))&amp;"=",AD$1007)),ISNUMBER(FIND(";"&amp;UPPER(TRIM(Datos!AD889&amp;""))&amp;";",AD$1007))),OR(UPPER(TRIM(Datos!AD889&amp;""))="SÍ",UPPER(TRIM(Datos!AD889&amp;""))="SI",UPPER(TRIM(Datos!AD889&amp;""))="NO"),IF(ISNUMBER(Datos!AD889),AND(OR(AD$1005="",Datos!AD889&gt;=AD$1005),OR(AD$1006="",Datos!AD889&lt;=AD$1006)),FALSE),TRUE))))</f>
        <v>0.0</v>
      </c>
      <c r="AE889">
        <f>IF(Datos!AE889="",0,IF(AND(AE$1008&lt;&gt;"",Datos!AE889=AE$1008),0,IF(AE$1004=0,0,1-CHOOSE(AE$1004,IF(ISNUMBER(Datos!AE889),AND(OR(AE$1005="",Datos!AE889&gt;=AE$1005),OR(AE$1006="",Datos!AE889&lt;=AE$1006)),FALSE),IF(ISNUMBER(Datos!AE889),AND(Datos!AE889=INT(Datos!AE889),AND(OR(AE$1005="",Datos!AE889&gt;=AE$1005),OR(AE$1006="",Datos!AE889&lt;=AE$1006))),FALSE),OR(ISNUMBER(FIND(";"&amp;UPPER(TRIM(Datos!AE889&amp;""))&amp;"=",AE$1007)),ISNUMBER(FIND(";"&amp;UPPER(TRIM(Datos!AE889&amp;""))&amp;";",AE$1007))),OR(UPPER(TRIM(Datos!AE889&amp;""))="SÍ",UPPER(TRIM(Datos!AE889&amp;""))="SI",UPPER(TRIM(Datos!AE889&amp;""))="NO"),IF(ISNUMBER(Datos!AE889),AND(OR(AE$1005="",Datos!AE889&gt;=AE$1005),OR(AE$1006="",Datos!AE889&lt;=AE$1006)),FALSE),TRUE))))</f>
        <v>0.0</v>
      </c>
    </row>
    <row r="890" spans="2:31">
      <c r="B890">
        <f>IF(Datos!B890="",0,IF(AND(B$1008&lt;&gt;"",Datos!B890=B$1008),0,IF(B$1004=0,0,1-CHOOSE(B$1004,IF(ISNUMBER(Datos!B890),AND(OR(B$1005="",Datos!B890&gt;=B$1005),OR(B$1006="",Datos!B890&lt;=B$1006)),FALSE),IF(ISNUMBER(Datos!B890),AND(Datos!B890=INT(Datos!B890),AND(OR(B$1005="",Datos!B890&gt;=B$1005),OR(B$1006="",Datos!B890&lt;=B$1006))),FALSE),OR(ISNUMBER(FIND(";"&amp;UPPER(TRIM(Datos!B890&amp;""))&amp;"=",B$1007)),ISNUMBER(FIND(";"&amp;UPPER(TRIM(Datos!B890&amp;""))&amp;";",B$1007))),OR(UPPER(TRIM(Datos!B890&amp;""))="SÍ",UPPER(TRIM(Datos!B890&amp;""))="SI",UPPER(TRIM(Datos!B890&amp;""))="NO"),IF(ISNUMBER(Datos!B890),AND(OR(B$1005="",Datos!B890&gt;=B$1005),OR(B$1006="",Datos!B890&lt;=B$1006)),FALSE),TRUE))))</f>
        <v>0.0</v>
      </c>
      <c r="C890">
        <f>IF(Datos!C890="",0,IF(AND(C$1008&lt;&gt;"",Datos!C890=C$1008),0,IF(C$1004=0,0,1-CHOOSE(C$1004,IF(ISNUMBER(Datos!C890),AND(OR(C$1005="",Datos!C890&gt;=C$1005),OR(C$1006="",Datos!C890&lt;=C$1006)),FALSE),IF(ISNUMBER(Datos!C890),AND(Datos!C890=INT(Datos!C890),AND(OR(C$1005="",Datos!C890&gt;=C$1005),OR(C$1006="",Datos!C890&lt;=C$1006))),FALSE),OR(ISNUMBER(FIND(";"&amp;UPPER(TRIM(Datos!C890&amp;""))&amp;"=",C$1007)),ISNUMBER(FIND(";"&amp;UPPER(TRIM(Datos!C890&amp;""))&amp;";",C$1007))),OR(UPPER(TRIM(Datos!C890&amp;""))="SÍ",UPPER(TRIM(Datos!C890&amp;""))="SI",UPPER(TRIM(Datos!C890&amp;""))="NO"),IF(ISNUMBER(Datos!C890),AND(OR(C$1005="",Datos!C890&gt;=C$1005),OR(C$1006="",Datos!C890&lt;=C$1006)),FALSE),TRUE))))</f>
        <v>0.0</v>
      </c>
      <c r="D890">
        <f>IF(Datos!D890="",0,IF(AND(D$1008&lt;&gt;"",Datos!D890=D$1008),0,IF(D$1004=0,0,1-CHOOSE(D$1004,IF(ISNUMBER(Datos!D890),AND(OR(D$1005="",Datos!D890&gt;=D$1005),OR(D$1006="",Datos!D890&lt;=D$1006)),FALSE),IF(ISNUMBER(Datos!D890),AND(Datos!D890=INT(Datos!D890),AND(OR(D$1005="",Datos!D890&gt;=D$1005),OR(D$1006="",Datos!D890&lt;=D$1006))),FALSE),OR(ISNUMBER(FIND(";"&amp;UPPER(TRIM(Datos!D890&amp;""))&amp;"=",D$1007)),ISNUMBER(FIND(";"&amp;UPPER(TRIM(Datos!D890&amp;""))&amp;";",D$1007))),OR(UPPER(TRIM(Datos!D890&amp;""))="SÍ",UPPER(TRIM(Datos!D890&amp;""))="SI",UPPER(TRIM(Datos!D890&amp;""))="NO"),IF(ISNUMBER(Datos!D890),AND(OR(D$1005="",Datos!D890&gt;=D$1005),OR(D$1006="",Datos!D890&lt;=D$1006)),FALSE),TRUE))))</f>
        <v>0.0</v>
      </c>
      <c r="E890">
        <f>IF(Datos!E890="",0,IF(AND(E$1008&lt;&gt;"",Datos!E890=E$1008),0,IF(E$1004=0,0,1-CHOOSE(E$1004,IF(ISNUMBER(Datos!E890),AND(OR(E$1005="",Datos!E890&gt;=E$1005),OR(E$1006="",Datos!E890&lt;=E$1006)),FALSE),IF(ISNUMBER(Datos!E890),AND(Datos!E890=INT(Datos!E890),AND(OR(E$1005="",Datos!E890&gt;=E$1005),OR(E$1006="",Datos!E890&lt;=E$1006))),FALSE),OR(ISNUMBER(FIND(";"&amp;UPPER(TRIM(Datos!E890&amp;""))&amp;"=",E$1007)),ISNUMBER(FIND(";"&amp;UPPER(TRIM(Datos!E890&amp;""))&amp;";",E$1007))),OR(UPPER(TRIM(Datos!E890&amp;""))="SÍ",UPPER(TRIM(Datos!E890&amp;""))="SI",UPPER(TRIM(Datos!E890&amp;""))="NO"),IF(ISNUMBER(Datos!E890),AND(OR(E$1005="",Datos!E890&gt;=E$1005),OR(E$1006="",Datos!E890&lt;=E$1006)),FALSE),TRUE))))</f>
        <v>0.0</v>
      </c>
      <c r="F890">
        <f>IF(Datos!F890="",0,IF(AND(F$1008&lt;&gt;"",Datos!F890=F$1008),0,IF(F$1004=0,0,1-CHOOSE(F$1004,IF(ISNUMBER(Datos!F890),AND(OR(F$1005="",Datos!F890&gt;=F$1005),OR(F$1006="",Datos!F890&lt;=F$1006)),FALSE),IF(ISNUMBER(Datos!F890),AND(Datos!F890=INT(Datos!F890),AND(OR(F$1005="",Datos!F890&gt;=F$1005),OR(F$1006="",Datos!F890&lt;=F$1006))),FALSE),OR(ISNUMBER(FIND(";"&amp;UPPER(TRIM(Datos!F890&amp;""))&amp;"=",F$1007)),ISNUMBER(FIND(";"&amp;UPPER(TRIM(Datos!F890&amp;""))&amp;";",F$1007))),OR(UPPER(TRIM(Datos!F890&amp;""))="SÍ",UPPER(TRIM(Datos!F890&amp;""))="SI",UPPER(TRIM(Datos!F890&amp;""))="NO"),IF(ISNUMBER(Datos!F890),AND(OR(F$1005="",Datos!F890&gt;=F$1005),OR(F$1006="",Datos!F890&lt;=F$1006)),FALSE),TRUE))))</f>
        <v>0.0</v>
      </c>
      <c r="G890">
        <f>IF(Datos!G890="",0,IF(AND(G$1008&lt;&gt;"",Datos!G890=G$1008),0,IF(G$1004=0,0,1-CHOOSE(G$1004,IF(ISNUMBER(Datos!G890),AND(OR(G$1005="",Datos!G890&gt;=G$1005),OR(G$1006="",Datos!G890&lt;=G$1006)),FALSE),IF(ISNUMBER(Datos!G890),AND(Datos!G890=INT(Datos!G890),AND(OR(G$1005="",Datos!G890&gt;=G$1005),OR(G$1006="",Datos!G890&lt;=G$1006))),FALSE),OR(ISNUMBER(FIND(";"&amp;UPPER(TRIM(Datos!G890&amp;""))&amp;"=",G$1007)),ISNUMBER(FIND(";"&amp;UPPER(TRIM(Datos!G890&amp;""))&amp;";",G$1007))),OR(UPPER(TRIM(Datos!G890&amp;""))="SÍ",UPPER(TRIM(Datos!G890&amp;""))="SI",UPPER(TRIM(Datos!G890&amp;""))="NO"),IF(ISNUMBER(Datos!G890),AND(OR(G$1005="",Datos!G890&gt;=G$1005),OR(G$1006="",Datos!G890&lt;=G$1006)),FALSE),TRUE))))</f>
        <v>0.0</v>
      </c>
      <c r="H890">
        <f>IF(Datos!H890="",0,IF(AND(H$1008&lt;&gt;"",Datos!H890=H$1008),0,IF(H$1004=0,0,1-CHOOSE(H$1004,IF(ISNUMBER(Datos!H890),AND(OR(H$1005="",Datos!H890&gt;=H$1005),OR(H$1006="",Datos!H890&lt;=H$1006)),FALSE),IF(ISNUMBER(Datos!H890),AND(Datos!H890=INT(Datos!H890),AND(OR(H$1005="",Datos!H890&gt;=H$1005),OR(H$1006="",Datos!H890&lt;=H$1006))),FALSE),OR(ISNUMBER(FIND(";"&amp;UPPER(TRIM(Datos!H890&amp;""))&amp;"=",H$1007)),ISNUMBER(FIND(";"&amp;UPPER(TRIM(Datos!H890&amp;""))&amp;";",H$1007))),OR(UPPER(TRIM(Datos!H890&amp;""))="SÍ",UPPER(TRIM(Datos!H890&amp;""))="SI",UPPER(TRIM(Datos!H890&amp;""))="NO"),IF(ISNUMBER(Datos!H890),AND(OR(H$1005="",Datos!H890&gt;=H$1005),OR(H$1006="",Datos!H890&lt;=H$1006)),FALSE),TRUE))))</f>
        <v>0.0</v>
      </c>
      <c r="I890">
        <f>IF(Datos!I890="",0,IF(AND(I$1008&lt;&gt;"",Datos!I890=I$1008),0,IF(I$1004=0,0,1-CHOOSE(I$1004,IF(ISNUMBER(Datos!I890),AND(OR(I$1005="",Datos!I890&gt;=I$1005),OR(I$1006="",Datos!I890&lt;=I$1006)),FALSE),IF(ISNUMBER(Datos!I890),AND(Datos!I890=INT(Datos!I890),AND(OR(I$1005="",Datos!I890&gt;=I$1005),OR(I$1006="",Datos!I890&lt;=I$1006))),FALSE),OR(ISNUMBER(FIND(";"&amp;UPPER(TRIM(Datos!I890&amp;""))&amp;"=",I$1007)),ISNUMBER(FIND(";"&amp;UPPER(TRIM(Datos!I890&amp;""))&amp;";",I$1007))),OR(UPPER(TRIM(Datos!I890&amp;""))="SÍ",UPPER(TRIM(Datos!I890&amp;""))="SI",UPPER(TRIM(Datos!I890&amp;""))="NO"),IF(ISNUMBER(Datos!I890),AND(OR(I$1005="",Datos!I890&gt;=I$1005),OR(I$1006="",Datos!I890&lt;=I$1006)),FALSE),TRUE))))</f>
        <v>0.0</v>
      </c>
      <c r="J890">
        <f>IF(Datos!J890="",0,IF(AND(J$1008&lt;&gt;"",Datos!J890=J$1008),0,IF(J$1004=0,0,1-CHOOSE(J$1004,IF(ISNUMBER(Datos!J890),AND(OR(J$1005="",Datos!J890&gt;=J$1005),OR(J$1006="",Datos!J890&lt;=J$1006)),FALSE),IF(ISNUMBER(Datos!J890),AND(Datos!J890=INT(Datos!J890),AND(OR(J$1005="",Datos!J890&gt;=J$1005),OR(J$1006="",Datos!J890&lt;=J$1006))),FALSE),OR(ISNUMBER(FIND(";"&amp;UPPER(TRIM(Datos!J890&amp;""))&amp;"=",J$1007)),ISNUMBER(FIND(";"&amp;UPPER(TRIM(Datos!J890&amp;""))&amp;";",J$1007))),OR(UPPER(TRIM(Datos!J890&amp;""))="SÍ",UPPER(TRIM(Datos!J890&amp;""))="SI",UPPER(TRIM(Datos!J890&amp;""))="NO"),IF(ISNUMBER(Datos!J890),AND(OR(J$1005="",Datos!J890&gt;=J$1005),OR(J$1006="",Datos!J890&lt;=J$1006)),FALSE),TRUE))))</f>
        <v>0.0</v>
      </c>
      <c r="K890">
        <f>IF(Datos!K890="",0,IF(AND(K$1008&lt;&gt;"",Datos!K890=K$1008),0,IF(K$1004=0,0,1-CHOOSE(K$1004,IF(ISNUMBER(Datos!K890),AND(OR(K$1005="",Datos!K890&gt;=K$1005),OR(K$1006="",Datos!K890&lt;=K$1006)),FALSE),IF(ISNUMBER(Datos!K890),AND(Datos!K890=INT(Datos!K890),AND(OR(K$1005="",Datos!K890&gt;=K$1005),OR(K$1006="",Datos!K890&lt;=K$1006))),FALSE),OR(ISNUMBER(FIND(";"&amp;UPPER(TRIM(Datos!K890&amp;""))&amp;"=",K$1007)),ISNUMBER(FIND(";"&amp;UPPER(TRIM(Datos!K890&amp;""))&amp;";",K$1007))),OR(UPPER(TRIM(Datos!K890&amp;""))="SÍ",UPPER(TRIM(Datos!K890&amp;""))="SI",UPPER(TRIM(Datos!K890&amp;""))="NO"),IF(ISNUMBER(Datos!K890),AND(OR(K$1005="",Datos!K890&gt;=K$1005),OR(K$1006="",Datos!K890&lt;=K$1006)),FALSE),TRUE))))</f>
        <v>0.0</v>
      </c>
      <c r="L890">
        <f>IF(Datos!L890="",0,IF(AND(L$1008&lt;&gt;"",Datos!L890=L$1008),0,IF(L$1004=0,0,1-CHOOSE(L$1004,IF(ISNUMBER(Datos!L890),AND(OR(L$1005="",Datos!L890&gt;=L$1005),OR(L$1006="",Datos!L890&lt;=L$1006)),FALSE),IF(ISNUMBER(Datos!L890),AND(Datos!L890=INT(Datos!L890),AND(OR(L$1005="",Datos!L890&gt;=L$1005),OR(L$1006="",Datos!L890&lt;=L$1006))),FALSE),OR(ISNUMBER(FIND(";"&amp;UPPER(TRIM(Datos!L890&amp;""))&amp;"=",L$1007)),ISNUMBER(FIND(";"&amp;UPPER(TRIM(Datos!L890&amp;""))&amp;";",L$1007))),OR(UPPER(TRIM(Datos!L890&amp;""))="SÍ",UPPER(TRIM(Datos!L890&amp;""))="SI",UPPER(TRIM(Datos!L890&amp;""))="NO"),IF(ISNUMBER(Datos!L890),AND(OR(L$1005="",Datos!L890&gt;=L$1005),OR(L$1006="",Datos!L890&lt;=L$1006)),FALSE),TRUE))))</f>
        <v>0.0</v>
      </c>
      <c r="M890">
        <f>IF(Datos!M890="",0,IF(AND(M$1008&lt;&gt;"",Datos!M890=M$1008),0,IF(M$1004=0,0,1-CHOOSE(M$1004,IF(ISNUMBER(Datos!M890),AND(OR(M$1005="",Datos!M890&gt;=M$1005),OR(M$1006="",Datos!M890&lt;=M$1006)),FALSE),IF(ISNUMBER(Datos!M890),AND(Datos!M890=INT(Datos!M890),AND(OR(M$1005="",Datos!M890&gt;=M$1005),OR(M$1006="",Datos!M890&lt;=M$1006))),FALSE),OR(ISNUMBER(FIND(";"&amp;UPPER(TRIM(Datos!M890&amp;""))&amp;"=",M$1007)),ISNUMBER(FIND(";"&amp;UPPER(TRIM(Datos!M890&amp;""))&amp;";",M$1007))),OR(UPPER(TRIM(Datos!M890&amp;""))="SÍ",UPPER(TRIM(Datos!M890&amp;""))="SI",UPPER(TRIM(Datos!M890&amp;""))="NO"),IF(ISNUMBER(Datos!M890),AND(OR(M$1005="",Datos!M890&gt;=M$1005),OR(M$1006="",Datos!M890&lt;=M$1006)),FALSE),TRUE))))</f>
        <v>0.0</v>
      </c>
      <c r="N890">
        <f>IF(Datos!N890="",0,IF(AND(N$1008&lt;&gt;"",Datos!N890=N$1008),0,IF(N$1004=0,0,1-CHOOSE(N$1004,IF(ISNUMBER(Datos!N890),AND(OR(N$1005="",Datos!N890&gt;=N$1005),OR(N$1006="",Datos!N890&lt;=N$1006)),FALSE),IF(ISNUMBER(Datos!N890),AND(Datos!N890=INT(Datos!N890),AND(OR(N$1005="",Datos!N890&gt;=N$1005),OR(N$1006="",Datos!N890&lt;=N$1006))),FALSE),OR(ISNUMBER(FIND(";"&amp;UPPER(TRIM(Datos!N890&amp;""))&amp;"=",N$1007)),ISNUMBER(FIND(";"&amp;UPPER(TRIM(Datos!N890&amp;""))&amp;";",N$1007))),OR(UPPER(TRIM(Datos!N890&amp;""))="SÍ",UPPER(TRIM(Datos!N890&amp;""))="SI",UPPER(TRIM(Datos!N890&amp;""))="NO"),IF(ISNUMBER(Datos!N890),AND(OR(N$1005="",Datos!N890&gt;=N$1005),OR(N$1006="",Datos!N890&lt;=N$1006)),FALSE),TRUE))))</f>
        <v>0.0</v>
      </c>
      <c r="O890">
        <f>IF(Datos!O890="",0,IF(AND(O$1008&lt;&gt;"",Datos!O890=O$1008),0,IF(O$1004=0,0,1-CHOOSE(O$1004,IF(ISNUMBER(Datos!O890),AND(OR(O$1005="",Datos!O890&gt;=O$1005),OR(O$1006="",Datos!O890&lt;=O$1006)),FALSE),IF(ISNUMBER(Datos!O890),AND(Datos!O890=INT(Datos!O890),AND(OR(O$1005="",Datos!O890&gt;=O$1005),OR(O$1006="",Datos!O890&lt;=O$1006))),FALSE),OR(ISNUMBER(FIND(";"&amp;UPPER(TRIM(Datos!O890&amp;""))&amp;"=",O$1007)),ISNUMBER(FIND(";"&amp;UPPER(TRIM(Datos!O890&amp;""))&amp;";",O$1007))),OR(UPPER(TRIM(Datos!O890&amp;""))="SÍ",UPPER(TRIM(Datos!O890&amp;""))="SI",UPPER(TRIM(Datos!O890&amp;""))="NO"),IF(ISNUMBER(Datos!O890),AND(OR(O$1005="",Datos!O890&gt;=O$1005),OR(O$1006="",Datos!O890&lt;=O$1006)),FALSE),TRUE))))</f>
        <v>0.0</v>
      </c>
      <c r="P890">
        <f>IF(Datos!P890="",0,IF(AND(P$1008&lt;&gt;"",Datos!P890=P$1008),0,IF(P$1004=0,0,1-CHOOSE(P$1004,IF(ISNUMBER(Datos!P890),AND(OR(P$1005="",Datos!P890&gt;=P$1005),OR(P$1006="",Datos!P890&lt;=P$1006)),FALSE),IF(ISNUMBER(Datos!P890),AND(Datos!P890=INT(Datos!P890),AND(OR(P$1005="",Datos!P890&gt;=P$1005),OR(P$1006="",Datos!P890&lt;=P$1006))),FALSE),OR(ISNUMBER(FIND(";"&amp;UPPER(TRIM(Datos!P890&amp;""))&amp;"=",P$1007)),ISNUMBER(FIND(";"&amp;UPPER(TRIM(Datos!P890&amp;""))&amp;";",P$1007))),OR(UPPER(TRIM(Datos!P890&amp;""))="SÍ",UPPER(TRIM(Datos!P890&amp;""))="SI",UPPER(TRIM(Datos!P890&amp;""))="NO"),IF(ISNUMBER(Datos!P890),AND(OR(P$1005="",Datos!P890&gt;=P$1005),OR(P$1006="",Datos!P890&lt;=P$1006)),FALSE),TRUE))))</f>
        <v>0.0</v>
      </c>
      <c r="Q890">
        <f>IF(Datos!Q890="",0,IF(AND(Q$1008&lt;&gt;"",Datos!Q890=Q$1008),0,IF(Q$1004=0,0,1-CHOOSE(Q$1004,IF(ISNUMBER(Datos!Q890),AND(OR(Q$1005="",Datos!Q890&gt;=Q$1005),OR(Q$1006="",Datos!Q890&lt;=Q$1006)),FALSE),IF(ISNUMBER(Datos!Q890),AND(Datos!Q890=INT(Datos!Q890),AND(OR(Q$1005="",Datos!Q890&gt;=Q$1005),OR(Q$1006="",Datos!Q890&lt;=Q$1006))),FALSE),OR(ISNUMBER(FIND(";"&amp;UPPER(TRIM(Datos!Q890&amp;""))&amp;"=",Q$1007)),ISNUMBER(FIND(";"&amp;UPPER(TRIM(Datos!Q890&amp;""))&amp;";",Q$1007))),OR(UPPER(TRIM(Datos!Q890&amp;""))="SÍ",UPPER(TRIM(Datos!Q890&amp;""))="SI",UPPER(TRIM(Datos!Q890&amp;""))="NO"),IF(ISNUMBER(Datos!Q890),AND(OR(Q$1005="",Datos!Q890&gt;=Q$1005),OR(Q$1006="",Datos!Q890&lt;=Q$1006)),FALSE),TRUE))))</f>
        <v>0.0</v>
      </c>
      <c r="R890">
        <f>IF(Datos!R890="",0,IF(AND(R$1008&lt;&gt;"",Datos!R890=R$1008),0,IF(R$1004=0,0,1-CHOOSE(R$1004,IF(ISNUMBER(Datos!R890),AND(OR(R$1005="",Datos!R890&gt;=R$1005),OR(R$1006="",Datos!R890&lt;=R$1006)),FALSE),IF(ISNUMBER(Datos!R890),AND(Datos!R890=INT(Datos!R890),AND(OR(R$1005="",Datos!R890&gt;=R$1005),OR(R$1006="",Datos!R890&lt;=R$1006))),FALSE),OR(ISNUMBER(FIND(";"&amp;UPPER(TRIM(Datos!R890&amp;""))&amp;"=",R$1007)),ISNUMBER(FIND(";"&amp;UPPER(TRIM(Datos!R890&amp;""))&amp;";",R$1007))),OR(UPPER(TRIM(Datos!R890&amp;""))="SÍ",UPPER(TRIM(Datos!R890&amp;""))="SI",UPPER(TRIM(Datos!R890&amp;""))="NO"),IF(ISNUMBER(Datos!R890),AND(OR(R$1005="",Datos!R890&gt;=R$1005),OR(R$1006="",Datos!R890&lt;=R$1006)),FALSE),TRUE))))</f>
        <v>0.0</v>
      </c>
      <c r="S890">
        <f>IF(Datos!S890="",0,IF(AND(S$1008&lt;&gt;"",Datos!S890=S$1008),0,IF(S$1004=0,0,1-CHOOSE(S$1004,IF(ISNUMBER(Datos!S890),AND(OR(S$1005="",Datos!S890&gt;=S$1005),OR(S$1006="",Datos!S890&lt;=S$1006)),FALSE),IF(ISNUMBER(Datos!S890),AND(Datos!S890=INT(Datos!S890),AND(OR(S$1005="",Datos!S890&gt;=S$1005),OR(S$1006="",Datos!S890&lt;=S$1006))),FALSE),OR(ISNUMBER(FIND(";"&amp;UPPER(TRIM(Datos!S890&amp;""))&amp;"=",S$1007)),ISNUMBER(FIND(";"&amp;UPPER(TRIM(Datos!S890&amp;""))&amp;";",S$1007))),OR(UPPER(TRIM(Datos!S890&amp;""))="SÍ",UPPER(TRIM(Datos!S890&amp;""))="SI",UPPER(TRIM(Datos!S890&amp;""))="NO"),IF(ISNUMBER(Datos!S890),AND(OR(S$1005="",Datos!S890&gt;=S$1005),OR(S$1006="",Datos!S890&lt;=S$1006)),FALSE),TRUE))))</f>
        <v>0.0</v>
      </c>
      <c r="T890">
        <f>IF(Datos!T890="",0,IF(AND(T$1008&lt;&gt;"",Datos!T890=T$1008),0,IF(T$1004=0,0,1-CHOOSE(T$1004,IF(ISNUMBER(Datos!T890),AND(OR(T$1005="",Datos!T890&gt;=T$1005),OR(T$1006="",Datos!T890&lt;=T$1006)),FALSE),IF(ISNUMBER(Datos!T890),AND(Datos!T890=INT(Datos!T890),AND(OR(T$1005="",Datos!T890&gt;=T$1005),OR(T$1006="",Datos!T890&lt;=T$1006))),FALSE),OR(ISNUMBER(FIND(";"&amp;UPPER(TRIM(Datos!T890&amp;""))&amp;"=",T$1007)),ISNUMBER(FIND(";"&amp;UPPER(TRIM(Datos!T890&amp;""))&amp;";",T$1007))),OR(UPPER(TRIM(Datos!T890&amp;""))="SÍ",UPPER(TRIM(Datos!T890&amp;""))="SI",UPPER(TRIM(Datos!T890&amp;""))="NO"),IF(ISNUMBER(Datos!T890),AND(OR(T$1005="",Datos!T890&gt;=T$1005),OR(T$1006="",Datos!T890&lt;=T$1006)),FALSE),TRUE))))</f>
        <v>0.0</v>
      </c>
      <c r="U890">
        <f>IF(Datos!U890="",0,IF(AND(U$1008&lt;&gt;"",Datos!U890=U$1008),0,IF(U$1004=0,0,1-CHOOSE(U$1004,IF(ISNUMBER(Datos!U890),AND(OR(U$1005="",Datos!U890&gt;=U$1005),OR(U$1006="",Datos!U890&lt;=U$1006)),FALSE),IF(ISNUMBER(Datos!U890),AND(Datos!U890=INT(Datos!U890),AND(OR(U$1005="",Datos!U890&gt;=U$1005),OR(U$1006="",Datos!U890&lt;=U$1006))),FALSE),OR(ISNUMBER(FIND(";"&amp;UPPER(TRIM(Datos!U890&amp;""))&amp;"=",U$1007)),ISNUMBER(FIND(";"&amp;UPPER(TRIM(Datos!U890&amp;""))&amp;";",U$1007))),OR(UPPER(TRIM(Datos!U890&amp;""))="SÍ",UPPER(TRIM(Datos!U890&amp;""))="SI",UPPER(TRIM(Datos!U890&amp;""))="NO"),IF(ISNUMBER(Datos!U890),AND(OR(U$1005="",Datos!U890&gt;=U$1005),OR(U$1006="",Datos!U890&lt;=U$1006)),FALSE),TRUE))))</f>
        <v>0.0</v>
      </c>
      <c r="V890">
        <f>IF(Datos!V890="",0,IF(AND(V$1008&lt;&gt;"",Datos!V890=V$1008),0,IF(V$1004=0,0,1-CHOOSE(V$1004,IF(ISNUMBER(Datos!V890),AND(OR(V$1005="",Datos!V890&gt;=V$1005),OR(V$1006="",Datos!V890&lt;=V$1006)),FALSE),IF(ISNUMBER(Datos!V890),AND(Datos!V890=INT(Datos!V890),AND(OR(V$1005="",Datos!V890&gt;=V$1005),OR(V$1006="",Datos!V890&lt;=V$1006))),FALSE),OR(ISNUMBER(FIND(";"&amp;UPPER(TRIM(Datos!V890&amp;""))&amp;"=",V$1007)),ISNUMBER(FIND(";"&amp;UPPER(TRIM(Datos!V890&amp;""))&amp;";",V$1007))),OR(UPPER(TRIM(Datos!V890&amp;""))="SÍ",UPPER(TRIM(Datos!V890&amp;""))="SI",UPPER(TRIM(Datos!V890&amp;""))="NO"),IF(ISNUMBER(Datos!V890),AND(OR(V$1005="",Datos!V890&gt;=V$1005),OR(V$1006="",Datos!V890&lt;=V$1006)),FALSE),TRUE))))</f>
        <v>0.0</v>
      </c>
      <c r="W890">
        <f>IF(Datos!W890="",0,IF(AND(W$1008&lt;&gt;"",Datos!W890=W$1008),0,IF(W$1004=0,0,1-CHOOSE(W$1004,IF(ISNUMBER(Datos!W890),AND(OR(W$1005="",Datos!W890&gt;=W$1005),OR(W$1006="",Datos!W890&lt;=W$1006)),FALSE),IF(ISNUMBER(Datos!W890),AND(Datos!W890=INT(Datos!W890),AND(OR(W$1005="",Datos!W890&gt;=W$1005),OR(W$1006="",Datos!W890&lt;=W$1006))),FALSE),OR(ISNUMBER(FIND(";"&amp;UPPER(TRIM(Datos!W890&amp;""))&amp;"=",W$1007)),ISNUMBER(FIND(";"&amp;UPPER(TRIM(Datos!W890&amp;""))&amp;";",W$1007))),OR(UPPER(TRIM(Datos!W890&amp;""))="SÍ",UPPER(TRIM(Datos!W890&amp;""))="SI",UPPER(TRIM(Datos!W890&amp;""))="NO"),IF(ISNUMBER(Datos!W890),AND(OR(W$1005="",Datos!W890&gt;=W$1005),OR(W$1006="",Datos!W890&lt;=W$1006)),FALSE),TRUE))))</f>
        <v>0.0</v>
      </c>
      <c r="X890">
        <f>IF(Datos!X890="",0,IF(AND(X$1008&lt;&gt;"",Datos!X890=X$1008),0,IF(X$1004=0,0,1-CHOOSE(X$1004,IF(ISNUMBER(Datos!X890),AND(OR(X$1005="",Datos!X890&gt;=X$1005),OR(X$1006="",Datos!X890&lt;=X$1006)),FALSE),IF(ISNUMBER(Datos!X890),AND(Datos!X890=INT(Datos!X890),AND(OR(X$1005="",Datos!X890&gt;=X$1005),OR(X$1006="",Datos!X890&lt;=X$1006))),FALSE),OR(ISNUMBER(FIND(";"&amp;UPPER(TRIM(Datos!X890&amp;""))&amp;"=",X$1007)),ISNUMBER(FIND(";"&amp;UPPER(TRIM(Datos!X890&amp;""))&amp;";",X$1007))),OR(UPPER(TRIM(Datos!X890&amp;""))="SÍ",UPPER(TRIM(Datos!X890&amp;""))="SI",UPPER(TRIM(Datos!X890&amp;""))="NO"),IF(ISNUMBER(Datos!X890),AND(OR(X$1005="",Datos!X890&gt;=X$1005),OR(X$1006="",Datos!X890&lt;=X$1006)),FALSE),TRUE))))</f>
        <v>0.0</v>
      </c>
      <c r="Y890">
        <f>IF(Datos!Y890="",0,IF(AND(Y$1008&lt;&gt;"",Datos!Y890=Y$1008),0,IF(Y$1004=0,0,1-CHOOSE(Y$1004,IF(ISNUMBER(Datos!Y890),AND(OR(Y$1005="",Datos!Y890&gt;=Y$1005),OR(Y$1006="",Datos!Y890&lt;=Y$1006)),FALSE),IF(ISNUMBER(Datos!Y890),AND(Datos!Y890=INT(Datos!Y890),AND(OR(Y$1005="",Datos!Y890&gt;=Y$1005),OR(Y$1006="",Datos!Y890&lt;=Y$1006))),FALSE),OR(ISNUMBER(FIND(";"&amp;UPPER(TRIM(Datos!Y890&amp;""))&amp;"=",Y$1007)),ISNUMBER(FIND(";"&amp;UPPER(TRIM(Datos!Y890&amp;""))&amp;";",Y$1007))),OR(UPPER(TRIM(Datos!Y890&amp;""))="SÍ",UPPER(TRIM(Datos!Y890&amp;""))="SI",UPPER(TRIM(Datos!Y890&amp;""))="NO"),IF(ISNUMBER(Datos!Y890),AND(OR(Y$1005="",Datos!Y890&gt;=Y$1005),OR(Y$1006="",Datos!Y890&lt;=Y$1006)),FALSE),TRUE))))</f>
        <v>0.0</v>
      </c>
      <c r="Z890">
        <f>IF(Datos!Z890="",0,IF(AND(Z$1008&lt;&gt;"",Datos!Z890=Z$1008),0,IF(Z$1004=0,0,1-CHOOSE(Z$1004,IF(ISNUMBER(Datos!Z890),AND(OR(Z$1005="",Datos!Z890&gt;=Z$1005),OR(Z$1006="",Datos!Z890&lt;=Z$1006)),FALSE),IF(ISNUMBER(Datos!Z890),AND(Datos!Z890=INT(Datos!Z890),AND(OR(Z$1005="",Datos!Z890&gt;=Z$1005),OR(Z$1006="",Datos!Z890&lt;=Z$1006))),FALSE),OR(ISNUMBER(FIND(";"&amp;UPPER(TRIM(Datos!Z890&amp;""))&amp;"=",Z$1007)),ISNUMBER(FIND(";"&amp;UPPER(TRIM(Datos!Z890&amp;""))&amp;";",Z$1007))),OR(UPPER(TRIM(Datos!Z890&amp;""))="SÍ",UPPER(TRIM(Datos!Z890&amp;""))="SI",UPPER(TRIM(Datos!Z890&amp;""))="NO"),IF(ISNUMBER(Datos!Z890),AND(OR(Z$1005="",Datos!Z890&gt;=Z$1005),OR(Z$1006="",Datos!Z890&lt;=Z$1006)),FALSE),TRUE))))</f>
        <v>0.0</v>
      </c>
      <c r="AA890">
        <f>IF(Datos!AA890="",0,IF(AND(AA$1008&lt;&gt;"",Datos!AA890=AA$1008),0,IF(AA$1004=0,0,1-CHOOSE(AA$1004,IF(ISNUMBER(Datos!AA890),AND(OR(AA$1005="",Datos!AA890&gt;=AA$1005),OR(AA$1006="",Datos!AA890&lt;=AA$1006)),FALSE),IF(ISNUMBER(Datos!AA890),AND(Datos!AA890=INT(Datos!AA890),AND(OR(AA$1005="",Datos!AA890&gt;=AA$1005),OR(AA$1006="",Datos!AA890&lt;=AA$1006))),FALSE),OR(ISNUMBER(FIND(";"&amp;UPPER(TRIM(Datos!AA890&amp;""))&amp;"=",AA$1007)),ISNUMBER(FIND(";"&amp;UPPER(TRIM(Datos!AA890&amp;""))&amp;";",AA$1007))),OR(UPPER(TRIM(Datos!AA890&amp;""))="SÍ",UPPER(TRIM(Datos!AA890&amp;""))="SI",UPPER(TRIM(Datos!AA890&amp;""))="NO"),IF(ISNUMBER(Datos!AA890),AND(OR(AA$1005="",Datos!AA890&gt;=AA$1005),OR(AA$1006="",Datos!AA890&lt;=AA$1006)),FALSE),TRUE))))</f>
        <v>0.0</v>
      </c>
      <c r="AB890">
        <f>IF(Datos!AB890="",0,IF(AND(AB$1008&lt;&gt;"",Datos!AB890=AB$1008),0,IF(AB$1004=0,0,1-CHOOSE(AB$1004,IF(ISNUMBER(Datos!AB890),AND(OR(AB$1005="",Datos!AB890&gt;=AB$1005),OR(AB$1006="",Datos!AB890&lt;=AB$1006)),FALSE),IF(ISNUMBER(Datos!AB890),AND(Datos!AB890=INT(Datos!AB890),AND(OR(AB$1005="",Datos!AB890&gt;=AB$1005),OR(AB$1006="",Datos!AB890&lt;=AB$1006))),FALSE),OR(ISNUMBER(FIND(";"&amp;UPPER(TRIM(Datos!AB890&amp;""))&amp;"=",AB$1007)),ISNUMBER(FIND(";"&amp;UPPER(TRIM(Datos!AB890&amp;""))&amp;";",AB$1007))),OR(UPPER(TRIM(Datos!AB890&amp;""))="SÍ",UPPER(TRIM(Datos!AB890&amp;""))="SI",UPPER(TRIM(Datos!AB890&amp;""))="NO"),IF(ISNUMBER(Datos!AB890),AND(OR(AB$1005="",Datos!AB890&gt;=AB$1005),OR(AB$1006="",Datos!AB890&lt;=AB$1006)),FALSE),TRUE))))</f>
        <v>0.0</v>
      </c>
      <c r="AC890">
        <f>IF(Datos!AC890="",0,IF(AND(AC$1008&lt;&gt;"",Datos!AC890=AC$1008),0,IF(AC$1004=0,0,1-CHOOSE(AC$1004,IF(ISNUMBER(Datos!AC890),AND(OR(AC$1005="",Datos!AC890&gt;=AC$1005),OR(AC$1006="",Datos!AC890&lt;=AC$1006)),FALSE),IF(ISNUMBER(Datos!AC890),AND(Datos!AC890=INT(Datos!AC890),AND(OR(AC$1005="",Datos!AC890&gt;=AC$1005),OR(AC$1006="",Datos!AC890&lt;=AC$1006))),FALSE),OR(ISNUMBER(FIND(";"&amp;UPPER(TRIM(Datos!AC890&amp;""))&amp;"=",AC$1007)),ISNUMBER(FIND(";"&amp;UPPER(TRIM(Datos!AC890&amp;""))&amp;";",AC$1007))),OR(UPPER(TRIM(Datos!AC890&amp;""))="SÍ",UPPER(TRIM(Datos!AC890&amp;""))="SI",UPPER(TRIM(Datos!AC890&amp;""))="NO"),IF(ISNUMBER(Datos!AC890),AND(OR(AC$1005="",Datos!AC890&gt;=AC$1005),OR(AC$1006="",Datos!AC890&lt;=AC$1006)),FALSE),TRUE))))</f>
        <v>0.0</v>
      </c>
      <c r="AD890">
        <f>IF(Datos!AD890="",0,IF(AND(AD$1008&lt;&gt;"",Datos!AD890=AD$1008),0,IF(AD$1004=0,0,1-CHOOSE(AD$1004,IF(ISNUMBER(Datos!AD890),AND(OR(AD$1005="",Datos!AD890&gt;=AD$1005),OR(AD$1006="",Datos!AD890&lt;=AD$1006)),FALSE),IF(ISNUMBER(Datos!AD890),AND(Datos!AD890=INT(Datos!AD890),AND(OR(AD$1005="",Datos!AD890&gt;=AD$1005),OR(AD$1006="",Datos!AD890&lt;=AD$1006))),FALSE),OR(ISNUMBER(FIND(";"&amp;UPPER(TRIM(Datos!AD890&amp;""))&amp;"=",AD$1007)),ISNUMBER(FIND(";"&amp;UPPER(TRIM(Datos!AD890&amp;""))&amp;";",AD$1007))),OR(UPPER(TRIM(Datos!AD890&amp;""))="SÍ",UPPER(TRIM(Datos!AD890&amp;""))="SI",UPPER(TRIM(Datos!AD890&amp;""))="NO"),IF(ISNUMBER(Datos!AD890),AND(OR(AD$1005="",Datos!AD890&gt;=AD$1005),OR(AD$1006="",Datos!AD890&lt;=AD$1006)),FALSE),TRUE))))</f>
        <v>0.0</v>
      </c>
      <c r="AE890">
        <f>IF(Datos!AE890="",0,IF(AND(AE$1008&lt;&gt;"",Datos!AE890=AE$1008),0,IF(AE$1004=0,0,1-CHOOSE(AE$1004,IF(ISNUMBER(Datos!AE890),AND(OR(AE$1005="",Datos!AE890&gt;=AE$1005),OR(AE$1006="",Datos!AE890&lt;=AE$1006)),FALSE),IF(ISNUMBER(Datos!AE890),AND(Datos!AE890=INT(Datos!AE890),AND(OR(AE$1005="",Datos!AE890&gt;=AE$1005),OR(AE$1006="",Datos!AE890&lt;=AE$1006))),FALSE),OR(ISNUMBER(FIND(";"&amp;UPPER(TRIM(Datos!AE890&amp;""))&amp;"=",AE$1007)),ISNUMBER(FIND(";"&amp;UPPER(TRIM(Datos!AE890&amp;""))&amp;";",AE$1007))),OR(UPPER(TRIM(Datos!AE890&amp;""))="SÍ",UPPER(TRIM(Datos!AE890&amp;""))="SI",UPPER(TRIM(Datos!AE890&amp;""))="NO"),IF(ISNUMBER(Datos!AE890),AND(OR(AE$1005="",Datos!AE890&gt;=AE$1005),OR(AE$1006="",Datos!AE890&lt;=AE$1006)),FALSE),TRUE))))</f>
        <v>0.0</v>
      </c>
    </row>
    <row r="891" spans="2:31">
      <c r="B891">
        <f>IF(Datos!B891="",0,IF(AND(B$1008&lt;&gt;"",Datos!B891=B$1008),0,IF(B$1004=0,0,1-CHOOSE(B$1004,IF(ISNUMBER(Datos!B891),AND(OR(B$1005="",Datos!B891&gt;=B$1005),OR(B$1006="",Datos!B891&lt;=B$1006)),FALSE),IF(ISNUMBER(Datos!B891),AND(Datos!B891=INT(Datos!B891),AND(OR(B$1005="",Datos!B891&gt;=B$1005),OR(B$1006="",Datos!B891&lt;=B$1006))),FALSE),OR(ISNUMBER(FIND(";"&amp;UPPER(TRIM(Datos!B891&amp;""))&amp;"=",B$1007)),ISNUMBER(FIND(";"&amp;UPPER(TRIM(Datos!B891&amp;""))&amp;";",B$1007))),OR(UPPER(TRIM(Datos!B891&amp;""))="SÍ",UPPER(TRIM(Datos!B891&amp;""))="SI",UPPER(TRIM(Datos!B891&amp;""))="NO"),IF(ISNUMBER(Datos!B891),AND(OR(B$1005="",Datos!B891&gt;=B$1005),OR(B$1006="",Datos!B891&lt;=B$1006)),FALSE),TRUE))))</f>
        <v>0.0</v>
      </c>
      <c r="C891">
        <f>IF(Datos!C891="",0,IF(AND(C$1008&lt;&gt;"",Datos!C891=C$1008),0,IF(C$1004=0,0,1-CHOOSE(C$1004,IF(ISNUMBER(Datos!C891),AND(OR(C$1005="",Datos!C891&gt;=C$1005),OR(C$1006="",Datos!C891&lt;=C$1006)),FALSE),IF(ISNUMBER(Datos!C891),AND(Datos!C891=INT(Datos!C891),AND(OR(C$1005="",Datos!C891&gt;=C$1005),OR(C$1006="",Datos!C891&lt;=C$1006))),FALSE),OR(ISNUMBER(FIND(";"&amp;UPPER(TRIM(Datos!C891&amp;""))&amp;"=",C$1007)),ISNUMBER(FIND(";"&amp;UPPER(TRIM(Datos!C891&amp;""))&amp;";",C$1007))),OR(UPPER(TRIM(Datos!C891&amp;""))="SÍ",UPPER(TRIM(Datos!C891&amp;""))="SI",UPPER(TRIM(Datos!C891&amp;""))="NO"),IF(ISNUMBER(Datos!C891),AND(OR(C$1005="",Datos!C891&gt;=C$1005),OR(C$1006="",Datos!C891&lt;=C$1006)),FALSE),TRUE))))</f>
        <v>0.0</v>
      </c>
      <c r="D891">
        <f>IF(Datos!D891="",0,IF(AND(D$1008&lt;&gt;"",Datos!D891=D$1008),0,IF(D$1004=0,0,1-CHOOSE(D$1004,IF(ISNUMBER(Datos!D891),AND(OR(D$1005="",Datos!D891&gt;=D$1005),OR(D$1006="",Datos!D891&lt;=D$1006)),FALSE),IF(ISNUMBER(Datos!D891),AND(Datos!D891=INT(Datos!D891),AND(OR(D$1005="",Datos!D891&gt;=D$1005),OR(D$1006="",Datos!D891&lt;=D$1006))),FALSE),OR(ISNUMBER(FIND(";"&amp;UPPER(TRIM(Datos!D891&amp;""))&amp;"=",D$1007)),ISNUMBER(FIND(";"&amp;UPPER(TRIM(Datos!D891&amp;""))&amp;";",D$1007))),OR(UPPER(TRIM(Datos!D891&amp;""))="SÍ",UPPER(TRIM(Datos!D891&amp;""))="SI",UPPER(TRIM(Datos!D891&amp;""))="NO"),IF(ISNUMBER(Datos!D891),AND(OR(D$1005="",Datos!D891&gt;=D$1005),OR(D$1006="",Datos!D891&lt;=D$1006)),FALSE),TRUE))))</f>
        <v>0.0</v>
      </c>
      <c r="E891">
        <f>IF(Datos!E891="",0,IF(AND(E$1008&lt;&gt;"",Datos!E891=E$1008),0,IF(E$1004=0,0,1-CHOOSE(E$1004,IF(ISNUMBER(Datos!E891),AND(OR(E$1005="",Datos!E891&gt;=E$1005),OR(E$1006="",Datos!E891&lt;=E$1006)),FALSE),IF(ISNUMBER(Datos!E891),AND(Datos!E891=INT(Datos!E891),AND(OR(E$1005="",Datos!E891&gt;=E$1005),OR(E$1006="",Datos!E891&lt;=E$1006))),FALSE),OR(ISNUMBER(FIND(";"&amp;UPPER(TRIM(Datos!E891&amp;""))&amp;"=",E$1007)),ISNUMBER(FIND(";"&amp;UPPER(TRIM(Datos!E891&amp;""))&amp;";",E$1007))),OR(UPPER(TRIM(Datos!E891&amp;""))="SÍ",UPPER(TRIM(Datos!E891&amp;""))="SI",UPPER(TRIM(Datos!E891&amp;""))="NO"),IF(ISNUMBER(Datos!E891),AND(OR(E$1005="",Datos!E891&gt;=E$1005),OR(E$1006="",Datos!E891&lt;=E$1006)),FALSE),TRUE))))</f>
        <v>0.0</v>
      </c>
      <c r="F891">
        <f>IF(Datos!F891="",0,IF(AND(F$1008&lt;&gt;"",Datos!F891=F$1008),0,IF(F$1004=0,0,1-CHOOSE(F$1004,IF(ISNUMBER(Datos!F891),AND(OR(F$1005="",Datos!F891&gt;=F$1005),OR(F$1006="",Datos!F891&lt;=F$1006)),FALSE),IF(ISNUMBER(Datos!F891),AND(Datos!F891=INT(Datos!F891),AND(OR(F$1005="",Datos!F891&gt;=F$1005),OR(F$1006="",Datos!F891&lt;=F$1006))),FALSE),OR(ISNUMBER(FIND(";"&amp;UPPER(TRIM(Datos!F891&amp;""))&amp;"=",F$1007)),ISNUMBER(FIND(";"&amp;UPPER(TRIM(Datos!F891&amp;""))&amp;";",F$1007))),OR(UPPER(TRIM(Datos!F891&amp;""))="SÍ",UPPER(TRIM(Datos!F891&amp;""))="SI",UPPER(TRIM(Datos!F891&amp;""))="NO"),IF(ISNUMBER(Datos!F891),AND(OR(F$1005="",Datos!F891&gt;=F$1005),OR(F$1006="",Datos!F891&lt;=F$1006)),FALSE),TRUE))))</f>
        <v>0.0</v>
      </c>
      <c r="G891">
        <f>IF(Datos!G891="",0,IF(AND(G$1008&lt;&gt;"",Datos!G891=G$1008),0,IF(G$1004=0,0,1-CHOOSE(G$1004,IF(ISNUMBER(Datos!G891),AND(OR(G$1005="",Datos!G891&gt;=G$1005),OR(G$1006="",Datos!G891&lt;=G$1006)),FALSE),IF(ISNUMBER(Datos!G891),AND(Datos!G891=INT(Datos!G891),AND(OR(G$1005="",Datos!G891&gt;=G$1005),OR(G$1006="",Datos!G891&lt;=G$1006))),FALSE),OR(ISNUMBER(FIND(";"&amp;UPPER(TRIM(Datos!G891&amp;""))&amp;"=",G$1007)),ISNUMBER(FIND(";"&amp;UPPER(TRIM(Datos!G891&amp;""))&amp;";",G$1007))),OR(UPPER(TRIM(Datos!G891&amp;""))="SÍ",UPPER(TRIM(Datos!G891&amp;""))="SI",UPPER(TRIM(Datos!G891&amp;""))="NO"),IF(ISNUMBER(Datos!G891),AND(OR(G$1005="",Datos!G891&gt;=G$1005),OR(G$1006="",Datos!G891&lt;=G$1006)),FALSE),TRUE))))</f>
        <v>0.0</v>
      </c>
      <c r="H891">
        <f>IF(Datos!H891="",0,IF(AND(H$1008&lt;&gt;"",Datos!H891=H$1008),0,IF(H$1004=0,0,1-CHOOSE(H$1004,IF(ISNUMBER(Datos!H891),AND(OR(H$1005="",Datos!H891&gt;=H$1005),OR(H$1006="",Datos!H891&lt;=H$1006)),FALSE),IF(ISNUMBER(Datos!H891),AND(Datos!H891=INT(Datos!H891),AND(OR(H$1005="",Datos!H891&gt;=H$1005),OR(H$1006="",Datos!H891&lt;=H$1006))),FALSE),OR(ISNUMBER(FIND(";"&amp;UPPER(TRIM(Datos!H891&amp;""))&amp;"=",H$1007)),ISNUMBER(FIND(";"&amp;UPPER(TRIM(Datos!H891&amp;""))&amp;";",H$1007))),OR(UPPER(TRIM(Datos!H891&amp;""))="SÍ",UPPER(TRIM(Datos!H891&amp;""))="SI",UPPER(TRIM(Datos!H891&amp;""))="NO"),IF(ISNUMBER(Datos!H891),AND(OR(H$1005="",Datos!H891&gt;=H$1005),OR(H$1006="",Datos!H891&lt;=H$1006)),FALSE),TRUE))))</f>
        <v>0.0</v>
      </c>
      <c r="I891">
        <f>IF(Datos!I891="",0,IF(AND(I$1008&lt;&gt;"",Datos!I891=I$1008),0,IF(I$1004=0,0,1-CHOOSE(I$1004,IF(ISNUMBER(Datos!I891),AND(OR(I$1005="",Datos!I891&gt;=I$1005),OR(I$1006="",Datos!I891&lt;=I$1006)),FALSE),IF(ISNUMBER(Datos!I891),AND(Datos!I891=INT(Datos!I891),AND(OR(I$1005="",Datos!I891&gt;=I$1005),OR(I$1006="",Datos!I891&lt;=I$1006))),FALSE),OR(ISNUMBER(FIND(";"&amp;UPPER(TRIM(Datos!I891&amp;""))&amp;"=",I$1007)),ISNUMBER(FIND(";"&amp;UPPER(TRIM(Datos!I891&amp;""))&amp;";",I$1007))),OR(UPPER(TRIM(Datos!I891&amp;""))="SÍ",UPPER(TRIM(Datos!I891&amp;""))="SI",UPPER(TRIM(Datos!I891&amp;""))="NO"),IF(ISNUMBER(Datos!I891),AND(OR(I$1005="",Datos!I891&gt;=I$1005),OR(I$1006="",Datos!I891&lt;=I$1006)),FALSE),TRUE))))</f>
        <v>0.0</v>
      </c>
      <c r="J891">
        <f>IF(Datos!J891="",0,IF(AND(J$1008&lt;&gt;"",Datos!J891=J$1008),0,IF(J$1004=0,0,1-CHOOSE(J$1004,IF(ISNUMBER(Datos!J891),AND(OR(J$1005="",Datos!J891&gt;=J$1005),OR(J$1006="",Datos!J891&lt;=J$1006)),FALSE),IF(ISNUMBER(Datos!J891),AND(Datos!J891=INT(Datos!J891),AND(OR(J$1005="",Datos!J891&gt;=J$1005),OR(J$1006="",Datos!J891&lt;=J$1006))),FALSE),OR(ISNUMBER(FIND(";"&amp;UPPER(TRIM(Datos!J891&amp;""))&amp;"=",J$1007)),ISNUMBER(FIND(";"&amp;UPPER(TRIM(Datos!J891&amp;""))&amp;";",J$1007))),OR(UPPER(TRIM(Datos!J891&amp;""))="SÍ",UPPER(TRIM(Datos!J891&amp;""))="SI",UPPER(TRIM(Datos!J891&amp;""))="NO"),IF(ISNUMBER(Datos!J891),AND(OR(J$1005="",Datos!J891&gt;=J$1005),OR(J$1006="",Datos!J891&lt;=J$1006)),FALSE),TRUE))))</f>
        <v>0.0</v>
      </c>
      <c r="K891">
        <f>IF(Datos!K891="",0,IF(AND(K$1008&lt;&gt;"",Datos!K891=K$1008),0,IF(K$1004=0,0,1-CHOOSE(K$1004,IF(ISNUMBER(Datos!K891),AND(OR(K$1005="",Datos!K891&gt;=K$1005),OR(K$1006="",Datos!K891&lt;=K$1006)),FALSE),IF(ISNUMBER(Datos!K891),AND(Datos!K891=INT(Datos!K891),AND(OR(K$1005="",Datos!K891&gt;=K$1005),OR(K$1006="",Datos!K891&lt;=K$1006))),FALSE),OR(ISNUMBER(FIND(";"&amp;UPPER(TRIM(Datos!K891&amp;""))&amp;"=",K$1007)),ISNUMBER(FIND(";"&amp;UPPER(TRIM(Datos!K891&amp;""))&amp;";",K$1007))),OR(UPPER(TRIM(Datos!K891&amp;""))="SÍ",UPPER(TRIM(Datos!K891&amp;""))="SI",UPPER(TRIM(Datos!K891&amp;""))="NO"),IF(ISNUMBER(Datos!K891),AND(OR(K$1005="",Datos!K891&gt;=K$1005),OR(K$1006="",Datos!K891&lt;=K$1006)),FALSE),TRUE))))</f>
        <v>0.0</v>
      </c>
      <c r="L891">
        <f>IF(Datos!L891="",0,IF(AND(L$1008&lt;&gt;"",Datos!L891=L$1008),0,IF(L$1004=0,0,1-CHOOSE(L$1004,IF(ISNUMBER(Datos!L891),AND(OR(L$1005="",Datos!L891&gt;=L$1005),OR(L$1006="",Datos!L891&lt;=L$1006)),FALSE),IF(ISNUMBER(Datos!L891),AND(Datos!L891=INT(Datos!L891),AND(OR(L$1005="",Datos!L891&gt;=L$1005),OR(L$1006="",Datos!L891&lt;=L$1006))),FALSE),OR(ISNUMBER(FIND(";"&amp;UPPER(TRIM(Datos!L891&amp;""))&amp;"=",L$1007)),ISNUMBER(FIND(";"&amp;UPPER(TRIM(Datos!L891&amp;""))&amp;";",L$1007))),OR(UPPER(TRIM(Datos!L891&amp;""))="SÍ",UPPER(TRIM(Datos!L891&amp;""))="SI",UPPER(TRIM(Datos!L891&amp;""))="NO"),IF(ISNUMBER(Datos!L891),AND(OR(L$1005="",Datos!L891&gt;=L$1005),OR(L$1006="",Datos!L891&lt;=L$1006)),FALSE),TRUE))))</f>
        <v>0.0</v>
      </c>
      <c r="M891">
        <f>IF(Datos!M891="",0,IF(AND(M$1008&lt;&gt;"",Datos!M891=M$1008),0,IF(M$1004=0,0,1-CHOOSE(M$1004,IF(ISNUMBER(Datos!M891),AND(OR(M$1005="",Datos!M891&gt;=M$1005),OR(M$1006="",Datos!M891&lt;=M$1006)),FALSE),IF(ISNUMBER(Datos!M891),AND(Datos!M891=INT(Datos!M891),AND(OR(M$1005="",Datos!M891&gt;=M$1005),OR(M$1006="",Datos!M891&lt;=M$1006))),FALSE),OR(ISNUMBER(FIND(";"&amp;UPPER(TRIM(Datos!M891&amp;""))&amp;"=",M$1007)),ISNUMBER(FIND(";"&amp;UPPER(TRIM(Datos!M891&amp;""))&amp;";",M$1007))),OR(UPPER(TRIM(Datos!M891&amp;""))="SÍ",UPPER(TRIM(Datos!M891&amp;""))="SI",UPPER(TRIM(Datos!M891&amp;""))="NO"),IF(ISNUMBER(Datos!M891),AND(OR(M$1005="",Datos!M891&gt;=M$1005),OR(M$1006="",Datos!M891&lt;=M$1006)),FALSE),TRUE))))</f>
        <v>0.0</v>
      </c>
      <c r="N891">
        <f>IF(Datos!N891="",0,IF(AND(N$1008&lt;&gt;"",Datos!N891=N$1008),0,IF(N$1004=0,0,1-CHOOSE(N$1004,IF(ISNUMBER(Datos!N891),AND(OR(N$1005="",Datos!N891&gt;=N$1005),OR(N$1006="",Datos!N891&lt;=N$1006)),FALSE),IF(ISNUMBER(Datos!N891),AND(Datos!N891=INT(Datos!N891),AND(OR(N$1005="",Datos!N891&gt;=N$1005),OR(N$1006="",Datos!N891&lt;=N$1006))),FALSE),OR(ISNUMBER(FIND(";"&amp;UPPER(TRIM(Datos!N891&amp;""))&amp;"=",N$1007)),ISNUMBER(FIND(";"&amp;UPPER(TRIM(Datos!N891&amp;""))&amp;";",N$1007))),OR(UPPER(TRIM(Datos!N891&amp;""))="SÍ",UPPER(TRIM(Datos!N891&amp;""))="SI",UPPER(TRIM(Datos!N891&amp;""))="NO"),IF(ISNUMBER(Datos!N891),AND(OR(N$1005="",Datos!N891&gt;=N$1005),OR(N$1006="",Datos!N891&lt;=N$1006)),FALSE),TRUE))))</f>
        <v>0.0</v>
      </c>
      <c r="O891">
        <f>IF(Datos!O891="",0,IF(AND(O$1008&lt;&gt;"",Datos!O891=O$1008),0,IF(O$1004=0,0,1-CHOOSE(O$1004,IF(ISNUMBER(Datos!O891),AND(OR(O$1005="",Datos!O891&gt;=O$1005),OR(O$1006="",Datos!O891&lt;=O$1006)),FALSE),IF(ISNUMBER(Datos!O891),AND(Datos!O891=INT(Datos!O891),AND(OR(O$1005="",Datos!O891&gt;=O$1005),OR(O$1006="",Datos!O891&lt;=O$1006))),FALSE),OR(ISNUMBER(FIND(";"&amp;UPPER(TRIM(Datos!O891&amp;""))&amp;"=",O$1007)),ISNUMBER(FIND(";"&amp;UPPER(TRIM(Datos!O891&amp;""))&amp;";",O$1007))),OR(UPPER(TRIM(Datos!O891&amp;""))="SÍ",UPPER(TRIM(Datos!O891&amp;""))="SI",UPPER(TRIM(Datos!O891&amp;""))="NO"),IF(ISNUMBER(Datos!O891),AND(OR(O$1005="",Datos!O891&gt;=O$1005),OR(O$1006="",Datos!O891&lt;=O$1006)),FALSE),TRUE))))</f>
        <v>0.0</v>
      </c>
      <c r="P891">
        <f>IF(Datos!P891="",0,IF(AND(P$1008&lt;&gt;"",Datos!P891=P$1008),0,IF(P$1004=0,0,1-CHOOSE(P$1004,IF(ISNUMBER(Datos!P891),AND(OR(P$1005="",Datos!P891&gt;=P$1005),OR(P$1006="",Datos!P891&lt;=P$1006)),FALSE),IF(ISNUMBER(Datos!P891),AND(Datos!P891=INT(Datos!P891),AND(OR(P$1005="",Datos!P891&gt;=P$1005),OR(P$1006="",Datos!P891&lt;=P$1006))),FALSE),OR(ISNUMBER(FIND(";"&amp;UPPER(TRIM(Datos!P891&amp;""))&amp;"=",P$1007)),ISNUMBER(FIND(";"&amp;UPPER(TRIM(Datos!P891&amp;""))&amp;";",P$1007))),OR(UPPER(TRIM(Datos!P891&amp;""))="SÍ",UPPER(TRIM(Datos!P891&amp;""))="SI",UPPER(TRIM(Datos!P891&amp;""))="NO"),IF(ISNUMBER(Datos!P891),AND(OR(P$1005="",Datos!P891&gt;=P$1005),OR(P$1006="",Datos!P891&lt;=P$1006)),FALSE),TRUE))))</f>
        <v>0.0</v>
      </c>
      <c r="Q891">
        <f>IF(Datos!Q891="",0,IF(AND(Q$1008&lt;&gt;"",Datos!Q891=Q$1008),0,IF(Q$1004=0,0,1-CHOOSE(Q$1004,IF(ISNUMBER(Datos!Q891),AND(OR(Q$1005="",Datos!Q891&gt;=Q$1005),OR(Q$1006="",Datos!Q891&lt;=Q$1006)),FALSE),IF(ISNUMBER(Datos!Q891),AND(Datos!Q891=INT(Datos!Q891),AND(OR(Q$1005="",Datos!Q891&gt;=Q$1005),OR(Q$1006="",Datos!Q891&lt;=Q$1006))),FALSE),OR(ISNUMBER(FIND(";"&amp;UPPER(TRIM(Datos!Q891&amp;""))&amp;"=",Q$1007)),ISNUMBER(FIND(";"&amp;UPPER(TRIM(Datos!Q891&amp;""))&amp;";",Q$1007))),OR(UPPER(TRIM(Datos!Q891&amp;""))="SÍ",UPPER(TRIM(Datos!Q891&amp;""))="SI",UPPER(TRIM(Datos!Q891&amp;""))="NO"),IF(ISNUMBER(Datos!Q891),AND(OR(Q$1005="",Datos!Q891&gt;=Q$1005),OR(Q$1006="",Datos!Q891&lt;=Q$1006)),FALSE),TRUE))))</f>
        <v>0.0</v>
      </c>
      <c r="R891">
        <f>IF(Datos!R891="",0,IF(AND(R$1008&lt;&gt;"",Datos!R891=R$1008),0,IF(R$1004=0,0,1-CHOOSE(R$1004,IF(ISNUMBER(Datos!R891),AND(OR(R$1005="",Datos!R891&gt;=R$1005),OR(R$1006="",Datos!R891&lt;=R$1006)),FALSE),IF(ISNUMBER(Datos!R891),AND(Datos!R891=INT(Datos!R891),AND(OR(R$1005="",Datos!R891&gt;=R$1005),OR(R$1006="",Datos!R891&lt;=R$1006))),FALSE),OR(ISNUMBER(FIND(";"&amp;UPPER(TRIM(Datos!R891&amp;""))&amp;"=",R$1007)),ISNUMBER(FIND(";"&amp;UPPER(TRIM(Datos!R891&amp;""))&amp;";",R$1007))),OR(UPPER(TRIM(Datos!R891&amp;""))="SÍ",UPPER(TRIM(Datos!R891&amp;""))="SI",UPPER(TRIM(Datos!R891&amp;""))="NO"),IF(ISNUMBER(Datos!R891),AND(OR(R$1005="",Datos!R891&gt;=R$1005),OR(R$1006="",Datos!R891&lt;=R$1006)),FALSE),TRUE))))</f>
        <v>0.0</v>
      </c>
      <c r="S891">
        <f>IF(Datos!S891="",0,IF(AND(S$1008&lt;&gt;"",Datos!S891=S$1008),0,IF(S$1004=0,0,1-CHOOSE(S$1004,IF(ISNUMBER(Datos!S891),AND(OR(S$1005="",Datos!S891&gt;=S$1005),OR(S$1006="",Datos!S891&lt;=S$1006)),FALSE),IF(ISNUMBER(Datos!S891),AND(Datos!S891=INT(Datos!S891),AND(OR(S$1005="",Datos!S891&gt;=S$1005),OR(S$1006="",Datos!S891&lt;=S$1006))),FALSE),OR(ISNUMBER(FIND(";"&amp;UPPER(TRIM(Datos!S891&amp;""))&amp;"=",S$1007)),ISNUMBER(FIND(";"&amp;UPPER(TRIM(Datos!S891&amp;""))&amp;";",S$1007))),OR(UPPER(TRIM(Datos!S891&amp;""))="SÍ",UPPER(TRIM(Datos!S891&amp;""))="SI",UPPER(TRIM(Datos!S891&amp;""))="NO"),IF(ISNUMBER(Datos!S891),AND(OR(S$1005="",Datos!S891&gt;=S$1005),OR(S$1006="",Datos!S891&lt;=S$1006)),FALSE),TRUE))))</f>
        <v>0.0</v>
      </c>
      <c r="T891">
        <f>IF(Datos!T891="",0,IF(AND(T$1008&lt;&gt;"",Datos!T891=T$1008),0,IF(T$1004=0,0,1-CHOOSE(T$1004,IF(ISNUMBER(Datos!T891),AND(OR(T$1005="",Datos!T891&gt;=T$1005),OR(T$1006="",Datos!T891&lt;=T$1006)),FALSE),IF(ISNUMBER(Datos!T891),AND(Datos!T891=INT(Datos!T891),AND(OR(T$1005="",Datos!T891&gt;=T$1005),OR(T$1006="",Datos!T891&lt;=T$1006))),FALSE),OR(ISNUMBER(FIND(";"&amp;UPPER(TRIM(Datos!T891&amp;""))&amp;"=",T$1007)),ISNUMBER(FIND(";"&amp;UPPER(TRIM(Datos!T891&amp;""))&amp;";",T$1007))),OR(UPPER(TRIM(Datos!T891&amp;""))="SÍ",UPPER(TRIM(Datos!T891&amp;""))="SI",UPPER(TRIM(Datos!T891&amp;""))="NO"),IF(ISNUMBER(Datos!T891),AND(OR(T$1005="",Datos!T891&gt;=T$1005),OR(T$1006="",Datos!T891&lt;=T$1006)),FALSE),TRUE))))</f>
        <v>0.0</v>
      </c>
      <c r="U891">
        <f>IF(Datos!U891="",0,IF(AND(U$1008&lt;&gt;"",Datos!U891=U$1008),0,IF(U$1004=0,0,1-CHOOSE(U$1004,IF(ISNUMBER(Datos!U891),AND(OR(U$1005="",Datos!U891&gt;=U$1005),OR(U$1006="",Datos!U891&lt;=U$1006)),FALSE),IF(ISNUMBER(Datos!U891),AND(Datos!U891=INT(Datos!U891),AND(OR(U$1005="",Datos!U891&gt;=U$1005),OR(U$1006="",Datos!U891&lt;=U$1006))),FALSE),OR(ISNUMBER(FIND(";"&amp;UPPER(TRIM(Datos!U891&amp;""))&amp;"=",U$1007)),ISNUMBER(FIND(";"&amp;UPPER(TRIM(Datos!U891&amp;""))&amp;";",U$1007))),OR(UPPER(TRIM(Datos!U891&amp;""))="SÍ",UPPER(TRIM(Datos!U891&amp;""))="SI",UPPER(TRIM(Datos!U891&amp;""))="NO"),IF(ISNUMBER(Datos!U891),AND(OR(U$1005="",Datos!U891&gt;=U$1005),OR(U$1006="",Datos!U891&lt;=U$1006)),FALSE),TRUE))))</f>
        <v>0.0</v>
      </c>
      <c r="V891">
        <f>IF(Datos!V891="",0,IF(AND(V$1008&lt;&gt;"",Datos!V891=V$1008),0,IF(V$1004=0,0,1-CHOOSE(V$1004,IF(ISNUMBER(Datos!V891),AND(OR(V$1005="",Datos!V891&gt;=V$1005),OR(V$1006="",Datos!V891&lt;=V$1006)),FALSE),IF(ISNUMBER(Datos!V891),AND(Datos!V891=INT(Datos!V891),AND(OR(V$1005="",Datos!V891&gt;=V$1005),OR(V$1006="",Datos!V891&lt;=V$1006))),FALSE),OR(ISNUMBER(FIND(";"&amp;UPPER(TRIM(Datos!V891&amp;""))&amp;"=",V$1007)),ISNUMBER(FIND(";"&amp;UPPER(TRIM(Datos!V891&amp;""))&amp;";",V$1007))),OR(UPPER(TRIM(Datos!V891&amp;""))="SÍ",UPPER(TRIM(Datos!V891&amp;""))="SI",UPPER(TRIM(Datos!V891&amp;""))="NO"),IF(ISNUMBER(Datos!V891),AND(OR(V$1005="",Datos!V891&gt;=V$1005),OR(V$1006="",Datos!V891&lt;=V$1006)),FALSE),TRUE))))</f>
        <v>0.0</v>
      </c>
      <c r="W891">
        <f>IF(Datos!W891="",0,IF(AND(W$1008&lt;&gt;"",Datos!W891=W$1008),0,IF(W$1004=0,0,1-CHOOSE(W$1004,IF(ISNUMBER(Datos!W891),AND(OR(W$1005="",Datos!W891&gt;=W$1005),OR(W$1006="",Datos!W891&lt;=W$1006)),FALSE),IF(ISNUMBER(Datos!W891),AND(Datos!W891=INT(Datos!W891),AND(OR(W$1005="",Datos!W891&gt;=W$1005),OR(W$1006="",Datos!W891&lt;=W$1006))),FALSE),OR(ISNUMBER(FIND(";"&amp;UPPER(TRIM(Datos!W891&amp;""))&amp;"=",W$1007)),ISNUMBER(FIND(";"&amp;UPPER(TRIM(Datos!W891&amp;""))&amp;";",W$1007))),OR(UPPER(TRIM(Datos!W891&amp;""))="SÍ",UPPER(TRIM(Datos!W891&amp;""))="SI",UPPER(TRIM(Datos!W891&amp;""))="NO"),IF(ISNUMBER(Datos!W891),AND(OR(W$1005="",Datos!W891&gt;=W$1005),OR(W$1006="",Datos!W891&lt;=W$1006)),FALSE),TRUE))))</f>
        <v>0.0</v>
      </c>
      <c r="X891">
        <f>IF(Datos!X891="",0,IF(AND(X$1008&lt;&gt;"",Datos!X891=X$1008),0,IF(X$1004=0,0,1-CHOOSE(X$1004,IF(ISNUMBER(Datos!X891),AND(OR(X$1005="",Datos!X891&gt;=X$1005),OR(X$1006="",Datos!X891&lt;=X$1006)),FALSE),IF(ISNUMBER(Datos!X891),AND(Datos!X891=INT(Datos!X891),AND(OR(X$1005="",Datos!X891&gt;=X$1005),OR(X$1006="",Datos!X891&lt;=X$1006))),FALSE),OR(ISNUMBER(FIND(";"&amp;UPPER(TRIM(Datos!X891&amp;""))&amp;"=",X$1007)),ISNUMBER(FIND(";"&amp;UPPER(TRIM(Datos!X891&amp;""))&amp;";",X$1007))),OR(UPPER(TRIM(Datos!X891&amp;""))="SÍ",UPPER(TRIM(Datos!X891&amp;""))="SI",UPPER(TRIM(Datos!X891&amp;""))="NO"),IF(ISNUMBER(Datos!X891),AND(OR(X$1005="",Datos!X891&gt;=X$1005),OR(X$1006="",Datos!X891&lt;=X$1006)),FALSE),TRUE))))</f>
        <v>0.0</v>
      </c>
      <c r="Y891">
        <f>IF(Datos!Y891="",0,IF(AND(Y$1008&lt;&gt;"",Datos!Y891=Y$1008),0,IF(Y$1004=0,0,1-CHOOSE(Y$1004,IF(ISNUMBER(Datos!Y891),AND(OR(Y$1005="",Datos!Y891&gt;=Y$1005),OR(Y$1006="",Datos!Y891&lt;=Y$1006)),FALSE),IF(ISNUMBER(Datos!Y891),AND(Datos!Y891=INT(Datos!Y891),AND(OR(Y$1005="",Datos!Y891&gt;=Y$1005),OR(Y$1006="",Datos!Y891&lt;=Y$1006))),FALSE),OR(ISNUMBER(FIND(";"&amp;UPPER(TRIM(Datos!Y891&amp;""))&amp;"=",Y$1007)),ISNUMBER(FIND(";"&amp;UPPER(TRIM(Datos!Y891&amp;""))&amp;";",Y$1007))),OR(UPPER(TRIM(Datos!Y891&amp;""))="SÍ",UPPER(TRIM(Datos!Y891&amp;""))="SI",UPPER(TRIM(Datos!Y891&amp;""))="NO"),IF(ISNUMBER(Datos!Y891),AND(OR(Y$1005="",Datos!Y891&gt;=Y$1005),OR(Y$1006="",Datos!Y891&lt;=Y$1006)),FALSE),TRUE))))</f>
        <v>0.0</v>
      </c>
      <c r="Z891">
        <f>IF(Datos!Z891="",0,IF(AND(Z$1008&lt;&gt;"",Datos!Z891=Z$1008),0,IF(Z$1004=0,0,1-CHOOSE(Z$1004,IF(ISNUMBER(Datos!Z891),AND(OR(Z$1005="",Datos!Z891&gt;=Z$1005),OR(Z$1006="",Datos!Z891&lt;=Z$1006)),FALSE),IF(ISNUMBER(Datos!Z891),AND(Datos!Z891=INT(Datos!Z891),AND(OR(Z$1005="",Datos!Z891&gt;=Z$1005),OR(Z$1006="",Datos!Z891&lt;=Z$1006))),FALSE),OR(ISNUMBER(FIND(";"&amp;UPPER(TRIM(Datos!Z891&amp;""))&amp;"=",Z$1007)),ISNUMBER(FIND(";"&amp;UPPER(TRIM(Datos!Z891&amp;""))&amp;";",Z$1007))),OR(UPPER(TRIM(Datos!Z891&amp;""))="SÍ",UPPER(TRIM(Datos!Z891&amp;""))="SI",UPPER(TRIM(Datos!Z891&amp;""))="NO"),IF(ISNUMBER(Datos!Z891),AND(OR(Z$1005="",Datos!Z891&gt;=Z$1005),OR(Z$1006="",Datos!Z891&lt;=Z$1006)),FALSE),TRUE))))</f>
        <v>0.0</v>
      </c>
      <c r="AA891">
        <f>IF(Datos!AA891="",0,IF(AND(AA$1008&lt;&gt;"",Datos!AA891=AA$1008),0,IF(AA$1004=0,0,1-CHOOSE(AA$1004,IF(ISNUMBER(Datos!AA891),AND(OR(AA$1005="",Datos!AA891&gt;=AA$1005),OR(AA$1006="",Datos!AA891&lt;=AA$1006)),FALSE),IF(ISNUMBER(Datos!AA891),AND(Datos!AA891=INT(Datos!AA891),AND(OR(AA$1005="",Datos!AA891&gt;=AA$1005),OR(AA$1006="",Datos!AA891&lt;=AA$1006))),FALSE),OR(ISNUMBER(FIND(";"&amp;UPPER(TRIM(Datos!AA891&amp;""))&amp;"=",AA$1007)),ISNUMBER(FIND(";"&amp;UPPER(TRIM(Datos!AA891&amp;""))&amp;";",AA$1007))),OR(UPPER(TRIM(Datos!AA891&amp;""))="SÍ",UPPER(TRIM(Datos!AA891&amp;""))="SI",UPPER(TRIM(Datos!AA891&amp;""))="NO"),IF(ISNUMBER(Datos!AA891),AND(OR(AA$1005="",Datos!AA891&gt;=AA$1005),OR(AA$1006="",Datos!AA891&lt;=AA$1006)),FALSE),TRUE))))</f>
        <v>0.0</v>
      </c>
      <c r="AB891">
        <f>IF(Datos!AB891="",0,IF(AND(AB$1008&lt;&gt;"",Datos!AB891=AB$1008),0,IF(AB$1004=0,0,1-CHOOSE(AB$1004,IF(ISNUMBER(Datos!AB891),AND(OR(AB$1005="",Datos!AB891&gt;=AB$1005),OR(AB$1006="",Datos!AB891&lt;=AB$1006)),FALSE),IF(ISNUMBER(Datos!AB891),AND(Datos!AB891=INT(Datos!AB891),AND(OR(AB$1005="",Datos!AB891&gt;=AB$1005),OR(AB$1006="",Datos!AB891&lt;=AB$1006))),FALSE),OR(ISNUMBER(FIND(";"&amp;UPPER(TRIM(Datos!AB891&amp;""))&amp;"=",AB$1007)),ISNUMBER(FIND(";"&amp;UPPER(TRIM(Datos!AB891&amp;""))&amp;";",AB$1007))),OR(UPPER(TRIM(Datos!AB891&amp;""))="SÍ",UPPER(TRIM(Datos!AB891&amp;""))="SI",UPPER(TRIM(Datos!AB891&amp;""))="NO"),IF(ISNUMBER(Datos!AB891),AND(OR(AB$1005="",Datos!AB891&gt;=AB$1005),OR(AB$1006="",Datos!AB891&lt;=AB$1006)),FALSE),TRUE))))</f>
        <v>0.0</v>
      </c>
      <c r="AC891">
        <f>IF(Datos!AC891="",0,IF(AND(AC$1008&lt;&gt;"",Datos!AC891=AC$1008),0,IF(AC$1004=0,0,1-CHOOSE(AC$1004,IF(ISNUMBER(Datos!AC891),AND(OR(AC$1005="",Datos!AC891&gt;=AC$1005),OR(AC$1006="",Datos!AC891&lt;=AC$1006)),FALSE),IF(ISNUMBER(Datos!AC891),AND(Datos!AC891=INT(Datos!AC891),AND(OR(AC$1005="",Datos!AC891&gt;=AC$1005),OR(AC$1006="",Datos!AC891&lt;=AC$1006))),FALSE),OR(ISNUMBER(FIND(";"&amp;UPPER(TRIM(Datos!AC891&amp;""))&amp;"=",AC$1007)),ISNUMBER(FIND(";"&amp;UPPER(TRIM(Datos!AC891&amp;""))&amp;";",AC$1007))),OR(UPPER(TRIM(Datos!AC891&amp;""))="SÍ",UPPER(TRIM(Datos!AC891&amp;""))="SI",UPPER(TRIM(Datos!AC891&amp;""))="NO"),IF(ISNUMBER(Datos!AC891),AND(OR(AC$1005="",Datos!AC891&gt;=AC$1005),OR(AC$1006="",Datos!AC891&lt;=AC$1006)),FALSE),TRUE))))</f>
        <v>0.0</v>
      </c>
      <c r="AD891">
        <f>IF(Datos!AD891="",0,IF(AND(AD$1008&lt;&gt;"",Datos!AD891=AD$1008),0,IF(AD$1004=0,0,1-CHOOSE(AD$1004,IF(ISNUMBER(Datos!AD891),AND(OR(AD$1005="",Datos!AD891&gt;=AD$1005),OR(AD$1006="",Datos!AD891&lt;=AD$1006)),FALSE),IF(ISNUMBER(Datos!AD891),AND(Datos!AD891=INT(Datos!AD891),AND(OR(AD$1005="",Datos!AD891&gt;=AD$1005),OR(AD$1006="",Datos!AD891&lt;=AD$1006))),FALSE),OR(ISNUMBER(FIND(";"&amp;UPPER(TRIM(Datos!AD891&amp;""))&amp;"=",AD$1007)),ISNUMBER(FIND(";"&amp;UPPER(TRIM(Datos!AD891&amp;""))&amp;";",AD$1007))),OR(UPPER(TRIM(Datos!AD891&amp;""))="SÍ",UPPER(TRIM(Datos!AD891&amp;""))="SI",UPPER(TRIM(Datos!AD891&amp;""))="NO"),IF(ISNUMBER(Datos!AD891),AND(OR(AD$1005="",Datos!AD891&gt;=AD$1005),OR(AD$1006="",Datos!AD891&lt;=AD$1006)),FALSE),TRUE))))</f>
        <v>0.0</v>
      </c>
      <c r="AE891">
        <f>IF(Datos!AE891="",0,IF(AND(AE$1008&lt;&gt;"",Datos!AE891=AE$1008),0,IF(AE$1004=0,0,1-CHOOSE(AE$1004,IF(ISNUMBER(Datos!AE891),AND(OR(AE$1005="",Datos!AE891&gt;=AE$1005),OR(AE$1006="",Datos!AE891&lt;=AE$1006)),FALSE),IF(ISNUMBER(Datos!AE891),AND(Datos!AE891=INT(Datos!AE891),AND(OR(AE$1005="",Datos!AE891&gt;=AE$1005),OR(AE$1006="",Datos!AE891&lt;=AE$1006))),FALSE),OR(ISNUMBER(FIND(";"&amp;UPPER(TRIM(Datos!AE891&amp;""))&amp;"=",AE$1007)),ISNUMBER(FIND(";"&amp;UPPER(TRIM(Datos!AE891&amp;""))&amp;";",AE$1007))),OR(UPPER(TRIM(Datos!AE891&amp;""))="SÍ",UPPER(TRIM(Datos!AE891&amp;""))="SI",UPPER(TRIM(Datos!AE891&amp;""))="NO"),IF(ISNUMBER(Datos!AE891),AND(OR(AE$1005="",Datos!AE891&gt;=AE$1005),OR(AE$1006="",Datos!AE891&lt;=AE$1006)),FALSE),TRUE))))</f>
        <v>0.0</v>
      </c>
    </row>
    <row r="892" spans="2:31">
      <c r="B892">
        <f>IF(Datos!B892="",0,IF(AND(B$1008&lt;&gt;"",Datos!B892=B$1008),0,IF(B$1004=0,0,1-CHOOSE(B$1004,IF(ISNUMBER(Datos!B892),AND(OR(B$1005="",Datos!B892&gt;=B$1005),OR(B$1006="",Datos!B892&lt;=B$1006)),FALSE),IF(ISNUMBER(Datos!B892),AND(Datos!B892=INT(Datos!B892),AND(OR(B$1005="",Datos!B892&gt;=B$1005),OR(B$1006="",Datos!B892&lt;=B$1006))),FALSE),OR(ISNUMBER(FIND(";"&amp;UPPER(TRIM(Datos!B892&amp;""))&amp;"=",B$1007)),ISNUMBER(FIND(";"&amp;UPPER(TRIM(Datos!B892&amp;""))&amp;";",B$1007))),OR(UPPER(TRIM(Datos!B892&amp;""))="SÍ",UPPER(TRIM(Datos!B892&amp;""))="SI",UPPER(TRIM(Datos!B892&amp;""))="NO"),IF(ISNUMBER(Datos!B892),AND(OR(B$1005="",Datos!B892&gt;=B$1005),OR(B$1006="",Datos!B892&lt;=B$1006)),FALSE),TRUE))))</f>
        <v>0.0</v>
      </c>
      <c r="C892">
        <f>IF(Datos!C892="",0,IF(AND(C$1008&lt;&gt;"",Datos!C892=C$1008),0,IF(C$1004=0,0,1-CHOOSE(C$1004,IF(ISNUMBER(Datos!C892),AND(OR(C$1005="",Datos!C892&gt;=C$1005),OR(C$1006="",Datos!C892&lt;=C$1006)),FALSE),IF(ISNUMBER(Datos!C892),AND(Datos!C892=INT(Datos!C892),AND(OR(C$1005="",Datos!C892&gt;=C$1005),OR(C$1006="",Datos!C892&lt;=C$1006))),FALSE),OR(ISNUMBER(FIND(";"&amp;UPPER(TRIM(Datos!C892&amp;""))&amp;"=",C$1007)),ISNUMBER(FIND(";"&amp;UPPER(TRIM(Datos!C892&amp;""))&amp;";",C$1007))),OR(UPPER(TRIM(Datos!C892&amp;""))="SÍ",UPPER(TRIM(Datos!C892&amp;""))="SI",UPPER(TRIM(Datos!C892&amp;""))="NO"),IF(ISNUMBER(Datos!C892),AND(OR(C$1005="",Datos!C892&gt;=C$1005),OR(C$1006="",Datos!C892&lt;=C$1006)),FALSE),TRUE))))</f>
        <v>0.0</v>
      </c>
      <c r="D892">
        <f>IF(Datos!D892="",0,IF(AND(D$1008&lt;&gt;"",Datos!D892=D$1008),0,IF(D$1004=0,0,1-CHOOSE(D$1004,IF(ISNUMBER(Datos!D892),AND(OR(D$1005="",Datos!D892&gt;=D$1005),OR(D$1006="",Datos!D892&lt;=D$1006)),FALSE),IF(ISNUMBER(Datos!D892),AND(Datos!D892=INT(Datos!D892),AND(OR(D$1005="",Datos!D892&gt;=D$1005),OR(D$1006="",Datos!D892&lt;=D$1006))),FALSE),OR(ISNUMBER(FIND(";"&amp;UPPER(TRIM(Datos!D892&amp;""))&amp;"=",D$1007)),ISNUMBER(FIND(";"&amp;UPPER(TRIM(Datos!D892&amp;""))&amp;";",D$1007))),OR(UPPER(TRIM(Datos!D892&amp;""))="SÍ",UPPER(TRIM(Datos!D892&amp;""))="SI",UPPER(TRIM(Datos!D892&amp;""))="NO"),IF(ISNUMBER(Datos!D892),AND(OR(D$1005="",Datos!D892&gt;=D$1005),OR(D$1006="",Datos!D892&lt;=D$1006)),FALSE),TRUE))))</f>
        <v>0.0</v>
      </c>
      <c r="E892">
        <f>IF(Datos!E892="",0,IF(AND(E$1008&lt;&gt;"",Datos!E892=E$1008),0,IF(E$1004=0,0,1-CHOOSE(E$1004,IF(ISNUMBER(Datos!E892),AND(OR(E$1005="",Datos!E892&gt;=E$1005),OR(E$1006="",Datos!E892&lt;=E$1006)),FALSE),IF(ISNUMBER(Datos!E892),AND(Datos!E892=INT(Datos!E892),AND(OR(E$1005="",Datos!E892&gt;=E$1005),OR(E$1006="",Datos!E892&lt;=E$1006))),FALSE),OR(ISNUMBER(FIND(";"&amp;UPPER(TRIM(Datos!E892&amp;""))&amp;"=",E$1007)),ISNUMBER(FIND(";"&amp;UPPER(TRIM(Datos!E892&amp;""))&amp;";",E$1007))),OR(UPPER(TRIM(Datos!E892&amp;""))="SÍ",UPPER(TRIM(Datos!E892&amp;""))="SI",UPPER(TRIM(Datos!E892&amp;""))="NO"),IF(ISNUMBER(Datos!E892),AND(OR(E$1005="",Datos!E892&gt;=E$1005),OR(E$1006="",Datos!E892&lt;=E$1006)),FALSE),TRUE))))</f>
        <v>0.0</v>
      </c>
      <c r="F892">
        <f>IF(Datos!F892="",0,IF(AND(F$1008&lt;&gt;"",Datos!F892=F$1008),0,IF(F$1004=0,0,1-CHOOSE(F$1004,IF(ISNUMBER(Datos!F892),AND(OR(F$1005="",Datos!F892&gt;=F$1005),OR(F$1006="",Datos!F892&lt;=F$1006)),FALSE),IF(ISNUMBER(Datos!F892),AND(Datos!F892=INT(Datos!F892),AND(OR(F$1005="",Datos!F892&gt;=F$1005),OR(F$1006="",Datos!F892&lt;=F$1006))),FALSE),OR(ISNUMBER(FIND(";"&amp;UPPER(TRIM(Datos!F892&amp;""))&amp;"=",F$1007)),ISNUMBER(FIND(";"&amp;UPPER(TRIM(Datos!F892&amp;""))&amp;";",F$1007))),OR(UPPER(TRIM(Datos!F892&amp;""))="SÍ",UPPER(TRIM(Datos!F892&amp;""))="SI",UPPER(TRIM(Datos!F892&amp;""))="NO"),IF(ISNUMBER(Datos!F892),AND(OR(F$1005="",Datos!F892&gt;=F$1005),OR(F$1006="",Datos!F892&lt;=F$1006)),FALSE),TRUE))))</f>
        <v>0.0</v>
      </c>
      <c r="G892">
        <f>IF(Datos!G892="",0,IF(AND(G$1008&lt;&gt;"",Datos!G892=G$1008),0,IF(G$1004=0,0,1-CHOOSE(G$1004,IF(ISNUMBER(Datos!G892),AND(OR(G$1005="",Datos!G892&gt;=G$1005),OR(G$1006="",Datos!G892&lt;=G$1006)),FALSE),IF(ISNUMBER(Datos!G892),AND(Datos!G892=INT(Datos!G892),AND(OR(G$1005="",Datos!G892&gt;=G$1005),OR(G$1006="",Datos!G892&lt;=G$1006))),FALSE),OR(ISNUMBER(FIND(";"&amp;UPPER(TRIM(Datos!G892&amp;""))&amp;"=",G$1007)),ISNUMBER(FIND(";"&amp;UPPER(TRIM(Datos!G892&amp;""))&amp;";",G$1007))),OR(UPPER(TRIM(Datos!G892&amp;""))="SÍ",UPPER(TRIM(Datos!G892&amp;""))="SI",UPPER(TRIM(Datos!G892&amp;""))="NO"),IF(ISNUMBER(Datos!G892),AND(OR(G$1005="",Datos!G892&gt;=G$1005),OR(G$1006="",Datos!G892&lt;=G$1006)),FALSE),TRUE))))</f>
        <v>0.0</v>
      </c>
      <c r="H892">
        <f>IF(Datos!H892="",0,IF(AND(H$1008&lt;&gt;"",Datos!H892=H$1008),0,IF(H$1004=0,0,1-CHOOSE(H$1004,IF(ISNUMBER(Datos!H892),AND(OR(H$1005="",Datos!H892&gt;=H$1005),OR(H$1006="",Datos!H892&lt;=H$1006)),FALSE),IF(ISNUMBER(Datos!H892),AND(Datos!H892=INT(Datos!H892),AND(OR(H$1005="",Datos!H892&gt;=H$1005),OR(H$1006="",Datos!H892&lt;=H$1006))),FALSE),OR(ISNUMBER(FIND(";"&amp;UPPER(TRIM(Datos!H892&amp;""))&amp;"=",H$1007)),ISNUMBER(FIND(";"&amp;UPPER(TRIM(Datos!H892&amp;""))&amp;";",H$1007))),OR(UPPER(TRIM(Datos!H892&amp;""))="SÍ",UPPER(TRIM(Datos!H892&amp;""))="SI",UPPER(TRIM(Datos!H892&amp;""))="NO"),IF(ISNUMBER(Datos!H892),AND(OR(H$1005="",Datos!H892&gt;=H$1005),OR(H$1006="",Datos!H892&lt;=H$1006)),FALSE),TRUE))))</f>
        <v>0.0</v>
      </c>
      <c r="I892">
        <f>IF(Datos!I892="",0,IF(AND(I$1008&lt;&gt;"",Datos!I892=I$1008),0,IF(I$1004=0,0,1-CHOOSE(I$1004,IF(ISNUMBER(Datos!I892),AND(OR(I$1005="",Datos!I892&gt;=I$1005),OR(I$1006="",Datos!I892&lt;=I$1006)),FALSE),IF(ISNUMBER(Datos!I892),AND(Datos!I892=INT(Datos!I892),AND(OR(I$1005="",Datos!I892&gt;=I$1005),OR(I$1006="",Datos!I892&lt;=I$1006))),FALSE),OR(ISNUMBER(FIND(";"&amp;UPPER(TRIM(Datos!I892&amp;""))&amp;"=",I$1007)),ISNUMBER(FIND(";"&amp;UPPER(TRIM(Datos!I892&amp;""))&amp;";",I$1007))),OR(UPPER(TRIM(Datos!I892&amp;""))="SÍ",UPPER(TRIM(Datos!I892&amp;""))="SI",UPPER(TRIM(Datos!I892&amp;""))="NO"),IF(ISNUMBER(Datos!I892),AND(OR(I$1005="",Datos!I892&gt;=I$1005),OR(I$1006="",Datos!I892&lt;=I$1006)),FALSE),TRUE))))</f>
        <v>0.0</v>
      </c>
      <c r="J892">
        <f>IF(Datos!J892="",0,IF(AND(J$1008&lt;&gt;"",Datos!J892=J$1008),0,IF(J$1004=0,0,1-CHOOSE(J$1004,IF(ISNUMBER(Datos!J892),AND(OR(J$1005="",Datos!J892&gt;=J$1005),OR(J$1006="",Datos!J892&lt;=J$1006)),FALSE),IF(ISNUMBER(Datos!J892),AND(Datos!J892=INT(Datos!J892),AND(OR(J$1005="",Datos!J892&gt;=J$1005),OR(J$1006="",Datos!J892&lt;=J$1006))),FALSE),OR(ISNUMBER(FIND(";"&amp;UPPER(TRIM(Datos!J892&amp;""))&amp;"=",J$1007)),ISNUMBER(FIND(";"&amp;UPPER(TRIM(Datos!J892&amp;""))&amp;";",J$1007))),OR(UPPER(TRIM(Datos!J892&amp;""))="SÍ",UPPER(TRIM(Datos!J892&amp;""))="SI",UPPER(TRIM(Datos!J892&amp;""))="NO"),IF(ISNUMBER(Datos!J892),AND(OR(J$1005="",Datos!J892&gt;=J$1005),OR(J$1006="",Datos!J892&lt;=J$1006)),FALSE),TRUE))))</f>
        <v>0.0</v>
      </c>
      <c r="K892">
        <f>IF(Datos!K892="",0,IF(AND(K$1008&lt;&gt;"",Datos!K892=K$1008),0,IF(K$1004=0,0,1-CHOOSE(K$1004,IF(ISNUMBER(Datos!K892),AND(OR(K$1005="",Datos!K892&gt;=K$1005),OR(K$1006="",Datos!K892&lt;=K$1006)),FALSE),IF(ISNUMBER(Datos!K892),AND(Datos!K892=INT(Datos!K892),AND(OR(K$1005="",Datos!K892&gt;=K$1005),OR(K$1006="",Datos!K892&lt;=K$1006))),FALSE),OR(ISNUMBER(FIND(";"&amp;UPPER(TRIM(Datos!K892&amp;""))&amp;"=",K$1007)),ISNUMBER(FIND(";"&amp;UPPER(TRIM(Datos!K892&amp;""))&amp;";",K$1007))),OR(UPPER(TRIM(Datos!K892&amp;""))="SÍ",UPPER(TRIM(Datos!K892&amp;""))="SI",UPPER(TRIM(Datos!K892&amp;""))="NO"),IF(ISNUMBER(Datos!K892),AND(OR(K$1005="",Datos!K892&gt;=K$1005),OR(K$1006="",Datos!K892&lt;=K$1006)),FALSE),TRUE))))</f>
        <v>0.0</v>
      </c>
      <c r="L892">
        <f>IF(Datos!L892="",0,IF(AND(L$1008&lt;&gt;"",Datos!L892=L$1008),0,IF(L$1004=0,0,1-CHOOSE(L$1004,IF(ISNUMBER(Datos!L892),AND(OR(L$1005="",Datos!L892&gt;=L$1005),OR(L$1006="",Datos!L892&lt;=L$1006)),FALSE),IF(ISNUMBER(Datos!L892),AND(Datos!L892=INT(Datos!L892),AND(OR(L$1005="",Datos!L892&gt;=L$1005),OR(L$1006="",Datos!L892&lt;=L$1006))),FALSE),OR(ISNUMBER(FIND(";"&amp;UPPER(TRIM(Datos!L892&amp;""))&amp;"=",L$1007)),ISNUMBER(FIND(";"&amp;UPPER(TRIM(Datos!L892&amp;""))&amp;";",L$1007))),OR(UPPER(TRIM(Datos!L892&amp;""))="SÍ",UPPER(TRIM(Datos!L892&amp;""))="SI",UPPER(TRIM(Datos!L892&amp;""))="NO"),IF(ISNUMBER(Datos!L892),AND(OR(L$1005="",Datos!L892&gt;=L$1005),OR(L$1006="",Datos!L892&lt;=L$1006)),FALSE),TRUE))))</f>
        <v>0.0</v>
      </c>
      <c r="M892">
        <f>IF(Datos!M892="",0,IF(AND(M$1008&lt;&gt;"",Datos!M892=M$1008),0,IF(M$1004=0,0,1-CHOOSE(M$1004,IF(ISNUMBER(Datos!M892),AND(OR(M$1005="",Datos!M892&gt;=M$1005),OR(M$1006="",Datos!M892&lt;=M$1006)),FALSE),IF(ISNUMBER(Datos!M892),AND(Datos!M892=INT(Datos!M892),AND(OR(M$1005="",Datos!M892&gt;=M$1005),OR(M$1006="",Datos!M892&lt;=M$1006))),FALSE),OR(ISNUMBER(FIND(";"&amp;UPPER(TRIM(Datos!M892&amp;""))&amp;"=",M$1007)),ISNUMBER(FIND(";"&amp;UPPER(TRIM(Datos!M892&amp;""))&amp;";",M$1007))),OR(UPPER(TRIM(Datos!M892&amp;""))="SÍ",UPPER(TRIM(Datos!M892&amp;""))="SI",UPPER(TRIM(Datos!M892&amp;""))="NO"),IF(ISNUMBER(Datos!M892),AND(OR(M$1005="",Datos!M892&gt;=M$1005),OR(M$1006="",Datos!M892&lt;=M$1006)),FALSE),TRUE))))</f>
        <v>0.0</v>
      </c>
      <c r="N892">
        <f>IF(Datos!N892="",0,IF(AND(N$1008&lt;&gt;"",Datos!N892=N$1008),0,IF(N$1004=0,0,1-CHOOSE(N$1004,IF(ISNUMBER(Datos!N892),AND(OR(N$1005="",Datos!N892&gt;=N$1005),OR(N$1006="",Datos!N892&lt;=N$1006)),FALSE),IF(ISNUMBER(Datos!N892),AND(Datos!N892=INT(Datos!N892),AND(OR(N$1005="",Datos!N892&gt;=N$1005),OR(N$1006="",Datos!N892&lt;=N$1006))),FALSE),OR(ISNUMBER(FIND(";"&amp;UPPER(TRIM(Datos!N892&amp;""))&amp;"=",N$1007)),ISNUMBER(FIND(";"&amp;UPPER(TRIM(Datos!N892&amp;""))&amp;";",N$1007))),OR(UPPER(TRIM(Datos!N892&amp;""))="SÍ",UPPER(TRIM(Datos!N892&amp;""))="SI",UPPER(TRIM(Datos!N892&amp;""))="NO"),IF(ISNUMBER(Datos!N892),AND(OR(N$1005="",Datos!N892&gt;=N$1005),OR(N$1006="",Datos!N892&lt;=N$1006)),FALSE),TRUE))))</f>
        <v>0.0</v>
      </c>
      <c r="O892">
        <f>IF(Datos!O892="",0,IF(AND(O$1008&lt;&gt;"",Datos!O892=O$1008),0,IF(O$1004=0,0,1-CHOOSE(O$1004,IF(ISNUMBER(Datos!O892),AND(OR(O$1005="",Datos!O892&gt;=O$1005),OR(O$1006="",Datos!O892&lt;=O$1006)),FALSE),IF(ISNUMBER(Datos!O892),AND(Datos!O892=INT(Datos!O892),AND(OR(O$1005="",Datos!O892&gt;=O$1005),OR(O$1006="",Datos!O892&lt;=O$1006))),FALSE),OR(ISNUMBER(FIND(";"&amp;UPPER(TRIM(Datos!O892&amp;""))&amp;"=",O$1007)),ISNUMBER(FIND(";"&amp;UPPER(TRIM(Datos!O892&amp;""))&amp;";",O$1007))),OR(UPPER(TRIM(Datos!O892&amp;""))="SÍ",UPPER(TRIM(Datos!O892&amp;""))="SI",UPPER(TRIM(Datos!O892&amp;""))="NO"),IF(ISNUMBER(Datos!O892),AND(OR(O$1005="",Datos!O892&gt;=O$1005),OR(O$1006="",Datos!O892&lt;=O$1006)),FALSE),TRUE))))</f>
        <v>0.0</v>
      </c>
      <c r="P892">
        <f>IF(Datos!P892="",0,IF(AND(P$1008&lt;&gt;"",Datos!P892=P$1008),0,IF(P$1004=0,0,1-CHOOSE(P$1004,IF(ISNUMBER(Datos!P892),AND(OR(P$1005="",Datos!P892&gt;=P$1005),OR(P$1006="",Datos!P892&lt;=P$1006)),FALSE),IF(ISNUMBER(Datos!P892),AND(Datos!P892=INT(Datos!P892),AND(OR(P$1005="",Datos!P892&gt;=P$1005),OR(P$1006="",Datos!P892&lt;=P$1006))),FALSE),OR(ISNUMBER(FIND(";"&amp;UPPER(TRIM(Datos!P892&amp;""))&amp;"=",P$1007)),ISNUMBER(FIND(";"&amp;UPPER(TRIM(Datos!P892&amp;""))&amp;";",P$1007))),OR(UPPER(TRIM(Datos!P892&amp;""))="SÍ",UPPER(TRIM(Datos!P892&amp;""))="SI",UPPER(TRIM(Datos!P892&amp;""))="NO"),IF(ISNUMBER(Datos!P892),AND(OR(P$1005="",Datos!P892&gt;=P$1005),OR(P$1006="",Datos!P892&lt;=P$1006)),FALSE),TRUE))))</f>
        <v>0.0</v>
      </c>
      <c r="Q892">
        <f>IF(Datos!Q892="",0,IF(AND(Q$1008&lt;&gt;"",Datos!Q892=Q$1008),0,IF(Q$1004=0,0,1-CHOOSE(Q$1004,IF(ISNUMBER(Datos!Q892),AND(OR(Q$1005="",Datos!Q892&gt;=Q$1005),OR(Q$1006="",Datos!Q892&lt;=Q$1006)),FALSE),IF(ISNUMBER(Datos!Q892),AND(Datos!Q892=INT(Datos!Q892),AND(OR(Q$1005="",Datos!Q892&gt;=Q$1005),OR(Q$1006="",Datos!Q892&lt;=Q$1006))),FALSE),OR(ISNUMBER(FIND(";"&amp;UPPER(TRIM(Datos!Q892&amp;""))&amp;"=",Q$1007)),ISNUMBER(FIND(";"&amp;UPPER(TRIM(Datos!Q892&amp;""))&amp;";",Q$1007))),OR(UPPER(TRIM(Datos!Q892&amp;""))="SÍ",UPPER(TRIM(Datos!Q892&amp;""))="SI",UPPER(TRIM(Datos!Q892&amp;""))="NO"),IF(ISNUMBER(Datos!Q892),AND(OR(Q$1005="",Datos!Q892&gt;=Q$1005),OR(Q$1006="",Datos!Q892&lt;=Q$1006)),FALSE),TRUE))))</f>
        <v>0.0</v>
      </c>
      <c r="R892">
        <f>IF(Datos!R892="",0,IF(AND(R$1008&lt;&gt;"",Datos!R892=R$1008),0,IF(R$1004=0,0,1-CHOOSE(R$1004,IF(ISNUMBER(Datos!R892),AND(OR(R$1005="",Datos!R892&gt;=R$1005),OR(R$1006="",Datos!R892&lt;=R$1006)),FALSE),IF(ISNUMBER(Datos!R892),AND(Datos!R892=INT(Datos!R892),AND(OR(R$1005="",Datos!R892&gt;=R$1005),OR(R$1006="",Datos!R892&lt;=R$1006))),FALSE),OR(ISNUMBER(FIND(";"&amp;UPPER(TRIM(Datos!R892&amp;""))&amp;"=",R$1007)),ISNUMBER(FIND(";"&amp;UPPER(TRIM(Datos!R892&amp;""))&amp;";",R$1007))),OR(UPPER(TRIM(Datos!R892&amp;""))="SÍ",UPPER(TRIM(Datos!R892&amp;""))="SI",UPPER(TRIM(Datos!R892&amp;""))="NO"),IF(ISNUMBER(Datos!R892),AND(OR(R$1005="",Datos!R892&gt;=R$1005),OR(R$1006="",Datos!R892&lt;=R$1006)),FALSE),TRUE))))</f>
        <v>0.0</v>
      </c>
      <c r="S892">
        <f>IF(Datos!S892="",0,IF(AND(S$1008&lt;&gt;"",Datos!S892=S$1008),0,IF(S$1004=0,0,1-CHOOSE(S$1004,IF(ISNUMBER(Datos!S892),AND(OR(S$1005="",Datos!S892&gt;=S$1005),OR(S$1006="",Datos!S892&lt;=S$1006)),FALSE),IF(ISNUMBER(Datos!S892),AND(Datos!S892=INT(Datos!S892),AND(OR(S$1005="",Datos!S892&gt;=S$1005),OR(S$1006="",Datos!S892&lt;=S$1006))),FALSE),OR(ISNUMBER(FIND(";"&amp;UPPER(TRIM(Datos!S892&amp;""))&amp;"=",S$1007)),ISNUMBER(FIND(";"&amp;UPPER(TRIM(Datos!S892&amp;""))&amp;";",S$1007))),OR(UPPER(TRIM(Datos!S892&amp;""))="SÍ",UPPER(TRIM(Datos!S892&amp;""))="SI",UPPER(TRIM(Datos!S892&amp;""))="NO"),IF(ISNUMBER(Datos!S892),AND(OR(S$1005="",Datos!S892&gt;=S$1005),OR(S$1006="",Datos!S892&lt;=S$1006)),FALSE),TRUE))))</f>
        <v>0.0</v>
      </c>
      <c r="T892">
        <f>IF(Datos!T892="",0,IF(AND(T$1008&lt;&gt;"",Datos!T892=T$1008),0,IF(T$1004=0,0,1-CHOOSE(T$1004,IF(ISNUMBER(Datos!T892),AND(OR(T$1005="",Datos!T892&gt;=T$1005),OR(T$1006="",Datos!T892&lt;=T$1006)),FALSE),IF(ISNUMBER(Datos!T892),AND(Datos!T892=INT(Datos!T892),AND(OR(T$1005="",Datos!T892&gt;=T$1005),OR(T$1006="",Datos!T892&lt;=T$1006))),FALSE),OR(ISNUMBER(FIND(";"&amp;UPPER(TRIM(Datos!T892&amp;""))&amp;"=",T$1007)),ISNUMBER(FIND(";"&amp;UPPER(TRIM(Datos!T892&amp;""))&amp;";",T$1007))),OR(UPPER(TRIM(Datos!T892&amp;""))="SÍ",UPPER(TRIM(Datos!T892&amp;""))="SI",UPPER(TRIM(Datos!T892&amp;""))="NO"),IF(ISNUMBER(Datos!T892),AND(OR(T$1005="",Datos!T892&gt;=T$1005),OR(T$1006="",Datos!T892&lt;=T$1006)),FALSE),TRUE))))</f>
        <v>0.0</v>
      </c>
      <c r="U892">
        <f>IF(Datos!U892="",0,IF(AND(U$1008&lt;&gt;"",Datos!U892=U$1008),0,IF(U$1004=0,0,1-CHOOSE(U$1004,IF(ISNUMBER(Datos!U892),AND(OR(U$1005="",Datos!U892&gt;=U$1005),OR(U$1006="",Datos!U892&lt;=U$1006)),FALSE),IF(ISNUMBER(Datos!U892),AND(Datos!U892=INT(Datos!U892),AND(OR(U$1005="",Datos!U892&gt;=U$1005),OR(U$1006="",Datos!U892&lt;=U$1006))),FALSE),OR(ISNUMBER(FIND(";"&amp;UPPER(TRIM(Datos!U892&amp;""))&amp;"=",U$1007)),ISNUMBER(FIND(";"&amp;UPPER(TRIM(Datos!U892&amp;""))&amp;";",U$1007))),OR(UPPER(TRIM(Datos!U892&amp;""))="SÍ",UPPER(TRIM(Datos!U892&amp;""))="SI",UPPER(TRIM(Datos!U892&amp;""))="NO"),IF(ISNUMBER(Datos!U892),AND(OR(U$1005="",Datos!U892&gt;=U$1005),OR(U$1006="",Datos!U892&lt;=U$1006)),FALSE),TRUE))))</f>
        <v>0.0</v>
      </c>
      <c r="V892">
        <f>IF(Datos!V892="",0,IF(AND(V$1008&lt;&gt;"",Datos!V892=V$1008),0,IF(V$1004=0,0,1-CHOOSE(V$1004,IF(ISNUMBER(Datos!V892),AND(OR(V$1005="",Datos!V892&gt;=V$1005),OR(V$1006="",Datos!V892&lt;=V$1006)),FALSE),IF(ISNUMBER(Datos!V892),AND(Datos!V892=INT(Datos!V892),AND(OR(V$1005="",Datos!V892&gt;=V$1005),OR(V$1006="",Datos!V892&lt;=V$1006))),FALSE),OR(ISNUMBER(FIND(";"&amp;UPPER(TRIM(Datos!V892&amp;""))&amp;"=",V$1007)),ISNUMBER(FIND(";"&amp;UPPER(TRIM(Datos!V892&amp;""))&amp;";",V$1007))),OR(UPPER(TRIM(Datos!V892&amp;""))="SÍ",UPPER(TRIM(Datos!V892&amp;""))="SI",UPPER(TRIM(Datos!V892&amp;""))="NO"),IF(ISNUMBER(Datos!V892),AND(OR(V$1005="",Datos!V892&gt;=V$1005),OR(V$1006="",Datos!V892&lt;=V$1006)),FALSE),TRUE))))</f>
        <v>0.0</v>
      </c>
      <c r="W892">
        <f>IF(Datos!W892="",0,IF(AND(W$1008&lt;&gt;"",Datos!W892=W$1008),0,IF(W$1004=0,0,1-CHOOSE(W$1004,IF(ISNUMBER(Datos!W892),AND(OR(W$1005="",Datos!W892&gt;=W$1005),OR(W$1006="",Datos!W892&lt;=W$1006)),FALSE),IF(ISNUMBER(Datos!W892),AND(Datos!W892=INT(Datos!W892),AND(OR(W$1005="",Datos!W892&gt;=W$1005),OR(W$1006="",Datos!W892&lt;=W$1006))),FALSE),OR(ISNUMBER(FIND(";"&amp;UPPER(TRIM(Datos!W892&amp;""))&amp;"=",W$1007)),ISNUMBER(FIND(";"&amp;UPPER(TRIM(Datos!W892&amp;""))&amp;";",W$1007))),OR(UPPER(TRIM(Datos!W892&amp;""))="SÍ",UPPER(TRIM(Datos!W892&amp;""))="SI",UPPER(TRIM(Datos!W892&amp;""))="NO"),IF(ISNUMBER(Datos!W892),AND(OR(W$1005="",Datos!W892&gt;=W$1005),OR(W$1006="",Datos!W892&lt;=W$1006)),FALSE),TRUE))))</f>
        <v>0.0</v>
      </c>
      <c r="X892">
        <f>IF(Datos!X892="",0,IF(AND(X$1008&lt;&gt;"",Datos!X892=X$1008),0,IF(X$1004=0,0,1-CHOOSE(X$1004,IF(ISNUMBER(Datos!X892),AND(OR(X$1005="",Datos!X892&gt;=X$1005),OR(X$1006="",Datos!X892&lt;=X$1006)),FALSE),IF(ISNUMBER(Datos!X892),AND(Datos!X892=INT(Datos!X892),AND(OR(X$1005="",Datos!X892&gt;=X$1005),OR(X$1006="",Datos!X892&lt;=X$1006))),FALSE),OR(ISNUMBER(FIND(";"&amp;UPPER(TRIM(Datos!X892&amp;""))&amp;"=",X$1007)),ISNUMBER(FIND(";"&amp;UPPER(TRIM(Datos!X892&amp;""))&amp;";",X$1007))),OR(UPPER(TRIM(Datos!X892&amp;""))="SÍ",UPPER(TRIM(Datos!X892&amp;""))="SI",UPPER(TRIM(Datos!X892&amp;""))="NO"),IF(ISNUMBER(Datos!X892),AND(OR(X$1005="",Datos!X892&gt;=X$1005),OR(X$1006="",Datos!X892&lt;=X$1006)),FALSE),TRUE))))</f>
        <v>0.0</v>
      </c>
      <c r="Y892">
        <f>IF(Datos!Y892="",0,IF(AND(Y$1008&lt;&gt;"",Datos!Y892=Y$1008),0,IF(Y$1004=0,0,1-CHOOSE(Y$1004,IF(ISNUMBER(Datos!Y892),AND(OR(Y$1005="",Datos!Y892&gt;=Y$1005),OR(Y$1006="",Datos!Y892&lt;=Y$1006)),FALSE),IF(ISNUMBER(Datos!Y892),AND(Datos!Y892=INT(Datos!Y892),AND(OR(Y$1005="",Datos!Y892&gt;=Y$1005),OR(Y$1006="",Datos!Y892&lt;=Y$1006))),FALSE),OR(ISNUMBER(FIND(";"&amp;UPPER(TRIM(Datos!Y892&amp;""))&amp;"=",Y$1007)),ISNUMBER(FIND(";"&amp;UPPER(TRIM(Datos!Y892&amp;""))&amp;";",Y$1007))),OR(UPPER(TRIM(Datos!Y892&amp;""))="SÍ",UPPER(TRIM(Datos!Y892&amp;""))="SI",UPPER(TRIM(Datos!Y892&amp;""))="NO"),IF(ISNUMBER(Datos!Y892),AND(OR(Y$1005="",Datos!Y892&gt;=Y$1005),OR(Y$1006="",Datos!Y892&lt;=Y$1006)),FALSE),TRUE))))</f>
        <v>0.0</v>
      </c>
      <c r="Z892">
        <f>IF(Datos!Z892="",0,IF(AND(Z$1008&lt;&gt;"",Datos!Z892=Z$1008),0,IF(Z$1004=0,0,1-CHOOSE(Z$1004,IF(ISNUMBER(Datos!Z892),AND(OR(Z$1005="",Datos!Z892&gt;=Z$1005),OR(Z$1006="",Datos!Z892&lt;=Z$1006)),FALSE),IF(ISNUMBER(Datos!Z892),AND(Datos!Z892=INT(Datos!Z892),AND(OR(Z$1005="",Datos!Z892&gt;=Z$1005),OR(Z$1006="",Datos!Z892&lt;=Z$1006))),FALSE),OR(ISNUMBER(FIND(";"&amp;UPPER(TRIM(Datos!Z892&amp;""))&amp;"=",Z$1007)),ISNUMBER(FIND(";"&amp;UPPER(TRIM(Datos!Z892&amp;""))&amp;";",Z$1007))),OR(UPPER(TRIM(Datos!Z892&amp;""))="SÍ",UPPER(TRIM(Datos!Z892&amp;""))="SI",UPPER(TRIM(Datos!Z892&amp;""))="NO"),IF(ISNUMBER(Datos!Z892),AND(OR(Z$1005="",Datos!Z892&gt;=Z$1005),OR(Z$1006="",Datos!Z892&lt;=Z$1006)),FALSE),TRUE))))</f>
        <v>0.0</v>
      </c>
      <c r="AA892">
        <f>IF(Datos!AA892="",0,IF(AND(AA$1008&lt;&gt;"",Datos!AA892=AA$1008),0,IF(AA$1004=0,0,1-CHOOSE(AA$1004,IF(ISNUMBER(Datos!AA892),AND(OR(AA$1005="",Datos!AA892&gt;=AA$1005),OR(AA$1006="",Datos!AA892&lt;=AA$1006)),FALSE),IF(ISNUMBER(Datos!AA892),AND(Datos!AA892=INT(Datos!AA892),AND(OR(AA$1005="",Datos!AA892&gt;=AA$1005),OR(AA$1006="",Datos!AA892&lt;=AA$1006))),FALSE),OR(ISNUMBER(FIND(";"&amp;UPPER(TRIM(Datos!AA892&amp;""))&amp;"=",AA$1007)),ISNUMBER(FIND(";"&amp;UPPER(TRIM(Datos!AA892&amp;""))&amp;";",AA$1007))),OR(UPPER(TRIM(Datos!AA892&amp;""))="SÍ",UPPER(TRIM(Datos!AA892&amp;""))="SI",UPPER(TRIM(Datos!AA892&amp;""))="NO"),IF(ISNUMBER(Datos!AA892),AND(OR(AA$1005="",Datos!AA892&gt;=AA$1005),OR(AA$1006="",Datos!AA892&lt;=AA$1006)),FALSE),TRUE))))</f>
        <v>0.0</v>
      </c>
      <c r="AB892">
        <f>IF(Datos!AB892="",0,IF(AND(AB$1008&lt;&gt;"",Datos!AB892=AB$1008),0,IF(AB$1004=0,0,1-CHOOSE(AB$1004,IF(ISNUMBER(Datos!AB892),AND(OR(AB$1005="",Datos!AB892&gt;=AB$1005),OR(AB$1006="",Datos!AB892&lt;=AB$1006)),FALSE),IF(ISNUMBER(Datos!AB892),AND(Datos!AB892=INT(Datos!AB892),AND(OR(AB$1005="",Datos!AB892&gt;=AB$1005),OR(AB$1006="",Datos!AB892&lt;=AB$1006))),FALSE),OR(ISNUMBER(FIND(";"&amp;UPPER(TRIM(Datos!AB892&amp;""))&amp;"=",AB$1007)),ISNUMBER(FIND(";"&amp;UPPER(TRIM(Datos!AB892&amp;""))&amp;";",AB$1007))),OR(UPPER(TRIM(Datos!AB892&amp;""))="SÍ",UPPER(TRIM(Datos!AB892&amp;""))="SI",UPPER(TRIM(Datos!AB892&amp;""))="NO"),IF(ISNUMBER(Datos!AB892),AND(OR(AB$1005="",Datos!AB892&gt;=AB$1005),OR(AB$1006="",Datos!AB892&lt;=AB$1006)),FALSE),TRUE))))</f>
        <v>0.0</v>
      </c>
      <c r="AC892">
        <f>IF(Datos!AC892="",0,IF(AND(AC$1008&lt;&gt;"",Datos!AC892=AC$1008),0,IF(AC$1004=0,0,1-CHOOSE(AC$1004,IF(ISNUMBER(Datos!AC892),AND(OR(AC$1005="",Datos!AC892&gt;=AC$1005),OR(AC$1006="",Datos!AC892&lt;=AC$1006)),FALSE),IF(ISNUMBER(Datos!AC892),AND(Datos!AC892=INT(Datos!AC892),AND(OR(AC$1005="",Datos!AC892&gt;=AC$1005),OR(AC$1006="",Datos!AC892&lt;=AC$1006))),FALSE),OR(ISNUMBER(FIND(";"&amp;UPPER(TRIM(Datos!AC892&amp;""))&amp;"=",AC$1007)),ISNUMBER(FIND(";"&amp;UPPER(TRIM(Datos!AC892&amp;""))&amp;";",AC$1007))),OR(UPPER(TRIM(Datos!AC892&amp;""))="SÍ",UPPER(TRIM(Datos!AC892&amp;""))="SI",UPPER(TRIM(Datos!AC892&amp;""))="NO"),IF(ISNUMBER(Datos!AC892),AND(OR(AC$1005="",Datos!AC892&gt;=AC$1005),OR(AC$1006="",Datos!AC892&lt;=AC$1006)),FALSE),TRUE))))</f>
        <v>0.0</v>
      </c>
      <c r="AD892">
        <f>IF(Datos!AD892="",0,IF(AND(AD$1008&lt;&gt;"",Datos!AD892=AD$1008),0,IF(AD$1004=0,0,1-CHOOSE(AD$1004,IF(ISNUMBER(Datos!AD892),AND(OR(AD$1005="",Datos!AD892&gt;=AD$1005),OR(AD$1006="",Datos!AD892&lt;=AD$1006)),FALSE),IF(ISNUMBER(Datos!AD892),AND(Datos!AD892=INT(Datos!AD892),AND(OR(AD$1005="",Datos!AD892&gt;=AD$1005),OR(AD$1006="",Datos!AD892&lt;=AD$1006))),FALSE),OR(ISNUMBER(FIND(";"&amp;UPPER(TRIM(Datos!AD892&amp;""))&amp;"=",AD$1007)),ISNUMBER(FIND(";"&amp;UPPER(TRIM(Datos!AD892&amp;""))&amp;";",AD$1007))),OR(UPPER(TRIM(Datos!AD892&amp;""))="SÍ",UPPER(TRIM(Datos!AD892&amp;""))="SI",UPPER(TRIM(Datos!AD892&amp;""))="NO"),IF(ISNUMBER(Datos!AD892),AND(OR(AD$1005="",Datos!AD892&gt;=AD$1005),OR(AD$1006="",Datos!AD892&lt;=AD$1006)),FALSE),TRUE))))</f>
        <v>0.0</v>
      </c>
      <c r="AE892">
        <f>IF(Datos!AE892="",0,IF(AND(AE$1008&lt;&gt;"",Datos!AE892=AE$1008),0,IF(AE$1004=0,0,1-CHOOSE(AE$1004,IF(ISNUMBER(Datos!AE892),AND(OR(AE$1005="",Datos!AE892&gt;=AE$1005),OR(AE$1006="",Datos!AE892&lt;=AE$1006)),FALSE),IF(ISNUMBER(Datos!AE892),AND(Datos!AE892=INT(Datos!AE892),AND(OR(AE$1005="",Datos!AE892&gt;=AE$1005),OR(AE$1006="",Datos!AE892&lt;=AE$1006))),FALSE),OR(ISNUMBER(FIND(";"&amp;UPPER(TRIM(Datos!AE892&amp;""))&amp;"=",AE$1007)),ISNUMBER(FIND(";"&amp;UPPER(TRIM(Datos!AE892&amp;""))&amp;";",AE$1007))),OR(UPPER(TRIM(Datos!AE892&amp;""))="SÍ",UPPER(TRIM(Datos!AE892&amp;""))="SI",UPPER(TRIM(Datos!AE892&amp;""))="NO"),IF(ISNUMBER(Datos!AE892),AND(OR(AE$1005="",Datos!AE892&gt;=AE$1005),OR(AE$1006="",Datos!AE892&lt;=AE$1006)),FALSE),TRUE))))</f>
        <v>0.0</v>
      </c>
    </row>
    <row r="893" spans="2:31">
      <c r="B893">
        <f>IF(Datos!B893="",0,IF(AND(B$1008&lt;&gt;"",Datos!B893=B$1008),0,IF(B$1004=0,0,1-CHOOSE(B$1004,IF(ISNUMBER(Datos!B893),AND(OR(B$1005="",Datos!B893&gt;=B$1005),OR(B$1006="",Datos!B893&lt;=B$1006)),FALSE),IF(ISNUMBER(Datos!B893),AND(Datos!B893=INT(Datos!B893),AND(OR(B$1005="",Datos!B893&gt;=B$1005),OR(B$1006="",Datos!B893&lt;=B$1006))),FALSE),OR(ISNUMBER(FIND(";"&amp;UPPER(TRIM(Datos!B893&amp;""))&amp;"=",B$1007)),ISNUMBER(FIND(";"&amp;UPPER(TRIM(Datos!B893&amp;""))&amp;";",B$1007))),OR(UPPER(TRIM(Datos!B893&amp;""))="SÍ",UPPER(TRIM(Datos!B893&amp;""))="SI",UPPER(TRIM(Datos!B893&amp;""))="NO"),IF(ISNUMBER(Datos!B893),AND(OR(B$1005="",Datos!B893&gt;=B$1005),OR(B$1006="",Datos!B893&lt;=B$1006)),FALSE),TRUE))))</f>
        <v>0.0</v>
      </c>
      <c r="C893">
        <f>IF(Datos!C893="",0,IF(AND(C$1008&lt;&gt;"",Datos!C893=C$1008),0,IF(C$1004=0,0,1-CHOOSE(C$1004,IF(ISNUMBER(Datos!C893),AND(OR(C$1005="",Datos!C893&gt;=C$1005),OR(C$1006="",Datos!C893&lt;=C$1006)),FALSE),IF(ISNUMBER(Datos!C893),AND(Datos!C893=INT(Datos!C893),AND(OR(C$1005="",Datos!C893&gt;=C$1005),OR(C$1006="",Datos!C893&lt;=C$1006))),FALSE),OR(ISNUMBER(FIND(";"&amp;UPPER(TRIM(Datos!C893&amp;""))&amp;"=",C$1007)),ISNUMBER(FIND(";"&amp;UPPER(TRIM(Datos!C893&amp;""))&amp;";",C$1007))),OR(UPPER(TRIM(Datos!C893&amp;""))="SÍ",UPPER(TRIM(Datos!C893&amp;""))="SI",UPPER(TRIM(Datos!C893&amp;""))="NO"),IF(ISNUMBER(Datos!C893),AND(OR(C$1005="",Datos!C893&gt;=C$1005),OR(C$1006="",Datos!C893&lt;=C$1006)),FALSE),TRUE))))</f>
        <v>0.0</v>
      </c>
      <c r="D893">
        <f>IF(Datos!D893="",0,IF(AND(D$1008&lt;&gt;"",Datos!D893=D$1008),0,IF(D$1004=0,0,1-CHOOSE(D$1004,IF(ISNUMBER(Datos!D893),AND(OR(D$1005="",Datos!D893&gt;=D$1005),OR(D$1006="",Datos!D893&lt;=D$1006)),FALSE),IF(ISNUMBER(Datos!D893),AND(Datos!D893=INT(Datos!D893),AND(OR(D$1005="",Datos!D893&gt;=D$1005),OR(D$1006="",Datos!D893&lt;=D$1006))),FALSE),OR(ISNUMBER(FIND(";"&amp;UPPER(TRIM(Datos!D893&amp;""))&amp;"=",D$1007)),ISNUMBER(FIND(";"&amp;UPPER(TRIM(Datos!D893&amp;""))&amp;";",D$1007))),OR(UPPER(TRIM(Datos!D893&amp;""))="SÍ",UPPER(TRIM(Datos!D893&amp;""))="SI",UPPER(TRIM(Datos!D893&amp;""))="NO"),IF(ISNUMBER(Datos!D893),AND(OR(D$1005="",Datos!D893&gt;=D$1005),OR(D$1006="",Datos!D893&lt;=D$1006)),FALSE),TRUE))))</f>
        <v>0.0</v>
      </c>
      <c r="E893">
        <f>IF(Datos!E893="",0,IF(AND(E$1008&lt;&gt;"",Datos!E893=E$1008),0,IF(E$1004=0,0,1-CHOOSE(E$1004,IF(ISNUMBER(Datos!E893),AND(OR(E$1005="",Datos!E893&gt;=E$1005),OR(E$1006="",Datos!E893&lt;=E$1006)),FALSE),IF(ISNUMBER(Datos!E893),AND(Datos!E893=INT(Datos!E893),AND(OR(E$1005="",Datos!E893&gt;=E$1005),OR(E$1006="",Datos!E893&lt;=E$1006))),FALSE),OR(ISNUMBER(FIND(";"&amp;UPPER(TRIM(Datos!E893&amp;""))&amp;"=",E$1007)),ISNUMBER(FIND(";"&amp;UPPER(TRIM(Datos!E893&amp;""))&amp;";",E$1007))),OR(UPPER(TRIM(Datos!E893&amp;""))="SÍ",UPPER(TRIM(Datos!E893&amp;""))="SI",UPPER(TRIM(Datos!E893&amp;""))="NO"),IF(ISNUMBER(Datos!E893),AND(OR(E$1005="",Datos!E893&gt;=E$1005),OR(E$1006="",Datos!E893&lt;=E$1006)),FALSE),TRUE))))</f>
        <v>0.0</v>
      </c>
      <c r="F893">
        <f>IF(Datos!F893="",0,IF(AND(F$1008&lt;&gt;"",Datos!F893=F$1008),0,IF(F$1004=0,0,1-CHOOSE(F$1004,IF(ISNUMBER(Datos!F893),AND(OR(F$1005="",Datos!F893&gt;=F$1005),OR(F$1006="",Datos!F893&lt;=F$1006)),FALSE),IF(ISNUMBER(Datos!F893),AND(Datos!F893=INT(Datos!F893),AND(OR(F$1005="",Datos!F893&gt;=F$1005),OR(F$1006="",Datos!F893&lt;=F$1006))),FALSE),OR(ISNUMBER(FIND(";"&amp;UPPER(TRIM(Datos!F893&amp;""))&amp;"=",F$1007)),ISNUMBER(FIND(";"&amp;UPPER(TRIM(Datos!F893&amp;""))&amp;";",F$1007))),OR(UPPER(TRIM(Datos!F893&amp;""))="SÍ",UPPER(TRIM(Datos!F893&amp;""))="SI",UPPER(TRIM(Datos!F893&amp;""))="NO"),IF(ISNUMBER(Datos!F893),AND(OR(F$1005="",Datos!F893&gt;=F$1005),OR(F$1006="",Datos!F893&lt;=F$1006)),FALSE),TRUE))))</f>
        <v>0.0</v>
      </c>
      <c r="G893">
        <f>IF(Datos!G893="",0,IF(AND(G$1008&lt;&gt;"",Datos!G893=G$1008),0,IF(G$1004=0,0,1-CHOOSE(G$1004,IF(ISNUMBER(Datos!G893),AND(OR(G$1005="",Datos!G893&gt;=G$1005),OR(G$1006="",Datos!G893&lt;=G$1006)),FALSE),IF(ISNUMBER(Datos!G893),AND(Datos!G893=INT(Datos!G893),AND(OR(G$1005="",Datos!G893&gt;=G$1005),OR(G$1006="",Datos!G893&lt;=G$1006))),FALSE),OR(ISNUMBER(FIND(";"&amp;UPPER(TRIM(Datos!G893&amp;""))&amp;"=",G$1007)),ISNUMBER(FIND(";"&amp;UPPER(TRIM(Datos!G893&amp;""))&amp;";",G$1007))),OR(UPPER(TRIM(Datos!G893&amp;""))="SÍ",UPPER(TRIM(Datos!G893&amp;""))="SI",UPPER(TRIM(Datos!G893&amp;""))="NO"),IF(ISNUMBER(Datos!G893),AND(OR(G$1005="",Datos!G893&gt;=G$1005),OR(G$1006="",Datos!G893&lt;=G$1006)),FALSE),TRUE))))</f>
        <v>0.0</v>
      </c>
      <c r="H893">
        <f>IF(Datos!H893="",0,IF(AND(H$1008&lt;&gt;"",Datos!H893=H$1008),0,IF(H$1004=0,0,1-CHOOSE(H$1004,IF(ISNUMBER(Datos!H893),AND(OR(H$1005="",Datos!H893&gt;=H$1005),OR(H$1006="",Datos!H893&lt;=H$1006)),FALSE),IF(ISNUMBER(Datos!H893),AND(Datos!H893=INT(Datos!H893),AND(OR(H$1005="",Datos!H893&gt;=H$1005),OR(H$1006="",Datos!H893&lt;=H$1006))),FALSE),OR(ISNUMBER(FIND(";"&amp;UPPER(TRIM(Datos!H893&amp;""))&amp;"=",H$1007)),ISNUMBER(FIND(";"&amp;UPPER(TRIM(Datos!H893&amp;""))&amp;";",H$1007))),OR(UPPER(TRIM(Datos!H893&amp;""))="SÍ",UPPER(TRIM(Datos!H893&amp;""))="SI",UPPER(TRIM(Datos!H893&amp;""))="NO"),IF(ISNUMBER(Datos!H893),AND(OR(H$1005="",Datos!H893&gt;=H$1005),OR(H$1006="",Datos!H893&lt;=H$1006)),FALSE),TRUE))))</f>
        <v>0.0</v>
      </c>
      <c r="I893">
        <f>IF(Datos!I893="",0,IF(AND(I$1008&lt;&gt;"",Datos!I893=I$1008),0,IF(I$1004=0,0,1-CHOOSE(I$1004,IF(ISNUMBER(Datos!I893),AND(OR(I$1005="",Datos!I893&gt;=I$1005),OR(I$1006="",Datos!I893&lt;=I$1006)),FALSE),IF(ISNUMBER(Datos!I893),AND(Datos!I893=INT(Datos!I893),AND(OR(I$1005="",Datos!I893&gt;=I$1005),OR(I$1006="",Datos!I893&lt;=I$1006))),FALSE),OR(ISNUMBER(FIND(";"&amp;UPPER(TRIM(Datos!I893&amp;""))&amp;"=",I$1007)),ISNUMBER(FIND(";"&amp;UPPER(TRIM(Datos!I893&amp;""))&amp;";",I$1007))),OR(UPPER(TRIM(Datos!I893&amp;""))="SÍ",UPPER(TRIM(Datos!I893&amp;""))="SI",UPPER(TRIM(Datos!I893&amp;""))="NO"),IF(ISNUMBER(Datos!I893),AND(OR(I$1005="",Datos!I893&gt;=I$1005),OR(I$1006="",Datos!I893&lt;=I$1006)),FALSE),TRUE))))</f>
        <v>0.0</v>
      </c>
      <c r="J893">
        <f>IF(Datos!J893="",0,IF(AND(J$1008&lt;&gt;"",Datos!J893=J$1008),0,IF(J$1004=0,0,1-CHOOSE(J$1004,IF(ISNUMBER(Datos!J893),AND(OR(J$1005="",Datos!J893&gt;=J$1005),OR(J$1006="",Datos!J893&lt;=J$1006)),FALSE),IF(ISNUMBER(Datos!J893),AND(Datos!J893=INT(Datos!J893),AND(OR(J$1005="",Datos!J893&gt;=J$1005),OR(J$1006="",Datos!J893&lt;=J$1006))),FALSE),OR(ISNUMBER(FIND(";"&amp;UPPER(TRIM(Datos!J893&amp;""))&amp;"=",J$1007)),ISNUMBER(FIND(";"&amp;UPPER(TRIM(Datos!J893&amp;""))&amp;";",J$1007))),OR(UPPER(TRIM(Datos!J893&amp;""))="SÍ",UPPER(TRIM(Datos!J893&amp;""))="SI",UPPER(TRIM(Datos!J893&amp;""))="NO"),IF(ISNUMBER(Datos!J893),AND(OR(J$1005="",Datos!J893&gt;=J$1005),OR(J$1006="",Datos!J893&lt;=J$1006)),FALSE),TRUE))))</f>
        <v>0.0</v>
      </c>
      <c r="K893">
        <f>IF(Datos!K893="",0,IF(AND(K$1008&lt;&gt;"",Datos!K893=K$1008),0,IF(K$1004=0,0,1-CHOOSE(K$1004,IF(ISNUMBER(Datos!K893),AND(OR(K$1005="",Datos!K893&gt;=K$1005),OR(K$1006="",Datos!K893&lt;=K$1006)),FALSE),IF(ISNUMBER(Datos!K893),AND(Datos!K893=INT(Datos!K893),AND(OR(K$1005="",Datos!K893&gt;=K$1005),OR(K$1006="",Datos!K893&lt;=K$1006))),FALSE),OR(ISNUMBER(FIND(";"&amp;UPPER(TRIM(Datos!K893&amp;""))&amp;"=",K$1007)),ISNUMBER(FIND(";"&amp;UPPER(TRIM(Datos!K893&amp;""))&amp;";",K$1007))),OR(UPPER(TRIM(Datos!K893&amp;""))="SÍ",UPPER(TRIM(Datos!K893&amp;""))="SI",UPPER(TRIM(Datos!K893&amp;""))="NO"),IF(ISNUMBER(Datos!K893),AND(OR(K$1005="",Datos!K893&gt;=K$1005),OR(K$1006="",Datos!K893&lt;=K$1006)),FALSE),TRUE))))</f>
        <v>0.0</v>
      </c>
      <c r="L893">
        <f>IF(Datos!L893="",0,IF(AND(L$1008&lt;&gt;"",Datos!L893=L$1008),0,IF(L$1004=0,0,1-CHOOSE(L$1004,IF(ISNUMBER(Datos!L893),AND(OR(L$1005="",Datos!L893&gt;=L$1005),OR(L$1006="",Datos!L893&lt;=L$1006)),FALSE),IF(ISNUMBER(Datos!L893),AND(Datos!L893=INT(Datos!L893),AND(OR(L$1005="",Datos!L893&gt;=L$1005),OR(L$1006="",Datos!L893&lt;=L$1006))),FALSE),OR(ISNUMBER(FIND(";"&amp;UPPER(TRIM(Datos!L893&amp;""))&amp;"=",L$1007)),ISNUMBER(FIND(";"&amp;UPPER(TRIM(Datos!L893&amp;""))&amp;";",L$1007))),OR(UPPER(TRIM(Datos!L893&amp;""))="SÍ",UPPER(TRIM(Datos!L893&amp;""))="SI",UPPER(TRIM(Datos!L893&amp;""))="NO"),IF(ISNUMBER(Datos!L893),AND(OR(L$1005="",Datos!L893&gt;=L$1005),OR(L$1006="",Datos!L893&lt;=L$1006)),FALSE),TRUE))))</f>
        <v>0.0</v>
      </c>
      <c r="M893">
        <f>IF(Datos!M893="",0,IF(AND(M$1008&lt;&gt;"",Datos!M893=M$1008),0,IF(M$1004=0,0,1-CHOOSE(M$1004,IF(ISNUMBER(Datos!M893),AND(OR(M$1005="",Datos!M893&gt;=M$1005),OR(M$1006="",Datos!M893&lt;=M$1006)),FALSE),IF(ISNUMBER(Datos!M893),AND(Datos!M893=INT(Datos!M893),AND(OR(M$1005="",Datos!M893&gt;=M$1005),OR(M$1006="",Datos!M893&lt;=M$1006))),FALSE),OR(ISNUMBER(FIND(";"&amp;UPPER(TRIM(Datos!M893&amp;""))&amp;"=",M$1007)),ISNUMBER(FIND(";"&amp;UPPER(TRIM(Datos!M893&amp;""))&amp;";",M$1007))),OR(UPPER(TRIM(Datos!M893&amp;""))="SÍ",UPPER(TRIM(Datos!M893&amp;""))="SI",UPPER(TRIM(Datos!M893&amp;""))="NO"),IF(ISNUMBER(Datos!M893),AND(OR(M$1005="",Datos!M893&gt;=M$1005),OR(M$1006="",Datos!M893&lt;=M$1006)),FALSE),TRUE))))</f>
        <v>0.0</v>
      </c>
      <c r="N893">
        <f>IF(Datos!N893="",0,IF(AND(N$1008&lt;&gt;"",Datos!N893=N$1008),0,IF(N$1004=0,0,1-CHOOSE(N$1004,IF(ISNUMBER(Datos!N893),AND(OR(N$1005="",Datos!N893&gt;=N$1005),OR(N$1006="",Datos!N893&lt;=N$1006)),FALSE),IF(ISNUMBER(Datos!N893),AND(Datos!N893=INT(Datos!N893),AND(OR(N$1005="",Datos!N893&gt;=N$1005),OR(N$1006="",Datos!N893&lt;=N$1006))),FALSE),OR(ISNUMBER(FIND(";"&amp;UPPER(TRIM(Datos!N893&amp;""))&amp;"=",N$1007)),ISNUMBER(FIND(";"&amp;UPPER(TRIM(Datos!N893&amp;""))&amp;";",N$1007))),OR(UPPER(TRIM(Datos!N893&amp;""))="SÍ",UPPER(TRIM(Datos!N893&amp;""))="SI",UPPER(TRIM(Datos!N893&amp;""))="NO"),IF(ISNUMBER(Datos!N893),AND(OR(N$1005="",Datos!N893&gt;=N$1005),OR(N$1006="",Datos!N893&lt;=N$1006)),FALSE),TRUE))))</f>
        <v>0.0</v>
      </c>
      <c r="O893">
        <f>IF(Datos!O893="",0,IF(AND(O$1008&lt;&gt;"",Datos!O893=O$1008),0,IF(O$1004=0,0,1-CHOOSE(O$1004,IF(ISNUMBER(Datos!O893),AND(OR(O$1005="",Datos!O893&gt;=O$1005),OR(O$1006="",Datos!O893&lt;=O$1006)),FALSE),IF(ISNUMBER(Datos!O893),AND(Datos!O893=INT(Datos!O893),AND(OR(O$1005="",Datos!O893&gt;=O$1005),OR(O$1006="",Datos!O893&lt;=O$1006))),FALSE),OR(ISNUMBER(FIND(";"&amp;UPPER(TRIM(Datos!O893&amp;""))&amp;"=",O$1007)),ISNUMBER(FIND(";"&amp;UPPER(TRIM(Datos!O893&amp;""))&amp;";",O$1007))),OR(UPPER(TRIM(Datos!O893&amp;""))="SÍ",UPPER(TRIM(Datos!O893&amp;""))="SI",UPPER(TRIM(Datos!O893&amp;""))="NO"),IF(ISNUMBER(Datos!O893),AND(OR(O$1005="",Datos!O893&gt;=O$1005),OR(O$1006="",Datos!O893&lt;=O$1006)),FALSE),TRUE))))</f>
        <v>0.0</v>
      </c>
      <c r="P893">
        <f>IF(Datos!P893="",0,IF(AND(P$1008&lt;&gt;"",Datos!P893=P$1008),0,IF(P$1004=0,0,1-CHOOSE(P$1004,IF(ISNUMBER(Datos!P893),AND(OR(P$1005="",Datos!P893&gt;=P$1005),OR(P$1006="",Datos!P893&lt;=P$1006)),FALSE),IF(ISNUMBER(Datos!P893),AND(Datos!P893=INT(Datos!P893),AND(OR(P$1005="",Datos!P893&gt;=P$1005),OR(P$1006="",Datos!P893&lt;=P$1006))),FALSE),OR(ISNUMBER(FIND(";"&amp;UPPER(TRIM(Datos!P893&amp;""))&amp;"=",P$1007)),ISNUMBER(FIND(";"&amp;UPPER(TRIM(Datos!P893&amp;""))&amp;";",P$1007))),OR(UPPER(TRIM(Datos!P893&amp;""))="SÍ",UPPER(TRIM(Datos!P893&amp;""))="SI",UPPER(TRIM(Datos!P893&amp;""))="NO"),IF(ISNUMBER(Datos!P893),AND(OR(P$1005="",Datos!P893&gt;=P$1005),OR(P$1006="",Datos!P893&lt;=P$1006)),FALSE),TRUE))))</f>
        <v>0.0</v>
      </c>
      <c r="Q893">
        <f>IF(Datos!Q893="",0,IF(AND(Q$1008&lt;&gt;"",Datos!Q893=Q$1008),0,IF(Q$1004=0,0,1-CHOOSE(Q$1004,IF(ISNUMBER(Datos!Q893),AND(OR(Q$1005="",Datos!Q893&gt;=Q$1005),OR(Q$1006="",Datos!Q893&lt;=Q$1006)),FALSE),IF(ISNUMBER(Datos!Q893),AND(Datos!Q893=INT(Datos!Q893),AND(OR(Q$1005="",Datos!Q893&gt;=Q$1005),OR(Q$1006="",Datos!Q893&lt;=Q$1006))),FALSE),OR(ISNUMBER(FIND(";"&amp;UPPER(TRIM(Datos!Q893&amp;""))&amp;"=",Q$1007)),ISNUMBER(FIND(";"&amp;UPPER(TRIM(Datos!Q893&amp;""))&amp;";",Q$1007))),OR(UPPER(TRIM(Datos!Q893&amp;""))="SÍ",UPPER(TRIM(Datos!Q893&amp;""))="SI",UPPER(TRIM(Datos!Q893&amp;""))="NO"),IF(ISNUMBER(Datos!Q893),AND(OR(Q$1005="",Datos!Q893&gt;=Q$1005),OR(Q$1006="",Datos!Q893&lt;=Q$1006)),FALSE),TRUE))))</f>
        <v>0.0</v>
      </c>
      <c r="R893">
        <f>IF(Datos!R893="",0,IF(AND(R$1008&lt;&gt;"",Datos!R893=R$1008),0,IF(R$1004=0,0,1-CHOOSE(R$1004,IF(ISNUMBER(Datos!R893),AND(OR(R$1005="",Datos!R893&gt;=R$1005),OR(R$1006="",Datos!R893&lt;=R$1006)),FALSE),IF(ISNUMBER(Datos!R893),AND(Datos!R893=INT(Datos!R893),AND(OR(R$1005="",Datos!R893&gt;=R$1005),OR(R$1006="",Datos!R893&lt;=R$1006))),FALSE),OR(ISNUMBER(FIND(";"&amp;UPPER(TRIM(Datos!R893&amp;""))&amp;"=",R$1007)),ISNUMBER(FIND(";"&amp;UPPER(TRIM(Datos!R893&amp;""))&amp;";",R$1007))),OR(UPPER(TRIM(Datos!R893&amp;""))="SÍ",UPPER(TRIM(Datos!R893&amp;""))="SI",UPPER(TRIM(Datos!R893&amp;""))="NO"),IF(ISNUMBER(Datos!R893),AND(OR(R$1005="",Datos!R893&gt;=R$1005),OR(R$1006="",Datos!R893&lt;=R$1006)),FALSE),TRUE))))</f>
        <v>0.0</v>
      </c>
      <c r="S893">
        <f>IF(Datos!S893="",0,IF(AND(S$1008&lt;&gt;"",Datos!S893=S$1008),0,IF(S$1004=0,0,1-CHOOSE(S$1004,IF(ISNUMBER(Datos!S893),AND(OR(S$1005="",Datos!S893&gt;=S$1005),OR(S$1006="",Datos!S893&lt;=S$1006)),FALSE),IF(ISNUMBER(Datos!S893),AND(Datos!S893=INT(Datos!S893),AND(OR(S$1005="",Datos!S893&gt;=S$1005),OR(S$1006="",Datos!S893&lt;=S$1006))),FALSE),OR(ISNUMBER(FIND(";"&amp;UPPER(TRIM(Datos!S893&amp;""))&amp;"=",S$1007)),ISNUMBER(FIND(";"&amp;UPPER(TRIM(Datos!S893&amp;""))&amp;";",S$1007))),OR(UPPER(TRIM(Datos!S893&amp;""))="SÍ",UPPER(TRIM(Datos!S893&amp;""))="SI",UPPER(TRIM(Datos!S893&amp;""))="NO"),IF(ISNUMBER(Datos!S893),AND(OR(S$1005="",Datos!S893&gt;=S$1005),OR(S$1006="",Datos!S893&lt;=S$1006)),FALSE),TRUE))))</f>
        <v>0.0</v>
      </c>
      <c r="T893">
        <f>IF(Datos!T893="",0,IF(AND(T$1008&lt;&gt;"",Datos!T893=T$1008),0,IF(T$1004=0,0,1-CHOOSE(T$1004,IF(ISNUMBER(Datos!T893),AND(OR(T$1005="",Datos!T893&gt;=T$1005),OR(T$1006="",Datos!T893&lt;=T$1006)),FALSE),IF(ISNUMBER(Datos!T893),AND(Datos!T893=INT(Datos!T893),AND(OR(T$1005="",Datos!T893&gt;=T$1005),OR(T$1006="",Datos!T893&lt;=T$1006))),FALSE),OR(ISNUMBER(FIND(";"&amp;UPPER(TRIM(Datos!T893&amp;""))&amp;"=",T$1007)),ISNUMBER(FIND(";"&amp;UPPER(TRIM(Datos!T893&amp;""))&amp;";",T$1007))),OR(UPPER(TRIM(Datos!T893&amp;""))="SÍ",UPPER(TRIM(Datos!T893&amp;""))="SI",UPPER(TRIM(Datos!T893&amp;""))="NO"),IF(ISNUMBER(Datos!T893),AND(OR(T$1005="",Datos!T893&gt;=T$1005),OR(T$1006="",Datos!T893&lt;=T$1006)),FALSE),TRUE))))</f>
        <v>0.0</v>
      </c>
      <c r="U893">
        <f>IF(Datos!U893="",0,IF(AND(U$1008&lt;&gt;"",Datos!U893=U$1008),0,IF(U$1004=0,0,1-CHOOSE(U$1004,IF(ISNUMBER(Datos!U893),AND(OR(U$1005="",Datos!U893&gt;=U$1005),OR(U$1006="",Datos!U893&lt;=U$1006)),FALSE),IF(ISNUMBER(Datos!U893),AND(Datos!U893=INT(Datos!U893),AND(OR(U$1005="",Datos!U893&gt;=U$1005),OR(U$1006="",Datos!U893&lt;=U$1006))),FALSE),OR(ISNUMBER(FIND(";"&amp;UPPER(TRIM(Datos!U893&amp;""))&amp;"=",U$1007)),ISNUMBER(FIND(";"&amp;UPPER(TRIM(Datos!U893&amp;""))&amp;";",U$1007))),OR(UPPER(TRIM(Datos!U893&amp;""))="SÍ",UPPER(TRIM(Datos!U893&amp;""))="SI",UPPER(TRIM(Datos!U893&amp;""))="NO"),IF(ISNUMBER(Datos!U893),AND(OR(U$1005="",Datos!U893&gt;=U$1005),OR(U$1006="",Datos!U893&lt;=U$1006)),FALSE),TRUE))))</f>
        <v>0.0</v>
      </c>
      <c r="V893">
        <f>IF(Datos!V893="",0,IF(AND(V$1008&lt;&gt;"",Datos!V893=V$1008),0,IF(V$1004=0,0,1-CHOOSE(V$1004,IF(ISNUMBER(Datos!V893),AND(OR(V$1005="",Datos!V893&gt;=V$1005),OR(V$1006="",Datos!V893&lt;=V$1006)),FALSE),IF(ISNUMBER(Datos!V893),AND(Datos!V893=INT(Datos!V893),AND(OR(V$1005="",Datos!V893&gt;=V$1005),OR(V$1006="",Datos!V893&lt;=V$1006))),FALSE),OR(ISNUMBER(FIND(";"&amp;UPPER(TRIM(Datos!V893&amp;""))&amp;"=",V$1007)),ISNUMBER(FIND(";"&amp;UPPER(TRIM(Datos!V893&amp;""))&amp;";",V$1007))),OR(UPPER(TRIM(Datos!V893&amp;""))="SÍ",UPPER(TRIM(Datos!V893&amp;""))="SI",UPPER(TRIM(Datos!V893&amp;""))="NO"),IF(ISNUMBER(Datos!V893),AND(OR(V$1005="",Datos!V893&gt;=V$1005),OR(V$1006="",Datos!V893&lt;=V$1006)),FALSE),TRUE))))</f>
        <v>0.0</v>
      </c>
      <c r="W893">
        <f>IF(Datos!W893="",0,IF(AND(W$1008&lt;&gt;"",Datos!W893=W$1008),0,IF(W$1004=0,0,1-CHOOSE(W$1004,IF(ISNUMBER(Datos!W893),AND(OR(W$1005="",Datos!W893&gt;=W$1005),OR(W$1006="",Datos!W893&lt;=W$1006)),FALSE),IF(ISNUMBER(Datos!W893),AND(Datos!W893=INT(Datos!W893),AND(OR(W$1005="",Datos!W893&gt;=W$1005),OR(W$1006="",Datos!W893&lt;=W$1006))),FALSE),OR(ISNUMBER(FIND(";"&amp;UPPER(TRIM(Datos!W893&amp;""))&amp;"=",W$1007)),ISNUMBER(FIND(";"&amp;UPPER(TRIM(Datos!W893&amp;""))&amp;";",W$1007))),OR(UPPER(TRIM(Datos!W893&amp;""))="SÍ",UPPER(TRIM(Datos!W893&amp;""))="SI",UPPER(TRIM(Datos!W893&amp;""))="NO"),IF(ISNUMBER(Datos!W893),AND(OR(W$1005="",Datos!W893&gt;=W$1005),OR(W$1006="",Datos!W893&lt;=W$1006)),FALSE),TRUE))))</f>
        <v>0.0</v>
      </c>
      <c r="X893">
        <f>IF(Datos!X893="",0,IF(AND(X$1008&lt;&gt;"",Datos!X893=X$1008),0,IF(X$1004=0,0,1-CHOOSE(X$1004,IF(ISNUMBER(Datos!X893),AND(OR(X$1005="",Datos!X893&gt;=X$1005),OR(X$1006="",Datos!X893&lt;=X$1006)),FALSE),IF(ISNUMBER(Datos!X893),AND(Datos!X893=INT(Datos!X893),AND(OR(X$1005="",Datos!X893&gt;=X$1005),OR(X$1006="",Datos!X893&lt;=X$1006))),FALSE),OR(ISNUMBER(FIND(";"&amp;UPPER(TRIM(Datos!X893&amp;""))&amp;"=",X$1007)),ISNUMBER(FIND(";"&amp;UPPER(TRIM(Datos!X893&amp;""))&amp;";",X$1007))),OR(UPPER(TRIM(Datos!X893&amp;""))="SÍ",UPPER(TRIM(Datos!X893&amp;""))="SI",UPPER(TRIM(Datos!X893&amp;""))="NO"),IF(ISNUMBER(Datos!X893),AND(OR(X$1005="",Datos!X893&gt;=X$1005),OR(X$1006="",Datos!X893&lt;=X$1006)),FALSE),TRUE))))</f>
        <v>0.0</v>
      </c>
      <c r="Y893">
        <f>IF(Datos!Y893="",0,IF(AND(Y$1008&lt;&gt;"",Datos!Y893=Y$1008),0,IF(Y$1004=0,0,1-CHOOSE(Y$1004,IF(ISNUMBER(Datos!Y893),AND(OR(Y$1005="",Datos!Y893&gt;=Y$1005),OR(Y$1006="",Datos!Y893&lt;=Y$1006)),FALSE),IF(ISNUMBER(Datos!Y893),AND(Datos!Y893=INT(Datos!Y893),AND(OR(Y$1005="",Datos!Y893&gt;=Y$1005),OR(Y$1006="",Datos!Y893&lt;=Y$1006))),FALSE),OR(ISNUMBER(FIND(";"&amp;UPPER(TRIM(Datos!Y893&amp;""))&amp;"=",Y$1007)),ISNUMBER(FIND(";"&amp;UPPER(TRIM(Datos!Y893&amp;""))&amp;";",Y$1007))),OR(UPPER(TRIM(Datos!Y893&amp;""))="SÍ",UPPER(TRIM(Datos!Y893&amp;""))="SI",UPPER(TRIM(Datos!Y893&amp;""))="NO"),IF(ISNUMBER(Datos!Y893),AND(OR(Y$1005="",Datos!Y893&gt;=Y$1005),OR(Y$1006="",Datos!Y893&lt;=Y$1006)),FALSE),TRUE))))</f>
        <v>0.0</v>
      </c>
      <c r="Z893">
        <f>IF(Datos!Z893="",0,IF(AND(Z$1008&lt;&gt;"",Datos!Z893=Z$1008),0,IF(Z$1004=0,0,1-CHOOSE(Z$1004,IF(ISNUMBER(Datos!Z893),AND(OR(Z$1005="",Datos!Z893&gt;=Z$1005),OR(Z$1006="",Datos!Z893&lt;=Z$1006)),FALSE),IF(ISNUMBER(Datos!Z893),AND(Datos!Z893=INT(Datos!Z893),AND(OR(Z$1005="",Datos!Z893&gt;=Z$1005),OR(Z$1006="",Datos!Z893&lt;=Z$1006))),FALSE),OR(ISNUMBER(FIND(";"&amp;UPPER(TRIM(Datos!Z893&amp;""))&amp;"=",Z$1007)),ISNUMBER(FIND(";"&amp;UPPER(TRIM(Datos!Z893&amp;""))&amp;";",Z$1007))),OR(UPPER(TRIM(Datos!Z893&amp;""))="SÍ",UPPER(TRIM(Datos!Z893&amp;""))="SI",UPPER(TRIM(Datos!Z893&amp;""))="NO"),IF(ISNUMBER(Datos!Z893),AND(OR(Z$1005="",Datos!Z893&gt;=Z$1005),OR(Z$1006="",Datos!Z893&lt;=Z$1006)),FALSE),TRUE))))</f>
        <v>0.0</v>
      </c>
      <c r="AA893">
        <f>IF(Datos!AA893="",0,IF(AND(AA$1008&lt;&gt;"",Datos!AA893=AA$1008),0,IF(AA$1004=0,0,1-CHOOSE(AA$1004,IF(ISNUMBER(Datos!AA893),AND(OR(AA$1005="",Datos!AA893&gt;=AA$1005),OR(AA$1006="",Datos!AA893&lt;=AA$1006)),FALSE),IF(ISNUMBER(Datos!AA893),AND(Datos!AA893=INT(Datos!AA893),AND(OR(AA$1005="",Datos!AA893&gt;=AA$1005),OR(AA$1006="",Datos!AA893&lt;=AA$1006))),FALSE),OR(ISNUMBER(FIND(";"&amp;UPPER(TRIM(Datos!AA893&amp;""))&amp;"=",AA$1007)),ISNUMBER(FIND(";"&amp;UPPER(TRIM(Datos!AA893&amp;""))&amp;";",AA$1007))),OR(UPPER(TRIM(Datos!AA893&amp;""))="SÍ",UPPER(TRIM(Datos!AA893&amp;""))="SI",UPPER(TRIM(Datos!AA893&amp;""))="NO"),IF(ISNUMBER(Datos!AA893),AND(OR(AA$1005="",Datos!AA893&gt;=AA$1005),OR(AA$1006="",Datos!AA893&lt;=AA$1006)),FALSE),TRUE))))</f>
        <v>0.0</v>
      </c>
      <c r="AB893">
        <f>IF(Datos!AB893="",0,IF(AND(AB$1008&lt;&gt;"",Datos!AB893=AB$1008),0,IF(AB$1004=0,0,1-CHOOSE(AB$1004,IF(ISNUMBER(Datos!AB893),AND(OR(AB$1005="",Datos!AB893&gt;=AB$1005),OR(AB$1006="",Datos!AB893&lt;=AB$1006)),FALSE),IF(ISNUMBER(Datos!AB893),AND(Datos!AB893=INT(Datos!AB893),AND(OR(AB$1005="",Datos!AB893&gt;=AB$1005),OR(AB$1006="",Datos!AB893&lt;=AB$1006))),FALSE),OR(ISNUMBER(FIND(";"&amp;UPPER(TRIM(Datos!AB893&amp;""))&amp;"=",AB$1007)),ISNUMBER(FIND(";"&amp;UPPER(TRIM(Datos!AB893&amp;""))&amp;";",AB$1007))),OR(UPPER(TRIM(Datos!AB893&amp;""))="SÍ",UPPER(TRIM(Datos!AB893&amp;""))="SI",UPPER(TRIM(Datos!AB893&amp;""))="NO"),IF(ISNUMBER(Datos!AB893),AND(OR(AB$1005="",Datos!AB893&gt;=AB$1005),OR(AB$1006="",Datos!AB893&lt;=AB$1006)),FALSE),TRUE))))</f>
        <v>0.0</v>
      </c>
      <c r="AC893">
        <f>IF(Datos!AC893="",0,IF(AND(AC$1008&lt;&gt;"",Datos!AC893=AC$1008),0,IF(AC$1004=0,0,1-CHOOSE(AC$1004,IF(ISNUMBER(Datos!AC893),AND(OR(AC$1005="",Datos!AC893&gt;=AC$1005),OR(AC$1006="",Datos!AC893&lt;=AC$1006)),FALSE),IF(ISNUMBER(Datos!AC893),AND(Datos!AC893=INT(Datos!AC893),AND(OR(AC$1005="",Datos!AC893&gt;=AC$1005),OR(AC$1006="",Datos!AC893&lt;=AC$1006))),FALSE),OR(ISNUMBER(FIND(";"&amp;UPPER(TRIM(Datos!AC893&amp;""))&amp;"=",AC$1007)),ISNUMBER(FIND(";"&amp;UPPER(TRIM(Datos!AC893&amp;""))&amp;";",AC$1007))),OR(UPPER(TRIM(Datos!AC893&amp;""))="SÍ",UPPER(TRIM(Datos!AC893&amp;""))="SI",UPPER(TRIM(Datos!AC893&amp;""))="NO"),IF(ISNUMBER(Datos!AC893),AND(OR(AC$1005="",Datos!AC893&gt;=AC$1005),OR(AC$1006="",Datos!AC893&lt;=AC$1006)),FALSE),TRUE))))</f>
        <v>0.0</v>
      </c>
      <c r="AD893">
        <f>IF(Datos!AD893="",0,IF(AND(AD$1008&lt;&gt;"",Datos!AD893=AD$1008),0,IF(AD$1004=0,0,1-CHOOSE(AD$1004,IF(ISNUMBER(Datos!AD893),AND(OR(AD$1005="",Datos!AD893&gt;=AD$1005),OR(AD$1006="",Datos!AD893&lt;=AD$1006)),FALSE),IF(ISNUMBER(Datos!AD893),AND(Datos!AD893=INT(Datos!AD893),AND(OR(AD$1005="",Datos!AD893&gt;=AD$1005),OR(AD$1006="",Datos!AD893&lt;=AD$1006))),FALSE),OR(ISNUMBER(FIND(";"&amp;UPPER(TRIM(Datos!AD893&amp;""))&amp;"=",AD$1007)),ISNUMBER(FIND(";"&amp;UPPER(TRIM(Datos!AD893&amp;""))&amp;";",AD$1007))),OR(UPPER(TRIM(Datos!AD893&amp;""))="SÍ",UPPER(TRIM(Datos!AD893&amp;""))="SI",UPPER(TRIM(Datos!AD893&amp;""))="NO"),IF(ISNUMBER(Datos!AD893),AND(OR(AD$1005="",Datos!AD893&gt;=AD$1005),OR(AD$1006="",Datos!AD893&lt;=AD$1006)),FALSE),TRUE))))</f>
        <v>0.0</v>
      </c>
      <c r="AE893">
        <f>IF(Datos!AE893="",0,IF(AND(AE$1008&lt;&gt;"",Datos!AE893=AE$1008),0,IF(AE$1004=0,0,1-CHOOSE(AE$1004,IF(ISNUMBER(Datos!AE893),AND(OR(AE$1005="",Datos!AE893&gt;=AE$1005),OR(AE$1006="",Datos!AE893&lt;=AE$1006)),FALSE),IF(ISNUMBER(Datos!AE893),AND(Datos!AE893=INT(Datos!AE893),AND(OR(AE$1005="",Datos!AE893&gt;=AE$1005),OR(AE$1006="",Datos!AE893&lt;=AE$1006))),FALSE),OR(ISNUMBER(FIND(";"&amp;UPPER(TRIM(Datos!AE893&amp;""))&amp;"=",AE$1007)),ISNUMBER(FIND(";"&amp;UPPER(TRIM(Datos!AE893&amp;""))&amp;";",AE$1007))),OR(UPPER(TRIM(Datos!AE893&amp;""))="SÍ",UPPER(TRIM(Datos!AE893&amp;""))="SI",UPPER(TRIM(Datos!AE893&amp;""))="NO"),IF(ISNUMBER(Datos!AE893),AND(OR(AE$1005="",Datos!AE893&gt;=AE$1005),OR(AE$1006="",Datos!AE893&lt;=AE$1006)),FALSE),TRUE))))</f>
        <v>0.0</v>
      </c>
    </row>
    <row r="894" spans="2:31">
      <c r="B894">
        <f>IF(Datos!B894="",0,IF(AND(B$1008&lt;&gt;"",Datos!B894=B$1008),0,IF(B$1004=0,0,1-CHOOSE(B$1004,IF(ISNUMBER(Datos!B894),AND(OR(B$1005="",Datos!B894&gt;=B$1005),OR(B$1006="",Datos!B894&lt;=B$1006)),FALSE),IF(ISNUMBER(Datos!B894),AND(Datos!B894=INT(Datos!B894),AND(OR(B$1005="",Datos!B894&gt;=B$1005),OR(B$1006="",Datos!B894&lt;=B$1006))),FALSE),OR(ISNUMBER(FIND(";"&amp;UPPER(TRIM(Datos!B894&amp;""))&amp;"=",B$1007)),ISNUMBER(FIND(";"&amp;UPPER(TRIM(Datos!B894&amp;""))&amp;";",B$1007))),OR(UPPER(TRIM(Datos!B894&amp;""))="SÍ",UPPER(TRIM(Datos!B894&amp;""))="SI",UPPER(TRIM(Datos!B894&amp;""))="NO"),IF(ISNUMBER(Datos!B894),AND(OR(B$1005="",Datos!B894&gt;=B$1005),OR(B$1006="",Datos!B894&lt;=B$1006)),FALSE),TRUE))))</f>
        <v>0.0</v>
      </c>
      <c r="C894">
        <f>IF(Datos!C894="",0,IF(AND(C$1008&lt;&gt;"",Datos!C894=C$1008),0,IF(C$1004=0,0,1-CHOOSE(C$1004,IF(ISNUMBER(Datos!C894),AND(OR(C$1005="",Datos!C894&gt;=C$1005),OR(C$1006="",Datos!C894&lt;=C$1006)),FALSE),IF(ISNUMBER(Datos!C894),AND(Datos!C894=INT(Datos!C894),AND(OR(C$1005="",Datos!C894&gt;=C$1005),OR(C$1006="",Datos!C894&lt;=C$1006))),FALSE),OR(ISNUMBER(FIND(";"&amp;UPPER(TRIM(Datos!C894&amp;""))&amp;"=",C$1007)),ISNUMBER(FIND(";"&amp;UPPER(TRIM(Datos!C894&amp;""))&amp;";",C$1007))),OR(UPPER(TRIM(Datos!C894&amp;""))="SÍ",UPPER(TRIM(Datos!C894&amp;""))="SI",UPPER(TRIM(Datos!C894&amp;""))="NO"),IF(ISNUMBER(Datos!C894),AND(OR(C$1005="",Datos!C894&gt;=C$1005),OR(C$1006="",Datos!C894&lt;=C$1006)),FALSE),TRUE))))</f>
        <v>0.0</v>
      </c>
      <c r="D894">
        <f>IF(Datos!D894="",0,IF(AND(D$1008&lt;&gt;"",Datos!D894=D$1008),0,IF(D$1004=0,0,1-CHOOSE(D$1004,IF(ISNUMBER(Datos!D894),AND(OR(D$1005="",Datos!D894&gt;=D$1005),OR(D$1006="",Datos!D894&lt;=D$1006)),FALSE),IF(ISNUMBER(Datos!D894),AND(Datos!D894=INT(Datos!D894),AND(OR(D$1005="",Datos!D894&gt;=D$1005),OR(D$1006="",Datos!D894&lt;=D$1006))),FALSE),OR(ISNUMBER(FIND(";"&amp;UPPER(TRIM(Datos!D894&amp;""))&amp;"=",D$1007)),ISNUMBER(FIND(";"&amp;UPPER(TRIM(Datos!D894&amp;""))&amp;";",D$1007))),OR(UPPER(TRIM(Datos!D894&amp;""))="SÍ",UPPER(TRIM(Datos!D894&amp;""))="SI",UPPER(TRIM(Datos!D894&amp;""))="NO"),IF(ISNUMBER(Datos!D894),AND(OR(D$1005="",Datos!D894&gt;=D$1005),OR(D$1006="",Datos!D894&lt;=D$1006)),FALSE),TRUE))))</f>
        <v>0.0</v>
      </c>
      <c r="E894">
        <f>IF(Datos!E894="",0,IF(AND(E$1008&lt;&gt;"",Datos!E894=E$1008),0,IF(E$1004=0,0,1-CHOOSE(E$1004,IF(ISNUMBER(Datos!E894),AND(OR(E$1005="",Datos!E894&gt;=E$1005),OR(E$1006="",Datos!E894&lt;=E$1006)),FALSE),IF(ISNUMBER(Datos!E894),AND(Datos!E894=INT(Datos!E894),AND(OR(E$1005="",Datos!E894&gt;=E$1005),OR(E$1006="",Datos!E894&lt;=E$1006))),FALSE),OR(ISNUMBER(FIND(";"&amp;UPPER(TRIM(Datos!E894&amp;""))&amp;"=",E$1007)),ISNUMBER(FIND(";"&amp;UPPER(TRIM(Datos!E894&amp;""))&amp;";",E$1007))),OR(UPPER(TRIM(Datos!E894&amp;""))="SÍ",UPPER(TRIM(Datos!E894&amp;""))="SI",UPPER(TRIM(Datos!E894&amp;""))="NO"),IF(ISNUMBER(Datos!E894),AND(OR(E$1005="",Datos!E894&gt;=E$1005),OR(E$1006="",Datos!E894&lt;=E$1006)),FALSE),TRUE))))</f>
        <v>0.0</v>
      </c>
      <c r="F894">
        <f>IF(Datos!F894="",0,IF(AND(F$1008&lt;&gt;"",Datos!F894=F$1008),0,IF(F$1004=0,0,1-CHOOSE(F$1004,IF(ISNUMBER(Datos!F894),AND(OR(F$1005="",Datos!F894&gt;=F$1005),OR(F$1006="",Datos!F894&lt;=F$1006)),FALSE),IF(ISNUMBER(Datos!F894),AND(Datos!F894=INT(Datos!F894),AND(OR(F$1005="",Datos!F894&gt;=F$1005),OR(F$1006="",Datos!F894&lt;=F$1006))),FALSE),OR(ISNUMBER(FIND(";"&amp;UPPER(TRIM(Datos!F894&amp;""))&amp;"=",F$1007)),ISNUMBER(FIND(";"&amp;UPPER(TRIM(Datos!F894&amp;""))&amp;";",F$1007))),OR(UPPER(TRIM(Datos!F894&amp;""))="SÍ",UPPER(TRIM(Datos!F894&amp;""))="SI",UPPER(TRIM(Datos!F894&amp;""))="NO"),IF(ISNUMBER(Datos!F894),AND(OR(F$1005="",Datos!F894&gt;=F$1005),OR(F$1006="",Datos!F894&lt;=F$1006)),FALSE),TRUE))))</f>
        <v>0.0</v>
      </c>
      <c r="G894">
        <f>IF(Datos!G894="",0,IF(AND(G$1008&lt;&gt;"",Datos!G894=G$1008),0,IF(G$1004=0,0,1-CHOOSE(G$1004,IF(ISNUMBER(Datos!G894),AND(OR(G$1005="",Datos!G894&gt;=G$1005),OR(G$1006="",Datos!G894&lt;=G$1006)),FALSE),IF(ISNUMBER(Datos!G894),AND(Datos!G894=INT(Datos!G894),AND(OR(G$1005="",Datos!G894&gt;=G$1005),OR(G$1006="",Datos!G894&lt;=G$1006))),FALSE),OR(ISNUMBER(FIND(";"&amp;UPPER(TRIM(Datos!G894&amp;""))&amp;"=",G$1007)),ISNUMBER(FIND(";"&amp;UPPER(TRIM(Datos!G894&amp;""))&amp;";",G$1007))),OR(UPPER(TRIM(Datos!G894&amp;""))="SÍ",UPPER(TRIM(Datos!G894&amp;""))="SI",UPPER(TRIM(Datos!G894&amp;""))="NO"),IF(ISNUMBER(Datos!G894),AND(OR(G$1005="",Datos!G894&gt;=G$1005),OR(G$1006="",Datos!G894&lt;=G$1006)),FALSE),TRUE))))</f>
        <v>0.0</v>
      </c>
      <c r="H894">
        <f>IF(Datos!H894="",0,IF(AND(H$1008&lt;&gt;"",Datos!H894=H$1008),0,IF(H$1004=0,0,1-CHOOSE(H$1004,IF(ISNUMBER(Datos!H894),AND(OR(H$1005="",Datos!H894&gt;=H$1005),OR(H$1006="",Datos!H894&lt;=H$1006)),FALSE),IF(ISNUMBER(Datos!H894),AND(Datos!H894=INT(Datos!H894),AND(OR(H$1005="",Datos!H894&gt;=H$1005),OR(H$1006="",Datos!H894&lt;=H$1006))),FALSE),OR(ISNUMBER(FIND(";"&amp;UPPER(TRIM(Datos!H894&amp;""))&amp;"=",H$1007)),ISNUMBER(FIND(";"&amp;UPPER(TRIM(Datos!H894&amp;""))&amp;";",H$1007))),OR(UPPER(TRIM(Datos!H894&amp;""))="SÍ",UPPER(TRIM(Datos!H894&amp;""))="SI",UPPER(TRIM(Datos!H894&amp;""))="NO"),IF(ISNUMBER(Datos!H894),AND(OR(H$1005="",Datos!H894&gt;=H$1005),OR(H$1006="",Datos!H894&lt;=H$1006)),FALSE),TRUE))))</f>
        <v>0.0</v>
      </c>
      <c r="I894">
        <f>IF(Datos!I894="",0,IF(AND(I$1008&lt;&gt;"",Datos!I894=I$1008),0,IF(I$1004=0,0,1-CHOOSE(I$1004,IF(ISNUMBER(Datos!I894),AND(OR(I$1005="",Datos!I894&gt;=I$1005),OR(I$1006="",Datos!I894&lt;=I$1006)),FALSE),IF(ISNUMBER(Datos!I894),AND(Datos!I894=INT(Datos!I894),AND(OR(I$1005="",Datos!I894&gt;=I$1005),OR(I$1006="",Datos!I894&lt;=I$1006))),FALSE),OR(ISNUMBER(FIND(";"&amp;UPPER(TRIM(Datos!I894&amp;""))&amp;"=",I$1007)),ISNUMBER(FIND(";"&amp;UPPER(TRIM(Datos!I894&amp;""))&amp;";",I$1007))),OR(UPPER(TRIM(Datos!I894&amp;""))="SÍ",UPPER(TRIM(Datos!I894&amp;""))="SI",UPPER(TRIM(Datos!I894&amp;""))="NO"),IF(ISNUMBER(Datos!I894),AND(OR(I$1005="",Datos!I894&gt;=I$1005),OR(I$1006="",Datos!I894&lt;=I$1006)),FALSE),TRUE))))</f>
        <v>0.0</v>
      </c>
      <c r="J894">
        <f>IF(Datos!J894="",0,IF(AND(J$1008&lt;&gt;"",Datos!J894=J$1008),0,IF(J$1004=0,0,1-CHOOSE(J$1004,IF(ISNUMBER(Datos!J894),AND(OR(J$1005="",Datos!J894&gt;=J$1005),OR(J$1006="",Datos!J894&lt;=J$1006)),FALSE),IF(ISNUMBER(Datos!J894),AND(Datos!J894=INT(Datos!J894),AND(OR(J$1005="",Datos!J894&gt;=J$1005),OR(J$1006="",Datos!J894&lt;=J$1006))),FALSE),OR(ISNUMBER(FIND(";"&amp;UPPER(TRIM(Datos!J894&amp;""))&amp;"=",J$1007)),ISNUMBER(FIND(";"&amp;UPPER(TRIM(Datos!J894&amp;""))&amp;";",J$1007))),OR(UPPER(TRIM(Datos!J894&amp;""))="SÍ",UPPER(TRIM(Datos!J894&amp;""))="SI",UPPER(TRIM(Datos!J894&amp;""))="NO"),IF(ISNUMBER(Datos!J894),AND(OR(J$1005="",Datos!J894&gt;=J$1005),OR(J$1006="",Datos!J894&lt;=J$1006)),FALSE),TRUE))))</f>
        <v>0.0</v>
      </c>
      <c r="K894">
        <f>IF(Datos!K894="",0,IF(AND(K$1008&lt;&gt;"",Datos!K894=K$1008),0,IF(K$1004=0,0,1-CHOOSE(K$1004,IF(ISNUMBER(Datos!K894),AND(OR(K$1005="",Datos!K894&gt;=K$1005),OR(K$1006="",Datos!K894&lt;=K$1006)),FALSE),IF(ISNUMBER(Datos!K894),AND(Datos!K894=INT(Datos!K894),AND(OR(K$1005="",Datos!K894&gt;=K$1005),OR(K$1006="",Datos!K894&lt;=K$1006))),FALSE),OR(ISNUMBER(FIND(";"&amp;UPPER(TRIM(Datos!K894&amp;""))&amp;"=",K$1007)),ISNUMBER(FIND(";"&amp;UPPER(TRIM(Datos!K894&amp;""))&amp;";",K$1007))),OR(UPPER(TRIM(Datos!K894&amp;""))="SÍ",UPPER(TRIM(Datos!K894&amp;""))="SI",UPPER(TRIM(Datos!K894&amp;""))="NO"),IF(ISNUMBER(Datos!K894),AND(OR(K$1005="",Datos!K894&gt;=K$1005),OR(K$1006="",Datos!K894&lt;=K$1006)),FALSE),TRUE))))</f>
        <v>0.0</v>
      </c>
      <c r="L894">
        <f>IF(Datos!L894="",0,IF(AND(L$1008&lt;&gt;"",Datos!L894=L$1008),0,IF(L$1004=0,0,1-CHOOSE(L$1004,IF(ISNUMBER(Datos!L894),AND(OR(L$1005="",Datos!L894&gt;=L$1005),OR(L$1006="",Datos!L894&lt;=L$1006)),FALSE),IF(ISNUMBER(Datos!L894),AND(Datos!L894=INT(Datos!L894),AND(OR(L$1005="",Datos!L894&gt;=L$1005),OR(L$1006="",Datos!L894&lt;=L$1006))),FALSE),OR(ISNUMBER(FIND(";"&amp;UPPER(TRIM(Datos!L894&amp;""))&amp;"=",L$1007)),ISNUMBER(FIND(";"&amp;UPPER(TRIM(Datos!L894&amp;""))&amp;";",L$1007))),OR(UPPER(TRIM(Datos!L894&amp;""))="SÍ",UPPER(TRIM(Datos!L894&amp;""))="SI",UPPER(TRIM(Datos!L894&amp;""))="NO"),IF(ISNUMBER(Datos!L894),AND(OR(L$1005="",Datos!L894&gt;=L$1005),OR(L$1006="",Datos!L894&lt;=L$1006)),FALSE),TRUE))))</f>
        <v>0.0</v>
      </c>
      <c r="M894">
        <f>IF(Datos!M894="",0,IF(AND(M$1008&lt;&gt;"",Datos!M894=M$1008),0,IF(M$1004=0,0,1-CHOOSE(M$1004,IF(ISNUMBER(Datos!M894),AND(OR(M$1005="",Datos!M894&gt;=M$1005),OR(M$1006="",Datos!M894&lt;=M$1006)),FALSE),IF(ISNUMBER(Datos!M894),AND(Datos!M894=INT(Datos!M894),AND(OR(M$1005="",Datos!M894&gt;=M$1005),OR(M$1006="",Datos!M894&lt;=M$1006))),FALSE),OR(ISNUMBER(FIND(";"&amp;UPPER(TRIM(Datos!M894&amp;""))&amp;"=",M$1007)),ISNUMBER(FIND(";"&amp;UPPER(TRIM(Datos!M894&amp;""))&amp;";",M$1007))),OR(UPPER(TRIM(Datos!M894&amp;""))="SÍ",UPPER(TRIM(Datos!M894&amp;""))="SI",UPPER(TRIM(Datos!M894&amp;""))="NO"),IF(ISNUMBER(Datos!M894),AND(OR(M$1005="",Datos!M894&gt;=M$1005),OR(M$1006="",Datos!M894&lt;=M$1006)),FALSE),TRUE))))</f>
        <v>0.0</v>
      </c>
      <c r="N894">
        <f>IF(Datos!N894="",0,IF(AND(N$1008&lt;&gt;"",Datos!N894=N$1008),0,IF(N$1004=0,0,1-CHOOSE(N$1004,IF(ISNUMBER(Datos!N894),AND(OR(N$1005="",Datos!N894&gt;=N$1005),OR(N$1006="",Datos!N894&lt;=N$1006)),FALSE),IF(ISNUMBER(Datos!N894),AND(Datos!N894=INT(Datos!N894),AND(OR(N$1005="",Datos!N894&gt;=N$1005),OR(N$1006="",Datos!N894&lt;=N$1006))),FALSE),OR(ISNUMBER(FIND(";"&amp;UPPER(TRIM(Datos!N894&amp;""))&amp;"=",N$1007)),ISNUMBER(FIND(";"&amp;UPPER(TRIM(Datos!N894&amp;""))&amp;";",N$1007))),OR(UPPER(TRIM(Datos!N894&amp;""))="SÍ",UPPER(TRIM(Datos!N894&amp;""))="SI",UPPER(TRIM(Datos!N894&amp;""))="NO"),IF(ISNUMBER(Datos!N894),AND(OR(N$1005="",Datos!N894&gt;=N$1005),OR(N$1006="",Datos!N894&lt;=N$1006)),FALSE),TRUE))))</f>
        <v>0.0</v>
      </c>
      <c r="O894">
        <f>IF(Datos!O894="",0,IF(AND(O$1008&lt;&gt;"",Datos!O894=O$1008),0,IF(O$1004=0,0,1-CHOOSE(O$1004,IF(ISNUMBER(Datos!O894),AND(OR(O$1005="",Datos!O894&gt;=O$1005),OR(O$1006="",Datos!O894&lt;=O$1006)),FALSE),IF(ISNUMBER(Datos!O894),AND(Datos!O894=INT(Datos!O894),AND(OR(O$1005="",Datos!O894&gt;=O$1005),OR(O$1006="",Datos!O894&lt;=O$1006))),FALSE),OR(ISNUMBER(FIND(";"&amp;UPPER(TRIM(Datos!O894&amp;""))&amp;"=",O$1007)),ISNUMBER(FIND(";"&amp;UPPER(TRIM(Datos!O894&amp;""))&amp;";",O$1007))),OR(UPPER(TRIM(Datos!O894&amp;""))="SÍ",UPPER(TRIM(Datos!O894&amp;""))="SI",UPPER(TRIM(Datos!O894&amp;""))="NO"),IF(ISNUMBER(Datos!O894),AND(OR(O$1005="",Datos!O894&gt;=O$1005),OR(O$1006="",Datos!O894&lt;=O$1006)),FALSE),TRUE))))</f>
        <v>0.0</v>
      </c>
      <c r="P894">
        <f>IF(Datos!P894="",0,IF(AND(P$1008&lt;&gt;"",Datos!P894=P$1008),0,IF(P$1004=0,0,1-CHOOSE(P$1004,IF(ISNUMBER(Datos!P894),AND(OR(P$1005="",Datos!P894&gt;=P$1005),OR(P$1006="",Datos!P894&lt;=P$1006)),FALSE),IF(ISNUMBER(Datos!P894),AND(Datos!P894=INT(Datos!P894),AND(OR(P$1005="",Datos!P894&gt;=P$1005),OR(P$1006="",Datos!P894&lt;=P$1006))),FALSE),OR(ISNUMBER(FIND(";"&amp;UPPER(TRIM(Datos!P894&amp;""))&amp;"=",P$1007)),ISNUMBER(FIND(";"&amp;UPPER(TRIM(Datos!P894&amp;""))&amp;";",P$1007))),OR(UPPER(TRIM(Datos!P894&amp;""))="SÍ",UPPER(TRIM(Datos!P894&amp;""))="SI",UPPER(TRIM(Datos!P894&amp;""))="NO"),IF(ISNUMBER(Datos!P894),AND(OR(P$1005="",Datos!P894&gt;=P$1005),OR(P$1006="",Datos!P894&lt;=P$1006)),FALSE),TRUE))))</f>
        <v>0.0</v>
      </c>
      <c r="Q894">
        <f>IF(Datos!Q894="",0,IF(AND(Q$1008&lt;&gt;"",Datos!Q894=Q$1008),0,IF(Q$1004=0,0,1-CHOOSE(Q$1004,IF(ISNUMBER(Datos!Q894),AND(OR(Q$1005="",Datos!Q894&gt;=Q$1005),OR(Q$1006="",Datos!Q894&lt;=Q$1006)),FALSE),IF(ISNUMBER(Datos!Q894),AND(Datos!Q894=INT(Datos!Q894),AND(OR(Q$1005="",Datos!Q894&gt;=Q$1005),OR(Q$1006="",Datos!Q894&lt;=Q$1006))),FALSE),OR(ISNUMBER(FIND(";"&amp;UPPER(TRIM(Datos!Q894&amp;""))&amp;"=",Q$1007)),ISNUMBER(FIND(";"&amp;UPPER(TRIM(Datos!Q894&amp;""))&amp;";",Q$1007))),OR(UPPER(TRIM(Datos!Q894&amp;""))="SÍ",UPPER(TRIM(Datos!Q894&amp;""))="SI",UPPER(TRIM(Datos!Q894&amp;""))="NO"),IF(ISNUMBER(Datos!Q894),AND(OR(Q$1005="",Datos!Q894&gt;=Q$1005),OR(Q$1006="",Datos!Q894&lt;=Q$1006)),FALSE),TRUE))))</f>
        <v>0.0</v>
      </c>
      <c r="R894">
        <f>IF(Datos!R894="",0,IF(AND(R$1008&lt;&gt;"",Datos!R894=R$1008),0,IF(R$1004=0,0,1-CHOOSE(R$1004,IF(ISNUMBER(Datos!R894),AND(OR(R$1005="",Datos!R894&gt;=R$1005),OR(R$1006="",Datos!R894&lt;=R$1006)),FALSE),IF(ISNUMBER(Datos!R894),AND(Datos!R894=INT(Datos!R894),AND(OR(R$1005="",Datos!R894&gt;=R$1005),OR(R$1006="",Datos!R894&lt;=R$1006))),FALSE),OR(ISNUMBER(FIND(";"&amp;UPPER(TRIM(Datos!R894&amp;""))&amp;"=",R$1007)),ISNUMBER(FIND(";"&amp;UPPER(TRIM(Datos!R894&amp;""))&amp;";",R$1007))),OR(UPPER(TRIM(Datos!R894&amp;""))="SÍ",UPPER(TRIM(Datos!R894&amp;""))="SI",UPPER(TRIM(Datos!R894&amp;""))="NO"),IF(ISNUMBER(Datos!R894),AND(OR(R$1005="",Datos!R894&gt;=R$1005),OR(R$1006="",Datos!R894&lt;=R$1006)),FALSE),TRUE))))</f>
        <v>0.0</v>
      </c>
      <c r="S894">
        <f>IF(Datos!S894="",0,IF(AND(S$1008&lt;&gt;"",Datos!S894=S$1008),0,IF(S$1004=0,0,1-CHOOSE(S$1004,IF(ISNUMBER(Datos!S894),AND(OR(S$1005="",Datos!S894&gt;=S$1005),OR(S$1006="",Datos!S894&lt;=S$1006)),FALSE),IF(ISNUMBER(Datos!S894),AND(Datos!S894=INT(Datos!S894),AND(OR(S$1005="",Datos!S894&gt;=S$1005),OR(S$1006="",Datos!S894&lt;=S$1006))),FALSE),OR(ISNUMBER(FIND(";"&amp;UPPER(TRIM(Datos!S894&amp;""))&amp;"=",S$1007)),ISNUMBER(FIND(";"&amp;UPPER(TRIM(Datos!S894&amp;""))&amp;";",S$1007))),OR(UPPER(TRIM(Datos!S894&amp;""))="SÍ",UPPER(TRIM(Datos!S894&amp;""))="SI",UPPER(TRIM(Datos!S894&amp;""))="NO"),IF(ISNUMBER(Datos!S894),AND(OR(S$1005="",Datos!S894&gt;=S$1005),OR(S$1006="",Datos!S894&lt;=S$1006)),FALSE),TRUE))))</f>
        <v>0.0</v>
      </c>
      <c r="T894">
        <f>IF(Datos!T894="",0,IF(AND(T$1008&lt;&gt;"",Datos!T894=T$1008),0,IF(T$1004=0,0,1-CHOOSE(T$1004,IF(ISNUMBER(Datos!T894),AND(OR(T$1005="",Datos!T894&gt;=T$1005),OR(T$1006="",Datos!T894&lt;=T$1006)),FALSE),IF(ISNUMBER(Datos!T894),AND(Datos!T894=INT(Datos!T894),AND(OR(T$1005="",Datos!T894&gt;=T$1005),OR(T$1006="",Datos!T894&lt;=T$1006))),FALSE),OR(ISNUMBER(FIND(";"&amp;UPPER(TRIM(Datos!T894&amp;""))&amp;"=",T$1007)),ISNUMBER(FIND(";"&amp;UPPER(TRIM(Datos!T894&amp;""))&amp;";",T$1007))),OR(UPPER(TRIM(Datos!T894&amp;""))="SÍ",UPPER(TRIM(Datos!T894&amp;""))="SI",UPPER(TRIM(Datos!T894&amp;""))="NO"),IF(ISNUMBER(Datos!T894),AND(OR(T$1005="",Datos!T894&gt;=T$1005),OR(T$1006="",Datos!T894&lt;=T$1006)),FALSE),TRUE))))</f>
        <v>0.0</v>
      </c>
      <c r="U894">
        <f>IF(Datos!U894="",0,IF(AND(U$1008&lt;&gt;"",Datos!U894=U$1008),0,IF(U$1004=0,0,1-CHOOSE(U$1004,IF(ISNUMBER(Datos!U894),AND(OR(U$1005="",Datos!U894&gt;=U$1005),OR(U$1006="",Datos!U894&lt;=U$1006)),FALSE),IF(ISNUMBER(Datos!U894),AND(Datos!U894=INT(Datos!U894),AND(OR(U$1005="",Datos!U894&gt;=U$1005),OR(U$1006="",Datos!U894&lt;=U$1006))),FALSE),OR(ISNUMBER(FIND(";"&amp;UPPER(TRIM(Datos!U894&amp;""))&amp;"=",U$1007)),ISNUMBER(FIND(";"&amp;UPPER(TRIM(Datos!U894&amp;""))&amp;";",U$1007))),OR(UPPER(TRIM(Datos!U894&amp;""))="SÍ",UPPER(TRIM(Datos!U894&amp;""))="SI",UPPER(TRIM(Datos!U894&amp;""))="NO"),IF(ISNUMBER(Datos!U894),AND(OR(U$1005="",Datos!U894&gt;=U$1005),OR(U$1006="",Datos!U894&lt;=U$1006)),FALSE),TRUE))))</f>
        <v>0.0</v>
      </c>
      <c r="V894">
        <f>IF(Datos!V894="",0,IF(AND(V$1008&lt;&gt;"",Datos!V894=V$1008),0,IF(V$1004=0,0,1-CHOOSE(V$1004,IF(ISNUMBER(Datos!V894),AND(OR(V$1005="",Datos!V894&gt;=V$1005),OR(V$1006="",Datos!V894&lt;=V$1006)),FALSE),IF(ISNUMBER(Datos!V894),AND(Datos!V894=INT(Datos!V894),AND(OR(V$1005="",Datos!V894&gt;=V$1005),OR(V$1006="",Datos!V894&lt;=V$1006))),FALSE),OR(ISNUMBER(FIND(";"&amp;UPPER(TRIM(Datos!V894&amp;""))&amp;"=",V$1007)),ISNUMBER(FIND(";"&amp;UPPER(TRIM(Datos!V894&amp;""))&amp;";",V$1007))),OR(UPPER(TRIM(Datos!V894&amp;""))="SÍ",UPPER(TRIM(Datos!V894&amp;""))="SI",UPPER(TRIM(Datos!V894&amp;""))="NO"),IF(ISNUMBER(Datos!V894),AND(OR(V$1005="",Datos!V894&gt;=V$1005),OR(V$1006="",Datos!V894&lt;=V$1006)),FALSE),TRUE))))</f>
        <v>0.0</v>
      </c>
      <c r="W894">
        <f>IF(Datos!W894="",0,IF(AND(W$1008&lt;&gt;"",Datos!W894=W$1008),0,IF(W$1004=0,0,1-CHOOSE(W$1004,IF(ISNUMBER(Datos!W894),AND(OR(W$1005="",Datos!W894&gt;=W$1005),OR(W$1006="",Datos!W894&lt;=W$1006)),FALSE),IF(ISNUMBER(Datos!W894),AND(Datos!W894=INT(Datos!W894),AND(OR(W$1005="",Datos!W894&gt;=W$1005),OR(W$1006="",Datos!W894&lt;=W$1006))),FALSE),OR(ISNUMBER(FIND(";"&amp;UPPER(TRIM(Datos!W894&amp;""))&amp;"=",W$1007)),ISNUMBER(FIND(";"&amp;UPPER(TRIM(Datos!W894&amp;""))&amp;";",W$1007))),OR(UPPER(TRIM(Datos!W894&amp;""))="SÍ",UPPER(TRIM(Datos!W894&amp;""))="SI",UPPER(TRIM(Datos!W894&amp;""))="NO"),IF(ISNUMBER(Datos!W894),AND(OR(W$1005="",Datos!W894&gt;=W$1005),OR(W$1006="",Datos!W894&lt;=W$1006)),FALSE),TRUE))))</f>
        <v>0.0</v>
      </c>
      <c r="X894">
        <f>IF(Datos!X894="",0,IF(AND(X$1008&lt;&gt;"",Datos!X894=X$1008),0,IF(X$1004=0,0,1-CHOOSE(X$1004,IF(ISNUMBER(Datos!X894),AND(OR(X$1005="",Datos!X894&gt;=X$1005),OR(X$1006="",Datos!X894&lt;=X$1006)),FALSE),IF(ISNUMBER(Datos!X894),AND(Datos!X894=INT(Datos!X894),AND(OR(X$1005="",Datos!X894&gt;=X$1005),OR(X$1006="",Datos!X894&lt;=X$1006))),FALSE),OR(ISNUMBER(FIND(";"&amp;UPPER(TRIM(Datos!X894&amp;""))&amp;"=",X$1007)),ISNUMBER(FIND(";"&amp;UPPER(TRIM(Datos!X894&amp;""))&amp;";",X$1007))),OR(UPPER(TRIM(Datos!X894&amp;""))="SÍ",UPPER(TRIM(Datos!X894&amp;""))="SI",UPPER(TRIM(Datos!X894&amp;""))="NO"),IF(ISNUMBER(Datos!X894),AND(OR(X$1005="",Datos!X894&gt;=X$1005),OR(X$1006="",Datos!X894&lt;=X$1006)),FALSE),TRUE))))</f>
        <v>0.0</v>
      </c>
      <c r="Y894">
        <f>IF(Datos!Y894="",0,IF(AND(Y$1008&lt;&gt;"",Datos!Y894=Y$1008),0,IF(Y$1004=0,0,1-CHOOSE(Y$1004,IF(ISNUMBER(Datos!Y894),AND(OR(Y$1005="",Datos!Y894&gt;=Y$1005),OR(Y$1006="",Datos!Y894&lt;=Y$1006)),FALSE),IF(ISNUMBER(Datos!Y894),AND(Datos!Y894=INT(Datos!Y894),AND(OR(Y$1005="",Datos!Y894&gt;=Y$1005),OR(Y$1006="",Datos!Y894&lt;=Y$1006))),FALSE),OR(ISNUMBER(FIND(";"&amp;UPPER(TRIM(Datos!Y894&amp;""))&amp;"=",Y$1007)),ISNUMBER(FIND(";"&amp;UPPER(TRIM(Datos!Y894&amp;""))&amp;";",Y$1007))),OR(UPPER(TRIM(Datos!Y894&amp;""))="SÍ",UPPER(TRIM(Datos!Y894&amp;""))="SI",UPPER(TRIM(Datos!Y894&amp;""))="NO"),IF(ISNUMBER(Datos!Y894),AND(OR(Y$1005="",Datos!Y894&gt;=Y$1005),OR(Y$1006="",Datos!Y894&lt;=Y$1006)),FALSE),TRUE))))</f>
        <v>0.0</v>
      </c>
      <c r="Z894">
        <f>IF(Datos!Z894="",0,IF(AND(Z$1008&lt;&gt;"",Datos!Z894=Z$1008),0,IF(Z$1004=0,0,1-CHOOSE(Z$1004,IF(ISNUMBER(Datos!Z894),AND(OR(Z$1005="",Datos!Z894&gt;=Z$1005),OR(Z$1006="",Datos!Z894&lt;=Z$1006)),FALSE),IF(ISNUMBER(Datos!Z894),AND(Datos!Z894=INT(Datos!Z894),AND(OR(Z$1005="",Datos!Z894&gt;=Z$1005),OR(Z$1006="",Datos!Z894&lt;=Z$1006))),FALSE),OR(ISNUMBER(FIND(";"&amp;UPPER(TRIM(Datos!Z894&amp;""))&amp;"=",Z$1007)),ISNUMBER(FIND(";"&amp;UPPER(TRIM(Datos!Z894&amp;""))&amp;";",Z$1007))),OR(UPPER(TRIM(Datos!Z894&amp;""))="SÍ",UPPER(TRIM(Datos!Z894&amp;""))="SI",UPPER(TRIM(Datos!Z894&amp;""))="NO"),IF(ISNUMBER(Datos!Z894),AND(OR(Z$1005="",Datos!Z894&gt;=Z$1005),OR(Z$1006="",Datos!Z894&lt;=Z$1006)),FALSE),TRUE))))</f>
        <v>0.0</v>
      </c>
      <c r="AA894">
        <f>IF(Datos!AA894="",0,IF(AND(AA$1008&lt;&gt;"",Datos!AA894=AA$1008),0,IF(AA$1004=0,0,1-CHOOSE(AA$1004,IF(ISNUMBER(Datos!AA894),AND(OR(AA$1005="",Datos!AA894&gt;=AA$1005),OR(AA$1006="",Datos!AA894&lt;=AA$1006)),FALSE),IF(ISNUMBER(Datos!AA894),AND(Datos!AA894=INT(Datos!AA894),AND(OR(AA$1005="",Datos!AA894&gt;=AA$1005),OR(AA$1006="",Datos!AA894&lt;=AA$1006))),FALSE),OR(ISNUMBER(FIND(";"&amp;UPPER(TRIM(Datos!AA894&amp;""))&amp;"=",AA$1007)),ISNUMBER(FIND(";"&amp;UPPER(TRIM(Datos!AA894&amp;""))&amp;";",AA$1007))),OR(UPPER(TRIM(Datos!AA894&amp;""))="SÍ",UPPER(TRIM(Datos!AA894&amp;""))="SI",UPPER(TRIM(Datos!AA894&amp;""))="NO"),IF(ISNUMBER(Datos!AA894),AND(OR(AA$1005="",Datos!AA894&gt;=AA$1005),OR(AA$1006="",Datos!AA894&lt;=AA$1006)),FALSE),TRUE))))</f>
        <v>0.0</v>
      </c>
      <c r="AB894">
        <f>IF(Datos!AB894="",0,IF(AND(AB$1008&lt;&gt;"",Datos!AB894=AB$1008),0,IF(AB$1004=0,0,1-CHOOSE(AB$1004,IF(ISNUMBER(Datos!AB894),AND(OR(AB$1005="",Datos!AB894&gt;=AB$1005),OR(AB$1006="",Datos!AB894&lt;=AB$1006)),FALSE),IF(ISNUMBER(Datos!AB894),AND(Datos!AB894=INT(Datos!AB894),AND(OR(AB$1005="",Datos!AB894&gt;=AB$1005),OR(AB$1006="",Datos!AB894&lt;=AB$1006))),FALSE),OR(ISNUMBER(FIND(";"&amp;UPPER(TRIM(Datos!AB894&amp;""))&amp;"=",AB$1007)),ISNUMBER(FIND(";"&amp;UPPER(TRIM(Datos!AB894&amp;""))&amp;";",AB$1007))),OR(UPPER(TRIM(Datos!AB894&amp;""))="SÍ",UPPER(TRIM(Datos!AB894&amp;""))="SI",UPPER(TRIM(Datos!AB894&amp;""))="NO"),IF(ISNUMBER(Datos!AB894),AND(OR(AB$1005="",Datos!AB894&gt;=AB$1005),OR(AB$1006="",Datos!AB894&lt;=AB$1006)),FALSE),TRUE))))</f>
        <v>0.0</v>
      </c>
      <c r="AC894">
        <f>IF(Datos!AC894="",0,IF(AND(AC$1008&lt;&gt;"",Datos!AC894=AC$1008),0,IF(AC$1004=0,0,1-CHOOSE(AC$1004,IF(ISNUMBER(Datos!AC894),AND(OR(AC$1005="",Datos!AC894&gt;=AC$1005),OR(AC$1006="",Datos!AC894&lt;=AC$1006)),FALSE),IF(ISNUMBER(Datos!AC894),AND(Datos!AC894=INT(Datos!AC894),AND(OR(AC$1005="",Datos!AC894&gt;=AC$1005),OR(AC$1006="",Datos!AC894&lt;=AC$1006))),FALSE),OR(ISNUMBER(FIND(";"&amp;UPPER(TRIM(Datos!AC894&amp;""))&amp;"=",AC$1007)),ISNUMBER(FIND(";"&amp;UPPER(TRIM(Datos!AC894&amp;""))&amp;";",AC$1007))),OR(UPPER(TRIM(Datos!AC894&amp;""))="SÍ",UPPER(TRIM(Datos!AC894&amp;""))="SI",UPPER(TRIM(Datos!AC894&amp;""))="NO"),IF(ISNUMBER(Datos!AC894),AND(OR(AC$1005="",Datos!AC894&gt;=AC$1005),OR(AC$1006="",Datos!AC894&lt;=AC$1006)),FALSE),TRUE))))</f>
        <v>0.0</v>
      </c>
      <c r="AD894">
        <f>IF(Datos!AD894="",0,IF(AND(AD$1008&lt;&gt;"",Datos!AD894=AD$1008),0,IF(AD$1004=0,0,1-CHOOSE(AD$1004,IF(ISNUMBER(Datos!AD894),AND(OR(AD$1005="",Datos!AD894&gt;=AD$1005),OR(AD$1006="",Datos!AD894&lt;=AD$1006)),FALSE),IF(ISNUMBER(Datos!AD894),AND(Datos!AD894=INT(Datos!AD894),AND(OR(AD$1005="",Datos!AD894&gt;=AD$1005),OR(AD$1006="",Datos!AD894&lt;=AD$1006))),FALSE),OR(ISNUMBER(FIND(";"&amp;UPPER(TRIM(Datos!AD894&amp;""))&amp;"=",AD$1007)),ISNUMBER(FIND(";"&amp;UPPER(TRIM(Datos!AD894&amp;""))&amp;";",AD$1007))),OR(UPPER(TRIM(Datos!AD894&amp;""))="SÍ",UPPER(TRIM(Datos!AD894&amp;""))="SI",UPPER(TRIM(Datos!AD894&amp;""))="NO"),IF(ISNUMBER(Datos!AD894),AND(OR(AD$1005="",Datos!AD894&gt;=AD$1005),OR(AD$1006="",Datos!AD894&lt;=AD$1006)),FALSE),TRUE))))</f>
        <v>0.0</v>
      </c>
      <c r="AE894">
        <f>IF(Datos!AE894="",0,IF(AND(AE$1008&lt;&gt;"",Datos!AE894=AE$1008),0,IF(AE$1004=0,0,1-CHOOSE(AE$1004,IF(ISNUMBER(Datos!AE894),AND(OR(AE$1005="",Datos!AE894&gt;=AE$1005),OR(AE$1006="",Datos!AE894&lt;=AE$1006)),FALSE),IF(ISNUMBER(Datos!AE894),AND(Datos!AE894=INT(Datos!AE894),AND(OR(AE$1005="",Datos!AE894&gt;=AE$1005),OR(AE$1006="",Datos!AE894&lt;=AE$1006))),FALSE),OR(ISNUMBER(FIND(";"&amp;UPPER(TRIM(Datos!AE894&amp;""))&amp;"=",AE$1007)),ISNUMBER(FIND(";"&amp;UPPER(TRIM(Datos!AE894&amp;""))&amp;";",AE$1007))),OR(UPPER(TRIM(Datos!AE894&amp;""))="SÍ",UPPER(TRIM(Datos!AE894&amp;""))="SI",UPPER(TRIM(Datos!AE894&amp;""))="NO"),IF(ISNUMBER(Datos!AE894),AND(OR(AE$1005="",Datos!AE894&gt;=AE$1005),OR(AE$1006="",Datos!AE894&lt;=AE$1006)),FALSE),TRUE))))</f>
        <v>0.0</v>
      </c>
    </row>
    <row r="895" spans="2:31">
      <c r="B895">
        <f>IF(Datos!B895="",0,IF(AND(B$1008&lt;&gt;"",Datos!B895=B$1008),0,IF(B$1004=0,0,1-CHOOSE(B$1004,IF(ISNUMBER(Datos!B895),AND(OR(B$1005="",Datos!B895&gt;=B$1005),OR(B$1006="",Datos!B895&lt;=B$1006)),FALSE),IF(ISNUMBER(Datos!B895),AND(Datos!B895=INT(Datos!B895),AND(OR(B$1005="",Datos!B895&gt;=B$1005),OR(B$1006="",Datos!B895&lt;=B$1006))),FALSE),OR(ISNUMBER(FIND(";"&amp;UPPER(TRIM(Datos!B895&amp;""))&amp;"=",B$1007)),ISNUMBER(FIND(";"&amp;UPPER(TRIM(Datos!B895&amp;""))&amp;";",B$1007))),OR(UPPER(TRIM(Datos!B895&amp;""))="SÍ",UPPER(TRIM(Datos!B895&amp;""))="SI",UPPER(TRIM(Datos!B895&amp;""))="NO"),IF(ISNUMBER(Datos!B895),AND(OR(B$1005="",Datos!B895&gt;=B$1005),OR(B$1006="",Datos!B895&lt;=B$1006)),FALSE),TRUE))))</f>
        <v>0.0</v>
      </c>
      <c r="C895">
        <f>IF(Datos!C895="",0,IF(AND(C$1008&lt;&gt;"",Datos!C895=C$1008),0,IF(C$1004=0,0,1-CHOOSE(C$1004,IF(ISNUMBER(Datos!C895),AND(OR(C$1005="",Datos!C895&gt;=C$1005),OR(C$1006="",Datos!C895&lt;=C$1006)),FALSE),IF(ISNUMBER(Datos!C895),AND(Datos!C895=INT(Datos!C895),AND(OR(C$1005="",Datos!C895&gt;=C$1005),OR(C$1006="",Datos!C895&lt;=C$1006))),FALSE),OR(ISNUMBER(FIND(";"&amp;UPPER(TRIM(Datos!C895&amp;""))&amp;"=",C$1007)),ISNUMBER(FIND(";"&amp;UPPER(TRIM(Datos!C895&amp;""))&amp;";",C$1007))),OR(UPPER(TRIM(Datos!C895&amp;""))="SÍ",UPPER(TRIM(Datos!C895&amp;""))="SI",UPPER(TRIM(Datos!C895&amp;""))="NO"),IF(ISNUMBER(Datos!C895),AND(OR(C$1005="",Datos!C895&gt;=C$1005),OR(C$1006="",Datos!C895&lt;=C$1006)),FALSE),TRUE))))</f>
        <v>0.0</v>
      </c>
      <c r="D895">
        <f>IF(Datos!D895="",0,IF(AND(D$1008&lt;&gt;"",Datos!D895=D$1008),0,IF(D$1004=0,0,1-CHOOSE(D$1004,IF(ISNUMBER(Datos!D895),AND(OR(D$1005="",Datos!D895&gt;=D$1005),OR(D$1006="",Datos!D895&lt;=D$1006)),FALSE),IF(ISNUMBER(Datos!D895),AND(Datos!D895=INT(Datos!D895),AND(OR(D$1005="",Datos!D895&gt;=D$1005),OR(D$1006="",Datos!D895&lt;=D$1006))),FALSE),OR(ISNUMBER(FIND(";"&amp;UPPER(TRIM(Datos!D895&amp;""))&amp;"=",D$1007)),ISNUMBER(FIND(";"&amp;UPPER(TRIM(Datos!D895&amp;""))&amp;";",D$1007))),OR(UPPER(TRIM(Datos!D895&amp;""))="SÍ",UPPER(TRIM(Datos!D895&amp;""))="SI",UPPER(TRIM(Datos!D895&amp;""))="NO"),IF(ISNUMBER(Datos!D895),AND(OR(D$1005="",Datos!D895&gt;=D$1005),OR(D$1006="",Datos!D895&lt;=D$1006)),FALSE),TRUE))))</f>
        <v>0.0</v>
      </c>
      <c r="E895">
        <f>IF(Datos!E895="",0,IF(AND(E$1008&lt;&gt;"",Datos!E895=E$1008),0,IF(E$1004=0,0,1-CHOOSE(E$1004,IF(ISNUMBER(Datos!E895),AND(OR(E$1005="",Datos!E895&gt;=E$1005),OR(E$1006="",Datos!E895&lt;=E$1006)),FALSE),IF(ISNUMBER(Datos!E895),AND(Datos!E895=INT(Datos!E895),AND(OR(E$1005="",Datos!E895&gt;=E$1005),OR(E$1006="",Datos!E895&lt;=E$1006))),FALSE),OR(ISNUMBER(FIND(";"&amp;UPPER(TRIM(Datos!E895&amp;""))&amp;"=",E$1007)),ISNUMBER(FIND(";"&amp;UPPER(TRIM(Datos!E895&amp;""))&amp;";",E$1007))),OR(UPPER(TRIM(Datos!E895&amp;""))="SÍ",UPPER(TRIM(Datos!E895&amp;""))="SI",UPPER(TRIM(Datos!E895&amp;""))="NO"),IF(ISNUMBER(Datos!E895),AND(OR(E$1005="",Datos!E895&gt;=E$1005),OR(E$1006="",Datos!E895&lt;=E$1006)),FALSE),TRUE))))</f>
        <v>0.0</v>
      </c>
      <c r="F895">
        <f>IF(Datos!F895="",0,IF(AND(F$1008&lt;&gt;"",Datos!F895=F$1008),0,IF(F$1004=0,0,1-CHOOSE(F$1004,IF(ISNUMBER(Datos!F895),AND(OR(F$1005="",Datos!F895&gt;=F$1005),OR(F$1006="",Datos!F895&lt;=F$1006)),FALSE),IF(ISNUMBER(Datos!F895),AND(Datos!F895=INT(Datos!F895),AND(OR(F$1005="",Datos!F895&gt;=F$1005),OR(F$1006="",Datos!F895&lt;=F$1006))),FALSE),OR(ISNUMBER(FIND(";"&amp;UPPER(TRIM(Datos!F895&amp;""))&amp;"=",F$1007)),ISNUMBER(FIND(";"&amp;UPPER(TRIM(Datos!F895&amp;""))&amp;";",F$1007))),OR(UPPER(TRIM(Datos!F895&amp;""))="SÍ",UPPER(TRIM(Datos!F895&amp;""))="SI",UPPER(TRIM(Datos!F895&amp;""))="NO"),IF(ISNUMBER(Datos!F895),AND(OR(F$1005="",Datos!F895&gt;=F$1005),OR(F$1006="",Datos!F895&lt;=F$1006)),FALSE),TRUE))))</f>
        <v>0.0</v>
      </c>
      <c r="G895">
        <f>IF(Datos!G895="",0,IF(AND(G$1008&lt;&gt;"",Datos!G895=G$1008),0,IF(G$1004=0,0,1-CHOOSE(G$1004,IF(ISNUMBER(Datos!G895),AND(OR(G$1005="",Datos!G895&gt;=G$1005),OR(G$1006="",Datos!G895&lt;=G$1006)),FALSE),IF(ISNUMBER(Datos!G895),AND(Datos!G895=INT(Datos!G895),AND(OR(G$1005="",Datos!G895&gt;=G$1005),OR(G$1006="",Datos!G895&lt;=G$1006))),FALSE),OR(ISNUMBER(FIND(";"&amp;UPPER(TRIM(Datos!G895&amp;""))&amp;"=",G$1007)),ISNUMBER(FIND(";"&amp;UPPER(TRIM(Datos!G895&amp;""))&amp;";",G$1007))),OR(UPPER(TRIM(Datos!G895&amp;""))="SÍ",UPPER(TRIM(Datos!G895&amp;""))="SI",UPPER(TRIM(Datos!G895&amp;""))="NO"),IF(ISNUMBER(Datos!G895),AND(OR(G$1005="",Datos!G895&gt;=G$1005),OR(G$1006="",Datos!G895&lt;=G$1006)),FALSE),TRUE))))</f>
        <v>0.0</v>
      </c>
      <c r="H895">
        <f>IF(Datos!H895="",0,IF(AND(H$1008&lt;&gt;"",Datos!H895=H$1008),0,IF(H$1004=0,0,1-CHOOSE(H$1004,IF(ISNUMBER(Datos!H895),AND(OR(H$1005="",Datos!H895&gt;=H$1005),OR(H$1006="",Datos!H895&lt;=H$1006)),FALSE),IF(ISNUMBER(Datos!H895),AND(Datos!H895=INT(Datos!H895),AND(OR(H$1005="",Datos!H895&gt;=H$1005),OR(H$1006="",Datos!H895&lt;=H$1006))),FALSE),OR(ISNUMBER(FIND(";"&amp;UPPER(TRIM(Datos!H895&amp;""))&amp;"=",H$1007)),ISNUMBER(FIND(";"&amp;UPPER(TRIM(Datos!H895&amp;""))&amp;";",H$1007))),OR(UPPER(TRIM(Datos!H895&amp;""))="SÍ",UPPER(TRIM(Datos!H895&amp;""))="SI",UPPER(TRIM(Datos!H895&amp;""))="NO"),IF(ISNUMBER(Datos!H895),AND(OR(H$1005="",Datos!H895&gt;=H$1005),OR(H$1006="",Datos!H895&lt;=H$1006)),FALSE),TRUE))))</f>
        <v>0.0</v>
      </c>
      <c r="I895">
        <f>IF(Datos!I895="",0,IF(AND(I$1008&lt;&gt;"",Datos!I895=I$1008),0,IF(I$1004=0,0,1-CHOOSE(I$1004,IF(ISNUMBER(Datos!I895),AND(OR(I$1005="",Datos!I895&gt;=I$1005),OR(I$1006="",Datos!I895&lt;=I$1006)),FALSE),IF(ISNUMBER(Datos!I895),AND(Datos!I895=INT(Datos!I895),AND(OR(I$1005="",Datos!I895&gt;=I$1005),OR(I$1006="",Datos!I895&lt;=I$1006))),FALSE),OR(ISNUMBER(FIND(";"&amp;UPPER(TRIM(Datos!I895&amp;""))&amp;"=",I$1007)),ISNUMBER(FIND(";"&amp;UPPER(TRIM(Datos!I895&amp;""))&amp;";",I$1007))),OR(UPPER(TRIM(Datos!I895&amp;""))="SÍ",UPPER(TRIM(Datos!I895&amp;""))="SI",UPPER(TRIM(Datos!I895&amp;""))="NO"),IF(ISNUMBER(Datos!I895),AND(OR(I$1005="",Datos!I895&gt;=I$1005),OR(I$1006="",Datos!I895&lt;=I$1006)),FALSE),TRUE))))</f>
        <v>0.0</v>
      </c>
      <c r="J895">
        <f>IF(Datos!J895="",0,IF(AND(J$1008&lt;&gt;"",Datos!J895=J$1008),0,IF(J$1004=0,0,1-CHOOSE(J$1004,IF(ISNUMBER(Datos!J895),AND(OR(J$1005="",Datos!J895&gt;=J$1005),OR(J$1006="",Datos!J895&lt;=J$1006)),FALSE),IF(ISNUMBER(Datos!J895),AND(Datos!J895=INT(Datos!J895),AND(OR(J$1005="",Datos!J895&gt;=J$1005),OR(J$1006="",Datos!J895&lt;=J$1006))),FALSE),OR(ISNUMBER(FIND(";"&amp;UPPER(TRIM(Datos!J895&amp;""))&amp;"=",J$1007)),ISNUMBER(FIND(";"&amp;UPPER(TRIM(Datos!J895&amp;""))&amp;";",J$1007))),OR(UPPER(TRIM(Datos!J895&amp;""))="SÍ",UPPER(TRIM(Datos!J895&amp;""))="SI",UPPER(TRIM(Datos!J895&amp;""))="NO"),IF(ISNUMBER(Datos!J895),AND(OR(J$1005="",Datos!J895&gt;=J$1005),OR(J$1006="",Datos!J895&lt;=J$1006)),FALSE),TRUE))))</f>
        <v>0.0</v>
      </c>
      <c r="K895">
        <f>IF(Datos!K895="",0,IF(AND(K$1008&lt;&gt;"",Datos!K895=K$1008),0,IF(K$1004=0,0,1-CHOOSE(K$1004,IF(ISNUMBER(Datos!K895),AND(OR(K$1005="",Datos!K895&gt;=K$1005),OR(K$1006="",Datos!K895&lt;=K$1006)),FALSE),IF(ISNUMBER(Datos!K895),AND(Datos!K895=INT(Datos!K895),AND(OR(K$1005="",Datos!K895&gt;=K$1005),OR(K$1006="",Datos!K895&lt;=K$1006))),FALSE),OR(ISNUMBER(FIND(";"&amp;UPPER(TRIM(Datos!K895&amp;""))&amp;"=",K$1007)),ISNUMBER(FIND(";"&amp;UPPER(TRIM(Datos!K895&amp;""))&amp;";",K$1007))),OR(UPPER(TRIM(Datos!K895&amp;""))="SÍ",UPPER(TRIM(Datos!K895&amp;""))="SI",UPPER(TRIM(Datos!K895&amp;""))="NO"),IF(ISNUMBER(Datos!K895),AND(OR(K$1005="",Datos!K895&gt;=K$1005),OR(K$1006="",Datos!K895&lt;=K$1006)),FALSE),TRUE))))</f>
        <v>0.0</v>
      </c>
      <c r="L895">
        <f>IF(Datos!L895="",0,IF(AND(L$1008&lt;&gt;"",Datos!L895=L$1008),0,IF(L$1004=0,0,1-CHOOSE(L$1004,IF(ISNUMBER(Datos!L895),AND(OR(L$1005="",Datos!L895&gt;=L$1005),OR(L$1006="",Datos!L895&lt;=L$1006)),FALSE),IF(ISNUMBER(Datos!L895),AND(Datos!L895=INT(Datos!L895),AND(OR(L$1005="",Datos!L895&gt;=L$1005),OR(L$1006="",Datos!L895&lt;=L$1006))),FALSE),OR(ISNUMBER(FIND(";"&amp;UPPER(TRIM(Datos!L895&amp;""))&amp;"=",L$1007)),ISNUMBER(FIND(";"&amp;UPPER(TRIM(Datos!L895&amp;""))&amp;";",L$1007))),OR(UPPER(TRIM(Datos!L895&amp;""))="SÍ",UPPER(TRIM(Datos!L895&amp;""))="SI",UPPER(TRIM(Datos!L895&amp;""))="NO"),IF(ISNUMBER(Datos!L895),AND(OR(L$1005="",Datos!L895&gt;=L$1005),OR(L$1006="",Datos!L895&lt;=L$1006)),FALSE),TRUE))))</f>
        <v>0.0</v>
      </c>
      <c r="M895">
        <f>IF(Datos!M895="",0,IF(AND(M$1008&lt;&gt;"",Datos!M895=M$1008),0,IF(M$1004=0,0,1-CHOOSE(M$1004,IF(ISNUMBER(Datos!M895),AND(OR(M$1005="",Datos!M895&gt;=M$1005),OR(M$1006="",Datos!M895&lt;=M$1006)),FALSE),IF(ISNUMBER(Datos!M895),AND(Datos!M895=INT(Datos!M895),AND(OR(M$1005="",Datos!M895&gt;=M$1005),OR(M$1006="",Datos!M895&lt;=M$1006))),FALSE),OR(ISNUMBER(FIND(";"&amp;UPPER(TRIM(Datos!M895&amp;""))&amp;"=",M$1007)),ISNUMBER(FIND(";"&amp;UPPER(TRIM(Datos!M895&amp;""))&amp;";",M$1007))),OR(UPPER(TRIM(Datos!M895&amp;""))="SÍ",UPPER(TRIM(Datos!M895&amp;""))="SI",UPPER(TRIM(Datos!M895&amp;""))="NO"),IF(ISNUMBER(Datos!M895),AND(OR(M$1005="",Datos!M895&gt;=M$1005),OR(M$1006="",Datos!M895&lt;=M$1006)),FALSE),TRUE))))</f>
        <v>0.0</v>
      </c>
      <c r="N895">
        <f>IF(Datos!N895="",0,IF(AND(N$1008&lt;&gt;"",Datos!N895=N$1008),0,IF(N$1004=0,0,1-CHOOSE(N$1004,IF(ISNUMBER(Datos!N895),AND(OR(N$1005="",Datos!N895&gt;=N$1005),OR(N$1006="",Datos!N895&lt;=N$1006)),FALSE),IF(ISNUMBER(Datos!N895),AND(Datos!N895=INT(Datos!N895),AND(OR(N$1005="",Datos!N895&gt;=N$1005),OR(N$1006="",Datos!N895&lt;=N$1006))),FALSE),OR(ISNUMBER(FIND(";"&amp;UPPER(TRIM(Datos!N895&amp;""))&amp;"=",N$1007)),ISNUMBER(FIND(";"&amp;UPPER(TRIM(Datos!N895&amp;""))&amp;";",N$1007))),OR(UPPER(TRIM(Datos!N895&amp;""))="SÍ",UPPER(TRIM(Datos!N895&amp;""))="SI",UPPER(TRIM(Datos!N895&amp;""))="NO"),IF(ISNUMBER(Datos!N895),AND(OR(N$1005="",Datos!N895&gt;=N$1005),OR(N$1006="",Datos!N895&lt;=N$1006)),FALSE),TRUE))))</f>
        <v>0.0</v>
      </c>
      <c r="O895">
        <f>IF(Datos!O895="",0,IF(AND(O$1008&lt;&gt;"",Datos!O895=O$1008),0,IF(O$1004=0,0,1-CHOOSE(O$1004,IF(ISNUMBER(Datos!O895),AND(OR(O$1005="",Datos!O895&gt;=O$1005),OR(O$1006="",Datos!O895&lt;=O$1006)),FALSE),IF(ISNUMBER(Datos!O895),AND(Datos!O895=INT(Datos!O895),AND(OR(O$1005="",Datos!O895&gt;=O$1005),OR(O$1006="",Datos!O895&lt;=O$1006))),FALSE),OR(ISNUMBER(FIND(";"&amp;UPPER(TRIM(Datos!O895&amp;""))&amp;"=",O$1007)),ISNUMBER(FIND(";"&amp;UPPER(TRIM(Datos!O895&amp;""))&amp;";",O$1007))),OR(UPPER(TRIM(Datos!O895&amp;""))="SÍ",UPPER(TRIM(Datos!O895&amp;""))="SI",UPPER(TRIM(Datos!O895&amp;""))="NO"),IF(ISNUMBER(Datos!O895),AND(OR(O$1005="",Datos!O895&gt;=O$1005),OR(O$1006="",Datos!O895&lt;=O$1006)),FALSE),TRUE))))</f>
        <v>0.0</v>
      </c>
      <c r="P895">
        <f>IF(Datos!P895="",0,IF(AND(P$1008&lt;&gt;"",Datos!P895=P$1008),0,IF(P$1004=0,0,1-CHOOSE(P$1004,IF(ISNUMBER(Datos!P895),AND(OR(P$1005="",Datos!P895&gt;=P$1005),OR(P$1006="",Datos!P895&lt;=P$1006)),FALSE),IF(ISNUMBER(Datos!P895),AND(Datos!P895=INT(Datos!P895),AND(OR(P$1005="",Datos!P895&gt;=P$1005),OR(P$1006="",Datos!P895&lt;=P$1006))),FALSE),OR(ISNUMBER(FIND(";"&amp;UPPER(TRIM(Datos!P895&amp;""))&amp;"=",P$1007)),ISNUMBER(FIND(";"&amp;UPPER(TRIM(Datos!P895&amp;""))&amp;";",P$1007))),OR(UPPER(TRIM(Datos!P895&amp;""))="SÍ",UPPER(TRIM(Datos!P895&amp;""))="SI",UPPER(TRIM(Datos!P895&amp;""))="NO"),IF(ISNUMBER(Datos!P895),AND(OR(P$1005="",Datos!P895&gt;=P$1005),OR(P$1006="",Datos!P895&lt;=P$1006)),FALSE),TRUE))))</f>
        <v>0.0</v>
      </c>
      <c r="Q895">
        <f>IF(Datos!Q895="",0,IF(AND(Q$1008&lt;&gt;"",Datos!Q895=Q$1008),0,IF(Q$1004=0,0,1-CHOOSE(Q$1004,IF(ISNUMBER(Datos!Q895),AND(OR(Q$1005="",Datos!Q895&gt;=Q$1005),OR(Q$1006="",Datos!Q895&lt;=Q$1006)),FALSE),IF(ISNUMBER(Datos!Q895),AND(Datos!Q895=INT(Datos!Q895),AND(OR(Q$1005="",Datos!Q895&gt;=Q$1005),OR(Q$1006="",Datos!Q895&lt;=Q$1006))),FALSE),OR(ISNUMBER(FIND(";"&amp;UPPER(TRIM(Datos!Q895&amp;""))&amp;"=",Q$1007)),ISNUMBER(FIND(";"&amp;UPPER(TRIM(Datos!Q895&amp;""))&amp;";",Q$1007))),OR(UPPER(TRIM(Datos!Q895&amp;""))="SÍ",UPPER(TRIM(Datos!Q895&amp;""))="SI",UPPER(TRIM(Datos!Q895&amp;""))="NO"),IF(ISNUMBER(Datos!Q895),AND(OR(Q$1005="",Datos!Q895&gt;=Q$1005),OR(Q$1006="",Datos!Q895&lt;=Q$1006)),FALSE),TRUE))))</f>
        <v>0.0</v>
      </c>
      <c r="R895">
        <f>IF(Datos!R895="",0,IF(AND(R$1008&lt;&gt;"",Datos!R895=R$1008),0,IF(R$1004=0,0,1-CHOOSE(R$1004,IF(ISNUMBER(Datos!R895),AND(OR(R$1005="",Datos!R895&gt;=R$1005),OR(R$1006="",Datos!R895&lt;=R$1006)),FALSE),IF(ISNUMBER(Datos!R895),AND(Datos!R895=INT(Datos!R895),AND(OR(R$1005="",Datos!R895&gt;=R$1005),OR(R$1006="",Datos!R895&lt;=R$1006))),FALSE),OR(ISNUMBER(FIND(";"&amp;UPPER(TRIM(Datos!R895&amp;""))&amp;"=",R$1007)),ISNUMBER(FIND(";"&amp;UPPER(TRIM(Datos!R895&amp;""))&amp;";",R$1007))),OR(UPPER(TRIM(Datos!R895&amp;""))="SÍ",UPPER(TRIM(Datos!R895&amp;""))="SI",UPPER(TRIM(Datos!R895&amp;""))="NO"),IF(ISNUMBER(Datos!R895),AND(OR(R$1005="",Datos!R895&gt;=R$1005),OR(R$1006="",Datos!R895&lt;=R$1006)),FALSE),TRUE))))</f>
        <v>0.0</v>
      </c>
      <c r="S895">
        <f>IF(Datos!S895="",0,IF(AND(S$1008&lt;&gt;"",Datos!S895=S$1008),0,IF(S$1004=0,0,1-CHOOSE(S$1004,IF(ISNUMBER(Datos!S895),AND(OR(S$1005="",Datos!S895&gt;=S$1005),OR(S$1006="",Datos!S895&lt;=S$1006)),FALSE),IF(ISNUMBER(Datos!S895),AND(Datos!S895=INT(Datos!S895),AND(OR(S$1005="",Datos!S895&gt;=S$1005),OR(S$1006="",Datos!S895&lt;=S$1006))),FALSE),OR(ISNUMBER(FIND(";"&amp;UPPER(TRIM(Datos!S895&amp;""))&amp;"=",S$1007)),ISNUMBER(FIND(";"&amp;UPPER(TRIM(Datos!S895&amp;""))&amp;";",S$1007))),OR(UPPER(TRIM(Datos!S895&amp;""))="SÍ",UPPER(TRIM(Datos!S895&amp;""))="SI",UPPER(TRIM(Datos!S895&amp;""))="NO"),IF(ISNUMBER(Datos!S895),AND(OR(S$1005="",Datos!S895&gt;=S$1005),OR(S$1006="",Datos!S895&lt;=S$1006)),FALSE),TRUE))))</f>
        <v>0.0</v>
      </c>
      <c r="T895">
        <f>IF(Datos!T895="",0,IF(AND(T$1008&lt;&gt;"",Datos!T895=T$1008),0,IF(T$1004=0,0,1-CHOOSE(T$1004,IF(ISNUMBER(Datos!T895),AND(OR(T$1005="",Datos!T895&gt;=T$1005),OR(T$1006="",Datos!T895&lt;=T$1006)),FALSE),IF(ISNUMBER(Datos!T895),AND(Datos!T895=INT(Datos!T895),AND(OR(T$1005="",Datos!T895&gt;=T$1005),OR(T$1006="",Datos!T895&lt;=T$1006))),FALSE),OR(ISNUMBER(FIND(";"&amp;UPPER(TRIM(Datos!T895&amp;""))&amp;"=",T$1007)),ISNUMBER(FIND(";"&amp;UPPER(TRIM(Datos!T895&amp;""))&amp;";",T$1007))),OR(UPPER(TRIM(Datos!T895&amp;""))="SÍ",UPPER(TRIM(Datos!T895&amp;""))="SI",UPPER(TRIM(Datos!T895&amp;""))="NO"),IF(ISNUMBER(Datos!T895),AND(OR(T$1005="",Datos!T895&gt;=T$1005),OR(T$1006="",Datos!T895&lt;=T$1006)),FALSE),TRUE))))</f>
        <v>0.0</v>
      </c>
      <c r="U895">
        <f>IF(Datos!U895="",0,IF(AND(U$1008&lt;&gt;"",Datos!U895=U$1008),0,IF(U$1004=0,0,1-CHOOSE(U$1004,IF(ISNUMBER(Datos!U895),AND(OR(U$1005="",Datos!U895&gt;=U$1005),OR(U$1006="",Datos!U895&lt;=U$1006)),FALSE),IF(ISNUMBER(Datos!U895),AND(Datos!U895=INT(Datos!U895),AND(OR(U$1005="",Datos!U895&gt;=U$1005),OR(U$1006="",Datos!U895&lt;=U$1006))),FALSE),OR(ISNUMBER(FIND(";"&amp;UPPER(TRIM(Datos!U895&amp;""))&amp;"=",U$1007)),ISNUMBER(FIND(";"&amp;UPPER(TRIM(Datos!U895&amp;""))&amp;";",U$1007))),OR(UPPER(TRIM(Datos!U895&amp;""))="SÍ",UPPER(TRIM(Datos!U895&amp;""))="SI",UPPER(TRIM(Datos!U895&amp;""))="NO"),IF(ISNUMBER(Datos!U895),AND(OR(U$1005="",Datos!U895&gt;=U$1005),OR(U$1006="",Datos!U895&lt;=U$1006)),FALSE),TRUE))))</f>
        <v>0.0</v>
      </c>
      <c r="V895">
        <f>IF(Datos!V895="",0,IF(AND(V$1008&lt;&gt;"",Datos!V895=V$1008),0,IF(V$1004=0,0,1-CHOOSE(V$1004,IF(ISNUMBER(Datos!V895),AND(OR(V$1005="",Datos!V895&gt;=V$1005),OR(V$1006="",Datos!V895&lt;=V$1006)),FALSE),IF(ISNUMBER(Datos!V895),AND(Datos!V895=INT(Datos!V895),AND(OR(V$1005="",Datos!V895&gt;=V$1005),OR(V$1006="",Datos!V895&lt;=V$1006))),FALSE),OR(ISNUMBER(FIND(";"&amp;UPPER(TRIM(Datos!V895&amp;""))&amp;"=",V$1007)),ISNUMBER(FIND(";"&amp;UPPER(TRIM(Datos!V895&amp;""))&amp;";",V$1007))),OR(UPPER(TRIM(Datos!V895&amp;""))="SÍ",UPPER(TRIM(Datos!V895&amp;""))="SI",UPPER(TRIM(Datos!V895&amp;""))="NO"),IF(ISNUMBER(Datos!V895),AND(OR(V$1005="",Datos!V895&gt;=V$1005),OR(V$1006="",Datos!V895&lt;=V$1006)),FALSE),TRUE))))</f>
        <v>0.0</v>
      </c>
      <c r="W895">
        <f>IF(Datos!W895="",0,IF(AND(W$1008&lt;&gt;"",Datos!W895=W$1008),0,IF(W$1004=0,0,1-CHOOSE(W$1004,IF(ISNUMBER(Datos!W895),AND(OR(W$1005="",Datos!W895&gt;=W$1005),OR(W$1006="",Datos!W895&lt;=W$1006)),FALSE),IF(ISNUMBER(Datos!W895),AND(Datos!W895=INT(Datos!W895),AND(OR(W$1005="",Datos!W895&gt;=W$1005),OR(W$1006="",Datos!W895&lt;=W$1006))),FALSE),OR(ISNUMBER(FIND(";"&amp;UPPER(TRIM(Datos!W895&amp;""))&amp;"=",W$1007)),ISNUMBER(FIND(";"&amp;UPPER(TRIM(Datos!W895&amp;""))&amp;";",W$1007))),OR(UPPER(TRIM(Datos!W895&amp;""))="SÍ",UPPER(TRIM(Datos!W895&amp;""))="SI",UPPER(TRIM(Datos!W895&amp;""))="NO"),IF(ISNUMBER(Datos!W895),AND(OR(W$1005="",Datos!W895&gt;=W$1005),OR(W$1006="",Datos!W895&lt;=W$1006)),FALSE),TRUE))))</f>
        <v>0.0</v>
      </c>
      <c r="X895">
        <f>IF(Datos!X895="",0,IF(AND(X$1008&lt;&gt;"",Datos!X895=X$1008),0,IF(X$1004=0,0,1-CHOOSE(X$1004,IF(ISNUMBER(Datos!X895),AND(OR(X$1005="",Datos!X895&gt;=X$1005),OR(X$1006="",Datos!X895&lt;=X$1006)),FALSE),IF(ISNUMBER(Datos!X895),AND(Datos!X895=INT(Datos!X895),AND(OR(X$1005="",Datos!X895&gt;=X$1005),OR(X$1006="",Datos!X895&lt;=X$1006))),FALSE),OR(ISNUMBER(FIND(";"&amp;UPPER(TRIM(Datos!X895&amp;""))&amp;"=",X$1007)),ISNUMBER(FIND(";"&amp;UPPER(TRIM(Datos!X895&amp;""))&amp;";",X$1007))),OR(UPPER(TRIM(Datos!X895&amp;""))="SÍ",UPPER(TRIM(Datos!X895&amp;""))="SI",UPPER(TRIM(Datos!X895&amp;""))="NO"),IF(ISNUMBER(Datos!X895),AND(OR(X$1005="",Datos!X895&gt;=X$1005),OR(X$1006="",Datos!X895&lt;=X$1006)),FALSE),TRUE))))</f>
        <v>0.0</v>
      </c>
      <c r="Y895">
        <f>IF(Datos!Y895="",0,IF(AND(Y$1008&lt;&gt;"",Datos!Y895=Y$1008),0,IF(Y$1004=0,0,1-CHOOSE(Y$1004,IF(ISNUMBER(Datos!Y895),AND(OR(Y$1005="",Datos!Y895&gt;=Y$1005),OR(Y$1006="",Datos!Y895&lt;=Y$1006)),FALSE),IF(ISNUMBER(Datos!Y895),AND(Datos!Y895=INT(Datos!Y895),AND(OR(Y$1005="",Datos!Y895&gt;=Y$1005),OR(Y$1006="",Datos!Y895&lt;=Y$1006))),FALSE),OR(ISNUMBER(FIND(";"&amp;UPPER(TRIM(Datos!Y895&amp;""))&amp;"=",Y$1007)),ISNUMBER(FIND(";"&amp;UPPER(TRIM(Datos!Y895&amp;""))&amp;";",Y$1007))),OR(UPPER(TRIM(Datos!Y895&amp;""))="SÍ",UPPER(TRIM(Datos!Y895&amp;""))="SI",UPPER(TRIM(Datos!Y895&amp;""))="NO"),IF(ISNUMBER(Datos!Y895),AND(OR(Y$1005="",Datos!Y895&gt;=Y$1005),OR(Y$1006="",Datos!Y895&lt;=Y$1006)),FALSE),TRUE))))</f>
        <v>0.0</v>
      </c>
      <c r="Z895">
        <f>IF(Datos!Z895="",0,IF(AND(Z$1008&lt;&gt;"",Datos!Z895=Z$1008),0,IF(Z$1004=0,0,1-CHOOSE(Z$1004,IF(ISNUMBER(Datos!Z895),AND(OR(Z$1005="",Datos!Z895&gt;=Z$1005),OR(Z$1006="",Datos!Z895&lt;=Z$1006)),FALSE),IF(ISNUMBER(Datos!Z895),AND(Datos!Z895=INT(Datos!Z895),AND(OR(Z$1005="",Datos!Z895&gt;=Z$1005),OR(Z$1006="",Datos!Z895&lt;=Z$1006))),FALSE),OR(ISNUMBER(FIND(";"&amp;UPPER(TRIM(Datos!Z895&amp;""))&amp;"=",Z$1007)),ISNUMBER(FIND(";"&amp;UPPER(TRIM(Datos!Z895&amp;""))&amp;";",Z$1007))),OR(UPPER(TRIM(Datos!Z895&amp;""))="SÍ",UPPER(TRIM(Datos!Z895&amp;""))="SI",UPPER(TRIM(Datos!Z895&amp;""))="NO"),IF(ISNUMBER(Datos!Z895),AND(OR(Z$1005="",Datos!Z895&gt;=Z$1005),OR(Z$1006="",Datos!Z895&lt;=Z$1006)),FALSE),TRUE))))</f>
        <v>0.0</v>
      </c>
      <c r="AA895">
        <f>IF(Datos!AA895="",0,IF(AND(AA$1008&lt;&gt;"",Datos!AA895=AA$1008),0,IF(AA$1004=0,0,1-CHOOSE(AA$1004,IF(ISNUMBER(Datos!AA895),AND(OR(AA$1005="",Datos!AA895&gt;=AA$1005),OR(AA$1006="",Datos!AA895&lt;=AA$1006)),FALSE),IF(ISNUMBER(Datos!AA895),AND(Datos!AA895=INT(Datos!AA895),AND(OR(AA$1005="",Datos!AA895&gt;=AA$1005),OR(AA$1006="",Datos!AA895&lt;=AA$1006))),FALSE),OR(ISNUMBER(FIND(";"&amp;UPPER(TRIM(Datos!AA895&amp;""))&amp;"=",AA$1007)),ISNUMBER(FIND(";"&amp;UPPER(TRIM(Datos!AA895&amp;""))&amp;";",AA$1007))),OR(UPPER(TRIM(Datos!AA895&amp;""))="SÍ",UPPER(TRIM(Datos!AA895&amp;""))="SI",UPPER(TRIM(Datos!AA895&amp;""))="NO"),IF(ISNUMBER(Datos!AA895),AND(OR(AA$1005="",Datos!AA895&gt;=AA$1005),OR(AA$1006="",Datos!AA895&lt;=AA$1006)),FALSE),TRUE))))</f>
        <v>0.0</v>
      </c>
      <c r="AB895">
        <f>IF(Datos!AB895="",0,IF(AND(AB$1008&lt;&gt;"",Datos!AB895=AB$1008),0,IF(AB$1004=0,0,1-CHOOSE(AB$1004,IF(ISNUMBER(Datos!AB895),AND(OR(AB$1005="",Datos!AB895&gt;=AB$1005),OR(AB$1006="",Datos!AB895&lt;=AB$1006)),FALSE),IF(ISNUMBER(Datos!AB895),AND(Datos!AB895=INT(Datos!AB895),AND(OR(AB$1005="",Datos!AB895&gt;=AB$1005),OR(AB$1006="",Datos!AB895&lt;=AB$1006))),FALSE),OR(ISNUMBER(FIND(";"&amp;UPPER(TRIM(Datos!AB895&amp;""))&amp;"=",AB$1007)),ISNUMBER(FIND(";"&amp;UPPER(TRIM(Datos!AB895&amp;""))&amp;";",AB$1007))),OR(UPPER(TRIM(Datos!AB895&amp;""))="SÍ",UPPER(TRIM(Datos!AB895&amp;""))="SI",UPPER(TRIM(Datos!AB895&amp;""))="NO"),IF(ISNUMBER(Datos!AB895),AND(OR(AB$1005="",Datos!AB895&gt;=AB$1005),OR(AB$1006="",Datos!AB895&lt;=AB$1006)),FALSE),TRUE))))</f>
        <v>0.0</v>
      </c>
      <c r="AC895">
        <f>IF(Datos!AC895="",0,IF(AND(AC$1008&lt;&gt;"",Datos!AC895=AC$1008),0,IF(AC$1004=0,0,1-CHOOSE(AC$1004,IF(ISNUMBER(Datos!AC895),AND(OR(AC$1005="",Datos!AC895&gt;=AC$1005),OR(AC$1006="",Datos!AC895&lt;=AC$1006)),FALSE),IF(ISNUMBER(Datos!AC895),AND(Datos!AC895=INT(Datos!AC895),AND(OR(AC$1005="",Datos!AC895&gt;=AC$1005),OR(AC$1006="",Datos!AC895&lt;=AC$1006))),FALSE),OR(ISNUMBER(FIND(";"&amp;UPPER(TRIM(Datos!AC895&amp;""))&amp;"=",AC$1007)),ISNUMBER(FIND(";"&amp;UPPER(TRIM(Datos!AC895&amp;""))&amp;";",AC$1007))),OR(UPPER(TRIM(Datos!AC895&amp;""))="SÍ",UPPER(TRIM(Datos!AC895&amp;""))="SI",UPPER(TRIM(Datos!AC895&amp;""))="NO"),IF(ISNUMBER(Datos!AC895),AND(OR(AC$1005="",Datos!AC895&gt;=AC$1005),OR(AC$1006="",Datos!AC895&lt;=AC$1006)),FALSE),TRUE))))</f>
        <v>0.0</v>
      </c>
      <c r="AD895">
        <f>IF(Datos!AD895="",0,IF(AND(AD$1008&lt;&gt;"",Datos!AD895=AD$1008),0,IF(AD$1004=0,0,1-CHOOSE(AD$1004,IF(ISNUMBER(Datos!AD895),AND(OR(AD$1005="",Datos!AD895&gt;=AD$1005),OR(AD$1006="",Datos!AD895&lt;=AD$1006)),FALSE),IF(ISNUMBER(Datos!AD895),AND(Datos!AD895=INT(Datos!AD895),AND(OR(AD$1005="",Datos!AD895&gt;=AD$1005),OR(AD$1006="",Datos!AD895&lt;=AD$1006))),FALSE),OR(ISNUMBER(FIND(";"&amp;UPPER(TRIM(Datos!AD895&amp;""))&amp;"=",AD$1007)),ISNUMBER(FIND(";"&amp;UPPER(TRIM(Datos!AD895&amp;""))&amp;";",AD$1007))),OR(UPPER(TRIM(Datos!AD895&amp;""))="SÍ",UPPER(TRIM(Datos!AD895&amp;""))="SI",UPPER(TRIM(Datos!AD895&amp;""))="NO"),IF(ISNUMBER(Datos!AD895),AND(OR(AD$1005="",Datos!AD895&gt;=AD$1005),OR(AD$1006="",Datos!AD895&lt;=AD$1006)),FALSE),TRUE))))</f>
        <v>0.0</v>
      </c>
      <c r="AE895">
        <f>IF(Datos!AE895="",0,IF(AND(AE$1008&lt;&gt;"",Datos!AE895=AE$1008),0,IF(AE$1004=0,0,1-CHOOSE(AE$1004,IF(ISNUMBER(Datos!AE895),AND(OR(AE$1005="",Datos!AE895&gt;=AE$1005),OR(AE$1006="",Datos!AE895&lt;=AE$1006)),FALSE),IF(ISNUMBER(Datos!AE895),AND(Datos!AE895=INT(Datos!AE895),AND(OR(AE$1005="",Datos!AE895&gt;=AE$1005),OR(AE$1006="",Datos!AE895&lt;=AE$1006))),FALSE),OR(ISNUMBER(FIND(";"&amp;UPPER(TRIM(Datos!AE895&amp;""))&amp;"=",AE$1007)),ISNUMBER(FIND(";"&amp;UPPER(TRIM(Datos!AE895&amp;""))&amp;";",AE$1007))),OR(UPPER(TRIM(Datos!AE895&amp;""))="SÍ",UPPER(TRIM(Datos!AE895&amp;""))="SI",UPPER(TRIM(Datos!AE895&amp;""))="NO"),IF(ISNUMBER(Datos!AE895),AND(OR(AE$1005="",Datos!AE895&gt;=AE$1005),OR(AE$1006="",Datos!AE895&lt;=AE$1006)),FALSE),TRUE))))</f>
        <v>0.0</v>
      </c>
    </row>
    <row r="896" spans="2:31">
      <c r="B896">
        <f>IF(Datos!B896="",0,IF(AND(B$1008&lt;&gt;"",Datos!B896=B$1008),0,IF(B$1004=0,0,1-CHOOSE(B$1004,IF(ISNUMBER(Datos!B896),AND(OR(B$1005="",Datos!B896&gt;=B$1005),OR(B$1006="",Datos!B896&lt;=B$1006)),FALSE),IF(ISNUMBER(Datos!B896),AND(Datos!B896=INT(Datos!B896),AND(OR(B$1005="",Datos!B896&gt;=B$1005),OR(B$1006="",Datos!B896&lt;=B$1006))),FALSE),OR(ISNUMBER(FIND(";"&amp;UPPER(TRIM(Datos!B896&amp;""))&amp;"=",B$1007)),ISNUMBER(FIND(";"&amp;UPPER(TRIM(Datos!B896&amp;""))&amp;";",B$1007))),OR(UPPER(TRIM(Datos!B896&amp;""))="SÍ",UPPER(TRIM(Datos!B896&amp;""))="SI",UPPER(TRIM(Datos!B896&amp;""))="NO"),IF(ISNUMBER(Datos!B896),AND(OR(B$1005="",Datos!B896&gt;=B$1005),OR(B$1006="",Datos!B896&lt;=B$1006)),FALSE),TRUE))))</f>
        <v>0.0</v>
      </c>
      <c r="C896">
        <f>IF(Datos!C896="",0,IF(AND(C$1008&lt;&gt;"",Datos!C896=C$1008),0,IF(C$1004=0,0,1-CHOOSE(C$1004,IF(ISNUMBER(Datos!C896),AND(OR(C$1005="",Datos!C896&gt;=C$1005),OR(C$1006="",Datos!C896&lt;=C$1006)),FALSE),IF(ISNUMBER(Datos!C896),AND(Datos!C896=INT(Datos!C896),AND(OR(C$1005="",Datos!C896&gt;=C$1005),OR(C$1006="",Datos!C896&lt;=C$1006))),FALSE),OR(ISNUMBER(FIND(";"&amp;UPPER(TRIM(Datos!C896&amp;""))&amp;"=",C$1007)),ISNUMBER(FIND(";"&amp;UPPER(TRIM(Datos!C896&amp;""))&amp;";",C$1007))),OR(UPPER(TRIM(Datos!C896&amp;""))="SÍ",UPPER(TRIM(Datos!C896&amp;""))="SI",UPPER(TRIM(Datos!C896&amp;""))="NO"),IF(ISNUMBER(Datos!C896),AND(OR(C$1005="",Datos!C896&gt;=C$1005),OR(C$1006="",Datos!C896&lt;=C$1006)),FALSE),TRUE))))</f>
        <v>0.0</v>
      </c>
      <c r="D896">
        <f>IF(Datos!D896="",0,IF(AND(D$1008&lt;&gt;"",Datos!D896=D$1008),0,IF(D$1004=0,0,1-CHOOSE(D$1004,IF(ISNUMBER(Datos!D896),AND(OR(D$1005="",Datos!D896&gt;=D$1005),OR(D$1006="",Datos!D896&lt;=D$1006)),FALSE),IF(ISNUMBER(Datos!D896),AND(Datos!D896=INT(Datos!D896),AND(OR(D$1005="",Datos!D896&gt;=D$1005),OR(D$1006="",Datos!D896&lt;=D$1006))),FALSE),OR(ISNUMBER(FIND(";"&amp;UPPER(TRIM(Datos!D896&amp;""))&amp;"=",D$1007)),ISNUMBER(FIND(";"&amp;UPPER(TRIM(Datos!D896&amp;""))&amp;";",D$1007))),OR(UPPER(TRIM(Datos!D896&amp;""))="SÍ",UPPER(TRIM(Datos!D896&amp;""))="SI",UPPER(TRIM(Datos!D896&amp;""))="NO"),IF(ISNUMBER(Datos!D896),AND(OR(D$1005="",Datos!D896&gt;=D$1005),OR(D$1006="",Datos!D896&lt;=D$1006)),FALSE),TRUE))))</f>
        <v>0.0</v>
      </c>
      <c r="E896">
        <f>IF(Datos!E896="",0,IF(AND(E$1008&lt;&gt;"",Datos!E896=E$1008),0,IF(E$1004=0,0,1-CHOOSE(E$1004,IF(ISNUMBER(Datos!E896),AND(OR(E$1005="",Datos!E896&gt;=E$1005),OR(E$1006="",Datos!E896&lt;=E$1006)),FALSE),IF(ISNUMBER(Datos!E896),AND(Datos!E896=INT(Datos!E896),AND(OR(E$1005="",Datos!E896&gt;=E$1005),OR(E$1006="",Datos!E896&lt;=E$1006))),FALSE),OR(ISNUMBER(FIND(";"&amp;UPPER(TRIM(Datos!E896&amp;""))&amp;"=",E$1007)),ISNUMBER(FIND(";"&amp;UPPER(TRIM(Datos!E896&amp;""))&amp;";",E$1007))),OR(UPPER(TRIM(Datos!E896&amp;""))="SÍ",UPPER(TRIM(Datos!E896&amp;""))="SI",UPPER(TRIM(Datos!E896&amp;""))="NO"),IF(ISNUMBER(Datos!E896),AND(OR(E$1005="",Datos!E896&gt;=E$1005),OR(E$1006="",Datos!E896&lt;=E$1006)),FALSE),TRUE))))</f>
        <v>0.0</v>
      </c>
      <c r="F896">
        <f>IF(Datos!F896="",0,IF(AND(F$1008&lt;&gt;"",Datos!F896=F$1008),0,IF(F$1004=0,0,1-CHOOSE(F$1004,IF(ISNUMBER(Datos!F896),AND(OR(F$1005="",Datos!F896&gt;=F$1005),OR(F$1006="",Datos!F896&lt;=F$1006)),FALSE),IF(ISNUMBER(Datos!F896),AND(Datos!F896=INT(Datos!F896),AND(OR(F$1005="",Datos!F896&gt;=F$1005),OR(F$1006="",Datos!F896&lt;=F$1006))),FALSE),OR(ISNUMBER(FIND(";"&amp;UPPER(TRIM(Datos!F896&amp;""))&amp;"=",F$1007)),ISNUMBER(FIND(";"&amp;UPPER(TRIM(Datos!F896&amp;""))&amp;";",F$1007))),OR(UPPER(TRIM(Datos!F896&amp;""))="SÍ",UPPER(TRIM(Datos!F896&amp;""))="SI",UPPER(TRIM(Datos!F896&amp;""))="NO"),IF(ISNUMBER(Datos!F896),AND(OR(F$1005="",Datos!F896&gt;=F$1005),OR(F$1006="",Datos!F896&lt;=F$1006)),FALSE),TRUE))))</f>
        <v>0.0</v>
      </c>
      <c r="G896">
        <f>IF(Datos!G896="",0,IF(AND(G$1008&lt;&gt;"",Datos!G896=G$1008),0,IF(G$1004=0,0,1-CHOOSE(G$1004,IF(ISNUMBER(Datos!G896),AND(OR(G$1005="",Datos!G896&gt;=G$1005),OR(G$1006="",Datos!G896&lt;=G$1006)),FALSE),IF(ISNUMBER(Datos!G896),AND(Datos!G896=INT(Datos!G896),AND(OR(G$1005="",Datos!G896&gt;=G$1005),OR(G$1006="",Datos!G896&lt;=G$1006))),FALSE),OR(ISNUMBER(FIND(";"&amp;UPPER(TRIM(Datos!G896&amp;""))&amp;"=",G$1007)),ISNUMBER(FIND(";"&amp;UPPER(TRIM(Datos!G896&amp;""))&amp;";",G$1007))),OR(UPPER(TRIM(Datos!G896&amp;""))="SÍ",UPPER(TRIM(Datos!G896&amp;""))="SI",UPPER(TRIM(Datos!G896&amp;""))="NO"),IF(ISNUMBER(Datos!G896),AND(OR(G$1005="",Datos!G896&gt;=G$1005),OR(G$1006="",Datos!G896&lt;=G$1006)),FALSE),TRUE))))</f>
        <v>0.0</v>
      </c>
      <c r="H896">
        <f>IF(Datos!H896="",0,IF(AND(H$1008&lt;&gt;"",Datos!H896=H$1008),0,IF(H$1004=0,0,1-CHOOSE(H$1004,IF(ISNUMBER(Datos!H896),AND(OR(H$1005="",Datos!H896&gt;=H$1005),OR(H$1006="",Datos!H896&lt;=H$1006)),FALSE),IF(ISNUMBER(Datos!H896),AND(Datos!H896=INT(Datos!H896),AND(OR(H$1005="",Datos!H896&gt;=H$1005),OR(H$1006="",Datos!H896&lt;=H$1006))),FALSE),OR(ISNUMBER(FIND(";"&amp;UPPER(TRIM(Datos!H896&amp;""))&amp;"=",H$1007)),ISNUMBER(FIND(";"&amp;UPPER(TRIM(Datos!H896&amp;""))&amp;";",H$1007))),OR(UPPER(TRIM(Datos!H896&amp;""))="SÍ",UPPER(TRIM(Datos!H896&amp;""))="SI",UPPER(TRIM(Datos!H896&amp;""))="NO"),IF(ISNUMBER(Datos!H896),AND(OR(H$1005="",Datos!H896&gt;=H$1005),OR(H$1006="",Datos!H896&lt;=H$1006)),FALSE),TRUE))))</f>
        <v>0.0</v>
      </c>
      <c r="I896">
        <f>IF(Datos!I896="",0,IF(AND(I$1008&lt;&gt;"",Datos!I896=I$1008),0,IF(I$1004=0,0,1-CHOOSE(I$1004,IF(ISNUMBER(Datos!I896),AND(OR(I$1005="",Datos!I896&gt;=I$1005),OR(I$1006="",Datos!I896&lt;=I$1006)),FALSE),IF(ISNUMBER(Datos!I896),AND(Datos!I896=INT(Datos!I896),AND(OR(I$1005="",Datos!I896&gt;=I$1005),OR(I$1006="",Datos!I896&lt;=I$1006))),FALSE),OR(ISNUMBER(FIND(";"&amp;UPPER(TRIM(Datos!I896&amp;""))&amp;"=",I$1007)),ISNUMBER(FIND(";"&amp;UPPER(TRIM(Datos!I896&amp;""))&amp;";",I$1007))),OR(UPPER(TRIM(Datos!I896&amp;""))="SÍ",UPPER(TRIM(Datos!I896&amp;""))="SI",UPPER(TRIM(Datos!I896&amp;""))="NO"),IF(ISNUMBER(Datos!I896),AND(OR(I$1005="",Datos!I896&gt;=I$1005),OR(I$1006="",Datos!I896&lt;=I$1006)),FALSE),TRUE))))</f>
        <v>0.0</v>
      </c>
      <c r="J896">
        <f>IF(Datos!J896="",0,IF(AND(J$1008&lt;&gt;"",Datos!J896=J$1008),0,IF(J$1004=0,0,1-CHOOSE(J$1004,IF(ISNUMBER(Datos!J896),AND(OR(J$1005="",Datos!J896&gt;=J$1005),OR(J$1006="",Datos!J896&lt;=J$1006)),FALSE),IF(ISNUMBER(Datos!J896),AND(Datos!J896=INT(Datos!J896),AND(OR(J$1005="",Datos!J896&gt;=J$1005),OR(J$1006="",Datos!J896&lt;=J$1006))),FALSE),OR(ISNUMBER(FIND(";"&amp;UPPER(TRIM(Datos!J896&amp;""))&amp;"=",J$1007)),ISNUMBER(FIND(";"&amp;UPPER(TRIM(Datos!J896&amp;""))&amp;";",J$1007))),OR(UPPER(TRIM(Datos!J896&amp;""))="SÍ",UPPER(TRIM(Datos!J896&amp;""))="SI",UPPER(TRIM(Datos!J896&amp;""))="NO"),IF(ISNUMBER(Datos!J896),AND(OR(J$1005="",Datos!J896&gt;=J$1005),OR(J$1006="",Datos!J896&lt;=J$1006)),FALSE),TRUE))))</f>
        <v>0.0</v>
      </c>
      <c r="K896">
        <f>IF(Datos!K896="",0,IF(AND(K$1008&lt;&gt;"",Datos!K896=K$1008),0,IF(K$1004=0,0,1-CHOOSE(K$1004,IF(ISNUMBER(Datos!K896),AND(OR(K$1005="",Datos!K896&gt;=K$1005),OR(K$1006="",Datos!K896&lt;=K$1006)),FALSE),IF(ISNUMBER(Datos!K896),AND(Datos!K896=INT(Datos!K896),AND(OR(K$1005="",Datos!K896&gt;=K$1005),OR(K$1006="",Datos!K896&lt;=K$1006))),FALSE),OR(ISNUMBER(FIND(";"&amp;UPPER(TRIM(Datos!K896&amp;""))&amp;"=",K$1007)),ISNUMBER(FIND(";"&amp;UPPER(TRIM(Datos!K896&amp;""))&amp;";",K$1007))),OR(UPPER(TRIM(Datos!K896&amp;""))="SÍ",UPPER(TRIM(Datos!K896&amp;""))="SI",UPPER(TRIM(Datos!K896&amp;""))="NO"),IF(ISNUMBER(Datos!K896),AND(OR(K$1005="",Datos!K896&gt;=K$1005),OR(K$1006="",Datos!K896&lt;=K$1006)),FALSE),TRUE))))</f>
        <v>0.0</v>
      </c>
      <c r="L896">
        <f>IF(Datos!L896="",0,IF(AND(L$1008&lt;&gt;"",Datos!L896=L$1008),0,IF(L$1004=0,0,1-CHOOSE(L$1004,IF(ISNUMBER(Datos!L896),AND(OR(L$1005="",Datos!L896&gt;=L$1005),OR(L$1006="",Datos!L896&lt;=L$1006)),FALSE),IF(ISNUMBER(Datos!L896),AND(Datos!L896=INT(Datos!L896),AND(OR(L$1005="",Datos!L896&gt;=L$1005),OR(L$1006="",Datos!L896&lt;=L$1006))),FALSE),OR(ISNUMBER(FIND(";"&amp;UPPER(TRIM(Datos!L896&amp;""))&amp;"=",L$1007)),ISNUMBER(FIND(";"&amp;UPPER(TRIM(Datos!L896&amp;""))&amp;";",L$1007))),OR(UPPER(TRIM(Datos!L896&amp;""))="SÍ",UPPER(TRIM(Datos!L896&amp;""))="SI",UPPER(TRIM(Datos!L896&amp;""))="NO"),IF(ISNUMBER(Datos!L896),AND(OR(L$1005="",Datos!L896&gt;=L$1005),OR(L$1006="",Datos!L896&lt;=L$1006)),FALSE),TRUE))))</f>
        <v>0.0</v>
      </c>
      <c r="M896">
        <f>IF(Datos!M896="",0,IF(AND(M$1008&lt;&gt;"",Datos!M896=M$1008),0,IF(M$1004=0,0,1-CHOOSE(M$1004,IF(ISNUMBER(Datos!M896),AND(OR(M$1005="",Datos!M896&gt;=M$1005),OR(M$1006="",Datos!M896&lt;=M$1006)),FALSE),IF(ISNUMBER(Datos!M896),AND(Datos!M896=INT(Datos!M896),AND(OR(M$1005="",Datos!M896&gt;=M$1005),OR(M$1006="",Datos!M896&lt;=M$1006))),FALSE),OR(ISNUMBER(FIND(";"&amp;UPPER(TRIM(Datos!M896&amp;""))&amp;"=",M$1007)),ISNUMBER(FIND(";"&amp;UPPER(TRIM(Datos!M896&amp;""))&amp;";",M$1007))),OR(UPPER(TRIM(Datos!M896&amp;""))="SÍ",UPPER(TRIM(Datos!M896&amp;""))="SI",UPPER(TRIM(Datos!M896&amp;""))="NO"),IF(ISNUMBER(Datos!M896),AND(OR(M$1005="",Datos!M896&gt;=M$1005),OR(M$1006="",Datos!M896&lt;=M$1006)),FALSE),TRUE))))</f>
        <v>0.0</v>
      </c>
      <c r="N896">
        <f>IF(Datos!N896="",0,IF(AND(N$1008&lt;&gt;"",Datos!N896=N$1008),0,IF(N$1004=0,0,1-CHOOSE(N$1004,IF(ISNUMBER(Datos!N896),AND(OR(N$1005="",Datos!N896&gt;=N$1005),OR(N$1006="",Datos!N896&lt;=N$1006)),FALSE),IF(ISNUMBER(Datos!N896),AND(Datos!N896=INT(Datos!N896),AND(OR(N$1005="",Datos!N896&gt;=N$1005),OR(N$1006="",Datos!N896&lt;=N$1006))),FALSE),OR(ISNUMBER(FIND(";"&amp;UPPER(TRIM(Datos!N896&amp;""))&amp;"=",N$1007)),ISNUMBER(FIND(";"&amp;UPPER(TRIM(Datos!N896&amp;""))&amp;";",N$1007))),OR(UPPER(TRIM(Datos!N896&amp;""))="SÍ",UPPER(TRIM(Datos!N896&amp;""))="SI",UPPER(TRIM(Datos!N896&amp;""))="NO"),IF(ISNUMBER(Datos!N896),AND(OR(N$1005="",Datos!N896&gt;=N$1005),OR(N$1006="",Datos!N896&lt;=N$1006)),FALSE),TRUE))))</f>
        <v>0.0</v>
      </c>
      <c r="O896">
        <f>IF(Datos!O896="",0,IF(AND(O$1008&lt;&gt;"",Datos!O896=O$1008),0,IF(O$1004=0,0,1-CHOOSE(O$1004,IF(ISNUMBER(Datos!O896),AND(OR(O$1005="",Datos!O896&gt;=O$1005),OR(O$1006="",Datos!O896&lt;=O$1006)),FALSE),IF(ISNUMBER(Datos!O896),AND(Datos!O896=INT(Datos!O896),AND(OR(O$1005="",Datos!O896&gt;=O$1005),OR(O$1006="",Datos!O896&lt;=O$1006))),FALSE),OR(ISNUMBER(FIND(";"&amp;UPPER(TRIM(Datos!O896&amp;""))&amp;"=",O$1007)),ISNUMBER(FIND(";"&amp;UPPER(TRIM(Datos!O896&amp;""))&amp;";",O$1007))),OR(UPPER(TRIM(Datos!O896&amp;""))="SÍ",UPPER(TRIM(Datos!O896&amp;""))="SI",UPPER(TRIM(Datos!O896&amp;""))="NO"),IF(ISNUMBER(Datos!O896),AND(OR(O$1005="",Datos!O896&gt;=O$1005),OR(O$1006="",Datos!O896&lt;=O$1006)),FALSE),TRUE))))</f>
        <v>0.0</v>
      </c>
      <c r="P896">
        <f>IF(Datos!P896="",0,IF(AND(P$1008&lt;&gt;"",Datos!P896=P$1008),0,IF(P$1004=0,0,1-CHOOSE(P$1004,IF(ISNUMBER(Datos!P896),AND(OR(P$1005="",Datos!P896&gt;=P$1005),OR(P$1006="",Datos!P896&lt;=P$1006)),FALSE),IF(ISNUMBER(Datos!P896),AND(Datos!P896=INT(Datos!P896),AND(OR(P$1005="",Datos!P896&gt;=P$1005),OR(P$1006="",Datos!P896&lt;=P$1006))),FALSE),OR(ISNUMBER(FIND(";"&amp;UPPER(TRIM(Datos!P896&amp;""))&amp;"=",P$1007)),ISNUMBER(FIND(";"&amp;UPPER(TRIM(Datos!P896&amp;""))&amp;";",P$1007))),OR(UPPER(TRIM(Datos!P896&amp;""))="SÍ",UPPER(TRIM(Datos!P896&amp;""))="SI",UPPER(TRIM(Datos!P896&amp;""))="NO"),IF(ISNUMBER(Datos!P896),AND(OR(P$1005="",Datos!P896&gt;=P$1005),OR(P$1006="",Datos!P896&lt;=P$1006)),FALSE),TRUE))))</f>
        <v>0.0</v>
      </c>
      <c r="Q896">
        <f>IF(Datos!Q896="",0,IF(AND(Q$1008&lt;&gt;"",Datos!Q896=Q$1008),0,IF(Q$1004=0,0,1-CHOOSE(Q$1004,IF(ISNUMBER(Datos!Q896),AND(OR(Q$1005="",Datos!Q896&gt;=Q$1005),OR(Q$1006="",Datos!Q896&lt;=Q$1006)),FALSE),IF(ISNUMBER(Datos!Q896),AND(Datos!Q896=INT(Datos!Q896),AND(OR(Q$1005="",Datos!Q896&gt;=Q$1005),OR(Q$1006="",Datos!Q896&lt;=Q$1006))),FALSE),OR(ISNUMBER(FIND(";"&amp;UPPER(TRIM(Datos!Q896&amp;""))&amp;"=",Q$1007)),ISNUMBER(FIND(";"&amp;UPPER(TRIM(Datos!Q896&amp;""))&amp;";",Q$1007))),OR(UPPER(TRIM(Datos!Q896&amp;""))="SÍ",UPPER(TRIM(Datos!Q896&amp;""))="SI",UPPER(TRIM(Datos!Q896&amp;""))="NO"),IF(ISNUMBER(Datos!Q896),AND(OR(Q$1005="",Datos!Q896&gt;=Q$1005),OR(Q$1006="",Datos!Q896&lt;=Q$1006)),FALSE),TRUE))))</f>
        <v>0.0</v>
      </c>
      <c r="R896">
        <f>IF(Datos!R896="",0,IF(AND(R$1008&lt;&gt;"",Datos!R896=R$1008),0,IF(R$1004=0,0,1-CHOOSE(R$1004,IF(ISNUMBER(Datos!R896),AND(OR(R$1005="",Datos!R896&gt;=R$1005),OR(R$1006="",Datos!R896&lt;=R$1006)),FALSE),IF(ISNUMBER(Datos!R896),AND(Datos!R896=INT(Datos!R896),AND(OR(R$1005="",Datos!R896&gt;=R$1005),OR(R$1006="",Datos!R896&lt;=R$1006))),FALSE),OR(ISNUMBER(FIND(";"&amp;UPPER(TRIM(Datos!R896&amp;""))&amp;"=",R$1007)),ISNUMBER(FIND(";"&amp;UPPER(TRIM(Datos!R896&amp;""))&amp;";",R$1007))),OR(UPPER(TRIM(Datos!R896&amp;""))="SÍ",UPPER(TRIM(Datos!R896&amp;""))="SI",UPPER(TRIM(Datos!R896&amp;""))="NO"),IF(ISNUMBER(Datos!R896),AND(OR(R$1005="",Datos!R896&gt;=R$1005),OR(R$1006="",Datos!R896&lt;=R$1006)),FALSE),TRUE))))</f>
        <v>0.0</v>
      </c>
      <c r="S896">
        <f>IF(Datos!S896="",0,IF(AND(S$1008&lt;&gt;"",Datos!S896=S$1008),0,IF(S$1004=0,0,1-CHOOSE(S$1004,IF(ISNUMBER(Datos!S896),AND(OR(S$1005="",Datos!S896&gt;=S$1005),OR(S$1006="",Datos!S896&lt;=S$1006)),FALSE),IF(ISNUMBER(Datos!S896),AND(Datos!S896=INT(Datos!S896),AND(OR(S$1005="",Datos!S896&gt;=S$1005),OR(S$1006="",Datos!S896&lt;=S$1006))),FALSE),OR(ISNUMBER(FIND(";"&amp;UPPER(TRIM(Datos!S896&amp;""))&amp;"=",S$1007)),ISNUMBER(FIND(";"&amp;UPPER(TRIM(Datos!S896&amp;""))&amp;";",S$1007))),OR(UPPER(TRIM(Datos!S896&amp;""))="SÍ",UPPER(TRIM(Datos!S896&amp;""))="SI",UPPER(TRIM(Datos!S896&amp;""))="NO"),IF(ISNUMBER(Datos!S896),AND(OR(S$1005="",Datos!S896&gt;=S$1005),OR(S$1006="",Datos!S896&lt;=S$1006)),FALSE),TRUE))))</f>
        <v>0.0</v>
      </c>
      <c r="T896">
        <f>IF(Datos!T896="",0,IF(AND(T$1008&lt;&gt;"",Datos!T896=T$1008),0,IF(T$1004=0,0,1-CHOOSE(T$1004,IF(ISNUMBER(Datos!T896),AND(OR(T$1005="",Datos!T896&gt;=T$1005),OR(T$1006="",Datos!T896&lt;=T$1006)),FALSE),IF(ISNUMBER(Datos!T896),AND(Datos!T896=INT(Datos!T896),AND(OR(T$1005="",Datos!T896&gt;=T$1005),OR(T$1006="",Datos!T896&lt;=T$1006))),FALSE),OR(ISNUMBER(FIND(";"&amp;UPPER(TRIM(Datos!T896&amp;""))&amp;"=",T$1007)),ISNUMBER(FIND(";"&amp;UPPER(TRIM(Datos!T896&amp;""))&amp;";",T$1007))),OR(UPPER(TRIM(Datos!T896&amp;""))="SÍ",UPPER(TRIM(Datos!T896&amp;""))="SI",UPPER(TRIM(Datos!T896&amp;""))="NO"),IF(ISNUMBER(Datos!T896),AND(OR(T$1005="",Datos!T896&gt;=T$1005),OR(T$1006="",Datos!T896&lt;=T$1006)),FALSE),TRUE))))</f>
        <v>0.0</v>
      </c>
      <c r="U896">
        <f>IF(Datos!U896="",0,IF(AND(U$1008&lt;&gt;"",Datos!U896=U$1008),0,IF(U$1004=0,0,1-CHOOSE(U$1004,IF(ISNUMBER(Datos!U896),AND(OR(U$1005="",Datos!U896&gt;=U$1005),OR(U$1006="",Datos!U896&lt;=U$1006)),FALSE),IF(ISNUMBER(Datos!U896),AND(Datos!U896=INT(Datos!U896),AND(OR(U$1005="",Datos!U896&gt;=U$1005),OR(U$1006="",Datos!U896&lt;=U$1006))),FALSE),OR(ISNUMBER(FIND(";"&amp;UPPER(TRIM(Datos!U896&amp;""))&amp;"=",U$1007)),ISNUMBER(FIND(";"&amp;UPPER(TRIM(Datos!U896&amp;""))&amp;";",U$1007))),OR(UPPER(TRIM(Datos!U896&amp;""))="SÍ",UPPER(TRIM(Datos!U896&amp;""))="SI",UPPER(TRIM(Datos!U896&amp;""))="NO"),IF(ISNUMBER(Datos!U896),AND(OR(U$1005="",Datos!U896&gt;=U$1005),OR(U$1006="",Datos!U896&lt;=U$1006)),FALSE),TRUE))))</f>
        <v>0.0</v>
      </c>
      <c r="V896">
        <f>IF(Datos!V896="",0,IF(AND(V$1008&lt;&gt;"",Datos!V896=V$1008),0,IF(V$1004=0,0,1-CHOOSE(V$1004,IF(ISNUMBER(Datos!V896),AND(OR(V$1005="",Datos!V896&gt;=V$1005),OR(V$1006="",Datos!V896&lt;=V$1006)),FALSE),IF(ISNUMBER(Datos!V896),AND(Datos!V896=INT(Datos!V896),AND(OR(V$1005="",Datos!V896&gt;=V$1005),OR(V$1006="",Datos!V896&lt;=V$1006))),FALSE),OR(ISNUMBER(FIND(";"&amp;UPPER(TRIM(Datos!V896&amp;""))&amp;"=",V$1007)),ISNUMBER(FIND(";"&amp;UPPER(TRIM(Datos!V896&amp;""))&amp;";",V$1007))),OR(UPPER(TRIM(Datos!V896&amp;""))="SÍ",UPPER(TRIM(Datos!V896&amp;""))="SI",UPPER(TRIM(Datos!V896&amp;""))="NO"),IF(ISNUMBER(Datos!V896),AND(OR(V$1005="",Datos!V896&gt;=V$1005),OR(V$1006="",Datos!V896&lt;=V$1006)),FALSE),TRUE))))</f>
        <v>0.0</v>
      </c>
      <c r="W896">
        <f>IF(Datos!W896="",0,IF(AND(W$1008&lt;&gt;"",Datos!W896=W$1008),0,IF(W$1004=0,0,1-CHOOSE(W$1004,IF(ISNUMBER(Datos!W896),AND(OR(W$1005="",Datos!W896&gt;=W$1005),OR(W$1006="",Datos!W896&lt;=W$1006)),FALSE),IF(ISNUMBER(Datos!W896),AND(Datos!W896=INT(Datos!W896),AND(OR(W$1005="",Datos!W896&gt;=W$1005),OR(W$1006="",Datos!W896&lt;=W$1006))),FALSE),OR(ISNUMBER(FIND(";"&amp;UPPER(TRIM(Datos!W896&amp;""))&amp;"=",W$1007)),ISNUMBER(FIND(";"&amp;UPPER(TRIM(Datos!W896&amp;""))&amp;";",W$1007))),OR(UPPER(TRIM(Datos!W896&amp;""))="SÍ",UPPER(TRIM(Datos!W896&amp;""))="SI",UPPER(TRIM(Datos!W896&amp;""))="NO"),IF(ISNUMBER(Datos!W896),AND(OR(W$1005="",Datos!W896&gt;=W$1005),OR(W$1006="",Datos!W896&lt;=W$1006)),FALSE),TRUE))))</f>
        <v>0.0</v>
      </c>
      <c r="X896">
        <f>IF(Datos!X896="",0,IF(AND(X$1008&lt;&gt;"",Datos!X896=X$1008),0,IF(X$1004=0,0,1-CHOOSE(X$1004,IF(ISNUMBER(Datos!X896),AND(OR(X$1005="",Datos!X896&gt;=X$1005),OR(X$1006="",Datos!X896&lt;=X$1006)),FALSE),IF(ISNUMBER(Datos!X896),AND(Datos!X896=INT(Datos!X896),AND(OR(X$1005="",Datos!X896&gt;=X$1005),OR(X$1006="",Datos!X896&lt;=X$1006))),FALSE),OR(ISNUMBER(FIND(";"&amp;UPPER(TRIM(Datos!X896&amp;""))&amp;"=",X$1007)),ISNUMBER(FIND(";"&amp;UPPER(TRIM(Datos!X896&amp;""))&amp;";",X$1007))),OR(UPPER(TRIM(Datos!X896&amp;""))="SÍ",UPPER(TRIM(Datos!X896&amp;""))="SI",UPPER(TRIM(Datos!X896&amp;""))="NO"),IF(ISNUMBER(Datos!X896),AND(OR(X$1005="",Datos!X896&gt;=X$1005),OR(X$1006="",Datos!X896&lt;=X$1006)),FALSE),TRUE))))</f>
        <v>0.0</v>
      </c>
      <c r="Y896">
        <f>IF(Datos!Y896="",0,IF(AND(Y$1008&lt;&gt;"",Datos!Y896=Y$1008),0,IF(Y$1004=0,0,1-CHOOSE(Y$1004,IF(ISNUMBER(Datos!Y896),AND(OR(Y$1005="",Datos!Y896&gt;=Y$1005),OR(Y$1006="",Datos!Y896&lt;=Y$1006)),FALSE),IF(ISNUMBER(Datos!Y896),AND(Datos!Y896=INT(Datos!Y896),AND(OR(Y$1005="",Datos!Y896&gt;=Y$1005),OR(Y$1006="",Datos!Y896&lt;=Y$1006))),FALSE),OR(ISNUMBER(FIND(";"&amp;UPPER(TRIM(Datos!Y896&amp;""))&amp;"=",Y$1007)),ISNUMBER(FIND(";"&amp;UPPER(TRIM(Datos!Y896&amp;""))&amp;";",Y$1007))),OR(UPPER(TRIM(Datos!Y896&amp;""))="SÍ",UPPER(TRIM(Datos!Y896&amp;""))="SI",UPPER(TRIM(Datos!Y896&amp;""))="NO"),IF(ISNUMBER(Datos!Y896),AND(OR(Y$1005="",Datos!Y896&gt;=Y$1005),OR(Y$1006="",Datos!Y896&lt;=Y$1006)),FALSE),TRUE))))</f>
        <v>0.0</v>
      </c>
      <c r="Z896">
        <f>IF(Datos!Z896="",0,IF(AND(Z$1008&lt;&gt;"",Datos!Z896=Z$1008),0,IF(Z$1004=0,0,1-CHOOSE(Z$1004,IF(ISNUMBER(Datos!Z896),AND(OR(Z$1005="",Datos!Z896&gt;=Z$1005),OR(Z$1006="",Datos!Z896&lt;=Z$1006)),FALSE),IF(ISNUMBER(Datos!Z896),AND(Datos!Z896=INT(Datos!Z896),AND(OR(Z$1005="",Datos!Z896&gt;=Z$1005),OR(Z$1006="",Datos!Z896&lt;=Z$1006))),FALSE),OR(ISNUMBER(FIND(";"&amp;UPPER(TRIM(Datos!Z896&amp;""))&amp;"=",Z$1007)),ISNUMBER(FIND(";"&amp;UPPER(TRIM(Datos!Z896&amp;""))&amp;";",Z$1007))),OR(UPPER(TRIM(Datos!Z896&amp;""))="SÍ",UPPER(TRIM(Datos!Z896&amp;""))="SI",UPPER(TRIM(Datos!Z896&amp;""))="NO"),IF(ISNUMBER(Datos!Z896),AND(OR(Z$1005="",Datos!Z896&gt;=Z$1005),OR(Z$1006="",Datos!Z896&lt;=Z$1006)),FALSE),TRUE))))</f>
        <v>0.0</v>
      </c>
      <c r="AA896">
        <f>IF(Datos!AA896="",0,IF(AND(AA$1008&lt;&gt;"",Datos!AA896=AA$1008),0,IF(AA$1004=0,0,1-CHOOSE(AA$1004,IF(ISNUMBER(Datos!AA896),AND(OR(AA$1005="",Datos!AA896&gt;=AA$1005),OR(AA$1006="",Datos!AA896&lt;=AA$1006)),FALSE),IF(ISNUMBER(Datos!AA896),AND(Datos!AA896=INT(Datos!AA896),AND(OR(AA$1005="",Datos!AA896&gt;=AA$1005),OR(AA$1006="",Datos!AA896&lt;=AA$1006))),FALSE),OR(ISNUMBER(FIND(";"&amp;UPPER(TRIM(Datos!AA896&amp;""))&amp;"=",AA$1007)),ISNUMBER(FIND(";"&amp;UPPER(TRIM(Datos!AA896&amp;""))&amp;";",AA$1007))),OR(UPPER(TRIM(Datos!AA896&amp;""))="SÍ",UPPER(TRIM(Datos!AA896&amp;""))="SI",UPPER(TRIM(Datos!AA896&amp;""))="NO"),IF(ISNUMBER(Datos!AA896),AND(OR(AA$1005="",Datos!AA896&gt;=AA$1005),OR(AA$1006="",Datos!AA896&lt;=AA$1006)),FALSE),TRUE))))</f>
        <v>0.0</v>
      </c>
      <c r="AB896">
        <f>IF(Datos!AB896="",0,IF(AND(AB$1008&lt;&gt;"",Datos!AB896=AB$1008),0,IF(AB$1004=0,0,1-CHOOSE(AB$1004,IF(ISNUMBER(Datos!AB896),AND(OR(AB$1005="",Datos!AB896&gt;=AB$1005),OR(AB$1006="",Datos!AB896&lt;=AB$1006)),FALSE),IF(ISNUMBER(Datos!AB896),AND(Datos!AB896=INT(Datos!AB896),AND(OR(AB$1005="",Datos!AB896&gt;=AB$1005),OR(AB$1006="",Datos!AB896&lt;=AB$1006))),FALSE),OR(ISNUMBER(FIND(";"&amp;UPPER(TRIM(Datos!AB896&amp;""))&amp;"=",AB$1007)),ISNUMBER(FIND(";"&amp;UPPER(TRIM(Datos!AB896&amp;""))&amp;";",AB$1007))),OR(UPPER(TRIM(Datos!AB896&amp;""))="SÍ",UPPER(TRIM(Datos!AB896&amp;""))="SI",UPPER(TRIM(Datos!AB896&amp;""))="NO"),IF(ISNUMBER(Datos!AB896),AND(OR(AB$1005="",Datos!AB896&gt;=AB$1005),OR(AB$1006="",Datos!AB896&lt;=AB$1006)),FALSE),TRUE))))</f>
        <v>0.0</v>
      </c>
      <c r="AC896">
        <f>IF(Datos!AC896="",0,IF(AND(AC$1008&lt;&gt;"",Datos!AC896=AC$1008),0,IF(AC$1004=0,0,1-CHOOSE(AC$1004,IF(ISNUMBER(Datos!AC896),AND(OR(AC$1005="",Datos!AC896&gt;=AC$1005),OR(AC$1006="",Datos!AC896&lt;=AC$1006)),FALSE),IF(ISNUMBER(Datos!AC896),AND(Datos!AC896=INT(Datos!AC896),AND(OR(AC$1005="",Datos!AC896&gt;=AC$1005),OR(AC$1006="",Datos!AC896&lt;=AC$1006))),FALSE),OR(ISNUMBER(FIND(";"&amp;UPPER(TRIM(Datos!AC896&amp;""))&amp;"=",AC$1007)),ISNUMBER(FIND(";"&amp;UPPER(TRIM(Datos!AC896&amp;""))&amp;";",AC$1007))),OR(UPPER(TRIM(Datos!AC896&amp;""))="SÍ",UPPER(TRIM(Datos!AC896&amp;""))="SI",UPPER(TRIM(Datos!AC896&amp;""))="NO"),IF(ISNUMBER(Datos!AC896),AND(OR(AC$1005="",Datos!AC896&gt;=AC$1005),OR(AC$1006="",Datos!AC896&lt;=AC$1006)),FALSE),TRUE))))</f>
        <v>0.0</v>
      </c>
      <c r="AD896">
        <f>IF(Datos!AD896="",0,IF(AND(AD$1008&lt;&gt;"",Datos!AD896=AD$1008),0,IF(AD$1004=0,0,1-CHOOSE(AD$1004,IF(ISNUMBER(Datos!AD896),AND(OR(AD$1005="",Datos!AD896&gt;=AD$1005),OR(AD$1006="",Datos!AD896&lt;=AD$1006)),FALSE),IF(ISNUMBER(Datos!AD896),AND(Datos!AD896=INT(Datos!AD896),AND(OR(AD$1005="",Datos!AD896&gt;=AD$1005),OR(AD$1006="",Datos!AD896&lt;=AD$1006))),FALSE),OR(ISNUMBER(FIND(";"&amp;UPPER(TRIM(Datos!AD896&amp;""))&amp;"=",AD$1007)),ISNUMBER(FIND(";"&amp;UPPER(TRIM(Datos!AD896&amp;""))&amp;";",AD$1007))),OR(UPPER(TRIM(Datos!AD896&amp;""))="SÍ",UPPER(TRIM(Datos!AD896&amp;""))="SI",UPPER(TRIM(Datos!AD896&amp;""))="NO"),IF(ISNUMBER(Datos!AD896),AND(OR(AD$1005="",Datos!AD896&gt;=AD$1005),OR(AD$1006="",Datos!AD896&lt;=AD$1006)),FALSE),TRUE))))</f>
        <v>0.0</v>
      </c>
      <c r="AE896">
        <f>IF(Datos!AE896="",0,IF(AND(AE$1008&lt;&gt;"",Datos!AE896=AE$1008),0,IF(AE$1004=0,0,1-CHOOSE(AE$1004,IF(ISNUMBER(Datos!AE896),AND(OR(AE$1005="",Datos!AE896&gt;=AE$1005),OR(AE$1006="",Datos!AE896&lt;=AE$1006)),FALSE),IF(ISNUMBER(Datos!AE896),AND(Datos!AE896=INT(Datos!AE896),AND(OR(AE$1005="",Datos!AE896&gt;=AE$1005),OR(AE$1006="",Datos!AE896&lt;=AE$1006))),FALSE),OR(ISNUMBER(FIND(";"&amp;UPPER(TRIM(Datos!AE896&amp;""))&amp;"=",AE$1007)),ISNUMBER(FIND(";"&amp;UPPER(TRIM(Datos!AE896&amp;""))&amp;";",AE$1007))),OR(UPPER(TRIM(Datos!AE896&amp;""))="SÍ",UPPER(TRIM(Datos!AE896&amp;""))="SI",UPPER(TRIM(Datos!AE896&amp;""))="NO"),IF(ISNUMBER(Datos!AE896),AND(OR(AE$1005="",Datos!AE896&gt;=AE$1005),OR(AE$1006="",Datos!AE896&lt;=AE$1006)),FALSE),TRUE))))</f>
        <v>0.0</v>
      </c>
    </row>
    <row r="897" spans="2:31">
      <c r="B897">
        <f>IF(Datos!B897="",0,IF(AND(B$1008&lt;&gt;"",Datos!B897=B$1008),0,IF(B$1004=0,0,1-CHOOSE(B$1004,IF(ISNUMBER(Datos!B897),AND(OR(B$1005="",Datos!B897&gt;=B$1005),OR(B$1006="",Datos!B897&lt;=B$1006)),FALSE),IF(ISNUMBER(Datos!B897),AND(Datos!B897=INT(Datos!B897),AND(OR(B$1005="",Datos!B897&gt;=B$1005),OR(B$1006="",Datos!B897&lt;=B$1006))),FALSE),OR(ISNUMBER(FIND(";"&amp;UPPER(TRIM(Datos!B897&amp;""))&amp;"=",B$1007)),ISNUMBER(FIND(";"&amp;UPPER(TRIM(Datos!B897&amp;""))&amp;";",B$1007))),OR(UPPER(TRIM(Datos!B897&amp;""))="SÍ",UPPER(TRIM(Datos!B897&amp;""))="SI",UPPER(TRIM(Datos!B897&amp;""))="NO"),IF(ISNUMBER(Datos!B897),AND(OR(B$1005="",Datos!B897&gt;=B$1005),OR(B$1006="",Datos!B897&lt;=B$1006)),FALSE),TRUE))))</f>
        <v>0.0</v>
      </c>
      <c r="C897">
        <f>IF(Datos!C897="",0,IF(AND(C$1008&lt;&gt;"",Datos!C897=C$1008),0,IF(C$1004=0,0,1-CHOOSE(C$1004,IF(ISNUMBER(Datos!C897),AND(OR(C$1005="",Datos!C897&gt;=C$1005),OR(C$1006="",Datos!C897&lt;=C$1006)),FALSE),IF(ISNUMBER(Datos!C897),AND(Datos!C897=INT(Datos!C897),AND(OR(C$1005="",Datos!C897&gt;=C$1005),OR(C$1006="",Datos!C897&lt;=C$1006))),FALSE),OR(ISNUMBER(FIND(";"&amp;UPPER(TRIM(Datos!C897&amp;""))&amp;"=",C$1007)),ISNUMBER(FIND(";"&amp;UPPER(TRIM(Datos!C897&amp;""))&amp;";",C$1007))),OR(UPPER(TRIM(Datos!C897&amp;""))="SÍ",UPPER(TRIM(Datos!C897&amp;""))="SI",UPPER(TRIM(Datos!C897&amp;""))="NO"),IF(ISNUMBER(Datos!C897),AND(OR(C$1005="",Datos!C897&gt;=C$1005),OR(C$1006="",Datos!C897&lt;=C$1006)),FALSE),TRUE))))</f>
        <v>0.0</v>
      </c>
      <c r="D897">
        <f>IF(Datos!D897="",0,IF(AND(D$1008&lt;&gt;"",Datos!D897=D$1008),0,IF(D$1004=0,0,1-CHOOSE(D$1004,IF(ISNUMBER(Datos!D897),AND(OR(D$1005="",Datos!D897&gt;=D$1005),OR(D$1006="",Datos!D897&lt;=D$1006)),FALSE),IF(ISNUMBER(Datos!D897),AND(Datos!D897=INT(Datos!D897),AND(OR(D$1005="",Datos!D897&gt;=D$1005),OR(D$1006="",Datos!D897&lt;=D$1006))),FALSE),OR(ISNUMBER(FIND(";"&amp;UPPER(TRIM(Datos!D897&amp;""))&amp;"=",D$1007)),ISNUMBER(FIND(";"&amp;UPPER(TRIM(Datos!D897&amp;""))&amp;";",D$1007))),OR(UPPER(TRIM(Datos!D897&amp;""))="SÍ",UPPER(TRIM(Datos!D897&amp;""))="SI",UPPER(TRIM(Datos!D897&amp;""))="NO"),IF(ISNUMBER(Datos!D897),AND(OR(D$1005="",Datos!D897&gt;=D$1005),OR(D$1006="",Datos!D897&lt;=D$1006)),FALSE),TRUE))))</f>
        <v>0.0</v>
      </c>
      <c r="E897">
        <f>IF(Datos!E897="",0,IF(AND(E$1008&lt;&gt;"",Datos!E897=E$1008),0,IF(E$1004=0,0,1-CHOOSE(E$1004,IF(ISNUMBER(Datos!E897),AND(OR(E$1005="",Datos!E897&gt;=E$1005),OR(E$1006="",Datos!E897&lt;=E$1006)),FALSE),IF(ISNUMBER(Datos!E897),AND(Datos!E897=INT(Datos!E897),AND(OR(E$1005="",Datos!E897&gt;=E$1005),OR(E$1006="",Datos!E897&lt;=E$1006))),FALSE),OR(ISNUMBER(FIND(";"&amp;UPPER(TRIM(Datos!E897&amp;""))&amp;"=",E$1007)),ISNUMBER(FIND(";"&amp;UPPER(TRIM(Datos!E897&amp;""))&amp;";",E$1007))),OR(UPPER(TRIM(Datos!E897&amp;""))="SÍ",UPPER(TRIM(Datos!E897&amp;""))="SI",UPPER(TRIM(Datos!E897&amp;""))="NO"),IF(ISNUMBER(Datos!E897),AND(OR(E$1005="",Datos!E897&gt;=E$1005),OR(E$1006="",Datos!E897&lt;=E$1006)),FALSE),TRUE))))</f>
        <v>0.0</v>
      </c>
      <c r="F897">
        <f>IF(Datos!F897="",0,IF(AND(F$1008&lt;&gt;"",Datos!F897=F$1008),0,IF(F$1004=0,0,1-CHOOSE(F$1004,IF(ISNUMBER(Datos!F897),AND(OR(F$1005="",Datos!F897&gt;=F$1005),OR(F$1006="",Datos!F897&lt;=F$1006)),FALSE),IF(ISNUMBER(Datos!F897),AND(Datos!F897=INT(Datos!F897),AND(OR(F$1005="",Datos!F897&gt;=F$1005),OR(F$1006="",Datos!F897&lt;=F$1006))),FALSE),OR(ISNUMBER(FIND(";"&amp;UPPER(TRIM(Datos!F897&amp;""))&amp;"=",F$1007)),ISNUMBER(FIND(";"&amp;UPPER(TRIM(Datos!F897&amp;""))&amp;";",F$1007))),OR(UPPER(TRIM(Datos!F897&amp;""))="SÍ",UPPER(TRIM(Datos!F897&amp;""))="SI",UPPER(TRIM(Datos!F897&amp;""))="NO"),IF(ISNUMBER(Datos!F897),AND(OR(F$1005="",Datos!F897&gt;=F$1005),OR(F$1006="",Datos!F897&lt;=F$1006)),FALSE),TRUE))))</f>
        <v>0.0</v>
      </c>
      <c r="G897">
        <f>IF(Datos!G897="",0,IF(AND(G$1008&lt;&gt;"",Datos!G897=G$1008),0,IF(G$1004=0,0,1-CHOOSE(G$1004,IF(ISNUMBER(Datos!G897),AND(OR(G$1005="",Datos!G897&gt;=G$1005),OR(G$1006="",Datos!G897&lt;=G$1006)),FALSE),IF(ISNUMBER(Datos!G897),AND(Datos!G897=INT(Datos!G897),AND(OR(G$1005="",Datos!G897&gt;=G$1005),OR(G$1006="",Datos!G897&lt;=G$1006))),FALSE),OR(ISNUMBER(FIND(";"&amp;UPPER(TRIM(Datos!G897&amp;""))&amp;"=",G$1007)),ISNUMBER(FIND(";"&amp;UPPER(TRIM(Datos!G897&amp;""))&amp;";",G$1007))),OR(UPPER(TRIM(Datos!G897&amp;""))="SÍ",UPPER(TRIM(Datos!G897&amp;""))="SI",UPPER(TRIM(Datos!G897&amp;""))="NO"),IF(ISNUMBER(Datos!G897),AND(OR(G$1005="",Datos!G897&gt;=G$1005),OR(G$1006="",Datos!G897&lt;=G$1006)),FALSE),TRUE))))</f>
        <v>0.0</v>
      </c>
      <c r="H897">
        <f>IF(Datos!H897="",0,IF(AND(H$1008&lt;&gt;"",Datos!H897=H$1008),0,IF(H$1004=0,0,1-CHOOSE(H$1004,IF(ISNUMBER(Datos!H897),AND(OR(H$1005="",Datos!H897&gt;=H$1005),OR(H$1006="",Datos!H897&lt;=H$1006)),FALSE),IF(ISNUMBER(Datos!H897),AND(Datos!H897=INT(Datos!H897),AND(OR(H$1005="",Datos!H897&gt;=H$1005),OR(H$1006="",Datos!H897&lt;=H$1006))),FALSE),OR(ISNUMBER(FIND(";"&amp;UPPER(TRIM(Datos!H897&amp;""))&amp;"=",H$1007)),ISNUMBER(FIND(";"&amp;UPPER(TRIM(Datos!H897&amp;""))&amp;";",H$1007))),OR(UPPER(TRIM(Datos!H897&amp;""))="SÍ",UPPER(TRIM(Datos!H897&amp;""))="SI",UPPER(TRIM(Datos!H897&amp;""))="NO"),IF(ISNUMBER(Datos!H897),AND(OR(H$1005="",Datos!H897&gt;=H$1005),OR(H$1006="",Datos!H897&lt;=H$1006)),FALSE),TRUE))))</f>
        <v>0.0</v>
      </c>
      <c r="I897">
        <f>IF(Datos!I897="",0,IF(AND(I$1008&lt;&gt;"",Datos!I897=I$1008),0,IF(I$1004=0,0,1-CHOOSE(I$1004,IF(ISNUMBER(Datos!I897),AND(OR(I$1005="",Datos!I897&gt;=I$1005),OR(I$1006="",Datos!I897&lt;=I$1006)),FALSE),IF(ISNUMBER(Datos!I897),AND(Datos!I897=INT(Datos!I897),AND(OR(I$1005="",Datos!I897&gt;=I$1005),OR(I$1006="",Datos!I897&lt;=I$1006))),FALSE),OR(ISNUMBER(FIND(";"&amp;UPPER(TRIM(Datos!I897&amp;""))&amp;"=",I$1007)),ISNUMBER(FIND(";"&amp;UPPER(TRIM(Datos!I897&amp;""))&amp;";",I$1007))),OR(UPPER(TRIM(Datos!I897&amp;""))="SÍ",UPPER(TRIM(Datos!I897&amp;""))="SI",UPPER(TRIM(Datos!I897&amp;""))="NO"),IF(ISNUMBER(Datos!I897),AND(OR(I$1005="",Datos!I897&gt;=I$1005),OR(I$1006="",Datos!I897&lt;=I$1006)),FALSE),TRUE))))</f>
        <v>0.0</v>
      </c>
      <c r="J897">
        <f>IF(Datos!J897="",0,IF(AND(J$1008&lt;&gt;"",Datos!J897=J$1008),0,IF(J$1004=0,0,1-CHOOSE(J$1004,IF(ISNUMBER(Datos!J897),AND(OR(J$1005="",Datos!J897&gt;=J$1005),OR(J$1006="",Datos!J897&lt;=J$1006)),FALSE),IF(ISNUMBER(Datos!J897),AND(Datos!J897=INT(Datos!J897),AND(OR(J$1005="",Datos!J897&gt;=J$1005),OR(J$1006="",Datos!J897&lt;=J$1006))),FALSE),OR(ISNUMBER(FIND(";"&amp;UPPER(TRIM(Datos!J897&amp;""))&amp;"=",J$1007)),ISNUMBER(FIND(";"&amp;UPPER(TRIM(Datos!J897&amp;""))&amp;";",J$1007))),OR(UPPER(TRIM(Datos!J897&amp;""))="SÍ",UPPER(TRIM(Datos!J897&amp;""))="SI",UPPER(TRIM(Datos!J897&amp;""))="NO"),IF(ISNUMBER(Datos!J897),AND(OR(J$1005="",Datos!J897&gt;=J$1005),OR(J$1006="",Datos!J897&lt;=J$1006)),FALSE),TRUE))))</f>
        <v>0.0</v>
      </c>
      <c r="K897">
        <f>IF(Datos!K897="",0,IF(AND(K$1008&lt;&gt;"",Datos!K897=K$1008),0,IF(K$1004=0,0,1-CHOOSE(K$1004,IF(ISNUMBER(Datos!K897),AND(OR(K$1005="",Datos!K897&gt;=K$1005),OR(K$1006="",Datos!K897&lt;=K$1006)),FALSE),IF(ISNUMBER(Datos!K897),AND(Datos!K897=INT(Datos!K897),AND(OR(K$1005="",Datos!K897&gt;=K$1005),OR(K$1006="",Datos!K897&lt;=K$1006))),FALSE),OR(ISNUMBER(FIND(";"&amp;UPPER(TRIM(Datos!K897&amp;""))&amp;"=",K$1007)),ISNUMBER(FIND(";"&amp;UPPER(TRIM(Datos!K897&amp;""))&amp;";",K$1007))),OR(UPPER(TRIM(Datos!K897&amp;""))="SÍ",UPPER(TRIM(Datos!K897&amp;""))="SI",UPPER(TRIM(Datos!K897&amp;""))="NO"),IF(ISNUMBER(Datos!K897),AND(OR(K$1005="",Datos!K897&gt;=K$1005),OR(K$1006="",Datos!K897&lt;=K$1006)),FALSE),TRUE))))</f>
        <v>0.0</v>
      </c>
      <c r="L897">
        <f>IF(Datos!L897="",0,IF(AND(L$1008&lt;&gt;"",Datos!L897=L$1008),0,IF(L$1004=0,0,1-CHOOSE(L$1004,IF(ISNUMBER(Datos!L897),AND(OR(L$1005="",Datos!L897&gt;=L$1005),OR(L$1006="",Datos!L897&lt;=L$1006)),FALSE),IF(ISNUMBER(Datos!L897),AND(Datos!L897=INT(Datos!L897),AND(OR(L$1005="",Datos!L897&gt;=L$1005),OR(L$1006="",Datos!L897&lt;=L$1006))),FALSE),OR(ISNUMBER(FIND(";"&amp;UPPER(TRIM(Datos!L897&amp;""))&amp;"=",L$1007)),ISNUMBER(FIND(";"&amp;UPPER(TRIM(Datos!L897&amp;""))&amp;";",L$1007))),OR(UPPER(TRIM(Datos!L897&amp;""))="SÍ",UPPER(TRIM(Datos!L897&amp;""))="SI",UPPER(TRIM(Datos!L897&amp;""))="NO"),IF(ISNUMBER(Datos!L897),AND(OR(L$1005="",Datos!L897&gt;=L$1005),OR(L$1006="",Datos!L897&lt;=L$1006)),FALSE),TRUE))))</f>
        <v>0.0</v>
      </c>
      <c r="M897">
        <f>IF(Datos!M897="",0,IF(AND(M$1008&lt;&gt;"",Datos!M897=M$1008),0,IF(M$1004=0,0,1-CHOOSE(M$1004,IF(ISNUMBER(Datos!M897),AND(OR(M$1005="",Datos!M897&gt;=M$1005),OR(M$1006="",Datos!M897&lt;=M$1006)),FALSE),IF(ISNUMBER(Datos!M897),AND(Datos!M897=INT(Datos!M897),AND(OR(M$1005="",Datos!M897&gt;=M$1005),OR(M$1006="",Datos!M897&lt;=M$1006))),FALSE),OR(ISNUMBER(FIND(";"&amp;UPPER(TRIM(Datos!M897&amp;""))&amp;"=",M$1007)),ISNUMBER(FIND(";"&amp;UPPER(TRIM(Datos!M897&amp;""))&amp;";",M$1007))),OR(UPPER(TRIM(Datos!M897&amp;""))="SÍ",UPPER(TRIM(Datos!M897&amp;""))="SI",UPPER(TRIM(Datos!M897&amp;""))="NO"),IF(ISNUMBER(Datos!M897),AND(OR(M$1005="",Datos!M897&gt;=M$1005),OR(M$1006="",Datos!M897&lt;=M$1006)),FALSE),TRUE))))</f>
        <v>0.0</v>
      </c>
      <c r="N897">
        <f>IF(Datos!N897="",0,IF(AND(N$1008&lt;&gt;"",Datos!N897=N$1008),0,IF(N$1004=0,0,1-CHOOSE(N$1004,IF(ISNUMBER(Datos!N897),AND(OR(N$1005="",Datos!N897&gt;=N$1005),OR(N$1006="",Datos!N897&lt;=N$1006)),FALSE),IF(ISNUMBER(Datos!N897),AND(Datos!N897=INT(Datos!N897),AND(OR(N$1005="",Datos!N897&gt;=N$1005),OR(N$1006="",Datos!N897&lt;=N$1006))),FALSE),OR(ISNUMBER(FIND(";"&amp;UPPER(TRIM(Datos!N897&amp;""))&amp;"=",N$1007)),ISNUMBER(FIND(";"&amp;UPPER(TRIM(Datos!N897&amp;""))&amp;";",N$1007))),OR(UPPER(TRIM(Datos!N897&amp;""))="SÍ",UPPER(TRIM(Datos!N897&amp;""))="SI",UPPER(TRIM(Datos!N897&amp;""))="NO"),IF(ISNUMBER(Datos!N897),AND(OR(N$1005="",Datos!N897&gt;=N$1005),OR(N$1006="",Datos!N897&lt;=N$1006)),FALSE),TRUE))))</f>
        <v>0.0</v>
      </c>
      <c r="O897">
        <f>IF(Datos!O897="",0,IF(AND(O$1008&lt;&gt;"",Datos!O897=O$1008),0,IF(O$1004=0,0,1-CHOOSE(O$1004,IF(ISNUMBER(Datos!O897),AND(OR(O$1005="",Datos!O897&gt;=O$1005),OR(O$1006="",Datos!O897&lt;=O$1006)),FALSE),IF(ISNUMBER(Datos!O897),AND(Datos!O897=INT(Datos!O897),AND(OR(O$1005="",Datos!O897&gt;=O$1005),OR(O$1006="",Datos!O897&lt;=O$1006))),FALSE),OR(ISNUMBER(FIND(";"&amp;UPPER(TRIM(Datos!O897&amp;""))&amp;"=",O$1007)),ISNUMBER(FIND(";"&amp;UPPER(TRIM(Datos!O897&amp;""))&amp;";",O$1007))),OR(UPPER(TRIM(Datos!O897&amp;""))="SÍ",UPPER(TRIM(Datos!O897&amp;""))="SI",UPPER(TRIM(Datos!O897&amp;""))="NO"),IF(ISNUMBER(Datos!O897),AND(OR(O$1005="",Datos!O897&gt;=O$1005),OR(O$1006="",Datos!O897&lt;=O$1006)),FALSE),TRUE))))</f>
        <v>0.0</v>
      </c>
      <c r="P897">
        <f>IF(Datos!P897="",0,IF(AND(P$1008&lt;&gt;"",Datos!P897=P$1008),0,IF(P$1004=0,0,1-CHOOSE(P$1004,IF(ISNUMBER(Datos!P897),AND(OR(P$1005="",Datos!P897&gt;=P$1005),OR(P$1006="",Datos!P897&lt;=P$1006)),FALSE),IF(ISNUMBER(Datos!P897),AND(Datos!P897=INT(Datos!P897),AND(OR(P$1005="",Datos!P897&gt;=P$1005),OR(P$1006="",Datos!P897&lt;=P$1006))),FALSE),OR(ISNUMBER(FIND(";"&amp;UPPER(TRIM(Datos!P897&amp;""))&amp;"=",P$1007)),ISNUMBER(FIND(";"&amp;UPPER(TRIM(Datos!P897&amp;""))&amp;";",P$1007))),OR(UPPER(TRIM(Datos!P897&amp;""))="SÍ",UPPER(TRIM(Datos!P897&amp;""))="SI",UPPER(TRIM(Datos!P897&amp;""))="NO"),IF(ISNUMBER(Datos!P897),AND(OR(P$1005="",Datos!P897&gt;=P$1005),OR(P$1006="",Datos!P897&lt;=P$1006)),FALSE),TRUE))))</f>
        <v>0.0</v>
      </c>
      <c r="Q897">
        <f>IF(Datos!Q897="",0,IF(AND(Q$1008&lt;&gt;"",Datos!Q897=Q$1008),0,IF(Q$1004=0,0,1-CHOOSE(Q$1004,IF(ISNUMBER(Datos!Q897),AND(OR(Q$1005="",Datos!Q897&gt;=Q$1005),OR(Q$1006="",Datos!Q897&lt;=Q$1006)),FALSE),IF(ISNUMBER(Datos!Q897),AND(Datos!Q897=INT(Datos!Q897),AND(OR(Q$1005="",Datos!Q897&gt;=Q$1005),OR(Q$1006="",Datos!Q897&lt;=Q$1006))),FALSE),OR(ISNUMBER(FIND(";"&amp;UPPER(TRIM(Datos!Q897&amp;""))&amp;"=",Q$1007)),ISNUMBER(FIND(";"&amp;UPPER(TRIM(Datos!Q897&amp;""))&amp;";",Q$1007))),OR(UPPER(TRIM(Datos!Q897&amp;""))="SÍ",UPPER(TRIM(Datos!Q897&amp;""))="SI",UPPER(TRIM(Datos!Q897&amp;""))="NO"),IF(ISNUMBER(Datos!Q897),AND(OR(Q$1005="",Datos!Q897&gt;=Q$1005),OR(Q$1006="",Datos!Q897&lt;=Q$1006)),FALSE),TRUE))))</f>
        <v>0.0</v>
      </c>
      <c r="R897">
        <f>IF(Datos!R897="",0,IF(AND(R$1008&lt;&gt;"",Datos!R897=R$1008),0,IF(R$1004=0,0,1-CHOOSE(R$1004,IF(ISNUMBER(Datos!R897),AND(OR(R$1005="",Datos!R897&gt;=R$1005),OR(R$1006="",Datos!R897&lt;=R$1006)),FALSE),IF(ISNUMBER(Datos!R897),AND(Datos!R897=INT(Datos!R897),AND(OR(R$1005="",Datos!R897&gt;=R$1005),OR(R$1006="",Datos!R897&lt;=R$1006))),FALSE),OR(ISNUMBER(FIND(";"&amp;UPPER(TRIM(Datos!R897&amp;""))&amp;"=",R$1007)),ISNUMBER(FIND(";"&amp;UPPER(TRIM(Datos!R897&amp;""))&amp;";",R$1007))),OR(UPPER(TRIM(Datos!R897&amp;""))="SÍ",UPPER(TRIM(Datos!R897&amp;""))="SI",UPPER(TRIM(Datos!R897&amp;""))="NO"),IF(ISNUMBER(Datos!R897),AND(OR(R$1005="",Datos!R897&gt;=R$1005),OR(R$1006="",Datos!R897&lt;=R$1006)),FALSE),TRUE))))</f>
        <v>0.0</v>
      </c>
      <c r="S897">
        <f>IF(Datos!S897="",0,IF(AND(S$1008&lt;&gt;"",Datos!S897=S$1008),0,IF(S$1004=0,0,1-CHOOSE(S$1004,IF(ISNUMBER(Datos!S897),AND(OR(S$1005="",Datos!S897&gt;=S$1005),OR(S$1006="",Datos!S897&lt;=S$1006)),FALSE),IF(ISNUMBER(Datos!S897),AND(Datos!S897=INT(Datos!S897),AND(OR(S$1005="",Datos!S897&gt;=S$1005),OR(S$1006="",Datos!S897&lt;=S$1006))),FALSE),OR(ISNUMBER(FIND(";"&amp;UPPER(TRIM(Datos!S897&amp;""))&amp;"=",S$1007)),ISNUMBER(FIND(";"&amp;UPPER(TRIM(Datos!S897&amp;""))&amp;";",S$1007))),OR(UPPER(TRIM(Datos!S897&amp;""))="SÍ",UPPER(TRIM(Datos!S897&amp;""))="SI",UPPER(TRIM(Datos!S897&amp;""))="NO"),IF(ISNUMBER(Datos!S897),AND(OR(S$1005="",Datos!S897&gt;=S$1005),OR(S$1006="",Datos!S897&lt;=S$1006)),FALSE),TRUE))))</f>
        <v>0.0</v>
      </c>
      <c r="T897">
        <f>IF(Datos!T897="",0,IF(AND(T$1008&lt;&gt;"",Datos!T897=T$1008),0,IF(T$1004=0,0,1-CHOOSE(T$1004,IF(ISNUMBER(Datos!T897),AND(OR(T$1005="",Datos!T897&gt;=T$1005),OR(T$1006="",Datos!T897&lt;=T$1006)),FALSE),IF(ISNUMBER(Datos!T897),AND(Datos!T897=INT(Datos!T897),AND(OR(T$1005="",Datos!T897&gt;=T$1005),OR(T$1006="",Datos!T897&lt;=T$1006))),FALSE),OR(ISNUMBER(FIND(";"&amp;UPPER(TRIM(Datos!T897&amp;""))&amp;"=",T$1007)),ISNUMBER(FIND(";"&amp;UPPER(TRIM(Datos!T897&amp;""))&amp;";",T$1007))),OR(UPPER(TRIM(Datos!T897&amp;""))="SÍ",UPPER(TRIM(Datos!T897&amp;""))="SI",UPPER(TRIM(Datos!T897&amp;""))="NO"),IF(ISNUMBER(Datos!T897),AND(OR(T$1005="",Datos!T897&gt;=T$1005),OR(T$1006="",Datos!T897&lt;=T$1006)),FALSE),TRUE))))</f>
        <v>0.0</v>
      </c>
      <c r="U897">
        <f>IF(Datos!U897="",0,IF(AND(U$1008&lt;&gt;"",Datos!U897=U$1008),0,IF(U$1004=0,0,1-CHOOSE(U$1004,IF(ISNUMBER(Datos!U897),AND(OR(U$1005="",Datos!U897&gt;=U$1005),OR(U$1006="",Datos!U897&lt;=U$1006)),FALSE),IF(ISNUMBER(Datos!U897),AND(Datos!U897=INT(Datos!U897),AND(OR(U$1005="",Datos!U897&gt;=U$1005),OR(U$1006="",Datos!U897&lt;=U$1006))),FALSE),OR(ISNUMBER(FIND(";"&amp;UPPER(TRIM(Datos!U897&amp;""))&amp;"=",U$1007)),ISNUMBER(FIND(";"&amp;UPPER(TRIM(Datos!U897&amp;""))&amp;";",U$1007))),OR(UPPER(TRIM(Datos!U897&amp;""))="SÍ",UPPER(TRIM(Datos!U897&amp;""))="SI",UPPER(TRIM(Datos!U897&amp;""))="NO"),IF(ISNUMBER(Datos!U897),AND(OR(U$1005="",Datos!U897&gt;=U$1005),OR(U$1006="",Datos!U897&lt;=U$1006)),FALSE),TRUE))))</f>
        <v>0.0</v>
      </c>
      <c r="V897">
        <f>IF(Datos!V897="",0,IF(AND(V$1008&lt;&gt;"",Datos!V897=V$1008),0,IF(V$1004=0,0,1-CHOOSE(V$1004,IF(ISNUMBER(Datos!V897),AND(OR(V$1005="",Datos!V897&gt;=V$1005),OR(V$1006="",Datos!V897&lt;=V$1006)),FALSE),IF(ISNUMBER(Datos!V897),AND(Datos!V897=INT(Datos!V897),AND(OR(V$1005="",Datos!V897&gt;=V$1005),OR(V$1006="",Datos!V897&lt;=V$1006))),FALSE),OR(ISNUMBER(FIND(";"&amp;UPPER(TRIM(Datos!V897&amp;""))&amp;"=",V$1007)),ISNUMBER(FIND(";"&amp;UPPER(TRIM(Datos!V897&amp;""))&amp;";",V$1007))),OR(UPPER(TRIM(Datos!V897&amp;""))="SÍ",UPPER(TRIM(Datos!V897&amp;""))="SI",UPPER(TRIM(Datos!V897&amp;""))="NO"),IF(ISNUMBER(Datos!V897),AND(OR(V$1005="",Datos!V897&gt;=V$1005),OR(V$1006="",Datos!V897&lt;=V$1006)),FALSE),TRUE))))</f>
        <v>0.0</v>
      </c>
      <c r="W897">
        <f>IF(Datos!W897="",0,IF(AND(W$1008&lt;&gt;"",Datos!W897=W$1008),0,IF(W$1004=0,0,1-CHOOSE(W$1004,IF(ISNUMBER(Datos!W897),AND(OR(W$1005="",Datos!W897&gt;=W$1005),OR(W$1006="",Datos!W897&lt;=W$1006)),FALSE),IF(ISNUMBER(Datos!W897),AND(Datos!W897=INT(Datos!W897),AND(OR(W$1005="",Datos!W897&gt;=W$1005),OR(W$1006="",Datos!W897&lt;=W$1006))),FALSE),OR(ISNUMBER(FIND(";"&amp;UPPER(TRIM(Datos!W897&amp;""))&amp;"=",W$1007)),ISNUMBER(FIND(";"&amp;UPPER(TRIM(Datos!W897&amp;""))&amp;";",W$1007))),OR(UPPER(TRIM(Datos!W897&amp;""))="SÍ",UPPER(TRIM(Datos!W897&amp;""))="SI",UPPER(TRIM(Datos!W897&amp;""))="NO"),IF(ISNUMBER(Datos!W897),AND(OR(W$1005="",Datos!W897&gt;=W$1005),OR(W$1006="",Datos!W897&lt;=W$1006)),FALSE),TRUE))))</f>
        <v>0.0</v>
      </c>
      <c r="X897">
        <f>IF(Datos!X897="",0,IF(AND(X$1008&lt;&gt;"",Datos!X897=X$1008),0,IF(X$1004=0,0,1-CHOOSE(X$1004,IF(ISNUMBER(Datos!X897),AND(OR(X$1005="",Datos!X897&gt;=X$1005),OR(X$1006="",Datos!X897&lt;=X$1006)),FALSE),IF(ISNUMBER(Datos!X897),AND(Datos!X897=INT(Datos!X897),AND(OR(X$1005="",Datos!X897&gt;=X$1005),OR(X$1006="",Datos!X897&lt;=X$1006))),FALSE),OR(ISNUMBER(FIND(";"&amp;UPPER(TRIM(Datos!X897&amp;""))&amp;"=",X$1007)),ISNUMBER(FIND(";"&amp;UPPER(TRIM(Datos!X897&amp;""))&amp;";",X$1007))),OR(UPPER(TRIM(Datos!X897&amp;""))="SÍ",UPPER(TRIM(Datos!X897&amp;""))="SI",UPPER(TRIM(Datos!X897&amp;""))="NO"),IF(ISNUMBER(Datos!X897),AND(OR(X$1005="",Datos!X897&gt;=X$1005),OR(X$1006="",Datos!X897&lt;=X$1006)),FALSE),TRUE))))</f>
        <v>0.0</v>
      </c>
      <c r="Y897">
        <f>IF(Datos!Y897="",0,IF(AND(Y$1008&lt;&gt;"",Datos!Y897=Y$1008),0,IF(Y$1004=0,0,1-CHOOSE(Y$1004,IF(ISNUMBER(Datos!Y897),AND(OR(Y$1005="",Datos!Y897&gt;=Y$1005),OR(Y$1006="",Datos!Y897&lt;=Y$1006)),FALSE),IF(ISNUMBER(Datos!Y897),AND(Datos!Y897=INT(Datos!Y897),AND(OR(Y$1005="",Datos!Y897&gt;=Y$1005),OR(Y$1006="",Datos!Y897&lt;=Y$1006))),FALSE),OR(ISNUMBER(FIND(";"&amp;UPPER(TRIM(Datos!Y897&amp;""))&amp;"=",Y$1007)),ISNUMBER(FIND(";"&amp;UPPER(TRIM(Datos!Y897&amp;""))&amp;";",Y$1007))),OR(UPPER(TRIM(Datos!Y897&amp;""))="SÍ",UPPER(TRIM(Datos!Y897&amp;""))="SI",UPPER(TRIM(Datos!Y897&amp;""))="NO"),IF(ISNUMBER(Datos!Y897),AND(OR(Y$1005="",Datos!Y897&gt;=Y$1005),OR(Y$1006="",Datos!Y897&lt;=Y$1006)),FALSE),TRUE))))</f>
        <v>0.0</v>
      </c>
      <c r="Z897">
        <f>IF(Datos!Z897="",0,IF(AND(Z$1008&lt;&gt;"",Datos!Z897=Z$1008),0,IF(Z$1004=0,0,1-CHOOSE(Z$1004,IF(ISNUMBER(Datos!Z897),AND(OR(Z$1005="",Datos!Z897&gt;=Z$1005),OR(Z$1006="",Datos!Z897&lt;=Z$1006)),FALSE),IF(ISNUMBER(Datos!Z897),AND(Datos!Z897=INT(Datos!Z897),AND(OR(Z$1005="",Datos!Z897&gt;=Z$1005),OR(Z$1006="",Datos!Z897&lt;=Z$1006))),FALSE),OR(ISNUMBER(FIND(";"&amp;UPPER(TRIM(Datos!Z897&amp;""))&amp;"=",Z$1007)),ISNUMBER(FIND(";"&amp;UPPER(TRIM(Datos!Z897&amp;""))&amp;";",Z$1007))),OR(UPPER(TRIM(Datos!Z897&amp;""))="SÍ",UPPER(TRIM(Datos!Z897&amp;""))="SI",UPPER(TRIM(Datos!Z897&amp;""))="NO"),IF(ISNUMBER(Datos!Z897),AND(OR(Z$1005="",Datos!Z897&gt;=Z$1005),OR(Z$1006="",Datos!Z897&lt;=Z$1006)),FALSE),TRUE))))</f>
        <v>0.0</v>
      </c>
      <c r="AA897">
        <f>IF(Datos!AA897="",0,IF(AND(AA$1008&lt;&gt;"",Datos!AA897=AA$1008),0,IF(AA$1004=0,0,1-CHOOSE(AA$1004,IF(ISNUMBER(Datos!AA897),AND(OR(AA$1005="",Datos!AA897&gt;=AA$1005),OR(AA$1006="",Datos!AA897&lt;=AA$1006)),FALSE),IF(ISNUMBER(Datos!AA897),AND(Datos!AA897=INT(Datos!AA897),AND(OR(AA$1005="",Datos!AA897&gt;=AA$1005),OR(AA$1006="",Datos!AA897&lt;=AA$1006))),FALSE),OR(ISNUMBER(FIND(";"&amp;UPPER(TRIM(Datos!AA897&amp;""))&amp;"=",AA$1007)),ISNUMBER(FIND(";"&amp;UPPER(TRIM(Datos!AA897&amp;""))&amp;";",AA$1007))),OR(UPPER(TRIM(Datos!AA897&amp;""))="SÍ",UPPER(TRIM(Datos!AA897&amp;""))="SI",UPPER(TRIM(Datos!AA897&amp;""))="NO"),IF(ISNUMBER(Datos!AA897),AND(OR(AA$1005="",Datos!AA897&gt;=AA$1005),OR(AA$1006="",Datos!AA897&lt;=AA$1006)),FALSE),TRUE))))</f>
        <v>0.0</v>
      </c>
      <c r="AB897">
        <f>IF(Datos!AB897="",0,IF(AND(AB$1008&lt;&gt;"",Datos!AB897=AB$1008),0,IF(AB$1004=0,0,1-CHOOSE(AB$1004,IF(ISNUMBER(Datos!AB897),AND(OR(AB$1005="",Datos!AB897&gt;=AB$1005),OR(AB$1006="",Datos!AB897&lt;=AB$1006)),FALSE),IF(ISNUMBER(Datos!AB897),AND(Datos!AB897=INT(Datos!AB897),AND(OR(AB$1005="",Datos!AB897&gt;=AB$1005),OR(AB$1006="",Datos!AB897&lt;=AB$1006))),FALSE),OR(ISNUMBER(FIND(";"&amp;UPPER(TRIM(Datos!AB897&amp;""))&amp;"=",AB$1007)),ISNUMBER(FIND(";"&amp;UPPER(TRIM(Datos!AB897&amp;""))&amp;";",AB$1007))),OR(UPPER(TRIM(Datos!AB897&amp;""))="SÍ",UPPER(TRIM(Datos!AB897&amp;""))="SI",UPPER(TRIM(Datos!AB897&amp;""))="NO"),IF(ISNUMBER(Datos!AB897),AND(OR(AB$1005="",Datos!AB897&gt;=AB$1005),OR(AB$1006="",Datos!AB897&lt;=AB$1006)),FALSE),TRUE))))</f>
        <v>0.0</v>
      </c>
      <c r="AC897">
        <f>IF(Datos!AC897="",0,IF(AND(AC$1008&lt;&gt;"",Datos!AC897=AC$1008),0,IF(AC$1004=0,0,1-CHOOSE(AC$1004,IF(ISNUMBER(Datos!AC897),AND(OR(AC$1005="",Datos!AC897&gt;=AC$1005),OR(AC$1006="",Datos!AC897&lt;=AC$1006)),FALSE),IF(ISNUMBER(Datos!AC897),AND(Datos!AC897=INT(Datos!AC897),AND(OR(AC$1005="",Datos!AC897&gt;=AC$1005),OR(AC$1006="",Datos!AC897&lt;=AC$1006))),FALSE),OR(ISNUMBER(FIND(";"&amp;UPPER(TRIM(Datos!AC897&amp;""))&amp;"=",AC$1007)),ISNUMBER(FIND(";"&amp;UPPER(TRIM(Datos!AC897&amp;""))&amp;";",AC$1007))),OR(UPPER(TRIM(Datos!AC897&amp;""))="SÍ",UPPER(TRIM(Datos!AC897&amp;""))="SI",UPPER(TRIM(Datos!AC897&amp;""))="NO"),IF(ISNUMBER(Datos!AC897),AND(OR(AC$1005="",Datos!AC897&gt;=AC$1005),OR(AC$1006="",Datos!AC897&lt;=AC$1006)),FALSE),TRUE))))</f>
        <v>0.0</v>
      </c>
      <c r="AD897">
        <f>IF(Datos!AD897="",0,IF(AND(AD$1008&lt;&gt;"",Datos!AD897=AD$1008),0,IF(AD$1004=0,0,1-CHOOSE(AD$1004,IF(ISNUMBER(Datos!AD897),AND(OR(AD$1005="",Datos!AD897&gt;=AD$1005),OR(AD$1006="",Datos!AD897&lt;=AD$1006)),FALSE),IF(ISNUMBER(Datos!AD897),AND(Datos!AD897=INT(Datos!AD897),AND(OR(AD$1005="",Datos!AD897&gt;=AD$1005),OR(AD$1006="",Datos!AD897&lt;=AD$1006))),FALSE),OR(ISNUMBER(FIND(";"&amp;UPPER(TRIM(Datos!AD897&amp;""))&amp;"=",AD$1007)),ISNUMBER(FIND(";"&amp;UPPER(TRIM(Datos!AD897&amp;""))&amp;";",AD$1007))),OR(UPPER(TRIM(Datos!AD897&amp;""))="SÍ",UPPER(TRIM(Datos!AD897&amp;""))="SI",UPPER(TRIM(Datos!AD897&amp;""))="NO"),IF(ISNUMBER(Datos!AD897),AND(OR(AD$1005="",Datos!AD897&gt;=AD$1005),OR(AD$1006="",Datos!AD897&lt;=AD$1006)),FALSE),TRUE))))</f>
        <v>0.0</v>
      </c>
      <c r="AE897">
        <f>IF(Datos!AE897="",0,IF(AND(AE$1008&lt;&gt;"",Datos!AE897=AE$1008),0,IF(AE$1004=0,0,1-CHOOSE(AE$1004,IF(ISNUMBER(Datos!AE897),AND(OR(AE$1005="",Datos!AE897&gt;=AE$1005),OR(AE$1006="",Datos!AE897&lt;=AE$1006)),FALSE),IF(ISNUMBER(Datos!AE897),AND(Datos!AE897=INT(Datos!AE897),AND(OR(AE$1005="",Datos!AE897&gt;=AE$1005),OR(AE$1006="",Datos!AE897&lt;=AE$1006))),FALSE),OR(ISNUMBER(FIND(";"&amp;UPPER(TRIM(Datos!AE897&amp;""))&amp;"=",AE$1007)),ISNUMBER(FIND(";"&amp;UPPER(TRIM(Datos!AE897&amp;""))&amp;";",AE$1007))),OR(UPPER(TRIM(Datos!AE897&amp;""))="SÍ",UPPER(TRIM(Datos!AE897&amp;""))="SI",UPPER(TRIM(Datos!AE897&amp;""))="NO"),IF(ISNUMBER(Datos!AE897),AND(OR(AE$1005="",Datos!AE897&gt;=AE$1005),OR(AE$1006="",Datos!AE897&lt;=AE$1006)),FALSE),TRUE))))</f>
        <v>0.0</v>
      </c>
    </row>
    <row r="898" spans="2:31">
      <c r="B898">
        <f>IF(Datos!B898="",0,IF(AND(B$1008&lt;&gt;"",Datos!B898=B$1008),0,IF(B$1004=0,0,1-CHOOSE(B$1004,IF(ISNUMBER(Datos!B898),AND(OR(B$1005="",Datos!B898&gt;=B$1005),OR(B$1006="",Datos!B898&lt;=B$1006)),FALSE),IF(ISNUMBER(Datos!B898),AND(Datos!B898=INT(Datos!B898),AND(OR(B$1005="",Datos!B898&gt;=B$1005),OR(B$1006="",Datos!B898&lt;=B$1006))),FALSE),OR(ISNUMBER(FIND(";"&amp;UPPER(TRIM(Datos!B898&amp;""))&amp;"=",B$1007)),ISNUMBER(FIND(";"&amp;UPPER(TRIM(Datos!B898&amp;""))&amp;";",B$1007))),OR(UPPER(TRIM(Datos!B898&amp;""))="SÍ",UPPER(TRIM(Datos!B898&amp;""))="SI",UPPER(TRIM(Datos!B898&amp;""))="NO"),IF(ISNUMBER(Datos!B898),AND(OR(B$1005="",Datos!B898&gt;=B$1005),OR(B$1006="",Datos!B898&lt;=B$1006)),FALSE),TRUE))))</f>
        <v>0.0</v>
      </c>
      <c r="C898">
        <f>IF(Datos!C898="",0,IF(AND(C$1008&lt;&gt;"",Datos!C898=C$1008),0,IF(C$1004=0,0,1-CHOOSE(C$1004,IF(ISNUMBER(Datos!C898),AND(OR(C$1005="",Datos!C898&gt;=C$1005),OR(C$1006="",Datos!C898&lt;=C$1006)),FALSE),IF(ISNUMBER(Datos!C898),AND(Datos!C898=INT(Datos!C898),AND(OR(C$1005="",Datos!C898&gt;=C$1005),OR(C$1006="",Datos!C898&lt;=C$1006))),FALSE),OR(ISNUMBER(FIND(";"&amp;UPPER(TRIM(Datos!C898&amp;""))&amp;"=",C$1007)),ISNUMBER(FIND(";"&amp;UPPER(TRIM(Datos!C898&amp;""))&amp;";",C$1007))),OR(UPPER(TRIM(Datos!C898&amp;""))="SÍ",UPPER(TRIM(Datos!C898&amp;""))="SI",UPPER(TRIM(Datos!C898&amp;""))="NO"),IF(ISNUMBER(Datos!C898),AND(OR(C$1005="",Datos!C898&gt;=C$1005),OR(C$1006="",Datos!C898&lt;=C$1006)),FALSE),TRUE))))</f>
        <v>0.0</v>
      </c>
      <c r="D898">
        <f>IF(Datos!D898="",0,IF(AND(D$1008&lt;&gt;"",Datos!D898=D$1008),0,IF(D$1004=0,0,1-CHOOSE(D$1004,IF(ISNUMBER(Datos!D898),AND(OR(D$1005="",Datos!D898&gt;=D$1005),OR(D$1006="",Datos!D898&lt;=D$1006)),FALSE),IF(ISNUMBER(Datos!D898),AND(Datos!D898=INT(Datos!D898),AND(OR(D$1005="",Datos!D898&gt;=D$1005),OR(D$1006="",Datos!D898&lt;=D$1006))),FALSE),OR(ISNUMBER(FIND(";"&amp;UPPER(TRIM(Datos!D898&amp;""))&amp;"=",D$1007)),ISNUMBER(FIND(";"&amp;UPPER(TRIM(Datos!D898&amp;""))&amp;";",D$1007))),OR(UPPER(TRIM(Datos!D898&amp;""))="SÍ",UPPER(TRIM(Datos!D898&amp;""))="SI",UPPER(TRIM(Datos!D898&amp;""))="NO"),IF(ISNUMBER(Datos!D898),AND(OR(D$1005="",Datos!D898&gt;=D$1005),OR(D$1006="",Datos!D898&lt;=D$1006)),FALSE),TRUE))))</f>
        <v>0.0</v>
      </c>
      <c r="E898">
        <f>IF(Datos!E898="",0,IF(AND(E$1008&lt;&gt;"",Datos!E898=E$1008),0,IF(E$1004=0,0,1-CHOOSE(E$1004,IF(ISNUMBER(Datos!E898),AND(OR(E$1005="",Datos!E898&gt;=E$1005),OR(E$1006="",Datos!E898&lt;=E$1006)),FALSE),IF(ISNUMBER(Datos!E898),AND(Datos!E898=INT(Datos!E898),AND(OR(E$1005="",Datos!E898&gt;=E$1005),OR(E$1006="",Datos!E898&lt;=E$1006))),FALSE),OR(ISNUMBER(FIND(";"&amp;UPPER(TRIM(Datos!E898&amp;""))&amp;"=",E$1007)),ISNUMBER(FIND(";"&amp;UPPER(TRIM(Datos!E898&amp;""))&amp;";",E$1007))),OR(UPPER(TRIM(Datos!E898&amp;""))="SÍ",UPPER(TRIM(Datos!E898&amp;""))="SI",UPPER(TRIM(Datos!E898&amp;""))="NO"),IF(ISNUMBER(Datos!E898),AND(OR(E$1005="",Datos!E898&gt;=E$1005),OR(E$1006="",Datos!E898&lt;=E$1006)),FALSE),TRUE))))</f>
        <v>0.0</v>
      </c>
      <c r="F898">
        <f>IF(Datos!F898="",0,IF(AND(F$1008&lt;&gt;"",Datos!F898=F$1008),0,IF(F$1004=0,0,1-CHOOSE(F$1004,IF(ISNUMBER(Datos!F898),AND(OR(F$1005="",Datos!F898&gt;=F$1005),OR(F$1006="",Datos!F898&lt;=F$1006)),FALSE),IF(ISNUMBER(Datos!F898),AND(Datos!F898=INT(Datos!F898),AND(OR(F$1005="",Datos!F898&gt;=F$1005),OR(F$1006="",Datos!F898&lt;=F$1006))),FALSE),OR(ISNUMBER(FIND(";"&amp;UPPER(TRIM(Datos!F898&amp;""))&amp;"=",F$1007)),ISNUMBER(FIND(";"&amp;UPPER(TRIM(Datos!F898&amp;""))&amp;";",F$1007))),OR(UPPER(TRIM(Datos!F898&amp;""))="SÍ",UPPER(TRIM(Datos!F898&amp;""))="SI",UPPER(TRIM(Datos!F898&amp;""))="NO"),IF(ISNUMBER(Datos!F898),AND(OR(F$1005="",Datos!F898&gt;=F$1005),OR(F$1006="",Datos!F898&lt;=F$1006)),FALSE),TRUE))))</f>
        <v>0.0</v>
      </c>
      <c r="G898">
        <f>IF(Datos!G898="",0,IF(AND(G$1008&lt;&gt;"",Datos!G898=G$1008),0,IF(G$1004=0,0,1-CHOOSE(G$1004,IF(ISNUMBER(Datos!G898),AND(OR(G$1005="",Datos!G898&gt;=G$1005),OR(G$1006="",Datos!G898&lt;=G$1006)),FALSE),IF(ISNUMBER(Datos!G898),AND(Datos!G898=INT(Datos!G898),AND(OR(G$1005="",Datos!G898&gt;=G$1005),OR(G$1006="",Datos!G898&lt;=G$1006))),FALSE),OR(ISNUMBER(FIND(";"&amp;UPPER(TRIM(Datos!G898&amp;""))&amp;"=",G$1007)),ISNUMBER(FIND(";"&amp;UPPER(TRIM(Datos!G898&amp;""))&amp;";",G$1007))),OR(UPPER(TRIM(Datos!G898&amp;""))="SÍ",UPPER(TRIM(Datos!G898&amp;""))="SI",UPPER(TRIM(Datos!G898&amp;""))="NO"),IF(ISNUMBER(Datos!G898),AND(OR(G$1005="",Datos!G898&gt;=G$1005),OR(G$1006="",Datos!G898&lt;=G$1006)),FALSE),TRUE))))</f>
        <v>0.0</v>
      </c>
      <c r="H898">
        <f>IF(Datos!H898="",0,IF(AND(H$1008&lt;&gt;"",Datos!H898=H$1008),0,IF(H$1004=0,0,1-CHOOSE(H$1004,IF(ISNUMBER(Datos!H898),AND(OR(H$1005="",Datos!H898&gt;=H$1005),OR(H$1006="",Datos!H898&lt;=H$1006)),FALSE),IF(ISNUMBER(Datos!H898),AND(Datos!H898=INT(Datos!H898),AND(OR(H$1005="",Datos!H898&gt;=H$1005),OR(H$1006="",Datos!H898&lt;=H$1006))),FALSE),OR(ISNUMBER(FIND(";"&amp;UPPER(TRIM(Datos!H898&amp;""))&amp;"=",H$1007)),ISNUMBER(FIND(";"&amp;UPPER(TRIM(Datos!H898&amp;""))&amp;";",H$1007))),OR(UPPER(TRIM(Datos!H898&amp;""))="SÍ",UPPER(TRIM(Datos!H898&amp;""))="SI",UPPER(TRIM(Datos!H898&amp;""))="NO"),IF(ISNUMBER(Datos!H898),AND(OR(H$1005="",Datos!H898&gt;=H$1005),OR(H$1006="",Datos!H898&lt;=H$1006)),FALSE),TRUE))))</f>
        <v>0.0</v>
      </c>
      <c r="I898">
        <f>IF(Datos!I898="",0,IF(AND(I$1008&lt;&gt;"",Datos!I898=I$1008),0,IF(I$1004=0,0,1-CHOOSE(I$1004,IF(ISNUMBER(Datos!I898),AND(OR(I$1005="",Datos!I898&gt;=I$1005),OR(I$1006="",Datos!I898&lt;=I$1006)),FALSE),IF(ISNUMBER(Datos!I898),AND(Datos!I898=INT(Datos!I898),AND(OR(I$1005="",Datos!I898&gt;=I$1005),OR(I$1006="",Datos!I898&lt;=I$1006))),FALSE),OR(ISNUMBER(FIND(";"&amp;UPPER(TRIM(Datos!I898&amp;""))&amp;"=",I$1007)),ISNUMBER(FIND(";"&amp;UPPER(TRIM(Datos!I898&amp;""))&amp;";",I$1007))),OR(UPPER(TRIM(Datos!I898&amp;""))="SÍ",UPPER(TRIM(Datos!I898&amp;""))="SI",UPPER(TRIM(Datos!I898&amp;""))="NO"),IF(ISNUMBER(Datos!I898),AND(OR(I$1005="",Datos!I898&gt;=I$1005),OR(I$1006="",Datos!I898&lt;=I$1006)),FALSE),TRUE))))</f>
        <v>0.0</v>
      </c>
      <c r="J898">
        <f>IF(Datos!J898="",0,IF(AND(J$1008&lt;&gt;"",Datos!J898=J$1008),0,IF(J$1004=0,0,1-CHOOSE(J$1004,IF(ISNUMBER(Datos!J898),AND(OR(J$1005="",Datos!J898&gt;=J$1005),OR(J$1006="",Datos!J898&lt;=J$1006)),FALSE),IF(ISNUMBER(Datos!J898),AND(Datos!J898=INT(Datos!J898),AND(OR(J$1005="",Datos!J898&gt;=J$1005),OR(J$1006="",Datos!J898&lt;=J$1006))),FALSE),OR(ISNUMBER(FIND(";"&amp;UPPER(TRIM(Datos!J898&amp;""))&amp;"=",J$1007)),ISNUMBER(FIND(";"&amp;UPPER(TRIM(Datos!J898&amp;""))&amp;";",J$1007))),OR(UPPER(TRIM(Datos!J898&amp;""))="SÍ",UPPER(TRIM(Datos!J898&amp;""))="SI",UPPER(TRIM(Datos!J898&amp;""))="NO"),IF(ISNUMBER(Datos!J898),AND(OR(J$1005="",Datos!J898&gt;=J$1005),OR(J$1006="",Datos!J898&lt;=J$1006)),FALSE),TRUE))))</f>
        <v>0.0</v>
      </c>
      <c r="K898">
        <f>IF(Datos!K898="",0,IF(AND(K$1008&lt;&gt;"",Datos!K898=K$1008),0,IF(K$1004=0,0,1-CHOOSE(K$1004,IF(ISNUMBER(Datos!K898),AND(OR(K$1005="",Datos!K898&gt;=K$1005),OR(K$1006="",Datos!K898&lt;=K$1006)),FALSE),IF(ISNUMBER(Datos!K898),AND(Datos!K898=INT(Datos!K898),AND(OR(K$1005="",Datos!K898&gt;=K$1005),OR(K$1006="",Datos!K898&lt;=K$1006))),FALSE),OR(ISNUMBER(FIND(";"&amp;UPPER(TRIM(Datos!K898&amp;""))&amp;"=",K$1007)),ISNUMBER(FIND(";"&amp;UPPER(TRIM(Datos!K898&amp;""))&amp;";",K$1007))),OR(UPPER(TRIM(Datos!K898&amp;""))="SÍ",UPPER(TRIM(Datos!K898&amp;""))="SI",UPPER(TRIM(Datos!K898&amp;""))="NO"),IF(ISNUMBER(Datos!K898),AND(OR(K$1005="",Datos!K898&gt;=K$1005),OR(K$1006="",Datos!K898&lt;=K$1006)),FALSE),TRUE))))</f>
        <v>0.0</v>
      </c>
      <c r="L898">
        <f>IF(Datos!L898="",0,IF(AND(L$1008&lt;&gt;"",Datos!L898=L$1008),0,IF(L$1004=0,0,1-CHOOSE(L$1004,IF(ISNUMBER(Datos!L898),AND(OR(L$1005="",Datos!L898&gt;=L$1005),OR(L$1006="",Datos!L898&lt;=L$1006)),FALSE),IF(ISNUMBER(Datos!L898),AND(Datos!L898=INT(Datos!L898),AND(OR(L$1005="",Datos!L898&gt;=L$1005),OR(L$1006="",Datos!L898&lt;=L$1006))),FALSE),OR(ISNUMBER(FIND(";"&amp;UPPER(TRIM(Datos!L898&amp;""))&amp;"=",L$1007)),ISNUMBER(FIND(";"&amp;UPPER(TRIM(Datos!L898&amp;""))&amp;";",L$1007))),OR(UPPER(TRIM(Datos!L898&amp;""))="SÍ",UPPER(TRIM(Datos!L898&amp;""))="SI",UPPER(TRIM(Datos!L898&amp;""))="NO"),IF(ISNUMBER(Datos!L898),AND(OR(L$1005="",Datos!L898&gt;=L$1005),OR(L$1006="",Datos!L898&lt;=L$1006)),FALSE),TRUE))))</f>
        <v>0.0</v>
      </c>
      <c r="M898">
        <f>IF(Datos!M898="",0,IF(AND(M$1008&lt;&gt;"",Datos!M898=M$1008),0,IF(M$1004=0,0,1-CHOOSE(M$1004,IF(ISNUMBER(Datos!M898),AND(OR(M$1005="",Datos!M898&gt;=M$1005),OR(M$1006="",Datos!M898&lt;=M$1006)),FALSE),IF(ISNUMBER(Datos!M898),AND(Datos!M898=INT(Datos!M898),AND(OR(M$1005="",Datos!M898&gt;=M$1005),OR(M$1006="",Datos!M898&lt;=M$1006))),FALSE),OR(ISNUMBER(FIND(";"&amp;UPPER(TRIM(Datos!M898&amp;""))&amp;"=",M$1007)),ISNUMBER(FIND(";"&amp;UPPER(TRIM(Datos!M898&amp;""))&amp;";",M$1007))),OR(UPPER(TRIM(Datos!M898&amp;""))="SÍ",UPPER(TRIM(Datos!M898&amp;""))="SI",UPPER(TRIM(Datos!M898&amp;""))="NO"),IF(ISNUMBER(Datos!M898),AND(OR(M$1005="",Datos!M898&gt;=M$1005),OR(M$1006="",Datos!M898&lt;=M$1006)),FALSE),TRUE))))</f>
        <v>0.0</v>
      </c>
      <c r="N898">
        <f>IF(Datos!N898="",0,IF(AND(N$1008&lt;&gt;"",Datos!N898=N$1008),0,IF(N$1004=0,0,1-CHOOSE(N$1004,IF(ISNUMBER(Datos!N898),AND(OR(N$1005="",Datos!N898&gt;=N$1005),OR(N$1006="",Datos!N898&lt;=N$1006)),FALSE),IF(ISNUMBER(Datos!N898),AND(Datos!N898=INT(Datos!N898),AND(OR(N$1005="",Datos!N898&gt;=N$1005),OR(N$1006="",Datos!N898&lt;=N$1006))),FALSE),OR(ISNUMBER(FIND(";"&amp;UPPER(TRIM(Datos!N898&amp;""))&amp;"=",N$1007)),ISNUMBER(FIND(";"&amp;UPPER(TRIM(Datos!N898&amp;""))&amp;";",N$1007))),OR(UPPER(TRIM(Datos!N898&amp;""))="SÍ",UPPER(TRIM(Datos!N898&amp;""))="SI",UPPER(TRIM(Datos!N898&amp;""))="NO"),IF(ISNUMBER(Datos!N898),AND(OR(N$1005="",Datos!N898&gt;=N$1005),OR(N$1006="",Datos!N898&lt;=N$1006)),FALSE),TRUE))))</f>
        <v>0.0</v>
      </c>
      <c r="O898">
        <f>IF(Datos!O898="",0,IF(AND(O$1008&lt;&gt;"",Datos!O898=O$1008),0,IF(O$1004=0,0,1-CHOOSE(O$1004,IF(ISNUMBER(Datos!O898),AND(OR(O$1005="",Datos!O898&gt;=O$1005),OR(O$1006="",Datos!O898&lt;=O$1006)),FALSE),IF(ISNUMBER(Datos!O898),AND(Datos!O898=INT(Datos!O898),AND(OR(O$1005="",Datos!O898&gt;=O$1005),OR(O$1006="",Datos!O898&lt;=O$1006))),FALSE),OR(ISNUMBER(FIND(";"&amp;UPPER(TRIM(Datos!O898&amp;""))&amp;"=",O$1007)),ISNUMBER(FIND(";"&amp;UPPER(TRIM(Datos!O898&amp;""))&amp;";",O$1007))),OR(UPPER(TRIM(Datos!O898&amp;""))="SÍ",UPPER(TRIM(Datos!O898&amp;""))="SI",UPPER(TRIM(Datos!O898&amp;""))="NO"),IF(ISNUMBER(Datos!O898),AND(OR(O$1005="",Datos!O898&gt;=O$1005),OR(O$1006="",Datos!O898&lt;=O$1006)),FALSE),TRUE))))</f>
        <v>0.0</v>
      </c>
      <c r="P898">
        <f>IF(Datos!P898="",0,IF(AND(P$1008&lt;&gt;"",Datos!P898=P$1008),0,IF(P$1004=0,0,1-CHOOSE(P$1004,IF(ISNUMBER(Datos!P898),AND(OR(P$1005="",Datos!P898&gt;=P$1005),OR(P$1006="",Datos!P898&lt;=P$1006)),FALSE),IF(ISNUMBER(Datos!P898),AND(Datos!P898=INT(Datos!P898),AND(OR(P$1005="",Datos!P898&gt;=P$1005),OR(P$1006="",Datos!P898&lt;=P$1006))),FALSE),OR(ISNUMBER(FIND(";"&amp;UPPER(TRIM(Datos!P898&amp;""))&amp;"=",P$1007)),ISNUMBER(FIND(";"&amp;UPPER(TRIM(Datos!P898&amp;""))&amp;";",P$1007))),OR(UPPER(TRIM(Datos!P898&amp;""))="SÍ",UPPER(TRIM(Datos!P898&amp;""))="SI",UPPER(TRIM(Datos!P898&amp;""))="NO"),IF(ISNUMBER(Datos!P898),AND(OR(P$1005="",Datos!P898&gt;=P$1005),OR(P$1006="",Datos!P898&lt;=P$1006)),FALSE),TRUE))))</f>
        <v>0.0</v>
      </c>
      <c r="Q898">
        <f>IF(Datos!Q898="",0,IF(AND(Q$1008&lt;&gt;"",Datos!Q898=Q$1008),0,IF(Q$1004=0,0,1-CHOOSE(Q$1004,IF(ISNUMBER(Datos!Q898),AND(OR(Q$1005="",Datos!Q898&gt;=Q$1005),OR(Q$1006="",Datos!Q898&lt;=Q$1006)),FALSE),IF(ISNUMBER(Datos!Q898),AND(Datos!Q898=INT(Datos!Q898),AND(OR(Q$1005="",Datos!Q898&gt;=Q$1005),OR(Q$1006="",Datos!Q898&lt;=Q$1006))),FALSE),OR(ISNUMBER(FIND(";"&amp;UPPER(TRIM(Datos!Q898&amp;""))&amp;"=",Q$1007)),ISNUMBER(FIND(";"&amp;UPPER(TRIM(Datos!Q898&amp;""))&amp;";",Q$1007))),OR(UPPER(TRIM(Datos!Q898&amp;""))="SÍ",UPPER(TRIM(Datos!Q898&amp;""))="SI",UPPER(TRIM(Datos!Q898&amp;""))="NO"),IF(ISNUMBER(Datos!Q898),AND(OR(Q$1005="",Datos!Q898&gt;=Q$1005),OR(Q$1006="",Datos!Q898&lt;=Q$1006)),FALSE),TRUE))))</f>
        <v>0.0</v>
      </c>
      <c r="R898">
        <f>IF(Datos!R898="",0,IF(AND(R$1008&lt;&gt;"",Datos!R898=R$1008),0,IF(R$1004=0,0,1-CHOOSE(R$1004,IF(ISNUMBER(Datos!R898),AND(OR(R$1005="",Datos!R898&gt;=R$1005),OR(R$1006="",Datos!R898&lt;=R$1006)),FALSE),IF(ISNUMBER(Datos!R898),AND(Datos!R898=INT(Datos!R898),AND(OR(R$1005="",Datos!R898&gt;=R$1005),OR(R$1006="",Datos!R898&lt;=R$1006))),FALSE),OR(ISNUMBER(FIND(";"&amp;UPPER(TRIM(Datos!R898&amp;""))&amp;"=",R$1007)),ISNUMBER(FIND(";"&amp;UPPER(TRIM(Datos!R898&amp;""))&amp;";",R$1007))),OR(UPPER(TRIM(Datos!R898&amp;""))="SÍ",UPPER(TRIM(Datos!R898&amp;""))="SI",UPPER(TRIM(Datos!R898&amp;""))="NO"),IF(ISNUMBER(Datos!R898),AND(OR(R$1005="",Datos!R898&gt;=R$1005),OR(R$1006="",Datos!R898&lt;=R$1006)),FALSE),TRUE))))</f>
        <v>0.0</v>
      </c>
      <c r="S898">
        <f>IF(Datos!S898="",0,IF(AND(S$1008&lt;&gt;"",Datos!S898=S$1008),0,IF(S$1004=0,0,1-CHOOSE(S$1004,IF(ISNUMBER(Datos!S898),AND(OR(S$1005="",Datos!S898&gt;=S$1005),OR(S$1006="",Datos!S898&lt;=S$1006)),FALSE),IF(ISNUMBER(Datos!S898),AND(Datos!S898=INT(Datos!S898),AND(OR(S$1005="",Datos!S898&gt;=S$1005),OR(S$1006="",Datos!S898&lt;=S$1006))),FALSE),OR(ISNUMBER(FIND(";"&amp;UPPER(TRIM(Datos!S898&amp;""))&amp;"=",S$1007)),ISNUMBER(FIND(";"&amp;UPPER(TRIM(Datos!S898&amp;""))&amp;";",S$1007))),OR(UPPER(TRIM(Datos!S898&amp;""))="SÍ",UPPER(TRIM(Datos!S898&amp;""))="SI",UPPER(TRIM(Datos!S898&amp;""))="NO"),IF(ISNUMBER(Datos!S898),AND(OR(S$1005="",Datos!S898&gt;=S$1005),OR(S$1006="",Datos!S898&lt;=S$1006)),FALSE),TRUE))))</f>
        <v>0.0</v>
      </c>
      <c r="T898">
        <f>IF(Datos!T898="",0,IF(AND(T$1008&lt;&gt;"",Datos!T898=T$1008),0,IF(T$1004=0,0,1-CHOOSE(T$1004,IF(ISNUMBER(Datos!T898),AND(OR(T$1005="",Datos!T898&gt;=T$1005),OR(T$1006="",Datos!T898&lt;=T$1006)),FALSE),IF(ISNUMBER(Datos!T898),AND(Datos!T898=INT(Datos!T898),AND(OR(T$1005="",Datos!T898&gt;=T$1005),OR(T$1006="",Datos!T898&lt;=T$1006))),FALSE),OR(ISNUMBER(FIND(";"&amp;UPPER(TRIM(Datos!T898&amp;""))&amp;"=",T$1007)),ISNUMBER(FIND(";"&amp;UPPER(TRIM(Datos!T898&amp;""))&amp;";",T$1007))),OR(UPPER(TRIM(Datos!T898&amp;""))="SÍ",UPPER(TRIM(Datos!T898&amp;""))="SI",UPPER(TRIM(Datos!T898&amp;""))="NO"),IF(ISNUMBER(Datos!T898),AND(OR(T$1005="",Datos!T898&gt;=T$1005),OR(T$1006="",Datos!T898&lt;=T$1006)),FALSE),TRUE))))</f>
        <v>0.0</v>
      </c>
      <c r="U898">
        <f>IF(Datos!U898="",0,IF(AND(U$1008&lt;&gt;"",Datos!U898=U$1008),0,IF(U$1004=0,0,1-CHOOSE(U$1004,IF(ISNUMBER(Datos!U898),AND(OR(U$1005="",Datos!U898&gt;=U$1005),OR(U$1006="",Datos!U898&lt;=U$1006)),FALSE),IF(ISNUMBER(Datos!U898),AND(Datos!U898=INT(Datos!U898),AND(OR(U$1005="",Datos!U898&gt;=U$1005),OR(U$1006="",Datos!U898&lt;=U$1006))),FALSE),OR(ISNUMBER(FIND(";"&amp;UPPER(TRIM(Datos!U898&amp;""))&amp;"=",U$1007)),ISNUMBER(FIND(";"&amp;UPPER(TRIM(Datos!U898&amp;""))&amp;";",U$1007))),OR(UPPER(TRIM(Datos!U898&amp;""))="SÍ",UPPER(TRIM(Datos!U898&amp;""))="SI",UPPER(TRIM(Datos!U898&amp;""))="NO"),IF(ISNUMBER(Datos!U898),AND(OR(U$1005="",Datos!U898&gt;=U$1005),OR(U$1006="",Datos!U898&lt;=U$1006)),FALSE),TRUE))))</f>
        <v>0.0</v>
      </c>
      <c r="V898">
        <f>IF(Datos!V898="",0,IF(AND(V$1008&lt;&gt;"",Datos!V898=V$1008),0,IF(V$1004=0,0,1-CHOOSE(V$1004,IF(ISNUMBER(Datos!V898),AND(OR(V$1005="",Datos!V898&gt;=V$1005),OR(V$1006="",Datos!V898&lt;=V$1006)),FALSE),IF(ISNUMBER(Datos!V898),AND(Datos!V898=INT(Datos!V898),AND(OR(V$1005="",Datos!V898&gt;=V$1005),OR(V$1006="",Datos!V898&lt;=V$1006))),FALSE),OR(ISNUMBER(FIND(";"&amp;UPPER(TRIM(Datos!V898&amp;""))&amp;"=",V$1007)),ISNUMBER(FIND(";"&amp;UPPER(TRIM(Datos!V898&amp;""))&amp;";",V$1007))),OR(UPPER(TRIM(Datos!V898&amp;""))="SÍ",UPPER(TRIM(Datos!V898&amp;""))="SI",UPPER(TRIM(Datos!V898&amp;""))="NO"),IF(ISNUMBER(Datos!V898),AND(OR(V$1005="",Datos!V898&gt;=V$1005),OR(V$1006="",Datos!V898&lt;=V$1006)),FALSE),TRUE))))</f>
        <v>0.0</v>
      </c>
      <c r="W898">
        <f>IF(Datos!W898="",0,IF(AND(W$1008&lt;&gt;"",Datos!W898=W$1008),0,IF(W$1004=0,0,1-CHOOSE(W$1004,IF(ISNUMBER(Datos!W898),AND(OR(W$1005="",Datos!W898&gt;=W$1005),OR(W$1006="",Datos!W898&lt;=W$1006)),FALSE),IF(ISNUMBER(Datos!W898),AND(Datos!W898=INT(Datos!W898),AND(OR(W$1005="",Datos!W898&gt;=W$1005),OR(W$1006="",Datos!W898&lt;=W$1006))),FALSE),OR(ISNUMBER(FIND(";"&amp;UPPER(TRIM(Datos!W898&amp;""))&amp;"=",W$1007)),ISNUMBER(FIND(";"&amp;UPPER(TRIM(Datos!W898&amp;""))&amp;";",W$1007))),OR(UPPER(TRIM(Datos!W898&amp;""))="SÍ",UPPER(TRIM(Datos!W898&amp;""))="SI",UPPER(TRIM(Datos!W898&amp;""))="NO"),IF(ISNUMBER(Datos!W898),AND(OR(W$1005="",Datos!W898&gt;=W$1005),OR(W$1006="",Datos!W898&lt;=W$1006)),FALSE),TRUE))))</f>
        <v>0.0</v>
      </c>
      <c r="X898">
        <f>IF(Datos!X898="",0,IF(AND(X$1008&lt;&gt;"",Datos!X898=X$1008),0,IF(X$1004=0,0,1-CHOOSE(X$1004,IF(ISNUMBER(Datos!X898),AND(OR(X$1005="",Datos!X898&gt;=X$1005),OR(X$1006="",Datos!X898&lt;=X$1006)),FALSE),IF(ISNUMBER(Datos!X898),AND(Datos!X898=INT(Datos!X898),AND(OR(X$1005="",Datos!X898&gt;=X$1005),OR(X$1006="",Datos!X898&lt;=X$1006))),FALSE),OR(ISNUMBER(FIND(";"&amp;UPPER(TRIM(Datos!X898&amp;""))&amp;"=",X$1007)),ISNUMBER(FIND(";"&amp;UPPER(TRIM(Datos!X898&amp;""))&amp;";",X$1007))),OR(UPPER(TRIM(Datos!X898&amp;""))="SÍ",UPPER(TRIM(Datos!X898&amp;""))="SI",UPPER(TRIM(Datos!X898&amp;""))="NO"),IF(ISNUMBER(Datos!X898),AND(OR(X$1005="",Datos!X898&gt;=X$1005),OR(X$1006="",Datos!X898&lt;=X$1006)),FALSE),TRUE))))</f>
        <v>0.0</v>
      </c>
      <c r="Y898">
        <f>IF(Datos!Y898="",0,IF(AND(Y$1008&lt;&gt;"",Datos!Y898=Y$1008),0,IF(Y$1004=0,0,1-CHOOSE(Y$1004,IF(ISNUMBER(Datos!Y898),AND(OR(Y$1005="",Datos!Y898&gt;=Y$1005),OR(Y$1006="",Datos!Y898&lt;=Y$1006)),FALSE),IF(ISNUMBER(Datos!Y898),AND(Datos!Y898=INT(Datos!Y898),AND(OR(Y$1005="",Datos!Y898&gt;=Y$1005),OR(Y$1006="",Datos!Y898&lt;=Y$1006))),FALSE),OR(ISNUMBER(FIND(";"&amp;UPPER(TRIM(Datos!Y898&amp;""))&amp;"=",Y$1007)),ISNUMBER(FIND(";"&amp;UPPER(TRIM(Datos!Y898&amp;""))&amp;";",Y$1007))),OR(UPPER(TRIM(Datos!Y898&amp;""))="SÍ",UPPER(TRIM(Datos!Y898&amp;""))="SI",UPPER(TRIM(Datos!Y898&amp;""))="NO"),IF(ISNUMBER(Datos!Y898),AND(OR(Y$1005="",Datos!Y898&gt;=Y$1005),OR(Y$1006="",Datos!Y898&lt;=Y$1006)),FALSE),TRUE))))</f>
        <v>0.0</v>
      </c>
      <c r="Z898">
        <f>IF(Datos!Z898="",0,IF(AND(Z$1008&lt;&gt;"",Datos!Z898=Z$1008),0,IF(Z$1004=0,0,1-CHOOSE(Z$1004,IF(ISNUMBER(Datos!Z898),AND(OR(Z$1005="",Datos!Z898&gt;=Z$1005),OR(Z$1006="",Datos!Z898&lt;=Z$1006)),FALSE),IF(ISNUMBER(Datos!Z898),AND(Datos!Z898=INT(Datos!Z898),AND(OR(Z$1005="",Datos!Z898&gt;=Z$1005),OR(Z$1006="",Datos!Z898&lt;=Z$1006))),FALSE),OR(ISNUMBER(FIND(";"&amp;UPPER(TRIM(Datos!Z898&amp;""))&amp;"=",Z$1007)),ISNUMBER(FIND(";"&amp;UPPER(TRIM(Datos!Z898&amp;""))&amp;";",Z$1007))),OR(UPPER(TRIM(Datos!Z898&amp;""))="SÍ",UPPER(TRIM(Datos!Z898&amp;""))="SI",UPPER(TRIM(Datos!Z898&amp;""))="NO"),IF(ISNUMBER(Datos!Z898),AND(OR(Z$1005="",Datos!Z898&gt;=Z$1005),OR(Z$1006="",Datos!Z898&lt;=Z$1006)),FALSE),TRUE))))</f>
        <v>0.0</v>
      </c>
      <c r="AA898">
        <f>IF(Datos!AA898="",0,IF(AND(AA$1008&lt;&gt;"",Datos!AA898=AA$1008),0,IF(AA$1004=0,0,1-CHOOSE(AA$1004,IF(ISNUMBER(Datos!AA898),AND(OR(AA$1005="",Datos!AA898&gt;=AA$1005),OR(AA$1006="",Datos!AA898&lt;=AA$1006)),FALSE),IF(ISNUMBER(Datos!AA898),AND(Datos!AA898=INT(Datos!AA898),AND(OR(AA$1005="",Datos!AA898&gt;=AA$1005),OR(AA$1006="",Datos!AA898&lt;=AA$1006))),FALSE),OR(ISNUMBER(FIND(";"&amp;UPPER(TRIM(Datos!AA898&amp;""))&amp;"=",AA$1007)),ISNUMBER(FIND(";"&amp;UPPER(TRIM(Datos!AA898&amp;""))&amp;";",AA$1007))),OR(UPPER(TRIM(Datos!AA898&amp;""))="SÍ",UPPER(TRIM(Datos!AA898&amp;""))="SI",UPPER(TRIM(Datos!AA898&amp;""))="NO"),IF(ISNUMBER(Datos!AA898),AND(OR(AA$1005="",Datos!AA898&gt;=AA$1005),OR(AA$1006="",Datos!AA898&lt;=AA$1006)),FALSE),TRUE))))</f>
        <v>0.0</v>
      </c>
      <c r="AB898">
        <f>IF(Datos!AB898="",0,IF(AND(AB$1008&lt;&gt;"",Datos!AB898=AB$1008),0,IF(AB$1004=0,0,1-CHOOSE(AB$1004,IF(ISNUMBER(Datos!AB898),AND(OR(AB$1005="",Datos!AB898&gt;=AB$1005),OR(AB$1006="",Datos!AB898&lt;=AB$1006)),FALSE),IF(ISNUMBER(Datos!AB898),AND(Datos!AB898=INT(Datos!AB898),AND(OR(AB$1005="",Datos!AB898&gt;=AB$1005),OR(AB$1006="",Datos!AB898&lt;=AB$1006))),FALSE),OR(ISNUMBER(FIND(";"&amp;UPPER(TRIM(Datos!AB898&amp;""))&amp;"=",AB$1007)),ISNUMBER(FIND(";"&amp;UPPER(TRIM(Datos!AB898&amp;""))&amp;";",AB$1007))),OR(UPPER(TRIM(Datos!AB898&amp;""))="SÍ",UPPER(TRIM(Datos!AB898&amp;""))="SI",UPPER(TRIM(Datos!AB898&amp;""))="NO"),IF(ISNUMBER(Datos!AB898),AND(OR(AB$1005="",Datos!AB898&gt;=AB$1005),OR(AB$1006="",Datos!AB898&lt;=AB$1006)),FALSE),TRUE))))</f>
        <v>0.0</v>
      </c>
      <c r="AC898">
        <f>IF(Datos!AC898="",0,IF(AND(AC$1008&lt;&gt;"",Datos!AC898=AC$1008),0,IF(AC$1004=0,0,1-CHOOSE(AC$1004,IF(ISNUMBER(Datos!AC898),AND(OR(AC$1005="",Datos!AC898&gt;=AC$1005),OR(AC$1006="",Datos!AC898&lt;=AC$1006)),FALSE),IF(ISNUMBER(Datos!AC898),AND(Datos!AC898=INT(Datos!AC898),AND(OR(AC$1005="",Datos!AC898&gt;=AC$1005),OR(AC$1006="",Datos!AC898&lt;=AC$1006))),FALSE),OR(ISNUMBER(FIND(";"&amp;UPPER(TRIM(Datos!AC898&amp;""))&amp;"=",AC$1007)),ISNUMBER(FIND(";"&amp;UPPER(TRIM(Datos!AC898&amp;""))&amp;";",AC$1007))),OR(UPPER(TRIM(Datos!AC898&amp;""))="SÍ",UPPER(TRIM(Datos!AC898&amp;""))="SI",UPPER(TRIM(Datos!AC898&amp;""))="NO"),IF(ISNUMBER(Datos!AC898),AND(OR(AC$1005="",Datos!AC898&gt;=AC$1005),OR(AC$1006="",Datos!AC898&lt;=AC$1006)),FALSE),TRUE))))</f>
        <v>0.0</v>
      </c>
      <c r="AD898">
        <f>IF(Datos!AD898="",0,IF(AND(AD$1008&lt;&gt;"",Datos!AD898=AD$1008),0,IF(AD$1004=0,0,1-CHOOSE(AD$1004,IF(ISNUMBER(Datos!AD898),AND(OR(AD$1005="",Datos!AD898&gt;=AD$1005),OR(AD$1006="",Datos!AD898&lt;=AD$1006)),FALSE),IF(ISNUMBER(Datos!AD898),AND(Datos!AD898=INT(Datos!AD898),AND(OR(AD$1005="",Datos!AD898&gt;=AD$1005),OR(AD$1006="",Datos!AD898&lt;=AD$1006))),FALSE),OR(ISNUMBER(FIND(";"&amp;UPPER(TRIM(Datos!AD898&amp;""))&amp;"=",AD$1007)),ISNUMBER(FIND(";"&amp;UPPER(TRIM(Datos!AD898&amp;""))&amp;";",AD$1007))),OR(UPPER(TRIM(Datos!AD898&amp;""))="SÍ",UPPER(TRIM(Datos!AD898&amp;""))="SI",UPPER(TRIM(Datos!AD898&amp;""))="NO"),IF(ISNUMBER(Datos!AD898),AND(OR(AD$1005="",Datos!AD898&gt;=AD$1005),OR(AD$1006="",Datos!AD898&lt;=AD$1006)),FALSE),TRUE))))</f>
        <v>0.0</v>
      </c>
      <c r="AE898">
        <f>IF(Datos!AE898="",0,IF(AND(AE$1008&lt;&gt;"",Datos!AE898=AE$1008),0,IF(AE$1004=0,0,1-CHOOSE(AE$1004,IF(ISNUMBER(Datos!AE898),AND(OR(AE$1005="",Datos!AE898&gt;=AE$1005),OR(AE$1006="",Datos!AE898&lt;=AE$1006)),FALSE),IF(ISNUMBER(Datos!AE898),AND(Datos!AE898=INT(Datos!AE898),AND(OR(AE$1005="",Datos!AE898&gt;=AE$1005),OR(AE$1006="",Datos!AE898&lt;=AE$1006))),FALSE),OR(ISNUMBER(FIND(";"&amp;UPPER(TRIM(Datos!AE898&amp;""))&amp;"=",AE$1007)),ISNUMBER(FIND(";"&amp;UPPER(TRIM(Datos!AE898&amp;""))&amp;";",AE$1007))),OR(UPPER(TRIM(Datos!AE898&amp;""))="SÍ",UPPER(TRIM(Datos!AE898&amp;""))="SI",UPPER(TRIM(Datos!AE898&amp;""))="NO"),IF(ISNUMBER(Datos!AE898),AND(OR(AE$1005="",Datos!AE898&gt;=AE$1005),OR(AE$1006="",Datos!AE898&lt;=AE$1006)),FALSE),TRUE))))</f>
        <v>0.0</v>
      </c>
    </row>
    <row r="899" spans="2:31">
      <c r="B899">
        <f>IF(Datos!B899="",0,IF(AND(B$1008&lt;&gt;"",Datos!B899=B$1008),0,IF(B$1004=0,0,1-CHOOSE(B$1004,IF(ISNUMBER(Datos!B899),AND(OR(B$1005="",Datos!B899&gt;=B$1005),OR(B$1006="",Datos!B899&lt;=B$1006)),FALSE),IF(ISNUMBER(Datos!B899),AND(Datos!B899=INT(Datos!B899),AND(OR(B$1005="",Datos!B899&gt;=B$1005),OR(B$1006="",Datos!B899&lt;=B$1006))),FALSE),OR(ISNUMBER(FIND(";"&amp;UPPER(TRIM(Datos!B899&amp;""))&amp;"=",B$1007)),ISNUMBER(FIND(";"&amp;UPPER(TRIM(Datos!B899&amp;""))&amp;";",B$1007))),OR(UPPER(TRIM(Datos!B899&amp;""))="SÍ",UPPER(TRIM(Datos!B899&amp;""))="SI",UPPER(TRIM(Datos!B899&amp;""))="NO"),IF(ISNUMBER(Datos!B899),AND(OR(B$1005="",Datos!B899&gt;=B$1005),OR(B$1006="",Datos!B899&lt;=B$1006)),FALSE),TRUE))))</f>
        <v>0.0</v>
      </c>
      <c r="C899">
        <f>IF(Datos!C899="",0,IF(AND(C$1008&lt;&gt;"",Datos!C899=C$1008),0,IF(C$1004=0,0,1-CHOOSE(C$1004,IF(ISNUMBER(Datos!C899),AND(OR(C$1005="",Datos!C899&gt;=C$1005),OR(C$1006="",Datos!C899&lt;=C$1006)),FALSE),IF(ISNUMBER(Datos!C899),AND(Datos!C899=INT(Datos!C899),AND(OR(C$1005="",Datos!C899&gt;=C$1005),OR(C$1006="",Datos!C899&lt;=C$1006))),FALSE),OR(ISNUMBER(FIND(";"&amp;UPPER(TRIM(Datos!C899&amp;""))&amp;"=",C$1007)),ISNUMBER(FIND(";"&amp;UPPER(TRIM(Datos!C899&amp;""))&amp;";",C$1007))),OR(UPPER(TRIM(Datos!C899&amp;""))="SÍ",UPPER(TRIM(Datos!C899&amp;""))="SI",UPPER(TRIM(Datos!C899&amp;""))="NO"),IF(ISNUMBER(Datos!C899),AND(OR(C$1005="",Datos!C899&gt;=C$1005),OR(C$1006="",Datos!C899&lt;=C$1006)),FALSE),TRUE))))</f>
        <v>0.0</v>
      </c>
      <c r="D899">
        <f>IF(Datos!D899="",0,IF(AND(D$1008&lt;&gt;"",Datos!D899=D$1008),0,IF(D$1004=0,0,1-CHOOSE(D$1004,IF(ISNUMBER(Datos!D899),AND(OR(D$1005="",Datos!D899&gt;=D$1005),OR(D$1006="",Datos!D899&lt;=D$1006)),FALSE),IF(ISNUMBER(Datos!D899),AND(Datos!D899=INT(Datos!D899),AND(OR(D$1005="",Datos!D899&gt;=D$1005),OR(D$1006="",Datos!D899&lt;=D$1006))),FALSE),OR(ISNUMBER(FIND(";"&amp;UPPER(TRIM(Datos!D899&amp;""))&amp;"=",D$1007)),ISNUMBER(FIND(";"&amp;UPPER(TRIM(Datos!D899&amp;""))&amp;";",D$1007))),OR(UPPER(TRIM(Datos!D899&amp;""))="SÍ",UPPER(TRIM(Datos!D899&amp;""))="SI",UPPER(TRIM(Datos!D899&amp;""))="NO"),IF(ISNUMBER(Datos!D899),AND(OR(D$1005="",Datos!D899&gt;=D$1005),OR(D$1006="",Datos!D899&lt;=D$1006)),FALSE),TRUE))))</f>
        <v>0.0</v>
      </c>
      <c r="E899">
        <f>IF(Datos!E899="",0,IF(AND(E$1008&lt;&gt;"",Datos!E899=E$1008),0,IF(E$1004=0,0,1-CHOOSE(E$1004,IF(ISNUMBER(Datos!E899),AND(OR(E$1005="",Datos!E899&gt;=E$1005),OR(E$1006="",Datos!E899&lt;=E$1006)),FALSE),IF(ISNUMBER(Datos!E899),AND(Datos!E899=INT(Datos!E899),AND(OR(E$1005="",Datos!E899&gt;=E$1005),OR(E$1006="",Datos!E899&lt;=E$1006))),FALSE),OR(ISNUMBER(FIND(";"&amp;UPPER(TRIM(Datos!E899&amp;""))&amp;"=",E$1007)),ISNUMBER(FIND(";"&amp;UPPER(TRIM(Datos!E899&amp;""))&amp;";",E$1007))),OR(UPPER(TRIM(Datos!E899&amp;""))="SÍ",UPPER(TRIM(Datos!E899&amp;""))="SI",UPPER(TRIM(Datos!E899&amp;""))="NO"),IF(ISNUMBER(Datos!E899),AND(OR(E$1005="",Datos!E899&gt;=E$1005),OR(E$1006="",Datos!E899&lt;=E$1006)),FALSE),TRUE))))</f>
        <v>0.0</v>
      </c>
      <c r="F899">
        <f>IF(Datos!F899="",0,IF(AND(F$1008&lt;&gt;"",Datos!F899=F$1008),0,IF(F$1004=0,0,1-CHOOSE(F$1004,IF(ISNUMBER(Datos!F899),AND(OR(F$1005="",Datos!F899&gt;=F$1005),OR(F$1006="",Datos!F899&lt;=F$1006)),FALSE),IF(ISNUMBER(Datos!F899),AND(Datos!F899=INT(Datos!F899),AND(OR(F$1005="",Datos!F899&gt;=F$1005),OR(F$1006="",Datos!F899&lt;=F$1006))),FALSE),OR(ISNUMBER(FIND(";"&amp;UPPER(TRIM(Datos!F899&amp;""))&amp;"=",F$1007)),ISNUMBER(FIND(";"&amp;UPPER(TRIM(Datos!F899&amp;""))&amp;";",F$1007))),OR(UPPER(TRIM(Datos!F899&amp;""))="SÍ",UPPER(TRIM(Datos!F899&amp;""))="SI",UPPER(TRIM(Datos!F899&amp;""))="NO"),IF(ISNUMBER(Datos!F899),AND(OR(F$1005="",Datos!F899&gt;=F$1005),OR(F$1006="",Datos!F899&lt;=F$1006)),FALSE),TRUE))))</f>
        <v>0.0</v>
      </c>
      <c r="G899">
        <f>IF(Datos!G899="",0,IF(AND(G$1008&lt;&gt;"",Datos!G899=G$1008),0,IF(G$1004=0,0,1-CHOOSE(G$1004,IF(ISNUMBER(Datos!G899),AND(OR(G$1005="",Datos!G899&gt;=G$1005),OR(G$1006="",Datos!G899&lt;=G$1006)),FALSE),IF(ISNUMBER(Datos!G899),AND(Datos!G899=INT(Datos!G899),AND(OR(G$1005="",Datos!G899&gt;=G$1005),OR(G$1006="",Datos!G899&lt;=G$1006))),FALSE),OR(ISNUMBER(FIND(";"&amp;UPPER(TRIM(Datos!G899&amp;""))&amp;"=",G$1007)),ISNUMBER(FIND(";"&amp;UPPER(TRIM(Datos!G899&amp;""))&amp;";",G$1007))),OR(UPPER(TRIM(Datos!G899&amp;""))="SÍ",UPPER(TRIM(Datos!G899&amp;""))="SI",UPPER(TRIM(Datos!G899&amp;""))="NO"),IF(ISNUMBER(Datos!G899),AND(OR(G$1005="",Datos!G899&gt;=G$1005),OR(G$1006="",Datos!G899&lt;=G$1006)),FALSE),TRUE))))</f>
        <v>0.0</v>
      </c>
      <c r="H899">
        <f>IF(Datos!H899="",0,IF(AND(H$1008&lt;&gt;"",Datos!H899=H$1008),0,IF(H$1004=0,0,1-CHOOSE(H$1004,IF(ISNUMBER(Datos!H899),AND(OR(H$1005="",Datos!H899&gt;=H$1005),OR(H$1006="",Datos!H899&lt;=H$1006)),FALSE),IF(ISNUMBER(Datos!H899),AND(Datos!H899=INT(Datos!H899),AND(OR(H$1005="",Datos!H899&gt;=H$1005),OR(H$1006="",Datos!H899&lt;=H$1006))),FALSE),OR(ISNUMBER(FIND(";"&amp;UPPER(TRIM(Datos!H899&amp;""))&amp;"=",H$1007)),ISNUMBER(FIND(";"&amp;UPPER(TRIM(Datos!H899&amp;""))&amp;";",H$1007))),OR(UPPER(TRIM(Datos!H899&amp;""))="SÍ",UPPER(TRIM(Datos!H899&amp;""))="SI",UPPER(TRIM(Datos!H899&amp;""))="NO"),IF(ISNUMBER(Datos!H899),AND(OR(H$1005="",Datos!H899&gt;=H$1005),OR(H$1006="",Datos!H899&lt;=H$1006)),FALSE),TRUE))))</f>
        <v>0.0</v>
      </c>
      <c r="I899">
        <f>IF(Datos!I899="",0,IF(AND(I$1008&lt;&gt;"",Datos!I899=I$1008),0,IF(I$1004=0,0,1-CHOOSE(I$1004,IF(ISNUMBER(Datos!I899),AND(OR(I$1005="",Datos!I899&gt;=I$1005),OR(I$1006="",Datos!I899&lt;=I$1006)),FALSE),IF(ISNUMBER(Datos!I899),AND(Datos!I899=INT(Datos!I899),AND(OR(I$1005="",Datos!I899&gt;=I$1005),OR(I$1006="",Datos!I899&lt;=I$1006))),FALSE),OR(ISNUMBER(FIND(";"&amp;UPPER(TRIM(Datos!I899&amp;""))&amp;"=",I$1007)),ISNUMBER(FIND(";"&amp;UPPER(TRIM(Datos!I899&amp;""))&amp;";",I$1007))),OR(UPPER(TRIM(Datos!I899&amp;""))="SÍ",UPPER(TRIM(Datos!I899&amp;""))="SI",UPPER(TRIM(Datos!I899&amp;""))="NO"),IF(ISNUMBER(Datos!I899),AND(OR(I$1005="",Datos!I899&gt;=I$1005),OR(I$1006="",Datos!I899&lt;=I$1006)),FALSE),TRUE))))</f>
        <v>0.0</v>
      </c>
      <c r="J899">
        <f>IF(Datos!J899="",0,IF(AND(J$1008&lt;&gt;"",Datos!J899=J$1008),0,IF(J$1004=0,0,1-CHOOSE(J$1004,IF(ISNUMBER(Datos!J899),AND(OR(J$1005="",Datos!J899&gt;=J$1005),OR(J$1006="",Datos!J899&lt;=J$1006)),FALSE),IF(ISNUMBER(Datos!J899),AND(Datos!J899=INT(Datos!J899),AND(OR(J$1005="",Datos!J899&gt;=J$1005),OR(J$1006="",Datos!J899&lt;=J$1006))),FALSE),OR(ISNUMBER(FIND(";"&amp;UPPER(TRIM(Datos!J899&amp;""))&amp;"=",J$1007)),ISNUMBER(FIND(";"&amp;UPPER(TRIM(Datos!J899&amp;""))&amp;";",J$1007))),OR(UPPER(TRIM(Datos!J899&amp;""))="SÍ",UPPER(TRIM(Datos!J899&amp;""))="SI",UPPER(TRIM(Datos!J899&amp;""))="NO"),IF(ISNUMBER(Datos!J899),AND(OR(J$1005="",Datos!J899&gt;=J$1005),OR(J$1006="",Datos!J899&lt;=J$1006)),FALSE),TRUE))))</f>
        <v>0.0</v>
      </c>
      <c r="K899">
        <f>IF(Datos!K899="",0,IF(AND(K$1008&lt;&gt;"",Datos!K899=K$1008),0,IF(K$1004=0,0,1-CHOOSE(K$1004,IF(ISNUMBER(Datos!K899),AND(OR(K$1005="",Datos!K899&gt;=K$1005),OR(K$1006="",Datos!K899&lt;=K$1006)),FALSE),IF(ISNUMBER(Datos!K899),AND(Datos!K899=INT(Datos!K899),AND(OR(K$1005="",Datos!K899&gt;=K$1005),OR(K$1006="",Datos!K899&lt;=K$1006))),FALSE),OR(ISNUMBER(FIND(";"&amp;UPPER(TRIM(Datos!K899&amp;""))&amp;"=",K$1007)),ISNUMBER(FIND(";"&amp;UPPER(TRIM(Datos!K899&amp;""))&amp;";",K$1007))),OR(UPPER(TRIM(Datos!K899&amp;""))="SÍ",UPPER(TRIM(Datos!K899&amp;""))="SI",UPPER(TRIM(Datos!K899&amp;""))="NO"),IF(ISNUMBER(Datos!K899),AND(OR(K$1005="",Datos!K899&gt;=K$1005),OR(K$1006="",Datos!K899&lt;=K$1006)),FALSE),TRUE))))</f>
        <v>0.0</v>
      </c>
      <c r="L899">
        <f>IF(Datos!L899="",0,IF(AND(L$1008&lt;&gt;"",Datos!L899=L$1008),0,IF(L$1004=0,0,1-CHOOSE(L$1004,IF(ISNUMBER(Datos!L899),AND(OR(L$1005="",Datos!L899&gt;=L$1005),OR(L$1006="",Datos!L899&lt;=L$1006)),FALSE),IF(ISNUMBER(Datos!L899),AND(Datos!L899=INT(Datos!L899),AND(OR(L$1005="",Datos!L899&gt;=L$1005),OR(L$1006="",Datos!L899&lt;=L$1006))),FALSE),OR(ISNUMBER(FIND(";"&amp;UPPER(TRIM(Datos!L899&amp;""))&amp;"=",L$1007)),ISNUMBER(FIND(";"&amp;UPPER(TRIM(Datos!L899&amp;""))&amp;";",L$1007))),OR(UPPER(TRIM(Datos!L899&amp;""))="SÍ",UPPER(TRIM(Datos!L899&amp;""))="SI",UPPER(TRIM(Datos!L899&amp;""))="NO"),IF(ISNUMBER(Datos!L899),AND(OR(L$1005="",Datos!L899&gt;=L$1005),OR(L$1006="",Datos!L899&lt;=L$1006)),FALSE),TRUE))))</f>
        <v>0.0</v>
      </c>
      <c r="M899">
        <f>IF(Datos!M899="",0,IF(AND(M$1008&lt;&gt;"",Datos!M899=M$1008),0,IF(M$1004=0,0,1-CHOOSE(M$1004,IF(ISNUMBER(Datos!M899),AND(OR(M$1005="",Datos!M899&gt;=M$1005),OR(M$1006="",Datos!M899&lt;=M$1006)),FALSE),IF(ISNUMBER(Datos!M899),AND(Datos!M899=INT(Datos!M899),AND(OR(M$1005="",Datos!M899&gt;=M$1005),OR(M$1006="",Datos!M899&lt;=M$1006))),FALSE),OR(ISNUMBER(FIND(";"&amp;UPPER(TRIM(Datos!M899&amp;""))&amp;"=",M$1007)),ISNUMBER(FIND(";"&amp;UPPER(TRIM(Datos!M899&amp;""))&amp;";",M$1007))),OR(UPPER(TRIM(Datos!M899&amp;""))="SÍ",UPPER(TRIM(Datos!M899&amp;""))="SI",UPPER(TRIM(Datos!M899&amp;""))="NO"),IF(ISNUMBER(Datos!M899),AND(OR(M$1005="",Datos!M899&gt;=M$1005),OR(M$1006="",Datos!M899&lt;=M$1006)),FALSE),TRUE))))</f>
        <v>0.0</v>
      </c>
      <c r="N899">
        <f>IF(Datos!N899="",0,IF(AND(N$1008&lt;&gt;"",Datos!N899=N$1008),0,IF(N$1004=0,0,1-CHOOSE(N$1004,IF(ISNUMBER(Datos!N899),AND(OR(N$1005="",Datos!N899&gt;=N$1005),OR(N$1006="",Datos!N899&lt;=N$1006)),FALSE),IF(ISNUMBER(Datos!N899),AND(Datos!N899=INT(Datos!N899),AND(OR(N$1005="",Datos!N899&gt;=N$1005),OR(N$1006="",Datos!N899&lt;=N$1006))),FALSE),OR(ISNUMBER(FIND(";"&amp;UPPER(TRIM(Datos!N899&amp;""))&amp;"=",N$1007)),ISNUMBER(FIND(";"&amp;UPPER(TRIM(Datos!N899&amp;""))&amp;";",N$1007))),OR(UPPER(TRIM(Datos!N899&amp;""))="SÍ",UPPER(TRIM(Datos!N899&amp;""))="SI",UPPER(TRIM(Datos!N899&amp;""))="NO"),IF(ISNUMBER(Datos!N899),AND(OR(N$1005="",Datos!N899&gt;=N$1005),OR(N$1006="",Datos!N899&lt;=N$1006)),FALSE),TRUE))))</f>
        <v>0.0</v>
      </c>
      <c r="O899">
        <f>IF(Datos!O899="",0,IF(AND(O$1008&lt;&gt;"",Datos!O899=O$1008),0,IF(O$1004=0,0,1-CHOOSE(O$1004,IF(ISNUMBER(Datos!O899),AND(OR(O$1005="",Datos!O899&gt;=O$1005),OR(O$1006="",Datos!O899&lt;=O$1006)),FALSE),IF(ISNUMBER(Datos!O899),AND(Datos!O899=INT(Datos!O899),AND(OR(O$1005="",Datos!O899&gt;=O$1005),OR(O$1006="",Datos!O899&lt;=O$1006))),FALSE),OR(ISNUMBER(FIND(";"&amp;UPPER(TRIM(Datos!O899&amp;""))&amp;"=",O$1007)),ISNUMBER(FIND(";"&amp;UPPER(TRIM(Datos!O899&amp;""))&amp;";",O$1007))),OR(UPPER(TRIM(Datos!O899&amp;""))="SÍ",UPPER(TRIM(Datos!O899&amp;""))="SI",UPPER(TRIM(Datos!O899&amp;""))="NO"),IF(ISNUMBER(Datos!O899),AND(OR(O$1005="",Datos!O899&gt;=O$1005),OR(O$1006="",Datos!O899&lt;=O$1006)),FALSE),TRUE))))</f>
        <v>0.0</v>
      </c>
      <c r="P899">
        <f>IF(Datos!P899="",0,IF(AND(P$1008&lt;&gt;"",Datos!P899=P$1008),0,IF(P$1004=0,0,1-CHOOSE(P$1004,IF(ISNUMBER(Datos!P899),AND(OR(P$1005="",Datos!P899&gt;=P$1005),OR(P$1006="",Datos!P899&lt;=P$1006)),FALSE),IF(ISNUMBER(Datos!P899),AND(Datos!P899=INT(Datos!P899),AND(OR(P$1005="",Datos!P899&gt;=P$1005),OR(P$1006="",Datos!P899&lt;=P$1006))),FALSE),OR(ISNUMBER(FIND(";"&amp;UPPER(TRIM(Datos!P899&amp;""))&amp;"=",P$1007)),ISNUMBER(FIND(";"&amp;UPPER(TRIM(Datos!P899&amp;""))&amp;";",P$1007))),OR(UPPER(TRIM(Datos!P899&amp;""))="SÍ",UPPER(TRIM(Datos!P899&amp;""))="SI",UPPER(TRIM(Datos!P899&amp;""))="NO"),IF(ISNUMBER(Datos!P899),AND(OR(P$1005="",Datos!P899&gt;=P$1005),OR(P$1006="",Datos!P899&lt;=P$1006)),FALSE),TRUE))))</f>
        <v>0.0</v>
      </c>
      <c r="Q899">
        <f>IF(Datos!Q899="",0,IF(AND(Q$1008&lt;&gt;"",Datos!Q899=Q$1008),0,IF(Q$1004=0,0,1-CHOOSE(Q$1004,IF(ISNUMBER(Datos!Q899),AND(OR(Q$1005="",Datos!Q899&gt;=Q$1005),OR(Q$1006="",Datos!Q899&lt;=Q$1006)),FALSE),IF(ISNUMBER(Datos!Q899),AND(Datos!Q899=INT(Datos!Q899),AND(OR(Q$1005="",Datos!Q899&gt;=Q$1005),OR(Q$1006="",Datos!Q899&lt;=Q$1006))),FALSE),OR(ISNUMBER(FIND(";"&amp;UPPER(TRIM(Datos!Q899&amp;""))&amp;"=",Q$1007)),ISNUMBER(FIND(";"&amp;UPPER(TRIM(Datos!Q899&amp;""))&amp;";",Q$1007))),OR(UPPER(TRIM(Datos!Q899&amp;""))="SÍ",UPPER(TRIM(Datos!Q899&amp;""))="SI",UPPER(TRIM(Datos!Q899&amp;""))="NO"),IF(ISNUMBER(Datos!Q899),AND(OR(Q$1005="",Datos!Q899&gt;=Q$1005),OR(Q$1006="",Datos!Q899&lt;=Q$1006)),FALSE),TRUE))))</f>
        <v>0.0</v>
      </c>
      <c r="R899">
        <f>IF(Datos!R899="",0,IF(AND(R$1008&lt;&gt;"",Datos!R899=R$1008),0,IF(R$1004=0,0,1-CHOOSE(R$1004,IF(ISNUMBER(Datos!R899),AND(OR(R$1005="",Datos!R899&gt;=R$1005),OR(R$1006="",Datos!R899&lt;=R$1006)),FALSE),IF(ISNUMBER(Datos!R899),AND(Datos!R899=INT(Datos!R899),AND(OR(R$1005="",Datos!R899&gt;=R$1005),OR(R$1006="",Datos!R899&lt;=R$1006))),FALSE),OR(ISNUMBER(FIND(";"&amp;UPPER(TRIM(Datos!R899&amp;""))&amp;"=",R$1007)),ISNUMBER(FIND(";"&amp;UPPER(TRIM(Datos!R899&amp;""))&amp;";",R$1007))),OR(UPPER(TRIM(Datos!R899&amp;""))="SÍ",UPPER(TRIM(Datos!R899&amp;""))="SI",UPPER(TRIM(Datos!R899&amp;""))="NO"),IF(ISNUMBER(Datos!R899),AND(OR(R$1005="",Datos!R899&gt;=R$1005),OR(R$1006="",Datos!R899&lt;=R$1006)),FALSE),TRUE))))</f>
        <v>0.0</v>
      </c>
      <c r="S899">
        <f>IF(Datos!S899="",0,IF(AND(S$1008&lt;&gt;"",Datos!S899=S$1008),0,IF(S$1004=0,0,1-CHOOSE(S$1004,IF(ISNUMBER(Datos!S899),AND(OR(S$1005="",Datos!S899&gt;=S$1005),OR(S$1006="",Datos!S899&lt;=S$1006)),FALSE),IF(ISNUMBER(Datos!S899),AND(Datos!S899=INT(Datos!S899),AND(OR(S$1005="",Datos!S899&gt;=S$1005),OR(S$1006="",Datos!S899&lt;=S$1006))),FALSE),OR(ISNUMBER(FIND(";"&amp;UPPER(TRIM(Datos!S899&amp;""))&amp;"=",S$1007)),ISNUMBER(FIND(";"&amp;UPPER(TRIM(Datos!S899&amp;""))&amp;";",S$1007))),OR(UPPER(TRIM(Datos!S899&amp;""))="SÍ",UPPER(TRIM(Datos!S899&amp;""))="SI",UPPER(TRIM(Datos!S899&amp;""))="NO"),IF(ISNUMBER(Datos!S899),AND(OR(S$1005="",Datos!S899&gt;=S$1005),OR(S$1006="",Datos!S899&lt;=S$1006)),FALSE),TRUE))))</f>
        <v>0.0</v>
      </c>
      <c r="T899">
        <f>IF(Datos!T899="",0,IF(AND(T$1008&lt;&gt;"",Datos!T899=T$1008),0,IF(T$1004=0,0,1-CHOOSE(T$1004,IF(ISNUMBER(Datos!T899),AND(OR(T$1005="",Datos!T899&gt;=T$1005),OR(T$1006="",Datos!T899&lt;=T$1006)),FALSE),IF(ISNUMBER(Datos!T899),AND(Datos!T899=INT(Datos!T899),AND(OR(T$1005="",Datos!T899&gt;=T$1005),OR(T$1006="",Datos!T899&lt;=T$1006))),FALSE),OR(ISNUMBER(FIND(";"&amp;UPPER(TRIM(Datos!T899&amp;""))&amp;"=",T$1007)),ISNUMBER(FIND(";"&amp;UPPER(TRIM(Datos!T899&amp;""))&amp;";",T$1007))),OR(UPPER(TRIM(Datos!T899&amp;""))="SÍ",UPPER(TRIM(Datos!T899&amp;""))="SI",UPPER(TRIM(Datos!T899&amp;""))="NO"),IF(ISNUMBER(Datos!T899),AND(OR(T$1005="",Datos!T899&gt;=T$1005),OR(T$1006="",Datos!T899&lt;=T$1006)),FALSE),TRUE))))</f>
        <v>0.0</v>
      </c>
      <c r="U899">
        <f>IF(Datos!U899="",0,IF(AND(U$1008&lt;&gt;"",Datos!U899=U$1008),0,IF(U$1004=0,0,1-CHOOSE(U$1004,IF(ISNUMBER(Datos!U899),AND(OR(U$1005="",Datos!U899&gt;=U$1005),OR(U$1006="",Datos!U899&lt;=U$1006)),FALSE),IF(ISNUMBER(Datos!U899),AND(Datos!U899=INT(Datos!U899),AND(OR(U$1005="",Datos!U899&gt;=U$1005),OR(U$1006="",Datos!U899&lt;=U$1006))),FALSE),OR(ISNUMBER(FIND(";"&amp;UPPER(TRIM(Datos!U899&amp;""))&amp;"=",U$1007)),ISNUMBER(FIND(";"&amp;UPPER(TRIM(Datos!U899&amp;""))&amp;";",U$1007))),OR(UPPER(TRIM(Datos!U899&amp;""))="SÍ",UPPER(TRIM(Datos!U899&amp;""))="SI",UPPER(TRIM(Datos!U899&amp;""))="NO"),IF(ISNUMBER(Datos!U899),AND(OR(U$1005="",Datos!U899&gt;=U$1005),OR(U$1006="",Datos!U899&lt;=U$1006)),FALSE),TRUE))))</f>
        <v>0.0</v>
      </c>
      <c r="V899">
        <f>IF(Datos!V899="",0,IF(AND(V$1008&lt;&gt;"",Datos!V899=V$1008),0,IF(V$1004=0,0,1-CHOOSE(V$1004,IF(ISNUMBER(Datos!V899),AND(OR(V$1005="",Datos!V899&gt;=V$1005),OR(V$1006="",Datos!V899&lt;=V$1006)),FALSE),IF(ISNUMBER(Datos!V899),AND(Datos!V899=INT(Datos!V899),AND(OR(V$1005="",Datos!V899&gt;=V$1005),OR(V$1006="",Datos!V899&lt;=V$1006))),FALSE),OR(ISNUMBER(FIND(";"&amp;UPPER(TRIM(Datos!V899&amp;""))&amp;"=",V$1007)),ISNUMBER(FIND(";"&amp;UPPER(TRIM(Datos!V899&amp;""))&amp;";",V$1007))),OR(UPPER(TRIM(Datos!V899&amp;""))="SÍ",UPPER(TRIM(Datos!V899&amp;""))="SI",UPPER(TRIM(Datos!V899&amp;""))="NO"),IF(ISNUMBER(Datos!V899),AND(OR(V$1005="",Datos!V899&gt;=V$1005),OR(V$1006="",Datos!V899&lt;=V$1006)),FALSE),TRUE))))</f>
        <v>0.0</v>
      </c>
      <c r="W899">
        <f>IF(Datos!W899="",0,IF(AND(W$1008&lt;&gt;"",Datos!W899=W$1008),0,IF(W$1004=0,0,1-CHOOSE(W$1004,IF(ISNUMBER(Datos!W899),AND(OR(W$1005="",Datos!W899&gt;=W$1005),OR(W$1006="",Datos!W899&lt;=W$1006)),FALSE),IF(ISNUMBER(Datos!W899),AND(Datos!W899=INT(Datos!W899),AND(OR(W$1005="",Datos!W899&gt;=W$1005),OR(W$1006="",Datos!W899&lt;=W$1006))),FALSE),OR(ISNUMBER(FIND(";"&amp;UPPER(TRIM(Datos!W899&amp;""))&amp;"=",W$1007)),ISNUMBER(FIND(";"&amp;UPPER(TRIM(Datos!W899&amp;""))&amp;";",W$1007))),OR(UPPER(TRIM(Datos!W899&amp;""))="SÍ",UPPER(TRIM(Datos!W899&amp;""))="SI",UPPER(TRIM(Datos!W899&amp;""))="NO"),IF(ISNUMBER(Datos!W899),AND(OR(W$1005="",Datos!W899&gt;=W$1005),OR(W$1006="",Datos!W899&lt;=W$1006)),FALSE),TRUE))))</f>
        <v>0.0</v>
      </c>
      <c r="X899">
        <f>IF(Datos!X899="",0,IF(AND(X$1008&lt;&gt;"",Datos!X899=X$1008),0,IF(X$1004=0,0,1-CHOOSE(X$1004,IF(ISNUMBER(Datos!X899),AND(OR(X$1005="",Datos!X899&gt;=X$1005),OR(X$1006="",Datos!X899&lt;=X$1006)),FALSE),IF(ISNUMBER(Datos!X899),AND(Datos!X899=INT(Datos!X899),AND(OR(X$1005="",Datos!X899&gt;=X$1005),OR(X$1006="",Datos!X899&lt;=X$1006))),FALSE),OR(ISNUMBER(FIND(";"&amp;UPPER(TRIM(Datos!X899&amp;""))&amp;"=",X$1007)),ISNUMBER(FIND(";"&amp;UPPER(TRIM(Datos!X899&amp;""))&amp;";",X$1007))),OR(UPPER(TRIM(Datos!X899&amp;""))="SÍ",UPPER(TRIM(Datos!X899&amp;""))="SI",UPPER(TRIM(Datos!X899&amp;""))="NO"),IF(ISNUMBER(Datos!X899),AND(OR(X$1005="",Datos!X899&gt;=X$1005),OR(X$1006="",Datos!X899&lt;=X$1006)),FALSE),TRUE))))</f>
        <v>0.0</v>
      </c>
      <c r="Y899">
        <f>IF(Datos!Y899="",0,IF(AND(Y$1008&lt;&gt;"",Datos!Y899=Y$1008),0,IF(Y$1004=0,0,1-CHOOSE(Y$1004,IF(ISNUMBER(Datos!Y899),AND(OR(Y$1005="",Datos!Y899&gt;=Y$1005),OR(Y$1006="",Datos!Y899&lt;=Y$1006)),FALSE),IF(ISNUMBER(Datos!Y899),AND(Datos!Y899=INT(Datos!Y899),AND(OR(Y$1005="",Datos!Y899&gt;=Y$1005),OR(Y$1006="",Datos!Y899&lt;=Y$1006))),FALSE),OR(ISNUMBER(FIND(";"&amp;UPPER(TRIM(Datos!Y899&amp;""))&amp;"=",Y$1007)),ISNUMBER(FIND(";"&amp;UPPER(TRIM(Datos!Y899&amp;""))&amp;";",Y$1007))),OR(UPPER(TRIM(Datos!Y899&amp;""))="SÍ",UPPER(TRIM(Datos!Y899&amp;""))="SI",UPPER(TRIM(Datos!Y899&amp;""))="NO"),IF(ISNUMBER(Datos!Y899),AND(OR(Y$1005="",Datos!Y899&gt;=Y$1005),OR(Y$1006="",Datos!Y899&lt;=Y$1006)),FALSE),TRUE))))</f>
        <v>0.0</v>
      </c>
      <c r="Z899">
        <f>IF(Datos!Z899="",0,IF(AND(Z$1008&lt;&gt;"",Datos!Z899=Z$1008),0,IF(Z$1004=0,0,1-CHOOSE(Z$1004,IF(ISNUMBER(Datos!Z899),AND(OR(Z$1005="",Datos!Z899&gt;=Z$1005),OR(Z$1006="",Datos!Z899&lt;=Z$1006)),FALSE),IF(ISNUMBER(Datos!Z899),AND(Datos!Z899=INT(Datos!Z899),AND(OR(Z$1005="",Datos!Z899&gt;=Z$1005),OR(Z$1006="",Datos!Z899&lt;=Z$1006))),FALSE),OR(ISNUMBER(FIND(";"&amp;UPPER(TRIM(Datos!Z899&amp;""))&amp;"=",Z$1007)),ISNUMBER(FIND(";"&amp;UPPER(TRIM(Datos!Z899&amp;""))&amp;";",Z$1007))),OR(UPPER(TRIM(Datos!Z899&amp;""))="SÍ",UPPER(TRIM(Datos!Z899&amp;""))="SI",UPPER(TRIM(Datos!Z899&amp;""))="NO"),IF(ISNUMBER(Datos!Z899),AND(OR(Z$1005="",Datos!Z899&gt;=Z$1005),OR(Z$1006="",Datos!Z899&lt;=Z$1006)),FALSE),TRUE))))</f>
        <v>0.0</v>
      </c>
      <c r="AA899">
        <f>IF(Datos!AA899="",0,IF(AND(AA$1008&lt;&gt;"",Datos!AA899=AA$1008),0,IF(AA$1004=0,0,1-CHOOSE(AA$1004,IF(ISNUMBER(Datos!AA899),AND(OR(AA$1005="",Datos!AA899&gt;=AA$1005),OR(AA$1006="",Datos!AA899&lt;=AA$1006)),FALSE),IF(ISNUMBER(Datos!AA899),AND(Datos!AA899=INT(Datos!AA899),AND(OR(AA$1005="",Datos!AA899&gt;=AA$1005),OR(AA$1006="",Datos!AA899&lt;=AA$1006))),FALSE),OR(ISNUMBER(FIND(";"&amp;UPPER(TRIM(Datos!AA899&amp;""))&amp;"=",AA$1007)),ISNUMBER(FIND(";"&amp;UPPER(TRIM(Datos!AA899&amp;""))&amp;";",AA$1007))),OR(UPPER(TRIM(Datos!AA899&amp;""))="SÍ",UPPER(TRIM(Datos!AA899&amp;""))="SI",UPPER(TRIM(Datos!AA899&amp;""))="NO"),IF(ISNUMBER(Datos!AA899),AND(OR(AA$1005="",Datos!AA899&gt;=AA$1005),OR(AA$1006="",Datos!AA899&lt;=AA$1006)),FALSE),TRUE))))</f>
        <v>0.0</v>
      </c>
      <c r="AB899">
        <f>IF(Datos!AB899="",0,IF(AND(AB$1008&lt;&gt;"",Datos!AB899=AB$1008),0,IF(AB$1004=0,0,1-CHOOSE(AB$1004,IF(ISNUMBER(Datos!AB899),AND(OR(AB$1005="",Datos!AB899&gt;=AB$1005),OR(AB$1006="",Datos!AB899&lt;=AB$1006)),FALSE),IF(ISNUMBER(Datos!AB899),AND(Datos!AB899=INT(Datos!AB899),AND(OR(AB$1005="",Datos!AB899&gt;=AB$1005),OR(AB$1006="",Datos!AB899&lt;=AB$1006))),FALSE),OR(ISNUMBER(FIND(";"&amp;UPPER(TRIM(Datos!AB899&amp;""))&amp;"=",AB$1007)),ISNUMBER(FIND(";"&amp;UPPER(TRIM(Datos!AB899&amp;""))&amp;";",AB$1007))),OR(UPPER(TRIM(Datos!AB899&amp;""))="SÍ",UPPER(TRIM(Datos!AB899&amp;""))="SI",UPPER(TRIM(Datos!AB899&amp;""))="NO"),IF(ISNUMBER(Datos!AB899),AND(OR(AB$1005="",Datos!AB899&gt;=AB$1005),OR(AB$1006="",Datos!AB899&lt;=AB$1006)),FALSE),TRUE))))</f>
        <v>0.0</v>
      </c>
      <c r="AC899">
        <f>IF(Datos!AC899="",0,IF(AND(AC$1008&lt;&gt;"",Datos!AC899=AC$1008),0,IF(AC$1004=0,0,1-CHOOSE(AC$1004,IF(ISNUMBER(Datos!AC899),AND(OR(AC$1005="",Datos!AC899&gt;=AC$1005),OR(AC$1006="",Datos!AC899&lt;=AC$1006)),FALSE),IF(ISNUMBER(Datos!AC899),AND(Datos!AC899=INT(Datos!AC899),AND(OR(AC$1005="",Datos!AC899&gt;=AC$1005),OR(AC$1006="",Datos!AC899&lt;=AC$1006))),FALSE),OR(ISNUMBER(FIND(";"&amp;UPPER(TRIM(Datos!AC899&amp;""))&amp;"=",AC$1007)),ISNUMBER(FIND(";"&amp;UPPER(TRIM(Datos!AC899&amp;""))&amp;";",AC$1007))),OR(UPPER(TRIM(Datos!AC899&amp;""))="SÍ",UPPER(TRIM(Datos!AC899&amp;""))="SI",UPPER(TRIM(Datos!AC899&amp;""))="NO"),IF(ISNUMBER(Datos!AC899),AND(OR(AC$1005="",Datos!AC899&gt;=AC$1005),OR(AC$1006="",Datos!AC899&lt;=AC$1006)),FALSE),TRUE))))</f>
        <v>0.0</v>
      </c>
      <c r="AD899">
        <f>IF(Datos!AD899="",0,IF(AND(AD$1008&lt;&gt;"",Datos!AD899=AD$1008),0,IF(AD$1004=0,0,1-CHOOSE(AD$1004,IF(ISNUMBER(Datos!AD899),AND(OR(AD$1005="",Datos!AD899&gt;=AD$1005),OR(AD$1006="",Datos!AD899&lt;=AD$1006)),FALSE),IF(ISNUMBER(Datos!AD899),AND(Datos!AD899=INT(Datos!AD899),AND(OR(AD$1005="",Datos!AD899&gt;=AD$1005),OR(AD$1006="",Datos!AD899&lt;=AD$1006))),FALSE),OR(ISNUMBER(FIND(";"&amp;UPPER(TRIM(Datos!AD899&amp;""))&amp;"=",AD$1007)),ISNUMBER(FIND(";"&amp;UPPER(TRIM(Datos!AD899&amp;""))&amp;";",AD$1007))),OR(UPPER(TRIM(Datos!AD899&amp;""))="SÍ",UPPER(TRIM(Datos!AD899&amp;""))="SI",UPPER(TRIM(Datos!AD899&amp;""))="NO"),IF(ISNUMBER(Datos!AD899),AND(OR(AD$1005="",Datos!AD899&gt;=AD$1005),OR(AD$1006="",Datos!AD899&lt;=AD$1006)),FALSE),TRUE))))</f>
        <v>0.0</v>
      </c>
      <c r="AE899">
        <f>IF(Datos!AE899="",0,IF(AND(AE$1008&lt;&gt;"",Datos!AE899=AE$1008),0,IF(AE$1004=0,0,1-CHOOSE(AE$1004,IF(ISNUMBER(Datos!AE899),AND(OR(AE$1005="",Datos!AE899&gt;=AE$1005),OR(AE$1006="",Datos!AE899&lt;=AE$1006)),FALSE),IF(ISNUMBER(Datos!AE899),AND(Datos!AE899=INT(Datos!AE899),AND(OR(AE$1005="",Datos!AE899&gt;=AE$1005),OR(AE$1006="",Datos!AE899&lt;=AE$1006))),FALSE),OR(ISNUMBER(FIND(";"&amp;UPPER(TRIM(Datos!AE899&amp;""))&amp;"=",AE$1007)),ISNUMBER(FIND(";"&amp;UPPER(TRIM(Datos!AE899&amp;""))&amp;";",AE$1007))),OR(UPPER(TRIM(Datos!AE899&amp;""))="SÍ",UPPER(TRIM(Datos!AE899&amp;""))="SI",UPPER(TRIM(Datos!AE899&amp;""))="NO"),IF(ISNUMBER(Datos!AE899),AND(OR(AE$1005="",Datos!AE899&gt;=AE$1005),OR(AE$1006="",Datos!AE899&lt;=AE$1006)),FALSE),TRUE))))</f>
        <v>0.0</v>
      </c>
    </row>
    <row r="900" spans="2:31">
      <c r="B900">
        <f>IF(Datos!B900="",0,IF(AND(B$1008&lt;&gt;"",Datos!B900=B$1008),0,IF(B$1004=0,0,1-CHOOSE(B$1004,IF(ISNUMBER(Datos!B900),AND(OR(B$1005="",Datos!B900&gt;=B$1005),OR(B$1006="",Datos!B900&lt;=B$1006)),FALSE),IF(ISNUMBER(Datos!B900),AND(Datos!B900=INT(Datos!B900),AND(OR(B$1005="",Datos!B900&gt;=B$1005),OR(B$1006="",Datos!B900&lt;=B$1006))),FALSE),OR(ISNUMBER(FIND(";"&amp;UPPER(TRIM(Datos!B900&amp;""))&amp;"=",B$1007)),ISNUMBER(FIND(";"&amp;UPPER(TRIM(Datos!B900&amp;""))&amp;";",B$1007))),OR(UPPER(TRIM(Datos!B900&amp;""))="SÍ",UPPER(TRIM(Datos!B900&amp;""))="SI",UPPER(TRIM(Datos!B900&amp;""))="NO"),IF(ISNUMBER(Datos!B900),AND(OR(B$1005="",Datos!B900&gt;=B$1005),OR(B$1006="",Datos!B900&lt;=B$1006)),FALSE),TRUE))))</f>
        <v>0.0</v>
      </c>
      <c r="C900">
        <f>IF(Datos!C900="",0,IF(AND(C$1008&lt;&gt;"",Datos!C900=C$1008),0,IF(C$1004=0,0,1-CHOOSE(C$1004,IF(ISNUMBER(Datos!C900),AND(OR(C$1005="",Datos!C900&gt;=C$1005),OR(C$1006="",Datos!C900&lt;=C$1006)),FALSE),IF(ISNUMBER(Datos!C900),AND(Datos!C900=INT(Datos!C900),AND(OR(C$1005="",Datos!C900&gt;=C$1005),OR(C$1006="",Datos!C900&lt;=C$1006))),FALSE),OR(ISNUMBER(FIND(";"&amp;UPPER(TRIM(Datos!C900&amp;""))&amp;"=",C$1007)),ISNUMBER(FIND(";"&amp;UPPER(TRIM(Datos!C900&amp;""))&amp;";",C$1007))),OR(UPPER(TRIM(Datos!C900&amp;""))="SÍ",UPPER(TRIM(Datos!C900&amp;""))="SI",UPPER(TRIM(Datos!C900&amp;""))="NO"),IF(ISNUMBER(Datos!C900),AND(OR(C$1005="",Datos!C900&gt;=C$1005),OR(C$1006="",Datos!C900&lt;=C$1006)),FALSE),TRUE))))</f>
        <v>0.0</v>
      </c>
      <c r="D900">
        <f>IF(Datos!D900="",0,IF(AND(D$1008&lt;&gt;"",Datos!D900=D$1008),0,IF(D$1004=0,0,1-CHOOSE(D$1004,IF(ISNUMBER(Datos!D900),AND(OR(D$1005="",Datos!D900&gt;=D$1005),OR(D$1006="",Datos!D900&lt;=D$1006)),FALSE),IF(ISNUMBER(Datos!D900),AND(Datos!D900=INT(Datos!D900),AND(OR(D$1005="",Datos!D900&gt;=D$1005),OR(D$1006="",Datos!D900&lt;=D$1006))),FALSE),OR(ISNUMBER(FIND(";"&amp;UPPER(TRIM(Datos!D900&amp;""))&amp;"=",D$1007)),ISNUMBER(FIND(";"&amp;UPPER(TRIM(Datos!D900&amp;""))&amp;";",D$1007))),OR(UPPER(TRIM(Datos!D900&amp;""))="SÍ",UPPER(TRIM(Datos!D900&amp;""))="SI",UPPER(TRIM(Datos!D900&amp;""))="NO"),IF(ISNUMBER(Datos!D900),AND(OR(D$1005="",Datos!D900&gt;=D$1005),OR(D$1006="",Datos!D900&lt;=D$1006)),FALSE),TRUE))))</f>
        <v>0.0</v>
      </c>
      <c r="E900">
        <f>IF(Datos!E900="",0,IF(AND(E$1008&lt;&gt;"",Datos!E900=E$1008),0,IF(E$1004=0,0,1-CHOOSE(E$1004,IF(ISNUMBER(Datos!E900),AND(OR(E$1005="",Datos!E900&gt;=E$1005),OR(E$1006="",Datos!E900&lt;=E$1006)),FALSE),IF(ISNUMBER(Datos!E900),AND(Datos!E900=INT(Datos!E900),AND(OR(E$1005="",Datos!E900&gt;=E$1005),OR(E$1006="",Datos!E900&lt;=E$1006))),FALSE),OR(ISNUMBER(FIND(";"&amp;UPPER(TRIM(Datos!E900&amp;""))&amp;"=",E$1007)),ISNUMBER(FIND(";"&amp;UPPER(TRIM(Datos!E900&amp;""))&amp;";",E$1007))),OR(UPPER(TRIM(Datos!E900&amp;""))="SÍ",UPPER(TRIM(Datos!E900&amp;""))="SI",UPPER(TRIM(Datos!E900&amp;""))="NO"),IF(ISNUMBER(Datos!E900),AND(OR(E$1005="",Datos!E900&gt;=E$1005),OR(E$1006="",Datos!E900&lt;=E$1006)),FALSE),TRUE))))</f>
        <v>0.0</v>
      </c>
      <c r="F900">
        <f>IF(Datos!F900="",0,IF(AND(F$1008&lt;&gt;"",Datos!F900=F$1008),0,IF(F$1004=0,0,1-CHOOSE(F$1004,IF(ISNUMBER(Datos!F900),AND(OR(F$1005="",Datos!F900&gt;=F$1005),OR(F$1006="",Datos!F900&lt;=F$1006)),FALSE),IF(ISNUMBER(Datos!F900),AND(Datos!F900=INT(Datos!F900),AND(OR(F$1005="",Datos!F900&gt;=F$1005),OR(F$1006="",Datos!F900&lt;=F$1006))),FALSE),OR(ISNUMBER(FIND(";"&amp;UPPER(TRIM(Datos!F900&amp;""))&amp;"=",F$1007)),ISNUMBER(FIND(";"&amp;UPPER(TRIM(Datos!F900&amp;""))&amp;";",F$1007))),OR(UPPER(TRIM(Datos!F900&amp;""))="SÍ",UPPER(TRIM(Datos!F900&amp;""))="SI",UPPER(TRIM(Datos!F900&amp;""))="NO"),IF(ISNUMBER(Datos!F900),AND(OR(F$1005="",Datos!F900&gt;=F$1005),OR(F$1006="",Datos!F900&lt;=F$1006)),FALSE),TRUE))))</f>
        <v>0.0</v>
      </c>
      <c r="G900">
        <f>IF(Datos!G900="",0,IF(AND(G$1008&lt;&gt;"",Datos!G900=G$1008),0,IF(G$1004=0,0,1-CHOOSE(G$1004,IF(ISNUMBER(Datos!G900),AND(OR(G$1005="",Datos!G900&gt;=G$1005),OR(G$1006="",Datos!G900&lt;=G$1006)),FALSE),IF(ISNUMBER(Datos!G900),AND(Datos!G900=INT(Datos!G900),AND(OR(G$1005="",Datos!G900&gt;=G$1005),OR(G$1006="",Datos!G900&lt;=G$1006))),FALSE),OR(ISNUMBER(FIND(";"&amp;UPPER(TRIM(Datos!G900&amp;""))&amp;"=",G$1007)),ISNUMBER(FIND(";"&amp;UPPER(TRIM(Datos!G900&amp;""))&amp;";",G$1007))),OR(UPPER(TRIM(Datos!G900&amp;""))="SÍ",UPPER(TRIM(Datos!G900&amp;""))="SI",UPPER(TRIM(Datos!G900&amp;""))="NO"),IF(ISNUMBER(Datos!G900),AND(OR(G$1005="",Datos!G900&gt;=G$1005),OR(G$1006="",Datos!G900&lt;=G$1006)),FALSE),TRUE))))</f>
        <v>0.0</v>
      </c>
      <c r="H900">
        <f>IF(Datos!H900="",0,IF(AND(H$1008&lt;&gt;"",Datos!H900=H$1008),0,IF(H$1004=0,0,1-CHOOSE(H$1004,IF(ISNUMBER(Datos!H900),AND(OR(H$1005="",Datos!H900&gt;=H$1005),OR(H$1006="",Datos!H900&lt;=H$1006)),FALSE),IF(ISNUMBER(Datos!H900),AND(Datos!H900=INT(Datos!H900),AND(OR(H$1005="",Datos!H900&gt;=H$1005),OR(H$1006="",Datos!H900&lt;=H$1006))),FALSE),OR(ISNUMBER(FIND(";"&amp;UPPER(TRIM(Datos!H900&amp;""))&amp;"=",H$1007)),ISNUMBER(FIND(";"&amp;UPPER(TRIM(Datos!H900&amp;""))&amp;";",H$1007))),OR(UPPER(TRIM(Datos!H900&amp;""))="SÍ",UPPER(TRIM(Datos!H900&amp;""))="SI",UPPER(TRIM(Datos!H900&amp;""))="NO"),IF(ISNUMBER(Datos!H900),AND(OR(H$1005="",Datos!H900&gt;=H$1005),OR(H$1006="",Datos!H900&lt;=H$1006)),FALSE),TRUE))))</f>
        <v>0.0</v>
      </c>
      <c r="I900">
        <f>IF(Datos!I900="",0,IF(AND(I$1008&lt;&gt;"",Datos!I900=I$1008),0,IF(I$1004=0,0,1-CHOOSE(I$1004,IF(ISNUMBER(Datos!I900),AND(OR(I$1005="",Datos!I900&gt;=I$1005),OR(I$1006="",Datos!I900&lt;=I$1006)),FALSE),IF(ISNUMBER(Datos!I900),AND(Datos!I900=INT(Datos!I900),AND(OR(I$1005="",Datos!I900&gt;=I$1005),OR(I$1006="",Datos!I900&lt;=I$1006))),FALSE),OR(ISNUMBER(FIND(";"&amp;UPPER(TRIM(Datos!I900&amp;""))&amp;"=",I$1007)),ISNUMBER(FIND(";"&amp;UPPER(TRIM(Datos!I900&amp;""))&amp;";",I$1007))),OR(UPPER(TRIM(Datos!I900&amp;""))="SÍ",UPPER(TRIM(Datos!I900&amp;""))="SI",UPPER(TRIM(Datos!I900&amp;""))="NO"),IF(ISNUMBER(Datos!I900),AND(OR(I$1005="",Datos!I900&gt;=I$1005),OR(I$1006="",Datos!I900&lt;=I$1006)),FALSE),TRUE))))</f>
        <v>0.0</v>
      </c>
      <c r="J900">
        <f>IF(Datos!J900="",0,IF(AND(J$1008&lt;&gt;"",Datos!J900=J$1008),0,IF(J$1004=0,0,1-CHOOSE(J$1004,IF(ISNUMBER(Datos!J900),AND(OR(J$1005="",Datos!J900&gt;=J$1005),OR(J$1006="",Datos!J900&lt;=J$1006)),FALSE),IF(ISNUMBER(Datos!J900),AND(Datos!J900=INT(Datos!J900),AND(OR(J$1005="",Datos!J900&gt;=J$1005),OR(J$1006="",Datos!J900&lt;=J$1006))),FALSE),OR(ISNUMBER(FIND(";"&amp;UPPER(TRIM(Datos!J900&amp;""))&amp;"=",J$1007)),ISNUMBER(FIND(";"&amp;UPPER(TRIM(Datos!J900&amp;""))&amp;";",J$1007))),OR(UPPER(TRIM(Datos!J900&amp;""))="SÍ",UPPER(TRIM(Datos!J900&amp;""))="SI",UPPER(TRIM(Datos!J900&amp;""))="NO"),IF(ISNUMBER(Datos!J900),AND(OR(J$1005="",Datos!J900&gt;=J$1005),OR(J$1006="",Datos!J900&lt;=J$1006)),FALSE),TRUE))))</f>
        <v>0.0</v>
      </c>
      <c r="K900">
        <f>IF(Datos!K900="",0,IF(AND(K$1008&lt;&gt;"",Datos!K900=K$1008),0,IF(K$1004=0,0,1-CHOOSE(K$1004,IF(ISNUMBER(Datos!K900),AND(OR(K$1005="",Datos!K900&gt;=K$1005),OR(K$1006="",Datos!K900&lt;=K$1006)),FALSE),IF(ISNUMBER(Datos!K900),AND(Datos!K900=INT(Datos!K900),AND(OR(K$1005="",Datos!K900&gt;=K$1005),OR(K$1006="",Datos!K900&lt;=K$1006))),FALSE),OR(ISNUMBER(FIND(";"&amp;UPPER(TRIM(Datos!K900&amp;""))&amp;"=",K$1007)),ISNUMBER(FIND(";"&amp;UPPER(TRIM(Datos!K900&amp;""))&amp;";",K$1007))),OR(UPPER(TRIM(Datos!K900&amp;""))="SÍ",UPPER(TRIM(Datos!K900&amp;""))="SI",UPPER(TRIM(Datos!K900&amp;""))="NO"),IF(ISNUMBER(Datos!K900),AND(OR(K$1005="",Datos!K900&gt;=K$1005),OR(K$1006="",Datos!K900&lt;=K$1006)),FALSE),TRUE))))</f>
        <v>0.0</v>
      </c>
      <c r="L900">
        <f>IF(Datos!L900="",0,IF(AND(L$1008&lt;&gt;"",Datos!L900=L$1008),0,IF(L$1004=0,0,1-CHOOSE(L$1004,IF(ISNUMBER(Datos!L900),AND(OR(L$1005="",Datos!L900&gt;=L$1005),OR(L$1006="",Datos!L900&lt;=L$1006)),FALSE),IF(ISNUMBER(Datos!L900),AND(Datos!L900=INT(Datos!L900),AND(OR(L$1005="",Datos!L900&gt;=L$1005),OR(L$1006="",Datos!L900&lt;=L$1006))),FALSE),OR(ISNUMBER(FIND(";"&amp;UPPER(TRIM(Datos!L900&amp;""))&amp;"=",L$1007)),ISNUMBER(FIND(";"&amp;UPPER(TRIM(Datos!L900&amp;""))&amp;";",L$1007))),OR(UPPER(TRIM(Datos!L900&amp;""))="SÍ",UPPER(TRIM(Datos!L900&amp;""))="SI",UPPER(TRIM(Datos!L900&amp;""))="NO"),IF(ISNUMBER(Datos!L900),AND(OR(L$1005="",Datos!L900&gt;=L$1005),OR(L$1006="",Datos!L900&lt;=L$1006)),FALSE),TRUE))))</f>
        <v>0.0</v>
      </c>
      <c r="M900">
        <f>IF(Datos!M900="",0,IF(AND(M$1008&lt;&gt;"",Datos!M900=M$1008),0,IF(M$1004=0,0,1-CHOOSE(M$1004,IF(ISNUMBER(Datos!M900),AND(OR(M$1005="",Datos!M900&gt;=M$1005),OR(M$1006="",Datos!M900&lt;=M$1006)),FALSE),IF(ISNUMBER(Datos!M900),AND(Datos!M900=INT(Datos!M900),AND(OR(M$1005="",Datos!M900&gt;=M$1005),OR(M$1006="",Datos!M900&lt;=M$1006))),FALSE),OR(ISNUMBER(FIND(";"&amp;UPPER(TRIM(Datos!M900&amp;""))&amp;"=",M$1007)),ISNUMBER(FIND(";"&amp;UPPER(TRIM(Datos!M900&amp;""))&amp;";",M$1007))),OR(UPPER(TRIM(Datos!M900&amp;""))="SÍ",UPPER(TRIM(Datos!M900&amp;""))="SI",UPPER(TRIM(Datos!M900&amp;""))="NO"),IF(ISNUMBER(Datos!M900),AND(OR(M$1005="",Datos!M900&gt;=M$1005),OR(M$1006="",Datos!M900&lt;=M$1006)),FALSE),TRUE))))</f>
        <v>0.0</v>
      </c>
      <c r="N900">
        <f>IF(Datos!N900="",0,IF(AND(N$1008&lt;&gt;"",Datos!N900=N$1008),0,IF(N$1004=0,0,1-CHOOSE(N$1004,IF(ISNUMBER(Datos!N900),AND(OR(N$1005="",Datos!N900&gt;=N$1005),OR(N$1006="",Datos!N900&lt;=N$1006)),FALSE),IF(ISNUMBER(Datos!N900),AND(Datos!N900=INT(Datos!N900),AND(OR(N$1005="",Datos!N900&gt;=N$1005),OR(N$1006="",Datos!N900&lt;=N$1006))),FALSE),OR(ISNUMBER(FIND(";"&amp;UPPER(TRIM(Datos!N900&amp;""))&amp;"=",N$1007)),ISNUMBER(FIND(";"&amp;UPPER(TRIM(Datos!N900&amp;""))&amp;";",N$1007))),OR(UPPER(TRIM(Datos!N900&amp;""))="SÍ",UPPER(TRIM(Datos!N900&amp;""))="SI",UPPER(TRIM(Datos!N900&amp;""))="NO"),IF(ISNUMBER(Datos!N900),AND(OR(N$1005="",Datos!N900&gt;=N$1005),OR(N$1006="",Datos!N900&lt;=N$1006)),FALSE),TRUE))))</f>
        <v>0.0</v>
      </c>
      <c r="O900">
        <f>IF(Datos!O900="",0,IF(AND(O$1008&lt;&gt;"",Datos!O900=O$1008),0,IF(O$1004=0,0,1-CHOOSE(O$1004,IF(ISNUMBER(Datos!O900),AND(OR(O$1005="",Datos!O900&gt;=O$1005),OR(O$1006="",Datos!O900&lt;=O$1006)),FALSE),IF(ISNUMBER(Datos!O900),AND(Datos!O900=INT(Datos!O900),AND(OR(O$1005="",Datos!O900&gt;=O$1005),OR(O$1006="",Datos!O900&lt;=O$1006))),FALSE),OR(ISNUMBER(FIND(";"&amp;UPPER(TRIM(Datos!O900&amp;""))&amp;"=",O$1007)),ISNUMBER(FIND(";"&amp;UPPER(TRIM(Datos!O900&amp;""))&amp;";",O$1007))),OR(UPPER(TRIM(Datos!O900&amp;""))="SÍ",UPPER(TRIM(Datos!O900&amp;""))="SI",UPPER(TRIM(Datos!O900&amp;""))="NO"),IF(ISNUMBER(Datos!O900),AND(OR(O$1005="",Datos!O900&gt;=O$1005),OR(O$1006="",Datos!O900&lt;=O$1006)),FALSE),TRUE))))</f>
        <v>0.0</v>
      </c>
      <c r="P900">
        <f>IF(Datos!P900="",0,IF(AND(P$1008&lt;&gt;"",Datos!P900=P$1008),0,IF(P$1004=0,0,1-CHOOSE(P$1004,IF(ISNUMBER(Datos!P900),AND(OR(P$1005="",Datos!P900&gt;=P$1005),OR(P$1006="",Datos!P900&lt;=P$1006)),FALSE),IF(ISNUMBER(Datos!P900),AND(Datos!P900=INT(Datos!P900),AND(OR(P$1005="",Datos!P900&gt;=P$1005),OR(P$1006="",Datos!P900&lt;=P$1006))),FALSE),OR(ISNUMBER(FIND(";"&amp;UPPER(TRIM(Datos!P900&amp;""))&amp;"=",P$1007)),ISNUMBER(FIND(";"&amp;UPPER(TRIM(Datos!P900&amp;""))&amp;";",P$1007))),OR(UPPER(TRIM(Datos!P900&amp;""))="SÍ",UPPER(TRIM(Datos!P900&amp;""))="SI",UPPER(TRIM(Datos!P900&amp;""))="NO"),IF(ISNUMBER(Datos!P900),AND(OR(P$1005="",Datos!P900&gt;=P$1005),OR(P$1006="",Datos!P900&lt;=P$1006)),FALSE),TRUE))))</f>
        <v>0.0</v>
      </c>
      <c r="Q900">
        <f>IF(Datos!Q900="",0,IF(AND(Q$1008&lt;&gt;"",Datos!Q900=Q$1008),0,IF(Q$1004=0,0,1-CHOOSE(Q$1004,IF(ISNUMBER(Datos!Q900),AND(OR(Q$1005="",Datos!Q900&gt;=Q$1005),OR(Q$1006="",Datos!Q900&lt;=Q$1006)),FALSE),IF(ISNUMBER(Datos!Q900),AND(Datos!Q900=INT(Datos!Q900),AND(OR(Q$1005="",Datos!Q900&gt;=Q$1005),OR(Q$1006="",Datos!Q900&lt;=Q$1006))),FALSE),OR(ISNUMBER(FIND(";"&amp;UPPER(TRIM(Datos!Q900&amp;""))&amp;"=",Q$1007)),ISNUMBER(FIND(";"&amp;UPPER(TRIM(Datos!Q900&amp;""))&amp;";",Q$1007))),OR(UPPER(TRIM(Datos!Q900&amp;""))="SÍ",UPPER(TRIM(Datos!Q900&amp;""))="SI",UPPER(TRIM(Datos!Q900&amp;""))="NO"),IF(ISNUMBER(Datos!Q900),AND(OR(Q$1005="",Datos!Q900&gt;=Q$1005),OR(Q$1006="",Datos!Q900&lt;=Q$1006)),FALSE),TRUE))))</f>
        <v>0.0</v>
      </c>
      <c r="R900">
        <f>IF(Datos!R900="",0,IF(AND(R$1008&lt;&gt;"",Datos!R900=R$1008),0,IF(R$1004=0,0,1-CHOOSE(R$1004,IF(ISNUMBER(Datos!R900),AND(OR(R$1005="",Datos!R900&gt;=R$1005),OR(R$1006="",Datos!R900&lt;=R$1006)),FALSE),IF(ISNUMBER(Datos!R900),AND(Datos!R900=INT(Datos!R900),AND(OR(R$1005="",Datos!R900&gt;=R$1005),OR(R$1006="",Datos!R900&lt;=R$1006))),FALSE),OR(ISNUMBER(FIND(";"&amp;UPPER(TRIM(Datos!R900&amp;""))&amp;"=",R$1007)),ISNUMBER(FIND(";"&amp;UPPER(TRIM(Datos!R900&amp;""))&amp;";",R$1007))),OR(UPPER(TRIM(Datos!R900&amp;""))="SÍ",UPPER(TRIM(Datos!R900&amp;""))="SI",UPPER(TRIM(Datos!R900&amp;""))="NO"),IF(ISNUMBER(Datos!R900),AND(OR(R$1005="",Datos!R900&gt;=R$1005),OR(R$1006="",Datos!R900&lt;=R$1006)),FALSE),TRUE))))</f>
        <v>0.0</v>
      </c>
      <c r="S900">
        <f>IF(Datos!S900="",0,IF(AND(S$1008&lt;&gt;"",Datos!S900=S$1008),0,IF(S$1004=0,0,1-CHOOSE(S$1004,IF(ISNUMBER(Datos!S900),AND(OR(S$1005="",Datos!S900&gt;=S$1005),OR(S$1006="",Datos!S900&lt;=S$1006)),FALSE),IF(ISNUMBER(Datos!S900),AND(Datos!S900=INT(Datos!S900),AND(OR(S$1005="",Datos!S900&gt;=S$1005),OR(S$1006="",Datos!S900&lt;=S$1006))),FALSE),OR(ISNUMBER(FIND(";"&amp;UPPER(TRIM(Datos!S900&amp;""))&amp;"=",S$1007)),ISNUMBER(FIND(";"&amp;UPPER(TRIM(Datos!S900&amp;""))&amp;";",S$1007))),OR(UPPER(TRIM(Datos!S900&amp;""))="SÍ",UPPER(TRIM(Datos!S900&amp;""))="SI",UPPER(TRIM(Datos!S900&amp;""))="NO"),IF(ISNUMBER(Datos!S900),AND(OR(S$1005="",Datos!S900&gt;=S$1005),OR(S$1006="",Datos!S900&lt;=S$1006)),FALSE),TRUE))))</f>
        <v>0.0</v>
      </c>
      <c r="T900">
        <f>IF(Datos!T900="",0,IF(AND(T$1008&lt;&gt;"",Datos!T900=T$1008),0,IF(T$1004=0,0,1-CHOOSE(T$1004,IF(ISNUMBER(Datos!T900),AND(OR(T$1005="",Datos!T900&gt;=T$1005),OR(T$1006="",Datos!T900&lt;=T$1006)),FALSE),IF(ISNUMBER(Datos!T900),AND(Datos!T900=INT(Datos!T900),AND(OR(T$1005="",Datos!T900&gt;=T$1005),OR(T$1006="",Datos!T900&lt;=T$1006))),FALSE),OR(ISNUMBER(FIND(";"&amp;UPPER(TRIM(Datos!T900&amp;""))&amp;"=",T$1007)),ISNUMBER(FIND(";"&amp;UPPER(TRIM(Datos!T900&amp;""))&amp;";",T$1007))),OR(UPPER(TRIM(Datos!T900&amp;""))="SÍ",UPPER(TRIM(Datos!T900&amp;""))="SI",UPPER(TRIM(Datos!T900&amp;""))="NO"),IF(ISNUMBER(Datos!T900),AND(OR(T$1005="",Datos!T900&gt;=T$1005),OR(T$1006="",Datos!T900&lt;=T$1006)),FALSE),TRUE))))</f>
        <v>0.0</v>
      </c>
      <c r="U900">
        <f>IF(Datos!U900="",0,IF(AND(U$1008&lt;&gt;"",Datos!U900=U$1008),0,IF(U$1004=0,0,1-CHOOSE(U$1004,IF(ISNUMBER(Datos!U900),AND(OR(U$1005="",Datos!U900&gt;=U$1005),OR(U$1006="",Datos!U900&lt;=U$1006)),FALSE),IF(ISNUMBER(Datos!U900),AND(Datos!U900=INT(Datos!U900),AND(OR(U$1005="",Datos!U900&gt;=U$1005),OR(U$1006="",Datos!U900&lt;=U$1006))),FALSE),OR(ISNUMBER(FIND(";"&amp;UPPER(TRIM(Datos!U900&amp;""))&amp;"=",U$1007)),ISNUMBER(FIND(";"&amp;UPPER(TRIM(Datos!U900&amp;""))&amp;";",U$1007))),OR(UPPER(TRIM(Datos!U900&amp;""))="SÍ",UPPER(TRIM(Datos!U900&amp;""))="SI",UPPER(TRIM(Datos!U900&amp;""))="NO"),IF(ISNUMBER(Datos!U900),AND(OR(U$1005="",Datos!U900&gt;=U$1005),OR(U$1006="",Datos!U900&lt;=U$1006)),FALSE),TRUE))))</f>
        <v>0.0</v>
      </c>
      <c r="V900">
        <f>IF(Datos!V900="",0,IF(AND(V$1008&lt;&gt;"",Datos!V900=V$1008),0,IF(V$1004=0,0,1-CHOOSE(V$1004,IF(ISNUMBER(Datos!V900),AND(OR(V$1005="",Datos!V900&gt;=V$1005),OR(V$1006="",Datos!V900&lt;=V$1006)),FALSE),IF(ISNUMBER(Datos!V900),AND(Datos!V900=INT(Datos!V900),AND(OR(V$1005="",Datos!V900&gt;=V$1005),OR(V$1006="",Datos!V900&lt;=V$1006))),FALSE),OR(ISNUMBER(FIND(";"&amp;UPPER(TRIM(Datos!V900&amp;""))&amp;"=",V$1007)),ISNUMBER(FIND(";"&amp;UPPER(TRIM(Datos!V900&amp;""))&amp;";",V$1007))),OR(UPPER(TRIM(Datos!V900&amp;""))="SÍ",UPPER(TRIM(Datos!V900&amp;""))="SI",UPPER(TRIM(Datos!V900&amp;""))="NO"),IF(ISNUMBER(Datos!V900),AND(OR(V$1005="",Datos!V900&gt;=V$1005),OR(V$1006="",Datos!V900&lt;=V$1006)),FALSE),TRUE))))</f>
        <v>0.0</v>
      </c>
      <c r="W900">
        <f>IF(Datos!W900="",0,IF(AND(W$1008&lt;&gt;"",Datos!W900=W$1008),0,IF(W$1004=0,0,1-CHOOSE(W$1004,IF(ISNUMBER(Datos!W900),AND(OR(W$1005="",Datos!W900&gt;=W$1005),OR(W$1006="",Datos!W900&lt;=W$1006)),FALSE),IF(ISNUMBER(Datos!W900),AND(Datos!W900=INT(Datos!W900),AND(OR(W$1005="",Datos!W900&gt;=W$1005),OR(W$1006="",Datos!W900&lt;=W$1006))),FALSE),OR(ISNUMBER(FIND(";"&amp;UPPER(TRIM(Datos!W900&amp;""))&amp;"=",W$1007)),ISNUMBER(FIND(";"&amp;UPPER(TRIM(Datos!W900&amp;""))&amp;";",W$1007))),OR(UPPER(TRIM(Datos!W900&amp;""))="SÍ",UPPER(TRIM(Datos!W900&amp;""))="SI",UPPER(TRIM(Datos!W900&amp;""))="NO"),IF(ISNUMBER(Datos!W900),AND(OR(W$1005="",Datos!W900&gt;=W$1005),OR(W$1006="",Datos!W900&lt;=W$1006)),FALSE),TRUE))))</f>
        <v>0.0</v>
      </c>
      <c r="X900">
        <f>IF(Datos!X900="",0,IF(AND(X$1008&lt;&gt;"",Datos!X900=X$1008),0,IF(X$1004=0,0,1-CHOOSE(X$1004,IF(ISNUMBER(Datos!X900),AND(OR(X$1005="",Datos!X900&gt;=X$1005),OR(X$1006="",Datos!X900&lt;=X$1006)),FALSE),IF(ISNUMBER(Datos!X900),AND(Datos!X900=INT(Datos!X900),AND(OR(X$1005="",Datos!X900&gt;=X$1005),OR(X$1006="",Datos!X900&lt;=X$1006))),FALSE),OR(ISNUMBER(FIND(";"&amp;UPPER(TRIM(Datos!X900&amp;""))&amp;"=",X$1007)),ISNUMBER(FIND(";"&amp;UPPER(TRIM(Datos!X900&amp;""))&amp;";",X$1007))),OR(UPPER(TRIM(Datos!X900&amp;""))="SÍ",UPPER(TRIM(Datos!X900&amp;""))="SI",UPPER(TRIM(Datos!X900&amp;""))="NO"),IF(ISNUMBER(Datos!X900),AND(OR(X$1005="",Datos!X900&gt;=X$1005),OR(X$1006="",Datos!X900&lt;=X$1006)),FALSE),TRUE))))</f>
        <v>0.0</v>
      </c>
      <c r="Y900">
        <f>IF(Datos!Y900="",0,IF(AND(Y$1008&lt;&gt;"",Datos!Y900=Y$1008),0,IF(Y$1004=0,0,1-CHOOSE(Y$1004,IF(ISNUMBER(Datos!Y900),AND(OR(Y$1005="",Datos!Y900&gt;=Y$1005),OR(Y$1006="",Datos!Y900&lt;=Y$1006)),FALSE),IF(ISNUMBER(Datos!Y900),AND(Datos!Y900=INT(Datos!Y900),AND(OR(Y$1005="",Datos!Y900&gt;=Y$1005),OR(Y$1006="",Datos!Y900&lt;=Y$1006))),FALSE),OR(ISNUMBER(FIND(";"&amp;UPPER(TRIM(Datos!Y900&amp;""))&amp;"=",Y$1007)),ISNUMBER(FIND(";"&amp;UPPER(TRIM(Datos!Y900&amp;""))&amp;";",Y$1007))),OR(UPPER(TRIM(Datos!Y900&amp;""))="SÍ",UPPER(TRIM(Datos!Y900&amp;""))="SI",UPPER(TRIM(Datos!Y900&amp;""))="NO"),IF(ISNUMBER(Datos!Y900),AND(OR(Y$1005="",Datos!Y900&gt;=Y$1005),OR(Y$1006="",Datos!Y900&lt;=Y$1006)),FALSE),TRUE))))</f>
        <v>0.0</v>
      </c>
      <c r="Z900">
        <f>IF(Datos!Z900="",0,IF(AND(Z$1008&lt;&gt;"",Datos!Z900=Z$1008),0,IF(Z$1004=0,0,1-CHOOSE(Z$1004,IF(ISNUMBER(Datos!Z900),AND(OR(Z$1005="",Datos!Z900&gt;=Z$1005),OR(Z$1006="",Datos!Z900&lt;=Z$1006)),FALSE),IF(ISNUMBER(Datos!Z900),AND(Datos!Z900=INT(Datos!Z900),AND(OR(Z$1005="",Datos!Z900&gt;=Z$1005),OR(Z$1006="",Datos!Z900&lt;=Z$1006))),FALSE),OR(ISNUMBER(FIND(";"&amp;UPPER(TRIM(Datos!Z900&amp;""))&amp;"=",Z$1007)),ISNUMBER(FIND(";"&amp;UPPER(TRIM(Datos!Z900&amp;""))&amp;";",Z$1007))),OR(UPPER(TRIM(Datos!Z900&amp;""))="SÍ",UPPER(TRIM(Datos!Z900&amp;""))="SI",UPPER(TRIM(Datos!Z900&amp;""))="NO"),IF(ISNUMBER(Datos!Z900),AND(OR(Z$1005="",Datos!Z900&gt;=Z$1005),OR(Z$1006="",Datos!Z900&lt;=Z$1006)),FALSE),TRUE))))</f>
        <v>0.0</v>
      </c>
      <c r="AA900">
        <f>IF(Datos!AA900="",0,IF(AND(AA$1008&lt;&gt;"",Datos!AA900=AA$1008),0,IF(AA$1004=0,0,1-CHOOSE(AA$1004,IF(ISNUMBER(Datos!AA900),AND(OR(AA$1005="",Datos!AA900&gt;=AA$1005),OR(AA$1006="",Datos!AA900&lt;=AA$1006)),FALSE),IF(ISNUMBER(Datos!AA900),AND(Datos!AA900=INT(Datos!AA900),AND(OR(AA$1005="",Datos!AA900&gt;=AA$1005),OR(AA$1006="",Datos!AA900&lt;=AA$1006))),FALSE),OR(ISNUMBER(FIND(";"&amp;UPPER(TRIM(Datos!AA900&amp;""))&amp;"=",AA$1007)),ISNUMBER(FIND(";"&amp;UPPER(TRIM(Datos!AA900&amp;""))&amp;";",AA$1007))),OR(UPPER(TRIM(Datos!AA900&amp;""))="SÍ",UPPER(TRIM(Datos!AA900&amp;""))="SI",UPPER(TRIM(Datos!AA900&amp;""))="NO"),IF(ISNUMBER(Datos!AA900),AND(OR(AA$1005="",Datos!AA900&gt;=AA$1005),OR(AA$1006="",Datos!AA900&lt;=AA$1006)),FALSE),TRUE))))</f>
        <v>0.0</v>
      </c>
      <c r="AB900">
        <f>IF(Datos!AB900="",0,IF(AND(AB$1008&lt;&gt;"",Datos!AB900=AB$1008),0,IF(AB$1004=0,0,1-CHOOSE(AB$1004,IF(ISNUMBER(Datos!AB900),AND(OR(AB$1005="",Datos!AB900&gt;=AB$1005),OR(AB$1006="",Datos!AB900&lt;=AB$1006)),FALSE),IF(ISNUMBER(Datos!AB900),AND(Datos!AB900=INT(Datos!AB900),AND(OR(AB$1005="",Datos!AB900&gt;=AB$1005),OR(AB$1006="",Datos!AB900&lt;=AB$1006))),FALSE),OR(ISNUMBER(FIND(";"&amp;UPPER(TRIM(Datos!AB900&amp;""))&amp;"=",AB$1007)),ISNUMBER(FIND(";"&amp;UPPER(TRIM(Datos!AB900&amp;""))&amp;";",AB$1007))),OR(UPPER(TRIM(Datos!AB900&amp;""))="SÍ",UPPER(TRIM(Datos!AB900&amp;""))="SI",UPPER(TRIM(Datos!AB900&amp;""))="NO"),IF(ISNUMBER(Datos!AB900),AND(OR(AB$1005="",Datos!AB900&gt;=AB$1005),OR(AB$1006="",Datos!AB900&lt;=AB$1006)),FALSE),TRUE))))</f>
        <v>0.0</v>
      </c>
      <c r="AC900">
        <f>IF(Datos!AC900="",0,IF(AND(AC$1008&lt;&gt;"",Datos!AC900=AC$1008),0,IF(AC$1004=0,0,1-CHOOSE(AC$1004,IF(ISNUMBER(Datos!AC900),AND(OR(AC$1005="",Datos!AC900&gt;=AC$1005),OR(AC$1006="",Datos!AC900&lt;=AC$1006)),FALSE),IF(ISNUMBER(Datos!AC900),AND(Datos!AC900=INT(Datos!AC900),AND(OR(AC$1005="",Datos!AC900&gt;=AC$1005),OR(AC$1006="",Datos!AC900&lt;=AC$1006))),FALSE),OR(ISNUMBER(FIND(";"&amp;UPPER(TRIM(Datos!AC900&amp;""))&amp;"=",AC$1007)),ISNUMBER(FIND(";"&amp;UPPER(TRIM(Datos!AC900&amp;""))&amp;";",AC$1007))),OR(UPPER(TRIM(Datos!AC900&amp;""))="SÍ",UPPER(TRIM(Datos!AC900&amp;""))="SI",UPPER(TRIM(Datos!AC900&amp;""))="NO"),IF(ISNUMBER(Datos!AC900),AND(OR(AC$1005="",Datos!AC900&gt;=AC$1005),OR(AC$1006="",Datos!AC900&lt;=AC$1006)),FALSE),TRUE))))</f>
        <v>0.0</v>
      </c>
      <c r="AD900">
        <f>IF(Datos!AD900="",0,IF(AND(AD$1008&lt;&gt;"",Datos!AD900=AD$1008),0,IF(AD$1004=0,0,1-CHOOSE(AD$1004,IF(ISNUMBER(Datos!AD900),AND(OR(AD$1005="",Datos!AD900&gt;=AD$1005),OR(AD$1006="",Datos!AD900&lt;=AD$1006)),FALSE),IF(ISNUMBER(Datos!AD900),AND(Datos!AD900=INT(Datos!AD900),AND(OR(AD$1005="",Datos!AD900&gt;=AD$1005),OR(AD$1006="",Datos!AD900&lt;=AD$1006))),FALSE),OR(ISNUMBER(FIND(";"&amp;UPPER(TRIM(Datos!AD900&amp;""))&amp;"=",AD$1007)),ISNUMBER(FIND(";"&amp;UPPER(TRIM(Datos!AD900&amp;""))&amp;";",AD$1007))),OR(UPPER(TRIM(Datos!AD900&amp;""))="SÍ",UPPER(TRIM(Datos!AD900&amp;""))="SI",UPPER(TRIM(Datos!AD900&amp;""))="NO"),IF(ISNUMBER(Datos!AD900),AND(OR(AD$1005="",Datos!AD900&gt;=AD$1005),OR(AD$1006="",Datos!AD900&lt;=AD$1006)),FALSE),TRUE))))</f>
        <v>0.0</v>
      </c>
      <c r="AE900">
        <f>IF(Datos!AE900="",0,IF(AND(AE$1008&lt;&gt;"",Datos!AE900=AE$1008),0,IF(AE$1004=0,0,1-CHOOSE(AE$1004,IF(ISNUMBER(Datos!AE900),AND(OR(AE$1005="",Datos!AE900&gt;=AE$1005),OR(AE$1006="",Datos!AE900&lt;=AE$1006)),FALSE),IF(ISNUMBER(Datos!AE900),AND(Datos!AE900=INT(Datos!AE900),AND(OR(AE$1005="",Datos!AE900&gt;=AE$1005),OR(AE$1006="",Datos!AE900&lt;=AE$1006))),FALSE),OR(ISNUMBER(FIND(";"&amp;UPPER(TRIM(Datos!AE900&amp;""))&amp;"=",AE$1007)),ISNUMBER(FIND(";"&amp;UPPER(TRIM(Datos!AE900&amp;""))&amp;";",AE$1007))),OR(UPPER(TRIM(Datos!AE900&amp;""))="SÍ",UPPER(TRIM(Datos!AE900&amp;""))="SI",UPPER(TRIM(Datos!AE900&amp;""))="NO"),IF(ISNUMBER(Datos!AE900),AND(OR(AE$1005="",Datos!AE900&gt;=AE$1005),OR(AE$1006="",Datos!AE900&lt;=AE$1006)),FALSE),TRUE))))</f>
        <v>0.0</v>
      </c>
    </row>
    <row r="901" spans="2:31">
      <c r="B901">
        <f>IF(Datos!B901="",0,IF(AND(B$1008&lt;&gt;"",Datos!B901=B$1008),0,IF(B$1004=0,0,1-CHOOSE(B$1004,IF(ISNUMBER(Datos!B901),AND(OR(B$1005="",Datos!B901&gt;=B$1005),OR(B$1006="",Datos!B901&lt;=B$1006)),FALSE),IF(ISNUMBER(Datos!B901),AND(Datos!B901=INT(Datos!B901),AND(OR(B$1005="",Datos!B901&gt;=B$1005),OR(B$1006="",Datos!B901&lt;=B$1006))),FALSE),OR(ISNUMBER(FIND(";"&amp;UPPER(TRIM(Datos!B901&amp;""))&amp;"=",B$1007)),ISNUMBER(FIND(";"&amp;UPPER(TRIM(Datos!B901&amp;""))&amp;";",B$1007))),OR(UPPER(TRIM(Datos!B901&amp;""))="SÍ",UPPER(TRIM(Datos!B901&amp;""))="SI",UPPER(TRIM(Datos!B901&amp;""))="NO"),IF(ISNUMBER(Datos!B901),AND(OR(B$1005="",Datos!B901&gt;=B$1005),OR(B$1006="",Datos!B901&lt;=B$1006)),FALSE),TRUE))))</f>
        <v>0.0</v>
      </c>
      <c r="C901">
        <f>IF(Datos!C901="",0,IF(AND(C$1008&lt;&gt;"",Datos!C901=C$1008),0,IF(C$1004=0,0,1-CHOOSE(C$1004,IF(ISNUMBER(Datos!C901),AND(OR(C$1005="",Datos!C901&gt;=C$1005),OR(C$1006="",Datos!C901&lt;=C$1006)),FALSE),IF(ISNUMBER(Datos!C901),AND(Datos!C901=INT(Datos!C901),AND(OR(C$1005="",Datos!C901&gt;=C$1005),OR(C$1006="",Datos!C901&lt;=C$1006))),FALSE),OR(ISNUMBER(FIND(";"&amp;UPPER(TRIM(Datos!C901&amp;""))&amp;"=",C$1007)),ISNUMBER(FIND(";"&amp;UPPER(TRIM(Datos!C901&amp;""))&amp;";",C$1007))),OR(UPPER(TRIM(Datos!C901&amp;""))="SÍ",UPPER(TRIM(Datos!C901&amp;""))="SI",UPPER(TRIM(Datos!C901&amp;""))="NO"),IF(ISNUMBER(Datos!C901),AND(OR(C$1005="",Datos!C901&gt;=C$1005),OR(C$1006="",Datos!C901&lt;=C$1006)),FALSE),TRUE))))</f>
        <v>0.0</v>
      </c>
      <c r="D901">
        <f>IF(Datos!D901="",0,IF(AND(D$1008&lt;&gt;"",Datos!D901=D$1008),0,IF(D$1004=0,0,1-CHOOSE(D$1004,IF(ISNUMBER(Datos!D901),AND(OR(D$1005="",Datos!D901&gt;=D$1005),OR(D$1006="",Datos!D901&lt;=D$1006)),FALSE),IF(ISNUMBER(Datos!D901),AND(Datos!D901=INT(Datos!D901),AND(OR(D$1005="",Datos!D901&gt;=D$1005),OR(D$1006="",Datos!D901&lt;=D$1006))),FALSE),OR(ISNUMBER(FIND(";"&amp;UPPER(TRIM(Datos!D901&amp;""))&amp;"=",D$1007)),ISNUMBER(FIND(";"&amp;UPPER(TRIM(Datos!D901&amp;""))&amp;";",D$1007))),OR(UPPER(TRIM(Datos!D901&amp;""))="SÍ",UPPER(TRIM(Datos!D901&amp;""))="SI",UPPER(TRIM(Datos!D901&amp;""))="NO"),IF(ISNUMBER(Datos!D901),AND(OR(D$1005="",Datos!D901&gt;=D$1005),OR(D$1006="",Datos!D901&lt;=D$1006)),FALSE),TRUE))))</f>
        <v>0.0</v>
      </c>
      <c r="E901">
        <f>IF(Datos!E901="",0,IF(AND(E$1008&lt;&gt;"",Datos!E901=E$1008),0,IF(E$1004=0,0,1-CHOOSE(E$1004,IF(ISNUMBER(Datos!E901),AND(OR(E$1005="",Datos!E901&gt;=E$1005),OR(E$1006="",Datos!E901&lt;=E$1006)),FALSE),IF(ISNUMBER(Datos!E901),AND(Datos!E901=INT(Datos!E901),AND(OR(E$1005="",Datos!E901&gt;=E$1005),OR(E$1006="",Datos!E901&lt;=E$1006))),FALSE),OR(ISNUMBER(FIND(";"&amp;UPPER(TRIM(Datos!E901&amp;""))&amp;"=",E$1007)),ISNUMBER(FIND(";"&amp;UPPER(TRIM(Datos!E901&amp;""))&amp;";",E$1007))),OR(UPPER(TRIM(Datos!E901&amp;""))="SÍ",UPPER(TRIM(Datos!E901&amp;""))="SI",UPPER(TRIM(Datos!E901&amp;""))="NO"),IF(ISNUMBER(Datos!E901),AND(OR(E$1005="",Datos!E901&gt;=E$1005),OR(E$1006="",Datos!E901&lt;=E$1006)),FALSE),TRUE))))</f>
        <v>0.0</v>
      </c>
      <c r="F901">
        <f>IF(Datos!F901="",0,IF(AND(F$1008&lt;&gt;"",Datos!F901=F$1008),0,IF(F$1004=0,0,1-CHOOSE(F$1004,IF(ISNUMBER(Datos!F901),AND(OR(F$1005="",Datos!F901&gt;=F$1005),OR(F$1006="",Datos!F901&lt;=F$1006)),FALSE),IF(ISNUMBER(Datos!F901),AND(Datos!F901=INT(Datos!F901),AND(OR(F$1005="",Datos!F901&gt;=F$1005),OR(F$1006="",Datos!F901&lt;=F$1006))),FALSE),OR(ISNUMBER(FIND(";"&amp;UPPER(TRIM(Datos!F901&amp;""))&amp;"=",F$1007)),ISNUMBER(FIND(";"&amp;UPPER(TRIM(Datos!F901&amp;""))&amp;";",F$1007))),OR(UPPER(TRIM(Datos!F901&amp;""))="SÍ",UPPER(TRIM(Datos!F901&amp;""))="SI",UPPER(TRIM(Datos!F901&amp;""))="NO"),IF(ISNUMBER(Datos!F901),AND(OR(F$1005="",Datos!F901&gt;=F$1005),OR(F$1006="",Datos!F901&lt;=F$1006)),FALSE),TRUE))))</f>
        <v>0.0</v>
      </c>
      <c r="G901">
        <f>IF(Datos!G901="",0,IF(AND(G$1008&lt;&gt;"",Datos!G901=G$1008),0,IF(G$1004=0,0,1-CHOOSE(G$1004,IF(ISNUMBER(Datos!G901),AND(OR(G$1005="",Datos!G901&gt;=G$1005),OR(G$1006="",Datos!G901&lt;=G$1006)),FALSE),IF(ISNUMBER(Datos!G901),AND(Datos!G901=INT(Datos!G901),AND(OR(G$1005="",Datos!G901&gt;=G$1005),OR(G$1006="",Datos!G901&lt;=G$1006))),FALSE),OR(ISNUMBER(FIND(";"&amp;UPPER(TRIM(Datos!G901&amp;""))&amp;"=",G$1007)),ISNUMBER(FIND(";"&amp;UPPER(TRIM(Datos!G901&amp;""))&amp;";",G$1007))),OR(UPPER(TRIM(Datos!G901&amp;""))="SÍ",UPPER(TRIM(Datos!G901&amp;""))="SI",UPPER(TRIM(Datos!G901&amp;""))="NO"),IF(ISNUMBER(Datos!G901),AND(OR(G$1005="",Datos!G901&gt;=G$1005),OR(G$1006="",Datos!G901&lt;=G$1006)),FALSE),TRUE))))</f>
        <v>0.0</v>
      </c>
      <c r="H901">
        <f>IF(Datos!H901="",0,IF(AND(H$1008&lt;&gt;"",Datos!H901=H$1008),0,IF(H$1004=0,0,1-CHOOSE(H$1004,IF(ISNUMBER(Datos!H901),AND(OR(H$1005="",Datos!H901&gt;=H$1005),OR(H$1006="",Datos!H901&lt;=H$1006)),FALSE),IF(ISNUMBER(Datos!H901),AND(Datos!H901=INT(Datos!H901),AND(OR(H$1005="",Datos!H901&gt;=H$1005),OR(H$1006="",Datos!H901&lt;=H$1006))),FALSE),OR(ISNUMBER(FIND(";"&amp;UPPER(TRIM(Datos!H901&amp;""))&amp;"=",H$1007)),ISNUMBER(FIND(";"&amp;UPPER(TRIM(Datos!H901&amp;""))&amp;";",H$1007))),OR(UPPER(TRIM(Datos!H901&amp;""))="SÍ",UPPER(TRIM(Datos!H901&amp;""))="SI",UPPER(TRIM(Datos!H901&amp;""))="NO"),IF(ISNUMBER(Datos!H901),AND(OR(H$1005="",Datos!H901&gt;=H$1005),OR(H$1006="",Datos!H901&lt;=H$1006)),FALSE),TRUE))))</f>
        <v>0.0</v>
      </c>
      <c r="I901">
        <f>IF(Datos!I901="",0,IF(AND(I$1008&lt;&gt;"",Datos!I901=I$1008),0,IF(I$1004=0,0,1-CHOOSE(I$1004,IF(ISNUMBER(Datos!I901),AND(OR(I$1005="",Datos!I901&gt;=I$1005),OR(I$1006="",Datos!I901&lt;=I$1006)),FALSE),IF(ISNUMBER(Datos!I901),AND(Datos!I901=INT(Datos!I901),AND(OR(I$1005="",Datos!I901&gt;=I$1005),OR(I$1006="",Datos!I901&lt;=I$1006))),FALSE),OR(ISNUMBER(FIND(";"&amp;UPPER(TRIM(Datos!I901&amp;""))&amp;"=",I$1007)),ISNUMBER(FIND(";"&amp;UPPER(TRIM(Datos!I901&amp;""))&amp;";",I$1007))),OR(UPPER(TRIM(Datos!I901&amp;""))="SÍ",UPPER(TRIM(Datos!I901&amp;""))="SI",UPPER(TRIM(Datos!I901&amp;""))="NO"),IF(ISNUMBER(Datos!I901),AND(OR(I$1005="",Datos!I901&gt;=I$1005),OR(I$1006="",Datos!I901&lt;=I$1006)),FALSE),TRUE))))</f>
        <v>0.0</v>
      </c>
      <c r="J901">
        <f>IF(Datos!J901="",0,IF(AND(J$1008&lt;&gt;"",Datos!J901=J$1008),0,IF(J$1004=0,0,1-CHOOSE(J$1004,IF(ISNUMBER(Datos!J901),AND(OR(J$1005="",Datos!J901&gt;=J$1005),OR(J$1006="",Datos!J901&lt;=J$1006)),FALSE),IF(ISNUMBER(Datos!J901),AND(Datos!J901=INT(Datos!J901),AND(OR(J$1005="",Datos!J901&gt;=J$1005),OR(J$1006="",Datos!J901&lt;=J$1006))),FALSE),OR(ISNUMBER(FIND(";"&amp;UPPER(TRIM(Datos!J901&amp;""))&amp;"=",J$1007)),ISNUMBER(FIND(";"&amp;UPPER(TRIM(Datos!J901&amp;""))&amp;";",J$1007))),OR(UPPER(TRIM(Datos!J901&amp;""))="SÍ",UPPER(TRIM(Datos!J901&amp;""))="SI",UPPER(TRIM(Datos!J901&amp;""))="NO"),IF(ISNUMBER(Datos!J901),AND(OR(J$1005="",Datos!J901&gt;=J$1005),OR(J$1006="",Datos!J901&lt;=J$1006)),FALSE),TRUE))))</f>
        <v>0.0</v>
      </c>
      <c r="K901">
        <f>IF(Datos!K901="",0,IF(AND(K$1008&lt;&gt;"",Datos!K901=K$1008),0,IF(K$1004=0,0,1-CHOOSE(K$1004,IF(ISNUMBER(Datos!K901),AND(OR(K$1005="",Datos!K901&gt;=K$1005),OR(K$1006="",Datos!K901&lt;=K$1006)),FALSE),IF(ISNUMBER(Datos!K901),AND(Datos!K901=INT(Datos!K901),AND(OR(K$1005="",Datos!K901&gt;=K$1005),OR(K$1006="",Datos!K901&lt;=K$1006))),FALSE),OR(ISNUMBER(FIND(";"&amp;UPPER(TRIM(Datos!K901&amp;""))&amp;"=",K$1007)),ISNUMBER(FIND(";"&amp;UPPER(TRIM(Datos!K901&amp;""))&amp;";",K$1007))),OR(UPPER(TRIM(Datos!K901&amp;""))="SÍ",UPPER(TRIM(Datos!K901&amp;""))="SI",UPPER(TRIM(Datos!K901&amp;""))="NO"),IF(ISNUMBER(Datos!K901),AND(OR(K$1005="",Datos!K901&gt;=K$1005),OR(K$1006="",Datos!K901&lt;=K$1006)),FALSE),TRUE))))</f>
        <v>0.0</v>
      </c>
      <c r="L901">
        <f>IF(Datos!L901="",0,IF(AND(L$1008&lt;&gt;"",Datos!L901=L$1008),0,IF(L$1004=0,0,1-CHOOSE(L$1004,IF(ISNUMBER(Datos!L901),AND(OR(L$1005="",Datos!L901&gt;=L$1005),OR(L$1006="",Datos!L901&lt;=L$1006)),FALSE),IF(ISNUMBER(Datos!L901),AND(Datos!L901=INT(Datos!L901),AND(OR(L$1005="",Datos!L901&gt;=L$1005),OR(L$1006="",Datos!L901&lt;=L$1006))),FALSE),OR(ISNUMBER(FIND(";"&amp;UPPER(TRIM(Datos!L901&amp;""))&amp;"=",L$1007)),ISNUMBER(FIND(";"&amp;UPPER(TRIM(Datos!L901&amp;""))&amp;";",L$1007))),OR(UPPER(TRIM(Datos!L901&amp;""))="SÍ",UPPER(TRIM(Datos!L901&amp;""))="SI",UPPER(TRIM(Datos!L901&amp;""))="NO"),IF(ISNUMBER(Datos!L901),AND(OR(L$1005="",Datos!L901&gt;=L$1005),OR(L$1006="",Datos!L901&lt;=L$1006)),FALSE),TRUE))))</f>
        <v>0.0</v>
      </c>
      <c r="M901">
        <f>IF(Datos!M901="",0,IF(AND(M$1008&lt;&gt;"",Datos!M901=M$1008),0,IF(M$1004=0,0,1-CHOOSE(M$1004,IF(ISNUMBER(Datos!M901),AND(OR(M$1005="",Datos!M901&gt;=M$1005),OR(M$1006="",Datos!M901&lt;=M$1006)),FALSE),IF(ISNUMBER(Datos!M901),AND(Datos!M901=INT(Datos!M901),AND(OR(M$1005="",Datos!M901&gt;=M$1005),OR(M$1006="",Datos!M901&lt;=M$1006))),FALSE),OR(ISNUMBER(FIND(";"&amp;UPPER(TRIM(Datos!M901&amp;""))&amp;"=",M$1007)),ISNUMBER(FIND(";"&amp;UPPER(TRIM(Datos!M901&amp;""))&amp;";",M$1007))),OR(UPPER(TRIM(Datos!M901&amp;""))="SÍ",UPPER(TRIM(Datos!M901&amp;""))="SI",UPPER(TRIM(Datos!M901&amp;""))="NO"),IF(ISNUMBER(Datos!M901),AND(OR(M$1005="",Datos!M901&gt;=M$1005),OR(M$1006="",Datos!M901&lt;=M$1006)),FALSE),TRUE))))</f>
        <v>0.0</v>
      </c>
      <c r="N901">
        <f>IF(Datos!N901="",0,IF(AND(N$1008&lt;&gt;"",Datos!N901=N$1008),0,IF(N$1004=0,0,1-CHOOSE(N$1004,IF(ISNUMBER(Datos!N901),AND(OR(N$1005="",Datos!N901&gt;=N$1005),OR(N$1006="",Datos!N901&lt;=N$1006)),FALSE),IF(ISNUMBER(Datos!N901),AND(Datos!N901=INT(Datos!N901),AND(OR(N$1005="",Datos!N901&gt;=N$1005),OR(N$1006="",Datos!N901&lt;=N$1006))),FALSE),OR(ISNUMBER(FIND(";"&amp;UPPER(TRIM(Datos!N901&amp;""))&amp;"=",N$1007)),ISNUMBER(FIND(";"&amp;UPPER(TRIM(Datos!N901&amp;""))&amp;";",N$1007))),OR(UPPER(TRIM(Datos!N901&amp;""))="SÍ",UPPER(TRIM(Datos!N901&amp;""))="SI",UPPER(TRIM(Datos!N901&amp;""))="NO"),IF(ISNUMBER(Datos!N901),AND(OR(N$1005="",Datos!N901&gt;=N$1005),OR(N$1006="",Datos!N901&lt;=N$1006)),FALSE),TRUE))))</f>
        <v>0.0</v>
      </c>
      <c r="O901">
        <f>IF(Datos!O901="",0,IF(AND(O$1008&lt;&gt;"",Datos!O901=O$1008),0,IF(O$1004=0,0,1-CHOOSE(O$1004,IF(ISNUMBER(Datos!O901),AND(OR(O$1005="",Datos!O901&gt;=O$1005),OR(O$1006="",Datos!O901&lt;=O$1006)),FALSE),IF(ISNUMBER(Datos!O901),AND(Datos!O901=INT(Datos!O901),AND(OR(O$1005="",Datos!O901&gt;=O$1005),OR(O$1006="",Datos!O901&lt;=O$1006))),FALSE),OR(ISNUMBER(FIND(";"&amp;UPPER(TRIM(Datos!O901&amp;""))&amp;"=",O$1007)),ISNUMBER(FIND(";"&amp;UPPER(TRIM(Datos!O901&amp;""))&amp;";",O$1007))),OR(UPPER(TRIM(Datos!O901&amp;""))="SÍ",UPPER(TRIM(Datos!O901&amp;""))="SI",UPPER(TRIM(Datos!O901&amp;""))="NO"),IF(ISNUMBER(Datos!O901),AND(OR(O$1005="",Datos!O901&gt;=O$1005),OR(O$1006="",Datos!O901&lt;=O$1006)),FALSE),TRUE))))</f>
        <v>0.0</v>
      </c>
      <c r="P901">
        <f>IF(Datos!P901="",0,IF(AND(P$1008&lt;&gt;"",Datos!P901=P$1008),0,IF(P$1004=0,0,1-CHOOSE(P$1004,IF(ISNUMBER(Datos!P901),AND(OR(P$1005="",Datos!P901&gt;=P$1005),OR(P$1006="",Datos!P901&lt;=P$1006)),FALSE),IF(ISNUMBER(Datos!P901),AND(Datos!P901=INT(Datos!P901),AND(OR(P$1005="",Datos!P901&gt;=P$1005),OR(P$1006="",Datos!P901&lt;=P$1006))),FALSE),OR(ISNUMBER(FIND(";"&amp;UPPER(TRIM(Datos!P901&amp;""))&amp;"=",P$1007)),ISNUMBER(FIND(";"&amp;UPPER(TRIM(Datos!P901&amp;""))&amp;";",P$1007))),OR(UPPER(TRIM(Datos!P901&amp;""))="SÍ",UPPER(TRIM(Datos!P901&amp;""))="SI",UPPER(TRIM(Datos!P901&amp;""))="NO"),IF(ISNUMBER(Datos!P901),AND(OR(P$1005="",Datos!P901&gt;=P$1005),OR(P$1006="",Datos!P901&lt;=P$1006)),FALSE),TRUE))))</f>
        <v>0.0</v>
      </c>
      <c r="Q901">
        <f>IF(Datos!Q901="",0,IF(AND(Q$1008&lt;&gt;"",Datos!Q901=Q$1008),0,IF(Q$1004=0,0,1-CHOOSE(Q$1004,IF(ISNUMBER(Datos!Q901),AND(OR(Q$1005="",Datos!Q901&gt;=Q$1005),OR(Q$1006="",Datos!Q901&lt;=Q$1006)),FALSE),IF(ISNUMBER(Datos!Q901),AND(Datos!Q901=INT(Datos!Q901),AND(OR(Q$1005="",Datos!Q901&gt;=Q$1005),OR(Q$1006="",Datos!Q901&lt;=Q$1006))),FALSE),OR(ISNUMBER(FIND(";"&amp;UPPER(TRIM(Datos!Q901&amp;""))&amp;"=",Q$1007)),ISNUMBER(FIND(";"&amp;UPPER(TRIM(Datos!Q901&amp;""))&amp;";",Q$1007))),OR(UPPER(TRIM(Datos!Q901&amp;""))="SÍ",UPPER(TRIM(Datos!Q901&amp;""))="SI",UPPER(TRIM(Datos!Q901&amp;""))="NO"),IF(ISNUMBER(Datos!Q901),AND(OR(Q$1005="",Datos!Q901&gt;=Q$1005),OR(Q$1006="",Datos!Q901&lt;=Q$1006)),FALSE),TRUE))))</f>
        <v>0.0</v>
      </c>
      <c r="R901">
        <f>IF(Datos!R901="",0,IF(AND(R$1008&lt;&gt;"",Datos!R901=R$1008),0,IF(R$1004=0,0,1-CHOOSE(R$1004,IF(ISNUMBER(Datos!R901),AND(OR(R$1005="",Datos!R901&gt;=R$1005),OR(R$1006="",Datos!R901&lt;=R$1006)),FALSE),IF(ISNUMBER(Datos!R901),AND(Datos!R901=INT(Datos!R901),AND(OR(R$1005="",Datos!R901&gt;=R$1005),OR(R$1006="",Datos!R901&lt;=R$1006))),FALSE),OR(ISNUMBER(FIND(";"&amp;UPPER(TRIM(Datos!R901&amp;""))&amp;"=",R$1007)),ISNUMBER(FIND(";"&amp;UPPER(TRIM(Datos!R901&amp;""))&amp;";",R$1007))),OR(UPPER(TRIM(Datos!R901&amp;""))="SÍ",UPPER(TRIM(Datos!R901&amp;""))="SI",UPPER(TRIM(Datos!R901&amp;""))="NO"),IF(ISNUMBER(Datos!R901),AND(OR(R$1005="",Datos!R901&gt;=R$1005),OR(R$1006="",Datos!R901&lt;=R$1006)),FALSE),TRUE))))</f>
        <v>0.0</v>
      </c>
      <c r="S901">
        <f>IF(Datos!S901="",0,IF(AND(S$1008&lt;&gt;"",Datos!S901=S$1008),0,IF(S$1004=0,0,1-CHOOSE(S$1004,IF(ISNUMBER(Datos!S901),AND(OR(S$1005="",Datos!S901&gt;=S$1005),OR(S$1006="",Datos!S901&lt;=S$1006)),FALSE),IF(ISNUMBER(Datos!S901),AND(Datos!S901=INT(Datos!S901),AND(OR(S$1005="",Datos!S901&gt;=S$1005),OR(S$1006="",Datos!S901&lt;=S$1006))),FALSE),OR(ISNUMBER(FIND(";"&amp;UPPER(TRIM(Datos!S901&amp;""))&amp;"=",S$1007)),ISNUMBER(FIND(";"&amp;UPPER(TRIM(Datos!S901&amp;""))&amp;";",S$1007))),OR(UPPER(TRIM(Datos!S901&amp;""))="SÍ",UPPER(TRIM(Datos!S901&amp;""))="SI",UPPER(TRIM(Datos!S901&amp;""))="NO"),IF(ISNUMBER(Datos!S901),AND(OR(S$1005="",Datos!S901&gt;=S$1005),OR(S$1006="",Datos!S901&lt;=S$1006)),FALSE),TRUE))))</f>
        <v>0.0</v>
      </c>
      <c r="T901">
        <f>IF(Datos!T901="",0,IF(AND(T$1008&lt;&gt;"",Datos!T901=T$1008),0,IF(T$1004=0,0,1-CHOOSE(T$1004,IF(ISNUMBER(Datos!T901),AND(OR(T$1005="",Datos!T901&gt;=T$1005),OR(T$1006="",Datos!T901&lt;=T$1006)),FALSE),IF(ISNUMBER(Datos!T901),AND(Datos!T901=INT(Datos!T901),AND(OR(T$1005="",Datos!T901&gt;=T$1005),OR(T$1006="",Datos!T901&lt;=T$1006))),FALSE),OR(ISNUMBER(FIND(";"&amp;UPPER(TRIM(Datos!T901&amp;""))&amp;"=",T$1007)),ISNUMBER(FIND(";"&amp;UPPER(TRIM(Datos!T901&amp;""))&amp;";",T$1007))),OR(UPPER(TRIM(Datos!T901&amp;""))="SÍ",UPPER(TRIM(Datos!T901&amp;""))="SI",UPPER(TRIM(Datos!T901&amp;""))="NO"),IF(ISNUMBER(Datos!T901),AND(OR(T$1005="",Datos!T901&gt;=T$1005),OR(T$1006="",Datos!T901&lt;=T$1006)),FALSE),TRUE))))</f>
        <v>0.0</v>
      </c>
      <c r="U901">
        <f>IF(Datos!U901="",0,IF(AND(U$1008&lt;&gt;"",Datos!U901=U$1008),0,IF(U$1004=0,0,1-CHOOSE(U$1004,IF(ISNUMBER(Datos!U901),AND(OR(U$1005="",Datos!U901&gt;=U$1005),OR(U$1006="",Datos!U901&lt;=U$1006)),FALSE),IF(ISNUMBER(Datos!U901),AND(Datos!U901=INT(Datos!U901),AND(OR(U$1005="",Datos!U901&gt;=U$1005),OR(U$1006="",Datos!U901&lt;=U$1006))),FALSE),OR(ISNUMBER(FIND(";"&amp;UPPER(TRIM(Datos!U901&amp;""))&amp;"=",U$1007)),ISNUMBER(FIND(";"&amp;UPPER(TRIM(Datos!U901&amp;""))&amp;";",U$1007))),OR(UPPER(TRIM(Datos!U901&amp;""))="SÍ",UPPER(TRIM(Datos!U901&amp;""))="SI",UPPER(TRIM(Datos!U901&amp;""))="NO"),IF(ISNUMBER(Datos!U901),AND(OR(U$1005="",Datos!U901&gt;=U$1005),OR(U$1006="",Datos!U901&lt;=U$1006)),FALSE),TRUE))))</f>
        <v>0.0</v>
      </c>
      <c r="V901">
        <f>IF(Datos!V901="",0,IF(AND(V$1008&lt;&gt;"",Datos!V901=V$1008),0,IF(V$1004=0,0,1-CHOOSE(V$1004,IF(ISNUMBER(Datos!V901),AND(OR(V$1005="",Datos!V901&gt;=V$1005),OR(V$1006="",Datos!V901&lt;=V$1006)),FALSE),IF(ISNUMBER(Datos!V901),AND(Datos!V901=INT(Datos!V901),AND(OR(V$1005="",Datos!V901&gt;=V$1005),OR(V$1006="",Datos!V901&lt;=V$1006))),FALSE),OR(ISNUMBER(FIND(";"&amp;UPPER(TRIM(Datos!V901&amp;""))&amp;"=",V$1007)),ISNUMBER(FIND(";"&amp;UPPER(TRIM(Datos!V901&amp;""))&amp;";",V$1007))),OR(UPPER(TRIM(Datos!V901&amp;""))="SÍ",UPPER(TRIM(Datos!V901&amp;""))="SI",UPPER(TRIM(Datos!V901&amp;""))="NO"),IF(ISNUMBER(Datos!V901),AND(OR(V$1005="",Datos!V901&gt;=V$1005),OR(V$1006="",Datos!V901&lt;=V$1006)),FALSE),TRUE))))</f>
        <v>0.0</v>
      </c>
      <c r="W901">
        <f>IF(Datos!W901="",0,IF(AND(W$1008&lt;&gt;"",Datos!W901=W$1008),0,IF(W$1004=0,0,1-CHOOSE(W$1004,IF(ISNUMBER(Datos!W901),AND(OR(W$1005="",Datos!W901&gt;=W$1005),OR(W$1006="",Datos!W901&lt;=W$1006)),FALSE),IF(ISNUMBER(Datos!W901),AND(Datos!W901=INT(Datos!W901),AND(OR(W$1005="",Datos!W901&gt;=W$1005),OR(W$1006="",Datos!W901&lt;=W$1006))),FALSE),OR(ISNUMBER(FIND(";"&amp;UPPER(TRIM(Datos!W901&amp;""))&amp;"=",W$1007)),ISNUMBER(FIND(";"&amp;UPPER(TRIM(Datos!W901&amp;""))&amp;";",W$1007))),OR(UPPER(TRIM(Datos!W901&amp;""))="SÍ",UPPER(TRIM(Datos!W901&amp;""))="SI",UPPER(TRIM(Datos!W901&amp;""))="NO"),IF(ISNUMBER(Datos!W901),AND(OR(W$1005="",Datos!W901&gt;=W$1005),OR(W$1006="",Datos!W901&lt;=W$1006)),FALSE),TRUE))))</f>
        <v>0.0</v>
      </c>
      <c r="X901">
        <f>IF(Datos!X901="",0,IF(AND(X$1008&lt;&gt;"",Datos!X901=X$1008),0,IF(X$1004=0,0,1-CHOOSE(X$1004,IF(ISNUMBER(Datos!X901),AND(OR(X$1005="",Datos!X901&gt;=X$1005),OR(X$1006="",Datos!X901&lt;=X$1006)),FALSE),IF(ISNUMBER(Datos!X901),AND(Datos!X901=INT(Datos!X901),AND(OR(X$1005="",Datos!X901&gt;=X$1005),OR(X$1006="",Datos!X901&lt;=X$1006))),FALSE),OR(ISNUMBER(FIND(";"&amp;UPPER(TRIM(Datos!X901&amp;""))&amp;"=",X$1007)),ISNUMBER(FIND(";"&amp;UPPER(TRIM(Datos!X901&amp;""))&amp;";",X$1007))),OR(UPPER(TRIM(Datos!X901&amp;""))="SÍ",UPPER(TRIM(Datos!X901&amp;""))="SI",UPPER(TRIM(Datos!X901&amp;""))="NO"),IF(ISNUMBER(Datos!X901),AND(OR(X$1005="",Datos!X901&gt;=X$1005),OR(X$1006="",Datos!X901&lt;=X$1006)),FALSE),TRUE))))</f>
        <v>0.0</v>
      </c>
      <c r="Y901">
        <f>IF(Datos!Y901="",0,IF(AND(Y$1008&lt;&gt;"",Datos!Y901=Y$1008),0,IF(Y$1004=0,0,1-CHOOSE(Y$1004,IF(ISNUMBER(Datos!Y901),AND(OR(Y$1005="",Datos!Y901&gt;=Y$1005),OR(Y$1006="",Datos!Y901&lt;=Y$1006)),FALSE),IF(ISNUMBER(Datos!Y901),AND(Datos!Y901=INT(Datos!Y901),AND(OR(Y$1005="",Datos!Y901&gt;=Y$1005),OR(Y$1006="",Datos!Y901&lt;=Y$1006))),FALSE),OR(ISNUMBER(FIND(";"&amp;UPPER(TRIM(Datos!Y901&amp;""))&amp;"=",Y$1007)),ISNUMBER(FIND(";"&amp;UPPER(TRIM(Datos!Y901&amp;""))&amp;";",Y$1007))),OR(UPPER(TRIM(Datos!Y901&amp;""))="SÍ",UPPER(TRIM(Datos!Y901&amp;""))="SI",UPPER(TRIM(Datos!Y901&amp;""))="NO"),IF(ISNUMBER(Datos!Y901),AND(OR(Y$1005="",Datos!Y901&gt;=Y$1005),OR(Y$1006="",Datos!Y901&lt;=Y$1006)),FALSE),TRUE))))</f>
        <v>0.0</v>
      </c>
      <c r="Z901">
        <f>IF(Datos!Z901="",0,IF(AND(Z$1008&lt;&gt;"",Datos!Z901=Z$1008),0,IF(Z$1004=0,0,1-CHOOSE(Z$1004,IF(ISNUMBER(Datos!Z901),AND(OR(Z$1005="",Datos!Z901&gt;=Z$1005),OR(Z$1006="",Datos!Z901&lt;=Z$1006)),FALSE),IF(ISNUMBER(Datos!Z901),AND(Datos!Z901=INT(Datos!Z901),AND(OR(Z$1005="",Datos!Z901&gt;=Z$1005),OR(Z$1006="",Datos!Z901&lt;=Z$1006))),FALSE),OR(ISNUMBER(FIND(";"&amp;UPPER(TRIM(Datos!Z901&amp;""))&amp;"=",Z$1007)),ISNUMBER(FIND(";"&amp;UPPER(TRIM(Datos!Z901&amp;""))&amp;";",Z$1007))),OR(UPPER(TRIM(Datos!Z901&amp;""))="SÍ",UPPER(TRIM(Datos!Z901&amp;""))="SI",UPPER(TRIM(Datos!Z901&amp;""))="NO"),IF(ISNUMBER(Datos!Z901),AND(OR(Z$1005="",Datos!Z901&gt;=Z$1005),OR(Z$1006="",Datos!Z901&lt;=Z$1006)),FALSE),TRUE))))</f>
        <v>0.0</v>
      </c>
      <c r="AA901">
        <f>IF(Datos!AA901="",0,IF(AND(AA$1008&lt;&gt;"",Datos!AA901=AA$1008),0,IF(AA$1004=0,0,1-CHOOSE(AA$1004,IF(ISNUMBER(Datos!AA901),AND(OR(AA$1005="",Datos!AA901&gt;=AA$1005),OR(AA$1006="",Datos!AA901&lt;=AA$1006)),FALSE),IF(ISNUMBER(Datos!AA901),AND(Datos!AA901=INT(Datos!AA901),AND(OR(AA$1005="",Datos!AA901&gt;=AA$1005),OR(AA$1006="",Datos!AA901&lt;=AA$1006))),FALSE),OR(ISNUMBER(FIND(";"&amp;UPPER(TRIM(Datos!AA901&amp;""))&amp;"=",AA$1007)),ISNUMBER(FIND(";"&amp;UPPER(TRIM(Datos!AA901&amp;""))&amp;";",AA$1007))),OR(UPPER(TRIM(Datos!AA901&amp;""))="SÍ",UPPER(TRIM(Datos!AA901&amp;""))="SI",UPPER(TRIM(Datos!AA901&amp;""))="NO"),IF(ISNUMBER(Datos!AA901),AND(OR(AA$1005="",Datos!AA901&gt;=AA$1005),OR(AA$1006="",Datos!AA901&lt;=AA$1006)),FALSE),TRUE))))</f>
        <v>0.0</v>
      </c>
      <c r="AB901">
        <f>IF(Datos!AB901="",0,IF(AND(AB$1008&lt;&gt;"",Datos!AB901=AB$1008),0,IF(AB$1004=0,0,1-CHOOSE(AB$1004,IF(ISNUMBER(Datos!AB901),AND(OR(AB$1005="",Datos!AB901&gt;=AB$1005),OR(AB$1006="",Datos!AB901&lt;=AB$1006)),FALSE),IF(ISNUMBER(Datos!AB901),AND(Datos!AB901=INT(Datos!AB901),AND(OR(AB$1005="",Datos!AB901&gt;=AB$1005),OR(AB$1006="",Datos!AB901&lt;=AB$1006))),FALSE),OR(ISNUMBER(FIND(";"&amp;UPPER(TRIM(Datos!AB901&amp;""))&amp;"=",AB$1007)),ISNUMBER(FIND(";"&amp;UPPER(TRIM(Datos!AB901&amp;""))&amp;";",AB$1007))),OR(UPPER(TRIM(Datos!AB901&amp;""))="SÍ",UPPER(TRIM(Datos!AB901&amp;""))="SI",UPPER(TRIM(Datos!AB901&amp;""))="NO"),IF(ISNUMBER(Datos!AB901),AND(OR(AB$1005="",Datos!AB901&gt;=AB$1005),OR(AB$1006="",Datos!AB901&lt;=AB$1006)),FALSE),TRUE))))</f>
        <v>0.0</v>
      </c>
      <c r="AC901">
        <f>IF(Datos!AC901="",0,IF(AND(AC$1008&lt;&gt;"",Datos!AC901=AC$1008),0,IF(AC$1004=0,0,1-CHOOSE(AC$1004,IF(ISNUMBER(Datos!AC901),AND(OR(AC$1005="",Datos!AC901&gt;=AC$1005),OR(AC$1006="",Datos!AC901&lt;=AC$1006)),FALSE),IF(ISNUMBER(Datos!AC901),AND(Datos!AC901=INT(Datos!AC901),AND(OR(AC$1005="",Datos!AC901&gt;=AC$1005),OR(AC$1006="",Datos!AC901&lt;=AC$1006))),FALSE),OR(ISNUMBER(FIND(";"&amp;UPPER(TRIM(Datos!AC901&amp;""))&amp;"=",AC$1007)),ISNUMBER(FIND(";"&amp;UPPER(TRIM(Datos!AC901&amp;""))&amp;";",AC$1007))),OR(UPPER(TRIM(Datos!AC901&amp;""))="SÍ",UPPER(TRIM(Datos!AC901&amp;""))="SI",UPPER(TRIM(Datos!AC901&amp;""))="NO"),IF(ISNUMBER(Datos!AC901),AND(OR(AC$1005="",Datos!AC901&gt;=AC$1005),OR(AC$1006="",Datos!AC901&lt;=AC$1006)),FALSE),TRUE))))</f>
        <v>0.0</v>
      </c>
      <c r="AD901">
        <f>IF(Datos!AD901="",0,IF(AND(AD$1008&lt;&gt;"",Datos!AD901=AD$1008),0,IF(AD$1004=0,0,1-CHOOSE(AD$1004,IF(ISNUMBER(Datos!AD901),AND(OR(AD$1005="",Datos!AD901&gt;=AD$1005),OR(AD$1006="",Datos!AD901&lt;=AD$1006)),FALSE),IF(ISNUMBER(Datos!AD901),AND(Datos!AD901=INT(Datos!AD901),AND(OR(AD$1005="",Datos!AD901&gt;=AD$1005),OR(AD$1006="",Datos!AD901&lt;=AD$1006))),FALSE),OR(ISNUMBER(FIND(";"&amp;UPPER(TRIM(Datos!AD901&amp;""))&amp;"=",AD$1007)),ISNUMBER(FIND(";"&amp;UPPER(TRIM(Datos!AD901&amp;""))&amp;";",AD$1007))),OR(UPPER(TRIM(Datos!AD901&amp;""))="SÍ",UPPER(TRIM(Datos!AD901&amp;""))="SI",UPPER(TRIM(Datos!AD901&amp;""))="NO"),IF(ISNUMBER(Datos!AD901),AND(OR(AD$1005="",Datos!AD901&gt;=AD$1005),OR(AD$1006="",Datos!AD901&lt;=AD$1006)),FALSE),TRUE))))</f>
        <v>0.0</v>
      </c>
      <c r="AE901">
        <f>IF(Datos!AE901="",0,IF(AND(AE$1008&lt;&gt;"",Datos!AE901=AE$1008),0,IF(AE$1004=0,0,1-CHOOSE(AE$1004,IF(ISNUMBER(Datos!AE901),AND(OR(AE$1005="",Datos!AE901&gt;=AE$1005),OR(AE$1006="",Datos!AE901&lt;=AE$1006)),FALSE),IF(ISNUMBER(Datos!AE901),AND(Datos!AE901=INT(Datos!AE901),AND(OR(AE$1005="",Datos!AE901&gt;=AE$1005),OR(AE$1006="",Datos!AE901&lt;=AE$1006))),FALSE),OR(ISNUMBER(FIND(";"&amp;UPPER(TRIM(Datos!AE901&amp;""))&amp;"=",AE$1007)),ISNUMBER(FIND(";"&amp;UPPER(TRIM(Datos!AE901&amp;""))&amp;";",AE$1007))),OR(UPPER(TRIM(Datos!AE901&amp;""))="SÍ",UPPER(TRIM(Datos!AE901&amp;""))="SI",UPPER(TRIM(Datos!AE901&amp;""))="NO"),IF(ISNUMBER(Datos!AE901),AND(OR(AE$1005="",Datos!AE901&gt;=AE$1005),OR(AE$1006="",Datos!AE901&lt;=AE$1006)),FALSE),TRUE))))</f>
        <v>0.0</v>
      </c>
    </row>
    <row r="902" spans="2:31">
      <c r="B902">
        <f>IF(Datos!B902="",0,IF(AND(B$1008&lt;&gt;"",Datos!B902=B$1008),0,IF(B$1004=0,0,1-CHOOSE(B$1004,IF(ISNUMBER(Datos!B902),AND(OR(B$1005="",Datos!B902&gt;=B$1005),OR(B$1006="",Datos!B902&lt;=B$1006)),FALSE),IF(ISNUMBER(Datos!B902),AND(Datos!B902=INT(Datos!B902),AND(OR(B$1005="",Datos!B902&gt;=B$1005),OR(B$1006="",Datos!B902&lt;=B$1006))),FALSE),OR(ISNUMBER(FIND(";"&amp;UPPER(TRIM(Datos!B902&amp;""))&amp;"=",B$1007)),ISNUMBER(FIND(";"&amp;UPPER(TRIM(Datos!B902&amp;""))&amp;";",B$1007))),OR(UPPER(TRIM(Datos!B902&amp;""))="SÍ",UPPER(TRIM(Datos!B902&amp;""))="SI",UPPER(TRIM(Datos!B902&amp;""))="NO"),IF(ISNUMBER(Datos!B902),AND(OR(B$1005="",Datos!B902&gt;=B$1005),OR(B$1006="",Datos!B902&lt;=B$1006)),FALSE),TRUE))))</f>
        <v>0.0</v>
      </c>
      <c r="C902">
        <f>IF(Datos!C902="",0,IF(AND(C$1008&lt;&gt;"",Datos!C902=C$1008),0,IF(C$1004=0,0,1-CHOOSE(C$1004,IF(ISNUMBER(Datos!C902),AND(OR(C$1005="",Datos!C902&gt;=C$1005),OR(C$1006="",Datos!C902&lt;=C$1006)),FALSE),IF(ISNUMBER(Datos!C902),AND(Datos!C902=INT(Datos!C902),AND(OR(C$1005="",Datos!C902&gt;=C$1005),OR(C$1006="",Datos!C902&lt;=C$1006))),FALSE),OR(ISNUMBER(FIND(";"&amp;UPPER(TRIM(Datos!C902&amp;""))&amp;"=",C$1007)),ISNUMBER(FIND(";"&amp;UPPER(TRIM(Datos!C902&amp;""))&amp;";",C$1007))),OR(UPPER(TRIM(Datos!C902&amp;""))="SÍ",UPPER(TRIM(Datos!C902&amp;""))="SI",UPPER(TRIM(Datos!C902&amp;""))="NO"),IF(ISNUMBER(Datos!C902),AND(OR(C$1005="",Datos!C902&gt;=C$1005),OR(C$1006="",Datos!C902&lt;=C$1006)),FALSE),TRUE))))</f>
        <v>0.0</v>
      </c>
      <c r="D902">
        <f>IF(Datos!D902="",0,IF(AND(D$1008&lt;&gt;"",Datos!D902=D$1008),0,IF(D$1004=0,0,1-CHOOSE(D$1004,IF(ISNUMBER(Datos!D902),AND(OR(D$1005="",Datos!D902&gt;=D$1005),OR(D$1006="",Datos!D902&lt;=D$1006)),FALSE),IF(ISNUMBER(Datos!D902),AND(Datos!D902=INT(Datos!D902),AND(OR(D$1005="",Datos!D902&gt;=D$1005),OR(D$1006="",Datos!D902&lt;=D$1006))),FALSE),OR(ISNUMBER(FIND(";"&amp;UPPER(TRIM(Datos!D902&amp;""))&amp;"=",D$1007)),ISNUMBER(FIND(";"&amp;UPPER(TRIM(Datos!D902&amp;""))&amp;";",D$1007))),OR(UPPER(TRIM(Datos!D902&amp;""))="SÍ",UPPER(TRIM(Datos!D902&amp;""))="SI",UPPER(TRIM(Datos!D902&amp;""))="NO"),IF(ISNUMBER(Datos!D902),AND(OR(D$1005="",Datos!D902&gt;=D$1005),OR(D$1006="",Datos!D902&lt;=D$1006)),FALSE),TRUE))))</f>
        <v>0.0</v>
      </c>
      <c r="E902">
        <f>IF(Datos!E902="",0,IF(AND(E$1008&lt;&gt;"",Datos!E902=E$1008),0,IF(E$1004=0,0,1-CHOOSE(E$1004,IF(ISNUMBER(Datos!E902),AND(OR(E$1005="",Datos!E902&gt;=E$1005),OR(E$1006="",Datos!E902&lt;=E$1006)),FALSE),IF(ISNUMBER(Datos!E902),AND(Datos!E902=INT(Datos!E902),AND(OR(E$1005="",Datos!E902&gt;=E$1005),OR(E$1006="",Datos!E902&lt;=E$1006))),FALSE),OR(ISNUMBER(FIND(";"&amp;UPPER(TRIM(Datos!E902&amp;""))&amp;"=",E$1007)),ISNUMBER(FIND(";"&amp;UPPER(TRIM(Datos!E902&amp;""))&amp;";",E$1007))),OR(UPPER(TRIM(Datos!E902&amp;""))="SÍ",UPPER(TRIM(Datos!E902&amp;""))="SI",UPPER(TRIM(Datos!E902&amp;""))="NO"),IF(ISNUMBER(Datos!E902),AND(OR(E$1005="",Datos!E902&gt;=E$1005),OR(E$1006="",Datos!E902&lt;=E$1006)),FALSE),TRUE))))</f>
        <v>0.0</v>
      </c>
      <c r="F902">
        <f>IF(Datos!F902="",0,IF(AND(F$1008&lt;&gt;"",Datos!F902=F$1008),0,IF(F$1004=0,0,1-CHOOSE(F$1004,IF(ISNUMBER(Datos!F902),AND(OR(F$1005="",Datos!F902&gt;=F$1005),OR(F$1006="",Datos!F902&lt;=F$1006)),FALSE),IF(ISNUMBER(Datos!F902),AND(Datos!F902=INT(Datos!F902),AND(OR(F$1005="",Datos!F902&gt;=F$1005),OR(F$1006="",Datos!F902&lt;=F$1006))),FALSE),OR(ISNUMBER(FIND(";"&amp;UPPER(TRIM(Datos!F902&amp;""))&amp;"=",F$1007)),ISNUMBER(FIND(";"&amp;UPPER(TRIM(Datos!F902&amp;""))&amp;";",F$1007))),OR(UPPER(TRIM(Datos!F902&amp;""))="SÍ",UPPER(TRIM(Datos!F902&amp;""))="SI",UPPER(TRIM(Datos!F902&amp;""))="NO"),IF(ISNUMBER(Datos!F902),AND(OR(F$1005="",Datos!F902&gt;=F$1005),OR(F$1006="",Datos!F902&lt;=F$1006)),FALSE),TRUE))))</f>
        <v>0.0</v>
      </c>
      <c r="G902">
        <f>IF(Datos!G902="",0,IF(AND(G$1008&lt;&gt;"",Datos!G902=G$1008),0,IF(G$1004=0,0,1-CHOOSE(G$1004,IF(ISNUMBER(Datos!G902),AND(OR(G$1005="",Datos!G902&gt;=G$1005),OR(G$1006="",Datos!G902&lt;=G$1006)),FALSE),IF(ISNUMBER(Datos!G902),AND(Datos!G902=INT(Datos!G902),AND(OR(G$1005="",Datos!G902&gt;=G$1005),OR(G$1006="",Datos!G902&lt;=G$1006))),FALSE),OR(ISNUMBER(FIND(";"&amp;UPPER(TRIM(Datos!G902&amp;""))&amp;"=",G$1007)),ISNUMBER(FIND(";"&amp;UPPER(TRIM(Datos!G902&amp;""))&amp;";",G$1007))),OR(UPPER(TRIM(Datos!G902&amp;""))="SÍ",UPPER(TRIM(Datos!G902&amp;""))="SI",UPPER(TRIM(Datos!G902&amp;""))="NO"),IF(ISNUMBER(Datos!G902),AND(OR(G$1005="",Datos!G902&gt;=G$1005),OR(G$1006="",Datos!G902&lt;=G$1006)),FALSE),TRUE))))</f>
        <v>0.0</v>
      </c>
      <c r="H902">
        <f>IF(Datos!H902="",0,IF(AND(H$1008&lt;&gt;"",Datos!H902=H$1008),0,IF(H$1004=0,0,1-CHOOSE(H$1004,IF(ISNUMBER(Datos!H902),AND(OR(H$1005="",Datos!H902&gt;=H$1005),OR(H$1006="",Datos!H902&lt;=H$1006)),FALSE),IF(ISNUMBER(Datos!H902),AND(Datos!H902=INT(Datos!H902),AND(OR(H$1005="",Datos!H902&gt;=H$1005),OR(H$1006="",Datos!H902&lt;=H$1006))),FALSE),OR(ISNUMBER(FIND(";"&amp;UPPER(TRIM(Datos!H902&amp;""))&amp;"=",H$1007)),ISNUMBER(FIND(";"&amp;UPPER(TRIM(Datos!H902&amp;""))&amp;";",H$1007))),OR(UPPER(TRIM(Datos!H902&amp;""))="SÍ",UPPER(TRIM(Datos!H902&amp;""))="SI",UPPER(TRIM(Datos!H902&amp;""))="NO"),IF(ISNUMBER(Datos!H902),AND(OR(H$1005="",Datos!H902&gt;=H$1005),OR(H$1006="",Datos!H902&lt;=H$1006)),FALSE),TRUE))))</f>
        <v>0.0</v>
      </c>
      <c r="I902">
        <f>IF(Datos!I902="",0,IF(AND(I$1008&lt;&gt;"",Datos!I902=I$1008),0,IF(I$1004=0,0,1-CHOOSE(I$1004,IF(ISNUMBER(Datos!I902),AND(OR(I$1005="",Datos!I902&gt;=I$1005),OR(I$1006="",Datos!I902&lt;=I$1006)),FALSE),IF(ISNUMBER(Datos!I902),AND(Datos!I902=INT(Datos!I902),AND(OR(I$1005="",Datos!I902&gt;=I$1005),OR(I$1006="",Datos!I902&lt;=I$1006))),FALSE),OR(ISNUMBER(FIND(";"&amp;UPPER(TRIM(Datos!I902&amp;""))&amp;"=",I$1007)),ISNUMBER(FIND(";"&amp;UPPER(TRIM(Datos!I902&amp;""))&amp;";",I$1007))),OR(UPPER(TRIM(Datos!I902&amp;""))="SÍ",UPPER(TRIM(Datos!I902&amp;""))="SI",UPPER(TRIM(Datos!I902&amp;""))="NO"),IF(ISNUMBER(Datos!I902),AND(OR(I$1005="",Datos!I902&gt;=I$1005),OR(I$1006="",Datos!I902&lt;=I$1006)),FALSE),TRUE))))</f>
        <v>0.0</v>
      </c>
      <c r="J902">
        <f>IF(Datos!J902="",0,IF(AND(J$1008&lt;&gt;"",Datos!J902=J$1008),0,IF(J$1004=0,0,1-CHOOSE(J$1004,IF(ISNUMBER(Datos!J902),AND(OR(J$1005="",Datos!J902&gt;=J$1005),OR(J$1006="",Datos!J902&lt;=J$1006)),FALSE),IF(ISNUMBER(Datos!J902),AND(Datos!J902=INT(Datos!J902),AND(OR(J$1005="",Datos!J902&gt;=J$1005),OR(J$1006="",Datos!J902&lt;=J$1006))),FALSE),OR(ISNUMBER(FIND(";"&amp;UPPER(TRIM(Datos!J902&amp;""))&amp;"=",J$1007)),ISNUMBER(FIND(";"&amp;UPPER(TRIM(Datos!J902&amp;""))&amp;";",J$1007))),OR(UPPER(TRIM(Datos!J902&amp;""))="SÍ",UPPER(TRIM(Datos!J902&amp;""))="SI",UPPER(TRIM(Datos!J902&amp;""))="NO"),IF(ISNUMBER(Datos!J902),AND(OR(J$1005="",Datos!J902&gt;=J$1005),OR(J$1006="",Datos!J902&lt;=J$1006)),FALSE),TRUE))))</f>
        <v>0.0</v>
      </c>
      <c r="K902">
        <f>IF(Datos!K902="",0,IF(AND(K$1008&lt;&gt;"",Datos!K902=K$1008),0,IF(K$1004=0,0,1-CHOOSE(K$1004,IF(ISNUMBER(Datos!K902),AND(OR(K$1005="",Datos!K902&gt;=K$1005),OR(K$1006="",Datos!K902&lt;=K$1006)),FALSE),IF(ISNUMBER(Datos!K902),AND(Datos!K902=INT(Datos!K902),AND(OR(K$1005="",Datos!K902&gt;=K$1005),OR(K$1006="",Datos!K902&lt;=K$1006))),FALSE),OR(ISNUMBER(FIND(";"&amp;UPPER(TRIM(Datos!K902&amp;""))&amp;"=",K$1007)),ISNUMBER(FIND(";"&amp;UPPER(TRIM(Datos!K902&amp;""))&amp;";",K$1007))),OR(UPPER(TRIM(Datos!K902&amp;""))="SÍ",UPPER(TRIM(Datos!K902&amp;""))="SI",UPPER(TRIM(Datos!K902&amp;""))="NO"),IF(ISNUMBER(Datos!K902),AND(OR(K$1005="",Datos!K902&gt;=K$1005),OR(K$1006="",Datos!K902&lt;=K$1006)),FALSE),TRUE))))</f>
        <v>0.0</v>
      </c>
      <c r="L902">
        <f>IF(Datos!L902="",0,IF(AND(L$1008&lt;&gt;"",Datos!L902=L$1008),0,IF(L$1004=0,0,1-CHOOSE(L$1004,IF(ISNUMBER(Datos!L902),AND(OR(L$1005="",Datos!L902&gt;=L$1005),OR(L$1006="",Datos!L902&lt;=L$1006)),FALSE),IF(ISNUMBER(Datos!L902),AND(Datos!L902=INT(Datos!L902),AND(OR(L$1005="",Datos!L902&gt;=L$1005),OR(L$1006="",Datos!L902&lt;=L$1006))),FALSE),OR(ISNUMBER(FIND(";"&amp;UPPER(TRIM(Datos!L902&amp;""))&amp;"=",L$1007)),ISNUMBER(FIND(";"&amp;UPPER(TRIM(Datos!L902&amp;""))&amp;";",L$1007))),OR(UPPER(TRIM(Datos!L902&amp;""))="SÍ",UPPER(TRIM(Datos!L902&amp;""))="SI",UPPER(TRIM(Datos!L902&amp;""))="NO"),IF(ISNUMBER(Datos!L902),AND(OR(L$1005="",Datos!L902&gt;=L$1005),OR(L$1006="",Datos!L902&lt;=L$1006)),FALSE),TRUE))))</f>
        <v>0.0</v>
      </c>
      <c r="M902">
        <f>IF(Datos!M902="",0,IF(AND(M$1008&lt;&gt;"",Datos!M902=M$1008),0,IF(M$1004=0,0,1-CHOOSE(M$1004,IF(ISNUMBER(Datos!M902),AND(OR(M$1005="",Datos!M902&gt;=M$1005),OR(M$1006="",Datos!M902&lt;=M$1006)),FALSE),IF(ISNUMBER(Datos!M902),AND(Datos!M902=INT(Datos!M902),AND(OR(M$1005="",Datos!M902&gt;=M$1005),OR(M$1006="",Datos!M902&lt;=M$1006))),FALSE),OR(ISNUMBER(FIND(";"&amp;UPPER(TRIM(Datos!M902&amp;""))&amp;"=",M$1007)),ISNUMBER(FIND(";"&amp;UPPER(TRIM(Datos!M902&amp;""))&amp;";",M$1007))),OR(UPPER(TRIM(Datos!M902&amp;""))="SÍ",UPPER(TRIM(Datos!M902&amp;""))="SI",UPPER(TRIM(Datos!M902&amp;""))="NO"),IF(ISNUMBER(Datos!M902),AND(OR(M$1005="",Datos!M902&gt;=M$1005),OR(M$1006="",Datos!M902&lt;=M$1006)),FALSE),TRUE))))</f>
        <v>0.0</v>
      </c>
      <c r="N902">
        <f>IF(Datos!N902="",0,IF(AND(N$1008&lt;&gt;"",Datos!N902=N$1008),0,IF(N$1004=0,0,1-CHOOSE(N$1004,IF(ISNUMBER(Datos!N902),AND(OR(N$1005="",Datos!N902&gt;=N$1005),OR(N$1006="",Datos!N902&lt;=N$1006)),FALSE),IF(ISNUMBER(Datos!N902),AND(Datos!N902=INT(Datos!N902),AND(OR(N$1005="",Datos!N902&gt;=N$1005),OR(N$1006="",Datos!N902&lt;=N$1006))),FALSE),OR(ISNUMBER(FIND(";"&amp;UPPER(TRIM(Datos!N902&amp;""))&amp;"=",N$1007)),ISNUMBER(FIND(";"&amp;UPPER(TRIM(Datos!N902&amp;""))&amp;";",N$1007))),OR(UPPER(TRIM(Datos!N902&amp;""))="SÍ",UPPER(TRIM(Datos!N902&amp;""))="SI",UPPER(TRIM(Datos!N902&amp;""))="NO"),IF(ISNUMBER(Datos!N902),AND(OR(N$1005="",Datos!N902&gt;=N$1005),OR(N$1006="",Datos!N902&lt;=N$1006)),FALSE),TRUE))))</f>
        <v>0.0</v>
      </c>
      <c r="O902">
        <f>IF(Datos!O902="",0,IF(AND(O$1008&lt;&gt;"",Datos!O902=O$1008),0,IF(O$1004=0,0,1-CHOOSE(O$1004,IF(ISNUMBER(Datos!O902),AND(OR(O$1005="",Datos!O902&gt;=O$1005),OR(O$1006="",Datos!O902&lt;=O$1006)),FALSE),IF(ISNUMBER(Datos!O902),AND(Datos!O902=INT(Datos!O902),AND(OR(O$1005="",Datos!O902&gt;=O$1005),OR(O$1006="",Datos!O902&lt;=O$1006))),FALSE),OR(ISNUMBER(FIND(";"&amp;UPPER(TRIM(Datos!O902&amp;""))&amp;"=",O$1007)),ISNUMBER(FIND(";"&amp;UPPER(TRIM(Datos!O902&amp;""))&amp;";",O$1007))),OR(UPPER(TRIM(Datos!O902&amp;""))="SÍ",UPPER(TRIM(Datos!O902&amp;""))="SI",UPPER(TRIM(Datos!O902&amp;""))="NO"),IF(ISNUMBER(Datos!O902),AND(OR(O$1005="",Datos!O902&gt;=O$1005),OR(O$1006="",Datos!O902&lt;=O$1006)),FALSE),TRUE))))</f>
        <v>0.0</v>
      </c>
      <c r="P902">
        <f>IF(Datos!P902="",0,IF(AND(P$1008&lt;&gt;"",Datos!P902=P$1008),0,IF(P$1004=0,0,1-CHOOSE(P$1004,IF(ISNUMBER(Datos!P902),AND(OR(P$1005="",Datos!P902&gt;=P$1005),OR(P$1006="",Datos!P902&lt;=P$1006)),FALSE),IF(ISNUMBER(Datos!P902),AND(Datos!P902=INT(Datos!P902),AND(OR(P$1005="",Datos!P902&gt;=P$1005),OR(P$1006="",Datos!P902&lt;=P$1006))),FALSE),OR(ISNUMBER(FIND(";"&amp;UPPER(TRIM(Datos!P902&amp;""))&amp;"=",P$1007)),ISNUMBER(FIND(";"&amp;UPPER(TRIM(Datos!P902&amp;""))&amp;";",P$1007))),OR(UPPER(TRIM(Datos!P902&amp;""))="SÍ",UPPER(TRIM(Datos!P902&amp;""))="SI",UPPER(TRIM(Datos!P902&amp;""))="NO"),IF(ISNUMBER(Datos!P902),AND(OR(P$1005="",Datos!P902&gt;=P$1005),OR(P$1006="",Datos!P902&lt;=P$1006)),FALSE),TRUE))))</f>
        <v>0.0</v>
      </c>
      <c r="Q902">
        <f>IF(Datos!Q902="",0,IF(AND(Q$1008&lt;&gt;"",Datos!Q902=Q$1008),0,IF(Q$1004=0,0,1-CHOOSE(Q$1004,IF(ISNUMBER(Datos!Q902),AND(OR(Q$1005="",Datos!Q902&gt;=Q$1005),OR(Q$1006="",Datos!Q902&lt;=Q$1006)),FALSE),IF(ISNUMBER(Datos!Q902),AND(Datos!Q902=INT(Datos!Q902),AND(OR(Q$1005="",Datos!Q902&gt;=Q$1005),OR(Q$1006="",Datos!Q902&lt;=Q$1006))),FALSE),OR(ISNUMBER(FIND(";"&amp;UPPER(TRIM(Datos!Q902&amp;""))&amp;"=",Q$1007)),ISNUMBER(FIND(";"&amp;UPPER(TRIM(Datos!Q902&amp;""))&amp;";",Q$1007))),OR(UPPER(TRIM(Datos!Q902&amp;""))="SÍ",UPPER(TRIM(Datos!Q902&amp;""))="SI",UPPER(TRIM(Datos!Q902&amp;""))="NO"),IF(ISNUMBER(Datos!Q902),AND(OR(Q$1005="",Datos!Q902&gt;=Q$1005),OR(Q$1006="",Datos!Q902&lt;=Q$1006)),FALSE),TRUE))))</f>
        <v>0.0</v>
      </c>
      <c r="R902">
        <f>IF(Datos!R902="",0,IF(AND(R$1008&lt;&gt;"",Datos!R902=R$1008),0,IF(R$1004=0,0,1-CHOOSE(R$1004,IF(ISNUMBER(Datos!R902),AND(OR(R$1005="",Datos!R902&gt;=R$1005),OR(R$1006="",Datos!R902&lt;=R$1006)),FALSE),IF(ISNUMBER(Datos!R902),AND(Datos!R902=INT(Datos!R902),AND(OR(R$1005="",Datos!R902&gt;=R$1005),OR(R$1006="",Datos!R902&lt;=R$1006))),FALSE),OR(ISNUMBER(FIND(";"&amp;UPPER(TRIM(Datos!R902&amp;""))&amp;"=",R$1007)),ISNUMBER(FIND(";"&amp;UPPER(TRIM(Datos!R902&amp;""))&amp;";",R$1007))),OR(UPPER(TRIM(Datos!R902&amp;""))="SÍ",UPPER(TRIM(Datos!R902&amp;""))="SI",UPPER(TRIM(Datos!R902&amp;""))="NO"),IF(ISNUMBER(Datos!R902),AND(OR(R$1005="",Datos!R902&gt;=R$1005),OR(R$1006="",Datos!R902&lt;=R$1006)),FALSE),TRUE))))</f>
        <v>0.0</v>
      </c>
      <c r="S902">
        <f>IF(Datos!S902="",0,IF(AND(S$1008&lt;&gt;"",Datos!S902=S$1008),0,IF(S$1004=0,0,1-CHOOSE(S$1004,IF(ISNUMBER(Datos!S902),AND(OR(S$1005="",Datos!S902&gt;=S$1005),OR(S$1006="",Datos!S902&lt;=S$1006)),FALSE),IF(ISNUMBER(Datos!S902),AND(Datos!S902=INT(Datos!S902),AND(OR(S$1005="",Datos!S902&gt;=S$1005),OR(S$1006="",Datos!S902&lt;=S$1006))),FALSE),OR(ISNUMBER(FIND(";"&amp;UPPER(TRIM(Datos!S902&amp;""))&amp;"=",S$1007)),ISNUMBER(FIND(";"&amp;UPPER(TRIM(Datos!S902&amp;""))&amp;";",S$1007))),OR(UPPER(TRIM(Datos!S902&amp;""))="SÍ",UPPER(TRIM(Datos!S902&amp;""))="SI",UPPER(TRIM(Datos!S902&amp;""))="NO"),IF(ISNUMBER(Datos!S902),AND(OR(S$1005="",Datos!S902&gt;=S$1005),OR(S$1006="",Datos!S902&lt;=S$1006)),FALSE),TRUE))))</f>
        <v>0.0</v>
      </c>
      <c r="T902">
        <f>IF(Datos!T902="",0,IF(AND(T$1008&lt;&gt;"",Datos!T902=T$1008),0,IF(T$1004=0,0,1-CHOOSE(T$1004,IF(ISNUMBER(Datos!T902),AND(OR(T$1005="",Datos!T902&gt;=T$1005),OR(T$1006="",Datos!T902&lt;=T$1006)),FALSE),IF(ISNUMBER(Datos!T902),AND(Datos!T902=INT(Datos!T902),AND(OR(T$1005="",Datos!T902&gt;=T$1005),OR(T$1006="",Datos!T902&lt;=T$1006))),FALSE),OR(ISNUMBER(FIND(";"&amp;UPPER(TRIM(Datos!T902&amp;""))&amp;"=",T$1007)),ISNUMBER(FIND(";"&amp;UPPER(TRIM(Datos!T902&amp;""))&amp;";",T$1007))),OR(UPPER(TRIM(Datos!T902&amp;""))="SÍ",UPPER(TRIM(Datos!T902&amp;""))="SI",UPPER(TRIM(Datos!T902&amp;""))="NO"),IF(ISNUMBER(Datos!T902),AND(OR(T$1005="",Datos!T902&gt;=T$1005),OR(T$1006="",Datos!T902&lt;=T$1006)),FALSE),TRUE))))</f>
        <v>0.0</v>
      </c>
      <c r="U902">
        <f>IF(Datos!U902="",0,IF(AND(U$1008&lt;&gt;"",Datos!U902=U$1008),0,IF(U$1004=0,0,1-CHOOSE(U$1004,IF(ISNUMBER(Datos!U902),AND(OR(U$1005="",Datos!U902&gt;=U$1005),OR(U$1006="",Datos!U902&lt;=U$1006)),FALSE),IF(ISNUMBER(Datos!U902),AND(Datos!U902=INT(Datos!U902),AND(OR(U$1005="",Datos!U902&gt;=U$1005),OR(U$1006="",Datos!U902&lt;=U$1006))),FALSE),OR(ISNUMBER(FIND(";"&amp;UPPER(TRIM(Datos!U902&amp;""))&amp;"=",U$1007)),ISNUMBER(FIND(";"&amp;UPPER(TRIM(Datos!U902&amp;""))&amp;";",U$1007))),OR(UPPER(TRIM(Datos!U902&amp;""))="SÍ",UPPER(TRIM(Datos!U902&amp;""))="SI",UPPER(TRIM(Datos!U902&amp;""))="NO"),IF(ISNUMBER(Datos!U902),AND(OR(U$1005="",Datos!U902&gt;=U$1005),OR(U$1006="",Datos!U902&lt;=U$1006)),FALSE),TRUE))))</f>
        <v>0.0</v>
      </c>
      <c r="V902">
        <f>IF(Datos!V902="",0,IF(AND(V$1008&lt;&gt;"",Datos!V902=V$1008),0,IF(V$1004=0,0,1-CHOOSE(V$1004,IF(ISNUMBER(Datos!V902),AND(OR(V$1005="",Datos!V902&gt;=V$1005),OR(V$1006="",Datos!V902&lt;=V$1006)),FALSE),IF(ISNUMBER(Datos!V902),AND(Datos!V902=INT(Datos!V902),AND(OR(V$1005="",Datos!V902&gt;=V$1005),OR(V$1006="",Datos!V902&lt;=V$1006))),FALSE),OR(ISNUMBER(FIND(";"&amp;UPPER(TRIM(Datos!V902&amp;""))&amp;"=",V$1007)),ISNUMBER(FIND(";"&amp;UPPER(TRIM(Datos!V902&amp;""))&amp;";",V$1007))),OR(UPPER(TRIM(Datos!V902&amp;""))="SÍ",UPPER(TRIM(Datos!V902&amp;""))="SI",UPPER(TRIM(Datos!V902&amp;""))="NO"),IF(ISNUMBER(Datos!V902),AND(OR(V$1005="",Datos!V902&gt;=V$1005),OR(V$1006="",Datos!V902&lt;=V$1006)),FALSE),TRUE))))</f>
        <v>0.0</v>
      </c>
      <c r="W902">
        <f>IF(Datos!W902="",0,IF(AND(W$1008&lt;&gt;"",Datos!W902=W$1008),0,IF(W$1004=0,0,1-CHOOSE(W$1004,IF(ISNUMBER(Datos!W902),AND(OR(W$1005="",Datos!W902&gt;=W$1005),OR(W$1006="",Datos!W902&lt;=W$1006)),FALSE),IF(ISNUMBER(Datos!W902),AND(Datos!W902=INT(Datos!W902),AND(OR(W$1005="",Datos!W902&gt;=W$1005),OR(W$1006="",Datos!W902&lt;=W$1006))),FALSE),OR(ISNUMBER(FIND(";"&amp;UPPER(TRIM(Datos!W902&amp;""))&amp;"=",W$1007)),ISNUMBER(FIND(";"&amp;UPPER(TRIM(Datos!W902&amp;""))&amp;";",W$1007))),OR(UPPER(TRIM(Datos!W902&amp;""))="SÍ",UPPER(TRIM(Datos!W902&amp;""))="SI",UPPER(TRIM(Datos!W902&amp;""))="NO"),IF(ISNUMBER(Datos!W902),AND(OR(W$1005="",Datos!W902&gt;=W$1005),OR(W$1006="",Datos!W902&lt;=W$1006)),FALSE),TRUE))))</f>
        <v>0.0</v>
      </c>
      <c r="X902">
        <f>IF(Datos!X902="",0,IF(AND(X$1008&lt;&gt;"",Datos!X902=X$1008),0,IF(X$1004=0,0,1-CHOOSE(X$1004,IF(ISNUMBER(Datos!X902),AND(OR(X$1005="",Datos!X902&gt;=X$1005),OR(X$1006="",Datos!X902&lt;=X$1006)),FALSE),IF(ISNUMBER(Datos!X902),AND(Datos!X902=INT(Datos!X902),AND(OR(X$1005="",Datos!X902&gt;=X$1005),OR(X$1006="",Datos!X902&lt;=X$1006))),FALSE),OR(ISNUMBER(FIND(";"&amp;UPPER(TRIM(Datos!X902&amp;""))&amp;"=",X$1007)),ISNUMBER(FIND(";"&amp;UPPER(TRIM(Datos!X902&amp;""))&amp;";",X$1007))),OR(UPPER(TRIM(Datos!X902&amp;""))="SÍ",UPPER(TRIM(Datos!X902&amp;""))="SI",UPPER(TRIM(Datos!X902&amp;""))="NO"),IF(ISNUMBER(Datos!X902),AND(OR(X$1005="",Datos!X902&gt;=X$1005),OR(X$1006="",Datos!X902&lt;=X$1006)),FALSE),TRUE))))</f>
        <v>0.0</v>
      </c>
      <c r="Y902">
        <f>IF(Datos!Y902="",0,IF(AND(Y$1008&lt;&gt;"",Datos!Y902=Y$1008),0,IF(Y$1004=0,0,1-CHOOSE(Y$1004,IF(ISNUMBER(Datos!Y902),AND(OR(Y$1005="",Datos!Y902&gt;=Y$1005),OR(Y$1006="",Datos!Y902&lt;=Y$1006)),FALSE),IF(ISNUMBER(Datos!Y902),AND(Datos!Y902=INT(Datos!Y902),AND(OR(Y$1005="",Datos!Y902&gt;=Y$1005),OR(Y$1006="",Datos!Y902&lt;=Y$1006))),FALSE),OR(ISNUMBER(FIND(";"&amp;UPPER(TRIM(Datos!Y902&amp;""))&amp;"=",Y$1007)),ISNUMBER(FIND(";"&amp;UPPER(TRIM(Datos!Y902&amp;""))&amp;";",Y$1007))),OR(UPPER(TRIM(Datos!Y902&amp;""))="SÍ",UPPER(TRIM(Datos!Y902&amp;""))="SI",UPPER(TRIM(Datos!Y902&amp;""))="NO"),IF(ISNUMBER(Datos!Y902),AND(OR(Y$1005="",Datos!Y902&gt;=Y$1005),OR(Y$1006="",Datos!Y902&lt;=Y$1006)),FALSE),TRUE))))</f>
        <v>0.0</v>
      </c>
      <c r="Z902">
        <f>IF(Datos!Z902="",0,IF(AND(Z$1008&lt;&gt;"",Datos!Z902=Z$1008),0,IF(Z$1004=0,0,1-CHOOSE(Z$1004,IF(ISNUMBER(Datos!Z902),AND(OR(Z$1005="",Datos!Z902&gt;=Z$1005),OR(Z$1006="",Datos!Z902&lt;=Z$1006)),FALSE),IF(ISNUMBER(Datos!Z902),AND(Datos!Z902=INT(Datos!Z902),AND(OR(Z$1005="",Datos!Z902&gt;=Z$1005),OR(Z$1006="",Datos!Z902&lt;=Z$1006))),FALSE),OR(ISNUMBER(FIND(";"&amp;UPPER(TRIM(Datos!Z902&amp;""))&amp;"=",Z$1007)),ISNUMBER(FIND(";"&amp;UPPER(TRIM(Datos!Z902&amp;""))&amp;";",Z$1007))),OR(UPPER(TRIM(Datos!Z902&amp;""))="SÍ",UPPER(TRIM(Datos!Z902&amp;""))="SI",UPPER(TRIM(Datos!Z902&amp;""))="NO"),IF(ISNUMBER(Datos!Z902),AND(OR(Z$1005="",Datos!Z902&gt;=Z$1005),OR(Z$1006="",Datos!Z902&lt;=Z$1006)),FALSE),TRUE))))</f>
        <v>0.0</v>
      </c>
      <c r="AA902">
        <f>IF(Datos!AA902="",0,IF(AND(AA$1008&lt;&gt;"",Datos!AA902=AA$1008),0,IF(AA$1004=0,0,1-CHOOSE(AA$1004,IF(ISNUMBER(Datos!AA902),AND(OR(AA$1005="",Datos!AA902&gt;=AA$1005),OR(AA$1006="",Datos!AA902&lt;=AA$1006)),FALSE),IF(ISNUMBER(Datos!AA902),AND(Datos!AA902=INT(Datos!AA902),AND(OR(AA$1005="",Datos!AA902&gt;=AA$1005),OR(AA$1006="",Datos!AA902&lt;=AA$1006))),FALSE),OR(ISNUMBER(FIND(";"&amp;UPPER(TRIM(Datos!AA902&amp;""))&amp;"=",AA$1007)),ISNUMBER(FIND(";"&amp;UPPER(TRIM(Datos!AA902&amp;""))&amp;";",AA$1007))),OR(UPPER(TRIM(Datos!AA902&amp;""))="SÍ",UPPER(TRIM(Datos!AA902&amp;""))="SI",UPPER(TRIM(Datos!AA902&amp;""))="NO"),IF(ISNUMBER(Datos!AA902),AND(OR(AA$1005="",Datos!AA902&gt;=AA$1005),OR(AA$1006="",Datos!AA902&lt;=AA$1006)),FALSE),TRUE))))</f>
        <v>0.0</v>
      </c>
      <c r="AB902">
        <f>IF(Datos!AB902="",0,IF(AND(AB$1008&lt;&gt;"",Datos!AB902=AB$1008),0,IF(AB$1004=0,0,1-CHOOSE(AB$1004,IF(ISNUMBER(Datos!AB902),AND(OR(AB$1005="",Datos!AB902&gt;=AB$1005),OR(AB$1006="",Datos!AB902&lt;=AB$1006)),FALSE),IF(ISNUMBER(Datos!AB902),AND(Datos!AB902=INT(Datos!AB902),AND(OR(AB$1005="",Datos!AB902&gt;=AB$1005),OR(AB$1006="",Datos!AB902&lt;=AB$1006))),FALSE),OR(ISNUMBER(FIND(";"&amp;UPPER(TRIM(Datos!AB902&amp;""))&amp;"=",AB$1007)),ISNUMBER(FIND(";"&amp;UPPER(TRIM(Datos!AB902&amp;""))&amp;";",AB$1007))),OR(UPPER(TRIM(Datos!AB902&amp;""))="SÍ",UPPER(TRIM(Datos!AB902&amp;""))="SI",UPPER(TRIM(Datos!AB902&amp;""))="NO"),IF(ISNUMBER(Datos!AB902),AND(OR(AB$1005="",Datos!AB902&gt;=AB$1005),OR(AB$1006="",Datos!AB902&lt;=AB$1006)),FALSE),TRUE))))</f>
        <v>0.0</v>
      </c>
      <c r="AC902">
        <f>IF(Datos!AC902="",0,IF(AND(AC$1008&lt;&gt;"",Datos!AC902=AC$1008),0,IF(AC$1004=0,0,1-CHOOSE(AC$1004,IF(ISNUMBER(Datos!AC902),AND(OR(AC$1005="",Datos!AC902&gt;=AC$1005),OR(AC$1006="",Datos!AC902&lt;=AC$1006)),FALSE),IF(ISNUMBER(Datos!AC902),AND(Datos!AC902=INT(Datos!AC902),AND(OR(AC$1005="",Datos!AC902&gt;=AC$1005),OR(AC$1006="",Datos!AC902&lt;=AC$1006))),FALSE),OR(ISNUMBER(FIND(";"&amp;UPPER(TRIM(Datos!AC902&amp;""))&amp;"=",AC$1007)),ISNUMBER(FIND(";"&amp;UPPER(TRIM(Datos!AC902&amp;""))&amp;";",AC$1007))),OR(UPPER(TRIM(Datos!AC902&amp;""))="SÍ",UPPER(TRIM(Datos!AC902&amp;""))="SI",UPPER(TRIM(Datos!AC902&amp;""))="NO"),IF(ISNUMBER(Datos!AC902),AND(OR(AC$1005="",Datos!AC902&gt;=AC$1005),OR(AC$1006="",Datos!AC902&lt;=AC$1006)),FALSE),TRUE))))</f>
        <v>0.0</v>
      </c>
      <c r="AD902">
        <f>IF(Datos!AD902="",0,IF(AND(AD$1008&lt;&gt;"",Datos!AD902=AD$1008),0,IF(AD$1004=0,0,1-CHOOSE(AD$1004,IF(ISNUMBER(Datos!AD902),AND(OR(AD$1005="",Datos!AD902&gt;=AD$1005),OR(AD$1006="",Datos!AD902&lt;=AD$1006)),FALSE),IF(ISNUMBER(Datos!AD902),AND(Datos!AD902=INT(Datos!AD902),AND(OR(AD$1005="",Datos!AD902&gt;=AD$1005),OR(AD$1006="",Datos!AD902&lt;=AD$1006))),FALSE),OR(ISNUMBER(FIND(";"&amp;UPPER(TRIM(Datos!AD902&amp;""))&amp;"=",AD$1007)),ISNUMBER(FIND(";"&amp;UPPER(TRIM(Datos!AD902&amp;""))&amp;";",AD$1007))),OR(UPPER(TRIM(Datos!AD902&amp;""))="SÍ",UPPER(TRIM(Datos!AD902&amp;""))="SI",UPPER(TRIM(Datos!AD902&amp;""))="NO"),IF(ISNUMBER(Datos!AD902),AND(OR(AD$1005="",Datos!AD902&gt;=AD$1005),OR(AD$1006="",Datos!AD902&lt;=AD$1006)),FALSE),TRUE))))</f>
        <v>0.0</v>
      </c>
      <c r="AE902">
        <f>IF(Datos!AE902="",0,IF(AND(AE$1008&lt;&gt;"",Datos!AE902=AE$1008),0,IF(AE$1004=0,0,1-CHOOSE(AE$1004,IF(ISNUMBER(Datos!AE902),AND(OR(AE$1005="",Datos!AE902&gt;=AE$1005),OR(AE$1006="",Datos!AE902&lt;=AE$1006)),FALSE),IF(ISNUMBER(Datos!AE902),AND(Datos!AE902=INT(Datos!AE902),AND(OR(AE$1005="",Datos!AE902&gt;=AE$1005),OR(AE$1006="",Datos!AE902&lt;=AE$1006))),FALSE),OR(ISNUMBER(FIND(";"&amp;UPPER(TRIM(Datos!AE902&amp;""))&amp;"=",AE$1007)),ISNUMBER(FIND(";"&amp;UPPER(TRIM(Datos!AE902&amp;""))&amp;";",AE$1007))),OR(UPPER(TRIM(Datos!AE902&amp;""))="SÍ",UPPER(TRIM(Datos!AE902&amp;""))="SI",UPPER(TRIM(Datos!AE902&amp;""))="NO"),IF(ISNUMBER(Datos!AE902),AND(OR(AE$1005="",Datos!AE902&gt;=AE$1005),OR(AE$1006="",Datos!AE902&lt;=AE$1006)),FALSE),TRUE))))</f>
        <v>0.0</v>
      </c>
    </row>
    <row r="903" spans="2:31">
      <c r="B903">
        <f>IF(Datos!B903="",0,IF(AND(B$1008&lt;&gt;"",Datos!B903=B$1008),0,IF(B$1004=0,0,1-CHOOSE(B$1004,IF(ISNUMBER(Datos!B903),AND(OR(B$1005="",Datos!B903&gt;=B$1005),OR(B$1006="",Datos!B903&lt;=B$1006)),FALSE),IF(ISNUMBER(Datos!B903),AND(Datos!B903=INT(Datos!B903),AND(OR(B$1005="",Datos!B903&gt;=B$1005),OR(B$1006="",Datos!B903&lt;=B$1006))),FALSE),OR(ISNUMBER(FIND(";"&amp;UPPER(TRIM(Datos!B903&amp;""))&amp;"=",B$1007)),ISNUMBER(FIND(";"&amp;UPPER(TRIM(Datos!B903&amp;""))&amp;";",B$1007))),OR(UPPER(TRIM(Datos!B903&amp;""))="SÍ",UPPER(TRIM(Datos!B903&amp;""))="SI",UPPER(TRIM(Datos!B903&amp;""))="NO"),IF(ISNUMBER(Datos!B903),AND(OR(B$1005="",Datos!B903&gt;=B$1005),OR(B$1006="",Datos!B903&lt;=B$1006)),FALSE),TRUE))))</f>
        <v>0.0</v>
      </c>
      <c r="C903">
        <f>IF(Datos!C903="",0,IF(AND(C$1008&lt;&gt;"",Datos!C903=C$1008),0,IF(C$1004=0,0,1-CHOOSE(C$1004,IF(ISNUMBER(Datos!C903),AND(OR(C$1005="",Datos!C903&gt;=C$1005),OR(C$1006="",Datos!C903&lt;=C$1006)),FALSE),IF(ISNUMBER(Datos!C903),AND(Datos!C903=INT(Datos!C903),AND(OR(C$1005="",Datos!C903&gt;=C$1005),OR(C$1006="",Datos!C903&lt;=C$1006))),FALSE),OR(ISNUMBER(FIND(";"&amp;UPPER(TRIM(Datos!C903&amp;""))&amp;"=",C$1007)),ISNUMBER(FIND(";"&amp;UPPER(TRIM(Datos!C903&amp;""))&amp;";",C$1007))),OR(UPPER(TRIM(Datos!C903&amp;""))="SÍ",UPPER(TRIM(Datos!C903&amp;""))="SI",UPPER(TRIM(Datos!C903&amp;""))="NO"),IF(ISNUMBER(Datos!C903),AND(OR(C$1005="",Datos!C903&gt;=C$1005),OR(C$1006="",Datos!C903&lt;=C$1006)),FALSE),TRUE))))</f>
        <v>0.0</v>
      </c>
      <c r="D903">
        <f>IF(Datos!D903="",0,IF(AND(D$1008&lt;&gt;"",Datos!D903=D$1008),0,IF(D$1004=0,0,1-CHOOSE(D$1004,IF(ISNUMBER(Datos!D903),AND(OR(D$1005="",Datos!D903&gt;=D$1005),OR(D$1006="",Datos!D903&lt;=D$1006)),FALSE),IF(ISNUMBER(Datos!D903),AND(Datos!D903=INT(Datos!D903),AND(OR(D$1005="",Datos!D903&gt;=D$1005),OR(D$1006="",Datos!D903&lt;=D$1006))),FALSE),OR(ISNUMBER(FIND(";"&amp;UPPER(TRIM(Datos!D903&amp;""))&amp;"=",D$1007)),ISNUMBER(FIND(";"&amp;UPPER(TRIM(Datos!D903&amp;""))&amp;";",D$1007))),OR(UPPER(TRIM(Datos!D903&amp;""))="SÍ",UPPER(TRIM(Datos!D903&amp;""))="SI",UPPER(TRIM(Datos!D903&amp;""))="NO"),IF(ISNUMBER(Datos!D903),AND(OR(D$1005="",Datos!D903&gt;=D$1005),OR(D$1006="",Datos!D903&lt;=D$1006)),FALSE),TRUE))))</f>
        <v>0.0</v>
      </c>
      <c r="E903">
        <f>IF(Datos!E903="",0,IF(AND(E$1008&lt;&gt;"",Datos!E903=E$1008),0,IF(E$1004=0,0,1-CHOOSE(E$1004,IF(ISNUMBER(Datos!E903),AND(OR(E$1005="",Datos!E903&gt;=E$1005),OR(E$1006="",Datos!E903&lt;=E$1006)),FALSE),IF(ISNUMBER(Datos!E903),AND(Datos!E903=INT(Datos!E903),AND(OR(E$1005="",Datos!E903&gt;=E$1005),OR(E$1006="",Datos!E903&lt;=E$1006))),FALSE),OR(ISNUMBER(FIND(";"&amp;UPPER(TRIM(Datos!E903&amp;""))&amp;"=",E$1007)),ISNUMBER(FIND(";"&amp;UPPER(TRIM(Datos!E903&amp;""))&amp;";",E$1007))),OR(UPPER(TRIM(Datos!E903&amp;""))="SÍ",UPPER(TRIM(Datos!E903&amp;""))="SI",UPPER(TRIM(Datos!E903&amp;""))="NO"),IF(ISNUMBER(Datos!E903),AND(OR(E$1005="",Datos!E903&gt;=E$1005),OR(E$1006="",Datos!E903&lt;=E$1006)),FALSE),TRUE))))</f>
        <v>0.0</v>
      </c>
      <c r="F903">
        <f>IF(Datos!F903="",0,IF(AND(F$1008&lt;&gt;"",Datos!F903=F$1008),0,IF(F$1004=0,0,1-CHOOSE(F$1004,IF(ISNUMBER(Datos!F903),AND(OR(F$1005="",Datos!F903&gt;=F$1005),OR(F$1006="",Datos!F903&lt;=F$1006)),FALSE),IF(ISNUMBER(Datos!F903),AND(Datos!F903=INT(Datos!F903),AND(OR(F$1005="",Datos!F903&gt;=F$1005),OR(F$1006="",Datos!F903&lt;=F$1006))),FALSE),OR(ISNUMBER(FIND(";"&amp;UPPER(TRIM(Datos!F903&amp;""))&amp;"=",F$1007)),ISNUMBER(FIND(";"&amp;UPPER(TRIM(Datos!F903&amp;""))&amp;";",F$1007))),OR(UPPER(TRIM(Datos!F903&amp;""))="SÍ",UPPER(TRIM(Datos!F903&amp;""))="SI",UPPER(TRIM(Datos!F903&amp;""))="NO"),IF(ISNUMBER(Datos!F903),AND(OR(F$1005="",Datos!F903&gt;=F$1005),OR(F$1006="",Datos!F903&lt;=F$1006)),FALSE),TRUE))))</f>
        <v>0.0</v>
      </c>
      <c r="G903">
        <f>IF(Datos!G903="",0,IF(AND(G$1008&lt;&gt;"",Datos!G903=G$1008),0,IF(G$1004=0,0,1-CHOOSE(G$1004,IF(ISNUMBER(Datos!G903),AND(OR(G$1005="",Datos!G903&gt;=G$1005),OR(G$1006="",Datos!G903&lt;=G$1006)),FALSE),IF(ISNUMBER(Datos!G903),AND(Datos!G903=INT(Datos!G903),AND(OR(G$1005="",Datos!G903&gt;=G$1005),OR(G$1006="",Datos!G903&lt;=G$1006))),FALSE),OR(ISNUMBER(FIND(";"&amp;UPPER(TRIM(Datos!G903&amp;""))&amp;"=",G$1007)),ISNUMBER(FIND(";"&amp;UPPER(TRIM(Datos!G903&amp;""))&amp;";",G$1007))),OR(UPPER(TRIM(Datos!G903&amp;""))="SÍ",UPPER(TRIM(Datos!G903&amp;""))="SI",UPPER(TRIM(Datos!G903&amp;""))="NO"),IF(ISNUMBER(Datos!G903),AND(OR(G$1005="",Datos!G903&gt;=G$1005),OR(G$1006="",Datos!G903&lt;=G$1006)),FALSE),TRUE))))</f>
        <v>0.0</v>
      </c>
      <c r="H903">
        <f>IF(Datos!H903="",0,IF(AND(H$1008&lt;&gt;"",Datos!H903=H$1008),0,IF(H$1004=0,0,1-CHOOSE(H$1004,IF(ISNUMBER(Datos!H903),AND(OR(H$1005="",Datos!H903&gt;=H$1005),OR(H$1006="",Datos!H903&lt;=H$1006)),FALSE),IF(ISNUMBER(Datos!H903),AND(Datos!H903=INT(Datos!H903),AND(OR(H$1005="",Datos!H903&gt;=H$1005),OR(H$1006="",Datos!H903&lt;=H$1006))),FALSE),OR(ISNUMBER(FIND(";"&amp;UPPER(TRIM(Datos!H903&amp;""))&amp;"=",H$1007)),ISNUMBER(FIND(";"&amp;UPPER(TRIM(Datos!H903&amp;""))&amp;";",H$1007))),OR(UPPER(TRIM(Datos!H903&amp;""))="SÍ",UPPER(TRIM(Datos!H903&amp;""))="SI",UPPER(TRIM(Datos!H903&amp;""))="NO"),IF(ISNUMBER(Datos!H903),AND(OR(H$1005="",Datos!H903&gt;=H$1005),OR(H$1006="",Datos!H903&lt;=H$1006)),FALSE),TRUE))))</f>
        <v>0.0</v>
      </c>
      <c r="I903">
        <f>IF(Datos!I903="",0,IF(AND(I$1008&lt;&gt;"",Datos!I903=I$1008),0,IF(I$1004=0,0,1-CHOOSE(I$1004,IF(ISNUMBER(Datos!I903),AND(OR(I$1005="",Datos!I903&gt;=I$1005),OR(I$1006="",Datos!I903&lt;=I$1006)),FALSE),IF(ISNUMBER(Datos!I903),AND(Datos!I903=INT(Datos!I903),AND(OR(I$1005="",Datos!I903&gt;=I$1005),OR(I$1006="",Datos!I903&lt;=I$1006))),FALSE),OR(ISNUMBER(FIND(";"&amp;UPPER(TRIM(Datos!I903&amp;""))&amp;"=",I$1007)),ISNUMBER(FIND(";"&amp;UPPER(TRIM(Datos!I903&amp;""))&amp;";",I$1007))),OR(UPPER(TRIM(Datos!I903&amp;""))="SÍ",UPPER(TRIM(Datos!I903&amp;""))="SI",UPPER(TRIM(Datos!I903&amp;""))="NO"),IF(ISNUMBER(Datos!I903),AND(OR(I$1005="",Datos!I903&gt;=I$1005),OR(I$1006="",Datos!I903&lt;=I$1006)),FALSE),TRUE))))</f>
        <v>0.0</v>
      </c>
      <c r="J903">
        <f>IF(Datos!J903="",0,IF(AND(J$1008&lt;&gt;"",Datos!J903=J$1008),0,IF(J$1004=0,0,1-CHOOSE(J$1004,IF(ISNUMBER(Datos!J903),AND(OR(J$1005="",Datos!J903&gt;=J$1005),OR(J$1006="",Datos!J903&lt;=J$1006)),FALSE),IF(ISNUMBER(Datos!J903),AND(Datos!J903=INT(Datos!J903),AND(OR(J$1005="",Datos!J903&gt;=J$1005),OR(J$1006="",Datos!J903&lt;=J$1006))),FALSE),OR(ISNUMBER(FIND(";"&amp;UPPER(TRIM(Datos!J903&amp;""))&amp;"=",J$1007)),ISNUMBER(FIND(";"&amp;UPPER(TRIM(Datos!J903&amp;""))&amp;";",J$1007))),OR(UPPER(TRIM(Datos!J903&amp;""))="SÍ",UPPER(TRIM(Datos!J903&amp;""))="SI",UPPER(TRIM(Datos!J903&amp;""))="NO"),IF(ISNUMBER(Datos!J903),AND(OR(J$1005="",Datos!J903&gt;=J$1005),OR(J$1006="",Datos!J903&lt;=J$1006)),FALSE),TRUE))))</f>
        <v>0.0</v>
      </c>
      <c r="K903">
        <f>IF(Datos!K903="",0,IF(AND(K$1008&lt;&gt;"",Datos!K903=K$1008),0,IF(K$1004=0,0,1-CHOOSE(K$1004,IF(ISNUMBER(Datos!K903),AND(OR(K$1005="",Datos!K903&gt;=K$1005),OR(K$1006="",Datos!K903&lt;=K$1006)),FALSE),IF(ISNUMBER(Datos!K903),AND(Datos!K903=INT(Datos!K903),AND(OR(K$1005="",Datos!K903&gt;=K$1005),OR(K$1006="",Datos!K903&lt;=K$1006))),FALSE),OR(ISNUMBER(FIND(";"&amp;UPPER(TRIM(Datos!K903&amp;""))&amp;"=",K$1007)),ISNUMBER(FIND(";"&amp;UPPER(TRIM(Datos!K903&amp;""))&amp;";",K$1007))),OR(UPPER(TRIM(Datos!K903&amp;""))="SÍ",UPPER(TRIM(Datos!K903&amp;""))="SI",UPPER(TRIM(Datos!K903&amp;""))="NO"),IF(ISNUMBER(Datos!K903),AND(OR(K$1005="",Datos!K903&gt;=K$1005),OR(K$1006="",Datos!K903&lt;=K$1006)),FALSE),TRUE))))</f>
        <v>0.0</v>
      </c>
      <c r="L903">
        <f>IF(Datos!L903="",0,IF(AND(L$1008&lt;&gt;"",Datos!L903=L$1008),0,IF(L$1004=0,0,1-CHOOSE(L$1004,IF(ISNUMBER(Datos!L903),AND(OR(L$1005="",Datos!L903&gt;=L$1005),OR(L$1006="",Datos!L903&lt;=L$1006)),FALSE),IF(ISNUMBER(Datos!L903),AND(Datos!L903=INT(Datos!L903),AND(OR(L$1005="",Datos!L903&gt;=L$1005),OR(L$1006="",Datos!L903&lt;=L$1006))),FALSE),OR(ISNUMBER(FIND(";"&amp;UPPER(TRIM(Datos!L903&amp;""))&amp;"=",L$1007)),ISNUMBER(FIND(";"&amp;UPPER(TRIM(Datos!L903&amp;""))&amp;";",L$1007))),OR(UPPER(TRIM(Datos!L903&amp;""))="SÍ",UPPER(TRIM(Datos!L903&amp;""))="SI",UPPER(TRIM(Datos!L903&amp;""))="NO"),IF(ISNUMBER(Datos!L903),AND(OR(L$1005="",Datos!L903&gt;=L$1005),OR(L$1006="",Datos!L903&lt;=L$1006)),FALSE),TRUE))))</f>
        <v>0.0</v>
      </c>
      <c r="M903">
        <f>IF(Datos!M903="",0,IF(AND(M$1008&lt;&gt;"",Datos!M903=M$1008),0,IF(M$1004=0,0,1-CHOOSE(M$1004,IF(ISNUMBER(Datos!M903),AND(OR(M$1005="",Datos!M903&gt;=M$1005),OR(M$1006="",Datos!M903&lt;=M$1006)),FALSE),IF(ISNUMBER(Datos!M903),AND(Datos!M903=INT(Datos!M903),AND(OR(M$1005="",Datos!M903&gt;=M$1005),OR(M$1006="",Datos!M903&lt;=M$1006))),FALSE),OR(ISNUMBER(FIND(";"&amp;UPPER(TRIM(Datos!M903&amp;""))&amp;"=",M$1007)),ISNUMBER(FIND(";"&amp;UPPER(TRIM(Datos!M903&amp;""))&amp;";",M$1007))),OR(UPPER(TRIM(Datos!M903&amp;""))="SÍ",UPPER(TRIM(Datos!M903&amp;""))="SI",UPPER(TRIM(Datos!M903&amp;""))="NO"),IF(ISNUMBER(Datos!M903),AND(OR(M$1005="",Datos!M903&gt;=M$1005),OR(M$1006="",Datos!M903&lt;=M$1006)),FALSE),TRUE))))</f>
        <v>0.0</v>
      </c>
      <c r="N903">
        <f>IF(Datos!N903="",0,IF(AND(N$1008&lt;&gt;"",Datos!N903=N$1008),0,IF(N$1004=0,0,1-CHOOSE(N$1004,IF(ISNUMBER(Datos!N903),AND(OR(N$1005="",Datos!N903&gt;=N$1005),OR(N$1006="",Datos!N903&lt;=N$1006)),FALSE),IF(ISNUMBER(Datos!N903),AND(Datos!N903=INT(Datos!N903),AND(OR(N$1005="",Datos!N903&gt;=N$1005),OR(N$1006="",Datos!N903&lt;=N$1006))),FALSE),OR(ISNUMBER(FIND(";"&amp;UPPER(TRIM(Datos!N903&amp;""))&amp;"=",N$1007)),ISNUMBER(FIND(";"&amp;UPPER(TRIM(Datos!N903&amp;""))&amp;";",N$1007))),OR(UPPER(TRIM(Datos!N903&amp;""))="SÍ",UPPER(TRIM(Datos!N903&amp;""))="SI",UPPER(TRIM(Datos!N903&amp;""))="NO"),IF(ISNUMBER(Datos!N903),AND(OR(N$1005="",Datos!N903&gt;=N$1005),OR(N$1006="",Datos!N903&lt;=N$1006)),FALSE),TRUE))))</f>
        <v>0.0</v>
      </c>
      <c r="O903">
        <f>IF(Datos!O903="",0,IF(AND(O$1008&lt;&gt;"",Datos!O903=O$1008),0,IF(O$1004=0,0,1-CHOOSE(O$1004,IF(ISNUMBER(Datos!O903),AND(OR(O$1005="",Datos!O903&gt;=O$1005),OR(O$1006="",Datos!O903&lt;=O$1006)),FALSE),IF(ISNUMBER(Datos!O903),AND(Datos!O903=INT(Datos!O903),AND(OR(O$1005="",Datos!O903&gt;=O$1005),OR(O$1006="",Datos!O903&lt;=O$1006))),FALSE),OR(ISNUMBER(FIND(";"&amp;UPPER(TRIM(Datos!O903&amp;""))&amp;"=",O$1007)),ISNUMBER(FIND(";"&amp;UPPER(TRIM(Datos!O903&amp;""))&amp;";",O$1007))),OR(UPPER(TRIM(Datos!O903&amp;""))="SÍ",UPPER(TRIM(Datos!O903&amp;""))="SI",UPPER(TRIM(Datos!O903&amp;""))="NO"),IF(ISNUMBER(Datos!O903),AND(OR(O$1005="",Datos!O903&gt;=O$1005),OR(O$1006="",Datos!O903&lt;=O$1006)),FALSE),TRUE))))</f>
        <v>0.0</v>
      </c>
      <c r="P903">
        <f>IF(Datos!P903="",0,IF(AND(P$1008&lt;&gt;"",Datos!P903=P$1008),0,IF(P$1004=0,0,1-CHOOSE(P$1004,IF(ISNUMBER(Datos!P903),AND(OR(P$1005="",Datos!P903&gt;=P$1005),OR(P$1006="",Datos!P903&lt;=P$1006)),FALSE),IF(ISNUMBER(Datos!P903),AND(Datos!P903=INT(Datos!P903),AND(OR(P$1005="",Datos!P903&gt;=P$1005),OR(P$1006="",Datos!P903&lt;=P$1006))),FALSE),OR(ISNUMBER(FIND(";"&amp;UPPER(TRIM(Datos!P903&amp;""))&amp;"=",P$1007)),ISNUMBER(FIND(";"&amp;UPPER(TRIM(Datos!P903&amp;""))&amp;";",P$1007))),OR(UPPER(TRIM(Datos!P903&amp;""))="SÍ",UPPER(TRIM(Datos!P903&amp;""))="SI",UPPER(TRIM(Datos!P903&amp;""))="NO"),IF(ISNUMBER(Datos!P903),AND(OR(P$1005="",Datos!P903&gt;=P$1005),OR(P$1006="",Datos!P903&lt;=P$1006)),FALSE),TRUE))))</f>
        <v>0.0</v>
      </c>
      <c r="Q903">
        <f>IF(Datos!Q903="",0,IF(AND(Q$1008&lt;&gt;"",Datos!Q903=Q$1008),0,IF(Q$1004=0,0,1-CHOOSE(Q$1004,IF(ISNUMBER(Datos!Q903),AND(OR(Q$1005="",Datos!Q903&gt;=Q$1005),OR(Q$1006="",Datos!Q903&lt;=Q$1006)),FALSE),IF(ISNUMBER(Datos!Q903),AND(Datos!Q903=INT(Datos!Q903),AND(OR(Q$1005="",Datos!Q903&gt;=Q$1005),OR(Q$1006="",Datos!Q903&lt;=Q$1006))),FALSE),OR(ISNUMBER(FIND(";"&amp;UPPER(TRIM(Datos!Q903&amp;""))&amp;"=",Q$1007)),ISNUMBER(FIND(";"&amp;UPPER(TRIM(Datos!Q903&amp;""))&amp;";",Q$1007))),OR(UPPER(TRIM(Datos!Q903&amp;""))="SÍ",UPPER(TRIM(Datos!Q903&amp;""))="SI",UPPER(TRIM(Datos!Q903&amp;""))="NO"),IF(ISNUMBER(Datos!Q903),AND(OR(Q$1005="",Datos!Q903&gt;=Q$1005),OR(Q$1006="",Datos!Q903&lt;=Q$1006)),FALSE),TRUE))))</f>
        <v>0.0</v>
      </c>
      <c r="R903">
        <f>IF(Datos!R903="",0,IF(AND(R$1008&lt;&gt;"",Datos!R903=R$1008),0,IF(R$1004=0,0,1-CHOOSE(R$1004,IF(ISNUMBER(Datos!R903),AND(OR(R$1005="",Datos!R903&gt;=R$1005),OR(R$1006="",Datos!R903&lt;=R$1006)),FALSE),IF(ISNUMBER(Datos!R903),AND(Datos!R903=INT(Datos!R903),AND(OR(R$1005="",Datos!R903&gt;=R$1005),OR(R$1006="",Datos!R903&lt;=R$1006))),FALSE),OR(ISNUMBER(FIND(";"&amp;UPPER(TRIM(Datos!R903&amp;""))&amp;"=",R$1007)),ISNUMBER(FIND(";"&amp;UPPER(TRIM(Datos!R903&amp;""))&amp;";",R$1007))),OR(UPPER(TRIM(Datos!R903&amp;""))="SÍ",UPPER(TRIM(Datos!R903&amp;""))="SI",UPPER(TRIM(Datos!R903&amp;""))="NO"),IF(ISNUMBER(Datos!R903),AND(OR(R$1005="",Datos!R903&gt;=R$1005),OR(R$1006="",Datos!R903&lt;=R$1006)),FALSE),TRUE))))</f>
        <v>0.0</v>
      </c>
      <c r="S903">
        <f>IF(Datos!S903="",0,IF(AND(S$1008&lt;&gt;"",Datos!S903=S$1008),0,IF(S$1004=0,0,1-CHOOSE(S$1004,IF(ISNUMBER(Datos!S903),AND(OR(S$1005="",Datos!S903&gt;=S$1005),OR(S$1006="",Datos!S903&lt;=S$1006)),FALSE),IF(ISNUMBER(Datos!S903),AND(Datos!S903=INT(Datos!S903),AND(OR(S$1005="",Datos!S903&gt;=S$1005),OR(S$1006="",Datos!S903&lt;=S$1006))),FALSE),OR(ISNUMBER(FIND(";"&amp;UPPER(TRIM(Datos!S903&amp;""))&amp;"=",S$1007)),ISNUMBER(FIND(";"&amp;UPPER(TRIM(Datos!S903&amp;""))&amp;";",S$1007))),OR(UPPER(TRIM(Datos!S903&amp;""))="SÍ",UPPER(TRIM(Datos!S903&amp;""))="SI",UPPER(TRIM(Datos!S903&amp;""))="NO"),IF(ISNUMBER(Datos!S903),AND(OR(S$1005="",Datos!S903&gt;=S$1005),OR(S$1006="",Datos!S903&lt;=S$1006)),FALSE),TRUE))))</f>
        <v>0.0</v>
      </c>
      <c r="T903">
        <f>IF(Datos!T903="",0,IF(AND(T$1008&lt;&gt;"",Datos!T903=T$1008),0,IF(T$1004=0,0,1-CHOOSE(T$1004,IF(ISNUMBER(Datos!T903),AND(OR(T$1005="",Datos!T903&gt;=T$1005),OR(T$1006="",Datos!T903&lt;=T$1006)),FALSE),IF(ISNUMBER(Datos!T903),AND(Datos!T903=INT(Datos!T903),AND(OR(T$1005="",Datos!T903&gt;=T$1005),OR(T$1006="",Datos!T903&lt;=T$1006))),FALSE),OR(ISNUMBER(FIND(";"&amp;UPPER(TRIM(Datos!T903&amp;""))&amp;"=",T$1007)),ISNUMBER(FIND(";"&amp;UPPER(TRIM(Datos!T903&amp;""))&amp;";",T$1007))),OR(UPPER(TRIM(Datos!T903&amp;""))="SÍ",UPPER(TRIM(Datos!T903&amp;""))="SI",UPPER(TRIM(Datos!T903&amp;""))="NO"),IF(ISNUMBER(Datos!T903),AND(OR(T$1005="",Datos!T903&gt;=T$1005),OR(T$1006="",Datos!T903&lt;=T$1006)),FALSE),TRUE))))</f>
        <v>0.0</v>
      </c>
      <c r="U903">
        <f>IF(Datos!U903="",0,IF(AND(U$1008&lt;&gt;"",Datos!U903=U$1008),0,IF(U$1004=0,0,1-CHOOSE(U$1004,IF(ISNUMBER(Datos!U903),AND(OR(U$1005="",Datos!U903&gt;=U$1005),OR(U$1006="",Datos!U903&lt;=U$1006)),FALSE),IF(ISNUMBER(Datos!U903),AND(Datos!U903=INT(Datos!U903),AND(OR(U$1005="",Datos!U903&gt;=U$1005),OR(U$1006="",Datos!U903&lt;=U$1006))),FALSE),OR(ISNUMBER(FIND(";"&amp;UPPER(TRIM(Datos!U903&amp;""))&amp;"=",U$1007)),ISNUMBER(FIND(";"&amp;UPPER(TRIM(Datos!U903&amp;""))&amp;";",U$1007))),OR(UPPER(TRIM(Datos!U903&amp;""))="SÍ",UPPER(TRIM(Datos!U903&amp;""))="SI",UPPER(TRIM(Datos!U903&amp;""))="NO"),IF(ISNUMBER(Datos!U903),AND(OR(U$1005="",Datos!U903&gt;=U$1005),OR(U$1006="",Datos!U903&lt;=U$1006)),FALSE),TRUE))))</f>
        <v>0.0</v>
      </c>
      <c r="V903">
        <f>IF(Datos!V903="",0,IF(AND(V$1008&lt;&gt;"",Datos!V903=V$1008),0,IF(V$1004=0,0,1-CHOOSE(V$1004,IF(ISNUMBER(Datos!V903),AND(OR(V$1005="",Datos!V903&gt;=V$1005),OR(V$1006="",Datos!V903&lt;=V$1006)),FALSE),IF(ISNUMBER(Datos!V903),AND(Datos!V903=INT(Datos!V903),AND(OR(V$1005="",Datos!V903&gt;=V$1005),OR(V$1006="",Datos!V903&lt;=V$1006))),FALSE),OR(ISNUMBER(FIND(";"&amp;UPPER(TRIM(Datos!V903&amp;""))&amp;"=",V$1007)),ISNUMBER(FIND(";"&amp;UPPER(TRIM(Datos!V903&amp;""))&amp;";",V$1007))),OR(UPPER(TRIM(Datos!V903&amp;""))="SÍ",UPPER(TRIM(Datos!V903&amp;""))="SI",UPPER(TRIM(Datos!V903&amp;""))="NO"),IF(ISNUMBER(Datos!V903),AND(OR(V$1005="",Datos!V903&gt;=V$1005),OR(V$1006="",Datos!V903&lt;=V$1006)),FALSE),TRUE))))</f>
        <v>0.0</v>
      </c>
      <c r="W903">
        <f>IF(Datos!W903="",0,IF(AND(W$1008&lt;&gt;"",Datos!W903=W$1008),0,IF(W$1004=0,0,1-CHOOSE(W$1004,IF(ISNUMBER(Datos!W903),AND(OR(W$1005="",Datos!W903&gt;=W$1005),OR(W$1006="",Datos!W903&lt;=W$1006)),FALSE),IF(ISNUMBER(Datos!W903),AND(Datos!W903=INT(Datos!W903),AND(OR(W$1005="",Datos!W903&gt;=W$1005),OR(W$1006="",Datos!W903&lt;=W$1006))),FALSE),OR(ISNUMBER(FIND(";"&amp;UPPER(TRIM(Datos!W903&amp;""))&amp;"=",W$1007)),ISNUMBER(FIND(";"&amp;UPPER(TRIM(Datos!W903&amp;""))&amp;";",W$1007))),OR(UPPER(TRIM(Datos!W903&amp;""))="SÍ",UPPER(TRIM(Datos!W903&amp;""))="SI",UPPER(TRIM(Datos!W903&amp;""))="NO"),IF(ISNUMBER(Datos!W903),AND(OR(W$1005="",Datos!W903&gt;=W$1005),OR(W$1006="",Datos!W903&lt;=W$1006)),FALSE),TRUE))))</f>
        <v>0.0</v>
      </c>
      <c r="X903">
        <f>IF(Datos!X903="",0,IF(AND(X$1008&lt;&gt;"",Datos!X903=X$1008),0,IF(X$1004=0,0,1-CHOOSE(X$1004,IF(ISNUMBER(Datos!X903),AND(OR(X$1005="",Datos!X903&gt;=X$1005),OR(X$1006="",Datos!X903&lt;=X$1006)),FALSE),IF(ISNUMBER(Datos!X903),AND(Datos!X903=INT(Datos!X903),AND(OR(X$1005="",Datos!X903&gt;=X$1005),OR(X$1006="",Datos!X903&lt;=X$1006))),FALSE),OR(ISNUMBER(FIND(";"&amp;UPPER(TRIM(Datos!X903&amp;""))&amp;"=",X$1007)),ISNUMBER(FIND(";"&amp;UPPER(TRIM(Datos!X903&amp;""))&amp;";",X$1007))),OR(UPPER(TRIM(Datos!X903&amp;""))="SÍ",UPPER(TRIM(Datos!X903&amp;""))="SI",UPPER(TRIM(Datos!X903&amp;""))="NO"),IF(ISNUMBER(Datos!X903),AND(OR(X$1005="",Datos!X903&gt;=X$1005),OR(X$1006="",Datos!X903&lt;=X$1006)),FALSE),TRUE))))</f>
        <v>0.0</v>
      </c>
      <c r="Y903">
        <f>IF(Datos!Y903="",0,IF(AND(Y$1008&lt;&gt;"",Datos!Y903=Y$1008),0,IF(Y$1004=0,0,1-CHOOSE(Y$1004,IF(ISNUMBER(Datos!Y903),AND(OR(Y$1005="",Datos!Y903&gt;=Y$1005),OR(Y$1006="",Datos!Y903&lt;=Y$1006)),FALSE),IF(ISNUMBER(Datos!Y903),AND(Datos!Y903=INT(Datos!Y903),AND(OR(Y$1005="",Datos!Y903&gt;=Y$1005),OR(Y$1006="",Datos!Y903&lt;=Y$1006))),FALSE),OR(ISNUMBER(FIND(";"&amp;UPPER(TRIM(Datos!Y903&amp;""))&amp;"=",Y$1007)),ISNUMBER(FIND(";"&amp;UPPER(TRIM(Datos!Y903&amp;""))&amp;";",Y$1007))),OR(UPPER(TRIM(Datos!Y903&amp;""))="SÍ",UPPER(TRIM(Datos!Y903&amp;""))="SI",UPPER(TRIM(Datos!Y903&amp;""))="NO"),IF(ISNUMBER(Datos!Y903),AND(OR(Y$1005="",Datos!Y903&gt;=Y$1005),OR(Y$1006="",Datos!Y903&lt;=Y$1006)),FALSE),TRUE))))</f>
        <v>0.0</v>
      </c>
      <c r="Z903">
        <f>IF(Datos!Z903="",0,IF(AND(Z$1008&lt;&gt;"",Datos!Z903=Z$1008),0,IF(Z$1004=0,0,1-CHOOSE(Z$1004,IF(ISNUMBER(Datos!Z903),AND(OR(Z$1005="",Datos!Z903&gt;=Z$1005),OR(Z$1006="",Datos!Z903&lt;=Z$1006)),FALSE),IF(ISNUMBER(Datos!Z903),AND(Datos!Z903=INT(Datos!Z903),AND(OR(Z$1005="",Datos!Z903&gt;=Z$1005),OR(Z$1006="",Datos!Z903&lt;=Z$1006))),FALSE),OR(ISNUMBER(FIND(";"&amp;UPPER(TRIM(Datos!Z903&amp;""))&amp;"=",Z$1007)),ISNUMBER(FIND(";"&amp;UPPER(TRIM(Datos!Z903&amp;""))&amp;";",Z$1007))),OR(UPPER(TRIM(Datos!Z903&amp;""))="SÍ",UPPER(TRIM(Datos!Z903&amp;""))="SI",UPPER(TRIM(Datos!Z903&amp;""))="NO"),IF(ISNUMBER(Datos!Z903),AND(OR(Z$1005="",Datos!Z903&gt;=Z$1005),OR(Z$1006="",Datos!Z903&lt;=Z$1006)),FALSE),TRUE))))</f>
        <v>0.0</v>
      </c>
      <c r="AA903">
        <f>IF(Datos!AA903="",0,IF(AND(AA$1008&lt;&gt;"",Datos!AA903=AA$1008),0,IF(AA$1004=0,0,1-CHOOSE(AA$1004,IF(ISNUMBER(Datos!AA903),AND(OR(AA$1005="",Datos!AA903&gt;=AA$1005),OR(AA$1006="",Datos!AA903&lt;=AA$1006)),FALSE),IF(ISNUMBER(Datos!AA903),AND(Datos!AA903=INT(Datos!AA903),AND(OR(AA$1005="",Datos!AA903&gt;=AA$1005),OR(AA$1006="",Datos!AA903&lt;=AA$1006))),FALSE),OR(ISNUMBER(FIND(";"&amp;UPPER(TRIM(Datos!AA903&amp;""))&amp;"=",AA$1007)),ISNUMBER(FIND(";"&amp;UPPER(TRIM(Datos!AA903&amp;""))&amp;";",AA$1007))),OR(UPPER(TRIM(Datos!AA903&amp;""))="SÍ",UPPER(TRIM(Datos!AA903&amp;""))="SI",UPPER(TRIM(Datos!AA903&amp;""))="NO"),IF(ISNUMBER(Datos!AA903),AND(OR(AA$1005="",Datos!AA903&gt;=AA$1005),OR(AA$1006="",Datos!AA903&lt;=AA$1006)),FALSE),TRUE))))</f>
        <v>0.0</v>
      </c>
      <c r="AB903">
        <f>IF(Datos!AB903="",0,IF(AND(AB$1008&lt;&gt;"",Datos!AB903=AB$1008),0,IF(AB$1004=0,0,1-CHOOSE(AB$1004,IF(ISNUMBER(Datos!AB903),AND(OR(AB$1005="",Datos!AB903&gt;=AB$1005),OR(AB$1006="",Datos!AB903&lt;=AB$1006)),FALSE),IF(ISNUMBER(Datos!AB903),AND(Datos!AB903=INT(Datos!AB903),AND(OR(AB$1005="",Datos!AB903&gt;=AB$1005),OR(AB$1006="",Datos!AB903&lt;=AB$1006))),FALSE),OR(ISNUMBER(FIND(";"&amp;UPPER(TRIM(Datos!AB903&amp;""))&amp;"=",AB$1007)),ISNUMBER(FIND(";"&amp;UPPER(TRIM(Datos!AB903&amp;""))&amp;";",AB$1007))),OR(UPPER(TRIM(Datos!AB903&amp;""))="SÍ",UPPER(TRIM(Datos!AB903&amp;""))="SI",UPPER(TRIM(Datos!AB903&amp;""))="NO"),IF(ISNUMBER(Datos!AB903),AND(OR(AB$1005="",Datos!AB903&gt;=AB$1005),OR(AB$1006="",Datos!AB903&lt;=AB$1006)),FALSE),TRUE))))</f>
        <v>0.0</v>
      </c>
      <c r="AC903">
        <f>IF(Datos!AC903="",0,IF(AND(AC$1008&lt;&gt;"",Datos!AC903=AC$1008),0,IF(AC$1004=0,0,1-CHOOSE(AC$1004,IF(ISNUMBER(Datos!AC903),AND(OR(AC$1005="",Datos!AC903&gt;=AC$1005),OR(AC$1006="",Datos!AC903&lt;=AC$1006)),FALSE),IF(ISNUMBER(Datos!AC903),AND(Datos!AC903=INT(Datos!AC903),AND(OR(AC$1005="",Datos!AC903&gt;=AC$1005),OR(AC$1006="",Datos!AC903&lt;=AC$1006))),FALSE),OR(ISNUMBER(FIND(";"&amp;UPPER(TRIM(Datos!AC903&amp;""))&amp;"=",AC$1007)),ISNUMBER(FIND(";"&amp;UPPER(TRIM(Datos!AC903&amp;""))&amp;";",AC$1007))),OR(UPPER(TRIM(Datos!AC903&amp;""))="SÍ",UPPER(TRIM(Datos!AC903&amp;""))="SI",UPPER(TRIM(Datos!AC903&amp;""))="NO"),IF(ISNUMBER(Datos!AC903),AND(OR(AC$1005="",Datos!AC903&gt;=AC$1005),OR(AC$1006="",Datos!AC903&lt;=AC$1006)),FALSE),TRUE))))</f>
        <v>0.0</v>
      </c>
      <c r="AD903">
        <f>IF(Datos!AD903="",0,IF(AND(AD$1008&lt;&gt;"",Datos!AD903=AD$1008),0,IF(AD$1004=0,0,1-CHOOSE(AD$1004,IF(ISNUMBER(Datos!AD903),AND(OR(AD$1005="",Datos!AD903&gt;=AD$1005),OR(AD$1006="",Datos!AD903&lt;=AD$1006)),FALSE),IF(ISNUMBER(Datos!AD903),AND(Datos!AD903=INT(Datos!AD903),AND(OR(AD$1005="",Datos!AD903&gt;=AD$1005),OR(AD$1006="",Datos!AD903&lt;=AD$1006))),FALSE),OR(ISNUMBER(FIND(";"&amp;UPPER(TRIM(Datos!AD903&amp;""))&amp;"=",AD$1007)),ISNUMBER(FIND(";"&amp;UPPER(TRIM(Datos!AD903&amp;""))&amp;";",AD$1007))),OR(UPPER(TRIM(Datos!AD903&amp;""))="SÍ",UPPER(TRIM(Datos!AD903&amp;""))="SI",UPPER(TRIM(Datos!AD903&amp;""))="NO"),IF(ISNUMBER(Datos!AD903),AND(OR(AD$1005="",Datos!AD903&gt;=AD$1005),OR(AD$1006="",Datos!AD903&lt;=AD$1006)),FALSE),TRUE))))</f>
        <v>0.0</v>
      </c>
      <c r="AE903">
        <f>IF(Datos!AE903="",0,IF(AND(AE$1008&lt;&gt;"",Datos!AE903=AE$1008),0,IF(AE$1004=0,0,1-CHOOSE(AE$1004,IF(ISNUMBER(Datos!AE903),AND(OR(AE$1005="",Datos!AE903&gt;=AE$1005),OR(AE$1006="",Datos!AE903&lt;=AE$1006)),FALSE),IF(ISNUMBER(Datos!AE903),AND(Datos!AE903=INT(Datos!AE903),AND(OR(AE$1005="",Datos!AE903&gt;=AE$1005),OR(AE$1006="",Datos!AE903&lt;=AE$1006))),FALSE),OR(ISNUMBER(FIND(";"&amp;UPPER(TRIM(Datos!AE903&amp;""))&amp;"=",AE$1007)),ISNUMBER(FIND(";"&amp;UPPER(TRIM(Datos!AE903&amp;""))&amp;";",AE$1007))),OR(UPPER(TRIM(Datos!AE903&amp;""))="SÍ",UPPER(TRIM(Datos!AE903&amp;""))="SI",UPPER(TRIM(Datos!AE903&amp;""))="NO"),IF(ISNUMBER(Datos!AE903),AND(OR(AE$1005="",Datos!AE903&gt;=AE$1005),OR(AE$1006="",Datos!AE903&lt;=AE$1006)),FALSE),TRUE))))</f>
        <v>0.0</v>
      </c>
    </row>
    <row r="904" spans="2:31">
      <c r="B904">
        <f>IF(Datos!B904="",0,IF(AND(B$1008&lt;&gt;"",Datos!B904=B$1008),0,IF(B$1004=0,0,1-CHOOSE(B$1004,IF(ISNUMBER(Datos!B904),AND(OR(B$1005="",Datos!B904&gt;=B$1005),OR(B$1006="",Datos!B904&lt;=B$1006)),FALSE),IF(ISNUMBER(Datos!B904),AND(Datos!B904=INT(Datos!B904),AND(OR(B$1005="",Datos!B904&gt;=B$1005),OR(B$1006="",Datos!B904&lt;=B$1006))),FALSE),OR(ISNUMBER(FIND(";"&amp;UPPER(TRIM(Datos!B904&amp;""))&amp;"=",B$1007)),ISNUMBER(FIND(";"&amp;UPPER(TRIM(Datos!B904&amp;""))&amp;";",B$1007))),OR(UPPER(TRIM(Datos!B904&amp;""))="SÍ",UPPER(TRIM(Datos!B904&amp;""))="SI",UPPER(TRIM(Datos!B904&amp;""))="NO"),IF(ISNUMBER(Datos!B904),AND(OR(B$1005="",Datos!B904&gt;=B$1005),OR(B$1006="",Datos!B904&lt;=B$1006)),FALSE),TRUE))))</f>
        <v>0.0</v>
      </c>
      <c r="C904">
        <f>IF(Datos!C904="",0,IF(AND(C$1008&lt;&gt;"",Datos!C904=C$1008),0,IF(C$1004=0,0,1-CHOOSE(C$1004,IF(ISNUMBER(Datos!C904),AND(OR(C$1005="",Datos!C904&gt;=C$1005),OR(C$1006="",Datos!C904&lt;=C$1006)),FALSE),IF(ISNUMBER(Datos!C904),AND(Datos!C904=INT(Datos!C904),AND(OR(C$1005="",Datos!C904&gt;=C$1005),OR(C$1006="",Datos!C904&lt;=C$1006))),FALSE),OR(ISNUMBER(FIND(";"&amp;UPPER(TRIM(Datos!C904&amp;""))&amp;"=",C$1007)),ISNUMBER(FIND(";"&amp;UPPER(TRIM(Datos!C904&amp;""))&amp;";",C$1007))),OR(UPPER(TRIM(Datos!C904&amp;""))="SÍ",UPPER(TRIM(Datos!C904&amp;""))="SI",UPPER(TRIM(Datos!C904&amp;""))="NO"),IF(ISNUMBER(Datos!C904),AND(OR(C$1005="",Datos!C904&gt;=C$1005),OR(C$1006="",Datos!C904&lt;=C$1006)),FALSE),TRUE))))</f>
        <v>0.0</v>
      </c>
      <c r="D904">
        <f>IF(Datos!D904="",0,IF(AND(D$1008&lt;&gt;"",Datos!D904=D$1008),0,IF(D$1004=0,0,1-CHOOSE(D$1004,IF(ISNUMBER(Datos!D904),AND(OR(D$1005="",Datos!D904&gt;=D$1005),OR(D$1006="",Datos!D904&lt;=D$1006)),FALSE),IF(ISNUMBER(Datos!D904),AND(Datos!D904=INT(Datos!D904),AND(OR(D$1005="",Datos!D904&gt;=D$1005),OR(D$1006="",Datos!D904&lt;=D$1006))),FALSE),OR(ISNUMBER(FIND(";"&amp;UPPER(TRIM(Datos!D904&amp;""))&amp;"=",D$1007)),ISNUMBER(FIND(";"&amp;UPPER(TRIM(Datos!D904&amp;""))&amp;";",D$1007))),OR(UPPER(TRIM(Datos!D904&amp;""))="SÍ",UPPER(TRIM(Datos!D904&amp;""))="SI",UPPER(TRIM(Datos!D904&amp;""))="NO"),IF(ISNUMBER(Datos!D904),AND(OR(D$1005="",Datos!D904&gt;=D$1005),OR(D$1006="",Datos!D904&lt;=D$1006)),FALSE),TRUE))))</f>
        <v>0.0</v>
      </c>
      <c r="E904">
        <f>IF(Datos!E904="",0,IF(AND(E$1008&lt;&gt;"",Datos!E904=E$1008),0,IF(E$1004=0,0,1-CHOOSE(E$1004,IF(ISNUMBER(Datos!E904),AND(OR(E$1005="",Datos!E904&gt;=E$1005),OR(E$1006="",Datos!E904&lt;=E$1006)),FALSE),IF(ISNUMBER(Datos!E904),AND(Datos!E904=INT(Datos!E904),AND(OR(E$1005="",Datos!E904&gt;=E$1005),OR(E$1006="",Datos!E904&lt;=E$1006))),FALSE),OR(ISNUMBER(FIND(";"&amp;UPPER(TRIM(Datos!E904&amp;""))&amp;"=",E$1007)),ISNUMBER(FIND(";"&amp;UPPER(TRIM(Datos!E904&amp;""))&amp;";",E$1007))),OR(UPPER(TRIM(Datos!E904&amp;""))="SÍ",UPPER(TRIM(Datos!E904&amp;""))="SI",UPPER(TRIM(Datos!E904&amp;""))="NO"),IF(ISNUMBER(Datos!E904),AND(OR(E$1005="",Datos!E904&gt;=E$1005),OR(E$1006="",Datos!E904&lt;=E$1006)),FALSE),TRUE))))</f>
        <v>0.0</v>
      </c>
      <c r="F904">
        <f>IF(Datos!F904="",0,IF(AND(F$1008&lt;&gt;"",Datos!F904=F$1008),0,IF(F$1004=0,0,1-CHOOSE(F$1004,IF(ISNUMBER(Datos!F904),AND(OR(F$1005="",Datos!F904&gt;=F$1005),OR(F$1006="",Datos!F904&lt;=F$1006)),FALSE),IF(ISNUMBER(Datos!F904),AND(Datos!F904=INT(Datos!F904),AND(OR(F$1005="",Datos!F904&gt;=F$1005),OR(F$1006="",Datos!F904&lt;=F$1006))),FALSE),OR(ISNUMBER(FIND(";"&amp;UPPER(TRIM(Datos!F904&amp;""))&amp;"=",F$1007)),ISNUMBER(FIND(";"&amp;UPPER(TRIM(Datos!F904&amp;""))&amp;";",F$1007))),OR(UPPER(TRIM(Datos!F904&amp;""))="SÍ",UPPER(TRIM(Datos!F904&amp;""))="SI",UPPER(TRIM(Datos!F904&amp;""))="NO"),IF(ISNUMBER(Datos!F904),AND(OR(F$1005="",Datos!F904&gt;=F$1005),OR(F$1006="",Datos!F904&lt;=F$1006)),FALSE),TRUE))))</f>
        <v>0.0</v>
      </c>
      <c r="G904">
        <f>IF(Datos!G904="",0,IF(AND(G$1008&lt;&gt;"",Datos!G904=G$1008),0,IF(G$1004=0,0,1-CHOOSE(G$1004,IF(ISNUMBER(Datos!G904),AND(OR(G$1005="",Datos!G904&gt;=G$1005),OR(G$1006="",Datos!G904&lt;=G$1006)),FALSE),IF(ISNUMBER(Datos!G904),AND(Datos!G904=INT(Datos!G904),AND(OR(G$1005="",Datos!G904&gt;=G$1005),OR(G$1006="",Datos!G904&lt;=G$1006))),FALSE),OR(ISNUMBER(FIND(";"&amp;UPPER(TRIM(Datos!G904&amp;""))&amp;"=",G$1007)),ISNUMBER(FIND(";"&amp;UPPER(TRIM(Datos!G904&amp;""))&amp;";",G$1007))),OR(UPPER(TRIM(Datos!G904&amp;""))="SÍ",UPPER(TRIM(Datos!G904&amp;""))="SI",UPPER(TRIM(Datos!G904&amp;""))="NO"),IF(ISNUMBER(Datos!G904),AND(OR(G$1005="",Datos!G904&gt;=G$1005),OR(G$1006="",Datos!G904&lt;=G$1006)),FALSE),TRUE))))</f>
        <v>0.0</v>
      </c>
      <c r="H904">
        <f>IF(Datos!H904="",0,IF(AND(H$1008&lt;&gt;"",Datos!H904=H$1008),0,IF(H$1004=0,0,1-CHOOSE(H$1004,IF(ISNUMBER(Datos!H904),AND(OR(H$1005="",Datos!H904&gt;=H$1005),OR(H$1006="",Datos!H904&lt;=H$1006)),FALSE),IF(ISNUMBER(Datos!H904),AND(Datos!H904=INT(Datos!H904),AND(OR(H$1005="",Datos!H904&gt;=H$1005),OR(H$1006="",Datos!H904&lt;=H$1006))),FALSE),OR(ISNUMBER(FIND(";"&amp;UPPER(TRIM(Datos!H904&amp;""))&amp;"=",H$1007)),ISNUMBER(FIND(";"&amp;UPPER(TRIM(Datos!H904&amp;""))&amp;";",H$1007))),OR(UPPER(TRIM(Datos!H904&amp;""))="SÍ",UPPER(TRIM(Datos!H904&amp;""))="SI",UPPER(TRIM(Datos!H904&amp;""))="NO"),IF(ISNUMBER(Datos!H904),AND(OR(H$1005="",Datos!H904&gt;=H$1005),OR(H$1006="",Datos!H904&lt;=H$1006)),FALSE),TRUE))))</f>
        <v>0.0</v>
      </c>
      <c r="I904">
        <f>IF(Datos!I904="",0,IF(AND(I$1008&lt;&gt;"",Datos!I904=I$1008),0,IF(I$1004=0,0,1-CHOOSE(I$1004,IF(ISNUMBER(Datos!I904),AND(OR(I$1005="",Datos!I904&gt;=I$1005),OR(I$1006="",Datos!I904&lt;=I$1006)),FALSE),IF(ISNUMBER(Datos!I904),AND(Datos!I904=INT(Datos!I904),AND(OR(I$1005="",Datos!I904&gt;=I$1005),OR(I$1006="",Datos!I904&lt;=I$1006))),FALSE),OR(ISNUMBER(FIND(";"&amp;UPPER(TRIM(Datos!I904&amp;""))&amp;"=",I$1007)),ISNUMBER(FIND(";"&amp;UPPER(TRIM(Datos!I904&amp;""))&amp;";",I$1007))),OR(UPPER(TRIM(Datos!I904&amp;""))="SÍ",UPPER(TRIM(Datos!I904&amp;""))="SI",UPPER(TRIM(Datos!I904&amp;""))="NO"),IF(ISNUMBER(Datos!I904),AND(OR(I$1005="",Datos!I904&gt;=I$1005),OR(I$1006="",Datos!I904&lt;=I$1006)),FALSE),TRUE))))</f>
        <v>0.0</v>
      </c>
      <c r="J904">
        <f>IF(Datos!J904="",0,IF(AND(J$1008&lt;&gt;"",Datos!J904=J$1008),0,IF(J$1004=0,0,1-CHOOSE(J$1004,IF(ISNUMBER(Datos!J904),AND(OR(J$1005="",Datos!J904&gt;=J$1005),OR(J$1006="",Datos!J904&lt;=J$1006)),FALSE),IF(ISNUMBER(Datos!J904),AND(Datos!J904=INT(Datos!J904),AND(OR(J$1005="",Datos!J904&gt;=J$1005),OR(J$1006="",Datos!J904&lt;=J$1006))),FALSE),OR(ISNUMBER(FIND(";"&amp;UPPER(TRIM(Datos!J904&amp;""))&amp;"=",J$1007)),ISNUMBER(FIND(";"&amp;UPPER(TRIM(Datos!J904&amp;""))&amp;";",J$1007))),OR(UPPER(TRIM(Datos!J904&amp;""))="SÍ",UPPER(TRIM(Datos!J904&amp;""))="SI",UPPER(TRIM(Datos!J904&amp;""))="NO"),IF(ISNUMBER(Datos!J904),AND(OR(J$1005="",Datos!J904&gt;=J$1005),OR(J$1006="",Datos!J904&lt;=J$1006)),FALSE),TRUE))))</f>
        <v>0.0</v>
      </c>
      <c r="K904">
        <f>IF(Datos!K904="",0,IF(AND(K$1008&lt;&gt;"",Datos!K904=K$1008),0,IF(K$1004=0,0,1-CHOOSE(K$1004,IF(ISNUMBER(Datos!K904),AND(OR(K$1005="",Datos!K904&gt;=K$1005),OR(K$1006="",Datos!K904&lt;=K$1006)),FALSE),IF(ISNUMBER(Datos!K904),AND(Datos!K904=INT(Datos!K904),AND(OR(K$1005="",Datos!K904&gt;=K$1005),OR(K$1006="",Datos!K904&lt;=K$1006))),FALSE),OR(ISNUMBER(FIND(";"&amp;UPPER(TRIM(Datos!K904&amp;""))&amp;"=",K$1007)),ISNUMBER(FIND(";"&amp;UPPER(TRIM(Datos!K904&amp;""))&amp;";",K$1007))),OR(UPPER(TRIM(Datos!K904&amp;""))="SÍ",UPPER(TRIM(Datos!K904&amp;""))="SI",UPPER(TRIM(Datos!K904&amp;""))="NO"),IF(ISNUMBER(Datos!K904),AND(OR(K$1005="",Datos!K904&gt;=K$1005),OR(K$1006="",Datos!K904&lt;=K$1006)),FALSE),TRUE))))</f>
        <v>0.0</v>
      </c>
      <c r="L904">
        <f>IF(Datos!L904="",0,IF(AND(L$1008&lt;&gt;"",Datos!L904=L$1008),0,IF(L$1004=0,0,1-CHOOSE(L$1004,IF(ISNUMBER(Datos!L904),AND(OR(L$1005="",Datos!L904&gt;=L$1005),OR(L$1006="",Datos!L904&lt;=L$1006)),FALSE),IF(ISNUMBER(Datos!L904),AND(Datos!L904=INT(Datos!L904),AND(OR(L$1005="",Datos!L904&gt;=L$1005),OR(L$1006="",Datos!L904&lt;=L$1006))),FALSE),OR(ISNUMBER(FIND(";"&amp;UPPER(TRIM(Datos!L904&amp;""))&amp;"=",L$1007)),ISNUMBER(FIND(";"&amp;UPPER(TRIM(Datos!L904&amp;""))&amp;";",L$1007))),OR(UPPER(TRIM(Datos!L904&amp;""))="SÍ",UPPER(TRIM(Datos!L904&amp;""))="SI",UPPER(TRIM(Datos!L904&amp;""))="NO"),IF(ISNUMBER(Datos!L904),AND(OR(L$1005="",Datos!L904&gt;=L$1005),OR(L$1006="",Datos!L904&lt;=L$1006)),FALSE),TRUE))))</f>
        <v>0.0</v>
      </c>
      <c r="M904">
        <f>IF(Datos!M904="",0,IF(AND(M$1008&lt;&gt;"",Datos!M904=M$1008),0,IF(M$1004=0,0,1-CHOOSE(M$1004,IF(ISNUMBER(Datos!M904),AND(OR(M$1005="",Datos!M904&gt;=M$1005),OR(M$1006="",Datos!M904&lt;=M$1006)),FALSE),IF(ISNUMBER(Datos!M904),AND(Datos!M904=INT(Datos!M904),AND(OR(M$1005="",Datos!M904&gt;=M$1005),OR(M$1006="",Datos!M904&lt;=M$1006))),FALSE),OR(ISNUMBER(FIND(";"&amp;UPPER(TRIM(Datos!M904&amp;""))&amp;"=",M$1007)),ISNUMBER(FIND(";"&amp;UPPER(TRIM(Datos!M904&amp;""))&amp;";",M$1007))),OR(UPPER(TRIM(Datos!M904&amp;""))="SÍ",UPPER(TRIM(Datos!M904&amp;""))="SI",UPPER(TRIM(Datos!M904&amp;""))="NO"),IF(ISNUMBER(Datos!M904),AND(OR(M$1005="",Datos!M904&gt;=M$1005),OR(M$1006="",Datos!M904&lt;=M$1006)),FALSE),TRUE))))</f>
        <v>0.0</v>
      </c>
      <c r="N904">
        <f>IF(Datos!N904="",0,IF(AND(N$1008&lt;&gt;"",Datos!N904=N$1008),0,IF(N$1004=0,0,1-CHOOSE(N$1004,IF(ISNUMBER(Datos!N904),AND(OR(N$1005="",Datos!N904&gt;=N$1005),OR(N$1006="",Datos!N904&lt;=N$1006)),FALSE),IF(ISNUMBER(Datos!N904),AND(Datos!N904=INT(Datos!N904),AND(OR(N$1005="",Datos!N904&gt;=N$1005),OR(N$1006="",Datos!N904&lt;=N$1006))),FALSE),OR(ISNUMBER(FIND(";"&amp;UPPER(TRIM(Datos!N904&amp;""))&amp;"=",N$1007)),ISNUMBER(FIND(";"&amp;UPPER(TRIM(Datos!N904&amp;""))&amp;";",N$1007))),OR(UPPER(TRIM(Datos!N904&amp;""))="SÍ",UPPER(TRIM(Datos!N904&amp;""))="SI",UPPER(TRIM(Datos!N904&amp;""))="NO"),IF(ISNUMBER(Datos!N904),AND(OR(N$1005="",Datos!N904&gt;=N$1005),OR(N$1006="",Datos!N904&lt;=N$1006)),FALSE),TRUE))))</f>
        <v>0.0</v>
      </c>
      <c r="O904">
        <f>IF(Datos!O904="",0,IF(AND(O$1008&lt;&gt;"",Datos!O904=O$1008),0,IF(O$1004=0,0,1-CHOOSE(O$1004,IF(ISNUMBER(Datos!O904),AND(OR(O$1005="",Datos!O904&gt;=O$1005),OR(O$1006="",Datos!O904&lt;=O$1006)),FALSE),IF(ISNUMBER(Datos!O904),AND(Datos!O904=INT(Datos!O904),AND(OR(O$1005="",Datos!O904&gt;=O$1005),OR(O$1006="",Datos!O904&lt;=O$1006))),FALSE),OR(ISNUMBER(FIND(";"&amp;UPPER(TRIM(Datos!O904&amp;""))&amp;"=",O$1007)),ISNUMBER(FIND(";"&amp;UPPER(TRIM(Datos!O904&amp;""))&amp;";",O$1007))),OR(UPPER(TRIM(Datos!O904&amp;""))="SÍ",UPPER(TRIM(Datos!O904&amp;""))="SI",UPPER(TRIM(Datos!O904&amp;""))="NO"),IF(ISNUMBER(Datos!O904),AND(OR(O$1005="",Datos!O904&gt;=O$1005),OR(O$1006="",Datos!O904&lt;=O$1006)),FALSE),TRUE))))</f>
        <v>0.0</v>
      </c>
      <c r="P904">
        <f>IF(Datos!P904="",0,IF(AND(P$1008&lt;&gt;"",Datos!P904=P$1008),0,IF(P$1004=0,0,1-CHOOSE(P$1004,IF(ISNUMBER(Datos!P904),AND(OR(P$1005="",Datos!P904&gt;=P$1005),OR(P$1006="",Datos!P904&lt;=P$1006)),FALSE),IF(ISNUMBER(Datos!P904),AND(Datos!P904=INT(Datos!P904),AND(OR(P$1005="",Datos!P904&gt;=P$1005),OR(P$1006="",Datos!P904&lt;=P$1006))),FALSE),OR(ISNUMBER(FIND(";"&amp;UPPER(TRIM(Datos!P904&amp;""))&amp;"=",P$1007)),ISNUMBER(FIND(";"&amp;UPPER(TRIM(Datos!P904&amp;""))&amp;";",P$1007))),OR(UPPER(TRIM(Datos!P904&amp;""))="SÍ",UPPER(TRIM(Datos!P904&amp;""))="SI",UPPER(TRIM(Datos!P904&amp;""))="NO"),IF(ISNUMBER(Datos!P904),AND(OR(P$1005="",Datos!P904&gt;=P$1005),OR(P$1006="",Datos!P904&lt;=P$1006)),FALSE),TRUE))))</f>
        <v>0.0</v>
      </c>
      <c r="Q904">
        <f>IF(Datos!Q904="",0,IF(AND(Q$1008&lt;&gt;"",Datos!Q904=Q$1008),0,IF(Q$1004=0,0,1-CHOOSE(Q$1004,IF(ISNUMBER(Datos!Q904),AND(OR(Q$1005="",Datos!Q904&gt;=Q$1005),OR(Q$1006="",Datos!Q904&lt;=Q$1006)),FALSE),IF(ISNUMBER(Datos!Q904),AND(Datos!Q904=INT(Datos!Q904),AND(OR(Q$1005="",Datos!Q904&gt;=Q$1005),OR(Q$1006="",Datos!Q904&lt;=Q$1006))),FALSE),OR(ISNUMBER(FIND(";"&amp;UPPER(TRIM(Datos!Q904&amp;""))&amp;"=",Q$1007)),ISNUMBER(FIND(";"&amp;UPPER(TRIM(Datos!Q904&amp;""))&amp;";",Q$1007))),OR(UPPER(TRIM(Datos!Q904&amp;""))="SÍ",UPPER(TRIM(Datos!Q904&amp;""))="SI",UPPER(TRIM(Datos!Q904&amp;""))="NO"),IF(ISNUMBER(Datos!Q904),AND(OR(Q$1005="",Datos!Q904&gt;=Q$1005),OR(Q$1006="",Datos!Q904&lt;=Q$1006)),FALSE),TRUE))))</f>
        <v>0.0</v>
      </c>
      <c r="R904">
        <f>IF(Datos!R904="",0,IF(AND(R$1008&lt;&gt;"",Datos!R904=R$1008),0,IF(R$1004=0,0,1-CHOOSE(R$1004,IF(ISNUMBER(Datos!R904),AND(OR(R$1005="",Datos!R904&gt;=R$1005),OR(R$1006="",Datos!R904&lt;=R$1006)),FALSE),IF(ISNUMBER(Datos!R904),AND(Datos!R904=INT(Datos!R904),AND(OR(R$1005="",Datos!R904&gt;=R$1005),OR(R$1006="",Datos!R904&lt;=R$1006))),FALSE),OR(ISNUMBER(FIND(";"&amp;UPPER(TRIM(Datos!R904&amp;""))&amp;"=",R$1007)),ISNUMBER(FIND(";"&amp;UPPER(TRIM(Datos!R904&amp;""))&amp;";",R$1007))),OR(UPPER(TRIM(Datos!R904&amp;""))="SÍ",UPPER(TRIM(Datos!R904&amp;""))="SI",UPPER(TRIM(Datos!R904&amp;""))="NO"),IF(ISNUMBER(Datos!R904),AND(OR(R$1005="",Datos!R904&gt;=R$1005),OR(R$1006="",Datos!R904&lt;=R$1006)),FALSE),TRUE))))</f>
        <v>0.0</v>
      </c>
      <c r="S904">
        <f>IF(Datos!S904="",0,IF(AND(S$1008&lt;&gt;"",Datos!S904=S$1008),0,IF(S$1004=0,0,1-CHOOSE(S$1004,IF(ISNUMBER(Datos!S904),AND(OR(S$1005="",Datos!S904&gt;=S$1005),OR(S$1006="",Datos!S904&lt;=S$1006)),FALSE),IF(ISNUMBER(Datos!S904),AND(Datos!S904=INT(Datos!S904),AND(OR(S$1005="",Datos!S904&gt;=S$1005),OR(S$1006="",Datos!S904&lt;=S$1006))),FALSE),OR(ISNUMBER(FIND(";"&amp;UPPER(TRIM(Datos!S904&amp;""))&amp;"=",S$1007)),ISNUMBER(FIND(";"&amp;UPPER(TRIM(Datos!S904&amp;""))&amp;";",S$1007))),OR(UPPER(TRIM(Datos!S904&amp;""))="SÍ",UPPER(TRIM(Datos!S904&amp;""))="SI",UPPER(TRIM(Datos!S904&amp;""))="NO"),IF(ISNUMBER(Datos!S904),AND(OR(S$1005="",Datos!S904&gt;=S$1005),OR(S$1006="",Datos!S904&lt;=S$1006)),FALSE),TRUE))))</f>
        <v>0.0</v>
      </c>
      <c r="T904">
        <f>IF(Datos!T904="",0,IF(AND(T$1008&lt;&gt;"",Datos!T904=T$1008),0,IF(T$1004=0,0,1-CHOOSE(T$1004,IF(ISNUMBER(Datos!T904),AND(OR(T$1005="",Datos!T904&gt;=T$1005),OR(T$1006="",Datos!T904&lt;=T$1006)),FALSE),IF(ISNUMBER(Datos!T904),AND(Datos!T904=INT(Datos!T904),AND(OR(T$1005="",Datos!T904&gt;=T$1005),OR(T$1006="",Datos!T904&lt;=T$1006))),FALSE),OR(ISNUMBER(FIND(";"&amp;UPPER(TRIM(Datos!T904&amp;""))&amp;"=",T$1007)),ISNUMBER(FIND(";"&amp;UPPER(TRIM(Datos!T904&amp;""))&amp;";",T$1007))),OR(UPPER(TRIM(Datos!T904&amp;""))="SÍ",UPPER(TRIM(Datos!T904&amp;""))="SI",UPPER(TRIM(Datos!T904&amp;""))="NO"),IF(ISNUMBER(Datos!T904),AND(OR(T$1005="",Datos!T904&gt;=T$1005),OR(T$1006="",Datos!T904&lt;=T$1006)),FALSE),TRUE))))</f>
        <v>0.0</v>
      </c>
      <c r="U904">
        <f>IF(Datos!U904="",0,IF(AND(U$1008&lt;&gt;"",Datos!U904=U$1008),0,IF(U$1004=0,0,1-CHOOSE(U$1004,IF(ISNUMBER(Datos!U904),AND(OR(U$1005="",Datos!U904&gt;=U$1005),OR(U$1006="",Datos!U904&lt;=U$1006)),FALSE),IF(ISNUMBER(Datos!U904),AND(Datos!U904=INT(Datos!U904),AND(OR(U$1005="",Datos!U904&gt;=U$1005),OR(U$1006="",Datos!U904&lt;=U$1006))),FALSE),OR(ISNUMBER(FIND(";"&amp;UPPER(TRIM(Datos!U904&amp;""))&amp;"=",U$1007)),ISNUMBER(FIND(";"&amp;UPPER(TRIM(Datos!U904&amp;""))&amp;";",U$1007))),OR(UPPER(TRIM(Datos!U904&amp;""))="SÍ",UPPER(TRIM(Datos!U904&amp;""))="SI",UPPER(TRIM(Datos!U904&amp;""))="NO"),IF(ISNUMBER(Datos!U904),AND(OR(U$1005="",Datos!U904&gt;=U$1005),OR(U$1006="",Datos!U904&lt;=U$1006)),FALSE),TRUE))))</f>
        <v>0.0</v>
      </c>
      <c r="V904">
        <f>IF(Datos!V904="",0,IF(AND(V$1008&lt;&gt;"",Datos!V904=V$1008),0,IF(V$1004=0,0,1-CHOOSE(V$1004,IF(ISNUMBER(Datos!V904),AND(OR(V$1005="",Datos!V904&gt;=V$1005),OR(V$1006="",Datos!V904&lt;=V$1006)),FALSE),IF(ISNUMBER(Datos!V904),AND(Datos!V904=INT(Datos!V904),AND(OR(V$1005="",Datos!V904&gt;=V$1005),OR(V$1006="",Datos!V904&lt;=V$1006))),FALSE),OR(ISNUMBER(FIND(";"&amp;UPPER(TRIM(Datos!V904&amp;""))&amp;"=",V$1007)),ISNUMBER(FIND(";"&amp;UPPER(TRIM(Datos!V904&amp;""))&amp;";",V$1007))),OR(UPPER(TRIM(Datos!V904&amp;""))="SÍ",UPPER(TRIM(Datos!V904&amp;""))="SI",UPPER(TRIM(Datos!V904&amp;""))="NO"),IF(ISNUMBER(Datos!V904),AND(OR(V$1005="",Datos!V904&gt;=V$1005),OR(V$1006="",Datos!V904&lt;=V$1006)),FALSE),TRUE))))</f>
        <v>0.0</v>
      </c>
      <c r="W904">
        <f>IF(Datos!W904="",0,IF(AND(W$1008&lt;&gt;"",Datos!W904=W$1008),0,IF(W$1004=0,0,1-CHOOSE(W$1004,IF(ISNUMBER(Datos!W904),AND(OR(W$1005="",Datos!W904&gt;=W$1005),OR(W$1006="",Datos!W904&lt;=W$1006)),FALSE),IF(ISNUMBER(Datos!W904),AND(Datos!W904=INT(Datos!W904),AND(OR(W$1005="",Datos!W904&gt;=W$1005),OR(W$1006="",Datos!W904&lt;=W$1006))),FALSE),OR(ISNUMBER(FIND(";"&amp;UPPER(TRIM(Datos!W904&amp;""))&amp;"=",W$1007)),ISNUMBER(FIND(";"&amp;UPPER(TRIM(Datos!W904&amp;""))&amp;";",W$1007))),OR(UPPER(TRIM(Datos!W904&amp;""))="SÍ",UPPER(TRIM(Datos!W904&amp;""))="SI",UPPER(TRIM(Datos!W904&amp;""))="NO"),IF(ISNUMBER(Datos!W904),AND(OR(W$1005="",Datos!W904&gt;=W$1005),OR(W$1006="",Datos!W904&lt;=W$1006)),FALSE),TRUE))))</f>
        <v>0.0</v>
      </c>
      <c r="X904">
        <f>IF(Datos!X904="",0,IF(AND(X$1008&lt;&gt;"",Datos!X904=X$1008),0,IF(X$1004=0,0,1-CHOOSE(X$1004,IF(ISNUMBER(Datos!X904),AND(OR(X$1005="",Datos!X904&gt;=X$1005),OR(X$1006="",Datos!X904&lt;=X$1006)),FALSE),IF(ISNUMBER(Datos!X904),AND(Datos!X904=INT(Datos!X904),AND(OR(X$1005="",Datos!X904&gt;=X$1005),OR(X$1006="",Datos!X904&lt;=X$1006))),FALSE),OR(ISNUMBER(FIND(";"&amp;UPPER(TRIM(Datos!X904&amp;""))&amp;"=",X$1007)),ISNUMBER(FIND(";"&amp;UPPER(TRIM(Datos!X904&amp;""))&amp;";",X$1007))),OR(UPPER(TRIM(Datos!X904&amp;""))="SÍ",UPPER(TRIM(Datos!X904&amp;""))="SI",UPPER(TRIM(Datos!X904&amp;""))="NO"),IF(ISNUMBER(Datos!X904),AND(OR(X$1005="",Datos!X904&gt;=X$1005),OR(X$1006="",Datos!X904&lt;=X$1006)),FALSE),TRUE))))</f>
        <v>0.0</v>
      </c>
      <c r="Y904">
        <f>IF(Datos!Y904="",0,IF(AND(Y$1008&lt;&gt;"",Datos!Y904=Y$1008),0,IF(Y$1004=0,0,1-CHOOSE(Y$1004,IF(ISNUMBER(Datos!Y904),AND(OR(Y$1005="",Datos!Y904&gt;=Y$1005),OR(Y$1006="",Datos!Y904&lt;=Y$1006)),FALSE),IF(ISNUMBER(Datos!Y904),AND(Datos!Y904=INT(Datos!Y904),AND(OR(Y$1005="",Datos!Y904&gt;=Y$1005),OR(Y$1006="",Datos!Y904&lt;=Y$1006))),FALSE),OR(ISNUMBER(FIND(";"&amp;UPPER(TRIM(Datos!Y904&amp;""))&amp;"=",Y$1007)),ISNUMBER(FIND(";"&amp;UPPER(TRIM(Datos!Y904&amp;""))&amp;";",Y$1007))),OR(UPPER(TRIM(Datos!Y904&amp;""))="SÍ",UPPER(TRIM(Datos!Y904&amp;""))="SI",UPPER(TRIM(Datos!Y904&amp;""))="NO"),IF(ISNUMBER(Datos!Y904),AND(OR(Y$1005="",Datos!Y904&gt;=Y$1005),OR(Y$1006="",Datos!Y904&lt;=Y$1006)),FALSE),TRUE))))</f>
        <v>0.0</v>
      </c>
      <c r="Z904">
        <f>IF(Datos!Z904="",0,IF(AND(Z$1008&lt;&gt;"",Datos!Z904=Z$1008),0,IF(Z$1004=0,0,1-CHOOSE(Z$1004,IF(ISNUMBER(Datos!Z904),AND(OR(Z$1005="",Datos!Z904&gt;=Z$1005),OR(Z$1006="",Datos!Z904&lt;=Z$1006)),FALSE),IF(ISNUMBER(Datos!Z904),AND(Datos!Z904=INT(Datos!Z904),AND(OR(Z$1005="",Datos!Z904&gt;=Z$1005),OR(Z$1006="",Datos!Z904&lt;=Z$1006))),FALSE),OR(ISNUMBER(FIND(";"&amp;UPPER(TRIM(Datos!Z904&amp;""))&amp;"=",Z$1007)),ISNUMBER(FIND(";"&amp;UPPER(TRIM(Datos!Z904&amp;""))&amp;";",Z$1007))),OR(UPPER(TRIM(Datos!Z904&amp;""))="SÍ",UPPER(TRIM(Datos!Z904&amp;""))="SI",UPPER(TRIM(Datos!Z904&amp;""))="NO"),IF(ISNUMBER(Datos!Z904),AND(OR(Z$1005="",Datos!Z904&gt;=Z$1005),OR(Z$1006="",Datos!Z904&lt;=Z$1006)),FALSE),TRUE))))</f>
        <v>0.0</v>
      </c>
      <c r="AA904">
        <f>IF(Datos!AA904="",0,IF(AND(AA$1008&lt;&gt;"",Datos!AA904=AA$1008),0,IF(AA$1004=0,0,1-CHOOSE(AA$1004,IF(ISNUMBER(Datos!AA904),AND(OR(AA$1005="",Datos!AA904&gt;=AA$1005),OR(AA$1006="",Datos!AA904&lt;=AA$1006)),FALSE),IF(ISNUMBER(Datos!AA904),AND(Datos!AA904=INT(Datos!AA904),AND(OR(AA$1005="",Datos!AA904&gt;=AA$1005),OR(AA$1006="",Datos!AA904&lt;=AA$1006))),FALSE),OR(ISNUMBER(FIND(";"&amp;UPPER(TRIM(Datos!AA904&amp;""))&amp;"=",AA$1007)),ISNUMBER(FIND(";"&amp;UPPER(TRIM(Datos!AA904&amp;""))&amp;";",AA$1007))),OR(UPPER(TRIM(Datos!AA904&amp;""))="SÍ",UPPER(TRIM(Datos!AA904&amp;""))="SI",UPPER(TRIM(Datos!AA904&amp;""))="NO"),IF(ISNUMBER(Datos!AA904),AND(OR(AA$1005="",Datos!AA904&gt;=AA$1005),OR(AA$1006="",Datos!AA904&lt;=AA$1006)),FALSE),TRUE))))</f>
        <v>0.0</v>
      </c>
      <c r="AB904">
        <f>IF(Datos!AB904="",0,IF(AND(AB$1008&lt;&gt;"",Datos!AB904=AB$1008),0,IF(AB$1004=0,0,1-CHOOSE(AB$1004,IF(ISNUMBER(Datos!AB904),AND(OR(AB$1005="",Datos!AB904&gt;=AB$1005),OR(AB$1006="",Datos!AB904&lt;=AB$1006)),FALSE),IF(ISNUMBER(Datos!AB904),AND(Datos!AB904=INT(Datos!AB904),AND(OR(AB$1005="",Datos!AB904&gt;=AB$1005),OR(AB$1006="",Datos!AB904&lt;=AB$1006))),FALSE),OR(ISNUMBER(FIND(";"&amp;UPPER(TRIM(Datos!AB904&amp;""))&amp;"=",AB$1007)),ISNUMBER(FIND(";"&amp;UPPER(TRIM(Datos!AB904&amp;""))&amp;";",AB$1007))),OR(UPPER(TRIM(Datos!AB904&amp;""))="SÍ",UPPER(TRIM(Datos!AB904&amp;""))="SI",UPPER(TRIM(Datos!AB904&amp;""))="NO"),IF(ISNUMBER(Datos!AB904),AND(OR(AB$1005="",Datos!AB904&gt;=AB$1005),OR(AB$1006="",Datos!AB904&lt;=AB$1006)),FALSE),TRUE))))</f>
        <v>0.0</v>
      </c>
      <c r="AC904">
        <f>IF(Datos!AC904="",0,IF(AND(AC$1008&lt;&gt;"",Datos!AC904=AC$1008),0,IF(AC$1004=0,0,1-CHOOSE(AC$1004,IF(ISNUMBER(Datos!AC904),AND(OR(AC$1005="",Datos!AC904&gt;=AC$1005),OR(AC$1006="",Datos!AC904&lt;=AC$1006)),FALSE),IF(ISNUMBER(Datos!AC904),AND(Datos!AC904=INT(Datos!AC904),AND(OR(AC$1005="",Datos!AC904&gt;=AC$1005),OR(AC$1006="",Datos!AC904&lt;=AC$1006))),FALSE),OR(ISNUMBER(FIND(";"&amp;UPPER(TRIM(Datos!AC904&amp;""))&amp;"=",AC$1007)),ISNUMBER(FIND(";"&amp;UPPER(TRIM(Datos!AC904&amp;""))&amp;";",AC$1007))),OR(UPPER(TRIM(Datos!AC904&amp;""))="SÍ",UPPER(TRIM(Datos!AC904&amp;""))="SI",UPPER(TRIM(Datos!AC904&amp;""))="NO"),IF(ISNUMBER(Datos!AC904),AND(OR(AC$1005="",Datos!AC904&gt;=AC$1005),OR(AC$1006="",Datos!AC904&lt;=AC$1006)),FALSE),TRUE))))</f>
        <v>0.0</v>
      </c>
      <c r="AD904">
        <f>IF(Datos!AD904="",0,IF(AND(AD$1008&lt;&gt;"",Datos!AD904=AD$1008),0,IF(AD$1004=0,0,1-CHOOSE(AD$1004,IF(ISNUMBER(Datos!AD904),AND(OR(AD$1005="",Datos!AD904&gt;=AD$1005),OR(AD$1006="",Datos!AD904&lt;=AD$1006)),FALSE),IF(ISNUMBER(Datos!AD904),AND(Datos!AD904=INT(Datos!AD904),AND(OR(AD$1005="",Datos!AD904&gt;=AD$1005),OR(AD$1006="",Datos!AD904&lt;=AD$1006))),FALSE),OR(ISNUMBER(FIND(";"&amp;UPPER(TRIM(Datos!AD904&amp;""))&amp;"=",AD$1007)),ISNUMBER(FIND(";"&amp;UPPER(TRIM(Datos!AD904&amp;""))&amp;";",AD$1007))),OR(UPPER(TRIM(Datos!AD904&amp;""))="SÍ",UPPER(TRIM(Datos!AD904&amp;""))="SI",UPPER(TRIM(Datos!AD904&amp;""))="NO"),IF(ISNUMBER(Datos!AD904),AND(OR(AD$1005="",Datos!AD904&gt;=AD$1005),OR(AD$1006="",Datos!AD904&lt;=AD$1006)),FALSE),TRUE))))</f>
        <v>0.0</v>
      </c>
      <c r="AE904">
        <f>IF(Datos!AE904="",0,IF(AND(AE$1008&lt;&gt;"",Datos!AE904=AE$1008),0,IF(AE$1004=0,0,1-CHOOSE(AE$1004,IF(ISNUMBER(Datos!AE904),AND(OR(AE$1005="",Datos!AE904&gt;=AE$1005),OR(AE$1006="",Datos!AE904&lt;=AE$1006)),FALSE),IF(ISNUMBER(Datos!AE904),AND(Datos!AE904=INT(Datos!AE904),AND(OR(AE$1005="",Datos!AE904&gt;=AE$1005),OR(AE$1006="",Datos!AE904&lt;=AE$1006))),FALSE),OR(ISNUMBER(FIND(";"&amp;UPPER(TRIM(Datos!AE904&amp;""))&amp;"=",AE$1007)),ISNUMBER(FIND(";"&amp;UPPER(TRIM(Datos!AE904&amp;""))&amp;";",AE$1007))),OR(UPPER(TRIM(Datos!AE904&amp;""))="SÍ",UPPER(TRIM(Datos!AE904&amp;""))="SI",UPPER(TRIM(Datos!AE904&amp;""))="NO"),IF(ISNUMBER(Datos!AE904),AND(OR(AE$1005="",Datos!AE904&gt;=AE$1005),OR(AE$1006="",Datos!AE904&lt;=AE$1006)),FALSE),TRUE))))</f>
        <v>0.0</v>
      </c>
    </row>
    <row r="905" spans="2:31">
      <c r="B905">
        <f>IF(Datos!B905="",0,IF(AND(B$1008&lt;&gt;"",Datos!B905=B$1008),0,IF(B$1004=0,0,1-CHOOSE(B$1004,IF(ISNUMBER(Datos!B905),AND(OR(B$1005="",Datos!B905&gt;=B$1005),OR(B$1006="",Datos!B905&lt;=B$1006)),FALSE),IF(ISNUMBER(Datos!B905),AND(Datos!B905=INT(Datos!B905),AND(OR(B$1005="",Datos!B905&gt;=B$1005),OR(B$1006="",Datos!B905&lt;=B$1006))),FALSE),OR(ISNUMBER(FIND(";"&amp;UPPER(TRIM(Datos!B905&amp;""))&amp;"=",B$1007)),ISNUMBER(FIND(";"&amp;UPPER(TRIM(Datos!B905&amp;""))&amp;";",B$1007))),OR(UPPER(TRIM(Datos!B905&amp;""))="SÍ",UPPER(TRIM(Datos!B905&amp;""))="SI",UPPER(TRIM(Datos!B905&amp;""))="NO"),IF(ISNUMBER(Datos!B905),AND(OR(B$1005="",Datos!B905&gt;=B$1005),OR(B$1006="",Datos!B905&lt;=B$1006)),FALSE),TRUE))))</f>
        <v>0.0</v>
      </c>
      <c r="C905">
        <f>IF(Datos!C905="",0,IF(AND(C$1008&lt;&gt;"",Datos!C905=C$1008),0,IF(C$1004=0,0,1-CHOOSE(C$1004,IF(ISNUMBER(Datos!C905),AND(OR(C$1005="",Datos!C905&gt;=C$1005),OR(C$1006="",Datos!C905&lt;=C$1006)),FALSE),IF(ISNUMBER(Datos!C905),AND(Datos!C905=INT(Datos!C905),AND(OR(C$1005="",Datos!C905&gt;=C$1005),OR(C$1006="",Datos!C905&lt;=C$1006))),FALSE),OR(ISNUMBER(FIND(";"&amp;UPPER(TRIM(Datos!C905&amp;""))&amp;"=",C$1007)),ISNUMBER(FIND(";"&amp;UPPER(TRIM(Datos!C905&amp;""))&amp;";",C$1007))),OR(UPPER(TRIM(Datos!C905&amp;""))="SÍ",UPPER(TRIM(Datos!C905&amp;""))="SI",UPPER(TRIM(Datos!C905&amp;""))="NO"),IF(ISNUMBER(Datos!C905),AND(OR(C$1005="",Datos!C905&gt;=C$1005),OR(C$1006="",Datos!C905&lt;=C$1006)),FALSE),TRUE))))</f>
        <v>0.0</v>
      </c>
      <c r="D905">
        <f>IF(Datos!D905="",0,IF(AND(D$1008&lt;&gt;"",Datos!D905=D$1008),0,IF(D$1004=0,0,1-CHOOSE(D$1004,IF(ISNUMBER(Datos!D905),AND(OR(D$1005="",Datos!D905&gt;=D$1005),OR(D$1006="",Datos!D905&lt;=D$1006)),FALSE),IF(ISNUMBER(Datos!D905),AND(Datos!D905=INT(Datos!D905),AND(OR(D$1005="",Datos!D905&gt;=D$1005),OR(D$1006="",Datos!D905&lt;=D$1006))),FALSE),OR(ISNUMBER(FIND(";"&amp;UPPER(TRIM(Datos!D905&amp;""))&amp;"=",D$1007)),ISNUMBER(FIND(";"&amp;UPPER(TRIM(Datos!D905&amp;""))&amp;";",D$1007))),OR(UPPER(TRIM(Datos!D905&amp;""))="SÍ",UPPER(TRIM(Datos!D905&amp;""))="SI",UPPER(TRIM(Datos!D905&amp;""))="NO"),IF(ISNUMBER(Datos!D905),AND(OR(D$1005="",Datos!D905&gt;=D$1005),OR(D$1006="",Datos!D905&lt;=D$1006)),FALSE),TRUE))))</f>
        <v>0.0</v>
      </c>
      <c r="E905">
        <f>IF(Datos!E905="",0,IF(AND(E$1008&lt;&gt;"",Datos!E905=E$1008),0,IF(E$1004=0,0,1-CHOOSE(E$1004,IF(ISNUMBER(Datos!E905),AND(OR(E$1005="",Datos!E905&gt;=E$1005),OR(E$1006="",Datos!E905&lt;=E$1006)),FALSE),IF(ISNUMBER(Datos!E905),AND(Datos!E905=INT(Datos!E905),AND(OR(E$1005="",Datos!E905&gt;=E$1005),OR(E$1006="",Datos!E905&lt;=E$1006))),FALSE),OR(ISNUMBER(FIND(";"&amp;UPPER(TRIM(Datos!E905&amp;""))&amp;"=",E$1007)),ISNUMBER(FIND(";"&amp;UPPER(TRIM(Datos!E905&amp;""))&amp;";",E$1007))),OR(UPPER(TRIM(Datos!E905&amp;""))="SÍ",UPPER(TRIM(Datos!E905&amp;""))="SI",UPPER(TRIM(Datos!E905&amp;""))="NO"),IF(ISNUMBER(Datos!E905),AND(OR(E$1005="",Datos!E905&gt;=E$1005),OR(E$1006="",Datos!E905&lt;=E$1006)),FALSE),TRUE))))</f>
        <v>0.0</v>
      </c>
      <c r="F905">
        <f>IF(Datos!F905="",0,IF(AND(F$1008&lt;&gt;"",Datos!F905=F$1008),0,IF(F$1004=0,0,1-CHOOSE(F$1004,IF(ISNUMBER(Datos!F905),AND(OR(F$1005="",Datos!F905&gt;=F$1005),OR(F$1006="",Datos!F905&lt;=F$1006)),FALSE),IF(ISNUMBER(Datos!F905),AND(Datos!F905=INT(Datos!F905),AND(OR(F$1005="",Datos!F905&gt;=F$1005),OR(F$1006="",Datos!F905&lt;=F$1006))),FALSE),OR(ISNUMBER(FIND(";"&amp;UPPER(TRIM(Datos!F905&amp;""))&amp;"=",F$1007)),ISNUMBER(FIND(";"&amp;UPPER(TRIM(Datos!F905&amp;""))&amp;";",F$1007))),OR(UPPER(TRIM(Datos!F905&amp;""))="SÍ",UPPER(TRIM(Datos!F905&amp;""))="SI",UPPER(TRIM(Datos!F905&amp;""))="NO"),IF(ISNUMBER(Datos!F905),AND(OR(F$1005="",Datos!F905&gt;=F$1005),OR(F$1006="",Datos!F905&lt;=F$1006)),FALSE),TRUE))))</f>
        <v>0.0</v>
      </c>
      <c r="G905">
        <f>IF(Datos!G905="",0,IF(AND(G$1008&lt;&gt;"",Datos!G905=G$1008),0,IF(G$1004=0,0,1-CHOOSE(G$1004,IF(ISNUMBER(Datos!G905),AND(OR(G$1005="",Datos!G905&gt;=G$1005),OR(G$1006="",Datos!G905&lt;=G$1006)),FALSE),IF(ISNUMBER(Datos!G905),AND(Datos!G905=INT(Datos!G905),AND(OR(G$1005="",Datos!G905&gt;=G$1005),OR(G$1006="",Datos!G905&lt;=G$1006))),FALSE),OR(ISNUMBER(FIND(";"&amp;UPPER(TRIM(Datos!G905&amp;""))&amp;"=",G$1007)),ISNUMBER(FIND(";"&amp;UPPER(TRIM(Datos!G905&amp;""))&amp;";",G$1007))),OR(UPPER(TRIM(Datos!G905&amp;""))="SÍ",UPPER(TRIM(Datos!G905&amp;""))="SI",UPPER(TRIM(Datos!G905&amp;""))="NO"),IF(ISNUMBER(Datos!G905),AND(OR(G$1005="",Datos!G905&gt;=G$1005),OR(G$1006="",Datos!G905&lt;=G$1006)),FALSE),TRUE))))</f>
        <v>0.0</v>
      </c>
      <c r="H905">
        <f>IF(Datos!H905="",0,IF(AND(H$1008&lt;&gt;"",Datos!H905=H$1008),0,IF(H$1004=0,0,1-CHOOSE(H$1004,IF(ISNUMBER(Datos!H905),AND(OR(H$1005="",Datos!H905&gt;=H$1005),OR(H$1006="",Datos!H905&lt;=H$1006)),FALSE),IF(ISNUMBER(Datos!H905),AND(Datos!H905=INT(Datos!H905),AND(OR(H$1005="",Datos!H905&gt;=H$1005),OR(H$1006="",Datos!H905&lt;=H$1006))),FALSE),OR(ISNUMBER(FIND(";"&amp;UPPER(TRIM(Datos!H905&amp;""))&amp;"=",H$1007)),ISNUMBER(FIND(";"&amp;UPPER(TRIM(Datos!H905&amp;""))&amp;";",H$1007))),OR(UPPER(TRIM(Datos!H905&amp;""))="SÍ",UPPER(TRIM(Datos!H905&amp;""))="SI",UPPER(TRIM(Datos!H905&amp;""))="NO"),IF(ISNUMBER(Datos!H905),AND(OR(H$1005="",Datos!H905&gt;=H$1005),OR(H$1006="",Datos!H905&lt;=H$1006)),FALSE),TRUE))))</f>
        <v>0.0</v>
      </c>
      <c r="I905">
        <f>IF(Datos!I905="",0,IF(AND(I$1008&lt;&gt;"",Datos!I905=I$1008),0,IF(I$1004=0,0,1-CHOOSE(I$1004,IF(ISNUMBER(Datos!I905),AND(OR(I$1005="",Datos!I905&gt;=I$1005),OR(I$1006="",Datos!I905&lt;=I$1006)),FALSE),IF(ISNUMBER(Datos!I905),AND(Datos!I905=INT(Datos!I905),AND(OR(I$1005="",Datos!I905&gt;=I$1005),OR(I$1006="",Datos!I905&lt;=I$1006))),FALSE),OR(ISNUMBER(FIND(";"&amp;UPPER(TRIM(Datos!I905&amp;""))&amp;"=",I$1007)),ISNUMBER(FIND(";"&amp;UPPER(TRIM(Datos!I905&amp;""))&amp;";",I$1007))),OR(UPPER(TRIM(Datos!I905&amp;""))="SÍ",UPPER(TRIM(Datos!I905&amp;""))="SI",UPPER(TRIM(Datos!I905&amp;""))="NO"),IF(ISNUMBER(Datos!I905),AND(OR(I$1005="",Datos!I905&gt;=I$1005),OR(I$1006="",Datos!I905&lt;=I$1006)),FALSE),TRUE))))</f>
        <v>0.0</v>
      </c>
      <c r="J905">
        <f>IF(Datos!J905="",0,IF(AND(J$1008&lt;&gt;"",Datos!J905=J$1008),0,IF(J$1004=0,0,1-CHOOSE(J$1004,IF(ISNUMBER(Datos!J905),AND(OR(J$1005="",Datos!J905&gt;=J$1005),OR(J$1006="",Datos!J905&lt;=J$1006)),FALSE),IF(ISNUMBER(Datos!J905),AND(Datos!J905=INT(Datos!J905),AND(OR(J$1005="",Datos!J905&gt;=J$1005),OR(J$1006="",Datos!J905&lt;=J$1006))),FALSE),OR(ISNUMBER(FIND(";"&amp;UPPER(TRIM(Datos!J905&amp;""))&amp;"=",J$1007)),ISNUMBER(FIND(";"&amp;UPPER(TRIM(Datos!J905&amp;""))&amp;";",J$1007))),OR(UPPER(TRIM(Datos!J905&amp;""))="SÍ",UPPER(TRIM(Datos!J905&amp;""))="SI",UPPER(TRIM(Datos!J905&amp;""))="NO"),IF(ISNUMBER(Datos!J905),AND(OR(J$1005="",Datos!J905&gt;=J$1005),OR(J$1006="",Datos!J905&lt;=J$1006)),FALSE),TRUE))))</f>
        <v>0.0</v>
      </c>
      <c r="K905">
        <f>IF(Datos!K905="",0,IF(AND(K$1008&lt;&gt;"",Datos!K905=K$1008),0,IF(K$1004=0,0,1-CHOOSE(K$1004,IF(ISNUMBER(Datos!K905),AND(OR(K$1005="",Datos!K905&gt;=K$1005),OR(K$1006="",Datos!K905&lt;=K$1006)),FALSE),IF(ISNUMBER(Datos!K905),AND(Datos!K905=INT(Datos!K905),AND(OR(K$1005="",Datos!K905&gt;=K$1005),OR(K$1006="",Datos!K905&lt;=K$1006))),FALSE),OR(ISNUMBER(FIND(";"&amp;UPPER(TRIM(Datos!K905&amp;""))&amp;"=",K$1007)),ISNUMBER(FIND(";"&amp;UPPER(TRIM(Datos!K905&amp;""))&amp;";",K$1007))),OR(UPPER(TRIM(Datos!K905&amp;""))="SÍ",UPPER(TRIM(Datos!K905&amp;""))="SI",UPPER(TRIM(Datos!K905&amp;""))="NO"),IF(ISNUMBER(Datos!K905),AND(OR(K$1005="",Datos!K905&gt;=K$1005),OR(K$1006="",Datos!K905&lt;=K$1006)),FALSE),TRUE))))</f>
        <v>0.0</v>
      </c>
      <c r="L905">
        <f>IF(Datos!L905="",0,IF(AND(L$1008&lt;&gt;"",Datos!L905=L$1008),0,IF(L$1004=0,0,1-CHOOSE(L$1004,IF(ISNUMBER(Datos!L905),AND(OR(L$1005="",Datos!L905&gt;=L$1005),OR(L$1006="",Datos!L905&lt;=L$1006)),FALSE),IF(ISNUMBER(Datos!L905),AND(Datos!L905=INT(Datos!L905),AND(OR(L$1005="",Datos!L905&gt;=L$1005),OR(L$1006="",Datos!L905&lt;=L$1006))),FALSE),OR(ISNUMBER(FIND(";"&amp;UPPER(TRIM(Datos!L905&amp;""))&amp;"=",L$1007)),ISNUMBER(FIND(";"&amp;UPPER(TRIM(Datos!L905&amp;""))&amp;";",L$1007))),OR(UPPER(TRIM(Datos!L905&amp;""))="SÍ",UPPER(TRIM(Datos!L905&amp;""))="SI",UPPER(TRIM(Datos!L905&amp;""))="NO"),IF(ISNUMBER(Datos!L905),AND(OR(L$1005="",Datos!L905&gt;=L$1005),OR(L$1006="",Datos!L905&lt;=L$1006)),FALSE),TRUE))))</f>
        <v>0.0</v>
      </c>
      <c r="M905">
        <f>IF(Datos!M905="",0,IF(AND(M$1008&lt;&gt;"",Datos!M905=M$1008),0,IF(M$1004=0,0,1-CHOOSE(M$1004,IF(ISNUMBER(Datos!M905),AND(OR(M$1005="",Datos!M905&gt;=M$1005),OR(M$1006="",Datos!M905&lt;=M$1006)),FALSE),IF(ISNUMBER(Datos!M905),AND(Datos!M905=INT(Datos!M905),AND(OR(M$1005="",Datos!M905&gt;=M$1005),OR(M$1006="",Datos!M905&lt;=M$1006))),FALSE),OR(ISNUMBER(FIND(";"&amp;UPPER(TRIM(Datos!M905&amp;""))&amp;"=",M$1007)),ISNUMBER(FIND(";"&amp;UPPER(TRIM(Datos!M905&amp;""))&amp;";",M$1007))),OR(UPPER(TRIM(Datos!M905&amp;""))="SÍ",UPPER(TRIM(Datos!M905&amp;""))="SI",UPPER(TRIM(Datos!M905&amp;""))="NO"),IF(ISNUMBER(Datos!M905),AND(OR(M$1005="",Datos!M905&gt;=M$1005),OR(M$1006="",Datos!M905&lt;=M$1006)),FALSE),TRUE))))</f>
        <v>0.0</v>
      </c>
      <c r="N905">
        <f>IF(Datos!N905="",0,IF(AND(N$1008&lt;&gt;"",Datos!N905=N$1008),0,IF(N$1004=0,0,1-CHOOSE(N$1004,IF(ISNUMBER(Datos!N905),AND(OR(N$1005="",Datos!N905&gt;=N$1005),OR(N$1006="",Datos!N905&lt;=N$1006)),FALSE),IF(ISNUMBER(Datos!N905),AND(Datos!N905=INT(Datos!N905),AND(OR(N$1005="",Datos!N905&gt;=N$1005),OR(N$1006="",Datos!N905&lt;=N$1006))),FALSE),OR(ISNUMBER(FIND(";"&amp;UPPER(TRIM(Datos!N905&amp;""))&amp;"=",N$1007)),ISNUMBER(FIND(";"&amp;UPPER(TRIM(Datos!N905&amp;""))&amp;";",N$1007))),OR(UPPER(TRIM(Datos!N905&amp;""))="SÍ",UPPER(TRIM(Datos!N905&amp;""))="SI",UPPER(TRIM(Datos!N905&amp;""))="NO"),IF(ISNUMBER(Datos!N905),AND(OR(N$1005="",Datos!N905&gt;=N$1005),OR(N$1006="",Datos!N905&lt;=N$1006)),FALSE),TRUE))))</f>
        <v>0.0</v>
      </c>
      <c r="O905">
        <f>IF(Datos!O905="",0,IF(AND(O$1008&lt;&gt;"",Datos!O905=O$1008),0,IF(O$1004=0,0,1-CHOOSE(O$1004,IF(ISNUMBER(Datos!O905),AND(OR(O$1005="",Datos!O905&gt;=O$1005),OR(O$1006="",Datos!O905&lt;=O$1006)),FALSE),IF(ISNUMBER(Datos!O905),AND(Datos!O905=INT(Datos!O905),AND(OR(O$1005="",Datos!O905&gt;=O$1005),OR(O$1006="",Datos!O905&lt;=O$1006))),FALSE),OR(ISNUMBER(FIND(";"&amp;UPPER(TRIM(Datos!O905&amp;""))&amp;"=",O$1007)),ISNUMBER(FIND(";"&amp;UPPER(TRIM(Datos!O905&amp;""))&amp;";",O$1007))),OR(UPPER(TRIM(Datos!O905&amp;""))="SÍ",UPPER(TRIM(Datos!O905&amp;""))="SI",UPPER(TRIM(Datos!O905&amp;""))="NO"),IF(ISNUMBER(Datos!O905),AND(OR(O$1005="",Datos!O905&gt;=O$1005),OR(O$1006="",Datos!O905&lt;=O$1006)),FALSE),TRUE))))</f>
        <v>0.0</v>
      </c>
      <c r="P905">
        <f>IF(Datos!P905="",0,IF(AND(P$1008&lt;&gt;"",Datos!P905=P$1008),0,IF(P$1004=0,0,1-CHOOSE(P$1004,IF(ISNUMBER(Datos!P905),AND(OR(P$1005="",Datos!P905&gt;=P$1005),OR(P$1006="",Datos!P905&lt;=P$1006)),FALSE),IF(ISNUMBER(Datos!P905),AND(Datos!P905=INT(Datos!P905),AND(OR(P$1005="",Datos!P905&gt;=P$1005),OR(P$1006="",Datos!P905&lt;=P$1006))),FALSE),OR(ISNUMBER(FIND(";"&amp;UPPER(TRIM(Datos!P905&amp;""))&amp;"=",P$1007)),ISNUMBER(FIND(";"&amp;UPPER(TRIM(Datos!P905&amp;""))&amp;";",P$1007))),OR(UPPER(TRIM(Datos!P905&amp;""))="SÍ",UPPER(TRIM(Datos!P905&amp;""))="SI",UPPER(TRIM(Datos!P905&amp;""))="NO"),IF(ISNUMBER(Datos!P905),AND(OR(P$1005="",Datos!P905&gt;=P$1005),OR(P$1006="",Datos!P905&lt;=P$1006)),FALSE),TRUE))))</f>
        <v>0.0</v>
      </c>
      <c r="Q905">
        <f>IF(Datos!Q905="",0,IF(AND(Q$1008&lt;&gt;"",Datos!Q905=Q$1008),0,IF(Q$1004=0,0,1-CHOOSE(Q$1004,IF(ISNUMBER(Datos!Q905),AND(OR(Q$1005="",Datos!Q905&gt;=Q$1005),OR(Q$1006="",Datos!Q905&lt;=Q$1006)),FALSE),IF(ISNUMBER(Datos!Q905),AND(Datos!Q905=INT(Datos!Q905),AND(OR(Q$1005="",Datos!Q905&gt;=Q$1005),OR(Q$1006="",Datos!Q905&lt;=Q$1006))),FALSE),OR(ISNUMBER(FIND(";"&amp;UPPER(TRIM(Datos!Q905&amp;""))&amp;"=",Q$1007)),ISNUMBER(FIND(";"&amp;UPPER(TRIM(Datos!Q905&amp;""))&amp;";",Q$1007))),OR(UPPER(TRIM(Datos!Q905&amp;""))="SÍ",UPPER(TRIM(Datos!Q905&amp;""))="SI",UPPER(TRIM(Datos!Q905&amp;""))="NO"),IF(ISNUMBER(Datos!Q905),AND(OR(Q$1005="",Datos!Q905&gt;=Q$1005),OR(Q$1006="",Datos!Q905&lt;=Q$1006)),FALSE),TRUE))))</f>
        <v>0.0</v>
      </c>
      <c r="R905">
        <f>IF(Datos!R905="",0,IF(AND(R$1008&lt;&gt;"",Datos!R905=R$1008),0,IF(R$1004=0,0,1-CHOOSE(R$1004,IF(ISNUMBER(Datos!R905),AND(OR(R$1005="",Datos!R905&gt;=R$1005),OR(R$1006="",Datos!R905&lt;=R$1006)),FALSE),IF(ISNUMBER(Datos!R905),AND(Datos!R905=INT(Datos!R905),AND(OR(R$1005="",Datos!R905&gt;=R$1005),OR(R$1006="",Datos!R905&lt;=R$1006))),FALSE),OR(ISNUMBER(FIND(";"&amp;UPPER(TRIM(Datos!R905&amp;""))&amp;"=",R$1007)),ISNUMBER(FIND(";"&amp;UPPER(TRIM(Datos!R905&amp;""))&amp;";",R$1007))),OR(UPPER(TRIM(Datos!R905&amp;""))="SÍ",UPPER(TRIM(Datos!R905&amp;""))="SI",UPPER(TRIM(Datos!R905&amp;""))="NO"),IF(ISNUMBER(Datos!R905),AND(OR(R$1005="",Datos!R905&gt;=R$1005),OR(R$1006="",Datos!R905&lt;=R$1006)),FALSE),TRUE))))</f>
        <v>0.0</v>
      </c>
      <c r="S905">
        <f>IF(Datos!S905="",0,IF(AND(S$1008&lt;&gt;"",Datos!S905=S$1008),0,IF(S$1004=0,0,1-CHOOSE(S$1004,IF(ISNUMBER(Datos!S905),AND(OR(S$1005="",Datos!S905&gt;=S$1005),OR(S$1006="",Datos!S905&lt;=S$1006)),FALSE),IF(ISNUMBER(Datos!S905),AND(Datos!S905=INT(Datos!S905),AND(OR(S$1005="",Datos!S905&gt;=S$1005),OR(S$1006="",Datos!S905&lt;=S$1006))),FALSE),OR(ISNUMBER(FIND(";"&amp;UPPER(TRIM(Datos!S905&amp;""))&amp;"=",S$1007)),ISNUMBER(FIND(";"&amp;UPPER(TRIM(Datos!S905&amp;""))&amp;";",S$1007))),OR(UPPER(TRIM(Datos!S905&amp;""))="SÍ",UPPER(TRIM(Datos!S905&amp;""))="SI",UPPER(TRIM(Datos!S905&amp;""))="NO"),IF(ISNUMBER(Datos!S905),AND(OR(S$1005="",Datos!S905&gt;=S$1005),OR(S$1006="",Datos!S905&lt;=S$1006)),FALSE),TRUE))))</f>
        <v>0.0</v>
      </c>
      <c r="T905">
        <f>IF(Datos!T905="",0,IF(AND(T$1008&lt;&gt;"",Datos!T905=T$1008),0,IF(T$1004=0,0,1-CHOOSE(T$1004,IF(ISNUMBER(Datos!T905),AND(OR(T$1005="",Datos!T905&gt;=T$1005),OR(T$1006="",Datos!T905&lt;=T$1006)),FALSE),IF(ISNUMBER(Datos!T905),AND(Datos!T905=INT(Datos!T905),AND(OR(T$1005="",Datos!T905&gt;=T$1005),OR(T$1006="",Datos!T905&lt;=T$1006))),FALSE),OR(ISNUMBER(FIND(";"&amp;UPPER(TRIM(Datos!T905&amp;""))&amp;"=",T$1007)),ISNUMBER(FIND(";"&amp;UPPER(TRIM(Datos!T905&amp;""))&amp;";",T$1007))),OR(UPPER(TRIM(Datos!T905&amp;""))="SÍ",UPPER(TRIM(Datos!T905&amp;""))="SI",UPPER(TRIM(Datos!T905&amp;""))="NO"),IF(ISNUMBER(Datos!T905),AND(OR(T$1005="",Datos!T905&gt;=T$1005),OR(T$1006="",Datos!T905&lt;=T$1006)),FALSE),TRUE))))</f>
        <v>0.0</v>
      </c>
      <c r="U905">
        <f>IF(Datos!U905="",0,IF(AND(U$1008&lt;&gt;"",Datos!U905=U$1008),0,IF(U$1004=0,0,1-CHOOSE(U$1004,IF(ISNUMBER(Datos!U905),AND(OR(U$1005="",Datos!U905&gt;=U$1005),OR(U$1006="",Datos!U905&lt;=U$1006)),FALSE),IF(ISNUMBER(Datos!U905),AND(Datos!U905=INT(Datos!U905),AND(OR(U$1005="",Datos!U905&gt;=U$1005),OR(U$1006="",Datos!U905&lt;=U$1006))),FALSE),OR(ISNUMBER(FIND(";"&amp;UPPER(TRIM(Datos!U905&amp;""))&amp;"=",U$1007)),ISNUMBER(FIND(";"&amp;UPPER(TRIM(Datos!U905&amp;""))&amp;";",U$1007))),OR(UPPER(TRIM(Datos!U905&amp;""))="SÍ",UPPER(TRIM(Datos!U905&amp;""))="SI",UPPER(TRIM(Datos!U905&amp;""))="NO"),IF(ISNUMBER(Datos!U905),AND(OR(U$1005="",Datos!U905&gt;=U$1005),OR(U$1006="",Datos!U905&lt;=U$1006)),FALSE),TRUE))))</f>
        <v>0.0</v>
      </c>
      <c r="V905">
        <f>IF(Datos!V905="",0,IF(AND(V$1008&lt;&gt;"",Datos!V905=V$1008),0,IF(V$1004=0,0,1-CHOOSE(V$1004,IF(ISNUMBER(Datos!V905),AND(OR(V$1005="",Datos!V905&gt;=V$1005),OR(V$1006="",Datos!V905&lt;=V$1006)),FALSE),IF(ISNUMBER(Datos!V905),AND(Datos!V905=INT(Datos!V905),AND(OR(V$1005="",Datos!V905&gt;=V$1005),OR(V$1006="",Datos!V905&lt;=V$1006))),FALSE),OR(ISNUMBER(FIND(";"&amp;UPPER(TRIM(Datos!V905&amp;""))&amp;"=",V$1007)),ISNUMBER(FIND(";"&amp;UPPER(TRIM(Datos!V905&amp;""))&amp;";",V$1007))),OR(UPPER(TRIM(Datos!V905&amp;""))="SÍ",UPPER(TRIM(Datos!V905&amp;""))="SI",UPPER(TRIM(Datos!V905&amp;""))="NO"),IF(ISNUMBER(Datos!V905),AND(OR(V$1005="",Datos!V905&gt;=V$1005),OR(V$1006="",Datos!V905&lt;=V$1006)),FALSE),TRUE))))</f>
        <v>0.0</v>
      </c>
      <c r="W905">
        <f>IF(Datos!W905="",0,IF(AND(W$1008&lt;&gt;"",Datos!W905=W$1008),0,IF(W$1004=0,0,1-CHOOSE(W$1004,IF(ISNUMBER(Datos!W905),AND(OR(W$1005="",Datos!W905&gt;=W$1005),OR(W$1006="",Datos!W905&lt;=W$1006)),FALSE),IF(ISNUMBER(Datos!W905),AND(Datos!W905=INT(Datos!W905),AND(OR(W$1005="",Datos!W905&gt;=W$1005),OR(W$1006="",Datos!W905&lt;=W$1006))),FALSE),OR(ISNUMBER(FIND(";"&amp;UPPER(TRIM(Datos!W905&amp;""))&amp;"=",W$1007)),ISNUMBER(FIND(";"&amp;UPPER(TRIM(Datos!W905&amp;""))&amp;";",W$1007))),OR(UPPER(TRIM(Datos!W905&amp;""))="SÍ",UPPER(TRIM(Datos!W905&amp;""))="SI",UPPER(TRIM(Datos!W905&amp;""))="NO"),IF(ISNUMBER(Datos!W905),AND(OR(W$1005="",Datos!W905&gt;=W$1005),OR(W$1006="",Datos!W905&lt;=W$1006)),FALSE),TRUE))))</f>
        <v>0.0</v>
      </c>
      <c r="X905">
        <f>IF(Datos!X905="",0,IF(AND(X$1008&lt;&gt;"",Datos!X905=X$1008),0,IF(X$1004=0,0,1-CHOOSE(X$1004,IF(ISNUMBER(Datos!X905),AND(OR(X$1005="",Datos!X905&gt;=X$1005),OR(X$1006="",Datos!X905&lt;=X$1006)),FALSE),IF(ISNUMBER(Datos!X905),AND(Datos!X905=INT(Datos!X905),AND(OR(X$1005="",Datos!X905&gt;=X$1005),OR(X$1006="",Datos!X905&lt;=X$1006))),FALSE),OR(ISNUMBER(FIND(";"&amp;UPPER(TRIM(Datos!X905&amp;""))&amp;"=",X$1007)),ISNUMBER(FIND(";"&amp;UPPER(TRIM(Datos!X905&amp;""))&amp;";",X$1007))),OR(UPPER(TRIM(Datos!X905&amp;""))="SÍ",UPPER(TRIM(Datos!X905&amp;""))="SI",UPPER(TRIM(Datos!X905&amp;""))="NO"),IF(ISNUMBER(Datos!X905),AND(OR(X$1005="",Datos!X905&gt;=X$1005),OR(X$1006="",Datos!X905&lt;=X$1006)),FALSE),TRUE))))</f>
        <v>0.0</v>
      </c>
      <c r="Y905">
        <f>IF(Datos!Y905="",0,IF(AND(Y$1008&lt;&gt;"",Datos!Y905=Y$1008),0,IF(Y$1004=0,0,1-CHOOSE(Y$1004,IF(ISNUMBER(Datos!Y905),AND(OR(Y$1005="",Datos!Y905&gt;=Y$1005),OR(Y$1006="",Datos!Y905&lt;=Y$1006)),FALSE),IF(ISNUMBER(Datos!Y905),AND(Datos!Y905=INT(Datos!Y905),AND(OR(Y$1005="",Datos!Y905&gt;=Y$1005),OR(Y$1006="",Datos!Y905&lt;=Y$1006))),FALSE),OR(ISNUMBER(FIND(";"&amp;UPPER(TRIM(Datos!Y905&amp;""))&amp;"=",Y$1007)),ISNUMBER(FIND(";"&amp;UPPER(TRIM(Datos!Y905&amp;""))&amp;";",Y$1007))),OR(UPPER(TRIM(Datos!Y905&amp;""))="SÍ",UPPER(TRIM(Datos!Y905&amp;""))="SI",UPPER(TRIM(Datos!Y905&amp;""))="NO"),IF(ISNUMBER(Datos!Y905),AND(OR(Y$1005="",Datos!Y905&gt;=Y$1005),OR(Y$1006="",Datos!Y905&lt;=Y$1006)),FALSE),TRUE))))</f>
        <v>0.0</v>
      </c>
      <c r="Z905">
        <f>IF(Datos!Z905="",0,IF(AND(Z$1008&lt;&gt;"",Datos!Z905=Z$1008),0,IF(Z$1004=0,0,1-CHOOSE(Z$1004,IF(ISNUMBER(Datos!Z905),AND(OR(Z$1005="",Datos!Z905&gt;=Z$1005),OR(Z$1006="",Datos!Z905&lt;=Z$1006)),FALSE),IF(ISNUMBER(Datos!Z905),AND(Datos!Z905=INT(Datos!Z905),AND(OR(Z$1005="",Datos!Z905&gt;=Z$1005),OR(Z$1006="",Datos!Z905&lt;=Z$1006))),FALSE),OR(ISNUMBER(FIND(";"&amp;UPPER(TRIM(Datos!Z905&amp;""))&amp;"=",Z$1007)),ISNUMBER(FIND(";"&amp;UPPER(TRIM(Datos!Z905&amp;""))&amp;";",Z$1007))),OR(UPPER(TRIM(Datos!Z905&amp;""))="SÍ",UPPER(TRIM(Datos!Z905&amp;""))="SI",UPPER(TRIM(Datos!Z905&amp;""))="NO"),IF(ISNUMBER(Datos!Z905),AND(OR(Z$1005="",Datos!Z905&gt;=Z$1005),OR(Z$1006="",Datos!Z905&lt;=Z$1006)),FALSE),TRUE))))</f>
        <v>0.0</v>
      </c>
      <c r="AA905">
        <f>IF(Datos!AA905="",0,IF(AND(AA$1008&lt;&gt;"",Datos!AA905=AA$1008),0,IF(AA$1004=0,0,1-CHOOSE(AA$1004,IF(ISNUMBER(Datos!AA905),AND(OR(AA$1005="",Datos!AA905&gt;=AA$1005),OR(AA$1006="",Datos!AA905&lt;=AA$1006)),FALSE),IF(ISNUMBER(Datos!AA905),AND(Datos!AA905=INT(Datos!AA905),AND(OR(AA$1005="",Datos!AA905&gt;=AA$1005),OR(AA$1006="",Datos!AA905&lt;=AA$1006))),FALSE),OR(ISNUMBER(FIND(";"&amp;UPPER(TRIM(Datos!AA905&amp;""))&amp;"=",AA$1007)),ISNUMBER(FIND(";"&amp;UPPER(TRIM(Datos!AA905&amp;""))&amp;";",AA$1007))),OR(UPPER(TRIM(Datos!AA905&amp;""))="SÍ",UPPER(TRIM(Datos!AA905&amp;""))="SI",UPPER(TRIM(Datos!AA905&amp;""))="NO"),IF(ISNUMBER(Datos!AA905),AND(OR(AA$1005="",Datos!AA905&gt;=AA$1005),OR(AA$1006="",Datos!AA905&lt;=AA$1006)),FALSE),TRUE))))</f>
        <v>0.0</v>
      </c>
      <c r="AB905">
        <f>IF(Datos!AB905="",0,IF(AND(AB$1008&lt;&gt;"",Datos!AB905=AB$1008),0,IF(AB$1004=0,0,1-CHOOSE(AB$1004,IF(ISNUMBER(Datos!AB905),AND(OR(AB$1005="",Datos!AB905&gt;=AB$1005),OR(AB$1006="",Datos!AB905&lt;=AB$1006)),FALSE),IF(ISNUMBER(Datos!AB905),AND(Datos!AB905=INT(Datos!AB905),AND(OR(AB$1005="",Datos!AB905&gt;=AB$1005),OR(AB$1006="",Datos!AB905&lt;=AB$1006))),FALSE),OR(ISNUMBER(FIND(";"&amp;UPPER(TRIM(Datos!AB905&amp;""))&amp;"=",AB$1007)),ISNUMBER(FIND(";"&amp;UPPER(TRIM(Datos!AB905&amp;""))&amp;";",AB$1007))),OR(UPPER(TRIM(Datos!AB905&amp;""))="SÍ",UPPER(TRIM(Datos!AB905&amp;""))="SI",UPPER(TRIM(Datos!AB905&amp;""))="NO"),IF(ISNUMBER(Datos!AB905),AND(OR(AB$1005="",Datos!AB905&gt;=AB$1005),OR(AB$1006="",Datos!AB905&lt;=AB$1006)),FALSE),TRUE))))</f>
        <v>0.0</v>
      </c>
      <c r="AC905">
        <f>IF(Datos!AC905="",0,IF(AND(AC$1008&lt;&gt;"",Datos!AC905=AC$1008),0,IF(AC$1004=0,0,1-CHOOSE(AC$1004,IF(ISNUMBER(Datos!AC905),AND(OR(AC$1005="",Datos!AC905&gt;=AC$1005),OR(AC$1006="",Datos!AC905&lt;=AC$1006)),FALSE),IF(ISNUMBER(Datos!AC905),AND(Datos!AC905=INT(Datos!AC905),AND(OR(AC$1005="",Datos!AC905&gt;=AC$1005),OR(AC$1006="",Datos!AC905&lt;=AC$1006))),FALSE),OR(ISNUMBER(FIND(";"&amp;UPPER(TRIM(Datos!AC905&amp;""))&amp;"=",AC$1007)),ISNUMBER(FIND(";"&amp;UPPER(TRIM(Datos!AC905&amp;""))&amp;";",AC$1007))),OR(UPPER(TRIM(Datos!AC905&amp;""))="SÍ",UPPER(TRIM(Datos!AC905&amp;""))="SI",UPPER(TRIM(Datos!AC905&amp;""))="NO"),IF(ISNUMBER(Datos!AC905),AND(OR(AC$1005="",Datos!AC905&gt;=AC$1005),OR(AC$1006="",Datos!AC905&lt;=AC$1006)),FALSE),TRUE))))</f>
        <v>0.0</v>
      </c>
      <c r="AD905">
        <f>IF(Datos!AD905="",0,IF(AND(AD$1008&lt;&gt;"",Datos!AD905=AD$1008),0,IF(AD$1004=0,0,1-CHOOSE(AD$1004,IF(ISNUMBER(Datos!AD905),AND(OR(AD$1005="",Datos!AD905&gt;=AD$1005),OR(AD$1006="",Datos!AD905&lt;=AD$1006)),FALSE),IF(ISNUMBER(Datos!AD905),AND(Datos!AD905=INT(Datos!AD905),AND(OR(AD$1005="",Datos!AD905&gt;=AD$1005),OR(AD$1006="",Datos!AD905&lt;=AD$1006))),FALSE),OR(ISNUMBER(FIND(";"&amp;UPPER(TRIM(Datos!AD905&amp;""))&amp;"=",AD$1007)),ISNUMBER(FIND(";"&amp;UPPER(TRIM(Datos!AD905&amp;""))&amp;";",AD$1007))),OR(UPPER(TRIM(Datos!AD905&amp;""))="SÍ",UPPER(TRIM(Datos!AD905&amp;""))="SI",UPPER(TRIM(Datos!AD905&amp;""))="NO"),IF(ISNUMBER(Datos!AD905),AND(OR(AD$1005="",Datos!AD905&gt;=AD$1005),OR(AD$1006="",Datos!AD905&lt;=AD$1006)),FALSE),TRUE))))</f>
        <v>0.0</v>
      </c>
      <c r="AE905">
        <f>IF(Datos!AE905="",0,IF(AND(AE$1008&lt;&gt;"",Datos!AE905=AE$1008),0,IF(AE$1004=0,0,1-CHOOSE(AE$1004,IF(ISNUMBER(Datos!AE905),AND(OR(AE$1005="",Datos!AE905&gt;=AE$1005),OR(AE$1006="",Datos!AE905&lt;=AE$1006)),FALSE),IF(ISNUMBER(Datos!AE905),AND(Datos!AE905=INT(Datos!AE905),AND(OR(AE$1005="",Datos!AE905&gt;=AE$1005),OR(AE$1006="",Datos!AE905&lt;=AE$1006))),FALSE),OR(ISNUMBER(FIND(";"&amp;UPPER(TRIM(Datos!AE905&amp;""))&amp;"=",AE$1007)),ISNUMBER(FIND(";"&amp;UPPER(TRIM(Datos!AE905&amp;""))&amp;";",AE$1007))),OR(UPPER(TRIM(Datos!AE905&amp;""))="SÍ",UPPER(TRIM(Datos!AE905&amp;""))="SI",UPPER(TRIM(Datos!AE905&amp;""))="NO"),IF(ISNUMBER(Datos!AE905),AND(OR(AE$1005="",Datos!AE905&gt;=AE$1005),OR(AE$1006="",Datos!AE905&lt;=AE$1006)),FALSE),TRUE))))</f>
        <v>0.0</v>
      </c>
    </row>
    <row r="906" spans="2:31">
      <c r="B906">
        <f>IF(Datos!B906="",0,IF(AND(B$1008&lt;&gt;"",Datos!B906=B$1008),0,IF(B$1004=0,0,1-CHOOSE(B$1004,IF(ISNUMBER(Datos!B906),AND(OR(B$1005="",Datos!B906&gt;=B$1005),OR(B$1006="",Datos!B906&lt;=B$1006)),FALSE),IF(ISNUMBER(Datos!B906),AND(Datos!B906=INT(Datos!B906),AND(OR(B$1005="",Datos!B906&gt;=B$1005),OR(B$1006="",Datos!B906&lt;=B$1006))),FALSE),OR(ISNUMBER(FIND(";"&amp;UPPER(TRIM(Datos!B906&amp;""))&amp;"=",B$1007)),ISNUMBER(FIND(";"&amp;UPPER(TRIM(Datos!B906&amp;""))&amp;";",B$1007))),OR(UPPER(TRIM(Datos!B906&amp;""))="SÍ",UPPER(TRIM(Datos!B906&amp;""))="SI",UPPER(TRIM(Datos!B906&amp;""))="NO"),IF(ISNUMBER(Datos!B906),AND(OR(B$1005="",Datos!B906&gt;=B$1005),OR(B$1006="",Datos!B906&lt;=B$1006)),FALSE),TRUE))))</f>
        <v>0.0</v>
      </c>
      <c r="C906">
        <f>IF(Datos!C906="",0,IF(AND(C$1008&lt;&gt;"",Datos!C906=C$1008),0,IF(C$1004=0,0,1-CHOOSE(C$1004,IF(ISNUMBER(Datos!C906),AND(OR(C$1005="",Datos!C906&gt;=C$1005),OR(C$1006="",Datos!C906&lt;=C$1006)),FALSE),IF(ISNUMBER(Datos!C906),AND(Datos!C906=INT(Datos!C906),AND(OR(C$1005="",Datos!C906&gt;=C$1005),OR(C$1006="",Datos!C906&lt;=C$1006))),FALSE),OR(ISNUMBER(FIND(";"&amp;UPPER(TRIM(Datos!C906&amp;""))&amp;"=",C$1007)),ISNUMBER(FIND(";"&amp;UPPER(TRIM(Datos!C906&amp;""))&amp;";",C$1007))),OR(UPPER(TRIM(Datos!C906&amp;""))="SÍ",UPPER(TRIM(Datos!C906&amp;""))="SI",UPPER(TRIM(Datos!C906&amp;""))="NO"),IF(ISNUMBER(Datos!C906),AND(OR(C$1005="",Datos!C906&gt;=C$1005),OR(C$1006="",Datos!C906&lt;=C$1006)),FALSE),TRUE))))</f>
        <v>0.0</v>
      </c>
      <c r="D906">
        <f>IF(Datos!D906="",0,IF(AND(D$1008&lt;&gt;"",Datos!D906=D$1008),0,IF(D$1004=0,0,1-CHOOSE(D$1004,IF(ISNUMBER(Datos!D906),AND(OR(D$1005="",Datos!D906&gt;=D$1005),OR(D$1006="",Datos!D906&lt;=D$1006)),FALSE),IF(ISNUMBER(Datos!D906),AND(Datos!D906=INT(Datos!D906),AND(OR(D$1005="",Datos!D906&gt;=D$1005),OR(D$1006="",Datos!D906&lt;=D$1006))),FALSE),OR(ISNUMBER(FIND(";"&amp;UPPER(TRIM(Datos!D906&amp;""))&amp;"=",D$1007)),ISNUMBER(FIND(";"&amp;UPPER(TRIM(Datos!D906&amp;""))&amp;";",D$1007))),OR(UPPER(TRIM(Datos!D906&amp;""))="SÍ",UPPER(TRIM(Datos!D906&amp;""))="SI",UPPER(TRIM(Datos!D906&amp;""))="NO"),IF(ISNUMBER(Datos!D906),AND(OR(D$1005="",Datos!D906&gt;=D$1005),OR(D$1006="",Datos!D906&lt;=D$1006)),FALSE),TRUE))))</f>
        <v>0.0</v>
      </c>
      <c r="E906">
        <f>IF(Datos!E906="",0,IF(AND(E$1008&lt;&gt;"",Datos!E906=E$1008),0,IF(E$1004=0,0,1-CHOOSE(E$1004,IF(ISNUMBER(Datos!E906),AND(OR(E$1005="",Datos!E906&gt;=E$1005),OR(E$1006="",Datos!E906&lt;=E$1006)),FALSE),IF(ISNUMBER(Datos!E906),AND(Datos!E906=INT(Datos!E906),AND(OR(E$1005="",Datos!E906&gt;=E$1005),OR(E$1006="",Datos!E906&lt;=E$1006))),FALSE),OR(ISNUMBER(FIND(";"&amp;UPPER(TRIM(Datos!E906&amp;""))&amp;"=",E$1007)),ISNUMBER(FIND(";"&amp;UPPER(TRIM(Datos!E906&amp;""))&amp;";",E$1007))),OR(UPPER(TRIM(Datos!E906&amp;""))="SÍ",UPPER(TRIM(Datos!E906&amp;""))="SI",UPPER(TRIM(Datos!E906&amp;""))="NO"),IF(ISNUMBER(Datos!E906),AND(OR(E$1005="",Datos!E906&gt;=E$1005),OR(E$1006="",Datos!E906&lt;=E$1006)),FALSE),TRUE))))</f>
        <v>0.0</v>
      </c>
      <c r="F906">
        <f>IF(Datos!F906="",0,IF(AND(F$1008&lt;&gt;"",Datos!F906=F$1008),0,IF(F$1004=0,0,1-CHOOSE(F$1004,IF(ISNUMBER(Datos!F906),AND(OR(F$1005="",Datos!F906&gt;=F$1005),OR(F$1006="",Datos!F906&lt;=F$1006)),FALSE),IF(ISNUMBER(Datos!F906),AND(Datos!F906=INT(Datos!F906),AND(OR(F$1005="",Datos!F906&gt;=F$1005),OR(F$1006="",Datos!F906&lt;=F$1006))),FALSE),OR(ISNUMBER(FIND(";"&amp;UPPER(TRIM(Datos!F906&amp;""))&amp;"=",F$1007)),ISNUMBER(FIND(";"&amp;UPPER(TRIM(Datos!F906&amp;""))&amp;";",F$1007))),OR(UPPER(TRIM(Datos!F906&amp;""))="SÍ",UPPER(TRIM(Datos!F906&amp;""))="SI",UPPER(TRIM(Datos!F906&amp;""))="NO"),IF(ISNUMBER(Datos!F906),AND(OR(F$1005="",Datos!F906&gt;=F$1005),OR(F$1006="",Datos!F906&lt;=F$1006)),FALSE),TRUE))))</f>
        <v>0.0</v>
      </c>
      <c r="G906">
        <f>IF(Datos!G906="",0,IF(AND(G$1008&lt;&gt;"",Datos!G906=G$1008),0,IF(G$1004=0,0,1-CHOOSE(G$1004,IF(ISNUMBER(Datos!G906),AND(OR(G$1005="",Datos!G906&gt;=G$1005),OR(G$1006="",Datos!G906&lt;=G$1006)),FALSE),IF(ISNUMBER(Datos!G906),AND(Datos!G906=INT(Datos!G906),AND(OR(G$1005="",Datos!G906&gt;=G$1005),OR(G$1006="",Datos!G906&lt;=G$1006))),FALSE),OR(ISNUMBER(FIND(";"&amp;UPPER(TRIM(Datos!G906&amp;""))&amp;"=",G$1007)),ISNUMBER(FIND(";"&amp;UPPER(TRIM(Datos!G906&amp;""))&amp;";",G$1007))),OR(UPPER(TRIM(Datos!G906&amp;""))="SÍ",UPPER(TRIM(Datos!G906&amp;""))="SI",UPPER(TRIM(Datos!G906&amp;""))="NO"),IF(ISNUMBER(Datos!G906),AND(OR(G$1005="",Datos!G906&gt;=G$1005),OR(G$1006="",Datos!G906&lt;=G$1006)),FALSE),TRUE))))</f>
        <v>0.0</v>
      </c>
      <c r="H906">
        <f>IF(Datos!H906="",0,IF(AND(H$1008&lt;&gt;"",Datos!H906=H$1008),0,IF(H$1004=0,0,1-CHOOSE(H$1004,IF(ISNUMBER(Datos!H906),AND(OR(H$1005="",Datos!H906&gt;=H$1005),OR(H$1006="",Datos!H906&lt;=H$1006)),FALSE),IF(ISNUMBER(Datos!H906),AND(Datos!H906=INT(Datos!H906),AND(OR(H$1005="",Datos!H906&gt;=H$1005),OR(H$1006="",Datos!H906&lt;=H$1006))),FALSE),OR(ISNUMBER(FIND(";"&amp;UPPER(TRIM(Datos!H906&amp;""))&amp;"=",H$1007)),ISNUMBER(FIND(";"&amp;UPPER(TRIM(Datos!H906&amp;""))&amp;";",H$1007))),OR(UPPER(TRIM(Datos!H906&amp;""))="SÍ",UPPER(TRIM(Datos!H906&amp;""))="SI",UPPER(TRIM(Datos!H906&amp;""))="NO"),IF(ISNUMBER(Datos!H906),AND(OR(H$1005="",Datos!H906&gt;=H$1005),OR(H$1006="",Datos!H906&lt;=H$1006)),FALSE),TRUE))))</f>
        <v>0.0</v>
      </c>
      <c r="I906">
        <f>IF(Datos!I906="",0,IF(AND(I$1008&lt;&gt;"",Datos!I906=I$1008),0,IF(I$1004=0,0,1-CHOOSE(I$1004,IF(ISNUMBER(Datos!I906),AND(OR(I$1005="",Datos!I906&gt;=I$1005),OR(I$1006="",Datos!I906&lt;=I$1006)),FALSE),IF(ISNUMBER(Datos!I906),AND(Datos!I906=INT(Datos!I906),AND(OR(I$1005="",Datos!I906&gt;=I$1005),OR(I$1006="",Datos!I906&lt;=I$1006))),FALSE),OR(ISNUMBER(FIND(";"&amp;UPPER(TRIM(Datos!I906&amp;""))&amp;"=",I$1007)),ISNUMBER(FIND(";"&amp;UPPER(TRIM(Datos!I906&amp;""))&amp;";",I$1007))),OR(UPPER(TRIM(Datos!I906&amp;""))="SÍ",UPPER(TRIM(Datos!I906&amp;""))="SI",UPPER(TRIM(Datos!I906&amp;""))="NO"),IF(ISNUMBER(Datos!I906),AND(OR(I$1005="",Datos!I906&gt;=I$1005),OR(I$1006="",Datos!I906&lt;=I$1006)),FALSE),TRUE))))</f>
        <v>0.0</v>
      </c>
      <c r="J906">
        <f>IF(Datos!J906="",0,IF(AND(J$1008&lt;&gt;"",Datos!J906=J$1008),0,IF(J$1004=0,0,1-CHOOSE(J$1004,IF(ISNUMBER(Datos!J906),AND(OR(J$1005="",Datos!J906&gt;=J$1005),OR(J$1006="",Datos!J906&lt;=J$1006)),FALSE),IF(ISNUMBER(Datos!J906),AND(Datos!J906=INT(Datos!J906),AND(OR(J$1005="",Datos!J906&gt;=J$1005),OR(J$1006="",Datos!J906&lt;=J$1006))),FALSE),OR(ISNUMBER(FIND(";"&amp;UPPER(TRIM(Datos!J906&amp;""))&amp;"=",J$1007)),ISNUMBER(FIND(";"&amp;UPPER(TRIM(Datos!J906&amp;""))&amp;";",J$1007))),OR(UPPER(TRIM(Datos!J906&amp;""))="SÍ",UPPER(TRIM(Datos!J906&amp;""))="SI",UPPER(TRIM(Datos!J906&amp;""))="NO"),IF(ISNUMBER(Datos!J906),AND(OR(J$1005="",Datos!J906&gt;=J$1005),OR(J$1006="",Datos!J906&lt;=J$1006)),FALSE),TRUE))))</f>
        <v>0.0</v>
      </c>
      <c r="K906">
        <f>IF(Datos!K906="",0,IF(AND(K$1008&lt;&gt;"",Datos!K906=K$1008),0,IF(K$1004=0,0,1-CHOOSE(K$1004,IF(ISNUMBER(Datos!K906),AND(OR(K$1005="",Datos!K906&gt;=K$1005),OR(K$1006="",Datos!K906&lt;=K$1006)),FALSE),IF(ISNUMBER(Datos!K906),AND(Datos!K906=INT(Datos!K906),AND(OR(K$1005="",Datos!K906&gt;=K$1005),OR(K$1006="",Datos!K906&lt;=K$1006))),FALSE),OR(ISNUMBER(FIND(";"&amp;UPPER(TRIM(Datos!K906&amp;""))&amp;"=",K$1007)),ISNUMBER(FIND(";"&amp;UPPER(TRIM(Datos!K906&amp;""))&amp;";",K$1007))),OR(UPPER(TRIM(Datos!K906&amp;""))="SÍ",UPPER(TRIM(Datos!K906&amp;""))="SI",UPPER(TRIM(Datos!K906&amp;""))="NO"),IF(ISNUMBER(Datos!K906),AND(OR(K$1005="",Datos!K906&gt;=K$1005),OR(K$1006="",Datos!K906&lt;=K$1006)),FALSE),TRUE))))</f>
        <v>0.0</v>
      </c>
      <c r="L906">
        <f>IF(Datos!L906="",0,IF(AND(L$1008&lt;&gt;"",Datos!L906=L$1008),0,IF(L$1004=0,0,1-CHOOSE(L$1004,IF(ISNUMBER(Datos!L906),AND(OR(L$1005="",Datos!L906&gt;=L$1005),OR(L$1006="",Datos!L906&lt;=L$1006)),FALSE),IF(ISNUMBER(Datos!L906),AND(Datos!L906=INT(Datos!L906),AND(OR(L$1005="",Datos!L906&gt;=L$1005),OR(L$1006="",Datos!L906&lt;=L$1006))),FALSE),OR(ISNUMBER(FIND(";"&amp;UPPER(TRIM(Datos!L906&amp;""))&amp;"=",L$1007)),ISNUMBER(FIND(";"&amp;UPPER(TRIM(Datos!L906&amp;""))&amp;";",L$1007))),OR(UPPER(TRIM(Datos!L906&amp;""))="SÍ",UPPER(TRIM(Datos!L906&amp;""))="SI",UPPER(TRIM(Datos!L906&amp;""))="NO"),IF(ISNUMBER(Datos!L906),AND(OR(L$1005="",Datos!L906&gt;=L$1005),OR(L$1006="",Datos!L906&lt;=L$1006)),FALSE),TRUE))))</f>
        <v>0.0</v>
      </c>
      <c r="M906">
        <f>IF(Datos!M906="",0,IF(AND(M$1008&lt;&gt;"",Datos!M906=M$1008),0,IF(M$1004=0,0,1-CHOOSE(M$1004,IF(ISNUMBER(Datos!M906),AND(OR(M$1005="",Datos!M906&gt;=M$1005),OR(M$1006="",Datos!M906&lt;=M$1006)),FALSE),IF(ISNUMBER(Datos!M906),AND(Datos!M906=INT(Datos!M906),AND(OR(M$1005="",Datos!M906&gt;=M$1005),OR(M$1006="",Datos!M906&lt;=M$1006))),FALSE),OR(ISNUMBER(FIND(";"&amp;UPPER(TRIM(Datos!M906&amp;""))&amp;"=",M$1007)),ISNUMBER(FIND(";"&amp;UPPER(TRIM(Datos!M906&amp;""))&amp;";",M$1007))),OR(UPPER(TRIM(Datos!M906&amp;""))="SÍ",UPPER(TRIM(Datos!M906&amp;""))="SI",UPPER(TRIM(Datos!M906&amp;""))="NO"),IF(ISNUMBER(Datos!M906),AND(OR(M$1005="",Datos!M906&gt;=M$1005),OR(M$1006="",Datos!M906&lt;=M$1006)),FALSE),TRUE))))</f>
        <v>0.0</v>
      </c>
      <c r="N906">
        <f>IF(Datos!N906="",0,IF(AND(N$1008&lt;&gt;"",Datos!N906=N$1008),0,IF(N$1004=0,0,1-CHOOSE(N$1004,IF(ISNUMBER(Datos!N906),AND(OR(N$1005="",Datos!N906&gt;=N$1005),OR(N$1006="",Datos!N906&lt;=N$1006)),FALSE),IF(ISNUMBER(Datos!N906),AND(Datos!N906=INT(Datos!N906),AND(OR(N$1005="",Datos!N906&gt;=N$1005),OR(N$1006="",Datos!N906&lt;=N$1006))),FALSE),OR(ISNUMBER(FIND(";"&amp;UPPER(TRIM(Datos!N906&amp;""))&amp;"=",N$1007)),ISNUMBER(FIND(";"&amp;UPPER(TRIM(Datos!N906&amp;""))&amp;";",N$1007))),OR(UPPER(TRIM(Datos!N906&amp;""))="SÍ",UPPER(TRIM(Datos!N906&amp;""))="SI",UPPER(TRIM(Datos!N906&amp;""))="NO"),IF(ISNUMBER(Datos!N906),AND(OR(N$1005="",Datos!N906&gt;=N$1005),OR(N$1006="",Datos!N906&lt;=N$1006)),FALSE),TRUE))))</f>
        <v>0.0</v>
      </c>
      <c r="O906">
        <f>IF(Datos!O906="",0,IF(AND(O$1008&lt;&gt;"",Datos!O906=O$1008),0,IF(O$1004=0,0,1-CHOOSE(O$1004,IF(ISNUMBER(Datos!O906),AND(OR(O$1005="",Datos!O906&gt;=O$1005),OR(O$1006="",Datos!O906&lt;=O$1006)),FALSE),IF(ISNUMBER(Datos!O906),AND(Datos!O906=INT(Datos!O906),AND(OR(O$1005="",Datos!O906&gt;=O$1005),OR(O$1006="",Datos!O906&lt;=O$1006))),FALSE),OR(ISNUMBER(FIND(";"&amp;UPPER(TRIM(Datos!O906&amp;""))&amp;"=",O$1007)),ISNUMBER(FIND(";"&amp;UPPER(TRIM(Datos!O906&amp;""))&amp;";",O$1007))),OR(UPPER(TRIM(Datos!O906&amp;""))="SÍ",UPPER(TRIM(Datos!O906&amp;""))="SI",UPPER(TRIM(Datos!O906&amp;""))="NO"),IF(ISNUMBER(Datos!O906),AND(OR(O$1005="",Datos!O906&gt;=O$1005),OR(O$1006="",Datos!O906&lt;=O$1006)),FALSE),TRUE))))</f>
        <v>0.0</v>
      </c>
      <c r="P906">
        <f>IF(Datos!P906="",0,IF(AND(P$1008&lt;&gt;"",Datos!P906=P$1008),0,IF(P$1004=0,0,1-CHOOSE(P$1004,IF(ISNUMBER(Datos!P906),AND(OR(P$1005="",Datos!P906&gt;=P$1005),OR(P$1006="",Datos!P906&lt;=P$1006)),FALSE),IF(ISNUMBER(Datos!P906),AND(Datos!P906=INT(Datos!P906),AND(OR(P$1005="",Datos!P906&gt;=P$1005),OR(P$1006="",Datos!P906&lt;=P$1006))),FALSE),OR(ISNUMBER(FIND(";"&amp;UPPER(TRIM(Datos!P906&amp;""))&amp;"=",P$1007)),ISNUMBER(FIND(";"&amp;UPPER(TRIM(Datos!P906&amp;""))&amp;";",P$1007))),OR(UPPER(TRIM(Datos!P906&amp;""))="SÍ",UPPER(TRIM(Datos!P906&amp;""))="SI",UPPER(TRIM(Datos!P906&amp;""))="NO"),IF(ISNUMBER(Datos!P906),AND(OR(P$1005="",Datos!P906&gt;=P$1005),OR(P$1006="",Datos!P906&lt;=P$1006)),FALSE),TRUE))))</f>
        <v>0.0</v>
      </c>
      <c r="Q906">
        <f>IF(Datos!Q906="",0,IF(AND(Q$1008&lt;&gt;"",Datos!Q906=Q$1008),0,IF(Q$1004=0,0,1-CHOOSE(Q$1004,IF(ISNUMBER(Datos!Q906),AND(OR(Q$1005="",Datos!Q906&gt;=Q$1005),OR(Q$1006="",Datos!Q906&lt;=Q$1006)),FALSE),IF(ISNUMBER(Datos!Q906),AND(Datos!Q906=INT(Datos!Q906),AND(OR(Q$1005="",Datos!Q906&gt;=Q$1005),OR(Q$1006="",Datos!Q906&lt;=Q$1006))),FALSE),OR(ISNUMBER(FIND(";"&amp;UPPER(TRIM(Datos!Q906&amp;""))&amp;"=",Q$1007)),ISNUMBER(FIND(";"&amp;UPPER(TRIM(Datos!Q906&amp;""))&amp;";",Q$1007))),OR(UPPER(TRIM(Datos!Q906&amp;""))="SÍ",UPPER(TRIM(Datos!Q906&amp;""))="SI",UPPER(TRIM(Datos!Q906&amp;""))="NO"),IF(ISNUMBER(Datos!Q906),AND(OR(Q$1005="",Datos!Q906&gt;=Q$1005),OR(Q$1006="",Datos!Q906&lt;=Q$1006)),FALSE),TRUE))))</f>
        <v>0.0</v>
      </c>
      <c r="R906">
        <f>IF(Datos!R906="",0,IF(AND(R$1008&lt;&gt;"",Datos!R906=R$1008),0,IF(R$1004=0,0,1-CHOOSE(R$1004,IF(ISNUMBER(Datos!R906),AND(OR(R$1005="",Datos!R906&gt;=R$1005),OR(R$1006="",Datos!R906&lt;=R$1006)),FALSE),IF(ISNUMBER(Datos!R906),AND(Datos!R906=INT(Datos!R906),AND(OR(R$1005="",Datos!R906&gt;=R$1005),OR(R$1006="",Datos!R906&lt;=R$1006))),FALSE),OR(ISNUMBER(FIND(";"&amp;UPPER(TRIM(Datos!R906&amp;""))&amp;"=",R$1007)),ISNUMBER(FIND(";"&amp;UPPER(TRIM(Datos!R906&amp;""))&amp;";",R$1007))),OR(UPPER(TRIM(Datos!R906&amp;""))="SÍ",UPPER(TRIM(Datos!R906&amp;""))="SI",UPPER(TRIM(Datos!R906&amp;""))="NO"),IF(ISNUMBER(Datos!R906),AND(OR(R$1005="",Datos!R906&gt;=R$1005),OR(R$1006="",Datos!R906&lt;=R$1006)),FALSE),TRUE))))</f>
        <v>0.0</v>
      </c>
      <c r="S906">
        <f>IF(Datos!S906="",0,IF(AND(S$1008&lt;&gt;"",Datos!S906=S$1008),0,IF(S$1004=0,0,1-CHOOSE(S$1004,IF(ISNUMBER(Datos!S906),AND(OR(S$1005="",Datos!S906&gt;=S$1005),OR(S$1006="",Datos!S906&lt;=S$1006)),FALSE),IF(ISNUMBER(Datos!S906),AND(Datos!S906=INT(Datos!S906),AND(OR(S$1005="",Datos!S906&gt;=S$1005),OR(S$1006="",Datos!S906&lt;=S$1006))),FALSE),OR(ISNUMBER(FIND(";"&amp;UPPER(TRIM(Datos!S906&amp;""))&amp;"=",S$1007)),ISNUMBER(FIND(";"&amp;UPPER(TRIM(Datos!S906&amp;""))&amp;";",S$1007))),OR(UPPER(TRIM(Datos!S906&amp;""))="SÍ",UPPER(TRIM(Datos!S906&amp;""))="SI",UPPER(TRIM(Datos!S906&amp;""))="NO"),IF(ISNUMBER(Datos!S906),AND(OR(S$1005="",Datos!S906&gt;=S$1005),OR(S$1006="",Datos!S906&lt;=S$1006)),FALSE),TRUE))))</f>
        <v>0.0</v>
      </c>
      <c r="T906">
        <f>IF(Datos!T906="",0,IF(AND(T$1008&lt;&gt;"",Datos!T906=T$1008),0,IF(T$1004=0,0,1-CHOOSE(T$1004,IF(ISNUMBER(Datos!T906),AND(OR(T$1005="",Datos!T906&gt;=T$1005),OR(T$1006="",Datos!T906&lt;=T$1006)),FALSE),IF(ISNUMBER(Datos!T906),AND(Datos!T906=INT(Datos!T906),AND(OR(T$1005="",Datos!T906&gt;=T$1005),OR(T$1006="",Datos!T906&lt;=T$1006))),FALSE),OR(ISNUMBER(FIND(";"&amp;UPPER(TRIM(Datos!T906&amp;""))&amp;"=",T$1007)),ISNUMBER(FIND(";"&amp;UPPER(TRIM(Datos!T906&amp;""))&amp;";",T$1007))),OR(UPPER(TRIM(Datos!T906&amp;""))="SÍ",UPPER(TRIM(Datos!T906&amp;""))="SI",UPPER(TRIM(Datos!T906&amp;""))="NO"),IF(ISNUMBER(Datos!T906),AND(OR(T$1005="",Datos!T906&gt;=T$1005),OR(T$1006="",Datos!T906&lt;=T$1006)),FALSE),TRUE))))</f>
        <v>0.0</v>
      </c>
      <c r="U906">
        <f>IF(Datos!U906="",0,IF(AND(U$1008&lt;&gt;"",Datos!U906=U$1008),0,IF(U$1004=0,0,1-CHOOSE(U$1004,IF(ISNUMBER(Datos!U906),AND(OR(U$1005="",Datos!U906&gt;=U$1005),OR(U$1006="",Datos!U906&lt;=U$1006)),FALSE),IF(ISNUMBER(Datos!U906),AND(Datos!U906=INT(Datos!U906),AND(OR(U$1005="",Datos!U906&gt;=U$1005),OR(U$1006="",Datos!U906&lt;=U$1006))),FALSE),OR(ISNUMBER(FIND(";"&amp;UPPER(TRIM(Datos!U906&amp;""))&amp;"=",U$1007)),ISNUMBER(FIND(";"&amp;UPPER(TRIM(Datos!U906&amp;""))&amp;";",U$1007))),OR(UPPER(TRIM(Datos!U906&amp;""))="SÍ",UPPER(TRIM(Datos!U906&amp;""))="SI",UPPER(TRIM(Datos!U906&amp;""))="NO"),IF(ISNUMBER(Datos!U906),AND(OR(U$1005="",Datos!U906&gt;=U$1005),OR(U$1006="",Datos!U906&lt;=U$1006)),FALSE),TRUE))))</f>
        <v>0.0</v>
      </c>
      <c r="V906">
        <f>IF(Datos!V906="",0,IF(AND(V$1008&lt;&gt;"",Datos!V906=V$1008),0,IF(V$1004=0,0,1-CHOOSE(V$1004,IF(ISNUMBER(Datos!V906),AND(OR(V$1005="",Datos!V906&gt;=V$1005),OR(V$1006="",Datos!V906&lt;=V$1006)),FALSE),IF(ISNUMBER(Datos!V906),AND(Datos!V906=INT(Datos!V906),AND(OR(V$1005="",Datos!V906&gt;=V$1005),OR(V$1006="",Datos!V906&lt;=V$1006))),FALSE),OR(ISNUMBER(FIND(";"&amp;UPPER(TRIM(Datos!V906&amp;""))&amp;"=",V$1007)),ISNUMBER(FIND(";"&amp;UPPER(TRIM(Datos!V906&amp;""))&amp;";",V$1007))),OR(UPPER(TRIM(Datos!V906&amp;""))="SÍ",UPPER(TRIM(Datos!V906&amp;""))="SI",UPPER(TRIM(Datos!V906&amp;""))="NO"),IF(ISNUMBER(Datos!V906),AND(OR(V$1005="",Datos!V906&gt;=V$1005),OR(V$1006="",Datos!V906&lt;=V$1006)),FALSE),TRUE))))</f>
        <v>0.0</v>
      </c>
      <c r="W906">
        <f>IF(Datos!W906="",0,IF(AND(W$1008&lt;&gt;"",Datos!W906=W$1008),0,IF(W$1004=0,0,1-CHOOSE(W$1004,IF(ISNUMBER(Datos!W906),AND(OR(W$1005="",Datos!W906&gt;=W$1005),OR(W$1006="",Datos!W906&lt;=W$1006)),FALSE),IF(ISNUMBER(Datos!W906),AND(Datos!W906=INT(Datos!W906),AND(OR(W$1005="",Datos!W906&gt;=W$1005),OR(W$1006="",Datos!W906&lt;=W$1006))),FALSE),OR(ISNUMBER(FIND(";"&amp;UPPER(TRIM(Datos!W906&amp;""))&amp;"=",W$1007)),ISNUMBER(FIND(";"&amp;UPPER(TRIM(Datos!W906&amp;""))&amp;";",W$1007))),OR(UPPER(TRIM(Datos!W906&amp;""))="SÍ",UPPER(TRIM(Datos!W906&amp;""))="SI",UPPER(TRIM(Datos!W906&amp;""))="NO"),IF(ISNUMBER(Datos!W906),AND(OR(W$1005="",Datos!W906&gt;=W$1005),OR(W$1006="",Datos!W906&lt;=W$1006)),FALSE),TRUE))))</f>
        <v>0.0</v>
      </c>
      <c r="X906">
        <f>IF(Datos!X906="",0,IF(AND(X$1008&lt;&gt;"",Datos!X906=X$1008),0,IF(X$1004=0,0,1-CHOOSE(X$1004,IF(ISNUMBER(Datos!X906),AND(OR(X$1005="",Datos!X906&gt;=X$1005),OR(X$1006="",Datos!X906&lt;=X$1006)),FALSE),IF(ISNUMBER(Datos!X906),AND(Datos!X906=INT(Datos!X906),AND(OR(X$1005="",Datos!X906&gt;=X$1005),OR(X$1006="",Datos!X906&lt;=X$1006))),FALSE),OR(ISNUMBER(FIND(";"&amp;UPPER(TRIM(Datos!X906&amp;""))&amp;"=",X$1007)),ISNUMBER(FIND(";"&amp;UPPER(TRIM(Datos!X906&amp;""))&amp;";",X$1007))),OR(UPPER(TRIM(Datos!X906&amp;""))="SÍ",UPPER(TRIM(Datos!X906&amp;""))="SI",UPPER(TRIM(Datos!X906&amp;""))="NO"),IF(ISNUMBER(Datos!X906),AND(OR(X$1005="",Datos!X906&gt;=X$1005),OR(X$1006="",Datos!X906&lt;=X$1006)),FALSE),TRUE))))</f>
        <v>0.0</v>
      </c>
      <c r="Y906">
        <f>IF(Datos!Y906="",0,IF(AND(Y$1008&lt;&gt;"",Datos!Y906=Y$1008),0,IF(Y$1004=0,0,1-CHOOSE(Y$1004,IF(ISNUMBER(Datos!Y906),AND(OR(Y$1005="",Datos!Y906&gt;=Y$1005),OR(Y$1006="",Datos!Y906&lt;=Y$1006)),FALSE),IF(ISNUMBER(Datos!Y906),AND(Datos!Y906=INT(Datos!Y906),AND(OR(Y$1005="",Datos!Y906&gt;=Y$1005),OR(Y$1006="",Datos!Y906&lt;=Y$1006))),FALSE),OR(ISNUMBER(FIND(";"&amp;UPPER(TRIM(Datos!Y906&amp;""))&amp;"=",Y$1007)),ISNUMBER(FIND(";"&amp;UPPER(TRIM(Datos!Y906&amp;""))&amp;";",Y$1007))),OR(UPPER(TRIM(Datos!Y906&amp;""))="SÍ",UPPER(TRIM(Datos!Y906&amp;""))="SI",UPPER(TRIM(Datos!Y906&amp;""))="NO"),IF(ISNUMBER(Datos!Y906),AND(OR(Y$1005="",Datos!Y906&gt;=Y$1005),OR(Y$1006="",Datos!Y906&lt;=Y$1006)),FALSE),TRUE))))</f>
        <v>0.0</v>
      </c>
      <c r="Z906">
        <f>IF(Datos!Z906="",0,IF(AND(Z$1008&lt;&gt;"",Datos!Z906=Z$1008),0,IF(Z$1004=0,0,1-CHOOSE(Z$1004,IF(ISNUMBER(Datos!Z906),AND(OR(Z$1005="",Datos!Z906&gt;=Z$1005),OR(Z$1006="",Datos!Z906&lt;=Z$1006)),FALSE),IF(ISNUMBER(Datos!Z906),AND(Datos!Z906=INT(Datos!Z906),AND(OR(Z$1005="",Datos!Z906&gt;=Z$1005),OR(Z$1006="",Datos!Z906&lt;=Z$1006))),FALSE),OR(ISNUMBER(FIND(";"&amp;UPPER(TRIM(Datos!Z906&amp;""))&amp;"=",Z$1007)),ISNUMBER(FIND(";"&amp;UPPER(TRIM(Datos!Z906&amp;""))&amp;";",Z$1007))),OR(UPPER(TRIM(Datos!Z906&amp;""))="SÍ",UPPER(TRIM(Datos!Z906&amp;""))="SI",UPPER(TRIM(Datos!Z906&amp;""))="NO"),IF(ISNUMBER(Datos!Z906),AND(OR(Z$1005="",Datos!Z906&gt;=Z$1005),OR(Z$1006="",Datos!Z906&lt;=Z$1006)),FALSE),TRUE))))</f>
        <v>0.0</v>
      </c>
      <c r="AA906">
        <f>IF(Datos!AA906="",0,IF(AND(AA$1008&lt;&gt;"",Datos!AA906=AA$1008),0,IF(AA$1004=0,0,1-CHOOSE(AA$1004,IF(ISNUMBER(Datos!AA906),AND(OR(AA$1005="",Datos!AA906&gt;=AA$1005),OR(AA$1006="",Datos!AA906&lt;=AA$1006)),FALSE),IF(ISNUMBER(Datos!AA906),AND(Datos!AA906=INT(Datos!AA906),AND(OR(AA$1005="",Datos!AA906&gt;=AA$1005),OR(AA$1006="",Datos!AA906&lt;=AA$1006))),FALSE),OR(ISNUMBER(FIND(";"&amp;UPPER(TRIM(Datos!AA906&amp;""))&amp;"=",AA$1007)),ISNUMBER(FIND(";"&amp;UPPER(TRIM(Datos!AA906&amp;""))&amp;";",AA$1007))),OR(UPPER(TRIM(Datos!AA906&amp;""))="SÍ",UPPER(TRIM(Datos!AA906&amp;""))="SI",UPPER(TRIM(Datos!AA906&amp;""))="NO"),IF(ISNUMBER(Datos!AA906),AND(OR(AA$1005="",Datos!AA906&gt;=AA$1005),OR(AA$1006="",Datos!AA906&lt;=AA$1006)),FALSE),TRUE))))</f>
        <v>0.0</v>
      </c>
      <c r="AB906">
        <f>IF(Datos!AB906="",0,IF(AND(AB$1008&lt;&gt;"",Datos!AB906=AB$1008),0,IF(AB$1004=0,0,1-CHOOSE(AB$1004,IF(ISNUMBER(Datos!AB906),AND(OR(AB$1005="",Datos!AB906&gt;=AB$1005),OR(AB$1006="",Datos!AB906&lt;=AB$1006)),FALSE),IF(ISNUMBER(Datos!AB906),AND(Datos!AB906=INT(Datos!AB906),AND(OR(AB$1005="",Datos!AB906&gt;=AB$1005),OR(AB$1006="",Datos!AB906&lt;=AB$1006))),FALSE),OR(ISNUMBER(FIND(";"&amp;UPPER(TRIM(Datos!AB906&amp;""))&amp;"=",AB$1007)),ISNUMBER(FIND(";"&amp;UPPER(TRIM(Datos!AB906&amp;""))&amp;";",AB$1007))),OR(UPPER(TRIM(Datos!AB906&amp;""))="SÍ",UPPER(TRIM(Datos!AB906&amp;""))="SI",UPPER(TRIM(Datos!AB906&amp;""))="NO"),IF(ISNUMBER(Datos!AB906),AND(OR(AB$1005="",Datos!AB906&gt;=AB$1005),OR(AB$1006="",Datos!AB906&lt;=AB$1006)),FALSE),TRUE))))</f>
        <v>0.0</v>
      </c>
      <c r="AC906">
        <f>IF(Datos!AC906="",0,IF(AND(AC$1008&lt;&gt;"",Datos!AC906=AC$1008),0,IF(AC$1004=0,0,1-CHOOSE(AC$1004,IF(ISNUMBER(Datos!AC906),AND(OR(AC$1005="",Datos!AC906&gt;=AC$1005),OR(AC$1006="",Datos!AC906&lt;=AC$1006)),FALSE),IF(ISNUMBER(Datos!AC906),AND(Datos!AC906=INT(Datos!AC906),AND(OR(AC$1005="",Datos!AC906&gt;=AC$1005),OR(AC$1006="",Datos!AC906&lt;=AC$1006))),FALSE),OR(ISNUMBER(FIND(";"&amp;UPPER(TRIM(Datos!AC906&amp;""))&amp;"=",AC$1007)),ISNUMBER(FIND(";"&amp;UPPER(TRIM(Datos!AC906&amp;""))&amp;";",AC$1007))),OR(UPPER(TRIM(Datos!AC906&amp;""))="SÍ",UPPER(TRIM(Datos!AC906&amp;""))="SI",UPPER(TRIM(Datos!AC906&amp;""))="NO"),IF(ISNUMBER(Datos!AC906),AND(OR(AC$1005="",Datos!AC906&gt;=AC$1005),OR(AC$1006="",Datos!AC906&lt;=AC$1006)),FALSE),TRUE))))</f>
        <v>0.0</v>
      </c>
      <c r="AD906">
        <f>IF(Datos!AD906="",0,IF(AND(AD$1008&lt;&gt;"",Datos!AD906=AD$1008),0,IF(AD$1004=0,0,1-CHOOSE(AD$1004,IF(ISNUMBER(Datos!AD906),AND(OR(AD$1005="",Datos!AD906&gt;=AD$1005),OR(AD$1006="",Datos!AD906&lt;=AD$1006)),FALSE),IF(ISNUMBER(Datos!AD906),AND(Datos!AD906=INT(Datos!AD906),AND(OR(AD$1005="",Datos!AD906&gt;=AD$1005),OR(AD$1006="",Datos!AD906&lt;=AD$1006))),FALSE),OR(ISNUMBER(FIND(";"&amp;UPPER(TRIM(Datos!AD906&amp;""))&amp;"=",AD$1007)),ISNUMBER(FIND(";"&amp;UPPER(TRIM(Datos!AD906&amp;""))&amp;";",AD$1007))),OR(UPPER(TRIM(Datos!AD906&amp;""))="SÍ",UPPER(TRIM(Datos!AD906&amp;""))="SI",UPPER(TRIM(Datos!AD906&amp;""))="NO"),IF(ISNUMBER(Datos!AD906),AND(OR(AD$1005="",Datos!AD906&gt;=AD$1005),OR(AD$1006="",Datos!AD906&lt;=AD$1006)),FALSE),TRUE))))</f>
        <v>0.0</v>
      </c>
      <c r="AE906">
        <f>IF(Datos!AE906="",0,IF(AND(AE$1008&lt;&gt;"",Datos!AE906=AE$1008),0,IF(AE$1004=0,0,1-CHOOSE(AE$1004,IF(ISNUMBER(Datos!AE906),AND(OR(AE$1005="",Datos!AE906&gt;=AE$1005),OR(AE$1006="",Datos!AE906&lt;=AE$1006)),FALSE),IF(ISNUMBER(Datos!AE906),AND(Datos!AE906=INT(Datos!AE906),AND(OR(AE$1005="",Datos!AE906&gt;=AE$1005),OR(AE$1006="",Datos!AE906&lt;=AE$1006))),FALSE),OR(ISNUMBER(FIND(";"&amp;UPPER(TRIM(Datos!AE906&amp;""))&amp;"=",AE$1007)),ISNUMBER(FIND(";"&amp;UPPER(TRIM(Datos!AE906&amp;""))&amp;";",AE$1007))),OR(UPPER(TRIM(Datos!AE906&amp;""))="SÍ",UPPER(TRIM(Datos!AE906&amp;""))="SI",UPPER(TRIM(Datos!AE906&amp;""))="NO"),IF(ISNUMBER(Datos!AE906),AND(OR(AE$1005="",Datos!AE906&gt;=AE$1005),OR(AE$1006="",Datos!AE906&lt;=AE$1006)),FALSE),TRUE))))</f>
        <v>0.0</v>
      </c>
    </row>
    <row r="907" spans="2:31">
      <c r="B907">
        <f>IF(Datos!B907="",0,IF(AND(B$1008&lt;&gt;"",Datos!B907=B$1008),0,IF(B$1004=0,0,1-CHOOSE(B$1004,IF(ISNUMBER(Datos!B907),AND(OR(B$1005="",Datos!B907&gt;=B$1005),OR(B$1006="",Datos!B907&lt;=B$1006)),FALSE),IF(ISNUMBER(Datos!B907),AND(Datos!B907=INT(Datos!B907),AND(OR(B$1005="",Datos!B907&gt;=B$1005),OR(B$1006="",Datos!B907&lt;=B$1006))),FALSE),OR(ISNUMBER(FIND(";"&amp;UPPER(TRIM(Datos!B907&amp;""))&amp;"=",B$1007)),ISNUMBER(FIND(";"&amp;UPPER(TRIM(Datos!B907&amp;""))&amp;";",B$1007))),OR(UPPER(TRIM(Datos!B907&amp;""))="SÍ",UPPER(TRIM(Datos!B907&amp;""))="SI",UPPER(TRIM(Datos!B907&amp;""))="NO"),IF(ISNUMBER(Datos!B907),AND(OR(B$1005="",Datos!B907&gt;=B$1005),OR(B$1006="",Datos!B907&lt;=B$1006)),FALSE),TRUE))))</f>
        <v>0.0</v>
      </c>
      <c r="C907">
        <f>IF(Datos!C907="",0,IF(AND(C$1008&lt;&gt;"",Datos!C907=C$1008),0,IF(C$1004=0,0,1-CHOOSE(C$1004,IF(ISNUMBER(Datos!C907),AND(OR(C$1005="",Datos!C907&gt;=C$1005),OR(C$1006="",Datos!C907&lt;=C$1006)),FALSE),IF(ISNUMBER(Datos!C907),AND(Datos!C907=INT(Datos!C907),AND(OR(C$1005="",Datos!C907&gt;=C$1005),OR(C$1006="",Datos!C907&lt;=C$1006))),FALSE),OR(ISNUMBER(FIND(";"&amp;UPPER(TRIM(Datos!C907&amp;""))&amp;"=",C$1007)),ISNUMBER(FIND(";"&amp;UPPER(TRIM(Datos!C907&amp;""))&amp;";",C$1007))),OR(UPPER(TRIM(Datos!C907&amp;""))="SÍ",UPPER(TRIM(Datos!C907&amp;""))="SI",UPPER(TRIM(Datos!C907&amp;""))="NO"),IF(ISNUMBER(Datos!C907),AND(OR(C$1005="",Datos!C907&gt;=C$1005),OR(C$1006="",Datos!C907&lt;=C$1006)),FALSE),TRUE))))</f>
        <v>0.0</v>
      </c>
      <c r="D907">
        <f>IF(Datos!D907="",0,IF(AND(D$1008&lt;&gt;"",Datos!D907=D$1008),0,IF(D$1004=0,0,1-CHOOSE(D$1004,IF(ISNUMBER(Datos!D907),AND(OR(D$1005="",Datos!D907&gt;=D$1005),OR(D$1006="",Datos!D907&lt;=D$1006)),FALSE),IF(ISNUMBER(Datos!D907),AND(Datos!D907=INT(Datos!D907),AND(OR(D$1005="",Datos!D907&gt;=D$1005),OR(D$1006="",Datos!D907&lt;=D$1006))),FALSE),OR(ISNUMBER(FIND(";"&amp;UPPER(TRIM(Datos!D907&amp;""))&amp;"=",D$1007)),ISNUMBER(FIND(";"&amp;UPPER(TRIM(Datos!D907&amp;""))&amp;";",D$1007))),OR(UPPER(TRIM(Datos!D907&amp;""))="SÍ",UPPER(TRIM(Datos!D907&amp;""))="SI",UPPER(TRIM(Datos!D907&amp;""))="NO"),IF(ISNUMBER(Datos!D907),AND(OR(D$1005="",Datos!D907&gt;=D$1005),OR(D$1006="",Datos!D907&lt;=D$1006)),FALSE),TRUE))))</f>
        <v>0.0</v>
      </c>
      <c r="E907">
        <f>IF(Datos!E907="",0,IF(AND(E$1008&lt;&gt;"",Datos!E907=E$1008),0,IF(E$1004=0,0,1-CHOOSE(E$1004,IF(ISNUMBER(Datos!E907),AND(OR(E$1005="",Datos!E907&gt;=E$1005),OR(E$1006="",Datos!E907&lt;=E$1006)),FALSE),IF(ISNUMBER(Datos!E907),AND(Datos!E907=INT(Datos!E907),AND(OR(E$1005="",Datos!E907&gt;=E$1005),OR(E$1006="",Datos!E907&lt;=E$1006))),FALSE),OR(ISNUMBER(FIND(";"&amp;UPPER(TRIM(Datos!E907&amp;""))&amp;"=",E$1007)),ISNUMBER(FIND(";"&amp;UPPER(TRIM(Datos!E907&amp;""))&amp;";",E$1007))),OR(UPPER(TRIM(Datos!E907&amp;""))="SÍ",UPPER(TRIM(Datos!E907&amp;""))="SI",UPPER(TRIM(Datos!E907&amp;""))="NO"),IF(ISNUMBER(Datos!E907),AND(OR(E$1005="",Datos!E907&gt;=E$1005),OR(E$1006="",Datos!E907&lt;=E$1006)),FALSE),TRUE))))</f>
        <v>0.0</v>
      </c>
      <c r="F907">
        <f>IF(Datos!F907="",0,IF(AND(F$1008&lt;&gt;"",Datos!F907=F$1008),0,IF(F$1004=0,0,1-CHOOSE(F$1004,IF(ISNUMBER(Datos!F907),AND(OR(F$1005="",Datos!F907&gt;=F$1005),OR(F$1006="",Datos!F907&lt;=F$1006)),FALSE),IF(ISNUMBER(Datos!F907),AND(Datos!F907=INT(Datos!F907),AND(OR(F$1005="",Datos!F907&gt;=F$1005),OR(F$1006="",Datos!F907&lt;=F$1006))),FALSE),OR(ISNUMBER(FIND(";"&amp;UPPER(TRIM(Datos!F907&amp;""))&amp;"=",F$1007)),ISNUMBER(FIND(";"&amp;UPPER(TRIM(Datos!F907&amp;""))&amp;";",F$1007))),OR(UPPER(TRIM(Datos!F907&amp;""))="SÍ",UPPER(TRIM(Datos!F907&amp;""))="SI",UPPER(TRIM(Datos!F907&amp;""))="NO"),IF(ISNUMBER(Datos!F907),AND(OR(F$1005="",Datos!F907&gt;=F$1005),OR(F$1006="",Datos!F907&lt;=F$1006)),FALSE),TRUE))))</f>
        <v>0.0</v>
      </c>
      <c r="G907">
        <f>IF(Datos!G907="",0,IF(AND(G$1008&lt;&gt;"",Datos!G907=G$1008),0,IF(G$1004=0,0,1-CHOOSE(G$1004,IF(ISNUMBER(Datos!G907),AND(OR(G$1005="",Datos!G907&gt;=G$1005),OR(G$1006="",Datos!G907&lt;=G$1006)),FALSE),IF(ISNUMBER(Datos!G907),AND(Datos!G907=INT(Datos!G907),AND(OR(G$1005="",Datos!G907&gt;=G$1005),OR(G$1006="",Datos!G907&lt;=G$1006))),FALSE),OR(ISNUMBER(FIND(";"&amp;UPPER(TRIM(Datos!G907&amp;""))&amp;"=",G$1007)),ISNUMBER(FIND(";"&amp;UPPER(TRIM(Datos!G907&amp;""))&amp;";",G$1007))),OR(UPPER(TRIM(Datos!G907&amp;""))="SÍ",UPPER(TRIM(Datos!G907&amp;""))="SI",UPPER(TRIM(Datos!G907&amp;""))="NO"),IF(ISNUMBER(Datos!G907),AND(OR(G$1005="",Datos!G907&gt;=G$1005),OR(G$1006="",Datos!G907&lt;=G$1006)),FALSE),TRUE))))</f>
        <v>0.0</v>
      </c>
      <c r="H907">
        <f>IF(Datos!H907="",0,IF(AND(H$1008&lt;&gt;"",Datos!H907=H$1008),0,IF(H$1004=0,0,1-CHOOSE(H$1004,IF(ISNUMBER(Datos!H907),AND(OR(H$1005="",Datos!H907&gt;=H$1005),OR(H$1006="",Datos!H907&lt;=H$1006)),FALSE),IF(ISNUMBER(Datos!H907),AND(Datos!H907=INT(Datos!H907),AND(OR(H$1005="",Datos!H907&gt;=H$1005),OR(H$1006="",Datos!H907&lt;=H$1006))),FALSE),OR(ISNUMBER(FIND(";"&amp;UPPER(TRIM(Datos!H907&amp;""))&amp;"=",H$1007)),ISNUMBER(FIND(";"&amp;UPPER(TRIM(Datos!H907&amp;""))&amp;";",H$1007))),OR(UPPER(TRIM(Datos!H907&amp;""))="SÍ",UPPER(TRIM(Datos!H907&amp;""))="SI",UPPER(TRIM(Datos!H907&amp;""))="NO"),IF(ISNUMBER(Datos!H907),AND(OR(H$1005="",Datos!H907&gt;=H$1005),OR(H$1006="",Datos!H907&lt;=H$1006)),FALSE),TRUE))))</f>
        <v>0.0</v>
      </c>
      <c r="I907">
        <f>IF(Datos!I907="",0,IF(AND(I$1008&lt;&gt;"",Datos!I907=I$1008),0,IF(I$1004=0,0,1-CHOOSE(I$1004,IF(ISNUMBER(Datos!I907),AND(OR(I$1005="",Datos!I907&gt;=I$1005),OR(I$1006="",Datos!I907&lt;=I$1006)),FALSE),IF(ISNUMBER(Datos!I907),AND(Datos!I907=INT(Datos!I907),AND(OR(I$1005="",Datos!I907&gt;=I$1005),OR(I$1006="",Datos!I907&lt;=I$1006))),FALSE),OR(ISNUMBER(FIND(";"&amp;UPPER(TRIM(Datos!I907&amp;""))&amp;"=",I$1007)),ISNUMBER(FIND(";"&amp;UPPER(TRIM(Datos!I907&amp;""))&amp;";",I$1007))),OR(UPPER(TRIM(Datos!I907&amp;""))="SÍ",UPPER(TRIM(Datos!I907&amp;""))="SI",UPPER(TRIM(Datos!I907&amp;""))="NO"),IF(ISNUMBER(Datos!I907),AND(OR(I$1005="",Datos!I907&gt;=I$1005),OR(I$1006="",Datos!I907&lt;=I$1006)),FALSE),TRUE))))</f>
        <v>0.0</v>
      </c>
      <c r="J907">
        <f>IF(Datos!J907="",0,IF(AND(J$1008&lt;&gt;"",Datos!J907=J$1008),0,IF(J$1004=0,0,1-CHOOSE(J$1004,IF(ISNUMBER(Datos!J907),AND(OR(J$1005="",Datos!J907&gt;=J$1005),OR(J$1006="",Datos!J907&lt;=J$1006)),FALSE),IF(ISNUMBER(Datos!J907),AND(Datos!J907=INT(Datos!J907),AND(OR(J$1005="",Datos!J907&gt;=J$1005),OR(J$1006="",Datos!J907&lt;=J$1006))),FALSE),OR(ISNUMBER(FIND(";"&amp;UPPER(TRIM(Datos!J907&amp;""))&amp;"=",J$1007)),ISNUMBER(FIND(";"&amp;UPPER(TRIM(Datos!J907&amp;""))&amp;";",J$1007))),OR(UPPER(TRIM(Datos!J907&amp;""))="SÍ",UPPER(TRIM(Datos!J907&amp;""))="SI",UPPER(TRIM(Datos!J907&amp;""))="NO"),IF(ISNUMBER(Datos!J907),AND(OR(J$1005="",Datos!J907&gt;=J$1005),OR(J$1006="",Datos!J907&lt;=J$1006)),FALSE),TRUE))))</f>
        <v>0.0</v>
      </c>
      <c r="K907">
        <f>IF(Datos!K907="",0,IF(AND(K$1008&lt;&gt;"",Datos!K907=K$1008),0,IF(K$1004=0,0,1-CHOOSE(K$1004,IF(ISNUMBER(Datos!K907),AND(OR(K$1005="",Datos!K907&gt;=K$1005),OR(K$1006="",Datos!K907&lt;=K$1006)),FALSE),IF(ISNUMBER(Datos!K907),AND(Datos!K907=INT(Datos!K907),AND(OR(K$1005="",Datos!K907&gt;=K$1005),OR(K$1006="",Datos!K907&lt;=K$1006))),FALSE),OR(ISNUMBER(FIND(";"&amp;UPPER(TRIM(Datos!K907&amp;""))&amp;"=",K$1007)),ISNUMBER(FIND(";"&amp;UPPER(TRIM(Datos!K907&amp;""))&amp;";",K$1007))),OR(UPPER(TRIM(Datos!K907&amp;""))="SÍ",UPPER(TRIM(Datos!K907&amp;""))="SI",UPPER(TRIM(Datos!K907&amp;""))="NO"),IF(ISNUMBER(Datos!K907),AND(OR(K$1005="",Datos!K907&gt;=K$1005),OR(K$1006="",Datos!K907&lt;=K$1006)),FALSE),TRUE))))</f>
        <v>0.0</v>
      </c>
      <c r="L907">
        <f>IF(Datos!L907="",0,IF(AND(L$1008&lt;&gt;"",Datos!L907=L$1008),0,IF(L$1004=0,0,1-CHOOSE(L$1004,IF(ISNUMBER(Datos!L907),AND(OR(L$1005="",Datos!L907&gt;=L$1005),OR(L$1006="",Datos!L907&lt;=L$1006)),FALSE),IF(ISNUMBER(Datos!L907),AND(Datos!L907=INT(Datos!L907),AND(OR(L$1005="",Datos!L907&gt;=L$1005),OR(L$1006="",Datos!L907&lt;=L$1006))),FALSE),OR(ISNUMBER(FIND(";"&amp;UPPER(TRIM(Datos!L907&amp;""))&amp;"=",L$1007)),ISNUMBER(FIND(";"&amp;UPPER(TRIM(Datos!L907&amp;""))&amp;";",L$1007))),OR(UPPER(TRIM(Datos!L907&amp;""))="SÍ",UPPER(TRIM(Datos!L907&amp;""))="SI",UPPER(TRIM(Datos!L907&amp;""))="NO"),IF(ISNUMBER(Datos!L907),AND(OR(L$1005="",Datos!L907&gt;=L$1005),OR(L$1006="",Datos!L907&lt;=L$1006)),FALSE),TRUE))))</f>
        <v>0.0</v>
      </c>
      <c r="M907">
        <f>IF(Datos!M907="",0,IF(AND(M$1008&lt;&gt;"",Datos!M907=M$1008),0,IF(M$1004=0,0,1-CHOOSE(M$1004,IF(ISNUMBER(Datos!M907),AND(OR(M$1005="",Datos!M907&gt;=M$1005),OR(M$1006="",Datos!M907&lt;=M$1006)),FALSE),IF(ISNUMBER(Datos!M907),AND(Datos!M907=INT(Datos!M907),AND(OR(M$1005="",Datos!M907&gt;=M$1005),OR(M$1006="",Datos!M907&lt;=M$1006))),FALSE),OR(ISNUMBER(FIND(";"&amp;UPPER(TRIM(Datos!M907&amp;""))&amp;"=",M$1007)),ISNUMBER(FIND(";"&amp;UPPER(TRIM(Datos!M907&amp;""))&amp;";",M$1007))),OR(UPPER(TRIM(Datos!M907&amp;""))="SÍ",UPPER(TRIM(Datos!M907&amp;""))="SI",UPPER(TRIM(Datos!M907&amp;""))="NO"),IF(ISNUMBER(Datos!M907),AND(OR(M$1005="",Datos!M907&gt;=M$1005),OR(M$1006="",Datos!M907&lt;=M$1006)),FALSE),TRUE))))</f>
        <v>0.0</v>
      </c>
      <c r="N907">
        <f>IF(Datos!N907="",0,IF(AND(N$1008&lt;&gt;"",Datos!N907=N$1008),0,IF(N$1004=0,0,1-CHOOSE(N$1004,IF(ISNUMBER(Datos!N907),AND(OR(N$1005="",Datos!N907&gt;=N$1005),OR(N$1006="",Datos!N907&lt;=N$1006)),FALSE),IF(ISNUMBER(Datos!N907),AND(Datos!N907=INT(Datos!N907),AND(OR(N$1005="",Datos!N907&gt;=N$1005),OR(N$1006="",Datos!N907&lt;=N$1006))),FALSE),OR(ISNUMBER(FIND(";"&amp;UPPER(TRIM(Datos!N907&amp;""))&amp;"=",N$1007)),ISNUMBER(FIND(";"&amp;UPPER(TRIM(Datos!N907&amp;""))&amp;";",N$1007))),OR(UPPER(TRIM(Datos!N907&amp;""))="SÍ",UPPER(TRIM(Datos!N907&amp;""))="SI",UPPER(TRIM(Datos!N907&amp;""))="NO"),IF(ISNUMBER(Datos!N907),AND(OR(N$1005="",Datos!N907&gt;=N$1005),OR(N$1006="",Datos!N907&lt;=N$1006)),FALSE),TRUE))))</f>
        <v>0.0</v>
      </c>
      <c r="O907">
        <f>IF(Datos!O907="",0,IF(AND(O$1008&lt;&gt;"",Datos!O907=O$1008),0,IF(O$1004=0,0,1-CHOOSE(O$1004,IF(ISNUMBER(Datos!O907),AND(OR(O$1005="",Datos!O907&gt;=O$1005),OR(O$1006="",Datos!O907&lt;=O$1006)),FALSE),IF(ISNUMBER(Datos!O907),AND(Datos!O907=INT(Datos!O907),AND(OR(O$1005="",Datos!O907&gt;=O$1005),OR(O$1006="",Datos!O907&lt;=O$1006))),FALSE),OR(ISNUMBER(FIND(";"&amp;UPPER(TRIM(Datos!O907&amp;""))&amp;"=",O$1007)),ISNUMBER(FIND(";"&amp;UPPER(TRIM(Datos!O907&amp;""))&amp;";",O$1007))),OR(UPPER(TRIM(Datos!O907&amp;""))="SÍ",UPPER(TRIM(Datos!O907&amp;""))="SI",UPPER(TRIM(Datos!O907&amp;""))="NO"),IF(ISNUMBER(Datos!O907),AND(OR(O$1005="",Datos!O907&gt;=O$1005),OR(O$1006="",Datos!O907&lt;=O$1006)),FALSE),TRUE))))</f>
        <v>0.0</v>
      </c>
      <c r="P907">
        <f>IF(Datos!P907="",0,IF(AND(P$1008&lt;&gt;"",Datos!P907=P$1008),0,IF(P$1004=0,0,1-CHOOSE(P$1004,IF(ISNUMBER(Datos!P907),AND(OR(P$1005="",Datos!P907&gt;=P$1005),OR(P$1006="",Datos!P907&lt;=P$1006)),FALSE),IF(ISNUMBER(Datos!P907),AND(Datos!P907=INT(Datos!P907),AND(OR(P$1005="",Datos!P907&gt;=P$1005),OR(P$1006="",Datos!P907&lt;=P$1006))),FALSE),OR(ISNUMBER(FIND(";"&amp;UPPER(TRIM(Datos!P907&amp;""))&amp;"=",P$1007)),ISNUMBER(FIND(";"&amp;UPPER(TRIM(Datos!P907&amp;""))&amp;";",P$1007))),OR(UPPER(TRIM(Datos!P907&amp;""))="SÍ",UPPER(TRIM(Datos!P907&amp;""))="SI",UPPER(TRIM(Datos!P907&amp;""))="NO"),IF(ISNUMBER(Datos!P907),AND(OR(P$1005="",Datos!P907&gt;=P$1005),OR(P$1006="",Datos!P907&lt;=P$1006)),FALSE),TRUE))))</f>
        <v>0.0</v>
      </c>
      <c r="Q907">
        <f>IF(Datos!Q907="",0,IF(AND(Q$1008&lt;&gt;"",Datos!Q907=Q$1008),0,IF(Q$1004=0,0,1-CHOOSE(Q$1004,IF(ISNUMBER(Datos!Q907),AND(OR(Q$1005="",Datos!Q907&gt;=Q$1005),OR(Q$1006="",Datos!Q907&lt;=Q$1006)),FALSE),IF(ISNUMBER(Datos!Q907),AND(Datos!Q907=INT(Datos!Q907),AND(OR(Q$1005="",Datos!Q907&gt;=Q$1005),OR(Q$1006="",Datos!Q907&lt;=Q$1006))),FALSE),OR(ISNUMBER(FIND(";"&amp;UPPER(TRIM(Datos!Q907&amp;""))&amp;"=",Q$1007)),ISNUMBER(FIND(";"&amp;UPPER(TRIM(Datos!Q907&amp;""))&amp;";",Q$1007))),OR(UPPER(TRIM(Datos!Q907&amp;""))="SÍ",UPPER(TRIM(Datos!Q907&amp;""))="SI",UPPER(TRIM(Datos!Q907&amp;""))="NO"),IF(ISNUMBER(Datos!Q907),AND(OR(Q$1005="",Datos!Q907&gt;=Q$1005),OR(Q$1006="",Datos!Q907&lt;=Q$1006)),FALSE),TRUE))))</f>
        <v>0.0</v>
      </c>
      <c r="R907">
        <f>IF(Datos!R907="",0,IF(AND(R$1008&lt;&gt;"",Datos!R907=R$1008),0,IF(R$1004=0,0,1-CHOOSE(R$1004,IF(ISNUMBER(Datos!R907),AND(OR(R$1005="",Datos!R907&gt;=R$1005),OR(R$1006="",Datos!R907&lt;=R$1006)),FALSE),IF(ISNUMBER(Datos!R907),AND(Datos!R907=INT(Datos!R907),AND(OR(R$1005="",Datos!R907&gt;=R$1005),OR(R$1006="",Datos!R907&lt;=R$1006))),FALSE),OR(ISNUMBER(FIND(";"&amp;UPPER(TRIM(Datos!R907&amp;""))&amp;"=",R$1007)),ISNUMBER(FIND(";"&amp;UPPER(TRIM(Datos!R907&amp;""))&amp;";",R$1007))),OR(UPPER(TRIM(Datos!R907&amp;""))="SÍ",UPPER(TRIM(Datos!R907&amp;""))="SI",UPPER(TRIM(Datos!R907&amp;""))="NO"),IF(ISNUMBER(Datos!R907),AND(OR(R$1005="",Datos!R907&gt;=R$1005),OR(R$1006="",Datos!R907&lt;=R$1006)),FALSE),TRUE))))</f>
        <v>0.0</v>
      </c>
      <c r="S907">
        <f>IF(Datos!S907="",0,IF(AND(S$1008&lt;&gt;"",Datos!S907=S$1008),0,IF(S$1004=0,0,1-CHOOSE(S$1004,IF(ISNUMBER(Datos!S907),AND(OR(S$1005="",Datos!S907&gt;=S$1005),OR(S$1006="",Datos!S907&lt;=S$1006)),FALSE),IF(ISNUMBER(Datos!S907),AND(Datos!S907=INT(Datos!S907),AND(OR(S$1005="",Datos!S907&gt;=S$1005),OR(S$1006="",Datos!S907&lt;=S$1006))),FALSE),OR(ISNUMBER(FIND(";"&amp;UPPER(TRIM(Datos!S907&amp;""))&amp;"=",S$1007)),ISNUMBER(FIND(";"&amp;UPPER(TRIM(Datos!S907&amp;""))&amp;";",S$1007))),OR(UPPER(TRIM(Datos!S907&amp;""))="SÍ",UPPER(TRIM(Datos!S907&amp;""))="SI",UPPER(TRIM(Datos!S907&amp;""))="NO"),IF(ISNUMBER(Datos!S907),AND(OR(S$1005="",Datos!S907&gt;=S$1005),OR(S$1006="",Datos!S907&lt;=S$1006)),FALSE),TRUE))))</f>
        <v>0.0</v>
      </c>
      <c r="T907">
        <f>IF(Datos!T907="",0,IF(AND(T$1008&lt;&gt;"",Datos!T907=T$1008),0,IF(T$1004=0,0,1-CHOOSE(T$1004,IF(ISNUMBER(Datos!T907),AND(OR(T$1005="",Datos!T907&gt;=T$1005),OR(T$1006="",Datos!T907&lt;=T$1006)),FALSE),IF(ISNUMBER(Datos!T907),AND(Datos!T907=INT(Datos!T907),AND(OR(T$1005="",Datos!T907&gt;=T$1005),OR(T$1006="",Datos!T907&lt;=T$1006))),FALSE),OR(ISNUMBER(FIND(";"&amp;UPPER(TRIM(Datos!T907&amp;""))&amp;"=",T$1007)),ISNUMBER(FIND(";"&amp;UPPER(TRIM(Datos!T907&amp;""))&amp;";",T$1007))),OR(UPPER(TRIM(Datos!T907&amp;""))="SÍ",UPPER(TRIM(Datos!T907&amp;""))="SI",UPPER(TRIM(Datos!T907&amp;""))="NO"),IF(ISNUMBER(Datos!T907),AND(OR(T$1005="",Datos!T907&gt;=T$1005),OR(T$1006="",Datos!T907&lt;=T$1006)),FALSE),TRUE))))</f>
        <v>0.0</v>
      </c>
      <c r="U907">
        <f>IF(Datos!U907="",0,IF(AND(U$1008&lt;&gt;"",Datos!U907=U$1008),0,IF(U$1004=0,0,1-CHOOSE(U$1004,IF(ISNUMBER(Datos!U907),AND(OR(U$1005="",Datos!U907&gt;=U$1005),OR(U$1006="",Datos!U907&lt;=U$1006)),FALSE),IF(ISNUMBER(Datos!U907),AND(Datos!U907=INT(Datos!U907),AND(OR(U$1005="",Datos!U907&gt;=U$1005),OR(U$1006="",Datos!U907&lt;=U$1006))),FALSE),OR(ISNUMBER(FIND(";"&amp;UPPER(TRIM(Datos!U907&amp;""))&amp;"=",U$1007)),ISNUMBER(FIND(";"&amp;UPPER(TRIM(Datos!U907&amp;""))&amp;";",U$1007))),OR(UPPER(TRIM(Datos!U907&amp;""))="SÍ",UPPER(TRIM(Datos!U907&amp;""))="SI",UPPER(TRIM(Datos!U907&amp;""))="NO"),IF(ISNUMBER(Datos!U907),AND(OR(U$1005="",Datos!U907&gt;=U$1005),OR(U$1006="",Datos!U907&lt;=U$1006)),FALSE),TRUE))))</f>
        <v>0.0</v>
      </c>
      <c r="V907">
        <f>IF(Datos!V907="",0,IF(AND(V$1008&lt;&gt;"",Datos!V907=V$1008),0,IF(V$1004=0,0,1-CHOOSE(V$1004,IF(ISNUMBER(Datos!V907),AND(OR(V$1005="",Datos!V907&gt;=V$1005),OR(V$1006="",Datos!V907&lt;=V$1006)),FALSE),IF(ISNUMBER(Datos!V907),AND(Datos!V907=INT(Datos!V907),AND(OR(V$1005="",Datos!V907&gt;=V$1005),OR(V$1006="",Datos!V907&lt;=V$1006))),FALSE),OR(ISNUMBER(FIND(";"&amp;UPPER(TRIM(Datos!V907&amp;""))&amp;"=",V$1007)),ISNUMBER(FIND(";"&amp;UPPER(TRIM(Datos!V907&amp;""))&amp;";",V$1007))),OR(UPPER(TRIM(Datos!V907&amp;""))="SÍ",UPPER(TRIM(Datos!V907&amp;""))="SI",UPPER(TRIM(Datos!V907&amp;""))="NO"),IF(ISNUMBER(Datos!V907),AND(OR(V$1005="",Datos!V907&gt;=V$1005),OR(V$1006="",Datos!V907&lt;=V$1006)),FALSE),TRUE))))</f>
        <v>0.0</v>
      </c>
      <c r="W907">
        <f>IF(Datos!W907="",0,IF(AND(W$1008&lt;&gt;"",Datos!W907=W$1008),0,IF(W$1004=0,0,1-CHOOSE(W$1004,IF(ISNUMBER(Datos!W907),AND(OR(W$1005="",Datos!W907&gt;=W$1005),OR(W$1006="",Datos!W907&lt;=W$1006)),FALSE),IF(ISNUMBER(Datos!W907),AND(Datos!W907=INT(Datos!W907),AND(OR(W$1005="",Datos!W907&gt;=W$1005),OR(W$1006="",Datos!W907&lt;=W$1006))),FALSE),OR(ISNUMBER(FIND(";"&amp;UPPER(TRIM(Datos!W907&amp;""))&amp;"=",W$1007)),ISNUMBER(FIND(";"&amp;UPPER(TRIM(Datos!W907&amp;""))&amp;";",W$1007))),OR(UPPER(TRIM(Datos!W907&amp;""))="SÍ",UPPER(TRIM(Datos!W907&amp;""))="SI",UPPER(TRIM(Datos!W907&amp;""))="NO"),IF(ISNUMBER(Datos!W907),AND(OR(W$1005="",Datos!W907&gt;=W$1005),OR(W$1006="",Datos!W907&lt;=W$1006)),FALSE),TRUE))))</f>
        <v>0.0</v>
      </c>
      <c r="X907">
        <f>IF(Datos!X907="",0,IF(AND(X$1008&lt;&gt;"",Datos!X907=X$1008),0,IF(X$1004=0,0,1-CHOOSE(X$1004,IF(ISNUMBER(Datos!X907),AND(OR(X$1005="",Datos!X907&gt;=X$1005),OR(X$1006="",Datos!X907&lt;=X$1006)),FALSE),IF(ISNUMBER(Datos!X907),AND(Datos!X907=INT(Datos!X907),AND(OR(X$1005="",Datos!X907&gt;=X$1005),OR(X$1006="",Datos!X907&lt;=X$1006))),FALSE),OR(ISNUMBER(FIND(";"&amp;UPPER(TRIM(Datos!X907&amp;""))&amp;"=",X$1007)),ISNUMBER(FIND(";"&amp;UPPER(TRIM(Datos!X907&amp;""))&amp;";",X$1007))),OR(UPPER(TRIM(Datos!X907&amp;""))="SÍ",UPPER(TRIM(Datos!X907&amp;""))="SI",UPPER(TRIM(Datos!X907&amp;""))="NO"),IF(ISNUMBER(Datos!X907),AND(OR(X$1005="",Datos!X907&gt;=X$1005),OR(X$1006="",Datos!X907&lt;=X$1006)),FALSE),TRUE))))</f>
        <v>0.0</v>
      </c>
      <c r="Y907">
        <f>IF(Datos!Y907="",0,IF(AND(Y$1008&lt;&gt;"",Datos!Y907=Y$1008),0,IF(Y$1004=0,0,1-CHOOSE(Y$1004,IF(ISNUMBER(Datos!Y907),AND(OR(Y$1005="",Datos!Y907&gt;=Y$1005),OR(Y$1006="",Datos!Y907&lt;=Y$1006)),FALSE),IF(ISNUMBER(Datos!Y907),AND(Datos!Y907=INT(Datos!Y907),AND(OR(Y$1005="",Datos!Y907&gt;=Y$1005),OR(Y$1006="",Datos!Y907&lt;=Y$1006))),FALSE),OR(ISNUMBER(FIND(";"&amp;UPPER(TRIM(Datos!Y907&amp;""))&amp;"=",Y$1007)),ISNUMBER(FIND(";"&amp;UPPER(TRIM(Datos!Y907&amp;""))&amp;";",Y$1007))),OR(UPPER(TRIM(Datos!Y907&amp;""))="SÍ",UPPER(TRIM(Datos!Y907&amp;""))="SI",UPPER(TRIM(Datos!Y907&amp;""))="NO"),IF(ISNUMBER(Datos!Y907),AND(OR(Y$1005="",Datos!Y907&gt;=Y$1005),OR(Y$1006="",Datos!Y907&lt;=Y$1006)),FALSE),TRUE))))</f>
        <v>0.0</v>
      </c>
      <c r="Z907">
        <f>IF(Datos!Z907="",0,IF(AND(Z$1008&lt;&gt;"",Datos!Z907=Z$1008),0,IF(Z$1004=0,0,1-CHOOSE(Z$1004,IF(ISNUMBER(Datos!Z907),AND(OR(Z$1005="",Datos!Z907&gt;=Z$1005),OR(Z$1006="",Datos!Z907&lt;=Z$1006)),FALSE),IF(ISNUMBER(Datos!Z907),AND(Datos!Z907=INT(Datos!Z907),AND(OR(Z$1005="",Datos!Z907&gt;=Z$1005),OR(Z$1006="",Datos!Z907&lt;=Z$1006))),FALSE),OR(ISNUMBER(FIND(";"&amp;UPPER(TRIM(Datos!Z907&amp;""))&amp;"=",Z$1007)),ISNUMBER(FIND(";"&amp;UPPER(TRIM(Datos!Z907&amp;""))&amp;";",Z$1007))),OR(UPPER(TRIM(Datos!Z907&amp;""))="SÍ",UPPER(TRIM(Datos!Z907&amp;""))="SI",UPPER(TRIM(Datos!Z907&amp;""))="NO"),IF(ISNUMBER(Datos!Z907),AND(OR(Z$1005="",Datos!Z907&gt;=Z$1005),OR(Z$1006="",Datos!Z907&lt;=Z$1006)),FALSE),TRUE))))</f>
        <v>0.0</v>
      </c>
      <c r="AA907">
        <f>IF(Datos!AA907="",0,IF(AND(AA$1008&lt;&gt;"",Datos!AA907=AA$1008),0,IF(AA$1004=0,0,1-CHOOSE(AA$1004,IF(ISNUMBER(Datos!AA907),AND(OR(AA$1005="",Datos!AA907&gt;=AA$1005),OR(AA$1006="",Datos!AA907&lt;=AA$1006)),FALSE),IF(ISNUMBER(Datos!AA907),AND(Datos!AA907=INT(Datos!AA907),AND(OR(AA$1005="",Datos!AA907&gt;=AA$1005),OR(AA$1006="",Datos!AA907&lt;=AA$1006))),FALSE),OR(ISNUMBER(FIND(";"&amp;UPPER(TRIM(Datos!AA907&amp;""))&amp;"=",AA$1007)),ISNUMBER(FIND(";"&amp;UPPER(TRIM(Datos!AA907&amp;""))&amp;";",AA$1007))),OR(UPPER(TRIM(Datos!AA907&amp;""))="SÍ",UPPER(TRIM(Datos!AA907&amp;""))="SI",UPPER(TRIM(Datos!AA907&amp;""))="NO"),IF(ISNUMBER(Datos!AA907),AND(OR(AA$1005="",Datos!AA907&gt;=AA$1005),OR(AA$1006="",Datos!AA907&lt;=AA$1006)),FALSE),TRUE))))</f>
        <v>0.0</v>
      </c>
      <c r="AB907">
        <f>IF(Datos!AB907="",0,IF(AND(AB$1008&lt;&gt;"",Datos!AB907=AB$1008),0,IF(AB$1004=0,0,1-CHOOSE(AB$1004,IF(ISNUMBER(Datos!AB907),AND(OR(AB$1005="",Datos!AB907&gt;=AB$1005),OR(AB$1006="",Datos!AB907&lt;=AB$1006)),FALSE),IF(ISNUMBER(Datos!AB907),AND(Datos!AB907=INT(Datos!AB907),AND(OR(AB$1005="",Datos!AB907&gt;=AB$1005),OR(AB$1006="",Datos!AB907&lt;=AB$1006))),FALSE),OR(ISNUMBER(FIND(";"&amp;UPPER(TRIM(Datos!AB907&amp;""))&amp;"=",AB$1007)),ISNUMBER(FIND(";"&amp;UPPER(TRIM(Datos!AB907&amp;""))&amp;";",AB$1007))),OR(UPPER(TRIM(Datos!AB907&amp;""))="SÍ",UPPER(TRIM(Datos!AB907&amp;""))="SI",UPPER(TRIM(Datos!AB907&amp;""))="NO"),IF(ISNUMBER(Datos!AB907),AND(OR(AB$1005="",Datos!AB907&gt;=AB$1005),OR(AB$1006="",Datos!AB907&lt;=AB$1006)),FALSE),TRUE))))</f>
        <v>0.0</v>
      </c>
      <c r="AC907">
        <f>IF(Datos!AC907="",0,IF(AND(AC$1008&lt;&gt;"",Datos!AC907=AC$1008),0,IF(AC$1004=0,0,1-CHOOSE(AC$1004,IF(ISNUMBER(Datos!AC907),AND(OR(AC$1005="",Datos!AC907&gt;=AC$1005),OR(AC$1006="",Datos!AC907&lt;=AC$1006)),FALSE),IF(ISNUMBER(Datos!AC907),AND(Datos!AC907=INT(Datos!AC907),AND(OR(AC$1005="",Datos!AC907&gt;=AC$1005),OR(AC$1006="",Datos!AC907&lt;=AC$1006))),FALSE),OR(ISNUMBER(FIND(";"&amp;UPPER(TRIM(Datos!AC907&amp;""))&amp;"=",AC$1007)),ISNUMBER(FIND(";"&amp;UPPER(TRIM(Datos!AC907&amp;""))&amp;";",AC$1007))),OR(UPPER(TRIM(Datos!AC907&amp;""))="SÍ",UPPER(TRIM(Datos!AC907&amp;""))="SI",UPPER(TRIM(Datos!AC907&amp;""))="NO"),IF(ISNUMBER(Datos!AC907),AND(OR(AC$1005="",Datos!AC907&gt;=AC$1005),OR(AC$1006="",Datos!AC907&lt;=AC$1006)),FALSE),TRUE))))</f>
        <v>0.0</v>
      </c>
      <c r="AD907">
        <f>IF(Datos!AD907="",0,IF(AND(AD$1008&lt;&gt;"",Datos!AD907=AD$1008),0,IF(AD$1004=0,0,1-CHOOSE(AD$1004,IF(ISNUMBER(Datos!AD907),AND(OR(AD$1005="",Datos!AD907&gt;=AD$1005),OR(AD$1006="",Datos!AD907&lt;=AD$1006)),FALSE),IF(ISNUMBER(Datos!AD907),AND(Datos!AD907=INT(Datos!AD907),AND(OR(AD$1005="",Datos!AD907&gt;=AD$1005),OR(AD$1006="",Datos!AD907&lt;=AD$1006))),FALSE),OR(ISNUMBER(FIND(";"&amp;UPPER(TRIM(Datos!AD907&amp;""))&amp;"=",AD$1007)),ISNUMBER(FIND(";"&amp;UPPER(TRIM(Datos!AD907&amp;""))&amp;";",AD$1007))),OR(UPPER(TRIM(Datos!AD907&amp;""))="SÍ",UPPER(TRIM(Datos!AD907&amp;""))="SI",UPPER(TRIM(Datos!AD907&amp;""))="NO"),IF(ISNUMBER(Datos!AD907),AND(OR(AD$1005="",Datos!AD907&gt;=AD$1005),OR(AD$1006="",Datos!AD907&lt;=AD$1006)),FALSE),TRUE))))</f>
        <v>0.0</v>
      </c>
      <c r="AE907">
        <f>IF(Datos!AE907="",0,IF(AND(AE$1008&lt;&gt;"",Datos!AE907=AE$1008),0,IF(AE$1004=0,0,1-CHOOSE(AE$1004,IF(ISNUMBER(Datos!AE907),AND(OR(AE$1005="",Datos!AE907&gt;=AE$1005),OR(AE$1006="",Datos!AE907&lt;=AE$1006)),FALSE),IF(ISNUMBER(Datos!AE907),AND(Datos!AE907=INT(Datos!AE907),AND(OR(AE$1005="",Datos!AE907&gt;=AE$1005),OR(AE$1006="",Datos!AE907&lt;=AE$1006))),FALSE),OR(ISNUMBER(FIND(";"&amp;UPPER(TRIM(Datos!AE907&amp;""))&amp;"=",AE$1007)),ISNUMBER(FIND(";"&amp;UPPER(TRIM(Datos!AE907&amp;""))&amp;";",AE$1007))),OR(UPPER(TRIM(Datos!AE907&amp;""))="SÍ",UPPER(TRIM(Datos!AE907&amp;""))="SI",UPPER(TRIM(Datos!AE907&amp;""))="NO"),IF(ISNUMBER(Datos!AE907),AND(OR(AE$1005="",Datos!AE907&gt;=AE$1005),OR(AE$1006="",Datos!AE907&lt;=AE$1006)),FALSE),TRUE))))</f>
        <v>0.0</v>
      </c>
    </row>
    <row r="908" spans="2:31">
      <c r="B908">
        <f>IF(Datos!B908="",0,IF(AND(B$1008&lt;&gt;"",Datos!B908=B$1008),0,IF(B$1004=0,0,1-CHOOSE(B$1004,IF(ISNUMBER(Datos!B908),AND(OR(B$1005="",Datos!B908&gt;=B$1005),OR(B$1006="",Datos!B908&lt;=B$1006)),FALSE),IF(ISNUMBER(Datos!B908),AND(Datos!B908=INT(Datos!B908),AND(OR(B$1005="",Datos!B908&gt;=B$1005),OR(B$1006="",Datos!B908&lt;=B$1006))),FALSE),OR(ISNUMBER(FIND(";"&amp;UPPER(TRIM(Datos!B908&amp;""))&amp;"=",B$1007)),ISNUMBER(FIND(";"&amp;UPPER(TRIM(Datos!B908&amp;""))&amp;";",B$1007))),OR(UPPER(TRIM(Datos!B908&amp;""))="SÍ",UPPER(TRIM(Datos!B908&amp;""))="SI",UPPER(TRIM(Datos!B908&amp;""))="NO"),IF(ISNUMBER(Datos!B908),AND(OR(B$1005="",Datos!B908&gt;=B$1005),OR(B$1006="",Datos!B908&lt;=B$1006)),FALSE),TRUE))))</f>
        <v>0.0</v>
      </c>
      <c r="C908">
        <f>IF(Datos!C908="",0,IF(AND(C$1008&lt;&gt;"",Datos!C908=C$1008),0,IF(C$1004=0,0,1-CHOOSE(C$1004,IF(ISNUMBER(Datos!C908),AND(OR(C$1005="",Datos!C908&gt;=C$1005),OR(C$1006="",Datos!C908&lt;=C$1006)),FALSE),IF(ISNUMBER(Datos!C908),AND(Datos!C908=INT(Datos!C908),AND(OR(C$1005="",Datos!C908&gt;=C$1005),OR(C$1006="",Datos!C908&lt;=C$1006))),FALSE),OR(ISNUMBER(FIND(";"&amp;UPPER(TRIM(Datos!C908&amp;""))&amp;"=",C$1007)),ISNUMBER(FIND(";"&amp;UPPER(TRIM(Datos!C908&amp;""))&amp;";",C$1007))),OR(UPPER(TRIM(Datos!C908&amp;""))="SÍ",UPPER(TRIM(Datos!C908&amp;""))="SI",UPPER(TRIM(Datos!C908&amp;""))="NO"),IF(ISNUMBER(Datos!C908),AND(OR(C$1005="",Datos!C908&gt;=C$1005),OR(C$1006="",Datos!C908&lt;=C$1006)),FALSE),TRUE))))</f>
        <v>0.0</v>
      </c>
      <c r="D908">
        <f>IF(Datos!D908="",0,IF(AND(D$1008&lt;&gt;"",Datos!D908=D$1008),0,IF(D$1004=0,0,1-CHOOSE(D$1004,IF(ISNUMBER(Datos!D908),AND(OR(D$1005="",Datos!D908&gt;=D$1005),OR(D$1006="",Datos!D908&lt;=D$1006)),FALSE),IF(ISNUMBER(Datos!D908),AND(Datos!D908=INT(Datos!D908),AND(OR(D$1005="",Datos!D908&gt;=D$1005),OR(D$1006="",Datos!D908&lt;=D$1006))),FALSE),OR(ISNUMBER(FIND(";"&amp;UPPER(TRIM(Datos!D908&amp;""))&amp;"=",D$1007)),ISNUMBER(FIND(";"&amp;UPPER(TRIM(Datos!D908&amp;""))&amp;";",D$1007))),OR(UPPER(TRIM(Datos!D908&amp;""))="SÍ",UPPER(TRIM(Datos!D908&amp;""))="SI",UPPER(TRIM(Datos!D908&amp;""))="NO"),IF(ISNUMBER(Datos!D908),AND(OR(D$1005="",Datos!D908&gt;=D$1005),OR(D$1006="",Datos!D908&lt;=D$1006)),FALSE),TRUE))))</f>
        <v>0.0</v>
      </c>
      <c r="E908">
        <f>IF(Datos!E908="",0,IF(AND(E$1008&lt;&gt;"",Datos!E908=E$1008),0,IF(E$1004=0,0,1-CHOOSE(E$1004,IF(ISNUMBER(Datos!E908),AND(OR(E$1005="",Datos!E908&gt;=E$1005),OR(E$1006="",Datos!E908&lt;=E$1006)),FALSE),IF(ISNUMBER(Datos!E908),AND(Datos!E908=INT(Datos!E908),AND(OR(E$1005="",Datos!E908&gt;=E$1005),OR(E$1006="",Datos!E908&lt;=E$1006))),FALSE),OR(ISNUMBER(FIND(";"&amp;UPPER(TRIM(Datos!E908&amp;""))&amp;"=",E$1007)),ISNUMBER(FIND(";"&amp;UPPER(TRIM(Datos!E908&amp;""))&amp;";",E$1007))),OR(UPPER(TRIM(Datos!E908&amp;""))="SÍ",UPPER(TRIM(Datos!E908&amp;""))="SI",UPPER(TRIM(Datos!E908&amp;""))="NO"),IF(ISNUMBER(Datos!E908),AND(OR(E$1005="",Datos!E908&gt;=E$1005),OR(E$1006="",Datos!E908&lt;=E$1006)),FALSE),TRUE))))</f>
        <v>0.0</v>
      </c>
      <c r="F908">
        <f>IF(Datos!F908="",0,IF(AND(F$1008&lt;&gt;"",Datos!F908=F$1008),0,IF(F$1004=0,0,1-CHOOSE(F$1004,IF(ISNUMBER(Datos!F908),AND(OR(F$1005="",Datos!F908&gt;=F$1005),OR(F$1006="",Datos!F908&lt;=F$1006)),FALSE),IF(ISNUMBER(Datos!F908),AND(Datos!F908=INT(Datos!F908),AND(OR(F$1005="",Datos!F908&gt;=F$1005),OR(F$1006="",Datos!F908&lt;=F$1006))),FALSE),OR(ISNUMBER(FIND(";"&amp;UPPER(TRIM(Datos!F908&amp;""))&amp;"=",F$1007)),ISNUMBER(FIND(";"&amp;UPPER(TRIM(Datos!F908&amp;""))&amp;";",F$1007))),OR(UPPER(TRIM(Datos!F908&amp;""))="SÍ",UPPER(TRIM(Datos!F908&amp;""))="SI",UPPER(TRIM(Datos!F908&amp;""))="NO"),IF(ISNUMBER(Datos!F908),AND(OR(F$1005="",Datos!F908&gt;=F$1005),OR(F$1006="",Datos!F908&lt;=F$1006)),FALSE),TRUE))))</f>
        <v>0.0</v>
      </c>
      <c r="G908">
        <f>IF(Datos!G908="",0,IF(AND(G$1008&lt;&gt;"",Datos!G908=G$1008),0,IF(G$1004=0,0,1-CHOOSE(G$1004,IF(ISNUMBER(Datos!G908),AND(OR(G$1005="",Datos!G908&gt;=G$1005),OR(G$1006="",Datos!G908&lt;=G$1006)),FALSE),IF(ISNUMBER(Datos!G908),AND(Datos!G908=INT(Datos!G908),AND(OR(G$1005="",Datos!G908&gt;=G$1005),OR(G$1006="",Datos!G908&lt;=G$1006))),FALSE),OR(ISNUMBER(FIND(";"&amp;UPPER(TRIM(Datos!G908&amp;""))&amp;"=",G$1007)),ISNUMBER(FIND(";"&amp;UPPER(TRIM(Datos!G908&amp;""))&amp;";",G$1007))),OR(UPPER(TRIM(Datos!G908&amp;""))="SÍ",UPPER(TRIM(Datos!G908&amp;""))="SI",UPPER(TRIM(Datos!G908&amp;""))="NO"),IF(ISNUMBER(Datos!G908),AND(OR(G$1005="",Datos!G908&gt;=G$1005),OR(G$1006="",Datos!G908&lt;=G$1006)),FALSE),TRUE))))</f>
        <v>0.0</v>
      </c>
      <c r="H908">
        <f>IF(Datos!H908="",0,IF(AND(H$1008&lt;&gt;"",Datos!H908=H$1008),0,IF(H$1004=0,0,1-CHOOSE(H$1004,IF(ISNUMBER(Datos!H908),AND(OR(H$1005="",Datos!H908&gt;=H$1005),OR(H$1006="",Datos!H908&lt;=H$1006)),FALSE),IF(ISNUMBER(Datos!H908),AND(Datos!H908=INT(Datos!H908),AND(OR(H$1005="",Datos!H908&gt;=H$1005),OR(H$1006="",Datos!H908&lt;=H$1006))),FALSE),OR(ISNUMBER(FIND(";"&amp;UPPER(TRIM(Datos!H908&amp;""))&amp;"=",H$1007)),ISNUMBER(FIND(";"&amp;UPPER(TRIM(Datos!H908&amp;""))&amp;";",H$1007))),OR(UPPER(TRIM(Datos!H908&amp;""))="SÍ",UPPER(TRIM(Datos!H908&amp;""))="SI",UPPER(TRIM(Datos!H908&amp;""))="NO"),IF(ISNUMBER(Datos!H908),AND(OR(H$1005="",Datos!H908&gt;=H$1005),OR(H$1006="",Datos!H908&lt;=H$1006)),FALSE),TRUE))))</f>
        <v>0.0</v>
      </c>
      <c r="I908">
        <f>IF(Datos!I908="",0,IF(AND(I$1008&lt;&gt;"",Datos!I908=I$1008),0,IF(I$1004=0,0,1-CHOOSE(I$1004,IF(ISNUMBER(Datos!I908),AND(OR(I$1005="",Datos!I908&gt;=I$1005),OR(I$1006="",Datos!I908&lt;=I$1006)),FALSE),IF(ISNUMBER(Datos!I908),AND(Datos!I908=INT(Datos!I908),AND(OR(I$1005="",Datos!I908&gt;=I$1005),OR(I$1006="",Datos!I908&lt;=I$1006))),FALSE),OR(ISNUMBER(FIND(";"&amp;UPPER(TRIM(Datos!I908&amp;""))&amp;"=",I$1007)),ISNUMBER(FIND(";"&amp;UPPER(TRIM(Datos!I908&amp;""))&amp;";",I$1007))),OR(UPPER(TRIM(Datos!I908&amp;""))="SÍ",UPPER(TRIM(Datos!I908&amp;""))="SI",UPPER(TRIM(Datos!I908&amp;""))="NO"),IF(ISNUMBER(Datos!I908),AND(OR(I$1005="",Datos!I908&gt;=I$1005),OR(I$1006="",Datos!I908&lt;=I$1006)),FALSE),TRUE))))</f>
        <v>0.0</v>
      </c>
      <c r="J908">
        <f>IF(Datos!J908="",0,IF(AND(J$1008&lt;&gt;"",Datos!J908=J$1008),0,IF(J$1004=0,0,1-CHOOSE(J$1004,IF(ISNUMBER(Datos!J908),AND(OR(J$1005="",Datos!J908&gt;=J$1005),OR(J$1006="",Datos!J908&lt;=J$1006)),FALSE),IF(ISNUMBER(Datos!J908),AND(Datos!J908=INT(Datos!J908),AND(OR(J$1005="",Datos!J908&gt;=J$1005),OR(J$1006="",Datos!J908&lt;=J$1006))),FALSE),OR(ISNUMBER(FIND(";"&amp;UPPER(TRIM(Datos!J908&amp;""))&amp;"=",J$1007)),ISNUMBER(FIND(";"&amp;UPPER(TRIM(Datos!J908&amp;""))&amp;";",J$1007))),OR(UPPER(TRIM(Datos!J908&amp;""))="SÍ",UPPER(TRIM(Datos!J908&amp;""))="SI",UPPER(TRIM(Datos!J908&amp;""))="NO"),IF(ISNUMBER(Datos!J908),AND(OR(J$1005="",Datos!J908&gt;=J$1005),OR(J$1006="",Datos!J908&lt;=J$1006)),FALSE),TRUE))))</f>
        <v>0.0</v>
      </c>
      <c r="K908">
        <f>IF(Datos!K908="",0,IF(AND(K$1008&lt;&gt;"",Datos!K908=K$1008),0,IF(K$1004=0,0,1-CHOOSE(K$1004,IF(ISNUMBER(Datos!K908),AND(OR(K$1005="",Datos!K908&gt;=K$1005),OR(K$1006="",Datos!K908&lt;=K$1006)),FALSE),IF(ISNUMBER(Datos!K908),AND(Datos!K908=INT(Datos!K908),AND(OR(K$1005="",Datos!K908&gt;=K$1005),OR(K$1006="",Datos!K908&lt;=K$1006))),FALSE),OR(ISNUMBER(FIND(";"&amp;UPPER(TRIM(Datos!K908&amp;""))&amp;"=",K$1007)),ISNUMBER(FIND(";"&amp;UPPER(TRIM(Datos!K908&amp;""))&amp;";",K$1007))),OR(UPPER(TRIM(Datos!K908&amp;""))="SÍ",UPPER(TRIM(Datos!K908&amp;""))="SI",UPPER(TRIM(Datos!K908&amp;""))="NO"),IF(ISNUMBER(Datos!K908),AND(OR(K$1005="",Datos!K908&gt;=K$1005),OR(K$1006="",Datos!K908&lt;=K$1006)),FALSE),TRUE))))</f>
        <v>0.0</v>
      </c>
      <c r="L908">
        <f>IF(Datos!L908="",0,IF(AND(L$1008&lt;&gt;"",Datos!L908=L$1008),0,IF(L$1004=0,0,1-CHOOSE(L$1004,IF(ISNUMBER(Datos!L908),AND(OR(L$1005="",Datos!L908&gt;=L$1005),OR(L$1006="",Datos!L908&lt;=L$1006)),FALSE),IF(ISNUMBER(Datos!L908),AND(Datos!L908=INT(Datos!L908),AND(OR(L$1005="",Datos!L908&gt;=L$1005),OR(L$1006="",Datos!L908&lt;=L$1006))),FALSE),OR(ISNUMBER(FIND(";"&amp;UPPER(TRIM(Datos!L908&amp;""))&amp;"=",L$1007)),ISNUMBER(FIND(";"&amp;UPPER(TRIM(Datos!L908&amp;""))&amp;";",L$1007))),OR(UPPER(TRIM(Datos!L908&amp;""))="SÍ",UPPER(TRIM(Datos!L908&amp;""))="SI",UPPER(TRIM(Datos!L908&amp;""))="NO"),IF(ISNUMBER(Datos!L908),AND(OR(L$1005="",Datos!L908&gt;=L$1005),OR(L$1006="",Datos!L908&lt;=L$1006)),FALSE),TRUE))))</f>
        <v>0.0</v>
      </c>
      <c r="M908">
        <f>IF(Datos!M908="",0,IF(AND(M$1008&lt;&gt;"",Datos!M908=M$1008),0,IF(M$1004=0,0,1-CHOOSE(M$1004,IF(ISNUMBER(Datos!M908),AND(OR(M$1005="",Datos!M908&gt;=M$1005),OR(M$1006="",Datos!M908&lt;=M$1006)),FALSE),IF(ISNUMBER(Datos!M908),AND(Datos!M908=INT(Datos!M908),AND(OR(M$1005="",Datos!M908&gt;=M$1005),OR(M$1006="",Datos!M908&lt;=M$1006))),FALSE),OR(ISNUMBER(FIND(";"&amp;UPPER(TRIM(Datos!M908&amp;""))&amp;"=",M$1007)),ISNUMBER(FIND(";"&amp;UPPER(TRIM(Datos!M908&amp;""))&amp;";",M$1007))),OR(UPPER(TRIM(Datos!M908&amp;""))="SÍ",UPPER(TRIM(Datos!M908&amp;""))="SI",UPPER(TRIM(Datos!M908&amp;""))="NO"),IF(ISNUMBER(Datos!M908),AND(OR(M$1005="",Datos!M908&gt;=M$1005),OR(M$1006="",Datos!M908&lt;=M$1006)),FALSE),TRUE))))</f>
        <v>0.0</v>
      </c>
      <c r="N908">
        <f>IF(Datos!N908="",0,IF(AND(N$1008&lt;&gt;"",Datos!N908=N$1008),0,IF(N$1004=0,0,1-CHOOSE(N$1004,IF(ISNUMBER(Datos!N908),AND(OR(N$1005="",Datos!N908&gt;=N$1005),OR(N$1006="",Datos!N908&lt;=N$1006)),FALSE),IF(ISNUMBER(Datos!N908),AND(Datos!N908=INT(Datos!N908),AND(OR(N$1005="",Datos!N908&gt;=N$1005),OR(N$1006="",Datos!N908&lt;=N$1006))),FALSE),OR(ISNUMBER(FIND(";"&amp;UPPER(TRIM(Datos!N908&amp;""))&amp;"=",N$1007)),ISNUMBER(FIND(";"&amp;UPPER(TRIM(Datos!N908&amp;""))&amp;";",N$1007))),OR(UPPER(TRIM(Datos!N908&amp;""))="SÍ",UPPER(TRIM(Datos!N908&amp;""))="SI",UPPER(TRIM(Datos!N908&amp;""))="NO"),IF(ISNUMBER(Datos!N908),AND(OR(N$1005="",Datos!N908&gt;=N$1005),OR(N$1006="",Datos!N908&lt;=N$1006)),FALSE),TRUE))))</f>
        <v>0.0</v>
      </c>
      <c r="O908">
        <f>IF(Datos!O908="",0,IF(AND(O$1008&lt;&gt;"",Datos!O908=O$1008),0,IF(O$1004=0,0,1-CHOOSE(O$1004,IF(ISNUMBER(Datos!O908),AND(OR(O$1005="",Datos!O908&gt;=O$1005),OR(O$1006="",Datos!O908&lt;=O$1006)),FALSE),IF(ISNUMBER(Datos!O908),AND(Datos!O908=INT(Datos!O908),AND(OR(O$1005="",Datos!O908&gt;=O$1005),OR(O$1006="",Datos!O908&lt;=O$1006))),FALSE),OR(ISNUMBER(FIND(";"&amp;UPPER(TRIM(Datos!O908&amp;""))&amp;"=",O$1007)),ISNUMBER(FIND(";"&amp;UPPER(TRIM(Datos!O908&amp;""))&amp;";",O$1007))),OR(UPPER(TRIM(Datos!O908&amp;""))="SÍ",UPPER(TRIM(Datos!O908&amp;""))="SI",UPPER(TRIM(Datos!O908&amp;""))="NO"),IF(ISNUMBER(Datos!O908),AND(OR(O$1005="",Datos!O908&gt;=O$1005),OR(O$1006="",Datos!O908&lt;=O$1006)),FALSE),TRUE))))</f>
        <v>0.0</v>
      </c>
      <c r="P908">
        <f>IF(Datos!P908="",0,IF(AND(P$1008&lt;&gt;"",Datos!P908=P$1008),0,IF(P$1004=0,0,1-CHOOSE(P$1004,IF(ISNUMBER(Datos!P908),AND(OR(P$1005="",Datos!P908&gt;=P$1005),OR(P$1006="",Datos!P908&lt;=P$1006)),FALSE),IF(ISNUMBER(Datos!P908),AND(Datos!P908=INT(Datos!P908),AND(OR(P$1005="",Datos!P908&gt;=P$1005),OR(P$1006="",Datos!P908&lt;=P$1006))),FALSE),OR(ISNUMBER(FIND(";"&amp;UPPER(TRIM(Datos!P908&amp;""))&amp;"=",P$1007)),ISNUMBER(FIND(";"&amp;UPPER(TRIM(Datos!P908&amp;""))&amp;";",P$1007))),OR(UPPER(TRIM(Datos!P908&amp;""))="SÍ",UPPER(TRIM(Datos!P908&amp;""))="SI",UPPER(TRIM(Datos!P908&amp;""))="NO"),IF(ISNUMBER(Datos!P908),AND(OR(P$1005="",Datos!P908&gt;=P$1005),OR(P$1006="",Datos!P908&lt;=P$1006)),FALSE),TRUE))))</f>
        <v>0.0</v>
      </c>
      <c r="Q908">
        <f>IF(Datos!Q908="",0,IF(AND(Q$1008&lt;&gt;"",Datos!Q908=Q$1008),0,IF(Q$1004=0,0,1-CHOOSE(Q$1004,IF(ISNUMBER(Datos!Q908),AND(OR(Q$1005="",Datos!Q908&gt;=Q$1005),OR(Q$1006="",Datos!Q908&lt;=Q$1006)),FALSE),IF(ISNUMBER(Datos!Q908),AND(Datos!Q908=INT(Datos!Q908),AND(OR(Q$1005="",Datos!Q908&gt;=Q$1005),OR(Q$1006="",Datos!Q908&lt;=Q$1006))),FALSE),OR(ISNUMBER(FIND(";"&amp;UPPER(TRIM(Datos!Q908&amp;""))&amp;"=",Q$1007)),ISNUMBER(FIND(";"&amp;UPPER(TRIM(Datos!Q908&amp;""))&amp;";",Q$1007))),OR(UPPER(TRIM(Datos!Q908&amp;""))="SÍ",UPPER(TRIM(Datos!Q908&amp;""))="SI",UPPER(TRIM(Datos!Q908&amp;""))="NO"),IF(ISNUMBER(Datos!Q908),AND(OR(Q$1005="",Datos!Q908&gt;=Q$1005),OR(Q$1006="",Datos!Q908&lt;=Q$1006)),FALSE),TRUE))))</f>
        <v>0.0</v>
      </c>
      <c r="R908">
        <f>IF(Datos!R908="",0,IF(AND(R$1008&lt;&gt;"",Datos!R908=R$1008),0,IF(R$1004=0,0,1-CHOOSE(R$1004,IF(ISNUMBER(Datos!R908),AND(OR(R$1005="",Datos!R908&gt;=R$1005),OR(R$1006="",Datos!R908&lt;=R$1006)),FALSE),IF(ISNUMBER(Datos!R908),AND(Datos!R908=INT(Datos!R908),AND(OR(R$1005="",Datos!R908&gt;=R$1005),OR(R$1006="",Datos!R908&lt;=R$1006))),FALSE),OR(ISNUMBER(FIND(";"&amp;UPPER(TRIM(Datos!R908&amp;""))&amp;"=",R$1007)),ISNUMBER(FIND(";"&amp;UPPER(TRIM(Datos!R908&amp;""))&amp;";",R$1007))),OR(UPPER(TRIM(Datos!R908&amp;""))="SÍ",UPPER(TRIM(Datos!R908&amp;""))="SI",UPPER(TRIM(Datos!R908&amp;""))="NO"),IF(ISNUMBER(Datos!R908),AND(OR(R$1005="",Datos!R908&gt;=R$1005),OR(R$1006="",Datos!R908&lt;=R$1006)),FALSE),TRUE))))</f>
        <v>0.0</v>
      </c>
      <c r="S908">
        <f>IF(Datos!S908="",0,IF(AND(S$1008&lt;&gt;"",Datos!S908=S$1008),0,IF(S$1004=0,0,1-CHOOSE(S$1004,IF(ISNUMBER(Datos!S908),AND(OR(S$1005="",Datos!S908&gt;=S$1005),OR(S$1006="",Datos!S908&lt;=S$1006)),FALSE),IF(ISNUMBER(Datos!S908),AND(Datos!S908=INT(Datos!S908),AND(OR(S$1005="",Datos!S908&gt;=S$1005),OR(S$1006="",Datos!S908&lt;=S$1006))),FALSE),OR(ISNUMBER(FIND(";"&amp;UPPER(TRIM(Datos!S908&amp;""))&amp;"=",S$1007)),ISNUMBER(FIND(";"&amp;UPPER(TRIM(Datos!S908&amp;""))&amp;";",S$1007))),OR(UPPER(TRIM(Datos!S908&amp;""))="SÍ",UPPER(TRIM(Datos!S908&amp;""))="SI",UPPER(TRIM(Datos!S908&amp;""))="NO"),IF(ISNUMBER(Datos!S908),AND(OR(S$1005="",Datos!S908&gt;=S$1005),OR(S$1006="",Datos!S908&lt;=S$1006)),FALSE),TRUE))))</f>
        <v>0.0</v>
      </c>
      <c r="T908">
        <f>IF(Datos!T908="",0,IF(AND(T$1008&lt;&gt;"",Datos!T908=T$1008),0,IF(T$1004=0,0,1-CHOOSE(T$1004,IF(ISNUMBER(Datos!T908),AND(OR(T$1005="",Datos!T908&gt;=T$1005),OR(T$1006="",Datos!T908&lt;=T$1006)),FALSE),IF(ISNUMBER(Datos!T908),AND(Datos!T908=INT(Datos!T908),AND(OR(T$1005="",Datos!T908&gt;=T$1005),OR(T$1006="",Datos!T908&lt;=T$1006))),FALSE),OR(ISNUMBER(FIND(";"&amp;UPPER(TRIM(Datos!T908&amp;""))&amp;"=",T$1007)),ISNUMBER(FIND(";"&amp;UPPER(TRIM(Datos!T908&amp;""))&amp;";",T$1007))),OR(UPPER(TRIM(Datos!T908&amp;""))="SÍ",UPPER(TRIM(Datos!T908&amp;""))="SI",UPPER(TRIM(Datos!T908&amp;""))="NO"),IF(ISNUMBER(Datos!T908),AND(OR(T$1005="",Datos!T908&gt;=T$1005),OR(T$1006="",Datos!T908&lt;=T$1006)),FALSE),TRUE))))</f>
        <v>0.0</v>
      </c>
      <c r="U908">
        <f>IF(Datos!U908="",0,IF(AND(U$1008&lt;&gt;"",Datos!U908=U$1008),0,IF(U$1004=0,0,1-CHOOSE(U$1004,IF(ISNUMBER(Datos!U908),AND(OR(U$1005="",Datos!U908&gt;=U$1005),OR(U$1006="",Datos!U908&lt;=U$1006)),FALSE),IF(ISNUMBER(Datos!U908),AND(Datos!U908=INT(Datos!U908),AND(OR(U$1005="",Datos!U908&gt;=U$1005),OR(U$1006="",Datos!U908&lt;=U$1006))),FALSE),OR(ISNUMBER(FIND(";"&amp;UPPER(TRIM(Datos!U908&amp;""))&amp;"=",U$1007)),ISNUMBER(FIND(";"&amp;UPPER(TRIM(Datos!U908&amp;""))&amp;";",U$1007))),OR(UPPER(TRIM(Datos!U908&amp;""))="SÍ",UPPER(TRIM(Datos!U908&amp;""))="SI",UPPER(TRIM(Datos!U908&amp;""))="NO"),IF(ISNUMBER(Datos!U908),AND(OR(U$1005="",Datos!U908&gt;=U$1005),OR(U$1006="",Datos!U908&lt;=U$1006)),FALSE),TRUE))))</f>
        <v>0.0</v>
      </c>
      <c r="V908">
        <f>IF(Datos!V908="",0,IF(AND(V$1008&lt;&gt;"",Datos!V908=V$1008),0,IF(V$1004=0,0,1-CHOOSE(V$1004,IF(ISNUMBER(Datos!V908),AND(OR(V$1005="",Datos!V908&gt;=V$1005),OR(V$1006="",Datos!V908&lt;=V$1006)),FALSE),IF(ISNUMBER(Datos!V908),AND(Datos!V908=INT(Datos!V908),AND(OR(V$1005="",Datos!V908&gt;=V$1005),OR(V$1006="",Datos!V908&lt;=V$1006))),FALSE),OR(ISNUMBER(FIND(";"&amp;UPPER(TRIM(Datos!V908&amp;""))&amp;"=",V$1007)),ISNUMBER(FIND(";"&amp;UPPER(TRIM(Datos!V908&amp;""))&amp;";",V$1007))),OR(UPPER(TRIM(Datos!V908&amp;""))="SÍ",UPPER(TRIM(Datos!V908&amp;""))="SI",UPPER(TRIM(Datos!V908&amp;""))="NO"),IF(ISNUMBER(Datos!V908),AND(OR(V$1005="",Datos!V908&gt;=V$1005),OR(V$1006="",Datos!V908&lt;=V$1006)),FALSE),TRUE))))</f>
        <v>0.0</v>
      </c>
      <c r="W908">
        <f>IF(Datos!W908="",0,IF(AND(W$1008&lt;&gt;"",Datos!W908=W$1008),0,IF(W$1004=0,0,1-CHOOSE(W$1004,IF(ISNUMBER(Datos!W908),AND(OR(W$1005="",Datos!W908&gt;=W$1005),OR(W$1006="",Datos!W908&lt;=W$1006)),FALSE),IF(ISNUMBER(Datos!W908),AND(Datos!W908=INT(Datos!W908),AND(OR(W$1005="",Datos!W908&gt;=W$1005),OR(W$1006="",Datos!W908&lt;=W$1006))),FALSE),OR(ISNUMBER(FIND(";"&amp;UPPER(TRIM(Datos!W908&amp;""))&amp;"=",W$1007)),ISNUMBER(FIND(";"&amp;UPPER(TRIM(Datos!W908&amp;""))&amp;";",W$1007))),OR(UPPER(TRIM(Datos!W908&amp;""))="SÍ",UPPER(TRIM(Datos!W908&amp;""))="SI",UPPER(TRIM(Datos!W908&amp;""))="NO"),IF(ISNUMBER(Datos!W908),AND(OR(W$1005="",Datos!W908&gt;=W$1005),OR(W$1006="",Datos!W908&lt;=W$1006)),FALSE),TRUE))))</f>
        <v>0.0</v>
      </c>
      <c r="X908">
        <f>IF(Datos!X908="",0,IF(AND(X$1008&lt;&gt;"",Datos!X908=X$1008),0,IF(X$1004=0,0,1-CHOOSE(X$1004,IF(ISNUMBER(Datos!X908),AND(OR(X$1005="",Datos!X908&gt;=X$1005),OR(X$1006="",Datos!X908&lt;=X$1006)),FALSE),IF(ISNUMBER(Datos!X908),AND(Datos!X908=INT(Datos!X908),AND(OR(X$1005="",Datos!X908&gt;=X$1005),OR(X$1006="",Datos!X908&lt;=X$1006))),FALSE),OR(ISNUMBER(FIND(";"&amp;UPPER(TRIM(Datos!X908&amp;""))&amp;"=",X$1007)),ISNUMBER(FIND(";"&amp;UPPER(TRIM(Datos!X908&amp;""))&amp;";",X$1007))),OR(UPPER(TRIM(Datos!X908&amp;""))="SÍ",UPPER(TRIM(Datos!X908&amp;""))="SI",UPPER(TRIM(Datos!X908&amp;""))="NO"),IF(ISNUMBER(Datos!X908),AND(OR(X$1005="",Datos!X908&gt;=X$1005),OR(X$1006="",Datos!X908&lt;=X$1006)),FALSE),TRUE))))</f>
        <v>0.0</v>
      </c>
      <c r="Y908">
        <f>IF(Datos!Y908="",0,IF(AND(Y$1008&lt;&gt;"",Datos!Y908=Y$1008),0,IF(Y$1004=0,0,1-CHOOSE(Y$1004,IF(ISNUMBER(Datos!Y908),AND(OR(Y$1005="",Datos!Y908&gt;=Y$1005),OR(Y$1006="",Datos!Y908&lt;=Y$1006)),FALSE),IF(ISNUMBER(Datos!Y908),AND(Datos!Y908=INT(Datos!Y908),AND(OR(Y$1005="",Datos!Y908&gt;=Y$1005),OR(Y$1006="",Datos!Y908&lt;=Y$1006))),FALSE),OR(ISNUMBER(FIND(";"&amp;UPPER(TRIM(Datos!Y908&amp;""))&amp;"=",Y$1007)),ISNUMBER(FIND(";"&amp;UPPER(TRIM(Datos!Y908&amp;""))&amp;";",Y$1007))),OR(UPPER(TRIM(Datos!Y908&amp;""))="SÍ",UPPER(TRIM(Datos!Y908&amp;""))="SI",UPPER(TRIM(Datos!Y908&amp;""))="NO"),IF(ISNUMBER(Datos!Y908),AND(OR(Y$1005="",Datos!Y908&gt;=Y$1005),OR(Y$1006="",Datos!Y908&lt;=Y$1006)),FALSE),TRUE))))</f>
        <v>0.0</v>
      </c>
      <c r="Z908">
        <f>IF(Datos!Z908="",0,IF(AND(Z$1008&lt;&gt;"",Datos!Z908=Z$1008),0,IF(Z$1004=0,0,1-CHOOSE(Z$1004,IF(ISNUMBER(Datos!Z908),AND(OR(Z$1005="",Datos!Z908&gt;=Z$1005),OR(Z$1006="",Datos!Z908&lt;=Z$1006)),FALSE),IF(ISNUMBER(Datos!Z908),AND(Datos!Z908=INT(Datos!Z908),AND(OR(Z$1005="",Datos!Z908&gt;=Z$1005),OR(Z$1006="",Datos!Z908&lt;=Z$1006))),FALSE),OR(ISNUMBER(FIND(";"&amp;UPPER(TRIM(Datos!Z908&amp;""))&amp;"=",Z$1007)),ISNUMBER(FIND(";"&amp;UPPER(TRIM(Datos!Z908&amp;""))&amp;";",Z$1007))),OR(UPPER(TRIM(Datos!Z908&amp;""))="SÍ",UPPER(TRIM(Datos!Z908&amp;""))="SI",UPPER(TRIM(Datos!Z908&amp;""))="NO"),IF(ISNUMBER(Datos!Z908),AND(OR(Z$1005="",Datos!Z908&gt;=Z$1005),OR(Z$1006="",Datos!Z908&lt;=Z$1006)),FALSE),TRUE))))</f>
        <v>0.0</v>
      </c>
      <c r="AA908">
        <f>IF(Datos!AA908="",0,IF(AND(AA$1008&lt;&gt;"",Datos!AA908=AA$1008),0,IF(AA$1004=0,0,1-CHOOSE(AA$1004,IF(ISNUMBER(Datos!AA908),AND(OR(AA$1005="",Datos!AA908&gt;=AA$1005),OR(AA$1006="",Datos!AA908&lt;=AA$1006)),FALSE),IF(ISNUMBER(Datos!AA908),AND(Datos!AA908=INT(Datos!AA908),AND(OR(AA$1005="",Datos!AA908&gt;=AA$1005),OR(AA$1006="",Datos!AA908&lt;=AA$1006))),FALSE),OR(ISNUMBER(FIND(";"&amp;UPPER(TRIM(Datos!AA908&amp;""))&amp;"=",AA$1007)),ISNUMBER(FIND(";"&amp;UPPER(TRIM(Datos!AA908&amp;""))&amp;";",AA$1007))),OR(UPPER(TRIM(Datos!AA908&amp;""))="SÍ",UPPER(TRIM(Datos!AA908&amp;""))="SI",UPPER(TRIM(Datos!AA908&amp;""))="NO"),IF(ISNUMBER(Datos!AA908),AND(OR(AA$1005="",Datos!AA908&gt;=AA$1005),OR(AA$1006="",Datos!AA908&lt;=AA$1006)),FALSE),TRUE))))</f>
        <v>0.0</v>
      </c>
      <c r="AB908">
        <f>IF(Datos!AB908="",0,IF(AND(AB$1008&lt;&gt;"",Datos!AB908=AB$1008),0,IF(AB$1004=0,0,1-CHOOSE(AB$1004,IF(ISNUMBER(Datos!AB908),AND(OR(AB$1005="",Datos!AB908&gt;=AB$1005),OR(AB$1006="",Datos!AB908&lt;=AB$1006)),FALSE),IF(ISNUMBER(Datos!AB908),AND(Datos!AB908=INT(Datos!AB908),AND(OR(AB$1005="",Datos!AB908&gt;=AB$1005),OR(AB$1006="",Datos!AB908&lt;=AB$1006))),FALSE),OR(ISNUMBER(FIND(";"&amp;UPPER(TRIM(Datos!AB908&amp;""))&amp;"=",AB$1007)),ISNUMBER(FIND(";"&amp;UPPER(TRIM(Datos!AB908&amp;""))&amp;";",AB$1007))),OR(UPPER(TRIM(Datos!AB908&amp;""))="SÍ",UPPER(TRIM(Datos!AB908&amp;""))="SI",UPPER(TRIM(Datos!AB908&amp;""))="NO"),IF(ISNUMBER(Datos!AB908),AND(OR(AB$1005="",Datos!AB908&gt;=AB$1005),OR(AB$1006="",Datos!AB908&lt;=AB$1006)),FALSE),TRUE))))</f>
        <v>0.0</v>
      </c>
      <c r="AC908">
        <f>IF(Datos!AC908="",0,IF(AND(AC$1008&lt;&gt;"",Datos!AC908=AC$1008),0,IF(AC$1004=0,0,1-CHOOSE(AC$1004,IF(ISNUMBER(Datos!AC908),AND(OR(AC$1005="",Datos!AC908&gt;=AC$1005),OR(AC$1006="",Datos!AC908&lt;=AC$1006)),FALSE),IF(ISNUMBER(Datos!AC908),AND(Datos!AC908=INT(Datos!AC908),AND(OR(AC$1005="",Datos!AC908&gt;=AC$1005),OR(AC$1006="",Datos!AC908&lt;=AC$1006))),FALSE),OR(ISNUMBER(FIND(";"&amp;UPPER(TRIM(Datos!AC908&amp;""))&amp;"=",AC$1007)),ISNUMBER(FIND(";"&amp;UPPER(TRIM(Datos!AC908&amp;""))&amp;";",AC$1007))),OR(UPPER(TRIM(Datos!AC908&amp;""))="SÍ",UPPER(TRIM(Datos!AC908&amp;""))="SI",UPPER(TRIM(Datos!AC908&amp;""))="NO"),IF(ISNUMBER(Datos!AC908),AND(OR(AC$1005="",Datos!AC908&gt;=AC$1005),OR(AC$1006="",Datos!AC908&lt;=AC$1006)),FALSE),TRUE))))</f>
        <v>0.0</v>
      </c>
      <c r="AD908">
        <f>IF(Datos!AD908="",0,IF(AND(AD$1008&lt;&gt;"",Datos!AD908=AD$1008),0,IF(AD$1004=0,0,1-CHOOSE(AD$1004,IF(ISNUMBER(Datos!AD908),AND(OR(AD$1005="",Datos!AD908&gt;=AD$1005),OR(AD$1006="",Datos!AD908&lt;=AD$1006)),FALSE),IF(ISNUMBER(Datos!AD908),AND(Datos!AD908=INT(Datos!AD908),AND(OR(AD$1005="",Datos!AD908&gt;=AD$1005),OR(AD$1006="",Datos!AD908&lt;=AD$1006))),FALSE),OR(ISNUMBER(FIND(";"&amp;UPPER(TRIM(Datos!AD908&amp;""))&amp;"=",AD$1007)),ISNUMBER(FIND(";"&amp;UPPER(TRIM(Datos!AD908&amp;""))&amp;";",AD$1007))),OR(UPPER(TRIM(Datos!AD908&amp;""))="SÍ",UPPER(TRIM(Datos!AD908&amp;""))="SI",UPPER(TRIM(Datos!AD908&amp;""))="NO"),IF(ISNUMBER(Datos!AD908),AND(OR(AD$1005="",Datos!AD908&gt;=AD$1005),OR(AD$1006="",Datos!AD908&lt;=AD$1006)),FALSE),TRUE))))</f>
        <v>0.0</v>
      </c>
      <c r="AE908">
        <f>IF(Datos!AE908="",0,IF(AND(AE$1008&lt;&gt;"",Datos!AE908=AE$1008),0,IF(AE$1004=0,0,1-CHOOSE(AE$1004,IF(ISNUMBER(Datos!AE908),AND(OR(AE$1005="",Datos!AE908&gt;=AE$1005),OR(AE$1006="",Datos!AE908&lt;=AE$1006)),FALSE),IF(ISNUMBER(Datos!AE908),AND(Datos!AE908=INT(Datos!AE908),AND(OR(AE$1005="",Datos!AE908&gt;=AE$1005),OR(AE$1006="",Datos!AE908&lt;=AE$1006))),FALSE),OR(ISNUMBER(FIND(";"&amp;UPPER(TRIM(Datos!AE908&amp;""))&amp;"=",AE$1007)),ISNUMBER(FIND(";"&amp;UPPER(TRIM(Datos!AE908&amp;""))&amp;";",AE$1007))),OR(UPPER(TRIM(Datos!AE908&amp;""))="SÍ",UPPER(TRIM(Datos!AE908&amp;""))="SI",UPPER(TRIM(Datos!AE908&amp;""))="NO"),IF(ISNUMBER(Datos!AE908),AND(OR(AE$1005="",Datos!AE908&gt;=AE$1005),OR(AE$1006="",Datos!AE908&lt;=AE$1006)),FALSE),TRUE))))</f>
        <v>0.0</v>
      </c>
    </row>
    <row r="909" spans="2:31">
      <c r="B909">
        <f>IF(Datos!B909="",0,IF(AND(B$1008&lt;&gt;"",Datos!B909=B$1008),0,IF(B$1004=0,0,1-CHOOSE(B$1004,IF(ISNUMBER(Datos!B909),AND(OR(B$1005="",Datos!B909&gt;=B$1005),OR(B$1006="",Datos!B909&lt;=B$1006)),FALSE),IF(ISNUMBER(Datos!B909),AND(Datos!B909=INT(Datos!B909),AND(OR(B$1005="",Datos!B909&gt;=B$1005),OR(B$1006="",Datos!B909&lt;=B$1006))),FALSE),OR(ISNUMBER(FIND(";"&amp;UPPER(TRIM(Datos!B909&amp;""))&amp;"=",B$1007)),ISNUMBER(FIND(";"&amp;UPPER(TRIM(Datos!B909&amp;""))&amp;";",B$1007))),OR(UPPER(TRIM(Datos!B909&amp;""))="SÍ",UPPER(TRIM(Datos!B909&amp;""))="SI",UPPER(TRIM(Datos!B909&amp;""))="NO"),IF(ISNUMBER(Datos!B909),AND(OR(B$1005="",Datos!B909&gt;=B$1005),OR(B$1006="",Datos!B909&lt;=B$1006)),FALSE),TRUE))))</f>
        <v>0.0</v>
      </c>
      <c r="C909">
        <f>IF(Datos!C909="",0,IF(AND(C$1008&lt;&gt;"",Datos!C909=C$1008),0,IF(C$1004=0,0,1-CHOOSE(C$1004,IF(ISNUMBER(Datos!C909),AND(OR(C$1005="",Datos!C909&gt;=C$1005),OR(C$1006="",Datos!C909&lt;=C$1006)),FALSE),IF(ISNUMBER(Datos!C909),AND(Datos!C909=INT(Datos!C909),AND(OR(C$1005="",Datos!C909&gt;=C$1005),OR(C$1006="",Datos!C909&lt;=C$1006))),FALSE),OR(ISNUMBER(FIND(";"&amp;UPPER(TRIM(Datos!C909&amp;""))&amp;"=",C$1007)),ISNUMBER(FIND(";"&amp;UPPER(TRIM(Datos!C909&amp;""))&amp;";",C$1007))),OR(UPPER(TRIM(Datos!C909&amp;""))="SÍ",UPPER(TRIM(Datos!C909&amp;""))="SI",UPPER(TRIM(Datos!C909&amp;""))="NO"),IF(ISNUMBER(Datos!C909),AND(OR(C$1005="",Datos!C909&gt;=C$1005),OR(C$1006="",Datos!C909&lt;=C$1006)),FALSE),TRUE))))</f>
        <v>0.0</v>
      </c>
      <c r="D909">
        <f>IF(Datos!D909="",0,IF(AND(D$1008&lt;&gt;"",Datos!D909=D$1008),0,IF(D$1004=0,0,1-CHOOSE(D$1004,IF(ISNUMBER(Datos!D909),AND(OR(D$1005="",Datos!D909&gt;=D$1005),OR(D$1006="",Datos!D909&lt;=D$1006)),FALSE),IF(ISNUMBER(Datos!D909),AND(Datos!D909=INT(Datos!D909),AND(OR(D$1005="",Datos!D909&gt;=D$1005),OR(D$1006="",Datos!D909&lt;=D$1006))),FALSE),OR(ISNUMBER(FIND(";"&amp;UPPER(TRIM(Datos!D909&amp;""))&amp;"=",D$1007)),ISNUMBER(FIND(";"&amp;UPPER(TRIM(Datos!D909&amp;""))&amp;";",D$1007))),OR(UPPER(TRIM(Datos!D909&amp;""))="SÍ",UPPER(TRIM(Datos!D909&amp;""))="SI",UPPER(TRIM(Datos!D909&amp;""))="NO"),IF(ISNUMBER(Datos!D909),AND(OR(D$1005="",Datos!D909&gt;=D$1005),OR(D$1006="",Datos!D909&lt;=D$1006)),FALSE),TRUE))))</f>
        <v>0.0</v>
      </c>
      <c r="E909">
        <f>IF(Datos!E909="",0,IF(AND(E$1008&lt;&gt;"",Datos!E909=E$1008),0,IF(E$1004=0,0,1-CHOOSE(E$1004,IF(ISNUMBER(Datos!E909),AND(OR(E$1005="",Datos!E909&gt;=E$1005),OR(E$1006="",Datos!E909&lt;=E$1006)),FALSE),IF(ISNUMBER(Datos!E909),AND(Datos!E909=INT(Datos!E909),AND(OR(E$1005="",Datos!E909&gt;=E$1005),OR(E$1006="",Datos!E909&lt;=E$1006))),FALSE),OR(ISNUMBER(FIND(";"&amp;UPPER(TRIM(Datos!E909&amp;""))&amp;"=",E$1007)),ISNUMBER(FIND(";"&amp;UPPER(TRIM(Datos!E909&amp;""))&amp;";",E$1007))),OR(UPPER(TRIM(Datos!E909&amp;""))="SÍ",UPPER(TRIM(Datos!E909&amp;""))="SI",UPPER(TRIM(Datos!E909&amp;""))="NO"),IF(ISNUMBER(Datos!E909),AND(OR(E$1005="",Datos!E909&gt;=E$1005),OR(E$1006="",Datos!E909&lt;=E$1006)),FALSE),TRUE))))</f>
        <v>0.0</v>
      </c>
      <c r="F909">
        <f>IF(Datos!F909="",0,IF(AND(F$1008&lt;&gt;"",Datos!F909=F$1008),0,IF(F$1004=0,0,1-CHOOSE(F$1004,IF(ISNUMBER(Datos!F909),AND(OR(F$1005="",Datos!F909&gt;=F$1005),OR(F$1006="",Datos!F909&lt;=F$1006)),FALSE),IF(ISNUMBER(Datos!F909),AND(Datos!F909=INT(Datos!F909),AND(OR(F$1005="",Datos!F909&gt;=F$1005),OR(F$1006="",Datos!F909&lt;=F$1006))),FALSE),OR(ISNUMBER(FIND(";"&amp;UPPER(TRIM(Datos!F909&amp;""))&amp;"=",F$1007)),ISNUMBER(FIND(";"&amp;UPPER(TRIM(Datos!F909&amp;""))&amp;";",F$1007))),OR(UPPER(TRIM(Datos!F909&amp;""))="SÍ",UPPER(TRIM(Datos!F909&amp;""))="SI",UPPER(TRIM(Datos!F909&amp;""))="NO"),IF(ISNUMBER(Datos!F909),AND(OR(F$1005="",Datos!F909&gt;=F$1005),OR(F$1006="",Datos!F909&lt;=F$1006)),FALSE),TRUE))))</f>
        <v>0.0</v>
      </c>
      <c r="G909">
        <f>IF(Datos!G909="",0,IF(AND(G$1008&lt;&gt;"",Datos!G909=G$1008),0,IF(G$1004=0,0,1-CHOOSE(G$1004,IF(ISNUMBER(Datos!G909),AND(OR(G$1005="",Datos!G909&gt;=G$1005),OR(G$1006="",Datos!G909&lt;=G$1006)),FALSE),IF(ISNUMBER(Datos!G909),AND(Datos!G909=INT(Datos!G909),AND(OR(G$1005="",Datos!G909&gt;=G$1005),OR(G$1006="",Datos!G909&lt;=G$1006))),FALSE),OR(ISNUMBER(FIND(";"&amp;UPPER(TRIM(Datos!G909&amp;""))&amp;"=",G$1007)),ISNUMBER(FIND(";"&amp;UPPER(TRIM(Datos!G909&amp;""))&amp;";",G$1007))),OR(UPPER(TRIM(Datos!G909&amp;""))="SÍ",UPPER(TRIM(Datos!G909&amp;""))="SI",UPPER(TRIM(Datos!G909&amp;""))="NO"),IF(ISNUMBER(Datos!G909),AND(OR(G$1005="",Datos!G909&gt;=G$1005),OR(G$1006="",Datos!G909&lt;=G$1006)),FALSE),TRUE))))</f>
        <v>0.0</v>
      </c>
      <c r="H909">
        <f>IF(Datos!H909="",0,IF(AND(H$1008&lt;&gt;"",Datos!H909=H$1008),0,IF(H$1004=0,0,1-CHOOSE(H$1004,IF(ISNUMBER(Datos!H909),AND(OR(H$1005="",Datos!H909&gt;=H$1005),OR(H$1006="",Datos!H909&lt;=H$1006)),FALSE),IF(ISNUMBER(Datos!H909),AND(Datos!H909=INT(Datos!H909),AND(OR(H$1005="",Datos!H909&gt;=H$1005),OR(H$1006="",Datos!H909&lt;=H$1006))),FALSE),OR(ISNUMBER(FIND(";"&amp;UPPER(TRIM(Datos!H909&amp;""))&amp;"=",H$1007)),ISNUMBER(FIND(";"&amp;UPPER(TRIM(Datos!H909&amp;""))&amp;";",H$1007))),OR(UPPER(TRIM(Datos!H909&amp;""))="SÍ",UPPER(TRIM(Datos!H909&amp;""))="SI",UPPER(TRIM(Datos!H909&amp;""))="NO"),IF(ISNUMBER(Datos!H909),AND(OR(H$1005="",Datos!H909&gt;=H$1005),OR(H$1006="",Datos!H909&lt;=H$1006)),FALSE),TRUE))))</f>
        <v>0.0</v>
      </c>
      <c r="I909">
        <f>IF(Datos!I909="",0,IF(AND(I$1008&lt;&gt;"",Datos!I909=I$1008),0,IF(I$1004=0,0,1-CHOOSE(I$1004,IF(ISNUMBER(Datos!I909),AND(OR(I$1005="",Datos!I909&gt;=I$1005),OR(I$1006="",Datos!I909&lt;=I$1006)),FALSE),IF(ISNUMBER(Datos!I909),AND(Datos!I909=INT(Datos!I909),AND(OR(I$1005="",Datos!I909&gt;=I$1005),OR(I$1006="",Datos!I909&lt;=I$1006))),FALSE),OR(ISNUMBER(FIND(";"&amp;UPPER(TRIM(Datos!I909&amp;""))&amp;"=",I$1007)),ISNUMBER(FIND(";"&amp;UPPER(TRIM(Datos!I909&amp;""))&amp;";",I$1007))),OR(UPPER(TRIM(Datos!I909&amp;""))="SÍ",UPPER(TRIM(Datos!I909&amp;""))="SI",UPPER(TRIM(Datos!I909&amp;""))="NO"),IF(ISNUMBER(Datos!I909),AND(OR(I$1005="",Datos!I909&gt;=I$1005),OR(I$1006="",Datos!I909&lt;=I$1006)),FALSE),TRUE))))</f>
        <v>0.0</v>
      </c>
      <c r="J909">
        <f>IF(Datos!J909="",0,IF(AND(J$1008&lt;&gt;"",Datos!J909=J$1008),0,IF(J$1004=0,0,1-CHOOSE(J$1004,IF(ISNUMBER(Datos!J909),AND(OR(J$1005="",Datos!J909&gt;=J$1005),OR(J$1006="",Datos!J909&lt;=J$1006)),FALSE),IF(ISNUMBER(Datos!J909),AND(Datos!J909=INT(Datos!J909),AND(OR(J$1005="",Datos!J909&gt;=J$1005),OR(J$1006="",Datos!J909&lt;=J$1006))),FALSE),OR(ISNUMBER(FIND(";"&amp;UPPER(TRIM(Datos!J909&amp;""))&amp;"=",J$1007)),ISNUMBER(FIND(";"&amp;UPPER(TRIM(Datos!J909&amp;""))&amp;";",J$1007))),OR(UPPER(TRIM(Datos!J909&amp;""))="SÍ",UPPER(TRIM(Datos!J909&amp;""))="SI",UPPER(TRIM(Datos!J909&amp;""))="NO"),IF(ISNUMBER(Datos!J909),AND(OR(J$1005="",Datos!J909&gt;=J$1005),OR(J$1006="",Datos!J909&lt;=J$1006)),FALSE),TRUE))))</f>
        <v>0.0</v>
      </c>
      <c r="K909">
        <f>IF(Datos!K909="",0,IF(AND(K$1008&lt;&gt;"",Datos!K909=K$1008),0,IF(K$1004=0,0,1-CHOOSE(K$1004,IF(ISNUMBER(Datos!K909),AND(OR(K$1005="",Datos!K909&gt;=K$1005),OR(K$1006="",Datos!K909&lt;=K$1006)),FALSE),IF(ISNUMBER(Datos!K909),AND(Datos!K909=INT(Datos!K909),AND(OR(K$1005="",Datos!K909&gt;=K$1005),OR(K$1006="",Datos!K909&lt;=K$1006))),FALSE),OR(ISNUMBER(FIND(";"&amp;UPPER(TRIM(Datos!K909&amp;""))&amp;"=",K$1007)),ISNUMBER(FIND(";"&amp;UPPER(TRIM(Datos!K909&amp;""))&amp;";",K$1007))),OR(UPPER(TRIM(Datos!K909&amp;""))="SÍ",UPPER(TRIM(Datos!K909&amp;""))="SI",UPPER(TRIM(Datos!K909&amp;""))="NO"),IF(ISNUMBER(Datos!K909),AND(OR(K$1005="",Datos!K909&gt;=K$1005),OR(K$1006="",Datos!K909&lt;=K$1006)),FALSE),TRUE))))</f>
        <v>0.0</v>
      </c>
      <c r="L909">
        <f>IF(Datos!L909="",0,IF(AND(L$1008&lt;&gt;"",Datos!L909=L$1008),0,IF(L$1004=0,0,1-CHOOSE(L$1004,IF(ISNUMBER(Datos!L909),AND(OR(L$1005="",Datos!L909&gt;=L$1005),OR(L$1006="",Datos!L909&lt;=L$1006)),FALSE),IF(ISNUMBER(Datos!L909),AND(Datos!L909=INT(Datos!L909),AND(OR(L$1005="",Datos!L909&gt;=L$1005),OR(L$1006="",Datos!L909&lt;=L$1006))),FALSE),OR(ISNUMBER(FIND(";"&amp;UPPER(TRIM(Datos!L909&amp;""))&amp;"=",L$1007)),ISNUMBER(FIND(";"&amp;UPPER(TRIM(Datos!L909&amp;""))&amp;";",L$1007))),OR(UPPER(TRIM(Datos!L909&amp;""))="SÍ",UPPER(TRIM(Datos!L909&amp;""))="SI",UPPER(TRIM(Datos!L909&amp;""))="NO"),IF(ISNUMBER(Datos!L909),AND(OR(L$1005="",Datos!L909&gt;=L$1005),OR(L$1006="",Datos!L909&lt;=L$1006)),FALSE),TRUE))))</f>
        <v>0.0</v>
      </c>
      <c r="M909">
        <f>IF(Datos!M909="",0,IF(AND(M$1008&lt;&gt;"",Datos!M909=M$1008),0,IF(M$1004=0,0,1-CHOOSE(M$1004,IF(ISNUMBER(Datos!M909),AND(OR(M$1005="",Datos!M909&gt;=M$1005),OR(M$1006="",Datos!M909&lt;=M$1006)),FALSE),IF(ISNUMBER(Datos!M909),AND(Datos!M909=INT(Datos!M909),AND(OR(M$1005="",Datos!M909&gt;=M$1005),OR(M$1006="",Datos!M909&lt;=M$1006))),FALSE),OR(ISNUMBER(FIND(";"&amp;UPPER(TRIM(Datos!M909&amp;""))&amp;"=",M$1007)),ISNUMBER(FIND(";"&amp;UPPER(TRIM(Datos!M909&amp;""))&amp;";",M$1007))),OR(UPPER(TRIM(Datos!M909&amp;""))="SÍ",UPPER(TRIM(Datos!M909&amp;""))="SI",UPPER(TRIM(Datos!M909&amp;""))="NO"),IF(ISNUMBER(Datos!M909),AND(OR(M$1005="",Datos!M909&gt;=M$1005),OR(M$1006="",Datos!M909&lt;=M$1006)),FALSE),TRUE))))</f>
        <v>0.0</v>
      </c>
      <c r="N909">
        <f>IF(Datos!N909="",0,IF(AND(N$1008&lt;&gt;"",Datos!N909=N$1008),0,IF(N$1004=0,0,1-CHOOSE(N$1004,IF(ISNUMBER(Datos!N909),AND(OR(N$1005="",Datos!N909&gt;=N$1005),OR(N$1006="",Datos!N909&lt;=N$1006)),FALSE),IF(ISNUMBER(Datos!N909),AND(Datos!N909=INT(Datos!N909),AND(OR(N$1005="",Datos!N909&gt;=N$1005),OR(N$1006="",Datos!N909&lt;=N$1006))),FALSE),OR(ISNUMBER(FIND(";"&amp;UPPER(TRIM(Datos!N909&amp;""))&amp;"=",N$1007)),ISNUMBER(FIND(";"&amp;UPPER(TRIM(Datos!N909&amp;""))&amp;";",N$1007))),OR(UPPER(TRIM(Datos!N909&amp;""))="SÍ",UPPER(TRIM(Datos!N909&amp;""))="SI",UPPER(TRIM(Datos!N909&amp;""))="NO"),IF(ISNUMBER(Datos!N909),AND(OR(N$1005="",Datos!N909&gt;=N$1005),OR(N$1006="",Datos!N909&lt;=N$1006)),FALSE),TRUE))))</f>
        <v>0.0</v>
      </c>
      <c r="O909">
        <f>IF(Datos!O909="",0,IF(AND(O$1008&lt;&gt;"",Datos!O909=O$1008),0,IF(O$1004=0,0,1-CHOOSE(O$1004,IF(ISNUMBER(Datos!O909),AND(OR(O$1005="",Datos!O909&gt;=O$1005),OR(O$1006="",Datos!O909&lt;=O$1006)),FALSE),IF(ISNUMBER(Datos!O909),AND(Datos!O909=INT(Datos!O909),AND(OR(O$1005="",Datos!O909&gt;=O$1005),OR(O$1006="",Datos!O909&lt;=O$1006))),FALSE),OR(ISNUMBER(FIND(";"&amp;UPPER(TRIM(Datos!O909&amp;""))&amp;"=",O$1007)),ISNUMBER(FIND(";"&amp;UPPER(TRIM(Datos!O909&amp;""))&amp;";",O$1007))),OR(UPPER(TRIM(Datos!O909&amp;""))="SÍ",UPPER(TRIM(Datos!O909&amp;""))="SI",UPPER(TRIM(Datos!O909&amp;""))="NO"),IF(ISNUMBER(Datos!O909),AND(OR(O$1005="",Datos!O909&gt;=O$1005),OR(O$1006="",Datos!O909&lt;=O$1006)),FALSE),TRUE))))</f>
        <v>0.0</v>
      </c>
      <c r="P909">
        <f>IF(Datos!P909="",0,IF(AND(P$1008&lt;&gt;"",Datos!P909=P$1008),0,IF(P$1004=0,0,1-CHOOSE(P$1004,IF(ISNUMBER(Datos!P909),AND(OR(P$1005="",Datos!P909&gt;=P$1005),OR(P$1006="",Datos!P909&lt;=P$1006)),FALSE),IF(ISNUMBER(Datos!P909),AND(Datos!P909=INT(Datos!P909),AND(OR(P$1005="",Datos!P909&gt;=P$1005),OR(P$1006="",Datos!P909&lt;=P$1006))),FALSE),OR(ISNUMBER(FIND(";"&amp;UPPER(TRIM(Datos!P909&amp;""))&amp;"=",P$1007)),ISNUMBER(FIND(";"&amp;UPPER(TRIM(Datos!P909&amp;""))&amp;";",P$1007))),OR(UPPER(TRIM(Datos!P909&amp;""))="SÍ",UPPER(TRIM(Datos!P909&amp;""))="SI",UPPER(TRIM(Datos!P909&amp;""))="NO"),IF(ISNUMBER(Datos!P909),AND(OR(P$1005="",Datos!P909&gt;=P$1005),OR(P$1006="",Datos!P909&lt;=P$1006)),FALSE),TRUE))))</f>
        <v>0.0</v>
      </c>
      <c r="Q909">
        <f>IF(Datos!Q909="",0,IF(AND(Q$1008&lt;&gt;"",Datos!Q909=Q$1008),0,IF(Q$1004=0,0,1-CHOOSE(Q$1004,IF(ISNUMBER(Datos!Q909),AND(OR(Q$1005="",Datos!Q909&gt;=Q$1005),OR(Q$1006="",Datos!Q909&lt;=Q$1006)),FALSE),IF(ISNUMBER(Datos!Q909),AND(Datos!Q909=INT(Datos!Q909),AND(OR(Q$1005="",Datos!Q909&gt;=Q$1005),OR(Q$1006="",Datos!Q909&lt;=Q$1006))),FALSE),OR(ISNUMBER(FIND(";"&amp;UPPER(TRIM(Datos!Q909&amp;""))&amp;"=",Q$1007)),ISNUMBER(FIND(";"&amp;UPPER(TRIM(Datos!Q909&amp;""))&amp;";",Q$1007))),OR(UPPER(TRIM(Datos!Q909&amp;""))="SÍ",UPPER(TRIM(Datos!Q909&amp;""))="SI",UPPER(TRIM(Datos!Q909&amp;""))="NO"),IF(ISNUMBER(Datos!Q909),AND(OR(Q$1005="",Datos!Q909&gt;=Q$1005),OR(Q$1006="",Datos!Q909&lt;=Q$1006)),FALSE),TRUE))))</f>
        <v>0.0</v>
      </c>
      <c r="R909">
        <f>IF(Datos!R909="",0,IF(AND(R$1008&lt;&gt;"",Datos!R909=R$1008),0,IF(R$1004=0,0,1-CHOOSE(R$1004,IF(ISNUMBER(Datos!R909),AND(OR(R$1005="",Datos!R909&gt;=R$1005),OR(R$1006="",Datos!R909&lt;=R$1006)),FALSE),IF(ISNUMBER(Datos!R909),AND(Datos!R909=INT(Datos!R909),AND(OR(R$1005="",Datos!R909&gt;=R$1005),OR(R$1006="",Datos!R909&lt;=R$1006))),FALSE),OR(ISNUMBER(FIND(";"&amp;UPPER(TRIM(Datos!R909&amp;""))&amp;"=",R$1007)),ISNUMBER(FIND(";"&amp;UPPER(TRIM(Datos!R909&amp;""))&amp;";",R$1007))),OR(UPPER(TRIM(Datos!R909&amp;""))="SÍ",UPPER(TRIM(Datos!R909&amp;""))="SI",UPPER(TRIM(Datos!R909&amp;""))="NO"),IF(ISNUMBER(Datos!R909),AND(OR(R$1005="",Datos!R909&gt;=R$1005),OR(R$1006="",Datos!R909&lt;=R$1006)),FALSE),TRUE))))</f>
        <v>0.0</v>
      </c>
      <c r="S909">
        <f>IF(Datos!S909="",0,IF(AND(S$1008&lt;&gt;"",Datos!S909=S$1008),0,IF(S$1004=0,0,1-CHOOSE(S$1004,IF(ISNUMBER(Datos!S909),AND(OR(S$1005="",Datos!S909&gt;=S$1005),OR(S$1006="",Datos!S909&lt;=S$1006)),FALSE),IF(ISNUMBER(Datos!S909),AND(Datos!S909=INT(Datos!S909),AND(OR(S$1005="",Datos!S909&gt;=S$1005),OR(S$1006="",Datos!S909&lt;=S$1006))),FALSE),OR(ISNUMBER(FIND(";"&amp;UPPER(TRIM(Datos!S909&amp;""))&amp;"=",S$1007)),ISNUMBER(FIND(";"&amp;UPPER(TRIM(Datos!S909&amp;""))&amp;";",S$1007))),OR(UPPER(TRIM(Datos!S909&amp;""))="SÍ",UPPER(TRIM(Datos!S909&amp;""))="SI",UPPER(TRIM(Datos!S909&amp;""))="NO"),IF(ISNUMBER(Datos!S909),AND(OR(S$1005="",Datos!S909&gt;=S$1005),OR(S$1006="",Datos!S909&lt;=S$1006)),FALSE),TRUE))))</f>
        <v>0.0</v>
      </c>
      <c r="T909">
        <f>IF(Datos!T909="",0,IF(AND(T$1008&lt;&gt;"",Datos!T909=T$1008),0,IF(T$1004=0,0,1-CHOOSE(T$1004,IF(ISNUMBER(Datos!T909),AND(OR(T$1005="",Datos!T909&gt;=T$1005),OR(T$1006="",Datos!T909&lt;=T$1006)),FALSE),IF(ISNUMBER(Datos!T909),AND(Datos!T909=INT(Datos!T909),AND(OR(T$1005="",Datos!T909&gt;=T$1005),OR(T$1006="",Datos!T909&lt;=T$1006))),FALSE),OR(ISNUMBER(FIND(";"&amp;UPPER(TRIM(Datos!T909&amp;""))&amp;"=",T$1007)),ISNUMBER(FIND(";"&amp;UPPER(TRIM(Datos!T909&amp;""))&amp;";",T$1007))),OR(UPPER(TRIM(Datos!T909&amp;""))="SÍ",UPPER(TRIM(Datos!T909&amp;""))="SI",UPPER(TRIM(Datos!T909&amp;""))="NO"),IF(ISNUMBER(Datos!T909),AND(OR(T$1005="",Datos!T909&gt;=T$1005),OR(T$1006="",Datos!T909&lt;=T$1006)),FALSE),TRUE))))</f>
        <v>0.0</v>
      </c>
      <c r="U909">
        <f>IF(Datos!U909="",0,IF(AND(U$1008&lt;&gt;"",Datos!U909=U$1008),0,IF(U$1004=0,0,1-CHOOSE(U$1004,IF(ISNUMBER(Datos!U909),AND(OR(U$1005="",Datos!U909&gt;=U$1005),OR(U$1006="",Datos!U909&lt;=U$1006)),FALSE),IF(ISNUMBER(Datos!U909),AND(Datos!U909=INT(Datos!U909),AND(OR(U$1005="",Datos!U909&gt;=U$1005),OR(U$1006="",Datos!U909&lt;=U$1006))),FALSE),OR(ISNUMBER(FIND(";"&amp;UPPER(TRIM(Datos!U909&amp;""))&amp;"=",U$1007)),ISNUMBER(FIND(";"&amp;UPPER(TRIM(Datos!U909&amp;""))&amp;";",U$1007))),OR(UPPER(TRIM(Datos!U909&amp;""))="SÍ",UPPER(TRIM(Datos!U909&amp;""))="SI",UPPER(TRIM(Datos!U909&amp;""))="NO"),IF(ISNUMBER(Datos!U909),AND(OR(U$1005="",Datos!U909&gt;=U$1005),OR(U$1006="",Datos!U909&lt;=U$1006)),FALSE),TRUE))))</f>
        <v>0.0</v>
      </c>
      <c r="V909">
        <f>IF(Datos!V909="",0,IF(AND(V$1008&lt;&gt;"",Datos!V909=V$1008),0,IF(V$1004=0,0,1-CHOOSE(V$1004,IF(ISNUMBER(Datos!V909),AND(OR(V$1005="",Datos!V909&gt;=V$1005),OR(V$1006="",Datos!V909&lt;=V$1006)),FALSE),IF(ISNUMBER(Datos!V909),AND(Datos!V909=INT(Datos!V909),AND(OR(V$1005="",Datos!V909&gt;=V$1005),OR(V$1006="",Datos!V909&lt;=V$1006))),FALSE),OR(ISNUMBER(FIND(";"&amp;UPPER(TRIM(Datos!V909&amp;""))&amp;"=",V$1007)),ISNUMBER(FIND(";"&amp;UPPER(TRIM(Datos!V909&amp;""))&amp;";",V$1007))),OR(UPPER(TRIM(Datos!V909&amp;""))="SÍ",UPPER(TRIM(Datos!V909&amp;""))="SI",UPPER(TRIM(Datos!V909&amp;""))="NO"),IF(ISNUMBER(Datos!V909),AND(OR(V$1005="",Datos!V909&gt;=V$1005),OR(V$1006="",Datos!V909&lt;=V$1006)),FALSE),TRUE))))</f>
        <v>0.0</v>
      </c>
      <c r="W909">
        <f>IF(Datos!W909="",0,IF(AND(W$1008&lt;&gt;"",Datos!W909=W$1008),0,IF(W$1004=0,0,1-CHOOSE(W$1004,IF(ISNUMBER(Datos!W909),AND(OR(W$1005="",Datos!W909&gt;=W$1005),OR(W$1006="",Datos!W909&lt;=W$1006)),FALSE),IF(ISNUMBER(Datos!W909),AND(Datos!W909=INT(Datos!W909),AND(OR(W$1005="",Datos!W909&gt;=W$1005),OR(W$1006="",Datos!W909&lt;=W$1006))),FALSE),OR(ISNUMBER(FIND(";"&amp;UPPER(TRIM(Datos!W909&amp;""))&amp;"=",W$1007)),ISNUMBER(FIND(";"&amp;UPPER(TRIM(Datos!W909&amp;""))&amp;";",W$1007))),OR(UPPER(TRIM(Datos!W909&amp;""))="SÍ",UPPER(TRIM(Datos!W909&amp;""))="SI",UPPER(TRIM(Datos!W909&amp;""))="NO"),IF(ISNUMBER(Datos!W909),AND(OR(W$1005="",Datos!W909&gt;=W$1005),OR(W$1006="",Datos!W909&lt;=W$1006)),FALSE),TRUE))))</f>
        <v>0.0</v>
      </c>
      <c r="X909">
        <f>IF(Datos!X909="",0,IF(AND(X$1008&lt;&gt;"",Datos!X909=X$1008),0,IF(X$1004=0,0,1-CHOOSE(X$1004,IF(ISNUMBER(Datos!X909),AND(OR(X$1005="",Datos!X909&gt;=X$1005),OR(X$1006="",Datos!X909&lt;=X$1006)),FALSE),IF(ISNUMBER(Datos!X909),AND(Datos!X909=INT(Datos!X909),AND(OR(X$1005="",Datos!X909&gt;=X$1005),OR(X$1006="",Datos!X909&lt;=X$1006))),FALSE),OR(ISNUMBER(FIND(";"&amp;UPPER(TRIM(Datos!X909&amp;""))&amp;"=",X$1007)),ISNUMBER(FIND(";"&amp;UPPER(TRIM(Datos!X909&amp;""))&amp;";",X$1007))),OR(UPPER(TRIM(Datos!X909&amp;""))="SÍ",UPPER(TRIM(Datos!X909&amp;""))="SI",UPPER(TRIM(Datos!X909&amp;""))="NO"),IF(ISNUMBER(Datos!X909),AND(OR(X$1005="",Datos!X909&gt;=X$1005),OR(X$1006="",Datos!X909&lt;=X$1006)),FALSE),TRUE))))</f>
        <v>0.0</v>
      </c>
      <c r="Y909">
        <f>IF(Datos!Y909="",0,IF(AND(Y$1008&lt;&gt;"",Datos!Y909=Y$1008),0,IF(Y$1004=0,0,1-CHOOSE(Y$1004,IF(ISNUMBER(Datos!Y909),AND(OR(Y$1005="",Datos!Y909&gt;=Y$1005),OR(Y$1006="",Datos!Y909&lt;=Y$1006)),FALSE),IF(ISNUMBER(Datos!Y909),AND(Datos!Y909=INT(Datos!Y909),AND(OR(Y$1005="",Datos!Y909&gt;=Y$1005),OR(Y$1006="",Datos!Y909&lt;=Y$1006))),FALSE),OR(ISNUMBER(FIND(";"&amp;UPPER(TRIM(Datos!Y909&amp;""))&amp;"=",Y$1007)),ISNUMBER(FIND(";"&amp;UPPER(TRIM(Datos!Y909&amp;""))&amp;";",Y$1007))),OR(UPPER(TRIM(Datos!Y909&amp;""))="SÍ",UPPER(TRIM(Datos!Y909&amp;""))="SI",UPPER(TRIM(Datos!Y909&amp;""))="NO"),IF(ISNUMBER(Datos!Y909),AND(OR(Y$1005="",Datos!Y909&gt;=Y$1005),OR(Y$1006="",Datos!Y909&lt;=Y$1006)),FALSE),TRUE))))</f>
        <v>0.0</v>
      </c>
      <c r="Z909">
        <f>IF(Datos!Z909="",0,IF(AND(Z$1008&lt;&gt;"",Datos!Z909=Z$1008),0,IF(Z$1004=0,0,1-CHOOSE(Z$1004,IF(ISNUMBER(Datos!Z909),AND(OR(Z$1005="",Datos!Z909&gt;=Z$1005),OR(Z$1006="",Datos!Z909&lt;=Z$1006)),FALSE),IF(ISNUMBER(Datos!Z909),AND(Datos!Z909=INT(Datos!Z909),AND(OR(Z$1005="",Datos!Z909&gt;=Z$1005),OR(Z$1006="",Datos!Z909&lt;=Z$1006))),FALSE),OR(ISNUMBER(FIND(";"&amp;UPPER(TRIM(Datos!Z909&amp;""))&amp;"=",Z$1007)),ISNUMBER(FIND(";"&amp;UPPER(TRIM(Datos!Z909&amp;""))&amp;";",Z$1007))),OR(UPPER(TRIM(Datos!Z909&amp;""))="SÍ",UPPER(TRIM(Datos!Z909&amp;""))="SI",UPPER(TRIM(Datos!Z909&amp;""))="NO"),IF(ISNUMBER(Datos!Z909),AND(OR(Z$1005="",Datos!Z909&gt;=Z$1005),OR(Z$1006="",Datos!Z909&lt;=Z$1006)),FALSE),TRUE))))</f>
        <v>0.0</v>
      </c>
      <c r="AA909">
        <f>IF(Datos!AA909="",0,IF(AND(AA$1008&lt;&gt;"",Datos!AA909=AA$1008),0,IF(AA$1004=0,0,1-CHOOSE(AA$1004,IF(ISNUMBER(Datos!AA909),AND(OR(AA$1005="",Datos!AA909&gt;=AA$1005),OR(AA$1006="",Datos!AA909&lt;=AA$1006)),FALSE),IF(ISNUMBER(Datos!AA909),AND(Datos!AA909=INT(Datos!AA909),AND(OR(AA$1005="",Datos!AA909&gt;=AA$1005),OR(AA$1006="",Datos!AA909&lt;=AA$1006))),FALSE),OR(ISNUMBER(FIND(";"&amp;UPPER(TRIM(Datos!AA909&amp;""))&amp;"=",AA$1007)),ISNUMBER(FIND(";"&amp;UPPER(TRIM(Datos!AA909&amp;""))&amp;";",AA$1007))),OR(UPPER(TRIM(Datos!AA909&amp;""))="SÍ",UPPER(TRIM(Datos!AA909&amp;""))="SI",UPPER(TRIM(Datos!AA909&amp;""))="NO"),IF(ISNUMBER(Datos!AA909),AND(OR(AA$1005="",Datos!AA909&gt;=AA$1005),OR(AA$1006="",Datos!AA909&lt;=AA$1006)),FALSE),TRUE))))</f>
        <v>0.0</v>
      </c>
      <c r="AB909">
        <f>IF(Datos!AB909="",0,IF(AND(AB$1008&lt;&gt;"",Datos!AB909=AB$1008),0,IF(AB$1004=0,0,1-CHOOSE(AB$1004,IF(ISNUMBER(Datos!AB909),AND(OR(AB$1005="",Datos!AB909&gt;=AB$1005),OR(AB$1006="",Datos!AB909&lt;=AB$1006)),FALSE),IF(ISNUMBER(Datos!AB909),AND(Datos!AB909=INT(Datos!AB909),AND(OR(AB$1005="",Datos!AB909&gt;=AB$1005),OR(AB$1006="",Datos!AB909&lt;=AB$1006))),FALSE),OR(ISNUMBER(FIND(";"&amp;UPPER(TRIM(Datos!AB909&amp;""))&amp;"=",AB$1007)),ISNUMBER(FIND(";"&amp;UPPER(TRIM(Datos!AB909&amp;""))&amp;";",AB$1007))),OR(UPPER(TRIM(Datos!AB909&amp;""))="SÍ",UPPER(TRIM(Datos!AB909&amp;""))="SI",UPPER(TRIM(Datos!AB909&amp;""))="NO"),IF(ISNUMBER(Datos!AB909),AND(OR(AB$1005="",Datos!AB909&gt;=AB$1005),OR(AB$1006="",Datos!AB909&lt;=AB$1006)),FALSE),TRUE))))</f>
        <v>0.0</v>
      </c>
      <c r="AC909">
        <f>IF(Datos!AC909="",0,IF(AND(AC$1008&lt;&gt;"",Datos!AC909=AC$1008),0,IF(AC$1004=0,0,1-CHOOSE(AC$1004,IF(ISNUMBER(Datos!AC909),AND(OR(AC$1005="",Datos!AC909&gt;=AC$1005),OR(AC$1006="",Datos!AC909&lt;=AC$1006)),FALSE),IF(ISNUMBER(Datos!AC909),AND(Datos!AC909=INT(Datos!AC909),AND(OR(AC$1005="",Datos!AC909&gt;=AC$1005),OR(AC$1006="",Datos!AC909&lt;=AC$1006))),FALSE),OR(ISNUMBER(FIND(";"&amp;UPPER(TRIM(Datos!AC909&amp;""))&amp;"=",AC$1007)),ISNUMBER(FIND(";"&amp;UPPER(TRIM(Datos!AC909&amp;""))&amp;";",AC$1007))),OR(UPPER(TRIM(Datos!AC909&amp;""))="SÍ",UPPER(TRIM(Datos!AC909&amp;""))="SI",UPPER(TRIM(Datos!AC909&amp;""))="NO"),IF(ISNUMBER(Datos!AC909),AND(OR(AC$1005="",Datos!AC909&gt;=AC$1005),OR(AC$1006="",Datos!AC909&lt;=AC$1006)),FALSE),TRUE))))</f>
        <v>0.0</v>
      </c>
      <c r="AD909">
        <f>IF(Datos!AD909="",0,IF(AND(AD$1008&lt;&gt;"",Datos!AD909=AD$1008),0,IF(AD$1004=0,0,1-CHOOSE(AD$1004,IF(ISNUMBER(Datos!AD909),AND(OR(AD$1005="",Datos!AD909&gt;=AD$1005),OR(AD$1006="",Datos!AD909&lt;=AD$1006)),FALSE),IF(ISNUMBER(Datos!AD909),AND(Datos!AD909=INT(Datos!AD909),AND(OR(AD$1005="",Datos!AD909&gt;=AD$1005),OR(AD$1006="",Datos!AD909&lt;=AD$1006))),FALSE),OR(ISNUMBER(FIND(";"&amp;UPPER(TRIM(Datos!AD909&amp;""))&amp;"=",AD$1007)),ISNUMBER(FIND(";"&amp;UPPER(TRIM(Datos!AD909&amp;""))&amp;";",AD$1007))),OR(UPPER(TRIM(Datos!AD909&amp;""))="SÍ",UPPER(TRIM(Datos!AD909&amp;""))="SI",UPPER(TRIM(Datos!AD909&amp;""))="NO"),IF(ISNUMBER(Datos!AD909),AND(OR(AD$1005="",Datos!AD909&gt;=AD$1005),OR(AD$1006="",Datos!AD909&lt;=AD$1006)),FALSE),TRUE))))</f>
        <v>0.0</v>
      </c>
      <c r="AE909">
        <f>IF(Datos!AE909="",0,IF(AND(AE$1008&lt;&gt;"",Datos!AE909=AE$1008),0,IF(AE$1004=0,0,1-CHOOSE(AE$1004,IF(ISNUMBER(Datos!AE909),AND(OR(AE$1005="",Datos!AE909&gt;=AE$1005),OR(AE$1006="",Datos!AE909&lt;=AE$1006)),FALSE),IF(ISNUMBER(Datos!AE909),AND(Datos!AE909=INT(Datos!AE909),AND(OR(AE$1005="",Datos!AE909&gt;=AE$1005),OR(AE$1006="",Datos!AE909&lt;=AE$1006))),FALSE),OR(ISNUMBER(FIND(";"&amp;UPPER(TRIM(Datos!AE909&amp;""))&amp;"=",AE$1007)),ISNUMBER(FIND(";"&amp;UPPER(TRIM(Datos!AE909&amp;""))&amp;";",AE$1007))),OR(UPPER(TRIM(Datos!AE909&amp;""))="SÍ",UPPER(TRIM(Datos!AE909&amp;""))="SI",UPPER(TRIM(Datos!AE909&amp;""))="NO"),IF(ISNUMBER(Datos!AE909),AND(OR(AE$1005="",Datos!AE909&gt;=AE$1005),OR(AE$1006="",Datos!AE909&lt;=AE$1006)),FALSE),TRUE))))</f>
        <v>0.0</v>
      </c>
    </row>
    <row r="910" spans="2:31">
      <c r="B910">
        <f>IF(Datos!B910="",0,IF(AND(B$1008&lt;&gt;"",Datos!B910=B$1008),0,IF(B$1004=0,0,1-CHOOSE(B$1004,IF(ISNUMBER(Datos!B910),AND(OR(B$1005="",Datos!B910&gt;=B$1005),OR(B$1006="",Datos!B910&lt;=B$1006)),FALSE),IF(ISNUMBER(Datos!B910),AND(Datos!B910=INT(Datos!B910),AND(OR(B$1005="",Datos!B910&gt;=B$1005),OR(B$1006="",Datos!B910&lt;=B$1006))),FALSE),OR(ISNUMBER(FIND(";"&amp;UPPER(TRIM(Datos!B910&amp;""))&amp;"=",B$1007)),ISNUMBER(FIND(";"&amp;UPPER(TRIM(Datos!B910&amp;""))&amp;";",B$1007))),OR(UPPER(TRIM(Datos!B910&amp;""))="SÍ",UPPER(TRIM(Datos!B910&amp;""))="SI",UPPER(TRIM(Datos!B910&amp;""))="NO"),IF(ISNUMBER(Datos!B910),AND(OR(B$1005="",Datos!B910&gt;=B$1005),OR(B$1006="",Datos!B910&lt;=B$1006)),FALSE),TRUE))))</f>
        <v>0.0</v>
      </c>
      <c r="C910">
        <f>IF(Datos!C910="",0,IF(AND(C$1008&lt;&gt;"",Datos!C910=C$1008),0,IF(C$1004=0,0,1-CHOOSE(C$1004,IF(ISNUMBER(Datos!C910),AND(OR(C$1005="",Datos!C910&gt;=C$1005),OR(C$1006="",Datos!C910&lt;=C$1006)),FALSE),IF(ISNUMBER(Datos!C910),AND(Datos!C910=INT(Datos!C910),AND(OR(C$1005="",Datos!C910&gt;=C$1005),OR(C$1006="",Datos!C910&lt;=C$1006))),FALSE),OR(ISNUMBER(FIND(";"&amp;UPPER(TRIM(Datos!C910&amp;""))&amp;"=",C$1007)),ISNUMBER(FIND(";"&amp;UPPER(TRIM(Datos!C910&amp;""))&amp;";",C$1007))),OR(UPPER(TRIM(Datos!C910&amp;""))="SÍ",UPPER(TRIM(Datos!C910&amp;""))="SI",UPPER(TRIM(Datos!C910&amp;""))="NO"),IF(ISNUMBER(Datos!C910),AND(OR(C$1005="",Datos!C910&gt;=C$1005),OR(C$1006="",Datos!C910&lt;=C$1006)),FALSE),TRUE))))</f>
        <v>0.0</v>
      </c>
      <c r="D910">
        <f>IF(Datos!D910="",0,IF(AND(D$1008&lt;&gt;"",Datos!D910=D$1008),0,IF(D$1004=0,0,1-CHOOSE(D$1004,IF(ISNUMBER(Datos!D910),AND(OR(D$1005="",Datos!D910&gt;=D$1005),OR(D$1006="",Datos!D910&lt;=D$1006)),FALSE),IF(ISNUMBER(Datos!D910),AND(Datos!D910=INT(Datos!D910),AND(OR(D$1005="",Datos!D910&gt;=D$1005),OR(D$1006="",Datos!D910&lt;=D$1006))),FALSE),OR(ISNUMBER(FIND(";"&amp;UPPER(TRIM(Datos!D910&amp;""))&amp;"=",D$1007)),ISNUMBER(FIND(";"&amp;UPPER(TRIM(Datos!D910&amp;""))&amp;";",D$1007))),OR(UPPER(TRIM(Datos!D910&amp;""))="SÍ",UPPER(TRIM(Datos!D910&amp;""))="SI",UPPER(TRIM(Datos!D910&amp;""))="NO"),IF(ISNUMBER(Datos!D910),AND(OR(D$1005="",Datos!D910&gt;=D$1005),OR(D$1006="",Datos!D910&lt;=D$1006)),FALSE),TRUE))))</f>
        <v>0.0</v>
      </c>
      <c r="E910">
        <f>IF(Datos!E910="",0,IF(AND(E$1008&lt;&gt;"",Datos!E910=E$1008),0,IF(E$1004=0,0,1-CHOOSE(E$1004,IF(ISNUMBER(Datos!E910),AND(OR(E$1005="",Datos!E910&gt;=E$1005),OR(E$1006="",Datos!E910&lt;=E$1006)),FALSE),IF(ISNUMBER(Datos!E910),AND(Datos!E910=INT(Datos!E910),AND(OR(E$1005="",Datos!E910&gt;=E$1005),OR(E$1006="",Datos!E910&lt;=E$1006))),FALSE),OR(ISNUMBER(FIND(";"&amp;UPPER(TRIM(Datos!E910&amp;""))&amp;"=",E$1007)),ISNUMBER(FIND(";"&amp;UPPER(TRIM(Datos!E910&amp;""))&amp;";",E$1007))),OR(UPPER(TRIM(Datos!E910&amp;""))="SÍ",UPPER(TRIM(Datos!E910&amp;""))="SI",UPPER(TRIM(Datos!E910&amp;""))="NO"),IF(ISNUMBER(Datos!E910),AND(OR(E$1005="",Datos!E910&gt;=E$1005),OR(E$1006="",Datos!E910&lt;=E$1006)),FALSE),TRUE))))</f>
        <v>0.0</v>
      </c>
      <c r="F910">
        <f>IF(Datos!F910="",0,IF(AND(F$1008&lt;&gt;"",Datos!F910=F$1008),0,IF(F$1004=0,0,1-CHOOSE(F$1004,IF(ISNUMBER(Datos!F910),AND(OR(F$1005="",Datos!F910&gt;=F$1005),OR(F$1006="",Datos!F910&lt;=F$1006)),FALSE),IF(ISNUMBER(Datos!F910),AND(Datos!F910=INT(Datos!F910),AND(OR(F$1005="",Datos!F910&gt;=F$1005),OR(F$1006="",Datos!F910&lt;=F$1006))),FALSE),OR(ISNUMBER(FIND(";"&amp;UPPER(TRIM(Datos!F910&amp;""))&amp;"=",F$1007)),ISNUMBER(FIND(";"&amp;UPPER(TRIM(Datos!F910&amp;""))&amp;";",F$1007))),OR(UPPER(TRIM(Datos!F910&amp;""))="SÍ",UPPER(TRIM(Datos!F910&amp;""))="SI",UPPER(TRIM(Datos!F910&amp;""))="NO"),IF(ISNUMBER(Datos!F910),AND(OR(F$1005="",Datos!F910&gt;=F$1005),OR(F$1006="",Datos!F910&lt;=F$1006)),FALSE),TRUE))))</f>
        <v>0.0</v>
      </c>
      <c r="G910">
        <f>IF(Datos!G910="",0,IF(AND(G$1008&lt;&gt;"",Datos!G910=G$1008),0,IF(G$1004=0,0,1-CHOOSE(G$1004,IF(ISNUMBER(Datos!G910),AND(OR(G$1005="",Datos!G910&gt;=G$1005),OR(G$1006="",Datos!G910&lt;=G$1006)),FALSE),IF(ISNUMBER(Datos!G910),AND(Datos!G910=INT(Datos!G910),AND(OR(G$1005="",Datos!G910&gt;=G$1005),OR(G$1006="",Datos!G910&lt;=G$1006))),FALSE),OR(ISNUMBER(FIND(";"&amp;UPPER(TRIM(Datos!G910&amp;""))&amp;"=",G$1007)),ISNUMBER(FIND(";"&amp;UPPER(TRIM(Datos!G910&amp;""))&amp;";",G$1007))),OR(UPPER(TRIM(Datos!G910&amp;""))="SÍ",UPPER(TRIM(Datos!G910&amp;""))="SI",UPPER(TRIM(Datos!G910&amp;""))="NO"),IF(ISNUMBER(Datos!G910),AND(OR(G$1005="",Datos!G910&gt;=G$1005),OR(G$1006="",Datos!G910&lt;=G$1006)),FALSE),TRUE))))</f>
        <v>0.0</v>
      </c>
      <c r="H910">
        <f>IF(Datos!H910="",0,IF(AND(H$1008&lt;&gt;"",Datos!H910=H$1008),0,IF(H$1004=0,0,1-CHOOSE(H$1004,IF(ISNUMBER(Datos!H910),AND(OR(H$1005="",Datos!H910&gt;=H$1005),OR(H$1006="",Datos!H910&lt;=H$1006)),FALSE),IF(ISNUMBER(Datos!H910),AND(Datos!H910=INT(Datos!H910),AND(OR(H$1005="",Datos!H910&gt;=H$1005),OR(H$1006="",Datos!H910&lt;=H$1006))),FALSE),OR(ISNUMBER(FIND(";"&amp;UPPER(TRIM(Datos!H910&amp;""))&amp;"=",H$1007)),ISNUMBER(FIND(";"&amp;UPPER(TRIM(Datos!H910&amp;""))&amp;";",H$1007))),OR(UPPER(TRIM(Datos!H910&amp;""))="SÍ",UPPER(TRIM(Datos!H910&amp;""))="SI",UPPER(TRIM(Datos!H910&amp;""))="NO"),IF(ISNUMBER(Datos!H910),AND(OR(H$1005="",Datos!H910&gt;=H$1005),OR(H$1006="",Datos!H910&lt;=H$1006)),FALSE),TRUE))))</f>
        <v>0.0</v>
      </c>
      <c r="I910">
        <f>IF(Datos!I910="",0,IF(AND(I$1008&lt;&gt;"",Datos!I910=I$1008),0,IF(I$1004=0,0,1-CHOOSE(I$1004,IF(ISNUMBER(Datos!I910),AND(OR(I$1005="",Datos!I910&gt;=I$1005),OR(I$1006="",Datos!I910&lt;=I$1006)),FALSE),IF(ISNUMBER(Datos!I910),AND(Datos!I910=INT(Datos!I910),AND(OR(I$1005="",Datos!I910&gt;=I$1005),OR(I$1006="",Datos!I910&lt;=I$1006))),FALSE),OR(ISNUMBER(FIND(";"&amp;UPPER(TRIM(Datos!I910&amp;""))&amp;"=",I$1007)),ISNUMBER(FIND(";"&amp;UPPER(TRIM(Datos!I910&amp;""))&amp;";",I$1007))),OR(UPPER(TRIM(Datos!I910&amp;""))="SÍ",UPPER(TRIM(Datos!I910&amp;""))="SI",UPPER(TRIM(Datos!I910&amp;""))="NO"),IF(ISNUMBER(Datos!I910),AND(OR(I$1005="",Datos!I910&gt;=I$1005),OR(I$1006="",Datos!I910&lt;=I$1006)),FALSE),TRUE))))</f>
        <v>0.0</v>
      </c>
      <c r="J910">
        <f>IF(Datos!J910="",0,IF(AND(J$1008&lt;&gt;"",Datos!J910=J$1008),0,IF(J$1004=0,0,1-CHOOSE(J$1004,IF(ISNUMBER(Datos!J910),AND(OR(J$1005="",Datos!J910&gt;=J$1005),OR(J$1006="",Datos!J910&lt;=J$1006)),FALSE),IF(ISNUMBER(Datos!J910),AND(Datos!J910=INT(Datos!J910),AND(OR(J$1005="",Datos!J910&gt;=J$1005),OR(J$1006="",Datos!J910&lt;=J$1006))),FALSE),OR(ISNUMBER(FIND(";"&amp;UPPER(TRIM(Datos!J910&amp;""))&amp;"=",J$1007)),ISNUMBER(FIND(";"&amp;UPPER(TRIM(Datos!J910&amp;""))&amp;";",J$1007))),OR(UPPER(TRIM(Datos!J910&amp;""))="SÍ",UPPER(TRIM(Datos!J910&amp;""))="SI",UPPER(TRIM(Datos!J910&amp;""))="NO"),IF(ISNUMBER(Datos!J910),AND(OR(J$1005="",Datos!J910&gt;=J$1005),OR(J$1006="",Datos!J910&lt;=J$1006)),FALSE),TRUE))))</f>
        <v>0.0</v>
      </c>
      <c r="K910">
        <f>IF(Datos!K910="",0,IF(AND(K$1008&lt;&gt;"",Datos!K910=K$1008),0,IF(K$1004=0,0,1-CHOOSE(K$1004,IF(ISNUMBER(Datos!K910),AND(OR(K$1005="",Datos!K910&gt;=K$1005),OR(K$1006="",Datos!K910&lt;=K$1006)),FALSE),IF(ISNUMBER(Datos!K910),AND(Datos!K910=INT(Datos!K910),AND(OR(K$1005="",Datos!K910&gt;=K$1005),OR(K$1006="",Datos!K910&lt;=K$1006))),FALSE),OR(ISNUMBER(FIND(";"&amp;UPPER(TRIM(Datos!K910&amp;""))&amp;"=",K$1007)),ISNUMBER(FIND(";"&amp;UPPER(TRIM(Datos!K910&amp;""))&amp;";",K$1007))),OR(UPPER(TRIM(Datos!K910&amp;""))="SÍ",UPPER(TRIM(Datos!K910&amp;""))="SI",UPPER(TRIM(Datos!K910&amp;""))="NO"),IF(ISNUMBER(Datos!K910),AND(OR(K$1005="",Datos!K910&gt;=K$1005),OR(K$1006="",Datos!K910&lt;=K$1006)),FALSE),TRUE))))</f>
        <v>0.0</v>
      </c>
      <c r="L910">
        <f>IF(Datos!L910="",0,IF(AND(L$1008&lt;&gt;"",Datos!L910=L$1008),0,IF(L$1004=0,0,1-CHOOSE(L$1004,IF(ISNUMBER(Datos!L910),AND(OR(L$1005="",Datos!L910&gt;=L$1005),OR(L$1006="",Datos!L910&lt;=L$1006)),FALSE),IF(ISNUMBER(Datos!L910),AND(Datos!L910=INT(Datos!L910),AND(OR(L$1005="",Datos!L910&gt;=L$1005),OR(L$1006="",Datos!L910&lt;=L$1006))),FALSE),OR(ISNUMBER(FIND(";"&amp;UPPER(TRIM(Datos!L910&amp;""))&amp;"=",L$1007)),ISNUMBER(FIND(";"&amp;UPPER(TRIM(Datos!L910&amp;""))&amp;";",L$1007))),OR(UPPER(TRIM(Datos!L910&amp;""))="SÍ",UPPER(TRIM(Datos!L910&amp;""))="SI",UPPER(TRIM(Datos!L910&amp;""))="NO"),IF(ISNUMBER(Datos!L910),AND(OR(L$1005="",Datos!L910&gt;=L$1005),OR(L$1006="",Datos!L910&lt;=L$1006)),FALSE),TRUE))))</f>
        <v>0.0</v>
      </c>
      <c r="M910">
        <f>IF(Datos!M910="",0,IF(AND(M$1008&lt;&gt;"",Datos!M910=M$1008),0,IF(M$1004=0,0,1-CHOOSE(M$1004,IF(ISNUMBER(Datos!M910),AND(OR(M$1005="",Datos!M910&gt;=M$1005),OR(M$1006="",Datos!M910&lt;=M$1006)),FALSE),IF(ISNUMBER(Datos!M910),AND(Datos!M910=INT(Datos!M910),AND(OR(M$1005="",Datos!M910&gt;=M$1005),OR(M$1006="",Datos!M910&lt;=M$1006))),FALSE),OR(ISNUMBER(FIND(";"&amp;UPPER(TRIM(Datos!M910&amp;""))&amp;"=",M$1007)),ISNUMBER(FIND(";"&amp;UPPER(TRIM(Datos!M910&amp;""))&amp;";",M$1007))),OR(UPPER(TRIM(Datos!M910&amp;""))="SÍ",UPPER(TRIM(Datos!M910&amp;""))="SI",UPPER(TRIM(Datos!M910&amp;""))="NO"),IF(ISNUMBER(Datos!M910),AND(OR(M$1005="",Datos!M910&gt;=M$1005),OR(M$1006="",Datos!M910&lt;=M$1006)),FALSE),TRUE))))</f>
        <v>0.0</v>
      </c>
      <c r="N910">
        <f>IF(Datos!N910="",0,IF(AND(N$1008&lt;&gt;"",Datos!N910=N$1008),0,IF(N$1004=0,0,1-CHOOSE(N$1004,IF(ISNUMBER(Datos!N910),AND(OR(N$1005="",Datos!N910&gt;=N$1005),OR(N$1006="",Datos!N910&lt;=N$1006)),FALSE),IF(ISNUMBER(Datos!N910),AND(Datos!N910=INT(Datos!N910),AND(OR(N$1005="",Datos!N910&gt;=N$1005),OR(N$1006="",Datos!N910&lt;=N$1006))),FALSE),OR(ISNUMBER(FIND(";"&amp;UPPER(TRIM(Datos!N910&amp;""))&amp;"=",N$1007)),ISNUMBER(FIND(";"&amp;UPPER(TRIM(Datos!N910&amp;""))&amp;";",N$1007))),OR(UPPER(TRIM(Datos!N910&amp;""))="SÍ",UPPER(TRIM(Datos!N910&amp;""))="SI",UPPER(TRIM(Datos!N910&amp;""))="NO"),IF(ISNUMBER(Datos!N910),AND(OR(N$1005="",Datos!N910&gt;=N$1005),OR(N$1006="",Datos!N910&lt;=N$1006)),FALSE),TRUE))))</f>
        <v>0.0</v>
      </c>
      <c r="O910">
        <f>IF(Datos!O910="",0,IF(AND(O$1008&lt;&gt;"",Datos!O910=O$1008),0,IF(O$1004=0,0,1-CHOOSE(O$1004,IF(ISNUMBER(Datos!O910),AND(OR(O$1005="",Datos!O910&gt;=O$1005),OR(O$1006="",Datos!O910&lt;=O$1006)),FALSE),IF(ISNUMBER(Datos!O910),AND(Datos!O910=INT(Datos!O910),AND(OR(O$1005="",Datos!O910&gt;=O$1005),OR(O$1006="",Datos!O910&lt;=O$1006))),FALSE),OR(ISNUMBER(FIND(";"&amp;UPPER(TRIM(Datos!O910&amp;""))&amp;"=",O$1007)),ISNUMBER(FIND(";"&amp;UPPER(TRIM(Datos!O910&amp;""))&amp;";",O$1007))),OR(UPPER(TRIM(Datos!O910&amp;""))="SÍ",UPPER(TRIM(Datos!O910&amp;""))="SI",UPPER(TRIM(Datos!O910&amp;""))="NO"),IF(ISNUMBER(Datos!O910),AND(OR(O$1005="",Datos!O910&gt;=O$1005),OR(O$1006="",Datos!O910&lt;=O$1006)),FALSE),TRUE))))</f>
        <v>0.0</v>
      </c>
      <c r="P910">
        <f>IF(Datos!P910="",0,IF(AND(P$1008&lt;&gt;"",Datos!P910=P$1008),0,IF(P$1004=0,0,1-CHOOSE(P$1004,IF(ISNUMBER(Datos!P910),AND(OR(P$1005="",Datos!P910&gt;=P$1005),OR(P$1006="",Datos!P910&lt;=P$1006)),FALSE),IF(ISNUMBER(Datos!P910),AND(Datos!P910=INT(Datos!P910),AND(OR(P$1005="",Datos!P910&gt;=P$1005),OR(P$1006="",Datos!P910&lt;=P$1006))),FALSE),OR(ISNUMBER(FIND(";"&amp;UPPER(TRIM(Datos!P910&amp;""))&amp;"=",P$1007)),ISNUMBER(FIND(";"&amp;UPPER(TRIM(Datos!P910&amp;""))&amp;";",P$1007))),OR(UPPER(TRIM(Datos!P910&amp;""))="SÍ",UPPER(TRIM(Datos!P910&amp;""))="SI",UPPER(TRIM(Datos!P910&amp;""))="NO"),IF(ISNUMBER(Datos!P910),AND(OR(P$1005="",Datos!P910&gt;=P$1005),OR(P$1006="",Datos!P910&lt;=P$1006)),FALSE),TRUE))))</f>
        <v>0.0</v>
      </c>
      <c r="Q910">
        <f>IF(Datos!Q910="",0,IF(AND(Q$1008&lt;&gt;"",Datos!Q910=Q$1008),0,IF(Q$1004=0,0,1-CHOOSE(Q$1004,IF(ISNUMBER(Datos!Q910),AND(OR(Q$1005="",Datos!Q910&gt;=Q$1005),OR(Q$1006="",Datos!Q910&lt;=Q$1006)),FALSE),IF(ISNUMBER(Datos!Q910),AND(Datos!Q910=INT(Datos!Q910),AND(OR(Q$1005="",Datos!Q910&gt;=Q$1005),OR(Q$1006="",Datos!Q910&lt;=Q$1006))),FALSE),OR(ISNUMBER(FIND(";"&amp;UPPER(TRIM(Datos!Q910&amp;""))&amp;"=",Q$1007)),ISNUMBER(FIND(";"&amp;UPPER(TRIM(Datos!Q910&amp;""))&amp;";",Q$1007))),OR(UPPER(TRIM(Datos!Q910&amp;""))="SÍ",UPPER(TRIM(Datos!Q910&amp;""))="SI",UPPER(TRIM(Datos!Q910&amp;""))="NO"),IF(ISNUMBER(Datos!Q910),AND(OR(Q$1005="",Datos!Q910&gt;=Q$1005),OR(Q$1006="",Datos!Q910&lt;=Q$1006)),FALSE),TRUE))))</f>
        <v>0.0</v>
      </c>
      <c r="R910">
        <f>IF(Datos!R910="",0,IF(AND(R$1008&lt;&gt;"",Datos!R910=R$1008),0,IF(R$1004=0,0,1-CHOOSE(R$1004,IF(ISNUMBER(Datos!R910),AND(OR(R$1005="",Datos!R910&gt;=R$1005),OR(R$1006="",Datos!R910&lt;=R$1006)),FALSE),IF(ISNUMBER(Datos!R910),AND(Datos!R910=INT(Datos!R910),AND(OR(R$1005="",Datos!R910&gt;=R$1005),OR(R$1006="",Datos!R910&lt;=R$1006))),FALSE),OR(ISNUMBER(FIND(";"&amp;UPPER(TRIM(Datos!R910&amp;""))&amp;"=",R$1007)),ISNUMBER(FIND(";"&amp;UPPER(TRIM(Datos!R910&amp;""))&amp;";",R$1007))),OR(UPPER(TRIM(Datos!R910&amp;""))="SÍ",UPPER(TRIM(Datos!R910&amp;""))="SI",UPPER(TRIM(Datos!R910&amp;""))="NO"),IF(ISNUMBER(Datos!R910),AND(OR(R$1005="",Datos!R910&gt;=R$1005),OR(R$1006="",Datos!R910&lt;=R$1006)),FALSE),TRUE))))</f>
        <v>0.0</v>
      </c>
      <c r="S910">
        <f>IF(Datos!S910="",0,IF(AND(S$1008&lt;&gt;"",Datos!S910=S$1008),0,IF(S$1004=0,0,1-CHOOSE(S$1004,IF(ISNUMBER(Datos!S910),AND(OR(S$1005="",Datos!S910&gt;=S$1005),OR(S$1006="",Datos!S910&lt;=S$1006)),FALSE),IF(ISNUMBER(Datos!S910),AND(Datos!S910=INT(Datos!S910),AND(OR(S$1005="",Datos!S910&gt;=S$1005),OR(S$1006="",Datos!S910&lt;=S$1006))),FALSE),OR(ISNUMBER(FIND(";"&amp;UPPER(TRIM(Datos!S910&amp;""))&amp;"=",S$1007)),ISNUMBER(FIND(";"&amp;UPPER(TRIM(Datos!S910&amp;""))&amp;";",S$1007))),OR(UPPER(TRIM(Datos!S910&amp;""))="SÍ",UPPER(TRIM(Datos!S910&amp;""))="SI",UPPER(TRIM(Datos!S910&amp;""))="NO"),IF(ISNUMBER(Datos!S910),AND(OR(S$1005="",Datos!S910&gt;=S$1005),OR(S$1006="",Datos!S910&lt;=S$1006)),FALSE),TRUE))))</f>
        <v>0.0</v>
      </c>
      <c r="T910">
        <f>IF(Datos!T910="",0,IF(AND(T$1008&lt;&gt;"",Datos!T910=T$1008),0,IF(T$1004=0,0,1-CHOOSE(T$1004,IF(ISNUMBER(Datos!T910),AND(OR(T$1005="",Datos!T910&gt;=T$1005),OR(T$1006="",Datos!T910&lt;=T$1006)),FALSE),IF(ISNUMBER(Datos!T910),AND(Datos!T910=INT(Datos!T910),AND(OR(T$1005="",Datos!T910&gt;=T$1005),OR(T$1006="",Datos!T910&lt;=T$1006))),FALSE),OR(ISNUMBER(FIND(";"&amp;UPPER(TRIM(Datos!T910&amp;""))&amp;"=",T$1007)),ISNUMBER(FIND(";"&amp;UPPER(TRIM(Datos!T910&amp;""))&amp;";",T$1007))),OR(UPPER(TRIM(Datos!T910&amp;""))="SÍ",UPPER(TRIM(Datos!T910&amp;""))="SI",UPPER(TRIM(Datos!T910&amp;""))="NO"),IF(ISNUMBER(Datos!T910),AND(OR(T$1005="",Datos!T910&gt;=T$1005),OR(T$1006="",Datos!T910&lt;=T$1006)),FALSE),TRUE))))</f>
        <v>0.0</v>
      </c>
      <c r="U910">
        <f>IF(Datos!U910="",0,IF(AND(U$1008&lt;&gt;"",Datos!U910=U$1008),0,IF(U$1004=0,0,1-CHOOSE(U$1004,IF(ISNUMBER(Datos!U910),AND(OR(U$1005="",Datos!U910&gt;=U$1005),OR(U$1006="",Datos!U910&lt;=U$1006)),FALSE),IF(ISNUMBER(Datos!U910),AND(Datos!U910=INT(Datos!U910),AND(OR(U$1005="",Datos!U910&gt;=U$1005),OR(U$1006="",Datos!U910&lt;=U$1006))),FALSE),OR(ISNUMBER(FIND(";"&amp;UPPER(TRIM(Datos!U910&amp;""))&amp;"=",U$1007)),ISNUMBER(FIND(";"&amp;UPPER(TRIM(Datos!U910&amp;""))&amp;";",U$1007))),OR(UPPER(TRIM(Datos!U910&amp;""))="SÍ",UPPER(TRIM(Datos!U910&amp;""))="SI",UPPER(TRIM(Datos!U910&amp;""))="NO"),IF(ISNUMBER(Datos!U910),AND(OR(U$1005="",Datos!U910&gt;=U$1005),OR(U$1006="",Datos!U910&lt;=U$1006)),FALSE),TRUE))))</f>
        <v>0.0</v>
      </c>
      <c r="V910">
        <f>IF(Datos!V910="",0,IF(AND(V$1008&lt;&gt;"",Datos!V910=V$1008),0,IF(V$1004=0,0,1-CHOOSE(V$1004,IF(ISNUMBER(Datos!V910),AND(OR(V$1005="",Datos!V910&gt;=V$1005),OR(V$1006="",Datos!V910&lt;=V$1006)),FALSE),IF(ISNUMBER(Datos!V910),AND(Datos!V910=INT(Datos!V910),AND(OR(V$1005="",Datos!V910&gt;=V$1005),OR(V$1006="",Datos!V910&lt;=V$1006))),FALSE),OR(ISNUMBER(FIND(";"&amp;UPPER(TRIM(Datos!V910&amp;""))&amp;"=",V$1007)),ISNUMBER(FIND(";"&amp;UPPER(TRIM(Datos!V910&amp;""))&amp;";",V$1007))),OR(UPPER(TRIM(Datos!V910&amp;""))="SÍ",UPPER(TRIM(Datos!V910&amp;""))="SI",UPPER(TRIM(Datos!V910&amp;""))="NO"),IF(ISNUMBER(Datos!V910),AND(OR(V$1005="",Datos!V910&gt;=V$1005),OR(V$1006="",Datos!V910&lt;=V$1006)),FALSE),TRUE))))</f>
        <v>0.0</v>
      </c>
      <c r="W910">
        <f>IF(Datos!W910="",0,IF(AND(W$1008&lt;&gt;"",Datos!W910=W$1008),0,IF(W$1004=0,0,1-CHOOSE(W$1004,IF(ISNUMBER(Datos!W910),AND(OR(W$1005="",Datos!W910&gt;=W$1005),OR(W$1006="",Datos!W910&lt;=W$1006)),FALSE),IF(ISNUMBER(Datos!W910),AND(Datos!W910=INT(Datos!W910),AND(OR(W$1005="",Datos!W910&gt;=W$1005),OR(W$1006="",Datos!W910&lt;=W$1006))),FALSE),OR(ISNUMBER(FIND(";"&amp;UPPER(TRIM(Datos!W910&amp;""))&amp;"=",W$1007)),ISNUMBER(FIND(";"&amp;UPPER(TRIM(Datos!W910&amp;""))&amp;";",W$1007))),OR(UPPER(TRIM(Datos!W910&amp;""))="SÍ",UPPER(TRIM(Datos!W910&amp;""))="SI",UPPER(TRIM(Datos!W910&amp;""))="NO"),IF(ISNUMBER(Datos!W910),AND(OR(W$1005="",Datos!W910&gt;=W$1005),OR(W$1006="",Datos!W910&lt;=W$1006)),FALSE),TRUE))))</f>
        <v>0.0</v>
      </c>
      <c r="X910">
        <f>IF(Datos!X910="",0,IF(AND(X$1008&lt;&gt;"",Datos!X910=X$1008),0,IF(X$1004=0,0,1-CHOOSE(X$1004,IF(ISNUMBER(Datos!X910),AND(OR(X$1005="",Datos!X910&gt;=X$1005),OR(X$1006="",Datos!X910&lt;=X$1006)),FALSE),IF(ISNUMBER(Datos!X910),AND(Datos!X910=INT(Datos!X910),AND(OR(X$1005="",Datos!X910&gt;=X$1005),OR(X$1006="",Datos!X910&lt;=X$1006))),FALSE),OR(ISNUMBER(FIND(";"&amp;UPPER(TRIM(Datos!X910&amp;""))&amp;"=",X$1007)),ISNUMBER(FIND(";"&amp;UPPER(TRIM(Datos!X910&amp;""))&amp;";",X$1007))),OR(UPPER(TRIM(Datos!X910&amp;""))="SÍ",UPPER(TRIM(Datos!X910&amp;""))="SI",UPPER(TRIM(Datos!X910&amp;""))="NO"),IF(ISNUMBER(Datos!X910),AND(OR(X$1005="",Datos!X910&gt;=X$1005),OR(X$1006="",Datos!X910&lt;=X$1006)),FALSE),TRUE))))</f>
        <v>0.0</v>
      </c>
      <c r="Y910">
        <f>IF(Datos!Y910="",0,IF(AND(Y$1008&lt;&gt;"",Datos!Y910=Y$1008),0,IF(Y$1004=0,0,1-CHOOSE(Y$1004,IF(ISNUMBER(Datos!Y910),AND(OR(Y$1005="",Datos!Y910&gt;=Y$1005),OR(Y$1006="",Datos!Y910&lt;=Y$1006)),FALSE),IF(ISNUMBER(Datos!Y910),AND(Datos!Y910=INT(Datos!Y910),AND(OR(Y$1005="",Datos!Y910&gt;=Y$1005),OR(Y$1006="",Datos!Y910&lt;=Y$1006))),FALSE),OR(ISNUMBER(FIND(";"&amp;UPPER(TRIM(Datos!Y910&amp;""))&amp;"=",Y$1007)),ISNUMBER(FIND(";"&amp;UPPER(TRIM(Datos!Y910&amp;""))&amp;";",Y$1007))),OR(UPPER(TRIM(Datos!Y910&amp;""))="SÍ",UPPER(TRIM(Datos!Y910&amp;""))="SI",UPPER(TRIM(Datos!Y910&amp;""))="NO"),IF(ISNUMBER(Datos!Y910),AND(OR(Y$1005="",Datos!Y910&gt;=Y$1005),OR(Y$1006="",Datos!Y910&lt;=Y$1006)),FALSE),TRUE))))</f>
        <v>0.0</v>
      </c>
      <c r="Z910">
        <f>IF(Datos!Z910="",0,IF(AND(Z$1008&lt;&gt;"",Datos!Z910=Z$1008),0,IF(Z$1004=0,0,1-CHOOSE(Z$1004,IF(ISNUMBER(Datos!Z910),AND(OR(Z$1005="",Datos!Z910&gt;=Z$1005),OR(Z$1006="",Datos!Z910&lt;=Z$1006)),FALSE),IF(ISNUMBER(Datos!Z910),AND(Datos!Z910=INT(Datos!Z910),AND(OR(Z$1005="",Datos!Z910&gt;=Z$1005),OR(Z$1006="",Datos!Z910&lt;=Z$1006))),FALSE),OR(ISNUMBER(FIND(";"&amp;UPPER(TRIM(Datos!Z910&amp;""))&amp;"=",Z$1007)),ISNUMBER(FIND(";"&amp;UPPER(TRIM(Datos!Z910&amp;""))&amp;";",Z$1007))),OR(UPPER(TRIM(Datos!Z910&amp;""))="SÍ",UPPER(TRIM(Datos!Z910&amp;""))="SI",UPPER(TRIM(Datos!Z910&amp;""))="NO"),IF(ISNUMBER(Datos!Z910),AND(OR(Z$1005="",Datos!Z910&gt;=Z$1005),OR(Z$1006="",Datos!Z910&lt;=Z$1006)),FALSE),TRUE))))</f>
        <v>0.0</v>
      </c>
      <c r="AA910">
        <f>IF(Datos!AA910="",0,IF(AND(AA$1008&lt;&gt;"",Datos!AA910=AA$1008),0,IF(AA$1004=0,0,1-CHOOSE(AA$1004,IF(ISNUMBER(Datos!AA910),AND(OR(AA$1005="",Datos!AA910&gt;=AA$1005),OR(AA$1006="",Datos!AA910&lt;=AA$1006)),FALSE),IF(ISNUMBER(Datos!AA910),AND(Datos!AA910=INT(Datos!AA910),AND(OR(AA$1005="",Datos!AA910&gt;=AA$1005),OR(AA$1006="",Datos!AA910&lt;=AA$1006))),FALSE),OR(ISNUMBER(FIND(";"&amp;UPPER(TRIM(Datos!AA910&amp;""))&amp;"=",AA$1007)),ISNUMBER(FIND(";"&amp;UPPER(TRIM(Datos!AA910&amp;""))&amp;";",AA$1007))),OR(UPPER(TRIM(Datos!AA910&amp;""))="SÍ",UPPER(TRIM(Datos!AA910&amp;""))="SI",UPPER(TRIM(Datos!AA910&amp;""))="NO"),IF(ISNUMBER(Datos!AA910),AND(OR(AA$1005="",Datos!AA910&gt;=AA$1005),OR(AA$1006="",Datos!AA910&lt;=AA$1006)),FALSE),TRUE))))</f>
        <v>0.0</v>
      </c>
      <c r="AB910">
        <f>IF(Datos!AB910="",0,IF(AND(AB$1008&lt;&gt;"",Datos!AB910=AB$1008),0,IF(AB$1004=0,0,1-CHOOSE(AB$1004,IF(ISNUMBER(Datos!AB910),AND(OR(AB$1005="",Datos!AB910&gt;=AB$1005),OR(AB$1006="",Datos!AB910&lt;=AB$1006)),FALSE),IF(ISNUMBER(Datos!AB910),AND(Datos!AB910=INT(Datos!AB910),AND(OR(AB$1005="",Datos!AB910&gt;=AB$1005),OR(AB$1006="",Datos!AB910&lt;=AB$1006))),FALSE),OR(ISNUMBER(FIND(";"&amp;UPPER(TRIM(Datos!AB910&amp;""))&amp;"=",AB$1007)),ISNUMBER(FIND(";"&amp;UPPER(TRIM(Datos!AB910&amp;""))&amp;";",AB$1007))),OR(UPPER(TRIM(Datos!AB910&amp;""))="SÍ",UPPER(TRIM(Datos!AB910&amp;""))="SI",UPPER(TRIM(Datos!AB910&amp;""))="NO"),IF(ISNUMBER(Datos!AB910),AND(OR(AB$1005="",Datos!AB910&gt;=AB$1005),OR(AB$1006="",Datos!AB910&lt;=AB$1006)),FALSE),TRUE))))</f>
        <v>0.0</v>
      </c>
      <c r="AC910">
        <f>IF(Datos!AC910="",0,IF(AND(AC$1008&lt;&gt;"",Datos!AC910=AC$1008),0,IF(AC$1004=0,0,1-CHOOSE(AC$1004,IF(ISNUMBER(Datos!AC910),AND(OR(AC$1005="",Datos!AC910&gt;=AC$1005),OR(AC$1006="",Datos!AC910&lt;=AC$1006)),FALSE),IF(ISNUMBER(Datos!AC910),AND(Datos!AC910=INT(Datos!AC910),AND(OR(AC$1005="",Datos!AC910&gt;=AC$1005),OR(AC$1006="",Datos!AC910&lt;=AC$1006))),FALSE),OR(ISNUMBER(FIND(";"&amp;UPPER(TRIM(Datos!AC910&amp;""))&amp;"=",AC$1007)),ISNUMBER(FIND(";"&amp;UPPER(TRIM(Datos!AC910&amp;""))&amp;";",AC$1007))),OR(UPPER(TRIM(Datos!AC910&amp;""))="SÍ",UPPER(TRIM(Datos!AC910&amp;""))="SI",UPPER(TRIM(Datos!AC910&amp;""))="NO"),IF(ISNUMBER(Datos!AC910),AND(OR(AC$1005="",Datos!AC910&gt;=AC$1005),OR(AC$1006="",Datos!AC910&lt;=AC$1006)),FALSE),TRUE))))</f>
        <v>0.0</v>
      </c>
      <c r="AD910">
        <f>IF(Datos!AD910="",0,IF(AND(AD$1008&lt;&gt;"",Datos!AD910=AD$1008),0,IF(AD$1004=0,0,1-CHOOSE(AD$1004,IF(ISNUMBER(Datos!AD910),AND(OR(AD$1005="",Datos!AD910&gt;=AD$1005),OR(AD$1006="",Datos!AD910&lt;=AD$1006)),FALSE),IF(ISNUMBER(Datos!AD910),AND(Datos!AD910=INT(Datos!AD910),AND(OR(AD$1005="",Datos!AD910&gt;=AD$1005),OR(AD$1006="",Datos!AD910&lt;=AD$1006))),FALSE),OR(ISNUMBER(FIND(";"&amp;UPPER(TRIM(Datos!AD910&amp;""))&amp;"=",AD$1007)),ISNUMBER(FIND(";"&amp;UPPER(TRIM(Datos!AD910&amp;""))&amp;";",AD$1007))),OR(UPPER(TRIM(Datos!AD910&amp;""))="SÍ",UPPER(TRIM(Datos!AD910&amp;""))="SI",UPPER(TRIM(Datos!AD910&amp;""))="NO"),IF(ISNUMBER(Datos!AD910),AND(OR(AD$1005="",Datos!AD910&gt;=AD$1005),OR(AD$1006="",Datos!AD910&lt;=AD$1006)),FALSE),TRUE))))</f>
        <v>0.0</v>
      </c>
      <c r="AE910">
        <f>IF(Datos!AE910="",0,IF(AND(AE$1008&lt;&gt;"",Datos!AE910=AE$1008),0,IF(AE$1004=0,0,1-CHOOSE(AE$1004,IF(ISNUMBER(Datos!AE910),AND(OR(AE$1005="",Datos!AE910&gt;=AE$1005),OR(AE$1006="",Datos!AE910&lt;=AE$1006)),FALSE),IF(ISNUMBER(Datos!AE910),AND(Datos!AE910=INT(Datos!AE910),AND(OR(AE$1005="",Datos!AE910&gt;=AE$1005),OR(AE$1006="",Datos!AE910&lt;=AE$1006))),FALSE),OR(ISNUMBER(FIND(";"&amp;UPPER(TRIM(Datos!AE910&amp;""))&amp;"=",AE$1007)),ISNUMBER(FIND(";"&amp;UPPER(TRIM(Datos!AE910&amp;""))&amp;";",AE$1007))),OR(UPPER(TRIM(Datos!AE910&amp;""))="SÍ",UPPER(TRIM(Datos!AE910&amp;""))="SI",UPPER(TRIM(Datos!AE910&amp;""))="NO"),IF(ISNUMBER(Datos!AE910),AND(OR(AE$1005="",Datos!AE910&gt;=AE$1005),OR(AE$1006="",Datos!AE910&lt;=AE$1006)),FALSE),TRUE))))</f>
        <v>0.0</v>
      </c>
    </row>
    <row r="911" spans="2:31">
      <c r="B911">
        <f>IF(Datos!B911="",0,IF(AND(B$1008&lt;&gt;"",Datos!B911=B$1008),0,IF(B$1004=0,0,1-CHOOSE(B$1004,IF(ISNUMBER(Datos!B911),AND(OR(B$1005="",Datos!B911&gt;=B$1005),OR(B$1006="",Datos!B911&lt;=B$1006)),FALSE),IF(ISNUMBER(Datos!B911),AND(Datos!B911=INT(Datos!B911),AND(OR(B$1005="",Datos!B911&gt;=B$1005),OR(B$1006="",Datos!B911&lt;=B$1006))),FALSE),OR(ISNUMBER(FIND(";"&amp;UPPER(TRIM(Datos!B911&amp;""))&amp;"=",B$1007)),ISNUMBER(FIND(";"&amp;UPPER(TRIM(Datos!B911&amp;""))&amp;";",B$1007))),OR(UPPER(TRIM(Datos!B911&amp;""))="SÍ",UPPER(TRIM(Datos!B911&amp;""))="SI",UPPER(TRIM(Datos!B911&amp;""))="NO"),IF(ISNUMBER(Datos!B911),AND(OR(B$1005="",Datos!B911&gt;=B$1005),OR(B$1006="",Datos!B911&lt;=B$1006)),FALSE),TRUE))))</f>
        <v>0.0</v>
      </c>
      <c r="C911">
        <f>IF(Datos!C911="",0,IF(AND(C$1008&lt;&gt;"",Datos!C911=C$1008),0,IF(C$1004=0,0,1-CHOOSE(C$1004,IF(ISNUMBER(Datos!C911),AND(OR(C$1005="",Datos!C911&gt;=C$1005),OR(C$1006="",Datos!C911&lt;=C$1006)),FALSE),IF(ISNUMBER(Datos!C911),AND(Datos!C911=INT(Datos!C911),AND(OR(C$1005="",Datos!C911&gt;=C$1005),OR(C$1006="",Datos!C911&lt;=C$1006))),FALSE),OR(ISNUMBER(FIND(";"&amp;UPPER(TRIM(Datos!C911&amp;""))&amp;"=",C$1007)),ISNUMBER(FIND(";"&amp;UPPER(TRIM(Datos!C911&amp;""))&amp;";",C$1007))),OR(UPPER(TRIM(Datos!C911&amp;""))="SÍ",UPPER(TRIM(Datos!C911&amp;""))="SI",UPPER(TRIM(Datos!C911&amp;""))="NO"),IF(ISNUMBER(Datos!C911),AND(OR(C$1005="",Datos!C911&gt;=C$1005),OR(C$1006="",Datos!C911&lt;=C$1006)),FALSE),TRUE))))</f>
        <v>0.0</v>
      </c>
      <c r="D911">
        <f>IF(Datos!D911="",0,IF(AND(D$1008&lt;&gt;"",Datos!D911=D$1008),0,IF(D$1004=0,0,1-CHOOSE(D$1004,IF(ISNUMBER(Datos!D911),AND(OR(D$1005="",Datos!D911&gt;=D$1005),OR(D$1006="",Datos!D911&lt;=D$1006)),FALSE),IF(ISNUMBER(Datos!D911),AND(Datos!D911=INT(Datos!D911),AND(OR(D$1005="",Datos!D911&gt;=D$1005),OR(D$1006="",Datos!D911&lt;=D$1006))),FALSE),OR(ISNUMBER(FIND(";"&amp;UPPER(TRIM(Datos!D911&amp;""))&amp;"=",D$1007)),ISNUMBER(FIND(";"&amp;UPPER(TRIM(Datos!D911&amp;""))&amp;";",D$1007))),OR(UPPER(TRIM(Datos!D911&amp;""))="SÍ",UPPER(TRIM(Datos!D911&amp;""))="SI",UPPER(TRIM(Datos!D911&amp;""))="NO"),IF(ISNUMBER(Datos!D911),AND(OR(D$1005="",Datos!D911&gt;=D$1005),OR(D$1006="",Datos!D911&lt;=D$1006)),FALSE),TRUE))))</f>
        <v>0.0</v>
      </c>
      <c r="E911">
        <f>IF(Datos!E911="",0,IF(AND(E$1008&lt;&gt;"",Datos!E911=E$1008),0,IF(E$1004=0,0,1-CHOOSE(E$1004,IF(ISNUMBER(Datos!E911),AND(OR(E$1005="",Datos!E911&gt;=E$1005),OR(E$1006="",Datos!E911&lt;=E$1006)),FALSE),IF(ISNUMBER(Datos!E911),AND(Datos!E911=INT(Datos!E911),AND(OR(E$1005="",Datos!E911&gt;=E$1005),OR(E$1006="",Datos!E911&lt;=E$1006))),FALSE),OR(ISNUMBER(FIND(";"&amp;UPPER(TRIM(Datos!E911&amp;""))&amp;"=",E$1007)),ISNUMBER(FIND(";"&amp;UPPER(TRIM(Datos!E911&amp;""))&amp;";",E$1007))),OR(UPPER(TRIM(Datos!E911&amp;""))="SÍ",UPPER(TRIM(Datos!E911&amp;""))="SI",UPPER(TRIM(Datos!E911&amp;""))="NO"),IF(ISNUMBER(Datos!E911),AND(OR(E$1005="",Datos!E911&gt;=E$1005),OR(E$1006="",Datos!E911&lt;=E$1006)),FALSE),TRUE))))</f>
        <v>0.0</v>
      </c>
      <c r="F911">
        <f>IF(Datos!F911="",0,IF(AND(F$1008&lt;&gt;"",Datos!F911=F$1008),0,IF(F$1004=0,0,1-CHOOSE(F$1004,IF(ISNUMBER(Datos!F911),AND(OR(F$1005="",Datos!F911&gt;=F$1005),OR(F$1006="",Datos!F911&lt;=F$1006)),FALSE),IF(ISNUMBER(Datos!F911),AND(Datos!F911=INT(Datos!F911),AND(OR(F$1005="",Datos!F911&gt;=F$1005),OR(F$1006="",Datos!F911&lt;=F$1006))),FALSE),OR(ISNUMBER(FIND(";"&amp;UPPER(TRIM(Datos!F911&amp;""))&amp;"=",F$1007)),ISNUMBER(FIND(";"&amp;UPPER(TRIM(Datos!F911&amp;""))&amp;";",F$1007))),OR(UPPER(TRIM(Datos!F911&amp;""))="SÍ",UPPER(TRIM(Datos!F911&amp;""))="SI",UPPER(TRIM(Datos!F911&amp;""))="NO"),IF(ISNUMBER(Datos!F911),AND(OR(F$1005="",Datos!F911&gt;=F$1005),OR(F$1006="",Datos!F911&lt;=F$1006)),FALSE),TRUE))))</f>
        <v>0.0</v>
      </c>
      <c r="G911">
        <f>IF(Datos!G911="",0,IF(AND(G$1008&lt;&gt;"",Datos!G911=G$1008),0,IF(G$1004=0,0,1-CHOOSE(G$1004,IF(ISNUMBER(Datos!G911),AND(OR(G$1005="",Datos!G911&gt;=G$1005),OR(G$1006="",Datos!G911&lt;=G$1006)),FALSE),IF(ISNUMBER(Datos!G911),AND(Datos!G911=INT(Datos!G911),AND(OR(G$1005="",Datos!G911&gt;=G$1005),OR(G$1006="",Datos!G911&lt;=G$1006))),FALSE),OR(ISNUMBER(FIND(";"&amp;UPPER(TRIM(Datos!G911&amp;""))&amp;"=",G$1007)),ISNUMBER(FIND(";"&amp;UPPER(TRIM(Datos!G911&amp;""))&amp;";",G$1007))),OR(UPPER(TRIM(Datos!G911&amp;""))="SÍ",UPPER(TRIM(Datos!G911&amp;""))="SI",UPPER(TRIM(Datos!G911&amp;""))="NO"),IF(ISNUMBER(Datos!G911),AND(OR(G$1005="",Datos!G911&gt;=G$1005),OR(G$1006="",Datos!G911&lt;=G$1006)),FALSE),TRUE))))</f>
        <v>0.0</v>
      </c>
      <c r="H911">
        <f>IF(Datos!H911="",0,IF(AND(H$1008&lt;&gt;"",Datos!H911=H$1008),0,IF(H$1004=0,0,1-CHOOSE(H$1004,IF(ISNUMBER(Datos!H911),AND(OR(H$1005="",Datos!H911&gt;=H$1005),OR(H$1006="",Datos!H911&lt;=H$1006)),FALSE),IF(ISNUMBER(Datos!H911),AND(Datos!H911=INT(Datos!H911),AND(OR(H$1005="",Datos!H911&gt;=H$1005),OR(H$1006="",Datos!H911&lt;=H$1006))),FALSE),OR(ISNUMBER(FIND(";"&amp;UPPER(TRIM(Datos!H911&amp;""))&amp;"=",H$1007)),ISNUMBER(FIND(";"&amp;UPPER(TRIM(Datos!H911&amp;""))&amp;";",H$1007))),OR(UPPER(TRIM(Datos!H911&amp;""))="SÍ",UPPER(TRIM(Datos!H911&amp;""))="SI",UPPER(TRIM(Datos!H911&amp;""))="NO"),IF(ISNUMBER(Datos!H911),AND(OR(H$1005="",Datos!H911&gt;=H$1005),OR(H$1006="",Datos!H911&lt;=H$1006)),FALSE),TRUE))))</f>
        <v>0.0</v>
      </c>
      <c r="I911">
        <f>IF(Datos!I911="",0,IF(AND(I$1008&lt;&gt;"",Datos!I911=I$1008),0,IF(I$1004=0,0,1-CHOOSE(I$1004,IF(ISNUMBER(Datos!I911),AND(OR(I$1005="",Datos!I911&gt;=I$1005),OR(I$1006="",Datos!I911&lt;=I$1006)),FALSE),IF(ISNUMBER(Datos!I911),AND(Datos!I911=INT(Datos!I911),AND(OR(I$1005="",Datos!I911&gt;=I$1005),OR(I$1006="",Datos!I911&lt;=I$1006))),FALSE),OR(ISNUMBER(FIND(";"&amp;UPPER(TRIM(Datos!I911&amp;""))&amp;"=",I$1007)),ISNUMBER(FIND(";"&amp;UPPER(TRIM(Datos!I911&amp;""))&amp;";",I$1007))),OR(UPPER(TRIM(Datos!I911&amp;""))="SÍ",UPPER(TRIM(Datos!I911&amp;""))="SI",UPPER(TRIM(Datos!I911&amp;""))="NO"),IF(ISNUMBER(Datos!I911),AND(OR(I$1005="",Datos!I911&gt;=I$1005),OR(I$1006="",Datos!I911&lt;=I$1006)),FALSE),TRUE))))</f>
        <v>0.0</v>
      </c>
      <c r="J911">
        <f>IF(Datos!J911="",0,IF(AND(J$1008&lt;&gt;"",Datos!J911=J$1008),0,IF(J$1004=0,0,1-CHOOSE(J$1004,IF(ISNUMBER(Datos!J911),AND(OR(J$1005="",Datos!J911&gt;=J$1005),OR(J$1006="",Datos!J911&lt;=J$1006)),FALSE),IF(ISNUMBER(Datos!J911),AND(Datos!J911=INT(Datos!J911),AND(OR(J$1005="",Datos!J911&gt;=J$1005),OR(J$1006="",Datos!J911&lt;=J$1006))),FALSE),OR(ISNUMBER(FIND(";"&amp;UPPER(TRIM(Datos!J911&amp;""))&amp;"=",J$1007)),ISNUMBER(FIND(";"&amp;UPPER(TRIM(Datos!J911&amp;""))&amp;";",J$1007))),OR(UPPER(TRIM(Datos!J911&amp;""))="SÍ",UPPER(TRIM(Datos!J911&amp;""))="SI",UPPER(TRIM(Datos!J911&amp;""))="NO"),IF(ISNUMBER(Datos!J911),AND(OR(J$1005="",Datos!J911&gt;=J$1005),OR(J$1006="",Datos!J911&lt;=J$1006)),FALSE),TRUE))))</f>
        <v>0.0</v>
      </c>
      <c r="K911">
        <f>IF(Datos!K911="",0,IF(AND(K$1008&lt;&gt;"",Datos!K911=K$1008),0,IF(K$1004=0,0,1-CHOOSE(K$1004,IF(ISNUMBER(Datos!K911),AND(OR(K$1005="",Datos!K911&gt;=K$1005),OR(K$1006="",Datos!K911&lt;=K$1006)),FALSE),IF(ISNUMBER(Datos!K911),AND(Datos!K911=INT(Datos!K911),AND(OR(K$1005="",Datos!K911&gt;=K$1005),OR(K$1006="",Datos!K911&lt;=K$1006))),FALSE),OR(ISNUMBER(FIND(";"&amp;UPPER(TRIM(Datos!K911&amp;""))&amp;"=",K$1007)),ISNUMBER(FIND(";"&amp;UPPER(TRIM(Datos!K911&amp;""))&amp;";",K$1007))),OR(UPPER(TRIM(Datos!K911&amp;""))="SÍ",UPPER(TRIM(Datos!K911&amp;""))="SI",UPPER(TRIM(Datos!K911&amp;""))="NO"),IF(ISNUMBER(Datos!K911),AND(OR(K$1005="",Datos!K911&gt;=K$1005),OR(K$1006="",Datos!K911&lt;=K$1006)),FALSE),TRUE))))</f>
        <v>0.0</v>
      </c>
      <c r="L911">
        <f>IF(Datos!L911="",0,IF(AND(L$1008&lt;&gt;"",Datos!L911=L$1008),0,IF(L$1004=0,0,1-CHOOSE(L$1004,IF(ISNUMBER(Datos!L911),AND(OR(L$1005="",Datos!L911&gt;=L$1005),OR(L$1006="",Datos!L911&lt;=L$1006)),FALSE),IF(ISNUMBER(Datos!L911),AND(Datos!L911=INT(Datos!L911),AND(OR(L$1005="",Datos!L911&gt;=L$1005),OR(L$1006="",Datos!L911&lt;=L$1006))),FALSE),OR(ISNUMBER(FIND(";"&amp;UPPER(TRIM(Datos!L911&amp;""))&amp;"=",L$1007)),ISNUMBER(FIND(";"&amp;UPPER(TRIM(Datos!L911&amp;""))&amp;";",L$1007))),OR(UPPER(TRIM(Datos!L911&amp;""))="SÍ",UPPER(TRIM(Datos!L911&amp;""))="SI",UPPER(TRIM(Datos!L911&amp;""))="NO"),IF(ISNUMBER(Datos!L911),AND(OR(L$1005="",Datos!L911&gt;=L$1005),OR(L$1006="",Datos!L911&lt;=L$1006)),FALSE),TRUE))))</f>
        <v>0.0</v>
      </c>
      <c r="M911">
        <f>IF(Datos!M911="",0,IF(AND(M$1008&lt;&gt;"",Datos!M911=M$1008),0,IF(M$1004=0,0,1-CHOOSE(M$1004,IF(ISNUMBER(Datos!M911),AND(OR(M$1005="",Datos!M911&gt;=M$1005),OR(M$1006="",Datos!M911&lt;=M$1006)),FALSE),IF(ISNUMBER(Datos!M911),AND(Datos!M911=INT(Datos!M911),AND(OR(M$1005="",Datos!M911&gt;=M$1005),OR(M$1006="",Datos!M911&lt;=M$1006))),FALSE),OR(ISNUMBER(FIND(";"&amp;UPPER(TRIM(Datos!M911&amp;""))&amp;"=",M$1007)),ISNUMBER(FIND(";"&amp;UPPER(TRIM(Datos!M911&amp;""))&amp;";",M$1007))),OR(UPPER(TRIM(Datos!M911&amp;""))="SÍ",UPPER(TRIM(Datos!M911&amp;""))="SI",UPPER(TRIM(Datos!M911&amp;""))="NO"),IF(ISNUMBER(Datos!M911),AND(OR(M$1005="",Datos!M911&gt;=M$1005),OR(M$1006="",Datos!M911&lt;=M$1006)),FALSE),TRUE))))</f>
        <v>0.0</v>
      </c>
      <c r="N911">
        <f>IF(Datos!N911="",0,IF(AND(N$1008&lt;&gt;"",Datos!N911=N$1008),0,IF(N$1004=0,0,1-CHOOSE(N$1004,IF(ISNUMBER(Datos!N911),AND(OR(N$1005="",Datos!N911&gt;=N$1005),OR(N$1006="",Datos!N911&lt;=N$1006)),FALSE),IF(ISNUMBER(Datos!N911),AND(Datos!N911=INT(Datos!N911),AND(OR(N$1005="",Datos!N911&gt;=N$1005),OR(N$1006="",Datos!N911&lt;=N$1006))),FALSE),OR(ISNUMBER(FIND(";"&amp;UPPER(TRIM(Datos!N911&amp;""))&amp;"=",N$1007)),ISNUMBER(FIND(";"&amp;UPPER(TRIM(Datos!N911&amp;""))&amp;";",N$1007))),OR(UPPER(TRIM(Datos!N911&amp;""))="SÍ",UPPER(TRIM(Datos!N911&amp;""))="SI",UPPER(TRIM(Datos!N911&amp;""))="NO"),IF(ISNUMBER(Datos!N911),AND(OR(N$1005="",Datos!N911&gt;=N$1005),OR(N$1006="",Datos!N911&lt;=N$1006)),FALSE),TRUE))))</f>
        <v>0.0</v>
      </c>
      <c r="O911">
        <f>IF(Datos!O911="",0,IF(AND(O$1008&lt;&gt;"",Datos!O911=O$1008),0,IF(O$1004=0,0,1-CHOOSE(O$1004,IF(ISNUMBER(Datos!O911),AND(OR(O$1005="",Datos!O911&gt;=O$1005),OR(O$1006="",Datos!O911&lt;=O$1006)),FALSE),IF(ISNUMBER(Datos!O911),AND(Datos!O911=INT(Datos!O911),AND(OR(O$1005="",Datos!O911&gt;=O$1005),OR(O$1006="",Datos!O911&lt;=O$1006))),FALSE),OR(ISNUMBER(FIND(";"&amp;UPPER(TRIM(Datos!O911&amp;""))&amp;"=",O$1007)),ISNUMBER(FIND(";"&amp;UPPER(TRIM(Datos!O911&amp;""))&amp;";",O$1007))),OR(UPPER(TRIM(Datos!O911&amp;""))="SÍ",UPPER(TRIM(Datos!O911&amp;""))="SI",UPPER(TRIM(Datos!O911&amp;""))="NO"),IF(ISNUMBER(Datos!O911),AND(OR(O$1005="",Datos!O911&gt;=O$1005),OR(O$1006="",Datos!O911&lt;=O$1006)),FALSE),TRUE))))</f>
        <v>0.0</v>
      </c>
      <c r="P911">
        <f>IF(Datos!P911="",0,IF(AND(P$1008&lt;&gt;"",Datos!P911=P$1008),0,IF(P$1004=0,0,1-CHOOSE(P$1004,IF(ISNUMBER(Datos!P911),AND(OR(P$1005="",Datos!P911&gt;=P$1005),OR(P$1006="",Datos!P911&lt;=P$1006)),FALSE),IF(ISNUMBER(Datos!P911),AND(Datos!P911=INT(Datos!P911),AND(OR(P$1005="",Datos!P911&gt;=P$1005),OR(P$1006="",Datos!P911&lt;=P$1006))),FALSE),OR(ISNUMBER(FIND(";"&amp;UPPER(TRIM(Datos!P911&amp;""))&amp;"=",P$1007)),ISNUMBER(FIND(";"&amp;UPPER(TRIM(Datos!P911&amp;""))&amp;";",P$1007))),OR(UPPER(TRIM(Datos!P911&amp;""))="SÍ",UPPER(TRIM(Datos!P911&amp;""))="SI",UPPER(TRIM(Datos!P911&amp;""))="NO"),IF(ISNUMBER(Datos!P911),AND(OR(P$1005="",Datos!P911&gt;=P$1005),OR(P$1006="",Datos!P911&lt;=P$1006)),FALSE),TRUE))))</f>
        <v>0.0</v>
      </c>
      <c r="Q911">
        <f>IF(Datos!Q911="",0,IF(AND(Q$1008&lt;&gt;"",Datos!Q911=Q$1008),0,IF(Q$1004=0,0,1-CHOOSE(Q$1004,IF(ISNUMBER(Datos!Q911),AND(OR(Q$1005="",Datos!Q911&gt;=Q$1005),OR(Q$1006="",Datos!Q911&lt;=Q$1006)),FALSE),IF(ISNUMBER(Datos!Q911),AND(Datos!Q911=INT(Datos!Q911),AND(OR(Q$1005="",Datos!Q911&gt;=Q$1005),OR(Q$1006="",Datos!Q911&lt;=Q$1006))),FALSE),OR(ISNUMBER(FIND(";"&amp;UPPER(TRIM(Datos!Q911&amp;""))&amp;"=",Q$1007)),ISNUMBER(FIND(";"&amp;UPPER(TRIM(Datos!Q911&amp;""))&amp;";",Q$1007))),OR(UPPER(TRIM(Datos!Q911&amp;""))="SÍ",UPPER(TRIM(Datos!Q911&amp;""))="SI",UPPER(TRIM(Datos!Q911&amp;""))="NO"),IF(ISNUMBER(Datos!Q911),AND(OR(Q$1005="",Datos!Q911&gt;=Q$1005),OR(Q$1006="",Datos!Q911&lt;=Q$1006)),FALSE),TRUE))))</f>
        <v>0.0</v>
      </c>
      <c r="R911">
        <f>IF(Datos!R911="",0,IF(AND(R$1008&lt;&gt;"",Datos!R911=R$1008),0,IF(R$1004=0,0,1-CHOOSE(R$1004,IF(ISNUMBER(Datos!R911),AND(OR(R$1005="",Datos!R911&gt;=R$1005),OR(R$1006="",Datos!R911&lt;=R$1006)),FALSE),IF(ISNUMBER(Datos!R911),AND(Datos!R911=INT(Datos!R911),AND(OR(R$1005="",Datos!R911&gt;=R$1005),OR(R$1006="",Datos!R911&lt;=R$1006))),FALSE),OR(ISNUMBER(FIND(";"&amp;UPPER(TRIM(Datos!R911&amp;""))&amp;"=",R$1007)),ISNUMBER(FIND(";"&amp;UPPER(TRIM(Datos!R911&amp;""))&amp;";",R$1007))),OR(UPPER(TRIM(Datos!R911&amp;""))="SÍ",UPPER(TRIM(Datos!R911&amp;""))="SI",UPPER(TRIM(Datos!R911&amp;""))="NO"),IF(ISNUMBER(Datos!R911),AND(OR(R$1005="",Datos!R911&gt;=R$1005),OR(R$1006="",Datos!R911&lt;=R$1006)),FALSE),TRUE))))</f>
        <v>0.0</v>
      </c>
      <c r="S911">
        <f>IF(Datos!S911="",0,IF(AND(S$1008&lt;&gt;"",Datos!S911=S$1008),0,IF(S$1004=0,0,1-CHOOSE(S$1004,IF(ISNUMBER(Datos!S911),AND(OR(S$1005="",Datos!S911&gt;=S$1005),OR(S$1006="",Datos!S911&lt;=S$1006)),FALSE),IF(ISNUMBER(Datos!S911),AND(Datos!S911=INT(Datos!S911),AND(OR(S$1005="",Datos!S911&gt;=S$1005),OR(S$1006="",Datos!S911&lt;=S$1006))),FALSE),OR(ISNUMBER(FIND(";"&amp;UPPER(TRIM(Datos!S911&amp;""))&amp;"=",S$1007)),ISNUMBER(FIND(";"&amp;UPPER(TRIM(Datos!S911&amp;""))&amp;";",S$1007))),OR(UPPER(TRIM(Datos!S911&amp;""))="SÍ",UPPER(TRIM(Datos!S911&amp;""))="SI",UPPER(TRIM(Datos!S911&amp;""))="NO"),IF(ISNUMBER(Datos!S911),AND(OR(S$1005="",Datos!S911&gt;=S$1005),OR(S$1006="",Datos!S911&lt;=S$1006)),FALSE),TRUE))))</f>
        <v>0.0</v>
      </c>
      <c r="T911">
        <f>IF(Datos!T911="",0,IF(AND(T$1008&lt;&gt;"",Datos!T911=T$1008),0,IF(T$1004=0,0,1-CHOOSE(T$1004,IF(ISNUMBER(Datos!T911),AND(OR(T$1005="",Datos!T911&gt;=T$1005),OR(T$1006="",Datos!T911&lt;=T$1006)),FALSE),IF(ISNUMBER(Datos!T911),AND(Datos!T911=INT(Datos!T911),AND(OR(T$1005="",Datos!T911&gt;=T$1005),OR(T$1006="",Datos!T911&lt;=T$1006))),FALSE),OR(ISNUMBER(FIND(";"&amp;UPPER(TRIM(Datos!T911&amp;""))&amp;"=",T$1007)),ISNUMBER(FIND(";"&amp;UPPER(TRIM(Datos!T911&amp;""))&amp;";",T$1007))),OR(UPPER(TRIM(Datos!T911&amp;""))="SÍ",UPPER(TRIM(Datos!T911&amp;""))="SI",UPPER(TRIM(Datos!T911&amp;""))="NO"),IF(ISNUMBER(Datos!T911),AND(OR(T$1005="",Datos!T911&gt;=T$1005),OR(T$1006="",Datos!T911&lt;=T$1006)),FALSE),TRUE))))</f>
        <v>0.0</v>
      </c>
      <c r="U911">
        <f>IF(Datos!U911="",0,IF(AND(U$1008&lt;&gt;"",Datos!U911=U$1008),0,IF(U$1004=0,0,1-CHOOSE(U$1004,IF(ISNUMBER(Datos!U911),AND(OR(U$1005="",Datos!U911&gt;=U$1005),OR(U$1006="",Datos!U911&lt;=U$1006)),FALSE),IF(ISNUMBER(Datos!U911),AND(Datos!U911=INT(Datos!U911),AND(OR(U$1005="",Datos!U911&gt;=U$1005),OR(U$1006="",Datos!U911&lt;=U$1006))),FALSE),OR(ISNUMBER(FIND(";"&amp;UPPER(TRIM(Datos!U911&amp;""))&amp;"=",U$1007)),ISNUMBER(FIND(";"&amp;UPPER(TRIM(Datos!U911&amp;""))&amp;";",U$1007))),OR(UPPER(TRIM(Datos!U911&amp;""))="SÍ",UPPER(TRIM(Datos!U911&amp;""))="SI",UPPER(TRIM(Datos!U911&amp;""))="NO"),IF(ISNUMBER(Datos!U911),AND(OR(U$1005="",Datos!U911&gt;=U$1005),OR(U$1006="",Datos!U911&lt;=U$1006)),FALSE),TRUE))))</f>
        <v>0.0</v>
      </c>
      <c r="V911">
        <f>IF(Datos!V911="",0,IF(AND(V$1008&lt;&gt;"",Datos!V911=V$1008),0,IF(V$1004=0,0,1-CHOOSE(V$1004,IF(ISNUMBER(Datos!V911),AND(OR(V$1005="",Datos!V911&gt;=V$1005),OR(V$1006="",Datos!V911&lt;=V$1006)),FALSE),IF(ISNUMBER(Datos!V911),AND(Datos!V911=INT(Datos!V911),AND(OR(V$1005="",Datos!V911&gt;=V$1005),OR(V$1006="",Datos!V911&lt;=V$1006))),FALSE),OR(ISNUMBER(FIND(";"&amp;UPPER(TRIM(Datos!V911&amp;""))&amp;"=",V$1007)),ISNUMBER(FIND(";"&amp;UPPER(TRIM(Datos!V911&amp;""))&amp;";",V$1007))),OR(UPPER(TRIM(Datos!V911&amp;""))="SÍ",UPPER(TRIM(Datos!V911&amp;""))="SI",UPPER(TRIM(Datos!V911&amp;""))="NO"),IF(ISNUMBER(Datos!V911),AND(OR(V$1005="",Datos!V911&gt;=V$1005),OR(V$1006="",Datos!V911&lt;=V$1006)),FALSE),TRUE))))</f>
        <v>0.0</v>
      </c>
      <c r="W911">
        <f>IF(Datos!W911="",0,IF(AND(W$1008&lt;&gt;"",Datos!W911=W$1008),0,IF(W$1004=0,0,1-CHOOSE(W$1004,IF(ISNUMBER(Datos!W911),AND(OR(W$1005="",Datos!W911&gt;=W$1005),OR(W$1006="",Datos!W911&lt;=W$1006)),FALSE),IF(ISNUMBER(Datos!W911),AND(Datos!W911=INT(Datos!W911),AND(OR(W$1005="",Datos!W911&gt;=W$1005),OR(W$1006="",Datos!W911&lt;=W$1006))),FALSE),OR(ISNUMBER(FIND(";"&amp;UPPER(TRIM(Datos!W911&amp;""))&amp;"=",W$1007)),ISNUMBER(FIND(";"&amp;UPPER(TRIM(Datos!W911&amp;""))&amp;";",W$1007))),OR(UPPER(TRIM(Datos!W911&amp;""))="SÍ",UPPER(TRIM(Datos!W911&amp;""))="SI",UPPER(TRIM(Datos!W911&amp;""))="NO"),IF(ISNUMBER(Datos!W911),AND(OR(W$1005="",Datos!W911&gt;=W$1005),OR(W$1006="",Datos!W911&lt;=W$1006)),FALSE),TRUE))))</f>
        <v>0.0</v>
      </c>
      <c r="X911">
        <f>IF(Datos!X911="",0,IF(AND(X$1008&lt;&gt;"",Datos!X911=X$1008),0,IF(X$1004=0,0,1-CHOOSE(X$1004,IF(ISNUMBER(Datos!X911),AND(OR(X$1005="",Datos!X911&gt;=X$1005),OR(X$1006="",Datos!X911&lt;=X$1006)),FALSE),IF(ISNUMBER(Datos!X911),AND(Datos!X911=INT(Datos!X911),AND(OR(X$1005="",Datos!X911&gt;=X$1005),OR(X$1006="",Datos!X911&lt;=X$1006))),FALSE),OR(ISNUMBER(FIND(";"&amp;UPPER(TRIM(Datos!X911&amp;""))&amp;"=",X$1007)),ISNUMBER(FIND(";"&amp;UPPER(TRIM(Datos!X911&amp;""))&amp;";",X$1007))),OR(UPPER(TRIM(Datos!X911&amp;""))="SÍ",UPPER(TRIM(Datos!X911&amp;""))="SI",UPPER(TRIM(Datos!X911&amp;""))="NO"),IF(ISNUMBER(Datos!X911),AND(OR(X$1005="",Datos!X911&gt;=X$1005),OR(X$1006="",Datos!X911&lt;=X$1006)),FALSE),TRUE))))</f>
        <v>0.0</v>
      </c>
      <c r="Y911">
        <f>IF(Datos!Y911="",0,IF(AND(Y$1008&lt;&gt;"",Datos!Y911=Y$1008),0,IF(Y$1004=0,0,1-CHOOSE(Y$1004,IF(ISNUMBER(Datos!Y911),AND(OR(Y$1005="",Datos!Y911&gt;=Y$1005),OR(Y$1006="",Datos!Y911&lt;=Y$1006)),FALSE),IF(ISNUMBER(Datos!Y911),AND(Datos!Y911=INT(Datos!Y911),AND(OR(Y$1005="",Datos!Y911&gt;=Y$1005),OR(Y$1006="",Datos!Y911&lt;=Y$1006))),FALSE),OR(ISNUMBER(FIND(";"&amp;UPPER(TRIM(Datos!Y911&amp;""))&amp;"=",Y$1007)),ISNUMBER(FIND(";"&amp;UPPER(TRIM(Datos!Y911&amp;""))&amp;";",Y$1007))),OR(UPPER(TRIM(Datos!Y911&amp;""))="SÍ",UPPER(TRIM(Datos!Y911&amp;""))="SI",UPPER(TRIM(Datos!Y911&amp;""))="NO"),IF(ISNUMBER(Datos!Y911),AND(OR(Y$1005="",Datos!Y911&gt;=Y$1005),OR(Y$1006="",Datos!Y911&lt;=Y$1006)),FALSE),TRUE))))</f>
        <v>0.0</v>
      </c>
      <c r="Z911">
        <f>IF(Datos!Z911="",0,IF(AND(Z$1008&lt;&gt;"",Datos!Z911=Z$1008),0,IF(Z$1004=0,0,1-CHOOSE(Z$1004,IF(ISNUMBER(Datos!Z911),AND(OR(Z$1005="",Datos!Z911&gt;=Z$1005),OR(Z$1006="",Datos!Z911&lt;=Z$1006)),FALSE),IF(ISNUMBER(Datos!Z911),AND(Datos!Z911=INT(Datos!Z911),AND(OR(Z$1005="",Datos!Z911&gt;=Z$1005),OR(Z$1006="",Datos!Z911&lt;=Z$1006))),FALSE),OR(ISNUMBER(FIND(";"&amp;UPPER(TRIM(Datos!Z911&amp;""))&amp;"=",Z$1007)),ISNUMBER(FIND(";"&amp;UPPER(TRIM(Datos!Z911&amp;""))&amp;";",Z$1007))),OR(UPPER(TRIM(Datos!Z911&amp;""))="SÍ",UPPER(TRIM(Datos!Z911&amp;""))="SI",UPPER(TRIM(Datos!Z911&amp;""))="NO"),IF(ISNUMBER(Datos!Z911),AND(OR(Z$1005="",Datos!Z911&gt;=Z$1005),OR(Z$1006="",Datos!Z911&lt;=Z$1006)),FALSE),TRUE))))</f>
        <v>0.0</v>
      </c>
      <c r="AA911">
        <f>IF(Datos!AA911="",0,IF(AND(AA$1008&lt;&gt;"",Datos!AA911=AA$1008),0,IF(AA$1004=0,0,1-CHOOSE(AA$1004,IF(ISNUMBER(Datos!AA911),AND(OR(AA$1005="",Datos!AA911&gt;=AA$1005),OR(AA$1006="",Datos!AA911&lt;=AA$1006)),FALSE),IF(ISNUMBER(Datos!AA911),AND(Datos!AA911=INT(Datos!AA911),AND(OR(AA$1005="",Datos!AA911&gt;=AA$1005),OR(AA$1006="",Datos!AA911&lt;=AA$1006))),FALSE),OR(ISNUMBER(FIND(";"&amp;UPPER(TRIM(Datos!AA911&amp;""))&amp;"=",AA$1007)),ISNUMBER(FIND(";"&amp;UPPER(TRIM(Datos!AA911&amp;""))&amp;";",AA$1007))),OR(UPPER(TRIM(Datos!AA911&amp;""))="SÍ",UPPER(TRIM(Datos!AA911&amp;""))="SI",UPPER(TRIM(Datos!AA911&amp;""))="NO"),IF(ISNUMBER(Datos!AA911),AND(OR(AA$1005="",Datos!AA911&gt;=AA$1005),OR(AA$1006="",Datos!AA911&lt;=AA$1006)),FALSE),TRUE))))</f>
        <v>0.0</v>
      </c>
      <c r="AB911">
        <f>IF(Datos!AB911="",0,IF(AND(AB$1008&lt;&gt;"",Datos!AB911=AB$1008),0,IF(AB$1004=0,0,1-CHOOSE(AB$1004,IF(ISNUMBER(Datos!AB911),AND(OR(AB$1005="",Datos!AB911&gt;=AB$1005),OR(AB$1006="",Datos!AB911&lt;=AB$1006)),FALSE),IF(ISNUMBER(Datos!AB911),AND(Datos!AB911=INT(Datos!AB911),AND(OR(AB$1005="",Datos!AB911&gt;=AB$1005),OR(AB$1006="",Datos!AB911&lt;=AB$1006))),FALSE),OR(ISNUMBER(FIND(";"&amp;UPPER(TRIM(Datos!AB911&amp;""))&amp;"=",AB$1007)),ISNUMBER(FIND(";"&amp;UPPER(TRIM(Datos!AB911&amp;""))&amp;";",AB$1007))),OR(UPPER(TRIM(Datos!AB911&amp;""))="SÍ",UPPER(TRIM(Datos!AB911&amp;""))="SI",UPPER(TRIM(Datos!AB911&amp;""))="NO"),IF(ISNUMBER(Datos!AB911),AND(OR(AB$1005="",Datos!AB911&gt;=AB$1005),OR(AB$1006="",Datos!AB911&lt;=AB$1006)),FALSE),TRUE))))</f>
        <v>0.0</v>
      </c>
      <c r="AC911">
        <f>IF(Datos!AC911="",0,IF(AND(AC$1008&lt;&gt;"",Datos!AC911=AC$1008),0,IF(AC$1004=0,0,1-CHOOSE(AC$1004,IF(ISNUMBER(Datos!AC911),AND(OR(AC$1005="",Datos!AC911&gt;=AC$1005),OR(AC$1006="",Datos!AC911&lt;=AC$1006)),FALSE),IF(ISNUMBER(Datos!AC911),AND(Datos!AC911=INT(Datos!AC911),AND(OR(AC$1005="",Datos!AC911&gt;=AC$1005),OR(AC$1006="",Datos!AC911&lt;=AC$1006))),FALSE),OR(ISNUMBER(FIND(";"&amp;UPPER(TRIM(Datos!AC911&amp;""))&amp;"=",AC$1007)),ISNUMBER(FIND(";"&amp;UPPER(TRIM(Datos!AC911&amp;""))&amp;";",AC$1007))),OR(UPPER(TRIM(Datos!AC911&amp;""))="SÍ",UPPER(TRIM(Datos!AC911&amp;""))="SI",UPPER(TRIM(Datos!AC911&amp;""))="NO"),IF(ISNUMBER(Datos!AC911),AND(OR(AC$1005="",Datos!AC911&gt;=AC$1005),OR(AC$1006="",Datos!AC911&lt;=AC$1006)),FALSE),TRUE))))</f>
        <v>0.0</v>
      </c>
      <c r="AD911">
        <f>IF(Datos!AD911="",0,IF(AND(AD$1008&lt;&gt;"",Datos!AD911=AD$1008),0,IF(AD$1004=0,0,1-CHOOSE(AD$1004,IF(ISNUMBER(Datos!AD911),AND(OR(AD$1005="",Datos!AD911&gt;=AD$1005),OR(AD$1006="",Datos!AD911&lt;=AD$1006)),FALSE),IF(ISNUMBER(Datos!AD911),AND(Datos!AD911=INT(Datos!AD911),AND(OR(AD$1005="",Datos!AD911&gt;=AD$1005),OR(AD$1006="",Datos!AD911&lt;=AD$1006))),FALSE),OR(ISNUMBER(FIND(";"&amp;UPPER(TRIM(Datos!AD911&amp;""))&amp;"=",AD$1007)),ISNUMBER(FIND(";"&amp;UPPER(TRIM(Datos!AD911&amp;""))&amp;";",AD$1007))),OR(UPPER(TRIM(Datos!AD911&amp;""))="SÍ",UPPER(TRIM(Datos!AD911&amp;""))="SI",UPPER(TRIM(Datos!AD911&amp;""))="NO"),IF(ISNUMBER(Datos!AD911),AND(OR(AD$1005="",Datos!AD911&gt;=AD$1005),OR(AD$1006="",Datos!AD911&lt;=AD$1006)),FALSE),TRUE))))</f>
        <v>0.0</v>
      </c>
      <c r="AE911">
        <f>IF(Datos!AE911="",0,IF(AND(AE$1008&lt;&gt;"",Datos!AE911=AE$1008),0,IF(AE$1004=0,0,1-CHOOSE(AE$1004,IF(ISNUMBER(Datos!AE911),AND(OR(AE$1005="",Datos!AE911&gt;=AE$1005),OR(AE$1006="",Datos!AE911&lt;=AE$1006)),FALSE),IF(ISNUMBER(Datos!AE911),AND(Datos!AE911=INT(Datos!AE911),AND(OR(AE$1005="",Datos!AE911&gt;=AE$1005),OR(AE$1006="",Datos!AE911&lt;=AE$1006))),FALSE),OR(ISNUMBER(FIND(";"&amp;UPPER(TRIM(Datos!AE911&amp;""))&amp;"=",AE$1007)),ISNUMBER(FIND(";"&amp;UPPER(TRIM(Datos!AE911&amp;""))&amp;";",AE$1007))),OR(UPPER(TRIM(Datos!AE911&amp;""))="SÍ",UPPER(TRIM(Datos!AE911&amp;""))="SI",UPPER(TRIM(Datos!AE911&amp;""))="NO"),IF(ISNUMBER(Datos!AE911),AND(OR(AE$1005="",Datos!AE911&gt;=AE$1005),OR(AE$1006="",Datos!AE911&lt;=AE$1006)),FALSE),TRUE))))</f>
        <v>0.0</v>
      </c>
    </row>
    <row r="912" spans="2:31">
      <c r="B912">
        <f>IF(Datos!B912="",0,IF(AND(B$1008&lt;&gt;"",Datos!B912=B$1008),0,IF(B$1004=0,0,1-CHOOSE(B$1004,IF(ISNUMBER(Datos!B912),AND(OR(B$1005="",Datos!B912&gt;=B$1005),OR(B$1006="",Datos!B912&lt;=B$1006)),FALSE),IF(ISNUMBER(Datos!B912),AND(Datos!B912=INT(Datos!B912),AND(OR(B$1005="",Datos!B912&gt;=B$1005),OR(B$1006="",Datos!B912&lt;=B$1006))),FALSE),OR(ISNUMBER(FIND(";"&amp;UPPER(TRIM(Datos!B912&amp;""))&amp;"=",B$1007)),ISNUMBER(FIND(";"&amp;UPPER(TRIM(Datos!B912&amp;""))&amp;";",B$1007))),OR(UPPER(TRIM(Datos!B912&amp;""))="SÍ",UPPER(TRIM(Datos!B912&amp;""))="SI",UPPER(TRIM(Datos!B912&amp;""))="NO"),IF(ISNUMBER(Datos!B912),AND(OR(B$1005="",Datos!B912&gt;=B$1005),OR(B$1006="",Datos!B912&lt;=B$1006)),FALSE),TRUE))))</f>
        <v>0.0</v>
      </c>
      <c r="C912">
        <f>IF(Datos!C912="",0,IF(AND(C$1008&lt;&gt;"",Datos!C912=C$1008),0,IF(C$1004=0,0,1-CHOOSE(C$1004,IF(ISNUMBER(Datos!C912),AND(OR(C$1005="",Datos!C912&gt;=C$1005),OR(C$1006="",Datos!C912&lt;=C$1006)),FALSE),IF(ISNUMBER(Datos!C912),AND(Datos!C912=INT(Datos!C912),AND(OR(C$1005="",Datos!C912&gt;=C$1005),OR(C$1006="",Datos!C912&lt;=C$1006))),FALSE),OR(ISNUMBER(FIND(";"&amp;UPPER(TRIM(Datos!C912&amp;""))&amp;"=",C$1007)),ISNUMBER(FIND(";"&amp;UPPER(TRIM(Datos!C912&amp;""))&amp;";",C$1007))),OR(UPPER(TRIM(Datos!C912&amp;""))="SÍ",UPPER(TRIM(Datos!C912&amp;""))="SI",UPPER(TRIM(Datos!C912&amp;""))="NO"),IF(ISNUMBER(Datos!C912),AND(OR(C$1005="",Datos!C912&gt;=C$1005),OR(C$1006="",Datos!C912&lt;=C$1006)),FALSE),TRUE))))</f>
        <v>0.0</v>
      </c>
      <c r="D912">
        <f>IF(Datos!D912="",0,IF(AND(D$1008&lt;&gt;"",Datos!D912=D$1008),0,IF(D$1004=0,0,1-CHOOSE(D$1004,IF(ISNUMBER(Datos!D912),AND(OR(D$1005="",Datos!D912&gt;=D$1005),OR(D$1006="",Datos!D912&lt;=D$1006)),FALSE),IF(ISNUMBER(Datos!D912),AND(Datos!D912=INT(Datos!D912),AND(OR(D$1005="",Datos!D912&gt;=D$1005),OR(D$1006="",Datos!D912&lt;=D$1006))),FALSE),OR(ISNUMBER(FIND(";"&amp;UPPER(TRIM(Datos!D912&amp;""))&amp;"=",D$1007)),ISNUMBER(FIND(";"&amp;UPPER(TRIM(Datos!D912&amp;""))&amp;";",D$1007))),OR(UPPER(TRIM(Datos!D912&amp;""))="SÍ",UPPER(TRIM(Datos!D912&amp;""))="SI",UPPER(TRIM(Datos!D912&amp;""))="NO"),IF(ISNUMBER(Datos!D912),AND(OR(D$1005="",Datos!D912&gt;=D$1005),OR(D$1006="",Datos!D912&lt;=D$1006)),FALSE),TRUE))))</f>
        <v>0.0</v>
      </c>
      <c r="E912">
        <f>IF(Datos!E912="",0,IF(AND(E$1008&lt;&gt;"",Datos!E912=E$1008),0,IF(E$1004=0,0,1-CHOOSE(E$1004,IF(ISNUMBER(Datos!E912),AND(OR(E$1005="",Datos!E912&gt;=E$1005),OR(E$1006="",Datos!E912&lt;=E$1006)),FALSE),IF(ISNUMBER(Datos!E912),AND(Datos!E912=INT(Datos!E912),AND(OR(E$1005="",Datos!E912&gt;=E$1005),OR(E$1006="",Datos!E912&lt;=E$1006))),FALSE),OR(ISNUMBER(FIND(";"&amp;UPPER(TRIM(Datos!E912&amp;""))&amp;"=",E$1007)),ISNUMBER(FIND(";"&amp;UPPER(TRIM(Datos!E912&amp;""))&amp;";",E$1007))),OR(UPPER(TRIM(Datos!E912&amp;""))="SÍ",UPPER(TRIM(Datos!E912&amp;""))="SI",UPPER(TRIM(Datos!E912&amp;""))="NO"),IF(ISNUMBER(Datos!E912),AND(OR(E$1005="",Datos!E912&gt;=E$1005),OR(E$1006="",Datos!E912&lt;=E$1006)),FALSE),TRUE))))</f>
        <v>0.0</v>
      </c>
      <c r="F912">
        <f>IF(Datos!F912="",0,IF(AND(F$1008&lt;&gt;"",Datos!F912=F$1008),0,IF(F$1004=0,0,1-CHOOSE(F$1004,IF(ISNUMBER(Datos!F912),AND(OR(F$1005="",Datos!F912&gt;=F$1005),OR(F$1006="",Datos!F912&lt;=F$1006)),FALSE),IF(ISNUMBER(Datos!F912),AND(Datos!F912=INT(Datos!F912),AND(OR(F$1005="",Datos!F912&gt;=F$1005),OR(F$1006="",Datos!F912&lt;=F$1006))),FALSE),OR(ISNUMBER(FIND(";"&amp;UPPER(TRIM(Datos!F912&amp;""))&amp;"=",F$1007)),ISNUMBER(FIND(";"&amp;UPPER(TRIM(Datos!F912&amp;""))&amp;";",F$1007))),OR(UPPER(TRIM(Datos!F912&amp;""))="SÍ",UPPER(TRIM(Datos!F912&amp;""))="SI",UPPER(TRIM(Datos!F912&amp;""))="NO"),IF(ISNUMBER(Datos!F912),AND(OR(F$1005="",Datos!F912&gt;=F$1005),OR(F$1006="",Datos!F912&lt;=F$1006)),FALSE),TRUE))))</f>
        <v>0.0</v>
      </c>
      <c r="G912">
        <f>IF(Datos!G912="",0,IF(AND(G$1008&lt;&gt;"",Datos!G912=G$1008),0,IF(G$1004=0,0,1-CHOOSE(G$1004,IF(ISNUMBER(Datos!G912),AND(OR(G$1005="",Datos!G912&gt;=G$1005),OR(G$1006="",Datos!G912&lt;=G$1006)),FALSE),IF(ISNUMBER(Datos!G912),AND(Datos!G912=INT(Datos!G912),AND(OR(G$1005="",Datos!G912&gt;=G$1005),OR(G$1006="",Datos!G912&lt;=G$1006))),FALSE),OR(ISNUMBER(FIND(";"&amp;UPPER(TRIM(Datos!G912&amp;""))&amp;"=",G$1007)),ISNUMBER(FIND(";"&amp;UPPER(TRIM(Datos!G912&amp;""))&amp;";",G$1007))),OR(UPPER(TRIM(Datos!G912&amp;""))="SÍ",UPPER(TRIM(Datos!G912&amp;""))="SI",UPPER(TRIM(Datos!G912&amp;""))="NO"),IF(ISNUMBER(Datos!G912),AND(OR(G$1005="",Datos!G912&gt;=G$1005),OR(G$1006="",Datos!G912&lt;=G$1006)),FALSE),TRUE))))</f>
        <v>0.0</v>
      </c>
      <c r="H912">
        <f>IF(Datos!H912="",0,IF(AND(H$1008&lt;&gt;"",Datos!H912=H$1008),0,IF(H$1004=0,0,1-CHOOSE(H$1004,IF(ISNUMBER(Datos!H912),AND(OR(H$1005="",Datos!H912&gt;=H$1005),OR(H$1006="",Datos!H912&lt;=H$1006)),FALSE),IF(ISNUMBER(Datos!H912),AND(Datos!H912=INT(Datos!H912),AND(OR(H$1005="",Datos!H912&gt;=H$1005),OR(H$1006="",Datos!H912&lt;=H$1006))),FALSE),OR(ISNUMBER(FIND(";"&amp;UPPER(TRIM(Datos!H912&amp;""))&amp;"=",H$1007)),ISNUMBER(FIND(";"&amp;UPPER(TRIM(Datos!H912&amp;""))&amp;";",H$1007))),OR(UPPER(TRIM(Datos!H912&amp;""))="SÍ",UPPER(TRIM(Datos!H912&amp;""))="SI",UPPER(TRIM(Datos!H912&amp;""))="NO"),IF(ISNUMBER(Datos!H912),AND(OR(H$1005="",Datos!H912&gt;=H$1005),OR(H$1006="",Datos!H912&lt;=H$1006)),FALSE),TRUE))))</f>
        <v>0.0</v>
      </c>
      <c r="I912">
        <f>IF(Datos!I912="",0,IF(AND(I$1008&lt;&gt;"",Datos!I912=I$1008),0,IF(I$1004=0,0,1-CHOOSE(I$1004,IF(ISNUMBER(Datos!I912),AND(OR(I$1005="",Datos!I912&gt;=I$1005),OR(I$1006="",Datos!I912&lt;=I$1006)),FALSE),IF(ISNUMBER(Datos!I912),AND(Datos!I912=INT(Datos!I912),AND(OR(I$1005="",Datos!I912&gt;=I$1005),OR(I$1006="",Datos!I912&lt;=I$1006))),FALSE),OR(ISNUMBER(FIND(";"&amp;UPPER(TRIM(Datos!I912&amp;""))&amp;"=",I$1007)),ISNUMBER(FIND(";"&amp;UPPER(TRIM(Datos!I912&amp;""))&amp;";",I$1007))),OR(UPPER(TRIM(Datos!I912&amp;""))="SÍ",UPPER(TRIM(Datos!I912&amp;""))="SI",UPPER(TRIM(Datos!I912&amp;""))="NO"),IF(ISNUMBER(Datos!I912),AND(OR(I$1005="",Datos!I912&gt;=I$1005),OR(I$1006="",Datos!I912&lt;=I$1006)),FALSE),TRUE))))</f>
        <v>0.0</v>
      </c>
      <c r="J912">
        <f>IF(Datos!J912="",0,IF(AND(J$1008&lt;&gt;"",Datos!J912=J$1008),0,IF(J$1004=0,0,1-CHOOSE(J$1004,IF(ISNUMBER(Datos!J912),AND(OR(J$1005="",Datos!J912&gt;=J$1005),OR(J$1006="",Datos!J912&lt;=J$1006)),FALSE),IF(ISNUMBER(Datos!J912),AND(Datos!J912=INT(Datos!J912),AND(OR(J$1005="",Datos!J912&gt;=J$1005),OR(J$1006="",Datos!J912&lt;=J$1006))),FALSE),OR(ISNUMBER(FIND(";"&amp;UPPER(TRIM(Datos!J912&amp;""))&amp;"=",J$1007)),ISNUMBER(FIND(";"&amp;UPPER(TRIM(Datos!J912&amp;""))&amp;";",J$1007))),OR(UPPER(TRIM(Datos!J912&amp;""))="SÍ",UPPER(TRIM(Datos!J912&amp;""))="SI",UPPER(TRIM(Datos!J912&amp;""))="NO"),IF(ISNUMBER(Datos!J912),AND(OR(J$1005="",Datos!J912&gt;=J$1005),OR(J$1006="",Datos!J912&lt;=J$1006)),FALSE),TRUE))))</f>
        <v>0.0</v>
      </c>
      <c r="K912">
        <f>IF(Datos!K912="",0,IF(AND(K$1008&lt;&gt;"",Datos!K912=K$1008),0,IF(K$1004=0,0,1-CHOOSE(K$1004,IF(ISNUMBER(Datos!K912),AND(OR(K$1005="",Datos!K912&gt;=K$1005),OR(K$1006="",Datos!K912&lt;=K$1006)),FALSE),IF(ISNUMBER(Datos!K912),AND(Datos!K912=INT(Datos!K912),AND(OR(K$1005="",Datos!K912&gt;=K$1005),OR(K$1006="",Datos!K912&lt;=K$1006))),FALSE),OR(ISNUMBER(FIND(";"&amp;UPPER(TRIM(Datos!K912&amp;""))&amp;"=",K$1007)),ISNUMBER(FIND(";"&amp;UPPER(TRIM(Datos!K912&amp;""))&amp;";",K$1007))),OR(UPPER(TRIM(Datos!K912&amp;""))="SÍ",UPPER(TRIM(Datos!K912&amp;""))="SI",UPPER(TRIM(Datos!K912&amp;""))="NO"),IF(ISNUMBER(Datos!K912),AND(OR(K$1005="",Datos!K912&gt;=K$1005),OR(K$1006="",Datos!K912&lt;=K$1006)),FALSE),TRUE))))</f>
        <v>0.0</v>
      </c>
      <c r="L912">
        <f>IF(Datos!L912="",0,IF(AND(L$1008&lt;&gt;"",Datos!L912=L$1008),0,IF(L$1004=0,0,1-CHOOSE(L$1004,IF(ISNUMBER(Datos!L912),AND(OR(L$1005="",Datos!L912&gt;=L$1005),OR(L$1006="",Datos!L912&lt;=L$1006)),FALSE),IF(ISNUMBER(Datos!L912),AND(Datos!L912=INT(Datos!L912),AND(OR(L$1005="",Datos!L912&gt;=L$1005),OR(L$1006="",Datos!L912&lt;=L$1006))),FALSE),OR(ISNUMBER(FIND(";"&amp;UPPER(TRIM(Datos!L912&amp;""))&amp;"=",L$1007)),ISNUMBER(FIND(";"&amp;UPPER(TRIM(Datos!L912&amp;""))&amp;";",L$1007))),OR(UPPER(TRIM(Datos!L912&amp;""))="SÍ",UPPER(TRIM(Datos!L912&amp;""))="SI",UPPER(TRIM(Datos!L912&amp;""))="NO"),IF(ISNUMBER(Datos!L912),AND(OR(L$1005="",Datos!L912&gt;=L$1005),OR(L$1006="",Datos!L912&lt;=L$1006)),FALSE),TRUE))))</f>
        <v>0.0</v>
      </c>
      <c r="M912">
        <f>IF(Datos!M912="",0,IF(AND(M$1008&lt;&gt;"",Datos!M912=M$1008),0,IF(M$1004=0,0,1-CHOOSE(M$1004,IF(ISNUMBER(Datos!M912),AND(OR(M$1005="",Datos!M912&gt;=M$1005),OR(M$1006="",Datos!M912&lt;=M$1006)),FALSE),IF(ISNUMBER(Datos!M912),AND(Datos!M912=INT(Datos!M912),AND(OR(M$1005="",Datos!M912&gt;=M$1005),OR(M$1006="",Datos!M912&lt;=M$1006))),FALSE),OR(ISNUMBER(FIND(";"&amp;UPPER(TRIM(Datos!M912&amp;""))&amp;"=",M$1007)),ISNUMBER(FIND(";"&amp;UPPER(TRIM(Datos!M912&amp;""))&amp;";",M$1007))),OR(UPPER(TRIM(Datos!M912&amp;""))="SÍ",UPPER(TRIM(Datos!M912&amp;""))="SI",UPPER(TRIM(Datos!M912&amp;""))="NO"),IF(ISNUMBER(Datos!M912),AND(OR(M$1005="",Datos!M912&gt;=M$1005),OR(M$1006="",Datos!M912&lt;=M$1006)),FALSE),TRUE))))</f>
        <v>0.0</v>
      </c>
      <c r="N912">
        <f>IF(Datos!N912="",0,IF(AND(N$1008&lt;&gt;"",Datos!N912=N$1008),0,IF(N$1004=0,0,1-CHOOSE(N$1004,IF(ISNUMBER(Datos!N912),AND(OR(N$1005="",Datos!N912&gt;=N$1005),OR(N$1006="",Datos!N912&lt;=N$1006)),FALSE),IF(ISNUMBER(Datos!N912),AND(Datos!N912=INT(Datos!N912),AND(OR(N$1005="",Datos!N912&gt;=N$1005),OR(N$1006="",Datos!N912&lt;=N$1006))),FALSE),OR(ISNUMBER(FIND(";"&amp;UPPER(TRIM(Datos!N912&amp;""))&amp;"=",N$1007)),ISNUMBER(FIND(";"&amp;UPPER(TRIM(Datos!N912&amp;""))&amp;";",N$1007))),OR(UPPER(TRIM(Datos!N912&amp;""))="SÍ",UPPER(TRIM(Datos!N912&amp;""))="SI",UPPER(TRIM(Datos!N912&amp;""))="NO"),IF(ISNUMBER(Datos!N912),AND(OR(N$1005="",Datos!N912&gt;=N$1005),OR(N$1006="",Datos!N912&lt;=N$1006)),FALSE),TRUE))))</f>
        <v>0.0</v>
      </c>
      <c r="O912">
        <f>IF(Datos!O912="",0,IF(AND(O$1008&lt;&gt;"",Datos!O912=O$1008),0,IF(O$1004=0,0,1-CHOOSE(O$1004,IF(ISNUMBER(Datos!O912),AND(OR(O$1005="",Datos!O912&gt;=O$1005),OR(O$1006="",Datos!O912&lt;=O$1006)),FALSE),IF(ISNUMBER(Datos!O912),AND(Datos!O912=INT(Datos!O912),AND(OR(O$1005="",Datos!O912&gt;=O$1005),OR(O$1006="",Datos!O912&lt;=O$1006))),FALSE),OR(ISNUMBER(FIND(";"&amp;UPPER(TRIM(Datos!O912&amp;""))&amp;"=",O$1007)),ISNUMBER(FIND(";"&amp;UPPER(TRIM(Datos!O912&amp;""))&amp;";",O$1007))),OR(UPPER(TRIM(Datos!O912&amp;""))="SÍ",UPPER(TRIM(Datos!O912&amp;""))="SI",UPPER(TRIM(Datos!O912&amp;""))="NO"),IF(ISNUMBER(Datos!O912),AND(OR(O$1005="",Datos!O912&gt;=O$1005),OR(O$1006="",Datos!O912&lt;=O$1006)),FALSE),TRUE))))</f>
        <v>0.0</v>
      </c>
      <c r="P912">
        <f>IF(Datos!P912="",0,IF(AND(P$1008&lt;&gt;"",Datos!P912=P$1008),0,IF(P$1004=0,0,1-CHOOSE(P$1004,IF(ISNUMBER(Datos!P912),AND(OR(P$1005="",Datos!P912&gt;=P$1005),OR(P$1006="",Datos!P912&lt;=P$1006)),FALSE),IF(ISNUMBER(Datos!P912),AND(Datos!P912=INT(Datos!P912),AND(OR(P$1005="",Datos!P912&gt;=P$1005),OR(P$1006="",Datos!P912&lt;=P$1006))),FALSE),OR(ISNUMBER(FIND(";"&amp;UPPER(TRIM(Datos!P912&amp;""))&amp;"=",P$1007)),ISNUMBER(FIND(";"&amp;UPPER(TRIM(Datos!P912&amp;""))&amp;";",P$1007))),OR(UPPER(TRIM(Datos!P912&amp;""))="SÍ",UPPER(TRIM(Datos!P912&amp;""))="SI",UPPER(TRIM(Datos!P912&amp;""))="NO"),IF(ISNUMBER(Datos!P912),AND(OR(P$1005="",Datos!P912&gt;=P$1005),OR(P$1006="",Datos!P912&lt;=P$1006)),FALSE),TRUE))))</f>
        <v>0.0</v>
      </c>
      <c r="Q912">
        <f>IF(Datos!Q912="",0,IF(AND(Q$1008&lt;&gt;"",Datos!Q912=Q$1008),0,IF(Q$1004=0,0,1-CHOOSE(Q$1004,IF(ISNUMBER(Datos!Q912),AND(OR(Q$1005="",Datos!Q912&gt;=Q$1005),OR(Q$1006="",Datos!Q912&lt;=Q$1006)),FALSE),IF(ISNUMBER(Datos!Q912),AND(Datos!Q912=INT(Datos!Q912),AND(OR(Q$1005="",Datos!Q912&gt;=Q$1005),OR(Q$1006="",Datos!Q912&lt;=Q$1006))),FALSE),OR(ISNUMBER(FIND(";"&amp;UPPER(TRIM(Datos!Q912&amp;""))&amp;"=",Q$1007)),ISNUMBER(FIND(";"&amp;UPPER(TRIM(Datos!Q912&amp;""))&amp;";",Q$1007))),OR(UPPER(TRIM(Datos!Q912&amp;""))="SÍ",UPPER(TRIM(Datos!Q912&amp;""))="SI",UPPER(TRIM(Datos!Q912&amp;""))="NO"),IF(ISNUMBER(Datos!Q912),AND(OR(Q$1005="",Datos!Q912&gt;=Q$1005),OR(Q$1006="",Datos!Q912&lt;=Q$1006)),FALSE),TRUE))))</f>
        <v>0.0</v>
      </c>
      <c r="R912">
        <f>IF(Datos!R912="",0,IF(AND(R$1008&lt;&gt;"",Datos!R912=R$1008),0,IF(R$1004=0,0,1-CHOOSE(R$1004,IF(ISNUMBER(Datos!R912),AND(OR(R$1005="",Datos!R912&gt;=R$1005),OR(R$1006="",Datos!R912&lt;=R$1006)),FALSE),IF(ISNUMBER(Datos!R912),AND(Datos!R912=INT(Datos!R912),AND(OR(R$1005="",Datos!R912&gt;=R$1005),OR(R$1006="",Datos!R912&lt;=R$1006))),FALSE),OR(ISNUMBER(FIND(";"&amp;UPPER(TRIM(Datos!R912&amp;""))&amp;"=",R$1007)),ISNUMBER(FIND(";"&amp;UPPER(TRIM(Datos!R912&amp;""))&amp;";",R$1007))),OR(UPPER(TRIM(Datos!R912&amp;""))="SÍ",UPPER(TRIM(Datos!R912&amp;""))="SI",UPPER(TRIM(Datos!R912&amp;""))="NO"),IF(ISNUMBER(Datos!R912),AND(OR(R$1005="",Datos!R912&gt;=R$1005),OR(R$1006="",Datos!R912&lt;=R$1006)),FALSE),TRUE))))</f>
        <v>0.0</v>
      </c>
      <c r="S912">
        <f>IF(Datos!S912="",0,IF(AND(S$1008&lt;&gt;"",Datos!S912=S$1008),0,IF(S$1004=0,0,1-CHOOSE(S$1004,IF(ISNUMBER(Datos!S912),AND(OR(S$1005="",Datos!S912&gt;=S$1005),OR(S$1006="",Datos!S912&lt;=S$1006)),FALSE),IF(ISNUMBER(Datos!S912),AND(Datos!S912=INT(Datos!S912),AND(OR(S$1005="",Datos!S912&gt;=S$1005),OR(S$1006="",Datos!S912&lt;=S$1006))),FALSE),OR(ISNUMBER(FIND(";"&amp;UPPER(TRIM(Datos!S912&amp;""))&amp;"=",S$1007)),ISNUMBER(FIND(";"&amp;UPPER(TRIM(Datos!S912&amp;""))&amp;";",S$1007))),OR(UPPER(TRIM(Datos!S912&amp;""))="SÍ",UPPER(TRIM(Datos!S912&amp;""))="SI",UPPER(TRIM(Datos!S912&amp;""))="NO"),IF(ISNUMBER(Datos!S912),AND(OR(S$1005="",Datos!S912&gt;=S$1005),OR(S$1006="",Datos!S912&lt;=S$1006)),FALSE),TRUE))))</f>
        <v>0.0</v>
      </c>
      <c r="T912">
        <f>IF(Datos!T912="",0,IF(AND(T$1008&lt;&gt;"",Datos!T912=T$1008),0,IF(T$1004=0,0,1-CHOOSE(T$1004,IF(ISNUMBER(Datos!T912),AND(OR(T$1005="",Datos!T912&gt;=T$1005),OR(T$1006="",Datos!T912&lt;=T$1006)),FALSE),IF(ISNUMBER(Datos!T912),AND(Datos!T912=INT(Datos!T912),AND(OR(T$1005="",Datos!T912&gt;=T$1005),OR(T$1006="",Datos!T912&lt;=T$1006))),FALSE),OR(ISNUMBER(FIND(";"&amp;UPPER(TRIM(Datos!T912&amp;""))&amp;"=",T$1007)),ISNUMBER(FIND(";"&amp;UPPER(TRIM(Datos!T912&amp;""))&amp;";",T$1007))),OR(UPPER(TRIM(Datos!T912&amp;""))="SÍ",UPPER(TRIM(Datos!T912&amp;""))="SI",UPPER(TRIM(Datos!T912&amp;""))="NO"),IF(ISNUMBER(Datos!T912),AND(OR(T$1005="",Datos!T912&gt;=T$1005),OR(T$1006="",Datos!T912&lt;=T$1006)),FALSE),TRUE))))</f>
        <v>0.0</v>
      </c>
      <c r="U912">
        <f>IF(Datos!U912="",0,IF(AND(U$1008&lt;&gt;"",Datos!U912=U$1008),0,IF(U$1004=0,0,1-CHOOSE(U$1004,IF(ISNUMBER(Datos!U912),AND(OR(U$1005="",Datos!U912&gt;=U$1005),OR(U$1006="",Datos!U912&lt;=U$1006)),FALSE),IF(ISNUMBER(Datos!U912),AND(Datos!U912=INT(Datos!U912),AND(OR(U$1005="",Datos!U912&gt;=U$1005),OR(U$1006="",Datos!U912&lt;=U$1006))),FALSE),OR(ISNUMBER(FIND(";"&amp;UPPER(TRIM(Datos!U912&amp;""))&amp;"=",U$1007)),ISNUMBER(FIND(";"&amp;UPPER(TRIM(Datos!U912&amp;""))&amp;";",U$1007))),OR(UPPER(TRIM(Datos!U912&amp;""))="SÍ",UPPER(TRIM(Datos!U912&amp;""))="SI",UPPER(TRIM(Datos!U912&amp;""))="NO"),IF(ISNUMBER(Datos!U912),AND(OR(U$1005="",Datos!U912&gt;=U$1005),OR(U$1006="",Datos!U912&lt;=U$1006)),FALSE),TRUE))))</f>
        <v>0.0</v>
      </c>
      <c r="V912">
        <f>IF(Datos!V912="",0,IF(AND(V$1008&lt;&gt;"",Datos!V912=V$1008),0,IF(V$1004=0,0,1-CHOOSE(V$1004,IF(ISNUMBER(Datos!V912),AND(OR(V$1005="",Datos!V912&gt;=V$1005),OR(V$1006="",Datos!V912&lt;=V$1006)),FALSE),IF(ISNUMBER(Datos!V912),AND(Datos!V912=INT(Datos!V912),AND(OR(V$1005="",Datos!V912&gt;=V$1005),OR(V$1006="",Datos!V912&lt;=V$1006))),FALSE),OR(ISNUMBER(FIND(";"&amp;UPPER(TRIM(Datos!V912&amp;""))&amp;"=",V$1007)),ISNUMBER(FIND(";"&amp;UPPER(TRIM(Datos!V912&amp;""))&amp;";",V$1007))),OR(UPPER(TRIM(Datos!V912&amp;""))="SÍ",UPPER(TRIM(Datos!V912&amp;""))="SI",UPPER(TRIM(Datos!V912&amp;""))="NO"),IF(ISNUMBER(Datos!V912),AND(OR(V$1005="",Datos!V912&gt;=V$1005),OR(V$1006="",Datos!V912&lt;=V$1006)),FALSE),TRUE))))</f>
        <v>0.0</v>
      </c>
      <c r="W912">
        <f>IF(Datos!W912="",0,IF(AND(W$1008&lt;&gt;"",Datos!W912=W$1008),0,IF(W$1004=0,0,1-CHOOSE(W$1004,IF(ISNUMBER(Datos!W912),AND(OR(W$1005="",Datos!W912&gt;=W$1005),OR(W$1006="",Datos!W912&lt;=W$1006)),FALSE),IF(ISNUMBER(Datos!W912),AND(Datos!W912=INT(Datos!W912),AND(OR(W$1005="",Datos!W912&gt;=W$1005),OR(W$1006="",Datos!W912&lt;=W$1006))),FALSE),OR(ISNUMBER(FIND(";"&amp;UPPER(TRIM(Datos!W912&amp;""))&amp;"=",W$1007)),ISNUMBER(FIND(";"&amp;UPPER(TRIM(Datos!W912&amp;""))&amp;";",W$1007))),OR(UPPER(TRIM(Datos!W912&amp;""))="SÍ",UPPER(TRIM(Datos!W912&amp;""))="SI",UPPER(TRIM(Datos!W912&amp;""))="NO"),IF(ISNUMBER(Datos!W912),AND(OR(W$1005="",Datos!W912&gt;=W$1005),OR(W$1006="",Datos!W912&lt;=W$1006)),FALSE),TRUE))))</f>
        <v>0.0</v>
      </c>
      <c r="X912">
        <f>IF(Datos!X912="",0,IF(AND(X$1008&lt;&gt;"",Datos!X912=X$1008),0,IF(X$1004=0,0,1-CHOOSE(X$1004,IF(ISNUMBER(Datos!X912),AND(OR(X$1005="",Datos!X912&gt;=X$1005),OR(X$1006="",Datos!X912&lt;=X$1006)),FALSE),IF(ISNUMBER(Datos!X912),AND(Datos!X912=INT(Datos!X912),AND(OR(X$1005="",Datos!X912&gt;=X$1005),OR(X$1006="",Datos!X912&lt;=X$1006))),FALSE),OR(ISNUMBER(FIND(";"&amp;UPPER(TRIM(Datos!X912&amp;""))&amp;"=",X$1007)),ISNUMBER(FIND(";"&amp;UPPER(TRIM(Datos!X912&amp;""))&amp;";",X$1007))),OR(UPPER(TRIM(Datos!X912&amp;""))="SÍ",UPPER(TRIM(Datos!X912&amp;""))="SI",UPPER(TRIM(Datos!X912&amp;""))="NO"),IF(ISNUMBER(Datos!X912),AND(OR(X$1005="",Datos!X912&gt;=X$1005),OR(X$1006="",Datos!X912&lt;=X$1006)),FALSE),TRUE))))</f>
        <v>0.0</v>
      </c>
      <c r="Y912">
        <f>IF(Datos!Y912="",0,IF(AND(Y$1008&lt;&gt;"",Datos!Y912=Y$1008),0,IF(Y$1004=0,0,1-CHOOSE(Y$1004,IF(ISNUMBER(Datos!Y912),AND(OR(Y$1005="",Datos!Y912&gt;=Y$1005),OR(Y$1006="",Datos!Y912&lt;=Y$1006)),FALSE),IF(ISNUMBER(Datos!Y912),AND(Datos!Y912=INT(Datos!Y912),AND(OR(Y$1005="",Datos!Y912&gt;=Y$1005),OR(Y$1006="",Datos!Y912&lt;=Y$1006))),FALSE),OR(ISNUMBER(FIND(";"&amp;UPPER(TRIM(Datos!Y912&amp;""))&amp;"=",Y$1007)),ISNUMBER(FIND(";"&amp;UPPER(TRIM(Datos!Y912&amp;""))&amp;";",Y$1007))),OR(UPPER(TRIM(Datos!Y912&amp;""))="SÍ",UPPER(TRIM(Datos!Y912&amp;""))="SI",UPPER(TRIM(Datos!Y912&amp;""))="NO"),IF(ISNUMBER(Datos!Y912),AND(OR(Y$1005="",Datos!Y912&gt;=Y$1005),OR(Y$1006="",Datos!Y912&lt;=Y$1006)),FALSE),TRUE))))</f>
        <v>0.0</v>
      </c>
      <c r="Z912">
        <f>IF(Datos!Z912="",0,IF(AND(Z$1008&lt;&gt;"",Datos!Z912=Z$1008),0,IF(Z$1004=0,0,1-CHOOSE(Z$1004,IF(ISNUMBER(Datos!Z912),AND(OR(Z$1005="",Datos!Z912&gt;=Z$1005),OR(Z$1006="",Datos!Z912&lt;=Z$1006)),FALSE),IF(ISNUMBER(Datos!Z912),AND(Datos!Z912=INT(Datos!Z912),AND(OR(Z$1005="",Datos!Z912&gt;=Z$1005),OR(Z$1006="",Datos!Z912&lt;=Z$1006))),FALSE),OR(ISNUMBER(FIND(";"&amp;UPPER(TRIM(Datos!Z912&amp;""))&amp;"=",Z$1007)),ISNUMBER(FIND(";"&amp;UPPER(TRIM(Datos!Z912&amp;""))&amp;";",Z$1007))),OR(UPPER(TRIM(Datos!Z912&amp;""))="SÍ",UPPER(TRIM(Datos!Z912&amp;""))="SI",UPPER(TRIM(Datos!Z912&amp;""))="NO"),IF(ISNUMBER(Datos!Z912),AND(OR(Z$1005="",Datos!Z912&gt;=Z$1005),OR(Z$1006="",Datos!Z912&lt;=Z$1006)),FALSE),TRUE))))</f>
        <v>0.0</v>
      </c>
      <c r="AA912">
        <f>IF(Datos!AA912="",0,IF(AND(AA$1008&lt;&gt;"",Datos!AA912=AA$1008),0,IF(AA$1004=0,0,1-CHOOSE(AA$1004,IF(ISNUMBER(Datos!AA912),AND(OR(AA$1005="",Datos!AA912&gt;=AA$1005),OR(AA$1006="",Datos!AA912&lt;=AA$1006)),FALSE),IF(ISNUMBER(Datos!AA912),AND(Datos!AA912=INT(Datos!AA912),AND(OR(AA$1005="",Datos!AA912&gt;=AA$1005),OR(AA$1006="",Datos!AA912&lt;=AA$1006))),FALSE),OR(ISNUMBER(FIND(";"&amp;UPPER(TRIM(Datos!AA912&amp;""))&amp;"=",AA$1007)),ISNUMBER(FIND(";"&amp;UPPER(TRIM(Datos!AA912&amp;""))&amp;";",AA$1007))),OR(UPPER(TRIM(Datos!AA912&amp;""))="SÍ",UPPER(TRIM(Datos!AA912&amp;""))="SI",UPPER(TRIM(Datos!AA912&amp;""))="NO"),IF(ISNUMBER(Datos!AA912),AND(OR(AA$1005="",Datos!AA912&gt;=AA$1005),OR(AA$1006="",Datos!AA912&lt;=AA$1006)),FALSE),TRUE))))</f>
        <v>0.0</v>
      </c>
      <c r="AB912">
        <f>IF(Datos!AB912="",0,IF(AND(AB$1008&lt;&gt;"",Datos!AB912=AB$1008),0,IF(AB$1004=0,0,1-CHOOSE(AB$1004,IF(ISNUMBER(Datos!AB912),AND(OR(AB$1005="",Datos!AB912&gt;=AB$1005),OR(AB$1006="",Datos!AB912&lt;=AB$1006)),FALSE),IF(ISNUMBER(Datos!AB912),AND(Datos!AB912=INT(Datos!AB912),AND(OR(AB$1005="",Datos!AB912&gt;=AB$1005),OR(AB$1006="",Datos!AB912&lt;=AB$1006))),FALSE),OR(ISNUMBER(FIND(";"&amp;UPPER(TRIM(Datos!AB912&amp;""))&amp;"=",AB$1007)),ISNUMBER(FIND(";"&amp;UPPER(TRIM(Datos!AB912&amp;""))&amp;";",AB$1007))),OR(UPPER(TRIM(Datos!AB912&amp;""))="SÍ",UPPER(TRIM(Datos!AB912&amp;""))="SI",UPPER(TRIM(Datos!AB912&amp;""))="NO"),IF(ISNUMBER(Datos!AB912),AND(OR(AB$1005="",Datos!AB912&gt;=AB$1005),OR(AB$1006="",Datos!AB912&lt;=AB$1006)),FALSE),TRUE))))</f>
        <v>0.0</v>
      </c>
      <c r="AC912">
        <f>IF(Datos!AC912="",0,IF(AND(AC$1008&lt;&gt;"",Datos!AC912=AC$1008),0,IF(AC$1004=0,0,1-CHOOSE(AC$1004,IF(ISNUMBER(Datos!AC912),AND(OR(AC$1005="",Datos!AC912&gt;=AC$1005),OR(AC$1006="",Datos!AC912&lt;=AC$1006)),FALSE),IF(ISNUMBER(Datos!AC912),AND(Datos!AC912=INT(Datos!AC912),AND(OR(AC$1005="",Datos!AC912&gt;=AC$1005),OR(AC$1006="",Datos!AC912&lt;=AC$1006))),FALSE),OR(ISNUMBER(FIND(";"&amp;UPPER(TRIM(Datos!AC912&amp;""))&amp;"=",AC$1007)),ISNUMBER(FIND(";"&amp;UPPER(TRIM(Datos!AC912&amp;""))&amp;";",AC$1007))),OR(UPPER(TRIM(Datos!AC912&amp;""))="SÍ",UPPER(TRIM(Datos!AC912&amp;""))="SI",UPPER(TRIM(Datos!AC912&amp;""))="NO"),IF(ISNUMBER(Datos!AC912),AND(OR(AC$1005="",Datos!AC912&gt;=AC$1005),OR(AC$1006="",Datos!AC912&lt;=AC$1006)),FALSE),TRUE))))</f>
        <v>0.0</v>
      </c>
      <c r="AD912">
        <f>IF(Datos!AD912="",0,IF(AND(AD$1008&lt;&gt;"",Datos!AD912=AD$1008),0,IF(AD$1004=0,0,1-CHOOSE(AD$1004,IF(ISNUMBER(Datos!AD912),AND(OR(AD$1005="",Datos!AD912&gt;=AD$1005),OR(AD$1006="",Datos!AD912&lt;=AD$1006)),FALSE),IF(ISNUMBER(Datos!AD912),AND(Datos!AD912=INT(Datos!AD912),AND(OR(AD$1005="",Datos!AD912&gt;=AD$1005),OR(AD$1006="",Datos!AD912&lt;=AD$1006))),FALSE),OR(ISNUMBER(FIND(";"&amp;UPPER(TRIM(Datos!AD912&amp;""))&amp;"=",AD$1007)),ISNUMBER(FIND(";"&amp;UPPER(TRIM(Datos!AD912&amp;""))&amp;";",AD$1007))),OR(UPPER(TRIM(Datos!AD912&amp;""))="SÍ",UPPER(TRIM(Datos!AD912&amp;""))="SI",UPPER(TRIM(Datos!AD912&amp;""))="NO"),IF(ISNUMBER(Datos!AD912),AND(OR(AD$1005="",Datos!AD912&gt;=AD$1005),OR(AD$1006="",Datos!AD912&lt;=AD$1006)),FALSE),TRUE))))</f>
        <v>0.0</v>
      </c>
      <c r="AE912">
        <f>IF(Datos!AE912="",0,IF(AND(AE$1008&lt;&gt;"",Datos!AE912=AE$1008),0,IF(AE$1004=0,0,1-CHOOSE(AE$1004,IF(ISNUMBER(Datos!AE912),AND(OR(AE$1005="",Datos!AE912&gt;=AE$1005),OR(AE$1006="",Datos!AE912&lt;=AE$1006)),FALSE),IF(ISNUMBER(Datos!AE912),AND(Datos!AE912=INT(Datos!AE912),AND(OR(AE$1005="",Datos!AE912&gt;=AE$1005),OR(AE$1006="",Datos!AE912&lt;=AE$1006))),FALSE),OR(ISNUMBER(FIND(";"&amp;UPPER(TRIM(Datos!AE912&amp;""))&amp;"=",AE$1007)),ISNUMBER(FIND(";"&amp;UPPER(TRIM(Datos!AE912&amp;""))&amp;";",AE$1007))),OR(UPPER(TRIM(Datos!AE912&amp;""))="SÍ",UPPER(TRIM(Datos!AE912&amp;""))="SI",UPPER(TRIM(Datos!AE912&amp;""))="NO"),IF(ISNUMBER(Datos!AE912),AND(OR(AE$1005="",Datos!AE912&gt;=AE$1005),OR(AE$1006="",Datos!AE912&lt;=AE$1006)),FALSE),TRUE))))</f>
        <v>0.0</v>
      </c>
    </row>
    <row r="913" spans="2:31">
      <c r="B913">
        <f>IF(Datos!B913="",0,IF(AND(B$1008&lt;&gt;"",Datos!B913=B$1008),0,IF(B$1004=0,0,1-CHOOSE(B$1004,IF(ISNUMBER(Datos!B913),AND(OR(B$1005="",Datos!B913&gt;=B$1005),OR(B$1006="",Datos!B913&lt;=B$1006)),FALSE),IF(ISNUMBER(Datos!B913),AND(Datos!B913=INT(Datos!B913),AND(OR(B$1005="",Datos!B913&gt;=B$1005),OR(B$1006="",Datos!B913&lt;=B$1006))),FALSE),OR(ISNUMBER(FIND(";"&amp;UPPER(TRIM(Datos!B913&amp;""))&amp;"=",B$1007)),ISNUMBER(FIND(";"&amp;UPPER(TRIM(Datos!B913&amp;""))&amp;";",B$1007))),OR(UPPER(TRIM(Datos!B913&amp;""))="SÍ",UPPER(TRIM(Datos!B913&amp;""))="SI",UPPER(TRIM(Datos!B913&amp;""))="NO"),IF(ISNUMBER(Datos!B913),AND(OR(B$1005="",Datos!B913&gt;=B$1005),OR(B$1006="",Datos!B913&lt;=B$1006)),FALSE),TRUE))))</f>
        <v>0.0</v>
      </c>
      <c r="C913">
        <f>IF(Datos!C913="",0,IF(AND(C$1008&lt;&gt;"",Datos!C913=C$1008),0,IF(C$1004=0,0,1-CHOOSE(C$1004,IF(ISNUMBER(Datos!C913),AND(OR(C$1005="",Datos!C913&gt;=C$1005),OR(C$1006="",Datos!C913&lt;=C$1006)),FALSE),IF(ISNUMBER(Datos!C913),AND(Datos!C913=INT(Datos!C913),AND(OR(C$1005="",Datos!C913&gt;=C$1005),OR(C$1006="",Datos!C913&lt;=C$1006))),FALSE),OR(ISNUMBER(FIND(";"&amp;UPPER(TRIM(Datos!C913&amp;""))&amp;"=",C$1007)),ISNUMBER(FIND(";"&amp;UPPER(TRIM(Datos!C913&amp;""))&amp;";",C$1007))),OR(UPPER(TRIM(Datos!C913&amp;""))="SÍ",UPPER(TRIM(Datos!C913&amp;""))="SI",UPPER(TRIM(Datos!C913&amp;""))="NO"),IF(ISNUMBER(Datos!C913),AND(OR(C$1005="",Datos!C913&gt;=C$1005),OR(C$1006="",Datos!C913&lt;=C$1006)),FALSE),TRUE))))</f>
        <v>0.0</v>
      </c>
      <c r="D913">
        <f>IF(Datos!D913="",0,IF(AND(D$1008&lt;&gt;"",Datos!D913=D$1008),0,IF(D$1004=0,0,1-CHOOSE(D$1004,IF(ISNUMBER(Datos!D913),AND(OR(D$1005="",Datos!D913&gt;=D$1005),OR(D$1006="",Datos!D913&lt;=D$1006)),FALSE),IF(ISNUMBER(Datos!D913),AND(Datos!D913=INT(Datos!D913),AND(OR(D$1005="",Datos!D913&gt;=D$1005),OR(D$1006="",Datos!D913&lt;=D$1006))),FALSE),OR(ISNUMBER(FIND(";"&amp;UPPER(TRIM(Datos!D913&amp;""))&amp;"=",D$1007)),ISNUMBER(FIND(";"&amp;UPPER(TRIM(Datos!D913&amp;""))&amp;";",D$1007))),OR(UPPER(TRIM(Datos!D913&amp;""))="SÍ",UPPER(TRIM(Datos!D913&amp;""))="SI",UPPER(TRIM(Datos!D913&amp;""))="NO"),IF(ISNUMBER(Datos!D913),AND(OR(D$1005="",Datos!D913&gt;=D$1005),OR(D$1006="",Datos!D913&lt;=D$1006)),FALSE),TRUE))))</f>
        <v>0.0</v>
      </c>
      <c r="E913">
        <f>IF(Datos!E913="",0,IF(AND(E$1008&lt;&gt;"",Datos!E913=E$1008),0,IF(E$1004=0,0,1-CHOOSE(E$1004,IF(ISNUMBER(Datos!E913),AND(OR(E$1005="",Datos!E913&gt;=E$1005),OR(E$1006="",Datos!E913&lt;=E$1006)),FALSE),IF(ISNUMBER(Datos!E913),AND(Datos!E913=INT(Datos!E913),AND(OR(E$1005="",Datos!E913&gt;=E$1005),OR(E$1006="",Datos!E913&lt;=E$1006))),FALSE),OR(ISNUMBER(FIND(";"&amp;UPPER(TRIM(Datos!E913&amp;""))&amp;"=",E$1007)),ISNUMBER(FIND(";"&amp;UPPER(TRIM(Datos!E913&amp;""))&amp;";",E$1007))),OR(UPPER(TRIM(Datos!E913&amp;""))="SÍ",UPPER(TRIM(Datos!E913&amp;""))="SI",UPPER(TRIM(Datos!E913&amp;""))="NO"),IF(ISNUMBER(Datos!E913),AND(OR(E$1005="",Datos!E913&gt;=E$1005),OR(E$1006="",Datos!E913&lt;=E$1006)),FALSE),TRUE))))</f>
        <v>0.0</v>
      </c>
      <c r="F913">
        <f>IF(Datos!F913="",0,IF(AND(F$1008&lt;&gt;"",Datos!F913=F$1008),0,IF(F$1004=0,0,1-CHOOSE(F$1004,IF(ISNUMBER(Datos!F913),AND(OR(F$1005="",Datos!F913&gt;=F$1005),OR(F$1006="",Datos!F913&lt;=F$1006)),FALSE),IF(ISNUMBER(Datos!F913),AND(Datos!F913=INT(Datos!F913),AND(OR(F$1005="",Datos!F913&gt;=F$1005),OR(F$1006="",Datos!F913&lt;=F$1006))),FALSE),OR(ISNUMBER(FIND(";"&amp;UPPER(TRIM(Datos!F913&amp;""))&amp;"=",F$1007)),ISNUMBER(FIND(";"&amp;UPPER(TRIM(Datos!F913&amp;""))&amp;";",F$1007))),OR(UPPER(TRIM(Datos!F913&amp;""))="SÍ",UPPER(TRIM(Datos!F913&amp;""))="SI",UPPER(TRIM(Datos!F913&amp;""))="NO"),IF(ISNUMBER(Datos!F913),AND(OR(F$1005="",Datos!F913&gt;=F$1005),OR(F$1006="",Datos!F913&lt;=F$1006)),FALSE),TRUE))))</f>
        <v>0.0</v>
      </c>
      <c r="G913">
        <f>IF(Datos!G913="",0,IF(AND(G$1008&lt;&gt;"",Datos!G913=G$1008),0,IF(G$1004=0,0,1-CHOOSE(G$1004,IF(ISNUMBER(Datos!G913),AND(OR(G$1005="",Datos!G913&gt;=G$1005),OR(G$1006="",Datos!G913&lt;=G$1006)),FALSE),IF(ISNUMBER(Datos!G913),AND(Datos!G913=INT(Datos!G913),AND(OR(G$1005="",Datos!G913&gt;=G$1005),OR(G$1006="",Datos!G913&lt;=G$1006))),FALSE),OR(ISNUMBER(FIND(";"&amp;UPPER(TRIM(Datos!G913&amp;""))&amp;"=",G$1007)),ISNUMBER(FIND(";"&amp;UPPER(TRIM(Datos!G913&amp;""))&amp;";",G$1007))),OR(UPPER(TRIM(Datos!G913&amp;""))="SÍ",UPPER(TRIM(Datos!G913&amp;""))="SI",UPPER(TRIM(Datos!G913&amp;""))="NO"),IF(ISNUMBER(Datos!G913),AND(OR(G$1005="",Datos!G913&gt;=G$1005),OR(G$1006="",Datos!G913&lt;=G$1006)),FALSE),TRUE))))</f>
        <v>0.0</v>
      </c>
      <c r="H913">
        <f>IF(Datos!H913="",0,IF(AND(H$1008&lt;&gt;"",Datos!H913=H$1008),0,IF(H$1004=0,0,1-CHOOSE(H$1004,IF(ISNUMBER(Datos!H913),AND(OR(H$1005="",Datos!H913&gt;=H$1005),OR(H$1006="",Datos!H913&lt;=H$1006)),FALSE),IF(ISNUMBER(Datos!H913),AND(Datos!H913=INT(Datos!H913),AND(OR(H$1005="",Datos!H913&gt;=H$1005),OR(H$1006="",Datos!H913&lt;=H$1006))),FALSE),OR(ISNUMBER(FIND(";"&amp;UPPER(TRIM(Datos!H913&amp;""))&amp;"=",H$1007)),ISNUMBER(FIND(";"&amp;UPPER(TRIM(Datos!H913&amp;""))&amp;";",H$1007))),OR(UPPER(TRIM(Datos!H913&amp;""))="SÍ",UPPER(TRIM(Datos!H913&amp;""))="SI",UPPER(TRIM(Datos!H913&amp;""))="NO"),IF(ISNUMBER(Datos!H913),AND(OR(H$1005="",Datos!H913&gt;=H$1005),OR(H$1006="",Datos!H913&lt;=H$1006)),FALSE),TRUE))))</f>
        <v>0.0</v>
      </c>
      <c r="I913">
        <f>IF(Datos!I913="",0,IF(AND(I$1008&lt;&gt;"",Datos!I913=I$1008),0,IF(I$1004=0,0,1-CHOOSE(I$1004,IF(ISNUMBER(Datos!I913),AND(OR(I$1005="",Datos!I913&gt;=I$1005),OR(I$1006="",Datos!I913&lt;=I$1006)),FALSE),IF(ISNUMBER(Datos!I913),AND(Datos!I913=INT(Datos!I913),AND(OR(I$1005="",Datos!I913&gt;=I$1005),OR(I$1006="",Datos!I913&lt;=I$1006))),FALSE),OR(ISNUMBER(FIND(";"&amp;UPPER(TRIM(Datos!I913&amp;""))&amp;"=",I$1007)),ISNUMBER(FIND(";"&amp;UPPER(TRIM(Datos!I913&amp;""))&amp;";",I$1007))),OR(UPPER(TRIM(Datos!I913&amp;""))="SÍ",UPPER(TRIM(Datos!I913&amp;""))="SI",UPPER(TRIM(Datos!I913&amp;""))="NO"),IF(ISNUMBER(Datos!I913),AND(OR(I$1005="",Datos!I913&gt;=I$1005),OR(I$1006="",Datos!I913&lt;=I$1006)),FALSE),TRUE))))</f>
        <v>0.0</v>
      </c>
      <c r="J913">
        <f>IF(Datos!J913="",0,IF(AND(J$1008&lt;&gt;"",Datos!J913=J$1008),0,IF(J$1004=0,0,1-CHOOSE(J$1004,IF(ISNUMBER(Datos!J913),AND(OR(J$1005="",Datos!J913&gt;=J$1005),OR(J$1006="",Datos!J913&lt;=J$1006)),FALSE),IF(ISNUMBER(Datos!J913),AND(Datos!J913=INT(Datos!J913),AND(OR(J$1005="",Datos!J913&gt;=J$1005),OR(J$1006="",Datos!J913&lt;=J$1006))),FALSE),OR(ISNUMBER(FIND(";"&amp;UPPER(TRIM(Datos!J913&amp;""))&amp;"=",J$1007)),ISNUMBER(FIND(";"&amp;UPPER(TRIM(Datos!J913&amp;""))&amp;";",J$1007))),OR(UPPER(TRIM(Datos!J913&amp;""))="SÍ",UPPER(TRIM(Datos!J913&amp;""))="SI",UPPER(TRIM(Datos!J913&amp;""))="NO"),IF(ISNUMBER(Datos!J913),AND(OR(J$1005="",Datos!J913&gt;=J$1005),OR(J$1006="",Datos!J913&lt;=J$1006)),FALSE),TRUE))))</f>
        <v>0.0</v>
      </c>
      <c r="K913">
        <f>IF(Datos!K913="",0,IF(AND(K$1008&lt;&gt;"",Datos!K913=K$1008),0,IF(K$1004=0,0,1-CHOOSE(K$1004,IF(ISNUMBER(Datos!K913),AND(OR(K$1005="",Datos!K913&gt;=K$1005),OR(K$1006="",Datos!K913&lt;=K$1006)),FALSE),IF(ISNUMBER(Datos!K913),AND(Datos!K913=INT(Datos!K913),AND(OR(K$1005="",Datos!K913&gt;=K$1005),OR(K$1006="",Datos!K913&lt;=K$1006))),FALSE),OR(ISNUMBER(FIND(";"&amp;UPPER(TRIM(Datos!K913&amp;""))&amp;"=",K$1007)),ISNUMBER(FIND(";"&amp;UPPER(TRIM(Datos!K913&amp;""))&amp;";",K$1007))),OR(UPPER(TRIM(Datos!K913&amp;""))="SÍ",UPPER(TRIM(Datos!K913&amp;""))="SI",UPPER(TRIM(Datos!K913&amp;""))="NO"),IF(ISNUMBER(Datos!K913),AND(OR(K$1005="",Datos!K913&gt;=K$1005),OR(K$1006="",Datos!K913&lt;=K$1006)),FALSE),TRUE))))</f>
        <v>0.0</v>
      </c>
      <c r="L913">
        <f>IF(Datos!L913="",0,IF(AND(L$1008&lt;&gt;"",Datos!L913=L$1008),0,IF(L$1004=0,0,1-CHOOSE(L$1004,IF(ISNUMBER(Datos!L913),AND(OR(L$1005="",Datos!L913&gt;=L$1005),OR(L$1006="",Datos!L913&lt;=L$1006)),FALSE),IF(ISNUMBER(Datos!L913),AND(Datos!L913=INT(Datos!L913),AND(OR(L$1005="",Datos!L913&gt;=L$1005),OR(L$1006="",Datos!L913&lt;=L$1006))),FALSE),OR(ISNUMBER(FIND(";"&amp;UPPER(TRIM(Datos!L913&amp;""))&amp;"=",L$1007)),ISNUMBER(FIND(";"&amp;UPPER(TRIM(Datos!L913&amp;""))&amp;";",L$1007))),OR(UPPER(TRIM(Datos!L913&amp;""))="SÍ",UPPER(TRIM(Datos!L913&amp;""))="SI",UPPER(TRIM(Datos!L913&amp;""))="NO"),IF(ISNUMBER(Datos!L913),AND(OR(L$1005="",Datos!L913&gt;=L$1005),OR(L$1006="",Datos!L913&lt;=L$1006)),FALSE),TRUE))))</f>
        <v>0.0</v>
      </c>
      <c r="M913">
        <f>IF(Datos!M913="",0,IF(AND(M$1008&lt;&gt;"",Datos!M913=M$1008),0,IF(M$1004=0,0,1-CHOOSE(M$1004,IF(ISNUMBER(Datos!M913),AND(OR(M$1005="",Datos!M913&gt;=M$1005),OR(M$1006="",Datos!M913&lt;=M$1006)),FALSE),IF(ISNUMBER(Datos!M913),AND(Datos!M913=INT(Datos!M913),AND(OR(M$1005="",Datos!M913&gt;=M$1005),OR(M$1006="",Datos!M913&lt;=M$1006))),FALSE),OR(ISNUMBER(FIND(";"&amp;UPPER(TRIM(Datos!M913&amp;""))&amp;"=",M$1007)),ISNUMBER(FIND(";"&amp;UPPER(TRIM(Datos!M913&amp;""))&amp;";",M$1007))),OR(UPPER(TRIM(Datos!M913&amp;""))="SÍ",UPPER(TRIM(Datos!M913&amp;""))="SI",UPPER(TRIM(Datos!M913&amp;""))="NO"),IF(ISNUMBER(Datos!M913),AND(OR(M$1005="",Datos!M913&gt;=M$1005),OR(M$1006="",Datos!M913&lt;=M$1006)),FALSE),TRUE))))</f>
        <v>0.0</v>
      </c>
      <c r="N913">
        <f>IF(Datos!N913="",0,IF(AND(N$1008&lt;&gt;"",Datos!N913=N$1008),0,IF(N$1004=0,0,1-CHOOSE(N$1004,IF(ISNUMBER(Datos!N913),AND(OR(N$1005="",Datos!N913&gt;=N$1005),OR(N$1006="",Datos!N913&lt;=N$1006)),FALSE),IF(ISNUMBER(Datos!N913),AND(Datos!N913=INT(Datos!N913),AND(OR(N$1005="",Datos!N913&gt;=N$1005),OR(N$1006="",Datos!N913&lt;=N$1006))),FALSE),OR(ISNUMBER(FIND(";"&amp;UPPER(TRIM(Datos!N913&amp;""))&amp;"=",N$1007)),ISNUMBER(FIND(";"&amp;UPPER(TRIM(Datos!N913&amp;""))&amp;";",N$1007))),OR(UPPER(TRIM(Datos!N913&amp;""))="SÍ",UPPER(TRIM(Datos!N913&amp;""))="SI",UPPER(TRIM(Datos!N913&amp;""))="NO"),IF(ISNUMBER(Datos!N913),AND(OR(N$1005="",Datos!N913&gt;=N$1005),OR(N$1006="",Datos!N913&lt;=N$1006)),FALSE),TRUE))))</f>
        <v>0.0</v>
      </c>
      <c r="O913">
        <f>IF(Datos!O913="",0,IF(AND(O$1008&lt;&gt;"",Datos!O913=O$1008),0,IF(O$1004=0,0,1-CHOOSE(O$1004,IF(ISNUMBER(Datos!O913),AND(OR(O$1005="",Datos!O913&gt;=O$1005),OR(O$1006="",Datos!O913&lt;=O$1006)),FALSE),IF(ISNUMBER(Datos!O913),AND(Datos!O913=INT(Datos!O913),AND(OR(O$1005="",Datos!O913&gt;=O$1005),OR(O$1006="",Datos!O913&lt;=O$1006))),FALSE),OR(ISNUMBER(FIND(";"&amp;UPPER(TRIM(Datos!O913&amp;""))&amp;"=",O$1007)),ISNUMBER(FIND(";"&amp;UPPER(TRIM(Datos!O913&amp;""))&amp;";",O$1007))),OR(UPPER(TRIM(Datos!O913&amp;""))="SÍ",UPPER(TRIM(Datos!O913&amp;""))="SI",UPPER(TRIM(Datos!O913&amp;""))="NO"),IF(ISNUMBER(Datos!O913),AND(OR(O$1005="",Datos!O913&gt;=O$1005),OR(O$1006="",Datos!O913&lt;=O$1006)),FALSE),TRUE))))</f>
        <v>0.0</v>
      </c>
      <c r="P913">
        <f>IF(Datos!P913="",0,IF(AND(P$1008&lt;&gt;"",Datos!P913=P$1008),0,IF(P$1004=0,0,1-CHOOSE(P$1004,IF(ISNUMBER(Datos!P913),AND(OR(P$1005="",Datos!P913&gt;=P$1005),OR(P$1006="",Datos!P913&lt;=P$1006)),FALSE),IF(ISNUMBER(Datos!P913),AND(Datos!P913=INT(Datos!P913),AND(OR(P$1005="",Datos!P913&gt;=P$1005),OR(P$1006="",Datos!P913&lt;=P$1006))),FALSE),OR(ISNUMBER(FIND(";"&amp;UPPER(TRIM(Datos!P913&amp;""))&amp;"=",P$1007)),ISNUMBER(FIND(";"&amp;UPPER(TRIM(Datos!P913&amp;""))&amp;";",P$1007))),OR(UPPER(TRIM(Datos!P913&amp;""))="SÍ",UPPER(TRIM(Datos!P913&amp;""))="SI",UPPER(TRIM(Datos!P913&amp;""))="NO"),IF(ISNUMBER(Datos!P913),AND(OR(P$1005="",Datos!P913&gt;=P$1005),OR(P$1006="",Datos!P913&lt;=P$1006)),FALSE),TRUE))))</f>
        <v>0.0</v>
      </c>
      <c r="Q913">
        <f>IF(Datos!Q913="",0,IF(AND(Q$1008&lt;&gt;"",Datos!Q913=Q$1008),0,IF(Q$1004=0,0,1-CHOOSE(Q$1004,IF(ISNUMBER(Datos!Q913),AND(OR(Q$1005="",Datos!Q913&gt;=Q$1005),OR(Q$1006="",Datos!Q913&lt;=Q$1006)),FALSE),IF(ISNUMBER(Datos!Q913),AND(Datos!Q913=INT(Datos!Q913),AND(OR(Q$1005="",Datos!Q913&gt;=Q$1005),OR(Q$1006="",Datos!Q913&lt;=Q$1006))),FALSE),OR(ISNUMBER(FIND(";"&amp;UPPER(TRIM(Datos!Q913&amp;""))&amp;"=",Q$1007)),ISNUMBER(FIND(";"&amp;UPPER(TRIM(Datos!Q913&amp;""))&amp;";",Q$1007))),OR(UPPER(TRIM(Datos!Q913&amp;""))="SÍ",UPPER(TRIM(Datos!Q913&amp;""))="SI",UPPER(TRIM(Datos!Q913&amp;""))="NO"),IF(ISNUMBER(Datos!Q913),AND(OR(Q$1005="",Datos!Q913&gt;=Q$1005),OR(Q$1006="",Datos!Q913&lt;=Q$1006)),FALSE),TRUE))))</f>
        <v>0.0</v>
      </c>
      <c r="R913">
        <f>IF(Datos!R913="",0,IF(AND(R$1008&lt;&gt;"",Datos!R913=R$1008),0,IF(R$1004=0,0,1-CHOOSE(R$1004,IF(ISNUMBER(Datos!R913),AND(OR(R$1005="",Datos!R913&gt;=R$1005),OR(R$1006="",Datos!R913&lt;=R$1006)),FALSE),IF(ISNUMBER(Datos!R913),AND(Datos!R913=INT(Datos!R913),AND(OR(R$1005="",Datos!R913&gt;=R$1005),OR(R$1006="",Datos!R913&lt;=R$1006))),FALSE),OR(ISNUMBER(FIND(";"&amp;UPPER(TRIM(Datos!R913&amp;""))&amp;"=",R$1007)),ISNUMBER(FIND(";"&amp;UPPER(TRIM(Datos!R913&amp;""))&amp;";",R$1007))),OR(UPPER(TRIM(Datos!R913&amp;""))="SÍ",UPPER(TRIM(Datos!R913&amp;""))="SI",UPPER(TRIM(Datos!R913&amp;""))="NO"),IF(ISNUMBER(Datos!R913),AND(OR(R$1005="",Datos!R913&gt;=R$1005),OR(R$1006="",Datos!R913&lt;=R$1006)),FALSE),TRUE))))</f>
        <v>0.0</v>
      </c>
      <c r="S913">
        <f>IF(Datos!S913="",0,IF(AND(S$1008&lt;&gt;"",Datos!S913=S$1008),0,IF(S$1004=0,0,1-CHOOSE(S$1004,IF(ISNUMBER(Datos!S913),AND(OR(S$1005="",Datos!S913&gt;=S$1005),OR(S$1006="",Datos!S913&lt;=S$1006)),FALSE),IF(ISNUMBER(Datos!S913),AND(Datos!S913=INT(Datos!S913),AND(OR(S$1005="",Datos!S913&gt;=S$1005),OR(S$1006="",Datos!S913&lt;=S$1006))),FALSE),OR(ISNUMBER(FIND(";"&amp;UPPER(TRIM(Datos!S913&amp;""))&amp;"=",S$1007)),ISNUMBER(FIND(";"&amp;UPPER(TRIM(Datos!S913&amp;""))&amp;";",S$1007))),OR(UPPER(TRIM(Datos!S913&amp;""))="SÍ",UPPER(TRIM(Datos!S913&amp;""))="SI",UPPER(TRIM(Datos!S913&amp;""))="NO"),IF(ISNUMBER(Datos!S913),AND(OR(S$1005="",Datos!S913&gt;=S$1005),OR(S$1006="",Datos!S913&lt;=S$1006)),FALSE),TRUE))))</f>
        <v>0.0</v>
      </c>
      <c r="T913">
        <f>IF(Datos!T913="",0,IF(AND(T$1008&lt;&gt;"",Datos!T913=T$1008),0,IF(T$1004=0,0,1-CHOOSE(T$1004,IF(ISNUMBER(Datos!T913),AND(OR(T$1005="",Datos!T913&gt;=T$1005),OR(T$1006="",Datos!T913&lt;=T$1006)),FALSE),IF(ISNUMBER(Datos!T913),AND(Datos!T913=INT(Datos!T913),AND(OR(T$1005="",Datos!T913&gt;=T$1005),OR(T$1006="",Datos!T913&lt;=T$1006))),FALSE),OR(ISNUMBER(FIND(";"&amp;UPPER(TRIM(Datos!T913&amp;""))&amp;"=",T$1007)),ISNUMBER(FIND(";"&amp;UPPER(TRIM(Datos!T913&amp;""))&amp;";",T$1007))),OR(UPPER(TRIM(Datos!T913&amp;""))="SÍ",UPPER(TRIM(Datos!T913&amp;""))="SI",UPPER(TRIM(Datos!T913&amp;""))="NO"),IF(ISNUMBER(Datos!T913),AND(OR(T$1005="",Datos!T913&gt;=T$1005),OR(T$1006="",Datos!T913&lt;=T$1006)),FALSE),TRUE))))</f>
        <v>0.0</v>
      </c>
      <c r="U913">
        <f>IF(Datos!U913="",0,IF(AND(U$1008&lt;&gt;"",Datos!U913=U$1008),0,IF(U$1004=0,0,1-CHOOSE(U$1004,IF(ISNUMBER(Datos!U913),AND(OR(U$1005="",Datos!U913&gt;=U$1005),OR(U$1006="",Datos!U913&lt;=U$1006)),FALSE),IF(ISNUMBER(Datos!U913),AND(Datos!U913=INT(Datos!U913),AND(OR(U$1005="",Datos!U913&gt;=U$1005),OR(U$1006="",Datos!U913&lt;=U$1006))),FALSE),OR(ISNUMBER(FIND(";"&amp;UPPER(TRIM(Datos!U913&amp;""))&amp;"=",U$1007)),ISNUMBER(FIND(";"&amp;UPPER(TRIM(Datos!U913&amp;""))&amp;";",U$1007))),OR(UPPER(TRIM(Datos!U913&amp;""))="SÍ",UPPER(TRIM(Datos!U913&amp;""))="SI",UPPER(TRIM(Datos!U913&amp;""))="NO"),IF(ISNUMBER(Datos!U913),AND(OR(U$1005="",Datos!U913&gt;=U$1005),OR(U$1006="",Datos!U913&lt;=U$1006)),FALSE),TRUE))))</f>
        <v>0.0</v>
      </c>
      <c r="V913">
        <f>IF(Datos!V913="",0,IF(AND(V$1008&lt;&gt;"",Datos!V913=V$1008),0,IF(V$1004=0,0,1-CHOOSE(V$1004,IF(ISNUMBER(Datos!V913),AND(OR(V$1005="",Datos!V913&gt;=V$1005),OR(V$1006="",Datos!V913&lt;=V$1006)),FALSE),IF(ISNUMBER(Datos!V913),AND(Datos!V913=INT(Datos!V913),AND(OR(V$1005="",Datos!V913&gt;=V$1005),OR(V$1006="",Datos!V913&lt;=V$1006))),FALSE),OR(ISNUMBER(FIND(";"&amp;UPPER(TRIM(Datos!V913&amp;""))&amp;"=",V$1007)),ISNUMBER(FIND(";"&amp;UPPER(TRIM(Datos!V913&amp;""))&amp;";",V$1007))),OR(UPPER(TRIM(Datos!V913&amp;""))="SÍ",UPPER(TRIM(Datos!V913&amp;""))="SI",UPPER(TRIM(Datos!V913&amp;""))="NO"),IF(ISNUMBER(Datos!V913),AND(OR(V$1005="",Datos!V913&gt;=V$1005),OR(V$1006="",Datos!V913&lt;=V$1006)),FALSE),TRUE))))</f>
        <v>0.0</v>
      </c>
      <c r="W913">
        <f>IF(Datos!W913="",0,IF(AND(W$1008&lt;&gt;"",Datos!W913=W$1008),0,IF(W$1004=0,0,1-CHOOSE(W$1004,IF(ISNUMBER(Datos!W913),AND(OR(W$1005="",Datos!W913&gt;=W$1005),OR(W$1006="",Datos!W913&lt;=W$1006)),FALSE),IF(ISNUMBER(Datos!W913),AND(Datos!W913=INT(Datos!W913),AND(OR(W$1005="",Datos!W913&gt;=W$1005),OR(W$1006="",Datos!W913&lt;=W$1006))),FALSE),OR(ISNUMBER(FIND(";"&amp;UPPER(TRIM(Datos!W913&amp;""))&amp;"=",W$1007)),ISNUMBER(FIND(";"&amp;UPPER(TRIM(Datos!W913&amp;""))&amp;";",W$1007))),OR(UPPER(TRIM(Datos!W913&amp;""))="SÍ",UPPER(TRIM(Datos!W913&amp;""))="SI",UPPER(TRIM(Datos!W913&amp;""))="NO"),IF(ISNUMBER(Datos!W913),AND(OR(W$1005="",Datos!W913&gt;=W$1005),OR(W$1006="",Datos!W913&lt;=W$1006)),FALSE),TRUE))))</f>
        <v>0.0</v>
      </c>
      <c r="X913">
        <f>IF(Datos!X913="",0,IF(AND(X$1008&lt;&gt;"",Datos!X913=X$1008),0,IF(X$1004=0,0,1-CHOOSE(X$1004,IF(ISNUMBER(Datos!X913),AND(OR(X$1005="",Datos!X913&gt;=X$1005),OR(X$1006="",Datos!X913&lt;=X$1006)),FALSE),IF(ISNUMBER(Datos!X913),AND(Datos!X913=INT(Datos!X913),AND(OR(X$1005="",Datos!X913&gt;=X$1005),OR(X$1006="",Datos!X913&lt;=X$1006))),FALSE),OR(ISNUMBER(FIND(";"&amp;UPPER(TRIM(Datos!X913&amp;""))&amp;"=",X$1007)),ISNUMBER(FIND(";"&amp;UPPER(TRIM(Datos!X913&amp;""))&amp;";",X$1007))),OR(UPPER(TRIM(Datos!X913&amp;""))="SÍ",UPPER(TRIM(Datos!X913&amp;""))="SI",UPPER(TRIM(Datos!X913&amp;""))="NO"),IF(ISNUMBER(Datos!X913),AND(OR(X$1005="",Datos!X913&gt;=X$1005),OR(X$1006="",Datos!X913&lt;=X$1006)),FALSE),TRUE))))</f>
        <v>0.0</v>
      </c>
      <c r="Y913">
        <f>IF(Datos!Y913="",0,IF(AND(Y$1008&lt;&gt;"",Datos!Y913=Y$1008),0,IF(Y$1004=0,0,1-CHOOSE(Y$1004,IF(ISNUMBER(Datos!Y913),AND(OR(Y$1005="",Datos!Y913&gt;=Y$1005),OR(Y$1006="",Datos!Y913&lt;=Y$1006)),FALSE),IF(ISNUMBER(Datos!Y913),AND(Datos!Y913=INT(Datos!Y913),AND(OR(Y$1005="",Datos!Y913&gt;=Y$1005),OR(Y$1006="",Datos!Y913&lt;=Y$1006))),FALSE),OR(ISNUMBER(FIND(";"&amp;UPPER(TRIM(Datos!Y913&amp;""))&amp;"=",Y$1007)),ISNUMBER(FIND(";"&amp;UPPER(TRIM(Datos!Y913&amp;""))&amp;";",Y$1007))),OR(UPPER(TRIM(Datos!Y913&amp;""))="SÍ",UPPER(TRIM(Datos!Y913&amp;""))="SI",UPPER(TRIM(Datos!Y913&amp;""))="NO"),IF(ISNUMBER(Datos!Y913),AND(OR(Y$1005="",Datos!Y913&gt;=Y$1005),OR(Y$1006="",Datos!Y913&lt;=Y$1006)),FALSE),TRUE))))</f>
        <v>0.0</v>
      </c>
      <c r="Z913">
        <f>IF(Datos!Z913="",0,IF(AND(Z$1008&lt;&gt;"",Datos!Z913=Z$1008),0,IF(Z$1004=0,0,1-CHOOSE(Z$1004,IF(ISNUMBER(Datos!Z913),AND(OR(Z$1005="",Datos!Z913&gt;=Z$1005),OR(Z$1006="",Datos!Z913&lt;=Z$1006)),FALSE),IF(ISNUMBER(Datos!Z913),AND(Datos!Z913=INT(Datos!Z913),AND(OR(Z$1005="",Datos!Z913&gt;=Z$1005),OR(Z$1006="",Datos!Z913&lt;=Z$1006))),FALSE),OR(ISNUMBER(FIND(";"&amp;UPPER(TRIM(Datos!Z913&amp;""))&amp;"=",Z$1007)),ISNUMBER(FIND(";"&amp;UPPER(TRIM(Datos!Z913&amp;""))&amp;";",Z$1007))),OR(UPPER(TRIM(Datos!Z913&amp;""))="SÍ",UPPER(TRIM(Datos!Z913&amp;""))="SI",UPPER(TRIM(Datos!Z913&amp;""))="NO"),IF(ISNUMBER(Datos!Z913),AND(OR(Z$1005="",Datos!Z913&gt;=Z$1005),OR(Z$1006="",Datos!Z913&lt;=Z$1006)),FALSE),TRUE))))</f>
        <v>0.0</v>
      </c>
      <c r="AA913">
        <f>IF(Datos!AA913="",0,IF(AND(AA$1008&lt;&gt;"",Datos!AA913=AA$1008),0,IF(AA$1004=0,0,1-CHOOSE(AA$1004,IF(ISNUMBER(Datos!AA913),AND(OR(AA$1005="",Datos!AA913&gt;=AA$1005),OR(AA$1006="",Datos!AA913&lt;=AA$1006)),FALSE),IF(ISNUMBER(Datos!AA913),AND(Datos!AA913=INT(Datos!AA913),AND(OR(AA$1005="",Datos!AA913&gt;=AA$1005),OR(AA$1006="",Datos!AA913&lt;=AA$1006))),FALSE),OR(ISNUMBER(FIND(";"&amp;UPPER(TRIM(Datos!AA913&amp;""))&amp;"=",AA$1007)),ISNUMBER(FIND(";"&amp;UPPER(TRIM(Datos!AA913&amp;""))&amp;";",AA$1007))),OR(UPPER(TRIM(Datos!AA913&amp;""))="SÍ",UPPER(TRIM(Datos!AA913&amp;""))="SI",UPPER(TRIM(Datos!AA913&amp;""))="NO"),IF(ISNUMBER(Datos!AA913),AND(OR(AA$1005="",Datos!AA913&gt;=AA$1005),OR(AA$1006="",Datos!AA913&lt;=AA$1006)),FALSE),TRUE))))</f>
        <v>0.0</v>
      </c>
      <c r="AB913">
        <f>IF(Datos!AB913="",0,IF(AND(AB$1008&lt;&gt;"",Datos!AB913=AB$1008),0,IF(AB$1004=0,0,1-CHOOSE(AB$1004,IF(ISNUMBER(Datos!AB913),AND(OR(AB$1005="",Datos!AB913&gt;=AB$1005),OR(AB$1006="",Datos!AB913&lt;=AB$1006)),FALSE),IF(ISNUMBER(Datos!AB913),AND(Datos!AB913=INT(Datos!AB913),AND(OR(AB$1005="",Datos!AB913&gt;=AB$1005),OR(AB$1006="",Datos!AB913&lt;=AB$1006))),FALSE),OR(ISNUMBER(FIND(";"&amp;UPPER(TRIM(Datos!AB913&amp;""))&amp;"=",AB$1007)),ISNUMBER(FIND(";"&amp;UPPER(TRIM(Datos!AB913&amp;""))&amp;";",AB$1007))),OR(UPPER(TRIM(Datos!AB913&amp;""))="SÍ",UPPER(TRIM(Datos!AB913&amp;""))="SI",UPPER(TRIM(Datos!AB913&amp;""))="NO"),IF(ISNUMBER(Datos!AB913),AND(OR(AB$1005="",Datos!AB913&gt;=AB$1005),OR(AB$1006="",Datos!AB913&lt;=AB$1006)),FALSE),TRUE))))</f>
        <v>0.0</v>
      </c>
      <c r="AC913">
        <f>IF(Datos!AC913="",0,IF(AND(AC$1008&lt;&gt;"",Datos!AC913=AC$1008),0,IF(AC$1004=0,0,1-CHOOSE(AC$1004,IF(ISNUMBER(Datos!AC913),AND(OR(AC$1005="",Datos!AC913&gt;=AC$1005),OR(AC$1006="",Datos!AC913&lt;=AC$1006)),FALSE),IF(ISNUMBER(Datos!AC913),AND(Datos!AC913=INT(Datos!AC913),AND(OR(AC$1005="",Datos!AC913&gt;=AC$1005),OR(AC$1006="",Datos!AC913&lt;=AC$1006))),FALSE),OR(ISNUMBER(FIND(";"&amp;UPPER(TRIM(Datos!AC913&amp;""))&amp;"=",AC$1007)),ISNUMBER(FIND(";"&amp;UPPER(TRIM(Datos!AC913&amp;""))&amp;";",AC$1007))),OR(UPPER(TRIM(Datos!AC913&amp;""))="SÍ",UPPER(TRIM(Datos!AC913&amp;""))="SI",UPPER(TRIM(Datos!AC913&amp;""))="NO"),IF(ISNUMBER(Datos!AC913),AND(OR(AC$1005="",Datos!AC913&gt;=AC$1005),OR(AC$1006="",Datos!AC913&lt;=AC$1006)),FALSE),TRUE))))</f>
        <v>0.0</v>
      </c>
      <c r="AD913">
        <f>IF(Datos!AD913="",0,IF(AND(AD$1008&lt;&gt;"",Datos!AD913=AD$1008),0,IF(AD$1004=0,0,1-CHOOSE(AD$1004,IF(ISNUMBER(Datos!AD913),AND(OR(AD$1005="",Datos!AD913&gt;=AD$1005),OR(AD$1006="",Datos!AD913&lt;=AD$1006)),FALSE),IF(ISNUMBER(Datos!AD913),AND(Datos!AD913=INT(Datos!AD913),AND(OR(AD$1005="",Datos!AD913&gt;=AD$1005),OR(AD$1006="",Datos!AD913&lt;=AD$1006))),FALSE),OR(ISNUMBER(FIND(";"&amp;UPPER(TRIM(Datos!AD913&amp;""))&amp;"=",AD$1007)),ISNUMBER(FIND(";"&amp;UPPER(TRIM(Datos!AD913&amp;""))&amp;";",AD$1007))),OR(UPPER(TRIM(Datos!AD913&amp;""))="SÍ",UPPER(TRIM(Datos!AD913&amp;""))="SI",UPPER(TRIM(Datos!AD913&amp;""))="NO"),IF(ISNUMBER(Datos!AD913),AND(OR(AD$1005="",Datos!AD913&gt;=AD$1005),OR(AD$1006="",Datos!AD913&lt;=AD$1006)),FALSE),TRUE))))</f>
        <v>0.0</v>
      </c>
      <c r="AE913">
        <f>IF(Datos!AE913="",0,IF(AND(AE$1008&lt;&gt;"",Datos!AE913=AE$1008),0,IF(AE$1004=0,0,1-CHOOSE(AE$1004,IF(ISNUMBER(Datos!AE913),AND(OR(AE$1005="",Datos!AE913&gt;=AE$1005),OR(AE$1006="",Datos!AE913&lt;=AE$1006)),FALSE),IF(ISNUMBER(Datos!AE913),AND(Datos!AE913=INT(Datos!AE913),AND(OR(AE$1005="",Datos!AE913&gt;=AE$1005),OR(AE$1006="",Datos!AE913&lt;=AE$1006))),FALSE),OR(ISNUMBER(FIND(";"&amp;UPPER(TRIM(Datos!AE913&amp;""))&amp;"=",AE$1007)),ISNUMBER(FIND(";"&amp;UPPER(TRIM(Datos!AE913&amp;""))&amp;";",AE$1007))),OR(UPPER(TRIM(Datos!AE913&amp;""))="SÍ",UPPER(TRIM(Datos!AE913&amp;""))="SI",UPPER(TRIM(Datos!AE913&amp;""))="NO"),IF(ISNUMBER(Datos!AE913),AND(OR(AE$1005="",Datos!AE913&gt;=AE$1005),OR(AE$1006="",Datos!AE913&lt;=AE$1006)),FALSE),TRUE))))</f>
        <v>0.0</v>
      </c>
    </row>
    <row r="914" spans="2:31">
      <c r="B914">
        <f>IF(Datos!B914="",0,IF(AND(B$1008&lt;&gt;"",Datos!B914=B$1008),0,IF(B$1004=0,0,1-CHOOSE(B$1004,IF(ISNUMBER(Datos!B914),AND(OR(B$1005="",Datos!B914&gt;=B$1005),OR(B$1006="",Datos!B914&lt;=B$1006)),FALSE),IF(ISNUMBER(Datos!B914),AND(Datos!B914=INT(Datos!B914),AND(OR(B$1005="",Datos!B914&gt;=B$1005),OR(B$1006="",Datos!B914&lt;=B$1006))),FALSE),OR(ISNUMBER(FIND(";"&amp;UPPER(TRIM(Datos!B914&amp;""))&amp;"=",B$1007)),ISNUMBER(FIND(";"&amp;UPPER(TRIM(Datos!B914&amp;""))&amp;";",B$1007))),OR(UPPER(TRIM(Datos!B914&amp;""))="SÍ",UPPER(TRIM(Datos!B914&amp;""))="SI",UPPER(TRIM(Datos!B914&amp;""))="NO"),IF(ISNUMBER(Datos!B914),AND(OR(B$1005="",Datos!B914&gt;=B$1005),OR(B$1006="",Datos!B914&lt;=B$1006)),FALSE),TRUE))))</f>
        <v>0.0</v>
      </c>
      <c r="C914">
        <f>IF(Datos!C914="",0,IF(AND(C$1008&lt;&gt;"",Datos!C914=C$1008),0,IF(C$1004=0,0,1-CHOOSE(C$1004,IF(ISNUMBER(Datos!C914),AND(OR(C$1005="",Datos!C914&gt;=C$1005),OR(C$1006="",Datos!C914&lt;=C$1006)),FALSE),IF(ISNUMBER(Datos!C914),AND(Datos!C914=INT(Datos!C914),AND(OR(C$1005="",Datos!C914&gt;=C$1005),OR(C$1006="",Datos!C914&lt;=C$1006))),FALSE),OR(ISNUMBER(FIND(";"&amp;UPPER(TRIM(Datos!C914&amp;""))&amp;"=",C$1007)),ISNUMBER(FIND(";"&amp;UPPER(TRIM(Datos!C914&amp;""))&amp;";",C$1007))),OR(UPPER(TRIM(Datos!C914&amp;""))="SÍ",UPPER(TRIM(Datos!C914&amp;""))="SI",UPPER(TRIM(Datos!C914&amp;""))="NO"),IF(ISNUMBER(Datos!C914),AND(OR(C$1005="",Datos!C914&gt;=C$1005),OR(C$1006="",Datos!C914&lt;=C$1006)),FALSE),TRUE))))</f>
        <v>0.0</v>
      </c>
      <c r="D914">
        <f>IF(Datos!D914="",0,IF(AND(D$1008&lt;&gt;"",Datos!D914=D$1008),0,IF(D$1004=0,0,1-CHOOSE(D$1004,IF(ISNUMBER(Datos!D914),AND(OR(D$1005="",Datos!D914&gt;=D$1005),OR(D$1006="",Datos!D914&lt;=D$1006)),FALSE),IF(ISNUMBER(Datos!D914),AND(Datos!D914=INT(Datos!D914),AND(OR(D$1005="",Datos!D914&gt;=D$1005),OR(D$1006="",Datos!D914&lt;=D$1006))),FALSE),OR(ISNUMBER(FIND(";"&amp;UPPER(TRIM(Datos!D914&amp;""))&amp;"=",D$1007)),ISNUMBER(FIND(";"&amp;UPPER(TRIM(Datos!D914&amp;""))&amp;";",D$1007))),OR(UPPER(TRIM(Datos!D914&amp;""))="SÍ",UPPER(TRIM(Datos!D914&amp;""))="SI",UPPER(TRIM(Datos!D914&amp;""))="NO"),IF(ISNUMBER(Datos!D914),AND(OR(D$1005="",Datos!D914&gt;=D$1005),OR(D$1006="",Datos!D914&lt;=D$1006)),FALSE),TRUE))))</f>
        <v>0.0</v>
      </c>
      <c r="E914">
        <f>IF(Datos!E914="",0,IF(AND(E$1008&lt;&gt;"",Datos!E914=E$1008),0,IF(E$1004=0,0,1-CHOOSE(E$1004,IF(ISNUMBER(Datos!E914),AND(OR(E$1005="",Datos!E914&gt;=E$1005),OR(E$1006="",Datos!E914&lt;=E$1006)),FALSE),IF(ISNUMBER(Datos!E914),AND(Datos!E914=INT(Datos!E914),AND(OR(E$1005="",Datos!E914&gt;=E$1005),OR(E$1006="",Datos!E914&lt;=E$1006))),FALSE),OR(ISNUMBER(FIND(";"&amp;UPPER(TRIM(Datos!E914&amp;""))&amp;"=",E$1007)),ISNUMBER(FIND(";"&amp;UPPER(TRIM(Datos!E914&amp;""))&amp;";",E$1007))),OR(UPPER(TRIM(Datos!E914&amp;""))="SÍ",UPPER(TRIM(Datos!E914&amp;""))="SI",UPPER(TRIM(Datos!E914&amp;""))="NO"),IF(ISNUMBER(Datos!E914),AND(OR(E$1005="",Datos!E914&gt;=E$1005),OR(E$1006="",Datos!E914&lt;=E$1006)),FALSE),TRUE))))</f>
        <v>0.0</v>
      </c>
      <c r="F914">
        <f>IF(Datos!F914="",0,IF(AND(F$1008&lt;&gt;"",Datos!F914=F$1008),0,IF(F$1004=0,0,1-CHOOSE(F$1004,IF(ISNUMBER(Datos!F914),AND(OR(F$1005="",Datos!F914&gt;=F$1005),OR(F$1006="",Datos!F914&lt;=F$1006)),FALSE),IF(ISNUMBER(Datos!F914),AND(Datos!F914=INT(Datos!F914),AND(OR(F$1005="",Datos!F914&gt;=F$1005),OR(F$1006="",Datos!F914&lt;=F$1006))),FALSE),OR(ISNUMBER(FIND(";"&amp;UPPER(TRIM(Datos!F914&amp;""))&amp;"=",F$1007)),ISNUMBER(FIND(";"&amp;UPPER(TRIM(Datos!F914&amp;""))&amp;";",F$1007))),OR(UPPER(TRIM(Datos!F914&amp;""))="SÍ",UPPER(TRIM(Datos!F914&amp;""))="SI",UPPER(TRIM(Datos!F914&amp;""))="NO"),IF(ISNUMBER(Datos!F914),AND(OR(F$1005="",Datos!F914&gt;=F$1005),OR(F$1006="",Datos!F914&lt;=F$1006)),FALSE),TRUE))))</f>
        <v>0.0</v>
      </c>
      <c r="G914">
        <f>IF(Datos!G914="",0,IF(AND(G$1008&lt;&gt;"",Datos!G914=G$1008),0,IF(G$1004=0,0,1-CHOOSE(G$1004,IF(ISNUMBER(Datos!G914),AND(OR(G$1005="",Datos!G914&gt;=G$1005),OR(G$1006="",Datos!G914&lt;=G$1006)),FALSE),IF(ISNUMBER(Datos!G914),AND(Datos!G914=INT(Datos!G914),AND(OR(G$1005="",Datos!G914&gt;=G$1005),OR(G$1006="",Datos!G914&lt;=G$1006))),FALSE),OR(ISNUMBER(FIND(";"&amp;UPPER(TRIM(Datos!G914&amp;""))&amp;"=",G$1007)),ISNUMBER(FIND(";"&amp;UPPER(TRIM(Datos!G914&amp;""))&amp;";",G$1007))),OR(UPPER(TRIM(Datos!G914&amp;""))="SÍ",UPPER(TRIM(Datos!G914&amp;""))="SI",UPPER(TRIM(Datos!G914&amp;""))="NO"),IF(ISNUMBER(Datos!G914),AND(OR(G$1005="",Datos!G914&gt;=G$1005),OR(G$1006="",Datos!G914&lt;=G$1006)),FALSE),TRUE))))</f>
        <v>0.0</v>
      </c>
      <c r="H914">
        <f>IF(Datos!H914="",0,IF(AND(H$1008&lt;&gt;"",Datos!H914=H$1008),0,IF(H$1004=0,0,1-CHOOSE(H$1004,IF(ISNUMBER(Datos!H914),AND(OR(H$1005="",Datos!H914&gt;=H$1005),OR(H$1006="",Datos!H914&lt;=H$1006)),FALSE),IF(ISNUMBER(Datos!H914),AND(Datos!H914=INT(Datos!H914),AND(OR(H$1005="",Datos!H914&gt;=H$1005),OR(H$1006="",Datos!H914&lt;=H$1006))),FALSE),OR(ISNUMBER(FIND(";"&amp;UPPER(TRIM(Datos!H914&amp;""))&amp;"=",H$1007)),ISNUMBER(FIND(";"&amp;UPPER(TRIM(Datos!H914&amp;""))&amp;";",H$1007))),OR(UPPER(TRIM(Datos!H914&amp;""))="SÍ",UPPER(TRIM(Datos!H914&amp;""))="SI",UPPER(TRIM(Datos!H914&amp;""))="NO"),IF(ISNUMBER(Datos!H914),AND(OR(H$1005="",Datos!H914&gt;=H$1005),OR(H$1006="",Datos!H914&lt;=H$1006)),FALSE),TRUE))))</f>
        <v>0.0</v>
      </c>
      <c r="I914">
        <f>IF(Datos!I914="",0,IF(AND(I$1008&lt;&gt;"",Datos!I914=I$1008),0,IF(I$1004=0,0,1-CHOOSE(I$1004,IF(ISNUMBER(Datos!I914),AND(OR(I$1005="",Datos!I914&gt;=I$1005),OR(I$1006="",Datos!I914&lt;=I$1006)),FALSE),IF(ISNUMBER(Datos!I914),AND(Datos!I914=INT(Datos!I914),AND(OR(I$1005="",Datos!I914&gt;=I$1005),OR(I$1006="",Datos!I914&lt;=I$1006))),FALSE),OR(ISNUMBER(FIND(";"&amp;UPPER(TRIM(Datos!I914&amp;""))&amp;"=",I$1007)),ISNUMBER(FIND(";"&amp;UPPER(TRIM(Datos!I914&amp;""))&amp;";",I$1007))),OR(UPPER(TRIM(Datos!I914&amp;""))="SÍ",UPPER(TRIM(Datos!I914&amp;""))="SI",UPPER(TRIM(Datos!I914&amp;""))="NO"),IF(ISNUMBER(Datos!I914),AND(OR(I$1005="",Datos!I914&gt;=I$1005),OR(I$1006="",Datos!I914&lt;=I$1006)),FALSE),TRUE))))</f>
        <v>0.0</v>
      </c>
      <c r="J914">
        <f>IF(Datos!J914="",0,IF(AND(J$1008&lt;&gt;"",Datos!J914=J$1008),0,IF(J$1004=0,0,1-CHOOSE(J$1004,IF(ISNUMBER(Datos!J914),AND(OR(J$1005="",Datos!J914&gt;=J$1005),OR(J$1006="",Datos!J914&lt;=J$1006)),FALSE),IF(ISNUMBER(Datos!J914),AND(Datos!J914=INT(Datos!J914),AND(OR(J$1005="",Datos!J914&gt;=J$1005),OR(J$1006="",Datos!J914&lt;=J$1006))),FALSE),OR(ISNUMBER(FIND(";"&amp;UPPER(TRIM(Datos!J914&amp;""))&amp;"=",J$1007)),ISNUMBER(FIND(";"&amp;UPPER(TRIM(Datos!J914&amp;""))&amp;";",J$1007))),OR(UPPER(TRIM(Datos!J914&amp;""))="SÍ",UPPER(TRIM(Datos!J914&amp;""))="SI",UPPER(TRIM(Datos!J914&amp;""))="NO"),IF(ISNUMBER(Datos!J914),AND(OR(J$1005="",Datos!J914&gt;=J$1005),OR(J$1006="",Datos!J914&lt;=J$1006)),FALSE),TRUE))))</f>
        <v>0.0</v>
      </c>
      <c r="K914">
        <f>IF(Datos!K914="",0,IF(AND(K$1008&lt;&gt;"",Datos!K914=K$1008),0,IF(K$1004=0,0,1-CHOOSE(K$1004,IF(ISNUMBER(Datos!K914),AND(OR(K$1005="",Datos!K914&gt;=K$1005),OR(K$1006="",Datos!K914&lt;=K$1006)),FALSE),IF(ISNUMBER(Datos!K914),AND(Datos!K914=INT(Datos!K914),AND(OR(K$1005="",Datos!K914&gt;=K$1005),OR(K$1006="",Datos!K914&lt;=K$1006))),FALSE),OR(ISNUMBER(FIND(";"&amp;UPPER(TRIM(Datos!K914&amp;""))&amp;"=",K$1007)),ISNUMBER(FIND(";"&amp;UPPER(TRIM(Datos!K914&amp;""))&amp;";",K$1007))),OR(UPPER(TRIM(Datos!K914&amp;""))="SÍ",UPPER(TRIM(Datos!K914&amp;""))="SI",UPPER(TRIM(Datos!K914&amp;""))="NO"),IF(ISNUMBER(Datos!K914),AND(OR(K$1005="",Datos!K914&gt;=K$1005),OR(K$1006="",Datos!K914&lt;=K$1006)),FALSE),TRUE))))</f>
        <v>0.0</v>
      </c>
      <c r="L914">
        <f>IF(Datos!L914="",0,IF(AND(L$1008&lt;&gt;"",Datos!L914=L$1008),0,IF(L$1004=0,0,1-CHOOSE(L$1004,IF(ISNUMBER(Datos!L914),AND(OR(L$1005="",Datos!L914&gt;=L$1005),OR(L$1006="",Datos!L914&lt;=L$1006)),FALSE),IF(ISNUMBER(Datos!L914),AND(Datos!L914=INT(Datos!L914),AND(OR(L$1005="",Datos!L914&gt;=L$1005),OR(L$1006="",Datos!L914&lt;=L$1006))),FALSE),OR(ISNUMBER(FIND(";"&amp;UPPER(TRIM(Datos!L914&amp;""))&amp;"=",L$1007)),ISNUMBER(FIND(";"&amp;UPPER(TRIM(Datos!L914&amp;""))&amp;";",L$1007))),OR(UPPER(TRIM(Datos!L914&amp;""))="SÍ",UPPER(TRIM(Datos!L914&amp;""))="SI",UPPER(TRIM(Datos!L914&amp;""))="NO"),IF(ISNUMBER(Datos!L914),AND(OR(L$1005="",Datos!L914&gt;=L$1005),OR(L$1006="",Datos!L914&lt;=L$1006)),FALSE),TRUE))))</f>
        <v>0.0</v>
      </c>
      <c r="M914">
        <f>IF(Datos!M914="",0,IF(AND(M$1008&lt;&gt;"",Datos!M914=M$1008),0,IF(M$1004=0,0,1-CHOOSE(M$1004,IF(ISNUMBER(Datos!M914),AND(OR(M$1005="",Datos!M914&gt;=M$1005),OR(M$1006="",Datos!M914&lt;=M$1006)),FALSE),IF(ISNUMBER(Datos!M914),AND(Datos!M914=INT(Datos!M914),AND(OR(M$1005="",Datos!M914&gt;=M$1005),OR(M$1006="",Datos!M914&lt;=M$1006))),FALSE),OR(ISNUMBER(FIND(";"&amp;UPPER(TRIM(Datos!M914&amp;""))&amp;"=",M$1007)),ISNUMBER(FIND(";"&amp;UPPER(TRIM(Datos!M914&amp;""))&amp;";",M$1007))),OR(UPPER(TRIM(Datos!M914&amp;""))="SÍ",UPPER(TRIM(Datos!M914&amp;""))="SI",UPPER(TRIM(Datos!M914&amp;""))="NO"),IF(ISNUMBER(Datos!M914),AND(OR(M$1005="",Datos!M914&gt;=M$1005),OR(M$1006="",Datos!M914&lt;=M$1006)),FALSE),TRUE))))</f>
        <v>0.0</v>
      </c>
      <c r="N914">
        <f>IF(Datos!N914="",0,IF(AND(N$1008&lt;&gt;"",Datos!N914=N$1008),0,IF(N$1004=0,0,1-CHOOSE(N$1004,IF(ISNUMBER(Datos!N914),AND(OR(N$1005="",Datos!N914&gt;=N$1005),OR(N$1006="",Datos!N914&lt;=N$1006)),FALSE),IF(ISNUMBER(Datos!N914),AND(Datos!N914=INT(Datos!N914),AND(OR(N$1005="",Datos!N914&gt;=N$1005),OR(N$1006="",Datos!N914&lt;=N$1006))),FALSE),OR(ISNUMBER(FIND(";"&amp;UPPER(TRIM(Datos!N914&amp;""))&amp;"=",N$1007)),ISNUMBER(FIND(";"&amp;UPPER(TRIM(Datos!N914&amp;""))&amp;";",N$1007))),OR(UPPER(TRIM(Datos!N914&amp;""))="SÍ",UPPER(TRIM(Datos!N914&amp;""))="SI",UPPER(TRIM(Datos!N914&amp;""))="NO"),IF(ISNUMBER(Datos!N914),AND(OR(N$1005="",Datos!N914&gt;=N$1005),OR(N$1006="",Datos!N914&lt;=N$1006)),FALSE),TRUE))))</f>
        <v>0.0</v>
      </c>
      <c r="O914">
        <f>IF(Datos!O914="",0,IF(AND(O$1008&lt;&gt;"",Datos!O914=O$1008),0,IF(O$1004=0,0,1-CHOOSE(O$1004,IF(ISNUMBER(Datos!O914),AND(OR(O$1005="",Datos!O914&gt;=O$1005),OR(O$1006="",Datos!O914&lt;=O$1006)),FALSE),IF(ISNUMBER(Datos!O914),AND(Datos!O914=INT(Datos!O914),AND(OR(O$1005="",Datos!O914&gt;=O$1005),OR(O$1006="",Datos!O914&lt;=O$1006))),FALSE),OR(ISNUMBER(FIND(";"&amp;UPPER(TRIM(Datos!O914&amp;""))&amp;"=",O$1007)),ISNUMBER(FIND(";"&amp;UPPER(TRIM(Datos!O914&amp;""))&amp;";",O$1007))),OR(UPPER(TRIM(Datos!O914&amp;""))="SÍ",UPPER(TRIM(Datos!O914&amp;""))="SI",UPPER(TRIM(Datos!O914&amp;""))="NO"),IF(ISNUMBER(Datos!O914),AND(OR(O$1005="",Datos!O914&gt;=O$1005),OR(O$1006="",Datos!O914&lt;=O$1006)),FALSE),TRUE))))</f>
        <v>0.0</v>
      </c>
      <c r="P914">
        <f>IF(Datos!P914="",0,IF(AND(P$1008&lt;&gt;"",Datos!P914=P$1008),0,IF(P$1004=0,0,1-CHOOSE(P$1004,IF(ISNUMBER(Datos!P914),AND(OR(P$1005="",Datos!P914&gt;=P$1005),OR(P$1006="",Datos!P914&lt;=P$1006)),FALSE),IF(ISNUMBER(Datos!P914),AND(Datos!P914=INT(Datos!P914),AND(OR(P$1005="",Datos!P914&gt;=P$1005),OR(P$1006="",Datos!P914&lt;=P$1006))),FALSE),OR(ISNUMBER(FIND(";"&amp;UPPER(TRIM(Datos!P914&amp;""))&amp;"=",P$1007)),ISNUMBER(FIND(";"&amp;UPPER(TRIM(Datos!P914&amp;""))&amp;";",P$1007))),OR(UPPER(TRIM(Datos!P914&amp;""))="SÍ",UPPER(TRIM(Datos!P914&amp;""))="SI",UPPER(TRIM(Datos!P914&amp;""))="NO"),IF(ISNUMBER(Datos!P914),AND(OR(P$1005="",Datos!P914&gt;=P$1005),OR(P$1006="",Datos!P914&lt;=P$1006)),FALSE),TRUE))))</f>
        <v>0.0</v>
      </c>
      <c r="Q914">
        <f>IF(Datos!Q914="",0,IF(AND(Q$1008&lt;&gt;"",Datos!Q914=Q$1008),0,IF(Q$1004=0,0,1-CHOOSE(Q$1004,IF(ISNUMBER(Datos!Q914),AND(OR(Q$1005="",Datos!Q914&gt;=Q$1005),OR(Q$1006="",Datos!Q914&lt;=Q$1006)),FALSE),IF(ISNUMBER(Datos!Q914),AND(Datos!Q914=INT(Datos!Q914),AND(OR(Q$1005="",Datos!Q914&gt;=Q$1005),OR(Q$1006="",Datos!Q914&lt;=Q$1006))),FALSE),OR(ISNUMBER(FIND(";"&amp;UPPER(TRIM(Datos!Q914&amp;""))&amp;"=",Q$1007)),ISNUMBER(FIND(";"&amp;UPPER(TRIM(Datos!Q914&amp;""))&amp;";",Q$1007))),OR(UPPER(TRIM(Datos!Q914&amp;""))="SÍ",UPPER(TRIM(Datos!Q914&amp;""))="SI",UPPER(TRIM(Datos!Q914&amp;""))="NO"),IF(ISNUMBER(Datos!Q914),AND(OR(Q$1005="",Datos!Q914&gt;=Q$1005),OR(Q$1006="",Datos!Q914&lt;=Q$1006)),FALSE),TRUE))))</f>
        <v>0.0</v>
      </c>
      <c r="R914">
        <f>IF(Datos!R914="",0,IF(AND(R$1008&lt;&gt;"",Datos!R914=R$1008),0,IF(R$1004=0,0,1-CHOOSE(R$1004,IF(ISNUMBER(Datos!R914),AND(OR(R$1005="",Datos!R914&gt;=R$1005),OR(R$1006="",Datos!R914&lt;=R$1006)),FALSE),IF(ISNUMBER(Datos!R914),AND(Datos!R914=INT(Datos!R914),AND(OR(R$1005="",Datos!R914&gt;=R$1005),OR(R$1006="",Datos!R914&lt;=R$1006))),FALSE),OR(ISNUMBER(FIND(";"&amp;UPPER(TRIM(Datos!R914&amp;""))&amp;"=",R$1007)),ISNUMBER(FIND(";"&amp;UPPER(TRIM(Datos!R914&amp;""))&amp;";",R$1007))),OR(UPPER(TRIM(Datos!R914&amp;""))="SÍ",UPPER(TRIM(Datos!R914&amp;""))="SI",UPPER(TRIM(Datos!R914&amp;""))="NO"),IF(ISNUMBER(Datos!R914),AND(OR(R$1005="",Datos!R914&gt;=R$1005),OR(R$1006="",Datos!R914&lt;=R$1006)),FALSE),TRUE))))</f>
        <v>0.0</v>
      </c>
      <c r="S914">
        <f>IF(Datos!S914="",0,IF(AND(S$1008&lt;&gt;"",Datos!S914=S$1008),0,IF(S$1004=0,0,1-CHOOSE(S$1004,IF(ISNUMBER(Datos!S914),AND(OR(S$1005="",Datos!S914&gt;=S$1005),OR(S$1006="",Datos!S914&lt;=S$1006)),FALSE),IF(ISNUMBER(Datos!S914),AND(Datos!S914=INT(Datos!S914),AND(OR(S$1005="",Datos!S914&gt;=S$1005),OR(S$1006="",Datos!S914&lt;=S$1006))),FALSE),OR(ISNUMBER(FIND(";"&amp;UPPER(TRIM(Datos!S914&amp;""))&amp;"=",S$1007)),ISNUMBER(FIND(";"&amp;UPPER(TRIM(Datos!S914&amp;""))&amp;";",S$1007))),OR(UPPER(TRIM(Datos!S914&amp;""))="SÍ",UPPER(TRIM(Datos!S914&amp;""))="SI",UPPER(TRIM(Datos!S914&amp;""))="NO"),IF(ISNUMBER(Datos!S914),AND(OR(S$1005="",Datos!S914&gt;=S$1005),OR(S$1006="",Datos!S914&lt;=S$1006)),FALSE),TRUE))))</f>
        <v>0.0</v>
      </c>
      <c r="T914">
        <f>IF(Datos!T914="",0,IF(AND(T$1008&lt;&gt;"",Datos!T914=T$1008),0,IF(T$1004=0,0,1-CHOOSE(T$1004,IF(ISNUMBER(Datos!T914),AND(OR(T$1005="",Datos!T914&gt;=T$1005),OR(T$1006="",Datos!T914&lt;=T$1006)),FALSE),IF(ISNUMBER(Datos!T914),AND(Datos!T914=INT(Datos!T914),AND(OR(T$1005="",Datos!T914&gt;=T$1005),OR(T$1006="",Datos!T914&lt;=T$1006))),FALSE),OR(ISNUMBER(FIND(";"&amp;UPPER(TRIM(Datos!T914&amp;""))&amp;"=",T$1007)),ISNUMBER(FIND(";"&amp;UPPER(TRIM(Datos!T914&amp;""))&amp;";",T$1007))),OR(UPPER(TRIM(Datos!T914&amp;""))="SÍ",UPPER(TRIM(Datos!T914&amp;""))="SI",UPPER(TRIM(Datos!T914&amp;""))="NO"),IF(ISNUMBER(Datos!T914),AND(OR(T$1005="",Datos!T914&gt;=T$1005),OR(T$1006="",Datos!T914&lt;=T$1006)),FALSE),TRUE))))</f>
        <v>0.0</v>
      </c>
      <c r="U914">
        <f>IF(Datos!U914="",0,IF(AND(U$1008&lt;&gt;"",Datos!U914=U$1008),0,IF(U$1004=0,0,1-CHOOSE(U$1004,IF(ISNUMBER(Datos!U914),AND(OR(U$1005="",Datos!U914&gt;=U$1005),OR(U$1006="",Datos!U914&lt;=U$1006)),FALSE),IF(ISNUMBER(Datos!U914),AND(Datos!U914=INT(Datos!U914),AND(OR(U$1005="",Datos!U914&gt;=U$1005),OR(U$1006="",Datos!U914&lt;=U$1006))),FALSE),OR(ISNUMBER(FIND(";"&amp;UPPER(TRIM(Datos!U914&amp;""))&amp;"=",U$1007)),ISNUMBER(FIND(";"&amp;UPPER(TRIM(Datos!U914&amp;""))&amp;";",U$1007))),OR(UPPER(TRIM(Datos!U914&amp;""))="SÍ",UPPER(TRIM(Datos!U914&amp;""))="SI",UPPER(TRIM(Datos!U914&amp;""))="NO"),IF(ISNUMBER(Datos!U914),AND(OR(U$1005="",Datos!U914&gt;=U$1005),OR(U$1006="",Datos!U914&lt;=U$1006)),FALSE),TRUE))))</f>
        <v>0.0</v>
      </c>
      <c r="V914">
        <f>IF(Datos!V914="",0,IF(AND(V$1008&lt;&gt;"",Datos!V914=V$1008),0,IF(V$1004=0,0,1-CHOOSE(V$1004,IF(ISNUMBER(Datos!V914),AND(OR(V$1005="",Datos!V914&gt;=V$1005),OR(V$1006="",Datos!V914&lt;=V$1006)),FALSE),IF(ISNUMBER(Datos!V914),AND(Datos!V914=INT(Datos!V914),AND(OR(V$1005="",Datos!V914&gt;=V$1005),OR(V$1006="",Datos!V914&lt;=V$1006))),FALSE),OR(ISNUMBER(FIND(";"&amp;UPPER(TRIM(Datos!V914&amp;""))&amp;"=",V$1007)),ISNUMBER(FIND(";"&amp;UPPER(TRIM(Datos!V914&amp;""))&amp;";",V$1007))),OR(UPPER(TRIM(Datos!V914&amp;""))="SÍ",UPPER(TRIM(Datos!V914&amp;""))="SI",UPPER(TRIM(Datos!V914&amp;""))="NO"),IF(ISNUMBER(Datos!V914),AND(OR(V$1005="",Datos!V914&gt;=V$1005),OR(V$1006="",Datos!V914&lt;=V$1006)),FALSE),TRUE))))</f>
        <v>0.0</v>
      </c>
      <c r="W914">
        <f>IF(Datos!W914="",0,IF(AND(W$1008&lt;&gt;"",Datos!W914=W$1008),0,IF(W$1004=0,0,1-CHOOSE(W$1004,IF(ISNUMBER(Datos!W914),AND(OR(W$1005="",Datos!W914&gt;=W$1005),OR(W$1006="",Datos!W914&lt;=W$1006)),FALSE),IF(ISNUMBER(Datos!W914),AND(Datos!W914=INT(Datos!W914),AND(OR(W$1005="",Datos!W914&gt;=W$1005),OR(W$1006="",Datos!W914&lt;=W$1006))),FALSE),OR(ISNUMBER(FIND(";"&amp;UPPER(TRIM(Datos!W914&amp;""))&amp;"=",W$1007)),ISNUMBER(FIND(";"&amp;UPPER(TRIM(Datos!W914&amp;""))&amp;";",W$1007))),OR(UPPER(TRIM(Datos!W914&amp;""))="SÍ",UPPER(TRIM(Datos!W914&amp;""))="SI",UPPER(TRIM(Datos!W914&amp;""))="NO"),IF(ISNUMBER(Datos!W914),AND(OR(W$1005="",Datos!W914&gt;=W$1005),OR(W$1006="",Datos!W914&lt;=W$1006)),FALSE),TRUE))))</f>
        <v>0.0</v>
      </c>
      <c r="X914">
        <f>IF(Datos!X914="",0,IF(AND(X$1008&lt;&gt;"",Datos!X914=X$1008),0,IF(X$1004=0,0,1-CHOOSE(X$1004,IF(ISNUMBER(Datos!X914),AND(OR(X$1005="",Datos!X914&gt;=X$1005),OR(X$1006="",Datos!X914&lt;=X$1006)),FALSE),IF(ISNUMBER(Datos!X914),AND(Datos!X914=INT(Datos!X914),AND(OR(X$1005="",Datos!X914&gt;=X$1005),OR(X$1006="",Datos!X914&lt;=X$1006))),FALSE),OR(ISNUMBER(FIND(";"&amp;UPPER(TRIM(Datos!X914&amp;""))&amp;"=",X$1007)),ISNUMBER(FIND(";"&amp;UPPER(TRIM(Datos!X914&amp;""))&amp;";",X$1007))),OR(UPPER(TRIM(Datos!X914&amp;""))="SÍ",UPPER(TRIM(Datos!X914&amp;""))="SI",UPPER(TRIM(Datos!X914&amp;""))="NO"),IF(ISNUMBER(Datos!X914),AND(OR(X$1005="",Datos!X914&gt;=X$1005),OR(X$1006="",Datos!X914&lt;=X$1006)),FALSE),TRUE))))</f>
        <v>0.0</v>
      </c>
      <c r="Y914">
        <f>IF(Datos!Y914="",0,IF(AND(Y$1008&lt;&gt;"",Datos!Y914=Y$1008),0,IF(Y$1004=0,0,1-CHOOSE(Y$1004,IF(ISNUMBER(Datos!Y914),AND(OR(Y$1005="",Datos!Y914&gt;=Y$1005),OR(Y$1006="",Datos!Y914&lt;=Y$1006)),FALSE),IF(ISNUMBER(Datos!Y914),AND(Datos!Y914=INT(Datos!Y914),AND(OR(Y$1005="",Datos!Y914&gt;=Y$1005),OR(Y$1006="",Datos!Y914&lt;=Y$1006))),FALSE),OR(ISNUMBER(FIND(";"&amp;UPPER(TRIM(Datos!Y914&amp;""))&amp;"=",Y$1007)),ISNUMBER(FIND(";"&amp;UPPER(TRIM(Datos!Y914&amp;""))&amp;";",Y$1007))),OR(UPPER(TRIM(Datos!Y914&amp;""))="SÍ",UPPER(TRIM(Datos!Y914&amp;""))="SI",UPPER(TRIM(Datos!Y914&amp;""))="NO"),IF(ISNUMBER(Datos!Y914),AND(OR(Y$1005="",Datos!Y914&gt;=Y$1005),OR(Y$1006="",Datos!Y914&lt;=Y$1006)),FALSE),TRUE))))</f>
        <v>0.0</v>
      </c>
      <c r="Z914">
        <f>IF(Datos!Z914="",0,IF(AND(Z$1008&lt;&gt;"",Datos!Z914=Z$1008),0,IF(Z$1004=0,0,1-CHOOSE(Z$1004,IF(ISNUMBER(Datos!Z914),AND(OR(Z$1005="",Datos!Z914&gt;=Z$1005),OR(Z$1006="",Datos!Z914&lt;=Z$1006)),FALSE),IF(ISNUMBER(Datos!Z914),AND(Datos!Z914=INT(Datos!Z914),AND(OR(Z$1005="",Datos!Z914&gt;=Z$1005),OR(Z$1006="",Datos!Z914&lt;=Z$1006))),FALSE),OR(ISNUMBER(FIND(";"&amp;UPPER(TRIM(Datos!Z914&amp;""))&amp;"=",Z$1007)),ISNUMBER(FIND(";"&amp;UPPER(TRIM(Datos!Z914&amp;""))&amp;";",Z$1007))),OR(UPPER(TRIM(Datos!Z914&amp;""))="SÍ",UPPER(TRIM(Datos!Z914&amp;""))="SI",UPPER(TRIM(Datos!Z914&amp;""))="NO"),IF(ISNUMBER(Datos!Z914),AND(OR(Z$1005="",Datos!Z914&gt;=Z$1005),OR(Z$1006="",Datos!Z914&lt;=Z$1006)),FALSE),TRUE))))</f>
        <v>0.0</v>
      </c>
      <c r="AA914">
        <f>IF(Datos!AA914="",0,IF(AND(AA$1008&lt;&gt;"",Datos!AA914=AA$1008),0,IF(AA$1004=0,0,1-CHOOSE(AA$1004,IF(ISNUMBER(Datos!AA914),AND(OR(AA$1005="",Datos!AA914&gt;=AA$1005),OR(AA$1006="",Datos!AA914&lt;=AA$1006)),FALSE),IF(ISNUMBER(Datos!AA914),AND(Datos!AA914=INT(Datos!AA914),AND(OR(AA$1005="",Datos!AA914&gt;=AA$1005),OR(AA$1006="",Datos!AA914&lt;=AA$1006))),FALSE),OR(ISNUMBER(FIND(";"&amp;UPPER(TRIM(Datos!AA914&amp;""))&amp;"=",AA$1007)),ISNUMBER(FIND(";"&amp;UPPER(TRIM(Datos!AA914&amp;""))&amp;";",AA$1007))),OR(UPPER(TRIM(Datos!AA914&amp;""))="SÍ",UPPER(TRIM(Datos!AA914&amp;""))="SI",UPPER(TRIM(Datos!AA914&amp;""))="NO"),IF(ISNUMBER(Datos!AA914),AND(OR(AA$1005="",Datos!AA914&gt;=AA$1005),OR(AA$1006="",Datos!AA914&lt;=AA$1006)),FALSE),TRUE))))</f>
        <v>0.0</v>
      </c>
      <c r="AB914">
        <f>IF(Datos!AB914="",0,IF(AND(AB$1008&lt;&gt;"",Datos!AB914=AB$1008),0,IF(AB$1004=0,0,1-CHOOSE(AB$1004,IF(ISNUMBER(Datos!AB914),AND(OR(AB$1005="",Datos!AB914&gt;=AB$1005),OR(AB$1006="",Datos!AB914&lt;=AB$1006)),FALSE),IF(ISNUMBER(Datos!AB914),AND(Datos!AB914=INT(Datos!AB914),AND(OR(AB$1005="",Datos!AB914&gt;=AB$1005),OR(AB$1006="",Datos!AB914&lt;=AB$1006))),FALSE),OR(ISNUMBER(FIND(";"&amp;UPPER(TRIM(Datos!AB914&amp;""))&amp;"=",AB$1007)),ISNUMBER(FIND(";"&amp;UPPER(TRIM(Datos!AB914&amp;""))&amp;";",AB$1007))),OR(UPPER(TRIM(Datos!AB914&amp;""))="SÍ",UPPER(TRIM(Datos!AB914&amp;""))="SI",UPPER(TRIM(Datos!AB914&amp;""))="NO"),IF(ISNUMBER(Datos!AB914),AND(OR(AB$1005="",Datos!AB914&gt;=AB$1005),OR(AB$1006="",Datos!AB914&lt;=AB$1006)),FALSE),TRUE))))</f>
        <v>0.0</v>
      </c>
      <c r="AC914">
        <f>IF(Datos!AC914="",0,IF(AND(AC$1008&lt;&gt;"",Datos!AC914=AC$1008),0,IF(AC$1004=0,0,1-CHOOSE(AC$1004,IF(ISNUMBER(Datos!AC914),AND(OR(AC$1005="",Datos!AC914&gt;=AC$1005),OR(AC$1006="",Datos!AC914&lt;=AC$1006)),FALSE),IF(ISNUMBER(Datos!AC914),AND(Datos!AC914=INT(Datos!AC914),AND(OR(AC$1005="",Datos!AC914&gt;=AC$1005),OR(AC$1006="",Datos!AC914&lt;=AC$1006))),FALSE),OR(ISNUMBER(FIND(";"&amp;UPPER(TRIM(Datos!AC914&amp;""))&amp;"=",AC$1007)),ISNUMBER(FIND(";"&amp;UPPER(TRIM(Datos!AC914&amp;""))&amp;";",AC$1007))),OR(UPPER(TRIM(Datos!AC914&amp;""))="SÍ",UPPER(TRIM(Datos!AC914&amp;""))="SI",UPPER(TRIM(Datos!AC914&amp;""))="NO"),IF(ISNUMBER(Datos!AC914),AND(OR(AC$1005="",Datos!AC914&gt;=AC$1005),OR(AC$1006="",Datos!AC914&lt;=AC$1006)),FALSE),TRUE))))</f>
        <v>0.0</v>
      </c>
      <c r="AD914">
        <f>IF(Datos!AD914="",0,IF(AND(AD$1008&lt;&gt;"",Datos!AD914=AD$1008),0,IF(AD$1004=0,0,1-CHOOSE(AD$1004,IF(ISNUMBER(Datos!AD914),AND(OR(AD$1005="",Datos!AD914&gt;=AD$1005),OR(AD$1006="",Datos!AD914&lt;=AD$1006)),FALSE),IF(ISNUMBER(Datos!AD914),AND(Datos!AD914=INT(Datos!AD914),AND(OR(AD$1005="",Datos!AD914&gt;=AD$1005),OR(AD$1006="",Datos!AD914&lt;=AD$1006))),FALSE),OR(ISNUMBER(FIND(";"&amp;UPPER(TRIM(Datos!AD914&amp;""))&amp;"=",AD$1007)),ISNUMBER(FIND(";"&amp;UPPER(TRIM(Datos!AD914&amp;""))&amp;";",AD$1007))),OR(UPPER(TRIM(Datos!AD914&amp;""))="SÍ",UPPER(TRIM(Datos!AD914&amp;""))="SI",UPPER(TRIM(Datos!AD914&amp;""))="NO"),IF(ISNUMBER(Datos!AD914),AND(OR(AD$1005="",Datos!AD914&gt;=AD$1005),OR(AD$1006="",Datos!AD914&lt;=AD$1006)),FALSE),TRUE))))</f>
        <v>0.0</v>
      </c>
      <c r="AE914">
        <f>IF(Datos!AE914="",0,IF(AND(AE$1008&lt;&gt;"",Datos!AE914=AE$1008),0,IF(AE$1004=0,0,1-CHOOSE(AE$1004,IF(ISNUMBER(Datos!AE914),AND(OR(AE$1005="",Datos!AE914&gt;=AE$1005),OR(AE$1006="",Datos!AE914&lt;=AE$1006)),FALSE),IF(ISNUMBER(Datos!AE914),AND(Datos!AE914=INT(Datos!AE914),AND(OR(AE$1005="",Datos!AE914&gt;=AE$1005),OR(AE$1006="",Datos!AE914&lt;=AE$1006))),FALSE),OR(ISNUMBER(FIND(";"&amp;UPPER(TRIM(Datos!AE914&amp;""))&amp;"=",AE$1007)),ISNUMBER(FIND(";"&amp;UPPER(TRIM(Datos!AE914&amp;""))&amp;";",AE$1007))),OR(UPPER(TRIM(Datos!AE914&amp;""))="SÍ",UPPER(TRIM(Datos!AE914&amp;""))="SI",UPPER(TRIM(Datos!AE914&amp;""))="NO"),IF(ISNUMBER(Datos!AE914),AND(OR(AE$1005="",Datos!AE914&gt;=AE$1005),OR(AE$1006="",Datos!AE914&lt;=AE$1006)),FALSE),TRUE))))</f>
        <v>0.0</v>
      </c>
    </row>
    <row r="915" spans="2:31">
      <c r="B915">
        <f>IF(Datos!B915="",0,IF(AND(B$1008&lt;&gt;"",Datos!B915=B$1008),0,IF(B$1004=0,0,1-CHOOSE(B$1004,IF(ISNUMBER(Datos!B915),AND(OR(B$1005="",Datos!B915&gt;=B$1005),OR(B$1006="",Datos!B915&lt;=B$1006)),FALSE),IF(ISNUMBER(Datos!B915),AND(Datos!B915=INT(Datos!B915),AND(OR(B$1005="",Datos!B915&gt;=B$1005),OR(B$1006="",Datos!B915&lt;=B$1006))),FALSE),OR(ISNUMBER(FIND(";"&amp;UPPER(TRIM(Datos!B915&amp;""))&amp;"=",B$1007)),ISNUMBER(FIND(";"&amp;UPPER(TRIM(Datos!B915&amp;""))&amp;";",B$1007))),OR(UPPER(TRIM(Datos!B915&amp;""))="SÍ",UPPER(TRIM(Datos!B915&amp;""))="SI",UPPER(TRIM(Datos!B915&amp;""))="NO"),IF(ISNUMBER(Datos!B915),AND(OR(B$1005="",Datos!B915&gt;=B$1005),OR(B$1006="",Datos!B915&lt;=B$1006)),FALSE),TRUE))))</f>
        <v>0.0</v>
      </c>
      <c r="C915">
        <f>IF(Datos!C915="",0,IF(AND(C$1008&lt;&gt;"",Datos!C915=C$1008),0,IF(C$1004=0,0,1-CHOOSE(C$1004,IF(ISNUMBER(Datos!C915),AND(OR(C$1005="",Datos!C915&gt;=C$1005),OR(C$1006="",Datos!C915&lt;=C$1006)),FALSE),IF(ISNUMBER(Datos!C915),AND(Datos!C915=INT(Datos!C915),AND(OR(C$1005="",Datos!C915&gt;=C$1005),OR(C$1006="",Datos!C915&lt;=C$1006))),FALSE),OR(ISNUMBER(FIND(";"&amp;UPPER(TRIM(Datos!C915&amp;""))&amp;"=",C$1007)),ISNUMBER(FIND(";"&amp;UPPER(TRIM(Datos!C915&amp;""))&amp;";",C$1007))),OR(UPPER(TRIM(Datos!C915&amp;""))="SÍ",UPPER(TRIM(Datos!C915&amp;""))="SI",UPPER(TRIM(Datos!C915&amp;""))="NO"),IF(ISNUMBER(Datos!C915),AND(OR(C$1005="",Datos!C915&gt;=C$1005),OR(C$1006="",Datos!C915&lt;=C$1006)),FALSE),TRUE))))</f>
        <v>0.0</v>
      </c>
      <c r="D915">
        <f>IF(Datos!D915="",0,IF(AND(D$1008&lt;&gt;"",Datos!D915=D$1008),0,IF(D$1004=0,0,1-CHOOSE(D$1004,IF(ISNUMBER(Datos!D915),AND(OR(D$1005="",Datos!D915&gt;=D$1005),OR(D$1006="",Datos!D915&lt;=D$1006)),FALSE),IF(ISNUMBER(Datos!D915),AND(Datos!D915=INT(Datos!D915),AND(OR(D$1005="",Datos!D915&gt;=D$1005),OR(D$1006="",Datos!D915&lt;=D$1006))),FALSE),OR(ISNUMBER(FIND(";"&amp;UPPER(TRIM(Datos!D915&amp;""))&amp;"=",D$1007)),ISNUMBER(FIND(";"&amp;UPPER(TRIM(Datos!D915&amp;""))&amp;";",D$1007))),OR(UPPER(TRIM(Datos!D915&amp;""))="SÍ",UPPER(TRIM(Datos!D915&amp;""))="SI",UPPER(TRIM(Datos!D915&amp;""))="NO"),IF(ISNUMBER(Datos!D915),AND(OR(D$1005="",Datos!D915&gt;=D$1005),OR(D$1006="",Datos!D915&lt;=D$1006)),FALSE),TRUE))))</f>
        <v>0.0</v>
      </c>
      <c r="E915">
        <f>IF(Datos!E915="",0,IF(AND(E$1008&lt;&gt;"",Datos!E915=E$1008),0,IF(E$1004=0,0,1-CHOOSE(E$1004,IF(ISNUMBER(Datos!E915),AND(OR(E$1005="",Datos!E915&gt;=E$1005),OR(E$1006="",Datos!E915&lt;=E$1006)),FALSE),IF(ISNUMBER(Datos!E915),AND(Datos!E915=INT(Datos!E915),AND(OR(E$1005="",Datos!E915&gt;=E$1005),OR(E$1006="",Datos!E915&lt;=E$1006))),FALSE),OR(ISNUMBER(FIND(";"&amp;UPPER(TRIM(Datos!E915&amp;""))&amp;"=",E$1007)),ISNUMBER(FIND(";"&amp;UPPER(TRIM(Datos!E915&amp;""))&amp;";",E$1007))),OR(UPPER(TRIM(Datos!E915&amp;""))="SÍ",UPPER(TRIM(Datos!E915&amp;""))="SI",UPPER(TRIM(Datos!E915&amp;""))="NO"),IF(ISNUMBER(Datos!E915),AND(OR(E$1005="",Datos!E915&gt;=E$1005),OR(E$1006="",Datos!E915&lt;=E$1006)),FALSE),TRUE))))</f>
        <v>0.0</v>
      </c>
      <c r="F915">
        <f>IF(Datos!F915="",0,IF(AND(F$1008&lt;&gt;"",Datos!F915=F$1008),0,IF(F$1004=0,0,1-CHOOSE(F$1004,IF(ISNUMBER(Datos!F915),AND(OR(F$1005="",Datos!F915&gt;=F$1005),OR(F$1006="",Datos!F915&lt;=F$1006)),FALSE),IF(ISNUMBER(Datos!F915),AND(Datos!F915=INT(Datos!F915),AND(OR(F$1005="",Datos!F915&gt;=F$1005),OR(F$1006="",Datos!F915&lt;=F$1006))),FALSE),OR(ISNUMBER(FIND(";"&amp;UPPER(TRIM(Datos!F915&amp;""))&amp;"=",F$1007)),ISNUMBER(FIND(";"&amp;UPPER(TRIM(Datos!F915&amp;""))&amp;";",F$1007))),OR(UPPER(TRIM(Datos!F915&amp;""))="SÍ",UPPER(TRIM(Datos!F915&amp;""))="SI",UPPER(TRIM(Datos!F915&amp;""))="NO"),IF(ISNUMBER(Datos!F915),AND(OR(F$1005="",Datos!F915&gt;=F$1005),OR(F$1006="",Datos!F915&lt;=F$1006)),FALSE),TRUE))))</f>
        <v>0.0</v>
      </c>
      <c r="G915">
        <f>IF(Datos!G915="",0,IF(AND(G$1008&lt;&gt;"",Datos!G915=G$1008),0,IF(G$1004=0,0,1-CHOOSE(G$1004,IF(ISNUMBER(Datos!G915),AND(OR(G$1005="",Datos!G915&gt;=G$1005),OR(G$1006="",Datos!G915&lt;=G$1006)),FALSE),IF(ISNUMBER(Datos!G915),AND(Datos!G915=INT(Datos!G915),AND(OR(G$1005="",Datos!G915&gt;=G$1005),OR(G$1006="",Datos!G915&lt;=G$1006))),FALSE),OR(ISNUMBER(FIND(";"&amp;UPPER(TRIM(Datos!G915&amp;""))&amp;"=",G$1007)),ISNUMBER(FIND(";"&amp;UPPER(TRIM(Datos!G915&amp;""))&amp;";",G$1007))),OR(UPPER(TRIM(Datos!G915&amp;""))="SÍ",UPPER(TRIM(Datos!G915&amp;""))="SI",UPPER(TRIM(Datos!G915&amp;""))="NO"),IF(ISNUMBER(Datos!G915),AND(OR(G$1005="",Datos!G915&gt;=G$1005),OR(G$1006="",Datos!G915&lt;=G$1006)),FALSE),TRUE))))</f>
        <v>0.0</v>
      </c>
      <c r="H915">
        <f>IF(Datos!H915="",0,IF(AND(H$1008&lt;&gt;"",Datos!H915=H$1008),0,IF(H$1004=0,0,1-CHOOSE(H$1004,IF(ISNUMBER(Datos!H915),AND(OR(H$1005="",Datos!H915&gt;=H$1005),OR(H$1006="",Datos!H915&lt;=H$1006)),FALSE),IF(ISNUMBER(Datos!H915),AND(Datos!H915=INT(Datos!H915),AND(OR(H$1005="",Datos!H915&gt;=H$1005),OR(H$1006="",Datos!H915&lt;=H$1006))),FALSE),OR(ISNUMBER(FIND(";"&amp;UPPER(TRIM(Datos!H915&amp;""))&amp;"=",H$1007)),ISNUMBER(FIND(";"&amp;UPPER(TRIM(Datos!H915&amp;""))&amp;";",H$1007))),OR(UPPER(TRIM(Datos!H915&amp;""))="SÍ",UPPER(TRIM(Datos!H915&amp;""))="SI",UPPER(TRIM(Datos!H915&amp;""))="NO"),IF(ISNUMBER(Datos!H915),AND(OR(H$1005="",Datos!H915&gt;=H$1005),OR(H$1006="",Datos!H915&lt;=H$1006)),FALSE),TRUE))))</f>
        <v>0.0</v>
      </c>
      <c r="I915">
        <f>IF(Datos!I915="",0,IF(AND(I$1008&lt;&gt;"",Datos!I915=I$1008),0,IF(I$1004=0,0,1-CHOOSE(I$1004,IF(ISNUMBER(Datos!I915),AND(OR(I$1005="",Datos!I915&gt;=I$1005),OR(I$1006="",Datos!I915&lt;=I$1006)),FALSE),IF(ISNUMBER(Datos!I915),AND(Datos!I915=INT(Datos!I915),AND(OR(I$1005="",Datos!I915&gt;=I$1005),OR(I$1006="",Datos!I915&lt;=I$1006))),FALSE),OR(ISNUMBER(FIND(";"&amp;UPPER(TRIM(Datos!I915&amp;""))&amp;"=",I$1007)),ISNUMBER(FIND(";"&amp;UPPER(TRIM(Datos!I915&amp;""))&amp;";",I$1007))),OR(UPPER(TRIM(Datos!I915&amp;""))="SÍ",UPPER(TRIM(Datos!I915&amp;""))="SI",UPPER(TRIM(Datos!I915&amp;""))="NO"),IF(ISNUMBER(Datos!I915),AND(OR(I$1005="",Datos!I915&gt;=I$1005),OR(I$1006="",Datos!I915&lt;=I$1006)),FALSE),TRUE))))</f>
        <v>0.0</v>
      </c>
      <c r="J915">
        <f>IF(Datos!J915="",0,IF(AND(J$1008&lt;&gt;"",Datos!J915=J$1008),0,IF(J$1004=0,0,1-CHOOSE(J$1004,IF(ISNUMBER(Datos!J915),AND(OR(J$1005="",Datos!J915&gt;=J$1005),OR(J$1006="",Datos!J915&lt;=J$1006)),FALSE),IF(ISNUMBER(Datos!J915),AND(Datos!J915=INT(Datos!J915),AND(OR(J$1005="",Datos!J915&gt;=J$1005),OR(J$1006="",Datos!J915&lt;=J$1006))),FALSE),OR(ISNUMBER(FIND(";"&amp;UPPER(TRIM(Datos!J915&amp;""))&amp;"=",J$1007)),ISNUMBER(FIND(";"&amp;UPPER(TRIM(Datos!J915&amp;""))&amp;";",J$1007))),OR(UPPER(TRIM(Datos!J915&amp;""))="SÍ",UPPER(TRIM(Datos!J915&amp;""))="SI",UPPER(TRIM(Datos!J915&amp;""))="NO"),IF(ISNUMBER(Datos!J915),AND(OR(J$1005="",Datos!J915&gt;=J$1005),OR(J$1006="",Datos!J915&lt;=J$1006)),FALSE),TRUE))))</f>
        <v>0.0</v>
      </c>
      <c r="K915">
        <f>IF(Datos!K915="",0,IF(AND(K$1008&lt;&gt;"",Datos!K915=K$1008),0,IF(K$1004=0,0,1-CHOOSE(K$1004,IF(ISNUMBER(Datos!K915),AND(OR(K$1005="",Datos!K915&gt;=K$1005),OR(K$1006="",Datos!K915&lt;=K$1006)),FALSE),IF(ISNUMBER(Datos!K915),AND(Datos!K915=INT(Datos!K915),AND(OR(K$1005="",Datos!K915&gt;=K$1005),OR(K$1006="",Datos!K915&lt;=K$1006))),FALSE),OR(ISNUMBER(FIND(";"&amp;UPPER(TRIM(Datos!K915&amp;""))&amp;"=",K$1007)),ISNUMBER(FIND(";"&amp;UPPER(TRIM(Datos!K915&amp;""))&amp;";",K$1007))),OR(UPPER(TRIM(Datos!K915&amp;""))="SÍ",UPPER(TRIM(Datos!K915&amp;""))="SI",UPPER(TRIM(Datos!K915&amp;""))="NO"),IF(ISNUMBER(Datos!K915),AND(OR(K$1005="",Datos!K915&gt;=K$1005),OR(K$1006="",Datos!K915&lt;=K$1006)),FALSE),TRUE))))</f>
        <v>0.0</v>
      </c>
      <c r="L915">
        <f>IF(Datos!L915="",0,IF(AND(L$1008&lt;&gt;"",Datos!L915=L$1008),0,IF(L$1004=0,0,1-CHOOSE(L$1004,IF(ISNUMBER(Datos!L915),AND(OR(L$1005="",Datos!L915&gt;=L$1005),OR(L$1006="",Datos!L915&lt;=L$1006)),FALSE),IF(ISNUMBER(Datos!L915),AND(Datos!L915=INT(Datos!L915),AND(OR(L$1005="",Datos!L915&gt;=L$1005),OR(L$1006="",Datos!L915&lt;=L$1006))),FALSE),OR(ISNUMBER(FIND(";"&amp;UPPER(TRIM(Datos!L915&amp;""))&amp;"=",L$1007)),ISNUMBER(FIND(";"&amp;UPPER(TRIM(Datos!L915&amp;""))&amp;";",L$1007))),OR(UPPER(TRIM(Datos!L915&amp;""))="SÍ",UPPER(TRIM(Datos!L915&amp;""))="SI",UPPER(TRIM(Datos!L915&amp;""))="NO"),IF(ISNUMBER(Datos!L915),AND(OR(L$1005="",Datos!L915&gt;=L$1005),OR(L$1006="",Datos!L915&lt;=L$1006)),FALSE),TRUE))))</f>
        <v>0.0</v>
      </c>
      <c r="M915">
        <f>IF(Datos!M915="",0,IF(AND(M$1008&lt;&gt;"",Datos!M915=M$1008),0,IF(M$1004=0,0,1-CHOOSE(M$1004,IF(ISNUMBER(Datos!M915),AND(OR(M$1005="",Datos!M915&gt;=M$1005),OR(M$1006="",Datos!M915&lt;=M$1006)),FALSE),IF(ISNUMBER(Datos!M915),AND(Datos!M915=INT(Datos!M915),AND(OR(M$1005="",Datos!M915&gt;=M$1005),OR(M$1006="",Datos!M915&lt;=M$1006))),FALSE),OR(ISNUMBER(FIND(";"&amp;UPPER(TRIM(Datos!M915&amp;""))&amp;"=",M$1007)),ISNUMBER(FIND(";"&amp;UPPER(TRIM(Datos!M915&amp;""))&amp;";",M$1007))),OR(UPPER(TRIM(Datos!M915&amp;""))="SÍ",UPPER(TRIM(Datos!M915&amp;""))="SI",UPPER(TRIM(Datos!M915&amp;""))="NO"),IF(ISNUMBER(Datos!M915),AND(OR(M$1005="",Datos!M915&gt;=M$1005),OR(M$1006="",Datos!M915&lt;=M$1006)),FALSE),TRUE))))</f>
        <v>0.0</v>
      </c>
      <c r="N915">
        <f>IF(Datos!N915="",0,IF(AND(N$1008&lt;&gt;"",Datos!N915=N$1008),0,IF(N$1004=0,0,1-CHOOSE(N$1004,IF(ISNUMBER(Datos!N915),AND(OR(N$1005="",Datos!N915&gt;=N$1005),OR(N$1006="",Datos!N915&lt;=N$1006)),FALSE),IF(ISNUMBER(Datos!N915),AND(Datos!N915=INT(Datos!N915),AND(OR(N$1005="",Datos!N915&gt;=N$1005),OR(N$1006="",Datos!N915&lt;=N$1006))),FALSE),OR(ISNUMBER(FIND(";"&amp;UPPER(TRIM(Datos!N915&amp;""))&amp;"=",N$1007)),ISNUMBER(FIND(";"&amp;UPPER(TRIM(Datos!N915&amp;""))&amp;";",N$1007))),OR(UPPER(TRIM(Datos!N915&amp;""))="SÍ",UPPER(TRIM(Datos!N915&amp;""))="SI",UPPER(TRIM(Datos!N915&amp;""))="NO"),IF(ISNUMBER(Datos!N915),AND(OR(N$1005="",Datos!N915&gt;=N$1005),OR(N$1006="",Datos!N915&lt;=N$1006)),FALSE),TRUE))))</f>
        <v>0.0</v>
      </c>
      <c r="O915">
        <f>IF(Datos!O915="",0,IF(AND(O$1008&lt;&gt;"",Datos!O915=O$1008),0,IF(O$1004=0,0,1-CHOOSE(O$1004,IF(ISNUMBER(Datos!O915),AND(OR(O$1005="",Datos!O915&gt;=O$1005),OR(O$1006="",Datos!O915&lt;=O$1006)),FALSE),IF(ISNUMBER(Datos!O915),AND(Datos!O915=INT(Datos!O915),AND(OR(O$1005="",Datos!O915&gt;=O$1005),OR(O$1006="",Datos!O915&lt;=O$1006))),FALSE),OR(ISNUMBER(FIND(";"&amp;UPPER(TRIM(Datos!O915&amp;""))&amp;"=",O$1007)),ISNUMBER(FIND(";"&amp;UPPER(TRIM(Datos!O915&amp;""))&amp;";",O$1007))),OR(UPPER(TRIM(Datos!O915&amp;""))="SÍ",UPPER(TRIM(Datos!O915&amp;""))="SI",UPPER(TRIM(Datos!O915&amp;""))="NO"),IF(ISNUMBER(Datos!O915),AND(OR(O$1005="",Datos!O915&gt;=O$1005),OR(O$1006="",Datos!O915&lt;=O$1006)),FALSE),TRUE))))</f>
        <v>0.0</v>
      </c>
      <c r="P915">
        <f>IF(Datos!P915="",0,IF(AND(P$1008&lt;&gt;"",Datos!P915=P$1008),0,IF(P$1004=0,0,1-CHOOSE(P$1004,IF(ISNUMBER(Datos!P915),AND(OR(P$1005="",Datos!P915&gt;=P$1005),OR(P$1006="",Datos!P915&lt;=P$1006)),FALSE),IF(ISNUMBER(Datos!P915),AND(Datos!P915=INT(Datos!P915),AND(OR(P$1005="",Datos!P915&gt;=P$1005),OR(P$1006="",Datos!P915&lt;=P$1006))),FALSE),OR(ISNUMBER(FIND(";"&amp;UPPER(TRIM(Datos!P915&amp;""))&amp;"=",P$1007)),ISNUMBER(FIND(";"&amp;UPPER(TRIM(Datos!P915&amp;""))&amp;";",P$1007))),OR(UPPER(TRIM(Datos!P915&amp;""))="SÍ",UPPER(TRIM(Datos!P915&amp;""))="SI",UPPER(TRIM(Datos!P915&amp;""))="NO"),IF(ISNUMBER(Datos!P915),AND(OR(P$1005="",Datos!P915&gt;=P$1005),OR(P$1006="",Datos!P915&lt;=P$1006)),FALSE),TRUE))))</f>
        <v>0.0</v>
      </c>
      <c r="Q915">
        <f>IF(Datos!Q915="",0,IF(AND(Q$1008&lt;&gt;"",Datos!Q915=Q$1008),0,IF(Q$1004=0,0,1-CHOOSE(Q$1004,IF(ISNUMBER(Datos!Q915),AND(OR(Q$1005="",Datos!Q915&gt;=Q$1005),OR(Q$1006="",Datos!Q915&lt;=Q$1006)),FALSE),IF(ISNUMBER(Datos!Q915),AND(Datos!Q915=INT(Datos!Q915),AND(OR(Q$1005="",Datos!Q915&gt;=Q$1005),OR(Q$1006="",Datos!Q915&lt;=Q$1006))),FALSE),OR(ISNUMBER(FIND(";"&amp;UPPER(TRIM(Datos!Q915&amp;""))&amp;"=",Q$1007)),ISNUMBER(FIND(";"&amp;UPPER(TRIM(Datos!Q915&amp;""))&amp;";",Q$1007))),OR(UPPER(TRIM(Datos!Q915&amp;""))="SÍ",UPPER(TRIM(Datos!Q915&amp;""))="SI",UPPER(TRIM(Datos!Q915&amp;""))="NO"),IF(ISNUMBER(Datos!Q915),AND(OR(Q$1005="",Datos!Q915&gt;=Q$1005),OR(Q$1006="",Datos!Q915&lt;=Q$1006)),FALSE),TRUE))))</f>
        <v>0.0</v>
      </c>
      <c r="R915">
        <f>IF(Datos!R915="",0,IF(AND(R$1008&lt;&gt;"",Datos!R915=R$1008),0,IF(R$1004=0,0,1-CHOOSE(R$1004,IF(ISNUMBER(Datos!R915),AND(OR(R$1005="",Datos!R915&gt;=R$1005),OR(R$1006="",Datos!R915&lt;=R$1006)),FALSE),IF(ISNUMBER(Datos!R915),AND(Datos!R915=INT(Datos!R915),AND(OR(R$1005="",Datos!R915&gt;=R$1005),OR(R$1006="",Datos!R915&lt;=R$1006))),FALSE),OR(ISNUMBER(FIND(";"&amp;UPPER(TRIM(Datos!R915&amp;""))&amp;"=",R$1007)),ISNUMBER(FIND(";"&amp;UPPER(TRIM(Datos!R915&amp;""))&amp;";",R$1007))),OR(UPPER(TRIM(Datos!R915&amp;""))="SÍ",UPPER(TRIM(Datos!R915&amp;""))="SI",UPPER(TRIM(Datos!R915&amp;""))="NO"),IF(ISNUMBER(Datos!R915),AND(OR(R$1005="",Datos!R915&gt;=R$1005),OR(R$1006="",Datos!R915&lt;=R$1006)),FALSE),TRUE))))</f>
        <v>0.0</v>
      </c>
      <c r="S915">
        <f>IF(Datos!S915="",0,IF(AND(S$1008&lt;&gt;"",Datos!S915=S$1008),0,IF(S$1004=0,0,1-CHOOSE(S$1004,IF(ISNUMBER(Datos!S915),AND(OR(S$1005="",Datos!S915&gt;=S$1005),OR(S$1006="",Datos!S915&lt;=S$1006)),FALSE),IF(ISNUMBER(Datos!S915),AND(Datos!S915=INT(Datos!S915),AND(OR(S$1005="",Datos!S915&gt;=S$1005),OR(S$1006="",Datos!S915&lt;=S$1006))),FALSE),OR(ISNUMBER(FIND(";"&amp;UPPER(TRIM(Datos!S915&amp;""))&amp;"=",S$1007)),ISNUMBER(FIND(";"&amp;UPPER(TRIM(Datos!S915&amp;""))&amp;";",S$1007))),OR(UPPER(TRIM(Datos!S915&amp;""))="SÍ",UPPER(TRIM(Datos!S915&amp;""))="SI",UPPER(TRIM(Datos!S915&amp;""))="NO"),IF(ISNUMBER(Datos!S915),AND(OR(S$1005="",Datos!S915&gt;=S$1005),OR(S$1006="",Datos!S915&lt;=S$1006)),FALSE),TRUE))))</f>
        <v>0.0</v>
      </c>
      <c r="T915">
        <f>IF(Datos!T915="",0,IF(AND(T$1008&lt;&gt;"",Datos!T915=T$1008),0,IF(T$1004=0,0,1-CHOOSE(T$1004,IF(ISNUMBER(Datos!T915),AND(OR(T$1005="",Datos!T915&gt;=T$1005),OR(T$1006="",Datos!T915&lt;=T$1006)),FALSE),IF(ISNUMBER(Datos!T915),AND(Datos!T915=INT(Datos!T915),AND(OR(T$1005="",Datos!T915&gt;=T$1005),OR(T$1006="",Datos!T915&lt;=T$1006))),FALSE),OR(ISNUMBER(FIND(";"&amp;UPPER(TRIM(Datos!T915&amp;""))&amp;"=",T$1007)),ISNUMBER(FIND(";"&amp;UPPER(TRIM(Datos!T915&amp;""))&amp;";",T$1007))),OR(UPPER(TRIM(Datos!T915&amp;""))="SÍ",UPPER(TRIM(Datos!T915&amp;""))="SI",UPPER(TRIM(Datos!T915&amp;""))="NO"),IF(ISNUMBER(Datos!T915),AND(OR(T$1005="",Datos!T915&gt;=T$1005),OR(T$1006="",Datos!T915&lt;=T$1006)),FALSE),TRUE))))</f>
        <v>0.0</v>
      </c>
      <c r="U915">
        <f>IF(Datos!U915="",0,IF(AND(U$1008&lt;&gt;"",Datos!U915=U$1008),0,IF(U$1004=0,0,1-CHOOSE(U$1004,IF(ISNUMBER(Datos!U915),AND(OR(U$1005="",Datos!U915&gt;=U$1005),OR(U$1006="",Datos!U915&lt;=U$1006)),FALSE),IF(ISNUMBER(Datos!U915),AND(Datos!U915=INT(Datos!U915),AND(OR(U$1005="",Datos!U915&gt;=U$1005),OR(U$1006="",Datos!U915&lt;=U$1006))),FALSE),OR(ISNUMBER(FIND(";"&amp;UPPER(TRIM(Datos!U915&amp;""))&amp;"=",U$1007)),ISNUMBER(FIND(";"&amp;UPPER(TRIM(Datos!U915&amp;""))&amp;";",U$1007))),OR(UPPER(TRIM(Datos!U915&amp;""))="SÍ",UPPER(TRIM(Datos!U915&amp;""))="SI",UPPER(TRIM(Datos!U915&amp;""))="NO"),IF(ISNUMBER(Datos!U915),AND(OR(U$1005="",Datos!U915&gt;=U$1005),OR(U$1006="",Datos!U915&lt;=U$1006)),FALSE),TRUE))))</f>
        <v>0.0</v>
      </c>
      <c r="V915">
        <f>IF(Datos!V915="",0,IF(AND(V$1008&lt;&gt;"",Datos!V915=V$1008),0,IF(V$1004=0,0,1-CHOOSE(V$1004,IF(ISNUMBER(Datos!V915),AND(OR(V$1005="",Datos!V915&gt;=V$1005),OR(V$1006="",Datos!V915&lt;=V$1006)),FALSE),IF(ISNUMBER(Datos!V915),AND(Datos!V915=INT(Datos!V915),AND(OR(V$1005="",Datos!V915&gt;=V$1005),OR(V$1006="",Datos!V915&lt;=V$1006))),FALSE),OR(ISNUMBER(FIND(";"&amp;UPPER(TRIM(Datos!V915&amp;""))&amp;"=",V$1007)),ISNUMBER(FIND(";"&amp;UPPER(TRIM(Datos!V915&amp;""))&amp;";",V$1007))),OR(UPPER(TRIM(Datos!V915&amp;""))="SÍ",UPPER(TRIM(Datos!V915&amp;""))="SI",UPPER(TRIM(Datos!V915&amp;""))="NO"),IF(ISNUMBER(Datos!V915),AND(OR(V$1005="",Datos!V915&gt;=V$1005),OR(V$1006="",Datos!V915&lt;=V$1006)),FALSE),TRUE))))</f>
        <v>0.0</v>
      </c>
      <c r="W915">
        <f>IF(Datos!W915="",0,IF(AND(W$1008&lt;&gt;"",Datos!W915=W$1008),0,IF(W$1004=0,0,1-CHOOSE(W$1004,IF(ISNUMBER(Datos!W915),AND(OR(W$1005="",Datos!W915&gt;=W$1005),OR(W$1006="",Datos!W915&lt;=W$1006)),FALSE),IF(ISNUMBER(Datos!W915),AND(Datos!W915=INT(Datos!W915),AND(OR(W$1005="",Datos!W915&gt;=W$1005),OR(W$1006="",Datos!W915&lt;=W$1006))),FALSE),OR(ISNUMBER(FIND(";"&amp;UPPER(TRIM(Datos!W915&amp;""))&amp;"=",W$1007)),ISNUMBER(FIND(";"&amp;UPPER(TRIM(Datos!W915&amp;""))&amp;";",W$1007))),OR(UPPER(TRIM(Datos!W915&amp;""))="SÍ",UPPER(TRIM(Datos!W915&amp;""))="SI",UPPER(TRIM(Datos!W915&amp;""))="NO"),IF(ISNUMBER(Datos!W915),AND(OR(W$1005="",Datos!W915&gt;=W$1005),OR(W$1006="",Datos!W915&lt;=W$1006)),FALSE),TRUE))))</f>
        <v>0.0</v>
      </c>
      <c r="X915">
        <f>IF(Datos!X915="",0,IF(AND(X$1008&lt;&gt;"",Datos!X915=X$1008),0,IF(X$1004=0,0,1-CHOOSE(X$1004,IF(ISNUMBER(Datos!X915),AND(OR(X$1005="",Datos!X915&gt;=X$1005),OR(X$1006="",Datos!X915&lt;=X$1006)),FALSE),IF(ISNUMBER(Datos!X915),AND(Datos!X915=INT(Datos!X915),AND(OR(X$1005="",Datos!X915&gt;=X$1005),OR(X$1006="",Datos!X915&lt;=X$1006))),FALSE),OR(ISNUMBER(FIND(";"&amp;UPPER(TRIM(Datos!X915&amp;""))&amp;"=",X$1007)),ISNUMBER(FIND(";"&amp;UPPER(TRIM(Datos!X915&amp;""))&amp;";",X$1007))),OR(UPPER(TRIM(Datos!X915&amp;""))="SÍ",UPPER(TRIM(Datos!X915&amp;""))="SI",UPPER(TRIM(Datos!X915&amp;""))="NO"),IF(ISNUMBER(Datos!X915),AND(OR(X$1005="",Datos!X915&gt;=X$1005),OR(X$1006="",Datos!X915&lt;=X$1006)),FALSE),TRUE))))</f>
        <v>0.0</v>
      </c>
      <c r="Y915">
        <f>IF(Datos!Y915="",0,IF(AND(Y$1008&lt;&gt;"",Datos!Y915=Y$1008),0,IF(Y$1004=0,0,1-CHOOSE(Y$1004,IF(ISNUMBER(Datos!Y915),AND(OR(Y$1005="",Datos!Y915&gt;=Y$1005),OR(Y$1006="",Datos!Y915&lt;=Y$1006)),FALSE),IF(ISNUMBER(Datos!Y915),AND(Datos!Y915=INT(Datos!Y915),AND(OR(Y$1005="",Datos!Y915&gt;=Y$1005),OR(Y$1006="",Datos!Y915&lt;=Y$1006))),FALSE),OR(ISNUMBER(FIND(";"&amp;UPPER(TRIM(Datos!Y915&amp;""))&amp;"=",Y$1007)),ISNUMBER(FIND(";"&amp;UPPER(TRIM(Datos!Y915&amp;""))&amp;";",Y$1007))),OR(UPPER(TRIM(Datos!Y915&amp;""))="SÍ",UPPER(TRIM(Datos!Y915&amp;""))="SI",UPPER(TRIM(Datos!Y915&amp;""))="NO"),IF(ISNUMBER(Datos!Y915),AND(OR(Y$1005="",Datos!Y915&gt;=Y$1005),OR(Y$1006="",Datos!Y915&lt;=Y$1006)),FALSE),TRUE))))</f>
        <v>0.0</v>
      </c>
      <c r="Z915">
        <f>IF(Datos!Z915="",0,IF(AND(Z$1008&lt;&gt;"",Datos!Z915=Z$1008),0,IF(Z$1004=0,0,1-CHOOSE(Z$1004,IF(ISNUMBER(Datos!Z915),AND(OR(Z$1005="",Datos!Z915&gt;=Z$1005),OR(Z$1006="",Datos!Z915&lt;=Z$1006)),FALSE),IF(ISNUMBER(Datos!Z915),AND(Datos!Z915=INT(Datos!Z915),AND(OR(Z$1005="",Datos!Z915&gt;=Z$1005),OR(Z$1006="",Datos!Z915&lt;=Z$1006))),FALSE),OR(ISNUMBER(FIND(";"&amp;UPPER(TRIM(Datos!Z915&amp;""))&amp;"=",Z$1007)),ISNUMBER(FIND(";"&amp;UPPER(TRIM(Datos!Z915&amp;""))&amp;";",Z$1007))),OR(UPPER(TRIM(Datos!Z915&amp;""))="SÍ",UPPER(TRIM(Datos!Z915&amp;""))="SI",UPPER(TRIM(Datos!Z915&amp;""))="NO"),IF(ISNUMBER(Datos!Z915),AND(OR(Z$1005="",Datos!Z915&gt;=Z$1005),OR(Z$1006="",Datos!Z915&lt;=Z$1006)),FALSE),TRUE))))</f>
        <v>0.0</v>
      </c>
      <c r="AA915">
        <f>IF(Datos!AA915="",0,IF(AND(AA$1008&lt;&gt;"",Datos!AA915=AA$1008),0,IF(AA$1004=0,0,1-CHOOSE(AA$1004,IF(ISNUMBER(Datos!AA915),AND(OR(AA$1005="",Datos!AA915&gt;=AA$1005),OR(AA$1006="",Datos!AA915&lt;=AA$1006)),FALSE),IF(ISNUMBER(Datos!AA915),AND(Datos!AA915=INT(Datos!AA915),AND(OR(AA$1005="",Datos!AA915&gt;=AA$1005),OR(AA$1006="",Datos!AA915&lt;=AA$1006))),FALSE),OR(ISNUMBER(FIND(";"&amp;UPPER(TRIM(Datos!AA915&amp;""))&amp;"=",AA$1007)),ISNUMBER(FIND(";"&amp;UPPER(TRIM(Datos!AA915&amp;""))&amp;";",AA$1007))),OR(UPPER(TRIM(Datos!AA915&amp;""))="SÍ",UPPER(TRIM(Datos!AA915&amp;""))="SI",UPPER(TRIM(Datos!AA915&amp;""))="NO"),IF(ISNUMBER(Datos!AA915),AND(OR(AA$1005="",Datos!AA915&gt;=AA$1005),OR(AA$1006="",Datos!AA915&lt;=AA$1006)),FALSE),TRUE))))</f>
        <v>0.0</v>
      </c>
      <c r="AB915">
        <f>IF(Datos!AB915="",0,IF(AND(AB$1008&lt;&gt;"",Datos!AB915=AB$1008),0,IF(AB$1004=0,0,1-CHOOSE(AB$1004,IF(ISNUMBER(Datos!AB915),AND(OR(AB$1005="",Datos!AB915&gt;=AB$1005),OR(AB$1006="",Datos!AB915&lt;=AB$1006)),FALSE),IF(ISNUMBER(Datos!AB915),AND(Datos!AB915=INT(Datos!AB915),AND(OR(AB$1005="",Datos!AB915&gt;=AB$1005),OR(AB$1006="",Datos!AB915&lt;=AB$1006))),FALSE),OR(ISNUMBER(FIND(";"&amp;UPPER(TRIM(Datos!AB915&amp;""))&amp;"=",AB$1007)),ISNUMBER(FIND(";"&amp;UPPER(TRIM(Datos!AB915&amp;""))&amp;";",AB$1007))),OR(UPPER(TRIM(Datos!AB915&amp;""))="SÍ",UPPER(TRIM(Datos!AB915&amp;""))="SI",UPPER(TRIM(Datos!AB915&amp;""))="NO"),IF(ISNUMBER(Datos!AB915),AND(OR(AB$1005="",Datos!AB915&gt;=AB$1005),OR(AB$1006="",Datos!AB915&lt;=AB$1006)),FALSE),TRUE))))</f>
        <v>0.0</v>
      </c>
      <c r="AC915">
        <f>IF(Datos!AC915="",0,IF(AND(AC$1008&lt;&gt;"",Datos!AC915=AC$1008),0,IF(AC$1004=0,0,1-CHOOSE(AC$1004,IF(ISNUMBER(Datos!AC915),AND(OR(AC$1005="",Datos!AC915&gt;=AC$1005),OR(AC$1006="",Datos!AC915&lt;=AC$1006)),FALSE),IF(ISNUMBER(Datos!AC915),AND(Datos!AC915=INT(Datos!AC915),AND(OR(AC$1005="",Datos!AC915&gt;=AC$1005),OR(AC$1006="",Datos!AC915&lt;=AC$1006))),FALSE),OR(ISNUMBER(FIND(";"&amp;UPPER(TRIM(Datos!AC915&amp;""))&amp;"=",AC$1007)),ISNUMBER(FIND(";"&amp;UPPER(TRIM(Datos!AC915&amp;""))&amp;";",AC$1007))),OR(UPPER(TRIM(Datos!AC915&amp;""))="SÍ",UPPER(TRIM(Datos!AC915&amp;""))="SI",UPPER(TRIM(Datos!AC915&amp;""))="NO"),IF(ISNUMBER(Datos!AC915),AND(OR(AC$1005="",Datos!AC915&gt;=AC$1005),OR(AC$1006="",Datos!AC915&lt;=AC$1006)),FALSE),TRUE))))</f>
        <v>0.0</v>
      </c>
      <c r="AD915">
        <f>IF(Datos!AD915="",0,IF(AND(AD$1008&lt;&gt;"",Datos!AD915=AD$1008),0,IF(AD$1004=0,0,1-CHOOSE(AD$1004,IF(ISNUMBER(Datos!AD915),AND(OR(AD$1005="",Datos!AD915&gt;=AD$1005),OR(AD$1006="",Datos!AD915&lt;=AD$1006)),FALSE),IF(ISNUMBER(Datos!AD915),AND(Datos!AD915=INT(Datos!AD915),AND(OR(AD$1005="",Datos!AD915&gt;=AD$1005),OR(AD$1006="",Datos!AD915&lt;=AD$1006))),FALSE),OR(ISNUMBER(FIND(";"&amp;UPPER(TRIM(Datos!AD915&amp;""))&amp;"=",AD$1007)),ISNUMBER(FIND(";"&amp;UPPER(TRIM(Datos!AD915&amp;""))&amp;";",AD$1007))),OR(UPPER(TRIM(Datos!AD915&amp;""))="SÍ",UPPER(TRIM(Datos!AD915&amp;""))="SI",UPPER(TRIM(Datos!AD915&amp;""))="NO"),IF(ISNUMBER(Datos!AD915),AND(OR(AD$1005="",Datos!AD915&gt;=AD$1005),OR(AD$1006="",Datos!AD915&lt;=AD$1006)),FALSE),TRUE))))</f>
        <v>0.0</v>
      </c>
      <c r="AE915">
        <f>IF(Datos!AE915="",0,IF(AND(AE$1008&lt;&gt;"",Datos!AE915=AE$1008),0,IF(AE$1004=0,0,1-CHOOSE(AE$1004,IF(ISNUMBER(Datos!AE915),AND(OR(AE$1005="",Datos!AE915&gt;=AE$1005),OR(AE$1006="",Datos!AE915&lt;=AE$1006)),FALSE),IF(ISNUMBER(Datos!AE915),AND(Datos!AE915=INT(Datos!AE915),AND(OR(AE$1005="",Datos!AE915&gt;=AE$1005),OR(AE$1006="",Datos!AE915&lt;=AE$1006))),FALSE),OR(ISNUMBER(FIND(";"&amp;UPPER(TRIM(Datos!AE915&amp;""))&amp;"=",AE$1007)),ISNUMBER(FIND(";"&amp;UPPER(TRIM(Datos!AE915&amp;""))&amp;";",AE$1007))),OR(UPPER(TRIM(Datos!AE915&amp;""))="SÍ",UPPER(TRIM(Datos!AE915&amp;""))="SI",UPPER(TRIM(Datos!AE915&amp;""))="NO"),IF(ISNUMBER(Datos!AE915),AND(OR(AE$1005="",Datos!AE915&gt;=AE$1005),OR(AE$1006="",Datos!AE915&lt;=AE$1006)),FALSE),TRUE))))</f>
        <v>0.0</v>
      </c>
    </row>
    <row r="916" spans="2:31">
      <c r="B916">
        <f>IF(Datos!B916="",0,IF(AND(B$1008&lt;&gt;"",Datos!B916=B$1008),0,IF(B$1004=0,0,1-CHOOSE(B$1004,IF(ISNUMBER(Datos!B916),AND(OR(B$1005="",Datos!B916&gt;=B$1005),OR(B$1006="",Datos!B916&lt;=B$1006)),FALSE),IF(ISNUMBER(Datos!B916),AND(Datos!B916=INT(Datos!B916),AND(OR(B$1005="",Datos!B916&gt;=B$1005),OR(B$1006="",Datos!B916&lt;=B$1006))),FALSE),OR(ISNUMBER(FIND(";"&amp;UPPER(TRIM(Datos!B916&amp;""))&amp;"=",B$1007)),ISNUMBER(FIND(";"&amp;UPPER(TRIM(Datos!B916&amp;""))&amp;";",B$1007))),OR(UPPER(TRIM(Datos!B916&amp;""))="SÍ",UPPER(TRIM(Datos!B916&amp;""))="SI",UPPER(TRIM(Datos!B916&amp;""))="NO"),IF(ISNUMBER(Datos!B916),AND(OR(B$1005="",Datos!B916&gt;=B$1005),OR(B$1006="",Datos!B916&lt;=B$1006)),FALSE),TRUE))))</f>
        <v>0.0</v>
      </c>
      <c r="C916">
        <f>IF(Datos!C916="",0,IF(AND(C$1008&lt;&gt;"",Datos!C916=C$1008),0,IF(C$1004=0,0,1-CHOOSE(C$1004,IF(ISNUMBER(Datos!C916),AND(OR(C$1005="",Datos!C916&gt;=C$1005),OR(C$1006="",Datos!C916&lt;=C$1006)),FALSE),IF(ISNUMBER(Datos!C916),AND(Datos!C916=INT(Datos!C916),AND(OR(C$1005="",Datos!C916&gt;=C$1005),OR(C$1006="",Datos!C916&lt;=C$1006))),FALSE),OR(ISNUMBER(FIND(";"&amp;UPPER(TRIM(Datos!C916&amp;""))&amp;"=",C$1007)),ISNUMBER(FIND(";"&amp;UPPER(TRIM(Datos!C916&amp;""))&amp;";",C$1007))),OR(UPPER(TRIM(Datos!C916&amp;""))="SÍ",UPPER(TRIM(Datos!C916&amp;""))="SI",UPPER(TRIM(Datos!C916&amp;""))="NO"),IF(ISNUMBER(Datos!C916),AND(OR(C$1005="",Datos!C916&gt;=C$1005),OR(C$1006="",Datos!C916&lt;=C$1006)),FALSE),TRUE))))</f>
        <v>0.0</v>
      </c>
      <c r="D916">
        <f>IF(Datos!D916="",0,IF(AND(D$1008&lt;&gt;"",Datos!D916=D$1008),0,IF(D$1004=0,0,1-CHOOSE(D$1004,IF(ISNUMBER(Datos!D916),AND(OR(D$1005="",Datos!D916&gt;=D$1005),OR(D$1006="",Datos!D916&lt;=D$1006)),FALSE),IF(ISNUMBER(Datos!D916),AND(Datos!D916=INT(Datos!D916),AND(OR(D$1005="",Datos!D916&gt;=D$1005),OR(D$1006="",Datos!D916&lt;=D$1006))),FALSE),OR(ISNUMBER(FIND(";"&amp;UPPER(TRIM(Datos!D916&amp;""))&amp;"=",D$1007)),ISNUMBER(FIND(";"&amp;UPPER(TRIM(Datos!D916&amp;""))&amp;";",D$1007))),OR(UPPER(TRIM(Datos!D916&amp;""))="SÍ",UPPER(TRIM(Datos!D916&amp;""))="SI",UPPER(TRIM(Datos!D916&amp;""))="NO"),IF(ISNUMBER(Datos!D916),AND(OR(D$1005="",Datos!D916&gt;=D$1005),OR(D$1006="",Datos!D916&lt;=D$1006)),FALSE),TRUE))))</f>
        <v>0.0</v>
      </c>
      <c r="E916">
        <f>IF(Datos!E916="",0,IF(AND(E$1008&lt;&gt;"",Datos!E916=E$1008),0,IF(E$1004=0,0,1-CHOOSE(E$1004,IF(ISNUMBER(Datos!E916),AND(OR(E$1005="",Datos!E916&gt;=E$1005),OR(E$1006="",Datos!E916&lt;=E$1006)),FALSE),IF(ISNUMBER(Datos!E916),AND(Datos!E916=INT(Datos!E916),AND(OR(E$1005="",Datos!E916&gt;=E$1005),OR(E$1006="",Datos!E916&lt;=E$1006))),FALSE),OR(ISNUMBER(FIND(";"&amp;UPPER(TRIM(Datos!E916&amp;""))&amp;"=",E$1007)),ISNUMBER(FIND(";"&amp;UPPER(TRIM(Datos!E916&amp;""))&amp;";",E$1007))),OR(UPPER(TRIM(Datos!E916&amp;""))="SÍ",UPPER(TRIM(Datos!E916&amp;""))="SI",UPPER(TRIM(Datos!E916&amp;""))="NO"),IF(ISNUMBER(Datos!E916),AND(OR(E$1005="",Datos!E916&gt;=E$1005),OR(E$1006="",Datos!E916&lt;=E$1006)),FALSE),TRUE))))</f>
        <v>0.0</v>
      </c>
      <c r="F916">
        <f>IF(Datos!F916="",0,IF(AND(F$1008&lt;&gt;"",Datos!F916=F$1008),0,IF(F$1004=0,0,1-CHOOSE(F$1004,IF(ISNUMBER(Datos!F916),AND(OR(F$1005="",Datos!F916&gt;=F$1005),OR(F$1006="",Datos!F916&lt;=F$1006)),FALSE),IF(ISNUMBER(Datos!F916),AND(Datos!F916=INT(Datos!F916),AND(OR(F$1005="",Datos!F916&gt;=F$1005),OR(F$1006="",Datos!F916&lt;=F$1006))),FALSE),OR(ISNUMBER(FIND(";"&amp;UPPER(TRIM(Datos!F916&amp;""))&amp;"=",F$1007)),ISNUMBER(FIND(";"&amp;UPPER(TRIM(Datos!F916&amp;""))&amp;";",F$1007))),OR(UPPER(TRIM(Datos!F916&amp;""))="SÍ",UPPER(TRIM(Datos!F916&amp;""))="SI",UPPER(TRIM(Datos!F916&amp;""))="NO"),IF(ISNUMBER(Datos!F916),AND(OR(F$1005="",Datos!F916&gt;=F$1005),OR(F$1006="",Datos!F916&lt;=F$1006)),FALSE),TRUE))))</f>
        <v>0.0</v>
      </c>
      <c r="G916">
        <f>IF(Datos!G916="",0,IF(AND(G$1008&lt;&gt;"",Datos!G916=G$1008),0,IF(G$1004=0,0,1-CHOOSE(G$1004,IF(ISNUMBER(Datos!G916),AND(OR(G$1005="",Datos!G916&gt;=G$1005),OR(G$1006="",Datos!G916&lt;=G$1006)),FALSE),IF(ISNUMBER(Datos!G916),AND(Datos!G916=INT(Datos!G916),AND(OR(G$1005="",Datos!G916&gt;=G$1005),OR(G$1006="",Datos!G916&lt;=G$1006))),FALSE),OR(ISNUMBER(FIND(";"&amp;UPPER(TRIM(Datos!G916&amp;""))&amp;"=",G$1007)),ISNUMBER(FIND(";"&amp;UPPER(TRIM(Datos!G916&amp;""))&amp;";",G$1007))),OR(UPPER(TRIM(Datos!G916&amp;""))="SÍ",UPPER(TRIM(Datos!G916&amp;""))="SI",UPPER(TRIM(Datos!G916&amp;""))="NO"),IF(ISNUMBER(Datos!G916),AND(OR(G$1005="",Datos!G916&gt;=G$1005),OR(G$1006="",Datos!G916&lt;=G$1006)),FALSE),TRUE))))</f>
        <v>0.0</v>
      </c>
      <c r="H916">
        <f>IF(Datos!H916="",0,IF(AND(H$1008&lt;&gt;"",Datos!H916=H$1008),0,IF(H$1004=0,0,1-CHOOSE(H$1004,IF(ISNUMBER(Datos!H916),AND(OR(H$1005="",Datos!H916&gt;=H$1005),OR(H$1006="",Datos!H916&lt;=H$1006)),FALSE),IF(ISNUMBER(Datos!H916),AND(Datos!H916=INT(Datos!H916),AND(OR(H$1005="",Datos!H916&gt;=H$1005),OR(H$1006="",Datos!H916&lt;=H$1006))),FALSE),OR(ISNUMBER(FIND(";"&amp;UPPER(TRIM(Datos!H916&amp;""))&amp;"=",H$1007)),ISNUMBER(FIND(";"&amp;UPPER(TRIM(Datos!H916&amp;""))&amp;";",H$1007))),OR(UPPER(TRIM(Datos!H916&amp;""))="SÍ",UPPER(TRIM(Datos!H916&amp;""))="SI",UPPER(TRIM(Datos!H916&amp;""))="NO"),IF(ISNUMBER(Datos!H916),AND(OR(H$1005="",Datos!H916&gt;=H$1005),OR(H$1006="",Datos!H916&lt;=H$1006)),FALSE),TRUE))))</f>
        <v>0.0</v>
      </c>
      <c r="I916">
        <f>IF(Datos!I916="",0,IF(AND(I$1008&lt;&gt;"",Datos!I916=I$1008),0,IF(I$1004=0,0,1-CHOOSE(I$1004,IF(ISNUMBER(Datos!I916),AND(OR(I$1005="",Datos!I916&gt;=I$1005),OR(I$1006="",Datos!I916&lt;=I$1006)),FALSE),IF(ISNUMBER(Datos!I916),AND(Datos!I916=INT(Datos!I916),AND(OR(I$1005="",Datos!I916&gt;=I$1005),OR(I$1006="",Datos!I916&lt;=I$1006))),FALSE),OR(ISNUMBER(FIND(";"&amp;UPPER(TRIM(Datos!I916&amp;""))&amp;"=",I$1007)),ISNUMBER(FIND(";"&amp;UPPER(TRIM(Datos!I916&amp;""))&amp;";",I$1007))),OR(UPPER(TRIM(Datos!I916&amp;""))="SÍ",UPPER(TRIM(Datos!I916&amp;""))="SI",UPPER(TRIM(Datos!I916&amp;""))="NO"),IF(ISNUMBER(Datos!I916),AND(OR(I$1005="",Datos!I916&gt;=I$1005),OR(I$1006="",Datos!I916&lt;=I$1006)),FALSE),TRUE))))</f>
        <v>0.0</v>
      </c>
      <c r="J916">
        <f>IF(Datos!J916="",0,IF(AND(J$1008&lt;&gt;"",Datos!J916=J$1008),0,IF(J$1004=0,0,1-CHOOSE(J$1004,IF(ISNUMBER(Datos!J916),AND(OR(J$1005="",Datos!J916&gt;=J$1005),OR(J$1006="",Datos!J916&lt;=J$1006)),FALSE),IF(ISNUMBER(Datos!J916),AND(Datos!J916=INT(Datos!J916),AND(OR(J$1005="",Datos!J916&gt;=J$1005),OR(J$1006="",Datos!J916&lt;=J$1006))),FALSE),OR(ISNUMBER(FIND(";"&amp;UPPER(TRIM(Datos!J916&amp;""))&amp;"=",J$1007)),ISNUMBER(FIND(";"&amp;UPPER(TRIM(Datos!J916&amp;""))&amp;";",J$1007))),OR(UPPER(TRIM(Datos!J916&amp;""))="SÍ",UPPER(TRIM(Datos!J916&amp;""))="SI",UPPER(TRIM(Datos!J916&amp;""))="NO"),IF(ISNUMBER(Datos!J916),AND(OR(J$1005="",Datos!J916&gt;=J$1005),OR(J$1006="",Datos!J916&lt;=J$1006)),FALSE),TRUE))))</f>
        <v>0.0</v>
      </c>
      <c r="K916">
        <f>IF(Datos!K916="",0,IF(AND(K$1008&lt;&gt;"",Datos!K916=K$1008),0,IF(K$1004=0,0,1-CHOOSE(K$1004,IF(ISNUMBER(Datos!K916),AND(OR(K$1005="",Datos!K916&gt;=K$1005),OR(K$1006="",Datos!K916&lt;=K$1006)),FALSE),IF(ISNUMBER(Datos!K916),AND(Datos!K916=INT(Datos!K916),AND(OR(K$1005="",Datos!K916&gt;=K$1005),OR(K$1006="",Datos!K916&lt;=K$1006))),FALSE),OR(ISNUMBER(FIND(";"&amp;UPPER(TRIM(Datos!K916&amp;""))&amp;"=",K$1007)),ISNUMBER(FIND(";"&amp;UPPER(TRIM(Datos!K916&amp;""))&amp;";",K$1007))),OR(UPPER(TRIM(Datos!K916&amp;""))="SÍ",UPPER(TRIM(Datos!K916&amp;""))="SI",UPPER(TRIM(Datos!K916&amp;""))="NO"),IF(ISNUMBER(Datos!K916),AND(OR(K$1005="",Datos!K916&gt;=K$1005),OR(K$1006="",Datos!K916&lt;=K$1006)),FALSE),TRUE))))</f>
        <v>0.0</v>
      </c>
      <c r="L916">
        <f>IF(Datos!L916="",0,IF(AND(L$1008&lt;&gt;"",Datos!L916=L$1008),0,IF(L$1004=0,0,1-CHOOSE(L$1004,IF(ISNUMBER(Datos!L916),AND(OR(L$1005="",Datos!L916&gt;=L$1005),OR(L$1006="",Datos!L916&lt;=L$1006)),FALSE),IF(ISNUMBER(Datos!L916),AND(Datos!L916=INT(Datos!L916),AND(OR(L$1005="",Datos!L916&gt;=L$1005),OR(L$1006="",Datos!L916&lt;=L$1006))),FALSE),OR(ISNUMBER(FIND(";"&amp;UPPER(TRIM(Datos!L916&amp;""))&amp;"=",L$1007)),ISNUMBER(FIND(";"&amp;UPPER(TRIM(Datos!L916&amp;""))&amp;";",L$1007))),OR(UPPER(TRIM(Datos!L916&amp;""))="SÍ",UPPER(TRIM(Datos!L916&amp;""))="SI",UPPER(TRIM(Datos!L916&amp;""))="NO"),IF(ISNUMBER(Datos!L916),AND(OR(L$1005="",Datos!L916&gt;=L$1005),OR(L$1006="",Datos!L916&lt;=L$1006)),FALSE),TRUE))))</f>
        <v>0.0</v>
      </c>
      <c r="M916">
        <f>IF(Datos!M916="",0,IF(AND(M$1008&lt;&gt;"",Datos!M916=M$1008),0,IF(M$1004=0,0,1-CHOOSE(M$1004,IF(ISNUMBER(Datos!M916),AND(OR(M$1005="",Datos!M916&gt;=M$1005),OR(M$1006="",Datos!M916&lt;=M$1006)),FALSE),IF(ISNUMBER(Datos!M916),AND(Datos!M916=INT(Datos!M916),AND(OR(M$1005="",Datos!M916&gt;=M$1005),OR(M$1006="",Datos!M916&lt;=M$1006))),FALSE),OR(ISNUMBER(FIND(";"&amp;UPPER(TRIM(Datos!M916&amp;""))&amp;"=",M$1007)),ISNUMBER(FIND(";"&amp;UPPER(TRIM(Datos!M916&amp;""))&amp;";",M$1007))),OR(UPPER(TRIM(Datos!M916&amp;""))="SÍ",UPPER(TRIM(Datos!M916&amp;""))="SI",UPPER(TRIM(Datos!M916&amp;""))="NO"),IF(ISNUMBER(Datos!M916),AND(OR(M$1005="",Datos!M916&gt;=M$1005),OR(M$1006="",Datos!M916&lt;=M$1006)),FALSE),TRUE))))</f>
        <v>0.0</v>
      </c>
      <c r="N916">
        <f>IF(Datos!N916="",0,IF(AND(N$1008&lt;&gt;"",Datos!N916=N$1008),0,IF(N$1004=0,0,1-CHOOSE(N$1004,IF(ISNUMBER(Datos!N916),AND(OR(N$1005="",Datos!N916&gt;=N$1005),OR(N$1006="",Datos!N916&lt;=N$1006)),FALSE),IF(ISNUMBER(Datos!N916),AND(Datos!N916=INT(Datos!N916),AND(OR(N$1005="",Datos!N916&gt;=N$1005),OR(N$1006="",Datos!N916&lt;=N$1006))),FALSE),OR(ISNUMBER(FIND(";"&amp;UPPER(TRIM(Datos!N916&amp;""))&amp;"=",N$1007)),ISNUMBER(FIND(";"&amp;UPPER(TRIM(Datos!N916&amp;""))&amp;";",N$1007))),OR(UPPER(TRIM(Datos!N916&amp;""))="SÍ",UPPER(TRIM(Datos!N916&amp;""))="SI",UPPER(TRIM(Datos!N916&amp;""))="NO"),IF(ISNUMBER(Datos!N916),AND(OR(N$1005="",Datos!N916&gt;=N$1005),OR(N$1006="",Datos!N916&lt;=N$1006)),FALSE),TRUE))))</f>
        <v>0.0</v>
      </c>
      <c r="O916">
        <f>IF(Datos!O916="",0,IF(AND(O$1008&lt;&gt;"",Datos!O916=O$1008),0,IF(O$1004=0,0,1-CHOOSE(O$1004,IF(ISNUMBER(Datos!O916),AND(OR(O$1005="",Datos!O916&gt;=O$1005),OR(O$1006="",Datos!O916&lt;=O$1006)),FALSE),IF(ISNUMBER(Datos!O916),AND(Datos!O916=INT(Datos!O916),AND(OR(O$1005="",Datos!O916&gt;=O$1005),OR(O$1006="",Datos!O916&lt;=O$1006))),FALSE),OR(ISNUMBER(FIND(";"&amp;UPPER(TRIM(Datos!O916&amp;""))&amp;"=",O$1007)),ISNUMBER(FIND(";"&amp;UPPER(TRIM(Datos!O916&amp;""))&amp;";",O$1007))),OR(UPPER(TRIM(Datos!O916&amp;""))="SÍ",UPPER(TRIM(Datos!O916&amp;""))="SI",UPPER(TRIM(Datos!O916&amp;""))="NO"),IF(ISNUMBER(Datos!O916),AND(OR(O$1005="",Datos!O916&gt;=O$1005),OR(O$1006="",Datos!O916&lt;=O$1006)),FALSE),TRUE))))</f>
        <v>0.0</v>
      </c>
      <c r="P916">
        <f>IF(Datos!P916="",0,IF(AND(P$1008&lt;&gt;"",Datos!P916=P$1008),0,IF(P$1004=0,0,1-CHOOSE(P$1004,IF(ISNUMBER(Datos!P916),AND(OR(P$1005="",Datos!P916&gt;=P$1005),OR(P$1006="",Datos!P916&lt;=P$1006)),FALSE),IF(ISNUMBER(Datos!P916),AND(Datos!P916=INT(Datos!P916),AND(OR(P$1005="",Datos!P916&gt;=P$1005),OR(P$1006="",Datos!P916&lt;=P$1006))),FALSE),OR(ISNUMBER(FIND(";"&amp;UPPER(TRIM(Datos!P916&amp;""))&amp;"=",P$1007)),ISNUMBER(FIND(";"&amp;UPPER(TRIM(Datos!P916&amp;""))&amp;";",P$1007))),OR(UPPER(TRIM(Datos!P916&amp;""))="SÍ",UPPER(TRIM(Datos!P916&amp;""))="SI",UPPER(TRIM(Datos!P916&amp;""))="NO"),IF(ISNUMBER(Datos!P916),AND(OR(P$1005="",Datos!P916&gt;=P$1005),OR(P$1006="",Datos!P916&lt;=P$1006)),FALSE),TRUE))))</f>
        <v>0.0</v>
      </c>
      <c r="Q916">
        <f>IF(Datos!Q916="",0,IF(AND(Q$1008&lt;&gt;"",Datos!Q916=Q$1008),0,IF(Q$1004=0,0,1-CHOOSE(Q$1004,IF(ISNUMBER(Datos!Q916),AND(OR(Q$1005="",Datos!Q916&gt;=Q$1005),OR(Q$1006="",Datos!Q916&lt;=Q$1006)),FALSE),IF(ISNUMBER(Datos!Q916),AND(Datos!Q916=INT(Datos!Q916),AND(OR(Q$1005="",Datos!Q916&gt;=Q$1005),OR(Q$1006="",Datos!Q916&lt;=Q$1006))),FALSE),OR(ISNUMBER(FIND(";"&amp;UPPER(TRIM(Datos!Q916&amp;""))&amp;"=",Q$1007)),ISNUMBER(FIND(";"&amp;UPPER(TRIM(Datos!Q916&amp;""))&amp;";",Q$1007))),OR(UPPER(TRIM(Datos!Q916&amp;""))="SÍ",UPPER(TRIM(Datos!Q916&amp;""))="SI",UPPER(TRIM(Datos!Q916&amp;""))="NO"),IF(ISNUMBER(Datos!Q916),AND(OR(Q$1005="",Datos!Q916&gt;=Q$1005),OR(Q$1006="",Datos!Q916&lt;=Q$1006)),FALSE),TRUE))))</f>
        <v>0.0</v>
      </c>
      <c r="R916">
        <f>IF(Datos!R916="",0,IF(AND(R$1008&lt;&gt;"",Datos!R916=R$1008),0,IF(R$1004=0,0,1-CHOOSE(R$1004,IF(ISNUMBER(Datos!R916),AND(OR(R$1005="",Datos!R916&gt;=R$1005),OR(R$1006="",Datos!R916&lt;=R$1006)),FALSE),IF(ISNUMBER(Datos!R916),AND(Datos!R916=INT(Datos!R916),AND(OR(R$1005="",Datos!R916&gt;=R$1005),OR(R$1006="",Datos!R916&lt;=R$1006))),FALSE),OR(ISNUMBER(FIND(";"&amp;UPPER(TRIM(Datos!R916&amp;""))&amp;"=",R$1007)),ISNUMBER(FIND(";"&amp;UPPER(TRIM(Datos!R916&amp;""))&amp;";",R$1007))),OR(UPPER(TRIM(Datos!R916&amp;""))="SÍ",UPPER(TRIM(Datos!R916&amp;""))="SI",UPPER(TRIM(Datos!R916&amp;""))="NO"),IF(ISNUMBER(Datos!R916),AND(OR(R$1005="",Datos!R916&gt;=R$1005),OR(R$1006="",Datos!R916&lt;=R$1006)),FALSE),TRUE))))</f>
        <v>0.0</v>
      </c>
      <c r="S916">
        <f>IF(Datos!S916="",0,IF(AND(S$1008&lt;&gt;"",Datos!S916=S$1008),0,IF(S$1004=0,0,1-CHOOSE(S$1004,IF(ISNUMBER(Datos!S916),AND(OR(S$1005="",Datos!S916&gt;=S$1005),OR(S$1006="",Datos!S916&lt;=S$1006)),FALSE),IF(ISNUMBER(Datos!S916),AND(Datos!S916=INT(Datos!S916),AND(OR(S$1005="",Datos!S916&gt;=S$1005),OR(S$1006="",Datos!S916&lt;=S$1006))),FALSE),OR(ISNUMBER(FIND(";"&amp;UPPER(TRIM(Datos!S916&amp;""))&amp;"=",S$1007)),ISNUMBER(FIND(";"&amp;UPPER(TRIM(Datos!S916&amp;""))&amp;";",S$1007))),OR(UPPER(TRIM(Datos!S916&amp;""))="SÍ",UPPER(TRIM(Datos!S916&amp;""))="SI",UPPER(TRIM(Datos!S916&amp;""))="NO"),IF(ISNUMBER(Datos!S916),AND(OR(S$1005="",Datos!S916&gt;=S$1005),OR(S$1006="",Datos!S916&lt;=S$1006)),FALSE),TRUE))))</f>
        <v>0.0</v>
      </c>
      <c r="T916">
        <f>IF(Datos!T916="",0,IF(AND(T$1008&lt;&gt;"",Datos!T916=T$1008),0,IF(T$1004=0,0,1-CHOOSE(T$1004,IF(ISNUMBER(Datos!T916),AND(OR(T$1005="",Datos!T916&gt;=T$1005),OR(T$1006="",Datos!T916&lt;=T$1006)),FALSE),IF(ISNUMBER(Datos!T916),AND(Datos!T916=INT(Datos!T916),AND(OR(T$1005="",Datos!T916&gt;=T$1005),OR(T$1006="",Datos!T916&lt;=T$1006))),FALSE),OR(ISNUMBER(FIND(";"&amp;UPPER(TRIM(Datos!T916&amp;""))&amp;"=",T$1007)),ISNUMBER(FIND(";"&amp;UPPER(TRIM(Datos!T916&amp;""))&amp;";",T$1007))),OR(UPPER(TRIM(Datos!T916&amp;""))="SÍ",UPPER(TRIM(Datos!T916&amp;""))="SI",UPPER(TRIM(Datos!T916&amp;""))="NO"),IF(ISNUMBER(Datos!T916),AND(OR(T$1005="",Datos!T916&gt;=T$1005),OR(T$1006="",Datos!T916&lt;=T$1006)),FALSE),TRUE))))</f>
        <v>0.0</v>
      </c>
      <c r="U916">
        <f>IF(Datos!U916="",0,IF(AND(U$1008&lt;&gt;"",Datos!U916=U$1008),0,IF(U$1004=0,0,1-CHOOSE(U$1004,IF(ISNUMBER(Datos!U916),AND(OR(U$1005="",Datos!U916&gt;=U$1005),OR(U$1006="",Datos!U916&lt;=U$1006)),FALSE),IF(ISNUMBER(Datos!U916),AND(Datos!U916=INT(Datos!U916),AND(OR(U$1005="",Datos!U916&gt;=U$1005),OR(U$1006="",Datos!U916&lt;=U$1006))),FALSE),OR(ISNUMBER(FIND(";"&amp;UPPER(TRIM(Datos!U916&amp;""))&amp;"=",U$1007)),ISNUMBER(FIND(";"&amp;UPPER(TRIM(Datos!U916&amp;""))&amp;";",U$1007))),OR(UPPER(TRIM(Datos!U916&amp;""))="SÍ",UPPER(TRIM(Datos!U916&amp;""))="SI",UPPER(TRIM(Datos!U916&amp;""))="NO"),IF(ISNUMBER(Datos!U916),AND(OR(U$1005="",Datos!U916&gt;=U$1005),OR(U$1006="",Datos!U916&lt;=U$1006)),FALSE),TRUE))))</f>
        <v>0.0</v>
      </c>
      <c r="V916">
        <f>IF(Datos!V916="",0,IF(AND(V$1008&lt;&gt;"",Datos!V916=V$1008),0,IF(V$1004=0,0,1-CHOOSE(V$1004,IF(ISNUMBER(Datos!V916),AND(OR(V$1005="",Datos!V916&gt;=V$1005),OR(V$1006="",Datos!V916&lt;=V$1006)),FALSE),IF(ISNUMBER(Datos!V916),AND(Datos!V916=INT(Datos!V916),AND(OR(V$1005="",Datos!V916&gt;=V$1005),OR(V$1006="",Datos!V916&lt;=V$1006))),FALSE),OR(ISNUMBER(FIND(";"&amp;UPPER(TRIM(Datos!V916&amp;""))&amp;"=",V$1007)),ISNUMBER(FIND(";"&amp;UPPER(TRIM(Datos!V916&amp;""))&amp;";",V$1007))),OR(UPPER(TRIM(Datos!V916&amp;""))="SÍ",UPPER(TRIM(Datos!V916&amp;""))="SI",UPPER(TRIM(Datos!V916&amp;""))="NO"),IF(ISNUMBER(Datos!V916),AND(OR(V$1005="",Datos!V916&gt;=V$1005),OR(V$1006="",Datos!V916&lt;=V$1006)),FALSE),TRUE))))</f>
        <v>0.0</v>
      </c>
      <c r="W916">
        <f>IF(Datos!W916="",0,IF(AND(W$1008&lt;&gt;"",Datos!W916=W$1008),0,IF(W$1004=0,0,1-CHOOSE(W$1004,IF(ISNUMBER(Datos!W916),AND(OR(W$1005="",Datos!W916&gt;=W$1005),OR(W$1006="",Datos!W916&lt;=W$1006)),FALSE),IF(ISNUMBER(Datos!W916),AND(Datos!W916=INT(Datos!W916),AND(OR(W$1005="",Datos!W916&gt;=W$1005),OR(W$1006="",Datos!W916&lt;=W$1006))),FALSE),OR(ISNUMBER(FIND(";"&amp;UPPER(TRIM(Datos!W916&amp;""))&amp;"=",W$1007)),ISNUMBER(FIND(";"&amp;UPPER(TRIM(Datos!W916&amp;""))&amp;";",W$1007))),OR(UPPER(TRIM(Datos!W916&amp;""))="SÍ",UPPER(TRIM(Datos!W916&amp;""))="SI",UPPER(TRIM(Datos!W916&amp;""))="NO"),IF(ISNUMBER(Datos!W916),AND(OR(W$1005="",Datos!W916&gt;=W$1005),OR(W$1006="",Datos!W916&lt;=W$1006)),FALSE),TRUE))))</f>
        <v>0.0</v>
      </c>
      <c r="X916">
        <f>IF(Datos!X916="",0,IF(AND(X$1008&lt;&gt;"",Datos!X916=X$1008),0,IF(X$1004=0,0,1-CHOOSE(X$1004,IF(ISNUMBER(Datos!X916),AND(OR(X$1005="",Datos!X916&gt;=X$1005),OR(X$1006="",Datos!X916&lt;=X$1006)),FALSE),IF(ISNUMBER(Datos!X916),AND(Datos!X916=INT(Datos!X916),AND(OR(X$1005="",Datos!X916&gt;=X$1005),OR(X$1006="",Datos!X916&lt;=X$1006))),FALSE),OR(ISNUMBER(FIND(";"&amp;UPPER(TRIM(Datos!X916&amp;""))&amp;"=",X$1007)),ISNUMBER(FIND(";"&amp;UPPER(TRIM(Datos!X916&amp;""))&amp;";",X$1007))),OR(UPPER(TRIM(Datos!X916&amp;""))="SÍ",UPPER(TRIM(Datos!X916&amp;""))="SI",UPPER(TRIM(Datos!X916&amp;""))="NO"),IF(ISNUMBER(Datos!X916),AND(OR(X$1005="",Datos!X916&gt;=X$1005),OR(X$1006="",Datos!X916&lt;=X$1006)),FALSE),TRUE))))</f>
        <v>0.0</v>
      </c>
      <c r="Y916">
        <f>IF(Datos!Y916="",0,IF(AND(Y$1008&lt;&gt;"",Datos!Y916=Y$1008),0,IF(Y$1004=0,0,1-CHOOSE(Y$1004,IF(ISNUMBER(Datos!Y916),AND(OR(Y$1005="",Datos!Y916&gt;=Y$1005),OR(Y$1006="",Datos!Y916&lt;=Y$1006)),FALSE),IF(ISNUMBER(Datos!Y916),AND(Datos!Y916=INT(Datos!Y916),AND(OR(Y$1005="",Datos!Y916&gt;=Y$1005),OR(Y$1006="",Datos!Y916&lt;=Y$1006))),FALSE),OR(ISNUMBER(FIND(";"&amp;UPPER(TRIM(Datos!Y916&amp;""))&amp;"=",Y$1007)),ISNUMBER(FIND(";"&amp;UPPER(TRIM(Datos!Y916&amp;""))&amp;";",Y$1007))),OR(UPPER(TRIM(Datos!Y916&amp;""))="SÍ",UPPER(TRIM(Datos!Y916&amp;""))="SI",UPPER(TRIM(Datos!Y916&amp;""))="NO"),IF(ISNUMBER(Datos!Y916),AND(OR(Y$1005="",Datos!Y916&gt;=Y$1005),OR(Y$1006="",Datos!Y916&lt;=Y$1006)),FALSE),TRUE))))</f>
        <v>0.0</v>
      </c>
      <c r="Z916">
        <f>IF(Datos!Z916="",0,IF(AND(Z$1008&lt;&gt;"",Datos!Z916=Z$1008),0,IF(Z$1004=0,0,1-CHOOSE(Z$1004,IF(ISNUMBER(Datos!Z916),AND(OR(Z$1005="",Datos!Z916&gt;=Z$1005),OR(Z$1006="",Datos!Z916&lt;=Z$1006)),FALSE),IF(ISNUMBER(Datos!Z916),AND(Datos!Z916=INT(Datos!Z916),AND(OR(Z$1005="",Datos!Z916&gt;=Z$1005),OR(Z$1006="",Datos!Z916&lt;=Z$1006))),FALSE),OR(ISNUMBER(FIND(";"&amp;UPPER(TRIM(Datos!Z916&amp;""))&amp;"=",Z$1007)),ISNUMBER(FIND(";"&amp;UPPER(TRIM(Datos!Z916&amp;""))&amp;";",Z$1007))),OR(UPPER(TRIM(Datos!Z916&amp;""))="SÍ",UPPER(TRIM(Datos!Z916&amp;""))="SI",UPPER(TRIM(Datos!Z916&amp;""))="NO"),IF(ISNUMBER(Datos!Z916),AND(OR(Z$1005="",Datos!Z916&gt;=Z$1005),OR(Z$1006="",Datos!Z916&lt;=Z$1006)),FALSE),TRUE))))</f>
        <v>0.0</v>
      </c>
      <c r="AA916">
        <f>IF(Datos!AA916="",0,IF(AND(AA$1008&lt;&gt;"",Datos!AA916=AA$1008),0,IF(AA$1004=0,0,1-CHOOSE(AA$1004,IF(ISNUMBER(Datos!AA916),AND(OR(AA$1005="",Datos!AA916&gt;=AA$1005),OR(AA$1006="",Datos!AA916&lt;=AA$1006)),FALSE),IF(ISNUMBER(Datos!AA916),AND(Datos!AA916=INT(Datos!AA916),AND(OR(AA$1005="",Datos!AA916&gt;=AA$1005),OR(AA$1006="",Datos!AA916&lt;=AA$1006))),FALSE),OR(ISNUMBER(FIND(";"&amp;UPPER(TRIM(Datos!AA916&amp;""))&amp;"=",AA$1007)),ISNUMBER(FIND(";"&amp;UPPER(TRIM(Datos!AA916&amp;""))&amp;";",AA$1007))),OR(UPPER(TRIM(Datos!AA916&amp;""))="SÍ",UPPER(TRIM(Datos!AA916&amp;""))="SI",UPPER(TRIM(Datos!AA916&amp;""))="NO"),IF(ISNUMBER(Datos!AA916),AND(OR(AA$1005="",Datos!AA916&gt;=AA$1005),OR(AA$1006="",Datos!AA916&lt;=AA$1006)),FALSE),TRUE))))</f>
        <v>0.0</v>
      </c>
      <c r="AB916">
        <f>IF(Datos!AB916="",0,IF(AND(AB$1008&lt;&gt;"",Datos!AB916=AB$1008),0,IF(AB$1004=0,0,1-CHOOSE(AB$1004,IF(ISNUMBER(Datos!AB916),AND(OR(AB$1005="",Datos!AB916&gt;=AB$1005),OR(AB$1006="",Datos!AB916&lt;=AB$1006)),FALSE),IF(ISNUMBER(Datos!AB916),AND(Datos!AB916=INT(Datos!AB916),AND(OR(AB$1005="",Datos!AB916&gt;=AB$1005),OR(AB$1006="",Datos!AB916&lt;=AB$1006))),FALSE),OR(ISNUMBER(FIND(";"&amp;UPPER(TRIM(Datos!AB916&amp;""))&amp;"=",AB$1007)),ISNUMBER(FIND(";"&amp;UPPER(TRIM(Datos!AB916&amp;""))&amp;";",AB$1007))),OR(UPPER(TRIM(Datos!AB916&amp;""))="SÍ",UPPER(TRIM(Datos!AB916&amp;""))="SI",UPPER(TRIM(Datos!AB916&amp;""))="NO"),IF(ISNUMBER(Datos!AB916),AND(OR(AB$1005="",Datos!AB916&gt;=AB$1005),OR(AB$1006="",Datos!AB916&lt;=AB$1006)),FALSE),TRUE))))</f>
        <v>0.0</v>
      </c>
      <c r="AC916">
        <f>IF(Datos!AC916="",0,IF(AND(AC$1008&lt;&gt;"",Datos!AC916=AC$1008),0,IF(AC$1004=0,0,1-CHOOSE(AC$1004,IF(ISNUMBER(Datos!AC916),AND(OR(AC$1005="",Datos!AC916&gt;=AC$1005),OR(AC$1006="",Datos!AC916&lt;=AC$1006)),FALSE),IF(ISNUMBER(Datos!AC916),AND(Datos!AC916=INT(Datos!AC916),AND(OR(AC$1005="",Datos!AC916&gt;=AC$1005),OR(AC$1006="",Datos!AC916&lt;=AC$1006))),FALSE),OR(ISNUMBER(FIND(";"&amp;UPPER(TRIM(Datos!AC916&amp;""))&amp;"=",AC$1007)),ISNUMBER(FIND(";"&amp;UPPER(TRIM(Datos!AC916&amp;""))&amp;";",AC$1007))),OR(UPPER(TRIM(Datos!AC916&amp;""))="SÍ",UPPER(TRIM(Datos!AC916&amp;""))="SI",UPPER(TRIM(Datos!AC916&amp;""))="NO"),IF(ISNUMBER(Datos!AC916),AND(OR(AC$1005="",Datos!AC916&gt;=AC$1005),OR(AC$1006="",Datos!AC916&lt;=AC$1006)),FALSE),TRUE))))</f>
        <v>0.0</v>
      </c>
      <c r="AD916">
        <f>IF(Datos!AD916="",0,IF(AND(AD$1008&lt;&gt;"",Datos!AD916=AD$1008),0,IF(AD$1004=0,0,1-CHOOSE(AD$1004,IF(ISNUMBER(Datos!AD916),AND(OR(AD$1005="",Datos!AD916&gt;=AD$1005),OR(AD$1006="",Datos!AD916&lt;=AD$1006)),FALSE),IF(ISNUMBER(Datos!AD916),AND(Datos!AD916=INT(Datos!AD916),AND(OR(AD$1005="",Datos!AD916&gt;=AD$1005),OR(AD$1006="",Datos!AD916&lt;=AD$1006))),FALSE),OR(ISNUMBER(FIND(";"&amp;UPPER(TRIM(Datos!AD916&amp;""))&amp;"=",AD$1007)),ISNUMBER(FIND(";"&amp;UPPER(TRIM(Datos!AD916&amp;""))&amp;";",AD$1007))),OR(UPPER(TRIM(Datos!AD916&amp;""))="SÍ",UPPER(TRIM(Datos!AD916&amp;""))="SI",UPPER(TRIM(Datos!AD916&amp;""))="NO"),IF(ISNUMBER(Datos!AD916),AND(OR(AD$1005="",Datos!AD916&gt;=AD$1005),OR(AD$1006="",Datos!AD916&lt;=AD$1006)),FALSE),TRUE))))</f>
        <v>0.0</v>
      </c>
      <c r="AE916">
        <f>IF(Datos!AE916="",0,IF(AND(AE$1008&lt;&gt;"",Datos!AE916=AE$1008),0,IF(AE$1004=0,0,1-CHOOSE(AE$1004,IF(ISNUMBER(Datos!AE916),AND(OR(AE$1005="",Datos!AE916&gt;=AE$1005),OR(AE$1006="",Datos!AE916&lt;=AE$1006)),FALSE),IF(ISNUMBER(Datos!AE916),AND(Datos!AE916=INT(Datos!AE916),AND(OR(AE$1005="",Datos!AE916&gt;=AE$1005),OR(AE$1006="",Datos!AE916&lt;=AE$1006))),FALSE),OR(ISNUMBER(FIND(";"&amp;UPPER(TRIM(Datos!AE916&amp;""))&amp;"=",AE$1007)),ISNUMBER(FIND(";"&amp;UPPER(TRIM(Datos!AE916&amp;""))&amp;";",AE$1007))),OR(UPPER(TRIM(Datos!AE916&amp;""))="SÍ",UPPER(TRIM(Datos!AE916&amp;""))="SI",UPPER(TRIM(Datos!AE916&amp;""))="NO"),IF(ISNUMBER(Datos!AE916),AND(OR(AE$1005="",Datos!AE916&gt;=AE$1005),OR(AE$1006="",Datos!AE916&lt;=AE$1006)),FALSE),TRUE))))</f>
        <v>0.0</v>
      </c>
    </row>
    <row r="917" spans="2:31">
      <c r="B917">
        <f>IF(Datos!B917="",0,IF(AND(B$1008&lt;&gt;"",Datos!B917=B$1008),0,IF(B$1004=0,0,1-CHOOSE(B$1004,IF(ISNUMBER(Datos!B917),AND(OR(B$1005="",Datos!B917&gt;=B$1005),OR(B$1006="",Datos!B917&lt;=B$1006)),FALSE),IF(ISNUMBER(Datos!B917),AND(Datos!B917=INT(Datos!B917),AND(OR(B$1005="",Datos!B917&gt;=B$1005),OR(B$1006="",Datos!B917&lt;=B$1006))),FALSE),OR(ISNUMBER(FIND(";"&amp;UPPER(TRIM(Datos!B917&amp;""))&amp;"=",B$1007)),ISNUMBER(FIND(";"&amp;UPPER(TRIM(Datos!B917&amp;""))&amp;";",B$1007))),OR(UPPER(TRIM(Datos!B917&amp;""))="SÍ",UPPER(TRIM(Datos!B917&amp;""))="SI",UPPER(TRIM(Datos!B917&amp;""))="NO"),IF(ISNUMBER(Datos!B917),AND(OR(B$1005="",Datos!B917&gt;=B$1005),OR(B$1006="",Datos!B917&lt;=B$1006)),FALSE),TRUE))))</f>
        <v>0.0</v>
      </c>
      <c r="C917">
        <f>IF(Datos!C917="",0,IF(AND(C$1008&lt;&gt;"",Datos!C917=C$1008),0,IF(C$1004=0,0,1-CHOOSE(C$1004,IF(ISNUMBER(Datos!C917),AND(OR(C$1005="",Datos!C917&gt;=C$1005),OR(C$1006="",Datos!C917&lt;=C$1006)),FALSE),IF(ISNUMBER(Datos!C917),AND(Datos!C917=INT(Datos!C917),AND(OR(C$1005="",Datos!C917&gt;=C$1005),OR(C$1006="",Datos!C917&lt;=C$1006))),FALSE),OR(ISNUMBER(FIND(";"&amp;UPPER(TRIM(Datos!C917&amp;""))&amp;"=",C$1007)),ISNUMBER(FIND(";"&amp;UPPER(TRIM(Datos!C917&amp;""))&amp;";",C$1007))),OR(UPPER(TRIM(Datos!C917&amp;""))="SÍ",UPPER(TRIM(Datos!C917&amp;""))="SI",UPPER(TRIM(Datos!C917&amp;""))="NO"),IF(ISNUMBER(Datos!C917),AND(OR(C$1005="",Datos!C917&gt;=C$1005),OR(C$1006="",Datos!C917&lt;=C$1006)),FALSE),TRUE))))</f>
        <v>0.0</v>
      </c>
      <c r="D917">
        <f>IF(Datos!D917="",0,IF(AND(D$1008&lt;&gt;"",Datos!D917=D$1008),0,IF(D$1004=0,0,1-CHOOSE(D$1004,IF(ISNUMBER(Datos!D917),AND(OR(D$1005="",Datos!D917&gt;=D$1005),OR(D$1006="",Datos!D917&lt;=D$1006)),FALSE),IF(ISNUMBER(Datos!D917),AND(Datos!D917=INT(Datos!D917),AND(OR(D$1005="",Datos!D917&gt;=D$1005),OR(D$1006="",Datos!D917&lt;=D$1006))),FALSE),OR(ISNUMBER(FIND(";"&amp;UPPER(TRIM(Datos!D917&amp;""))&amp;"=",D$1007)),ISNUMBER(FIND(";"&amp;UPPER(TRIM(Datos!D917&amp;""))&amp;";",D$1007))),OR(UPPER(TRIM(Datos!D917&amp;""))="SÍ",UPPER(TRIM(Datos!D917&amp;""))="SI",UPPER(TRIM(Datos!D917&amp;""))="NO"),IF(ISNUMBER(Datos!D917),AND(OR(D$1005="",Datos!D917&gt;=D$1005),OR(D$1006="",Datos!D917&lt;=D$1006)),FALSE),TRUE))))</f>
        <v>0.0</v>
      </c>
      <c r="E917">
        <f>IF(Datos!E917="",0,IF(AND(E$1008&lt;&gt;"",Datos!E917=E$1008),0,IF(E$1004=0,0,1-CHOOSE(E$1004,IF(ISNUMBER(Datos!E917),AND(OR(E$1005="",Datos!E917&gt;=E$1005),OR(E$1006="",Datos!E917&lt;=E$1006)),FALSE),IF(ISNUMBER(Datos!E917),AND(Datos!E917=INT(Datos!E917),AND(OR(E$1005="",Datos!E917&gt;=E$1005),OR(E$1006="",Datos!E917&lt;=E$1006))),FALSE),OR(ISNUMBER(FIND(";"&amp;UPPER(TRIM(Datos!E917&amp;""))&amp;"=",E$1007)),ISNUMBER(FIND(";"&amp;UPPER(TRIM(Datos!E917&amp;""))&amp;";",E$1007))),OR(UPPER(TRIM(Datos!E917&amp;""))="SÍ",UPPER(TRIM(Datos!E917&amp;""))="SI",UPPER(TRIM(Datos!E917&amp;""))="NO"),IF(ISNUMBER(Datos!E917),AND(OR(E$1005="",Datos!E917&gt;=E$1005),OR(E$1006="",Datos!E917&lt;=E$1006)),FALSE),TRUE))))</f>
        <v>0.0</v>
      </c>
      <c r="F917">
        <f>IF(Datos!F917="",0,IF(AND(F$1008&lt;&gt;"",Datos!F917=F$1008),0,IF(F$1004=0,0,1-CHOOSE(F$1004,IF(ISNUMBER(Datos!F917),AND(OR(F$1005="",Datos!F917&gt;=F$1005),OR(F$1006="",Datos!F917&lt;=F$1006)),FALSE),IF(ISNUMBER(Datos!F917),AND(Datos!F917=INT(Datos!F917),AND(OR(F$1005="",Datos!F917&gt;=F$1005),OR(F$1006="",Datos!F917&lt;=F$1006))),FALSE),OR(ISNUMBER(FIND(";"&amp;UPPER(TRIM(Datos!F917&amp;""))&amp;"=",F$1007)),ISNUMBER(FIND(";"&amp;UPPER(TRIM(Datos!F917&amp;""))&amp;";",F$1007))),OR(UPPER(TRIM(Datos!F917&amp;""))="SÍ",UPPER(TRIM(Datos!F917&amp;""))="SI",UPPER(TRIM(Datos!F917&amp;""))="NO"),IF(ISNUMBER(Datos!F917),AND(OR(F$1005="",Datos!F917&gt;=F$1005),OR(F$1006="",Datos!F917&lt;=F$1006)),FALSE),TRUE))))</f>
        <v>0.0</v>
      </c>
      <c r="G917">
        <f>IF(Datos!G917="",0,IF(AND(G$1008&lt;&gt;"",Datos!G917=G$1008),0,IF(G$1004=0,0,1-CHOOSE(G$1004,IF(ISNUMBER(Datos!G917),AND(OR(G$1005="",Datos!G917&gt;=G$1005),OR(G$1006="",Datos!G917&lt;=G$1006)),FALSE),IF(ISNUMBER(Datos!G917),AND(Datos!G917=INT(Datos!G917),AND(OR(G$1005="",Datos!G917&gt;=G$1005),OR(G$1006="",Datos!G917&lt;=G$1006))),FALSE),OR(ISNUMBER(FIND(";"&amp;UPPER(TRIM(Datos!G917&amp;""))&amp;"=",G$1007)),ISNUMBER(FIND(";"&amp;UPPER(TRIM(Datos!G917&amp;""))&amp;";",G$1007))),OR(UPPER(TRIM(Datos!G917&amp;""))="SÍ",UPPER(TRIM(Datos!G917&amp;""))="SI",UPPER(TRIM(Datos!G917&amp;""))="NO"),IF(ISNUMBER(Datos!G917),AND(OR(G$1005="",Datos!G917&gt;=G$1005),OR(G$1006="",Datos!G917&lt;=G$1006)),FALSE),TRUE))))</f>
        <v>0.0</v>
      </c>
      <c r="H917">
        <f>IF(Datos!H917="",0,IF(AND(H$1008&lt;&gt;"",Datos!H917=H$1008),0,IF(H$1004=0,0,1-CHOOSE(H$1004,IF(ISNUMBER(Datos!H917),AND(OR(H$1005="",Datos!H917&gt;=H$1005),OR(H$1006="",Datos!H917&lt;=H$1006)),FALSE),IF(ISNUMBER(Datos!H917),AND(Datos!H917=INT(Datos!H917),AND(OR(H$1005="",Datos!H917&gt;=H$1005),OR(H$1006="",Datos!H917&lt;=H$1006))),FALSE),OR(ISNUMBER(FIND(";"&amp;UPPER(TRIM(Datos!H917&amp;""))&amp;"=",H$1007)),ISNUMBER(FIND(";"&amp;UPPER(TRIM(Datos!H917&amp;""))&amp;";",H$1007))),OR(UPPER(TRIM(Datos!H917&amp;""))="SÍ",UPPER(TRIM(Datos!H917&amp;""))="SI",UPPER(TRIM(Datos!H917&amp;""))="NO"),IF(ISNUMBER(Datos!H917),AND(OR(H$1005="",Datos!H917&gt;=H$1005),OR(H$1006="",Datos!H917&lt;=H$1006)),FALSE),TRUE))))</f>
        <v>0.0</v>
      </c>
      <c r="I917">
        <f>IF(Datos!I917="",0,IF(AND(I$1008&lt;&gt;"",Datos!I917=I$1008),0,IF(I$1004=0,0,1-CHOOSE(I$1004,IF(ISNUMBER(Datos!I917),AND(OR(I$1005="",Datos!I917&gt;=I$1005),OR(I$1006="",Datos!I917&lt;=I$1006)),FALSE),IF(ISNUMBER(Datos!I917),AND(Datos!I917=INT(Datos!I917),AND(OR(I$1005="",Datos!I917&gt;=I$1005),OR(I$1006="",Datos!I917&lt;=I$1006))),FALSE),OR(ISNUMBER(FIND(";"&amp;UPPER(TRIM(Datos!I917&amp;""))&amp;"=",I$1007)),ISNUMBER(FIND(";"&amp;UPPER(TRIM(Datos!I917&amp;""))&amp;";",I$1007))),OR(UPPER(TRIM(Datos!I917&amp;""))="SÍ",UPPER(TRIM(Datos!I917&amp;""))="SI",UPPER(TRIM(Datos!I917&amp;""))="NO"),IF(ISNUMBER(Datos!I917),AND(OR(I$1005="",Datos!I917&gt;=I$1005),OR(I$1006="",Datos!I917&lt;=I$1006)),FALSE),TRUE))))</f>
        <v>0.0</v>
      </c>
      <c r="J917">
        <f>IF(Datos!J917="",0,IF(AND(J$1008&lt;&gt;"",Datos!J917=J$1008),0,IF(J$1004=0,0,1-CHOOSE(J$1004,IF(ISNUMBER(Datos!J917),AND(OR(J$1005="",Datos!J917&gt;=J$1005),OR(J$1006="",Datos!J917&lt;=J$1006)),FALSE),IF(ISNUMBER(Datos!J917),AND(Datos!J917=INT(Datos!J917),AND(OR(J$1005="",Datos!J917&gt;=J$1005),OR(J$1006="",Datos!J917&lt;=J$1006))),FALSE),OR(ISNUMBER(FIND(";"&amp;UPPER(TRIM(Datos!J917&amp;""))&amp;"=",J$1007)),ISNUMBER(FIND(";"&amp;UPPER(TRIM(Datos!J917&amp;""))&amp;";",J$1007))),OR(UPPER(TRIM(Datos!J917&amp;""))="SÍ",UPPER(TRIM(Datos!J917&amp;""))="SI",UPPER(TRIM(Datos!J917&amp;""))="NO"),IF(ISNUMBER(Datos!J917),AND(OR(J$1005="",Datos!J917&gt;=J$1005),OR(J$1006="",Datos!J917&lt;=J$1006)),FALSE),TRUE))))</f>
        <v>0.0</v>
      </c>
      <c r="K917">
        <f>IF(Datos!K917="",0,IF(AND(K$1008&lt;&gt;"",Datos!K917=K$1008),0,IF(K$1004=0,0,1-CHOOSE(K$1004,IF(ISNUMBER(Datos!K917),AND(OR(K$1005="",Datos!K917&gt;=K$1005),OR(K$1006="",Datos!K917&lt;=K$1006)),FALSE),IF(ISNUMBER(Datos!K917),AND(Datos!K917=INT(Datos!K917),AND(OR(K$1005="",Datos!K917&gt;=K$1005),OR(K$1006="",Datos!K917&lt;=K$1006))),FALSE),OR(ISNUMBER(FIND(";"&amp;UPPER(TRIM(Datos!K917&amp;""))&amp;"=",K$1007)),ISNUMBER(FIND(";"&amp;UPPER(TRIM(Datos!K917&amp;""))&amp;";",K$1007))),OR(UPPER(TRIM(Datos!K917&amp;""))="SÍ",UPPER(TRIM(Datos!K917&amp;""))="SI",UPPER(TRIM(Datos!K917&amp;""))="NO"),IF(ISNUMBER(Datos!K917),AND(OR(K$1005="",Datos!K917&gt;=K$1005),OR(K$1006="",Datos!K917&lt;=K$1006)),FALSE),TRUE))))</f>
        <v>0.0</v>
      </c>
      <c r="L917">
        <f>IF(Datos!L917="",0,IF(AND(L$1008&lt;&gt;"",Datos!L917=L$1008),0,IF(L$1004=0,0,1-CHOOSE(L$1004,IF(ISNUMBER(Datos!L917),AND(OR(L$1005="",Datos!L917&gt;=L$1005),OR(L$1006="",Datos!L917&lt;=L$1006)),FALSE),IF(ISNUMBER(Datos!L917),AND(Datos!L917=INT(Datos!L917),AND(OR(L$1005="",Datos!L917&gt;=L$1005),OR(L$1006="",Datos!L917&lt;=L$1006))),FALSE),OR(ISNUMBER(FIND(";"&amp;UPPER(TRIM(Datos!L917&amp;""))&amp;"=",L$1007)),ISNUMBER(FIND(";"&amp;UPPER(TRIM(Datos!L917&amp;""))&amp;";",L$1007))),OR(UPPER(TRIM(Datos!L917&amp;""))="SÍ",UPPER(TRIM(Datos!L917&amp;""))="SI",UPPER(TRIM(Datos!L917&amp;""))="NO"),IF(ISNUMBER(Datos!L917),AND(OR(L$1005="",Datos!L917&gt;=L$1005),OR(L$1006="",Datos!L917&lt;=L$1006)),FALSE),TRUE))))</f>
        <v>0.0</v>
      </c>
      <c r="M917">
        <f>IF(Datos!M917="",0,IF(AND(M$1008&lt;&gt;"",Datos!M917=M$1008),0,IF(M$1004=0,0,1-CHOOSE(M$1004,IF(ISNUMBER(Datos!M917),AND(OR(M$1005="",Datos!M917&gt;=M$1005),OR(M$1006="",Datos!M917&lt;=M$1006)),FALSE),IF(ISNUMBER(Datos!M917),AND(Datos!M917=INT(Datos!M917),AND(OR(M$1005="",Datos!M917&gt;=M$1005),OR(M$1006="",Datos!M917&lt;=M$1006))),FALSE),OR(ISNUMBER(FIND(";"&amp;UPPER(TRIM(Datos!M917&amp;""))&amp;"=",M$1007)),ISNUMBER(FIND(";"&amp;UPPER(TRIM(Datos!M917&amp;""))&amp;";",M$1007))),OR(UPPER(TRIM(Datos!M917&amp;""))="SÍ",UPPER(TRIM(Datos!M917&amp;""))="SI",UPPER(TRIM(Datos!M917&amp;""))="NO"),IF(ISNUMBER(Datos!M917),AND(OR(M$1005="",Datos!M917&gt;=M$1005),OR(M$1006="",Datos!M917&lt;=M$1006)),FALSE),TRUE))))</f>
        <v>0.0</v>
      </c>
      <c r="N917">
        <f>IF(Datos!N917="",0,IF(AND(N$1008&lt;&gt;"",Datos!N917=N$1008),0,IF(N$1004=0,0,1-CHOOSE(N$1004,IF(ISNUMBER(Datos!N917),AND(OR(N$1005="",Datos!N917&gt;=N$1005),OR(N$1006="",Datos!N917&lt;=N$1006)),FALSE),IF(ISNUMBER(Datos!N917),AND(Datos!N917=INT(Datos!N917),AND(OR(N$1005="",Datos!N917&gt;=N$1005),OR(N$1006="",Datos!N917&lt;=N$1006))),FALSE),OR(ISNUMBER(FIND(";"&amp;UPPER(TRIM(Datos!N917&amp;""))&amp;"=",N$1007)),ISNUMBER(FIND(";"&amp;UPPER(TRIM(Datos!N917&amp;""))&amp;";",N$1007))),OR(UPPER(TRIM(Datos!N917&amp;""))="SÍ",UPPER(TRIM(Datos!N917&amp;""))="SI",UPPER(TRIM(Datos!N917&amp;""))="NO"),IF(ISNUMBER(Datos!N917),AND(OR(N$1005="",Datos!N917&gt;=N$1005),OR(N$1006="",Datos!N917&lt;=N$1006)),FALSE),TRUE))))</f>
        <v>0.0</v>
      </c>
      <c r="O917">
        <f>IF(Datos!O917="",0,IF(AND(O$1008&lt;&gt;"",Datos!O917=O$1008),0,IF(O$1004=0,0,1-CHOOSE(O$1004,IF(ISNUMBER(Datos!O917),AND(OR(O$1005="",Datos!O917&gt;=O$1005),OR(O$1006="",Datos!O917&lt;=O$1006)),FALSE),IF(ISNUMBER(Datos!O917),AND(Datos!O917=INT(Datos!O917),AND(OR(O$1005="",Datos!O917&gt;=O$1005),OR(O$1006="",Datos!O917&lt;=O$1006))),FALSE),OR(ISNUMBER(FIND(";"&amp;UPPER(TRIM(Datos!O917&amp;""))&amp;"=",O$1007)),ISNUMBER(FIND(";"&amp;UPPER(TRIM(Datos!O917&amp;""))&amp;";",O$1007))),OR(UPPER(TRIM(Datos!O917&amp;""))="SÍ",UPPER(TRIM(Datos!O917&amp;""))="SI",UPPER(TRIM(Datos!O917&amp;""))="NO"),IF(ISNUMBER(Datos!O917),AND(OR(O$1005="",Datos!O917&gt;=O$1005),OR(O$1006="",Datos!O917&lt;=O$1006)),FALSE),TRUE))))</f>
        <v>0.0</v>
      </c>
      <c r="P917">
        <f>IF(Datos!P917="",0,IF(AND(P$1008&lt;&gt;"",Datos!P917=P$1008),0,IF(P$1004=0,0,1-CHOOSE(P$1004,IF(ISNUMBER(Datos!P917),AND(OR(P$1005="",Datos!P917&gt;=P$1005),OR(P$1006="",Datos!P917&lt;=P$1006)),FALSE),IF(ISNUMBER(Datos!P917),AND(Datos!P917=INT(Datos!P917),AND(OR(P$1005="",Datos!P917&gt;=P$1005),OR(P$1006="",Datos!P917&lt;=P$1006))),FALSE),OR(ISNUMBER(FIND(";"&amp;UPPER(TRIM(Datos!P917&amp;""))&amp;"=",P$1007)),ISNUMBER(FIND(";"&amp;UPPER(TRIM(Datos!P917&amp;""))&amp;";",P$1007))),OR(UPPER(TRIM(Datos!P917&amp;""))="SÍ",UPPER(TRIM(Datos!P917&amp;""))="SI",UPPER(TRIM(Datos!P917&amp;""))="NO"),IF(ISNUMBER(Datos!P917),AND(OR(P$1005="",Datos!P917&gt;=P$1005),OR(P$1006="",Datos!P917&lt;=P$1006)),FALSE),TRUE))))</f>
        <v>0.0</v>
      </c>
      <c r="Q917">
        <f>IF(Datos!Q917="",0,IF(AND(Q$1008&lt;&gt;"",Datos!Q917=Q$1008),0,IF(Q$1004=0,0,1-CHOOSE(Q$1004,IF(ISNUMBER(Datos!Q917),AND(OR(Q$1005="",Datos!Q917&gt;=Q$1005),OR(Q$1006="",Datos!Q917&lt;=Q$1006)),FALSE),IF(ISNUMBER(Datos!Q917),AND(Datos!Q917=INT(Datos!Q917),AND(OR(Q$1005="",Datos!Q917&gt;=Q$1005),OR(Q$1006="",Datos!Q917&lt;=Q$1006))),FALSE),OR(ISNUMBER(FIND(";"&amp;UPPER(TRIM(Datos!Q917&amp;""))&amp;"=",Q$1007)),ISNUMBER(FIND(";"&amp;UPPER(TRIM(Datos!Q917&amp;""))&amp;";",Q$1007))),OR(UPPER(TRIM(Datos!Q917&amp;""))="SÍ",UPPER(TRIM(Datos!Q917&amp;""))="SI",UPPER(TRIM(Datos!Q917&amp;""))="NO"),IF(ISNUMBER(Datos!Q917),AND(OR(Q$1005="",Datos!Q917&gt;=Q$1005),OR(Q$1006="",Datos!Q917&lt;=Q$1006)),FALSE),TRUE))))</f>
        <v>0.0</v>
      </c>
      <c r="R917">
        <f>IF(Datos!R917="",0,IF(AND(R$1008&lt;&gt;"",Datos!R917=R$1008),0,IF(R$1004=0,0,1-CHOOSE(R$1004,IF(ISNUMBER(Datos!R917),AND(OR(R$1005="",Datos!R917&gt;=R$1005),OR(R$1006="",Datos!R917&lt;=R$1006)),FALSE),IF(ISNUMBER(Datos!R917),AND(Datos!R917=INT(Datos!R917),AND(OR(R$1005="",Datos!R917&gt;=R$1005),OR(R$1006="",Datos!R917&lt;=R$1006))),FALSE),OR(ISNUMBER(FIND(";"&amp;UPPER(TRIM(Datos!R917&amp;""))&amp;"=",R$1007)),ISNUMBER(FIND(";"&amp;UPPER(TRIM(Datos!R917&amp;""))&amp;";",R$1007))),OR(UPPER(TRIM(Datos!R917&amp;""))="SÍ",UPPER(TRIM(Datos!R917&amp;""))="SI",UPPER(TRIM(Datos!R917&amp;""))="NO"),IF(ISNUMBER(Datos!R917),AND(OR(R$1005="",Datos!R917&gt;=R$1005),OR(R$1006="",Datos!R917&lt;=R$1006)),FALSE),TRUE))))</f>
        <v>0.0</v>
      </c>
      <c r="S917">
        <f>IF(Datos!S917="",0,IF(AND(S$1008&lt;&gt;"",Datos!S917=S$1008),0,IF(S$1004=0,0,1-CHOOSE(S$1004,IF(ISNUMBER(Datos!S917),AND(OR(S$1005="",Datos!S917&gt;=S$1005),OR(S$1006="",Datos!S917&lt;=S$1006)),FALSE),IF(ISNUMBER(Datos!S917),AND(Datos!S917=INT(Datos!S917),AND(OR(S$1005="",Datos!S917&gt;=S$1005),OR(S$1006="",Datos!S917&lt;=S$1006))),FALSE),OR(ISNUMBER(FIND(";"&amp;UPPER(TRIM(Datos!S917&amp;""))&amp;"=",S$1007)),ISNUMBER(FIND(";"&amp;UPPER(TRIM(Datos!S917&amp;""))&amp;";",S$1007))),OR(UPPER(TRIM(Datos!S917&amp;""))="SÍ",UPPER(TRIM(Datos!S917&amp;""))="SI",UPPER(TRIM(Datos!S917&amp;""))="NO"),IF(ISNUMBER(Datos!S917),AND(OR(S$1005="",Datos!S917&gt;=S$1005),OR(S$1006="",Datos!S917&lt;=S$1006)),FALSE),TRUE))))</f>
        <v>0.0</v>
      </c>
      <c r="T917">
        <f>IF(Datos!T917="",0,IF(AND(T$1008&lt;&gt;"",Datos!T917=T$1008),0,IF(T$1004=0,0,1-CHOOSE(T$1004,IF(ISNUMBER(Datos!T917),AND(OR(T$1005="",Datos!T917&gt;=T$1005),OR(T$1006="",Datos!T917&lt;=T$1006)),FALSE),IF(ISNUMBER(Datos!T917),AND(Datos!T917=INT(Datos!T917),AND(OR(T$1005="",Datos!T917&gt;=T$1005),OR(T$1006="",Datos!T917&lt;=T$1006))),FALSE),OR(ISNUMBER(FIND(";"&amp;UPPER(TRIM(Datos!T917&amp;""))&amp;"=",T$1007)),ISNUMBER(FIND(";"&amp;UPPER(TRIM(Datos!T917&amp;""))&amp;";",T$1007))),OR(UPPER(TRIM(Datos!T917&amp;""))="SÍ",UPPER(TRIM(Datos!T917&amp;""))="SI",UPPER(TRIM(Datos!T917&amp;""))="NO"),IF(ISNUMBER(Datos!T917),AND(OR(T$1005="",Datos!T917&gt;=T$1005),OR(T$1006="",Datos!T917&lt;=T$1006)),FALSE),TRUE))))</f>
        <v>0.0</v>
      </c>
      <c r="U917">
        <f>IF(Datos!U917="",0,IF(AND(U$1008&lt;&gt;"",Datos!U917=U$1008),0,IF(U$1004=0,0,1-CHOOSE(U$1004,IF(ISNUMBER(Datos!U917),AND(OR(U$1005="",Datos!U917&gt;=U$1005),OR(U$1006="",Datos!U917&lt;=U$1006)),FALSE),IF(ISNUMBER(Datos!U917),AND(Datos!U917=INT(Datos!U917),AND(OR(U$1005="",Datos!U917&gt;=U$1005),OR(U$1006="",Datos!U917&lt;=U$1006))),FALSE),OR(ISNUMBER(FIND(";"&amp;UPPER(TRIM(Datos!U917&amp;""))&amp;"=",U$1007)),ISNUMBER(FIND(";"&amp;UPPER(TRIM(Datos!U917&amp;""))&amp;";",U$1007))),OR(UPPER(TRIM(Datos!U917&amp;""))="SÍ",UPPER(TRIM(Datos!U917&amp;""))="SI",UPPER(TRIM(Datos!U917&amp;""))="NO"),IF(ISNUMBER(Datos!U917),AND(OR(U$1005="",Datos!U917&gt;=U$1005),OR(U$1006="",Datos!U917&lt;=U$1006)),FALSE),TRUE))))</f>
        <v>0.0</v>
      </c>
      <c r="V917">
        <f>IF(Datos!V917="",0,IF(AND(V$1008&lt;&gt;"",Datos!V917=V$1008),0,IF(V$1004=0,0,1-CHOOSE(V$1004,IF(ISNUMBER(Datos!V917),AND(OR(V$1005="",Datos!V917&gt;=V$1005),OR(V$1006="",Datos!V917&lt;=V$1006)),FALSE),IF(ISNUMBER(Datos!V917),AND(Datos!V917=INT(Datos!V917),AND(OR(V$1005="",Datos!V917&gt;=V$1005),OR(V$1006="",Datos!V917&lt;=V$1006))),FALSE),OR(ISNUMBER(FIND(";"&amp;UPPER(TRIM(Datos!V917&amp;""))&amp;"=",V$1007)),ISNUMBER(FIND(";"&amp;UPPER(TRIM(Datos!V917&amp;""))&amp;";",V$1007))),OR(UPPER(TRIM(Datos!V917&amp;""))="SÍ",UPPER(TRIM(Datos!V917&amp;""))="SI",UPPER(TRIM(Datos!V917&amp;""))="NO"),IF(ISNUMBER(Datos!V917),AND(OR(V$1005="",Datos!V917&gt;=V$1005),OR(V$1006="",Datos!V917&lt;=V$1006)),FALSE),TRUE))))</f>
        <v>0.0</v>
      </c>
      <c r="W917">
        <f>IF(Datos!W917="",0,IF(AND(W$1008&lt;&gt;"",Datos!W917=W$1008),0,IF(W$1004=0,0,1-CHOOSE(W$1004,IF(ISNUMBER(Datos!W917),AND(OR(W$1005="",Datos!W917&gt;=W$1005),OR(W$1006="",Datos!W917&lt;=W$1006)),FALSE),IF(ISNUMBER(Datos!W917),AND(Datos!W917=INT(Datos!W917),AND(OR(W$1005="",Datos!W917&gt;=W$1005),OR(W$1006="",Datos!W917&lt;=W$1006))),FALSE),OR(ISNUMBER(FIND(";"&amp;UPPER(TRIM(Datos!W917&amp;""))&amp;"=",W$1007)),ISNUMBER(FIND(";"&amp;UPPER(TRIM(Datos!W917&amp;""))&amp;";",W$1007))),OR(UPPER(TRIM(Datos!W917&amp;""))="SÍ",UPPER(TRIM(Datos!W917&amp;""))="SI",UPPER(TRIM(Datos!W917&amp;""))="NO"),IF(ISNUMBER(Datos!W917),AND(OR(W$1005="",Datos!W917&gt;=W$1005),OR(W$1006="",Datos!W917&lt;=W$1006)),FALSE),TRUE))))</f>
        <v>0.0</v>
      </c>
      <c r="X917">
        <f>IF(Datos!X917="",0,IF(AND(X$1008&lt;&gt;"",Datos!X917=X$1008),0,IF(X$1004=0,0,1-CHOOSE(X$1004,IF(ISNUMBER(Datos!X917),AND(OR(X$1005="",Datos!X917&gt;=X$1005),OR(X$1006="",Datos!X917&lt;=X$1006)),FALSE),IF(ISNUMBER(Datos!X917),AND(Datos!X917=INT(Datos!X917),AND(OR(X$1005="",Datos!X917&gt;=X$1005),OR(X$1006="",Datos!X917&lt;=X$1006))),FALSE),OR(ISNUMBER(FIND(";"&amp;UPPER(TRIM(Datos!X917&amp;""))&amp;"=",X$1007)),ISNUMBER(FIND(";"&amp;UPPER(TRIM(Datos!X917&amp;""))&amp;";",X$1007))),OR(UPPER(TRIM(Datos!X917&amp;""))="SÍ",UPPER(TRIM(Datos!X917&amp;""))="SI",UPPER(TRIM(Datos!X917&amp;""))="NO"),IF(ISNUMBER(Datos!X917),AND(OR(X$1005="",Datos!X917&gt;=X$1005),OR(X$1006="",Datos!X917&lt;=X$1006)),FALSE),TRUE))))</f>
        <v>0.0</v>
      </c>
      <c r="Y917">
        <f>IF(Datos!Y917="",0,IF(AND(Y$1008&lt;&gt;"",Datos!Y917=Y$1008),0,IF(Y$1004=0,0,1-CHOOSE(Y$1004,IF(ISNUMBER(Datos!Y917),AND(OR(Y$1005="",Datos!Y917&gt;=Y$1005),OR(Y$1006="",Datos!Y917&lt;=Y$1006)),FALSE),IF(ISNUMBER(Datos!Y917),AND(Datos!Y917=INT(Datos!Y917),AND(OR(Y$1005="",Datos!Y917&gt;=Y$1005),OR(Y$1006="",Datos!Y917&lt;=Y$1006))),FALSE),OR(ISNUMBER(FIND(";"&amp;UPPER(TRIM(Datos!Y917&amp;""))&amp;"=",Y$1007)),ISNUMBER(FIND(";"&amp;UPPER(TRIM(Datos!Y917&amp;""))&amp;";",Y$1007))),OR(UPPER(TRIM(Datos!Y917&amp;""))="SÍ",UPPER(TRIM(Datos!Y917&amp;""))="SI",UPPER(TRIM(Datos!Y917&amp;""))="NO"),IF(ISNUMBER(Datos!Y917),AND(OR(Y$1005="",Datos!Y917&gt;=Y$1005),OR(Y$1006="",Datos!Y917&lt;=Y$1006)),FALSE),TRUE))))</f>
        <v>0.0</v>
      </c>
      <c r="Z917">
        <f>IF(Datos!Z917="",0,IF(AND(Z$1008&lt;&gt;"",Datos!Z917=Z$1008),0,IF(Z$1004=0,0,1-CHOOSE(Z$1004,IF(ISNUMBER(Datos!Z917),AND(OR(Z$1005="",Datos!Z917&gt;=Z$1005),OR(Z$1006="",Datos!Z917&lt;=Z$1006)),FALSE),IF(ISNUMBER(Datos!Z917),AND(Datos!Z917=INT(Datos!Z917),AND(OR(Z$1005="",Datos!Z917&gt;=Z$1005),OR(Z$1006="",Datos!Z917&lt;=Z$1006))),FALSE),OR(ISNUMBER(FIND(";"&amp;UPPER(TRIM(Datos!Z917&amp;""))&amp;"=",Z$1007)),ISNUMBER(FIND(";"&amp;UPPER(TRIM(Datos!Z917&amp;""))&amp;";",Z$1007))),OR(UPPER(TRIM(Datos!Z917&amp;""))="SÍ",UPPER(TRIM(Datos!Z917&amp;""))="SI",UPPER(TRIM(Datos!Z917&amp;""))="NO"),IF(ISNUMBER(Datos!Z917),AND(OR(Z$1005="",Datos!Z917&gt;=Z$1005),OR(Z$1006="",Datos!Z917&lt;=Z$1006)),FALSE),TRUE))))</f>
        <v>0.0</v>
      </c>
      <c r="AA917">
        <f>IF(Datos!AA917="",0,IF(AND(AA$1008&lt;&gt;"",Datos!AA917=AA$1008),0,IF(AA$1004=0,0,1-CHOOSE(AA$1004,IF(ISNUMBER(Datos!AA917),AND(OR(AA$1005="",Datos!AA917&gt;=AA$1005),OR(AA$1006="",Datos!AA917&lt;=AA$1006)),FALSE),IF(ISNUMBER(Datos!AA917),AND(Datos!AA917=INT(Datos!AA917),AND(OR(AA$1005="",Datos!AA917&gt;=AA$1005),OR(AA$1006="",Datos!AA917&lt;=AA$1006))),FALSE),OR(ISNUMBER(FIND(";"&amp;UPPER(TRIM(Datos!AA917&amp;""))&amp;"=",AA$1007)),ISNUMBER(FIND(";"&amp;UPPER(TRIM(Datos!AA917&amp;""))&amp;";",AA$1007))),OR(UPPER(TRIM(Datos!AA917&amp;""))="SÍ",UPPER(TRIM(Datos!AA917&amp;""))="SI",UPPER(TRIM(Datos!AA917&amp;""))="NO"),IF(ISNUMBER(Datos!AA917),AND(OR(AA$1005="",Datos!AA917&gt;=AA$1005),OR(AA$1006="",Datos!AA917&lt;=AA$1006)),FALSE),TRUE))))</f>
        <v>0.0</v>
      </c>
      <c r="AB917">
        <f>IF(Datos!AB917="",0,IF(AND(AB$1008&lt;&gt;"",Datos!AB917=AB$1008),0,IF(AB$1004=0,0,1-CHOOSE(AB$1004,IF(ISNUMBER(Datos!AB917),AND(OR(AB$1005="",Datos!AB917&gt;=AB$1005),OR(AB$1006="",Datos!AB917&lt;=AB$1006)),FALSE),IF(ISNUMBER(Datos!AB917),AND(Datos!AB917=INT(Datos!AB917),AND(OR(AB$1005="",Datos!AB917&gt;=AB$1005),OR(AB$1006="",Datos!AB917&lt;=AB$1006))),FALSE),OR(ISNUMBER(FIND(";"&amp;UPPER(TRIM(Datos!AB917&amp;""))&amp;"=",AB$1007)),ISNUMBER(FIND(";"&amp;UPPER(TRIM(Datos!AB917&amp;""))&amp;";",AB$1007))),OR(UPPER(TRIM(Datos!AB917&amp;""))="SÍ",UPPER(TRIM(Datos!AB917&amp;""))="SI",UPPER(TRIM(Datos!AB917&amp;""))="NO"),IF(ISNUMBER(Datos!AB917),AND(OR(AB$1005="",Datos!AB917&gt;=AB$1005),OR(AB$1006="",Datos!AB917&lt;=AB$1006)),FALSE),TRUE))))</f>
        <v>0.0</v>
      </c>
      <c r="AC917">
        <f>IF(Datos!AC917="",0,IF(AND(AC$1008&lt;&gt;"",Datos!AC917=AC$1008),0,IF(AC$1004=0,0,1-CHOOSE(AC$1004,IF(ISNUMBER(Datos!AC917),AND(OR(AC$1005="",Datos!AC917&gt;=AC$1005),OR(AC$1006="",Datos!AC917&lt;=AC$1006)),FALSE),IF(ISNUMBER(Datos!AC917),AND(Datos!AC917=INT(Datos!AC917),AND(OR(AC$1005="",Datos!AC917&gt;=AC$1005),OR(AC$1006="",Datos!AC917&lt;=AC$1006))),FALSE),OR(ISNUMBER(FIND(";"&amp;UPPER(TRIM(Datos!AC917&amp;""))&amp;"=",AC$1007)),ISNUMBER(FIND(";"&amp;UPPER(TRIM(Datos!AC917&amp;""))&amp;";",AC$1007))),OR(UPPER(TRIM(Datos!AC917&amp;""))="SÍ",UPPER(TRIM(Datos!AC917&amp;""))="SI",UPPER(TRIM(Datos!AC917&amp;""))="NO"),IF(ISNUMBER(Datos!AC917),AND(OR(AC$1005="",Datos!AC917&gt;=AC$1005),OR(AC$1006="",Datos!AC917&lt;=AC$1006)),FALSE),TRUE))))</f>
        <v>0.0</v>
      </c>
      <c r="AD917">
        <f>IF(Datos!AD917="",0,IF(AND(AD$1008&lt;&gt;"",Datos!AD917=AD$1008),0,IF(AD$1004=0,0,1-CHOOSE(AD$1004,IF(ISNUMBER(Datos!AD917),AND(OR(AD$1005="",Datos!AD917&gt;=AD$1005),OR(AD$1006="",Datos!AD917&lt;=AD$1006)),FALSE),IF(ISNUMBER(Datos!AD917),AND(Datos!AD917=INT(Datos!AD917),AND(OR(AD$1005="",Datos!AD917&gt;=AD$1005),OR(AD$1006="",Datos!AD917&lt;=AD$1006))),FALSE),OR(ISNUMBER(FIND(";"&amp;UPPER(TRIM(Datos!AD917&amp;""))&amp;"=",AD$1007)),ISNUMBER(FIND(";"&amp;UPPER(TRIM(Datos!AD917&amp;""))&amp;";",AD$1007))),OR(UPPER(TRIM(Datos!AD917&amp;""))="SÍ",UPPER(TRIM(Datos!AD917&amp;""))="SI",UPPER(TRIM(Datos!AD917&amp;""))="NO"),IF(ISNUMBER(Datos!AD917),AND(OR(AD$1005="",Datos!AD917&gt;=AD$1005),OR(AD$1006="",Datos!AD917&lt;=AD$1006)),FALSE),TRUE))))</f>
        <v>0.0</v>
      </c>
      <c r="AE917">
        <f>IF(Datos!AE917="",0,IF(AND(AE$1008&lt;&gt;"",Datos!AE917=AE$1008),0,IF(AE$1004=0,0,1-CHOOSE(AE$1004,IF(ISNUMBER(Datos!AE917),AND(OR(AE$1005="",Datos!AE917&gt;=AE$1005),OR(AE$1006="",Datos!AE917&lt;=AE$1006)),FALSE),IF(ISNUMBER(Datos!AE917),AND(Datos!AE917=INT(Datos!AE917),AND(OR(AE$1005="",Datos!AE917&gt;=AE$1005),OR(AE$1006="",Datos!AE917&lt;=AE$1006))),FALSE),OR(ISNUMBER(FIND(";"&amp;UPPER(TRIM(Datos!AE917&amp;""))&amp;"=",AE$1007)),ISNUMBER(FIND(";"&amp;UPPER(TRIM(Datos!AE917&amp;""))&amp;";",AE$1007))),OR(UPPER(TRIM(Datos!AE917&amp;""))="SÍ",UPPER(TRIM(Datos!AE917&amp;""))="SI",UPPER(TRIM(Datos!AE917&amp;""))="NO"),IF(ISNUMBER(Datos!AE917),AND(OR(AE$1005="",Datos!AE917&gt;=AE$1005),OR(AE$1006="",Datos!AE917&lt;=AE$1006)),FALSE),TRUE))))</f>
        <v>0.0</v>
      </c>
    </row>
    <row r="918" spans="2:31">
      <c r="B918">
        <f>IF(Datos!B918="",0,IF(AND(B$1008&lt;&gt;"",Datos!B918=B$1008),0,IF(B$1004=0,0,1-CHOOSE(B$1004,IF(ISNUMBER(Datos!B918),AND(OR(B$1005="",Datos!B918&gt;=B$1005),OR(B$1006="",Datos!B918&lt;=B$1006)),FALSE),IF(ISNUMBER(Datos!B918),AND(Datos!B918=INT(Datos!B918),AND(OR(B$1005="",Datos!B918&gt;=B$1005),OR(B$1006="",Datos!B918&lt;=B$1006))),FALSE),OR(ISNUMBER(FIND(";"&amp;UPPER(TRIM(Datos!B918&amp;""))&amp;"=",B$1007)),ISNUMBER(FIND(";"&amp;UPPER(TRIM(Datos!B918&amp;""))&amp;";",B$1007))),OR(UPPER(TRIM(Datos!B918&amp;""))="SÍ",UPPER(TRIM(Datos!B918&amp;""))="SI",UPPER(TRIM(Datos!B918&amp;""))="NO"),IF(ISNUMBER(Datos!B918),AND(OR(B$1005="",Datos!B918&gt;=B$1005),OR(B$1006="",Datos!B918&lt;=B$1006)),FALSE),TRUE))))</f>
        <v>0.0</v>
      </c>
      <c r="C918">
        <f>IF(Datos!C918="",0,IF(AND(C$1008&lt;&gt;"",Datos!C918=C$1008),0,IF(C$1004=0,0,1-CHOOSE(C$1004,IF(ISNUMBER(Datos!C918),AND(OR(C$1005="",Datos!C918&gt;=C$1005),OR(C$1006="",Datos!C918&lt;=C$1006)),FALSE),IF(ISNUMBER(Datos!C918),AND(Datos!C918=INT(Datos!C918),AND(OR(C$1005="",Datos!C918&gt;=C$1005),OR(C$1006="",Datos!C918&lt;=C$1006))),FALSE),OR(ISNUMBER(FIND(";"&amp;UPPER(TRIM(Datos!C918&amp;""))&amp;"=",C$1007)),ISNUMBER(FIND(";"&amp;UPPER(TRIM(Datos!C918&amp;""))&amp;";",C$1007))),OR(UPPER(TRIM(Datos!C918&amp;""))="SÍ",UPPER(TRIM(Datos!C918&amp;""))="SI",UPPER(TRIM(Datos!C918&amp;""))="NO"),IF(ISNUMBER(Datos!C918),AND(OR(C$1005="",Datos!C918&gt;=C$1005),OR(C$1006="",Datos!C918&lt;=C$1006)),FALSE),TRUE))))</f>
        <v>0.0</v>
      </c>
      <c r="D918">
        <f>IF(Datos!D918="",0,IF(AND(D$1008&lt;&gt;"",Datos!D918=D$1008),0,IF(D$1004=0,0,1-CHOOSE(D$1004,IF(ISNUMBER(Datos!D918),AND(OR(D$1005="",Datos!D918&gt;=D$1005),OR(D$1006="",Datos!D918&lt;=D$1006)),FALSE),IF(ISNUMBER(Datos!D918),AND(Datos!D918=INT(Datos!D918),AND(OR(D$1005="",Datos!D918&gt;=D$1005),OR(D$1006="",Datos!D918&lt;=D$1006))),FALSE),OR(ISNUMBER(FIND(";"&amp;UPPER(TRIM(Datos!D918&amp;""))&amp;"=",D$1007)),ISNUMBER(FIND(";"&amp;UPPER(TRIM(Datos!D918&amp;""))&amp;";",D$1007))),OR(UPPER(TRIM(Datos!D918&amp;""))="SÍ",UPPER(TRIM(Datos!D918&amp;""))="SI",UPPER(TRIM(Datos!D918&amp;""))="NO"),IF(ISNUMBER(Datos!D918),AND(OR(D$1005="",Datos!D918&gt;=D$1005),OR(D$1006="",Datos!D918&lt;=D$1006)),FALSE),TRUE))))</f>
        <v>0.0</v>
      </c>
      <c r="E918">
        <f>IF(Datos!E918="",0,IF(AND(E$1008&lt;&gt;"",Datos!E918=E$1008),0,IF(E$1004=0,0,1-CHOOSE(E$1004,IF(ISNUMBER(Datos!E918),AND(OR(E$1005="",Datos!E918&gt;=E$1005),OR(E$1006="",Datos!E918&lt;=E$1006)),FALSE),IF(ISNUMBER(Datos!E918),AND(Datos!E918=INT(Datos!E918),AND(OR(E$1005="",Datos!E918&gt;=E$1005),OR(E$1006="",Datos!E918&lt;=E$1006))),FALSE),OR(ISNUMBER(FIND(";"&amp;UPPER(TRIM(Datos!E918&amp;""))&amp;"=",E$1007)),ISNUMBER(FIND(";"&amp;UPPER(TRIM(Datos!E918&amp;""))&amp;";",E$1007))),OR(UPPER(TRIM(Datos!E918&amp;""))="SÍ",UPPER(TRIM(Datos!E918&amp;""))="SI",UPPER(TRIM(Datos!E918&amp;""))="NO"),IF(ISNUMBER(Datos!E918),AND(OR(E$1005="",Datos!E918&gt;=E$1005),OR(E$1006="",Datos!E918&lt;=E$1006)),FALSE),TRUE))))</f>
        <v>0.0</v>
      </c>
      <c r="F918">
        <f>IF(Datos!F918="",0,IF(AND(F$1008&lt;&gt;"",Datos!F918=F$1008),0,IF(F$1004=0,0,1-CHOOSE(F$1004,IF(ISNUMBER(Datos!F918),AND(OR(F$1005="",Datos!F918&gt;=F$1005),OR(F$1006="",Datos!F918&lt;=F$1006)),FALSE),IF(ISNUMBER(Datos!F918),AND(Datos!F918=INT(Datos!F918),AND(OR(F$1005="",Datos!F918&gt;=F$1005),OR(F$1006="",Datos!F918&lt;=F$1006))),FALSE),OR(ISNUMBER(FIND(";"&amp;UPPER(TRIM(Datos!F918&amp;""))&amp;"=",F$1007)),ISNUMBER(FIND(";"&amp;UPPER(TRIM(Datos!F918&amp;""))&amp;";",F$1007))),OR(UPPER(TRIM(Datos!F918&amp;""))="SÍ",UPPER(TRIM(Datos!F918&amp;""))="SI",UPPER(TRIM(Datos!F918&amp;""))="NO"),IF(ISNUMBER(Datos!F918),AND(OR(F$1005="",Datos!F918&gt;=F$1005),OR(F$1006="",Datos!F918&lt;=F$1006)),FALSE),TRUE))))</f>
        <v>0.0</v>
      </c>
      <c r="G918">
        <f>IF(Datos!G918="",0,IF(AND(G$1008&lt;&gt;"",Datos!G918=G$1008),0,IF(G$1004=0,0,1-CHOOSE(G$1004,IF(ISNUMBER(Datos!G918),AND(OR(G$1005="",Datos!G918&gt;=G$1005),OR(G$1006="",Datos!G918&lt;=G$1006)),FALSE),IF(ISNUMBER(Datos!G918),AND(Datos!G918=INT(Datos!G918),AND(OR(G$1005="",Datos!G918&gt;=G$1005),OR(G$1006="",Datos!G918&lt;=G$1006))),FALSE),OR(ISNUMBER(FIND(";"&amp;UPPER(TRIM(Datos!G918&amp;""))&amp;"=",G$1007)),ISNUMBER(FIND(";"&amp;UPPER(TRIM(Datos!G918&amp;""))&amp;";",G$1007))),OR(UPPER(TRIM(Datos!G918&amp;""))="SÍ",UPPER(TRIM(Datos!G918&amp;""))="SI",UPPER(TRIM(Datos!G918&amp;""))="NO"),IF(ISNUMBER(Datos!G918),AND(OR(G$1005="",Datos!G918&gt;=G$1005),OR(G$1006="",Datos!G918&lt;=G$1006)),FALSE),TRUE))))</f>
        <v>0.0</v>
      </c>
      <c r="H918">
        <f>IF(Datos!H918="",0,IF(AND(H$1008&lt;&gt;"",Datos!H918=H$1008),0,IF(H$1004=0,0,1-CHOOSE(H$1004,IF(ISNUMBER(Datos!H918),AND(OR(H$1005="",Datos!H918&gt;=H$1005),OR(H$1006="",Datos!H918&lt;=H$1006)),FALSE),IF(ISNUMBER(Datos!H918),AND(Datos!H918=INT(Datos!H918),AND(OR(H$1005="",Datos!H918&gt;=H$1005),OR(H$1006="",Datos!H918&lt;=H$1006))),FALSE),OR(ISNUMBER(FIND(";"&amp;UPPER(TRIM(Datos!H918&amp;""))&amp;"=",H$1007)),ISNUMBER(FIND(";"&amp;UPPER(TRIM(Datos!H918&amp;""))&amp;";",H$1007))),OR(UPPER(TRIM(Datos!H918&amp;""))="SÍ",UPPER(TRIM(Datos!H918&amp;""))="SI",UPPER(TRIM(Datos!H918&amp;""))="NO"),IF(ISNUMBER(Datos!H918),AND(OR(H$1005="",Datos!H918&gt;=H$1005),OR(H$1006="",Datos!H918&lt;=H$1006)),FALSE),TRUE))))</f>
        <v>0.0</v>
      </c>
      <c r="I918">
        <f>IF(Datos!I918="",0,IF(AND(I$1008&lt;&gt;"",Datos!I918=I$1008),0,IF(I$1004=0,0,1-CHOOSE(I$1004,IF(ISNUMBER(Datos!I918),AND(OR(I$1005="",Datos!I918&gt;=I$1005),OR(I$1006="",Datos!I918&lt;=I$1006)),FALSE),IF(ISNUMBER(Datos!I918),AND(Datos!I918=INT(Datos!I918),AND(OR(I$1005="",Datos!I918&gt;=I$1005),OR(I$1006="",Datos!I918&lt;=I$1006))),FALSE),OR(ISNUMBER(FIND(";"&amp;UPPER(TRIM(Datos!I918&amp;""))&amp;"=",I$1007)),ISNUMBER(FIND(";"&amp;UPPER(TRIM(Datos!I918&amp;""))&amp;";",I$1007))),OR(UPPER(TRIM(Datos!I918&amp;""))="SÍ",UPPER(TRIM(Datos!I918&amp;""))="SI",UPPER(TRIM(Datos!I918&amp;""))="NO"),IF(ISNUMBER(Datos!I918),AND(OR(I$1005="",Datos!I918&gt;=I$1005),OR(I$1006="",Datos!I918&lt;=I$1006)),FALSE),TRUE))))</f>
        <v>0.0</v>
      </c>
      <c r="J918">
        <f>IF(Datos!J918="",0,IF(AND(J$1008&lt;&gt;"",Datos!J918=J$1008),0,IF(J$1004=0,0,1-CHOOSE(J$1004,IF(ISNUMBER(Datos!J918),AND(OR(J$1005="",Datos!J918&gt;=J$1005),OR(J$1006="",Datos!J918&lt;=J$1006)),FALSE),IF(ISNUMBER(Datos!J918),AND(Datos!J918=INT(Datos!J918),AND(OR(J$1005="",Datos!J918&gt;=J$1005),OR(J$1006="",Datos!J918&lt;=J$1006))),FALSE),OR(ISNUMBER(FIND(";"&amp;UPPER(TRIM(Datos!J918&amp;""))&amp;"=",J$1007)),ISNUMBER(FIND(";"&amp;UPPER(TRIM(Datos!J918&amp;""))&amp;";",J$1007))),OR(UPPER(TRIM(Datos!J918&amp;""))="SÍ",UPPER(TRIM(Datos!J918&amp;""))="SI",UPPER(TRIM(Datos!J918&amp;""))="NO"),IF(ISNUMBER(Datos!J918),AND(OR(J$1005="",Datos!J918&gt;=J$1005),OR(J$1006="",Datos!J918&lt;=J$1006)),FALSE),TRUE))))</f>
        <v>0.0</v>
      </c>
      <c r="K918">
        <f>IF(Datos!K918="",0,IF(AND(K$1008&lt;&gt;"",Datos!K918=K$1008),0,IF(K$1004=0,0,1-CHOOSE(K$1004,IF(ISNUMBER(Datos!K918),AND(OR(K$1005="",Datos!K918&gt;=K$1005),OR(K$1006="",Datos!K918&lt;=K$1006)),FALSE),IF(ISNUMBER(Datos!K918),AND(Datos!K918=INT(Datos!K918),AND(OR(K$1005="",Datos!K918&gt;=K$1005),OR(K$1006="",Datos!K918&lt;=K$1006))),FALSE),OR(ISNUMBER(FIND(";"&amp;UPPER(TRIM(Datos!K918&amp;""))&amp;"=",K$1007)),ISNUMBER(FIND(";"&amp;UPPER(TRIM(Datos!K918&amp;""))&amp;";",K$1007))),OR(UPPER(TRIM(Datos!K918&amp;""))="SÍ",UPPER(TRIM(Datos!K918&amp;""))="SI",UPPER(TRIM(Datos!K918&amp;""))="NO"),IF(ISNUMBER(Datos!K918),AND(OR(K$1005="",Datos!K918&gt;=K$1005),OR(K$1006="",Datos!K918&lt;=K$1006)),FALSE),TRUE))))</f>
        <v>0.0</v>
      </c>
      <c r="L918">
        <f>IF(Datos!L918="",0,IF(AND(L$1008&lt;&gt;"",Datos!L918=L$1008),0,IF(L$1004=0,0,1-CHOOSE(L$1004,IF(ISNUMBER(Datos!L918),AND(OR(L$1005="",Datos!L918&gt;=L$1005),OR(L$1006="",Datos!L918&lt;=L$1006)),FALSE),IF(ISNUMBER(Datos!L918),AND(Datos!L918=INT(Datos!L918),AND(OR(L$1005="",Datos!L918&gt;=L$1005),OR(L$1006="",Datos!L918&lt;=L$1006))),FALSE),OR(ISNUMBER(FIND(";"&amp;UPPER(TRIM(Datos!L918&amp;""))&amp;"=",L$1007)),ISNUMBER(FIND(";"&amp;UPPER(TRIM(Datos!L918&amp;""))&amp;";",L$1007))),OR(UPPER(TRIM(Datos!L918&amp;""))="SÍ",UPPER(TRIM(Datos!L918&amp;""))="SI",UPPER(TRIM(Datos!L918&amp;""))="NO"),IF(ISNUMBER(Datos!L918),AND(OR(L$1005="",Datos!L918&gt;=L$1005),OR(L$1006="",Datos!L918&lt;=L$1006)),FALSE),TRUE))))</f>
        <v>0.0</v>
      </c>
      <c r="M918">
        <f>IF(Datos!M918="",0,IF(AND(M$1008&lt;&gt;"",Datos!M918=M$1008),0,IF(M$1004=0,0,1-CHOOSE(M$1004,IF(ISNUMBER(Datos!M918),AND(OR(M$1005="",Datos!M918&gt;=M$1005),OR(M$1006="",Datos!M918&lt;=M$1006)),FALSE),IF(ISNUMBER(Datos!M918),AND(Datos!M918=INT(Datos!M918),AND(OR(M$1005="",Datos!M918&gt;=M$1005),OR(M$1006="",Datos!M918&lt;=M$1006))),FALSE),OR(ISNUMBER(FIND(";"&amp;UPPER(TRIM(Datos!M918&amp;""))&amp;"=",M$1007)),ISNUMBER(FIND(";"&amp;UPPER(TRIM(Datos!M918&amp;""))&amp;";",M$1007))),OR(UPPER(TRIM(Datos!M918&amp;""))="SÍ",UPPER(TRIM(Datos!M918&amp;""))="SI",UPPER(TRIM(Datos!M918&amp;""))="NO"),IF(ISNUMBER(Datos!M918),AND(OR(M$1005="",Datos!M918&gt;=M$1005),OR(M$1006="",Datos!M918&lt;=M$1006)),FALSE),TRUE))))</f>
        <v>0.0</v>
      </c>
      <c r="N918">
        <f>IF(Datos!N918="",0,IF(AND(N$1008&lt;&gt;"",Datos!N918=N$1008),0,IF(N$1004=0,0,1-CHOOSE(N$1004,IF(ISNUMBER(Datos!N918),AND(OR(N$1005="",Datos!N918&gt;=N$1005),OR(N$1006="",Datos!N918&lt;=N$1006)),FALSE),IF(ISNUMBER(Datos!N918),AND(Datos!N918=INT(Datos!N918),AND(OR(N$1005="",Datos!N918&gt;=N$1005),OR(N$1006="",Datos!N918&lt;=N$1006))),FALSE),OR(ISNUMBER(FIND(";"&amp;UPPER(TRIM(Datos!N918&amp;""))&amp;"=",N$1007)),ISNUMBER(FIND(";"&amp;UPPER(TRIM(Datos!N918&amp;""))&amp;";",N$1007))),OR(UPPER(TRIM(Datos!N918&amp;""))="SÍ",UPPER(TRIM(Datos!N918&amp;""))="SI",UPPER(TRIM(Datos!N918&amp;""))="NO"),IF(ISNUMBER(Datos!N918),AND(OR(N$1005="",Datos!N918&gt;=N$1005),OR(N$1006="",Datos!N918&lt;=N$1006)),FALSE),TRUE))))</f>
        <v>0.0</v>
      </c>
      <c r="O918">
        <f>IF(Datos!O918="",0,IF(AND(O$1008&lt;&gt;"",Datos!O918=O$1008),0,IF(O$1004=0,0,1-CHOOSE(O$1004,IF(ISNUMBER(Datos!O918),AND(OR(O$1005="",Datos!O918&gt;=O$1005),OR(O$1006="",Datos!O918&lt;=O$1006)),FALSE),IF(ISNUMBER(Datos!O918),AND(Datos!O918=INT(Datos!O918),AND(OR(O$1005="",Datos!O918&gt;=O$1005),OR(O$1006="",Datos!O918&lt;=O$1006))),FALSE),OR(ISNUMBER(FIND(";"&amp;UPPER(TRIM(Datos!O918&amp;""))&amp;"=",O$1007)),ISNUMBER(FIND(";"&amp;UPPER(TRIM(Datos!O918&amp;""))&amp;";",O$1007))),OR(UPPER(TRIM(Datos!O918&amp;""))="SÍ",UPPER(TRIM(Datos!O918&amp;""))="SI",UPPER(TRIM(Datos!O918&amp;""))="NO"),IF(ISNUMBER(Datos!O918),AND(OR(O$1005="",Datos!O918&gt;=O$1005),OR(O$1006="",Datos!O918&lt;=O$1006)),FALSE),TRUE))))</f>
        <v>0.0</v>
      </c>
      <c r="P918">
        <f>IF(Datos!P918="",0,IF(AND(P$1008&lt;&gt;"",Datos!P918=P$1008),0,IF(P$1004=0,0,1-CHOOSE(P$1004,IF(ISNUMBER(Datos!P918),AND(OR(P$1005="",Datos!P918&gt;=P$1005),OR(P$1006="",Datos!P918&lt;=P$1006)),FALSE),IF(ISNUMBER(Datos!P918),AND(Datos!P918=INT(Datos!P918),AND(OR(P$1005="",Datos!P918&gt;=P$1005),OR(P$1006="",Datos!P918&lt;=P$1006))),FALSE),OR(ISNUMBER(FIND(";"&amp;UPPER(TRIM(Datos!P918&amp;""))&amp;"=",P$1007)),ISNUMBER(FIND(";"&amp;UPPER(TRIM(Datos!P918&amp;""))&amp;";",P$1007))),OR(UPPER(TRIM(Datos!P918&amp;""))="SÍ",UPPER(TRIM(Datos!P918&amp;""))="SI",UPPER(TRIM(Datos!P918&amp;""))="NO"),IF(ISNUMBER(Datos!P918),AND(OR(P$1005="",Datos!P918&gt;=P$1005),OR(P$1006="",Datos!P918&lt;=P$1006)),FALSE),TRUE))))</f>
        <v>0.0</v>
      </c>
      <c r="Q918">
        <f>IF(Datos!Q918="",0,IF(AND(Q$1008&lt;&gt;"",Datos!Q918=Q$1008),0,IF(Q$1004=0,0,1-CHOOSE(Q$1004,IF(ISNUMBER(Datos!Q918),AND(OR(Q$1005="",Datos!Q918&gt;=Q$1005),OR(Q$1006="",Datos!Q918&lt;=Q$1006)),FALSE),IF(ISNUMBER(Datos!Q918),AND(Datos!Q918=INT(Datos!Q918),AND(OR(Q$1005="",Datos!Q918&gt;=Q$1005),OR(Q$1006="",Datos!Q918&lt;=Q$1006))),FALSE),OR(ISNUMBER(FIND(";"&amp;UPPER(TRIM(Datos!Q918&amp;""))&amp;"=",Q$1007)),ISNUMBER(FIND(";"&amp;UPPER(TRIM(Datos!Q918&amp;""))&amp;";",Q$1007))),OR(UPPER(TRIM(Datos!Q918&amp;""))="SÍ",UPPER(TRIM(Datos!Q918&amp;""))="SI",UPPER(TRIM(Datos!Q918&amp;""))="NO"),IF(ISNUMBER(Datos!Q918),AND(OR(Q$1005="",Datos!Q918&gt;=Q$1005),OR(Q$1006="",Datos!Q918&lt;=Q$1006)),FALSE),TRUE))))</f>
        <v>0.0</v>
      </c>
      <c r="R918">
        <f>IF(Datos!R918="",0,IF(AND(R$1008&lt;&gt;"",Datos!R918=R$1008),0,IF(R$1004=0,0,1-CHOOSE(R$1004,IF(ISNUMBER(Datos!R918),AND(OR(R$1005="",Datos!R918&gt;=R$1005),OR(R$1006="",Datos!R918&lt;=R$1006)),FALSE),IF(ISNUMBER(Datos!R918),AND(Datos!R918=INT(Datos!R918),AND(OR(R$1005="",Datos!R918&gt;=R$1005),OR(R$1006="",Datos!R918&lt;=R$1006))),FALSE),OR(ISNUMBER(FIND(";"&amp;UPPER(TRIM(Datos!R918&amp;""))&amp;"=",R$1007)),ISNUMBER(FIND(";"&amp;UPPER(TRIM(Datos!R918&amp;""))&amp;";",R$1007))),OR(UPPER(TRIM(Datos!R918&amp;""))="SÍ",UPPER(TRIM(Datos!R918&amp;""))="SI",UPPER(TRIM(Datos!R918&amp;""))="NO"),IF(ISNUMBER(Datos!R918),AND(OR(R$1005="",Datos!R918&gt;=R$1005),OR(R$1006="",Datos!R918&lt;=R$1006)),FALSE),TRUE))))</f>
        <v>0.0</v>
      </c>
      <c r="S918">
        <f>IF(Datos!S918="",0,IF(AND(S$1008&lt;&gt;"",Datos!S918=S$1008),0,IF(S$1004=0,0,1-CHOOSE(S$1004,IF(ISNUMBER(Datos!S918),AND(OR(S$1005="",Datos!S918&gt;=S$1005),OR(S$1006="",Datos!S918&lt;=S$1006)),FALSE),IF(ISNUMBER(Datos!S918),AND(Datos!S918=INT(Datos!S918),AND(OR(S$1005="",Datos!S918&gt;=S$1005),OR(S$1006="",Datos!S918&lt;=S$1006))),FALSE),OR(ISNUMBER(FIND(";"&amp;UPPER(TRIM(Datos!S918&amp;""))&amp;"=",S$1007)),ISNUMBER(FIND(";"&amp;UPPER(TRIM(Datos!S918&amp;""))&amp;";",S$1007))),OR(UPPER(TRIM(Datos!S918&amp;""))="SÍ",UPPER(TRIM(Datos!S918&amp;""))="SI",UPPER(TRIM(Datos!S918&amp;""))="NO"),IF(ISNUMBER(Datos!S918),AND(OR(S$1005="",Datos!S918&gt;=S$1005),OR(S$1006="",Datos!S918&lt;=S$1006)),FALSE),TRUE))))</f>
        <v>0.0</v>
      </c>
      <c r="T918">
        <f>IF(Datos!T918="",0,IF(AND(T$1008&lt;&gt;"",Datos!T918=T$1008),0,IF(T$1004=0,0,1-CHOOSE(T$1004,IF(ISNUMBER(Datos!T918),AND(OR(T$1005="",Datos!T918&gt;=T$1005),OR(T$1006="",Datos!T918&lt;=T$1006)),FALSE),IF(ISNUMBER(Datos!T918),AND(Datos!T918=INT(Datos!T918),AND(OR(T$1005="",Datos!T918&gt;=T$1005),OR(T$1006="",Datos!T918&lt;=T$1006))),FALSE),OR(ISNUMBER(FIND(";"&amp;UPPER(TRIM(Datos!T918&amp;""))&amp;"=",T$1007)),ISNUMBER(FIND(";"&amp;UPPER(TRIM(Datos!T918&amp;""))&amp;";",T$1007))),OR(UPPER(TRIM(Datos!T918&amp;""))="SÍ",UPPER(TRIM(Datos!T918&amp;""))="SI",UPPER(TRIM(Datos!T918&amp;""))="NO"),IF(ISNUMBER(Datos!T918),AND(OR(T$1005="",Datos!T918&gt;=T$1005),OR(T$1006="",Datos!T918&lt;=T$1006)),FALSE),TRUE))))</f>
        <v>0.0</v>
      </c>
      <c r="U918">
        <f>IF(Datos!U918="",0,IF(AND(U$1008&lt;&gt;"",Datos!U918=U$1008),0,IF(U$1004=0,0,1-CHOOSE(U$1004,IF(ISNUMBER(Datos!U918),AND(OR(U$1005="",Datos!U918&gt;=U$1005),OR(U$1006="",Datos!U918&lt;=U$1006)),FALSE),IF(ISNUMBER(Datos!U918),AND(Datos!U918=INT(Datos!U918),AND(OR(U$1005="",Datos!U918&gt;=U$1005),OR(U$1006="",Datos!U918&lt;=U$1006))),FALSE),OR(ISNUMBER(FIND(";"&amp;UPPER(TRIM(Datos!U918&amp;""))&amp;"=",U$1007)),ISNUMBER(FIND(";"&amp;UPPER(TRIM(Datos!U918&amp;""))&amp;";",U$1007))),OR(UPPER(TRIM(Datos!U918&amp;""))="SÍ",UPPER(TRIM(Datos!U918&amp;""))="SI",UPPER(TRIM(Datos!U918&amp;""))="NO"),IF(ISNUMBER(Datos!U918),AND(OR(U$1005="",Datos!U918&gt;=U$1005),OR(U$1006="",Datos!U918&lt;=U$1006)),FALSE),TRUE))))</f>
        <v>0.0</v>
      </c>
      <c r="V918">
        <f>IF(Datos!V918="",0,IF(AND(V$1008&lt;&gt;"",Datos!V918=V$1008),0,IF(V$1004=0,0,1-CHOOSE(V$1004,IF(ISNUMBER(Datos!V918),AND(OR(V$1005="",Datos!V918&gt;=V$1005),OR(V$1006="",Datos!V918&lt;=V$1006)),FALSE),IF(ISNUMBER(Datos!V918),AND(Datos!V918=INT(Datos!V918),AND(OR(V$1005="",Datos!V918&gt;=V$1005),OR(V$1006="",Datos!V918&lt;=V$1006))),FALSE),OR(ISNUMBER(FIND(";"&amp;UPPER(TRIM(Datos!V918&amp;""))&amp;"=",V$1007)),ISNUMBER(FIND(";"&amp;UPPER(TRIM(Datos!V918&amp;""))&amp;";",V$1007))),OR(UPPER(TRIM(Datos!V918&amp;""))="SÍ",UPPER(TRIM(Datos!V918&amp;""))="SI",UPPER(TRIM(Datos!V918&amp;""))="NO"),IF(ISNUMBER(Datos!V918),AND(OR(V$1005="",Datos!V918&gt;=V$1005),OR(V$1006="",Datos!V918&lt;=V$1006)),FALSE),TRUE))))</f>
        <v>0.0</v>
      </c>
      <c r="W918">
        <f>IF(Datos!W918="",0,IF(AND(W$1008&lt;&gt;"",Datos!W918=W$1008),0,IF(W$1004=0,0,1-CHOOSE(W$1004,IF(ISNUMBER(Datos!W918),AND(OR(W$1005="",Datos!W918&gt;=W$1005),OR(W$1006="",Datos!W918&lt;=W$1006)),FALSE),IF(ISNUMBER(Datos!W918),AND(Datos!W918=INT(Datos!W918),AND(OR(W$1005="",Datos!W918&gt;=W$1005),OR(W$1006="",Datos!W918&lt;=W$1006))),FALSE),OR(ISNUMBER(FIND(";"&amp;UPPER(TRIM(Datos!W918&amp;""))&amp;"=",W$1007)),ISNUMBER(FIND(";"&amp;UPPER(TRIM(Datos!W918&amp;""))&amp;";",W$1007))),OR(UPPER(TRIM(Datos!W918&amp;""))="SÍ",UPPER(TRIM(Datos!W918&amp;""))="SI",UPPER(TRIM(Datos!W918&amp;""))="NO"),IF(ISNUMBER(Datos!W918),AND(OR(W$1005="",Datos!W918&gt;=W$1005),OR(W$1006="",Datos!W918&lt;=W$1006)),FALSE),TRUE))))</f>
        <v>0.0</v>
      </c>
      <c r="X918">
        <f>IF(Datos!X918="",0,IF(AND(X$1008&lt;&gt;"",Datos!X918=X$1008),0,IF(X$1004=0,0,1-CHOOSE(X$1004,IF(ISNUMBER(Datos!X918),AND(OR(X$1005="",Datos!X918&gt;=X$1005),OR(X$1006="",Datos!X918&lt;=X$1006)),FALSE),IF(ISNUMBER(Datos!X918),AND(Datos!X918=INT(Datos!X918),AND(OR(X$1005="",Datos!X918&gt;=X$1005),OR(X$1006="",Datos!X918&lt;=X$1006))),FALSE),OR(ISNUMBER(FIND(";"&amp;UPPER(TRIM(Datos!X918&amp;""))&amp;"=",X$1007)),ISNUMBER(FIND(";"&amp;UPPER(TRIM(Datos!X918&amp;""))&amp;";",X$1007))),OR(UPPER(TRIM(Datos!X918&amp;""))="SÍ",UPPER(TRIM(Datos!X918&amp;""))="SI",UPPER(TRIM(Datos!X918&amp;""))="NO"),IF(ISNUMBER(Datos!X918),AND(OR(X$1005="",Datos!X918&gt;=X$1005),OR(X$1006="",Datos!X918&lt;=X$1006)),FALSE),TRUE))))</f>
        <v>0.0</v>
      </c>
      <c r="Y918">
        <f>IF(Datos!Y918="",0,IF(AND(Y$1008&lt;&gt;"",Datos!Y918=Y$1008),0,IF(Y$1004=0,0,1-CHOOSE(Y$1004,IF(ISNUMBER(Datos!Y918),AND(OR(Y$1005="",Datos!Y918&gt;=Y$1005),OR(Y$1006="",Datos!Y918&lt;=Y$1006)),FALSE),IF(ISNUMBER(Datos!Y918),AND(Datos!Y918=INT(Datos!Y918),AND(OR(Y$1005="",Datos!Y918&gt;=Y$1005),OR(Y$1006="",Datos!Y918&lt;=Y$1006))),FALSE),OR(ISNUMBER(FIND(";"&amp;UPPER(TRIM(Datos!Y918&amp;""))&amp;"=",Y$1007)),ISNUMBER(FIND(";"&amp;UPPER(TRIM(Datos!Y918&amp;""))&amp;";",Y$1007))),OR(UPPER(TRIM(Datos!Y918&amp;""))="SÍ",UPPER(TRIM(Datos!Y918&amp;""))="SI",UPPER(TRIM(Datos!Y918&amp;""))="NO"),IF(ISNUMBER(Datos!Y918),AND(OR(Y$1005="",Datos!Y918&gt;=Y$1005),OR(Y$1006="",Datos!Y918&lt;=Y$1006)),FALSE),TRUE))))</f>
        <v>0.0</v>
      </c>
      <c r="Z918">
        <f>IF(Datos!Z918="",0,IF(AND(Z$1008&lt;&gt;"",Datos!Z918=Z$1008),0,IF(Z$1004=0,0,1-CHOOSE(Z$1004,IF(ISNUMBER(Datos!Z918),AND(OR(Z$1005="",Datos!Z918&gt;=Z$1005),OR(Z$1006="",Datos!Z918&lt;=Z$1006)),FALSE),IF(ISNUMBER(Datos!Z918),AND(Datos!Z918=INT(Datos!Z918),AND(OR(Z$1005="",Datos!Z918&gt;=Z$1005),OR(Z$1006="",Datos!Z918&lt;=Z$1006))),FALSE),OR(ISNUMBER(FIND(";"&amp;UPPER(TRIM(Datos!Z918&amp;""))&amp;"=",Z$1007)),ISNUMBER(FIND(";"&amp;UPPER(TRIM(Datos!Z918&amp;""))&amp;";",Z$1007))),OR(UPPER(TRIM(Datos!Z918&amp;""))="SÍ",UPPER(TRIM(Datos!Z918&amp;""))="SI",UPPER(TRIM(Datos!Z918&amp;""))="NO"),IF(ISNUMBER(Datos!Z918),AND(OR(Z$1005="",Datos!Z918&gt;=Z$1005),OR(Z$1006="",Datos!Z918&lt;=Z$1006)),FALSE),TRUE))))</f>
        <v>0.0</v>
      </c>
      <c r="AA918">
        <f>IF(Datos!AA918="",0,IF(AND(AA$1008&lt;&gt;"",Datos!AA918=AA$1008),0,IF(AA$1004=0,0,1-CHOOSE(AA$1004,IF(ISNUMBER(Datos!AA918),AND(OR(AA$1005="",Datos!AA918&gt;=AA$1005),OR(AA$1006="",Datos!AA918&lt;=AA$1006)),FALSE),IF(ISNUMBER(Datos!AA918),AND(Datos!AA918=INT(Datos!AA918),AND(OR(AA$1005="",Datos!AA918&gt;=AA$1005),OR(AA$1006="",Datos!AA918&lt;=AA$1006))),FALSE),OR(ISNUMBER(FIND(";"&amp;UPPER(TRIM(Datos!AA918&amp;""))&amp;"=",AA$1007)),ISNUMBER(FIND(";"&amp;UPPER(TRIM(Datos!AA918&amp;""))&amp;";",AA$1007))),OR(UPPER(TRIM(Datos!AA918&amp;""))="SÍ",UPPER(TRIM(Datos!AA918&amp;""))="SI",UPPER(TRIM(Datos!AA918&amp;""))="NO"),IF(ISNUMBER(Datos!AA918),AND(OR(AA$1005="",Datos!AA918&gt;=AA$1005),OR(AA$1006="",Datos!AA918&lt;=AA$1006)),FALSE),TRUE))))</f>
        <v>0.0</v>
      </c>
      <c r="AB918">
        <f>IF(Datos!AB918="",0,IF(AND(AB$1008&lt;&gt;"",Datos!AB918=AB$1008),0,IF(AB$1004=0,0,1-CHOOSE(AB$1004,IF(ISNUMBER(Datos!AB918),AND(OR(AB$1005="",Datos!AB918&gt;=AB$1005),OR(AB$1006="",Datos!AB918&lt;=AB$1006)),FALSE),IF(ISNUMBER(Datos!AB918),AND(Datos!AB918=INT(Datos!AB918),AND(OR(AB$1005="",Datos!AB918&gt;=AB$1005),OR(AB$1006="",Datos!AB918&lt;=AB$1006))),FALSE),OR(ISNUMBER(FIND(";"&amp;UPPER(TRIM(Datos!AB918&amp;""))&amp;"=",AB$1007)),ISNUMBER(FIND(";"&amp;UPPER(TRIM(Datos!AB918&amp;""))&amp;";",AB$1007))),OR(UPPER(TRIM(Datos!AB918&amp;""))="SÍ",UPPER(TRIM(Datos!AB918&amp;""))="SI",UPPER(TRIM(Datos!AB918&amp;""))="NO"),IF(ISNUMBER(Datos!AB918),AND(OR(AB$1005="",Datos!AB918&gt;=AB$1005),OR(AB$1006="",Datos!AB918&lt;=AB$1006)),FALSE),TRUE))))</f>
        <v>0.0</v>
      </c>
      <c r="AC918">
        <f>IF(Datos!AC918="",0,IF(AND(AC$1008&lt;&gt;"",Datos!AC918=AC$1008),0,IF(AC$1004=0,0,1-CHOOSE(AC$1004,IF(ISNUMBER(Datos!AC918),AND(OR(AC$1005="",Datos!AC918&gt;=AC$1005),OR(AC$1006="",Datos!AC918&lt;=AC$1006)),FALSE),IF(ISNUMBER(Datos!AC918),AND(Datos!AC918=INT(Datos!AC918),AND(OR(AC$1005="",Datos!AC918&gt;=AC$1005),OR(AC$1006="",Datos!AC918&lt;=AC$1006))),FALSE),OR(ISNUMBER(FIND(";"&amp;UPPER(TRIM(Datos!AC918&amp;""))&amp;"=",AC$1007)),ISNUMBER(FIND(";"&amp;UPPER(TRIM(Datos!AC918&amp;""))&amp;";",AC$1007))),OR(UPPER(TRIM(Datos!AC918&amp;""))="SÍ",UPPER(TRIM(Datos!AC918&amp;""))="SI",UPPER(TRIM(Datos!AC918&amp;""))="NO"),IF(ISNUMBER(Datos!AC918),AND(OR(AC$1005="",Datos!AC918&gt;=AC$1005),OR(AC$1006="",Datos!AC918&lt;=AC$1006)),FALSE),TRUE))))</f>
        <v>0.0</v>
      </c>
      <c r="AD918">
        <f>IF(Datos!AD918="",0,IF(AND(AD$1008&lt;&gt;"",Datos!AD918=AD$1008),0,IF(AD$1004=0,0,1-CHOOSE(AD$1004,IF(ISNUMBER(Datos!AD918),AND(OR(AD$1005="",Datos!AD918&gt;=AD$1005),OR(AD$1006="",Datos!AD918&lt;=AD$1006)),FALSE),IF(ISNUMBER(Datos!AD918),AND(Datos!AD918=INT(Datos!AD918),AND(OR(AD$1005="",Datos!AD918&gt;=AD$1005),OR(AD$1006="",Datos!AD918&lt;=AD$1006))),FALSE),OR(ISNUMBER(FIND(";"&amp;UPPER(TRIM(Datos!AD918&amp;""))&amp;"=",AD$1007)),ISNUMBER(FIND(";"&amp;UPPER(TRIM(Datos!AD918&amp;""))&amp;";",AD$1007))),OR(UPPER(TRIM(Datos!AD918&amp;""))="SÍ",UPPER(TRIM(Datos!AD918&amp;""))="SI",UPPER(TRIM(Datos!AD918&amp;""))="NO"),IF(ISNUMBER(Datos!AD918),AND(OR(AD$1005="",Datos!AD918&gt;=AD$1005),OR(AD$1006="",Datos!AD918&lt;=AD$1006)),FALSE),TRUE))))</f>
        <v>0.0</v>
      </c>
      <c r="AE918">
        <f>IF(Datos!AE918="",0,IF(AND(AE$1008&lt;&gt;"",Datos!AE918=AE$1008),0,IF(AE$1004=0,0,1-CHOOSE(AE$1004,IF(ISNUMBER(Datos!AE918),AND(OR(AE$1005="",Datos!AE918&gt;=AE$1005),OR(AE$1006="",Datos!AE918&lt;=AE$1006)),FALSE),IF(ISNUMBER(Datos!AE918),AND(Datos!AE918=INT(Datos!AE918),AND(OR(AE$1005="",Datos!AE918&gt;=AE$1005),OR(AE$1006="",Datos!AE918&lt;=AE$1006))),FALSE),OR(ISNUMBER(FIND(";"&amp;UPPER(TRIM(Datos!AE918&amp;""))&amp;"=",AE$1007)),ISNUMBER(FIND(";"&amp;UPPER(TRIM(Datos!AE918&amp;""))&amp;";",AE$1007))),OR(UPPER(TRIM(Datos!AE918&amp;""))="SÍ",UPPER(TRIM(Datos!AE918&amp;""))="SI",UPPER(TRIM(Datos!AE918&amp;""))="NO"),IF(ISNUMBER(Datos!AE918),AND(OR(AE$1005="",Datos!AE918&gt;=AE$1005),OR(AE$1006="",Datos!AE918&lt;=AE$1006)),FALSE),TRUE))))</f>
        <v>0.0</v>
      </c>
    </row>
    <row r="919" spans="2:31">
      <c r="B919">
        <f>IF(Datos!B919="",0,IF(AND(B$1008&lt;&gt;"",Datos!B919=B$1008),0,IF(B$1004=0,0,1-CHOOSE(B$1004,IF(ISNUMBER(Datos!B919),AND(OR(B$1005="",Datos!B919&gt;=B$1005),OR(B$1006="",Datos!B919&lt;=B$1006)),FALSE),IF(ISNUMBER(Datos!B919),AND(Datos!B919=INT(Datos!B919),AND(OR(B$1005="",Datos!B919&gt;=B$1005),OR(B$1006="",Datos!B919&lt;=B$1006))),FALSE),OR(ISNUMBER(FIND(";"&amp;UPPER(TRIM(Datos!B919&amp;""))&amp;"=",B$1007)),ISNUMBER(FIND(";"&amp;UPPER(TRIM(Datos!B919&amp;""))&amp;";",B$1007))),OR(UPPER(TRIM(Datos!B919&amp;""))="SÍ",UPPER(TRIM(Datos!B919&amp;""))="SI",UPPER(TRIM(Datos!B919&amp;""))="NO"),IF(ISNUMBER(Datos!B919),AND(OR(B$1005="",Datos!B919&gt;=B$1005),OR(B$1006="",Datos!B919&lt;=B$1006)),FALSE),TRUE))))</f>
        <v>0.0</v>
      </c>
      <c r="C919">
        <f>IF(Datos!C919="",0,IF(AND(C$1008&lt;&gt;"",Datos!C919=C$1008),0,IF(C$1004=0,0,1-CHOOSE(C$1004,IF(ISNUMBER(Datos!C919),AND(OR(C$1005="",Datos!C919&gt;=C$1005),OR(C$1006="",Datos!C919&lt;=C$1006)),FALSE),IF(ISNUMBER(Datos!C919),AND(Datos!C919=INT(Datos!C919),AND(OR(C$1005="",Datos!C919&gt;=C$1005),OR(C$1006="",Datos!C919&lt;=C$1006))),FALSE),OR(ISNUMBER(FIND(";"&amp;UPPER(TRIM(Datos!C919&amp;""))&amp;"=",C$1007)),ISNUMBER(FIND(";"&amp;UPPER(TRIM(Datos!C919&amp;""))&amp;";",C$1007))),OR(UPPER(TRIM(Datos!C919&amp;""))="SÍ",UPPER(TRIM(Datos!C919&amp;""))="SI",UPPER(TRIM(Datos!C919&amp;""))="NO"),IF(ISNUMBER(Datos!C919),AND(OR(C$1005="",Datos!C919&gt;=C$1005),OR(C$1006="",Datos!C919&lt;=C$1006)),FALSE),TRUE))))</f>
        <v>0.0</v>
      </c>
      <c r="D919">
        <f>IF(Datos!D919="",0,IF(AND(D$1008&lt;&gt;"",Datos!D919=D$1008),0,IF(D$1004=0,0,1-CHOOSE(D$1004,IF(ISNUMBER(Datos!D919),AND(OR(D$1005="",Datos!D919&gt;=D$1005),OR(D$1006="",Datos!D919&lt;=D$1006)),FALSE),IF(ISNUMBER(Datos!D919),AND(Datos!D919=INT(Datos!D919),AND(OR(D$1005="",Datos!D919&gt;=D$1005),OR(D$1006="",Datos!D919&lt;=D$1006))),FALSE),OR(ISNUMBER(FIND(";"&amp;UPPER(TRIM(Datos!D919&amp;""))&amp;"=",D$1007)),ISNUMBER(FIND(";"&amp;UPPER(TRIM(Datos!D919&amp;""))&amp;";",D$1007))),OR(UPPER(TRIM(Datos!D919&amp;""))="SÍ",UPPER(TRIM(Datos!D919&amp;""))="SI",UPPER(TRIM(Datos!D919&amp;""))="NO"),IF(ISNUMBER(Datos!D919),AND(OR(D$1005="",Datos!D919&gt;=D$1005),OR(D$1006="",Datos!D919&lt;=D$1006)),FALSE),TRUE))))</f>
        <v>0.0</v>
      </c>
      <c r="E919">
        <f>IF(Datos!E919="",0,IF(AND(E$1008&lt;&gt;"",Datos!E919=E$1008),0,IF(E$1004=0,0,1-CHOOSE(E$1004,IF(ISNUMBER(Datos!E919),AND(OR(E$1005="",Datos!E919&gt;=E$1005),OR(E$1006="",Datos!E919&lt;=E$1006)),FALSE),IF(ISNUMBER(Datos!E919),AND(Datos!E919=INT(Datos!E919),AND(OR(E$1005="",Datos!E919&gt;=E$1005),OR(E$1006="",Datos!E919&lt;=E$1006))),FALSE),OR(ISNUMBER(FIND(";"&amp;UPPER(TRIM(Datos!E919&amp;""))&amp;"=",E$1007)),ISNUMBER(FIND(";"&amp;UPPER(TRIM(Datos!E919&amp;""))&amp;";",E$1007))),OR(UPPER(TRIM(Datos!E919&amp;""))="SÍ",UPPER(TRIM(Datos!E919&amp;""))="SI",UPPER(TRIM(Datos!E919&amp;""))="NO"),IF(ISNUMBER(Datos!E919),AND(OR(E$1005="",Datos!E919&gt;=E$1005),OR(E$1006="",Datos!E919&lt;=E$1006)),FALSE),TRUE))))</f>
        <v>0.0</v>
      </c>
      <c r="F919">
        <f>IF(Datos!F919="",0,IF(AND(F$1008&lt;&gt;"",Datos!F919=F$1008),0,IF(F$1004=0,0,1-CHOOSE(F$1004,IF(ISNUMBER(Datos!F919),AND(OR(F$1005="",Datos!F919&gt;=F$1005),OR(F$1006="",Datos!F919&lt;=F$1006)),FALSE),IF(ISNUMBER(Datos!F919),AND(Datos!F919=INT(Datos!F919),AND(OR(F$1005="",Datos!F919&gt;=F$1005),OR(F$1006="",Datos!F919&lt;=F$1006))),FALSE),OR(ISNUMBER(FIND(";"&amp;UPPER(TRIM(Datos!F919&amp;""))&amp;"=",F$1007)),ISNUMBER(FIND(";"&amp;UPPER(TRIM(Datos!F919&amp;""))&amp;";",F$1007))),OR(UPPER(TRIM(Datos!F919&amp;""))="SÍ",UPPER(TRIM(Datos!F919&amp;""))="SI",UPPER(TRIM(Datos!F919&amp;""))="NO"),IF(ISNUMBER(Datos!F919),AND(OR(F$1005="",Datos!F919&gt;=F$1005),OR(F$1006="",Datos!F919&lt;=F$1006)),FALSE),TRUE))))</f>
        <v>0.0</v>
      </c>
      <c r="G919">
        <f>IF(Datos!G919="",0,IF(AND(G$1008&lt;&gt;"",Datos!G919=G$1008),0,IF(G$1004=0,0,1-CHOOSE(G$1004,IF(ISNUMBER(Datos!G919),AND(OR(G$1005="",Datos!G919&gt;=G$1005),OR(G$1006="",Datos!G919&lt;=G$1006)),FALSE),IF(ISNUMBER(Datos!G919),AND(Datos!G919=INT(Datos!G919),AND(OR(G$1005="",Datos!G919&gt;=G$1005),OR(G$1006="",Datos!G919&lt;=G$1006))),FALSE),OR(ISNUMBER(FIND(";"&amp;UPPER(TRIM(Datos!G919&amp;""))&amp;"=",G$1007)),ISNUMBER(FIND(";"&amp;UPPER(TRIM(Datos!G919&amp;""))&amp;";",G$1007))),OR(UPPER(TRIM(Datos!G919&amp;""))="SÍ",UPPER(TRIM(Datos!G919&amp;""))="SI",UPPER(TRIM(Datos!G919&amp;""))="NO"),IF(ISNUMBER(Datos!G919),AND(OR(G$1005="",Datos!G919&gt;=G$1005),OR(G$1006="",Datos!G919&lt;=G$1006)),FALSE),TRUE))))</f>
        <v>0.0</v>
      </c>
      <c r="H919">
        <f>IF(Datos!H919="",0,IF(AND(H$1008&lt;&gt;"",Datos!H919=H$1008),0,IF(H$1004=0,0,1-CHOOSE(H$1004,IF(ISNUMBER(Datos!H919),AND(OR(H$1005="",Datos!H919&gt;=H$1005),OR(H$1006="",Datos!H919&lt;=H$1006)),FALSE),IF(ISNUMBER(Datos!H919),AND(Datos!H919=INT(Datos!H919),AND(OR(H$1005="",Datos!H919&gt;=H$1005),OR(H$1006="",Datos!H919&lt;=H$1006))),FALSE),OR(ISNUMBER(FIND(";"&amp;UPPER(TRIM(Datos!H919&amp;""))&amp;"=",H$1007)),ISNUMBER(FIND(";"&amp;UPPER(TRIM(Datos!H919&amp;""))&amp;";",H$1007))),OR(UPPER(TRIM(Datos!H919&amp;""))="SÍ",UPPER(TRIM(Datos!H919&amp;""))="SI",UPPER(TRIM(Datos!H919&amp;""))="NO"),IF(ISNUMBER(Datos!H919),AND(OR(H$1005="",Datos!H919&gt;=H$1005),OR(H$1006="",Datos!H919&lt;=H$1006)),FALSE),TRUE))))</f>
        <v>0.0</v>
      </c>
      <c r="I919">
        <f>IF(Datos!I919="",0,IF(AND(I$1008&lt;&gt;"",Datos!I919=I$1008),0,IF(I$1004=0,0,1-CHOOSE(I$1004,IF(ISNUMBER(Datos!I919),AND(OR(I$1005="",Datos!I919&gt;=I$1005),OR(I$1006="",Datos!I919&lt;=I$1006)),FALSE),IF(ISNUMBER(Datos!I919),AND(Datos!I919=INT(Datos!I919),AND(OR(I$1005="",Datos!I919&gt;=I$1005),OR(I$1006="",Datos!I919&lt;=I$1006))),FALSE),OR(ISNUMBER(FIND(";"&amp;UPPER(TRIM(Datos!I919&amp;""))&amp;"=",I$1007)),ISNUMBER(FIND(";"&amp;UPPER(TRIM(Datos!I919&amp;""))&amp;";",I$1007))),OR(UPPER(TRIM(Datos!I919&amp;""))="SÍ",UPPER(TRIM(Datos!I919&amp;""))="SI",UPPER(TRIM(Datos!I919&amp;""))="NO"),IF(ISNUMBER(Datos!I919),AND(OR(I$1005="",Datos!I919&gt;=I$1005),OR(I$1006="",Datos!I919&lt;=I$1006)),FALSE),TRUE))))</f>
        <v>0.0</v>
      </c>
      <c r="J919">
        <f>IF(Datos!J919="",0,IF(AND(J$1008&lt;&gt;"",Datos!J919=J$1008),0,IF(J$1004=0,0,1-CHOOSE(J$1004,IF(ISNUMBER(Datos!J919),AND(OR(J$1005="",Datos!J919&gt;=J$1005),OR(J$1006="",Datos!J919&lt;=J$1006)),FALSE),IF(ISNUMBER(Datos!J919),AND(Datos!J919=INT(Datos!J919),AND(OR(J$1005="",Datos!J919&gt;=J$1005),OR(J$1006="",Datos!J919&lt;=J$1006))),FALSE),OR(ISNUMBER(FIND(";"&amp;UPPER(TRIM(Datos!J919&amp;""))&amp;"=",J$1007)),ISNUMBER(FIND(";"&amp;UPPER(TRIM(Datos!J919&amp;""))&amp;";",J$1007))),OR(UPPER(TRIM(Datos!J919&amp;""))="SÍ",UPPER(TRIM(Datos!J919&amp;""))="SI",UPPER(TRIM(Datos!J919&amp;""))="NO"),IF(ISNUMBER(Datos!J919),AND(OR(J$1005="",Datos!J919&gt;=J$1005),OR(J$1006="",Datos!J919&lt;=J$1006)),FALSE),TRUE))))</f>
        <v>0.0</v>
      </c>
      <c r="K919">
        <f>IF(Datos!K919="",0,IF(AND(K$1008&lt;&gt;"",Datos!K919=K$1008),0,IF(K$1004=0,0,1-CHOOSE(K$1004,IF(ISNUMBER(Datos!K919),AND(OR(K$1005="",Datos!K919&gt;=K$1005),OR(K$1006="",Datos!K919&lt;=K$1006)),FALSE),IF(ISNUMBER(Datos!K919),AND(Datos!K919=INT(Datos!K919),AND(OR(K$1005="",Datos!K919&gt;=K$1005),OR(K$1006="",Datos!K919&lt;=K$1006))),FALSE),OR(ISNUMBER(FIND(";"&amp;UPPER(TRIM(Datos!K919&amp;""))&amp;"=",K$1007)),ISNUMBER(FIND(";"&amp;UPPER(TRIM(Datos!K919&amp;""))&amp;";",K$1007))),OR(UPPER(TRIM(Datos!K919&amp;""))="SÍ",UPPER(TRIM(Datos!K919&amp;""))="SI",UPPER(TRIM(Datos!K919&amp;""))="NO"),IF(ISNUMBER(Datos!K919),AND(OR(K$1005="",Datos!K919&gt;=K$1005),OR(K$1006="",Datos!K919&lt;=K$1006)),FALSE),TRUE))))</f>
        <v>0.0</v>
      </c>
      <c r="L919">
        <f>IF(Datos!L919="",0,IF(AND(L$1008&lt;&gt;"",Datos!L919=L$1008),0,IF(L$1004=0,0,1-CHOOSE(L$1004,IF(ISNUMBER(Datos!L919),AND(OR(L$1005="",Datos!L919&gt;=L$1005),OR(L$1006="",Datos!L919&lt;=L$1006)),FALSE),IF(ISNUMBER(Datos!L919),AND(Datos!L919=INT(Datos!L919),AND(OR(L$1005="",Datos!L919&gt;=L$1005),OR(L$1006="",Datos!L919&lt;=L$1006))),FALSE),OR(ISNUMBER(FIND(";"&amp;UPPER(TRIM(Datos!L919&amp;""))&amp;"=",L$1007)),ISNUMBER(FIND(";"&amp;UPPER(TRIM(Datos!L919&amp;""))&amp;";",L$1007))),OR(UPPER(TRIM(Datos!L919&amp;""))="SÍ",UPPER(TRIM(Datos!L919&amp;""))="SI",UPPER(TRIM(Datos!L919&amp;""))="NO"),IF(ISNUMBER(Datos!L919),AND(OR(L$1005="",Datos!L919&gt;=L$1005),OR(L$1006="",Datos!L919&lt;=L$1006)),FALSE),TRUE))))</f>
        <v>0.0</v>
      </c>
      <c r="M919">
        <f>IF(Datos!M919="",0,IF(AND(M$1008&lt;&gt;"",Datos!M919=M$1008),0,IF(M$1004=0,0,1-CHOOSE(M$1004,IF(ISNUMBER(Datos!M919),AND(OR(M$1005="",Datos!M919&gt;=M$1005),OR(M$1006="",Datos!M919&lt;=M$1006)),FALSE),IF(ISNUMBER(Datos!M919),AND(Datos!M919=INT(Datos!M919),AND(OR(M$1005="",Datos!M919&gt;=M$1005),OR(M$1006="",Datos!M919&lt;=M$1006))),FALSE),OR(ISNUMBER(FIND(";"&amp;UPPER(TRIM(Datos!M919&amp;""))&amp;"=",M$1007)),ISNUMBER(FIND(";"&amp;UPPER(TRIM(Datos!M919&amp;""))&amp;";",M$1007))),OR(UPPER(TRIM(Datos!M919&amp;""))="SÍ",UPPER(TRIM(Datos!M919&amp;""))="SI",UPPER(TRIM(Datos!M919&amp;""))="NO"),IF(ISNUMBER(Datos!M919),AND(OR(M$1005="",Datos!M919&gt;=M$1005),OR(M$1006="",Datos!M919&lt;=M$1006)),FALSE),TRUE))))</f>
        <v>0.0</v>
      </c>
      <c r="N919">
        <f>IF(Datos!N919="",0,IF(AND(N$1008&lt;&gt;"",Datos!N919=N$1008),0,IF(N$1004=0,0,1-CHOOSE(N$1004,IF(ISNUMBER(Datos!N919),AND(OR(N$1005="",Datos!N919&gt;=N$1005),OR(N$1006="",Datos!N919&lt;=N$1006)),FALSE),IF(ISNUMBER(Datos!N919),AND(Datos!N919=INT(Datos!N919),AND(OR(N$1005="",Datos!N919&gt;=N$1005),OR(N$1006="",Datos!N919&lt;=N$1006))),FALSE),OR(ISNUMBER(FIND(";"&amp;UPPER(TRIM(Datos!N919&amp;""))&amp;"=",N$1007)),ISNUMBER(FIND(";"&amp;UPPER(TRIM(Datos!N919&amp;""))&amp;";",N$1007))),OR(UPPER(TRIM(Datos!N919&amp;""))="SÍ",UPPER(TRIM(Datos!N919&amp;""))="SI",UPPER(TRIM(Datos!N919&amp;""))="NO"),IF(ISNUMBER(Datos!N919),AND(OR(N$1005="",Datos!N919&gt;=N$1005),OR(N$1006="",Datos!N919&lt;=N$1006)),FALSE),TRUE))))</f>
        <v>0.0</v>
      </c>
      <c r="O919">
        <f>IF(Datos!O919="",0,IF(AND(O$1008&lt;&gt;"",Datos!O919=O$1008),0,IF(O$1004=0,0,1-CHOOSE(O$1004,IF(ISNUMBER(Datos!O919),AND(OR(O$1005="",Datos!O919&gt;=O$1005),OR(O$1006="",Datos!O919&lt;=O$1006)),FALSE),IF(ISNUMBER(Datos!O919),AND(Datos!O919=INT(Datos!O919),AND(OR(O$1005="",Datos!O919&gt;=O$1005),OR(O$1006="",Datos!O919&lt;=O$1006))),FALSE),OR(ISNUMBER(FIND(";"&amp;UPPER(TRIM(Datos!O919&amp;""))&amp;"=",O$1007)),ISNUMBER(FIND(";"&amp;UPPER(TRIM(Datos!O919&amp;""))&amp;";",O$1007))),OR(UPPER(TRIM(Datos!O919&amp;""))="SÍ",UPPER(TRIM(Datos!O919&amp;""))="SI",UPPER(TRIM(Datos!O919&amp;""))="NO"),IF(ISNUMBER(Datos!O919),AND(OR(O$1005="",Datos!O919&gt;=O$1005),OR(O$1006="",Datos!O919&lt;=O$1006)),FALSE),TRUE))))</f>
        <v>0.0</v>
      </c>
      <c r="P919">
        <f>IF(Datos!P919="",0,IF(AND(P$1008&lt;&gt;"",Datos!P919=P$1008),0,IF(P$1004=0,0,1-CHOOSE(P$1004,IF(ISNUMBER(Datos!P919),AND(OR(P$1005="",Datos!P919&gt;=P$1005),OR(P$1006="",Datos!P919&lt;=P$1006)),FALSE),IF(ISNUMBER(Datos!P919),AND(Datos!P919=INT(Datos!P919),AND(OR(P$1005="",Datos!P919&gt;=P$1005),OR(P$1006="",Datos!P919&lt;=P$1006))),FALSE),OR(ISNUMBER(FIND(";"&amp;UPPER(TRIM(Datos!P919&amp;""))&amp;"=",P$1007)),ISNUMBER(FIND(";"&amp;UPPER(TRIM(Datos!P919&amp;""))&amp;";",P$1007))),OR(UPPER(TRIM(Datos!P919&amp;""))="SÍ",UPPER(TRIM(Datos!P919&amp;""))="SI",UPPER(TRIM(Datos!P919&amp;""))="NO"),IF(ISNUMBER(Datos!P919),AND(OR(P$1005="",Datos!P919&gt;=P$1005),OR(P$1006="",Datos!P919&lt;=P$1006)),FALSE),TRUE))))</f>
        <v>0.0</v>
      </c>
      <c r="Q919">
        <f>IF(Datos!Q919="",0,IF(AND(Q$1008&lt;&gt;"",Datos!Q919=Q$1008),0,IF(Q$1004=0,0,1-CHOOSE(Q$1004,IF(ISNUMBER(Datos!Q919),AND(OR(Q$1005="",Datos!Q919&gt;=Q$1005),OR(Q$1006="",Datos!Q919&lt;=Q$1006)),FALSE),IF(ISNUMBER(Datos!Q919),AND(Datos!Q919=INT(Datos!Q919),AND(OR(Q$1005="",Datos!Q919&gt;=Q$1005),OR(Q$1006="",Datos!Q919&lt;=Q$1006))),FALSE),OR(ISNUMBER(FIND(";"&amp;UPPER(TRIM(Datos!Q919&amp;""))&amp;"=",Q$1007)),ISNUMBER(FIND(";"&amp;UPPER(TRIM(Datos!Q919&amp;""))&amp;";",Q$1007))),OR(UPPER(TRIM(Datos!Q919&amp;""))="SÍ",UPPER(TRIM(Datos!Q919&amp;""))="SI",UPPER(TRIM(Datos!Q919&amp;""))="NO"),IF(ISNUMBER(Datos!Q919),AND(OR(Q$1005="",Datos!Q919&gt;=Q$1005),OR(Q$1006="",Datos!Q919&lt;=Q$1006)),FALSE),TRUE))))</f>
        <v>0.0</v>
      </c>
      <c r="R919">
        <f>IF(Datos!R919="",0,IF(AND(R$1008&lt;&gt;"",Datos!R919=R$1008),0,IF(R$1004=0,0,1-CHOOSE(R$1004,IF(ISNUMBER(Datos!R919),AND(OR(R$1005="",Datos!R919&gt;=R$1005),OR(R$1006="",Datos!R919&lt;=R$1006)),FALSE),IF(ISNUMBER(Datos!R919),AND(Datos!R919=INT(Datos!R919),AND(OR(R$1005="",Datos!R919&gt;=R$1005),OR(R$1006="",Datos!R919&lt;=R$1006))),FALSE),OR(ISNUMBER(FIND(";"&amp;UPPER(TRIM(Datos!R919&amp;""))&amp;"=",R$1007)),ISNUMBER(FIND(";"&amp;UPPER(TRIM(Datos!R919&amp;""))&amp;";",R$1007))),OR(UPPER(TRIM(Datos!R919&amp;""))="SÍ",UPPER(TRIM(Datos!R919&amp;""))="SI",UPPER(TRIM(Datos!R919&amp;""))="NO"),IF(ISNUMBER(Datos!R919),AND(OR(R$1005="",Datos!R919&gt;=R$1005),OR(R$1006="",Datos!R919&lt;=R$1006)),FALSE),TRUE))))</f>
        <v>0.0</v>
      </c>
      <c r="S919">
        <f>IF(Datos!S919="",0,IF(AND(S$1008&lt;&gt;"",Datos!S919=S$1008),0,IF(S$1004=0,0,1-CHOOSE(S$1004,IF(ISNUMBER(Datos!S919),AND(OR(S$1005="",Datos!S919&gt;=S$1005),OR(S$1006="",Datos!S919&lt;=S$1006)),FALSE),IF(ISNUMBER(Datos!S919),AND(Datos!S919=INT(Datos!S919),AND(OR(S$1005="",Datos!S919&gt;=S$1005),OR(S$1006="",Datos!S919&lt;=S$1006))),FALSE),OR(ISNUMBER(FIND(";"&amp;UPPER(TRIM(Datos!S919&amp;""))&amp;"=",S$1007)),ISNUMBER(FIND(";"&amp;UPPER(TRIM(Datos!S919&amp;""))&amp;";",S$1007))),OR(UPPER(TRIM(Datos!S919&amp;""))="SÍ",UPPER(TRIM(Datos!S919&amp;""))="SI",UPPER(TRIM(Datos!S919&amp;""))="NO"),IF(ISNUMBER(Datos!S919),AND(OR(S$1005="",Datos!S919&gt;=S$1005),OR(S$1006="",Datos!S919&lt;=S$1006)),FALSE),TRUE))))</f>
        <v>0.0</v>
      </c>
      <c r="T919">
        <f>IF(Datos!T919="",0,IF(AND(T$1008&lt;&gt;"",Datos!T919=T$1008),0,IF(T$1004=0,0,1-CHOOSE(T$1004,IF(ISNUMBER(Datos!T919),AND(OR(T$1005="",Datos!T919&gt;=T$1005),OR(T$1006="",Datos!T919&lt;=T$1006)),FALSE),IF(ISNUMBER(Datos!T919),AND(Datos!T919=INT(Datos!T919),AND(OR(T$1005="",Datos!T919&gt;=T$1005),OR(T$1006="",Datos!T919&lt;=T$1006))),FALSE),OR(ISNUMBER(FIND(";"&amp;UPPER(TRIM(Datos!T919&amp;""))&amp;"=",T$1007)),ISNUMBER(FIND(";"&amp;UPPER(TRIM(Datos!T919&amp;""))&amp;";",T$1007))),OR(UPPER(TRIM(Datos!T919&amp;""))="SÍ",UPPER(TRIM(Datos!T919&amp;""))="SI",UPPER(TRIM(Datos!T919&amp;""))="NO"),IF(ISNUMBER(Datos!T919),AND(OR(T$1005="",Datos!T919&gt;=T$1005),OR(T$1006="",Datos!T919&lt;=T$1006)),FALSE),TRUE))))</f>
        <v>0.0</v>
      </c>
      <c r="U919">
        <f>IF(Datos!U919="",0,IF(AND(U$1008&lt;&gt;"",Datos!U919=U$1008),0,IF(U$1004=0,0,1-CHOOSE(U$1004,IF(ISNUMBER(Datos!U919),AND(OR(U$1005="",Datos!U919&gt;=U$1005),OR(U$1006="",Datos!U919&lt;=U$1006)),FALSE),IF(ISNUMBER(Datos!U919),AND(Datos!U919=INT(Datos!U919),AND(OR(U$1005="",Datos!U919&gt;=U$1005),OR(U$1006="",Datos!U919&lt;=U$1006))),FALSE),OR(ISNUMBER(FIND(";"&amp;UPPER(TRIM(Datos!U919&amp;""))&amp;"=",U$1007)),ISNUMBER(FIND(";"&amp;UPPER(TRIM(Datos!U919&amp;""))&amp;";",U$1007))),OR(UPPER(TRIM(Datos!U919&amp;""))="SÍ",UPPER(TRIM(Datos!U919&amp;""))="SI",UPPER(TRIM(Datos!U919&amp;""))="NO"),IF(ISNUMBER(Datos!U919),AND(OR(U$1005="",Datos!U919&gt;=U$1005),OR(U$1006="",Datos!U919&lt;=U$1006)),FALSE),TRUE))))</f>
        <v>0.0</v>
      </c>
      <c r="V919">
        <f>IF(Datos!V919="",0,IF(AND(V$1008&lt;&gt;"",Datos!V919=V$1008),0,IF(V$1004=0,0,1-CHOOSE(V$1004,IF(ISNUMBER(Datos!V919),AND(OR(V$1005="",Datos!V919&gt;=V$1005),OR(V$1006="",Datos!V919&lt;=V$1006)),FALSE),IF(ISNUMBER(Datos!V919),AND(Datos!V919=INT(Datos!V919),AND(OR(V$1005="",Datos!V919&gt;=V$1005),OR(V$1006="",Datos!V919&lt;=V$1006))),FALSE),OR(ISNUMBER(FIND(";"&amp;UPPER(TRIM(Datos!V919&amp;""))&amp;"=",V$1007)),ISNUMBER(FIND(";"&amp;UPPER(TRIM(Datos!V919&amp;""))&amp;";",V$1007))),OR(UPPER(TRIM(Datos!V919&amp;""))="SÍ",UPPER(TRIM(Datos!V919&amp;""))="SI",UPPER(TRIM(Datos!V919&amp;""))="NO"),IF(ISNUMBER(Datos!V919),AND(OR(V$1005="",Datos!V919&gt;=V$1005),OR(V$1006="",Datos!V919&lt;=V$1006)),FALSE),TRUE))))</f>
        <v>0.0</v>
      </c>
      <c r="W919">
        <f>IF(Datos!W919="",0,IF(AND(W$1008&lt;&gt;"",Datos!W919=W$1008),0,IF(W$1004=0,0,1-CHOOSE(W$1004,IF(ISNUMBER(Datos!W919),AND(OR(W$1005="",Datos!W919&gt;=W$1005),OR(W$1006="",Datos!W919&lt;=W$1006)),FALSE),IF(ISNUMBER(Datos!W919),AND(Datos!W919=INT(Datos!W919),AND(OR(W$1005="",Datos!W919&gt;=W$1005),OR(W$1006="",Datos!W919&lt;=W$1006))),FALSE),OR(ISNUMBER(FIND(";"&amp;UPPER(TRIM(Datos!W919&amp;""))&amp;"=",W$1007)),ISNUMBER(FIND(";"&amp;UPPER(TRIM(Datos!W919&amp;""))&amp;";",W$1007))),OR(UPPER(TRIM(Datos!W919&amp;""))="SÍ",UPPER(TRIM(Datos!W919&amp;""))="SI",UPPER(TRIM(Datos!W919&amp;""))="NO"),IF(ISNUMBER(Datos!W919),AND(OR(W$1005="",Datos!W919&gt;=W$1005),OR(W$1006="",Datos!W919&lt;=W$1006)),FALSE),TRUE))))</f>
        <v>0.0</v>
      </c>
      <c r="X919">
        <f>IF(Datos!X919="",0,IF(AND(X$1008&lt;&gt;"",Datos!X919=X$1008),0,IF(X$1004=0,0,1-CHOOSE(X$1004,IF(ISNUMBER(Datos!X919),AND(OR(X$1005="",Datos!X919&gt;=X$1005),OR(X$1006="",Datos!X919&lt;=X$1006)),FALSE),IF(ISNUMBER(Datos!X919),AND(Datos!X919=INT(Datos!X919),AND(OR(X$1005="",Datos!X919&gt;=X$1005),OR(X$1006="",Datos!X919&lt;=X$1006))),FALSE),OR(ISNUMBER(FIND(";"&amp;UPPER(TRIM(Datos!X919&amp;""))&amp;"=",X$1007)),ISNUMBER(FIND(";"&amp;UPPER(TRIM(Datos!X919&amp;""))&amp;";",X$1007))),OR(UPPER(TRIM(Datos!X919&amp;""))="SÍ",UPPER(TRIM(Datos!X919&amp;""))="SI",UPPER(TRIM(Datos!X919&amp;""))="NO"),IF(ISNUMBER(Datos!X919),AND(OR(X$1005="",Datos!X919&gt;=X$1005),OR(X$1006="",Datos!X919&lt;=X$1006)),FALSE),TRUE))))</f>
        <v>0.0</v>
      </c>
      <c r="Y919">
        <f>IF(Datos!Y919="",0,IF(AND(Y$1008&lt;&gt;"",Datos!Y919=Y$1008),0,IF(Y$1004=0,0,1-CHOOSE(Y$1004,IF(ISNUMBER(Datos!Y919),AND(OR(Y$1005="",Datos!Y919&gt;=Y$1005),OR(Y$1006="",Datos!Y919&lt;=Y$1006)),FALSE),IF(ISNUMBER(Datos!Y919),AND(Datos!Y919=INT(Datos!Y919),AND(OR(Y$1005="",Datos!Y919&gt;=Y$1005),OR(Y$1006="",Datos!Y919&lt;=Y$1006))),FALSE),OR(ISNUMBER(FIND(";"&amp;UPPER(TRIM(Datos!Y919&amp;""))&amp;"=",Y$1007)),ISNUMBER(FIND(";"&amp;UPPER(TRIM(Datos!Y919&amp;""))&amp;";",Y$1007))),OR(UPPER(TRIM(Datos!Y919&amp;""))="SÍ",UPPER(TRIM(Datos!Y919&amp;""))="SI",UPPER(TRIM(Datos!Y919&amp;""))="NO"),IF(ISNUMBER(Datos!Y919),AND(OR(Y$1005="",Datos!Y919&gt;=Y$1005),OR(Y$1006="",Datos!Y919&lt;=Y$1006)),FALSE),TRUE))))</f>
        <v>0.0</v>
      </c>
      <c r="Z919">
        <f>IF(Datos!Z919="",0,IF(AND(Z$1008&lt;&gt;"",Datos!Z919=Z$1008),0,IF(Z$1004=0,0,1-CHOOSE(Z$1004,IF(ISNUMBER(Datos!Z919),AND(OR(Z$1005="",Datos!Z919&gt;=Z$1005),OR(Z$1006="",Datos!Z919&lt;=Z$1006)),FALSE),IF(ISNUMBER(Datos!Z919),AND(Datos!Z919=INT(Datos!Z919),AND(OR(Z$1005="",Datos!Z919&gt;=Z$1005),OR(Z$1006="",Datos!Z919&lt;=Z$1006))),FALSE),OR(ISNUMBER(FIND(";"&amp;UPPER(TRIM(Datos!Z919&amp;""))&amp;"=",Z$1007)),ISNUMBER(FIND(";"&amp;UPPER(TRIM(Datos!Z919&amp;""))&amp;";",Z$1007))),OR(UPPER(TRIM(Datos!Z919&amp;""))="SÍ",UPPER(TRIM(Datos!Z919&amp;""))="SI",UPPER(TRIM(Datos!Z919&amp;""))="NO"),IF(ISNUMBER(Datos!Z919),AND(OR(Z$1005="",Datos!Z919&gt;=Z$1005),OR(Z$1006="",Datos!Z919&lt;=Z$1006)),FALSE),TRUE))))</f>
        <v>0.0</v>
      </c>
      <c r="AA919">
        <f>IF(Datos!AA919="",0,IF(AND(AA$1008&lt;&gt;"",Datos!AA919=AA$1008),0,IF(AA$1004=0,0,1-CHOOSE(AA$1004,IF(ISNUMBER(Datos!AA919),AND(OR(AA$1005="",Datos!AA919&gt;=AA$1005),OR(AA$1006="",Datos!AA919&lt;=AA$1006)),FALSE),IF(ISNUMBER(Datos!AA919),AND(Datos!AA919=INT(Datos!AA919),AND(OR(AA$1005="",Datos!AA919&gt;=AA$1005),OR(AA$1006="",Datos!AA919&lt;=AA$1006))),FALSE),OR(ISNUMBER(FIND(";"&amp;UPPER(TRIM(Datos!AA919&amp;""))&amp;"=",AA$1007)),ISNUMBER(FIND(";"&amp;UPPER(TRIM(Datos!AA919&amp;""))&amp;";",AA$1007))),OR(UPPER(TRIM(Datos!AA919&amp;""))="SÍ",UPPER(TRIM(Datos!AA919&amp;""))="SI",UPPER(TRIM(Datos!AA919&amp;""))="NO"),IF(ISNUMBER(Datos!AA919),AND(OR(AA$1005="",Datos!AA919&gt;=AA$1005),OR(AA$1006="",Datos!AA919&lt;=AA$1006)),FALSE),TRUE))))</f>
        <v>0.0</v>
      </c>
      <c r="AB919">
        <f>IF(Datos!AB919="",0,IF(AND(AB$1008&lt;&gt;"",Datos!AB919=AB$1008),0,IF(AB$1004=0,0,1-CHOOSE(AB$1004,IF(ISNUMBER(Datos!AB919),AND(OR(AB$1005="",Datos!AB919&gt;=AB$1005),OR(AB$1006="",Datos!AB919&lt;=AB$1006)),FALSE),IF(ISNUMBER(Datos!AB919),AND(Datos!AB919=INT(Datos!AB919),AND(OR(AB$1005="",Datos!AB919&gt;=AB$1005),OR(AB$1006="",Datos!AB919&lt;=AB$1006))),FALSE),OR(ISNUMBER(FIND(";"&amp;UPPER(TRIM(Datos!AB919&amp;""))&amp;"=",AB$1007)),ISNUMBER(FIND(";"&amp;UPPER(TRIM(Datos!AB919&amp;""))&amp;";",AB$1007))),OR(UPPER(TRIM(Datos!AB919&amp;""))="SÍ",UPPER(TRIM(Datos!AB919&amp;""))="SI",UPPER(TRIM(Datos!AB919&amp;""))="NO"),IF(ISNUMBER(Datos!AB919),AND(OR(AB$1005="",Datos!AB919&gt;=AB$1005),OR(AB$1006="",Datos!AB919&lt;=AB$1006)),FALSE),TRUE))))</f>
        <v>0.0</v>
      </c>
      <c r="AC919">
        <f>IF(Datos!AC919="",0,IF(AND(AC$1008&lt;&gt;"",Datos!AC919=AC$1008),0,IF(AC$1004=0,0,1-CHOOSE(AC$1004,IF(ISNUMBER(Datos!AC919),AND(OR(AC$1005="",Datos!AC919&gt;=AC$1005),OR(AC$1006="",Datos!AC919&lt;=AC$1006)),FALSE),IF(ISNUMBER(Datos!AC919),AND(Datos!AC919=INT(Datos!AC919),AND(OR(AC$1005="",Datos!AC919&gt;=AC$1005),OR(AC$1006="",Datos!AC919&lt;=AC$1006))),FALSE),OR(ISNUMBER(FIND(";"&amp;UPPER(TRIM(Datos!AC919&amp;""))&amp;"=",AC$1007)),ISNUMBER(FIND(";"&amp;UPPER(TRIM(Datos!AC919&amp;""))&amp;";",AC$1007))),OR(UPPER(TRIM(Datos!AC919&amp;""))="SÍ",UPPER(TRIM(Datos!AC919&amp;""))="SI",UPPER(TRIM(Datos!AC919&amp;""))="NO"),IF(ISNUMBER(Datos!AC919),AND(OR(AC$1005="",Datos!AC919&gt;=AC$1005),OR(AC$1006="",Datos!AC919&lt;=AC$1006)),FALSE),TRUE))))</f>
        <v>0.0</v>
      </c>
      <c r="AD919">
        <f>IF(Datos!AD919="",0,IF(AND(AD$1008&lt;&gt;"",Datos!AD919=AD$1008),0,IF(AD$1004=0,0,1-CHOOSE(AD$1004,IF(ISNUMBER(Datos!AD919),AND(OR(AD$1005="",Datos!AD919&gt;=AD$1005),OR(AD$1006="",Datos!AD919&lt;=AD$1006)),FALSE),IF(ISNUMBER(Datos!AD919),AND(Datos!AD919=INT(Datos!AD919),AND(OR(AD$1005="",Datos!AD919&gt;=AD$1005),OR(AD$1006="",Datos!AD919&lt;=AD$1006))),FALSE),OR(ISNUMBER(FIND(";"&amp;UPPER(TRIM(Datos!AD919&amp;""))&amp;"=",AD$1007)),ISNUMBER(FIND(";"&amp;UPPER(TRIM(Datos!AD919&amp;""))&amp;";",AD$1007))),OR(UPPER(TRIM(Datos!AD919&amp;""))="SÍ",UPPER(TRIM(Datos!AD919&amp;""))="SI",UPPER(TRIM(Datos!AD919&amp;""))="NO"),IF(ISNUMBER(Datos!AD919),AND(OR(AD$1005="",Datos!AD919&gt;=AD$1005),OR(AD$1006="",Datos!AD919&lt;=AD$1006)),FALSE),TRUE))))</f>
        <v>0.0</v>
      </c>
      <c r="AE919">
        <f>IF(Datos!AE919="",0,IF(AND(AE$1008&lt;&gt;"",Datos!AE919=AE$1008),0,IF(AE$1004=0,0,1-CHOOSE(AE$1004,IF(ISNUMBER(Datos!AE919),AND(OR(AE$1005="",Datos!AE919&gt;=AE$1005),OR(AE$1006="",Datos!AE919&lt;=AE$1006)),FALSE),IF(ISNUMBER(Datos!AE919),AND(Datos!AE919=INT(Datos!AE919),AND(OR(AE$1005="",Datos!AE919&gt;=AE$1005),OR(AE$1006="",Datos!AE919&lt;=AE$1006))),FALSE),OR(ISNUMBER(FIND(";"&amp;UPPER(TRIM(Datos!AE919&amp;""))&amp;"=",AE$1007)),ISNUMBER(FIND(";"&amp;UPPER(TRIM(Datos!AE919&amp;""))&amp;";",AE$1007))),OR(UPPER(TRIM(Datos!AE919&amp;""))="SÍ",UPPER(TRIM(Datos!AE919&amp;""))="SI",UPPER(TRIM(Datos!AE919&amp;""))="NO"),IF(ISNUMBER(Datos!AE919),AND(OR(AE$1005="",Datos!AE919&gt;=AE$1005),OR(AE$1006="",Datos!AE919&lt;=AE$1006)),FALSE),TRUE))))</f>
        <v>0.0</v>
      </c>
    </row>
    <row r="920" spans="2:31">
      <c r="B920">
        <f>IF(Datos!B920="",0,IF(AND(B$1008&lt;&gt;"",Datos!B920=B$1008),0,IF(B$1004=0,0,1-CHOOSE(B$1004,IF(ISNUMBER(Datos!B920),AND(OR(B$1005="",Datos!B920&gt;=B$1005),OR(B$1006="",Datos!B920&lt;=B$1006)),FALSE),IF(ISNUMBER(Datos!B920),AND(Datos!B920=INT(Datos!B920),AND(OR(B$1005="",Datos!B920&gt;=B$1005),OR(B$1006="",Datos!B920&lt;=B$1006))),FALSE),OR(ISNUMBER(FIND(";"&amp;UPPER(TRIM(Datos!B920&amp;""))&amp;"=",B$1007)),ISNUMBER(FIND(";"&amp;UPPER(TRIM(Datos!B920&amp;""))&amp;";",B$1007))),OR(UPPER(TRIM(Datos!B920&amp;""))="SÍ",UPPER(TRIM(Datos!B920&amp;""))="SI",UPPER(TRIM(Datos!B920&amp;""))="NO"),IF(ISNUMBER(Datos!B920),AND(OR(B$1005="",Datos!B920&gt;=B$1005),OR(B$1006="",Datos!B920&lt;=B$1006)),FALSE),TRUE))))</f>
        <v>0.0</v>
      </c>
      <c r="C920">
        <f>IF(Datos!C920="",0,IF(AND(C$1008&lt;&gt;"",Datos!C920=C$1008),0,IF(C$1004=0,0,1-CHOOSE(C$1004,IF(ISNUMBER(Datos!C920),AND(OR(C$1005="",Datos!C920&gt;=C$1005),OR(C$1006="",Datos!C920&lt;=C$1006)),FALSE),IF(ISNUMBER(Datos!C920),AND(Datos!C920=INT(Datos!C920),AND(OR(C$1005="",Datos!C920&gt;=C$1005),OR(C$1006="",Datos!C920&lt;=C$1006))),FALSE),OR(ISNUMBER(FIND(";"&amp;UPPER(TRIM(Datos!C920&amp;""))&amp;"=",C$1007)),ISNUMBER(FIND(";"&amp;UPPER(TRIM(Datos!C920&amp;""))&amp;";",C$1007))),OR(UPPER(TRIM(Datos!C920&amp;""))="SÍ",UPPER(TRIM(Datos!C920&amp;""))="SI",UPPER(TRIM(Datos!C920&amp;""))="NO"),IF(ISNUMBER(Datos!C920),AND(OR(C$1005="",Datos!C920&gt;=C$1005),OR(C$1006="",Datos!C920&lt;=C$1006)),FALSE),TRUE))))</f>
        <v>0.0</v>
      </c>
      <c r="D920">
        <f>IF(Datos!D920="",0,IF(AND(D$1008&lt;&gt;"",Datos!D920=D$1008),0,IF(D$1004=0,0,1-CHOOSE(D$1004,IF(ISNUMBER(Datos!D920),AND(OR(D$1005="",Datos!D920&gt;=D$1005),OR(D$1006="",Datos!D920&lt;=D$1006)),FALSE),IF(ISNUMBER(Datos!D920),AND(Datos!D920=INT(Datos!D920),AND(OR(D$1005="",Datos!D920&gt;=D$1005),OR(D$1006="",Datos!D920&lt;=D$1006))),FALSE),OR(ISNUMBER(FIND(";"&amp;UPPER(TRIM(Datos!D920&amp;""))&amp;"=",D$1007)),ISNUMBER(FIND(";"&amp;UPPER(TRIM(Datos!D920&amp;""))&amp;";",D$1007))),OR(UPPER(TRIM(Datos!D920&amp;""))="SÍ",UPPER(TRIM(Datos!D920&amp;""))="SI",UPPER(TRIM(Datos!D920&amp;""))="NO"),IF(ISNUMBER(Datos!D920),AND(OR(D$1005="",Datos!D920&gt;=D$1005),OR(D$1006="",Datos!D920&lt;=D$1006)),FALSE),TRUE))))</f>
        <v>0.0</v>
      </c>
      <c r="E920">
        <f>IF(Datos!E920="",0,IF(AND(E$1008&lt;&gt;"",Datos!E920=E$1008),0,IF(E$1004=0,0,1-CHOOSE(E$1004,IF(ISNUMBER(Datos!E920),AND(OR(E$1005="",Datos!E920&gt;=E$1005),OR(E$1006="",Datos!E920&lt;=E$1006)),FALSE),IF(ISNUMBER(Datos!E920),AND(Datos!E920=INT(Datos!E920),AND(OR(E$1005="",Datos!E920&gt;=E$1005),OR(E$1006="",Datos!E920&lt;=E$1006))),FALSE),OR(ISNUMBER(FIND(";"&amp;UPPER(TRIM(Datos!E920&amp;""))&amp;"=",E$1007)),ISNUMBER(FIND(";"&amp;UPPER(TRIM(Datos!E920&amp;""))&amp;";",E$1007))),OR(UPPER(TRIM(Datos!E920&amp;""))="SÍ",UPPER(TRIM(Datos!E920&amp;""))="SI",UPPER(TRIM(Datos!E920&amp;""))="NO"),IF(ISNUMBER(Datos!E920),AND(OR(E$1005="",Datos!E920&gt;=E$1005),OR(E$1006="",Datos!E920&lt;=E$1006)),FALSE),TRUE))))</f>
        <v>0.0</v>
      </c>
      <c r="F920">
        <f>IF(Datos!F920="",0,IF(AND(F$1008&lt;&gt;"",Datos!F920=F$1008),0,IF(F$1004=0,0,1-CHOOSE(F$1004,IF(ISNUMBER(Datos!F920),AND(OR(F$1005="",Datos!F920&gt;=F$1005),OR(F$1006="",Datos!F920&lt;=F$1006)),FALSE),IF(ISNUMBER(Datos!F920),AND(Datos!F920=INT(Datos!F920),AND(OR(F$1005="",Datos!F920&gt;=F$1005),OR(F$1006="",Datos!F920&lt;=F$1006))),FALSE),OR(ISNUMBER(FIND(";"&amp;UPPER(TRIM(Datos!F920&amp;""))&amp;"=",F$1007)),ISNUMBER(FIND(";"&amp;UPPER(TRIM(Datos!F920&amp;""))&amp;";",F$1007))),OR(UPPER(TRIM(Datos!F920&amp;""))="SÍ",UPPER(TRIM(Datos!F920&amp;""))="SI",UPPER(TRIM(Datos!F920&amp;""))="NO"),IF(ISNUMBER(Datos!F920),AND(OR(F$1005="",Datos!F920&gt;=F$1005),OR(F$1006="",Datos!F920&lt;=F$1006)),FALSE),TRUE))))</f>
        <v>0.0</v>
      </c>
      <c r="G920">
        <f>IF(Datos!G920="",0,IF(AND(G$1008&lt;&gt;"",Datos!G920=G$1008),0,IF(G$1004=0,0,1-CHOOSE(G$1004,IF(ISNUMBER(Datos!G920),AND(OR(G$1005="",Datos!G920&gt;=G$1005),OR(G$1006="",Datos!G920&lt;=G$1006)),FALSE),IF(ISNUMBER(Datos!G920),AND(Datos!G920=INT(Datos!G920),AND(OR(G$1005="",Datos!G920&gt;=G$1005),OR(G$1006="",Datos!G920&lt;=G$1006))),FALSE),OR(ISNUMBER(FIND(";"&amp;UPPER(TRIM(Datos!G920&amp;""))&amp;"=",G$1007)),ISNUMBER(FIND(";"&amp;UPPER(TRIM(Datos!G920&amp;""))&amp;";",G$1007))),OR(UPPER(TRIM(Datos!G920&amp;""))="SÍ",UPPER(TRIM(Datos!G920&amp;""))="SI",UPPER(TRIM(Datos!G920&amp;""))="NO"),IF(ISNUMBER(Datos!G920),AND(OR(G$1005="",Datos!G920&gt;=G$1005),OR(G$1006="",Datos!G920&lt;=G$1006)),FALSE),TRUE))))</f>
        <v>0.0</v>
      </c>
      <c r="H920">
        <f>IF(Datos!H920="",0,IF(AND(H$1008&lt;&gt;"",Datos!H920=H$1008),0,IF(H$1004=0,0,1-CHOOSE(H$1004,IF(ISNUMBER(Datos!H920),AND(OR(H$1005="",Datos!H920&gt;=H$1005),OR(H$1006="",Datos!H920&lt;=H$1006)),FALSE),IF(ISNUMBER(Datos!H920),AND(Datos!H920=INT(Datos!H920),AND(OR(H$1005="",Datos!H920&gt;=H$1005),OR(H$1006="",Datos!H920&lt;=H$1006))),FALSE),OR(ISNUMBER(FIND(";"&amp;UPPER(TRIM(Datos!H920&amp;""))&amp;"=",H$1007)),ISNUMBER(FIND(";"&amp;UPPER(TRIM(Datos!H920&amp;""))&amp;";",H$1007))),OR(UPPER(TRIM(Datos!H920&amp;""))="SÍ",UPPER(TRIM(Datos!H920&amp;""))="SI",UPPER(TRIM(Datos!H920&amp;""))="NO"),IF(ISNUMBER(Datos!H920),AND(OR(H$1005="",Datos!H920&gt;=H$1005),OR(H$1006="",Datos!H920&lt;=H$1006)),FALSE),TRUE))))</f>
        <v>0.0</v>
      </c>
      <c r="I920">
        <f>IF(Datos!I920="",0,IF(AND(I$1008&lt;&gt;"",Datos!I920=I$1008),0,IF(I$1004=0,0,1-CHOOSE(I$1004,IF(ISNUMBER(Datos!I920),AND(OR(I$1005="",Datos!I920&gt;=I$1005),OR(I$1006="",Datos!I920&lt;=I$1006)),FALSE),IF(ISNUMBER(Datos!I920),AND(Datos!I920=INT(Datos!I920),AND(OR(I$1005="",Datos!I920&gt;=I$1005),OR(I$1006="",Datos!I920&lt;=I$1006))),FALSE),OR(ISNUMBER(FIND(";"&amp;UPPER(TRIM(Datos!I920&amp;""))&amp;"=",I$1007)),ISNUMBER(FIND(";"&amp;UPPER(TRIM(Datos!I920&amp;""))&amp;";",I$1007))),OR(UPPER(TRIM(Datos!I920&amp;""))="SÍ",UPPER(TRIM(Datos!I920&amp;""))="SI",UPPER(TRIM(Datos!I920&amp;""))="NO"),IF(ISNUMBER(Datos!I920),AND(OR(I$1005="",Datos!I920&gt;=I$1005),OR(I$1006="",Datos!I920&lt;=I$1006)),FALSE),TRUE))))</f>
        <v>0.0</v>
      </c>
      <c r="J920">
        <f>IF(Datos!J920="",0,IF(AND(J$1008&lt;&gt;"",Datos!J920=J$1008),0,IF(J$1004=0,0,1-CHOOSE(J$1004,IF(ISNUMBER(Datos!J920),AND(OR(J$1005="",Datos!J920&gt;=J$1005),OR(J$1006="",Datos!J920&lt;=J$1006)),FALSE),IF(ISNUMBER(Datos!J920),AND(Datos!J920=INT(Datos!J920),AND(OR(J$1005="",Datos!J920&gt;=J$1005),OR(J$1006="",Datos!J920&lt;=J$1006))),FALSE),OR(ISNUMBER(FIND(";"&amp;UPPER(TRIM(Datos!J920&amp;""))&amp;"=",J$1007)),ISNUMBER(FIND(";"&amp;UPPER(TRIM(Datos!J920&amp;""))&amp;";",J$1007))),OR(UPPER(TRIM(Datos!J920&amp;""))="SÍ",UPPER(TRIM(Datos!J920&amp;""))="SI",UPPER(TRIM(Datos!J920&amp;""))="NO"),IF(ISNUMBER(Datos!J920),AND(OR(J$1005="",Datos!J920&gt;=J$1005),OR(J$1006="",Datos!J920&lt;=J$1006)),FALSE),TRUE))))</f>
        <v>0.0</v>
      </c>
      <c r="K920">
        <f>IF(Datos!K920="",0,IF(AND(K$1008&lt;&gt;"",Datos!K920=K$1008),0,IF(K$1004=0,0,1-CHOOSE(K$1004,IF(ISNUMBER(Datos!K920),AND(OR(K$1005="",Datos!K920&gt;=K$1005),OR(K$1006="",Datos!K920&lt;=K$1006)),FALSE),IF(ISNUMBER(Datos!K920),AND(Datos!K920=INT(Datos!K920),AND(OR(K$1005="",Datos!K920&gt;=K$1005),OR(K$1006="",Datos!K920&lt;=K$1006))),FALSE),OR(ISNUMBER(FIND(";"&amp;UPPER(TRIM(Datos!K920&amp;""))&amp;"=",K$1007)),ISNUMBER(FIND(";"&amp;UPPER(TRIM(Datos!K920&amp;""))&amp;";",K$1007))),OR(UPPER(TRIM(Datos!K920&amp;""))="SÍ",UPPER(TRIM(Datos!K920&amp;""))="SI",UPPER(TRIM(Datos!K920&amp;""))="NO"),IF(ISNUMBER(Datos!K920),AND(OR(K$1005="",Datos!K920&gt;=K$1005),OR(K$1006="",Datos!K920&lt;=K$1006)),FALSE),TRUE))))</f>
        <v>0.0</v>
      </c>
      <c r="L920">
        <f>IF(Datos!L920="",0,IF(AND(L$1008&lt;&gt;"",Datos!L920=L$1008),0,IF(L$1004=0,0,1-CHOOSE(L$1004,IF(ISNUMBER(Datos!L920),AND(OR(L$1005="",Datos!L920&gt;=L$1005),OR(L$1006="",Datos!L920&lt;=L$1006)),FALSE),IF(ISNUMBER(Datos!L920),AND(Datos!L920=INT(Datos!L920),AND(OR(L$1005="",Datos!L920&gt;=L$1005),OR(L$1006="",Datos!L920&lt;=L$1006))),FALSE),OR(ISNUMBER(FIND(";"&amp;UPPER(TRIM(Datos!L920&amp;""))&amp;"=",L$1007)),ISNUMBER(FIND(";"&amp;UPPER(TRIM(Datos!L920&amp;""))&amp;";",L$1007))),OR(UPPER(TRIM(Datos!L920&amp;""))="SÍ",UPPER(TRIM(Datos!L920&amp;""))="SI",UPPER(TRIM(Datos!L920&amp;""))="NO"),IF(ISNUMBER(Datos!L920),AND(OR(L$1005="",Datos!L920&gt;=L$1005),OR(L$1006="",Datos!L920&lt;=L$1006)),FALSE),TRUE))))</f>
        <v>0.0</v>
      </c>
      <c r="M920">
        <f>IF(Datos!M920="",0,IF(AND(M$1008&lt;&gt;"",Datos!M920=M$1008),0,IF(M$1004=0,0,1-CHOOSE(M$1004,IF(ISNUMBER(Datos!M920),AND(OR(M$1005="",Datos!M920&gt;=M$1005),OR(M$1006="",Datos!M920&lt;=M$1006)),FALSE),IF(ISNUMBER(Datos!M920),AND(Datos!M920=INT(Datos!M920),AND(OR(M$1005="",Datos!M920&gt;=M$1005),OR(M$1006="",Datos!M920&lt;=M$1006))),FALSE),OR(ISNUMBER(FIND(";"&amp;UPPER(TRIM(Datos!M920&amp;""))&amp;"=",M$1007)),ISNUMBER(FIND(";"&amp;UPPER(TRIM(Datos!M920&amp;""))&amp;";",M$1007))),OR(UPPER(TRIM(Datos!M920&amp;""))="SÍ",UPPER(TRIM(Datos!M920&amp;""))="SI",UPPER(TRIM(Datos!M920&amp;""))="NO"),IF(ISNUMBER(Datos!M920),AND(OR(M$1005="",Datos!M920&gt;=M$1005),OR(M$1006="",Datos!M920&lt;=M$1006)),FALSE),TRUE))))</f>
        <v>0.0</v>
      </c>
      <c r="N920">
        <f>IF(Datos!N920="",0,IF(AND(N$1008&lt;&gt;"",Datos!N920=N$1008),0,IF(N$1004=0,0,1-CHOOSE(N$1004,IF(ISNUMBER(Datos!N920),AND(OR(N$1005="",Datos!N920&gt;=N$1005),OR(N$1006="",Datos!N920&lt;=N$1006)),FALSE),IF(ISNUMBER(Datos!N920),AND(Datos!N920=INT(Datos!N920),AND(OR(N$1005="",Datos!N920&gt;=N$1005),OR(N$1006="",Datos!N920&lt;=N$1006))),FALSE),OR(ISNUMBER(FIND(";"&amp;UPPER(TRIM(Datos!N920&amp;""))&amp;"=",N$1007)),ISNUMBER(FIND(";"&amp;UPPER(TRIM(Datos!N920&amp;""))&amp;";",N$1007))),OR(UPPER(TRIM(Datos!N920&amp;""))="SÍ",UPPER(TRIM(Datos!N920&amp;""))="SI",UPPER(TRIM(Datos!N920&amp;""))="NO"),IF(ISNUMBER(Datos!N920),AND(OR(N$1005="",Datos!N920&gt;=N$1005),OR(N$1006="",Datos!N920&lt;=N$1006)),FALSE),TRUE))))</f>
        <v>0.0</v>
      </c>
      <c r="O920">
        <f>IF(Datos!O920="",0,IF(AND(O$1008&lt;&gt;"",Datos!O920=O$1008),0,IF(O$1004=0,0,1-CHOOSE(O$1004,IF(ISNUMBER(Datos!O920),AND(OR(O$1005="",Datos!O920&gt;=O$1005),OR(O$1006="",Datos!O920&lt;=O$1006)),FALSE),IF(ISNUMBER(Datos!O920),AND(Datos!O920=INT(Datos!O920),AND(OR(O$1005="",Datos!O920&gt;=O$1005),OR(O$1006="",Datos!O920&lt;=O$1006))),FALSE),OR(ISNUMBER(FIND(";"&amp;UPPER(TRIM(Datos!O920&amp;""))&amp;"=",O$1007)),ISNUMBER(FIND(";"&amp;UPPER(TRIM(Datos!O920&amp;""))&amp;";",O$1007))),OR(UPPER(TRIM(Datos!O920&amp;""))="SÍ",UPPER(TRIM(Datos!O920&amp;""))="SI",UPPER(TRIM(Datos!O920&amp;""))="NO"),IF(ISNUMBER(Datos!O920),AND(OR(O$1005="",Datos!O920&gt;=O$1005),OR(O$1006="",Datos!O920&lt;=O$1006)),FALSE),TRUE))))</f>
        <v>0.0</v>
      </c>
      <c r="P920">
        <f>IF(Datos!P920="",0,IF(AND(P$1008&lt;&gt;"",Datos!P920=P$1008),0,IF(P$1004=0,0,1-CHOOSE(P$1004,IF(ISNUMBER(Datos!P920),AND(OR(P$1005="",Datos!P920&gt;=P$1005),OR(P$1006="",Datos!P920&lt;=P$1006)),FALSE),IF(ISNUMBER(Datos!P920),AND(Datos!P920=INT(Datos!P920),AND(OR(P$1005="",Datos!P920&gt;=P$1005),OR(P$1006="",Datos!P920&lt;=P$1006))),FALSE),OR(ISNUMBER(FIND(";"&amp;UPPER(TRIM(Datos!P920&amp;""))&amp;"=",P$1007)),ISNUMBER(FIND(";"&amp;UPPER(TRIM(Datos!P920&amp;""))&amp;";",P$1007))),OR(UPPER(TRIM(Datos!P920&amp;""))="SÍ",UPPER(TRIM(Datos!P920&amp;""))="SI",UPPER(TRIM(Datos!P920&amp;""))="NO"),IF(ISNUMBER(Datos!P920),AND(OR(P$1005="",Datos!P920&gt;=P$1005),OR(P$1006="",Datos!P920&lt;=P$1006)),FALSE),TRUE))))</f>
        <v>0.0</v>
      </c>
      <c r="Q920">
        <f>IF(Datos!Q920="",0,IF(AND(Q$1008&lt;&gt;"",Datos!Q920=Q$1008),0,IF(Q$1004=0,0,1-CHOOSE(Q$1004,IF(ISNUMBER(Datos!Q920),AND(OR(Q$1005="",Datos!Q920&gt;=Q$1005),OR(Q$1006="",Datos!Q920&lt;=Q$1006)),FALSE),IF(ISNUMBER(Datos!Q920),AND(Datos!Q920=INT(Datos!Q920),AND(OR(Q$1005="",Datos!Q920&gt;=Q$1005),OR(Q$1006="",Datos!Q920&lt;=Q$1006))),FALSE),OR(ISNUMBER(FIND(";"&amp;UPPER(TRIM(Datos!Q920&amp;""))&amp;"=",Q$1007)),ISNUMBER(FIND(";"&amp;UPPER(TRIM(Datos!Q920&amp;""))&amp;";",Q$1007))),OR(UPPER(TRIM(Datos!Q920&amp;""))="SÍ",UPPER(TRIM(Datos!Q920&amp;""))="SI",UPPER(TRIM(Datos!Q920&amp;""))="NO"),IF(ISNUMBER(Datos!Q920),AND(OR(Q$1005="",Datos!Q920&gt;=Q$1005),OR(Q$1006="",Datos!Q920&lt;=Q$1006)),FALSE),TRUE))))</f>
        <v>0.0</v>
      </c>
      <c r="R920">
        <f>IF(Datos!R920="",0,IF(AND(R$1008&lt;&gt;"",Datos!R920=R$1008),0,IF(R$1004=0,0,1-CHOOSE(R$1004,IF(ISNUMBER(Datos!R920),AND(OR(R$1005="",Datos!R920&gt;=R$1005),OR(R$1006="",Datos!R920&lt;=R$1006)),FALSE),IF(ISNUMBER(Datos!R920),AND(Datos!R920=INT(Datos!R920),AND(OR(R$1005="",Datos!R920&gt;=R$1005),OR(R$1006="",Datos!R920&lt;=R$1006))),FALSE),OR(ISNUMBER(FIND(";"&amp;UPPER(TRIM(Datos!R920&amp;""))&amp;"=",R$1007)),ISNUMBER(FIND(";"&amp;UPPER(TRIM(Datos!R920&amp;""))&amp;";",R$1007))),OR(UPPER(TRIM(Datos!R920&amp;""))="SÍ",UPPER(TRIM(Datos!R920&amp;""))="SI",UPPER(TRIM(Datos!R920&amp;""))="NO"),IF(ISNUMBER(Datos!R920),AND(OR(R$1005="",Datos!R920&gt;=R$1005),OR(R$1006="",Datos!R920&lt;=R$1006)),FALSE),TRUE))))</f>
        <v>0.0</v>
      </c>
      <c r="S920">
        <f>IF(Datos!S920="",0,IF(AND(S$1008&lt;&gt;"",Datos!S920=S$1008),0,IF(S$1004=0,0,1-CHOOSE(S$1004,IF(ISNUMBER(Datos!S920),AND(OR(S$1005="",Datos!S920&gt;=S$1005),OR(S$1006="",Datos!S920&lt;=S$1006)),FALSE),IF(ISNUMBER(Datos!S920),AND(Datos!S920=INT(Datos!S920),AND(OR(S$1005="",Datos!S920&gt;=S$1005),OR(S$1006="",Datos!S920&lt;=S$1006))),FALSE),OR(ISNUMBER(FIND(";"&amp;UPPER(TRIM(Datos!S920&amp;""))&amp;"=",S$1007)),ISNUMBER(FIND(";"&amp;UPPER(TRIM(Datos!S920&amp;""))&amp;";",S$1007))),OR(UPPER(TRIM(Datos!S920&amp;""))="SÍ",UPPER(TRIM(Datos!S920&amp;""))="SI",UPPER(TRIM(Datos!S920&amp;""))="NO"),IF(ISNUMBER(Datos!S920),AND(OR(S$1005="",Datos!S920&gt;=S$1005),OR(S$1006="",Datos!S920&lt;=S$1006)),FALSE),TRUE))))</f>
        <v>0.0</v>
      </c>
      <c r="T920">
        <f>IF(Datos!T920="",0,IF(AND(T$1008&lt;&gt;"",Datos!T920=T$1008),0,IF(T$1004=0,0,1-CHOOSE(T$1004,IF(ISNUMBER(Datos!T920),AND(OR(T$1005="",Datos!T920&gt;=T$1005),OR(T$1006="",Datos!T920&lt;=T$1006)),FALSE),IF(ISNUMBER(Datos!T920),AND(Datos!T920=INT(Datos!T920),AND(OR(T$1005="",Datos!T920&gt;=T$1005),OR(T$1006="",Datos!T920&lt;=T$1006))),FALSE),OR(ISNUMBER(FIND(";"&amp;UPPER(TRIM(Datos!T920&amp;""))&amp;"=",T$1007)),ISNUMBER(FIND(";"&amp;UPPER(TRIM(Datos!T920&amp;""))&amp;";",T$1007))),OR(UPPER(TRIM(Datos!T920&amp;""))="SÍ",UPPER(TRIM(Datos!T920&amp;""))="SI",UPPER(TRIM(Datos!T920&amp;""))="NO"),IF(ISNUMBER(Datos!T920),AND(OR(T$1005="",Datos!T920&gt;=T$1005),OR(T$1006="",Datos!T920&lt;=T$1006)),FALSE),TRUE))))</f>
        <v>0.0</v>
      </c>
      <c r="U920">
        <f>IF(Datos!U920="",0,IF(AND(U$1008&lt;&gt;"",Datos!U920=U$1008),0,IF(U$1004=0,0,1-CHOOSE(U$1004,IF(ISNUMBER(Datos!U920),AND(OR(U$1005="",Datos!U920&gt;=U$1005),OR(U$1006="",Datos!U920&lt;=U$1006)),FALSE),IF(ISNUMBER(Datos!U920),AND(Datos!U920=INT(Datos!U920),AND(OR(U$1005="",Datos!U920&gt;=U$1005),OR(U$1006="",Datos!U920&lt;=U$1006))),FALSE),OR(ISNUMBER(FIND(";"&amp;UPPER(TRIM(Datos!U920&amp;""))&amp;"=",U$1007)),ISNUMBER(FIND(";"&amp;UPPER(TRIM(Datos!U920&amp;""))&amp;";",U$1007))),OR(UPPER(TRIM(Datos!U920&amp;""))="SÍ",UPPER(TRIM(Datos!U920&amp;""))="SI",UPPER(TRIM(Datos!U920&amp;""))="NO"),IF(ISNUMBER(Datos!U920),AND(OR(U$1005="",Datos!U920&gt;=U$1005),OR(U$1006="",Datos!U920&lt;=U$1006)),FALSE),TRUE))))</f>
        <v>0.0</v>
      </c>
      <c r="V920">
        <f>IF(Datos!V920="",0,IF(AND(V$1008&lt;&gt;"",Datos!V920=V$1008),0,IF(V$1004=0,0,1-CHOOSE(V$1004,IF(ISNUMBER(Datos!V920),AND(OR(V$1005="",Datos!V920&gt;=V$1005),OR(V$1006="",Datos!V920&lt;=V$1006)),FALSE),IF(ISNUMBER(Datos!V920),AND(Datos!V920=INT(Datos!V920),AND(OR(V$1005="",Datos!V920&gt;=V$1005),OR(V$1006="",Datos!V920&lt;=V$1006))),FALSE),OR(ISNUMBER(FIND(";"&amp;UPPER(TRIM(Datos!V920&amp;""))&amp;"=",V$1007)),ISNUMBER(FIND(";"&amp;UPPER(TRIM(Datos!V920&amp;""))&amp;";",V$1007))),OR(UPPER(TRIM(Datos!V920&amp;""))="SÍ",UPPER(TRIM(Datos!V920&amp;""))="SI",UPPER(TRIM(Datos!V920&amp;""))="NO"),IF(ISNUMBER(Datos!V920),AND(OR(V$1005="",Datos!V920&gt;=V$1005),OR(V$1006="",Datos!V920&lt;=V$1006)),FALSE),TRUE))))</f>
        <v>0.0</v>
      </c>
      <c r="W920">
        <f>IF(Datos!W920="",0,IF(AND(W$1008&lt;&gt;"",Datos!W920=W$1008),0,IF(W$1004=0,0,1-CHOOSE(W$1004,IF(ISNUMBER(Datos!W920),AND(OR(W$1005="",Datos!W920&gt;=W$1005),OR(W$1006="",Datos!W920&lt;=W$1006)),FALSE),IF(ISNUMBER(Datos!W920),AND(Datos!W920=INT(Datos!W920),AND(OR(W$1005="",Datos!W920&gt;=W$1005),OR(W$1006="",Datos!W920&lt;=W$1006))),FALSE),OR(ISNUMBER(FIND(";"&amp;UPPER(TRIM(Datos!W920&amp;""))&amp;"=",W$1007)),ISNUMBER(FIND(";"&amp;UPPER(TRIM(Datos!W920&amp;""))&amp;";",W$1007))),OR(UPPER(TRIM(Datos!W920&amp;""))="SÍ",UPPER(TRIM(Datos!W920&amp;""))="SI",UPPER(TRIM(Datos!W920&amp;""))="NO"),IF(ISNUMBER(Datos!W920),AND(OR(W$1005="",Datos!W920&gt;=W$1005),OR(W$1006="",Datos!W920&lt;=W$1006)),FALSE),TRUE))))</f>
        <v>0.0</v>
      </c>
      <c r="X920">
        <f>IF(Datos!X920="",0,IF(AND(X$1008&lt;&gt;"",Datos!X920=X$1008),0,IF(X$1004=0,0,1-CHOOSE(X$1004,IF(ISNUMBER(Datos!X920),AND(OR(X$1005="",Datos!X920&gt;=X$1005),OR(X$1006="",Datos!X920&lt;=X$1006)),FALSE),IF(ISNUMBER(Datos!X920),AND(Datos!X920=INT(Datos!X920),AND(OR(X$1005="",Datos!X920&gt;=X$1005),OR(X$1006="",Datos!X920&lt;=X$1006))),FALSE),OR(ISNUMBER(FIND(";"&amp;UPPER(TRIM(Datos!X920&amp;""))&amp;"=",X$1007)),ISNUMBER(FIND(";"&amp;UPPER(TRIM(Datos!X920&amp;""))&amp;";",X$1007))),OR(UPPER(TRIM(Datos!X920&amp;""))="SÍ",UPPER(TRIM(Datos!X920&amp;""))="SI",UPPER(TRIM(Datos!X920&amp;""))="NO"),IF(ISNUMBER(Datos!X920),AND(OR(X$1005="",Datos!X920&gt;=X$1005),OR(X$1006="",Datos!X920&lt;=X$1006)),FALSE),TRUE))))</f>
        <v>0.0</v>
      </c>
      <c r="Y920">
        <f>IF(Datos!Y920="",0,IF(AND(Y$1008&lt;&gt;"",Datos!Y920=Y$1008),0,IF(Y$1004=0,0,1-CHOOSE(Y$1004,IF(ISNUMBER(Datos!Y920),AND(OR(Y$1005="",Datos!Y920&gt;=Y$1005),OR(Y$1006="",Datos!Y920&lt;=Y$1006)),FALSE),IF(ISNUMBER(Datos!Y920),AND(Datos!Y920=INT(Datos!Y920),AND(OR(Y$1005="",Datos!Y920&gt;=Y$1005),OR(Y$1006="",Datos!Y920&lt;=Y$1006))),FALSE),OR(ISNUMBER(FIND(";"&amp;UPPER(TRIM(Datos!Y920&amp;""))&amp;"=",Y$1007)),ISNUMBER(FIND(";"&amp;UPPER(TRIM(Datos!Y920&amp;""))&amp;";",Y$1007))),OR(UPPER(TRIM(Datos!Y920&amp;""))="SÍ",UPPER(TRIM(Datos!Y920&amp;""))="SI",UPPER(TRIM(Datos!Y920&amp;""))="NO"),IF(ISNUMBER(Datos!Y920),AND(OR(Y$1005="",Datos!Y920&gt;=Y$1005),OR(Y$1006="",Datos!Y920&lt;=Y$1006)),FALSE),TRUE))))</f>
        <v>0.0</v>
      </c>
      <c r="Z920">
        <f>IF(Datos!Z920="",0,IF(AND(Z$1008&lt;&gt;"",Datos!Z920=Z$1008),0,IF(Z$1004=0,0,1-CHOOSE(Z$1004,IF(ISNUMBER(Datos!Z920),AND(OR(Z$1005="",Datos!Z920&gt;=Z$1005),OR(Z$1006="",Datos!Z920&lt;=Z$1006)),FALSE),IF(ISNUMBER(Datos!Z920),AND(Datos!Z920=INT(Datos!Z920),AND(OR(Z$1005="",Datos!Z920&gt;=Z$1005),OR(Z$1006="",Datos!Z920&lt;=Z$1006))),FALSE),OR(ISNUMBER(FIND(";"&amp;UPPER(TRIM(Datos!Z920&amp;""))&amp;"=",Z$1007)),ISNUMBER(FIND(";"&amp;UPPER(TRIM(Datos!Z920&amp;""))&amp;";",Z$1007))),OR(UPPER(TRIM(Datos!Z920&amp;""))="SÍ",UPPER(TRIM(Datos!Z920&amp;""))="SI",UPPER(TRIM(Datos!Z920&amp;""))="NO"),IF(ISNUMBER(Datos!Z920),AND(OR(Z$1005="",Datos!Z920&gt;=Z$1005),OR(Z$1006="",Datos!Z920&lt;=Z$1006)),FALSE),TRUE))))</f>
        <v>0.0</v>
      </c>
      <c r="AA920">
        <f>IF(Datos!AA920="",0,IF(AND(AA$1008&lt;&gt;"",Datos!AA920=AA$1008),0,IF(AA$1004=0,0,1-CHOOSE(AA$1004,IF(ISNUMBER(Datos!AA920),AND(OR(AA$1005="",Datos!AA920&gt;=AA$1005),OR(AA$1006="",Datos!AA920&lt;=AA$1006)),FALSE),IF(ISNUMBER(Datos!AA920),AND(Datos!AA920=INT(Datos!AA920),AND(OR(AA$1005="",Datos!AA920&gt;=AA$1005),OR(AA$1006="",Datos!AA920&lt;=AA$1006))),FALSE),OR(ISNUMBER(FIND(";"&amp;UPPER(TRIM(Datos!AA920&amp;""))&amp;"=",AA$1007)),ISNUMBER(FIND(";"&amp;UPPER(TRIM(Datos!AA920&amp;""))&amp;";",AA$1007))),OR(UPPER(TRIM(Datos!AA920&amp;""))="SÍ",UPPER(TRIM(Datos!AA920&amp;""))="SI",UPPER(TRIM(Datos!AA920&amp;""))="NO"),IF(ISNUMBER(Datos!AA920),AND(OR(AA$1005="",Datos!AA920&gt;=AA$1005),OR(AA$1006="",Datos!AA920&lt;=AA$1006)),FALSE),TRUE))))</f>
        <v>0.0</v>
      </c>
      <c r="AB920">
        <f>IF(Datos!AB920="",0,IF(AND(AB$1008&lt;&gt;"",Datos!AB920=AB$1008),0,IF(AB$1004=0,0,1-CHOOSE(AB$1004,IF(ISNUMBER(Datos!AB920),AND(OR(AB$1005="",Datos!AB920&gt;=AB$1005),OR(AB$1006="",Datos!AB920&lt;=AB$1006)),FALSE),IF(ISNUMBER(Datos!AB920),AND(Datos!AB920=INT(Datos!AB920),AND(OR(AB$1005="",Datos!AB920&gt;=AB$1005),OR(AB$1006="",Datos!AB920&lt;=AB$1006))),FALSE),OR(ISNUMBER(FIND(";"&amp;UPPER(TRIM(Datos!AB920&amp;""))&amp;"=",AB$1007)),ISNUMBER(FIND(";"&amp;UPPER(TRIM(Datos!AB920&amp;""))&amp;";",AB$1007))),OR(UPPER(TRIM(Datos!AB920&amp;""))="SÍ",UPPER(TRIM(Datos!AB920&amp;""))="SI",UPPER(TRIM(Datos!AB920&amp;""))="NO"),IF(ISNUMBER(Datos!AB920),AND(OR(AB$1005="",Datos!AB920&gt;=AB$1005),OR(AB$1006="",Datos!AB920&lt;=AB$1006)),FALSE),TRUE))))</f>
        <v>0.0</v>
      </c>
      <c r="AC920">
        <f>IF(Datos!AC920="",0,IF(AND(AC$1008&lt;&gt;"",Datos!AC920=AC$1008),0,IF(AC$1004=0,0,1-CHOOSE(AC$1004,IF(ISNUMBER(Datos!AC920),AND(OR(AC$1005="",Datos!AC920&gt;=AC$1005),OR(AC$1006="",Datos!AC920&lt;=AC$1006)),FALSE),IF(ISNUMBER(Datos!AC920),AND(Datos!AC920=INT(Datos!AC920),AND(OR(AC$1005="",Datos!AC920&gt;=AC$1005),OR(AC$1006="",Datos!AC920&lt;=AC$1006))),FALSE),OR(ISNUMBER(FIND(";"&amp;UPPER(TRIM(Datos!AC920&amp;""))&amp;"=",AC$1007)),ISNUMBER(FIND(";"&amp;UPPER(TRIM(Datos!AC920&amp;""))&amp;";",AC$1007))),OR(UPPER(TRIM(Datos!AC920&amp;""))="SÍ",UPPER(TRIM(Datos!AC920&amp;""))="SI",UPPER(TRIM(Datos!AC920&amp;""))="NO"),IF(ISNUMBER(Datos!AC920),AND(OR(AC$1005="",Datos!AC920&gt;=AC$1005),OR(AC$1006="",Datos!AC920&lt;=AC$1006)),FALSE),TRUE))))</f>
        <v>0.0</v>
      </c>
      <c r="AD920">
        <f>IF(Datos!AD920="",0,IF(AND(AD$1008&lt;&gt;"",Datos!AD920=AD$1008),0,IF(AD$1004=0,0,1-CHOOSE(AD$1004,IF(ISNUMBER(Datos!AD920),AND(OR(AD$1005="",Datos!AD920&gt;=AD$1005),OR(AD$1006="",Datos!AD920&lt;=AD$1006)),FALSE),IF(ISNUMBER(Datos!AD920),AND(Datos!AD920=INT(Datos!AD920),AND(OR(AD$1005="",Datos!AD920&gt;=AD$1005),OR(AD$1006="",Datos!AD920&lt;=AD$1006))),FALSE),OR(ISNUMBER(FIND(";"&amp;UPPER(TRIM(Datos!AD920&amp;""))&amp;"=",AD$1007)),ISNUMBER(FIND(";"&amp;UPPER(TRIM(Datos!AD920&amp;""))&amp;";",AD$1007))),OR(UPPER(TRIM(Datos!AD920&amp;""))="SÍ",UPPER(TRIM(Datos!AD920&amp;""))="SI",UPPER(TRIM(Datos!AD920&amp;""))="NO"),IF(ISNUMBER(Datos!AD920),AND(OR(AD$1005="",Datos!AD920&gt;=AD$1005),OR(AD$1006="",Datos!AD920&lt;=AD$1006)),FALSE),TRUE))))</f>
        <v>0.0</v>
      </c>
      <c r="AE920">
        <f>IF(Datos!AE920="",0,IF(AND(AE$1008&lt;&gt;"",Datos!AE920=AE$1008),0,IF(AE$1004=0,0,1-CHOOSE(AE$1004,IF(ISNUMBER(Datos!AE920),AND(OR(AE$1005="",Datos!AE920&gt;=AE$1005),OR(AE$1006="",Datos!AE920&lt;=AE$1006)),FALSE),IF(ISNUMBER(Datos!AE920),AND(Datos!AE920=INT(Datos!AE920),AND(OR(AE$1005="",Datos!AE920&gt;=AE$1005),OR(AE$1006="",Datos!AE920&lt;=AE$1006))),FALSE),OR(ISNUMBER(FIND(";"&amp;UPPER(TRIM(Datos!AE920&amp;""))&amp;"=",AE$1007)),ISNUMBER(FIND(";"&amp;UPPER(TRIM(Datos!AE920&amp;""))&amp;";",AE$1007))),OR(UPPER(TRIM(Datos!AE920&amp;""))="SÍ",UPPER(TRIM(Datos!AE920&amp;""))="SI",UPPER(TRIM(Datos!AE920&amp;""))="NO"),IF(ISNUMBER(Datos!AE920),AND(OR(AE$1005="",Datos!AE920&gt;=AE$1005),OR(AE$1006="",Datos!AE920&lt;=AE$1006)),FALSE),TRUE))))</f>
        <v>0.0</v>
      </c>
    </row>
    <row r="921" spans="2:31">
      <c r="B921">
        <f>IF(Datos!B921="",0,IF(AND(B$1008&lt;&gt;"",Datos!B921=B$1008),0,IF(B$1004=0,0,1-CHOOSE(B$1004,IF(ISNUMBER(Datos!B921),AND(OR(B$1005="",Datos!B921&gt;=B$1005),OR(B$1006="",Datos!B921&lt;=B$1006)),FALSE),IF(ISNUMBER(Datos!B921),AND(Datos!B921=INT(Datos!B921),AND(OR(B$1005="",Datos!B921&gt;=B$1005),OR(B$1006="",Datos!B921&lt;=B$1006))),FALSE),OR(ISNUMBER(FIND(";"&amp;UPPER(TRIM(Datos!B921&amp;""))&amp;"=",B$1007)),ISNUMBER(FIND(";"&amp;UPPER(TRIM(Datos!B921&amp;""))&amp;";",B$1007))),OR(UPPER(TRIM(Datos!B921&amp;""))="SÍ",UPPER(TRIM(Datos!B921&amp;""))="SI",UPPER(TRIM(Datos!B921&amp;""))="NO"),IF(ISNUMBER(Datos!B921),AND(OR(B$1005="",Datos!B921&gt;=B$1005),OR(B$1006="",Datos!B921&lt;=B$1006)),FALSE),TRUE))))</f>
        <v>0.0</v>
      </c>
      <c r="C921">
        <f>IF(Datos!C921="",0,IF(AND(C$1008&lt;&gt;"",Datos!C921=C$1008),0,IF(C$1004=0,0,1-CHOOSE(C$1004,IF(ISNUMBER(Datos!C921),AND(OR(C$1005="",Datos!C921&gt;=C$1005),OR(C$1006="",Datos!C921&lt;=C$1006)),FALSE),IF(ISNUMBER(Datos!C921),AND(Datos!C921=INT(Datos!C921),AND(OR(C$1005="",Datos!C921&gt;=C$1005),OR(C$1006="",Datos!C921&lt;=C$1006))),FALSE),OR(ISNUMBER(FIND(";"&amp;UPPER(TRIM(Datos!C921&amp;""))&amp;"=",C$1007)),ISNUMBER(FIND(";"&amp;UPPER(TRIM(Datos!C921&amp;""))&amp;";",C$1007))),OR(UPPER(TRIM(Datos!C921&amp;""))="SÍ",UPPER(TRIM(Datos!C921&amp;""))="SI",UPPER(TRIM(Datos!C921&amp;""))="NO"),IF(ISNUMBER(Datos!C921),AND(OR(C$1005="",Datos!C921&gt;=C$1005),OR(C$1006="",Datos!C921&lt;=C$1006)),FALSE),TRUE))))</f>
        <v>0.0</v>
      </c>
      <c r="D921">
        <f>IF(Datos!D921="",0,IF(AND(D$1008&lt;&gt;"",Datos!D921=D$1008),0,IF(D$1004=0,0,1-CHOOSE(D$1004,IF(ISNUMBER(Datos!D921),AND(OR(D$1005="",Datos!D921&gt;=D$1005),OR(D$1006="",Datos!D921&lt;=D$1006)),FALSE),IF(ISNUMBER(Datos!D921),AND(Datos!D921=INT(Datos!D921),AND(OR(D$1005="",Datos!D921&gt;=D$1005),OR(D$1006="",Datos!D921&lt;=D$1006))),FALSE),OR(ISNUMBER(FIND(";"&amp;UPPER(TRIM(Datos!D921&amp;""))&amp;"=",D$1007)),ISNUMBER(FIND(";"&amp;UPPER(TRIM(Datos!D921&amp;""))&amp;";",D$1007))),OR(UPPER(TRIM(Datos!D921&amp;""))="SÍ",UPPER(TRIM(Datos!D921&amp;""))="SI",UPPER(TRIM(Datos!D921&amp;""))="NO"),IF(ISNUMBER(Datos!D921),AND(OR(D$1005="",Datos!D921&gt;=D$1005),OR(D$1006="",Datos!D921&lt;=D$1006)),FALSE),TRUE))))</f>
        <v>0.0</v>
      </c>
      <c r="E921">
        <f>IF(Datos!E921="",0,IF(AND(E$1008&lt;&gt;"",Datos!E921=E$1008),0,IF(E$1004=0,0,1-CHOOSE(E$1004,IF(ISNUMBER(Datos!E921),AND(OR(E$1005="",Datos!E921&gt;=E$1005),OR(E$1006="",Datos!E921&lt;=E$1006)),FALSE),IF(ISNUMBER(Datos!E921),AND(Datos!E921=INT(Datos!E921),AND(OR(E$1005="",Datos!E921&gt;=E$1005),OR(E$1006="",Datos!E921&lt;=E$1006))),FALSE),OR(ISNUMBER(FIND(";"&amp;UPPER(TRIM(Datos!E921&amp;""))&amp;"=",E$1007)),ISNUMBER(FIND(";"&amp;UPPER(TRIM(Datos!E921&amp;""))&amp;";",E$1007))),OR(UPPER(TRIM(Datos!E921&amp;""))="SÍ",UPPER(TRIM(Datos!E921&amp;""))="SI",UPPER(TRIM(Datos!E921&amp;""))="NO"),IF(ISNUMBER(Datos!E921),AND(OR(E$1005="",Datos!E921&gt;=E$1005),OR(E$1006="",Datos!E921&lt;=E$1006)),FALSE),TRUE))))</f>
        <v>0.0</v>
      </c>
      <c r="F921">
        <f>IF(Datos!F921="",0,IF(AND(F$1008&lt;&gt;"",Datos!F921=F$1008),0,IF(F$1004=0,0,1-CHOOSE(F$1004,IF(ISNUMBER(Datos!F921),AND(OR(F$1005="",Datos!F921&gt;=F$1005),OR(F$1006="",Datos!F921&lt;=F$1006)),FALSE),IF(ISNUMBER(Datos!F921),AND(Datos!F921=INT(Datos!F921),AND(OR(F$1005="",Datos!F921&gt;=F$1005),OR(F$1006="",Datos!F921&lt;=F$1006))),FALSE),OR(ISNUMBER(FIND(";"&amp;UPPER(TRIM(Datos!F921&amp;""))&amp;"=",F$1007)),ISNUMBER(FIND(";"&amp;UPPER(TRIM(Datos!F921&amp;""))&amp;";",F$1007))),OR(UPPER(TRIM(Datos!F921&amp;""))="SÍ",UPPER(TRIM(Datos!F921&amp;""))="SI",UPPER(TRIM(Datos!F921&amp;""))="NO"),IF(ISNUMBER(Datos!F921),AND(OR(F$1005="",Datos!F921&gt;=F$1005),OR(F$1006="",Datos!F921&lt;=F$1006)),FALSE),TRUE))))</f>
        <v>0.0</v>
      </c>
      <c r="G921">
        <f>IF(Datos!G921="",0,IF(AND(G$1008&lt;&gt;"",Datos!G921=G$1008),0,IF(G$1004=0,0,1-CHOOSE(G$1004,IF(ISNUMBER(Datos!G921),AND(OR(G$1005="",Datos!G921&gt;=G$1005),OR(G$1006="",Datos!G921&lt;=G$1006)),FALSE),IF(ISNUMBER(Datos!G921),AND(Datos!G921=INT(Datos!G921),AND(OR(G$1005="",Datos!G921&gt;=G$1005),OR(G$1006="",Datos!G921&lt;=G$1006))),FALSE),OR(ISNUMBER(FIND(";"&amp;UPPER(TRIM(Datos!G921&amp;""))&amp;"=",G$1007)),ISNUMBER(FIND(";"&amp;UPPER(TRIM(Datos!G921&amp;""))&amp;";",G$1007))),OR(UPPER(TRIM(Datos!G921&amp;""))="SÍ",UPPER(TRIM(Datos!G921&amp;""))="SI",UPPER(TRIM(Datos!G921&amp;""))="NO"),IF(ISNUMBER(Datos!G921),AND(OR(G$1005="",Datos!G921&gt;=G$1005),OR(G$1006="",Datos!G921&lt;=G$1006)),FALSE),TRUE))))</f>
        <v>0.0</v>
      </c>
      <c r="H921">
        <f>IF(Datos!H921="",0,IF(AND(H$1008&lt;&gt;"",Datos!H921=H$1008),0,IF(H$1004=0,0,1-CHOOSE(H$1004,IF(ISNUMBER(Datos!H921),AND(OR(H$1005="",Datos!H921&gt;=H$1005),OR(H$1006="",Datos!H921&lt;=H$1006)),FALSE),IF(ISNUMBER(Datos!H921),AND(Datos!H921=INT(Datos!H921),AND(OR(H$1005="",Datos!H921&gt;=H$1005),OR(H$1006="",Datos!H921&lt;=H$1006))),FALSE),OR(ISNUMBER(FIND(";"&amp;UPPER(TRIM(Datos!H921&amp;""))&amp;"=",H$1007)),ISNUMBER(FIND(";"&amp;UPPER(TRIM(Datos!H921&amp;""))&amp;";",H$1007))),OR(UPPER(TRIM(Datos!H921&amp;""))="SÍ",UPPER(TRIM(Datos!H921&amp;""))="SI",UPPER(TRIM(Datos!H921&amp;""))="NO"),IF(ISNUMBER(Datos!H921),AND(OR(H$1005="",Datos!H921&gt;=H$1005),OR(H$1006="",Datos!H921&lt;=H$1006)),FALSE),TRUE))))</f>
        <v>0.0</v>
      </c>
      <c r="I921">
        <f>IF(Datos!I921="",0,IF(AND(I$1008&lt;&gt;"",Datos!I921=I$1008),0,IF(I$1004=0,0,1-CHOOSE(I$1004,IF(ISNUMBER(Datos!I921),AND(OR(I$1005="",Datos!I921&gt;=I$1005),OR(I$1006="",Datos!I921&lt;=I$1006)),FALSE),IF(ISNUMBER(Datos!I921),AND(Datos!I921=INT(Datos!I921),AND(OR(I$1005="",Datos!I921&gt;=I$1005),OR(I$1006="",Datos!I921&lt;=I$1006))),FALSE),OR(ISNUMBER(FIND(";"&amp;UPPER(TRIM(Datos!I921&amp;""))&amp;"=",I$1007)),ISNUMBER(FIND(";"&amp;UPPER(TRIM(Datos!I921&amp;""))&amp;";",I$1007))),OR(UPPER(TRIM(Datos!I921&amp;""))="SÍ",UPPER(TRIM(Datos!I921&amp;""))="SI",UPPER(TRIM(Datos!I921&amp;""))="NO"),IF(ISNUMBER(Datos!I921),AND(OR(I$1005="",Datos!I921&gt;=I$1005),OR(I$1006="",Datos!I921&lt;=I$1006)),FALSE),TRUE))))</f>
        <v>0.0</v>
      </c>
      <c r="J921">
        <f>IF(Datos!J921="",0,IF(AND(J$1008&lt;&gt;"",Datos!J921=J$1008),0,IF(J$1004=0,0,1-CHOOSE(J$1004,IF(ISNUMBER(Datos!J921),AND(OR(J$1005="",Datos!J921&gt;=J$1005),OR(J$1006="",Datos!J921&lt;=J$1006)),FALSE),IF(ISNUMBER(Datos!J921),AND(Datos!J921=INT(Datos!J921),AND(OR(J$1005="",Datos!J921&gt;=J$1005),OR(J$1006="",Datos!J921&lt;=J$1006))),FALSE),OR(ISNUMBER(FIND(";"&amp;UPPER(TRIM(Datos!J921&amp;""))&amp;"=",J$1007)),ISNUMBER(FIND(";"&amp;UPPER(TRIM(Datos!J921&amp;""))&amp;";",J$1007))),OR(UPPER(TRIM(Datos!J921&amp;""))="SÍ",UPPER(TRIM(Datos!J921&amp;""))="SI",UPPER(TRIM(Datos!J921&amp;""))="NO"),IF(ISNUMBER(Datos!J921),AND(OR(J$1005="",Datos!J921&gt;=J$1005),OR(J$1006="",Datos!J921&lt;=J$1006)),FALSE),TRUE))))</f>
        <v>0.0</v>
      </c>
      <c r="K921">
        <f>IF(Datos!K921="",0,IF(AND(K$1008&lt;&gt;"",Datos!K921=K$1008),0,IF(K$1004=0,0,1-CHOOSE(K$1004,IF(ISNUMBER(Datos!K921),AND(OR(K$1005="",Datos!K921&gt;=K$1005),OR(K$1006="",Datos!K921&lt;=K$1006)),FALSE),IF(ISNUMBER(Datos!K921),AND(Datos!K921=INT(Datos!K921),AND(OR(K$1005="",Datos!K921&gt;=K$1005),OR(K$1006="",Datos!K921&lt;=K$1006))),FALSE),OR(ISNUMBER(FIND(";"&amp;UPPER(TRIM(Datos!K921&amp;""))&amp;"=",K$1007)),ISNUMBER(FIND(";"&amp;UPPER(TRIM(Datos!K921&amp;""))&amp;";",K$1007))),OR(UPPER(TRIM(Datos!K921&amp;""))="SÍ",UPPER(TRIM(Datos!K921&amp;""))="SI",UPPER(TRIM(Datos!K921&amp;""))="NO"),IF(ISNUMBER(Datos!K921),AND(OR(K$1005="",Datos!K921&gt;=K$1005),OR(K$1006="",Datos!K921&lt;=K$1006)),FALSE),TRUE))))</f>
        <v>0.0</v>
      </c>
      <c r="L921">
        <f>IF(Datos!L921="",0,IF(AND(L$1008&lt;&gt;"",Datos!L921=L$1008),0,IF(L$1004=0,0,1-CHOOSE(L$1004,IF(ISNUMBER(Datos!L921),AND(OR(L$1005="",Datos!L921&gt;=L$1005),OR(L$1006="",Datos!L921&lt;=L$1006)),FALSE),IF(ISNUMBER(Datos!L921),AND(Datos!L921=INT(Datos!L921),AND(OR(L$1005="",Datos!L921&gt;=L$1005),OR(L$1006="",Datos!L921&lt;=L$1006))),FALSE),OR(ISNUMBER(FIND(";"&amp;UPPER(TRIM(Datos!L921&amp;""))&amp;"=",L$1007)),ISNUMBER(FIND(";"&amp;UPPER(TRIM(Datos!L921&amp;""))&amp;";",L$1007))),OR(UPPER(TRIM(Datos!L921&amp;""))="SÍ",UPPER(TRIM(Datos!L921&amp;""))="SI",UPPER(TRIM(Datos!L921&amp;""))="NO"),IF(ISNUMBER(Datos!L921),AND(OR(L$1005="",Datos!L921&gt;=L$1005),OR(L$1006="",Datos!L921&lt;=L$1006)),FALSE),TRUE))))</f>
        <v>0.0</v>
      </c>
      <c r="M921">
        <f>IF(Datos!M921="",0,IF(AND(M$1008&lt;&gt;"",Datos!M921=M$1008),0,IF(M$1004=0,0,1-CHOOSE(M$1004,IF(ISNUMBER(Datos!M921),AND(OR(M$1005="",Datos!M921&gt;=M$1005),OR(M$1006="",Datos!M921&lt;=M$1006)),FALSE),IF(ISNUMBER(Datos!M921),AND(Datos!M921=INT(Datos!M921),AND(OR(M$1005="",Datos!M921&gt;=M$1005),OR(M$1006="",Datos!M921&lt;=M$1006))),FALSE),OR(ISNUMBER(FIND(";"&amp;UPPER(TRIM(Datos!M921&amp;""))&amp;"=",M$1007)),ISNUMBER(FIND(";"&amp;UPPER(TRIM(Datos!M921&amp;""))&amp;";",M$1007))),OR(UPPER(TRIM(Datos!M921&amp;""))="SÍ",UPPER(TRIM(Datos!M921&amp;""))="SI",UPPER(TRIM(Datos!M921&amp;""))="NO"),IF(ISNUMBER(Datos!M921),AND(OR(M$1005="",Datos!M921&gt;=M$1005),OR(M$1006="",Datos!M921&lt;=M$1006)),FALSE),TRUE))))</f>
        <v>0.0</v>
      </c>
      <c r="N921">
        <f>IF(Datos!N921="",0,IF(AND(N$1008&lt;&gt;"",Datos!N921=N$1008),0,IF(N$1004=0,0,1-CHOOSE(N$1004,IF(ISNUMBER(Datos!N921),AND(OR(N$1005="",Datos!N921&gt;=N$1005),OR(N$1006="",Datos!N921&lt;=N$1006)),FALSE),IF(ISNUMBER(Datos!N921),AND(Datos!N921=INT(Datos!N921),AND(OR(N$1005="",Datos!N921&gt;=N$1005),OR(N$1006="",Datos!N921&lt;=N$1006))),FALSE),OR(ISNUMBER(FIND(";"&amp;UPPER(TRIM(Datos!N921&amp;""))&amp;"=",N$1007)),ISNUMBER(FIND(";"&amp;UPPER(TRIM(Datos!N921&amp;""))&amp;";",N$1007))),OR(UPPER(TRIM(Datos!N921&amp;""))="SÍ",UPPER(TRIM(Datos!N921&amp;""))="SI",UPPER(TRIM(Datos!N921&amp;""))="NO"),IF(ISNUMBER(Datos!N921),AND(OR(N$1005="",Datos!N921&gt;=N$1005),OR(N$1006="",Datos!N921&lt;=N$1006)),FALSE),TRUE))))</f>
        <v>0.0</v>
      </c>
      <c r="O921">
        <f>IF(Datos!O921="",0,IF(AND(O$1008&lt;&gt;"",Datos!O921=O$1008),0,IF(O$1004=0,0,1-CHOOSE(O$1004,IF(ISNUMBER(Datos!O921),AND(OR(O$1005="",Datos!O921&gt;=O$1005),OR(O$1006="",Datos!O921&lt;=O$1006)),FALSE),IF(ISNUMBER(Datos!O921),AND(Datos!O921=INT(Datos!O921),AND(OR(O$1005="",Datos!O921&gt;=O$1005),OR(O$1006="",Datos!O921&lt;=O$1006))),FALSE),OR(ISNUMBER(FIND(";"&amp;UPPER(TRIM(Datos!O921&amp;""))&amp;"=",O$1007)),ISNUMBER(FIND(";"&amp;UPPER(TRIM(Datos!O921&amp;""))&amp;";",O$1007))),OR(UPPER(TRIM(Datos!O921&amp;""))="SÍ",UPPER(TRIM(Datos!O921&amp;""))="SI",UPPER(TRIM(Datos!O921&amp;""))="NO"),IF(ISNUMBER(Datos!O921),AND(OR(O$1005="",Datos!O921&gt;=O$1005),OR(O$1006="",Datos!O921&lt;=O$1006)),FALSE),TRUE))))</f>
        <v>0.0</v>
      </c>
      <c r="P921">
        <f>IF(Datos!P921="",0,IF(AND(P$1008&lt;&gt;"",Datos!P921=P$1008),0,IF(P$1004=0,0,1-CHOOSE(P$1004,IF(ISNUMBER(Datos!P921),AND(OR(P$1005="",Datos!P921&gt;=P$1005),OR(P$1006="",Datos!P921&lt;=P$1006)),FALSE),IF(ISNUMBER(Datos!P921),AND(Datos!P921=INT(Datos!P921),AND(OR(P$1005="",Datos!P921&gt;=P$1005),OR(P$1006="",Datos!P921&lt;=P$1006))),FALSE),OR(ISNUMBER(FIND(";"&amp;UPPER(TRIM(Datos!P921&amp;""))&amp;"=",P$1007)),ISNUMBER(FIND(";"&amp;UPPER(TRIM(Datos!P921&amp;""))&amp;";",P$1007))),OR(UPPER(TRIM(Datos!P921&amp;""))="SÍ",UPPER(TRIM(Datos!P921&amp;""))="SI",UPPER(TRIM(Datos!P921&amp;""))="NO"),IF(ISNUMBER(Datos!P921),AND(OR(P$1005="",Datos!P921&gt;=P$1005),OR(P$1006="",Datos!P921&lt;=P$1006)),FALSE),TRUE))))</f>
        <v>0.0</v>
      </c>
      <c r="Q921">
        <f>IF(Datos!Q921="",0,IF(AND(Q$1008&lt;&gt;"",Datos!Q921=Q$1008),0,IF(Q$1004=0,0,1-CHOOSE(Q$1004,IF(ISNUMBER(Datos!Q921),AND(OR(Q$1005="",Datos!Q921&gt;=Q$1005),OR(Q$1006="",Datos!Q921&lt;=Q$1006)),FALSE),IF(ISNUMBER(Datos!Q921),AND(Datos!Q921=INT(Datos!Q921),AND(OR(Q$1005="",Datos!Q921&gt;=Q$1005),OR(Q$1006="",Datos!Q921&lt;=Q$1006))),FALSE),OR(ISNUMBER(FIND(";"&amp;UPPER(TRIM(Datos!Q921&amp;""))&amp;"=",Q$1007)),ISNUMBER(FIND(";"&amp;UPPER(TRIM(Datos!Q921&amp;""))&amp;";",Q$1007))),OR(UPPER(TRIM(Datos!Q921&amp;""))="SÍ",UPPER(TRIM(Datos!Q921&amp;""))="SI",UPPER(TRIM(Datos!Q921&amp;""))="NO"),IF(ISNUMBER(Datos!Q921),AND(OR(Q$1005="",Datos!Q921&gt;=Q$1005),OR(Q$1006="",Datos!Q921&lt;=Q$1006)),FALSE),TRUE))))</f>
        <v>0.0</v>
      </c>
      <c r="R921">
        <f>IF(Datos!R921="",0,IF(AND(R$1008&lt;&gt;"",Datos!R921=R$1008),0,IF(R$1004=0,0,1-CHOOSE(R$1004,IF(ISNUMBER(Datos!R921),AND(OR(R$1005="",Datos!R921&gt;=R$1005),OR(R$1006="",Datos!R921&lt;=R$1006)),FALSE),IF(ISNUMBER(Datos!R921),AND(Datos!R921=INT(Datos!R921),AND(OR(R$1005="",Datos!R921&gt;=R$1005),OR(R$1006="",Datos!R921&lt;=R$1006))),FALSE),OR(ISNUMBER(FIND(";"&amp;UPPER(TRIM(Datos!R921&amp;""))&amp;"=",R$1007)),ISNUMBER(FIND(";"&amp;UPPER(TRIM(Datos!R921&amp;""))&amp;";",R$1007))),OR(UPPER(TRIM(Datos!R921&amp;""))="SÍ",UPPER(TRIM(Datos!R921&amp;""))="SI",UPPER(TRIM(Datos!R921&amp;""))="NO"),IF(ISNUMBER(Datos!R921),AND(OR(R$1005="",Datos!R921&gt;=R$1005),OR(R$1006="",Datos!R921&lt;=R$1006)),FALSE),TRUE))))</f>
        <v>0.0</v>
      </c>
      <c r="S921">
        <f>IF(Datos!S921="",0,IF(AND(S$1008&lt;&gt;"",Datos!S921=S$1008),0,IF(S$1004=0,0,1-CHOOSE(S$1004,IF(ISNUMBER(Datos!S921),AND(OR(S$1005="",Datos!S921&gt;=S$1005),OR(S$1006="",Datos!S921&lt;=S$1006)),FALSE),IF(ISNUMBER(Datos!S921),AND(Datos!S921=INT(Datos!S921),AND(OR(S$1005="",Datos!S921&gt;=S$1005),OR(S$1006="",Datos!S921&lt;=S$1006))),FALSE),OR(ISNUMBER(FIND(";"&amp;UPPER(TRIM(Datos!S921&amp;""))&amp;"=",S$1007)),ISNUMBER(FIND(";"&amp;UPPER(TRIM(Datos!S921&amp;""))&amp;";",S$1007))),OR(UPPER(TRIM(Datos!S921&amp;""))="SÍ",UPPER(TRIM(Datos!S921&amp;""))="SI",UPPER(TRIM(Datos!S921&amp;""))="NO"),IF(ISNUMBER(Datos!S921),AND(OR(S$1005="",Datos!S921&gt;=S$1005),OR(S$1006="",Datos!S921&lt;=S$1006)),FALSE),TRUE))))</f>
        <v>0.0</v>
      </c>
      <c r="T921">
        <f>IF(Datos!T921="",0,IF(AND(T$1008&lt;&gt;"",Datos!T921=T$1008),0,IF(T$1004=0,0,1-CHOOSE(T$1004,IF(ISNUMBER(Datos!T921),AND(OR(T$1005="",Datos!T921&gt;=T$1005),OR(T$1006="",Datos!T921&lt;=T$1006)),FALSE),IF(ISNUMBER(Datos!T921),AND(Datos!T921=INT(Datos!T921),AND(OR(T$1005="",Datos!T921&gt;=T$1005),OR(T$1006="",Datos!T921&lt;=T$1006))),FALSE),OR(ISNUMBER(FIND(";"&amp;UPPER(TRIM(Datos!T921&amp;""))&amp;"=",T$1007)),ISNUMBER(FIND(";"&amp;UPPER(TRIM(Datos!T921&amp;""))&amp;";",T$1007))),OR(UPPER(TRIM(Datos!T921&amp;""))="SÍ",UPPER(TRIM(Datos!T921&amp;""))="SI",UPPER(TRIM(Datos!T921&amp;""))="NO"),IF(ISNUMBER(Datos!T921),AND(OR(T$1005="",Datos!T921&gt;=T$1005),OR(T$1006="",Datos!T921&lt;=T$1006)),FALSE),TRUE))))</f>
        <v>0.0</v>
      </c>
      <c r="U921">
        <f>IF(Datos!U921="",0,IF(AND(U$1008&lt;&gt;"",Datos!U921=U$1008),0,IF(U$1004=0,0,1-CHOOSE(U$1004,IF(ISNUMBER(Datos!U921),AND(OR(U$1005="",Datos!U921&gt;=U$1005),OR(U$1006="",Datos!U921&lt;=U$1006)),FALSE),IF(ISNUMBER(Datos!U921),AND(Datos!U921=INT(Datos!U921),AND(OR(U$1005="",Datos!U921&gt;=U$1005),OR(U$1006="",Datos!U921&lt;=U$1006))),FALSE),OR(ISNUMBER(FIND(";"&amp;UPPER(TRIM(Datos!U921&amp;""))&amp;"=",U$1007)),ISNUMBER(FIND(";"&amp;UPPER(TRIM(Datos!U921&amp;""))&amp;";",U$1007))),OR(UPPER(TRIM(Datos!U921&amp;""))="SÍ",UPPER(TRIM(Datos!U921&amp;""))="SI",UPPER(TRIM(Datos!U921&amp;""))="NO"),IF(ISNUMBER(Datos!U921),AND(OR(U$1005="",Datos!U921&gt;=U$1005),OR(U$1006="",Datos!U921&lt;=U$1006)),FALSE),TRUE))))</f>
        <v>0.0</v>
      </c>
      <c r="V921">
        <f>IF(Datos!V921="",0,IF(AND(V$1008&lt;&gt;"",Datos!V921=V$1008),0,IF(V$1004=0,0,1-CHOOSE(V$1004,IF(ISNUMBER(Datos!V921),AND(OR(V$1005="",Datos!V921&gt;=V$1005),OR(V$1006="",Datos!V921&lt;=V$1006)),FALSE),IF(ISNUMBER(Datos!V921),AND(Datos!V921=INT(Datos!V921),AND(OR(V$1005="",Datos!V921&gt;=V$1005),OR(V$1006="",Datos!V921&lt;=V$1006))),FALSE),OR(ISNUMBER(FIND(";"&amp;UPPER(TRIM(Datos!V921&amp;""))&amp;"=",V$1007)),ISNUMBER(FIND(";"&amp;UPPER(TRIM(Datos!V921&amp;""))&amp;";",V$1007))),OR(UPPER(TRIM(Datos!V921&amp;""))="SÍ",UPPER(TRIM(Datos!V921&amp;""))="SI",UPPER(TRIM(Datos!V921&amp;""))="NO"),IF(ISNUMBER(Datos!V921),AND(OR(V$1005="",Datos!V921&gt;=V$1005),OR(V$1006="",Datos!V921&lt;=V$1006)),FALSE),TRUE))))</f>
        <v>0.0</v>
      </c>
      <c r="W921">
        <f>IF(Datos!W921="",0,IF(AND(W$1008&lt;&gt;"",Datos!W921=W$1008),0,IF(W$1004=0,0,1-CHOOSE(W$1004,IF(ISNUMBER(Datos!W921),AND(OR(W$1005="",Datos!W921&gt;=W$1005),OR(W$1006="",Datos!W921&lt;=W$1006)),FALSE),IF(ISNUMBER(Datos!W921),AND(Datos!W921=INT(Datos!W921),AND(OR(W$1005="",Datos!W921&gt;=W$1005),OR(W$1006="",Datos!W921&lt;=W$1006))),FALSE),OR(ISNUMBER(FIND(";"&amp;UPPER(TRIM(Datos!W921&amp;""))&amp;"=",W$1007)),ISNUMBER(FIND(";"&amp;UPPER(TRIM(Datos!W921&amp;""))&amp;";",W$1007))),OR(UPPER(TRIM(Datos!W921&amp;""))="SÍ",UPPER(TRIM(Datos!W921&amp;""))="SI",UPPER(TRIM(Datos!W921&amp;""))="NO"),IF(ISNUMBER(Datos!W921),AND(OR(W$1005="",Datos!W921&gt;=W$1005),OR(W$1006="",Datos!W921&lt;=W$1006)),FALSE),TRUE))))</f>
        <v>0.0</v>
      </c>
      <c r="X921">
        <f>IF(Datos!X921="",0,IF(AND(X$1008&lt;&gt;"",Datos!X921=X$1008),0,IF(X$1004=0,0,1-CHOOSE(X$1004,IF(ISNUMBER(Datos!X921),AND(OR(X$1005="",Datos!X921&gt;=X$1005),OR(X$1006="",Datos!X921&lt;=X$1006)),FALSE),IF(ISNUMBER(Datos!X921),AND(Datos!X921=INT(Datos!X921),AND(OR(X$1005="",Datos!X921&gt;=X$1005),OR(X$1006="",Datos!X921&lt;=X$1006))),FALSE),OR(ISNUMBER(FIND(";"&amp;UPPER(TRIM(Datos!X921&amp;""))&amp;"=",X$1007)),ISNUMBER(FIND(";"&amp;UPPER(TRIM(Datos!X921&amp;""))&amp;";",X$1007))),OR(UPPER(TRIM(Datos!X921&amp;""))="SÍ",UPPER(TRIM(Datos!X921&amp;""))="SI",UPPER(TRIM(Datos!X921&amp;""))="NO"),IF(ISNUMBER(Datos!X921),AND(OR(X$1005="",Datos!X921&gt;=X$1005),OR(X$1006="",Datos!X921&lt;=X$1006)),FALSE),TRUE))))</f>
        <v>0.0</v>
      </c>
      <c r="Y921">
        <f>IF(Datos!Y921="",0,IF(AND(Y$1008&lt;&gt;"",Datos!Y921=Y$1008),0,IF(Y$1004=0,0,1-CHOOSE(Y$1004,IF(ISNUMBER(Datos!Y921),AND(OR(Y$1005="",Datos!Y921&gt;=Y$1005),OR(Y$1006="",Datos!Y921&lt;=Y$1006)),FALSE),IF(ISNUMBER(Datos!Y921),AND(Datos!Y921=INT(Datos!Y921),AND(OR(Y$1005="",Datos!Y921&gt;=Y$1005),OR(Y$1006="",Datos!Y921&lt;=Y$1006))),FALSE),OR(ISNUMBER(FIND(";"&amp;UPPER(TRIM(Datos!Y921&amp;""))&amp;"=",Y$1007)),ISNUMBER(FIND(";"&amp;UPPER(TRIM(Datos!Y921&amp;""))&amp;";",Y$1007))),OR(UPPER(TRIM(Datos!Y921&amp;""))="SÍ",UPPER(TRIM(Datos!Y921&amp;""))="SI",UPPER(TRIM(Datos!Y921&amp;""))="NO"),IF(ISNUMBER(Datos!Y921),AND(OR(Y$1005="",Datos!Y921&gt;=Y$1005),OR(Y$1006="",Datos!Y921&lt;=Y$1006)),FALSE),TRUE))))</f>
        <v>0.0</v>
      </c>
      <c r="Z921">
        <f>IF(Datos!Z921="",0,IF(AND(Z$1008&lt;&gt;"",Datos!Z921=Z$1008),0,IF(Z$1004=0,0,1-CHOOSE(Z$1004,IF(ISNUMBER(Datos!Z921),AND(OR(Z$1005="",Datos!Z921&gt;=Z$1005),OR(Z$1006="",Datos!Z921&lt;=Z$1006)),FALSE),IF(ISNUMBER(Datos!Z921),AND(Datos!Z921=INT(Datos!Z921),AND(OR(Z$1005="",Datos!Z921&gt;=Z$1005),OR(Z$1006="",Datos!Z921&lt;=Z$1006))),FALSE),OR(ISNUMBER(FIND(";"&amp;UPPER(TRIM(Datos!Z921&amp;""))&amp;"=",Z$1007)),ISNUMBER(FIND(";"&amp;UPPER(TRIM(Datos!Z921&amp;""))&amp;";",Z$1007))),OR(UPPER(TRIM(Datos!Z921&amp;""))="SÍ",UPPER(TRIM(Datos!Z921&amp;""))="SI",UPPER(TRIM(Datos!Z921&amp;""))="NO"),IF(ISNUMBER(Datos!Z921),AND(OR(Z$1005="",Datos!Z921&gt;=Z$1005),OR(Z$1006="",Datos!Z921&lt;=Z$1006)),FALSE),TRUE))))</f>
        <v>0.0</v>
      </c>
      <c r="AA921">
        <f>IF(Datos!AA921="",0,IF(AND(AA$1008&lt;&gt;"",Datos!AA921=AA$1008),0,IF(AA$1004=0,0,1-CHOOSE(AA$1004,IF(ISNUMBER(Datos!AA921),AND(OR(AA$1005="",Datos!AA921&gt;=AA$1005),OR(AA$1006="",Datos!AA921&lt;=AA$1006)),FALSE),IF(ISNUMBER(Datos!AA921),AND(Datos!AA921=INT(Datos!AA921),AND(OR(AA$1005="",Datos!AA921&gt;=AA$1005),OR(AA$1006="",Datos!AA921&lt;=AA$1006))),FALSE),OR(ISNUMBER(FIND(";"&amp;UPPER(TRIM(Datos!AA921&amp;""))&amp;"=",AA$1007)),ISNUMBER(FIND(";"&amp;UPPER(TRIM(Datos!AA921&amp;""))&amp;";",AA$1007))),OR(UPPER(TRIM(Datos!AA921&amp;""))="SÍ",UPPER(TRIM(Datos!AA921&amp;""))="SI",UPPER(TRIM(Datos!AA921&amp;""))="NO"),IF(ISNUMBER(Datos!AA921),AND(OR(AA$1005="",Datos!AA921&gt;=AA$1005),OR(AA$1006="",Datos!AA921&lt;=AA$1006)),FALSE),TRUE))))</f>
        <v>0.0</v>
      </c>
      <c r="AB921">
        <f>IF(Datos!AB921="",0,IF(AND(AB$1008&lt;&gt;"",Datos!AB921=AB$1008),0,IF(AB$1004=0,0,1-CHOOSE(AB$1004,IF(ISNUMBER(Datos!AB921),AND(OR(AB$1005="",Datos!AB921&gt;=AB$1005),OR(AB$1006="",Datos!AB921&lt;=AB$1006)),FALSE),IF(ISNUMBER(Datos!AB921),AND(Datos!AB921=INT(Datos!AB921),AND(OR(AB$1005="",Datos!AB921&gt;=AB$1005),OR(AB$1006="",Datos!AB921&lt;=AB$1006))),FALSE),OR(ISNUMBER(FIND(";"&amp;UPPER(TRIM(Datos!AB921&amp;""))&amp;"=",AB$1007)),ISNUMBER(FIND(";"&amp;UPPER(TRIM(Datos!AB921&amp;""))&amp;";",AB$1007))),OR(UPPER(TRIM(Datos!AB921&amp;""))="SÍ",UPPER(TRIM(Datos!AB921&amp;""))="SI",UPPER(TRIM(Datos!AB921&amp;""))="NO"),IF(ISNUMBER(Datos!AB921),AND(OR(AB$1005="",Datos!AB921&gt;=AB$1005),OR(AB$1006="",Datos!AB921&lt;=AB$1006)),FALSE),TRUE))))</f>
        <v>0.0</v>
      </c>
      <c r="AC921">
        <f>IF(Datos!AC921="",0,IF(AND(AC$1008&lt;&gt;"",Datos!AC921=AC$1008),0,IF(AC$1004=0,0,1-CHOOSE(AC$1004,IF(ISNUMBER(Datos!AC921),AND(OR(AC$1005="",Datos!AC921&gt;=AC$1005),OR(AC$1006="",Datos!AC921&lt;=AC$1006)),FALSE),IF(ISNUMBER(Datos!AC921),AND(Datos!AC921=INT(Datos!AC921),AND(OR(AC$1005="",Datos!AC921&gt;=AC$1005),OR(AC$1006="",Datos!AC921&lt;=AC$1006))),FALSE),OR(ISNUMBER(FIND(";"&amp;UPPER(TRIM(Datos!AC921&amp;""))&amp;"=",AC$1007)),ISNUMBER(FIND(";"&amp;UPPER(TRIM(Datos!AC921&amp;""))&amp;";",AC$1007))),OR(UPPER(TRIM(Datos!AC921&amp;""))="SÍ",UPPER(TRIM(Datos!AC921&amp;""))="SI",UPPER(TRIM(Datos!AC921&amp;""))="NO"),IF(ISNUMBER(Datos!AC921),AND(OR(AC$1005="",Datos!AC921&gt;=AC$1005),OR(AC$1006="",Datos!AC921&lt;=AC$1006)),FALSE),TRUE))))</f>
        <v>0.0</v>
      </c>
      <c r="AD921">
        <f>IF(Datos!AD921="",0,IF(AND(AD$1008&lt;&gt;"",Datos!AD921=AD$1008),0,IF(AD$1004=0,0,1-CHOOSE(AD$1004,IF(ISNUMBER(Datos!AD921),AND(OR(AD$1005="",Datos!AD921&gt;=AD$1005),OR(AD$1006="",Datos!AD921&lt;=AD$1006)),FALSE),IF(ISNUMBER(Datos!AD921),AND(Datos!AD921=INT(Datos!AD921),AND(OR(AD$1005="",Datos!AD921&gt;=AD$1005),OR(AD$1006="",Datos!AD921&lt;=AD$1006))),FALSE),OR(ISNUMBER(FIND(";"&amp;UPPER(TRIM(Datos!AD921&amp;""))&amp;"=",AD$1007)),ISNUMBER(FIND(";"&amp;UPPER(TRIM(Datos!AD921&amp;""))&amp;";",AD$1007))),OR(UPPER(TRIM(Datos!AD921&amp;""))="SÍ",UPPER(TRIM(Datos!AD921&amp;""))="SI",UPPER(TRIM(Datos!AD921&amp;""))="NO"),IF(ISNUMBER(Datos!AD921),AND(OR(AD$1005="",Datos!AD921&gt;=AD$1005),OR(AD$1006="",Datos!AD921&lt;=AD$1006)),FALSE),TRUE))))</f>
        <v>0.0</v>
      </c>
      <c r="AE921">
        <f>IF(Datos!AE921="",0,IF(AND(AE$1008&lt;&gt;"",Datos!AE921=AE$1008),0,IF(AE$1004=0,0,1-CHOOSE(AE$1004,IF(ISNUMBER(Datos!AE921),AND(OR(AE$1005="",Datos!AE921&gt;=AE$1005),OR(AE$1006="",Datos!AE921&lt;=AE$1006)),FALSE),IF(ISNUMBER(Datos!AE921),AND(Datos!AE921=INT(Datos!AE921),AND(OR(AE$1005="",Datos!AE921&gt;=AE$1005),OR(AE$1006="",Datos!AE921&lt;=AE$1006))),FALSE),OR(ISNUMBER(FIND(";"&amp;UPPER(TRIM(Datos!AE921&amp;""))&amp;"=",AE$1007)),ISNUMBER(FIND(";"&amp;UPPER(TRIM(Datos!AE921&amp;""))&amp;";",AE$1007))),OR(UPPER(TRIM(Datos!AE921&amp;""))="SÍ",UPPER(TRIM(Datos!AE921&amp;""))="SI",UPPER(TRIM(Datos!AE921&amp;""))="NO"),IF(ISNUMBER(Datos!AE921),AND(OR(AE$1005="",Datos!AE921&gt;=AE$1005),OR(AE$1006="",Datos!AE921&lt;=AE$1006)),FALSE),TRUE))))</f>
        <v>0.0</v>
      </c>
    </row>
    <row r="922" spans="2:31">
      <c r="B922">
        <f>IF(Datos!B922="",0,IF(AND(B$1008&lt;&gt;"",Datos!B922=B$1008),0,IF(B$1004=0,0,1-CHOOSE(B$1004,IF(ISNUMBER(Datos!B922),AND(OR(B$1005="",Datos!B922&gt;=B$1005),OR(B$1006="",Datos!B922&lt;=B$1006)),FALSE),IF(ISNUMBER(Datos!B922),AND(Datos!B922=INT(Datos!B922),AND(OR(B$1005="",Datos!B922&gt;=B$1005),OR(B$1006="",Datos!B922&lt;=B$1006))),FALSE),OR(ISNUMBER(FIND(";"&amp;UPPER(TRIM(Datos!B922&amp;""))&amp;"=",B$1007)),ISNUMBER(FIND(";"&amp;UPPER(TRIM(Datos!B922&amp;""))&amp;";",B$1007))),OR(UPPER(TRIM(Datos!B922&amp;""))="SÍ",UPPER(TRIM(Datos!B922&amp;""))="SI",UPPER(TRIM(Datos!B922&amp;""))="NO"),IF(ISNUMBER(Datos!B922),AND(OR(B$1005="",Datos!B922&gt;=B$1005),OR(B$1006="",Datos!B922&lt;=B$1006)),FALSE),TRUE))))</f>
        <v>0.0</v>
      </c>
      <c r="C922">
        <f>IF(Datos!C922="",0,IF(AND(C$1008&lt;&gt;"",Datos!C922=C$1008),0,IF(C$1004=0,0,1-CHOOSE(C$1004,IF(ISNUMBER(Datos!C922),AND(OR(C$1005="",Datos!C922&gt;=C$1005),OR(C$1006="",Datos!C922&lt;=C$1006)),FALSE),IF(ISNUMBER(Datos!C922),AND(Datos!C922=INT(Datos!C922),AND(OR(C$1005="",Datos!C922&gt;=C$1005),OR(C$1006="",Datos!C922&lt;=C$1006))),FALSE),OR(ISNUMBER(FIND(";"&amp;UPPER(TRIM(Datos!C922&amp;""))&amp;"=",C$1007)),ISNUMBER(FIND(";"&amp;UPPER(TRIM(Datos!C922&amp;""))&amp;";",C$1007))),OR(UPPER(TRIM(Datos!C922&amp;""))="SÍ",UPPER(TRIM(Datos!C922&amp;""))="SI",UPPER(TRIM(Datos!C922&amp;""))="NO"),IF(ISNUMBER(Datos!C922),AND(OR(C$1005="",Datos!C922&gt;=C$1005),OR(C$1006="",Datos!C922&lt;=C$1006)),FALSE),TRUE))))</f>
        <v>0.0</v>
      </c>
      <c r="D922">
        <f>IF(Datos!D922="",0,IF(AND(D$1008&lt;&gt;"",Datos!D922=D$1008),0,IF(D$1004=0,0,1-CHOOSE(D$1004,IF(ISNUMBER(Datos!D922),AND(OR(D$1005="",Datos!D922&gt;=D$1005),OR(D$1006="",Datos!D922&lt;=D$1006)),FALSE),IF(ISNUMBER(Datos!D922),AND(Datos!D922=INT(Datos!D922),AND(OR(D$1005="",Datos!D922&gt;=D$1005),OR(D$1006="",Datos!D922&lt;=D$1006))),FALSE),OR(ISNUMBER(FIND(";"&amp;UPPER(TRIM(Datos!D922&amp;""))&amp;"=",D$1007)),ISNUMBER(FIND(";"&amp;UPPER(TRIM(Datos!D922&amp;""))&amp;";",D$1007))),OR(UPPER(TRIM(Datos!D922&amp;""))="SÍ",UPPER(TRIM(Datos!D922&amp;""))="SI",UPPER(TRIM(Datos!D922&amp;""))="NO"),IF(ISNUMBER(Datos!D922),AND(OR(D$1005="",Datos!D922&gt;=D$1005),OR(D$1006="",Datos!D922&lt;=D$1006)),FALSE),TRUE))))</f>
        <v>0.0</v>
      </c>
      <c r="E922">
        <f>IF(Datos!E922="",0,IF(AND(E$1008&lt;&gt;"",Datos!E922=E$1008),0,IF(E$1004=0,0,1-CHOOSE(E$1004,IF(ISNUMBER(Datos!E922),AND(OR(E$1005="",Datos!E922&gt;=E$1005),OR(E$1006="",Datos!E922&lt;=E$1006)),FALSE),IF(ISNUMBER(Datos!E922),AND(Datos!E922=INT(Datos!E922),AND(OR(E$1005="",Datos!E922&gt;=E$1005),OR(E$1006="",Datos!E922&lt;=E$1006))),FALSE),OR(ISNUMBER(FIND(";"&amp;UPPER(TRIM(Datos!E922&amp;""))&amp;"=",E$1007)),ISNUMBER(FIND(";"&amp;UPPER(TRIM(Datos!E922&amp;""))&amp;";",E$1007))),OR(UPPER(TRIM(Datos!E922&amp;""))="SÍ",UPPER(TRIM(Datos!E922&amp;""))="SI",UPPER(TRIM(Datos!E922&amp;""))="NO"),IF(ISNUMBER(Datos!E922),AND(OR(E$1005="",Datos!E922&gt;=E$1005),OR(E$1006="",Datos!E922&lt;=E$1006)),FALSE),TRUE))))</f>
        <v>0.0</v>
      </c>
      <c r="F922">
        <f>IF(Datos!F922="",0,IF(AND(F$1008&lt;&gt;"",Datos!F922=F$1008),0,IF(F$1004=0,0,1-CHOOSE(F$1004,IF(ISNUMBER(Datos!F922),AND(OR(F$1005="",Datos!F922&gt;=F$1005),OR(F$1006="",Datos!F922&lt;=F$1006)),FALSE),IF(ISNUMBER(Datos!F922),AND(Datos!F922=INT(Datos!F922),AND(OR(F$1005="",Datos!F922&gt;=F$1005),OR(F$1006="",Datos!F922&lt;=F$1006))),FALSE),OR(ISNUMBER(FIND(";"&amp;UPPER(TRIM(Datos!F922&amp;""))&amp;"=",F$1007)),ISNUMBER(FIND(";"&amp;UPPER(TRIM(Datos!F922&amp;""))&amp;";",F$1007))),OR(UPPER(TRIM(Datos!F922&amp;""))="SÍ",UPPER(TRIM(Datos!F922&amp;""))="SI",UPPER(TRIM(Datos!F922&amp;""))="NO"),IF(ISNUMBER(Datos!F922),AND(OR(F$1005="",Datos!F922&gt;=F$1005),OR(F$1006="",Datos!F922&lt;=F$1006)),FALSE),TRUE))))</f>
        <v>0.0</v>
      </c>
      <c r="G922">
        <f>IF(Datos!G922="",0,IF(AND(G$1008&lt;&gt;"",Datos!G922=G$1008),0,IF(G$1004=0,0,1-CHOOSE(G$1004,IF(ISNUMBER(Datos!G922),AND(OR(G$1005="",Datos!G922&gt;=G$1005),OR(G$1006="",Datos!G922&lt;=G$1006)),FALSE),IF(ISNUMBER(Datos!G922),AND(Datos!G922=INT(Datos!G922),AND(OR(G$1005="",Datos!G922&gt;=G$1005),OR(G$1006="",Datos!G922&lt;=G$1006))),FALSE),OR(ISNUMBER(FIND(";"&amp;UPPER(TRIM(Datos!G922&amp;""))&amp;"=",G$1007)),ISNUMBER(FIND(";"&amp;UPPER(TRIM(Datos!G922&amp;""))&amp;";",G$1007))),OR(UPPER(TRIM(Datos!G922&amp;""))="SÍ",UPPER(TRIM(Datos!G922&amp;""))="SI",UPPER(TRIM(Datos!G922&amp;""))="NO"),IF(ISNUMBER(Datos!G922),AND(OR(G$1005="",Datos!G922&gt;=G$1005),OR(G$1006="",Datos!G922&lt;=G$1006)),FALSE),TRUE))))</f>
        <v>0.0</v>
      </c>
      <c r="H922">
        <f>IF(Datos!H922="",0,IF(AND(H$1008&lt;&gt;"",Datos!H922=H$1008),0,IF(H$1004=0,0,1-CHOOSE(H$1004,IF(ISNUMBER(Datos!H922),AND(OR(H$1005="",Datos!H922&gt;=H$1005),OR(H$1006="",Datos!H922&lt;=H$1006)),FALSE),IF(ISNUMBER(Datos!H922),AND(Datos!H922=INT(Datos!H922),AND(OR(H$1005="",Datos!H922&gt;=H$1005),OR(H$1006="",Datos!H922&lt;=H$1006))),FALSE),OR(ISNUMBER(FIND(";"&amp;UPPER(TRIM(Datos!H922&amp;""))&amp;"=",H$1007)),ISNUMBER(FIND(";"&amp;UPPER(TRIM(Datos!H922&amp;""))&amp;";",H$1007))),OR(UPPER(TRIM(Datos!H922&amp;""))="SÍ",UPPER(TRIM(Datos!H922&amp;""))="SI",UPPER(TRIM(Datos!H922&amp;""))="NO"),IF(ISNUMBER(Datos!H922),AND(OR(H$1005="",Datos!H922&gt;=H$1005),OR(H$1006="",Datos!H922&lt;=H$1006)),FALSE),TRUE))))</f>
        <v>0.0</v>
      </c>
      <c r="I922">
        <f>IF(Datos!I922="",0,IF(AND(I$1008&lt;&gt;"",Datos!I922=I$1008),0,IF(I$1004=0,0,1-CHOOSE(I$1004,IF(ISNUMBER(Datos!I922),AND(OR(I$1005="",Datos!I922&gt;=I$1005),OR(I$1006="",Datos!I922&lt;=I$1006)),FALSE),IF(ISNUMBER(Datos!I922),AND(Datos!I922=INT(Datos!I922),AND(OR(I$1005="",Datos!I922&gt;=I$1005),OR(I$1006="",Datos!I922&lt;=I$1006))),FALSE),OR(ISNUMBER(FIND(";"&amp;UPPER(TRIM(Datos!I922&amp;""))&amp;"=",I$1007)),ISNUMBER(FIND(";"&amp;UPPER(TRIM(Datos!I922&amp;""))&amp;";",I$1007))),OR(UPPER(TRIM(Datos!I922&amp;""))="SÍ",UPPER(TRIM(Datos!I922&amp;""))="SI",UPPER(TRIM(Datos!I922&amp;""))="NO"),IF(ISNUMBER(Datos!I922),AND(OR(I$1005="",Datos!I922&gt;=I$1005),OR(I$1006="",Datos!I922&lt;=I$1006)),FALSE),TRUE))))</f>
        <v>0.0</v>
      </c>
      <c r="J922">
        <f>IF(Datos!J922="",0,IF(AND(J$1008&lt;&gt;"",Datos!J922=J$1008),0,IF(J$1004=0,0,1-CHOOSE(J$1004,IF(ISNUMBER(Datos!J922),AND(OR(J$1005="",Datos!J922&gt;=J$1005),OR(J$1006="",Datos!J922&lt;=J$1006)),FALSE),IF(ISNUMBER(Datos!J922),AND(Datos!J922=INT(Datos!J922),AND(OR(J$1005="",Datos!J922&gt;=J$1005),OR(J$1006="",Datos!J922&lt;=J$1006))),FALSE),OR(ISNUMBER(FIND(";"&amp;UPPER(TRIM(Datos!J922&amp;""))&amp;"=",J$1007)),ISNUMBER(FIND(";"&amp;UPPER(TRIM(Datos!J922&amp;""))&amp;";",J$1007))),OR(UPPER(TRIM(Datos!J922&amp;""))="SÍ",UPPER(TRIM(Datos!J922&amp;""))="SI",UPPER(TRIM(Datos!J922&amp;""))="NO"),IF(ISNUMBER(Datos!J922),AND(OR(J$1005="",Datos!J922&gt;=J$1005),OR(J$1006="",Datos!J922&lt;=J$1006)),FALSE),TRUE))))</f>
        <v>0.0</v>
      </c>
      <c r="K922">
        <f>IF(Datos!K922="",0,IF(AND(K$1008&lt;&gt;"",Datos!K922=K$1008),0,IF(K$1004=0,0,1-CHOOSE(K$1004,IF(ISNUMBER(Datos!K922),AND(OR(K$1005="",Datos!K922&gt;=K$1005),OR(K$1006="",Datos!K922&lt;=K$1006)),FALSE),IF(ISNUMBER(Datos!K922),AND(Datos!K922=INT(Datos!K922),AND(OR(K$1005="",Datos!K922&gt;=K$1005),OR(K$1006="",Datos!K922&lt;=K$1006))),FALSE),OR(ISNUMBER(FIND(";"&amp;UPPER(TRIM(Datos!K922&amp;""))&amp;"=",K$1007)),ISNUMBER(FIND(";"&amp;UPPER(TRIM(Datos!K922&amp;""))&amp;";",K$1007))),OR(UPPER(TRIM(Datos!K922&amp;""))="SÍ",UPPER(TRIM(Datos!K922&amp;""))="SI",UPPER(TRIM(Datos!K922&amp;""))="NO"),IF(ISNUMBER(Datos!K922),AND(OR(K$1005="",Datos!K922&gt;=K$1005),OR(K$1006="",Datos!K922&lt;=K$1006)),FALSE),TRUE))))</f>
        <v>0.0</v>
      </c>
      <c r="L922">
        <f>IF(Datos!L922="",0,IF(AND(L$1008&lt;&gt;"",Datos!L922=L$1008),0,IF(L$1004=0,0,1-CHOOSE(L$1004,IF(ISNUMBER(Datos!L922),AND(OR(L$1005="",Datos!L922&gt;=L$1005),OR(L$1006="",Datos!L922&lt;=L$1006)),FALSE),IF(ISNUMBER(Datos!L922),AND(Datos!L922=INT(Datos!L922),AND(OR(L$1005="",Datos!L922&gt;=L$1005),OR(L$1006="",Datos!L922&lt;=L$1006))),FALSE),OR(ISNUMBER(FIND(";"&amp;UPPER(TRIM(Datos!L922&amp;""))&amp;"=",L$1007)),ISNUMBER(FIND(";"&amp;UPPER(TRIM(Datos!L922&amp;""))&amp;";",L$1007))),OR(UPPER(TRIM(Datos!L922&amp;""))="SÍ",UPPER(TRIM(Datos!L922&amp;""))="SI",UPPER(TRIM(Datos!L922&amp;""))="NO"),IF(ISNUMBER(Datos!L922),AND(OR(L$1005="",Datos!L922&gt;=L$1005),OR(L$1006="",Datos!L922&lt;=L$1006)),FALSE),TRUE))))</f>
        <v>0.0</v>
      </c>
      <c r="M922">
        <f>IF(Datos!M922="",0,IF(AND(M$1008&lt;&gt;"",Datos!M922=M$1008),0,IF(M$1004=0,0,1-CHOOSE(M$1004,IF(ISNUMBER(Datos!M922),AND(OR(M$1005="",Datos!M922&gt;=M$1005),OR(M$1006="",Datos!M922&lt;=M$1006)),FALSE),IF(ISNUMBER(Datos!M922),AND(Datos!M922=INT(Datos!M922),AND(OR(M$1005="",Datos!M922&gt;=M$1005),OR(M$1006="",Datos!M922&lt;=M$1006))),FALSE),OR(ISNUMBER(FIND(";"&amp;UPPER(TRIM(Datos!M922&amp;""))&amp;"=",M$1007)),ISNUMBER(FIND(";"&amp;UPPER(TRIM(Datos!M922&amp;""))&amp;";",M$1007))),OR(UPPER(TRIM(Datos!M922&amp;""))="SÍ",UPPER(TRIM(Datos!M922&amp;""))="SI",UPPER(TRIM(Datos!M922&amp;""))="NO"),IF(ISNUMBER(Datos!M922),AND(OR(M$1005="",Datos!M922&gt;=M$1005),OR(M$1006="",Datos!M922&lt;=M$1006)),FALSE),TRUE))))</f>
        <v>0.0</v>
      </c>
      <c r="N922">
        <f>IF(Datos!N922="",0,IF(AND(N$1008&lt;&gt;"",Datos!N922=N$1008),0,IF(N$1004=0,0,1-CHOOSE(N$1004,IF(ISNUMBER(Datos!N922),AND(OR(N$1005="",Datos!N922&gt;=N$1005),OR(N$1006="",Datos!N922&lt;=N$1006)),FALSE),IF(ISNUMBER(Datos!N922),AND(Datos!N922=INT(Datos!N922),AND(OR(N$1005="",Datos!N922&gt;=N$1005),OR(N$1006="",Datos!N922&lt;=N$1006))),FALSE),OR(ISNUMBER(FIND(";"&amp;UPPER(TRIM(Datos!N922&amp;""))&amp;"=",N$1007)),ISNUMBER(FIND(";"&amp;UPPER(TRIM(Datos!N922&amp;""))&amp;";",N$1007))),OR(UPPER(TRIM(Datos!N922&amp;""))="SÍ",UPPER(TRIM(Datos!N922&amp;""))="SI",UPPER(TRIM(Datos!N922&amp;""))="NO"),IF(ISNUMBER(Datos!N922),AND(OR(N$1005="",Datos!N922&gt;=N$1005),OR(N$1006="",Datos!N922&lt;=N$1006)),FALSE),TRUE))))</f>
        <v>0.0</v>
      </c>
      <c r="O922">
        <f>IF(Datos!O922="",0,IF(AND(O$1008&lt;&gt;"",Datos!O922=O$1008),0,IF(O$1004=0,0,1-CHOOSE(O$1004,IF(ISNUMBER(Datos!O922),AND(OR(O$1005="",Datos!O922&gt;=O$1005),OR(O$1006="",Datos!O922&lt;=O$1006)),FALSE),IF(ISNUMBER(Datos!O922),AND(Datos!O922=INT(Datos!O922),AND(OR(O$1005="",Datos!O922&gt;=O$1005),OR(O$1006="",Datos!O922&lt;=O$1006))),FALSE),OR(ISNUMBER(FIND(";"&amp;UPPER(TRIM(Datos!O922&amp;""))&amp;"=",O$1007)),ISNUMBER(FIND(";"&amp;UPPER(TRIM(Datos!O922&amp;""))&amp;";",O$1007))),OR(UPPER(TRIM(Datos!O922&amp;""))="SÍ",UPPER(TRIM(Datos!O922&amp;""))="SI",UPPER(TRIM(Datos!O922&amp;""))="NO"),IF(ISNUMBER(Datos!O922),AND(OR(O$1005="",Datos!O922&gt;=O$1005),OR(O$1006="",Datos!O922&lt;=O$1006)),FALSE),TRUE))))</f>
        <v>0.0</v>
      </c>
      <c r="P922">
        <f>IF(Datos!P922="",0,IF(AND(P$1008&lt;&gt;"",Datos!P922=P$1008),0,IF(P$1004=0,0,1-CHOOSE(P$1004,IF(ISNUMBER(Datos!P922),AND(OR(P$1005="",Datos!P922&gt;=P$1005),OR(P$1006="",Datos!P922&lt;=P$1006)),FALSE),IF(ISNUMBER(Datos!P922),AND(Datos!P922=INT(Datos!P922),AND(OR(P$1005="",Datos!P922&gt;=P$1005),OR(P$1006="",Datos!P922&lt;=P$1006))),FALSE),OR(ISNUMBER(FIND(";"&amp;UPPER(TRIM(Datos!P922&amp;""))&amp;"=",P$1007)),ISNUMBER(FIND(";"&amp;UPPER(TRIM(Datos!P922&amp;""))&amp;";",P$1007))),OR(UPPER(TRIM(Datos!P922&amp;""))="SÍ",UPPER(TRIM(Datos!P922&amp;""))="SI",UPPER(TRIM(Datos!P922&amp;""))="NO"),IF(ISNUMBER(Datos!P922),AND(OR(P$1005="",Datos!P922&gt;=P$1005),OR(P$1006="",Datos!P922&lt;=P$1006)),FALSE),TRUE))))</f>
        <v>0.0</v>
      </c>
      <c r="Q922">
        <f>IF(Datos!Q922="",0,IF(AND(Q$1008&lt;&gt;"",Datos!Q922=Q$1008),0,IF(Q$1004=0,0,1-CHOOSE(Q$1004,IF(ISNUMBER(Datos!Q922),AND(OR(Q$1005="",Datos!Q922&gt;=Q$1005),OR(Q$1006="",Datos!Q922&lt;=Q$1006)),FALSE),IF(ISNUMBER(Datos!Q922),AND(Datos!Q922=INT(Datos!Q922),AND(OR(Q$1005="",Datos!Q922&gt;=Q$1005),OR(Q$1006="",Datos!Q922&lt;=Q$1006))),FALSE),OR(ISNUMBER(FIND(";"&amp;UPPER(TRIM(Datos!Q922&amp;""))&amp;"=",Q$1007)),ISNUMBER(FIND(";"&amp;UPPER(TRIM(Datos!Q922&amp;""))&amp;";",Q$1007))),OR(UPPER(TRIM(Datos!Q922&amp;""))="SÍ",UPPER(TRIM(Datos!Q922&amp;""))="SI",UPPER(TRIM(Datos!Q922&amp;""))="NO"),IF(ISNUMBER(Datos!Q922),AND(OR(Q$1005="",Datos!Q922&gt;=Q$1005),OR(Q$1006="",Datos!Q922&lt;=Q$1006)),FALSE),TRUE))))</f>
        <v>0.0</v>
      </c>
      <c r="R922">
        <f>IF(Datos!R922="",0,IF(AND(R$1008&lt;&gt;"",Datos!R922=R$1008),0,IF(R$1004=0,0,1-CHOOSE(R$1004,IF(ISNUMBER(Datos!R922),AND(OR(R$1005="",Datos!R922&gt;=R$1005),OR(R$1006="",Datos!R922&lt;=R$1006)),FALSE),IF(ISNUMBER(Datos!R922),AND(Datos!R922=INT(Datos!R922),AND(OR(R$1005="",Datos!R922&gt;=R$1005),OR(R$1006="",Datos!R922&lt;=R$1006))),FALSE),OR(ISNUMBER(FIND(";"&amp;UPPER(TRIM(Datos!R922&amp;""))&amp;"=",R$1007)),ISNUMBER(FIND(";"&amp;UPPER(TRIM(Datos!R922&amp;""))&amp;";",R$1007))),OR(UPPER(TRIM(Datos!R922&amp;""))="SÍ",UPPER(TRIM(Datos!R922&amp;""))="SI",UPPER(TRIM(Datos!R922&amp;""))="NO"),IF(ISNUMBER(Datos!R922),AND(OR(R$1005="",Datos!R922&gt;=R$1005),OR(R$1006="",Datos!R922&lt;=R$1006)),FALSE),TRUE))))</f>
        <v>0.0</v>
      </c>
      <c r="S922">
        <f>IF(Datos!S922="",0,IF(AND(S$1008&lt;&gt;"",Datos!S922=S$1008),0,IF(S$1004=0,0,1-CHOOSE(S$1004,IF(ISNUMBER(Datos!S922),AND(OR(S$1005="",Datos!S922&gt;=S$1005),OR(S$1006="",Datos!S922&lt;=S$1006)),FALSE),IF(ISNUMBER(Datos!S922),AND(Datos!S922=INT(Datos!S922),AND(OR(S$1005="",Datos!S922&gt;=S$1005),OR(S$1006="",Datos!S922&lt;=S$1006))),FALSE),OR(ISNUMBER(FIND(";"&amp;UPPER(TRIM(Datos!S922&amp;""))&amp;"=",S$1007)),ISNUMBER(FIND(";"&amp;UPPER(TRIM(Datos!S922&amp;""))&amp;";",S$1007))),OR(UPPER(TRIM(Datos!S922&amp;""))="SÍ",UPPER(TRIM(Datos!S922&amp;""))="SI",UPPER(TRIM(Datos!S922&amp;""))="NO"),IF(ISNUMBER(Datos!S922),AND(OR(S$1005="",Datos!S922&gt;=S$1005),OR(S$1006="",Datos!S922&lt;=S$1006)),FALSE),TRUE))))</f>
        <v>0.0</v>
      </c>
      <c r="T922">
        <f>IF(Datos!T922="",0,IF(AND(T$1008&lt;&gt;"",Datos!T922=T$1008),0,IF(T$1004=0,0,1-CHOOSE(T$1004,IF(ISNUMBER(Datos!T922),AND(OR(T$1005="",Datos!T922&gt;=T$1005),OR(T$1006="",Datos!T922&lt;=T$1006)),FALSE),IF(ISNUMBER(Datos!T922),AND(Datos!T922=INT(Datos!T922),AND(OR(T$1005="",Datos!T922&gt;=T$1005),OR(T$1006="",Datos!T922&lt;=T$1006))),FALSE),OR(ISNUMBER(FIND(";"&amp;UPPER(TRIM(Datos!T922&amp;""))&amp;"=",T$1007)),ISNUMBER(FIND(";"&amp;UPPER(TRIM(Datos!T922&amp;""))&amp;";",T$1007))),OR(UPPER(TRIM(Datos!T922&amp;""))="SÍ",UPPER(TRIM(Datos!T922&amp;""))="SI",UPPER(TRIM(Datos!T922&amp;""))="NO"),IF(ISNUMBER(Datos!T922),AND(OR(T$1005="",Datos!T922&gt;=T$1005),OR(T$1006="",Datos!T922&lt;=T$1006)),FALSE),TRUE))))</f>
        <v>0.0</v>
      </c>
      <c r="U922">
        <f>IF(Datos!U922="",0,IF(AND(U$1008&lt;&gt;"",Datos!U922=U$1008),0,IF(U$1004=0,0,1-CHOOSE(U$1004,IF(ISNUMBER(Datos!U922),AND(OR(U$1005="",Datos!U922&gt;=U$1005),OR(U$1006="",Datos!U922&lt;=U$1006)),FALSE),IF(ISNUMBER(Datos!U922),AND(Datos!U922=INT(Datos!U922),AND(OR(U$1005="",Datos!U922&gt;=U$1005),OR(U$1006="",Datos!U922&lt;=U$1006))),FALSE),OR(ISNUMBER(FIND(";"&amp;UPPER(TRIM(Datos!U922&amp;""))&amp;"=",U$1007)),ISNUMBER(FIND(";"&amp;UPPER(TRIM(Datos!U922&amp;""))&amp;";",U$1007))),OR(UPPER(TRIM(Datos!U922&amp;""))="SÍ",UPPER(TRIM(Datos!U922&amp;""))="SI",UPPER(TRIM(Datos!U922&amp;""))="NO"),IF(ISNUMBER(Datos!U922),AND(OR(U$1005="",Datos!U922&gt;=U$1005),OR(U$1006="",Datos!U922&lt;=U$1006)),FALSE),TRUE))))</f>
        <v>0.0</v>
      </c>
      <c r="V922">
        <f>IF(Datos!V922="",0,IF(AND(V$1008&lt;&gt;"",Datos!V922=V$1008),0,IF(V$1004=0,0,1-CHOOSE(V$1004,IF(ISNUMBER(Datos!V922),AND(OR(V$1005="",Datos!V922&gt;=V$1005),OR(V$1006="",Datos!V922&lt;=V$1006)),FALSE),IF(ISNUMBER(Datos!V922),AND(Datos!V922=INT(Datos!V922),AND(OR(V$1005="",Datos!V922&gt;=V$1005),OR(V$1006="",Datos!V922&lt;=V$1006))),FALSE),OR(ISNUMBER(FIND(";"&amp;UPPER(TRIM(Datos!V922&amp;""))&amp;"=",V$1007)),ISNUMBER(FIND(";"&amp;UPPER(TRIM(Datos!V922&amp;""))&amp;";",V$1007))),OR(UPPER(TRIM(Datos!V922&amp;""))="SÍ",UPPER(TRIM(Datos!V922&amp;""))="SI",UPPER(TRIM(Datos!V922&amp;""))="NO"),IF(ISNUMBER(Datos!V922),AND(OR(V$1005="",Datos!V922&gt;=V$1005),OR(V$1006="",Datos!V922&lt;=V$1006)),FALSE),TRUE))))</f>
        <v>0.0</v>
      </c>
      <c r="W922">
        <f>IF(Datos!W922="",0,IF(AND(W$1008&lt;&gt;"",Datos!W922=W$1008),0,IF(W$1004=0,0,1-CHOOSE(W$1004,IF(ISNUMBER(Datos!W922),AND(OR(W$1005="",Datos!W922&gt;=W$1005),OR(W$1006="",Datos!W922&lt;=W$1006)),FALSE),IF(ISNUMBER(Datos!W922),AND(Datos!W922=INT(Datos!W922),AND(OR(W$1005="",Datos!W922&gt;=W$1005),OR(W$1006="",Datos!W922&lt;=W$1006))),FALSE),OR(ISNUMBER(FIND(";"&amp;UPPER(TRIM(Datos!W922&amp;""))&amp;"=",W$1007)),ISNUMBER(FIND(";"&amp;UPPER(TRIM(Datos!W922&amp;""))&amp;";",W$1007))),OR(UPPER(TRIM(Datos!W922&amp;""))="SÍ",UPPER(TRIM(Datos!W922&amp;""))="SI",UPPER(TRIM(Datos!W922&amp;""))="NO"),IF(ISNUMBER(Datos!W922),AND(OR(W$1005="",Datos!W922&gt;=W$1005),OR(W$1006="",Datos!W922&lt;=W$1006)),FALSE),TRUE))))</f>
        <v>0.0</v>
      </c>
      <c r="X922">
        <f>IF(Datos!X922="",0,IF(AND(X$1008&lt;&gt;"",Datos!X922=X$1008),0,IF(X$1004=0,0,1-CHOOSE(X$1004,IF(ISNUMBER(Datos!X922),AND(OR(X$1005="",Datos!X922&gt;=X$1005),OR(X$1006="",Datos!X922&lt;=X$1006)),FALSE),IF(ISNUMBER(Datos!X922),AND(Datos!X922=INT(Datos!X922),AND(OR(X$1005="",Datos!X922&gt;=X$1005),OR(X$1006="",Datos!X922&lt;=X$1006))),FALSE),OR(ISNUMBER(FIND(";"&amp;UPPER(TRIM(Datos!X922&amp;""))&amp;"=",X$1007)),ISNUMBER(FIND(";"&amp;UPPER(TRIM(Datos!X922&amp;""))&amp;";",X$1007))),OR(UPPER(TRIM(Datos!X922&amp;""))="SÍ",UPPER(TRIM(Datos!X922&amp;""))="SI",UPPER(TRIM(Datos!X922&amp;""))="NO"),IF(ISNUMBER(Datos!X922),AND(OR(X$1005="",Datos!X922&gt;=X$1005),OR(X$1006="",Datos!X922&lt;=X$1006)),FALSE),TRUE))))</f>
        <v>0.0</v>
      </c>
      <c r="Y922">
        <f>IF(Datos!Y922="",0,IF(AND(Y$1008&lt;&gt;"",Datos!Y922=Y$1008),0,IF(Y$1004=0,0,1-CHOOSE(Y$1004,IF(ISNUMBER(Datos!Y922),AND(OR(Y$1005="",Datos!Y922&gt;=Y$1005),OR(Y$1006="",Datos!Y922&lt;=Y$1006)),FALSE),IF(ISNUMBER(Datos!Y922),AND(Datos!Y922=INT(Datos!Y922),AND(OR(Y$1005="",Datos!Y922&gt;=Y$1005),OR(Y$1006="",Datos!Y922&lt;=Y$1006))),FALSE),OR(ISNUMBER(FIND(";"&amp;UPPER(TRIM(Datos!Y922&amp;""))&amp;"=",Y$1007)),ISNUMBER(FIND(";"&amp;UPPER(TRIM(Datos!Y922&amp;""))&amp;";",Y$1007))),OR(UPPER(TRIM(Datos!Y922&amp;""))="SÍ",UPPER(TRIM(Datos!Y922&amp;""))="SI",UPPER(TRIM(Datos!Y922&amp;""))="NO"),IF(ISNUMBER(Datos!Y922),AND(OR(Y$1005="",Datos!Y922&gt;=Y$1005),OR(Y$1006="",Datos!Y922&lt;=Y$1006)),FALSE),TRUE))))</f>
        <v>0.0</v>
      </c>
      <c r="Z922">
        <f>IF(Datos!Z922="",0,IF(AND(Z$1008&lt;&gt;"",Datos!Z922=Z$1008),0,IF(Z$1004=0,0,1-CHOOSE(Z$1004,IF(ISNUMBER(Datos!Z922),AND(OR(Z$1005="",Datos!Z922&gt;=Z$1005),OR(Z$1006="",Datos!Z922&lt;=Z$1006)),FALSE),IF(ISNUMBER(Datos!Z922),AND(Datos!Z922=INT(Datos!Z922),AND(OR(Z$1005="",Datos!Z922&gt;=Z$1005),OR(Z$1006="",Datos!Z922&lt;=Z$1006))),FALSE),OR(ISNUMBER(FIND(";"&amp;UPPER(TRIM(Datos!Z922&amp;""))&amp;"=",Z$1007)),ISNUMBER(FIND(";"&amp;UPPER(TRIM(Datos!Z922&amp;""))&amp;";",Z$1007))),OR(UPPER(TRIM(Datos!Z922&amp;""))="SÍ",UPPER(TRIM(Datos!Z922&amp;""))="SI",UPPER(TRIM(Datos!Z922&amp;""))="NO"),IF(ISNUMBER(Datos!Z922),AND(OR(Z$1005="",Datos!Z922&gt;=Z$1005),OR(Z$1006="",Datos!Z922&lt;=Z$1006)),FALSE),TRUE))))</f>
        <v>0.0</v>
      </c>
      <c r="AA922">
        <f>IF(Datos!AA922="",0,IF(AND(AA$1008&lt;&gt;"",Datos!AA922=AA$1008),0,IF(AA$1004=0,0,1-CHOOSE(AA$1004,IF(ISNUMBER(Datos!AA922),AND(OR(AA$1005="",Datos!AA922&gt;=AA$1005),OR(AA$1006="",Datos!AA922&lt;=AA$1006)),FALSE),IF(ISNUMBER(Datos!AA922),AND(Datos!AA922=INT(Datos!AA922),AND(OR(AA$1005="",Datos!AA922&gt;=AA$1005),OR(AA$1006="",Datos!AA922&lt;=AA$1006))),FALSE),OR(ISNUMBER(FIND(";"&amp;UPPER(TRIM(Datos!AA922&amp;""))&amp;"=",AA$1007)),ISNUMBER(FIND(";"&amp;UPPER(TRIM(Datos!AA922&amp;""))&amp;";",AA$1007))),OR(UPPER(TRIM(Datos!AA922&amp;""))="SÍ",UPPER(TRIM(Datos!AA922&amp;""))="SI",UPPER(TRIM(Datos!AA922&amp;""))="NO"),IF(ISNUMBER(Datos!AA922),AND(OR(AA$1005="",Datos!AA922&gt;=AA$1005),OR(AA$1006="",Datos!AA922&lt;=AA$1006)),FALSE),TRUE))))</f>
        <v>0.0</v>
      </c>
      <c r="AB922">
        <f>IF(Datos!AB922="",0,IF(AND(AB$1008&lt;&gt;"",Datos!AB922=AB$1008),0,IF(AB$1004=0,0,1-CHOOSE(AB$1004,IF(ISNUMBER(Datos!AB922),AND(OR(AB$1005="",Datos!AB922&gt;=AB$1005),OR(AB$1006="",Datos!AB922&lt;=AB$1006)),FALSE),IF(ISNUMBER(Datos!AB922),AND(Datos!AB922=INT(Datos!AB922),AND(OR(AB$1005="",Datos!AB922&gt;=AB$1005),OR(AB$1006="",Datos!AB922&lt;=AB$1006))),FALSE),OR(ISNUMBER(FIND(";"&amp;UPPER(TRIM(Datos!AB922&amp;""))&amp;"=",AB$1007)),ISNUMBER(FIND(";"&amp;UPPER(TRIM(Datos!AB922&amp;""))&amp;";",AB$1007))),OR(UPPER(TRIM(Datos!AB922&amp;""))="SÍ",UPPER(TRIM(Datos!AB922&amp;""))="SI",UPPER(TRIM(Datos!AB922&amp;""))="NO"),IF(ISNUMBER(Datos!AB922),AND(OR(AB$1005="",Datos!AB922&gt;=AB$1005),OR(AB$1006="",Datos!AB922&lt;=AB$1006)),FALSE),TRUE))))</f>
        <v>0.0</v>
      </c>
      <c r="AC922">
        <f>IF(Datos!AC922="",0,IF(AND(AC$1008&lt;&gt;"",Datos!AC922=AC$1008),0,IF(AC$1004=0,0,1-CHOOSE(AC$1004,IF(ISNUMBER(Datos!AC922),AND(OR(AC$1005="",Datos!AC922&gt;=AC$1005),OR(AC$1006="",Datos!AC922&lt;=AC$1006)),FALSE),IF(ISNUMBER(Datos!AC922),AND(Datos!AC922=INT(Datos!AC922),AND(OR(AC$1005="",Datos!AC922&gt;=AC$1005),OR(AC$1006="",Datos!AC922&lt;=AC$1006))),FALSE),OR(ISNUMBER(FIND(";"&amp;UPPER(TRIM(Datos!AC922&amp;""))&amp;"=",AC$1007)),ISNUMBER(FIND(";"&amp;UPPER(TRIM(Datos!AC922&amp;""))&amp;";",AC$1007))),OR(UPPER(TRIM(Datos!AC922&amp;""))="SÍ",UPPER(TRIM(Datos!AC922&amp;""))="SI",UPPER(TRIM(Datos!AC922&amp;""))="NO"),IF(ISNUMBER(Datos!AC922),AND(OR(AC$1005="",Datos!AC922&gt;=AC$1005),OR(AC$1006="",Datos!AC922&lt;=AC$1006)),FALSE),TRUE))))</f>
        <v>0.0</v>
      </c>
      <c r="AD922">
        <f>IF(Datos!AD922="",0,IF(AND(AD$1008&lt;&gt;"",Datos!AD922=AD$1008),0,IF(AD$1004=0,0,1-CHOOSE(AD$1004,IF(ISNUMBER(Datos!AD922),AND(OR(AD$1005="",Datos!AD922&gt;=AD$1005),OR(AD$1006="",Datos!AD922&lt;=AD$1006)),FALSE),IF(ISNUMBER(Datos!AD922),AND(Datos!AD922=INT(Datos!AD922),AND(OR(AD$1005="",Datos!AD922&gt;=AD$1005),OR(AD$1006="",Datos!AD922&lt;=AD$1006))),FALSE),OR(ISNUMBER(FIND(";"&amp;UPPER(TRIM(Datos!AD922&amp;""))&amp;"=",AD$1007)),ISNUMBER(FIND(";"&amp;UPPER(TRIM(Datos!AD922&amp;""))&amp;";",AD$1007))),OR(UPPER(TRIM(Datos!AD922&amp;""))="SÍ",UPPER(TRIM(Datos!AD922&amp;""))="SI",UPPER(TRIM(Datos!AD922&amp;""))="NO"),IF(ISNUMBER(Datos!AD922),AND(OR(AD$1005="",Datos!AD922&gt;=AD$1005),OR(AD$1006="",Datos!AD922&lt;=AD$1006)),FALSE),TRUE))))</f>
        <v>0.0</v>
      </c>
      <c r="AE922">
        <f>IF(Datos!AE922="",0,IF(AND(AE$1008&lt;&gt;"",Datos!AE922=AE$1008),0,IF(AE$1004=0,0,1-CHOOSE(AE$1004,IF(ISNUMBER(Datos!AE922),AND(OR(AE$1005="",Datos!AE922&gt;=AE$1005),OR(AE$1006="",Datos!AE922&lt;=AE$1006)),FALSE),IF(ISNUMBER(Datos!AE922),AND(Datos!AE922=INT(Datos!AE922),AND(OR(AE$1005="",Datos!AE922&gt;=AE$1005),OR(AE$1006="",Datos!AE922&lt;=AE$1006))),FALSE),OR(ISNUMBER(FIND(";"&amp;UPPER(TRIM(Datos!AE922&amp;""))&amp;"=",AE$1007)),ISNUMBER(FIND(";"&amp;UPPER(TRIM(Datos!AE922&amp;""))&amp;";",AE$1007))),OR(UPPER(TRIM(Datos!AE922&amp;""))="SÍ",UPPER(TRIM(Datos!AE922&amp;""))="SI",UPPER(TRIM(Datos!AE922&amp;""))="NO"),IF(ISNUMBER(Datos!AE922),AND(OR(AE$1005="",Datos!AE922&gt;=AE$1005),OR(AE$1006="",Datos!AE922&lt;=AE$1006)),FALSE),TRUE))))</f>
        <v>0.0</v>
      </c>
    </row>
    <row r="923" spans="2:31">
      <c r="B923">
        <f>IF(Datos!B923="",0,IF(AND(B$1008&lt;&gt;"",Datos!B923=B$1008),0,IF(B$1004=0,0,1-CHOOSE(B$1004,IF(ISNUMBER(Datos!B923),AND(OR(B$1005="",Datos!B923&gt;=B$1005),OR(B$1006="",Datos!B923&lt;=B$1006)),FALSE),IF(ISNUMBER(Datos!B923),AND(Datos!B923=INT(Datos!B923),AND(OR(B$1005="",Datos!B923&gt;=B$1005),OR(B$1006="",Datos!B923&lt;=B$1006))),FALSE),OR(ISNUMBER(FIND(";"&amp;UPPER(TRIM(Datos!B923&amp;""))&amp;"=",B$1007)),ISNUMBER(FIND(";"&amp;UPPER(TRIM(Datos!B923&amp;""))&amp;";",B$1007))),OR(UPPER(TRIM(Datos!B923&amp;""))="SÍ",UPPER(TRIM(Datos!B923&amp;""))="SI",UPPER(TRIM(Datos!B923&amp;""))="NO"),IF(ISNUMBER(Datos!B923),AND(OR(B$1005="",Datos!B923&gt;=B$1005),OR(B$1006="",Datos!B923&lt;=B$1006)),FALSE),TRUE))))</f>
        <v>0.0</v>
      </c>
      <c r="C923">
        <f>IF(Datos!C923="",0,IF(AND(C$1008&lt;&gt;"",Datos!C923=C$1008),0,IF(C$1004=0,0,1-CHOOSE(C$1004,IF(ISNUMBER(Datos!C923),AND(OR(C$1005="",Datos!C923&gt;=C$1005),OR(C$1006="",Datos!C923&lt;=C$1006)),FALSE),IF(ISNUMBER(Datos!C923),AND(Datos!C923=INT(Datos!C923),AND(OR(C$1005="",Datos!C923&gt;=C$1005),OR(C$1006="",Datos!C923&lt;=C$1006))),FALSE),OR(ISNUMBER(FIND(";"&amp;UPPER(TRIM(Datos!C923&amp;""))&amp;"=",C$1007)),ISNUMBER(FIND(";"&amp;UPPER(TRIM(Datos!C923&amp;""))&amp;";",C$1007))),OR(UPPER(TRIM(Datos!C923&amp;""))="SÍ",UPPER(TRIM(Datos!C923&amp;""))="SI",UPPER(TRIM(Datos!C923&amp;""))="NO"),IF(ISNUMBER(Datos!C923),AND(OR(C$1005="",Datos!C923&gt;=C$1005),OR(C$1006="",Datos!C923&lt;=C$1006)),FALSE),TRUE))))</f>
        <v>0.0</v>
      </c>
      <c r="D923">
        <f>IF(Datos!D923="",0,IF(AND(D$1008&lt;&gt;"",Datos!D923=D$1008),0,IF(D$1004=0,0,1-CHOOSE(D$1004,IF(ISNUMBER(Datos!D923),AND(OR(D$1005="",Datos!D923&gt;=D$1005),OR(D$1006="",Datos!D923&lt;=D$1006)),FALSE),IF(ISNUMBER(Datos!D923),AND(Datos!D923=INT(Datos!D923),AND(OR(D$1005="",Datos!D923&gt;=D$1005),OR(D$1006="",Datos!D923&lt;=D$1006))),FALSE),OR(ISNUMBER(FIND(";"&amp;UPPER(TRIM(Datos!D923&amp;""))&amp;"=",D$1007)),ISNUMBER(FIND(";"&amp;UPPER(TRIM(Datos!D923&amp;""))&amp;";",D$1007))),OR(UPPER(TRIM(Datos!D923&amp;""))="SÍ",UPPER(TRIM(Datos!D923&amp;""))="SI",UPPER(TRIM(Datos!D923&amp;""))="NO"),IF(ISNUMBER(Datos!D923),AND(OR(D$1005="",Datos!D923&gt;=D$1005),OR(D$1006="",Datos!D923&lt;=D$1006)),FALSE),TRUE))))</f>
        <v>0.0</v>
      </c>
      <c r="E923">
        <f>IF(Datos!E923="",0,IF(AND(E$1008&lt;&gt;"",Datos!E923=E$1008),0,IF(E$1004=0,0,1-CHOOSE(E$1004,IF(ISNUMBER(Datos!E923),AND(OR(E$1005="",Datos!E923&gt;=E$1005),OR(E$1006="",Datos!E923&lt;=E$1006)),FALSE),IF(ISNUMBER(Datos!E923),AND(Datos!E923=INT(Datos!E923),AND(OR(E$1005="",Datos!E923&gt;=E$1005),OR(E$1006="",Datos!E923&lt;=E$1006))),FALSE),OR(ISNUMBER(FIND(";"&amp;UPPER(TRIM(Datos!E923&amp;""))&amp;"=",E$1007)),ISNUMBER(FIND(";"&amp;UPPER(TRIM(Datos!E923&amp;""))&amp;";",E$1007))),OR(UPPER(TRIM(Datos!E923&amp;""))="SÍ",UPPER(TRIM(Datos!E923&amp;""))="SI",UPPER(TRIM(Datos!E923&amp;""))="NO"),IF(ISNUMBER(Datos!E923),AND(OR(E$1005="",Datos!E923&gt;=E$1005),OR(E$1006="",Datos!E923&lt;=E$1006)),FALSE),TRUE))))</f>
        <v>0.0</v>
      </c>
      <c r="F923">
        <f>IF(Datos!F923="",0,IF(AND(F$1008&lt;&gt;"",Datos!F923=F$1008),0,IF(F$1004=0,0,1-CHOOSE(F$1004,IF(ISNUMBER(Datos!F923),AND(OR(F$1005="",Datos!F923&gt;=F$1005),OR(F$1006="",Datos!F923&lt;=F$1006)),FALSE),IF(ISNUMBER(Datos!F923),AND(Datos!F923=INT(Datos!F923),AND(OR(F$1005="",Datos!F923&gt;=F$1005),OR(F$1006="",Datos!F923&lt;=F$1006))),FALSE),OR(ISNUMBER(FIND(";"&amp;UPPER(TRIM(Datos!F923&amp;""))&amp;"=",F$1007)),ISNUMBER(FIND(";"&amp;UPPER(TRIM(Datos!F923&amp;""))&amp;";",F$1007))),OR(UPPER(TRIM(Datos!F923&amp;""))="SÍ",UPPER(TRIM(Datos!F923&amp;""))="SI",UPPER(TRIM(Datos!F923&amp;""))="NO"),IF(ISNUMBER(Datos!F923),AND(OR(F$1005="",Datos!F923&gt;=F$1005),OR(F$1006="",Datos!F923&lt;=F$1006)),FALSE),TRUE))))</f>
        <v>0.0</v>
      </c>
      <c r="G923">
        <f>IF(Datos!G923="",0,IF(AND(G$1008&lt;&gt;"",Datos!G923=G$1008),0,IF(G$1004=0,0,1-CHOOSE(G$1004,IF(ISNUMBER(Datos!G923),AND(OR(G$1005="",Datos!G923&gt;=G$1005),OR(G$1006="",Datos!G923&lt;=G$1006)),FALSE),IF(ISNUMBER(Datos!G923),AND(Datos!G923=INT(Datos!G923),AND(OR(G$1005="",Datos!G923&gt;=G$1005),OR(G$1006="",Datos!G923&lt;=G$1006))),FALSE),OR(ISNUMBER(FIND(";"&amp;UPPER(TRIM(Datos!G923&amp;""))&amp;"=",G$1007)),ISNUMBER(FIND(";"&amp;UPPER(TRIM(Datos!G923&amp;""))&amp;";",G$1007))),OR(UPPER(TRIM(Datos!G923&amp;""))="SÍ",UPPER(TRIM(Datos!G923&amp;""))="SI",UPPER(TRIM(Datos!G923&amp;""))="NO"),IF(ISNUMBER(Datos!G923),AND(OR(G$1005="",Datos!G923&gt;=G$1005),OR(G$1006="",Datos!G923&lt;=G$1006)),FALSE),TRUE))))</f>
        <v>0.0</v>
      </c>
      <c r="H923">
        <f>IF(Datos!H923="",0,IF(AND(H$1008&lt;&gt;"",Datos!H923=H$1008),0,IF(H$1004=0,0,1-CHOOSE(H$1004,IF(ISNUMBER(Datos!H923),AND(OR(H$1005="",Datos!H923&gt;=H$1005),OR(H$1006="",Datos!H923&lt;=H$1006)),FALSE),IF(ISNUMBER(Datos!H923),AND(Datos!H923=INT(Datos!H923),AND(OR(H$1005="",Datos!H923&gt;=H$1005),OR(H$1006="",Datos!H923&lt;=H$1006))),FALSE),OR(ISNUMBER(FIND(";"&amp;UPPER(TRIM(Datos!H923&amp;""))&amp;"=",H$1007)),ISNUMBER(FIND(";"&amp;UPPER(TRIM(Datos!H923&amp;""))&amp;";",H$1007))),OR(UPPER(TRIM(Datos!H923&amp;""))="SÍ",UPPER(TRIM(Datos!H923&amp;""))="SI",UPPER(TRIM(Datos!H923&amp;""))="NO"),IF(ISNUMBER(Datos!H923),AND(OR(H$1005="",Datos!H923&gt;=H$1005),OR(H$1006="",Datos!H923&lt;=H$1006)),FALSE),TRUE))))</f>
        <v>0.0</v>
      </c>
      <c r="I923">
        <f>IF(Datos!I923="",0,IF(AND(I$1008&lt;&gt;"",Datos!I923=I$1008),0,IF(I$1004=0,0,1-CHOOSE(I$1004,IF(ISNUMBER(Datos!I923),AND(OR(I$1005="",Datos!I923&gt;=I$1005),OR(I$1006="",Datos!I923&lt;=I$1006)),FALSE),IF(ISNUMBER(Datos!I923),AND(Datos!I923=INT(Datos!I923),AND(OR(I$1005="",Datos!I923&gt;=I$1005),OR(I$1006="",Datos!I923&lt;=I$1006))),FALSE),OR(ISNUMBER(FIND(";"&amp;UPPER(TRIM(Datos!I923&amp;""))&amp;"=",I$1007)),ISNUMBER(FIND(";"&amp;UPPER(TRIM(Datos!I923&amp;""))&amp;";",I$1007))),OR(UPPER(TRIM(Datos!I923&amp;""))="SÍ",UPPER(TRIM(Datos!I923&amp;""))="SI",UPPER(TRIM(Datos!I923&amp;""))="NO"),IF(ISNUMBER(Datos!I923),AND(OR(I$1005="",Datos!I923&gt;=I$1005),OR(I$1006="",Datos!I923&lt;=I$1006)),FALSE),TRUE))))</f>
        <v>0.0</v>
      </c>
      <c r="J923">
        <f>IF(Datos!J923="",0,IF(AND(J$1008&lt;&gt;"",Datos!J923=J$1008),0,IF(J$1004=0,0,1-CHOOSE(J$1004,IF(ISNUMBER(Datos!J923),AND(OR(J$1005="",Datos!J923&gt;=J$1005),OR(J$1006="",Datos!J923&lt;=J$1006)),FALSE),IF(ISNUMBER(Datos!J923),AND(Datos!J923=INT(Datos!J923),AND(OR(J$1005="",Datos!J923&gt;=J$1005),OR(J$1006="",Datos!J923&lt;=J$1006))),FALSE),OR(ISNUMBER(FIND(";"&amp;UPPER(TRIM(Datos!J923&amp;""))&amp;"=",J$1007)),ISNUMBER(FIND(";"&amp;UPPER(TRIM(Datos!J923&amp;""))&amp;";",J$1007))),OR(UPPER(TRIM(Datos!J923&amp;""))="SÍ",UPPER(TRIM(Datos!J923&amp;""))="SI",UPPER(TRIM(Datos!J923&amp;""))="NO"),IF(ISNUMBER(Datos!J923),AND(OR(J$1005="",Datos!J923&gt;=J$1005),OR(J$1006="",Datos!J923&lt;=J$1006)),FALSE),TRUE))))</f>
        <v>0.0</v>
      </c>
      <c r="K923">
        <f>IF(Datos!K923="",0,IF(AND(K$1008&lt;&gt;"",Datos!K923=K$1008),0,IF(K$1004=0,0,1-CHOOSE(K$1004,IF(ISNUMBER(Datos!K923),AND(OR(K$1005="",Datos!K923&gt;=K$1005),OR(K$1006="",Datos!K923&lt;=K$1006)),FALSE),IF(ISNUMBER(Datos!K923),AND(Datos!K923=INT(Datos!K923),AND(OR(K$1005="",Datos!K923&gt;=K$1005),OR(K$1006="",Datos!K923&lt;=K$1006))),FALSE),OR(ISNUMBER(FIND(";"&amp;UPPER(TRIM(Datos!K923&amp;""))&amp;"=",K$1007)),ISNUMBER(FIND(";"&amp;UPPER(TRIM(Datos!K923&amp;""))&amp;";",K$1007))),OR(UPPER(TRIM(Datos!K923&amp;""))="SÍ",UPPER(TRIM(Datos!K923&amp;""))="SI",UPPER(TRIM(Datos!K923&amp;""))="NO"),IF(ISNUMBER(Datos!K923),AND(OR(K$1005="",Datos!K923&gt;=K$1005),OR(K$1006="",Datos!K923&lt;=K$1006)),FALSE),TRUE))))</f>
        <v>0.0</v>
      </c>
      <c r="L923">
        <f>IF(Datos!L923="",0,IF(AND(L$1008&lt;&gt;"",Datos!L923=L$1008),0,IF(L$1004=0,0,1-CHOOSE(L$1004,IF(ISNUMBER(Datos!L923),AND(OR(L$1005="",Datos!L923&gt;=L$1005),OR(L$1006="",Datos!L923&lt;=L$1006)),FALSE),IF(ISNUMBER(Datos!L923),AND(Datos!L923=INT(Datos!L923),AND(OR(L$1005="",Datos!L923&gt;=L$1005),OR(L$1006="",Datos!L923&lt;=L$1006))),FALSE),OR(ISNUMBER(FIND(";"&amp;UPPER(TRIM(Datos!L923&amp;""))&amp;"=",L$1007)),ISNUMBER(FIND(";"&amp;UPPER(TRIM(Datos!L923&amp;""))&amp;";",L$1007))),OR(UPPER(TRIM(Datos!L923&amp;""))="SÍ",UPPER(TRIM(Datos!L923&amp;""))="SI",UPPER(TRIM(Datos!L923&amp;""))="NO"),IF(ISNUMBER(Datos!L923),AND(OR(L$1005="",Datos!L923&gt;=L$1005),OR(L$1006="",Datos!L923&lt;=L$1006)),FALSE),TRUE))))</f>
        <v>0.0</v>
      </c>
      <c r="M923">
        <f>IF(Datos!M923="",0,IF(AND(M$1008&lt;&gt;"",Datos!M923=M$1008),0,IF(M$1004=0,0,1-CHOOSE(M$1004,IF(ISNUMBER(Datos!M923),AND(OR(M$1005="",Datos!M923&gt;=M$1005),OR(M$1006="",Datos!M923&lt;=M$1006)),FALSE),IF(ISNUMBER(Datos!M923),AND(Datos!M923=INT(Datos!M923),AND(OR(M$1005="",Datos!M923&gt;=M$1005),OR(M$1006="",Datos!M923&lt;=M$1006))),FALSE),OR(ISNUMBER(FIND(";"&amp;UPPER(TRIM(Datos!M923&amp;""))&amp;"=",M$1007)),ISNUMBER(FIND(";"&amp;UPPER(TRIM(Datos!M923&amp;""))&amp;";",M$1007))),OR(UPPER(TRIM(Datos!M923&amp;""))="SÍ",UPPER(TRIM(Datos!M923&amp;""))="SI",UPPER(TRIM(Datos!M923&amp;""))="NO"),IF(ISNUMBER(Datos!M923),AND(OR(M$1005="",Datos!M923&gt;=M$1005),OR(M$1006="",Datos!M923&lt;=M$1006)),FALSE),TRUE))))</f>
        <v>0.0</v>
      </c>
      <c r="N923">
        <f>IF(Datos!N923="",0,IF(AND(N$1008&lt;&gt;"",Datos!N923=N$1008),0,IF(N$1004=0,0,1-CHOOSE(N$1004,IF(ISNUMBER(Datos!N923),AND(OR(N$1005="",Datos!N923&gt;=N$1005),OR(N$1006="",Datos!N923&lt;=N$1006)),FALSE),IF(ISNUMBER(Datos!N923),AND(Datos!N923=INT(Datos!N923),AND(OR(N$1005="",Datos!N923&gt;=N$1005),OR(N$1006="",Datos!N923&lt;=N$1006))),FALSE),OR(ISNUMBER(FIND(";"&amp;UPPER(TRIM(Datos!N923&amp;""))&amp;"=",N$1007)),ISNUMBER(FIND(";"&amp;UPPER(TRIM(Datos!N923&amp;""))&amp;";",N$1007))),OR(UPPER(TRIM(Datos!N923&amp;""))="SÍ",UPPER(TRIM(Datos!N923&amp;""))="SI",UPPER(TRIM(Datos!N923&amp;""))="NO"),IF(ISNUMBER(Datos!N923),AND(OR(N$1005="",Datos!N923&gt;=N$1005),OR(N$1006="",Datos!N923&lt;=N$1006)),FALSE),TRUE))))</f>
        <v>0.0</v>
      </c>
      <c r="O923">
        <f>IF(Datos!O923="",0,IF(AND(O$1008&lt;&gt;"",Datos!O923=O$1008),0,IF(O$1004=0,0,1-CHOOSE(O$1004,IF(ISNUMBER(Datos!O923),AND(OR(O$1005="",Datos!O923&gt;=O$1005),OR(O$1006="",Datos!O923&lt;=O$1006)),FALSE),IF(ISNUMBER(Datos!O923),AND(Datos!O923=INT(Datos!O923),AND(OR(O$1005="",Datos!O923&gt;=O$1005),OR(O$1006="",Datos!O923&lt;=O$1006))),FALSE),OR(ISNUMBER(FIND(";"&amp;UPPER(TRIM(Datos!O923&amp;""))&amp;"=",O$1007)),ISNUMBER(FIND(";"&amp;UPPER(TRIM(Datos!O923&amp;""))&amp;";",O$1007))),OR(UPPER(TRIM(Datos!O923&amp;""))="SÍ",UPPER(TRIM(Datos!O923&amp;""))="SI",UPPER(TRIM(Datos!O923&amp;""))="NO"),IF(ISNUMBER(Datos!O923),AND(OR(O$1005="",Datos!O923&gt;=O$1005),OR(O$1006="",Datos!O923&lt;=O$1006)),FALSE),TRUE))))</f>
        <v>0.0</v>
      </c>
      <c r="P923">
        <f>IF(Datos!P923="",0,IF(AND(P$1008&lt;&gt;"",Datos!P923=P$1008),0,IF(P$1004=0,0,1-CHOOSE(P$1004,IF(ISNUMBER(Datos!P923),AND(OR(P$1005="",Datos!P923&gt;=P$1005),OR(P$1006="",Datos!P923&lt;=P$1006)),FALSE),IF(ISNUMBER(Datos!P923),AND(Datos!P923=INT(Datos!P923),AND(OR(P$1005="",Datos!P923&gt;=P$1005),OR(P$1006="",Datos!P923&lt;=P$1006))),FALSE),OR(ISNUMBER(FIND(";"&amp;UPPER(TRIM(Datos!P923&amp;""))&amp;"=",P$1007)),ISNUMBER(FIND(";"&amp;UPPER(TRIM(Datos!P923&amp;""))&amp;";",P$1007))),OR(UPPER(TRIM(Datos!P923&amp;""))="SÍ",UPPER(TRIM(Datos!P923&amp;""))="SI",UPPER(TRIM(Datos!P923&amp;""))="NO"),IF(ISNUMBER(Datos!P923),AND(OR(P$1005="",Datos!P923&gt;=P$1005),OR(P$1006="",Datos!P923&lt;=P$1006)),FALSE),TRUE))))</f>
        <v>0.0</v>
      </c>
      <c r="Q923">
        <f>IF(Datos!Q923="",0,IF(AND(Q$1008&lt;&gt;"",Datos!Q923=Q$1008),0,IF(Q$1004=0,0,1-CHOOSE(Q$1004,IF(ISNUMBER(Datos!Q923),AND(OR(Q$1005="",Datos!Q923&gt;=Q$1005),OR(Q$1006="",Datos!Q923&lt;=Q$1006)),FALSE),IF(ISNUMBER(Datos!Q923),AND(Datos!Q923=INT(Datos!Q923),AND(OR(Q$1005="",Datos!Q923&gt;=Q$1005),OR(Q$1006="",Datos!Q923&lt;=Q$1006))),FALSE),OR(ISNUMBER(FIND(";"&amp;UPPER(TRIM(Datos!Q923&amp;""))&amp;"=",Q$1007)),ISNUMBER(FIND(";"&amp;UPPER(TRIM(Datos!Q923&amp;""))&amp;";",Q$1007))),OR(UPPER(TRIM(Datos!Q923&amp;""))="SÍ",UPPER(TRIM(Datos!Q923&amp;""))="SI",UPPER(TRIM(Datos!Q923&amp;""))="NO"),IF(ISNUMBER(Datos!Q923),AND(OR(Q$1005="",Datos!Q923&gt;=Q$1005),OR(Q$1006="",Datos!Q923&lt;=Q$1006)),FALSE),TRUE))))</f>
        <v>0.0</v>
      </c>
      <c r="R923">
        <f>IF(Datos!R923="",0,IF(AND(R$1008&lt;&gt;"",Datos!R923=R$1008),0,IF(R$1004=0,0,1-CHOOSE(R$1004,IF(ISNUMBER(Datos!R923),AND(OR(R$1005="",Datos!R923&gt;=R$1005),OR(R$1006="",Datos!R923&lt;=R$1006)),FALSE),IF(ISNUMBER(Datos!R923),AND(Datos!R923=INT(Datos!R923),AND(OR(R$1005="",Datos!R923&gt;=R$1005),OR(R$1006="",Datos!R923&lt;=R$1006))),FALSE),OR(ISNUMBER(FIND(";"&amp;UPPER(TRIM(Datos!R923&amp;""))&amp;"=",R$1007)),ISNUMBER(FIND(";"&amp;UPPER(TRIM(Datos!R923&amp;""))&amp;";",R$1007))),OR(UPPER(TRIM(Datos!R923&amp;""))="SÍ",UPPER(TRIM(Datos!R923&amp;""))="SI",UPPER(TRIM(Datos!R923&amp;""))="NO"),IF(ISNUMBER(Datos!R923),AND(OR(R$1005="",Datos!R923&gt;=R$1005),OR(R$1006="",Datos!R923&lt;=R$1006)),FALSE),TRUE))))</f>
        <v>0.0</v>
      </c>
      <c r="S923">
        <f>IF(Datos!S923="",0,IF(AND(S$1008&lt;&gt;"",Datos!S923=S$1008),0,IF(S$1004=0,0,1-CHOOSE(S$1004,IF(ISNUMBER(Datos!S923),AND(OR(S$1005="",Datos!S923&gt;=S$1005),OR(S$1006="",Datos!S923&lt;=S$1006)),FALSE),IF(ISNUMBER(Datos!S923),AND(Datos!S923=INT(Datos!S923),AND(OR(S$1005="",Datos!S923&gt;=S$1005),OR(S$1006="",Datos!S923&lt;=S$1006))),FALSE),OR(ISNUMBER(FIND(";"&amp;UPPER(TRIM(Datos!S923&amp;""))&amp;"=",S$1007)),ISNUMBER(FIND(";"&amp;UPPER(TRIM(Datos!S923&amp;""))&amp;";",S$1007))),OR(UPPER(TRIM(Datos!S923&amp;""))="SÍ",UPPER(TRIM(Datos!S923&amp;""))="SI",UPPER(TRIM(Datos!S923&amp;""))="NO"),IF(ISNUMBER(Datos!S923),AND(OR(S$1005="",Datos!S923&gt;=S$1005),OR(S$1006="",Datos!S923&lt;=S$1006)),FALSE),TRUE))))</f>
        <v>0.0</v>
      </c>
      <c r="T923">
        <f>IF(Datos!T923="",0,IF(AND(T$1008&lt;&gt;"",Datos!T923=T$1008),0,IF(T$1004=0,0,1-CHOOSE(T$1004,IF(ISNUMBER(Datos!T923),AND(OR(T$1005="",Datos!T923&gt;=T$1005),OR(T$1006="",Datos!T923&lt;=T$1006)),FALSE),IF(ISNUMBER(Datos!T923),AND(Datos!T923=INT(Datos!T923),AND(OR(T$1005="",Datos!T923&gt;=T$1005),OR(T$1006="",Datos!T923&lt;=T$1006))),FALSE),OR(ISNUMBER(FIND(";"&amp;UPPER(TRIM(Datos!T923&amp;""))&amp;"=",T$1007)),ISNUMBER(FIND(";"&amp;UPPER(TRIM(Datos!T923&amp;""))&amp;";",T$1007))),OR(UPPER(TRIM(Datos!T923&amp;""))="SÍ",UPPER(TRIM(Datos!T923&amp;""))="SI",UPPER(TRIM(Datos!T923&amp;""))="NO"),IF(ISNUMBER(Datos!T923),AND(OR(T$1005="",Datos!T923&gt;=T$1005),OR(T$1006="",Datos!T923&lt;=T$1006)),FALSE),TRUE))))</f>
        <v>0.0</v>
      </c>
      <c r="U923">
        <f>IF(Datos!U923="",0,IF(AND(U$1008&lt;&gt;"",Datos!U923=U$1008),0,IF(U$1004=0,0,1-CHOOSE(U$1004,IF(ISNUMBER(Datos!U923),AND(OR(U$1005="",Datos!U923&gt;=U$1005),OR(U$1006="",Datos!U923&lt;=U$1006)),FALSE),IF(ISNUMBER(Datos!U923),AND(Datos!U923=INT(Datos!U923),AND(OR(U$1005="",Datos!U923&gt;=U$1005),OR(U$1006="",Datos!U923&lt;=U$1006))),FALSE),OR(ISNUMBER(FIND(";"&amp;UPPER(TRIM(Datos!U923&amp;""))&amp;"=",U$1007)),ISNUMBER(FIND(";"&amp;UPPER(TRIM(Datos!U923&amp;""))&amp;";",U$1007))),OR(UPPER(TRIM(Datos!U923&amp;""))="SÍ",UPPER(TRIM(Datos!U923&amp;""))="SI",UPPER(TRIM(Datos!U923&amp;""))="NO"),IF(ISNUMBER(Datos!U923),AND(OR(U$1005="",Datos!U923&gt;=U$1005),OR(U$1006="",Datos!U923&lt;=U$1006)),FALSE),TRUE))))</f>
        <v>0.0</v>
      </c>
      <c r="V923">
        <f>IF(Datos!V923="",0,IF(AND(V$1008&lt;&gt;"",Datos!V923=V$1008),0,IF(V$1004=0,0,1-CHOOSE(V$1004,IF(ISNUMBER(Datos!V923),AND(OR(V$1005="",Datos!V923&gt;=V$1005),OR(V$1006="",Datos!V923&lt;=V$1006)),FALSE),IF(ISNUMBER(Datos!V923),AND(Datos!V923=INT(Datos!V923),AND(OR(V$1005="",Datos!V923&gt;=V$1005),OR(V$1006="",Datos!V923&lt;=V$1006))),FALSE),OR(ISNUMBER(FIND(";"&amp;UPPER(TRIM(Datos!V923&amp;""))&amp;"=",V$1007)),ISNUMBER(FIND(";"&amp;UPPER(TRIM(Datos!V923&amp;""))&amp;";",V$1007))),OR(UPPER(TRIM(Datos!V923&amp;""))="SÍ",UPPER(TRIM(Datos!V923&amp;""))="SI",UPPER(TRIM(Datos!V923&amp;""))="NO"),IF(ISNUMBER(Datos!V923),AND(OR(V$1005="",Datos!V923&gt;=V$1005),OR(V$1006="",Datos!V923&lt;=V$1006)),FALSE),TRUE))))</f>
        <v>0.0</v>
      </c>
      <c r="W923">
        <f>IF(Datos!W923="",0,IF(AND(W$1008&lt;&gt;"",Datos!W923=W$1008),0,IF(W$1004=0,0,1-CHOOSE(W$1004,IF(ISNUMBER(Datos!W923),AND(OR(W$1005="",Datos!W923&gt;=W$1005),OR(W$1006="",Datos!W923&lt;=W$1006)),FALSE),IF(ISNUMBER(Datos!W923),AND(Datos!W923=INT(Datos!W923),AND(OR(W$1005="",Datos!W923&gt;=W$1005),OR(W$1006="",Datos!W923&lt;=W$1006))),FALSE),OR(ISNUMBER(FIND(";"&amp;UPPER(TRIM(Datos!W923&amp;""))&amp;"=",W$1007)),ISNUMBER(FIND(";"&amp;UPPER(TRIM(Datos!W923&amp;""))&amp;";",W$1007))),OR(UPPER(TRIM(Datos!W923&amp;""))="SÍ",UPPER(TRIM(Datos!W923&amp;""))="SI",UPPER(TRIM(Datos!W923&amp;""))="NO"),IF(ISNUMBER(Datos!W923),AND(OR(W$1005="",Datos!W923&gt;=W$1005),OR(W$1006="",Datos!W923&lt;=W$1006)),FALSE),TRUE))))</f>
        <v>0.0</v>
      </c>
      <c r="X923">
        <f>IF(Datos!X923="",0,IF(AND(X$1008&lt;&gt;"",Datos!X923=X$1008),0,IF(X$1004=0,0,1-CHOOSE(X$1004,IF(ISNUMBER(Datos!X923),AND(OR(X$1005="",Datos!X923&gt;=X$1005),OR(X$1006="",Datos!X923&lt;=X$1006)),FALSE),IF(ISNUMBER(Datos!X923),AND(Datos!X923=INT(Datos!X923),AND(OR(X$1005="",Datos!X923&gt;=X$1005),OR(X$1006="",Datos!X923&lt;=X$1006))),FALSE),OR(ISNUMBER(FIND(";"&amp;UPPER(TRIM(Datos!X923&amp;""))&amp;"=",X$1007)),ISNUMBER(FIND(";"&amp;UPPER(TRIM(Datos!X923&amp;""))&amp;";",X$1007))),OR(UPPER(TRIM(Datos!X923&amp;""))="SÍ",UPPER(TRIM(Datos!X923&amp;""))="SI",UPPER(TRIM(Datos!X923&amp;""))="NO"),IF(ISNUMBER(Datos!X923),AND(OR(X$1005="",Datos!X923&gt;=X$1005),OR(X$1006="",Datos!X923&lt;=X$1006)),FALSE),TRUE))))</f>
        <v>0.0</v>
      </c>
      <c r="Y923">
        <f>IF(Datos!Y923="",0,IF(AND(Y$1008&lt;&gt;"",Datos!Y923=Y$1008),0,IF(Y$1004=0,0,1-CHOOSE(Y$1004,IF(ISNUMBER(Datos!Y923),AND(OR(Y$1005="",Datos!Y923&gt;=Y$1005),OR(Y$1006="",Datos!Y923&lt;=Y$1006)),FALSE),IF(ISNUMBER(Datos!Y923),AND(Datos!Y923=INT(Datos!Y923),AND(OR(Y$1005="",Datos!Y923&gt;=Y$1005),OR(Y$1006="",Datos!Y923&lt;=Y$1006))),FALSE),OR(ISNUMBER(FIND(";"&amp;UPPER(TRIM(Datos!Y923&amp;""))&amp;"=",Y$1007)),ISNUMBER(FIND(";"&amp;UPPER(TRIM(Datos!Y923&amp;""))&amp;";",Y$1007))),OR(UPPER(TRIM(Datos!Y923&amp;""))="SÍ",UPPER(TRIM(Datos!Y923&amp;""))="SI",UPPER(TRIM(Datos!Y923&amp;""))="NO"),IF(ISNUMBER(Datos!Y923),AND(OR(Y$1005="",Datos!Y923&gt;=Y$1005),OR(Y$1006="",Datos!Y923&lt;=Y$1006)),FALSE),TRUE))))</f>
        <v>0.0</v>
      </c>
      <c r="Z923">
        <f>IF(Datos!Z923="",0,IF(AND(Z$1008&lt;&gt;"",Datos!Z923=Z$1008),0,IF(Z$1004=0,0,1-CHOOSE(Z$1004,IF(ISNUMBER(Datos!Z923),AND(OR(Z$1005="",Datos!Z923&gt;=Z$1005),OR(Z$1006="",Datos!Z923&lt;=Z$1006)),FALSE),IF(ISNUMBER(Datos!Z923),AND(Datos!Z923=INT(Datos!Z923),AND(OR(Z$1005="",Datos!Z923&gt;=Z$1005),OR(Z$1006="",Datos!Z923&lt;=Z$1006))),FALSE),OR(ISNUMBER(FIND(";"&amp;UPPER(TRIM(Datos!Z923&amp;""))&amp;"=",Z$1007)),ISNUMBER(FIND(";"&amp;UPPER(TRIM(Datos!Z923&amp;""))&amp;";",Z$1007))),OR(UPPER(TRIM(Datos!Z923&amp;""))="SÍ",UPPER(TRIM(Datos!Z923&amp;""))="SI",UPPER(TRIM(Datos!Z923&amp;""))="NO"),IF(ISNUMBER(Datos!Z923),AND(OR(Z$1005="",Datos!Z923&gt;=Z$1005),OR(Z$1006="",Datos!Z923&lt;=Z$1006)),FALSE),TRUE))))</f>
        <v>0.0</v>
      </c>
      <c r="AA923">
        <f>IF(Datos!AA923="",0,IF(AND(AA$1008&lt;&gt;"",Datos!AA923=AA$1008),0,IF(AA$1004=0,0,1-CHOOSE(AA$1004,IF(ISNUMBER(Datos!AA923),AND(OR(AA$1005="",Datos!AA923&gt;=AA$1005),OR(AA$1006="",Datos!AA923&lt;=AA$1006)),FALSE),IF(ISNUMBER(Datos!AA923),AND(Datos!AA923=INT(Datos!AA923),AND(OR(AA$1005="",Datos!AA923&gt;=AA$1005),OR(AA$1006="",Datos!AA923&lt;=AA$1006))),FALSE),OR(ISNUMBER(FIND(";"&amp;UPPER(TRIM(Datos!AA923&amp;""))&amp;"=",AA$1007)),ISNUMBER(FIND(";"&amp;UPPER(TRIM(Datos!AA923&amp;""))&amp;";",AA$1007))),OR(UPPER(TRIM(Datos!AA923&amp;""))="SÍ",UPPER(TRIM(Datos!AA923&amp;""))="SI",UPPER(TRIM(Datos!AA923&amp;""))="NO"),IF(ISNUMBER(Datos!AA923),AND(OR(AA$1005="",Datos!AA923&gt;=AA$1005),OR(AA$1006="",Datos!AA923&lt;=AA$1006)),FALSE),TRUE))))</f>
        <v>0.0</v>
      </c>
      <c r="AB923">
        <f>IF(Datos!AB923="",0,IF(AND(AB$1008&lt;&gt;"",Datos!AB923=AB$1008),0,IF(AB$1004=0,0,1-CHOOSE(AB$1004,IF(ISNUMBER(Datos!AB923),AND(OR(AB$1005="",Datos!AB923&gt;=AB$1005),OR(AB$1006="",Datos!AB923&lt;=AB$1006)),FALSE),IF(ISNUMBER(Datos!AB923),AND(Datos!AB923=INT(Datos!AB923),AND(OR(AB$1005="",Datos!AB923&gt;=AB$1005),OR(AB$1006="",Datos!AB923&lt;=AB$1006))),FALSE),OR(ISNUMBER(FIND(";"&amp;UPPER(TRIM(Datos!AB923&amp;""))&amp;"=",AB$1007)),ISNUMBER(FIND(";"&amp;UPPER(TRIM(Datos!AB923&amp;""))&amp;";",AB$1007))),OR(UPPER(TRIM(Datos!AB923&amp;""))="SÍ",UPPER(TRIM(Datos!AB923&amp;""))="SI",UPPER(TRIM(Datos!AB923&amp;""))="NO"),IF(ISNUMBER(Datos!AB923),AND(OR(AB$1005="",Datos!AB923&gt;=AB$1005),OR(AB$1006="",Datos!AB923&lt;=AB$1006)),FALSE),TRUE))))</f>
        <v>0.0</v>
      </c>
      <c r="AC923">
        <f>IF(Datos!AC923="",0,IF(AND(AC$1008&lt;&gt;"",Datos!AC923=AC$1008),0,IF(AC$1004=0,0,1-CHOOSE(AC$1004,IF(ISNUMBER(Datos!AC923),AND(OR(AC$1005="",Datos!AC923&gt;=AC$1005),OR(AC$1006="",Datos!AC923&lt;=AC$1006)),FALSE),IF(ISNUMBER(Datos!AC923),AND(Datos!AC923=INT(Datos!AC923),AND(OR(AC$1005="",Datos!AC923&gt;=AC$1005),OR(AC$1006="",Datos!AC923&lt;=AC$1006))),FALSE),OR(ISNUMBER(FIND(";"&amp;UPPER(TRIM(Datos!AC923&amp;""))&amp;"=",AC$1007)),ISNUMBER(FIND(";"&amp;UPPER(TRIM(Datos!AC923&amp;""))&amp;";",AC$1007))),OR(UPPER(TRIM(Datos!AC923&amp;""))="SÍ",UPPER(TRIM(Datos!AC923&amp;""))="SI",UPPER(TRIM(Datos!AC923&amp;""))="NO"),IF(ISNUMBER(Datos!AC923),AND(OR(AC$1005="",Datos!AC923&gt;=AC$1005),OR(AC$1006="",Datos!AC923&lt;=AC$1006)),FALSE),TRUE))))</f>
        <v>0.0</v>
      </c>
      <c r="AD923">
        <f>IF(Datos!AD923="",0,IF(AND(AD$1008&lt;&gt;"",Datos!AD923=AD$1008),0,IF(AD$1004=0,0,1-CHOOSE(AD$1004,IF(ISNUMBER(Datos!AD923),AND(OR(AD$1005="",Datos!AD923&gt;=AD$1005),OR(AD$1006="",Datos!AD923&lt;=AD$1006)),FALSE),IF(ISNUMBER(Datos!AD923),AND(Datos!AD923=INT(Datos!AD923),AND(OR(AD$1005="",Datos!AD923&gt;=AD$1005),OR(AD$1006="",Datos!AD923&lt;=AD$1006))),FALSE),OR(ISNUMBER(FIND(";"&amp;UPPER(TRIM(Datos!AD923&amp;""))&amp;"=",AD$1007)),ISNUMBER(FIND(";"&amp;UPPER(TRIM(Datos!AD923&amp;""))&amp;";",AD$1007))),OR(UPPER(TRIM(Datos!AD923&amp;""))="SÍ",UPPER(TRIM(Datos!AD923&amp;""))="SI",UPPER(TRIM(Datos!AD923&amp;""))="NO"),IF(ISNUMBER(Datos!AD923),AND(OR(AD$1005="",Datos!AD923&gt;=AD$1005),OR(AD$1006="",Datos!AD923&lt;=AD$1006)),FALSE),TRUE))))</f>
        <v>0.0</v>
      </c>
      <c r="AE923">
        <f>IF(Datos!AE923="",0,IF(AND(AE$1008&lt;&gt;"",Datos!AE923=AE$1008),0,IF(AE$1004=0,0,1-CHOOSE(AE$1004,IF(ISNUMBER(Datos!AE923),AND(OR(AE$1005="",Datos!AE923&gt;=AE$1005),OR(AE$1006="",Datos!AE923&lt;=AE$1006)),FALSE),IF(ISNUMBER(Datos!AE923),AND(Datos!AE923=INT(Datos!AE923),AND(OR(AE$1005="",Datos!AE923&gt;=AE$1005),OR(AE$1006="",Datos!AE923&lt;=AE$1006))),FALSE),OR(ISNUMBER(FIND(";"&amp;UPPER(TRIM(Datos!AE923&amp;""))&amp;"=",AE$1007)),ISNUMBER(FIND(";"&amp;UPPER(TRIM(Datos!AE923&amp;""))&amp;";",AE$1007))),OR(UPPER(TRIM(Datos!AE923&amp;""))="SÍ",UPPER(TRIM(Datos!AE923&amp;""))="SI",UPPER(TRIM(Datos!AE923&amp;""))="NO"),IF(ISNUMBER(Datos!AE923),AND(OR(AE$1005="",Datos!AE923&gt;=AE$1005),OR(AE$1006="",Datos!AE923&lt;=AE$1006)),FALSE),TRUE))))</f>
        <v>0.0</v>
      </c>
    </row>
    <row r="924" spans="2:31">
      <c r="B924">
        <f>IF(Datos!B924="",0,IF(AND(B$1008&lt;&gt;"",Datos!B924=B$1008),0,IF(B$1004=0,0,1-CHOOSE(B$1004,IF(ISNUMBER(Datos!B924),AND(OR(B$1005="",Datos!B924&gt;=B$1005),OR(B$1006="",Datos!B924&lt;=B$1006)),FALSE),IF(ISNUMBER(Datos!B924),AND(Datos!B924=INT(Datos!B924),AND(OR(B$1005="",Datos!B924&gt;=B$1005),OR(B$1006="",Datos!B924&lt;=B$1006))),FALSE),OR(ISNUMBER(FIND(";"&amp;UPPER(TRIM(Datos!B924&amp;""))&amp;"=",B$1007)),ISNUMBER(FIND(";"&amp;UPPER(TRIM(Datos!B924&amp;""))&amp;";",B$1007))),OR(UPPER(TRIM(Datos!B924&amp;""))="SÍ",UPPER(TRIM(Datos!B924&amp;""))="SI",UPPER(TRIM(Datos!B924&amp;""))="NO"),IF(ISNUMBER(Datos!B924),AND(OR(B$1005="",Datos!B924&gt;=B$1005),OR(B$1006="",Datos!B924&lt;=B$1006)),FALSE),TRUE))))</f>
        <v>0.0</v>
      </c>
      <c r="C924">
        <f>IF(Datos!C924="",0,IF(AND(C$1008&lt;&gt;"",Datos!C924=C$1008),0,IF(C$1004=0,0,1-CHOOSE(C$1004,IF(ISNUMBER(Datos!C924),AND(OR(C$1005="",Datos!C924&gt;=C$1005),OR(C$1006="",Datos!C924&lt;=C$1006)),FALSE),IF(ISNUMBER(Datos!C924),AND(Datos!C924=INT(Datos!C924),AND(OR(C$1005="",Datos!C924&gt;=C$1005),OR(C$1006="",Datos!C924&lt;=C$1006))),FALSE),OR(ISNUMBER(FIND(";"&amp;UPPER(TRIM(Datos!C924&amp;""))&amp;"=",C$1007)),ISNUMBER(FIND(";"&amp;UPPER(TRIM(Datos!C924&amp;""))&amp;";",C$1007))),OR(UPPER(TRIM(Datos!C924&amp;""))="SÍ",UPPER(TRIM(Datos!C924&amp;""))="SI",UPPER(TRIM(Datos!C924&amp;""))="NO"),IF(ISNUMBER(Datos!C924),AND(OR(C$1005="",Datos!C924&gt;=C$1005),OR(C$1006="",Datos!C924&lt;=C$1006)),FALSE),TRUE))))</f>
        <v>0.0</v>
      </c>
      <c r="D924">
        <f>IF(Datos!D924="",0,IF(AND(D$1008&lt;&gt;"",Datos!D924=D$1008),0,IF(D$1004=0,0,1-CHOOSE(D$1004,IF(ISNUMBER(Datos!D924),AND(OR(D$1005="",Datos!D924&gt;=D$1005),OR(D$1006="",Datos!D924&lt;=D$1006)),FALSE),IF(ISNUMBER(Datos!D924),AND(Datos!D924=INT(Datos!D924),AND(OR(D$1005="",Datos!D924&gt;=D$1005),OR(D$1006="",Datos!D924&lt;=D$1006))),FALSE),OR(ISNUMBER(FIND(";"&amp;UPPER(TRIM(Datos!D924&amp;""))&amp;"=",D$1007)),ISNUMBER(FIND(";"&amp;UPPER(TRIM(Datos!D924&amp;""))&amp;";",D$1007))),OR(UPPER(TRIM(Datos!D924&amp;""))="SÍ",UPPER(TRIM(Datos!D924&amp;""))="SI",UPPER(TRIM(Datos!D924&amp;""))="NO"),IF(ISNUMBER(Datos!D924),AND(OR(D$1005="",Datos!D924&gt;=D$1005),OR(D$1006="",Datos!D924&lt;=D$1006)),FALSE),TRUE))))</f>
        <v>0.0</v>
      </c>
      <c r="E924">
        <f>IF(Datos!E924="",0,IF(AND(E$1008&lt;&gt;"",Datos!E924=E$1008),0,IF(E$1004=0,0,1-CHOOSE(E$1004,IF(ISNUMBER(Datos!E924),AND(OR(E$1005="",Datos!E924&gt;=E$1005),OR(E$1006="",Datos!E924&lt;=E$1006)),FALSE),IF(ISNUMBER(Datos!E924),AND(Datos!E924=INT(Datos!E924),AND(OR(E$1005="",Datos!E924&gt;=E$1005),OR(E$1006="",Datos!E924&lt;=E$1006))),FALSE),OR(ISNUMBER(FIND(";"&amp;UPPER(TRIM(Datos!E924&amp;""))&amp;"=",E$1007)),ISNUMBER(FIND(";"&amp;UPPER(TRIM(Datos!E924&amp;""))&amp;";",E$1007))),OR(UPPER(TRIM(Datos!E924&amp;""))="SÍ",UPPER(TRIM(Datos!E924&amp;""))="SI",UPPER(TRIM(Datos!E924&amp;""))="NO"),IF(ISNUMBER(Datos!E924),AND(OR(E$1005="",Datos!E924&gt;=E$1005),OR(E$1006="",Datos!E924&lt;=E$1006)),FALSE),TRUE))))</f>
        <v>0.0</v>
      </c>
      <c r="F924">
        <f>IF(Datos!F924="",0,IF(AND(F$1008&lt;&gt;"",Datos!F924=F$1008),0,IF(F$1004=0,0,1-CHOOSE(F$1004,IF(ISNUMBER(Datos!F924),AND(OR(F$1005="",Datos!F924&gt;=F$1005),OR(F$1006="",Datos!F924&lt;=F$1006)),FALSE),IF(ISNUMBER(Datos!F924),AND(Datos!F924=INT(Datos!F924),AND(OR(F$1005="",Datos!F924&gt;=F$1005),OR(F$1006="",Datos!F924&lt;=F$1006))),FALSE),OR(ISNUMBER(FIND(";"&amp;UPPER(TRIM(Datos!F924&amp;""))&amp;"=",F$1007)),ISNUMBER(FIND(";"&amp;UPPER(TRIM(Datos!F924&amp;""))&amp;";",F$1007))),OR(UPPER(TRIM(Datos!F924&amp;""))="SÍ",UPPER(TRIM(Datos!F924&amp;""))="SI",UPPER(TRIM(Datos!F924&amp;""))="NO"),IF(ISNUMBER(Datos!F924),AND(OR(F$1005="",Datos!F924&gt;=F$1005),OR(F$1006="",Datos!F924&lt;=F$1006)),FALSE),TRUE))))</f>
        <v>0.0</v>
      </c>
      <c r="G924">
        <f>IF(Datos!G924="",0,IF(AND(G$1008&lt;&gt;"",Datos!G924=G$1008),0,IF(G$1004=0,0,1-CHOOSE(G$1004,IF(ISNUMBER(Datos!G924),AND(OR(G$1005="",Datos!G924&gt;=G$1005),OR(G$1006="",Datos!G924&lt;=G$1006)),FALSE),IF(ISNUMBER(Datos!G924),AND(Datos!G924=INT(Datos!G924),AND(OR(G$1005="",Datos!G924&gt;=G$1005),OR(G$1006="",Datos!G924&lt;=G$1006))),FALSE),OR(ISNUMBER(FIND(";"&amp;UPPER(TRIM(Datos!G924&amp;""))&amp;"=",G$1007)),ISNUMBER(FIND(";"&amp;UPPER(TRIM(Datos!G924&amp;""))&amp;";",G$1007))),OR(UPPER(TRIM(Datos!G924&amp;""))="SÍ",UPPER(TRIM(Datos!G924&amp;""))="SI",UPPER(TRIM(Datos!G924&amp;""))="NO"),IF(ISNUMBER(Datos!G924),AND(OR(G$1005="",Datos!G924&gt;=G$1005),OR(G$1006="",Datos!G924&lt;=G$1006)),FALSE),TRUE))))</f>
        <v>0.0</v>
      </c>
      <c r="H924">
        <f>IF(Datos!H924="",0,IF(AND(H$1008&lt;&gt;"",Datos!H924=H$1008),0,IF(H$1004=0,0,1-CHOOSE(H$1004,IF(ISNUMBER(Datos!H924),AND(OR(H$1005="",Datos!H924&gt;=H$1005),OR(H$1006="",Datos!H924&lt;=H$1006)),FALSE),IF(ISNUMBER(Datos!H924),AND(Datos!H924=INT(Datos!H924),AND(OR(H$1005="",Datos!H924&gt;=H$1005),OR(H$1006="",Datos!H924&lt;=H$1006))),FALSE),OR(ISNUMBER(FIND(";"&amp;UPPER(TRIM(Datos!H924&amp;""))&amp;"=",H$1007)),ISNUMBER(FIND(";"&amp;UPPER(TRIM(Datos!H924&amp;""))&amp;";",H$1007))),OR(UPPER(TRIM(Datos!H924&amp;""))="SÍ",UPPER(TRIM(Datos!H924&amp;""))="SI",UPPER(TRIM(Datos!H924&amp;""))="NO"),IF(ISNUMBER(Datos!H924),AND(OR(H$1005="",Datos!H924&gt;=H$1005),OR(H$1006="",Datos!H924&lt;=H$1006)),FALSE),TRUE))))</f>
        <v>0.0</v>
      </c>
      <c r="I924">
        <f>IF(Datos!I924="",0,IF(AND(I$1008&lt;&gt;"",Datos!I924=I$1008),0,IF(I$1004=0,0,1-CHOOSE(I$1004,IF(ISNUMBER(Datos!I924),AND(OR(I$1005="",Datos!I924&gt;=I$1005),OR(I$1006="",Datos!I924&lt;=I$1006)),FALSE),IF(ISNUMBER(Datos!I924),AND(Datos!I924=INT(Datos!I924),AND(OR(I$1005="",Datos!I924&gt;=I$1005),OR(I$1006="",Datos!I924&lt;=I$1006))),FALSE),OR(ISNUMBER(FIND(";"&amp;UPPER(TRIM(Datos!I924&amp;""))&amp;"=",I$1007)),ISNUMBER(FIND(";"&amp;UPPER(TRIM(Datos!I924&amp;""))&amp;";",I$1007))),OR(UPPER(TRIM(Datos!I924&amp;""))="SÍ",UPPER(TRIM(Datos!I924&amp;""))="SI",UPPER(TRIM(Datos!I924&amp;""))="NO"),IF(ISNUMBER(Datos!I924),AND(OR(I$1005="",Datos!I924&gt;=I$1005),OR(I$1006="",Datos!I924&lt;=I$1006)),FALSE),TRUE))))</f>
        <v>0.0</v>
      </c>
      <c r="J924">
        <f>IF(Datos!J924="",0,IF(AND(J$1008&lt;&gt;"",Datos!J924=J$1008),0,IF(J$1004=0,0,1-CHOOSE(J$1004,IF(ISNUMBER(Datos!J924),AND(OR(J$1005="",Datos!J924&gt;=J$1005),OR(J$1006="",Datos!J924&lt;=J$1006)),FALSE),IF(ISNUMBER(Datos!J924),AND(Datos!J924=INT(Datos!J924),AND(OR(J$1005="",Datos!J924&gt;=J$1005),OR(J$1006="",Datos!J924&lt;=J$1006))),FALSE),OR(ISNUMBER(FIND(";"&amp;UPPER(TRIM(Datos!J924&amp;""))&amp;"=",J$1007)),ISNUMBER(FIND(";"&amp;UPPER(TRIM(Datos!J924&amp;""))&amp;";",J$1007))),OR(UPPER(TRIM(Datos!J924&amp;""))="SÍ",UPPER(TRIM(Datos!J924&amp;""))="SI",UPPER(TRIM(Datos!J924&amp;""))="NO"),IF(ISNUMBER(Datos!J924),AND(OR(J$1005="",Datos!J924&gt;=J$1005),OR(J$1006="",Datos!J924&lt;=J$1006)),FALSE),TRUE))))</f>
        <v>0.0</v>
      </c>
      <c r="K924">
        <f>IF(Datos!K924="",0,IF(AND(K$1008&lt;&gt;"",Datos!K924=K$1008),0,IF(K$1004=0,0,1-CHOOSE(K$1004,IF(ISNUMBER(Datos!K924),AND(OR(K$1005="",Datos!K924&gt;=K$1005),OR(K$1006="",Datos!K924&lt;=K$1006)),FALSE),IF(ISNUMBER(Datos!K924),AND(Datos!K924=INT(Datos!K924),AND(OR(K$1005="",Datos!K924&gt;=K$1005),OR(K$1006="",Datos!K924&lt;=K$1006))),FALSE),OR(ISNUMBER(FIND(";"&amp;UPPER(TRIM(Datos!K924&amp;""))&amp;"=",K$1007)),ISNUMBER(FIND(";"&amp;UPPER(TRIM(Datos!K924&amp;""))&amp;";",K$1007))),OR(UPPER(TRIM(Datos!K924&amp;""))="SÍ",UPPER(TRIM(Datos!K924&amp;""))="SI",UPPER(TRIM(Datos!K924&amp;""))="NO"),IF(ISNUMBER(Datos!K924),AND(OR(K$1005="",Datos!K924&gt;=K$1005),OR(K$1006="",Datos!K924&lt;=K$1006)),FALSE),TRUE))))</f>
        <v>0.0</v>
      </c>
      <c r="L924">
        <f>IF(Datos!L924="",0,IF(AND(L$1008&lt;&gt;"",Datos!L924=L$1008),0,IF(L$1004=0,0,1-CHOOSE(L$1004,IF(ISNUMBER(Datos!L924),AND(OR(L$1005="",Datos!L924&gt;=L$1005),OR(L$1006="",Datos!L924&lt;=L$1006)),FALSE),IF(ISNUMBER(Datos!L924),AND(Datos!L924=INT(Datos!L924),AND(OR(L$1005="",Datos!L924&gt;=L$1005),OR(L$1006="",Datos!L924&lt;=L$1006))),FALSE),OR(ISNUMBER(FIND(";"&amp;UPPER(TRIM(Datos!L924&amp;""))&amp;"=",L$1007)),ISNUMBER(FIND(";"&amp;UPPER(TRIM(Datos!L924&amp;""))&amp;";",L$1007))),OR(UPPER(TRIM(Datos!L924&amp;""))="SÍ",UPPER(TRIM(Datos!L924&amp;""))="SI",UPPER(TRIM(Datos!L924&amp;""))="NO"),IF(ISNUMBER(Datos!L924),AND(OR(L$1005="",Datos!L924&gt;=L$1005),OR(L$1006="",Datos!L924&lt;=L$1006)),FALSE),TRUE))))</f>
        <v>0.0</v>
      </c>
      <c r="M924">
        <f>IF(Datos!M924="",0,IF(AND(M$1008&lt;&gt;"",Datos!M924=M$1008),0,IF(M$1004=0,0,1-CHOOSE(M$1004,IF(ISNUMBER(Datos!M924),AND(OR(M$1005="",Datos!M924&gt;=M$1005),OR(M$1006="",Datos!M924&lt;=M$1006)),FALSE),IF(ISNUMBER(Datos!M924),AND(Datos!M924=INT(Datos!M924),AND(OR(M$1005="",Datos!M924&gt;=M$1005),OR(M$1006="",Datos!M924&lt;=M$1006))),FALSE),OR(ISNUMBER(FIND(";"&amp;UPPER(TRIM(Datos!M924&amp;""))&amp;"=",M$1007)),ISNUMBER(FIND(";"&amp;UPPER(TRIM(Datos!M924&amp;""))&amp;";",M$1007))),OR(UPPER(TRIM(Datos!M924&amp;""))="SÍ",UPPER(TRIM(Datos!M924&amp;""))="SI",UPPER(TRIM(Datos!M924&amp;""))="NO"),IF(ISNUMBER(Datos!M924),AND(OR(M$1005="",Datos!M924&gt;=M$1005),OR(M$1006="",Datos!M924&lt;=M$1006)),FALSE),TRUE))))</f>
        <v>0.0</v>
      </c>
      <c r="N924">
        <f>IF(Datos!N924="",0,IF(AND(N$1008&lt;&gt;"",Datos!N924=N$1008),0,IF(N$1004=0,0,1-CHOOSE(N$1004,IF(ISNUMBER(Datos!N924),AND(OR(N$1005="",Datos!N924&gt;=N$1005),OR(N$1006="",Datos!N924&lt;=N$1006)),FALSE),IF(ISNUMBER(Datos!N924),AND(Datos!N924=INT(Datos!N924),AND(OR(N$1005="",Datos!N924&gt;=N$1005),OR(N$1006="",Datos!N924&lt;=N$1006))),FALSE),OR(ISNUMBER(FIND(";"&amp;UPPER(TRIM(Datos!N924&amp;""))&amp;"=",N$1007)),ISNUMBER(FIND(";"&amp;UPPER(TRIM(Datos!N924&amp;""))&amp;";",N$1007))),OR(UPPER(TRIM(Datos!N924&amp;""))="SÍ",UPPER(TRIM(Datos!N924&amp;""))="SI",UPPER(TRIM(Datos!N924&amp;""))="NO"),IF(ISNUMBER(Datos!N924),AND(OR(N$1005="",Datos!N924&gt;=N$1005),OR(N$1006="",Datos!N924&lt;=N$1006)),FALSE),TRUE))))</f>
        <v>0.0</v>
      </c>
      <c r="O924">
        <f>IF(Datos!O924="",0,IF(AND(O$1008&lt;&gt;"",Datos!O924=O$1008),0,IF(O$1004=0,0,1-CHOOSE(O$1004,IF(ISNUMBER(Datos!O924),AND(OR(O$1005="",Datos!O924&gt;=O$1005),OR(O$1006="",Datos!O924&lt;=O$1006)),FALSE),IF(ISNUMBER(Datos!O924),AND(Datos!O924=INT(Datos!O924),AND(OR(O$1005="",Datos!O924&gt;=O$1005),OR(O$1006="",Datos!O924&lt;=O$1006))),FALSE),OR(ISNUMBER(FIND(";"&amp;UPPER(TRIM(Datos!O924&amp;""))&amp;"=",O$1007)),ISNUMBER(FIND(";"&amp;UPPER(TRIM(Datos!O924&amp;""))&amp;";",O$1007))),OR(UPPER(TRIM(Datos!O924&amp;""))="SÍ",UPPER(TRIM(Datos!O924&amp;""))="SI",UPPER(TRIM(Datos!O924&amp;""))="NO"),IF(ISNUMBER(Datos!O924),AND(OR(O$1005="",Datos!O924&gt;=O$1005),OR(O$1006="",Datos!O924&lt;=O$1006)),FALSE),TRUE))))</f>
        <v>0.0</v>
      </c>
      <c r="P924">
        <f>IF(Datos!P924="",0,IF(AND(P$1008&lt;&gt;"",Datos!P924=P$1008),0,IF(P$1004=0,0,1-CHOOSE(P$1004,IF(ISNUMBER(Datos!P924),AND(OR(P$1005="",Datos!P924&gt;=P$1005),OR(P$1006="",Datos!P924&lt;=P$1006)),FALSE),IF(ISNUMBER(Datos!P924),AND(Datos!P924=INT(Datos!P924),AND(OR(P$1005="",Datos!P924&gt;=P$1005),OR(P$1006="",Datos!P924&lt;=P$1006))),FALSE),OR(ISNUMBER(FIND(";"&amp;UPPER(TRIM(Datos!P924&amp;""))&amp;"=",P$1007)),ISNUMBER(FIND(";"&amp;UPPER(TRIM(Datos!P924&amp;""))&amp;";",P$1007))),OR(UPPER(TRIM(Datos!P924&amp;""))="SÍ",UPPER(TRIM(Datos!P924&amp;""))="SI",UPPER(TRIM(Datos!P924&amp;""))="NO"),IF(ISNUMBER(Datos!P924),AND(OR(P$1005="",Datos!P924&gt;=P$1005),OR(P$1006="",Datos!P924&lt;=P$1006)),FALSE),TRUE))))</f>
        <v>0.0</v>
      </c>
      <c r="Q924">
        <f>IF(Datos!Q924="",0,IF(AND(Q$1008&lt;&gt;"",Datos!Q924=Q$1008),0,IF(Q$1004=0,0,1-CHOOSE(Q$1004,IF(ISNUMBER(Datos!Q924),AND(OR(Q$1005="",Datos!Q924&gt;=Q$1005),OR(Q$1006="",Datos!Q924&lt;=Q$1006)),FALSE),IF(ISNUMBER(Datos!Q924),AND(Datos!Q924=INT(Datos!Q924),AND(OR(Q$1005="",Datos!Q924&gt;=Q$1005),OR(Q$1006="",Datos!Q924&lt;=Q$1006))),FALSE),OR(ISNUMBER(FIND(";"&amp;UPPER(TRIM(Datos!Q924&amp;""))&amp;"=",Q$1007)),ISNUMBER(FIND(";"&amp;UPPER(TRIM(Datos!Q924&amp;""))&amp;";",Q$1007))),OR(UPPER(TRIM(Datos!Q924&amp;""))="SÍ",UPPER(TRIM(Datos!Q924&amp;""))="SI",UPPER(TRIM(Datos!Q924&amp;""))="NO"),IF(ISNUMBER(Datos!Q924),AND(OR(Q$1005="",Datos!Q924&gt;=Q$1005),OR(Q$1006="",Datos!Q924&lt;=Q$1006)),FALSE),TRUE))))</f>
        <v>0.0</v>
      </c>
      <c r="R924">
        <f>IF(Datos!R924="",0,IF(AND(R$1008&lt;&gt;"",Datos!R924=R$1008),0,IF(R$1004=0,0,1-CHOOSE(R$1004,IF(ISNUMBER(Datos!R924),AND(OR(R$1005="",Datos!R924&gt;=R$1005),OR(R$1006="",Datos!R924&lt;=R$1006)),FALSE),IF(ISNUMBER(Datos!R924),AND(Datos!R924=INT(Datos!R924),AND(OR(R$1005="",Datos!R924&gt;=R$1005),OR(R$1006="",Datos!R924&lt;=R$1006))),FALSE),OR(ISNUMBER(FIND(";"&amp;UPPER(TRIM(Datos!R924&amp;""))&amp;"=",R$1007)),ISNUMBER(FIND(";"&amp;UPPER(TRIM(Datos!R924&amp;""))&amp;";",R$1007))),OR(UPPER(TRIM(Datos!R924&amp;""))="SÍ",UPPER(TRIM(Datos!R924&amp;""))="SI",UPPER(TRIM(Datos!R924&amp;""))="NO"),IF(ISNUMBER(Datos!R924),AND(OR(R$1005="",Datos!R924&gt;=R$1005),OR(R$1006="",Datos!R924&lt;=R$1006)),FALSE),TRUE))))</f>
        <v>0.0</v>
      </c>
      <c r="S924">
        <f>IF(Datos!S924="",0,IF(AND(S$1008&lt;&gt;"",Datos!S924=S$1008),0,IF(S$1004=0,0,1-CHOOSE(S$1004,IF(ISNUMBER(Datos!S924),AND(OR(S$1005="",Datos!S924&gt;=S$1005),OR(S$1006="",Datos!S924&lt;=S$1006)),FALSE),IF(ISNUMBER(Datos!S924),AND(Datos!S924=INT(Datos!S924),AND(OR(S$1005="",Datos!S924&gt;=S$1005),OR(S$1006="",Datos!S924&lt;=S$1006))),FALSE),OR(ISNUMBER(FIND(";"&amp;UPPER(TRIM(Datos!S924&amp;""))&amp;"=",S$1007)),ISNUMBER(FIND(";"&amp;UPPER(TRIM(Datos!S924&amp;""))&amp;";",S$1007))),OR(UPPER(TRIM(Datos!S924&amp;""))="SÍ",UPPER(TRIM(Datos!S924&amp;""))="SI",UPPER(TRIM(Datos!S924&amp;""))="NO"),IF(ISNUMBER(Datos!S924),AND(OR(S$1005="",Datos!S924&gt;=S$1005),OR(S$1006="",Datos!S924&lt;=S$1006)),FALSE),TRUE))))</f>
        <v>0.0</v>
      </c>
      <c r="T924">
        <f>IF(Datos!T924="",0,IF(AND(T$1008&lt;&gt;"",Datos!T924=T$1008),0,IF(T$1004=0,0,1-CHOOSE(T$1004,IF(ISNUMBER(Datos!T924),AND(OR(T$1005="",Datos!T924&gt;=T$1005),OR(T$1006="",Datos!T924&lt;=T$1006)),FALSE),IF(ISNUMBER(Datos!T924),AND(Datos!T924=INT(Datos!T924),AND(OR(T$1005="",Datos!T924&gt;=T$1005),OR(T$1006="",Datos!T924&lt;=T$1006))),FALSE),OR(ISNUMBER(FIND(";"&amp;UPPER(TRIM(Datos!T924&amp;""))&amp;"=",T$1007)),ISNUMBER(FIND(";"&amp;UPPER(TRIM(Datos!T924&amp;""))&amp;";",T$1007))),OR(UPPER(TRIM(Datos!T924&amp;""))="SÍ",UPPER(TRIM(Datos!T924&amp;""))="SI",UPPER(TRIM(Datos!T924&amp;""))="NO"),IF(ISNUMBER(Datos!T924),AND(OR(T$1005="",Datos!T924&gt;=T$1005),OR(T$1006="",Datos!T924&lt;=T$1006)),FALSE),TRUE))))</f>
        <v>0.0</v>
      </c>
      <c r="U924">
        <f>IF(Datos!U924="",0,IF(AND(U$1008&lt;&gt;"",Datos!U924=U$1008),0,IF(U$1004=0,0,1-CHOOSE(U$1004,IF(ISNUMBER(Datos!U924),AND(OR(U$1005="",Datos!U924&gt;=U$1005),OR(U$1006="",Datos!U924&lt;=U$1006)),FALSE),IF(ISNUMBER(Datos!U924),AND(Datos!U924=INT(Datos!U924),AND(OR(U$1005="",Datos!U924&gt;=U$1005),OR(U$1006="",Datos!U924&lt;=U$1006))),FALSE),OR(ISNUMBER(FIND(";"&amp;UPPER(TRIM(Datos!U924&amp;""))&amp;"=",U$1007)),ISNUMBER(FIND(";"&amp;UPPER(TRIM(Datos!U924&amp;""))&amp;";",U$1007))),OR(UPPER(TRIM(Datos!U924&amp;""))="SÍ",UPPER(TRIM(Datos!U924&amp;""))="SI",UPPER(TRIM(Datos!U924&amp;""))="NO"),IF(ISNUMBER(Datos!U924),AND(OR(U$1005="",Datos!U924&gt;=U$1005),OR(U$1006="",Datos!U924&lt;=U$1006)),FALSE),TRUE))))</f>
        <v>0.0</v>
      </c>
      <c r="V924">
        <f>IF(Datos!V924="",0,IF(AND(V$1008&lt;&gt;"",Datos!V924=V$1008),0,IF(V$1004=0,0,1-CHOOSE(V$1004,IF(ISNUMBER(Datos!V924),AND(OR(V$1005="",Datos!V924&gt;=V$1005),OR(V$1006="",Datos!V924&lt;=V$1006)),FALSE),IF(ISNUMBER(Datos!V924),AND(Datos!V924=INT(Datos!V924),AND(OR(V$1005="",Datos!V924&gt;=V$1005),OR(V$1006="",Datos!V924&lt;=V$1006))),FALSE),OR(ISNUMBER(FIND(";"&amp;UPPER(TRIM(Datos!V924&amp;""))&amp;"=",V$1007)),ISNUMBER(FIND(";"&amp;UPPER(TRIM(Datos!V924&amp;""))&amp;";",V$1007))),OR(UPPER(TRIM(Datos!V924&amp;""))="SÍ",UPPER(TRIM(Datos!V924&amp;""))="SI",UPPER(TRIM(Datos!V924&amp;""))="NO"),IF(ISNUMBER(Datos!V924),AND(OR(V$1005="",Datos!V924&gt;=V$1005),OR(V$1006="",Datos!V924&lt;=V$1006)),FALSE),TRUE))))</f>
        <v>0.0</v>
      </c>
      <c r="W924">
        <f>IF(Datos!W924="",0,IF(AND(W$1008&lt;&gt;"",Datos!W924=W$1008),0,IF(W$1004=0,0,1-CHOOSE(W$1004,IF(ISNUMBER(Datos!W924),AND(OR(W$1005="",Datos!W924&gt;=W$1005),OR(W$1006="",Datos!W924&lt;=W$1006)),FALSE),IF(ISNUMBER(Datos!W924),AND(Datos!W924=INT(Datos!W924),AND(OR(W$1005="",Datos!W924&gt;=W$1005),OR(W$1006="",Datos!W924&lt;=W$1006))),FALSE),OR(ISNUMBER(FIND(";"&amp;UPPER(TRIM(Datos!W924&amp;""))&amp;"=",W$1007)),ISNUMBER(FIND(";"&amp;UPPER(TRIM(Datos!W924&amp;""))&amp;";",W$1007))),OR(UPPER(TRIM(Datos!W924&amp;""))="SÍ",UPPER(TRIM(Datos!W924&amp;""))="SI",UPPER(TRIM(Datos!W924&amp;""))="NO"),IF(ISNUMBER(Datos!W924),AND(OR(W$1005="",Datos!W924&gt;=W$1005),OR(W$1006="",Datos!W924&lt;=W$1006)),FALSE),TRUE))))</f>
        <v>0.0</v>
      </c>
      <c r="X924">
        <f>IF(Datos!X924="",0,IF(AND(X$1008&lt;&gt;"",Datos!X924=X$1008),0,IF(X$1004=0,0,1-CHOOSE(X$1004,IF(ISNUMBER(Datos!X924),AND(OR(X$1005="",Datos!X924&gt;=X$1005),OR(X$1006="",Datos!X924&lt;=X$1006)),FALSE),IF(ISNUMBER(Datos!X924),AND(Datos!X924=INT(Datos!X924),AND(OR(X$1005="",Datos!X924&gt;=X$1005),OR(X$1006="",Datos!X924&lt;=X$1006))),FALSE),OR(ISNUMBER(FIND(";"&amp;UPPER(TRIM(Datos!X924&amp;""))&amp;"=",X$1007)),ISNUMBER(FIND(";"&amp;UPPER(TRIM(Datos!X924&amp;""))&amp;";",X$1007))),OR(UPPER(TRIM(Datos!X924&amp;""))="SÍ",UPPER(TRIM(Datos!X924&amp;""))="SI",UPPER(TRIM(Datos!X924&amp;""))="NO"),IF(ISNUMBER(Datos!X924),AND(OR(X$1005="",Datos!X924&gt;=X$1005),OR(X$1006="",Datos!X924&lt;=X$1006)),FALSE),TRUE))))</f>
        <v>0.0</v>
      </c>
      <c r="Y924">
        <f>IF(Datos!Y924="",0,IF(AND(Y$1008&lt;&gt;"",Datos!Y924=Y$1008),0,IF(Y$1004=0,0,1-CHOOSE(Y$1004,IF(ISNUMBER(Datos!Y924),AND(OR(Y$1005="",Datos!Y924&gt;=Y$1005),OR(Y$1006="",Datos!Y924&lt;=Y$1006)),FALSE),IF(ISNUMBER(Datos!Y924),AND(Datos!Y924=INT(Datos!Y924),AND(OR(Y$1005="",Datos!Y924&gt;=Y$1005),OR(Y$1006="",Datos!Y924&lt;=Y$1006))),FALSE),OR(ISNUMBER(FIND(";"&amp;UPPER(TRIM(Datos!Y924&amp;""))&amp;"=",Y$1007)),ISNUMBER(FIND(";"&amp;UPPER(TRIM(Datos!Y924&amp;""))&amp;";",Y$1007))),OR(UPPER(TRIM(Datos!Y924&amp;""))="SÍ",UPPER(TRIM(Datos!Y924&amp;""))="SI",UPPER(TRIM(Datos!Y924&amp;""))="NO"),IF(ISNUMBER(Datos!Y924),AND(OR(Y$1005="",Datos!Y924&gt;=Y$1005),OR(Y$1006="",Datos!Y924&lt;=Y$1006)),FALSE),TRUE))))</f>
        <v>0.0</v>
      </c>
      <c r="Z924">
        <f>IF(Datos!Z924="",0,IF(AND(Z$1008&lt;&gt;"",Datos!Z924=Z$1008),0,IF(Z$1004=0,0,1-CHOOSE(Z$1004,IF(ISNUMBER(Datos!Z924),AND(OR(Z$1005="",Datos!Z924&gt;=Z$1005),OR(Z$1006="",Datos!Z924&lt;=Z$1006)),FALSE),IF(ISNUMBER(Datos!Z924),AND(Datos!Z924=INT(Datos!Z924),AND(OR(Z$1005="",Datos!Z924&gt;=Z$1005),OR(Z$1006="",Datos!Z924&lt;=Z$1006))),FALSE),OR(ISNUMBER(FIND(";"&amp;UPPER(TRIM(Datos!Z924&amp;""))&amp;"=",Z$1007)),ISNUMBER(FIND(";"&amp;UPPER(TRIM(Datos!Z924&amp;""))&amp;";",Z$1007))),OR(UPPER(TRIM(Datos!Z924&amp;""))="SÍ",UPPER(TRIM(Datos!Z924&amp;""))="SI",UPPER(TRIM(Datos!Z924&amp;""))="NO"),IF(ISNUMBER(Datos!Z924),AND(OR(Z$1005="",Datos!Z924&gt;=Z$1005),OR(Z$1006="",Datos!Z924&lt;=Z$1006)),FALSE),TRUE))))</f>
        <v>0.0</v>
      </c>
      <c r="AA924">
        <f>IF(Datos!AA924="",0,IF(AND(AA$1008&lt;&gt;"",Datos!AA924=AA$1008),0,IF(AA$1004=0,0,1-CHOOSE(AA$1004,IF(ISNUMBER(Datos!AA924),AND(OR(AA$1005="",Datos!AA924&gt;=AA$1005),OR(AA$1006="",Datos!AA924&lt;=AA$1006)),FALSE),IF(ISNUMBER(Datos!AA924),AND(Datos!AA924=INT(Datos!AA924),AND(OR(AA$1005="",Datos!AA924&gt;=AA$1005),OR(AA$1006="",Datos!AA924&lt;=AA$1006))),FALSE),OR(ISNUMBER(FIND(";"&amp;UPPER(TRIM(Datos!AA924&amp;""))&amp;"=",AA$1007)),ISNUMBER(FIND(";"&amp;UPPER(TRIM(Datos!AA924&amp;""))&amp;";",AA$1007))),OR(UPPER(TRIM(Datos!AA924&amp;""))="SÍ",UPPER(TRIM(Datos!AA924&amp;""))="SI",UPPER(TRIM(Datos!AA924&amp;""))="NO"),IF(ISNUMBER(Datos!AA924),AND(OR(AA$1005="",Datos!AA924&gt;=AA$1005),OR(AA$1006="",Datos!AA924&lt;=AA$1006)),FALSE),TRUE))))</f>
        <v>0.0</v>
      </c>
      <c r="AB924">
        <f>IF(Datos!AB924="",0,IF(AND(AB$1008&lt;&gt;"",Datos!AB924=AB$1008),0,IF(AB$1004=0,0,1-CHOOSE(AB$1004,IF(ISNUMBER(Datos!AB924),AND(OR(AB$1005="",Datos!AB924&gt;=AB$1005),OR(AB$1006="",Datos!AB924&lt;=AB$1006)),FALSE),IF(ISNUMBER(Datos!AB924),AND(Datos!AB924=INT(Datos!AB924),AND(OR(AB$1005="",Datos!AB924&gt;=AB$1005),OR(AB$1006="",Datos!AB924&lt;=AB$1006))),FALSE),OR(ISNUMBER(FIND(";"&amp;UPPER(TRIM(Datos!AB924&amp;""))&amp;"=",AB$1007)),ISNUMBER(FIND(";"&amp;UPPER(TRIM(Datos!AB924&amp;""))&amp;";",AB$1007))),OR(UPPER(TRIM(Datos!AB924&amp;""))="SÍ",UPPER(TRIM(Datos!AB924&amp;""))="SI",UPPER(TRIM(Datos!AB924&amp;""))="NO"),IF(ISNUMBER(Datos!AB924),AND(OR(AB$1005="",Datos!AB924&gt;=AB$1005),OR(AB$1006="",Datos!AB924&lt;=AB$1006)),FALSE),TRUE))))</f>
        <v>0.0</v>
      </c>
      <c r="AC924">
        <f>IF(Datos!AC924="",0,IF(AND(AC$1008&lt;&gt;"",Datos!AC924=AC$1008),0,IF(AC$1004=0,0,1-CHOOSE(AC$1004,IF(ISNUMBER(Datos!AC924),AND(OR(AC$1005="",Datos!AC924&gt;=AC$1005),OR(AC$1006="",Datos!AC924&lt;=AC$1006)),FALSE),IF(ISNUMBER(Datos!AC924),AND(Datos!AC924=INT(Datos!AC924),AND(OR(AC$1005="",Datos!AC924&gt;=AC$1005),OR(AC$1006="",Datos!AC924&lt;=AC$1006))),FALSE),OR(ISNUMBER(FIND(";"&amp;UPPER(TRIM(Datos!AC924&amp;""))&amp;"=",AC$1007)),ISNUMBER(FIND(";"&amp;UPPER(TRIM(Datos!AC924&amp;""))&amp;";",AC$1007))),OR(UPPER(TRIM(Datos!AC924&amp;""))="SÍ",UPPER(TRIM(Datos!AC924&amp;""))="SI",UPPER(TRIM(Datos!AC924&amp;""))="NO"),IF(ISNUMBER(Datos!AC924),AND(OR(AC$1005="",Datos!AC924&gt;=AC$1005),OR(AC$1006="",Datos!AC924&lt;=AC$1006)),FALSE),TRUE))))</f>
        <v>0.0</v>
      </c>
      <c r="AD924">
        <f>IF(Datos!AD924="",0,IF(AND(AD$1008&lt;&gt;"",Datos!AD924=AD$1008),0,IF(AD$1004=0,0,1-CHOOSE(AD$1004,IF(ISNUMBER(Datos!AD924),AND(OR(AD$1005="",Datos!AD924&gt;=AD$1005),OR(AD$1006="",Datos!AD924&lt;=AD$1006)),FALSE),IF(ISNUMBER(Datos!AD924),AND(Datos!AD924=INT(Datos!AD924),AND(OR(AD$1005="",Datos!AD924&gt;=AD$1005),OR(AD$1006="",Datos!AD924&lt;=AD$1006))),FALSE),OR(ISNUMBER(FIND(";"&amp;UPPER(TRIM(Datos!AD924&amp;""))&amp;"=",AD$1007)),ISNUMBER(FIND(";"&amp;UPPER(TRIM(Datos!AD924&amp;""))&amp;";",AD$1007))),OR(UPPER(TRIM(Datos!AD924&amp;""))="SÍ",UPPER(TRIM(Datos!AD924&amp;""))="SI",UPPER(TRIM(Datos!AD924&amp;""))="NO"),IF(ISNUMBER(Datos!AD924),AND(OR(AD$1005="",Datos!AD924&gt;=AD$1005),OR(AD$1006="",Datos!AD924&lt;=AD$1006)),FALSE),TRUE))))</f>
        <v>0.0</v>
      </c>
      <c r="AE924">
        <f>IF(Datos!AE924="",0,IF(AND(AE$1008&lt;&gt;"",Datos!AE924=AE$1008),0,IF(AE$1004=0,0,1-CHOOSE(AE$1004,IF(ISNUMBER(Datos!AE924),AND(OR(AE$1005="",Datos!AE924&gt;=AE$1005),OR(AE$1006="",Datos!AE924&lt;=AE$1006)),FALSE),IF(ISNUMBER(Datos!AE924),AND(Datos!AE924=INT(Datos!AE924),AND(OR(AE$1005="",Datos!AE924&gt;=AE$1005),OR(AE$1006="",Datos!AE924&lt;=AE$1006))),FALSE),OR(ISNUMBER(FIND(";"&amp;UPPER(TRIM(Datos!AE924&amp;""))&amp;"=",AE$1007)),ISNUMBER(FIND(";"&amp;UPPER(TRIM(Datos!AE924&amp;""))&amp;";",AE$1007))),OR(UPPER(TRIM(Datos!AE924&amp;""))="SÍ",UPPER(TRIM(Datos!AE924&amp;""))="SI",UPPER(TRIM(Datos!AE924&amp;""))="NO"),IF(ISNUMBER(Datos!AE924),AND(OR(AE$1005="",Datos!AE924&gt;=AE$1005),OR(AE$1006="",Datos!AE924&lt;=AE$1006)),FALSE),TRUE))))</f>
        <v>0.0</v>
      </c>
    </row>
    <row r="925" spans="2:31">
      <c r="B925">
        <f>IF(Datos!B925="",0,IF(AND(B$1008&lt;&gt;"",Datos!B925=B$1008),0,IF(B$1004=0,0,1-CHOOSE(B$1004,IF(ISNUMBER(Datos!B925),AND(OR(B$1005="",Datos!B925&gt;=B$1005),OR(B$1006="",Datos!B925&lt;=B$1006)),FALSE),IF(ISNUMBER(Datos!B925),AND(Datos!B925=INT(Datos!B925),AND(OR(B$1005="",Datos!B925&gt;=B$1005),OR(B$1006="",Datos!B925&lt;=B$1006))),FALSE),OR(ISNUMBER(FIND(";"&amp;UPPER(TRIM(Datos!B925&amp;""))&amp;"=",B$1007)),ISNUMBER(FIND(";"&amp;UPPER(TRIM(Datos!B925&amp;""))&amp;";",B$1007))),OR(UPPER(TRIM(Datos!B925&amp;""))="SÍ",UPPER(TRIM(Datos!B925&amp;""))="SI",UPPER(TRIM(Datos!B925&amp;""))="NO"),IF(ISNUMBER(Datos!B925),AND(OR(B$1005="",Datos!B925&gt;=B$1005),OR(B$1006="",Datos!B925&lt;=B$1006)),FALSE),TRUE))))</f>
        <v>0.0</v>
      </c>
      <c r="C925">
        <f>IF(Datos!C925="",0,IF(AND(C$1008&lt;&gt;"",Datos!C925=C$1008),0,IF(C$1004=0,0,1-CHOOSE(C$1004,IF(ISNUMBER(Datos!C925),AND(OR(C$1005="",Datos!C925&gt;=C$1005),OR(C$1006="",Datos!C925&lt;=C$1006)),FALSE),IF(ISNUMBER(Datos!C925),AND(Datos!C925=INT(Datos!C925),AND(OR(C$1005="",Datos!C925&gt;=C$1005),OR(C$1006="",Datos!C925&lt;=C$1006))),FALSE),OR(ISNUMBER(FIND(";"&amp;UPPER(TRIM(Datos!C925&amp;""))&amp;"=",C$1007)),ISNUMBER(FIND(";"&amp;UPPER(TRIM(Datos!C925&amp;""))&amp;";",C$1007))),OR(UPPER(TRIM(Datos!C925&amp;""))="SÍ",UPPER(TRIM(Datos!C925&amp;""))="SI",UPPER(TRIM(Datos!C925&amp;""))="NO"),IF(ISNUMBER(Datos!C925),AND(OR(C$1005="",Datos!C925&gt;=C$1005),OR(C$1006="",Datos!C925&lt;=C$1006)),FALSE),TRUE))))</f>
        <v>0.0</v>
      </c>
      <c r="D925">
        <f>IF(Datos!D925="",0,IF(AND(D$1008&lt;&gt;"",Datos!D925=D$1008),0,IF(D$1004=0,0,1-CHOOSE(D$1004,IF(ISNUMBER(Datos!D925),AND(OR(D$1005="",Datos!D925&gt;=D$1005),OR(D$1006="",Datos!D925&lt;=D$1006)),FALSE),IF(ISNUMBER(Datos!D925),AND(Datos!D925=INT(Datos!D925),AND(OR(D$1005="",Datos!D925&gt;=D$1005),OR(D$1006="",Datos!D925&lt;=D$1006))),FALSE),OR(ISNUMBER(FIND(";"&amp;UPPER(TRIM(Datos!D925&amp;""))&amp;"=",D$1007)),ISNUMBER(FIND(";"&amp;UPPER(TRIM(Datos!D925&amp;""))&amp;";",D$1007))),OR(UPPER(TRIM(Datos!D925&amp;""))="SÍ",UPPER(TRIM(Datos!D925&amp;""))="SI",UPPER(TRIM(Datos!D925&amp;""))="NO"),IF(ISNUMBER(Datos!D925),AND(OR(D$1005="",Datos!D925&gt;=D$1005),OR(D$1006="",Datos!D925&lt;=D$1006)),FALSE),TRUE))))</f>
        <v>0.0</v>
      </c>
      <c r="E925">
        <f>IF(Datos!E925="",0,IF(AND(E$1008&lt;&gt;"",Datos!E925=E$1008),0,IF(E$1004=0,0,1-CHOOSE(E$1004,IF(ISNUMBER(Datos!E925),AND(OR(E$1005="",Datos!E925&gt;=E$1005),OR(E$1006="",Datos!E925&lt;=E$1006)),FALSE),IF(ISNUMBER(Datos!E925),AND(Datos!E925=INT(Datos!E925),AND(OR(E$1005="",Datos!E925&gt;=E$1005),OR(E$1006="",Datos!E925&lt;=E$1006))),FALSE),OR(ISNUMBER(FIND(";"&amp;UPPER(TRIM(Datos!E925&amp;""))&amp;"=",E$1007)),ISNUMBER(FIND(";"&amp;UPPER(TRIM(Datos!E925&amp;""))&amp;";",E$1007))),OR(UPPER(TRIM(Datos!E925&amp;""))="SÍ",UPPER(TRIM(Datos!E925&amp;""))="SI",UPPER(TRIM(Datos!E925&amp;""))="NO"),IF(ISNUMBER(Datos!E925),AND(OR(E$1005="",Datos!E925&gt;=E$1005),OR(E$1006="",Datos!E925&lt;=E$1006)),FALSE),TRUE))))</f>
        <v>0.0</v>
      </c>
      <c r="F925">
        <f>IF(Datos!F925="",0,IF(AND(F$1008&lt;&gt;"",Datos!F925=F$1008),0,IF(F$1004=0,0,1-CHOOSE(F$1004,IF(ISNUMBER(Datos!F925),AND(OR(F$1005="",Datos!F925&gt;=F$1005),OR(F$1006="",Datos!F925&lt;=F$1006)),FALSE),IF(ISNUMBER(Datos!F925),AND(Datos!F925=INT(Datos!F925),AND(OR(F$1005="",Datos!F925&gt;=F$1005),OR(F$1006="",Datos!F925&lt;=F$1006))),FALSE),OR(ISNUMBER(FIND(";"&amp;UPPER(TRIM(Datos!F925&amp;""))&amp;"=",F$1007)),ISNUMBER(FIND(";"&amp;UPPER(TRIM(Datos!F925&amp;""))&amp;";",F$1007))),OR(UPPER(TRIM(Datos!F925&amp;""))="SÍ",UPPER(TRIM(Datos!F925&amp;""))="SI",UPPER(TRIM(Datos!F925&amp;""))="NO"),IF(ISNUMBER(Datos!F925),AND(OR(F$1005="",Datos!F925&gt;=F$1005),OR(F$1006="",Datos!F925&lt;=F$1006)),FALSE),TRUE))))</f>
        <v>0.0</v>
      </c>
      <c r="G925">
        <f>IF(Datos!G925="",0,IF(AND(G$1008&lt;&gt;"",Datos!G925=G$1008),0,IF(G$1004=0,0,1-CHOOSE(G$1004,IF(ISNUMBER(Datos!G925),AND(OR(G$1005="",Datos!G925&gt;=G$1005),OR(G$1006="",Datos!G925&lt;=G$1006)),FALSE),IF(ISNUMBER(Datos!G925),AND(Datos!G925=INT(Datos!G925),AND(OR(G$1005="",Datos!G925&gt;=G$1005),OR(G$1006="",Datos!G925&lt;=G$1006))),FALSE),OR(ISNUMBER(FIND(";"&amp;UPPER(TRIM(Datos!G925&amp;""))&amp;"=",G$1007)),ISNUMBER(FIND(";"&amp;UPPER(TRIM(Datos!G925&amp;""))&amp;";",G$1007))),OR(UPPER(TRIM(Datos!G925&amp;""))="SÍ",UPPER(TRIM(Datos!G925&amp;""))="SI",UPPER(TRIM(Datos!G925&amp;""))="NO"),IF(ISNUMBER(Datos!G925),AND(OR(G$1005="",Datos!G925&gt;=G$1005),OR(G$1006="",Datos!G925&lt;=G$1006)),FALSE),TRUE))))</f>
        <v>0.0</v>
      </c>
      <c r="H925">
        <f>IF(Datos!H925="",0,IF(AND(H$1008&lt;&gt;"",Datos!H925=H$1008),0,IF(H$1004=0,0,1-CHOOSE(H$1004,IF(ISNUMBER(Datos!H925),AND(OR(H$1005="",Datos!H925&gt;=H$1005),OR(H$1006="",Datos!H925&lt;=H$1006)),FALSE),IF(ISNUMBER(Datos!H925),AND(Datos!H925=INT(Datos!H925),AND(OR(H$1005="",Datos!H925&gt;=H$1005),OR(H$1006="",Datos!H925&lt;=H$1006))),FALSE),OR(ISNUMBER(FIND(";"&amp;UPPER(TRIM(Datos!H925&amp;""))&amp;"=",H$1007)),ISNUMBER(FIND(";"&amp;UPPER(TRIM(Datos!H925&amp;""))&amp;";",H$1007))),OR(UPPER(TRIM(Datos!H925&amp;""))="SÍ",UPPER(TRIM(Datos!H925&amp;""))="SI",UPPER(TRIM(Datos!H925&amp;""))="NO"),IF(ISNUMBER(Datos!H925),AND(OR(H$1005="",Datos!H925&gt;=H$1005),OR(H$1006="",Datos!H925&lt;=H$1006)),FALSE),TRUE))))</f>
        <v>0.0</v>
      </c>
      <c r="I925">
        <f>IF(Datos!I925="",0,IF(AND(I$1008&lt;&gt;"",Datos!I925=I$1008),0,IF(I$1004=0,0,1-CHOOSE(I$1004,IF(ISNUMBER(Datos!I925),AND(OR(I$1005="",Datos!I925&gt;=I$1005),OR(I$1006="",Datos!I925&lt;=I$1006)),FALSE),IF(ISNUMBER(Datos!I925),AND(Datos!I925=INT(Datos!I925),AND(OR(I$1005="",Datos!I925&gt;=I$1005),OR(I$1006="",Datos!I925&lt;=I$1006))),FALSE),OR(ISNUMBER(FIND(";"&amp;UPPER(TRIM(Datos!I925&amp;""))&amp;"=",I$1007)),ISNUMBER(FIND(";"&amp;UPPER(TRIM(Datos!I925&amp;""))&amp;";",I$1007))),OR(UPPER(TRIM(Datos!I925&amp;""))="SÍ",UPPER(TRIM(Datos!I925&amp;""))="SI",UPPER(TRIM(Datos!I925&amp;""))="NO"),IF(ISNUMBER(Datos!I925),AND(OR(I$1005="",Datos!I925&gt;=I$1005),OR(I$1006="",Datos!I925&lt;=I$1006)),FALSE),TRUE))))</f>
        <v>0.0</v>
      </c>
      <c r="J925">
        <f>IF(Datos!J925="",0,IF(AND(J$1008&lt;&gt;"",Datos!J925=J$1008),0,IF(J$1004=0,0,1-CHOOSE(J$1004,IF(ISNUMBER(Datos!J925),AND(OR(J$1005="",Datos!J925&gt;=J$1005),OR(J$1006="",Datos!J925&lt;=J$1006)),FALSE),IF(ISNUMBER(Datos!J925),AND(Datos!J925=INT(Datos!J925),AND(OR(J$1005="",Datos!J925&gt;=J$1005),OR(J$1006="",Datos!J925&lt;=J$1006))),FALSE),OR(ISNUMBER(FIND(";"&amp;UPPER(TRIM(Datos!J925&amp;""))&amp;"=",J$1007)),ISNUMBER(FIND(";"&amp;UPPER(TRIM(Datos!J925&amp;""))&amp;";",J$1007))),OR(UPPER(TRIM(Datos!J925&amp;""))="SÍ",UPPER(TRIM(Datos!J925&amp;""))="SI",UPPER(TRIM(Datos!J925&amp;""))="NO"),IF(ISNUMBER(Datos!J925),AND(OR(J$1005="",Datos!J925&gt;=J$1005),OR(J$1006="",Datos!J925&lt;=J$1006)),FALSE),TRUE))))</f>
        <v>0.0</v>
      </c>
      <c r="K925">
        <f>IF(Datos!K925="",0,IF(AND(K$1008&lt;&gt;"",Datos!K925=K$1008),0,IF(K$1004=0,0,1-CHOOSE(K$1004,IF(ISNUMBER(Datos!K925),AND(OR(K$1005="",Datos!K925&gt;=K$1005),OR(K$1006="",Datos!K925&lt;=K$1006)),FALSE),IF(ISNUMBER(Datos!K925),AND(Datos!K925=INT(Datos!K925),AND(OR(K$1005="",Datos!K925&gt;=K$1005),OR(K$1006="",Datos!K925&lt;=K$1006))),FALSE),OR(ISNUMBER(FIND(";"&amp;UPPER(TRIM(Datos!K925&amp;""))&amp;"=",K$1007)),ISNUMBER(FIND(";"&amp;UPPER(TRIM(Datos!K925&amp;""))&amp;";",K$1007))),OR(UPPER(TRIM(Datos!K925&amp;""))="SÍ",UPPER(TRIM(Datos!K925&amp;""))="SI",UPPER(TRIM(Datos!K925&amp;""))="NO"),IF(ISNUMBER(Datos!K925),AND(OR(K$1005="",Datos!K925&gt;=K$1005),OR(K$1006="",Datos!K925&lt;=K$1006)),FALSE),TRUE))))</f>
        <v>0.0</v>
      </c>
      <c r="L925">
        <f>IF(Datos!L925="",0,IF(AND(L$1008&lt;&gt;"",Datos!L925=L$1008),0,IF(L$1004=0,0,1-CHOOSE(L$1004,IF(ISNUMBER(Datos!L925),AND(OR(L$1005="",Datos!L925&gt;=L$1005),OR(L$1006="",Datos!L925&lt;=L$1006)),FALSE),IF(ISNUMBER(Datos!L925),AND(Datos!L925=INT(Datos!L925),AND(OR(L$1005="",Datos!L925&gt;=L$1005),OR(L$1006="",Datos!L925&lt;=L$1006))),FALSE),OR(ISNUMBER(FIND(";"&amp;UPPER(TRIM(Datos!L925&amp;""))&amp;"=",L$1007)),ISNUMBER(FIND(";"&amp;UPPER(TRIM(Datos!L925&amp;""))&amp;";",L$1007))),OR(UPPER(TRIM(Datos!L925&amp;""))="SÍ",UPPER(TRIM(Datos!L925&amp;""))="SI",UPPER(TRIM(Datos!L925&amp;""))="NO"),IF(ISNUMBER(Datos!L925),AND(OR(L$1005="",Datos!L925&gt;=L$1005),OR(L$1006="",Datos!L925&lt;=L$1006)),FALSE),TRUE))))</f>
        <v>0.0</v>
      </c>
      <c r="M925">
        <f>IF(Datos!M925="",0,IF(AND(M$1008&lt;&gt;"",Datos!M925=M$1008),0,IF(M$1004=0,0,1-CHOOSE(M$1004,IF(ISNUMBER(Datos!M925),AND(OR(M$1005="",Datos!M925&gt;=M$1005),OR(M$1006="",Datos!M925&lt;=M$1006)),FALSE),IF(ISNUMBER(Datos!M925),AND(Datos!M925=INT(Datos!M925),AND(OR(M$1005="",Datos!M925&gt;=M$1005),OR(M$1006="",Datos!M925&lt;=M$1006))),FALSE),OR(ISNUMBER(FIND(";"&amp;UPPER(TRIM(Datos!M925&amp;""))&amp;"=",M$1007)),ISNUMBER(FIND(";"&amp;UPPER(TRIM(Datos!M925&amp;""))&amp;";",M$1007))),OR(UPPER(TRIM(Datos!M925&amp;""))="SÍ",UPPER(TRIM(Datos!M925&amp;""))="SI",UPPER(TRIM(Datos!M925&amp;""))="NO"),IF(ISNUMBER(Datos!M925),AND(OR(M$1005="",Datos!M925&gt;=M$1005),OR(M$1006="",Datos!M925&lt;=M$1006)),FALSE),TRUE))))</f>
        <v>0.0</v>
      </c>
      <c r="N925">
        <f>IF(Datos!N925="",0,IF(AND(N$1008&lt;&gt;"",Datos!N925=N$1008),0,IF(N$1004=0,0,1-CHOOSE(N$1004,IF(ISNUMBER(Datos!N925),AND(OR(N$1005="",Datos!N925&gt;=N$1005),OR(N$1006="",Datos!N925&lt;=N$1006)),FALSE),IF(ISNUMBER(Datos!N925),AND(Datos!N925=INT(Datos!N925),AND(OR(N$1005="",Datos!N925&gt;=N$1005),OR(N$1006="",Datos!N925&lt;=N$1006))),FALSE),OR(ISNUMBER(FIND(";"&amp;UPPER(TRIM(Datos!N925&amp;""))&amp;"=",N$1007)),ISNUMBER(FIND(";"&amp;UPPER(TRIM(Datos!N925&amp;""))&amp;";",N$1007))),OR(UPPER(TRIM(Datos!N925&amp;""))="SÍ",UPPER(TRIM(Datos!N925&amp;""))="SI",UPPER(TRIM(Datos!N925&amp;""))="NO"),IF(ISNUMBER(Datos!N925),AND(OR(N$1005="",Datos!N925&gt;=N$1005),OR(N$1006="",Datos!N925&lt;=N$1006)),FALSE),TRUE))))</f>
        <v>0.0</v>
      </c>
      <c r="O925">
        <f>IF(Datos!O925="",0,IF(AND(O$1008&lt;&gt;"",Datos!O925=O$1008),0,IF(O$1004=0,0,1-CHOOSE(O$1004,IF(ISNUMBER(Datos!O925),AND(OR(O$1005="",Datos!O925&gt;=O$1005),OR(O$1006="",Datos!O925&lt;=O$1006)),FALSE),IF(ISNUMBER(Datos!O925),AND(Datos!O925=INT(Datos!O925),AND(OR(O$1005="",Datos!O925&gt;=O$1005),OR(O$1006="",Datos!O925&lt;=O$1006))),FALSE),OR(ISNUMBER(FIND(";"&amp;UPPER(TRIM(Datos!O925&amp;""))&amp;"=",O$1007)),ISNUMBER(FIND(";"&amp;UPPER(TRIM(Datos!O925&amp;""))&amp;";",O$1007))),OR(UPPER(TRIM(Datos!O925&amp;""))="SÍ",UPPER(TRIM(Datos!O925&amp;""))="SI",UPPER(TRIM(Datos!O925&amp;""))="NO"),IF(ISNUMBER(Datos!O925),AND(OR(O$1005="",Datos!O925&gt;=O$1005),OR(O$1006="",Datos!O925&lt;=O$1006)),FALSE),TRUE))))</f>
        <v>0.0</v>
      </c>
      <c r="P925">
        <f>IF(Datos!P925="",0,IF(AND(P$1008&lt;&gt;"",Datos!P925=P$1008),0,IF(P$1004=0,0,1-CHOOSE(P$1004,IF(ISNUMBER(Datos!P925),AND(OR(P$1005="",Datos!P925&gt;=P$1005),OR(P$1006="",Datos!P925&lt;=P$1006)),FALSE),IF(ISNUMBER(Datos!P925),AND(Datos!P925=INT(Datos!P925),AND(OR(P$1005="",Datos!P925&gt;=P$1005),OR(P$1006="",Datos!P925&lt;=P$1006))),FALSE),OR(ISNUMBER(FIND(";"&amp;UPPER(TRIM(Datos!P925&amp;""))&amp;"=",P$1007)),ISNUMBER(FIND(";"&amp;UPPER(TRIM(Datos!P925&amp;""))&amp;";",P$1007))),OR(UPPER(TRIM(Datos!P925&amp;""))="SÍ",UPPER(TRIM(Datos!P925&amp;""))="SI",UPPER(TRIM(Datos!P925&amp;""))="NO"),IF(ISNUMBER(Datos!P925),AND(OR(P$1005="",Datos!P925&gt;=P$1005),OR(P$1006="",Datos!P925&lt;=P$1006)),FALSE),TRUE))))</f>
        <v>0.0</v>
      </c>
      <c r="Q925">
        <f>IF(Datos!Q925="",0,IF(AND(Q$1008&lt;&gt;"",Datos!Q925=Q$1008),0,IF(Q$1004=0,0,1-CHOOSE(Q$1004,IF(ISNUMBER(Datos!Q925),AND(OR(Q$1005="",Datos!Q925&gt;=Q$1005),OR(Q$1006="",Datos!Q925&lt;=Q$1006)),FALSE),IF(ISNUMBER(Datos!Q925),AND(Datos!Q925=INT(Datos!Q925),AND(OR(Q$1005="",Datos!Q925&gt;=Q$1005),OR(Q$1006="",Datos!Q925&lt;=Q$1006))),FALSE),OR(ISNUMBER(FIND(";"&amp;UPPER(TRIM(Datos!Q925&amp;""))&amp;"=",Q$1007)),ISNUMBER(FIND(";"&amp;UPPER(TRIM(Datos!Q925&amp;""))&amp;";",Q$1007))),OR(UPPER(TRIM(Datos!Q925&amp;""))="SÍ",UPPER(TRIM(Datos!Q925&amp;""))="SI",UPPER(TRIM(Datos!Q925&amp;""))="NO"),IF(ISNUMBER(Datos!Q925),AND(OR(Q$1005="",Datos!Q925&gt;=Q$1005),OR(Q$1006="",Datos!Q925&lt;=Q$1006)),FALSE),TRUE))))</f>
        <v>0.0</v>
      </c>
      <c r="R925">
        <f>IF(Datos!R925="",0,IF(AND(R$1008&lt;&gt;"",Datos!R925=R$1008),0,IF(R$1004=0,0,1-CHOOSE(R$1004,IF(ISNUMBER(Datos!R925),AND(OR(R$1005="",Datos!R925&gt;=R$1005),OR(R$1006="",Datos!R925&lt;=R$1006)),FALSE),IF(ISNUMBER(Datos!R925),AND(Datos!R925=INT(Datos!R925),AND(OR(R$1005="",Datos!R925&gt;=R$1005),OR(R$1006="",Datos!R925&lt;=R$1006))),FALSE),OR(ISNUMBER(FIND(";"&amp;UPPER(TRIM(Datos!R925&amp;""))&amp;"=",R$1007)),ISNUMBER(FIND(";"&amp;UPPER(TRIM(Datos!R925&amp;""))&amp;";",R$1007))),OR(UPPER(TRIM(Datos!R925&amp;""))="SÍ",UPPER(TRIM(Datos!R925&amp;""))="SI",UPPER(TRIM(Datos!R925&amp;""))="NO"),IF(ISNUMBER(Datos!R925),AND(OR(R$1005="",Datos!R925&gt;=R$1005),OR(R$1006="",Datos!R925&lt;=R$1006)),FALSE),TRUE))))</f>
        <v>0.0</v>
      </c>
      <c r="S925">
        <f>IF(Datos!S925="",0,IF(AND(S$1008&lt;&gt;"",Datos!S925=S$1008),0,IF(S$1004=0,0,1-CHOOSE(S$1004,IF(ISNUMBER(Datos!S925),AND(OR(S$1005="",Datos!S925&gt;=S$1005),OR(S$1006="",Datos!S925&lt;=S$1006)),FALSE),IF(ISNUMBER(Datos!S925),AND(Datos!S925=INT(Datos!S925),AND(OR(S$1005="",Datos!S925&gt;=S$1005),OR(S$1006="",Datos!S925&lt;=S$1006))),FALSE),OR(ISNUMBER(FIND(";"&amp;UPPER(TRIM(Datos!S925&amp;""))&amp;"=",S$1007)),ISNUMBER(FIND(";"&amp;UPPER(TRIM(Datos!S925&amp;""))&amp;";",S$1007))),OR(UPPER(TRIM(Datos!S925&amp;""))="SÍ",UPPER(TRIM(Datos!S925&amp;""))="SI",UPPER(TRIM(Datos!S925&amp;""))="NO"),IF(ISNUMBER(Datos!S925),AND(OR(S$1005="",Datos!S925&gt;=S$1005),OR(S$1006="",Datos!S925&lt;=S$1006)),FALSE),TRUE))))</f>
        <v>0.0</v>
      </c>
      <c r="T925">
        <f>IF(Datos!T925="",0,IF(AND(T$1008&lt;&gt;"",Datos!T925=T$1008),0,IF(T$1004=0,0,1-CHOOSE(T$1004,IF(ISNUMBER(Datos!T925),AND(OR(T$1005="",Datos!T925&gt;=T$1005),OR(T$1006="",Datos!T925&lt;=T$1006)),FALSE),IF(ISNUMBER(Datos!T925),AND(Datos!T925=INT(Datos!T925),AND(OR(T$1005="",Datos!T925&gt;=T$1005),OR(T$1006="",Datos!T925&lt;=T$1006))),FALSE),OR(ISNUMBER(FIND(";"&amp;UPPER(TRIM(Datos!T925&amp;""))&amp;"=",T$1007)),ISNUMBER(FIND(";"&amp;UPPER(TRIM(Datos!T925&amp;""))&amp;";",T$1007))),OR(UPPER(TRIM(Datos!T925&amp;""))="SÍ",UPPER(TRIM(Datos!T925&amp;""))="SI",UPPER(TRIM(Datos!T925&amp;""))="NO"),IF(ISNUMBER(Datos!T925),AND(OR(T$1005="",Datos!T925&gt;=T$1005),OR(T$1006="",Datos!T925&lt;=T$1006)),FALSE),TRUE))))</f>
        <v>0.0</v>
      </c>
      <c r="U925">
        <f>IF(Datos!U925="",0,IF(AND(U$1008&lt;&gt;"",Datos!U925=U$1008),0,IF(U$1004=0,0,1-CHOOSE(U$1004,IF(ISNUMBER(Datos!U925),AND(OR(U$1005="",Datos!U925&gt;=U$1005),OR(U$1006="",Datos!U925&lt;=U$1006)),FALSE),IF(ISNUMBER(Datos!U925),AND(Datos!U925=INT(Datos!U925),AND(OR(U$1005="",Datos!U925&gt;=U$1005),OR(U$1006="",Datos!U925&lt;=U$1006))),FALSE),OR(ISNUMBER(FIND(";"&amp;UPPER(TRIM(Datos!U925&amp;""))&amp;"=",U$1007)),ISNUMBER(FIND(";"&amp;UPPER(TRIM(Datos!U925&amp;""))&amp;";",U$1007))),OR(UPPER(TRIM(Datos!U925&amp;""))="SÍ",UPPER(TRIM(Datos!U925&amp;""))="SI",UPPER(TRIM(Datos!U925&amp;""))="NO"),IF(ISNUMBER(Datos!U925),AND(OR(U$1005="",Datos!U925&gt;=U$1005),OR(U$1006="",Datos!U925&lt;=U$1006)),FALSE),TRUE))))</f>
        <v>0.0</v>
      </c>
      <c r="V925">
        <f>IF(Datos!V925="",0,IF(AND(V$1008&lt;&gt;"",Datos!V925=V$1008),0,IF(V$1004=0,0,1-CHOOSE(V$1004,IF(ISNUMBER(Datos!V925),AND(OR(V$1005="",Datos!V925&gt;=V$1005),OR(V$1006="",Datos!V925&lt;=V$1006)),FALSE),IF(ISNUMBER(Datos!V925),AND(Datos!V925=INT(Datos!V925),AND(OR(V$1005="",Datos!V925&gt;=V$1005),OR(V$1006="",Datos!V925&lt;=V$1006))),FALSE),OR(ISNUMBER(FIND(";"&amp;UPPER(TRIM(Datos!V925&amp;""))&amp;"=",V$1007)),ISNUMBER(FIND(";"&amp;UPPER(TRIM(Datos!V925&amp;""))&amp;";",V$1007))),OR(UPPER(TRIM(Datos!V925&amp;""))="SÍ",UPPER(TRIM(Datos!V925&amp;""))="SI",UPPER(TRIM(Datos!V925&amp;""))="NO"),IF(ISNUMBER(Datos!V925),AND(OR(V$1005="",Datos!V925&gt;=V$1005),OR(V$1006="",Datos!V925&lt;=V$1006)),FALSE),TRUE))))</f>
        <v>0.0</v>
      </c>
      <c r="W925">
        <f>IF(Datos!W925="",0,IF(AND(W$1008&lt;&gt;"",Datos!W925=W$1008),0,IF(W$1004=0,0,1-CHOOSE(W$1004,IF(ISNUMBER(Datos!W925),AND(OR(W$1005="",Datos!W925&gt;=W$1005),OR(W$1006="",Datos!W925&lt;=W$1006)),FALSE),IF(ISNUMBER(Datos!W925),AND(Datos!W925=INT(Datos!W925),AND(OR(W$1005="",Datos!W925&gt;=W$1005),OR(W$1006="",Datos!W925&lt;=W$1006))),FALSE),OR(ISNUMBER(FIND(";"&amp;UPPER(TRIM(Datos!W925&amp;""))&amp;"=",W$1007)),ISNUMBER(FIND(";"&amp;UPPER(TRIM(Datos!W925&amp;""))&amp;";",W$1007))),OR(UPPER(TRIM(Datos!W925&amp;""))="SÍ",UPPER(TRIM(Datos!W925&amp;""))="SI",UPPER(TRIM(Datos!W925&amp;""))="NO"),IF(ISNUMBER(Datos!W925),AND(OR(W$1005="",Datos!W925&gt;=W$1005),OR(W$1006="",Datos!W925&lt;=W$1006)),FALSE),TRUE))))</f>
        <v>0.0</v>
      </c>
      <c r="X925">
        <f>IF(Datos!X925="",0,IF(AND(X$1008&lt;&gt;"",Datos!X925=X$1008),0,IF(X$1004=0,0,1-CHOOSE(X$1004,IF(ISNUMBER(Datos!X925),AND(OR(X$1005="",Datos!X925&gt;=X$1005),OR(X$1006="",Datos!X925&lt;=X$1006)),FALSE),IF(ISNUMBER(Datos!X925),AND(Datos!X925=INT(Datos!X925),AND(OR(X$1005="",Datos!X925&gt;=X$1005),OR(X$1006="",Datos!X925&lt;=X$1006))),FALSE),OR(ISNUMBER(FIND(";"&amp;UPPER(TRIM(Datos!X925&amp;""))&amp;"=",X$1007)),ISNUMBER(FIND(";"&amp;UPPER(TRIM(Datos!X925&amp;""))&amp;";",X$1007))),OR(UPPER(TRIM(Datos!X925&amp;""))="SÍ",UPPER(TRIM(Datos!X925&amp;""))="SI",UPPER(TRIM(Datos!X925&amp;""))="NO"),IF(ISNUMBER(Datos!X925),AND(OR(X$1005="",Datos!X925&gt;=X$1005),OR(X$1006="",Datos!X925&lt;=X$1006)),FALSE),TRUE))))</f>
        <v>0.0</v>
      </c>
      <c r="Y925">
        <f>IF(Datos!Y925="",0,IF(AND(Y$1008&lt;&gt;"",Datos!Y925=Y$1008),0,IF(Y$1004=0,0,1-CHOOSE(Y$1004,IF(ISNUMBER(Datos!Y925),AND(OR(Y$1005="",Datos!Y925&gt;=Y$1005),OR(Y$1006="",Datos!Y925&lt;=Y$1006)),FALSE),IF(ISNUMBER(Datos!Y925),AND(Datos!Y925=INT(Datos!Y925),AND(OR(Y$1005="",Datos!Y925&gt;=Y$1005),OR(Y$1006="",Datos!Y925&lt;=Y$1006))),FALSE),OR(ISNUMBER(FIND(";"&amp;UPPER(TRIM(Datos!Y925&amp;""))&amp;"=",Y$1007)),ISNUMBER(FIND(";"&amp;UPPER(TRIM(Datos!Y925&amp;""))&amp;";",Y$1007))),OR(UPPER(TRIM(Datos!Y925&amp;""))="SÍ",UPPER(TRIM(Datos!Y925&amp;""))="SI",UPPER(TRIM(Datos!Y925&amp;""))="NO"),IF(ISNUMBER(Datos!Y925),AND(OR(Y$1005="",Datos!Y925&gt;=Y$1005),OR(Y$1006="",Datos!Y925&lt;=Y$1006)),FALSE),TRUE))))</f>
        <v>0.0</v>
      </c>
      <c r="Z925">
        <f>IF(Datos!Z925="",0,IF(AND(Z$1008&lt;&gt;"",Datos!Z925=Z$1008),0,IF(Z$1004=0,0,1-CHOOSE(Z$1004,IF(ISNUMBER(Datos!Z925),AND(OR(Z$1005="",Datos!Z925&gt;=Z$1005),OR(Z$1006="",Datos!Z925&lt;=Z$1006)),FALSE),IF(ISNUMBER(Datos!Z925),AND(Datos!Z925=INT(Datos!Z925),AND(OR(Z$1005="",Datos!Z925&gt;=Z$1005),OR(Z$1006="",Datos!Z925&lt;=Z$1006))),FALSE),OR(ISNUMBER(FIND(";"&amp;UPPER(TRIM(Datos!Z925&amp;""))&amp;"=",Z$1007)),ISNUMBER(FIND(";"&amp;UPPER(TRIM(Datos!Z925&amp;""))&amp;";",Z$1007))),OR(UPPER(TRIM(Datos!Z925&amp;""))="SÍ",UPPER(TRIM(Datos!Z925&amp;""))="SI",UPPER(TRIM(Datos!Z925&amp;""))="NO"),IF(ISNUMBER(Datos!Z925),AND(OR(Z$1005="",Datos!Z925&gt;=Z$1005),OR(Z$1006="",Datos!Z925&lt;=Z$1006)),FALSE),TRUE))))</f>
        <v>0.0</v>
      </c>
      <c r="AA925">
        <f>IF(Datos!AA925="",0,IF(AND(AA$1008&lt;&gt;"",Datos!AA925=AA$1008),0,IF(AA$1004=0,0,1-CHOOSE(AA$1004,IF(ISNUMBER(Datos!AA925),AND(OR(AA$1005="",Datos!AA925&gt;=AA$1005),OR(AA$1006="",Datos!AA925&lt;=AA$1006)),FALSE),IF(ISNUMBER(Datos!AA925),AND(Datos!AA925=INT(Datos!AA925),AND(OR(AA$1005="",Datos!AA925&gt;=AA$1005),OR(AA$1006="",Datos!AA925&lt;=AA$1006))),FALSE),OR(ISNUMBER(FIND(";"&amp;UPPER(TRIM(Datos!AA925&amp;""))&amp;"=",AA$1007)),ISNUMBER(FIND(";"&amp;UPPER(TRIM(Datos!AA925&amp;""))&amp;";",AA$1007))),OR(UPPER(TRIM(Datos!AA925&amp;""))="SÍ",UPPER(TRIM(Datos!AA925&amp;""))="SI",UPPER(TRIM(Datos!AA925&amp;""))="NO"),IF(ISNUMBER(Datos!AA925),AND(OR(AA$1005="",Datos!AA925&gt;=AA$1005),OR(AA$1006="",Datos!AA925&lt;=AA$1006)),FALSE),TRUE))))</f>
        <v>0.0</v>
      </c>
      <c r="AB925">
        <f>IF(Datos!AB925="",0,IF(AND(AB$1008&lt;&gt;"",Datos!AB925=AB$1008),0,IF(AB$1004=0,0,1-CHOOSE(AB$1004,IF(ISNUMBER(Datos!AB925),AND(OR(AB$1005="",Datos!AB925&gt;=AB$1005),OR(AB$1006="",Datos!AB925&lt;=AB$1006)),FALSE),IF(ISNUMBER(Datos!AB925),AND(Datos!AB925=INT(Datos!AB925),AND(OR(AB$1005="",Datos!AB925&gt;=AB$1005),OR(AB$1006="",Datos!AB925&lt;=AB$1006))),FALSE),OR(ISNUMBER(FIND(";"&amp;UPPER(TRIM(Datos!AB925&amp;""))&amp;"=",AB$1007)),ISNUMBER(FIND(";"&amp;UPPER(TRIM(Datos!AB925&amp;""))&amp;";",AB$1007))),OR(UPPER(TRIM(Datos!AB925&amp;""))="SÍ",UPPER(TRIM(Datos!AB925&amp;""))="SI",UPPER(TRIM(Datos!AB925&amp;""))="NO"),IF(ISNUMBER(Datos!AB925),AND(OR(AB$1005="",Datos!AB925&gt;=AB$1005),OR(AB$1006="",Datos!AB925&lt;=AB$1006)),FALSE),TRUE))))</f>
        <v>0.0</v>
      </c>
      <c r="AC925">
        <f>IF(Datos!AC925="",0,IF(AND(AC$1008&lt;&gt;"",Datos!AC925=AC$1008),0,IF(AC$1004=0,0,1-CHOOSE(AC$1004,IF(ISNUMBER(Datos!AC925),AND(OR(AC$1005="",Datos!AC925&gt;=AC$1005),OR(AC$1006="",Datos!AC925&lt;=AC$1006)),FALSE),IF(ISNUMBER(Datos!AC925),AND(Datos!AC925=INT(Datos!AC925),AND(OR(AC$1005="",Datos!AC925&gt;=AC$1005),OR(AC$1006="",Datos!AC925&lt;=AC$1006))),FALSE),OR(ISNUMBER(FIND(";"&amp;UPPER(TRIM(Datos!AC925&amp;""))&amp;"=",AC$1007)),ISNUMBER(FIND(";"&amp;UPPER(TRIM(Datos!AC925&amp;""))&amp;";",AC$1007))),OR(UPPER(TRIM(Datos!AC925&amp;""))="SÍ",UPPER(TRIM(Datos!AC925&amp;""))="SI",UPPER(TRIM(Datos!AC925&amp;""))="NO"),IF(ISNUMBER(Datos!AC925),AND(OR(AC$1005="",Datos!AC925&gt;=AC$1005),OR(AC$1006="",Datos!AC925&lt;=AC$1006)),FALSE),TRUE))))</f>
        <v>0.0</v>
      </c>
      <c r="AD925">
        <f>IF(Datos!AD925="",0,IF(AND(AD$1008&lt;&gt;"",Datos!AD925=AD$1008),0,IF(AD$1004=0,0,1-CHOOSE(AD$1004,IF(ISNUMBER(Datos!AD925),AND(OR(AD$1005="",Datos!AD925&gt;=AD$1005),OR(AD$1006="",Datos!AD925&lt;=AD$1006)),FALSE),IF(ISNUMBER(Datos!AD925),AND(Datos!AD925=INT(Datos!AD925),AND(OR(AD$1005="",Datos!AD925&gt;=AD$1005),OR(AD$1006="",Datos!AD925&lt;=AD$1006))),FALSE),OR(ISNUMBER(FIND(";"&amp;UPPER(TRIM(Datos!AD925&amp;""))&amp;"=",AD$1007)),ISNUMBER(FIND(";"&amp;UPPER(TRIM(Datos!AD925&amp;""))&amp;";",AD$1007))),OR(UPPER(TRIM(Datos!AD925&amp;""))="SÍ",UPPER(TRIM(Datos!AD925&amp;""))="SI",UPPER(TRIM(Datos!AD925&amp;""))="NO"),IF(ISNUMBER(Datos!AD925),AND(OR(AD$1005="",Datos!AD925&gt;=AD$1005),OR(AD$1006="",Datos!AD925&lt;=AD$1006)),FALSE),TRUE))))</f>
        <v>0.0</v>
      </c>
      <c r="AE925">
        <f>IF(Datos!AE925="",0,IF(AND(AE$1008&lt;&gt;"",Datos!AE925=AE$1008),0,IF(AE$1004=0,0,1-CHOOSE(AE$1004,IF(ISNUMBER(Datos!AE925),AND(OR(AE$1005="",Datos!AE925&gt;=AE$1005),OR(AE$1006="",Datos!AE925&lt;=AE$1006)),FALSE),IF(ISNUMBER(Datos!AE925),AND(Datos!AE925=INT(Datos!AE925),AND(OR(AE$1005="",Datos!AE925&gt;=AE$1005),OR(AE$1006="",Datos!AE925&lt;=AE$1006))),FALSE),OR(ISNUMBER(FIND(";"&amp;UPPER(TRIM(Datos!AE925&amp;""))&amp;"=",AE$1007)),ISNUMBER(FIND(";"&amp;UPPER(TRIM(Datos!AE925&amp;""))&amp;";",AE$1007))),OR(UPPER(TRIM(Datos!AE925&amp;""))="SÍ",UPPER(TRIM(Datos!AE925&amp;""))="SI",UPPER(TRIM(Datos!AE925&amp;""))="NO"),IF(ISNUMBER(Datos!AE925),AND(OR(AE$1005="",Datos!AE925&gt;=AE$1005),OR(AE$1006="",Datos!AE925&lt;=AE$1006)),FALSE),TRUE))))</f>
        <v>0.0</v>
      </c>
    </row>
    <row r="926" spans="2:31">
      <c r="B926">
        <f>IF(Datos!B926="",0,IF(AND(B$1008&lt;&gt;"",Datos!B926=B$1008),0,IF(B$1004=0,0,1-CHOOSE(B$1004,IF(ISNUMBER(Datos!B926),AND(OR(B$1005="",Datos!B926&gt;=B$1005),OR(B$1006="",Datos!B926&lt;=B$1006)),FALSE),IF(ISNUMBER(Datos!B926),AND(Datos!B926=INT(Datos!B926),AND(OR(B$1005="",Datos!B926&gt;=B$1005),OR(B$1006="",Datos!B926&lt;=B$1006))),FALSE),OR(ISNUMBER(FIND(";"&amp;UPPER(TRIM(Datos!B926&amp;""))&amp;"=",B$1007)),ISNUMBER(FIND(";"&amp;UPPER(TRIM(Datos!B926&amp;""))&amp;";",B$1007))),OR(UPPER(TRIM(Datos!B926&amp;""))="SÍ",UPPER(TRIM(Datos!B926&amp;""))="SI",UPPER(TRIM(Datos!B926&amp;""))="NO"),IF(ISNUMBER(Datos!B926),AND(OR(B$1005="",Datos!B926&gt;=B$1005),OR(B$1006="",Datos!B926&lt;=B$1006)),FALSE),TRUE))))</f>
        <v>0.0</v>
      </c>
      <c r="C926">
        <f>IF(Datos!C926="",0,IF(AND(C$1008&lt;&gt;"",Datos!C926=C$1008),0,IF(C$1004=0,0,1-CHOOSE(C$1004,IF(ISNUMBER(Datos!C926),AND(OR(C$1005="",Datos!C926&gt;=C$1005),OR(C$1006="",Datos!C926&lt;=C$1006)),FALSE),IF(ISNUMBER(Datos!C926),AND(Datos!C926=INT(Datos!C926),AND(OR(C$1005="",Datos!C926&gt;=C$1005),OR(C$1006="",Datos!C926&lt;=C$1006))),FALSE),OR(ISNUMBER(FIND(";"&amp;UPPER(TRIM(Datos!C926&amp;""))&amp;"=",C$1007)),ISNUMBER(FIND(";"&amp;UPPER(TRIM(Datos!C926&amp;""))&amp;";",C$1007))),OR(UPPER(TRIM(Datos!C926&amp;""))="SÍ",UPPER(TRIM(Datos!C926&amp;""))="SI",UPPER(TRIM(Datos!C926&amp;""))="NO"),IF(ISNUMBER(Datos!C926),AND(OR(C$1005="",Datos!C926&gt;=C$1005),OR(C$1006="",Datos!C926&lt;=C$1006)),FALSE),TRUE))))</f>
        <v>0.0</v>
      </c>
      <c r="D926">
        <f>IF(Datos!D926="",0,IF(AND(D$1008&lt;&gt;"",Datos!D926=D$1008),0,IF(D$1004=0,0,1-CHOOSE(D$1004,IF(ISNUMBER(Datos!D926),AND(OR(D$1005="",Datos!D926&gt;=D$1005),OR(D$1006="",Datos!D926&lt;=D$1006)),FALSE),IF(ISNUMBER(Datos!D926),AND(Datos!D926=INT(Datos!D926),AND(OR(D$1005="",Datos!D926&gt;=D$1005),OR(D$1006="",Datos!D926&lt;=D$1006))),FALSE),OR(ISNUMBER(FIND(";"&amp;UPPER(TRIM(Datos!D926&amp;""))&amp;"=",D$1007)),ISNUMBER(FIND(";"&amp;UPPER(TRIM(Datos!D926&amp;""))&amp;";",D$1007))),OR(UPPER(TRIM(Datos!D926&amp;""))="SÍ",UPPER(TRIM(Datos!D926&amp;""))="SI",UPPER(TRIM(Datos!D926&amp;""))="NO"),IF(ISNUMBER(Datos!D926),AND(OR(D$1005="",Datos!D926&gt;=D$1005),OR(D$1006="",Datos!D926&lt;=D$1006)),FALSE),TRUE))))</f>
        <v>0.0</v>
      </c>
      <c r="E926">
        <f>IF(Datos!E926="",0,IF(AND(E$1008&lt;&gt;"",Datos!E926=E$1008),0,IF(E$1004=0,0,1-CHOOSE(E$1004,IF(ISNUMBER(Datos!E926),AND(OR(E$1005="",Datos!E926&gt;=E$1005),OR(E$1006="",Datos!E926&lt;=E$1006)),FALSE),IF(ISNUMBER(Datos!E926),AND(Datos!E926=INT(Datos!E926),AND(OR(E$1005="",Datos!E926&gt;=E$1005),OR(E$1006="",Datos!E926&lt;=E$1006))),FALSE),OR(ISNUMBER(FIND(";"&amp;UPPER(TRIM(Datos!E926&amp;""))&amp;"=",E$1007)),ISNUMBER(FIND(";"&amp;UPPER(TRIM(Datos!E926&amp;""))&amp;";",E$1007))),OR(UPPER(TRIM(Datos!E926&amp;""))="SÍ",UPPER(TRIM(Datos!E926&amp;""))="SI",UPPER(TRIM(Datos!E926&amp;""))="NO"),IF(ISNUMBER(Datos!E926),AND(OR(E$1005="",Datos!E926&gt;=E$1005),OR(E$1006="",Datos!E926&lt;=E$1006)),FALSE),TRUE))))</f>
        <v>0.0</v>
      </c>
      <c r="F926">
        <f>IF(Datos!F926="",0,IF(AND(F$1008&lt;&gt;"",Datos!F926=F$1008),0,IF(F$1004=0,0,1-CHOOSE(F$1004,IF(ISNUMBER(Datos!F926),AND(OR(F$1005="",Datos!F926&gt;=F$1005),OR(F$1006="",Datos!F926&lt;=F$1006)),FALSE),IF(ISNUMBER(Datos!F926),AND(Datos!F926=INT(Datos!F926),AND(OR(F$1005="",Datos!F926&gt;=F$1005),OR(F$1006="",Datos!F926&lt;=F$1006))),FALSE),OR(ISNUMBER(FIND(";"&amp;UPPER(TRIM(Datos!F926&amp;""))&amp;"=",F$1007)),ISNUMBER(FIND(";"&amp;UPPER(TRIM(Datos!F926&amp;""))&amp;";",F$1007))),OR(UPPER(TRIM(Datos!F926&amp;""))="SÍ",UPPER(TRIM(Datos!F926&amp;""))="SI",UPPER(TRIM(Datos!F926&amp;""))="NO"),IF(ISNUMBER(Datos!F926),AND(OR(F$1005="",Datos!F926&gt;=F$1005),OR(F$1006="",Datos!F926&lt;=F$1006)),FALSE),TRUE))))</f>
        <v>0.0</v>
      </c>
      <c r="G926">
        <f>IF(Datos!G926="",0,IF(AND(G$1008&lt;&gt;"",Datos!G926=G$1008),0,IF(G$1004=0,0,1-CHOOSE(G$1004,IF(ISNUMBER(Datos!G926),AND(OR(G$1005="",Datos!G926&gt;=G$1005),OR(G$1006="",Datos!G926&lt;=G$1006)),FALSE),IF(ISNUMBER(Datos!G926),AND(Datos!G926=INT(Datos!G926),AND(OR(G$1005="",Datos!G926&gt;=G$1005),OR(G$1006="",Datos!G926&lt;=G$1006))),FALSE),OR(ISNUMBER(FIND(";"&amp;UPPER(TRIM(Datos!G926&amp;""))&amp;"=",G$1007)),ISNUMBER(FIND(";"&amp;UPPER(TRIM(Datos!G926&amp;""))&amp;";",G$1007))),OR(UPPER(TRIM(Datos!G926&amp;""))="SÍ",UPPER(TRIM(Datos!G926&amp;""))="SI",UPPER(TRIM(Datos!G926&amp;""))="NO"),IF(ISNUMBER(Datos!G926),AND(OR(G$1005="",Datos!G926&gt;=G$1005),OR(G$1006="",Datos!G926&lt;=G$1006)),FALSE),TRUE))))</f>
        <v>0.0</v>
      </c>
      <c r="H926">
        <f>IF(Datos!H926="",0,IF(AND(H$1008&lt;&gt;"",Datos!H926=H$1008),0,IF(H$1004=0,0,1-CHOOSE(H$1004,IF(ISNUMBER(Datos!H926),AND(OR(H$1005="",Datos!H926&gt;=H$1005),OR(H$1006="",Datos!H926&lt;=H$1006)),FALSE),IF(ISNUMBER(Datos!H926),AND(Datos!H926=INT(Datos!H926),AND(OR(H$1005="",Datos!H926&gt;=H$1005),OR(H$1006="",Datos!H926&lt;=H$1006))),FALSE),OR(ISNUMBER(FIND(";"&amp;UPPER(TRIM(Datos!H926&amp;""))&amp;"=",H$1007)),ISNUMBER(FIND(";"&amp;UPPER(TRIM(Datos!H926&amp;""))&amp;";",H$1007))),OR(UPPER(TRIM(Datos!H926&amp;""))="SÍ",UPPER(TRIM(Datos!H926&amp;""))="SI",UPPER(TRIM(Datos!H926&amp;""))="NO"),IF(ISNUMBER(Datos!H926),AND(OR(H$1005="",Datos!H926&gt;=H$1005),OR(H$1006="",Datos!H926&lt;=H$1006)),FALSE),TRUE))))</f>
        <v>0.0</v>
      </c>
      <c r="I926">
        <f>IF(Datos!I926="",0,IF(AND(I$1008&lt;&gt;"",Datos!I926=I$1008),0,IF(I$1004=0,0,1-CHOOSE(I$1004,IF(ISNUMBER(Datos!I926),AND(OR(I$1005="",Datos!I926&gt;=I$1005),OR(I$1006="",Datos!I926&lt;=I$1006)),FALSE),IF(ISNUMBER(Datos!I926),AND(Datos!I926=INT(Datos!I926),AND(OR(I$1005="",Datos!I926&gt;=I$1005),OR(I$1006="",Datos!I926&lt;=I$1006))),FALSE),OR(ISNUMBER(FIND(";"&amp;UPPER(TRIM(Datos!I926&amp;""))&amp;"=",I$1007)),ISNUMBER(FIND(";"&amp;UPPER(TRIM(Datos!I926&amp;""))&amp;";",I$1007))),OR(UPPER(TRIM(Datos!I926&amp;""))="SÍ",UPPER(TRIM(Datos!I926&amp;""))="SI",UPPER(TRIM(Datos!I926&amp;""))="NO"),IF(ISNUMBER(Datos!I926),AND(OR(I$1005="",Datos!I926&gt;=I$1005),OR(I$1006="",Datos!I926&lt;=I$1006)),FALSE),TRUE))))</f>
        <v>0.0</v>
      </c>
      <c r="J926">
        <f>IF(Datos!J926="",0,IF(AND(J$1008&lt;&gt;"",Datos!J926=J$1008),0,IF(J$1004=0,0,1-CHOOSE(J$1004,IF(ISNUMBER(Datos!J926),AND(OR(J$1005="",Datos!J926&gt;=J$1005),OR(J$1006="",Datos!J926&lt;=J$1006)),FALSE),IF(ISNUMBER(Datos!J926),AND(Datos!J926=INT(Datos!J926),AND(OR(J$1005="",Datos!J926&gt;=J$1005),OR(J$1006="",Datos!J926&lt;=J$1006))),FALSE),OR(ISNUMBER(FIND(";"&amp;UPPER(TRIM(Datos!J926&amp;""))&amp;"=",J$1007)),ISNUMBER(FIND(";"&amp;UPPER(TRIM(Datos!J926&amp;""))&amp;";",J$1007))),OR(UPPER(TRIM(Datos!J926&amp;""))="SÍ",UPPER(TRIM(Datos!J926&amp;""))="SI",UPPER(TRIM(Datos!J926&amp;""))="NO"),IF(ISNUMBER(Datos!J926),AND(OR(J$1005="",Datos!J926&gt;=J$1005),OR(J$1006="",Datos!J926&lt;=J$1006)),FALSE),TRUE))))</f>
        <v>0.0</v>
      </c>
      <c r="K926">
        <f>IF(Datos!K926="",0,IF(AND(K$1008&lt;&gt;"",Datos!K926=K$1008),0,IF(K$1004=0,0,1-CHOOSE(K$1004,IF(ISNUMBER(Datos!K926),AND(OR(K$1005="",Datos!K926&gt;=K$1005),OR(K$1006="",Datos!K926&lt;=K$1006)),FALSE),IF(ISNUMBER(Datos!K926),AND(Datos!K926=INT(Datos!K926),AND(OR(K$1005="",Datos!K926&gt;=K$1005),OR(K$1006="",Datos!K926&lt;=K$1006))),FALSE),OR(ISNUMBER(FIND(";"&amp;UPPER(TRIM(Datos!K926&amp;""))&amp;"=",K$1007)),ISNUMBER(FIND(";"&amp;UPPER(TRIM(Datos!K926&amp;""))&amp;";",K$1007))),OR(UPPER(TRIM(Datos!K926&amp;""))="SÍ",UPPER(TRIM(Datos!K926&amp;""))="SI",UPPER(TRIM(Datos!K926&amp;""))="NO"),IF(ISNUMBER(Datos!K926),AND(OR(K$1005="",Datos!K926&gt;=K$1005),OR(K$1006="",Datos!K926&lt;=K$1006)),FALSE),TRUE))))</f>
        <v>0.0</v>
      </c>
      <c r="L926">
        <f>IF(Datos!L926="",0,IF(AND(L$1008&lt;&gt;"",Datos!L926=L$1008),0,IF(L$1004=0,0,1-CHOOSE(L$1004,IF(ISNUMBER(Datos!L926),AND(OR(L$1005="",Datos!L926&gt;=L$1005),OR(L$1006="",Datos!L926&lt;=L$1006)),FALSE),IF(ISNUMBER(Datos!L926),AND(Datos!L926=INT(Datos!L926),AND(OR(L$1005="",Datos!L926&gt;=L$1005),OR(L$1006="",Datos!L926&lt;=L$1006))),FALSE),OR(ISNUMBER(FIND(";"&amp;UPPER(TRIM(Datos!L926&amp;""))&amp;"=",L$1007)),ISNUMBER(FIND(";"&amp;UPPER(TRIM(Datos!L926&amp;""))&amp;";",L$1007))),OR(UPPER(TRIM(Datos!L926&amp;""))="SÍ",UPPER(TRIM(Datos!L926&amp;""))="SI",UPPER(TRIM(Datos!L926&amp;""))="NO"),IF(ISNUMBER(Datos!L926),AND(OR(L$1005="",Datos!L926&gt;=L$1005),OR(L$1006="",Datos!L926&lt;=L$1006)),FALSE),TRUE))))</f>
        <v>0.0</v>
      </c>
      <c r="M926">
        <f>IF(Datos!M926="",0,IF(AND(M$1008&lt;&gt;"",Datos!M926=M$1008),0,IF(M$1004=0,0,1-CHOOSE(M$1004,IF(ISNUMBER(Datos!M926),AND(OR(M$1005="",Datos!M926&gt;=M$1005),OR(M$1006="",Datos!M926&lt;=M$1006)),FALSE),IF(ISNUMBER(Datos!M926),AND(Datos!M926=INT(Datos!M926),AND(OR(M$1005="",Datos!M926&gt;=M$1005),OR(M$1006="",Datos!M926&lt;=M$1006))),FALSE),OR(ISNUMBER(FIND(";"&amp;UPPER(TRIM(Datos!M926&amp;""))&amp;"=",M$1007)),ISNUMBER(FIND(";"&amp;UPPER(TRIM(Datos!M926&amp;""))&amp;";",M$1007))),OR(UPPER(TRIM(Datos!M926&amp;""))="SÍ",UPPER(TRIM(Datos!M926&amp;""))="SI",UPPER(TRIM(Datos!M926&amp;""))="NO"),IF(ISNUMBER(Datos!M926),AND(OR(M$1005="",Datos!M926&gt;=M$1005),OR(M$1006="",Datos!M926&lt;=M$1006)),FALSE),TRUE))))</f>
        <v>0.0</v>
      </c>
      <c r="N926">
        <f>IF(Datos!N926="",0,IF(AND(N$1008&lt;&gt;"",Datos!N926=N$1008),0,IF(N$1004=0,0,1-CHOOSE(N$1004,IF(ISNUMBER(Datos!N926),AND(OR(N$1005="",Datos!N926&gt;=N$1005),OR(N$1006="",Datos!N926&lt;=N$1006)),FALSE),IF(ISNUMBER(Datos!N926),AND(Datos!N926=INT(Datos!N926),AND(OR(N$1005="",Datos!N926&gt;=N$1005),OR(N$1006="",Datos!N926&lt;=N$1006))),FALSE),OR(ISNUMBER(FIND(";"&amp;UPPER(TRIM(Datos!N926&amp;""))&amp;"=",N$1007)),ISNUMBER(FIND(";"&amp;UPPER(TRIM(Datos!N926&amp;""))&amp;";",N$1007))),OR(UPPER(TRIM(Datos!N926&amp;""))="SÍ",UPPER(TRIM(Datos!N926&amp;""))="SI",UPPER(TRIM(Datos!N926&amp;""))="NO"),IF(ISNUMBER(Datos!N926),AND(OR(N$1005="",Datos!N926&gt;=N$1005),OR(N$1006="",Datos!N926&lt;=N$1006)),FALSE),TRUE))))</f>
        <v>0.0</v>
      </c>
      <c r="O926">
        <f>IF(Datos!O926="",0,IF(AND(O$1008&lt;&gt;"",Datos!O926=O$1008),0,IF(O$1004=0,0,1-CHOOSE(O$1004,IF(ISNUMBER(Datos!O926),AND(OR(O$1005="",Datos!O926&gt;=O$1005),OR(O$1006="",Datos!O926&lt;=O$1006)),FALSE),IF(ISNUMBER(Datos!O926),AND(Datos!O926=INT(Datos!O926),AND(OR(O$1005="",Datos!O926&gt;=O$1005),OR(O$1006="",Datos!O926&lt;=O$1006))),FALSE),OR(ISNUMBER(FIND(";"&amp;UPPER(TRIM(Datos!O926&amp;""))&amp;"=",O$1007)),ISNUMBER(FIND(";"&amp;UPPER(TRIM(Datos!O926&amp;""))&amp;";",O$1007))),OR(UPPER(TRIM(Datos!O926&amp;""))="SÍ",UPPER(TRIM(Datos!O926&amp;""))="SI",UPPER(TRIM(Datos!O926&amp;""))="NO"),IF(ISNUMBER(Datos!O926),AND(OR(O$1005="",Datos!O926&gt;=O$1005),OR(O$1006="",Datos!O926&lt;=O$1006)),FALSE),TRUE))))</f>
        <v>0.0</v>
      </c>
      <c r="P926">
        <f>IF(Datos!P926="",0,IF(AND(P$1008&lt;&gt;"",Datos!P926=P$1008),0,IF(P$1004=0,0,1-CHOOSE(P$1004,IF(ISNUMBER(Datos!P926),AND(OR(P$1005="",Datos!P926&gt;=P$1005),OR(P$1006="",Datos!P926&lt;=P$1006)),FALSE),IF(ISNUMBER(Datos!P926),AND(Datos!P926=INT(Datos!P926),AND(OR(P$1005="",Datos!P926&gt;=P$1005),OR(P$1006="",Datos!P926&lt;=P$1006))),FALSE),OR(ISNUMBER(FIND(";"&amp;UPPER(TRIM(Datos!P926&amp;""))&amp;"=",P$1007)),ISNUMBER(FIND(";"&amp;UPPER(TRIM(Datos!P926&amp;""))&amp;";",P$1007))),OR(UPPER(TRIM(Datos!P926&amp;""))="SÍ",UPPER(TRIM(Datos!P926&amp;""))="SI",UPPER(TRIM(Datos!P926&amp;""))="NO"),IF(ISNUMBER(Datos!P926),AND(OR(P$1005="",Datos!P926&gt;=P$1005),OR(P$1006="",Datos!P926&lt;=P$1006)),FALSE),TRUE))))</f>
        <v>0.0</v>
      </c>
      <c r="Q926">
        <f>IF(Datos!Q926="",0,IF(AND(Q$1008&lt;&gt;"",Datos!Q926=Q$1008),0,IF(Q$1004=0,0,1-CHOOSE(Q$1004,IF(ISNUMBER(Datos!Q926),AND(OR(Q$1005="",Datos!Q926&gt;=Q$1005),OR(Q$1006="",Datos!Q926&lt;=Q$1006)),FALSE),IF(ISNUMBER(Datos!Q926),AND(Datos!Q926=INT(Datos!Q926),AND(OR(Q$1005="",Datos!Q926&gt;=Q$1005),OR(Q$1006="",Datos!Q926&lt;=Q$1006))),FALSE),OR(ISNUMBER(FIND(";"&amp;UPPER(TRIM(Datos!Q926&amp;""))&amp;"=",Q$1007)),ISNUMBER(FIND(";"&amp;UPPER(TRIM(Datos!Q926&amp;""))&amp;";",Q$1007))),OR(UPPER(TRIM(Datos!Q926&amp;""))="SÍ",UPPER(TRIM(Datos!Q926&amp;""))="SI",UPPER(TRIM(Datos!Q926&amp;""))="NO"),IF(ISNUMBER(Datos!Q926),AND(OR(Q$1005="",Datos!Q926&gt;=Q$1005),OR(Q$1006="",Datos!Q926&lt;=Q$1006)),FALSE),TRUE))))</f>
        <v>0.0</v>
      </c>
      <c r="R926">
        <f>IF(Datos!R926="",0,IF(AND(R$1008&lt;&gt;"",Datos!R926=R$1008),0,IF(R$1004=0,0,1-CHOOSE(R$1004,IF(ISNUMBER(Datos!R926),AND(OR(R$1005="",Datos!R926&gt;=R$1005),OR(R$1006="",Datos!R926&lt;=R$1006)),FALSE),IF(ISNUMBER(Datos!R926),AND(Datos!R926=INT(Datos!R926),AND(OR(R$1005="",Datos!R926&gt;=R$1005),OR(R$1006="",Datos!R926&lt;=R$1006))),FALSE),OR(ISNUMBER(FIND(";"&amp;UPPER(TRIM(Datos!R926&amp;""))&amp;"=",R$1007)),ISNUMBER(FIND(";"&amp;UPPER(TRIM(Datos!R926&amp;""))&amp;";",R$1007))),OR(UPPER(TRIM(Datos!R926&amp;""))="SÍ",UPPER(TRIM(Datos!R926&amp;""))="SI",UPPER(TRIM(Datos!R926&amp;""))="NO"),IF(ISNUMBER(Datos!R926),AND(OR(R$1005="",Datos!R926&gt;=R$1005),OR(R$1006="",Datos!R926&lt;=R$1006)),FALSE),TRUE))))</f>
        <v>0.0</v>
      </c>
      <c r="S926">
        <f>IF(Datos!S926="",0,IF(AND(S$1008&lt;&gt;"",Datos!S926=S$1008),0,IF(S$1004=0,0,1-CHOOSE(S$1004,IF(ISNUMBER(Datos!S926),AND(OR(S$1005="",Datos!S926&gt;=S$1005),OR(S$1006="",Datos!S926&lt;=S$1006)),FALSE),IF(ISNUMBER(Datos!S926),AND(Datos!S926=INT(Datos!S926),AND(OR(S$1005="",Datos!S926&gt;=S$1005),OR(S$1006="",Datos!S926&lt;=S$1006))),FALSE),OR(ISNUMBER(FIND(";"&amp;UPPER(TRIM(Datos!S926&amp;""))&amp;"=",S$1007)),ISNUMBER(FIND(";"&amp;UPPER(TRIM(Datos!S926&amp;""))&amp;";",S$1007))),OR(UPPER(TRIM(Datos!S926&amp;""))="SÍ",UPPER(TRIM(Datos!S926&amp;""))="SI",UPPER(TRIM(Datos!S926&amp;""))="NO"),IF(ISNUMBER(Datos!S926),AND(OR(S$1005="",Datos!S926&gt;=S$1005),OR(S$1006="",Datos!S926&lt;=S$1006)),FALSE),TRUE))))</f>
        <v>0.0</v>
      </c>
      <c r="T926">
        <f>IF(Datos!T926="",0,IF(AND(T$1008&lt;&gt;"",Datos!T926=T$1008),0,IF(T$1004=0,0,1-CHOOSE(T$1004,IF(ISNUMBER(Datos!T926),AND(OR(T$1005="",Datos!T926&gt;=T$1005),OR(T$1006="",Datos!T926&lt;=T$1006)),FALSE),IF(ISNUMBER(Datos!T926),AND(Datos!T926=INT(Datos!T926),AND(OR(T$1005="",Datos!T926&gt;=T$1005),OR(T$1006="",Datos!T926&lt;=T$1006))),FALSE),OR(ISNUMBER(FIND(";"&amp;UPPER(TRIM(Datos!T926&amp;""))&amp;"=",T$1007)),ISNUMBER(FIND(";"&amp;UPPER(TRIM(Datos!T926&amp;""))&amp;";",T$1007))),OR(UPPER(TRIM(Datos!T926&amp;""))="SÍ",UPPER(TRIM(Datos!T926&amp;""))="SI",UPPER(TRIM(Datos!T926&amp;""))="NO"),IF(ISNUMBER(Datos!T926),AND(OR(T$1005="",Datos!T926&gt;=T$1005),OR(T$1006="",Datos!T926&lt;=T$1006)),FALSE),TRUE))))</f>
        <v>0.0</v>
      </c>
      <c r="U926">
        <f>IF(Datos!U926="",0,IF(AND(U$1008&lt;&gt;"",Datos!U926=U$1008),0,IF(U$1004=0,0,1-CHOOSE(U$1004,IF(ISNUMBER(Datos!U926),AND(OR(U$1005="",Datos!U926&gt;=U$1005),OR(U$1006="",Datos!U926&lt;=U$1006)),FALSE),IF(ISNUMBER(Datos!U926),AND(Datos!U926=INT(Datos!U926),AND(OR(U$1005="",Datos!U926&gt;=U$1005),OR(U$1006="",Datos!U926&lt;=U$1006))),FALSE),OR(ISNUMBER(FIND(";"&amp;UPPER(TRIM(Datos!U926&amp;""))&amp;"=",U$1007)),ISNUMBER(FIND(";"&amp;UPPER(TRIM(Datos!U926&amp;""))&amp;";",U$1007))),OR(UPPER(TRIM(Datos!U926&amp;""))="SÍ",UPPER(TRIM(Datos!U926&amp;""))="SI",UPPER(TRIM(Datos!U926&amp;""))="NO"),IF(ISNUMBER(Datos!U926),AND(OR(U$1005="",Datos!U926&gt;=U$1005),OR(U$1006="",Datos!U926&lt;=U$1006)),FALSE),TRUE))))</f>
        <v>0.0</v>
      </c>
      <c r="V926">
        <f>IF(Datos!V926="",0,IF(AND(V$1008&lt;&gt;"",Datos!V926=V$1008),0,IF(V$1004=0,0,1-CHOOSE(V$1004,IF(ISNUMBER(Datos!V926),AND(OR(V$1005="",Datos!V926&gt;=V$1005),OR(V$1006="",Datos!V926&lt;=V$1006)),FALSE),IF(ISNUMBER(Datos!V926),AND(Datos!V926=INT(Datos!V926),AND(OR(V$1005="",Datos!V926&gt;=V$1005),OR(V$1006="",Datos!V926&lt;=V$1006))),FALSE),OR(ISNUMBER(FIND(";"&amp;UPPER(TRIM(Datos!V926&amp;""))&amp;"=",V$1007)),ISNUMBER(FIND(";"&amp;UPPER(TRIM(Datos!V926&amp;""))&amp;";",V$1007))),OR(UPPER(TRIM(Datos!V926&amp;""))="SÍ",UPPER(TRIM(Datos!V926&amp;""))="SI",UPPER(TRIM(Datos!V926&amp;""))="NO"),IF(ISNUMBER(Datos!V926),AND(OR(V$1005="",Datos!V926&gt;=V$1005),OR(V$1006="",Datos!V926&lt;=V$1006)),FALSE),TRUE))))</f>
        <v>0.0</v>
      </c>
      <c r="W926">
        <f>IF(Datos!W926="",0,IF(AND(W$1008&lt;&gt;"",Datos!W926=W$1008),0,IF(W$1004=0,0,1-CHOOSE(W$1004,IF(ISNUMBER(Datos!W926),AND(OR(W$1005="",Datos!W926&gt;=W$1005),OR(W$1006="",Datos!W926&lt;=W$1006)),FALSE),IF(ISNUMBER(Datos!W926),AND(Datos!W926=INT(Datos!W926),AND(OR(W$1005="",Datos!W926&gt;=W$1005),OR(W$1006="",Datos!W926&lt;=W$1006))),FALSE),OR(ISNUMBER(FIND(";"&amp;UPPER(TRIM(Datos!W926&amp;""))&amp;"=",W$1007)),ISNUMBER(FIND(";"&amp;UPPER(TRIM(Datos!W926&amp;""))&amp;";",W$1007))),OR(UPPER(TRIM(Datos!W926&amp;""))="SÍ",UPPER(TRIM(Datos!W926&amp;""))="SI",UPPER(TRIM(Datos!W926&amp;""))="NO"),IF(ISNUMBER(Datos!W926),AND(OR(W$1005="",Datos!W926&gt;=W$1005),OR(W$1006="",Datos!W926&lt;=W$1006)),FALSE),TRUE))))</f>
        <v>0.0</v>
      </c>
      <c r="X926">
        <f>IF(Datos!X926="",0,IF(AND(X$1008&lt;&gt;"",Datos!X926=X$1008),0,IF(X$1004=0,0,1-CHOOSE(X$1004,IF(ISNUMBER(Datos!X926),AND(OR(X$1005="",Datos!X926&gt;=X$1005),OR(X$1006="",Datos!X926&lt;=X$1006)),FALSE),IF(ISNUMBER(Datos!X926),AND(Datos!X926=INT(Datos!X926),AND(OR(X$1005="",Datos!X926&gt;=X$1005),OR(X$1006="",Datos!X926&lt;=X$1006))),FALSE),OR(ISNUMBER(FIND(";"&amp;UPPER(TRIM(Datos!X926&amp;""))&amp;"=",X$1007)),ISNUMBER(FIND(";"&amp;UPPER(TRIM(Datos!X926&amp;""))&amp;";",X$1007))),OR(UPPER(TRIM(Datos!X926&amp;""))="SÍ",UPPER(TRIM(Datos!X926&amp;""))="SI",UPPER(TRIM(Datos!X926&amp;""))="NO"),IF(ISNUMBER(Datos!X926),AND(OR(X$1005="",Datos!X926&gt;=X$1005),OR(X$1006="",Datos!X926&lt;=X$1006)),FALSE),TRUE))))</f>
        <v>0.0</v>
      </c>
      <c r="Y926">
        <f>IF(Datos!Y926="",0,IF(AND(Y$1008&lt;&gt;"",Datos!Y926=Y$1008),0,IF(Y$1004=0,0,1-CHOOSE(Y$1004,IF(ISNUMBER(Datos!Y926),AND(OR(Y$1005="",Datos!Y926&gt;=Y$1005),OR(Y$1006="",Datos!Y926&lt;=Y$1006)),FALSE),IF(ISNUMBER(Datos!Y926),AND(Datos!Y926=INT(Datos!Y926),AND(OR(Y$1005="",Datos!Y926&gt;=Y$1005),OR(Y$1006="",Datos!Y926&lt;=Y$1006))),FALSE),OR(ISNUMBER(FIND(";"&amp;UPPER(TRIM(Datos!Y926&amp;""))&amp;"=",Y$1007)),ISNUMBER(FIND(";"&amp;UPPER(TRIM(Datos!Y926&amp;""))&amp;";",Y$1007))),OR(UPPER(TRIM(Datos!Y926&amp;""))="SÍ",UPPER(TRIM(Datos!Y926&amp;""))="SI",UPPER(TRIM(Datos!Y926&amp;""))="NO"),IF(ISNUMBER(Datos!Y926),AND(OR(Y$1005="",Datos!Y926&gt;=Y$1005),OR(Y$1006="",Datos!Y926&lt;=Y$1006)),FALSE),TRUE))))</f>
        <v>0.0</v>
      </c>
      <c r="Z926">
        <f>IF(Datos!Z926="",0,IF(AND(Z$1008&lt;&gt;"",Datos!Z926=Z$1008),0,IF(Z$1004=0,0,1-CHOOSE(Z$1004,IF(ISNUMBER(Datos!Z926),AND(OR(Z$1005="",Datos!Z926&gt;=Z$1005),OR(Z$1006="",Datos!Z926&lt;=Z$1006)),FALSE),IF(ISNUMBER(Datos!Z926),AND(Datos!Z926=INT(Datos!Z926),AND(OR(Z$1005="",Datos!Z926&gt;=Z$1005),OR(Z$1006="",Datos!Z926&lt;=Z$1006))),FALSE),OR(ISNUMBER(FIND(";"&amp;UPPER(TRIM(Datos!Z926&amp;""))&amp;"=",Z$1007)),ISNUMBER(FIND(";"&amp;UPPER(TRIM(Datos!Z926&amp;""))&amp;";",Z$1007))),OR(UPPER(TRIM(Datos!Z926&amp;""))="SÍ",UPPER(TRIM(Datos!Z926&amp;""))="SI",UPPER(TRIM(Datos!Z926&amp;""))="NO"),IF(ISNUMBER(Datos!Z926),AND(OR(Z$1005="",Datos!Z926&gt;=Z$1005),OR(Z$1006="",Datos!Z926&lt;=Z$1006)),FALSE),TRUE))))</f>
        <v>0.0</v>
      </c>
      <c r="AA926">
        <f>IF(Datos!AA926="",0,IF(AND(AA$1008&lt;&gt;"",Datos!AA926=AA$1008),0,IF(AA$1004=0,0,1-CHOOSE(AA$1004,IF(ISNUMBER(Datos!AA926),AND(OR(AA$1005="",Datos!AA926&gt;=AA$1005),OR(AA$1006="",Datos!AA926&lt;=AA$1006)),FALSE),IF(ISNUMBER(Datos!AA926),AND(Datos!AA926=INT(Datos!AA926),AND(OR(AA$1005="",Datos!AA926&gt;=AA$1005),OR(AA$1006="",Datos!AA926&lt;=AA$1006))),FALSE),OR(ISNUMBER(FIND(";"&amp;UPPER(TRIM(Datos!AA926&amp;""))&amp;"=",AA$1007)),ISNUMBER(FIND(";"&amp;UPPER(TRIM(Datos!AA926&amp;""))&amp;";",AA$1007))),OR(UPPER(TRIM(Datos!AA926&amp;""))="SÍ",UPPER(TRIM(Datos!AA926&amp;""))="SI",UPPER(TRIM(Datos!AA926&amp;""))="NO"),IF(ISNUMBER(Datos!AA926),AND(OR(AA$1005="",Datos!AA926&gt;=AA$1005),OR(AA$1006="",Datos!AA926&lt;=AA$1006)),FALSE),TRUE))))</f>
        <v>0.0</v>
      </c>
      <c r="AB926">
        <f>IF(Datos!AB926="",0,IF(AND(AB$1008&lt;&gt;"",Datos!AB926=AB$1008),0,IF(AB$1004=0,0,1-CHOOSE(AB$1004,IF(ISNUMBER(Datos!AB926),AND(OR(AB$1005="",Datos!AB926&gt;=AB$1005),OR(AB$1006="",Datos!AB926&lt;=AB$1006)),FALSE),IF(ISNUMBER(Datos!AB926),AND(Datos!AB926=INT(Datos!AB926),AND(OR(AB$1005="",Datos!AB926&gt;=AB$1005),OR(AB$1006="",Datos!AB926&lt;=AB$1006))),FALSE),OR(ISNUMBER(FIND(";"&amp;UPPER(TRIM(Datos!AB926&amp;""))&amp;"=",AB$1007)),ISNUMBER(FIND(";"&amp;UPPER(TRIM(Datos!AB926&amp;""))&amp;";",AB$1007))),OR(UPPER(TRIM(Datos!AB926&amp;""))="SÍ",UPPER(TRIM(Datos!AB926&amp;""))="SI",UPPER(TRIM(Datos!AB926&amp;""))="NO"),IF(ISNUMBER(Datos!AB926),AND(OR(AB$1005="",Datos!AB926&gt;=AB$1005),OR(AB$1006="",Datos!AB926&lt;=AB$1006)),FALSE),TRUE))))</f>
        <v>0.0</v>
      </c>
      <c r="AC926">
        <f>IF(Datos!AC926="",0,IF(AND(AC$1008&lt;&gt;"",Datos!AC926=AC$1008),0,IF(AC$1004=0,0,1-CHOOSE(AC$1004,IF(ISNUMBER(Datos!AC926),AND(OR(AC$1005="",Datos!AC926&gt;=AC$1005),OR(AC$1006="",Datos!AC926&lt;=AC$1006)),FALSE),IF(ISNUMBER(Datos!AC926),AND(Datos!AC926=INT(Datos!AC926),AND(OR(AC$1005="",Datos!AC926&gt;=AC$1005),OR(AC$1006="",Datos!AC926&lt;=AC$1006))),FALSE),OR(ISNUMBER(FIND(";"&amp;UPPER(TRIM(Datos!AC926&amp;""))&amp;"=",AC$1007)),ISNUMBER(FIND(";"&amp;UPPER(TRIM(Datos!AC926&amp;""))&amp;";",AC$1007))),OR(UPPER(TRIM(Datos!AC926&amp;""))="SÍ",UPPER(TRIM(Datos!AC926&amp;""))="SI",UPPER(TRIM(Datos!AC926&amp;""))="NO"),IF(ISNUMBER(Datos!AC926),AND(OR(AC$1005="",Datos!AC926&gt;=AC$1005),OR(AC$1006="",Datos!AC926&lt;=AC$1006)),FALSE),TRUE))))</f>
        <v>0.0</v>
      </c>
      <c r="AD926">
        <f>IF(Datos!AD926="",0,IF(AND(AD$1008&lt;&gt;"",Datos!AD926=AD$1008),0,IF(AD$1004=0,0,1-CHOOSE(AD$1004,IF(ISNUMBER(Datos!AD926),AND(OR(AD$1005="",Datos!AD926&gt;=AD$1005),OR(AD$1006="",Datos!AD926&lt;=AD$1006)),FALSE),IF(ISNUMBER(Datos!AD926),AND(Datos!AD926=INT(Datos!AD926),AND(OR(AD$1005="",Datos!AD926&gt;=AD$1005),OR(AD$1006="",Datos!AD926&lt;=AD$1006))),FALSE),OR(ISNUMBER(FIND(";"&amp;UPPER(TRIM(Datos!AD926&amp;""))&amp;"=",AD$1007)),ISNUMBER(FIND(";"&amp;UPPER(TRIM(Datos!AD926&amp;""))&amp;";",AD$1007))),OR(UPPER(TRIM(Datos!AD926&amp;""))="SÍ",UPPER(TRIM(Datos!AD926&amp;""))="SI",UPPER(TRIM(Datos!AD926&amp;""))="NO"),IF(ISNUMBER(Datos!AD926),AND(OR(AD$1005="",Datos!AD926&gt;=AD$1005),OR(AD$1006="",Datos!AD926&lt;=AD$1006)),FALSE),TRUE))))</f>
        <v>0.0</v>
      </c>
      <c r="AE926">
        <f>IF(Datos!AE926="",0,IF(AND(AE$1008&lt;&gt;"",Datos!AE926=AE$1008),0,IF(AE$1004=0,0,1-CHOOSE(AE$1004,IF(ISNUMBER(Datos!AE926),AND(OR(AE$1005="",Datos!AE926&gt;=AE$1005),OR(AE$1006="",Datos!AE926&lt;=AE$1006)),FALSE),IF(ISNUMBER(Datos!AE926),AND(Datos!AE926=INT(Datos!AE926),AND(OR(AE$1005="",Datos!AE926&gt;=AE$1005),OR(AE$1006="",Datos!AE926&lt;=AE$1006))),FALSE),OR(ISNUMBER(FIND(";"&amp;UPPER(TRIM(Datos!AE926&amp;""))&amp;"=",AE$1007)),ISNUMBER(FIND(";"&amp;UPPER(TRIM(Datos!AE926&amp;""))&amp;";",AE$1007))),OR(UPPER(TRIM(Datos!AE926&amp;""))="SÍ",UPPER(TRIM(Datos!AE926&amp;""))="SI",UPPER(TRIM(Datos!AE926&amp;""))="NO"),IF(ISNUMBER(Datos!AE926),AND(OR(AE$1005="",Datos!AE926&gt;=AE$1005),OR(AE$1006="",Datos!AE926&lt;=AE$1006)),FALSE),TRUE))))</f>
        <v>0.0</v>
      </c>
    </row>
    <row r="927" spans="2:31">
      <c r="B927">
        <f>IF(Datos!B927="",0,IF(AND(B$1008&lt;&gt;"",Datos!B927=B$1008),0,IF(B$1004=0,0,1-CHOOSE(B$1004,IF(ISNUMBER(Datos!B927),AND(OR(B$1005="",Datos!B927&gt;=B$1005),OR(B$1006="",Datos!B927&lt;=B$1006)),FALSE),IF(ISNUMBER(Datos!B927),AND(Datos!B927=INT(Datos!B927),AND(OR(B$1005="",Datos!B927&gt;=B$1005),OR(B$1006="",Datos!B927&lt;=B$1006))),FALSE),OR(ISNUMBER(FIND(";"&amp;UPPER(TRIM(Datos!B927&amp;""))&amp;"=",B$1007)),ISNUMBER(FIND(";"&amp;UPPER(TRIM(Datos!B927&amp;""))&amp;";",B$1007))),OR(UPPER(TRIM(Datos!B927&amp;""))="SÍ",UPPER(TRIM(Datos!B927&amp;""))="SI",UPPER(TRIM(Datos!B927&amp;""))="NO"),IF(ISNUMBER(Datos!B927),AND(OR(B$1005="",Datos!B927&gt;=B$1005),OR(B$1006="",Datos!B927&lt;=B$1006)),FALSE),TRUE))))</f>
        <v>0.0</v>
      </c>
      <c r="C927">
        <f>IF(Datos!C927="",0,IF(AND(C$1008&lt;&gt;"",Datos!C927=C$1008),0,IF(C$1004=0,0,1-CHOOSE(C$1004,IF(ISNUMBER(Datos!C927),AND(OR(C$1005="",Datos!C927&gt;=C$1005),OR(C$1006="",Datos!C927&lt;=C$1006)),FALSE),IF(ISNUMBER(Datos!C927),AND(Datos!C927=INT(Datos!C927),AND(OR(C$1005="",Datos!C927&gt;=C$1005),OR(C$1006="",Datos!C927&lt;=C$1006))),FALSE),OR(ISNUMBER(FIND(";"&amp;UPPER(TRIM(Datos!C927&amp;""))&amp;"=",C$1007)),ISNUMBER(FIND(";"&amp;UPPER(TRIM(Datos!C927&amp;""))&amp;";",C$1007))),OR(UPPER(TRIM(Datos!C927&amp;""))="SÍ",UPPER(TRIM(Datos!C927&amp;""))="SI",UPPER(TRIM(Datos!C927&amp;""))="NO"),IF(ISNUMBER(Datos!C927),AND(OR(C$1005="",Datos!C927&gt;=C$1005),OR(C$1006="",Datos!C927&lt;=C$1006)),FALSE),TRUE))))</f>
        <v>0.0</v>
      </c>
      <c r="D927">
        <f>IF(Datos!D927="",0,IF(AND(D$1008&lt;&gt;"",Datos!D927=D$1008),0,IF(D$1004=0,0,1-CHOOSE(D$1004,IF(ISNUMBER(Datos!D927),AND(OR(D$1005="",Datos!D927&gt;=D$1005),OR(D$1006="",Datos!D927&lt;=D$1006)),FALSE),IF(ISNUMBER(Datos!D927),AND(Datos!D927=INT(Datos!D927),AND(OR(D$1005="",Datos!D927&gt;=D$1005),OR(D$1006="",Datos!D927&lt;=D$1006))),FALSE),OR(ISNUMBER(FIND(";"&amp;UPPER(TRIM(Datos!D927&amp;""))&amp;"=",D$1007)),ISNUMBER(FIND(";"&amp;UPPER(TRIM(Datos!D927&amp;""))&amp;";",D$1007))),OR(UPPER(TRIM(Datos!D927&amp;""))="SÍ",UPPER(TRIM(Datos!D927&amp;""))="SI",UPPER(TRIM(Datos!D927&amp;""))="NO"),IF(ISNUMBER(Datos!D927),AND(OR(D$1005="",Datos!D927&gt;=D$1005),OR(D$1006="",Datos!D927&lt;=D$1006)),FALSE),TRUE))))</f>
        <v>0.0</v>
      </c>
      <c r="E927">
        <f>IF(Datos!E927="",0,IF(AND(E$1008&lt;&gt;"",Datos!E927=E$1008),0,IF(E$1004=0,0,1-CHOOSE(E$1004,IF(ISNUMBER(Datos!E927),AND(OR(E$1005="",Datos!E927&gt;=E$1005),OR(E$1006="",Datos!E927&lt;=E$1006)),FALSE),IF(ISNUMBER(Datos!E927),AND(Datos!E927=INT(Datos!E927),AND(OR(E$1005="",Datos!E927&gt;=E$1005),OR(E$1006="",Datos!E927&lt;=E$1006))),FALSE),OR(ISNUMBER(FIND(";"&amp;UPPER(TRIM(Datos!E927&amp;""))&amp;"=",E$1007)),ISNUMBER(FIND(";"&amp;UPPER(TRIM(Datos!E927&amp;""))&amp;";",E$1007))),OR(UPPER(TRIM(Datos!E927&amp;""))="SÍ",UPPER(TRIM(Datos!E927&amp;""))="SI",UPPER(TRIM(Datos!E927&amp;""))="NO"),IF(ISNUMBER(Datos!E927),AND(OR(E$1005="",Datos!E927&gt;=E$1005),OR(E$1006="",Datos!E927&lt;=E$1006)),FALSE),TRUE))))</f>
        <v>0.0</v>
      </c>
      <c r="F927">
        <f>IF(Datos!F927="",0,IF(AND(F$1008&lt;&gt;"",Datos!F927=F$1008),0,IF(F$1004=0,0,1-CHOOSE(F$1004,IF(ISNUMBER(Datos!F927),AND(OR(F$1005="",Datos!F927&gt;=F$1005),OR(F$1006="",Datos!F927&lt;=F$1006)),FALSE),IF(ISNUMBER(Datos!F927),AND(Datos!F927=INT(Datos!F927),AND(OR(F$1005="",Datos!F927&gt;=F$1005),OR(F$1006="",Datos!F927&lt;=F$1006))),FALSE),OR(ISNUMBER(FIND(";"&amp;UPPER(TRIM(Datos!F927&amp;""))&amp;"=",F$1007)),ISNUMBER(FIND(";"&amp;UPPER(TRIM(Datos!F927&amp;""))&amp;";",F$1007))),OR(UPPER(TRIM(Datos!F927&amp;""))="SÍ",UPPER(TRIM(Datos!F927&amp;""))="SI",UPPER(TRIM(Datos!F927&amp;""))="NO"),IF(ISNUMBER(Datos!F927),AND(OR(F$1005="",Datos!F927&gt;=F$1005),OR(F$1006="",Datos!F927&lt;=F$1006)),FALSE),TRUE))))</f>
        <v>0.0</v>
      </c>
      <c r="G927">
        <f>IF(Datos!G927="",0,IF(AND(G$1008&lt;&gt;"",Datos!G927=G$1008),0,IF(G$1004=0,0,1-CHOOSE(G$1004,IF(ISNUMBER(Datos!G927),AND(OR(G$1005="",Datos!G927&gt;=G$1005),OR(G$1006="",Datos!G927&lt;=G$1006)),FALSE),IF(ISNUMBER(Datos!G927),AND(Datos!G927=INT(Datos!G927),AND(OR(G$1005="",Datos!G927&gt;=G$1005),OR(G$1006="",Datos!G927&lt;=G$1006))),FALSE),OR(ISNUMBER(FIND(";"&amp;UPPER(TRIM(Datos!G927&amp;""))&amp;"=",G$1007)),ISNUMBER(FIND(";"&amp;UPPER(TRIM(Datos!G927&amp;""))&amp;";",G$1007))),OR(UPPER(TRIM(Datos!G927&amp;""))="SÍ",UPPER(TRIM(Datos!G927&amp;""))="SI",UPPER(TRIM(Datos!G927&amp;""))="NO"),IF(ISNUMBER(Datos!G927),AND(OR(G$1005="",Datos!G927&gt;=G$1005),OR(G$1006="",Datos!G927&lt;=G$1006)),FALSE),TRUE))))</f>
        <v>0.0</v>
      </c>
      <c r="H927">
        <f>IF(Datos!H927="",0,IF(AND(H$1008&lt;&gt;"",Datos!H927=H$1008),0,IF(H$1004=0,0,1-CHOOSE(H$1004,IF(ISNUMBER(Datos!H927),AND(OR(H$1005="",Datos!H927&gt;=H$1005),OR(H$1006="",Datos!H927&lt;=H$1006)),FALSE),IF(ISNUMBER(Datos!H927),AND(Datos!H927=INT(Datos!H927),AND(OR(H$1005="",Datos!H927&gt;=H$1005),OR(H$1006="",Datos!H927&lt;=H$1006))),FALSE),OR(ISNUMBER(FIND(";"&amp;UPPER(TRIM(Datos!H927&amp;""))&amp;"=",H$1007)),ISNUMBER(FIND(";"&amp;UPPER(TRIM(Datos!H927&amp;""))&amp;";",H$1007))),OR(UPPER(TRIM(Datos!H927&amp;""))="SÍ",UPPER(TRIM(Datos!H927&amp;""))="SI",UPPER(TRIM(Datos!H927&amp;""))="NO"),IF(ISNUMBER(Datos!H927),AND(OR(H$1005="",Datos!H927&gt;=H$1005),OR(H$1006="",Datos!H927&lt;=H$1006)),FALSE),TRUE))))</f>
        <v>0.0</v>
      </c>
      <c r="I927">
        <f>IF(Datos!I927="",0,IF(AND(I$1008&lt;&gt;"",Datos!I927=I$1008),0,IF(I$1004=0,0,1-CHOOSE(I$1004,IF(ISNUMBER(Datos!I927),AND(OR(I$1005="",Datos!I927&gt;=I$1005),OR(I$1006="",Datos!I927&lt;=I$1006)),FALSE),IF(ISNUMBER(Datos!I927),AND(Datos!I927=INT(Datos!I927),AND(OR(I$1005="",Datos!I927&gt;=I$1005),OR(I$1006="",Datos!I927&lt;=I$1006))),FALSE),OR(ISNUMBER(FIND(";"&amp;UPPER(TRIM(Datos!I927&amp;""))&amp;"=",I$1007)),ISNUMBER(FIND(";"&amp;UPPER(TRIM(Datos!I927&amp;""))&amp;";",I$1007))),OR(UPPER(TRIM(Datos!I927&amp;""))="SÍ",UPPER(TRIM(Datos!I927&amp;""))="SI",UPPER(TRIM(Datos!I927&amp;""))="NO"),IF(ISNUMBER(Datos!I927),AND(OR(I$1005="",Datos!I927&gt;=I$1005),OR(I$1006="",Datos!I927&lt;=I$1006)),FALSE),TRUE))))</f>
        <v>0.0</v>
      </c>
      <c r="J927">
        <f>IF(Datos!J927="",0,IF(AND(J$1008&lt;&gt;"",Datos!J927=J$1008),0,IF(J$1004=0,0,1-CHOOSE(J$1004,IF(ISNUMBER(Datos!J927),AND(OR(J$1005="",Datos!J927&gt;=J$1005),OR(J$1006="",Datos!J927&lt;=J$1006)),FALSE),IF(ISNUMBER(Datos!J927),AND(Datos!J927=INT(Datos!J927),AND(OR(J$1005="",Datos!J927&gt;=J$1005),OR(J$1006="",Datos!J927&lt;=J$1006))),FALSE),OR(ISNUMBER(FIND(";"&amp;UPPER(TRIM(Datos!J927&amp;""))&amp;"=",J$1007)),ISNUMBER(FIND(";"&amp;UPPER(TRIM(Datos!J927&amp;""))&amp;";",J$1007))),OR(UPPER(TRIM(Datos!J927&amp;""))="SÍ",UPPER(TRIM(Datos!J927&amp;""))="SI",UPPER(TRIM(Datos!J927&amp;""))="NO"),IF(ISNUMBER(Datos!J927),AND(OR(J$1005="",Datos!J927&gt;=J$1005),OR(J$1006="",Datos!J927&lt;=J$1006)),FALSE),TRUE))))</f>
        <v>0.0</v>
      </c>
      <c r="K927">
        <f>IF(Datos!K927="",0,IF(AND(K$1008&lt;&gt;"",Datos!K927=K$1008),0,IF(K$1004=0,0,1-CHOOSE(K$1004,IF(ISNUMBER(Datos!K927),AND(OR(K$1005="",Datos!K927&gt;=K$1005),OR(K$1006="",Datos!K927&lt;=K$1006)),FALSE),IF(ISNUMBER(Datos!K927),AND(Datos!K927=INT(Datos!K927),AND(OR(K$1005="",Datos!K927&gt;=K$1005),OR(K$1006="",Datos!K927&lt;=K$1006))),FALSE),OR(ISNUMBER(FIND(";"&amp;UPPER(TRIM(Datos!K927&amp;""))&amp;"=",K$1007)),ISNUMBER(FIND(";"&amp;UPPER(TRIM(Datos!K927&amp;""))&amp;";",K$1007))),OR(UPPER(TRIM(Datos!K927&amp;""))="SÍ",UPPER(TRIM(Datos!K927&amp;""))="SI",UPPER(TRIM(Datos!K927&amp;""))="NO"),IF(ISNUMBER(Datos!K927),AND(OR(K$1005="",Datos!K927&gt;=K$1005),OR(K$1006="",Datos!K927&lt;=K$1006)),FALSE),TRUE))))</f>
        <v>0.0</v>
      </c>
      <c r="L927">
        <f>IF(Datos!L927="",0,IF(AND(L$1008&lt;&gt;"",Datos!L927=L$1008),0,IF(L$1004=0,0,1-CHOOSE(L$1004,IF(ISNUMBER(Datos!L927),AND(OR(L$1005="",Datos!L927&gt;=L$1005),OR(L$1006="",Datos!L927&lt;=L$1006)),FALSE),IF(ISNUMBER(Datos!L927),AND(Datos!L927=INT(Datos!L927),AND(OR(L$1005="",Datos!L927&gt;=L$1005),OR(L$1006="",Datos!L927&lt;=L$1006))),FALSE),OR(ISNUMBER(FIND(";"&amp;UPPER(TRIM(Datos!L927&amp;""))&amp;"=",L$1007)),ISNUMBER(FIND(";"&amp;UPPER(TRIM(Datos!L927&amp;""))&amp;";",L$1007))),OR(UPPER(TRIM(Datos!L927&amp;""))="SÍ",UPPER(TRIM(Datos!L927&amp;""))="SI",UPPER(TRIM(Datos!L927&amp;""))="NO"),IF(ISNUMBER(Datos!L927),AND(OR(L$1005="",Datos!L927&gt;=L$1005),OR(L$1006="",Datos!L927&lt;=L$1006)),FALSE),TRUE))))</f>
        <v>0.0</v>
      </c>
      <c r="M927">
        <f>IF(Datos!M927="",0,IF(AND(M$1008&lt;&gt;"",Datos!M927=M$1008),0,IF(M$1004=0,0,1-CHOOSE(M$1004,IF(ISNUMBER(Datos!M927),AND(OR(M$1005="",Datos!M927&gt;=M$1005),OR(M$1006="",Datos!M927&lt;=M$1006)),FALSE),IF(ISNUMBER(Datos!M927),AND(Datos!M927=INT(Datos!M927),AND(OR(M$1005="",Datos!M927&gt;=M$1005),OR(M$1006="",Datos!M927&lt;=M$1006))),FALSE),OR(ISNUMBER(FIND(";"&amp;UPPER(TRIM(Datos!M927&amp;""))&amp;"=",M$1007)),ISNUMBER(FIND(";"&amp;UPPER(TRIM(Datos!M927&amp;""))&amp;";",M$1007))),OR(UPPER(TRIM(Datos!M927&amp;""))="SÍ",UPPER(TRIM(Datos!M927&amp;""))="SI",UPPER(TRIM(Datos!M927&amp;""))="NO"),IF(ISNUMBER(Datos!M927),AND(OR(M$1005="",Datos!M927&gt;=M$1005),OR(M$1006="",Datos!M927&lt;=M$1006)),FALSE),TRUE))))</f>
        <v>0.0</v>
      </c>
      <c r="N927">
        <f>IF(Datos!N927="",0,IF(AND(N$1008&lt;&gt;"",Datos!N927=N$1008),0,IF(N$1004=0,0,1-CHOOSE(N$1004,IF(ISNUMBER(Datos!N927),AND(OR(N$1005="",Datos!N927&gt;=N$1005),OR(N$1006="",Datos!N927&lt;=N$1006)),FALSE),IF(ISNUMBER(Datos!N927),AND(Datos!N927=INT(Datos!N927),AND(OR(N$1005="",Datos!N927&gt;=N$1005),OR(N$1006="",Datos!N927&lt;=N$1006))),FALSE),OR(ISNUMBER(FIND(";"&amp;UPPER(TRIM(Datos!N927&amp;""))&amp;"=",N$1007)),ISNUMBER(FIND(";"&amp;UPPER(TRIM(Datos!N927&amp;""))&amp;";",N$1007))),OR(UPPER(TRIM(Datos!N927&amp;""))="SÍ",UPPER(TRIM(Datos!N927&amp;""))="SI",UPPER(TRIM(Datos!N927&amp;""))="NO"),IF(ISNUMBER(Datos!N927),AND(OR(N$1005="",Datos!N927&gt;=N$1005),OR(N$1006="",Datos!N927&lt;=N$1006)),FALSE),TRUE))))</f>
        <v>0.0</v>
      </c>
      <c r="O927">
        <f>IF(Datos!O927="",0,IF(AND(O$1008&lt;&gt;"",Datos!O927=O$1008),0,IF(O$1004=0,0,1-CHOOSE(O$1004,IF(ISNUMBER(Datos!O927),AND(OR(O$1005="",Datos!O927&gt;=O$1005),OR(O$1006="",Datos!O927&lt;=O$1006)),FALSE),IF(ISNUMBER(Datos!O927),AND(Datos!O927=INT(Datos!O927),AND(OR(O$1005="",Datos!O927&gt;=O$1005),OR(O$1006="",Datos!O927&lt;=O$1006))),FALSE),OR(ISNUMBER(FIND(";"&amp;UPPER(TRIM(Datos!O927&amp;""))&amp;"=",O$1007)),ISNUMBER(FIND(";"&amp;UPPER(TRIM(Datos!O927&amp;""))&amp;";",O$1007))),OR(UPPER(TRIM(Datos!O927&amp;""))="SÍ",UPPER(TRIM(Datos!O927&amp;""))="SI",UPPER(TRIM(Datos!O927&amp;""))="NO"),IF(ISNUMBER(Datos!O927),AND(OR(O$1005="",Datos!O927&gt;=O$1005),OR(O$1006="",Datos!O927&lt;=O$1006)),FALSE),TRUE))))</f>
        <v>0.0</v>
      </c>
      <c r="P927">
        <f>IF(Datos!P927="",0,IF(AND(P$1008&lt;&gt;"",Datos!P927=P$1008),0,IF(P$1004=0,0,1-CHOOSE(P$1004,IF(ISNUMBER(Datos!P927),AND(OR(P$1005="",Datos!P927&gt;=P$1005),OR(P$1006="",Datos!P927&lt;=P$1006)),FALSE),IF(ISNUMBER(Datos!P927),AND(Datos!P927=INT(Datos!P927),AND(OR(P$1005="",Datos!P927&gt;=P$1005),OR(P$1006="",Datos!P927&lt;=P$1006))),FALSE),OR(ISNUMBER(FIND(";"&amp;UPPER(TRIM(Datos!P927&amp;""))&amp;"=",P$1007)),ISNUMBER(FIND(";"&amp;UPPER(TRIM(Datos!P927&amp;""))&amp;";",P$1007))),OR(UPPER(TRIM(Datos!P927&amp;""))="SÍ",UPPER(TRIM(Datos!P927&amp;""))="SI",UPPER(TRIM(Datos!P927&amp;""))="NO"),IF(ISNUMBER(Datos!P927),AND(OR(P$1005="",Datos!P927&gt;=P$1005),OR(P$1006="",Datos!P927&lt;=P$1006)),FALSE),TRUE))))</f>
        <v>0.0</v>
      </c>
      <c r="Q927">
        <f>IF(Datos!Q927="",0,IF(AND(Q$1008&lt;&gt;"",Datos!Q927=Q$1008),0,IF(Q$1004=0,0,1-CHOOSE(Q$1004,IF(ISNUMBER(Datos!Q927),AND(OR(Q$1005="",Datos!Q927&gt;=Q$1005),OR(Q$1006="",Datos!Q927&lt;=Q$1006)),FALSE),IF(ISNUMBER(Datos!Q927),AND(Datos!Q927=INT(Datos!Q927),AND(OR(Q$1005="",Datos!Q927&gt;=Q$1005),OR(Q$1006="",Datos!Q927&lt;=Q$1006))),FALSE),OR(ISNUMBER(FIND(";"&amp;UPPER(TRIM(Datos!Q927&amp;""))&amp;"=",Q$1007)),ISNUMBER(FIND(";"&amp;UPPER(TRIM(Datos!Q927&amp;""))&amp;";",Q$1007))),OR(UPPER(TRIM(Datos!Q927&amp;""))="SÍ",UPPER(TRIM(Datos!Q927&amp;""))="SI",UPPER(TRIM(Datos!Q927&amp;""))="NO"),IF(ISNUMBER(Datos!Q927),AND(OR(Q$1005="",Datos!Q927&gt;=Q$1005),OR(Q$1006="",Datos!Q927&lt;=Q$1006)),FALSE),TRUE))))</f>
        <v>0.0</v>
      </c>
      <c r="R927">
        <f>IF(Datos!R927="",0,IF(AND(R$1008&lt;&gt;"",Datos!R927=R$1008),0,IF(R$1004=0,0,1-CHOOSE(R$1004,IF(ISNUMBER(Datos!R927),AND(OR(R$1005="",Datos!R927&gt;=R$1005),OR(R$1006="",Datos!R927&lt;=R$1006)),FALSE),IF(ISNUMBER(Datos!R927),AND(Datos!R927=INT(Datos!R927),AND(OR(R$1005="",Datos!R927&gt;=R$1005),OR(R$1006="",Datos!R927&lt;=R$1006))),FALSE),OR(ISNUMBER(FIND(";"&amp;UPPER(TRIM(Datos!R927&amp;""))&amp;"=",R$1007)),ISNUMBER(FIND(";"&amp;UPPER(TRIM(Datos!R927&amp;""))&amp;";",R$1007))),OR(UPPER(TRIM(Datos!R927&amp;""))="SÍ",UPPER(TRIM(Datos!R927&amp;""))="SI",UPPER(TRIM(Datos!R927&amp;""))="NO"),IF(ISNUMBER(Datos!R927),AND(OR(R$1005="",Datos!R927&gt;=R$1005),OR(R$1006="",Datos!R927&lt;=R$1006)),FALSE),TRUE))))</f>
        <v>0.0</v>
      </c>
      <c r="S927">
        <f>IF(Datos!S927="",0,IF(AND(S$1008&lt;&gt;"",Datos!S927=S$1008),0,IF(S$1004=0,0,1-CHOOSE(S$1004,IF(ISNUMBER(Datos!S927),AND(OR(S$1005="",Datos!S927&gt;=S$1005),OR(S$1006="",Datos!S927&lt;=S$1006)),FALSE),IF(ISNUMBER(Datos!S927),AND(Datos!S927=INT(Datos!S927),AND(OR(S$1005="",Datos!S927&gt;=S$1005),OR(S$1006="",Datos!S927&lt;=S$1006))),FALSE),OR(ISNUMBER(FIND(";"&amp;UPPER(TRIM(Datos!S927&amp;""))&amp;"=",S$1007)),ISNUMBER(FIND(";"&amp;UPPER(TRIM(Datos!S927&amp;""))&amp;";",S$1007))),OR(UPPER(TRIM(Datos!S927&amp;""))="SÍ",UPPER(TRIM(Datos!S927&amp;""))="SI",UPPER(TRIM(Datos!S927&amp;""))="NO"),IF(ISNUMBER(Datos!S927),AND(OR(S$1005="",Datos!S927&gt;=S$1005),OR(S$1006="",Datos!S927&lt;=S$1006)),FALSE),TRUE))))</f>
        <v>0.0</v>
      </c>
      <c r="T927">
        <f>IF(Datos!T927="",0,IF(AND(T$1008&lt;&gt;"",Datos!T927=T$1008),0,IF(T$1004=0,0,1-CHOOSE(T$1004,IF(ISNUMBER(Datos!T927),AND(OR(T$1005="",Datos!T927&gt;=T$1005),OR(T$1006="",Datos!T927&lt;=T$1006)),FALSE),IF(ISNUMBER(Datos!T927),AND(Datos!T927=INT(Datos!T927),AND(OR(T$1005="",Datos!T927&gt;=T$1005),OR(T$1006="",Datos!T927&lt;=T$1006))),FALSE),OR(ISNUMBER(FIND(";"&amp;UPPER(TRIM(Datos!T927&amp;""))&amp;"=",T$1007)),ISNUMBER(FIND(";"&amp;UPPER(TRIM(Datos!T927&amp;""))&amp;";",T$1007))),OR(UPPER(TRIM(Datos!T927&amp;""))="SÍ",UPPER(TRIM(Datos!T927&amp;""))="SI",UPPER(TRIM(Datos!T927&amp;""))="NO"),IF(ISNUMBER(Datos!T927),AND(OR(T$1005="",Datos!T927&gt;=T$1005),OR(T$1006="",Datos!T927&lt;=T$1006)),FALSE),TRUE))))</f>
        <v>0.0</v>
      </c>
      <c r="U927">
        <f>IF(Datos!U927="",0,IF(AND(U$1008&lt;&gt;"",Datos!U927=U$1008),0,IF(U$1004=0,0,1-CHOOSE(U$1004,IF(ISNUMBER(Datos!U927),AND(OR(U$1005="",Datos!U927&gt;=U$1005),OR(U$1006="",Datos!U927&lt;=U$1006)),FALSE),IF(ISNUMBER(Datos!U927),AND(Datos!U927=INT(Datos!U927),AND(OR(U$1005="",Datos!U927&gt;=U$1005),OR(U$1006="",Datos!U927&lt;=U$1006))),FALSE),OR(ISNUMBER(FIND(";"&amp;UPPER(TRIM(Datos!U927&amp;""))&amp;"=",U$1007)),ISNUMBER(FIND(";"&amp;UPPER(TRIM(Datos!U927&amp;""))&amp;";",U$1007))),OR(UPPER(TRIM(Datos!U927&amp;""))="SÍ",UPPER(TRIM(Datos!U927&amp;""))="SI",UPPER(TRIM(Datos!U927&amp;""))="NO"),IF(ISNUMBER(Datos!U927),AND(OR(U$1005="",Datos!U927&gt;=U$1005),OR(U$1006="",Datos!U927&lt;=U$1006)),FALSE),TRUE))))</f>
        <v>0.0</v>
      </c>
      <c r="V927">
        <f>IF(Datos!V927="",0,IF(AND(V$1008&lt;&gt;"",Datos!V927=V$1008),0,IF(V$1004=0,0,1-CHOOSE(V$1004,IF(ISNUMBER(Datos!V927),AND(OR(V$1005="",Datos!V927&gt;=V$1005),OR(V$1006="",Datos!V927&lt;=V$1006)),FALSE),IF(ISNUMBER(Datos!V927),AND(Datos!V927=INT(Datos!V927),AND(OR(V$1005="",Datos!V927&gt;=V$1005),OR(V$1006="",Datos!V927&lt;=V$1006))),FALSE),OR(ISNUMBER(FIND(";"&amp;UPPER(TRIM(Datos!V927&amp;""))&amp;"=",V$1007)),ISNUMBER(FIND(";"&amp;UPPER(TRIM(Datos!V927&amp;""))&amp;";",V$1007))),OR(UPPER(TRIM(Datos!V927&amp;""))="SÍ",UPPER(TRIM(Datos!V927&amp;""))="SI",UPPER(TRIM(Datos!V927&amp;""))="NO"),IF(ISNUMBER(Datos!V927),AND(OR(V$1005="",Datos!V927&gt;=V$1005),OR(V$1006="",Datos!V927&lt;=V$1006)),FALSE),TRUE))))</f>
        <v>0.0</v>
      </c>
      <c r="W927">
        <f>IF(Datos!W927="",0,IF(AND(W$1008&lt;&gt;"",Datos!W927=W$1008),0,IF(W$1004=0,0,1-CHOOSE(W$1004,IF(ISNUMBER(Datos!W927),AND(OR(W$1005="",Datos!W927&gt;=W$1005),OR(W$1006="",Datos!W927&lt;=W$1006)),FALSE),IF(ISNUMBER(Datos!W927),AND(Datos!W927=INT(Datos!W927),AND(OR(W$1005="",Datos!W927&gt;=W$1005),OR(W$1006="",Datos!W927&lt;=W$1006))),FALSE),OR(ISNUMBER(FIND(";"&amp;UPPER(TRIM(Datos!W927&amp;""))&amp;"=",W$1007)),ISNUMBER(FIND(";"&amp;UPPER(TRIM(Datos!W927&amp;""))&amp;";",W$1007))),OR(UPPER(TRIM(Datos!W927&amp;""))="SÍ",UPPER(TRIM(Datos!W927&amp;""))="SI",UPPER(TRIM(Datos!W927&amp;""))="NO"),IF(ISNUMBER(Datos!W927),AND(OR(W$1005="",Datos!W927&gt;=W$1005),OR(W$1006="",Datos!W927&lt;=W$1006)),FALSE),TRUE))))</f>
        <v>0.0</v>
      </c>
      <c r="X927">
        <f>IF(Datos!X927="",0,IF(AND(X$1008&lt;&gt;"",Datos!X927=X$1008),0,IF(X$1004=0,0,1-CHOOSE(X$1004,IF(ISNUMBER(Datos!X927),AND(OR(X$1005="",Datos!X927&gt;=X$1005),OR(X$1006="",Datos!X927&lt;=X$1006)),FALSE),IF(ISNUMBER(Datos!X927),AND(Datos!X927=INT(Datos!X927),AND(OR(X$1005="",Datos!X927&gt;=X$1005),OR(X$1006="",Datos!X927&lt;=X$1006))),FALSE),OR(ISNUMBER(FIND(";"&amp;UPPER(TRIM(Datos!X927&amp;""))&amp;"=",X$1007)),ISNUMBER(FIND(";"&amp;UPPER(TRIM(Datos!X927&amp;""))&amp;";",X$1007))),OR(UPPER(TRIM(Datos!X927&amp;""))="SÍ",UPPER(TRIM(Datos!X927&amp;""))="SI",UPPER(TRIM(Datos!X927&amp;""))="NO"),IF(ISNUMBER(Datos!X927),AND(OR(X$1005="",Datos!X927&gt;=X$1005),OR(X$1006="",Datos!X927&lt;=X$1006)),FALSE),TRUE))))</f>
        <v>0.0</v>
      </c>
      <c r="Y927">
        <f>IF(Datos!Y927="",0,IF(AND(Y$1008&lt;&gt;"",Datos!Y927=Y$1008),0,IF(Y$1004=0,0,1-CHOOSE(Y$1004,IF(ISNUMBER(Datos!Y927),AND(OR(Y$1005="",Datos!Y927&gt;=Y$1005),OR(Y$1006="",Datos!Y927&lt;=Y$1006)),FALSE),IF(ISNUMBER(Datos!Y927),AND(Datos!Y927=INT(Datos!Y927),AND(OR(Y$1005="",Datos!Y927&gt;=Y$1005),OR(Y$1006="",Datos!Y927&lt;=Y$1006))),FALSE),OR(ISNUMBER(FIND(";"&amp;UPPER(TRIM(Datos!Y927&amp;""))&amp;"=",Y$1007)),ISNUMBER(FIND(";"&amp;UPPER(TRIM(Datos!Y927&amp;""))&amp;";",Y$1007))),OR(UPPER(TRIM(Datos!Y927&amp;""))="SÍ",UPPER(TRIM(Datos!Y927&amp;""))="SI",UPPER(TRIM(Datos!Y927&amp;""))="NO"),IF(ISNUMBER(Datos!Y927),AND(OR(Y$1005="",Datos!Y927&gt;=Y$1005),OR(Y$1006="",Datos!Y927&lt;=Y$1006)),FALSE),TRUE))))</f>
        <v>0.0</v>
      </c>
      <c r="Z927">
        <f>IF(Datos!Z927="",0,IF(AND(Z$1008&lt;&gt;"",Datos!Z927=Z$1008),0,IF(Z$1004=0,0,1-CHOOSE(Z$1004,IF(ISNUMBER(Datos!Z927),AND(OR(Z$1005="",Datos!Z927&gt;=Z$1005),OR(Z$1006="",Datos!Z927&lt;=Z$1006)),FALSE),IF(ISNUMBER(Datos!Z927),AND(Datos!Z927=INT(Datos!Z927),AND(OR(Z$1005="",Datos!Z927&gt;=Z$1005),OR(Z$1006="",Datos!Z927&lt;=Z$1006))),FALSE),OR(ISNUMBER(FIND(";"&amp;UPPER(TRIM(Datos!Z927&amp;""))&amp;"=",Z$1007)),ISNUMBER(FIND(";"&amp;UPPER(TRIM(Datos!Z927&amp;""))&amp;";",Z$1007))),OR(UPPER(TRIM(Datos!Z927&amp;""))="SÍ",UPPER(TRIM(Datos!Z927&amp;""))="SI",UPPER(TRIM(Datos!Z927&amp;""))="NO"),IF(ISNUMBER(Datos!Z927),AND(OR(Z$1005="",Datos!Z927&gt;=Z$1005),OR(Z$1006="",Datos!Z927&lt;=Z$1006)),FALSE),TRUE))))</f>
        <v>0.0</v>
      </c>
      <c r="AA927">
        <f>IF(Datos!AA927="",0,IF(AND(AA$1008&lt;&gt;"",Datos!AA927=AA$1008),0,IF(AA$1004=0,0,1-CHOOSE(AA$1004,IF(ISNUMBER(Datos!AA927),AND(OR(AA$1005="",Datos!AA927&gt;=AA$1005),OR(AA$1006="",Datos!AA927&lt;=AA$1006)),FALSE),IF(ISNUMBER(Datos!AA927),AND(Datos!AA927=INT(Datos!AA927),AND(OR(AA$1005="",Datos!AA927&gt;=AA$1005),OR(AA$1006="",Datos!AA927&lt;=AA$1006))),FALSE),OR(ISNUMBER(FIND(";"&amp;UPPER(TRIM(Datos!AA927&amp;""))&amp;"=",AA$1007)),ISNUMBER(FIND(";"&amp;UPPER(TRIM(Datos!AA927&amp;""))&amp;";",AA$1007))),OR(UPPER(TRIM(Datos!AA927&amp;""))="SÍ",UPPER(TRIM(Datos!AA927&amp;""))="SI",UPPER(TRIM(Datos!AA927&amp;""))="NO"),IF(ISNUMBER(Datos!AA927),AND(OR(AA$1005="",Datos!AA927&gt;=AA$1005),OR(AA$1006="",Datos!AA927&lt;=AA$1006)),FALSE),TRUE))))</f>
        <v>0.0</v>
      </c>
      <c r="AB927">
        <f>IF(Datos!AB927="",0,IF(AND(AB$1008&lt;&gt;"",Datos!AB927=AB$1008),0,IF(AB$1004=0,0,1-CHOOSE(AB$1004,IF(ISNUMBER(Datos!AB927),AND(OR(AB$1005="",Datos!AB927&gt;=AB$1005),OR(AB$1006="",Datos!AB927&lt;=AB$1006)),FALSE),IF(ISNUMBER(Datos!AB927),AND(Datos!AB927=INT(Datos!AB927),AND(OR(AB$1005="",Datos!AB927&gt;=AB$1005),OR(AB$1006="",Datos!AB927&lt;=AB$1006))),FALSE),OR(ISNUMBER(FIND(";"&amp;UPPER(TRIM(Datos!AB927&amp;""))&amp;"=",AB$1007)),ISNUMBER(FIND(";"&amp;UPPER(TRIM(Datos!AB927&amp;""))&amp;";",AB$1007))),OR(UPPER(TRIM(Datos!AB927&amp;""))="SÍ",UPPER(TRIM(Datos!AB927&amp;""))="SI",UPPER(TRIM(Datos!AB927&amp;""))="NO"),IF(ISNUMBER(Datos!AB927),AND(OR(AB$1005="",Datos!AB927&gt;=AB$1005),OR(AB$1006="",Datos!AB927&lt;=AB$1006)),FALSE),TRUE))))</f>
        <v>0.0</v>
      </c>
      <c r="AC927">
        <f>IF(Datos!AC927="",0,IF(AND(AC$1008&lt;&gt;"",Datos!AC927=AC$1008),0,IF(AC$1004=0,0,1-CHOOSE(AC$1004,IF(ISNUMBER(Datos!AC927),AND(OR(AC$1005="",Datos!AC927&gt;=AC$1005),OR(AC$1006="",Datos!AC927&lt;=AC$1006)),FALSE),IF(ISNUMBER(Datos!AC927),AND(Datos!AC927=INT(Datos!AC927),AND(OR(AC$1005="",Datos!AC927&gt;=AC$1005),OR(AC$1006="",Datos!AC927&lt;=AC$1006))),FALSE),OR(ISNUMBER(FIND(";"&amp;UPPER(TRIM(Datos!AC927&amp;""))&amp;"=",AC$1007)),ISNUMBER(FIND(";"&amp;UPPER(TRIM(Datos!AC927&amp;""))&amp;";",AC$1007))),OR(UPPER(TRIM(Datos!AC927&amp;""))="SÍ",UPPER(TRIM(Datos!AC927&amp;""))="SI",UPPER(TRIM(Datos!AC927&amp;""))="NO"),IF(ISNUMBER(Datos!AC927),AND(OR(AC$1005="",Datos!AC927&gt;=AC$1005),OR(AC$1006="",Datos!AC927&lt;=AC$1006)),FALSE),TRUE))))</f>
        <v>0.0</v>
      </c>
      <c r="AD927">
        <f>IF(Datos!AD927="",0,IF(AND(AD$1008&lt;&gt;"",Datos!AD927=AD$1008),0,IF(AD$1004=0,0,1-CHOOSE(AD$1004,IF(ISNUMBER(Datos!AD927),AND(OR(AD$1005="",Datos!AD927&gt;=AD$1005),OR(AD$1006="",Datos!AD927&lt;=AD$1006)),FALSE),IF(ISNUMBER(Datos!AD927),AND(Datos!AD927=INT(Datos!AD927),AND(OR(AD$1005="",Datos!AD927&gt;=AD$1005),OR(AD$1006="",Datos!AD927&lt;=AD$1006))),FALSE),OR(ISNUMBER(FIND(";"&amp;UPPER(TRIM(Datos!AD927&amp;""))&amp;"=",AD$1007)),ISNUMBER(FIND(";"&amp;UPPER(TRIM(Datos!AD927&amp;""))&amp;";",AD$1007))),OR(UPPER(TRIM(Datos!AD927&amp;""))="SÍ",UPPER(TRIM(Datos!AD927&amp;""))="SI",UPPER(TRIM(Datos!AD927&amp;""))="NO"),IF(ISNUMBER(Datos!AD927),AND(OR(AD$1005="",Datos!AD927&gt;=AD$1005),OR(AD$1006="",Datos!AD927&lt;=AD$1006)),FALSE),TRUE))))</f>
        <v>0.0</v>
      </c>
      <c r="AE927">
        <f>IF(Datos!AE927="",0,IF(AND(AE$1008&lt;&gt;"",Datos!AE927=AE$1008),0,IF(AE$1004=0,0,1-CHOOSE(AE$1004,IF(ISNUMBER(Datos!AE927),AND(OR(AE$1005="",Datos!AE927&gt;=AE$1005),OR(AE$1006="",Datos!AE927&lt;=AE$1006)),FALSE),IF(ISNUMBER(Datos!AE927),AND(Datos!AE927=INT(Datos!AE927),AND(OR(AE$1005="",Datos!AE927&gt;=AE$1005),OR(AE$1006="",Datos!AE927&lt;=AE$1006))),FALSE),OR(ISNUMBER(FIND(";"&amp;UPPER(TRIM(Datos!AE927&amp;""))&amp;"=",AE$1007)),ISNUMBER(FIND(";"&amp;UPPER(TRIM(Datos!AE927&amp;""))&amp;";",AE$1007))),OR(UPPER(TRIM(Datos!AE927&amp;""))="SÍ",UPPER(TRIM(Datos!AE927&amp;""))="SI",UPPER(TRIM(Datos!AE927&amp;""))="NO"),IF(ISNUMBER(Datos!AE927),AND(OR(AE$1005="",Datos!AE927&gt;=AE$1005),OR(AE$1006="",Datos!AE927&lt;=AE$1006)),FALSE),TRUE))))</f>
        <v>0.0</v>
      </c>
    </row>
    <row r="928" spans="2:31">
      <c r="B928">
        <f>IF(Datos!B928="",0,IF(AND(B$1008&lt;&gt;"",Datos!B928=B$1008),0,IF(B$1004=0,0,1-CHOOSE(B$1004,IF(ISNUMBER(Datos!B928),AND(OR(B$1005="",Datos!B928&gt;=B$1005),OR(B$1006="",Datos!B928&lt;=B$1006)),FALSE),IF(ISNUMBER(Datos!B928),AND(Datos!B928=INT(Datos!B928),AND(OR(B$1005="",Datos!B928&gt;=B$1005),OR(B$1006="",Datos!B928&lt;=B$1006))),FALSE),OR(ISNUMBER(FIND(";"&amp;UPPER(TRIM(Datos!B928&amp;""))&amp;"=",B$1007)),ISNUMBER(FIND(";"&amp;UPPER(TRIM(Datos!B928&amp;""))&amp;";",B$1007))),OR(UPPER(TRIM(Datos!B928&amp;""))="SÍ",UPPER(TRIM(Datos!B928&amp;""))="SI",UPPER(TRIM(Datos!B928&amp;""))="NO"),IF(ISNUMBER(Datos!B928),AND(OR(B$1005="",Datos!B928&gt;=B$1005),OR(B$1006="",Datos!B928&lt;=B$1006)),FALSE),TRUE))))</f>
        <v>0.0</v>
      </c>
      <c r="C928">
        <f>IF(Datos!C928="",0,IF(AND(C$1008&lt;&gt;"",Datos!C928=C$1008),0,IF(C$1004=0,0,1-CHOOSE(C$1004,IF(ISNUMBER(Datos!C928),AND(OR(C$1005="",Datos!C928&gt;=C$1005),OR(C$1006="",Datos!C928&lt;=C$1006)),FALSE),IF(ISNUMBER(Datos!C928),AND(Datos!C928=INT(Datos!C928),AND(OR(C$1005="",Datos!C928&gt;=C$1005),OR(C$1006="",Datos!C928&lt;=C$1006))),FALSE),OR(ISNUMBER(FIND(";"&amp;UPPER(TRIM(Datos!C928&amp;""))&amp;"=",C$1007)),ISNUMBER(FIND(";"&amp;UPPER(TRIM(Datos!C928&amp;""))&amp;";",C$1007))),OR(UPPER(TRIM(Datos!C928&amp;""))="SÍ",UPPER(TRIM(Datos!C928&amp;""))="SI",UPPER(TRIM(Datos!C928&amp;""))="NO"),IF(ISNUMBER(Datos!C928),AND(OR(C$1005="",Datos!C928&gt;=C$1005),OR(C$1006="",Datos!C928&lt;=C$1006)),FALSE),TRUE))))</f>
        <v>0.0</v>
      </c>
      <c r="D928">
        <f>IF(Datos!D928="",0,IF(AND(D$1008&lt;&gt;"",Datos!D928=D$1008),0,IF(D$1004=0,0,1-CHOOSE(D$1004,IF(ISNUMBER(Datos!D928),AND(OR(D$1005="",Datos!D928&gt;=D$1005),OR(D$1006="",Datos!D928&lt;=D$1006)),FALSE),IF(ISNUMBER(Datos!D928),AND(Datos!D928=INT(Datos!D928),AND(OR(D$1005="",Datos!D928&gt;=D$1005),OR(D$1006="",Datos!D928&lt;=D$1006))),FALSE),OR(ISNUMBER(FIND(";"&amp;UPPER(TRIM(Datos!D928&amp;""))&amp;"=",D$1007)),ISNUMBER(FIND(";"&amp;UPPER(TRIM(Datos!D928&amp;""))&amp;";",D$1007))),OR(UPPER(TRIM(Datos!D928&amp;""))="SÍ",UPPER(TRIM(Datos!D928&amp;""))="SI",UPPER(TRIM(Datos!D928&amp;""))="NO"),IF(ISNUMBER(Datos!D928),AND(OR(D$1005="",Datos!D928&gt;=D$1005),OR(D$1006="",Datos!D928&lt;=D$1006)),FALSE),TRUE))))</f>
        <v>0.0</v>
      </c>
      <c r="E928">
        <f>IF(Datos!E928="",0,IF(AND(E$1008&lt;&gt;"",Datos!E928=E$1008),0,IF(E$1004=0,0,1-CHOOSE(E$1004,IF(ISNUMBER(Datos!E928),AND(OR(E$1005="",Datos!E928&gt;=E$1005),OR(E$1006="",Datos!E928&lt;=E$1006)),FALSE),IF(ISNUMBER(Datos!E928),AND(Datos!E928=INT(Datos!E928),AND(OR(E$1005="",Datos!E928&gt;=E$1005),OR(E$1006="",Datos!E928&lt;=E$1006))),FALSE),OR(ISNUMBER(FIND(";"&amp;UPPER(TRIM(Datos!E928&amp;""))&amp;"=",E$1007)),ISNUMBER(FIND(";"&amp;UPPER(TRIM(Datos!E928&amp;""))&amp;";",E$1007))),OR(UPPER(TRIM(Datos!E928&amp;""))="SÍ",UPPER(TRIM(Datos!E928&amp;""))="SI",UPPER(TRIM(Datos!E928&amp;""))="NO"),IF(ISNUMBER(Datos!E928),AND(OR(E$1005="",Datos!E928&gt;=E$1005),OR(E$1006="",Datos!E928&lt;=E$1006)),FALSE),TRUE))))</f>
        <v>0.0</v>
      </c>
      <c r="F928">
        <f>IF(Datos!F928="",0,IF(AND(F$1008&lt;&gt;"",Datos!F928=F$1008),0,IF(F$1004=0,0,1-CHOOSE(F$1004,IF(ISNUMBER(Datos!F928),AND(OR(F$1005="",Datos!F928&gt;=F$1005),OR(F$1006="",Datos!F928&lt;=F$1006)),FALSE),IF(ISNUMBER(Datos!F928),AND(Datos!F928=INT(Datos!F928),AND(OR(F$1005="",Datos!F928&gt;=F$1005),OR(F$1006="",Datos!F928&lt;=F$1006))),FALSE),OR(ISNUMBER(FIND(";"&amp;UPPER(TRIM(Datos!F928&amp;""))&amp;"=",F$1007)),ISNUMBER(FIND(";"&amp;UPPER(TRIM(Datos!F928&amp;""))&amp;";",F$1007))),OR(UPPER(TRIM(Datos!F928&amp;""))="SÍ",UPPER(TRIM(Datos!F928&amp;""))="SI",UPPER(TRIM(Datos!F928&amp;""))="NO"),IF(ISNUMBER(Datos!F928),AND(OR(F$1005="",Datos!F928&gt;=F$1005),OR(F$1006="",Datos!F928&lt;=F$1006)),FALSE),TRUE))))</f>
        <v>0.0</v>
      </c>
      <c r="G928">
        <f>IF(Datos!G928="",0,IF(AND(G$1008&lt;&gt;"",Datos!G928=G$1008),0,IF(G$1004=0,0,1-CHOOSE(G$1004,IF(ISNUMBER(Datos!G928),AND(OR(G$1005="",Datos!G928&gt;=G$1005),OR(G$1006="",Datos!G928&lt;=G$1006)),FALSE),IF(ISNUMBER(Datos!G928),AND(Datos!G928=INT(Datos!G928),AND(OR(G$1005="",Datos!G928&gt;=G$1005),OR(G$1006="",Datos!G928&lt;=G$1006))),FALSE),OR(ISNUMBER(FIND(";"&amp;UPPER(TRIM(Datos!G928&amp;""))&amp;"=",G$1007)),ISNUMBER(FIND(";"&amp;UPPER(TRIM(Datos!G928&amp;""))&amp;";",G$1007))),OR(UPPER(TRIM(Datos!G928&amp;""))="SÍ",UPPER(TRIM(Datos!G928&amp;""))="SI",UPPER(TRIM(Datos!G928&amp;""))="NO"),IF(ISNUMBER(Datos!G928),AND(OR(G$1005="",Datos!G928&gt;=G$1005),OR(G$1006="",Datos!G928&lt;=G$1006)),FALSE),TRUE))))</f>
        <v>0.0</v>
      </c>
      <c r="H928">
        <f>IF(Datos!H928="",0,IF(AND(H$1008&lt;&gt;"",Datos!H928=H$1008),0,IF(H$1004=0,0,1-CHOOSE(H$1004,IF(ISNUMBER(Datos!H928),AND(OR(H$1005="",Datos!H928&gt;=H$1005),OR(H$1006="",Datos!H928&lt;=H$1006)),FALSE),IF(ISNUMBER(Datos!H928),AND(Datos!H928=INT(Datos!H928),AND(OR(H$1005="",Datos!H928&gt;=H$1005),OR(H$1006="",Datos!H928&lt;=H$1006))),FALSE),OR(ISNUMBER(FIND(";"&amp;UPPER(TRIM(Datos!H928&amp;""))&amp;"=",H$1007)),ISNUMBER(FIND(";"&amp;UPPER(TRIM(Datos!H928&amp;""))&amp;";",H$1007))),OR(UPPER(TRIM(Datos!H928&amp;""))="SÍ",UPPER(TRIM(Datos!H928&amp;""))="SI",UPPER(TRIM(Datos!H928&amp;""))="NO"),IF(ISNUMBER(Datos!H928),AND(OR(H$1005="",Datos!H928&gt;=H$1005),OR(H$1006="",Datos!H928&lt;=H$1006)),FALSE),TRUE))))</f>
        <v>0.0</v>
      </c>
      <c r="I928">
        <f>IF(Datos!I928="",0,IF(AND(I$1008&lt;&gt;"",Datos!I928=I$1008),0,IF(I$1004=0,0,1-CHOOSE(I$1004,IF(ISNUMBER(Datos!I928),AND(OR(I$1005="",Datos!I928&gt;=I$1005),OR(I$1006="",Datos!I928&lt;=I$1006)),FALSE),IF(ISNUMBER(Datos!I928),AND(Datos!I928=INT(Datos!I928),AND(OR(I$1005="",Datos!I928&gt;=I$1005),OR(I$1006="",Datos!I928&lt;=I$1006))),FALSE),OR(ISNUMBER(FIND(";"&amp;UPPER(TRIM(Datos!I928&amp;""))&amp;"=",I$1007)),ISNUMBER(FIND(";"&amp;UPPER(TRIM(Datos!I928&amp;""))&amp;";",I$1007))),OR(UPPER(TRIM(Datos!I928&amp;""))="SÍ",UPPER(TRIM(Datos!I928&amp;""))="SI",UPPER(TRIM(Datos!I928&amp;""))="NO"),IF(ISNUMBER(Datos!I928),AND(OR(I$1005="",Datos!I928&gt;=I$1005),OR(I$1006="",Datos!I928&lt;=I$1006)),FALSE),TRUE))))</f>
        <v>0.0</v>
      </c>
      <c r="J928">
        <f>IF(Datos!J928="",0,IF(AND(J$1008&lt;&gt;"",Datos!J928=J$1008),0,IF(J$1004=0,0,1-CHOOSE(J$1004,IF(ISNUMBER(Datos!J928),AND(OR(J$1005="",Datos!J928&gt;=J$1005),OR(J$1006="",Datos!J928&lt;=J$1006)),FALSE),IF(ISNUMBER(Datos!J928),AND(Datos!J928=INT(Datos!J928),AND(OR(J$1005="",Datos!J928&gt;=J$1005),OR(J$1006="",Datos!J928&lt;=J$1006))),FALSE),OR(ISNUMBER(FIND(";"&amp;UPPER(TRIM(Datos!J928&amp;""))&amp;"=",J$1007)),ISNUMBER(FIND(";"&amp;UPPER(TRIM(Datos!J928&amp;""))&amp;";",J$1007))),OR(UPPER(TRIM(Datos!J928&amp;""))="SÍ",UPPER(TRIM(Datos!J928&amp;""))="SI",UPPER(TRIM(Datos!J928&amp;""))="NO"),IF(ISNUMBER(Datos!J928),AND(OR(J$1005="",Datos!J928&gt;=J$1005),OR(J$1006="",Datos!J928&lt;=J$1006)),FALSE),TRUE))))</f>
        <v>0.0</v>
      </c>
      <c r="K928">
        <f>IF(Datos!K928="",0,IF(AND(K$1008&lt;&gt;"",Datos!K928=K$1008),0,IF(K$1004=0,0,1-CHOOSE(K$1004,IF(ISNUMBER(Datos!K928),AND(OR(K$1005="",Datos!K928&gt;=K$1005),OR(K$1006="",Datos!K928&lt;=K$1006)),FALSE),IF(ISNUMBER(Datos!K928),AND(Datos!K928=INT(Datos!K928),AND(OR(K$1005="",Datos!K928&gt;=K$1005),OR(K$1006="",Datos!K928&lt;=K$1006))),FALSE),OR(ISNUMBER(FIND(";"&amp;UPPER(TRIM(Datos!K928&amp;""))&amp;"=",K$1007)),ISNUMBER(FIND(";"&amp;UPPER(TRIM(Datos!K928&amp;""))&amp;";",K$1007))),OR(UPPER(TRIM(Datos!K928&amp;""))="SÍ",UPPER(TRIM(Datos!K928&amp;""))="SI",UPPER(TRIM(Datos!K928&amp;""))="NO"),IF(ISNUMBER(Datos!K928),AND(OR(K$1005="",Datos!K928&gt;=K$1005),OR(K$1006="",Datos!K928&lt;=K$1006)),FALSE),TRUE))))</f>
        <v>0.0</v>
      </c>
      <c r="L928">
        <f>IF(Datos!L928="",0,IF(AND(L$1008&lt;&gt;"",Datos!L928=L$1008),0,IF(L$1004=0,0,1-CHOOSE(L$1004,IF(ISNUMBER(Datos!L928),AND(OR(L$1005="",Datos!L928&gt;=L$1005),OR(L$1006="",Datos!L928&lt;=L$1006)),FALSE),IF(ISNUMBER(Datos!L928),AND(Datos!L928=INT(Datos!L928),AND(OR(L$1005="",Datos!L928&gt;=L$1005),OR(L$1006="",Datos!L928&lt;=L$1006))),FALSE),OR(ISNUMBER(FIND(";"&amp;UPPER(TRIM(Datos!L928&amp;""))&amp;"=",L$1007)),ISNUMBER(FIND(";"&amp;UPPER(TRIM(Datos!L928&amp;""))&amp;";",L$1007))),OR(UPPER(TRIM(Datos!L928&amp;""))="SÍ",UPPER(TRIM(Datos!L928&amp;""))="SI",UPPER(TRIM(Datos!L928&amp;""))="NO"),IF(ISNUMBER(Datos!L928),AND(OR(L$1005="",Datos!L928&gt;=L$1005),OR(L$1006="",Datos!L928&lt;=L$1006)),FALSE),TRUE))))</f>
        <v>0.0</v>
      </c>
      <c r="M928">
        <f>IF(Datos!M928="",0,IF(AND(M$1008&lt;&gt;"",Datos!M928=M$1008),0,IF(M$1004=0,0,1-CHOOSE(M$1004,IF(ISNUMBER(Datos!M928),AND(OR(M$1005="",Datos!M928&gt;=M$1005),OR(M$1006="",Datos!M928&lt;=M$1006)),FALSE),IF(ISNUMBER(Datos!M928),AND(Datos!M928=INT(Datos!M928),AND(OR(M$1005="",Datos!M928&gt;=M$1005),OR(M$1006="",Datos!M928&lt;=M$1006))),FALSE),OR(ISNUMBER(FIND(";"&amp;UPPER(TRIM(Datos!M928&amp;""))&amp;"=",M$1007)),ISNUMBER(FIND(";"&amp;UPPER(TRIM(Datos!M928&amp;""))&amp;";",M$1007))),OR(UPPER(TRIM(Datos!M928&amp;""))="SÍ",UPPER(TRIM(Datos!M928&amp;""))="SI",UPPER(TRIM(Datos!M928&amp;""))="NO"),IF(ISNUMBER(Datos!M928),AND(OR(M$1005="",Datos!M928&gt;=M$1005),OR(M$1006="",Datos!M928&lt;=M$1006)),FALSE),TRUE))))</f>
        <v>0.0</v>
      </c>
      <c r="N928">
        <f>IF(Datos!N928="",0,IF(AND(N$1008&lt;&gt;"",Datos!N928=N$1008),0,IF(N$1004=0,0,1-CHOOSE(N$1004,IF(ISNUMBER(Datos!N928),AND(OR(N$1005="",Datos!N928&gt;=N$1005),OR(N$1006="",Datos!N928&lt;=N$1006)),FALSE),IF(ISNUMBER(Datos!N928),AND(Datos!N928=INT(Datos!N928),AND(OR(N$1005="",Datos!N928&gt;=N$1005),OR(N$1006="",Datos!N928&lt;=N$1006))),FALSE),OR(ISNUMBER(FIND(";"&amp;UPPER(TRIM(Datos!N928&amp;""))&amp;"=",N$1007)),ISNUMBER(FIND(";"&amp;UPPER(TRIM(Datos!N928&amp;""))&amp;";",N$1007))),OR(UPPER(TRIM(Datos!N928&amp;""))="SÍ",UPPER(TRIM(Datos!N928&amp;""))="SI",UPPER(TRIM(Datos!N928&amp;""))="NO"),IF(ISNUMBER(Datos!N928),AND(OR(N$1005="",Datos!N928&gt;=N$1005),OR(N$1006="",Datos!N928&lt;=N$1006)),FALSE),TRUE))))</f>
        <v>0.0</v>
      </c>
      <c r="O928">
        <f>IF(Datos!O928="",0,IF(AND(O$1008&lt;&gt;"",Datos!O928=O$1008),0,IF(O$1004=0,0,1-CHOOSE(O$1004,IF(ISNUMBER(Datos!O928),AND(OR(O$1005="",Datos!O928&gt;=O$1005),OR(O$1006="",Datos!O928&lt;=O$1006)),FALSE),IF(ISNUMBER(Datos!O928),AND(Datos!O928=INT(Datos!O928),AND(OR(O$1005="",Datos!O928&gt;=O$1005),OR(O$1006="",Datos!O928&lt;=O$1006))),FALSE),OR(ISNUMBER(FIND(";"&amp;UPPER(TRIM(Datos!O928&amp;""))&amp;"=",O$1007)),ISNUMBER(FIND(";"&amp;UPPER(TRIM(Datos!O928&amp;""))&amp;";",O$1007))),OR(UPPER(TRIM(Datos!O928&amp;""))="SÍ",UPPER(TRIM(Datos!O928&amp;""))="SI",UPPER(TRIM(Datos!O928&amp;""))="NO"),IF(ISNUMBER(Datos!O928),AND(OR(O$1005="",Datos!O928&gt;=O$1005),OR(O$1006="",Datos!O928&lt;=O$1006)),FALSE),TRUE))))</f>
        <v>0.0</v>
      </c>
      <c r="P928">
        <f>IF(Datos!P928="",0,IF(AND(P$1008&lt;&gt;"",Datos!P928=P$1008),0,IF(P$1004=0,0,1-CHOOSE(P$1004,IF(ISNUMBER(Datos!P928),AND(OR(P$1005="",Datos!P928&gt;=P$1005),OR(P$1006="",Datos!P928&lt;=P$1006)),FALSE),IF(ISNUMBER(Datos!P928),AND(Datos!P928=INT(Datos!P928),AND(OR(P$1005="",Datos!P928&gt;=P$1005),OR(P$1006="",Datos!P928&lt;=P$1006))),FALSE),OR(ISNUMBER(FIND(";"&amp;UPPER(TRIM(Datos!P928&amp;""))&amp;"=",P$1007)),ISNUMBER(FIND(";"&amp;UPPER(TRIM(Datos!P928&amp;""))&amp;";",P$1007))),OR(UPPER(TRIM(Datos!P928&amp;""))="SÍ",UPPER(TRIM(Datos!P928&amp;""))="SI",UPPER(TRIM(Datos!P928&amp;""))="NO"),IF(ISNUMBER(Datos!P928),AND(OR(P$1005="",Datos!P928&gt;=P$1005),OR(P$1006="",Datos!P928&lt;=P$1006)),FALSE),TRUE))))</f>
        <v>0.0</v>
      </c>
      <c r="Q928">
        <f>IF(Datos!Q928="",0,IF(AND(Q$1008&lt;&gt;"",Datos!Q928=Q$1008),0,IF(Q$1004=0,0,1-CHOOSE(Q$1004,IF(ISNUMBER(Datos!Q928),AND(OR(Q$1005="",Datos!Q928&gt;=Q$1005),OR(Q$1006="",Datos!Q928&lt;=Q$1006)),FALSE),IF(ISNUMBER(Datos!Q928),AND(Datos!Q928=INT(Datos!Q928),AND(OR(Q$1005="",Datos!Q928&gt;=Q$1005),OR(Q$1006="",Datos!Q928&lt;=Q$1006))),FALSE),OR(ISNUMBER(FIND(";"&amp;UPPER(TRIM(Datos!Q928&amp;""))&amp;"=",Q$1007)),ISNUMBER(FIND(";"&amp;UPPER(TRIM(Datos!Q928&amp;""))&amp;";",Q$1007))),OR(UPPER(TRIM(Datos!Q928&amp;""))="SÍ",UPPER(TRIM(Datos!Q928&amp;""))="SI",UPPER(TRIM(Datos!Q928&amp;""))="NO"),IF(ISNUMBER(Datos!Q928),AND(OR(Q$1005="",Datos!Q928&gt;=Q$1005),OR(Q$1006="",Datos!Q928&lt;=Q$1006)),FALSE),TRUE))))</f>
        <v>0.0</v>
      </c>
      <c r="R928">
        <f>IF(Datos!R928="",0,IF(AND(R$1008&lt;&gt;"",Datos!R928=R$1008),0,IF(R$1004=0,0,1-CHOOSE(R$1004,IF(ISNUMBER(Datos!R928),AND(OR(R$1005="",Datos!R928&gt;=R$1005),OR(R$1006="",Datos!R928&lt;=R$1006)),FALSE),IF(ISNUMBER(Datos!R928),AND(Datos!R928=INT(Datos!R928),AND(OR(R$1005="",Datos!R928&gt;=R$1005),OR(R$1006="",Datos!R928&lt;=R$1006))),FALSE),OR(ISNUMBER(FIND(";"&amp;UPPER(TRIM(Datos!R928&amp;""))&amp;"=",R$1007)),ISNUMBER(FIND(";"&amp;UPPER(TRIM(Datos!R928&amp;""))&amp;";",R$1007))),OR(UPPER(TRIM(Datos!R928&amp;""))="SÍ",UPPER(TRIM(Datos!R928&amp;""))="SI",UPPER(TRIM(Datos!R928&amp;""))="NO"),IF(ISNUMBER(Datos!R928),AND(OR(R$1005="",Datos!R928&gt;=R$1005),OR(R$1006="",Datos!R928&lt;=R$1006)),FALSE),TRUE))))</f>
        <v>0.0</v>
      </c>
      <c r="S928">
        <f>IF(Datos!S928="",0,IF(AND(S$1008&lt;&gt;"",Datos!S928=S$1008),0,IF(S$1004=0,0,1-CHOOSE(S$1004,IF(ISNUMBER(Datos!S928),AND(OR(S$1005="",Datos!S928&gt;=S$1005),OR(S$1006="",Datos!S928&lt;=S$1006)),FALSE),IF(ISNUMBER(Datos!S928),AND(Datos!S928=INT(Datos!S928),AND(OR(S$1005="",Datos!S928&gt;=S$1005),OR(S$1006="",Datos!S928&lt;=S$1006))),FALSE),OR(ISNUMBER(FIND(";"&amp;UPPER(TRIM(Datos!S928&amp;""))&amp;"=",S$1007)),ISNUMBER(FIND(";"&amp;UPPER(TRIM(Datos!S928&amp;""))&amp;";",S$1007))),OR(UPPER(TRIM(Datos!S928&amp;""))="SÍ",UPPER(TRIM(Datos!S928&amp;""))="SI",UPPER(TRIM(Datos!S928&amp;""))="NO"),IF(ISNUMBER(Datos!S928),AND(OR(S$1005="",Datos!S928&gt;=S$1005),OR(S$1006="",Datos!S928&lt;=S$1006)),FALSE),TRUE))))</f>
        <v>0.0</v>
      </c>
      <c r="T928">
        <f>IF(Datos!T928="",0,IF(AND(T$1008&lt;&gt;"",Datos!T928=T$1008),0,IF(T$1004=0,0,1-CHOOSE(T$1004,IF(ISNUMBER(Datos!T928),AND(OR(T$1005="",Datos!T928&gt;=T$1005),OR(T$1006="",Datos!T928&lt;=T$1006)),FALSE),IF(ISNUMBER(Datos!T928),AND(Datos!T928=INT(Datos!T928),AND(OR(T$1005="",Datos!T928&gt;=T$1005),OR(T$1006="",Datos!T928&lt;=T$1006))),FALSE),OR(ISNUMBER(FIND(";"&amp;UPPER(TRIM(Datos!T928&amp;""))&amp;"=",T$1007)),ISNUMBER(FIND(";"&amp;UPPER(TRIM(Datos!T928&amp;""))&amp;";",T$1007))),OR(UPPER(TRIM(Datos!T928&amp;""))="SÍ",UPPER(TRIM(Datos!T928&amp;""))="SI",UPPER(TRIM(Datos!T928&amp;""))="NO"),IF(ISNUMBER(Datos!T928),AND(OR(T$1005="",Datos!T928&gt;=T$1005),OR(T$1006="",Datos!T928&lt;=T$1006)),FALSE),TRUE))))</f>
        <v>0.0</v>
      </c>
      <c r="U928">
        <f>IF(Datos!U928="",0,IF(AND(U$1008&lt;&gt;"",Datos!U928=U$1008),0,IF(U$1004=0,0,1-CHOOSE(U$1004,IF(ISNUMBER(Datos!U928),AND(OR(U$1005="",Datos!U928&gt;=U$1005),OR(U$1006="",Datos!U928&lt;=U$1006)),FALSE),IF(ISNUMBER(Datos!U928),AND(Datos!U928=INT(Datos!U928),AND(OR(U$1005="",Datos!U928&gt;=U$1005),OR(U$1006="",Datos!U928&lt;=U$1006))),FALSE),OR(ISNUMBER(FIND(";"&amp;UPPER(TRIM(Datos!U928&amp;""))&amp;"=",U$1007)),ISNUMBER(FIND(";"&amp;UPPER(TRIM(Datos!U928&amp;""))&amp;";",U$1007))),OR(UPPER(TRIM(Datos!U928&amp;""))="SÍ",UPPER(TRIM(Datos!U928&amp;""))="SI",UPPER(TRIM(Datos!U928&amp;""))="NO"),IF(ISNUMBER(Datos!U928),AND(OR(U$1005="",Datos!U928&gt;=U$1005),OR(U$1006="",Datos!U928&lt;=U$1006)),FALSE),TRUE))))</f>
        <v>0.0</v>
      </c>
      <c r="V928">
        <f>IF(Datos!V928="",0,IF(AND(V$1008&lt;&gt;"",Datos!V928=V$1008),0,IF(V$1004=0,0,1-CHOOSE(V$1004,IF(ISNUMBER(Datos!V928),AND(OR(V$1005="",Datos!V928&gt;=V$1005),OR(V$1006="",Datos!V928&lt;=V$1006)),FALSE),IF(ISNUMBER(Datos!V928),AND(Datos!V928=INT(Datos!V928),AND(OR(V$1005="",Datos!V928&gt;=V$1005),OR(V$1006="",Datos!V928&lt;=V$1006))),FALSE),OR(ISNUMBER(FIND(";"&amp;UPPER(TRIM(Datos!V928&amp;""))&amp;"=",V$1007)),ISNUMBER(FIND(";"&amp;UPPER(TRIM(Datos!V928&amp;""))&amp;";",V$1007))),OR(UPPER(TRIM(Datos!V928&amp;""))="SÍ",UPPER(TRIM(Datos!V928&amp;""))="SI",UPPER(TRIM(Datos!V928&amp;""))="NO"),IF(ISNUMBER(Datos!V928),AND(OR(V$1005="",Datos!V928&gt;=V$1005),OR(V$1006="",Datos!V928&lt;=V$1006)),FALSE),TRUE))))</f>
        <v>0.0</v>
      </c>
      <c r="W928">
        <f>IF(Datos!W928="",0,IF(AND(W$1008&lt;&gt;"",Datos!W928=W$1008),0,IF(W$1004=0,0,1-CHOOSE(W$1004,IF(ISNUMBER(Datos!W928),AND(OR(W$1005="",Datos!W928&gt;=W$1005),OR(W$1006="",Datos!W928&lt;=W$1006)),FALSE),IF(ISNUMBER(Datos!W928),AND(Datos!W928=INT(Datos!W928),AND(OR(W$1005="",Datos!W928&gt;=W$1005),OR(W$1006="",Datos!W928&lt;=W$1006))),FALSE),OR(ISNUMBER(FIND(";"&amp;UPPER(TRIM(Datos!W928&amp;""))&amp;"=",W$1007)),ISNUMBER(FIND(";"&amp;UPPER(TRIM(Datos!W928&amp;""))&amp;";",W$1007))),OR(UPPER(TRIM(Datos!W928&amp;""))="SÍ",UPPER(TRIM(Datos!W928&amp;""))="SI",UPPER(TRIM(Datos!W928&amp;""))="NO"),IF(ISNUMBER(Datos!W928),AND(OR(W$1005="",Datos!W928&gt;=W$1005),OR(W$1006="",Datos!W928&lt;=W$1006)),FALSE),TRUE))))</f>
        <v>0.0</v>
      </c>
      <c r="X928">
        <f>IF(Datos!X928="",0,IF(AND(X$1008&lt;&gt;"",Datos!X928=X$1008),0,IF(X$1004=0,0,1-CHOOSE(X$1004,IF(ISNUMBER(Datos!X928),AND(OR(X$1005="",Datos!X928&gt;=X$1005),OR(X$1006="",Datos!X928&lt;=X$1006)),FALSE),IF(ISNUMBER(Datos!X928),AND(Datos!X928=INT(Datos!X928),AND(OR(X$1005="",Datos!X928&gt;=X$1005),OR(X$1006="",Datos!X928&lt;=X$1006))),FALSE),OR(ISNUMBER(FIND(";"&amp;UPPER(TRIM(Datos!X928&amp;""))&amp;"=",X$1007)),ISNUMBER(FIND(";"&amp;UPPER(TRIM(Datos!X928&amp;""))&amp;";",X$1007))),OR(UPPER(TRIM(Datos!X928&amp;""))="SÍ",UPPER(TRIM(Datos!X928&amp;""))="SI",UPPER(TRIM(Datos!X928&amp;""))="NO"),IF(ISNUMBER(Datos!X928),AND(OR(X$1005="",Datos!X928&gt;=X$1005),OR(X$1006="",Datos!X928&lt;=X$1006)),FALSE),TRUE))))</f>
        <v>0.0</v>
      </c>
      <c r="Y928">
        <f>IF(Datos!Y928="",0,IF(AND(Y$1008&lt;&gt;"",Datos!Y928=Y$1008),0,IF(Y$1004=0,0,1-CHOOSE(Y$1004,IF(ISNUMBER(Datos!Y928),AND(OR(Y$1005="",Datos!Y928&gt;=Y$1005),OR(Y$1006="",Datos!Y928&lt;=Y$1006)),FALSE),IF(ISNUMBER(Datos!Y928),AND(Datos!Y928=INT(Datos!Y928),AND(OR(Y$1005="",Datos!Y928&gt;=Y$1005),OR(Y$1006="",Datos!Y928&lt;=Y$1006))),FALSE),OR(ISNUMBER(FIND(";"&amp;UPPER(TRIM(Datos!Y928&amp;""))&amp;"=",Y$1007)),ISNUMBER(FIND(";"&amp;UPPER(TRIM(Datos!Y928&amp;""))&amp;";",Y$1007))),OR(UPPER(TRIM(Datos!Y928&amp;""))="SÍ",UPPER(TRIM(Datos!Y928&amp;""))="SI",UPPER(TRIM(Datos!Y928&amp;""))="NO"),IF(ISNUMBER(Datos!Y928),AND(OR(Y$1005="",Datos!Y928&gt;=Y$1005),OR(Y$1006="",Datos!Y928&lt;=Y$1006)),FALSE),TRUE))))</f>
        <v>0.0</v>
      </c>
      <c r="Z928">
        <f>IF(Datos!Z928="",0,IF(AND(Z$1008&lt;&gt;"",Datos!Z928=Z$1008),0,IF(Z$1004=0,0,1-CHOOSE(Z$1004,IF(ISNUMBER(Datos!Z928),AND(OR(Z$1005="",Datos!Z928&gt;=Z$1005),OR(Z$1006="",Datos!Z928&lt;=Z$1006)),FALSE),IF(ISNUMBER(Datos!Z928),AND(Datos!Z928=INT(Datos!Z928),AND(OR(Z$1005="",Datos!Z928&gt;=Z$1005),OR(Z$1006="",Datos!Z928&lt;=Z$1006))),FALSE),OR(ISNUMBER(FIND(";"&amp;UPPER(TRIM(Datos!Z928&amp;""))&amp;"=",Z$1007)),ISNUMBER(FIND(";"&amp;UPPER(TRIM(Datos!Z928&amp;""))&amp;";",Z$1007))),OR(UPPER(TRIM(Datos!Z928&amp;""))="SÍ",UPPER(TRIM(Datos!Z928&amp;""))="SI",UPPER(TRIM(Datos!Z928&amp;""))="NO"),IF(ISNUMBER(Datos!Z928),AND(OR(Z$1005="",Datos!Z928&gt;=Z$1005),OR(Z$1006="",Datos!Z928&lt;=Z$1006)),FALSE),TRUE))))</f>
        <v>0.0</v>
      </c>
      <c r="AA928">
        <f>IF(Datos!AA928="",0,IF(AND(AA$1008&lt;&gt;"",Datos!AA928=AA$1008),0,IF(AA$1004=0,0,1-CHOOSE(AA$1004,IF(ISNUMBER(Datos!AA928),AND(OR(AA$1005="",Datos!AA928&gt;=AA$1005),OR(AA$1006="",Datos!AA928&lt;=AA$1006)),FALSE),IF(ISNUMBER(Datos!AA928),AND(Datos!AA928=INT(Datos!AA928),AND(OR(AA$1005="",Datos!AA928&gt;=AA$1005),OR(AA$1006="",Datos!AA928&lt;=AA$1006))),FALSE),OR(ISNUMBER(FIND(";"&amp;UPPER(TRIM(Datos!AA928&amp;""))&amp;"=",AA$1007)),ISNUMBER(FIND(";"&amp;UPPER(TRIM(Datos!AA928&amp;""))&amp;";",AA$1007))),OR(UPPER(TRIM(Datos!AA928&amp;""))="SÍ",UPPER(TRIM(Datos!AA928&amp;""))="SI",UPPER(TRIM(Datos!AA928&amp;""))="NO"),IF(ISNUMBER(Datos!AA928),AND(OR(AA$1005="",Datos!AA928&gt;=AA$1005),OR(AA$1006="",Datos!AA928&lt;=AA$1006)),FALSE),TRUE))))</f>
        <v>0.0</v>
      </c>
      <c r="AB928">
        <f>IF(Datos!AB928="",0,IF(AND(AB$1008&lt;&gt;"",Datos!AB928=AB$1008),0,IF(AB$1004=0,0,1-CHOOSE(AB$1004,IF(ISNUMBER(Datos!AB928),AND(OR(AB$1005="",Datos!AB928&gt;=AB$1005),OR(AB$1006="",Datos!AB928&lt;=AB$1006)),FALSE),IF(ISNUMBER(Datos!AB928),AND(Datos!AB928=INT(Datos!AB928),AND(OR(AB$1005="",Datos!AB928&gt;=AB$1005),OR(AB$1006="",Datos!AB928&lt;=AB$1006))),FALSE),OR(ISNUMBER(FIND(";"&amp;UPPER(TRIM(Datos!AB928&amp;""))&amp;"=",AB$1007)),ISNUMBER(FIND(";"&amp;UPPER(TRIM(Datos!AB928&amp;""))&amp;";",AB$1007))),OR(UPPER(TRIM(Datos!AB928&amp;""))="SÍ",UPPER(TRIM(Datos!AB928&amp;""))="SI",UPPER(TRIM(Datos!AB928&amp;""))="NO"),IF(ISNUMBER(Datos!AB928),AND(OR(AB$1005="",Datos!AB928&gt;=AB$1005),OR(AB$1006="",Datos!AB928&lt;=AB$1006)),FALSE),TRUE))))</f>
        <v>0.0</v>
      </c>
      <c r="AC928">
        <f>IF(Datos!AC928="",0,IF(AND(AC$1008&lt;&gt;"",Datos!AC928=AC$1008),0,IF(AC$1004=0,0,1-CHOOSE(AC$1004,IF(ISNUMBER(Datos!AC928),AND(OR(AC$1005="",Datos!AC928&gt;=AC$1005),OR(AC$1006="",Datos!AC928&lt;=AC$1006)),FALSE),IF(ISNUMBER(Datos!AC928),AND(Datos!AC928=INT(Datos!AC928),AND(OR(AC$1005="",Datos!AC928&gt;=AC$1005),OR(AC$1006="",Datos!AC928&lt;=AC$1006))),FALSE),OR(ISNUMBER(FIND(";"&amp;UPPER(TRIM(Datos!AC928&amp;""))&amp;"=",AC$1007)),ISNUMBER(FIND(";"&amp;UPPER(TRIM(Datos!AC928&amp;""))&amp;";",AC$1007))),OR(UPPER(TRIM(Datos!AC928&amp;""))="SÍ",UPPER(TRIM(Datos!AC928&amp;""))="SI",UPPER(TRIM(Datos!AC928&amp;""))="NO"),IF(ISNUMBER(Datos!AC928),AND(OR(AC$1005="",Datos!AC928&gt;=AC$1005),OR(AC$1006="",Datos!AC928&lt;=AC$1006)),FALSE),TRUE))))</f>
        <v>0.0</v>
      </c>
      <c r="AD928">
        <f>IF(Datos!AD928="",0,IF(AND(AD$1008&lt;&gt;"",Datos!AD928=AD$1008),0,IF(AD$1004=0,0,1-CHOOSE(AD$1004,IF(ISNUMBER(Datos!AD928),AND(OR(AD$1005="",Datos!AD928&gt;=AD$1005),OR(AD$1006="",Datos!AD928&lt;=AD$1006)),FALSE),IF(ISNUMBER(Datos!AD928),AND(Datos!AD928=INT(Datos!AD928),AND(OR(AD$1005="",Datos!AD928&gt;=AD$1005),OR(AD$1006="",Datos!AD928&lt;=AD$1006))),FALSE),OR(ISNUMBER(FIND(";"&amp;UPPER(TRIM(Datos!AD928&amp;""))&amp;"=",AD$1007)),ISNUMBER(FIND(";"&amp;UPPER(TRIM(Datos!AD928&amp;""))&amp;";",AD$1007))),OR(UPPER(TRIM(Datos!AD928&amp;""))="SÍ",UPPER(TRIM(Datos!AD928&amp;""))="SI",UPPER(TRIM(Datos!AD928&amp;""))="NO"),IF(ISNUMBER(Datos!AD928),AND(OR(AD$1005="",Datos!AD928&gt;=AD$1005),OR(AD$1006="",Datos!AD928&lt;=AD$1006)),FALSE),TRUE))))</f>
        <v>0.0</v>
      </c>
      <c r="AE928">
        <f>IF(Datos!AE928="",0,IF(AND(AE$1008&lt;&gt;"",Datos!AE928=AE$1008),0,IF(AE$1004=0,0,1-CHOOSE(AE$1004,IF(ISNUMBER(Datos!AE928),AND(OR(AE$1005="",Datos!AE928&gt;=AE$1005),OR(AE$1006="",Datos!AE928&lt;=AE$1006)),FALSE),IF(ISNUMBER(Datos!AE928),AND(Datos!AE928=INT(Datos!AE928),AND(OR(AE$1005="",Datos!AE928&gt;=AE$1005),OR(AE$1006="",Datos!AE928&lt;=AE$1006))),FALSE),OR(ISNUMBER(FIND(";"&amp;UPPER(TRIM(Datos!AE928&amp;""))&amp;"=",AE$1007)),ISNUMBER(FIND(";"&amp;UPPER(TRIM(Datos!AE928&amp;""))&amp;";",AE$1007))),OR(UPPER(TRIM(Datos!AE928&amp;""))="SÍ",UPPER(TRIM(Datos!AE928&amp;""))="SI",UPPER(TRIM(Datos!AE928&amp;""))="NO"),IF(ISNUMBER(Datos!AE928),AND(OR(AE$1005="",Datos!AE928&gt;=AE$1005),OR(AE$1006="",Datos!AE928&lt;=AE$1006)),FALSE),TRUE))))</f>
        <v>0.0</v>
      </c>
    </row>
    <row r="929" spans="2:31">
      <c r="B929">
        <f>IF(Datos!B929="",0,IF(AND(B$1008&lt;&gt;"",Datos!B929=B$1008),0,IF(B$1004=0,0,1-CHOOSE(B$1004,IF(ISNUMBER(Datos!B929),AND(OR(B$1005="",Datos!B929&gt;=B$1005),OR(B$1006="",Datos!B929&lt;=B$1006)),FALSE),IF(ISNUMBER(Datos!B929),AND(Datos!B929=INT(Datos!B929),AND(OR(B$1005="",Datos!B929&gt;=B$1005),OR(B$1006="",Datos!B929&lt;=B$1006))),FALSE),OR(ISNUMBER(FIND(";"&amp;UPPER(TRIM(Datos!B929&amp;""))&amp;"=",B$1007)),ISNUMBER(FIND(";"&amp;UPPER(TRIM(Datos!B929&amp;""))&amp;";",B$1007))),OR(UPPER(TRIM(Datos!B929&amp;""))="SÍ",UPPER(TRIM(Datos!B929&amp;""))="SI",UPPER(TRIM(Datos!B929&amp;""))="NO"),IF(ISNUMBER(Datos!B929),AND(OR(B$1005="",Datos!B929&gt;=B$1005),OR(B$1006="",Datos!B929&lt;=B$1006)),FALSE),TRUE))))</f>
        <v>0.0</v>
      </c>
      <c r="C929">
        <f>IF(Datos!C929="",0,IF(AND(C$1008&lt;&gt;"",Datos!C929=C$1008),0,IF(C$1004=0,0,1-CHOOSE(C$1004,IF(ISNUMBER(Datos!C929),AND(OR(C$1005="",Datos!C929&gt;=C$1005),OR(C$1006="",Datos!C929&lt;=C$1006)),FALSE),IF(ISNUMBER(Datos!C929),AND(Datos!C929=INT(Datos!C929),AND(OR(C$1005="",Datos!C929&gt;=C$1005),OR(C$1006="",Datos!C929&lt;=C$1006))),FALSE),OR(ISNUMBER(FIND(";"&amp;UPPER(TRIM(Datos!C929&amp;""))&amp;"=",C$1007)),ISNUMBER(FIND(";"&amp;UPPER(TRIM(Datos!C929&amp;""))&amp;";",C$1007))),OR(UPPER(TRIM(Datos!C929&amp;""))="SÍ",UPPER(TRIM(Datos!C929&amp;""))="SI",UPPER(TRIM(Datos!C929&amp;""))="NO"),IF(ISNUMBER(Datos!C929),AND(OR(C$1005="",Datos!C929&gt;=C$1005),OR(C$1006="",Datos!C929&lt;=C$1006)),FALSE),TRUE))))</f>
        <v>0.0</v>
      </c>
      <c r="D929">
        <f>IF(Datos!D929="",0,IF(AND(D$1008&lt;&gt;"",Datos!D929=D$1008),0,IF(D$1004=0,0,1-CHOOSE(D$1004,IF(ISNUMBER(Datos!D929),AND(OR(D$1005="",Datos!D929&gt;=D$1005),OR(D$1006="",Datos!D929&lt;=D$1006)),FALSE),IF(ISNUMBER(Datos!D929),AND(Datos!D929=INT(Datos!D929),AND(OR(D$1005="",Datos!D929&gt;=D$1005),OR(D$1006="",Datos!D929&lt;=D$1006))),FALSE),OR(ISNUMBER(FIND(";"&amp;UPPER(TRIM(Datos!D929&amp;""))&amp;"=",D$1007)),ISNUMBER(FIND(";"&amp;UPPER(TRIM(Datos!D929&amp;""))&amp;";",D$1007))),OR(UPPER(TRIM(Datos!D929&amp;""))="SÍ",UPPER(TRIM(Datos!D929&amp;""))="SI",UPPER(TRIM(Datos!D929&amp;""))="NO"),IF(ISNUMBER(Datos!D929),AND(OR(D$1005="",Datos!D929&gt;=D$1005),OR(D$1006="",Datos!D929&lt;=D$1006)),FALSE),TRUE))))</f>
        <v>0.0</v>
      </c>
      <c r="E929">
        <f>IF(Datos!E929="",0,IF(AND(E$1008&lt;&gt;"",Datos!E929=E$1008),0,IF(E$1004=0,0,1-CHOOSE(E$1004,IF(ISNUMBER(Datos!E929),AND(OR(E$1005="",Datos!E929&gt;=E$1005),OR(E$1006="",Datos!E929&lt;=E$1006)),FALSE),IF(ISNUMBER(Datos!E929),AND(Datos!E929=INT(Datos!E929),AND(OR(E$1005="",Datos!E929&gt;=E$1005),OR(E$1006="",Datos!E929&lt;=E$1006))),FALSE),OR(ISNUMBER(FIND(";"&amp;UPPER(TRIM(Datos!E929&amp;""))&amp;"=",E$1007)),ISNUMBER(FIND(";"&amp;UPPER(TRIM(Datos!E929&amp;""))&amp;";",E$1007))),OR(UPPER(TRIM(Datos!E929&amp;""))="SÍ",UPPER(TRIM(Datos!E929&amp;""))="SI",UPPER(TRIM(Datos!E929&amp;""))="NO"),IF(ISNUMBER(Datos!E929),AND(OR(E$1005="",Datos!E929&gt;=E$1005),OR(E$1006="",Datos!E929&lt;=E$1006)),FALSE),TRUE))))</f>
        <v>0.0</v>
      </c>
      <c r="F929">
        <f>IF(Datos!F929="",0,IF(AND(F$1008&lt;&gt;"",Datos!F929=F$1008),0,IF(F$1004=0,0,1-CHOOSE(F$1004,IF(ISNUMBER(Datos!F929),AND(OR(F$1005="",Datos!F929&gt;=F$1005),OR(F$1006="",Datos!F929&lt;=F$1006)),FALSE),IF(ISNUMBER(Datos!F929),AND(Datos!F929=INT(Datos!F929),AND(OR(F$1005="",Datos!F929&gt;=F$1005),OR(F$1006="",Datos!F929&lt;=F$1006))),FALSE),OR(ISNUMBER(FIND(";"&amp;UPPER(TRIM(Datos!F929&amp;""))&amp;"=",F$1007)),ISNUMBER(FIND(";"&amp;UPPER(TRIM(Datos!F929&amp;""))&amp;";",F$1007))),OR(UPPER(TRIM(Datos!F929&amp;""))="SÍ",UPPER(TRIM(Datos!F929&amp;""))="SI",UPPER(TRIM(Datos!F929&amp;""))="NO"),IF(ISNUMBER(Datos!F929),AND(OR(F$1005="",Datos!F929&gt;=F$1005),OR(F$1006="",Datos!F929&lt;=F$1006)),FALSE),TRUE))))</f>
        <v>0.0</v>
      </c>
      <c r="G929">
        <f>IF(Datos!G929="",0,IF(AND(G$1008&lt;&gt;"",Datos!G929=G$1008),0,IF(G$1004=0,0,1-CHOOSE(G$1004,IF(ISNUMBER(Datos!G929),AND(OR(G$1005="",Datos!G929&gt;=G$1005),OR(G$1006="",Datos!G929&lt;=G$1006)),FALSE),IF(ISNUMBER(Datos!G929),AND(Datos!G929=INT(Datos!G929),AND(OR(G$1005="",Datos!G929&gt;=G$1005),OR(G$1006="",Datos!G929&lt;=G$1006))),FALSE),OR(ISNUMBER(FIND(";"&amp;UPPER(TRIM(Datos!G929&amp;""))&amp;"=",G$1007)),ISNUMBER(FIND(";"&amp;UPPER(TRIM(Datos!G929&amp;""))&amp;";",G$1007))),OR(UPPER(TRIM(Datos!G929&amp;""))="SÍ",UPPER(TRIM(Datos!G929&amp;""))="SI",UPPER(TRIM(Datos!G929&amp;""))="NO"),IF(ISNUMBER(Datos!G929),AND(OR(G$1005="",Datos!G929&gt;=G$1005),OR(G$1006="",Datos!G929&lt;=G$1006)),FALSE),TRUE))))</f>
        <v>0.0</v>
      </c>
      <c r="H929">
        <f>IF(Datos!H929="",0,IF(AND(H$1008&lt;&gt;"",Datos!H929=H$1008),0,IF(H$1004=0,0,1-CHOOSE(H$1004,IF(ISNUMBER(Datos!H929),AND(OR(H$1005="",Datos!H929&gt;=H$1005),OR(H$1006="",Datos!H929&lt;=H$1006)),FALSE),IF(ISNUMBER(Datos!H929),AND(Datos!H929=INT(Datos!H929),AND(OR(H$1005="",Datos!H929&gt;=H$1005),OR(H$1006="",Datos!H929&lt;=H$1006))),FALSE),OR(ISNUMBER(FIND(";"&amp;UPPER(TRIM(Datos!H929&amp;""))&amp;"=",H$1007)),ISNUMBER(FIND(";"&amp;UPPER(TRIM(Datos!H929&amp;""))&amp;";",H$1007))),OR(UPPER(TRIM(Datos!H929&amp;""))="SÍ",UPPER(TRIM(Datos!H929&amp;""))="SI",UPPER(TRIM(Datos!H929&amp;""))="NO"),IF(ISNUMBER(Datos!H929),AND(OR(H$1005="",Datos!H929&gt;=H$1005),OR(H$1006="",Datos!H929&lt;=H$1006)),FALSE),TRUE))))</f>
        <v>0.0</v>
      </c>
      <c r="I929">
        <f>IF(Datos!I929="",0,IF(AND(I$1008&lt;&gt;"",Datos!I929=I$1008),0,IF(I$1004=0,0,1-CHOOSE(I$1004,IF(ISNUMBER(Datos!I929),AND(OR(I$1005="",Datos!I929&gt;=I$1005),OR(I$1006="",Datos!I929&lt;=I$1006)),FALSE),IF(ISNUMBER(Datos!I929),AND(Datos!I929=INT(Datos!I929),AND(OR(I$1005="",Datos!I929&gt;=I$1005),OR(I$1006="",Datos!I929&lt;=I$1006))),FALSE),OR(ISNUMBER(FIND(";"&amp;UPPER(TRIM(Datos!I929&amp;""))&amp;"=",I$1007)),ISNUMBER(FIND(";"&amp;UPPER(TRIM(Datos!I929&amp;""))&amp;";",I$1007))),OR(UPPER(TRIM(Datos!I929&amp;""))="SÍ",UPPER(TRIM(Datos!I929&amp;""))="SI",UPPER(TRIM(Datos!I929&amp;""))="NO"),IF(ISNUMBER(Datos!I929),AND(OR(I$1005="",Datos!I929&gt;=I$1005),OR(I$1006="",Datos!I929&lt;=I$1006)),FALSE),TRUE))))</f>
        <v>0.0</v>
      </c>
      <c r="J929">
        <f>IF(Datos!J929="",0,IF(AND(J$1008&lt;&gt;"",Datos!J929=J$1008),0,IF(J$1004=0,0,1-CHOOSE(J$1004,IF(ISNUMBER(Datos!J929),AND(OR(J$1005="",Datos!J929&gt;=J$1005),OR(J$1006="",Datos!J929&lt;=J$1006)),FALSE),IF(ISNUMBER(Datos!J929),AND(Datos!J929=INT(Datos!J929),AND(OR(J$1005="",Datos!J929&gt;=J$1005),OR(J$1006="",Datos!J929&lt;=J$1006))),FALSE),OR(ISNUMBER(FIND(";"&amp;UPPER(TRIM(Datos!J929&amp;""))&amp;"=",J$1007)),ISNUMBER(FIND(";"&amp;UPPER(TRIM(Datos!J929&amp;""))&amp;";",J$1007))),OR(UPPER(TRIM(Datos!J929&amp;""))="SÍ",UPPER(TRIM(Datos!J929&amp;""))="SI",UPPER(TRIM(Datos!J929&amp;""))="NO"),IF(ISNUMBER(Datos!J929),AND(OR(J$1005="",Datos!J929&gt;=J$1005),OR(J$1006="",Datos!J929&lt;=J$1006)),FALSE),TRUE))))</f>
        <v>0.0</v>
      </c>
      <c r="K929">
        <f>IF(Datos!K929="",0,IF(AND(K$1008&lt;&gt;"",Datos!K929=K$1008),0,IF(K$1004=0,0,1-CHOOSE(K$1004,IF(ISNUMBER(Datos!K929),AND(OR(K$1005="",Datos!K929&gt;=K$1005),OR(K$1006="",Datos!K929&lt;=K$1006)),FALSE),IF(ISNUMBER(Datos!K929),AND(Datos!K929=INT(Datos!K929),AND(OR(K$1005="",Datos!K929&gt;=K$1005),OR(K$1006="",Datos!K929&lt;=K$1006))),FALSE),OR(ISNUMBER(FIND(";"&amp;UPPER(TRIM(Datos!K929&amp;""))&amp;"=",K$1007)),ISNUMBER(FIND(";"&amp;UPPER(TRIM(Datos!K929&amp;""))&amp;";",K$1007))),OR(UPPER(TRIM(Datos!K929&amp;""))="SÍ",UPPER(TRIM(Datos!K929&amp;""))="SI",UPPER(TRIM(Datos!K929&amp;""))="NO"),IF(ISNUMBER(Datos!K929),AND(OR(K$1005="",Datos!K929&gt;=K$1005),OR(K$1006="",Datos!K929&lt;=K$1006)),FALSE),TRUE))))</f>
        <v>0.0</v>
      </c>
      <c r="L929">
        <f>IF(Datos!L929="",0,IF(AND(L$1008&lt;&gt;"",Datos!L929=L$1008),0,IF(L$1004=0,0,1-CHOOSE(L$1004,IF(ISNUMBER(Datos!L929),AND(OR(L$1005="",Datos!L929&gt;=L$1005),OR(L$1006="",Datos!L929&lt;=L$1006)),FALSE),IF(ISNUMBER(Datos!L929),AND(Datos!L929=INT(Datos!L929),AND(OR(L$1005="",Datos!L929&gt;=L$1005),OR(L$1006="",Datos!L929&lt;=L$1006))),FALSE),OR(ISNUMBER(FIND(";"&amp;UPPER(TRIM(Datos!L929&amp;""))&amp;"=",L$1007)),ISNUMBER(FIND(";"&amp;UPPER(TRIM(Datos!L929&amp;""))&amp;";",L$1007))),OR(UPPER(TRIM(Datos!L929&amp;""))="SÍ",UPPER(TRIM(Datos!L929&amp;""))="SI",UPPER(TRIM(Datos!L929&amp;""))="NO"),IF(ISNUMBER(Datos!L929),AND(OR(L$1005="",Datos!L929&gt;=L$1005),OR(L$1006="",Datos!L929&lt;=L$1006)),FALSE),TRUE))))</f>
        <v>0.0</v>
      </c>
      <c r="M929">
        <f>IF(Datos!M929="",0,IF(AND(M$1008&lt;&gt;"",Datos!M929=M$1008),0,IF(M$1004=0,0,1-CHOOSE(M$1004,IF(ISNUMBER(Datos!M929),AND(OR(M$1005="",Datos!M929&gt;=M$1005),OR(M$1006="",Datos!M929&lt;=M$1006)),FALSE),IF(ISNUMBER(Datos!M929),AND(Datos!M929=INT(Datos!M929),AND(OR(M$1005="",Datos!M929&gt;=M$1005),OR(M$1006="",Datos!M929&lt;=M$1006))),FALSE),OR(ISNUMBER(FIND(";"&amp;UPPER(TRIM(Datos!M929&amp;""))&amp;"=",M$1007)),ISNUMBER(FIND(";"&amp;UPPER(TRIM(Datos!M929&amp;""))&amp;";",M$1007))),OR(UPPER(TRIM(Datos!M929&amp;""))="SÍ",UPPER(TRIM(Datos!M929&amp;""))="SI",UPPER(TRIM(Datos!M929&amp;""))="NO"),IF(ISNUMBER(Datos!M929),AND(OR(M$1005="",Datos!M929&gt;=M$1005),OR(M$1006="",Datos!M929&lt;=M$1006)),FALSE),TRUE))))</f>
        <v>0.0</v>
      </c>
      <c r="N929">
        <f>IF(Datos!N929="",0,IF(AND(N$1008&lt;&gt;"",Datos!N929=N$1008),0,IF(N$1004=0,0,1-CHOOSE(N$1004,IF(ISNUMBER(Datos!N929),AND(OR(N$1005="",Datos!N929&gt;=N$1005),OR(N$1006="",Datos!N929&lt;=N$1006)),FALSE),IF(ISNUMBER(Datos!N929),AND(Datos!N929=INT(Datos!N929),AND(OR(N$1005="",Datos!N929&gt;=N$1005),OR(N$1006="",Datos!N929&lt;=N$1006))),FALSE),OR(ISNUMBER(FIND(";"&amp;UPPER(TRIM(Datos!N929&amp;""))&amp;"=",N$1007)),ISNUMBER(FIND(";"&amp;UPPER(TRIM(Datos!N929&amp;""))&amp;";",N$1007))),OR(UPPER(TRIM(Datos!N929&amp;""))="SÍ",UPPER(TRIM(Datos!N929&amp;""))="SI",UPPER(TRIM(Datos!N929&amp;""))="NO"),IF(ISNUMBER(Datos!N929),AND(OR(N$1005="",Datos!N929&gt;=N$1005),OR(N$1006="",Datos!N929&lt;=N$1006)),FALSE),TRUE))))</f>
        <v>0.0</v>
      </c>
      <c r="O929">
        <f>IF(Datos!O929="",0,IF(AND(O$1008&lt;&gt;"",Datos!O929=O$1008),0,IF(O$1004=0,0,1-CHOOSE(O$1004,IF(ISNUMBER(Datos!O929),AND(OR(O$1005="",Datos!O929&gt;=O$1005),OR(O$1006="",Datos!O929&lt;=O$1006)),FALSE),IF(ISNUMBER(Datos!O929),AND(Datos!O929=INT(Datos!O929),AND(OR(O$1005="",Datos!O929&gt;=O$1005),OR(O$1006="",Datos!O929&lt;=O$1006))),FALSE),OR(ISNUMBER(FIND(";"&amp;UPPER(TRIM(Datos!O929&amp;""))&amp;"=",O$1007)),ISNUMBER(FIND(";"&amp;UPPER(TRIM(Datos!O929&amp;""))&amp;";",O$1007))),OR(UPPER(TRIM(Datos!O929&amp;""))="SÍ",UPPER(TRIM(Datos!O929&amp;""))="SI",UPPER(TRIM(Datos!O929&amp;""))="NO"),IF(ISNUMBER(Datos!O929),AND(OR(O$1005="",Datos!O929&gt;=O$1005),OR(O$1006="",Datos!O929&lt;=O$1006)),FALSE),TRUE))))</f>
        <v>0.0</v>
      </c>
      <c r="P929">
        <f>IF(Datos!P929="",0,IF(AND(P$1008&lt;&gt;"",Datos!P929=P$1008),0,IF(P$1004=0,0,1-CHOOSE(P$1004,IF(ISNUMBER(Datos!P929),AND(OR(P$1005="",Datos!P929&gt;=P$1005),OR(P$1006="",Datos!P929&lt;=P$1006)),FALSE),IF(ISNUMBER(Datos!P929),AND(Datos!P929=INT(Datos!P929),AND(OR(P$1005="",Datos!P929&gt;=P$1005),OR(P$1006="",Datos!P929&lt;=P$1006))),FALSE),OR(ISNUMBER(FIND(";"&amp;UPPER(TRIM(Datos!P929&amp;""))&amp;"=",P$1007)),ISNUMBER(FIND(";"&amp;UPPER(TRIM(Datos!P929&amp;""))&amp;";",P$1007))),OR(UPPER(TRIM(Datos!P929&amp;""))="SÍ",UPPER(TRIM(Datos!P929&amp;""))="SI",UPPER(TRIM(Datos!P929&amp;""))="NO"),IF(ISNUMBER(Datos!P929),AND(OR(P$1005="",Datos!P929&gt;=P$1005),OR(P$1006="",Datos!P929&lt;=P$1006)),FALSE),TRUE))))</f>
        <v>0.0</v>
      </c>
      <c r="Q929">
        <f>IF(Datos!Q929="",0,IF(AND(Q$1008&lt;&gt;"",Datos!Q929=Q$1008),0,IF(Q$1004=0,0,1-CHOOSE(Q$1004,IF(ISNUMBER(Datos!Q929),AND(OR(Q$1005="",Datos!Q929&gt;=Q$1005),OR(Q$1006="",Datos!Q929&lt;=Q$1006)),FALSE),IF(ISNUMBER(Datos!Q929),AND(Datos!Q929=INT(Datos!Q929),AND(OR(Q$1005="",Datos!Q929&gt;=Q$1005),OR(Q$1006="",Datos!Q929&lt;=Q$1006))),FALSE),OR(ISNUMBER(FIND(";"&amp;UPPER(TRIM(Datos!Q929&amp;""))&amp;"=",Q$1007)),ISNUMBER(FIND(";"&amp;UPPER(TRIM(Datos!Q929&amp;""))&amp;";",Q$1007))),OR(UPPER(TRIM(Datos!Q929&amp;""))="SÍ",UPPER(TRIM(Datos!Q929&amp;""))="SI",UPPER(TRIM(Datos!Q929&amp;""))="NO"),IF(ISNUMBER(Datos!Q929),AND(OR(Q$1005="",Datos!Q929&gt;=Q$1005),OR(Q$1006="",Datos!Q929&lt;=Q$1006)),FALSE),TRUE))))</f>
        <v>0.0</v>
      </c>
      <c r="R929">
        <f>IF(Datos!R929="",0,IF(AND(R$1008&lt;&gt;"",Datos!R929=R$1008),0,IF(R$1004=0,0,1-CHOOSE(R$1004,IF(ISNUMBER(Datos!R929),AND(OR(R$1005="",Datos!R929&gt;=R$1005),OR(R$1006="",Datos!R929&lt;=R$1006)),FALSE),IF(ISNUMBER(Datos!R929),AND(Datos!R929=INT(Datos!R929),AND(OR(R$1005="",Datos!R929&gt;=R$1005),OR(R$1006="",Datos!R929&lt;=R$1006))),FALSE),OR(ISNUMBER(FIND(";"&amp;UPPER(TRIM(Datos!R929&amp;""))&amp;"=",R$1007)),ISNUMBER(FIND(";"&amp;UPPER(TRIM(Datos!R929&amp;""))&amp;";",R$1007))),OR(UPPER(TRIM(Datos!R929&amp;""))="SÍ",UPPER(TRIM(Datos!R929&amp;""))="SI",UPPER(TRIM(Datos!R929&amp;""))="NO"),IF(ISNUMBER(Datos!R929),AND(OR(R$1005="",Datos!R929&gt;=R$1005),OR(R$1006="",Datos!R929&lt;=R$1006)),FALSE),TRUE))))</f>
        <v>0.0</v>
      </c>
      <c r="S929">
        <f>IF(Datos!S929="",0,IF(AND(S$1008&lt;&gt;"",Datos!S929=S$1008),0,IF(S$1004=0,0,1-CHOOSE(S$1004,IF(ISNUMBER(Datos!S929),AND(OR(S$1005="",Datos!S929&gt;=S$1005),OR(S$1006="",Datos!S929&lt;=S$1006)),FALSE),IF(ISNUMBER(Datos!S929),AND(Datos!S929=INT(Datos!S929),AND(OR(S$1005="",Datos!S929&gt;=S$1005),OR(S$1006="",Datos!S929&lt;=S$1006))),FALSE),OR(ISNUMBER(FIND(";"&amp;UPPER(TRIM(Datos!S929&amp;""))&amp;"=",S$1007)),ISNUMBER(FIND(";"&amp;UPPER(TRIM(Datos!S929&amp;""))&amp;";",S$1007))),OR(UPPER(TRIM(Datos!S929&amp;""))="SÍ",UPPER(TRIM(Datos!S929&amp;""))="SI",UPPER(TRIM(Datos!S929&amp;""))="NO"),IF(ISNUMBER(Datos!S929),AND(OR(S$1005="",Datos!S929&gt;=S$1005),OR(S$1006="",Datos!S929&lt;=S$1006)),FALSE),TRUE))))</f>
        <v>0.0</v>
      </c>
      <c r="T929">
        <f>IF(Datos!T929="",0,IF(AND(T$1008&lt;&gt;"",Datos!T929=T$1008),0,IF(T$1004=0,0,1-CHOOSE(T$1004,IF(ISNUMBER(Datos!T929),AND(OR(T$1005="",Datos!T929&gt;=T$1005),OR(T$1006="",Datos!T929&lt;=T$1006)),FALSE),IF(ISNUMBER(Datos!T929),AND(Datos!T929=INT(Datos!T929),AND(OR(T$1005="",Datos!T929&gt;=T$1005),OR(T$1006="",Datos!T929&lt;=T$1006))),FALSE),OR(ISNUMBER(FIND(";"&amp;UPPER(TRIM(Datos!T929&amp;""))&amp;"=",T$1007)),ISNUMBER(FIND(";"&amp;UPPER(TRIM(Datos!T929&amp;""))&amp;";",T$1007))),OR(UPPER(TRIM(Datos!T929&amp;""))="SÍ",UPPER(TRIM(Datos!T929&amp;""))="SI",UPPER(TRIM(Datos!T929&amp;""))="NO"),IF(ISNUMBER(Datos!T929),AND(OR(T$1005="",Datos!T929&gt;=T$1005),OR(T$1006="",Datos!T929&lt;=T$1006)),FALSE),TRUE))))</f>
        <v>0.0</v>
      </c>
      <c r="U929">
        <f>IF(Datos!U929="",0,IF(AND(U$1008&lt;&gt;"",Datos!U929=U$1008),0,IF(U$1004=0,0,1-CHOOSE(U$1004,IF(ISNUMBER(Datos!U929),AND(OR(U$1005="",Datos!U929&gt;=U$1005),OR(U$1006="",Datos!U929&lt;=U$1006)),FALSE),IF(ISNUMBER(Datos!U929),AND(Datos!U929=INT(Datos!U929),AND(OR(U$1005="",Datos!U929&gt;=U$1005),OR(U$1006="",Datos!U929&lt;=U$1006))),FALSE),OR(ISNUMBER(FIND(";"&amp;UPPER(TRIM(Datos!U929&amp;""))&amp;"=",U$1007)),ISNUMBER(FIND(";"&amp;UPPER(TRIM(Datos!U929&amp;""))&amp;";",U$1007))),OR(UPPER(TRIM(Datos!U929&amp;""))="SÍ",UPPER(TRIM(Datos!U929&amp;""))="SI",UPPER(TRIM(Datos!U929&amp;""))="NO"),IF(ISNUMBER(Datos!U929),AND(OR(U$1005="",Datos!U929&gt;=U$1005),OR(U$1006="",Datos!U929&lt;=U$1006)),FALSE),TRUE))))</f>
        <v>0.0</v>
      </c>
      <c r="V929">
        <f>IF(Datos!V929="",0,IF(AND(V$1008&lt;&gt;"",Datos!V929=V$1008),0,IF(V$1004=0,0,1-CHOOSE(V$1004,IF(ISNUMBER(Datos!V929),AND(OR(V$1005="",Datos!V929&gt;=V$1005),OR(V$1006="",Datos!V929&lt;=V$1006)),FALSE),IF(ISNUMBER(Datos!V929),AND(Datos!V929=INT(Datos!V929),AND(OR(V$1005="",Datos!V929&gt;=V$1005),OR(V$1006="",Datos!V929&lt;=V$1006))),FALSE),OR(ISNUMBER(FIND(";"&amp;UPPER(TRIM(Datos!V929&amp;""))&amp;"=",V$1007)),ISNUMBER(FIND(";"&amp;UPPER(TRIM(Datos!V929&amp;""))&amp;";",V$1007))),OR(UPPER(TRIM(Datos!V929&amp;""))="SÍ",UPPER(TRIM(Datos!V929&amp;""))="SI",UPPER(TRIM(Datos!V929&amp;""))="NO"),IF(ISNUMBER(Datos!V929),AND(OR(V$1005="",Datos!V929&gt;=V$1005),OR(V$1006="",Datos!V929&lt;=V$1006)),FALSE),TRUE))))</f>
        <v>0.0</v>
      </c>
      <c r="W929">
        <f>IF(Datos!W929="",0,IF(AND(W$1008&lt;&gt;"",Datos!W929=W$1008),0,IF(W$1004=0,0,1-CHOOSE(W$1004,IF(ISNUMBER(Datos!W929),AND(OR(W$1005="",Datos!W929&gt;=W$1005),OR(W$1006="",Datos!W929&lt;=W$1006)),FALSE),IF(ISNUMBER(Datos!W929),AND(Datos!W929=INT(Datos!W929),AND(OR(W$1005="",Datos!W929&gt;=W$1005),OR(W$1006="",Datos!W929&lt;=W$1006))),FALSE),OR(ISNUMBER(FIND(";"&amp;UPPER(TRIM(Datos!W929&amp;""))&amp;"=",W$1007)),ISNUMBER(FIND(";"&amp;UPPER(TRIM(Datos!W929&amp;""))&amp;";",W$1007))),OR(UPPER(TRIM(Datos!W929&amp;""))="SÍ",UPPER(TRIM(Datos!W929&amp;""))="SI",UPPER(TRIM(Datos!W929&amp;""))="NO"),IF(ISNUMBER(Datos!W929),AND(OR(W$1005="",Datos!W929&gt;=W$1005),OR(W$1006="",Datos!W929&lt;=W$1006)),FALSE),TRUE))))</f>
        <v>0.0</v>
      </c>
      <c r="X929">
        <f>IF(Datos!X929="",0,IF(AND(X$1008&lt;&gt;"",Datos!X929=X$1008),0,IF(X$1004=0,0,1-CHOOSE(X$1004,IF(ISNUMBER(Datos!X929),AND(OR(X$1005="",Datos!X929&gt;=X$1005),OR(X$1006="",Datos!X929&lt;=X$1006)),FALSE),IF(ISNUMBER(Datos!X929),AND(Datos!X929=INT(Datos!X929),AND(OR(X$1005="",Datos!X929&gt;=X$1005),OR(X$1006="",Datos!X929&lt;=X$1006))),FALSE),OR(ISNUMBER(FIND(";"&amp;UPPER(TRIM(Datos!X929&amp;""))&amp;"=",X$1007)),ISNUMBER(FIND(";"&amp;UPPER(TRIM(Datos!X929&amp;""))&amp;";",X$1007))),OR(UPPER(TRIM(Datos!X929&amp;""))="SÍ",UPPER(TRIM(Datos!X929&amp;""))="SI",UPPER(TRIM(Datos!X929&amp;""))="NO"),IF(ISNUMBER(Datos!X929),AND(OR(X$1005="",Datos!X929&gt;=X$1005),OR(X$1006="",Datos!X929&lt;=X$1006)),FALSE),TRUE))))</f>
        <v>0.0</v>
      </c>
      <c r="Y929">
        <f>IF(Datos!Y929="",0,IF(AND(Y$1008&lt;&gt;"",Datos!Y929=Y$1008),0,IF(Y$1004=0,0,1-CHOOSE(Y$1004,IF(ISNUMBER(Datos!Y929),AND(OR(Y$1005="",Datos!Y929&gt;=Y$1005),OR(Y$1006="",Datos!Y929&lt;=Y$1006)),FALSE),IF(ISNUMBER(Datos!Y929),AND(Datos!Y929=INT(Datos!Y929),AND(OR(Y$1005="",Datos!Y929&gt;=Y$1005),OR(Y$1006="",Datos!Y929&lt;=Y$1006))),FALSE),OR(ISNUMBER(FIND(";"&amp;UPPER(TRIM(Datos!Y929&amp;""))&amp;"=",Y$1007)),ISNUMBER(FIND(";"&amp;UPPER(TRIM(Datos!Y929&amp;""))&amp;";",Y$1007))),OR(UPPER(TRIM(Datos!Y929&amp;""))="SÍ",UPPER(TRIM(Datos!Y929&amp;""))="SI",UPPER(TRIM(Datos!Y929&amp;""))="NO"),IF(ISNUMBER(Datos!Y929),AND(OR(Y$1005="",Datos!Y929&gt;=Y$1005),OR(Y$1006="",Datos!Y929&lt;=Y$1006)),FALSE),TRUE))))</f>
        <v>0.0</v>
      </c>
      <c r="Z929">
        <f>IF(Datos!Z929="",0,IF(AND(Z$1008&lt;&gt;"",Datos!Z929=Z$1008),0,IF(Z$1004=0,0,1-CHOOSE(Z$1004,IF(ISNUMBER(Datos!Z929),AND(OR(Z$1005="",Datos!Z929&gt;=Z$1005),OR(Z$1006="",Datos!Z929&lt;=Z$1006)),FALSE),IF(ISNUMBER(Datos!Z929),AND(Datos!Z929=INT(Datos!Z929),AND(OR(Z$1005="",Datos!Z929&gt;=Z$1005),OR(Z$1006="",Datos!Z929&lt;=Z$1006))),FALSE),OR(ISNUMBER(FIND(";"&amp;UPPER(TRIM(Datos!Z929&amp;""))&amp;"=",Z$1007)),ISNUMBER(FIND(";"&amp;UPPER(TRIM(Datos!Z929&amp;""))&amp;";",Z$1007))),OR(UPPER(TRIM(Datos!Z929&amp;""))="SÍ",UPPER(TRIM(Datos!Z929&amp;""))="SI",UPPER(TRIM(Datos!Z929&amp;""))="NO"),IF(ISNUMBER(Datos!Z929),AND(OR(Z$1005="",Datos!Z929&gt;=Z$1005),OR(Z$1006="",Datos!Z929&lt;=Z$1006)),FALSE),TRUE))))</f>
        <v>0.0</v>
      </c>
      <c r="AA929">
        <f>IF(Datos!AA929="",0,IF(AND(AA$1008&lt;&gt;"",Datos!AA929=AA$1008),0,IF(AA$1004=0,0,1-CHOOSE(AA$1004,IF(ISNUMBER(Datos!AA929),AND(OR(AA$1005="",Datos!AA929&gt;=AA$1005),OR(AA$1006="",Datos!AA929&lt;=AA$1006)),FALSE),IF(ISNUMBER(Datos!AA929),AND(Datos!AA929=INT(Datos!AA929),AND(OR(AA$1005="",Datos!AA929&gt;=AA$1005),OR(AA$1006="",Datos!AA929&lt;=AA$1006))),FALSE),OR(ISNUMBER(FIND(";"&amp;UPPER(TRIM(Datos!AA929&amp;""))&amp;"=",AA$1007)),ISNUMBER(FIND(";"&amp;UPPER(TRIM(Datos!AA929&amp;""))&amp;";",AA$1007))),OR(UPPER(TRIM(Datos!AA929&amp;""))="SÍ",UPPER(TRIM(Datos!AA929&amp;""))="SI",UPPER(TRIM(Datos!AA929&amp;""))="NO"),IF(ISNUMBER(Datos!AA929),AND(OR(AA$1005="",Datos!AA929&gt;=AA$1005),OR(AA$1006="",Datos!AA929&lt;=AA$1006)),FALSE),TRUE))))</f>
        <v>0.0</v>
      </c>
      <c r="AB929">
        <f>IF(Datos!AB929="",0,IF(AND(AB$1008&lt;&gt;"",Datos!AB929=AB$1008),0,IF(AB$1004=0,0,1-CHOOSE(AB$1004,IF(ISNUMBER(Datos!AB929),AND(OR(AB$1005="",Datos!AB929&gt;=AB$1005),OR(AB$1006="",Datos!AB929&lt;=AB$1006)),FALSE),IF(ISNUMBER(Datos!AB929),AND(Datos!AB929=INT(Datos!AB929),AND(OR(AB$1005="",Datos!AB929&gt;=AB$1005),OR(AB$1006="",Datos!AB929&lt;=AB$1006))),FALSE),OR(ISNUMBER(FIND(";"&amp;UPPER(TRIM(Datos!AB929&amp;""))&amp;"=",AB$1007)),ISNUMBER(FIND(";"&amp;UPPER(TRIM(Datos!AB929&amp;""))&amp;";",AB$1007))),OR(UPPER(TRIM(Datos!AB929&amp;""))="SÍ",UPPER(TRIM(Datos!AB929&amp;""))="SI",UPPER(TRIM(Datos!AB929&amp;""))="NO"),IF(ISNUMBER(Datos!AB929),AND(OR(AB$1005="",Datos!AB929&gt;=AB$1005),OR(AB$1006="",Datos!AB929&lt;=AB$1006)),FALSE),TRUE))))</f>
        <v>0.0</v>
      </c>
      <c r="AC929">
        <f>IF(Datos!AC929="",0,IF(AND(AC$1008&lt;&gt;"",Datos!AC929=AC$1008),0,IF(AC$1004=0,0,1-CHOOSE(AC$1004,IF(ISNUMBER(Datos!AC929),AND(OR(AC$1005="",Datos!AC929&gt;=AC$1005),OR(AC$1006="",Datos!AC929&lt;=AC$1006)),FALSE),IF(ISNUMBER(Datos!AC929),AND(Datos!AC929=INT(Datos!AC929),AND(OR(AC$1005="",Datos!AC929&gt;=AC$1005),OR(AC$1006="",Datos!AC929&lt;=AC$1006))),FALSE),OR(ISNUMBER(FIND(";"&amp;UPPER(TRIM(Datos!AC929&amp;""))&amp;"=",AC$1007)),ISNUMBER(FIND(";"&amp;UPPER(TRIM(Datos!AC929&amp;""))&amp;";",AC$1007))),OR(UPPER(TRIM(Datos!AC929&amp;""))="SÍ",UPPER(TRIM(Datos!AC929&amp;""))="SI",UPPER(TRIM(Datos!AC929&amp;""))="NO"),IF(ISNUMBER(Datos!AC929),AND(OR(AC$1005="",Datos!AC929&gt;=AC$1005),OR(AC$1006="",Datos!AC929&lt;=AC$1006)),FALSE),TRUE))))</f>
        <v>0.0</v>
      </c>
      <c r="AD929">
        <f>IF(Datos!AD929="",0,IF(AND(AD$1008&lt;&gt;"",Datos!AD929=AD$1008),0,IF(AD$1004=0,0,1-CHOOSE(AD$1004,IF(ISNUMBER(Datos!AD929),AND(OR(AD$1005="",Datos!AD929&gt;=AD$1005),OR(AD$1006="",Datos!AD929&lt;=AD$1006)),FALSE),IF(ISNUMBER(Datos!AD929),AND(Datos!AD929=INT(Datos!AD929),AND(OR(AD$1005="",Datos!AD929&gt;=AD$1005),OR(AD$1006="",Datos!AD929&lt;=AD$1006))),FALSE),OR(ISNUMBER(FIND(";"&amp;UPPER(TRIM(Datos!AD929&amp;""))&amp;"=",AD$1007)),ISNUMBER(FIND(";"&amp;UPPER(TRIM(Datos!AD929&amp;""))&amp;";",AD$1007))),OR(UPPER(TRIM(Datos!AD929&amp;""))="SÍ",UPPER(TRIM(Datos!AD929&amp;""))="SI",UPPER(TRIM(Datos!AD929&amp;""))="NO"),IF(ISNUMBER(Datos!AD929),AND(OR(AD$1005="",Datos!AD929&gt;=AD$1005),OR(AD$1006="",Datos!AD929&lt;=AD$1006)),FALSE),TRUE))))</f>
        <v>0.0</v>
      </c>
      <c r="AE929">
        <f>IF(Datos!AE929="",0,IF(AND(AE$1008&lt;&gt;"",Datos!AE929=AE$1008),0,IF(AE$1004=0,0,1-CHOOSE(AE$1004,IF(ISNUMBER(Datos!AE929),AND(OR(AE$1005="",Datos!AE929&gt;=AE$1005),OR(AE$1006="",Datos!AE929&lt;=AE$1006)),FALSE),IF(ISNUMBER(Datos!AE929),AND(Datos!AE929=INT(Datos!AE929),AND(OR(AE$1005="",Datos!AE929&gt;=AE$1005),OR(AE$1006="",Datos!AE929&lt;=AE$1006))),FALSE),OR(ISNUMBER(FIND(";"&amp;UPPER(TRIM(Datos!AE929&amp;""))&amp;"=",AE$1007)),ISNUMBER(FIND(";"&amp;UPPER(TRIM(Datos!AE929&amp;""))&amp;";",AE$1007))),OR(UPPER(TRIM(Datos!AE929&amp;""))="SÍ",UPPER(TRIM(Datos!AE929&amp;""))="SI",UPPER(TRIM(Datos!AE929&amp;""))="NO"),IF(ISNUMBER(Datos!AE929),AND(OR(AE$1005="",Datos!AE929&gt;=AE$1005),OR(AE$1006="",Datos!AE929&lt;=AE$1006)),FALSE),TRUE))))</f>
        <v>0.0</v>
      </c>
    </row>
    <row r="930" spans="2:31">
      <c r="B930">
        <f>IF(Datos!B930="",0,IF(AND(B$1008&lt;&gt;"",Datos!B930=B$1008),0,IF(B$1004=0,0,1-CHOOSE(B$1004,IF(ISNUMBER(Datos!B930),AND(OR(B$1005="",Datos!B930&gt;=B$1005),OR(B$1006="",Datos!B930&lt;=B$1006)),FALSE),IF(ISNUMBER(Datos!B930),AND(Datos!B930=INT(Datos!B930),AND(OR(B$1005="",Datos!B930&gt;=B$1005),OR(B$1006="",Datos!B930&lt;=B$1006))),FALSE),OR(ISNUMBER(FIND(";"&amp;UPPER(TRIM(Datos!B930&amp;""))&amp;"=",B$1007)),ISNUMBER(FIND(";"&amp;UPPER(TRIM(Datos!B930&amp;""))&amp;";",B$1007))),OR(UPPER(TRIM(Datos!B930&amp;""))="SÍ",UPPER(TRIM(Datos!B930&amp;""))="SI",UPPER(TRIM(Datos!B930&amp;""))="NO"),IF(ISNUMBER(Datos!B930),AND(OR(B$1005="",Datos!B930&gt;=B$1005),OR(B$1006="",Datos!B930&lt;=B$1006)),FALSE),TRUE))))</f>
        <v>0.0</v>
      </c>
      <c r="C930">
        <f>IF(Datos!C930="",0,IF(AND(C$1008&lt;&gt;"",Datos!C930=C$1008),0,IF(C$1004=0,0,1-CHOOSE(C$1004,IF(ISNUMBER(Datos!C930),AND(OR(C$1005="",Datos!C930&gt;=C$1005),OR(C$1006="",Datos!C930&lt;=C$1006)),FALSE),IF(ISNUMBER(Datos!C930),AND(Datos!C930=INT(Datos!C930),AND(OR(C$1005="",Datos!C930&gt;=C$1005),OR(C$1006="",Datos!C930&lt;=C$1006))),FALSE),OR(ISNUMBER(FIND(";"&amp;UPPER(TRIM(Datos!C930&amp;""))&amp;"=",C$1007)),ISNUMBER(FIND(";"&amp;UPPER(TRIM(Datos!C930&amp;""))&amp;";",C$1007))),OR(UPPER(TRIM(Datos!C930&amp;""))="SÍ",UPPER(TRIM(Datos!C930&amp;""))="SI",UPPER(TRIM(Datos!C930&amp;""))="NO"),IF(ISNUMBER(Datos!C930),AND(OR(C$1005="",Datos!C930&gt;=C$1005),OR(C$1006="",Datos!C930&lt;=C$1006)),FALSE),TRUE))))</f>
        <v>0.0</v>
      </c>
      <c r="D930">
        <f>IF(Datos!D930="",0,IF(AND(D$1008&lt;&gt;"",Datos!D930=D$1008),0,IF(D$1004=0,0,1-CHOOSE(D$1004,IF(ISNUMBER(Datos!D930),AND(OR(D$1005="",Datos!D930&gt;=D$1005),OR(D$1006="",Datos!D930&lt;=D$1006)),FALSE),IF(ISNUMBER(Datos!D930),AND(Datos!D930=INT(Datos!D930),AND(OR(D$1005="",Datos!D930&gt;=D$1005),OR(D$1006="",Datos!D930&lt;=D$1006))),FALSE),OR(ISNUMBER(FIND(";"&amp;UPPER(TRIM(Datos!D930&amp;""))&amp;"=",D$1007)),ISNUMBER(FIND(";"&amp;UPPER(TRIM(Datos!D930&amp;""))&amp;";",D$1007))),OR(UPPER(TRIM(Datos!D930&amp;""))="SÍ",UPPER(TRIM(Datos!D930&amp;""))="SI",UPPER(TRIM(Datos!D930&amp;""))="NO"),IF(ISNUMBER(Datos!D930),AND(OR(D$1005="",Datos!D930&gt;=D$1005),OR(D$1006="",Datos!D930&lt;=D$1006)),FALSE),TRUE))))</f>
        <v>0.0</v>
      </c>
      <c r="E930">
        <f>IF(Datos!E930="",0,IF(AND(E$1008&lt;&gt;"",Datos!E930=E$1008),0,IF(E$1004=0,0,1-CHOOSE(E$1004,IF(ISNUMBER(Datos!E930),AND(OR(E$1005="",Datos!E930&gt;=E$1005),OR(E$1006="",Datos!E930&lt;=E$1006)),FALSE),IF(ISNUMBER(Datos!E930),AND(Datos!E930=INT(Datos!E930),AND(OR(E$1005="",Datos!E930&gt;=E$1005),OR(E$1006="",Datos!E930&lt;=E$1006))),FALSE),OR(ISNUMBER(FIND(";"&amp;UPPER(TRIM(Datos!E930&amp;""))&amp;"=",E$1007)),ISNUMBER(FIND(";"&amp;UPPER(TRIM(Datos!E930&amp;""))&amp;";",E$1007))),OR(UPPER(TRIM(Datos!E930&amp;""))="SÍ",UPPER(TRIM(Datos!E930&amp;""))="SI",UPPER(TRIM(Datos!E930&amp;""))="NO"),IF(ISNUMBER(Datos!E930),AND(OR(E$1005="",Datos!E930&gt;=E$1005),OR(E$1006="",Datos!E930&lt;=E$1006)),FALSE),TRUE))))</f>
        <v>0.0</v>
      </c>
      <c r="F930">
        <f>IF(Datos!F930="",0,IF(AND(F$1008&lt;&gt;"",Datos!F930=F$1008),0,IF(F$1004=0,0,1-CHOOSE(F$1004,IF(ISNUMBER(Datos!F930),AND(OR(F$1005="",Datos!F930&gt;=F$1005),OR(F$1006="",Datos!F930&lt;=F$1006)),FALSE),IF(ISNUMBER(Datos!F930),AND(Datos!F930=INT(Datos!F930),AND(OR(F$1005="",Datos!F930&gt;=F$1005),OR(F$1006="",Datos!F930&lt;=F$1006))),FALSE),OR(ISNUMBER(FIND(";"&amp;UPPER(TRIM(Datos!F930&amp;""))&amp;"=",F$1007)),ISNUMBER(FIND(";"&amp;UPPER(TRIM(Datos!F930&amp;""))&amp;";",F$1007))),OR(UPPER(TRIM(Datos!F930&amp;""))="SÍ",UPPER(TRIM(Datos!F930&amp;""))="SI",UPPER(TRIM(Datos!F930&amp;""))="NO"),IF(ISNUMBER(Datos!F930),AND(OR(F$1005="",Datos!F930&gt;=F$1005),OR(F$1006="",Datos!F930&lt;=F$1006)),FALSE),TRUE))))</f>
        <v>0.0</v>
      </c>
      <c r="G930">
        <f>IF(Datos!G930="",0,IF(AND(G$1008&lt;&gt;"",Datos!G930=G$1008),0,IF(G$1004=0,0,1-CHOOSE(G$1004,IF(ISNUMBER(Datos!G930),AND(OR(G$1005="",Datos!G930&gt;=G$1005),OR(G$1006="",Datos!G930&lt;=G$1006)),FALSE),IF(ISNUMBER(Datos!G930),AND(Datos!G930=INT(Datos!G930),AND(OR(G$1005="",Datos!G930&gt;=G$1005),OR(G$1006="",Datos!G930&lt;=G$1006))),FALSE),OR(ISNUMBER(FIND(";"&amp;UPPER(TRIM(Datos!G930&amp;""))&amp;"=",G$1007)),ISNUMBER(FIND(";"&amp;UPPER(TRIM(Datos!G930&amp;""))&amp;";",G$1007))),OR(UPPER(TRIM(Datos!G930&amp;""))="SÍ",UPPER(TRIM(Datos!G930&amp;""))="SI",UPPER(TRIM(Datos!G930&amp;""))="NO"),IF(ISNUMBER(Datos!G930),AND(OR(G$1005="",Datos!G930&gt;=G$1005),OR(G$1006="",Datos!G930&lt;=G$1006)),FALSE),TRUE))))</f>
        <v>0.0</v>
      </c>
      <c r="H930">
        <f>IF(Datos!H930="",0,IF(AND(H$1008&lt;&gt;"",Datos!H930=H$1008),0,IF(H$1004=0,0,1-CHOOSE(H$1004,IF(ISNUMBER(Datos!H930),AND(OR(H$1005="",Datos!H930&gt;=H$1005),OR(H$1006="",Datos!H930&lt;=H$1006)),FALSE),IF(ISNUMBER(Datos!H930),AND(Datos!H930=INT(Datos!H930),AND(OR(H$1005="",Datos!H930&gt;=H$1005),OR(H$1006="",Datos!H930&lt;=H$1006))),FALSE),OR(ISNUMBER(FIND(";"&amp;UPPER(TRIM(Datos!H930&amp;""))&amp;"=",H$1007)),ISNUMBER(FIND(";"&amp;UPPER(TRIM(Datos!H930&amp;""))&amp;";",H$1007))),OR(UPPER(TRIM(Datos!H930&amp;""))="SÍ",UPPER(TRIM(Datos!H930&amp;""))="SI",UPPER(TRIM(Datos!H930&amp;""))="NO"),IF(ISNUMBER(Datos!H930),AND(OR(H$1005="",Datos!H930&gt;=H$1005),OR(H$1006="",Datos!H930&lt;=H$1006)),FALSE),TRUE))))</f>
        <v>0.0</v>
      </c>
      <c r="I930">
        <f>IF(Datos!I930="",0,IF(AND(I$1008&lt;&gt;"",Datos!I930=I$1008),0,IF(I$1004=0,0,1-CHOOSE(I$1004,IF(ISNUMBER(Datos!I930),AND(OR(I$1005="",Datos!I930&gt;=I$1005),OR(I$1006="",Datos!I930&lt;=I$1006)),FALSE),IF(ISNUMBER(Datos!I930),AND(Datos!I930=INT(Datos!I930),AND(OR(I$1005="",Datos!I930&gt;=I$1005),OR(I$1006="",Datos!I930&lt;=I$1006))),FALSE),OR(ISNUMBER(FIND(";"&amp;UPPER(TRIM(Datos!I930&amp;""))&amp;"=",I$1007)),ISNUMBER(FIND(";"&amp;UPPER(TRIM(Datos!I930&amp;""))&amp;";",I$1007))),OR(UPPER(TRIM(Datos!I930&amp;""))="SÍ",UPPER(TRIM(Datos!I930&amp;""))="SI",UPPER(TRIM(Datos!I930&amp;""))="NO"),IF(ISNUMBER(Datos!I930),AND(OR(I$1005="",Datos!I930&gt;=I$1005),OR(I$1006="",Datos!I930&lt;=I$1006)),FALSE),TRUE))))</f>
        <v>0.0</v>
      </c>
      <c r="J930">
        <f>IF(Datos!J930="",0,IF(AND(J$1008&lt;&gt;"",Datos!J930=J$1008),0,IF(J$1004=0,0,1-CHOOSE(J$1004,IF(ISNUMBER(Datos!J930),AND(OR(J$1005="",Datos!J930&gt;=J$1005),OR(J$1006="",Datos!J930&lt;=J$1006)),FALSE),IF(ISNUMBER(Datos!J930),AND(Datos!J930=INT(Datos!J930),AND(OR(J$1005="",Datos!J930&gt;=J$1005),OR(J$1006="",Datos!J930&lt;=J$1006))),FALSE),OR(ISNUMBER(FIND(";"&amp;UPPER(TRIM(Datos!J930&amp;""))&amp;"=",J$1007)),ISNUMBER(FIND(";"&amp;UPPER(TRIM(Datos!J930&amp;""))&amp;";",J$1007))),OR(UPPER(TRIM(Datos!J930&amp;""))="SÍ",UPPER(TRIM(Datos!J930&amp;""))="SI",UPPER(TRIM(Datos!J930&amp;""))="NO"),IF(ISNUMBER(Datos!J930),AND(OR(J$1005="",Datos!J930&gt;=J$1005),OR(J$1006="",Datos!J930&lt;=J$1006)),FALSE),TRUE))))</f>
        <v>0.0</v>
      </c>
      <c r="K930">
        <f>IF(Datos!K930="",0,IF(AND(K$1008&lt;&gt;"",Datos!K930=K$1008),0,IF(K$1004=0,0,1-CHOOSE(K$1004,IF(ISNUMBER(Datos!K930),AND(OR(K$1005="",Datos!K930&gt;=K$1005),OR(K$1006="",Datos!K930&lt;=K$1006)),FALSE),IF(ISNUMBER(Datos!K930),AND(Datos!K930=INT(Datos!K930),AND(OR(K$1005="",Datos!K930&gt;=K$1005),OR(K$1006="",Datos!K930&lt;=K$1006))),FALSE),OR(ISNUMBER(FIND(";"&amp;UPPER(TRIM(Datos!K930&amp;""))&amp;"=",K$1007)),ISNUMBER(FIND(";"&amp;UPPER(TRIM(Datos!K930&amp;""))&amp;";",K$1007))),OR(UPPER(TRIM(Datos!K930&amp;""))="SÍ",UPPER(TRIM(Datos!K930&amp;""))="SI",UPPER(TRIM(Datos!K930&amp;""))="NO"),IF(ISNUMBER(Datos!K930),AND(OR(K$1005="",Datos!K930&gt;=K$1005),OR(K$1006="",Datos!K930&lt;=K$1006)),FALSE),TRUE))))</f>
        <v>0.0</v>
      </c>
      <c r="L930">
        <f>IF(Datos!L930="",0,IF(AND(L$1008&lt;&gt;"",Datos!L930=L$1008),0,IF(L$1004=0,0,1-CHOOSE(L$1004,IF(ISNUMBER(Datos!L930),AND(OR(L$1005="",Datos!L930&gt;=L$1005),OR(L$1006="",Datos!L930&lt;=L$1006)),FALSE),IF(ISNUMBER(Datos!L930),AND(Datos!L930=INT(Datos!L930),AND(OR(L$1005="",Datos!L930&gt;=L$1005),OR(L$1006="",Datos!L930&lt;=L$1006))),FALSE),OR(ISNUMBER(FIND(";"&amp;UPPER(TRIM(Datos!L930&amp;""))&amp;"=",L$1007)),ISNUMBER(FIND(";"&amp;UPPER(TRIM(Datos!L930&amp;""))&amp;";",L$1007))),OR(UPPER(TRIM(Datos!L930&amp;""))="SÍ",UPPER(TRIM(Datos!L930&amp;""))="SI",UPPER(TRIM(Datos!L930&amp;""))="NO"),IF(ISNUMBER(Datos!L930),AND(OR(L$1005="",Datos!L930&gt;=L$1005),OR(L$1006="",Datos!L930&lt;=L$1006)),FALSE),TRUE))))</f>
        <v>0.0</v>
      </c>
      <c r="M930">
        <f>IF(Datos!M930="",0,IF(AND(M$1008&lt;&gt;"",Datos!M930=M$1008),0,IF(M$1004=0,0,1-CHOOSE(M$1004,IF(ISNUMBER(Datos!M930),AND(OR(M$1005="",Datos!M930&gt;=M$1005),OR(M$1006="",Datos!M930&lt;=M$1006)),FALSE),IF(ISNUMBER(Datos!M930),AND(Datos!M930=INT(Datos!M930),AND(OR(M$1005="",Datos!M930&gt;=M$1005),OR(M$1006="",Datos!M930&lt;=M$1006))),FALSE),OR(ISNUMBER(FIND(";"&amp;UPPER(TRIM(Datos!M930&amp;""))&amp;"=",M$1007)),ISNUMBER(FIND(";"&amp;UPPER(TRIM(Datos!M930&amp;""))&amp;";",M$1007))),OR(UPPER(TRIM(Datos!M930&amp;""))="SÍ",UPPER(TRIM(Datos!M930&amp;""))="SI",UPPER(TRIM(Datos!M930&amp;""))="NO"),IF(ISNUMBER(Datos!M930),AND(OR(M$1005="",Datos!M930&gt;=M$1005),OR(M$1006="",Datos!M930&lt;=M$1006)),FALSE),TRUE))))</f>
        <v>0.0</v>
      </c>
      <c r="N930">
        <f>IF(Datos!N930="",0,IF(AND(N$1008&lt;&gt;"",Datos!N930=N$1008),0,IF(N$1004=0,0,1-CHOOSE(N$1004,IF(ISNUMBER(Datos!N930),AND(OR(N$1005="",Datos!N930&gt;=N$1005),OR(N$1006="",Datos!N930&lt;=N$1006)),FALSE),IF(ISNUMBER(Datos!N930),AND(Datos!N930=INT(Datos!N930),AND(OR(N$1005="",Datos!N930&gt;=N$1005),OR(N$1006="",Datos!N930&lt;=N$1006))),FALSE),OR(ISNUMBER(FIND(";"&amp;UPPER(TRIM(Datos!N930&amp;""))&amp;"=",N$1007)),ISNUMBER(FIND(";"&amp;UPPER(TRIM(Datos!N930&amp;""))&amp;";",N$1007))),OR(UPPER(TRIM(Datos!N930&amp;""))="SÍ",UPPER(TRIM(Datos!N930&amp;""))="SI",UPPER(TRIM(Datos!N930&amp;""))="NO"),IF(ISNUMBER(Datos!N930),AND(OR(N$1005="",Datos!N930&gt;=N$1005),OR(N$1006="",Datos!N930&lt;=N$1006)),FALSE),TRUE))))</f>
        <v>0.0</v>
      </c>
      <c r="O930">
        <f>IF(Datos!O930="",0,IF(AND(O$1008&lt;&gt;"",Datos!O930=O$1008),0,IF(O$1004=0,0,1-CHOOSE(O$1004,IF(ISNUMBER(Datos!O930),AND(OR(O$1005="",Datos!O930&gt;=O$1005),OR(O$1006="",Datos!O930&lt;=O$1006)),FALSE),IF(ISNUMBER(Datos!O930),AND(Datos!O930=INT(Datos!O930),AND(OR(O$1005="",Datos!O930&gt;=O$1005),OR(O$1006="",Datos!O930&lt;=O$1006))),FALSE),OR(ISNUMBER(FIND(";"&amp;UPPER(TRIM(Datos!O930&amp;""))&amp;"=",O$1007)),ISNUMBER(FIND(";"&amp;UPPER(TRIM(Datos!O930&amp;""))&amp;";",O$1007))),OR(UPPER(TRIM(Datos!O930&amp;""))="SÍ",UPPER(TRIM(Datos!O930&amp;""))="SI",UPPER(TRIM(Datos!O930&amp;""))="NO"),IF(ISNUMBER(Datos!O930),AND(OR(O$1005="",Datos!O930&gt;=O$1005),OR(O$1006="",Datos!O930&lt;=O$1006)),FALSE),TRUE))))</f>
        <v>0.0</v>
      </c>
      <c r="P930">
        <f>IF(Datos!P930="",0,IF(AND(P$1008&lt;&gt;"",Datos!P930=P$1008),0,IF(P$1004=0,0,1-CHOOSE(P$1004,IF(ISNUMBER(Datos!P930),AND(OR(P$1005="",Datos!P930&gt;=P$1005),OR(P$1006="",Datos!P930&lt;=P$1006)),FALSE),IF(ISNUMBER(Datos!P930),AND(Datos!P930=INT(Datos!P930),AND(OR(P$1005="",Datos!P930&gt;=P$1005),OR(P$1006="",Datos!P930&lt;=P$1006))),FALSE),OR(ISNUMBER(FIND(";"&amp;UPPER(TRIM(Datos!P930&amp;""))&amp;"=",P$1007)),ISNUMBER(FIND(";"&amp;UPPER(TRIM(Datos!P930&amp;""))&amp;";",P$1007))),OR(UPPER(TRIM(Datos!P930&amp;""))="SÍ",UPPER(TRIM(Datos!P930&amp;""))="SI",UPPER(TRIM(Datos!P930&amp;""))="NO"),IF(ISNUMBER(Datos!P930),AND(OR(P$1005="",Datos!P930&gt;=P$1005),OR(P$1006="",Datos!P930&lt;=P$1006)),FALSE),TRUE))))</f>
        <v>0.0</v>
      </c>
      <c r="Q930">
        <f>IF(Datos!Q930="",0,IF(AND(Q$1008&lt;&gt;"",Datos!Q930=Q$1008),0,IF(Q$1004=0,0,1-CHOOSE(Q$1004,IF(ISNUMBER(Datos!Q930),AND(OR(Q$1005="",Datos!Q930&gt;=Q$1005),OR(Q$1006="",Datos!Q930&lt;=Q$1006)),FALSE),IF(ISNUMBER(Datos!Q930),AND(Datos!Q930=INT(Datos!Q930),AND(OR(Q$1005="",Datos!Q930&gt;=Q$1005),OR(Q$1006="",Datos!Q930&lt;=Q$1006))),FALSE),OR(ISNUMBER(FIND(";"&amp;UPPER(TRIM(Datos!Q930&amp;""))&amp;"=",Q$1007)),ISNUMBER(FIND(";"&amp;UPPER(TRIM(Datos!Q930&amp;""))&amp;";",Q$1007))),OR(UPPER(TRIM(Datos!Q930&amp;""))="SÍ",UPPER(TRIM(Datos!Q930&amp;""))="SI",UPPER(TRIM(Datos!Q930&amp;""))="NO"),IF(ISNUMBER(Datos!Q930),AND(OR(Q$1005="",Datos!Q930&gt;=Q$1005),OR(Q$1006="",Datos!Q930&lt;=Q$1006)),FALSE),TRUE))))</f>
        <v>0.0</v>
      </c>
      <c r="R930">
        <f>IF(Datos!R930="",0,IF(AND(R$1008&lt;&gt;"",Datos!R930=R$1008),0,IF(R$1004=0,0,1-CHOOSE(R$1004,IF(ISNUMBER(Datos!R930),AND(OR(R$1005="",Datos!R930&gt;=R$1005),OR(R$1006="",Datos!R930&lt;=R$1006)),FALSE),IF(ISNUMBER(Datos!R930),AND(Datos!R930=INT(Datos!R930),AND(OR(R$1005="",Datos!R930&gt;=R$1005),OR(R$1006="",Datos!R930&lt;=R$1006))),FALSE),OR(ISNUMBER(FIND(";"&amp;UPPER(TRIM(Datos!R930&amp;""))&amp;"=",R$1007)),ISNUMBER(FIND(";"&amp;UPPER(TRIM(Datos!R930&amp;""))&amp;";",R$1007))),OR(UPPER(TRIM(Datos!R930&amp;""))="SÍ",UPPER(TRIM(Datos!R930&amp;""))="SI",UPPER(TRIM(Datos!R930&amp;""))="NO"),IF(ISNUMBER(Datos!R930),AND(OR(R$1005="",Datos!R930&gt;=R$1005),OR(R$1006="",Datos!R930&lt;=R$1006)),FALSE),TRUE))))</f>
        <v>0.0</v>
      </c>
      <c r="S930">
        <f>IF(Datos!S930="",0,IF(AND(S$1008&lt;&gt;"",Datos!S930=S$1008),0,IF(S$1004=0,0,1-CHOOSE(S$1004,IF(ISNUMBER(Datos!S930),AND(OR(S$1005="",Datos!S930&gt;=S$1005),OR(S$1006="",Datos!S930&lt;=S$1006)),FALSE),IF(ISNUMBER(Datos!S930),AND(Datos!S930=INT(Datos!S930),AND(OR(S$1005="",Datos!S930&gt;=S$1005),OR(S$1006="",Datos!S930&lt;=S$1006))),FALSE),OR(ISNUMBER(FIND(";"&amp;UPPER(TRIM(Datos!S930&amp;""))&amp;"=",S$1007)),ISNUMBER(FIND(";"&amp;UPPER(TRIM(Datos!S930&amp;""))&amp;";",S$1007))),OR(UPPER(TRIM(Datos!S930&amp;""))="SÍ",UPPER(TRIM(Datos!S930&amp;""))="SI",UPPER(TRIM(Datos!S930&amp;""))="NO"),IF(ISNUMBER(Datos!S930),AND(OR(S$1005="",Datos!S930&gt;=S$1005),OR(S$1006="",Datos!S930&lt;=S$1006)),FALSE),TRUE))))</f>
        <v>0.0</v>
      </c>
      <c r="T930">
        <f>IF(Datos!T930="",0,IF(AND(T$1008&lt;&gt;"",Datos!T930=T$1008),0,IF(T$1004=0,0,1-CHOOSE(T$1004,IF(ISNUMBER(Datos!T930),AND(OR(T$1005="",Datos!T930&gt;=T$1005),OR(T$1006="",Datos!T930&lt;=T$1006)),FALSE),IF(ISNUMBER(Datos!T930),AND(Datos!T930=INT(Datos!T930),AND(OR(T$1005="",Datos!T930&gt;=T$1005),OR(T$1006="",Datos!T930&lt;=T$1006))),FALSE),OR(ISNUMBER(FIND(";"&amp;UPPER(TRIM(Datos!T930&amp;""))&amp;"=",T$1007)),ISNUMBER(FIND(";"&amp;UPPER(TRIM(Datos!T930&amp;""))&amp;";",T$1007))),OR(UPPER(TRIM(Datos!T930&amp;""))="SÍ",UPPER(TRIM(Datos!T930&amp;""))="SI",UPPER(TRIM(Datos!T930&amp;""))="NO"),IF(ISNUMBER(Datos!T930),AND(OR(T$1005="",Datos!T930&gt;=T$1005),OR(T$1006="",Datos!T930&lt;=T$1006)),FALSE),TRUE))))</f>
        <v>0.0</v>
      </c>
      <c r="U930">
        <f>IF(Datos!U930="",0,IF(AND(U$1008&lt;&gt;"",Datos!U930=U$1008),0,IF(U$1004=0,0,1-CHOOSE(U$1004,IF(ISNUMBER(Datos!U930),AND(OR(U$1005="",Datos!U930&gt;=U$1005),OR(U$1006="",Datos!U930&lt;=U$1006)),FALSE),IF(ISNUMBER(Datos!U930),AND(Datos!U930=INT(Datos!U930),AND(OR(U$1005="",Datos!U930&gt;=U$1005),OR(U$1006="",Datos!U930&lt;=U$1006))),FALSE),OR(ISNUMBER(FIND(";"&amp;UPPER(TRIM(Datos!U930&amp;""))&amp;"=",U$1007)),ISNUMBER(FIND(";"&amp;UPPER(TRIM(Datos!U930&amp;""))&amp;";",U$1007))),OR(UPPER(TRIM(Datos!U930&amp;""))="SÍ",UPPER(TRIM(Datos!U930&amp;""))="SI",UPPER(TRIM(Datos!U930&amp;""))="NO"),IF(ISNUMBER(Datos!U930),AND(OR(U$1005="",Datos!U930&gt;=U$1005),OR(U$1006="",Datos!U930&lt;=U$1006)),FALSE),TRUE))))</f>
        <v>0.0</v>
      </c>
      <c r="V930">
        <f>IF(Datos!V930="",0,IF(AND(V$1008&lt;&gt;"",Datos!V930=V$1008),0,IF(V$1004=0,0,1-CHOOSE(V$1004,IF(ISNUMBER(Datos!V930),AND(OR(V$1005="",Datos!V930&gt;=V$1005),OR(V$1006="",Datos!V930&lt;=V$1006)),FALSE),IF(ISNUMBER(Datos!V930),AND(Datos!V930=INT(Datos!V930),AND(OR(V$1005="",Datos!V930&gt;=V$1005),OR(V$1006="",Datos!V930&lt;=V$1006))),FALSE),OR(ISNUMBER(FIND(";"&amp;UPPER(TRIM(Datos!V930&amp;""))&amp;"=",V$1007)),ISNUMBER(FIND(";"&amp;UPPER(TRIM(Datos!V930&amp;""))&amp;";",V$1007))),OR(UPPER(TRIM(Datos!V930&amp;""))="SÍ",UPPER(TRIM(Datos!V930&amp;""))="SI",UPPER(TRIM(Datos!V930&amp;""))="NO"),IF(ISNUMBER(Datos!V930),AND(OR(V$1005="",Datos!V930&gt;=V$1005),OR(V$1006="",Datos!V930&lt;=V$1006)),FALSE),TRUE))))</f>
        <v>0.0</v>
      </c>
      <c r="W930">
        <f>IF(Datos!W930="",0,IF(AND(W$1008&lt;&gt;"",Datos!W930=W$1008),0,IF(W$1004=0,0,1-CHOOSE(W$1004,IF(ISNUMBER(Datos!W930),AND(OR(W$1005="",Datos!W930&gt;=W$1005),OR(W$1006="",Datos!W930&lt;=W$1006)),FALSE),IF(ISNUMBER(Datos!W930),AND(Datos!W930=INT(Datos!W930),AND(OR(W$1005="",Datos!W930&gt;=W$1005),OR(W$1006="",Datos!W930&lt;=W$1006))),FALSE),OR(ISNUMBER(FIND(";"&amp;UPPER(TRIM(Datos!W930&amp;""))&amp;"=",W$1007)),ISNUMBER(FIND(";"&amp;UPPER(TRIM(Datos!W930&amp;""))&amp;";",W$1007))),OR(UPPER(TRIM(Datos!W930&amp;""))="SÍ",UPPER(TRIM(Datos!W930&amp;""))="SI",UPPER(TRIM(Datos!W930&amp;""))="NO"),IF(ISNUMBER(Datos!W930),AND(OR(W$1005="",Datos!W930&gt;=W$1005),OR(W$1006="",Datos!W930&lt;=W$1006)),FALSE),TRUE))))</f>
        <v>0.0</v>
      </c>
      <c r="X930">
        <f>IF(Datos!X930="",0,IF(AND(X$1008&lt;&gt;"",Datos!X930=X$1008),0,IF(X$1004=0,0,1-CHOOSE(X$1004,IF(ISNUMBER(Datos!X930),AND(OR(X$1005="",Datos!X930&gt;=X$1005),OR(X$1006="",Datos!X930&lt;=X$1006)),FALSE),IF(ISNUMBER(Datos!X930),AND(Datos!X930=INT(Datos!X930),AND(OR(X$1005="",Datos!X930&gt;=X$1005),OR(X$1006="",Datos!X930&lt;=X$1006))),FALSE),OR(ISNUMBER(FIND(";"&amp;UPPER(TRIM(Datos!X930&amp;""))&amp;"=",X$1007)),ISNUMBER(FIND(";"&amp;UPPER(TRIM(Datos!X930&amp;""))&amp;";",X$1007))),OR(UPPER(TRIM(Datos!X930&amp;""))="SÍ",UPPER(TRIM(Datos!X930&amp;""))="SI",UPPER(TRIM(Datos!X930&amp;""))="NO"),IF(ISNUMBER(Datos!X930),AND(OR(X$1005="",Datos!X930&gt;=X$1005),OR(X$1006="",Datos!X930&lt;=X$1006)),FALSE),TRUE))))</f>
        <v>0.0</v>
      </c>
      <c r="Y930">
        <f>IF(Datos!Y930="",0,IF(AND(Y$1008&lt;&gt;"",Datos!Y930=Y$1008),0,IF(Y$1004=0,0,1-CHOOSE(Y$1004,IF(ISNUMBER(Datos!Y930),AND(OR(Y$1005="",Datos!Y930&gt;=Y$1005),OR(Y$1006="",Datos!Y930&lt;=Y$1006)),FALSE),IF(ISNUMBER(Datos!Y930),AND(Datos!Y930=INT(Datos!Y930),AND(OR(Y$1005="",Datos!Y930&gt;=Y$1005),OR(Y$1006="",Datos!Y930&lt;=Y$1006))),FALSE),OR(ISNUMBER(FIND(";"&amp;UPPER(TRIM(Datos!Y930&amp;""))&amp;"=",Y$1007)),ISNUMBER(FIND(";"&amp;UPPER(TRIM(Datos!Y930&amp;""))&amp;";",Y$1007))),OR(UPPER(TRIM(Datos!Y930&amp;""))="SÍ",UPPER(TRIM(Datos!Y930&amp;""))="SI",UPPER(TRIM(Datos!Y930&amp;""))="NO"),IF(ISNUMBER(Datos!Y930),AND(OR(Y$1005="",Datos!Y930&gt;=Y$1005),OR(Y$1006="",Datos!Y930&lt;=Y$1006)),FALSE),TRUE))))</f>
        <v>0.0</v>
      </c>
      <c r="Z930">
        <f>IF(Datos!Z930="",0,IF(AND(Z$1008&lt;&gt;"",Datos!Z930=Z$1008),0,IF(Z$1004=0,0,1-CHOOSE(Z$1004,IF(ISNUMBER(Datos!Z930),AND(OR(Z$1005="",Datos!Z930&gt;=Z$1005),OR(Z$1006="",Datos!Z930&lt;=Z$1006)),FALSE),IF(ISNUMBER(Datos!Z930),AND(Datos!Z930=INT(Datos!Z930),AND(OR(Z$1005="",Datos!Z930&gt;=Z$1005),OR(Z$1006="",Datos!Z930&lt;=Z$1006))),FALSE),OR(ISNUMBER(FIND(";"&amp;UPPER(TRIM(Datos!Z930&amp;""))&amp;"=",Z$1007)),ISNUMBER(FIND(";"&amp;UPPER(TRIM(Datos!Z930&amp;""))&amp;";",Z$1007))),OR(UPPER(TRIM(Datos!Z930&amp;""))="SÍ",UPPER(TRIM(Datos!Z930&amp;""))="SI",UPPER(TRIM(Datos!Z930&amp;""))="NO"),IF(ISNUMBER(Datos!Z930),AND(OR(Z$1005="",Datos!Z930&gt;=Z$1005),OR(Z$1006="",Datos!Z930&lt;=Z$1006)),FALSE),TRUE))))</f>
        <v>0.0</v>
      </c>
      <c r="AA930">
        <f>IF(Datos!AA930="",0,IF(AND(AA$1008&lt;&gt;"",Datos!AA930=AA$1008),0,IF(AA$1004=0,0,1-CHOOSE(AA$1004,IF(ISNUMBER(Datos!AA930),AND(OR(AA$1005="",Datos!AA930&gt;=AA$1005),OR(AA$1006="",Datos!AA930&lt;=AA$1006)),FALSE),IF(ISNUMBER(Datos!AA930),AND(Datos!AA930=INT(Datos!AA930),AND(OR(AA$1005="",Datos!AA930&gt;=AA$1005),OR(AA$1006="",Datos!AA930&lt;=AA$1006))),FALSE),OR(ISNUMBER(FIND(";"&amp;UPPER(TRIM(Datos!AA930&amp;""))&amp;"=",AA$1007)),ISNUMBER(FIND(";"&amp;UPPER(TRIM(Datos!AA930&amp;""))&amp;";",AA$1007))),OR(UPPER(TRIM(Datos!AA930&amp;""))="SÍ",UPPER(TRIM(Datos!AA930&amp;""))="SI",UPPER(TRIM(Datos!AA930&amp;""))="NO"),IF(ISNUMBER(Datos!AA930),AND(OR(AA$1005="",Datos!AA930&gt;=AA$1005),OR(AA$1006="",Datos!AA930&lt;=AA$1006)),FALSE),TRUE))))</f>
        <v>0.0</v>
      </c>
      <c r="AB930">
        <f>IF(Datos!AB930="",0,IF(AND(AB$1008&lt;&gt;"",Datos!AB930=AB$1008),0,IF(AB$1004=0,0,1-CHOOSE(AB$1004,IF(ISNUMBER(Datos!AB930),AND(OR(AB$1005="",Datos!AB930&gt;=AB$1005),OR(AB$1006="",Datos!AB930&lt;=AB$1006)),FALSE),IF(ISNUMBER(Datos!AB930),AND(Datos!AB930=INT(Datos!AB930),AND(OR(AB$1005="",Datos!AB930&gt;=AB$1005),OR(AB$1006="",Datos!AB930&lt;=AB$1006))),FALSE),OR(ISNUMBER(FIND(";"&amp;UPPER(TRIM(Datos!AB930&amp;""))&amp;"=",AB$1007)),ISNUMBER(FIND(";"&amp;UPPER(TRIM(Datos!AB930&amp;""))&amp;";",AB$1007))),OR(UPPER(TRIM(Datos!AB930&amp;""))="SÍ",UPPER(TRIM(Datos!AB930&amp;""))="SI",UPPER(TRIM(Datos!AB930&amp;""))="NO"),IF(ISNUMBER(Datos!AB930),AND(OR(AB$1005="",Datos!AB930&gt;=AB$1005),OR(AB$1006="",Datos!AB930&lt;=AB$1006)),FALSE),TRUE))))</f>
        <v>0.0</v>
      </c>
      <c r="AC930">
        <f>IF(Datos!AC930="",0,IF(AND(AC$1008&lt;&gt;"",Datos!AC930=AC$1008),0,IF(AC$1004=0,0,1-CHOOSE(AC$1004,IF(ISNUMBER(Datos!AC930),AND(OR(AC$1005="",Datos!AC930&gt;=AC$1005),OR(AC$1006="",Datos!AC930&lt;=AC$1006)),FALSE),IF(ISNUMBER(Datos!AC930),AND(Datos!AC930=INT(Datos!AC930),AND(OR(AC$1005="",Datos!AC930&gt;=AC$1005),OR(AC$1006="",Datos!AC930&lt;=AC$1006))),FALSE),OR(ISNUMBER(FIND(";"&amp;UPPER(TRIM(Datos!AC930&amp;""))&amp;"=",AC$1007)),ISNUMBER(FIND(";"&amp;UPPER(TRIM(Datos!AC930&amp;""))&amp;";",AC$1007))),OR(UPPER(TRIM(Datos!AC930&amp;""))="SÍ",UPPER(TRIM(Datos!AC930&amp;""))="SI",UPPER(TRIM(Datos!AC930&amp;""))="NO"),IF(ISNUMBER(Datos!AC930),AND(OR(AC$1005="",Datos!AC930&gt;=AC$1005),OR(AC$1006="",Datos!AC930&lt;=AC$1006)),FALSE),TRUE))))</f>
        <v>0.0</v>
      </c>
      <c r="AD930">
        <f>IF(Datos!AD930="",0,IF(AND(AD$1008&lt;&gt;"",Datos!AD930=AD$1008),0,IF(AD$1004=0,0,1-CHOOSE(AD$1004,IF(ISNUMBER(Datos!AD930),AND(OR(AD$1005="",Datos!AD930&gt;=AD$1005),OR(AD$1006="",Datos!AD930&lt;=AD$1006)),FALSE),IF(ISNUMBER(Datos!AD930),AND(Datos!AD930=INT(Datos!AD930),AND(OR(AD$1005="",Datos!AD930&gt;=AD$1005),OR(AD$1006="",Datos!AD930&lt;=AD$1006))),FALSE),OR(ISNUMBER(FIND(";"&amp;UPPER(TRIM(Datos!AD930&amp;""))&amp;"=",AD$1007)),ISNUMBER(FIND(";"&amp;UPPER(TRIM(Datos!AD930&amp;""))&amp;";",AD$1007))),OR(UPPER(TRIM(Datos!AD930&amp;""))="SÍ",UPPER(TRIM(Datos!AD930&amp;""))="SI",UPPER(TRIM(Datos!AD930&amp;""))="NO"),IF(ISNUMBER(Datos!AD930),AND(OR(AD$1005="",Datos!AD930&gt;=AD$1005),OR(AD$1006="",Datos!AD930&lt;=AD$1006)),FALSE),TRUE))))</f>
        <v>0.0</v>
      </c>
      <c r="AE930">
        <f>IF(Datos!AE930="",0,IF(AND(AE$1008&lt;&gt;"",Datos!AE930=AE$1008),0,IF(AE$1004=0,0,1-CHOOSE(AE$1004,IF(ISNUMBER(Datos!AE930),AND(OR(AE$1005="",Datos!AE930&gt;=AE$1005),OR(AE$1006="",Datos!AE930&lt;=AE$1006)),FALSE),IF(ISNUMBER(Datos!AE930),AND(Datos!AE930=INT(Datos!AE930),AND(OR(AE$1005="",Datos!AE930&gt;=AE$1005),OR(AE$1006="",Datos!AE930&lt;=AE$1006))),FALSE),OR(ISNUMBER(FIND(";"&amp;UPPER(TRIM(Datos!AE930&amp;""))&amp;"=",AE$1007)),ISNUMBER(FIND(";"&amp;UPPER(TRIM(Datos!AE930&amp;""))&amp;";",AE$1007))),OR(UPPER(TRIM(Datos!AE930&amp;""))="SÍ",UPPER(TRIM(Datos!AE930&amp;""))="SI",UPPER(TRIM(Datos!AE930&amp;""))="NO"),IF(ISNUMBER(Datos!AE930),AND(OR(AE$1005="",Datos!AE930&gt;=AE$1005),OR(AE$1006="",Datos!AE930&lt;=AE$1006)),FALSE),TRUE))))</f>
        <v>0.0</v>
      </c>
    </row>
    <row r="931" spans="2:31">
      <c r="B931">
        <f>IF(Datos!B931="",0,IF(AND(B$1008&lt;&gt;"",Datos!B931=B$1008),0,IF(B$1004=0,0,1-CHOOSE(B$1004,IF(ISNUMBER(Datos!B931),AND(OR(B$1005="",Datos!B931&gt;=B$1005),OR(B$1006="",Datos!B931&lt;=B$1006)),FALSE),IF(ISNUMBER(Datos!B931),AND(Datos!B931=INT(Datos!B931),AND(OR(B$1005="",Datos!B931&gt;=B$1005),OR(B$1006="",Datos!B931&lt;=B$1006))),FALSE),OR(ISNUMBER(FIND(";"&amp;UPPER(TRIM(Datos!B931&amp;""))&amp;"=",B$1007)),ISNUMBER(FIND(";"&amp;UPPER(TRIM(Datos!B931&amp;""))&amp;";",B$1007))),OR(UPPER(TRIM(Datos!B931&amp;""))="SÍ",UPPER(TRIM(Datos!B931&amp;""))="SI",UPPER(TRIM(Datos!B931&amp;""))="NO"),IF(ISNUMBER(Datos!B931),AND(OR(B$1005="",Datos!B931&gt;=B$1005),OR(B$1006="",Datos!B931&lt;=B$1006)),FALSE),TRUE))))</f>
        <v>0.0</v>
      </c>
      <c r="C931">
        <f>IF(Datos!C931="",0,IF(AND(C$1008&lt;&gt;"",Datos!C931=C$1008),0,IF(C$1004=0,0,1-CHOOSE(C$1004,IF(ISNUMBER(Datos!C931),AND(OR(C$1005="",Datos!C931&gt;=C$1005),OR(C$1006="",Datos!C931&lt;=C$1006)),FALSE),IF(ISNUMBER(Datos!C931),AND(Datos!C931=INT(Datos!C931),AND(OR(C$1005="",Datos!C931&gt;=C$1005),OR(C$1006="",Datos!C931&lt;=C$1006))),FALSE),OR(ISNUMBER(FIND(";"&amp;UPPER(TRIM(Datos!C931&amp;""))&amp;"=",C$1007)),ISNUMBER(FIND(";"&amp;UPPER(TRIM(Datos!C931&amp;""))&amp;";",C$1007))),OR(UPPER(TRIM(Datos!C931&amp;""))="SÍ",UPPER(TRIM(Datos!C931&amp;""))="SI",UPPER(TRIM(Datos!C931&amp;""))="NO"),IF(ISNUMBER(Datos!C931),AND(OR(C$1005="",Datos!C931&gt;=C$1005),OR(C$1006="",Datos!C931&lt;=C$1006)),FALSE),TRUE))))</f>
        <v>0.0</v>
      </c>
      <c r="D931">
        <f>IF(Datos!D931="",0,IF(AND(D$1008&lt;&gt;"",Datos!D931=D$1008),0,IF(D$1004=0,0,1-CHOOSE(D$1004,IF(ISNUMBER(Datos!D931),AND(OR(D$1005="",Datos!D931&gt;=D$1005),OR(D$1006="",Datos!D931&lt;=D$1006)),FALSE),IF(ISNUMBER(Datos!D931),AND(Datos!D931=INT(Datos!D931),AND(OR(D$1005="",Datos!D931&gt;=D$1005),OR(D$1006="",Datos!D931&lt;=D$1006))),FALSE),OR(ISNUMBER(FIND(";"&amp;UPPER(TRIM(Datos!D931&amp;""))&amp;"=",D$1007)),ISNUMBER(FIND(";"&amp;UPPER(TRIM(Datos!D931&amp;""))&amp;";",D$1007))),OR(UPPER(TRIM(Datos!D931&amp;""))="SÍ",UPPER(TRIM(Datos!D931&amp;""))="SI",UPPER(TRIM(Datos!D931&amp;""))="NO"),IF(ISNUMBER(Datos!D931),AND(OR(D$1005="",Datos!D931&gt;=D$1005),OR(D$1006="",Datos!D931&lt;=D$1006)),FALSE),TRUE))))</f>
        <v>0.0</v>
      </c>
      <c r="E931">
        <f>IF(Datos!E931="",0,IF(AND(E$1008&lt;&gt;"",Datos!E931=E$1008),0,IF(E$1004=0,0,1-CHOOSE(E$1004,IF(ISNUMBER(Datos!E931),AND(OR(E$1005="",Datos!E931&gt;=E$1005),OR(E$1006="",Datos!E931&lt;=E$1006)),FALSE),IF(ISNUMBER(Datos!E931),AND(Datos!E931=INT(Datos!E931),AND(OR(E$1005="",Datos!E931&gt;=E$1005),OR(E$1006="",Datos!E931&lt;=E$1006))),FALSE),OR(ISNUMBER(FIND(";"&amp;UPPER(TRIM(Datos!E931&amp;""))&amp;"=",E$1007)),ISNUMBER(FIND(";"&amp;UPPER(TRIM(Datos!E931&amp;""))&amp;";",E$1007))),OR(UPPER(TRIM(Datos!E931&amp;""))="SÍ",UPPER(TRIM(Datos!E931&amp;""))="SI",UPPER(TRIM(Datos!E931&amp;""))="NO"),IF(ISNUMBER(Datos!E931),AND(OR(E$1005="",Datos!E931&gt;=E$1005),OR(E$1006="",Datos!E931&lt;=E$1006)),FALSE),TRUE))))</f>
        <v>0.0</v>
      </c>
      <c r="F931">
        <f>IF(Datos!F931="",0,IF(AND(F$1008&lt;&gt;"",Datos!F931=F$1008),0,IF(F$1004=0,0,1-CHOOSE(F$1004,IF(ISNUMBER(Datos!F931),AND(OR(F$1005="",Datos!F931&gt;=F$1005),OR(F$1006="",Datos!F931&lt;=F$1006)),FALSE),IF(ISNUMBER(Datos!F931),AND(Datos!F931=INT(Datos!F931),AND(OR(F$1005="",Datos!F931&gt;=F$1005),OR(F$1006="",Datos!F931&lt;=F$1006))),FALSE),OR(ISNUMBER(FIND(";"&amp;UPPER(TRIM(Datos!F931&amp;""))&amp;"=",F$1007)),ISNUMBER(FIND(";"&amp;UPPER(TRIM(Datos!F931&amp;""))&amp;";",F$1007))),OR(UPPER(TRIM(Datos!F931&amp;""))="SÍ",UPPER(TRIM(Datos!F931&amp;""))="SI",UPPER(TRIM(Datos!F931&amp;""))="NO"),IF(ISNUMBER(Datos!F931),AND(OR(F$1005="",Datos!F931&gt;=F$1005),OR(F$1006="",Datos!F931&lt;=F$1006)),FALSE),TRUE))))</f>
        <v>0.0</v>
      </c>
      <c r="G931">
        <f>IF(Datos!G931="",0,IF(AND(G$1008&lt;&gt;"",Datos!G931=G$1008),0,IF(G$1004=0,0,1-CHOOSE(G$1004,IF(ISNUMBER(Datos!G931),AND(OR(G$1005="",Datos!G931&gt;=G$1005),OR(G$1006="",Datos!G931&lt;=G$1006)),FALSE),IF(ISNUMBER(Datos!G931),AND(Datos!G931=INT(Datos!G931),AND(OR(G$1005="",Datos!G931&gt;=G$1005),OR(G$1006="",Datos!G931&lt;=G$1006))),FALSE),OR(ISNUMBER(FIND(";"&amp;UPPER(TRIM(Datos!G931&amp;""))&amp;"=",G$1007)),ISNUMBER(FIND(";"&amp;UPPER(TRIM(Datos!G931&amp;""))&amp;";",G$1007))),OR(UPPER(TRIM(Datos!G931&amp;""))="SÍ",UPPER(TRIM(Datos!G931&amp;""))="SI",UPPER(TRIM(Datos!G931&amp;""))="NO"),IF(ISNUMBER(Datos!G931),AND(OR(G$1005="",Datos!G931&gt;=G$1005),OR(G$1006="",Datos!G931&lt;=G$1006)),FALSE),TRUE))))</f>
        <v>0.0</v>
      </c>
      <c r="H931">
        <f>IF(Datos!H931="",0,IF(AND(H$1008&lt;&gt;"",Datos!H931=H$1008),0,IF(H$1004=0,0,1-CHOOSE(H$1004,IF(ISNUMBER(Datos!H931),AND(OR(H$1005="",Datos!H931&gt;=H$1005),OR(H$1006="",Datos!H931&lt;=H$1006)),FALSE),IF(ISNUMBER(Datos!H931),AND(Datos!H931=INT(Datos!H931),AND(OR(H$1005="",Datos!H931&gt;=H$1005),OR(H$1006="",Datos!H931&lt;=H$1006))),FALSE),OR(ISNUMBER(FIND(";"&amp;UPPER(TRIM(Datos!H931&amp;""))&amp;"=",H$1007)),ISNUMBER(FIND(";"&amp;UPPER(TRIM(Datos!H931&amp;""))&amp;";",H$1007))),OR(UPPER(TRIM(Datos!H931&amp;""))="SÍ",UPPER(TRIM(Datos!H931&amp;""))="SI",UPPER(TRIM(Datos!H931&amp;""))="NO"),IF(ISNUMBER(Datos!H931),AND(OR(H$1005="",Datos!H931&gt;=H$1005),OR(H$1006="",Datos!H931&lt;=H$1006)),FALSE),TRUE))))</f>
        <v>0.0</v>
      </c>
      <c r="I931">
        <f>IF(Datos!I931="",0,IF(AND(I$1008&lt;&gt;"",Datos!I931=I$1008),0,IF(I$1004=0,0,1-CHOOSE(I$1004,IF(ISNUMBER(Datos!I931),AND(OR(I$1005="",Datos!I931&gt;=I$1005),OR(I$1006="",Datos!I931&lt;=I$1006)),FALSE),IF(ISNUMBER(Datos!I931),AND(Datos!I931=INT(Datos!I931),AND(OR(I$1005="",Datos!I931&gt;=I$1005),OR(I$1006="",Datos!I931&lt;=I$1006))),FALSE),OR(ISNUMBER(FIND(";"&amp;UPPER(TRIM(Datos!I931&amp;""))&amp;"=",I$1007)),ISNUMBER(FIND(";"&amp;UPPER(TRIM(Datos!I931&amp;""))&amp;";",I$1007))),OR(UPPER(TRIM(Datos!I931&amp;""))="SÍ",UPPER(TRIM(Datos!I931&amp;""))="SI",UPPER(TRIM(Datos!I931&amp;""))="NO"),IF(ISNUMBER(Datos!I931),AND(OR(I$1005="",Datos!I931&gt;=I$1005),OR(I$1006="",Datos!I931&lt;=I$1006)),FALSE),TRUE))))</f>
        <v>0.0</v>
      </c>
      <c r="J931">
        <f>IF(Datos!J931="",0,IF(AND(J$1008&lt;&gt;"",Datos!J931=J$1008),0,IF(J$1004=0,0,1-CHOOSE(J$1004,IF(ISNUMBER(Datos!J931),AND(OR(J$1005="",Datos!J931&gt;=J$1005),OR(J$1006="",Datos!J931&lt;=J$1006)),FALSE),IF(ISNUMBER(Datos!J931),AND(Datos!J931=INT(Datos!J931),AND(OR(J$1005="",Datos!J931&gt;=J$1005),OR(J$1006="",Datos!J931&lt;=J$1006))),FALSE),OR(ISNUMBER(FIND(";"&amp;UPPER(TRIM(Datos!J931&amp;""))&amp;"=",J$1007)),ISNUMBER(FIND(";"&amp;UPPER(TRIM(Datos!J931&amp;""))&amp;";",J$1007))),OR(UPPER(TRIM(Datos!J931&amp;""))="SÍ",UPPER(TRIM(Datos!J931&amp;""))="SI",UPPER(TRIM(Datos!J931&amp;""))="NO"),IF(ISNUMBER(Datos!J931),AND(OR(J$1005="",Datos!J931&gt;=J$1005),OR(J$1006="",Datos!J931&lt;=J$1006)),FALSE),TRUE))))</f>
        <v>0.0</v>
      </c>
      <c r="K931">
        <f>IF(Datos!K931="",0,IF(AND(K$1008&lt;&gt;"",Datos!K931=K$1008),0,IF(K$1004=0,0,1-CHOOSE(K$1004,IF(ISNUMBER(Datos!K931),AND(OR(K$1005="",Datos!K931&gt;=K$1005),OR(K$1006="",Datos!K931&lt;=K$1006)),FALSE),IF(ISNUMBER(Datos!K931),AND(Datos!K931=INT(Datos!K931),AND(OR(K$1005="",Datos!K931&gt;=K$1005),OR(K$1006="",Datos!K931&lt;=K$1006))),FALSE),OR(ISNUMBER(FIND(";"&amp;UPPER(TRIM(Datos!K931&amp;""))&amp;"=",K$1007)),ISNUMBER(FIND(";"&amp;UPPER(TRIM(Datos!K931&amp;""))&amp;";",K$1007))),OR(UPPER(TRIM(Datos!K931&amp;""))="SÍ",UPPER(TRIM(Datos!K931&amp;""))="SI",UPPER(TRIM(Datos!K931&amp;""))="NO"),IF(ISNUMBER(Datos!K931),AND(OR(K$1005="",Datos!K931&gt;=K$1005),OR(K$1006="",Datos!K931&lt;=K$1006)),FALSE),TRUE))))</f>
        <v>0.0</v>
      </c>
      <c r="L931">
        <f>IF(Datos!L931="",0,IF(AND(L$1008&lt;&gt;"",Datos!L931=L$1008),0,IF(L$1004=0,0,1-CHOOSE(L$1004,IF(ISNUMBER(Datos!L931),AND(OR(L$1005="",Datos!L931&gt;=L$1005),OR(L$1006="",Datos!L931&lt;=L$1006)),FALSE),IF(ISNUMBER(Datos!L931),AND(Datos!L931=INT(Datos!L931),AND(OR(L$1005="",Datos!L931&gt;=L$1005),OR(L$1006="",Datos!L931&lt;=L$1006))),FALSE),OR(ISNUMBER(FIND(";"&amp;UPPER(TRIM(Datos!L931&amp;""))&amp;"=",L$1007)),ISNUMBER(FIND(";"&amp;UPPER(TRIM(Datos!L931&amp;""))&amp;";",L$1007))),OR(UPPER(TRIM(Datos!L931&amp;""))="SÍ",UPPER(TRIM(Datos!L931&amp;""))="SI",UPPER(TRIM(Datos!L931&amp;""))="NO"),IF(ISNUMBER(Datos!L931),AND(OR(L$1005="",Datos!L931&gt;=L$1005),OR(L$1006="",Datos!L931&lt;=L$1006)),FALSE),TRUE))))</f>
        <v>0.0</v>
      </c>
      <c r="M931">
        <f>IF(Datos!M931="",0,IF(AND(M$1008&lt;&gt;"",Datos!M931=M$1008),0,IF(M$1004=0,0,1-CHOOSE(M$1004,IF(ISNUMBER(Datos!M931),AND(OR(M$1005="",Datos!M931&gt;=M$1005),OR(M$1006="",Datos!M931&lt;=M$1006)),FALSE),IF(ISNUMBER(Datos!M931),AND(Datos!M931=INT(Datos!M931),AND(OR(M$1005="",Datos!M931&gt;=M$1005),OR(M$1006="",Datos!M931&lt;=M$1006))),FALSE),OR(ISNUMBER(FIND(";"&amp;UPPER(TRIM(Datos!M931&amp;""))&amp;"=",M$1007)),ISNUMBER(FIND(";"&amp;UPPER(TRIM(Datos!M931&amp;""))&amp;";",M$1007))),OR(UPPER(TRIM(Datos!M931&amp;""))="SÍ",UPPER(TRIM(Datos!M931&amp;""))="SI",UPPER(TRIM(Datos!M931&amp;""))="NO"),IF(ISNUMBER(Datos!M931),AND(OR(M$1005="",Datos!M931&gt;=M$1005),OR(M$1006="",Datos!M931&lt;=M$1006)),FALSE),TRUE))))</f>
        <v>0.0</v>
      </c>
      <c r="N931">
        <f>IF(Datos!N931="",0,IF(AND(N$1008&lt;&gt;"",Datos!N931=N$1008),0,IF(N$1004=0,0,1-CHOOSE(N$1004,IF(ISNUMBER(Datos!N931),AND(OR(N$1005="",Datos!N931&gt;=N$1005),OR(N$1006="",Datos!N931&lt;=N$1006)),FALSE),IF(ISNUMBER(Datos!N931),AND(Datos!N931=INT(Datos!N931),AND(OR(N$1005="",Datos!N931&gt;=N$1005),OR(N$1006="",Datos!N931&lt;=N$1006))),FALSE),OR(ISNUMBER(FIND(";"&amp;UPPER(TRIM(Datos!N931&amp;""))&amp;"=",N$1007)),ISNUMBER(FIND(";"&amp;UPPER(TRIM(Datos!N931&amp;""))&amp;";",N$1007))),OR(UPPER(TRIM(Datos!N931&amp;""))="SÍ",UPPER(TRIM(Datos!N931&amp;""))="SI",UPPER(TRIM(Datos!N931&amp;""))="NO"),IF(ISNUMBER(Datos!N931),AND(OR(N$1005="",Datos!N931&gt;=N$1005),OR(N$1006="",Datos!N931&lt;=N$1006)),FALSE),TRUE))))</f>
        <v>0.0</v>
      </c>
      <c r="O931">
        <f>IF(Datos!O931="",0,IF(AND(O$1008&lt;&gt;"",Datos!O931=O$1008),0,IF(O$1004=0,0,1-CHOOSE(O$1004,IF(ISNUMBER(Datos!O931),AND(OR(O$1005="",Datos!O931&gt;=O$1005),OR(O$1006="",Datos!O931&lt;=O$1006)),FALSE),IF(ISNUMBER(Datos!O931),AND(Datos!O931=INT(Datos!O931),AND(OR(O$1005="",Datos!O931&gt;=O$1005),OR(O$1006="",Datos!O931&lt;=O$1006))),FALSE),OR(ISNUMBER(FIND(";"&amp;UPPER(TRIM(Datos!O931&amp;""))&amp;"=",O$1007)),ISNUMBER(FIND(";"&amp;UPPER(TRIM(Datos!O931&amp;""))&amp;";",O$1007))),OR(UPPER(TRIM(Datos!O931&amp;""))="SÍ",UPPER(TRIM(Datos!O931&amp;""))="SI",UPPER(TRIM(Datos!O931&amp;""))="NO"),IF(ISNUMBER(Datos!O931),AND(OR(O$1005="",Datos!O931&gt;=O$1005),OR(O$1006="",Datos!O931&lt;=O$1006)),FALSE),TRUE))))</f>
        <v>0.0</v>
      </c>
      <c r="P931">
        <f>IF(Datos!P931="",0,IF(AND(P$1008&lt;&gt;"",Datos!P931=P$1008),0,IF(P$1004=0,0,1-CHOOSE(P$1004,IF(ISNUMBER(Datos!P931),AND(OR(P$1005="",Datos!P931&gt;=P$1005),OR(P$1006="",Datos!P931&lt;=P$1006)),FALSE),IF(ISNUMBER(Datos!P931),AND(Datos!P931=INT(Datos!P931),AND(OR(P$1005="",Datos!P931&gt;=P$1005),OR(P$1006="",Datos!P931&lt;=P$1006))),FALSE),OR(ISNUMBER(FIND(";"&amp;UPPER(TRIM(Datos!P931&amp;""))&amp;"=",P$1007)),ISNUMBER(FIND(";"&amp;UPPER(TRIM(Datos!P931&amp;""))&amp;";",P$1007))),OR(UPPER(TRIM(Datos!P931&amp;""))="SÍ",UPPER(TRIM(Datos!P931&amp;""))="SI",UPPER(TRIM(Datos!P931&amp;""))="NO"),IF(ISNUMBER(Datos!P931),AND(OR(P$1005="",Datos!P931&gt;=P$1005),OR(P$1006="",Datos!P931&lt;=P$1006)),FALSE),TRUE))))</f>
        <v>0.0</v>
      </c>
      <c r="Q931">
        <f>IF(Datos!Q931="",0,IF(AND(Q$1008&lt;&gt;"",Datos!Q931=Q$1008),0,IF(Q$1004=0,0,1-CHOOSE(Q$1004,IF(ISNUMBER(Datos!Q931),AND(OR(Q$1005="",Datos!Q931&gt;=Q$1005),OR(Q$1006="",Datos!Q931&lt;=Q$1006)),FALSE),IF(ISNUMBER(Datos!Q931),AND(Datos!Q931=INT(Datos!Q931),AND(OR(Q$1005="",Datos!Q931&gt;=Q$1005),OR(Q$1006="",Datos!Q931&lt;=Q$1006))),FALSE),OR(ISNUMBER(FIND(";"&amp;UPPER(TRIM(Datos!Q931&amp;""))&amp;"=",Q$1007)),ISNUMBER(FIND(";"&amp;UPPER(TRIM(Datos!Q931&amp;""))&amp;";",Q$1007))),OR(UPPER(TRIM(Datos!Q931&amp;""))="SÍ",UPPER(TRIM(Datos!Q931&amp;""))="SI",UPPER(TRIM(Datos!Q931&amp;""))="NO"),IF(ISNUMBER(Datos!Q931),AND(OR(Q$1005="",Datos!Q931&gt;=Q$1005),OR(Q$1006="",Datos!Q931&lt;=Q$1006)),FALSE),TRUE))))</f>
        <v>0.0</v>
      </c>
      <c r="R931">
        <f>IF(Datos!R931="",0,IF(AND(R$1008&lt;&gt;"",Datos!R931=R$1008),0,IF(R$1004=0,0,1-CHOOSE(R$1004,IF(ISNUMBER(Datos!R931),AND(OR(R$1005="",Datos!R931&gt;=R$1005),OR(R$1006="",Datos!R931&lt;=R$1006)),FALSE),IF(ISNUMBER(Datos!R931),AND(Datos!R931=INT(Datos!R931),AND(OR(R$1005="",Datos!R931&gt;=R$1005),OR(R$1006="",Datos!R931&lt;=R$1006))),FALSE),OR(ISNUMBER(FIND(";"&amp;UPPER(TRIM(Datos!R931&amp;""))&amp;"=",R$1007)),ISNUMBER(FIND(";"&amp;UPPER(TRIM(Datos!R931&amp;""))&amp;";",R$1007))),OR(UPPER(TRIM(Datos!R931&amp;""))="SÍ",UPPER(TRIM(Datos!R931&amp;""))="SI",UPPER(TRIM(Datos!R931&amp;""))="NO"),IF(ISNUMBER(Datos!R931),AND(OR(R$1005="",Datos!R931&gt;=R$1005),OR(R$1006="",Datos!R931&lt;=R$1006)),FALSE),TRUE))))</f>
        <v>0.0</v>
      </c>
      <c r="S931">
        <f>IF(Datos!S931="",0,IF(AND(S$1008&lt;&gt;"",Datos!S931=S$1008),0,IF(S$1004=0,0,1-CHOOSE(S$1004,IF(ISNUMBER(Datos!S931),AND(OR(S$1005="",Datos!S931&gt;=S$1005),OR(S$1006="",Datos!S931&lt;=S$1006)),FALSE),IF(ISNUMBER(Datos!S931),AND(Datos!S931=INT(Datos!S931),AND(OR(S$1005="",Datos!S931&gt;=S$1005),OR(S$1006="",Datos!S931&lt;=S$1006))),FALSE),OR(ISNUMBER(FIND(";"&amp;UPPER(TRIM(Datos!S931&amp;""))&amp;"=",S$1007)),ISNUMBER(FIND(";"&amp;UPPER(TRIM(Datos!S931&amp;""))&amp;";",S$1007))),OR(UPPER(TRIM(Datos!S931&amp;""))="SÍ",UPPER(TRIM(Datos!S931&amp;""))="SI",UPPER(TRIM(Datos!S931&amp;""))="NO"),IF(ISNUMBER(Datos!S931),AND(OR(S$1005="",Datos!S931&gt;=S$1005),OR(S$1006="",Datos!S931&lt;=S$1006)),FALSE),TRUE))))</f>
        <v>0.0</v>
      </c>
      <c r="T931">
        <f>IF(Datos!T931="",0,IF(AND(T$1008&lt;&gt;"",Datos!T931=T$1008),0,IF(T$1004=0,0,1-CHOOSE(T$1004,IF(ISNUMBER(Datos!T931),AND(OR(T$1005="",Datos!T931&gt;=T$1005),OR(T$1006="",Datos!T931&lt;=T$1006)),FALSE),IF(ISNUMBER(Datos!T931),AND(Datos!T931=INT(Datos!T931),AND(OR(T$1005="",Datos!T931&gt;=T$1005),OR(T$1006="",Datos!T931&lt;=T$1006))),FALSE),OR(ISNUMBER(FIND(";"&amp;UPPER(TRIM(Datos!T931&amp;""))&amp;"=",T$1007)),ISNUMBER(FIND(";"&amp;UPPER(TRIM(Datos!T931&amp;""))&amp;";",T$1007))),OR(UPPER(TRIM(Datos!T931&amp;""))="SÍ",UPPER(TRIM(Datos!T931&amp;""))="SI",UPPER(TRIM(Datos!T931&amp;""))="NO"),IF(ISNUMBER(Datos!T931),AND(OR(T$1005="",Datos!T931&gt;=T$1005),OR(T$1006="",Datos!T931&lt;=T$1006)),FALSE),TRUE))))</f>
        <v>0.0</v>
      </c>
      <c r="U931">
        <f>IF(Datos!U931="",0,IF(AND(U$1008&lt;&gt;"",Datos!U931=U$1008),0,IF(U$1004=0,0,1-CHOOSE(U$1004,IF(ISNUMBER(Datos!U931),AND(OR(U$1005="",Datos!U931&gt;=U$1005),OR(U$1006="",Datos!U931&lt;=U$1006)),FALSE),IF(ISNUMBER(Datos!U931),AND(Datos!U931=INT(Datos!U931),AND(OR(U$1005="",Datos!U931&gt;=U$1005),OR(U$1006="",Datos!U931&lt;=U$1006))),FALSE),OR(ISNUMBER(FIND(";"&amp;UPPER(TRIM(Datos!U931&amp;""))&amp;"=",U$1007)),ISNUMBER(FIND(";"&amp;UPPER(TRIM(Datos!U931&amp;""))&amp;";",U$1007))),OR(UPPER(TRIM(Datos!U931&amp;""))="SÍ",UPPER(TRIM(Datos!U931&amp;""))="SI",UPPER(TRIM(Datos!U931&amp;""))="NO"),IF(ISNUMBER(Datos!U931),AND(OR(U$1005="",Datos!U931&gt;=U$1005),OR(U$1006="",Datos!U931&lt;=U$1006)),FALSE),TRUE))))</f>
        <v>0.0</v>
      </c>
      <c r="V931">
        <f>IF(Datos!V931="",0,IF(AND(V$1008&lt;&gt;"",Datos!V931=V$1008),0,IF(V$1004=0,0,1-CHOOSE(V$1004,IF(ISNUMBER(Datos!V931),AND(OR(V$1005="",Datos!V931&gt;=V$1005),OR(V$1006="",Datos!V931&lt;=V$1006)),FALSE),IF(ISNUMBER(Datos!V931),AND(Datos!V931=INT(Datos!V931),AND(OR(V$1005="",Datos!V931&gt;=V$1005),OR(V$1006="",Datos!V931&lt;=V$1006))),FALSE),OR(ISNUMBER(FIND(";"&amp;UPPER(TRIM(Datos!V931&amp;""))&amp;"=",V$1007)),ISNUMBER(FIND(";"&amp;UPPER(TRIM(Datos!V931&amp;""))&amp;";",V$1007))),OR(UPPER(TRIM(Datos!V931&amp;""))="SÍ",UPPER(TRIM(Datos!V931&amp;""))="SI",UPPER(TRIM(Datos!V931&amp;""))="NO"),IF(ISNUMBER(Datos!V931),AND(OR(V$1005="",Datos!V931&gt;=V$1005),OR(V$1006="",Datos!V931&lt;=V$1006)),FALSE),TRUE))))</f>
        <v>0.0</v>
      </c>
      <c r="W931">
        <f>IF(Datos!W931="",0,IF(AND(W$1008&lt;&gt;"",Datos!W931=W$1008),0,IF(W$1004=0,0,1-CHOOSE(W$1004,IF(ISNUMBER(Datos!W931),AND(OR(W$1005="",Datos!W931&gt;=W$1005),OR(W$1006="",Datos!W931&lt;=W$1006)),FALSE),IF(ISNUMBER(Datos!W931),AND(Datos!W931=INT(Datos!W931),AND(OR(W$1005="",Datos!W931&gt;=W$1005),OR(W$1006="",Datos!W931&lt;=W$1006))),FALSE),OR(ISNUMBER(FIND(";"&amp;UPPER(TRIM(Datos!W931&amp;""))&amp;"=",W$1007)),ISNUMBER(FIND(";"&amp;UPPER(TRIM(Datos!W931&amp;""))&amp;";",W$1007))),OR(UPPER(TRIM(Datos!W931&amp;""))="SÍ",UPPER(TRIM(Datos!W931&amp;""))="SI",UPPER(TRIM(Datos!W931&amp;""))="NO"),IF(ISNUMBER(Datos!W931),AND(OR(W$1005="",Datos!W931&gt;=W$1005),OR(W$1006="",Datos!W931&lt;=W$1006)),FALSE),TRUE))))</f>
        <v>0.0</v>
      </c>
      <c r="X931">
        <f>IF(Datos!X931="",0,IF(AND(X$1008&lt;&gt;"",Datos!X931=X$1008),0,IF(X$1004=0,0,1-CHOOSE(X$1004,IF(ISNUMBER(Datos!X931),AND(OR(X$1005="",Datos!X931&gt;=X$1005),OR(X$1006="",Datos!X931&lt;=X$1006)),FALSE),IF(ISNUMBER(Datos!X931),AND(Datos!X931=INT(Datos!X931),AND(OR(X$1005="",Datos!X931&gt;=X$1005),OR(X$1006="",Datos!X931&lt;=X$1006))),FALSE),OR(ISNUMBER(FIND(";"&amp;UPPER(TRIM(Datos!X931&amp;""))&amp;"=",X$1007)),ISNUMBER(FIND(";"&amp;UPPER(TRIM(Datos!X931&amp;""))&amp;";",X$1007))),OR(UPPER(TRIM(Datos!X931&amp;""))="SÍ",UPPER(TRIM(Datos!X931&amp;""))="SI",UPPER(TRIM(Datos!X931&amp;""))="NO"),IF(ISNUMBER(Datos!X931),AND(OR(X$1005="",Datos!X931&gt;=X$1005),OR(X$1006="",Datos!X931&lt;=X$1006)),FALSE),TRUE))))</f>
        <v>0.0</v>
      </c>
      <c r="Y931">
        <f>IF(Datos!Y931="",0,IF(AND(Y$1008&lt;&gt;"",Datos!Y931=Y$1008),0,IF(Y$1004=0,0,1-CHOOSE(Y$1004,IF(ISNUMBER(Datos!Y931),AND(OR(Y$1005="",Datos!Y931&gt;=Y$1005),OR(Y$1006="",Datos!Y931&lt;=Y$1006)),FALSE),IF(ISNUMBER(Datos!Y931),AND(Datos!Y931=INT(Datos!Y931),AND(OR(Y$1005="",Datos!Y931&gt;=Y$1005),OR(Y$1006="",Datos!Y931&lt;=Y$1006))),FALSE),OR(ISNUMBER(FIND(";"&amp;UPPER(TRIM(Datos!Y931&amp;""))&amp;"=",Y$1007)),ISNUMBER(FIND(";"&amp;UPPER(TRIM(Datos!Y931&amp;""))&amp;";",Y$1007))),OR(UPPER(TRIM(Datos!Y931&amp;""))="SÍ",UPPER(TRIM(Datos!Y931&amp;""))="SI",UPPER(TRIM(Datos!Y931&amp;""))="NO"),IF(ISNUMBER(Datos!Y931),AND(OR(Y$1005="",Datos!Y931&gt;=Y$1005),OR(Y$1006="",Datos!Y931&lt;=Y$1006)),FALSE),TRUE))))</f>
        <v>0.0</v>
      </c>
      <c r="Z931">
        <f>IF(Datos!Z931="",0,IF(AND(Z$1008&lt;&gt;"",Datos!Z931=Z$1008),0,IF(Z$1004=0,0,1-CHOOSE(Z$1004,IF(ISNUMBER(Datos!Z931),AND(OR(Z$1005="",Datos!Z931&gt;=Z$1005),OR(Z$1006="",Datos!Z931&lt;=Z$1006)),FALSE),IF(ISNUMBER(Datos!Z931),AND(Datos!Z931=INT(Datos!Z931),AND(OR(Z$1005="",Datos!Z931&gt;=Z$1005),OR(Z$1006="",Datos!Z931&lt;=Z$1006))),FALSE),OR(ISNUMBER(FIND(";"&amp;UPPER(TRIM(Datos!Z931&amp;""))&amp;"=",Z$1007)),ISNUMBER(FIND(";"&amp;UPPER(TRIM(Datos!Z931&amp;""))&amp;";",Z$1007))),OR(UPPER(TRIM(Datos!Z931&amp;""))="SÍ",UPPER(TRIM(Datos!Z931&amp;""))="SI",UPPER(TRIM(Datos!Z931&amp;""))="NO"),IF(ISNUMBER(Datos!Z931),AND(OR(Z$1005="",Datos!Z931&gt;=Z$1005),OR(Z$1006="",Datos!Z931&lt;=Z$1006)),FALSE),TRUE))))</f>
        <v>0.0</v>
      </c>
      <c r="AA931">
        <f>IF(Datos!AA931="",0,IF(AND(AA$1008&lt;&gt;"",Datos!AA931=AA$1008),0,IF(AA$1004=0,0,1-CHOOSE(AA$1004,IF(ISNUMBER(Datos!AA931),AND(OR(AA$1005="",Datos!AA931&gt;=AA$1005),OR(AA$1006="",Datos!AA931&lt;=AA$1006)),FALSE),IF(ISNUMBER(Datos!AA931),AND(Datos!AA931=INT(Datos!AA931),AND(OR(AA$1005="",Datos!AA931&gt;=AA$1005),OR(AA$1006="",Datos!AA931&lt;=AA$1006))),FALSE),OR(ISNUMBER(FIND(";"&amp;UPPER(TRIM(Datos!AA931&amp;""))&amp;"=",AA$1007)),ISNUMBER(FIND(";"&amp;UPPER(TRIM(Datos!AA931&amp;""))&amp;";",AA$1007))),OR(UPPER(TRIM(Datos!AA931&amp;""))="SÍ",UPPER(TRIM(Datos!AA931&amp;""))="SI",UPPER(TRIM(Datos!AA931&amp;""))="NO"),IF(ISNUMBER(Datos!AA931),AND(OR(AA$1005="",Datos!AA931&gt;=AA$1005),OR(AA$1006="",Datos!AA931&lt;=AA$1006)),FALSE),TRUE))))</f>
        <v>0.0</v>
      </c>
      <c r="AB931">
        <f>IF(Datos!AB931="",0,IF(AND(AB$1008&lt;&gt;"",Datos!AB931=AB$1008),0,IF(AB$1004=0,0,1-CHOOSE(AB$1004,IF(ISNUMBER(Datos!AB931),AND(OR(AB$1005="",Datos!AB931&gt;=AB$1005),OR(AB$1006="",Datos!AB931&lt;=AB$1006)),FALSE),IF(ISNUMBER(Datos!AB931),AND(Datos!AB931=INT(Datos!AB931),AND(OR(AB$1005="",Datos!AB931&gt;=AB$1005),OR(AB$1006="",Datos!AB931&lt;=AB$1006))),FALSE),OR(ISNUMBER(FIND(";"&amp;UPPER(TRIM(Datos!AB931&amp;""))&amp;"=",AB$1007)),ISNUMBER(FIND(";"&amp;UPPER(TRIM(Datos!AB931&amp;""))&amp;";",AB$1007))),OR(UPPER(TRIM(Datos!AB931&amp;""))="SÍ",UPPER(TRIM(Datos!AB931&amp;""))="SI",UPPER(TRIM(Datos!AB931&amp;""))="NO"),IF(ISNUMBER(Datos!AB931),AND(OR(AB$1005="",Datos!AB931&gt;=AB$1005),OR(AB$1006="",Datos!AB931&lt;=AB$1006)),FALSE),TRUE))))</f>
        <v>0.0</v>
      </c>
      <c r="AC931">
        <f>IF(Datos!AC931="",0,IF(AND(AC$1008&lt;&gt;"",Datos!AC931=AC$1008),0,IF(AC$1004=0,0,1-CHOOSE(AC$1004,IF(ISNUMBER(Datos!AC931),AND(OR(AC$1005="",Datos!AC931&gt;=AC$1005),OR(AC$1006="",Datos!AC931&lt;=AC$1006)),FALSE),IF(ISNUMBER(Datos!AC931),AND(Datos!AC931=INT(Datos!AC931),AND(OR(AC$1005="",Datos!AC931&gt;=AC$1005),OR(AC$1006="",Datos!AC931&lt;=AC$1006))),FALSE),OR(ISNUMBER(FIND(";"&amp;UPPER(TRIM(Datos!AC931&amp;""))&amp;"=",AC$1007)),ISNUMBER(FIND(";"&amp;UPPER(TRIM(Datos!AC931&amp;""))&amp;";",AC$1007))),OR(UPPER(TRIM(Datos!AC931&amp;""))="SÍ",UPPER(TRIM(Datos!AC931&amp;""))="SI",UPPER(TRIM(Datos!AC931&amp;""))="NO"),IF(ISNUMBER(Datos!AC931),AND(OR(AC$1005="",Datos!AC931&gt;=AC$1005),OR(AC$1006="",Datos!AC931&lt;=AC$1006)),FALSE),TRUE))))</f>
        <v>0.0</v>
      </c>
      <c r="AD931">
        <f>IF(Datos!AD931="",0,IF(AND(AD$1008&lt;&gt;"",Datos!AD931=AD$1008),0,IF(AD$1004=0,0,1-CHOOSE(AD$1004,IF(ISNUMBER(Datos!AD931),AND(OR(AD$1005="",Datos!AD931&gt;=AD$1005),OR(AD$1006="",Datos!AD931&lt;=AD$1006)),FALSE),IF(ISNUMBER(Datos!AD931),AND(Datos!AD931=INT(Datos!AD931),AND(OR(AD$1005="",Datos!AD931&gt;=AD$1005),OR(AD$1006="",Datos!AD931&lt;=AD$1006))),FALSE),OR(ISNUMBER(FIND(";"&amp;UPPER(TRIM(Datos!AD931&amp;""))&amp;"=",AD$1007)),ISNUMBER(FIND(";"&amp;UPPER(TRIM(Datos!AD931&amp;""))&amp;";",AD$1007))),OR(UPPER(TRIM(Datos!AD931&amp;""))="SÍ",UPPER(TRIM(Datos!AD931&amp;""))="SI",UPPER(TRIM(Datos!AD931&amp;""))="NO"),IF(ISNUMBER(Datos!AD931),AND(OR(AD$1005="",Datos!AD931&gt;=AD$1005),OR(AD$1006="",Datos!AD931&lt;=AD$1006)),FALSE),TRUE))))</f>
        <v>0.0</v>
      </c>
      <c r="AE931">
        <f>IF(Datos!AE931="",0,IF(AND(AE$1008&lt;&gt;"",Datos!AE931=AE$1008),0,IF(AE$1004=0,0,1-CHOOSE(AE$1004,IF(ISNUMBER(Datos!AE931),AND(OR(AE$1005="",Datos!AE931&gt;=AE$1005),OR(AE$1006="",Datos!AE931&lt;=AE$1006)),FALSE),IF(ISNUMBER(Datos!AE931),AND(Datos!AE931=INT(Datos!AE931),AND(OR(AE$1005="",Datos!AE931&gt;=AE$1005),OR(AE$1006="",Datos!AE931&lt;=AE$1006))),FALSE),OR(ISNUMBER(FIND(";"&amp;UPPER(TRIM(Datos!AE931&amp;""))&amp;"=",AE$1007)),ISNUMBER(FIND(";"&amp;UPPER(TRIM(Datos!AE931&amp;""))&amp;";",AE$1007))),OR(UPPER(TRIM(Datos!AE931&amp;""))="SÍ",UPPER(TRIM(Datos!AE931&amp;""))="SI",UPPER(TRIM(Datos!AE931&amp;""))="NO"),IF(ISNUMBER(Datos!AE931),AND(OR(AE$1005="",Datos!AE931&gt;=AE$1005),OR(AE$1006="",Datos!AE931&lt;=AE$1006)),FALSE),TRUE))))</f>
        <v>0.0</v>
      </c>
    </row>
    <row r="932" spans="2:31">
      <c r="B932">
        <f>IF(Datos!B932="",0,IF(AND(B$1008&lt;&gt;"",Datos!B932=B$1008),0,IF(B$1004=0,0,1-CHOOSE(B$1004,IF(ISNUMBER(Datos!B932),AND(OR(B$1005="",Datos!B932&gt;=B$1005),OR(B$1006="",Datos!B932&lt;=B$1006)),FALSE),IF(ISNUMBER(Datos!B932),AND(Datos!B932=INT(Datos!B932),AND(OR(B$1005="",Datos!B932&gt;=B$1005),OR(B$1006="",Datos!B932&lt;=B$1006))),FALSE),OR(ISNUMBER(FIND(";"&amp;UPPER(TRIM(Datos!B932&amp;""))&amp;"=",B$1007)),ISNUMBER(FIND(";"&amp;UPPER(TRIM(Datos!B932&amp;""))&amp;";",B$1007))),OR(UPPER(TRIM(Datos!B932&amp;""))="SÍ",UPPER(TRIM(Datos!B932&amp;""))="SI",UPPER(TRIM(Datos!B932&amp;""))="NO"),IF(ISNUMBER(Datos!B932),AND(OR(B$1005="",Datos!B932&gt;=B$1005),OR(B$1006="",Datos!B932&lt;=B$1006)),FALSE),TRUE))))</f>
        <v>0.0</v>
      </c>
      <c r="C932">
        <f>IF(Datos!C932="",0,IF(AND(C$1008&lt;&gt;"",Datos!C932=C$1008),0,IF(C$1004=0,0,1-CHOOSE(C$1004,IF(ISNUMBER(Datos!C932),AND(OR(C$1005="",Datos!C932&gt;=C$1005),OR(C$1006="",Datos!C932&lt;=C$1006)),FALSE),IF(ISNUMBER(Datos!C932),AND(Datos!C932=INT(Datos!C932),AND(OR(C$1005="",Datos!C932&gt;=C$1005),OR(C$1006="",Datos!C932&lt;=C$1006))),FALSE),OR(ISNUMBER(FIND(";"&amp;UPPER(TRIM(Datos!C932&amp;""))&amp;"=",C$1007)),ISNUMBER(FIND(";"&amp;UPPER(TRIM(Datos!C932&amp;""))&amp;";",C$1007))),OR(UPPER(TRIM(Datos!C932&amp;""))="SÍ",UPPER(TRIM(Datos!C932&amp;""))="SI",UPPER(TRIM(Datos!C932&amp;""))="NO"),IF(ISNUMBER(Datos!C932),AND(OR(C$1005="",Datos!C932&gt;=C$1005),OR(C$1006="",Datos!C932&lt;=C$1006)),FALSE),TRUE))))</f>
        <v>0.0</v>
      </c>
      <c r="D932">
        <f>IF(Datos!D932="",0,IF(AND(D$1008&lt;&gt;"",Datos!D932=D$1008),0,IF(D$1004=0,0,1-CHOOSE(D$1004,IF(ISNUMBER(Datos!D932),AND(OR(D$1005="",Datos!D932&gt;=D$1005),OR(D$1006="",Datos!D932&lt;=D$1006)),FALSE),IF(ISNUMBER(Datos!D932),AND(Datos!D932=INT(Datos!D932),AND(OR(D$1005="",Datos!D932&gt;=D$1005),OR(D$1006="",Datos!D932&lt;=D$1006))),FALSE),OR(ISNUMBER(FIND(";"&amp;UPPER(TRIM(Datos!D932&amp;""))&amp;"=",D$1007)),ISNUMBER(FIND(";"&amp;UPPER(TRIM(Datos!D932&amp;""))&amp;";",D$1007))),OR(UPPER(TRIM(Datos!D932&amp;""))="SÍ",UPPER(TRIM(Datos!D932&amp;""))="SI",UPPER(TRIM(Datos!D932&amp;""))="NO"),IF(ISNUMBER(Datos!D932),AND(OR(D$1005="",Datos!D932&gt;=D$1005),OR(D$1006="",Datos!D932&lt;=D$1006)),FALSE),TRUE))))</f>
        <v>0.0</v>
      </c>
      <c r="E932">
        <f>IF(Datos!E932="",0,IF(AND(E$1008&lt;&gt;"",Datos!E932=E$1008),0,IF(E$1004=0,0,1-CHOOSE(E$1004,IF(ISNUMBER(Datos!E932),AND(OR(E$1005="",Datos!E932&gt;=E$1005),OR(E$1006="",Datos!E932&lt;=E$1006)),FALSE),IF(ISNUMBER(Datos!E932),AND(Datos!E932=INT(Datos!E932),AND(OR(E$1005="",Datos!E932&gt;=E$1005),OR(E$1006="",Datos!E932&lt;=E$1006))),FALSE),OR(ISNUMBER(FIND(";"&amp;UPPER(TRIM(Datos!E932&amp;""))&amp;"=",E$1007)),ISNUMBER(FIND(";"&amp;UPPER(TRIM(Datos!E932&amp;""))&amp;";",E$1007))),OR(UPPER(TRIM(Datos!E932&amp;""))="SÍ",UPPER(TRIM(Datos!E932&amp;""))="SI",UPPER(TRIM(Datos!E932&amp;""))="NO"),IF(ISNUMBER(Datos!E932),AND(OR(E$1005="",Datos!E932&gt;=E$1005),OR(E$1006="",Datos!E932&lt;=E$1006)),FALSE),TRUE))))</f>
        <v>0.0</v>
      </c>
      <c r="F932">
        <f>IF(Datos!F932="",0,IF(AND(F$1008&lt;&gt;"",Datos!F932=F$1008),0,IF(F$1004=0,0,1-CHOOSE(F$1004,IF(ISNUMBER(Datos!F932),AND(OR(F$1005="",Datos!F932&gt;=F$1005),OR(F$1006="",Datos!F932&lt;=F$1006)),FALSE),IF(ISNUMBER(Datos!F932),AND(Datos!F932=INT(Datos!F932),AND(OR(F$1005="",Datos!F932&gt;=F$1005),OR(F$1006="",Datos!F932&lt;=F$1006))),FALSE),OR(ISNUMBER(FIND(";"&amp;UPPER(TRIM(Datos!F932&amp;""))&amp;"=",F$1007)),ISNUMBER(FIND(";"&amp;UPPER(TRIM(Datos!F932&amp;""))&amp;";",F$1007))),OR(UPPER(TRIM(Datos!F932&amp;""))="SÍ",UPPER(TRIM(Datos!F932&amp;""))="SI",UPPER(TRIM(Datos!F932&amp;""))="NO"),IF(ISNUMBER(Datos!F932),AND(OR(F$1005="",Datos!F932&gt;=F$1005),OR(F$1006="",Datos!F932&lt;=F$1006)),FALSE),TRUE))))</f>
        <v>0.0</v>
      </c>
      <c r="G932">
        <f>IF(Datos!G932="",0,IF(AND(G$1008&lt;&gt;"",Datos!G932=G$1008),0,IF(G$1004=0,0,1-CHOOSE(G$1004,IF(ISNUMBER(Datos!G932),AND(OR(G$1005="",Datos!G932&gt;=G$1005),OR(G$1006="",Datos!G932&lt;=G$1006)),FALSE),IF(ISNUMBER(Datos!G932),AND(Datos!G932=INT(Datos!G932),AND(OR(G$1005="",Datos!G932&gt;=G$1005),OR(G$1006="",Datos!G932&lt;=G$1006))),FALSE),OR(ISNUMBER(FIND(";"&amp;UPPER(TRIM(Datos!G932&amp;""))&amp;"=",G$1007)),ISNUMBER(FIND(";"&amp;UPPER(TRIM(Datos!G932&amp;""))&amp;";",G$1007))),OR(UPPER(TRIM(Datos!G932&amp;""))="SÍ",UPPER(TRIM(Datos!G932&amp;""))="SI",UPPER(TRIM(Datos!G932&amp;""))="NO"),IF(ISNUMBER(Datos!G932),AND(OR(G$1005="",Datos!G932&gt;=G$1005),OR(G$1006="",Datos!G932&lt;=G$1006)),FALSE),TRUE))))</f>
        <v>0.0</v>
      </c>
      <c r="H932">
        <f>IF(Datos!H932="",0,IF(AND(H$1008&lt;&gt;"",Datos!H932=H$1008),0,IF(H$1004=0,0,1-CHOOSE(H$1004,IF(ISNUMBER(Datos!H932),AND(OR(H$1005="",Datos!H932&gt;=H$1005),OR(H$1006="",Datos!H932&lt;=H$1006)),FALSE),IF(ISNUMBER(Datos!H932),AND(Datos!H932=INT(Datos!H932),AND(OR(H$1005="",Datos!H932&gt;=H$1005),OR(H$1006="",Datos!H932&lt;=H$1006))),FALSE),OR(ISNUMBER(FIND(";"&amp;UPPER(TRIM(Datos!H932&amp;""))&amp;"=",H$1007)),ISNUMBER(FIND(";"&amp;UPPER(TRIM(Datos!H932&amp;""))&amp;";",H$1007))),OR(UPPER(TRIM(Datos!H932&amp;""))="SÍ",UPPER(TRIM(Datos!H932&amp;""))="SI",UPPER(TRIM(Datos!H932&amp;""))="NO"),IF(ISNUMBER(Datos!H932),AND(OR(H$1005="",Datos!H932&gt;=H$1005),OR(H$1006="",Datos!H932&lt;=H$1006)),FALSE),TRUE))))</f>
        <v>0.0</v>
      </c>
      <c r="I932">
        <f>IF(Datos!I932="",0,IF(AND(I$1008&lt;&gt;"",Datos!I932=I$1008),0,IF(I$1004=0,0,1-CHOOSE(I$1004,IF(ISNUMBER(Datos!I932),AND(OR(I$1005="",Datos!I932&gt;=I$1005),OR(I$1006="",Datos!I932&lt;=I$1006)),FALSE),IF(ISNUMBER(Datos!I932),AND(Datos!I932=INT(Datos!I932),AND(OR(I$1005="",Datos!I932&gt;=I$1005),OR(I$1006="",Datos!I932&lt;=I$1006))),FALSE),OR(ISNUMBER(FIND(";"&amp;UPPER(TRIM(Datos!I932&amp;""))&amp;"=",I$1007)),ISNUMBER(FIND(";"&amp;UPPER(TRIM(Datos!I932&amp;""))&amp;";",I$1007))),OR(UPPER(TRIM(Datos!I932&amp;""))="SÍ",UPPER(TRIM(Datos!I932&amp;""))="SI",UPPER(TRIM(Datos!I932&amp;""))="NO"),IF(ISNUMBER(Datos!I932),AND(OR(I$1005="",Datos!I932&gt;=I$1005),OR(I$1006="",Datos!I932&lt;=I$1006)),FALSE),TRUE))))</f>
        <v>0.0</v>
      </c>
      <c r="J932">
        <f>IF(Datos!J932="",0,IF(AND(J$1008&lt;&gt;"",Datos!J932=J$1008),0,IF(J$1004=0,0,1-CHOOSE(J$1004,IF(ISNUMBER(Datos!J932),AND(OR(J$1005="",Datos!J932&gt;=J$1005),OR(J$1006="",Datos!J932&lt;=J$1006)),FALSE),IF(ISNUMBER(Datos!J932),AND(Datos!J932=INT(Datos!J932),AND(OR(J$1005="",Datos!J932&gt;=J$1005),OR(J$1006="",Datos!J932&lt;=J$1006))),FALSE),OR(ISNUMBER(FIND(";"&amp;UPPER(TRIM(Datos!J932&amp;""))&amp;"=",J$1007)),ISNUMBER(FIND(";"&amp;UPPER(TRIM(Datos!J932&amp;""))&amp;";",J$1007))),OR(UPPER(TRIM(Datos!J932&amp;""))="SÍ",UPPER(TRIM(Datos!J932&amp;""))="SI",UPPER(TRIM(Datos!J932&amp;""))="NO"),IF(ISNUMBER(Datos!J932),AND(OR(J$1005="",Datos!J932&gt;=J$1005),OR(J$1006="",Datos!J932&lt;=J$1006)),FALSE),TRUE))))</f>
        <v>0.0</v>
      </c>
      <c r="K932">
        <f>IF(Datos!K932="",0,IF(AND(K$1008&lt;&gt;"",Datos!K932=K$1008),0,IF(K$1004=0,0,1-CHOOSE(K$1004,IF(ISNUMBER(Datos!K932),AND(OR(K$1005="",Datos!K932&gt;=K$1005),OR(K$1006="",Datos!K932&lt;=K$1006)),FALSE),IF(ISNUMBER(Datos!K932),AND(Datos!K932=INT(Datos!K932),AND(OR(K$1005="",Datos!K932&gt;=K$1005),OR(K$1006="",Datos!K932&lt;=K$1006))),FALSE),OR(ISNUMBER(FIND(";"&amp;UPPER(TRIM(Datos!K932&amp;""))&amp;"=",K$1007)),ISNUMBER(FIND(";"&amp;UPPER(TRIM(Datos!K932&amp;""))&amp;";",K$1007))),OR(UPPER(TRIM(Datos!K932&amp;""))="SÍ",UPPER(TRIM(Datos!K932&amp;""))="SI",UPPER(TRIM(Datos!K932&amp;""))="NO"),IF(ISNUMBER(Datos!K932),AND(OR(K$1005="",Datos!K932&gt;=K$1005),OR(K$1006="",Datos!K932&lt;=K$1006)),FALSE),TRUE))))</f>
        <v>0.0</v>
      </c>
      <c r="L932">
        <f>IF(Datos!L932="",0,IF(AND(L$1008&lt;&gt;"",Datos!L932=L$1008),0,IF(L$1004=0,0,1-CHOOSE(L$1004,IF(ISNUMBER(Datos!L932),AND(OR(L$1005="",Datos!L932&gt;=L$1005),OR(L$1006="",Datos!L932&lt;=L$1006)),FALSE),IF(ISNUMBER(Datos!L932),AND(Datos!L932=INT(Datos!L932),AND(OR(L$1005="",Datos!L932&gt;=L$1005),OR(L$1006="",Datos!L932&lt;=L$1006))),FALSE),OR(ISNUMBER(FIND(";"&amp;UPPER(TRIM(Datos!L932&amp;""))&amp;"=",L$1007)),ISNUMBER(FIND(";"&amp;UPPER(TRIM(Datos!L932&amp;""))&amp;";",L$1007))),OR(UPPER(TRIM(Datos!L932&amp;""))="SÍ",UPPER(TRIM(Datos!L932&amp;""))="SI",UPPER(TRIM(Datos!L932&amp;""))="NO"),IF(ISNUMBER(Datos!L932),AND(OR(L$1005="",Datos!L932&gt;=L$1005),OR(L$1006="",Datos!L932&lt;=L$1006)),FALSE),TRUE))))</f>
        <v>0.0</v>
      </c>
      <c r="M932">
        <f>IF(Datos!M932="",0,IF(AND(M$1008&lt;&gt;"",Datos!M932=M$1008),0,IF(M$1004=0,0,1-CHOOSE(M$1004,IF(ISNUMBER(Datos!M932),AND(OR(M$1005="",Datos!M932&gt;=M$1005),OR(M$1006="",Datos!M932&lt;=M$1006)),FALSE),IF(ISNUMBER(Datos!M932),AND(Datos!M932=INT(Datos!M932),AND(OR(M$1005="",Datos!M932&gt;=M$1005),OR(M$1006="",Datos!M932&lt;=M$1006))),FALSE),OR(ISNUMBER(FIND(";"&amp;UPPER(TRIM(Datos!M932&amp;""))&amp;"=",M$1007)),ISNUMBER(FIND(";"&amp;UPPER(TRIM(Datos!M932&amp;""))&amp;";",M$1007))),OR(UPPER(TRIM(Datos!M932&amp;""))="SÍ",UPPER(TRIM(Datos!M932&amp;""))="SI",UPPER(TRIM(Datos!M932&amp;""))="NO"),IF(ISNUMBER(Datos!M932),AND(OR(M$1005="",Datos!M932&gt;=M$1005),OR(M$1006="",Datos!M932&lt;=M$1006)),FALSE),TRUE))))</f>
        <v>0.0</v>
      </c>
      <c r="N932">
        <f>IF(Datos!N932="",0,IF(AND(N$1008&lt;&gt;"",Datos!N932=N$1008),0,IF(N$1004=0,0,1-CHOOSE(N$1004,IF(ISNUMBER(Datos!N932),AND(OR(N$1005="",Datos!N932&gt;=N$1005),OR(N$1006="",Datos!N932&lt;=N$1006)),FALSE),IF(ISNUMBER(Datos!N932),AND(Datos!N932=INT(Datos!N932),AND(OR(N$1005="",Datos!N932&gt;=N$1005),OR(N$1006="",Datos!N932&lt;=N$1006))),FALSE),OR(ISNUMBER(FIND(";"&amp;UPPER(TRIM(Datos!N932&amp;""))&amp;"=",N$1007)),ISNUMBER(FIND(";"&amp;UPPER(TRIM(Datos!N932&amp;""))&amp;";",N$1007))),OR(UPPER(TRIM(Datos!N932&amp;""))="SÍ",UPPER(TRIM(Datos!N932&amp;""))="SI",UPPER(TRIM(Datos!N932&amp;""))="NO"),IF(ISNUMBER(Datos!N932),AND(OR(N$1005="",Datos!N932&gt;=N$1005),OR(N$1006="",Datos!N932&lt;=N$1006)),FALSE),TRUE))))</f>
        <v>0.0</v>
      </c>
      <c r="O932">
        <f>IF(Datos!O932="",0,IF(AND(O$1008&lt;&gt;"",Datos!O932=O$1008),0,IF(O$1004=0,0,1-CHOOSE(O$1004,IF(ISNUMBER(Datos!O932),AND(OR(O$1005="",Datos!O932&gt;=O$1005),OR(O$1006="",Datos!O932&lt;=O$1006)),FALSE),IF(ISNUMBER(Datos!O932),AND(Datos!O932=INT(Datos!O932),AND(OR(O$1005="",Datos!O932&gt;=O$1005),OR(O$1006="",Datos!O932&lt;=O$1006))),FALSE),OR(ISNUMBER(FIND(";"&amp;UPPER(TRIM(Datos!O932&amp;""))&amp;"=",O$1007)),ISNUMBER(FIND(";"&amp;UPPER(TRIM(Datos!O932&amp;""))&amp;";",O$1007))),OR(UPPER(TRIM(Datos!O932&amp;""))="SÍ",UPPER(TRIM(Datos!O932&amp;""))="SI",UPPER(TRIM(Datos!O932&amp;""))="NO"),IF(ISNUMBER(Datos!O932),AND(OR(O$1005="",Datos!O932&gt;=O$1005),OR(O$1006="",Datos!O932&lt;=O$1006)),FALSE),TRUE))))</f>
        <v>0.0</v>
      </c>
      <c r="P932">
        <f>IF(Datos!P932="",0,IF(AND(P$1008&lt;&gt;"",Datos!P932=P$1008),0,IF(P$1004=0,0,1-CHOOSE(P$1004,IF(ISNUMBER(Datos!P932),AND(OR(P$1005="",Datos!P932&gt;=P$1005),OR(P$1006="",Datos!P932&lt;=P$1006)),FALSE),IF(ISNUMBER(Datos!P932),AND(Datos!P932=INT(Datos!P932),AND(OR(P$1005="",Datos!P932&gt;=P$1005),OR(P$1006="",Datos!P932&lt;=P$1006))),FALSE),OR(ISNUMBER(FIND(";"&amp;UPPER(TRIM(Datos!P932&amp;""))&amp;"=",P$1007)),ISNUMBER(FIND(";"&amp;UPPER(TRIM(Datos!P932&amp;""))&amp;";",P$1007))),OR(UPPER(TRIM(Datos!P932&amp;""))="SÍ",UPPER(TRIM(Datos!P932&amp;""))="SI",UPPER(TRIM(Datos!P932&amp;""))="NO"),IF(ISNUMBER(Datos!P932),AND(OR(P$1005="",Datos!P932&gt;=P$1005),OR(P$1006="",Datos!P932&lt;=P$1006)),FALSE),TRUE))))</f>
        <v>0.0</v>
      </c>
      <c r="Q932">
        <f>IF(Datos!Q932="",0,IF(AND(Q$1008&lt;&gt;"",Datos!Q932=Q$1008),0,IF(Q$1004=0,0,1-CHOOSE(Q$1004,IF(ISNUMBER(Datos!Q932),AND(OR(Q$1005="",Datos!Q932&gt;=Q$1005),OR(Q$1006="",Datos!Q932&lt;=Q$1006)),FALSE),IF(ISNUMBER(Datos!Q932),AND(Datos!Q932=INT(Datos!Q932),AND(OR(Q$1005="",Datos!Q932&gt;=Q$1005),OR(Q$1006="",Datos!Q932&lt;=Q$1006))),FALSE),OR(ISNUMBER(FIND(";"&amp;UPPER(TRIM(Datos!Q932&amp;""))&amp;"=",Q$1007)),ISNUMBER(FIND(";"&amp;UPPER(TRIM(Datos!Q932&amp;""))&amp;";",Q$1007))),OR(UPPER(TRIM(Datos!Q932&amp;""))="SÍ",UPPER(TRIM(Datos!Q932&amp;""))="SI",UPPER(TRIM(Datos!Q932&amp;""))="NO"),IF(ISNUMBER(Datos!Q932),AND(OR(Q$1005="",Datos!Q932&gt;=Q$1005),OR(Q$1006="",Datos!Q932&lt;=Q$1006)),FALSE),TRUE))))</f>
        <v>0.0</v>
      </c>
      <c r="R932">
        <f>IF(Datos!R932="",0,IF(AND(R$1008&lt;&gt;"",Datos!R932=R$1008),0,IF(R$1004=0,0,1-CHOOSE(R$1004,IF(ISNUMBER(Datos!R932),AND(OR(R$1005="",Datos!R932&gt;=R$1005),OR(R$1006="",Datos!R932&lt;=R$1006)),FALSE),IF(ISNUMBER(Datos!R932),AND(Datos!R932=INT(Datos!R932),AND(OR(R$1005="",Datos!R932&gt;=R$1005),OR(R$1006="",Datos!R932&lt;=R$1006))),FALSE),OR(ISNUMBER(FIND(";"&amp;UPPER(TRIM(Datos!R932&amp;""))&amp;"=",R$1007)),ISNUMBER(FIND(";"&amp;UPPER(TRIM(Datos!R932&amp;""))&amp;";",R$1007))),OR(UPPER(TRIM(Datos!R932&amp;""))="SÍ",UPPER(TRIM(Datos!R932&amp;""))="SI",UPPER(TRIM(Datos!R932&amp;""))="NO"),IF(ISNUMBER(Datos!R932),AND(OR(R$1005="",Datos!R932&gt;=R$1005),OR(R$1006="",Datos!R932&lt;=R$1006)),FALSE),TRUE))))</f>
        <v>0.0</v>
      </c>
      <c r="S932">
        <f>IF(Datos!S932="",0,IF(AND(S$1008&lt;&gt;"",Datos!S932=S$1008),0,IF(S$1004=0,0,1-CHOOSE(S$1004,IF(ISNUMBER(Datos!S932),AND(OR(S$1005="",Datos!S932&gt;=S$1005),OR(S$1006="",Datos!S932&lt;=S$1006)),FALSE),IF(ISNUMBER(Datos!S932),AND(Datos!S932=INT(Datos!S932),AND(OR(S$1005="",Datos!S932&gt;=S$1005),OR(S$1006="",Datos!S932&lt;=S$1006))),FALSE),OR(ISNUMBER(FIND(";"&amp;UPPER(TRIM(Datos!S932&amp;""))&amp;"=",S$1007)),ISNUMBER(FIND(";"&amp;UPPER(TRIM(Datos!S932&amp;""))&amp;";",S$1007))),OR(UPPER(TRIM(Datos!S932&amp;""))="SÍ",UPPER(TRIM(Datos!S932&amp;""))="SI",UPPER(TRIM(Datos!S932&amp;""))="NO"),IF(ISNUMBER(Datos!S932),AND(OR(S$1005="",Datos!S932&gt;=S$1005),OR(S$1006="",Datos!S932&lt;=S$1006)),FALSE),TRUE))))</f>
        <v>0.0</v>
      </c>
      <c r="T932">
        <f>IF(Datos!T932="",0,IF(AND(T$1008&lt;&gt;"",Datos!T932=T$1008),0,IF(T$1004=0,0,1-CHOOSE(T$1004,IF(ISNUMBER(Datos!T932),AND(OR(T$1005="",Datos!T932&gt;=T$1005),OR(T$1006="",Datos!T932&lt;=T$1006)),FALSE),IF(ISNUMBER(Datos!T932),AND(Datos!T932=INT(Datos!T932),AND(OR(T$1005="",Datos!T932&gt;=T$1005),OR(T$1006="",Datos!T932&lt;=T$1006))),FALSE),OR(ISNUMBER(FIND(";"&amp;UPPER(TRIM(Datos!T932&amp;""))&amp;"=",T$1007)),ISNUMBER(FIND(";"&amp;UPPER(TRIM(Datos!T932&amp;""))&amp;";",T$1007))),OR(UPPER(TRIM(Datos!T932&amp;""))="SÍ",UPPER(TRIM(Datos!T932&amp;""))="SI",UPPER(TRIM(Datos!T932&amp;""))="NO"),IF(ISNUMBER(Datos!T932),AND(OR(T$1005="",Datos!T932&gt;=T$1005),OR(T$1006="",Datos!T932&lt;=T$1006)),FALSE),TRUE))))</f>
        <v>0.0</v>
      </c>
      <c r="U932">
        <f>IF(Datos!U932="",0,IF(AND(U$1008&lt;&gt;"",Datos!U932=U$1008),0,IF(U$1004=0,0,1-CHOOSE(U$1004,IF(ISNUMBER(Datos!U932),AND(OR(U$1005="",Datos!U932&gt;=U$1005),OR(U$1006="",Datos!U932&lt;=U$1006)),FALSE),IF(ISNUMBER(Datos!U932),AND(Datos!U932=INT(Datos!U932),AND(OR(U$1005="",Datos!U932&gt;=U$1005),OR(U$1006="",Datos!U932&lt;=U$1006))),FALSE),OR(ISNUMBER(FIND(";"&amp;UPPER(TRIM(Datos!U932&amp;""))&amp;"=",U$1007)),ISNUMBER(FIND(";"&amp;UPPER(TRIM(Datos!U932&amp;""))&amp;";",U$1007))),OR(UPPER(TRIM(Datos!U932&amp;""))="SÍ",UPPER(TRIM(Datos!U932&amp;""))="SI",UPPER(TRIM(Datos!U932&amp;""))="NO"),IF(ISNUMBER(Datos!U932),AND(OR(U$1005="",Datos!U932&gt;=U$1005),OR(U$1006="",Datos!U932&lt;=U$1006)),FALSE),TRUE))))</f>
        <v>0.0</v>
      </c>
      <c r="V932">
        <f>IF(Datos!V932="",0,IF(AND(V$1008&lt;&gt;"",Datos!V932=V$1008),0,IF(V$1004=0,0,1-CHOOSE(V$1004,IF(ISNUMBER(Datos!V932),AND(OR(V$1005="",Datos!V932&gt;=V$1005),OR(V$1006="",Datos!V932&lt;=V$1006)),FALSE),IF(ISNUMBER(Datos!V932),AND(Datos!V932=INT(Datos!V932),AND(OR(V$1005="",Datos!V932&gt;=V$1005),OR(V$1006="",Datos!V932&lt;=V$1006))),FALSE),OR(ISNUMBER(FIND(";"&amp;UPPER(TRIM(Datos!V932&amp;""))&amp;"=",V$1007)),ISNUMBER(FIND(";"&amp;UPPER(TRIM(Datos!V932&amp;""))&amp;";",V$1007))),OR(UPPER(TRIM(Datos!V932&amp;""))="SÍ",UPPER(TRIM(Datos!V932&amp;""))="SI",UPPER(TRIM(Datos!V932&amp;""))="NO"),IF(ISNUMBER(Datos!V932),AND(OR(V$1005="",Datos!V932&gt;=V$1005),OR(V$1006="",Datos!V932&lt;=V$1006)),FALSE),TRUE))))</f>
        <v>0.0</v>
      </c>
      <c r="W932">
        <f>IF(Datos!W932="",0,IF(AND(W$1008&lt;&gt;"",Datos!W932=W$1008),0,IF(W$1004=0,0,1-CHOOSE(W$1004,IF(ISNUMBER(Datos!W932),AND(OR(W$1005="",Datos!W932&gt;=W$1005),OR(W$1006="",Datos!W932&lt;=W$1006)),FALSE),IF(ISNUMBER(Datos!W932),AND(Datos!W932=INT(Datos!W932),AND(OR(W$1005="",Datos!W932&gt;=W$1005),OR(W$1006="",Datos!W932&lt;=W$1006))),FALSE),OR(ISNUMBER(FIND(";"&amp;UPPER(TRIM(Datos!W932&amp;""))&amp;"=",W$1007)),ISNUMBER(FIND(";"&amp;UPPER(TRIM(Datos!W932&amp;""))&amp;";",W$1007))),OR(UPPER(TRIM(Datos!W932&amp;""))="SÍ",UPPER(TRIM(Datos!W932&amp;""))="SI",UPPER(TRIM(Datos!W932&amp;""))="NO"),IF(ISNUMBER(Datos!W932),AND(OR(W$1005="",Datos!W932&gt;=W$1005),OR(W$1006="",Datos!W932&lt;=W$1006)),FALSE),TRUE))))</f>
        <v>0.0</v>
      </c>
      <c r="X932">
        <f>IF(Datos!X932="",0,IF(AND(X$1008&lt;&gt;"",Datos!X932=X$1008),0,IF(X$1004=0,0,1-CHOOSE(X$1004,IF(ISNUMBER(Datos!X932),AND(OR(X$1005="",Datos!X932&gt;=X$1005),OR(X$1006="",Datos!X932&lt;=X$1006)),FALSE),IF(ISNUMBER(Datos!X932),AND(Datos!X932=INT(Datos!X932),AND(OR(X$1005="",Datos!X932&gt;=X$1005),OR(X$1006="",Datos!X932&lt;=X$1006))),FALSE),OR(ISNUMBER(FIND(";"&amp;UPPER(TRIM(Datos!X932&amp;""))&amp;"=",X$1007)),ISNUMBER(FIND(";"&amp;UPPER(TRIM(Datos!X932&amp;""))&amp;";",X$1007))),OR(UPPER(TRIM(Datos!X932&amp;""))="SÍ",UPPER(TRIM(Datos!X932&amp;""))="SI",UPPER(TRIM(Datos!X932&amp;""))="NO"),IF(ISNUMBER(Datos!X932),AND(OR(X$1005="",Datos!X932&gt;=X$1005),OR(X$1006="",Datos!X932&lt;=X$1006)),FALSE),TRUE))))</f>
        <v>0.0</v>
      </c>
      <c r="Y932">
        <f>IF(Datos!Y932="",0,IF(AND(Y$1008&lt;&gt;"",Datos!Y932=Y$1008),0,IF(Y$1004=0,0,1-CHOOSE(Y$1004,IF(ISNUMBER(Datos!Y932),AND(OR(Y$1005="",Datos!Y932&gt;=Y$1005),OR(Y$1006="",Datos!Y932&lt;=Y$1006)),FALSE),IF(ISNUMBER(Datos!Y932),AND(Datos!Y932=INT(Datos!Y932),AND(OR(Y$1005="",Datos!Y932&gt;=Y$1005),OR(Y$1006="",Datos!Y932&lt;=Y$1006))),FALSE),OR(ISNUMBER(FIND(";"&amp;UPPER(TRIM(Datos!Y932&amp;""))&amp;"=",Y$1007)),ISNUMBER(FIND(";"&amp;UPPER(TRIM(Datos!Y932&amp;""))&amp;";",Y$1007))),OR(UPPER(TRIM(Datos!Y932&amp;""))="SÍ",UPPER(TRIM(Datos!Y932&amp;""))="SI",UPPER(TRIM(Datos!Y932&amp;""))="NO"),IF(ISNUMBER(Datos!Y932),AND(OR(Y$1005="",Datos!Y932&gt;=Y$1005),OR(Y$1006="",Datos!Y932&lt;=Y$1006)),FALSE),TRUE))))</f>
        <v>0.0</v>
      </c>
      <c r="Z932">
        <f>IF(Datos!Z932="",0,IF(AND(Z$1008&lt;&gt;"",Datos!Z932=Z$1008),0,IF(Z$1004=0,0,1-CHOOSE(Z$1004,IF(ISNUMBER(Datos!Z932),AND(OR(Z$1005="",Datos!Z932&gt;=Z$1005),OR(Z$1006="",Datos!Z932&lt;=Z$1006)),FALSE),IF(ISNUMBER(Datos!Z932),AND(Datos!Z932=INT(Datos!Z932),AND(OR(Z$1005="",Datos!Z932&gt;=Z$1005),OR(Z$1006="",Datos!Z932&lt;=Z$1006))),FALSE),OR(ISNUMBER(FIND(";"&amp;UPPER(TRIM(Datos!Z932&amp;""))&amp;"=",Z$1007)),ISNUMBER(FIND(";"&amp;UPPER(TRIM(Datos!Z932&amp;""))&amp;";",Z$1007))),OR(UPPER(TRIM(Datos!Z932&amp;""))="SÍ",UPPER(TRIM(Datos!Z932&amp;""))="SI",UPPER(TRIM(Datos!Z932&amp;""))="NO"),IF(ISNUMBER(Datos!Z932),AND(OR(Z$1005="",Datos!Z932&gt;=Z$1005),OR(Z$1006="",Datos!Z932&lt;=Z$1006)),FALSE),TRUE))))</f>
        <v>0.0</v>
      </c>
      <c r="AA932">
        <f>IF(Datos!AA932="",0,IF(AND(AA$1008&lt;&gt;"",Datos!AA932=AA$1008),0,IF(AA$1004=0,0,1-CHOOSE(AA$1004,IF(ISNUMBER(Datos!AA932),AND(OR(AA$1005="",Datos!AA932&gt;=AA$1005),OR(AA$1006="",Datos!AA932&lt;=AA$1006)),FALSE),IF(ISNUMBER(Datos!AA932),AND(Datos!AA932=INT(Datos!AA932),AND(OR(AA$1005="",Datos!AA932&gt;=AA$1005),OR(AA$1006="",Datos!AA932&lt;=AA$1006))),FALSE),OR(ISNUMBER(FIND(";"&amp;UPPER(TRIM(Datos!AA932&amp;""))&amp;"=",AA$1007)),ISNUMBER(FIND(";"&amp;UPPER(TRIM(Datos!AA932&amp;""))&amp;";",AA$1007))),OR(UPPER(TRIM(Datos!AA932&amp;""))="SÍ",UPPER(TRIM(Datos!AA932&amp;""))="SI",UPPER(TRIM(Datos!AA932&amp;""))="NO"),IF(ISNUMBER(Datos!AA932),AND(OR(AA$1005="",Datos!AA932&gt;=AA$1005),OR(AA$1006="",Datos!AA932&lt;=AA$1006)),FALSE),TRUE))))</f>
        <v>0.0</v>
      </c>
      <c r="AB932">
        <f>IF(Datos!AB932="",0,IF(AND(AB$1008&lt;&gt;"",Datos!AB932=AB$1008),0,IF(AB$1004=0,0,1-CHOOSE(AB$1004,IF(ISNUMBER(Datos!AB932),AND(OR(AB$1005="",Datos!AB932&gt;=AB$1005),OR(AB$1006="",Datos!AB932&lt;=AB$1006)),FALSE),IF(ISNUMBER(Datos!AB932),AND(Datos!AB932=INT(Datos!AB932),AND(OR(AB$1005="",Datos!AB932&gt;=AB$1005),OR(AB$1006="",Datos!AB932&lt;=AB$1006))),FALSE),OR(ISNUMBER(FIND(";"&amp;UPPER(TRIM(Datos!AB932&amp;""))&amp;"=",AB$1007)),ISNUMBER(FIND(";"&amp;UPPER(TRIM(Datos!AB932&amp;""))&amp;";",AB$1007))),OR(UPPER(TRIM(Datos!AB932&amp;""))="SÍ",UPPER(TRIM(Datos!AB932&amp;""))="SI",UPPER(TRIM(Datos!AB932&amp;""))="NO"),IF(ISNUMBER(Datos!AB932),AND(OR(AB$1005="",Datos!AB932&gt;=AB$1005),OR(AB$1006="",Datos!AB932&lt;=AB$1006)),FALSE),TRUE))))</f>
        <v>0.0</v>
      </c>
      <c r="AC932">
        <f>IF(Datos!AC932="",0,IF(AND(AC$1008&lt;&gt;"",Datos!AC932=AC$1008),0,IF(AC$1004=0,0,1-CHOOSE(AC$1004,IF(ISNUMBER(Datos!AC932),AND(OR(AC$1005="",Datos!AC932&gt;=AC$1005),OR(AC$1006="",Datos!AC932&lt;=AC$1006)),FALSE),IF(ISNUMBER(Datos!AC932),AND(Datos!AC932=INT(Datos!AC932),AND(OR(AC$1005="",Datos!AC932&gt;=AC$1005),OR(AC$1006="",Datos!AC932&lt;=AC$1006))),FALSE),OR(ISNUMBER(FIND(";"&amp;UPPER(TRIM(Datos!AC932&amp;""))&amp;"=",AC$1007)),ISNUMBER(FIND(";"&amp;UPPER(TRIM(Datos!AC932&amp;""))&amp;";",AC$1007))),OR(UPPER(TRIM(Datos!AC932&amp;""))="SÍ",UPPER(TRIM(Datos!AC932&amp;""))="SI",UPPER(TRIM(Datos!AC932&amp;""))="NO"),IF(ISNUMBER(Datos!AC932),AND(OR(AC$1005="",Datos!AC932&gt;=AC$1005),OR(AC$1006="",Datos!AC932&lt;=AC$1006)),FALSE),TRUE))))</f>
        <v>0.0</v>
      </c>
      <c r="AD932">
        <f>IF(Datos!AD932="",0,IF(AND(AD$1008&lt;&gt;"",Datos!AD932=AD$1008),0,IF(AD$1004=0,0,1-CHOOSE(AD$1004,IF(ISNUMBER(Datos!AD932),AND(OR(AD$1005="",Datos!AD932&gt;=AD$1005),OR(AD$1006="",Datos!AD932&lt;=AD$1006)),FALSE),IF(ISNUMBER(Datos!AD932),AND(Datos!AD932=INT(Datos!AD932),AND(OR(AD$1005="",Datos!AD932&gt;=AD$1005),OR(AD$1006="",Datos!AD932&lt;=AD$1006))),FALSE),OR(ISNUMBER(FIND(";"&amp;UPPER(TRIM(Datos!AD932&amp;""))&amp;"=",AD$1007)),ISNUMBER(FIND(";"&amp;UPPER(TRIM(Datos!AD932&amp;""))&amp;";",AD$1007))),OR(UPPER(TRIM(Datos!AD932&amp;""))="SÍ",UPPER(TRIM(Datos!AD932&amp;""))="SI",UPPER(TRIM(Datos!AD932&amp;""))="NO"),IF(ISNUMBER(Datos!AD932),AND(OR(AD$1005="",Datos!AD932&gt;=AD$1005),OR(AD$1006="",Datos!AD932&lt;=AD$1006)),FALSE),TRUE))))</f>
        <v>0.0</v>
      </c>
      <c r="AE932">
        <f>IF(Datos!AE932="",0,IF(AND(AE$1008&lt;&gt;"",Datos!AE932=AE$1008),0,IF(AE$1004=0,0,1-CHOOSE(AE$1004,IF(ISNUMBER(Datos!AE932),AND(OR(AE$1005="",Datos!AE932&gt;=AE$1005),OR(AE$1006="",Datos!AE932&lt;=AE$1006)),FALSE),IF(ISNUMBER(Datos!AE932),AND(Datos!AE932=INT(Datos!AE932),AND(OR(AE$1005="",Datos!AE932&gt;=AE$1005),OR(AE$1006="",Datos!AE932&lt;=AE$1006))),FALSE),OR(ISNUMBER(FIND(";"&amp;UPPER(TRIM(Datos!AE932&amp;""))&amp;"=",AE$1007)),ISNUMBER(FIND(";"&amp;UPPER(TRIM(Datos!AE932&amp;""))&amp;";",AE$1007))),OR(UPPER(TRIM(Datos!AE932&amp;""))="SÍ",UPPER(TRIM(Datos!AE932&amp;""))="SI",UPPER(TRIM(Datos!AE932&amp;""))="NO"),IF(ISNUMBER(Datos!AE932),AND(OR(AE$1005="",Datos!AE932&gt;=AE$1005),OR(AE$1006="",Datos!AE932&lt;=AE$1006)),FALSE),TRUE))))</f>
        <v>0.0</v>
      </c>
    </row>
    <row r="933" spans="2:31">
      <c r="B933">
        <f>IF(Datos!B933="",0,IF(AND(B$1008&lt;&gt;"",Datos!B933=B$1008),0,IF(B$1004=0,0,1-CHOOSE(B$1004,IF(ISNUMBER(Datos!B933),AND(OR(B$1005="",Datos!B933&gt;=B$1005),OR(B$1006="",Datos!B933&lt;=B$1006)),FALSE),IF(ISNUMBER(Datos!B933),AND(Datos!B933=INT(Datos!B933),AND(OR(B$1005="",Datos!B933&gt;=B$1005),OR(B$1006="",Datos!B933&lt;=B$1006))),FALSE),OR(ISNUMBER(FIND(";"&amp;UPPER(TRIM(Datos!B933&amp;""))&amp;"=",B$1007)),ISNUMBER(FIND(";"&amp;UPPER(TRIM(Datos!B933&amp;""))&amp;";",B$1007))),OR(UPPER(TRIM(Datos!B933&amp;""))="SÍ",UPPER(TRIM(Datos!B933&amp;""))="SI",UPPER(TRIM(Datos!B933&amp;""))="NO"),IF(ISNUMBER(Datos!B933),AND(OR(B$1005="",Datos!B933&gt;=B$1005),OR(B$1006="",Datos!B933&lt;=B$1006)),FALSE),TRUE))))</f>
        <v>0.0</v>
      </c>
      <c r="C933">
        <f>IF(Datos!C933="",0,IF(AND(C$1008&lt;&gt;"",Datos!C933=C$1008),0,IF(C$1004=0,0,1-CHOOSE(C$1004,IF(ISNUMBER(Datos!C933),AND(OR(C$1005="",Datos!C933&gt;=C$1005),OR(C$1006="",Datos!C933&lt;=C$1006)),FALSE),IF(ISNUMBER(Datos!C933),AND(Datos!C933=INT(Datos!C933),AND(OR(C$1005="",Datos!C933&gt;=C$1005),OR(C$1006="",Datos!C933&lt;=C$1006))),FALSE),OR(ISNUMBER(FIND(";"&amp;UPPER(TRIM(Datos!C933&amp;""))&amp;"=",C$1007)),ISNUMBER(FIND(";"&amp;UPPER(TRIM(Datos!C933&amp;""))&amp;";",C$1007))),OR(UPPER(TRIM(Datos!C933&amp;""))="SÍ",UPPER(TRIM(Datos!C933&amp;""))="SI",UPPER(TRIM(Datos!C933&amp;""))="NO"),IF(ISNUMBER(Datos!C933),AND(OR(C$1005="",Datos!C933&gt;=C$1005),OR(C$1006="",Datos!C933&lt;=C$1006)),FALSE),TRUE))))</f>
        <v>0.0</v>
      </c>
      <c r="D933">
        <f>IF(Datos!D933="",0,IF(AND(D$1008&lt;&gt;"",Datos!D933=D$1008),0,IF(D$1004=0,0,1-CHOOSE(D$1004,IF(ISNUMBER(Datos!D933),AND(OR(D$1005="",Datos!D933&gt;=D$1005),OR(D$1006="",Datos!D933&lt;=D$1006)),FALSE),IF(ISNUMBER(Datos!D933),AND(Datos!D933=INT(Datos!D933),AND(OR(D$1005="",Datos!D933&gt;=D$1005),OR(D$1006="",Datos!D933&lt;=D$1006))),FALSE),OR(ISNUMBER(FIND(";"&amp;UPPER(TRIM(Datos!D933&amp;""))&amp;"=",D$1007)),ISNUMBER(FIND(";"&amp;UPPER(TRIM(Datos!D933&amp;""))&amp;";",D$1007))),OR(UPPER(TRIM(Datos!D933&amp;""))="SÍ",UPPER(TRIM(Datos!D933&amp;""))="SI",UPPER(TRIM(Datos!D933&amp;""))="NO"),IF(ISNUMBER(Datos!D933),AND(OR(D$1005="",Datos!D933&gt;=D$1005),OR(D$1006="",Datos!D933&lt;=D$1006)),FALSE),TRUE))))</f>
        <v>0.0</v>
      </c>
      <c r="E933">
        <f>IF(Datos!E933="",0,IF(AND(E$1008&lt;&gt;"",Datos!E933=E$1008),0,IF(E$1004=0,0,1-CHOOSE(E$1004,IF(ISNUMBER(Datos!E933),AND(OR(E$1005="",Datos!E933&gt;=E$1005),OR(E$1006="",Datos!E933&lt;=E$1006)),FALSE),IF(ISNUMBER(Datos!E933),AND(Datos!E933=INT(Datos!E933),AND(OR(E$1005="",Datos!E933&gt;=E$1005),OR(E$1006="",Datos!E933&lt;=E$1006))),FALSE),OR(ISNUMBER(FIND(";"&amp;UPPER(TRIM(Datos!E933&amp;""))&amp;"=",E$1007)),ISNUMBER(FIND(";"&amp;UPPER(TRIM(Datos!E933&amp;""))&amp;";",E$1007))),OR(UPPER(TRIM(Datos!E933&amp;""))="SÍ",UPPER(TRIM(Datos!E933&amp;""))="SI",UPPER(TRIM(Datos!E933&amp;""))="NO"),IF(ISNUMBER(Datos!E933),AND(OR(E$1005="",Datos!E933&gt;=E$1005),OR(E$1006="",Datos!E933&lt;=E$1006)),FALSE),TRUE))))</f>
        <v>0.0</v>
      </c>
      <c r="F933">
        <f>IF(Datos!F933="",0,IF(AND(F$1008&lt;&gt;"",Datos!F933=F$1008),0,IF(F$1004=0,0,1-CHOOSE(F$1004,IF(ISNUMBER(Datos!F933),AND(OR(F$1005="",Datos!F933&gt;=F$1005),OR(F$1006="",Datos!F933&lt;=F$1006)),FALSE),IF(ISNUMBER(Datos!F933),AND(Datos!F933=INT(Datos!F933),AND(OR(F$1005="",Datos!F933&gt;=F$1005),OR(F$1006="",Datos!F933&lt;=F$1006))),FALSE),OR(ISNUMBER(FIND(";"&amp;UPPER(TRIM(Datos!F933&amp;""))&amp;"=",F$1007)),ISNUMBER(FIND(";"&amp;UPPER(TRIM(Datos!F933&amp;""))&amp;";",F$1007))),OR(UPPER(TRIM(Datos!F933&amp;""))="SÍ",UPPER(TRIM(Datos!F933&amp;""))="SI",UPPER(TRIM(Datos!F933&amp;""))="NO"),IF(ISNUMBER(Datos!F933),AND(OR(F$1005="",Datos!F933&gt;=F$1005),OR(F$1006="",Datos!F933&lt;=F$1006)),FALSE),TRUE))))</f>
        <v>0.0</v>
      </c>
      <c r="G933">
        <f>IF(Datos!G933="",0,IF(AND(G$1008&lt;&gt;"",Datos!G933=G$1008),0,IF(G$1004=0,0,1-CHOOSE(G$1004,IF(ISNUMBER(Datos!G933),AND(OR(G$1005="",Datos!G933&gt;=G$1005),OR(G$1006="",Datos!G933&lt;=G$1006)),FALSE),IF(ISNUMBER(Datos!G933),AND(Datos!G933=INT(Datos!G933),AND(OR(G$1005="",Datos!G933&gt;=G$1005),OR(G$1006="",Datos!G933&lt;=G$1006))),FALSE),OR(ISNUMBER(FIND(";"&amp;UPPER(TRIM(Datos!G933&amp;""))&amp;"=",G$1007)),ISNUMBER(FIND(";"&amp;UPPER(TRIM(Datos!G933&amp;""))&amp;";",G$1007))),OR(UPPER(TRIM(Datos!G933&amp;""))="SÍ",UPPER(TRIM(Datos!G933&amp;""))="SI",UPPER(TRIM(Datos!G933&amp;""))="NO"),IF(ISNUMBER(Datos!G933),AND(OR(G$1005="",Datos!G933&gt;=G$1005),OR(G$1006="",Datos!G933&lt;=G$1006)),FALSE),TRUE))))</f>
        <v>0.0</v>
      </c>
      <c r="H933">
        <f>IF(Datos!H933="",0,IF(AND(H$1008&lt;&gt;"",Datos!H933=H$1008),0,IF(H$1004=0,0,1-CHOOSE(H$1004,IF(ISNUMBER(Datos!H933),AND(OR(H$1005="",Datos!H933&gt;=H$1005),OR(H$1006="",Datos!H933&lt;=H$1006)),FALSE),IF(ISNUMBER(Datos!H933),AND(Datos!H933=INT(Datos!H933),AND(OR(H$1005="",Datos!H933&gt;=H$1005),OR(H$1006="",Datos!H933&lt;=H$1006))),FALSE),OR(ISNUMBER(FIND(";"&amp;UPPER(TRIM(Datos!H933&amp;""))&amp;"=",H$1007)),ISNUMBER(FIND(";"&amp;UPPER(TRIM(Datos!H933&amp;""))&amp;";",H$1007))),OR(UPPER(TRIM(Datos!H933&amp;""))="SÍ",UPPER(TRIM(Datos!H933&amp;""))="SI",UPPER(TRIM(Datos!H933&amp;""))="NO"),IF(ISNUMBER(Datos!H933),AND(OR(H$1005="",Datos!H933&gt;=H$1005),OR(H$1006="",Datos!H933&lt;=H$1006)),FALSE),TRUE))))</f>
        <v>0.0</v>
      </c>
      <c r="I933">
        <f>IF(Datos!I933="",0,IF(AND(I$1008&lt;&gt;"",Datos!I933=I$1008),0,IF(I$1004=0,0,1-CHOOSE(I$1004,IF(ISNUMBER(Datos!I933),AND(OR(I$1005="",Datos!I933&gt;=I$1005),OR(I$1006="",Datos!I933&lt;=I$1006)),FALSE),IF(ISNUMBER(Datos!I933),AND(Datos!I933=INT(Datos!I933),AND(OR(I$1005="",Datos!I933&gt;=I$1005),OR(I$1006="",Datos!I933&lt;=I$1006))),FALSE),OR(ISNUMBER(FIND(";"&amp;UPPER(TRIM(Datos!I933&amp;""))&amp;"=",I$1007)),ISNUMBER(FIND(";"&amp;UPPER(TRIM(Datos!I933&amp;""))&amp;";",I$1007))),OR(UPPER(TRIM(Datos!I933&amp;""))="SÍ",UPPER(TRIM(Datos!I933&amp;""))="SI",UPPER(TRIM(Datos!I933&amp;""))="NO"),IF(ISNUMBER(Datos!I933),AND(OR(I$1005="",Datos!I933&gt;=I$1005),OR(I$1006="",Datos!I933&lt;=I$1006)),FALSE),TRUE))))</f>
        <v>0.0</v>
      </c>
      <c r="J933">
        <f>IF(Datos!J933="",0,IF(AND(J$1008&lt;&gt;"",Datos!J933=J$1008),0,IF(J$1004=0,0,1-CHOOSE(J$1004,IF(ISNUMBER(Datos!J933),AND(OR(J$1005="",Datos!J933&gt;=J$1005),OR(J$1006="",Datos!J933&lt;=J$1006)),FALSE),IF(ISNUMBER(Datos!J933),AND(Datos!J933=INT(Datos!J933),AND(OR(J$1005="",Datos!J933&gt;=J$1005),OR(J$1006="",Datos!J933&lt;=J$1006))),FALSE),OR(ISNUMBER(FIND(";"&amp;UPPER(TRIM(Datos!J933&amp;""))&amp;"=",J$1007)),ISNUMBER(FIND(";"&amp;UPPER(TRIM(Datos!J933&amp;""))&amp;";",J$1007))),OR(UPPER(TRIM(Datos!J933&amp;""))="SÍ",UPPER(TRIM(Datos!J933&amp;""))="SI",UPPER(TRIM(Datos!J933&amp;""))="NO"),IF(ISNUMBER(Datos!J933),AND(OR(J$1005="",Datos!J933&gt;=J$1005),OR(J$1006="",Datos!J933&lt;=J$1006)),FALSE),TRUE))))</f>
        <v>0.0</v>
      </c>
      <c r="K933">
        <f>IF(Datos!K933="",0,IF(AND(K$1008&lt;&gt;"",Datos!K933=K$1008),0,IF(K$1004=0,0,1-CHOOSE(K$1004,IF(ISNUMBER(Datos!K933),AND(OR(K$1005="",Datos!K933&gt;=K$1005),OR(K$1006="",Datos!K933&lt;=K$1006)),FALSE),IF(ISNUMBER(Datos!K933),AND(Datos!K933=INT(Datos!K933),AND(OR(K$1005="",Datos!K933&gt;=K$1005),OR(K$1006="",Datos!K933&lt;=K$1006))),FALSE),OR(ISNUMBER(FIND(";"&amp;UPPER(TRIM(Datos!K933&amp;""))&amp;"=",K$1007)),ISNUMBER(FIND(";"&amp;UPPER(TRIM(Datos!K933&amp;""))&amp;";",K$1007))),OR(UPPER(TRIM(Datos!K933&amp;""))="SÍ",UPPER(TRIM(Datos!K933&amp;""))="SI",UPPER(TRIM(Datos!K933&amp;""))="NO"),IF(ISNUMBER(Datos!K933),AND(OR(K$1005="",Datos!K933&gt;=K$1005),OR(K$1006="",Datos!K933&lt;=K$1006)),FALSE),TRUE))))</f>
        <v>0.0</v>
      </c>
      <c r="L933">
        <f>IF(Datos!L933="",0,IF(AND(L$1008&lt;&gt;"",Datos!L933=L$1008),0,IF(L$1004=0,0,1-CHOOSE(L$1004,IF(ISNUMBER(Datos!L933),AND(OR(L$1005="",Datos!L933&gt;=L$1005),OR(L$1006="",Datos!L933&lt;=L$1006)),FALSE),IF(ISNUMBER(Datos!L933),AND(Datos!L933=INT(Datos!L933),AND(OR(L$1005="",Datos!L933&gt;=L$1005),OR(L$1006="",Datos!L933&lt;=L$1006))),FALSE),OR(ISNUMBER(FIND(";"&amp;UPPER(TRIM(Datos!L933&amp;""))&amp;"=",L$1007)),ISNUMBER(FIND(";"&amp;UPPER(TRIM(Datos!L933&amp;""))&amp;";",L$1007))),OR(UPPER(TRIM(Datos!L933&amp;""))="SÍ",UPPER(TRIM(Datos!L933&amp;""))="SI",UPPER(TRIM(Datos!L933&amp;""))="NO"),IF(ISNUMBER(Datos!L933),AND(OR(L$1005="",Datos!L933&gt;=L$1005),OR(L$1006="",Datos!L933&lt;=L$1006)),FALSE),TRUE))))</f>
        <v>0.0</v>
      </c>
      <c r="M933">
        <f>IF(Datos!M933="",0,IF(AND(M$1008&lt;&gt;"",Datos!M933=M$1008),0,IF(M$1004=0,0,1-CHOOSE(M$1004,IF(ISNUMBER(Datos!M933),AND(OR(M$1005="",Datos!M933&gt;=M$1005),OR(M$1006="",Datos!M933&lt;=M$1006)),FALSE),IF(ISNUMBER(Datos!M933),AND(Datos!M933=INT(Datos!M933),AND(OR(M$1005="",Datos!M933&gt;=M$1005),OR(M$1006="",Datos!M933&lt;=M$1006))),FALSE),OR(ISNUMBER(FIND(";"&amp;UPPER(TRIM(Datos!M933&amp;""))&amp;"=",M$1007)),ISNUMBER(FIND(";"&amp;UPPER(TRIM(Datos!M933&amp;""))&amp;";",M$1007))),OR(UPPER(TRIM(Datos!M933&amp;""))="SÍ",UPPER(TRIM(Datos!M933&amp;""))="SI",UPPER(TRIM(Datos!M933&amp;""))="NO"),IF(ISNUMBER(Datos!M933),AND(OR(M$1005="",Datos!M933&gt;=M$1005),OR(M$1006="",Datos!M933&lt;=M$1006)),FALSE),TRUE))))</f>
        <v>0.0</v>
      </c>
      <c r="N933">
        <f>IF(Datos!N933="",0,IF(AND(N$1008&lt;&gt;"",Datos!N933=N$1008),0,IF(N$1004=0,0,1-CHOOSE(N$1004,IF(ISNUMBER(Datos!N933),AND(OR(N$1005="",Datos!N933&gt;=N$1005),OR(N$1006="",Datos!N933&lt;=N$1006)),FALSE),IF(ISNUMBER(Datos!N933),AND(Datos!N933=INT(Datos!N933),AND(OR(N$1005="",Datos!N933&gt;=N$1005),OR(N$1006="",Datos!N933&lt;=N$1006))),FALSE),OR(ISNUMBER(FIND(";"&amp;UPPER(TRIM(Datos!N933&amp;""))&amp;"=",N$1007)),ISNUMBER(FIND(";"&amp;UPPER(TRIM(Datos!N933&amp;""))&amp;";",N$1007))),OR(UPPER(TRIM(Datos!N933&amp;""))="SÍ",UPPER(TRIM(Datos!N933&amp;""))="SI",UPPER(TRIM(Datos!N933&amp;""))="NO"),IF(ISNUMBER(Datos!N933),AND(OR(N$1005="",Datos!N933&gt;=N$1005),OR(N$1006="",Datos!N933&lt;=N$1006)),FALSE),TRUE))))</f>
        <v>0.0</v>
      </c>
      <c r="O933">
        <f>IF(Datos!O933="",0,IF(AND(O$1008&lt;&gt;"",Datos!O933=O$1008),0,IF(O$1004=0,0,1-CHOOSE(O$1004,IF(ISNUMBER(Datos!O933),AND(OR(O$1005="",Datos!O933&gt;=O$1005),OR(O$1006="",Datos!O933&lt;=O$1006)),FALSE),IF(ISNUMBER(Datos!O933),AND(Datos!O933=INT(Datos!O933),AND(OR(O$1005="",Datos!O933&gt;=O$1005),OR(O$1006="",Datos!O933&lt;=O$1006))),FALSE),OR(ISNUMBER(FIND(";"&amp;UPPER(TRIM(Datos!O933&amp;""))&amp;"=",O$1007)),ISNUMBER(FIND(";"&amp;UPPER(TRIM(Datos!O933&amp;""))&amp;";",O$1007))),OR(UPPER(TRIM(Datos!O933&amp;""))="SÍ",UPPER(TRIM(Datos!O933&amp;""))="SI",UPPER(TRIM(Datos!O933&amp;""))="NO"),IF(ISNUMBER(Datos!O933),AND(OR(O$1005="",Datos!O933&gt;=O$1005),OR(O$1006="",Datos!O933&lt;=O$1006)),FALSE),TRUE))))</f>
        <v>0.0</v>
      </c>
      <c r="P933">
        <f>IF(Datos!P933="",0,IF(AND(P$1008&lt;&gt;"",Datos!P933=P$1008),0,IF(P$1004=0,0,1-CHOOSE(P$1004,IF(ISNUMBER(Datos!P933),AND(OR(P$1005="",Datos!P933&gt;=P$1005),OR(P$1006="",Datos!P933&lt;=P$1006)),FALSE),IF(ISNUMBER(Datos!P933),AND(Datos!P933=INT(Datos!P933),AND(OR(P$1005="",Datos!P933&gt;=P$1005),OR(P$1006="",Datos!P933&lt;=P$1006))),FALSE),OR(ISNUMBER(FIND(";"&amp;UPPER(TRIM(Datos!P933&amp;""))&amp;"=",P$1007)),ISNUMBER(FIND(";"&amp;UPPER(TRIM(Datos!P933&amp;""))&amp;";",P$1007))),OR(UPPER(TRIM(Datos!P933&amp;""))="SÍ",UPPER(TRIM(Datos!P933&amp;""))="SI",UPPER(TRIM(Datos!P933&amp;""))="NO"),IF(ISNUMBER(Datos!P933),AND(OR(P$1005="",Datos!P933&gt;=P$1005),OR(P$1006="",Datos!P933&lt;=P$1006)),FALSE),TRUE))))</f>
        <v>0.0</v>
      </c>
      <c r="Q933">
        <f>IF(Datos!Q933="",0,IF(AND(Q$1008&lt;&gt;"",Datos!Q933=Q$1008),0,IF(Q$1004=0,0,1-CHOOSE(Q$1004,IF(ISNUMBER(Datos!Q933),AND(OR(Q$1005="",Datos!Q933&gt;=Q$1005),OR(Q$1006="",Datos!Q933&lt;=Q$1006)),FALSE),IF(ISNUMBER(Datos!Q933),AND(Datos!Q933=INT(Datos!Q933),AND(OR(Q$1005="",Datos!Q933&gt;=Q$1005),OR(Q$1006="",Datos!Q933&lt;=Q$1006))),FALSE),OR(ISNUMBER(FIND(";"&amp;UPPER(TRIM(Datos!Q933&amp;""))&amp;"=",Q$1007)),ISNUMBER(FIND(";"&amp;UPPER(TRIM(Datos!Q933&amp;""))&amp;";",Q$1007))),OR(UPPER(TRIM(Datos!Q933&amp;""))="SÍ",UPPER(TRIM(Datos!Q933&amp;""))="SI",UPPER(TRIM(Datos!Q933&amp;""))="NO"),IF(ISNUMBER(Datos!Q933),AND(OR(Q$1005="",Datos!Q933&gt;=Q$1005),OR(Q$1006="",Datos!Q933&lt;=Q$1006)),FALSE),TRUE))))</f>
        <v>0.0</v>
      </c>
      <c r="R933">
        <f>IF(Datos!R933="",0,IF(AND(R$1008&lt;&gt;"",Datos!R933=R$1008),0,IF(R$1004=0,0,1-CHOOSE(R$1004,IF(ISNUMBER(Datos!R933),AND(OR(R$1005="",Datos!R933&gt;=R$1005),OR(R$1006="",Datos!R933&lt;=R$1006)),FALSE),IF(ISNUMBER(Datos!R933),AND(Datos!R933=INT(Datos!R933),AND(OR(R$1005="",Datos!R933&gt;=R$1005),OR(R$1006="",Datos!R933&lt;=R$1006))),FALSE),OR(ISNUMBER(FIND(";"&amp;UPPER(TRIM(Datos!R933&amp;""))&amp;"=",R$1007)),ISNUMBER(FIND(";"&amp;UPPER(TRIM(Datos!R933&amp;""))&amp;";",R$1007))),OR(UPPER(TRIM(Datos!R933&amp;""))="SÍ",UPPER(TRIM(Datos!R933&amp;""))="SI",UPPER(TRIM(Datos!R933&amp;""))="NO"),IF(ISNUMBER(Datos!R933),AND(OR(R$1005="",Datos!R933&gt;=R$1005),OR(R$1006="",Datos!R933&lt;=R$1006)),FALSE),TRUE))))</f>
        <v>0.0</v>
      </c>
      <c r="S933">
        <f>IF(Datos!S933="",0,IF(AND(S$1008&lt;&gt;"",Datos!S933=S$1008),0,IF(S$1004=0,0,1-CHOOSE(S$1004,IF(ISNUMBER(Datos!S933),AND(OR(S$1005="",Datos!S933&gt;=S$1005),OR(S$1006="",Datos!S933&lt;=S$1006)),FALSE),IF(ISNUMBER(Datos!S933),AND(Datos!S933=INT(Datos!S933),AND(OR(S$1005="",Datos!S933&gt;=S$1005),OR(S$1006="",Datos!S933&lt;=S$1006))),FALSE),OR(ISNUMBER(FIND(";"&amp;UPPER(TRIM(Datos!S933&amp;""))&amp;"=",S$1007)),ISNUMBER(FIND(";"&amp;UPPER(TRIM(Datos!S933&amp;""))&amp;";",S$1007))),OR(UPPER(TRIM(Datos!S933&amp;""))="SÍ",UPPER(TRIM(Datos!S933&amp;""))="SI",UPPER(TRIM(Datos!S933&amp;""))="NO"),IF(ISNUMBER(Datos!S933),AND(OR(S$1005="",Datos!S933&gt;=S$1005),OR(S$1006="",Datos!S933&lt;=S$1006)),FALSE),TRUE))))</f>
        <v>0.0</v>
      </c>
      <c r="T933">
        <f>IF(Datos!T933="",0,IF(AND(T$1008&lt;&gt;"",Datos!T933=T$1008),0,IF(T$1004=0,0,1-CHOOSE(T$1004,IF(ISNUMBER(Datos!T933),AND(OR(T$1005="",Datos!T933&gt;=T$1005),OR(T$1006="",Datos!T933&lt;=T$1006)),FALSE),IF(ISNUMBER(Datos!T933),AND(Datos!T933=INT(Datos!T933),AND(OR(T$1005="",Datos!T933&gt;=T$1005),OR(T$1006="",Datos!T933&lt;=T$1006))),FALSE),OR(ISNUMBER(FIND(";"&amp;UPPER(TRIM(Datos!T933&amp;""))&amp;"=",T$1007)),ISNUMBER(FIND(";"&amp;UPPER(TRIM(Datos!T933&amp;""))&amp;";",T$1007))),OR(UPPER(TRIM(Datos!T933&amp;""))="SÍ",UPPER(TRIM(Datos!T933&amp;""))="SI",UPPER(TRIM(Datos!T933&amp;""))="NO"),IF(ISNUMBER(Datos!T933),AND(OR(T$1005="",Datos!T933&gt;=T$1005),OR(T$1006="",Datos!T933&lt;=T$1006)),FALSE),TRUE))))</f>
        <v>0.0</v>
      </c>
      <c r="U933">
        <f>IF(Datos!U933="",0,IF(AND(U$1008&lt;&gt;"",Datos!U933=U$1008),0,IF(U$1004=0,0,1-CHOOSE(U$1004,IF(ISNUMBER(Datos!U933),AND(OR(U$1005="",Datos!U933&gt;=U$1005),OR(U$1006="",Datos!U933&lt;=U$1006)),FALSE),IF(ISNUMBER(Datos!U933),AND(Datos!U933=INT(Datos!U933),AND(OR(U$1005="",Datos!U933&gt;=U$1005),OR(U$1006="",Datos!U933&lt;=U$1006))),FALSE),OR(ISNUMBER(FIND(";"&amp;UPPER(TRIM(Datos!U933&amp;""))&amp;"=",U$1007)),ISNUMBER(FIND(";"&amp;UPPER(TRIM(Datos!U933&amp;""))&amp;";",U$1007))),OR(UPPER(TRIM(Datos!U933&amp;""))="SÍ",UPPER(TRIM(Datos!U933&amp;""))="SI",UPPER(TRIM(Datos!U933&amp;""))="NO"),IF(ISNUMBER(Datos!U933),AND(OR(U$1005="",Datos!U933&gt;=U$1005),OR(U$1006="",Datos!U933&lt;=U$1006)),FALSE),TRUE))))</f>
        <v>0.0</v>
      </c>
      <c r="V933">
        <f>IF(Datos!V933="",0,IF(AND(V$1008&lt;&gt;"",Datos!V933=V$1008),0,IF(V$1004=0,0,1-CHOOSE(V$1004,IF(ISNUMBER(Datos!V933),AND(OR(V$1005="",Datos!V933&gt;=V$1005),OR(V$1006="",Datos!V933&lt;=V$1006)),FALSE),IF(ISNUMBER(Datos!V933),AND(Datos!V933=INT(Datos!V933),AND(OR(V$1005="",Datos!V933&gt;=V$1005),OR(V$1006="",Datos!V933&lt;=V$1006))),FALSE),OR(ISNUMBER(FIND(";"&amp;UPPER(TRIM(Datos!V933&amp;""))&amp;"=",V$1007)),ISNUMBER(FIND(";"&amp;UPPER(TRIM(Datos!V933&amp;""))&amp;";",V$1007))),OR(UPPER(TRIM(Datos!V933&amp;""))="SÍ",UPPER(TRIM(Datos!V933&amp;""))="SI",UPPER(TRIM(Datos!V933&amp;""))="NO"),IF(ISNUMBER(Datos!V933),AND(OR(V$1005="",Datos!V933&gt;=V$1005),OR(V$1006="",Datos!V933&lt;=V$1006)),FALSE),TRUE))))</f>
        <v>0.0</v>
      </c>
      <c r="W933">
        <f>IF(Datos!W933="",0,IF(AND(W$1008&lt;&gt;"",Datos!W933=W$1008),0,IF(W$1004=0,0,1-CHOOSE(W$1004,IF(ISNUMBER(Datos!W933),AND(OR(W$1005="",Datos!W933&gt;=W$1005),OR(W$1006="",Datos!W933&lt;=W$1006)),FALSE),IF(ISNUMBER(Datos!W933),AND(Datos!W933=INT(Datos!W933),AND(OR(W$1005="",Datos!W933&gt;=W$1005),OR(W$1006="",Datos!W933&lt;=W$1006))),FALSE),OR(ISNUMBER(FIND(";"&amp;UPPER(TRIM(Datos!W933&amp;""))&amp;"=",W$1007)),ISNUMBER(FIND(";"&amp;UPPER(TRIM(Datos!W933&amp;""))&amp;";",W$1007))),OR(UPPER(TRIM(Datos!W933&amp;""))="SÍ",UPPER(TRIM(Datos!W933&amp;""))="SI",UPPER(TRIM(Datos!W933&amp;""))="NO"),IF(ISNUMBER(Datos!W933),AND(OR(W$1005="",Datos!W933&gt;=W$1005),OR(W$1006="",Datos!W933&lt;=W$1006)),FALSE),TRUE))))</f>
        <v>0.0</v>
      </c>
      <c r="X933">
        <f>IF(Datos!X933="",0,IF(AND(X$1008&lt;&gt;"",Datos!X933=X$1008),0,IF(X$1004=0,0,1-CHOOSE(X$1004,IF(ISNUMBER(Datos!X933),AND(OR(X$1005="",Datos!X933&gt;=X$1005),OR(X$1006="",Datos!X933&lt;=X$1006)),FALSE),IF(ISNUMBER(Datos!X933),AND(Datos!X933=INT(Datos!X933),AND(OR(X$1005="",Datos!X933&gt;=X$1005),OR(X$1006="",Datos!X933&lt;=X$1006))),FALSE),OR(ISNUMBER(FIND(";"&amp;UPPER(TRIM(Datos!X933&amp;""))&amp;"=",X$1007)),ISNUMBER(FIND(";"&amp;UPPER(TRIM(Datos!X933&amp;""))&amp;";",X$1007))),OR(UPPER(TRIM(Datos!X933&amp;""))="SÍ",UPPER(TRIM(Datos!X933&amp;""))="SI",UPPER(TRIM(Datos!X933&amp;""))="NO"),IF(ISNUMBER(Datos!X933),AND(OR(X$1005="",Datos!X933&gt;=X$1005),OR(X$1006="",Datos!X933&lt;=X$1006)),FALSE),TRUE))))</f>
        <v>0.0</v>
      </c>
      <c r="Y933">
        <f>IF(Datos!Y933="",0,IF(AND(Y$1008&lt;&gt;"",Datos!Y933=Y$1008),0,IF(Y$1004=0,0,1-CHOOSE(Y$1004,IF(ISNUMBER(Datos!Y933),AND(OR(Y$1005="",Datos!Y933&gt;=Y$1005),OR(Y$1006="",Datos!Y933&lt;=Y$1006)),FALSE),IF(ISNUMBER(Datos!Y933),AND(Datos!Y933=INT(Datos!Y933),AND(OR(Y$1005="",Datos!Y933&gt;=Y$1005),OR(Y$1006="",Datos!Y933&lt;=Y$1006))),FALSE),OR(ISNUMBER(FIND(";"&amp;UPPER(TRIM(Datos!Y933&amp;""))&amp;"=",Y$1007)),ISNUMBER(FIND(";"&amp;UPPER(TRIM(Datos!Y933&amp;""))&amp;";",Y$1007))),OR(UPPER(TRIM(Datos!Y933&amp;""))="SÍ",UPPER(TRIM(Datos!Y933&amp;""))="SI",UPPER(TRIM(Datos!Y933&amp;""))="NO"),IF(ISNUMBER(Datos!Y933),AND(OR(Y$1005="",Datos!Y933&gt;=Y$1005),OR(Y$1006="",Datos!Y933&lt;=Y$1006)),FALSE),TRUE))))</f>
        <v>0.0</v>
      </c>
      <c r="Z933">
        <f>IF(Datos!Z933="",0,IF(AND(Z$1008&lt;&gt;"",Datos!Z933=Z$1008),0,IF(Z$1004=0,0,1-CHOOSE(Z$1004,IF(ISNUMBER(Datos!Z933),AND(OR(Z$1005="",Datos!Z933&gt;=Z$1005),OR(Z$1006="",Datos!Z933&lt;=Z$1006)),FALSE),IF(ISNUMBER(Datos!Z933),AND(Datos!Z933=INT(Datos!Z933),AND(OR(Z$1005="",Datos!Z933&gt;=Z$1005),OR(Z$1006="",Datos!Z933&lt;=Z$1006))),FALSE),OR(ISNUMBER(FIND(";"&amp;UPPER(TRIM(Datos!Z933&amp;""))&amp;"=",Z$1007)),ISNUMBER(FIND(";"&amp;UPPER(TRIM(Datos!Z933&amp;""))&amp;";",Z$1007))),OR(UPPER(TRIM(Datos!Z933&amp;""))="SÍ",UPPER(TRIM(Datos!Z933&amp;""))="SI",UPPER(TRIM(Datos!Z933&amp;""))="NO"),IF(ISNUMBER(Datos!Z933),AND(OR(Z$1005="",Datos!Z933&gt;=Z$1005),OR(Z$1006="",Datos!Z933&lt;=Z$1006)),FALSE),TRUE))))</f>
        <v>0.0</v>
      </c>
      <c r="AA933">
        <f>IF(Datos!AA933="",0,IF(AND(AA$1008&lt;&gt;"",Datos!AA933=AA$1008),0,IF(AA$1004=0,0,1-CHOOSE(AA$1004,IF(ISNUMBER(Datos!AA933),AND(OR(AA$1005="",Datos!AA933&gt;=AA$1005),OR(AA$1006="",Datos!AA933&lt;=AA$1006)),FALSE),IF(ISNUMBER(Datos!AA933),AND(Datos!AA933=INT(Datos!AA933),AND(OR(AA$1005="",Datos!AA933&gt;=AA$1005),OR(AA$1006="",Datos!AA933&lt;=AA$1006))),FALSE),OR(ISNUMBER(FIND(";"&amp;UPPER(TRIM(Datos!AA933&amp;""))&amp;"=",AA$1007)),ISNUMBER(FIND(";"&amp;UPPER(TRIM(Datos!AA933&amp;""))&amp;";",AA$1007))),OR(UPPER(TRIM(Datos!AA933&amp;""))="SÍ",UPPER(TRIM(Datos!AA933&amp;""))="SI",UPPER(TRIM(Datos!AA933&amp;""))="NO"),IF(ISNUMBER(Datos!AA933),AND(OR(AA$1005="",Datos!AA933&gt;=AA$1005),OR(AA$1006="",Datos!AA933&lt;=AA$1006)),FALSE),TRUE))))</f>
        <v>0.0</v>
      </c>
      <c r="AB933">
        <f>IF(Datos!AB933="",0,IF(AND(AB$1008&lt;&gt;"",Datos!AB933=AB$1008),0,IF(AB$1004=0,0,1-CHOOSE(AB$1004,IF(ISNUMBER(Datos!AB933),AND(OR(AB$1005="",Datos!AB933&gt;=AB$1005),OR(AB$1006="",Datos!AB933&lt;=AB$1006)),FALSE),IF(ISNUMBER(Datos!AB933),AND(Datos!AB933=INT(Datos!AB933),AND(OR(AB$1005="",Datos!AB933&gt;=AB$1005),OR(AB$1006="",Datos!AB933&lt;=AB$1006))),FALSE),OR(ISNUMBER(FIND(";"&amp;UPPER(TRIM(Datos!AB933&amp;""))&amp;"=",AB$1007)),ISNUMBER(FIND(";"&amp;UPPER(TRIM(Datos!AB933&amp;""))&amp;";",AB$1007))),OR(UPPER(TRIM(Datos!AB933&amp;""))="SÍ",UPPER(TRIM(Datos!AB933&amp;""))="SI",UPPER(TRIM(Datos!AB933&amp;""))="NO"),IF(ISNUMBER(Datos!AB933),AND(OR(AB$1005="",Datos!AB933&gt;=AB$1005),OR(AB$1006="",Datos!AB933&lt;=AB$1006)),FALSE),TRUE))))</f>
        <v>0.0</v>
      </c>
      <c r="AC933">
        <f>IF(Datos!AC933="",0,IF(AND(AC$1008&lt;&gt;"",Datos!AC933=AC$1008),0,IF(AC$1004=0,0,1-CHOOSE(AC$1004,IF(ISNUMBER(Datos!AC933),AND(OR(AC$1005="",Datos!AC933&gt;=AC$1005),OR(AC$1006="",Datos!AC933&lt;=AC$1006)),FALSE),IF(ISNUMBER(Datos!AC933),AND(Datos!AC933=INT(Datos!AC933),AND(OR(AC$1005="",Datos!AC933&gt;=AC$1005),OR(AC$1006="",Datos!AC933&lt;=AC$1006))),FALSE),OR(ISNUMBER(FIND(";"&amp;UPPER(TRIM(Datos!AC933&amp;""))&amp;"=",AC$1007)),ISNUMBER(FIND(";"&amp;UPPER(TRIM(Datos!AC933&amp;""))&amp;";",AC$1007))),OR(UPPER(TRIM(Datos!AC933&amp;""))="SÍ",UPPER(TRIM(Datos!AC933&amp;""))="SI",UPPER(TRIM(Datos!AC933&amp;""))="NO"),IF(ISNUMBER(Datos!AC933),AND(OR(AC$1005="",Datos!AC933&gt;=AC$1005),OR(AC$1006="",Datos!AC933&lt;=AC$1006)),FALSE),TRUE))))</f>
        <v>0.0</v>
      </c>
      <c r="AD933">
        <f>IF(Datos!AD933="",0,IF(AND(AD$1008&lt;&gt;"",Datos!AD933=AD$1008),0,IF(AD$1004=0,0,1-CHOOSE(AD$1004,IF(ISNUMBER(Datos!AD933),AND(OR(AD$1005="",Datos!AD933&gt;=AD$1005),OR(AD$1006="",Datos!AD933&lt;=AD$1006)),FALSE),IF(ISNUMBER(Datos!AD933),AND(Datos!AD933=INT(Datos!AD933),AND(OR(AD$1005="",Datos!AD933&gt;=AD$1005),OR(AD$1006="",Datos!AD933&lt;=AD$1006))),FALSE),OR(ISNUMBER(FIND(";"&amp;UPPER(TRIM(Datos!AD933&amp;""))&amp;"=",AD$1007)),ISNUMBER(FIND(";"&amp;UPPER(TRIM(Datos!AD933&amp;""))&amp;";",AD$1007))),OR(UPPER(TRIM(Datos!AD933&amp;""))="SÍ",UPPER(TRIM(Datos!AD933&amp;""))="SI",UPPER(TRIM(Datos!AD933&amp;""))="NO"),IF(ISNUMBER(Datos!AD933),AND(OR(AD$1005="",Datos!AD933&gt;=AD$1005),OR(AD$1006="",Datos!AD933&lt;=AD$1006)),FALSE),TRUE))))</f>
        <v>0.0</v>
      </c>
      <c r="AE933">
        <f>IF(Datos!AE933="",0,IF(AND(AE$1008&lt;&gt;"",Datos!AE933=AE$1008),0,IF(AE$1004=0,0,1-CHOOSE(AE$1004,IF(ISNUMBER(Datos!AE933),AND(OR(AE$1005="",Datos!AE933&gt;=AE$1005),OR(AE$1006="",Datos!AE933&lt;=AE$1006)),FALSE),IF(ISNUMBER(Datos!AE933),AND(Datos!AE933=INT(Datos!AE933),AND(OR(AE$1005="",Datos!AE933&gt;=AE$1005),OR(AE$1006="",Datos!AE933&lt;=AE$1006))),FALSE),OR(ISNUMBER(FIND(";"&amp;UPPER(TRIM(Datos!AE933&amp;""))&amp;"=",AE$1007)),ISNUMBER(FIND(";"&amp;UPPER(TRIM(Datos!AE933&amp;""))&amp;";",AE$1007))),OR(UPPER(TRIM(Datos!AE933&amp;""))="SÍ",UPPER(TRIM(Datos!AE933&amp;""))="SI",UPPER(TRIM(Datos!AE933&amp;""))="NO"),IF(ISNUMBER(Datos!AE933),AND(OR(AE$1005="",Datos!AE933&gt;=AE$1005),OR(AE$1006="",Datos!AE933&lt;=AE$1006)),FALSE),TRUE))))</f>
        <v>0.0</v>
      </c>
    </row>
    <row r="934" spans="2:31">
      <c r="B934">
        <f>IF(Datos!B934="",0,IF(AND(B$1008&lt;&gt;"",Datos!B934=B$1008),0,IF(B$1004=0,0,1-CHOOSE(B$1004,IF(ISNUMBER(Datos!B934),AND(OR(B$1005="",Datos!B934&gt;=B$1005),OR(B$1006="",Datos!B934&lt;=B$1006)),FALSE),IF(ISNUMBER(Datos!B934),AND(Datos!B934=INT(Datos!B934),AND(OR(B$1005="",Datos!B934&gt;=B$1005),OR(B$1006="",Datos!B934&lt;=B$1006))),FALSE),OR(ISNUMBER(FIND(";"&amp;UPPER(TRIM(Datos!B934&amp;""))&amp;"=",B$1007)),ISNUMBER(FIND(";"&amp;UPPER(TRIM(Datos!B934&amp;""))&amp;";",B$1007))),OR(UPPER(TRIM(Datos!B934&amp;""))="SÍ",UPPER(TRIM(Datos!B934&amp;""))="SI",UPPER(TRIM(Datos!B934&amp;""))="NO"),IF(ISNUMBER(Datos!B934),AND(OR(B$1005="",Datos!B934&gt;=B$1005),OR(B$1006="",Datos!B934&lt;=B$1006)),FALSE),TRUE))))</f>
        <v>0.0</v>
      </c>
      <c r="C934">
        <f>IF(Datos!C934="",0,IF(AND(C$1008&lt;&gt;"",Datos!C934=C$1008),0,IF(C$1004=0,0,1-CHOOSE(C$1004,IF(ISNUMBER(Datos!C934),AND(OR(C$1005="",Datos!C934&gt;=C$1005),OR(C$1006="",Datos!C934&lt;=C$1006)),FALSE),IF(ISNUMBER(Datos!C934),AND(Datos!C934=INT(Datos!C934),AND(OR(C$1005="",Datos!C934&gt;=C$1005),OR(C$1006="",Datos!C934&lt;=C$1006))),FALSE),OR(ISNUMBER(FIND(";"&amp;UPPER(TRIM(Datos!C934&amp;""))&amp;"=",C$1007)),ISNUMBER(FIND(";"&amp;UPPER(TRIM(Datos!C934&amp;""))&amp;";",C$1007))),OR(UPPER(TRIM(Datos!C934&amp;""))="SÍ",UPPER(TRIM(Datos!C934&amp;""))="SI",UPPER(TRIM(Datos!C934&amp;""))="NO"),IF(ISNUMBER(Datos!C934),AND(OR(C$1005="",Datos!C934&gt;=C$1005),OR(C$1006="",Datos!C934&lt;=C$1006)),FALSE),TRUE))))</f>
        <v>0.0</v>
      </c>
      <c r="D934">
        <f>IF(Datos!D934="",0,IF(AND(D$1008&lt;&gt;"",Datos!D934=D$1008),0,IF(D$1004=0,0,1-CHOOSE(D$1004,IF(ISNUMBER(Datos!D934),AND(OR(D$1005="",Datos!D934&gt;=D$1005),OR(D$1006="",Datos!D934&lt;=D$1006)),FALSE),IF(ISNUMBER(Datos!D934),AND(Datos!D934=INT(Datos!D934),AND(OR(D$1005="",Datos!D934&gt;=D$1005),OR(D$1006="",Datos!D934&lt;=D$1006))),FALSE),OR(ISNUMBER(FIND(";"&amp;UPPER(TRIM(Datos!D934&amp;""))&amp;"=",D$1007)),ISNUMBER(FIND(";"&amp;UPPER(TRIM(Datos!D934&amp;""))&amp;";",D$1007))),OR(UPPER(TRIM(Datos!D934&amp;""))="SÍ",UPPER(TRIM(Datos!D934&amp;""))="SI",UPPER(TRIM(Datos!D934&amp;""))="NO"),IF(ISNUMBER(Datos!D934),AND(OR(D$1005="",Datos!D934&gt;=D$1005),OR(D$1006="",Datos!D934&lt;=D$1006)),FALSE),TRUE))))</f>
        <v>0.0</v>
      </c>
      <c r="E934">
        <f>IF(Datos!E934="",0,IF(AND(E$1008&lt;&gt;"",Datos!E934=E$1008),0,IF(E$1004=0,0,1-CHOOSE(E$1004,IF(ISNUMBER(Datos!E934),AND(OR(E$1005="",Datos!E934&gt;=E$1005),OR(E$1006="",Datos!E934&lt;=E$1006)),FALSE),IF(ISNUMBER(Datos!E934),AND(Datos!E934=INT(Datos!E934),AND(OR(E$1005="",Datos!E934&gt;=E$1005),OR(E$1006="",Datos!E934&lt;=E$1006))),FALSE),OR(ISNUMBER(FIND(";"&amp;UPPER(TRIM(Datos!E934&amp;""))&amp;"=",E$1007)),ISNUMBER(FIND(";"&amp;UPPER(TRIM(Datos!E934&amp;""))&amp;";",E$1007))),OR(UPPER(TRIM(Datos!E934&amp;""))="SÍ",UPPER(TRIM(Datos!E934&amp;""))="SI",UPPER(TRIM(Datos!E934&amp;""))="NO"),IF(ISNUMBER(Datos!E934),AND(OR(E$1005="",Datos!E934&gt;=E$1005),OR(E$1006="",Datos!E934&lt;=E$1006)),FALSE),TRUE))))</f>
        <v>0.0</v>
      </c>
      <c r="F934">
        <f>IF(Datos!F934="",0,IF(AND(F$1008&lt;&gt;"",Datos!F934=F$1008),0,IF(F$1004=0,0,1-CHOOSE(F$1004,IF(ISNUMBER(Datos!F934),AND(OR(F$1005="",Datos!F934&gt;=F$1005),OR(F$1006="",Datos!F934&lt;=F$1006)),FALSE),IF(ISNUMBER(Datos!F934),AND(Datos!F934=INT(Datos!F934),AND(OR(F$1005="",Datos!F934&gt;=F$1005),OR(F$1006="",Datos!F934&lt;=F$1006))),FALSE),OR(ISNUMBER(FIND(";"&amp;UPPER(TRIM(Datos!F934&amp;""))&amp;"=",F$1007)),ISNUMBER(FIND(";"&amp;UPPER(TRIM(Datos!F934&amp;""))&amp;";",F$1007))),OR(UPPER(TRIM(Datos!F934&amp;""))="SÍ",UPPER(TRIM(Datos!F934&amp;""))="SI",UPPER(TRIM(Datos!F934&amp;""))="NO"),IF(ISNUMBER(Datos!F934),AND(OR(F$1005="",Datos!F934&gt;=F$1005),OR(F$1006="",Datos!F934&lt;=F$1006)),FALSE),TRUE))))</f>
        <v>0.0</v>
      </c>
      <c r="G934">
        <f>IF(Datos!G934="",0,IF(AND(G$1008&lt;&gt;"",Datos!G934=G$1008),0,IF(G$1004=0,0,1-CHOOSE(G$1004,IF(ISNUMBER(Datos!G934),AND(OR(G$1005="",Datos!G934&gt;=G$1005),OR(G$1006="",Datos!G934&lt;=G$1006)),FALSE),IF(ISNUMBER(Datos!G934),AND(Datos!G934=INT(Datos!G934),AND(OR(G$1005="",Datos!G934&gt;=G$1005),OR(G$1006="",Datos!G934&lt;=G$1006))),FALSE),OR(ISNUMBER(FIND(";"&amp;UPPER(TRIM(Datos!G934&amp;""))&amp;"=",G$1007)),ISNUMBER(FIND(";"&amp;UPPER(TRIM(Datos!G934&amp;""))&amp;";",G$1007))),OR(UPPER(TRIM(Datos!G934&amp;""))="SÍ",UPPER(TRIM(Datos!G934&amp;""))="SI",UPPER(TRIM(Datos!G934&amp;""))="NO"),IF(ISNUMBER(Datos!G934),AND(OR(G$1005="",Datos!G934&gt;=G$1005),OR(G$1006="",Datos!G934&lt;=G$1006)),FALSE),TRUE))))</f>
        <v>0.0</v>
      </c>
      <c r="H934">
        <f>IF(Datos!H934="",0,IF(AND(H$1008&lt;&gt;"",Datos!H934=H$1008),0,IF(H$1004=0,0,1-CHOOSE(H$1004,IF(ISNUMBER(Datos!H934),AND(OR(H$1005="",Datos!H934&gt;=H$1005),OR(H$1006="",Datos!H934&lt;=H$1006)),FALSE),IF(ISNUMBER(Datos!H934),AND(Datos!H934=INT(Datos!H934),AND(OR(H$1005="",Datos!H934&gt;=H$1005),OR(H$1006="",Datos!H934&lt;=H$1006))),FALSE),OR(ISNUMBER(FIND(";"&amp;UPPER(TRIM(Datos!H934&amp;""))&amp;"=",H$1007)),ISNUMBER(FIND(";"&amp;UPPER(TRIM(Datos!H934&amp;""))&amp;";",H$1007))),OR(UPPER(TRIM(Datos!H934&amp;""))="SÍ",UPPER(TRIM(Datos!H934&amp;""))="SI",UPPER(TRIM(Datos!H934&amp;""))="NO"),IF(ISNUMBER(Datos!H934),AND(OR(H$1005="",Datos!H934&gt;=H$1005),OR(H$1006="",Datos!H934&lt;=H$1006)),FALSE),TRUE))))</f>
        <v>0.0</v>
      </c>
      <c r="I934">
        <f>IF(Datos!I934="",0,IF(AND(I$1008&lt;&gt;"",Datos!I934=I$1008),0,IF(I$1004=0,0,1-CHOOSE(I$1004,IF(ISNUMBER(Datos!I934),AND(OR(I$1005="",Datos!I934&gt;=I$1005),OR(I$1006="",Datos!I934&lt;=I$1006)),FALSE),IF(ISNUMBER(Datos!I934),AND(Datos!I934=INT(Datos!I934),AND(OR(I$1005="",Datos!I934&gt;=I$1005),OR(I$1006="",Datos!I934&lt;=I$1006))),FALSE),OR(ISNUMBER(FIND(";"&amp;UPPER(TRIM(Datos!I934&amp;""))&amp;"=",I$1007)),ISNUMBER(FIND(";"&amp;UPPER(TRIM(Datos!I934&amp;""))&amp;";",I$1007))),OR(UPPER(TRIM(Datos!I934&amp;""))="SÍ",UPPER(TRIM(Datos!I934&amp;""))="SI",UPPER(TRIM(Datos!I934&amp;""))="NO"),IF(ISNUMBER(Datos!I934),AND(OR(I$1005="",Datos!I934&gt;=I$1005),OR(I$1006="",Datos!I934&lt;=I$1006)),FALSE),TRUE))))</f>
        <v>0.0</v>
      </c>
      <c r="J934">
        <f>IF(Datos!J934="",0,IF(AND(J$1008&lt;&gt;"",Datos!J934=J$1008),0,IF(J$1004=0,0,1-CHOOSE(J$1004,IF(ISNUMBER(Datos!J934),AND(OR(J$1005="",Datos!J934&gt;=J$1005),OR(J$1006="",Datos!J934&lt;=J$1006)),FALSE),IF(ISNUMBER(Datos!J934),AND(Datos!J934=INT(Datos!J934),AND(OR(J$1005="",Datos!J934&gt;=J$1005),OR(J$1006="",Datos!J934&lt;=J$1006))),FALSE),OR(ISNUMBER(FIND(";"&amp;UPPER(TRIM(Datos!J934&amp;""))&amp;"=",J$1007)),ISNUMBER(FIND(";"&amp;UPPER(TRIM(Datos!J934&amp;""))&amp;";",J$1007))),OR(UPPER(TRIM(Datos!J934&amp;""))="SÍ",UPPER(TRIM(Datos!J934&amp;""))="SI",UPPER(TRIM(Datos!J934&amp;""))="NO"),IF(ISNUMBER(Datos!J934),AND(OR(J$1005="",Datos!J934&gt;=J$1005),OR(J$1006="",Datos!J934&lt;=J$1006)),FALSE),TRUE))))</f>
        <v>0.0</v>
      </c>
      <c r="K934">
        <f>IF(Datos!K934="",0,IF(AND(K$1008&lt;&gt;"",Datos!K934=K$1008),0,IF(K$1004=0,0,1-CHOOSE(K$1004,IF(ISNUMBER(Datos!K934),AND(OR(K$1005="",Datos!K934&gt;=K$1005),OR(K$1006="",Datos!K934&lt;=K$1006)),FALSE),IF(ISNUMBER(Datos!K934),AND(Datos!K934=INT(Datos!K934),AND(OR(K$1005="",Datos!K934&gt;=K$1005),OR(K$1006="",Datos!K934&lt;=K$1006))),FALSE),OR(ISNUMBER(FIND(";"&amp;UPPER(TRIM(Datos!K934&amp;""))&amp;"=",K$1007)),ISNUMBER(FIND(";"&amp;UPPER(TRIM(Datos!K934&amp;""))&amp;";",K$1007))),OR(UPPER(TRIM(Datos!K934&amp;""))="SÍ",UPPER(TRIM(Datos!K934&amp;""))="SI",UPPER(TRIM(Datos!K934&amp;""))="NO"),IF(ISNUMBER(Datos!K934),AND(OR(K$1005="",Datos!K934&gt;=K$1005),OR(K$1006="",Datos!K934&lt;=K$1006)),FALSE),TRUE))))</f>
        <v>0.0</v>
      </c>
      <c r="L934">
        <f>IF(Datos!L934="",0,IF(AND(L$1008&lt;&gt;"",Datos!L934=L$1008),0,IF(L$1004=0,0,1-CHOOSE(L$1004,IF(ISNUMBER(Datos!L934),AND(OR(L$1005="",Datos!L934&gt;=L$1005),OR(L$1006="",Datos!L934&lt;=L$1006)),FALSE),IF(ISNUMBER(Datos!L934),AND(Datos!L934=INT(Datos!L934),AND(OR(L$1005="",Datos!L934&gt;=L$1005),OR(L$1006="",Datos!L934&lt;=L$1006))),FALSE),OR(ISNUMBER(FIND(";"&amp;UPPER(TRIM(Datos!L934&amp;""))&amp;"=",L$1007)),ISNUMBER(FIND(";"&amp;UPPER(TRIM(Datos!L934&amp;""))&amp;";",L$1007))),OR(UPPER(TRIM(Datos!L934&amp;""))="SÍ",UPPER(TRIM(Datos!L934&amp;""))="SI",UPPER(TRIM(Datos!L934&amp;""))="NO"),IF(ISNUMBER(Datos!L934),AND(OR(L$1005="",Datos!L934&gt;=L$1005),OR(L$1006="",Datos!L934&lt;=L$1006)),FALSE),TRUE))))</f>
        <v>0.0</v>
      </c>
      <c r="M934">
        <f>IF(Datos!M934="",0,IF(AND(M$1008&lt;&gt;"",Datos!M934=M$1008),0,IF(M$1004=0,0,1-CHOOSE(M$1004,IF(ISNUMBER(Datos!M934),AND(OR(M$1005="",Datos!M934&gt;=M$1005),OR(M$1006="",Datos!M934&lt;=M$1006)),FALSE),IF(ISNUMBER(Datos!M934),AND(Datos!M934=INT(Datos!M934),AND(OR(M$1005="",Datos!M934&gt;=M$1005),OR(M$1006="",Datos!M934&lt;=M$1006))),FALSE),OR(ISNUMBER(FIND(";"&amp;UPPER(TRIM(Datos!M934&amp;""))&amp;"=",M$1007)),ISNUMBER(FIND(";"&amp;UPPER(TRIM(Datos!M934&amp;""))&amp;";",M$1007))),OR(UPPER(TRIM(Datos!M934&amp;""))="SÍ",UPPER(TRIM(Datos!M934&amp;""))="SI",UPPER(TRIM(Datos!M934&amp;""))="NO"),IF(ISNUMBER(Datos!M934),AND(OR(M$1005="",Datos!M934&gt;=M$1005),OR(M$1006="",Datos!M934&lt;=M$1006)),FALSE),TRUE))))</f>
        <v>0.0</v>
      </c>
      <c r="N934">
        <f>IF(Datos!N934="",0,IF(AND(N$1008&lt;&gt;"",Datos!N934=N$1008),0,IF(N$1004=0,0,1-CHOOSE(N$1004,IF(ISNUMBER(Datos!N934),AND(OR(N$1005="",Datos!N934&gt;=N$1005),OR(N$1006="",Datos!N934&lt;=N$1006)),FALSE),IF(ISNUMBER(Datos!N934),AND(Datos!N934=INT(Datos!N934),AND(OR(N$1005="",Datos!N934&gt;=N$1005),OR(N$1006="",Datos!N934&lt;=N$1006))),FALSE),OR(ISNUMBER(FIND(";"&amp;UPPER(TRIM(Datos!N934&amp;""))&amp;"=",N$1007)),ISNUMBER(FIND(";"&amp;UPPER(TRIM(Datos!N934&amp;""))&amp;";",N$1007))),OR(UPPER(TRIM(Datos!N934&amp;""))="SÍ",UPPER(TRIM(Datos!N934&amp;""))="SI",UPPER(TRIM(Datos!N934&amp;""))="NO"),IF(ISNUMBER(Datos!N934),AND(OR(N$1005="",Datos!N934&gt;=N$1005),OR(N$1006="",Datos!N934&lt;=N$1006)),FALSE),TRUE))))</f>
        <v>0.0</v>
      </c>
      <c r="O934">
        <f>IF(Datos!O934="",0,IF(AND(O$1008&lt;&gt;"",Datos!O934=O$1008),0,IF(O$1004=0,0,1-CHOOSE(O$1004,IF(ISNUMBER(Datos!O934),AND(OR(O$1005="",Datos!O934&gt;=O$1005),OR(O$1006="",Datos!O934&lt;=O$1006)),FALSE),IF(ISNUMBER(Datos!O934),AND(Datos!O934=INT(Datos!O934),AND(OR(O$1005="",Datos!O934&gt;=O$1005),OR(O$1006="",Datos!O934&lt;=O$1006))),FALSE),OR(ISNUMBER(FIND(";"&amp;UPPER(TRIM(Datos!O934&amp;""))&amp;"=",O$1007)),ISNUMBER(FIND(";"&amp;UPPER(TRIM(Datos!O934&amp;""))&amp;";",O$1007))),OR(UPPER(TRIM(Datos!O934&amp;""))="SÍ",UPPER(TRIM(Datos!O934&amp;""))="SI",UPPER(TRIM(Datos!O934&amp;""))="NO"),IF(ISNUMBER(Datos!O934),AND(OR(O$1005="",Datos!O934&gt;=O$1005),OR(O$1006="",Datos!O934&lt;=O$1006)),FALSE),TRUE))))</f>
        <v>0.0</v>
      </c>
      <c r="P934">
        <f>IF(Datos!P934="",0,IF(AND(P$1008&lt;&gt;"",Datos!P934=P$1008),0,IF(P$1004=0,0,1-CHOOSE(P$1004,IF(ISNUMBER(Datos!P934),AND(OR(P$1005="",Datos!P934&gt;=P$1005),OR(P$1006="",Datos!P934&lt;=P$1006)),FALSE),IF(ISNUMBER(Datos!P934),AND(Datos!P934=INT(Datos!P934),AND(OR(P$1005="",Datos!P934&gt;=P$1005),OR(P$1006="",Datos!P934&lt;=P$1006))),FALSE),OR(ISNUMBER(FIND(";"&amp;UPPER(TRIM(Datos!P934&amp;""))&amp;"=",P$1007)),ISNUMBER(FIND(";"&amp;UPPER(TRIM(Datos!P934&amp;""))&amp;";",P$1007))),OR(UPPER(TRIM(Datos!P934&amp;""))="SÍ",UPPER(TRIM(Datos!P934&amp;""))="SI",UPPER(TRIM(Datos!P934&amp;""))="NO"),IF(ISNUMBER(Datos!P934),AND(OR(P$1005="",Datos!P934&gt;=P$1005),OR(P$1006="",Datos!P934&lt;=P$1006)),FALSE),TRUE))))</f>
        <v>0.0</v>
      </c>
      <c r="Q934">
        <f>IF(Datos!Q934="",0,IF(AND(Q$1008&lt;&gt;"",Datos!Q934=Q$1008),0,IF(Q$1004=0,0,1-CHOOSE(Q$1004,IF(ISNUMBER(Datos!Q934),AND(OR(Q$1005="",Datos!Q934&gt;=Q$1005),OR(Q$1006="",Datos!Q934&lt;=Q$1006)),FALSE),IF(ISNUMBER(Datos!Q934),AND(Datos!Q934=INT(Datos!Q934),AND(OR(Q$1005="",Datos!Q934&gt;=Q$1005),OR(Q$1006="",Datos!Q934&lt;=Q$1006))),FALSE),OR(ISNUMBER(FIND(";"&amp;UPPER(TRIM(Datos!Q934&amp;""))&amp;"=",Q$1007)),ISNUMBER(FIND(";"&amp;UPPER(TRIM(Datos!Q934&amp;""))&amp;";",Q$1007))),OR(UPPER(TRIM(Datos!Q934&amp;""))="SÍ",UPPER(TRIM(Datos!Q934&amp;""))="SI",UPPER(TRIM(Datos!Q934&amp;""))="NO"),IF(ISNUMBER(Datos!Q934),AND(OR(Q$1005="",Datos!Q934&gt;=Q$1005),OR(Q$1006="",Datos!Q934&lt;=Q$1006)),FALSE),TRUE))))</f>
        <v>0.0</v>
      </c>
      <c r="R934">
        <f>IF(Datos!R934="",0,IF(AND(R$1008&lt;&gt;"",Datos!R934=R$1008),0,IF(R$1004=0,0,1-CHOOSE(R$1004,IF(ISNUMBER(Datos!R934),AND(OR(R$1005="",Datos!R934&gt;=R$1005),OR(R$1006="",Datos!R934&lt;=R$1006)),FALSE),IF(ISNUMBER(Datos!R934),AND(Datos!R934=INT(Datos!R934),AND(OR(R$1005="",Datos!R934&gt;=R$1005),OR(R$1006="",Datos!R934&lt;=R$1006))),FALSE),OR(ISNUMBER(FIND(";"&amp;UPPER(TRIM(Datos!R934&amp;""))&amp;"=",R$1007)),ISNUMBER(FIND(";"&amp;UPPER(TRIM(Datos!R934&amp;""))&amp;";",R$1007))),OR(UPPER(TRIM(Datos!R934&amp;""))="SÍ",UPPER(TRIM(Datos!R934&amp;""))="SI",UPPER(TRIM(Datos!R934&amp;""))="NO"),IF(ISNUMBER(Datos!R934),AND(OR(R$1005="",Datos!R934&gt;=R$1005),OR(R$1006="",Datos!R934&lt;=R$1006)),FALSE),TRUE))))</f>
        <v>0.0</v>
      </c>
      <c r="S934">
        <f>IF(Datos!S934="",0,IF(AND(S$1008&lt;&gt;"",Datos!S934=S$1008),0,IF(S$1004=0,0,1-CHOOSE(S$1004,IF(ISNUMBER(Datos!S934),AND(OR(S$1005="",Datos!S934&gt;=S$1005),OR(S$1006="",Datos!S934&lt;=S$1006)),FALSE),IF(ISNUMBER(Datos!S934),AND(Datos!S934=INT(Datos!S934),AND(OR(S$1005="",Datos!S934&gt;=S$1005),OR(S$1006="",Datos!S934&lt;=S$1006))),FALSE),OR(ISNUMBER(FIND(";"&amp;UPPER(TRIM(Datos!S934&amp;""))&amp;"=",S$1007)),ISNUMBER(FIND(";"&amp;UPPER(TRIM(Datos!S934&amp;""))&amp;";",S$1007))),OR(UPPER(TRIM(Datos!S934&amp;""))="SÍ",UPPER(TRIM(Datos!S934&amp;""))="SI",UPPER(TRIM(Datos!S934&amp;""))="NO"),IF(ISNUMBER(Datos!S934),AND(OR(S$1005="",Datos!S934&gt;=S$1005),OR(S$1006="",Datos!S934&lt;=S$1006)),FALSE),TRUE))))</f>
        <v>0.0</v>
      </c>
      <c r="T934">
        <f>IF(Datos!T934="",0,IF(AND(T$1008&lt;&gt;"",Datos!T934=T$1008),0,IF(T$1004=0,0,1-CHOOSE(T$1004,IF(ISNUMBER(Datos!T934),AND(OR(T$1005="",Datos!T934&gt;=T$1005),OR(T$1006="",Datos!T934&lt;=T$1006)),FALSE),IF(ISNUMBER(Datos!T934),AND(Datos!T934=INT(Datos!T934),AND(OR(T$1005="",Datos!T934&gt;=T$1005),OR(T$1006="",Datos!T934&lt;=T$1006))),FALSE),OR(ISNUMBER(FIND(";"&amp;UPPER(TRIM(Datos!T934&amp;""))&amp;"=",T$1007)),ISNUMBER(FIND(";"&amp;UPPER(TRIM(Datos!T934&amp;""))&amp;";",T$1007))),OR(UPPER(TRIM(Datos!T934&amp;""))="SÍ",UPPER(TRIM(Datos!T934&amp;""))="SI",UPPER(TRIM(Datos!T934&amp;""))="NO"),IF(ISNUMBER(Datos!T934),AND(OR(T$1005="",Datos!T934&gt;=T$1005),OR(T$1006="",Datos!T934&lt;=T$1006)),FALSE),TRUE))))</f>
        <v>0.0</v>
      </c>
      <c r="U934">
        <f>IF(Datos!U934="",0,IF(AND(U$1008&lt;&gt;"",Datos!U934=U$1008),0,IF(U$1004=0,0,1-CHOOSE(U$1004,IF(ISNUMBER(Datos!U934),AND(OR(U$1005="",Datos!U934&gt;=U$1005),OR(U$1006="",Datos!U934&lt;=U$1006)),FALSE),IF(ISNUMBER(Datos!U934),AND(Datos!U934=INT(Datos!U934),AND(OR(U$1005="",Datos!U934&gt;=U$1005),OR(U$1006="",Datos!U934&lt;=U$1006))),FALSE),OR(ISNUMBER(FIND(";"&amp;UPPER(TRIM(Datos!U934&amp;""))&amp;"=",U$1007)),ISNUMBER(FIND(";"&amp;UPPER(TRIM(Datos!U934&amp;""))&amp;";",U$1007))),OR(UPPER(TRIM(Datos!U934&amp;""))="SÍ",UPPER(TRIM(Datos!U934&amp;""))="SI",UPPER(TRIM(Datos!U934&amp;""))="NO"),IF(ISNUMBER(Datos!U934),AND(OR(U$1005="",Datos!U934&gt;=U$1005),OR(U$1006="",Datos!U934&lt;=U$1006)),FALSE),TRUE))))</f>
        <v>0.0</v>
      </c>
      <c r="V934">
        <f>IF(Datos!V934="",0,IF(AND(V$1008&lt;&gt;"",Datos!V934=V$1008),0,IF(V$1004=0,0,1-CHOOSE(V$1004,IF(ISNUMBER(Datos!V934),AND(OR(V$1005="",Datos!V934&gt;=V$1005),OR(V$1006="",Datos!V934&lt;=V$1006)),FALSE),IF(ISNUMBER(Datos!V934),AND(Datos!V934=INT(Datos!V934),AND(OR(V$1005="",Datos!V934&gt;=V$1005),OR(V$1006="",Datos!V934&lt;=V$1006))),FALSE),OR(ISNUMBER(FIND(";"&amp;UPPER(TRIM(Datos!V934&amp;""))&amp;"=",V$1007)),ISNUMBER(FIND(";"&amp;UPPER(TRIM(Datos!V934&amp;""))&amp;";",V$1007))),OR(UPPER(TRIM(Datos!V934&amp;""))="SÍ",UPPER(TRIM(Datos!V934&amp;""))="SI",UPPER(TRIM(Datos!V934&amp;""))="NO"),IF(ISNUMBER(Datos!V934),AND(OR(V$1005="",Datos!V934&gt;=V$1005),OR(V$1006="",Datos!V934&lt;=V$1006)),FALSE),TRUE))))</f>
        <v>0.0</v>
      </c>
      <c r="W934">
        <f>IF(Datos!W934="",0,IF(AND(W$1008&lt;&gt;"",Datos!W934=W$1008),0,IF(W$1004=0,0,1-CHOOSE(W$1004,IF(ISNUMBER(Datos!W934),AND(OR(W$1005="",Datos!W934&gt;=W$1005),OR(W$1006="",Datos!W934&lt;=W$1006)),FALSE),IF(ISNUMBER(Datos!W934),AND(Datos!W934=INT(Datos!W934),AND(OR(W$1005="",Datos!W934&gt;=W$1005),OR(W$1006="",Datos!W934&lt;=W$1006))),FALSE),OR(ISNUMBER(FIND(";"&amp;UPPER(TRIM(Datos!W934&amp;""))&amp;"=",W$1007)),ISNUMBER(FIND(";"&amp;UPPER(TRIM(Datos!W934&amp;""))&amp;";",W$1007))),OR(UPPER(TRIM(Datos!W934&amp;""))="SÍ",UPPER(TRIM(Datos!W934&amp;""))="SI",UPPER(TRIM(Datos!W934&amp;""))="NO"),IF(ISNUMBER(Datos!W934),AND(OR(W$1005="",Datos!W934&gt;=W$1005),OR(W$1006="",Datos!W934&lt;=W$1006)),FALSE),TRUE))))</f>
        <v>0.0</v>
      </c>
      <c r="X934">
        <f>IF(Datos!X934="",0,IF(AND(X$1008&lt;&gt;"",Datos!X934=X$1008),0,IF(X$1004=0,0,1-CHOOSE(X$1004,IF(ISNUMBER(Datos!X934),AND(OR(X$1005="",Datos!X934&gt;=X$1005),OR(X$1006="",Datos!X934&lt;=X$1006)),FALSE),IF(ISNUMBER(Datos!X934),AND(Datos!X934=INT(Datos!X934),AND(OR(X$1005="",Datos!X934&gt;=X$1005),OR(X$1006="",Datos!X934&lt;=X$1006))),FALSE),OR(ISNUMBER(FIND(";"&amp;UPPER(TRIM(Datos!X934&amp;""))&amp;"=",X$1007)),ISNUMBER(FIND(";"&amp;UPPER(TRIM(Datos!X934&amp;""))&amp;";",X$1007))),OR(UPPER(TRIM(Datos!X934&amp;""))="SÍ",UPPER(TRIM(Datos!X934&amp;""))="SI",UPPER(TRIM(Datos!X934&amp;""))="NO"),IF(ISNUMBER(Datos!X934),AND(OR(X$1005="",Datos!X934&gt;=X$1005),OR(X$1006="",Datos!X934&lt;=X$1006)),FALSE),TRUE))))</f>
        <v>0.0</v>
      </c>
      <c r="Y934">
        <f>IF(Datos!Y934="",0,IF(AND(Y$1008&lt;&gt;"",Datos!Y934=Y$1008),0,IF(Y$1004=0,0,1-CHOOSE(Y$1004,IF(ISNUMBER(Datos!Y934),AND(OR(Y$1005="",Datos!Y934&gt;=Y$1005),OR(Y$1006="",Datos!Y934&lt;=Y$1006)),FALSE),IF(ISNUMBER(Datos!Y934),AND(Datos!Y934=INT(Datos!Y934),AND(OR(Y$1005="",Datos!Y934&gt;=Y$1005),OR(Y$1006="",Datos!Y934&lt;=Y$1006))),FALSE),OR(ISNUMBER(FIND(";"&amp;UPPER(TRIM(Datos!Y934&amp;""))&amp;"=",Y$1007)),ISNUMBER(FIND(";"&amp;UPPER(TRIM(Datos!Y934&amp;""))&amp;";",Y$1007))),OR(UPPER(TRIM(Datos!Y934&amp;""))="SÍ",UPPER(TRIM(Datos!Y934&amp;""))="SI",UPPER(TRIM(Datos!Y934&amp;""))="NO"),IF(ISNUMBER(Datos!Y934),AND(OR(Y$1005="",Datos!Y934&gt;=Y$1005),OR(Y$1006="",Datos!Y934&lt;=Y$1006)),FALSE),TRUE))))</f>
        <v>0.0</v>
      </c>
      <c r="Z934">
        <f>IF(Datos!Z934="",0,IF(AND(Z$1008&lt;&gt;"",Datos!Z934=Z$1008),0,IF(Z$1004=0,0,1-CHOOSE(Z$1004,IF(ISNUMBER(Datos!Z934),AND(OR(Z$1005="",Datos!Z934&gt;=Z$1005),OR(Z$1006="",Datos!Z934&lt;=Z$1006)),FALSE),IF(ISNUMBER(Datos!Z934),AND(Datos!Z934=INT(Datos!Z934),AND(OR(Z$1005="",Datos!Z934&gt;=Z$1005),OR(Z$1006="",Datos!Z934&lt;=Z$1006))),FALSE),OR(ISNUMBER(FIND(";"&amp;UPPER(TRIM(Datos!Z934&amp;""))&amp;"=",Z$1007)),ISNUMBER(FIND(";"&amp;UPPER(TRIM(Datos!Z934&amp;""))&amp;";",Z$1007))),OR(UPPER(TRIM(Datos!Z934&amp;""))="SÍ",UPPER(TRIM(Datos!Z934&amp;""))="SI",UPPER(TRIM(Datos!Z934&amp;""))="NO"),IF(ISNUMBER(Datos!Z934),AND(OR(Z$1005="",Datos!Z934&gt;=Z$1005),OR(Z$1006="",Datos!Z934&lt;=Z$1006)),FALSE),TRUE))))</f>
        <v>0.0</v>
      </c>
      <c r="AA934">
        <f>IF(Datos!AA934="",0,IF(AND(AA$1008&lt;&gt;"",Datos!AA934=AA$1008),0,IF(AA$1004=0,0,1-CHOOSE(AA$1004,IF(ISNUMBER(Datos!AA934),AND(OR(AA$1005="",Datos!AA934&gt;=AA$1005),OR(AA$1006="",Datos!AA934&lt;=AA$1006)),FALSE),IF(ISNUMBER(Datos!AA934),AND(Datos!AA934=INT(Datos!AA934),AND(OR(AA$1005="",Datos!AA934&gt;=AA$1005),OR(AA$1006="",Datos!AA934&lt;=AA$1006))),FALSE),OR(ISNUMBER(FIND(";"&amp;UPPER(TRIM(Datos!AA934&amp;""))&amp;"=",AA$1007)),ISNUMBER(FIND(";"&amp;UPPER(TRIM(Datos!AA934&amp;""))&amp;";",AA$1007))),OR(UPPER(TRIM(Datos!AA934&amp;""))="SÍ",UPPER(TRIM(Datos!AA934&amp;""))="SI",UPPER(TRIM(Datos!AA934&amp;""))="NO"),IF(ISNUMBER(Datos!AA934),AND(OR(AA$1005="",Datos!AA934&gt;=AA$1005),OR(AA$1006="",Datos!AA934&lt;=AA$1006)),FALSE),TRUE))))</f>
        <v>0.0</v>
      </c>
      <c r="AB934">
        <f>IF(Datos!AB934="",0,IF(AND(AB$1008&lt;&gt;"",Datos!AB934=AB$1008),0,IF(AB$1004=0,0,1-CHOOSE(AB$1004,IF(ISNUMBER(Datos!AB934),AND(OR(AB$1005="",Datos!AB934&gt;=AB$1005),OR(AB$1006="",Datos!AB934&lt;=AB$1006)),FALSE),IF(ISNUMBER(Datos!AB934),AND(Datos!AB934=INT(Datos!AB934),AND(OR(AB$1005="",Datos!AB934&gt;=AB$1005),OR(AB$1006="",Datos!AB934&lt;=AB$1006))),FALSE),OR(ISNUMBER(FIND(";"&amp;UPPER(TRIM(Datos!AB934&amp;""))&amp;"=",AB$1007)),ISNUMBER(FIND(";"&amp;UPPER(TRIM(Datos!AB934&amp;""))&amp;";",AB$1007))),OR(UPPER(TRIM(Datos!AB934&amp;""))="SÍ",UPPER(TRIM(Datos!AB934&amp;""))="SI",UPPER(TRIM(Datos!AB934&amp;""))="NO"),IF(ISNUMBER(Datos!AB934),AND(OR(AB$1005="",Datos!AB934&gt;=AB$1005),OR(AB$1006="",Datos!AB934&lt;=AB$1006)),FALSE),TRUE))))</f>
        <v>0.0</v>
      </c>
      <c r="AC934">
        <f>IF(Datos!AC934="",0,IF(AND(AC$1008&lt;&gt;"",Datos!AC934=AC$1008),0,IF(AC$1004=0,0,1-CHOOSE(AC$1004,IF(ISNUMBER(Datos!AC934),AND(OR(AC$1005="",Datos!AC934&gt;=AC$1005),OR(AC$1006="",Datos!AC934&lt;=AC$1006)),FALSE),IF(ISNUMBER(Datos!AC934),AND(Datos!AC934=INT(Datos!AC934),AND(OR(AC$1005="",Datos!AC934&gt;=AC$1005),OR(AC$1006="",Datos!AC934&lt;=AC$1006))),FALSE),OR(ISNUMBER(FIND(";"&amp;UPPER(TRIM(Datos!AC934&amp;""))&amp;"=",AC$1007)),ISNUMBER(FIND(";"&amp;UPPER(TRIM(Datos!AC934&amp;""))&amp;";",AC$1007))),OR(UPPER(TRIM(Datos!AC934&amp;""))="SÍ",UPPER(TRIM(Datos!AC934&amp;""))="SI",UPPER(TRIM(Datos!AC934&amp;""))="NO"),IF(ISNUMBER(Datos!AC934),AND(OR(AC$1005="",Datos!AC934&gt;=AC$1005),OR(AC$1006="",Datos!AC934&lt;=AC$1006)),FALSE),TRUE))))</f>
        <v>0.0</v>
      </c>
      <c r="AD934">
        <f>IF(Datos!AD934="",0,IF(AND(AD$1008&lt;&gt;"",Datos!AD934=AD$1008),0,IF(AD$1004=0,0,1-CHOOSE(AD$1004,IF(ISNUMBER(Datos!AD934),AND(OR(AD$1005="",Datos!AD934&gt;=AD$1005),OR(AD$1006="",Datos!AD934&lt;=AD$1006)),FALSE),IF(ISNUMBER(Datos!AD934),AND(Datos!AD934=INT(Datos!AD934),AND(OR(AD$1005="",Datos!AD934&gt;=AD$1005),OR(AD$1006="",Datos!AD934&lt;=AD$1006))),FALSE),OR(ISNUMBER(FIND(";"&amp;UPPER(TRIM(Datos!AD934&amp;""))&amp;"=",AD$1007)),ISNUMBER(FIND(";"&amp;UPPER(TRIM(Datos!AD934&amp;""))&amp;";",AD$1007))),OR(UPPER(TRIM(Datos!AD934&amp;""))="SÍ",UPPER(TRIM(Datos!AD934&amp;""))="SI",UPPER(TRIM(Datos!AD934&amp;""))="NO"),IF(ISNUMBER(Datos!AD934),AND(OR(AD$1005="",Datos!AD934&gt;=AD$1005),OR(AD$1006="",Datos!AD934&lt;=AD$1006)),FALSE),TRUE))))</f>
        <v>0.0</v>
      </c>
      <c r="AE934">
        <f>IF(Datos!AE934="",0,IF(AND(AE$1008&lt;&gt;"",Datos!AE934=AE$1008),0,IF(AE$1004=0,0,1-CHOOSE(AE$1004,IF(ISNUMBER(Datos!AE934),AND(OR(AE$1005="",Datos!AE934&gt;=AE$1005),OR(AE$1006="",Datos!AE934&lt;=AE$1006)),FALSE),IF(ISNUMBER(Datos!AE934),AND(Datos!AE934=INT(Datos!AE934),AND(OR(AE$1005="",Datos!AE934&gt;=AE$1005),OR(AE$1006="",Datos!AE934&lt;=AE$1006))),FALSE),OR(ISNUMBER(FIND(";"&amp;UPPER(TRIM(Datos!AE934&amp;""))&amp;"=",AE$1007)),ISNUMBER(FIND(";"&amp;UPPER(TRIM(Datos!AE934&amp;""))&amp;";",AE$1007))),OR(UPPER(TRIM(Datos!AE934&amp;""))="SÍ",UPPER(TRIM(Datos!AE934&amp;""))="SI",UPPER(TRIM(Datos!AE934&amp;""))="NO"),IF(ISNUMBER(Datos!AE934),AND(OR(AE$1005="",Datos!AE934&gt;=AE$1005),OR(AE$1006="",Datos!AE934&lt;=AE$1006)),FALSE),TRUE))))</f>
        <v>0.0</v>
      </c>
    </row>
    <row r="935" spans="2:31">
      <c r="B935">
        <f>IF(Datos!B935="",0,IF(AND(B$1008&lt;&gt;"",Datos!B935=B$1008),0,IF(B$1004=0,0,1-CHOOSE(B$1004,IF(ISNUMBER(Datos!B935),AND(OR(B$1005="",Datos!B935&gt;=B$1005),OR(B$1006="",Datos!B935&lt;=B$1006)),FALSE),IF(ISNUMBER(Datos!B935),AND(Datos!B935=INT(Datos!B935),AND(OR(B$1005="",Datos!B935&gt;=B$1005),OR(B$1006="",Datos!B935&lt;=B$1006))),FALSE),OR(ISNUMBER(FIND(";"&amp;UPPER(TRIM(Datos!B935&amp;""))&amp;"=",B$1007)),ISNUMBER(FIND(";"&amp;UPPER(TRIM(Datos!B935&amp;""))&amp;";",B$1007))),OR(UPPER(TRIM(Datos!B935&amp;""))="SÍ",UPPER(TRIM(Datos!B935&amp;""))="SI",UPPER(TRIM(Datos!B935&amp;""))="NO"),IF(ISNUMBER(Datos!B935),AND(OR(B$1005="",Datos!B935&gt;=B$1005),OR(B$1006="",Datos!B935&lt;=B$1006)),FALSE),TRUE))))</f>
        <v>0.0</v>
      </c>
      <c r="C935">
        <f>IF(Datos!C935="",0,IF(AND(C$1008&lt;&gt;"",Datos!C935=C$1008),0,IF(C$1004=0,0,1-CHOOSE(C$1004,IF(ISNUMBER(Datos!C935),AND(OR(C$1005="",Datos!C935&gt;=C$1005),OR(C$1006="",Datos!C935&lt;=C$1006)),FALSE),IF(ISNUMBER(Datos!C935),AND(Datos!C935=INT(Datos!C935),AND(OR(C$1005="",Datos!C935&gt;=C$1005),OR(C$1006="",Datos!C935&lt;=C$1006))),FALSE),OR(ISNUMBER(FIND(";"&amp;UPPER(TRIM(Datos!C935&amp;""))&amp;"=",C$1007)),ISNUMBER(FIND(";"&amp;UPPER(TRIM(Datos!C935&amp;""))&amp;";",C$1007))),OR(UPPER(TRIM(Datos!C935&amp;""))="SÍ",UPPER(TRIM(Datos!C935&amp;""))="SI",UPPER(TRIM(Datos!C935&amp;""))="NO"),IF(ISNUMBER(Datos!C935),AND(OR(C$1005="",Datos!C935&gt;=C$1005),OR(C$1006="",Datos!C935&lt;=C$1006)),FALSE),TRUE))))</f>
        <v>0.0</v>
      </c>
      <c r="D935">
        <f>IF(Datos!D935="",0,IF(AND(D$1008&lt;&gt;"",Datos!D935=D$1008),0,IF(D$1004=0,0,1-CHOOSE(D$1004,IF(ISNUMBER(Datos!D935),AND(OR(D$1005="",Datos!D935&gt;=D$1005),OR(D$1006="",Datos!D935&lt;=D$1006)),FALSE),IF(ISNUMBER(Datos!D935),AND(Datos!D935=INT(Datos!D935),AND(OR(D$1005="",Datos!D935&gt;=D$1005),OR(D$1006="",Datos!D935&lt;=D$1006))),FALSE),OR(ISNUMBER(FIND(";"&amp;UPPER(TRIM(Datos!D935&amp;""))&amp;"=",D$1007)),ISNUMBER(FIND(";"&amp;UPPER(TRIM(Datos!D935&amp;""))&amp;";",D$1007))),OR(UPPER(TRIM(Datos!D935&amp;""))="SÍ",UPPER(TRIM(Datos!D935&amp;""))="SI",UPPER(TRIM(Datos!D935&amp;""))="NO"),IF(ISNUMBER(Datos!D935),AND(OR(D$1005="",Datos!D935&gt;=D$1005),OR(D$1006="",Datos!D935&lt;=D$1006)),FALSE),TRUE))))</f>
        <v>0.0</v>
      </c>
      <c r="E935">
        <f>IF(Datos!E935="",0,IF(AND(E$1008&lt;&gt;"",Datos!E935=E$1008),0,IF(E$1004=0,0,1-CHOOSE(E$1004,IF(ISNUMBER(Datos!E935),AND(OR(E$1005="",Datos!E935&gt;=E$1005),OR(E$1006="",Datos!E935&lt;=E$1006)),FALSE),IF(ISNUMBER(Datos!E935),AND(Datos!E935=INT(Datos!E935),AND(OR(E$1005="",Datos!E935&gt;=E$1005),OR(E$1006="",Datos!E935&lt;=E$1006))),FALSE),OR(ISNUMBER(FIND(";"&amp;UPPER(TRIM(Datos!E935&amp;""))&amp;"=",E$1007)),ISNUMBER(FIND(";"&amp;UPPER(TRIM(Datos!E935&amp;""))&amp;";",E$1007))),OR(UPPER(TRIM(Datos!E935&amp;""))="SÍ",UPPER(TRIM(Datos!E935&amp;""))="SI",UPPER(TRIM(Datos!E935&amp;""))="NO"),IF(ISNUMBER(Datos!E935),AND(OR(E$1005="",Datos!E935&gt;=E$1005),OR(E$1006="",Datos!E935&lt;=E$1006)),FALSE),TRUE))))</f>
        <v>0.0</v>
      </c>
      <c r="F935">
        <f>IF(Datos!F935="",0,IF(AND(F$1008&lt;&gt;"",Datos!F935=F$1008),0,IF(F$1004=0,0,1-CHOOSE(F$1004,IF(ISNUMBER(Datos!F935),AND(OR(F$1005="",Datos!F935&gt;=F$1005),OR(F$1006="",Datos!F935&lt;=F$1006)),FALSE),IF(ISNUMBER(Datos!F935),AND(Datos!F935=INT(Datos!F935),AND(OR(F$1005="",Datos!F935&gt;=F$1005),OR(F$1006="",Datos!F935&lt;=F$1006))),FALSE),OR(ISNUMBER(FIND(";"&amp;UPPER(TRIM(Datos!F935&amp;""))&amp;"=",F$1007)),ISNUMBER(FIND(";"&amp;UPPER(TRIM(Datos!F935&amp;""))&amp;";",F$1007))),OR(UPPER(TRIM(Datos!F935&amp;""))="SÍ",UPPER(TRIM(Datos!F935&amp;""))="SI",UPPER(TRIM(Datos!F935&amp;""))="NO"),IF(ISNUMBER(Datos!F935),AND(OR(F$1005="",Datos!F935&gt;=F$1005),OR(F$1006="",Datos!F935&lt;=F$1006)),FALSE),TRUE))))</f>
        <v>0.0</v>
      </c>
      <c r="G935">
        <f>IF(Datos!G935="",0,IF(AND(G$1008&lt;&gt;"",Datos!G935=G$1008),0,IF(G$1004=0,0,1-CHOOSE(G$1004,IF(ISNUMBER(Datos!G935),AND(OR(G$1005="",Datos!G935&gt;=G$1005),OR(G$1006="",Datos!G935&lt;=G$1006)),FALSE),IF(ISNUMBER(Datos!G935),AND(Datos!G935=INT(Datos!G935),AND(OR(G$1005="",Datos!G935&gt;=G$1005),OR(G$1006="",Datos!G935&lt;=G$1006))),FALSE),OR(ISNUMBER(FIND(";"&amp;UPPER(TRIM(Datos!G935&amp;""))&amp;"=",G$1007)),ISNUMBER(FIND(";"&amp;UPPER(TRIM(Datos!G935&amp;""))&amp;";",G$1007))),OR(UPPER(TRIM(Datos!G935&amp;""))="SÍ",UPPER(TRIM(Datos!G935&amp;""))="SI",UPPER(TRIM(Datos!G935&amp;""))="NO"),IF(ISNUMBER(Datos!G935),AND(OR(G$1005="",Datos!G935&gt;=G$1005),OR(G$1006="",Datos!G935&lt;=G$1006)),FALSE),TRUE))))</f>
        <v>0.0</v>
      </c>
      <c r="H935">
        <f>IF(Datos!H935="",0,IF(AND(H$1008&lt;&gt;"",Datos!H935=H$1008),0,IF(H$1004=0,0,1-CHOOSE(H$1004,IF(ISNUMBER(Datos!H935),AND(OR(H$1005="",Datos!H935&gt;=H$1005),OR(H$1006="",Datos!H935&lt;=H$1006)),FALSE),IF(ISNUMBER(Datos!H935),AND(Datos!H935=INT(Datos!H935),AND(OR(H$1005="",Datos!H935&gt;=H$1005),OR(H$1006="",Datos!H935&lt;=H$1006))),FALSE),OR(ISNUMBER(FIND(";"&amp;UPPER(TRIM(Datos!H935&amp;""))&amp;"=",H$1007)),ISNUMBER(FIND(";"&amp;UPPER(TRIM(Datos!H935&amp;""))&amp;";",H$1007))),OR(UPPER(TRIM(Datos!H935&amp;""))="SÍ",UPPER(TRIM(Datos!H935&amp;""))="SI",UPPER(TRIM(Datos!H935&amp;""))="NO"),IF(ISNUMBER(Datos!H935),AND(OR(H$1005="",Datos!H935&gt;=H$1005),OR(H$1006="",Datos!H935&lt;=H$1006)),FALSE),TRUE))))</f>
        <v>0.0</v>
      </c>
      <c r="I935">
        <f>IF(Datos!I935="",0,IF(AND(I$1008&lt;&gt;"",Datos!I935=I$1008),0,IF(I$1004=0,0,1-CHOOSE(I$1004,IF(ISNUMBER(Datos!I935),AND(OR(I$1005="",Datos!I935&gt;=I$1005),OR(I$1006="",Datos!I935&lt;=I$1006)),FALSE),IF(ISNUMBER(Datos!I935),AND(Datos!I935=INT(Datos!I935),AND(OR(I$1005="",Datos!I935&gt;=I$1005),OR(I$1006="",Datos!I935&lt;=I$1006))),FALSE),OR(ISNUMBER(FIND(";"&amp;UPPER(TRIM(Datos!I935&amp;""))&amp;"=",I$1007)),ISNUMBER(FIND(";"&amp;UPPER(TRIM(Datos!I935&amp;""))&amp;";",I$1007))),OR(UPPER(TRIM(Datos!I935&amp;""))="SÍ",UPPER(TRIM(Datos!I935&amp;""))="SI",UPPER(TRIM(Datos!I935&amp;""))="NO"),IF(ISNUMBER(Datos!I935),AND(OR(I$1005="",Datos!I935&gt;=I$1005),OR(I$1006="",Datos!I935&lt;=I$1006)),FALSE),TRUE))))</f>
        <v>0.0</v>
      </c>
      <c r="J935">
        <f>IF(Datos!J935="",0,IF(AND(J$1008&lt;&gt;"",Datos!J935=J$1008),0,IF(J$1004=0,0,1-CHOOSE(J$1004,IF(ISNUMBER(Datos!J935),AND(OR(J$1005="",Datos!J935&gt;=J$1005),OR(J$1006="",Datos!J935&lt;=J$1006)),FALSE),IF(ISNUMBER(Datos!J935),AND(Datos!J935=INT(Datos!J935),AND(OR(J$1005="",Datos!J935&gt;=J$1005),OR(J$1006="",Datos!J935&lt;=J$1006))),FALSE),OR(ISNUMBER(FIND(";"&amp;UPPER(TRIM(Datos!J935&amp;""))&amp;"=",J$1007)),ISNUMBER(FIND(";"&amp;UPPER(TRIM(Datos!J935&amp;""))&amp;";",J$1007))),OR(UPPER(TRIM(Datos!J935&amp;""))="SÍ",UPPER(TRIM(Datos!J935&amp;""))="SI",UPPER(TRIM(Datos!J935&amp;""))="NO"),IF(ISNUMBER(Datos!J935),AND(OR(J$1005="",Datos!J935&gt;=J$1005),OR(J$1006="",Datos!J935&lt;=J$1006)),FALSE),TRUE))))</f>
        <v>0.0</v>
      </c>
      <c r="K935">
        <f>IF(Datos!K935="",0,IF(AND(K$1008&lt;&gt;"",Datos!K935=K$1008),0,IF(K$1004=0,0,1-CHOOSE(K$1004,IF(ISNUMBER(Datos!K935),AND(OR(K$1005="",Datos!K935&gt;=K$1005),OR(K$1006="",Datos!K935&lt;=K$1006)),FALSE),IF(ISNUMBER(Datos!K935),AND(Datos!K935=INT(Datos!K935),AND(OR(K$1005="",Datos!K935&gt;=K$1005),OR(K$1006="",Datos!K935&lt;=K$1006))),FALSE),OR(ISNUMBER(FIND(";"&amp;UPPER(TRIM(Datos!K935&amp;""))&amp;"=",K$1007)),ISNUMBER(FIND(";"&amp;UPPER(TRIM(Datos!K935&amp;""))&amp;";",K$1007))),OR(UPPER(TRIM(Datos!K935&amp;""))="SÍ",UPPER(TRIM(Datos!K935&amp;""))="SI",UPPER(TRIM(Datos!K935&amp;""))="NO"),IF(ISNUMBER(Datos!K935),AND(OR(K$1005="",Datos!K935&gt;=K$1005),OR(K$1006="",Datos!K935&lt;=K$1006)),FALSE),TRUE))))</f>
        <v>0.0</v>
      </c>
      <c r="L935">
        <f>IF(Datos!L935="",0,IF(AND(L$1008&lt;&gt;"",Datos!L935=L$1008),0,IF(L$1004=0,0,1-CHOOSE(L$1004,IF(ISNUMBER(Datos!L935),AND(OR(L$1005="",Datos!L935&gt;=L$1005),OR(L$1006="",Datos!L935&lt;=L$1006)),FALSE),IF(ISNUMBER(Datos!L935),AND(Datos!L935=INT(Datos!L935),AND(OR(L$1005="",Datos!L935&gt;=L$1005),OR(L$1006="",Datos!L935&lt;=L$1006))),FALSE),OR(ISNUMBER(FIND(";"&amp;UPPER(TRIM(Datos!L935&amp;""))&amp;"=",L$1007)),ISNUMBER(FIND(";"&amp;UPPER(TRIM(Datos!L935&amp;""))&amp;";",L$1007))),OR(UPPER(TRIM(Datos!L935&amp;""))="SÍ",UPPER(TRIM(Datos!L935&amp;""))="SI",UPPER(TRIM(Datos!L935&amp;""))="NO"),IF(ISNUMBER(Datos!L935),AND(OR(L$1005="",Datos!L935&gt;=L$1005),OR(L$1006="",Datos!L935&lt;=L$1006)),FALSE),TRUE))))</f>
        <v>0.0</v>
      </c>
      <c r="M935">
        <f>IF(Datos!M935="",0,IF(AND(M$1008&lt;&gt;"",Datos!M935=M$1008),0,IF(M$1004=0,0,1-CHOOSE(M$1004,IF(ISNUMBER(Datos!M935),AND(OR(M$1005="",Datos!M935&gt;=M$1005),OR(M$1006="",Datos!M935&lt;=M$1006)),FALSE),IF(ISNUMBER(Datos!M935),AND(Datos!M935=INT(Datos!M935),AND(OR(M$1005="",Datos!M935&gt;=M$1005),OR(M$1006="",Datos!M935&lt;=M$1006))),FALSE),OR(ISNUMBER(FIND(";"&amp;UPPER(TRIM(Datos!M935&amp;""))&amp;"=",M$1007)),ISNUMBER(FIND(";"&amp;UPPER(TRIM(Datos!M935&amp;""))&amp;";",M$1007))),OR(UPPER(TRIM(Datos!M935&amp;""))="SÍ",UPPER(TRIM(Datos!M935&amp;""))="SI",UPPER(TRIM(Datos!M935&amp;""))="NO"),IF(ISNUMBER(Datos!M935),AND(OR(M$1005="",Datos!M935&gt;=M$1005),OR(M$1006="",Datos!M935&lt;=M$1006)),FALSE),TRUE))))</f>
        <v>0.0</v>
      </c>
      <c r="N935">
        <f>IF(Datos!N935="",0,IF(AND(N$1008&lt;&gt;"",Datos!N935=N$1008),0,IF(N$1004=0,0,1-CHOOSE(N$1004,IF(ISNUMBER(Datos!N935),AND(OR(N$1005="",Datos!N935&gt;=N$1005),OR(N$1006="",Datos!N935&lt;=N$1006)),FALSE),IF(ISNUMBER(Datos!N935),AND(Datos!N935=INT(Datos!N935),AND(OR(N$1005="",Datos!N935&gt;=N$1005),OR(N$1006="",Datos!N935&lt;=N$1006))),FALSE),OR(ISNUMBER(FIND(";"&amp;UPPER(TRIM(Datos!N935&amp;""))&amp;"=",N$1007)),ISNUMBER(FIND(";"&amp;UPPER(TRIM(Datos!N935&amp;""))&amp;";",N$1007))),OR(UPPER(TRIM(Datos!N935&amp;""))="SÍ",UPPER(TRIM(Datos!N935&amp;""))="SI",UPPER(TRIM(Datos!N935&amp;""))="NO"),IF(ISNUMBER(Datos!N935),AND(OR(N$1005="",Datos!N935&gt;=N$1005),OR(N$1006="",Datos!N935&lt;=N$1006)),FALSE),TRUE))))</f>
        <v>0.0</v>
      </c>
      <c r="O935">
        <f>IF(Datos!O935="",0,IF(AND(O$1008&lt;&gt;"",Datos!O935=O$1008),0,IF(O$1004=0,0,1-CHOOSE(O$1004,IF(ISNUMBER(Datos!O935),AND(OR(O$1005="",Datos!O935&gt;=O$1005),OR(O$1006="",Datos!O935&lt;=O$1006)),FALSE),IF(ISNUMBER(Datos!O935),AND(Datos!O935=INT(Datos!O935),AND(OR(O$1005="",Datos!O935&gt;=O$1005),OR(O$1006="",Datos!O935&lt;=O$1006))),FALSE),OR(ISNUMBER(FIND(";"&amp;UPPER(TRIM(Datos!O935&amp;""))&amp;"=",O$1007)),ISNUMBER(FIND(";"&amp;UPPER(TRIM(Datos!O935&amp;""))&amp;";",O$1007))),OR(UPPER(TRIM(Datos!O935&amp;""))="SÍ",UPPER(TRIM(Datos!O935&amp;""))="SI",UPPER(TRIM(Datos!O935&amp;""))="NO"),IF(ISNUMBER(Datos!O935),AND(OR(O$1005="",Datos!O935&gt;=O$1005),OR(O$1006="",Datos!O935&lt;=O$1006)),FALSE),TRUE))))</f>
        <v>0.0</v>
      </c>
      <c r="P935">
        <f>IF(Datos!P935="",0,IF(AND(P$1008&lt;&gt;"",Datos!P935=P$1008),0,IF(P$1004=0,0,1-CHOOSE(P$1004,IF(ISNUMBER(Datos!P935),AND(OR(P$1005="",Datos!P935&gt;=P$1005),OR(P$1006="",Datos!P935&lt;=P$1006)),FALSE),IF(ISNUMBER(Datos!P935),AND(Datos!P935=INT(Datos!P935),AND(OR(P$1005="",Datos!P935&gt;=P$1005),OR(P$1006="",Datos!P935&lt;=P$1006))),FALSE),OR(ISNUMBER(FIND(";"&amp;UPPER(TRIM(Datos!P935&amp;""))&amp;"=",P$1007)),ISNUMBER(FIND(";"&amp;UPPER(TRIM(Datos!P935&amp;""))&amp;";",P$1007))),OR(UPPER(TRIM(Datos!P935&amp;""))="SÍ",UPPER(TRIM(Datos!P935&amp;""))="SI",UPPER(TRIM(Datos!P935&amp;""))="NO"),IF(ISNUMBER(Datos!P935),AND(OR(P$1005="",Datos!P935&gt;=P$1005),OR(P$1006="",Datos!P935&lt;=P$1006)),FALSE),TRUE))))</f>
        <v>0.0</v>
      </c>
      <c r="Q935">
        <f>IF(Datos!Q935="",0,IF(AND(Q$1008&lt;&gt;"",Datos!Q935=Q$1008),0,IF(Q$1004=0,0,1-CHOOSE(Q$1004,IF(ISNUMBER(Datos!Q935),AND(OR(Q$1005="",Datos!Q935&gt;=Q$1005),OR(Q$1006="",Datos!Q935&lt;=Q$1006)),FALSE),IF(ISNUMBER(Datos!Q935),AND(Datos!Q935=INT(Datos!Q935),AND(OR(Q$1005="",Datos!Q935&gt;=Q$1005),OR(Q$1006="",Datos!Q935&lt;=Q$1006))),FALSE),OR(ISNUMBER(FIND(";"&amp;UPPER(TRIM(Datos!Q935&amp;""))&amp;"=",Q$1007)),ISNUMBER(FIND(";"&amp;UPPER(TRIM(Datos!Q935&amp;""))&amp;";",Q$1007))),OR(UPPER(TRIM(Datos!Q935&amp;""))="SÍ",UPPER(TRIM(Datos!Q935&amp;""))="SI",UPPER(TRIM(Datos!Q935&amp;""))="NO"),IF(ISNUMBER(Datos!Q935),AND(OR(Q$1005="",Datos!Q935&gt;=Q$1005),OR(Q$1006="",Datos!Q935&lt;=Q$1006)),FALSE),TRUE))))</f>
        <v>0.0</v>
      </c>
      <c r="R935">
        <f>IF(Datos!R935="",0,IF(AND(R$1008&lt;&gt;"",Datos!R935=R$1008),0,IF(R$1004=0,0,1-CHOOSE(R$1004,IF(ISNUMBER(Datos!R935),AND(OR(R$1005="",Datos!R935&gt;=R$1005),OR(R$1006="",Datos!R935&lt;=R$1006)),FALSE),IF(ISNUMBER(Datos!R935),AND(Datos!R935=INT(Datos!R935),AND(OR(R$1005="",Datos!R935&gt;=R$1005),OR(R$1006="",Datos!R935&lt;=R$1006))),FALSE),OR(ISNUMBER(FIND(";"&amp;UPPER(TRIM(Datos!R935&amp;""))&amp;"=",R$1007)),ISNUMBER(FIND(";"&amp;UPPER(TRIM(Datos!R935&amp;""))&amp;";",R$1007))),OR(UPPER(TRIM(Datos!R935&amp;""))="SÍ",UPPER(TRIM(Datos!R935&amp;""))="SI",UPPER(TRIM(Datos!R935&amp;""))="NO"),IF(ISNUMBER(Datos!R935),AND(OR(R$1005="",Datos!R935&gt;=R$1005),OR(R$1006="",Datos!R935&lt;=R$1006)),FALSE),TRUE))))</f>
        <v>0.0</v>
      </c>
      <c r="S935">
        <f>IF(Datos!S935="",0,IF(AND(S$1008&lt;&gt;"",Datos!S935=S$1008),0,IF(S$1004=0,0,1-CHOOSE(S$1004,IF(ISNUMBER(Datos!S935),AND(OR(S$1005="",Datos!S935&gt;=S$1005),OR(S$1006="",Datos!S935&lt;=S$1006)),FALSE),IF(ISNUMBER(Datos!S935),AND(Datos!S935=INT(Datos!S935),AND(OR(S$1005="",Datos!S935&gt;=S$1005),OR(S$1006="",Datos!S935&lt;=S$1006))),FALSE),OR(ISNUMBER(FIND(";"&amp;UPPER(TRIM(Datos!S935&amp;""))&amp;"=",S$1007)),ISNUMBER(FIND(";"&amp;UPPER(TRIM(Datos!S935&amp;""))&amp;";",S$1007))),OR(UPPER(TRIM(Datos!S935&amp;""))="SÍ",UPPER(TRIM(Datos!S935&amp;""))="SI",UPPER(TRIM(Datos!S935&amp;""))="NO"),IF(ISNUMBER(Datos!S935),AND(OR(S$1005="",Datos!S935&gt;=S$1005),OR(S$1006="",Datos!S935&lt;=S$1006)),FALSE),TRUE))))</f>
        <v>0.0</v>
      </c>
      <c r="T935">
        <f>IF(Datos!T935="",0,IF(AND(T$1008&lt;&gt;"",Datos!T935=T$1008),0,IF(T$1004=0,0,1-CHOOSE(T$1004,IF(ISNUMBER(Datos!T935),AND(OR(T$1005="",Datos!T935&gt;=T$1005),OR(T$1006="",Datos!T935&lt;=T$1006)),FALSE),IF(ISNUMBER(Datos!T935),AND(Datos!T935=INT(Datos!T935),AND(OR(T$1005="",Datos!T935&gt;=T$1005),OR(T$1006="",Datos!T935&lt;=T$1006))),FALSE),OR(ISNUMBER(FIND(";"&amp;UPPER(TRIM(Datos!T935&amp;""))&amp;"=",T$1007)),ISNUMBER(FIND(";"&amp;UPPER(TRIM(Datos!T935&amp;""))&amp;";",T$1007))),OR(UPPER(TRIM(Datos!T935&amp;""))="SÍ",UPPER(TRIM(Datos!T935&amp;""))="SI",UPPER(TRIM(Datos!T935&amp;""))="NO"),IF(ISNUMBER(Datos!T935),AND(OR(T$1005="",Datos!T935&gt;=T$1005),OR(T$1006="",Datos!T935&lt;=T$1006)),FALSE),TRUE))))</f>
        <v>0.0</v>
      </c>
      <c r="U935">
        <f>IF(Datos!U935="",0,IF(AND(U$1008&lt;&gt;"",Datos!U935=U$1008),0,IF(U$1004=0,0,1-CHOOSE(U$1004,IF(ISNUMBER(Datos!U935),AND(OR(U$1005="",Datos!U935&gt;=U$1005),OR(U$1006="",Datos!U935&lt;=U$1006)),FALSE),IF(ISNUMBER(Datos!U935),AND(Datos!U935=INT(Datos!U935),AND(OR(U$1005="",Datos!U935&gt;=U$1005),OR(U$1006="",Datos!U935&lt;=U$1006))),FALSE),OR(ISNUMBER(FIND(";"&amp;UPPER(TRIM(Datos!U935&amp;""))&amp;"=",U$1007)),ISNUMBER(FIND(";"&amp;UPPER(TRIM(Datos!U935&amp;""))&amp;";",U$1007))),OR(UPPER(TRIM(Datos!U935&amp;""))="SÍ",UPPER(TRIM(Datos!U935&amp;""))="SI",UPPER(TRIM(Datos!U935&amp;""))="NO"),IF(ISNUMBER(Datos!U935),AND(OR(U$1005="",Datos!U935&gt;=U$1005),OR(U$1006="",Datos!U935&lt;=U$1006)),FALSE),TRUE))))</f>
        <v>0.0</v>
      </c>
      <c r="V935">
        <f>IF(Datos!V935="",0,IF(AND(V$1008&lt;&gt;"",Datos!V935=V$1008),0,IF(V$1004=0,0,1-CHOOSE(V$1004,IF(ISNUMBER(Datos!V935),AND(OR(V$1005="",Datos!V935&gt;=V$1005),OR(V$1006="",Datos!V935&lt;=V$1006)),FALSE),IF(ISNUMBER(Datos!V935),AND(Datos!V935=INT(Datos!V935),AND(OR(V$1005="",Datos!V935&gt;=V$1005),OR(V$1006="",Datos!V935&lt;=V$1006))),FALSE),OR(ISNUMBER(FIND(";"&amp;UPPER(TRIM(Datos!V935&amp;""))&amp;"=",V$1007)),ISNUMBER(FIND(";"&amp;UPPER(TRIM(Datos!V935&amp;""))&amp;";",V$1007))),OR(UPPER(TRIM(Datos!V935&amp;""))="SÍ",UPPER(TRIM(Datos!V935&amp;""))="SI",UPPER(TRIM(Datos!V935&amp;""))="NO"),IF(ISNUMBER(Datos!V935),AND(OR(V$1005="",Datos!V935&gt;=V$1005),OR(V$1006="",Datos!V935&lt;=V$1006)),FALSE),TRUE))))</f>
        <v>0.0</v>
      </c>
      <c r="W935">
        <f>IF(Datos!W935="",0,IF(AND(W$1008&lt;&gt;"",Datos!W935=W$1008),0,IF(W$1004=0,0,1-CHOOSE(W$1004,IF(ISNUMBER(Datos!W935),AND(OR(W$1005="",Datos!W935&gt;=W$1005),OR(W$1006="",Datos!W935&lt;=W$1006)),FALSE),IF(ISNUMBER(Datos!W935),AND(Datos!W935=INT(Datos!W935),AND(OR(W$1005="",Datos!W935&gt;=W$1005),OR(W$1006="",Datos!W935&lt;=W$1006))),FALSE),OR(ISNUMBER(FIND(";"&amp;UPPER(TRIM(Datos!W935&amp;""))&amp;"=",W$1007)),ISNUMBER(FIND(";"&amp;UPPER(TRIM(Datos!W935&amp;""))&amp;";",W$1007))),OR(UPPER(TRIM(Datos!W935&amp;""))="SÍ",UPPER(TRIM(Datos!W935&amp;""))="SI",UPPER(TRIM(Datos!W935&amp;""))="NO"),IF(ISNUMBER(Datos!W935),AND(OR(W$1005="",Datos!W935&gt;=W$1005),OR(W$1006="",Datos!W935&lt;=W$1006)),FALSE),TRUE))))</f>
        <v>0.0</v>
      </c>
      <c r="X935">
        <f>IF(Datos!X935="",0,IF(AND(X$1008&lt;&gt;"",Datos!X935=X$1008),0,IF(X$1004=0,0,1-CHOOSE(X$1004,IF(ISNUMBER(Datos!X935),AND(OR(X$1005="",Datos!X935&gt;=X$1005),OR(X$1006="",Datos!X935&lt;=X$1006)),FALSE),IF(ISNUMBER(Datos!X935),AND(Datos!X935=INT(Datos!X935),AND(OR(X$1005="",Datos!X935&gt;=X$1005),OR(X$1006="",Datos!X935&lt;=X$1006))),FALSE),OR(ISNUMBER(FIND(";"&amp;UPPER(TRIM(Datos!X935&amp;""))&amp;"=",X$1007)),ISNUMBER(FIND(";"&amp;UPPER(TRIM(Datos!X935&amp;""))&amp;";",X$1007))),OR(UPPER(TRIM(Datos!X935&amp;""))="SÍ",UPPER(TRIM(Datos!X935&amp;""))="SI",UPPER(TRIM(Datos!X935&amp;""))="NO"),IF(ISNUMBER(Datos!X935),AND(OR(X$1005="",Datos!X935&gt;=X$1005),OR(X$1006="",Datos!X935&lt;=X$1006)),FALSE),TRUE))))</f>
        <v>0.0</v>
      </c>
      <c r="Y935">
        <f>IF(Datos!Y935="",0,IF(AND(Y$1008&lt;&gt;"",Datos!Y935=Y$1008),0,IF(Y$1004=0,0,1-CHOOSE(Y$1004,IF(ISNUMBER(Datos!Y935),AND(OR(Y$1005="",Datos!Y935&gt;=Y$1005),OR(Y$1006="",Datos!Y935&lt;=Y$1006)),FALSE),IF(ISNUMBER(Datos!Y935),AND(Datos!Y935=INT(Datos!Y935),AND(OR(Y$1005="",Datos!Y935&gt;=Y$1005),OR(Y$1006="",Datos!Y935&lt;=Y$1006))),FALSE),OR(ISNUMBER(FIND(";"&amp;UPPER(TRIM(Datos!Y935&amp;""))&amp;"=",Y$1007)),ISNUMBER(FIND(";"&amp;UPPER(TRIM(Datos!Y935&amp;""))&amp;";",Y$1007))),OR(UPPER(TRIM(Datos!Y935&amp;""))="SÍ",UPPER(TRIM(Datos!Y935&amp;""))="SI",UPPER(TRIM(Datos!Y935&amp;""))="NO"),IF(ISNUMBER(Datos!Y935),AND(OR(Y$1005="",Datos!Y935&gt;=Y$1005),OR(Y$1006="",Datos!Y935&lt;=Y$1006)),FALSE),TRUE))))</f>
        <v>0.0</v>
      </c>
      <c r="Z935">
        <f>IF(Datos!Z935="",0,IF(AND(Z$1008&lt;&gt;"",Datos!Z935=Z$1008),0,IF(Z$1004=0,0,1-CHOOSE(Z$1004,IF(ISNUMBER(Datos!Z935),AND(OR(Z$1005="",Datos!Z935&gt;=Z$1005),OR(Z$1006="",Datos!Z935&lt;=Z$1006)),FALSE),IF(ISNUMBER(Datos!Z935),AND(Datos!Z935=INT(Datos!Z935),AND(OR(Z$1005="",Datos!Z935&gt;=Z$1005),OR(Z$1006="",Datos!Z935&lt;=Z$1006))),FALSE),OR(ISNUMBER(FIND(";"&amp;UPPER(TRIM(Datos!Z935&amp;""))&amp;"=",Z$1007)),ISNUMBER(FIND(";"&amp;UPPER(TRIM(Datos!Z935&amp;""))&amp;";",Z$1007))),OR(UPPER(TRIM(Datos!Z935&amp;""))="SÍ",UPPER(TRIM(Datos!Z935&amp;""))="SI",UPPER(TRIM(Datos!Z935&amp;""))="NO"),IF(ISNUMBER(Datos!Z935),AND(OR(Z$1005="",Datos!Z935&gt;=Z$1005),OR(Z$1006="",Datos!Z935&lt;=Z$1006)),FALSE),TRUE))))</f>
        <v>0.0</v>
      </c>
      <c r="AA935">
        <f>IF(Datos!AA935="",0,IF(AND(AA$1008&lt;&gt;"",Datos!AA935=AA$1008),0,IF(AA$1004=0,0,1-CHOOSE(AA$1004,IF(ISNUMBER(Datos!AA935),AND(OR(AA$1005="",Datos!AA935&gt;=AA$1005),OR(AA$1006="",Datos!AA935&lt;=AA$1006)),FALSE),IF(ISNUMBER(Datos!AA935),AND(Datos!AA935=INT(Datos!AA935),AND(OR(AA$1005="",Datos!AA935&gt;=AA$1005),OR(AA$1006="",Datos!AA935&lt;=AA$1006))),FALSE),OR(ISNUMBER(FIND(";"&amp;UPPER(TRIM(Datos!AA935&amp;""))&amp;"=",AA$1007)),ISNUMBER(FIND(";"&amp;UPPER(TRIM(Datos!AA935&amp;""))&amp;";",AA$1007))),OR(UPPER(TRIM(Datos!AA935&amp;""))="SÍ",UPPER(TRIM(Datos!AA935&amp;""))="SI",UPPER(TRIM(Datos!AA935&amp;""))="NO"),IF(ISNUMBER(Datos!AA935),AND(OR(AA$1005="",Datos!AA935&gt;=AA$1005),OR(AA$1006="",Datos!AA935&lt;=AA$1006)),FALSE),TRUE))))</f>
        <v>0.0</v>
      </c>
      <c r="AB935">
        <f>IF(Datos!AB935="",0,IF(AND(AB$1008&lt;&gt;"",Datos!AB935=AB$1008),0,IF(AB$1004=0,0,1-CHOOSE(AB$1004,IF(ISNUMBER(Datos!AB935),AND(OR(AB$1005="",Datos!AB935&gt;=AB$1005),OR(AB$1006="",Datos!AB935&lt;=AB$1006)),FALSE),IF(ISNUMBER(Datos!AB935),AND(Datos!AB935=INT(Datos!AB935),AND(OR(AB$1005="",Datos!AB935&gt;=AB$1005),OR(AB$1006="",Datos!AB935&lt;=AB$1006))),FALSE),OR(ISNUMBER(FIND(";"&amp;UPPER(TRIM(Datos!AB935&amp;""))&amp;"=",AB$1007)),ISNUMBER(FIND(";"&amp;UPPER(TRIM(Datos!AB935&amp;""))&amp;";",AB$1007))),OR(UPPER(TRIM(Datos!AB935&amp;""))="SÍ",UPPER(TRIM(Datos!AB935&amp;""))="SI",UPPER(TRIM(Datos!AB935&amp;""))="NO"),IF(ISNUMBER(Datos!AB935),AND(OR(AB$1005="",Datos!AB935&gt;=AB$1005),OR(AB$1006="",Datos!AB935&lt;=AB$1006)),FALSE),TRUE))))</f>
        <v>0.0</v>
      </c>
      <c r="AC935">
        <f>IF(Datos!AC935="",0,IF(AND(AC$1008&lt;&gt;"",Datos!AC935=AC$1008),0,IF(AC$1004=0,0,1-CHOOSE(AC$1004,IF(ISNUMBER(Datos!AC935),AND(OR(AC$1005="",Datos!AC935&gt;=AC$1005),OR(AC$1006="",Datos!AC935&lt;=AC$1006)),FALSE),IF(ISNUMBER(Datos!AC935),AND(Datos!AC935=INT(Datos!AC935),AND(OR(AC$1005="",Datos!AC935&gt;=AC$1005),OR(AC$1006="",Datos!AC935&lt;=AC$1006))),FALSE),OR(ISNUMBER(FIND(";"&amp;UPPER(TRIM(Datos!AC935&amp;""))&amp;"=",AC$1007)),ISNUMBER(FIND(";"&amp;UPPER(TRIM(Datos!AC935&amp;""))&amp;";",AC$1007))),OR(UPPER(TRIM(Datos!AC935&amp;""))="SÍ",UPPER(TRIM(Datos!AC935&amp;""))="SI",UPPER(TRIM(Datos!AC935&amp;""))="NO"),IF(ISNUMBER(Datos!AC935),AND(OR(AC$1005="",Datos!AC935&gt;=AC$1005),OR(AC$1006="",Datos!AC935&lt;=AC$1006)),FALSE),TRUE))))</f>
        <v>0.0</v>
      </c>
      <c r="AD935">
        <f>IF(Datos!AD935="",0,IF(AND(AD$1008&lt;&gt;"",Datos!AD935=AD$1008),0,IF(AD$1004=0,0,1-CHOOSE(AD$1004,IF(ISNUMBER(Datos!AD935),AND(OR(AD$1005="",Datos!AD935&gt;=AD$1005),OR(AD$1006="",Datos!AD935&lt;=AD$1006)),FALSE),IF(ISNUMBER(Datos!AD935),AND(Datos!AD935=INT(Datos!AD935),AND(OR(AD$1005="",Datos!AD935&gt;=AD$1005),OR(AD$1006="",Datos!AD935&lt;=AD$1006))),FALSE),OR(ISNUMBER(FIND(";"&amp;UPPER(TRIM(Datos!AD935&amp;""))&amp;"=",AD$1007)),ISNUMBER(FIND(";"&amp;UPPER(TRIM(Datos!AD935&amp;""))&amp;";",AD$1007))),OR(UPPER(TRIM(Datos!AD935&amp;""))="SÍ",UPPER(TRIM(Datos!AD935&amp;""))="SI",UPPER(TRIM(Datos!AD935&amp;""))="NO"),IF(ISNUMBER(Datos!AD935),AND(OR(AD$1005="",Datos!AD935&gt;=AD$1005),OR(AD$1006="",Datos!AD935&lt;=AD$1006)),FALSE),TRUE))))</f>
        <v>0.0</v>
      </c>
      <c r="AE935">
        <f>IF(Datos!AE935="",0,IF(AND(AE$1008&lt;&gt;"",Datos!AE935=AE$1008),0,IF(AE$1004=0,0,1-CHOOSE(AE$1004,IF(ISNUMBER(Datos!AE935),AND(OR(AE$1005="",Datos!AE935&gt;=AE$1005),OR(AE$1006="",Datos!AE935&lt;=AE$1006)),FALSE),IF(ISNUMBER(Datos!AE935),AND(Datos!AE935=INT(Datos!AE935),AND(OR(AE$1005="",Datos!AE935&gt;=AE$1005),OR(AE$1006="",Datos!AE935&lt;=AE$1006))),FALSE),OR(ISNUMBER(FIND(";"&amp;UPPER(TRIM(Datos!AE935&amp;""))&amp;"=",AE$1007)),ISNUMBER(FIND(";"&amp;UPPER(TRIM(Datos!AE935&amp;""))&amp;";",AE$1007))),OR(UPPER(TRIM(Datos!AE935&amp;""))="SÍ",UPPER(TRIM(Datos!AE935&amp;""))="SI",UPPER(TRIM(Datos!AE935&amp;""))="NO"),IF(ISNUMBER(Datos!AE935),AND(OR(AE$1005="",Datos!AE935&gt;=AE$1005),OR(AE$1006="",Datos!AE935&lt;=AE$1006)),FALSE),TRUE))))</f>
        <v>0.0</v>
      </c>
    </row>
    <row r="936" spans="2:31">
      <c r="B936">
        <f>IF(Datos!B936="",0,IF(AND(B$1008&lt;&gt;"",Datos!B936=B$1008),0,IF(B$1004=0,0,1-CHOOSE(B$1004,IF(ISNUMBER(Datos!B936),AND(OR(B$1005="",Datos!B936&gt;=B$1005),OR(B$1006="",Datos!B936&lt;=B$1006)),FALSE),IF(ISNUMBER(Datos!B936),AND(Datos!B936=INT(Datos!B936),AND(OR(B$1005="",Datos!B936&gt;=B$1005),OR(B$1006="",Datos!B936&lt;=B$1006))),FALSE),OR(ISNUMBER(FIND(";"&amp;UPPER(TRIM(Datos!B936&amp;""))&amp;"=",B$1007)),ISNUMBER(FIND(";"&amp;UPPER(TRIM(Datos!B936&amp;""))&amp;";",B$1007))),OR(UPPER(TRIM(Datos!B936&amp;""))="SÍ",UPPER(TRIM(Datos!B936&amp;""))="SI",UPPER(TRIM(Datos!B936&amp;""))="NO"),IF(ISNUMBER(Datos!B936),AND(OR(B$1005="",Datos!B936&gt;=B$1005),OR(B$1006="",Datos!B936&lt;=B$1006)),FALSE),TRUE))))</f>
        <v>0.0</v>
      </c>
      <c r="C936">
        <f>IF(Datos!C936="",0,IF(AND(C$1008&lt;&gt;"",Datos!C936=C$1008),0,IF(C$1004=0,0,1-CHOOSE(C$1004,IF(ISNUMBER(Datos!C936),AND(OR(C$1005="",Datos!C936&gt;=C$1005),OR(C$1006="",Datos!C936&lt;=C$1006)),FALSE),IF(ISNUMBER(Datos!C936),AND(Datos!C936=INT(Datos!C936),AND(OR(C$1005="",Datos!C936&gt;=C$1005),OR(C$1006="",Datos!C936&lt;=C$1006))),FALSE),OR(ISNUMBER(FIND(";"&amp;UPPER(TRIM(Datos!C936&amp;""))&amp;"=",C$1007)),ISNUMBER(FIND(";"&amp;UPPER(TRIM(Datos!C936&amp;""))&amp;";",C$1007))),OR(UPPER(TRIM(Datos!C936&amp;""))="SÍ",UPPER(TRIM(Datos!C936&amp;""))="SI",UPPER(TRIM(Datos!C936&amp;""))="NO"),IF(ISNUMBER(Datos!C936),AND(OR(C$1005="",Datos!C936&gt;=C$1005),OR(C$1006="",Datos!C936&lt;=C$1006)),FALSE),TRUE))))</f>
        <v>0.0</v>
      </c>
      <c r="D936">
        <f>IF(Datos!D936="",0,IF(AND(D$1008&lt;&gt;"",Datos!D936=D$1008),0,IF(D$1004=0,0,1-CHOOSE(D$1004,IF(ISNUMBER(Datos!D936),AND(OR(D$1005="",Datos!D936&gt;=D$1005),OR(D$1006="",Datos!D936&lt;=D$1006)),FALSE),IF(ISNUMBER(Datos!D936),AND(Datos!D936=INT(Datos!D936),AND(OR(D$1005="",Datos!D936&gt;=D$1005),OR(D$1006="",Datos!D936&lt;=D$1006))),FALSE),OR(ISNUMBER(FIND(";"&amp;UPPER(TRIM(Datos!D936&amp;""))&amp;"=",D$1007)),ISNUMBER(FIND(";"&amp;UPPER(TRIM(Datos!D936&amp;""))&amp;";",D$1007))),OR(UPPER(TRIM(Datos!D936&amp;""))="SÍ",UPPER(TRIM(Datos!D936&amp;""))="SI",UPPER(TRIM(Datos!D936&amp;""))="NO"),IF(ISNUMBER(Datos!D936),AND(OR(D$1005="",Datos!D936&gt;=D$1005),OR(D$1006="",Datos!D936&lt;=D$1006)),FALSE),TRUE))))</f>
        <v>0.0</v>
      </c>
      <c r="E936">
        <f>IF(Datos!E936="",0,IF(AND(E$1008&lt;&gt;"",Datos!E936=E$1008),0,IF(E$1004=0,0,1-CHOOSE(E$1004,IF(ISNUMBER(Datos!E936),AND(OR(E$1005="",Datos!E936&gt;=E$1005),OR(E$1006="",Datos!E936&lt;=E$1006)),FALSE),IF(ISNUMBER(Datos!E936),AND(Datos!E936=INT(Datos!E936),AND(OR(E$1005="",Datos!E936&gt;=E$1005),OR(E$1006="",Datos!E936&lt;=E$1006))),FALSE),OR(ISNUMBER(FIND(";"&amp;UPPER(TRIM(Datos!E936&amp;""))&amp;"=",E$1007)),ISNUMBER(FIND(";"&amp;UPPER(TRIM(Datos!E936&amp;""))&amp;";",E$1007))),OR(UPPER(TRIM(Datos!E936&amp;""))="SÍ",UPPER(TRIM(Datos!E936&amp;""))="SI",UPPER(TRIM(Datos!E936&amp;""))="NO"),IF(ISNUMBER(Datos!E936),AND(OR(E$1005="",Datos!E936&gt;=E$1005),OR(E$1006="",Datos!E936&lt;=E$1006)),FALSE),TRUE))))</f>
        <v>0.0</v>
      </c>
      <c r="F936">
        <f>IF(Datos!F936="",0,IF(AND(F$1008&lt;&gt;"",Datos!F936=F$1008),0,IF(F$1004=0,0,1-CHOOSE(F$1004,IF(ISNUMBER(Datos!F936),AND(OR(F$1005="",Datos!F936&gt;=F$1005),OR(F$1006="",Datos!F936&lt;=F$1006)),FALSE),IF(ISNUMBER(Datos!F936),AND(Datos!F936=INT(Datos!F936),AND(OR(F$1005="",Datos!F936&gt;=F$1005),OR(F$1006="",Datos!F936&lt;=F$1006))),FALSE),OR(ISNUMBER(FIND(";"&amp;UPPER(TRIM(Datos!F936&amp;""))&amp;"=",F$1007)),ISNUMBER(FIND(";"&amp;UPPER(TRIM(Datos!F936&amp;""))&amp;";",F$1007))),OR(UPPER(TRIM(Datos!F936&amp;""))="SÍ",UPPER(TRIM(Datos!F936&amp;""))="SI",UPPER(TRIM(Datos!F936&amp;""))="NO"),IF(ISNUMBER(Datos!F936),AND(OR(F$1005="",Datos!F936&gt;=F$1005),OR(F$1006="",Datos!F936&lt;=F$1006)),FALSE),TRUE))))</f>
        <v>0.0</v>
      </c>
      <c r="G936">
        <f>IF(Datos!G936="",0,IF(AND(G$1008&lt;&gt;"",Datos!G936=G$1008),0,IF(G$1004=0,0,1-CHOOSE(G$1004,IF(ISNUMBER(Datos!G936),AND(OR(G$1005="",Datos!G936&gt;=G$1005),OR(G$1006="",Datos!G936&lt;=G$1006)),FALSE),IF(ISNUMBER(Datos!G936),AND(Datos!G936=INT(Datos!G936),AND(OR(G$1005="",Datos!G936&gt;=G$1005),OR(G$1006="",Datos!G936&lt;=G$1006))),FALSE),OR(ISNUMBER(FIND(";"&amp;UPPER(TRIM(Datos!G936&amp;""))&amp;"=",G$1007)),ISNUMBER(FIND(";"&amp;UPPER(TRIM(Datos!G936&amp;""))&amp;";",G$1007))),OR(UPPER(TRIM(Datos!G936&amp;""))="SÍ",UPPER(TRIM(Datos!G936&amp;""))="SI",UPPER(TRIM(Datos!G936&amp;""))="NO"),IF(ISNUMBER(Datos!G936),AND(OR(G$1005="",Datos!G936&gt;=G$1005),OR(G$1006="",Datos!G936&lt;=G$1006)),FALSE),TRUE))))</f>
        <v>0.0</v>
      </c>
      <c r="H936">
        <f>IF(Datos!H936="",0,IF(AND(H$1008&lt;&gt;"",Datos!H936=H$1008),0,IF(H$1004=0,0,1-CHOOSE(H$1004,IF(ISNUMBER(Datos!H936),AND(OR(H$1005="",Datos!H936&gt;=H$1005),OR(H$1006="",Datos!H936&lt;=H$1006)),FALSE),IF(ISNUMBER(Datos!H936),AND(Datos!H936=INT(Datos!H936),AND(OR(H$1005="",Datos!H936&gt;=H$1005),OR(H$1006="",Datos!H936&lt;=H$1006))),FALSE),OR(ISNUMBER(FIND(";"&amp;UPPER(TRIM(Datos!H936&amp;""))&amp;"=",H$1007)),ISNUMBER(FIND(";"&amp;UPPER(TRIM(Datos!H936&amp;""))&amp;";",H$1007))),OR(UPPER(TRIM(Datos!H936&amp;""))="SÍ",UPPER(TRIM(Datos!H936&amp;""))="SI",UPPER(TRIM(Datos!H936&amp;""))="NO"),IF(ISNUMBER(Datos!H936),AND(OR(H$1005="",Datos!H936&gt;=H$1005),OR(H$1006="",Datos!H936&lt;=H$1006)),FALSE),TRUE))))</f>
        <v>0.0</v>
      </c>
      <c r="I936">
        <f>IF(Datos!I936="",0,IF(AND(I$1008&lt;&gt;"",Datos!I936=I$1008),0,IF(I$1004=0,0,1-CHOOSE(I$1004,IF(ISNUMBER(Datos!I936),AND(OR(I$1005="",Datos!I936&gt;=I$1005),OR(I$1006="",Datos!I936&lt;=I$1006)),FALSE),IF(ISNUMBER(Datos!I936),AND(Datos!I936=INT(Datos!I936),AND(OR(I$1005="",Datos!I936&gt;=I$1005),OR(I$1006="",Datos!I936&lt;=I$1006))),FALSE),OR(ISNUMBER(FIND(";"&amp;UPPER(TRIM(Datos!I936&amp;""))&amp;"=",I$1007)),ISNUMBER(FIND(";"&amp;UPPER(TRIM(Datos!I936&amp;""))&amp;";",I$1007))),OR(UPPER(TRIM(Datos!I936&amp;""))="SÍ",UPPER(TRIM(Datos!I936&amp;""))="SI",UPPER(TRIM(Datos!I936&amp;""))="NO"),IF(ISNUMBER(Datos!I936),AND(OR(I$1005="",Datos!I936&gt;=I$1005),OR(I$1006="",Datos!I936&lt;=I$1006)),FALSE),TRUE))))</f>
        <v>0.0</v>
      </c>
      <c r="J936">
        <f>IF(Datos!J936="",0,IF(AND(J$1008&lt;&gt;"",Datos!J936=J$1008),0,IF(J$1004=0,0,1-CHOOSE(J$1004,IF(ISNUMBER(Datos!J936),AND(OR(J$1005="",Datos!J936&gt;=J$1005),OR(J$1006="",Datos!J936&lt;=J$1006)),FALSE),IF(ISNUMBER(Datos!J936),AND(Datos!J936=INT(Datos!J936),AND(OR(J$1005="",Datos!J936&gt;=J$1005),OR(J$1006="",Datos!J936&lt;=J$1006))),FALSE),OR(ISNUMBER(FIND(";"&amp;UPPER(TRIM(Datos!J936&amp;""))&amp;"=",J$1007)),ISNUMBER(FIND(";"&amp;UPPER(TRIM(Datos!J936&amp;""))&amp;";",J$1007))),OR(UPPER(TRIM(Datos!J936&amp;""))="SÍ",UPPER(TRIM(Datos!J936&amp;""))="SI",UPPER(TRIM(Datos!J936&amp;""))="NO"),IF(ISNUMBER(Datos!J936),AND(OR(J$1005="",Datos!J936&gt;=J$1005),OR(J$1006="",Datos!J936&lt;=J$1006)),FALSE),TRUE))))</f>
        <v>0.0</v>
      </c>
      <c r="K936">
        <f>IF(Datos!K936="",0,IF(AND(K$1008&lt;&gt;"",Datos!K936=K$1008),0,IF(K$1004=0,0,1-CHOOSE(K$1004,IF(ISNUMBER(Datos!K936),AND(OR(K$1005="",Datos!K936&gt;=K$1005),OR(K$1006="",Datos!K936&lt;=K$1006)),FALSE),IF(ISNUMBER(Datos!K936),AND(Datos!K936=INT(Datos!K936),AND(OR(K$1005="",Datos!K936&gt;=K$1005),OR(K$1006="",Datos!K936&lt;=K$1006))),FALSE),OR(ISNUMBER(FIND(";"&amp;UPPER(TRIM(Datos!K936&amp;""))&amp;"=",K$1007)),ISNUMBER(FIND(";"&amp;UPPER(TRIM(Datos!K936&amp;""))&amp;";",K$1007))),OR(UPPER(TRIM(Datos!K936&amp;""))="SÍ",UPPER(TRIM(Datos!K936&amp;""))="SI",UPPER(TRIM(Datos!K936&amp;""))="NO"),IF(ISNUMBER(Datos!K936),AND(OR(K$1005="",Datos!K936&gt;=K$1005),OR(K$1006="",Datos!K936&lt;=K$1006)),FALSE),TRUE))))</f>
        <v>0.0</v>
      </c>
      <c r="L936">
        <f>IF(Datos!L936="",0,IF(AND(L$1008&lt;&gt;"",Datos!L936=L$1008),0,IF(L$1004=0,0,1-CHOOSE(L$1004,IF(ISNUMBER(Datos!L936),AND(OR(L$1005="",Datos!L936&gt;=L$1005),OR(L$1006="",Datos!L936&lt;=L$1006)),FALSE),IF(ISNUMBER(Datos!L936),AND(Datos!L936=INT(Datos!L936),AND(OR(L$1005="",Datos!L936&gt;=L$1005),OR(L$1006="",Datos!L936&lt;=L$1006))),FALSE),OR(ISNUMBER(FIND(";"&amp;UPPER(TRIM(Datos!L936&amp;""))&amp;"=",L$1007)),ISNUMBER(FIND(";"&amp;UPPER(TRIM(Datos!L936&amp;""))&amp;";",L$1007))),OR(UPPER(TRIM(Datos!L936&amp;""))="SÍ",UPPER(TRIM(Datos!L936&amp;""))="SI",UPPER(TRIM(Datos!L936&amp;""))="NO"),IF(ISNUMBER(Datos!L936),AND(OR(L$1005="",Datos!L936&gt;=L$1005),OR(L$1006="",Datos!L936&lt;=L$1006)),FALSE),TRUE))))</f>
        <v>0.0</v>
      </c>
      <c r="M936">
        <f>IF(Datos!M936="",0,IF(AND(M$1008&lt;&gt;"",Datos!M936=M$1008),0,IF(M$1004=0,0,1-CHOOSE(M$1004,IF(ISNUMBER(Datos!M936),AND(OR(M$1005="",Datos!M936&gt;=M$1005),OR(M$1006="",Datos!M936&lt;=M$1006)),FALSE),IF(ISNUMBER(Datos!M936),AND(Datos!M936=INT(Datos!M936),AND(OR(M$1005="",Datos!M936&gt;=M$1005),OR(M$1006="",Datos!M936&lt;=M$1006))),FALSE),OR(ISNUMBER(FIND(";"&amp;UPPER(TRIM(Datos!M936&amp;""))&amp;"=",M$1007)),ISNUMBER(FIND(";"&amp;UPPER(TRIM(Datos!M936&amp;""))&amp;";",M$1007))),OR(UPPER(TRIM(Datos!M936&amp;""))="SÍ",UPPER(TRIM(Datos!M936&amp;""))="SI",UPPER(TRIM(Datos!M936&amp;""))="NO"),IF(ISNUMBER(Datos!M936),AND(OR(M$1005="",Datos!M936&gt;=M$1005),OR(M$1006="",Datos!M936&lt;=M$1006)),FALSE),TRUE))))</f>
        <v>0.0</v>
      </c>
      <c r="N936">
        <f>IF(Datos!N936="",0,IF(AND(N$1008&lt;&gt;"",Datos!N936=N$1008),0,IF(N$1004=0,0,1-CHOOSE(N$1004,IF(ISNUMBER(Datos!N936),AND(OR(N$1005="",Datos!N936&gt;=N$1005),OR(N$1006="",Datos!N936&lt;=N$1006)),FALSE),IF(ISNUMBER(Datos!N936),AND(Datos!N936=INT(Datos!N936),AND(OR(N$1005="",Datos!N936&gt;=N$1005),OR(N$1006="",Datos!N936&lt;=N$1006))),FALSE),OR(ISNUMBER(FIND(";"&amp;UPPER(TRIM(Datos!N936&amp;""))&amp;"=",N$1007)),ISNUMBER(FIND(";"&amp;UPPER(TRIM(Datos!N936&amp;""))&amp;";",N$1007))),OR(UPPER(TRIM(Datos!N936&amp;""))="SÍ",UPPER(TRIM(Datos!N936&amp;""))="SI",UPPER(TRIM(Datos!N936&amp;""))="NO"),IF(ISNUMBER(Datos!N936),AND(OR(N$1005="",Datos!N936&gt;=N$1005),OR(N$1006="",Datos!N936&lt;=N$1006)),FALSE),TRUE))))</f>
        <v>0.0</v>
      </c>
      <c r="O936">
        <f>IF(Datos!O936="",0,IF(AND(O$1008&lt;&gt;"",Datos!O936=O$1008),0,IF(O$1004=0,0,1-CHOOSE(O$1004,IF(ISNUMBER(Datos!O936),AND(OR(O$1005="",Datos!O936&gt;=O$1005),OR(O$1006="",Datos!O936&lt;=O$1006)),FALSE),IF(ISNUMBER(Datos!O936),AND(Datos!O936=INT(Datos!O936),AND(OR(O$1005="",Datos!O936&gt;=O$1005),OR(O$1006="",Datos!O936&lt;=O$1006))),FALSE),OR(ISNUMBER(FIND(";"&amp;UPPER(TRIM(Datos!O936&amp;""))&amp;"=",O$1007)),ISNUMBER(FIND(";"&amp;UPPER(TRIM(Datos!O936&amp;""))&amp;";",O$1007))),OR(UPPER(TRIM(Datos!O936&amp;""))="SÍ",UPPER(TRIM(Datos!O936&amp;""))="SI",UPPER(TRIM(Datos!O936&amp;""))="NO"),IF(ISNUMBER(Datos!O936),AND(OR(O$1005="",Datos!O936&gt;=O$1005),OR(O$1006="",Datos!O936&lt;=O$1006)),FALSE),TRUE))))</f>
        <v>0.0</v>
      </c>
      <c r="P936">
        <f>IF(Datos!P936="",0,IF(AND(P$1008&lt;&gt;"",Datos!P936=P$1008),0,IF(P$1004=0,0,1-CHOOSE(P$1004,IF(ISNUMBER(Datos!P936),AND(OR(P$1005="",Datos!P936&gt;=P$1005),OR(P$1006="",Datos!P936&lt;=P$1006)),FALSE),IF(ISNUMBER(Datos!P936),AND(Datos!P936=INT(Datos!P936),AND(OR(P$1005="",Datos!P936&gt;=P$1005),OR(P$1006="",Datos!P936&lt;=P$1006))),FALSE),OR(ISNUMBER(FIND(";"&amp;UPPER(TRIM(Datos!P936&amp;""))&amp;"=",P$1007)),ISNUMBER(FIND(";"&amp;UPPER(TRIM(Datos!P936&amp;""))&amp;";",P$1007))),OR(UPPER(TRIM(Datos!P936&amp;""))="SÍ",UPPER(TRIM(Datos!P936&amp;""))="SI",UPPER(TRIM(Datos!P936&amp;""))="NO"),IF(ISNUMBER(Datos!P936),AND(OR(P$1005="",Datos!P936&gt;=P$1005),OR(P$1006="",Datos!P936&lt;=P$1006)),FALSE),TRUE))))</f>
        <v>0.0</v>
      </c>
      <c r="Q936">
        <f>IF(Datos!Q936="",0,IF(AND(Q$1008&lt;&gt;"",Datos!Q936=Q$1008),0,IF(Q$1004=0,0,1-CHOOSE(Q$1004,IF(ISNUMBER(Datos!Q936),AND(OR(Q$1005="",Datos!Q936&gt;=Q$1005),OR(Q$1006="",Datos!Q936&lt;=Q$1006)),FALSE),IF(ISNUMBER(Datos!Q936),AND(Datos!Q936=INT(Datos!Q936),AND(OR(Q$1005="",Datos!Q936&gt;=Q$1005),OR(Q$1006="",Datos!Q936&lt;=Q$1006))),FALSE),OR(ISNUMBER(FIND(";"&amp;UPPER(TRIM(Datos!Q936&amp;""))&amp;"=",Q$1007)),ISNUMBER(FIND(";"&amp;UPPER(TRIM(Datos!Q936&amp;""))&amp;";",Q$1007))),OR(UPPER(TRIM(Datos!Q936&amp;""))="SÍ",UPPER(TRIM(Datos!Q936&amp;""))="SI",UPPER(TRIM(Datos!Q936&amp;""))="NO"),IF(ISNUMBER(Datos!Q936),AND(OR(Q$1005="",Datos!Q936&gt;=Q$1005),OR(Q$1006="",Datos!Q936&lt;=Q$1006)),FALSE),TRUE))))</f>
        <v>0.0</v>
      </c>
      <c r="R936">
        <f>IF(Datos!R936="",0,IF(AND(R$1008&lt;&gt;"",Datos!R936=R$1008),0,IF(R$1004=0,0,1-CHOOSE(R$1004,IF(ISNUMBER(Datos!R936),AND(OR(R$1005="",Datos!R936&gt;=R$1005),OR(R$1006="",Datos!R936&lt;=R$1006)),FALSE),IF(ISNUMBER(Datos!R936),AND(Datos!R936=INT(Datos!R936),AND(OR(R$1005="",Datos!R936&gt;=R$1005),OR(R$1006="",Datos!R936&lt;=R$1006))),FALSE),OR(ISNUMBER(FIND(";"&amp;UPPER(TRIM(Datos!R936&amp;""))&amp;"=",R$1007)),ISNUMBER(FIND(";"&amp;UPPER(TRIM(Datos!R936&amp;""))&amp;";",R$1007))),OR(UPPER(TRIM(Datos!R936&amp;""))="SÍ",UPPER(TRIM(Datos!R936&amp;""))="SI",UPPER(TRIM(Datos!R936&amp;""))="NO"),IF(ISNUMBER(Datos!R936),AND(OR(R$1005="",Datos!R936&gt;=R$1005),OR(R$1006="",Datos!R936&lt;=R$1006)),FALSE),TRUE))))</f>
        <v>0.0</v>
      </c>
      <c r="S936">
        <f>IF(Datos!S936="",0,IF(AND(S$1008&lt;&gt;"",Datos!S936=S$1008),0,IF(S$1004=0,0,1-CHOOSE(S$1004,IF(ISNUMBER(Datos!S936),AND(OR(S$1005="",Datos!S936&gt;=S$1005),OR(S$1006="",Datos!S936&lt;=S$1006)),FALSE),IF(ISNUMBER(Datos!S936),AND(Datos!S936=INT(Datos!S936),AND(OR(S$1005="",Datos!S936&gt;=S$1005),OR(S$1006="",Datos!S936&lt;=S$1006))),FALSE),OR(ISNUMBER(FIND(";"&amp;UPPER(TRIM(Datos!S936&amp;""))&amp;"=",S$1007)),ISNUMBER(FIND(";"&amp;UPPER(TRIM(Datos!S936&amp;""))&amp;";",S$1007))),OR(UPPER(TRIM(Datos!S936&amp;""))="SÍ",UPPER(TRIM(Datos!S936&amp;""))="SI",UPPER(TRIM(Datos!S936&amp;""))="NO"),IF(ISNUMBER(Datos!S936),AND(OR(S$1005="",Datos!S936&gt;=S$1005),OR(S$1006="",Datos!S936&lt;=S$1006)),FALSE),TRUE))))</f>
        <v>0.0</v>
      </c>
      <c r="T936">
        <f>IF(Datos!T936="",0,IF(AND(T$1008&lt;&gt;"",Datos!T936=T$1008),0,IF(T$1004=0,0,1-CHOOSE(T$1004,IF(ISNUMBER(Datos!T936),AND(OR(T$1005="",Datos!T936&gt;=T$1005),OR(T$1006="",Datos!T936&lt;=T$1006)),FALSE),IF(ISNUMBER(Datos!T936),AND(Datos!T936=INT(Datos!T936),AND(OR(T$1005="",Datos!T936&gt;=T$1005),OR(T$1006="",Datos!T936&lt;=T$1006))),FALSE),OR(ISNUMBER(FIND(";"&amp;UPPER(TRIM(Datos!T936&amp;""))&amp;"=",T$1007)),ISNUMBER(FIND(";"&amp;UPPER(TRIM(Datos!T936&amp;""))&amp;";",T$1007))),OR(UPPER(TRIM(Datos!T936&amp;""))="SÍ",UPPER(TRIM(Datos!T936&amp;""))="SI",UPPER(TRIM(Datos!T936&amp;""))="NO"),IF(ISNUMBER(Datos!T936),AND(OR(T$1005="",Datos!T936&gt;=T$1005),OR(T$1006="",Datos!T936&lt;=T$1006)),FALSE),TRUE))))</f>
        <v>0.0</v>
      </c>
      <c r="U936">
        <f>IF(Datos!U936="",0,IF(AND(U$1008&lt;&gt;"",Datos!U936=U$1008),0,IF(U$1004=0,0,1-CHOOSE(U$1004,IF(ISNUMBER(Datos!U936),AND(OR(U$1005="",Datos!U936&gt;=U$1005),OR(U$1006="",Datos!U936&lt;=U$1006)),FALSE),IF(ISNUMBER(Datos!U936),AND(Datos!U936=INT(Datos!U936),AND(OR(U$1005="",Datos!U936&gt;=U$1005),OR(U$1006="",Datos!U936&lt;=U$1006))),FALSE),OR(ISNUMBER(FIND(";"&amp;UPPER(TRIM(Datos!U936&amp;""))&amp;"=",U$1007)),ISNUMBER(FIND(";"&amp;UPPER(TRIM(Datos!U936&amp;""))&amp;";",U$1007))),OR(UPPER(TRIM(Datos!U936&amp;""))="SÍ",UPPER(TRIM(Datos!U936&amp;""))="SI",UPPER(TRIM(Datos!U936&amp;""))="NO"),IF(ISNUMBER(Datos!U936),AND(OR(U$1005="",Datos!U936&gt;=U$1005),OR(U$1006="",Datos!U936&lt;=U$1006)),FALSE),TRUE))))</f>
        <v>0.0</v>
      </c>
      <c r="V936">
        <f>IF(Datos!V936="",0,IF(AND(V$1008&lt;&gt;"",Datos!V936=V$1008),0,IF(V$1004=0,0,1-CHOOSE(V$1004,IF(ISNUMBER(Datos!V936),AND(OR(V$1005="",Datos!V936&gt;=V$1005),OR(V$1006="",Datos!V936&lt;=V$1006)),FALSE),IF(ISNUMBER(Datos!V936),AND(Datos!V936=INT(Datos!V936),AND(OR(V$1005="",Datos!V936&gt;=V$1005),OR(V$1006="",Datos!V936&lt;=V$1006))),FALSE),OR(ISNUMBER(FIND(";"&amp;UPPER(TRIM(Datos!V936&amp;""))&amp;"=",V$1007)),ISNUMBER(FIND(";"&amp;UPPER(TRIM(Datos!V936&amp;""))&amp;";",V$1007))),OR(UPPER(TRIM(Datos!V936&amp;""))="SÍ",UPPER(TRIM(Datos!V936&amp;""))="SI",UPPER(TRIM(Datos!V936&amp;""))="NO"),IF(ISNUMBER(Datos!V936),AND(OR(V$1005="",Datos!V936&gt;=V$1005),OR(V$1006="",Datos!V936&lt;=V$1006)),FALSE),TRUE))))</f>
        <v>0.0</v>
      </c>
      <c r="W936">
        <f>IF(Datos!W936="",0,IF(AND(W$1008&lt;&gt;"",Datos!W936=W$1008),0,IF(W$1004=0,0,1-CHOOSE(W$1004,IF(ISNUMBER(Datos!W936),AND(OR(W$1005="",Datos!W936&gt;=W$1005),OR(W$1006="",Datos!W936&lt;=W$1006)),FALSE),IF(ISNUMBER(Datos!W936),AND(Datos!W936=INT(Datos!W936),AND(OR(W$1005="",Datos!W936&gt;=W$1005),OR(W$1006="",Datos!W936&lt;=W$1006))),FALSE),OR(ISNUMBER(FIND(";"&amp;UPPER(TRIM(Datos!W936&amp;""))&amp;"=",W$1007)),ISNUMBER(FIND(";"&amp;UPPER(TRIM(Datos!W936&amp;""))&amp;";",W$1007))),OR(UPPER(TRIM(Datos!W936&amp;""))="SÍ",UPPER(TRIM(Datos!W936&amp;""))="SI",UPPER(TRIM(Datos!W936&amp;""))="NO"),IF(ISNUMBER(Datos!W936),AND(OR(W$1005="",Datos!W936&gt;=W$1005),OR(W$1006="",Datos!W936&lt;=W$1006)),FALSE),TRUE))))</f>
        <v>0.0</v>
      </c>
      <c r="X936">
        <f>IF(Datos!X936="",0,IF(AND(X$1008&lt;&gt;"",Datos!X936=X$1008),0,IF(X$1004=0,0,1-CHOOSE(X$1004,IF(ISNUMBER(Datos!X936),AND(OR(X$1005="",Datos!X936&gt;=X$1005),OR(X$1006="",Datos!X936&lt;=X$1006)),FALSE),IF(ISNUMBER(Datos!X936),AND(Datos!X936=INT(Datos!X936),AND(OR(X$1005="",Datos!X936&gt;=X$1005),OR(X$1006="",Datos!X936&lt;=X$1006))),FALSE),OR(ISNUMBER(FIND(";"&amp;UPPER(TRIM(Datos!X936&amp;""))&amp;"=",X$1007)),ISNUMBER(FIND(";"&amp;UPPER(TRIM(Datos!X936&amp;""))&amp;";",X$1007))),OR(UPPER(TRIM(Datos!X936&amp;""))="SÍ",UPPER(TRIM(Datos!X936&amp;""))="SI",UPPER(TRIM(Datos!X936&amp;""))="NO"),IF(ISNUMBER(Datos!X936),AND(OR(X$1005="",Datos!X936&gt;=X$1005),OR(X$1006="",Datos!X936&lt;=X$1006)),FALSE),TRUE))))</f>
        <v>0.0</v>
      </c>
      <c r="Y936">
        <f>IF(Datos!Y936="",0,IF(AND(Y$1008&lt;&gt;"",Datos!Y936=Y$1008),0,IF(Y$1004=0,0,1-CHOOSE(Y$1004,IF(ISNUMBER(Datos!Y936),AND(OR(Y$1005="",Datos!Y936&gt;=Y$1005),OR(Y$1006="",Datos!Y936&lt;=Y$1006)),FALSE),IF(ISNUMBER(Datos!Y936),AND(Datos!Y936=INT(Datos!Y936),AND(OR(Y$1005="",Datos!Y936&gt;=Y$1005),OR(Y$1006="",Datos!Y936&lt;=Y$1006))),FALSE),OR(ISNUMBER(FIND(";"&amp;UPPER(TRIM(Datos!Y936&amp;""))&amp;"=",Y$1007)),ISNUMBER(FIND(";"&amp;UPPER(TRIM(Datos!Y936&amp;""))&amp;";",Y$1007))),OR(UPPER(TRIM(Datos!Y936&amp;""))="SÍ",UPPER(TRIM(Datos!Y936&amp;""))="SI",UPPER(TRIM(Datos!Y936&amp;""))="NO"),IF(ISNUMBER(Datos!Y936),AND(OR(Y$1005="",Datos!Y936&gt;=Y$1005),OR(Y$1006="",Datos!Y936&lt;=Y$1006)),FALSE),TRUE))))</f>
        <v>0.0</v>
      </c>
      <c r="Z936">
        <f>IF(Datos!Z936="",0,IF(AND(Z$1008&lt;&gt;"",Datos!Z936=Z$1008),0,IF(Z$1004=0,0,1-CHOOSE(Z$1004,IF(ISNUMBER(Datos!Z936),AND(OR(Z$1005="",Datos!Z936&gt;=Z$1005),OR(Z$1006="",Datos!Z936&lt;=Z$1006)),FALSE),IF(ISNUMBER(Datos!Z936),AND(Datos!Z936=INT(Datos!Z936),AND(OR(Z$1005="",Datos!Z936&gt;=Z$1005),OR(Z$1006="",Datos!Z936&lt;=Z$1006))),FALSE),OR(ISNUMBER(FIND(";"&amp;UPPER(TRIM(Datos!Z936&amp;""))&amp;"=",Z$1007)),ISNUMBER(FIND(";"&amp;UPPER(TRIM(Datos!Z936&amp;""))&amp;";",Z$1007))),OR(UPPER(TRIM(Datos!Z936&amp;""))="SÍ",UPPER(TRIM(Datos!Z936&amp;""))="SI",UPPER(TRIM(Datos!Z936&amp;""))="NO"),IF(ISNUMBER(Datos!Z936),AND(OR(Z$1005="",Datos!Z936&gt;=Z$1005),OR(Z$1006="",Datos!Z936&lt;=Z$1006)),FALSE),TRUE))))</f>
        <v>0.0</v>
      </c>
      <c r="AA936">
        <f>IF(Datos!AA936="",0,IF(AND(AA$1008&lt;&gt;"",Datos!AA936=AA$1008),0,IF(AA$1004=0,0,1-CHOOSE(AA$1004,IF(ISNUMBER(Datos!AA936),AND(OR(AA$1005="",Datos!AA936&gt;=AA$1005),OR(AA$1006="",Datos!AA936&lt;=AA$1006)),FALSE),IF(ISNUMBER(Datos!AA936),AND(Datos!AA936=INT(Datos!AA936),AND(OR(AA$1005="",Datos!AA936&gt;=AA$1005),OR(AA$1006="",Datos!AA936&lt;=AA$1006))),FALSE),OR(ISNUMBER(FIND(";"&amp;UPPER(TRIM(Datos!AA936&amp;""))&amp;"=",AA$1007)),ISNUMBER(FIND(";"&amp;UPPER(TRIM(Datos!AA936&amp;""))&amp;";",AA$1007))),OR(UPPER(TRIM(Datos!AA936&amp;""))="SÍ",UPPER(TRIM(Datos!AA936&amp;""))="SI",UPPER(TRIM(Datos!AA936&amp;""))="NO"),IF(ISNUMBER(Datos!AA936),AND(OR(AA$1005="",Datos!AA936&gt;=AA$1005),OR(AA$1006="",Datos!AA936&lt;=AA$1006)),FALSE),TRUE))))</f>
        <v>0.0</v>
      </c>
      <c r="AB936">
        <f>IF(Datos!AB936="",0,IF(AND(AB$1008&lt;&gt;"",Datos!AB936=AB$1008),0,IF(AB$1004=0,0,1-CHOOSE(AB$1004,IF(ISNUMBER(Datos!AB936),AND(OR(AB$1005="",Datos!AB936&gt;=AB$1005),OR(AB$1006="",Datos!AB936&lt;=AB$1006)),FALSE),IF(ISNUMBER(Datos!AB936),AND(Datos!AB936=INT(Datos!AB936),AND(OR(AB$1005="",Datos!AB936&gt;=AB$1005),OR(AB$1006="",Datos!AB936&lt;=AB$1006))),FALSE),OR(ISNUMBER(FIND(";"&amp;UPPER(TRIM(Datos!AB936&amp;""))&amp;"=",AB$1007)),ISNUMBER(FIND(";"&amp;UPPER(TRIM(Datos!AB936&amp;""))&amp;";",AB$1007))),OR(UPPER(TRIM(Datos!AB936&amp;""))="SÍ",UPPER(TRIM(Datos!AB936&amp;""))="SI",UPPER(TRIM(Datos!AB936&amp;""))="NO"),IF(ISNUMBER(Datos!AB936),AND(OR(AB$1005="",Datos!AB936&gt;=AB$1005),OR(AB$1006="",Datos!AB936&lt;=AB$1006)),FALSE),TRUE))))</f>
        <v>0.0</v>
      </c>
      <c r="AC936">
        <f>IF(Datos!AC936="",0,IF(AND(AC$1008&lt;&gt;"",Datos!AC936=AC$1008),0,IF(AC$1004=0,0,1-CHOOSE(AC$1004,IF(ISNUMBER(Datos!AC936),AND(OR(AC$1005="",Datos!AC936&gt;=AC$1005),OR(AC$1006="",Datos!AC936&lt;=AC$1006)),FALSE),IF(ISNUMBER(Datos!AC936),AND(Datos!AC936=INT(Datos!AC936),AND(OR(AC$1005="",Datos!AC936&gt;=AC$1005),OR(AC$1006="",Datos!AC936&lt;=AC$1006))),FALSE),OR(ISNUMBER(FIND(";"&amp;UPPER(TRIM(Datos!AC936&amp;""))&amp;"=",AC$1007)),ISNUMBER(FIND(";"&amp;UPPER(TRIM(Datos!AC936&amp;""))&amp;";",AC$1007))),OR(UPPER(TRIM(Datos!AC936&amp;""))="SÍ",UPPER(TRIM(Datos!AC936&amp;""))="SI",UPPER(TRIM(Datos!AC936&amp;""))="NO"),IF(ISNUMBER(Datos!AC936),AND(OR(AC$1005="",Datos!AC936&gt;=AC$1005),OR(AC$1006="",Datos!AC936&lt;=AC$1006)),FALSE),TRUE))))</f>
        <v>0.0</v>
      </c>
      <c r="AD936">
        <f>IF(Datos!AD936="",0,IF(AND(AD$1008&lt;&gt;"",Datos!AD936=AD$1008),0,IF(AD$1004=0,0,1-CHOOSE(AD$1004,IF(ISNUMBER(Datos!AD936),AND(OR(AD$1005="",Datos!AD936&gt;=AD$1005),OR(AD$1006="",Datos!AD936&lt;=AD$1006)),FALSE),IF(ISNUMBER(Datos!AD936),AND(Datos!AD936=INT(Datos!AD936),AND(OR(AD$1005="",Datos!AD936&gt;=AD$1005),OR(AD$1006="",Datos!AD936&lt;=AD$1006))),FALSE),OR(ISNUMBER(FIND(";"&amp;UPPER(TRIM(Datos!AD936&amp;""))&amp;"=",AD$1007)),ISNUMBER(FIND(";"&amp;UPPER(TRIM(Datos!AD936&amp;""))&amp;";",AD$1007))),OR(UPPER(TRIM(Datos!AD936&amp;""))="SÍ",UPPER(TRIM(Datos!AD936&amp;""))="SI",UPPER(TRIM(Datos!AD936&amp;""))="NO"),IF(ISNUMBER(Datos!AD936),AND(OR(AD$1005="",Datos!AD936&gt;=AD$1005),OR(AD$1006="",Datos!AD936&lt;=AD$1006)),FALSE),TRUE))))</f>
        <v>0.0</v>
      </c>
      <c r="AE936">
        <f>IF(Datos!AE936="",0,IF(AND(AE$1008&lt;&gt;"",Datos!AE936=AE$1008),0,IF(AE$1004=0,0,1-CHOOSE(AE$1004,IF(ISNUMBER(Datos!AE936),AND(OR(AE$1005="",Datos!AE936&gt;=AE$1005),OR(AE$1006="",Datos!AE936&lt;=AE$1006)),FALSE),IF(ISNUMBER(Datos!AE936),AND(Datos!AE936=INT(Datos!AE936),AND(OR(AE$1005="",Datos!AE936&gt;=AE$1005),OR(AE$1006="",Datos!AE936&lt;=AE$1006))),FALSE),OR(ISNUMBER(FIND(";"&amp;UPPER(TRIM(Datos!AE936&amp;""))&amp;"=",AE$1007)),ISNUMBER(FIND(";"&amp;UPPER(TRIM(Datos!AE936&amp;""))&amp;";",AE$1007))),OR(UPPER(TRIM(Datos!AE936&amp;""))="SÍ",UPPER(TRIM(Datos!AE936&amp;""))="SI",UPPER(TRIM(Datos!AE936&amp;""))="NO"),IF(ISNUMBER(Datos!AE936),AND(OR(AE$1005="",Datos!AE936&gt;=AE$1005),OR(AE$1006="",Datos!AE936&lt;=AE$1006)),FALSE),TRUE))))</f>
        <v>0.0</v>
      </c>
    </row>
    <row r="937" spans="2:31">
      <c r="B937">
        <f>IF(Datos!B937="",0,IF(AND(B$1008&lt;&gt;"",Datos!B937=B$1008),0,IF(B$1004=0,0,1-CHOOSE(B$1004,IF(ISNUMBER(Datos!B937),AND(OR(B$1005="",Datos!B937&gt;=B$1005),OR(B$1006="",Datos!B937&lt;=B$1006)),FALSE),IF(ISNUMBER(Datos!B937),AND(Datos!B937=INT(Datos!B937),AND(OR(B$1005="",Datos!B937&gt;=B$1005),OR(B$1006="",Datos!B937&lt;=B$1006))),FALSE),OR(ISNUMBER(FIND(";"&amp;UPPER(TRIM(Datos!B937&amp;""))&amp;"=",B$1007)),ISNUMBER(FIND(";"&amp;UPPER(TRIM(Datos!B937&amp;""))&amp;";",B$1007))),OR(UPPER(TRIM(Datos!B937&amp;""))="SÍ",UPPER(TRIM(Datos!B937&amp;""))="SI",UPPER(TRIM(Datos!B937&amp;""))="NO"),IF(ISNUMBER(Datos!B937),AND(OR(B$1005="",Datos!B937&gt;=B$1005),OR(B$1006="",Datos!B937&lt;=B$1006)),FALSE),TRUE))))</f>
        <v>0.0</v>
      </c>
      <c r="C937">
        <f>IF(Datos!C937="",0,IF(AND(C$1008&lt;&gt;"",Datos!C937=C$1008),0,IF(C$1004=0,0,1-CHOOSE(C$1004,IF(ISNUMBER(Datos!C937),AND(OR(C$1005="",Datos!C937&gt;=C$1005),OR(C$1006="",Datos!C937&lt;=C$1006)),FALSE),IF(ISNUMBER(Datos!C937),AND(Datos!C937=INT(Datos!C937),AND(OR(C$1005="",Datos!C937&gt;=C$1005),OR(C$1006="",Datos!C937&lt;=C$1006))),FALSE),OR(ISNUMBER(FIND(";"&amp;UPPER(TRIM(Datos!C937&amp;""))&amp;"=",C$1007)),ISNUMBER(FIND(";"&amp;UPPER(TRIM(Datos!C937&amp;""))&amp;";",C$1007))),OR(UPPER(TRIM(Datos!C937&amp;""))="SÍ",UPPER(TRIM(Datos!C937&amp;""))="SI",UPPER(TRIM(Datos!C937&amp;""))="NO"),IF(ISNUMBER(Datos!C937),AND(OR(C$1005="",Datos!C937&gt;=C$1005),OR(C$1006="",Datos!C937&lt;=C$1006)),FALSE),TRUE))))</f>
        <v>0.0</v>
      </c>
      <c r="D937">
        <f>IF(Datos!D937="",0,IF(AND(D$1008&lt;&gt;"",Datos!D937=D$1008),0,IF(D$1004=0,0,1-CHOOSE(D$1004,IF(ISNUMBER(Datos!D937),AND(OR(D$1005="",Datos!D937&gt;=D$1005),OR(D$1006="",Datos!D937&lt;=D$1006)),FALSE),IF(ISNUMBER(Datos!D937),AND(Datos!D937=INT(Datos!D937),AND(OR(D$1005="",Datos!D937&gt;=D$1005),OR(D$1006="",Datos!D937&lt;=D$1006))),FALSE),OR(ISNUMBER(FIND(";"&amp;UPPER(TRIM(Datos!D937&amp;""))&amp;"=",D$1007)),ISNUMBER(FIND(";"&amp;UPPER(TRIM(Datos!D937&amp;""))&amp;";",D$1007))),OR(UPPER(TRIM(Datos!D937&amp;""))="SÍ",UPPER(TRIM(Datos!D937&amp;""))="SI",UPPER(TRIM(Datos!D937&amp;""))="NO"),IF(ISNUMBER(Datos!D937),AND(OR(D$1005="",Datos!D937&gt;=D$1005),OR(D$1006="",Datos!D937&lt;=D$1006)),FALSE),TRUE))))</f>
        <v>0.0</v>
      </c>
      <c r="E937">
        <f>IF(Datos!E937="",0,IF(AND(E$1008&lt;&gt;"",Datos!E937=E$1008),0,IF(E$1004=0,0,1-CHOOSE(E$1004,IF(ISNUMBER(Datos!E937),AND(OR(E$1005="",Datos!E937&gt;=E$1005),OR(E$1006="",Datos!E937&lt;=E$1006)),FALSE),IF(ISNUMBER(Datos!E937),AND(Datos!E937=INT(Datos!E937),AND(OR(E$1005="",Datos!E937&gt;=E$1005),OR(E$1006="",Datos!E937&lt;=E$1006))),FALSE),OR(ISNUMBER(FIND(";"&amp;UPPER(TRIM(Datos!E937&amp;""))&amp;"=",E$1007)),ISNUMBER(FIND(";"&amp;UPPER(TRIM(Datos!E937&amp;""))&amp;";",E$1007))),OR(UPPER(TRIM(Datos!E937&amp;""))="SÍ",UPPER(TRIM(Datos!E937&amp;""))="SI",UPPER(TRIM(Datos!E937&amp;""))="NO"),IF(ISNUMBER(Datos!E937),AND(OR(E$1005="",Datos!E937&gt;=E$1005),OR(E$1006="",Datos!E937&lt;=E$1006)),FALSE),TRUE))))</f>
        <v>0.0</v>
      </c>
      <c r="F937">
        <f>IF(Datos!F937="",0,IF(AND(F$1008&lt;&gt;"",Datos!F937=F$1008),0,IF(F$1004=0,0,1-CHOOSE(F$1004,IF(ISNUMBER(Datos!F937),AND(OR(F$1005="",Datos!F937&gt;=F$1005),OR(F$1006="",Datos!F937&lt;=F$1006)),FALSE),IF(ISNUMBER(Datos!F937),AND(Datos!F937=INT(Datos!F937),AND(OR(F$1005="",Datos!F937&gt;=F$1005),OR(F$1006="",Datos!F937&lt;=F$1006))),FALSE),OR(ISNUMBER(FIND(";"&amp;UPPER(TRIM(Datos!F937&amp;""))&amp;"=",F$1007)),ISNUMBER(FIND(";"&amp;UPPER(TRIM(Datos!F937&amp;""))&amp;";",F$1007))),OR(UPPER(TRIM(Datos!F937&amp;""))="SÍ",UPPER(TRIM(Datos!F937&amp;""))="SI",UPPER(TRIM(Datos!F937&amp;""))="NO"),IF(ISNUMBER(Datos!F937),AND(OR(F$1005="",Datos!F937&gt;=F$1005),OR(F$1006="",Datos!F937&lt;=F$1006)),FALSE),TRUE))))</f>
        <v>0.0</v>
      </c>
      <c r="G937">
        <f>IF(Datos!G937="",0,IF(AND(G$1008&lt;&gt;"",Datos!G937=G$1008),0,IF(G$1004=0,0,1-CHOOSE(G$1004,IF(ISNUMBER(Datos!G937),AND(OR(G$1005="",Datos!G937&gt;=G$1005),OR(G$1006="",Datos!G937&lt;=G$1006)),FALSE),IF(ISNUMBER(Datos!G937),AND(Datos!G937=INT(Datos!G937),AND(OR(G$1005="",Datos!G937&gt;=G$1005),OR(G$1006="",Datos!G937&lt;=G$1006))),FALSE),OR(ISNUMBER(FIND(";"&amp;UPPER(TRIM(Datos!G937&amp;""))&amp;"=",G$1007)),ISNUMBER(FIND(";"&amp;UPPER(TRIM(Datos!G937&amp;""))&amp;";",G$1007))),OR(UPPER(TRIM(Datos!G937&amp;""))="SÍ",UPPER(TRIM(Datos!G937&amp;""))="SI",UPPER(TRIM(Datos!G937&amp;""))="NO"),IF(ISNUMBER(Datos!G937),AND(OR(G$1005="",Datos!G937&gt;=G$1005),OR(G$1006="",Datos!G937&lt;=G$1006)),FALSE),TRUE))))</f>
        <v>0.0</v>
      </c>
      <c r="H937">
        <f>IF(Datos!H937="",0,IF(AND(H$1008&lt;&gt;"",Datos!H937=H$1008),0,IF(H$1004=0,0,1-CHOOSE(H$1004,IF(ISNUMBER(Datos!H937),AND(OR(H$1005="",Datos!H937&gt;=H$1005),OR(H$1006="",Datos!H937&lt;=H$1006)),FALSE),IF(ISNUMBER(Datos!H937),AND(Datos!H937=INT(Datos!H937),AND(OR(H$1005="",Datos!H937&gt;=H$1005),OR(H$1006="",Datos!H937&lt;=H$1006))),FALSE),OR(ISNUMBER(FIND(";"&amp;UPPER(TRIM(Datos!H937&amp;""))&amp;"=",H$1007)),ISNUMBER(FIND(";"&amp;UPPER(TRIM(Datos!H937&amp;""))&amp;";",H$1007))),OR(UPPER(TRIM(Datos!H937&amp;""))="SÍ",UPPER(TRIM(Datos!H937&amp;""))="SI",UPPER(TRIM(Datos!H937&amp;""))="NO"),IF(ISNUMBER(Datos!H937),AND(OR(H$1005="",Datos!H937&gt;=H$1005),OR(H$1006="",Datos!H937&lt;=H$1006)),FALSE),TRUE))))</f>
        <v>0.0</v>
      </c>
      <c r="I937">
        <f>IF(Datos!I937="",0,IF(AND(I$1008&lt;&gt;"",Datos!I937=I$1008),0,IF(I$1004=0,0,1-CHOOSE(I$1004,IF(ISNUMBER(Datos!I937),AND(OR(I$1005="",Datos!I937&gt;=I$1005),OR(I$1006="",Datos!I937&lt;=I$1006)),FALSE),IF(ISNUMBER(Datos!I937),AND(Datos!I937=INT(Datos!I937),AND(OR(I$1005="",Datos!I937&gt;=I$1005),OR(I$1006="",Datos!I937&lt;=I$1006))),FALSE),OR(ISNUMBER(FIND(";"&amp;UPPER(TRIM(Datos!I937&amp;""))&amp;"=",I$1007)),ISNUMBER(FIND(";"&amp;UPPER(TRIM(Datos!I937&amp;""))&amp;";",I$1007))),OR(UPPER(TRIM(Datos!I937&amp;""))="SÍ",UPPER(TRIM(Datos!I937&amp;""))="SI",UPPER(TRIM(Datos!I937&amp;""))="NO"),IF(ISNUMBER(Datos!I937),AND(OR(I$1005="",Datos!I937&gt;=I$1005),OR(I$1006="",Datos!I937&lt;=I$1006)),FALSE),TRUE))))</f>
        <v>0.0</v>
      </c>
      <c r="J937">
        <f>IF(Datos!J937="",0,IF(AND(J$1008&lt;&gt;"",Datos!J937=J$1008),0,IF(J$1004=0,0,1-CHOOSE(J$1004,IF(ISNUMBER(Datos!J937),AND(OR(J$1005="",Datos!J937&gt;=J$1005),OR(J$1006="",Datos!J937&lt;=J$1006)),FALSE),IF(ISNUMBER(Datos!J937),AND(Datos!J937=INT(Datos!J937),AND(OR(J$1005="",Datos!J937&gt;=J$1005),OR(J$1006="",Datos!J937&lt;=J$1006))),FALSE),OR(ISNUMBER(FIND(";"&amp;UPPER(TRIM(Datos!J937&amp;""))&amp;"=",J$1007)),ISNUMBER(FIND(";"&amp;UPPER(TRIM(Datos!J937&amp;""))&amp;";",J$1007))),OR(UPPER(TRIM(Datos!J937&amp;""))="SÍ",UPPER(TRIM(Datos!J937&amp;""))="SI",UPPER(TRIM(Datos!J937&amp;""))="NO"),IF(ISNUMBER(Datos!J937),AND(OR(J$1005="",Datos!J937&gt;=J$1005),OR(J$1006="",Datos!J937&lt;=J$1006)),FALSE),TRUE))))</f>
        <v>0.0</v>
      </c>
      <c r="K937">
        <f>IF(Datos!K937="",0,IF(AND(K$1008&lt;&gt;"",Datos!K937=K$1008),0,IF(K$1004=0,0,1-CHOOSE(K$1004,IF(ISNUMBER(Datos!K937),AND(OR(K$1005="",Datos!K937&gt;=K$1005),OR(K$1006="",Datos!K937&lt;=K$1006)),FALSE),IF(ISNUMBER(Datos!K937),AND(Datos!K937=INT(Datos!K937),AND(OR(K$1005="",Datos!K937&gt;=K$1005),OR(K$1006="",Datos!K937&lt;=K$1006))),FALSE),OR(ISNUMBER(FIND(";"&amp;UPPER(TRIM(Datos!K937&amp;""))&amp;"=",K$1007)),ISNUMBER(FIND(";"&amp;UPPER(TRIM(Datos!K937&amp;""))&amp;";",K$1007))),OR(UPPER(TRIM(Datos!K937&amp;""))="SÍ",UPPER(TRIM(Datos!K937&amp;""))="SI",UPPER(TRIM(Datos!K937&amp;""))="NO"),IF(ISNUMBER(Datos!K937),AND(OR(K$1005="",Datos!K937&gt;=K$1005),OR(K$1006="",Datos!K937&lt;=K$1006)),FALSE),TRUE))))</f>
        <v>0.0</v>
      </c>
      <c r="L937">
        <f>IF(Datos!L937="",0,IF(AND(L$1008&lt;&gt;"",Datos!L937=L$1008),0,IF(L$1004=0,0,1-CHOOSE(L$1004,IF(ISNUMBER(Datos!L937),AND(OR(L$1005="",Datos!L937&gt;=L$1005),OR(L$1006="",Datos!L937&lt;=L$1006)),FALSE),IF(ISNUMBER(Datos!L937),AND(Datos!L937=INT(Datos!L937),AND(OR(L$1005="",Datos!L937&gt;=L$1005),OR(L$1006="",Datos!L937&lt;=L$1006))),FALSE),OR(ISNUMBER(FIND(";"&amp;UPPER(TRIM(Datos!L937&amp;""))&amp;"=",L$1007)),ISNUMBER(FIND(";"&amp;UPPER(TRIM(Datos!L937&amp;""))&amp;";",L$1007))),OR(UPPER(TRIM(Datos!L937&amp;""))="SÍ",UPPER(TRIM(Datos!L937&amp;""))="SI",UPPER(TRIM(Datos!L937&amp;""))="NO"),IF(ISNUMBER(Datos!L937),AND(OR(L$1005="",Datos!L937&gt;=L$1005),OR(L$1006="",Datos!L937&lt;=L$1006)),FALSE),TRUE))))</f>
        <v>0.0</v>
      </c>
      <c r="M937">
        <f>IF(Datos!M937="",0,IF(AND(M$1008&lt;&gt;"",Datos!M937=M$1008),0,IF(M$1004=0,0,1-CHOOSE(M$1004,IF(ISNUMBER(Datos!M937),AND(OR(M$1005="",Datos!M937&gt;=M$1005),OR(M$1006="",Datos!M937&lt;=M$1006)),FALSE),IF(ISNUMBER(Datos!M937),AND(Datos!M937=INT(Datos!M937),AND(OR(M$1005="",Datos!M937&gt;=M$1005),OR(M$1006="",Datos!M937&lt;=M$1006))),FALSE),OR(ISNUMBER(FIND(";"&amp;UPPER(TRIM(Datos!M937&amp;""))&amp;"=",M$1007)),ISNUMBER(FIND(";"&amp;UPPER(TRIM(Datos!M937&amp;""))&amp;";",M$1007))),OR(UPPER(TRIM(Datos!M937&amp;""))="SÍ",UPPER(TRIM(Datos!M937&amp;""))="SI",UPPER(TRIM(Datos!M937&amp;""))="NO"),IF(ISNUMBER(Datos!M937),AND(OR(M$1005="",Datos!M937&gt;=M$1005),OR(M$1006="",Datos!M937&lt;=M$1006)),FALSE),TRUE))))</f>
        <v>0.0</v>
      </c>
      <c r="N937">
        <f>IF(Datos!N937="",0,IF(AND(N$1008&lt;&gt;"",Datos!N937=N$1008),0,IF(N$1004=0,0,1-CHOOSE(N$1004,IF(ISNUMBER(Datos!N937),AND(OR(N$1005="",Datos!N937&gt;=N$1005),OR(N$1006="",Datos!N937&lt;=N$1006)),FALSE),IF(ISNUMBER(Datos!N937),AND(Datos!N937=INT(Datos!N937),AND(OR(N$1005="",Datos!N937&gt;=N$1005),OR(N$1006="",Datos!N937&lt;=N$1006))),FALSE),OR(ISNUMBER(FIND(";"&amp;UPPER(TRIM(Datos!N937&amp;""))&amp;"=",N$1007)),ISNUMBER(FIND(";"&amp;UPPER(TRIM(Datos!N937&amp;""))&amp;";",N$1007))),OR(UPPER(TRIM(Datos!N937&amp;""))="SÍ",UPPER(TRIM(Datos!N937&amp;""))="SI",UPPER(TRIM(Datos!N937&amp;""))="NO"),IF(ISNUMBER(Datos!N937),AND(OR(N$1005="",Datos!N937&gt;=N$1005),OR(N$1006="",Datos!N937&lt;=N$1006)),FALSE),TRUE))))</f>
        <v>0.0</v>
      </c>
      <c r="O937">
        <f>IF(Datos!O937="",0,IF(AND(O$1008&lt;&gt;"",Datos!O937=O$1008),0,IF(O$1004=0,0,1-CHOOSE(O$1004,IF(ISNUMBER(Datos!O937),AND(OR(O$1005="",Datos!O937&gt;=O$1005),OR(O$1006="",Datos!O937&lt;=O$1006)),FALSE),IF(ISNUMBER(Datos!O937),AND(Datos!O937=INT(Datos!O937),AND(OR(O$1005="",Datos!O937&gt;=O$1005),OR(O$1006="",Datos!O937&lt;=O$1006))),FALSE),OR(ISNUMBER(FIND(";"&amp;UPPER(TRIM(Datos!O937&amp;""))&amp;"=",O$1007)),ISNUMBER(FIND(";"&amp;UPPER(TRIM(Datos!O937&amp;""))&amp;";",O$1007))),OR(UPPER(TRIM(Datos!O937&amp;""))="SÍ",UPPER(TRIM(Datos!O937&amp;""))="SI",UPPER(TRIM(Datos!O937&amp;""))="NO"),IF(ISNUMBER(Datos!O937),AND(OR(O$1005="",Datos!O937&gt;=O$1005),OR(O$1006="",Datos!O937&lt;=O$1006)),FALSE),TRUE))))</f>
        <v>0.0</v>
      </c>
      <c r="P937">
        <f>IF(Datos!P937="",0,IF(AND(P$1008&lt;&gt;"",Datos!P937=P$1008),0,IF(P$1004=0,0,1-CHOOSE(P$1004,IF(ISNUMBER(Datos!P937),AND(OR(P$1005="",Datos!P937&gt;=P$1005),OR(P$1006="",Datos!P937&lt;=P$1006)),FALSE),IF(ISNUMBER(Datos!P937),AND(Datos!P937=INT(Datos!P937),AND(OR(P$1005="",Datos!P937&gt;=P$1005),OR(P$1006="",Datos!P937&lt;=P$1006))),FALSE),OR(ISNUMBER(FIND(";"&amp;UPPER(TRIM(Datos!P937&amp;""))&amp;"=",P$1007)),ISNUMBER(FIND(";"&amp;UPPER(TRIM(Datos!P937&amp;""))&amp;";",P$1007))),OR(UPPER(TRIM(Datos!P937&amp;""))="SÍ",UPPER(TRIM(Datos!P937&amp;""))="SI",UPPER(TRIM(Datos!P937&amp;""))="NO"),IF(ISNUMBER(Datos!P937),AND(OR(P$1005="",Datos!P937&gt;=P$1005),OR(P$1006="",Datos!P937&lt;=P$1006)),FALSE),TRUE))))</f>
        <v>0.0</v>
      </c>
      <c r="Q937">
        <f>IF(Datos!Q937="",0,IF(AND(Q$1008&lt;&gt;"",Datos!Q937=Q$1008),0,IF(Q$1004=0,0,1-CHOOSE(Q$1004,IF(ISNUMBER(Datos!Q937),AND(OR(Q$1005="",Datos!Q937&gt;=Q$1005),OR(Q$1006="",Datos!Q937&lt;=Q$1006)),FALSE),IF(ISNUMBER(Datos!Q937),AND(Datos!Q937=INT(Datos!Q937),AND(OR(Q$1005="",Datos!Q937&gt;=Q$1005),OR(Q$1006="",Datos!Q937&lt;=Q$1006))),FALSE),OR(ISNUMBER(FIND(";"&amp;UPPER(TRIM(Datos!Q937&amp;""))&amp;"=",Q$1007)),ISNUMBER(FIND(";"&amp;UPPER(TRIM(Datos!Q937&amp;""))&amp;";",Q$1007))),OR(UPPER(TRIM(Datos!Q937&amp;""))="SÍ",UPPER(TRIM(Datos!Q937&amp;""))="SI",UPPER(TRIM(Datos!Q937&amp;""))="NO"),IF(ISNUMBER(Datos!Q937),AND(OR(Q$1005="",Datos!Q937&gt;=Q$1005),OR(Q$1006="",Datos!Q937&lt;=Q$1006)),FALSE),TRUE))))</f>
        <v>0.0</v>
      </c>
      <c r="R937">
        <f>IF(Datos!R937="",0,IF(AND(R$1008&lt;&gt;"",Datos!R937=R$1008),0,IF(R$1004=0,0,1-CHOOSE(R$1004,IF(ISNUMBER(Datos!R937),AND(OR(R$1005="",Datos!R937&gt;=R$1005),OR(R$1006="",Datos!R937&lt;=R$1006)),FALSE),IF(ISNUMBER(Datos!R937),AND(Datos!R937=INT(Datos!R937),AND(OR(R$1005="",Datos!R937&gt;=R$1005),OR(R$1006="",Datos!R937&lt;=R$1006))),FALSE),OR(ISNUMBER(FIND(";"&amp;UPPER(TRIM(Datos!R937&amp;""))&amp;"=",R$1007)),ISNUMBER(FIND(";"&amp;UPPER(TRIM(Datos!R937&amp;""))&amp;";",R$1007))),OR(UPPER(TRIM(Datos!R937&amp;""))="SÍ",UPPER(TRIM(Datos!R937&amp;""))="SI",UPPER(TRIM(Datos!R937&amp;""))="NO"),IF(ISNUMBER(Datos!R937),AND(OR(R$1005="",Datos!R937&gt;=R$1005),OR(R$1006="",Datos!R937&lt;=R$1006)),FALSE),TRUE))))</f>
        <v>0.0</v>
      </c>
      <c r="S937">
        <f>IF(Datos!S937="",0,IF(AND(S$1008&lt;&gt;"",Datos!S937=S$1008),0,IF(S$1004=0,0,1-CHOOSE(S$1004,IF(ISNUMBER(Datos!S937),AND(OR(S$1005="",Datos!S937&gt;=S$1005),OR(S$1006="",Datos!S937&lt;=S$1006)),FALSE),IF(ISNUMBER(Datos!S937),AND(Datos!S937=INT(Datos!S937),AND(OR(S$1005="",Datos!S937&gt;=S$1005),OR(S$1006="",Datos!S937&lt;=S$1006))),FALSE),OR(ISNUMBER(FIND(";"&amp;UPPER(TRIM(Datos!S937&amp;""))&amp;"=",S$1007)),ISNUMBER(FIND(";"&amp;UPPER(TRIM(Datos!S937&amp;""))&amp;";",S$1007))),OR(UPPER(TRIM(Datos!S937&amp;""))="SÍ",UPPER(TRIM(Datos!S937&amp;""))="SI",UPPER(TRIM(Datos!S937&amp;""))="NO"),IF(ISNUMBER(Datos!S937),AND(OR(S$1005="",Datos!S937&gt;=S$1005),OR(S$1006="",Datos!S937&lt;=S$1006)),FALSE),TRUE))))</f>
        <v>0.0</v>
      </c>
      <c r="T937">
        <f>IF(Datos!T937="",0,IF(AND(T$1008&lt;&gt;"",Datos!T937=T$1008),0,IF(T$1004=0,0,1-CHOOSE(T$1004,IF(ISNUMBER(Datos!T937),AND(OR(T$1005="",Datos!T937&gt;=T$1005),OR(T$1006="",Datos!T937&lt;=T$1006)),FALSE),IF(ISNUMBER(Datos!T937),AND(Datos!T937=INT(Datos!T937),AND(OR(T$1005="",Datos!T937&gt;=T$1005),OR(T$1006="",Datos!T937&lt;=T$1006))),FALSE),OR(ISNUMBER(FIND(";"&amp;UPPER(TRIM(Datos!T937&amp;""))&amp;"=",T$1007)),ISNUMBER(FIND(";"&amp;UPPER(TRIM(Datos!T937&amp;""))&amp;";",T$1007))),OR(UPPER(TRIM(Datos!T937&amp;""))="SÍ",UPPER(TRIM(Datos!T937&amp;""))="SI",UPPER(TRIM(Datos!T937&amp;""))="NO"),IF(ISNUMBER(Datos!T937),AND(OR(T$1005="",Datos!T937&gt;=T$1005),OR(T$1006="",Datos!T937&lt;=T$1006)),FALSE),TRUE))))</f>
        <v>0.0</v>
      </c>
      <c r="U937">
        <f>IF(Datos!U937="",0,IF(AND(U$1008&lt;&gt;"",Datos!U937=U$1008),0,IF(U$1004=0,0,1-CHOOSE(U$1004,IF(ISNUMBER(Datos!U937),AND(OR(U$1005="",Datos!U937&gt;=U$1005),OR(U$1006="",Datos!U937&lt;=U$1006)),FALSE),IF(ISNUMBER(Datos!U937),AND(Datos!U937=INT(Datos!U937),AND(OR(U$1005="",Datos!U937&gt;=U$1005),OR(U$1006="",Datos!U937&lt;=U$1006))),FALSE),OR(ISNUMBER(FIND(";"&amp;UPPER(TRIM(Datos!U937&amp;""))&amp;"=",U$1007)),ISNUMBER(FIND(";"&amp;UPPER(TRIM(Datos!U937&amp;""))&amp;";",U$1007))),OR(UPPER(TRIM(Datos!U937&amp;""))="SÍ",UPPER(TRIM(Datos!U937&amp;""))="SI",UPPER(TRIM(Datos!U937&amp;""))="NO"),IF(ISNUMBER(Datos!U937),AND(OR(U$1005="",Datos!U937&gt;=U$1005),OR(U$1006="",Datos!U937&lt;=U$1006)),FALSE),TRUE))))</f>
        <v>0.0</v>
      </c>
      <c r="V937">
        <f>IF(Datos!V937="",0,IF(AND(V$1008&lt;&gt;"",Datos!V937=V$1008),0,IF(V$1004=0,0,1-CHOOSE(V$1004,IF(ISNUMBER(Datos!V937),AND(OR(V$1005="",Datos!V937&gt;=V$1005),OR(V$1006="",Datos!V937&lt;=V$1006)),FALSE),IF(ISNUMBER(Datos!V937),AND(Datos!V937=INT(Datos!V937),AND(OR(V$1005="",Datos!V937&gt;=V$1005),OR(V$1006="",Datos!V937&lt;=V$1006))),FALSE),OR(ISNUMBER(FIND(";"&amp;UPPER(TRIM(Datos!V937&amp;""))&amp;"=",V$1007)),ISNUMBER(FIND(";"&amp;UPPER(TRIM(Datos!V937&amp;""))&amp;";",V$1007))),OR(UPPER(TRIM(Datos!V937&amp;""))="SÍ",UPPER(TRIM(Datos!V937&amp;""))="SI",UPPER(TRIM(Datos!V937&amp;""))="NO"),IF(ISNUMBER(Datos!V937),AND(OR(V$1005="",Datos!V937&gt;=V$1005),OR(V$1006="",Datos!V937&lt;=V$1006)),FALSE),TRUE))))</f>
        <v>0.0</v>
      </c>
      <c r="W937">
        <f>IF(Datos!W937="",0,IF(AND(W$1008&lt;&gt;"",Datos!W937=W$1008),0,IF(W$1004=0,0,1-CHOOSE(W$1004,IF(ISNUMBER(Datos!W937),AND(OR(W$1005="",Datos!W937&gt;=W$1005),OR(W$1006="",Datos!W937&lt;=W$1006)),FALSE),IF(ISNUMBER(Datos!W937),AND(Datos!W937=INT(Datos!W937),AND(OR(W$1005="",Datos!W937&gt;=W$1005),OR(W$1006="",Datos!W937&lt;=W$1006))),FALSE),OR(ISNUMBER(FIND(";"&amp;UPPER(TRIM(Datos!W937&amp;""))&amp;"=",W$1007)),ISNUMBER(FIND(";"&amp;UPPER(TRIM(Datos!W937&amp;""))&amp;";",W$1007))),OR(UPPER(TRIM(Datos!W937&amp;""))="SÍ",UPPER(TRIM(Datos!W937&amp;""))="SI",UPPER(TRIM(Datos!W937&amp;""))="NO"),IF(ISNUMBER(Datos!W937),AND(OR(W$1005="",Datos!W937&gt;=W$1005),OR(W$1006="",Datos!W937&lt;=W$1006)),FALSE),TRUE))))</f>
        <v>0.0</v>
      </c>
      <c r="X937">
        <f>IF(Datos!X937="",0,IF(AND(X$1008&lt;&gt;"",Datos!X937=X$1008),0,IF(X$1004=0,0,1-CHOOSE(X$1004,IF(ISNUMBER(Datos!X937),AND(OR(X$1005="",Datos!X937&gt;=X$1005),OR(X$1006="",Datos!X937&lt;=X$1006)),FALSE),IF(ISNUMBER(Datos!X937),AND(Datos!X937=INT(Datos!X937),AND(OR(X$1005="",Datos!X937&gt;=X$1005),OR(X$1006="",Datos!X937&lt;=X$1006))),FALSE),OR(ISNUMBER(FIND(";"&amp;UPPER(TRIM(Datos!X937&amp;""))&amp;"=",X$1007)),ISNUMBER(FIND(";"&amp;UPPER(TRIM(Datos!X937&amp;""))&amp;";",X$1007))),OR(UPPER(TRIM(Datos!X937&amp;""))="SÍ",UPPER(TRIM(Datos!X937&amp;""))="SI",UPPER(TRIM(Datos!X937&amp;""))="NO"),IF(ISNUMBER(Datos!X937),AND(OR(X$1005="",Datos!X937&gt;=X$1005),OR(X$1006="",Datos!X937&lt;=X$1006)),FALSE),TRUE))))</f>
        <v>0.0</v>
      </c>
      <c r="Y937">
        <f>IF(Datos!Y937="",0,IF(AND(Y$1008&lt;&gt;"",Datos!Y937=Y$1008),0,IF(Y$1004=0,0,1-CHOOSE(Y$1004,IF(ISNUMBER(Datos!Y937),AND(OR(Y$1005="",Datos!Y937&gt;=Y$1005),OR(Y$1006="",Datos!Y937&lt;=Y$1006)),FALSE),IF(ISNUMBER(Datos!Y937),AND(Datos!Y937=INT(Datos!Y937),AND(OR(Y$1005="",Datos!Y937&gt;=Y$1005),OR(Y$1006="",Datos!Y937&lt;=Y$1006))),FALSE),OR(ISNUMBER(FIND(";"&amp;UPPER(TRIM(Datos!Y937&amp;""))&amp;"=",Y$1007)),ISNUMBER(FIND(";"&amp;UPPER(TRIM(Datos!Y937&amp;""))&amp;";",Y$1007))),OR(UPPER(TRIM(Datos!Y937&amp;""))="SÍ",UPPER(TRIM(Datos!Y937&amp;""))="SI",UPPER(TRIM(Datos!Y937&amp;""))="NO"),IF(ISNUMBER(Datos!Y937),AND(OR(Y$1005="",Datos!Y937&gt;=Y$1005),OR(Y$1006="",Datos!Y937&lt;=Y$1006)),FALSE),TRUE))))</f>
        <v>0.0</v>
      </c>
      <c r="Z937">
        <f>IF(Datos!Z937="",0,IF(AND(Z$1008&lt;&gt;"",Datos!Z937=Z$1008),0,IF(Z$1004=0,0,1-CHOOSE(Z$1004,IF(ISNUMBER(Datos!Z937),AND(OR(Z$1005="",Datos!Z937&gt;=Z$1005),OR(Z$1006="",Datos!Z937&lt;=Z$1006)),FALSE),IF(ISNUMBER(Datos!Z937),AND(Datos!Z937=INT(Datos!Z937),AND(OR(Z$1005="",Datos!Z937&gt;=Z$1005),OR(Z$1006="",Datos!Z937&lt;=Z$1006))),FALSE),OR(ISNUMBER(FIND(";"&amp;UPPER(TRIM(Datos!Z937&amp;""))&amp;"=",Z$1007)),ISNUMBER(FIND(";"&amp;UPPER(TRIM(Datos!Z937&amp;""))&amp;";",Z$1007))),OR(UPPER(TRIM(Datos!Z937&amp;""))="SÍ",UPPER(TRIM(Datos!Z937&amp;""))="SI",UPPER(TRIM(Datos!Z937&amp;""))="NO"),IF(ISNUMBER(Datos!Z937),AND(OR(Z$1005="",Datos!Z937&gt;=Z$1005),OR(Z$1006="",Datos!Z937&lt;=Z$1006)),FALSE),TRUE))))</f>
        <v>0.0</v>
      </c>
      <c r="AA937">
        <f>IF(Datos!AA937="",0,IF(AND(AA$1008&lt;&gt;"",Datos!AA937=AA$1008),0,IF(AA$1004=0,0,1-CHOOSE(AA$1004,IF(ISNUMBER(Datos!AA937),AND(OR(AA$1005="",Datos!AA937&gt;=AA$1005),OR(AA$1006="",Datos!AA937&lt;=AA$1006)),FALSE),IF(ISNUMBER(Datos!AA937),AND(Datos!AA937=INT(Datos!AA937),AND(OR(AA$1005="",Datos!AA937&gt;=AA$1005),OR(AA$1006="",Datos!AA937&lt;=AA$1006))),FALSE),OR(ISNUMBER(FIND(";"&amp;UPPER(TRIM(Datos!AA937&amp;""))&amp;"=",AA$1007)),ISNUMBER(FIND(";"&amp;UPPER(TRIM(Datos!AA937&amp;""))&amp;";",AA$1007))),OR(UPPER(TRIM(Datos!AA937&amp;""))="SÍ",UPPER(TRIM(Datos!AA937&amp;""))="SI",UPPER(TRIM(Datos!AA937&amp;""))="NO"),IF(ISNUMBER(Datos!AA937),AND(OR(AA$1005="",Datos!AA937&gt;=AA$1005),OR(AA$1006="",Datos!AA937&lt;=AA$1006)),FALSE),TRUE))))</f>
        <v>0.0</v>
      </c>
      <c r="AB937">
        <f>IF(Datos!AB937="",0,IF(AND(AB$1008&lt;&gt;"",Datos!AB937=AB$1008),0,IF(AB$1004=0,0,1-CHOOSE(AB$1004,IF(ISNUMBER(Datos!AB937),AND(OR(AB$1005="",Datos!AB937&gt;=AB$1005),OR(AB$1006="",Datos!AB937&lt;=AB$1006)),FALSE),IF(ISNUMBER(Datos!AB937),AND(Datos!AB937=INT(Datos!AB937),AND(OR(AB$1005="",Datos!AB937&gt;=AB$1005),OR(AB$1006="",Datos!AB937&lt;=AB$1006))),FALSE),OR(ISNUMBER(FIND(";"&amp;UPPER(TRIM(Datos!AB937&amp;""))&amp;"=",AB$1007)),ISNUMBER(FIND(";"&amp;UPPER(TRIM(Datos!AB937&amp;""))&amp;";",AB$1007))),OR(UPPER(TRIM(Datos!AB937&amp;""))="SÍ",UPPER(TRIM(Datos!AB937&amp;""))="SI",UPPER(TRIM(Datos!AB937&amp;""))="NO"),IF(ISNUMBER(Datos!AB937),AND(OR(AB$1005="",Datos!AB937&gt;=AB$1005),OR(AB$1006="",Datos!AB937&lt;=AB$1006)),FALSE),TRUE))))</f>
        <v>0.0</v>
      </c>
      <c r="AC937">
        <f>IF(Datos!AC937="",0,IF(AND(AC$1008&lt;&gt;"",Datos!AC937=AC$1008),0,IF(AC$1004=0,0,1-CHOOSE(AC$1004,IF(ISNUMBER(Datos!AC937),AND(OR(AC$1005="",Datos!AC937&gt;=AC$1005),OR(AC$1006="",Datos!AC937&lt;=AC$1006)),FALSE),IF(ISNUMBER(Datos!AC937),AND(Datos!AC937=INT(Datos!AC937),AND(OR(AC$1005="",Datos!AC937&gt;=AC$1005),OR(AC$1006="",Datos!AC937&lt;=AC$1006))),FALSE),OR(ISNUMBER(FIND(";"&amp;UPPER(TRIM(Datos!AC937&amp;""))&amp;"=",AC$1007)),ISNUMBER(FIND(";"&amp;UPPER(TRIM(Datos!AC937&amp;""))&amp;";",AC$1007))),OR(UPPER(TRIM(Datos!AC937&amp;""))="SÍ",UPPER(TRIM(Datos!AC937&amp;""))="SI",UPPER(TRIM(Datos!AC937&amp;""))="NO"),IF(ISNUMBER(Datos!AC937),AND(OR(AC$1005="",Datos!AC937&gt;=AC$1005),OR(AC$1006="",Datos!AC937&lt;=AC$1006)),FALSE),TRUE))))</f>
        <v>0.0</v>
      </c>
      <c r="AD937">
        <f>IF(Datos!AD937="",0,IF(AND(AD$1008&lt;&gt;"",Datos!AD937=AD$1008),0,IF(AD$1004=0,0,1-CHOOSE(AD$1004,IF(ISNUMBER(Datos!AD937),AND(OR(AD$1005="",Datos!AD937&gt;=AD$1005),OR(AD$1006="",Datos!AD937&lt;=AD$1006)),FALSE),IF(ISNUMBER(Datos!AD937),AND(Datos!AD937=INT(Datos!AD937),AND(OR(AD$1005="",Datos!AD937&gt;=AD$1005),OR(AD$1006="",Datos!AD937&lt;=AD$1006))),FALSE),OR(ISNUMBER(FIND(";"&amp;UPPER(TRIM(Datos!AD937&amp;""))&amp;"=",AD$1007)),ISNUMBER(FIND(";"&amp;UPPER(TRIM(Datos!AD937&amp;""))&amp;";",AD$1007))),OR(UPPER(TRIM(Datos!AD937&amp;""))="SÍ",UPPER(TRIM(Datos!AD937&amp;""))="SI",UPPER(TRIM(Datos!AD937&amp;""))="NO"),IF(ISNUMBER(Datos!AD937),AND(OR(AD$1005="",Datos!AD937&gt;=AD$1005),OR(AD$1006="",Datos!AD937&lt;=AD$1006)),FALSE),TRUE))))</f>
        <v>0.0</v>
      </c>
      <c r="AE937">
        <f>IF(Datos!AE937="",0,IF(AND(AE$1008&lt;&gt;"",Datos!AE937=AE$1008),0,IF(AE$1004=0,0,1-CHOOSE(AE$1004,IF(ISNUMBER(Datos!AE937),AND(OR(AE$1005="",Datos!AE937&gt;=AE$1005),OR(AE$1006="",Datos!AE937&lt;=AE$1006)),FALSE),IF(ISNUMBER(Datos!AE937),AND(Datos!AE937=INT(Datos!AE937),AND(OR(AE$1005="",Datos!AE937&gt;=AE$1005),OR(AE$1006="",Datos!AE937&lt;=AE$1006))),FALSE),OR(ISNUMBER(FIND(";"&amp;UPPER(TRIM(Datos!AE937&amp;""))&amp;"=",AE$1007)),ISNUMBER(FIND(";"&amp;UPPER(TRIM(Datos!AE937&amp;""))&amp;";",AE$1007))),OR(UPPER(TRIM(Datos!AE937&amp;""))="SÍ",UPPER(TRIM(Datos!AE937&amp;""))="SI",UPPER(TRIM(Datos!AE937&amp;""))="NO"),IF(ISNUMBER(Datos!AE937),AND(OR(AE$1005="",Datos!AE937&gt;=AE$1005),OR(AE$1006="",Datos!AE937&lt;=AE$1006)),FALSE),TRUE))))</f>
        <v>0.0</v>
      </c>
    </row>
    <row r="938" spans="2:31">
      <c r="B938">
        <f>IF(Datos!B938="",0,IF(AND(B$1008&lt;&gt;"",Datos!B938=B$1008),0,IF(B$1004=0,0,1-CHOOSE(B$1004,IF(ISNUMBER(Datos!B938),AND(OR(B$1005="",Datos!B938&gt;=B$1005),OR(B$1006="",Datos!B938&lt;=B$1006)),FALSE),IF(ISNUMBER(Datos!B938),AND(Datos!B938=INT(Datos!B938),AND(OR(B$1005="",Datos!B938&gt;=B$1005),OR(B$1006="",Datos!B938&lt;=B$1006))),FALSE),OR(ISNUMBER(FIND(";"&amp;UPPER(TRIM(Datos!B938&amp;""))&amp;"=",B$1007)),ISNUMBER(FIND(";"&amp;UPPER(TRIM(Datos!B938&amp;""))&amp;";",B$1007))),OR(UPPER(TRIM(Datos!B938&amp;""))="SÍ",UPPER(TRIM(Datos!B938&amp;""))="SI",UPPER(TRIM(Datos!B938&amp;""))="NO"),IF(ISNUMBER(Datos!B938),AND(OR(B$1005="",Datos!B938&gt;=B$1005),OR(B$1006="",Datos!B938&lt;=B$1006)),FALSE),TRUE))))</f>
        <v>0.0</v>
      </c>
      <c r="C938">
        <f>IF(Datos!C938="",0,IF(AND(C$1008&lt;&gt;"",Datos!C938=C$1008),0,IF(C$1004=0,0,1-CHOOSE(C$1004,IF(ISNUMBER(Datos!C938),AND(OR(C$1005="",Datos!C938&gt;=C$1005),OR(C$1006="",Datos!C938&lt;=C$1006)),FALSE),IF(ISNUMBER(Datos!C938),AND(Datos!C938=INT(Datos!C938),AND(OR(C$1005="",Datos!C938&gt;=C$1005),OR(C$1006="",Datos!C938&lt;=C$1006))),FALSE),OR(ISNUMBER(FIND(";"&amp;UPPER(TRIM(Datos!C938&amp;""))&amp;"=",C$1007)),ISNUMBER(FIND(";"&amp;UPPER(TRIM(Datos!C938&amp;""))&amp;";",C$1007))),OR(UPPER(TRIM(Datos!C938&amp;""))="SÍ",UPPER(TRIM(Datos!C938&amp;""))="SI",UPPER(TRIM(Datos!C938&amp;""))="NO"),IF(ISNUMBER(Datos!C938),AND(OR(C$1005="",Datos!C938&gt;=C$1005),OR(C$1006="",Datos!C938&lt;=C$1006)),FALSE),TRUE))))</f>
        <v>0.0</v>
      </c>
      <c r="D938">
        <f>IF(Datos!D938="",0,IF(AND(D$1008&lt;&gt;"",Datos!D938=D$1008),0,IF(D$1004=0,0,1-CHOOSE(D$1004,IF(ISNUMBER(Datos!D938),AND(OR(D$1005="",Datos!D938&gt;=D$1005),OR(D$1006="",Datos!D938&lt;=D$1006)),FALSE),IF(ISNUMBER(Datos!D938),AND(Datos!D938=INT(Datos!D938),AND(OR(D$1005="",Datos!D938&gt;=D$1005),OR(D$1006="",Datos!D938&lt;=D$1006))),FALSE),OR(ISNUMBER(FIND(";"&amp;UPPER(TRIM(Datos!D938&amp;""))&amp;"=",D$1007)),ISNUMBER(FIND(";"&amp;UPPER(TRIM(Datos!D938&amp;""))&amp;";",D$1007))),OR(UPPER(TRIM(Datos!D938&amp;""))="SÍ",UPPER(TRIM(Datos!D938&amp;""))="SI",UPPER(TRIM(Datos!D938&amp;""))="NO"),IF(ISNUMBER(Datos!D938),AND(OR(D$1005="",Datos!D938&gt;=D$1005),OR(D$1006="",Datos!D938&lt;=D$1006)),FALSE),TRUE))))</f>
        <v>0.0</v>
      </c>
      <c r="E938">
        <f>IF(Datos!E938="",0,IF(AND(E$1008&lt;&gt;"",Datos!E938=E$1008),0,IF(E$1004=0,0,1-CHOOSE(E$1004,IF(ISNUMBER(Datos!E938),AND(OR(E$1005="",Datos!E938&gt;=E$1005),OR(E$1006="",Datos!E938&lt;=E$1006)),FALSE),IF(ISNUMBER(Datos!E938),AND(Datos!E938=INT(Datos!E938),AND(OR(E$1005="",Datos!E938&gt;=E$1005),OR(E$1006="",Datos!E938&lt;=E$1006))),FALSE),OR(ISNUMBER(FIND(";"&amp;UPPER(TRIM(Datos!E938&amp;""))&amp;"=",E$1007)),ISNUMBER(FIND(";"&amp;UPPER(TRIM(Datos!E938&amp;""))&amp;";",E$1007))),OR(UPPER(TRIM(Datos!E938&amp;""))="SÍ",UPPER(TRIM(Datos!E938&amp;""))="SI",UPPER(TRIM(Datos!E938&amp;""))="NO"),IF(ISNUMBER(Datos!E938),AND(OR(E$1005="",Datos!E938&gt;=E$1005),OR(E$1006="",Datos!E938&lt;=E$1006)),FALSE),TRUE))))</f>
        <v>0.0</v>
      </c>
      <c r="F938">
        <f>IF(Datos!F938="",0,IF(AND(F$1008&lt;&gt;"",Datos!F938=F$1008),0,IF(F$1004=0,0,1-CHOOSE(F$1004,IF(ISNUMBER(Datos!F938),AND(OR(F$1005="",Datos!F938&gt;=F$1005),OR(F$1006="",Datos!F938&lt;=F$1006)),FALSE),IF(ISNUMBER(Datos!F938),AND(Datos!F938=INT(Datos!F938),AND(OR(F$1005="",Datos!F938&gt;=F$1005),OR(F$1006="",Datos!F938&lt;=F$1006))),FALSE),OR(ISNUMBER(FIND(";"&amp;UPPER(TRIM(Datos!F938&amp;""))&amp;"=",F$1007)),ISNUMBER(FIND(";"&amp;UPPER(TRIM(Datos!F938&amp;""))&amp;";",F$1007))),OR(UPPER(TRIM(Datos!F938&amp;""))="SÍ",UPPER(TRIM(Datos!F938&amp;""))="SI",UPPER(TRIM(Datos!F938&amp;""))="NO"),IF(ISNUMBER(Datos!F938),AND(OR(F$1005="",Datos!F938&gt;=F$1005),OR(F$1006="",Datos!F938&lt;=F$1006)),FALSE),TRUE))))</f>
        <v>0.0</v>
      </c>
      <c r="G938">
        <f>IF(Datos!G938="",0,IF(AND(G$1008&lt;&gt;"",Datos!G938=G$1008),0,IF(G$1004=0,0,1-CHOOSE(G$1004,IF(ISNUMBER(Datos!G938),AND(OR(G$1005="",Datos!G938&gt;=G$1005),OR(G$1006="",Datos!G938&lt;=G$1006)),FALSE),IF(ISNUMBER(Datos!G938),AND(Datos!G938=INT(Datos!G938),AND(OR(G$1005="",Datos!G938&gt;=G$1005),OR(G$1006="",Datos!G938&lt;=G$1006))),FALSE),OR(ISNUMBER(FIND(";"&amp;UPPER(TRIM(Datos!G938&amp;""))&amp;"=",G$1007)),ISNUMBER(FIND(";"&amp;UPPER(TRIM(Datos!G938&amp;""))&amp;";",G$1007))),OR(UPPER(TRIM(Datos!G938&amp;""))="SÍ",UPPER(TRIM(Datos!G938&amp;""))="SI",UPPER(TRIM(Datos!G938&amp;""))="NO"),IF(ISNUMBER(Datos!G938),AND(OR(G$1005="",Datos!G938&gt;=G$1005),OR(G$1006="",Datos!G938&lt;=G$1006)),FALSE),TRUE))))</f>
        <v>0.0</v>
      </c>
      <c r="H938">
        <f>IF(Datos!H938="",0,IF(AND(H$1008&lt;&gt;"",Datos!H938=H$1008),0,IF(H$1004=0,0,1-CHOOSE(H$1004,IF(ISNUMBER(Datos!H938),AND(OR(H$1005="",Datos!H938&gt;=H$1005),OR(H$1006="",Datos!H938&lt;=H$1006)),FALSE),IF(ISNUMBER(Datos!H938),AND(Datos!H938=INT(Datos!H938),AND(OR(H$1005="",Datos!H938&gt;=H$1005),OR(H$1006="",Datos!H938&lt;=H$1006))),FALSE),OR(ISNUMBER(FIND(";"&amp;UPPER(TRIM(Datos!H938&amp;""))&amp;"=",H$1007)),ISNUMBER(FIND(";"&amp;UPPER(TRIM(Datos!H938&amp;""))&amp;";",H$1007))),OR(UPPER(TRIM(Datos!H938&amp;""))="SÍ",UPPER(TRIM(Datos!H938&amp;""))="SI",UPPER(TRIM(Datos!H938&amp;""))="NO"),IF(ISNUMBER(Datos!H938),AND(OR(H$1005="",Datos!H938&gt;=H$1005),OR(H$1006="",Datos!H938&lt;=H$1006)),FALSE),TRUE))))</f>
        <v>0.0</v>
      </c>
      <c r="I938">
        <f>IF(Datos!I938="",0,IF(AND(I$1008&lt;&gt;"",Datos!I938=I$1008),0,IF(I$1004=0,0,1-CHOOSE(I$1004,IF(ISNUMBER(Datos!I938),AND(OR(I$1005="",Datos!I938&gt;=I$1005),OR(I$1006="",Datos!I938&lt;=I$1006)),FALSE),IF(ISNUMBER(Datos!I938),AND(Datos!I938=INT(Datos!I938),AND(OR(I$1005="",Datos!I938&gt;=I$1005),OR(I$1006="",Datos!I938&lt;=I$1006))),FALSE),OR(ISNUMBER(FIND(";"&amp;UPPER(TRIM(Datos!I938&amp;""))&amp;"=",I$1007)),ISNUMBER(FIND(";"&amp;UPPER(TRIM(Datos!I938&amp;""))&amp;";",I$1007))),OR(UPPER(TRIM(Datos!I938&amp;""))="SÍ",UPPER(TRIM(Datos!I938&amp;""))="SI",UPPER(TRIM(Datos!I938&amp;""))="NO"),IF(ISNUMBER(Datos!I938),AND(OR(I$1005="",Datos!I938&gt;=I$1005),OR(I$1006="",Datos!I938&lt;=I$1006)),FALSE),TRUE))))</f>
        <v>0.0</v>
      </c>
      <c r="J938">
        <f>IF(Datos!J938="",0,IF(AND(J$1008&lt;&gt;"",Datos!J938=J$1008),0,IF(J$1004=0,0,1-CHOOSE(J$1004,IF(ISNUMBER(Datos!J938),AND(OR(J$1005="",Datos!J938&gt;=J$1005),OR(J$1006="",Datos!J938&lt;=J$1006)),FALSE),IF(ISNUMBER(Datos!J938),AND(Datos!J938=INT(Datos!J938),AND(OR(J$1005="",Datos!J938&gt;=J$1005),OR(J$1006="",Datos!J938&lt;=J$1006))),FALSE),OR(ISNUMBER(FIND(";"&amp;UPPER(TRIM(Datos!J938&amp;""))&amp;"=",J$1007)),ISNUMBER(FIND(";"&amp;UPPER(TRIM(Datos!J938&amp;""))&amp;";",J$1007))),OR(UPPER(TRIM(Datos!J938&amp;""))="SÍ",UPPER(TRIM(Datos!J938&amp;""))="SI",UPPER(TRIM(Datos!J938&amp;""))="NO"),IF(ISNUMBER(Datos!J938),AND(OR(J$1005="",Datos!J938&gt;=J$1005),OR(J$1006="",Datos!J938&lt;=J$1006)),FALSE),TRUE))))</f>
        <v>0.0</v>
      </c>
      <c r="K938">
        <f>IF(Datos!K938="",0,IF(AND(K$1008&lt;&gt;"",Datos!K938=K$1008),0,IF(K$1004=0,0,1-CHOOSE(K$1004,IF(ISNUMBER(Datos!K938),AND(OR(K$1005="",Datos!K938&gt;=K$1005),OR(K$1006="",Datos!K938&lt;=K$1006)),FALSE),IF(ISNUMBER(Datos!K938),AND(Datos!K938=INT(Datos!K938),AND(OR(K$1005="",Datos!K938&gt;=K$1005),OR(K$1006="",Datos!K938&lt;=K$1006))),FALSE),OR(ISNUMBER(FIND(";"&amp;UPPER(TRIM(Datos!K938&amp;""))&amp;"=",K$1007)),ISNUMBER(FIND(";"&amp;UPPER(TRIM(Datos!K938&amp;""))&amp;";",K$1007))),OR(UPPER(TRIM(Datos!K938&amp;""))="SÍ",UPPER(TRIM(Datos!K938&amp;""))="SI",UPPER(TRIM(Datos!K938&amp;""))="NO"),IF(ISNUMBER(Datos!K938),AND(OR(K$1005="",Datos!K938&gt;=K$1005),OR(K$1006="",Datos!K938&lt;=K$1006)),FALSE),TRUE))))</f>
        <v>0.0</v>
      </c>
      <c r="L938">
        <f>IF(Datos!L938="",0,IF(AND(L$1008&lt;&gt;"",Datos!L938=L$1008),0,IF(L$1004=0,0,1-CHOOSE(L$1004,IF(ISNUMBER(Datos!L938),AND(OR(L$1005="",Datos!L938&gt;=L$1005),OR(L$1006="",Datos!L938&lt;=L$1006)),FALSE),IF(ISNUMBER(Datos!L938),AND(Datos!L938=INT(Datos!L938),AND(OR(L$1005="",Datos!L938&gt;=L$1005),OR(L$1006="",Datos!L938&lt;=L$1006))),FALSE),OR(ISNUMBER(FIND(";"&amp;UPPER(TRIM(Datos!L938&amp;""))&amp;"=",L$1007)),ISNUMBER(FIND(";"&amp;UPPER(TRIM(Datos!L938&amp;""))&amp;";",L$1007))),OR(UPPER(TRIM(Datos!L938&amp;""))="SÍ",UPPER(TRIM(Datos!L938&amp;""))="SI",UPPER(TRIM(Datos!L938&amp;""))="NO"),IF(ISNUMBER(Datos!L938),AND(OR(L$1005="",Datos!L938&gt;=L$1005),OR(L$1006="",Datos!L938&lt;=L$1006)),FALSE),TRUE))))</f>
        <v>0.0</v>
      </c>
      <c r="M938">
        <f>IF(Datos!M938="",0,IF(AND(M$1008&lt;&gt;"",Datos!M938=M$1008),0,IF(M$1004=0,0,1-CHOOSE(M$1004,IF(ISNUMBER(Datos!M938),AND(OR(M$1005="",Datos!M938&gt;=M$1005),OR(M$1006="",Datos!M938&lt;=M$1006)),FALSE),IF(ISNUMBER(Datos!M938),AND(Datos!M938=INT(Datos!M938),AND(OR(M$1005="",Datos!M938&gt;=M$1005),OR(M$1006="",Datos!M938&lt;=M$1006))),FALSE),OR(ISNUMBER(FIND(";"&amp;UPPER(TRIM(Datos!M938&amp;""))&amp;"=",M$1007)),ISNUMBER(FIND(";"&amp;UPPER(TRIM(Datos!M938&amp;""))&amp;";",M$1007))),OR(UPPER(TRIM(Datos!M938&amp;""))="SÍ",UPPER(TRIM(Datos!M938&amp;""))="SI",UPPER(TRIM(Datos!M938&amp;""))="NO"),IF(ISNUMBER(Datos!M938),AND(OR(M$1005="",Datos!M938&gt;=M$1005),OR(M$1006="",Datos!M938&lt;=M$1006)),FALSE),TRUE))))</f>
        <v>0.0</v>
      </c>
      <c r="N938">
        <f>IF(Datos!N938="",0,IF(AND(N$1008&lt;&gt;"",Datos!N938=N$1008),0,IF(N$1004=0,0,1-CHOOSE(N$1004,IF(ISNUMBER(Datos!N938),AND(OR(N$1005="",Datos!N938&gt;=N$1005),OR(N$1006="",Datos!N938&lt;=N$1006)),FALSE),IF(ISNUMBER(Datos!N938),AND(Datos!N938=INT(Datos!N938),AND(OR(N$1005="",Datos!N938&gt;=N$1005),OR(N$1006="",Datos!N938&lt;=N$1006))),FALSE),OR(ISNUMBER(FIND(";"&amp;UPPER(TRIM(Datos!N938&amp;""))&amp;"=",N$1007)),ISNUMBER(FIND(";"&amp;UPPER(TRIM(Datos!N938&amp;""))&amp;";",N$1007))),OR(UPPER(TRIM(Datos!N938&amp;""))="SÍ",UPPER(TRIM(Datos!N938&amp;""))="SI",UPPER(TRIM(Datos!N938&amp;""))="NO"),IF(ISNUMBER(Datos!N938),AND(OR(N$1005="",Datos!N938&gt;=N$1005),OR(N$1006="",Datos!N938&lt;=N$1006)),FALSE),TRUE))))</f>
        <v>0.0</v>
      </c>
      <c r="O938">
        <f>IF(Datos!O938="",0,IF(AND(O$1008&lt;&gt;"",Datos!O938=O$1008),0,IF(O$1004=0,0,1-CHOOSE(O$1004,IF(ISNUMBER(Datos!O938),AND(OR(O$1005="",Datos!O938&gt;=O$1005),OR(O$1006="",Datos!O938&lt;=O$1006)),FALSE),IF(ISNUMBER(Datos!O938),AND(Datos!O938=INT(Datos!O938),AND(OR(O$1005="",Datos!O938&gt;=O$1005),OR(O$1006="",Datos!O938&lt;=O$1006))),FALSE),OR(ISNUMBER(FIND(";"&amp;UPPER(TRIM(Datos!O938&amp;""))&amp;"=",O$1007)),ISNUMBER(FIND(";"&amp;UPPER(TRIM(Datos!O938&amp;""))&amp;";",O$1007))),OR(UPPER(TRIM(Datos!O938&amp;""))="SÍ",UPPER(TRIM(Datos!O938&amp;""))="SI",UPPER(TRIM(Datos!O938&amp;""))="NO"),IF(ISNUMBER(Datos!O938),AND(OR(O$1005="",Datos!O938&gt;=O$1005),OR(O$1006="",Datos!O938&lt;=O$1006)),FALSE),TRUE))))</f>
        <v>0.0</v>
      </c>
      <c r="P938">
        <f>IF(Datos!P938="",0,IF(AND(P$1008&lt;&gt;"",Datos!P938=P$1008),0,IF(P$1004=0,0,1-CHOOSE(P$1004,IF(ISNUMBER(Datos!P938),AND(OR(P$1005="",Datos!P938&gt;=P$1005),OR(P$1006="",Datos!P938&lt;=P$1006)),FALSE),IF(ISNUMBER(Datos!P938),AND(Datos!P938=INT(Datos!P938),AND(OR(P$1005="",Datos!P938&gt;=P$1005),OR(P$1006="",Datos!P938&lt;=P$1006))),FALSE),OR(ISNUMBER(FIND(";"&amp;UPPER(TRIM(Datos!P938&amp;""))&amp;"=",P$1007)),ISNUMBER(FIND(";"&amp;UPPER(TRIM(Datos!P938&amp;""))&amp;";",P$1007))),OR(UPPER(TRIM(Datos!P938&amp;""))="SÍ",UPPER(TRIM(Datos!P938&amp;""))="SI",UPPER(TRIM(Datos!P938&amp;""))="NO"),IF(ISNUMBER(Datos!P938),AND(OR(P$1005="",Datos!P938&gt;=P$1005),OR(P$1006="",Datos!P938&lt;=P$1006)),FALSE),TRUE))))</f>
        <v>0.0</v>
      </c>
      <c r="Q938">
        <f>IF(Datos!Q938="",0,IF(AND(Q$1008&lt;&gt;"",Datos!Q938=Q$1008),0,IF(Q$1004=0,0,1-CHOOSE(Q$1004,IF(ISNUMBER(Datos!Q938),AND(OR(Q$1005="",Datos!Q938&gt;=Q$1005),OR(Q$1006="",Datos!Q938&lt;=Q$1006)),FALSE),IF(ISNUMBER(Datos!Q938),AND(Datos!Q938=INT(Datos!Q938),AND(OR(Q$1005="",Datos!Q938&gt;=Q$1005),OR(Q$1006="",Datos!Q938&lt;=Q$1006))),FALSE),OR(ISNUMBER(FIND(";"&amp;UPPER(TRIM(Datos!Q938&amp;""))&amp;"=",Q$1007)),ISNUMBER(FIND(";"&amp;UPPER(TRIM(Datos!Q938&amp;""))&amp;";",Q$1007))),OR(UPPER(TRIM(Datos!Q938&amp;""))="SÍ",UPPER(TRIM(Datos!Q938&amp;""))="SI",UPPER(TRIM(Datos!Q938&amp;""))="NO"),IF(ISNUMBER(Datos!Q938),AND(OR(Q$1005="",Datos!Q938&gt;=Q$1005),OR(Q$1006="",Datos!Q938&lt;=Q$1006)),FALSE),TRUE))))</f>
        <v>0.0</v>
      </c>
      <c r="R938">
        <f>IF(Datos!R938="",0,IF(AND(R$1008&lt;&gt;"",Datos!R938=R$1008),0,IF(R$1004=0,0,1-CHOOSE(R$1004,IF(ISNUMBER(Datos!R938),AND(OR(R$1005="",Datos!R938&gt;=R$1005),OR(R$1006="",Datos!R938&lt;=R$1006)),FALSE),IF(ISNUMBER(Datos!R938),AND(Datos!R938=INT(Datos!R938),AND(OR(R$1005="",Datos!R938&gt;=R$1005),OR(R$1006="",Datos!R938&lt;=R$1006))),FALSE),OR(ISNUMBER(FIND(";"&amp;UPPER(TRIM(Datos!R938&amp;""))&amp;"=",R$1007)),ISNUMBER(FIND(";"&amp;UPPER(TRIM(Datos!R938&amp;""))&amp;";",R$1007))),OR(UPPER(TRIM(Datos!R938&amp;""))="SÍ",UPPER(TRIM(Datos!R938&amp;""))="SI",UPPER(TRIM(Datos!R938&amp;""))="NO"),IF(ISNUMBER(Datos!R938),AND(OR(R$1005="",Datos!R938&gt;=R$1005),OR(R$1006="",Datos!R938&lt;=R$1006)),FALSE),TRUE))))</f>
        <v>0.0</v>
      </c>
      <c r="S938">
        <f>IF(Datos!S938="",0,IF(AND(S$1008&lt;&gt;"",Datos!S938=S$1008),0,IF(S$1004=0,0,1-CHOOSE(S$1004,IF(ISNUMBER(Datos!S938),AND(OR(S$1005="",Datos!S938&gt;=S$1005),OR(S$1006="",Datos!S938&lt;=S$1006)),FALSE),IF(ISNUMBER(Datos!S938),AND(Datos!S938=INT(Datos!S938),AND(OR(S$1005="",Datos!S938&gt;=S$1005),OR(S$1006="",Datos!S938&lt;=S$1006))),FALSE),OR(ISNUMBER(FIND(";"&amp;UPPER(TRIM(Datos!S938&amp;""))&amp;"=",S$1007)),ISNUMBER(FIND(";"&amp;UPPER(TRIM(Datos!S938&amp;""))&amp;";",S$1007))),OR(UPPER(TRIM(Datos!S938&amp;""))="SÍ",UPPER(TRIM(Datos!S938&amp;""))="SI",UPPER(TRIM(Datos!S938&amp;""))="NO"),IF(ISNUMBER(Datos!S938),AND(OR(S$1005="",Datos!S938&gt;=S$1005),OR(S$1006="",Datos!S938&lt;=S$1006)),FALSE),TRUE))))</f>
        <v>0.0</v>
      </c>
      <c r="T938">
        <f>IF(Datos!T938="",0,IF(AND(T$1008&lt;&gt;"",Datos!T938=T$1008),0,IF(T$1004=0,0,1-CHOOSE(T$1004,IF(ISNUMBER(Datos!T938),AND(OR(T$1005="",Datos!T938&gt;=T$1005),OR(T$1006="",Datos!T938&lt;=T$1006)),FALSE),IF(ISNUMBER(Datos!T938),AND(Datos!T938=INT(Datos!T938),AND(OR(T$1005="",Datos!T938&gt;=T$1005),OR(T$1006="",Datos!T938&lt;=T$1006))),FALSE),OR(ISNUMBER(FIND(";"&amp;UPPER(TRIM(Datos!T938&amp;""))&amp;"=",T$1007)),ISNUMBER(FIND(";"&amp;UPPER(TRIM(Datos!T938&amp;""))&amp;";",T$1007))),OR(UPPER(TRIM(Datos!T938&amp;""))="SÍ",UPPER(TRIM(Datos!T938&amp;""))="SI",UPPER(TRIM(Datos!T938&amp;""))="NO"),IF(ISNUMBER(Datos!T938),AND(OR(T$1005="",Datos!T938&gt;=T$1005),OR(T$1006="",Datos!T938&lt;=T$1006)),FALSE),TRUE))))</f>
        <v>0.0</v>
      </c>
      <c r="U938">
        <f>IF(Datos!U938="",0,IF(AND(U$1008&lt;&gt;"",Datos!U938=U$1008),0,IF(U$1004=0,0,1-CHOOSE(U$1004,IF(ISNUMBER(Datos!U938),AND(OR(U$1005="",Datos!U938&gt;=U$1005),OR(U$1006="",Datos!U938&lt;=U$1006)),FALSE),IF(ISNUMBER(Datos!U938),AND(Datos!U938=INT(Datos!U938),AND(OR(U$1005="",Datos!U938&gt;=U$1005),OR(U$1006="",Datos!U938&lt;=U$1006))),FALSE),OR(ISNUMBER(FIND(";"&amp;UPPER(TRIM(Datos!U938&amp;""))&amp;"=",U$1007)),ISNUMBER(FIND(";"&amp;UPPER(TRIM(Datos!U938&amp;""))&amp;";",U$1007))),OR(UPPER(TRIM(Datos!U938&amp;""))="SÍ",UPPER(TRIM(Datos!U938&amp;""))="SI",UPPER(TRIM(Datos!U938&amp;""))="NO"),IF(ISNUMBER(Datos!U938),AND(OR(U$1005="",Datos!U938&gt;=U$1005),OR(U$1006="",Datos!U938&lt;=U$1006)),FALSE),TRUE))))</f>
        <v>0.0</v>
      </c>
      <c r="V938">
        <f>IF(Datos!V938="",0,IF(AND(V$1008&lt;&gt;"",Datos!V938=V$1008),0,IF(V$1004=0,0,1-CHOOSE(V$1004,IF(ISNUMBER(Datos!V938),AND(OR(V$1005="",Datos!V938&gt;=V$1005),OR(V$1006="",Datos!V938&lt;=V$1006)),FALSE),IF(ISNUMBER(Datos!V938),AND(Datos!V938=INT(Datos!V938),AND(OR(V$1005="",Datos!V938&gt;=V$1005),OR(V$1006="",Datos!V938&lt;=V$1006))),FALSE),OR(ISNUMBER(FIND(";"&amp;UPPER(TRIM(Datos!V938&amp;""))&amp;"=",V$1007)),ISNUMBER(FIND(";"&amp;UPPER(TRIM(Datos!V938&amp;""))&amp;";",V$1007))),OR(UPPER(TRIM(Datos!V938&amp;""))="SÍ",UPPER(TRIM(Datos!V938&amp;""))="SI",UPPER(TRIM(Datos!V938&amp;""))="NO"),IF(ISNUMBER(Datos!V938),AND(OR(V$1005="",Datos!V938&gt;=V$1005),OR(V$1006="",Datos!V938&lt;=V$1006)),FALSE),TRUE))))</f>
        <v>0.0</v>
      </c>
      <c r="W938">
        <f>IF(Datos!W938="",0,IF(AND(W$1008&lt;&gt;"",Datos!W938=W$1008),0,IF(W$1004=0,0,1-CHOOSE(W$1004,IF(ISNUMBER(Datos!W938),AND(OR(W$1005="",Datos!W938&gt;=W$1005),OR(W$1006="",Datos!W938&lt;=W$1006)),FALSE),IF(ISNUMBER(Datos!W938),AND(Datos!W938=INT(Datos!W938),AND(OR(W$1005="",Datos!W938&gt;=W$1005),OR(W$1006="",Datos!W938&lt;=W$1006))),FALSE),OR(ISNUMBER(FIND(";"&amp;UPPER(TRIM(Datos!W938&amp;""))&amp;"=",W$1007)),ISNUMBER(FIND(";"&amp;UPPER(TRIM(Datos!W938&amp;""))&amp;";",W$1007))),OR(UPPER(TRIM(Datos!W938&amp;""))="SÍ",UPPER(TRIM(Datos!W938&amp;""))="SI",UPPER(TRIM(Datos!W938&amp;""))="NO"),IF(ISNUMBER(Datos!W938),AND(OR(W$1005="",Datos!W938&gt;=W$1005),OR(W$1006="",Datos!W938&lt;=W$1006)),FALSE),TRUE))))</f>
        <v>0.0</v>
      </c>
      <c r="X938">
        <f>IF(Datos!X938="",0,IF(AND(X$1008&lt;&gt;"",Datos!X938=X$1008),0,IF(X$1004=0,0,1-CHOOSE(X$1004,IF(ISNUMBER(Datos!X938),AND(OR(X$1005="",Datos!X938&gt;=X$1005),OR(X$1006="",Datos!X938&lt;=X$1006)),FALSE),IF(ISNUMBER(Datos!X938),AND(Datos!X938=INT(Datos!X938),AND(OR(X$1005="",Datos!X938&gt;=X$1005),OR(X$1006="",Datos!X938&lt;=X$1006))),FALSE),OR(ISNUMBER(FIND(";"&amp;UPPER(TRIM(Datos!X938&amp;""))&amp;"=",X$1007)),ISNUMBER(FIND(";"&amp;UPPER(TRIM(Datos!X938&amp;""))&amp;";",X$1007))),OR(UPPER(TRIM(Datos!X938&amp;""))="SÍ",UPPER(TRIM(Datos!X938&amp;""))="SI",UPPER(TRIM(Datos!X938&amp;""))="NO"),IF(ISNUMBER(Datos!X938),AND(OR(X$1005="",Datos!X938&gt;=X$1005),OR(X$1006="",Datos!X938&lt;=X$1006)),FALSE),TRUE))))</f>
        <v>0.0</v>
      </c>
      <c r="Y938">
        <f>IF(Datos!Y938="",0,IF(AND(Y$1008&lt;&gt;"",Datos!Y938=Y$1008),0,IF(Y$1004=0,0,1-CHOOSE(Y$1004,IF(ISNUMBER(Datos!Y938),AND(OR(Y$1005="",Datos!Y938&gt;=Y$1005),OR(Y$1006="",Datos!Y938&lt;=Y$1006)),FALSE),IF(ISNUMBER(Datos!Y938),AND(Datos!Y938=INT(Datos!Y938),AND(OR(Y$1005="",Datos!Y938&gt;=Y$1005),OR(Y$1006="",Datos!Y938&lt;=Y$1006))),FALSE),OR(ISNUMBER(FIND(";"&amp;UPPER(TRIM(Datos!Y938&amp;""))&amp;"=",Y$1007)),ISNUMBER(FIND(";"&amp;UPPER(TRIM(Datos!Y938&amp;""))&amp;";",Y$1007))),OR(UPPER(TRIM(Datos!Y938&amp;""))="SÍ",UPPER(TRIM(Datos!Y938&amp;""))="SI",UPPER(TRIM(Datos!Y938&amp;""))="NO"),IF(ISNUMBER(Datos!Y938),AND(OR(Y$1005="",Datos!Y938&gt;=Y$1005),OR(Y$1006="",Datos!Y938&lt;=Y$1006)),FALSE),TRUE))))</f>
        <v>0.0</v>
      </c>
      <c r="Z938">
        <f>IF(Datos!Z938="",0,IF(AND(Z$1008&lt;&gt;"",Datos!Z938=Z$1008),0,IF(Z$1004=0,0,1-CHOOSE(Z$1004,IF(ISNUMBER(Datos!Z938),AND(OR(Z$1005="",Datos!Z938&gt;=Z$1005),OR(Z$1006="",Datos!Z938&lt;=Z$1006)),FALSE),IF(ISNUMBER(Datos!Z938),AND(Datos!Z938=INT(Datos!Z938),AND(OR(Z$1005="",Datos!Z938&gt;=Z$1005),OR(Z$1006="",Datos!Z938&lt;=Z$1006))),FALSE),OR(ISNUMBER(FIND(";"&amp;UPPER(TRIM(Datos!Z938&amp;""))&amp;"=",Z$1007)),ISNUMBER(FIND(";"&amp;UPPER(TRIM(Datos!Z938&amp;""))&amp;";",Z$1007))),OR(UPPER(TRIM(Datos!Z938&amp;""))="SÍ",UPPER(TRIM(Datos!Z938&amp;""))="SI",UPPER(TRIM(Datos!Z938&amp;""))="NO"),IF(ISNUMBER(Datos!Z938),AND(OR(Z$1005="",Datos!Z938&gt;=Z$1005),OR(Z$1006="",Datos!Z938&lt;=Z$1006)),FALSE),TRUE))))</f>
        <v>0.0</v>
      </c>
      <c r="AA938">
        <f>IF(Datos!AA938="",0,IF(AND(AA$1008&lt;&gt;"",Datos!AA938=AA$1008),0,IF(AA$1004=0,0,1-CHOOSE(AA$1004,IF(ISNUMBER(Datos!AA938),AND(OR(AA$1005="",Datos!AA938&gt;=AA$1005),OR(AA$1006="",Datos!AA938&lt;=AA$1006)),FALSE),IF(ISNUMBER(Datos!AA938),AND(Datos!AA938=INT(Datos!AA938),AND(OR(AA$1005="",Datos!AA938&gt;=AA$1005),OR(AA$1006="",Datos!AA938&lt;=AA$1006))),FALSE),OR(ISNUMBER(FIND(";"&amp;UPPER(TRIM(Datos!AA938&amp;""))&amp;"=",AA$1007)),ISNUMBER(FIND(";"&amp;UPPER(TRIM(Datos!AA938&amp;""))&amp;";",AA$1007))),OR(UPPER(TRIM(Datos!AA938&amp;""))="SÍ",UPPER(TRIM(Datos!AA938&amp;""))="SI",UPPER(TRIM(Datos!AA938&amp;""))="NO"),IF(ISNUMBER(Datos!AA938),AND(OR(AA$1005="",Datos!AA938&gt;=AA$1005),OR(AA$1006="",Datos!AA938&lt;=AA$1006)),FALSE),TRUE))))</f>
        <v>0.0</v>
      </c>
      <c r="AB938">
        <f>IF(Datos!AB938="",0,IF(AND(AB$1008&lt;&gt;"",Datos!AB938=AB$1008),0,IF(AB$1004=0,0,1-CHOOSE(AB$1004,IF(ISNUMBER(Datos!AB938),AND(OR(AB$1005="",Datos!AB938&gt;=AB$1005),OR(AB$1006="",Datos!AB938&lt;=AB$1006)),FALSE),IF(ISNUMBER(Datos!AB938),AND(Datos!AB938=INT(Datos!AB938),AND(OR(AB$1005="",Datos!AB938&gt;=AB$1005),OR(AB$1006="",Datos!AB938&lt;=AB$1006))),FALSE),OR(ISNUMBER(FIND(";"&amp;UPPER(TRIM(Datos!AB938&amp;""))&amp;"=",AB$1007)),ISNUMBER(FIND(";"&amp;UPPER(TRIM(Datos!AB938&amp;""))&amp;";",AB$1007))),OR(UPPER(TRIM(Datos!AB938&amp;""))="SÍ",UPPER(TRIM(Datos!AB938&amp;""))="SI",UPPER(TRIM(Datos!AB938&amp;""))="NO"),IF(ISNUMBER(Datos!AB938),AND(OR(AB$1005="",Datos!AB938&gt;=AB$1005),OR(AB$1006="",Datos!AB938&lt;=AB$1006)),FALSE),TRUE))))</f>
        <v>0.0</v>
      </c>
      <c r="AC938">
        <f>IF(Datos!AC938="",0,IF(AND(AC$1008&lt;&gt;"",Datos!AC938=AC$1008),0,IF(AC$1004=0,0,1-CHOOSE(AC$1004,IF(ISNUMBER(Datos!AC938),AND(OR(AC$1005="",Datos!AC938&gt;=AC$1005),OR(AC$1006="",Datos!AC938&lt;=AC$1006)),FALSE),IF(ISNUMBER(Datos!AC938),AND(Datos!AC938=INT(Datos!AC938),AND(OR(AC$1005="",Datos!AC938&gt;=AC$1005),OR(AC$1006="",Datos!AC938&lt;=AC$1006))),FALSE),OR(ISNUMBER(FIND(";"&amp;UPPER(TRIM(Datos!AC938&amp;""))&amp;"=",AC$1007)),ISNUMBER(FIND(";"&amp;UPPER(TRIM(Datos!AC938&amp;""))&amp;";",AC$1007))),OR(UPPER(TRIM(Datos!AC938&amp;""))="SÍ",UPPER(TRIM(Datos!AC938&amp;""))="SI",UPPER(TRIM(Datos!AC938&amp;""))="NO"),IF(ISNUMBER(Datos!AC938),AND(OR(AC$1005="",Datos!AC938&gt;=AC$1005),OR(AC$1006="",Datos!AC938&lt;=AC$1006)),FALSE),TRUE))))</f>
        <v>0.0</v>
      </c>
      <c r="AD938">
        <f>IF(Datos!AD938="",0,IF(AND(AD$1008&lt;&gt;"",Datos!AD938=AD$1008),0,IF(AD$1004=0,0,1-CHOOSE(AD$1004,IF(ISNUMBER(Datos!AD938),AND(OR(AD$1005="",Datos!AD938&gt;=AD$1005),OR(AD$1006="",Datos!AD938&lt;=AD$1006)),FALSE),IF(ISNUMBER(Datos!AD938),AND(Datos!AD938=INT(Datos!AD938),AND(OR(AD$1005="",Datos!AD938&gt;=AD$1005),OR(AD$1006="",Datos!AD938&lt;=AD$1006))),FALSE),OR(ISNUMBER(FIND(";"&amp;UPPER(TRIM(Datos!AD938&amp;""))&amp;"=",AD$1007)),ISNUMBER(FIND(";"&amp;UPPER(TRIM(Datos!AD938&amp;""))&amp;";",AD$1007))),OR(UPPER(TRIM(Datos!AD938&amp;""))="SÍ",UPPER(TRIM(Datos!AD938&amp;""))="SI",UPPER(TRIM(Datos!AD938&amp;""))="NO"),IF(ISNUMBER(Datos!AD938),AND(OR(AD$1005="",Datos!AD938&gt;=AD$1005),OR(AD$1006="",Datos!AD938&lt;=AD$1006)),FALSE),TRUE))))</f>
        <v>0.0</v>
      </c>
      <c r="AE938">
        <f>IF(Datos!AE938="",0,IF(AND(AE$1008&lt;&gt;"",Datos!AE938=AE$1008),0,IF(AE$1004=0,0,1-CHOOSE(AE$1004,IF(ISNUMBER(Datos!AE938),AND(OR(AE$1005="",Datos!AE938&gt;=AE$1005),OR(AE$1006="",Datos!AE938&lt;=AE$1006)),FALSE),IF(ISNUMBER(Datos!AE938),AND(Datos!AE938=INT(Datos!AE938),AND(OR(AE$1005="",Datos!AE938&gt;=AE$1005),OR(AE$1006="",Datos!AE938&lt;=AE$1006))),FALSE),OR(ISNUMBER(FIND(";"&amp;UPPER(TRIM(Datos!AE938&amp;""))&amp;"=",AE$1007)),ISNUMBER(FIND(";"&amp;UPPER(TRIM(Datos!AE938&amp;""))&amp;";",AE$1007))),OR(UPPER(TRIM(Datos!AE938&amp;""))="SÍ",UPPER(TRIM(Datos!AE938&amp;""))="SI",UPPER(TRIM(Datos!AE938&amp;""))="NO"),IF(ISNUMBER(Datos!AE938),AND(OR(AE$1005="",Datos!AE938&gt;=AE$1005),OR(AE$1006="",Datos!AE938&lt;=AE$1006)),FALSE),TRUE))))</f>
        <v>0.0</v>
      </c>
    </row>
    <row r="939" spans="2:31">
      <c r="B939">
        <f>IF(Datos!B939="",0,IF(AND(B$1008&lt;&gt;"",Datos!B939=B$1008),0,IF(B$1004=0,0,1-CHOOSE(B$1004,IF(ISNUMBER(Datos!B939),AND(OR(B$1005="",Datos!B939&gt;=B$1005),OR(B$1006="",Datos!B939&lt;=B$1006)),FALSE),IF(ISNUMBER(Datos!B939),AND(Datos!B939=INT(Datos!B939),AND(OR(B$1005="",Datos!B939&gt;=B$1005),OR(B$1006="",Datos!B939&lt;=B$1006))),FALSE),OR(ISNUMBER(FIND(";"&amp;UPPER(TRIM(Datos!B939&amp;""))&amp;"=",B$1007)),ISNUMBER(FIND(";"&amp;UPPER(TRIM(Datos!B939&amp;""))&amp;";",B$1007))),OR(UPPER(TRIM(Datos!B939&amp;""))="SÍ",UPPER(TRIM(Datos!B939&amp;""))="SI",UPPER(TRIM(Datos!B939&amp;""))="NO"),IF(ISNUMBER(Datos!B939),AND(OR(B$1005="",Datos!B939&gt;=B$1005),OR(B$1006="",Datos!B939&lt;=B$1006)),FALSE),TRUE))))</f>
        <v>0.0</v>
      </c>
      <c r="C939">
        <f>IF(Datos!C939="",0,IF(AND(C$1008&lt;&gt;"",Datos!C939=C$1008),0,IF(C$1004=0,0,1-CHOOSE(C$1004,IF(ISNUMBER(Datos!C939),AND(OR(C$1005="",Datos!C939&gt;=C$1005),OR(C$1006="",Datos!C939&lt;=C$1006)),FALSE),IF(ISNUMBER(Datos!C939),AND(Datos!C939=INT(Datos!C939),AND(OR(C$1005="",Datos!C939&gt;=C$1005),OR(C$1006="",Datos!C939&lt;=C$1006))),FALSE),OR(ISNUMBER(FIND(";"&amp;UPPER(TRIM(Datos!C939&amp;""))&amp;"=",C$1007)),ISNUMBER(FIND(";"&amp;UPPER(TRIM(Datos!C939&amp;""))&amp;";",C$1007))),OR(UPPER(TRIM(Datos!C939&amp;""))="SÍ",UPPER(TRIM(Datos!C939&amp;""))="SI",UPPER(TRIM(Datos!C939&amp;""))="NO"),IF(ISNUMBER(Datos!C939),AND(OR(C$1005="",Datos!C939&gt;=C$1005),OR(C$1006="",Datos!C939&lt;=C$1006)),FALSE),TRUE))))</f>
        <v>0.0</v>
      </c>
      <c r="D939">
        <f>IF(Datos!D939="",0,IF(AND(D$1008&lt;&gt;"",Datos!D939=D$1008),0,IF(D$1004=0,0,1-CHOOSE(D$1004,IF(ISNUMBER(Datos!D939),AND(OR(D$1005="",Datos!D939&gt;=D$1005),OR(D$1006="",Datos!D939&lt;=D$1006)),FALSE),IF(ISNUMBER(Datos!D939),AND(Datos!D939=INT(Datos!D939),AND(OR(D$1005="",Datos!D939&gt;=D$1005),OR(D$1006="",Datos!D939&lt;=D$1006))),FALSE),OR(ISNUMBER(FIND(";"&amp;UPPER(TRIM(Datos!D939&amp;""))&amp;"=",D$1007)),ISNUMBER(FIND(";"&amp;UPPER(TRIM(Datos!D939&amp;""))&amp;";",D$1007))),OR(UPPER(TRIM(Datos!D939&amp;""))="SÍ",UPPER(TRIM(Datos!D939&amp;""))="SI",UPPER(TRIM(Datos!D939&amp;""))="NO"),IF(ISNUMBER(Datos!D939),AND(OR(D$1005="",Datos!D939&gt;=D$1005),OR(D$1006="",Datos!D939&lt;=D$1006)),FALSE),TRUE))))</f>
        <v>0.0</v>
      </c>
      <c r="E939">
        <f>IF(Datos!E939="",0,IF(AND(E$1008&lt;&gt;"",Datos!E939=E$1008),0,IF(E$1004=0,0,1-CHOOSE(E$1004,IF(ISNUMBER(Datos!E939),AND(OR(E$1005="",Datos!E939&gt;=E$1005),OR(E$1006="",Datos!E939&lt;=E$1006)),FALSE),IF(ISNUMBER(Datos!E939),AND(Datos!E939=INT(Datos!E939),AND(OR(E$1005="",Datos!E939&gt;=E$1005),OR(E$1006="",Datos!E939&lt;=E$1006))),FALSE),OR(ISNUMBER(FIND(";"&amp;UPPER(TRIM(Datos!E939&amp;""))&amp;"=",E$1007)),ISNUMBER(FIND(";"&amp;UPPER(TRIM(Datos!E939&amp;""))&amp;";",E$1007))),OR(UPPER(TRIM(Datos!E939&amp;""))="SÍ",UPPER(TRIM(Datos!E939&amp;""))="SI",UPPER(TRIM(Datos!E939&amp;""))="NO"),IF(ISNUMBER(Datos!E939),AND(OR(E$1005="",Datos!E939&gt;=E$1005),OR(E$1006="",Datos!E939&lt;=E$1006)),FALSE),TRUE))))</f>
        <v>0.0</v>
      </c>
      <c r="F939">
        <f>IF(Datos!F939="",0,IF(AND(F$1008&lt;&gt;"",Datos!F939=F$1008),0,IF(F$1004=0,0,1-CHOOSE(F$1004,IF(ISNUMBER(Datos!F939),AND(OR(F$1005="",Datos!F939&gt;=F$1005),OR(F$1006="",Datos!F939&lt;=F$1006)),FALSE),IF(ISNUMBER(Datos!F939),AND(Datos!F939=INT(Datos!F939),AND(OR(F$1005="",Datos!F939&gt;=F$1005),OR(F$1006="",Datos!F939&lt;=F$1006))),FALSE),OR(ISNUMBER(FIND(";"&amp;UPPER(TRIM(Datos!F939&amp;""))&amp;"=",F$1007)),ISNUMBER(FIND(";"&amp;UPPER(TRIM(Datos!F939&amp;""))&amp;";",F$1007))),OR(UPPER(TRIM(Datos!F939&amp;""))="SÍ",UPPER(TRIM(Datos!F939&amp;""))="SI",UPPER(TRIM(Datos!F939&amp;""))="NO"),IF(ISNUMBER(Datos!F939),AND(OR(F$1005="",Datos!F939&gt;=F$1005),OR(F$1006="",Datos!F939&lt;=F$1006)),FALSE),TRUE))))</f>
        <v>0.0</v>
      </c>
      <c r="G939">
        <f>IF(Datos!G939="",0,IF(AND(G$1008&lt;&gt;"",Datos!G939=G$1008),0,IF(G$1004=0,0,1-CHOOSE(G$1004,IF(ISNUMBER(Datos!G939),AND(OR(G$1005="",Datos!G939&gt;=G$1005),OR(G$1006="",Datos!G939&lt;=G$1006)),FALSE),IF(ISNUMBER(Datos!G939),AND(Datos!G939=INT(Datos!G939),AND(OR(G$1005="",Datos!G939&gt;=G$1005),OR(G$1006="",Datos!G939&lt;=G$1006))),FALSE),OR(ISNUMBER(FIND(";"&amp;UPPER(TRIM(Datos!G939&amp;""))&amp;"=",G$1007)),ISNUMBER(FIND(";"&amp;UPPER(TRIM(Datos!G939&amp;""))&amp;";",G$1007))),OR(UPPER(TRIM(Datos!G939&amp;""))="SÍ",UPPER(TRIM(Datos!G939&amp;""))="SI",UPPER(TRIM(Datos!G939&amp;""))="NO"),IF(ISNUMBER(Datos!G939),AND(OR(G$1005="",Datos!G939&gt;=G$1005),OR(G$1006="",Datos!G939&lt;=G$1006)),FALSE),TRUE))))</f>
        <v>0.0</v>
      </c>
      <c r="H939">
        <f>IF(Datos!H939="",0,IF(AND(H$1008&lt;&gt;"",Datos!H939=H$1008),0,IF(H$1004=0,0,1-CHOOSE(H$1004,IF(ISNUMBER(Datos!H939),AND(OR(H$1005="",Datos!H939&gt;=H$1005),OR(H$1006="",Datos!H939&lt;=H$1006)),FALSE),IF(ISNUMBER(Datos!H939),AND(Datos!H939=INT(Datos!H939),AND(OR(H$1005="",Datos!H939&gt;=H$1005),OR(H$1006="",Datos!H939&lt;=H$1006))),FALSE),OR(ISNUMBER(FIND(";"&amp;UPPER(TRIM(Datos!H939&amp;""))&amp;"=",H$1007)),ISNUMBER(FIND(";"&amp;UPPER(TRIM(Datos!H939&amp;""))&amp;";",H$1007))),OR(UPPER(TRIM(Datos!H939&amp;""))="SÍ",UPPER(TRIM(Datos!H939&amp;""))="SI",UPPER(TRIM(Datos!H939&amp;""))="NO"),IF(ISNUMBER(Datos!H939),AND(OR(H$1005="",Datos!H939&gt;=H$1005),OR(H$1006="",Datos!H939&lt;=H$1006)),FALSE),TRUE))))</f>
        <v>0.0</v>
      </c>
      <c r="I939">
        <f>IF(Datos!I939="",0,IF(AND(I$1008&lt;&gt;"",Datos!I939=I$1008),0,IF(I$1004=0,0,1-CHOOSE(I$1004,IF(ISNUMBER(Datos!I939),AND(OR(I$1005="",Datos!I939&gt;=I$1005),OR(I$1006="",Datos!I939&lt;=I$1006)),FALSE),IF(ISNUMBER(Datos!I939),AND(Datos!I939=INT(Datos!I939),AND(OR(I$1005="",Datos!I939&gt;=I$1005),OR(I$1006="",Datos!I939&lt;=I$1006))),FALSE),OR(ISNUMBER(FIND(";"&amp;UPPER(TRIM(Datos!I939&amp;""))&amp;"=",I$1007)),ISNUMBER(FIND(";"&amp;UPPER(TRIM(Datos!I939&amp;""))&amp;";",I$1007))),OR(UPPER(TRIM(Datos!I939&amp;""))="SÍ",UPPER(TRIM(Datos!I939&amp;""))="SI",UPPER(TRIM(Datos!I939&amp;""))="NO"),IF(ISNUMBER(Datos!I939),AND(OR(I$1005="",Datos!I939&gt;=I$1005),OR(I$1006="",Datos!I939&lt;=I$1006)),FALSE),TRUE))))</f>
        <v>0.0</v>
      </c>
      <c r="J939">
        <f>IF(Datos!J939="",0,IF(AND(J$1008&lt;&gt;"",Datos!J939=J$1008),0,IF(J$1004=0,0,1-CHOOSE(J$1004,IF(ISNUMBER(Datos!J939),AND(OR(J$1005="",Datos!J939&gt;=J$1005),OR(J$1006="",Datos!J939&lt;=J$1006)),FALSE),IF(ISNUMBER(Datos!J939),AND(Datos!J939=INT(Datos!J939),AND(OR(J$1005="",Datos!J939&gt;=J$1005),OR(J$1006="",Datos!J939&lt;=J$1006))),FALSE),OR(ISNUMBER(FIND(";"&amp;UPPER(TRIM(Datos!J939&amp;""))&amp;"=",J$1007)),ISNUMBER(FIND(";"&amp;UPPER(TRIM(Datos!J939&amp;""))&amp;";",J$1007))),OR(UPPER(TRIM(Datos!J939&amp;""))="SÍ",UPPER(TRIM(Datos!J939&amp;""))="SI",UPPER(TRIM(Datos!J939&amp;""))="NO"),IF(ISNUMBER(Datos!J939),AND(OR(J$1005="",Datos!J939&gt;=J$1005),OR(J$1006="",Datos!J939&lt;=J$1006)),FALSE),TRUE))))</f>
        <v>0.0</v>
      </c>
      <c r="K939">
        <f>IF(Datos!K939="",0,IF(AND(K$1008&lt;&gt;"",Datos!K939=K$1008),0,IF(K$1004=0,0,1-CHOOSE(K$1004,IF(ISNUMBER(Datos!K939),AND(OR(K$1005="",Datos!K939&gt;=K$1005),OR(K$1006="",Datos!K939&lt;=K$1006)),FALSE),IF(ISNUMBER(Datos!K939),AND(Datos!K939=INT(Datos!K939),AND(OR(K$1005="",Datos!K939&gt;=K$1005),OR(K$1006="",Datos!K939&lt;=K$1006))),FALSE),OR(ISNUMBER(FIND(";"&amp;UPPER(TRIM(Datos!K939&amp;""))&amp;"=",K$1007)),ISNUMBER(FIND(";"&amp;UPPER(TRIM(Datos!K939&amp;""))&amp;";",K$1007))),OR(UPPER(TRIM(Datos!K939&amp;""))="SÍ",UPPER(TRIM(Datos!K939&amp;""))="SI",UPPER(TRIM(Datos!K939&amp;""))="NO"),IF(ISNUMBER(Datos!K939),AND(OR(K$1005="",Datos!K939&gt;=K$1005),OR(K$1006="",Datos!K939&lt;=K$1006)),FALSE),TRUE))))</f>
        <v>0.0</v>
      </c>
      <c r="L939">
        <f>IF(Datos!L939="",0,IF(AND(L$1008&lt;&gt;"",Datos!L939=L$1008),0,IF(L$1004=0,0,1-CHOOSE(L$1004,IF(ISNUMBER(Datos!L939),AND(OR(L$1005="",Datos!L939&gt;=L$1005),OR(L$1006="",Datos!L939&lt;=L$1006)),FALSE),IF(ISNUMBER(Datos!L939),AND(Datos!L939=INT(Datos!L939),AND(OR(L$1005="",Datos!L939&gt;=L$1005),OR(L$1006="",Datos!L939&lt;=L$1006))),FALSE),OR(ISNUMBER(FIND(";"&amp;UPPER(TRIM(Datos!L939&amp;""))&amp;"=",L$1007)),ISNUMBER(FIND(";"&amp;UPPER(TRIM(Datos!L939&amp;""))&amp;";",L$1007))),OR(UPPER(TRIM(Datos!L939&amp;""))="SÍ",UPPER(TRIM(Datos!L939&amp;""))="SI",UPPER(TRIM(Datos!L939&amp;""))="NO"),IF(ISNUMBER(Datos!L939),AND(OR(L$1005="",Datos!L939&gt;=L$1005),OR(L$1006="",Datos!L939&lt;=L$1006)),FALSE),TRUE))))</f>
        <v>0.0</v>
      </c>
      <c r="M939">
        <f>IF(Datos!M939="",0,IF(AND(M$1008&lt;&gt;"",Datos!M939=M$1008),0,IF(M$1004=0,0,1-CHOOSE(M$1004,IF(ISNUMBER(Datos!M939),AND(OR(M$1005="",Datos!M939&gt;=M$1005),OR(M$1006="",Datos!M939&lt;=M$1006)),FALSE),IF(ISNUMBER(Datos!M939),AND(Datos!M939=INT(Datos!M939),AND(OR(M$1005="",Datos!M939&gt;=M$1005),OR(M$1006="",Datos!M939&lt;=M$1006))),FALSE),OR(ISNUMBER(FIND(";"&amp;UPPER(TRIM(Datos!M939&amp;""))&amp;"=",M$1007)),ISNUMBER(FIND(";"&amp;UPPER(TRIM(Datos!M939&amp;""))&amp;";",M$1007))),OR(UPPER(TRIM(Datos!M939&amp;""))="SÍ",UPPER(TRIM(Datos!M939&amp;""))="SI",UPPER(TRIM(Datos!M939&amp;""))="NO"),IF(ISNUMBER(Datos!M939),AND(OR(M$1005="",Datos!M939&gt;=M$1005),OR(M$1006="",Datos!M939&lt;=M$1006)),FALSE),TRUE))))</f>
        <v>0.0</v>
      </c>
      <c r="N939">
        <f>IF(Datos!N939="",0,IF(AND(N$1008&lt;&gt;"",Datos!N939=N$1008),0,IF(N$1004=0,0,1-CHOOSE(N$1004,IF(ISNUMBER(Datos!N939),AND(OR(N$1005="",Datos!N939&gt;=N$1005),OR(N$1006="",Datos!N939&lt;=N$1006)),FALSE),IF(ISNUMBER(Datos!N939),AND(Datos!N939=INT(Datos!N939),AND(OR(N$1005="",Datos!N939&gt;=N$1005),OR(N$1006="",Datos!N939&lt;=N$1006))),FALSE),OR(ISNUMBER(FIND(";"&amp;UPPER(TRIM(Datos!N939&amp;""))&amp;"=",N$1007)),ISNUMBER(FIND(";"&amp;UPPER(TRIM(Datos!N939&amp;""))&amp;";",N$1007))),OR(UPPER(TRIM(Datos!N939&amp;""))="SÍ",UPPER(TRIM(Datos!N939&amp;""))="SI",UPPER(TRIM(Datos!N939&amp;""))="NO"),IF(ISNUMBER(Datos!N939),AND(OR(N$1005="",Datos!N939&gt;=N$1005),OR(N$1006="",Datos!N939&lt;=N$1006)),FALSE),TRUE))))</f>
        <v>0.0</v>
      </c>
      <c r="O939">
        <f>IF(Datos!O939="",0,IF(AND(O$1008&lt;&gt;"",Datos!O939=O$1008),0,IF(O$1004=0,0,1-CHOOSE(O$1004,IF(ISNUMBER(Datos!O939),AND(OR(O$1005="",Datos!O939&gt;=O$1005),OR(O$1006="",Datos!O939&lt;=O$1006)),FALSE),IF(ISNUMBER(Datos!O939),AND(Datos!O939=INT(Datos!O939),AND(OR(O$1005="",Datos!O939&gt;=O$1005),OR(O$1006="",Datos!O939&lt;=O$1006))),FALSE),OR(ISNUMBER(FIND(";"&amp;UPPER(TRIM(Datos!O939&amp;""))&amp;"=",O$1007)),ISNUMBER(FIND(";"&amp;UPPER(TRIM(Datos!O939&amp;""))&amp;";",O$1007))),OR(UPPER(TRIM(Datos!O939&amp;""))="SÍ",UPPER(TRIM(Datos!O939&amp;""))="SI",UPPER(TRIM(Datos!O939&amp;""))="NO"),IF(ISNUMBER(Datos!O939),AND(OR(O$1005="",Datos!O939&gt;=O$1005),OR(O$1006="",Datos!O939&lt;=O$1006)),FALSE),TRUE))))</f>
        <v>0.0</v>
      </c>
      <c r="P939">
        <f>IF(Datos!P939="",0,IF(AND(P$1008&lt;&gt;"",Datos!P939=P$1008),0,IF(P$1004=0,0,1-CHOOSE(P$1004,IF(ISNUMBER(Datos!P939),AND(OR(P$1005="",Datos!P939&gt;=P$1005),OR(P$1006="",Datos!P939&lt;=P$1006)),FALSE),IF(ISNUMBER(Datos!P939),AND(Datos!P939=INT(Datos!P939),AND(OR(P$1005="",Datos!P939&gt;=P$1005),OR(P$1006="",Datos!P939&lt;=P$1006))),FALSE),OR(ISNUMBER(FIND(";"&amp;UPPER(TRIM(Datos!P939&amp;""))&amp;"=",P$1007)),ISNUMBER(FIND(";"&amp;UPPER(TRIM(Datos!P939&amp;""))&amp;";",P$1007))),OR(UPPER(TRIM(Datos!P939&amp;""))="SÍ",UPPER(TRIM(Datos!P939&amp;""))="SI",UPPER(TRIM(Datos!P939&amp;""))="NO"),IF(ISNUMBER(Datos!P939),AND(OR(P$1005="",Datos!P939&gt;=P$1005),OR(P$1006="",Datos!P939&lt;=P$1006)),FALSE),TRUE))))</f>
        <v>0.0</v>
      </c>
      <c r="Q939">
        <f>IF(Datos!Q939="",0,IF(AND(Q$1008&lt;&gt;"",Datos!Q939=Q$1008),0,IF(Q$1004=0,0,1-CHOOSE(Q$1004,IF(ISNUMBER(Datos!Q939),AND(OR(Q$1005="",Datos!Q939&gt;=Q$1005),OR(Q$1006="",Datos!Q939&lt;=Q$1006)),FALSE),IF(ISNUMBER(Datos!Q939),AND(Datos!Q939=INT(Datos!Q939),AND(OR(Q$1005="",Datos!Q939&gt;=Q$1005),OR(Q$1006="",Datos!Q939&lt;=Q$1006))),FALSE),OR(ISNUMBER(FIND(";"&amp;UPPER(TRIM(Datos!Q939&amp;""))&amp;"=",Q$1007)),ISNUMBER(FIND(";"&amp;UPPER(TRIM(Datos!Q939&amp;""))&amp;";",Q$1007))),OR(UPPER(TRIM(Datos!Q939&amp;""))="SÍ",UPPER(TRIM(Datos!Q939&amp;""))="SI",UPPER(TRIM(Datos!Q939&amp;""))="NO"),IF(ISNUMBER(Datos!Q939),AND(OR(Q$1005="",Datos!Q939&gt;=Q$1005),OR(Q$1006="",Datos!Q939&lt;=Q$1006)),FALSE),TRUE))))</f>
        <v>0.0</v>
      </c>
      <c r="R939">
        <f>IF(Datos!R939="",0,IF(AND(R$1008&lt;&gt;"",Datos!R939=R$1008),0,IF(R$1004=0,0,1-CHOOSE(R$1004,IF(ISNUMBER(Datos!R939),AND(OR(R$1005="",Datos!R939&gt;=R$1005),OR(R$1006="",Datos!R939&lt;=R$1006)),FALSE),IF(ISNUMBER(Datos!R939),AND(Datos!R939=INT(Datos!R939),AND(OR(R$1005="",Datos!R939&gt;=R$1005),OR(R$1006="",Datos!R939&lt;=R$1006))),FALSE),OR(ISNUMBER(FIND(";"&amp;UPPER(TRIM(Datos!R939&amp;""))&amp;"=",R$1007)),ISNUMBER(FIND(";"&amp;UPPER(TRIM(Datos!R939&amp;""))&amp;";",R$1007))),OR(UPPER(TRIM(Datos!R939&amp;""))="SÍ",UPPER(TRIM(Datos!R939&amp;""))="SI",UPPER(TRIM(Datos!R939&amp;""))="NO"),IF(ISNUMBER(Datos!R939),AND(OR(R$1005="",Datos!R939&gt;=R$1005),OR(R$1006="",Datos!R939&lt;=R$1006)),FALSE),TRUE))))</f>
        <v>0.0</v>
      </c>
      <c r="S939">
        <f>IF(Datos!S939="",0,IF(AND(S$1008&lt;&gt;"",Datos!S939=S$1008),0,IF(S$1004=0,0,1-CHOOSE(S$1004,IF(ISNUMBER(Datos!S939),AND(OR(S$1005="",Datos!S939&gt;=S$1005),OR(S$1006="",Datos!S939&lt;=S$1006)),FALSE),IF(ISNUMBER(Datos!S939),AND(Datos!S939=INT(Datos!S939),AND(OR(S$1005="",Datos!S939&gt;=S$1005),OR(S$1006="",Datos!S939&lt;=S$1006))),FALSE),OR(ISNUMBER(FIND(";"&amp;UPPER(TRIM(Datos!S939&amp;""))&amp;"=",S$1007)),ISNUMBER(FIND(";"&amp;UPPER(TRIM(Datos!S939&amp;""))&amp;";",S$1007))),OR(UPPER(TRIM(Datos!S939&amp;""))="SÍ",UPPER(TRIM(Datos!S939&amp;""))="SI",UPPER(TRIM(Datos!S939&amp;""))="NO"),IF(ISNUMBER(Datos!S939),AND(OR(S$1005="",Datos!S939&gt;=S$1005),OR(S$1006="",Datos!S939&lt;=S$1006)),FALSE),TRUE))))</f>
        <v>0.0</v>
      </c>
      <c r="T939">
        <f>IF(Datos!T939="",0,IF(AND(T$1008&lt;&gt;"",Datos!T939=T$1008),0,IF(T$1004=0,0,1-CHOOSE(T$1004,IF(ISNUMBER(Datos!T939),AND(OR(T$1005="",Datos!T939&gt;=T$1005),OR(T$1006="",Datos!T939&lt;=T$1006)),FALSE),IF(ISNUMBER(Datos!T939),AND(Datos!T939=INT(Datos!T939),AND(OR(T$1005="",Datos!T939&gt;=T$1005),OR(T$1006="",Datos!T939&lt;=T$1006))),FALSE),OR(ISNUMBER(FIND(";"&amp;UPPER(TRIM(Datos!T939&amp;""))&amp;"=",T$1007)),ISNUMBER(FIND(";"&amp;UPPER(TRIM(Datos!T939&amp;""))&amp;";",T$1007))),OR(UPPER(TRIM(Datos!T939&amp;""))="SÍ",UPPER(TRIM(Datos!T939&amp;""))="SI",UPPER(TRIM(Datos!T939&amp;""))="NO"),IF(ISNUMBER(Datos!T939),AND(OR(T$1005="",Datos!T939&gt;=T$1005),OR(T$1006="",Datos!T939&lt;=T$1006)),FALSE),TRUE))))</f>
        <v>0.0</v>
      </c>
      <c r="U939">
        <f>IF(Datos!U939="",0,IF(AND(U$1008&lt;&gt;"",Datos!U939=U$1008),0,IF(U$1004=0,0,1-CHOOSE(U$1004,IF(ISNUMBER(Datos!U939),AND(OR(U$1005="",Datos!U939&gt;=U$1005),OR(U$1006="",Datos!U939&lt;=U$1006)),FALSE),IF(ISNUMBER(Datos!U939),AND(Datos!U939=INT(Datos!U939),AND(OR(U$1005="",Datos!U939&gt;=U$1005),OR(U$1006="",Datos!U939&lt;=U$1006))),FALSE),OR(ISNUMBER(FIND(";"&amp;UPPER(TRIM(Datos!U939&amp;""))&amp;"=",U$1007)),ISNUMBER(FIND(";"&amp;UPPER(TRIM(Datos!U939&amp;""))&amp;";",U$1007))),OR(UPPER(TRIM(Datos!U939&amp;""))="SÍ",UPPER(TRIM(Datos!U939&amp;""))="SI",UPPER(TRIM(Datos!U939&amp;""))="NO"),IF(ISNUMBER(Datos!U939),AND(OR(U$1005="",Datos!U939&gt;=U$1005),OR(U$1006="",Datos!U939&lt;=U$1006)),FALSE),TRUE))))</f>
        <v>0.0</v>
      </c>
      <c r="V939">
        <f>IF(Datos!V939="",0,IF(AND(V$1008&lt;&gt;"",Datos!V939=V$1008),0,IF(V$1004=0,0,1-CHOOSE(V$1004,IF(ISNUMBER(Datos!V939),AND(OR(V$1005="",Datos!V939&gt;=V$1005),OR(V$1006="",Datos!V939&lt;=V$1006)),FALSE),IF(ISNUMBER(Datos!V939),AND(Datos!V939=INT(Datos!V939),AND(OR(V$1005="",Datos!V939&gt;=V$1005),OR(V$1006="",Datos!V939&lt;=V$1006))),FALSE),OR(ISNUMBER(FIND(";"&amp;UPPER(TRIM(Datos!V939&amp;""))&amp;"=",V$1007)),ISNUMBER(FIND(";"&amp;UPPER(TRIM(Datos!V939&amp;""))&amp;";",V$1007))),OR(UPPER(TRIM(Datos!V939&amp;""))="SÍ",UPPER(TRIM(Datos!V939&amp;""))="SI",UPPER(TRIM(Datos!V939&amp;""))="NO"),IF(ISNUMBER(Datos!V939),AND(OR(V$1005="",Datos!V939&gt;=V$1005),OR(V$1006="",Datos!V939&lt;=V$1006)),FALSE),TRUE))))</f>
        <v>0.0</v>
      </c>
      <c r="W939">
        <f>IF(Datos!W939="",0,IF(AND(W$1008&lt;&gt;"",Datos!W939=W$1008),0,IF(W$1004=0,0,1-CHOOSE(W$1004,IF(ISNUMBER(Datos!W939),AND(OR(W$1005="",Datos!W939&gt;=W$1005),OR(W$1006="",Datos!W939&lt;=W$1006)),FALSE),IF(ISNUMBER(Datos!W939),AND(Datos!W939=INT(Datos!W939),AND(OR(W$1005="",Datos!W939&gt;=W$1005),OR(W$1006="",Datos!W939&lt;=W$1006))),FALSE),OR(ISNUMBER(FIND(";"&amp;UPPER(TRIM(Datos!W939&amp;""))&amp;"=",W$1007)),ISNUMBER(FIND(";"&amp;UPPER(TRIM(Datos!W939&amp;""))&amp;";",W$1007))),OR(UPPER(TRIM(Datos!W939&amp;""))="SÍ",UPPER(TRIM(Datos!W939&amp;""))="SI",UPPER(TRIM(Datos!W939&amp;""))="NO"),IF(ISNUMBER(Datos!W939),AND(OR(W$1005="",Datos!W939&gt;=W$1005),OR(W$1006="",Datos!W939&lt;=W$1006)),FALSE),TRUE))))</f>
        <v>0.0</v>
      </c>
      <c r="X939">
        <f>IF(Datos!X939="",0,IF(AND(X$1008&lt;&gt;"",Datos!X939=X$1008),0,IF(X$1004=0,0,1-CHOOSE(X$1004,IF(ISNUMBER(Datos!X939),AND(OR(X$1005="",Datos!X939&gt;=X$1005),OR(X$1006="",Datos!X939&lt;=X$1006)),FALSE),IF(ISNUMBER(Datos!X939),AND(Datos!X939=INT(Datos!X939),AND(OR(X$1005="",Datos!X939&gt;=X$1005),OR(X$1006="",Datos!X939&lt;=X$1006))),FALSE),OR(ISNUMBER(FIND(";"&amp;UPPER(TRIM(Datos!X939&amp;""))&amp;"=",X$1007)),ISNUMBER(FIND(";"&amp;UPPER(TRIM(Datos!X939&amp;""))&amp;";",X$1007))),OR(UPPER(TRIM(Datos!X939&amp;""))="SÍ",UPPER(TRIM(Datos!X939&amp;""))="SI",UPPER(TRIM(Datos!X939&amp;""))="NO"),IF(ISNUMBER(Datos!X939),AND(OR(X$1005="",Datos!X939&gt;=X$1005),OR(X$1006="",Datos!X939&lt;=X$1006)),FALSE),TRUE))))</f>
        <v>0.0</v>
      </c>
      <c r="Y939">
        <f>IF(Datos!Y939="",0,IF(AND(Y$1008&lt;&gt;"",Datos!Y939=Y$1008),0,IF(Y$1004=0,0,1-CHOOSE(Y$1004,IF(ISNUMBER(Datos!Y939),AND(OR(Y$1005="",Datos!Y939&gt;=Y$1005),OR(Y$1006="",Datos!Y939&lt;=Y$1006)),FALSE),IF(ISNUMBER(Datos!Y939),AND(Datos!Y939=INT(Datos!Y939),AND(OR(Y$1005="",Datos!Y939&gt;=Y$1005),OR(Y$1006="",Datos!Y939&lt;=Y$1006))),FALSE),OR(ISNUMBER(FIND(";"&amp;UPPER(TRIM(Datos!Y939&amp;""))&amp;"=",Y$1007)),ISNUMBER(FIND(";"&amp;UPPER(TRIM(Datos!Y939&amp;""))&amp;";",Y$1007))),OR(UPPER(TRIM(Datos!Y939&amp;""))="SÍ",UPPER(TRIM(Datos!Y939&amp;""))="SI",UPPER(TRIM(Datos!Y939&amp;""))="NO"),IF(ISNUMBER(Datos!Y939),AND(OR(Y$1005="",Datos!Y939&gt;=Y$1005),OR(Y$1006="",Datos!Y939&lt;=Y$1006)),FALSE),TRUE))))</f>
        <v>0.0</v>
      </c>
      <c r="Z939">
        <f>IF(Datos!Z939="",0,IF(AND(Z$1008&lt;&gt;"",Datos!Z939=Z$1008),0,IF(Z$1004=0,0,1-CHOOSE(Z$1004,IF(ISNUMBER(Datos!Z939),AND(OR(Z$1005="",Datos!Z939&gt;=Z$1005),OR(Z$1006="",Datos!Z939&lt;=Z$1006)),FALSE),IF(ISNUMBER(Datos!Z939),AND(Datos!Z939=INT(Datos!Z939),AND(OR(Z$1005="",Datos!Z939&gt;=Z$1005),OR(Z$1006="",Datos!Z939&lt;=Z$1006))),FALSE),OR(ISNUMBER(FIND(";"&amp;UPPER(TRIM(Datos!Z939&amp;""))&amp;"=",Z$1007)),ISNUMBER(FIND(";"&amp;UPPER(TRIM(Datos!Z939&amp;""))&amp;";",Z$1007))),OR(UPPER(TRIM(Datos!Z939&amp;""))="SÍ",UPPER(TRIM(Datos!Z939&amp;""))="SI",UPPER(TRIM(Datos!Z939&amp;""))="NO"),IF(ISNUMBER(Datos!Z939),AND(OR(Z$1005="",Datos!Z939&gt;=Z$1005),OR(Z$1006="",Datos!Z939&lt;=Z$1006)),FALSE),TRUE))))</f>
        <v>0.0</v>
      </c>
      <c r="AA939">
        <f>IF(Datos!AA939="",0,IF(AND(AA$1008&lt;&gt;"",Datos!AA939=AA$1008),0,IF(AA$1004=0,0,1-CHOOSE(AA$1004,IF(ISNUMBER(Datos!AA939),AND(OR(AA$1005="",Datos!AA939&gt;=AA$1005),OR(AA$1006="",Datos!AA939&lt;=AA$1006)),FALSE),IF(ISNUMBER(Datos!AA939),AND(Datos!AA939=INT(Datos!AA939),AND(OR(AA$1005="",Datos!AA939&gt;=AA$1005),OR(AA$1006="",Datos!AA939&lt;=AA$1006))),FALSE),OR(ISNUMBER(FIND(";"&amp;UPPER(TRIM(Datos!AA939&amp;""))&amp;"=",AA$1007)),ISNUMBER(FIND(";"&amp;UPPER(TRIM(Datos!AA939&amp;""))&amp;";",AA$1007))),OR(UPPER(TRIM(Datos!AA939&amp;""))="SÍ",UPPER(TRIM(Datos!AA939&amp;""))="SI",UPPER(TRIM(Datos!AA939&amp;""))="NO"),IF(ISNUMBER(Datos!AA939),AND(OR(AA$1005="",Datos!AA939&gt;=AA$1005),OR(AA$1006="",Datos!AA939&lt;=AA$1006)),FALSE),TRUE))))</f>
        <v>0.0</v>
      </c>
      <c r="AB939">
        <f>IF(Datos!AB939="",0,IF(AND(AB$1008&lt;&gt;"",Datos!AB939=AB$1008),0,IF(AB$1004=0,0,1-CHOOSE(AB$1004,IF(ISNUMBER(Datos!AB939),AND(OR(AB$1005="",Datos!AB939&gt;=AB$1005),OR(AB$1006="",Datos!AB939&lt;=AB$1006)),FALSE),IF(ISNUMBER(Datos!AB939),AND(Datos!AB939=INT(Datos!AB939),AND(OR(AB$1005="",Datos!AB939&gt;=AB$1005),OR(AB$1006="",Datos!AB939&lt;=AB$1006))),FALSE),OR(ISNUMBER(FIND(";"&amp;UPPER(TRIM(Datos!AB939&amp;""))&amp;"=",AB$1007)),ISNUMBER(FIND(";"&amp;UPPER(TRIM(Datos!AB939&amp;""))&amp;";",AB$1007))),OR(UPPER(TRIM(Datos!AB939&amp;""))="SÍ",UPPER(TRIM(Datos!AB939&amp;""))="SI",UPPER(TRIM(Datos!AB939&amp;""))="NO"),IF(ISNUMBER(Datos!AB939),AND(OR(AB$1005="",Datos!AB939&gt;=AB$1005),OR(AB$1006="",Datos!AB939&lt;=AB$1006)),FALSE),TRUE))))</f>
        <v>0.0</v>
      </c>
      <c r="AC939">
        <f>IF(Datos!AC939="",0,IF(AND(AC$1008&lt;&gt;"",Datos!AC939=AC$1008),0,IF(AC$1004=0,0,1-CHOOSE(AC$1004,IF(ISNUMBER(Datos!AC939),AND(OR(AC$1005="",Datos!AC939&gt;=AC$1005),OR(AC$1006="",Datos!AC939&lt;=AC$1006)),FALSE),IF(ISNUMBER(Datos!AC939),AND(Datos!AC939=INT(Datos!AC939),AND(OR(AC$1005="",Datos!AC939&gt;=AC$1005),OR(AC$1006="",Datos!AC939&lt;=AC$1006))),FALSE),OR(ISNUMBER(FIND(";"&amp;UPPER(TRIM(Datos!AC939&amp;""))&amp;"=",AC$1007)),ISNUMBER(FIND(";"&amp;UPPER(TRIM(Datos!AC939&amp;""))&amp;";",AC$1007))),OR(UPPER(TRIM(Datos!AC939&amp;""))="SÍ",UPPER(TRIM(Datos!AC939&amp;""))="SI",UPPER(TRIM(Datos!AC939&amp;""))="NO"),IF(ISNUMBER(Datos!AC939),AND(OR(AC$1005="",Datos!AC939&gt;=AC$1005),OR(AC$1006="",Datos!AC939&lt;=AC$1006)),FALSE),TRUE))))</f>
        <v>0.0</v>
      </c>
      <c r="AD939">
        <f>IF(Datos!AD939="",0,IF(AND(AD$1008&lt;&gt;"",Datos!AD939=AD$1008),0,IF(AD$1004=0,0,1-CHOOSE(AD$1004,IF(ISNUMBER(Datos!AD939),AND(OR(AD$1005="",Datos!AD939&gt;=AD$1005),OR(AD$1006="",Datos!AD939&lt;=AD$1006)),FALSE),IF(ISNUMBER(Datos!AD939),AND(Datos!AD939=INT(Datos!AD939),AND(OR(AD$1005="",Datos!AD939&gt;=AD$1005),OR(AD$1006="",Datos!AD939&lt;=AD$1006))),FALSE),OR(ISNUMBER(FIND(";"&amp;UPPER(TRIM(Datos!AD939&amp;""))&amp;"=",AD$1007)),ISNUMBER(FIND(";"&amp;UPPER(TRIM(Datos!AD939&amp;""))&amp;";",AD$1007))),OR(UPPER(TRIM(Datos!AD939&amp;""))="SÍ",UPPER(TRIM(Datos!AD939&amp;""))="SI",UPPER(TRIM(Datos!AD939&amp;""))="NO"),IF(ISNUMBER(Datos!AD939),AND(OR(AD$1005="",Datos!AD939&gt;=AD$1005),OR(AD$1006="",Datos!AD939&lt;=AD$1006)),FALSE),TRUE))))</f>
        <v>0.0</v>
      </c>
      <c r="AE939">
        <f>IF(Datos!AE939="",0,IF(AND(AE$1008&lt;&gt;"",Datos!AE939=AE$1008),0,IF(AE$1004=0,0,1-CHOOSE(AE$1004,IF(ISNUMBER(Datos!AE939),AND(OR(AE$1005="",Datos!AE939&gt;=AE$1005),OR(AE$1006="",Datos!AE939&lt;=AE$1006)),FALSE),IF(ISNUMBER(Datos!AE939),AND(Datos!AE939=INT(Datos!AE939),AND(OR(AE$1005="",Datos!AE939&gt;=AE$1005),OR(AE$1006="",Datos!AE939&lt;=AE$1006))),FALSE),OR(ISNUMBER(FIND(";"&amp;UPPER(TRIM(Datos!AE939&amp;""))&amp;"=",AE$1007)),ISNUMBER(FIND(";"&amp;UPPER(TRIM(Datos!AE939&amp;""))&amp;";",AE$1007))),OR(UPPER(TRIM(Datos!AE939&amp;""))="SÍ",UPPER(TRIM(Datos!AE939&amp;""))="SI",UPPER(TRIM(Datos!AE939&amp;""))="NO"),IF(ISNUMBER(Datos!AE939),AND(OR(AE$1005="",Datos!AE939&gt;=AE$1005),OR(AE$1006="",Datos!AE939&lt;=AE$1006)),FALSE),TRUE))))</f>
        <v>0.0</v>
      </c>
    </row>
    <row r="940" spans="2:31">
      <c r="B940">
        <f>IF(Datos!B940="",0,IF(AND(B$1008&lt;&gt;"",Datos!B940=B$1008),0,IF(B$1004=0,0,1-CHOOSE(B$1004,IF(ISNUMBER(Datos!B940),AND(OR(B$1005="",Datos!B940&gt;=B$1005),OR(B$1006="",Datos!B940&lt;=B$1006)),FALSE),IF(ISNUMBER(Datos!B940),AND(Datos!B940=INT(Datos!B940),AND(OR(B$1005="",Datos!B940&gt;=B$1005),OR(B$1006="",Datos!B940&lt;=B$1006))),FALSE),OR(ISNUMBER(FIND(";"&amp;UPPER(TRIM(Datos!B940&amp;""))&amp;"=",B$1007)),ISNUMBER(FIND(";"&amp;UPPER(TRIM(Datos!B940&amp;""))&amp;";",B$1007))),OR(UPPER(TRIM(Datos!B940&amp;""))="SÍ",UPPER(TRIM(Datos!B940&amp;""))="SI",UPPER(TRIM(Datos!B940&amp;""))="NO"),IF(ISNUMBER(Datos!B940),AND(OR(B$1005="",Datos!B940&gt;=B$1005),OR(B$1006="",Datos!B940&lt;=B$1006)),FALSE),TRUE))))</f>
        <v>0.0</v>
      </c>
      <c r="C940">
        <f>IF(Datos!C940="",0,IF(AND(C$1008&lt;&gt;"",Datos!C940=C$1008),0,IF(C$1004=0,0,1-CHOOSE(C$1004,IF(ISNUMBER(Datos!C940),AND(OR(C$1005="",Datos!C940&gt;=C$1005),OR(C$1006="",Datos!C940&lt;=C$1006)),FALSE),IF(ISNUMBER(Datos!C940),AND(Datos!C940=INT(Datos!C940),AND(OR(C$1005="",Datos!C940&gt;=C$1005),OR(C$1006="",Datos!C940&lt;=C$1006))),FALSE),OR(ISNUMBER(FIND(";"&amp;UPPER(TRIM(Datos!C940&amp;""))&amp;"=",C$1007)),ISNUMBER(FIND(";"&amp;UPPER(TRIM(Datos!C940&amp;""))&amp;";",C$1007))),OR(UPPER(TRIM(Datos!C940&amp;""))="SÍ",UPPER(TRIM(Datos!C940&amp;""))="SI",UPPER(TRIM(Datos!C940&amp;""))="NO"),IF(ISNUMBER(Datos!C940),AND(OR(C$1005="",Datos!C940&gt;=C$1005),OR(C$1006="",Datos!C940&lt;=C$1006)),FALSE),TRUE))))</f>
        <v>0.0</v>
      </c>
      <c r="D940">
        <f>IF(Datos!D940="",0,IF(AND(D$1008&lt;&gt;"",Datos!D940=D$1008),0,IF(D$1004=0,0,1-CHOOSE(D$1004,IF(ISNUMBER(Datos!D940),AND(OR(D$1005="",Datos!D940&gt;=D$1005),OR(D$1006="",Datos!D940&lt;=D$1006)),FALSE),IF(ISNUMBER(Datos!D940),AND(Datos!D940=INT(Datos!D940),AND(OR(D$1005="",Datos!D940&gt;=D$1005),OR(D$1006="",Datos!D940&lt;=D$1006))),FALSE),OR(ISNUMBER(FIND(";"&amp;UPPER(TRIM(Datos!D940&amp;""))&amp;"=",D$1007)),ISNUMBER(FIND(";"&amp;UPPER(TRIM(Datos!D940&amp;""))&amp;";",D$1007))),OR(UPPER(TRIM(Datos!D940&amp;""))="SÍ",UPPER(TRIM(Datos!D940&amp;""))="SI",UPPER(TRIM(Datos!D940&amp;""))="NO"),IF(ISNUMBER(Datos!D940),AND(OR(D$1005="",Datos!D940&gt;=D$1005),OR(D$1006="",Datos!D940&lt;=D$1006)),FALSE),TRUE))))</f>
        <v>0.0</v>
      </c>
      <c r="E940">
        <f>IF(Datos!E940="",0,IF(AND(E$1008&lt;&gt;"",Datos!E940=E$1008),0,IF(E$1004=0,0,1-CHOOSE(E$1004,IF(ISNUMBER(Datos!E940),AND(OR(E$1005="",Datos!E940&gt;=E$1005),OR(E$1006="",Datos!E940&lt;=E$1006)),FALSE),IF(ISNUMBER(Datos!E940),AND(Datos!E940=INT(Datos!E940),AND(OR(E$1005="",Datos!E940&gt;=E$1005),OR(E$1006="",Datos!E940&lt;=E$1006))),FALSE),OR(ISNUMBER(FIND(";"&amp;UPPER(TRIM(Datos!E940&amp;""))&amp;"=",E$1007)),ISNUMBER(FIND(";"&amp;UPPER(TRIM(Datos!E940&amp;""))&amp;";",E$1007))),OR(UPPER(TRIM(Datos!E940&amp;""))="SÍ",UPPER(TRIM(Datos!E940&amp;""))="SI",UPPER(TRIM(Datos!E940&amp;""))="NO"),IF(ISNUMBER(Datos!E940),AND(OR(E$1005="",Datos!E940&gt;=E$1005),OR(E$1006="",Datos!E940&lt;=E$1006)),FALSE),TRUE))))</f>
        <v>0.0</v>
      </c>
      <c r="F940">
        <f>IF(Datos!F940="",0,IF(AND(F$1008&lt;&gt;"",Datos!F940=F$1008),0,IF(F$1004=0,0,1-CHOOSE(F$1004,IF(ISNUMBER(Datos!F940),AND(OR(F$1005="",Datos!F940&gt;=F$1005),OR(F$1006="",Datos!F940&lt;=F$1006)),FALSE),IF(ISNUMBER(Datos!F940),AND(Datos!F940=INT(Datos!F940),AND(OR(F$1005="",Datos!F940&gt;=F$1005),OR(F$1006="",Datos!F940&lt;=F$1006))),FALSE),OR(ISNUMBER(FIND(";"&amp;UPPER(TRIM(Datos!F940&amp;""))&amp;"=",F$1007)),ISNUMBER(FIND(";"&amp;UPPER(TRIM(Datos!F940&amp;""))&amp;";",F$1007))),OR(UPPER(TRIM(Datos!F940&amp;""))="SÍ",UPPER(TRIM(Datos!F940&amp;""))="SI",UPPER(TRIM(Datos!F940&amp;""))="NO"),IF(ISNUMBER(Datos!F940),AND(OR(F$1005="",Datos!F940&gt;=F$1005),OR(F$1006="",Datos!F940&lt;=F$1006)),FALSE),TRUE))))</f>
        <v>0.0</v>
      </c>
      <c r="G940">
        <f>IF(Datos!G940="",0,IF(AND(G$1008&lt;&gt;"",Datos!G940=G$1008),0,IF(G$1004=0,0,1-CHOOSE(G$1004,IF(ISNUMBER(Datos!G940),AND(OR(G$1005="",Datos!G940&gt;=G$1005),OR(G$1006="",Datos!G940&lt;=G$1006)),FALSE),IF(ISNUMBER(Datos!G940),AND(Datos!G940=INT(Datos!G940),AND(OR(G$1005="",Datos!G940&gt;=G$1005),OR(G$1006="",Datos!G940&lt;=G$1006))),FALSE),OR(ISNUMBER(FIND(";"&amp;UPPER(TRIM(Datos!G940&amp;""))&amp;"=",G$1007)),ISNUMBER(FIND(";"&amp;UPPER(TRIM(Datos!G940&amp;""))&amp;";",G$1007))),OR(UPPER(TRIM(Datos!G940&amp;""))="SÍ",UPPER(TRIM(Datos!G940&amp;""))="SI",UPPER(TRIM(Datos!G940&amp;""))="NO"),IF(ISNUMBER(Datos!G940),AND(OR(G$1005="",Datos!G940&gt;=G$1005),OR(G$1006="",Datos!G940&lt;=G$1006)),FALSE),TRUE))))</f>
        <v>0.0</v>
      </c>
      <c r="H940">
        <f>IF(Datos!H940="",0,IF(AND(H$1008&lt;&gt;"",Datos!H940=H$1008),0,IF(H$1004=0,0,1-CHOOSE(H$1004,IF(ISNUMBER(Datos!H940),AND(OR(H$1005="",Datos!H940&gt;=H$1005),OR(H$1006="",Datos!H940&lt;=H$1006)),FALSE),IF(ISNUMBER(Datos!H940),AND(Datos!H940=INT(Datos!H940),AND(OR(H$1005="",Datos!H940&gt;=H$1005),OR(H$1006="",Datos!H940&lt;=H$1006))),FALSE),OR(ISNUMBER(FIND(";"&amp;UPPER(TRIM(Datos!H940&amp;""))&amp;"=",H$1007)),ISNUMBER(FIND(";"&amp;UPPER(TRIM(Datos!H940&amp;""))&amp;";",H$1007))),OR(UPPER(TRIM(Datos!H940&amp;""))="SÍ",UPPER(TRIM(Datos!H940&amp;""))="SI",UPPER(TRIM(Datos!H940&amp;""))="NO"),IF(ISNUMBER(Datos!H940),AND(OR(H$1005="",Datos!H940&gt;=H$1005),OR(H$1006="",Datos!H940&lt;=H$1006)),FALSE),TRUE))))</f>
        <v>0.0</v>
      </c>
      <c r="I940">
        <f>IF(Datos!I940="",0,IF(AND(I$1008&lt;&gt;"",Datos!I940=I$1008),0,IF(I$1004=0,0,1-CHOOSE(I$1004,IF(ISNUMBER(Datos!I940),AND(OR(I$1005="",Datos!I940&gt;=I$1005),OR(I$1006="",Datos!I940&lt;=I$1006)),FALSE),IF(ISNUMBER(Datos!I940),AND(Datos!I940=INT(Datos!I940),AND(OR(I$1005="",Datos!I940&gt;=I$1005),OR(I$1006="",Datos!I940&lt;=I$1006))),FALSE),OR(ISNUMBER(FIND(";"&amp;UPPER(TRIM(Datos!I940&amp;""))&amp;"=",I$1007)),ISNUMBER(FIND(";"&amp;UPPER(TRIM(Datos!I940&amp;""))&amp;";",I$1007))),OR(UPPER(TRIM(Datos!I940&amp;""))="SÍ",UPPER(TRIM(Datos!I940&amp;""))="SI",UPPER(TRIM(Datos!I940&amp;""))="NO"),IF(ISNUMBER(Datos!I940),AND(OR(I$1005="",Datos!I940&gt;=I$1005),OR(I$1006="",Datos!I940&lt;=I$1006)),FALSE),TRUE))))</f>
        <v>0.0</v>
      </c>
      <c r="J940">
        <f>IF(Datos!J940="",0,IF(AND(J$1008&lt;&gt;"",Datos!J940=J$1008),0,IF(J$1004=0,0,1-CHOOSE(J$1004,IF(ISNUMBER(Datos!J940),AND(OR(J$1005="",Datos!J940&gt;=J$1005),OR(J$1006="",Datos!J940&lt;=J$1006)),FALSE),IF(ISNUMBER(Datos!J940),AND(Datos!J940=INT(Datos!J940),AND(OR(J$1005="",Datos!J940&gt;=J$1005),OR(J$1006="",Datos!J940&lt;=J$1006))),FALSE),OR(ISNUMBER(FIND(";"&amp;UPPER(TRIM(Datos!J940&amp;""))&amp;"=",J$1007)),ISNUMBER(FIND(";"&amp;UPPER(TRIM(Datos!J940&amp;""))&amp;";",J$1007))),OR(UPPER(TRIM(Datos!J940&amp;""))="SÍ",UPPER(TRIM(Datos!J940&amp;""))="SI",UPPER(TRIM(Datos!J940&amp;""))="NO"),IF(ISNUMBER(Datos!J940),AND(OR(J$1005="",Datos!J940&gt;=J$1005),OR(J$1006="",Datos!J940&lt;=J$1006)),FALSE),TRUE))))</f>
        <v>0.0</v>
      </c>
      <c r="K940">
        <f>IF(Datos!K940="",0,IF(AND(K$1008&lt;&gt;"",Datos!K940=K$1008),0,IF(K$1004=0,0,1-CHOOSE(K$1004,IF(ISNUMBER(Datos!K940),AND(OR(K$1005="",Datos!K940&gt;=K$1005),OR(K$1006="",Datos!K940&lt;=K$1006)),FALSE),IF(ISNUMBER(Datos!K940),AND(Datos!K940=INT(Datos!K940),AND(OR(K$1005="",Datos!K940&gt;=K$1005),OR(K$1006="",Datos!K940&lt;=K$1006))),FALSE),OR(ISNUMBER(FIND(";"&amp;UPPER(TRIM(Datos!K940&amp;""))&amp;"=",K$1007)),ISNUMBER(FIND(";"&amp;UPPER(TRIM(Datos!K940&amp;""))&amp;";",K$1007))),OR(UPPER(TRIM(Datos!K940&amp;""))="SÍ",UPPER(TRIM(Datos!K940&amp;""))="SI",UPPER(TRIM(Datos!K940&amp;""))="NO"),IF(ISNUMBER(Datos!K940),AND(OR(K$1005="",Datos!K940&gt;=K$1005),OR(K$1006="",Datos!K940&lt;=K$1006)),FALSE),TRUE))))</f>
        <v>0.0</v>
      </c>
      <c r="L940">
        <f>IF(Datos!L940="",0,IF(AND(L$1008&lt;&gt;"",Datos!L940=L$1008),0,IF(L$1004=0,0,1-CHOOSE(L$1004,IF(ISNUMBER(Datos!L940),AND(OR(L$1005="",Datos!L940&gt;=L$1005),OR(L$1006="",Datos!L940&lt;=L$1006)),FALSE),IF(ISNUMBER(Datos!L940),AND(Datos!L940=INT(Datos!L940),AND(OR(L$1005="",Datos!L940&gt;=L$1005),OR(L$1006="",Datos!L940&lt;=L$1006))),FALSE),OR(ISNUMBER(FIND(";"&amp;UPPER(TRIM(Datos!L940&amp;""))&amp;"=",L$1007)),ISNUMBER(FIND(";"&amp;UPPER(TRIM(Datos!L940&amp;""))&amp;";",L$1007))),OR(UPPER(TRIM(Datos!L940&amp;""))="SÍ",UPPER(TRIM(Datos!L940&amp;""))="SI",UPPER(TRIM(Datos!L940&amp;""))="NO"),IF(ISNUMBER(Datos!L940),AND(OR(L$1005="",Datos!L940&gt;=L$1005),OR(L$1006="",Datos!L940&lt;=L$1006)),FALSE),TRUE))))</f>
        <v>0.0</v>
      </c>
      <c r="M940">
        <f>IF(Datos!M940="",0,IF(AND(M$1008&lt;&gt;"",Datos!M940=M$1008),0,IF(M$1004=0,0,1-CHOOSE(M$1004,IF(ISNUMBER(Datos!M940),AND(OR(M$1005="",Datos!M940&gt;=M$1005),OR(M$1006="",Datos!M940&lt;=M$1006)),FALSE),IF(ISNUMBER(Datos!M940),AND(Datos!M940=INT(Datos!M940),AND(OR(M$1005="",Datos!M940&gt;=M$1005),OR(M$1006="",Datos!M940&lt;=M$1006))),FALSE),OR(ISNUMBER(FIND(";"&amp;UPPER(TRIM(Datos!M940&amp;""))&amp;"=",M$1007)),ISNUMBER(FIND(";"&amp;UPPER(TRIM(Datos!M940&amp;""))&amp;";",M$1007))),OR(UPPER(TRIM(Datos!M940&amp;""))="SÍ",UPPER(TRIM(Datos!M940&amp;""))="SI",UPPER(TRIM(Datos!M940&amp;""))="NO"),IF(ISNUMBER(Datos!M940),AND(OR(M$1005="",Datos!M940&gt;=M$1005),OR(M$1006="",Datos!M940&lt;=M$1006)),FALSE),TRUE))))</f>
        <v>0.0</v>
      </c>
      <c r="N940">
        <f>IF(Datos!N940="",0,IF(AND(N$1008&lt;&gt;"",Datos!N940=N$1008),0,IF(N$1004=0,0,1-CHOOSE(N$1004,IF(ISNUMBER(Datos!N940),AND(OR(N$1005="",Datos!N940&gt;=N$1005),OR(N$1006="",Datos!N940&lt;=N$1006)),FALSE),IF(ISNUMBER(Datos!N940),AND(Datos!N940=INT(Datos!N940),AND(OR(N$1005="",Datos!N940&gt;=N$1005),OR(N$1006="",Datos!N940&lt;=N$1006))),FALSE),OR(ISNUMBER(FIND(";"&amp;UPPER(TRIM(Datos!N940&amp;""))&amp;"=",N$1007)),ISNUMBER(FIND(";"&amp;UPPER(TRIM(Datos!N940&amp;""))&amp;";",N$1007))),OR(UPPER(TRIM(Datos!N940&amp;""))="SÍ",UPPER(TRIM(Datos!N940&amp;""))="SI",UPPER(TRIM(Datos!N940&amp;""))="NO"),IF(ISNUMBER(Datos!N940),AND(OR(N$1005="",Datos!N940&gt;=N$1005),OR(N$1006="",Datos!N940&lt;=N$1006)),FALSE),TRUE))))</f>
        <v>0.0</v>
      </c>
      <c r="O940">
        <f>IF(Datos!O940="",0,IF(AND(O$1008&lt;&gt;"",Datos!O940=O$1008),0,IF(O$1004=0,0,1-CHOOSE(O$1004,IF(ISNUMBER(Datos!O940),AND(OR(O$1005="",Datos!O940&gt;=O$1005),OR(O$1006="",Datos!O940&lt;=O$1006)),FALSE),IF(ISNUMBER(Datos!O940),AND(Datos!O940=INT(Datos!O940),AND(OR(O$1005="",Datos!O940&gt;=O$1005),OR(O$1006="",Datos!O940&lt;=O$1006))),FALSE),OR(ISNUMBER(FIND(";"&amp;UPPER(TRIM(Datos!O940&amp;""))&amp;"=",O$1007)),ISNUMBER(FIND(";"&amp;UPPER(TRIM(Datos!O940&amp;""))&amp;";",O$1007))),OR(UPPER(TRIM(Datos!O940&amp;""))="SÍ",UPPER(TRIM(Datos!O940&amp;""))="SI",UPPER(TRIM(Datos!O940&amp;""))="NO"),IF(ISNUMBER(Datos!O940),AND(OR(O$1005="",Datos!O940&gt;=O$1005),OR(O$1006="",Datos!O940&lt;=O$1006)),FALSE),TRUE))))</f>
        <v>0.0</v>
      </c>
      <c r="P940">
        <f>IF(Datos!P940="",0,IF(AND(P$1008&lt;&gt;"",Datos!P940=P$1008),0,IF(P$1004=0,0,1-CHOOSE(P$1004,IF(ISNUMBER(Datos!P940),AND(OR(P$1005="",Datos!P940&gt;=P$1005),OR(P$1006="",Datos!P940&lt;=P$1006)),FALSE),IF(ISNUMBER(Datos!P940),AND(Datos!P940=INT(Datos!P940),AND(OR(P$1005="",Datos!P940&gt;=P$1005),OR(P$1006="",Datos!P940&lt;=P$1006))),FALSE),OR(ISNUMBER(FIND(";"&amp;UPPER(TRIM(Datos!P940&amp;""))&amp;"=",P$1007)),ISNUMBER(FIND(";"&amp;UPPER(TRIM(Datos!P940&amp;""))&amp;";",P$1007))),OR(UPPER(TRIM(Datos!P940&amp;""))="SÍ",UPPER(TRIM(Datos!P940&amp;""))="SI",UPPER(TRIM(Datos!P940&amp;""))="NO"),IF(ISNUMBER(Datos!P940),AND(OR(P$1005="",Datos!P940&gt;=P$1005),OR(P$1006="",Datos!P940&lt;=P$1006)),FALSE),TRUE))))</f>
        <v>0.0</v>
      </c>
      <c r="Q940">
        <f>IF(Datos!Q940="",0,IF(AND(Q$1008&lt;&gt;"",Datos!Q940=Q$1008),0,IF(Q$1004=0,0,1-CHOOSE(Q$1004,IF(ISNUMBER(Datos!Q940),AND(OR(Q$1005="",Datos!Q940&gt;=Q$1005),OR(Q$1006="",Datos!Q940&lt;=Q$1006)),FALSE),IF(ISNUMBER(Datos!Q940),AND(Datos!Q940=INT(Datos!Q940),AND(OR(Q$1005="",Datos!Q940&gt;=Q$1005),OR(Q$1006="",Datos!Q940&lt;=Q$1006))),FALSE),OR(ISNUMBER(FIND(";"&amp;UPPER(TRIM(Datos!Q940&amp;""))&amp;"=",Q$1007)),ISNUMBER(FIND(";"&amp;UPPER(TRIM(Datos!Q940&amp;""))&amp;";",Q$1007))),OR(UPPER(TRIM(Datos!Q940&amp;""))="SÍ",UPPER(TRIM(Datos!Q940&amp;""))="SI",UPPER(TRIM(Datos!Q940&amp;""))="NO"),IF(ISNUMBER(Datos!Q940),AND(OR(Q$1005="",Datos!Q940&gt;=Q$1005),OR(Q$1006="",Datos!Q940&lt;=Q$1006)),FALSE),TRUE))))</f>
        <v>0.0</v>
      </c>
      <c r="R940">
        <f>IF(Datos!R940="",0,IF(AND(R$1008&lt;&gt;"",Datos!R940=R$1008),0,IF(R$1004=0,0,1-CHOOSE(R$1004,IF(ISNUMBER(Datos!R940),AND(OR(R$1005="",Datos!R940&gt;=R$1005),OR(R$1006="",Datos!R940&lt;=R$1006)),FALSE),IF(ISNUMBER(Datos!R940),AND(Datos!R940=INT(Datos!R940),AND(OR(R$1005="",Datos!R940&gt;=R$1005),OR(R$1006="",Datos!R940&lt;=R$1006))),FALSE),OR(ISNUMBER(FIND(";"&amp;UPPER(TRIM(Datos!R940&amp;""))&amp;"=",R$1007)),ISNUMBER(FIND(";"&amp;UPPER(TRIM(Datos!R940&amp;""))&amp;";",R$1007))),OR(UPPER(TRIM(Datos!R940&amp;""))="SÍ",UPPER(TRIM(Datos!R940&amp;""))="SI",UPPER(TRIM(Datos!R940&amp;""))="NO"),IF(ISNUMBER(Datos!R940),AND(OR(R$1005="",Datos!R940&gt;=R$1005),OR(R$1006="",Datos!R940&lt;=R$1006)),FALSE),TRUE))))</f>
        <v>0.0</v>
      </c>
      <c r="S940">
        <f>IF(Datos!S940="",0,IF(AND(S$1008&lt;&gt;"",Datos!S940=S$1008),0,IF(S$1004=0,0,1-CHOOSE(S$1004,IF(ISNUMBER(Datos!S940),AND(OR(S$1005="",Datos!S940&gt;=S$1005),OR(S$1006="",Datos!S940&lt;=S$1006)),FALSE),IF(ISNUMBER(Datos!S940),AND(Datos!S940=INT(Datos!S940),AND(OR(S$1005="",Datos!S940&gt;=S$1005),OR(S$1006="",Datos!S940&lt;=S$1006))),FALSE),OR(ISNUMBER(FIND(";"&amp;UPPER(TRIM(Datos!S940&amp;""))&amp;"=",S$1007)),ISNUMBER(FIND(";"&amp;UPPER(TRIM(Datos!S940&amp;""))&amp;";",S$1007))),OR(UPPER(TRIM(Datos!S940&amp;""))="SÍ",UPPER(TRIM(Datos!S940&amp;""))="SI",UPPER(TRIM(Datos!S940&amp;""))="NO"),IF(ISNUMBER(Datos!S940),AND(OR(S$1005="",Datos!S940&gt;=S$1005),OR(S$1006="",Datos!S940&lt;=S$1006)),FALSE),TRUE))))</f>
        <v>0.0</v>
      </c>
      <c r="T940">
        <f>IF(Datos!T940="",0,IF(AND(T$1008&lt;&gt;"",Datos!T940=T$1008),0,IF(T$1004=0,0,1-CHOOSE(T$1004,IF(ISNUMBER(Datos!T940),AND(OR(T$1005="",Datos!T940&gt;=T$1005),OR(T$1006="",Datos!T940&lt;=T$1006)),FALSE),IF(ISNUMBER(Datos!T940),AND(Datos!T940=INT(Datos!T940),AND(OR(T$1005="",Datos!T940&gt;=T$1005),OR(T$1006="",Datos!T940&lt;=T$1006))),FALSE),OR(ISNUMBER(FIND(";"&amp;UPPER(TRIM(Datos!T940&amp;""))&amp;"=",T$1007)),ISNUMBER(FIND(";"&amp;UPPER(TRIM(Datos!T940&amp;""))&amp;";",T$1007))),OR(UPPER(TRIM(Datos!T940&amp;""))="SÍ",UPPER(TRIM(Datos!T940&amp;""))="SI",UPPER(TRIM(Datos!T940&amp;""))="NO"),IF(ISNUMBER(Datos!T940),AND(OR(T$1005="",Datos!T940&gt;=T$1005),OR(T$1006="",Datos!T940&lt;=T$1006)),FALSE),TRUE))))</f>
        <v>0.0</v>
      </c>
      <c r="U940">
        <f>IF(Datos!U940="",0,IF(AND(U$1008&lt;&gt;"",Datos!U940=U$1008),0,IF(U$1004=0,0,1-CHOOSE(U$1004,IF(ISNUMBER(Datos!U940),AND(OR(U$1005="",Datos!U940&gt;=U$1005),OR(U$1006="",Datos!U940&lt;=U$1006)),FALSE),IF(ISNUMBER(Datos!U940),AND(Datos!U940=INT(Datos!U940),AND(OR(U$1005="",Datos!U940&gt;=U$1005),OR(U$1006="",Datos!U940&lt;=U$1006))),FALSE),OR(ISNUMBER(FIND(";"&amp;UPPER(TRIM(Datos!U940&amp;""))&amp;"=",U$1007)),ISNUMBER(FIND(";"&amp;UPPER(TRIM(Datos!U940&amp;""))&amp;";",U$1007))),OR(UPPER(TRIM(Datos!U940&amp;""))="SÍ",UPPER(TRIM(Datos!U940&amp;""))="SI",UPPER(TRIM(Datos!U940&amp;""))="NO"),IF(ISNUMBER(Datos!U940),AND(OR(U$1005="",Datos!U940&gt;=U$1005),OR(U$1006="",Datos!U940&lt;=U$1006)),FALSE),TRUE))))</f>
        <v>0.0</v>
      </c>
      <c r="V940">
        <f>IF(Datos!V940="",0,IF(AND(V$1008&lt;&gt;"",Datos!V940=V$1008),0,IF(V$1004=0,0,1-CHOOSE(V$1004,IF(ISNUMBER(Datos!V940),AND(OR(V$1005="",Datos!V940&gt;=V$1005),OR(V$1006="",Datos!V940&lt;=V$1006)),FALSE),IF(ISNUMBER(Datos!V940),AND(Datos!V940=INT(Datos!V940),AND(OR(V$1005="",Datos!V940&gt;=V$1005),OR(V$1006="",Datos!V940&lt;=V$1006))),FALSE),OR(ISNUMBER(FIND(";"&amp;UPPER(TRIM(Datos!V940&amp;""))&amp;"=",V$1007)),ISNUMBER(FIND(";"&amp;UPPER(TRIM(Datos!V940&amp;""))&amp;";",V$1007))),OR(UPPER(TRIM(Datos!V940&amp;""))="SÍ",UPPER(TRIM(Datos!V940&amp;""))="SI",UPPER(TRIM(Datos!V940&amp;""))="NO"),IF(ISNUMBER(Datos!V940),AND(OR(V$1005="",Datos!V940&gt;=V$1005),OR(V$1006="",Datos!V940&lt;=V$1006)),FALSE),TRUE))))</f>
        <v>0.0</v>
      </c>
      <c r="W940">
        <f>IF(Datos!W940="",0,IF(AND(W$1008&lt;&gt;"",Datos!W940=W$1008),0,IF(W$1004=0,0,1-CHOOSE(W$1004,IF(ISNUMBER(Datos!W940),AND(OR(W$1005="",Datos!W940&gt;=W$1005),OR(W$1006="",Datos!W940&lt;=W$1006)),FALSE),IF(ISNUMBER(Datos!W940),AND(Datos!W940=INT(Datos!W940),AND(OR(W$1005="",Datos!W940&gt;=W$1005),OR(W$1006="",Datos!W940&lt;=W$1006))),FALSE),OR(ISNUMBER(FIND(";"&amp;UPPER(TRIM(Datos!W940&amp;""))&amp;"=",W$1007)),ISNUMBER(FIND(";"&amp;UPPER(TRIM(Datos!W940&amp;""))&amp;";",W$1007))),OR(UPPER(TRIM(Datos!W940&amp;""))="SÍ",UPPER(TRIM(Datos!W940&amp;""))="SI",UPPER(TRIM(Datos!W940&amp;""))="NO"),IF(ISNUMBER(Datos!W940),AND(OR(W$1005="",Datos!W940&gt;=W$1005),OR(W$1006="",Datos!W940&lt;=W$1006)),FALSE),TRUE))))</f>
        <v>0.0</v>
      </c>
      <c r="X940">
        <f>IF(Datos!X940="",0,IF(AND(X$1008&lt;&gt;"",Datos!X940=X$1008),0,IF(X$1004=0,0,1-CHOOSE(X$1004,IF(ISNUMBER(Datos!X940),AND(OR(X$1005="",Datos!X940&gt;=X$1005),OR(X$1006="",Datos!X940&lt;=X$1006)),FALSE),IF(ISNUMBER(Datos!X940),AND(Datos!X940=INT(Datos!X940),AND(OR(X$1005="",Datos!X940&gt;=X$1005),OR(X$1006="",Datos!X940&lt;=X$1006))),FALSE),OR(ISNUMBER(FIND(";"&amp;UPPER(TRIM(Datos!X940&amp;""))&amp;"=",X$1007)),ISNUMBER(FIND(";"&amp;UPPER(TRIM(Datos!X940&amp;""))&amp;";",X$1007))),OR(UPPER(TRIM(Datos!X940&amp;""))="SÍ",UPPER(TRIM(Datos!X940&amp;""))="SI",UPPER(TRIM(Datos!X940&amp;""))="NO"),IF(ISNUMBER(Datos!X940),AND(OR(X$1005="",Datos!X940&gt;=X$1005),OR(X$1006="",Datos!X940&lt;=X$1006)),FALSE),TRUE))))</f>
        <v>0.0</v>
      </c>
      <c r="Y940">
        <f>IF(Datos!Y940="",0,IF(AND(Y$1008&lt;&gt;"",Datos!Y940=Y$1008),0,IF(Y$1004=0,0,1-CHOOSE(Y$1004,IF(ISNUMBER(Datos!Y940),AND(OR(Y$1005="",Datos!Y940&gt;=Y$1005),OR(Y$1006="",Datos!Y940&lt;=Y$1006)),FALSE),IF(ISNUMBER(Datos!Y940),AND(Datos!Y940=INT(Datos!Y940),AND(OR(Y$1005="",Datos!Y940&gt;=Y$1005),OR(Y$1006="",Datos!Y940&lt;=Y$1006))),FALSE),OR(ISNUMBER(FIND(";"&amp;UPPER(TRIM(Datos!Y940&amp;""))&amp;"=",Y$1007)),ISNUMBER(FIND(";"&amp;UPPER(TRIM(Datos!Y940&amp;""))&amp;";",Y$1007))),OR(UPPER(TRIM(Datos!Y940&amp;""))="SÍ",UPPER(TRIM(Datos!Y940&amp;""))="SI",UPPER(TRIM(Datos!Y940&amp;""))="NO"),IF(ISNUMBER(Datos!Y940),AND(OR(Y$1005="",Datos!Y940&gt;=Y$1005),OR(Y$1006="",Datos!Y940&lt;=Y$1006)),FALSE),TRUE))))</f>
        <v>0.0</v>
      </c>
      <c r="Z940">
        <f>IF(Datos!Z940="",0,IF(AND(Z$1008&lt;&gt;"",Datos!Z940=Z$1008),0,IF(Z$1004=0,0,1-CHOOSE(Z$1004,IF(ISNUMBER(Datos!Z940),AND(OR(Z$1005="",Datos!Z940&gt;=Z$1005),OR(Z$1006="",Datos!Z940&lt;=Z$1006)),FALSE),IF(ISNUMBER(Datos!Z940),AND(Datos!Z940=INT(Datos!Z940),AND(OR(Z$1005="",Datos!Z940&gt;=Z$1005),OR(Z$1006="",Datos!Z940&lt;=Z$1006))),FALSE),OR(ISNUMBER(FIND(";"&amp;UPPER(TRIM(Datos!Z940&amp;""))&amp;"=",Z$1007)),ISNUMBER(FIND(";"&amp;UPPER(TRIM(Datos!Z940&amp;""))&amp;";",Z$1007))),OR(UPPER(TRIM(Datos!Z940&amp;""))="SÍ",UPPER(TRIM(Datos!Z940&amp;""))="SI",UPPER(TRIM(Datos!Z940&amp;""))="NO"),IF(ISNUMBER(Datos!Z940),AND(OR(Z$1005="",Datos!Z940&gt;=Z$1005),OR(Z$1006="",Datos!Z940&lt;=Z$1006)),FALSE),TRUE))))</f>
        <v>0.0</v>
      </c>
      <c r="AA940">
        <f>IF(Datos!AA940="",0,IF(AND(AA$1008&lt;&gt;"",Datos!AA940=AA$1008),0,IF(AA$1004=0,0,1-CHOOSE(AA$1004,IF(ISNUMBER(Datos!AA940),AND(OR(AA$1005="",Datos!AA940&gt;=AA$1005),OR(AA$1006="",Datos!AA940&lt;=AA$1006)),FALSE),IF(ISNUMBER(Datos!AA940),AND(Datos!AA940=INT(Datos!AA940),AND(OR(AA$1005="",Datos!AA940&gt;=AA$1005),OR(AA$1006="",Datos!AA940&lt;=AA$1006))),FALSE),OR(ISNUMBER(FIND(";"&amp;UPPER(TRIM(Datos!AA940&amp;""))&amp;"=",AA$1007)),ISNUMBER(FIND(";"&amp;UPPER(TRIM(Datos!AA940&amp;""))&amp;";",AA$1007))),OR(UPPER(TRIM(Datos!AA940&amp;""))="SÍ",UPPER(TRIM(Datos!AA940&amp;""))="SI",UPPER(TRIM(Datos!AA940&amp;""))="NO"),IF(ISNUMBER(Datos!AA940),AND(OR(AA$1005="",Datos!AA940&gt;=AA$1005),OR(AA$1006="",Datos!AA940&lt;=AA$1006)),FALSE),TRUE))))</f>
        <v>0.0</v>
      </c>
      <c r="AB940">
        <f>IF(Datos!AB940="",0,IF(AND(AB$1008&lt;&gt;"",Datos!AB940=AB$1008),0,IF(AB$1004=0,0,1-CHOOSE(AB$1004,IF(ISNUMBER(Datos!AB940),AND(OR(AB$1005="",Datos!AB940&gt;=AB$1005),OR(AB$1006="",Datos!AB940&lt;=AB$1006)),FALSE),IF(ISNUMBER(Datos!AB940),AND(Datos!AB940=INT(Datos!AB940),AND(OR(AB$1005="",Datos!AB940&gt;=AB$1005),OR(AB$1006="",Datos!AB940&lt;=AB$1006))),FALSE),OR(ISNUMBER(FIND(";"&amp;UPPER(TRIM(Datos!AB940&amp;""))&amp;"=",AB$1007)),ISNUMBER(FIND(";"&amp;UPPER(TRIM(Datos!AB940&amp;""))&amp;";",AB$1007))),OR(UPPER(TRIM(Datos!AB940&amp;""))="SÍ",UPPER(TRIM(Datos!AB940&amp;""))="SI",UPPER(TRIM(Datos!AB940&amp;""))="NO"),IF(ISNUMBER(Datos!AB940),AND(OR(AB$1005="",Datos!AB940&gt;=AB$1005),OR(AB$1006="",Datos!AB940&lt;=AB$1006)),FALSE),TRUE))))</f>
        <v>0.0</v>
      </c>
      <c r="AC940">
        <f>IF(Datos!AC940="",0,IF(AND(AC$1008&lt;&gt;"",Datos!AC940=AC$1008),0,IF(AC$1004=0,0,1-CHOOSE(AC$1004,IF(ISNUMBER(Datos!AC940),AND(OR(AC$1005="",Datos!AC940&gt;=AC$1005),OR(AC$1006="",Datos!AC940&lt;=AC$1006)),FALSE),IF(ISNUMBER(Datos!AC940),AND(Datos!AC940=INT(Datos!AC940),AND(OR(AC$1005="",Datos!AC940&gt;=AC$1005),OR(AC$1006="",Datos!AC940&lt;=AC$1006))),FALSE),OR(ISNUMBER(FIND(";"&amp;UPPER(TRIM(Datos!AC940&amp;""))&amp;"=",AC$1007)),ISNUMBER(FIND(";"&amp;UPPER(TRIM(Datos!AC940&amp;""))&amp;";",AC$1007))),OR(UPPER(TRIM(Datos!AC940&amp;""))="SÍ",UPPER(TRIM(Datos!AC940&amp;""))="SI",UPPER(TRIM(Datos!AC940&amp;""))="NO"),IF(ISNUMBER(Datos!AC940),AND(OR(AC$1005="",Datos!AC940&gt;=AC$1005),OR(AC$1006="",Datos!AC940&lt;=AC$1006)),FALSE),TRUE))))</f>
        <v>0.0</v>
      </c>
      <c r="AD940">
        <f>IF(Datos!AD940="",0,IF(AND(AD$1008&lt;&gt;"",Datos!AD940=AD$1008),0,IF(AD$1004=0,0,1-CHOOSE(AD$1004,IF(ISNUMBER(Datos!AD940),AND(OR(AD$1005="",Datos!AD940&gt;=AD$1005),OR(AD$1006="",Datos!AD940&lt;=AD$1006)),FALSE),IF(ISNUMBER(Datos!AD940),AND(Datos!AD940=INT(Datos!AD940),AND(OR(AD$1005="",Datos!AD940&gt;=AD$1005),OR(AD$1006="",Datos!AD940&lt;=AD$1006))),FALSE),OR(ISNUMBER(FIND(";"&amp;UPPER(TRIM(Datos!AD940&amp;""))&amp;"=",AD$1007)),ISNUMBER(FIND(";"&amp;UPPER(TRIM(Datos!AD940&amp;""))&amp;";",AD$1007))),OR(UPPER(TRIM(Datos!AD940&amp;""))="SÍ",UPPER(TRIM(Datos!AD940&amp;""))="SI",UPPER(TRIM(Datos!AD940&amp;""))="NO"),IF(ISNUMBER(Datos!AD940),AND(OR(AD$1005="",Datos!AD940&gt;=AD$1005),OR(AD$1006="",Datos!AD940&lt;=AD$1006)),FALSE),TRUE))))</f>
        <v>0.0</v>
      </c>
      <c r="AE940">
        <f>IF(Datos!AE940="",0,IF(AND(AE$1008&lt;&gt;"",Datos!AE940=AE$1008),0,IF(AE$1004=0,0,1-CHOOSE(AE$1004,IF(ISNUMBER(Datos!AE940),AND(OR(AE$1005="",Datos!AE940&gt;=AE$1005),OR(AE$1006="",Datos!AE940&lt;=AE$1006)),FALSE),IF(ISNUMBER(Datos!AE940),AND(Datos!AE940=INT(Datos!AE940),AND(OR(AE$1005="",Datos!AE940&gt;=AE$1005),OR(AE$1006="",Datos!AE940&lt;=AE$1006))),FALSE),OR(ISNUMBER(FIND(";"&amp;UPPER(TRIM(Datos!AE940&amp;""))&amp;"=",AE$1007)),ISNUMBER(FIND(";"&amp;UPPER(TRIM(Datos!AE940&amp;""))&amp;";",AE$1007))),OR(UPPER(TRIM(Datos!AE940&amp;""))="SÍ",UPPER(TRIM(Datos!AE940&amp;""))="SI",UPPER(TRIM(Datos!AE940&amp;""))="NO"),IF(ISNUMBER(Datos!AE940),AND(OR(AE$1005="",Datos!AE940&gt;=AE$1005),OR(AE$1006="",Datos!AE940&lt;=AE$1006)),FALSE),TRUE))))</f>
        <v>0.0</v>
      </c>
    </row>
    <row r="941" spans="2:31">
      <c r="B941">
        <f>IF(Datos!B941="",0,IF(AND(B$1008&lt;&gt;"",Datos!B941=B$1008),0,IF(B$1004=0,0,1-CHOOSE(B$1004,IF(ISNUMBER(Datos!B941),AND(OR(B$1005="",Datos!B941&gt;=B$1005),OR(B$1006="",Datos!B941&lt;=B$1006)),FALSE),IF(ISNUMBER(Datos!B941),AND(Datos!B941=INT(Datos!B941),AND(OR(B$1005="",Datos!B941&gt;=B$1005),OR(B$1006="",Datos!B941&lt;=B$1006))),FALSE),OR(ISNUMBER(FIND(";"&amp;UPPER(TRIM(Datos!B941&amp;""))&amp;"=",B$1007)),ISNUMBER(FIND(";"&amp;UPPER(TRIM(Datos!B941&amp;""))&amp;";",B$1007))),OR(UPPER(TRIM(Datos!B941&amp;""))="SÍ",UPPER(TRIM(Datos!B941&amp;""))="SI",UPPER(TRIM(Datos!B941&amp;""))="NO"),IF(ISNUMBER(Datos!B941),AND(OR(B$1005="",Datos!B941&gt;=B$1005),OR(B$1006="",Datos!B941&lt;=B$1006)),FALSE),TRUE))))</f>
        <v>0.0</v>
      </c>
      <c r="C941">
        <f>IF(Datos!C941="",0,IF(AND(C$1008&lt;&gt;"",Datos!C941=C$1008),0,IF(C$1004=0,0,1-CHOOSE(C$1004,IF(ISNUMBER(Datos!C941),AND(OR(C$1005="",Datos!C941&gt;=C$1005),OR(C$1006="",Datos!C941&lt;=C$1006)),FALSE),IF(ISNUMBER(Datos!C941),AND(Datos!C941=INT(Datos!C941),AND(OR(C$1005="",Datos!C941&gt;=C$1005),OR(C$1006="",Datos!C941&lt;=C$1006))),FALSE),OR(ISNUMBER(FIND(";"&amp;UPPER(TRIM(Datos!C941&amp;""))&amp;"=",C$1007)),ISNUMBER(FIND(";"&amp;UPPER(TRIM(Datos!C941&amp;""))&amp;";",C$1007))),OR(UPPER(TRIM(Datos!C941&amp;""))="SÍ",UPPER(TRIM(Datos!C941&amp;""))="SI",UPPER(TRIM(Datos!C941&amp;""))="NO"),IF(ISNUMBER(Datos!C941),AND(OR(C$1005="",Datos!C941&gt;=C$1005),OR(C$1006="",Datos!C941&lt;=C$1006)),FALSE),TRUE))))</f>
        <v>0.0</v>
      </c>
      <c r="D941">
        <f>IF(Datos!D941="",0,IF(AND(D$1008&lt;&gt;"",Datos!D941=D$1008),0,IF(D$1004=0,0,1-CHOOSE(D$1004,IF(ISNUMBER(Datos!D941),AND(OR(D$1005="",Datos!D941&gt;=D$1005),OR(D$1006="",Datos!D941&lt;=D$1006)),FALSE),IF(ISNUMBER(Datos!D941),AND(Datos!D941=INT(Datos!D941),AND(OR(D$1005="",Datos!D941&gt;=D$1005),OR(D$1006="",Datos!D941&lt;=D$1006))),FALSE),OR(ISNUMBER(FIND(";"&amp;UPPER(TRIM(Datos!D941&amp;""))&amp;"=",D$1007)),ISNUMBER(FIND(";"&amp;UPPER(TRIM(Datos!D941&amp;""))&amp;";",D$1007))),OR(UPPER(TRIM(Datos!D941&amp;""))="SÍ",UPPER(TRIM(Datos!D941&amp;""))="SI",UPPER(TRIM(Datos!D941&amp;""))="NO"),IF(ISNUMBER(Datos!D941),AND(OR(D$1005="",Datos!D941&gt;=D$1005),OR(D$1006="",Datos!D941&lt;=D$1006)),FALSE),TRUE))))</f>
        <v>0.0</v>
      </c>
      <c r="E941">
        <f>IF(Datos!E941="",0,IF(AND(E$1008&lt;&gt;"",Datos!E941=E$1008),0,IF(E$1004=0,0,1-CHOOSE(E$1004,IF(ISNUMBER(Datos!E941),AND(OR(E$1005="",Datos!E941&gt;=E$1005),OR(E$1006="",Datos!E941&lt;=E$1006)),FALSE),IF(ISNUMBER(Datos!E941),AND(Datos!E941=INT(Datos!E941),AND(OR(E$1005="",Datos!E941&gt;=E$1005),OR(E$1006="",Datos!E941&lt;=E$1006))),FALSE),OR(ISNUMBER(FIND(";"&amp;UPPER(TRIM(Datos!E941&amp;""))&amp;"=",E$1007)),ISNUMBER(FIND(";"&amp;UPPER(TRIM(Datos!E941&amp;""))&amp;";",E$1007))),OR(UPPER(TRIM(Datos!E941&amp;""))="SÍ",UPPER(TRIM(Datos!E941&amp;""))="SI",UPPER(TRIM(Datos!E941&amp;""))="NO"),IF(ISNUMBER(Datos!E941),AND(OR(E$1005="",Datos!E941&gt;=E$1005),OR(E$1006="",Datos!E941&lt;=E$1006)),FALSE),TRUE))))</f>
        <v>0.0</v>
      </c>
      <c r="F941">
        <f>IF(Datos!F941="",0,IF(AND(F$1008&lt;&gt;"",Datos!F941=F$1008),0,IF(F$1004=0,0,1-CHOOSE(F$1004,IF(ISNUMBER(Datos!F941),AND(OR(F$1005="",Datos!F941&gt;=F$1005),OR(F$1006="",Datos!F941&lt;=F$1006)),FALSE),IF(ISNUMBER(Datos!F941),AND(Datos!F941=INT(Datos!F941),AND(OR(F$1005="",Datos!F941&gt;=F$1005),OR(F$1006="",Datos!F941&lt;=F$1006))),FALSE),OR(ISNUMBER(FIND(";"&amp;UPPER(TRIM(Datos!F941&amp;""))&amp;"=",F$1007)),ISNUMBER(FIND(";"&amp;UPPER(TRIM(Datos!F941&amp;""))&amp;";",F$1007))),OR(UPPER(TRIM(Datos!F941&amp;""))="SÍ",UPPER(TRIM(Datos!F941&amp;""))="SI",UPPER(TRIM(Datos!F941&amp;""))="NO"),IF(ISNUMBER(Datos!F941),AND(OR(F$1005="",Datos!F941&gt;=F$1005),OR(F$1006="",Datos!F941&lt;=F$1006)),FALSE),TRUE))))</f>
        <v>0.0</v>
      </c>
      <c r="G941">
        <f>IF(Datos!G941="",0,IF(AND(G$1008&lt;&gt;"",Datos!G941=G$1008),0,IF(G$1004=0,0,1-CHOOSE(G$1004,IF(ISNUMBER(Datos!G941),AND(OR(G$1005="",Datos!G941&gt;=G$1005),OR(G$1006="",Datos!G941&lt;=G$1006)),FALSE),IF(ISNUMBER(Datos!G941),AND(Datos!G941=INT(Datos!G941),AND(OR(G$1005="",Datos!G941&gt;=G$1005),OR(G$1006="",Datos!G941&lt;=G$1006))),FALSE),OR(ISNUMBER(FIND(";"&amp;UPPER(TRIM(Datos!G941&amp;""))&amp;"=",G$1007)),ISNUMBER(FIND(";"&amp;UPPER(TRIM(Datos!G941&amp;""))&amp;";",G$1007))),OR(UPPER(TRIM(Datos!G941&amp;""))="SÍ",UPPER(TRIM(Datos!G941&amp;""))="SI",UPPER(TRIM(Datos!G941&amp;""))="NO"),IF(ISNUMBER(Datos!G941),AND(OR(G$1005="",Datos!G941&gt;=G$1005),OR(G$1006="",Datos!G941&lt;=G$1006)),FALSE),TRUE))))</f>
        <v>0.0</v>
      </c>
      <c r="H941">
        <f>IF(Datos!H941="",0,IF(AND(H$1008&lt;&gt;"",Datos!H941=H$1008),0,IF(H$1004=0,0,1-CHOOSE(H$1004,IF(ISNUMBER(Datos!H941),AND(OR(H$1005="",Datos!H941&gt;=H$1005),OR(H$1006="",Datos!H941&lt;=H$1006)),FALSE),IF(ISNUMBER(Datos!H941),AND(Datos!H941=INT(Datos!H941),AND(OR(H$1005="",Datos!H941&gt;=H$1005),OR(H$1006="",Datos!H941&lt;=H$1006))),FALSE),OR(ISNUMBER(FIND(";"&amp;UPPER(TRIM(Datos!H941&amp;""))&amp;"=",H$1007)),ISNUMBER(FIND(";"&amp;UPPER(TRIM(Datos!H941&amp;""))&amp;";",H$1007))),OR(UPPER(TRIM(Datos!H941&amp;""))="SÍ",UPPER(TRIM(Datos!H941&amp;""))="SI",UPPER(TRIM(Datos!H941&amp;""))="NO"),IF(ISNUMBER(Datos!H941),AND(OR(H$1005="",Datos!H941&gt;=H$1005),OR(H$1006="",Datos!H941&lt;=H$1006)),FALSE),TRUE))))</f>
        <v>0.0</v>
      </c>
      <c r="I941">
        <f>IF(Datos!I941="",0,IF(AND(I$1008&lt;&gt;"",Datos!I941=I$1008),0,IF(I$1004=0,0,1-CHOOSE(I$1004,IF(ISNUMBER(Datos!I941),AND(OR(I$1005="",Datos!I941&gt;=I$1005),OR(I$1006="",Datos!I941&lt;=I$1006)),FALSE),IF(ISNUMBER(Datos!I941),AND(Datos!I941=INT(Datos!I941),AND(OR(I$1005="",Datos!I941&gt;=I$1005),OR(I$1006="",Datos!I941&lt;=I$1006))),FALSE),OR(ISNUMBER(FIND(";"&amp;UPPER(TRIM(Datos!I941&amp;""))&amp;"=",I$1007)),ISNUMBER(FIND(";"&amp;UPPER(TRIM(Datos!I941&amp;""))&amp;";",I$1007))),OR(UPPER(TRIM(Datos!I941&amp;""))="SÍ",UPPER(TRIM(Datos!I941&amp;""))="SI",UPPER(TRIM(Datos!I941&amp;""))="NO"),IF(ISNUMBER(Datos!I941),AND(OR(I$1005="",Datos!I941&gt;=I$1005),OR(I$1006="",Datos!I941&lt;=I$1006)),FALSE),TRUE))))</f>
        <v>0.0</v>
      </c>
      <c r="J941">
        <f>IF(Datos!J941="",0,IF(AND(J$1008&lt;&gt;"",Datos!J941=J$1008),0,IF(J$1004=0,0,1-CHOOSE(J$1004,IF(ISNUMBER(Datos!J941),AND(OR(J$1005="",Datos!J941&gt;=J$1005),OR(J$1006="",Datos!J941&lt;=J$1006)),FALSE),IF(ISNUMBER(Datos!J941),AND(Datos!J941=INT(Datos!J941),AND(OR(J$1005="",Datos!J941&gt;=J$1005),OR(J$1006="",Datos!J941&lt;=J$1006))),FALSE),OR(ISNUMBER(FIND(";"&amp;UPPER(TRIM(Datos!J941&amp;""))&amp;"=",J$1007)),ISNUMBER(FIND(";"&amp;UPPER(TRIM(Datos!J941&amp;""))&amp;";",J$1007))),OR(UPPER(TRIM(Datos!J941&amp;""))="SÍ",UPPER(TRIM(Datos!J941&amp;""))="SI",UPPER(TRIM(Datos!J941&amp;""))="NO"),IF(ISNUMBER(Datos!J941),AND(OR(J$1005="",Datos!J941&gt;=J$1005),OR(J$1006="",Datos!J941&lt;=J$1006)),FALSE),TRUE))))</f>
        <v>0.0</v>
      </c>
      <c r="K941">
        <f>IF(Datos!K941="",0,IF(AND(K$1008&lt;&gt;"",Datos!K941=K$1008),0,IF(K$1004=0,0,1-CHOOSE(K$1004,IF(ISNUMBER(Datos!K941),AND(OR(K$1005="",Datos!K941&gt;=K$1005),OR(K$1006="",Datos!K941&lt;=K$1006)),FALSE),IF(ISNUMBER(Datos!K941),AND(Datos!K941=INT(Datos!K941),AND(OR(K$1005="",Datos!K941&gt;=K$1005),OR(K$1006="",Datos!K941&lt;=K$1006))),FALSE),OR(ISNUMBER(FIND(";"&amp;UPPER(TRIM(Datos!K941&amp;""))&amp;"=",K$1007)),ISNUMBER(FIND(";"&amp;UPPER(TRIM(Datos!K941&amp;""))&amp;";",K$1007))),OR(UPPER(TRIM(Datos!K941&amp;""))="SÍ",UPPER(TRIM(Datos!K941&amp;""))="SI",UPPER(TRIM(Datos!K941&amp;""))="NO"),IF(ISNUMBER(Datos!K941),AND(OR(K$1005="",Datos!K941&gt;=K$1005),OR(K$1006="",Datos!K941&lt;=K$1006)),FALSE),TRUE))))</f>
        <v>0.0</v>
      </c>
      <c r="L941">
        <f>IF(Datos!L941="",0,IF(AND(L$1008&lt;&gt;"",Datos!L941=L$1008),0,IF(L$1004=0,0,1-CHOOSE(L$1004,IF(ISNUMBER(Datos!L941),AND(OR(L$1005="",Datos!L941&gt;=L$1005),OR(L$1006="",Datos!L941&lt;=L$1006)),FALSE),IF(ISNUMBER(Datos!L941),AND(Datos!L941=INT(Datos!L941),AND(OR(L$1005="",Datos!L941&gt;=L$1005),OR(L$1006="",Datos!L941&lt;=L$1006))),FALSE),OR(ISNUMBER(FIND(";"&amp;UPPER(TRIM(Datos!L941&amp;""))&amp;"=",L$1007)),ISNUMBER(FIND(";"&amp;UPPER(TRIM(Datos!L941&amp;""))&amp;";",L$1007))),OR(UPPER(TRIM(Datos!L941&amp;""))="SÍ",UPPER(TRIM(Datos!L941&amp;""))="SI",UPPER(TRIM(Datos!L941&amp;""))="NO"),IF(ISNUMBER(Datos!L941),AND(OR(L$1005="",Datos!L941&gt;=L$1005),OR(L$1006="",Datos!L941&lt;=L$1006)),FALSE),TRUE))))</f>
        <v>0.0</v>
      </c>
      <c r="M941">
        <f>IF(Datos!M941="",0,IF(AND(M$1008&lt;&gt;"",Datos!M941=M$1008),0,IF(M$1004=0,0,1-CHOOSE(M$1004,IF(ISNUMBER(Datos!M941),AND(OR(M$1005="",Datos!M941&gt;=M$1005),OR(M$1006="",Datos!M941&lt;=M$1006)),FALSE),IF(ISNUMBER(Datos!M941),AND(Datos!M941=INT(Datos!M941),AND(OR(M$1005="",Datos!M941&gt;=M$1005),OR(M$1006="",Datos!M941&lt;=M$1006))),FALSE),OR(ISNUMBER(FIND(";"&amp;UPPER(TRIM(Datos!M941&amp;""))&amp;"=",M$1007)),ISNUMBER(FIND(";"&amp;UPPER(TRIM(Datos!M941&amp;""))&amp;";",M$1007))),OR(UPPER(TRIM(Datos!M941&amp;""))="SÍ",UPPER(TRIM(Datos!M941&amp;""))="SI",UPPER(TRIM(Datos!M941&amp;""))="NO"),IF(ISNUMBER(Datos!M941),AND(OR(M$1005="",Datos!M941&gt;=M$1005),OR(M$1006="",Datos!M941&lt;=M$1006)),FALSE),TRUE))))</f>
        <v>0.0</v>
      </c>
      <c r="N941">
        <f>IF(Datos!N941="",0,IF(AND(N$1008&lt;&gt;"",Datos!N941=N$1008),0,IF(N$1004=0,0,1-CHOOSE(N$1004,IF(ISNUMBER(Datos!N941),AND(OR(N$1005="",Datos!N941&gt;=N$1005),OR(N$1006="",Datos!N941&lt;=N$1006)),FALSE),IF(ISNUMBER(Datos!N941),AND(Datos!N941=INT(Datos!N941),AND(OR(N$1005="",Datos!N941&gt;=N$1005),OR(N$1006="",Datos!N941&lt;=N$1006))),FALSE),OR(ISNUMBER(FIND(";"&amp;UPPER(TRIM(Datos!N941&amp;""))&amp;"=",N$1007)),ISNUMBER(FIND(";"&amp;UPPER(TRIM(Datos!N941&amp;""))&amp;";",N$1007))),OR(UPPER(TRIM(Datos!N941&amp;""))="SÍ",UPPER(TRIM(Datos!N941&amp;""))="SI",UPPER(TRIM(Datos!N941&amp;""))="NO"),IF(ISNUMBER(Datos!N941),AND(OR(N$1005="",Datos!N941&gt;=N$1005),OR(N$1006="",Datos!N941&lt;=N$1006)),FALSE),TRUE))))</f>
        <v>0.0</v>
      </c>
      <c r="O941">
        <f>IF(Datos!O941="",0,IF(AND(O$1008&lt;&gt;"",Datos!O941=O$1008),0,IF(O$1004=0,0,1-CHOOSE(O$1004,IF(ISNUMBER(Datos!O941),AND(OR(O$1005="",Datos!O941&gt;=O$1005),OR(O$1006="",Datos!O941&lt;=O$1006)),FALSE),IF(ISNUMBER(Datos!O941),AND(Datos!O941=INT(Datos!O941),AND(OR(O$1005="",Datos!O941&gt;=O$1005),OR(O$1006="",Datos!O941&lt;=O$1006))),FALSE),OR(ISNUMBER(FIND(";"&amp;UPPER(TRIM(Datos!O941&amp;""))&amp;"=",O$1007)),ISNUMBER(FIND(";"&amp;UPPER(TRIM(Datos!O941&amp;""))&amp;";",O$1007))),OR(UPPER(TRIM(Datos!O941&amp;""))="SÍ",UPPER(TRIM(Datos!O941&amp;""))="SI",UPPER(TRIM(Datos!O941&amp;""))="NO"),IF(ISNUMBER(Datos!O941),AND(OR(O$1005="",Datos!O941&gt;=O$1005),OR(O$1006="",Datos!O941&lt;=O$1006)),FALSE),TRUE))))</f>
        <v>0.0</v>
      </c>
      <c r="P941">
        <f>IF(Datos!P941="",0,IF(AND(P$1008&lt;&gt;"",Datos!P941=P$1008),0,IF(P$1004=0,0,1-CHOOSE(P$1004,IF(ISNUMBER(Datos!P941),AND(OR(P$1005="",Datos!P941&gt;=P$1005),OR(P$1006="",Datos!P941&lt;=P$1006)),FALSE),IF(ISNUMBER(Datos!P941),AND(Datos!P941=INT(Datos!P941),AND(OR(P$1005="",Datos!P941&gt;=P$1005),OR(P$1006="",Datos!P941&lt;=P$1006))),FALSE),OR(ISNUMBER(FIND(";"&amp;UPPER(TRIM(Datos!P941&amp;""))&amp;"=",P$1007)),ISNUMBER(FIND(";"&amp;UPPER(TRIM(Datos!P941&amp;""))&amp;";",P$1007))),OR(UPPER(TRIM(Datos!P941&amp;""))="SÍ",UPPER(TRIM(Datos!P941&amp;""))="SI",UPPER(TRIM(Datos!P941&amp;""))="NO"),IF(ISNUMBER(Datos!P941),AND(OR(P$1005="",Datos!P941&gt;=P$1005),OR(P$1006="",Datos!P941&lt;=P$1006)),FALSE),TRUE))))</f>
        <v>0.0</v>
      </c>
      <c r="Q941">
        <f>IF(Datos!Q941="",0,IF(AND(Q$1008&lt;&gt;"",Datos!Q941=Q$1008),0,IF(Q$1004=0,0,1-CHOOSE(Q$1004,IF(ISNUMBER(Datos!Q941),AND(OR(Q$1005="",Datos!Q941&gt;=Q$1005),OR(Q$1006="",Datos!Q941&lt;=Q$1006)),FALSE),IF(ISNUMBER(Datos!Q941),AND(Datos!Q941=INT(Datos!Q941),AND(OR(Q$1005="",Datos!Q941&gt;=Q$1005),OR(Q$1006="",Datos!Q941&lt;=Q$1006))),FALSE),OR(ISNUMBER(FIND(";"&amp;UPPER(TRIM(Datos!Q941&amp;""))&amp;"=",Q$1007)),ISNUMBER(FIND(";"&amp;UPPER(TRIM(Datos!Q941&amp;""))&amp;";",Q$1007))),OR(UPPER(TRIM(Datos!Q941&amp;""))="SÍ",UPPER(TRIM(Datos!Q941&amp;""))="SI",UPPER(TRIM(Datos!Q941&amp;""))="NO"),IF(ISNUMBER(Datos!Q941),AND(OR(Q$1005="",Datos!Q941&gt;=Q$1005),OR(Q$1006="",Datos!Q941&lt;=Q$1006)),FALSE),TRUE))))</f>
        <v>0.0</v>
      </c>
      <c r="R941">
        <f>IF(Datos!R941="",0,IF(AND(R$1008&lt;&gt;"",Datos!R941=R$1008),0,IF(R$1004=0,0,1-CHOOSE(R$1004,IF(ISNUMBER(Datos!R941),AND(OR(R$1005="",Datos!R941&gt;=R$1005),OR(R$1006="",Datos!R941&lt;=R$1006)),FALSE),IF(ISNUMBER(Datos!R941),AND(Datos!R941=INT(Datos!R941),AND(OR(R$1005="",Datos!R941&gt;=R$1005),OR(R$1006="",Datos!R941&lt;=R$1006))),FALSE),OR(ISNUMBER(FIND(";"&amp;UPPER(TRIM(Datos!R941&amp;""))&amp;"=",R$1007)),ISNUMBER(FIND(";"&amp;UPPER(TRIM(Datos!R941&amp;""))&amp;";",R$1007))),OR(UPPER(TRIM(Datos!R941&amp;""))="SÍ",UPPER(TRIM(Datos!R941&amp;""))="SI",UPPER(TRIM(Datos!R941&amp;""))="NO"),IF(ISNUMBER(Datos!R941),AND(OR(R$1005="",Datos!R941&gt;=R$1005),OR(R$1006="",Datos!R941&lt;=R$1006)),FALSE),TRUE))))</f>
        <v>0.0</v>
      </c>
      <c r="S941">
        <f>IF(Datos!S941="",0,IF(AND(S$1008&lt;&gt;"",Datos!S941=S$1008),0,IF(S$1004=0,0,1-CHOOSE(S$1004,IF(ISNUMBER(Datos!S941),AND(OR(S$1005="",Datos!S941&gt;=S$1005),OR(S$1006="",Datos!S941&lt;=S$1006)),FALSE),IF(ISNUMBER(Datos!S941),AND(Datos!S941=INT(Datos!S941),AND(OR(S$1005="",Datos!S941&gt;=S$1005),OR(S$1006="",Datos!S941&lt;=S$1006))),FALSE),OR(ISNUMBER(FIND(";"&amp;UPPER(TRIM(Datos!S941&amp;""))&amp;"=",S$1007)),ISNUMBER(FIND(";"&amp;UPPER(TRIM(Datos!S941&amp;""))&amp;";",S$1007))),OR(UPPER(TRIM(Datos!S941&amp;""))="SÍ",UPPER(TRIM(Datos!S941&amp;""))="SI",UPPER(TRIM(Datos!S941&amp;""))="NO"),IF(ISNUMBER(Datos!S941),AND(OR(S$1005="",Datos!S941&gt;=S$1005),OR(S$1006="",Datos!S941&lt;=S$1006)),FALSE),TRUE))))</f>
        <v>0.0</v>
      </c>
      <c r="T941">
        <f>IF(Datos!T941="",0,IF(AND(T$1008&lt;&gt;"",Datos!T941=T$1008),0,IF(T$1004=0,0,1-CHOOSE(T$1004,IF(ISNUMBER(Datos!T941),AND(OR(T$1005="",Datos!T941&gt;=T$1005),OR(T$1006="",Datos!T941&lt;=T$1006)),FALSE),IF(ISNUMBER(Datos!T941),AND(Datos!T941=INT(Datos!T941),AND(OR(T$1005="",Datos!T941&gt;=T$1005),OR(T$1006="",Datos!T941&lt;=T$1006))),FALSE),OR(ISNUMBER(FIND(";"&amp;UPPER(TRIM(Datos!T941&amp;""))&amp;"=",T$1007)),ISNUMBER(FIND(";"&amp;UPPER(TRIM(Datos!T941&amp;""))&amp;";",T$1007))),OR(UPPER(TRIM(Datos!T941&amp;""))="SÍ",UPPER(TRIM(Datos!T941&amp;""))="SI",UPPER(TRIM(Datos!T941&amp;""))="NO"),IF(ISNUMBER(Datos!T941),AND(OR(T$1005="",Datos!T941&gt;=T$1005),OR(T$1006="",Datos!T941&lt;=T$1006)),FALSE),TRUE))))</f>
        <v>0.0</v>
      </c>
      <c r="U941">
        <f>IF(Datos!U941="",0,IF(AND(U$1008&lt;&gt;"",Datos!U941=U$1008),0,IF(U$1004=0,0,1-CHOOSE(U$1004,IF(ISNUMBER(Datos!U941),AND(OR(U$1005="",Datos!U941&gt;=U$1005),OR(U$1006="",Datos!U941&lt;=U$1006)),FALSE),IF(ISNUMBER(Datos!U941),AND(Datos!U941=INT(Datos!U941),AND(OR(U$1005="",Datos!U941&gt;=U$1005),OR(U$1006="",Datos!U941&lt;=U$1006))),FALSE),OR(ISNUMBER(FIND(";"&amp;UPPER(TRIM(Datos!U941&amp;""))&amp;"=",U$1007)),ISNUMBER(FIND(";"&amp;UPPER(TRIM(Datos!U941&amp;""))&amp;";",U$1007))),OR(UPPER(TRIM(Datos!U941&amp;""))="SÍ",UPPER(TRIM(Datos!U941&amp;""))="SI",UPPER(TRIM(Datos!U941&amp;""))="NO"),IF(ISNUMBER(Datos!U941),AND(OR(U$1005="",Datos!U941&gt;=U$1005),OR(U$1006="",Datos!U941&lt;=U$1006)),FALSE),TRUE))))</f>
        <v>0.0</v>
      </c>
      <c r="V941">
        <f>IF(Datos!V941="",0,IF(AND(V$1008&lt;&gt;"",Datos!V941=V$1008),0,IF(V$1004=0,0,1-CHOOSE(V$1004,IF(ISNUMBER(Datos!V941),AND(OR(V$1005="",Datos!V941&gt;=V$1005),OR(V$1006="",Datos!V941&lt;=V$1006)),FALSE),IF(ISNUMBER(Datos!V941),AND(Datos!V941=INT(Datos!V941),AND(OR(V$1005="",Datos!V941&gt;=V$1005),OR(V$1006="",Datos!V941&lt;=V$1006))),FALSE),OR(ISNUMBER(FIND(";"&amp;UPPER(TRIM(Datos!V941&amp;""))&amp;"=",V$1007)),ISNUMBER(FIND(";"&amp;UPPER(TRIM(Datos!V941&amp;""))&amp;";",V$1007))),OR(UPPER(TRIM(Datos!V941&amp;""))="SÍ",UPPER(TRIM(Datos!V941&amp;""))="SI",UPPER(TRIM(Datos!V941&amp;""))="NO"),IF(ISNUMBER(Datos!V941),AND(OR(V$1005="",Datos!V941&gt;=V$1005),OR(V$1006="",Datos!V941&lt;=V$1006)),FALSE),TRUE))))</f>
        <v>0.0</v>
      </c>
      <c r="W941">
        <f>IF(Datos!W941="",0,IF(AND(W$1008&lt;&gt;"",Datos!W941=W$1008),0,IF(W$1004=0,0,1-CHOOSE(W$1004,IF(ISNUMBER(Datos!W941),AND(OR(W$1005="",Datos!W941&gt;=W$1005),OR(W$1006="",Datos!W941&lt;=W$1006)),FALSE),IF(ISNUMBER(Datos!W941),AND(Datos!W941=INT(Datos!W941),AND(OR(W$1005="",Datos!W941&gt;=W$1005),OR(W$1006="",Datos!W941&lt;=W$1006))),FALSE),OR(ISNUMBER(FIND(";"&amp;UPPER(TRIM(Datos!W941&amp;""))&amp;"=",W$1007)),ISNUMBER(FIND(";"&amp;UPPER(TRIM(Datos!W941&amp;""))&amp;";",W$1007))),OR(UPPER(TRIM(Datos!W941&amp;""))="SÍ",UPPER(TRIM(Datos!W941&amp;""))="SI",UPPER(TRIM(Datos!W941&amp;""))="NO"),IF(ISNUMBER(Datos!W941),AND(OR(W$1005="",Datos!W941&gt;=W$1005),OR(W$1006="",Datos!W941&lt;=W$1006)),FALSE),TRUE))))</f>
        <v>0.0</v>
      </c>
      <c r="X941">
        <f>IF(Datos!X941="",0,IF(AND(X$1008&lt;&gt;"",Datos!X941=X$1008),0,IF(X$1004=0,0,1-CHOOSE(X$1004,IF(ISNUMBER(Datos!X941),AND(OR(X$1005="",Datos!X941&gt;=X$1005),OR(X$1006="",Datos!X941&lt;=X$1006)),FALSE),IF(ISNUMBER(Datos!X941),AND(Datos!X941=INT(Datos!X941),AND(OR(X$1005="",Datos!X941&gt;=X$1005),OR(X$1006="",Datos!X941&lt;=X$1006))),FALSE),OR(ISNUMBER(FIND(";"&amp;UPPER(TRIM(Datos!X941&amp;""))&amp;"=",X$1007)),ISNUMBER(FIND(";"&amp;UPPER(TRIM(Datos!X941&amp;""))&amp;";",X$1007))),OR(UPPER(TRIM(Datos!X941&amp;""))="SÍ",UPPER(TRIM(Datos!X941&amp;""))="SI",UPPER(TRIM(Datos!X941&amp;""))="NO"),IF(ISNUMBER(Datos!X941),AND(OR(X$1005="",Datos!X941&gt;=X$1005),OR(X$1006="",Datos!X941&lt;=X$1006)),FALSE),TRUE))))</f>
        <v>0.0</v>
      </c>
      <c r="Y941">
        <f>IF(Datos!Y941="",0,IF(AND(Y$1008&lt;&gt;"",Datos!Y941=Y$1008),0,IF(Y$1004=0,0,1-CHOOSE(Y$1004,IF(ISNUMBER(Datos!Y941),AND(OR(Y$1005="",Datos!Y941&gt;=Y$1005),OR(Y$1006="",Datos!Y941&lt;=Y$1006)),FALSE),IF(ISNUMBER(Datos!Y941),AND(Datos!Y941=INT(Datos!Y941),AND(OR(Y$1005="",Datos!Y941&gt;=Y$1005),OR(Y$1006="",Datos!Y941&lt;=Y$1006))),FALSE),OR(ISNUMBER(FIND(";"&amp;UPPER(TRIM(Datos!Y941&amp;""))&amp;"=",Y$1007)),ISNUMBER(FIND(";"&amp;UPPER(TRIM(Datos!Y941&amp;""))&amp;";",Y$1007))),OR(UPPER(TRIM(Datos!Y941&amp;""))="SÍ",UPPER(TRIM(Datos!Y941&amp;""))="SI",UPPER(TRIM(Datos!Y941&amp;""))="NO"),IF(ISNUMBER(Datos!Y941),AND(OR(Y$1005="",Datos!Y941&gt;=Y$1005),OR(Y$1006="",Datos!Y941&lt;=Y$1006)),FALSE),TRUE))))</f>
        <v>0.0</v>
      </c>
      <c r="Z941">
        <f>IF(Datos!Z941="",0,IF(AND(Z$1008&lt;&gt;"",Datos!Z941=Z$1008),0,IF(Z$1004=0,0,1-CHOOSE(Z$1004,IF(ISNUMBER(Datos!Z941),AND(OR(Z$1005="",Datos!Z941&gt;=Z$1005),OR(Z$1006="",Datos!Z941&lt;=Z$1006)),FALSE),IF(ISNUMBER(Datos!Z941),AND(Datos!Z941=INT(Datos!Z941),AND(OR(Z$1005="",Datos!Z941&gt;=Z$1005),OR(Z$1006="",Datos!Z941&lt;=Z$1006))),FALSE),OR(ISNUMBER(FIND(";"&amp;UPPER(TRIM(Datos!Z941&amp;""))&amp;"=",Z$1007)),ISNUMBER(FIND(";"&amp;UPPER(TRIM(Datos!Z941&amp;""))&amp;";",Z$1007))),OR(UPPER(TRIM(Datos!Z941&amp;""))="SÍ",UPPER(TRIM(Datos!Z941&amp;""))="SI",UPPER(TRIM(Datos!Z941&amp;""))="NO"),IF(ISNUMBER(Datos!Z941),AND(OR(Z$1005="",Datos!Z941&gt;=Z$1005),OR(Z$1006="",Datos!Z941&lt;=Z$1006)),FALSE),TRUE))))</f>
        <v>0.0</v>
      </c>
      <c r="AA941">
        <f>IF(Datos!AA941="",0,IF(AND(AA$1008&lt;&gt;"",Datos!AA941=AA$1008),0,IF(AA$1004=0,0,1-CHOOSE(AA$1004,IF(ISNUMBER(Datos!AA941),AND(OR(AA$1005="",Datos!AA941&gt;=AA$1005),OR(AA$1006="",Datos!AA941&lt;=AA$1006)),FALSE),IF(ISNUMBER(Datos!AA941),AND(Datos!AA941=INT(Datos!AA941),AND(OR(AA$1005="",Datos!AA941&gt;=AA$1005),OR(AA$1006="",Datos!AA941&lt;=AA$1006))),FALSE),OR(ISNUMBER(FIND(";"&amp;UPPER(TRIM(Datos!AA941&amp;""))&amp;"=",AA$1007)),ISNUMBER(FIND(";"&amp;UPPER(TRIM(Datos!AA941&amp;""))&amp;";",AA$1007))),OR(UPPER(TRIM(Datos!AA941&amp;""))="SÍ",UPPER(TRIM(Datos!AA941&amp;""))="SI",UPPER(TRIM(Datos!AA941&amp;""))="NO"),IF(ISNUMBER(Datos!AA941),AND(OR(AA$1005="",Datos!AA941&gt;=AA$1005),OR(AA$1006="",Datos!AA941&lt;=AA$1006)),FALSE),TRUE))))</f>
        <v>0.0</v>
      </c>
      <c r="AB941">
        <f>IF(Datos!AB941="",0,IF(AND(AB$1008&lt;&gt;"",Datos!AB941=AB$1008),0,IF(AB$1004=0,0,1-CHOOSE(AB$1004,IF(ISNUMBER(Datos!AB941),AND(OR(AB$1005="",Datos!AB941&gt;=AB$1005),OR(AB$1006="",Datos!AB941&lt;=AB$1006)),FALSE),IF(ISNUMBER(Datos!AB941),AND(Datos!AB941=INT(Datos!AB941),AND(OR(AB$1005="",Datos!AB941&gt;=AB$1005),OR(AB$1006="",Datos!AB941&lt;=AB$1006))),FALSE),OR(ISNUMBER(FIND(";"&amp;UPPER(TRIM(Datos!AB941&amp;""))&amp;"=",AB$1007)),ISNUMBER(FIND(";"&amp;UPPER(TRIM(Datos!AB941&amp;""))&amp;";",AB$1007))),OR(UPPER(TRIM(Datos!AB941&amp;""))="SÍ",UPPER(TRIM(Datos!AB941&amp;""))="SI",UPPER(TRIM(Datos!AB941&amp;""))="NO"),IF(ISNUMBER(Datos!AB941),AND(OR(AB$1005="",Datos!AB941&gt;=AB$1005),OR(AB$1006="",Datos!AB941&lt;=AB$1006)),FALSE),TRUE))))</f>
        <v>0.0</v>
      </c>
      <c r="AC941">
        <f>IF(Datos!AC941="",0,IF(AND(AC$1008&lt;&gt;"",Datos!AC941=AC$1008),0,IF(AC$1004=0,0,1-CHOOSE(AC$1004,IF(ISNUMBER(Datos!AC941),AND(OR(AC$1005="",Datos!AC941&gt;=AC$1005),OR(AC$1006="",Datos!AC941&lt;=AC$1006)),FALSE),IF(ISNUMBER(Datos!AC941),AND(Datos!AC941=INT(Datos!AC941),AND(OR(AC$1005="",Datos!AC941&gt;=AC$1005),OR(AC$1006="",Datos!AC941&lt;=AC$1006))),FALSE),OR(ISNUMBER(FIND(";"&amp;UPPER(TRIM(Datos!AC941&amp;""))&amp;"=",AC$1007)),ISNUMBER(FIND(";"&amp;UPPER(TRIM(Datos!AC941&amp;""))&amp;";",AC$1007))),OR(UPPER(TRIM(Datos!AC941&amp;""))="SÍ",UPPER(TRIM(Datos!AC941&amp;""))="SI",UPPER(TRIM(Datos!AC941&amp;""))="NO"),IF(ISNUMBER(Datos!AC941),AND(OR(AC$1005="",Datos!AC941&gt;=AC$1005),OR(AC$1006="",Datos!AC941&lt;=AC$1006)),FALSE),TRUE))))</f>
        <v>0.0</v>
      </c>
      <c r="AD941">
        <f>IF(Datos!AD941="",0,IF(AND(AD$1008&lt;&gt;"",Datos!AD941=AD$1008),0,IF(AD$1004=0,0,1-CHOOSE(AD$1004,IF(ISNUMBER(Datos!AD941),AND(OR(AD$1005="",Datos!AD941&gt;=AD$1005),OR(AD$1006="",Datos!AD941&lt;=AD$1006)),FALSE),IF(ISNUMBER(Datos!AD941),AND(Datos!AD941=INT(Datos!AD941),AND(OR(AD$1005="",Datos!AD941&gt;=AD$1005),OR(AD$1006="",Datos!AD941&lt;=AD$1006))),FALSE),OR(ISNUMBER(FIND(";"&amp;UPPER(TRIM(Datos!AD941&amp;""))&amp;"=",AD$1007)),ISNUMBER(FIND(";"&amp;UPPER(TRIM(Datos!AD941&amp;""))&amp;";",AD$1007))),OR(UPPER(TRIM(Datos!AD941&amp;""))="SÍ",UPPER(TRIM(Datos!AD941&amp;""))="SI",UPPER(TRIM(Datos!AD941&amp;""))="NO"),IF(ISNUMBER(Datos!AD941),AND(OR(AD$1005="",Datos!AD941&gt;=AD$1005),OR(AD$1006="",Datos!AD941&lt;=AD$1006)),FALSE),TRUE))))</f>
        <v>0.0</v>
      </c>
      <c r="AE941">
        <f>IF(Datos!AE941="",0,IF(AND(AE$1008&lt;&gt;"",Datos!AE941=AE$1008),0,IF(AE$1004=0,0,1-CHOOSE(AE$1004,IF(ISNUMBER(Datos!AE941),AND(OR(AE$1005="",Datos!AE941&gt;=AE$1005),OR(AE$1006="",Datos!AE941&lt;=AE$1006)),FALSE),IF(ISNUMBER(Datos!AE941),AND(Datos!AE941=INT(Datos!AE941),AND(OR(AE$1005="",Datos!AE941&gt;=AE$1005),OR(AE$1006="",Datos!AE941&lt;=AE$1006))),FALSE),OR(ISNUMBER(FIND(";"&amp;UPPER(TRIM(Datos!AE941&amp;""))&amp;"=",AE$1007)),ISNUMBER(FIND(";"&amp;UPPER(TRIM(Datos!AE941&amp;""))&amp;";",AE$1007))),OR(UPPER(TRIM(Datos!AE941&amp;""))="SÍ",UPPER(TRIM(Datos!AE941&amp;""))="SI",UPPER(TRIM(Datos!AE941&amp;""))="NO"),IF(ISNUMBER(Datos!AE941),AND(OR(AE$1005="",Datos!AE941&gt;=AE$1005),OR(AE$1006="",Datos!AE941&lt;=AE$1006)),FALSE),TRUE))))</f>
        <v>0.0</v>
      </c>
    </row>
    <row r="942" spans="2:31">
      <c r="B942">
        <f>IF(Datos!B942="",0,IF(AND(B$1008&lt;&gt;"",Datos!B942=B$1008),0,IF(B$1004=0,0,1-CHOOSE(B$1004,IF(ISNUMBER(Datos!B942),AND(OR(B$1005="",Datos!B942&gt;=B$1005),OR(B$1006="",Datos!B942&lt;=B$1006)),FALSE),IF(ISNUMBER(Datos!B942),AND(Datos!B942=INT(Datos!B942),AND(OR(B$1005="",Datos!B942&gt;=B$1005),OR(B$1006="",Datos!B942&lt;=B$1006))),FALSE),OR(ISNUMBER(FIND(";"&amp;UPPER(TRIM(Datos!B942&amp;""))&amp;"=",B$1007)),ISNUMBER(FIND(";"&amp;UPPER(TRIM(Datos!B942&amp;""))&amp;";",B$1007))),OR(UPPER(TRIM(Datos!B942&amp;""))="SÍ",UPPER(TRIM(Datos!B942&amp;""))="SI",UPPER(TRIM(Datos!B942&amp;""))="NO"),IF(ISNUMBER(Datos!B942),AND(OR(B$1005="",Datos!B942&gt;=B$1005),OR(B$1006="",Datos!B942&lt;=B$1006)),FALSE),TRUE))))</f>
        <v>0.0</v>
      </c>
      <c r="C942">
        <f>IF(Datos!C942="",0,IF(AND(C$1008&lt;&gt;"",Datos!C942=C$1008),0,IF(C$1004=0,0,1-CHOOSE(C$1004,IF(ISNUMBER(Datos!C942),AND(OR(C$1005="",Datos!C942&gt;=C$1005),OR(C$1006="",Datos!C942&lt;=C$1006)),FALSE),IF(ISNUMBER(Datos!C942),AND(Datos!C942=INT(Datos!C942),AND(OR(C$1005="",Datos!C942&gt;=C$1005),OR(C$1006="",Datos!C942&lt;=C$1006))),FALSE),OR(ISNUMBER(FIND(";"&amp;UPPER(TRIM(Datos!C942&amp;""))&amp;"=",C$1007)),ISNUMBER(FIND(";"&amp;UPPER(TRIM(Datos!C942&amp;""))&amp;";",C$1007))),OR(UPPER(TRIM(Datos!C942&amp;""))="SÍ",UPPER(TRIM(Datos!C942&amp;""))="SI",UPPER(TRIM(Datos!C942&amp;""))="NO"),IF(ISNUMBER(Datos!C942),AND(OR(C$1005="",Datos!C942&gt;=C$1005),OR(C$1006="",Datos!C942&lt;=C$1006)),FALSE),TRUE))))</f>
        <v>0.0</v>
      </c>
      <c r="D942">
        <f>IF(Datos!D942="",0,IF(AND(D$1008&lt;&gt;"",Datos!D942=D$1008),0,IF(D$1004=0,0,1-CHOOSE(D$1004,IF(ISNUMBER(Datos!D942),AND(OR(D$1005="",Datos!D942&gt;=D$1005),OR(D$1006="",Datos!D942&lt;=D$1006)),FALSE),IF(ISNUMBER(Datos!D942),AND(Datos!D942=INT(Datos!D942),AND(OR(D$1005="",Datos!D942&gt;=D$1005),OR(D$1006="",Datos!D942&lt;=D$1006))),FALSE),OR(ISNUMBER(FIND(";"&amp;UPPER(TRIM(Datos!D942&amp;""))&amp;"=",D$1007)),ISNUMBER(FIND(";"&amp;UPPER(TRIM(Datos!D942&amp;""))&amp;";",D$1007))),OR(UPPER(TRIM(Datos!D942&amp;""))="SÍ",UPPER(TRIM(Datos!D942&amp;""))="SI",UPPER(TRIM(Datos!D942&amp;""))="NO"),IF(ISNUMBER(Datos!D942),AND(OR(D$1005="",Datos!D942&gt;=D$1005),OR(D$1006="",Datos!D942&lt;=D$1006)),FALSE),TRUE))))</f>
        <v>0.0</v>
      </c>
      <c r="E942">
        <f>IF(Datos!E942="",0,IF(AND(E$1008&lt;&gt;"",Datos!E942=E$1008),0,IF(E$1004=0,0,1-CHOOSE(E$1004,IF(ISNUMBER(Datos!E942),AND(OR(E$1005="",Datos!E942&gt;=E$1005),OR(E$1006="",Datos!E942&lt;=E$1006)),FALSE),IF(ISNUMBER(Datos!E942),AND(Datos!E942=INT(Datos!E942),AND(OR(E$1005="",Datos!E942&gt;=E$1005),OR(E$1006="",Datos!E942&lt;=E$1006))),FALSE),OR(ISNUMBER(FIND(";"&amp;UPPER(TRIM(Datos!E942&amp;""))&amp;"=",E$1007)),ISNUMBER(FIND(";"&amp;UPPER(TRIM(Datos!E942&amp;""))&amp;";",E$1007))),OR(UPPER(TRIM(Datos!E942&amp;""))="SÍ",UPPER(TRIM(Datos!E942&amp;""))="SI",UPPER(TRIM(Datos!E942&amp;""))="NO"),IF(ISNUMBER(Datos!E942),AND(OR(E$1005="",Datos!E942&gt;=E$1005),OR(E$1006="",Datos!E942&lt;=E$1006)),FALSE),TRUE))))</f>
        <v>0.0</v>
      </c>
      <c r="F942">
        <f>IF(Datos!F942="",0,IF(AND(F$1008&lt;&gt;"",Datos!F942=F$1008),0,IF(F$1004=0,0,1-CHOOSE(F$1004,IF(ISNUMBER(Datos!F942),AND(OR(F$1005="",Datos!F942&gt;=F$1005),OR(F$1006="",Datos!F942&lt;=F$1006)),FALSE),IF(ISNUMBER(Datos!F942),AND(Datos!F942=INT(Datos!F942),AND(OR(F$1005="",Datos!F942&gt;=F$1005),OR(F$1006="",Datos!F942&lt;=F$1006))),FALSE),OR(ISNUMBER(FIND(";"&amp;UPPER(TRIM(Datos!F942&amp;""))&amp;"=",F$1007)),ISNUMBER(FIND(";"&amp;UPPER(TRIM(Datos!F942&amp;""))&amp;";",F$1007))),OR(UPPER(TRIM(Datos!F942&amp;""))="SÍ",UPPER(TRIM(Datos!F942&amp;""))="SI",UPPER(TRIM(Datos!F942&amp;""))="NO"),IF(ISNUMBER(Datos!F942),AND(OR(F$1005="",Datos!F942&gt;=F$1005),OR(F$1006="",Datos!F942&lt;=F$1006)),FALSE),TRUE))))</f>
        <v>0.0</v>
      </c>
      <c r="G942">
        <f>IF(Datos!G942="",0,IF(AND(G$1008&lt;&gt;"",Datos!G942=G$1008),0,IF(G$1004=0,0,1-CHOOSE(G$1004,IF(ISNUMBER(Datos!G942),AND(OR(G$1005="",Datos!G942&gt;=G$1005),OR(G$1006="",Datos!G942&lt;=G$1006)),FALSE),IF(ISNUMBER(Datos!G942),AND(Datos!G942=INT(Datos!G942),AND(OR(G$1005="",Datos!G942&gt;=G$1005),OR(G$1006="",Datos!G942&lt;=G$1006))),FALSE),OR(ISNUMBER(FIND(";"&amp;UPPER(TRIM(Datos!G942&amp;""))&amp;"=",G$1007)),ISNUMBER(FIND(";"&amp;UPPER(TRIM(Datos!G942&amp;""))&amp;";",G$1007))),OR(UPPER(TRIM(Datos!G942&amp;""))="SÍ",UPPER(TRIM(Datos!G942&amp;""))="SI",UPPER(TRIM(Datos!G942&amp;""))="NO"),IF(ISNUMBER(Datos!G942),AND(OR(G$1005="",Datos!G942&gt;=G$1005),OR(G$1006="",Datos!G942&lt;=G$1006)),FALSE),TRUE))))</f>
        <v>0.0</v>
      </c>
      <c r="H942">
        <f>IF(Datos!H942="",0,IF(AND(H$1008&lt;&gt;"",Datos!H942=H$1008),0,IF(H$1004=0,0,1-CHOOSE(H$1004,IF(ISNUMBER(Datos!H942),AND(OR(H$1005="",Datos!H942&gt;=H$1005),OR(H$1006="",Datos!H942&lt;=H$1006)),FALSE),IF(ISNUMBER(Datos!H942),AND(Datos!H942=INT(Datos!H942),AND(OR(H$1005="",Datos!H942&gt;=H$1005),OR(H$1006="",Datos!H942&lt;=H$1006))),FALSE),OR(ISNUMBER(FIND(";"&amp;UPPER(TRIM(Datos!H942&amp;""))&amp;"=",H$1007)),ISNUMBER(FIND(";"&amp;UPPER(TRIM(Datos!H942&amp;""))&amp;";",H$1007))),OR(UPPER(TRIM(Datos!H942&amp;""))="SÍ",UPPER(TRIM(Datos!H942&amp;""))="SI",UPPER(TRIM(Datos!H942&amp;""))="NO"),IF(ISNUMBER(Datos!H942),AND(OR(H$1005="",Datos!H942&gt;=H$1005),OR(H$1006="",Datos!H942&lt;=H$1006)),FALSE),TRUE))))</f>
        <v>0.0</v>
      </c>
      <c r="I942">
        <f>IF(Datos!I942="",0,IF(AND(I$1008&lt;&gt;"",Datos!I942=I$1008),0,IF(I$1004=0,0,1-CHOOSE(I$1004,IF(ISNUMBER(Datos!I942),AND(OR(I$1005="",Datos!I942&gt;=I$1005),OR(I$1006="",Datos!I942&lt;=I$1006)),FALSE),IF(ISNUMBER(Datos!I942),AND(Datos!I942=INT(Datos!I942),AND(OR(I$1005="",Datos!I942&gt;=I$1005),OR(I$1006="",Datos!I942&lt;=I$1006))),FALSE),OR(ISNUMBER(FIND(";"&amp;UPPER(TRIM(Datos!I942&amp;""))&amp;"=",I$1007)),ISNUMBER(FIND(";"&amp;UPPER(TRIM(Datos!I942&amp;""))&amp;";",I$1007))),OR(UPPER(TRIM(Datos!I942&amp;""))="SÍ",UPPER(TRIM(Datos!I942&amp;""))="SI",UPPER(TRIM(Datos!I942&amp;""))="NO"),IF(ISNUMBER(Datos!I942),AND(OR(I$1005="",Datos!I942&gt;=I$1005),OR(I$1006="",Datos!I942&lt;=I$1006)),FALSE),TRUE))))</f>
        <v>0.0</v>
      </c>
      <c r="J942">
        <f>IF(Datos!J942="",0,IF(AND(J$1008&lt;&gt;"",Datos!J942=J$1008),0,IF(J$1004=0,0,1-CHOOSE(J$1004,IF(ISNUMBER(Datos!J942),AND(OR(J$1005="",Datos!J942&gt;=J$1005),OR(J$1006="",Datos!J942&lt;=J$1006)),FALSE),IF(ISNUMBER(Datos!J942),AND(Datos!J942=INT(Datos!J942),AND(OR(J$1005="",Datos!J942&gt;=J$1005),OR(J$1006="",Datos!J942&lt;=J$1006))),FALSE),OR(ISNUMBER(FIND(";"&amp;UPPER(TRIM(Datos!J942&amp;""))&amp;"=",J$1007)),ISNUMBER(FIND(";"&amp;UPPER(TRIM(Datos!J942&amp;""))&amp;";",J$1007))),OR(UPPER(TRIM(Datos!J942&amp;""))="SÍ",UPPER(TRIM(Datos!J942&amp;""))="SI",UPPER(TRIM(Datos!J942&amp;""))="NO"),IF(ISNUMBER(Datos!J942),AND(OR(J$1005="",Datos!J942&gt;=J$1005),OR(J$1006="",Datos!J942&lt;=J$1006)),FALSE),TRUE))))</f>
        <v>0.0</v>
      </c>
      <c r="K942">
        <f>IF(Datos!K942="",0,IF(AND(K$1008&lt;&gt;"",Datos!K942=K$1008),0,IF(K$1004=0,0,1-CHOOSE(K$1004,IF(ISNUMBER(Datos!K942),AND(OR(K$1005="",Datos!K942&gt;=K$1005),OR(K$1006="",Datos!K942&lt;=K$1006)),FALSE),IF(ISNUMBER(Datos!K942),AND(Datos!K942=INT(Datos!K942),AND(OR(K$1005="",Datos!K942&gt;=K$1005),OR(K$1006="",Datos!K942&lt;=K$1006))),FALSE),OR(ISNUMBER(FIND(";"&amp;UPPER(TRIM(Datos!K942&amp;""))&amp;"=",K$1007)),ISNUMBER(FIND(";"&amp;UPPER(TRIM(Datos!K942&amp;""))&amp;";",K$1007))),OR(UPPER(TRIM(Datos!K942&amp;""))="SÍ",UPPER(TRIM(Datos!K942&amp;""))="SI",UPPER(TRIM(Datos!K942&amp;""))="NO"),IF(ISNUMBER(Datos!K942),AND(OR(K$1005="",Datos!K942&gt;=K$1005),OR(K$1006="",Datos!K942&lt;=K$1006)),FALSE),TRUE))))</f>
        <v>0.0</v>
      </c>
      <c r="L942">
        <f>IF(Datos!L942="",0,IF(AND(L$1008&lt;&gt;"",Datos!L942=L$1008),0,IF(L$1004=0,0,1-CHOOSE(L$1004,IF(ISNUMBER(Datos!L942),AND(OR(L$1005="",Datos!L942&gt;=L$1005),OR(L$1006="",Datos!L942&lt;=L$1006)),FALSE),IF(ISNUMBER(Datos!L942),AND(Datos!L942=INT(Datos!L942),AND(OR(L$1005="",Datos!L942&gt;=L$1005),OR(L$1006="",Datos!L942&lt;=L$1006))),FALSE),OR(ISNUMBER(FIND(";"&amp;UPPER(TRIM(Datos!L942&amp;""))&amp;"=",L$1007)),ISNUMBER(FIND(";"&amp;UPPER(TRIM(Datos!L942&amp;""))&amp;";",L$1007))),OR(UPPER(TRIM(Datos!L942&amp;""))="SÍ",UPPER(TRIM(Datos!L942&amp;""))="SI",UPPER(TRIM(Datos!L942&amp;""))="NO"),IF(ISNUMBER(Datos!L942),AND(OR(L$1005="",Datos!L942&gt;=L$1005),OR(L$1006="",Datos!L942&lt;=L$1006)),FALSE),TRUE))))</f>
        <v>0.0</v>
      </c>
      <c r="M942">
        <f>IF(Datos!M942="",0,IF(AND(M$1008&lt;&gt;"",Datos!M942=M$1008),0,IF(M$1004=0,0,1-CHOOSE(M$1004,IF(ISNUMBER(Datos!M942),AND(OR(M$1005="",Datos!M942&gt;=M$1005),OR(M$1006="",Datos!M942&lt;=M$1006)),FALSE),IF(ISNUMBER(Datos!M942),AND(Datos!M942=INT(Datos!M942),AND(OR(M$1005="",Datos!M942&gt;=M$1005),OR(M$1006="",Datos!M942&lt;=M$1006))),FALSE),OR(ISNUMBER(FIND(";"&amp;UPPER(TRIM(Datos!M942&amp;""))&amp;"=",M$1007)),ISNUMBER(FIND(";"&amp;UPPER(TRIM(Datos!M942&amp;""))&amp;";",M$1007))),OR(UPPER(TRIM(Datos!M942&amp;""))="SÍ",UPPER(TRIM(Datos!M942&amp;""))="SI",UPPER(TRIM(Datos!M942&amp;""))="NO"),IF(ISNUMBER(Datos!M942),AND(OR(M$1005="",Datos!M942&gt;=M$1005),OR(M$1006="",Datos!M942&lt;=M$1006)),FALSE),TRUE))))</f>
        <v>0.0</v>
      </c>
      <c r="N942">
        <f>IF(Datos!N942="",0,IF(AND(N$1008&lt;&gt;"",Datos!N942=N$1008),0,IF(N$1004=0,0,1-CHOOSE(N$1004,IF(ISNUMBER(Datos!N942),AND(OR(N$1005="",Datos!N942&gt;=N$1005),OR(N$1006="",Datos!N942&lt;=N$1006)),FALSE),IF(ISNUMBER(Datos!N942),AND(Datos!N942=INT(Datos!N942),AND(OR(N$1005="",Datos!N942&gt;=N$1005),OR(N$1006="",Datos!N942&lt;=N$1006))),FALSE),OR(ISNUMBER(FIND(";"&amp;UPPER(TRIM(Datos!N942&amp;""))&amp;"=",N$1007)),ISNUMBER(FIND(";"&amp;UPPER(TRIM(Datos!N942&amp;""))&amp;";",N$1007))),OR(UPPER(TRIM(Datos!N942&amp;""))="SÍ",UPPER(TRIM(Datos!N942&amp;""))="SI",UPPER(TRIM(Datos!N942&amp;""))="NO"),IF(ISNUMBER(Datos!N942),AND(OR(N$1005="",Datos!N942&gt;=N$1005),OR(N$1006="",Datos!N942&lt;=N$1006)),FALSE),TRUE))))</f>
        <v>0.0</v>
      </c>
      <c r="O942">
        <f>IF(Datos!O942="",0,IF(AND(O$1008&lt;&gt;"",Datos!O942=O$1008),0,IF(O$1004=0,0,1-CHOOSE(O$1004,IF(ISNUMBER(Datos!O942),AND(OR(O$1005="",Datos!O942&gt;=O$1005),OR(O$1006="",Datos!O942&lt;=O$1006)),FALSE),IF(ISNUMBER(Datos!O942),AND(Datos!O942=INT(Datos!O942),AND(OR(O$1005="",Datos!O942&gt;=O$1005),OR(O$1006="",Datos!O942&lt;=O$1006))),FALSE),OR(ISNUMBER(FIND(";"&amp;UPPER(TRIM(Datos!O942&amp;""))&amp;"=",O$1007)),ISNUMBER(FIND(";"&amp;UPPER(TRIM(Datos!O942&amp;""))&amp;";",O$1007))),OR(UPPER(TRIM(Datos!O942&amp;""))="SÍ",UPPER(TRIM(Datos!O942&amp;""))="SI",UPPER(TRIM(Datos!O942&amp;""))="NO"),IF(ISNUMBER(Datos!O942),AND(OR(O$1005="",Datos!O942&gt;=O$1005),OR(O$1006="",Datos!O942&lt;=O$1006)),FALSE),TRUE))))</f>
        <v>0.0</v>
      </c>
      <c r="P942">
        <f>IF(Datos!P942="",0,IF(AND(P$1008&lt;&gt;"",Datos!P942=P$1008),0,IF(P$1004=0,0,1-CHOOSE(P$1004,IF(ISNUMBER(Datos!P942),AND(OR(P$1005="",Datos!P942&gt;=P$1005),OR(P$1006="",Datos!P942&lt;=P$1006)),FALSE),IF(ISNUMBER(Datos!P942),AND(Datos!P942=INT(Datos!P942),AND(OR(P$1005="",Datos!P942&gt;=P$1005),OR(P$1006="",Datos!P942&lt;=P$1006))),FALSE),OR(ISNUMBER(FIND(";"&amp;UPPER(TRIM(Datos!P942&amp;""))&amp;"=",P$1007)),ISNUMBER(FIND(";"&amp;UPPER(TRIM(Datos!P942&amp;""))&amp;";",P$1007))),OR(UPPER(TRIM(Datos!P942&amp;""))="SÍ",UPPER(TRIM(Datos!P942&amp;""))="SI",UPPER(TRIM(Datos!P942&amp;""))="NO"),IF(ISNUMBER(Datos!P942),AND(OR(P$1005="",Datos!P942&gt;=P$1005),OR(P$1006="",Datos!P942&lt;=P$1006)),FALSE),TRUE))))</f>
        <v>0.0</v>
      </c>
      <c r="Q942">
        <f>IF(Datos!Q942="",0,IF(AND(Q$1008&lt;&gt;"",Datos!Q942=Q$1008),0,IF(Q$1004=0,0,1-CHOOSE(Q$1004,IF(ISNUMBER(Datos!Q942),AND(OR(Q$1005="",Datos!Q942&gt;=Q$1005),OR(Q$1006="",Datos!Q942&lt;=Q$1006)),FALSE),IF(ISNUMBER(Datos!Q942),AND(Datos!Q942=INT(Datos!Q942),AND(OR(Q$1005="",Datos!Q942&gt;=Q$1005),OR(Q$1006="",Datos!Q942&lt;=Q$1006))),FALSE),OR(ISNUMBER(FIND(";"&amp;UPPER(TRIM(Datos!Q942&amp;""))&amp;"=",Q$1007)),ISNUMBER(FIND(";"&amp;UPPER(TRIM(Datos!Q942&amp;""))&amp;";",Q$1007))),OR(UPPER(TRIM(Datos!Q942&amp;""))="SÍ",UPPER(TRIM(Datos!Q942&amp;""))="SI",UPPER(TRIM(Datos!Q942&amp;""))="NO"),IF(ISNUMBER(Datos!Q942),AND(OR(Q$1005="",Datos!Q942&gt;=Q$1005),OR(Q$1006="",Datos!Q942&lt;=Q$1006)),FALSE),TRUE))))</f>
        <v>0.0</v>
      </c>
      <c r="R942">
        <f>IF(Datos!R942="",0,IF(AND(R$1008&lt;&gt;"",Datos!R942=R$1008),0,IF(R$1004=0,0,1-CHOOSE(R$1004,IF(ISNUMBER(Datos!R942),AND(OR(R$1005="",Datos!R942&gt;=R$1005),OR(R$1006="",Datos!R942&lt;=R$1006)),FALSE),IF(ISNUMBER(Datos!R942),AND(Datos!R942=INT(Datos!R942),AND(OR(R$1005="",Datos!R942&gt;=R$1005),OR(R$1006="",Datos!R942&lt;=R$1006))),FALSE),OR(ISNUMBER(FIND(";"&amp;UPPER(TRIM(Datos!R942&amp;""))&amp;"=",R$1007)),ISNUMBER(FIND(";"&amp;UPPER(TRIM(Datos!R942&amp;""))&amp;";",R$1007))),OR(UPPER(TRIM(Datos!R942&amp;""))="SÍ",UPPER(TRIM(Datos!R942&amp;""))="SI",UPPER(TRIM(Datos!R942&amp;""))="NO"),IF(ISNUMBER(Datos!R942),AND(OR(R$1005="",Datos!R942&gt;=R$1005),OR(R$1006="",Datos!R942&lt;=R$1006)),FALSE),TRUE))))</f>
        <v>0.0</v>
      </c>
      <c r="S942">
        <f>IF(Datos!S942="",0,IF(AND(S$1008&lt;&gt;"",Datos!S942=S$1008),0,IF(S$1004=0,0,1-CHOOSE(S$1004,IF(ISNUMBER(Datos!S942),AND(OR(S$1005="",Datos!S942&gt;=S$1005),OR(S$1006="",Datos!S942&lt;=S$1006)),FALSE),IF(ISNUMBER(Datos!S942),AND(Datos!S942=INT(Datos!S942),AND(OR(S$1005="",Datos!S942&gt;=S$1005),OR(S$1006="",Datos!S942&lt;=S$1006))),FALSE),OR(ISNUMBER(FIND(";"&amp;UPPER(TRIM(Datos!S942&amp;""))&amp;"=",S$1007)),ISNUMBER(FIND(";"&amp;UPPER(TRIM(Datos!S942&amp;""))&amp;";",S$1007))),OR(UPPER(TRIM(Datos!S942&amp;""))="SÍ",UPPER(TRIM(Datos!S942&amp;""))="SI",UPPER(TRIM(Datos!S942&amp;""))="NO"),IF(ISNUMBER(Datos!S942),AND(OR(S$1005="",Datos!S942&gt;=S$1005),OR(S$1006="",Datos!S942&lt;=S$1006)),FALSE),TRUE))))</f>
        <v>0.0</v>
      </c>
      <c r="T942">
        <f>IF(Datos!T942="",0,IF(AND(T$1008&lt;&gt;"",Datos!T942=T$1008),0,IF(T$1004=0,0,1-CHOOSE(T$1004,IF(ISNUMBER(Datos!T942),AND(OR(T$1005="",Datos!T942&gt;=T$1005),OR(T$1006="",Datos!T942&lt;=T$1006)),FALSE),IF(ISNUMBER(Datos!T942),AND(Datos!T942=INT(Datos!T942),AND(OR(T$1005="",Datos!T942&gt;=T$1005),OR(T$1006="",Datos!T942&lt;=T$1006))),FALSE),OR(ISNUMBER(FIND(";"&amp;UPPER(TRIM(Datos!T942&amp;""))&amp;"=",T$1007)),ISNUMBER(FIND(";"&amp;UPPER(TRIM(Datos!T942&amp;""))&amp;";",T$1007))),OR(UPPER(TRIM(Datos!T942&amp;""))="SÍ",UPPER(TRIM(Datos!T942&amp;""))="SI",UPPER(TRIM(Datos!T942&amp;""))="NO"),IF(ISNUMBER(Datos!T942),AND(OR(T$1005="",Datos!T942&gt;=T$1005),OR(T$1006="",Datos!T942&lt;=T$1006)),FALSE),TRUE))))</f>
        <v>0.0</v>
      </c>
      <c r="U942">
        <f>IF(Datos!U942="",0,IF(AND(U$1008&lt;&gt;"",Datos!U942=U$1008),0,IF(U$1004=0,0,1-CHOOSE(U$1004,IF(ISNUMBER(Datos!U942),AND(OR(U$1005="",Datos!U942&gt;=U$1005),OR(U$1006="",Datos!U942&lt;=U$1006)),FALSE),IF(ISNUMBER(Datos!U942),AND(Datos!U942=INT(Datos!U942),AND(OR(U$1005="",Datos!U942&gt;=U$1005),OR(U$1006="",Datos!U942&lt;=U$1006))),FALSE),OR(ISNUMBER(FIND(";"&amp;UPPER(TRIM(Datos!U942&amp;""))&amp;"=",U$1007)),ISNUMBER(FIND(";"&amp;UPPER(TRIM(Datos!U942&amp;""))&amp;";",U$1007))),OR(UPPER(TRIM(Datos!U942&amp;""))="SÍ",UPPER(TRIM(Datos!U942&amp;""))="SI",UPPER(TRIM(Datos!U942&amp;""))="NO"),IF(ISNUMBER(Datos!U942),AND(OR(U$1005="",Datos!U942&gt;=U$1005),OR(U$1006="",Datos!U942&lt;=U$1006)),FALSE),TRUE))))</f>
        <v>0.0</v>
      </c>
      <c r="V942">
        <f>IF(Datos!V942="",0,IF(AND(V$1008&lt;&gt;"",Datos!V942=V$1008),0,IF(V$1004=0,0,1-CHOOSE(V$1004,IF(ISNUMBER(Datos!V942),AND(OR(V$1005="",Datos!V942&gt;=V$1005),OR(V$1006="",Datos!V942&lt;=V$1006)),FALSE),IF(ISNUMBER(Datos!V942),AND(Datos!V942=INT(Datos!V942),AND(OR(V$1005="",Datos!V942&gt;=V$1005),OR(V$1006="",Datos!V942&lt;=V$1006))),FALSE),OR(ISNUMBER(FIND(";"&amp;UPPER(TRIM(Datos!V942&amp;""))&amp;"=",V$1007)),ISNUMBER(FIND(";"&amp;UPPER(TRIM(Datos!V942&amp;""))&amp;";",V$1007))),OR(UPPER(TRIM(Datos!V942&amp;""))="SÍ",UPPER(TRIM(Datos!V942&amp;""))="SI",UPPER(TRIM(Datos!V942&amp;""))="NO"),IF(ISNUMBER(Datos!V942),AND(OR(V$1005="",Datos!V942&gt;=V$1005),OR(V$1006="",Datos!V942&lt;=V$1006)),FALSE),TRUE))))</f>
        <v>0.0</v>
      </c>
      <c r="W942">
        <f>IF(Datos!W942="",0,IF(AND(W$1008&lt;&gt;"",Datos!W942=W$1008),0,IF(W$1004=0,0,1-CHOOSE(W$1004,IF(ISNUMBER(Datos!W942),AND(OR(W$1005="",Datos!W942&gt;=W$1005),OR(W$1006="",Datos!W942&lt;=W$1006)),FALSE),IF(ISNUMBER(Datos!W942),AND(Datos!W942=INT(Datos!W942),AND(OR(W$1005="",Datos!W942&gt;=W$1005),OR(W$1006="",Datos!W942&lt;=W$1006))),FALSE),OR(ISNUMBER(FIND(";"&amp;UPPER(TRIM(Datos!W942&amp;""))&amp;"=",W$1007)),ISNUMBER(FIND(";"&amp;UPPER(TRIM(Datos!W942&amp;""))&amp;";",W$1007))),OR(UPPER(TRIM(Datos!W942&amp;""))="SÍ",UPPER(TRIM(Datos!W942&amp;""))="SI",UPPER(TRIM(Datos!W942&amp;""))="NO"),IF(ISNUMBER(Datos!W942),AND(OR(W$1005="",Datos!W942&gt;=W$1005),OR(W$1006="",Datos!W942&lt;=W$1006)),FALSE),TRUE))))</f>
        <v>0.0</v>
      </c>
      <c r="X942">
        <f>IF(Datos!X942="",0,IF(AND(X$1008&lt;&gt;"",Datos!X942=X$1008),0,IF(X$1004=0,0,1-CHOOSE(X$1004,IF(ISNUMBER(Datos!X942),AND(OR(X$1005="",Datos!X942&gt;=X$1005),OR(X$1006="",Datos!X942&lt;=X$1006)),FALSE),IF(ISNUMBER(Datos!X942),AND(Datos!X942=INT(Datos!X942),AND(OR(X$1005="",Datos!X942&gt;=X$1005),OR(X$1006="",Datos!X942&lt;=X$1006))),FALSE),OR(ISNUMBER(FIND(";"&amp;UPPER(TRIM(Datos!X942&amp;""))&amp;"=",X$1007)),ISNUMBER(FIND(";"&amp;UPPER(TRIM(Datos!X942&amp;""))&amp;";",X$1007))),OR(UPPER(TRIM(Datos!X942&amp;""))="SÍ",UPPER(TRIM(Datos!X942&amp;""))="SI",UPPER(TRIM(Datos!X942&amp;""))="NO"),IF(ISNUMBER(Datos!X942),AND(OR(X$1005="",Datos!X942&gt;=X$1005),OR(X$1006="",Datos!X942&lt;=X$1006)),FALSE),TRUE))))</f>
        <v>0.0</v>
      </c>
      <c r="Y942">
        <f>IF(Datos!Y942="",0,IF(AND(Y$1008&lt;&gt;"",Datos!Y942=Y$1008),0,IF(Y$1004=0,0,1-CHOOSE(Y$1004,IF(ISNUMBER(Datos!Y942),AND(OR(Y$1005="",Datos!Y942&gt;=Y$1005),OR(Y$1006="",Datos!Y942&lt;=Y$1006)),FALSE),IF(ISNUMBER(Datos!Y942),AND(Datos!Y942=INT(Datos!Y942),AND(OR(Y$1005="",Datos!Y942&gt;=Y$1005),OR(Y$1006="",Datos!Y942&lt;=Y$1006))),FALSE),OR(ISNUMBER(FIND(";"&amp;UPPER(TRIM(Datos!Y942&amp;""))&amp;"=",Y$1007)),ISNUMBER(FIND(";"&amp;UPPER(TRIM(Datos!Y942&amp;""))&amp;";",Y$1007))),OR(UPPER(TRIM(Datos!Y942&amp;""))="SÍ",UPPER(TRIM(Datos!Y942&amp;""))="SI",UPPER(TRIM(Datos!Y942&amp;""))="NO"),IF(ISNUMBER(Datos!Y942),AND(OR(Y$1005="",Datos!Y942&gt;=Y$1005),OR(Y$1006="",Datos!Y942&lt;=Y$1006)),FALSE),TRUE))))</f>
        <v>0.0</v>
      </c>
      <c r="Z942">
        <f>IF(Datos!Z942="",0,IF(AND(Z$1008&lt;&gt;"",Datos!Z942=Z$1008),0,IF(Z$1004=0,0,1-CHOOSE(Z$1004,IF(ISNUMBER(Datos!Z942),AND(OR(Z$1005="",Datos!Z942&gt;=Z$1005),OR(Z$1006="",Datos!Z942&lt;=Z$1006)),FALSE),IF(ISNUMBER(Datos!Z942),AND(Datos!Z942=INT(Datos!Z942),AND(OR(Z$1005="",Datos!Z942&gt;=Z$1005),OR(Z$1006="",Datos!Z942&lt;=Z$1006))),FALSE),OR(ISNUMBER(FIND(";"&amp;UPPER(TRIM(Datos!Z942&amp;""))&amp;"=",Z$1007)),ISNUMBER(FIND(";"&amp;UPPER(TRIM(Datos!Z942&amp;""))&amp;";",Z$1007))),OR(UPPER(TRIM(Datos!Z942&amp;""))="SÍ",UPPER(TRIM(Datos!Z942&amp;""))="SI",UPPER(TRIM(Datos!Z942&amp;""))="NO"),IF(ISNUMBER(Datos!Z942),AND(OR(Z$1005="",Datos!Z942&gt;=Z$1005),OR(Z$1006="",Datos!Z942&lt;=Z$1006)),FALSE),TRUE))))</f>
        <v>0.0</v>
      </c>
      <c r="AA942">
        <f>IF(Datos!AA942="",0,IF(AND(AA$1008&lt;&gt;"",Datos!AA942=AA$1008),0,IF(AA$1004=0,0,1-CHOOSE(AA$1004,IF(ISNUMBER(Datos!AA942),AND(OR(AA$1005="",Datos!AA942&gt;=AA$1005),OR(AA$1006="",Datos!AA942&lt;=AA$1006)),FALSE),IF(ISNUMBER(Datos!AA942),AND(Datos!AA942=INT(Datos!AA942),AND(OR(AA$1005="",Datos!AA942&gt;=AA$1005),OR(AA$1006="",Datos!AA942&lt;=AA$1006))),FALSE),OR(ISNUMBER(FIND(";"&amp;UPPER(TRIM(Datos!AA942&amp;""))&amp;"=",AA$1007)),ISNUMBER(FIND(";"&amp;UPPER(TRIM(Datos!AA942&amp;""))&amp;";",AA$1007))),OR(UPPER(TRIM(Datos!AA942&amp;""))="SÍ",UPPER(TRIM(Datos!AA942&amp;""))="SI",UPPER(TRIM(Datos!AA942&amp;""))="NO"),IF(ISNUMBER(Datos!AA942),AND(OR(AA$1005="",Datos!AA942&gt;=AA$1005),OR(AA$1006="",Datos!AA942&lt;=AA$1006)),FALSE),TRUE))))</f>
        <v>0.0</v>
      </c>
      <c r="AB942">
        <f>IF(Datos!AB942="",0,IF(AND(AB$1008&lt;&gt;"",Datos!AB942=AB$1008),0,IF(AB$1004=0,0,1-CHOOSE(AB$1004,IF(ISNUMBER(Datos!AB942),AND(OR(AB$1005="",Datos!AB942&gt;=AB$1005),OR(AB$1006="",Datos!AB942&lt;=AB$1006)),FALSE),IF(ISNUMBER(Datos!AB942),AND(Datos!AB942=INT(Datos!AB942),AND(OR(AB$1005="",Datos!AB942&gt;=AB$1005),OR(AB$1006="",Datos!AB942&lt;=AB$1006))),FALSE),OR(ISNUMBER(FIND(";"&amp;UPPER(TRIM(Datos!AB942&amp;""))&amp;"=",AB$1007)),ISNUMBER(FIND(";"&amp;UPPER(TRIM(Datos!AB942&amp;""))&amp;";",AB$1007))),OR(UPPER(TRIM(Datos!AB942&amp;""))="SÍ",UPPER(TRIM(Datos!AB942&amp;""))="SI",UPPER(TRIM(Datos!AB942&amp;""))="NO"),IF(ISNUMBER(Datos!AB942),AND(OR(AB$1005="",Datos!AB942&gt;=AB$1005),OR(AB$1006="",Datos!AB942&lt;=AB$1006)),FALSE),TRUE))))</f>
        <v>0.0</v>
      </c>
      <c r="AC942">
        <f>IF(Datos!AC942="",0,IF(AND(AC$1008&lt;&gt;"",Datos!AC942=AC$1008),0,IF(AC$1004=0,0,1-CHOOSE(AC$1004,IF(ISNUMBER(Datos!AC942),AND(OR(AC$1005="",Datos!AC942&gt;=AC$1005),OR(AC$1006="",Datos!AC942&lt;=AC$1006)),FALSE),IF(ISNUMBER(Datos!AC942),AND(Datos!AC942=INT(Datos!AC942),AND(OR(AC$1005="",Datos!AC942&gt;=AC$1005),OR(AC$1006="",Datos!AC942&lt;=AC$1006))),FALSE),OR(ISNUMBER(FIND(";"&amp;UPPER(TRIM(Datos!AC942&amp;""))&amp;"=",AC$1007)),ISNUMBER(FIND(";"&amp;UPPER(TRIM(Datos!AC942&amp;""))&amp;";",AC$1007))),OR(UPPER(TRIM(Datos!AC942&amp;""))="SÍ",UPPER(TRIM(Datos!AC942&amp;""))="SI",UPPER(TRIM(Datos!AC942&amp;""))="NO"),IF(ISNUMBER(Datos!AC942),AND(OR(AC$1005="",Datos!AC942&gt;=AC$1005),OR(AC$1006="",Datos!AC942&lt;=AC$1006)),FALSE),TRUE))))</f>
        <v>0.0</v>
      </c>
      <c r="AD942">
        <f>IF(Datos!AD942="",0,IF(AND(AD$1008&lt;&gt;"",Datos!AD942=AD$1008),0,IF(AD$1004=0,0,1-CHOOSE(AD$1004,IF(ISNUMBER(Datos!AD942),AND(OR(AD$1005="",Datos!AD942&gt;=AD$1005),OR(AD$1006="",Datos!AD942&lt;=AD$1006)),FALSE),IF(ISNUMBER(Datos!AD942),AND(Datos!AD942=INT(Datos!AD942),AND(OR(AD$1005="",Datos!AD942&gt;=AD$1005),OR(AD$1006="",Datos!AD942&lt;=AD$1006))),FALSE),OR(ISNUMBER(FIND(";"&amp;UPPER(TRIM(Datos!AD942&amp;""))&amp;"=",AD$1007)),ISNUMBER(FIND(";"&amp;UPPER(TRIM(Datos!AD942&amp;""))&amp;";",AD$1007))),OR(UPPER(TRIM(Datos!AD942&amp;""))="SÍ",UPPER(TRIM(Datos!AD942&amp;""))="SI",UPPER(TRIM(Datos!AD942&amp;""))="NO"),IF(ISNUMBER(Datos!AD942),AND(OR(AD$1005="",Datos!AD942&gt;=AD$1005),OR(AD$1006="",Datos!AD942&lt;=AD$1006)),FALSE),TRUE))))</f>
        <v>0.0</v>
      </c>
      <c r="AE942">
        <f>IF(Datos!AE942="",0,IF(AND(AE$1008&lt;&gt;"",Datos!AE942=AE$1008),0,IF(AE$1004=0,0,1-CHOOSE(AE$1004,IF(ISNUMBER(Datos!AE942),AND(OR(AE$1005="",Datos!AE942&gt;=AE$1005),OR(AE$1006="",Datos!AE942&lt;=AE$1006)),FALSE),IF(ISNUMBER(Datos!AE942),AND(Datos!AE942=INT(Datos!AE942),AND(OR(AE$1005="",Datos!AE942&gt;=AE$1005),OR(AE$1006="",Datos!AE942&lt;=AE$1006))),FALSE),OR(ISNUMBER(FIND(";"&amp;UPPER(TRIM(Datos!AE942&amp;""))&amp;"=",AE$1007)),ISNUMBER(FIND(";"&amp;UPPER(TRIM(Datos!AE942&amp;""))&amp;";",AE$1007))),OR(UPPER(TRIM(Datos!AE942&amp;""))="SÍ",UPPER(TRIM(Datos!AE942&amp;""))="SI",UPPER(TRIM(Datos!AE942&amp;""))="NO"),IF(ISNUMBER(Datos!AE942),AND(OR(AE$1005="",Datos!AE942&gt;=AE$1005),OR(AE$1006="",Datos!AE942&lt;=AE$1006)),FALSE),TRUE))))</f>
        <v>0.0</v>
      </c>
    </row>
    <row r="943" spans="2:31">
      <c r="B943">
        <f>IF(Datos!B943="",0,IF(AND(B$1008&lt;&gt;"",Datos!B943=B$1008),0,IF(B$1004=0,0,1-CHOOSE(B$1004,IF(ISNUMBER(Datos!B943),AND(OR(B$1005="",Datos!B943&gt;=B$1005),OR(B$1006="",Datos!B943&lt;=B$1006)),FALSE),IF(ISNUMBER(Datos!B943),AND(Datos!B943=INT(Datos!B943),AND(OR(B$1005="",Datos!B943&gt;=B$1005),OR(B$1006="",Datos!B943&lt;=B$1006))),FALSE),OR(ISNUMBER(FIND(";"&amp;UPPER(TRIM(Datos!B943&amp;""))&amp;"=",B$1007)),ISNUMBER(FIND(";"&amp;UPPER(TRIM(Datos!B943&amp;""))&amp;";",B$1007))),OR(UPPER(TRIM(Datos!B943&amp;""))="SÍ",UPPER(TRIM(Datos!B943&amp;""))="SI",UPPER(TRIM(Datos!B943&amp;""))="NO"),IF(ISNUMBER(Datos!B943),AND(OR(B$1005="",Datos!B943&gt;=B$1005),OR(B$1006="",Datos!B943&lt;=B$1006)),FALSE),TRUE))))</f>
        <v>0.0</v>
      </c>
      <c r="C943">
        <f>IF(Datos!C943="",0,IF(AND(C$1008&lt;&gt;"",Datos!C943=C$1008),0,IF(C$1004=0,0,1-CHOOSE(C$1004,IF(ISNUMBER(Datos!C943),AND(OR(C$1005="",Datos!C943&gt;=C$1005),OR(C$1006="",Datos!C943&lt;=C$1006)),FALSE),IF(ISNUMBER(Datos!C943),AND(Datos!C943=INT(Datos!C943),AND(OR(C$1005="",Datos!C943&gt;=C$1005),OR(C$1006="",Datos!C943&lt;=C$1006))),FALSE),OR(ISNUMBER(FIND(";"&amp;UPPER(TRIM(Datos!C943&amp;""))&amp;"=",C$1007)),ISNUMBER(FIND(";"&amp;UPPER(TRIM(Datos!C943&amp;""))&amp;";",C$1007))),OR(UPPER(TRIM(Datos!C943&amp;""))="SÍ",UPPER(TRIM(Datos!C943&amp;""))="SI",UPPER(TRIM(Datos!C943&amp;""))="NO"),IF(ISNUMBER(Datos!C943),AND(OR(C$1005="",Datos!C943&gt;=C$1005),OR(C$1006="",Datos!C943&lt;=C$1006)),FALSE),TRUE))))</f>
        <v>0.0</v>
      </c>
      <c r="D943">
        <f>IF(Datos!D943="",0,IF(AND(D$1008&lt;&gt;"",Datos!D943=D$1008),0,IF(D$1004=0,0,1-CHOOSE(D$1004,IF(ISNUMBER(Datos!D943),AND(OR(D$1005="",Datos!D943&gt;=D$1005),OR(D$1006="",Datos!D943&lt;=D$1006)),FALSE),IF(ISNUMBER(Datos!D943),AND(Datos!D943=INT(Datos!D943),AND(OR(D$1005="",Datos!D943&gt;=D$1005),OR(D$1006="",Datos!D943&lt;=D$1006))),FALSE),OR(ISNUMBER(FIND(";"&amp;UPPER(TRIM(Datos!D943&amp;""))&amp;"=",D$1007)),ISNUMBER(FIND(";"&amp;UPPER(TRIM(Datos!D943&amp;""))&amp;";",D$1007))),OR(UPPER(TRIM(Datos!D943&amp;""))="SÍ",UPPER(TRIM(Datos!D943&amp;""))="SI",UPPER(TRIM(Datos!D943&amp;""))="NO"),IF(ISNUMBER(Datos!D943),AND(OR(D$1005="",Datos!D943&gt;=D$1005),OR(D$1006="",Datos!D943&lt;=D$1006)),FALSE),TRUE))))</f>
        <v>0.0</v>
      </c>
      <c r="E943">
        <f>IF(Datos!E943="",0,IF(AND(E$1008&lt;&gt;"",Datos!E943=E$1008),0,IF(E$1004=0,0,1-CHOOSE(E$1004,IF(ISNUMBER(Datos!E943),AND(OR(E$1005="",Datos!E943&gt;=E$1005),OR(E$1006="",Datos!E943&lt;=E$1006)),FALSE),IF(ISNUMBER(Datos!E943),AND(Datos!E943=INT(Datos!E943),AND(OR(E$1005="",Datos!E943&gt;=E$1005),OR(E$1006="",Datos!E943&lt;=E$1006))),FALSE),OR(ISNUMBER(FIND(";"&amp;UPPER(TRIM(Datos!E943&amp;""))&amp;"=",E$1007)),ISNUMBER(FIND(";"&amp;UPPER(TRIM(Datos!E943&amp;""))&amp;";",E$1007))),OR(UPPER(TRIM(Datos!E943&amp;""))="SÍ",UPPER(TRIM(Datos!E943&amp;""))="SI",UPPER(TRIM(Datos!E943&amp;""))="NO"),IF(ISNUMBER(Datos!E943),AND(OR(E$1005="",Datos!E943&gt;=E$1005),OR(E$1006="",Datos!E943&lt;=E$1006)),FALSE),TRUE))))</f>
        <v>0.0</v>
      </c>
      <c r="F943">
        <f>IF(Datos!F943="",0,IF(AND(F$1008&lt;&gt;"",Datos!F943=F$1008),0,IF(F$1004=0,0,1-CHOOSE(F$1004,IF(ISNUMBER(Datos!F943),AND(OR(F$1005="",Datos!F943&gt;=F$1005),OR(F$1006="",Datos!F943&lt;=F$1006)),FALSE),IF(ISNUMBER(Datos!F943),AND(Datos!F943=INT(Datos!F943),AND(OR(F$1005="",Datos!F943&gt;=F$1005),OR(F$1006="",Datos!F943&lt;=F$1006))),FALSE),OR(ISNUMBER(FIND(";"&amp;UPPER(TRIM(Datos!F943&amp;""))&amp;"=",F$1007)),ISNUMBER(FIND(";"&amp;UPPER(TRIM(Datos!F943&amp;""))&amp;";",F$1007))),OR(UPPER(TRIM(Datos!F943&amp;""))="SÍ",UPPER(TRIM(Datos!F943&amp;""))="SI",UPPER(TRIM(Datos!F943&amp;""))="NO"),IF(ISNUMBER(Datos!F943),AND(OR(F$1005="",Datos!F943&gt;=F$1005),OR(F$1006="",Datos!F943&lt;=F$1006)),FALSE),TRUE))))</f>
        <v>0.0</v>
      </c>
      <c r="G943">
        <f>IF(Datos!G943="",0,IF(AND(G$1008&lt;&gt;"",Datos!G943=G$1008),0,IF(G$1004=0,0,1-CHOOSE(G$1004,IF(ISNUMBER(Datos!G943),AND(OR(G$1005="",Datos!G943&gt;=G$1005),OR(G$1006="",Datos!G943&lt;=G$1006)),FALSE),IF(ISNUMBER(Datos!G943),AND(Datos!G943=INT(Datos!G943),AND(OR(G$1005="",Datos!G943&gt;=G$1005),OR(G$1006="",Datos!G943&lt;=G$1006))),FALSE),OR(ISNUMBER(FIND(";"&amp;UPPER(TRIM(Datos!G943&amp;""))&amp;"=",G$1007)),ISNUMBER(FIND(";"&amp;UPPER(TRIM(Datos!G943&amp;""))&amp;";",G$1007))),OR(UPPER(TRIM(Datos!G943&amp;""))="SÍ",UPPER(TRIM(Datos!G943&amp;""))="SI",UPPER(TRIM(Datos!G943&amp;""))="NO"),IF(ISNUMBER(Datos!G943),AND(OR(G$1005="",Datos!G943&gt;=G$1005),OR(G$1006="",Datos!G943&lt;=G$1006)),FALSE),TRUE))))</f>
        <v>0.0</v>
      </c>
      <c r="H943">
        <f>IF(Datos!H943="",0,IF(AND(H$1008&lt;&gt;"",Datos!H943=H$1008),0,IF(H$1004=0,0,1-CHOOSE(H$1004,IF(ISNUMBER(Datos!H943),AND(OR(H$1005="",Datos!H943&gt;=H$1005),OR(H$1006="",Datos!H943&lt;=H$1006)),FALSE),IF(ISNUMBER(Datos!H943),AND(Datos!H943=INT(Datos!H943),AND(OR(H$1005="",Datos!H943&gt;=H$1005),OR(H$1006="",Datos!H943&lt;=H$1006))),FALSE),OR(ISNUMBER(FIND(";"&amp;UPPER(TRIM(Datos!H943&amp;""))&amp;"=",H$1007)),ISNUMBER(FIND(";"&amp;UPPER(TRIM(Datos!H943&amp;""))&amp;";",H$1007))),OR(UPPER(TRIM(Datos!H943&amp;""))="SÍ",UPPER(TRIM(Datos!H943&amp;""))="SI",UPPER(TRIM(Datos!H943&amp;""))="NO"),IF(ISNUMBER(Datos!H943),AND(OR(H$1005="",Datos!H943&gt;=H$1005),OR(H$1006="",Datos!H943&lt;=H$1006)),FALSE),TRUE))))</f>
        <v>0.0</v>
      </c>
      <c r="I943">
        <f>IF(Datos!I943="",0,IF(AND(I$1008&lt;&gt;"",Datos!I943=I$1008),0,IF(I$1004=0,0,1-CHOOSE(I$1004,IF(ISNUMBER(Datos!I943),AND(OR(I$1005="",Datos!I943&gt;=I$1005),OR(I$1006="",Datos!I943&lt;=I$1006)),FALSE),IF(ISNUMBER(Datos!I943),AND(Datos!I943=INT(Datos!I943),AND(OR(I$1005="",Datos!I943&gt;=I$1005),OR(I$1006="",Datos!I943&lt;=I$1006))),FALSE),OR(ISNUMBER(FIND(";"&amp;UPPER(TRIM(Datos!I943&amp;""))&amp;"=",I$1007)),ISNUMBER(FIND(";"&amp;UPPER(TRIM(Datos!I943&amp;""))&amp;";",I$1007))),OR(UPPER(TRIM(Datos!I943&amp;""))="SÍ",UPPER(TRIM(Datos!I943&amp;""))="SI",UPPER(TRIM(Datos!I943&amp;""))="NO"),IF(ISNUMBER(Datos!I943),AND(OR(I$1005="",Datos!I943&gt;=I$1005),OR(I$1006="",Datos!I943&lt;=I$1006)),FALSE),TRUE))))</f>
        <v>0.0</v>
      </c>
      <c r="J943">
        <f>IF(Datos!J943="",0,IF(AND(J$1008&lt;&gt;"",Datos!J943=J$1008),0,IF(J$1004=0,0,1-CHOOSE(J$1004,IF(ISNUMBER(Datos!J943),AND(OR(J$1005="",Datos!J943&gt;=J$1005),OR(J$1006="",Datos!J943&lt;=J$1006)),FALSE),IF(ISNUMBER(Datos!J943),AND(Datos!J943=INT(Datos!J943),AND(OR(J$1005="",Datos!J943&gt;=J$1005),OR(J$1006="",Datos!J943&lt;=J$1006))),FALSE),OR(ISNUMBER(FIND(";"&amp;UPPER(TRIM(Datos!J943&amp;""))&amp;"=",J$1007)),ISNUMBER(FIND(";"&amp;UPPER(TRIM(Datos!J943&amp;""))&amp;";",J$1007))),OR(UPPER(TRIM(Datos!J943&amp;""))="SÍ",UPPER(TRIM(Datos!J943&amp;""))="SI",UPPER(TRIM(Datos!J943&amp;""))="NO"),IF(ISNUMBER(Datos!J943),AND(OR(J$1005="",Datos!J943&gt;=J$1005),OR(J$1006="",Datos!J943&lt;=J$1006)),FALSE),TRUE))))</f>
        <v>0.0</v>
      </c>
      <c r="K943">
        <f>IF(Datos!K943="",0,IF(AND(K$1008&lt;&gt;"",Datos!K943=K$1008),0,IF(K$1004=0,0,1-CHOOSE(K$1004,IF(ISNUMBER(Datos!K943),AND(OR(K$1005="",Datos!K943&gt;=K$1005),OR(K$1006="",Datos!K943&lt;=K$1006)),FALSE),IF(ISNUMBER(Datos!K943),AND(Datos!K943=INT(Datos!K943),AND(OR(K$1005="",Datos!K943&gt;=K$1005),OR(K$1006="",Datos!K943&lt;=K$1006))),FALSE),OR(ISNUMBER(FIND(";"&amp;UPPER(TRIM(Datos!K943&amp;""))&amp;"=",K$1007)),ISNUMBER(FIND(";"&amp;UPPER(TRIM(Datos!K943&amp;""))&amp;";",K$1007))),OR(UPPER(TRIM(Datos!K943&amp;""))="SÍ",UPPER(TRIM(Datos!K943&amp;""))="SI",UPPER(TRIM(Datos!K943&amp;""))="NO"),IF(ISNUMBER(Datos!K943),AND(OR(K$1005="",Datos!K943&gt;=K$1005),OR(K$1006="",Datos!K943&lt;=K$1006)),FALSE),TRUE))))</f>
        <v>0.0</v>
      </c>
      <c r="L943">
        <f>IF(Datos!L943="",0,IF(AND(L$1008&lt;&gt;"",Datos!L943=L$1008),0,IF(L$1004=0,0,1-CHOOSE(L$1004,IF(ISNUMBER(Datos!L943),AND(OR(L$1005="",Datos!L943&gt;=L$1005),OR(L$1006="",Datos!L943&lt;=L$1006)),FALSE),IF(ISNUMBER(Datos!L943),AND(Datos!L943=INT(Datos!L943),AND(OR(L$1005="",Datos!L943&gt;=L$1005),OR(L$1006="",Datos!L943&lt;=L$1006))),FALSE),OR(ISNUMBER(FIND(";"&amp;UPPER(TRIM(Datos!L943&amp;""))&amp;"=",L$1007)),ISNUMBER(FIND(";"&amp;UPPER(TRIM(Datos!L943&amp;""))&amp;";",L$1007))),OR(UPPER(TRIM(Datos!L943&amp;""))="SÍ",UPPER(TRIM(Datos!L943&amp;""))="SI",UPPER(TRIM(Datos!L943&amp;""))="NO"),IF(ISNUMBER(Datos!L943),AND(OR(L$1005="",Datos!L943&gt;=L$1005),OR(L$1006="",Datos!L943&lt;=L$1006)),FALSE),TRUE))))</f>
        <v>0.0</v>
      </c>
      <c r="M943">
        <f>IF(Datos!M943="",0,IF(AND(M$1008&lt;&gt;"",Datos!M943=M$1008),0,IF(M$1004=0,0,1-CHOOSE(M$1004,IF(ISNUMBER(Datos!M943),AND(OR(M$1005="",Datos!M943&gt;=M$1005),OR(M$1006="",Datos!M943&lt;=M$1006)),FALSE),IF(ISNUMBER(Datos!M943),AND(Datos!M943=INT(Datos!M943),AND(OR(M$1005="",Datos!M943&gt;=M$1005),OR(M$1006="",Datos!M943&lt;=M$1006))),FALSE),OR(ISNUMBER(FIND(";"&amp;UPPER(TRIM(Datos!M943&amp;""))&amp;"=",M$1007)),ISNUMBER(FIND(";"&amp;UPPER(TRIM(Datos!M943&amp;""))&amp;";",M$1007))),OR(UPPER(TRIM(Datos!M943&amp;""))="SÍ",UPPER(TRIM(Datos!M943&amp;""))="SI",UPPER(TRIM(Datos!M943&amp;""))="NO"),IF(ISNUMBER(Datos!M943),AND(OR(M$1005="",Datos!M943&gt;=M$1005),OR(M$1006="",Datos!M943&lt;=M$1006)),FALSE),TRUE))))</f>
        <v>0.0</v>
      </c>
      <c r="N943">
        <f>IF(Datos!N943="",0,IF(AND(N$1008&lt;&gt;"",Datos!N943=N$1008),0,IF(N$1004=0,0,1-CHOOSE(N$1004,IF(ISNUMBER(Datos!N943),AND(OR(N$1005="",Datos!N943&gt;=N$1005),OR(N$1006="",Datos!N943&lt;=N$1006)),FALSE),IF(ISNUMBER(Datos!N943),AND(Datos!N943=INT(Datos!N943),AND(OR(N$1005="",Datos!N943&gt;=N$1005),OR(N$1006="",Datos!N943&lt;=N$1006))),FALSE),OR(ISNUMBER(FIND(";"&amp;UPPER(TRIM(Datos!N943&amp;""))&amp;"=",N$1007)),ISNUMBER(FIND(";"&amp;UPPER(TRIM(Datos!N943&amp;""))&amp;";",N$1007))),OR(UPPER(TRIM(Datos!N943&amp;""))="SÍ",UPPER(TRIM(Datos!N943&amp;""))="SI",UPPER(TRIM(Datos!N943&amp;""))="NO"),IF(ISNUMBER(Datos!N943),AND(OR(N$1005="",Datos!N943&gt;=N$1005),OR(N$1006="",Datos!N943&lt;=N$1006)),FALSE),TRUE))))</f>
        <v>0.0</v>
      </c>
      <c r="O943">
        <f>IF(Datos!O943="",0,IF(AND(O$1008&lt;&gt;"",Datos!O943=O$1008),0,IF(O$1004=0,0,1-CHOOSE(O$1004,IF(ISNUMBER(Datos!O943),AND(OR(O$1005="",Datos!O943&gt;=O$1005),OR(O$1006="",Datos!O943&lt;=O$1006)),FALSE),IF(ISNUMBER(Datos!O943),AND(Datos!O943=INT(Datos!O943),AND(OR(O$1005="",Datos!O943&gt;=O$1005),OR(O$1006="",Datos!O943&lt;=O$1006))),FALSE),OR(ISNUMBER(FIND(";"&amp;UPPER(TRIM(Datos!O943&amp;""))&amp;"=",O$1007)),ISNUMBER(FIND(";"&amp;UPPER(TRIM(Datos!O943&amp;""))&amp;";",O$1007))),OR(UPPER(TRIM(Datos!O943&amp;""))="SÍ",UPPER(TRIM(Datos!O943&amp;""))="SI",UPPER(TRIM(Datos!O943&amp;""))="NO"),IF(ISNUMBER(Datos!O943),AND(OR(O$1005="",Datos!O943&gt;=O$1005),OR(O$1006="",Datos!O943&lt;=O$1006)),FALSE),TRUE))))</f>
        <v>0.0</v>
      </c>
      <c r="P943">
        <f>IF(Datos!P943="",0,IF(AND(P$1008&lt;&gt;"",Datos!P943=P$1008),0,IF(P$1004=0,0,1-CHOOSE(P$1004,IF(ISNUMBER(Datos!P943),AND(OR(P$1005="",Datos!P943&gt;=P$1005),OR(P$1006="",Datos!P943&lt;=P$1006)),FALSE),IF(ISNUMBER(Datos!P943),AND(Datos!P943=INT(Datos!P943),AND(OR(P$1005="",Datos!P943&gt;=P$1005),OR(P$1006="",Datos!P943&lt;=P$1006))),FALSE),OR(ISNUMBER(FIND(";"&amp;UPPER(TRIM(Datos!P943&amp;""))&amp;"=",P$1007)),ISNUMBER(FIND(";"&amp;UPPER(TRIM(Datos!P943&amp;""))&amp;";",P$1007))),OR(UPPER(TRIM(Datos!P943&amp;""))="SÍ",UPPER(TRIM(Datos!P943&amp;""))="SI",UPPER(TRIM(Datos!P943&amp;""))="NO"),IF(ISNUMBER(Datos!P943),AND(OR(P$1005="",Datos!P943&gt;=P$1005),OR(P$1006="",Datos!P943&lt;=P$1006)),FALSE),TRUE))))</f>
        <v>0.0</v>
      </c>
      <c r="Q943">
        <f>IF(Datos!Q943="",0,IF(AND(Q$1008&lt;&gt;"",Datos!Q943=Q$1008),0,IF(Q$1004=0,0,1-CHOOSE(Q$1004,IF(ISNUMBER(Datos!Q943),AND(OR(Q$1005="",Datos!Q943&gt;=Q$1005),OR(Q$1006="",Datos!Q943&lt;=Q$1006)),FALSE),IF(ISNUMBER(Datos!Q943),AND(Datos!Q943=INT(Datos!Q943),AND(OR(Q$1005="",Datos!Q943&gt;=Q$1005),OR(Q$1006="",Datos!Q943&lt;=Q$1006))),FALSE),OR(ISNUMBER(FIND(";"&amp;UPPER(TRIM(Datos!Q943&amp;""))&amp;"=",Q$1007)),ISNUMBER(FIND(";"&amp;UPPER(TRIM(Datos!Q943&amp;""))&amp;";",Q$1007))),OR(UPPER(TRIM(Datos!Q943&amp;""))="SÍ",UPPER(TRIM(Datos!Q943&amp;""))="SI",UPPER(TRIM(Datos!Q943&amp;""))="NO"),IF(ISNUMBER(Datos!Q943),AND(OR(Q$1005="",Datos!Q943&gt;=Q$1005),OR(Q$1006="",Datos!Q943&lt;=Q$1006)),FALSE),TRUE))))</f>
        <v>0.0</v>
      </c>
      <c r="R943">
        <f>IF(Datos!R943="",0,IF(AND(R$1008&lt;&gt;"",Datos!R943=R$1008),0,IF(R$1004=0,0,1-CHOOSE(R$1004,IF(ISNUMBER(Datos!R943),AND(OR(R$1005="",Datos!R943&gt;=R$1005),OR(R$1006="",Datos!R943&lt;=R$1006)),FALSE),IF(ISNUMBER(Datos!R943),AND(Datos!R943=INT(Datos!R943),AND(OR(R$1005="",Datos!R943&gt;=R$1005),OR(R$1006="",Datos!R943&lt;=R$1006))),FALSE),OR(ISNUMBER(FIND(";"&amp;UPPER(TRIM(Datos!R943&amp;""))&amp;"=",R$1007)),ISNUMBER(FIND(";"&amp;UPPER(TRIM(Datos!R943&amp;""))&amp;";",R$1007))),OR(UPPER(TRIM(Datos!R943&amp;""))="SÍ",UPPER(TRIM(Datos!R943&amp;""))="SI",UPPER(TRIM(Datos!R943&amp;""))="NO"),IF(ISNUMBER(Datos!R943),AND(OR(R$1005="",Datos!R943&gt;=R$1005),OR(R$1006="",Datos!R943&lt;=R$1006)),FALSE),TRUE))))</f>
        <v>0.0</v>
      </c>
      <c r="S943">
        <f>IF(Datos!S943="",0,IF(AND(S$1008&lt;&gt;"",Datos!S943=S$1008),0,IF(S$1004=0,0,1-CHOOSE(S$1004,IF(ISNUMBER(Datos!S943),AND(OR(S$1005="",Datos!S943&gt;=S$1005),OR(S$1006="",Datos!S943&lt;=S$1006)),FALSE),IF(ISNUMBER(Datos!S943),AND(Datos!S943=INT(Datos!S943),AND(OR(S$1005="",Datos!S943&gt;=S$1005),OR(S$1006="",Datos!S943&lt;=S$1006))),FALSE),OR(ISNUMBER(FIND(";"&amp;UPPER(TRIM(Datos!S943&amp;""))&amp;"=",S$1007)),ISNUMBER(FIND(";"&amp;UPPER(TRIM(Datos!S943&amp;""))&amp;";",S$1007))),OR(UPPER(TRIM(Datos!S943&amp;""))="SÍ",UPPER(TRIM(Datos!S943&amp;""))="SI",UPPER(TRIM(Datos!S943&amp;""))="NO"),IF(ISNUMBER(Datos!S943),AND(OR(S$1005="",Datos!S943&gt;=S$1005),OR(S$1006="",Datos!S943&lt;=S$1006)),FALSE),TRUE))))</f>
        <v>0.0</v>
      </c>
      <c r="T943">
        <f>IF(Datos!T943="",0,IF(AND(T$1008&lt;&gt;"",Datos!T943=T$1008),0,IF(T$1004=0,0,1-CHOOSE(T$1004,IF(ISNUMBER(Datos!T943),AND(OR(T$1005="",Datos!T943&gt;=T$1005),OR(T$1006="",Datos!T943&lt;=T$1006)),FALSE),IF(ISNUMBER(Datos!T943),AND(Datos!T943=INT(Datos!T943),AND(OR(T$1005="",Datos!T943&gt;=T$1005),OR(T$1006="",Datos!T943&lt;=T$1006))),FALSE),OR(ISNUMBER(FIND(";"&amp;UPPER(TRIM(Datos!T943&amp;""))&amp;"=",T$1007)),ISNUMBER(FIND(";"&amp;UPPER(TRIM(Datos!T943&amp;""))&amp;";",T$1007))),OR(UPPER(TRIM(Datos!T943&amp;""))="SÍ",UPPER(TRIM(Datos!T943&amp;""))="SI",UPPER(TRIM(Datos!T943&amp;""))="NO"),IF(ISNUMBER(Datos!T943),AND(OR(T$1005="",Datos!T943&gt;=T$1005),OR(T$1006="",Datos!T943&lt;=T$1006)),FALSE),TRUE))))</f>
        <v>0.0</v>
      </c>
      <c r="U943">
        <f>IF(Datos!U943="",0,IF(AND(U$1008&lt;&gt;"",Datos!U943=U$1008),0,IF(U$1004=0,0,1-CHOOSE(U$1004,IF(ISNUMBER(Datos!U943),AND(OR(U$1005="",Datos!U943&gt;=U$1005),OR(U$1006="",Datos!U943&lt;=U$1006)),FALSE),IF(ISNUMBER(Datos!U943),AND(Datos!U943=INT(Datos!U943),AND(OR(U$1005="",Datos!U943&gt;=U$1005),OR(U$1006="",Datos!U943&lt;=U$1006))),FALSE),OR(ISNUMBER(FIND(";"&amp;UPPER(TRIM(Datos!U943&amp;""))&amp;"=",U$1007)),ISNUMBER(FIND(";"&amp;UPPER(TRIM(Datos!U943&amp;""))&amp;";",U$1007))),OR(UPPER(TRIM(Datos!U943&amp;""))="SÍ",UPPER(TRIM(Datos!U943&amp;""))="SI",UPPER(TRIM(Datos!U943&amp;""))="NO"),IF(ISNUMBER(Datos!U943),AND(OR(U$1005="",Datos!U943&gt;=U$1005),OR(U$1006="",Datos!U943&lt;=U$1006)),FALSE),TRUE))))</f>
        <v>0.0</v>
      </c>
      <c r="V943">
        <f>IF(Datos!V943="",0,IF(AND(V$1008&lt;&gt;"",Datos!V943=V$1008),0,IF(V$1004=0,0,1-CHOOSE(V$1004,IF(ISNUMBER(Datos!V943),AND(OR(V$1005="",Datos!V943&gt;=V$1005),OR(V$1006="",Datos!V943&lt;=V$1006)),FALSE),IF(ISNUMBER(Datos!V943),AND(Datos!V943=INT(Datos!V943),AND(OR(V$1005="",Datos!V943&gt;=V$1005),OR(V$1006="",Datos!V943&lt;=V$1006))),FALSE),OR(ISNUMBER(FIND(";"&amp;UPPER(TRIM(Datos!V943&amp;""))&amp;"=",V$1007)),ISNUMBER(FIND(";"&amp;UPPER(TRIM(Datos!V943&amp;""))&amp;";",V$1007))),OR(UPPER(TRIM(Datos!V943&amp;""))="SÍ",UPPER(TRIM(Datos!V943&amp;""))="SI",UPPER(TRIM(Datos!V943&amp;""))="NO"),IF(ISNUMBER(Datos!V943),AND(OR(V$1005="",Datos!V943&gt;=V$1005),OR(V$1006="",Datos!V943&lt;=V$1006)),FALSE),TRUE))))</f>
        <v>0.0</v>
      </c>
      <c r="W943">
        <f>IF(Datos!W943="",0,IF(AND(W$1008&lt;&gt;"",Datos!W943=W$1008),0,IF(W$1004=0,0,1-CHOOSE(W$1004,IF(ISNUMBER(Datos!W943),AND(OR(W$1005="",Datos!W943&gt;=W$1005),OR(W$1006="",Datos!W943&lt;=W$1006)),FALSE),IF(ISNUMBER(Datos!W943),AND(Datos!W943=INT(Datos!W943),AND(OR(W$1005="",Datos!W943&gt;=W$1005),OR(W$1006="",Datos!W943&lt;=W$1006))),FALSE),OR(ISNUMBER(FIND(";"&amp;UPPER(TRIM(Datos!W943&amp;""))&amp;"=",W$1007)),ISNUMBER(FIND(";"&amp;UPPER(TRIM(Datos!W943&amp;""))&amp;";",W$1007))),OR(UPPER(TRIM(Datos!W943&amp;""))="SÍ",UPPER(TRIM(Datos!W943&amp;""))="SI",UPPER(TRIM(Datos!W943&amp;""))="NO"),IF(ISNUMBER(Datos!W943),AND(OR(W$1005="",Datos!W943&gt;=W$1005),OR(W$1006="",Datos!W943&lt;=W$1006)),FALSE),TRUE))))</f>
        <v>0.0</v>
      </c>
      <c r="X943">
        <f>IF(Datos!X943="",0,IF(AND(X$1008&lt;&gt;"",Datos!X943=X$1008),0,IF(X$1004=0,0,1-CHOOSE(X$1004,IF(ISNUMBER(Datos!X943),AND(OR(X$1005="",Datos!X943&gt;=X$1005),OR(X$1006="",Datos!X943&lt;=X$1006)),FALSE),IF(ISNUMBER(Datos!X943),AND(Datos!X943=INT(Datos!X943),AND(OR(X$1005="",Datos!X943&gt;=X$1005),OR(X$1006="",Datos!X943&lt;=X$1006))),FALSE),OR(ISNUMBER(FIND(";"&amp;UPPER(TRIM(Datos!X943&amp;""))&amp;"=",X$1007)),ISNUMBER(FIND(";"&amp;UPPER(TRIM(Datos!X943&amp;""))&amp;";",X$1007))),OR(UPPER(TRIM(Datos!X943&amp;""))="SÍ",UPPER(TRIM(Datos!X943&amp;""))="SI",UPPER(TRIM(Datos!X943&amp;""))="NO"),IF(ISNUMBER(Datos!X943),AND(OR(X$1005="",Datos!X943&gt;=X$1005),OR(X$1006="",Datos!X943&lt;=X$1006)),FALSE),TRUE))))</f>
        <v>0.0</v>
      </c>
      <c r="Y943">
        <f>IF(Datos!Y943="",0,IF(AND(Y$1008&lt;&gt;"",Datos!Y943=Y$1008),0,IF(Y$1004=0,0,1-CHOOSE(Y$1004,IF(ISNUMBER(Datos!Y943),AND(OR(Y$1005="",Datos!Y943&gt;=Y$1005),OR(Y$1006="",Datos!Y943&lt;=Y$1006)),FALSE),IF(ISNUMBER(Datos!Y943),AND(Datos!Y943=INT(Datos!Y943),AND(OR(Y$1005="",Datos!Y943&gt;=Y$1005),OR(Y$1006="",Datos!Y943&lt;=Y$1006))),FALSE),OR(ISNUMBER(FIND(";"&amp;UPPER(TRIM(Datos!Y943&amp;""))&amp;"=",Y$1007)),ISNUMBER(FIND(";"&amp;UPPER(TRIM(Datos!Y943&amp;""))&amp;";",Y$1007))),OR(UPPER(TRIM(Datos!Y943&amp;""))="SÍ",UPPER(TRIM(Datos!Y943&amp;""))="SI",UPPER(TRIM(Datos!Y943&amp;""))="NO"),IF(ISNUMBER(Datos!Y943),AND(OR(Y$1005="",Datos!Y943&gt;=Y$1005),OR(Y$1006="",Datos!Y943&lt;=Y$1006)),FALSE),TRUE))))</f>
        <v>0.0</v>
      </c>
      <c r="Z943">
        <f>IF(Datos!Z943="",0,IF(AND(Z$1008&lt;&gt;"",Datos!Z943=Z$1008),0,IF(Z$1004=0,0,1-CHOOSE(Z$1004,IF(ISNUMBER(Datos!Z943),AND(OR(Z$1005="",Datos!Z943&gt;=Z$1005),OR(Z$1006="",Datos!Z943&lt;=Z$1006)),FALSE),IF(ISNUMBER(Datos!Z943),AND(Datos!Z943=INT(Datos!Z943),AND(OR(Z$1005="",Datos!Z943&gt;=Z$1005),OR(Z$1006="",Datos!Z943&lt;=Z$1006))),FALSE),OR(ISNUMBER(FIND(";"&amp;UPPER(TRIM(Datos!Z943&amp;""))&amp;"=",Z$1007)),ISNUMBER(FIND(";"&amp;UPPER(TRIM(Datos!Z943&amp;""))&amp;";",Z$1007))),OR(UPPER(TRIM(Datos!Z943&amp;""))="SÍ",UPPER(TRIM(Datos!Z943&amp;""))="SI",UPPER(TRIM(Datos!Z943&amp;""))="NO"),IF(ISNUMBER(Datos!Z943),AND(OR(Z$1005="",Datos!Z943&gt;=Z$1005),OR(Z$1006="",Datos!Z943&lt;=Z$1006)),FALSE),TRUE))))</f>
        <v>0.0</v>
      </c>
      <c r="AA943">
        <f>IF(Datos!AA943="",0,IF(AND(AA$1008&lt;&gt;"",Datos!AA943=AA$1008),0,IF(AA$1004=0,0,1-CHOOSE(AA$1004,IF(ISNUMBER(Datos!AA943),AND(OR(AA$1005="",Datos!AA943&gt;=AA$1005),OR(AA$1006="",Datos!AA943&lt;=AA$1006)),FALSE),IF(ISNUMBER(Datos!AA943),AND(Datos!AA943=INT(Datos!AA943),AND(OR(AA$1005="",Datos!AA943&gt;=AA$1005),OR(AA$1006="",Datos!AA943&lt;=AA$1006))),FALSE),OR(ISNUMBER(FIND(";"&amp;UPPER(TRIM(Datos!AA943&amp;""))&amp;"=",AA$1007)),ISNUMBER(FIND(";"&amp;UPPER(TRIM(Datos!AA943&amp;""))&amp;";",AA$1007))),OR(UPPER(TRIM(Datos!AA943&amp;""))="SÍ",UPPER(TRIM(Datos!AA943&amp;""))="SI",UPPER(TRIM(Datos!AA943&amp;""))="NO"),IF(ISNUMBER(Datos!AA943),AND(OR(AA$1005="",Datos!AA943&gt;=AA$1005),OR(AA$1006="",Datos!AA943&lt;=AA$1006)),FALSE),TRUE))))</f>
        <v>0.0</v>
      </c>
      <c r="AB943">
        <f>IF(Datos!AB943="",0,IF(AND(AB$1008&lt;&gt;"",Datos!AB943=AB$1008),0,IF(AB$1004=0,0,1-CHOOSE(AB$1004,IF(ISNUMBER(Datos!AB943),AND(OR(AB$1005="",Datos!AB943&gt;=AB$1005),OR(AB$1006="",Datos!AB943&lt;=AB$1006)),FALSE),IF(ISNUMBER(Datos!AB943),AND(Datos!AB943=INT(Datos!AB943),AND(OR(AB$1005="",Datos!AB943&gt;=AB$1005),OR(AB$1006="",Datos!AB943&lt;=AB$1006))),FALSE),OR(ISNUMBER(FIND(";"&amp;UPPER(TRIM(Datos!AB943&amp;""))&amp;"=",AB$1007)),ISNUMBER(FIND(";"&amp;UPPER(TRIM(Datos!AB943&amp;""))&amp;";",AB$1007))),OR(UPPER(TRIM(Datos!AB943&amp;""))="SÍ",UPPER(TRIM(Datos!AB943&amp;""))="SI",UPPER(TRIM(Datos!AB943&amp;""))="NO"),IF(ISNUMBER(Datos!AB943),AND(OR(AB$1005="",Datos!AB943&gt;=AB$1005),OR(AB$1006="",Datos!AB943&lt;=AB$1006)),FALSE),TRUE))))</f>
        <v>0.0</v>
      </c>
      <c r="AC943">
        <f>IF(Datos!AC943="",0,IF(AND(AC$1008&lt;&gt;"",Datos!AC943=AC$1008),0,IF(AC$1004=0,0,1-CHOOSE(AC$1004,IF(ISNUMBER(Datos!AC943),AND(OR(AC$1005="",Datos!AC943&gt;=AC$1005),OR(AC$1006="",Datos!AC943&lt;=AC$1006)),FALSE),IF(ISNUMBER(Datos!AC943),AND(Datos!AC943=INT(Datos!AC943),AND(OR(AC$1005="",Datos!AC943&gt;=AC$1005),OR(AC$1006="",Datos!AC943&lt;=AC$1006))),FALSE),OR(ISNUMBER(FIND(";"&amp;UPPER(TRIM(Datos!AC943&amp;""))&amp;"=",AC$1007)),ISNUMBER(FIND(";"&amp;UPPER(TRIM(Datos!AC943&amp;""))&amp;";",AC$1007))),OR(UPPER(TRIM(Datos!AC943&amp;""))="SÍ",UPPER(TRIM(Datos!AC943&amp;""))="SI",UPPER(TRIM(Datos!AC943&amp;""))="NO"),IF(ISNUMBER(Datos!AC943),AND(OR(AC$1005="",Datos!AC943&gt;=AC$1005),OR(AC$1006="",Datos!AC943&lt;=AC$1006)),FALSE),TRUE))))</f>
        <v>0.0</v>
      </c>
      <c r="AD943">
        <f>IF(Datos!AD943="",0,IF(AND(AD$1008&lt;&gt;"",Datos!AD943=AD$1008),0,IF(AD$1004=0,0,1-CHOOSE(AD$1004,IF(ISNUMBER(Datos!AD943),AND(OR(AD$1005="",Datos!AD943&gt;=AD$1005),OR(AD$1006="",Datos!AD943&lt;=AD$1006)),FALSE),IF(ISNUMBER(Datos!AD943),AND(Datos!AD943=INT(Datos!AD943),AND(OR(AD$1005="",Datos!AD943&gt;=AD$1005),OR(AD$1006="",Datos!AD943&lt;=AD$1006))),FALSE),OR(ISNUMBER(FIND(";"&amp;UPPER(TRIM(Datos!AD943&amp;""))&amp;"=",AD$1007)),ISNUMBER(FIND(";"&amp;UPPER(TRIM(Datos!AD943&amp;""))&amp;";",AD$1007))),OR(UPPER(TRIM(Datos!AD943&amp;""))="SÍ",UPPER(TRIM(Datos!AD943&amp;""))="SI",UPPER(TRIM(Datos!AD943&amp;""))="NO"),IF(ISNUMBER(Datos!AD943),AND(OR(AD$1005="",Datos!AD943&gt;=AD$1005),OR(AD$1006="",Datos!AD943&lt;=AD$1006)),FALSE),TRUE))))</f>
        <v>0.0</v>
      </c>
      <c r="AE943">
        <f>IF(Datos!AE943="",0,IF(AND(AE$1008&lt;&gt;"",Datos!AE943=AE$1008),0,IF(AE$1004=0,0,1-CHOOSE(AE$1004,IF(ISNUMBER(Datos!AE943),AND(OR(AE$1005="",Datos!AE943&gt;=AE$1005),OR(AE$1006="",Datos!AE943&lt;=AE$1006)),FALSE),IF(ISNUMBER(Datos!AE943),AND(Datos!AE943=INT(Datos!AE943),AND(OR(AE$1005="",Datos!AE943&gt;=AE$1005),OR(AE$1006="",Datos!AE943&lt;=AE$1006))),FALSE),OR(ISNUMBER(FIND(";"&amp;UPPER(TRIM(Datos!AE943&amp;""))&amp;"=",AE$1007)),ISNUMBER(FIND(";"&amp;UPPER(TRIM(Datos!AE943&amp;""))&amp;";",AE$1007))),OR(UPPER(TRIM(Datos!AE943&amp;""))="SÍ",UPPER(TRIM(Datos!AE943&amp;""))="SI",UPPER(TRIM(Datos!AE943&amp;""))="NO"),IF(ISNUMBER(Datos!AE943),AND(OR(AE$1005="",Datos!AE943&gt;=AE$1005),OR(AE$1006="",Datos!AE943&lt;=AE$1006)),FALSE),TRUE))))</f>
        <v>0.0</v>
      </c>
    </row>
    <row r="944" spans="2:31">
      <c r="B944">
        <f>IF(Datos!B944="",0,IF(AND(B$1008&lt;&gt;"",Datos!B944=B$1008),0,IF(B$1004=0,0,1-CHOOSE(B$1004,IF(ISNUMBER(Datos!B944),AND(OR(B$1005="",Datos!B944&gt;=B$1005),OR(B$1006="",Datos!B944&lt;=B$1006)),FALSE),IF(ISNUMBER(Datos!B944),AND(Datos!B944=INT(Datos!B944),AND(OR(B$1005="",Datos!B944&gt;=B$1005),OR(B$1006="",Datos!B944&lt;=B$1006))),FALSE),OR(ISNUMBER(FIND(";"&amp;UPPER(TRIM(Datos!B944&amp;""))&amp;"=",B$1007)),ISNUMBER(FIND(";"&amp;UPPER(TRIM(Datos!B944&amp;""))&amp;";",B$1007))),OR(UPPER(TRIM(Datos!B944&amp;""))="SÍ",UPPER(TRIM(Datos!B944&amp;""))="SI",UPPER(TRIM(Datos!B944&amp;""))="NO"),IF(ISNUMBER(Datos!B944),AND(OR(B$1005="",Datos!B944&gt;=B$1005),OR(B$1006="",Datos!B944&lt;=B$1006)),FALSE),TRUE))))</f>
        <v>0.0</v>
      </c>
      <c r="C944">
        <f>IF(Datos!C944="",0,IF(AND(C$1008&lt;&gt;"",Datos!C944=C$1008),0,IF(C$1004=0,0,1-CHOOSE(C$1004,IF(ISNUMBER(Datos!C944),AND(OR(C$1005="",Datos!C944&gt;=C$1005),OR(C$1006="",Datos!C944&lt;=C$1006)),FALSE),IF(ISNUMBER(Datos!C944),AND(Datos!C944=INT(Datos!C944),AND(OR(C$1005="",Datos!C944&gt;=C$1005),OR(C$1006="",Datos!C944&lt;=C$1006))),FALSE),OR(ISNUMBER(FIND(";"&amp;UPPER(TRIM(Datos!C944&amp;""))&amp;"=",C$1007)),ISNUMBER(FIND(";"&amp;UPPER(TRIM(Datos!C944&amp;""))&amp;";",C$1007))),OR(UPPER(TRIM(Datos!C944&amp;""))="SÍ",UPPER(TRIM(Datos!C944&amp;""))="SI",UPPER(TRIM(Datos!C944&amp;""))="NO"),IF(ISNUMBER(Datos!C944),AND(OR(C$1005="",Datos!C944&gt;=C$1005),OR(C$1006="",Datos!C944&lt;=C$1006)),FALSE),TRUE))))</f>
        <v>0.0</v>
      </c>
      <c r="D944">
        <f>IF(Datos!D944="",0,IF(AND(D$1008&lt;&gt;"",Datos!D944=D$1008),0,IF(D$1004=0,0,1-CHOOSE(D$1004,IF(ISNUMBER(Datos!D944),AND(OR(D$1005="",Datos!D944&gt;=D$1005),OR(D$1006="",Datos!D944&lt;=D$1006)),FALSE),IF(ISNUMBER(Datos!D944),AND(Datos!D944=INT(Datos!D944),AND(OR(D$1005="",Datos!D944&gt;=D$1005),OR(D$1006="",Datos!D944&lt;=D$1006))),FALSE),OR(ISNUMBER(FIND(";"&amp;UPPER(TRIM(Datos!D944&amp;""))&amp;"=",D$1007)),ISNUMBER(FIND(";"&amp;UPPER(TRIM(Datos!D944&amp;""))&amp;";",D$1007))),OR(UPPER(TRIM(Datos!D944&amp;""))="SÍ",UPPER(TRIM(Datos!D944&amp;""))="SI",UPPER(TRIM(Datos!D944&amp;""))="NO"),IF(ISNUMBER(Datos!D944),AND(OR(D$1005="",Datos!D944&gt;=D$1005),OR(D$1006="",Datos!D944&lt;=D$1006)),FALSE),TRUE))))</f>
        <v>0.0</v>
      </c>
      <c r="E944">
        <f>IF(Datos!E944="",0,IF(AND(E$1008&lt;&gt;"",Datos!E944=E$1008),0,IF(E$1004=0,0,1-CHOOSE(E$1004,IF(ISNUMBER(Datos!E944),AND(OR(E$1005="",Datos!E944&gt;=E$1005),OR(E$1006="",Datos!E944&lt;=E$1006)),FALSE),IF(ISNUMBER(Datos!E944),AND(Datos!E944=INT(Datos!E944),AND(OR(E$1005="",Datos!E944&gt;=E$1005),OR(E$1006="",Datos!E944&lt;=E$1006))),FALSE),OR(ISNUMBER(FIND(";"&amp;UPPER(TRIM(Datos!E944&amp;""))&amp;"=",E$1007)),ISNUMBER(FIND(";"&amp;UPPER(TRIM(Datos!E944&amp;""))&amp;";",E$1007))),OR(UPPER(TRIM(Datos!E944&amp;""))="SÍ",UPPER(TRIM(Datos!E944&amp;""))="SI",UPPER(TRIM(Datos!E944&amp;""))="NO"),IF(ISNUMBER(Datos!E944),AND(OR(E$1005="",Datos!E944&gt;=E$1005),OR(E$1006="",Datos!E944&lt;=E$1006)),FALSE),TRUE))))</f>
        <v>0.0</v>
      </c>
      <c r="F944">
        <f>IF(Datos!F944="",0,IF(AND(F$1008&lt;&gt;"",Datos!F944=F$1008),0,IF(F$1004=0,0,1-CHOOSE(F$1004,IF(ISNUMBER(Datos!F944),AND(OR(F$1005="",Datos!F944&gt;=F$1005),OR(F$1006="",Datos!F944&lt;=F$1006)),FALSE),IF(ISNUMBER(Datos!F944),AND(Datos!F944=INT(Datos!F944),AND(OR(F$1005="",Datos!F944&gt;=F$1005),OR(F$1006="",Datos!F944&lt;=F$1006))),FALSE),OR(ISNUMBER(FIND(";"&amp;UPPER(TRIM(Datos!F944&amp;""))&amp;"=",F$1007)),ISNUMBER(FIND(";"&amp;UPPER(TRIM(Datos!F944&amp;""))&amp;";",F$1007))),OR(UPPER(TRIM(Datos!F944&amp;""))="SÍ",UPPER(TRIM(Datos!F944&amp;""))="SI",UPPER(TRIM(Datos!F944&amp;""))="NO"),IF(ISNUMBER(Datos!F944),AND(OR(F$1005="",Datos!F944&gt;=F$1005),OR(F$1006="",Datos!F944&lt;=F$1006)),FALSE),TRUE))))</f>
        <v>0.0</v>
      </c>
      <c r="G944">
        <f>IF(Datos!G944="",0,IF(AND(G$1008&lt;&gt;"",Datos!G944=G$1008),0,IF(G$1004=0,0,1-CHOOSE(G$1004,IF(ISNUMBER(Datos!G944),AND(OR(G$1005="",Datos!G944&gt;=G$1005),OR(G$1006="",Datos!G944&lt;=G$1006)),FALSE),IF(ISNUMBER(Datos!G944),AND(Datos!G944=INT(Datos!G944),AND(OR(G$1005="",Datos!G944&gt;=G$1005),OR(G$1006="",Datos!G944&lt;=G$1006))),FALSE),OR(ISNUMBER(FIND(";"&amp;UPPER(TRIM(Datos!G944&amp;""))&amp;"=",G$1007)),ISNUMBER(FIND(";"&amp;UPPER(TRIM(Datos!G944&amp;""))&amp;";",G$1007))),OR(UPPER(TRIM(Datos!G944&amp;""))="SÍ",UPPER(TRIM(Datos!G944&amp;""))="SI",UPPER(TRIM(Datos!G944&amp;""))="NO"),IF(ISNUMBER(Datos!G944),AND(OR(G$1005="",Datos!G944&gt;=G$1005),OR(G$1006="",Datos!G944&lt;=G$1006)),FALSE),TRUE))))</f>
        <v>0.0</v>
      </c>
      <c r="H944">
        <f>IF(Datos!H944="",0,IF(AND(H$1008&lt;&gt;"",Datos!H944=H$1008),0,IF(H$1004=0,0,1-CHOOSE(H$1004,IF(ISNUMBER(Datos!H944),AND(OR(H$1005="",Datos!H944&gt;=H$1005),OR(H$1006="",Datos!H944&lt;=H$1006)),FALSE),IF(ISNUMBER(Datos!H944),AND(Datos!H944=INT(Datos!H944),AND(OR(H$1005="",Datos!H944&gt;=H$1005),OR(H$1006="",Datos!H944&lt;=H$1006))),FALSE),OR(ISNUMBER(FIND(";"&amp;UPPER(TRIM(Datos!H944&amp;""))&amp;"=",H$1007)),ISNUMBER(FIND(";"&amp;UPPER(TRIM(Datos!H944&amp;""))&amp;";",H$1007))),OR(UPPER(TRIM(Datos!H944&amp;""))="SÍ",UPPER(TRIM(Datos!H944&amp;""))="SI",UPPER(TRIM(Datos!H944&amp;""))="NO"),IF(ISNUMBER(Datos!H944),AND(OR(H$1005="",Datos!H944&gt;=H$1005),OR(H$1006="",Datos!H944&lt;=H$1006)),FALSE),TRUE))))</f>
        <v>0.0</v>
      </c>
      <c r="I944">
        <f>IF(Datos!I944="",0,IF(AND(I$1008&lt;&gt;"",Datos!I944=I$1008),0,IF(I$1004=0,0,1-CHOOSE(I$1004,IF(ISNUMBER(Datos!I944),AND(OR(I$1005="",Datos!I944&gt;=I$1005),OR(I$1006="",Datos!I944&lt;=I$1006)),FALSE),IF(ISNUMBER(Datos!I944),AND(Datos!I944=INT(Datos!I944),AND(OR(I$1005="",Datos!I944&gt;=I$1005),OR(I$1006="",Datos!I944&lt;=I$1006))),FALSE),OR(ISNUMBER(FIND(";"&amp;UPPER(TRIM(Datos!I944&amp;""))&amp;"=",I$1007)),ISNUMBER(FIND(";"&amp;UPPER(TRIM(Datos!I944&amp;""))&amp;";",I$1007))),OR(UPPER(TRIM(Datos!I944&amp;""))="SÍ",UPPER(TRIM(Datos!I944&amp;""))="SI",UPPER(TRIM(Datos!I944&amp;""))="NO"),IF(ISNUMBER(Datos!I944),AND(OR(I$1005="",Datos!I944&gt;=I$1005),OR(I$1006="",Datos!I944&lt;=I$1006)),FALSE),TRUE))))</f>
        <v>0.0</v>
      </c>
      <c r="J944">
        <f>IF(Datos!J944="",0,IF(AND(J$1008&lt;&gt;"",Datos!J944=J$1008),0,IF(J$1004=0,0,1-CHOOSE(J$1004,IF(ISNUMBER(Datos!J944),AND(OR(J$1005="",Datos!J944&gt;=J$1005),OR(J$1006="",Datos!J944&lt;=J$1006)),FALSE),IF(ISNUMBER(Datos!J944),AND(Datos!J944=INT(Datos!J944),AND(OR(J$1005="",Datos!J944&gt;=J$1005),OR(J$1006="",Datos!J944&lt;=J$1006))),FALSE),OR(ISNUMBER(FIND(";"&amp;UPPER(TRIM(Datos!J944&amp;""))&amp;"=",J$1007)),ISNUMBER(FIND(";"&amp;UPPER(TRIM(Datos!J944&amp;""))&amp;";",J$1007))),OR(UPPER(TRIM(Datos!J944&amp;""))="SÍ",UPPER(TRIM(Datos!J944&amp;""))="SI",UPPER(TRIM(Datos!J944&amp;""))="NO"),IF(ISNUMBER(Datos!J944),AND(OR(J$1005="",Datos!J944&gt;=J$1005),OR(J$1006="",Datos!J944&lt;=J$1006)),FALSE),TRUE))))</f>
        <v>0.0</v>
      </c>
      <c r="K944">
        <f>IF(Datos!K944="",0,IF(AND(K$1008&lt;&gt;"",Datos!K944=K$1008),0,IF(K$1004=0,0,1-CHOOSE(K$1004,IF(ISNUMBER(Datos!K944),AND(OR(K$1005="",Datos!K944&gt;=K$1005),OR(K$1006="",Datos!K944&lt;=K$1006)),FALSE),IF(ISNUMBER(Datos!K944),AND(Datos!K944=INT(Datos!K944),AND(OR(K$1005="",Datos!K944&gt;=K$1005),OR(K$1006="",Datos!K944&lt;=K$1006))),FALSE),OR(ISNUMBER(FIND(";"&amp;UPPER(TRIM(Datos!K944&amp;""))&amp;"=",K$1007)),ISNUMBER(FIND(";"&amp;UPPER(TRIM(Datos!K944&amp;""))&amp;";",K$1007))),OR(UPPER(TRIM(Datos!K944&amp;""))="SÍ",UPPER(TRIM(Datos!K944&amp;""))="SI",UPPER(TRIM(Datos!K944&amp;""))="NO"),IF(ISNUMBER(Datos!K944),AND(OR(K$1005="",Datos!K944&gt;=K$1005),OR(K$1006="",Datos!K944&lt;=K$1006)),FALSE),TRUE))))</f>
        <v>0.0</v>
      </c>
      <c r="L944">
        <f>IF(Datos!L944="",0,IF(AND(L$1008&lt;&gt;"",Datos!L944=L$1008),0,IF(L$1004=0,0,1-CHOOSE(L$1004,IF(ISNUMBER(Datos!L944),AND(OR(L$1005="",Datos!L944&gt;=L$1005),OR(L$1006="",Datos!L944&lt;=L$1006)),FALSE),IF(ISNUMBER(Datos!L944),AND(Datos!L944=INT(Datos!L944),AND(OR(L$1005="",Datos!L944&gt;=L$1005),OR(L$1006="",Datos!L944&lt;=L$1006))),FALSE),OR(ISNUMBER(FIND(";"&amp;UPPER(TRIM(Datos!L944&amp;""))&amp;"=",L$1007)),ISNUMBER(FIND(";"&amp;UPPER(TRIM(Datos!L944&amp;""))&amp;";",L$1007))),OR(UPPER(TRIM(Datos!L944&amp;""))="SÍ",UPPER(TRIM(Datos!L944&amp;""))="SI",UPPER(TRIM(Datos!L944&amp;""))="NO"),IF(ISNUMBER(Datos!L944),AND(OR(L$1005="",Datos!L944&gt;=L$1005),OR(L$1006="",Datos!L944&lt;=L$1006)),FALSE),TRUE))))</f>
        <v>0.0</v>
      </c>
      <c r="M944">
        <f>IF(Datos!M944="",0,IF(AND(M$1008&lt;&gt;"",Datos!M944=M$1008),0,IF(M$1004=0,0,1-CHOOSE(M$1004,IF(ISNUMBER(Datos!M944),AND(OR(M$1005="",Datos!M944&gt;=M$1005),OR(M$1006="",Datos!M944&lt;=M$1006)),FALSE),IF(ISNUMBER(Datos!M944),AND(Datos!M944=INT(Datos!M944),AND(OR(M$1005="",Datos!M944&gt;=M$1005),OR(M$1006="",Datos!M944&lt;=M$1006))),FALSE),OR(ISNUMBER(FIND(";"&amp;UPPER(TRIM(Datos!M944&amp;""))&amp;"=",M$1007)),ISNUMBER(FIND(";"&amp;UPPER(TRIM(Datos!M944&amp;""))&amp;";",M$1007))),OR(UPPER(TRIM(Datos!M944&amp;""))="SÍ",UPPER(TRIM(Datos!M944&amp;""))="SI",UPPER(TRIM(Datos!M944&amp;""))="NO"),IF(ISNUMBER(Datos!M944),AND(OR(M$1005="",Datos!M944&gt;=M$1005),OR(M$1006="",Datos!M944&lt;=M$1006)),FALSE),TRUE))))</f>
        <v>0.0</v>
      </c>
      <c r="N944">
        <f>IF(Datos!N944="",0,IF(AND(N$1008&lt;&gt;"",Datos!N944=N$1008),0,IF(N$1004=0,0,1-CHOOSE(N$1004,IF(ISNUMBER(Datos!N944),AND(OR(N$1005="",Datos!N944&gt;=N$1005),OR(N$1006="",Datos!N944&lt;=N$1006)),FALSE),IF(ISNUMBER(Datos!N944),AND(Datos!N944=INT(Datos!N944),AND(OR(N$1005="",Datos!N944&gt;=N$1005),OR(N$1006="",Datos!N944&lt;=N$1006))),FALSE),OR(ISNUMBER(FIND(";"&amp;UPPER(TRIM(Datos!N944&amp;""))&amp;"=",N$1007)),ISNUMBER(FIND(";"&amp;UPPER(TRIM(Datos!N944&amp;""))&amp;";",N$1007))),OR(UPPER(TRIM(Datos!N944&amp;""))="SÍ",UPPER(TRIM(Datos!N944&amp;""))="SI",UPPER(TRIM(Datos!N944&amp;""))="NO"),IF(ISNUMBER(Datos!N944),AND(OR(N$1005="",Datos!N944&gt;=N$1005),OR(N$1006="",Datos!N944&lt;=N$1006)),FALSE),TRUE))))</f>
        <v>0.0</v>
      </c>
      <c r="O944">
        <f>IF(Datos!O944="",0,IF(AND(O$1008&lt;&gt;"",Datos!O944=O$1008),0,IF(O$1004=0,0,1-CHOOSE(O$1004,IF(ISNUMBER(Datos!O944),AND(OR(O$1005="",Datos!O944&gt;=O$1005),OR(O$1006="",Datos!O944&lt;=O$1006)),FALSE),IF(ISNUMBER(Datos!O944),AND(Datos!O944=INT(Datos!O944),AND(OR(O$1005="",Datos!O944&gt;=O$1005),OR(O$1006="",Datos!O944&lt;=O$1006))),FALSE),OR(ISNUMBER(FIND(";"&amp;UPPER(TRIM(Datos!O944&amp;""))&amp;"=",O$1007)),ISNUMBER(FIND(";"&amp;UPPER(TRIM(Datos!O944&amp;""))&amp;";",O$1007))),OR(UPPER(TRIM(Datos!O944&amp;""))="SÍ",UPPER(TRIM(Datos!O944&amp;""))="SI",UPPER(TRIM(Datos!O944&amp;""))="NO"),IF(ISNUMBER(Datos!O944),AND(OR(O$1005="",Datos!O944&gt;=O$1005),OR(O$1006="",Datos!O944&lt;=O$1006)),FALSE),TRUE))))</f>
        <v>0.0</v>
      </c>
      <c r="P944">
        <f>IF(Datos!P944="",0,IF(AND(P$1008&lt;&gt;"",Datos!P944=P$1008),0,IF(P$1004=0,0,1-CHOOSE(P$1004,IF(ISNUMBER(Datos!P944),AND(OR(P$1005="",Datos!P944&gt;=P$1005),OR(P$1006="",Datos!P944&lt;=P$1006)),FALSE),IF(ISNUMBER(Datos!P944),AND(Datos!P944=INT(Datos!P944),AND(OR(P$1005="",Datos!P944&gt;=P$1005),OR(P$1006="",Datos!P944&lt;=P$1006))),FALSE),OR(ISNUMBER(FIND(";"&amp;UPPER(TRIM(Datos!P944&amp;""))&amp;"=",P$1007)),ISNUMBER(FIND(";"&amp;UPPER(TRIM(Datos!P944&amp;""))&amp;";",P$1007))),OR(UPPER(TRIM(Datos!P944&amp;""))="SÍ",UPPER(TRIM(Datos!P944&amp;""))="SI",UPPER(TRIM(Datos!P944&amp;""))="NO"),IF(ISNUMBER(Datos!P944),AND(OR(P$1005="",Datos!P944&gt;=P$1005),OR(P$1006="",Datos!P944&lt;=P$1006)),FALSE),TRUE))))</f>
        <v>0.0</v>
      </c>
      <c r="Q944">
        <f>IF(Datos!Q944="",0,IF(AND(Q$1008&lt;&gt;"",Datos!Q944=Q$1008),0,IF(Q$1004=0,0,1-CHOOSE(Q$1004,IF(ISNUMBER(Datos!Q944),AND(OR(Q$1005="",Datos!Q944&gt;=Q$1005),OR(Q$1006="",Datos!Q944&lt;=Q$1006)),FALSE),IF(ISNUMBER(Datos!Q944),AND(Datos!Q944=INT(Datos!Q944),AND(OR(Q$1005="",Datos!Q944&gt;=Q$1005),OR(Q$1006="",Datos!Q944&lt;=Q$1006))),FALSE),OR(ISNUMBER(FIND(";"&amp;UPPER(TRIM(Datos!Q944&amp;""))&amp;"=",Q$1007)),ISNUMBER(FIND(";"&amp;UPPER(TRIM(Datos!Q944&amp;""))&amp;";",Q$1007))),OR(UPPER(TRIM(Datos!Q944&amp;""))="SÍ",UPPER(TRIM(Datos!Q944&amp;""))="SI",UPPER(TRIM(Datos!Q944&amp;""))="NO"),IF(ISNUMBER(Datos!Q944),AND(OR(Q$1005="",Datos!Q944&gt;=Q$1005),OR(Q$1006="",Datos!Q944&lt;=Q$1006)),FALSE),TRUE))))</f>
        <v>0.0</v>
      </c>
      <c r="R944">
        <f>IF(Datos!R944="",0,IF(AND(R$1008&lt;&gt;"",Datos!R944=R$1008),0,IF(R$1004=0,0,1-CHOOSE(R$1004,IF(ISNUMBER(Datos!R944),AND(OR(R$1005="",Datos!R944&gt;=R$1005),OR(R$1006="",Datos!R944&lt;=R$1006)),FALSE),IF(ISNUMBER(Datos!R944),AND(Datos!R944=INT(Datos!R944),AND(OR(R$1005="",Datos!R944&gt;=R$1005),OR(R$1006="",Datos!R944&lt;=R$1006))),FALSE),OR(ISNUMBER(FIND(";"&amp;UPPER(TRIM(Datos!R944&amp;""))&amp;"=",R$1007)),ISNUMBER(FIND(";"&amp;UPPER(TRIM(Datos!R944&amp;""))&amp;";",R$1007))),OR(UPPER(TRIM(Datos!R944&amp;""))="SÍ",UPPER(TRIM(Datos!R944&amp;""))="SI",UPPER(TRIM(Datos!R944&amp;""))="NO"),IF(ISNUMBER(Datos!R944),AND(OR(R$1005="",Datos!R944&gt;=R$1005),OR(R$1006="",Datos!R944&lt;=R$1006)),FALSE),TRUE))))</f>
        <v>0.0</v>
      </c>
      <c r="S944">
        <f>IF(Datos!S944="",0,IF(AND(S$1008&lt;&gt;"",Datos!S944=S$1008),0,IF(S$1004=0,0,1-CHOOSE(S$1004,IF(ISNUMBER(Datos!S944),AND(OR(S$1005="",Datos!S944&gt;=S$1005),OR(S$1006="",Datos!S944&lt;=S$1006)),FALSE),IF(ISNUMBER(Datos!S944),AND(Datos!S944=INT(Datos!S944),AND(OR(S$1005="",Datos!S944&gt;=S$1005),OR(S$1006="",Datos!S944&lt;=S$1006))),FALSE),OR(ISNUMBER(FIND(";"&amp;UPPER(TRIM(Datos!S944&amp;""))&amp;"=",S$1007)),ISNUMBER(FIND(";"&amp;UPPER(TRIM(Datos!S944&amp;""))&amp;";",S$1007))),OR(UPPER(TRIM(Datos!S944&amp;""))="SÍ",UPPER(TRIM(Datos!S944&amp;""))="SI",UPPER(TRIM(Datos!S944&amp;""))="NO"),IF(ISNUMBER(Datos!S944),AND(OR(S$1005="",Datos!S944&gt;=S$1005),OR(S$1006="",Datos!S944&lt;=S$1006)),FALSE),TRUE))))</f>
        <v>0.0</v>
      </c>
      <c r="T944">
        <f>IF(Datos!T944="",0,IF(AND(T$1008&lt;&gt;"",Datos!T944=T$1008),0,IF(T$1004=0,0,1-CHOOSE(T$1004,IF(ISNUMBER(Datos!T944),AND(OR(T$1005="",Datos!T944&gt;=T$1005),OR(T$1006="",Datos!T944&lt;=T$1006)),FALSE),IF(ISNUMBER(Datos!T944),AND(Datos!T944=INT(Datos!T944),AND(OR(T$1005="",Datos!T944&gt;=T$1005),OR(T$1006="",Datos!T944&lt;=T$1006))),FALSE),OR(ISNUMBER(FIND(";"&amp;UPPER(TRIM(Datos!T944&amp;""))&amp;"=",T$1007)),ISNUMBER(FIND(";"&amp;UPPER(TRIM(Datos!T944&amp;""))&amp;";",T$1007))),OR(UPPER(TRIM(Datos!T944&amp;""))="SÍ",UPPER(TRIM(Datos!T944&amp;""))="SI",UPPER(TRIM(Datos!T944&amp;""))="NO"),IF(ISNUMBER(Datos!T944),AND(OR(T$1005="",Datos!T944&gt;=T$1005),OR(T$1006="",Datos!T944&lt;=T$1006)),FALSE),TRUE))))</f>
        <v>0.0</v>
      </c>
      <c r="U944">
        <f>IF(Datos!U944="",0,IF(AND(U$1008&lt;&gt;"",Datos!U944=U$1008),0,IF(U$1004=0,0,1-CHOOSE(U$1004,IF(ISNUMBER(Datos!U944),AND(OR(U$1005="",Datos!U944&gt;=U$1005),OR(U$1006="",Datos!U944&lt;=U$1006)),FALSE),IF(ISNUMBER(Datos!U944),AND(Datos!U944=INT(Datos!U944),AND(OR(U$1005="",Datos!U944&gt;=U$1005),OR(U$1006="",Datos!U944&lt;=U$1006))),FALSE),OR(ISNUMBER(FIND(";"&amp;UPPER(TRIM(Datos!U944&amp;""))&amp;"=",U$1007)),ISNUMBER(FIND(";"&amp;UPPER(TRIM(Datos!U944&amp;""))&amp;";",U$1007))),OR(UPPER(TRIM(Datos!U944&amp;""))="SÍ",UPPER(TRIM(Datos!U944&amp;""))="SI",UPPER(TRIM(Datos!U944&amp;""))="NO"),IF(ISNUMBER(Datos!U944),AND(OR(U$1005="",Datos!U944&gt;=U$1005),OR(U$1006="",Datos!U944&lt;=U$1006)),FALSE),TRUE))))</f>
        <v>0.0</v>
      </c>
      <c r="V944">
        <f>IF(Datos!V944="",0,IF(AND(V$1008&lt;&gt;"",Datos!V944=V$1008),0,IF(V$1004=0,0,1-CHOOSE(V$1004,IF(ISNUMBER(Datos!V944),AND(OR(V$1005="",Datos!V944&gt;=V$1005),OR(V$1006="",Datos!V944&lt;=V$1006)),FALSE),IF(ISNUMBER(Datos!V944),AND(Datos!V944=INT(Datos!V944),AND(OR(V$1005="",Datos!V944&gt;=V$1005),OR(V$1006="",Datos!V944&lt;=V$1006))),FALSE),OR(ISNUMBER(FIND(";"&amp;UPPER(TRIM(Datos!V944&amp;""))&amp;"=",V$1007)),ISNUMBER(FIND(";"&amp;UPPER(TRIM(Datos!V944&amp;""))&amp;";",V$1007))),OR(UPPER(TRIM(Datos!V944&amp;""))="SÍ",UPPER(TRIM(Datos!V944&amp;""))="SI",UPPER(TRIM(Datos!V944&amp;""))="NO"),IF(ISNUMBER(Datos!V944),AND(OR(V$1005="",Datos!V944&gt;=V$1005),OR(V$1006="",Datos!V944&lt;=V$1006)),FALSE),TRUE))))</f>
        <v>0.0</v>
      </c>
      <c r="W944">
        <f>IF(Datos!W944="",0,IF(AND(W$1008&lt;&gt;"",Datos!W944=W$1008),0,IF(W$1004=0,0,1-CHOOSE(W$1004,IF(ISNUMBER(Datos!W944),AND(OR(W$1005="",Datos!W944&gt;=W$1005),OR(W$1006="",Datos!W944&lt;=W$1006)),FALSE),IF(ISNUMBER(Datos!W944),AND(Datos!W944=INT(Datos!W944),AND(OR(W$1005="",Datos!W944&gt;=W$1005),OR(W$1006="",Datos!W944&lt;=W$1006))),FALSE),OR(ISNUMBER(FIND(";"&amp;UPPER(TRIM(Datos!W944&amp;""))&amp;"=",W$1007)),ISNUMBER(FIND(";"&amp;UPPER(TRIM(Datos!W944&amp;""))&amp;";",W$1007))),OR(UPPER(TRIM(Datos!W944&amp;""))="SÍ",UPPER(TRIM(Datos!W944&amp;""))="SI",UPPER(TRIM(Datos!W944&amp;""))="NO"),IF(ISNUMBER(Datos!W944),AND(OR(W$1005="",Datos!W944&gt;=W$1005),OR(W$1006="",Datos!W944&lt;=W$1006)),FALSE),TRUE))))</f>
        <v>0.0</v>
      </c>
      <c r="X944">
        <f>IF(Datos!X944="",0,IF(AND(X$1008&lt;&gt;"",Datos!X944=X$1008),0,IF(X$1004=0,0,1-CHOOSE(X$1004,IF(ISNUMBER(Datos!X944),AND(OR(X$1005="",Datos!X944&gt;=X$1005),OR(X$1006="",Datos!X944&lt;=X$1006)),FALSE),IF(ISNUMBER(Datos!X944),AND(Datos!X944=INT(Datos!X944),AND(OR(X$1005="",Datos!X944&gt;=X$1005),OR(X$1006="",Datos!X944&lt;=X$1006))),FALSE),OR(ISNUMBER(FIND(";"&amp;UPPER(TRIM(Datos!X944&amp;""))&amp;"=",X$1007)),ISNUMBER(FIND(";"&amp;UPPER(TRIM(Datos!X944&amp;""))&amp;";",X$1007))),OR(UPPER(TRIM(Datos!X944&amp;""))="SÍ",UPPER(TRIM(Datos!X944&amp;""))="SI",UPPER(TRIM(Datos!X944&amp;""))="NO"),IF(ISNUMBER(Datos!X944),AND(OR(X$1005="",Datos!X944&gt;=X$1005),OR(X$1006="",Datos!X944&lt;=X$1006)),FALSE),TRUE))))</f>
        <v>0.0</v>
      </c>
      <c r="Y944">
        <f>IF(Datos!Y944="",0,IF(AND(Y$1008&lt;&gt;"",Datos!Y944=Y$1008),0,IF(Y$1004=0,0,1-CHOOSE(Y$1004,IF(ISNUMBER(Datos!Y944),AND(OR(Y$1005="",Datos!Y944&gt;=Y$1005),OR(Y$1006="",Datos!Y944&lt;=Y$1006)),FALSE),IF(ISNUMBER(Datos!Y944),AND(Datos!Y944=INT(Datos!Y944),AND(OR(Y$1005="",Datos!Y944&gt;=Y$1005),OR(Y$1006="",Datos!Y944&lt;=Y$1006))),FALSE),OR(ISNUMBER(FIND(";"&amp;UPPER(TRIM(Datos!Y944&amp;""))&amp;"=",Y$1007)),ISNUMBER(FIND(";"&amp;UPPER(TRIM(Datos!Y944&amp;""))&amp;";",Y$1007))),OR(UPPER(TRIM(Datos!Y944&amp;""))="SÍ",UPPER(TRIM(Datos!Y944&amp;""))="SI",UPPER(TRIM(Datos!Y944&amp;""))="NO"),IF(ISNUMBER(Datos!Y944),AND(OR(Y$1005="",Datos!Y944&gt;=Y$1005),OR(Y$1006="",Datos!Y944&lt;=Y$1006)),FALSE),TRUE))))</f>
        <v>0.0</v>
      </c>
      <c r="Z944">
        <f>IF(Datos!Z944="",0,IF(AND(Z$1008&lt;&gt;"",Datos!Z944=Z$1008),0,IF(Z$1004=0,0,1-CHOOSE(Z$1004,IF(ISNUMBER(Datos!Z944),AND(OR(Z$1005="",Datos!Z944&gt;=Z$1005),OR(Z$1006="",Datos!Z944&lt;=Z$1006)),FALSE),IF(ISNUMBER(Datos!Z944),AND(Datos!Z944=INT(Datos!Z944),AND(OR(Z$1005="",Datos!Z944&gt;=Z$1005),OR(Z$1006="",Datos!Z944&lt;=Z$1006))),FALSE),OR(ISNUMBER(FIND(";"&amp;UPPER(TRIM(Datos!Z944&amp;""))&amp;"=",Z$1007)),ISNUMBER(FIND(";"&amp;UPPER(TRIM(Datos!Z944&amp;""))&amp;";",Z$1007))),OR(UPPER(TRIM(Datos!Z944&amp;""))="SÍ",UPPER(TRIM(Datos!Z944&amp;""))="SI",UPPER(TRIM(Datos!Z944&amp;""))="NO"),IF(ISNUMBER(Datos!Z944),AND(OR(Z$1005="",Datos!Z944&gt;=Z$1005),OR(Z$1006="",Datos!Z944&lt;=Z$1006)),FALSE),TRUE))))</f>
        <v>0.0</v>
      </c>
      <c r="AA944">
        <f>IF(Datos!AA944="",0,IF(AND(AA$1008&lt;&gt;"",Datos!AA944=AA$1008),0,IF(AA$1004=0,0,1-CHOOSE(AA$1004,IF(ISNUMBER(Datos!AA944),AND(OR(AA$1005="",Datos!AA944&gt;=AA$1005),OR(AA$1006="",Datos!AA944&lt;=AA$1006)),FALSE),IF(ISNUMBER(Datos!AA944),AND(Datos!AA944=INT(Datos!AA944),AND(OR(AA$1005="",Datos!AA944&gt;=AA$1005),OR(AA$1006="",Datos!AA944&lt;=AA$1006))),FALSE),OR(ISNUMBER(FIND(";"&amp;UPPER(TRIM(Datos!AA944&amp;""))&amp;"=",AA$1007)),ISNUMBER(FIND(";"&amp;UPPER(TRIM(Datos!AA944&amp;""))&amp;";",AA$1007))),OR(UPPER(TRIM(Datos!AA944&amp;""))="SÍ",UPPER(TRIM(Datos!AA944&amp;""))="SI",UPPER(TRIM(Datos!AA944&amp;""))="NO"),IF(ISNUMBER(Datos!AA944),AND(OR(AA$1005="",Datos!AA944&gt;=AA$1005),OR(AA$1006="",Datos!AA944&lt;=AA$1006)),FALSE),TRUE))))</f>
        <v>0.0</v>
      </c>
      <c r="AB944">
        <f>IF(Datos!AB944="",0,IF(AND(AB$1008&lt;&gt;"",Datos!AB944=AB$1008),0,IF(AB$1004=0,0,1-CHOOSE(AB$1004,IF(ISNUMBER(Datos!AB944),AND(OR(AB$1005="",Datos!AB944&gt;=AB$1005),OR(AB$1006="",Datos!AB944&lt;=AB$1006)),FALSE),IF(ISNUMBER(Datos!AB944),AND(Datos!AB944=INT(Datos!AB944),AND(OR(AB$1005="",Datos!AB944&gt;=AB$1005),OR(AB$1006="",Datos!AB944&lt;=AB$1006))),FALSE),OR(ISNUMBER(FIND(";"&amp;UPPER(TRIM(Datos!AB944&amp;""))&amp;"=",AB$1007)),ISNUMBER(FIND(";"&amp;UPPER(TRIM(Datos!AB944&amp;""))&amp;";",AB$1007))),OR(UPPER(TRIM(Datos!AB944&amp;""))="SÍ",UPPER(TRIM(Datos!AB944&amp;""))="SI",UPPER(TRIM(Datos!AB944&amp;""))="NO"),IF(ISNUMBER(Datos!AB944),AND(OR(AB$1005="",Datos!AB944&gt;=AB$1005),OR(AB$1006="",Datos!AB944&lt;=AB$1006)),FALSE),TRUE))))</f>
        <v>0.0</v>
      </c>
      <c r="AC944">
        <f>IF(Datos!AC944="",0,IF(AND(AC$1008&lt;&gt;"",Datos!AC944=AC$1008),0,IF(AC$1004=0,0,1-CHOOSE(AC$1004,IF(ISNUMBER(Datos!AC944),AND(OR(AC$1005="",Datos!AC944&gt;=AC$1005),OR(AC$1006="",Datos!AC944&lt;=AC$1006)),FALSE),IF(ISNUMBER(Datos!AC944),AND(Datos!AC944=INT(Datos!AC944),AND(OR(AC$1005="",Datos!AC944&gt;=AC$1005),OR(AC$1006="",Datos!AC944&lt;=AC$1006))),FALSE),OR(ISNUMBER(FIND(";"&amp;UPPER(TRIM(Datos!AC944&amp;""))&amp;"=",AC$1007)),ISNUMBER(FIND(";"&amp;UPPER(TRIM(Datos!AC944&amp;""))&amp;";",AC$1007))),OR(UPPER(TRIM(Datos!AC944&amp;""))="SÍ",UPPER(TRIM(Datos!AC944&amp;""))="SI",UPPER(TRIM(Datos!AC944&amp;""))="NO"),IF(ISNUMBER(Datos!AC944),AND(OR(AC$1005="",Datos!AC944&gt;=AC$1005),OR(AC$1006="",Datos!AC944&lt;=AC$1006)),FALSE),TRUE))))</f>
        <v>0.0</v>
      </c>
      <c r="AD944">
        <f>IF(Datos!AD944="",0,IF(AND(AD$1008&lt;&gt;"",Datos!AD944=AD$1008),0,IF(AD$1004=0,0,1-CHOOSE(AD$1004,IF(ISNUMBER(Datos!AD944),AND(OR(AD$1005="",Datos!AD944&gt;=AD$1005),OR(AD$1006="",Datos!AD944&lt;=AD$1006)),FALSE),IF(ISNUMBER(Datos!AD944),AND(Datos!AD944=INT(Datos!AD944),AND(OR(AD$1005="",Datos!AD944&gt;=AD$1005),OR(AD$1006="",Datos!AD944&lt;=AD$1006))),FALSE),OR(ISNUMBER(FIND(";"&amp;UPPER(TRIM(Datos!AD944&amp;""))&amp;"=",AD$1007)),ISNUMBER(FIND(";"&amp;UPPER(TRIM(Datos!AD944&amp;""))&amp;";",AD$1007))),OR(UPPER(TRIM(Datos!AD944&amp;""))="SÍ",UPPER(TRIM(Datos!AD944&amp;""))="SI",UPPER(TRIM(Datos!AD944&amp;""))="NO"),IF(ISNUMBER(Datos!AD944),AND(OR(AD$1005="",Datos!AD944&gt;=AD$1005),OR(AD$1006="",Datos!AD944&lt;=AD$1006)),FALSE),TRUE))))</f>
        <v>0.0</v>
      </c>
      <c r="AE944">
        <f>IF(Datos!AE944="",0,IF(AND(AE$1008&lt;&gt;"",Datos!AE944=AE$1008),0,IF(AE$1004=0,0,1-CHOOSE(AE$1004,IF(ISNUMBER(Datos!AE944),AND(OR(AE$1005="",Datos!AE944&gt;=AE$1005),OR(AE$1006="",Datos!AE944&lt;=AE$1006)),FALSE),IF(ISNUMBER(Datos!AE944),AND(Datos!AE944=INT(Datos!AE944),AND(OR(AE$1005="",Datos!AE944&gt;=AE$1005),OR(AE$1006="",Datos!AE944&lt;=AE$1006))),FALSE),OR(ISNUMBER(FIND(";"&amp;UPPER(TRIM(Datos!AE944&amp;""))&amp;"=",AE$1007)),ISNUMBER(FIND(";"&amp;UPPER(TRIM(Datos!AE944&amp;""))&amp;";",AE$1007))),OR(UPPER(TRIM(Datos!AE944&amp;""))="SÍ",UPPER(TRIM(Datos!AE944&amp;""))="SI",UPPER(TRIM(Datos!AE944&amp;""))="NO"),IF(ISNUMBER(Datos!AE944),AND(OR(AE$1005="",Datos!AE944&gt;=AE$1005),OR(AE$1006="",Datos!AE944&lt;=AE$1006)),FALSE),TRUE))))</f>
        <v>0.0</v>
      </c>
    </row>
    <row r="945" spans="2:31">
      <c r="B945">
        <f>IF(Datos!B945="",0,IF(AND(B$1008&lt;&gt;"",Datos!B945=B$1008),0,IF(B$1004=0,0,1-CHOOSE(B$1004,IF(ISNUMBER(Datos!B945),AND(OR(B$1005="",Datos!B945&gt;=B$1005),OR(B$1006="",Datos!B945&lt;=B$1006)),FALSE),IF(ISNUMBER(Datos!B945),AND(Datos!B945=INT(Datos!B945),AND(OR(B$1005="",Datos!B945&gt;=B$1005),OR(B$1006="",Datos!B945&lt;=B$1006))),FALSE),OR(ISNUMBER(FIND(";"&amp;UPPER(TRIM(Datos!B945&amp;""))&amp;"=",B$1007)),ISNUMBER(FIND(";"&amp;UPPER(TRIM(Datos!B945&amp;""))&amp;";",B$1007))),OR(UPPER(TRIM(Datos!B945&amp;""))="SÍ",UPPER(TRIM(Datos!B945&amp;""))="SI",UPPER(TRIM(Datos!B945&amp;""))="NO"),IF(ISNUMBER(Datos!B945),AND(OR(B$1005="",Datos!B945&gt;=B$1005),OR(B$1006="",Datos!B945&lt;=B$1006)),FALSE),TRUE))))</f>
        <v>0.0</v>
      </c>
      <c r="C945">
        <f>IF(Datos!C945="",0,IF(AND(C$1008&lt;&gt;"",Datos!C945=C$1008),0,IF(C$1004=0,0,1-CHOOSE(C$1004,IF(ISNUMBER(Datos!C945),AND(OR(C$1005="",Datos!C945&gt;=C$1005),OR(C$1006="",Datos!C945&lt;=C$1006)),FALSE),IF(ISNUMBER(Datos!C945),AND(Datos!C945=INT(Datos!C945),AND(OR(C$1005="",Datos!C945&gt;=C$1005),OR(C$1006="",Datos!C945&lt;=C$1006))),FALSE),OR(ISNUMBER(FIND(";"&amp;UPPER(TRIM(Datos!C945&amp;""))&amp;"=",C$1007)),ISNUMBER(FIND(";"&amp;UPPER(TRIM(Datos!C945&amp;""))&amp;";",C$1007))),OR(UPPER(TRIM(Datos!C945&amp;""))="SÍ",UPPER(TRIM(Datos!C945&amp;""))="SI",UPPER(TRIM(Datos!C945&amp;""))="NO"),IF(ISNUMBER(Datos!C945),AND(OR(C$1005="",Datos!C945&gt;=C$1005),OR(C$1006="",Datos!C945&lt;=C$1006)),FALSE),TRUE))))</f>
        <v>0.0</v>
      </c>
      <c r="D945">
        <f>IF(Datos!D945="",0,IF(AND(D$1008&lt;&gt;"",Datos!D945=D$1008),0,IF(D$1004=0,0,1-CHOOSE(D$1004,IF(ISNUMBER(Datos!D945),AND(OR(D$1005="",Datos!D945&gt;=D$1005),OR(D$1006="",Datos!D945&lt;=D$1006)),FALSE),IF(ISNUMBER(Datos!D945),AND(Datos!D945=INT(Datos!D945),AND(OR(D$1005="",Datos!D945&gt;=D$1005),OR(D$1006="",Datos!D945&lt;=D$1006))),FALSE),OR(ISNUMBER(FIND(";"&amp;UPPER(TRIM(Datos!D945&amp;""))&amp;"=",D$1007)),ISNUMBER(FIND(";"&amp;UPPER(TRIM(Datos!D945&amp;""))&amp;";",D$1007))),OR(UPPER(TRIM(Datos!D945&amp;""))="SÍ",UPPER(TRIM(Datos!D945&amp;""))="SI",UPPER(TRIM(Datos!D945&amp;""))="NO"),IF(ISNUMBER(Datos!D945),AND(OR(D$1005="",Datos!D945&gt;=D$1005),OR(D$1006="",Datos!D945&lt;=D$1006)),FALSE),TRUE))))</f>
        <v>0.0</v>
      </c>
      <c r="E945">
        <f>IF(Datos!E945="",0,IF(AND(E$1008&lt;&gt;"",Datos!E945=E$1008),0,IF(E$1004=0,0,1-CHOOSE(E$1004,IF(ISNUMBER(Datos!E945),AND(OR(E$1005="",Datos!E945&gt;=E$1005),OR(E$1006="",Datos!E945&lt;=E$1006)),FALSE),IF(ISNUMBER(Datos!E945),AND(Datos!E945=INT(Datos!E945),AND(OR(E$1005="",Datos!E945&gt;=E$1005),OR(E$1006="",Datos!E945&lt;=E$1006))),FALSE),OR(ISNUMBER(FIND(";"&amp;UPPER(TRIM(Datos!E945&amp;""))&amp;"=",E$1007)),ISNUMBER(FIND(";"&amp;UPPER(TRIM(Datos!E945&amp;""))&amp;";",E$1007))),OR(UPPER(TRIM(Datos!E945&amp;""))="SÍ",UPPER(TRIM(Datos!E945&amp;""))="SI",UPPER(TRIM(Datos!E945&amp;""))="NO"),IF(ISNUMBER(Datos!E945),AND(OR(E$1005="",Datos!E945&gt;=E$1005),OR(E$1006="",Datos!E945&lt;=E$1006)),FALSE),TRUE))))</f>
        <v>0.0</v>
      </c>
      <c r="F945">
        <f>IF(Datos!F945="",0,IF(AND(F$1008&lt;&gt;"",Datos!F945=F$1008),0,IF(F$1004=0,0,1-CHOOSE(F$1004,IF(ISNUMBER(Datos!F945),AND(OR(F$1005="",Datos!F945&gt;=F$1005),OR(F$1006="",Datos!F945&lt;=F$1006)),FALSE),IF(ISNUMBER(Datos!F945),AND(Datos!F945=INT(Datos!F945),AND(OR(F$1005="",Datos!F945&gt;=F$1005),OR(F$1006="",Datos!F945&lt;=F$1006))),FALSE),OR(ISNUMBER(FIND(";"&amp;UPPER(TRIM(Datos!F945&amp;""))&amp;"=",F$1007)),ISNUMBER(FIND(";"&amp;UPPER(TRIM(Datos!F945&amp;""))&amp;";",F$1007))),OR(UPPER(TRIM(Datos!F945&amp;""))="SÍ",UPPER(TRIM(Datos!F945&amp;""))="SI",UPPER(TRIM(Datos!F945&amp;""))="NO"),IF(ISNUMBER(Datos!F945),AND(OR(F$1005="",Datos!F945&gt;=F$1005),OR(F$1006="",Datos!F945&lt;=F$1006)),FALSE),TRUE))))</f>
        <v>0.0</v>
      </c>
      <c r="G945">
        <f>IF(Datos!G945="",0,IF(AND(G$1008&lt;&gt;"",Datos!G945=G$1008),0,IF(G$1004=0,0,1-CHOOSE(G$1004,IF(ISNUMBER(Datos!G945),AND(OR(G$1005="",Datos!G945&gt;=G$1005),OR(G$1006="",Datos!G945&lt;=G$1006)),FALSE),IF(ISNUMBER(Datos!G945),AND(Datos!G945=INT(Datos!G945),AND(OR(G$1005="",Datos!G945&gt;=G$1005),OR(G$1006="",Datos!G945&lt;=G$1006))),FALSE),OR(ISNUMBER(FIND(";"&amp;UPPER(TRIM(Datos!G945&amp;""))&amp;"=",G$1007)),ISNUMBER(FIND(";"&amp;UPPER(TRIM(Datos!G945&amp;""))&amp;";",G$1007))),OR(UPPER(TRIM(Datos!G945&amp;""))="SÍ",UPPER(TRIM(Datos!G945&amp;""))="SI",UPPER(TRIM(Datos!G945&amp;""))="NO"),IF(ISNUMBER(Datos!G945),AND(OR(G$1005="",Datos!G945&gt;=G$1005),OR(G$1006="",Datos!G945&lt;=G$1006)),FALSE),TRUE))))</f>
        <v>0.0</v>
      </c>
      <c r="H945">
        <f>IF(Datos!H945="",0,IF(AND(H$1008&lt;&gt;"",Datos!H945=H$1008),0,IF(H$1004=0,0,1-CHOOSE(H$1004,IF(ISNUMBER(Datos!H945),AND(OR(H$1005="",Datos!H945&gt;=H$1005),OR(H$1006="",Datos!H945&lt;=H$1006)),FALSE),IF(ISNUMBER(Datos!H945),AND(Datos!H945=INT(Datos!H945),AND(OR(H$1005="",Datos!H945&gt;=H$1005),OR(H$1006="",Datos!H945&lt;=H$1006))),FALSE),OR(ISNUMBER(FIND(";"&amp;UPPER(TRIM(Datos!H945&amp;""))&amp;"=",H$1007)),ISNUMBER(FIND(";"&amp;UPPER(TRIM(Datos!H945&amp;""))&amp;";",H$1007))),OR(UPPER(TRIM(Datos!H945&amp;""))="SÍ",UPPER(TRIM(Datos!H945&amp;""))="SI",UPPER(TRIM(Datos!H945&amp;""))="NO"),IF(ISNUMBER(Datos!H945),AND(OR(H$1005="",Datos!H945&gt;=H$1005),OR(H$1006="",Datos!H945&lt;=H$1006)),FALSE),TRUE))))</f>
        <v>0.0</v>
      </c>
      <c r="I945">
        <f>IF(Datos!I945="",0,IF(AND(I$1008&lt;&gt;"",Datos!I945=I$1008),0,IF(I$1004=0,0,1-CHOOSE(I$1004,IF(ISNUMBER(Datos!I945),AND(OR(I$1005="",Datos!I945&gt;=I$1005),OR(I$1006="",Datos!I945&lt;=I$1006)),FALSE),IF(ISNUMBER(Datos!I945),AND(Datos!I945=INT(Datos!I945),AND(OR(I$1005="",Datos!I945&gt;=I$1005),OR(I$1006="",Datos!I945&lt;=I$1006))),FALSE),OR(ISNUMBER(FIND(";"&amp;UPPER(TRIM(Datos!I945&amp;""))&amp;"=",I$1007)),ISNUMBER(FIND(";"&amp;UPPER(TRIM(Datos!I945&amp;""))&amp;";",I$1007))),OR(UPPER(TRIM(Datos!I945&amp;""))="SÍ",UPPER(TRIM(Datos!I945&amp;""))="SI",UPPER(TRIM(Datos!I945&amp;""))="NO"),IF(ISNUMBER(Datos!I945),AND(OR(I$1005="",Datos!I945&gt;=I$1005),OR(I$1006="",Datos!I945&lt;=I$1006)),FALSE),TRUE))))</f>
        <v>0.0</v>
      </c>
      <c r="J945">
        <f>IF(Datos!J945="",0,IF(AND(J$1008&lt;&gt;"",Datos!J945=J$1008),0,IF(J$1004=0,0,1-CHOOSE(J$1004,IF(ISNUMBER(Datos!J945),AND(OR(J$1005="",Datos!J945&gt;=J$1005),OR(J$1006="",Datos!J945&lt;=J$1006)),FALSE),IF(ISNUMBER(Datos!J945),AND(Datos!J945=INT(Datos!J945),AND(OR(J$1005="",Datos!J945&gt;=J$1005),OR(J$1006="",Datos!J945&lt;=J$1006))),FALSE),OR(ISNUMBER(FIND(";"&amp;UPPER(TRIM(Datos!J945&amp;""))&amp;"=",J$1007)),ISNUMBER(FIND(";"&amp;UPPER(TRIM(Datos!J945&amp;""))&amp;";",J$1007))),OR(UPPER(TRIM(Datos!J945&amp;""))="SÍ",UPPER(TRIM(Datos!J945&amp;""))="SI",UPPER(TRIM(Datos!J945&amp;""))="NO"),IF(ISNUMBER(Datos!J945),AND(OR(J$1005="",Datos!J945&gt;=J$1005),OR(J$1006="",Datos!J945&lt;=J$1006)),FALSE),TRUE))))</f>
        <v>0.0</v>
      </c>
      <c r="K945">
        <f>IF(Datos!K945="",0,IF(AND(K$1008&lt;&gt;"",Datos!K945=K$1008),0,IF(K$1004=0,0,1-CHOOSE(K$1004,IF(ISNUMBER(Datos!K945),AND(OR(K$1005="",Datos!K945&gt;=K$1005),OR(K$1006="",Datos!K945&lt;=K$1006)),FALSE),IF(ISNUMBER(Datos!K945),AND(Datos!K945=INT(Datos!K945),AND(OR(K$1005="",Datos!K945&gt;=K$1005),OR(K$1006="",Datos!K945&lt;=K$1006))),FALSE),OR(ISNUMBER(FIND(";"&amp;UPPER(TRIM(Datos!K945&amp;""))&amp;"=",K$1007)),ISNUMBER(FIND(";"&amp;UPPER(TRIM(Datos!K945&amp;""))&amp;";",K$1007))),OR(UPPER(TRIM(Datos!K945&amp;""))="SÍ",UPPER(TRIM(Datos!K945&amp;""))="SI",UPPER(TRIM(Datos!K945&amp;""))="NO"),IF(ISNUMBER(Datos!K945),AND(OR(K$1005="",Datos!K945&gt;=K$1005),OR(K$1006="",Datos!K945&lt;=K$1006)),FALSE),TRUE))))</f>
        <v>0.0</v>
      </c>
      <c r="L945">
        <f>IF(Datos!L945="",0,IF(AND(L$1008&lt;&gt;"",Datos!L945=L$1008),0,IF(L$1004=0,0,1-CHOOSE(L$1004,IF(ISNUMBER(Datos!L945),AND(OR(L$1005="",Datos!L945&gt;=L$1005),OR(L$1006="",Datos!L945&lt;=L$1006)),FALSE),IF(ISNUMBER(Datos!L945),AND(Datos!L945=INT(Datos!L945),AND(OR(L$1005="",Datos!L945&gt;=L$1005),OR(L$1006="",Datos!L945&lt;=L$1006))),FALSE),OR(ISNUMBER(FIND(";"&amp;UPPER(TRIM(Datos!L945&amp;""))&amp;"=",L$1007)),ISNUMBER(FIND(";"&amp;UPPER(TRIM(Datos!L945&amp;""))&amp;";",L$1007))),OR(UPPER(TRIM(Datos!L945&amp;""))="SÍ",UPPER(TRIM(Datos!L945&amp;""))="SI",UPPER(TRIM(Datos!L945&amp;""))="NO"),IF(ISNUMBER(Datos!L945),AND(OR(L$1005="",Datos!L945&gt;=L$1005),OR(L$1006="",Datos!L945&lt;=L$1006)),FALSE),TRUE))))</f>
        <v>0.0</v>
      </c>
      <c r="M945">
        <f>IF(Datos!M945="",0,IF(AND(M$1008&lt;&gt;"",Datos!M945=M$1008),0,IF(M$1004=0,0,1-CHOOSE(M$1004,IF(ISNUMBER(Datos!M945),AND(OR(M$1005="",Datos!M945&gt;=M$1005),OR(M$1006="",Datos!M945&lt;=M$1006)),FALSE),IF(ISNUMBER(Datos!M945),AND(Datos!M945=INT(Datos!M945),AND(OR(M$1005="",Datos!M945&gt;=M$1005),OR(M$1006="",Datos!M945&lt;=M$1006))),FALSE),OR(ISNUMBER(FIND(";"&amp;UPPER(TRIM(Datos!M945&amp;""))&amp;"=",M$1007)),ISNUMBER(FIND(";"&amp;UPPER(TRIM(Datos!M945&amp;""))&amp;";",M$1007))),OR(UPPER(TRIM(Datos!M945&amp;""))="SÍ",UPPER(TRIM(Datos!M945&amp;""))="SI",UPPER(TRIM(Datos!M945&amp;""))="NO"),IF(ISNUMBER(Datos!M945),AND(OR(M$1005="",Datos!M945&gt;=M$1005),OR(M$1006="",Datos!M945&lt;=M$1006)),FALSE),TRUE))))</f>
        <v>0.0</v>
      </c>
      <c r="N945">
        <f>IF(Datos!N945="",0,IF(AND(N$1008&lt;&gt;"",Datos!N945=N$1008),0,IF(N$1004=0,0,1-CHOOSE(N$1004,IF(ISNUMBER(Datos!N945),AND(OR(N$1005="",Datos!N945&gt;=N$1005),OR(N$1006="",Datos!N945&lt;=N$1006)),FALSE),IF(ISNUMBER(Datos!N945),AND(Datos!N945=INT(Datos!N945),AND(OR(N$1005="",Datos!N945&gt;=N$1005),OR(N$1006="",Datos!N945&lt;=N$1006))),FALSE),OR(ISNUMBER(FIND(";"&amp;UPPER(TRIM(Datos!N945&amp;""))&amp;"=",N$1007)),ISNUMBER(FIND(";"&amp;UPPER(TRIM(Datos!N945&amp;""))&amp;";",N$1007))),OR(UPPER(TRIM(Datos!N945&amp;""))="SÍ",UPPER(TRIM(Datos!N945&amp;""))="SI",UPPER(TRIM(Datos!N945&amp;""))="NO"),IF(ISNUMBER(Datos!N945),AND(OR(N$1005="",Datos!N945&gt;=N$1005),OR(N$1006="",Datos!N945&lt;=N$1006)),FALSE),TRUE))))</f>
        <v>0.0</v>
      </c>
      <c r="O945">
        <f>IF(Datos!O945="",0,IF(AND(O$1008&lt;&gt;"",Datos!O945=O$1008),0,IF(O$1004=0,0,1-CHOOSE(O$1004,IF(ISNUMBER(Datos!O945),AND(OR(O$1005="",Datos!O945&gt;=O$1005),OR(O$1006="",Datos!O945&lt;=O$1006)),FALSE),IF(ISNUMBER(Datos!O945),AND(Datos!O945=INT(Datos!O945),AND(OR(O$1005="",Datos!O945&gt;=O$1005),OR(O$1006="",Datos!O945&lt;=O$1006))),FALSE),OR(ISNUMBER(FIND(";"&amp;UPPER(TRIM(Datos!O945&amp;""))&amp;"=",O$1007)),ISNUMBER(FIND(";"&amp;UPPER(TRIM(Datos!O945&amp;""))&amp;";",O$1007))),OR(UPPER(TRIM(Datos!O945&amp;""))="SÍ",UPPER(TRIM(Datos!O945&amp;""))="SI",UPPER(TRIM(Datos!O945&amp;""))="NO"),IF(ISNUMBER(Datos!O945),AND(OR(O$1005="",Datos!O945&gt;=O$1005),OR(O$1006="",Datos!O945&lt;=O$1006)),FALSE),TRUE))))</f>
        <v>0.0</v>
      </c>
      <c r="P945">
        <f>IF(Datos!P945="",0,IF(AND(P$1008&lt;&gt;"",Datos!P945=P$1008),0,IF(P$1004=0,0,1-CHOOSE(P$1004,IF(ISNUMBER(Datos!P945),AND(OR(P$1005="",Datos!P945&gt;=P$1005),OR(P$1006="",Datos!P945&lt;=P$1006)),FALSE),IF(ISNUMBER(Datos!P945),AND(Datos!P945=INT(Datos!P945),AND(OR(P$1005="",Datos!P945&gt;=P$1005),OR(P$1006="",Datos!P945&lt;=P$1006))),FALSE),OR(ISNUMBER(FIND(";"&amp;UPPER(TRIM(Datos!P945&amp;""))&amp;"=",P$1007)),ISNUMBER(FIND(";"&amp;UPPER(TRIM(Datos!P945&amp;""))&amp;";",P$1007))),OR(UPPER(TRIM(Datos!P945&amp;""))="SÍ",UPPER(TRIM(Datos!P945&amp;""))="SI",UPPER(TRIM(Datos!P945&amp;""))="NO"),IF(ISNUMBER(Datos!P945),AND(OR(P$1005="",Datos!P945&gt;=P$1005),OR(P$1006="",Datos!P945&lt;=P$1006)),FALSE),TRUE))))</f>
        <v>0.0</v>
      </c>
      <c r="Q945">
        <f>IF(Datos!Q945="",0,IF(AND(Q$1008&lt;&gt;"",Datos!Q945=Q$1008),0,IF(Q$1004=0,0,1-CHOOSE(Q$1004,IF(ISNUMBER(Datos!Q945),AND(OR(Q$1005="",Datos!Q945&gt;=Q$1005),OR(Q$1006="",Datos!Q945&lt;=Q$1006)),FALSE),IF(ISNUMBER(Datos!Q945),AND(Datos!Q945=INT(Datos!Q945),AND(OR(Q$1005="",Datos!Q945&gt;=Q$1005),OR(Q$1006="",Datos!Q945&lt;=Q$1006))),FALSE),OR(ISNUMBER(FIND(";"&amp;UPPER(TRIM(Datos!Q945&amp;""))&amp;"=",Q$1007)),ISNUMBER(FIND(";"&amp;UPPER(TRIM(Datos!Q945&amp;""))&amp;";",Q$1007))),OR(UPPER(TRIM(Datos!Q945&amp;""))="SÍ",UPPER(TRIM(Datos!Q945&amp;""))="SI",UPPER(TRIM(Datos!Q945&amp;""))="NO"),IF(ISNUMBER(Datos!Q945),AND(OR(Q$1005="",Datos!Q945&gt;=Q$1005),OR(Q$1006="",Datos!Q945&lt;=Q$1006)),FALSE),TRUE))))</f>
        <v>0.0</v>
      </c>
      <c r="R945">
        <f>IF(Datos!R945="",0,IF(AND(R$1008&lt;&gt;"",Datos!R945=R$1008),0,IF(R$1004=0,0,1-CHOOSE(R$1004,IF(ISNUMBER(Datos!R945),AND(OR(R$1005="",Datos!R945&gt;=R$1005),OR(R$1006="",Datos!R945&lt;=R$1006)),FALSE),IF(ISNUMBER(Datos!R945),AND(Datos!R945=INT(Datos!R945),AND(OR(R$1005="",Datos!R945&gt;=R$1005),OR(R$1006="",Datos!R945&lt;=R$1006))),FALSE),OR(ISNUMBER(FIND(";"&amp;UPPER(TRIM(Datos!R945&amp;""))&amp;"=",R$1007)),ISNUMBER(FIND(";"&amp;UPPER(TRIM(Datos!R945&amp;""))&amp;";",R$1007))),OR(UPPER(TRIM(Datos!R945&amp;""))="SÍ",UPPER(TRIM(Datos!R945&amp;""))="SI",UPPER(TRIM(Datos!R945&amp;""))="NO"),IF(ISNUMBER(Datos!R945),AND(OR(R$1005="",Datos!R945&gt;=R$1005),OR(R$1006="",Datos!R945&lt;=R$1006)),FALSE),TRUE))))</f>
        <v>0.0</v>
      </c>
      <c r="S945">
        <f>IF(Datos!S945="",0,IF(AND(S$1008&lt;&gt;"",Datos!S945=S$1008),0,IF(S$1004=0,0,1-CHOOSE(S$1004,IF(ISNUMBER(Datos!S945),AND(OR(S$1005="",Datos!S945&gt;=S$1005),OR(S$1006="",Datos!S945&lt;=S$1006)),FALSE),IF(ISNUMBER(Datos!S945),AND(Datos!S945=INT(Datos!S945),AND(OR(S$1005="",Datos!S945&gt;=S$1005),OR(S$1006="",Datos!S945&lt;=S$1006))),FALSE),OR(ISNUMBER(FIND(";"&amp;UPPER(TRIM(Datos!S945&amp;""))&amp;"=",S$1007)),ISNUMBER(FIND(";"&amp;UPPER(TRIM(Datos!S945&amp;""))&amp;";",S$1007))),OR(UPPER(TRIM(Datos!S945&amp;""))="SÍ",UPPER(TRIM(Datos!S945&amp;""))="SI",UPPER(TRIM(Datos!S945&amp;""))="NO"),IF(ISNUMBER(Datos!S945),AND(OR(S$1005="",Datos!S945&gt;=S$1005),OR(S$1006="",Datos!S945&lt;=S$1006)),FALSE),TRUE))))</f>
        <v>0.0</v>
      </c>
      <c r="T945">
        <f>IF(Datos!T945="",0,IF(AND(T$1008&lt;&gt;"",Datos!T945=T$1008),0,IF(T$1004=0,0,1-CHOOSE(T$1004,IF(ISNUMBER(Datos!T945),AND(OR(T$1005="",Datos!T945&gt;=T$1005),OR(T$1006="",Datos!T945&lt;=T$1006)),FALSE),IF(ISNUMBER(Datos!T945),AND(Datos!T945=INT(Datos!T945),AND(OR(T$1005="",Datos!T945&gt;=T$1005),OR(T$1006="",Datos!T945&lt;=T$1006))),FALSE),OR(ISNUMBER(FIND(";"&amp;UPPER(TRIM(Datos!T945&amp;""))&amp;"=",T$1007)),ISNUMBER(FIND(";"&amp;UPPER(TRIM(Datos!T945&amp;""))&amp;";",T$1007))),OR(UPPER(TRIM(Datos!T945&amp;""))="SÍ",UPPER(TRIM(Datos!T945&amp;""))="SI",UPPER(TRIM(Datos!T945&amp;""))="NO"),IF(ISNUMBER(Datos!T945),AND(OR(T$1005="",Datos!T945&gt;=T$1005),OR(T$1006="",Datos!T945&lt;=T$1006)),FALSE),TRUE))))</f>
        <v>0.0</v>
      </c>
      <c r="U945">
        <f>IF(Datos!U945="",0,IF(AND(U$1008&lt;&gt;"",Datos!U945=U$1008),0,IF(U$1004=0,0,1-CHOOSE(U$1004,IF(ISNUMBER(Datos!U945),AND(OR(U$1005="",Datos!U945&gt;=U$1005),OR(U$1006="",Datos!U945&lt;=U$1006)),FALSE),IF(ISNUMBER(Datos!U945),AND(Datos!U945=INT(Datos!U945),AND(OR(U$1005="",Datos!U945&gt;=U$1005),OR(U$1006="",Datos!U945&lt;=U$1006))),FALSE),OR(ISNUMBER(FIND(";"&amp;UPPER(TRIM(Datos!U945&amp;""))&amp;"=",U$1007)),ISNUMBER(FIND(";"&amp;UPPER(TRIM(Datos!U945&amp;""))&amp;";",U$1007))),OR(UPPER(TRIM(Datos!U945&amp;""))="SÍ",UPPER(TRIM(Datos!U945&amp;""))="SI",UPPER(TRIM(Datos!U945&amp;""))="NO"),IF(ISNUMBER(Datos!U945),AND(OR(U$1005="",Datos!U945&gt;=U$1005),OR(U$1006="",Datos!U945&lt;=U$1006)),FALSE),TRUE))))</f>
        <v>0.0</v>
      </c>
      <c r="V945">
        <f>IF(Datos!V945="",0,IF(AND(V$1008&lt;&gt;"",Datos!V945=V$1008),0,IF(V$1004=0,0,1-CHOOSE(V$1004,IF(ISNUMBER(Datos!V945),AND(OR(V$1005="",Datos!V945&gt;=V$1005),OR(V$1006="",Datos!V945&lt;=V$1006)),FALSE),IF(ISNUMBER(Datos!V945),AND(Datos!V945=INT(Datos!V945),AND(OR(V$1005="",Datos!V945&gt;=V$1005),OR(V$1006="",Datos!V945&lt;=V$1006))),FALSE),OR(ISNUMBER(FIND(";"&amp;UPPER(TRIM(Datos!V945&amp;""))&amp;"=",V$1007)),ISNUMBER(FIND(";"&amp;UPPER(TRIM(Datos!V945&amp;""))&amp;";",V$1007))),OR(UPPER(TRIM(Datos!V945&amp;""))="SÍ",UPPER(TRIM(Datos!V945&amp;""))="SI",UPPER(TRIM(Datos!V945&amp;""))="NO"),IF(ISNUMBER(Datos!V945),AND(OR(V$1005="",Datos!V945&gt;=V$1005),OR(V$1006="",Datos!V945&lt;=V$1006)),FALSE),TRUE))))</f>
        <v>0.0</v>
      </c>
      <c r="W945">
        <f>IF(Datos!W945="",0,IF(AND(W$1008&lt;&gt;"",Datos!W945=W$1008),0,IF(W$1004=0,0,1-CHOOSE(W$1004,IF(ISNUMBER(Datos!W945),AND(OR(W$1005="",Datos!W945&gt;=W$1005),OR(W$1006="",Datos!W945&lt;=W$1006)),FALSE),IF(ISNUMBER(Datos!W945),AND(Datos!W945=INT(Datos!W945),AND(OR(W$1005="",Datos!W945&gt;=W$1005),OR(W$1006="",Datos!W945&lt;=W$1006))),FALSE),OR(ISNUMBER(FIND(";"&amp;UPPER(TRIM(Datos!W945&amp;""))&amp;"=",W$1007)),ISNUMBER(FIND(";"&amp;UPPER(TRIM(Datos!W945&amp;""))&amp;";",W$1007))),OR(UPPER(TRIM(Datos!W945&amp;""))="SÍ",UPPER(TRIM(Datos!W945&amp;""))="SI",UPPER(TRIM(Datos!W945&amp;""))="NO"),IF(ISNUMBER(Datos!W945),AND(OR(W$1005="",Datos!W945&gt;=W$1005),OR(W$1006="",Datos!W945&lt;=W$1006)),FALSE),TRUE))))</f>
        <v>0.0</v>
      </c>
      <c r="X945">
        <f>IF(Datos!X945="",0,IF(AND(X$1008&lt;&gt;"",Datos!X945=X$1008),0,IF(X$1004=0,0,1-CHOOSE(X$1004,IF(ISNUMBER(Datos!X945),AND(OR(X$1005="",Datos!X945&gt;=X$1005),OR(X$1006="",Datos!X945&lt;=X$1006)),FALSE),IF(ISNUMBER(Datos!X945),AND(Datos!X945=INT(Datos!X945),AND(OR(X$1005="",Datos!X945&gt;=X$1005),OR(X$1006="",Datos!X945&lt;=X$1006))),FALSE),OR(ISNUMBER(FIND(";"&amp;UPPER(TRIM(Datos!X945&amp;""))&amp;"=",X$1007)),ISNUMBER(FIND(";"&amp;UPPER(TRIM(Datos!X945&amp;""))&amp;";",X$1007))),OR(UPPER(TRIM(Datos!X945&amp;""))="SÍ",UPPER(TRIM(Datos!X945&amp;""))="SI",UPPER(TRIM(Datos!X945&amp;""))="NO"),IF(ISNUMBER(Datos!X945),AND(OR(X$1005="",Datos!X945&gt;=X$1005),OR(X$1006="",Datos!X945&lt;=X$1006)),FALSE),TRUE))))</f>
        <v>0.0</v>
      </c>
      <c r="Y945">
        <f>IF(Datos!Y945="",0,IF(AND(Y$1008&lt;&gt;"",Datos!Y945=Y$1008),0,IF(Y$1004=0,0,1-CHOOSE(Y$1004,IF(ISNUMBER(Datos!Y945),AND(OR(Y$1005="",Datos!Y945&gt;=Y$1005),OR(Y$1006="",Datos!Y945&lt;=Y$1006)),FALSE),IF(ISNUMBER(Datos!Y945),AND(Datos!Y945=INT(Datos!Y945),AND(OR(Y$1005="",Datos!Y945&gt;=Y$1005),OR(Y$1006="",Datos!Y945&lt;=Y$1006))),FALSE),OR(ISNUMBER(FIND(";"&amp;UPPER(TRIM(Datos!Y945&amp;""))&amp;"=",Y$1007)),ISNUMBER(FIND(";"&amp;UPPER(TRIM(Datos!Y945&amp;""))&amp;";",Y$1007))),OR(UPPER(TRIM(Datos!Y945&amp;""))="SÍ",UPPER(TRIM(Datos!Y945&amp;""))="SI",UPPER(TRIM(Datos!Y945&amp;""))="NO"),IF(ISNUMBER(Datos!Y945),AND(OR(Y$1005="",Datos!Y945&gt;=Y$1005),OR(Y$1006="",Datos!Y945&lt;=Y$1006)),FALSE),TRUE))))</f>
        <v>0.0</v>
      </c>
      <c r="Z945">
        <f>IF(Datos!Z945="",0,IF(AND(Z$1008&lt;&gt;"",Datos!Z945=Z$1008),0,IF(Z$1004=0,0,1-CHOOSE(Z$1004,IF(ISNUMBER(Datos!Z945),AND(OR(Z$1005="",Datos!Z945&gt;=Z$1005),OR(Z$1006="",Datos!Z945&lt;=Z$1006)),FALSE),IF(ISNUMBER(Datos!Z945),AND(Datos!Z945=INT(Datos!Z945),AND(OR(Z$1005="",Datos!Z945&gt;=Z$1005),OR(Z$1006="",Datos!Z945&lt;=Z$1006))),FALSE),OR(ISNUMBER(FIND(";"&amp;UPPER(TRIM(Datos!Z945&amp;""))&amp;"=",Z$1007)),ISNUMBER(FIND(";"&amp;UPPER(TRIM(Datos!Z945&amp;""))&amp;";",Z$1007))),OR(UPPER(TRIM(Datos!Z945&amp;""))="SÍ",UPPER(TRIM(Datos!Z945&amp;""))="SI",UPPER(TRIM(Datos!Z945&amp;""))="NO"),IF(ISNUMBER(Datos!Z945),AND(OR(Z$1005="",Datos!Z945&gt;=Z$1005),OR(Z$1006="",Datos!Z945&lt;=Z$1006)),FALSE),TRUE))))</f>
        <v>0.0</v>
      </c>
      <c r="AA945">
        <f>IF(Datos!AA945="",0,IF(AND(AA$1008&lt;&gt;"",Datos!AA945=AA$1008),0,IF(AA$1004=0,0,1-CHOOSE(AA$1004,IF(ISNUMBER(Datos!AA945),AND(OR(AA$1005="",Datos!AA945&gt;=AA$1005),OR(AA$1006="",Datos!AA945&lt;=AA$1006)),FALSE),IF(ISNUMBER(Datos!AA945),AND(Datos!AA945=INT(Datos!AA945),AND(OR(AA$1005="",Datos!AA945&gt;=AA$1005),OR(AA$1006="",Datos!AA945&lt;=AA$1006))),FALSE),OR(ISNUMBER(FIND(";"&amp;UPPER(TRIM(Datos!AA945&amp;""))&amp;"=",AA$1007)),ISNUMBER(FIND(";"&amp;UPPER(TRIM(Datos!AA945&amp;""))&amp;";",AA$1007))),OR(UPPER(TRIM(Datos!AA945&amp;""))="SÍ",UPPER(TRIM(Datos!AA945&amp;""))="SI",UPPER(TRIM(Datos!AA945&amp;""))="NO"),IF(ISNUMBER(Datos!AA945),AND(OR(AA$1005="",Datos!AA945&gt;=AA$1005),OR(AA$1006="",Datos!AA945&lt;=AA$1006)),FALSE),TRUE))))</f>
        <v>0.0</v>
      </c>
      <c r="AB945">
        <f>IF(Datos!AB945="",0,IF(AND(AB$1008&lt;&gt;"",Datos!AB945=AB$1008),0,IF(AB$1004=0,0,1-CHOOSE(AB$1004,IF(ISNUMBER(Datos!AB945),AND(OR(AB$1005="",Datos!AB945&gt;=AB$1005),OR(AB$1006="",Datos!AB945&lt;=AB$1006)),FALSE),IF(ISNUMBER(Datos!AB945),AND(Datos!AB945=INT(Datos!AB945),AND(OR(AB$1005="",Datos!AB945&gt;=AB$1005),OR(AB$1006="",Datos!AB945&lt;=AB$1006))),FALSE),OR(ISNUMBER(FIND(";"&amp;UPPER(TRIM(Datos!AB945&amp;""))&amp;"=",AB$1007)),ISNUMBER(FIND(";"&amp;UPPER(TRIM(Datos!AB945&amp;""))&amp;";",AB$1007))),OR(UPPER(TRIM(Datos!AB945&amp;""))="SÍ",UPPER(TRIM(Datos!AB945&amp;""))="SI",UPPER(TRIM(Datos!AB945&amp;""))="NO"),IF(ISNUMBER(Datos!AB945),AND(OR(AB$1005="",Datos!AB945&gt;=AB$1005),OR(AB$1006="",Datos!AB945&lt;=AB$1006)),FALSE),TRUE))))</f>
        <v>0.0</v>
      </c>
      <c r="AC945">
        <f>IF(Datos!AC945="",0,IF(AND(AC$1008&lt;&gt;"",Datos!AC945=AC$1008),0,IF(AC$1004=0,0,1-CHOOSE(AC$1004,IF(ISNUMBER(Datos!AC945),AND(OR(AC$1005="",Datos!AC945&gt;=AC$1005),OR(AC$1006="",Datos!AC945&lt;=AC$1006)),FALSE),IF(ISNUMBER(Datos!AC945),AND(Datos!AC945=INT(Datos!AC945),AND(OR(AC$1005="",Datos!AC945&gt;=AC$1005),OR(AC$1006="",Datos!AC945&lt;=AC$1006))),FALSE),OR(ISNUMBER(FIND(";"&amp;UPPER(TRIM(Datos!AC945&amp;""))&amp;"=",AC$1007)),ISNUMBER(FIND(";"&amp;UPPER(TRIM(Datos!AC945&amp;""))&amp;";",AC$1007))),OR(UPPER(TRIM(Datos!AC945&amp;""))="SÍ",UPPER(TRIM(Datos!AC945&amp;""))="SI",UPPER(TRIM(Datos!AC945&amp;""))="NO"),IF(ISNUMBER(Datos!AC945),AND(OR(AC$1005="",Datos!AC945&gt;=AC$1005),OR(AC$1006="",Datos!AC945&lt;=AC$1006)),FALSE),TRUE))))</f>
        <v>0.0</v>
      </c>
      <c r="AD945">
        <f>IF(Datos!AD945="",0,IF(AND(AD$1008&lt;&gt;"",Datos!AD945=AD$1008),0,IF(AD$1004=0,0,1-CHOOSE(AD$1004,IF(ISNUMBER(Datos!AD945),AND(OR(AD$1005="",Datos!AD945&gt;=AD$1005),OR(AD$1006="",Datos!AD945&lt;=AD$1006)),FALSE),IF(ISNUMBER(Datos!AD945),AND(Datos!AD945=INT(Datos!AD945),AND(OR(AD$1005="",Datos!AD945&gt;=AD$1005),OR(AD$1006="",Datos!AD945&lt;=AD$1006))),FALSE),OR(ISNUMBER(FIND(";"&amp;UPPER(TRIM(Datos!AD945&amp;""))&amp;"=",AD$1007)),ISNUMBER(FIND(";"&amp;UPPER(TRIM(Datos!AD945&amp;""))&amp;";",AD$1007))),OR(UPPER(TRIM(Datos!AD945&amp;""))="SÍ",UPPER(TRIM(Datos!AD945&amp;""))="SI",UPPER(TRIM(Datos!AD945&amp;""))="NO"),IF(ISNUMBER(Datos!AD945),AND(OR(AD$1005="",Datos!AD945&gt;=AD$1005),OR(AD$1006="",Datos!AD945&lt;=AD$1006)),FALSE),TRUE))))</f>
        <v>0.0</v>
      </c>
      <c r="AE945">
        <f>IF(Datos!AE945="",0,IF(AND(AE$1008&lt;&gt;"",Datos!AE945=AE$1008),0,IF(AE$1004=0,0,1-CHOOSE(AE$1004,IF(ISNUMBER(Datos!AE945),AND(OR(AE$1005="",Datos!AE945&gt;=AE$1005),OR(AE$1006="",Datos!AE945&lt;=AE$1006)),FALSE),IF(ISNUMBER(Datos!AE945),AND(Datos!AE945=INT(Datos!AE945),AND(OR(AE$1005="",Datos!AE945&gt;=AE$1005),OR(AE$1006="",Datos!AE945&lt;=AE$1006))),FALSE),OR(ISNUMBER(FIND(";"&amp;UPPER(TRIM(Datos!AE945&amp;""))&amp;"=",AE$1007)),ISNUMBER(FIND(";"&amp;UPPER(TRIM(Datos!AE945&amp;""))&amp;";",AE$1007))),OR(UPPER(TRIM(Datos!AE945&amp;""))="SÍ",UPPER(TRIM(Datos!AE945&amp;""))="SI",UPPER(TRIM(Datos!AE945&amp;""))="NO"),IF(ISNUMBER(Datos!AE945),AND(OR(AE$1005="",Datos!AE945&gt;=AE$1005),OR(AE$1006="",Datos!AE945&lt;=AE$1006)),FALSE),TRUE))))</f>
        <v>0.0</v>
      </c>
    </row>
    <row r="946" spans="2:31">
      <c r="B946">
        <f>IF(Datos!B946="",0,IF(AND(B$1008&lt;&gt;"",Datos!B946=B$1008),0,IF(B$1004=0,0,1-CHOOSE(B$1004,IF(ISNUMBER(Datos!B946),AND(OR(B$1005="",Datos!B946&gt;=B$1005),OR(B$1006="",Datos!B946&lt;=B$1006)),FALSE),IF(ISNUMBER(Datos!B946),AND(Datos!B946=INT(Datos!B946),AND(OR(B$1005="",Datos!B946&gt;=B$1005),OR(B$1006="",Datos!B946&lt;=B$1006))),FALSE),OR(ISNUMBER(FIND(";"&amp;UPPER(TRIM(Datos!B946&amp;""))&amp;"=",B$1007)),ISNUMBER(FIND(";"&amp;UPPER(TRIM(Datos!B946&amp;""))&amp;";",B$1007))),OR(UPPER(TRIM(Datos!B946&amp;""))="SÍ",UPPER(TRIM(Datos!B946&amp;""))="SI",UPPER(TRIM(Datos!B946&amp;""))="NO"),IF(ISNUMBER(Datos!B946),AND(OR(B$1005="",Datos!B946&gt;=B$1005),OR(B$1006="",Datos!B946&lt;=B$1006)),FALSE),TRUE))))</f>
        <v>0.0</v>
      </c>
      <c r="C946">
        <f>IF(Datos!C946="",0,IF(AND(C$1008&lt;&gt;"",Datos!C946=C$1008),0,IF(C$1004=0,0,1-CHOOSE(C$1004,IF(ISNUMBER(Datos!C946),AND(OR(C$1005="",Datos!C946&gt;=C$1005),OR(C$1006="",Datos!C946&lt;=C$1006)),FALSE),IF(ISNUMBER(Datos!C946),AND(Datos!C946=INT(Datos!C946),AND(OR(C$1005="",Datos!C946&gt;=C$1005),OR(C$1006="",Datos!C946&lt;=C$1006))),FALSE),OR(ISNUMBER(FIND(";"&amp;UPPER(TRIM(Datos!C946&amp;""))&amp;"=",C$1007)),ISNUMBER(FIND(";"&amp;UPPER(TRIM(Datos!C946&amp;""))&amp;";",C$1007))),OR(UPPER(TRIM(Datos!C946&amp;""))="SÍ",UPPER(TRIM(Datos!C946&amp;""))="SI",UPPER(TRIM(Datos!C946&amp;""))="NO"),IF(ISNUMBER(Datos!C946),AND(OR(C$1005="",Datos!C946&gt;=C$1005),OR(C$1006="",Datos!C946&lt;=C$1006)),FALSE),TRUE))))</f>
        <v>0.0</v>
      </c>
      <c r="D946">
        <f>IF(Datos!D946="",0,IF(AND(D$1008&lt;&gt;"",Datos!D946=D$1008),0,IF(D$1004=0,0,1-CHOOSE(D$1004,IF(ISNUMBER(Datos!D946),AND(OR(D$1005="",Datos!D946&gt;=D$1005),OR(D$1006="",Datos!D946&lt;=D$1006)),FALSE),IF(ISNUMBER(Datos!D946),AND(Datos!D946=INT(Datos!D946),AND(OR(D$1005="",Datos!D946&gt;=D$1005),OR(D$1006="",Datos!D946&lt;=D$1006))),FALSE),OR(ISNUMBER(FIND(";"&amp;UPPER(TRIM(Datos!D946&amp;""))&amp;"=",D$1007)),ISNUMBER(FIND(";"&amp;UPPER(TRIM(Datos!D946&amp;""))&amp;";",D$1007))),OR(UPPER(TRIM(Datos!D946&amp;""))="SÍ",UPPER(TRIM(Datos!D946&amp;""))="SI",UPPER(TRIM(Datos!D946&amp;""))="NO"),IF(ISNUMBER(Datos!D946),AND(OR(D$1005="",Datos!D946&gt;=D$1005),OR(D$1006="",Datos!D946&lt;=D$1006)),FALSE),TRUE))))</f>
        <v>0.0</v>
      </c>
      <c r="E946">
        <f>IF(Datos!E946="",0,IF(AND(E$1008&lt;&gt;"",Datos!E946=E$1008),0,IF(E$1004=0,0,1-CHOOSE(E$1004,IF(ISNUMBER(Datos!E946),AND(OR(E$1005="",Datos!E946&gt;=E$1005),OR(E$1006="",Datos!E946&lt;=E$1006)),FALSE),IF(ISNUMBER(Datos!E946),AND(Datos!E946=INT(Datos!E946),AND(OR(E$1005="",Datos!E946&gt;=E$1005),OR(E$1006="",Datos!E946&lt;=E$1006))),FALSE),OR(ISNUMBER(FIND(";"&amp;UPPER(TRIM(Datos!E946&amp;""))&amp;"=",E$1007)),ISNUMBER(FIND(";"&amp;UPPER(TRIM(Datos!E946&amp;""))&amp;";",E$1007))),OR(UPPER(TRIM(Datos!E946&amp;""))="SÍ",UPPER(TRIM(Datos!E946&amp;""))="SI",UPPER(TRIM(Datos!E946&amp;""))="NO"),IF(ISNUMBER(Datos!E946),AND(OR(E$1005="",Datos!E946&gt;=E$1005),OR(E$1006="",Datos!E946&lt;=E$1006)),FALSE),TRUE))))</f>
        <v>0.0</v>
      </c>
      <c r="F946">
        <f>IF(Datos!F946="",0,IF(AND(F$1008&lt;&gt;"",Datos!F946=F$1008),0,IF(F$1004=0,0,1-CHOOSE(F$1004,IF(ISNUMBER(Datos!F946),AND(OR(F$1005="",Datos!F946&gt;=F$1005),OR(F$1006="",Datos!F946&lt;=F$1006)),FALSE),IF(ISNUMBER(Datos!F946),AND(Datos!F946=INT(Datos!F946),AND(OR(F$1005="",Datos!F946&gt;=F$1005),OR(F$1006="",Datos!F946&lt;=F$1006))),FALSE),OR(ISNUMBER(FIND(";"&amp;UPPER(TRIM(Datos!F946&amp;""))&amp;"=",F$1007)),ISNUMBER(FIND(";"&amp;UPPER(TRIM(Datos!F946&amp;""))&amp;";",F$1007))),OR(UPPER(TRIM(Datos!F946&amp;""))="SÍ",UPPER(TRIM(Datos!F946&amp;""))="SI",UPPER(TRIM(Datos!F946&amp;""))="NO"),IF(ISNUMBER(Datos!F946),AND(OR(F$1005="",Datos!F946&gt;=F$1005),OR(F$1006="",Datos!F946&lt;=F$1006)),FALSE),TRUE))))</f>
        <v>0.0</v>
      </c>
      <c r="G946">
        <f>IF(Datos!G946="",0,IF(AND(G$1008&lt;&gt;"",Datos!G946=G$1008),0,IF(G$1004=0,0,1-CHOOSE(G$1004,IF(ISNUMBER(Datos!G946),AND(OR(G$1005="",Datos!G946&gt;=G$1005),OR(G$1006="",Datos!G946&lt;=G$1006)),FALSE),IF(ISNUMBER(Datos!G946),AND(Datos!G946=INT(Datos!G946),AND(OR(G$1005="",Datos!G946&gt;=G$1005),OR(G$1006="",Datos!G946&lt;=G$1006))),FALSE),OR(ISNUMBER(FIND(";"&amp;UPPER(TRIM(Datos!G946&amp;""))&amp;"=",G$1007)),ISNUMBER(FIND(";"&amp;UPPER(TRIM(Datos!G946&amp;""))&amp;";",G$1007))),OR(UPPER(TRIM(Datos!G946&amp;""))="SÍ",UPPER(TRIM(Datos!G946&amp;""))="SI",UPPER(TRIM(Datos!G946&amp;""))="NO"),IF(ISNUMBER(Datos!G946),AND(OR(G$1005="",Datos!G946&gt;=G$1005),OR(G$1006="",Datos!G946&lt;=G$1006)),FALSE),TRUE))))</f>
        <v>0.0</v>
      </c>
      <c r="H946">
        <f>IF(Datos!H946="",0,IF(AND(H$1008&lt;&gt;"",Datos!H946=H$1008),0,IF(H$1004=0,0,1-CHOOSE(H$1004,IF(ISNUMBER(Datos!H946),AND(OR(H$1005="",Datos!H946&gt;=H$1005),OR(H$1006="",Datos!H946&lt;=H$1006)),FALSE),IF(ISNUMBER(Datos!H946),AND(Datos!H946=INT(Datos!H946),AND(OR(H$1005="",Datos!H946&gt;=H$1005),OR(H$1006="",Datos!H946&lt;=H$1006))),FALSE),OR(ISNUMBER(FIND(";"&amp;UPPER(TRIM(Datos!H946&amp;""))&amp;"=",H$1007)),ISNUMBER(FIND(";"&amp;UPPER(TRIM(Datos!H946&amp;""))&amp;";",H$1007))),OR(UPPER(TRIM(Datos!H946&amp;""))="SÍ",UPPER(TRIM(Datos!H946&amp;""))="SI",UPPER(TRIM(Datos!H946&amp;""))="NO"),IF(ISNUMBER(Datos!H946),AND(OR(H$1005="",Datos!H946&gt;=H$1005),OR(H$1006="",Datos!H946&lt;=H$1006)),FALSE),TRUE))))</f>
        <v>0.0</v>
      </c>
      <c r="I946">
        <f>IF(Datos!I946="",0,IF(AND(I$1008&lt;&gt;"",Datos!I946=I$1008),0,IF(I$1004=0,0,1-CHOOSE(I$1004,IF(ISNUMBER(Datos!I946),AND(OR(I$1005="",Datos!I946&gt;=I$1005),OR(I$1006="",Datos!I946&lt;=I$1006)),FALSE),IF(ISNUMBER(Datos!I946),AND(Datos!I946=INT(Datos!I946),AND(OR(I$1005="",Datos!I946&gt;=I$1005),OR(I$1006="",Datos!I946&lt;=I$1006))),FALSE),OR(ISNUMBER(FIND(";"&amp;UPPER(TRIM(Datos!I946&amp;""))&amp;"=",I$1007)),ISNUMBER(FIND(";"&amp;UPPER(TRIM(Datos!I946&amp;""))&amp;";",I$1007))),OR(UPPER(TRIM(Datos!I946&amp;""))="SÍ",UPPER(TRIM(Datos!I946&amp;""))="SI",UPPER(TRIM(Datos!I946&amp;""))="NO"),IF(ISNUMBER(Datos!I946),AND(OR(I$1005="",Datos!I946&gt;=I$1005),OR(I$1006="",Datos!I946&lt;=I$1006)),FALSE),TRUE))))</f>
        <v>0.0</v>
      </c>
      <c r="J946">
        <f>IF(Datos!J946="",0,IF(AND(J$1008&lt;&gt;"",Datos!J946=J$1008),0,IF(J$1004=0,0,1-CHOOSE(J$1004,IF(ISNUMBER(Datos!J946),AND(OR(J$1005="",Datos!J946&gt;=J$1005),OR(J$1006="",Datos!J946&lt;=J$1006)),FALSE),IF(ISNUMBER(Datos!J946),AND(Datos!J946=INT(Datos!J946),AND(OR(J$1005="",Datos!J946&gt;=J$1005),OR(J$1006="",Datos!J946&lt;=J$1006))),FALSE),OR(ISNUMBER(FIND(";"&amp;UPPER(TRIM(Datos!J946&amp;""))&amp;"=",J$1007)),ISNUMBER(FIND(";"&amp;UPPER(TRIM(Datos!J946&amp;""))&amp;";",J$1007))),OR(UPPER(TRIM(Datos!J946&amp;""))="SÍ",UPPER(TRIM(Datos!J946&amp;""))="SI",UPPER(TRIM(Datos!J946&amp;""))="NO"),IF(ISNUMBER(Datos!J946),AND(OR(J$1005="",Datos!J946&gt;=J$1005),OR(J$1006="",Datos!J946&lt;=J$1006)),FALSE),TRUE))))</f>
        <v>0.0</v>
      </c>
      <c r="K946">
        <f>IF(Datos!K946="",0,IF(AND(K$1008&lt;&gt;"",Datos!K946=K$1008),0,IF(K$1004=0,0,1-CHOOSE(K$1004,IF(ISNUMBER(Datos!K946),AND(OR(K$1005="",Datos!K946&gt;=K$1005),OR(K$1006="",Datos!K946&lt;=K$1006)),FALSE),IF(ISNUMBER(Datos!K946),AND(Datos!K946=INT(Datos!K946),AND(OR(K$1005="",Datos!K946&gt;=K$1005),OR(K$1006="",Datos!K946&lt;=K$1006))),FALSE),OR(ISNUMBER(FIND(";"&amp;UPPER(TRIM(Datos!K946&amp;""))&amp;"=",K$1007)),ISNUMBER(FIND(";"&amp;UPPER(TRIM(Datos!K946&amp;""))&amp;";",K$1007))),OR(UPPER(TRIM(Datos!K946&amp;""))="SÍ",UPPER(TRIM(Datos!K946&amp;""))="SI",UPPER(TRIM(Datos!K946&amp;""))="NO"),IF(ISNUMBER(Datos!K946),AND(OR(K$1005="",Datos!K946&gt;=K$1005),OR(K$1006="",Datos!K946&lt;=K$1006)),FALSE),TRUE))))</f>
        <v>0.0</v>
      </c>
      <c r="L946">
        <f>IF(Datos!L946="",0,IF(AND(L$1008&lt;&gt;"",Datos!L946=L$1008),0,IF(L$1004=0,0,1-CHOOSE(L$1004,IF(ISNUMBER(Datos!L946),AND(OR(L$1005="",Datos!L946&gt;=L$1005),OR(L$1006="",Datos!L946&lt;=L$1006)),FALSE),IF(ISNUMBER(Datos!L946),AND(Datos!L946=INT(Datos!L946),AND(OR(L$1005="",Datos!L946&gt;=L$1005),OR(L$1006="",Datos!L946&lt;=L$1006))),FALSE),OR(ISNUMBER(FIND(";"&amp;UPPER(TRIM(Datos!L946&amp;""))&amp;"=",L$1007)),ISNUMBER(FIND(";"&amp;UPPER(TRIM(Datos!L946&amp;""))&amp;";",L$1007))),OR(UPPER(TRIM(Datos!L946&amp;""))="SÍ",UPPER(TRIM(Datos!L946&amp;""))="SI",UPPER(TRIM(Datos!L946&amp;""))="NO"),IF(ISNUMBER(Datos!L946),AND(OR(L$1005="",Datos!L946&gt;=L$1005),OR(L$1006="",Datos!L946&lt;=L$1006)),FALSE),TRUE))))</f>
        <v>0.0</v>
      </c>
      <c r="M946">
        <f>IF(Datos!M946="",0,IF(AND(M$1008&lt;&gt;"",Datos!M946=M$1008),0,IF(M$1004=0,0,1-CHOOSE(M$1004,IF(ISNUMBER(Datos!M946),AND(OR(M$1005="",Datos!M946&gt;=M$1005),OR(M$1006="",Datos!M946&lt;=M$1006)),FALSE),IF(ISNUMBER(Datos!M946),AND(Datos!M946=INT(Datos!M946),AND(OR(M$1005="",Datos!M946&gt;=M$1005),OR(M$1006="",Datos!M946&lt;=M$1006))),FALSE),OR(ISNUMBER(FIND(";"&amp;UPPER(TRIM(Datos!M946&amp;""))&amp;"=",M$1007)),ISNUMBER(FIND(";"&amp;UPPER(TRIM(Datos!M946&amp;""))&amp;";",M$1007))),OR(UPPER(TRIM(Datos!M946&amp;""))="SÍ",UPPER(TRIM(Datos!M946&amp;""))="SI",UPPER(TRIM(Datos!M946&amp;""))="NO"),IF(ISNUMBER(Datos!M946),AND(OR(M$1005="",Datos!M946&gt;=M$1005),OR(M$1006="",Datos!M946&lt;=M$1006)),FALSE),TRUE))))</f>
        <v>0.0</v>
      </c>
      <c r="N946">
        <f>IF(Datos!N946="",0,IF(AND(N$1008&lt;&gt;"",Datos!N946=N$1008),0,IF(N$1004=0,0,1-CHOOSE(N$1004,IF(ISNUMBER(Datos!N946),AND(OR(N$1005="",Datos!N946&gt;=N$1005),OR(N$1006="",Datos!N946&lt;=N$1006)),FALSE),IF(ISNUMBER(Datos!N946),AND(Datos!N946=INT(Datos!N946),AND(OR(N$1005="",Datos!N946&gt;=N$1005),OR(N$1006="",Datos!N946&lt;=N$1006))),FALSE),OR(ISNUMBER(FIND(";"&amp;UPPER(TRIM(Datos!N946&amp;""))&amp;"=",N$1007)),ISNUMBER(FIND(";"&amp;UPPER(TRIM(Datos!N946&amp;""))&amp;";",N$1007))),OR(UPPER(TRIM(Datos!N946&amp;""))="SÍ",UPPER(TRIM(Datos!N946&amp;""))="SI",UPPER(TRIM(Datos!N946&amp;""))="NO"),IF(ISNUMBER(Datos!N946),AND(OR(N$1005="",Datos!N946&gt;=N$1005),OR(N$1006="",Datos!N946&lt;=N$1006)),FALSE),TRUE))))</f>
        <v>0.0</v>
      </c>
      <c r="O946">
        <f>IF(Datos!O946="",0,IF(AND(O$1008&lt;&gt;"",Datos!O946=O$1008),0,IF(O$1004=0,0,1-CHOOSE(O$1004,IF(ISNUMBER(Datos!O946),AND(OR(O$1005="",Datos!O946&gt;=O$1005),OR(O$1006="",Datos!O946&lt;=O$1006)),FALSE),IF(ISNUMBER(Datos!O946),AND(Datos!O946=INT(Datos!O946),AND(OR(O$1005="",Datos!O946&gt;=O$1005),OR(O$1006="",Datos!O946&lt;=O$1006))),FALSE),OR(ISNUMBER(FIND(";"&amp;UPPER(TRIM(Datos!O946&amp;""))&amp;"=",O$1007)),ISNUMBER(FIND(";"&amp;UPPER(TRIM(Datos!O946&amp;""))&amp;";",O$1007))),OR(UPPER(TRIM(Datos!O946&amp;""))="SÍ",UPPER(TRIM(Datos!O946&amp;""))="SI",UPPER(TRIM(Datos!O946&amp;""))="NO"),IF(ISNUMBER(Datos!O946),AND(OR(O$1005="",Datos!O946&gt;=O$1005),OR(O$1006="",Datos!O946&lt;=O$1006)),FALSE),TRUE))))</f>
        <v>0.0</v>
      </c>
      <c r="P946">
        <f>IF(Datos!P946="",0,IF(AND(P$1008&lt;&gt;"",Datos!P946=P$1008),0,IF(P$1004=0,0,1-CHOOSE(P$1004,IF(ISNUMBER(Datos!P946),AND(OR(P$1005="",Datos!P946&gt;=P$1005),OR(P$1006="",Datos!P946&lt;=P$1006)),FALSE),IF(ISNUMBER(Datos!P946),AND(Datos!P946=INT(Datos!P946),AND(OR(P$1005="",Datos!P946&gt;=P$1005),OR(P$1006="",Datos!P946&lt;=P$1006))),FALSE),OR(ISNUMBER(FIND(";"&amp;UPPER(TRIM(Datos!P946&amp;""))&amp;"=",P$1007)),ISNUMBER(FIND(";"&amp;UPPER(TRIM(Datos!P946&amp;""))&amp;";",P$1007))),OR(UPPER(TRIM(Datos!P946&amp;""))="SÍ",UPPER(TRIM(Datos!P946&amp;""))="SI",UPPER(TRIM(Datos!P946&amp;""))="NO"),IF(ISNUMBER(Datos!P946),AND(OR(P$1005="",Datos!P946&gt;=P$1005),OR(P$1006="",Datos!P946&lt;=P$1006)),FALSE),TRUE))))</f>
        <v>0.0</v>
      </c>
      <c r="Q946">
        <f>IF(Datos!Q946="",0,IF(AND(Q$1008&lt;&gt;"",Datos!Q946=Q$1008),0,IF(Q$1004=0,0,1-CHOOSE(Q$1004,IF(ISNUMBER(Datos!Q946),AND(OR(Q$1005="",Datos!Q946&gt;=Q$1005),OR(Q$1006="",Datos!Q946&lt;=Q$1006)),FALSE),IF(ISNUMBER(Datos!Q946),AND(Datos!Q946=INT(Datos!Q946),AND(OR(Q$1005="",Datos!Q946&gt;=Q$1005),OR(Q$1006="",Datos!Q946&lt;=Q$1006))),FALSE),OR(ISNUMBER(FIND(";"&amp;UPPER(TRIM(Datos!Q946&amp;""))&amp;"=",Q$1007)),ISNUMBER(FIND(";"&amp;UPPER(TRIM(Datos!Q946&amp;""))&amp;";",Q$1007))),OR(UPPER(TRIM(Datos!Q946&amp;""))="SÍ",UPPER(TRIM(Datos!Q946&amp;""))="SI",UPPER(TRIM(Datos!Q946&amp;""))="NO"),IF(ISNUMBER(Datos!Q946),AND(OR(Q$1005="",Datos!Q946&gt;=Q$1005),OR(Q$1006="",Datos!Q946&lt;=Q$1006)),FALSE),TRUE))))</f>
        <v>0.0</v>
      </c>
      <c r="R946">
        <f>IF(Datos!R946="",0,IF(AND(R$1008&lt;&gt;"",Datos!R946=R$1008),0,IF(R$1004=0,0,1-CHOOSE(R$1004,IF(ISNUMBER(Datos!R946),AND(OR(R$1005="",Datos!R946&gt;=R$1005),OR(R$1006="",Datos!R946&lt;=R$1006)),FALSE),IF(ISNUMBER(Datos!R946),AND(Datos!R946=INT(Datos!R946),AND(OR(R$1005="",Datos!R946&gt;=R$1005),OR(R$1006="",Datos!R946&lt;=R$1006))),FALSE),OR(ISNUMBER(FIND(";"&amp;UPPER(TRIM(Datos!R946&amp;""))&amp;"=",R$1007)),ISNUMBER(FIND(";"&amp;UPPER(TRIM(Datos!R946&amp;""))&amp;";",R$1007))),OR(UPPER(TRIM(Datos!R946&amp;""))="SÍ",UPPER(TRIM(Datos!R946&amp;""))="SI",UPPER(TRIM(Datos!R946&amp;""))="NO"),IF(ISNUMBER(Datos!R946),AND(OR(R$1005="",Datos!R946&gt;=R$1005),OR(R$1006="",Datos!R946&lt;=R$1006)),FALSE),TRUE))))</f>
        <v>0.0</v>
      </c>
      <c r="S946">
        <f>IF(Datos!S946="",0,IF(AND(S$1008&lt;&gt;"",Datos!S946=S$1008),0,IF(S$1004=0,0,1-CHOOSE(S$1004,IF(ISNUMBER(Datos!S946),AND(OR(S$1005="",Datos!S946&gt;=S$1005),OR(S$1006="",Datos!S946&lt;=S$1006)),FALSE),IF(ISNUMBER(Datos!S946),AND(Datos!S946=INT(Datos!S946),AND(OR(S$1005="",Datos!S946&gt;=S$1005),OR(S$1006="",Datos!S946&lt;=S$1006))),FALSE),OR(ISNUMBER(FIND(";"&amp;UPPER(TRIM(Datos!S946&amp;""))&amp;"=",S$1007)),ISNUMBER(FIND(";"&amp;UPPER(TRIM(Datos!S946&amp;""))&amp;";",S$1007))),OR(UPPER(TRIM(Datos!S946&amp;""))="SÍ",UPPER(TRIM(Datos!S946&amp;""))="SI",UPPER(TRIM(Datos!S946&amp;""))="NO"),IF(ISNUMBER(Datos!S946),AND(OR(S$1005="",Datos!S946&gt;=S$1005),OR(S$1006="",Datos!S946&lt;=S$1006)),FALSE),TRUE))))</f>
        <v>0.0</v>
      </c>
      <c r="T946">
        <f>IF(Datos!T946="",0,IF(AND(T$1008&lt;&gt;"",Datos!T946=T$1008),0,IF(T$1004=0,0,1-CHOOSE(T$1004,IF(ISNUMBER(Datos!T946),AND(OR(T$1005="",Datos!T946&gt;=T$1005),OR(T$1006="",Datos!T946&lt;=T$1006)),FALSE),IF(ISNUMBER(Datos!T946),AND(Datos!T946=INT(Datos!T946),AND(OR(T$1005="",Datos!T946&gt;=T$1005),OR(T$1006="",Datos!T946&lt;=T$1006))),FALSE),OR(ISNUMBER(FIND(";"&amp;UPPER(TRIM(Datos!T946&amp;""))&amp;"=",T$1007)),ISNUMBER(FIND(";"&amp;UPPER(TRIM(Datos!T946&amp;""))&amp;";",T$1007))),OR(UPPER(TRIM(Datos!T946&amp;""))="SÍ",UPPER(TRIM(Datos!T946&amp;""))="SI",UPPER(TRIM(Datos!T946&amp;""))="NO"),IF(ISNUMBER(Datos!T946),AND(OR(T$1005="",Datos!T946&gt;=T$1005),OR(T$1006="",Datos!T946&lt;=T$1006)),FALSE),TRUE))))</f>
        <v>0.0</v>
      </c>
      <c r="U946">
        <f>IF(Datos!U946="",0,IF(AND(U$1008&lt;&gt;"",Datos!U946=U$1008),0,IF(U$1004=0,0,1-CHOOSE(U$1004,IF(ISNUMBER(Datos!U946),AND(OR(U$1005="",Datos!U946&gt;=U$1005),OR(U$1006="",Datos!U946&lt;=U$1006)),FALSE),IF(ISNUMBER(Datos!U946),AND(Datos!U946=INT(Datos!U946),AND(OR(U$1005="",Datos!U946&gt;=U$1005),OR(U$1006="",Datos!U946&lt;=U$1006))),FALSE),OR(ISNUMBER(FIND(";"&amp;UPPER(TRIM(Datos!U946&amp;""))&amp;"=",U$1007)),ISNUMBER(FIND(";"&amp;UPPER(TRIM(Datos!U946&amp;""))&amp;";",U$1007))),OR(UPPER(TRIM(Datos!U946&amp;""))="SÍ",UPPER(TRIM(Datos!U946&amp;""))="SI",UPPER(TRIM(Datos!U946&amp;""))="NO"),IF(ISNUMBER(Datos!U946),AND(OR(U$1005="",Datos!U946&gt;=U$1005),OR(U$1006="",Datos!U946&lt;=U$1006)),FALSE),TRUE))))</f>
        <v>0.0</v>
      </c>
      <c r="V946">
        <f>IF(Datos!V946="",0,IF(AND(V$1008&lt;&gt;"",Datos!V946=V$1008),0,IF(V$1004=0,0,1-CHOOSE(V$1004,IF(ISNUMBER(Datos!V946),AND(OR(V$1005="",Datos!V946&gt;=V$1005),OR(V$1006="",Datos!V946&lt;=V$1006)),FALSE),IF(ISNUMBER(Datos!V946),AND(Datos!V946=INT(Datos!V946),AND(OR(V$1005="",Datos!V946&gt;=V$1005),OR(V$1006="",Datos!V946&lt;=V$1006))),FALSE),OR(ISNUMBER(FIND(";"&amp;UPPER(TRIM(Datos!V946&amp;""))&amp;"=",V$1007)),ISNUMBER(FIND(";"&amp;UPPER(TRIM(Datos!V946&amp;""))&amp;";",V$1007))),OR(UPPER(TRIM(Datos!V946&amp;""))="SÍ",UPPER(TRIM(Datos!V946&amp;""))="SI",UPPER(TRIM(Datos!V946&amp;""))="NO"),IF(ISNUMBER(Datos!V946),AND(OR(V$1005="",Datos!V946&gt;=V$1005),OR(V$1006="",Datos!V946&lt;=V$1006)),FALSE),TRUE))))</f>
        <v>0.0</v>
      </c>
      <c r="W946">
        <f>IF(Datos!W946="",0,IF(AND(W$1008&lt;&gt;"",Datos!W946=W$1008),0,IF(W$1004=0,0,1-CHOOSE(W$1004,IF(ISNUMBER(Datos!W946),AND(OR(W$1005="",Datos!W946&gt;=W$1005),OR(W$1006="",Datos!W946&lt;=W$1006)),FALSE),IF(ISNUMBER(Datos!W946),AND(Datos!W946=INT(Datos!W946),AND(OR(W$1005="",Datos!W946&gt;=W$1005),OR(W$1006="",Datos!W946&lt;=W$1006))),FALSE),OR(ISNUMBER(FIND(";"&amp;UPPER(TRIM(Datos!W946&amp;""))&amp;"=",W$1007)),ISNUMBER(FIND(";"&amp;UPPER(TRIM(Datos!W946&amp;""))&amp;";",W$1007))),OR(UPPER(TRIM(Datos!W946&amp;""))="SÍ",UPPER(TRIM(Datos!W946&amp;""))="SI",UPPER(TRIM(Datos!W946&amp;""))="NO"),IF(ISNUMBER(Datos!W946),AND(OR(W$1005="",Datos!W946&gt;=W$1005),OR(W$1006="",Datos!W946&lt;=W$1006)),FALSE),TRUE))))</f>
        <v>0.0</v>
      </c>
      <c r="X946">
        <f>IF(Datos!X946="",0,IF(AND(X$1008&lt;&gt;"",Datos!X946=X$1008),0,IF(X$1004=0,0,1-CHOOSE(X$1004,IF(ISNUMBER(Datos!X946),AND(OR(X$1005="",Datos!X946&gt;=X$1005),OR(X$1006="",Datos!X946&lt;=X$1006)),FALSE),IF(ISNUMBER(Datos!X946),AND(Datos!X946=INT(Datos!X946),AND(OR(X$1005="",Datos!X946&gt;=X$1005),OR(X$1006="",Datos!X946&lt;=X$1006))),FALSE),OR(ISNUMBER(FIND(";"&amp;UPPER(TRIM(Datos!X946&amp;""))&amp;"=",X$1007)),ISNUMBER(FIND(";"&amp;UPPER(TRIM(Datos!X946&amp;""))&amp;";",X$1007))),OR(UPPER(TRIM(Datos!X946&amp;""))="SÍ",UPPER(TRIM(Datos!X946&amp;""))="SI",UPPER(TRIM(Datos!X946&amp;""))="NO"),IF(ISNUMBER(Datos!X946),AND(OR(X$1005="",Datos!X946&gt;=X$1005),OR(X$1006="",Datos!X946&lt;=X$1006)),FALSE),TRUE))))</f>
        <v>0.0</v>
      </c>
      <c r="Y946">
        <f>IF(Datos!Y946="",0,IF(AND(Y$1008&lt;&gt;"",Datos!Y946=Y$1008),0,IF(Y$1004=0,0,1-CHOOSE(Y$1004,IF(ISNUMBER(Datos!Y946),AND(OR(Y$1005="",Datos!Y946&gt;=Y$1005),OR(Y$1006="",Datos!Y946&lt;=Y$1006)),FALSE),IF(ISNUMBER(Datos!Y946),AND(Datos!Y946=INT(Datos!Y946),AND(OR(Y$1005="",Datos!Y946&gt;=Y$1005),OR(Y$1006="",Datos!Y946&lt;=Y$1006))),FALSE),OR(ISNUMBER(FIND(";"&amp;UPPER(TRIM(Datos!Y946&amp;""))&amp;"=",Y$1007)),ISNUMBER(FIND(";"&amp;UPPER(TRIM(Datos!Y946&amp;""))&amp;";",Y$1007))),OR(UPPER(TRIM(Datos!Y946&amp;""))="SÍ",UPPER(TRIM(Datos!Y946&amp;""))="SI",UPPER(TRIM(Datos!Y946&amp;""))="NO"),IF(ISNUMBER(Datos!Y946),AND(OR(Y$1005="",Datos!Y946&gt;=Y$1005),OR(Y$1006="",Datos!Y946&lt;=Y$1006)),FALSE),TRUE))))</f>
        <v>0.0</v>
      </c>
      <c r="Z946">
        <f>IF(Datos!Z946="",0,IF(AND(Z$1008&lt;&gt;"",Datos!Z946=Z$1008),0,IF(Z$1004=0,0,1-CHOOSE(Z$1004,IF(ISNUMBER(Datos!Z946),AND(OR(Z$1005="",Datos!Z946&gt;=Z$1005),OR(Z$1006="",Datos!Z946&lt;=Z$1006)),FALSE),IF(ISNUMBER(Datos!Z946),AND(Datos!Z946=INT(Datos!Z946),AND(OR(Z$1005="",Datos!Z946&gt;=Z$1005),OR(Z$1006="",Datos!Z946&lt;=Z$1006))),FALSE),OR(ISNUMBER(FIND(";"&amp;UPPER(TRIM(Datos!Z946&amp;""))&amp;"=",Z$1007)),ISNUMBER(FIND(";"&amp;UPPER(TRIM(Datos!Z946&amp;""))&amp;";",Z$1007))),OR(UPPER(TRIM(Datos!Z946&amp;""))="SÍ",UPPER(TRIM(Datos!Z946&amp;""))="SI",UPPER(TRIM(Datos!Z946&amp;""))="NO"),IF(ISNUMBER(Datos!Z946),AND(OR(Z$1005="",Datos!Z946&gt;=Z$1005),OR(Z$1006="",Datos!Z946&lt;=Z$1006)),FALSE),TRUE))))</f>
        <v>0.0</v>
      </c>
      <c r="AA946">
        <f>IF(Datos!AA946="",0,IF(AND(AA$1008&lt;&gt;"",Datos!AA946=AA$1008),0,IF(AA$1004=0,0,1-CHOOSE(AA$1004,IF(ISNUMBER(Datos!AA946),AND(OR(AA$1005="",Datos!AA946&gt;=AA$1005),OR(AA$1006="",Datos!AA946&lt;=AA$1006)),FALSE),IF(ISNUMBER(Datos!AA946),AND(Datos!AA946=INT(Datos!AA946),AND(OR(AA$1005="",Datos!AA946&gt;=AA$1005),OR(AA$1006="",Datos!AA946&lt;=AA$1006))),FALSE),OR(ISNUMBER(FIND(";"&amp;UPPER(TRIM(Datos!AA946&amp;""))&amp;"=",AA$1007)),ISNUMBER(FIND(";"&amp;UPPER(TRIM(Datos!AA946&amp;""))&amp;";",AA$1007))),OR(UPPER(TRIM(Datos!AA946&amp;""))="SÍ",UPPER(TRIM(Datos!AA946&amp;""))="SI",UPPER(TRIM(Datos!AA946&amp;""))="NO"),IF(ISNUMBER(Datos!AA946),AND(OR(AA$1005="",Datos!AA946&gt;=AA$1005),OR(AA$1006="",Datos!AA946&lt;=AA$1006)),FALSE),TRUE))))</f>
        <v>0.0</v>
      </c>
      <c r="AB946">
        <f>IF(Datos!AB946="",0,IF(AND(AB$1008&lt;&gt;"",Datos!AB946=AB$1008),0,IF(AB$1004=0,0,1-CHOOSE(AB$1004,IF(ISNUMBER(Datos!AB946),AND(OR(AB$1005="",Datos!AB946&gt;=AB$1005),OR(AB$1006="",Datos!AB946&lt;=AB$1006)),FALSE),IF(ISNUMBER(Datos!AB946),AND(Datos!AB946=INT(Datos!AB946),AND(OR(AB$1005="",Datos!AB946&gt;=AB$1005),OR(AB$1006="",Datos!AB946&lt;=AB$1006))),FALSE),OR(ISNUMBER(FIND(";"&amp;UPPER(TRIM(Datos!AB946&amp;""))&amp;"=",AB$1007)),ISNUMBER(FIND(";"&amp;UPPER(TRIM(Datos!AB946&amp;""))&amp;";",AB$1007))),OR(UPPER(TRIM(Datos!AB946&amp;""))="SÍ",UPPER(TRIM(Datos!AB946&amp;""))="SI",UPPER(TRIM(Datos!AB946&amp;""))="NO"),IF(ISNUMBER(Datos!AB946),AND(OR(AB$1005="",Datos!AB946&gt;=AB$1005),OR(AB$1006="",Datos!AB946&lt;=AB$1006)),FALSE),TRUE))))</f>
        <v>0.0</v>
      </c>
      <c r="AC946">
        <f>IF(Datos!AC946="",0,IF(AND(AC$1008&lt;&gt;"",Datos!AC946=AC$1008),0,IF(AC$1004=0,0,1-CHOOSE(AC$1004,IF(ISNUMBER(Datos!AC946),AND(OR(AC$1005="",Datos!AC946&gt;=AC$1005),OR(AC$1006="",Datos!AC946&lt;=AC$1006)),FALSE),IF(ISNUMBER(Datos!AC946),AND(Datos!AC946=INT(Datos!AC946),AND(OR(AC$1005="",Datos!AC946&gt;=AC$1005),OR(AC$1006="",Datos!AC946&lt;=AC$1006))),FALSE),OR(ISNUMBER(FIND(";"&amp;UPPER(TRIM(Datos!AC946&amp;""))&amp;"=",AC$1007)),ISNUMBER(FIND(";"&amp;UPPER(TRIM(Datos!AC946&amp;""))&amp;";",AC$1007))),OR(UPPER(TRIM(Datos!AC946&amp;""))="SÍ",UPPER(TRIM(Datos!AC946&amp;""))="SI",UPPER(TRIM(Datos!AC946&amp;""))="NO"),IF(ISNUMBER(Datos!AC946),AND(OR(AC$1005="",Datos!AC946&gt;=AC$1005),OR(AC$1006="",Datos!AC946&lt;=AC$1006)),FALSE),TRUE))))</f>
        <v>0.0</v>
      </c>
      <c r="AD946">
        <f>IF(Datos!AD946="",0,IF(AND(AD$1008&lt;&gt;"",Datos!AD946=AD$1008),0,IF(AD$1004=0,0,1-CHOOSE(AD$1004,IF(ISNUMBER(Datos!AD946),AND(OR(AD$1005="",Datos!AD946&gt;=AD$1005),OR(AD$1006="",Datos!AD946&lt;=AD$1006)),FALSE),IF(ISNUMBER(Datos!AD946),AND(Datos!AD946=INT(Datos!AD946),AND(OR(AD$1005="",Datos!AD946&gt;=AD$1005),OR(AD$1006="",Datos!AD946&lt;=AD$1006))),FALSE),OR(ISNUMBER(FIND(";"&amp;UPPER(TRIM(Datos!AD946&amp;""))&amp;"=",AD$1007)),ISNUMBER(FIND(";"&amp;UPPER(TRIM(Datos!AD946&amp;""))&amp;";",AD$1007))),OR(UPPER(TRIM(Datos!AD946&amp;""))="SÍ",UPPER(TRIM(Datos!AD946&amp;""))="SI",UPPER(TRIM(Datos!AD946&amp;""))="NO"),IF(ISNUMBER(Datos!AD946),AND(OR(AD$1005="",Datos!AD946&gt;=AD$1005),OR(AD$1006="",Datos!AD946&lt;=AD$1006)),FALSE),TRUE))))</f>
        <v>0.0</v>
      </c>
      <c r="AE946">
        <f>IF(Datos!AE946="",0,IF(AND(AE$1008&lt;&gt;"",Datos!AE946=AE$1008),0,IF(AE$1004=0,0,1-CHOOSE(AE$1004,IF(ISNUMBER(Datos!AE946),AND(OR(AE$1005="",Datos!AE946&gt;=AE$1005),OR(AE$1006="",Datos!AE946&lt;=AE$1006)),FALSE),IF(ISNUMBER(Datos!AE946),AND(Datos!AE946=INT(Datos!AE946),AND(OR(AE$1005="",Datos!AE946&gt;=AE$1005),OR(AE$1006="",Datos!AE946&lt;=AE$1006))),FALSE),OR(ISNUMBER(FIND(";"&amp;UPPER(TRIM(Datos!AE946&amp;""))&amp;"=",AE$1007)),ISNUMBER(FIND(";"&amp;UPPER(TRIM(Datos!AE946&amp;""))&amp;";",AE$1007))),OR(UPPER(TRIM(Datos!AE946&amp;""))="SÍ",UPPER(TRIM(Datos!AE946&amp;""))="SI",UPPER(TRIM(Datos!AE946&amp;""))="NO"),IF(ISNUMBER(Datos!AE946),AND(OR(AE$1005="",Datos!AE946&gt;=AE$1005),OR(AE$1006="",Datos!AE946&lt;=AE$1006)),FALSE),TRUE))))</f>
        <v>0.0</v>
      </c>
    </row>
    <row r="947" spans="2:31">
      <c r="B947">
        <f>IF(Datos!B947="",0,IF(AND(B$1008&lt;&gt;"",Datos!B947=B$1008),0,IF(B$1004=0,0,1-CHOOSE(B$1004,IF(ISNUMBER(Datos!B947),AND(OR(B$1005="",Datos!B947&gt;=B$1005),OR(B$1006="",Datos!B947&lt;=B$1006)),FALSE),IF(ISNUMBER(Datos!B947),AND(Datos!B947=INT(Datos!B947),AND(OR(B$1005="",Datos!B947&gt;=B$1005),OR(B$1006="",Datos!B947&lt;=B$1006))),FALSE),OR(ISNUMBER(FIND(";"&amp;UPPER(TRIM(Datos!B947&amp;""))&amp;"=",B$1007)),ISNUMBER(FIND(";"&amp;UPPER(TRIM(Datos!B947&amp;""))&amp;";",B$1007))),OR(UPPER(TRIM(Datos!B947&amp;""))="SÍ",UPPER(TRIM(Datos!B947&amp;""))="SI",UPPER(TRIM(Datos!B947&amp;""))="NO"),IF(ISNUMBER(Datos!B947),AND(OR(B$1005="",Datos!B947&gt;=B$1005),OR(B$1006="",Datos!B947&lt;=B$1006)),FALSE),TRUE))))</f>
        <v>0.0</v>
      </c>
      <c r="C947">
        <f>IF(Datos!C947="",0,IF(AND(C$1008&lt;&gt;"",Datos!C947=C$1008),0,IF(C$1004=0,0,1-CHOOSE(C$1004,IF(ISNUMBER(Datos!C947),AND(OR(C$1005="",Datos!C947&gt;=C$1005),OR(C$1006="",Datos!C947&lt;=C$1006)),FALSE),IF(ISNUMBER(Datos!C947),AND(Datos!C947=INT(Datos!C947),AND(OR(C$1005="",Datos!C947&gt;=C$1005),OR(C$1006="",Datos!C947&lt;=C$1006))),FALSE),OR(ISNUMBER(FIND(";"&amp;UPPER(TRIM(Datos!C947&amp;""))&amp;"=",C$1007)),ISNUMBER(FIND(";"&amp;UPPER(TRIM(Datos!C947&amp;""))&amp;";",C$1007))),OR(UPPER(TRIM(Datos!C947&amp;""))="SÍ",UPPER(TRIM(Datos!C947&amp;""))="SI",UPPER(TRIM(Datos!C947&amp;""))="NO"),IF(ISNUMBER(Datos!C947),AND(OR(C$1005="",Datos!C947&gt;=C$1005),OR(C$1006="",Datos!C947&lt;=C$1006)),FALSE),TRUE))))</f>
        <v>0.0</v>
      </c>
      <c r="D947">
        <f>IF(Datos!D947="",0,IF(AND(D$1008&lt;&gt;"",Datos!D947=D$1008),0,IF(D$1004=0,0,1-CHOOSE(D$1004,IF(ISNUMBER(Datos!D947),AND(OR(D$1005="",Datos!D947&gt;=D$1005),OR(D$1006="",Datos!D947&lt;=D$1006)),FALSE),IF(ISNUMBER(Datos!D947),AND(Datos!D947=INT(Datos!D947),AND(OR(D$1005="",Datos!D947&gt;=D$1005),OR(D$1006="",Datos!D947&lt;=D$1006))),FALSE),OR(ISNUMBER(FIND(";"&amp;UPPER(TRIM(Datos!D947&amp;""))&amp;"=",D$1007)),ISNUMBER(FIND(";"&amp;UPPER(TRIM(Datos!D947&amp;""))&amp;";",D$1007))),OR(UPPER(TRIM(Datos!D947&amp;""))="SÍ",UPPER(TRIM(Datos!D947&amp;""))="SI",UPPER(TRIM(Datos!D947&amp;""))="NO"),IF(ISNUMBER(Datos!D947),AND(OR(D$1005="",Datos!D947&gt;=D$1005),OR(D$1006="",Datos!D947&lt;=D$1006)),FALSE),TRUE))))</f>
        <v>0.0</v>
      </c>
      <c r="E947">
        <f>IF(Datos!E947="",0,IF(AND(E$1008&lt;&gt;"",Datos!E947=E$1008),0,IF(E$1004=0,0,1-CHOOSE(E$1004,IF(ISNUMBER(Datos!E947),AND(OR(E$1005="",Datos!E947&gt;=E$1005),OR(E$1006="",Datos!E947&lt;=E$1006)),FALSE),IF(ISNUMBER(Datos!E947),AND(Datos!E947=INT(Datos!E947),AND(OR(E$1005="",Datos!E947&gt;=E$1005),OR(E$1006="",Datos!E947&lt;=E$1006))),FALSE),OR(ISNUMBER(FIND(";"&amp;UPPER(TRIM(Datos!E947&amp;""))&amp;"=",E$1007)),ISNUMBER(FIND(";"&amp;UPPER(TRIM(Datos!E947&amp;""))&amp;";",E$1007))),OR(UPPER(TRIM(Datos!E947&amp;""))="SÍ",UPPER(TRIM(Datos!E947&amp;""))="SI",UPPER(TRIM(Datos!E947&amp;""))="NO"),IF(ISNUMBER(Datos!E947),AND(OR(E$1005="",Datos!E947&gt;=E$1005),OR(E$1006="",Datos!E947&lt;=E$1006)),FALSE),TRUE))))</f>
        <v>0.0</v>
      </c>
      <c r="F947">
        <f>IF(Datos!F947="",0,IF(AND(F$1008&lt;&gt;"",Datos!F947=F$1008),0,IF(F$1004=0,0,1-CHOOSE(F$1004,IF(ISNUMBER(Datos!F947),AND(OR(F$1005="",Datos!F947&gt;=F$1005),OR(F$1006="",Datos!F947&lt;=F$1006)),FALSE),IF(ISNUMBER(Datos!F947),AND(Datos!F947=INT(Datos!F947),AND(OR(F$1005="",Datos!F947&gt;=F$1005),OR(F$1006="",Datos!F947&lt;=F$1006))),FALSE),OR(ISNUMBER(FIND(";"&amp;UPPER(TRIM(Datos!F947&amp;""))&amp;"=",F$1007)),ISNUMBER(FIND(";"&amp;UPPER(TRIM(Datos!F947&amp;""))&amp;";",F$1007))),OR(UPPER(TRIM(Datos!F947&amp;""))="SÍ",UPPER(TRIM(Datos!F947&amp;""))="SI",UPPER(TRIM(Datos!F947&amp;""))="NO"),IF(ISNUMBER(Datos!F947),AND(OR(F$1005="",Datos!F947&gt;=F$1005),OR(F$1006="",Datos!F947&lt;=F$1006)),FALSE),TRUE))))</f>
        <v>0.0</v>
      </c>
      <c r="G947">
        <f>IF(Datos!G947="",0,IF(AND(G$1008&lt;&gt;"",Datos!G947=G$1008),0,IF(G$1004=0,0,1-CHOOSE(G$1004,IF(ISNUMBER(Datos!G947),AND(OR(G$1005="",Datos!G947&gt;=G$1005),OR(G$1006="",Datos!G947&lt;=G$1006)),FALSE),IF(ISNUMBER(Datos!G947),AND(Datos!G947=INT(Datos!G947),AND(OR(G$1005="",Datos!G947&gt;=G$1005),OR(G$1006="",Datos!G947&lt;=G$1006))),FALSE),OR(ISNUMBER(FIND(";"&amp;UPPER(TRIM(Datos!G947&amp;""))&amp;"=",G$1007)),ISNUMBER(FIND(";"&amp;UPPER(TRIM(Datos!G947&amp;""))&amp;";",G$1007))),OR(UPPER(TRIM(Datos!G947&amp;""))="SÍ",UPPER(TRIM(Datos!G947&amp;""))="SI",UPPER(TRIM(Datos!G947&amp;""))="NO"),IF(ISNUMBER(Datos!G947),AND(OR(G$1005="",Datos!G947&gt;=G$1005),OR(G$1006="",Datos!G947&lt;=G$1006)),FALSE),TRUE))))</f>
        <v>0.0</v>
      </c>
      <c r="H947">
        <f>IF(Datos!H947="",0,IF(AND(H$1008&lt;&gt;"",Datos!H947=H$1008),0,IF(H$1004=0,0,1-CHOOSE(H$1004,IF(ISNUMBER(Datos!H947),AND(OR(H$1005="",Datos!H947&gt;=H$1005),OR(H$1006="",Datos!H947&lt;=H$1006)),FALSE),IF(ISNUMBER(Datos!H947),AND(Datos!H947=INT(Datos!H947),AND(OR(H$1005="",Datos!H947&gt;=H$1005),OR(H$1006="",Datos!H947&lt;=H$1006))),FALSE),OR(ISNUMBER(FIND(";"&amp;UPPER(TRIM(Datos!H947&amp;""))&amp;"=",H$1007)),ISNUMBER(FIND(";"&amp;UPPER(TRIM(Datos!H947&amp;""))&amp;";",H$1007))),OR(UPPER(TRIM(Datos!H947&amp;""))="SÍ",UPPER(TRIM(Datos!H947&amp;""))="SI",UPPER(TRIM(Datos!H947&amp;""))="NO"),IF(ISNUMBER(Datos!H947),AND(OR(H$1005="",Datos!H947&gt;=H$1005),OR(H$1006="",Datos!H947&lt;=H$1006)),FALSE),TRUE))))</f>
        <v>0.0</v>
      </c>
      <c r="I947">
        <f>IF(Datos!I947="",0,IF(AND(I$1008&lt;&gt;"",Datos!I947=I$1008),0,IF(I$1004=0,0,1-CHOOSE(I$1004,IF(ISNUMBER(Datos!I947),AND(OR(I$1005="",Datos!I947&gt;=I$1005),OR(I$1006="",Datos!I947&lt;=I$1006)),FALSE),IF(ISNUMBER(Datos!I947),AND(Datos!I947=INT(Datos!I947),AND(OR(I$1005="",Datos!I947&gt;=I$1005),OR(I$1006="",Datos!I947&lt;=I$1006))),FALSE),OR(ISNUMBER(FIND(";"&amp;UPPER(TRIM(Datos!I947&amp;""))&amp;"=",I$1007)),ISNUMBER(FIND(";"&amp;UPPER(TRIM(Datos!I947&amp;""))&amp;";",I$1007))),OR(UPPER(TRIM(Datos!I947&amp;""))="SÍ",UPPER(TRIM(Datos!I947&amp;""))="SI",UPPER(TRIM(Datos!I947&amp;""))="NO"),IF(ISNUMBER(Datos!I947),AND(OR(I$1005="",Datos!I947&gt;=I$1005),OR(I$1006="",Datos!I947&lt;=I$1006)),FALSE),TRUE))))</f>
        <v>0.0</v>
      </c>
      <c r="J947">
        <f>IF(Datos!J947="",0,IF(AND(J$1008&lt;&gt;"",Datos!J947=J$1008),0,IF(J$1004=0,0,1-CHOOSE(J$1004,IF(ISNUMBER(Datos!J947),AND(OR(J$1005="",Datos!J947&gt;=J$1005),OR(J$1006="",Datos!J947&lt;=J$1006)),FALSE),IF(ISNUMBER(Datos!J947),AND(Datos!J947=INT(Datos!J947),AND(OR(J$1005="",Datos!J947&gt;=J$1005),OR(J$1006="",Datos!J947&lt;=J$1006))),FALSE),OR(ISNUMBER(FIND(";"&amp;UPPER(TRIM(Datos!J947&amp;""))&amp;"=",J$1007)),ISNUMBER(FIND(";"&amp;UPPER(TRIM(Datos!J947&amp;""))&amp;";",J$1007))),OR(UPPER(TRIM(Datos!J947&amp;""))="SÍ",UPPER(TRIM(Datos!J947&amp;""))="SI",UPPER(TRIM(Datos!J947&amp;""))="NO"),IF(ISNUMBER(Datos!J947),AND(OR(J$1005="",Datos!J947&gt;=J$1005),OR(J$1006="",Datos!J947&lt;=J$1006)),FALSE),TRUE))))</f>
        <v>0.0</v>
      </c>
      <c r="K947">
        <f>IF(Datos!K947="",0,IF(AND(K$1008&lt;&gt;"",Datos!K947=K$1008),0,IF(K$1004=0,0,1-CHOOSE(K$1004,IF(ISNUMBER(Datos!K947),AND(OR(K$1005="",Datos!K947&gt;=K$1005),OR(K$1006="",Datos!K947&lt;=K$1006)),FALSE),IF(ISNUMBER(Datos!K947),AND(Datos!K947=INT(Datos!K947),AND(OR(K$1005="",Datos!K947&gt;=K$1005),OR(K$1006="",Datos!K947&lt;=K$1006))),FALSE),OR(ISNUMBER(FIND(";"&amp;UPPER(TRIM(Datos!K947&amp;""))&amp;"=",K$1007)),ISNUMBER(FIND(";"&amp;UPPER(TRIM(Datos!K947&amp;""))&amp;";",K$1007))),OR(UPPER(TRIM(Datos!K947&amp;""))="SÍ",UPPER(TRIM(Datos!K947&amp;""))="SI",UPPER(TRIM(Datos!K947&amp;""))="NO"),IF(ISNUMBER(Datos!K947),AND(OR(K$1005="",Datos!K947&gt;=K$1005),OR(K$1006="",Datos!K947&lt;=K$1006)),FALSE),TRUE))))</f>
        <v>0.0</v>
      </c>
      <c r="L947">
        <f>IF(Datos!L947="",0,IF(AND(L$1008&lt;&gt;"",Datos!L947=L$1008),0,IF(L$1004=0,0,1-CHOOSE(L$1004,IF(ISNUMBER(Datos!L947),AND(OR(L$1005="",Datos!L947&gt;=L$1005),OR(L$1006="",Datos!L947&lt;=L$1006)),FALSE),IF(ISNUMBER(Datos!L947),AND(Datos!L947=INT(Datos!L947),AND(OR(L$1005="",Datos!L947&gt;=L$1005),OR(L$1006="",Datos!L947&lt;=L$1006))),FALSE),OR(ISNUMBER(FIND(";"&amp;UPPER(TRIM(Datos!L947&amp;""))&amp;"=",L$1007)),ISNUMBER(FIND(";"&amp;UPPER(TRIM(Datos!L947&amp;""))&amp;";",L$1007))),OR(UPPER(TRIM(Datos!L947&amp;""))="SÍ",UPPER(TRIM(Datos!L947&amp;""))="SI",UPPER(TRIM(Datos!L947&amp;""))="NO"),IF(ISNUMBER(Datos!L947),AND(OR(L$1005="",Datos!L947&gt;=L$1005),OR(L$1006="",Datos!L947&lt;=L$1006)),FALSE),TRUE))))</f>
        <v>0.0</v>
      </c>
      <c r="M947">
        <f>IF(Datos!M947="",0,IF(AND(M$1008&lt;&gt;"",Datos!M947=M$1008),0,IF(M$1004=0,0,1-CHOOSE(M$1004,IF(ISNUMBER(Datos!M947),AND(OR(M$1005="",Datos!M947&gt;=M$1005),OR(M$1006="",Datos!M947&lt;=M$1006)),FALSE),IF(ISNUMBER(Datos!M947),AND(Datos!M947=INT(Datos!M947),AND(OR(M$1005="",Datos!M947&gt;=M$1005),OR(M$1006="",Datos!M947&lt;=M$1006))),FALSE),OR(ISNUMBER(FIND(";"&amp;UPPER(TRIM(Datos!M947&amp;""))&amp;"=",M$1007)),ISNUMBER(FIND(";"&amp;UPPER(TRIM(Datos!M947&amp;""))&amp;";",M$1007))),OR(UPPER(TRIM(Datos!M947&amp;""))="SÍ",UPPER(TRIM(Datos!M947&amp;""))="SI",UPPER(TRIM(Datos!M947&amp;""))="NO"),IF(ISNUMBER(Datos!M947),AND(OR(M$1005="",Datos!M947&gt;=M$1005),OR(M$1006="",Datos!M947&lt;=M$1006)),FALSE),TRUE))))</f>
        <v>0.0</v>
      </c>
      <c r="N947">
        <f>IF(Datos!N947="",0,IF(AND(N$1008&lt;&gt;"",Datos!N947=N$1008),0,IF(N$1004=0,0,1-CHOOSE(N$1004,IF(ISNUMBER(Datos!N947),AND(OR(N$1005="",Datos!N947&gt;=N$1005),OR(N$1006="",Datos!N947&lt;=N$1006)),FALSE),IF(ISNUMBER(Datos!N947),AND(Datos!N947=INT(Datos!N947),AND(OR(N$1005="",Datos!N947&gt;=N$1005),OR(N$1006="",Datos!N947&lt;=N$1006))),FALSE),OR(ISNUMBER(FIND(";"&amp;UPPER(TRIM(Datos!N947&amp;""))&amp;"=",N$1007)),ISNUMBER(FIND(";"&amp;UPPER(TRIM(Datos!N947&amp;""))&amp;";",N$1007))),OR(UPPER(TRIM(Datos!N947&amp;""))="SÍ",UPPER(TRIM(Datos!N947&amp;""))="SI",UPPER(TRIM(Datos!N947&amp;""))="NO"),IF(ISNUMBER(Datos!N947),AND(OR(N$1005="",Datos!N947&gt;=N$1005),OR(N$1006="",Datos!N947&lt;=N$1006)),FALSE),TRUE))))</f>
        <v>0.0</v>
      </c>
      <c r="O947">
        <f>IF(Datos!O947="",0,IF(AND(O$1008&lt;&gt;"",Datos!O947=O$1008),0,IF(O$1004=0,0,1-CHOOSE(O$1004,IF(ISNUMBER(Datos!O947),AND(OR(O$1005="",Datos!O947&gt;=O$1005),OR(O$1006="",Datos!O947&lt;=O$1006)),FALSE),IF(ISNUMBER(Datos!O947),AND(Datos!O947=INT(Datos!O947),AND(OR(O$1005="",Datos!O947&gt;=O$1005),OR(O$1006="",Datos!O947&lt;=O$1006))),FALSE),OR(ISNUMBER(FIND(";"&amp;UPPER(TRIM(Datos!O947&amp;""))&amp;"=",O$1007)),ISNUMBER(FIND(";"&amp;UPPER(TRIM(Datos!O947&amp;""))&amp;";",O$1007))),OR(UPPER(TRIM(Datos!O947&amp;""))="SÍ",UPPER(TRIM(Datos!O947&amp;""))="SI",UPPER(TRIM(Datos!O947&amp;""))="NO"),IF(ISNUMBER(Datos!O947),AND(OR(O$1005="",Datos!O947&gt;=O$1005),OR(O$1006="",Datos!O947&lt;=O$1006)),FALSE),TRUE))))</f>
        <v>0.0</v>
      </c>
      <c r="P947">
        <f>IF(Datos!P947="",0,IF(AND(P$1008&lt;&gt;"",Datos!P947=P$1008),0,IF(P$1004=0,0,1-CHOOSE(P$1004,IF(ISNUMBER(Datos!P947),AND(OR(P$1005="",Datos!P947&gt;=P$1005),OR(P$1006="",Datos!P947&lt;=P$1006)),FALSE),IF(ISNUMBER(Datos!P947),AND(Datos!P947=INT(Datos!P947),AND(OR(P$1005="",Datos!P947&gt;=P$1005),OR(P$1006="",Datos!P947&lt;=P$1006))),FALSE),OR(ISNUMBER(FIND(";"&amp;UPPER(TRIM(Datos!P947&amp;""))&amp;"=",P$1007)),ISNUMBER(FIND(";"&amp;UPPER(TRIM(Datos!P947&amp;""))&amp;";",P$1007))),OR(UPPER(TRIM(Datos!P947&amp;""))="SÍ",UPPER(TRIM(Datos!P947&amp;""))="SI",UPPER(TRIM(Datos!P947&amp;""))="NO"),IF(ISNUMBER(Datos!P947),AND(OR(P$1005="",Datos!P947&gt;=P$1005),OR(P$1006="",Datos!P947&lt;=P$1006)),FALSE),TRUE))))</f>
        <v>0.0</v>
      </c>
      <c r="Q947">
        <f>IF(Datos!Q947="",0,IF(AND(Q$1008&lt;&gt;"",Datos!Q947=Q$1008),0,IF(Q$1004=0,0,1-CHOOSE(Q$1004,IF(ISNUMBER(Datos!Q947),AND(OR(Q$1005="",Datos!Q947&gt;=Q$1005),OR(Q$1006="",Datos!Q947&lt;=Q$1006)),FALSE),IF(ISNUMBER(Datos!Q947),AND(Datos!Q947=INT(Datos!Q947),AND(OR(Q$1005="",Datos!Q947&gt;=Q$1005),OR(Q$1006="",Datos!Q947&lt;=Q$1006))),FALSE),OR(ISNUMBER(FIND(";"&amp;UPPER(TRIM(Datos!Q947&amp;""))&amp;"=",Q$1007)),ISNUMBER(FIND(";"&amp;UPPER(TRIM(Datos!Q947&amp;""))&amp;";",Q$1007))),OR(UPPER(TRIM(Datos!Q947&amp;""))="SÍ",UPPER(TRIM(Datos!Q947&amp;""))="SI",UPPER(TRIM(Datos!Q947&amp;""))="NO"),IF(ISNUMBER(Datos!Q947),AND(OR(Q$1005="",Datos!Q947&gt;=Q$1005),OR(Q$1006="",Datos!Q947&lt;=Q$1006)),FALSE),TRUE))))</f>
        <v>0.0</v>
      </c>
      <c r="R947">
        <f>IF(Datos!R947="",0,IF(AND(R$1008&lt;&gt;"",Datos!R947=R$1008),0,IF(R$1004=0,0,1-CHOOSE(R$1004,IF(ISNUMBER(Datos!R947),AND(OR(R$1005="",Datos!R947&gt;=R$1005),OR(R$1006="",Datos!R947&lt;=R$1006)),FALSE),IF(ISNUMBER(Datos!R947),AND(Datos!R947=INT(Datos!R947),AND(OR(R$1005="",Datos!R947&gt;=R$1005),OR(R$1006="",Datos!R947&lt;=R$1006))),FALSE),OR(ISNUMBER(FIND(";"&amp;UPPER(TRIM(Datos!R947&amp;""))&amp;"=",R$1007)),ISNUMBER(FIND(";"&amp;UPPER(TRIM(Datos!R947&amp;""))&amp;";",R$1007))),OR(UPPER(TRIM(Datos!R947&amp;""))="SÍ",UPPER(TRIM(Datos!R947&amp;""))="SI",UPPER(TRIM(Datos!R947&amp;""))="NO"),IF(ISNUMBER(Datos!R947),AND(OR(R$1005="",Datos!R947&gt;=R$1005),OR(R$1006="",Datos!R947&lt;=R$1006)),FALSE),TRUE))))</f>
        <v>0.0</v>
      </c>
      <c r="S947">
        <f>IF(Datos!S947="",0,IF(AND(S$1008&lt;&gt;"",Datos!S947=S$1008),0,IF(S$1004=0,0,1-CHOOSE(S$1004,IF(ISNUMBER(Datos!S947),AND(OR(S$1005="",Datos!S947&gt;=S$1005),OR(S$1006="",Datos!S947&lt;=S$1006)),FALSE),IF(ISNUMBER(Datos!S947),AND(Datos!S947=INT(Datos!S947),AND(OR(S$1005="",Datos!S947&gt;=S$1005),OR(S$1006="",Datos!S947&lt;=S$1006))),FALSE),OR(ISNUMBER(FIND(";"&amp;UPPER(TRIM(Datos!S947&amp;""))&amp;"=",S$1007)),ISNUMBER(FIND(";"&amp;UPPER(TRIM(Datos!S947&amp;""))&amp;";",S$1007))),OR(UPPER(TRIM(Datos!S947&amp;""))="SÍ",UPPER(TRIM(Datos!S947&amp;""))="SI",UPPER(TRIM(Datos!S947&amp;""))="NO"),IF(ISNUMBER(Datos!S947),AND(OR(S$1005="",Datos!S947&gt;=S$1005),OR(S$1006="",Datos!S947&lt;=S$1006)),FALSE),TRUE))))</f>
        <v>0.0</v>
      </c>
      <c r="T947">
        <f>IF(Datos!T947="",0,IF(AND(T$1008&lt;&gt;"",Datos!T947=T$1008),0,IF(T$1004=0,0,1-CHOOSE(T$1004,IF(ISNUMBER(Datos!T947),AND(OR(T$1005="",Datos!T947&gt;=T$1005),OR(T$1006="",Datos!T947&lt;=T$1006)),FALSE),IF(ISNUMBER(Datos!T947),AND(Datos!T947=INT(Datos!T947),AND(OR(T$1005="",Datos!T947&gt;=T$1005),OR(T$1006="",Datos!T947&lt;=T$1006))),FALSE),OR(ISNUMBER(FIND(";"&amp;UPPER(TRIM(Datos!T947&amp;""))&amp;"=",T$1007)),ISNUMBER(FIND(";"&amp;UPPER(TRIM(Datos!T947&amp;""))&amp;";",T$1007))),OR(UPPER(TRIM(Datos!T947&amp;""))="SÍ",UPPER(TRIM(Datos!T947&amp;""))="SI",UPPER(TRIM(Datos!T947&amp;""))="NO"),IF(ISNUMBER(Datos!T947),AND(OR(T$1005="",Datos!T947&gt;=T$1005),OR(T$1006="",Datos!T947&lt;=T$1006)),FALSE),TRUE))))</f>
        <v>0.0</v>
      </c>
      <c r="U947">
        <f>IF(Datos!U947="",0,IF(AND(U$1008&lt;&gt;"",Datos!U947=U$1008),0,IF(U$1004=0,0,1-CHOOSE(U$1004,IF(ISNUMBER(Datos!U947),AND(OR(U$1005="",Datos!U947&gt;=U$1005),OR(U$1006="",Datos!U947&lt;=U$1006)),FALSE),IF(ISNUMBER(Datos!U947),AND(Datos!U947=INT(Datos!U947),AND(OR(U$1005="",Datos!U947&gt;=U$1005),OR(U$1006="",Datos!U947&lt;=U$1006))),FALSE),OR(ISNUMBER(FIND(";"&amp;UPPER(TRIM(Datos!U947&amp;""))&amp;"=",U$1007)),ISNUMBER(FIND(";"&amp;UPPER(TRIM(Datos!U947&amp;""))&amp;";",U$1007))),OR(UPPER(TRIM(Datos!U947&amp;""))="SÍ",UPPER(TRIM(Datos!U947&amp;""))="SI",UPPER(TRIM(Datos!U947&amp;""))="NO"),IF(ISNUMBER(Datos!U947),AND(OR(U$1005="",Datos!U947&gt;=U$1005),OR(U$1006="",Datos!U947&lt;=U$1006)),FALSE),TRUE))))</f>
        <v>0.0</v>
      </c>
      <c r="V947">
        <f>IF(Datos!V947="",0,IF(AND(V$1008&lt;&gt;"",Datos!V947=V$1008),0,IF(V$1004=0,0,1-CHOOSE(V$1004,IF(ISNUMBER(Datos!V947),AND(OR(V$1005="",Datos!V947&gt;=V$1005),OR(V$1006="",Datos!V947&lt;=V$1006)),FALSE),IF(ISNUMBER(Datos!V947),AND(Datos!V947=INT(Datos!V947),AND(OR(V$1005="",Datos!V947&gt;=V$1005),OR(V$1006="",Datos!V947&lt;=V$1006))),FALSE),OR(ISNUMBER(FIND(";"&amp;UPPER(TRIM(Datos!V947&amp;""))&amp;"=",V$1007)),ISNUMBER(FIND(";"&amp;UPPER(TRIM(Datos!V947&amp;""))&amp;";",V$1007))),OR(UPPER(TRIM(Datos!V947&amp;""))="SÍ",UPPER(TRIM(Datos!V947&amp;""))="SI",UPPER(TRIM(Datos!V947&amp;""))="NO"),IF(ISNUMBER(Datos!V947),AND(OR(V$1005="",Datos!V947&gt;=V$1005),OR(V$1006="",Datos!V947&lt;=V$1006)),FALSE),TRUE))))</f>
        <v>0.0</v>
      </c>
      <c r="W947">
        <f>IF(Datos!W947="",0,IF(AND(W$1008&lt;&gt;"",Datos!W947=W$1008),0,IF(W$1004=0,0,1-CHOOSE(W$1004,IF(ISNUMBER(Datos!W947),AND(OR(W$1005="",Datos!W947&gt;=W$1005),OR(W$1006="",Datos!W947&lt;=W$1006)),FALSE),IF(ISNUMBER(Datos!W947),AND(Datos!W947=INT(Datos!W947),AND(OR(W$1005="",Datos!W947&gt;=W$1005),OR(W$1006="",Datos!W947&lt;=W$1006))),FALSE),OR(ISNUMBER(FIND(";"&amp;UPPER(TRIM(Datos!W947&amp;""))&amp;"=",W$1007)),ISNUMBER(FIND(";"&amp;UPPER(TRIM(Datos!W947&amp;""))&amp;";",W$1007))),OR(UPPER(TRIM(Datos!W947&amp;""))="SÍ",UPPER(TRIM(Datos!W947&amp;""))="SI",UPPER(TRIM(Datos!W947&amp;""))="NO"),IF(ISNUMBER(Datos!W947),AND(OR(W$1005="",Datos!W947&gt;=W$1005),OR(W$1006="",Datos!W947&lt;=W$1006)),FALSE),TRUE))))</f>
        <v>0.0</v>
      </c>
      <c r="X947">
        <f>IF(Datos!X947="",0,IF(AND(X$1008&lt;&gt;"",Datos!X947=X$1008),0,IF(X$1004=0,0,1-CHOOSE(X$1004,IF(ISNUMBER(Datos!X947),AND(OR(X$1005="",Datos!X947&gt;=X$1005),OR(X$1006="",Datos!X947&lt;=X$1006)),FALSE),IF(ISNUMBER(Datos!X947),AND(Datos!X947=INT(Datos!X947),AND(OR(X$1005="",Datos!X947&gt;=X$1005),OR(X$1006="",Datos!X947&lt;=X$1006))),FALSE),OR(ISNUMBER(FIND(";"&amp;UPPER(TRIM(Datos!X947&amp;""))&amp;"=",X$1007)),ISNUMBER(FIND(";"&amp;UPPER(TRIM(Datos!X947&amp;""))&amp;";",X$1007))),OR(UPPER(TRIM(Datos!X947&amp;""))="SÍ",UPPER(TRIM(Datos!X947&amp;""))="SI",UPPER(TRIM(Datos!X947&amp;""))="NO"),IF(ISNUMBER(Datos!X947),AND(OR(X$1005="",Datos!X947&gt;=X$1005),OR(X$1006="",Datos!X947&lt;=X$1006)),FALSE),TRUE))))</f>
        <v>0.0</v>
      </c>
      <c r="Y947">
        <f>IF(Datos!Y947="",0,IF(AND(Y$1008&lt;&gt;"",Datos!Y947=Y$1008),0,IF(Y$1004=0,0,1-CHOOSE(Y$1004,IF(ISNUMBER(Datos!Y947),AND(OR(Y$1005="",Datos!Y947&gt;=Y$1005),OR(Y$1006="",Datos!Y947&lt;=Y$1006)),FALSE),IF(ISNUMBER(Datos!Y947),AND(Datos!Y947=INT(Datos!Y947),AND(OR(Y$1005="",Datos!Y947&gt;=Y$1005),OR(Y$1006="",Datos!Y947&lt;=Y$1006))),FALSE),OR(ISNUMBER(FIND(";"&amp;UPPER(TRIM(Datos!Y947&amp;""))&amp;"=",Y$1007)),ISNUMBER(FIND(";"&amp;UPPER(TRIM(Datos!Y947&amp;""))&amp;";",Y$1007))),OR(UPPER(TRIM(Datos!Y947&amp;""))="SÍ",UPPER(TRIM(Datos!Y947&amp;""))="SI",UPPER(TRIM(Datos!Y947&amp;""))="NO"),IF(ISNUMBER(Datos!Y947),AND(OR(Y$1005="",Datos!Y947&gt;=Y$1005),OR(Y$1006="",Datos!Y947&lt;=Y$1006)),FALSE),TRUE))))</f>
        <v>0.0</v>
      </c>
      <c r="Z947">
        <f>IF(Datos!Z947="",0,IF(AND(Z$1008&lt;&gt;"",Datos!Z947=Z$1008),0,IF(Z$1004=0,0,1-CHOOSE(Z$1004,IF(ISNUMBER(Datos!Z947),AND(OR(Z$1005="",Datos!Z947&gt;=Z$1005),OR(Z$1006="",Datos!Z947&lt;=Z$1006)),FALSE),IF(ISNUMBER(Datos!Z947),AND(Datos!Z947=INT(Datos!Z947),AND(OR(Z$1005="",Datos!Z947&gt;=Z$1005),OR(Z$1006="",Datos!Z947&lt;=Z$1006))),FALSE),OR(ISNUMBER(FIND(";"&amp;UPPER(TRIM(Datos!Z947&amp;""))&amp;"=",Z$1007)),ISNUMBER(FIND(";"&amp;UPPER(TRIM(Datos!Z947&amp;""))&amp;";",Z$1007))),OR(UPPER(TRIM(Datos!Z947&amp;""))="SÍ",UPPER(TRIM(Datos!Z947&amp;""))="SI",UPPER(TRIM(Datos!Z947&amp;""))="NO"),IF(ISNUMBER(Datos!Z947),AND(OR(Z$1005="",Datos!Z947&gt;=Z$1005),OR(Z$1006="",Datos!Z947&lt;=Z$1006)),FALSE),TRUE))))</f>
        <v>0.0</v>
      </c>
      <c r="AA947">
        <f>IF(Datos!AA947="",0,IF(AND(AA$1008&lt;&gt;"",Datos!AA947=AA$1008),0,IF(AA$1004=0,0,1-CHOOSE(AA$1004,IF(ISNUMBER(Datos!AA947),AND(OR(AA$1005="",Datos!AA947&gt;=AA$1005),OR(AA$1006="",Datos!AA947&lt;=AA$1006)),FALSE),IF(ISNUMBER(Datos!AA947),AND(Datos!AA947=INT(Datos!AA947),AND(OR(AA$1005="",Datos!AA947&gt;=AA$1005),OR(AA$1006="",Datos!AA947&lt;=AA$1006))),FALSE),OR(ISNUMBER(FIND(";"&amp;UPPER(TRIM(Datos!AA947&amp;""))&amp;"=",AA$1007)),ISNUMBER(FIND(";"&amp;UPPER(TRIM(Datos!AA947&amp;""))&amp;";",AA$1007))),OR(UPPER(TRIM(Datos!AA947&amp;""))="SÍ",UPPER(TRIM(Datos!AA947&amp;""))="SI",UPPER(TRIM(Datos!AA947&amp;""))="NO"),IF(ISNUMBER(Datos!AA947),AND(OR(AA$1005="",Datos!AA947&gt;=AA$1005),OR(AA$1006="",Datos!AA947&lt;=AA$1006)),FALSE),TRUE))))</f>
        <v>0.0</v>
      </c>
      <c r="AB947">
        <f>IF(Datos!AB947="",0,IF(AND(AB$1008&lt;&gt;"",Datos!AB947=AB$1008),0,IF(AB$1004=0,0,1-CHOOSE(AB$1004,IF(ISNUMBER(Datos!AB947),AND(OR(AB$1005="",Datos!AB947&gt;=AB$1005),OR(AB$1006="",Datos!AB947&lt;=AB$1006)),FALSE),IF(ISNUMBER(Datos!AB947),AND(Datos!AB947=INT(Datos!AB947),AND(OR(AB$1005="",Datos!AB947&gt;=AB$1005),OR(AB$1006="",Datos!AB947&lt;=AB$1006))),FALSE),OR(ISNUMBER(FIND(";"&amp;UPPER(TRIM(Datos!AB947&amp;""))&amp;"=",AB$1007)),ISNUMBER(FIND(";"&amp;UPPER(TRIM(Datos!AB947&amp;""))&amp;";",AB$1007))),OR(UPPER(TRIM(Datos!AB947&amp;""))="SÍ",UPPER(TRIM(Datos!AB947&amp;""))="SI",UPPER(TRIM(Datos!AB947&amp;""))="NO"),IF(ISNUMBER(Datos!AB947),AND(OR(AB$1005="",Datos!AB947&gt;=AB$1005),OR(AB$1006="",Datos!AB947&lt;=AB$1006)),FALSE),TRUE))))</f>
        <v>0.0</v>
      </c>
      <c r="AC947">
        <f>IF(Datos!AC947="",0,IF(AND(AC$1008&lt;&gt;"",Datos!AC947=AC$1008),0,IF(AC$1004=0,0,1-CHOOSE(AC$1004,IF(ISNUMBER(Datos!AC947),AND(OR(AC$1005="",Datos!AC947&gt;=AC$1005),OR(AC$1006="",Datos!AC947&lt;=AC$1006)),FALSE),IF(ISNUMBER(Datos!AC947),AND(Datos!AC947=INT(Datos!AC947),AND(OR(AC$1005="",Datos!AC947&gt;=AC$1005),OR(AC$1006="",Datos!AC947&lt;=AC$1006))),FALSE),OR(ISNUMBER(FIND(";"&amp;UPPER(TRIM(Datos!AC947&amp;""))&amp;"=",AC$1007)),ISNUMBER(FIND(";"&amp;UPPER(TRIM(Datos!AC947&amp;""))&amp;";",AC$1007))),OR(UPPER(TRIM(Datos!AC947&amp;""))="SÍ",UPPER(TRIM(Datos!AC947&amp;""))="SI",UPPER(TRIM(Datos!AC947&amp;""))="NO"),IF(ISNUMBER(Datos!AC947),AND(OR(AC$1005="",Datos!AC947&gt;=AC$1005),OR(AC$1006="",Datos!AC947&lt;=AC$1006)),FALSE),TRUE))))</f>
        <v>0.0</v>
      </c>
      <c r="AD947">
        <f>IF(Datos!AD947="",0,IF(AND(AD$1008&lt;&gt;"",Datos!AD947=AD$1008),0,IF(AD$1004=0,0,1-CHOOSE(AD$1004,IF(ISNUMBER(Datos!AD947),AND(OR(AD$1005="",Datos!AD947&gt;=AD$1005),OR(AD$1006="",Datos!AD947&lt;=AD$1006)),FALSE),IF(ISNUMBER(Datos!AD947),AND(Datos!AD947=INT(Datos!AD947),AND(OR(AD$1005="",Datos!AD947&gt;=AD$1005),OR(AD$1006="",Datos!AD947&lt;=AD$1006))),FALSE),OR(ISNUMBER(FIND(";"&amp;UPPER(TRIM(Datos!AD947&amp;""))&amp;"=",AD$1007)),ISNUMBER(FIND(";"&amp;UPPER(TRIM(Datos!AD947&amp;""))&amp;";",AD$1007))),OR(UPPER(TRIM(Datos!AD947&amp;""))="SÍ",UPPER(TRIM(Datos!AD947&amp;""))="SI",UPPER(TRIM(Datos!AD947&amp;""))="NO"),IF(ISNUMBER(Datos!AD947),AND(OR(AD$1005="",Datos!AD947&gt;=AD$1005),OR(AD$1006="",Datos!AD947&lt;=AD$1006)),FALSE),TRUE))))</f>
        <v>0.0</v>
      </c>
      <c r="AE947">
        <f>IF(Datos!AE947="",0,IF(AND(AE$1008&lt;&gt;"",Datos!AE947=AE$1008),0,IF(AE$1004=0,0,1-CHOOSE(AE$1004,IF(ISNUMBER(Datos!AE947),AND(OR(AE$1005="",Datos!AE947&gt;=AE$1005),OR(AE$1006="",Datos!AE947&lt;=AE$1006)),FALSE),IF(ISNUMBER(Datos!AE947),AND(Datos!AE947=INT(Datos!AE947),AND(OR(AE$1005="",Datos!AE947&gt;=AE$1005),OR(AE$1006="",Datos!AE947&lt;=AE$1006))),FALSE),OR(ISNUMBER(FIND(";"&amp;UPPER(TRIM(Datos!AE947&amp;""))&amp;"=",AE$1007)),ISNUMBER(FIND(";"&amp;UPPER(TRIM(Datos!AE947&amp;""))&amp;";",AE$1007))),OR(UPPER(TRIM(Datos!AE947&amp;""))="SÍ",UPPER(TRIM(Datos!AE947&amp;""))="SI",UPPER(TRIM(Datos!AE947&amp;""))="NO"),IF(ISNUMBER(Datos!AE947),AND(OR(AE$1005="",Datos!AE947&gt;=AE$1005),OR(AE$1006="",Datos!AE947&lt;=AE$1006)),FALSE),TRUE))))</f>
        <v>0.0</v>
      </c>
    </row>
    <row r="948" spans="2:31">
      <c r="B948">
        <f>IF(Datos!B948="",0,IF(AND(B$1008&lt;&gt;"",Datos!B948=B$1008),0,IF(B$1004=0,0,1-CHOOSE(B$1004,IF(ISNUMBER(Datos!B948),AND(OR(B$1005="",Datos!B948&gt;=B$1005),OR(B$1006="",Datos!B948&lt;=B$1006)),FALSE),IF(ISNUMBER(Datos!B948),AND(Datos!B948=INT(Datos!B948),AND(OR(B$1005="",Datos!B948&gt;=B$1005),OR(B$1006="",Datos!B948&lt;=B$1006))),FALSE),OR(ISNUMBER(FIND(";"&amp;UPPER(TRIM(Datos!B948&amp;""))&amp;"=",B$1007)),ISNUMBER(FIND(";"&amp;UPPER(TRIM(Datos!B948&amp;""))&amp;";",B$1007))),OR(UPPER(TRIM(Datos!B948&amp;""))="SÍ",UPPER(TRIM(Datos!B948&amp;""))="SI",UPPER(TRIM(Datos!B948&amp;""))="NO"),IF(ISNUMBER(Datos!B948),AND(OR(B$1005="",Datos!B948&gt;=B$1005),OR(B$1006="",Datos!B948&lt;=B$1006)),FALSE),TRUE))))</f>
        <v>0.0</v>
      </c>
      <c r="C948">
        <f>IF(Datos!C948="",0,IF(AND(C$1008&lt;&gt;"",Datos!C948=C$1008),0,IF(C$1004=0,0,1-CHOOSE(C$1004,IF(ISNUMBER(Datos!C948),AND(OR(C$1005="",Datos!C948&gt;=C$1005),OR(C$1006="",Datos!C948&lt;=C$1006)),FALSE),IF(ISNUMBER(Datos!C948),AND(Datos!C948=INT(Datos!C948),AND(OR(C$1005="",Datos!C948&gt;=C$1005),OR(C$1006="",Datos!C948&lt;=C$1006))),FALSE),OR(ISNUMBER(FIND(";"&amp;UPPER(TRIM(Datos!C948&amp;""))&amp;"=",C$1007)),ISNUMBER(FIND(";"&amp;UPPER(TRIM(Datos!C948&amp;""))&amp;";",C$1007))),OR(UPPER(TRIM(Datos!C948&amp;""))="SÍ",UPPER(TRIM(Datos!C948&amp;""))="SI",UPPER(TRIM(Datos!C948&amp;""))="NO"),IF(ISNUMBER(Datos!C948),AND(OR(C$1005="",Datos!C948&gt;=C$1005),OR(C$1006="",Datos!C948&lt;=C$1006)),FALSE),TRUE))))</f>
        <v>0.0</v>
      </c>
      <c r="D948">
        <f>IF(Datos!D948="",0,IF(AND(D$1008&lt;&gt;"",Datos!D948=D$1008),0,IF(D$1004=0,0,1-CHOOSE(D$1004,IF(ISNUMBER(Datos!D948),AND(OR(D$1005="",Datos!D948&gt;=D$1005),OR(D$1006="",Datos!D948&lt;=D$1006)),FALSE),IF(ISNUMBER(Datos!D948),AND(Datos!D948=INT(Datos!D948),AND(OR(D$1005="",Datos!D948&gt;=D$1005),OR(D$1006="",Datos!D948&lt;=D$1006))),FALSE),OR(ISNUMBER(FIND(";"&amp;UPPER(TRIM(Datos!D948&amp;""))&amp;"=",D$1007)),ISNUMBER(FIND(";"&amp;UPPER(TRIM(Datos!D948&amp;""))&amp;";",D$1007))),OR(UPPER(TRIM(Datos!D948&amp;""))="SÍ",UPPER(TRIM(Datos!D948&amp;""))="SI",UPPER(TRIM(Datos!D948&amp;""))="NO"),IF(ISNUMBER(Datos!D948),AND(OR(D$1005="",Datos!D948&gt;=D$1005),OR(D$1006="",Datos!D948&lt;=D$1006)),FALSE),TRUE))))</f>
        <v>0.0</v>
      </c>
      <c r="E948">
        <f>IF(Datos!E948="",0,IF(AND(E$1008&lt;&gt;"",Datos!E948=E$1008),0,IF(E$1004=0,0,1-CHOOSE(E$1004,IF(ISNUMBER(Datos!E948),AND(OR(E$1005="",Datos!E948&gt;=E$1005),OR(E$1006="",Datos!E948&lt;=E$1006)),FALSE),IF(ISNUMBER(Datos!E948),AND(Datos!E948=INT(Datos!E948),AND(OR(E$1005="",Datos!E948&gt;=E$1005),OR(E$1006="",Datos!E948&lt;=E$1006))),FALSE),OR(ISNUMBER(FIND(";"&amp;UPPER(TRIM(Datos!E948&amp;""))&amp;"=",E$1007)),ISNUMBER(FIND(";"&amp;UPPER(TRIM(Datos!E948&amp;""))&amp;";",E$1007))),OR(UPPER(TRIM(Datos!E948&amp;""))="SÍ",UPPER(TRIM(Datos!E948&amp;""))="SI",UPPER(TRIM(Datos!E948&amp;""))="NO"),IF(ISNUMBER(Datos!E948),AND(OR(E$1005="",Datos!E948&gt;=E$1005),OR(E$1006="",Datos!E948&lt;=E$1006)),FALSE),TRUE))))</f>
        <v>0.0</v>
      </c>
      <c r="F948">
        <f>IF(Datos!F948="",0,IF(AND(F$1008&lt;&gt;"",Datos!F948=F$1008),0,IF(F$1004=0,0,1-CHOOSE(F$1004,IF(ISNUMBER(Datos!F948),AND(OR(F$1005="",Datos!F948&gt;=F$1005),OR(F$1006="",Datos!F948&lt;=F$1006)),FALSE),IF(ISNUMBER(Datos!F948),AND(Datos!F948=INT(Datos!F948),AND(OR(F$1005="",Datos!F948&gt;=F$1005),OR(F$1006="",Datos!F948&lt;=F$1006))),FALSE),OR(ISNUMBER(FIND(";"&amp;UPPER(TRIM(Datos!F948&amp;""))&amp;"=",F$1007)),ISNUMBER(FIND(";"&amp;UPPER(TRIM(Datos!F948&amp;""))&amp;";",F$1007))),OR(UPPER(TRIM(Datos!F948&amp;""))="SÍ",UPPER(TRIM(Datos!F948&amp;""))="SI",UPPER(TRIM(Datos!F948&amp;""))="NO"),IF(ISNUMBER(Datos!F948),AND(OR(F$1005="",Datos!F948&gt;=F$1005),OR(F$1006="",Datos!F948&lt;=F$1006)),FALSE),TRUE))))</f>
        <v>0.0</v>
      </c>
      <c r="G948">
        <f>IF(Datos!G948="",0,IF(AND(G$1008&lt;&gt;"",Datos!G948=G$1008),0,IF(G$1004=0,0,1-CHOOSE(G$1004,IF(ISNUMBER(Datos!G948),AND(OR(G$1005="",Datos!G948&gt;=G$1005),OR(G$1006="",Datos!G948&lt;=G$1006)),FALSE),IF(ISNUMBER(Datos!G948),AND(Datos!G948=INT(Datos!G948),AND(OR(G$1005="",Datos!G948&gt;=G$1005),OR(G$1006="",Datos!G948&lt;=G$1006))),FALSE),OR(ISNUMBER(FIND(";"&amp;UPPER(TRIM(Datos!G948&amp;""))&amp;"=",G$1007)),ISNUMBER(FIND(";"&amp;UPPER(TRIM(Datos!G948&amp;""))&amp;";",G$1007))),OR(UPPER(TRIM(Datos!G948&amp;""))="SÍ",UPPER(TRIM(Datos!G948&amp;""))="SI",UPPER(TRIM(Datos!G948&amp;""))="NO"),IF(ISNUMBER(Datos!G948),AND(OR(G$1005="",Datos!G948&gt;=G$1005),OR(G$1006="",Datos!G948&lt;=G$1006)),FALSE),TRUE))))</f>
        <v>0.0</v>
      </c>
      <c r="H948">
        <f>IF(Datos!H948="",0,IF(AND(H$1008&lt;&gt;"",Datos!H948=H$1008),0,IF(H$1004=0,0,1-CHOOSE(H$1004,IF(ISNUMBER(Datos!H948),AND(OR(H$1005="",Datos!H948&gt;=H$1005),OR(H$1006="",Datos!H948&lt;=H$1006)),FALSE),IF(ISNUMBER(Datos!H948),AND(Datos!H948=INT(Datos!H948),AND(OR(H$1005="",Datos!H948&gt;=H$1005),OR(H$1006="",Datos!H948&lt;=H$1006))),FALSE),OR(ISNUMBER(FIND(";"&amp;UPPER(TRIM(Datos!H948&amp;""))&amp;"=",H$1007)),ISNUMBER(FIND(";"&amp;UPPER(TRIM(Datos!H948&amp;""))&amp;";",H$1007))),OR(UPPER(TRIM(Datos!H948&amp;""))="SÍ",UPPER(TRIM(Datos!H948&amp;""))="SI",UPPER(TRIM(Datos!H948&amp;""))="NO"),IF(ISNUMBER(Datos!H948),AND(OR(H$1005="",Datos!H948&gt;=H$1005),OR(H$1006="",Datos!H948&lt;=H$1006)),FALSE),TRUE))))</f>
        <v>0.0</v>
      </c>
      <c r="I948">
        <f>IF(Datos!I948="",0,IF(AND(I$1008&lt;&gt;"",Datos!I948=I$1008),0,IF(I$1004=0,0,1-CHOOSE(I$1004,IF(ISNUMBER(Datos!I948),AND(OR(I$1005="",Datos!I948&gt;=I$1005),OR(I$1006="",Datos!I948&lt;=I$1006)),FALSE),IF(ISNUMBER(Datos!I948),AND(Datos!I948=INT(Datos!I948),AND(OR(I$1005="",Datos!I948&gt;=I$1005),OR(I$1006="",Datos!I948&lt;=I$1006))),FALSE),OR(ISNUMBER(FIND(";"&amp;UPPER(TRIM(Datos!I948&amp;""))&amp;"=",I$1007)),ISNUMBER(FIND(";"&amp;UPPER(TRIM(Datos!I948&amp;""))&amp;";",I$1007))),OR(UPPER(TRIM(Datos!I948&amp;""))="SÍ",UPPER(TRIM(Datos!I948&amp;""))="SI",UPPER(TRIM(Datos!I948&amp;""))="NO"),IF(ISNUMBER(Datos!I948),AND(OR(I$1005="",Datos!I948&gt;=I$1005),OR(I$1006="",Datos!I948&lt;=I$1006)),FALSE),TRUE))))</f>
        <v>0.0</v>
      </c>
      <c r="J948">
        <f>IF(Datos!J948="",0,IF(AND(J$1008&lt;&gt;"",Datos!J948=J$1008),0,IF(J$1004=0,0,1-CHOOSE(J$1004,IF(ISNUMBER(Datos!J948),AND(OR(J$1005="",Datos!J948&gt;=J$1005),OR(J$1006="",Datos!J948&lt;=J$1006)),FALSE),IF(ISNUMBER(Datos!J948),AND(Datos!J948=INT(Datos!J948),AND(OR(J$1005="",Datos!J948&gt;=J$1005),OR(J$1006="",Datos!J948&lt;=J$1006))),FALSE),OR(ISNUMBER(FIND(";"&amp;UPPER(TRIM(Datos!J948&amp;""))&amp;"=",J$1007)),ISNUMBER(FIND(";"&amp;UPPER(TRIM(Datos!J948&amp;""))&amp;";",J$1007))),OR(UPPER(TRIM(Datos!J948&amp;""))="SÍ",UPPER(TRIM(Datos!J948&amp;""))="SI",UPPER(TRIM(Datos!J948&amp;""))="NO"),IF(ISNUMBER(Datos!J948),AND(OR(J$1005="",Datos!J948&gt;=J$1005),OR(J$1006="",Datos!J948&lt;=J$1006)),FALSE),TRUE))))</f>
        <v>0.0</v>
      </c>
      <c r="K948">
        <f>IF(Datos!K948="",0,IF(AND(K$1008&lt;&gt;"",Datos!K948=K$1008),0,IF(K$1004=0,0,1-CHOOSE(K$1004,IF(ISNUMBER(Datos!K948),AND(OR(K$1005="",Datos!K948&gt;=K$1005),OR(K$1006="",Datos!K948&lt;=K$1006)),FALSE),IF(ISNUMBER(Datos!K948),AND(Datos!K948=INT(Datos!K948),AND(OR(K$1005="",Datos!K948&gt;=K$1005),OR(K$1006="",Datos!K948&lt;=K$1006))),FALSE),OR(ISNUMBER(FIND(";"&amp;UPPER(TRIM(Datos!K948&amp;""))&amp;"=",K$1007)),ISNUMBER(FIND(";"&amp;UPPER(TRIM(Datos!K948&amp;""))&amp;";",K$1007))),OR(UPPER(TRIM(Datos!K948&amp;""))="SÍ",UPPER(TRIM(Datos!K948&amp;""))="SI",UPPER(TRIM(Datos!K948&amp;""))="NO"),IF(ISNUMBER(Datos!K948),AND(OR(K$1005="",Datos!K948&gt;=K$1005),OR(K$1006="",Datos!K948&lt;=K$1006)),FALSE),TRUE))))</f>
        <v>0.0</v>
      </c>
      <c r="L948">
        <f>IF(Datos!L948="",0,IF(AND(L$1008&lt;&gt;"",Datos!L948=L$1008),0,IF(L$1004=0,0,1-CHOOSE(L$1004,IF(ISNUMBER(Datos!L948),AND(OR(L$1005="",Datos!L948&gt;=L$1005),OR(L$1006="",Datos!L948&lt;=L$1006)),FALSE),IF(ISNUMBER(Datos!L948),AND(Datos!L948=INT(Datos!L948),AND(OR(L$1005="",Datos!L948&gt;=L$1005),OR(L$1006="",Datos!L948&lt;=L$1006))),FALSE),OR(ISNUMBER(FIND(";"&amp;UPPER(TRIM(Datos!L948&amp;""))&amp;"=",L$1007)),ISNUMBER(FIND(";"&amp;UPPER(TRIM(Datos!L948&amp;""))&amp;";",L$1007))),OR(UPPER(TRIM(Datos!L948&amp;""))="SÍ",UPPER(TRIM(Datos!L948&amp;""))="SI",UPPER(TRIM(Datos!L948&amp;""))="NO"),IF(ISNUMBER(Datos!L948),AND(OR(L$1005="",Datos!L948&gt;=L$1005),OR(L$1006="",Datos!L948&lt;=L$1006)),FALSE),TRUE))))</f>
        <v>0.0</v>
      </c>
      <c r="M948">
        <f>IF(Datos!M948="",0,IF(AND(M$1008&lt;&gt;"",Datos!M948=M$1008),0,IF(M$1004=0,0,1-CHOOSE(M$1004,IF(ISNUMBER(Datos!M948),AND(OR(M$1005="",Datos!M948&gt;=M$1005),OR(M$1006="",Datos!M948&lt;=M$1006)),FALSE),IF(ISNUMBER(Datos!M948),AND(Datos!M948=INT(Datos!M948),AND(OR(M$1005="",Datos!M948&gt;=M$1005),OR(M$1006="",Datos!M948&lt;=M$1006))),FALSE),OR(ISNUMBER(FIND(";"&amp;UPPER(TRIM(Datos!M948&amp;""))&amp;"=",M$1007)),ISNUMBER(FIND(";"&amp;UPPER(TRIM(Datos!M948&amp;""))&amp;";",M$1007))),OR(UPPER(TRIM(Datos!M948&amp;""))="SÍ",UPPER(TRIM(Datos!M948&amp;""))="SI",UPPER(TRIM(Datos!M948&amp;""))="NO"),IF(ISNUMBER(Datos!M948),AND(OR(M$1005="",Datos!M948&gt;=M$1005),OR(M$1006="",Datos!M948&lt;=M$1006)),FALSE),TRUE))))</f>
        <v>0.0</v>
      </c>
      <c r="N948">
        <f>IF(Datos!N948="",0,IF(AND(N$1008&lt;&gt;"",Datos!N948=N$1008),0,IF(N$1004=0,0,1-CHOOSE(N$1004,IF(ISNUMBER(Datos!N948),AND(OR(N$1005="",Datos!N948&gt;=N$1005),OR(N$1006="",Datos!N948&lt;=N$1006)),FALSE),IF(ISNUMBER(Datos!N948),AND(Datos!N948=INT(Datos!N948),AND(OR(N$1005="",Datos!N948&gt;=N$1005),OR(N$1006="",Datos!N948&lt;=N$1006))),FALSE),OR(ISNUMBER(FIND(";"&amp;UPPER(TRIM(Datos!N948&amp;""))&amp;"=",N$1007)),ISNUMBER(FIND(";"&amp;UPPER(TRIM(Datos!N948&amp;""))&amp;";",N$1007))),OR(UPPER(TRIM(Datos!N948&amp;""))="SÍ",UPPER(TRIM(Datos!N948&amp;""))="SI",UPPER(TRIM(Datos!N948&amp;""))="NO"),IF(ISNUMBER(Datos!N948),AND(OR(N$1005="",Datos!N948&gt;=N$1005),OR(N$1006="",Datos!N948&lt;=N$1006)),FALSE),TRUE))))</f>
        <v>0.0</v>
      </c>
      <c r="O948">
        <f>IF(Datos!O948="",0,IF(AND(O$1008&lt;&gt;"",Datos!O948=O$1008),0,IF(O$1004=0,0,1-CHOOSE(O$1004,IF(ISNUMBER(Datos!O948),AND(OR(O$1005="",Datos!O948&gt;=O$1005),OR(O$1006="",Datos!O948&lt;=O$1006)),FALSE),IF(ISNUMBER(Datos!O948),AND(Datos!O948=INT(Datos!O948),AND(OR(O$1005="",Datos!O948&gt;=O$1005),OR(O$1006="",Datos!O948&lt;=O$1006))),FALSE),OR(ISNUMBER(FIND(";"&amp;UPPER(TRIM(Datos!O948&amp;""))&amp;"=",O$1007)),ISNUMBER(FIND(";"&amp;UPPER(TRIM(Datos!O948&amp;""))&amp;";",O$1007))),OR(UPPER(TRIM(Datos!O948&amp;""))="SÍ",UPPER(TRIM(Datos!O948&amp;""))="SI",UPPER(TRIM(Datos!O948&amp;""))="NO"),IF(ISNUMBER(Datos!O948),AND(OR(O$1005="",Datos!O948&gt;=O$1005),OR(O$1006="",Datos!O948&lt;=O$1006)),FALSE),TRUE))))</f>
        <v>0.0</v>
      </c>
      <c r="P948">
        <f>IF(Datos!P948="",0,IF(AND(P$1008&lt;&gt;"",Datos!P948=P$1008),0,IF(P$1004=0,0,1-CHOOSE(P$1004,IF(ISNUMBER(Datos!P948),AND(OR(P$1005="",Datos!P948&gt;=P$1005),OR(P$1006="",Datos!P948&lt;=P$1006)),FALSE),IF(ISNUMBER(Datos!P948),AND(Datos!P948=INT(Datos!P948),AND(OR(P$1005="",Datos!P948&gt;=P$1005),OR(P$1006="",Datos!P948&lt;=P$1006))),FALSE),OR(ISNUMBER(FIND(";"&amp;UPPER(TRIM(Datos!P948&amp;""))&amp;"=",P$1007)),ISNUMBER(FIND(";"&amp;UPPER(TRIM(Datos!P948&amp;""))&amp;";",P$1007))),OR(UPPER(TRIM(Datos!P948&amp;""))="SÍ",UPPER(TRIM(Datos!P948&amp;""))="SI",UPPER(TRIM(Datos!P948&amp;""))="NO"),IF(ISNUMBER(Datos!P948),AND(OR(P$1005="",Datos!P948&gt;=P$1005),OR(P$1006="",Datos!P948&lt;=P$1006)),FALSE),TRUE))))</f>
        <v>0.0</v>
      </c>
      <c r="Q948">
        <f>IF(Datos!Q948="",0,IF(AND(Q$1008&lt;&gt;"",Datos!Q948=Q$1008),0,IF(Q$1004=0,0,1-CHOOSE(Q$1004,IF(ISNUMBER(Datos!Q948),AND(OR(Q$1005="",Datos!Q948&gt;=Q$1005),OR(Q$1006="",Datos!Q948&lt;=Q$1006)),FALSE),IF(ISNUMBER(Datos!Q948),AND(Datos!Q948=INT(Datos!Q948),AND(OR(Q$1005="",Datos!Q948&gt;=Q$1005),OR(Q$1006="",Datos!Q948&lt;=Q$1006))),FALSE),OR(ISNUMBER(FIND(";"&amp;UPPER(TRIM(Datos!Q948&amp;""))&amp;"=",Q$1007)),ISNUMBER(FIND(";"&amp;UPPER(TRIM(Datos!Q948&amp;""))&amp;";",Q$1007))),OR(UPPER(TRIM(Datos!Q948&amp;""))="SÍ",UPPER(TRIM(Datos!Q948&amp;""))="SI",UPPER(TRIM(Datos!Q948&amp;""))="NO"),IF(ISNUMBER(Datos!Q948),AND(OR(Q$1005="",Datos!Q948&gt;=Q$1005),OR(Q$1006="",Datos!Q948&lt;=Q$1006)),FALSE),TRUE))))</f>
        <v>0.0</v>
      </c>
      <c r="R948">
        <f>IF(Datos!R948="",0,IF(AND(R$1008&lt;&gt;"",Datos!R948=R$1008),0,IF(R$1004=0,0,1-CHOOSE(R$1004,IF(ISNUMBER(Datos!R948),AND(OR(R$1005="",Datos!R948&gt;=R$1005),OR(R$1006="",Datos!R948&lt;=R$1006)),FALSE),IF(ISNUMBER(Datos!R948),AND(Datos!R948=INT(Datos!R948),AND(OR(R$1005="",Datos!R948&gt;=R$1005),OR(R$1006="",Datos!R948&lt;=R$1006))),FALSE),OR(ISNUMBER(FIND(";"&amp;UPPER(TRIM(Datos!R948&amp;""))&amp;"=",R$1007)),ISNUMBER(FIND(";"&amp;UPPER(TRIM(Datos!R948&amp;""))&amp;";",R$1007))),OR(UPPER(TRIM(Datos!R948&amp;""))="SÍ",UPPER(TRIM(Datos!R948&amp;""))="SI",UPPER(TRIM(Datos!R948&amp;""))="NO"),IF(ISNUMBER(Datos!R948),AND(OR(R$1005="",Datos!R948&gt;=R$1005),OR(R$1006="",Datos!R948&lt;=R$1006)),FALSE),TRUE))))</f>
        <v>0.0</v>
      </c>
      <c r="S948">
        <f>IF(Datos!S948="",0,IF(AND(S$1008&lt;&gt;"",Datos!S948=S$1008),0,IF(S$1004=0,0,1-CHOOSE(S$1004,IF(ISNUMBER(Datos!S948),AND(OR(S$1005="",Datos!S948&gt;=S$1005),OR(S$1006="",Datos!S948&lt;=S$1006)),FALSE),IF(ISNUMBER(Datos!S948),AND(Datos!S948=INT(Datos!S948),AND(OR(S$1005="",Datos!S948&gt;=S$1005),OR(S$1006="",Datos!S948&lt;=S$1006))),FALSE),OR(ISNUMBER(FIND(";"&amp;UPPER(TRIM(Datos!S948&amp;""))&amp;"=",S$1007)),ISNUMBER(FIND(";"&amp;UPPER(TRIM(Datos!S948&amp;""))&amp;";",S$1007))),OR(UPPER(TRIM(Datos!S948&amp;""))="SÍ",UPPER(TRIM(Datos!S948&amp;""))="SI",UPPER(TRIM(Datos!S948&amp;""))="NO"),IF(ISNUMBER(Datos!S948),AND(OR(S$1005="",Datos!S948&gt;=S$1005),OR(S$1006="",Datos!S948&lt;=S$1006)),FALSE),TRUE))))</f>
        <v>0.0</v>
      </c>
      <c r="T948">
        <f>IF(Datos!T948="",0,IF(AND(T$1008&lt;&gt;"",Datos!T948=T$1008),0,IF(T$1004=0,0,1-CHOOSE(T$1004,IF(ISNUMBER(Datos!T948),AND(OR(T$1005="",Datos!T948&gt;=T$1005),OR(T$1006="",Datos!T948&lt;=T$1006)),FALSE),IF(ISNUMBER(Datos!T948),AND(Datos!T948=INT(Datos!T948),AND(OR(T$1005="",Datos!T948&gt;=T$1005),OR(T$1006="",Datos!T948&lt;=T$1006))),FALSE),OR(ISNUMBER(FIND(";"&amp;UPPER(TRIM(Datos!T948&amp;""))&amp;"=",T$1007)),ISNUMBER(FIND(";"&amp;UPPER(TRIM(Datos!T948&amp;""))&amp;";",T$1007))),OR(UPPER(TRIM(Datos!T948&amp;""))="SÍ",UPPER(TRIM(Datos!T948&amp;""))="SI",UPPER(TRIM(Datos!T948&amp;""))="NO"),IF(ISNUMBER(Datos!T948),AND(OR(T$1005="",Datos!T948&gt;=T$1005),OR(T$1006="",Datos!T948&lt;=T$1006)),FALSE),TRUE))))</f>
        <v>0.0</v>
      </c>
      <c r="U948">
        <f>IF(Datos!U948="",0,IF(AND(U$1008&lt;&gt;"",Datos!U948=U$1008),0,IF(U$1004=0,0,1-CHOOSE(U$1004,IF(ISNUMBER(Datos!U948),AND(OR(U$1005="",Datos!U948&gt;=U$1005),OR(U$1006="",Datos!U948&lt;=U$1006)),FALSE),IF(ISNUMBER(Datos!U948),AND(Datos!U948=INT(Datos!U948),AND(OR(U$1005="",Datos!U948&gt;=U$1005),OR(U$1006="",Datos!U948&lt;=U$1006))),FALSE),OR(ISNUMBER(FIND(";"&amp;UPPER(TRIM(Datos!U948&amp;""))&amp;"=",U$1007)),ISNUMBER(FIND(";"&amp;UPPER(TRIM(Datos!U948&amp;""))&amp;";",U$1007))),OR(UPPER(TRIM(Datos!U948&amp;""))="SÍ",UPPER(TRIM(Datos!U948&amp;""))="SI",UPPER(TRIM(Datos!U948&amp;""))="NO"),IF(ISNUMBER(Datos!U948),AND(OR(U$1005="",Datos!U948&gt;=U$1005),OR(U$1006="",Datos!U948&lt;=U$1006)),FALSE),TRUE))))</f>
        <v>0.0</v>
      </c>
      <c r="V948">
        <f>IF(Datos!V948="",0,IF(AND(V$1008&lt;&gt;"",Datos!V948=V$1008),0,IF(V$1004=0,0,1-CHOOSE(V$1004,IF(ISNUMBER(Datos!V948),AND(OR(V$1005="",Datos!V948&gt;=V$1005),OR(V$1006="",Datos!V948&lt;=V$1006)),FALSE),IF(ISNUMBER(Datos!V948),AND(Datos!V948=INT(Datos!V948),AND(OR(V$1005="",Datos!V948&gt;=V$1005),OR(V$1006="",Datos!V948&lt;=V$1006))),FALSE),OR(ISNUMBER(FIND(";"&amp;UPPER(TRIM(Datos!V948&amp;""))&amp;"=",V$1007)),ISNUMBER(FIND(";"&amp;UPPER(TRIM(Datos!V948&amp;""))&amp;";",V$1007))),OR(UPPER(TRIM(Datos!V948&amp;""))="SÍ",UPPER(TRIM(Datos!V948&amp;""))="SI",UPPER(TRIM(Datos!V948&amp;""))="NO"),IF(ISNUMBER(Datos!V948),AND(OR(V$1005="",Datos!V948&gt;=V$1005),OR(V$1006="",Datos!V948&lt;=V$1006)),FALSE),TRUE))))</f>
        <v>0.0</v>
      </c>
      <c r="W948">
        <f>IF(Datos!W948="",0,IF(AND(W$1008&lt;&gt;"",Datos!W948=W$1008),0,IF(W$1004=0,0,1-CHOOSE(W$1004,IF(ISNUMBER(Datos!W948),AND(OR(W$1005="",Datos!W948&gt;=W$1005),OR(W$1006="",Datos!W948&lt;=W$1006)),FALSE),IF(ISNUMBER(Datos!W948),AND(Datos!W948=INT(Datos!W948),AND(OR(W$1005="",Datos!W948&gt;=W$1005),OR(W$1006="",Datos!W948&lt;=W$1006))),FALSE),OR(ISNUMBER(FIND(";"&amp;UPPER(TRIM(Datos!W948&amp;""))&amp;"=",W$1007)),ISNUMBER(FIND(";"&amp;UPPER(TRIM(Datos!W948&amp;""))&amp;";",W$1007))),OR(UPPER(TRIM(Datos!W948&amp;""))="SÍ",UPPER(TRIM(Datos!W948&amp;""))="SI",UPPER(TRIM(Datos!W948&amp;""))="NO"),IF(ISNUMBER(Datos!W948),AND(OR(W$1005="",Datos!W948&gt;=W$1005),OR(W$1006="",Datos!W948&lt;=W$1006)),FALSE),TRUE))))</f>
        <v>0.0</v>
      </c>
      <c r="X948">
        <f>IF(Datos!X948="",0,IF(AND(X$1008&lt;&gt;"",Datos!X948=X$1008),0,IF(X$1004=0,0,1-CHOOSE(X$1004,IF(ISNUMBER(Datos!X948),AND(OR(X$1005="",Datos!X948&gt;=X$1005),OR(X$1006="",Datos!X948&lt;=X$1006)),FALSE),IF(ISNUMBER(Datos!X948),AND(Datos!X948=INT(Datos!X948),AND(OR(X$1005="",Datos!X948&gt;=X$1005),OR(X$1006="",Datos!X948&lt;=X$1006))),FALSE),OR(ISNUMBER(FIND(";"&amp;UPPER(TRIM(Datos!X948&amp;""))&amp;"=",X$1007)),ISNUMBER(FIND(";"&amp;UPPER(TRIM(Datos!X948&amp;""))&amp;";",X$1007))),OR(UPPER(TRIM(Datos!X948&amp;""))="SÍ",UPPER(TRIM(Datos!X948&amp;""))="SI",UPPER(TRIM(Datos!X948&amp;""))="NO"),IF(ISNUMBER(Datos!X948),AND(OR(X$1005="",Datos!X948&gt;=X$1005),OR(X$1006="",Datos!X948&lt;=X$1006)),FALSE),TRUE))))</f>
        <v>0.0</v>
      </c>
      <c r="Y948">
        <f>IF(Datos!Y948="",0,IF(AND(Y$1008&lt;&gt;"",Datos!Y948=Y$1008),0,IF(Y$1004=0,0,1-CHOOSE(Y$1004,IF(ISNUMBER(Datos!Y948),AND(OR(Y$1005="",Datos!Y948&gt;=Y$1005),OR(Y$1006="",Datos!Y948&lt;=Y$1006)),FALSE),IF(ISNUMBER(Datos!Y948),AND(Datos!Y948=INT(Datos!Y948),AND(OR(Y$1005="",Datos!Y948&gt;=Y$1005),OR(Y$1006="",Datos!Y948&lt;=Y$1006))),FALSE),OR(ISNUMBER(FIND(";"&amp;UPPER(TRIM(Datos!Y948&amp;""))&amp;"=",Y$1007)),ISNUMBER(FIND(";"&amp;UPPER(TRIM(Datos!Y948&amp;""))&amp;";",Y$1007))),OR(UPPER(TRIM(Datos!Y948&amp;""))="SÍ",UPPER(TRIM(Datos!Y948&amp;""))="SI",UPPER(TRIM(Datos!Y948&amp;""))="NO"),IF(ISNUMBER(Datos!Y948),AND(OR(Y$1005="",Datos!Y948&gt;=Y$1005),OR(Y$1006="",Datos!Y948&lt;=Y$1006)),FALSE),TRUE))))</f>
        <v>0.0</v>
      </c>
      <c r="Z948">
        <f>IF(Datos!Z948="",0,IF(AND(Z$1008&lt;&gt;"",Datos!Z948=Z$1008),0,IF(Z$1004=0,0,1-CHOOSE(Z$1004,IF(ISNUMBER(Datos!Z948),AND(OR(Z$1005="",Datos!Z948&gt;=Z$1005),OR(Z$1006="",Datos!Z948&lt;=Z$1006)),FALSE),IF(ISNUMBER(Datos!Z948),AND(Datos!Z948=INT(Datos!Z948),AND(OR(Z$1005="",Datos!Z948&gt;=Z$1005),OR(Z$1006="",Datos!Z948&lt;=Z$1006))),FALSE),OR(ISNUMBER(FIND(";"&amp;UPPER(TRIM(Datos!Z948&amp;""))&amp;"=",Z$1007)),ISNUMBER(FIND(";"&amp;UPPER(TRIM(Datos!Z948&amp;""))&amp;";",Z$1007))),OR(UPPER(TRIM(Datos!Z948&amp;""))="SÍ",UPPER(TRIM(Datos!Z948&amp;""))="SI",UPPER(TRIM(Datos!Z948&amp;""))="NO"),IF(ISNUMBER(Datos!Z948),AND(OR(Z$1005="",Datos!Z948&gt;=Z$1005),OR(Z$1006="",Datos!Z948&lt;=Z$1006)),FALSE),TRUE))))</f>
        <v>0.0</v>
      </c>
      <c r="AA948">
        <f>IF(Datos!AA948="",0,IF(AND(AA$1008&lt;&gt;"",Datos!AA948=AA$1008),0,IF(AA$1004=0,0,1-CHOOSE(AA$1004,IF(ISNUMBER(Datos!AA948),AND(OR(AA$1005="",Datos!AA948&gt;=AA$1005),OR(AA$1006="",Datos!AA948&lt;=AA$1006)),FALSE),IF(ISNUMBER(Datos!AA948),AND(Datos!AA948=INT(Datos!AA948),AND(OR(AA$1005="",Datos!AA948&gt;=AA$1005),OR(AA$1006="",Datos!AA948&lt;=AA$1006))),FALSE),OR(ISNUMBER(FIND(";"&amp;UPPER(TRIM(Datos!AA948&amp;""))&amp;"=",AA$1007)),ISNUMBER(FIND(";"&amp;UPPER(TRIM(Datos!AA948&amp;""))&amp;";",AA$1007))),OR(UPPER(TRIM(Datos!AA948&amp;""))="SÍ",UPPER(TRIM(Datos!AA948&amp;""))="SI",UPPER(TRIM(Datos!AA948&amp;""))="NO"),IF(ISNUMBER(Datos!AA948),AND(OR(AA$1005="",Datos!AA948&gt;=AA$1005),OR(AA$1006="",Datos!AA948&lt;=AA$1006)),FALSE),TRUE))))</f>
        <v>0.0</v>
      </c>
      <c r="AB948">
        <f>IF(Datos!AB948="",0,IF(AND(AB$1008&lt;&gt;"",Datos!AB948=AB$1008),0,IF(AB$1004=0,0,1-CHOOSE(AB$1004,IF(ISNUMBER(Datos!AB948),AND(OR(AB$1005="",Datos!AB948&gt;=AB$1005),OR(AB$1006="",Datos!AB948&lt;=AB$1006)),FALSE),IF(ISNUMBER(Datos!AB948),AND(Datos!AB948=INT(Datos!AB948),AND(OR(AB$1005="",Datos!AB948&gt;=AB$1005),OR(AB$1006="",Datos!AB948&lt;=AB$1006))),FALSE),OR(ISNUMBER(FIND(";"&amp;UPPER(TRIM(Datos!AB948&amp;""))&amp;"=",AB$1007)),ISNUMBER(FIND(";"&amp;UPPER(TRIM(Datos!AB948&amp;""))&amp;";",AB$1007))),OR(UPPER(TRIM(Datos!AB948&amp;""))="SÍ",UPPER(TRIM(Datos!AB948&amp;""))="SI",UPPER(TRIM(Datos!AB948&amp;""))="NO"),IF(ISNUMBER(Datos!AB948),AND(OR(AB$1005="",Datos!AB948&gt;=AB$1005),OR(AB$1006="",Datos!AB948&lt;=AB$1006)),FALSE),TRUE))))</f>
        <v>0.0</v>
      </c>
      <c r="AC948">
        <f>IF(Datos!AC948="",0,IF(AND(AC$1008&lt;&gt;"",Datos!AC948=AC$1008),0,IF(AC$1004=0,0,1-CHOOSE(AC$1004,IF(ISNUMBER(Datos!AC948),AND(OR(AC$1005="",Datos!AC948&gt;=AC$1005),OR(AC$1006="",Datos!AC948&lt;=AC$1006)),FALSE),IF(ISNUMBER(Datos!AC948),AND(Datos!AC948=INT(Datos!AC948),AND(OR(AC$1005="",Datos!AC948&gt;=AC$1005),OR(AC$1006="",Datos!AC948&lt;=AC$1006))),FALSE),OR(ISNUMBER(FIND(";"&amp;UPPER(TRIM(Datos!AC948&amp;""))&amp;"=",AC$1007)),ISNUMBER(FIND(";"&amp;UPPER(TRIM(Datos!AC948&amp;""))&amp;";",AC$1007))),OR(UPPER(TRIM(Datos!AC948&amp;""))="SÍ",UPPER(TRIM(Datos!AC948&amp;""))="SI",UPPER(TRIM(Datos!AC948&amp;""))="NO"),IF(ISNUMBER(Datos!AC948),AND(OR(AC$1005="",Datos!AC948&gt;=AC$1005),OR(AC$1006="",Datos!AC948&lt;=AC$1006)),FALSE),TRUE))))</f>
        <v>0.0</v>
      </c>
      <c r="AD948">
        <f>IF(Datos!AD948="",0,IF(AND(AD$1008&lt;&gt;"",Datos!AD948=AD$1008),0,IF(AD$1004=0,0,1-CHOOSE(AD$1004,IF(ISNUMBER(Datos!AD948),AND(OR(AD$1005="",Datos!AD948&gt;=AD$1005),OR(AD$1006="",Datos!AD948&lt;=AD$1006)),FALSE),IF(ISNUMBER(Datos!AD948),AND(Datos!AD948=INT(Datos!AD948),AND(OR(AD$1005="",Datos!AD948&gt;=AD$1005),OR(AD$1006="",Datos!AD948&lt;=AD$1006))),FALSE),OR(ISNUMBER(FIND(";"&amp;UPPER(TRIM(Datos!AD948&amp;""))&amp;"=",AD$1007)),ISNUMBER(FIND(";"&amp;UPPER(TRIM(Datos!AD948&amp;""))&amp;";",AD$1007))),OR(UPPER(TRIM(Datos!AD948&amp;""))="SÍ",UPPER(TRIM(Datos!AD948&amp;""))="SI",UPPER(TRIM(Datos!AD948&amp;""))="NO"),IF(ISNUMBER(Datos!AD948),AND(OR(AD$1005="",Datos!AD948&gt;=AD$1005),OR(AD$1006="",Datos!AD948&lt;=AD$1006)),FALSE),TRUE))))</f>
        <v>0.0</v>
      </c>
      <c r="AE948">
        <f>IF(Datos!AE948="",0,IF(AND(AE$1008&lt;&gt;"",Datos!AE948=AE$1008),0,IF(AE$1004=0,0,1-CHOOSE(AE$1004,IF(ISNUMBER(Datos!AE948),AND(OR(AE$1005="",Datos!AE948&gt;=AE$1005),OR(AE$1006="",Datos!AE948&lt;=AE$1006)),FALSE),IF(ISNUMBER(Datos!AE948),AND(Datos!AE948=INT(Datos!AE948),AND(OR(AE$1005="",Datos!AE948&gt;=AE$1005),OR(AE$1006="",Datos!AE948&lt;=AE$1006))),FALSE),OR(ISNUMBER(FIND(";"&amp;UPPER(TRIM(Datos!AE948&amp;""))&amp;"=",AE$1007)),ISNUMBER(FIND(";"&amp;UPPER(TRIM(Datos!AE948&amp;""))&amp;";",AE$1007))),OR(UPPER(TRIM(Datos!AE948&amp;""))="SÍ",UPPER(TRIM(Datos!AE948&amp;""))="SI",UPPER(TRIM(Datos!AE948&amp;""))="NO"),IF(ISNUMBER(Datos!AE948),AND(OR(AE$1005="",Datos!AE948&gt;=AE$1005),OR(AE$1006="",Datos!AE948&lt;=AE$1006)),FALSE),TRUE))))</f>
        <v>0.0</v>
      </c>
    </row>
    <row r="949" spans="2:31">
      <c r="B949">
        <f>IF(Datos!B949="",0,IF(AND(B$1008&lt;&gt;"",Datos!B949=B$1008),0,IF(B$1004=0,0,1-CHOOSE(B$1004,IF(ISNUMBER(Datos!B949),AND(OR(B$1005="",Datos!B949&gt;=B$1005),OR(B$1006="",Datos!B949&lt;=B$1006)),FALSE),IF(ISNUMBER(Datos!B949),AND(Datos!B949=INT(Datos!B949),AND(OR(B$1005="",Datos!B949&gt;=B$1005),OR(B$1006="",Datos!B949&lt;=B$1006))),FALSE),OR(ISNUMBER(FIND(";"&amp;UPPER(TRIM(Datos!B949&amp;""))&amp;"=",B$1007)),ISNUMBER(FIND(";"&amp;UPPER(TRIM(Datos!B949&amp;""))&amp;";",B$1007))),OR(UPPER(TRIM(Datos!B949&amp;""))="SÍ",UPPER(TRIM(Datos!B949&amp;""))="SI",UPPER(TRIM(Datos!B949&amp;""))="NO"),IF(ISNUMBER(Datos!B949),AND(OR(B$1005="",Datos!B949&gt;=B$1005),OR(B$1006="",Datos!B949&lt;=B$1006)),FALSE),TRUE))))</f>
        <v>0.0</v>
      </c>
      <c r="C949">
        <f>IF(Datos!C949="",0,IF(AND(C$1008&lt;&gt;"",Datos!C949=C$1008),0,IF(C$1004=0,0,1-CHOOSE(C$1004,IF(ISNUMBER(Datos!C949),AND(OR(C$1005="",Datos!C949&gt;=C$1005),OR(C$1006="",Datos!C949&lt;=C$1006)),FALSE),IF(ISNUMBER(Datos!C949),AND(Datos!C949=INT(Datos!C949),AND(OR(C$1005="",Datos!C949&gt;=C$1005),OR(C$1006="",Datos!C949&lt;=C$1006))),FALSE),OR(ISNUMBER(FIND(";"&amp;UPPER(TRIM(Datos!C949&amp;""))&amp;"=",C$1007)),ISNUMBER(FIND(";"&amp;UPPER(TRIM(Datos!C949&amp;""))&amp;";",C$1007))),OR(UPPER(TRIM(Datos!C949&amp;""))="SÍ",UPPER(TRIM(Datos!C949&amp;""))="SI",UPPER(TRIM(Datos!C949&amp;""))="NO"),IF(ISNUMBER(Datos!C949),AND(OR(C$1005="",Datos!C949&gt;=C$1005),OR(C$1006="",Datos!C949&lt;=C$1006)),FALSE),TRUE))))</f>
        <v>0.0</v>
      </c>
      <c r="D949">
        <f>IF(Datos!D949="",0,IF(AND(D$1008&lt;&gt;"",Datos!D949=D$1008),0,IF(D$1004=0,0,1-CHOOSE(D$1004,IF(ISNUMBER(Datos!D949),AND(OR(D$1005="",Datos!D949&gt;=D$1005),OR(D$1006="",Datos!D949&lt;=D$1006)),FALSE),IF(ISNUMBER(Datos!D949),AND(Datos!D949=INT(Datos!D949),AND(OR(D$1005="",Datos!D949&gt;=D$1005),OR(D$1006="",Datos!D949&lt;=D$1006))),FALSE),OR(ISNUMBER(FIND(";"&amp;UPPER(TRIM(Datos!D949&amp;""))&amp;"=",D$1007)),ISNUMBER(FIND(";"&amp;UPPER(TRIM(Datos!D949&amp;""))&amp;";",D$1007))),OR(UPPER(TRIM(Datos!D949&amp;""))="SÍ",UPPER(TRIM(Datos!D949&amp;""))="SI",UPPER(TRIM(Datos!D949&amp;""))="NO"),IF(ISNUMBER(Datos!D949),AND(OR(D$1005="",Datos!D949&gt;=D$1005),OR(D$1006="",Datos!D949&lt;=D$1006)),FALSE),TRUE))))</f>
        <v>0.0</v>
      </c>
      <c r="E949">
        <f>IF(Datos!E949="",0,IF(AND(E$1008&lt;&gt;"",Datos!E949=E$1008),0,IF(E$1004=0,0,1-CHOOSE(E$1004,IF(ISNUMBER(Datos!E949),AND(OR(E$1005="",Datos!E949&gt;=E$1005),OR(E$1006="",Datos!E949&lt;=E$1006)),FALSE),IF(ISNUMBER(Datos!E949),AND(Datos!E949=INT(Datos!E949),AND(OR(E$1005="",Datos!E949&gt;=E$1005),OR(E$1006="",Datos!E949&lt;=E$1006))),FALSE),OR(ISNUMBER(FIND(";"&amp;UPPER(TRIM(Datos!E949&amp;""))&amp;"=",E$1007)),ISNUMBER(FIND(";"&amp;UPPER(TRIM(Datos!E949&amp;""))&amp;";",E$1007))),OR(UPPER(TRIM(Datos!E949&amp;""))="SÍ",UPPER(TRIM(Datos!E949&amp;""))="SI",UPPER(TRIM(Datos!E949&amp;""))="NO"),IF(ISNUMBER(Datos!E949),AND(OR(E$1005="",Datos!E949&gt;=E$1005),OR(E$1006="",Datos!E949&lt;=E$1006)),FALSE),TRUE))))</f>
        <v>0.0</v>
      </c>
      <c r="F949">
        <f>IF(Datos!F949="",0,IF(AND(F$1008&lt;&gt;"",Datos!F949=F$1008),0,IF(F$1004=0,0,1-CHOOSE(F$1004,IF(ISNUMBER(Datos!F949),AND(OR(F$1005="",Datos!F949&gt;=F$1005),OR(F$1006="",Datos!F949&lt;=F$1006)),FALSE),IF(ISNUMBER(Datos!F949),AND(Datos!F949=INT(Datos!F949),AND(OR(F$1005="",Datos!F949&gt;=F$1005),OR(F$1006="",Datos!F949&lt;=F$1006))),FALSE),OR(ISNUMBER(FIND(";"&amp;UPPER(TRIM(Datos!F949&amp;""))&amp;"=",F$1007)),ISNUMBER(FIND(";"&amp;UPPER(TRIM(Datos!F949&amp;""))&amp;";",F$1007))),OR(UPPER(TRIM(Datos!F949&amp;""))="SÍ",UPPER(TRIM(Datos!F949&amp;""))="SI",UPPER(TRIM(Datos!F949&amp;""))="NO"),IF(ISNUMBER(Datos!F949),AND(OR(F$1005="",Datos!F949&gt;=F$1005),OR(F$1006="",Datos!F949&lt;=F$1006)),FALSE),TRUE))))</f>
        <v>0.0</v>
      </c>
      <c r="G949">
        <f>IF(Datos!G949="",0,IF(AND(G$1008&lt;&gt;"",Datos!G949=G$1008),0,IF(G$1004=0,0,1-CHOOSE(G$1004,IF(ISNUMBER(Datos!G949),AND(OR(G$1005="",Datos!G949&gt;=G$1005),OR(G$1006="",Datos!G949&lt;=G$1006)),FALSE),IF(ISNUMBER(Datos!G949),AND(Datos!G949=INT(Datos!G949),AND(OR(G$1005="",Datos!G949&gt;=G$1005),OR(G$1006="",Datos!G949&lt;=G$1006))),FALSE),OR(ISNUMBER(FIND(";"&amp;UPPER(TRIM(Datos!G949&amp;""))&amp;"=",G$1007)),ISNUMBER(FIND(";"&amp;UPPER(TRIM(Datos!G949&amp;""))&amp;";",G$1007))),OR(UPPER(TRIM(Datos!G949&amp;""))="SÍ",UPPER(TRIM(Datos!G949&amp;""))="SI",UPPER(TRIM(Datos!G949&amp;""))="NO"),IF(ISNUMBER(Datos!G949),AND(OR(G$1005="",Datos!G949&gt;=G$1005),OR(G$1006="",Datos!G949&lt;=G$1006)),FALSE),TRUE))))</f>
        <v>0.0</v>
      </c>
      <c r="H949">
        <f>IF(Datos!H949="",0,IF(AND(H$1008&lt;&gt;"",Datos!H949=H$1008),0,IF(H$1004=0,0,1-CHOOSE(H$1004,IF(ISNUMBER(Datos!H949),AND(OR(H$1005="",Datos!H949&gt;=H$1005),OR(H$1006="",Datos!H949&lt;=H$1006)),FALSE),IF(ISNUMBER(Datos!H949),AND(Datos!H949=INT(Datos!H949),AND(OR(H$1005="",Datos!H949&gt;=H$1005),OR(H$1006="",Datos!H949&lt;=H$1006))),FALSE),OR(ISNUMBER(FIND(";"&amp;UPPER(TRIM(Datos!H949&amp;""))&amp;"=",H$1007)),ISNUMBER(FIND(";"&amp;UPPER(TRIM(Datos!H949&amp;""))&amp;";",H$1007))),OR(UPPER(TRIM(Datos!H949&amp;""))="SÍ",UPPER(TRIM(Datos!H949&amp;""))="SI",UPPER(TRIM(Datos!H949&amp;""))="NO"),IF(ISNUMBER(Datos!H949),AND(OR(H$1005="",Datos!H949&gt;=H$1005),OR(H$1006="",Datos!H949&lt;=H$1006)),FALSE),TRUE))))</f>
        <v>0.0</v>
      </c>
      <c r="I949">
        <f>IF(Datos!I949="",0,IF(AND(I$1008&lt;&gt;"",Datos!I949=I$1008),0,IF(I$1004=0,0,1-CHOOSE(I$1004,IF(ISNUMBER(Datos!I949),AND(OR(I$1005="",Datos!I949&gt;=I$1005),OR(I$1006="",Datos!I949&lt;=I$1006)),FALSE),IF(ISNUMBER(Datos!I949),AND(Datos!I949=INT(Datos!I949),AND(OR(I$1005="",Datos!I949&gt;=I$1005),OR(I$1006="",Datos!I949&lt;=I$1006))),FALSE),OR(ISNUMBER(FIND(";"&amp;UPPER(TRIM(Datos!I949&amp;""))&amp;"=",I$1007)),ISNUMBER(FIND(";"&amp;UPPER(TRIM(Datos!I949&amp;""))&amp;";",I$1007))),OR(UPPER(TRIM(Datos!I949&amp;""))="SÍ",UPPER(TRIM(Datos!I949&amp;""))="SI",UPPER(TRIM(Datos!I949&amp;""))="NO"),IF(ISNUMBER(Datos!I949),AND(OR(I$1005="",Datos!I949&gt;=I$1005),OR(I$1006="",Datos!I949&lt;=I$1006)),FALSE),TRUE))))</f>
        <v>0.0</v>
      </c>
      <c r="J949">
        <f>IF(Datos!J949="",0,IF(AND(J$1008&lt;&gt;"",Datos!J949=J$1008),0,IF(J$1004=0,0,1-CHOOSE(J$1004,IF(ISNUMBER(Datos!J949),AND(OR(J$1005="",Datos!J949&gt;=J$1005),OR(J$1006="",Datos!J949&lt;=J$1006)),FALSE),IF(ISNUMBER(Datos!J949),AND(Datos!J949=INT(Datos!J949),AND(OR(J$1005="",Datos!J949&gt;=J$1005),OR(J$1006="",Datos!J949&lt;=J$1006))),FALSE),OR(ISNUMBER(FIND(";"&amp;UPPER(TRIM(Datos!J949&amp;""))&amp;"=",J$1007)),ISNUMBER(FIND(";"&amp;UPPER(TRIM(Datos!J949&amp;""))&amp;";",J$1007))),OR(UPPER(TRIM(Datos!J949&amp;""))="SÍ",UPPER(TRIM(Datos!J949&amp;""))="SI",UPPER(TRIM(Datos!J949&amp;""))="NO"),IF(ISNUMBER(Datos!J949),AND(OR(J$1005="",Datos!J949&gt;=J$1005),OR(J$1006="",Datos!J949&lt;=J$1006)),FALSE),TRUE))))</f>
        <v>0.0</v>
      </c>
      <c r="K949">
        <f>IF(Datos!K949="",0,IF(AND(K$1008&lt;&gt;"",Datos!K949=K$1008),0,IF(K$1004=0,0,1-CHOOSE(K$1004,IF(ISNUMBER(Datos!K949),AND(OR(K$1005="",Datos!K949&gt;=K$1005),OR(K$1006="",Datos!K949&lt;=K$1006)),FALSE),IF(ISNUMBER(Datos!K949),AND(Datos!K949=INT(Datos!K949),AND(OR(K$1005="",Datos!K949&gt;=K$1005),OR(K$1006="",Datos!K949&lt;=K$1006))),FALSE),OR(ISNUMBER(FIND(";"&amp;UPPER(TRIM(Datos!K949&amp;""))&amp;"=",K$1007)),ISNUMBER(FIND(";"&amp;UPPER(TRIM(Datos!K949&amp;""))&amp;";",K$1007))),OR(UPPER(TRIM(Datos!K949&amp;""))="SÍ",UPPER(TRIM(Datos!K949&amp;""))="SI",UPPER(TRIM(Datos!K949&amp;""))="NO"),IF(ISNUMBER(Datos!K949),AND(OR(K$1005="",Datos!K949&gt;=K$1005),OR(K$1006="",Datos!K949&lt;=K$1006)),FALSE),TRUE))))</f>
        <v>0.0</v>
      </c>
      <c r="L949">
        <f>IF(Datos!L949="",0,IF(AND(L$1008&lt;&gt;"",Datos!L949=L$1008),0,IF(L$1004=0,0,1-CHOOSE(L$1004,IF(ISNUMBER(Datos!L949),AND(OR(L$1005="",Datos!L949&gt;=L$1005),OR(L$1006="",Datos!L949&lt;=L$1006)),FALSE),IF(ISNUMBER(Datos!L949),AND(Datos!L949=INT(Datos!L949),AND(OR(L$1005="",Datos!L949&gt;=L$1005),OR(L$1006="",Datos!L949&lt;=L$1006))),FALSE),OR(ISNUMBER(FIND(";"&amp;UPPER(TRIM(Datos!L949&amp;""))&amp;"=",L$1007)),ISNUMBER(FIND(";"&amp;UPPER(TRIM(Datos!L949&amp;""))&amp;";",L$1007))),OR(UPPER(TRIM(Datos!L949&amp;""))="SÍ",UPPER(TRIM(Datos!L949&amp;""))="SI",UPPER(TRIM(Datos!L949&amp;""))="NO"),IF(ISNUMBER(Datos!L949),AND(OR(L$1005="",Datos!L949&gt;=L$1005),OR(L$1006="",Datos!L949&lt;=L$1006)),FALSE),TRUE))))</f>
        <v>0.0</v>
      </c>
      <c r="M949">
        <f>IF(Datos!M949="",0,IF(AND(M$1008&lt;&gt;"",Datos!M949=M$1008),0,IF(M$1004=0,0,1-CHOOSE(M$1004,IF(ISNUMBER(Datos!M949),AND(OR(M$1005="",Datos!M949&gt;=M$1005),OR(M$1006="",Datos!M949&lt;=M$1006)),FALSE),IF(ISNUMBER(Datos!M949),AND(Datos!M949=INT(Datos!M949),AND(OR(M$1005="",Datos!M949&gt;=M$1005),OR(M$1006="",Datos!M949&lt;=M$1006))),FALSE),OR(ISNUMBER(FIND(";"&amp;UPPER(TRIM(Datos!M949&amp;""))&amp;"=",M$1007)),ISNUMBER(FIND(";"&amp;UPPER(TRIM(Datos!M949&amp;""))&amp;";",M$1007))),OR(UPPER(TRIM(Datos!M949&amp;""))="SÍ",UPPER(TRIM(Datos!M949&amp;""))="SI",UPPER(TRIM(Datos!M949&amp;""))="NO"),IF(ISNUMBER(Datos!M949),AND(OR(M$1005="",Datos!M949&gt;=M$1005),OR(M$1006="",Datos!M949&lt;=M$1006)),FALSE),TRUE))))</f>
        <v>0.0</v>
      </c>
      <c r="N949">
        <f>IF(Datos!N949="",0,IF(AND(N$1008&lt;&gt;"",Datos!N949=N$1008),0,IF(N$1004=0,0,1-CHOOSE(N$1004,IF(ISNUMBER(Datos!N949),AND(OR(N$1005="",Datos!N949&gt;=N$1005),OR(N$1006="",Datos!N949&lt;=N$1006)),FALSE),IF(ISNUMBER(Datos!N949),AND(Datos!N949=INT(Datos!N949),AND(OR(N$1005="",Datos!N949&gt;=N$1005),OR(N$1006="",Datos!N949&lt;=N$1006))),FALSE),OR(ISNUMBER(FIND(";"&amp;UPPER(TRIM(Datos!N949&amp;""))&amp;"=",N$1007)),ISNUMBER(FIND(";"&amp;UPPER(TRIM(Datos!N949&amp;""))&amp;";",N$1007))),OR(UPPER(TRIM(Datos!N949&amp;""))="SÍ",UPPER(TRIM(Datos!N949&amp;""))="SI",UPPER(TRIM(Datos!N949&amp;""))="NO"),IF(ISNUMBER(Datos!N949),AND(OR(N$1005="",Datos!N949&gt;=N$1005),OR(N$1006="",Datos!N949&lt;=N$1006)),FALSE),TRUE))))</f>
        <v>0.0</v>
      </c>
      <c r="O949">
        <f>IF(Datos!O949="",0,IF(AND(O$1008&lt;&gt;"",Datos!O949=O$1008),0,IF(O$1004=0,0,1-CHOOSE(O$1004,IF(ISNUMBER(Datos!O949),AND(OR(O$1005="",Datos!O949&gt;=O$1005),OR(O$1006="",Datos!O949&lt;=O$1006)),FALSE),IF(ISNUMBER(Datos!O949),AND(Datos!O949=INT(Datos!O949),AND(OR(O$1005="",Datos!O949&gt;=O$1005),OR(O$1006="",Datos!O949&lt;=O$1006))),FALSE),OR(ISNUMBER(FIND(";"&amp;UPPER(TRIM(Datos!O949&amp;""))&amp;"=",O$1007)),ISNUMBER(FIND(";"&amp;UPPER(TRIM(Datos!O949&amp;""))&amp;";",O$1007))),OR(UPPER(TRIM(Datos!O949&amp;""))="SÍ",UPPER(TRIM(Datos!O949&amp;""))="SI",UPPER(TRIM(Datos!O949&amp;""))="NO"),IF(ISNUMBER(Datos!O949),AND(OR(O$1005="",Datos!O949&gt;=O$1005),OR(O$1006="",Datos!O949&lt;=O$1006)),FALSE),TRUE))))</f>
        <v>0.0</v>
      </c>
      <c r="P949">
        <f>IF(Datos!P949="",0,IF(AND(P$1008&lt;&gt;"",Datos!P949=P$1008),0,IF(P$1004=0,0,1-CHOOSE(P$1004,IF(ISNUMBER(Datos!P949),AND(OR(P$1005="",Datos!P949&gt;=P$1005),OR(P$1006="",Datos!P949&lt;=P$1006)),FALSE),IF(ISNUMBER(Datos!P949),AND(Datos!P949=INT(Datos!P949),AND(OR(P$1005="",Datos!P949&gt;=P$1005),OR(P$1006="",Datos!P949&lt;=P$1006))),FALSE),OR(ISNUMBER(FIND(";"&amp;UPPER(TRIM(Datos!P949&amp;""))&amp;"=",P$1007)),ISNUMBER(FIND(";"&amp;UPPER(TRIM(Datos!P949&amp;""))&amp;";",P$1007))),OR(UPPER(TRIM(Datos!P949&amp;""))="SÍ",UPPER(TRIM(Datos!P949&amp;""))="SI",UPPER(TRIM(Datos!P949&amp;""))="NO"),IF(ISNUMBER(Datos!P949),AND(OR(P$1005="",Datos!P949&gt;=P$1005),OR(P$1006="",Datos!P949&lt;=P$1006)),FALSE),TRUE))))</f>
        <v>0.0</v>
      </c>
      <c r="Q949">
        <f>IF(Datos!Q949="",0,IF(AND(Q$1008&lt;&gt;"",Datos!Q949=Q$1008),0,IF(Q$1004=0,0,1-CHOOSE(Q$1004,IF(ISNUMBER(Datos!Q949),AND(OR(Q$1005="",Datos!Q949&gt;=Q$1005),OR(Q$1006="",Datos!Q949&lt;=Q$1006)),FALSE),IF(ISNUMBER(Datos!Q949),AND(Datos!Q949=INT(Datos!Q949),AND(OR(Q$1005="",Datos!Q949&gt;=Q$1005),OR(Q$1006="",Datos!Q949&lt;=Q$1006))),FALSE),OR(ISNUMBER(FIND(";"&amp;UPPER(TRIM(Datos!Q949&amp;""))&amp;"=",Q$1007)),ISNUMBER(FIND(";"&amp;UPPER(TRIM(Datos!Q949&amp;""))&amp;";",Q$1007))),OR(UPPER(TRIM(Datos!Q949&amp;""))="SÍ",UPPER(TRIM(Datos!Q949&amp;""))="SI",UPPER(TRIM(Datos!Q949&amp;""))="NO"),IF(ISNUMBER(Datos!Q949),AND(OR(Q$1005="",Datos!Q949&gt;=Q$1005),OR(Q$1006="",Datos!Q949&lt;=Q$1006)),FALSE),TRUE))))</f>
        <v>0.0</v>
      </c>
      <c r="R949">
        <f>IF(Datos!R949="",0,IF(AND(R$1008&lt;&gt;"",Datos!R949=R$1008),0,IF(R$1004=0,0,1-CHOOSE(R$1004,IF(ISNUMBER(Datos!R949),AND(OR(R$1005="",Datos!R949&gt;=R$1005),OR(R$1006="",Datos!R949&lt;=R$1006)),FALSE),IF(ISNUMBER(Datos!R949),AND(Datos!R949=INT(Datos!R949),AND(OR(R$1005="",Datos!R949&gt;=R$1005),OR(R$1006="",Datos!R949&lt;=R$1006))),FALSE),OR(ISNUMBER(FIND(";"&amp;UPPER(TRIM(Datos!R949&amp;""))&amp;"=",R$1007)),ISNUMBER(FIND(";"&amp;UPPER(TRIM(Datos!R949&amp;""))&amp;";",R$1007))),OR(UPPER(TRIM(Datos!R949&amp;""))="SÍ",UPPER(TRIM(Datos!R949&amp;""))="SI",UPPER(TRIM(Datos!R949&amp;""))="NO"),IF(ISNUMBER(Datos!R949),AND(OR(R$1005="",Datos!R949&gt;=R$1005),OR(R$1006="",Datos!R949&lt;=R$1006)),FALSE),TRUE))))</f>
        <v>0.0</v>
      </c>
      <c r="S949">
        <f>IF(Datos!S949="",0,IF(AND(S$1008&lt;&gt;"",Datos!S949=S$1008),0,IF(S$1004=0,0,1-CHOOSE(S$1004,IF(ISNUMBER(Datos!S949),AND(OR(S$1005="",Datos!S949&gt;=S$1005),OR(S$1006="",Datos!S949&lt;=S$1006)),FALSE),IF(ISNUMBER(Datos!S949),AND(Datos!S949=INT(Datos!S949),AND(OR(S$1005="",Datos!S949&gt;=S$1005),OR(S$1006="",Datos!S949&lt;=S$1006))),FALSE),OR(ISNUMBER(FIND(";"&amp;UPPER(TRIM(Datos!S949&amp;""))&amp;"=",S$1007)),ISNUMBER(FIND(";"&amp;UPPER(TRIM(Datos!S949&amp;""))&amp;";",S$1007))),OR(UPPER(TRIM(Datos!S949&amp;""))="SÍ",UPPER(TRIM(Datos!S949&amp;""))="SI",UPPER(TRIM(Datos!S949&amp;""))="NO"),IF(ISNUMBER(Datos!S949),AND(OR(S$1005="",Datos!S949&gt;=S$1005),OR(S$1006="",Datos!S949&lt;=S$1006)),FALSE),TRUE))))</f>
        <v>0.0</v>
      </c>
      <c r="T949">
        <f>IF(Datos!T949="",0,IF(AND(T$1008&lt;&gt;"",Datos!T949=T$1008),0,IF(T$1004=0,0,1-CHOOSE(T$1004,IF(ISNUMBER(Datos!T949),AND(OR(T$1005="",Datos!T949&gt;=T$1005),OR(T$1006="",Datos!T949&lt;=T$1006)),FALSE),IF(ISNUMBER(Datos!T949),AND(Datos!T949=INT(Datos!T949),AND(OR(T$1005="",Datos!T949&gt;=T$1005),OR(T$1006="",Datos!T949&lt;=T$1006))),FALSE),OR(ISNUMBER(FIND(";"&amp;UPPER(TRIM(Datos!T949&amp;""))&amp;"=",T$1007)),ISNUMBER(FIND(";"&amp;UPPER(TRIM(Datos!T949&amp;""))&amp;";",T$1007))),OR(UPPER(TRIM(Datos!T949&amp;""))="SÍ",UPPER(TRIM(Datos!T949&amp;""))="SI",UPPER(TRIM(Datos!T949&amp;""))="NO"),IF(ISNUMBER(Datos!T949),AND(OR(T$1005="",Datos!T949&gt;=T$1005),OR(T$1006="",Datos!T949&lt;=T$1006)),FALSE),TRUE))))</f>
        <v>0.0</v>
      </c>
      <c r="U949">
        <f>IF(Datos!U949="",0,IF(AND(U$1008&lt;&gt;"",Datos!U949=U$1008),0,IF(U$1004=0,0,1-CHOOSE(U$1004,IF(ISNUMBER(Datos!U949),AND(OR(U$1005="",Datos!U949&gt;=U$1005),OR(U$1006="",Datos!U949&lt;=U$1006)),FALSE),IF(ISNUMBER(Datos!U949),AND(Datos!U949=INT(Datos!U949),AND(OR(U$1005="",Datos!U949&gt;=U$1005),OR(U$1006="",Datos!U949&lt;=U$1006))),FALSE),OR(ISNUMBER(FIND(";"&amp;UPPER(TRIM(Datos!U949&amp;""))&amp;"=",U$1007)),ISNUMBER(FIND(";"&amp;UPPER(TRIM(Datos!U949&amp;""))&amp;";",U$1007))),OR(UPPER(TRIM(Datos!U949&amp;""))="SÍ",UPPER(TRIM(Datos!U949&amp;""))="SI",UPPER(TRIM(Datos!U949&amp;""))="NO"),IF(ISNUMBER(Datos!U949),AND(OR(U$1005="",Datos!U949&gt;=U$1005),OR(U$1006="",Datos!U949&lt;=U$1006)),FALSE),TRUE))))</f>
        <v>0.0</v>
      </c>
      <c r="V949">
        <f>IF(Datos!V949="",0,IF(AND(V$1008&lt;&gt;"",Datos!V949=V$1008),0,IF(V$1004=0,0,1-CHOOSE(V$1004,IF(ISNUMBER(Datos!V949),AND(OR(V$1005="",Datos!V949&gt;=V$1005),OR(V$1006="",Datos!V949&lt;=V$1006)),FALSE),IF(ISNUMBER(Datos!V949),AND(Datos!V949=INT(Datos!V949),AND(OR(V$1005="",Datos!V949&gt;=V$1005),OR(V$1006="",Datos!V949&lt;=V$1006))),FALSE),OR(ISNUMBER(FIND(";"&amp;UPPER(TRIM(Datos!V949&amp;""))&amp;"=",V$1007)),ISNUMBER(FIND(";"&amp;UPPER(TRIM(Datos!V949&amp;""))&amp;";",V$1007))),OR(UPPER(TRIM(Datos!V949&amp;""))="SÍ",UPPER(TRIM(Datos!V949&amp;""))="SI",UPPER(TRIM(Datos!V949&amp;""))="NO"),IF(ISNUMBER(Datos!V949),AND(OR(V$1005="",Datos!V949&gt;=V$1005),OR(V$1006="",Datos!V949&lt;=V$1006)),FALSE),TRUE))))</f>
        <v>0.0</v>
      </c>
      <c r="W949">
        <f>IF(Datos!W949="",0,IF(AND(W$1008&lt;&gt;"",Datos!W949=W$1008),0,IF(W$1004=0,0,1-CHOOSE(W$1004,IF(ISNUMBER(Datos!W949),AND(OR(W$1005="",Datos!W949&gt;=W$1005),OR(W$1006="",Datos!W949&lt;=W$1006)),FALSE),IF(ISNUMBER(Datos!W949),AND(Datos!W949=INT(Datos!W949),AND(OR(W$1005="",Datos!W949&gt;=W$1005),OR(W$1006="",Datos!W949&lt;=W$1006))),FALSE),OR(ISNUMBER(FIND(";"&amp;UPPER(TRIM(Datos!W949&amp;""))&amp;"=",W$1007)),ISNUMBER(FIND(";"&amp;UPPER(TRIM(Datos!W949&amp;""))&amp;";",W$1007))),OR(UPPER(TRIM(Datos!W949&amp;""))="SÍ",UPPER(TRIM(Datos!W949&amp;""))="SI",UPPER(TRIM(Datos!W949&amp;""))="NO"),IF(ISNUMBER(Datos!W949),AND(OR(W$1005="",Datos!W949&gt;=W$1005),OR(W$1006="",Datos!W949&lt;=W$1006)),FALSE),TRUE))))</f>
        <v>0.0</v>
      </c>
      <c r="X949">
        <f>IF(Datos!X949="",0,IF(AND(X$1008&lt;&gt;"",Datos!X949=X$1008),0,IF(X$1004=0,0,1-CHOOSE(X$1004,IF(ISNUMBER(Datos!X949),AND(OR(X$1005="",Datos!X949&gt;=X$1005),OR(X$1006="",Datos!X949&lt;=X$1006)),FALSE),IF(ISNUMBER(Datos!X949),AND(Datos!X949=INT(Datos!X949),AND(OR(X$1005="",Datos!X949&gt;=X$1005),OR(X$1006="",Datos!X949&lt;=X$1006))),FALSE),OR(ISNUMBER(FIND(";"&amp;UPPER(TRIM(Datos!X949&amp;""))&amp;"=",X$1007)),ISNUMBER(FIND(";"&amp;UPPER(TRIM(Datos!X949&amp;""))&amp;";",X$1007))),OR(UPPER(TRIM(Datos!X949&amp;""))="SÍ",UPPER(TRIM(Datos!X949&amp;""))="SI",UPPER(TRIM(Datos!X949&amp;""))="NO"),IF(ISNUMBER(Datos!X949),AND(OR(X$1005="",Datos!X949&gt;=X$1005),OR(X$1006="",Datos!X949&lt;=X$1006)),FALSE),TRUE))))</f>
        <v>0.0</v>
      </c>
      <c r="Y949">
        <f>IF(Datos!Y949="",0,IF(AND(Y$1008&lt;&gt;"",Datos!Y949=Y$1008),0,IF(Y$1004=0,0,1-CHOOSE(Y$1004,IF(ISNUMBER(Datos!Y949),AND(OR(Y$1005="",Datos!Y949&gt;=Y$1005),OR(Y$1006="",Datos!Y949&lt;=Y$1006)),FALSE),IF(ISNUMBER(Datos!Y949),AND(Datos!Y949=INT(Datos!Y949),AND(OR(Y$1005="",Datos!Y949&gt;=Y$1005),OR(Y$1006="",Datos!Y949&lt;=Y$1006))),FALSE),OR(ISNUMBER(FIND(";"&amp;UPPER(TRIM(Datos!Y949&amp;""))&amp;"=",Y$1007)),ISNUMBER(FIND(";"&amp;UPPER(TRIM(Datos!Y949&amp;""))&amp;";",Y$1007))),OR(UPPER(TRIM(Datos!Y949&amp;""))="SÍ",UPPER(TRIM(Datos!Y949&amp;""))="SI",UPPER(TRIM(Datos!Y949&amp;""))="NO"),IF(ISNUMBER(Datos!Y949),AND(OR(Y$1005="",Datos!Y949&gt;=Y$1005),OR(Y$1006="",Datos!Y949&lt;=Y$1006)),FALSE),TRUE))))</f>
        <v>0.0</v>
      </c>
      <c r="Z949">
        <f>IF(Datos!Z949="",0,IF(AND(Z$1008&lt;&gt;"",Datos!Z949=Z$1008),0,IF(Z$1004=0,0,1-CHOOSE(Z$1004,IF(ISNUMBER(Datos!Z949),AND(OR(Z$1005="",Datos!Z949&gt;=Z$1005),OR(Z$1006="",Datos!Z949&lt;=Z$1006)),FALSE),IF(ISNUMBER(Datos!Z949),AND(Datos!Z949=INT(Datos!Z949),AND(OR(Z$1005="",Datos!Z949&gt;=Z$1005),OR(Z$1006="",Datos!Z949&lt;=Z$1006))),FALSE),OR(ISNUMBER(FIND(";"&amp;UPPER(TRIM(Datos!Z949&amp;""))&amp;"=",Z$1007)),ISNUMBER(FIND(";"&amp;UPPER(TRIM(Datos!Z949&amp;""))&amp;";",Z$1007))),OR(UPPER(TRIM(Datos!Z949&amp;""))="SÍ",UPPER(TRIM(Datos!Z949&amp;""))="SI",UPPER(TRIM(Datos!Z949&amp;""))="NO"),IF(ISNUMBER(Datos!Z949),AND(OR(Z$1005="",Datos!Z949&gt;=Z$1005),OR(Z$1006="",Datos!Z949&lt;=Z$1006)),FALSE),TRUE))))</f>
        <v>0.0</v>
      </c>
      <c r="AA949">
        <f>IF(Datos!AA949="",0,IF(AND(AA$1008&lt;&gt;"",Datos!AA949=AA$1008),0,IF(AA$1004=0,0,1-CHOOSE(AA$1004,IF(ISNUMBER(Datos!AA949),AND(OR(AA$1005="",Datos!AA949&gt;=AA$1005),OR(AA$1006="",Datos!AA949&lt;=AA$1006)),FALSE),IF(ISNUMBER(Datos!AA949),AND(Datos!AA949=INT(Datos!AA949),AND(OR(AA$1005="",Datos!AA949&gt;=AA$1005),OR(AA$1006="",Datos!AA949&lt;=AA$1006))),FALSE),OR(ISNUMBER(FIND(";"&amp;UPPER(TRIM(Datos!AA949&amp;""))&amp;"=",AA$1007)),ISNUMBER(FIND(";"&amp;UPPER(TRIM(Datos!AA949&amp;""))&amp;";",AA$1007))),OR(UPPER(TRIM(Datos!AA949&amp;""))="SÍ",UPPER(TRIM(Datos!AA949&amp;""))="SI",UPPER(TRIM(Datos!AA949&amp;""))="NO"),IF(ISNUMBER(Datos!AA949),AND(OR(AA$1005="",Datos!AA949&gt;=AA$1005),OR(AA$1006="",Datos!AA949&lt;=AA$1006)),FALSE),TRUE))))</f>
        <v>0.0</v>
      </c>
      <c r="AB949">
        <f>IF(Datos!AB949="",0,IF(AND(AB$1008&lt;&gt;"",Datos!AB949=AB$1008),0,IF(AB$1004=0,0,1-CHOOSE(AB$1004,IF(ISNUMBER(Datos!AB949),AND(OR(AB$1005="",Datos!AB949&gt;=AB$1005),OR(AB$1006="",Datos!AB949&lt;=AB$1006)),FALSE),IF(ISNUMBER(Datos!AB949),AND(Datos!AB949=INT(Datos!AB949),AND(OR(AB$1005="",Datos!AB949&gt;=AB$1005),OR(AB$1006="",Datos!AB949&lt;=AB$1006))),FALSE),OR(ISNUMBER(FIND(";"&amp;UPPER(TRIM(Datos!AB949&amp;""))&amp;"=",AB$1007)),ISNUMBER(FIND(";"&amp;UPPER(TRIM(Datos!AB949&amp;""))&amp;";",AB$1007))),OR(UPPER(TRIM(Datos!AB949&amp;""))="SÍ",UPPER(TRIM(Datos!AB949&amp;""))="SI",UPPER(TRIM(Datos!AB949&amp;""))="NO"),IF(ISNUMBER(Datos!AB949),AND(OR(AB$1005="",Datos!AB949&gt;=AB$1005),OR(AB$1006="",Datos!AB949&lt;=AB$1006)),FALSE),TRUE))))</f>
        <v>0.0</v>
      </c>
      <c r="AC949">
        <f>IF(Datos!AC949="",0,IF(AND(AC$1008&lt;&gt;"",Datos!AC949=AC$1008),0,IF(AC$1004=0,0,1-CHOOSE(AC$1004,IF(ISNUMBER(Datos!AC949),AND(OR(AC$1005="",Datos!AC949&gt;=AC$1005),OR(AC$1006="",Datos!AC949&lt;=AC$1006)),FALSE),IF(ISNUMBER(Datos!AC949),AND(Datos!AC949=INT(Datos!AC949),AND(OR(AC$1005="",Datos!AC949&gt;=AC$1005),OR(AC$1006="",Datos!AC949&lt;=AC$1006))),FALSE),OR(ISNUMBER(FIND(";"&amp;UPPER(TRIM(Datos!AC949&amp;""))&amp;"=",AC$1007)),ISNUMBER(FIND(";"&amp;UPPER(TRIM(Datos!AC949&amp;""))&amp;";",AC$1007))),OR(UPPER(TRIM(Datos!AC949&amp;""))="SÍ",UPPER(TRIM(Datos!AC949&amp;""))="SI",UPPER(TRIM(Datos!AC949&amp;""))="NO"),IF(ISNUMBER(Datos!AC949),AND(OR(AC$1005="",Datos!AC949&gt;=AC$1005),OR(AC$1006="",Datos!AC949&lt;=AC$1006)),FALSE),TRUE))))</f>
        <v>0.0</v>
      </c>
      <c r="AD949">
        <f>IF(Datos!AD949="",0,IF(AND(AD$1008&lt;&gt;"",Datos!AD949=AD$1008),0,IF(AD$1004=0,0,1-CHOOSE(AD$1004,IF(ISNUMBER(Datos!AD949),AND(OR(AD$1005="",Datos!AD949&gt;=AD$1005),OR(AD$1006="",Datos!AD949&lt;=AD$1006)),FALSE),IF(ISNUMBER(Datos!AD949),AND(Datos!AD949=INT(Datos!AD949),AND(OR(AD$1005="",Datos!AD949&gt;=AD$1005),OR(AD$1006="",Datos!AD949&lt;=AD$1006))),FALSE),OR(ISNUMBER(FIND(";"&amp;UPPER(TRIM(Datos!AD949&amp;""))&amp;"=",AD$1007)),ISNUMBER(FIND(";"&amp;UPPER(TRIM(Datos!AD949&amp;""))&amp;";",AD$1007))),OR(UPPER(TRIM(Datos!AD949&amp;""))="SÍ",UPPER(TRIM(Datos!AD949&amp;""))="SI",UPPER(TRIM(Datos!AD949&amp;""))="NO"),IF(ISNUMBER(Datos!AD949),AND(OR(AD$1005="",Datos!AD949&gt;=AD$1005),OR(AD$1006="",Datos!AD949&lt;=AD$1006)),FALSE),TRUE))))</f>
        <v>0.0</v>
      </c>
      <c r="AE949">
        <f>IF(Datos!AE949="",0,IF(AND(AE$1008&lt;&gt;"",Datos!AE949=AE$1008),0,IF(AE$1004=0,0,1-CHOOSE(AE$1004,IF(ISNUMBER(Datos!AE949),AND(OR(AE$1005="",Datos!AE949&gt;=AE$1005),OR(AE$1006="",Datos!AE949&lt;=AE$1006)),FALSE),IF(ISNUMBER(Datos!AE949),AND(Datos!AE949=INT(Datos!AE949),AND(OR(AE$1005="",Datos!AE949&gt;=AE$1005),OR(AE$1006="",Datos!AE949&lt;=AE$1006))),FALSE),OR(ISNUMBER(FIND(";"&amp;UPPER(TRIM(Datos!AE949&amp;""))&amp;"=",AE$1007)),ISNUMBER(FIND(";"&amp;UPPER(TRIM(Datos!AE949&amp;""))&amp;";",AE$1007))),OR(UPPER(TRIM(Datos!AE949&amp;""))="SÍ",UPPER(TRIM(Datos!AE949&amp;""))="SI",UPPER(TRIM(Datos!AE949&amp;""))="NO"),IF(ISNUMBER(Datos!AE949),AND(OR(AE$1005="",Datos!AE949&gt;=AE$1005),OR(AE$1006="",Datos!AE949&lt;=AE$1006)),FALSE),TRUE))))</f>
        <v>0.0</v>
      </c>
    </row>
    <row r="950" spans="2:31">
      <c r="B950">
        <f>IF(Datos!B950="",0,IF(AND(B$1008&lt;&gt;"",Datos!B950=B$1008),0,IF(B$1004=0,0,1-CHOOSE(B$1004,IF(ISNUMBER(Datos!B950),AND(OR(B$1005="",Datos!B950&gt;=B$1005),OR(B$1006="",Datos!B950&lt;=B$1006)),FALSE),IF(ISNUMBER(Datos!B950),AND(Datos!B950=INT(Datos!B950),AND(OR(B$1005="",Datos!B950&gt;=B$1005),OR(B$1006="",Datos!B950&lt;=B$1006))),FALSE),OR(ISNUMBER(FIND(";"&amp;UPPER(TRIM(Datos!B950&amp;""))&amp;"=",B$1007)),ISNUMBER(FIND(";"&amp;UPPER(TRIM(Datos!B950&amp;""))&amp;";",B$1007))),OR(UPPER(TRIM(Datos!B950&amp;""))="SÍ",UPPER(TRIM(Datos!B950&amp;""))="SI",UPPER(TRIM(Datos!B950&amp;""))="NO"),IF(ISNUMBER(Datos!B950),AND(OR(B$1005="",Datos!B950&gt;=B$1005),OR(B$1006="",Datos!B950&lt;=B$1006)),FALSE),TRUE))))</f>
        <v>0.0</v>
      </c>
      <c r="C950">
        <f>IF(Datos!C950="",0,IF(AND(C$1008&lt;&gt;"",Datos!C950=C$1008),0,IF(C$1004=0,0,1-CHOOSE(C$1004,IF(ISNUMBER(Datos!C950),AND(OR(C$1005="",Datos!C950&gt;=C$1005),OR(C$1006="",Datos!C950&lt;=C$1006)),FALSE),IF(ISNUMBER(Datos!C950),AND(Datos!C950=INT(Datos!C950),AND(OR(C$1005="",Datos!C950&gt;=C$1005),OR(C$1006="",Datos!C950&lt;=C$1006))),FALSE),OR(ISNUMBER(FIND(";"&amp;UPPER(TRIM(Datos!C950&amp;""))&amp;"=",C$1007)),ISNUMBER(FIND(";"&amp;UPPER(TRIM(Datos!C950&amp;""))&amp;";",C$1007))),OR(UPPER(TRIM(Datos!C950&amp;""))="SÍ",UPPER(TRIM(Datos!C950&amp;""))="SI",UPPER(TRIM(Datos!C950&amp;""))="NO"),IF(ISNUMBER(Datos!C950),AND(OR(C$1005="",Datos!C950&gt;=C$1005),OR(C$1006="",Datos!C950&lt;=C$1006)),FALSE),TRUE))))</f>
        <v>0.0</v>
      </c>
      <c r="D950">
        <f>IF(Datos!D950="",0,IF(AND(D$1008&lt;&gt;"",Datos!D950=D$1008),0,IF(D$1004=0,0,1-CHOOSE(D$1004,IF(ISNUMBER(Datos!D950),AND(OR(D$1005="",Datos!D950&gt;=D$1005),OR(D$1006="",Datos!D950&lt;=D$1006)),FALSE),IF(ISNUMBER(Datos!D950),AND(Datos!D950=INT(Datos!D950),AND(OR(D$1005="",Datos!D950&gt;=D$1005),OR(D$1006="",Datos!D950&lt;=D$1006))),FALSE),OR(ISNUMBER(FIND(";"&amp;UPPER(TRIM(Datos!D950&amp;""))&amp;"=",D$1007)),ISNUMBER(FIND(";"&amp;UPPER(TRIM(Datos!D950&amp;""))&amp;";",D$1007))),OR(UPPER(TRIM(Datos!D950&amp;""))="SÍ",UPPER(TRIM(Datos!D950&amp;""))="SI",UPPER(TRIM(Datos!D950&amp;""))="NO"),IF(ISNUMBER(Datos!D950),AND(OR(D$1005="",Datos!D950&gt;=D$1005),OR(D$1006="",Datos!D950&lt;=D$1006)),FALSE),TRUE))))</f>
        <v>0.0</v>
      </c>
      <c r="E950">
        <f>IF(Datos!E950="",0,IF(AND(E$1008&lt;&gt;"",Datos!E950=E$1008),0,IF(E$1004=0,0,1-CHOOSE(E$1004,IF(ISNUMBER(Datos!E950),AND(OR(E$1005="",Datos!E950&gt;=E$1005),OR(E$1006="",Datos!E950&lt;=E$1006)),FALSE),IF(ISNUMBER(Datos!E950),AND(Datos!E950=INT(Datos!E950),AND(OR(E$1005="",Datos!E950&gt;=E$1005),OR(E$1006="",Datos!E950&lt;=E$1006))),FALSE),OR(ISNUMBER(FIND(";"&amp;UPPER(TRIM(Datos!E950&amp;""))&amp;"=",E$1007)),ISNUMBER(FIND(";"&amp;UPPER(TRIM(Datos!E950&amp;""))&amp;";",E$1007))),OR(UPPER(TRIM(Datos!E950&amp;""))="SÍ",UPPER(TRIM(Datos!E950&amp;""))="SI",UPPER(TRIM(Datos!E950&amp;""))="NO"),IF(ISNUMBER(Datos!E950),AND(OR(E$1005="",Datos!E950&gt;=E$1005),OR(E$1006="",Datos!E950&lt;=E$1006)),FALSE),TRUE))))</f>
        <v>0.0</v>
      </c>
      <c r="F950">
        <f>IF(Datos!F950="",0,IF(AND(F$1008&lt;&gt;"",Datos!F950=F$1008),0,IF(F$1004=0,0,1-CHOOSE(F$1004,IF(ISNUMBER(Datos!F950),AND(OR(F$1005="",Datos!F950&gt;=F$1005),OR(F$1006="",Datos!F950&lt;=F$1006)),FALSE),IF(ISNUMBER(Datos!F950),AND(Datos!F950=INT(Datos!F950),AND(OR(F$1005="",Datos!F950&gt;=F$1005),OR(F$1006="",Datos!F950&lt;=F$1006))),FALSE),OR(ISNUMBER(FIND(";"&amp;UPPER(TRIM(Datos!F950&amp;""))&amp;"=",F$1007)),ISNUMBER(FIND(";"&amp;UPPER(TRIM(Datos!F950&amp;""))&amp;";",F$1007))),OR(UPPER(TRIM(Datos!F950&amp;""))="SÍ",UPPER(TRIM(Datos!F950&amp;""))="SI",UPPER(TRIM(Datos!F950&amp;""))="NO"),IF(ISNUMBER(Datos!F950),AND(OR(F$1005="",Datos!F950&gt;=F$1005),OR(F$1006="",Datos!F950&lt;=F$1006)),FALSE),TRUE))))</f>
        <v>0.0</v>
      </c>
      <c r="G950">
        <f>IF(Datos!G950="",0,IF(AND(G$1008&lt;&gt;"",Datos!G950=G$1008),0,IF(G$1004=0,0,1-CHOOSE(G$1004,IF(ISNUMBER(Datos!G950),AND(OR(G$1005="",Datos!G950&gt;=G$1005),OR(G$1006="",Datos!G950&lt;=G$1006)),FALSE),IF(ISNUMBER(Datos!G950),AND(Datos!G950=INT(Datos!G950),AND(OR(G$1005="",Datos!G950&gt;=G$1005),OR(G$1006="",Datos!G950&lt;=G$1006))),FALSE),OR(ISNUMBER(FIND(";"&amp;UPPER(TRIM(Datos!G950&amp;""))&amp;"=",G$1007)),ISNUMBER(FIND(";"&amp;UPPER(TRIM(Datos!G950&amp;""))&amp;";",G$1007))),OR(UPPER(TRIM(Datos!G950&amp;""))="SÍ",UPPER(TRIM(Datos!G950&amp;""))="SI",UPPER(TRIM(Datos!G950&amp;""))="NO"),IF(ISNUMBER(Datos!G950),AND(OR(G$1005="",Datos!G950&gt;=G$1005),OR(G$1006="",Datos!G950&lt;=G$1006)),FALSE),TRUE))))</f>
        <v>0.0</v>
      </c>
      <c r="H950">
        <f>IF(Datos!H950="",0,IF(AND(H$1008&lt;&gt;"",Datos!H950=H$1008),0,IF(H$1004=0,0,1-CHOOSE(H$1004,IF(ISNUMBER(Datos!H950),AND(OR(H$1005="",Datos!H950&gt;=H$1005),OR(H$1006="",Datos!H950&lt;=H$1006)),FALSE),IF(ISNUMBER(Datos!H950),AND(Datos!H950=INT(Datos!H950),AND(OR(H$1005="",Datos!H950&gt;=H$1005),OR(H$1006="",Datos!H950&lt;=H$1006))),FALSE),OR(ISNUMBER(FIND(";"&amp;UPPER(TRIM(Datos!H950&amp;""))&amp;"=",H$1007)),ISNUMBER(FIND(";"&amp;UPPER(TRIM(Datos!H950&amp;""))&amp;";",H$1007))),OR(UPPER(TRIM(Datos!H950&amp;""))="SÍ",UPPER(TRIM(Datos!H950&amp;""))="SI",UPPER(TRIM(Datos!H950&amp;""))="NO"),IF(ISNUMBER(Datos!H950),AND(OR(H$1005="",Datos!H950&gt;=H$1005),OR(H$1006="",Datos!H950&lt;=H$1006)),FALSE),TRUE))))</f>
        <v>0.0</v>
      </c>
      <c r="I950">
        <f>IF(Datos!I950="",0,IF(AND(I$1008&lt;&gt;"",Datos!I950=I$1008),0,IF(I$1004=0,0,1-CHOOSE(I$1004,IF(ISNUMBER(Datos!I950),AND(OR(I$1005="",Datos!I950&gt;=I$1005),OR(I$1006="",Datos!I950&lt;=I$1006)),FALSE),IF(ISNUMBER(Datos!I950),AND(Datos!I950=INT(Datos!I950),AND(OR(I$1005="",Datos!I950&gt;=I$1005),OR(I$1006="",Datos!I950&lt;=I$1006))),FALSE),OR(ISNUMBER(FIND(";"&amp;UPPER(TRIM(Datos!I950&amp;""))&amp;"=",I$1007)),ISNUMBER(FIND(";"&amp;UPPER(TRIM(Datos!I950&amp;""))&amp;";",I$1007))),OR(UPPER(TRIM(Datos!I950&amp;""))="SÍ",UPPER(TRIM(Datos!I950&amp;""))="SI",UPPER(TRIM(Datos!I950&amp;""))="NO"),IF(ISNUMBER(Datos!I950),AND(OR(I$1005="",Datos!I950&gt;=I$1005),OR(I$1006="",Datos!I950&lt;=I$1006)),FALSE),TRUE))))</f>
        <v>0.0</v>
      </c>
      <c r="J950">
        <f>IF(Datos!J950="",0,IF(AND(J$1008&lt;&gt;"",Datos!J950=J$1008),0,IF(J$1004=0,0,1-CHOOSE(J$1004,IF(ISNUMBER(Datos!J950),AND(OR(J$1005="",Datos!J950&gt;=J$1005),OR(J$1006="",Datos!J950&lt;=J$1006)),FALSE),IF(ISNUMBER(Datos!J950),AND(Datos!J950=INT(Datos!J950),AND(OR(J$1005="",Datos!J950&gt;=J$1005),OR(J$1006="",Datos!J950&lt;=J$1006))),FALSE),OR(ISNUMBER(FIND(";"&amp;UPPER(TRIM(Datos!J950&amp;""))&amp;"=",J$1007)),ISNUMBER(FIND(";"&amp;UPPER(TRIM(Datos!J950&amp;""))&amp;";",J$1007))),OR(UPPER(TRIM(Datos!J950&amp;""))="SÍ",UPPER(TRIM(Datos!J950&amp;""))="SI",UPPER(TRIM(Datos!J950&amp;""))="NO"),IF(ISNUMBER(Datos!J950),AND(OR(J$1005="",Datos!J950&gt;=J$1005),OR(J$1006="",Datos!J950&lt;=J$1006)),FALSE),TRUE))))</f>
        <v>0.0</v>
      </c>
      <c r="K950">
        <f>IF(Datos!K950="",0,IF(AND(K$1008&lt;&gt;"",Datos!K950=K$1008),0,IF(K$1004=0,0,1-CHOOSE(K$1004,IF(ISNUMBER(Datos!K950),AND(OR(K$1005="",Datos!K950&gt;=K$1005),OR(K$1006="",Datos!K950&lt;=K$1006)),FALSE),IF(ISNUMBER(Datos!K950),AND(Datos!K950=INT(Datos!K950),AND(OR(K$1005="",Datos!K950&gt;=K$1005),OR(K$1006="",Datos!K950&lt;=K$1006))),FALSE),OR(ISNUMBER(FIND(";"&amp;UPPER(TRIM(Datos!K950&amp;""))&amp;"=",K$1007)),ISNUMBER(FIND(";"&amp;UPPER(TRIM(Datos!K950&amp;""))&amp;";",K$1007))),OR(UPPER(TRIM(Datos!K950&amp;""))="SÍ",UPPER(TRIM(Datos!K950&amp;""))="SI",UPPER(TRIM(Datos!K950&amp;""))="NO"),IF(ISNUMBER(Datos!K950),AND(OR(K$1005="",Datos!K950&gt;=K$1005),OR(K$1006="",Datos!K950&lt;=K$1006)),FALSE),TRUE))))</f>
        <v>0.0</v>
      </c>
      <c r="L950">
        <f>IF(Datos!L950="",0,IF(AND(L$1008&lt;&gt;"",Datos!L950=L$1008),0,IF(L$1004=0,0,1-CHOOSE(L$1004,IF(ISNUMBER(Datos!L950),AND(OR(L$1005="",Datos!L950&gt;=L$1005),OR(L$1006="",Datos!L950&lt;=L$1006)),FALSE),IF(ISNUMBER(Datos!L950),AND(Datos!L950=INT(Datos!L950),AND(OR(L$1005="",Datos!L950&gt;=L$1005),OR(L$1006="",Datos!L950&lt;=L$1006))),FALSE),OR(ISNUMBER(FIND(";"&amp;UPPER(TRIM(Datos!L950&amp;""))&amp;"=",L$1007)),ISNUMBER(FIND(";"&amp;UPPER(TRIM(Datos!L950&amp;""))&amp;";",L$1007))),OR(UPPER(TRIM(Datos!L950&amp;""))="SÍ",UPPER(TRIM(Datos!L950&amp;""))="SI",UPPER(TRIM(Datos!L950&amp;""))="NO"),IF(ISNUMBER(Datos!L950),AND(OR(L$1005="",Datos!L950&gt;=L$1005),OR(L$1006="",Datos!L950&lt;=L$1006)),FALSE),TRUE))))</f>
        <v>0.0</v>
      </c>
      <c r="M950">
        <f>IF(Datos!M950="",0,IF(AND(M$1008&lt;&gt;"",Datos!M950=M$1008),0,IF(M$1004=0,0,1-CHOOSE(M$1004,IF(ISNUMBER(Datos!M950),AND(OR(M$1005="",Datos!M950&gt;=M$1005),OR(M$1006="",Datos!M950&lt;=M$1006)),FALSE),IF(ISNUMBER(Datos!M950),AND(Datos!M950=INT(Datos!M950),AND(OR(M$1005="",Datos!M950&gt;=M$1005),OR(M$1006="",Datos!M950&lt;=M$1006))),FALSE),OR(ISNUMBER(FIND(";"&amp;UPPER(TRIM(Datos!M950&amp;""))&amp;"=",M$1007)),ISNUMBER(FIND(";"&amp;UPPER(TRIM(Datos!M950&amp;""))&amp;";",M$1007))),OR(UPPER(TRIM(Datos!M950&amp;""))="SÍ",UPPER(TRIM(Datos!M950&amp;""))="SI",UPPER(TRIM(Datos!M950&amp;""))="NO"),IF(ISNUMBER(Datos!M950),AND(OR(M$1005="",Datos!M950&gt;=M$1005),OR(M$1006="",Datos!M950&lt;=M$1006)),FALSE),TRUE))))</f>
        <v>0.0</v>
      </c>
      <c r="N950">
        <f>IF(Datos!N950="",0,IF(AND(N$1008&lt;&gt;"",Datos!N950=N$1008),0,IF(N$1004=0,0,1-CHOOSE(N$1004,IF(ISNUMBER(Datos!N950),AND(OR(N$1005="",Datos!N950&gt;=N$1005),OR(N$1006="",Datos!N950&lt;=N$1006)),FALSE),IF(ISNUMBER(Datos!N950),AND(Datos!N950=INT(Datos!N950),AND(OR(N$1005="",Datos!N950&gt;=N$1005),OR(N$1006="",Datos!N950&lt;=N$1006))),FALSE),OR(ISNUMBER(FIND(";"&amp;UPPER(TRIM(Datos!N950&amp;""))&amp;"=",N$1007)),ISNUMBER(FIND(";"&amp;UPPER(TRIM(Datos!N950&amp;""))&amp;";",N$1007))),OR(UPPER(TRIM(Datos!N950&amp;""))="SÍ",UPPER(TRIM(Datos!N950&amp;""))="SI",UPPER(TRIM(Datos!N950&amp;""))="NO"),IF(ISNUMBER(Datos!N950),AND(OR(N$1005="",Datos!N950&gt;=N$1005),OR(N$1006="",Datos!N950&lt;=N$1006)),FALSE),TRUE))))</f>
        <v>0.0</v>
      </c>
      <c r="O950">
        <f>IF(Datos!O950="",0,IF(AND(O$1008&lt;&gt;"",Datos!O950=O$1008),0,IF(O$1004=0,0,1-CHOOSE(O$1004,IF(ISNUMBER(Datos!O950),AND(OR(O$1005="",Datos!O950&gt;=O$1005),OR(O$1006="",Datos!O950&lt;=O$1006)),FALSE),IF(ISNUMBER(Datos!O950),AND(Datos!O950=INT(Datos!O950),AND(OR(O$1005="",Datos!O950&gt;=O$1005),OR(O$1006="",Datos!O950&lt;=O$1006))),FALSE),OR(ISNUMBER(FIND(";"&amp;UPPER(TRIM(Datos!O950&amp;""))&amp;"=",O$1007)),ISNUMBER(FIND(";"&amp;UPPER(TRIM(Datos!O950&amp;""))&amp;";",O$1007))),OR(UPPER(TRIM(Datos!O950&amp;""))="SÍ",UPPER(TRIM(Datos!O950&amp;""))="SI",UPPER(TRIM(Datos!O950&amp;""))="NO"),IF(ISNUMBER(Datos!O950),AND(OR(O$1005="",Datos!O950&gt;=O$1005),OR(O$1006="",Datos!O950&lt;=O$1006)),FALSE),TRUE))))</f>
        <v>0.0</v>
      </c>
      <c r="P950">
        <f>IF(Datos!P950="",0,IF(AND(P$1008&lt;&gt;"",Datos!P950=P$1008),0,IF(P$1004=0,0,1-CHOOSE(P$1004,IF(ISNUMBER(Datos!P950),AND(OR(P$1005="",Datos!P950&gt;=P$1005),OR(P$1006="",Datos!P950&lt;=P$1006)),FALSE),IF(ISNUMBER(Datos!P950),AND(Datos!P950=INT(Datos!P950),AND(OR(P$1005="",Datos!P950&gt;=P$1005),OR(P$1006="",Datos!P950&lt;=P$1006))),FALSE),OR(ISNUMBER(FIND(";"&amp;UPPER(TRIM(Datos!P950&amp;""))&amp;"=",P$1007)),ISNUMBER(FIND(";"&amp;UPPER(TRIM(Datos!P950&amp;""))&amp;";",P$1007))),OR(UPPER(TRIM(Datos!P950&amp;""))="SÍ",UPPER(TRIM(Datos!P950&amp;""))="SI",UPPER(TRIM(Datos!P950&amp;""))="NO"),IF(ISNUMBER(Datos!P950),AND(OR(P$1005="",Datos!P950&gt;=P$1005),OR(P$1006="",Datos!P950&lt;=P$1006)),FALSE),TRUE))))</f>
        <v>0.0</v>
      </c>
      <c r="Q950">
        <f>IF(Datos!Q950="",0,IF(AND(Q$1008&lt;&gt;"",Datos!Q950=Q$1008),0,IF(Q$1004=0,0,1-CHOOSE(Q$1004,IF(ISNUMBER(Datos!Q950),AND(OR(Q$1005="",Datos!Q950&gt;=Q$1005),OR(Q$1006="",Datos!Q950&lt;=Q$1006)),FALSE),IF(ISNUMBER(Datos!Q950),AND(Datos!Q950=INT(Datos!Q950),AND(OR(Q$1005="",Datos!Q950&gt;=Q$1005),OR(Q$1006="",Datos!Q950&lt;=Q$1006))),FALSE),OR(ISNUMBER(FIND(";"&amp;UPPER(TRIM(Datos!Q950&amp;""))&amp;"=",Q$1007)),ISNUMBER(FIND(";"&amp;UPPER(TRIM(Datos!Q950&amp;""))&amp;";",Q$1007))),OR(UPPER(TRIM(Datos!Q950&amp;""))="SÍ",UPPER(TRIM(Datos!Q950&amp;""))="SI",UPPER(TRIM(Datos!Q950&amp;""))="NO"),IF(ISNUMBER(Datos!Q950),AND(OR(Q$1005="",Datos!Q950&gt;=Q$1005),OR(Q$1006="",Datos!Q950&lt;=Q$1006)),FALSE),TRUE))))</f>
        <v>0.0</v>
      </c>
      <c r="R950">
        <f>IF(Datos!R950="",0,IF(AND(R$1008&lt;&gt;"",Datos!R950=R$1008),0,IF(R$1004=0,0,1-CHOOSE(R$1004,IF(ISNUMBER(Datos!R950),AND(OR(R$1005="",Datos!R950&gt;=R$1005),OR(R$1006="",Datos!R950&lt;=R$1006)),FALSE),IF(ISNUMBER(Datos!R950),AND(Datos!R950=INT(Datos!R950),AND(OR(R$1005="",Datos!R950&gt;=R$1005),OR(R$1006="",Datos!R950&lt;=R$1006))),FALSE),OR(ISNUMBER(FIND(";"&amp;UPPER(TRIM(Datos!R950&amp;""))&amp;"=",R$1007)),ISNUMBER(FIND(";"&amp;UPPER(TRIM(Datos!R950&amp;""))&amp;";",R$1007))),OR(UPPER(TRIM(Datos!R950&amp;""))="SÍ",UPPER(TRIM(Datos!R950&amp;""))="SI",UPPER(TRIM(Datos!R950&amp;""))="NO"),IF(ISNUMBER(Datos!R950),AND(OR(R$1005="",Datos!R950&gt;=R$1005),OR(R$1006="",Datos!R950&lt;=R$1006)),FALSE),TRUE))))</f>
        <v>0.0</v>
      </c>
      <c r="S950">
        <f>IF(Datos!S950="",0,IF(AND(S$1008&lt;&gt;"",Datos!S950=S$1008),0,IF(S$1004=0,0,1-CHOOSE(S$1004,IF(ISNUMBER(Datos!S950),AND(OR(S$1005="",Datos!S950&gt;=S$1005),OR(S$1006="",Datos!S950&lt;=S$1006)),FALSE),IF(ISNUMBER(Datos!S950),AND(Datos!S950=INT(Datos!S950),AND(OR(S$1005="",Datos!S950&gt;=S$1005),OR(S$1006="",Datos!S950&lt;=S$1006))),FALSE),OR(ISNUMBER(FIND(";"&amp;UPPER(TRIM(Datos!S950&amp;""))&amp;"=",S$1007)),ISNUMBER(FIND(";"&amp;UPPER(TRIM(Datos!S950&amp;""))&amp;";",S$1007))),OR(UPPER(TRIM(Datos!S950&amp;""))="SÍ",UPPER(TRIM(Datos!S950&amp;""))="SI",UPPER(TRIM(Datos!S950&amp;""))="NO"),IF(ISNUMBER(Datos!S950),AND(OR(S$1005="",Datos!S950&gt;=S$1005),OR(S$1006="",Datos!S950&lt;=S$1006)),FALSE),TRUE))))</f>
        <v>0.0</v>
      </c>
      <c r="T950">
        <f>IF(Datos!T950="",0,IF(AND(T$1008&lt;&gt;"",Datos!T950=T$1008),0,IF(T$1004=0,0,1-CHOOSE(T$1004,IF(ISNUMBER(Datos!T950),AND(OR(T$1005="",Datos!T950&gt;=T$1005),OR(T$1006="",Datos!T950&lt;=T$1006)),FALSE),IF(ISNUMBER(Datos!T950),AND(Datos!T950=INT(Datos!T950),AND(OR(T$1005="",Datos!T950&gt;=T$1005),OR(T$1006="",Datos!T950&lt;=T$1006))),FALSE),OR(ISNUMBER(FIND(";"&amp;UPPER(TRIM(Datos!T950&amp;""))&amp;"=",T$1007)),ISNUMBER(FIND(";"&amp;UPPER(TRIM(Datos!T950&amp;""))&amp;";",T$1007))),OR(UPPER(TRIM(Datos!T950&amp;""))="SÍ",UPPER(TRIM(Datos!T950&amp;""))="SI",UPPER(TRIM(Datos!T950&amp;""))="NO"),IF(ISNUMBER(Datos!T950),AND(OR(T$1005="",Datos!T950&gt;=T$1005),OR(T$1006="",Datos!T950&lt;=T$1006)),FALSE),TRUE))))</f>
        <v>0.0</v>
      </c>
      <c r="U950">
        <f>IF(Datos!U950="",0,IF(AND(U$1008&lt;&gt;"",Datos!U950=U$1008),0,IF(U$1004=0,0,1-CHOOSE(U$1004,IF(ISNUMBER(Datos!U950),AND(OR(U$1005="",Datos!U950&gt;=U$1005),OR(U$1006="",Datos!U950&lt;=U$1006)),FALSE),IF(ISNUMBER(Datos!U950),AND(Datos!U950=INT(Datos!U950),AND(OR(U$1005="",Datos!U950&gt;=U$1005),OR(U$1006="",Datos!U950&lt;=U$1006))),FALSE),OR(ISNUMBER(FIND(";"&amp;UPPER(TRIM(Datos!U950&amp;""))&amp;"=",U$1007)),ISNUMBER(FIND(";"&amp;UPPER(TRIM(Datos!U950&amp;""))&amp;";",U$1007))),OR(UPPER(TRIM(Datos!U950&amp;""))="SÍ",UPPER(TRIM(Datos!U950&amp;""))="SI",UPPER(TRIM(Datos!U950&amp;""))="NO"),IF(ISNUMBER(Datos!U950),AND(OR(U$1005="",Datos!U950&gt;=U$1005),OR(U$1006="",Datos!U950&lt;=U$1006)),FALSE),TRUE))))</f>
        <v>0.0</v>
      </c>
      <c r="V950">
        <f>IF(Datos!V950="",0,IF(AND(V$1008&lt;&gt;"",Datos!V950=V$1008),0,IF(V$1004=0,0,1-CHOOSE(V$1004,IF(ISNUMBER(Datos!V950),AND(OR(V$1005="",Datos!V950&gt;=V$1005),OR(V$1006="",Datos!V950&lt;=V$1006)),FALSE),IF(ISNUMBER(Datos!V950),AND(Datos!V950=INT(Datos!V950),AND(OR(V$1005="",Datos!V950&gt;=V$1005),OR(V$1006="",Datos!V950&lt;=V$1006))),FALSE),OR(ISNUMBER(FIND(";"&amp;UPPER(TRIM(Datos!V950&amp;""))&amp;"=",V$1007)),ISNUMBER(FIND(";"&amp;UPPER(TRIM(Datos!V950&amp;""))&amp;";",V$1007))),OR(UPPER(TRIM(Datos!V950&amp;""))="SÍ",UPPER(TRIM(Datos!V950&amp;""))="SI",UPPER(TRIM(Datos!V950&amp;""))="NO"),IF(ISNUMBER(Datos!V950),AND(OR(V$1005="",Datos!V950&gt;=V$1005),OR(V$1006="",Datos!V950&lt;=V$1006)),FALSE),TRUE))))</f>
        <v>0.0</v>
      </c>
      <c r="W950">
        <f>IF(Datos!W950="",0,IF(AND(W$1008&lt;&gt;"",Datos!W950=W$1008),0,IF(W$1004=0,0,1-CHOOSE(W$1004,IF(ISNUMBER(Datos!W950),AND(OR(W$1005="",Datos!W950&gt;=W$1005),OR(W$1006="",Datos!W950&lt;=W$1006)),FALSE),IF(ISNUMBER(Datos!W950),AND(Datos!W950=INT(Datos!W950),AND(OR(W$1005="",Datos!W950&gt;=W$1005),OR(W$1006="",Datos!W950&lt;=W$1006))),FALSE),OR(ISNUMBER(FIND(";"&amp;UPPER(TRIM(Datos!W950&amp;""))&amp;"=",W$1007)),ISNUMBER(FIND(";"&amp;UPPER(TRIM(Datos!W950&amp;""))&amp;";",W$1007))),OR(UPPER(TRIM(Datos!W950&amp;""))="SÍ",UPPER(TRIM(Datos!W950&amp;""))="SI",UPPER(TRIM(Datos!W950&amp;""))="NO"),IF(ISNUMBER(Datos!W950),AND(OR(W$1005="",Datos!W950&gt;=W$1005),OR(W$1006="",Datos!W950&lt;=W$1006)),FALSE),TRUE))))</f>
        <v>0.0</v>
      </c>
      <c r="X950">
        <f>IF(Datos!X950="",0,IF(AND(X$1008&lt;&gt;"",Datos!X950=X$1008),0,IF(X$1004=0,0,1-CHOOSE(X$1004,IF(ISNUMBER(Datos!X950),AND(OR(X$1005="",Datos!X950&gt;=X$1005),OR(X$1006="",Datos!X950&lt;=X$1006)),FALSE),IF(ISNUMBER(Datos!X950),AND(Datos!X950=INT(Datos!X950),AND(OR(X$1005="",Datos!X950&gt;=X$1005),OR(X$1006="",Datos!X950&lt;=X$1006))),FALSE),OR(ISNUMBER(FIND(";"&amp;UPPER(TRIM(Datos!X950&amp;""))&amp;"=",X$1007)),ISNUMBER(FIND(";"&amp;UPPER(TRIM(Datos!X950&amp;""))&amp;";",X$1007))),OR(UPPER(TRIM(Datos!X950&amp;""))="SÍ",UPPER(TRIM(Datos!X950&amp;""))="SI",UPPER(TRIM(Datos!X950&amp;""))="NO"),IF(ISNUMBER(Datos!X950),AND(OR(X$1005="",Datos!X950&gt;=X$1005),OR(X$1006="",Datos!X950&lt;=X$1006)),FALSE),TRUE))))</f>
        <v>0.0</v>
      </c>
      <c r="Y950">
        <f>IF(Datos!Y950="",0,IF(AND(Y$1008&lt;&gt;"",Datos!Y950=Y$1008),0,IF(Y$1004=0,0,1-CHOOSE(Y$1004,IF(ISNUMBER(Datos!Y950),AND(OR(Y$1005="",Datos!Y950&gt;=Y$1005),OR(Y$1006="",Datos!Y950&lt;=Y$1006)),FALSE),IF(ISNUMBER(Datos!Y950),AND(Datos!Y950=INT(Datos!Y950),AND(OR(Y$1005="",Datos!Y950&gt;=Y$1005),OR(Y$1006="",Datos!Y950&lt;=Y$1006))),FALSE),OR(ISNUMBER(FIND(";"&amp;UPPER(TRIM(Datos!Y950&amp;""))&amp;"=",Y$1007)),ISNUMBER(FIND(";"&amp;UPPER(TRIM(Datos!Y950&amp;""))&amp;";",Y$1007))),OR(UPPER(TRIM(Datos!Y950&amp;""))="SÍ",UPPER(TRIM(Datos!Y950&amp;""))="SI",UPPER(TRIM(Datos!Y950&amp;""))="NO"),IF(ISNUMBER(Datos!Y950),AND(OR(Y$1005="",Datos!Y950&gt;=Y$1005),OR(Y$1006="",Datos!Y950&lt;=Y$1006)),FALSE),TRUE))))</f>
        <v>0.0</v>
      </c>
      <c r="Z950">
        <f>IF(Datos!Z950="",0,IF(AND(Z$1008&lt;&gt;"",Datos!Z950=Z$1008),0,IF(Z$1004=0,0,1-CHOOSE(Z$1004,IF(ISNUMBER(Datos!Z950),AND(OR(Z$1005="",Datos!Z950&gt;=Z$1005),OR(Z$1006="",Datos!Z950&lt;=Z$1006)),FALSE),IF(ISNUMBER(Datos!Z950),AND(Datos!Z950=INT(Datos!Z950),AND(OR(Z$1005="",Datos!Z950&gt;=Z$1005),OR(Z$1006="",Datos!Z950&lt;=Z$1006))),FALSE),OR(ISNUMBER(FIND(";"&amp;UPPER(TRIM(Datos!Z950&amp;""))&amp;"=",Z$1007)),ISNUMBER(FIND(";"&amp;UPPER(TRIM(Datos!Z950&amp;""))&amp;";",Z$1007))),OR(UPPER(TRIM(Datos!Z950&amp;""))="SÍ",UPPER(TRIM(Datos!Z950&amp;""))="SI",UPPER(TRIM(Datos!Z950&amp;""))="NO"),IF(ISNUMBER(Datos!Z950),AND(OR(Z$1005="",Datos!Z950&gt;=Z$1005),OR(Z$1006="",Datos!Z950&lt;=Z$1006)),FALSE),TRUE))))</f>
        <v>0.0</v>
      </c>
      <c r="AA950">
        <f>IF(Datos!AA950="",0,IF(AND(AA$1008&lt;&gt;"",Datos!AA950=AA$1008),0,IF(AA$1004=0,0,1-CHOOSE(AA$1004,IF(ISNUMBER(Datos!AA950),AND(OR(AA$1005="",Datos!AA950&gt;=AA$1005),OR(AA$1006="",Datos!AA950&lt;=AA$1006)),FALSE),IF(ISNUMBER(Datos!AA950),AND(Datos!AA950=INT(Datos!AA950),AND(OR(AA$1005="",Datos!AA950&gt;=AA$1005),OR(AA$1006="",Datos!AA950&lt;=AA$1006))),FALSE),OR(ISNUMBER(FIND(";"&amp;UPPER(TRIM(Datos!AA950&amp;""))&amp;"=",AA$1007)),ISNUMBER(FIND(";"&amp;UPPER(TRIM(Datos!AA950&amp;""))&amp;";",AA$1007))),OR(UPPER(TRIM(Datos!AA950&amp;""))="SÍ",UPPER(TRIM(Datos!AA950&amp;""))="SI",UPPER(TRIM(Datos!AA950&amp;""))="NO"),IF(ISNUMBER(Datos!AA950),AND(OR(AA$1005="",Datos!AA950&gt;=AA$1005),OR(AA$1006="",Datos!AA950&lt;=AA$1006)),FALSE),TRUE))))</f>
        <v>0.0</v>
      </c>
      <c r="AB950">
        <f>IF(Datos!AB950="",0,IF(AND(AB$1008&lt;&gt;"",Datos!AB950=AB$1008),0,IF(AB$1004=0,0,1-CHOOSE(AB$1004,IF(ISNUMBER(Datos!AB950),AND(OR(AB$1005="",Datos!AB950&gt;=AB$1005),OR(AB$1006="",Datos!AB950&lt;=AB$1006)),FALSE),IF(ISNUMBER(Datos!AB950),AND(Datos!AB950=INT(Datos!AB950),AND(OR(AB$1005="",Datos!AB950&gt;=AB$1005),OR(AB$1006="",Datos!AB950&lt;=AB$1006))),FALSE),OR(ISNUMBER(FIND(";"&amp;UPPER(TRIM(Datos!AB950&amp;""))&amp;"=",AB$1007)),ISNUMBER(FIND(";"&amp;UPPER(TRIM(Datos!AB950&amp;""))&amp;";",AB$1007))),OR(UPPER(TRIM(Datos!AB950&amp;""))="SÍ",UPPER(TRIM(Datos!AB950&amp;""))="SI",UPPER(TRIM(Datos!AB950&amp;""))="NO"),IF(ISNUMBER(Datos!AB950),AND(OR(AB$1005="",Datos!AB950&gt;=AB$1005),OR(AB$1006="",Datos!AB950&lt;=AB$1006)),FALSE),TRUE))))</f>
        <v>0.0</v>
      </c>
      <c r="AC950">
        <f>IF(Datos!AC950="",0,IF(AND(AC$1008&lt;&gt;"",Datos!AC950=AC$1008),0,IF(AC$1004=0,0,1-CHOOSE(AC$1004,IF(ISNUMBER(Datos!AC950),AND(OR(AC$1005="",Datos!AC950&gt;=AC$1005),OR(AC$1006="",Datos!AC950&lt;=AC$1006)),FALSE),IF(ISNUMBER(Datos!AC950),AND(Datos!AC950=INT(Datos!AC950),AND(OR(AC$1005="",Datos!AC950&gt;=AC$1005),OR(AC$1006="",Datos!AC950&lt;=AC$1006))),FALSE),OR(ISNUMBER(FIND(";"&amp;UPPER(TRIM(Datos!AC950&amp;""))&amp;"=",AC$1007)),ISNUMBER(FIND(";"&amp;UPPER(TRIM(Datos!AC950&amp;""))&amp;";",AC$1007))),OR(UPPER(TRIM(Datos!AC950&amp;""))="SÍ",UPPER(TRIM(Datos!AC950&amp;""))="SI",UPPER(TRIM(Datos!AC950&amp;""))="NO"),IF(ISNUMBER(Datos!AC950),AND(OR(AC$1005="",Datos!AC950&gt;=AC$1005),OR(AC$1006="",Datos!AC950&lt;=AC$1006)),FALSE),TRUE))))</f>
        <v>0.0</v>
      </c>
      <c r="AD950">
        <f>IF(Datos!AD950="",0,IF(AND(AD$1008&lt;&gt;"",Datos!AD950=AD$1008),0,IF(AD$1004=0,0,1-CHOOSE(AD$1004,IF(ISNUMBER(Datos!AD950),AND(OR(AD$1005="",Datos!AD950&gt;=AD$1005),OR(AD$1006="",Datos!AD950&lt;=AD$1006)),FALSE),IF(ISNUMBER(Datos!AD950),AND(Datos!AD950=INT(Datos!AD950),AND(OR(AD$1005="",Datos!AD950&gt;=AD$1005),OR(AD$1006="",Datos!AD950&lt;=AD$1006))),FALSE),OR(ISNUMBER(FIND(";"&amp;UPPER(TRIM(Datos!AD950&amp;""))&amp;"=",AD$1007)),ISNUMBER(FIND(";"&amp;UPPER(TRIM(Datos!AD950&amp;""))&amp;";",AD$1007))),OR(UPPER(TRIM(Datos!AD950&amp;""))="SÍ",UPPER(TRIM(Datos!AD950&amp;""))="SI",UPPER(TRIM(Datos!AD950&amp;""))="NO"),IF(ISNUMBER(Datos!AD950),AND(OR(AD$1005="",Datos!AD950&gt;=AD$1005),OR(AD$1006="",Datos!AD950&lt;=AD$1006)),FALSE),TRUE))))</f>
        <v>0.0</v>
      </c>
      <c r="AE950">
        <f>IF(Datos!AE950="",0,IF(AND(AE$1008&lt;&gt;"",Datos!AE950=AE$1008),0,IF(AE$1004=0,0,1-CHOOSE(AE$1004,IF(ISNUMBER(Datos!AE950),AND(OR(AE$1005="",Datos!AE950&gt;=AE$1005),OR(AE$1006="",Datos!AE950&lt;=AE$1006)),FALSE),IF(ISNUMBER(Datos!AE950),AND(Datos!AE950=INT(Datos!AE950),AND(OR(AE$1005="",Datos!AE950&gt;=AE$1005),OR(AE$1006="",Datos!AE950&lt;=AE$1006))),FALSE),OR(ISNUMBER(FIND(";"&amp;UPPER(TRIM(Datos!AE950&amp;""))&amp;"=",AE$1007)),ISNUMBER(FIND(";"&amp;UPPER(TRIM(Datos!AE950&amp;""))&amp;";",AE$1007))),OR(UPPER(TRIM(Datos!AE950&amp;""))="SÍ",UPPER(TRIM(Datos!AE950&amp;""))="SI",UPPER(TRIM(Datos!AE950&amp;""))="NO"),IF(ISNUMBER(Datos!AE950),AND(OR(AE$1005="",Datos!AE950&gt;=AE$1005),OR(AE$1006="",Datos!AE950&lt;=AE$1006)),FALSE),TRUE))))</f>
        <v>0.0</v>
      </c>
    </row>
    <row r="951" spans="2:31">
      <c r="B951">
        <f>IF(Datos!B951="",0,IF(AND(B$1008&lt;&gt;"",Datos!B951=B$1008),0,IF(B$1004=0,0,1-CHOOSE(B$1004,IF(ISNUMBER(Datos!B951),AND(OR(B$1005="",Datos!B951&gt;=B$1005),OR(B$1006="",Datos!B951&lt;=B$1006)),FALSE),IF(ISNUMBER(Datos!B951),AND(Datos!B951=INT(Datos!B951),AND(OR(B$1005="",Datos!B951&gt;=B$1005),OR(B$1006="",Datos!B951&lt;=B$1006))),FALSE),OR(ISNUMBER(FIND(";"&amp;UPPER(TRIM(Datos!B951&amp;""))&amp;"=",B$1007)),ISNUMBER(FIND(";"&amp;UPPER(TRIM(Datos!B951&amp;""))&amp;";",B$1007))),OR(UPPER(TRIM(Datos!B951&amp;""))="SÍ",UPPER(TRIM(Datos!B951&amp;""))="SI",UPPER(TRIM(Datos!B951&amp;""))="NO"),IF(ISNUMBER(Datos!B951),AND(OR(B$1005="",Datos!B951&gt;=B$1005),OR(B$1006="",Datos!B951&lt;=B$1006)),FALSE),TRUE))))</f>
        <v>0.0</v>
      </c>
      <c r="C951">
        <f>IF(Datos!C951="",0,IF(AND(C$1008&lt;&gt;"",Datos!C951=C$1008),0,IF(C$1004=0,0,1-CHOOSE(C$1004,IF(ISNUMBER(Datos!C951),AND(OR(C$1005="",Datos!C951&gt;=C$1005),OR(C$1006="",Datos!C951&lt;=C$1006)),FALSE),IF(ISNUMBER(Datos!C951),AND(Datos!C951=INT(Datos!C951),AND(OR(C$1005="",Datos!C951&gt;=C$1005),OR(C$1006="",Datos!C951&lt;=C$1006))),FALSE),OR(ISNUMBER(FIND(";"&amp;UPPER(TRIM(Datos!C951&amp;""))&amp;"=",C$1007)),ISNUMBER(FIND(";"&amp;UPPER(TRIM(Datos!C951&amp;""))&amp;";",C$1007))),OR(UPPER(TRIM(Datos!C951&amp;""))="SÍ",UPPER(TRIM(Datos!C951&amp;""))="SI",UPPER(TRIM(Datos!C951&amp;""))="NO"),IF(ISNUMBER(Datos!C951),AND(OR(C$1005="",Datos!C951&gt;=C$1005),OR(C$1006="",Datos!C951&lt;=C$1006)),FALSE),TRUE))))</f>
        <v>0.0</v>
      </c>
      <c r="D951">
        <f>IF(Datos!D951="",0,IF(AND(D$1008&lt;&gt;"",Datos!D951=D$1008),0,IF(D$1004=0,0,1-CHOOSE(D$1004,IF(ISNUMBER(Datos!D951),AND(OR(D$1005="",Datos!D951&gt;=D$1005),OR(D$1006="",Datos!D951&lt;=D$1006)),FALSE),IF(ISNUMBER(Datos!D951),AND(Datos!D951=INT(Datos!D951),AND(OR(D$1005="",Datos!D951&gt;=D$1005),OR(D$1006="",Datos!D951&lt;=D$1006))),FALSE),OR(ISNUMBER(FIND(";"&amp;UPPER(TRIM(Datos!D951&amp;""))&amp;"=",D$1007)),ISNUMBER(FIND(";"&amp;UPPER(TRIM(Datos!D951&amp;""))&amp;";",D$1007))),OR(UPPER(TRIM(Datos!D951&amp;""))="SÍ",UPPER(TRIM(Datos!D951&amp;""))="SI",UPPER(TRIM(Datos!D951&amp;""))="NO"),IF(ISNUMBER(Datos!D951),AND(OR(D$1005="",Datos!D951&gt;=D$1005),OR(D$1006="",Datos!D951&lt;=D$1006)),FALSE),TRUE))))</f>
        <v>0.0</v>
      </c>
      <c r="E951">
        <f>IF(Datos!E951="",0,IF(AND(E$1008&lt;&gt;"",Datos!E951=E$1008),0,IF(E$1004=0,0,1-CHOOSE(E$1004,IF(ISNUMBER(Datos!E951),AND(OR(E$1005="",Datos!E951&gt;=E$1005),OR(E$1006="",Datos!E951&lt;=E$1006)),FALSE),IF(ISNUMBER(Datos!E951),AND(Datos!E951=INT(Datos!E951),AND(OR(E$1005="",Datos!E951&gt;=E$1005),OR(E$1006="",Datos!E951&lt;=E$1006))),FALSE),OR(ISNUMBER(FIND(";"&amp;UPPER(TRIM(Datos!E951&amp;""))&amp;"=",E$1007)),ISNUMBER(FIND(";"&amp;UPPER(TRIM(Datos!E951&amp;""))&amp;";",E$1007))),OR(UPPER(TRIM(Datos!E951&amp;""))="SÍ",UPPER(TRIM(Datos!E951&amp;""))="SI",UPPER(TRIM(Datos!E951&amp;""))="NO"),IF(ISNUMBER(Datos!E951),AND(OR(E$1005="",Datos!E951&gt;=E$1005),OR(E$1006="",Datos!E951&lt;=E$1006)),FALSE),TRUE))))</f>
        <v>0.0</v>
      </c>
      <c r="F951">
        <f>IF(Datos!F951="",0,IF(AND(F$1008&lt;&gt;"",Datos!F951=F$1008),0,IF(F$1004=0,0,1-CHOOSE(F$1004,IF(ISNUMBER(Datos!F951),AND(OR(F$1005="",Datos!F951&gt;=F$1005),OR(F$1006="",Datos!F951&lt;=F$1006)),FALSE),IF(ISNUMBER(Datos!F951),AND(Datos!F951=INT(Datos!F951),AND(OR(F$1005="",Datos!F951&gt;=F$1005),OR(F$1006="",Datos!F951&lt;=F$1006))),FALSE),OR(ISNUMBER(FIND(";"&amp;UPPER(TRIM(Datos!F951&amp;""))&amp;"=",F$1007)),ISNUMBER(FIND(";"&amp;UPPER(TRIM(Datos!F951&amp;""))&amp;";",F$1007))),OR(UPPER(TRIM(Datos!F951&amp;""))="SÍ",UPPER(TRIM(Datos!F951&amp;""))="SI",UPPER(TRIM(Datos!F951&amp;""))="NO"),IF(ISNUMBER(Datos!F951),AND(OR(F$1005="",Datos!F951&gt;=F$1005),OR(F$1006="",Datos!F951&lt;=F$1006)),FALSE),TRUE))))</f>
        <v>0.0</v>
      </c>
      <c r="G951">
        <f>IF(Datos!G951="",0,IF(AND(G$1008&lt;&gt;"",Datos!G951=G$1008),0,IF(G$1004=0,0,1-CHOOSE(G$1004,IF(ISNUMBER(Datos!G951),AND(OR(G$1005="",Datos!G951&gt;=G$1005),OR(G$1006="",Datos!G951&lt;=G$1006)),FALSE),IF(ISNUMBER(Datos!G951),AND(Datos!G951=INT(Datos!G951),AND(OR(G$1005="",Datos!G951&gt;=G$1005),OR(G$1006="",Datos!G951&lt;=G$1006))),FALSE),OR(ISNUMBER(FIND(";"&amp;UPPER(TRIM(Datos!G951&amp;""))&amp;"=",G$1007)),ISNUMBER(FIND(";"&amp;UPPER(TRIM(Datos!G951&amp;""))&amp;";",G$1007))),OR(UPPER(TRIM(Datos!G951&amp;""))="SÍ",UPPER(TRIM(Datos!G951&amp;""))="SI",UPPER(TRIM(Datos!G951&amp;""))="NO"),IF(ISNUMBER(Datos!G951),AND(OR(G$1005="",Datos!G951&gt;=G$1005),OR(G$1006="",Datos!G951&lt;=G$1006)),FALSE),TRUE))))</f>
        <v>0.0</v>
      </c>
      <c r="H951">
        <f>IF(Datos!H951="",0,IF(AND(H$1008&lt;&gt;"",Datos!H951=H$1008),0,IF(H$1004=0,0,1-CHOOSE(H$1004,IF(ISNUMBER(Datos!H951),AND(OR(H$1005="",Datos!H951&gt;=H$1005),OR(H$1006="",Datos!H951&lt;=H$1006)),FALSE),IF(ISNUMBER(Datos!H951),AND(Datos!H951=INT(Datos!H951),AND(OR(H$1005="",Datos!H951&gt;=H$1005),OR(H$1006="",Datos!H951&lt;=H$1006))),FALSE),OR(ISNUMBER(FIND(";"&amp;UPPER(TRIM(Datos!H951&amp;""))&amp;"=",H$1007)),ISNUMBER(FIND(";"&amp;UPPER(TRIM(Datos!H951&amp;""))&amp;";",H$1007))),OR(UPPER(TRIM(Datos!H951&amp;""))="SÍ",UPPER(TRIM(Datos!H951&amp;""))="SI",UPPER(TRIM(Datos!H951&amp;""))="NO"),IF(ISNUMBER(Datos!H951),AND(OR(H$1005="",Datos!H951&gt;=H$1005),OR(H$1006="",Datos!H951&lt;=H$1006)),FALSE),TRUE))))</f>
        <v>0.0</v>
      </c>
      <c r="I951">
        <f>IF(Datos!I951="",0,IF(AND(I$1008&lt;&gt;"",Datos!I951=I$1008),0,IF(I$1004=0,0,1-CHOOSE(I$1004,IF(ISNUMBER(Datos!I951),AND(OR(I$1005="",Datos!I951&gt;=I$1005),OR(I$1006="",Datos!I951&lt;=I$1006)),FALSE),IF(ISNUMBER(Datos!I951),AND(Datos!I951=INT(Datos!I951),AND(OR(I$1005="",Datos!I951&gt;=I$1005),OR(I$1006="",Datos!I951&lt;=I$1006))),FALSE),OR(ISNUMBER(FIND(";"&amp;UPPER(TRIM(Datos!I951&amp;""))&amp;"=",I$1007)),ISNUMBER(FIND(";"&amp;UPPER(TRIM(Datos!I951&amp;""))&amp;";",I$1007))),OR(UPPER(TRIM(Datos!I951&amp;""))="SÍ",UPPER(TRIM(Datos!I951&amp;""))="SI",UPPER(TRIM(Datos!I951&amp;""))="NO"),IF(ISNUMBER(Datos!I951),AND(OR(I$1005="",Datos!I951&gt;=I$1005),OR(I$1006="",Datos!I951&lt;=I$1006)),FALSE),TRUE))))</f>
        <v>0.0</v>
      </c>
      <c r="J951">
        <f>IF(Datos!J951="",0,IF(AND(J$1008&lt;&gt;"",Datos!J951=J$1008),0,IF(J$1004=0,0,1-CHOOSE(J$1004,IF(ISNUMBER(Datos!J951),AND(OR(J$1005="",Datos!J951&gt;=J$1005),OR(J$1006="",Datos!J951&lt;=J$1006)),FALSE),IF(ISNUMBER(Datos!J951),AND(Datos!J951=INT(Datos!J951),AND(OR(J$1005="",Datos!J951&gt;=J$1005),OR(J$1006="",Datos!J951&lt;=J$1006))),FALSE),OR(ISNUMBER(FIND(";"&amp;UPPER(TRIM(Datos!J951&amp;""))&amp;"=",J$1007)),ISNUMBER(FIND(";"&amp;UPPER(TRIM(Datos!J951&amp;""))&amp;";",J$1007))),OR(UPPER(TRIM(Datos!J951&amp;""))="SÍ",UPPER(TRIM(Datos!J951&amp;""))="SI",UPPER(TRIM(Datos!J951&amp;""))="NO"),IF(ISNUMBER(Datos!J951),AND(OR(J$1005="",Datos!J951&gt;=J$1005),OR(J$1006="",Datos!J951&lt;=J$1006)),FALSE),TRUE))))</f>
        <v>0.0</v>
      </c>
      <c r="K951">
        <f>IF(Datos!K951="",0,IF(AND(K$1008&lt;&gt;"",Datos!K951=K$1008),0,IF(K$1004=0,0,1-CHOOSE(K$1004,IF(ISNUMBER(Datos!K951),AND(OR(K$1005="",Datos!K951&gt;=K$1005),OR(K$1006="",Datos!K951&lt;=K$1006)),FALSE),IF(ISNUMBER(Datos!K951),AND(Datos!K951=INT(Datos!K951),AND(OR(K$1005="",Datos!K951&gt;=K$1005),OR(K$1006="",Datos!K951&lt;=K$1006))),FALSE),OR(ISNUMBER(FIND(";"&amp;UPPER(TRIM(Datos!K951&amp;""))&amp;"=",K$1007)),ISNUMBER(FIND(";"&amp;UPPER(TRIM(Datos!K951&amp;""))&amp;";",K$1007))),OR(UPPER(TRIM(Datos!K951&amp;""))="SÍ",UPPER(TRIM(Datos!K951&amp;""))="SI",UPPER(TRIM(Datos!K951&amp;""))="NO"),IF(ISNUMBER(Datos!K951),AND(OR(K$1005="",Datos!K951&gt;=K$1005),OR(K$1006="",Datos!K951&lt;=K$1006)),FALSE),TRUE))))</f>
        <v>0.0</v>
      </c>
      <c r="L951">
        <f>IF(Datos!L951="",0,IF(AND(L$1008&lt;&gt;"",Datos!L951=L$1008),0,IF(L$1004=0,0,1-CHOOSE(L$1004,IF(ISNUMBER(Datos!L951),AND(OR(L$1005="",Datos!L951&gt;=L$1005),OR(L$1006="",Datos!L951&lt;=L$1006)),FALSE),IF(ISNUMBER(Datos!L951),AND(Datos!L951=INT(Datos!L951),AND(OR(L$1005="",Datos!L951&gt;=L$1005),OR(L$1006="",Datos!L951&lt;=L$1006))),FALSE),OR(ISNUMBER(FIND(";"&amp;UPPER(TRIM(Datos!L951&amp;""))&amp;"=",L$1007)),ISNUMBER(FIND(";"&amp;UPPER(TRIM(Datos!L951&amp;""))&amp;";",L$1007))),OR(UPPER(TRIM(Datos!L951&amp;""))="SÍ",UPPER(TRIM(Datos!L951&amp;""))="SI",UPPER(TRIM(Datos!L951&amp;""))="NO"),IF(ISNUMBER(Datos!L951),AND(OR(L$1005="",Datos!L951&gt;=L$1005),OR(L$1006="",Datos!L951&lt;=L$1006)),FALSE),TRUE))))</f>
        <v>0.0</v>
      </c>
      <c r="M951">
        <f>IF(Datos!M951="",0,IF(AND(M$1008&lt;&gt;"",Datos!M951=M$1008),0,IF(M$1004=0,0,1-CHOOSE(M$1004,IF(ISNUMBER(Datos!M951),AND(OR(M$1005="",Datos!M951&gt;=M$1005),OR(M$1006="",Datos!M951&lt;=M$1006)),FALSE),IF(ISNUMBER(Datos!M951),AND(Datos!M951=INT(Datos!M951),AND(OR(M$1005="",Datos!M951&gt;=M$1005),OR(M$1006="",Datos!M951&lt;=M$1006))),FALSE),OR(ISNUMBER(FIND(";"&amp;UPPER(TRIM(Datos!M951&amp;""))&amp;"=",M$1007)),ISNUMBER(FIND(";"&amp;UPPER(TRIM(Datos!M951&amp;""))&amp;";",M$1007))),OR(UPPER(TRIM(Datos!M951&amp;""))="SÍ",UPPER(TRIM(Datos!M951&amp;""))="SI",UPPER(TRIM(Datos!M951&amp;""))="NO"),IF(ISNUMBER(Datos!M951),AND(OR(M$1005="",Datos!M951&gt;=M$1005),OR(M$1006="",Datos!M951&lt;=M$1006)),FALSE),TRUE))))</f>
        <v>0.0</v>
      </c>
      <c r="N951">
        <f>IF(Datos!N951="",0,IF(AND(N$1008&lt;&gt;"",Datos!N951=N$1008),0,IF(N$1004=0,0,1-CHOOSE(N$1004,IF(ISNUMBER(Datos!N951),AND(OR(N$1005="",Datos!N951&gt;=N$1005),OR(N$1006="",Datos!N951&lt;=N$1006)),FALSE),IF(ISNUMBER(Datos!N951),AND(Datos!N951=INT(Datos!N951),AND(OR(N$1005="",Datos!N951&gt;=N$1005),OR(N$1006="",Datos!N951&lt;=N$1006))),FALSE),OR(ISNUMBER(FIND(";"&amp;UPPER(TRIM(Datos!N951&amp;""))&amp;"=",N$1007)),ISNUMBER(FIND(";"&amp;UPPER(TRIM(Datos!N951&amp;""))&amp;";",N$1007))),OR(UPPER(TRIM(Datos!N951&amp;""))="SÍ",UPPER(TRIM(Datos!N951&amp;""))="SI",UPPER(TRIM(Datos!N951&amp;""))="NO"),IF(ISNUMBER(Datos!N951),AND(OR(N$1005="",Datos!N951&gt;=N$1005),OR(N$1006="",Datos!N951&lt;=N$1006)),FALSE),TRUE))))</f>
        <v>0.0</v>
      </c>
      <c r="O951">
        <f>IF(Datos!O951="",0,IF(AND(O$1008&lt;&gt;"",Datos!O951=O$1008),0,IF(O$1004=0,0,1-CHOOSE(O$1004,IF(ISNUMBER(Datos!O951),AND(OR(O$1005="",Datos!O951&gt;=O$1005),OR(O$1006="",Datos!O951&lt;=O$1006)),FALSE),IF(ISNUMBER(Datos!O951),AND(Datos!O951=INT(Datos!O951),AND(OR(O$1005="",Datos!O951&gt;=O$1005),OR(O$1006="",Datos!O951&lt;=O$1006))),FALSE),OR(ISNUMBER(FIND(";"&amp;UPPER(TRIM(Datos!O951&amp;""))&amp;"=",O$1007)),ISNUMBER(FIND(";"&amp;UPPER(TRIM(Datos!O951&amp;""))&amp;";",O$1007))),OR(UPPER(TRIM(Datos!O951&amp;""))="SÍ",UPPER(TRIM(Datos!O951&amp;""))="SI",UPPER(TRIM(Datos!O951&amp;""))="NO"),IF(ISNUMBER(Datos!O951),AND(OR(O$1005="",Datos!O951&gt;=O$1005),OR(O$1006="",Datos!O951&lt;=O$1006)),FALSE),TRUE))))</f>
        <v>0.0</v>
      </c>
      <c r="P951">
        <f>IF(Datos!P951="",0,IF(AND(P$1008&lt;&gt;"",Datos!P951=P$1008),0,IF(P$1004=0,0,1-CHOOSE(P$1004,IF(ISNUMBER(Datos!P951),AND(OR(P$1005="",Datos!P951&gt;=P$1005),OR(P$1006="",Datos!P951&lt;=P$1006)),FALSE),IF(ISNUMBER(Datos!P951),AND(Datos!P951=INT(Datos!P951),AND(OR(P$1005="",Datos!P951&gt;=P$1005),OR(P$1006="",Datos!P951&lt;=P$1006))),FALSE),OR(ISNUMBER(FIND(";"&amp;UPPER(TRIM(Datos!P951&amp;""))&amp;"=",P$1007)),ISNUMBER(FIND(";"&amp;UPPER(TRIM(Datos!P951&amp;""))&amp;";",P$1007))),OR(UPPER(TRIM(Datos!P951&amp;""))="SÍ",UPPER(TRIM(Datos!P951&amp;""))="SI",UPPER(TRIM(Datos!P951&amp;""))="NO"),IF(ISNUMBER(Datos!P951),AND(OR(P$1005="",Datos!P951&gt;=P$1005),OR(P$1006="",Datos!P951&lt;=P$1006)),FALSE),TRUE))))</f>
        <v>0.0</v>
      </c>
      <c r="Q951">
        <f>IF(Datos!Q951="",0,IF(AND(Q$1008&lt;&gt;"",Datos!Q951=Q$1008),0,IF(Q$1004=0,0,1-CHOOSE(Q$1004,IF(ISNUMBER(Datos!Q951),AND(OR(Q$1005="",Datos!Q951&gt;=Q$1005),OR(Q$1006="",Datos!Q951&lt;=Q$1006)),FALSE),IF(ISNUMBER(Datos!Q951),AND(Datos!Q951=INT(Datos!Q951),AND(OR(Q$1005="",Datos!Q951&gt;=Q$1005),OR(Q$1006="",Datos!Q951&lt;=Q$1006))),FALSE),OR(ISNUMBER(FIND(";"&amp;UPPER(TRIM(Datos!Q951&amp;""))&amp;"=",Q$1007)),ISNUMBER(FIND(";"&amp;UPPER(TRIM(Datos!Q951&amp;""))&amp;";",Q$1007))),OR(UPPER(TRIM(Datos!Q951&amp;""))="SÍ",UPPER(TRIM(Datos!Q951&amp;""))="SI",UPPER(TRIM(Datos!Q951&amp;""))="NO"),IF(ISNUMBER(Datos!Q951),AND(OR(Q$1005="",Datos!Q951&gt;=Q$1005),OR(Q$1006="",Datos!Q951&lt;=Q$1006)),FALSE),TRUE))))</f>
        <v>0.0</v>
      </c>
      <c r="R951">
        <f>IF(Datos!R951="",0,IF(AND(R$1008&lt;&gt;"",Datos!R951=R$1008),0,IF(R$1004=0,0,1-CHOOSE(R$1004,IF(ISNUMBER(Datos!R951),AND(OR(R$1005="",Datos!R951&gt;=R$1005),OR(R$1006="",Datos!R951&lt;=R$1006)),FALSE),IF(ISNUMBER(Datos!R951),AND(Datos!R951=INT(Datos!R951),AND(OR(R$1005="",Datos!R951&gt;=R$1005),OR(R$1006="",Datos!R951&lt;=R$1006))),FALSE),OR(ISNUMBER(FIND(";"&amp;UPPER(TRIM(Datos!R951&amp;""))&amp;"=",R$1007)),ISNUMBER(FIND(";"&amp;UPPER(TRIM(Datos!R951&amp;""))&amp;";",R$1007))),OR(UPPER(TRIM(Datos!R951&amp;""))="SÍ",UPPER(TRIM(Datos!R951&amp;""))="SI",UPPER(TRIM(Datos!R951&amp;""))="NO"),IF(ISNUMBER(Datos!R951),AND(OR(R$1005="",Datos!R951&gt;=R$1005),OR(R$1006="",Datos!R951&lt;=R$1006)),FALSE),TRUE))))</f>
        <v>0.0</v>
      </c>
      <c r="S951">
        <f>IF(Datos!S951="",0,IF(AND(S$1008&lt;&gt;"",Datos!S951=S$1008),0,IF(S$1004=0,0,1-CHOOSE(S$1004,IF(ISNUMBER(Datos!S951),AND(OR(S$1005="",Datos!S951&gt;=S$1005),OR(S$1006="",Datos!S951&lt;=S$1006)),FALSE),IF(ISNUMBER(Datos!S951),AND(Datos!S951=INT(Datos!S951),AND(OR(S$1005="",Datos!S951&gt;=S$1005),OR(S$1006="",Datos!S951&lt;=S$1006))),FALSE),OR(ISNUMBER(FIND(";"&amp;UPPER(TRIM(Datos!S951&amp;""))&amp;"=",S$1007)),ISNUMBER(FIND(";"&amp;UPPER(TRIM(Datos!S951&amp;""))&amp;";",S$1007))),OR(UPPER(TRIM(Datos!S951&amp;""))="SÍ",UPPER(TRIM(Datos!S951&amp;""))="SI",UPPER(TRIM(Datos!S951&amp;""))="NO"),IF(ISNUMBER(Datos!S951),AND(OR(S$1005="",Datos!S951&gt;=S$1005),OR(S$1006="",Datos!S951&lt;=S$1006)),FALSE),TRUE))))</f>
        <v>0.0</v>
      </c>
      <c r="T951">
        <f>IF(Datos!T951="",0,IF(AND(T$1008&lt;&gt;"",Datos!T951=T$1008),0,IF(T$1004=0,0,1-CHOOSE(T$1004,IF(ISNUMBER(Datos!T951),AND(OR(T$1005="",Datos!T951&gt;=T$1005),OR(T$1006="",Datos!T951&lt;=T$1006)),FALSE),IF(ISNUMBER(Datos!T951),AND(Datos!T951=INT(Datos!T951),AND(OR(T$1005="",Datos!T951&gt;=T$1005),OR(T$1006="",Datos!T951&lt;=T$1006))),FALSE),OR(ISNUMBER(FIND(";"&amp;UPPER(TRIM(Datos!T951&amp;""))&amp;"=",T$1007)),ISNUMBER(FIND(";"&amp;UPPER(TRIM(Datos!T951&amp;""))&amp;";",T$1007))),OR(UPPER(TRIM(Datos!T951&amp;""))="SÍ",UPPER(TRIM(Datos!T951&amp;""))="SI",UPPER(TRIM(Datos!T951&amp;""))="NO"),IF(ISNUMBER(Datos!T951),AND(OR(T$1005="",Datos!T951&gt;=T$1005),OR(T$1006="",Datos!T951&lt;=T$1006)),FALSE),TRUE))))</f>
        <v>0.0</v>
      </c>
      <c r="U951">
        <f>IF(Datos!U951="",0,IF(AND(U$1008&lt;&gt;"",Datos!U951=U$1008),0,IF(U$1004=0,0,1-CHOOSE(U$1004,IF(ISNUMBER(Datos!U951),AND(OR(U$1005="",Datos!U951&gt;=U$1005),OR(U$1006="",Datos!U951&lt;=U$1006)),FALSE),IF(ISNUMBER(Datos!U951),AND(Datos!U951=INT(Datos!U951),AND(OR(U$1005="",Datos!U951&gt;=U$1005),OR(U$1006="",Datos!U951&lt;=U$1006))),FALSE),OR(ISNUMBER(FIND(";"&amp;UPPER(TRIM(Datos!U951&amp;""))&amp;"=",U$1007)),ISNUMBER(FIND(";"&amp;UPPER(TRIM(Datos!U951&amp;""))&amp;";",U$1007))),OR(UPPER(TRIM(Datos!U951&amp;""))="SÍ",UPPER(TRIM(Datos!U951&amp;""))="SI",UPPER(TRIM(Datos!U951&amp;""))="NO"),IF(ISNUMBER(Datos!U951),AND(OR(U$1005="",Datos!U951&gt;=U$1005),OR(U$1006="",Datos!U951&lt;=U$1006)),FALSE),TRUE))))</f>
        <v>0.0</v>
      </c>
      <c r="V951">
        <f>IF(Datos!V951="",0,IF(AND(V$1008&lt;&gt;"",Datos!V951=V$1008),0,IF(V$1004=0,0,1-CHOOSE(V$1004,IF(ISNUMBER(Datos!V951),AND(OR(V$1005="",Datos!V951&gt;=V$1005),OR(V$1006="",Datos!V951&lt;=V$1006)),FALSE),IF(ISNUMBER(Datos!V951),AND(Datos!V951=INT(Datos!V951),AND(OR(V$1005="",Datos!V951&gt;=V$1005),OR(V$1006="",Datos!V951&lt;=V$1006))),FALSE),OR(ISNUMBER(FIND(";"&amp;UPPER(TRIM(Datos!V951&amp;""))&amp;"=",V$1007)),ISNUMBER(FIND(";"&amp;UPPER(TRIM(Datos!V951&amp;""))&amp;";",V$1007))),OR(UPPER(TRIM(Datos!V951&amp;""))="SÍ",UPPER(TRIM(Datos!V951&amp;""))="SI",UPPER(TRIM(Datos!V951&amp;""))="NO"),IF(ISNUMBER(Datos!V951),AND(OR(V$1005="",Datos!V951&gt;=V$1005),OR(V$1006="",Datos!V951&lt;=V$1006)),FALSE),TRUE))))</f>
        <v>0.0</v>
      </c>
      <c r="W951">
        <f>IF(Datos!W951="",0,IF(AND(W$1008&lt;&gt;"",Datos!W951=W$1008),0,IF(W$1004=0,0,1-CHOOSE(W$1004,IF(ISNUMBER(Datos!W951),AND(OR(W$1005="",Datos!W951&gt;=W$1005),OR(W$1006="",Datos!W951&lt;=W$1006)),FALSE),IF(ISNUMBER(Datos!W951),AND(Datos!W951=INT(Datos!W951),AND(OR(W$1005="",Datos!W951&gt;=W$1005),OR(W$1006="",Datos!W951&lt;=W$1006))),FALSE),OR(ISNUMBER(FIND(";"&amp;UPPER(TRIM(Datos!W951&amp;""))&amp;"=",W$1007)),ISNUMBER(FIND(";"&amp;UPPER(TRIM(Datos!W951&amp;""))&amp;";",W$1007))),OR(UPPER(TRIM(Datos!W951&amp;""))="SÍ",UPPER(TRIM(Datos!W951&amp;""))="SI",UPPER(TRIM(Datos!W951&amp;""))="NO"),IF(ISNUMBER(Datos!W951),AND(OR(W$1005="",Datos!W951&gt;=W$1005),OR(W$1006="",Datos!W951&lt;=W$1006)),FALSE),TRUE))))</f>
        <v>0.0</v>
      </c>
      <c r="X951">
        <f>IF(Datos!X951="",0,IF(AND(X$1008&lt;&gt;"",Datos!X951=X$1008),0,IF(X$1004=0,0,1-CHOOSE(X$1004,IF(ISNUMBER(Datos!X951),AND(OR(X$1005="",Datos!X951&gt;=X$1005),OR(X$1006="",Datos!X951&lt;=X$1006)),FALSE),IF(ISNUMBER(Datos!X951),AND(Datos!X951=INT(Datos!X951),AND(OR(X$1005="",Datos!X951&gt;=X$1005),OR(X$1006="",Datos!X951&lt;=X$1006))),FALSE),OR(ISNUMBER(FIND(";"&amp;UPPER(TRIM(Datos!X951&amp;""))&amp;"=",X$1007)),ISNUMBER(FIND(";"&amp;UPPER(TRIM(Datos!X951&amp;""))&amp;";",X$1007))),OR(UPPER(TRIM(Datos!X951&amp;""))="SÍ",UPPER(TRIM(Datos!X951&amp;""))="SI",UPPER(TRIM(Datos!X951&amp;""))="NO"),IF(ISNUMBER(Datos!X951),AND(OR(X$1005="",Datos!X951&gt;=X$1005),OR(X$1006="",Datos!X951&lt;=X$1006)),FALSE),TRUE))))</f>
        <v>0.0</v>
      </c>
      <c r="Y951">
        <f>IF(Datos!Y951="",0,IF(AND(Y$1008&lt;&gt;"",Datos!Y951=Y$1008),0,IF(Y$1004=0,0,1-CHOOSE(Y$1004,IF(ISNUMBER(Datos!Y951),AND(OR(Y$1005="",Datos!Y951&gt;=Y$1005),OR(Y$1006="",Datos!Y951&lt;=Y$1006)),FALSE),IF(ISNUMBER(Datos!Y951),AND(Datos!Y951=INT(Datos!Y951),AND(OR(Y$1005="",Datos!Y951&gt;=Y$1005),OR(Y$1006="",Datos!Y951&lt;=Y$1006))),FALSE),OR(ISNUMBER(FIND(";"&amp;UPPER(TRIM(Datos!Y951&amp;""))&amp;"=",Y$1007)),ISNUMBER(FIND(";"&amp;UPPER(TRIM(Datos!Y951&amp;""))&amp;";",Y$1007))),OR(UPPER(TRIM(Datos!Y951&amp;""))="SÍ",UPPER(TRIM(Datos!Y951&amp;""))="SI",UPPER(TRIM(Datos!Y951&amp;""))="NO"),IF(ISNUMBER(Datos!Y951),AND(OR(Y$1005="",Datos!Y951&gt;=Y$1005),OR(Y$1006="",Datos!Y951&lt;=Y$1006)),FALSE),TRUE))))</f>
        <v>0.0</v>
      </c>
      <c r="Z951">
        <f>IF(Datos!Z951="",0,IF(AND(Z$1008&lt;&gt;"",Datos!Z951=Z$1008),0,IF(Z$1004=0,0,1-CHOOSE(Z$1004,IF(ISNUMBER(Datos!Z951),AND(OR(Z$1005="",Datos!Z951&gt;=Z$1005),OR(Z$1006="",Datos!Z951&lt;=Z$1006)),FALSE),IF(ISNUMBER(Datos!Z951),AND(Datos!Z951=INT(Datos!Z951),AND(OR(Z$1005="",Datos!Z951&gt;=Z$1005),OR(Z$1006="",Datos!Z951&lt;=Z$1006))),FALSE),OR(ISNUMBER(FIND(";"&amp;UPPER(TRIM(Datos!Z951&amp;""))&amp;"=",Z$1007)),ISNUMBER(FIND(";"&amp;UPPER(TRIM(Datos!Z951&amp;""))&amp;";",Z$1007))),OR(UPPER(TRIM(Datos!Z951&amp;""))="SÍ",UPPER(TRIM(Datos!Z951&amp;""))="SI",UPPER(TRIM(Datos!Z951&amp;""))="NO"),IF(ISNUMBER(Datos!Z951),AND(OR(Z$1005="",Datos!Z951&gt;=Z$1005),OR(Z$1006="",Datos!Z951&lt;=Z$1006)),FALSE),TRUE))))</f>
        <v>0.0</v>
      </c>
      <c r="AA951">
        <f>IF(Datos!AA951="",0,IF(AND(AA$1008&lt;&gt;"",Datos!AA951=AA$1008),0,IF(AA$1004=0,0,1-CHOOSE(AA$1004,IF(ISNUMBER(Datos!AA951),AND(OR(AA$1005="",Datos!AA951&gt;=AA$1005),OR(AA$1006="",Datos!AA951&lt;=AA$1006)),FALSE),IF(ISNUMBER(Datos!AA951),AND(Datos!AA951=INT(Datos!AA951),AND(OR(AA$1005="",Datos!AA951&gt;=AA$1005),OR(AA$1006="",Datos!AA951&lt;=AA$1006))),FALSE),OR(ISNUMBER(FIND(";"&amp;UPPER(TRIM(Datos!AA951&amp;""))&amp;"=",AA$1007)),ISNUMBER(FIND(";"&amp;UPPER(TRIM(Datos!AA951&amp;""))&amp;";",AA$1007))),OR(UPPER(TRIM(Datos!AA951&amp;""))="SÍ",UPPER(TRIM(Datos!AA951&amp;""))="SI",UPPER(TRIM(Datos!AA951&amp;""))="NO"),IF(ISNUMBER(Datos!AA951),AND(OR(AA$1005="",Datos!AA951&gt;=AA$1005),OR(AA$1006="",Datos!AA951&lt;=AA$1006)),FALSE),TRUE))))</f>
        <v>0.0</v>
      </c>
      <c r="AB951">
        <f>IF(Datos!AB951="",0,IF(AND(AB$1008&lt;&gt;"",Datos!AB951=AB$1008),0,IF(AB$1004=0,0,1-CHOOSE(AB$1004,IF(ISNUMBER(Datos!AB951),AND(OR(AB$1005="",Datos!AB951&gt;=AB$1005),OR(AB$1006="",Datos!AB951&lt;=AB$1006)),FALSE),IF(ISNUMBER(Datos!AB951),AND(Datos!AB951=INT(Datos!AB951),AND(OR(AB$1005="",Datos!AB951&gt;=AB$1005),OR(AB$1006="",Datos!AB951&lt;=AB$1006))),FALSE),OR(ISNUMBER(FIND(";"&amp;UPPER(TRIM(Datos!AB951&amp;""))&amp;"=",AB$1007)),ISNUMBER(FIND(";"&amp;UPPER(TRIM(Datos!AB951&amp;""))&amp;";",AB$1007))),OR(UPPER(TRIM(Datos!AB951&amp;""))="SÍ",UPPER(TRIM(Datos!AB951&amp;""))="SI",UPPER(TRIM(Datos!AB951&amp;""))="NO"),IF(ISNUMBER(Datos!AB951),AND(OR(AB$1005="",Datos!AB951&gt;=AB$1005),OR(AB$1006="",Datos!AB951&lt;=AB$1006)),FALSE),TRUE))))</f>
        <v>0.0</v>
      </c>
      <c r="AC951">
        <f>IF(Datos!AC951="",0,IF(AND(AC$1008&lt;&gt;"",Datos!AC951=AC$1008),0,IF(AC$1004=0,0,1-CHOOSE(AC$1004,IF(ISNUMBER(Datos!AC951),AND(OR(AC$1005="",Datos!AC951&gt;=AC$1005),OR(AC$1006="",Datos!AC951&lt;=AC$1006)),FALSE),IF(ISNUMBER(Datos!AC951),AND(Datos!AC951=INT(Datos!AC951),AND(OR(AC$1005="",Datos!AC951&gt;=AC$1005),OR(AC$1006="",Datos!AC951&lt;=AC$1006))),FALSE),OR(ISNUMBER(FIND(";"&amp;UPPER(TRIM(Datos!AC951&amp;""))&amp;"=",AC$1007)),ISNUMBER(FIND(";"&amp;UPPER(TRIM(Datos!AC951&amp;""))&amp;";",AC$1007))),OR(UPPER(TRIM(Datos!AC951&amp;""))="SÍ",UPPER(TRIM(Datos!AC951&amp;""))="SI",UPPER(TRIM(Datos!AC951&amp;""))="NO"),IF(ISNUMBER(Datos!AC951),AND(OR(AC$1005="",Datos!AC951&gt;=AC$1005),OR(AC$1006="",Datos!AC951&lt;=AC$1006)),FALSE),TRUE))))</f>
        <v>0.0</v>
      </c>
      <c r="AD951">
        <f>IF(Datos!AD951="",0,IF(AND(AD$1008&lt;&gt;"",Datos!AD951=AD$1008),0,IF(AD$1004=0,0,1-CHOOSE(AD$1004,IF(ISNUMBER(Datos!AD951),AND(OR(AD$1005="",Datos!AD951&gt;=AD$1005),OR(AD$1006="",Datos!AD951&lt;=AD$1006)),FALSE),IF(ISNUMBER(Datos!AD951),AND(Datos!AD951=INT(Datos!AD951),AND(OR(AD$1005="",Datos!AD951&gt;=AD$1005),OR(AD$1006="",Datos!AD951&lt;=AD$1006))),FALSE),OR(ISNUMBER(FIND(";"&amp;UPPER(TRIM(Datos!AD951&amp;""))&amp;"=",AD$1007)),ISNUMBER(FIND(";"&amp;UPPER(TRIM(Datos!AD951&amp;""))&amp;";",AD$1007))),OR(UPPER(TRIM(Datos!AD951&amp;""))="SÍ",UPPER(TRIM(Datos!AD951&amp;""))="SI",UPPER(TRIM(Datos!AD951&amp;""))="NO"),IF(ISNUMBER(Datos!AD951),AND(OR(AD$1005="",Datos!AD951&gt;=AD$1005),OR(AD$1006="",Datos!AD951&lt;=AD$1006)),FALSE),TRUE))))</f>
        <v>0.0</v>
      </c>
      <c r="AE951">
        <f>IF(Datos!AE951="",0,IF(AND(AE$1008&lt;&gt;"",Datos!AE951=AE$1008),0,IF(AE$1004=0,0,1-CHOOSE(AE$1004,IF(ISNUMBER(Datos!AE951),AND(OR(AE$1005="",Datos!AE951&gt;=AE$1005),OR(AE$1006="",Datos!AE951&lt;=AE$1006)),FALSE),IF(ISNUMBER(Datos!AE951),AND(Datos!AE951=INT(Datos!AE951),AND(OR(AE$1005="",Datos!AE951&gt;=AE$1005),OR(AE$1006="",Datos!AE951&lt;=AE$1006))),FALSE),OR(ISNUMBER(FIND(";"&amp;UPPER(TRIM(Datos!AE951&amp;""))&amp;"=",AE$1007)),ISNUMBER(FIND(";"&amp;UPPER(TRIM(Datos!AE951&amp;""))&amp;";",AE$1007))),OR(UPPER(TRIM(Datos!AE951&amp;""))="SÍ",UPPER(TRIM(Datos!AE951&amp;""))="SI",UPPER(TRIM(Datos!AE951&amp;""))="NO"),IF(ISNUMBER(Datos!AE951),AND(OR(AE$1005="",Datos!AE951&gt;=AE$1005),OR(AE$1006="",Datos!AE951&lt;=AE$1006)),FALSE),TRUE))))</f>
        <v>0.0</v>
      </c>
    </row>
    <row r="952" spans="2:31">
      <c r="B952">
        <f>IF(Datos!B952="",0,IF(AND(B$1008&lt;&gt;"",Datos!B952=B$1008),0,IF(B$1004=0,0,1-CHOOSE(B$1004,IF(ISNUMBER(Datos!B952),AND(OR(B$1005="",Datos!B952&gt;=B$1005),OR(B$1006="",Datos!B952&lt;=B$1006)),FALSE),IF(ISNUMBER(Datos!B952),AND(Datos!B952=INT(Datos!B952),AND(OR(B$1005="",Datos!B952&gt;=B$1005),OR(B$1006="",Datos!B952&lt;=B$1006))),FALSE),OR(ISNUMBER(FIND(";"&amp;UPPER(TRIM(Datos!B952&amp;""))&amp;"=",B$1007)),ISNUMBER(FIND(";"&amp;UPPER(TRIM(Datos!B952&amp;""))&amp;";",B$1007))),OR(UPPER(TRIM(Datos!B952&amp;""))="SÍ",UPPER(TRIM(Datos!B952&amp;""))="SI",UPPER(TRIM(Datos!B952&amp;""))="NO"),IF(ISNUMBER(Datos!B952),AND(OR(B$1005="",Datos!B952&gt;=B$1005),OR(B$1006="",Datos!B952&lt;=B$1006)),FALSE),TRUE))))</f>
        <v>0.0</v>
      </c>
      <c r="C952">
        <f>IF(Datos!C952="",0,IF(AND(C$1008&lt;&gt;"",Datos!C952=C$1008),0,IF(C$1004=0,0,1-CHOOSE(C$1004,IF(ISNUMBER(Datos!C952),AND(OR(C$1005="",Datos!C952&gt;=C$1005),OR(C$1006="",Datos!C952&lt;=C$1006)),FALSE),IF(ISNUMBER(Datos!C952),AND(Datos!C952=INT(Datos!C952),AND(OR(C$1005="",Datos!C952&gt;=C$1005),OR(C$1006="",Datos!C952&lt;=C$1006))),FALSE),OR(ISNUMBER(FIND(";"&amp;UPPER(TRIM(Datos!C952&amp;""))&amp;"=",C$1007)),ISNUMBER(FIND(";"&amp;UPPER(TRIM(Datos!C952&amp;""))&amp;";",C$1007))),OR(UPPER(TRIM(Datos!C952&amp;""))="SÍ",UPPER(TRIM(Datos!C952&amp;""))="SI",UPPER(TRIM(Datos!C952&amp;""))="NO"),IF(ISNUMBER(Datos!C952),AND(OR(C$1005="",Datos!C952&gt;=C$1005),OR(C$1006="",Datos!C952&lt;=C$1006)),FALSE),TRUE))))</f>
        <v>0.0</v>
      </c>
      <c r="D952">
        <f>IF(Datos!D952="",0,IF(AND(D$1008&lt;&gt;"",Datos!D952=D$1008),0,IF(D$1004=0,0,1-CHOOSE(D$1004,IF(ISNUMBER(Datos!D952),AND(OR(D$1005="",Datos!D952&gt;=D$1005),OR(D$1006="",Datos!D952&lt;=D$1006)),FALSE),IF(ISNUMBER(Datos!D952),AND(Datos!D952=INT(Datos!D952),AND(OR(D$1005="",Datos!D952&gt;=D$1005),OR(D$1006="",Datos!D952&lt;=D$1006))),FALSE),OR(ISNUMBER(FIND(";"&amp;UPPER(TRIM(Datos!D952&amp;""))&amp;"=",D$1007)),ISNUMBER(FIND(";"&amp;UPPER(TRIM(Datos!D952&amp;""))&amp;";",D$1007))),OR(UPPER(TRIM(Datos!D952&amp;""))="SÍ",UPPER(TRIM(Datos!D952&amp;""))="SI",UPPER(TRIM(Datos!D952&amp;""))="NO"),IF(ISNUMBER(Datos!D952),AND(OR(D$1005="",Datos!D952&gt;=D$1005),OR(D$1006="",Datos!D952&lt;=D$1006)),FALSE),TRUE))))</f>
        <v>0.0</v>
      </c>
      <c r="E952">
        <f>IF(Datos!E952="",0,IF(AND(E$1008&lt;&gt;"",Datos!E952=E$1008),0,IF(E$1004=0,0,1-CHOOSE(E$1004,IF(ISNUMBER(Datos!E952),AND(OR(E$1005="",Datos!E952&gt;=E$1005),OR(E$1006="",Datos!E952&lt;=E$1006)),FALSE),IF(ISNUMBER(Datos!E952),AND(Datos!E952=INT(Datos!E952),AND(OR(E$1005="",Datos!E952&gt;=E$1005),OR(E$1006="",Datos!E952&lt;=E$1006))),FALSE),OR(ISNUMBER(FIND(";"&amp;UPPER(TRIM(Datos!E952&amp;""))&amp;"=",E$1007)),ISNUMBER(FIND(";"&amp;UPPER(TRIM(Datos!E952&amp;""))&amp;";",E$1007))),OR(UPPER(TRIM(Datos!E952&amp;""))="SÍ",UPPER(TRIM(Datos!E952&amp;""))="SI",UPPER(TRIM(Datos!E952&amp;""))="NO"),IF(ISNUMBER(Datos!E952),AND(OR(E$1005="",Datos!E952&gt;=E$1005),OR(E$1006="",Datos!E952&lt;=E$1006)),FALSE),TRUE))))</f>
        <v>0.0</v>
      </c>
      <c r="F952">
        <f>IF(Datos!F952="",0,IF(AND(F$1008&lt;&gt;"",Datos!F952=F$1008),0,IF(F$1004=0,0,1-CHOOSE(F$1004,IF(ISNUMBER(Datos!F952),AND(OR(F$1005="",Datos!F952&gt;=F$1005),OR(F$1006="",Datos!F952&lt;=F$1006)),FALSE),IF(ISNUMBER(Datos!F952),AND(Datos!F952=INT(Datos!F952),AND(OR(F$1005="",Datos!F952&gt;=F$1005),OR(F$1006="",Datos!F952&lt;=F$1006))),FALSE),OR(ISNUMBER(FIND(";"&amp;UPPER(TRIM(Datos!F952&amp;""))&amp;"=",F$1007)),ISNUMBER(FIND(";"&amp;UPPER(TRIM(Datos!F952&amp;""))&amp;";",F$1007))),OR(UPPER(TRIM(Datos!F952&amp;""))="SÍ",UPPER(TRIM(Datos!F952&amp;""))="SI",UPPER(TRIM(Datos!F952&amp;""))="NO"),IF(ISNUMBER(Datos!F952),AND(OR(F$1005="",Datos!F952&gt;=F$1005),OR(F$1006="",Datos!F952&lt;=F$1006)),FALSE),TRUE))))</f>
        <v>0.0</v>
      </c>
      <c r="G952">
        <f>IF(Datos!G952="",0,IF(AND(G$1008&lt;&gt;"",Datos!G952=G$1008),0,IF(G$1004=0,0,1-CHOOSE(G$1004,IF(ISNUMBER(Datos!G952),AND(OR(G$1005="",Datos!G952&gt;=G$1005),OR(G$1006="",Datos!G952&lt;=G$1006)),FALSE),IF(ISNUMBER(Datos!G952),AND(Datos!G952=INT(Datos!G952),AND(OR(G$1005="",Datos!G952&gt;=G$1005),OR(G$1006="",Datos!G952&lt;=G$1006))),FALSE),OR(ISNUMBER(FIND(";"&amp;UPPER(TRIM(Datos!G952&amp;""))&amp;"=",G$1007)),ISNUMBER(FIND(";"&amp;UPPER(TRIM(Datos!G952&amp;""))&amp;";",G$1007))),OR(UPPER(TRIM(Datos!G952&amp;""))="SÍ",UPPER(TRIM(Datos!G952&amp;""))="SI",UPPER(TRIM(Datos!G952&amp;""))="NO"),IF(ISNUMBER(Datos!G952),AND(OR(G$1005="",Datos!G952&gt;=G$1005),OR(G$1006="",Datos!G952&lt;=G$1006)),FALSE),TRUE))))</f>
        <v>0.0</v>
      </c>
      <c r="H952">
        <f>IF(Datos!H952="",0,IF(AND(H$1008&lt;&gt;"",Datos!H952=H$1008),0,IF(H$1004=0,0,1-CHOOSE(H$1004,IF(ISNUMBER(Datos!H952),AND(OR(H$1005="",Datos!H952&gt;=H$1005),OR(H$1006="",Datos!H952&lt;=H$1006)),FALSE),IF(ISNUMBER(Datos!H952),AND(Datos!H952=INT(Datos!H952),AND(OR(H$1005="",Datos!H952&gt;=H$1005),OR(H$1006="",Datos!H952&lt;=H$1006))),FALSE),OR(ISNUMBER(FIND(";"&amp;UPPER(TRIM(Datos!H952&amp;""))&amp;"=",H$1007)),ISNUMBER(FIND(";"&amp;UPPER(TRIM(Datos!H952&amp;""))&amp;";",H$1007))),OR(UPPER(TRIM(Datos!H952&amp;""))="SÍ",UPPER(TRIM(Datos!H952&amp;""))="SI",UPPER(TRIM(Datos!H952&amp;""))="NO"),IF(ISNUMBER(Datos!H952),AND(OR(H$1005="",Datos!H952&gt;=H$1005),OR(H$1006="",Datos!H952&lt;=H$1006)),FALSE),TRUE))))</f>
        <v>0.0</v>
      </c>
      <c r="I952">
        <f>IF(Datos!I952="",0,IF(AND(I$1008&lt;&gt;"",Datos!I952=I$1008),0,IF(I$1004=0,0,1-CHOOSE(I$1004,IF(ISNUMBER(Datos!I952),AND(OR(I$1005="",Datos!I952&gt;=I$1005),OR(I$1006="",Datos!I952&lt;=I$1006)),FALSE),IF(ISNUMBER(Datos!I952),AND(Datos!I952=INT(Datos!I952),AND(OR(I$1005="",Datos!I952&gt;=I$1005),OR(I$1006="",Datos!I952&lt;=I$1006))),FALSE),OR(ISNUMBER(FIND(";"&amp;UPPER(TRIM(Datos!I952&amp;""))&amp;"=",I$1007)),ISNUMBER(FIND(";"&amp;UPPER(TRIM(Datos!I952&amp;""))&amp;";",I$1007))),OR(UPPER(TRIM(Datos!I952&amp;""))="SÍ",UPPER(TRIM(Datos!I952&amp;""))="SI",UPPER(TRIM(Datos!I952&amp;""))="NO"),IF(ISNUMBER(Datos!I952),AND(OR(I$1005="",Datos!I952&gt;=I$1005),OR(I$1006="",Datos!I952&lt;=I$1006)),FALSE),TRUE))))</f>
        <v>0.0</v>
      </c>
      <c r="J952">
        <f>IF(Datos!J952="",0,IF(AND(J$1008&lt;&gt;"",Datos!J952=J$1008),0,IF(J$1004=0,0,1-CHOOSE(J$1004,IF(ISNUMBER(Datos!J952),AND(OR(J$1005="",Datos!J952&gt;=J$1005),OR(J$1006="",Datos!J952&lt;=J$1006)),FALSE),IF(ISNUMBER(Datos!J952),AND(Datos!J952=INT(Datos!J952),AND(OR(J$1005="",Datos!J952&gt;=J$1005),OR(J$1006="",Datos!J952&lt;=J$1006))),FALSE),OR(ISNUMBER(FIND(";"&amp;UPPER(TRIM(Datos!J952&amp;""))&amp;"=",J$1007)),ISNUMBER(FIND(";"&amp;UPPER(TRIM(Datos!J952&amp;""))&amp;";",J$1007))),OR(UPPER(TRIM(Datos!J952&amp;""))="SÍ",UPPER(TRIM(Datos!J952&amp;""))="SI",UPPER(TRIM(Datos!J952&amp;""))="NO"),IF(ISNUMBER(Datos!J952),AND(OR(J$1005="",Datos!J952&gt;=J$1005),OR(J$1006="",Datos!J952&lt;=J$1006)),FALSE),TRUE))))</f>
        <v>0.0</v>
      </c>
      <c r="K952">
        <f>IF(Datos!K952="",0,IF(AND(K$1008&lt;&gt;"",Datos!K952=K$1008),0,IF(K$1004=0,0,1-CHOOSE(K$1004,IF(ISNUMBER(Datos!K952),AND(OR(K$1005="",Datos!K952&gt;=K$1005),OR(K$1006="",Datos!K952&lt;=K$1006)),FALSE),IF(ISNUMBER(Datos!K952),AND(Datos!K952=INT(Datos!K952),AND(OR(K$1005="",Datos!K952&gt;=K$1005),OR(K$1006="",Datos!K952&lt;=K$1006))),FALSE),OR(ISNUMBER(FIND(";"&amp;UPPER(TRIM(Datos!K952&amp;""))&amp;"=",K$1007)),ISNUMBER(FIND(";"&amp;UPPER(TRIM(Datos!K952&amp;""))&amp;";",K$1007))),OR(UPPER(TRIM(Datos!K952&amp;""))="SÍ",UPPER(TRIM(Datos!K952&amp;""))="SI",UPPER(TRIM(Datos!K952&amp;""))="NO"),IF(ISNUMBER(Datos!K952),AND(OR(K$1005="",Datos!K952&gt;=K$1005),OR(K$1006="",Datos!K952&lt;=K$1006)),FALSE),TRUE))))</f>
        <v>0.0</v>
      </c>
      <c r="L952">
        <f>IF(Datos!L952="",0,IF(AND(L$1008&lt;&gt;"",Datos!L952=L$1008),0,IF(L$1004=0,0,1-CHOOSE(L$1004,IF(ISNUMBER(Datos!L952),AND(OR(L$1005="",Datos!L952&gt;=L$1005),OR(L$1006="",Datos!L952&lt;=L$1006)),FALSE),IF(ISNUMBER(Datos!L952),AND(Datos!L952=INT(Datos!L952),AND(OR(L$1005="",Datos!L952&gt;=L$1005),OR(L$1006="",Datos!L952&lt;=L$1006))),FALSE),OR(ISNUMBER(FIND(";"&amp;UPPER(TRIM(Datos!L952&amp;""))&amp;"=",L$1007)),ISNUMBER(FIND(";"&amp;UPPER(TRIM(Datos!L952&amp;""))&amp;";",L$1007))),OR(UPPER(TRIM(Datos!L952&amp;""))="SÍ",UPPER(TRIM(Datos!L952&amp;""))="SI",UPPER(TRIM(Datos!L952&amp;""))="NO"),IF(ISNUMBER(Datos!L952),AND(OR(L$1005="",Datos!L952&gt;=L$1005),OR(L$1006="",Datos!L952&lt;=L$1006)),FALSE),TRUE))))</f>
        <v>0.0</v>
      </c>
      <c r="M952">
        <f>IF(Datos!M952="",0,IF(AND(M$1008&lt;&gt;"",Datos!M952=M$1008),0,IF(M$1004=0,0,1-CHOOSE(M$1004,IF(ISNUMBER(Datos!M952),AND(OR(M$1005="",Datos!M952&gt;=M$1005),OR(M$1006="",Datos!M952&lt;=M$1006)),FALSE),IF(ISNUMBER(Datos!M952),AND(Datos!M952=INT(Datos!M952),AND(OR(M$1005="",Datos!M952&gt;=M$1005),OR(M$1006="",Datos!M952&lt;=M$1006))),FALSE),OR(ISNUMBER(FIND(";"&amp;UPPER(TRIM(Datos!M952&amp;""))&amp;"=",M$1007)),ISNUMBER(FIND(";"&amp;UPPER(TRIM(Datos!M952&amp;""))&amp;";",M$1007))),OR(UPPER(TRIM(Datos!M952&amp;""))="SÍ",UPPER(TRIM(Datos!M952&amp;""))="SI",UPPER(TRIM(Datos!M952&amp;""))="NO"),IF(ISNUMBER(Datos!M952),AND(OR(M$1005="",Datos!M952&gt;=M$1005),OR(M$1006="",Datos!M952&lt;=M$1006)),FALSE),TRUE))))</f>
        <v>0.0</v>
      </c>
      <c r="N952">
        <f>IF(Datos!N952="",0,IF(AND(N$1008&lt;&gt;"",Datos!N952=N$1008),0,IF(N$1004=0,0,1-CHOOSE(N$1004,IF(ISNUMBER(Datos!N952),AND(OR(N$1005="",Datos!N952&gt;=N$1005),OR(N$1006="",Datos!N952&lt;=N$1006)),FALSE),IF(ISNUMBER(Datos!N952),AND(Datos!N952=INT(Datos!N952),AND(OR(N$1005="",Datos!N952&gt;=N$1005),OR(N$1006="",Datos!N952&lt;=N$1006))),FALSE),OR(ISNUMBER(FIND(";"&amp;UPPER(TRIM(Datos!N952&amp;""))&amp;"=",N$1007)),ISNUMBER(FIND(";"&amp;UPPER(TRIM(Datos!N952&amp;""))&amp;";",N$1007))),OR(UPPER(TRIM(Datos!N952&amp;""))="SÍ",UPPER(TRIM(Datos!N952&amp;""))="SI",UPPER(TRIM(Datos!N952&amp;""))="NO"),IF(ISNUMBER(Datos!N952),AND(OR(N$1005="",Datos!N952&gt;=N$1005),OR(N$1006="",Datos!N952&lt;=N$1006)),FALSE),TRUE))))</f>
        <v>0.0</v>
      </c>
      <c r="O952">
        <f>IF(Datos!O952="",0,IF(AND(O$1008&lt;&gt;"",Datos!O952=O$1008),0,IF(O$1004=0,0,1-CHOOSE(O$1004,IF(ISNUMBER(Datos!O952),AND(OR(O$1005="",Datos!O952&gt;=O$1005),OR(O$1006="",Datos!O952&lt;=O$1006)),FALSE),IF(ISNUMBER(Datos!O952),AND(Datos!O952=INT(Datos!O952),AND(OR(O$1005="",Datos!O952&gt;=O$1005),OR(O$1006="",Datos!O952&lt;=O$1006))),FALSE),OR(ISNUMBER(FIND(";"&amp;UPPER(TRIM(Datos!O952&amp;""))&amp;"=",O$1007)),ISNUMBER(FIND(";"&amp;UPPER(TRIM(Datos!O952&amp;""))&amp;";",O$1007))),OR(UPPER(TRIM(Datos!O952&amp;""))="SÍ",UPPER(TRIM(Datos!O952&amp;""))="SI",UPPER(TRIM(Datos!O952&amp;""))="NO"),IF(ISNUMBER(Datos!O952),AND(OR(O$1005="",Datos!O952&gt;=O$1005),OR(O$1006="",Datos!O952&lt;=O$1006)),FALSE),TRUE))))</f>
        <v>0.0</v>
      </c>
      <c r="P952">
        <f>IF(Datos!P952="",0,IF(AND(P$1008&lt;&gt;"",Datos!P952=P$1008),0,IF(P$1004=0,0,1-CHOOSE(P$1004,IF(ISNUMBER(Datos!P952),AND(OR(P$1005="",Datos!P952&gt;=P$1005),OR(P$1006="",Datos!P952&lt;=P$1006)),FALSE),IF(ISNUMBER(Datos!P952),AND(Datos!P952=INT(Datos!P952),AND(OR(P$1005="",Datos!P952&gt;=P$1005),OR(P$1006="",Datos!P952&lt;=P$1006))),FALSE),OR(ISNUMBER(FIND(";"&amp;UPPER(TRIM(Datos!P952&amp;""))&amp;"=",P$1007)),ISNUMBER(FIND(";"&amp;UPPER(TRIM(Datos!P952&amp;""))&amp;";",P$1007))),OR(UPPER(TRIM(Datos!P952&amp;""))="SÍ",UPPER(TRIM(Datos!P952&amp;""))="SI",UPPER(TRIM(Datos!P952&amp;""))="NO"),IF(ISNUMBER(Datos!P952),AND(OR(P$1005="",Datos!P952&gt;=P$1005),OR(P$1006="",Datos!P952&lt;=P$1006)),FALSE),TRUE))))</f>
        <v>0.0</v>
      </c>
      <c r="Q952">
        <f>IF(Datos!Q952="",0,IF(AND(Q$1008&lt;&gt;"",Datos!Q952=Q$1008),0,IF(Q$1004=0,0,1-CHOOSE(Q$1004,IF(ISNUMBER(Datos!Q952),AND(OR(Q$1005="",Datos!Q952&gt;=Q$1005),OR(Q$1006="",Datos!Q952&lt;=Q$1006)),FALSE),IF(ISNUMBER(Datos!Q952),AND(Datos!Q952=INT(Datos!Q952),AND(OR(Q$1005="",Datos!Q952&gt;=Q$1005),OR(Q$1006="",Datos!Q952&lt;=Q$1006))),FALSE),OR(ISNUMBER(FIND(";"&amp;UPPER(TRIM(Datos!Q952&amp;""))&amp;"=",Q$1007)),ISNUMBER(FIND(";"&amp;UPPER(TRIM(Datos!Q952&amp;""))&amp;";",Q$1007))),OR(UPPER(TRIM(Datos!Q952&amp;""))="SÍ",UPPER(TRIM(Datos!Q952&amp;""))="SI",UPPER(TRIM(Datos!Q952&amp;""))="NO"),IF(ISNUMBER(Datos!Q952),AND(OR(Q$1005="",Datos!Q952&gt;=Q$1005),OR(Q$1006="",Datos!Q952&lt;=Q$1006)),FALSE),TRUE))))</f>
        <v>0.0</v>
      </c>
      <c r="R952">
        <f>IF(Datos!R952="",0,IF(AND(R$1008&lt;&gt;"",Datos!R952=R$1008),0,IF(R$1004=0,0,1-CHOOSE(R$1004,IF(ISNUMBER(Datos!R952),AND(OR(R$1005="",Datos!R952&gt;=R$1005),OR(R$1006="",Datos!R952&lt;=R$1006)),FALSE),IF(ISNUMBER(Datos!R952),AND(Datos!R952=INT(Datos!R952),AND(OR(R$1005="",Datos!R952&gt;=R$1005),OR(R$1006="",Datos!R952&lt;=R$1006))),FALSE),OR(ISNUMBER(FIND(";"&amp;UPPER(TRIM(Datos!R952&amp;""))&amp;"=",R$1007)),ISNUMBER(FIND(";"&amp;UPPER(TRIM(Datos!R952&amp;""))&amp;";",R$1007))),OR(UPPER(TRIM(Datos!R952&amp;""))="SÍ",UPPER(TRIM(Datos!R952&amp;""))="SI",UPPER(TRIM(Datos!R952&amp;""))="NO"),IF(ISNUMBER(Datos!R952),AND(OR(R$1005="",Datos!R952&gt;=R$1005),OR(R$1006="",Datos!R952&lt;=R$1006)),FALSE),TRUE))))</f>
        <v>0.0</v>
      </c>
      <c r="S952">
        <f>IF(Datos!S952="",0,IF(AND(S$1008&lt;&gt;"",Datos!S952=S$1008),0,IF(S$1004=0,0,1-CHOOSE(S$1004,IF(ISNUMBER(Datos!S952),AND(OR(S$1005="",Datos!S952&gt;=S$1005),OR(S$1006="",Datos!S952&lt;=S$1006)),FALSE),IF(ISNUMBER(Datos!S952),AND(Datos!S952=INT(Datos!S952),AND(OR(S$1005="",Datos!S952&gt;=S$1005),OR(S$1006="",Datos!S952&lt;=S$1006))),FALSE),OR(ISNUMBER(FIND(";"&amp;UPPER(TRIM(Datos!S952&amp;""))&amp;"=",S$1007)),ISNUMBER(FIND(";"&amp;UPPER(TRIM(Datos!S952&amp;""))&amp;";",S$1007))),OR(UPPER(TRIM(Datos!S952&amp;""))="SÍ",UPPER(TRIM(Datos!S952&amp;""))="SI",UPPER(TRIM(Datos!S952&amp;""))="NO"),IF(ISNUMBER(Datos!S952),AND(OR(S$1005="",Datos!S952&gt;=S$1005),OR(S$1006="",Datos!S952&lt;=S$1006)),FALSE),TRUE))))</f>
        <v>0.0</v>
      </c>
      <c r="T952">
        <f>IF(Datos!T952="",0,IF(AND(T$1008&lt;&gt;"",Datos!T952=T$1008),0,IF(T$1004=0,0,1-CHOOSE(T$1004,IF(ISNUMBER(Datos!T952),AND(OR(T$1005="",Datos!T952&gt;=T$1005),OR(T$1006="",Datos!T952&lt;=T$1006)),FALSE),IF(ISNUMBER(Datos!T952),AND(Datos!T952=INT(Datos!T952),AND(OR(T$1005="",Datos!T952&gt;=T$1005),OR(T$1006="",Datos!T952&lt;=T$1006))),FALSE),OR(ISNUMBER(FIND(";"&amp;UPPER(TRIM(Datos!T952&amp;""))&amp;"=",T$1007)),ISNUMBER(FIND(";"&amp;UPPER(TRIM(Datos!T952&amp;""))&amp;";",T$1007))),OR(UPPER(TRIM(Datos!T952&amp;""))="SÍ",UPPER(TRIM(Datos!T952&amp;""))="SI",UPPER(TRIM(Datos!T952&amp;""))="NO"),IF(ISNUMBER(Datos!T952),AND(OR(T$1005="",Datos!T952&gt;=T$1005),OR(T$1006="",Datos!T952&lt;=T$1006)),FALSE),TRUE))))</f>
        <v>0.0</v>
      </c>
      <c r="U952">
        <f>IF(Datos!U952="",0,IF(AND(U$1008&lt;&gt;"",Datos!U952=U$1008),0,IF(U$1004=0,0,1-CHOOSE(U$1004,IF(ISNUMBER(Datos!U952),AND(OR(U$1005="",Datos!U952&gt;=U$1005),OR(U$1006="",Datos!U952&lt;=U$1006)),FALSE),IF(ISNUMBER(Datos!U952),AND(Datos!U952=INT(Datos!U952),AND(OR(U$1005="",Datos!U952&gt;=U$1005),OR(U$1006="",Datos!U952&lt;=U$1006))),FALSE),OR(ISNUMBER(FIND(";"&amp;UPPER(TRIM(Datos!U952&amp;""))&amp;"=",U$1007)),ISNUMBER(FIND(";"&amp;UPPER(TRIM(Datos!U952&amp;""))&amp;";",U$1007))),OR(UPPER(TRIM(Datos!U952&amp;""))="SÍ",UPPER(TRIM(Datos!U952&amp;""))="SI",UPPER(TRIM(Datos!U952&amp;""))="NO"),IF(ISNUMBER(Datos!U952),AND(OR(U$1005="",Datos!U952&gt;=U$1005),OR(U$1006="",Datos!U952&lt;=U$1006)),FALSE),TRUE))))</f>
        <v>0.0</v>
      </c>
      <c r="V952">
        <f>IF(Datos!V952="",0,IF(AND(V$1008&lt;&gt;"",Datos!V952=V$1008),0,IF(V$1004=0,0,1-CHOOSE(V$1004,IF(ISNUMBER(Datos!V952),AND(OR(V$1005="",Datos!V952&gt;=V$1005),OR(V$1006="",Datos!V952&lt;=V$1006)),FALSE),IF(ISNUMBER(Datos!V952),AND(Datos!V952=INT(Datos!V952),AND(OR(V$1005="",Datos!V952&gt;=V$1005),OR(V$1006="",Datos!V952&lt;=V$1006))),FALSE),OR(ISNUMBER(FIND(";"&amp;UPPER(TRIM(Datos!V952&amp;""))&amp;"=",V$1007)),ISNUMBER(FIND(";"&amp;UPPER(TRIM(Datos!V952&amp;""))&amp;";",V$1007))),OR(UPPER(TRIM(Datos!V952&amp;""))="SÍ",UPPER(TRIM(Datos!V952&amp;""))="SI",UPPER(TRIM(Datos!V952&amp;""))="NO"),IF(ISNUMBER(Datos!V952),AND(OR(V$1005="",Datos!V952&gt;=V$1005),OR(V$1006="",Datos!V952&lt;=V$1006)),FALSE),TRUE))))</f>
        <v>0.0</v>
      </c>
      <c r="W952">
        <f>IF(Datos!W952="",0,IF(AND(W$1008&lt;&gt;"",Datos!W952=W$1008),0,IF(W$1004=0,0,1-CHOOSE(W$1004,IF(ISNUMBER(Datos!W952),AND(OR(W$1005="",Datos!W952&gt;=W$1005),OR(W$1006="",Datos!W952&lt;=W$1006)),FALSE),IF(ISNUMBER(Datos!W952),AND(Datos!W952=INT(Datos!W952),AND(OR(W$1005="",Datos!W952&gt;=W$1005),OR(W$1006="",Datos!W952&lt;=W$1006))),FALSE),OR(ISNUMBER(FIND(";"&amp;UPPER(TRIM(Datos!W952&amp;""))&amp;"=",W$1007)),ISNUMBER(FIND(";"&amp;UPPER(TRIM(Datos!W952&amp;""))&amp;";",W$1007))),OR(UPPER(TRIM(Datos!W952&amp;""))="SÍ",UPPER(TRIM(Datos!W952&amp;""))="SI",UPPER(TRIM(Datos!W952&amp;""))="NO"),IF(ISNUMBER(Datos!W952),AND(OR(W$1005="",Datos!W952&gt;=W$1005),OR(W$1006="",Datos!W952&lt;=W$1006)),FALSE),TRUE))))</f>
        <v>0.0</v>
      </c>
      <c r="X952">
        <f>IF(Datos!X952="",0,IF(AND(X$1008&lt;&gt;"",Datos!X952=X$1008),0,IF(X$1004=0,0,1-CHOOSE(X$1004,IF(ISNUMBER(Datos!X952),AND(OR(X$1005="",Datos!X952&gt;=X$1005),OR(X$1006="",Datos!X952&lt;=X$1006)),FALSE),IF(ISNUMBER(Datos!X952),AND(Datos!X952=INT(Datos!X952),AND(OR(X$1005="",Datos!X952&gt;=X$1005),OR(X$1006="",Datos!X952&lt;=X$1006))),FALSE),OR(ISNUMBER(FIND(";"&amp;UPPER(TRIM(Datos!X952&amp;""))&amp;"=",X$1007)),ISNUMBER(FIND(";"&amp;UPPER(TRIM(Datos!X952&amp;""))&amp;";",X$1007))),OR(UPPER(TRIM(Datos!X952&amp;""))="SÍ",UPPER(TRIM(Datos!X952&amp;""))="SI",UPPER(TRIM(Datos!X952&amp;""))="NO"),IF(ISNUMBER(Datos!X952),AND(OR(X$1005="",Datos!X952&gt;=X$1005),OR(X$1006="",Datos!X952&lt;=X$1006)),FALSE),TRUE))))</f>
        <v>0.0</v>
      </c>
      <c r="Y952">
        <f>IF(Datos!Y952="",0,IF(AND(Y$1008&lt;&gt;"",Datos!Y952=Y$1008),0,IF(Y$1004=0,0,1-CHOOSE(Y$1004,IF(ISNUMBER(Datos!Y952),AND(OR(Y$1005="",Datos!Y952&gt;=Y$1005),OR(Y$1006="",Datos!Y952&lt;=Y$1006)),FALSE),IF(ISNUMBER(Datos!Y952),AND(Datos!Y952=INT(Datos!Y952),AND(OR(Y$1005="",Datos!Y952&gt;=Y$1005),OR(Y$1006="",Datos!Y952&lt;=Y$1006))),FALSE),OR(ISNUMBER(FIND(";"&amp;UPPER(TRIM(Datos!Y952&amp;""))&amp;"=",Y$1007)),ISNUMBER(FIND(";"&amp;UPPER(TRIM(Datos!Y952&amp;""))&amp;";",Y$1007))),OR(UPPER(TRIM(Datos!Y952&amp;""))="SÍ",UPPER(TRIM(Datos!Y952&amp;""))="SI",UPPER(TRIM(Datos!Y952&amp;""))="NO"),IF(ISNUMBER(Datos!Y952),AND(OR(Y$1005="",Datos!Y952&gt;=Y$1005),OR(Y$1006="",Datos!Y952&lt;=Y$1006)),FALSE),TRUE))))</f>
        <v>0.0</v>
      </c>
      <c r="Z952">
        <f>IF(Datos!Z952="",0,IF(AND(Z$1008&lt;&gt;"",Datos!Z952=Z$1008),0,IF(Z$1004=0,0,1-CHOOSE(Z$1004,IF(ISNUMBER(Datos!Z952),AND(OR(Z$1005="",Datos!Z952&gt;=Z$1005),OR(Z$1006="",Datos!Z952&lt;=Z$1006)),FALSE),IF(ISNUMBER(Datos!Z952),AND(Datos!Z952=INT(Datos!Z952),AND(OR(Z$1005="",Datos!Z952&gt;=Z$1005),OR(Z$1006="",Datos!Z952&lt;=Z$1006))),FALSE),OR(ISNUMBER(FIND(";"&amp;UPPER(TRIM(Datos!Z952&amp;""))&amp;"=",Z$1007)),ISNUMBER(FIND(";"&amp;UPPER(TRIM(Datos!Z952&amp;""))&amp;";",Z$1007))),OR(UPPER(TRIM(Datos!Z952&amp;""))="SÍ",UPPER(TRIM(Datos!Z952&amp;""))="SI",UPPER(TRIM(Datos!Z952&amp;""))="NO"),IF(ISNUMBER(Datos!Z952),AND(OR(Z$1005="",Datos!Z952&gt;=Z$1005),OR(Z$1006="",Datos!Z952&lt;=Z$1006)),FALSE),TRUE))))</f>
        <v>0.0</v>
      </c>
      <c r="AA952">
        <f>IF(Datos!AA952="",0,IF(AND(AA$1008&lt;&gt;"",Datos!AA952=AA$1008),0,IF(AA$1004=0,0,1-CHOOSE(AA$1004,IF(ISNUMBER(Datos!AA952),AND(OR(AA$1005="",Datos!AA952&gt;=AA$1005),OR(AA$1006="",Datos!AA952&lt;=AA$1006)),FALSE),IF(ISNUMBER(Datos!AA952),AND(Datos!AA952=INT(Datos!AA952),AND(OR(AA$1005="",Datos!AA952&gt;=AA$1005),OR(AA$1006="",Datos!AA952&lt;=AA$1006))),FALSE),OR(ISNUMBER(FIND(";"&amp;UPPER(TRIM(Datos!AA952&amp;""))&amp;"=",AA$1007)),ISNUMBER(FIND(";"&amp;UPPER(TRIM(Datos!AA952&amp;""))&amp;";",AA$1007))),OR(UPPER(TRIM(Datos!AA952&amp;""))="SÍ",UPPER(TRIM(Datos!AA952&amp;""))="SI",UPPER(TRIM(Datos!AA952&amp;""))="NO"),IF(ISNUMBER(Datos!AA952),AND(OR(AA$1005="",Datos!AA952&gt;=AA$1005),OR(AA$1006="",Datos!AA952&lt;=AA$1006)),FALSE),TRUE))))</f>
        <v>0.0</v>
      </c>
      <c r="AB952">
        <f>IF(Datos!AB952="",0,IF(AND(AB$1008&lt;&gt;"",Datos!AB952=AB$1008),0,IF(AB$1004=0,0,1-CHOOSE(AB$1004,IF(ISNUMBER(Datos!AB952),AND(OR(AB$1005="",Datos!AB952&gt;=AB$1005),OR(AB$1006="",Datos!AB952&lt;=AB$1006)),FALSE),IF(ISNUMBER(Datos!AB952),AND(Datos!AB952=INT(Datos!AB952),AND(OR(AB$1005="",Datos!AB952&gt;=AB$1005),OR(AB$1006="",Datos!AB952&lt;=AB$1006))),FALSE),OR(ISNUMBER(FIND(";"&amp;UPPER(TRIM(Datos!AB952&amp;""))&amp;"=",AB$1007)),ISNUMBER(FIND(";"&amp;UPPER(TRIM(Datos!AB952&amp;""))&amp;";",AB$1007))),OR(UPPER(TRIM(Datos!AB952&amp;""))="SÍ",UPPER(TRIM(Datos!AB952&amp;""))="SI",UPPER(TRIM(Datos!AB952&amp;""))="NO"),IF(ISNUMBER(Datos!AB952),AND(OR(AB$1005="",Datos!AB952&gt;=AB$1005),OR(AB$1006="",Datos!AB952&lt;=AB$1006)),FALSE),TRUE))))</f>
        <v>0.0</v>
      </c>
      <c r="AC952">
        <f>IF(Datos!AC952="",0,IF(AND(AC$1008&lt;&gt;"",Datos!AC952=AC$1008),0,IF(AC$1004=0,0,1-CHOOSE(AC$1004,IF(ISNUMBER(Datos!AC952),AND(OR(AC$1005="",Datos!AC952&gt;=AC$1005),OR(AC$1006="",Datos!AC952&lt;=AC$1006)),FALSE),IF(ISNUMBER(Datos!AC952),AND(Datos!AC952=INT(Datos!AC952),AND(OR(AC$1005="",Datos!AC952&gt;=AC$1005),OR(AC$1006="",Datos!AC952&lt;=AC$1006))),FALSE),OR(ISNUMBER(FIND(";"&amp;UPPER(TRIM(Datos!AC952&amp;""))&amp;"=",AC$1007)),ISNUMBER(FIND(";"&amp;UPPER(TRIM(Datos!AC952&amp;""))&amp;";",AC$1007))),OR(UPPER(TRIM(Datos!AC952&amp;""))="SÍ",UPPER(TRIM(Datos!AC952&amp;""))="SI",UPPER(TRIM(Datos!AC952&amp;""))="NO"),IF(ISNUMBER(Datos!AC952),AND(OR(AC$1005="",Datos!AC952&gt;=AC$1005),OR(AC$1006="",Datos!AC952&lt;=AC$1006)),FALSE),TRUE))))</f>
        <v>0.0</v>
      </c>
      <c r="AD952">
        <f>IF(Datos!AD952="",0,IF(AND(AD$1008&lt;&gt;"",Datos!AD952=AD$1008),0,IF(AD$1004=0,0,1-CHOOSE(AD$1004,IF(ISNUMBER(Datos!AD952),AND(OR(AD$1005="",Datos!AD952&gt;=AD$1005),OR(AD$1006="",Datos!AD952&lt;=AD$1006)),FALSE),IF(ISNUMBER(Datos!AD952),AND(Datos!AD952=INT(Datos!AD952),AND(OR(AD$1005="",Datos!AD952&gt;=AD$1005),OR(AD$1006="",Datos!AD952&lt;=AD$1006))),FALSE),OR(ISNUMBER(FIND(";"&amp;UPPER(TRIM(Datos!AD952&amp;""))&amp;"=",AD$1007)),ISNUMBER(FIND(";"&amp;UPPER(TRIM(Datos!AD952&amp;""))&amp;";",AD$1007))),OR(UPPER(TRIM(Datos!AD952&amp;""))="SÍ",UPPER(TRIM(Datos!AD952&amp;""))="SI",UPPER(TRIM(Datos!AD952&amp;""))="NO"),IF(ISNUMBER(Datos!AD952),AND(OR(AD$1005="",Datos!AD952&gt;=AD$1005),OR(AD$1006="",Datos!AD952&lt;=AD$1006)),FALSE),TRUE))))</f>
        <v>0.0</v>
      </c>
      <c r="AE952">
        <f>IF(Datos!AE952="",0,IF(AND(AE$1008&lt;&gt;"",Datos!AE952=AE$1008),0,IF(AE$1004=0,0,1-CHOOSE(AE$1004,IF(ISNUMBER(Datos!AE952),AND(OR(AE$1005="",Datos!AE952&gt;=AE$1005),OR(AE$1006="",Datos!AE952&lt;=AE$1006)),FALSE),IF(ISNUMBER(Datos!AE952),AND(Datos!AE952=INT(Datos!AE952),AND(OR(AE$1005="",Datos!AE952&gt;=AE$1005),OR(AE$1006="",Datos!AE952&lt;=AE$1006))),FALSE),OR(ISNUMBER(FIND(";"&amp;UPPER(TRIM(Datos!AE952&amp;""))&amp;"=",AE$1007)),ISNUMBER(FIND(";"&amp;UPPER(TRIM(Datos!AE952&amp;""))&amp;";",AE$1007))),OR(UPPER(TRIM(Datos!AE952&amp;""))="SÍ",UPPER(TRIM(Datos!AE952&amp;""))="SI",UPPER(TRIM(Datos!AE952&amp;""))="NO"),IF(ISNUMBER(Datos!AE952),AND(OR(AE$1005="",Datos!AE952&gt;=AE$1005),OR(AE$1006="",Datos!AE952&lt;=AE$1006)),FALSE),TRUE))))</f>
        <v>0.0</v>
      </c>
    </row>
    <row r="953" spans="2:31">
      <c r="B953">
        <f>IF(Datos!B953="",0,IF(AND(B$1008&lt;&gt;"",Datos!B953=B$1008),0,IF(B$1004=0,0,1-CHOOSE(B$1004,IF(ISNUMBER(Datos!B953),AND(OR(B$1005="",Datos!B953&gt;=B$1005),OR(B$1006="",Datos!B953&lt;=B$1006)),FALSE),IF(ISNUMBER(Datos!B953),AND(Datos!B953=INT(Datos!B953),AND(OR(B$1005="",Datos!B953&gt;=B$1005),OR(B$1006="",Datos!B953&lt;=B$1006))),FALSE),OR(ISNUMBER(FIND(";"&amp;UPPER(TRIM(Datos!B953&amp;""))&amp;"=",B$1007)),ISNUMBER(FIND(";"&amp;UPPER(TRIM(Datos!B953&amp;""))&amp;";",B$1007))),OR(UPPER(TRIM(Datos!B953&amp;""))="SÍ",UPPER(TRIM(Datos!B953&amp;""))="SI",UPPER(TRIM(Datos!B953&amp;""))="NO"),IF(ISNUMBER(Datos!B953),AND(OR(B$1005="",Datos!B953&gt;=B$1005),OR(B$1006="",Datos!B953&lt;=B$1006)),FALSE),TRUE))))</f>
        <v>0.0</v>
      </c>
      <c r="C953">
        <f>IF(Datos!C953="",0,IF(AND(C$1008&lt;&gt;"",Datos!C953=C$1008),0,IF(C$1004=0,0,1-CHOOSE(C$1004,IF(ISNUMBER(Datos!C953),AND(OR(C$1005="",Datos!C953&gt;=C$1005),OR(C$1006="",Datos!C953&lt;=C$1006)),FALSE),IF(ISNUMBER(Datos!C953),AND(Datos!C953=INT(Datos!C953),AND(OR(C$1005="",Datos!C953&gt;=C$1005),OR(C$1006="",Datos!C953&lt;=C$1006))),FALSE),OR(ISNUMBER(FIND(";"&amp;UPPER(TRIM(Datos!C953&amp;""))&amp;"=",C$1007)),ISNUMBER(FIND(";"&amp;UPPER(TRIM(Datos!C953&amp;""))&amp;";",C$1007))),OR(UPPER(TRIM(Datos!C953&amp;""))="SÍ",UPPER(TRIM(Datos!C953&amp;""))="SI",UPPER(TRIM(Datos!C953&amp;""))="NO"),IF(ISNUMBER(Datos!C953),AND(OR(C$1005="",Datos!C953&gt;=C$1005),OR(C$1006="",Datos!C953&lt;=C$1006)),FALSE),TRUE))))</f>
        <v>0.0</v>
      </c>
      <c r="D953">
        <f>IF(Datos!D953="",0,IF(AND(D$1008&lt;&gt;"",Datos!D953=D$1008),0,IF(D$1004=0,0,1-CHOOSE(D$1004,IF(ISNUMBER(Datos!D953),AND(OR(D$1005="",Datos!D953&gt;=D$1005),OR(D$1006="",Datos!D953&lt;=D$1006)),FALSE),IF(ISNUMBER(Datos!D953),AND(Datos!D953=INT(Datos!D953),AND(OR(D$1005="",Datos!D953&gt;=D$1005),OR(D$1006="",Datos!D953&lt;=D$1006))),FALSE),OR(ISNUMBER(FIND(";"&amp;UPPER(TRIM(Datos!D953&amp;""))&amp;"=",D$1007)),ISNUMBER(FIND(";"&amp;UPPER(TRIM(Datos!D953&amp;""))&amp;";",D$1007))),OR(UPPER(TRIM(Datos!D953&amp;""))="SÍ",UPPER(TRIM(Datos!D953&amp;""))="SI",UPPER(TRIM(Datos!D953&amp;""))="NO"),IF(ISNUMBER(Datos!D953),AND(OR(D$1005="",Datos!D953&gt;=D$1005),OR(D$1006="",Datos!D953&lt;=D$1006)),FALSE),TRUE))))</f>
        <v>0.0</v>
      </c>
      <c r="E953">
        <f>IF(Datos!E953="",0,IF(AND(E$1008&lt;&gt;"",Datos!E953=E$1008),0,IF(E$1004=0,0,1-CHOOSE(E$1004,IF(ISNUMBER(Datos!E953),AND(OR(E$1005="",Datos!E953&gt;=E$1005),OR(E$1006="",Datos!E953&lt;=E$1006)),FALSE),IF(ISNUMBER(Datos!E953),AND(Datos!E953=INT(Datos!E953),AND(OR(E$1005="",Datos!E953&gt;=E$1005),OR(E$1006="",Datos!E953&lt;=E$1006))),FALSE),OR(ISNUMBER(FIND(";"&amp;UPPER(TRIM(Datos!E953&amp;""))&amp;"=",E$1007)),ISNUMBER(FIND(";"&amp;UPPER(TRIM(Datos!E953&amp;""))&amp;";",E$1007))),OR(UPPER(TRIM(Datos!E953&amp;""))="SÍ",UPPER(TRIM(Datos!E953&amp;""))="SI",UPPER(TRIM(Datos!E953&amp;""))="NO"),IF(ISNUMBER(Datos!E953),AND(OR(E$1005="",Datos!E953&gt;=E$1005),OR(E$1006="",Datos!E953&lt;=E$1006)),FALSE),TRUE))))</f>
        <v>0.0</v>
      </c>
      <c r="F953">
        <f>IF(Datos!F953="",0,IF(AND(F$1008&lt;&gt;"",Datos!F953=F$1008),0,IF(F$1004=0,0,1-CHOOSE(F$1004,IF(ISNUMBER(Datos!F953),AND(OR(F$1005="",Datos!F953&gt;=F$1005),OR(F$1006="",Datos!F953&lt;=F$1006)),FALSE),IF(ISNUMBER(Datos!F953),AND(Datos!F953=INT(Datos!F953),AND(OR(F$1005="",Datos!F953&gt;=F$1005),OR(F$1006="",Datos!F953&lt;=F$1006))),FALSE),OR(ISNUMBER(FIND(";"&amp;UPPER(TRIM(Datos!F953&amp;""))&amp;"=",F$1007)),ISNUMBER(FIND(";"&amp;UPPER(TRIM(Datos!F953&amp;""))&amp;";",F$1007))),OR(UPPER(TRIM(Datos!F953&amp;""))="SÍ",UPPER(TRIM(Datos!F953&amp;""))="SI",UPPER(TRIM(Datos!F953&amp;""))="NO"),IF(ISNUMBER(Datos!F953),AND(OR(F$1005="",Datos!F953&gt;=F$1005),OR(F$1006="",Datos!F953&lt;=F$1006)),FALSE),TRUE))))</f>
        <v>0.0</v>
      </c>
      <c r="G953">
        <f>IF(Datos!G953="",0,IF(AND(G$1008&lt;&gt;"",Datos!G953=G$1008),0,IF(G$1004=0,0,1-CHOOSE(G$1004,IF(ISNUMBER(Datos!G953),AND(OR(G$1005="",Datos!G953&gt;=G$1005),OR(G$1006="",Datos!G953&lt;=G$1006)),FALSE),IF(ISNUMBER(Datos!G953),AND(Datos!G953=INT(Datos!G953),AND(OR(G$1005="",Datos!G953&gt;=G$1005),OR(G$1006="",Datos!G953&lt;=G$1006))),FALSE),OR(ISNUMBER(FIND(";"&amp;UPPER(TRIM(Datos!G953&amp;""))&amp;"=",G$1007)),ISNUMBER(FIND(";"&amp;UPPER(TRIM(Datos!G953&amp;""))&amp;";",G$1007))),OR(UPPER(TRIM(Datos!G953&amp;""))="SÍ",UPPER(TRIM(Datos!G953&amp;""))="SI",UPPER(TRIM(Datos!G953&amp;""))="NO"),IF(ISNUMBER(Datos!G953),AND(OR(G$1005="",Datos!G953&gt;=G$1005),OR(G$1006="",Datos!G953&lt;=G$1006)),FALSE),TRUE))))</f>
        <v>0.0</v>
      </c>
      <c r="H953">
        <f>IF(Datos!H953="",0,IF(AND(H$1008&lt;&gt;"",Datos!H953=H$1008),0,IF(H$1004=0,0,1-CHOOSE(H$1004,IF(ISNUMBER(Datos!H953),AND(OR(H$1005="",Datos!H953&gt;=H$1005),OR(H$1006="",Datos!H953&lt;=H$1006)),FALSE),IF(ISNUMBER(Datos!H953),AND(Datos!H953=INT(Datos!H953),AND(OR(H$1005="",Datos!H953&gt;=H$1005),OR(H$1006="",Datos!H953&lt;=H$1006))),FALSE),OR(ISNUMBER(FIND(";"&amp;UPPER(TRIM(Datos!H953&amp;""))&amp;"=",H$1007)),ISNUMBER(FIND(";"&amp;UPPER(TRIM(Datos!H953&amp;""))&amp;";",H$1007))),OR(UPPER(TRIM(Datos!H953&amp;""))="SÍ",UPPER(TRIM(Datos!H953&amp;""))="SI",UPPER(TRIM(Datos!H953&amp;""))="NO"),IF(ISNUMBER(Datos!H953),AND(OR(H$1005="",Datos!H953&gt;=H$1005),OR(H$1006="",Datos!H953&lt;=H$1006)),FALSE),TRUE))))</f>
        <v>0.0</v>
      </c>
      <c r="I953">
        <f>IF(Datos!I953="",0,IF(AND(I$1008&lt;&gt;"",Datos!I953=I$1008),0,IF(I$1004=0,0,1-CHOOSE(I$1004,IF(ISNUMBER(Datos!I953),AND(OR(I$1005="",Datos!I953&gt;=I$1005),OR(I$1006="",Datos!I953&lt;=I$1006)),FALSE),IF(ISNUMBER(Datos!I953),AND(Datos!I953=INT(Datos!I953),AND(OR(I$1005="",Datos!I953&gt;=I$1005),OR(I$1006="",Datos!I953&lt;=I$1006))),FALSE),OR(ISNUMBER(FIND(";"&amp;UPPER(TRIM(Datos!I953&amp;""))&amp;"=",I$1007)),ISNUMBER(FIND(";"&amp;UPPER(TRIM(Datos!I953&amp;""))&amp;";",I$1007))),OR(UPPER(TRIM(Datos!I953&amp;""))="SÍ",UPPER(TRIM(Datos!I953&amp;""))="SI",UPPER(TRIM(Datos!I953&amp;""))="NO"),IF(ISNUMBER(Datos!I953),AND(OR(I$1005="",Datos!I953&gt;=I$1005),OR(I$1006="",Datos!I953&lt;=I$1006)),FALSE),TRUE))))</f>
        <v>0.0</v>
      </c>
      <c r="J953">
        <f>IF(Datos!J953="",0,IF(AND(J$1008&lt;&gt;"",Datos!J953=J$1008),0,IF(J$1004=0,0,1-CHOOSE(J$1004,IF(ISNUMBER(Datos!J953),AND(OR(J$1005="",Datos!J953&gt;=J$1005),OR(J$1006="",Datos!J953&lt;=J$1006)),FALSE),IF(ISNUMBER(Datos!J953),AND(Datos!J953=INT(Datos!J953),AND(OR(J$1005="",Datos!J953&gt;=J$1005),OR(J$1006="",Datos!J953&lt;=J$1006))),FALSE),OR(ISNUMBER(FIND(";"&amp;UPPER(TRIM(Datos!J953&amp;""))&amp;"=",J$1007)),ISNUMBER(FIND(";"&amp;UPPER(TRIM(Datos!J953&amp;""))&amp;";",J$1007))),OR(UPPER(TRIM(Datos!J953&amp;""))="SÍ",UPPER(TRIM(Datos!J953&amp;""))="SI",UPPER(TRIM(Datos!J953&amp;""))="NO"),IF(ISNUMBER(Datos!J953),AND(OR(J$1005="",Datos!J953&gt;=J$1005),OR(J$1006="",Datos!J953&lt;=J$1006)),FALSE),TRUE))))</f>
        <v>0.0</v>
      </c>
      <c r="K953">
        <f>IF(Datos!K953="",0,IF(AND(K$1008&lt;&gt;"",Datos!K953=K$1008),0,IF(K$1004=0,0,1-CHOOSE(K$1004,IF(ISNUMBER(Datos!K953),AND(OR(K$1005="",Datos!K953&gt;=K$1005),OR(K$1006="",Datos!K953&lt;=K$1006)),FALSE),IF(ISNUMBER(Datos!K953),AND(Datos!K953=INT(Datos!K953),AND(OR(K$1005="",Datos!K953&gt;=K$1005),OR(K$1006="",Datos!K953&lt;=K$1006))),FALSE),OR(ISNUMBER(FIND(";"&amp;UPPER(TRIM(Datos!K953&amp;""))&amp;"=",K$1007)),ISNUMBER(FIND(";"&amp;UPPER(TRIM(Datos!K953&amp;""))&amp;";",K$1007))),OR(UPPER(TRIM(Datos!K953&amp;""))="SÍ",UPPER(TRIM(Datos!K953&amp;""))="SI",UPPER(TRIM(Datos!K953&amp;""))="NO"),IF(ISNUMBER(Datos!K953),AND(OR(K$1005="",Datos!K953&gt;=K$1005),OR(K$1006="",Datos!K953&lt;=K$1006)),FALSE),TRUE))))</f>
        <v>0.0</v>
      </c>
      <c r="L953">
        <f>IF(Datos!L953="",0,IF(AND(L$1008&lt;&gt;"",Datos!L953=L$1008),0,IF(L$1004=0,0,1-CHOOSE(L$1004,IF(ISNUMBER(Datos!L953),AND(OR(L$1005="",Datos!L953&gt;=L$1005),OR(L$1006="",Datos!L953&lt;=L$1006)),FALSE),IF(ISNUMBER(Datos!L953),AND(Datos!L953=INT(Datos!L953),AND(OR(L$1005="",Datos!L953&gt;=L$1005),OR(L$1006="",Datos!L953&lt;=L$1006))),FALSE),OR(ISNUMBER(FIND(";"&amp;UPPER(TRIM(Datos!L953&amp;""))&amp;"=",L$1007)),ISNUMBER(FIND(";"&amp;UPPER(TRIM(Datos!L953&amp;""))&amp;";",L$1007))),OR(UPPER(TRIM(Datos!L953&amp;""))="SÍ",UPPER(TRIM(Datos!L953&amp;""))="SI",UPPER(TRIM(Datos!L953&amp;""))="NO"),IF(ISNUMBER(Datos!L953),AND(OR(L$1005="",Datos!L953&gt;=L$1005),OR(L$1006="",Datos!L953&lt;=L$1006)),FALSE),TRUE))))</f>
        <v>0.0</v>
      </c>
      <c r="M953">
        <f>IF(Datos!M953="",0,IF(AND(M$1008&lt;&gt;"",Datos!M953=M$1008),0,IF(M$1004=0,0,1-CHOOSE(M$1004,IF(ISNUMBER(Datos!M953),AND(OR(M$1005="",Datos!M953&gt;=M$1005),OR(M$1006="",Datos!M953&lt;=M$1006)),FALSE),IF(ISNUMBER(Datos!M953),AND(Datos!M953=INT(Datos!M953),AND(OR(M$1005="",Datos!M953&gt;=M$1005),OR(M$1006="",Datos!M953&lt;=M$1006))),FALSE),OR(ISNUMBER(FIND(";"&amp;UPPER(TRIM(Datos!M953&amp;""))&amp;"=",M$1007)),ISNUMBER(FIND(";"&amp;UPPER(TRIM(Datos!M953&amp;""))&amp;";",M$1007))),OR(UPPER(TRIM(Datos!M953&amp;""))="SÍ",UPPER(TRIM(Datos!M953&amp;""))="SI",UPPER(TRIM(Datos!M953&amp;""))="NO"),IF(ISNUMBER(Datos!M953),AND(OR(M$1005="",Datos!M953&gt;=M$1005),OR(M$1006="",Datos!M953&lt;=M$1006)),FALSE),TRUE))))</f>
        <v>0.0</v>
      </c>
      <c r="N953">
        <f>IF(Datos!N953="",0,IF(AND(N$1008&lt;&gt;"",Datos!N953=N$1008),0,IF(N$1004=0,0,1-CHOOSE(N$1004,IF(ISNUMBER(Datos!N953),AND(OR(N$1005="",Datos!N953&gt;=N$1005),OR(N$1006="",Datos!N953&lt;=N$1006)),FALSE),IF(ISNUMBER(Datos!N953),AND(Datos!N953=INT(Datos!N953),AND(OR(N$1005="",Datos!N953&gt;=N$1005),OR(N$1006="",Datos!N953&lt;=N$1006))),FALSE),OR(ISNUMBER(FIND(";"&amp;UPPER(TRIM(Datos!N953&amp;""))&amp;"=",N$1007)),ISNUMBER(FIND(";"&amp;UPPER(TRIM(Datos!N953&amp;""))&amp;";",N$1007))),OR(UPPER(TRIM(Datos!N953&amp;""))="SÍ",UPPER(TRIM(Datos!N953&amp;""))="SI",UPPER(TRIM(Datos!N953&amp;""))="NO"),IF(ISNUMBER(Datos!N953),AND(OR(N$1005="",Datos!N953&gt;=N$1005),OR(N$1006="",Datos!N953&lt;=N$1006)),FALSE),TRUE))))</f>
        <v>0.0</v>
      </c>
      <c r="O953">
        <f>IF(Datos!O953="",0,IF(AND(O$1008&lt;&gt;"",Datos!O953=O$1008),0,IF(O$1004=0,0,1-CHOOSE(O$1004,IF(ISNUMBER(Datos!O953),AND(OR(O$1005="",Datos!O953&gt;=O$1005),OR(O$1006="",Datos!O953&lt;=O$1006)),FALSE),IF(ISNUMBER(Datos!O953),AND(Datos!O953=INT(Datos!O953),AND(OR(O$1005="",Datos!O953&gt;=O$1005),OR(O$1006="",Datos!O953&lt;=O$1006))),FALSE),OR(ISNUMBER(FIND(";"&amp;UPPER(TRIM(Datos!O953&amp;""))&amp;"=",O$1007)),ISNUMBER(FIND(";"&amp;UPPER(TRIM(Datos!O953&amp;""))&amp;";",O$1007))),OR(UPPER(TRIM(Datos!O953&amp;""))="SÍ",UPPER(TRIM(Datos!O953&amp;""))="SI",UPPER(TRIM(Datos!O953&amp;""))="NO"),IF(ISNUMBER(Datos!O953),AND(OR(O$1005="",Datos!O953&gt;=O$1005),OR(O$1006="",Datos!O953&lt;=O$1006)),FALSE),TRUE))))</f>
        <v>0.0</v>
      </c>
      <c r="P953">
        <f>IF(Datos!P953="",0,IF(AND(P$1008&lt;&gt;"",Datos!P953=P$1008),0,IF(P$1004=0,0,1-CHOOSE(P$1004,IF(ISNUMBER(Datos!P953),AND(OR(P$1005="",Datos!P953&gt;=P$1005),OR(P$1006="",Datos!P953&lt;=P$1006)),FALSE),IF(ISNUMBER(Datos!P953),AND(Datos!P953=INT(Datos!P953),AND(OR(P$1005="",Datos!P953&gt;=P$1005),OR(P$1006="",Datos!P953&lt;=P$1006))),FALSE),OR(ISNUMBER(FIND(";"&amp;UPPER(TRIM(Datos!P953&amp;""))&amp;"=",P$1007)),ISNUMBER(FIND(";"&amp;UPPER(TRIM(Datos!P953&amp;""))&amp;";",P$1007))),OR(UPPER(TRIM(Datos!P953&amp;""))="SÍ",UPPER(TRIM(Datos!P953&amp;""))="SI",UPPER(TRIM(Datos!P953&amp;""))="NO"),IF(ISNUMBER(Datos!P953),AND(OR(P$1005="",Datos!P953&gt;=P$1005),OR(P$1006="",Datos!P953&lt;=P$1006)),FALSE),TRUE))))</f>
        <v>0.0</v>
      </c>
      <c r="Q953">
        <f>IF(Datos!Q953="",0,IF(AND(Q$1008&lt;&gt;"",Datos!Q953=Q$1008),0,IF(Q$1004=0,0,1-CHOOSE(Q$1004,IF(ISNUMBER(Datos!Q953),AND(OR(Q$1005="",Datos!Q953&gt;=Q$1005),OR(Q$1006="",Datos!Q953&lt;=Q$1006)),FALSE),IF(ISNUMBER(Datos!Q953),AND(Datos!Q953=INT(Datos!Q953),AND(OR(Q$1005="",Datos!Q953&gt;=Q$1005),OR(Q$1006="",Datos!Q953&lt;=Q$1006))),FALSE),OR(ISNUMBER(FIND(";"&amp;UPPER(TRIM(Datos!Q953&amp;""))&amp;"=",Q$1007)),ISNUMBER(FIND(";"&amp;UPPER(TRIM(Datos!Q953&amp;""))&amp;";",Q$1007))),OR(UPPER(TRIM(Datos!Q953&amp;""))="SÍ",UPPER(TRIM(Datos!Q953&amp;""))="SI",UPPER(TRIM(Datos!Q953&amp;""))="NO"),IF(ISNUMBER(Datos!Q953),AND(OR(Q$1005="",Datos!Q953&gt;=Q$1005),OR(Q$1006="",Datos!Q953&lt;=Q$1006)),FALSE),TRUE))))</f>
        <v>0.0</v>
      </c>
      <c r="R953">
        <f>IF(Datos!R953="",0,IF(AND(R$1008&lt;&gt;"",Datos!R953=R$1008),0,IF(R$1004=0,0,1-CHOOSE(R$1004,IF(ISNUMBER(Datos!R953),AND(OR(R$1005="",Datos!R953&gt;=R$1005),OR(R$1006="",Datos!R953&lt;=R$1006)),FALSE),IF(ISNUMBER(Datos!R953),AND(Datos!R953=INT(Datos!R953),AND(OR(R$1005="",Datos!R953&gt;=R$1005),OR(R$1006="",Datos!R953&lt;=R$1006))),FALSE),OR(ISNUMBER(FIND(";"&amp;UPPER(TRIM(Datos!R953&amp;""))&amp;"=",R$1007)),ISNUMBER(FIND(";"&amp;UPPER(TRIM(Datos!R953&amp;""))&amp;";",R$1007))),OR(UPPER(TRIM(Datos!R953&amp;""))="SÍ",UPPER(TRIM(Datos!R953&amp;""))="SI",UPPER(TRIM(Datos!R953&amp;""))="NO"),IF(ISNUMBER(Datos!R953),AND(OR(R$1005="",Datos!R953&gt;=R$1005),OR(R$1006="",Datos!R953&lt;=R$1006)),FALSE),TRUE))))</f>
        <v>0.0</v>
      </c>
      <c r="S953">
        <f>IF(Datos!S953="",0,IF(AND(S$1008&lt;&gt;"",Datos!S953=S$1008),0,IF(S$1004=0,0,1-CHOOSE(S$1004,IF(ISNUMBER(Datos!S953),AND(OR(S$1005="",Datos!S953&gt;=S$1005),OR(S$1006="",Datos!S953&lt;=S$1006)),FALSE),IF(ISNUMBER(Datos!S953),AND(Datos!S953=INT(Datos!S953),AND(OR(S$1005="",Datos!S953&gt;=S$1005),OR(S$1006="",Datos!S953&lt;=S$1006))),FALSE),OR(ISNUMBER(FIND(";"&amp;UPPER(TRIM(Datos!S953&amp;""))&amp;"=",S$1007)),ISNUMBER(FIND(";"&amp;UPPER(TRIM(Datos!S953&amp;""))&amp;";",S$1007))),OR(UPPER(TRIM(Datos!S953&amp;""))="SÍ",UPPER(TRIM(Datos!S953&amp;""))="SI",UPPER(TRIM(Datos!S953&amp;""))="NO"),IF(ISNUMBER(Datos!S953),AND(OR(S$1005="",Datos!S953&gt;=S$1005),OR(S$1006="",Datos!S953&lt;=S$1006)),FALSE),TRUE))))</f>
        <v>0.0</v>
      </c>
      <c r="T953">
        <f>IF(Datos!T953="",0,IF(AND(T$1008&lt;&gt;"",Datos!T953=T$1008),0,IF(T$1004=0,0,1-CHOOSE(T$1004,IF(ISNUMBER(Datos!T953),AND(OR(T$1005="",Datos!T953&gt;=T$1005),OR(T$1006="",Datos!T953&lt;=T$1006)),FALSE),IF(ISNUMBER(Datos!T953),AND(Datos!T953=INT(Datos!T953),AND(OR(T$1005="",Datos!T953&gt;=T$1005),OR(T$1006="",Datos!T953&lt;=T$1006))),FALSE),OR(ISNUMBER(FIND(";"&amp;UPPER(TRIM(Datos!T953&amp;""))&amp;"=",T$1007)),ISNUMBER(FIND(";"&amp;UPPER(TRIM(Datos!T953&amp;""))&amp;";",T$1007))),OR(UPPER(TRIM(Datos!T953&amp;""))="SÍ",UPPER(TRIM(Datos!T953&amp;""))="SI",UPPER(TRIM(Datos!T953&amp;""))="NO"),IF(ISNUMBER(Datos!T953),AND(OR(T$1005="",Datos!T953&gt;=T$1005),OR(T$1006="",Datos!T953&lt;=T$1006)),FALSE),TRUE))))</f>
        <v>0.0</v>
      </c>
      <c r="U953">
        <f>IF(Datos!U953="",0,IF(AND(U$1008&lt;&gt;"",Datos!U953=U$1008),0,IF(U$1004=0,0,1-CHOOSE(U$1004,IF(ISNUMBER(Datos!U953),AND(OR(U$1005="",Datos!U953&gt;=U$1005),OR(U$1006="",Datos!U953&lt;=U$1006)),FALSE),IF(ISNUMBER(Datos!U953),AND(Datos!U953=INT(Datos!U953),AND(OR(U$1005="",Datos!U953&gt;=U$1005),OR(U$1006="",Datos!U953&lt;=U$1006))),FALSE),OR(ISNUMBER(FIND(";"&amp;UPPER(TRIM(Datos!U953&amp;""))&amp;"=",U$1007)),ISNUMBER(FIND(";"&amp;UPPER(TRIM(Datos!U953&amp;""))&amp;";",U$1007))),OR(UPPER(TRIM(Datos!U953&amp;""))="SÍ",UPPER(TRIM(Datos!U953&amp;""))="SI",UPPER(TRIM(Datos!U953&amp;""))="NO"),IF(ISNUMBER(Datos!U953),AND(OR(U$1005="",Datos!U953&gt;=U$1005),OR(U$1006="",Datos!U953&lt;=U$1006)),FALSE),TRUE))))</f>
        <v>0.0</v>
      </c>
      <c r="V953">
        <f>IF(Datos!V953="",0,IF(AND(V$1008&lt;&gt;"",Datos!V953=V$1008),0,IF(V$1004=0,0,1-CHOOSE(V$1004,IF(ISNUMBER(Datos!V953),AND(OR(V$1005="",Datos!V953&gt;=V$1005),OR(V$1006="",Datos!V953&lt;=V$1006)),FALSE),IF(ISNUMBER(Datos!V953),AND(Datos!V953=INT(Datos!V953),AND(OR(V$1005="",Datos!V953&gt;=V$1005),OR(V$1006="",Datos!V953&lt;=V$1006))),FALSE),OR(ISNUMBER(FIND(";"&amp;UPPER(TRIM(Datos!V953&amp;""))&amp;"=",V$1007)),ISNUMBER(FIND(";"&amp;UPPER(TRIM(Datos!V953&amp;""))&amp;";",V$1007))),OR(UPPER(TRIM(Datos!V953&amp;""))="SÍ",UPPER(TRIM(Datos!V953&amp;""))="SI",UPPER(TRIM(Datos!V953&amp;""))="NO"),IF(ISNUMBER(Datos!V953),AND(OR(V$1005="",Datos!V953&gt;=V$1005),OR(V$1006="",Datos!V953&lt;=V$1006)),FALSE),TRUE))))</f>
        <v>0.0</v>
      </c>
      <c r="W953">
        <f>IF(Datos!W953="",0,IF(AND(W$1008&lt;&gt;"",Datos!W953=W$1008),0,IF(W$1004=0,0,1-CHOOSE(W$1004,IF(ISNUMBER(Datos!W953),AND(OR(W$1005="",Datos!W953&gt;=W$1005),OR(W$1006="",Datos!W953&lt;=W$1006)),FALSE),IF(ISNUMBER(Datos!W953),AND(Datos!W953=INT(Datos!W953),AND(OR(W$1005="",Datos!W953&gt;=W$1005),OR(W$1006="",Datos!W953&lt;=W$1006))),FALSE),OR(ISNUMBER(FIND(";"&amp;UPPER(TRIM(Datos!W953&amp;""))&amp;"=",W$1007)),ISNUMBER(FIND(";"&amp;UPPER(TRIM(Datos!W953&amp;""))&amp;";",W$1007))),OR(UPPER(TRIM(Datos!W953&amp;""))="SÍ",UPPER(TRIM(Datos!W953&amp;""))="SI",UPPER(TRIM(Datos!W953&amp;""))="NO"),IF(ISNUMBER(Datos!W953),AND(OR(W$1005="",Datos!W953&gt;=W$1005),OR(W$1006="",Datos!W953&lt;=W$1006)),FALSE),TRUE))))</f>
        <v>0.0</v>
      </c>
      <c r="X953">
        <f>IF(Datos!X953="",0,IF(AND(X$1008&lt;&gt;"",Datos!X953=X$1008),0,IF(X$1004=0,0,1-CHOOSE(X$1004,IF(ISNUMBER(Datos!X953),AND(OR(X$1005="",Datos!X953&gt;=X$1005),OR(X$1006="",Datos!X953&lt;=X$1006)),FALSE),IF(ISNUMBER(Datos!X953),AND(Datos!X953=INT(Datos!X953),AND(OR(X$1005="",Datos!X953&gt;=X$1005),OR(X$1006="",Datos!X953&lt;=X$1006))),FALSE),OR(ISNUMBER(FIND(";"&amp;UPPER(TRIM(Datos!X953&amp;""))&amp;"=",X$1007)),ISNUMBER(FIND(";"&amp;UPPER(TRIM(Datos!X953&amp;""))&amp;";",X$1007))),OR(UPPER(TRIM(Datos!X953&amp;""))="SÍ",UPPER(TRIM(Datos!X953&amp;""))="SI",UPPER(TRIM(Datos!X953&amp;""))="NO"),IF(ISNUMBER(Datos!X953),AND(OR(X$1005="",Datos!X953&gt;=X$1005),OR(X$1006="",Datos!X953&lt;=X$1006)),FALSE),TRUE))))</f>
        <v>0.0</v>
      </c>
      <c r="Y953">
        <f>IF(Datos!Y953="",0,IF(AND(Y$1008&lt;&gt;"",Datos!Y953=Y$1008),0,IF(Y$1004=0,0,1-CHOOSE(Y$1004,IF(ISNUMBER(Datos!Y953),AND(OR(Y$1005="",Datos!Y953&gt;=Y$1005),OR(Y$1006="",Datos!Y953&lt;=Y$1006)),FALSE),IF(ISNUMBER(Datos!Y953),AND(Datos!Y953=INT(Datos!Y953),AND(OR(Y$1005="",Datos!Y953&gt;=Y$1005),OR(Y$1006="",Datos!Y953&lt;=Y$1006))),FALSE),OR(ISNUMBER(FIND(";"&amp;UPPER(TRIM(Datos!Y953&amp;""))&amp;"=",Y$1007)),ISNUMBER(FIND(";"&amp;UPPER(TRIM(Datos!Y953&amp;""))&amp;";",Y$1007))),OR(UPPER(TRIM(Datos!Y953&amp;""))="SÍ",UPPER(TRIM(Datos!Y953&amp;""))="SI",UPPER(TRIM(Datos!Y953&amp;""))="NO"),IF(ISNUMBER(Datos!Y953),AND(OR(Y$1005="",Datos!Y953&gt;=Y$1005),OR(Y$1006="",Datos!Y953&lt;=Y$1006)),FALSE),TRUE))))</f>
        <v>0.0</v>
      </c>
      <c r="Z953">
        <f>IF(Datos!Z953="",0,IF(AND(Z$1008&lt;&gt;"",Datos!Z953=Z$1008),0,IF(Z$1004=0,0,1-CHOOSE(Z$1004,IF(ISNUMBER(Datos!Z953),AND(OR(Z$1005="",Datos!Z953&gt;=Z$1005),OR(Z$1006="",Datos!Z953&lt;=Z$1006)),FALSE),IF(ISNUMBER(Datos!Z953),AND(Datos!Z953=INT(Datos!Z953),AND(OR(Z$1005="",Datos!Z953&gt;=Z$1005),OR(Z$1006="",Datos!Z953&lt;=Z$1006))),FALSE),OR(ISNUMBER(FIND(";"&amp;UPPER(TRIM(Datos!Z953&amp;""))&amp;"=",Z$1007)),ISNUMBER(FIND(";"&amp;UPPER(TRIM(Datos!Z953&amp;""))&amp;";",Z$1007))),OR(UPPER(TRIM(Datos!Z953&amp;""))="SÍ",UPPER(TRIM(Datos!Z953&amp;""))="SI",UPPER(TRIM(Datos!Z953&amp;""))="NO"),IF(ISNUMBER(Datos!Z953),AND(OR(Z$1005="",Datos!Z953&gt;=Z$1005),OR(Z$1006="",Datos!Z953&lt;=Z$1006)),FALSE),TRUE))))</f>
        <v>0.0</v>
      </c>
      <c r="AA953">
        <f>IF(Datos!AA953="",0,IF(AND(AA$1008&lt;&gt;"",Datos!AA953=AA$1008),0,IF(AA$1004=0,0,1-CHOOSE(AA$1004,IF(ISNUMBER(Datos!AA953),AND(OR(AA$1005="",Datos!AA953&gt;=AA$1005),OR(AA$1006="",Datos!AA953&lt;=AA$1006)),FALSE),IF(ISNUMBER(Datos!AA953),AND(Datos!AA953=INT(Datos!AA953),AND(OR(AA$1005="",Datos!AA953&gt;=AA$1005),OR(AA$1006="",Datos!AA953&lt;=AA$1006))),FALSE),OR(ISNUMBER(FIND(";"&amp;UPPER(TRIM(Datos!AA953&amp;""))&amp;"=",AA$1007)),ISNUMBER(FIND(";"&amp;UPPER(TRIM(Datos!AA953&amp;""))&amp;";",AA$1007))),OR(UPPER(TRIM(Datos!AA953&amp;""))="SÍ",UPPER(TRIM(Datos!AA953&amp;""))="SI",UPPER(TRIM(Datos!AA953&amp;""))="NO"),IF(ISNUMBER(Datos!AA953),AND(OR(AA$1005="",Datos!AA953&gt;=AA$1005),OR(AA$1006="",Datos!AA953&lt;=AA$1006)),FALSE),TRUE))))</f>
        <v>0.0</v>
      </c>
      <c r="AB953">
        <f>IF(Datos!AB953="",0,IF(AND(AB$1008&lt;&gt;"",Datos!AB953=AB$1008),0,IF(AB$1004=0,0,1-CHOOSE(AB$1004,IF(ISNUMBER(Datos!AB953),AND(OR(AB$1005="",Datos!AB953&gt;=AB$1005),OR(AB$1006="",Datos!AB953&lt;=AB$1006)),FALSE),IF(ISNUMBER(Datos!AB953),AND(Datos!AB953=INT(Datos!AB953),AND(OR(AB$1005="",Datos!AB953&gt;=AB$1005),OR(AB$1006="",Datos!AB953&lt;=AB$1006))),FALSE),OR(ISNUMBER(FIND(";"&amp;UPPER(TRIM(Datos!AB953&amp;""))&amp;"=",AB$1007)),ISNUMBER(FIND(";"&amp;UPPER(TRIM(Datos!AB953&amp;""))&amp;";",AB$1007))),OR(UPPER(TRIM(Datos!AB953&amp;""))="SÍ",UPPER(TRIM(Datos!AB953&amp;""))="SI",UPPER(TRIM(Datos!AB953&amp;""))="NO"),IF(ISNUMBER(Datos!AB953),AND(OR(AB$1005="",Datos!AB953&gt;=AB$1005),OR(AB$1006="",Datos!AB953&lt;=AB$1006)),FALSE),TRUE))))</f>
        <v>0.0</v>
      </c>
      <c r="AC953">
        <f>IF(Datos!AC953="",0,IF(AND(AC$1008&lt;&gt;"",Datos!AC953=AC$1008),0,IF(AC$1004=0,0,1-CHOOSE(AC$1004,IF(ISNUMBER(Datos!AC953),AND(OR(AC$1005="",Datos!AC953&gt;=AC$1005),OR(AC$1006="",Datos!AC953&lt;=AC$1006)),FALSE),IF(ISNUMBER(Datos!AC953),AND(Datos!AC953=INT(Datos!AC953),AND(OR(AC$1005="",Datos!AC953&gt;=AC$1005),OR(AC$1006="",Datos!AC953&lt;=AC$1006))),FALSE),OR(ISNUMBER(FIND(";"&amp;UPPER(TRIM(Datos!AC953&amp;""))&amp;"=",AC$1007)),ISNUMBER(FIND(";"&amp;UPPER(TRIM(Datos!AC953&amp;""))&amp;";",AC$1007))),OR(UPPER(TRIM(Datos!AC953&amp;""))="SÍ",UPPER(TRIM(Datos!AC953&amp;""))="SI",UPPER(TRIM(Datos!AC953&amp;""))="NO"),IF(ISNUMBER(Datos!AC953),AND(OR(AC$1005="",Datos!AC953&gt;=AC$1005),OR(AC$1006="",Datos!AC953&lt;=AC$1006)),FALSE),TRUE))))</f>
        <v>0.0</v>
      </c>
      <c r="AD953">
        <f>IF(Datos!AD953="",0,IF(AND(AD$1008&lt;&gt;"",Datos!AD953=AD$1008),0,IF(AD$1004=0,0,1-CHOOSE(AD$1004,IF(ISNUMBER(Datos!AD953),AND(OR(AD$1005="",Datos!AD953&gt;=AD$1005),OR(AD$1006="",Datos!AD953&lt;=AD$1006)),FALSE),IF(ISNUMBER(Datos!AD953),AND(Datos!AD953=INT(Datos!AD953),AND(OR(AD$1005="",Datos!AD953&gt;=AD$1005),OR(AD$1006="",Datos!AD953&lt;=AD$1006))),FALSE),OR(ISNUMBER(FIND(";"&amp;UPPER(TRIM(Datos!AD953&amp;""))&amp;"=",AD$1007)),ISNUMBER(FIND(";"&amp;UPPER(TRIM(Datos!AD953&amp;""))&amp;";",AD$1007))),OR(UPPER(TRIM(Datos!AD953&amp;""))="SÍ",UPPER(TRIM(Datos!AD953&amp;""))="SI",UPPER(TRIM(Datos!AD953&amp;""))="NO"),IF(ISNUMBER(Datos!AD953),AND(OR(AD$1005="",Datos!AD953&gt;=AD$1005),OR(AD$1006="",Datos!AD953&lt;=AD$1006)),FALSE),TRUE))))</f>
        <v>0.0</v>
      </c>
      <c r="AE953">
        <f>IF(Datos!AE953="",0,IF(AND(AE$1008&lt;&gt;"",Datos!AE953=AE$1008),0,IF(AE$1004=0,0,1-CHOOSE(AE$1004,IF(ISNUMBER(Datos!AE953),AND(OR(AE$1005="",Datos!AE953&gt;=AE$1005),OR(AE$1006="",Datos!AE953&lt;=AE$1006)),FALSE),IF(ISNUMBER(Datos!AE953),AND(Datos!AE953=INT(Datos!AE953),AND(OR(AE$1005="",Datos!AE953&gt;=AE$1005),OR(AE$1006="",Datos!AE953&lt;=AE$1006))),FALSE),OR(ISNUMBER(FIND(";"&amp;UPPER(TRIM(Datos!AE953&amp;""))&amp;"=",AE$1007)),ISNUMBER(FIND(";"&amp;UPPER(TRIM(Datos!AE953&amp;""))&amp;";",AE$1007))),OR(UPPER(TRIM(Datos!AE953&amp;""))="SÍ",UPPER(TRIM(Datos!AE953&amp;""))="SI",UPPER(TRIM(Datos!AE953&amp;""))="NO"),IF(ISNUMBER(Datos!AE953),AND(OR(AE$1005="",Datos!AE953&gt;=AE$1005),OR(AE$1006="",Datos!AE953&lt;=AE$1006)),FALSE),TRUE))))</f>
        <v>0.0</v>
      </c>
    </row>
    <row r="954" spans="2:31">
      <c r="B954">
        <f>IF(Datos!B954="",0,IF(AND(B$1008&lt;&gt;"",Datos!B954=B$1008),0,IF(B$1004=0,0,1-CHOOSE(B$1004,IF(ISNUMBER(Datos!B954),AND(OR(B$1005="",Datos!B954&gt;=B$1005),OR(B$1006="",Datos!B954&lt;=B$1006)),FALSE),IF(ISNUMBER(Datos!B954),AND(Datos!B954=INT(Datos!B954),AND(OR(B$1005="",Datos!B954&gt;=B$1005),OR(B$1006="",Datos!B954&lt;=B$1006))),FALSE),OR(ISNUMBER(FIND(";"&amp;UPPER(TRIM(Datos!B954&amp;""))&amp;"=",B$1007)),ISNUMBER(FIND(";"&amp;UPPER(TRIM(Datos!B954&amp;""))&amp;";",B$1007))),OR(UPPER(TRIM(Datos!B954&amp;""))="SÍ",UPPER(TRIM(Datos!B954&amp;""))="SI",UPPER(TRIM(Datos!B954&amp;""))="NO"),IF(ISNUMBER(Datos!B954),AND(OR(B$1005="",Datos!B954&gt;=B$1005),OR(B$1006="",Datos!B954&lt;=B$1006)),FALSE),TRUE))))</f>
        <v>0.0</v>
      </c>
      <c r="C954">
        <f>IF(Datos!C954="",0,IF(AND(C$1008&lt;&gt;"",Datos!C954=C$1008),0,IF(C$1004=0,0,1-CHOOSE(C$1004,IF(ISNUMBER(Datos!C954),AND(OR(C$1005="",Datos!C954&gt;=C$1005),OR(C$1006="",Datos!C954&lt;=C$1006)),FALSE),IF(ISNUMBER(Datos!C954),AND(Datos!C954=INT(Datos!C954),AND(OR(C$1005="",Datos!C954&gt;=C$1005),OR(C$1006="",Datos!C954&lt;=C$1006))),FALSE),OR(ISNUMBER(FIND(";"&amp;UPPER(TRIM(Datos!C954&amp;""))&amp;"=",C$1007)),ISNUMBER(FIND(";"&amp;UPPER(TRIM(Datos!C954&amp;""))&amp;";",C$1007))),OR(UPPER(TRIM(Datos!C954&amp;""))="SÍ",UPPER(TRIM(Datos!C954&amp;""))="SI",UPPER(TRIM(Datos!C954&amp;""))="NO"),IF(ISNUMBER(Datos!C954),AND(OR(C$1005="",Datos!C954&gt;=C$1005),OR(C$1006="",Datos!C954&lt;=C$1006)),FALSE),TRUE))))</f>
        <v>0.0</v>
      </c>
      <c r="D954">
        <f>IF(Datos!D954="",0,IF(AND(D$1008&lt;&gt;"",Datos!D954=D$1008),0,IF(D$1004=0,0,1-CHOOSE(D$1004,IF(ISNUMBER(Datos!D954),AND(OR(D$1005="",Datos!D954&gt;=D$1005),OR(D$1006="",Datos!D954&lt;=D$1006)),FALSE),IF(ISNUMBER(Datos!D954),AND(Datos!D954=INT(Datos!D954),AND(OR(D$1005="",Datos!D954&gt;=D$1005),OR(D$1006="",Datos!D954&lt;=D$1006))),FALSE),OR(ISNUMBER(FIND(";"&amp;UPPER(TRIM(Datos!D954&amp;""))&amp;"=",D$1007)),ISNUMBER(FIND(";"&amp;UPPER(TRIM(Datos!D954&amp;""))&amp;";",D$1007))),OR(UPPER(TRIM(Datos!D954&amp;""))="SÍ",UPPER(TRIM(Datos!D954&amp;""))="SI",UPPER(TRIM(Datos!D954&amp;""))="NO"),IF(ISNUMBER(Datos!D954),AND(OR(D$1005="",Datos!D954&gt;=D$1005),OR(D$1006="",Datos!D954&lt;=D$1006)),FALSE),TRUE))))</f>
        <v>0.0</v>
      </c>
      <c r="E954">
        <f>IF(Datos!E954="",0,IF(AND(E$1008&lt;&gt;"",Datos!E954=E$1008),0,IF(E$1004=0,0,1-CHOOSE(E$1004,IF(ISNUMBER(Datos!E954),AND(OR(E$1005="",Datos!E954&gt;=E$1005),OR(E$1006="",Datos!E954&lt;=E$1006)),FALSE),IF(ISNUMBER(Datos!E954),AND(Datos!E954=INT(Datos!E954),AND(OR(E$1005="",Datos!E954&gt;=E$1005),OR(E$1006="",Datos!E954&lt;=E$1006))),FALSE),OR(ISNUMBER(FIND(";"&amp;UPPER(TRIM(Datos!E954&amp;""))&amp;"=",E$1007)),ISNUMBER(FIND(";"&amp;UPPER(TRIM(Datos!E954&amp;""))&amp;";",E$1007))),OR(UPPER(TRIM(Datos!E954&amp;""))="SÍ",UPPER(TRIM(Datos!E954&amp;""))="SI",UPPER(TRIM(Datos!E954&amp;""))="NO"),IF(ISNUMBER(Datos!E954),AND(OR(E$1005="",Datos!E954&gt;=E$1005),OR(E$1006="",Datos!E954&lt;=E$1006)),FALSE),TRUE))))</f>
        <v>0.0</v>
      </c>
      <c r="F954">
        <f>IF(Datos!F954="",0,IF(AND(F$1008&lt;&gt;"",Datos!F954=F$1008),0,IF(F$1004=0,0,1-CHOOSE(F$1004,IF(ISNUMBER(Datos!F954),AND(OR(F$1005="",Datos!F954&gt;=F$1005),OR(F$1006="",Datos!F954&lt;=F$1006)),FALSE),IF(ISNUMBER(Datos!F954),AND(Datos!F954=INT(Datos!F954),AND(OR(F$1005="",Datos!F954&gt;=F$1005),OR(F$1006="",Datos!F954&lt;=F$1006))),FALSE),OR(ISNUMBER(FIND(";"&amp;UPPER(TRIM(Datos!F954&amp;""))&amp;"=",F$1007)),ISNUMBER(FIND(";"&amp;UPPER(TRIM(Datos!F954&amp;""))&amp;";",F$1007))),OR(UPPER(TRIM(Datos!F954&amp;""))="SÍ",UPPER(TRIM(Datos!F954&amp;""))="SI",UPPER(TRIM(Datos!F954&amp;""))="NO"),IF(ISNUMBER(Datos!F954),AND(OR(F$1005="",Datos!F954&gt;=F$1005),OR(F$1006="",Datos!F954&lt;=F$1006)),FALSE),TRUE))))</f>
        <v>0.0</v>
      </c>
      <c r="G954">
        <f>IF(Datos!G954="",0,IF(AND(G$1008&lt;&gt;"",Datos!G954=G$1008),0,IF(G$1004=0,0,1-CHOOSE(G$1004,IF(ISNUMBER(Datos!G954),AND(OR(G$1005="",Datos!G954&gt;=G$1005),OR(G$1006="",Datos!G954&lt;=G$1006)),FALSE),IF(ISNUMBER(Datos!G954),AND(Datos!G954=INT(Datos!G954),AND(OR(G$1005="",Datos!G954&gt;=G$1005),OR(G$1006="",Datos!G954&lt;=G$1006))),FALSE),OR(ISNUMBER(FIND(";"&amp;UPPER(TRIM(Datos!G954&amp;""))&amp;"=",G$1007)),ISNUMBER(FIND(";"&amp;UPPER(TRIM(Datos!G954&amp;""))&amp;";",G$1007))),OR(UPPER(TRIM(Datos!G954&amp;""))="SÍ",UPPER(TRIM(Datos!G954&amp;""))="SI",UPPER(TRIM(Datos!G954&amp;""))="NO"),IF(ISNUMBER(Datos!G954),AND(OR(G$1005="",Datos!G954&gt;=G$1005),OR(G$1006="",Datos!G954&lt;=G$1006)),FALSE),TRUE))))</f>
        <v>0.0</v>
      </c>
      <c r="H954">
        <f>IF(Datos!H954="",0,IF(AND(H$1008&lt;&gt;"",Datos!H954=H$1008),0,IF(H$1004=0,0,1-CHOOSE(H$1004,IF(ISNUMBER(Datos!H954),AND(OR(H$1005="",Datos!H954&gt;=H$1005),OR(H$1006="",Datos!H954&lt;=H$1006)),FALSE),IF(ISNUMBER(Datos!H954),AND(Datos!H954=INT(Datos!H954),AND(OR(H$1005="",Datos!H954&gt;=H$1005),OR(H$1006="",Datos!H954&lt;=H$1006))),FALSE),OR(ISNUMBER(FIND(";"&amp;UPPER(TRIM(Datos!H954&amp;""))&amp;"=",H$1007)),ISNUMBER(FIND(";"&amp;UPPER(TRIM(Datos!H954&amp;""))&amp;";",H$1007))),OR(UPPER(TRIM(Datos!H954&amp;""))="SÍ",UPPER(TRIM(Datos!H954&amp;""))="SI",UPPER(TRIM(Datos!H954&amp;""))="NO"),IF(ISNUMBER(Datos!H954),AND(OR(H$1005="",Datos!H954&gt;=H$1005),OR(H$1006="",Datos!H954&lt;=H$1006)),FALSE),TRUE))))</f>
        <v>0.0</v>
      </c>
      <c r="I954">
        <f>IF(Datos!I954="",0,IF(AND(I$1008&lt;&gt;"",Datos!I954=I$1008),0,IF(I$1004=0,0,1-CHOOSE(I$1004,IF(ISNUMBER(Datos!I954),AND(OR(I$1005="",Datos!I954&gt;=I$1005),OR(I$1006="",Datos!I954&lt;=I$1006)),FALSE),IF(ISNUMBER(Datos!I954),AND(Datos!I954=INT(Datos!I954),AND(OR(I$1005="",Datos!I954&gt;=I$1005),OR(I$1006="",Datos!I954&lt;=I$1006))),FALSE),OR(ISNUMBER(FIND(";"&amp;UPPER(TRIM(Datos!I954&amp;""))&amp;"=",I$1007)),ISNUMBER(FIND(";"&amp;UPPER(TRIM(Datos!I954&amp;""))&amp;";",I$1007))),OR(UPPER(TRIM(Datos!I954&amp;""))="SÍ",UPPER(TRIM(Datos!I954&amp;""))="SI",UPPER(TRIM(Datos!I954&amp;""))="NO"),IF(ISNUMBER(Datos!I954),AND(OR(I$1005="",Datos!I954&gt;=I$1005),OR(I$1006="",Datos!I954&lt;=I$1006)),FALSE),TRUE))))</f>
        <v>0.0</v>
      </c>
      <c r="J954">
        <f>IF(Datos!J954="",0,IF(AND(J$1008&lt;&gt;"",Datos!J954=J$1008),0,IF(J$1004=0,0,1-CHOOSE(J$1004,IF(ISNUMBER(Datos!J954),AND(OR(J$1005="",Datos!J954&gt;=J$1005),OR(J$1006="",Datos!J954&lt;=J$1006)),FALSE),IF(ISNUMBER(Datos!J954),AND(Datos!J954=INT(Datos!J954),AND(OR(J$1005="",Datos!J954&gt;=J$1005),OR(J$1006="",Datos!J954&lt;=J$1006))),FALSE),OR(ISNUMBER(FIND(";"&amp;UPPER(TRIM(Datos!J954&amp;""))&amp;"=",J$1007)),ISNUMBER(FIND(";"&amp;UPPER(TRIM(Datos!J954&amp;""))&amp;";",J$1007))),OR(UPPER(TRIM(Datos!J954&amp;""))="SÍ",UPPER(TRIM(Datos!J954&amp;""))="SI",UPPER(TRIM(Datos!J954&amp;""))="NO"),IF(ISNUMBER(Datos!J954),AND(OR(J$1005="",Datos!J954&gt;=J$1005),OR(J$1006="",Datos!J954&lt;=J$1006)),FALSE),TRUE))))</f>
        <v>0.0</v>
      </c>
      <c r="K954">
        <f>IF(Datos!K954="",0,IF(AND(K$1008&lt;&gt;"",Datos!K954=K$1008),0,IF(K$1004=0,0,1-CHOOSE(K$1004,IF(ISNUMBER(Datos!K954),AND(OR(K$1005="",Datos!K954&gt;=K$1005),OR(K$1006="",Datos!K954&lt;=K$1006)),FALSE),IF(ISNUMBER(Datos!K954),AND(Datos!K954=INT(Datos!K954),AND(OR(K$1005="",Datos!K954&gt;=K$1005),OR(K$1006="",Datos!K954&lt;=K$1006))),FALSE),OR(ISNUMBER(FIND(";"&amp;UPPER(TRIM(Datos!K954&amp;""))&amp;"=",K$1007)),ISNUMBER(FIND(";"&amp;UPPER(TRIM(Datos!K954&amp;""))&amp;";",K$1007))),OR(UPPER(TRIM(Datos!K954&amp;""))="SÍ",UPPER(TRIM(Datos!K954&amp;""))="SI",UPPER(TRIM(Datos!K954&amp;""))="NO"),IF(ISNUMBER(Datos!K954),AND(OR(K$1005="",Datos!K954&gt;=K$1005),OR(K$1006="",Datos!K954&lt;=K$1006)),FALSE),TRUE))))</f>
        <v>0.0</v>
      </c>
      <c r="L954">
        <f>IF(Datos!L954="",0,IF(AND(L$1008&lt;&gt;"",Datos!L954=L$1008),0,IF(L$1004=0,0,1-CHOOSE(L$1004,IF(ISNUMBER(Datos!L954),AND(OR(L$1005="",Datos!L954&gt;=L$1005),OR(L$1006="",Datos!L954&lt;=L$1006)),FALSE),IF(ISNUMBER(Datos!L954),AND(Datos!L954=INT(Datos!L954),AND(OR(L$1005="",Datos!L954&gt;=L$1005),OR(L$1006="",Datos!L954&lt;=L$1006))),FALSE),OR(ISNUMBER(FIND(";"&amp;UPPER(TRIM(Datos!L954&amp;""))&amp;"=",L$1007)),ISNUMBER(FIND(";"&amp;UPPER(TRIM(Datos!L954&amp;""))&amp;";",L$1007))),OR(UPPER(TRIM(Datos!L954&amp;""))="SÍ",UPPER(TRIM(Datos!L954&amp;""))="SI",UPPER(TRIM(Datos!L954&amp;""))="NO"),IF(ISNUMBER(Datos!L954),AND(OR(L$1005="",Datos!L954&gt;=L$1005),OR(L$1006="",Datos!L954&lt;=L$1006)),FALSE),TRUE))))</f>
        <v>0.0</v>
      </c>
      <c r="M954">
        <f>IF(Datos!M954="",0,IF(AND(M$1008&lt;&gt;"",Datos!M954=M$1008),0,IF(M$1004=0,0,1-CHOOSE(M$1004,IF(ISNUMBER(Datos!M954),AND(OR(M$1005="",Datos!M954&gt;=M$1005),OR(M$1006="",Datos!M954&lt;=M$1006)),FALSE),IF(ISNUMBER(Datos!M954),AND(Datos!M954=INT(Datos!M954),AND(OR(M$1005="",Datos!M954&gt;=M$1005),OR(M$1006="",Datos!M954&lt;=M$1006))),FALSE),OR(ISNUMBER(FIND(";"&amp;UPPER(TRIM(Datos!M954&amp;""))&amp;"=",M$1007)),ISNUMBER(FIND(";"&amp;UPPER(TRIM(Datos!M954&amp;""))&amp;";",M$1007))),OR(UPPER(TRIM(Datos!M954&amp;""))="SÍ",UPPER(TRIM(Datos!M954&amp;""))="SI",UPPER(TRIM(Datos!M954&amp;""))="NO"),IF(ISNUMBER(Datos!M954),AND(OR(M$1005="",Datos!M954&gt;=M$1005),OR(M$1006="",Datos!M954&lt;=M$1006)),FALSE),TRUE))))</f>
        <v>0.0</v>
      </c>
      <c r="N954">
        <f>IF(Datos!N954="",0,IF(AND(N$1008&lt;&gt;"",Datos!N954=N$1008),0,IF(N$1004=0,0,1-CHOOSE(N$1004,IF(ISNUMBER(Datos!N954),AND(OR(N$1005="",Datos!N954&gt;=N$1005),OR(N$1006="",Datos!N954&lt;=N$1006)),FALSE),IF(ISNUMBER(Datos!N954),AND(Datos!N954=INT(Datos!N954),AND(OR(N$1005="",Datos!N954&gt;=N$1005),OR(N$1006="",Datos!N954&lt;=N$1006))),FALSE),OR(ISNUMBER(FIND(";"&amp;UPPER(TRIM(Datos!N954&amp;""))&amp;"=",N$1007)),ISNUMBER(FIND(";"&amp;UPPER(TRIM(Datos!N954&amp;""))&amp;";",N$1007))),OR(UPPER(TRIM(Datos!N954&amp;""))="SÍ",UPPER(TRIM(Datos!N954&amp;""))="SI",UPPER(TRIM(Datos!N954&amp;""))="NO"),IF(ISNUMBER(Datos!N954),AND(OR(N$1005="",Datos!N954&gt;=N$1005),OR(N$1006="",Datos!N954&lt;=N$1006)),FALSE),TRUE))))</f>
        <v>0.0</v>
      </c>
      <c r="O954">
        <f>IF(Datos!O954="",0,IF(AND(O$1008&lt;&gt;"",Datos!O954=O$1008),0,IF(O$1004=0,0,1-CHOOSE(O$1004,IF(ISNUMBER(Datos!O954),AND(OR(O$1005="",Datos!O954&gt;=O$1005),OR(O$1006="",Datos!O954&lt;=O$1006)),FALSE),IF(ISNUMBER(Datos!O954),AND(Datos!O954=INT(Datos!O954),AND(OR(O$1005="",Datos!O954&gt;=O$1005),OR(O$1006="",Datos!O954&lt;=O$1006))),FALSE),OR(ISNUMBER(FIND(";"&amp;UPPER(TRIM(Datos!O954&amp;""))&amp;"=",O$1007)),ISNUMBER(FIND(";"&amp;UPPER(TRIM(Datos!O954&amp;""))&amp;";",O$1007))),OR(UPPER(TRIM(Datos!O954&amp;""))="SÍ",UPPER(TRIM(Datos!O954&amp;""))="SI",UPPER(TRIM(Datos!O954&amp;""))="NO"),IF(ISNUMBER(Datos!O954),AND(OR(O$1005="",Datos!O954&gt;=O$1005),OR(O$1006="",Datos!O954&lt;=O$1006)),FALSE),TRUE))))</f>
        <v>0.0</v>
      </c>
      <c r="P954">
        <f>IF(Datos!P954="",0,IF(AND(P$1008&lt;&gt;"",Datos!P954=P$1008),0,IF(P$1004=0,0,1-CHOOSE(P$1004,IF(ISNUMBER(Datos!P954),AND(OR(P$1005="",Datos!P954&gt;=P$1005),OR(P$1006="",Datos!P954&lt;=P$1006)),FALSE),IF(ISNUMBER(Datos!P954),AND(Datos!P954=INT(Datos!P954),AND(OR(P$1005="",Datos!P954&gt;=P$1005),OR(P$1006="",Datos!P954&lt;=P$1006))),FALSE),OR(ISNUMBER(FIND(";"&amp;UPPER(TRIM(Datos!P954&amp;""))&amp;"=",P$1007)),ISNUMBER(FIND(";"&amp;UPPER(TRIM(Datos!P954&amp;""))&amp;";",P$1007))),OR(UPPER(TRIM(Datos!P954&amp;""))="SÍ",UPPER(TRIM(Datos!P954&amp;""))="SI",UPPER(TRIM(Datos!P954&amp;""))="NO"),IF(ISNUMBER(Datos!P954),AND(OR(P$1005="",Datos!P954&gt;=P$1005),OR(P$1006="",Datos!P954&lt;=P$1006)),FALSE),TRUE))))</f>
        <v>0.0</v>
      </c>
      <c r="Q954">
        <f>IF(Datos!Q954="",0,IF(AND(Q$1008&lt;&gt;"",Datos!Q954=Q$1008),0,IF(Q$1004=0,0,1-CHOOSE(Q$1004,IF(ISNUMBER(Datos!Q954),AND(OR(Q$1005="",Datos!Q954&gt;=Q$1005),OR(Q$1006="",Datos!Q954&lt;=Q$1006)),FALSE),IF(ISNUMBER(Datos!Q954),AND(Datos!Q954=INT(Datos!Q954),AND(OR(Q$1005="",Datos!Q954&gt;=Q$1005),OR(Q$1006="",Datos!Q954&lt;=Q$1006))),FALSE),OR(ISNUMBER(FIND(";"&amp;UPPER(TRIM(Datos!Q954&amp;""))&amp;"=",Q$1007)),ISNUMBER(FIND(";"&amp;UPPER(TRIM(Datos!Q954&amp;""))&amp;";",Q$1007))),OR(UPPER(TRIM(Datos!Q954&amp;""))="SÍ",UPPER(TRIM(Datos!Q954&amp;""))="SI",UPPER(TRIM(Datos!Q954&amp;""))="NO"),IF(ISNUMBER(Datos!Q954),AND(OR(Q$1005="",Datos!Q954&gt;=Q$1005),OR(Q$1006="",Datos!Q954&lt;=Q$1006)),FALSE),TRUE))))</f>
        <v>0.0</v>
      </c>
      <c r="R954">
        <f>IF(Datos!R954="",0,IF(AND(R$1008&lt;&gt;"",Datos!R954=R$1008),0,IF(R$1004=0,0,1-CHOOSE(R$1004,IF(ISNUMBER(Datos!R954),AND(OR(R$1005="",Datos!R954&gt;=R$1005),OR(R$1006="",Datos!R954&lt;=R$1006)),FALSE),IF(ISNUMBER(Datos!R954),AND(Datos!R954=INT(Datos!R954),AND(OR(R$1005="",Datos!R954&gt;=R$1005),OR(R$1006="",Datos!R954&lt;=R$1006))),FALSE),OR(ISNUMBER(FIND(";"&amp;UPPER(TRIM(Datos!R954&amp;""))&amp;"=",R$1007)),ISNUMBER(FIND(";"&amp;UPPER(TRIM(Datos!R954&amp;""))&amp;";",R$1007))),OR(UPPER(TRIM(Datos!R954&amp;""))="SÍ",UPPER(TRIM(Datos!R954&amp;""))="SI",UPPER(TRIM(Datos!R954&amp;""))="NO"),IF(ISNUMBER(Datos!R954),AND(OR(R$1005="",Datos!R954&gt;=R$1005),OR(R$1006="",Datos!R954&lt;=R$1006)),FALSE),TRUE))))</f>
        <v>0.0</v>
      </c>
      <c r="S954">
        <f>IF(Datos!S954="",0,IF(AND(S$1008&lt;&gt;"",Datos!S954=S$1008),0,IF(S$1004=0,0,1-CHOOSE(S$1004,IF(ISNUMBER(Datos!S954),AND(OR(S$1005="",Datos!S954&gt;=S$1005),OR(S$1006="",Datos!S954&lt;=S$1006)),FALSE),IF(ISNUMBER(Datos!S954),AND(Datos!S954=INT(Datos!S954),AND(OR(S$1005="",Datos!S954&gt;=S$1005),OR(S$1006="",Datos!S954&lt;=S$1006))),FALSE),OR(ISNUMBER(FIND(";"&amp;UPPER(TRIM(Datos!S954&amp;""))&amp;"=",S$1007)),ISNUMBER(FIND(";"&amp;UPPER(TRIM(Datos!S954&amp;""))&amp;";",S$1007))),OR(UPPER(TRIM(Datos!S954&amp;""))="SÍ",UPPER(TRIM(Datos!S954&amp;""))="SI",UPPER(TRIM(Datos!S954&amp;""))="NO"),IF(ISNUMBER(Datos!S954),AND(OR(S$1005="",Datos!S954&gt;=S$1005),OR(S$1006="",Datos!S954&lt;=S$1006)),FALSE),TRUE))))</f>
        <v>0.0</v>
      </c>
      <c r="T954">
        <f>IF(Datos!T954="",0,IF(AND(T$1008&lt;&gt;"",Datos!T954=T$1008),0,IF(T$1004=0,0,1-CHOOSE(T$1004,IF(ISNUMBER(Datos!T954),AND(OR(T$1005="",Datos!T954&gt;=T$1005),OR(T$1006="",Datos!T954&lt;=T$1006)),FALSE),IF(ISNUMBER(Datos!T954),AND(Datos!T954=INT(Datos!T954),AND(OR(T$1005="",Datos!T954&gt;=T$1005),OR(T$1006="",Datos!T954&lt;=T$1006))),FALSE),OR(ISNUMBER(FIND(";"&amp;UPPER(TRIM(Datos!T954&amp;""))&amp;"=",T$1007)),ISNUMBER(FIND(";"&amp;UPPER(TRIM(Datos!T954&amp;""))&amp;";",T$1007))),OR(UPPER(TRIM(Datos!T954&amp;""))="SÍ",UPPER(TRIM(Datos!T954&amp;""))="SI",UPPER(TRIM(Datos!T954&amp;""))="NO"),IF(ISNUMBER(Datos!T954),AND(OR(T$1005="",Datos!T954&gt;=T$1005),OR(T$1006="",Datos!T954&lt;=T$1006)),FALSE),TRUE))))</f>
        <v>0.0</v>
      </c>
      <c r="U954">
        <f>IF(Datos!U954="",0,IF(AND(U$1008&lt;&gt;"",Datos!U954=U$1008),0,IF(U$1004=0,0,1-CHOOSE(U$1004,IF(ISNUMBER(Datos!U954),AND(OR(U$1005="",Datos!U954&gt;=U$1005),OR(U$1006="",Datos!U954&lt;=U$1006)),FALSE),IF(ISNUMBER(Datos!U954),AND(Datos!U954=INT(Datos!U954),AND(OR(U$1005="",Datos!U954&gt;=U$1005),OR(U$1006="",Datos!U954&lt;=U$1006))),FALSE),OR(ISNUMBER(FIND(";"&amp;UPPER(TRIM(Datos!U954&amp;""))&amp;"=",U$1007)),ISNUMBER(FIND(";"&amp;UPPER(TRIM(Datos!U954&amp;""))&amp;";",U$1007))),OR(UPPER(TRIM(Datos!U954&amp;""))="SÍ",UPPER(TRIM(Datos!U954&amp;""))="SI",UPPER(TRIM(Datos!U954&amp;""))="NO"),IF(ISNUMBER(Datos!U954),AND(OR(U$1005="",Datos!U954&gt;=U$1005),OR(U$1006="",Datos!U954&lt;=U$1006)),FALSE),TRUE))))</f>
        <v>0.0</v>
      </c>
      <c r="V954">
        <f>IF(Datos!V954="",0,IF(AND(V$1008&lt;&gt;"",Datos!V954=V$1008),0,IF(V$1004=0,0,1-CHOOSE(V$1004,IF(ISNUMBER(Datos!V954),AND(OR(V$1005="",Datos!V954&gt;=V$1005),OR(V$1006="",Datos!V954&lt;=V$1006)),FALSE),IF(ISNUMBER(Datos!V954),AND(Datos!V954=INT(Datos!V954),AND(OR(V$1005="",Datos!V954&gt;=V$1005),OR(V$1006="",Datos!V954&lt;=V$1006))),FALSE),OR(ISNUMBER(FIND(";"&amp;UPPER(TRIM(Datos!V954&amp;""))&amp;"=",V$1007)),ISNUMBER(FIND(";"&amp;UPPER(TRIM(Datos!V954&amp;""))&amp;";",V$1007))),OR(UPPER(TRIM(Datos!V954&amp;""))="SÍ",UPPER(TRIM(Datos!V954&amp;""))="SI",UPPER(TRIM(Datos!V954&amp;""))="NO"),IF(ISNUMBER(Datos!V954),AND(OR(V$1005="",Datos!V954&gt;=V$1005),OR(V$1006="",Datos!V954&lt;=V$1006)),FALSE),TRUE))))</f>
        <v>0.0</v>
      </c>
      <c r="W954">
        <f>IF(Datos!W954="",0,IF(AND(W$1008&lt;&gt;"",Datos!W954=W$1008),0,IF(W$1004=0,0,1-CHOOSE(W$1004,IF(ISNUMBER(Datos!W954),AND(OR(W$1005="",Datos!W954&gt;=W$1005),OR(W$1006="",Datos!W954&lt;=W$1006)),FALSE),IF(ISNUMBER(Datos!W954),AND(Datos!W954=INT(Datos!W954),AND(OR(W$1005="",Datos!W954&gt;=W$1005),OR(W$1006="",Datos!W954&lt;=W$1006))),FALSE),OR(ISNUMBER(FIND(";"&amp;UPPER(TRIM(Datos!W954&amp;""))&amp;"=",W$1007)),ISNUMBER(FIND(";"&amp;UPPER(TRIM(Datos!W954&amp;""))&amp;";",W$1007))),OR(UPPER(TRIM(Datos!W954&amp;""))="SÍ",UPPER(TRIM(Datos!W954&amp;""))="SI",UPPER(TRIM(Datos!W954&amp;""))="NO"),IF(ISNUMBER(Datos!W954),AND(OR(W$1005="",Datos!W954&gt;=W$1005),OR(W$1006="",Datos!W954&lt;=W$1006)),FALSE),TRUE))))</f>
        <v>0.0</v>
      </c>
      <c r="X954">
        <f>IF(Datos!X954="",0,IF(AND(X$1008&lt;&gt;"",Datos!X954=X$1008),0,IF(X$1004=0,0,1-CHOOSE(X$1004,IF(ISNUMBER(Datos!X954),AND(OR(X$1005="",Datos!X954&gt;=X$1005),OR(X$1006="",Datos!X954&lt;=X$1006)),FALSE),IF(ISNUMBER(Datos!X954),AND(Datos!X954=INT(Datos!X954),AND(OR(X$1005="",Datos!X954&gt;=X$1005),OR(X$1006="",Datos!X954&lt;=X$1006))),FALSE),OR(ISNUMBER(FIND(";"&amp;UPPER(TRIM(Datos!X954&amp;""))&amp;"=",X$1007)),ISNUMBER(FIND(";"&amp;UPPER(TRIM(Datos!X954&amp;""))&amp;";",X$1007))),OR(UPPER(TRIM(Datos!X954&amp;""))="SÍ",UPPER(TRIM(Datos!X954&amp;""))="SI",UPPER(TRIM(Datos!X954&amp;""))="NO"),IF(ISNUMBER(Datos!X954),AND(OR(X$1005="",Datos!X954&gt;=X$1005),OR(X$1006="",Datos!X954&lt;=X$1006)),FALSE),TRUE))))</f>
        <v>0.0</v>
      </c>
      <c r="Y954">
        <f>IF(Datos!Y954="",0,IF(AND(Y$1008&lt;&gt;"",Datos!Y954=Y$1008),0,IF(Y$1004=0,0,1-CHOOSE(Y$1004,IF(ISNUMBER(Datos!Y954),AND(OR(Y$1005="",Datos!Y954&gt;=Y$1005),OR(Y$1006="",Datos!Y954&lt;=Y$1006)),FALSE),IF(ISNUMBER(Datos!Y954),AND(Datos!Y954=INT(Datos!Y954),AND(OR(Y$1005="",Datos!Y954&gt;=Y$1005),OR(Y$1006="",Datos!Y954&lt;=Y$1006))),FALSE),OR(ISNUMBER(FIND(";"&amp;UPPER(TRIM(Datos!Y954&amp;""))&amp;"=",Y$1007)),ISNUMBER(FIND(";"&amp;UPPER(TRIM(Datos!Y954&amp;""))&amp;";",Y$1007))),OR(UPPER(TRIM(Datos!Y954&amp;""))="SÍ",UPPER(TRIM(Datos!Y954&amp;""))="SI",UPPER(TRIM(Datos!Y954&amp;""))="NO"),IF(ISNUMBER(Datos!Y954),AND(OR(Y$1005="",Datos!Y954&gt;=Y$1005),OR(Y$1006="",Datos!Y954&lt;=Y$1006)),FALSE),TRUE))))</f>
        <v>0.0</v>
      </c>
      <c r="Z954">
        <f>IF(Datos!Z954="",0,IF(AND(Z$1008&lt;&gt;"",Datos!Z954=Z$1008),0,IF(Z$1004=0,0,1-CHOOSE(Z$1004,IF(ISNUMBER(Datos!Z954),AND(OR(Z$1005="",Datos!Z954&gt;=Z$1005),OR(Z$1006="",Datos!Z954&lt;=Z$1006)),FALSE),IF(ISNUMBER(Datos!Z954),AND(Datos!Z954=INT(Datos!Z954),AND(OR(Z$1005="",Datos!Z954&gt;=Z$1005),OR(Z$1006="",Datos!Z954&lt;=Z$1006))),FALSE),OR(ISNUMBER(FIND(";"&amp;UPPER(TRIM(Datos!Z954&amp;""))&amp;"=",Z$1007)),ISNUMBER(FIND(";"&amp;UPPER(TRIM(Datos!Z954&amp;""))&amp;";",Z$1007))),OR(UPPER(TRIM(Datos!Z954&amp;""))="SÍ",UPPER(TRIM(Datos!Z954&amp;""))="SI",UPPER(TRIM(Datos!Z954&amp;""))="NO"),IF(ISNUMBER(Datos!Z954),AND(OR(Z$1005="",Datos!Z954&gt;=Z$1005),OR(Z$1006="",Datos!Z954&lt;=Z$1006)),FALSE),TRUE))))</f>
        <v>0.0</v>
      </c>
      <c r="AA954">
        <f>IF(Datos!AA954="",0,IF(AND(AA$1008&lt;&gt;"",Datos!AA954=AA$1008),0,IF(AA$1004=0,0,1-CHOOSE(AA$1004,IF(ISNUMBER(Datos!AA954),AND(OR(AA$1005="",Datos!AA954&gt;=AA$1005),OR(AA$1006="",Datos!AA954&lt;=AA$1006)),FALSE),IF(ISNUMBER(Datos!AA954),AND(Datos!AA954=INT(Datos!AA954),AND(OR(AA$1005="",Datos!AA954&gt;=AA$1005),OR(AA$1006="",Datos!AA954&lt;=AA$1006))),FALSE),OR(ISNUMBER(FIND(";"&amp;UPPER(TRIM(Datos!AA954&amp;""))&amp;"=",AA$1007)),ISNUMBER(FIND(";"&amp;UPPER(TRIM(Datos!AA954&amp;""))&amp;";",AA$1007))),OR(UPPER(TRIM(Datos!AA954&amp;""))="SÍ",UPPER(TRIM(Datos!AA954&amp;""))="SI",UPPER(TRIM(Datos!AA954&amp;""))="NO"),IF(ISNUMBER(Datos!AA954),AND(OR(AA$1005="",Datos!AA954&gt;=AA$1005),OR(AA$1006="",Datos!AA954&lt;=AA$1006)),FALSE),TRUE))))</f>
        <v>0.0</v>
      </c>
      <c r="AB954">
        <f>IF(Datos!AB954="",0,IF(AND(AB$1008&lt;&gt;"",Datos!AB954=AB$1008),0,IF(AB$1004=0,0,1-CHOOSE(AB$1004,IF(ISNUMBER(Datos!AB954),AND(OR(AB$1005="",Datos!AB954&gt;=AB$1005),OR(AB$1006="",Datos!AB954&lt;=AB$1006)),FALSE),IF(ISNUMBER(Datos!AB954),AND(Datos!AB954=INT(Datos!AB954),AND(OR(AB$1005="",Datos!AB954&gt;=AB$1005),OR(AB$1006="",Datos!AB954&lt;=AB$1006))),FALSE),OR(ISNUMBER(FIND(";"&amp;UPPER(TRIM(Datos!AB954&amp;""))&amp;"=",AB$1007)),ISNUMBER(FIND(";"&amp;UPPER(TRIM(Datos!AB954&amp;""))&amp;";",AB$1007))),OR(UPPER(TRIM(Datos!AB954&amp;""))="SÍ",UPPER(TRIM(Datos!AB954&amp;""))="SI",UPPER(TRIM(Datos!AB954&amp;""))="NO"),IF(ISNUMBER(Datos!AB954),AND(OR(AB$1005="",Datos!AB954&gt;=AB$1005),OR(AB$1006="",Datos!AB954&lt;=AB$1006)),FALSE),TRUE))))</f>
        <v>0.0</v>
      </c>
      <c r="AC954">
        <f>IF(Datos!AC954="",0,IF(AND(AC$1008&lt;&gt;"",Datos!AC954=AC$1008),0,IF(AC$1004=0,0,1-CHOOSE(AC$1004,IF(ISNUMBER(Datos!AC954),AND(OR(AC$1005="",Datos!AC954&gt;=AC$1005),OR(AC$1006="",Datos!AC954&lt;=AC$1006)),FALSE),IF(ISNUMBER(Datos!AC954),AND(Datos!AC954=INT(Datos!AC954),AND(OR(AC$1005="",Datos!AC954&gt;=AC$1005),OR(AC$1006="",Datos!AC954&lt;=AC$1006))),FALSE),OR(ISNUMBER(FIND(";"&amp;UPPER(TRIM(Datos!AC954&amp;""))&amp;"=",AC$1007)),ISNUMBER(FIND(";"&amp;UPPER(TRIM(Datos!AC954&amp;""))&amp;";",AC$1007))),OR(UPPER(TRIM(Datos!AC954&amp;""))="SÍ",UPPER(TRIM(Datos!AC954&amp;""))="SI",UPPER(TRIM(Datos!AC954&amp;""))="NO"),IF(ISNUMBER(Datos!AC954),AND(OR(AC$1005="",Datos!AC954&gt;=AC$1005),OR(AC$1006="",Datos!AC954&lt;=AC$1006)),FALSE),TRUE))))</f>
        <v>0.0</v>
      </c>
      <c r="AD954">
        <f>IF(Datos!AD954="",0,IF(AND(AD$1008&lt;&gt;"",Datos!AD954=AD$1008),0,IF(AD$1004=0,0,1-CHOOSE(AD$1004,IF(ISNUMBER(Datos!AD954),AND(OR(AD$1005="",Datos!AD954&gt;=AD$1005),OR(AD$1006="",Datos!AD954&lt;=AD$1006)),FALSE),IF(ISNUMBER(Datos!AD954),AND(Datos!AD954=INT(Datos!AD954),AND(OR(AD$1005="",Datos!AD954&gt;=AD$1005),OR(AD$1006="",Datos!AD954&lt;=AD$1006))),FALSE),OR(ISNUMBER(FIND(";"&amp;UPPER(TRIM(Datos!AD954&amp;""))&amp;"=",AD$1007)),ISNUMBER(FIND(";"&amp;UPPER(TRIM(Datos!AD954&amp;""))&amp;";",AD$1007))),OR(UPPER(TRIM(Datos!AD954&amp;""))="SÍ",UPPER(TRIM(Datos!AD954&amp;""))="SI",UPPER(TRIM(Datos!AD954&amp;""))="NO"),IF(ISNUMBER(Datos!AD954),AND(OR(AD$1005="",Datos!AD954&gt;=AD$1005),OR(AD$1006="",Datos!AD954&lt;=AD$1006)),FALSE),TRUE))))</f>
        <v>0.0</v>
      </c>
      <c r="AE954">
        <f>IF(Datos!AE954="",0,IF(AND(AE$1008&lt;&gt;"",Datos!AE954=AE$1008),0,IF(AE$1004=0,0,1-CHOOSE(AE$1004,IF(ISNUMBER(Datos!AE954),AND(OR(AE$1005="",Datos!AE954&gt;=AE$1005),OR(AE$1006="",Datos!AE954&lt;=AE$1006)),FALSE),IF(ISNUMBER(Datos!AE954),AND(Datos!AE954=INT(Datos!AE954),AND(OR(AE$1005="",Datos!AE954&gt;=AE$1005),OR(AE$1006="",Datos!AE954&lt;=AE$1006))),FALSE),OR(ISNUMBER(FIND(";"&amp;UPPER(TRIM(Datos!AE954&amp;""))&amp;"=",AE$1007)),ISNUMBER(FIND(";"&amp;UPPER(TRIM(Datos!AE954&amp;""))&amp;";",AE$1007))),OR(UPPER(TRIM(Datos!AE954&amp;""))="SÍ",UPPER(TRIM(Datos!AE954&amp;""))="SI",UPPER(TRIM(Datos!AE954&amp;""))="NO"),IF(ISNUMBER(Datos!AE954),AND(OR(AE$1005="",Datos!AE954&gt;=AE$1005),OR(AE$1006="",Datos!AE954&lt;=AE$1006)),FALSE),TRUE))))</f>
        <v>0.0</v>
      </c>
    </row>
    <row r="955" spans="2:31">
      <c r="B955">
        <f>IF(Datos!B955="",0,IF(AND(B$1008&lt;&gt;"",Datos!B955=B$1008),0,IF(B$1004=0,0,1-CHOOSE(B$1004,IF(ISNUMBER(Datos!B955),AND(OR(B$1005="",Datos!B955&gt;=B$1005),OR(B$1006="",Datos!B955&lt;=B$1006)),FALSE),IF(ISNUMBER(Datos!B955),AND(Datos!B955=INT(Datos!B955),AND(OR(B$1005="",Datos!B955&gt;=B$1005),OR(B$1006="",Datos!B955&lt;=B$1006))),FALSE),OR(ISNUMBER(FIND(";"&amp;UPPER(TRIM(Datos!B955&amp;""))&amp;"=",B$1007)),ISNUMBER(FIND(";"&amp;UPPER(TRIM(Datos!B955&amp;""))&amp;";",B$1007))),OR(UPPER(TRIM(Datos!B955&amp;""))="SÍ",UPPER(TRIM(Datos!B955&amp;""))="SI",UPPER(TRIM(Datos!B955&amp;""))="NO"),IF(ISNUMBER(Datos!B955),AND(OR(B$1005="",Datos!B955&gt;=B$1005),OR(B$1006="",Datos!B955&lt;=B$1006)),FALSE),TRUE))))</f>
        <v>0.0</v>
      </c>
      <c r="C955">
        <f>IF(Datos!C955="",0,IF(AND(C$1008&lt;&gt;"",Datos!C955=C$1008),0,IF(C$1004=0,0,1-CHOOSE(C$1004,IF(ISNUMBER(Datos!C955),AND(OR(C$1005="",Datos!C955&gt;=C$1005),OR(C$1006="",Datos!C955&lt;=C$1006)),FALSE),IF(ISNUMBER(Datos!C955),AND(Datos!C955=INT(Datos!C955),AND(OR(C$1005="",Datos!C955&gt;=C$1005),OR(C$1006="",Datos!C955&lt;=C$1006))),FALSE),OR(ISNUMBER(FIND(";"&amp;UPPER(TRIM(Datos!C955&amp;""))&amp;"=",C$1007)),ISNUMBER(FIND(";"&amp;UPPER(TRIM(Datos!C955&amp;""))&amp;";",C$1007))),OR(UPPER(TRIM(Datos!C955&amp;""))="SÍ",UPPER(TRIM(Datos!C955&amp;""))="SI",UPPER(TRIM(Datos!C955&amp;""))="NO"),IF(ISNUMBER(Datos!C955),AND(OR(C$1005="",Datos!C955&gt;=C$1005),OR(C$1006="",Datos!C955&lt;=C$1006)),FALSE),TRUE))))</f>
        <v>0.0</v>
      </c>
      <c r="D955">
        <f>IF(Datos!D955="",0,IF(AND(D$1008&lt;&gt;"",Datos!D955=D$1008),0,IF(D$1004=0,0,1-CHOOSE(D$1004,IF(ISNUMBER(Datos!D955),AND(OR(D$1005="",Datos!D955&gt;=D$1005),OR(D$1006="",Datos!D955&lt;=D$1006)),FALSE),IF(ISNUMBER(Datos!D955),AND(Datos!D955=INT(Datos!D955),AND(OR(D$1005="",Datos!D955&gt;=D$1005),OR(D$1006="",Datos!D955&lt;=D$1006))),FALSE),OR(ISNUMBER(FIND(";"&amp;UPPER(TRIM(Datos!D955&amp;""))&amp;"=",D$1007)),ISNUMBER(FIND(";"&amp;UPPER(TRIM(Datos!D955&amp;""))&amp;";",D$1007))),OR(UPPER(TRIM(Datos!D955&amp;""))="SÍ",UPPER(TRIM(Datos!D955&amp;""))="SI",UPPER(TRIM(Datos!D955&amp;""))="NO"),IF(ISNUMBER(Datos!D955),AND(OR(D$1005="",Datos!D955&gt;=D$1005),OR(D$1006="",Datos!D955&lt;=D$1006)),FALSE),TRUE))))</f>
        <v>0.0</v>
      </c>
      <c r="E955">
        <f>IF(Datos!E955="",0,IF(AND(E$1008&lt;&gt;"",Datos!E955=E$1008),0,IF(E$1004=0,0,1-CHOOSE(E$1004,IF(ISNUMBER(Datos!E955),AND(OR(E$1005="",Datos!E955&gt;=E$1005),OR(E$1006="",Datos!E955&lt;=E$1006)),FALSE),IF(ISNUMBER(Datos!E955),AND(Datos!E955=INT(Datos!E955),AND(OR(E$1005="",Datos!E955&gt;=E$1005),OR(E$1006="",Datos!E955&lt;=E$1006))),FALSE),OR(ISNUMBER(FIND(";"&amp;UPPER(TRIM(Datos!E955&amp;""))&amp;"=",E$1007)),ISNUMBER(FIND(";"&amp;UPPER(TRIM(Datos!E955&amp;""))&amp;";",E$1007))),OR(UPPER(TRIM(Datos!E955&amp;""))="SÍ",UPPER(TRIM(Datos!E955&amp;""))="SI",UPPER(TRIM(Datos!E955&amp;""))="NO"),IF(ISNUMBER(Datos!E955),AND(OR(E$1005="",Datos!E955&gt;=E$1005),OR(E$1006="",Datos!E955&lt;=E$1006)),FALSE),TRUE))))</f>
        <v>0.0</v>
      </c>
      <c r="F955">
        <f>IF(Datos!F955="",0,IF(AND(F$1008&lt;&gt;"",Datos!F955=F$1008),0,IF(F$1004=0,0,1-CHOOSE(F$1004,IF(ISNUMBER(Datos!F955),AND(OR(F$1005="",Datos!F955&gt;=F$1005),OR(F$1006="",Datos!F955&lt;=F$1006)),FALSE),IF(ISNUMBER(Datos!F955),AND(Datos!F955=INT(Datos!F955),AND(OR(F$1005="",Datos!F955&gt;=F$1005),OR(F$1006="",Datos!F955&lt;=F$1006))),FALSE),OR(ISNUMBER(FIND(";"&amp;UPPER(TRIM(Datos!F955&amp;""))&amp;"=",F$1007)),ISNUMBER(FIND(";"&amp;UPPER(TRIM(Datos!F955&amp;""))&amp;";",F$1007))),OR(UPPER(TRIM(Datos!F955&amp;""))="SÍ",UPPER(TRIM(Datos!F955&amp;""))="SI",UPPER(TRIM(Datos!F955&amp;""))="NO"),IF(ISNUMBER(Datos!F955),AND(OR(F$1005="",Datos!F955&gt;=F$1005),OR(F$1006="",Datos!F955&lt;=F$1006)),FALSE),TRUE))))</f>
        <v>0.0</v>
      </c>
      <c r="G955">
        <f>IF(Datos!G955="",0,IF(AND(G$1008&lt;&gt;"",Datos!G955=G$1008),0,IF(G$1004=0,0,1-CHOOSE(G$1004,IF(ISNUMBER(Datos!G955),AND(OR(G$1005="",Datos!G955&gt;=G$1005),OR(G$1006="",Datos!G955&lt;=G$1006)),FALSE),IF(ISNUMBER(Datos!G955),AND(Datos!G955=INT(Datos!G955),AND(OR(G$1005="",Datos!G955&gt;=G$1005),OR(G$1006="",Datos!G955&lt;=G$1006))),FALSE),OR(ISNUMBER(FIND(";"&amp;UPPER(TRIM(Datos!G955&amp;""))&amp;"=",G$1007)),ISNUMBER(FIND(";"&amp;UPPER(TRIM(Datos!G955&amp;""))&amp;";",G$1007))),OR(UPPER(TRIM(Datos!G955&amp;""))="SÍ",UPPER(TRIM(Datos!G955&amp;""))="SI",UPPER(TRIM(Datos!G955&amp;""))="NO"),IF(ISNUMBER(Datos!G955),AND(OR(G$1005="",Datos!G955&gt;=G$1005),OR(G$1006="",Datos!G955&lt;=G$1006)),FALSE),TRUE))))</f>
        <v>0.0</v>
      </c>
      <c r="H955">
        <f>IF(Datos!H955="",0,IF(AND(H$1008&lt;&gt;"",Datos!H955=H$1008),0,IF(H$1004=0,0,1-CHOOSE(H$1004,IF(ISNUMBER(Datos!H955),AND(OR(H$1005="",Datos!H955&gt;=H$1005),OR(H$1006="",Datos!H955&lt;=H$1006)),FALSE),IF(ISNUMBER(Datos!H955),AND(Datos!H955=INT(Datos!H955),AND(OR(H$1005="",Datos!H955&gt;=H$1005),OR(H$1006="",Datos!H955&lt;=H$1006))),FALSE),OR(ISNUMBER(FIND(";"&amp;UPPER(TRIM(Datos!H955&amp;""))&amp;"=",H$1007)),ISNUMBER(FIND(";"&amp;UPPER(TRIM(Datos!H955&amp;""))&amp;";",H$1007))),OR(UPPER(TRIM(Datos!H955&amp;""))="SÍ",UPPER(TRIM(Datos!H955&amp;""))="SI",UPPER(TRIM(Datos!H955&amp;""))="NO"),IF(ISNUMBER(Datos!H955),AND(OR(H$1005="",Datos!H955&gt;=H$1005),OR(H$1006="",Datos!H955&lt;=H$1006)),FALSE),TRUE))))</f>
        <v>0.0</v>
      </c>
      <c r="I955">
        <f>IF(Datos!I955="",0,IF(AND(I$1008&lt;&gt;"",Datos!I955=I$1008),0,IF(I$1004=0,0,1-CHOOSE(I$1004,IF(ISNUMBER(Datos!I955),AND(OR(I$1005="",Datos!I955&gt;=I$1005),OR(I$1006="",Datos!I955&lt;=I$1006)),FALSE),IF(ISNUMBER(Datos!I955),AND(Datos!I955=INT(Datos!I955),AND(OR(I$1005="",Datos!I955&gt;=I$1005),OR(I$1006="",Datos!I955&lt;=I$1006))),FALSE),OR(ISNUMBER(FIND(";"&amp;UPPER(TRIM(Datos!I955&amp;""))&amp;"=",I$1007)),ISNUMBER(FIND(";"&amp;UPPER(TRIM(Datos!I955&amp;""))&amp;";",I$1007))),OR(UPPER(TRIM(Datos!I955&amp;""))="SÍ",UPPER(TRIM(Datos!I955&amp;""))="SI",UPPER(TRIM(Datos!I955&amp;""))="NO"),IF(ISNUMBER(Datos!I955),AND(OR(I$1005="",Datos!I955&gt;=I$1005),OR(I$1006="",Datos!I955&lt;=I$1006)),FALSE),TRUE))))</f>
        <v>0.0</v>
      </c>
      <c r="J955">
        <f>IF(Datos!J955="",0,IF(AND(J$1008&lt;&gt;"",Datos!J955=J$1008),0,IF(J$1004=0,0,1-CHOOSE(J$1004,IF(ISNUMBER(Datos!J955),AND(OR(J$1005="",Datos!J955&gt;=J$1005),OR(J$1006="",Datos!J955&lt;=J$1006)),FALSE),IF(ISNUMBER(Datos!J955),AND(Datos!J955=INT(Datos!J955),AND(OR(J$1005="",Datos!J955&gt;=J$1005),OR(J$1006="",Datos!J955&lt;=J$1006))),FALSE),OR(ISNUMBER(FIND(";"&amp;UPPER(TRIM(Datos!J955&amp;""))&amp;"=",J$1007)),ISNUMBER(FIND(";"&amp;UPPER(TRIM(Datos!J955&amp;""))&amp;";",J$1007))),OR(UPPER(TRIM(Datos!J955&amp;""))="SÍ",UPPER(TRIM(Datos!J955&amp;""))="SI",UPPER(TRIM(Datos!J955&amp;""))="NO"),IF(ISNUMBER(Datos!J955),AND(OR(J$1005="",Datos!J955&gt;=J$1005),OR(J$1006="",Datos!J955&lt;=J$1006)),FALSE),TRUE))))</f>
        <v>0.0</v>
      </c>
      <c r="K955">
        <f>IF(Datos!K955="",0,IF(AND(K$1008&lt;&gt;"",Datos!K955=K$1008),0,IF(K$1004=0,0,1-CHOOSE(K$1004,IF(ISNUMBER(Datos!K955),AND(OR(K$1005="",Datos!K955&gt;=K$1005),OR(K$1006="",Datos!K955&lt;=K$1006)),FALSE),IF(ISNUMBER(Datos!K955),AND(Datos!K955=INT(Datos!K955),AND(OR(K$1005="",Datos!K955&gt;=K$1005),OR(K$1006="",Datos!K955&lt;=K$1006))),FALSE),OR(ISNUMBER(FIND(";"&amp;UPPER(TRIM(Datos!K955&amp;""))&amp;"=",K$1007)),ISNUMBER(FIND(";"&amp;UPPER(TRIM(Datos!K955&amp;""))&amp;";",K$1007))),OR(UPPER(TRIM(Datos!K955&amp;""))="SÍ",UPPER(TRIM(Datos!K955&amp;""))="SI",UPPER(TRIM(Datos!K955&amp;""))="NO"),IF(ISNUMBER(Datos!K955),AND(OR(K$1005="",Datos!K955&gt;=K$1005),OR(K$1006="",Datos!K955&lt;=K$1006)),FALSE),TRUE))))</f>
        <v>0.0</v>
      </c>
      <c r="L955">
        <f>IF(Datos!L955="",0,IF(AND(L$1008&lt;&gt;"",Datos!L955=L$1008),0,IF(L$1004=0,0,1-CHOOSE(L$1004,IF(ISNUMBER(Datos!L955),AND(OR(L$1005="",Datos!L955&gt;=L$1005),OR(L$1006="",Datos!L955&lt;=L$1006)),FALSE),IF(ISNUMBER(Datos!L955),AND(Datos!L955=INT(Datos!L955),AND(OR(L$1005="",Datos!L955&gt;=L$1005),OR(L$1006="",Datos!L955&lt;=L$1006))),FALSE),OR(ISNUMBER(FIND(";"&amp;UPPER(TRIM(Datos!L955&amp;""))&amp;"=",L$1007)),ISNUMBER(FIND(";"&amp;UPPER(TRIM(Datos!L955&amp;""))&amp;";",L$1007))),OR(UPPER(TRIM(Datos!L955&amp;""))="SÍ",UPPER(TRIM(Datos!L955&amp;""))="SI",UPPER(TRIM(Datos!L955&amp;""))="NO"),IF(ISNUMBER(Datos!L955),AND(OR(L$1005="",Datos!L955&gt;=L$1005),OR(L$1006="",Datos!L955&lt;=L$1006)),FALSE),TRUE))))</f>
        <v>0.0</v>
      </c>
      <c r="M955">
        <f>IF(Datos!M955="",0,IF(AND(M$1008&lt;&gt;"",Datos!M955=M$1008),0,IF(M$1004=0,0,1-CHOOSE(M$1004,IF(ISNUMBER(Datos!M955),AND(OR(M$1005="",Datos!M955&gt;=M$1005),OR(M$1006="",Datos!M955&lt;=M$1006)),FALSE),IF(ISNUMBER(Datos!M955),AND(Datos!M955=INT(Datos!M955),AND(OR(M$1005="",Datos!M955&gt;=M$1005),OR(M$1006="",Datos!M955&lt;=M$1006))),FALSE),OR(ISNUMBER(FIND(";"&amp;UPPER(TRIM(Datos!M955&amp;""))&amp;"=",M$1007)),ISNUMBER(FIND(";"&amp;UPPER(TRIM(Datos!M955&amp;""))&amp;";",M$1007))),OR(UPPER(TRIM(Datos!M955&amp;""))="SÍ",UPPER(TRIM(Datos!M955&amp;""))="SI",UPPER(TRIM(Datos!M955&amp;""))="NO"),IF(ISNUMBER(Datos!M955),AND(OR(M$1005="",Datos!M955&gt;=M$1005),OR(M$1006="",Datos!M955&lt;=M$1006)),FALSE),TRUE))))</f>
        <v>0.0</v>
      </c>
      <c r="N955">
        <f>IF(Datos!N955="",0,IF(AND(N$1008&lt;&gt;"",Datos!N955=N$1008),0,IF(N$1004=0,0,1-CHOOSE(N$1004,IF(ISNUMBER(Datos!N955),AND(OR(N$1005="",Datos!N955&gt;=N$1005),OR(N$1006="",Datos!N955&lt;=N$1006)),FALSE),IF(ISNUMBER(Datos!N955),AND(Datos!N955=INT(Datos!N955),AND(OR(N$1005="",Datos!N955&gt;=N$1005),OR(N$1006="",Datos!N955&lt;=N$1006))),FALSE),OR(ISNUMBER(FIND(";"&amp;UPPER(TRIM(Datos!N955&amp;""))&amp;"=",N$1007)),ISNUMBER(FIND(";"&amp;UPPER(TRIM(Datos!N955&amp;""))&amp;";",N$1007))),OR(UPPER(TRIM(Datos!N955&amp;""))="SÍ",UPPER(TRIM(Datos!N955&amp;""))="SI",UPPER(TRIM(Datos!N955&amp;""))="NO"),IF(ISNUMBER(Datos!N955),AND(OR(N$1005="",Datos!N955&gt;=N$1005),OR(N$1006="",Datos!N955&lt;=N$1006)),FALSE),TRUE))))</f>
        <v>0.0</v>
      </c>
      <c r="O955">
        <f>IF(Datos!O955="",0,IF(AND(O$1008&lt;&gt;"",Datos!O955=O$1008),0,IF(O$1004=0,0,1-CHOOSE(O$1004,IF(ISNUMBER(Datos!O955),AND(OR(O$1005="",Datos!O955&gt;=O$1005),OR(O$1006="",Datos!O955&lt;=O$1006)),FALSE),IF(ISNUMBER(Datos!O955),AND(Datos!O955=INT(Datos!O955),AND(OR(O$1005="",Datos!O955&gt;=O$1005),OR(O$1006="",Datos!O955&lt;=O$1006))),FALSE),OR(ISNUMBER(FIND(";"&amp;UPPER(TRIM(Datos!O955&amp;""))&amp;"=",O$1007)),ISNUMBER(FIND(";"&amp;UPPER(TRIM(Datos!O955&amp;""))&amp;";",O$1007))),OR(UPPER(TRIM(Datos!O955&amp;""))="SÍ",UPPER(TRIM(Datos!O955&amp;""))="SI",UPPER(TRIM(Datos!O955&amp;""))="NO"),IF(ISNUMBER(Datos!O955),AND(OR(O$1005="",Datos!O955&gt;=O$1005),OR(O$1006="",Datos!O955&lt;=O$1006)),FALSE),TRUE))))</f>
        <v>0.0</v>
      </c>
      <c r="P955">
        <f>IF(Datos!P955="",0,IF(AND(P$1008&lt;&gt;"",Datos!P955=P$1008),0,IF(P$1004=0,0,1-CHOOSE(P$1004,IF(ISNUMBER(Datos!P955),AND(OR(P$1005="",Datos!P955&gt;=P$1005),OR(P$1006="",Datos!P955&lt;=P$1006)),FALSE),IF(ISNUMBER(Datos!P955),AND(Datos!P955=INT(Datos!P955),AND(OR(P$1005="",Datos!P955&gt;=P$1005),OR(P$1006="",Datos!P955&lt;=P$1006))),FALSE),OR(ISNUMBER(FIND(";"&amp;UPPER(TRIM(Datos!P955&amp;""))&amp;"=",P$1007)),ISNUMBER(FIND(";"&amp;UPPER(TRIM(Datos!P955&amp;""))&amp;";",P$1007))),OR(UPPER(TRIM(Datos!P955&amp;""))="SÍ",UPPER(TRIM(Datos!P955&amp;""))="SI",UPPER(TRIM(Datos!P955&amp;""))="NO"),IF(ISNUMBER(Datos!P955),AND(OR(P$1005="",Datos!P955&gt;=P$1005),OR(P$1006="",Datos!P955&lt;=P$1006)),FALSE),TRUE))))</f>
        <v>0.0</v>
      </c>
      <c r="Q955">
        <f>IF(Datos!Q955="",0,IF(AND(Q$1008&lt;&gt;"",Datos!Q955=Q$1008),0,IF(Q$1004=0,0,1-CHOOSE(Q$1004,IF(ISNUMBER(Datos!Q955),AND(OR(Q$1005="",Datos!Q955&gt;=Q$1005),OR(Q$1006="",Datos!Q955&lt;=Q$1006)),FALSE),IF(ISNUMBER(Datos!Q955),AND(Datos!Q955=INT(Datos!Q955),AND(OR(Q$1005="",Datos!Q955&gt;=Q$1005),OR(Q$1006="",Datos!Q955&lt;=Q$1006))),FALSE),OR(ISNUMBER(FIND(";"&amp;UPPER(TRIM(Datos!Q955&amp;""))&amp;"=",Q$1007)),ISNUMBER(FIND(";"&amp;UPPER(TRIM(Datos!Q955&amp;""))&amp;";",Q$1007))),OR(UPPER(TRIM(Datos!Q955&amp;""))="SÍ",UPPER(TRIM(Datos!Q955&amp;""))="SI",UPPER(TRIM(Datos!Q955&amp;""))="NO"),IF(ISNUMBER(Datos!Q955),AND(OR(Q$1005="",Datos!Q955&gt;=Q$1005),OR(Q$1006="",Datos!Q955&lt;=Q$1006)),FALSE),TRUE))))</f>
        <v>0.0</v>
      </c>
      <c r="R955">
        <f>IF(Datos!R955="",0,IF(AND(R$1008&lt;&gt;"",Datos!R955=R$1008),0,IF(R$1004=0,0,1-CHOOSE(R$1004,IF(ISNUMBER(Datos!R955),AND(OR(R$1005="",Datos!R955&gt;=R$1005),OR(R$1006="",Datos!R955&lt;=R$1006)),FALSE),IF(ISNUMBER(Datos!R955),AND(Datos!R955=INT(Datos!R955),AND(OR(R$1005="",Datos!R955&gt;=R$1005),OR(R$1006="",Datos!R955&lt;=R$1006))),FALSE),OR(ISNUMBER(FIND(";"&amp;UPPER(TRIM(Datos!R955&amp;""))&amp;"=",R$1007)),ISNUMBER(FIND(";"&amp;UPPER(TRIM(Datos!R955&amp;""))&amp;";",R$1007))),OR(UPPER(TRIM(Datos!R955&amp;""))="SÍ",UPPER(TRIM(Datos!R955&amp;""))="SI",UPPER(TRIM(Datos!R955&amp;""))="NO"),IF(ISNUMBER(Datos!R955),AND(OR(R$1005="",Datos!R955&gt;=R$1005),OR(R$1006="",Datos!R955&lt;=R$1006)),FALSE),TRUE))))</f>
        <v>0.0</v>
      </c>
      <c r="S955">
        <f>IF(Datos!S955="",0,IF(AND(S$1008&lt;&gt;"",Datos!S955=S$1008),0,IF(S$1004=0,0,1-CHOOSE(S$1004,IF(ISNUMBER(Datos!S955),AND(OR(S$1005="",Datos!S955&gt;=S$1005),OR(S$1006="",Datos!S955&lt;=S$1006)),FALSE),IF(ISNUMBER(Datos!S955),AND(Datos!S955=INT(Datos!S955),AND(OR(S$1005="",Datos!S955&gt;=S$1005),OR(S$1006="",Datos!S955&lt;=S$1006))),FALSE),OR(ISNUMBER(FIND(";"&amp;UPPER(TRIM(Datos!S955&amp;""))&amp;"=",S$1007)),ISNUMBER(FIND(";"&amp;UPPER(TRIM(Datos!S955&amp;""))&amp;";",S$1007))),OR(UPPER(TRIM(Datos!S955&amp;""))="SÍ",UPPER(TRIM(Datos!S955&amp;""))="SI",UPPER(TRIM(Datos!S955&amp;""))="NO"),IF(ISNUMBER(Datos!S955),AND(OR(S$1005="",Datos!S955&gt;=S$1005),OR(S$1006="",Datos!S955&lt;=S$1006)),FALSE),TRUE))))</f>
        <v>0.0</v>
      </c>
      <c r="T955">
        <f>IF(Datos!T955="",0,IF(AND(T$1008&lt;&gt;"",Datos!T955=T$1008),0,IF(T$1004=0,0,1-CHOOSE(T$1004,IF(ISNUMBER(Datos!T955),AND(OR(T$1005="",Datos!T955&gt;=T$1005),OR(T$1006="",Datos!T955&lt;=T$1006)),FALSE),IF(ISNUMBER(Datos!T955),AND(Datos!T955=INT(Datos!T955),AND(OR(T$1005="",Datos!T955&gt;=T$1005),OR(T$1006="",Datos!T955&lt;=T$1006))),FALSE),OR(ISNUMBER(FIND(";"&amp;UPPER(TRIM(Datos!T955&amp;""))&amp;"=",T$1007)),ISNUMBER(FIND(";"&amp;UPPER(TRIM(Datos!T955&amp;""))&amp;";",T$1007))),OR(UPPER(TRIM(Datos!T955&amp;""))="SÍ",UPPER(TRIM(Datos!T955&amp;""))="SI",UPPER(TRIM(Datos!T955&amp;""))="NO"),IF(ISNUMBER(Datos!T955),AND(OR(T$1005="",Datos!T955&gt;=T$1005),OR(T$1006="",Datos!T955&lt;=T$1006)),FALSE),TRUE))))</f>
        <v>0.0</v>
      </c>
      <c r="U955">
        <f>IF(Datos!U955="",0,IF(AND(U$1008&lt;&gt;"",Datos!U955=U$1008),0,IF(U$1004=0,0,1-CHOOSE(U$1004,IF(ISNUMBER(Datos!U955),AND(OR(U$1005="",Datos!U955&gt;=U$1005),OR(U$1006="",Datos!U955&lt;=U$1006)),FALSE),IF(ISNUMBER(Datos!U955),AND(Datos!U955=INT(Datos!U955),AND(OR(U$1005="",Datos!U955&gt;=U$1005),OR(U$1006="",Datos!U955&lt;=U$1006))),FALSE),OR(ISNUMBER(FIND(";"&amp;UPPER(TRIM(Datos!U955&amp;""))&amp;"=",U$1007)),ISNUMBER(FIND(";"&amp;UPPER(TRIM(Datos!U955&amp;""))&amp;";",U$1007))),OR(UPPER(TRIM(Datos!U955&amp;""))="SÍ",UPPER(TRIM(Datos!U955&amp;""))="SI",UPPER(TRIM(Datos!U955&amp;""))="NO"),IF(ISNUMBER(Datos!U955),AND(OR(U$1005="",Datos!U955&gt;=U$1005),OR(U$1006="",Datos!U955&lt;=U$1006)),FALSE),TRUE))))</f>
        <v>0.0</v>
      </c>
      <c r="V955">
        <f>IF(Datos!V955="",0,IF(AND(V$1008&lt;&gt;"",Datos!V955=V$1008),0,IF(V$1004=0,0,1-CHOOSE(V$1004,IF(ISNUMBER(Datos!V955),AND(OR(V$1005="",Datos!V955&gt;=V$1005),OR(V$1006="",Datos!V955&lt;=V$1006)),FALSE),IF(ISNUMBER(Datos!V955),AND(Datos!V955=INT(Datos!V955),AND(OR(V$1005="",Datos!V955&gt;=V$1005),OR(V$1006="",Datos!V955&lt;=V$1006))),FALSE),OR(ISNUMBER(FIND(";"&amp;UPPER(TRIM(Datos!V955&amp;""))&amp;"=",V$1007)),ISNUMBER(FIND(";"&amp;UPPER(TRIM(Datos!V955&amp;""))&amp;";",V$1007))),OR(UPPER(TRIM(Datos!V955&amp;""))="SÍ",UPPER(TRIM(Datos!V955&amp;""))="SI",UPPER(TRIM(Datos!V955&amp;""))="NO"),IF(ISNUMBER(Datos!V955),AND(OR(V$1005="",Datos!V955&gt;=V$1005),OR(V$1006="",Datos!V955&lt;=V$1006)),FALSE),TRUE))))</f>
        <v>0.0</v>
      </c>
      <c r="W955">
        <f>IF(Datos!W955="",0,IF(AND(W$1008&lt;&gt;"",Datos!W955=W$1008),0,IF(W$1004=0,0,1-CHOOSE(W$1004,IF(ISNUMBER(Datos!W955),AND(OR(W$1005="",Datos!W955&gt;=W$1005),OR(W$1006="",Datos!W955&lt;=W$1006)),FALSE),IF(ISNUMBER(Datos!W955),AND(Datos!W955=INT(Datos!W955),AND(OR(W$1005="",Datos!W955&gt;=W$1005),OR(W$1006="",Datos!W955&lt;=W$1006))),FALSE),OR(ISNUMBER(FIND(";"&amp;UPPER(TRIM(Datos!W955&amp;""))&amp;"=",W$1007)),ISNUMBER(FIND(";"&amp;UPPER(TRIM(Datos!W955&amp;""))&amp;";",W$1007))),OR(UPPER(TRIM(Datos!W955&amp;""))="SÍ",UPPER(TRIM(Datos!W955&amp;""))="SI",UPPER(TRIM(Datos!W955&amp;""))="NO"),IF(ISNUMBER(Datos!W955),AND(OR(W$1005="",Datos!W955&gt;=W$1005),OR(W$1006="",Datos!W955&lt;=W$1006)),FALSE),TRUE))))</f>
        <v>0.0</v>
      </c>
      <c r="X955">
        <f>IF(Datos!X955="",0,IF(AND(X$1008&lt;&gt;"",Datos!X955=X$1008),0,IF(X$1004=0,0,1-CHOOSE(X$1004,IF(ISNUMBER(Datos!X955),AND(OR(X$1005="",Datos!X955&gt;=X$1005),OR(X$1006="",Datos!X955&lt;=X$1006)),FALSE),IF(ISNUMBER(Datos!X955),AND(Datos!X955=INT(Datos!X955),AND(OR(X$1005="",Datos!X955&gt;=X$1005),OR(X$1006="",Datos!X955&lt;=X$1006))),FALSE),OR(ISNUMBER(FIND(";"&amp;UPPER(TRIM(Datos!X955&amp;""))&amp;"=",X$1007)),ISNUMBER(FIND(";"&amp;UPPER(TRIM(Datos!X955&amp;""))&amp;";",X$1007))),OR(UPPER(TRIM(Datos!X955&amp;""))="SÍ",UPPER(TRIM(Datos!X955&amp;""))="SI",UPPER(TRIM(Datos!X955&amp;""))="NO"),IF(ISNUMBER(Datos!X955),AND(OR(X$1005="",Datos!X955&gt;=X$1005),OR(X$1006="",Datos!X955&lt;=X$1006)),FALSE),TRUE))))</f>
        <v>0.0</v>
      </c>
      <c r="Y955">
        <f>IF(Datos!Y955="",0,IF(AND(Y$1008&lt;&gt;"",Datos!Y955=Y$1008),0,IF(Y$1004=0,0,1-CHOOSE(Y$1004,IF(ISNUMBER(Datos!Y955),AND(OR(Y$1005="",Datos!Y955&gt;=Y$1005),OR(Y$1006="",Datos!Y955&lt;=Y$1006)),FALSE),IF(ISNUMBER(Datos!Y955),AND(Datos!Y955=INT(Datos!Y955),AND(OR(Y$1005="",Datos!Y955&gt;=Y$1005),OR(Y$1006="",Datos!Y955&lt;=Y$1006))),FALSE),OR(ISNUMBER(FIND(";"&amp;UPPER(TRIM(Datos!Y955&amp;""))&amp;"=",Y$1007)),ISNUMBER(FIND(";"&amp;UPPER(TRIM(Datos!Y955&amp;""))&amp;";",Y$1007))),OR(UPPER(TRIM(Datos!Y955&amp;""))="SÍ",UPPER(TRIM(Datos!Y955&amp;""))="SI",UPPER(TRIM(Datos!Y955&amp;""))="NO"),IF(ISNUMBER(Datos!Y955),AND(OR(Y$1005="",Datos!Y955&gt;=Y$1005),OR(Y$1006="",Datos!Y955&lt;=Y$1006)),FALSE),TRUE))))</f>
        <v>0.0</v>
      </c>
      <c r="Z955">
        <f>IF(Datos!Z955="",0,IF(AND(Z$1008&lt;&gt;"",Datos!Z955=Z$1008),0,IF(Z$1004=0,0,1-CHOOSE(Z$1004,IF(ISNUMBER(Datos!Z955),AND(OR(Z$1005="",Datos!Z955&gt;=Z$1005),OR(Z$1006="",Datos!Z955&lt;=Z$1006)),FALSE),IF(ISNUMBER(Datos!Z955),AND(Datos!Z955=INT(Datos!Z955),AND(OR(Z$1005="",Datos!Z955&gt;=Z$1005),OR(Z$1006="",Datos!Z955&lt;=Z$1006))),FALSE),OR(ISNUMBER(FIND(";"&amp;UPPER(TRIM(Datos!Z955&amp;""))&amp;"=",Z$1007)),ISNUMBER(FIND(";"&amp;UPPER(TRIM(Datos!Z955&amp;""))&amp;";",Z$1007))),OR(UPPER(TRIM(Datos!Z955&amp;""))="SÍ",UPPER(TRIM(Datos!Z955&amp;""))="SI",UPPER(TRIM(Datos!Z955&amp;""))="NO"),IF(ISNUMBER(Datos!Z955),AND(OR(Z$1005="",Datos!Z955&gt;=Z$1005),OR(Z$1006="",Datos!Z955&lt;=Z$1006)),FALSE),TRUE))))</f>
        <v>0.0</v>
      </c>
      <c r="AA955">
        <f>IF(Datos!AA955="",0,IF(AND(AA$1008&lt;&gt;"",Datos!AA955=AA$1008),0,IF(AA$1004=0,0,1-CHOOSE(AA$1004,IF(ISNUMBER(Datos!AA955),AND(OR(AA$1005="",Datos!AA955&gt;=AA$1005),OR(AA$1006="",Datos!AA955&lt;=AA$1006)),FALSE),IF(ISNUMBER(Datos!AA955),AND(Datos!AA955=INT(Datos!AA955),AND(OR(AA$1005="",Datos!AA955&gt;=AA$1005),OR(AA$1006="",Datos!AA955&lt;=AA$1006))),FALSE),OR(ISNUMBER(FIND(";"&amp;UPPER(TRIM(Datos!AA955&amp;""))&amp;"=",AA$1007)),ISNUMBER(FIND(";"&amp;UPPER(TRIM(Datos!AA955&amp;""))&amp;";",AA$1007))),OR(UPPER(TRIM(Datos!AA955&amp;""))="SÍ",UPPER(TRIM(Datos!AA955&amp;""))="SI",UPPER(TRIM(Datos!AA955&amp;""))="NO"),IF(ISNUMBER(Datos!AA955),AND(OR(AA$1005="",Datos!AA955&gt;=AA$1005),OR(AA$1006="",Datos!AA955&lt;=AA$1006)),FALSE),TRUE))))</f>
        <v>0.0</v>
      </c>
      <c r="AB955">
        <f>IF(Datos!AB955="",0,IF(AND(AB$1008&lt;&gt;"",Datos!AB955=AB$1008),0,IF(AB$1004=0,0,1-CHOOSE(AB$1004,IF(ISNUMBER(Datos!AB955),AND(OR(AB$1005="",Datos!AB955&gt;=AB$1005),OR(AB$1006="",Datos!AB955&lt;=AB$1006)),FALSE),IF(ISNUMBER(Datos!AB955),AND(Datos!AB955=INT(Datos!AB955),AND(OR(AB$1005="",Datos!AB955&gt;=AB$1005),OR(AB$1006="",Datos!AB955&lt;=AB$1006))),FALSE),OR(ISNUMBER(FIND(";"&amp;UPPER(TRIM(Datos!AB955&amp;""))&amp;"=",AB$1007)),ISNUMBER(FIND(";"&amp;UPPER(TRIM(Datos!AB955&amp;""))&amp;";",AB$1007))),OR(UPPER(TRIM(Datos!AB955&amp;""))="SÍ",UPPER(TRIM(Datos!AB955&amp;""))="SI",UPPER(TRIM(Datos!AB955&amp;""))="NO"),IF(ISNUMBER(Datos!AB955),AND(OR(AB$1005="",Datos!AB955&gt;=AB$1005),OR(AB$1006="",Datos!AB955&lt;=AB$1006)),FALSE),TRUE))))</f>
        <v>0.0</v>
      </c>
      <c r="AC955">
        <f>IF(Datos!AC955="",0,IF(AND(AC$1008&lt;&gt;"",Datos!AC955=AC$1008),0,IF(AC$1004=0,0,1-CHOOSE(AC$1004,IF(ISNUMBER(Datos!AC955),AND(OR(AC$1005="",Datos!AC955&gt;=AC$1005),OR(AC$1006="",Datos!AC955&lt;=AC$1006)),FALSE),IF(ISNUMBER(Datos!AC955),AND(Datos!AC955=INT(Datos!AC955),AND(OR(AC$1005="",Datos!AC955&gt;=AC$1005),OR(AC$1006="",Datos!AC955&lt;=AC$1006))),FALSE),OR(ISNUMBER(FIND(";"&amp;UPPER(TRIM(Datos!AC955&amp;""))&amp;"=",AC$1007)),ISNUMBER(FIND(";"&amp;UPPER(TRIM(Datos!AC955&amp;""))&amp;";",AC$1007))),OR(UPPER(TRIM(Datos!AC955&amp;""))="SÍ",UPPER(TRIM(Datos!AC955&amp;""))="SI",UPPER(TRIM(Datos!AC955&amp;""))="NO"),IF(ISNUMBER(Datos!AC955),AND(OR(AC$1005="",Datos!AC955&gt;=AC$1005),OR(AC$1006="",Datos!AC955&lt;=AC$1006)),FALSE),TRUE))))</f>
        <v>0.0</v>
      </c>
      <c r="AD955">
        <f>IF(Datos!AD955="",0,IF(AND(AD$1008&lt;&gt;"",Datos!AD955=AD$1008),0,IF(AD$1004=0,0,1-CHOOSE(AD$1004,IF(ISNUMBER(Datos!AD955),AND(OR(AD$1005="",Datos!AD955&gt;=AD$1005),OR(AD$1006="",Datos!AD955&lt;=AD$1006)),FALSE),IF(ISNUMBER(Datos!AD955),AND(Datos!AD955=INT(Datos!AD955),AND(OR(AD$1005="",Datos!AD955&gt;=AD$1005),OR(AD$1006="",Datos!AD955&lt;=AD$1006))),FALSE),OR(ISNUMBER(FIND(";"&amp;UPPER(TRIM(Datos!AD955&amp;""))&amp;"=",AD$1007)),ISNUMBER(FIND(";"&amp;UPPER(TRIM(Datos!AD955&amp;""))&amp;";",AD$1007))),OR(UPPER(TRIM(Datos!AD955&amp;""))="SÍ",UPPER(TRIM(Datos!AD955&amp;""))="SI",UPPER(TRIM(Datos!AD955&amp;""))="NO"),IF(ISNUMBER(Datos!AD955),AND(OR(AD$1005="",Datos!AD955&gt;=AD$1005),OR(AD$1006="",Datos!AD955&lt;=AD$1006)),FALSE),TRUE))))</f>
        <v>0.0</v>
      </c>
      <c r="AE955">
        <f>IF(Datos!AE955="",0,IF(AND(AE$1008&lt;&gt;"",Datos!AE955=AE$1008),0,IF(AE$1004=0,0,1-CHOOSE(AE$1004,IF(ISNUMBER(Datos!AE955),AND(OR(AE$1005="",Datos!AE955&gt;=AE$1005),OR(AE$1006="",Datos!AE955&lt;=AE$1006)),FALSE),IF(ISNUMBER(Datos!AE955),AND(Datos!AE955=INT(Datos!AE955),AND(OR(AE$1005="",Datos!AE955&gt;=AE$1005),OR(AE$1006="",Datos!AE955&lt;=AE$1006))),FALSE),OR(ISNUMBER(FIND(";"&amp;UPPER(TRIM(Datos!AE955&amp;""))&amp;"=",AE$1007)),ISNUMBER(FIND(";"&amp;UPPER(TRIM(Datos!AE955&amp;""))&amp;";",AE$1007))),OR(UPPER(TRIM(Datos!AE955&amp;""))="SÍ",UPPER(TRIM(Datos!AE955&amp;""))="SI",UPPER(TRIM(Datos!AE955&amp;""))="NO"),IF(ISNUMBER(Datos!AE955),AND(OR(AE$1005="",Datos!AE955&gt;=AE$1005),OR(AE$1006="",Datos!AE955&lt;=AE$1006)),FALSE),TRUE))))</f>
        <v>0.0</v>
      </c>
    </row>
    <row r="956" spans="2:31">
      <c r="B956">
        <f>IF(Datos!B956="",0,IF(AND(B$1008&lt;&gt;"",Datos!B956=B$1008),0,IF(B$1004=0,0,1-CHOOSE(B$1004,IF(ISNUMBER(Datos!B956),AND(OR(B$1005="",Datos!B956&gt;=B$1005),OR(B$1006="",Datos!B956&lt;=B$1006)),FALSE),IF(ISNUMBER(Datos!B956),AND(Datos!B956=INT(Datos!B956),AND(OR(B$1005="",Datos!B956&gt;=B$1005),OR(B$1006="",Datos!B956&lt;=B$1006))),FALSE),OR(ISNUMBER(FIND(";"&amp;UPPER(TRIM(Datos!B956&amp;""))&amp;"=",B$1007)),ISNUMBER(FIND(";"&amp;UPPER(TRIM(Datos!B956&amp;""))&amp;";",B$1007))),OR(UPPER(TRIM(Datos!B956&amp;""))="SÍ",UPPER(TRIM(Datos!B956&amp;""))="SI",UPPER(TRIM(Datos!B956&amp;""))="NO"),IF(ISNUMBER(Datos!B956),AND(OR(B$1005="",Datos!B956&gt;=B$1005),OR(B$1006="",Datos!B956&lt;=B$1006)),FALSE),TRUE))))</f>
        <v>0.0</v>
      </c>
      <c r="C956">
        <f>IF(Datos!C956="",0,IF(AND(C$1008&lt;&gt;"",Datos!C956=C$1008),0,IF(C$1004=0,0,1-CHOOSE(C$1004,IF(ISNUMBER(Datos!C956),AND(OR(C$1005="",Datos!C956&gt;=C$1005),OR(C$1006="",Datos!C956&lt;=C$1006)),FALSE),IF(ISNUMBER(Datos!C956),AND(Datos!C956=INT(Datos!C956),AND(OR(C$1005="",Datos!C956&gt;=C$1005),OR(C$1006="",Datos!C956&lt;=C$1006))),FALSE),OR(ISNUMBER(FIND(";"&amp;UPPER(TRIM(Datos!C956&amp;""))&amp;"=",C$1007)),ISNUMBER(FIND(";"&amp;UPPER(TRIM(Datos!C956&amp;""))&amp;";",C$1007))),OR(UPPER(TRIM(Datos!C956&amp;""))="SÍ",UPPER(TRIM(Datos!C956&amp;""))="SI",UPPER(TRIM(Datos!C956&amp;""))="NO"),IF(ISNUMBER(Datos!C956),AND(OR(C$1005="",Datos!C956&gt;=C$1005),OR(C$1006="",Datos!C956&lt;=C$1006)),FALSE),TRUE))))</f>
        <v>0.0</v>
      </c>
      <c r="D956">
        <f>IF(Datos!D956="",0,IF(AND(D$1008&lt;&gt;"",Datos!D956=D$1008),0,IF(D$1004=0,0,1-CHOOSE(D$1004,IF(ISNUMBER(Datos!D956),AND(OR(D$1005="",Datos!D956&gt;=D$1005),OR(D$1006="",Datos!D956&lt;=D$1006)),FALSE),IF(ISNUMBER(Datos!D956),AND(Datos!D956=INT(Datos!D956),AND(OR(D$1005="",Datos!D956&gt;=D$1005),OR(D$1006="",Datos!D956&lt;=D$1006))),FALSE),OR(ISNUMBER(FIND(";"&amp;UPPER(TRIM(Datos!D956&amp;""))&amp;"=",D$1007)),ISNUMBER(FIND(";"&amp;UPPER(TRIM(Datos!D956&amp;""))&amp;";",D$1007))),OR(UPPER(TRIM(Datos!D956&amp;""))="SÍ",UPPER(TRIM(Datos!D956&amp;""))="SI",UPPER(TRIM(Datos!D956&amp;""))="NO"),IF(ISNUMBER(Datos!D956),AND(OR(D$1005="",Datos!D956&gt;=D$1005),OR(D$1006="",Datos!D956&lt;=D$1006)),FALSE),TRUE))))</f>
        <v>0.0</v>
      </c>
      <c r="E956">
        <f>IF(Datos!E956="",0,IF(AND(E$1008&lt;&gt;"",Datos!E956=E$1008),0,IF(E$1004=0,0,1-CHOOSE(E$1004,IF(ISNUMBER(Datos!E956),AND(OR(E$1005="",Datos!E956&gt;=E$1005),OR(E$1006="",Datos!E956&lt;=E$1006)),FALSE),IF(ISNUMBER(Datos!E956),AND(Datos!E956=INT(Datos!E956),AND(OR(E$1005="",Datos!E956&gt;=E$1005),OR(E$1006="",Datos!E956&lt;=E$1006))),FALSE),OR(ISNUMBER(FIND(";"&amp;UPPER(TRIM(Datos!E956&amp;""))&amp;"=",E$1007)),ISNUMBER(FIND(";"&amp;UPPER(TRIM(Datos!E956&amp;""))&amp;";",E$1007))),OR(UPPER(TRIM(Datos!E956&amp;""))="SÍ",UPPER(TRIM(Datos!E956&amp;""))="SI",UPPER(TRIM(Datos!E956&amp;""))="NO"),IF(ISNUMBER(Datos!E956),AND(OR(E$1005="",Datos!E956&gt;=E$1005),OR(E$1006="",Datos!E956&lt;=E$1006)),FALSE),TRUE))))</f>
        <v>0.0</v>
      </c>
      <c r="F956">
        <f>IF(Datos!F956="",0,IF(AND(F$1008&lt;&gt;"",Datos!F956=F$1008),0,IF(F$1004=0,0,1-CHOOSE(F$1004,IF(ISNUMBER(Datos!F956),AND(OR(F$1005="",Datos!F956&gt;=F$1005),OR(F$1006="",Datos!F956&lt;=F$1006)),FALSE),IF(ISNUMBER(Datos!F956),AND(Datos!F956=INT(Datos!F956),AND(OR(F$1005="",Datos!F956&gt;=F$1005),OR(F$1006="",Datos!F956&lt;=F$1006))),FALSE),OR(ISNUMBER(FIND(";"&amp;UPPER(TRIM(Datos!F956&amp;""))&amp;"=",F$1007)),ISNUMBER(FIND(";"&amp;UPPER(TRIM(Datos!F956&amp;""))&amp;";",F$1007))),OR(UPPER(TRIM(Datos!F956&amp;""))="SÍ",UPPER(TRIM(Datos!F956&amp;""))="SI",UPPER(TRIM(Datos!F956&amp;""))="NO"),IF(ISNUMBER(Datos!F956),AND(OR(F$1005="",Datos!F956&gt;=F$1005),OR(F$1006="",Datos!F956&lt;=F$1006)),FALSE),TRUE))))</f>
        <v>0.0</v>
      </c>
      <c r="G956">
        <f>IF(Datos!G956="",0,IF(AND(G$1008&lt;&gt;"",Datos!G956=G$1008),0,IF(G$1004=0,0,1-CHOOSE(G$1004,IF(ISNUMBER(Datos!G956),AND(OR(G$1005="",Datos!G956&gt;=G$1005),OR(G$1006="",Datos!G956&lt;=G$1006)),FALSE),IF(ISNUMBER(Datos!G956),AND(Datos!G956=INT(Datos!G956),AND(OR(G$1005="",Datos!G956&gt;=G$1005),OR(G$1006="",Datos!G956&lt;=G$1006))),FALSE),OR(ISNUMBER(FIND(";"&amp;UPPER(TRIM(Datos!G956&amp;""))&amp;"=",G$1007)),ISNUMBER(FIND(";"&amp;UPPER(TRIM(Datos!G956&amp;""))&amp;";",G$1007))),OR(UPPER(TRIM(Datos!G956&amp;""))="SÍ",UPPER(TRIM(Datos!G956&amp;""))="SI",UPPER(TRIM(Datos!G956&amp;""))="NO"),IF(ISNUMBER(Datos!G956),AND(OR(G$1005="",Datos!G956&gt;=G$1005),OR(G$1006="",Datos!G956&lt;=G$1006)),FALSE),TRUE))))</f>
        <v>0.0</v>
      </c>
      <c r="H956">
        <f>IF(Datos!H956="",0,IF(AND(H$1008&lt;&gt;"",Datos!H956=H$1008),0,IF(H$1004=0,0,1-CHOOSE(H$1004,IF(ISNUMBER(Datos!H956),AND(OR(H$1005="",Datos!H956&gt;=H$1005),OR(H$1006="",Datos!H956&lt;=H$1006)),FALSE),IF(ISNUMBER(Datos!H956),AND(Datos!H956=INT(Datos!H956),AND(OR(H$1005="",Datos!H956&gt;=H$1005),OR(H$1006="",Datos!H956&lt;=H$1006))),FALSE),OR(ISNUMBER(FIND(";"&amp;UPPER(TRIM(Datos!H956&amp;""))&amp;"=",H$1007)),ISNUMBER(FIND(";"&amp;UPPER(TRIM(Datos!H956&amp;""))&amp;";",H$1007))),OR(UPPER(TRIM(Datos!H956&amp;""))="SÍ",UPPER(TRIM(Datos!H956&amp;""))="SI",UPPER(TRIM(Datos!H956&amp;""))="NO"),IF(ISNUMBER(Datos!H956),AND(OR(H$1005="",Datos!H956&gt;=H$1005),OR(H$1006="",Datos!H956&lt;=H$1006)),FALSE),TRUE))))</f>
        <v>0.0</v>
      </c>
      <c r="I956">
        <f>IF(Datos!I956="",0,IF(AND(I$1008&lt;&gt;"",Datos!I956=I$1008),0,IF(I$1004=0,0,1-CHOOSE(I$1004,IF(ISNUMBER(Datos!I956),AND(OR(I$1005="",Datos!I956&gt;=I$1005),OR(I$1006="",Datos!I956&lt;=I$1006)),FALSE),IF(ISNUMBER(Datos!I956),AND(Datos!I956=INT(Datos!I956),AND(OR(I$1005="",Datos!I956&gt;=I$1005),OR(I$1006="",Datos!I956&lt;=I$1006))),FALSE),OR(ISNUMBER(FIND(";"&amp;UPPER(TRIM(Datos!I956&amp;""))&amp;"=",I$1007)),ISNUMBER(FIND(";"&amp;UPPER(TRIM(Datos!I956&amp;""))&amp;";",I$1007))),OR(UPPER(TRIM(Datos!I956&amp;""))="SÍ",UPPER(TRIM(Datos!I956&amp;""))="SI",UPPER(TRIM(Datos!I956&amp;""))="NO"),IF(ISNUMBER(Datos!I956),AND(OR(I$1005="",Datos!I956&gt;=I$1005),OR(I$1006="",Datos!I956&lt;=I$1006)),FALSE),TRUE))))</f>
        <v>0.0</v>
      </c>
      <c r="J956">
        <f>IF(Datos!J956="",0,IF(AND(J$1008&lt;&gt;"",Datos!J956=J$1008),0,IF(J$1004=0,0,1-CHOOSE(J$1004,IF(ISNUMBER(Datos!J956),AND(OR(J$1005="",Datos!J956&gt;=J$1005),OR(J$1006="",Datos!J956&lt;=J$1006)),FALSE),IF(ISNUMBER(Datos!J956),AND(Datos!J956=INT(Datos!J956),AND(OR(J$1005="",Datos!J956&gt;=J$1005),OR(J$1006="",Datos!J956&lt;=J$1006))),FALSE),OR(ISNUMBER(FIND(";"&amp;UPPER(TRIM(Datos!J956&amp;""))&amp;"=",J$1007)),ISNUMBER(FIND(";"&amp;UPPER(TRIM(Datos!J956&amp;""))&amp;";",J$1007))),OR(UPPER(TRIM(Datos!J956&amp;""))="SÍ",UPPER(TRIM(Datos!J956&amp;""))="SI",UPPER(TRIM(Datos!J956&amp;""))="NO"),IF(ISNUMBER(Datos!J956),AND(OR(J$1005="",Datos!J956&gt;=J$1005),OR(J$1006="",Datos!J956&lt;=J$1006)),FALSE),TRUE))))</f>
        <v>0.0</v>
      </c>
      <c r="K956">
        <f>IF(Datos!K956="",0,IF(AND(K$1008&lt;&gt;"",Datos!K956=K$1008),0,IF(K$1004=0,0,1-CHOOSE(K$1004,IF(ISNUMBER(Datos!K956),AND(OR(K$1005="",Datos!K956&gt;=K$1005),OR(K$1006="",Datos!K956&lt;=K$1006)),FALSE),IF(ISNUMBER(Datos!K956),AND(Datos!K956=INT(Datos!K956),AND(OR(K$1005="",Datos!K956&gt;=K$1005),OR(K$1006="",Datos!K956&lt;=K$1006))),FALSE),OR(ISNUMBER(FIND(";"&amp;UPPER(TRIM(Datos!K956&amp;""))&amp;"=",K$1007)),ISNUMBER(FIND(";"&amp;UPPER(TRIM(Datos!K956&amp;""))&amp;";",K$1007))),OR(UPPER(TRIM(Datos!K956&amp;""))="SÍ",UPPER(TRIM(Datos!K956&amp;""))="SI",UPPER(TRIM(Datos!K956&amp;""))="NO"),IF(ISNUMBER(Datos!K956),AND(OR(K$1005="",Datos!K956&gt;=K$1005),OR(K$1006="",Datos!K956&lt;=K$1006)),FALSE),TRUE))))</f>
        <v>0.0</v>
      </c>
      <c r="L956">
        <f>IF(Datos!L956="",0,IF(AND(L$1008&lt;&gt;"",Datos!L956=L$1008),0,IF(L$1004=0,0,1-CHOOSE(L$1004,IF(ISNUMBER(Datos!L956),AND(OR(L$1005="",Datos!L956&gt;=L$1005),OR(L$1006="",Datos!L956&lt;=L$1006)),FALSE),IF(ISNUMBER(Datos!L956),AND(Datos!L956=INT(Datos!L956),AND(OR(L$1005="",Datos!L956&gt;=L$1005),OR(L$1006="",Datos!L956&lt;=L$1006))),FALSE),OR(ISNUMBER(FIND(";"&amp;UPPER(TRIM(Datos!L956&amp;""))&amp;"=",L$1007)),ISNUMBER(FIND(";"&amp;UPPER(TRIM(Datos!L956&amp;""))&amp;";",L$1007))),OR(UPPER(TRIM(Datos!L956&amp;""))="SÍ",UPPER(TRIM(Datos!L956&amp;""))="SI",UPPER(TRIM(Datos!L956&amp;""))="NO"),IF(ISNUMBER(Datos!L956),AND(OR(L$1005="",Datos!L956&gt;=L$1005),OR(L$1006="",Datos!L956&lt;=L$1006)),FALSE),TRUE))))</f>
        <v>0.0</v>
      </c>
      <c r="M956">
        <f>IF(Datos!M956="",0,IF(AND(M$1008&lt;&gt;"",Datos!M956=M$1008),0,IF(M$1004=0,0,1-CHOOSE(M$1004,IF(ISNUMBER(Datos!M956),AND(OR(M$1005="",Datos!M956&gt;=M$1005),OR(M$1006="",Datos!M956&lt;=M$1006)),FALSE),IF(ISNUMBER(Datos!M956),AND(Datos!M956=INT(Datos!M956),AND(OR(M$1005="",Datos!M956&gt;=M$1005),OR(M$1006="",Datos!M956&lt;=M$1006))),FALSE),OR(ISNUMBER(FIND(";"&amp;UPPER(TRIM(Datos!M956&amp;""))&amp;"=",M$1007)),ISNUMBER(FIND(";"&amp;UPPER(TRIM(Datos!M956&amp;""))&amp;";",M$1007))),OR(UPPER(TRIM(Datos!M956&amp;""))="SÍ",UPPER(TRIM(Datos!M956&amp;""))="SI",UPPER(TRIM(Datos!M956&amp;""))="NO"),IF(ISNUMBER(Datos!M956),AND(OR(M$1005="",Datos!M956&gt;=M$1005),OR(M$1006="",Datos!M956&lt;=M$1006)),FALSE),TRUE))))</f>
        <v>0.0</v>
      </c>
      <c r="N956">
        <f>IF(Datos!N956="",0,IF(AND(N$1008&lt;&gt;"",Datos!N956=N$1008),0,IF(N$1004=0,0,1-CHOOSE(N$1004,IF(ISNUMBER(Datos!N956),AND(OR(N$1005="",Datos!N956&gt;=N$1005),OR(N$1006="",Datos!N956&lt;=N$1006)),FALSE),IF(ISNUMBER(Datos!N956),AND(Datos!N956=INT(Datos!N956),AND(OR(N$1005="",Datos!N956&gt;=N$1005),OR(N$1006="",Datos!N956&lt;=N$1006))),FALSE),OR(ISNUMBER(FIND(";"&amp;UPPER(TRIM(Datos!N956&amp;""))&amp;"=",N$1007)),ISNUMBER(FIND(";"&amp;UPPER(TRIM(Datos!N956&amp;""))&amp;";",N$1007))),OR(UPPER(TRIM(Datos!N956&amp;""))="SÍ",UPPER(TRIM(Datos!N956&amp;""))="SI",UPPER(TRIM(Datos!N956&amp;""))="NO"),IF(ISNUMBER(Datos!N956),AND(OR(N$1005="",Datos!N956&gt;=N$1005),OR(N$1006="",Datos!N956&lt;=N$1006)),FALSE),TRUE))))</f>
        <v>0.0</v>
      </c>
      <c r="O956">
        <f>IF(Datos!O956="",0,IF(AND(O$1008&lt;&gt;"",Datos!O956=O$1008),0,IF(O$1004=0,0,1-CHOOSE(O$1004,IF(ISNUMBER(Datos!O956),AND(OR(O$1005="",Datos!O956&gt;=O$1005),OR(O$1006="",Datos!O956&lt;=O$1006)),FALSE),IF(ISNUMBER(Datos!O956),AND(Datos!O956=INT(Datos!O956),AND(OR(O$1005="",Datos!O956&gt;=O$1005),OR(O$1006="",Datos!O956&lt;=O$1006))),FALSE),OR(ISNUMBER(FIND(";"&amp;UPPER(TRIM(Datos!O956&amp;""))&amp;"=",O$1007)),ISNUMBER(FIND(";"&amp;UPPER(TRIM(Datos!O956&amp;""))&amp;";",O$1007))),OR(UPPER(TRIM(Datos!O956&amp;""))="SÍ",UPPER(TRIM(Datos!O956&amp;""))="SI",UPPER(TRIM(Datos!O956&amp;""))="NO"),IF(ISNUMBER(Datos!O956),AND(OR(O$1005="",Datos!O956&gt;=O$1005),OR(O$1006="",Datos!O956&lt;=O$1006)),FALSE),TRUE))))</f>
        <v>0.0</v>
      </c>
      <c r="P956">
        <f>IF(Datos!P956="",0,IF(AND(P$1008&lt;&gt;"",Datos!P956=P$1008),0,IF(P$1004=0,0,1-CHOOSE(P$1004,IF(ISNUMBER(Datos!P956),AND(OR(P$1005="",Datos!P956&gt;=P$1005),OR(P$1006="",Datos!P956&lt;=P$1006)),FALSE),IF(ISNUMBER(Datos!P956),AND(Datos!P956=INT(Datos!P956),AND(OR(P$1005="",Datos!P956&gt;=P$1005),OR(P$1006="",Datos!P956&lt;=P$1006))),FALSE),OR(ISNUMBER(FIND(";"&amp;UPPER(TRIM(Datos!P956&amp;""))&amp;"=",P$1007)),ISNUMBER(FIND(";"&amp;UPPER(TRIM(Datos!P956&amp;""))&amp;";",P$1007))),OR(UPPER(TRIM(Datos!P956&amp;""))="SÍ",UPPER(TRIM(Datos!P956&amp;""))="SI",UPPER(TRIM(Datos!P956&amp;""))="NO"),IF(ISNUMBER(Datos!P956),AND(OR(P$1005="",Datos!P956&gt;=P$1005),OR(P$1006="",Datos!P956&lt;=P$1006)),FALSE),TRUE))))</f>
        <v>0.0</v>
      </c>
      <c r="Q956">
        <f>IF(Datos!Q956="",0,IF(AND(Q$1008&lt;&gt;"",Datos!Q956=Q$1008),0,IF(Q$1004=0,0,1-CHOOSE(Q$1004,IF(ISNUMBER(Datos!Q956),AND(OR(Q$1005="",Datos!Q956&gt;=Q$1005),OR(Q$1006="",Datos!Q956&lt;=Q$1006)),FALSE),IF(ISNUMBER(Datos!Q956),AND(Datos!Q956=INT(Datos!Q956),AND(OR(Q$1005="",Datos!Q956&gt;=Q$1005),OR(Q$1006="",Datos!Q956&lt;=Q$1006))),FALSE),OR(ISNUMBER(FIND(";"&amp;UPPER(TRIM(Datos!Q956&amp;""))&amp;"=",Q$1007)),ISNUMBER(FIND(";"&amp;UPPER(TRIM(Datos!Q956&amp;""))&amp;";",Q$1007))),OR(UPPER(TRIM(Datos!Q956&amp;""))="SÍ",UPPER(TRIM(Datos!Q956&amp;""))="SI",UPPER(TRIM(Datos!Q956&amp;""))="NO"),IF(ISNUMBER(Datos!Q956),AND(OR(Q$1005="",Datos!Q956&gt;=Q$1005),OR(Q$1006="",Datos!Q956&lt;=Q$1006)),FALSE),TRUE))))</f>
        <v>0.0</v>
      </c>
      <c r="R956">
        <f>IF(Datos!R956="",0,IF(AND(R$1008&lt;&gt;"",Datos!R956=R$1008),0,IF(R$1004=0,0,1-CHOOSE(R$1004,IF(ISNUMBER(Datos!R956),AND(OR(R$1005="",Datos!R956&gt;=R$1005),OR(R$1006="",Datos!R956&lt;=R$1006)),FALSE),IF(ISNUMBER(Datos!R956),AND(Datos!R956=INT(Datos!R956),AND(OR(R$1005="",Datos!R956&gt;=R$1005),OR(R$1006="",Datos!R956&lt;=R$1006))),FALSE),OR(ISNUMBER(FIND(";"&amp;UPPER(TRIM(Datos!R956&amp;""))&amp;"=",R$1007)),ISNUMBER(FIND(";"&amp;UPPER(TRIM(Datos!R956&amp;""))&amp;";",R$1007))),OR(UPPER(TRIM(Datos!R956&amp;""))="SÍ",UPPER(TRIM(Datos!R956&amp;""))="SI",UPPER(TRIM(Datos!R956&amp;""))="NO"),IF(ISNUMBER(Datos!R956),AND(OR(R$1005="",Datos!R956&gt;=R$1005),OR(R$1006="",Datos!R956&lt;=R$1006)),FALSE),TRUE))))</f>
        <v>0.0</v>
      </c>
      <c r="S956">
        <f>IF(Datos!S956="",0,IF(AND(S$1008&lt;&gt;"",Datos!S956=S$1008),0,IF(S$1004=0,0,1-CHOOSE(S$1004,IF(ISNUMBER(Datos!S956),AND(OR(S$1005="",Datos!S956&gt;=S$1005),OR(S$1006="",Datos!S956&lt;=S$1006)),FALSE),IF(ISNUMBER(Datos!S956),AND(Datos!S956=INT(Datos!S956),AND(OR(S$1005="",Datos!S956&gt;=S$1005),OR(S$1006="",Datos!S956&lt;=S$1006))),FALSE),OR(ISNUMBER(FIND(";"&amp;UPPER(TRIM(Datos!S956&amp;""))&amp;"=",S$1007)),ISNUMBER(FIND(";"&amp;UPPER(TRIM(Datos!S956&amp;""))&amp;";",S$1007))),OR(UPPER(TRIM(Datos!S956&amp;""))="SÍ",UPPER(TRIM(Datos!S956&amp;""))="SI",UPPER(TRIM(Datos!S956&amp;""))="NO"),IF(ISNUMBER(Datos!S956),AND(OR(S$1005="",Datos!S956&gt;=S$1005),OR(S$1006="",Datos!S956&lt;=S$1006)),FALSE),TRUE))))</f>
        <v>0.0</v>
      </c>
      <c r="T956">
        <f>IF(Datos!T956="",0,IF(AND(T$1008&lt;&gt;"",Datos!T956=T$1008),0,IF(T$1004=0,0,1-CHOOSE(T$1004,IF(ISNUMBER(Datos!T956),AND(OR(T$1005="",Datos!T956&gt;=T$1005),OR(T$1006="",Datos!T956&lt;=T$1006)),FALSE),IF(ISNUMBER(Datos!T956),AND(Datos!T956=INT(Datos!T956),AND(OR(T$1005="",Datos!T956&gt;=T$1005),OR(T$1006="",Datos!T956&lt;=T$1006))),FALSE),OR(ISNUMBER(FIND(";"&amp;UPPER(TRIM(Datos!T956&amp;""))&amp;"=",T$1007)),ISNUMBER(FIND(";"&amp;UPPER(TRIM(Datos!T956&amp;""))&amp;";",T$1007))),OR(UPPER(TRIM(Datos!T956&amp;""))="SÍ",UPPER(TRIM(Datos!T956&amp;""))="SI",UPPER(TRIM(Datos!T956&amp;""))="NO"),IF(ISNUMBER(Datos!T956),AND(OR(T$1005="",Datos!T956&gt;=T$1005),OR(T$1006="",Datos!T956&lt;=T$1006)),FALSE),TRUE))))</f>
        <v>0.0</v>
      </c>
      <c r="U956">
        <f>IF(Datos!U956="",0,IF(AND(U$1008&lt;&gt;"",Datos!U956=U$1008),0,IF(U$1004=0,0,1-CHOOSE(U$1004,IF(ISNUMBER(Datos!U956),AND(OR(U$1005="",Datos!U956&gt;=U$1005),OR(U$1006="",Datos!U956&lt;=U$1006)),FALSE),IF(ISNUMBER(Datos!U956),AND(Datos!U956=INT(Datos!U956),AND(OR(U$1005="",Datos!U956&gt;=U$1005),OR(U$1006="",Datos!U956&lt;=U$1006))),FALSE),OR(ISNUMBER(FIND(";"&amp;UPPER(TRIM(Datos!U956&amp;""))&amp;"=",U$1007)),ISNUMBER(FIND(";"&amp;UPPER(TRIM(Datos!U956&amp;""))&amp;";",U$1007))),OR(UPPER(TRIM(Datos!U956&amp;""))="SÍ",UPPER(TRIM(Datos!U956&amp;""))="SI",UPPER(TRIM(Datos!U956&amp;""))="NO"),IF(ISNUMBER(Datos!U956),AND(OR(U$1005="",Datos!U956&gt;=U$1005),OR(U$1006="",Datos!U956&lt;=U$1006)),FALSE),TRUE))))</f>
        <v>0.0</v>
      </c>
      <c r="V956">
        <f>IF(Datos!V956="",0,IF(AND(V$1008&lt;&gt;"",Datos!V956=V$1008),0,IF(V$1004=0,0,1-CHOOSE(V$1004,IF(ISNUMBER(Datos!V956),AND(OR(V$1005="",Datos!V956&gt;=V$1005),OR(V$1006="",Datos!V956&lt;=V$1006)),FALSE),IF(ISNUMBER(Datos!V956),AND(Datos!V956=INT(Datos!V956),AND(OR(V$1005="",Datos!V956&gt;=V$1005),OR(V$1006="",Datos!V956&lt;=V$1006))),FALSE),OR(ISNUMBER(FIND(";"&amp;UPPER(TRIM(Datos!V956&amp;""))&amp;"=",V$1007)),ISNUMBER(FIND(";"&amp;UPPER(TRIM(Datos!V956&amp;""))&amp;";",V$1007))),OR(UPPER(TRIM(Datos!V956&amp;""))="SÍ",UPPER(TRIM(Datos!V956&amp;""))="SI",UPPER(TRIM(Datos!V956&amp;""))="NO"),IF(ISNUMBER(Datos!V956),AND(OR(V$1005="",Datos!V956&gt;=V$1005),OR(V$1006="",Datos!V956&lt;=V$1006)),FALSE),TRUE))))</f>
        <v>0.0</v>
      </c>
      <c r="W956">
        <f>IF(Datos!W956="",0,IF(AND(W$1008&lt;&gt;"",Datos!W956=W$1008),0,IF(W$1004=0,0,1-CHOOSE(W$1004,IF(ISNUMBER(Datos!W956),AND(OR(W$1005="",Datos!W956&gt;=W$1005),OR(W$1006="",Datos!W956&lt;=W$1006)),FALSE),IF(ISNUMBER(Datos!W956),AND(Datos!W956=INT(Datos!W956),AND(OR(W$1005="",Datos!W956&gt;=W$1005),OR(W$1006="",Datos!W956&lt;=W$1006))),FALSE),OR(ISNUMBER(FIND(";"&amp;UPPER(TRIM(Datos!W956&amp;""))&amp;"=",W$1007)),ISNUMBER(FIND(";"&amp;UPPER(TRIM(Datos!W956&amp;""))&amp;";",W$1007))),OR(UPPER(TRIM(Datos!W956&amp;""))="SÍ",UPPER(TRIM(Datos!W956&amp;""))="SI",UPPER(TRIM(Datos!W956&amp;""))="NO"),IF(ISNUMBER(Datos!W956),AND(OR(W$1005="",Datos!W956&gt;=W$1005),OR(W$1006="",Datos!W956&lt;=W$1006)),FALSE),TRUE))))</f>
        <v>0.0</v>
      </c>
      <c r="X956">
        <f>IF(Datos!X956="",0,IF(AND(X$1008&lt;&gt;"",Datos!X956=X$1008),0,IF(X$1004=0,0,1-CHOOSE(X$1004,IF(ISNUMBER(Datos!X956),AND(OR(X$1005="",Datos!X956&gt;=X$1005),OR(X$1006="",Datos!X956&lt;=X$1006)),FALSE),IF(ISNUMBER(Datos!X956),AND(Datos!X956=INT(Datos!X956),AND(OR(X$1005="",Datos!X956&gt;=X$1005),OR(X$1006="",Datos!X956&lt;=X$1006))),FALSE),OR(ISNUMBER(FIND(";"&amp;UPPER(TRIM(Datos!X956&amp;""))&amp;"=",X$1007)),ISNUMBER(FIND(";"&amp;UPPER(TRIM(Datos!X956&amp;""))&amp;";",X$1007))),OR(UPPER(TRIM(Datos!X956&amp;""))="SÍ",UPPER(TRIM(Datos!X956&amp;""))="SI",UPPER(TRIM(Datos!X956&amp;""))="NO"),IF(ISNUMBER(Datos!X956),AND(OR(X$1005="",Datos!X956&gt;=X$1005),OR(X$1006="",Datos!X956&lt;=X$1006)),FALSE),TRUE))))</f>
        <v>0.0</v>
      </c>
      <c r="Y956">
        <f>IF(Datos!Y956="",0,IF(AND(Y$1008&lt;&gt;"",Datos!Y956=Y$1008),0,IF(Y$1004=0,0,1-CHOOSE(Y$1004,IF(ISNUMBER(Datos!Y956),AND(OR(Y$1005="",Datos!Y956&gt;=Y$1005),OR(Y$1006="",Datos!Y956&lt;=Y$1006)),FALSE),IF(ISNUMBER(Datos!Y956),AND(Datos!Y956=INT(Datos!Y956),AND(OR(Y$1005="",Datos!Y956&gt;=Y$1005),OR(Y$1006="",Datos!Y956&lt;=Y$1006))),FALSE),OR(ISNUMBER(FIND(";"&amp;UPPER(TRIM(Datos!Y956&amp;""))&amp;"=",Y$1007)),ISNUMBER(FIND(";"&amp;UPPER(TRIM(Datos!Y956&amp;""))&amp;";",Y$1007))),OR(UPPER(TRIM(Datos!Y956&amp;""))="SÍ",UPPER(TRIM(Datos!Y956&amp;""))="SI",UPPER(TRIM(Datos!Y956&amp;""))="NO"),IF(ISNUMBER(Datos!Y956),AND(OR(Y$1005="",Datos!Y956&gt;=Y$1005),OR(Y$1006="",Datos!Y956&lt;=Y$1006)),FALSE),TRUE))))</f>
        <v>0.0</v>
      </c>
      <c r="Z956">
        <f>IF(Datos!Z956="",0,IF(AND(Z$1008&lt;&gt;"",Datos!Z956=Z$1008),0,IF(Z$1004=0,0,1-CHOOSE(Z$1004,IF(ISNUMBER(Datos!Z956),AND(OR(Z$1005="",Datos!Z956&gt;=Z$1005),OR(Z$1006="",Datos!Z956&lt;=Z$1006)),FALSE),IF(ISNUMBER(Datos!Z956),AND(Datos!Z956=INT(Datos!Z956),AND(OR(Z$1005="",Datos!Z956&gt;=Z$1005),OR(Z$1006="",Datos!Z956&lt;=Z$1006))),FALSE),OR(ISNUMBER(FIND(";"&amp;UPPER(TRIM(Datos!Z956&amp;""))&amp;"=",Z$1007)),ISNUMBER(FIND(";"&amp;UPPER(TRIM(Datos!Z956&amp;""))&amp;";",Z$1007))),OR(UPPER(TRIM(Datos!Z956&amp;""))="SÍ",UPPER(TRIM(Datos!Z956&amp;""))="SI",UPPER(TRIM(Datos!Z956&amp;""))="NO"),IF(ISNUMBER(Datos!Z956),AND(OR(Z$1005="",Datos!Z956&gt;=Z$1005),OR(Z$1006="",Datos!Z956&lt;=Z$1006)),FALSE),TRUE))))</f>
        <v>0.0</v>
      </c>
      <c r="AA956">
        <f>IF(Datos!AA956="",0,IF(AND(AA$1008&lt;&gt;"",Datos!AA956=AA$1008),0,IF(AA$1004=0,0,1-CHOOSE(AA$1004,IF(ISNUMBER(Datos!AA956),AND(OR(AA$1005="",Datos!AA956&gt;=AA$1005),OR(AA$1006="",Datos!AA956&lt;=AA$1006)),FALSE),IF(ISNUMBER(Datos!AA956),AND(Datos!AA956=INT(Datos!AA956),AND(OR(AA$1005="",Datos!AA956&gt;=AA$1005),OR(AA$1006="",Datos!AA956&lt;=AA$1006))),FALSE),OR(ISNUMBER(FIND(";"&amp;UPPER(TRIM(Datos!AA956&amp;""))&amp;"=",AA$1007)),ISNUMBER(FIND(";"&amp;UPPER(TRIM(Datos!AA956&amp;""))&amp;";",AA$1007))),OR(UPPER(TRIM(Datos!AA956&amp;""))="SÍ",UPPER(TRIM(Datos!AA956&amp;""))="SI",UPPER(TRIM(Datos!AA956&amp;""))="NO"),IF(ISNUMBER(Datos!AA956),AND(OR(AA$1005="",Datos!AA956&gt;=AA$1005),OR(AA$1006="",Datos!AA956&lt;=AA$1006)),FALSE),TRUE))))</f>
        <v>0.0</v>
      </c>
      <c r="AB956">
        <f>IF(Datos!AB956="",0,IF(AND(AB$1008&lt;&gt;"",Datos!AB956=AB$1008),0,IF(AB$1004=0,0,1-CHOOSE(AB$1004,IF(ISNUMBER(Datos!AB956),AND(OR(AB$1005="",Datos!AB956&gt;=AB$1005),OR(AB$1006="",Datos!AB956&lt;=AB$1006)),FALSE),IF(ISNUMBER(Datos!AB956),AND(Datos!AB956=INT(Datos!AB956),AND(OR(AB$1005="",Datos!AB956&gt;=AB$1005),OR(AB$1006="",Datos!AB956&lt;=AB$1006))),FALSE),OR(ISNUMBER(FIND(";"&amp;UPPER(TRIM(Datos!AB956&amp;""))&amp;"=",AB$1007)),ISNUMBER(FIND(";"&amp;UPPER(TRIM(Datos!AB956&amp;""))&amp;";",AB$1007))),OR(UPPER(TRIM(Datos!AB956&amp;""))="SÍ",UPPER(TRIM(Datos!AB956&amp;""))="SI",UPPER(TRIM(Datos!AB956&amp;""))="NO"),IF(ISNUMBER(Datos!AB956),AND(OR(AB$1005="",Datos!AB956&gt;=AB$1005),OR(AB$1006="",Datos!AB956&lt;=AB$1006)),FALSE),TRUE))))</f>
        <v>0.0</v>
      </c>
      <c r="AC956">
        <f>IF(Datos!AC956="",0,IF(AND(AC$1008&lt;&gt;"",Datos!AC956=AC$1008),0,IF(AC$1004=0,0,1-CHOOSE(AC$1004,IF(ISNUMBER(Datos!AC956),AND(OR(AC$1005="",Datos!AC956&gt;=AC$1005),OR(AC$1006="",Datos!AC956&lt;=AC$1006)),FALSE),IF(ISNUMBER(Datos!AC956),AND(Datos!AC956=INT(Datos!AC956),AND(OR(AC$1005="",Datos!AC956&gt;=AC$1005),OR(AC$1006="",Datos!AC956&lt;=AC$1006))),FALSE),OR(ISNUMBER(FIND(";"&amp;UPPER(TRIM(Datos!AC956&amp;""))&amp;"=",AC$1007)),ISNUMBER(FIND(";"&amp;UPPER(TRIM(Datos!AC956&amp;""))&amp;";",AC$1007))),OR(UPPER(TRIM(Datos!AC956&amp;""))="SÍ",UPPER(TRIM(Datos!AC956&amp;""))="SI",UPPER(TRIM(Datos!AC956&amp;""))="NO"),IF(ISNUMBER(Datos!AC956),AND(OR(AC$1005="",Datos!AC956&gt;=AC$1005),OR(AC$1006="",Datos!AC956&lt;=AC$1006)),FALSE),TRUE))))</f>
        <v>0.0</v>
      </c>
      <c r="AD956">
        <f>IF(Datos!AD956="",0,IF(AND(AD$1008&lt;&gt;"",Datos!AD956=AD$1008),0,IF(AD$1004=0,0,1-CHOOSE(AD$1004,IF(ISNUMBER(Datos!AD956),AND(OR(AD$1005="",Datos!AD956&gt;=AD$1005),OR(AD$1006="",Datos!AD956&lt;=AD$1006)),FALSE),IF(ISNUMBER(Datos!AD956),AND(Datos!AD956=INT(Datos!AD956),AND(OR(AD$1005="",Datos!AD956&gt;=AD$1005),OR(AD$1006="",Datos!AD956&lt;=AD$1006))),FALSE),OR(ISNUMBER(FIND(";"&amp;UPPER(TRIM(Datos!AD956&amp;""))&amp;"=",AD$1007)),ISNUMBER(FIND(";"&amp;UPPER(TRIM(Datos!AD956&amp;""))&amp;";",AD$1007))),OR(UPPER(TRIM(Datos!AD956&amp;""))="SÍ",UPPER(TRIM(Datos!AD956&amp;""))="SI",UPPER(TRIM(Datos!AD956&amp;""))="NO"),IF(ISNUMBER(Datos!AD956),AND(OR(AD$1005="",Datos!AD956&gt;=AD$1005),OR(AD$1006="",Datos!AD956&lt;=AD$1006)),FALSE),TRUE))))</f>
        <v>0.0</v>
      </c>
      <c r="AE956">
        <f>IF(Datos!AE956="",0,IF(AND(AE$1008&lt;&gt;"",Datos!AE956=AE$1008),0,IF(AE$1004=0,0,1-CHOOSE(AE$1004,IF(ISNUMBER(Datos!AE956),AND(OR(AE$1005="",Datos!AE956&gt;=AE$1005),OR(AE$1006="",Datos!AE956&lt;=AE$1006)),FALSE),IF(ISNUMBER(Datos!AE956),AND(Datos!AE956=INT(Datos!AE956),AND(OR(AE$1005="",Datos!AE956&gt;=AE$1005),OR(AE$1006="",Datos!AE956&lt;=AE$1006))),FALSE),OR(ISNUMBER(FIND(";"&amp;UPPER(TRIM(Datos!AE956&amp;""))&amp;"=",AE$1007)),ISNUMBER(FIND(";"&amp;UPPER(TRIM(Datos!AE956&amp;""))&amp;";",AE$1007))),OR(UPPER(TRIM(Datos!AE956&amp;""))="SÍ",UPPER(TRIM(Datos!AE956&amp;""))="SI",UPPER(TRIM(Datos!AE956&amp;""))="NO"),IF(ISNUMBER(Datos!AE956),AND(OR(AE$1005="",Datos!AE956&gt;=AE$1005),OR(AE$1006="",Datos!AE956&lt;=AE$1006)),FALSE),TRUE))))</f>
        <v>0.0</v>
      </c>
    </row>
    <row r="957" spans="2:31">
      <c r="B957">
        <f>IF(Datos!B957="",0,IF(AND(B$1008&lt;&gt;"",Datos!B957=B$1008),0,IF(B$1004=0,0,1-CHOOSE(B$1004,IF(ISNUMBER(Datos!B957),AND(OR(B$1005="",Datos!B957&gt;=B$1005),OR(B$1006="",Datos!B957&lt;=B$1006)),FALSE),IF(ISNUMBER(Datos!B957),AND(Datos!B957=INT(Datos!B957),AND(OR(B$1005="",Datos!B957&gt;=B$1005),OR(B$1006="",Datos!B957&lt;=B$1006))),FALSE),OR(ISNUMBER(FIND(";"&amp;UPPER(TRIM(Datos!B957&amp;""))&amp;"=",B$1007)),ISNUMBER(FIND(";"&amp;UPPER(TRIM(Datos!B957&amp;""))&amp;";",B$1007))),OR(UPPER(TRIM(Datos!B957&amp;""))="SÍ",UPPER(TRIM(Datos!B957&amp;""))="SI",UPPER(TRIM(Datos!B957&amp;""))="NO"),IF(ISNUMBER(Datos!B957),AND(OR(B$1005="",Datos!B957&gt;=B$1005),OR(B$1006="",Datos!B957&lt;=B$1006)),FALSE),TRUE))))</f>
        <v>0.0</v>
      </c>
      <c r="C957">
        <f>IF(Datos!C957="",0,IF(AND(C$1008&lt;&gt;"",Datos!C957=C$1008),0,IF(C$1004=0,0,1-CHOOSE(C$1004,IF(ISNUMBER(Datos!C957),AND(OR(C$1005="",Datos!C957&gt;=C$1005),OR(C$1006="",Datos!C957&lt;=C$1006)),FALSE),IF(ISNUMBER(Datos!C957),AND(Datos!C957=INT(Datos!C957),AND(OR(C$1005="",Datos!C957&gt;=C$1005),OR(C$1006="",Datos!C957&lt;=C$1006))),FALSE),OR(ISNUMBER(FIND(";"&amp;UPPER(TRIM(Datos!C957&amp;""))&amp;"=",C$1007)),ISNUMBER(FIND(";"&amp;UPPER(TRIM(Datos!C957&amp;""))&amp;";",C$1007))),OR(UPPER(TRIM(Datos!C957&amp;""))="SÍ",UPPER(TRIM(Datos!C957&amp;""))="SI",UPPER(TRIM(Datos!C957&amp;""))="NO"),IF(ISNUMBER(Datos!C957),AND(OR(C$1005="",Datos!C957&gt;=C$1005),OR(C$1006="",Datos!C957&lt;=C$1006)),FALSE),TRUE))))</f>
        <v>0.0</v>
      </c>
      <c r="D957">
        <f>IF(Datos!D957="",0,IF(AND(D$1008&lt;&gt;"",Datos!D957=D$1008),0,IF(D$1004=0,0,1-CHOOSE(D$1004,IF(ISNUMBER(Datos!D957),AND(OR(D$1005="",Datos!D957&gt;=D$1005),OR(D$1006="",Datos!D957&lt;=D$1006)),FALSE),IF(ISNUMBER(Datos!D957),AND(Datos!D957=INT(Datos!D957),AND(OR(D$1005="",Datos!D957&gt;=D$1005),OR(D$1006="",Datos!D957&lt;=D$1006))),FALSE),OR(ISNUMBER(FIND(";"&amp;UPPER(TRIM(Datos!D957&amp;""))&amp;"=",D$1007)),ISNUMBER(FIND(";"&amp;UPPER(TRIM(Datos!D957&amp;""))&amp;";",D$1007))),OR(UPPER(TRIM(Datos!D957&amp;""))="SÍ",UPPER(TRIM(Datos!D957&amp;""))="SI",UPPER(TRIM(Datos!D957&amp;""))="NO"),IF(ISNUMBER(Datos!D957),AND(OR(D$1005="",Datos!D957&gt;=D$1005),OR(D$1006="",Datos!D957&lt;=D$1006)),FALSE),TRUE))))</f>
        <v>0.0</v>
      </c>
      <c r="E957">
        <f>IF(Datos!E957="",0,IF(AND(E$1008&lt;&gt;"",Datos!E957=E$1008),0,IF(E$1004=0,0,1-CHOOSE(E$1004,IF(ISNUMBER(Datos!E957),AND(OR(E$1005="",Datos!E957&gt;=E$1005),OR(E$1006="",Datos!E957&lt;=E$1006)),FALSE),IF(ISNUMBER(Datos!E957),AND(Datos!E957=INT(Datos!E957),AND(OR(E$1005="",Datos!E957&gt;=E$1005),OR(E$1006="",Datos!E957&lt;=E$1006))),FALSE),OR(ISNUMBER(FIND(";"&amp;UPPER(TRIM(Datos!E957&amp;""))&amp;"=",E$1007)),ISNUMBER(FIND(";"&amp;UPPER(TRIM(Datos!E957&amp;""))&amp;";",E$1007))),OR(UPPER(TRIM(Datos!E957&amp;""))="SÍ",UPPER(TRIM(Datos!E957&amp;""))="SI",UPPER(TRIM(Datos!E957&amp;""))="NO"),IF(ISNUMBER(Datos!E957),AND(OR(E$1005="",Datos!E957&gt;=E$1005),OR(E$1006="",Datos!E957&lt;=E$1006)),FALSE),TRUE))))</f>
        <v>0.0</v>
      </c>
      <c r="F957">
        <f>IF(Datos!F957="",0,IF(AND(F$1008&lt;&gt;"",Datos!F957=F$1008),0,IF(F$1004=0,0,1-CHOOSE(F$1004,IF(ISNUMBER(Datos!F957),AND(OR(F$1005="",Datos!F957&gt;=F$1005),OR(F$1006="",Datos!F957&lt;=F$1006)),FALSE),IF(ISNUMBER(Datos!F957),AND(Datos!F957=INT(Datos!F957),AND(OR(F$1005="",Datos!F957&gt;=F$1005),OR(F$1006="",Datos!F957&lt;=F$1006))),FALSE),OR(ISNUMBER(FIND(";"&amp;UPPER(TRIM(Datos!F957&amp;""))&amp;"=",F$1007)),ISNUMBER(FIND(";"&amp;UPPER(TRIM(Datos!F957&amp;""))&amp;";",F$1007))),OR(UPPER(TRIM(Datos!F957&amp;""))="SÍ",UPPER(TRIM(Datos!F957&amp;""))="SI",UPPER(TRIM(Datos!F957&amp;""))="NO"),IF(ISNUMBER(Datos!F957),AND(OR(F$1005="",Datos!F957&gt;=F$1005),OR(F$1006="",Datos!F957&lt;=F$1006)),FALSE),TRUE))))</f>
        <v>0.0</v>
      </c>
      <c r="G957">
        <f>IF(Datos!G957="",0,IF(AND(G$1008&lt;&gt;"",Datos!G957=G$1008),0,IF(G$1004=0,0,1-CHOOSE(G$1004,IF(ISNUMBER(Datos!G957),AND(OR(G$1005="",Datos!G957&gt;=G$1005),OR(G$1006="",Datos!G957&lt;=G$1006)),FALSE),IF(ISNUMBER(Datos!G957),AND(Datos!G957=INT(Datos!G957),AND(OR(G$1005="",Datos!G957&gt;=G$1005),OR(G$1006="",Datos!G957&lt;=G$1006))),FALSE),OR(ISNUMBER(FIND(";"&amp;UPPER(TRIM(Datos!G957&amp;""))&amp;"=",G$1007)),ISNUMBER(FIND(";"&amp;UPPER(TRIM(Datos!G957&amp;""))&amp;";",G$1007))),OR(UPPER(TRIM(Datos!G957&amp;""))="SÍ",UPPER(TRIM(Datos!G957&amp;""))="SI",UPPER(TRIM(Datos!G957&amp;""))="NO"),IF(ISNUMBER(Datos!G957),AND(OR(G$1005="",Datos!G957&gt;=G$1005),OR(G$1006="",Datos!G957&lt;=G$1006)),FALSE),TRUE))))</f>
        <v>0.0</v>
      </c>
      <c r="H957">
        <f>IF(Datos!H957="",0,IF(AND(H$1008&lt;&gt;"",Datos!H957=H$1008),0,IF(H$1004=0,0,1-CHOOSE(H$1004,IF(ISNUMBER(Datos!H957),AND(OR(H$1005="",Datos!H957&gt;=H$1005),OR(H$1006="",Datos!H957&lt;=H$1006)),FALSE),IF(ISNUMBER(Datos!H957),AND(Datos!H957=INT(Datos!H957),AND(OR(H$1005="",Datos!H957&gt;=H$1005),OR(H$1006="",Datos!H957&lt;=H$1006))),FALSE),OR(ISNUMBER(FIND(";"&amp;UPPER(TRIM(Datos!H957&amp;""))&amp;"=",H$1007)),ISNUMBER(FIND(";"&amp;UPPER(TRIM(Datos!H957&amp;""))&amp;";",H$1007))),OR(UPPER(TRIM(Datos!H957&amp;""))="SÍ",UPPER(TRIM(Datos!H957&amp;""))="SI",UPPER(TRIM(Datos!H957&amp;""))="NO"),IF(ISNUMBER(Datos!H957),AND(OR(H$1005="",Datos!H957&gt;=H$1005),OR(H$1006="",Datos!H957&lt;=H$1006)),FALSE),TRUE))))</f>
        <v>0.0</v>
      </c>
      <c r="I957">
        <f>IF(Datos!I957="",0,IF(AND(I$1008&lt;&gt;"",Datos!I957=I$1008),0,IF(I$1004=0,0,1-CHOOSE(I$1004,IF(ISNUMBER(Datos!I957),AND(OR(I$1005="",Datos!I957&gt;=I$1005),OR(I$1006="",Datos!I957&lt;=I$1006)),FALSE),IF(ISNUMBER(Datos!I957),AND(Datos!I957=INT(Datos!I957),AND(OR(I$1005="",Datos!I957&gt;=I$1005),OR(I$1006="",Datos!I957&lt;=I$1006))),FALSE),OR(ISNUMBER(FIND(";"&amp;UPPER(TRIM(Datos!I957&amp;""))&amp;"=",I$1007)),ISNUMBER(FIND(";"&amp;UPPER(TRIM(Datos!I957&amp;""))&amp;";",I$1007))),OR(UPPER(TRIM(Datos!I957&amp;""))="SÍ",UPPER(TRIM(Datos!I957&amp;""))="SI",UPPER(TRIM(Datos!I957&amp;""))="NO"),IF(ISNUMBER(Datos!I957),AND(OR(I$1005="",Datos!I957&gt;=I$1005),OR(I$1006="",Datos!I957&lt;=I$1006)),FALSE),TRUE))))</f>
        <v>0.0</v>
      </c>
      <c r="J957">
        <f>IF(Datos!J957="",0,IF(AND(J$1008&lt;&gt;"",Datos!J957=J$1008),0,IF(J$1004=0,0,1-CHOOSE(J$1004,IF(ISNUMBER(Datos!J957),AND(OR(J$1005="",Datos!J957&gt;=J$1005),OR(J$1006="",Datos!J957&lt;=J$1006)),FALSE),IF(ISNUMBER(Datos!J957),AND(Datos!J957=INT(Datos!J957),AND(OR(J$1005="",Datos!J957&gt;=J$1005),OR(J$1006="",Datos!J957&lt;=J$1006))),FALSE),OR(ISNUMBER(FIND(";"&amp;UPPER(TRIM(Datos!J957&amp;""))&amp;"=",J$1007)),ISNUMBER(FIND(";"&amp;UPPER(TRIM(Datos!J957&amp;""))&amp;";",J$1007))),OR(UPPER(TRIM(Datos!J957&amp;""))="SÍ",UPPER(TRIM(Datos!J957&amp;""))="SI",UPPER(TRIM(Datos!J957&amp;""))="NO"),IF(ISNUMBER(Datos!J957),AND(OR(J$1005="",Datos!J957&gt;=J$1005),OR(J$1006="",Datos!J957&lt;=J$1006)),FALSE),TRUE))))</f>
        <v>0.0</v>
      </c>
      <c r="K957">
        <f>IF(Datos!K957="",0,IF(AND(K$1008&lt;&gt;"",Datos!K957=K$1008),0,IF(K$1004=0,0,1-CHOOSE(K$1004,IF(ISNUMBER(Datos!K957),AND(OR(K$1005="",Datos!K957&gt;=K$1005),OR(K$1006="",Datos!K957&lt;=K$1006)),FALSE),IF(ISNUMBER(Datos!K957),AND(Datos!K957=INT(Datos!K957),AND(OR(K$1005="",Datos!K957&gt;=K$1005),OR(K$1006="",Datos!K957&lt;=K$1006))),FALSE),OR(ISNUMBER(FIND(";"&amp;UPPER(TRIM(Datos!K957&amp;""))&amp;"=",K$1007)),ISNUMBER(FIND(";"&amp;UPPER(TRIM(Datos!K957&amp;""))&amp;";",K$1007))),OR(UPPER(TRIM(Datos!K957&amp;""))="SÍ",UPPER(TRIM(Datos!K957&amp;""))="SI",UPPER(TRIM(Datos!K957&amp;""))="NO"),IF(ISNUMBER(Datos!K957),AND(OR(K$1005="",Datos!K957&gt;=K$1005),OR(K$1006="",Datos!K957&lt;=K$1006)),FALSE),TRUE))))</f>
        <v>0.0</v>
      </c>
      <c r="L957">
        <f>IF(Datos!L957="",0,IF(AND(L$1008&lt;&gt;"",Datos!L957=L$1008),0,IF(L$1004=0,0,1-CHOOSE(L$1004,IF(ISNUMBER(Datos!L957),AND(OR(L$1005="",Datos!L957&gt;=L$1005),OR(L$1006="",Datos!L957&lt;=L$1006)),FALSE),IF(ISNUMBER(Datos!L957),AND(Datos!L957=INT(Datos!L957),AND(OR(L$1005="",Datos!L957&gt;=L$1005),OR(L$1006="",Datos!L957&lt;=L$1006))),FALSE),OR(ISNUMBER(FIND(";"&amp;UPPER(TRIM(Datos!L957&amp;""))&amp;"=",L$1007)),ISNUMBER(FIND(";"&amp;UPPER(TRIM(Datos!L957&amp;""))&amp;";",L$1007))),OR(UPPER(TRIM(Datos!L957&amp;""))="SÍ",UPPER(TRIM(Datos!L957&amp;""))="SI",UPPER(TRIM(Datos!L957&amp;""))="NO"),IF(ISNUMBER(Datos!L957),AND(OR(L$1005="",Datos!L957&gt;=L$1005),OR(L$1006="",Datos!L957&lt;=L$1006)),FALSE),TRUE))))</f>
        <v>0.0</v>
      </c>
      <c r="M957">
        <f>IF(Datos!M957="",0,IF(AND(M$1008&lt;&gt;"",Datos!M957=M$1008),0,IF(M$1004=0,0,1-CHOOSE(M$1004,IF(ISNUMBER(Datos!M957),AND(OR(M$1005="",Datos!M957&gt;=M$1005),OR(M$1006="",Datos!M957&lt;=M$1006)),FALSE),IF(ISNUMBER(Datos!M957),AND(Datos!M957=INT(Datos!M957),AND(OR(M$1005="",Datos!M957&gt;=M$1005),OR(M$1006="",Datos!M957&lt;=M$1006))),FALSE),OR(ISNUMBER(FIND(";"&amp;UPPER(TRIM(Datos!M957&amp;""))&amp;"=",M$1007)),ISNUMBER(FIND(";"&amp;UPPER(TRIM(Datos!M957&amp;""))&amp;";",M$1007))),OR(UPPER(TRIM(Datos!M957&amp;""))="SÍ",UPPER(TRIM(Datos!M957&amp;""))="SI",UPPER(TRIM(Datos!M957&amp;""))="NO"),IF(ISNUMBER(Datos!M957),AND(OR(M$1005="",Datos!M957&gt;=M$1005),OR(M$1006="",Datos!M957&lt;=M$1006)),FALSE),TRUE))))</f>
        <v>0.0</v>
      </c>
      <c r="N957">
        <f>IF(Datos!N957="",0,IF(AND(N$1008&lt;&gt;"",Datos!N957=N$1008),0,IF(N$1004=0,0,1-CHOOSE(N$1004,IF(ISNUMBER(Datos!N957),AND(OR(N$1005="",Datos!N957&gt;=N$1005),OR(N$1006="",Datos!N957&lt;=N$1006)),FALSE),IF(ISNUMBER(Datos!N957),AND(Datos!N957=INT(Datos!N957),AND(OR(N$1005="",Datos!N957&gt;=N$1005),OR(N$1006="",Datos!N957&lt;=N$1006))),FALSE),OR(ISNUMBER(FIND(";"&amp;UPPER(TRIM(Datos!N957&amp;""))&amp;"=",N$1007)),ISNUMBER(FIND(";"&amp;UPPER(TRIM(Datos!N957&amp;""))&amp;";",N$1007))),OR(UPPER(TRIM(Datos!N957&amp;""))="SÍ",UPPER(TRIM(Datos!N957&amp;""))="SI",UPPER(TRIM(Datos!N957&amp;""))="NO"),IF(ISNUMBER(Datos!N957),AND(OR(N$1005="",Datos!N957&gt;=N$1005),OR(N$1006="",Datos!N957&lt;=N$1006)),FALSE),TRUE))))</f>
        <v>0.0</v>
      </c>
      <c r="O957">
        <f>IF(Datos!O957="",0,IF(AND(O$1008&lt;&gt;"",Datos!O957=O$1008),0,IF(O$1004=0,0,1-CHOOSE(O$1004,IF(ISNUMBER(Datos!O957),AND(OR(O$1005="",Datos!O957&gt;=O$1005),OR(O$1006="",Datos!O957&lt;=O$1006)),FALSE),IF(ISNUMBER(Datos!O957),AND(Datos!O957=INT(Datos!O957),AND(OR(O$1005="",Datos!O957&gt;=O$1005),OR(O$1006="",Datos!O957&lt;=O$1006))),FALSE),OR(ISNUMBER(FIND(";"&amp;UPPER(TRIM(Datos!O957&amp;""))&amp;"=",O$1007)),ISNUMBER(FIND(";"&amp;UPPER(TRIM(Datos!O957&amp;""))&amp;";",O$1007))),OR(UPPER(TRIM(Datos!O957&amp;""))="SÍ",UPPER(TRIM(Datos!O957&amp;""))="SI",UPPER(TRIM(Datos!O957&amp;""))="NO"),IF(ISNUMBER(Datos!O957),AND(OR(O$1005="",Datos!O957&gt;=O$1005),OR(O$1006="",Datos!O957&lt;=O$1006)),FALSE),TRUE))))</f>
        <v>0.0</v>
      </c>
      <c r="P957">
        <f>IF(Datos!P957="",0,IF(AND(P$1008&lt;&gt;"",Datos!P957=P$1008),0,IF(P$1004=0,0,1-CHOOSE(P$1004,IF(ISNUMBER(Datos!P957),AND(OR(P$1005="",Datos!P957&gt;=P$1005),OR(P$1006="",Datos!P957&lt;=P$1006)),FALSE),IF(ISNUMBER(Datos!P957),AND(Datos!P957=INT(Datos!P957),AND(OR(P$1005="",Datos!P957&gt;=P$1005),OR(P$1006="",Datos!P957&lt;=P$1006))),FALSE),OR(ISNUMBER(FIND(";"&amp;UPPER(TRIM(Datos!P957&amp;""))&amp;"=",P$1007)),ISNUMBER(FIND(";"&amp;UPPER(TRIM(Datos!P957&amp;""))&amp;";",P$1007))),OR(UPPER(TRIM(Datos!P957&amp;""))="SÍ",UPPER(TRIM(Datos!P957&amp;""))="SI",UPPER(TRIM(Datos!P957&amp;""))="NO"),IF(ISNUMBER(Datos!P957),AND(OR(P$1005="",Datos!P957&gt;=P$1005),OR(P$1006="",Datos!P957&lt;=P$1006)),FALSE),TRUE))))</f>
        <v>0.0</v>
      </c>
      <c r="Q957">
        <f>IF(Datos!Q957="",0,IF(AND(Q$1008&lt;&gt;"",Datos!Q957=Q$1008),0,IF(Q$1004=0,0,1-CHOOSE(Q$1004,IF(ISNUMBER(Datos!Q957),AND(OR(Q$1005="",Datos!Q957&gt;=Q$1005),OR(Q$1006="",Datos!Q957&lt;=Q$1006)),FALSE),IF(ISNUMBER(Datos!Q957),AND(Datos!Q957=INT(Datos!Q957),AND(OR(Q$1005="",Datos!Q957&gt;=Q$1005),OR(Q$1006="",Datos!Q957&lt;=Q$1006))),FALSE),OR(ISNUMBER(FIND(";"&amp;UPPER(TRIM(Datos!Q957&amp;""))&amp;"=",Q$1007)),ISNUMBER(FIND(";"&amp;UPPER(TRIM(Datos!Q957&amp;""))&amp;";",Q$1007))),OR(UPPER(TRIM(Datos!Q957&amp;""))="SÍ",UPPER(TRIM(Datos!Q957&amp;""))="SI",UPPER(TRIM(Datos!Q957&amp;""))="NO"),IF(ISNUMBER(Datos!Q957),AND(OR(Q$1005="",Datos!Q957&gt;=Q$1005),OR(Q$1006="",Datos!Q957&lt;=Q$1006)),FALSE),TRUE))))</f>
        <v>0.0</v>
      </c>
      <c r="R957">
        <f>IF(Datos!R957="",0,IF(AND(R$1008&lt;&gt;"",Datos!R957=R$1008),0,IF(R$1004=0,0,1-CHOOSE(R$1004,IF(ISNUMBER(Datos!R957),AND(OR(R$1005="",Datos!R957&gt;=R$1005),OR(R$1006="",Datos!R957&lt;=R$1006)),FALSE),IF(ISNUMBER(Datos!R957),AND(Datos!R957=INT(Datos!R957),AND(OR(R$1005="",Datos!R957&gt;=R$1005),OR(R$1006="",Datos!R957&lt;=R$1006))),FALSE),OR(ISNUMBER(FIND(";"&amp;UPPER(TRIM(Datos!R957&amp;""))&amp;"=",R$1007)),ISNUMBER(FIND(";"&amp;UPPER(TRIM(Datos!R957&amp;""))&amp;";",R$1007))),OR(UPPER(TRIM(Datos!R957&amp;""))="SÍ",UPPER(TRIM(Datos!R957&amp;""))="SI",UPPER(TRIM(Datos!R957&amp;""))="NO"),IF(ISNUMBER(Datos!R957),AND(OR(R$1005="",Datos!R957&gt;=R$1005),OR(R$1006="",Datos!R957&lt;=R$1006)),FALSE),TRUE))))</f>
        <v>0.0</v>
      </c>
      <c r="S957">
        <f>IF(Datos!S957="",0,IF(AND(S$1008&lt;&gt;"",Datos!S957=S$1008),0,IF(S$1004=0,0,1-CHOOSE(S$1004,IF(ISNUMBER(Datos!S957),AND(OR(S$1005="",Datos!S957&gt;=S$1005),OR(S$1006="",Datos!S957&lt;=S$1006)),FALSE),IF(ISNUMBER(Datos!S957),AND(Datos!S957=INT(Datos!S957),AND(OR(S$1005="",Datos!S957&gt;=S$1005),OR(S$1006="",Datos!S957&lt;=S$1006))),FALSE),OR(ISNUMBER(FIND(";"&amp;UPPER(TRIM(Datos!S957&amp;""))&amp;"=",S$1007)),ISNUMBER(FIND(";"&amp;UPPER(TRIM(Datos!S957&amp;""))&amp;";",S$1007))),OR(UPPER(TRIM(Datos!S957&amp;""))="SÍ",UPPER(TRIM(Datos!S957&amp;""))="SI",UPPER(TRIM(Datos!S957&amp;""))="NO"),IF(ISNUMBER(Datos!S957),AND(OR(S$1005="",Datos!S957&gt;=S$1005),OR(S$1006="",Datos!S957&lt;=S$1006)),FALSE),TRUE))))</f>
        <v>0.0</v>
      </c>
      <c r="T957">
        <f>IF(Datos!T957="",0,IF(AND(T$1008&lt;&gt;"",Datos!T957=T$1008),0,IF(T$1004=0,0,1-CHOOSE(T$1004,IF(ISNUMBER(Datos!T957),AND(OR(T$1005="",Datos!T957&gt;=T$1005),OR(T$1006="",Datos!T957&lt;=T$1006)),FALSE),IF(ISNUMBER(Datos!T957),AND(Datos!T957=INT(Datos!T957),AND(OR(T$1005="",Datos!T957&gt;=T$1005),OR(T$1006="",Datos!T957&lt;=T$1006))),FALSE),OR(ISNUMBER(FIND(";"&amp;UPPER(TRIM(Datos!T957&amp;""))&amp;"=",T$1007)),ISNUMBER(FIND(";"&amp;UPPER(TRIM(Datos!T957&amp;""))&amp;";",T$1007))),OR(UPPER(TRIM(Datos!T957&amp;""))="SÍ",UPPER(TRIM(Datos!T957&amp;""))="SI",UPPER(TRIM(Datos!T957&amp;""))="NO"),IF(ISNUMBER(Datos!T957),AND(OR(T$1005="",Datos!T957&gt;=T$1005),OR(T$1006="",Datos!T957&lt;=T$1006)),FALSE),TRUE))))</f>
        <v>0.0</v>
      </c>
      <c r="U957">
        <f>IF(Datos!U957="",0,IF(AND(U$1008&lt;&gt;"",Datos!U957=U$1008),0,IF(U$1004=0,0,1-CHOOSE(U$1004,IF(ISNUMBER(Datos!U957),AND(OR(U$1005="",Datos!U957&gt;=U$1005),OR(U$1006="",Datos!U957&lt;=U$1006)),FALSE),IF(ISNUMBER(Datos!U957),AND(Datos!U957=INT(Datos!U957),AND(OR(U$1005="",Datos!U957&gt;=U$1005),OR(U$1006="",Datos!U957&lt;=U$1006))),FALSE),OR(ISNUMBER(FIND(";"&amp;UPPER(TRIM(Datos!U957&amp;""))&amp;"=",U$1007)),ISNUMBER(FIND(";"&amp;UPPER(TRIM(Datos!U957&amp;""))&amp;";",U$1007))),OR(UPPER(TRIM(Datos!U957&amp;""))="SÍ",UPPER(TRIM(Datos!U957&amp;""))="SI",UPPER(TRIM(Datos!U957&amp;""))="NO"),IF(ISNUMBER(Datos!U957),AND(OR(U$1005="",Datos!U957&gt;=U$1005),OR(U$1006="",Datos!U957&lt;=U$1006)),FALSE),TRUE))))</f>
        <v>0.0</v>
      </c>
      <c r="V957">
        <f>IF(Datos!V957="",0,IF(AND(V$1008&lt;&gt;"",Datos!V957=V$1008),0,IF(V$1004=0,0,1-CHOOSE(V$1004,IF(ISNUMBER(Datos!V957),AND(OR(V$1005="",Datos!V957&gt;=V$1005),OR(V$1006="",Datos!V957&lt;=V$1006)),FALSE),IF(ISNUMBER(Datos!V957),AND(Datos!V957=INT(Datos!V957),AND(OR(V$1005="",Datos!V957&gt;=V$1005),OR(V$1006="",Datos!V957&lt;=V$1006))),FALSE),OR(ISNUMBER(FIND(";"&amp;UPPER(TRIM(Datos!V957&amp;""))&amp;"=",V$1007)),ISNUMBER(FIND(";"&amp;UPPER(TRIM(Datos!V957&amp;""))&amp;";",V$1007))),OR(UPPER(TRIM(Datos!V957&amp;""))="SÍ",UPPER(TRIM(Datos!V957&amp;""))="SI",UPPER(TRIM(Datos!V957&amp;""))="NO"),IF(ISNUMBER(Datos!V957),AND(OR(V$1005="",Datos!V957&gt;=V$1005),OR(V$1006="",Datos!V957&lt;=V$1006)),FALSE),TRUE))))</f>
        <v>0.0</v>
      </c>
      <c r="W957">
        <f>IF(Datos!W957="",0,IF(AND(W$1008&lt;&gt;"",Datos!W957=W$1008),0,IF(W$1004=0,0,1-CHOOSE(W$1004,IF(ISNUMBER(Datos!W957),AND(OR(W$1005="",Datos!W957&gt;=W$1005),OR(W$1006="",Datos!W957&lt;=W$1006)),FALSE),IF(ISNUMBER(Datos!W957),AND(Datos!W957=INT(Datos!W957),AND(OR(W$1005="",Datos!W957&gt;=W$1005),OR(W$1006="",Datos!W957&lt;=W$1006))),FALSE),OR(ISNUMBER(FIND(";"&amp;UPPER(TRIM(Datos!W957&amp;""))&amp;"=",W$1007)),ISNUMBER(FIND(";"&amp;UPPER(TRIM(Datos!W957&amp;""))&amp;";",W$1007))),OR(UPPER(TRIM(Datos!W957&amp;""))="SÍ",UPPER(TRIM(Datos!W957&amp;""))="SI",UPPER(TRIM(Datos!W957&amp;""))="NO"),IF(ISNUMBER(Datos!W957),AND(OR(W$1005="",Datos!W957&gt;=W$1005),OR(W$1006="",Datos!W957&lt;=W$1006)),FALSE),TRUE))))</f>
        <v>0.0</v>
      </c>
      <c r="X957">
        <f>IF(Datos!X957="",0,IF(AND(X$1008&lt;&gt;"",Datos!X957=X$1008),0,IF(X$1004=0,0,1-CHOOSE(X$1004,IF(ISNUMBER(Datos!X957),AND(OR(X$1005="",Datos!X957&gt;=X$1005),OR(X$1006="",Datos!X957&lt;=X$1006)),FALSE),IF(ISNUMBER(Datos!X957),AND(Datos!X957=INT(Datos!X957),AND(OR(X$1005="",Datos!X957&gt;=X$1005),OR(X$1006="",Datos!X957&lt;=X$1006))),FALSE),OR(ISNUMBER(FIND(";"&amp;UPPER(TRIM(Datos!X957&amp;""))&amp;"=",X$1007)),ISNUMBER(FIND(";"&amp;UPPER(TRIM(Datos!X957&amp;""))&amp;";",X$1007))),OR(UPPER(TRIM(Datos!X957&amp;""))="SÍ",UPPER(TRIM(Datos!X957&amp;""))="SI",UPPER(TRIM(Datos!X957&amp;""))="NO"),IF(ISNUMBER(Datos!X957),AND(OR(X$1005="",Datos!X957&gt;=X$1005),OR(X$1006="",Datos!X957&lt;=X$1006)),FALSE),TRUE))))</f>
        <v>0.0</v>
      </c>
      <c r="Y957">
        <f>IF(Datos!Y957="",0,IF(AND(Y$1008&lt;&gt;"",Datos!Y957=Y$1008),0,IF(Y$1004=0,0,1-CHOOSE(Y$1004,IF(ISNUMBER(Datos!Y957),AND(OR(Y$1005="",Datos!Y957&gt;=Y$1005),OR(Y$1006="",Datos!Y957&lt;=Y$1006)),FALSE),IF(ISNUMBER(Datos!Y957),AND(Datos!Y957=INT(Datos!Y957),AND(OR(Y$1005="",Datos!Y957&gt;=Y$1005),OR(Y$1006="",Datos!Y957&lt;=Y$1006))),FALSE),OR(ISNUMBER(FIND(";"&amp;UPPER(TRIM(Datos!Y957&amp;""))&amp;"=",Y$1007)),ISNUMBER(FIND(";"&amp;UPPER(TRIM(Datos!Y957&amp;""))&amp;";",Y$1007))),OR(UPPER(TRIM(Datos!Y957&amp;""))="SÍ",UPPER(TRIM(Datos!Y957&amp;""))="SI",UPPER(TRIM(Datos!Y957&amp;""))="NO"),IF(ISNUMBER(Datos!Y957),AND(OR(Y$1005="",Datos!Y957&gt;=Y$1005),OR(Y$1006="",Datos!Y957&lt;=Y$1006)),FALSE),TRUE))))</f>
        <v>0.0</v>
      </c>
      <c r="Z957">
        <f>IF(Datos!Z957="",0,IF(AND(Z$1008&lt;&gt;"",Datos!Z957=Z$1008),0,IF(Z$1004=0,0,1-CHOOSE(Z$1004,IF(ISNUMBER(Datos!Z957),AND(OR(Z$1005="",Datos!Z957&gt;=Z$1005),OR(Z$1006="",Datos!Z957&lt;=Z$1006)),FALSE),IF(ISNUMBER(Datos!Z957),AND(Datos!Z957=INT(Datos!Z957),AND(OR(Z$1005="",Datos!Z957&gt;=Z$1005),OR(Z$1006="",Datos!Z957&lt;=Z$1006))),FALSE),OR(ISNUMBER(FIND(";"&amp;UPPER(TRIM(Datos!Z957&amp;""))&amp;"=",Z$1007)),ISNUMBER(FIND(";"&amp;UPPER(TRIM(Datos!Z957&amp;""))&amp;";",Z$1007))),OR(UPPER(TRIM(Datos!Z957&amp;""))="SÍ",UPPER(TRIM(Datos!Z957&amp;""))="SI",UPPER(TRIM(Datos!Z957&amp;""))="NO"),IF(ISNUMBER(Datos!Z957),AND(OR(Z$1005="",Datos!Z957&gt;=Z$1005),OR(Z$1006="",Datos!Z957&lt;=Z$1006)),FALSE),TRUE))))</f>
        <v>0.0</v>
      </c>
      <c r="AA957">
        <f>IF(Datos!AA957="",0,IF(AND(AA$1008&lt;&gt;"",Datos!AA957=AA$1008),0,IF(AA$1004=0,0,1-CHOOSE(AA$1004,IF(ISNUMBER(Datos!AA957),AND(OR(AA$1005="",Datos!AA957&gt;=AA$1005),OR(AA$1006="",Datos!AA957&lt;=AA$1006)),FALSE),IF(ISNUMBER(Datos!AA957),AND(Datos!AA957=INT(Datos!AA957),AND(OR(AA$1005="",Datos!AA957&gt;=AA$1005),OR(AA$1006="",Datos!AA957&lt;=AA$1006))),FALSE),OR(ISNUMBER(FIND(";"&amp;UPPER(TRIM(Datos!AA957&amp;""))&amp;"=",AA$1007)),ISNUMBER(FIND(";"&amp;UPPER(TRIM(Datos!AA957&amp;""))&amp;";",AA$1007))),OR(UPPER(TRIM(Datos!AA957&amp;""))="SÍ",UPPER(TRIM(Datos!AA957&amp;""))="SI",UPPER(TRIM(Datos!AA957&amp;""))="NO"),IF(ISNUMBER(Datos!AA957),AND(OR(AA$1005="",Datos!AA957&gt;=AA$1005),OR(AA$1006="",Datos!AA957&lt;=AA$1006)),FALSE),TRUE))))</f>
        <v>0.0</v>
      </c>
      <c r="AB957">
        <f>IF(Datos!AB957="",0,IF(AND(AB$1008&lt;&gt;"",Datos!AB957=AB$1008),0,IF(AB$1004=0,0,1-CHOOSE(AB$1004,IF(ISNUMBER(Datos!AB957),AND(OR(AB$1005="",Datos!AB957&gt;=AB$1005),OR(AB$1006="",Datos!AB957&lt;=AB$1006)),FALSE),IF(ISNUMBER(Datos!AB957),AND(Datos!AB957=INT(Datos!AB957),AND(OR(AB$1005="",Datos!AB957&gt;=AB$1005),OR(AB$1006="",Datos!AB957&lt;=AB$1006))),FALSE),OR(ISNUMBER(FIND(";"&amp;UPPER(TRIM(Datos!AB957&amp;""))&amp;"=",AB$1007)),ISNUMBER(FIND(";"&amp;UPPER(TRIM(Datos!AB957&amp;""))&amp;";",AB$1007))),OR(UPPER(TRIM(Datos!AB957&amp;""))="SÍ",UPPER(TRIM(Datos!AB957&amp;""))="SI",UPPER(TRIM(Datos!AB957&amp;""))="NO"),IF(ISNUMBER(Datos!AB957),AND(OR(AB$1005="",Datos!AB957&gt;=AB$1005),OR(AB$1006="",Datos!AB957&lt;=AB$1006)),FALSE),TRUE))))</f>
        <v>0.0</v>
      </c>
      <c r="AC957">
        <f>IF(Datos!AC957="",0,IF(AND(AC$1008&lt;&gt;"",Datos!AC957=AC$1008),0,IF(AC$1004=0,0,1-CHOOSE(AC$1004,IF(ISNUMBER(Datos!AC957),AND(OR(AC$1005="",Datos!AC957&gt;=AC$1005),OR(AC$1006="",Datos!AC957&lt;=AC$1006)),FALSE),IF(ISNUMBER(Datos!AC957),AND(Datos!AC957=INT(Datos!AC957),AND(OR(AC$1005="",Datos!AC957&gt;=AC$1005),OR(AC$1006="",Datos!AC957&lt;=AC$1006))),FALSE),OR(ISNUMBER(FIND(";"&amp;UPPER(TRIM(Datos!AC957&amp;""))&amp;"=",AC$1007)),ISNUMBER(FIND(";"&amp;UPPER(TRIM(Datos!AC957&amp;""))&amp;";",AC$1007))),OR(UPPER(TRIM(Datos!AC957&amp;""))="SÍ",UPPER(TRIM(Datos!AC957&amp;""))="SI",UPPER(TRIM(Datos!AC957&amp;""))="NO"),IF(ISNUMBER(Datos!AC957),AND(OR(AC$1005="",Datos!AC957&gt;=AC$1005),OR(AC$1006="",Datos!AC957&lt;=AC$1006)),FALSE),TRUE))))</f>
        <v>0.0</v>
      </c>
      <c r="AD957">
        <f>IF(Datos!AD957="",0,IF(AND(AD$1008&lt;&gt;"",Datos!AD957=AD$1008),0,IF(AD$1004=0,0,1-CHOOSE(AD$1004,IF(ISNUMBER(Datos!AD957),AND(OR(AD$1005="",Datos!AD957&gt;=AD$1005),OR(AD$1006="",Datos!AD957&lt;=AD$1006)),FALSE),IF(ISNUMBER(Datos!AD957),AND(Datos!AD957=INT(Datos!AD957),AND(OR(AD$1005="",Datos!AD957&gt;=AD$1005),OR(AD$1006="",Datos!AD957&lt;=AD$1006))),FALSE),OR(ISNUMBER(FIND(";"&amp;UPPER(TRIM(Datos!AD957&amp;""))&amp;"=",AD$1007)),ISNUMBER(FIND(";"&amp;UPPER(TRIM(Datos!AD957&amp;""))&amp;";",AD$1007))),OR(UPPER(TRIM(Datos!AD957&amp;""))="SÍ",UPPER(TRIM(Datos!AD957&amp;""))="SI",UPPER(TRIM(Datos!AD957&amp;""))="NO"),IF(ISNUMBER(Datos!AD957),AND(OR(AD$1005="",Datos!AD957&gt;=AD$1005),OR(AD$1006="",Datos!AD957&lt;=AD$1006)),FALSE),TRUE))))</f>
        <v>0.0</v>
      </c>
      <c r="AE957">
        <f>IF(Datos!AE957="",0,IF(AND(AE$1008&lt;&gt;"",Datos!AE957=AE$1008),0,IF(AE$1004=0,0,1-CHOOSE(AE$1004,IF(ISNUMBER(Datos!AE957),AND(OR(AE$1005="",Datos!AE957&gt;=AE$1005),OR(AE$1006="",Datos!AE957&lt;=AE$1006)),FALSE),IF(ISNUMBER(Datos!AE957),AND(Datos!AE957=INT(Datos!AE957),AND(OR(AE$1005="",Datos!AE957&gt;=AE$1005),OR(AE$1006="",Datos!AE957&lt;=AE$1006))),FALSE),OR(ISNUMBER(FIND(";"&amp;UPPER(TRIM(Datos!AE957&amp;""))&amp;"=",AE$1007)),ISNUMBER(FIND(";"&amp;UPPER(TRIM(Datos!AE957&amp;""))&amp;";",AE$1007))),OR(UPPER(TRIM(Datos!AE957&amp;""))="SÍ",UPPER(TRIM(Datos!AE957&amp;""))="SI",UPPER(TRIM(Datos!AE957&amp;""))="NO"),IF(ISNUMBER(Datos!AE957),AND(OR(AE$1005="",Datos!AE957&gt;=AE$1005),OR(AE$1006="",Datos!AE957&lt;=AE$1006)),FALSE),TRUE))))</f>
        <v>0.0</v>
      </c>
    </row>
    <row r="958" spans="2:31">
      <c r="B958">
        <f>IF(Datos!B958="",0,IF(AND(B$1008&lt;&gt;"",Datos!B958=B$1008),0,IF(B$1004=0,0,1-CHOOSE(B$1004,IF(ISNUMBER(Datos!B958),AND(OR(B$1005="",Datos!B958&gt;=B$1005),OR(B$1006="",Datos!B958&lt;=B$1006)),FALSE),IF(ISNUMBER(Datos!B958),AND(Datos!B958=INT(Datos!B958),AND(OR(B$1005="",Datos!B958&gt;=B$1005),OR(B$1006="",Datos!B958&lt;=B$1006))),FALSE),OR(ISNUMBER(FIND(";"&amp;UPPER(TRIM(Datos!B958&amp;""))&amp;"=",B$1007)),ISNUMBER(FIND(";"&amp;UPPER(TRIM(Datos!B958&amp;""))&amp;";",B$1007))),OR(UPPER(TRIM(Datos!B958&amp;""))="SÍ",UPPER(TRIM(Datos!B958&amp;""))="SI",UPPER(TRIM(Datos!B958&amp;""))="NO"),IF(ISNUMBER(Datos!B958),AND(OR(B$1005="",Datos!B958&gt;=B$1005),OR(B$1006="",Datos!B958&lt;=B$1006)),FALSE),TRUE))))</f>
        <v>0.0</v>
      </c>
      <c r="C958">
        <f>IF(Datos!C958="",0,IF(AND(C$1008&lt;&gt;"",Datos!C958=C$1008),0,IF(C$1004=0,0,1-CHOOSE(C$1004,IF(ISNUMBER(Datos!C958),AND(OR(C$1005="",Datos!C958&gt;=C$1005),OR(C$1006="",Datos!C958&lt;=C$1006)),FALSE),IF(ISNUMBER(Datos!C958),AND(Datos!C958=INT(Datos!C958),AND(OR(C$1005="",Datos!C958&gt;=C$1005),OR(C$1006="",Datos!C958&lt;=C$1006))),FALSE),OR(ISNUMBER(FIND(";"&amp;UPPER(TRIM(Datos!C958&amp;""))&amp;"=",C$1007)),ISNUMBER(FIND(";"&amp;UPPER(TRIM(Datos!C958&amp;""))&amp;";",C$1007))),OR(UPPER(TRIM(Datos!C958&amp;""))="SÍ",UPPER(TRIM(Datos!C958&amp;""))="SI",UPPER(TRIM(Datos!C958&amp;""))="NO"),IF(ISNUMBER(Datos!C958),AND(OR(C$1005="",Datos!C958&gt;=C$1005),OR(C$1006="",Datos!C958&lt;=C$1006)),FALSE),TRUE))))</f>
        <v>0.0</v>
      </c>
      <c r="D958">
        <f>IF(Datos!D958="",0,IF(AND(D$1008&lt;&gt;"",Datos!D958=D$1008),0,IF(D$1004=0,0,1-CHOOSE(D$1004,IF(ISNUMBER(Datos!D958),AND(OR(D$1005="",Datos!D958&gt;=D$1005),OR(D$1006="",Datos!D958&lt;=D$1006)),FALSE),IF(ISNUMBER(Datos!D958),AND(Datos!D958=INT(Datos!D958),AND(OR(D$1005="",Datos!D958&gt;=D$1005),OR(D$1006="",Datos!D958&lt;=D$1006))),FALSE),OR(ISNUMBER(FIND(";"&amp;UPPER(TRIM(Datos!D958&amp;""))&amp;"=",D$1007)),ISNUMBER(FIND(";"&amp;UPPER(TRIM(Datos!D958&amp;""))&amp;";",D$1007))),OR(UPPER(TRIM(Datos!D958&amp;""))="SÍ",UPPER(TRIM(Datos!D958&amp;""))="SI",UPPER(TRIM(Datos!D958&amp;""))="NO"),IF(ISNUMBER(Datos!D958),AND(OR(D$1005="",Datos!D958&gt;=D$1005),OR(D$1006="",Datos!D958&lt;=D$1006)),FALSE),TRUE))))</f>
        <v>0.0</v>
      </c>
      <c r="E958">
        <f>IF(Datos!E958="",0,IF(AND(E$1008&lt;&gt;"",Datos!E958=E$1008),0,IF(E$1004=0,0,1-CHOOSE(E$1004,IF(ISNUMBER(Datos!E958),AND(OR(E$1005="",Datos!E958&gt;=E$1005),OR(E$1006="",Datos!E958&lt;=E$1006)),FALSE),IF(ISNUMBER(Datos!E958),AND(Datos!E958=INT(Datos!E958),AND(OR(E$1005="",Datos!E958&gt;=E$1005),OR(E$1006="",Datos!E958&lt;=E$1006))),FALSE),OR(ISNUMBER(FIND(";"&amp;UPPER(TRIM(Datos!E958&amp;""))&amp;"=",E$1007)),ISNUMBER(FIND(";"&amp;UPPER(TRIM(Datos!E958&amp;""))&amp;";",E$1007))),OR(UPPER(TRIM(Datos!E958&amp;""))="SÍ",UPPER(TRIM(Datos!E958&amp;""))="SI",UPPER(TRIM(Datos!E958&amp;""))="NO"),IF(ISNUMBER(Datos!E958),AND(OR(E$1005="",Datos!E958&gt;=E$1005),OR(E$1006="",Datos!E958&lt;=E$1006)),FALSE),TRUE))))</f>
        <v>0.0</v>
      </c>
      <c r="F958">
        <f>IF(Datos!F958="",0,IF(AND(F$1008&lt;&gt;"",Datos!F958=F$1008),0,IF(F$1004=0,0,1-CHOOSE(F$1004,IF(ISNUMBER(Datos!F958),AND(OR(F$1005="",Datos!F958&gt;=F$1005),OR(F$1006="",Datos!F958&lt;=F$1006)),FALSE),IF(ISNUMBER(Datos!F958),AND(Datos!F958=INT(Datos!F958),AND(OR(F$1005="",Datos!F958&gt;=F$1005),OR(F$1006="",Datos!F958&lt;=F$1006))),FALSE),OR(ISNUMBER(FIND(";"&amp;UPPER(TRIM(Datos!F958&amp;""))&amp;"=",F$1007)),ISNUMBER(FIND(";"&amp;UPPER(TRIM(Datos!F958&amp;""))&amp;";",F$1007))),OR(UPPER(TRIM(Datos!F958&amp;""))="SÍ",UPPER(TRIM(Datos!F958&amp;""))="SI",UPPER(TRIM(Datos!F958&amp;""))="NO"),IF(ISNUMBER(Datos!F958),AND(OR(F$1005="",Datos!F958&gt;=F$1005),OR(F$1006="",Datos!F958&lt;=F$1006)),FALSE),TRUE))))</f>
        <v>0.0</v>
      </c>
      <c r="G958">
        <f>IF(Datos!G958="",0,IF(AND(G$1008&lt;&gt;"",Datos!G958=G$1008),0,IF(G$1004=0,0,1-CHOOSE(G$1004,IF(ISNUMBER(Datos!G958),AND(OR(G$1005="",Datos!G958&gt;=G$1005),OR(G$1006="",Datos!G958&lt;=G$1006)),FALSE),IF(ISNUMBER(Datos!G958),AND(Datos!G958=INT(Datos!G958),AND(OR(G$1005="",Datos!G958&gt;=G$1005),OR(G$1006="",Datos!G958&lt;=G$1006))),FALSE),OR(ISNUMBER(FIND(";"&amp;UPPER(TRIM(Datos!G958&amp;""))&amp;"=",G$1007)),ISNUMBER(FIND(";"&amp;UPPER(TRIM(Datos!G958&amp;""))&amp;";",G$1007))),OR(UPPER(TRIM(Datos!G958&amp;""))="SÍ",UPPER(TRIM(Datos!G958&amp;""))="SI",UPPER(TRIM(Datos!G958&amp;""))="NO"),IF(ISNUMBER(Datos!G958),AND(OR(G$1005="",Datos!G958&gt;=G$1005),OR(G$1006="",Datos!G958&lt;=G$1006)),FALSE),TRUE))))</f>
        <v>0.0</v>
      </c>
      <c r="H958">
        <f>IF(Datos!H958="",0,IF(AND(H$1008&lt;&gt;"",Datos!H958=H$1008),0,IF(H$1004=0,0,1-CHOOSE(H$1004,IF(ISNUMBER(Datos!H958),AND(OR(H$1005="",Datos!H958&gt;=H$1005),OR(H$1006="",Datos!H958&lt;=H$1006)),FALSE),IF(ISNUMBER(Datos!H958),AND(Datos!H958=INT(Datos!H958),AND(OR(H$1005="",Datos!H958&gt;=H$1005),OR(H$1006="",Datos!H958&lt;=H$1006))),FALSE),OR(ISNUMBER(FIND(";"&amp;UPPER(TRIM(Datos!H958&amp;""))&amp;"=",H$1007)),ISNUMBER(FIND(";"&amp;UPPER(TRIM(Datos!H958&amp;""))&amp;";",H$1007))),OR(UPPER(TRIM(Datos!H958&amp;""))="SÍ",UPPER(TRIM(Datos!H958&amp;""))="SI",UPPER(TRIM(Datos!H958&amp;""))="NO"),IF(ISNUMBER(Datos!H958),AND(OR(H$1005="",Datos!H958&gt;=H$1005),OR(H$1006="",Datos!H958&lt;=H$1006)),FALSE),TRUE))))</f>
        <v>0.0</v>
      </c>
      <c r="I958">
        <f>IF(Datos!I958="",0,IF(AND(I$1008&lt;&gt;"",Datos!I958=I$1008),0,IF(I$1004=0,0,1-CHOOSE(I$1004,IF(ISNUMBER(Datos!I958),AND(OR(I$1005="",Datos!I958&gt;=I$1005),OR(I$1006="",Datos!I958&lt;=I$1006)),FALSE),IF(ISNUMBER(Datos!I958),AND(Datos!I958=INT(Datos!I958),AND(OR(I$1005="",Datos!I958&gt;=I$1005),OR(I$1006="",Datos!I958&lt;=I$1006))),FALSE),OR(ISNUMBER(FIND(";"&amp;UPPER(TRIM(Datos!I958&amp;""))&amp;"=",I$1007)),ISNUMBER(FIND(";"&amp;UPPER(TRIM(Datos!I958&amp;""))&amp;";",I$1007))),OR(UPPER(TRIM(Datos!I958&amp;""))="SÍ",UPPER(TRIM(Datos!I958&amp;""))="SI",UPPER(TRIM(Datos!I958&amp;""))="NO"),IF(ISNUMBER(Datos!I958),AND(OR(I$1005="",Datos!I958&gt;=I$1005),OR(I$1006="",Datos!I958&lt;=I$1006)),FALSE),TRUE))))</f>
        <v>0.0</v>
      </c>
      <c r="J958">
        <f>IF(Datos!J958="",0,IF(AND(J$1008&lt;&gt;"",Datos!J958=J$1008),0,IF(J$1004=0,0,1-CHOOSE(J$1004,IF(ISNUMBER(Datos!J958),AND(OR(J$1005="",Datos!J958&gt;=J$1005),OR(J$1006="",Datos!J958&lt;=J$1006)),FALSE),IF(ISNUMBER(Datos!J958),AND(Datos!J958=INT(Datos!J958),AND(OR(J$1005="",Datos!J958&gt;=J$1005),OR(J$1006="",Datos!J958&lt;=J$1006))),FALSE),OR(ISNUMBER(FIND(";"&amp;UPPER(TRIM(Datos!J958&amp;""))&amp;"=",J$1007)),ISNUMBER(FIND(";"&amp;UPPER(TRIM(Datos!J958&amp;""))&amp;";",J$1007))),OR(UPPER(TRIM(Datos!J958&amp;""))="SÍ",UPPER(TRIM(Datos!J958&amp;""))="SI",UPPER(TRIM(Datos!J958&amp;""))="NO"),IF(ISNUMBER(Datos!J958),AND(OR(J$1005="",Datos!J958&gt;=J$1005),OR(J$1006="",Datos!J958&lt;=J$1006)),FALSE),TRUE))))</f>
        <v>0.0</v>
      </c>
      <c r="K958">
        <f>IF(Datos!K958="",0,IF(AND(K$1008&lt;&gt;"",Datos!K958=K$1008),0,IF(K$1004=0,0,1-CHOOSE(K$1004,IF(ISNUMBER(Datos!K958),AND(OR(K$1005="",Datos!K958&gt;=K$1005),OR(K$1006="",Datos!K958&lt;=K$1006)),FALSE),IF(ISNUMBER(Datos!K958),AND(Datos!K958=INT(Datos!K958),AND(OR(K$1005="",Datos!K958&gt;=K$1005),OR(K$1006="",Datos!K958&lt;=K$1006))),FALSE),OR(ISNUMBER(FIND(";"&amp;UPPER(TRIM(Datos!K958&amp;""))&amp;"=",K$1007)),ISNUMBER(FIND(";"&amp;UPPER(TRIM(Datos!K958&amp;""))&amp;";",K$1007))),OR(UPPER(TRIM(Datos!K958&amp;""))="SÍ",UPPER(TRIM(Datos!K958&amp;""))="SI",UPPER(TRIM(Datos!K958&amp;""))="NO"),IF(ISNUMBER(Datos!K958),AND(OR(K$1005="",Datos!K958&gt;=K$1005),OR(K$1006="",Datos!K958&lt;=K$1006)),FALSE),TRUE))))</f>
        <v>0.0</v>
      </c>
      <c r="L958">
        <f>IF(Datos!L958="",0,IF(AND(L$1008&lt;&gt;"",Datos!L958=L$1008),0,IF(L$1004=0,0,1-CHOOSE(L$1004,IF(ISNUMBER(Datos!L958),AND(OR(L$1005="",Datos!L958&gt;=L$1005),OR(L$1006="",Datos!L958&lt;=L$1006)),FALSE),IF(ISNUMBER(Datos!L958),AND(Datos!L958=INT(Datos!L958),AND(OR(L$1005="",Datos!L958&gt;=L$1005),OR(L$1006="",Datos!L958&lt;=L$1006))),FALSE),OR(ISNUMBER(FIND(";"&amp;UPPER(TRIM(Datos!L958&amp;""))&amp;"=",L$1007)),ISNUMBER(FIND(";"&amp;UPPER(TRIM(Datos!L958&amp;""))&amp;";",L$1007))),OR(UPPER(TRIM(Datos!L958&amp;""))="SÍ",UPPER(TRIM(Datos!L958&amp;""))="SI",UPPER(TRIM(Datos!L958&amp;""))="NO"),IF(ISNUMBER(Datos!L958),AND(OR(L$1005="",Datos!L958&gt;=L$1005),OR(L$1006="",Datos!L958&lt;=L$1006)),FALSE),TRUE))))</f>
        <v>0.0</v>
      </c>
      <c r="M958">
        <f>IF(Datos!M958="",0,IF(AND(M$1008&lt;&gt;"",Datos!M958=M$1008),0,IF(M$1004=0,0,1-CHOOSE(M$1004,IF(ISNUMBER(Datos!M958),AND(OR(M$1005="",Datos!M958&gt;=M$1005),OR(M$1006="",Datos!M958&lt;=M$1006)),FALSE),IF(ISNUMBER(Datos!M958),AND(Datos!M958=INT(Datos!M958),AND(OR(M$1005="",Datos!M958&gt;=M$1005),OR(M$1006="",Datos!M958&lt;=M$1006))),FALSE),OR(ISNUMBER(FIND(";"&amp;UPPER(TRIM(Datos!M958&amp;""))&amp;"=",M$1007)),ISNUMBER(FIND(";"&amp;UPPER(TRIM(Datos!M958&amp;""))&amp;";",M$1007))),OR(UPPER(TRIM(Datos!M958&amp;""))="SÍ",UPPER(TRIM(Datos!M958&amp;""))="SI",UPPER(TRIM(Datos!M958&amp;""))="NO"),IF(ISNUMBER(Datos!M958),AND(OR(M$1005="",Datos!M958&gt;=M$1005),OR(M$1006="",Datos!M958&lt;=M$1006)),FALSE),TRUE))))</f>
        <v>0.0</v>
      </c>
      <c r="N958">
        <f>IF(Datos!N958="",0,IF(AND(N$1008&lt;&gt;"",Datos!N958=N$1008),0,IF(N$1004=0,0,1-CHOOSE(N$1004,IF(ISNUMBER(Datos!N958),AND(OR(N$1005="",Datos!N958&gt;=N$1005),OR(N$1006="",Datos!N958&lt;=N$1006)),FALSE),IF(ISNUMBER(Datos!N958),AND(Datos!N958=INT(Datos!N958),AND(OR(N$1005="",Datos!N958&gt;=N$1005),OR(N$1006="",Datos!N958&lt;=N$1006))),FALSE),OR(ISNUMBER(FIND(";"&amp;UPPER(TRIM(Datos!N958&amp;""))&amp;"=",N$1007)),ISNUMBER(FIND(";"&amp;UPPER(TRIM(Datos!N958&amp;""))&amp;";",N$1007))),OR(UPPER(TRIM(Datos!N958&amp;""))="SÍ",UPPER(TRIM(Datos!N958&amp;""))="SI",UPPER(TRIM(Datos!N958&amp;""))="NO"),IF(ISNUMBER(Datos!N958),AND(OR(N$1005="",Datos!N958&gt;=N$1005),OR(N$1006="",Datos!N958&lt;=N$1006)),FALSE),TRUE))))</f>
        <v>0.0</v>
      </c>
      <c r="O958">
        <f>IF(Datos!O958="",0,IF(AND(O$1008&lt;&gt;"",Datos!O958=O$1008),0,IF(O$1004=0,0,1-CHOOSE(O$1004,IF(ISNUMBER(Datos!O958),AND(OR(O$1005="",Datos!O958&gt;=O$1005),OR(O$1006="",Datos!O958&lt;=O$1006)),FALSE),IF(ISNUMBER(Datos!O958),AND(Datos!O958=INT(Datos!O958),AND(OR(O$1005="",Datos!O958&gt;=O$1005),OR(O$1006="",Datos!O958&lt;=O$1006))),FALSE),OR(ISNUMBER(FIND(";"&amp;UPPER(TRIM(Datos!O958&amp;""))&amp;"=",O$1007)),ISNUMBER(FIND(";"&amp;UPPER(TRIM(Datos!O958&amp;""))&amp;";",O$1007))),OR(UPPER(TRIM(Datos!O958&amp;""))="SÍ",UPPER(TRIM(Datos!O958&amp;""))="SI",UPPER(TRIM(Datos!O958&amp;""))="NO"),IF(ISNUMBER(Datos!O958),AND(OR(O$1005="",Datos!O958&gt;=O$1005),OR(O$1006="",Datos!O958&lt;=O$1006)),FALSE),TRUE))))</f>
        <v>0.0</v>
      </c>
      <c r="P958">
        <f>IF(Datos!P958="",0,IF(AND(P$1008&lt;&gt;"",Datos!P958=P$1008),0,IF(P$1004=0,0,1-CHOOSE(P$1004,IF(ISNUMBER(Datos!P958),AND(OR(P$1005="",Datos!P958&gt;=P$1005),OR(P$1006="",Datos!P958&lt;=P$1006)),FALSE),IF(ISNUMBER(Datos!P958),AND(Datos!P958=INT(Datos!P958),AND(OR(P$1005="",Datos!P958&gt;=P$1005),OR(P$1006="",Datos!P958&lt;=P$1006))),FALSE),OR(ISNUMBER(FIND(";"&amp;UPPER(TRIM(Datos!P958&amp;""))&amp;"=",P$1007)),ISNUMBER(FIND(";"&amp;UPPER(TRIM(Datos!P958&amp;""))&amp;";",P$1007))),OR(UPPER(TRIM(Datos!P958&amp;""))="SÍ",UPPER(TRIM(Datos!P958&amp;""))="SI",UPPER(TRIM(Datos!P958&amp;""))="NO"),IF(ISNUMBER(Datos!P958),AND(OR(P$1005="",Datos!P958&gt;=P$1005),OR(P$1006="",Datos!P958&lt;=P$1006)),FALSE),TRUE))))</f>
        <v>0.0</v>
      </c>
      <c r="Q958">
        <f>IF(Datos!Q958="",0,IF(AND(Q$1008&lt;&gt;"",Datos!Q958=Q$1008),0,IF(Q$1004=0,0,1-CHOOSE(Q$1004,IF(ISNUMBER(Datos!Q958),AND(OR(Q$1005="",Datos!Q958&gt;=Q$1005),OR(Q$1006="",Datos!Q958&lt;=Q$1006)),FALSE),IF(ISNUMBER(Datos!Q958),AND(Datos!Q958=INT(Datos!Q958),AND(OR(Q$1005="",Datos!Q958&gt;=Q$1005),OR(Q$1006="",Datos!Q958&lt;=Q$1006))),FALSE),OR(ISNUMBER(FIND(";"&amp;UPPER(TRIM(Datos!Q958&amp;""))&amp;"=",Q$1007)),ISNUMBER(FIND(";"&amp;UPPER(TRIM(Datos!Q958&amp;""))&amp;";",Q$1007))),OR(UPPER(TRIM(Datos!Q958&amp;""))="SÍ",UPPER(TRIM(Datos!Q958&amp;""))="SI",UPPER(TRIM(Datos!Q958&amp;""))="NO"),IF(ISNUMBER(Datos!Q958),AND(OR(Q$1005="",Datos!Q958&gt;=Q$1005),OR(Q$1006="",Datos!Q958&lt;=Q$1006)),FALSE),TRUE))))</f>
        <v>0.0</v>
      </c>
      <c r="R958">
        <f>IF(Datos!R958="",0,IF(AND(R$1008&lt;&gt;"",Datos!R958=R$1008),0,IF(R$1004=0,0,1-CHOOSE(R$1004,IF(ISNUMBER(Datos!R958),AND(OR(R$1005="",Datos!R958&gt;=R$1005),OR(R$1006="",Datos!R958&lt;=R$1006)),FALSE),IF(ISNUMBER(Datos!R958),AND(Datos!R958=INT(Datos!R958),AND(OR(R$1005="",Datos!R958&gt;=R$1005),OR(R$1006="",Datos!R958&lt;=R$1006))),FALSE),OR(ISNUMBER(FIND(";"&amp;UPPER(TRIM(Datos!R958&amp;""))&amp;"=",R$1007)),ISNUMBER(FIND(";"&amp;UPPER(TRIM(Datos!R958&amp;""))&amp;";",R$1007))),OR(UPPER(TRIM(Datos!R958&amp;""))="SÍ",UPPER(TRIM(Datos!R958&amp;""))="SI",UPPER(TRIM(Datos!R958&amp;""))="NO"),IF(ISNUMBER(Datos!R958),AND(OR(R$1005="",Datos!R958&gt;=R$1005),OR(R$1006="",Datos!R958&lt;=R$1006)),FALSE),TRUE))))</f>
        <v>0.0</v>
      </c>
      <c r="S958">
        <f>IF(Datos!S958="",0,IF(AND(S$1008&lt;&gt;"",Datos!S958=S$1008),0,IF(S$1004=0,0,1-CHOOSE(S$1004,IF(ISNUMBER(Datos!S958),AND(OR(S$1005="",Datos!S958&gt;=S$1005),OR(S$1006="",Datos!S958&lt;=S$1006)),FALSE),IF(ISNUMBER(Datos!S958),AND(Datos!S958=INT(Datos!S958),AND(OR(S$1005="",Datos!S958&gt;=S$1005),OR(S$1006="",Datos!S958&lt;=S$1006))),FALSE),OR(ISNUMBER(FIND(";"&amp;UPPER(TRIM(Datos!S958&amp;""))&amp;"=",S$1007)),ISNUMBER(FIND(";"&amp;UPPER(TRIM(Datos!S958&amp;""))&amp;";",S$1007))),OR(UPPER(TRIM(Datos!S958&amp;""))="SÍ",UPPER(TRIM(Datos!S958&amp;""))="SI",UPPER(TRIM(Datos!S958&amp;""))="NO"),IF(ISNUMBER(Datos!S958),AND(OR(S$1005="",Datos!S958&gt;=S$1005),OR(S$1006="",Datos!S958&lt;=S$1006)),FALSE),TRUE))))</f>
        <v>0.0</v>
      </c>
      <c r="T958">
        <f>IF(Datos!T958="",0,IF(AND(T$1008&lt;&gt;"",Datos!T958=T$1008),0,IF(T$1004=0,0,1-CHOOSE(T$1004,IF(ISNUMBER(Datos!T958),AND(OR(T$1005="",Datos!T958&gt;=T$1005),OR(T$1006="",Datos!T958&lt;=T$1006)),FALSE),IF(ISNUMBER(Datos!T958),AND(Datos!T958=INT(Datos!T958),AND(OR(T$1005="",Datos!T958&gt;=T$1005),OR(T$1006="",Datos!T958&lt;=T$1006))),FALSE),OR(ISNUMBER(FIND(";"&amp;UPPER(TRIM(Datos!T958&amp;""))&amp;"=",T$1007)),ISNUMBER(FIND(";"&amp;UPPER(TRIM(Datos!T958&amp;""))&amp;";",T$1007))),OR(UPPER(TRIM(Datos!T958&amp;""))="SÍ",UPPER(TRIM(Datos!T958&amp;""))="SI",UPPER(TRIM(Datos!T958&amp;""))="NO"),IF(ISNUMBER(Datos!T958),AND(OR(T$1005="",Datos!T958&gt;=T$1005),OR(T$1006="",Datos!T958&lt;=T$1006)),FALSE),TRUE))))</f>
        <v>0.0</v>
      </c>
      <c r="U958">
        <f>IF(Datos!U958="",0,IF(AND(U$1008&lt;&gt;"",Datos!U958=U$1008),0,IF(U$1004=0,0,1-CHOOSE(U$1004,IF(ISNUMBER(Datos!U958),AND(OR(U$1005="",Datos!U958&gt;=U$1005),OR(U$1006="",Datos!U958&lt;=U$1006)),FALSE),IF(ISNUMBER(Datos!U958),AND(Datos!U958=INT(Datos!U958),AND(OR(U$1005="",Datos!U958&gt;=U$1005),OR(U$1006="",Datos!U958&lt;=U$1006))),FALSE),OR(ISNUMBER(FIND(";"&amp;UPPER(TRIM(Datos!U958&amp;""))&amp;"=",U$1007)),ISNUMBER(FIND(";"&amp;UPPER(TRIM(Datos!U958&amp;""))&amp;";",U$1007))),OR(UPPER(TRIM(Datos!U958&amp;""))="SÍ",UPPER(TRIM(Datos!U958&amp;""))="SI",UPPER(TRIM(Datos!U958&amp;""))="NO"),IF(ISNUMBER(Datos!U958),AND(OR(U$1005="",Datos!U958&gt;=U$1005),OR(U$1006="",Datos!U958&lt;=U$1006)),FALSE),TRUE))))</f>
        <v>0.0</v>
      </c>
      <c r="V958">
        <f>IF(Datos!V958="",0,IF(AND(V$1008&lt;&gt;"",Datos!V958=V$1008),0,IF(V$1004=0,0,1-CHOOSE(V$1004,IF(ISNUMBER(Datos!V958),AND(OR(V$1005="",Datos!V958&gt;=V$1005),OR(V$1006="",Datos!V958&lt;=V$1006)),FALSE),IF(ISNUMBER(Datos!V958),AND(Datos!V958=INT(Datos!V958),AND(OR(V$1005="",Datos!V958&gt;=V$1005),OR(V$1006="",Datos!V958&lt;=V$1006))),FALSE),OR(ISNUMBER(FIND(";"&amp;UPPER(TRIM(Datos!V958&amp;""))&amp;"=",V$1007)),ISNUMBER(FIND(";"&amp;UPPER(TRIM(Datos!V958&amp;""))&amp;";",V$1007))),OR(UPPER(TRIM(Datos!V958&amp;""))="SÍ",UPPER(TRIM(Datos!V958&amp;""))="SI",UPPER(TRIM(Datos!V958&amp;""))="NO"),IF(ISNUMBER(Datos!V958),AND(OR(V$1005="",Datos!V958&gt;=V$1005),OR(V$1006="",Datos!V958&lt;=V$1006)),FALSE),TRUE))))</f>
        <v>0.0</v>
      </c>
      <c r="W958">
        <f>IF(Datos!W958="",0,IF(AND(W$1008&lt;&gt;"",Datos!W958=W$1008),0,IF(W$1004=0,0,1-CHOOSE(W$1004,IF(ISNUMBER(Datos!W958),AND(OR(W$1005="",Datos!W958&gt;=W$1005),OR(W$1006="",Datos!W958&lt;=W$1006)),FALSE),IF(ISNUMBER(Datos!W958),AND(Datos!W958=INT(Datos!W958),AND(OR(W$1005="",Datos!W958&gt;=W$1005),OR(W$1006="",Datos!W958&lt;=W$1006))),FALSE),OR(ISNUMBER(FIND(";"&amp;UPPER(TRIM(Datos!W958&amp;""))&amp;"=",W$1007)),ISNUMBER(FIND(";"&amp;UPPER(TRIM(Datos!W958&amp;""))&amp;";",W$1007))),OR(UPPER(TRIM(Datos!W958&amp;""))="SÍ",UPPER(TRIM(Datos!W958&amp;""))="SI",UPPER(TRIM(Datos!W958&amp;""))="NO"),IF(ISNUMBER(Datos!W958),AND(OR(W$1005="",Datos!W958&gt;=W$1005),OR(W$1006="",Datos!W958&lt;=W$1006)),FALSE),TRUE))))</f>
        <v>0.0</v>
      </c>
      <c r="X958">
        <f>IF(Datos!X958="",0,IF(AND(X$1008&lt;&gt;"",Datos!X958=X$1008),0,IF(X$1004=0,0,1-CHOOSE(X$1004,IF(ISNUMBER(Datos!X958),AND(OR(X$1005="",Datos!X958&gt;=X$1005),OR(X$1006="",Datos!X958&lt;=X$1006)),FALSE),IF(ISNUMBER(Datos!X958),AND(Datos!X958=INT(Datos!X958),AND(OR(X$1005="",Datos!X958&gt;=X$1005),OR(X$1006="",Datos!X958&lt;=X$1006))),FALSE),OR(ISNUMBER(FIND(";"&amp;UPPER(TRIM(Datos!X958&amp;""))&amp;"=",X$1007)),ISNUMBER(FIND(";"&amp;UPPER(TRIM(Datos!X958&amp;""))&amp;";",X$1007))),OR(UPPER(TRIM(Datos!X958&amp;""))="SÍ",UPPER(TRIM(Datos!X958&amp;""))="SI",UPPER(TRIM(Datos!X958&amp;""))="NO"),IF(ISNUMBER(Datos!X958),AND(OR(X$1005="",Datos!X958&gt;=X$1005),OR(X$1006="",Datos!X958&lt;=X$1006)),FALSE),TRUE))))</f>
        <v>0.0</v>
      </c>
      <c r="Y958">
        <f>IF(Datos!Y958="",0,IF(AND(Y$1008&lt;&gt;"",Datos!Y958=Y$1008),0,IF(Y$1004=0,0,1-CHOOSE(Y$1004,IF(ISNUMBER(Datos!Y958),AND(OR(Y$1005="",Datos!Y958&gt;=Y$1005),OR(Y$1006="",Datos!Y958&lt;=Y$1006)),FALSE),IF(ISNUMBER(Datos!Y958),AND(Datos!Y958=INT(Datos!Y958),AND(OR(Y$1005="",Datos!Y958&gt;=Y$1005),OR(Y$1006="",Datos!Y958&lt;=Y$1006))),FALSE),OR(ISNUMBER(FIND(";"&amp;UPPER(TRIM(Datos!Y958&amp;""))&amp;"=",Y$1007)),ISNUMBER(FIND(";"&amp;UPPER(TRIM(Datos!Y958&amp;""))&amp;";",Y$1007))),OR(UPPER(TRIM(Datos!Y958&amp;""))="SÍ",UPPER(TRIM(Datos!Y958&amp;""))="SI",UPPER(TRIM(Datos!Y958&amp;""))="NO"),IF(ISNUMBER(Datos!Y958),AND(OR(Y$1005="",Datos!Y958&gt;=Y$1005),OR(Y$1006="",Datos!Y958&lt;=Y$1006)),FALSE),TRUE))))</f>
        <v>0.0</v>
      </c>
      <c r="Z958">
        <f>IF(Datos!Z958="",0,IF(AND(Z$1008&lt;&gt;"",Datos!Z958=Z$1008),0,IF(Z$1004=0,0,1-CHOOSE(Z$1004,IF(ISNUMBER(Datos!Z958),AND(OR(Z$1005="",Datos!Z958&gt;=Z$1005),OR(Z$1006="",Datos!Z958&lt;=Z$1006)),FALSE),IF(ISNUMBER(Datos!Z958),AND(Datos!Z958=INT(Datos!Z958),AND(OR(Z$1005="",Datos!Z958&gt;=Z$1005),OR(Z$1006="",Datos!Z958&lt;=Z$1006))),FALSE),OR(ISNUMBER(FIND(";"&amp;UPPER(TRIM(Datos!Z958&amp;""))&amp;"=",Z$1007)),ISNUMBER(FIND(";"&amp;UPPER(TRIM(Datos!Z958&amp;""))&amp;";",Z$1007))),OR(UPPER(TRIM(Datos!Z958&amp;""))="SÍ",UPPER(TRIM(Datos!Z958&amp;""))="SI",UPPER(TRIM(Datos!Z958&amp;""))="NO"),IF(ISNUMBER(Datos!Z958),AND(OR(Z$1005="",Datos!Z958&gt;=Z$1005),OR(Z$1006="",Datos!Z958&lt;=Z$1006)),FALSE),TRUE))))</f>
        <v>0.0</v>
      </c>
      <c r="AA958">
        <f>IF(Datos!AA958="",0,IF(AND(AA$1008&lt;&gt;"",Datos!AA958=AA$1008),0,IF(AA$1004=0,0,1-CHOOSE(AA$1004,IF(ISNUMBER(Datos!AA958),AND(OR(AA$1005="",Datos!AA958&gt;=AA$1005),OR(AA$1006="",Datos!AA958&lt;=AA$1006)),FALSE),IF(ISNUMBER(Datos!AA958),AND(Datos!AA958=INT(Datos!AA958),AND(OR(AA$1005="",Datos!AA958&gt;=AA$1005),OR(AA$1006="",Datos!AA958&lt;=AA$1006))),FALSE),OR(ISNUMBER(FIND(";"&amp;UPPER(TRIM(Datos!AA958&amp;""))&amp;"=",AA$1007)),ISNUMBER(FIND(";"&amp;UPPER(TRIM(Datos!AA958&amp;""))&amp;";",AA$1007))),OR(UPPER(TRIM(Datos!AA958&amp;""))="SÍ",UPPER(TRIM(Datos!AA958&amp;""))="SI",UPPER(TRIM(Datos!AA958&amp;""))="NO"),IF(ISNUMBER(Datos!AA958),AND(OR(AA$1005="",Datos!AA958&gt;=AA$1005),OR(AA$1006="",Datos!AA958&lt;=AA$1006)),FALSE),TRUE))))</f>
        <v>0.0</v>
      </c>
      <c r="AB958">
        <f>IF(Datos!AB958="",0,IF(AND(AB$1008&lt;&gt;"",Datos!AB958=AB$1008),0,IF(AB$1004=0,0,1-CHOOSE(AB$1004,IF(ISNUMBER(Datos!AB958),AND(OR(AB$1005="",Datos!AB958&gt;=AB$1005),OR(AB$1006="",Datos!AB958&lt;=AB$1006)),FALSE),IF(ISNUMBER(Datos!AB958),AND(Datos!AB958=INT(Datos!AB958),AND(OR(AB$1005="",Datos!AB958&gt;=AB$1005),OR(AB$1006="",Datos!AB958&lt;=AB$1006))),FALSE),OR(ISNUMBER(FIND(";"&amp;UPPER(TRIM(Datos!AB958&amp;""))&amp;"=",AB$1007)),ISNUMBER(FIND(";"&amp;UPPER(TRIM(Datos!AB958&amp;""))&amp;";",AB$1007))),OR(UPPER(TRIM(Datos!AB958&amp;""))="SÍ",UPPER(TRIM(Datos!AB958&amp;""))="SI",UPPER(TRIM(Datos!AB958&amp;""))="NO"),IF(ISNUMBER(Datos!AB958),AND(OR(AB$1005="",Datos!AB958&gt;=AB$1005),OR(AB$1006="",Datos!AB958&lt;=AB$1006)),FALSE),TRUE))))</f>
        <v>0.0</v>
      </c>
      <c r="AC958">
        <f>IF(Datos!AC958="",0,IF(AND(AC$1008&lt;&gt;"",Datos!AC958=AC$1008),0,IF(AC$1004=0,0,1-CHOOSE(AC$1004,IF(ISNUMBER(Datos!AC958),AND(OR(AC$1005="",Datos!AC958&gt;=AC$1005),OR(AC$1006="",Datos!AC958&lt;=AC$1006)),FALSE),IF(ISNUMBER(Datos!AC958),AND(Datos!AC958=INT(Datos!AC958),AND(OR(AC$1005="",Datos!AC958&gt;=AC$1005),OR(AC$1006="",Datos!AC958&lt;=AC$1006))),FALSE),OR(ISNUMBER(FIND(";"&amp;UPPER(TRIM(Datos!AC958&amp;""))&amp;"=",AC$1007)),ISNUMBER(FIND(";"&amp;UPPER(TRIM(Datos!AC958&amp;""))&amp;";",AC$1007))),OR(UPPER(TRIM(Datos!AC958&amp;""))="SÍ",UPPER(TRIM(Datos!AC958&amp;""))="SI",UPPER(TRIM(Datos!AC958&amp;""))="NO"),IF(ISNUMBER(Datos!AC958),AND(OR(AC$1005="",Datos!AC958&gt;=AC$1005),OR(AC$1006="",Datos!AC958&lt;=AC$1006)),FALSE),TRUE))))</f>
        <v>0.0</v>
      </c>
      <c r="AD958">
        <f>IF(Datos!AD958="",0,IF(AND(AD$1008&lt;&gt;"",Datos!AD958=AD$1008),0,IF(AD$1004=0,0,1-CHOOSE(AD$1004,IF(ISNUMBER(Datos!AD958),AND(OR(AD$1005="",Datos!AD958&gt;=AD$1005),OR(AD$1006="",Datos!AD958&lt;=AD$1006)),FALSE),IF(ISNUMBER(Datos!AD958),AND(Datos!AD958=INT(Datos!AD958),AND(OR(AD$1005="",Datos!AD958&gt;=AD$1005),OR(AD$1006="",Datos!AD958&lt;=AD$1006))),FALSE),OR(ISNUMBER(FIND(";"&amp;UPPER(TRIM(Datos!AD958&amp;""))&amp;"=",AD$1007)),ISNUMBER(FIND(";"&amp;UPPER(TRIM(Datos!AD958&amp;""))&amp;";",AD$1007))),OR(UPPER(TRIM(Datos!AD958&amp;""))="SÍ",UPPER(TRIM(Datos!AD958&amp;""))="SI",UPPER(TRIM(Datos!AD958&amp;""))="NO"),IF(ISNUMBER(Datos!AD958),AND(OR(AD$1005="",Datos!AD958&gt;=AD$1005),OR(AD$1006="",Datos!AD958&lt;=AD$1006)),FALSE),TRUE))))</f>
        <v>0.0</v>
      </c>
      <c r="AE958">
        <f>IF(Datos!AE958="",0,IF(AND(AE$1008&lt;&gt;"",Datos!AE958=AE$1008),0,IF(AE$1004=0,0,1-CHOOSE(AE$1004,IF(ISNUMBER(Datos!AE958),AND(OR(AE$1005="",Datos!AE958&gt;=AE$1005),OR(AE$1006="",Datos!AE958&lt;=AE$1006)),FALSE),IF(ISNUMBER(Datos!AE958),AND(Datos!AE958=INT(Datos!AE958),AND(OR(AE$1005="",Datos!AE958&gt;=AE$1005),OR(AE$1006="",Datos!AE958&lt;=AE$1006))),FALSE),OR(ISNUMBER(FIND(";"&amp;UPPER(TRIM(Datos!AE958&amp;""))&amp;"=",AE$1007)),ISNUMBER(FIND(";"&amp;UPPER(TRIM(Datos!AE958&amp;""))&amp;";",AE$1007))),OR(UPPER(TRIM(Datos!AE958&amp;""))="SÍ",UPPER(TRIM(Datos!AE958&amp;""))="SI",UPPER(TRIM(Datos!AE958&amp;""))="NO"),IF(ISNUMBER(Datos!AE958),AND(OR(AE$1005="",Datos!AE958&gt;=AE$1005),OR(AE$1006="",Datos!AE958&lt;=AE$1006)),FALSE),TRUE))))</f>
        <v>0.0</v>
      </c>
    </row>
    <row r="959" spans="2:31">
      <c r="B959">
        <f>IF(Datos!B959="",0,IF(AND(B$1008&lt;&gt;"",Datos!B959=B$1008),0,IF(B$1004=0,0,1-CHOOSE(B$1004,IF(ISNUMBER(Datos!B959),AND(OR(B$1005="",Datos!B959&gt;=B$1005),OR(B$1006="",Datos!B959&lt;=B$1006)),FALSE),IF(ISNUMBER(Datos!B959),AND(Datos!B959=INT(Datos!B959),AND(OR(B$1005="",Datos!B959&gt;=B$1005),OR(B$1006="",Datos!B959&lt;=B$1006))),FALSE),OR(ISNUMBER(FIND(";"&amp;UPPER(TRIM(Datos!B959&amp;""))&amp;"=",B$1007)),ISNUMBER(FIND(";"&amp;UPPER(TRIM(Datos!B959&amp;""))&amp;";",B$1007))),OR(UPPER(TRIM(Datos!B959&amp;""))="SÍ",UPPER(TRIM(Datos!B959&amp;""))="SI",UPPER(TRIM(Datos!B959&amp;""))="NO"),IF(ISNUMBER(Datos!B959),AND(OR(B$1005="",Datos!B959&gt;=B$1005),OR(B$1006="",Datos!B959&lt;=B$1006)),FALSE),TRUE))))</f>
        <v>0.0</v>
      </c>
      <c r="C959">
        <f>IF(Datos!C959="",0,IF(AND(C$1008&lt;&gt;"",Datos!C959=C$1008),0,IF(C$1004=0,0,1-CHOOSE(C$1004,IF(ISNUMBER(Datos!C959),AND(OR(C$1005="",Datos!C959&gt;=C$1005),OR(C$1006="",Datos!C959&lt;=C$1006)),FALSE),IF(ISNUMBER(Datos!C959),AND(Datos!C959=INT(Datos!C959),AND(OR(C$1005="",Datos!C959&gt;=C$1005),OR(C$1006="",Datos!C959&lt;=C$1006))),FALSE),OR(ISNUMBER(FIND(";"&amp;UPPER(TRIM(Datos!C959&amp;""))&amp;"=",C$1007)),ISNUMBER(FIND(";"&amp;UPPER(TRIM(Datos!C959&amp;""))&amp;";",C$1007))),OR(UPPER(TRIM(Datos!C959&amp;""))="SÍ",UPPER(TRIM(Datos!C959&amp;""))="SI",UPPER(TRIM(Datos!C959&amp;""))="NO"),IF(ISNUMBER(Datos!C959),AND(OR(C$1005="",Datos!C959&gt;=C$1005),OR(C$1006="",Datos!C959&lt;=C$1006)),FALSE),TRUE))))</f>
        <v>0.0</v>
      </c>
      <c r="D959">
        <f>IF(Datos!D959="",0,IF(AND(D$1008&lt;&gt;"",Datos!D959=D$1008),0,IF(D$1004=0,0,1-CHOOSE(D$1004,IF(ISNUMBER(Datos!D959),AND(OR(D$1005="",Datos!D959&gt;=D$1005),OR(D$1006="",Datos!D959&lt;=D$1006)),FALSE),IF(ISNUMBER(Datos!D959),AND(Datos!D959=INT(Datos!D959),AND(OR(D$1005="",Datos!D959&gt;=D$1005),OR(D$1006="",Datos!D959&lt;=D$1006))),FALSE),OR(ISNUMBER(FIND(";"&amp;UPPER(TRIM(Datos!D959&amp;""))&amp;"=",D$1007)),ISNUMBER(FIND(";"&amp;UPPER(TRIM(Datos!D959&amp;""))&amp;";",D$1007))),OR(UPPER(TRIM(Datos!D959&amp;""))="SÍ",UPPER(TRIM(Datos!D959&amp;""))="SI",UPPER(TRIM(Datos!D959&amp;""))="NO"),IF(ISNUMBER(Datos!D959),AND(OR(D$1005="",Datos!D959&gt;=D$1005),OR(D$1006="",Datos!D959&lt;=D$1006)),FALSE),TRUE))))</f>
        <v>0.0</v>
      </c>
      <c r="E959">
        <f>IF(Datos!E959="",0,IF(AND(E$1008&lt;&gt;"",Datos!E959=E$1008),0,IF(E$1004=0,0,1-CHOOSE(E$1004,IF(ISNUMBER(Datos!E959),AND(OR(E$1005="",Datos!E959&gt;=E$1005),OR(E$1006="",Datos!E959&lt;=E$1006)),FALSE),IF(ISNUMBER(Datos!E959),AND(Datos!E959=INT(Datos!E959),AND(OR(E$1005="",Datos!E959&gt;=E$1005),OR(E$1006="",Datos!E959&lt;=E$1006))),FALSE),OR(ISNUMBER(FIND(";"&amp;UPPER(TRIM(Datos!E959&amp;""))&amp;"=",E$1007)),ISNUMBER(FIND(";"&amp;UPPER(TRIM(Datos!E959&amp;""))&amp;";",E$1007))),OR(UPPER(TRIM(Datos!E959&amp;""))="SÍ",UPPER(TRIM(Datos!E959&amp;""))="SI",UPPER(TRIM(Datos!E959&amp;""))="NO"),IF(ISNUMBER(Datos!E959),AND(OR(E$1005="",Datos!E959&gt;=E$1005),OR(E$1006="",Datos!E959&lt;=E$1006)),FALSE),TRUE))))</f>
        <v>0.0</v>
      </c>
      <c r="F959">
        <f>IF(Datos!F959="",0,IF(AND(F$1008&lt;&gt;"",Datos!F959=F$1008),0,IF(F$1004=0,0,1-CHOOSE(F$1004,IF(ISNUMBER(Datos!F959),AND(OR(F$1005="",Datos!F959&gt;=F$1005),OR(F$1006="",Datos!F959&lt;=F$1006)),FALSE),IF(ISNUMBER(Datos!F959),AND(Datos!F959=INT(Datos!F959),AND(OR(F$1005="",Datos!F959&gt;=F$1005),OR(F$1006="",Datos!F959&lt;=F$1006))),FALSE),OR(ISNUMBER(FIND(";"&amp;UPPER(TRIM(Datos!F959&amp;""))&amp;"=",F$1007)),ISNUMBER(FIND(";"&amp;UPPER(TRIM(Datos!F959&amp;""))&amp;";",F$1007))),OR(UPPER(TRIM(Datos!F959&amp;""))="SÍ",UPPER(TRIM(Datos!F959&amp;""))="SI",UPPER(TRIM(Datos!F959&amp;""))="NO"),IF(ISNUMBER(Datos!F959),AND(OR(F$1005="",Datos!F959&gt;=F$1005),OR(F$1006="",Datos!F959&lt;=F$1006)),FALSE),TRUE))))</f>
        <v>0.0</v>
      </c>
      <c r="G959">
        <f>IF(Datos!G959="",0,IF(AND(G$1008&lt;&gt;"",Datos!G959=G$1008),0,IF(G$1004=0,0,1-CHOOSE(G$1004,IF(ISNUMBER(Datos!G959),AND(OR(G$1005="",Datos!G959&gt;=G$1005),OR(G$1006="",Datos!G959&lt;=G$1006)),FALSE),IF(ISNUMBER(Datos!G959),AND(Datos!G959=INT(Datos!G959),AND(OR(G$1005="",Datos!G959&gt;=G$1005),OR(G$1006="",Datos!G959&lt;=G$1006))),FALSE),OR(ISNUMBER(FIND(";"&amp;UPPER(TRIM(Datos!G959&amp;""))&amp;"=",G$1007)),ISNUMBER(FIND(";"&amp;UPPER(TRIM(Datos!G959&amp;""))&amp;";",G$1007))),OR(UPPER(TRIM(Datos!G959&amp;""))="SÍ",UPPER(TRIM(Datos!G959&amp;""))="SI",UPPER(TRIM(Datos!G959&amp;""))="NO"),IF(ISNUMBER(Datos!G959),AND(OR(G$1005="",Datos!G959&gt;=G$1005),OR(G$1006="",Datos!G959&lt;=G$1006)),FALSE),TRUE))))</f>
        <v>0.0</v>
      </c>
      <c r="H959">
        <f>IF(Datos!H959="",0,IF(AND(H$1008&lt;&gt;"",Datos!H959=H$1008),0,IF(H$1004=0,0,1-CHOOSE(H$1004,IF(ISNUMBER(Datos!H959),AND(OR(H$1005="",Datos!H959&gt;=H$1005),OR(H$1006="",Datos!H959&lt;=H$1006)),FALSE),IF(ISNUMBER(Datos!H959),AND(Datos!H959=INT(Datos!H959),AND(OR(H$1005="",Datos!H959&gt;=H$1005),OR(H$1006="",Datos!H959&lt;=H$1006))),FALSE),OR(ISNUMBER(FIND(";"&amp;UPPER(TRIM(Datos!H959&amp;""))&amp;"=",H$1007)),ISNUMBER(FIND(";"&amp;UPPER(TRIM(Datos!H959&amp;""))&amp;";",H$1007))),OR(UPPER(TRIM(Datos!H959&amp;""))="SÍ",UPPER(TRIM(Datos!H959&amp;""))="SI",UPPER(TRIM(Datos!H959&amp;""))="NO"),IF(ISNUMBER(Datos!H959),AND(OR(H$1005="",Datos!H959&gt;=H$1005),OR(H$1006="",Datos!H959&lt;=H$1006)),FALSE),TRUE))))</f>
        <v>0.0</v>
      </c>
      <c r="I959">
        <f>IF(Datos!I959="",0,IF(AND(I$1008&lt;&gt;"",Datos!I959=I$1008),0,IF(I$1004=0,0,1-CHOOSE(I$1004,IF(ISNUMBER(Datos!I959),AND(OR(I$1005="",Datos!I959&gt;=I$1005),OR(I$1006="",Datos!I959&lt;=I$1006)),FALSE),IF(ISNUMBER(Datos!I959),AND(Datos!I959=INT(Datos!I959),AND(OR(I$1005="",Datos!I959&gt;=I$1005),OR(I$1006="",Datos!I959&lt;=I$1006))),FALSE),OR(ISNUMBER(FIND(";"&amp;UPPER(TRIM(Datos!I959&amp;""))&amp;"=",I$1007)),ISNUMBER(FIND(";"&amp;UPPER(TRIM(Datos!I959&amp;""))&amp;";",I$1007))),OR(UPPER(TRIM(Datos!I959&amp;""))="SÍ",UPPER(TRIM(Datos!I959&amp;""))="SI",UPPER(TRIM(Datos!I959&amp;""))="NO"),IF(ISNUMBER(Datos!I959),AND(OR(I$1005="",Datos!I959&gt;=I$1005),OR(I$1006="",Datos!I959&lt;=I$1006)),FALSE),TRUE))))</f>
        <v>0.0</v>
      </c>
      <c r="J959">
        <f>IF(Datos!J959="",0,IF(AND(J$1008&lt;&gt;"",Datos!J959=J$1008),0,IF(J$1004=0,0,1-CHOOSE(J$1004,IF(ISNUMBER(Datos!J959),AND(OR(J$1005="",Datos!J959&gt;=J$1005),OR(J$1006="",Datos!J959&lt;=J$1006)),FALSE),IF(ISNUMBER(Datos!J959),AND(Datos!J959=INT(Datos!J959),AND(OR(J$1005="",Datos!J959&gt;=J$1005),OR(J$1006="",Datos!J959&lt;=J$1006))),FALSE),OR(ISNUMBER(FIND(";"&amp;UPPER(TRIM(Datos!J959&amp;""))&amp;"=",J$1007)),ISNUMBER(FIND(";"&amp;UPPER(TRIM(Datos!J959&amp;""))&amp;";",J$1007))),OR(UPPER(TRIM(Datos!J959&amp;""))="SÍ",UPPER(TRIM(Datos!J959&amp;""))="SI",UPPER(TRIM(Datos!J959&amp;""))="NO"),IF(ISNUMBER(Datos!J959),AND(OR(J$1005="",Datos!J959&gt;=J$1005),OR(J$1006="",Datos!J959&lt;=J$1006)),FALSE),TRUE))))</f>
        <v>0.0</v>
      </c>
      <c r="K959">
        <f>IF(Datos!K959="",0,IF(AND(K$1008&lt;&gt;"",Datos!K959=K$1008),0,IF(K$1004=0,0,1-CHOOSE(K$1004,IF(ISNUMBER(Datos!K959),AND(OR(K$1005="",Datos!K959&gt;=K$1005),OR(K$1006="",Datos!K959&lt;=K$1006)),FALSE),IF(ISNUMBER(Datos!K959),AND(Datos!K959=INT(Datos!K959),AND(OR(K$1005="",Datos!K959&gt;=K$1005),OR(K$1006="",Datos!K959&lt;=K$1006))),FALSE),OR(ISNUMBER(FIND(";"&amp;UPPER(TRIM(Datos!K959&amp;""))&amp;"=",K$1007)),ISNUMBER(FIND(";"&amp;UPPER(TRIM(Datos!K959&amp;""))&amp;";",K$1007))),OR(UPPER(TRIM(Datos!K959&amp;""))="SÍ",UPPER(TRIM(Datos!K959&amp;""))="SI",UPPER(TRIM(Datos!K959&amp;""))="NO"),IF(ISNUMBER(Datos!K959),AND(OR(K$1005="",Datos!K959&gt;=K$1005),OR(K$1006="",Datos!K959&lt;=K$1006)),FALSE),TRUE))))</f>
        <v>0.0</v>
      </c>
      <c r="L959">
        <f>IF(Datos!L959="",0,IF(AND(L$1008&lt;&gt;"",Datos!L959=L$1008),0,IF(L$1004=0,0,1-CHOOSE(L$1004,IF(ISNUMBER(Datos!L959),AND(OR(L$1005="",Datos!L959&gt;=L$1005),OR(L$1006="",Datos!L959&lt;=L$1006)),FALSE),IF(ISNUMBER(Datos!L959),AND(Datos!L959=INT(Datos!L959),AND(OR(L$1005="",Datos!L959&gt;=L$1005),OR(L$1006="",Datos!L959&lt;=L$1006))),FALSE),OR(ISNUMBER(FIND(";"&amp;UPPER(TRIM(Datos!L959&amp;""))&amp;"=",L$1007)),ISNUMBER(FIND(";"&amp;UPPER(TRIM(Datos!L959&amp;""))&amp;";",L$1007))),OR(UPPER(TRIM(Datos!L959&amp;""))="SÍ",UPPER(TRIM(Datos!L959&amp;""))="SI",UPPER(TRIM(Datos!L959&amp;""))="NO"),IF(ISNUMBER(Datos!L959),AND(OR(L$1005="",Datos!L959&gt;=L$1005),OR(L$1006="",Datos!L959&lt;=L$1006)),FALSE),TRUE))))</f>
        <v>0.0</v>
      </c>
      <c r="M959">
        <f>IF(Datos!M959="",0,IF(AND(M$1008&lt;&gt;"",Datos!M959=M$1008),0,IF(M$1004=0,0,1-CHOOSE(M$1004,IF(ISNUMBER(Datos!M959),AND(OR(M$1005="",Datos!M959&gt;=M$1005),OR(M$1006="",Datos!M959&lt;=M$1006)),FALSE),IF(ISNUMBER(Datos!M959),AND(Datos!M959=INT(Datos!M959),AND(OR(M$1005="",Datos!M959&gt;=M$1005),OR(M$1006="",Datos!M959&lt;=M$1006))),FALSE),OR(ISNUMBER(FIND(";"&amp;UPPER(TRIM(Datos!M959&amp;""))&amp;"=",M$1007)),ISNUMBER(FIND(";"&amp;UPPER(TRIM(Datos!M959&amp;""))&amp;";",M$1007))),OR(UPPER(TRIM(Datos!M959&amp;""))="SÍ",UPPER(TRIM(Datos!M959&amp;""))="SI",UPPER(TRIM(Datos!M959&amp;""))="NO"),IF(ISNUMBER(Datos!M959),AND(OR(M$1005="",Datos!M959&gt;=M$1005),OR(M$1006="",Datos!M959&lt;=M$1006)),FALSE),TRUE))))</f>
        <v>0.0</v>
      </c>
      <c r="N959">
        <f>IF(Datos!N959="",0,IF(AND(N$1008&lt;&gt;"",Datos!N959=N$1008),0,IF(N$1004=0,0,1-CHOOSE(N$1004,IF(ISNUMBER(Datos!N959),AND(OR(N$1005="",Datos!N959&gt;=N$1005),OR(N$1006="",Datos!N959&lt;=N$1006)),FALSE),IF(ISNUMBER(Datos!N959),AND(Datos!N959=INT(Datos!N959),AND(OR(N$1005="",Datos!N959&gt;=N$1005),OR(N$1006="",Datos!N959&lt;=N$1006))),FALSE),OR(ISNUMBER(FIND(";"&amp;UPPER(TRIM(Datos!N959&amp;""))&amp;"=",N$1007)),ISNUMBER(FIND(";"&amp;UPPER(TRIM(Datos!N959&amp;""))&amp;";",N$1007))),OR(UPPER(TRIM(Datos!N959&amp;""))="SÍ",UPPER(TRIM(Datos!N959&amp;""))="SI",UPPER(TRIM(Datos!N959&amp;""))="NO"),IF(ISNUMBER(Datos!N959),AND(OR(N$1005="",Datos!N959&gt;=N$1005),OR(N$1006="",Datos!N959&lt;=N$1006)),FALSE),TRUE))))</f>
        <v>0.0</v>
      </c>
      <c r="O959">
        <f>IF(Datos!O959="",0,IF(AND(O$1008&lt;&gt;"",Datos!O959=O$1008),0,IF(O$1004=0,0,1-CHOOSE(O$1004,IF(ISNUMBER(Datos!O959),AND(OR(O$1005="",Datos!O959&gt;=O$1005),OR(O$1006="",Datos!O959&lt;=O$1006)),FALSE),IF(ISNUMBER(Datos!O959),AND(Datos!O959=INT(Datos!O959),AND(OR(O$1005="",Datos!O959&gt;=O$1005),OR(O$1006="",Datos!O959&lt;=O$1006))),FALSE),OR(ISNUMBER(FIND(";"&amp;UPPER(TRIM(Datos!O959&amp;""))&amp;"=",O$1007)),ISNUMBER(FIND(";"&amp;UPPER(TRIM(Datos!O959&amp;""))&amp;";",O$1007))),OR(UPPER(TRIM(Datos!O959&amp;""))="SÍ",UPPER(TRIM(Datos!O959&amp;""))="SI",UPPER(TRIM(Datos!O959&amp;""))="NO"),IF(ISNUMBER(Datos!O959),AND(OR(O$1005="",Datos!O959&gt;=O$1005),OR(O$1006="",Datos!O959&lt;=O$1006)),FALSE),TRUE))))</f>
        <v>0.0</v>
      </c>
      <c r="P959">
        <f>IF(Datos!P959="",0,IF(AND(P$1008&lt;&gt;"",Datos!P959=P$1008),0,IF(P$1004=0,0,1-CHOOSE(P$1004,IF(ISNUMBER(Datos!P959),AND(OR(P$1005="",Datos!P959&gt;=P$1005),OR(P$1006="",Datos!P959&lt;=P$1006)),FALSE),IF(ISNUMBER(Datos!P959),AND(Datos!P959=INT(Datos!P959),AND(OR(P$1005="",Datos!P959&gt;=P$1005),OR(P$1006="",Datos!P959&lt;=P$1006))),FALSE),OR(ISNUMBER(FIND(";"&amp;UPPER(TRIM(Datos!P959&amp;""))&amp;"=",P$1007)),ISNUMBER(FIND(";"&amp;UPPER(TRIM(Datos!P959&amp;""))&amp;";",P$1007))),OR(UPPER(TRIM(Datos!P959&amp;""))="SÍ",UPPER(TRIM(Datos!P959&amp;""))="SI",UPPER(TRIM(Datos!P959&amp;""))="NO"),IF(ISNUMBER(Datos!P959),AND(OR(P$1005="",Datos!P959&gt;=P$1005),OR(P$1006="",Datos!P959&lt;=P$1006)),FALSE),TRUE))))</f>
        <v>0.0</v>
      </c>
      <c r="Q959">
        <f>IF(Datos!Q959="",0,IF(AND(Q$1008&lt;&gt;"",Datos!Q959=Q$1008),0,IF(Q$1004=0,0,1-CHOOSE(Q$1004,IF(ISNUMBER(Datos!Q959),AND(OR(Q$1005="",Datos!Q959&gt;=Q$1005),OR(Q$1006="",Datos!Q959&lt;=Q$1006)),FALSE),IF(ISNUMBER(Datos!Q959),AND(Datos!Q959=INT(Datos!Q959),AND(OR(Q$1005="",Datos!Q959&gt;=Q$1005),OR(Q$1006="",Datos!Q959&lt;=Q$1006))),FALSE),OR(ISNUMBER(FIND(";"&amp;UPPER(TRIM(Datos!Q959&amp;""))&amp;"=",Q$1007)),ISNUMBER(FIND(";"&amp;UPPER(TRIM(Datos!Q959&amp;""))&amp;";",Q$1007))),OR(UPPER(TRIM(Datos!Q959&amp;""))="SÍ",UPPER(TRIM(Datos!Q959&amp;""))="SI",UPPER(TRIM(Datos!Q959&amp;""))="NO"),IF(ISNUMBER(Datos!Q959),AND(OR(Q$1005="",Datos!Q959&gt;=Q$1005),OR(Q$1006="",Datos!Q959&lt;=Q$1006)),FALSE),TRUE))))</f>
        <v>0.0</v>
      </c>
      <c r="R959">
        <f>IF(Datos!R959="",0,IF(AND(R$1008&lt;&gt;"",Datos!R959=R$1008),0,IF(R$1004=0,0,1-CHOOSE(R$1004,IF(ISNUMBER(Datos!R959),AND(OR(R$1005="",Datos!R959&gt;=R$1005),OR(R$1006="",Datos!R959&lt;=R$1006)),FALSE),IF(ISNUMBER(Datos!R959),AND(Datos!R959=INT(Datos!R959),AND(OR(R$1005="",Datos!R959&gt;=R$1005),OR(R$1006="",Datos!R959&lt;=R$1006))),FALSE),OR(ISNUMBER(FIND(";"&amp;UPPER(TRIM(Datos!R959&amp;""))&amp;"=",R$1007)),ISNUMBER(FIND(";"&amp;UPPER(TRIM(Datos!R959&amp;""))&amp;";",R$1007))),OR(UPPER(TRIM(Datos!R959&amp;""))="SÍ",UPPER(TRIM(Datos!R959&amp;""))="SI",UPPER(TRIM(Datos!R959&amp;""))="NO"),IF(ISNUMBER(Datos!R959),AND(OR(R$1005="",Datos!R959&gt;=R$1005),OR(R$1006="",Datos!R959&lt;=R$1006)),FALSE),TRUE))))</f>
        <v>0.0</v>
      </c>
      <c r="S959">
        <f>IF(Datos!S959="",0,IF(AND(S$1008&lt;&gt;"",Datos!S959=S$1008),0,IF(S$1004=0,0,1-CHOOSE(S$1004,IF(ISNUMBER(Datos!S959),AND(OR(S$1005="",Datos!S959&gt;=S$1005),OR(S$1006="",Datos!S959&lt;=S$1006)),FALSE),IF(ISNUMBER(Datos!S959),AND(Datos!S959=INT(Datos!S959),AND(OR(S$1005="",Datos!S959&gt;=S$1005),OR(S$1006="",Datos!S959&lt;=S$1006))),FALSE),OR(ISNUMBER(FIND(";"&amp;UPPER(TRIM(Datos!S959&amp;""))&amp;"=",S$1007)),ISNUMBER(FIND(";"&amp;UPPER(TRIM(Datos!S959&amp;""))&amp;";",S$1007))),OR(UPPER(TRIM(Datos!S959&amp;""))="SÍ",UPPER(TRIM(Datos!S959&amp;""))="SI",UPPER(TRIM(Datos!S959&amp;""))="NO"),IF(ISNUMBER(Datos!S959),AND(OR(S$1005="",Datos!S959&gt;=S$1005),OR(S$1006="",Datos!S959&lt;=S$1006)),FALSE),TRUE))))</f>
        <v>0.0</v>
      </c>
      <c r="T959">
        <f>IF(Datos!T959="",0,IF(AND(T$1008&lt;&gt;"",Datos!T959=T$1008),0,IF(T$1004=0,0,1-CHOOSE(T$1004,IF(ISNUMBER(Datos!T959),AND(OR(T$1005="",Datos!T959&gt;=T$1005),OR(T$1006="",Datos!T959&lt;=T$1006)),FALSE),IF(ISNUMBER(Datos!T959),AND(Datos!T959=INT(Datos!T959),AND(OR(T$1005="",Datos!T959&gt;=T$1005),OR(T$1006="",Datos!T959&lt;=T$1006))),FALSE),OR(ISNUMBER(FIND(";"&amp;UPPER(TRIM(Datos!T959&amp;""))&amp;"=",T$1007)),ISNUMBER(FIND(";"&amp;UPPER(TRIM(Datos!T959&amp;""))&amp;";",T$1007))),OR(UPPER(TRIM(Datos!T959&amp;""))="SÍ",UPPER(TRIM(Datos!T959&amp;""))="SI",UPPER(TRIM(Datos!T959&amp;""))="NO"),IF(ISNUMBER(Datos!T959),AND(OR(T$1005="",Datos!T959&gt;=T$1005),OR(T$1006="",Datos!T959&lt;=T$1006)),FALSE),TRUE))))</f>
        <v>0.0</v>
      </c>
      <c r="U959">
        <f>IF(Datos!U959="",0,IF(AND(U$1008&lt;&gt;"",Datos!U959=U$1008),0,IF(U$1004=0,0,1-CHOOSE(U$1004,IF(ISNUMBER(Datos!U959),AND(OR(U$1005="",Datos!U959&gt;=U$1005),OR(U$1006="",Datos!U959&lt;=U$1006)),FALSE),IF(ISNUMBER(Datos!U959),AND(Datos!U959=INT(Datos!U959),AND(OR(U$1005="",Datos!U959&gt;=U$1005),OR(U$1006="",Datos!U959&lt;=U$1006))),FALSE),OR(ISNUMBER(FIND(";"&amp;UPPER(TRIM(Datos!U959&amp;""))&amp;"=",U$1007)),ISNUMBER(FIND(";"&amp;UPPER(TRIM(Datos!U959&amp;""))&amp;";",U$1007))),OR(UPPER(TRIM(Datos!U959&amp;""))="SÍ",UPPER(TRIM(Datos!U959&amp;""))="SI",UPPER(TRIM(Datos!U959&amp;""))="NO"),IF(ISNUMBER(Datos!U959),AND(OR(U$1005="",Datos!U959&gt;=U$1005),OR(U$1006="",Datos!U959&lt;=U$1006)),FALSE),TRUE))))</f>
        <v>0.0</v>
      </c>
      <c r="V959">
        <f>IF(Datos!V959="",0,IF(AND(V$1008&lt;&gt;"",Datos!V959=V$1008),0,IF(V$1004=0,0,1-CHOOSE(V$1004,IF(ISNUMBER(Datos!V959),AND(OR(V$1005="",Datos!V959&gt;=V$1005),OR(V$1006="",Datos!V959&lt;=V$1006)),FALSE),IF(ISNUMBER(Datos!V959),AND(Datos!V959=INT(Datos!V959),AND(OR(V$1005="",Datos!V959&gt;=V$1005),OR(V$1006="",Datos!V959&lt;=V$1006))),FALSE),OR(ISNUMBER(FIND(";"&amp;UPPER(TRIM(Datos!V959&amp;""))&amp;"=",V$1007)),ISNUMBER(FIND(";"&amp;UPPER(TRIM(Datos!V959&amp;""))&amp;";",V$1007))),OR(UPPER(TRIM(Datos!V959&amp;""))="SÍ",UPPER(TRIM(Datos!V959&amp;""))="SI",UPPER(TRIM(Datos!V959&amp;""))="NO"),IF(ISNUMBER(Datos!V959),AND(OR(V$1005="",Datos!V959&gt;=V$1005),OR(V$1006="",Datos!V959&lt;=V$1006)),FALSE),TRUE))))</f>
        <v>0.0</v>
      </c>
      <c r="W959">
        <f>IF(Datos!W959="",0,IF(AND(W$1008&lt;&gt;"",Datos!W959=W$1008),0,IF(W$1004=0,0,1-CHOOSE(W$1004,IF(ISNUMBER(Datos!W959),AND(OR(W$1005="",Datos!W959&gt;=W$1005),OR(W$1006="",Datos!W959&lt;=W$1006)),FALSE),IF(ISNUMBER(Datos!W959),AND(Datos!W959=INT(Datos!W959),AND(OR(W$1005="",Datos!W959&gt;=W$1005),OR(W$1006="",Datos!W959&lt;=W$1006))),FALSE),OR(ISNUMBER(FIND(";"&amp;UPPER(TRIM(Datos!W959&amp;""))&amp;"=",W$1007)),ISNUMBER(FIND(";"&amp;UPPER(TRIM(Datos!W959&amp;""))&amp;";",W$1007))),OR(UPPER(TRIM(Datos!W959&amp;""))="SÍ",UPPER(TRIM(Datos!W959&amp;""))="SI",UPPER(TRIM(Datos!W959&amp;""))="NO"),IF(ISNUMBER(Datos!W959),AND(OR(W$1005="",Datos!W959&gt;=W$1005),OR(W$1006="",Datos!W959&lt;=W$1006)),FALSE),TRUE))))</f>
        <v>0.0</v>
      </c>
      <c r="X959">
        <f>IF(Datos!X959="",0,IF(AND(X$1008&lt;&gt;"",Datos!X959=X$1008),0,IF(X$1004=0,0,1-CHOOSE(X$1004,IF(ISNUMBER(Datos!X959),AND(OR(X$1005="",Datos!X959&gt;=X$1005),OR(X$1006="",Datos!X959&lt;=X$1006)),FALSE),IF(ISNUMBER(Datos!X959),AND(Datos!X959=INT(Datos!X959),AND(OR(X$1005="",Datos!X959&gt;=X$1005),OR(X$1006="",Datos!X959&lt;=X$1006))),FALSE),OR(ISNUMBER(FIND(";"&amp;UPPER(TRIM(Datos!X959&amp;""))&amp;"=",X$1007)),ISNUMBER(FIND(";"&amp;UPPER(TRIM(Datos!X959&amp;""))&amp;";",X$1007))),OR(UPPER(TRIM(Datos!X959&amp;""))="SÍ",UPPER(TRIM(Datos!X959&amp;""))="SI",UPPER(TRIM(Datos!X959&amp;""))="NO"),IF(ISNUMBER(Datos!X959),AND(OR(X$1005="",Datos!X959&gt;=X$1005),OR(X$1006="",Datos!X959&lt;=X$1006)),FALSE),TRUE))))</f>
        <v>0.0</v>
      </c>
      <c r="Y959">
        <f>IF(Datos!Y959="",0,IF(AND(Y$1008&lt;&gt;"",Datos!Y959=Y$1008),0,IF(Y$1004=0,0,1-CHOOSE(Y$1004,IF(ISNUMBER(Datos!Y959),AND(OR(Y$1005="",Datos!Y959&gt;=Y$1005),OR(Y$1006="",Datos!Y959&lt;=Y$1006)),FALSE),IF(ISNUMBER(Datos!Y959),AND(Datos!Y959=INT(Datos!Y959),AND(OR(Y$1005="",Datos!Y959&gt;=Y$1005),OR(Y$1006="",Datos!Y959&lt;=Y$1006))),FALSE),OR(ISNUMBER(FIND(";"&amp;UPPER(TRIM(Datos!Y959&amp;""))&amp;"=",Y$1007)),ISNUMBER(FIND(";"&amp;UPPER(TRIM(Datos!Y959&amp;""))&amp;";",Y$1007))),OR(UPPER(TRIM(Datos!Y959&amp;""))="SÍ",UPPER(TRIM(Datos!Y959&amp;""))="SI",UPPER(TRIM(Datos!Y959&amp;""))="NO"),IF(ISNUMBER(Datos!Y959),AND(OR(Y$1005="",Datos!Y959&gt;=Y$1005),OR(Y$1006="",Datos!Y959&lt;=Y$1006)),FALSE),TRUE))))</f>
        <v>0.0</v>
      </c>
      <c r="Z959">
        <f>IF(Datos!Z959="",0,IF(AND(Z$1008&lt;&gt;"",Datos!Z959=Z$1008),0,IF(Z$1004=0,0,1-CHOOSE(Z$1004,IF(ISNUMBER(Datos!Z959),AND(OR(Z$1005="",Datos!Z959&gt;=Z$1005),OR(Z$1006="",Datos!Z959&lt;=Z$1006)),FALSE),IF(ISNUMBER(Datos!Z959),AND(Datos!Z959=INT(Datos!Z959),AND(OR(Z$1005="",Datos!Z959&gt;=Z$1005),OR(Z$1006="",Datos!Z959&lt;=Z$1006))),FALSE),OR(ISNUMBER(FIND(";"&amp;UPPER(TRIM(Datos!Z959&amp;""))&amp;"=",Z$1007)),ISNUMBER(FIND(";"&amp;UPPER(TRIM(Datos!Z959&amp;""))&amp;";",Z$1007))),OR(UPPER(TRIM(Datos!Z959&amp;""))="SÍ",UPPER(TRIM(Datos!Z959&amp;""))="SI",UPPER(TRIM(Datos!Z959&amp;""))="NO"),IF(ISNUMBER(Datos!Z959),AND(OR(Z$1005="",Datos!Z959&gt;=Z$1005),OR(Z$1006="",Datos!Z959&lt;=Z$1006)),FALSE),TRUE))))</f>
        <v>0.0</v>
      </c>
      <c r="AA959">
        <f>IF(Datos!AA959="",0,IF(AND(AA$1008&lt;&gt;"",Datos!AA959=AA$1008),0,IF(AA$1004=0,0,1-CHOOSE(AA$1004,IF(ISNUMBER(Datos!AA959),AND(OR(AA$1005="",Datos!AA959&gt;=AA$1005),OR(AA$1006="",Datos!AA959&lt;=AA$1006)),FALSE),IF(ISNUMBER(Datos!AA959),AND(Datos!AA959=INT(Datos!AA959),AND(OR(AA$1005="",Datos!AA959&gt;=AA$1005),OR(AA$1006="",Datos!AA959&lt;=AA$1006))),FALSE),OR(ISNUMBER(FIND(";"&amp;UPPER(TRIM(Datos!AA959&amp;""))&amp;"=",AA$1007)),ISNUMBER(FIND(";"&amp;UPPER(TRIM(Datos!AA959&amp;""))&amp;";",AA$1007))),OR(UPPER(TRIM(Datos!AA959&amp;""))="SÍ",UPPER(TRIM(Datos!AA959&amp;""))="SI",UPPER(TRIM(Datos!AA959&amp;""))="NO"),IF(ISNUMBER(Datos!AA959),AND(OR(AA$1005="",Datos!AA959&gt;=AA$1005),OR(AA$1006="",Datos!AA959&lt;=AA$1006)),FALSE),TRUE))))</f>
        <v>0.0</v>
      </c>
      <c r="AB959">
        <f>IF(Datos!AB959="",0,IF(AND(AB$1008&lt;&gt;"",Datos!AB959=AB$1008),0,IF(AB$1004=0,0,1-CHOOSE(AB$1004,IF(ISNUMBER(Datos!AB959),AND(OR(AB$1005="",Datos!AB959&gt;=AB$1005),OR(AB$1006="",Datos!AB959&lt;=AB$1006)),FALSE),IF(ISNUMBER(Datos!AB959),AND(Datos!AB959=INT(Datos!AB959),AND(OR(AB$1005="",Datos!AB959&gt;=AB$1005),OR(AB$1006="",Datos!AB959&lt;=AB$1006))),FALSE),OR(ISNUMBER(FIND(";"&amp;UPPER(TRIM(Datos!AB959&amp;""))&amp;"=",AB$1007)),ISNUMBER(FIND(";"&amp;UPPER(TRIM(Datos!AB959&amp;""))&amp;";",AB$1007))),OR(UPPER(TRIM(Datos!AB959&amp;""))="SÍ",UPPER(TRIM(Datos!AB959&amp;""))="SI",UPPER(TRIM(Datos!AB959&amp;""))="NO"),IF(ISNUMBER(Datos!AB959),AND(OR(AB$1005="",Datos!AB959&gt;=AB$1005),OR(AB$1006="",Datos!AB959&lt;=AB$1006)),FALSE),TRUE))))</f>
        <v>0.0</v>
      </c>
      <c r="AC959">
        <f>IF(Datos!AC959="",0,IF(AND(AC$1008&lt;&gt;"",Datos!AC959=AC$1008),0,IF(AC$1004=0,0,1-CHOOSE(AC$1004,IF(ISNUMBER(Datos!AC959),AND(OR(AC$1005="",Datos!AC959&gt;=AC$1005),OR(AC$1006="",Datos!AC959&lt;=AC$1006)),FALSE),IF(ISNUMBER(Datos!AC959),AND(Datos!AC959=INT(Datos!AC959),AND(OR(AC$1005="",Datos!AC959&gt;=AC$1005),OR(AC$1006="",Datos!AC959&lt;=AC$1006))),FALSE),OR(ISNUMBER(FIND(";"&amp;UPPER(TRIM(Datos!AC959&amp;""))&amp;"=",AC$1007)),ISNUMBER(FIND(";"&amp;UPPER(TRIM(Datos!AC959&amp;""))&amp;";",AC$1007))),OR(UPPER(TRIM(Datos!AC959&amp;""))="SÍ",UPPER(TRIM(Datos!AC959&amp;""))="SI",UPPER(TRIM(Datos!AC959&amp;""))="NO"),IF(ISNUMBER(Datos!AC959),AND(OR(AC$1005="",Datos!AC959&gt;=AC$1005),OR(AC$1006="",Datos!AC959&lt;=AC$1006)),FALSE),TRUE))))</f>
        <v>0.0</v>
      </c>
      <c r="AD959">
        <f>IF(Datos!AD959="",0,IF(AND(AD$1008&lt;&gt;"",Datos!AD959=AD$1008),0,IF(AD$1004=0,0,1-CHOOSE(AD$1004,IF(ISNUMBER(Datos!AD959),AND(OR(AD$1005="",Datos!AD959&gt;=AD$1005),OR(AD$1006="",Datos!AD959&lt;=AD$1006)),FALSE),IF(ISNUMBER(Datos!AD959),AND(Datos!AD959=INT(Datos!AD959),AND(OR(AD$1005="",Datos!AD959&gt;=AD$1005),OR(AD$1006="",Datos!AD959&lt;=AD$1006))),FALSE),OR(ISNUMBER(FIND(";"&amp;UPPER(TRIM(Datos!AD959&amp;""))&amp;"=",AD$1007)),ISNUMBER(FIND(";"&amp;UPPER(TRIM(Datos!AD959&amp;""))&amp;";",AD$1007))),OR(UPPER(TRIM(Datos!AD959&amp;""))="SÍ",UPPER(TRIM(Datos!AD959&amp;""))="SI",UPPER(TRIM(Datos!AD959&amp;""))="NO"),IF(ISNUMBER(Datos!AD959),AND(OR(AD$1005="",Datos!AD959&gt;=AD$1005),OR(AD$1006="",Datos!AD959&lt;=AD$1006)),FALSE),TRUE))))</f>
        <v>0.0</v>
      </c>
      <c r="AE959">
        <f>IF(Datos!AE959="",0,IF(AND(AE$1008&lt;&gt;"",Datos!AE959=AE$1008),0,IF(AE$1004=0,0,1-CHOOSE(AE$1004,IF(ISNUMBER(Datos!AE959),AND(OR(AE$1005="",Datos!AE959&gt;=AE$1005),OR(AE$1006="",Datos!AE959&lt;=AE$1006)),FALSE),IF(ISNUMBER(Datos!AE959),AND(Datos!AE959=INT(Datos!AE959),AND(OR(AE$1005="",Datos!AE959&gt;=AE$1005),OR(AE$1006="",Datos!AE959&lt;=AE$1006))),FALSE),OR(ISNUMBER(FIND(";"&amp;UPPER(TRIM(Datos!AE959&amp;""))&amp;"=",AE$1007)),ISNUMBER(FIND(";"&amp;UPPER(TRIM(Datos!AE959&amp;""))&amp;";",AE$1007))),OR(UPPER(TRIM(Datos!AE959&amp;""))="SÍ",UPPER(TRIM(Datos!AE959&amp;""))="SI",UPPER(TRIM(Datos!AE959&amp;""))="NO"),IF(ISNUMBER(Datos!AE959),AND(OR(AE$1005="",Datos!AE959&gt;=AE$1005),OR(AE$1006="",Datos!AE959&lt;=AE$1006)),FALSE),TRUE))))</f>
        <v>0.0</v>
      </c>
    </row>
    <row r="960" spans="2:31">
      <c r="B960">
        <f>IF(Datos!B960="",0,IF(AND(B$1008&lt;&gt;"",Datos!B960=B$1008),0,IF(B$1004=0,0,1-CHOOSE(B$1004,IF(ISNUMBER(Datos!B960),AND(OR(B$1005="",Datos!B960&gt;=B$1005),OR(B$1006="",Datos!B960&lt;=B$1006)),FALSE),IF(ISNUMBER(Datos!B960),AND(Datos!B960=INT(Datos!B960),AND(OR(B$1005="",Datos!B960&gt;=B$1005),OR(B$1006="",Datos!B960&lt;=B$1006))),FALSE),OR(ISNUMBER(FIND(";"&amp;UPPER(TRIM(Datos!B960&amp;""))&amp;"=",B$1007)),ISNUMBER(FIND(";"&amp;UPPER(TRIM(Datos!B960&amp;""))&amp;";",B$1007))),OR(UPPER(TRIM(Datos!B960&amp;""))="SÍ",UPPER(TRIM(Datos!B960&amp;""))="SI",UPPER(TRIM(Datos!B960&amp;""))="NO"),IF(ISNUMBER(Datos!B960),AND(OR(B$1005="",Datos!B960&gt;=B$1005),OR(B$1006="",Datos!B960&lt;=B$1006)),FALSE),TRUE))))</f>
        <v>0.0</v>
      </c>
      <c r="C960">
        <f>IF(Datos!C960="",0,IF(AND(C$1008&lt;&gt;"",Datos!C960=C$1008),0,IF(C$1004=0,0,1-CHOOSE(C$1004,IF(ISNUMBER(Datos!C960),AND(OR(C$1005="",Datos!C960&gt;=C$1005),OR(C$1006="",Datos!C960&lt;=C$1006)),FALSE),IF(ISNUMBER(Datos!C960),AND(Datos!C960=INT(Datos!C960),AND(OR(C$1005="",Datos!C960&gt;=C$1005),OR(C$1006="",Datos!C960&lt;=C$1006))),FALSE),OR(ISNUMBER(FIND(";"&amp;UPPER(TRIM(Datos!C960&amp;""))&amp;"=",C$1007)),ISNUMBER(FIND(";"&amp;UPPER(TRIM(Datos!C960&amp;""))&amp;";",C$1007))),OR(UPPER(TRIM(Datos!C960&amp;""))="SÍ",UPPER(TRIM(Datos!C960&amp;""))="SI",UPPER(TRIM(Datos!C960&amp;""))="NO"),IF(ISNUMBER(Datos!C960),AND(OR(C$1005="",Datos!C960&gt;=C$1005),OR(C$1006="",Datos!C960&lt;=C$1006)),FALSE),TRUE))))</f>
        <v>0.0</v>
      </c>
      <c r="D960">
        <f>IF(Datos!D960="",0,IF(AND(D$1008&lt;&gt;"",Datos!D960=D$1008),0,IF(D$1004=0,0,1-CHOOSE(D$1004,IF(ISNUMBER(Datos!D960),AND(OR(D$1005="",Datos!D960&gt;=D$1005),OR(D$1006="",Datos!D960&lt;=D$1006)),FALSE),IF(ISNUMBER(Datos!D960),AND(Datos!D960=INT(Datos!D960),AND(OR(D$1005="",Datos!D960&gt;=D$1005),OR(D$1006="",Datos!D960&lt;=D$1006))),FALSE),OR(ISNUMBER(FIND(";"&amp;UPPER(TRIM(Datos!D960&amp;""))&amp;"=",D$1007)),ISNUMBER(FIND(";"&amp;UPPER(TRIM(Datos!D960&amp;""))&amp;";",D$1007))),OR(UPPER(TRIM(Datos!D960&amp;""))="SÍ",UPPER(TRIM(Datos!D960&amp;""))="SI",UPPER(TRIM(Datos!D960&amp;""))="NO"),IF(ISNUMBER(Datos!D960),AND(OR(D$1005="",Datos!D960&gt;=D$1005),OR(D$1006="",Datos!D960&lt;=D$1006)),FALSE),TRUE))))</f>
        <v>0.0</v>
      </c>
      <c r="E960">
        <f>IF(Datos!E960="",0,IF(AND(E$1008&lt;&gt;"",Datos!E960=E$1008),0,IF(E$1004=0,0,1-CHOOSE(E$1004,IF(ISNUMBER(Datos!E960),AND(OR(E$1005="",Datos!E960&gt;=E$1005),OR(E$1006="",Datos!E960&lt;=E$1006)),FALSE),IF(ISNUMBER(Datos!E960),AND(Datos!E960=INT(Datos!E960),AND(OR(E$1005="",Datos!E960&gt;=E$1005),OR(E$1006="",Datos!E960&lt;=E$1006))),FALSE),OR(ISNUMBER(FIND(";"&amp;UPPER(TRIM(Datos!E960&amp;""))&amp;"=",E$1007)),ISNUMBER(FIND(";"&amp;UPPER(TRIM(Datos!E960&amp;""))&amp;";",E$1007))),OR(UPPER(TRIM(Datos!E960&amp;""))="SÍ",UPPER(TRIM(Datos!E960&amp;""))="SI",UPPER(TRIM(Datos!E960&amp;""))="NO"),IF(ISNUMBER(Datos!E960),AND(OR(E$1005="",Datos!E960&gt;=E$1005),OR(E$1006="",Datos!E960&lt;=E$1006)),FALSE),TRUE))))</f>
        <v>0.0</v>
      </c>
      <c r="F960">
        <f>IF(Datos!F960="",0,IF(AND(F$1008&lt;&gt;"",Datos!F960=F$1008),0,IF(F$1004=0,0,1-CHOOSE(F$1004,IF(ISNUMBER(Datos!F960),AND(OR(F$1005="",Datos!F960&gt;=F$1005),OR(F$1006="",Datos!F960&lt;=F$1006)),FALSE),IF(ISNUMBER(Datos!F960),AND(Datos!F960=INT(Datos!F960),AND(OR(F$1005="",Datos!F960&gt;=F$1005),OR(F$1006="",Datos!F960&lt;=F$1006))),FALSE),OR(ISNUMBER(FIND(";"&amp;UPPER(TRIM(Datos!F960&amp;""))&amp;"=",F$1007)),ISNUMBER(FIND(";"&amp;UPPER(TRIM(Datos!F960&amp;""))&amp;";",F$1007))),OR(UPPER(TRIM(Datos!F960&amp;""))="SÍ",UPPER(TRIM(Datos!F960&amp;""))="SI",UPPER(TRIM(Datos!F960&amp;""))="NO"),IF(ISNUMBER(Datos!F960),AND(OR(F$1005="",Datos!F960&gt;=F$1005),OR(F$1006="",Datos!F960&lt;=F$1006)),FALSE),TRUE))))</f>
        <v>0.0</v>
      </c>
      <c r="G960">
        <f>IF(Datos!G960="",0,IF(AND(G$1008&lt;&gt;"",Datos!G960=G$1008),0,IF(G$1004=0,0,1-CHOOSE(G$1004,IF(ISNUMBER(Datos!G960),AND(OR(G$1005="",Datos!G960&gt;=G$1005),OR(G$1006="",Datos!G960&lt;=G$1006)),FALSE),IF(ISNUMBER(Datos!G960),AND(Datos!G960=INT(Datos!G960),AND(OR(G$1005="",Datos!G960&gt;=G$1005),OR(G$1006="",Datos!G960&lt;=G$1006))),FALSE),OR(ISNUMBER(FIND(";"&amp;UPPER(TRIM(Datos!G960&amp;""))&amp;"=",G$1007)),ISNUMBER(FIND(";"&amp;UPPER(TRIM(Datos!G960&amp;""))&amp;";",G$1007))),OR(UPPER(TRIM(Datos!G960&amp;""))="SÍ",UPPER(TRIM(Datos!G960&amp;""))="SI",UPPER(TRIM(Datos!G960&amp;""))="NO"),IF(ISNUMBER(Datos!G960),AND(OR(G$1005="",Datos!G960&gt;=G$1005),OR(G$1006="",Datos!G960&lt;=G$1006)),FALSE),TRUE))))</f>
        <v>0.0</v>
      </c>
      <c r="H960">
        <f>IF(Datos!H960="",0,IF(AND(H$1008&lt;&gt;"",Datos!H960=H$1008),0,IF(H$1004=0,0,1-CHOOSE(H$1004,IF(ISNUMBER(Datos!H960),AND(OR(H$1005="",Datos!H960&gt;=H$1005),OR(H$1006="",Datos!H960&lt;=H$1006)),FALSE),IF(ISNUMBER(Datos!H960),AND(Datos!H960=INT(Datos!H960),AND(OR(H$1005="",Datos!H960&gt;=H$1005),OR(H$1006="",Datos!H960&lt;=H$1006))),FALSE),OR(ISNUMBER(FIND(";"&amp;UPPER(TRIM(Datos!H960&amp;""))&amp;"=",H$1007)),ISNUMBER(FIND(";"&amp;UPPER(TRIM(Datos!H960&amp;""))&amp;";",H$1007))),OR(UPPER(TRIM(Datos!H960&amp;""))="SÍ",UPPER(TRIM(Datos!H960&amp;""))="SI",UPPER(TRIM(Datos!H960&amp;""))="NO"),IF(ISNUMBER(Datos!H960),AND(OR(H$1005="",Datos!H960&gt;=H$1005),OR(H$1006="",Datos!H960&lt;=H$1006)),FALSE),TRUE))))</f>
        <v>0.0</v>
      </c>
      <c r="I960">
        <f>IF(Datos!I960="",0,IF(AND(I$1008&lt;&gt;"",Datos!I960=I$1008),0,IF(I$1004=0,0,1-CHOOSE(I$1004,IF(ISNUMBER(Datos!I960),AND(OR(I$1005="",Datos!I960&gt;=I$1005),OR(I$1006="",Datos!I960&lt;=I$1006)),FALSE),IF(ISNUMBER(Datos!I960),AND(Datos!I960=INT(Datos!I960),AND(OR(I$1005="",Datos!I960&gt;=I$1005),OR(I$1006="",Datos!I960&lt;=I$1006))),FALSE),OR(ISNUMBER(FIND(";"&amp;UPPER(TRIM(Datos!I960&amp;""))&amp;"=",I$1007)),ISNUMBER(FIND(";"&amp;UPPER(TRIM(Datos!I960&amp;""))&amp;";",I$1007))),OR(UPPER(TRIM(Datos!I960&amp;""))="SÍ",UPPER(TRIM(Datos!I960&amp;""))="SI",UPPER(TRIM(Datos!I960&amp;""))="NO"),IF(ISNUMBER(Datos!I960),AND(OR(I$1005="",Datos!I960&gt;=I$1005),OR(I$1006="",Datos!I960&lt;=I$1006)),FALSE),TRUE))))</f>
        <v>0.0</v>
      </c>
      <c r="J960">
        <f>IF(Datos!J960="",0,IF(AND(J$1008&lt;&gt;"",Datos!J960=J$1008),0,IF(J$1004=0,0,1-CHOOSE(J$1004,IF(ISNUMBER(Datos!J960),AND(OR(J$1005="",Datos!J960&gt;=J$1005),OR(J$1006="",Datos!J960&lt;=J$1006)),FALSE),IF(ISNUMBER(Datos!J960),AND(Datos!J960=INT(Datos!J960),AND(OR(J$1005="",Datos!J960&gt;=J$1005),OR(J$1006="",Datos!J960&lt;=J$1006))),FALSE),OR(ISNUMBER(FIND(";"&amp;UPPER(TRIM(Datos!J960&amp;""))&amp;"=",J$1007)),ISNUMBER(FIND(";"&amp;UPPER(TRIM(Datos!J960&amp;""))&amp;";",J$1007))),OR(UPPER(TRIM(Datos!J960&amp;""))="SÍ",UPPER(TRIM(Datos!J960&amp;""))="SI",UPPER(TRIM(Datos!J960&amp;""))="NO"),IF(ISNUMBER(Datos!J960),AND(OR(J$1005="",Datos!J960&gt;=J$1005),OR(J$1006="",Datos!J960&lt;=J$1006)),FALSE),TRUE))))</f>
        <v>0.0</v>
      </c>
      <c r="K960">
        <f>IF(Datos!K960="",0,IF(AND(K$1008&lt;&gt;"",Datos!K960=K$1008),0,IF(K$1004=0,0,1-CHOOSE(K$1004,IF(ISNUMBER(Datos!K960),AND(OR(K$1005="",Datos!K960&gt;=K$1005),OR(K$1006="",Datos!K960&lt;=K$1006)),FALSE),IF(ISNUMBER(Datos!K960),AND(Datos!K960=INT(Datos!K960),AND(OR(K$1005="",Datos!K960&gt;=K$1005),OR(K$1006="",Datos!K960&lt;=K$1006))),FALSE),OR(ISNUMBER(FIND(";"&amp;UPPER(TRIM(Datos!K960&amp;""))&amp;"=",K$1007)),ISNUMBER(FIND(";"&amp;UPPER(TRIM(Datos!K960&amp;""))&amp;";",K$1007))),OR(UPPER(TRIM(Datos!K960&amp;""))="SÍ",UPPER(TRIM(Datos!K960&amp;""))="SI",UPPER(TRIM(Datos!K960&amp;""))="NO"),IF(ISNUMBER(Datos!K960),AND(OR(K$1005="",Datos!K960&gt;=K$1005),OR(K$1006="",Datos!K960&lt;=K$1006)),FALSE),TRUE))))</f>
        <v>0.0</v>
      </c>
      <c r="L960">
        <f>IF(Datos!L960="",0,IF(AND(L$1008&lt;&gt;"",Datos!L960=L$1008),0,IF(L$1004=0,0,1-CHOOSE(L$1004,IF(ISNUMBER(Datos!L960),AND(OR(L$1005="",Datos!L960&gt;=L$1005),OR(L$1006="",Datos!L960&lt;=L$1006)),FALSE),IF(ISNUMBER(Datos!L960),AND(Datos!L960=INT(Datos!L960),AND(OR(L$1005="",Datos!L960&gt;=L$1005),OR(L$1006="",Datos!L960&lt;=L$1006))),FALSE),OR(ISNUMBER(FIND(";"&amp;UPPER(TRIM(Datos!L960&amp;""))&amp;"=",L$1007)),ISNUMBER(FIND(";"&amp;UPPER(TRIM(Datos!L960&amp;""))&amp;";",L$1007))),OR(UPPER(TRIM(Datos!L960&amp;""))="SÍ",UPPER(TRIM(Datos!L960&amp;""))="SI",UPPER(TRIM(Datos!L960&amp;""))="NO"),IF(ISNUMBER(Datos!L960),AND(OR(L$1005="",Datos!L960&gt;=L$1005),OR(L$1006="",Datos!L960&lt;=L$1006)),FALSE),TRUE))))</f>
        <v>0.0</v>
      </c>
      <c r="M960">
        <f>IF(Datos!M960="",0,IF(AND(M$1008&lt;&gt;"",Datos!M960=M$1008),0,IF(M$1004=0,0,1-CHOOSE(M$1004,IF(ISNUMBER(Datos!M960),AND(OR(M$1005="",Datos!M960&gt;=M$1005),OR(M$1006="",Datos!M960&lt;=M$1006)),FALSE),IF(ISNUMBER(Datos!M960),AND(Datos!M960=INT(Datos!M960),AND(OR(M$1005="",Datos!M960&gt;=M$1005),OR(M$1006="",Datos!M960&lt;=M$1006))),FALSE),OR(ISNUMBER(FIND(";"&amp;UPPER(TRIM(Datos!M960&amp;""))&amp;"=",M$1007)),ISNUMBER(FIND(";"&amp;UPPER(TRIM(Datos!M960&amp;""))&amp;";",M$1007))),OR(UPPER(TRIM(Datos!M960&amp;""))="SÍ",UPPER(TRIM(Datos!M960&amp;""))="SI",UPPER(TRIM(Datos!M960&amp;""))="NO"),IF(ISNUMBER(Datos!M960),AND(OR(M$1005="",Datos!M960&gt;=M$1005),OR(M$1006="",Datos!M960&lt;=M$1006)),FALSE),TRUE))))</f>
        <v>0.0</v>
      </c>
      <c r="N960">
        <f>IF(Datos!N960="",0,IF(AND(N$1008&lt;&gt;"",Datos!N960=N$1008),0,IF(N$1004=0,0,1-CHOOSE(N$1004,IF(ISNUMBER(Datos!N960),AND(OR(N$1005="",Datos!N960&gt;=N$1005),OR(N$1006="",Datos!N960&lt;=N$1006)),FALSE),IF(ISNUMBER(Datos!N960),AND(Datos!N960=INT(Datos!N960),AND(OR(N$1005="",Datos!N960&gt;=N$1005),OR(N$1006="",Datos!N960&lt;=N$1006))),FALSE),OR(ISNUMBER(FIND(";"&amp;UPPER(TRIM(Datos!N960&amp;""))&amp;"=",N$1007)),ISNUMBER(FIND(";"&amp;UPPER(TRIM(Datos!N960&amp;""))&amp;";",N$1007))),OR(UPPER(TRIM(Datos!N960&amp;""))="SÍ",UPPER(TRIM(Datos!N960&amp;""))="SI",UPPER(TRIM(Datos!N960&amp;""))="NO"),IF(ISNUMBER(Datos!N960),AND(OR(N$1005="",Datos!N960&gt;=N$1005),OR(N$1006="",Datos!N960&lt;=N$1006)),FALSE),TRUE))))</f>
        <v>0.0</v>
      </c>
      <c r="O960">
        <f>IF(Datos!O960="",0,IF(AND(O$1008&lt;&gt;"",Datos!O960=O$1008),0,IF(O$1004=0,0,1-CHOOSE(O$1004,IF(ISNUMBER(Datos!O960),AND(OR(O$1005="",Datos!O960&gt;=O$1005),OR(O$1006="",Datos!O960&lt;=O$1006)),FALSE),IF(ISNUMBER(Datos!O960),AND(Datos!O960=INT(Datos!O960),AND(OR(O$1005="",Datos!O960&gt;=O$1005),OR(O$1006="",Datos!O960&lt;=O$1006))),FALSE),OR(ISNUMBER(FIND(";"&amp;UPPER(TRIM(Datos!O960&amp;""))&amp;"=",O$1007)),ISNUMBER(FIND(";"&amp;UPPER(TRIM(Datos!O960&amp;""))&amp;";",O$1007))),OR(UPPER(TRIM(Datos!O960&amp;""))="SÍ",UPPER(TRIM(Datos!O960&amp;""))="SI",UPPER(TRIM(Datos!O960&amp;""))="NO"),IF(ISNUMBER(Datos!O960),AND(OR(O$1005="",Datos!O960&gt;=O$1005),OR(O$1006="",Datos!O960&lt;=O$1006)),FALSE),TRUE))))</f>
        <v>0.0</v>
      </c>
      <c r="P960">
        <f>IF(Datos!P960="",0,IF(AND(P$1008&lt;&gt;"",Datos!P960=P$1008),0,IF(P$1004=0,0,1-CHOOSE(P$1004,IF(ISNUMBER(Datos!P960),AND(OR(P$1005="",Datos!P960&gt;=P$1005),OR(P$1006="",Datos!P960&lt;=P$1006)),FALSE),IF(ISNUMBER(Datos!P960),AND(Datos!P960=INT(Datos!P960),AND(OR(P$1005="",Datos!P960&gt;=P$1005),OR(P$1006="",Datos!P960&lt;=P$1006))),FALSE),OR(ISNUMBER(FIND(";"&amp;UPPER(TRIM(Datos!P960&amp;""))&amp;"=",P$1007)),ISNUMBER(FIND(";"&amp;UPPER(TRIM(Datos!P960&amp;""))&amp;";",P$1007))),OR(UPPER(TRIM(Datos!P960&amp;""))="SÍ",UPPER(TRIM(Datos!P960&amp;""))="SI",UPPER(TRIM(Datos!P960&amp;""))="NO"),IF(ISNUMBER(Datos!P960),AND(OR(P$1005="",Datos!P960&gt;=P$1005),OR(P$1006="",Datos!P960&lt;=P$1006)),FALSE),TRUE))))</f>
        <v>0.0</v>
      </c>
      <c r="Q960">
        <f>IF(Datos!Q960="",0,IF(AND(Q$1008&lt;&gt;"",Datos!Q960=Q$1008),0,IF(Q$1004=0,0,1-CHOOSE(Q$1004,IF(ISNUMBER(Datos!Q960),AND(OR(Q$1005="",Datos!Q960&gt;=Q$1005),OR(Q$1006="",Datos!Q960&lt;=Q$1006)),FALSE),IF(ISNUMBER(Datos!Q960),AND(Datos!Q960=INT(Datos!Q960),AND(OR(Q$1005="",Datos!Q960&gt;=Q$1005),OR(Q$1006="",Datos!Q960&lt;=Q$1006))),FALSE),OR(ISNUMBER(FIND(";"&amp;UPPER(TRIM(Datos!Q960&amp;""))&amp;"=",Q$1007)),ISNUMBER(FIND(";"&amp;UPPER(TRIM(Datos!Q960&amp;""))&amp;";",Q$1007))),OR(UPPER(TRIM(Datos!Q960&amp;""))="SÍ",UPPER(TRIM(Datos!Q960&amp;""))="SI",UPPER(TRIM(Datos!Q960&amp;""))="NO"),IF(ISNUMBER(Datos!Q960),AND(OR(Q$1005="",Datos!Q960&gt;=Q$1005),OR(Q$1006="",Datos!Q960&lt;=Q$1006)),FALSE),TRUE))))</f>
        <v>0.0</v>
      </c>
      <c r="R960">
        <f>IF(Datos!R960="",0,IF(AND(R$1008&lt;&gt;"",Datos!R960=R$1008),0,IF(R$1004=0,0,1-CHOOSE(R$1004,IF(ISNUMBER(Datos!R960),AND(OR(R$1005="",Datos!R960&gt;=R$1005),OR(R$1006="",Datos!R960&lt;=R$1006)),FALSE),IF(ISNUMBER(Datos!R960),AND(Datos!R960=INT(Datos!R960),AND(OR(R$1005="",Datos!R960&gt;=R$1005),OR(R$1006="",Datos!R960&lt;=R$1006))),FALSE),OR(ISNUMBER(FIND(";"&amp;UPPER(TRIM(Datos!R960&amp;""))&amp;"=",R$1007)),ISNUMBER(FIND(";"&amp;UPPER(TRIM(Datos!R960&amp;""))&amp;";",R$1007))),OR(UPPER(TRIM(Datos!R960&amp;""))="SÍ",UPPER(TRIM(Datos!R960&amp;""))="SI",UPPER(TRIM(Datos!R960&amp;""))="NO"),IF(ISNUMBER(Datos!R960),AND(OR(R$1005="",Datos!R960&gt;=R$1005),OR(R$1006="",Datos!R960&lt;=R$1006)),FALSE),TRUE))))</f>
        <v>0.0</v>
      </c>
      <c r="S960">
        <f>IF(Datos!S960="",0,IF(AND(S$1008&lt;&gt;"",Datos!S960=S$1008),0,IF(S$1004=0,0,1-CHOOSE(S$1004,IF(ISNUMBER(Datos!S960),AND(OR(S$1005="",Datos!S960&gt;=S$1005),OR(S$1006="",Datos!S960&lt;=S$1006)),FALSE),IF(ISNUMBER(Datos!S960),AND(Datos!S960=INT(Datos!S960),AND(OR(S$1005="",Datos!S960&gt;=S$1005),OR(S$1006="",Datos!S960&lt;=S$1006))),FALSE),OR(ISNUMBER(FIND(";"&amp;UPPER(TRIM(Datos!S960&amp;""))&amp;"=",S$1007)),ISNUMBER(FIND(";"&amp;UPPER(TRIM(Datos!S960&amp;""))&amp;";",S$1007))),OR(UPPER(TRIM(Datos!S960&amp;""))="SÍ",UPPER(TRIM(Datos!S960&amp;""))="SI",UPPER(TRIM(Datos!S960&amp;""))="NO"),IF(ISNUMBER(Datos!S960),AND(OR(S$1005="",Datos!S960&gt;=S$1005),OR(S$1006="",Datos!S960&lt;=S$1006)),FALSE),TRUE))))</f>
        <v>0.0</v>
      </c>
      <c r="T960">
        <f>IF(Datos!T960="",0,IF(AND(T$1008&lt;&gt;"",Datos!T960=T$1008),0,IF(T$1004=0,0,1-CHOOSE(T$1004,IF(ISNUMBER(Datos!T960),AND(OR(T$1005="",Datos!T960&gt;=T$1005),OR(T$1006="",Datos!T960&lt;=T$1006)),FALSE),IF(ISNUMBER(Datos!T960),AND(Datos!T960=INT(Datos!T960),AND(OR(T$1005="",Datos!T960&gt;=T$1005),OR(T$1006="",Datos!T960&lt;=T$1006))),FALSE),OR(ISNUMBER(FIND(";"&amp;UPPER(TRIM(Datos!T960&amp;""))&amp;"=",T$1007)),ISNUMBER(FIND(";"&amp;UPPER(TRIM(Datos!T960&amp;""))&amp;";",T$1007))),OR(UPPER(TRIM(Datos!T960&amp;""))="SÍ",UPPER(TRIM(Datos!T960&amp;""))="SI",UPPER(TRIM(Datos!T960&amp;""))="NO"),IF(ISNUMBER(Datos!T960),AND(OR(T$1005="",Datos!T960&gt;=T$1005),OR(T$1006="",Datos!T960&lt;=T$1006)),FALSE),TRUE))))</f>
        <v>0.0</v>
      </c>
      <c r="U960">
        <f>IF(Datos!U960="",0,IF(AND(U$1008&lt;&gt;"",Datos!U960=U$1008),0,IF(U$1004=0,0,1-CHOOSE(U$1004,IF(ISNUMBER(Datos!U960),AND(OR(U$1005="",Datos!U960&gt;=U$1005),OR(U$1006="",Datos!U960&lt;=U$1006)),FALSE),IF(ISNUMBER(Datos!U960),AND(Datos!U960=INT(Datos!U960),AND(OR(U$1005="",Datos!U960&gt;=U$1005),OR(U$1006="",Datos!U960&lt;=U$1006))),FALSE),OR(ISNUMBER(FIND(";"&amp;UPPER(TRIM(Datos!U960&amp;""))&amp;"=",U$1007)),ISNUMBER(FIND(";"&amp;UPPER(TRIM(Datos!U960&amp;""))&amp;";",U$1007))),OR(UPPER(TRIM(Datos!U960&amp;""))="SÍ",UPPER(TRIM(Datos!U960&amp;""))="SI",UPPER(TRIM(Datos!U960&amp;""))="NO"),IF(ISNUMBER(Datos!U960),AND(OR(U$1005="",Datos!U960&gt;=U$1005),OR(U$1006="",Datos!U960&lt;=U$1006)),FALSE),TRUE))))</f>
        <v>0.0</v>
      </c>
      <c r="V960">
        <f>IF(Datos!V960="",0,IF(AND(V$1008&lt;&gt;"",Datos!V960=V$1008),0,IF(V$1004=0,0,1-CHOOSE(V$1004,IF(ISNUMBER(Datos!V960),AND(OR(V$1005="",Datos!V960&gt;=V$1005),OR(V$1006="",Datos!V960&lt;=V$1006)),FALSE),IF(ISNUMBER(Datos!V960),AND(Datos!V960=INT(Datos!V960),AND(OR(V$1005="",Datos!V960&gt;=V$1005),OR(V$1006="",Datos!V960&lt;=V$1006))),FALSE),OR(ISNUMBER(FIND(";"&amp;UPPER(TRIM(Datos!V960&amp;""))&amp;"=",V$1007)),ISNUMBER(FIND(";"&amp;UPPER(TRIM(Datos!V960&amp;""))&amp;";",V$1007))),OR(UPPER(TRIM(Datos!V960&amp;""))="SÍ",UPPER(TRIM(Datos!V960&amp;""))="SI",UPPER(TRIM(Datos!V960&amp;""))="NO"),IF(ISNUMBER(Datos!V960),AND(OR(V$1005="",Datos!V960&gt;=V$1005),OR(V$1006="",Datos!V960&lt;=V$1006)),FALSE),TRUE))))</f>
        <v>0.0</v>
      </c>
      <c r="W960">
        <f>IF(Datos!W960="",0,IF(AND(W$1008&lt;&gt;"",Datos!W960=W$1008),0,IF(W$1004=0,0,1-CHOOSE(W$1004,IF(ISNUMBER(Datos!W960),AND(OR(W$1005="",Datos!W960&gt;=W$1005),OR(W$1006="",Datos!W960&lt;=W$1006)),FALSE),IF(ISNUMBER(Datos!W960),AND(Datos!W960=INT(Datos!W960),AND(OR(W$1005="",Datos!W960&gt;=W$1005),OR(W$1006="",Datos!W960&lt;=W$1006))),FALSE),OR(ISNUMBER(FIND(";"&amp;UPPER(TRIM(Datos!W960&amp;""))&amp;"=",W$1007)),ISNUMBER(FIND(";"&amp;UPPER(TRIM(Datos!W960&amp;""))&amp;";",W$1007))),OR(UPPER(TRIM(Datos!W960&amp;""))="SÍ",UPPER(TRIM(Datos!W960&amp;""))="SI",UPPER(TRIM(Datos!W960&amp;""))="NO"),IF(ISNUMBER(Datos!W960),AND(OR(W$1005="",Datos!W960&gt;=W$1005),OR(W$1006="",Datos!W960&lt;=W$1006)),FALSE),TRUE))))</f>
        <v>0.0</v>
      </c>
      <c r="X960">
        <f>IF(Datos!X960="",0,IF(AND(X$1008&lt;&gt;"",Datos!X960=X$1008),0,IF(X$1004=0,0,1-CHOOSE(X$1004,IF(ISNUMBER(Datos!X960),AND(OR(X$1005="",Datos!X960&gt;=X$1005),OR(X$1006="",Datos!X960&lt;=X$1006)),FALSE),IF(ISNUMBER(Datos!X960),AND(Datos!X960=INT(Datos!X960),AND(OR(X$1005="",Datos!X960&gt;=X$1005),OR(X$1006="",Datos!X960&lt;=X$1006))),FALSE),OR(ISNUMBER(FIND(";"&amp;UPPER(TRIM(Datos!X960&amp;""))&amp;"=",X$1007)),ISNUMBER(FIND(";"&amp;UPPER(TRIM(Datos!X960&amp;""))&amp;";",X$1007))),OR(UPPER(TRIM(Datos!X960&amp;""))="SÍ",UPPER(TRIM(Datos!X960&amp;""))="SI",UPPER(TRIM(Datos!X960&amp;""))="NO"),IF(ISNUMBER(Datos!X960),AND(OR(X$1005="",Datos!X960&gt;=X$1005),OR(X$1006="",Datos!X960&lt;=X$1006)),FALSE),TRUE))))</f>
        <v>0.0</v>
      </c>
      <c r="Y960">
        <f>IF(Datos!Y960="",0,IF(AND(Y$1008&lt;&gt;"",Datos!Y960=Y$1008),0,IF(Y$1004=0,0,1-CHOOSE(Y$1004,IF(ISNUMBER(Datos!Y960),AND(OR(Y$1005="",Datos!Y960&gt;=Y$1005),OR(Y$1006="",Datos!Y960&lt;=Y$1006)),FALSE),IF(ISNUMBER(Datos!Y960),AND(Datos!Y960=INT(Datos!Y960),AND(OR(Y$1005="",Datos!Y960&gt;=Y$1005),OR(Y$1006="",Datos!Y960&lt;=Y$1006))),FALSE),OR(ISNUMBER(FIND(";"&amp;UPPER(TRIM(Datos!Y960&amp;""))&amp;"=",Y$1007)),ISNUMBER(FIND(";"&amp;UPPER(TRIM(Datos!Y960&amp;""))&amp;";",Y$1007))),OR(UPPER(TRIM(Datos!Y960&amp;""))="SÍ",UPPER(TRIM(Datos!Y960&amp;""))="SI",UPPER(TRIM(Datos!Y960&amp;""))="NO"),IF(ISNUMBER(Datos!Y960),AND(OR(Y$1005="",Datos!Y960&gt;=Y$1005),OR(Y$1006="",Datos!Y960&lt;=Y$1006)),FALSE),TRUE))))</f>
        <v>0.0</v>
      </c>
      <c r="Z960">
        <f>IF(Datos!Z960="",0,IF(AND(Z$1008&lt;&gt;"",Datos!Z960=Z$1008),0,IF(Z$1004=0,0,1-CHOOSE(Z$1004,IF(ISNUMBER(Datos!Z960),AND(OR(Z$1005="",Datos!Z960&gt;=Z$1005),OR(Z$1006="",Datos!Z960&lt;=Z$1006)),FALSE),IF(ISNUMBER(Datos!Z960),AND(Datos!Z960=INT(Datos!Z960),AND(OR(Z$1005="",Datos!Z960&gt;=Z$1005),OR(Z$1006="",Datos!Z960&lt;=Z$1006))),FALSE),OR(ISNUMBER(FIND(";"&amp;UPPER(TRIM(Datos!Z960&amp;""))&amp;"=",Z$1007)),ISNUMBER(FIND(";"&amp;UPPER(TRIM(Datos!Z960&amp;""))&amp;";",Z$1007))),OR(UPPER(TRIM(Datos!Z960&amp;""))="SÍ",UPPER(TRIM(Datos!Z960&amp;""))="SI",UPPER(TRIM(Datos!Z960&amp;""))="NO"),IF(ISNUMBER(Datos!Z960),AND(OR(Z$1005="",Datos!Z960&gt;=Z$1005),OR(Z$1006="",Datos!Z960&lt;=Z$1006)),FALSE),TRUE))))</f>
        <v>0.0</v>
      </c>
      <c r="AA960">
        <f>IF(Datos!AA960="",0,IF(AND(AA$1008&lt;&gt;"",Datos!AA960=AA$1008),0,IF(AA$1004=0,0,1-CHOOSE(AA$1004,IF(ISNUMBER(Datos!AA960),AND(OR(AA$1005="",Datos!AA960&gt;=AA$1005),OR(AA$1006="",Datos!AA960&lt;=AA$1006)),FALSE),IF(ISNUMBER(Datos!AA960),AND(Datos!AA960=INT(Datos!AA960),AND(OR(AA$1005="",Datos!AA960&gt;=AA$1005),OR(AA$1006="",Datos!AA960&lt;=AA$1006))),FALSE),OR(ISNUMBER(FIND(";"&amp;UPPER(TRIM(Datos!AA960&amp;""))&amp;"=",AA$1007)),ISNUMBER(FIND(";"&amp;UPPER(TRIM(Datos!AA960&amp;""))&amp;";",AA$1007))),OR(UPPER(TRIM(Datos!AA960&amp;""))="SÍ",UPPER(TRIM(Datos!AA960&amp;""))="SI",UPPER(TRIM(Datos!AA960&amp;""))="NO"),IF(ISNUMBER(Datos!AA960),AND(OR(AA$1005="",Datos!AA960&gt;=AA$1005),OR(AA$1006="",Datos!AA960&lt;=AA$1006)),FALSE),TRUE))))</f>
        <v>0.0</v>
      </c>
      <c r="AB960">
        <f>IF(Datos!AB960="",0,IF(AND(AB$1008&lt;&gt;"",Datos!AB960=AB$1008),0,IF(AB$1004=0,0,1-CHOOSE(AB$1004,IF(ISNUMBER(Datos!AB960),AND(OR(AB$1005="",Datos!AB960&gt;=AB$1005),OR(AB$1006="",Datos!AB960&lt;=AB$1006)),FALSE),IF(ISNUMBER(Datos!AB960),AND(Datos!AB960=INT(Datos!AB960),AND(OR(AB$1005="",Datos!AB960&gt;=AB$1005),OR(AB$1006="",Datos!AB960&lt;=AB$1006))),FALSE),OR(ISNUMBER(FIND(";"&amp;UPPER(TRIM(Datos!AB960&amp;""))&amp;"=",AB$1007)),ISNUMBER(FIND(";"&amp;UPPER(TRIM(Datos!AB960&amp;""))&amp;";",AB$1007))),OR(UPPER(TRIM(Datos!AB960&amp;""))="SÍ",UPPER(TRIM(Datos!AB960&amp;""))="SI",UPPER(TRIM(Datos!AB960&amp;""))="NO"),IF(ISNUMBER(Datos!AB960),AND(OR(AB$1005="",Datos!AB960&gt;=AB$1005),OR(AB$1006="",Datos!AB960&lt;=AB$1006)),FALSE),TRUE))))</f>
        <v>0.0</v>
      </c>
      <c r="AC960">
        <f>IF(Datos!AC960="",0,IF(AND(AC$1008&lt;&gt;"",Datos!AC960=AC$1008),0,IF(AC$1004=0,0,1-CHOOSE(AC$1004,IF(ISNUMBER(Datos!AC960),AND(OR(AC$1005="",Datos!AC960&gt;=AC$1005),OR(AC$1006="",Datos!AC960&lt;=AC$1006)),FALSE),IF(ISNUMBER(Datos!AC960),AND(Datos!AC960=INT(Datos!AC960),AND(OR(AC$1005="",Datos!AC960&gt;=AC$1005),OR(AC$1006="",Datos!AC960&lt;=AC$1006))),FALSE),OR(ISNUMBER(FIND(";"&amp;UPPER(TRIM(Datos!AC960&amp;""))&amp;"=",AC$1007)),ISNUMBER(FIND(";"&amp;UPPER(TRIM(Datos!AC960&amp;""))&amp;";",AC$1007))),OR(UPPER(TRIM(Datos!AC960&amp;""))="SÍ",UPPER(TRIM(Datos!AC960&amp;""))="SI",UPPER(TRIM(Datos!AC960&amp;""))="NO"),IF(ISNUMBER(Datos!AC960),AND(OR(AC$1005="",Datos!AC960&gt;=AC$1005),OR(AC$1006="",Datos!AC960&lt;=AC$1006)),FALSE),TRUE))))</f>
        <v>0.0</v>
      </c>
      <c r="AD960">
        <f>IF(Datos!AD960="",0,IF(AND(AD$1008&lt;&gt;"",Datos!AD960=AD$1008),0,IF(AD$1004=0,0,1-CHOOSE(AD$1004,IF(ISNUMBER(Datos!AD960),AND(OR(AD$1005="",Datos!AD960&gt;=AD$1005),OR(AD$1006="",Datos!AD960&lt;=AD$1006)),FALSE),IF(ISNUMBER(Datos!AD960),AND(Datos!AD960=INT(Datos!AD960),AND(OR(AD$1005="",Datos!AD960&gt;=AD$1005),OR(AD$1006="",Datos!AD960&lt;=AD$1006))),FALSE),OR(ISNUMBER(FIND(";"&amp;UPPER(TRIM(Datos!AD960&amp;""))&amp;"=",AD$1007)),ISNUMBER(FIND(";"&amp;UPPER(TRIM(Datos!AD960&amp;""))&amp;";",AD$1007))),OR(UPPER(TRIM(Datos!AD960&amp;""))="SÍ",UPPER(TRIM(Datos!AD960&amp;""))="SI",UPPER(TRIM(Datos!AD960&amp;""))="NO"),IF(ISNUMBER(Datos!AD960),AND(OR(AD$1005="",Datos!AD960&gt;=AD$1005),OR(AD$1006="",Datos!AD960&lt;=AD$1006)),FALSE),TRUE))))</f>
        <v>0.0</v>
      </c>
      <c r="AE960">
        <f>IF(Datos!AE960="",0,IF(AND(AE$1008&lt;&gt;"",Datos!AE960=AE$1008),0,IF(AE$1004=0,0,1-CHOOSE(AE$1004,IF(ISNUMBER(Datos!AE960),AND(OR(AE$1005="",Datos!AE960&gt;=AE$1005),OR(AE$1006="",Datos!AE960&lt;=AE$1006)),FALSE),IF(ISNUMBER(Datos!AE960),AND(Datos!AE960=INT(Datos!AE960),AND(OR(AE$1005="",Datos!AE960&gt;=AE$1005),OR(AE$1006="",Datos!AE960&lt;=AE$1006))),FALSE),OR(ISNUMBER(FIND(";"&amp;UPPER(TRIM(Datos!AE960&amp;""))&amp;"=",AE$1007)),ISNUMBER(FIND(";"&amp;UPPER(TRIM(Datos!AE960&amp;""))&amp;";",AE$1007))),OR(UPPER(TRIM(Datos!AE960&amp;""))="SÍ",UPPER(TRIM(Datos!AE960&amp;""))="SI",UPPER(TRIM(Datos!AE960&amp;""))="NO"),IF(ISNUMBER(Datos!AE960),AND(OR(AE$1005="",Datos!AE960&gt;=AE$1005),OR(AE$1006="",Datos!AE960&lt;=AE$1006)),FALSE),TRUE))))</f>
        <v>0.0</v>
      </c>
    </row>
    <row r="961" spans="2:31">
      <c r="B961">
        <f>IF(Datos!B961="",0,IF(AND(B$1008&lt;&gt;"",Datos!B961=B$1008),0,IF(B$1004=0,0,1-CHOOSE(B$1004,IF(ISNUMBER(Datos!B961),AND(OR(B$1005="",Datos!B961&gt;=B$1005),OR(B$1006="",Datos!B961&lt;=B$1006)),FALSE),IF(ISNUMBER(Datos!B961),AND(Datos!B961=INT(Datos!B961),AND(OR(B$1005="",Datos!B961&gt;=B$1005),OR(B$1006="",Datos!B961&lt;=B$1006))),FALSE),OR(ISNUMBER(FIND(";"&amp;UPPER(TRIM(Datos!B961&amp;""))&amp;"=",B$1007)),ISNUMBER(FIND(";"&amp;UPPER(TRIM(Datos!B961&amp;""))&amp;";",B$1007))),OR(UPPER(TRIM(Datos!B961&amp;""))="SÍ",UPPER(TRIM(Datos!B961&amp;""))="SI",UPPER(TRIM(Datos!B961&amp;""))="NO"),IF(ISNUMBER(Datos!B961),AND(OR(B$1005="",Datos!B961&gt;=B$1005),OR(B$1006="",Datos!B961&lt;=B$1006)),FALSE),TRUE))))</f>
        <v>0.0</v>
      </c>
      <c r="C961">
        <f>IF(Datos!C961="",0,IF(AND(C$1008&lt;&gt;"",Datos!C961=C$1008),0,IF(C$1004=0,0,1-CHOOSE(C$1004,IF(ISNUMBER(Datos!C961),AND(OR(C$1005="",Datos!C961&gt;=C$1005),OR(C$1006="",Datos!C961&lt;=C$1006)),FALSE),IF(ISNUMBER(Datos!C961),AND(Datos!C961=INT(Datos!C961),AND(OR(C$1005="",Datos!C961&gt;=C$1005),OR(C$1006="",Datos!C961&lt;=C$1006))),FALSE),OR(ISNUMBER(FIND(";"&amp;UPPER(TRIM(Datos!C961&amp;""))&amp;"=",C$1007)),ISNUMBER(FIND(";"&amp;UPPER(TRIM(Datos!C961&amp;""))&amp;";",C$1007))),OR(UPPER(TRIM(Datos!C961&amp;""))="SÍ",UPPER(TRIM(Datos!C961&amp;""))="SI",UPPER(TRIM(Datos!C961&amp;""))="NO"),IF(ISNUMBER(Datos!C961),AND(OR(C$1005="",Datos!C961&gt;=C$1005),OR(C$1006="",Datos!C961&lt;=C$1006)),FALSE),TRUE))))</f>
        <v>0.0</v>
      </c>
      <c r="D961">
        <f>IF(Datos!D961="",0,IF(AND(D$1008&lt;&gt;"",Datos!D961=D$1008),0,IF(D$1004=0,0,1-CHOOSE(D$1004,IF(ISNUMBER(Datos!D961),AND(OR(D$1005="",Datos!D961&gt;=D$1005),OR(D$1006="",Datos!D961&lt;=D$1006)),FALSE),IF(ISNUMBER(Datos!D961),AND(Datos!D961=INT(Datos!D961),AND(OR(D$1005="",Datos!D961&gt;=D$1005),OR(D$1006="",Datos!D961&lt;=D$1006))),FALSE),OR(ISNUMBER(FIND(";"&amp;UPPER(TRIM(Datos!D961&amp;""))&amp;"=",D$1007)),ISNUMBER(FIND(";"&amp;UPPER(TRIM(Datos!D961&amp;""))&amp;";",D$1007))),OR(UPPER(TRIM(Datos!D961&amp;""))="SÍ",UPPER(TRIM(Datos!D961&amp;""))="SI",UPPER(TRIM(Datos!D961&amp;""))="NO"),IF(ISNUMBER(Datos!D961),AND(OR(D$1005="",Datos!D961&gt;=D$1005),OR(D$1006="",Datos!D961&lt;=D$1006)),FALSE),TRUE))))</f>
        <v>0.0</v>
      </c>
      <c r="E961">
        <f>IF(Datos!E961="",0,IF(AND(E$1008&lt;&gt;"",Datos!E961=E$1008),0,IF(E$1004=0,0,1-CHOOSE(E$1004,IF(ISNUMBER(Datos!E961),AND(OR(E$1005="",Datos!E961&gt;=E$1005),OR(E$1006="",Datos!E961&lt;=E$1006)),FALSE),IF(ISNUMBER(Datos!E961),AND(Datos!E961=INT(Datos!E961),AND(OR(E$1005="",Datos!E961&gt;=E$1005),OR(E$1006="",Datos!E961&lt;=E$1006))),FALSE),OR(ISNUMBER(FIND(";"&amp;UPPER(TRIM(Datos!E961&amp;""))&amp;"=",E$1007)),ISNUMBER(FIND(";"&amp;UPPER(TRIM(Datos!E961&amp;""))&amp;";",E$1007))),OR(UPPER(TRIM(Datos!E961&amp;""))="SÍ",UPPER(TRIM(Datos!E961&amp;""))="SI",UPPER(TRIM(Datos!E961&amp;""))="NO"),IF(ISNUMBER(Datos!E961),AND(OR(E$1005="",Datos!E961&gt;=E$1005),OR(E$1006="",Datos!E961&lt;=E$1006)),FALSE),TRUE))))</f>
        <v>0.0</v>
      </c>
      <c r="F961">
        <f>IF(Datos!F961="",0,IF(AND(F$1008&lt;&gt;"",Datos!F961=F$1008),0,IF(F$1004=0,0,1-CHOOSE(F$1004,IF(ISNUMBER(Datos!F961),AND(OR(F$1005="",Datos!F961&gt;=F$1005),OR(F$1006="",Datos!F961&lt;=F$1006)),FALSE),IF(ISNUMBER(Datos!F961),AND(Datos!F961=INT(Datos!F961),AND(OR(F$1005="",Datos!F961&gt;=F$1005),OR(F$1006="",Datos!F961&lt;=F$1006))),FALSE),OR(ISNUMBER(FIND(";"&amp;UPPER(TRIM(Datos!F961&amp;""))&amp;"=",F$1007)),ISNUMBER(FIND(";"&amp;UPPER(TRIM(Datos!F961&amp;""))&amp;";",F$1007))),OR(UPPER(TRIM(Datos!F961&amp;""))="SÍ",UPPER(TRIM(Datos!F961&amp;""))="SI",UPPER(TRIM(Datos!F961&amp;""))="NO"),IF(ISNUMBER(Datos!F961),AND(OR(F$1005="",Datos!F961&gt;=F$1005),OR(F$1006="",Datos!F961&lt;=F$1006)),FALSE),TRUE))))</f>
        <v>0.0</v>
      </c>
      <c r="G961">
        <f>IF(Datos!G961="",0,IF(AND(G$1008&lt;&gt;"",Datos!G961=G$1008),0,IF(G$1004=0,0,1-CHOOSE(G$1004,IF(ISNUMBER(Datos!G961),AND(OR(G$1005="",Datos!G961&gt;=G$1005),OR(G$1006="",Datos!G961&lt;=G$1006)),FALSE),IF(ISNUMBER(Datos!G961),AND(Datos!G961=INT(Datos!G961),AND(OR(G$1005="",Datos!G961&gt;=G$1005),OR(G$1006="",Datos!G961&lt;=G$1006))),FALSE),OR(ISNUMBER(FIND(";"&amp;UPPER(TRIM(Datos!G961&amp;""))&amp;"=",G$1007)),ISNUMBER(FIND(";"&amp;UPPER(TRIM(Datos!G961&amp;""))&amp;";",G$1007))),OR(UPPER(TRIM(Datos!G961&amp;""))="SÍ",UPPER(TRIM(Datos!G961&amp;""))="SI",UPPER(TRIM(Datos!G961&amp;""))="NO"),IF(ISNUMBER(Datos!G961),AND(OR(G$1005="",Datos!G961&gt;=G$1005),OR(G$1006="",Datos!G961&lt;=G$1006)),FALSE),TRUE))))</f>
        <v>0.0</v>
      </c>
      <c r="H961">
        <f>IF(Datos!H961="",0,IF(AND(H$1008&lt;&gt;"",Datos!H961=H$1008),0,IF(H$1004=0,0,1-CHOOSE(H$1004,IF(ISNUMBER(Datos!H961),AND(OR(H$1005="",Datos!H961&gt;=H$1005),OR(H$1006="",Datos!H961&lt;=H$1006)),FALSE),IF(ISNUMBER(Datos!H961),AND(Datos!H961=INT(Datos!H961),AND(OR(H$1005="",Datos!H961&gt;=H$1005),OR(H$1006="",Datos!H961&lt;=H$1006))),FALSE),OR(ISNUMBER(FIND(";"&amp;UPPER(TRIM(Datos!H961&amp;""))&amp;"=",H$1007)),ISNUMBER(FIND(";"&amp;UPPER(TRIM(Datos!H961&amp;""))&amp;";",H$1007))),OR(UPPER(TRIM(Datos!H961&amp;""))="SÍ",UPPER(TRIM(Datos!H961&amp;""))="SI",UPPER(TRIM(Datos!H961&amp;""))="NO"),IF(ISNUMBER(Datos!H961),AND(OR(H$1005="",Datos!H961&gt;=H$1005),OR(H$1006="",Datos!H961&lt;=H$1006)),FALSE),TRUE))))</f>
        <v>0.0</v>
      </c>
      <c r="I961">
        <f>IF(Datos!I961="",0,IF(AND(I$1008&lt;&gt;"",Datos!I961=I$1008),0,IF(I$1004=0,0,1-CHOOSE(I$1004,IF(ISNUMBER(Datos!I961),AND(OR(I$1005="",Datos!I961&gt;=I$1005),OR(I$1006="",Datos!I961&lt;=I$1006)),FALSE),IF(ISNUMBER(Datos!I961),AND(Datos!I961=INT(Datos!I961),AND(OR(I$1005="",Datos!I961&gt;=I$1005),OR(I$1006="",Datos!I961&lt;=I$1006))),FALSE),OR(ISNUMBER(FIND(";"&amp;UPPER(TRIM(Datos!I961&amp;""))&amp;"=",I$1007)),ISNUMBER(FIND(";"&amp;UPPER(TRIM(Datos!I961&amp;""))&amp;";",I$1007))),OR(UPPER(TRIM(Datos!I961&amp;""))="SÍ",UPPER(TRIM(Datos!I961&amp;""))="SI",UPPER(TRIM(Datos!I961&amp;""))="NO"),IF(ISNUMBER(Datos!I961),AND(OR(I$1005="",Datos!I961&gt;=I$1005),OR(I$1006="",Datos!I961&lt;=I$1006)),FALSE),TRUE))))</f>
        <v>0.0</v>
      </c>
      <c r="J961">
        <f>IF(Datos!J961="",0,IF(AND(J$1008&lt;&gt;"",Datos!J961=J$1008),0,IF(J$1004=0,0,1-CHOOSE(J$1004,IF(ISNUMBER(Datos!J961),AND(OR(J$1005="",Datos!J961&gt;=J$1005),OR(J$1006="",Datos!J961&lt;=J$1006)),FALSE),IF(ISNUMBER(Datos!J961),AND(Datos!J961=INT(Datos!J961),AND(OR(J$1005="",Datos!J961&gt;=J$1005),OR(J$1006="",Datos!J961&lt;=J$1006))),FALSE),OR(ISNUMBER(FIND(";"&amp;UPPER(TRIM(Datos!J961&amp;""))&amp;"=",J$1007)),ISNUMBER(FIND(";"&amp;UPPER(TRIM(Datos!J961&amp;""))&amp;";",J$1007))),OR(UPPER(TRIM(Datos!J961&amp;""))="SÍ",UPPER(TRIM(Datos!J961&amp;""))="SI",UPPER(TRIM(Datos!J961&amp;""))="NO"),IF(ISNUMBER(Datos!J961),AND(OR(J$1005="",Datos!J961&gt;=J$1005),OR(J$1006="",Datos!J961&lt;=J$1006)),FALSE),TRUE))))</f>
        <v>0.0</v>
      </c>
      <c r="K961">
        <f>IF(Datos!K961="",0,IF(AND(K$1008&lt;&gt;"",Datos!K961=K$1008),0,IF(K$1004=0,0,1-CHOOSE(K$1004,IF(ISNUMBER(Datos!K961),AND(OR(K$1005="",Datos!K961&gt;=K$1005),OR(K$1006="",Datos!K961&lt;=K$1006)),FALSE),IF(ISNUMBER(Datos!K961),AND(Datos!K961=INT(Datos!K961),AND(OR(K$1005="",Datos!K961&gt;=K$1005),OR(K$1006="",Datos!K961&lt;=K$1006))),FALSE),OR(ISNUMBER(FIND(";"&amp;UPPER(TRIM(Datos!K961&amp;""))&amp;"=",K$1007)),ISNUMBER(FIND(";"&amp;UPPER(TRIM(Datos!K961&amp;""))&amp;";",K$1007))),OR(UPPER(TRIM(Datos!K961&amp;""))="SÍ",UPPER(TRIM(Datos!K961&amp;""))="SI",UPPER(TRIM(Datos!K961&amp;""))="NO"),IF(ISNUMBER(Datos!K961),AND(OR(K$1005="",Datos!K961&gt;=K$1005),OR(K$1006="",Datos!K961&lt;=K$1006)),FALSE),TRUE))))</f>
        <v>0.0</v>
      </c>
      <c r="L961">
        <f>IF(Datos!L961="",0,IF(AND(L$1008&lt;&gt;"",Datos!L961=L$1008),0,IF(L$1004=0,0,1-CHOOSE(L$1004,IF(ISNUMBER(Datos!L961),AND(OR(L$1005="",Datos!L961&gt;=L$1005),OR(L$1006="",Datos!L961&lt;=L$1006)),FALSE),IF(ISNUMBER(Datos!L961),AND(Datos!L961=INT(Datos!L961),AND(OR(L$1005="",Datos!L961&gt;=L$1005),OR(L$1006="",Datos!L961&lt;=L$1006))),FALSE),OR(ISNUMBER(FIND(";"&amp;UPPER(TRIM(Datos!L961&amp;""))&amp;"=",L$1007)),ISNUMBER(FIND(";"&amp;UPPER(TRIM(Datos!L961&amp;""))&amp;";",L$1007))),OR(UPPER(TRIM(Datos!L961&amp;""))="SÍ",UPPER(TRIM(Datos!L961&amp;""))="SI",UPPER(TRIM(Datos!L961&amp;""))="NO"),IF(ISNUMBER(Datos!L961),AND(OR(L$1005="",Datos!L961&gt;=L$1005),OR(L$1006="",Datos!L961&lt;=L$1006)),FALSE),TRUE))))</f>
        <v>0.0</v>
      </c>
      <c r="M961">
        <f>IF(Datos!M961="",0,IF(AND(M$1008&lt;&gt;"",Datos!M961=M$1008),0,IF(M$1004=0,0,1-CHOOSE(M$1004,IF(ISNUMBER(Datos!M961),AND(OR(M$1005="",Datos!M961&gt;=M$1005),OR(M$1006="",Datos!M961&lt;=M$1006)),FALSE),IF(ISNUMBER(Datos!M961),AND(Datos!M961=INT(Datos!M961),AND(OR(M$1005="",Datos!M961&gt;=M$1005),OR(M$1006="",Datos!M961&lt;=M$1006))),FALSE),OR(ISNUMBER(FIND(";"&amp;UPPER(TRIM(Datos!M961&amp;""))&amp;"=",M$1007)),ISNUMBER(FIND(";"&amp;UPPER(TRIM(Datos!M961&amp;""))&amp;";",M$1007))),OR(UPPER(TRIM(Datos!M961&amp;""))="SÍ",UPPER(TRIM(Datos!M961&amp;""))="SI",UPPER(TRIM(Datos!M961&amp;""))="NO"),IF(ISNUMBER(Datos!M961),AND(OR(M$1005="",Datos!M961&gt;=M$1005),OR(M$1006="",Datos!M961&lt;=M$1006)),FALSE),TRUE))))</f>
        <v>0.0</v>
      </c>
      <c r="N961">
        <f>IF(Datos!N961="",0,IF(AND(N$1008&lt;&gt;"",Datos!N961=N$1008),0,IF(N$1004=0,0,1-CHOOSE(N$1004,IF(ISNUMBER(Datos!N961),AND(OR(N$1005="",Datos!N961&gt;=N$1005),OR(N$1006="",Datos!N961&lt;=N$1006)),FALSE),IF(ISNUMBER(Datos!N961),AND(Datos!N961=INT(Datos!N961),AND(OR(N$1005="",Datos!N961&gt;=N$1005),OR(N$1006="",Datos!N961&lt;=N$1006))),FALSE),OR(ISNUMBER(FIND(";"&amp;UPPER(TRIM(Datos!N961&amp;""))&amp;"=",N$1007)),ISNUMBER(FIND(";"&amp;UPPER(TRIM(Datos!N961&amp;""))&amp;";",N$1007))),OR(UPPER(TRIM(Datos!N961&amp;""))="SÍ",UPPER(TRIM(Datos!N961&amp;""))="SI",UPPER(TRIM(Datos!N961&amp;""))="NO"),IF(ISNUMBER(Datos!N961),AND(OR(N$1005="",Datos!N961&gt;=N$1005),OR(N$1006="",Datos!N961&lt;=N$1006)),FALSE),TRUE))))</f>
        <v>0.0</v>
      </c>
      <c r="O961">
        <f>IF(Datos!O961="",0,IF(AND(O$1008&lt;&gt;"",Datos!O961=O$1008),0,IF(O$1004=0,0,1-CHOOSE(O$1004,IF(ISNUMBER(Datos!O961),AND(OR(O$1005="",Datos!O961&gt;=O$1005),OR(O$1006="",Datos!O961&lt;=O$1006)),FALSE),IF(ISNUMBER(Datos!O961),AND(Datos!O961=INT(Datos!O961),AND(OR(O$1005="",Datos!O961&gt;=O$1005),OR(O$1006="",Datos!O961&lt;=O$1006))),FALSE),OR(ISNUMBER(FIND(";"&amp;UPPER(TRIM(Datos!O961&amp;""))&amp;"=",O$1007)),ISNUMBER(FIND(";"&amp;UPPER(TRIM(Datos!O961&amp;""))&amp;";",O$1007))),OR(UPPER(TRIM(Datos!O961&amp;""))="SÍ",UPPER(TRIM(Datos!O961&amp;""))="SI",UPPER(TRIM(Datos!O961&amp;""))="NO"),IF(ISNUMBER(Datos!O961),AND(OR(O$1005="",Datos!O961&gt;=O$1005),OR(O$1006="",Datos!O961&lt;=O$1006)),FALSE),TRUE))))</f>
        <v>0.0</v>
      </c>
      <c r="P961">
        <f>IF(Datos!P961="",0,IF(AND(P$1008&lt;&gt;"",Datos!P961=P$1008),0,IF(P$1004=0,0,1-CHOOSE(P$1004,IF(ISNUMBER(Datos!P961),AND(OR(P$1005="",Datos!P961&gt;=P$1005),OR(P$1006="",Datos!P961&lt;=P$1006)),FALSE),IF(ISNUMBER(Datos!P961),AND(Datos!P961=INT(Datos!P961),AND(OR(P$1005="",Datos!P961&gt;=P$1005),OR(P$1006="",Datos!P961&lt;=P$1006))),FALSE),OR(ISNUMBER(FIND(";"&amp;UPPER(TRIM(Datos!P961&amp;""))&amp;"=",P$1007)),ISNUMBER(FIND(";"&amp;UPPER(TRIM(Datos!P961&amp;""))&amp;";",P$1007))),OR(UPPER(TRIM(Datos!P961&amp;""))="SÍ",UPPER(TRIM(Datos!P961&amp;""))="SI",UPPER(TRIM(Datos!P961&amp;""))="NO"),IF(ISNUMBER(Datos!P961),AND(OR(P$1005="",Datos!P961&gt;=P$1005),OR(P$1006="",Datos!P961&lt;=P$1006)),FALSE),TRUE))))</f>
        <v>0.0</v>
      </c>
      <c r="Q961">
        <f>IF(Datos!Q961="",0,IF(AND(Q$1008&lt;&gt;"",Datos!Q961=Q$1008),0,IF(Q$1004=0,0,1-CHOOSE(Q$1004,IF(ISNUMBER(Datos!Q961),AND(OR(Q$1005="",Datos!Q961&gt;=Q$1005),OR(Q$1006="",Datos!Q961&lt;=Q$1006)),FALSE),IF(ISNUMBER(Datos!Q961),AND(Datos!Q961=INT(Datos!Q961),AND(OR(Q$1005="",Datos!Q961&gt;=Q$1005),OR(Q$1006="",Datos!Q961&lt;=Q$1006))),FALSE),OR(ISNUMBER(FIND(";"&amp;UPPER(TRIM(Datos!Q961&amp;""))&amp;"=",Q$1007)),ISNUMBER(FIND(";"&amp;UPPER(TRIM(Datos!Q961&amp;""))&amp;";",Q$1007))),OR(UPPER(TRIM(Datos!Q961&amp;""))="SÍ",UPPER(TRIM(Datos!Q961&amp;""))="SI",UPPER(TRIM(Datos!Q961&amp;""))="NO"),IF(ISNUMBER(Datos!Q961),AND(OR(Q$1005="",Datos!Q961&gt;=Q$1005),OR(Q$1006="",Datos!Q961&lt;=Q$1006)),FALSE),TRUE))))</f>
        <v>0.0</v>
      </c>
      <c r="R961">
        <f>IF(Datos!R961="",0,IF(AND(R$1008&lt;&gt;"",Datos!R961=R$1008),0,IF(R$1004=0,0,1-CHOOSE(R$1004,IF(ISNUMBER(Datos!R961),AND(OR(R$1005="",Datos!R961&gt;=R$1005),OR(R$1006="",Datos!R961&lt;=R$1006)),FALSE),IF(ISNUMBER(Datos!R961),AND(Datos!R961=INT(Datos!R961),AND(OR(R$1005="",Datos!R961&gt;=R$1005),OR(R$1006="",Datos!R961&lt;=R$1006))),FALSE),OR(ISNUMBER(FIND(";"&amp;UPPER(TRIM(Datos!R961&amp;""))&amp;"=",R$1007)),ISNUMBER(FIND(";"&amp;UPPER(TRIM(Datos!R961&amp;""))&amp;";",R$1007))),OR(UPPER(TRIM(Datos!R961&amp;""))="SÍ",UPPER(TRIM(Datos!R961&amp;""))="SI",UPPER(TRIM(Datos!R961&amp;""))="NO"),IF(ISNUMBER(Datos!R961),AND(OR(R$1005="",Datos!R961&gt;=R$1005),OR(R$1006="",Datos!R961&lt;=R$1006)),FALSE),TRUE))))</f>
        <v>0.0</v>
      </c>
      <c r="S961">
        <f>IF(Datos!S961="",0,IF(AND(S$1008&lt;&gt;"",Datos!S961=S$1008),0,IF(S$1004=0,0,1-CHOOSE(S$1004,IF(ISNUMBER(Datos!S961),AND(OR(S$1005="",Datos!S961&gt;=S$1005),OR(S$1006="",Datos!S961&lt;=S$1006)),FALSE),IF(ISNUMBER(Datos!S961),AND(Datos!S961=INT(Datos!S961),AND(OR(S$1005="",Datos!S961&gt;=S$1005),OR(S$1006="",Datos!S961&lt;=S$1006))),FALSE),OR(ISNUMBER(FIND(";"&amp;UPPER(TRIM(Datos!S961&amp;""))&amp;"=",S$1007)),ISNUMBER(FIND(";"&amp;UPPER(TRIM(Datos!S961&amp;""))&amp;";",S$1007))),OR(UPPER(TRIM(Datos!S961&amp;""))="SÍ",UPPER(TRIM(Datos!S961&amp;""))="SI",UPPER(TRIM(Datos!S961&amp;""))="NO"),IF(ISNUMBER(Datos!S961),AND(OR(S$1005="",Datos!S961&gt;=S$1005),OR(S$1006="",Datos!S961&lt;=S$1006)),FALSE),TRUE))))</f>
        <v>0.0</v>
      </c>
      <c r="T961">
        <f>IF(Datos!T961="",0,IF(AND(T$1008&lt;&gt;"",Datos!T961=T$1008),0,IF(T$1004=0,0,1-CHOOSE(T$1004,IF(ISNUMBER(Datos!T961),AND(OR(T$1005="",Datos!T961&gt;=T$1005),OR(T$1006="",Datos!T961&lt;=T$1006)),FALSE),IF(ISNUMBER(Datos!T961),AND(Datos!T961=INT(Datos!T961),AND(OR(T$1005="",Datos!T961&gt;=T$1005),OR(T$1006="",Datos!T961&lt;=T$1006))),FALSE),OR(ISNUMBER(FIND(";"&amp;UPPER(TRIM(Datos!T961&amp;""))&amp;"=",T$1007)),ISNUMBER(FIND(";"&amp;UPPER(TRIM(Datos!T961&amp;""))&amp;";",T$1007))),OR(UPPER(TRIM(Datos!T961&amp;""))="SÍ",UPPER(TRIM(Datos!T961&amp;""))="SI",UPPER(TRIM(Datos!T961&amp;""))="NO"),IF(ISNUMBER(Datos!T961),AND(OR(T$1005="",Datos!T961&gt;=T$1005),OR(T$1006="",Datos!T961&lt;=T$1006)),FALSE),TRUE))))</f>
        <v>0.0</v>
      </c>
      <c r="U961">
        <f>IF(Datos!U961="",0,IF(AND(U$1008&lt;&gt;"",Datos!U961=U$1008),0,IF(U$1004=0,0,1-CHOOSE(U$1004,IF(ISNUMBER(Datos!U961),AND(OR(U$1005="",Datos!U961&gt;=U$1005),OR(U$1006="",Datos!U961&lt;=U$1006)),FALSE),IF(ISNUMBER(Datos!U961),AND(Datos!U961=INT(Datos!U961),AND(OR(U$1005="",Datos!U961&gt;=U$1005),OR(U$1006="",Datos!U961&lt;=U$1006))),FALSE),OR(ISNUMBER(FIND(";"&amp;UPPER(TRIM(Datos!U961&amp;""))&amp;"=",U$1007)),ISNUMBER(FIND(";"&amp;UPPER(TRIM(Datos!U961&amp;""))&amp;";",U$1007))),OR(UPPER(TRIM(Datos!U961&amp;""))="SÍ",UPPER(TRIM(Datos!U961&amp;""))="SI",UPPER(TRIM(Datos!U961&amp;""))="NO"),IF(ISNUMBER(Datos!U961),AND(OR(U$1005="",Datos!U961&gt;=U$1005),OR(U$1006="",Datos!U961&lt;=U$1006)),FALSE),TRUE))))</f>
        <v>0.0</v>
      </c>
      <c r="V961">
        <f>IF(Datos!V961="",0,IF(AND(V$1008&lt;&gt;"",Datos!V961=V$1008),0,IF(V$1004=0,0,1-CHOOSE(V$1004,IF(ISNUMBER(Datos!V961),AND(OR(V$1005="",Datos!V961&gt;=V$1005),OR(V$1006="",Datos!V961&lt;=V$1006)),FALSE),IF(ISNUMBER(Datos!V961),AND(Datos!V961=INT(Datos!V961),AND(OR(V$1005="",Datos!V961&gt;=V$1005),OR(V$1006="",Datos!V961&lt;=V$1006))),FALSE),OR(ISNUMBER(FIND(";"&amp;UPPER(TRIM(Datos!V961&amp;""))&amp;"=",V$1007)),ISNUMBER(FIND(";"&amp;UPPER(TRIM(Datos!V961&amp;""))&amp;";",V$1007))),OR(UPPER(TRIM(Datos!V961&amp;""))="SÍ",UPPER(TRIM(Datos!V961&amp;""))="SI",UPPER(TRIM(Datos!V961&amp;""))="NO"),IF(ISNUMBER(Datos!V961),AND(OR(V$1005="",Datos!V961&gt;=V$1005),OR(V$1006="",Datos!V961&lt;=V$1006)),FALSE),TRUE))))</f>
        <v>0.0</v>
      </c>
      <c r="W961">
        <f>IF(Datos!W961="",0,IF(AND(W$1008&lt;&gt;"",Datos!W961=W$1008),0,IF(W$1004=0,0,1-CHOOSE(W$1004,IF(ISNUMBER(Datos!W961),AND(OR(W$1005="",Datos!W961&gt;=W$1005),OR(W$1006="",Datos!W961&lt;=W$1006)),FALSE),IF(ISNUMBER(Datos!W961),AND(Datos!W961=INT(Datos!W961),AND(OR(W$1005="",Datos!W961&gt;=W$1005),OR(W$1006="",Datos!W961&lt;=W$1006))),FALSE),OR(ISNUMBER(FIND(";"&amp;UPPER(TRIM(Datos!W961&amp;""))&amp;"=",W$1007)),ISNUMBER(FIND(";"&amp;UPPER(TRIM(Datos!W961&amp;""))&amp;";",W$1007))),OR(UPPER(TRIM(Datos!W961&amp;""))="SÍ",UPPER(TRIM(Datos!W961&amp;""))="SI",UPPER(TRIM(Datos!W961&amp;""))="NO"),IF(ISNUMBER(Datos!W961),AND(OR(W$1005="",Datos!W961&gt;=W$1005),OR(W$1006="",Datos!W961&lt;=W$1006)),FALSE),TRUE))))</f>
        <v>0.0</v>
      </c>
      <c r="X961">
        <f>IF(Datos!X961="",0,IF(AND(X$1008&lt;&gt;"",Datos!X961=X$1008),0,IF(X$1004=0,0,1-CHOOSE(X$1004,IF(ISNUMBER(Datos!X961),AND(OR(X$1005="",Datos!X961&gt;=X$1005),OR(X$1006="",Datos!X961&lt;=X$1006)),FALSE),IF(ISNUMBER(Datos!X961),AND(Datos!X961=INT(Datos!X961),AND(OR(X$1005="",Datos!X961&gt;=X$1005),OR(X$1006="",Datos!X961&lt;=X$1006))),FALSE),OR(ISNUMBER(FIND(";"&amp;UPPER(TRIM(Datos!X961&amp;""))&amp;"=",X$1007)),ISNUMBER(FIND(";"&amp;UPPER(TRIM(Datos!X961&amp;""))&amp;";",X$1007))),OR(UPPER(TRIM(Datos!X961&amp;""))="SÍ",UPPER(TRIM(Datos!X961&amp;""))="SI",UPPER(TRIM(Datos!X961&amp;""))="NO"),IF(ISNUMBER(Datos!X961),AND(OR(X$1005="",Datos!X961&gt;=X$1005),OR(X$1006="",Datos!X961&lt;=X$1006)),FALSE),TRUE))))</f>
        <v>0.0</v>
      </c>
      <c r="Y961">
        <f>IF(Datos!Y961="",0,IF(AND(Y$1008&lt;&gt;"",Datos!Y961=Y$1008),0,IF(Y$1004=0,0,1-CHOOSE(Y$1004,IF(ISNUMBER(Datos!Y961),AND(OR(Y$1005="",Datos!Y961&gt;=Y$1005),OR(Y$1006="",Datos!Y961&lt;=Y$1006)),FALSE),IF(ISNUMBER(Datos!Y961),AND(Datos!Y961=INT(Datos!Y961),AND(OR(Y$1005="",Datos!Y961&gt;=Y$1005),OR(Y$1006="",Datos!Y961&lt;=Y$1006))),FALSE),OR(ISNUMBER(FIND(";"&amp;UPPER(TRIM(Datos!Y961&amp;""))&amp;"=",Y$1007)),ISNUMBER(FIND(";"&amp;UPPER(TRIM(Datos!Y961&amp;""))&amp;";",Y$1007))),OR(UPPER(TRIM(Datos!Y961&amp;""))="SÍ",UPPER(TRIM(Datos!Y961&amp;""))="SI",UPPER(TRIM(Datos!Y961&amp;""))="NO"),IF(ISNUMBER(Datos!Y961),AND(OR(Y$1005="",Datos!Y961&gt;=Y$1005),OR(Y$1006="",Datos!Y961&lt;=Y$1006)),FALSE),TRUE))))</f>
        <v>0.0</v>
      </c>
      <c r="Z961">
        <f>IF(Datos!Z961="",0,IF(AND(Z$1008&lt;&gt;"",Datos!Z961=Z$1008),0,IF(Z$1004=0,0,1-CHOOSE(Z$1004,IF(ISNUMBER(Datos!Z961),AND(OR(Z$1005="",Datos!Z961&gt;=Z$1005),OR(Z$1006="",Datos!Z961&lt;=Z$1006)),FALSE),IF(ISNUMBER(Datos!Z961),AND(Datos!Z961=INT(Datos!Z961),AND(OR(Z$1005="",Datos!Z961&gt;=Z$1005),OR(Z$1006="",Datos!Z961&lt;=Z$1006))),FALSE),OR(ISNUMBER(FIND(";"&amp;UPPER(TRIM(Datos!Z961&amp;""))&amp;"=",Z$1007)),ISNUMBER(FIND(";"&amp;UPPER(TRIM(Datos!Z961&amp;""))&amp;";",Z$1007))),OR(UPPER(TRIM(Datos!Z961&amp;""))="SÍ",UPPER(TRIM(Datos!Z961&amp;""))="SI",UPPER(TRIM(Datos!Z961&amp;""))="NO"),IF(ISNUMBER(Datos!Z961),AND(OR(Z$1005="",Datos!Z961&gt;=Z$1005),OR(Z$1006="",Datos!Z961&lt;=Z$1006)),FALSE),TRUE))))</f>
        <v>0.0</v>
      </c>
      <c r="AA961">
        <f>IF(Datos!AA961="",0,IF(AND(AA$1008&lt;&gt;"",Datos!AA961=AA$1008),0,IF(AA$1004=0,0,1-CHOOSE(AA$1004,IF(ISNUMBER(Datos!AA961),AND(OR(AA$1005="",Datos!AA961&gt;=AA$1005),OR(AA$1006="",Datos!AA961&lt;=AA$1006)),FALSE),IF(ISNUMBER(Datos!AA961),AND(Datos!AA961=INT(Datos!AA961),AND(OR(AA$1005="",Datos!AA961&gt;=AA$1005),OR(AA$1006="",Datos!AA961&lt;=AA$1006))),FALSE),OR(ISNUMBER(FIND(";"&amp;UPPER(TRIM(Datos!AA961&amp;""))&amp;"=",AA$1007)),ISNUMBER(FIND(";"&amp;UPPER(TRIM(Datos!AA961&amp;""))&amp;";",AA$1007))),OR(UPPER(TRIM(Datos!AA961&amp;""))="SÍ",UPPER(TRIM(Datos!AA961&amp;""))="SI",UPPER(TRIM(Datos!AA961&amp;""))="NO"),IF(ISNUMBER(Datos!AA961),AND(OR(AA$1005="",Datos!AA961&gt;=AA$1005),OR(AA$1006="",Datos!AA961&lt;=AA$1006)),FALSE),TRUE))))</f>
        <v>0.0</v>
      </c>
      <c r="AB961">
        <f>IF(Datos!AB961="",0,IF(AND(AB$1008&lt;&gt;"",Datos!AB961=AB$1008),0,IF(AB$1004=0,0,1-CHOOSE(AB$1004,IF(ISNUMBER(Datos!AB961),AND(OR(AB$1005="",Datos!AB961&gt;=AB$1005),OR(AB$1006="",Datos!AB961&lt;=AB$1006)),FALSE),IF(ISNUMBER(Datos!AB961),AND(Datos!AB961=INT(Datos!AB961),AND(OR(AB$1005="",Datos!AB961&gt;=AB$1005),OR(AB$1006="",Datos!AB961&lt;=AB$1006))),FALSE),OR(ISNUMBER(FIND(";"&amp;UPPER(TRIM(Datos!AB961&amp;""))&amp;"=",AB$1007)),ISNUMBER(FIND(";"&amp;UPPER(TRIM(Datos!AB961&amp;""))&amp;";",AB$1007))),OR(UPPER(TRIM(Datos!AB961&amp;""))="SÍ",UPPER(TRIM(Datos!AB961&amp;""))="SI",UPPER(TRIM(Datos!AB961&amp;""))="NO"),IF(ISNUMBER(Datos!AB961),AND(OR(AB$1005="",Datos!AB961&gt;=AB$1005),OR(AB$1006="",Datos!AB961&lt;=AB$1006)),FALSE),TRUE))))</f>
        <v>0.0</v>
      </c>
      <c r="AC961">
        <f>IF(Datos!AC961="",0,IF(AND(AC$1008&lt;&gt;"",Datos!AC961=AC$1008),0,IF(AC$1004=0,0,1-CHOOSE(AC$1004,IF(ISNUMBER(Datos!AC961),AND(OR(AC$1005="",Datos!AC961&gt;=AC$1005),OR(AC$1006="",Datos!AC961&lt;=AC$1006)),FALSE),IF(ISNUMBER(Datos!AC961),AND(Datos!AC961=INT(Datos!AC961),AND(OR(AC$1005="",Datos!AC961&gt;=AC$1005),OR(AC$1006="",Datos!AC961&lt;=AC$1006))),FALSE),OR(ISNUMBER(FIND(";"&amp;UPPER(TRIM(Datos!AC961&amp;""))&amp;"=",AC$1007)),ISNUMBER(FIND(";"&amp;UPPER(TRIM(Datos!AC961&amp;""))&amp;";",AC$1007))),OR(UPPER(TRIM(Datos!AC961&amp;""))="SÍ",UPPER(TRIM(Datos!AC961&amp;""))="SI",UPPER(TRIM(Datos!AC961&amp;""))="NO"),IF(ISNUMBER(Datos!AC961),AND(OR(AC$1005="",Datos!AC961&gt;=AC$1005),OR(AC$1006="",Datos!AC961&lt;=AC$1006)),FALSE),TRUE))))</f>
        <v>0.0</v>
      </c>
      <c r="AD961">
        <f>IF(Datos!AD961="",0,IF(AND(AD$1008&lt;&gt;"",Datos!AD961=AD$1008),0,IF(AD$1004=0,0,1-CHOOSE(AD$1004,IF(ISNUMBER(Datos!AD961),AND(OR(AD$1005="",Datos!AD961&gt;=AD$1005),OR(AD$1006="",Datos!AD961&lt;=AD$1006)),FALSE),IF(ISNUMBER(Datos!AD961),AND(Datos!AD961=INT(Datos!AD961),AND(OR(AD$1005="",Datos!AD961&gt;=AD$1005),OR(AD$1006="",Datos!AD961&lt;=AD$1006))),FALSE),OR(ISNUMBER(FIND(";"&amp;UPPER(TRIM(Datos!AD961&amp;""))&amp;"=",AD$1007)),ISNUMBER(FIND(";"&amp;UPPER(TRIM(Datos!AD961&amp;""))&amp;";",AD$1007))),OR(UPPER(TRIM(Datos!AD961&amp;""))="SÍ",UPPER(TRIM(Datos!AD961&amp;""))="SI",UPPER(TRIM(Datos!AD961&amp;""))="NO"),IF(ISNUMBER(Datos!AD961),AND(OR(AD$1005="",Datos!AD961&gt;=AD$1005),OR(AD$1006="",Datos!AD961&lt;=AD$1006)),FALSE),TRUE))))</f>
        <v>0.0</v>
      </c>
      <c r="AE961">
        <f>IF(Datos!AE961="",0,IF(AND(AE$1008&lt;&gt;"",Datos!AE961=AE$1008),0,IF(AE$1004=0,0,1-CHOOSE(AE$1004,IF(ISNUMBER(Datos!AE961),AND(OR(AE$1005="",Datos!AE961&gt;=AE$1005),OR(AE$1006="",Datos!AE961&lt;=AE$1006)),FALSE),IF(ISNUMBER(Datos!AE961),AND(Datos!AE961=INT(Datos!AE961),AND(OR(AE$1005="",Datos!AE961&gt;=AE$1005),OR(AE$1006="",Datos!AE961&lt;=AE$1006))),FALSE),OR(ISNUMBER(FIND(";"&amp;UPPER(TRIM(Datos!AE961&amp;""))&amp;"=",AE$1007)),ISNUMBER(FIND(";"&amp;UPPER(TRIM(Datos!AE961&amp;""))&amp;";",AE$1007))),OR(UPPER(TRIM(Datos!AE961&amp;""))="SÍ",UPPER(TRIM(Datos!AE961&amp;""))="SI",UPPER(TRIM(Datos!AE961&amp;""))="NO"),IF(ISNUMBER(Datos!AE961),AND(OR(AE$1005="",Datos!AE961&gt;=AE$1005),OR(AE$1006="",Datos!AE961&lt;=AE$1006)),FALSE),TRUE))))</f>
        <v>0.0</v>
      </c>
    </row>
    <row r="962" spans="2:31">
      <c r="B962">
        <f>IF(Datos!B962="",0,IF(AND(B$1008&lt;&gt;"",Datos!B962=B$1008),0,IF(B$1004=0,0,1-CHOOSE(B$1004,IF(ISNUMBER(Datos!B962),AND(OR(B$1005="",Datos!B962&gt;=B$1005),OR(B$1006="",Datos!B962&lt;=B$1006)),FALSE),IF(ISNUMBER(Datos!B962),AND(Datos!B962=INT(Datos!B962),AND(OR(B$1005="",Datos!B962&gt;=B$1005),OR(B$1006="",Datos!B962&lt;=B$1006))),FALSE),OR(ISNUMBER(FIND(";"&amp;UPPER(TRIM(Datos!B962&amp;""))&amp;"=",B$1007)),ISNUMBER(FIND(";"&amp;UPPER(TRIM(Datos!B962&amp;""))&amp;";",B$1007))),OR(UPPER(TRIM(Datos!B962&amp;""))="SÍ",UPPER(TRIM(Datos!B962&amp;""))="SI",UPPER(TRIM(Datos!B962&amp;""))="NO"),IF(ISNUMBER(Datos!B962),AND(OR(B$1005="",Datos!B962&gt;=B$1005),OR(B$1006="",Datos!B962&lt;=B$1006)),FALSE),TRUE))))</f>
        <v>0.0</v>
      </c>
      <c r="C962">
        <f>IF(Datos!C962="",0,IF(AND(C$1008&lt;&gt;"",Datos!C962=C$1008),0,IF(C$1004=0,0,1-CHOOSE(C$1004,IF(ISNUMBER(Datos!C962),AND(OR(C$1005="",Datos!C962&gt;=C$1005),OR(C$1006="",Datos!C962&lt;=C$1006)),FALSE),IF(ISNUMBER(Datos!C962),AND(Datos!C962=INT(Datos!C962),AND(OR(C$1005="",Datos!C962&gt;=C$1005),OR(C$1006="",Datos!C962&lt;=C$1006))),FALSE),OR(ISNUMBER(FIND(";"&amp;UPPER(TRIM(Datos!C962&amp;""))&amp;"=",C$1007)),ISNUMBER(FIND(";"&amp;UPPER(TRIM(Datos!C962&amp;""))&amp;";",C$1007))),OR(UPPER(TRIM(Datos!C962&amp;""))="SÍ",UPPER(TRIM(Datos!C962&amp;""))="SI",UPPER(TRIM(Datos!C962&amp;""))="NO"),IF(ISNUMBER(Datos!C962),AND(OR(C$1005="",Datos!C962&gt;=C$1005),OR(C$1006="",Datos!C962&lt;=C$1006)),FALSE),TRUE))))</f>
        <v>0.0</v>
      </c>
      <c r="D962">
        <f>IF(Datos!D962="",0,IF(AND(D$1008&lt;&gt;"",Datos!D962=D$1008),0,IF(D$1004=0,0,1-CHOOSE(D$1004,IF(ISNUMBER(Datos!D962),AND(OR(D$1005="",Datos!D962&gt;=D$1005),OR(D$1006="",Datos!D962&lt;=D$1006)),FALSE),IF(ISNUMBER(Datos!D962),AND(Datos!D962=INT(Datos!D962),AND(OR(D$1005="",Datos!D962&gt;=D$1005),OR(D$1006="",Datos!D962&lt;=D$1006))),FALSE),OR(ISNUMBER(FIND(";"&amp;UPPER(TRIM(Datos!D962&amp;""))&amp;"=",D$1007)),ISNUMBER(FIND(";"&amp;UPPER(TRIM(Datos!D962&amp;""))&amp;";",D$1007))),OR(UPPER(TRIM(Datos!D962&amp;""))="SÍ",UPPER(TRIM(Datos!D962&amp;""))="SI",UPPER(TRIM(Datos!D962&amp;""))="NO"),IF(ISNUMBER(Datos!D962),AND(OR(D$1005="",Datos!D962&gt;=D$1005),OR(D$1006="",Datos!D962&lt;=D$1006)),FALSE),TRUE))))</f>
        <v>0.0</v>
      </c>
      <c r="E962">
        <f>IF(Datos!E962="",0,IF(AND(E$1008&lt;&gt;"",Datos!E962=E$1008),0,IF(E$1004=0,0,1-CHOOSE(E$1004,IF(ISNUMBER(Datos!E962),AND(OR(E$1005="",Datos!E962&gt;=E$1005),OR(E$1006="",Datos!E962&lt;=E$1006)),FALSE),IF(ISNUMBER(Datos!E962),AND(Datos!E962=INT(Datos!E962),AND(OR(E$1005="",Datos!E962&gt;=E$1005),OR(E$1006="",Datos!E962&lt;=E$1006))),FALSE),OR(ISNUMBER(FIND(";"&amp;UPPER(TRIM(Datos!E962&amp;""))&amp;"=",E$1007)),ISNUMBER(FIND(";"&amp;UPPER(TRIM(Datos!E962&amp;""))&amp;";",E$1007))),OR(UPPER(TRIM(Datos!E962&amp;""))="SÍ",UPPER(TRIM(Datos!E962&amp;""))="SI",UPPER(TRIM(Datos!E962&amp;""))="NO"),IF(ISNUMBER(Datos!E962),AND(OR(E$1005="",Datos!E962&gt;=E$1005),OR(E$1006="",Datos!E962&lt;=E$1006)),FALSE),TRUE))))</f>
        <v>0.0</v>
      </c>
      <c r="F962">
        <f>IF(Datos!F962="",0,IF(AND(F$1008&lt;&gt;"",Datos!F962=F$1008),0,IF(F$1004=0,0,1-CHOOSE(F$1004,IF(ISNUMBER(Datos!F962),AND(OR(F$1005="",Datos!F962&gt;=F$1005),OR(F$1006="",Datos!F962&lt;=F$1006)),FALSE),IF(ISNUMBER(Datos!F962),AND(Datos!F962=INT(Datos!F962),AND(OR(F$1005="",Datos!F962&gt;=F$1005),OR(F$1006="",Datos!F962&lt;=F$1006))),FALSE),OR(ISNUMBER(FIND(";"&amp;UPPER(TRIM(Datos!F962&amp;""))&amp;"=",F$1007)),ISNUMBER(FIND(";"&amp;UPPER(TRIM(Datos!F962&amp;""))&amp;";",F$1007))),OR(UPPER(TRIM(Datos!F962&amp;""))="SÍ",UPPER(TRIM(Datos!F962&amp;""))="SI",UPPER(TRIM(Datos!F962&amp;""))="NO"),IF(ISNUMBER(Datos!F962),AND(OR(F$1005="",Datos!F962&gt;=F$1005),OR(F$1006="",Datos!F962&lt;=F$1006)),FALSE),TRUE))))</f>
        <v>0.0</v>
      </c>
      <c r="G962">
        <f>IF(Datos!G962="",0,IF(AND(G$1008&lt;&gt;"",Datos!G962=G$1008),0,IF(G$1004=0,0,1-CHOOSE(G$1004,IF(ISNUMBER(Datos!G962),AND(OR(G$1005="",Datos!G962&gt;=G$1005),OR(G$1006="",Datos!G962&lt;=G$1006)),FALSE),IF(ISNUMBER(Datos!G962),AND(Datos!G962=INT(Datos!G962),AND(OR(G$1005="",Datos!G962&gt;=G$1005),OR(G$1006="",Datos!G962&lt;=G$1006))),FALSE),OR(ISNUMBER(FIND(";"&amp;UPPER(TRIM(Datos!G962&amp;""))&amp;"=",G$1007)),ISNUMBER(FIND(";"&amp;UPPER(TRIM(Datos!G962&amp;""))&amp;";",G$1007))),OR(UPPER(TRIM(Datos!G962&amp;""))="SÍ",UPPER(TRIM(Datos!G962&amp;""))="SI",UPPER(TRIM(Datos!G962&amp;""))="NO"),IF(ISNUMBER(Datos!G962),AND(OR(G$1005="",Datos!G962&gt;=G$1005),OR(G$1006="",Datos!G962&lt;=G$1006)),FALSE),TRUE))))</f>
        <v>0.0</v>
      </c>
      <c r="H962">
        <f>IF(Datos!H962="",0,IF(AND(H$1008&lt;&gt;"",Datos!H962=H$1008),0,IF(H$1004=0,0,1-CHOOSE(H$1004,IF(ISNUMBER(Datos!H962),AND(OR(H$1005="",Datos!H962&gt;=H$1005),OR(H$1006="",Datos!H962&lt;=H$1006)),FALSE),IF(ISNUMBER(Datos!H962),AND(Datos!H962=INT(Datos!H962),AND(OR(H$1005="",Datos!H962&gt;=H$1005),OR(H$1006="",Datos!H962&lt;=H$1006))),FALSE),OR(ISNUMBER(FIND(";"&amp;UPPER(TRIM(Datos!H962&amp;""))&amp;"=",H$1007)),ISNUMBER(FIND(";"&amp;UPPER(TRIM(Datos!H962&amp;""))&amp;";",H$1007))),OR(UPPER(TRIM(Datos!H962&amp;""))="SÍ",UPPER(TRIM(Datos!H962&amp;""))="SI",UPPER(TRIM(Datos!H962&amp;""))="NO"),IF(ISNUMBER(Datos!H962),AND(OR(H$1005="",Datos!H962&gt;=H$1005),OR(H$1006="",Datos!H962&lt;=H$1006)),FALSE),TRUE))))</f>
        <v>0.0</v>
      </c>
      <c r="I962">
        <f>IF(Datos!I962="",0,IF(AND(I$1008&lt;&gt;"",Datos!I962=I$1008),0,IF(I$1004=0,0,1-CHOOSE(I$1004,IF(ISNUMBER(Datos!I962),AND(OR(I$1005="",Datos!I962&gt;=I$1005),OR(I$1006="",Datos!I962&lt;=I$1006)),FALSE),IF(ISNUMBER(Datos!I962),AND(Datos!I962=INT(Datos!I962),AND(OR(I$1005="",Datos!I962&gt;=I$1005),OR(I$1006="",Datos!I962&lt;=I$1006))),FALSE),OR(ISNUMBER(FIND(";"&amp;UPPER(TRIM(Datos!I962&amp;""))&amp;"=",I$1007)),ISNUMBER(FIND(";"&amp;UPPER(TRIM(Datos!I962&amp;""))&amp;";",I$1007))),OR(UPPER(TRIM(Datos!I962&amp;""))="SÍ",UPPER(TRIM(Datos!I962&amp;""))="SI",UPPER(TRIM(Datos!I962&amp;""))="NO"),IF(ISNUMBER(Datos!I962),AND(OR(I$1005="",Datos!I962&gt;=I$1005),OR(I$1006="",Datos!I962&lt;=I$1006)),FALSE),TRUE))))</f>
        <v>0.0</v>
      </c>
      <c r="J962">
        <f>IF(Datos!J962="",0,IF(AND(J$1008&lt;&gt;"",Datos!J962=J$1008),0,IF(J$1004=0,0,1-CHOOSE(J$1004,IF(ISNUMBER(Datos!J962),AND(OR(J$1005="",Datos!J962&gt;=J$1005),OR(J$1006="",Datos!J962&lt;=J$1006)),FALSE),IF(ISNUMBER(Datos!J962),AND(Datos!J962=INT(Datos!J962),AND(OR(J$1005="",Datos!J962&gt;=J$1005),OR(J$1006="",Datos!J962&lt;=J$1006))),FALSE),OR(ISNUMBER(FIND(";"&amp;UPPER(TRIM(Datos!J962&amp;""))&amp;"=",J$1007)),ISNUMBER(FIND(";"&amp;UPPER(TRIM(Datos!J962&amp;""))&amp;";",J$1007))),OR(UPPER(TRIM(Datos!J962&amp;""))="SÍ",UPPER(TRIM(Datos!J962&amp;""))="SI",UPPER(TRIM(Datos!J962&amp;""))="NO"),IF(ISNUMBER(Datos!J962),AND(OR(J$1005="",Datos!J962&gt;=J$1005),OR(J$1006="",Datos!J962&lt;=J$1006)),FALSE),TRUE))))</f>
        <v>0.0</v>
      </c>
      <c r="K962">
        <f>IF(Datos!K962="",0,IF(AND(K$1008&lt;&gt;"",Datos!K962=K$1008),0,IF(K$1004=0,0,1-CHOOSE(K$1004,IF(ISNUMBER(Datos!K962),AND(OR(K$1005="",Datos!K962&gt;=K$1005),OR(K$1006="",Datos!K962&lt;=K$1006)),FALSE),IF(ISNUMBER(Datos!K962),AND(Datos!K962=INT(Datos!K962),AND(OR(K$1005="",Datos!K962&gt;=K$1005),OR(K$1006="",Datos!K962&lt;=K$1006))),FALSE),OR(ISNUMBER(FIND(";"&amp;UPPER(TRIM(Datos!K962&amp;""))&amp;"=",K$1007)),ISNUMBER(FIND(";"&amp;UPPER(TRIM(Datos!K962&amp;""))&amp;";",K$1007))),OR(UPPER(TRIM(Datos!K962&amp;""))="SÍ",UPPER(TRIM(Datos!K962&amp;""))="SI",UPPER(TRIM(Datos!K962&amp;""))="NO"),IF(ISNUMBER(Datos!K962),AND(OR(K$1005="",Datos!K962&gt;=K$1005),OR(K$1006="",Datos!K962&lt;=K$1006)),FALSE),TRUE))))</f>
        <v>0.0</v>
      </c>
      <c r="L962">
        <f>IF(Datos!L962="",0,IF(AND(L$1008&lt;&gt;"",Datos!L962=L$1008),0,IF(L$1004=0,0,1-CHOOSE(L$1004,IF(ISNUMBER(Datos!L962),AND(OR(L$1005="",Datos!L962&gt;=L$1005),OR(L$1006="",Datos!L962&lt;=L$1006)),FALSE),IF(ISNUMBER(Datos!L962),AND(Datos!L962=INT(Datos!L962),AND(OR(L$1005="",Datos!L962&gt;=L$1005),OR(L$1006="",Datos!L962&lt;=L$1006))),FALSE),OR(ISNUMBER(FIND(";"&amp;UPPER(TRIM(Datos!L962&amp;""))&amp;"=",L$1007)),ISNUMBER(FIND(";"&amp;UPPER(TRIM(Datos!L962&amp;""))&amp;";",L$1007))),OR(UPPER(TRIM(Datos!L962&amp;""))="SÍ",UPPER(TRIM(Datos!L962&amp;""))="SI",UPPER(TRIM(Datos!L962&amp;""))="NO"),IF(ISNUMBER(Datos!L962),AND(OR(L$1005="",Datos!L962&gt;=L$1005),OR(L$1006="",Datos!L962&lt;=L$1006)),FALSE),TRUE))))</f>
        <v>0.0</v>
      </c>
      <c r="M962">
        <f>IF(Datos!M962="",0,IF(AND(M$1008&lt;&gt;"",Datos!M962=M$1008),0,IF(M$1004=0,0,1-CHOOSE(M$1004,IF(ISNUMBER(Datos!M962),AND(OR(M$1005="",Datos!M962&gt;=M$1005),OR(M$1006="",Datos!M962&lt;=M$1006)),FALSE),IF(ISNUMBER(Datos!M962),AND(Datos!M962=INT(Datos!M962),AND(OR(M$1005="",Datos!M962&gt;=M$1005),OR(M$1006="",Datos!M962&lt;=M$1006))),FALSE),OR(ISNUMBER(FIND(";"&amp;UPPER(TRIM(Datos!M962&amp;""))&amp;"=",M$1007)),ISNUMBER(FIND(";"&amp;UPPER(TRIM(Datos!M962&amp;""))&amp;";",M$1007))),OR(UPPER(TRIM(Datos!M962&amp;""))="SÍ",UPPER(TRIM(Datos!M962&amp;""))="SI",UPPER(TRIM(Datos!M962&amp;""))="NO"),IF(ISNUMBER(Datos!M962),AND(OR(M$1005="",Datos!M962&gt;=M$1005),OR(M$1006="",Datos!M962&lt;=M$1006)),FALSE),TRUE))))</f>
        <v>0.0</v>
      </c>
      <c r="N962">
        <f>IF(Datos!N962="",0,IF(AND(N$1008&lt;&gt;"",Datos!N962=N$1008),0,IF(N$1004=0,0,1-CHOOSE(N$1004,IF(ISNUMBER(Datos!N962),AND(OR(N$1005="",Datos!N962&gt;=N$1005),OR(N$1006="",Datos!N962&lt;=N$1006)),FALSE),IF(ISNUMBER(Datos!N962),AND(Datos!N962=INT(Datos!N962),AND(OR(N$1005="",Datos!N962&gt;=N$1005),OR(N$1006="",Datos!N962&lt;=N$1006))),FALSE),OR(ISNUMBER(FIND(";"&amp;UPPER(TRIM(Datos!N962&amp;""))&amp;"=",N$1007)),ISNUMBER(FIND(";"&amp;UPPER(TRIM(Datos!N962&amp;""))&amp;";",N$1007))),OR(UPPER(TRIM(Datos!N962&amp;""))="SÍ",UPPER(TRIM(Datos!N962&amp;""))="SI",UPPER(TRIM(Datos!N962&amp;""))="NO"),IF(ISNUMBER(Datos!N962),AND(OR(N$1005="",Datos!N962&gt;=N$1005),OR(N$1006="",Datos!N962&lt;=N$1006)),FALSE),TRUE))))</f>
        <v>0.0</v>
      </c>
      <c r="O962">
        <f>IF(Datos!O962="",0,IF(AND(O$1008&lt;&gt;"",Datos!O962=O$1008),0,IF(O$1004=0,0,1-CHOOSE(O$1004,IF(ISNUMBER(Datos!O962),AND(OR(O$1005="",Datos!O962&gt;=O$1005),OR(O$1006="",Datos!O962&lt;=O$1006)),FALSE),IF(ISNUMBER(Datos!O962),AND(Datos!O962=INT(Datos!O962),AND(OR(O$1005="",Datos!O962&gt;=O$1005),OR(O$1006="",Datos!O962&lt;=O$1006))),FALSE),OR(ISNUMBER(FIND(";"&amp;UPPER(TRIM(Datos!O962&amp;""))&amp;"=",O$1007)),ISNUMBER(FIND(";"&amp;UPPER(TRIM(Datos!O962&amp;""))&amp;";",O$1007))),OR(UPPER(TRIM(Datos!O962&amp;""))="SÍ",UPPER(TRIM(Datos!O962&amp;""))="SI",UPPER(TRIM(Datos!O962&amp;""))="NO"),IF(ISNUMBER(Datos!O962),AND(OR(O$1005="",Datos!O962&gt;=O$1005),OR(O$1006="",Datos!O962&lt;=O$1006)),FALSE),TRUE))))</f>
        <v>0.0</v>
      </c>
      <c r="P962">
        <f>IF(Datos!P962="",0,IF(AND(P$1008&lt;&gt;"",Datos!P962=P$1008),0,IF(P$1004=0,0,1-CHOOSE(P$1004,IF(ISNUMBER(Datos!P962),AND(OR(P$1005="",Datos!P962&gt;=P$1005),OR(P$1006="",Datos!P962&lt;=P$1006)),FALSE),IF(ISNUMBER(Datos!P962),AND(Datos!P962=INT(Datos!P962),AND(OR(P$1005="",Datos!P962&gt;=P$1005),OR(P$1006="",Datos!P962&lt;=P$1006))),FALSE),OR(ISNUMBER(FIND(";"&amp;UPPER(TRIM(Datos!P962&amp;""))&amp;"=",P$1007)),ISNUMBER(FIND(";"&amp;UPPER(TRIM(Datos!P962&amp;""))&amp;";",P$1007))),OR(UPPER(TRIM(Datos!P962&amp;""))="SÍ",UPPER(TRIM(Datos!P962&amp;""))="SI",UPPER(TRIM(Datos!P962&amp;""))="NO"),IF(ISNUMBER(Datos!P962),AND(OR(P$1005="",Datos!P962&gt;=P$1005),OR(P$1006="",Datos!P962&lt;=P$1006)),FALSE),TRUE))))</f>
        <v>0.0</v>
      </c>
      <c r="Q962">
        <f>IF(Datos!Q962="",0,IF(AND(Q$1008&lt;&gt;"",Datos!Q962=Q$1008),0,IF(Q$1004=0,0,1-CHOOSE(Q$1004,IF(ISNUMBER(Datos!Q962),AND(OR(Q$1005="",Datos!Q962&gt;=Q$1005),OR(Q$1006="",Datos!Q962&lt;=Q$1006)),FALSE),IF(ISNUMBER(Datos!Q962),AND(Datos!Q962=INT(Datos!Q962),AND(OR(Q$1005="",Datos!Q962&gt;=Q$1005),OR(Q$1006="",Datos!Q962&lt;=Q$1006))),FALSE),OR(ISNUMBER(FIND(";"&amp;UPPER(TRIM(Datos!Q962&amp;""))&amp;"=",Q$1007)),ISNUMBER(FIND(";"&amp;UPPER(TRIM(Datos!Q962&amp;""))&amp;";",Q$1007))),OR(UPPER(TRIM(Datos!Q962&amp;""))="SÍ",UPPER(TRIM(Datos!Q962&amp;""))="SI",UPPER(TRIM(Datos!Q962&amp;""))="NO"),IF(ISNUMBER(Datos!Q962),AND(OR(Q$1005="",Datos!Q962&gt;=Q$1005),OR(Q$1006="",Datos!Q962&lt;=Q$1006)),FALSE),TRUE))))</f>
        <v>0.0</v>
      </c>
      <c r="R962">
        <f>IF(Datos!R962="",0,IF(AND(R$1008&lt;&gt;"",Datos!R962=R$1008),0,IF(R$1004=0,0,1-CHOOSE(R$1004,IF(ISNUMBER(Datos!R962),AND(OR(R$1005="",Datos!R962&gt;=R$1005),OR(R$1006="",Datos!R962&lt;=R$1006)),FALSE),IF(ISNUMBER(Datos!R962),AND(Datos!R962=INT(Datos!R962),AND(OR(R$1005="",Datos!R962&gt;=R$1005),OR(R$1006="",Datos!R962&lt;=R$1006))),FALSE),OR(ISNUMBER(FIND(";"&amp;UPPER(TRIM(Datos!R962&amp;""))&amp;"=",R$1007)),ISNUMBER(FIND(";"&amp;UPPER(TRIM(Datos!R962&amp;""))&amp;";",R$1007))),OR(UPPER(TRIM(Datos!R962&amp;""))="SÍ",UPPER(TRIM(Datos!R962&amp;""))="SI",UPPER(TRIM(Datos!R962&amp;""))="NO"),IF(ISNUMBER(Datos!R962),AND(OR(R$1005="",Datos!R962&gt;=R$1005),OR(R$1006="",Datos!R962&lt;=R$1006)),FALSE),TRUE))))</f>
        <v>0.0</v>
      </c>
      <c r="S962">
        <f>IF(Datos!S962="",0,IF(AND(S$1008&lt;&gt;"",Datos!S962=S$1008),0,IF(S$1004=0,0,1-CHOOSE(S$1004,IF(ISNUMBER(Datos!S962),AND(OR(S$1005="",Datos!S962&gt;=S$1005),OR(S$1006="",Datos!S962&lt;=S$1006)),FALSE),IF(ISNUMBER(Datos!S962),AND(Datos!S962=INT(Datos!S962),AND(OR(S$1005="",Datos!S962&gt;=S$1005),OR(S$1006="",Datos!S962&lt;=S$1006))),FALSE),OR(ISNUMBER(FIND(";"&amp;UPPER(TRIM(Datos!S962&amp;""))&amp;"=",S$1007)),ISNUMBER(FIND(";"&amp;UPPER(TRIM(Datos!S962&amp;""))&amp;";",S$1007))),OR(UPPER(TRIM(Datos!S962&amp;""))="SÍ",UPPER(TRIM(Datos!S962&amp;""))="SI",UPPER(TRIM(Datos!S962&amp;""))="NO"),IF(ISNUMBER(Datos!S962),AND(OR(S$1005="",Datos!S962&gt;=S$1005),OR(S$1006="",Datos!S962&lt;=S$1006)),FALSE),TRUE))))</f>
        <v>0.0</v>
      </c>
      <c r="T962">
        <f>IF(Datos!T962="",0,IF(AND(T$1008&lt;&gt;"",Datos!T962=T$1008),0,IF(T$1004=0,0,1-CHOOSE(T$1004,IF(ISNUMBER(Datos!T962),AND(OR(T$1005="",Datos!T962&gt;=T$1005),OR(T$1006="",Datos!T962&lt;=T$1006)),FALSE),IF(ISNUMBER(Datos!T962),AND(Datos!T962=INT(Datos!T962),AND(OR(T$1005="",Datos!T962&gt;=T$1005),OR(T$1006="",Datos!T962&lt;=T$1006))),FALSE),OR(ISNUMBER(FIND(";"&amp;UPPER(TRIM(Datos!T962&amp;""))&amp;"=",T$1007)),ISNUMBER(FIND(";"&amp;UPPER(TRIM(Datos!T962&amp;""))&amp;";",T$1007))),OR(UPPER(TRIM(Datos!T962&amp;""))="SÍ",UPPER(TRIM(Datos!T962&amp;""))="SI",UPPER(TRIM(Datos!T962&amp;""))="NO"),IF(ISNUMBER(Datos!T962),AND(OR(T$1005="",Datos!T962&gt;=T$1005),OR(T$1006="",Datos!T962&lt;=T$1006)),FALSE),TRUE))))</f>
        <v>0.0</v>
      </c>
      <c r="U962">
        <f>IF(Datos!U962="",0,IF(AND(U$1008&lt;&gt;"",Datos!U962=U$1008),0,IF(U$1004=0,0,1-CHOOSE(U$1004,IF(ISNUMBER(Datos!U962),AND(OR(U$1005="",Datos!U962&gt;=U$1005),OR(U$1006="",Datos!U962&lt;=U$1006)),FALSE),IF(ISNUMBER(Datos!U962),AND(Datos!U962=INT(Datos!U962),AND(OR(U$1005="",Datos!U962&gt;=U$1005),OR(U$1006="",Datos!U962&lt;=U$1006))),FALSE),OR(ISNUMBER(FIND(";"&amp;UPPER(TRIM(Datos!U962&amp;""))&amp;"=",U$1007)),ISNUMBER(FIND(";"&amp;UPPER(TRIM(Datos!U962&amp;""))&amp;";",U$1007))),OR(UPPER(TRIM(Datos!U962&amp;""))="SÍ",UPPER(TRIM(Datos!U962&amp;""))="SI",UPPER(TRIM(Datos!U962&amp;""))="NO"),IF(ISNUMBER(Datos!U962),AND(OR(U$1005="",Datos!U962&gt;=U$1005),OR(U$1006="",Datos!U962&lt;=U$1006)),FALSE),TRUE))))</f>
        <v>0.0</v>
      </c>
      <c r="V962">
        <f>IF(Datos!V962="",0,IF(AND(V$1008&lt;&gt;"",Datos!V962=V$1008),0,IF(V$1004=0,0,1-CHOOSE(V$1004,IF(ISNUMBER(Datos!V962),AND(OR(V$1005="",Datos!V962&gt;=V$1005),OR(V$1006="",Datos!V962&lt;=V$1006)),FALSE),IF(ISNUMBER(Datos!V962),AND(Datos!V962=INT(Datos!V962),AND(OR(V$1005="",Datos!V962&gt;=V$1005),OR(V$1006="",Datos!V962&lt;=V$1006))),FALSE),OR(ISNUMBER(FIND(";"&amp;UPPER(TRIM(Datos!V962&amp;""))&amp;"=",V$1007)),ISNUMBER(FIND(";"&amp;UPPER(TRIM(Datos!V962&amp;""))&amp;";",V$1007))),OR(UPPER(TRIM(Datos!V962&amp;""))="SÍ",UPPER(TRIM(Datos!V962&amp;""))="SI",UPPER(TRIM(Datos!V962&amp;""))="NO"),IF(ISNUMBER(Datos!V962),AND(OR(V$1005="",Datos!V962&gt;=V$1005),OR(V$1006="",Datos!V962&lt;=V$1006)),FALSE),TRUE))))</f>
        <v>0.0</v>
      </c>
      <c r="W962">
        <f>IF(Datos!W962="",0,IF(AND(W$1008&lt;&gt;"",Datos!W962=W$1008),0,IF(W$1004=0,0,1-CHOOSE(W$1004,IF(ISNUMBER(Datos!W962),AND(OR(W$1005="",Datos!W962&gt;=W$1005),OR(W$1006="",Datos!W962&lt;=W$1006)),FALSE),IF(ISNUMBER(Datos!W962),AND(Datos!W962=INT(Datos!W962),AND(OR(W$1005="",Datos!W962&gt;=W$1005),OR(W$1006="",Datos!W962&lt;=W$1006))),FALSE),OR(ISNUMBER(FIND(";"&amp;UPPER(TRIM(Datos!W962&amp;""))&amp;"=",W$1007)),ISNUMBER(FIND(";"&amp;UPPER(TRIM(Datos!W962&amp;""))&amp;";",W$1007))),OR(UPPER(TRIM(Datos!W962&amp;""))="SÍ",UPPER(TRIM(Datos!W962&amp;""))="SI",UPPER(TRIM(Datos!W962&amp;""))="NO"),IF(ISNUMBER(Datos!W962),AND(OR(W$1005="",Datos!W962&gt;=W$1005),OR(W$1006="",Datos!W962&lt;=W$1006)),FALSE),TRUE))))</f>
        <v>0.0</v>
      </c>
      <c r="X962">
        <f>IF(Datos!X962="",0,IF(AND(X$1008&lt;&gt;"",Datos!X962=X$1008),0,IF(X$1004=0,0,1-CHOOSE(X$1004,IF(ISNUMBER(Datos!X962),AND(OR(X$1005="",Datos!X962&gt;=X$1005),OR(X$1006="",Datos!X962&lt;=X$1006)),FALSE),IF(ISNUMBER(Datos!X962),AND(Datos!X962=INT(Datos!X962),AND(OR(X$1005="",Datos!X962&gt;=X$1005),OR(X$1006="",Datos!X962&lt;=X$1006))),FALSE),OR(ISNUMBER(FIND(";"&amp;UPPER(TRIM(Datos!X962&amp;""))&amp;"=",X$1007)),ISNUMBER(FIND(";"&amp;UPPER(TRIM(Datos!X962&amp;""))&amp;";",X$1007))),OR(UPPER(TRIM(Datos!X962&amp;""))="SÍ",UPPER(TRIM(Datos!X962&amp;""))="SI",UPPER(TRIM(Datos!X962&amp;""))="NO"),IF(ISNUMBER(Datos!X962),AND(OR(X$1005="",Datos!X962&gt;=X$1005),OR(X$1006="",Datos!X962&lt;=X$1006)),FALSE),TRUE))))</f>
        <v>0.0</v>
      </c>
      <c r="Y962">
        <f>IF(Datos!Y962="",0,IF(AND(Y$1008&lt;&gt;"",Datos!Y962=Y$1008),0,IF(Y$1004=0,0,1-CHOOSE(Y$1004,IF(ISNUMBER(Datos!Y962),AND(OR(Y$1005="",Datos!Y962&gt;=Y$1005),OR(Y$1006="",Datos!Y962&lt;=Y$1006)),FALSE),IF(ISNUMBER(Datos!Y962),AND(Datos!Y962=INT(Datos!Y962),AND(OR(Y$1005="",Datos!Y962&gt;=Y$1005),OR(Y$1006="",Datos!Y962&lt;=Y$1006))),FALSE),OR(ISNUMBER(FIND(";"&amp;UPPER(TRIM(Datos!Y962&amp;""))&amp;"=",Y$1007)),ISNUMBER(FIND(";"&amp;UPPER(TRIM(Datos!Y962&amp;""))&amp;";",Y$1007))),OR(UPPER(TRIM(Datos!Y962&amp;""))="SÍ",UPPER(TRIM(Datos!Y962&amp;""))="SI",UPPER(TRIM(Datos!Y962&amp;""))="NO"),IF(ISNUMBER(Datos!Y962),AND(OR(Y$1005="",Datos!Y962&gt;=Y$1005),OR(Y$1006="",Datos!Y962&lt;=Y$1006)),FALSE),TRUE))))</f>
        <v>0.0</v>
      </c>
      <c r="Z962">
        <f>IF(Datos!Z962="",0,IF(AND(Z$1008&lt;&gt;"",Datos!Z962=Z$1008),0,IF(Z$1004=0,0,1-CHOOSE(Z$1004,IF(ISNUMBER(Datos!Z962),AND(OR(Z$1005="",Datos!Z962&gt;=Z$1005),OR(Z$1006="",Datos!Z962&lt;=Z$1006)),FALSE),IF(ISNUMBER(Datos!Z962),AND(Datos!Z962=INT(Datos!Z962),AND(OR(Z$1005="",Datos!Z962&gt;=Z$1005),OR(Z$1006="",Datos!Z962&lt;=Z$1006))),FALSE),OR(ISNUMBER(FIND(";"&amp;UPPER(TRIM(Datos!Z962&amp;""))&amp;"=",Z$1007)),ISNUMBER(FIND(";"&amp;UPPER(TRIM(Datos!Z962&amp;""))&amp;";",Z$1007))),OR(UPPER(TRIM(Datos!Z962&amp;""))="SÍ",UPPER(TRIM(Datos!Z962&amp;""))="SI",UPPER(TRIM(Datos!Z962&amp;""))="NO"),IF(ISNUMBER(Datos!Z962),AND(OR(Z$1005="",Datos!Z962&gt;=Z$1005),OR(Z$1006="",Datos!Z962&lt;=Z$1006)),FALSE),TRUE))))</f>
        <v>0.0</v>
      </c>
      <c r="AA962">
        <f>IF(Datos!AA962="",0,IF(AND(AA$1008&lt;&gt;"",Datos!AA962=AA$1008),0,IF(AA$1004=0,0,1-CHOOSE(AA$1004,IF(ISNUMBER(Datos!AA962),AND(OR(AA$1005="",Datos!AA962&gt;=AA$1005),OR(AA$1006="",Datos!AA962&lt;=AA$1006)),FALSE),IF(ISNUMBER(Datos!AA962),AND(Datos!AA962=INT(Datos!AA962),AND(OR(AA$1005="",Datos!AA962&gt;=AA$1005),OR(AA$1006="",Datos!AA962&lt;=AA$1006))),FALSE),OR(ISNUMBER(FIND(";"&amp;UPPER(TRIM(Datos!AA962&amp;""))&amp;"=",AA$1007)),ISNUMBER(FIND(";"&amp;UPPER(TRIM(Datos!AA962&amp;""))&amp;";",AA$1007))),OR(UPPER(TRIM(Datos!AA962&amp;""))="SÍ",UPPER(TRIM(Datos!AA962&amp;""))="SI",UPPER(TRIM(Datos!AA962&amp;""))="NO"),IF(ISNUMBER(Datos!AA962),AND(OR(AA$1005="",Datos!AA962&gt;=AA$1005),OR(AA$1006="",Datos!AA962&lt;=AA$1006)),FALSE),TRUE))))</f>
        <v>0.0</v>
      </c>
      <c r="AB962">
        <f>IF(Datos!AB962="",0,IF(AND(AB$1008&lt;&gt;"",Datos!AB962=AB$1008),0,IF(AB$1004=0,0,1-CHOOSE(AB$1004,IF(ISNUMBER(Datos!AB962),AND(OR(AB$1005="",Datos!AB962&gt;=AB$1005),OR(AB$1006="",Datos!AB962&lt;=AB$1006)),FALSE),IF(ISNUMBER(Datos!AB962),AND(Datos!AB962=INT(Datos!AB962),AND(OR(AB$1005="",Datos!AB962&gt;=AB$1005),OR(AB$1006="",Datos!AB962&lt;=AB$1006))),FALSE),OR(ISNUMBER(FIND(";"&amp;UPPER(TRIM(Datos!AB962&amp;""))&amp;"=",AB$1007)),ISNUMBER(FIND(";"&amp;UPPER(TRIM(Datos!AB962&amp;""))&amp;";",AB$1007))),OR(UPPER(TRIM(Datos!AB962&amp;""))="SÍ",UPPER(TRIM(Datos!AB962&amp;""))="SI",UPPER(TRIM(Datos!AB962&amp;""))="NO"),IF(ISNUMBER(Datos!AB962),AND(OR(AB$1005="",Datos!AB962&gt;=AB$1005),OR(AB$1006="",Datos!AB962&lt;=AB$1006)),FALSE),TRUE))))</f>
        <v>0.0</v>
      </c>
      <c r="AC962">
        <f>IF(Datos!AC962="",0,IF(AND(AC$1008&lt;&gt;"",Datos!AC962=AC$1008),0,IF(AC$1004=0,0,1-CHOOSE(AC$1004,IF(ISNUMBER(Datos!AC962),AND(OR(AC$1005="",Datos!AC962&gt;=AC$1005),OR(AC$1006="",Datos!AC962&lt;=AC$1006)),FALSE),IF(ISNUMBER(Datos!AC962),AND(Datos!AC962=INT(Datos!AC962),AND(OR(AC$1005="",Datos!AC962&gt;=AC$1005),OR(AC$1006="",Datos!AC962&lt;=AC$1006))),FALSE),OR(ISNUMBER(FIND(";"&amp;UPPER(TRIM(Datos!AC962&amp;""))&amp;"=",AC$1007)),ISNUMBER(FIND(";"&amp;UPPER(TRIM(Datos!AC962&amp;""))&amp;";",AC$1007))),OR(UPPER(TRIM(Datos!AC962&amp;""))="SÍ",UPPER(TRIM(Datos!AC962&amp;""))="SI",UPPER(TRIM(Datos!AC962&amp;""))="NO"),IF(ISNUMBER(Datos!AC962),AND(OR(AC$1005="",Datos!AC962&gt;=AC$1005),OR(AC$1006="",Datos!AC962&lt;=AC$1006)),FALSE),TRUE))))</f>
        <v>0.0</v>
      </c>
      <c r="AD962">
        <f>IF(Datos!AD962="",0,IF(AND(AD$1008&lt;&gt;"",Datos!AD962=AD$1008),0,IF(AD$1004=0,0,1-CHOOSE(AD$1004,IF(ISNUMBER(Datos!AD962),AND(OR(AD$1005="",Datos!AD962&gt;=AD$1005),OR(AD$1006="",Datos!AD962&lt;=AD$1006)),FALSE),IF(ISNUMBER(Datos!AD962),AND(Datos!AD962=INT(Datos!AD962),AND(OR(AD$1005="",Datos!AD962&gt;=AD$1005),OR(AD$1006="",Datos!AD962&lt;=AD$1006))),FALSE),OR(ISNUMBER(FIND(";"&amp;UPPER(TRIM(Datos!AD962&amp;""))&amp;"=",AD$1007)),ISNUMBER(FIND(";"&amp;UPPER(TRIM(Datos!AD962&amp;""))&amp;";",AD$1007))),OR(UPPER(TRIM(Datos!AD962&amp;""))="SÍ",UPPER(TRIM(Datos!AD962&amp;""))="SI",UPPER(TRIM(Datos!AD962&amp;""))="NO"),IF(ISNUMBER(Datos!AD962),AND(OR(AD$1005="",Datos!AD962&gt;=AD$1005),OR(AD$1006="",Datos!AD962&lt;=AD$1006)),FALSE),TRUE))))</f>
        <v>0.0</v>
      </c>
      <c r="AE962">
        <f>IF(Datos!AE962="",0,IF(AND(AE$1008&lt;&gt;"",Datos!AE962=AE$1008),0,IF(AE$1004=0,0,1-CHOOSE(AE$1004,IF(ISNUMBER(Datos!AE962),AND(OR(AE$1005="",Datos!AE962&gt;=AE$1005),OR(AE$1006="",Datos!AE962&lt;=AE$1006)),FALSE),IF(ISNUMBER(Datos!AE962),AND(Datos!AE962=INT(Datos!AE962),AND(OR(AE$1005="",Datos!AE962&gt;=AE$1005),OR(AE$1006="",Datos!AE962&lt;=AE$1006))),FALSE),OR(ISNUMBER(FIND(";"&amp;UPPER(TRIM(Datos!AE962&amp;""))&amp;"=",AE$1007)),ISNUMBER(FIND(";"&amp;UPPER(TRIM(Datos!AE962&amp;""))&amp;";",AE$1007))),OR(UPPER(TRIM(Datos!AE962&amp;""))="SÍ",UPPER(TRIM(Datos!AE962&amp;""))="SI",UPPER(TRIM(Datos!AE962&amp;""))="NO"),IF(ISNUMBER(Datos!AE962),AND(OR(AE$1005="",Datos!AE962&gt;=AE$1005),OR(AE$1006="",Datos!AE962&lt;=AE$1006)),FALSE),TRUE))))</f>
        <v>0.0</v>
      </c>
    </row>
    <row r="963" spans="2:31">
      <c r="B963">
        <f>IF(Datos!B963="",0,IF(AND(B$1008&lt;&gt;"",Datos!B963=B$1008),0,IF(B$1004=0,0,1-CHOOSE(B$1004,IF(ISNUMBER(Datos!B963),AND(OR(B$1005="",Datos!B963&gt;=B$1005),OR(B$1006="",Datos!B963&lt;=B$1006)),FALSE),IF(ISNUMBER(Datos!B963),AND(Datos!B963=INT(Datos!B963),AND(OR(B$1005="",Datos!B963&gt;=B$1005),OR(B$1006="",Datos!B963&lt;=B$1006))),FALSE),OR(ISNUMBER(FIND(";"&amp;UPPER(TRIM(Datos!B963&amp;""))&amp;"=",B$1007)),ISNUMBER(FIND(";"&amp;UPPER(TRIM(Datos!B963&amp;""))&amp;";",B$1007))),OR(UPPER(TRIM(Datos!B963&amp;""))="SÍ",UPPER(TRIM(Datos!B963&amp;""))="SI",UPPER(TRIM(Datos!B963&amp;""))="NO"),IF(ISNUMBER(Datos!B963),AND(OR(B$1005="",Datos!B963&gt;=B$1005),OR(B$1006="",Datos!B963&lt;=B$1006)),FALSE),TRUE))))</f>
        <v>0.0</v>
      </c>
      <c r="C963">
        <f>IF(Datos!C963="",0,IF(AND(C$1008&lt;&gt;"",Datos!C963=C$1008),0,IF(C$1004=0,0,1-CHOOSE(C$1004,IF(ISNUMBER(Datos!C963),AND(OR(C$1005="",Datos!C963&gt;=C$1005),OR(C$1006="",Datos!C963&lt;=C$1006)),FALSE),IF(ISNUMBER(Datos!C963),AND(Datos!C963=INT(Datos!C963),AND(OR(C$1005="",Datos!C963&gt;=C$1005),OR(C$1006="",Datos!C963&lt;=C$1006))),FALSE),OR(ISNUMBER(FIND(";"&amp;UPPER(TRIM(Datos!C963&amp;""))&amp;"=",C$1007)),ISNUMBER(FIND(";"&amp;UPPER(TRIM(Datos!C963&amp;""))&amp;";",C$1007))),OR(UPPER(TRIM(Datos!C963&amp;""))="SÍ",UPPER(TRIM(Datos!C963&amp;""))="SI",UPPER(TRIM(Datos!C963&amp;""))="NO"),IF(ISNUMBER(Datos!C963),AND(OR(C$1005="",Datos!C963&gt;=C$1005),OR(C$1006="",Datos!C963&lt;=C$1006)),FALSE),TRUE))))</f>
        <v>0.0</v>
      </c>
      <c r="D963">
        <f>IF(Datos!D963="",0,IF(AND(D$1008&lt;&gt;"",Datos!D963=D$1008),0,IF(D$1004=0,0,1-CHOOSE(D$1004,IF(ISNUMBER(Datos!D963),AND(OR(D$1005="",Datos!D963&gt;=D$1005),OR(D$1006="",Datos!D963&lt;=D$1006)),FALSE),IF(ISNUMBER(Datos!D963),AND(Datos!D963=INT(Datos!D963),AND(OR(D$1005="",Datos!D963&gt;=D$1005),OR(D$1006="",Datos!D963&lt;=D$1006))),FALSE),OR(ISNUMBER(FIND(";"&amp;UPPER(TRIM(Datos!D963&amp;""))&amp;"=",D$1007)),ISNUMBER(FIND(";"&amp;UPPER(TRIM(Datos!D963&amp;""))&amp;";",D$1007))),OR(UPPER(TRIM(Datos!D963&amp;""))="SÍ",UPPER(TRIM(Datos!D963&amp;""))="SI",UPPER(TRIM(Datos!D963&amp;""))="NO"),IF(ISNUMBER(Datos!D963),AND(OR(D$1005="",Datos!D963&gt;=D$1005),OR(D$1006="",Datos!D963&lt;=D$1006)),FALSE),TRUE))))</f>
        <v>0.0</v>
      </c>
      <c r="E963">
        <f>IF(Datos!E963="",0,IF(AND(E$1008&lt;&gt;"",Datos!E963=E$1008),0,IF(E$1004=0,0,1-CHOOSE(E$1004,IF(ISNUMBER(Datos!E963),AND(OR(E$1005="",Datos!E963&gt;=E$1005),OR(E$1006="",Datos!E963&lt;=E$1006)),FALSE),IF(ISNUMBER(Datos!E963),AND(Datos!E963=INT(Datos!E963),AND(OR(E$1005="",Datos!E963&gt;=E$1005),OR(E$1006="",Datos!E963&lt;=E$1006))),FALSE),OR(ISNUMBER(FIND(";"&amp;UPPER(TRIM(Datos!E963&amp;""))&amp;"=",E$1007)),ISNUMBER(FIND(";"&amp;UPPER(TRIM(Datos!E963&amp;""))&amp;";",E$1007))),OR(UPPER(TRIM(Datos!E963&amp;""))="SÍ",UPPER(TRIM(Datos!E963&amp;""))="SI",UPPER(TRIM(Datos!E963&amp;""))="NO"),IF(ISNUMBER(Datos!E963),AND(OR(E$1005="",Datos!E963&gt;=E$1005),OR(E$1006="",Datos!E963&lt;=E$1006)),FALSE),TRUE))))</f>
        <v>0.0</v>
      </c>
      <c r="F963">
        <f>IF(Datos!F963="",0,IF(AND(F$1008&lt;&gt;"",Datos!F963=F$1008),0,IF(F$1004=0,0,1-CHOOSE(F$1004,IF(ISNUMBER(Datos!F963),AND(OR(F$1005="",Datos!F963&gt;=F$1005),OR(F$1006="",Datos!F963&lt;=F$1006)),FALSE),IF(ISNUMBER(Datos!F963),AND(Datos!F963=INT(Datos!F963),AND(OR(F$1005="",Datos!F963&gt;=F$1005),OR(F$1006="",Datos!F963&lt;=F$1006))),FALSE),OR(ISNUMBER(FIND(";"&amp;UPPER(TRIM(Datos!F963&amp;""))&amp;"=",F$1007)),ISNUMBER(FIND(";"&amp;UPPER(TRIM(Datos!F963&amp;""))&amp;";",F$1007))),OR(UPPER(TRIM(Datos!F963&amp;""))="SÍ",UPPER(TRIM(Datos!F963&amp;""))="SI",UPPER(TRIM(Datos!F963&amp;""))="NO"),IF(ISNUMBER(Datos!F963),AND(OR(F$1005="",Datos!F963&gt;=F$1005),OR(F$1006="",Datos!F963&lt;=F$1006)),FALSE),TRUE))))</f>
        <v>0.0</v>
      </c>
      <c r="G963">
        <f>IF(Datos!G963="",0,IF(AND(G$1008&lt;&gt;"",Datos!G963=G$1008),0,IF(G$1004=0,0,1-CHOOSE(G$1004,IF(ISNUMBER(Datos!G963),AND(OR(G$1005="",Datos!G963&gt;=G$1005),OR(G$1006="",Datos!G963&lt;=G$1006)),FALSE),IF(ISNUMBER(Datos!G963),AND(Datos!G963=INT(Datos!G963),AND(OR(G$1005="",Datos!G963&gt;=G$1005),OR(G$1006="",Datos!G963&lt;=G$1006))),FALSE),OR(ISNUMBER(FIND(";"&amp;UPPER(TRIM(Datos!G963&amp;""))&amp;"=",G$1007)),ISNUMBER(FIND(";"&amp;UPPER(TRIM(Datos!G963&amp;""))&amp;";",G$1007))),OR(UPPER(TRIM(Datos!G963&amp;""))="SÍ",UPPER(TRIM(Datos!G963&amp;""))="SI",UPPER(TRIM(Datos!G963&amp;""))="NO"),IF(ISNUMBER(Datos!G963),AND(OR(G$1005="",Datos!G963&gt;=G$1005),OR(G$1006="",Datos!G963&lt;=G$1006)),FALSE),TRUE))))</f>
        <v>0.0</v>
      </c>
      <c r="H963">
        <f>IF(Datos!H963="",0,IF(AND(H$1008&lt;&gt;"",Datos!H963=H$1008),0,IF(H$1004=0,0,1-CHOOSE(H$1004,IF(ISNUMBER(Datos!H963),AND(OR(H$1005="",Datos!H963&gt;=H$1005),OR(H$1006="",Datos!H963&lt;=H$1006)),FALSE),IF(ISNUMBER(Datos!H963),AND(Datos!H963=INT(Datos!H963),AND(OR(H$1005="",Datos!H963&gt;=H$1005),OR(H$1006="",Datos!H963&lt;=H$1006))),FALSE),OR(ISNUMBER(FIND(";"&amp;UPPER(TRIM(Datos!H963&amp;""))&amp;"=",H$1007)),ISNUMBER(FIND(";"&amp;UPPER(TRIM(Datos!H963&amp;""))&amp;";",H$1007))),OR(UPPER(TRIM(Datos!H963&amp;""))="SÍ",UPPER(TRIM(Datos!H963&amp;""))="SI",UPPER(TRIM(Datos!H963&amp;""))="NO"),IF(ISNUMBER(Datos!H963),AND(OR(H$1005="",Datos!H963&gt;=H$1005),OR(H$1006="",Datos!H963&lt;=H$1006)),FALSE),TRUE))))</f>
        <v>0.0</v>
      </c>
      <c r="I963">
        <f>IF(Datos!I963="",0,IF(AND(I$1008&lt;&gt;"",Datos!I963=I$1008),0,IF(I$1004=0,0,1-CHOOSE(I$1004,IF(ISNUMBER(Datos!I963),AND(OR(I$1005="",Datos!I963&gt;=I$1005),OR(I$1006="",Datos!I963&lt;=I$1006)),FALSE),IF(ISNUMBER(Datos!I963),AND(Datos!I963=INT(Datos!I963),AND(OR(I$1005="",Datos!I963&gt;=I$1005),OR(I$1006="",Datos!I963&lt;=I$1006))),FALSE),OR(ISNUMBER(FIND(";"&amp;UPPER(TRIM(Datos!I963&amp;""))&amp;"=",I$1007)),ISNUMBER(FIND(";"&amp;UPPER(TRIM(Datos!I963&amp;""))&amp;";",I$1007))),OR(UPPER(TRIM(Datos!I963&amp;""))="SÍ",UPPER(TRIM(Datos!I963&amp;""))="SI",UPPER(TRIM(Datos!I963&amp;""))="NO"),IF(ISNUMBER(Datos!I963),AND(OR(I$1005="",Datos!I963&gt;=I$1005),OR(I$1006="",Datos!I963&lt;=I$1006)),FALSE),TRUE))))</f>
        <v>0.0</v>
      </c>
      <c r="J963">
        <f>IF(Datos!J963="",0,IF(AND(J$1008&lt;&gt;"",Datos!J963=J$1008),0,IF(J$1004=0,0,1-CHOOSE(J$1004,IF(ISNUMBER(Datos!J963),AND(OR(J$1005="",Datos!J963&gt;=J$1005),OR(J$1006="",Datos!J963&lt;=J$1006)),FALSE),IF(ISNUMBER(Datos!J963),AND(Datos!J963=INT(Datos!J963),AND(OR(J$1005="",Datos!J963&gt;=J$1005),OR(J$1006="",Datos!J963&lt;=J$1006))),FALSE),OR(ISNUMBER(FIND(";"&amp;UPPER(TRIM(Datos!J963&amp;""))&amp;"=",J$1007)),ISNUMBER(FIND(";"&amp;UPPER(TRIM(Datos!J963&amp;""))&amp;";",J$1007))),OR(UPPER(TRIM(Datos!J963&amp;""))="SÍ",UPPER(TRIM(Datos!J963&amp;""))="SI",UPPER(TRIM(Datos!J963&amp;""))="NO"),IF(ISNUMBER(Datos!J963),AND(OR(J$1005="",Datos!J963&gt;=J$1005),OR(J$1006="",Datos!J963&lt;=J$1006)),FALSE),TRUE))))</f>
        <v>0.0</v>
      </c>
      <c r="K963">
        <f>IF(Datos!K963="",0,IF(AND(K$1008&lt;&gt;"",Datos!K963=K$1008),0,IF(K$1004=0,0,1-CHOOSE(K$1004,IF(ISNUMBER(Datos!K963),AND(OR(K$1005="",Datos!K963&gt;=K$1005),OR(K$1006="",Datos!K963&lt;=K$1006)),FALSE),IF(ISNUMBER(Datos!K963),AND(Datos!K963=INT(Datos!K963),AND(OR(K$1005="",Datos!K963&gt;=K$1005),OR(K$1006="",Datos!K963&lt;=K$1006))),FALSE),OR(ISNUMBER(FIND(";"&amp;UPPER(TRIM(Datos!K963&amp;""))&amp;"=",K$1007)),ISNUMBER(FIND(";"&amp;UPPER(TRIM(Datos!K963&amp;""))&amp;";",K$1007))),OR(UPPER(TRIM(Datos!K963&amp;""))="SÍ",UPPER(TRIM(Datos!K963&amp;""))="SI",UPPER(TRIM(Datos!K963&amp;""))="NO"),IF(ISNUMBER(Datos!K963),AND(OR(K$1005="",Datos!K963&gt;=K$1005),OR(K$1006="",Datos!K963&lt;=K$1006)),FALSE),TRUE))))</f>
        <v>0.0</v>
      </c>
      <c r="L963">
        <f>IF(Datos!L963="",0,IF(AND(L$1008&lt;&gt;"",Datos!L963=L$1008),0,IF(L$1004=0,0,1-CHOOSE(L$1004,IF(ISNUMBER(Datos!L963),AND(OR(L$1005="",Datos!L963&gt;=L$1005),OR(L$1006="",Datos!L963&lt;=L$1006)),FALSE),IF(ISNUMBER(Datos!L963),AND(Datos!L963=INT(Datos!L963),AND(OR(L$1005="",Datos!L963&gt;=L$1005),OR(L$1006="",Datos!L963&lt;=L$1006))),FALSE),OR(ISNUMBER(FIND(";"&amp;UPPER(TRIM(Datos!L963&amp;""))&amp;"=",L$1007)),ISNUMBER(FIND(";"&amp;UPPER(TRIM(Datos!L963&amp;""))&amp;";",L$1007))),OR(UPPER(TRIM(Datos!L963&amp;""))="SÍ",UPPER(TRIM(Datos!L963&amp;""))="SI",UPPER(TRIM(Datos!L963&amp;""))="NO"),IF(ISNUMBER(Datos!L963),AND(OR(L$1005="",Datos!L963&gt;=L$1005),OR(L$1006="",Datos!L963&lt;=L$1006)),FALSE),TRUE))))</f>
        <v>0.0</v>
      </c>
      <c r="M963">
        <f>IF(Datos!M963="",0,IF(AND(M$1008&lt;&gt;"",Datos!M963=M$1008),0,IF(M$1004=0,0,1-CHOOSE(M$1004,IF(ISNUMBER(Datos!M963),AND(OR(M$1005="",Datos!M963&gt;=M$1005),OR(M$1006="",Datos!M963&lt;=M$1006)),FALSE),IF(ISNUMBER(Datos!M963),AND(Datos!M963=INT(Datos!M963),AND(OR(M$1005="",Datos!M963&gt;=M$1005),OR(M$1006="",Datos!M963&lt;=M$1006))),FALSE),OR(ISNUMBER(FIND(";"&amp;UPPER(TRIM(Datos!M963&amp;""))&amp;"=",M$1007)),ISNUMBER(FIND(";"&amp;UPPER(TRIM(Datos!M963&amp;""))&amp;";",M$1007))),OR(UPPER(TRIM(Datos!M963&amp;""))="SÍ",UPPER(TRIM(Datos!M963&amp;""))="SI",UPPER(TRIM(Datos!M963&amp;""))="NO"),IF(ISNUMBER(Datos!M963),AND(OR(M$1005="",Datos!M963&gt;=M$1005),OR(M$1006="",Datos!M963&lt;=M$1006)),FALSE),TRUE))))</f>
        <v>0.0</v>
      </c>
      <c r="N963">
        <f>IF(Datos!N963="",0,IF(AND(N$1008&lt;&gt;"",Datos!N963=N$1008),0,IF(N$1004=0,0,1-CHOOSE(N$1004,IF(ISNUMBER(Datos!N963),AND(OR(N$1005="",Datos!N963&gt;=N$1005),OR(N$1006="",Datos!N963&lt;=N$1006)),FALSE),IF(ISNUMBER(Datos!N963),AND(Datos!N963=INT(Datos!N963),AND(OR(N$1005="",Datos!N963&gt;=N$1005),OR(N$1006="",Datos!N963&lt;=N$1006))),FALSE),OR(ISNUMBER(FIND(";"&amp;UPPER(TRIM(Datos!N963&amp;""))&amp;"=",N$1007)),ISNUMBER(FIND(";"&amp;UPPER(TRIM(Datos!N963&amp;""))&amp;";",N$1007))),OR(UPPER(TRIM(Datos!N963&amp;""))="SÍ",UPPER(TRIM(Datos!N963&amp;""))="SI",UPPER(TRIM(Datos!N963&amp;""))="NO"),IF(ISNUMBER(Datos!N963),AND(OR(N$1005="",Datos!N963&gt;=N$1005),OR(N$1006="",Datos!N963&lt;=N$1006)),FALSE),TRUE))))</f>
        <v>0.0</v>
      </c>
      <c r="O963">
        <f>IF(Datos!O963="",0,IF(AND(O$1008&lt;&gt;"",Datos!O963=O$1008),0,IF(O$1004=0,0,1-CHOOSE(O$1004,IF(ISNUMBER(Datos!O963),AND(OR(O$1005="",Datos!O963&gt;=O$1005),OR(O$1006="",Datos!O963&lt;=O$1006)),FALSE),IF(ISNUMBER(Datos!O963),AND(Datos!O963=INT(Datos!O963),AND(OR(O$1005="",Datos!O963&gt;=O$1005),OR(O$1006="",Datos!O963&lt;=O$1006))),FALSE),OR(ISNUMBER(FIND(";"&amp;UPPER(TRIM(Datos!O963&amp;""))&amp;"=",O$1007)),ISNUMBER(FIND(";"&amp;UPPER(TRIM(Datos!O963&amp;""))&amp;";",O$1007))),OR(UPPER(TRIM(Datos!O963&amp;""))="SÍ",UPPER(TRIM(Datos!O963&amp;""))="SI",UPPER(TRIM(Datos!O963&amp;""))="NO"),IF(ISNUMBER(Datos!O963),AND(OR(O$1005="",Datos!O963&gt;=O$1005),OR(O$1006="",Datos!O963&lt;=O$1006)),FALSE),TRUE))))</f>
        <v>0.0</v>
      </c>
      <c r="P963">
        <f>IF(Datos!P963="",0,IF(AND(P$1008&lt;&gt;"",Datos!P963=P$1008),0,IF(P$1004=0,0,1-CHOOSE(P$1004,IF(ISNUMBER(Datos!P963),AND(OR(P$1005="",Datos!P963&gt;=P$1005),OR(P$1006="",Datos!P963&lt;=P$1006)),FALSE),IF(ISNUMBER(Datos!P963),AND(Datos!P963=INT(Datos!P963),AND(OR(P$1005="",Datos!P963&gt;=P$1005),OR(P$1006="",Datos!P963&lt;=P$1006))),FALSE),OR(ISNUMBER(FIND(";"&amp;UPPER(TRIM(Datos!P963&amp;""))&amp;"=",P$1007)),ISNUMBER(FIND(";"&amp;UPPER(TRIM(Datos!P963&amp;""))&amp;";",P$1007))),OR(UPPER(TRIM(Datos!P963&amp;""))="SÍ",UPPER(TRIM(Datos!P963&amp;""))="SI",UPPER(TRIM(Datos!P963&amp;""))="NO"),IF(ISNUMBER(Datos!P963),AND(OR(P$1005="",Datos!P963&gt;=P$1005),OR(P$1006="",Datos!P963&lt;=P$1006)),FALSE),TRUE))))</f>
        <v>0.0</v>
      </c>
      <c r="Q963">
        <f>IF(Datos!Q963="",0,IF(AND(Q$1008&lt;&gt;"",Datos!Q963=Q$1008),0,IF(Q$1004=0,0,1-CHOOSE(Q$1004,IF(ISNUMBER(Datos!Q963),AND(OR(Q$1005="",Datos!Q963&gt;=Q$1005),OR(Q$1006="",Datos!Q963&lt;=Q$1006)),FALSE),IF(ISNUMBER(Datos!Q963),AND(Datos!Q963=INT(Datos!Q963),AND(OR(Q$1005="",Datos!Q963&gt;=Q$1005),OR(Q$1006="",Datos!Q963&lt;=Q$1006))),FALSE),OR(ISNUMBER(FIND(";"&amp;UPPER(TRIM(Datos!Q963&amp;""))&amp;"=",Q$1007)),ISNUMBER(FIND(";"&amp;UPPER(TRIM(Datos!Q963&amp;""))&amp;";",Q$1007))),OR(UPPER(TRIM(Datos!Q963&amp;""))="SÍ",UPPER(TRIM(Datos!Q963&amp;""))="SI",UPPER(TRIM(Datos!Q963&amp;""))="NO"),IF(ISNUMBER(Datos!Q963),AND(OR(Q$1005="",Datos!Q963&gt;=Q$1005),OR(Q$1006="",Datos!Q963&lt;=Q$1006)),FALSE),TRUE))))</f>
        <v>0.0</v>
      </c>
      <c r="R963">
        <f>IF(Datos!R963="",0,IF(AND(R$1008&lt;&gt;"",Datos!R963=R$1008),0,IF(R$1004=0,0,1-CHOOSE(R$1004,IF(ISNUMBER(Datos!R963),AND(OR(R$1005="",Datos!R963&gt;=R$1005),OR(R$1006="",Datos!R963&lt;=R$1006)),FALSE),IF(ISNUMBER(Datos!R963),AND(Datos!R963=INT(Datos!R963),AND(OR(R$1005="",Datos!R963&gt;=R$1005),OR(R$1006="",Datos!R963&lt;=R$1006))),FALSE),OR(ISNUMBER(FIND(";"&amp;UPPER(TRIM(Datos!R963&amp;""))&amp;"=",R$1007)),ISNUMBER(FIND(";"&amp;UPPER(TRIM(Datos!R963&amp;""))&amp;";",R$1007))),OR(UPPER(TRIM(Datos!R963&amp;""))="SÍ",UPPER(TRIM(Datos!R963&amp;""))="SI",UPPER(TRIM(Datos!R963&amp;""))="NO"),IF(ISNUMBER(Datos!R963),AND(OR(R$1005="",Datos!R963&gt;=R$1005),OR(R$1006="",Datos!R963&lt;=R$1006)),FALSE),TRUE))))</f>
        <v>0.0</v>
      </c>
      <c r="S963">
        <f>IF(Datos!S963="",0,IF(AND(S$1008&lt;&gt;"",Datos!S963=S$1008),0,IF(S$1004=0,0,1-CHOOSE(S$1004,IF(ISNUMBER(Datos!S963),AND(OR(S$1005="",Datos!S963&gt;=S$1005),OR(S$1006="",Datos!S963&lt;=S$1006)),FALSE),IF(ISNUMBER(Datos!S963),AND(Datos!S963=INT(Datos!S963),AND(OR(S$1005="",Datos!S963&gt;=S$1005),OR(S$1006="",Datos!S963&lt;=S$1006))),FALSE),OR(ISNUMBER(FIND(";"&amp;UPPER(TRIM(Datos!S963&amp;""))&amp;"=",S$1007)),ISNUMBER(FIND(";"&amp;UPPER(TRIM(Datos!S963&amp;""))&amp;";",S$1007))),OR(UPPER(TRIM(Datos!S963&amp;""))="SÍ",UPPER(TRIM(Datos!S963&amp;""))="SI",UPPER(TRIM(Datos!S963&amp;""))="NO"),IF(ISNUMBER(Datos!S963),AND(OR(S$1005="",Datos!S963&gt;=S$1005),OR(S$1006="",Datos!S963&lt;=S$1006)),FALSE),TRUE))))</f>
        <v>0.0</v>
      </c>
      <c r="T963">
        <f>IF(Datos!T963="",0,IF(AND(T$1008&lt;&gt;"",Datos!T963=T$1008),0,IF(T$1004=0,0,1-CHOOSE(T$1004,IF(ISNUMBER(Datos!T963),AND(OR(T$1005="",Datos!T963&gt;=T$1005),OR(T$1006="",Datos!T963&lt;=T$1006)),FALSE),IF(ISNUMBER(Datos!T963),AND(Datos!T963=INT(Datos!T963),AND(OR(T$1005="",Datos!T963&gt;=T$1005),OR(T$1006="",Datos!T963&lt;=T$1006))),FALSE),OR(ISNUMBER(FIND(";"&amp;UPPER(TRIM(Datos!T963&amp;""))&amp;"=",T$1007)),ISNUMBER(FIND(";"&amp;UPPER(TRIM(Datos!T963&amp;""))&amp;";",T$1007))),OR(UPPER(TRIM(Datos!T963&amp;""))="SÍ",UPPER(TRIM(Datos!T963&amp;""))="SI",UPPER(TRIM(Datos!T963&amp;""))="NO"),IF(ISNUMBER(Datos!T963),AND(OR(T$1005="",Datos!T963&gt;=T$1005),OR(T$1006="",Datos!T963&lt;=T$1006)),FALSE),TRUE))))</f>
        <v>0.0</v>
      </c>
      <c r="U963">
        <f>IF(Datos!U963="",0,IF(AND(U$1008&lt;&gt;"",Datos!U963=U$1008),0,IF(U$1004=0,0,1-CHOOSE(U$1004,IF(ISNUMBER(Datos!U963),AND(OR(U$1005="",Datos!U963&gt;=U$1005),OR(U$1006="",Datos!U963&lt;=U$1006)),FALSE),IF(ISNUMBER(Datos!U963),AND(Datos!U963=INT(Datos!U963),AND(OR(U$1005="",Datos!U963&gt;=U$1005),OR(U$1006="",Datos!U963&lt;=U$1006))),FALSE),OR(ISNUMBER(FIND(";"&amp;UPPER(TRIM(Datos!U963&amp;""))&amp;"=",U$1007)),ISNUMBER(FIND(";"&amp;UPPER(TRIM(Datos!U963&amp;""))&amp;";",U$1007))),OR(UPPER(TRIM(Datos!U963&amp;""))="SÍ",UPPER(TRIM(Datos!U963&amp;""))="SI",UPPER(TRIM(Datos!U963&amp;""))="NO"),IF(ISNUMBER(Datos!U963),AND(OR(U$1005="",Datos!U963&gt;=U$1005),OR(U$1006="",Datos!U963&lt;=U$1006)),FALSE),TRUE))))</f>
        <v>0.0</v>
      </c>
      <c r="V963">
        <f>IF(Datos!V963="",0,IF(AND(V$1008&lt;&gt;"",Datos!V963=V$1008),0,IF(V$1004=0,0,1-CHOOSE(V$1004,IF(ISNUMBER(Datos!V963),AND(OR(V$1005="",Datos!V963&gt;=V$1005),OR(V$1006="",Datos!V963&lt;=V$1006)),FALSE),IF(ISNUMBER(Datos!V963),AND(Datos!V963=INT(Datos!V963),AND(OR(V$1005="",Datos!V963&gt;=V$1005),OR(V$1006="",Datos!V963&lt;=V$1006))),FALSE),OR(ISNUMBER(FIND(";"&amp;UPPER(TRIM(Datos!V963&amp;""))&amp;"=",V$1007)),ISNUMBER(FIND(";"&amp;UPPER(TRIM(Datos!V963&amp;""))&amp;";",V$1007))),OR(UPPER(TRIM(Datos!V963&amp;""))="SÍ",UPPER(TRIM(Datos!V963&amp;""))="SI",UPPER(TRIM(Datos!V963&amp;""))="NO"),IF(ISNUMBER(Datos!V963),AND(OR(V$1005="",Datos!V963&gt;=V$1005),OR(V$1006="",Datos!V963&lt;=V$1006)),FALSE),TRUE))))</f>
        <v>0.0</v>
      </c>
      <c r="W963">
        <f>IF(Datos!W963="",0,IF(AND(W$1008&lt;&gt;"",Datos!W963=W$1008),0,IF(W$1004=0,0,1-CHOOSE(W$1004,IF(ISNUMBER(Datos!W963),AND(OR(W$1005="",Datos!W963&gt;=W$1005),OR(W$1006="",Datos!W963&lt;=W$1006)),FALSE),IF(ISNUMBER(Datos!W963),AND(Datos!W963=INT(Datos!W963),AND(OR(W$1005="",Datos!W963&gt;=W$1005),OR(W$1006="",Datos!W963&lt;=W$1006))),FALSE),OR(ISNUMBER(FIND(";"&amp;UPPER(TRIM(Datos!W963&amp;""))&amp;"=",W$1007)),ISNUMBER(FIND(";"&amp;UPPER(TRIM(Datos!W963&amp;""))&amp;";",W$1007))),OR(UPPER(TRIM(Datos!W963&amp;""))="SÍ",UPPER(TRIM(Datos!W963&amp;""))="SI",UPPER(TRIM(Datos!W963&amp;""))="NO"),IF(ISNUMBER(Datos!W963),AND(OR(W$1005="",Datos!W963&gt;=W$1005),OR(W$1006="",Datos!W963&lt;=W$1006)),FALSE),TRUE))))</f>
        <v>0.0</v>
      </c>
      <c r="X963">
        <f>IF(Datos!X963="",0,IF(AND(X$1008&lt;&gt;"",Datos!X963=X$1008),0,IF(X$1004=0,0,1-CHOOSE(X$1004,IF(ISNUMBER(Datos!X963),AND(OR(X$1005="",Datos!X963&gt;=X$1005),OR(X$1006="",Datos!X963&lt;=X$1006)),FALSE),IF(ISNUMBER(Datos!X963),AND(Datos!X963=INT(Datos!X963),AND(OR(X$1005="",Datos!X963&gt;=X$1005),OR(X$1006="",Datos!X963&lt;=X$1006))),FALSE),OR(ISNUMBER(FIND(";"&amp;UPPER(TRIM(Datos!X963&amp;""))&amp;"=",X$1007)),ISNUMBER(FIND(";"&amp;UPPER(TRIM(Datos!X963&amp;""))&amp;";",X$1007))),OR(UPPER(TRIM(Datos!X963&amp;""))="SÍ",UPPER(TRIM(Datos!X963&amp;""))="SI",UPPER(TRIM(Datos!X963&amp;""))="NO"),IF(ISNUMBER(Datos!X963),AND(OR(X$1005="",Datos!X963&gt;=X$1005),OR(X$1006="",Datos!X963&lt;=X$1006)),FALSE),TRUE))))</f>
        <v>0.0</v>
      </c>
      <c r="Y963">
        <f>IF(Datos!Y963="",0,IF(AND(Y$1008&lt;&gt;"",Datos!Y963=Y$1008),0,IF(Y$1004=0,0,1-CHOOSE(Y$1004,IF(ISNUMBER(Datos!Y963),AND(OR(Y$1005="",Datos!Y963&gt;=Y$1005),OR(Y$1006="",Datos!Y963&lt;=Y$1006)),FALSE),IF(ISNUMBER(Datos!Y963),AND(Datos!Y963=INT(Datos!Y963),AND(OR(Y$1005="",Datos!Y963&gt;=Y$1005),OR(Y$1006="",Datos!Y963&lt;=Y$1006))),FALSE),OR(ISNUMBER(FIND(";"&amp;UPPER(TRIM(Datos!Y963&amp;""))&amp;"=",Y$1007)),ISNUMBER(FIND(";"&amp;UPPER(TRIM(Datos!Y963&amp;""))&amp;";",Y$1007))),OR(UPPER(TRIM(Datos!Y963&amp;""))="SÍ",UPPER(TRIM(Datos!Y963&amp;""))="SI",UPPER(TRIM(Datos!Y963&amp;""))="NO"),IF(ISNUMBER(Datos!Y963),AND(OR(Y$1005="",Datos!Y963&gt;=Y$1005),OR(Y$1006="",Datos!Y963&lt;=Y$1006)),FALSE),TRUE))))</f>
        <v>0.0</v>
      </c>
      <c r="Z963">
        <f>IF(Datos!Z963="",0,IF(AND(Z$1008&lt;&gt;"",Datos!Z963=Z$1008),0,IF(Z$1004=0,0,1-CHOOSE(Z$1004,IF(ISNUMBER(Datos!Z963),AND(OR(Z$1005="",Datos!Z963&gt;=Z$1005),OR(Z$1006="",Datos!Z963&lt;=Z$1006)),FALSE),IF(ISNUMBER(Datos!Z963),AND(Datos!Z963=INT(Datos!Z963),AND(OR(Z$1005="",Datos!Z963&gt;=Z$1005),OR(Z$1006="",Datos!Z963&lt;=Z$1006))),FALSE),OR(ISNUMBER(FIND(";"&amp;UPPER(TRIM(Datos!Z963&amp;""))&amp;"=",Z$1007)),ISNUMBER(FIND(";"&amp;UPPER(TRIM(Datos!Z963&amp;""))&amp;";",Z$1007))),OR(UPPER(TRIM(Datos!Z963&amp;""))="SÍ",UPPER(TRIM(Datos!Z963&amp;""))="SI",UPPER(TRIM(Datos!Z963&amp;""))="NO"),IF(ISNUMBER(Datos!Z963),AND(OR(Z$1005="",Datos!Z963&gt;=Z$1005),OR(Z$1006="",Datos!Z963&lt;=Z$1006)),FALSE),TRUE))))</f>
        <v>0.0</v>
      </c>
      <c r="AA963">
        <f>IF(Datos!AA963="",0,IF(AND(AA$1008&lt;&gt;"",Datos!AA963=AA$1008),0,IF(AA$1004=0,0,1-CHOOSE(AA$1004,IF(ISNUMBER(Datos!AA963),AND(OR(AA$1005="",Datos!AA963&gt;=AA$1005),OR(AA$1006="",Datos!AA963&lt;=AA$1006)),FALSE),IF(ISNUMBER(Datos!AA963),AND(Datos!AA963=INT(Datos!AA963),AND(OR(AA$1005="",Datos!AA963&gt;=AA$1005),OR(AA$1006="",Datos!AA963&lt;=AA$1006))),FALSE),OR(ISNUMBER(FIND(";"&amp;UPPER(TRIM(Datos!AA963&amp;""))&amp;"=",AA$1007)),ISNUMBER(FIND(";"&amp;UPPER(TRIM(Datos!AA963&amp;""))&amp;";",AA$1007))),OR(UPPER(TRIM(Datos!AA963&amp;""))="SÍ",UPPER(TRIM(Datos!AA963&amp;""))="SI",UPPER(TRIM(Datos!AA963&amp;""))="NO"),IF(ISNUMBER(Datos!AA963),AND(OR(AA$1005="",Datos!AA963&gt;=AA$1005),OR(AA$1006="",Datos!AA963&lt;=AA$1006)),FALSE),TRUE))))</f>
        <v>0.0</v>
      </c>
      <c r="AB963">
        <f>IF(Datos!AB963="",0,IF(AND(AB$1008&lt;&gt;"",Datos!AB963=AB$1008),0,IF(AB$1004=0,0,1-CHOOSE(AB$1004,IF(ISNUMBER(Datos!AB963),AND(OR(AB$1005="",Datos!AB963&gt;=AB$1005),OR(AB$1006="",Datos!AB963&lt;=AB$1006)),FALSE),IF(ISNUMBER(Datos!AB963),AND(Datos!AB963=INT(Datos!AB963),AND(OR(AB$1005="",Datos!AB963&gt;=AB$1005),OR(AB$1006="",Datos!AB963&lt;=AB$1006))),FALSE),OR(ISNUMBER(FIND(";"&amp;UPPER(TRIM(Datos!AB963&amp;""))&amp;"=",AB$1007)),ISNUMBER(FIND(";"&amp;UPPER(TRIM(Datos!AB963&amp;""))&amp;";",AB$1007))),OR(UPPER(TRIM(Datos!AB963&amp;""))="SÍ",UPPER(TRIM(Datos!AB963&amp;""))="SI",UPPER(TRIM(Datos!AB963&amp;""))="NO"),IF(ISNUMBER(Datos!AB963),AND(OR(AB$1005="",Datos!AB963&gt;=AB$1005),OR(AB$1006="",Datos!AB963&lt;=AB$1006)),FALSE),TRUE))))</f>
        <v>0.0</v>
      </c>
      <c r="AC963">
        <f>IF(Datos!AC963="",0,IF(AND(AC$1008&lt;&gt;"",Datos!AC963=AC$1008),0,IF(AC$1004=0,0,1-CHOOSE(AC$1004,IF(ISNUMBER(Datos!AC963),AND(OR(AC$1005="",Datos!AC963&gt;=AC$1005),OR(AC$1006="",Datos!AC963&lt;=AC$1006)),FALSE),IF(ISNUMBER(Datos!AC963),AND(Datos!AC963=INT(Datos!AC963),AND(OR(AC$1005="",Datos!AC963&gt;=AC$1005),OR(AC$1006="",Datos!AC963&lt;=AC$1006))),FALSE),OR(ISNUMBER(FIND(";"&amp;UPPER(TRIM(Datos!AC963&amp;""))&amp;"=",AC$1007)),ISNUMBER(FIND(";"&amp;UPPER(TRIM(Datos!AC963&amp;""))&amp;";",AC$1007))),OR(UPPER(TRIM(Datos!AC963&amp;""))="SÍ",UPPER(TRIM(Datos!AC963&amp;""))="SI",UPPER(TRIM(Datos!AC963&amp;""))="NO"),IF(ISNUMBER(Datos!AC963),AND(OR(AC$1005="",Datos!AC963&gt;=AC$1005),OR(AC$1006="",Datos!AC963&lt;=AC$1006)),FALSE),TRUE))))</f>
        <v>0.0</v>
      </c>
      <c r="AD963">
        <f>IF(Datos!AD963="",0,IF(AND(AD$1008&lt;&gt;"",Datos!AD963=AD$1008),0,IF(AD$1004=0,0,1-CHOOSE(AD$1004,IF(ISNUMBER(Datos!AD963),AND(OR(AD$1005="",Datos!AD963&gt;=AD$1005),OR(AD$1006="",Datos!AD963&lt;=AD$1006)),FALSE),IF(ISNUMBER(Datos!AD963),AND(Datos!AD963=INT(Datos!AD963),AND(OR(AD$1005="",Datos!AD963&gt;=AD$1005),OR(AD$1006="",Datos!AD963&lt;=AD$1006))),FALSE),OR(ISNUMBER(FIND(";"&amp;UPPER(TRIM(Datos!AD963&amp;""))&amp;"=",AD$1007)),ISNUMBER(FIND(";"&amp;UPPER(TRIM(Datos!AD963&amp;""))&amp;";",AD$1007))),OR(UPPER(TRIM(Datos!AD963&amp;""))="SÍ",UPPER(TRIM(Datos!AD963&amp;""))="SI",UPPER(TRIM(Datos!AD963&amp;""))="NO"),IF(ISNUMBER(Datos!AD963),AND(OR(AD$1005="",Datos!AD963&gt;=AD$1005),OR(AD$1006="",Datos!AD963&lt;=AD$1006)),FALSE),TRUE))))</f>
        <v>0.0</v>
      </c>
      <c r="AE963">
        <f>IF(Datos!AE963="",0,IF(AND(AE$1008&lt;&gt;"",Datos!AE963=AE$1008),0,IF(AE$1004=0,0,1-CHOOSE(AE$1004,IF(ISNUMBER(Datos!AE963),AND(OR(AE$1005="",Datos!AE963&gt;=AE$1005),OR(AE$1006="",Datos!AE963&lt;=AE$1006)),FALSE),IF(ISNUMBER(Datos!AE963),AND(Datos!AE963=INT(Datos!AE963),AND(OR(AE$1005="",Datos!AE963&gt;=AE$1005),OR(AE$1006="",Datos!AE963&lt;=AE$1006))),FALSE),OR(ISNUMBER(FIND(";"&amp;UPPER(TRIM(Datos!AE963&amp;""))&amp;"=",AE$1007)),ISNUMBER(FIND(";"&amp;UPPER(TRIM(Datos!AE963&amp;""))&amp;";",AE$1007))),OR(UPPER(TRIM(Datos!AE963&amp;""))="SÍ",UPPER(TRIM(Datos!AE963&amp;""))="SI",UPPER(TRIM(Datos!AE963&amp;""))="NO"),IF(ISNUMBER(Datos!AE963),AND(OR(AE$1005="",Datos!AE963&gt;=AE$1005),OR(AE$1006="",Datos!AE963&lt;=AE$1006)),FALSE),TRUE))))</f>
        <v>0.0</v>
      </c>
    </row>
    <row r="964" spans="2:31">
      <c r="B964">
        <f>IF(Datos!B964="",0,IF(AND(B$1008&lt;&gt;"",Datos!B964=B$1008),0,IF(B$1004=0,0,1-CHOOSE(B$1004,IF(ISNUMBER(Datos!B964),AND(OR(B$1005="",Datos!B964&gt;=B$1005),OR(B$1006="",Datos!B964&lt;=B$1006)),FALSE),IF(ISNUMBER(Datos!B964),AND(Datos!B964=INT(Datos!B964),AND(OR(B$1005="",Datos!B964&gt;=B$1005),OR(B$1006="",Datos!B964&lt;=B$1006))),FALSE),OR(ISNUMBER(FIND(";"&amp;UPPER(TRIM(Datos!B964&amp;""))&amp;"=",B$1007)),ISNUMBER(FIND(";"&amp;UPPER(TRIM(Datos!B964&amp;""))&amp;";",B$1007))),OR(UPPER(TRIM(Datos!B964&amp;""))="SÍ",UPPER(TRIM(Datos!B964&amp;""))="SI",UPPER(TRIM(Datos!B964&amp;""))="NO"),IF(ISNUMBER(Datos!B964),AND(OR(B$1005="",Datos!B964&gt;=B$1005),OR(B$1006="",Datos!B964&lt;=B$1006)),FALSE),TRUE))))</f>
        <v>0.0</v>
      </c>
      <c r="C964">
        <f>IF(Datos!C964="",0,IF(AND(C$1008&lt;&gt;"",Datos!C964=C$1008),0,IF(C$1004=0,0,1-CHOOSE(C$1004,IF(ISNUMBER(Datos!C964),AND(OR(C$1005="",Datos!C964&gt;=C$1005),OR(C$1006="",Datos!C964&lt;=C$1006)),FALSE),IF(ISNUMBER(Datos!C964),AND(Datos!C964=INT(Datos!C964),AND(OR(C$1005="",Datos!C964&gt;=C$1005),OR(C$1006="",Datos!C964&lt;=C$1006))),FALSE),OR(ISNUMBER(FIND(";"&amp;UPPER(TRIM(Datos!C964&amp;""))&amp;"=",C$1007)),ISNUMBER(FIND(";"&amp;UPPER(TRIM(Datos!C964&amp;""))&amp;";",C$1007))),OR(UPPER(TRIM(Datos!C964&amp;""))="SÍ",UPPER(TRIM(Datos!C964&amp;""))="SI",UPPER(TRIM(Datos!C964&amp;""))="NO"),IF(ISNUMBER(Datos!C964),AND(OR(C$1005="",Datos!C964&gt;=C$1005),OR(C$1006="",Datos!C964&lt;=C$1006)),FALSE),TRUE))))</f>
        <v>0.0</v>
      </c>
      <c r="D964">
        <f>IF(Datos!D964="",0,IF(AND(D$1008&lt;&gt;"",Datos!D964=D$1008),0,IF(D$1004=0,0,1-CHOOSE(D$1004,IF(ISNUMBER(Datos!D964),AND(OR(D$1005="",Datos!D964&gt;=D$1005),OR(D$1006="",Datos!D964&lt;=D$1006)),FALSE),IF(ISNUMBER(Datos!D964),AND(Datos!D964=INT(Datos!D964),AND(OR(D$1005="",Datos!D964&gt;=D$1005),OR(D$1006="",Datos!D964&lt;=D$1006))),FALSE),OR(ISNUMBER(FIND(";"&amp;UPPER(TRIM(Datos!D964&amp;""))&amp;"=",D$1007)),ISNUMBER(FIND(";"&amp;UPPER(TRIM(Datos!D964&amp;""))&amp;";",D$1007))),OR(UPPER(TRIM(Datos!D964&amp;""))="SÍ",UPPER(TRIM(Datos!D964&amp;""))="SI",UPPER(TRIM(Datos!D964&amp;""))="NO"),IF(ISNUMBER(Datos!D964),AND(OR(D$1005="",Datos!D964&gt;=D$1005),OR(D$1006="",Datos!D964&lt;=D$1006)),FALSE),TRUE))))</f>
        <v>0.0</v>
      </c>
      <c r="E964">
        <f>IF(Datos!E964="",0,IF(AND(E$1008&lt;&gt;"",Datos!E964=E$1008),0,IF(E$1004=0,0,1-CHOOSE(E$1004,IF(ISNUMBER(Datos!E964),AND(OR(E$1005="",Datos!E964&gt;=E$1005),OR(E$1006="",Datos!E964&lt;=E$1006)),FALSE),IF(ISNUMBER(Datos!E964),AND(Datos!E964=INT(Datos!E964),AND(OR(E$1005="",Datos!E964&gt;=E$1005),OR(E$1006="",Datos!E964&lt;=E$1006))),FALSE),OR(ISNUMBER(FIND(";"&amp;UPPER(TRIM(Datos!E964&amp;""))&amp;"=",E$1007)),ISNUMBER(FIND(";"&amp;UPPER(TRIM(Datos!E964&amp;""))&amp;";",E$1007))),OR(UPPER(TRIM(Datos!E964&amp;""))="SÍ",UPPER(TRIM(Datos!E964&amp;""))="SI",UPPER(TRIM(Datos!E964&amp;""))="NO"),IF(ISNUMBER(Datos!E964),AND(OR(E$1005="",Datos!E964&gt;=E$1005),OR(E$1006="",Datos!E964&lt;=E$1006)),FALSE),TRUE))))</f>
        <v>0.0</v>
      </c>
      <c r="F964">
        <f>IF(Datos!F964="",0,IF(AND(F$1008&lt;&gt;"",Datos!F964=F$1008),0,IF(F$1004=0,0,1-CHOOSE(F$1004,IF(ISNUMBER(Datos!F964),AND(OR(F$1005="",Datos!F964&gt;=F$1005),OR(F$1006="",Datos!F964&lt;=F$1006)),FALSE),IF(ISNUMBER(Datos!F964),AND(Datos!F964=INT(Datos!F964),AND(OR(F$1005="",Datos!F964&gt;=F$1005),OR(F$1006="",Datos!F964&lt;=F$1006))),FALSE),OR(ISNUMBER(FIND(";"&amp;UPPER(TRIM(Datos!F964&amp;""))&amp;"=",F$1007)),ISNUMBER(FIND(";"&amp;UPPER(TRIM(Datos!F964&amp;""))&amp;";",F$1007))),OR(UPPER(TRIM(Datos!F964&amp;""))="SÍ",UPPER(TRIM(Datos!F964&amp;""))="SI",UPPER(TRIM(Datos!F964&amp;""))="NO"),IF(ISNUMBER(Datos!F964),AND(OR(F$1005="",Datos!F964&gt;=F$1005),OR(F$1006="",Datos!F964&lt;=F$1006)),FALSE),TRUE))))</f>
        <v>0.0</v>
      </c>
      <c r="G964">
        <f>IF(Datos!G964="",0,IF(AND(G$1008&lt;&gt;"",Datos!G964=G$1008),0,IF(G$1004=0,0,1-CHOOSE(G$1004,IF(ISNUMBER(Datos!G964),AND(OR(G$1005="",Datos!G964&gt;=G$1005),OR(G$1006="",Datos!G964&lt;=G$1006)),FALSE),IF(ISNUMBER(Datos!G964),AND(Datos!G964=INT(Datos!G964),AND(OR(G$1005="",Datos!G964&gt;=G$1005),OR(G$1006="",Datos!G964&lt;=G$1006))),FALSE),OR(ISNUMBER(FIND(";"&amp;UPPER(TRIM(Datos!G964&amp;""))&amp;"=",G$1007)),ISNUMBER(FIND(";"&amp;UPPER(TRIM(Datos!G964&amp;""))&amp;";",G$1007))),OR(UPPER(TRIM(Datos!G964&amp;""))="SÍ",UPPER(TRIM(Datos!G964&amp;""))="SI",UPPER(TRIM(Datos!G964&amp;""))="NO"),IF(ISNUMBER(Datos!G964),AND(OR(G$1005="",Datos!G964&gt;=G$1005),OR(G$1006="",Datos!G964&lt;=G$1006)),FALSE),TRUE))))</f>
        <v>0.0</v>
      </c>
      <c r="H964">
        <f>IF(Datos!H964="",0,IF(AND(H$1008&lt;&gt;"",Datos!H964=H$1008),0,IF(H$1004=0,0,1-CHOOSE(H$1004,IF(ISNUMBER(Datos!H964),AND(OR(H$1005="",Datos!H964&gt;=H$1005),OR(H$1006="",Datos!H964&lt;=H$1006)),FALSE),IF(ISNUMBER(Datos!H964),AND(Datos!H964=INT(Datos!H964),AND(OR(H$1005="",Datos!H964&gt;=H$1005),OR(H$1006="",Datos!H964&lt;=H$1006))),FALSE),OR(ISNUMBER(FIND(";"&amp;UPPER(TRIM(Datos!H964&amp;""))&amp;"=",H$1007)),ISNUMBER(FIND(";"&amp;UPPER(TRIM(Datos!H964&amp;""))&amp;";",H$1007))),OR(UPPER(TRIM(Datos!H964&amp;""))="SÍ",UPPER(TRIM(Datos!H964&amp;""))="SI",UPPER(TRIM(Datos!H964&amp;""))="NO"),IF(ISNUMBER(Datos!H964),AND(OR(H$1005="",Datos!H964&gt;=H$1005),OR(H$1006="",Datos!H964&lt;=H$1006)),FALSE),TRUE))))</f>
        <v>0.0</v>
      </c>
      <c r="I964">
        <f>IF(Datos!I964="",0,IF(AND(I$1008&lt;&gt;"",Datos!I964=I$1008),0,IF(I$1004=0,0,1-CHOOSE(I$1004,IF(ISNUMBER(Datos!I964),AND(OR(I$1005="",Datos!I964&gt;=I$1005),OR(I$1006="",Datos!I964&lt;=I$1006)),FALSE),IF(ISNUMBER(Datos!I964),AND(Datos!I964=INT(Datos!I964),AND(OR(I$1005="",Datos!I964&gt;=I$1005),OR(I$1006="",Datos!I964&lt;=I$1006))),FALSE),OR(ISNUMBER(FIND(";"&amp;UPPER(TRIM(Datos!I964&amp;""))&amp;"=",I$1007)),ISNUMBER(FIND(";"&amp;UPPER(TRIM(Datos!I964&amp;""))&amp;";",I$1007))),OR(UPPER(TRIM(Datos!I964&amp;""))="SÍ",UPPER(TRIM(Datos!I964&amp;""))="SI",UPPER(TRIM(Datos!I964&amp;""))="NO"),IF(ISNUMBER(Datos!I964),AND(OR(I$1005="",Datos!I964&gt;=I$1005),OR(I$1006="",Datos!I964&lt;=I$1006)),FALSE),TRUE))))</f>
        <v>0.0</v>
      </c>
      <c r="J964">
        <f>IF(Datos!J964="",0,IF(AND(J$1008&lt;&gt;"",Datos!J964=J$1008),0,IF(J$1004=0,0,1-CHOOSE(J$1004,IF(ISNUMBER(Datos!J964),AND(OR(J$1005="",Datos!J964&gt;=J$1005),OR(J$1006="",Datos!J964&lt;=J$1006)),FALSE),IF(ISNUMBER(Datos!J964),AND(Datos!J964=INT(Datos!J964),AND(OR(J$1005="",Datos!J964&gt;=J$1005),OR(J$1006="",Datos!J964&lt;=J$1006))),FALSE),OR(ISNUMBER(FIND(";"&amp;UPPER(TRIM(Datos!J964&amp;""))&amp;"=",J$1007)),ISNUMBER(FIND(";"&amp;UPPER(TRIM(Datos!J964&amp;""))&amp;";",J$1007))),OR(UPPER(TRIM(Datos!J964&amp;""))="SÍ",UPPER(TRIM(Datos!J964&amp;""))="SI",UPPER(TRIM(Datos!J964&amp;""))="NO"),IF(ISNUMBER(Datos!J964),AND(OR(J$1005="",Datos!J964&gt;=J$1005),OR(J$1006="",Datos!J964&lt;=J$1006)),FALSE),TRUE))))</f>
        <v>0.0</v>
      </c>
      <c r="K964">
        <f>IF(Datos!K964="",0,IF(AND(K$1008&lt;&gt;"",Datos!K964=K$1008),0,IF(K$1004=0,0,1-CHOOSE(K$1004,IF(ISNUMBER(Datos!K964),AND(OR(K$1005="",Datos!K964&gt;=K$1005),OR(K$1006="",Datos!K964&lt;=K$1006)),FALSE),IF(ISNUMBER(Datos!K964),AND(Datos!K964=INT(Datos!K964),AND(OR(K$1005="",Datos!K964&gt;=K$1005),OR(K$1006="",Datos!K964&lt;=K$1006))),FALSE),OR(ISNUMBER(FIND(";"&amp;UPPER(TRIM(Datos!K964&amp;""))&amp;"=",K$1007)),ISNUMBER(FIND(";"&amp;UPPER(TRIM(Datos!K964&amp;""))&amp;";",K$1007))),OR(UPPER(TRIM(Datos!K964&amp;""))="SÍ",UPPER(TRIM(Datos!K964&amp;""))="SI",UPPER(TRIM(Datos!K964&amp;""))="NO"),IF(ISNUMBER(Datos!K964),AND(OR(K$1005="",Datos!K964&gt;=K$1005),OR(K$1006="",Datos!K964&lt;=K$1006)),FALSE),TRUE))))</f>
        <v>0.0</v>
      </c>
      <c r="L964">
        <f>IF(Datos!L964="",0,IF(AND(L$1008&lt;&gt;"",Datos!L964=L$1008),0,IF(L$1004=0,0,1-CHOOSE(L$1004,IF(ISNUMBER(Datos!L964),AND(OR(L$1005="",Datos!L964&gt;=L$1005),OR(L$1006="",Datos!L964&lt;=L$1006)),FALSE),IF(ISNUMBER(Datos!L964),AND(Datos!L964=INT(Datos!L964),AND(OR(L$1005="",Datos!L964&gt;=L$1005),OR(L$1006="",Datos!L964&lt;=L$1006))),FALSE),OR(ISNUMBER(FIND(";"&amp;UPPER(TRIM(Datos!L964&amp;""))&amp;"=",L$1007)),ISNUMBER(FIND(";"&amp;UPPER(TRIM(Datos!L964&amp;""))&amp;";",L$1007))),OR(UPPER(TRIM(Datos!L964&amp;""))="SÍ",UPPER(TRIM(Datos!L964&amp;""))="SI",UPPER(TRIM(Datos!L964&amp;""))="NO"),IF(ISNUMBER(Datos!L964),AND(OR(L$1005="",Datos!L964&gt;=L$1005),OR(L$1006="",Datos!L964&lt;=L$1006)),FALSE),TRUE))))</f>
        <v>0.0</v>
      </c>
      <c r="M964">
        <f>IF(Datos!M964="",0,IF(AND(M$1008&lt;&gt;"",Datos!M964=M$1008),0,IF(M$1004=0,0,1-CHOOSE(M$1004,IF(ISNUMBER(Datos!M964),AND(OR(M$1005="",Datos!M964&gt;=M$1005),OR(M$1006="",Datos!M964&lt;=M$1006)),FALSE),IF(ISNUMBER(Datos!M964),AND(Datos!M964=INT(Datos!M964),AND(OR(M$1005="",Datos!M964&gt;=M$1005),OR(M$1006="",Datos!M964&lt;=M$1006))),FALSE),OR(ISNUMBER(FIND(";"&amp;UPPER(TRIM(Datos!M964&amp;""))&amp;"=",M$1007)),ISNUMBER(FIND(";"&amp;UPPER(TRIM(Datos!M964&amp;""))&amp;";",M$1007))),OR(UPPER(TRIM(Datos!M964&amp;""))="SÍ",UPPER(TRIM(Datos!M964&amp;""))="SI",UPPER(TRIM(Datos!M964&amp;""))="NO"),IF(ISNUMBER(Datos!M964),AND(OR(M$1005="",Datos!M964&gt;=M$1005),OR(M$1006="",Datos!M964&lt;=M$1006)),FALSE),TRUE))))</f>
        <v>0.0</v>
      </c>
      <c r="N964">
        <f>IF(Datos!N964="",0,IF(AND(N$1008&lt;&gt;"",Datos!N964=N$1008),0,IF(N$1004=0,0,1-CHOOSE(N$1004,IF(ISNUMBER(Datos!N964),AND(OR(N$1005="",Datos!N964&gt;=N$1005),OR(N$1006="",Datos!N964&lt;=N$1006)),FALSE),IF(ISNUMBER(Datos!N964),AND(Datos!N964=INT(Datos!N964),AND(OR(N$1005="",Datos!N964&gt;=N$1005),OR(N$1006="",Datos!N964&lt;=N$1006))),FALSE),OR(ISNUMBER(FIND(";"&amp;UPPER(TRIM(Datos!N964&amp;""))&amp;"=",N$1007)),ISNUMBER(FIND(";"&amp;UPPER(TRIM(Datos!N964&amp;""))&amp;";",N$1007))),OR(UPPER(TRIM(Datos!N964&amp;""))="SÍ",UPPER(TRIM(Datos!N964&amp;""))="SI",UPPER(TRIM(Datos!N964&amp;""))="NO"),IF(ISNUMBER(Datos!N964),AND(OR(N$1005="",Datos!N964&gt;=N$1005),OR(N$1006="",Datos!N964&lt;=N$1006)),FALSE),TRUE))))</f>
        <v>0.0</v>
      </c>
      <c r="O964">
        <f>IF(Datos!O964="",0,IF(AND(O$1008&lt;&gt;"",Datos!O964=O$1008),0,IF(O$1004=0,0,1-CHOOSE(O$1004,IF(ISNUMBER(Datos!O964),AND(OR(O$1005="",Datos!O964&gt;=O$1005),OR(O$1006="",Datos!O964&lt;=O$1006)),FALSE),IF(ISNUMBER(Datos!O964),AND(Datos!O964=INT(Datos!O964),AND(OR(O$1005="",Datos!O964&gt;=O$1005),OR(O$1006="",Datos!O964&lt;=O$1006))),FALSE),OR(ISNUMBER(FIND(";"&amp;UPPER(TRIM(Datos!O964&amp;""))&amp;"=",O$1007)),ISNUMBER(FIND(";"&amp;UPPER(TRIM(Datos!O964&amp;""))&amp;";",O$1007))),OR(UPPER(TRIM(Datos!O964&amp;""))="SÍ",UPPER(TRIM(Datos!O964&amp;""))="SI",UPPER(TRIM(Datos!O964&amp;""))="NO"),IF(ISNUMBER(Datos!O964),AND(OR(O$1005="",Datos!O964&gt;=O$1005),OR(O$1006="",Datos!O964&lt;=O$1006)),FALSE),TRUE))))</f>
        <v>0.0</v>
      </c>
      <c r="P964">
        <f>IF(Datos!P964="",0,IF(AND(P$1008&lt;&gt;"",Datos!P964=P$1008),0,IF(P$1004=0,0,1-CHOOSE(P$1004,IF(ISNUMBER(Datos!P964),AND(OR(P$1005="",Datos!P964&gt;=P$1005),OR(P$1006="",Datos!P964&lt;=P$1006)),FALSE),IF(ISNUMBER(Datos!P964),AND(Datos!P964=INT(Datos!P964),AND(OR(P$1005="",Datos!P964&gt;=P$1005),OR(P$1006="",Datos!P964&lt;=P$1006))),FALSE),OR(ISNUMBER(FIND(";"&amp;UPPER(TRIM(Datos!P964&amp;""))&amp;"=",P$1007)),ISNUMBER(FIND(";"&amp;UPPER(TRIM(Datos!P964&amp;""))&amp;";",P$1007))),OR(UPPER(TRIM(Datos!P964&amp;""))="SÍ",UPPER(TRIM(Datos!P964&amp;""))="SI",UPPER(TRIM(Datos!P964&amp;""))="NO"),IF(ISNUMBER(Datos!P964),AND(OR(P$1005="",Datos!P964&gt;=P$1005),OR(P$1006="",Datos!P964&lt;=P$1006)),FALSE),TRUE))))</f>
        <v>0.0</v>
      </c>
      <c r="Q964">
        <f>IF(Datos!Q964="",0,IF(AND(Q$1008&lt;&gt;"",Datos!Q964=Q$1008),0,IF(Q$1004=0,0,1-CHOOSE(Q$1004,IF(ISNUMBER(Datos!Q964),AND(OR(Q$1005="",Datos!Q964&gt;=Q$1005),OR(Q$1006="",Datos!Q964&lt;=Q$1006)),FALSE),IF(ISNUMBER(Datos!Q964),AND(Datos!Q964=INT(Datos!Q964),AND(OR(Q$1005="",Datos!Q964&gt;=Q$1005),OR(Q$1006="",Datos!Q964&lt;=Q$1006))),FALSE),OR(ISNUMBER(FIND(";"&amp;UPPER(TRIM(Datos!Q964&amp;""))&amp;"=",Q$1007)),ISNUMBER(FIND(";"&amp;UPPER(TRIM(Datos!Q964&amp;""))&amp;";",Q$1007))),OR(UPPER(TRIM(Datos!Q964&amp;""))="SÍ",UPPER(TRIM(Datos!Q964&amp;""))="SI",UPPER(TRIM(Datos!Q964&amp;""))="NO"),IF(ISNUMBER(Datos!Q964),AND(OR(Q$1005="",Datos!Q964&gt;=Q$1005),OR(Q$1006="",Datos!Q964&lt;=Q$1006)),FALSE),TRUE))))</f>
        <v>0.0</v>
      </c>
      <c r="R964">
        <f>IF(Datos!R964="",0,IF(AND(R$1008&lt;&gt;"",Datos!R964=R$1008),0,IF(R$1004=0,0,1-CHOOSE(R$1004,IF(ISNUMBER(Datos!R964),AND(OR(R$1005="",Datos!R964&gt;=R$1005),OR(R$1006="",Datos!R964&lt;=R$1006)),FALSE),IF(ISNUMBER(Datos!R964),AND(Datos!R964=INT(Datos!R964),AND(OR(R$1005="",Datos!R964&gt;=R$1005),OR(R$1006="",Datos!R964&lt;=R$1006))),FALSE),OR(ISNUMBER(FIND(";"&amp;UPPER(TRIM(Datos!R964&amp;""))&amp;"=",R$1007)),ISNUMBER(FIND(";"&amp;UPPER(TRIM(Datos!R964&amp;""))&amp;";",R$1007))),OR(UPPER(TRIM(Datos!R964&amp;""))="SÍ",UPPER(TRIM(Datos!R964&amp;""))="SI",UPPER(TRIM(Datos!R964&amp;""))="NO"),IF(ISNUMBER(Datos!R964),AND(OR(R$1005="",Datos!R964&gt;=R$1005),OR(R$1006="",Datos!R964&lt;=R$1006)),FALSE),TRUE))))</f>
        <v>0.0</v>
      </c>
      <c r="S964">
        <f>IF(Datos!S964="",0,IF(AND(S$1008&lt;&gt;"",Datos!S964=S$1008),0,IF(S$1004=0,0,1-CHOOSE(S$1004,IF(ISNUMBER(Datos!S964),AND(OR(S$1005="",Datos!S964&gt;=S$1005),OR(S$1006="",Datos!S964&lt;=S$1006)),FALSE),IF(ISNUMBER(Datos!S964),AND(Datos!S964=INT(Datos!S964),AND(OR(S$1005="",Datos!S964&gt;=S$1005),OR(S$1006="",Datos!S964&lt;=S$1006))),FALSE),OR(ISNUMBER(FIND(";"&amp;UPPER(TRIM(Datos!S964&amp;""))&amp;"=",S$1007)),ISNUMBER(FIND(";"&amp;UPPER(TRIM(Datos!S964&amp;""))&amp;";",S$1007))),OR(UPPER(TRIM(Datos!S964&amp;""))="SÍ",UPPER(TRIM(Datos!S964&amp;""))="SI",UPPER(TRIM(Datos!S964&amp;""))="NO"),IF(ISNUMBER(Datos!S964),AND(OR(S$1005="",Datos!S964&gt;=S$1005),OR(S$1006="",Datos!S964&lt;=S$1006)),FALSE),TRUE))))</f>
        <v>0.0</v>
      </c>
      <c r="T964">
        <f>IF(Datos!T964="",0,IF(AND(T$1008&lt;&gt;"",Datos!T964=T$1008),0,IF(T$1004=0,0,1-CHOOSE(T$1004,IF(ISNUMBER(Datos!T964),AND(OR(T$1005="",Datos!T964&gt;=T$1005),OR(T$1006="",Datos!T964&lt;=T$1006)),FALSE),IF(ISNUMBER(Datos!T964),AND(Datos!T964=INT(Datos!T964),AND(OR(T$1005="",Datos!T964&gt;=T$1005),OR(T$1006="",Datos!T964&lt;=T$1006))),FALSE),OR(ISNUMBER(FIND(";"&amp;UPPER(TRIM(Datos!T964&amp;""))&amp;"=",T$1007)),ISNUMBER(FIND(";"&amp;UPPER(TRIM(Datos!T964&amp;""))&amp;";",T$1007))),OR(UPPER(TRIM(Datos!T964&amp;""))="SÍ",UPPER(TRIM(Datos!T964&amp;""))="SI",UPPER(TRIM(Datos!T964&amp;""))="NO"),IF(ISNUMBER(Datos!T964),AND(OR(T$1005="",Datos!T964&gt;=T$1005),OR(T$1006="",Datos!T964&lt;=T$1006)),FALSE),TRUE))))</f>
        <v>0.0</v>
      </c>
      <c r="U964">
        <f>IF(Datos!U964="",0,IF(AND(U$1008&lt;&gt;"",Datos!U964=U$1008),0,IF(U$1004=0,0,1-CHOOSE(U$1004,IF(ISNUMBER(Datos!U964),AND(OR(U$1005="",Datos!U964&gt;=U$1005),OR(U$1006="",Datos!U964&lt;=U$1006)),FALSE),IF(ISNUMBER(Datos!U964),AND(Datos!U964=INT(Datos!U964),AND(OR(U$1005="",Datos!U964&gt;=U$1005),OR(U$1006="",Datos!U964&lt;=U$1006))),FALSE),OR(ISNUMBER(FIND(";"&amp;UPPER(TRIM(Datos!U964&amp;""))&amp;"=",U$1007)),ISNUMBER(FIND(";"&amp;UPPER(TRIM(Datos!U964&amp;""))&amp;";",U$1007))),OR(UPPER(TRIM(Datos!U964&amp;""))="SÍ",UPPER(TRIM(Datos!U964&amp;""))="SI",UPPER(TRIM(Datos!U964&amp;""))="NO"),IF(ISNUMBER(Datos!U964),AND(OR(U$1005="",Datos!U964&gt;=U$1005),OR(U$1006="",Datos!U964&lt;=U$1006)),FALSE),TRUE))))</f>
        <v>0.0</v>
      </c>
      <c r="V964">
        <f>IF(Datos!V964="",0,IF(AND(V$1008&lt;&gt;"",Datos!V964=V$1008),0,IF(V$1004=0,0,1-CHOOSE(V$1004,IF(ISNUMBER(Datos!V964),AND(OR(V$1005="",Datos!V964&gt;=V$1005),OR(V$1006="",Datos!V964&lt;=V$1006)),FALSE),IF(ISNUMBER(Datos!V964),AND(Datos!V964=INT(Datos!V964),AND(OR(V$1005="",Datos!V964&gt;=V$1005),OR(V$1006="",Datos!V964&lt;=V$1006))),FALSE),OR(ISNUMBER(FIND(";"&amp;UPPER(TRIM(Datos!V964&amp;""))&amp;"=",V$1007)),ISNUMBER(FIND(";"&amp;UPPER(TRIM(Datos!V964&amp;""))&amp;";",V$1007))),OR(UPPER(TRIM(Datos!V964&amp;""))="SÍ",UPPER(TRIM(Datos!V964&amp;""))="SI",UPPER(TRIM(Datos!V964&amp;""))="NO"),IF(ISNUMBER(Datos!V964),AND(OR(V$1005="",Datos!V964&gt;=V$1005),OR(V$1006="",Datos!V964&lt;=V$1006)),FALSE),TRUE))))</f>
        <v>0.0</v>
      </c>
      <c r="W964">
        <f>IF(Datos!W964="",0,IF(AND(W$1008&lt;&gt;"",Datos!W964=W$1008),0,IF(W$1004=0,0,1-CHOOSE(W$1004,IF(ISNUMBER(Datos!W964),AND(OR(W$1005="",Datos!W964&gt;=W$1005),OR(W$1006="",Datos!W964&lt;=W$1006)),FALSE),IF(ISNUMBER(Datos!W964),AND(Datos!W964=INT(Datos!W964),AND(OR(W$1005="",Datos!W964&gt;=W$1005),OR(W$1006="",Datos!W964&lt;=W$1006))),FALSE),OR(ISNUMBER(FIND(";"&amp;UPPER(TRIM(Datos!W964&amp;""))&amp;"=",W$1007)),ISNUMBER(FIND(";"&amp;UPPER(TRIM(Datos!W964&amp;""))&amp;";",W$1007))),OR(UPPER(TRIM(Datos!W964&amp;""))="SÍ",UPPER(TRIM(Datos!W964&amp;""))="SI",UPPER(TRIM(Datos!W964&amp;""))="NO"),IF(ISNUMBER(Datos!W964),AND(OR(W$1005="",Datos!W964&gt;=W$1005),OR(W$1006="",Datos!W964&lt;=W$1006)),FALSE),TRUE))))</f>
        <v>0.0</v>
      </c>
      <c r="X964">
        <f>IF(Datos!X964="",0,IF(AND(X$1008&lt;&gt;"",Datos!X964=X$1008),0,IF(X$1004=0,0,1-CHOOSE(X$1004,IF(ISNUMBER(Datos!X964),AND(OR(X$1005="",Datos!X964&gt;=X$1005),OR(X$1006="",Datos!X964&lt;=X$1006)),FALSE),IF(ISNUMBER(Datos!X964),AND(Datos!X964=INT(Datos!X964),AND(OR(X$1005="",Datos!X964&gt;=X$1005),OR(X$1006="",Datos!X964&lt;=X$1006))),FALSE),OR(ISNUMBER(FIND(";"&amp;UPPER(TRIM(Datos!X964&amp;""))&amp;"=",X$1007)),ISNUMBER(FIND(";"&amp;UPPER(TRIM(Datos!X964&amp;""))&amp;";",X$1007))),OR(UPPER(TRIM(Datos!X964&amp;""))="SÍ",UPPER(TRIM(Datos!X964&amp;""))="SI",UPPER(TRIM(Datos!X964&amp;""))="NO"),IF(ISNUMBER(Datos!X964),AND(OR(X$1005="",Datos!X964&gt;=X$1005),OR(X$1006="",Datos!X964&lt;=X$1006)),FALSE),TRUE))))</f>
        <v>0.0</v>
      </c>
      <c r="Y964">
        <f>IF(Datos!Y964="",0,IF(AND(Y$1008&lt;&gt;"",Datos!Y964=Y$1008),0,IF(Y$1004=0,0,1-CHOOSE(Y$1004,IF(ISNUMBER(Datos!Y964),AND(OR(Y$1005="",Datos!Y964&gt;=Y$1005),OR(Y$1006="",Datos!Y964&lt;=Y$1006)),FALSE),IF(ISNUMBER(Datos!Y964),AND(Datos!Y964=INT(Datos!Y964),AND(OR(Y$1005="",Datos!Y964&gt;=Y$1005),OR(Y$1006="",Datos!Y964&lt;=Y$1006))),FALSE),OR(ISNUMBER(FIND(";"&amp;UPPER(TRIM(Datos!Y964&amp;""))&amp;"=",Y$1007)),ISNUMBER(FIND(";"&amp;UPPER(TRIM(Datos!Y964&amp;""))&amp;";",Y$1007))),OR(UPPER(TRIM(Datos!Y964&amp;""))="SÍ",UPPER(TRIM(Datos!Y964&amp;""))="SI",UPPER(TRIM(Datos!Y964&amp;""))="NO"),IF(ISNUMBER(Datos!Y964),AND(OR(Y$1005="",Datos!Y964&gt;=Y$1005),OR(Y$1006="",Datos!Y964&lt;=Y$1006)),FALSE),TRUE))))</f>
        <v>0.0</v>
      </c>
      <c r="Z964">
        <f>IF(Datos!Z964="",0,IF(AND(Z$1008&lt;&gt;"",Datos!Z964=Z$1008),0,IF(Z$1004=0,0,1-CHOOSE(Z$1004,IF(ISNUMBER(Datos!Z964),AND(OR(Z$1005="",Datos!Z964&gt;=Z$1005),OR(Z$1006="",Datos!Z964&lt;=Z$1006)),FALSE),IF(ISNUMBER(Datos!Z964),AND(Datos!Z964=INT(Datos!Z964),AND(OR(Z$1005="",Datos!Z964&gt;=Z$1005),OR(Z$1006="",Datos!Z964&lt;=Z$1006))),FALSE),OR(ISNUMBER(FIND(";"&amp;UPPER(TRIM(Datos!Z964&amp;""))&amp;"=",Z$1007)),ISNUMBER(FIND(";"&amp;UPPER(TRIM(Datos!Z964&amp;""))&amp;";",Z$1007))),OR(UPPER(TRIM(Datos!Z964&amp;""))="SÍ",UPPER(TRIM(Datos!Z964&amp;""))="SI",UPPER(TRIM(Datos!Z964&amp;""))="NO"),IF(ISNUMBER(Datos!Z964),AND(OR(Z$1005="",Datos!Z964&gt;=Z$1005),OR(Z$1006="",Datos!Z964&lt;=Z$1006)),FALSE),TRUE))))</f>
        <v>0.0</v>
      </c>
      <c r="AA964">
        <f>IF(Datos!AA964="",0,IF(AND(AA$1008&lt;&gt;"",Datos!AA964=AA$1008),0,IF(AA$1004=0,0,1-CHOOSE(AA$1004,IF(ISNUMBER(Datos!AA964),AND(OR(AA$1005="",Datos!AA964&gt;=AA$1005),OR(AA$1006="",Datos!AA964&lt;=AA$1006)),FALSE),IF(ISNUMBER(Datos!AA964),AND(Datos!AA964=INT(Datos!AA964),AND(OR(AA$1005="",Datos!AA964&gt;=AA$1005),OR(AA$1006="",Datos!AA964&lt;=AA$1006))),FALSE),OR(ISNUMBER(FIND(";"&amp;UPPER(TRIM(Datos!AA964&amp;""))&amp;"=",AA$1007)),ISNUMBER(FIND(";"&amp;UPPER(TRIM(Datos!AA964&amp;""))&amp;";",AA$1007))),OR(UPPER(TRIM(Datos!AA964&amp;""))="SÍ",UPPER(TRIM(Datos!AA964&amp;""))="SI",UPPER(TRIM(Datos!AA964&amp;""))="NO"),IF(ISNUMBER(Datos!AA964),AND(OR(AA$1005="",Datos!AA964&gt;=AA$1005),OR(AA$1006="",Datos!AA964&lt;=AA$1006)),FALSE),TRUE))))</f>
        <v>0.0</v>
      </c>
      <c r="AB964">
        <f>IF(Datos!AB964="",0,IF(AND(AB$1008&lt;&gt;"",Datos!AB964=AB$1008),0,IF(AB$1004=0,0,1-CHOOSE(AB$1004,IF(ISNUMBER(Datos!AB964),AND(OR(AB$1005="",Datos!AB964&gt;=AB$1005),OR(AB$1006="",Datos!AB964&lt;=AB$1006)),FALSE),IF(ISNUMBER(Datos!AB964),AND(Datos!AB964=INT(Datos!AB964),AND(OR(AB$1005="",Datos!AB964&gt;=AB$1005),OR(AB$1006="",Datos!AB964&lt;=AB$1006))),FALSE),OR(ISNUMBER(FIND(";"&amp;UPPER(TRIM(Datos!AB964&amp;""))&amp;"=",AB$1007)),ISNUMBER(FIND(";"&amp;UPPER(TRIM(Datos!AB964&amp;""))&amp;";",AB$1007))),OR(UPPER(TRIM(Datos!AB964&amp;""))="SÍ",UPPER(TRIM(Datos!AB964&amp;""))="SI",UPPER(TRIM(Datos!AB964&amp;""))="NO"),IF(ISNUMBER(Datos!AB964),AND(OR(AB$1005="",Datos!AB964&gt;=AB$1005),OR(AB$1006="",Datos!AB964&lt;=AB$1006)),FALSE),TRUE))))</f>
        <v>0.0</v>
      </c>
      <c r="AC964">
        <f>IF(Datos!AC964="",0,IF(AND(AC$1008&lt;&gt;"",Datos!AC964=AC$1008),0,IF(AC$1004=0,0,1-CHOOSE(AC$1004,IF(ISNUMBER(Datos!AC964),AND(OR(AC$1005="",Datos!AC964&gt;=AC$1005),OR(AC$1006="",Datos!AC964&lt;=AC$1006)),FALSE),IF(ISNUMBER(Datos!AC964),AND(Datos!AC964=INT(Datos!AC964),AND(OR(AC$1005="",Datos!AC964&gt;=AC$1005),OR(AC$1006="",Datos!AC964&lt;=AC$1006))),FALSE),OR(ISNUMBER(FIND(";"&amp;UPPER(TRIM(Datos!AC964&amp;""))&amp;"=",AC$1007)),ISNUMBER(FIND(";"&amp;UPPER(TRIM(Datos!AC964&amp;""))&amp;";",AC$1007))),OR(UPPER(TRIM(Datos!AC964&amp;""))="SÍ",UPPER(TRIM(Datos!AC964&amp;""))="SI",UPPER(TRIM(Datos!AC964&amp;""))="NO"),IF(ISNUMBER(Datos!AC964),AND(OR(AC$1005="",Datos!AC964&gt;=AC$1005),OR(AC$1006="",Datos!AC964&lt;=AC$1006)),FALSE),TRUE))))</f>
        <v>0.0</v>
      </c>
      <c r="AD964">
        <f>IF(Datos!AD964="",0,IF(AND(AD$1008&lt;&gt;"",Datos!AD964=AD$1008),0,IF(AD$1004=0,0,1-CHOOSE(AD$1004,IF(ISNUMBER(Datos!AD964),AND(OR(AD$1005="",Datos!AD964&gt;=AD$1005),OR(AD$1006="",Datos!AD964&lt;=AD$1006)),FALSE),IF(ISNUMBER(Datos!AD964),AND(Datos!AD964=INT(Datos!AD964),AND(OR(AD$1005="",Datos!AD964&gt;=AD$1005),OR(AD$1006="",Datos!AD964&lt;=AD$1006))),FALSE),OR(ISNUMBER(FIND(";"&amp;UPPER(TRIM(Datos!AD964&amp;""))&amp;"=",AD$1007)),ISNUMBER(FIND(";"&amp;UPPER(TRIM(Datos!AD964&amp;""))&amp;";",AD$1007))),OR(UPPER(TRIM(Datos!AD964&amp;""))="SÍ",UPPER(TRIM(Datos!AD964&amp;""))="SI",UPPER(TRIM(Datos!AD964&amp;""))="NO"),IF(ISNUMBER(Datos!AD964),AND(OR(AD$1005="",Datos!AD964&gt;=AD$1005),OR(AD$1006="",Datos!AD964&lt;=AD$1006)),FALSE),TRUE))))</f>
        <v>0.0</v>
      </c>
      <c r="AE964">
        <f>IF(Datos!AE964="",0,IF(AND(AE$1008&lt;&gt;"",Datos!AE964=AE$1008),0,IF(AE$1004=0,0,1-CHOOSE(AE$1004,IF(ISNUMBER(Datos!AE964),AND(OR(AE$1005="",Datos!AE964&gt;=AE$1005),OR(AE$1006="",Datos!AE964&lt;=AE$1006)),FALSE),IF(ISNUMBER(Datos!AE964),AND(Datos!AE964=INT(Datos!AE964),AND(OR(AE$1005="",Datos!AE964&gt;=AE$1005),OR(AE$1006="",Datos!AE964&lt;=AE$1006))),FALSE),OR(ISNUMBER(FIND(";"&amp;UPPER(TRIM(Datos!AE964&amp;""))&amp;"=",AE$1007)),ISNUMBER(FIND(";"&amp;UPPER(TRIM(Datos!AE964&amp;""))&amp;";",AE$1007))),OR(UPPER(TRIM(Datos!AE964&amp;""))="SÍ",UPPER(TRIM(Datos!AE964&amp;""))="SI",UPPER(TRIM(Datos!AE964&amp;""))="NO"),IF(ISNUMBER(Datos!AE964),AND(OR(AE$1005="",Datos!AE964&gt;=AE$1005),OR(AE$1006="",Datos!AE964&lt;=AE$1006)),FALSE),TRUE))))</f>
        <v>0.0</v>
      </c>
    </row>
    <row r="965" spans="2:31">
      <c r="B965">
        <f>IF(Datos!B965="",0,IF(AND(B$1008&lt;&gt;"",Datos!B965=B$1008),0,IF(B$1004=0,0,1-CHOOSE(B$1004,IF(ISNUMBER(Datos!B965),AND(OR(B$1005="",Datos!B965&gt;=B$1005),OR(B$1006="",Datos!B965&lt;=B$1006)),FALSE),IF(ISNUMBER(Datos!B965),AND(Datos!B965=INT(Datos!B965),AND(OR(B$1005="",Datos!B965&gt;=B$1005),OR(B$1006="",Datos!B965&lt;=B$1006))),FALSE),OR(ISNUMBER(FIND(";"&amp;UPPER(TRIM(Datos!B965&amp;""))&amp;"=",B$1007)),ISNUMBER(FIND(";"&amp;UPPER(TRIM(Datos!B965&amp;""))&amp;";",B$1007))),OR(UPPER(TRIM(Datos!B965&amp;""))="SÍ",UPPER(TRIM(Datos!B965&amp;""))="SI",UPPER(TRIM(Datos!B965&amp;""))="NO"),IF(ISNUMBER(Datos!B965),AND(OR(B$1005="",Datos!B965&gt;=B$1005),OR(B$1006="",Datos!B965&lt;=B$1006)),FALSE),TRUE))))</f>
        <v>0.0</v>
      </c>
      <c r="C965">
        <f>IF(Datos!C965="",0,IF(AND(C$1008&lt;&gt;"",Datos!C965=C$1008),0,IF(C$1004=0,0,1-CHOOSE(C$1004,IF(ISNUMBER(Datos!C965),AND(OR(C$1005="",Datos!C965&gt;=C$1005),OR(C$1006="",Datos!C965&lt;=C$1006)),FALSE),IF(ISNUMBER(Datos!C965),AND(Datos!C965=INT(Datos!C965),AND(OR(C$1005="",Datos!C965&gt;=C$1005),OR(C$1006="",Datos!C965&lt;=C$1006))),FALSE),OR(ISNUMBER(FIND(";"&amp;UPPER(TRIM(Datos!C965&amp;""))&amp;"=",C$1007)),ISNUMBER(FIND(";"&amp;UPPER(TRIM(Datos!C965&amp;""))&amp;";",C$1007))),OR(UPPER(TRIM(Datos!C965&amp;""))="SÍ",UPPER(TRIM(Datos!C965&amp;""))="SI",UPPER(TRIM(Datos!C965&amp;""))="NO"),IF(ISNUMBER(Datos!C965),AND(OR(C$1005="",Datos!C965&gt;=C$1005),OR(C$1006="",Datos!C965&lt;=C$1006)),FALSE),TRUE))))</f>
        <v>0.0</v>
      </c>
      <c r="D965">
        <f>IF(Datos!D965="",0,IF(AND(D$1008&lt;&gt;"",Datos!D965=D$1008),0,IF(D$1004=0,0,1-CHOOSE(D$1004,IF(ISNUMBER(Datos!D965),AND(OR(D$1005="",Datos!D965&gt;=D$1005),OR(D$1006="",Datos!D965&lt;=D$1006)),FALSE),IF(ISNUMBER(Datos!D965),AND(Datos!D965=INT(Datos!D965),AND(OR(D$1005="",Datos!D965&gt;=D$1005),OR(D$1006="",Datos!D965&lt;=D$1006))),FALSE),OR(ISNUMBER(FIND(";"&amp;UPPER(TRIM(Datos!D965&amp;""))&amp;"=",D$1007)),ISNUMBER(FIND(";"&amp;UPPER(TRIM(Datos!D965&amp;""))&amp;";",D$1007))),OR(UPPER(TRIM(Datos!D965&amp;""))="SÍ",UPPER(TRIM(Datos!D965&amp;""))="SI",UPPER(TRIM(Datos!D965&amp;""))="NO"),IF(ISNUMBER(Datos!D965),AND(OR(D$1005="",Datos!D965&gt;=D$1005),OR(D$1006="",Datos!D965&lt;=D$1006)),FALSE),TRUE))))</f>
        <v>0.0</v>
      </c>
      <c r="E965">
        <f>IF(Datos!E965="",0,IF(AND(E$1008&lt;&gt;"",Datos!E965=E$1008),0,IF(E$1004=0,0,1-CHOOSE(E$1004,IF(ISNUMBER(Datos!E965),AND(OR(E$1005="",Datos!E965&gt;=E$1005),OR(E$1006="",Datos!E965&lt;=E$1006)),FALSE),IF(ISNUMBER(Datos!E965),AND(Datos!E965=INT(Datos!E965),AND(OR(E$1005="",Datos!E965&gt;=E$1005),OR(E$1006="",Datos!E965&lt;=E$1006))),FALSE),OR(ISNUMBER(FIND(";"&amp;UPPER(TRIM(Datos!E965&amp;""))&amp;"=",E$1007)),ISNUMBER(FIND(";"&amp;UPPER(TRIM(Datos!E965&amp;""))&amp;";",E$1007))),OR(UPPER(TRIM(Datos!E965&amp;""))="SÍ",UPPER(TRIM(Datos!E965&amp;""))="SI",UPPER(TRIM(Datos!E965&amp;""))="NO"),IF(ISNUMBER(Datos!E965),AND(OR(E$1005="",Datos!E965&gt;=E$1005),OR(E$1006="",Datos!E965&lt;=E$1006)),FALSE),TRUE))))</f>
        <v>0.0</v>
      </c>
      <c r="F965">
        <f>IF(Datos!F965="",0,IF(AND(F$1008&lt;&gt;"",Datos!F965=F$1008),0,IF(F$1004=0,0,1-CHOOSE(F$1004,IF(ISNUMBER(Datos!F965),AND(OR(F$1005="",Datos!F965&gt;=F$1005),OR(F$1006="",Datos!F965&lt;=F$1006)),FALSE),IF(ISNUMBER(Datos!F965),AND(Datos!F965=INT(Datos!F965),AND(OR(F$1005="",Datos!F965&gt;=F$1005),OR(F$1006="",Datos!F965&lt;=F$1006))),FALSE),OR(ISNUMBER(FIND(";"&amp;UPPER(TRIM(Datos!F965&amp;""))&amp;"=",F$1007)),ISNUMBER(FIND(";"&amp;UPPER(TRIM(Datos!F965&amp;""))&amp;";",F$1007))),OR(UPPER(TRIM(Datos!F965&amp;""))="SÍ",UPPER(TRIM(Datos!F965&amp;""))="SI",UPPER(TRIM(Datos!F965&amp;""))="NO"),IF(ISNUMBER(Datos!F965),AND(OR(F$1005="",Datos!F965&gt;=F$1005),OR(F$1006="",Datos!F965&lt;=F$1006)),FALSE),TRUE))))</f>
        <v>0.0</v>
      </c>
      <c r="G965">
        <f>IF(Datos!G965="",0,IF(AND(G$1008&lt;&gt;"",Datos!G965=G$1008),0,IF(G$1004=0,0,1-CHOOSE(G$1004,IF(ISNUMBER(Datos!G965),AND(OR(G$1005="",Datos!G965&gt;=G$1005),OR(G$1006="",Datos!G965&lt;=G$1006)),FALSE),IF(ISNUMBER(Datos!G965),AND(Datos!G965=INT(Datos!G965),AND(OR(G$1005="",Datos!G965&gt;=G$1005),OR(G$1006="",Datos!G965&lt;=G$1006))),FALSE),OR(ISNUMBER(FIND(";"&amp;UPPER(TRIM(Datos!G965&amp;""))&amp;"=",G$1007)),ISNUMBER(FIND(";"&amp;UPPER(TRIM(Datos!G965&amp;""))&amp;";",G$1007))),OR(UPPER(TRIM(Datos!G965&amp;""))="SÍ",UPPER(TRIM(Datos!G965&amp;""))="SI",UPPER(TRIM(Datos!G965&amp;""))="NO"),IF(ISNUMBER(Datos!G965),AND(OR(G$1005="",Datos!G965&gt;=G$1005),OR(G$1006="",Datos!G965&lt;=G$1006)),FALSE),TRUE))))</f>
        <v>0.0</v>
      </c>
      <c r="H965">
        <f>IF(Datos!H965="",0,IF(AND(H$1008&lt;&gt;"",Datos!H965=H$1008),0,IF(H$1004=0,0,1-CHOOSE(H$1004,IF(ISNUMBER(Datos!H965),AND(OR(H$1005="",Datos!H965&gt;=H$1005),OR(H$1006="",Datos!H965&lt;=H$1006)),FALSE),IF(ISNUMBER(Datos!H965),AND(Datos!H965=INT(Datos!H965),AND(OR(H$1005="",Datos!H965&gt;=H$1005),OR(H$1006="",Datos!H965&lt;=H$1006))),FALSE),OR(ISNUMBER(FIND(";"&amp;UPPER(TRIM(Datos!H965&amp;""))&amp;"=",H$1007)),ISNUMBER(FIND(";"&amp;UPPER(TRIM(Datos!H965&amp;""))&amp;";",H$1007))),OR(UPPER(TRIM(Datos!H965&amp;""))="SÍ",UPPER(TRIM(Datos!H965&amp;""))="SI",UPPER(TRIM(Datos!H965&amp;""))="NO"),IF(ISNUMBER(Datos!H965),AND(OR(H$1005="",Datos!H965&gt;=H$1005),OR(H$1006="",Datos!H965&lt;=H$1006)),FALSE),TRUE))))</f>
        <v>0.0</v>
      </c>
      <c r="I965">
        <f>IF(Datos!I965="",0,IF(AND(I$1008&lt;&gt;"",Datos!I965=I$1008),0,IF(I$1004=0,0,1-CHOOSE(I$1004,IF(ISNUMBER(Datos!I965),AND(OR(I$1005="",Datos!I965&gt;=I$1005),OR(I$1006="",Datos!I965&lt;=I$1006)),FALSE),IF(ISNUMBER(Datos!I965),AND(Datos!I965=INT(Datos!I965),AND(OR(I$1005="",Datos!I965&gt;=I$1005),OR(I$1006="",Datos!I965&lt;=I$1006))),FALSE),OR(ISNUMBER(FIND(";"&amp;UPPER(TRIM(Datos!I965&amp;""))&amp;"=",I$1007)),ISNUMBER(FIND(";"&amp;UPPER(TRIM(Datos!I965&amp;""))&amp;";",I$1007))),OR(UPPER(TRIM(Datos!I965&amp;""))="SÍ",UPPER(TRIM(Datos!I965&amp;""))="SI",UPPER(TRIM(Datos!I965&amp;""))="NO"),IF(ISNUMBER(Datos!I965),AND(OR(I$1005="",Datos!I965&gt;=I$1005),OR(I$1006="",Datos!I965&lt;=I$1006)),FALSE),TRUE))))</f>
        <v>0.0</v>
      </c>
      <c r="J965">
        <f>IF(Datos!J965="",0,IF(AND(J$1008&lt;&gt;"",Datos!J965=J$1008),0,IF(J$1004=0,0,1-CHOOSE(J$1004,IF(ISNUMBER(Datos!J965),AND(OR(J$1005="",Datos!J965&gt;=J$1005),OR(J$1006="",Datos!J965&lt;=J$1006)),FALSE),IF(ISNUMBER(Datos!J965),AND(Datos!J965=INT(Datos!J965),AND(OR(J$1005="",Datos!J965&gt;=J$1005),OR(J$1006="",Datos!J965&lt;=J$1006))),FALSE),OR(ISNUMBER(FIND(";"&amp;UPPER(TRIM(Datos!J965&amp;""))&amp;"=",J$1007)),ISNUMBER(FIND(";"&amp;UPPER(TRIM(Datos!J965&amp;""))&amp;";",J$1007))),OR(UPPER(TRIM(Datos!J965&amp;""))="SÍ",UPPER(TRIM(Datos!J965&amp;""))="SI",UPPER(TRIM(Datos!J965&amp;""))="NO"),IF(ISNUMBER(Datos!J965),AND(OR(J$1005="",Datos!J965&gt;=J$1005),OR(J$1006="",Datos!J965&lt;=J$1006)),FALSE),TRUE))))</f>
        <v>0.0</v>
      </c>
      <c r="K965">
        <f>IF(Datos!K965="",0,IF(AND(K$1008&lt;&gt;"",Datos!K965=K$1008),0,IF(K$1004=0,0,1-CHOOSE(K$1004,IF(ISNUMBER(Datos!K965),AND(OR(K$1005="",Datos!K965&gt;=K$1005),OR(K$1006="",Datos!K965&lt;=K$1006)),FALSE),IF(ISNUMBER(Datos!K965),AND(Datos!K965=INT(Datos!K965),AND(OR(K$1005="",Datos!K965&gt;=K$1005),OR(K$1006="",Datos!K965&lt;=K$1006))),FALSE),OR(ISNUMBER(FIND(";"&amp;UPPER(TRIM(Datos!K965&amp;""))&amp;"=",K$1007)),ISNUMBER(FIND(";"&amp;UPPER(TRIM(Datos!K965&amp;""))&amp;";",K$1007))),OR(UPPER(TRIM(Datos!K965&amp;""))="SÍ",UPPER(TRIM(Datos!K965&amp;""))="SI",UPPER(TRIM(Datos!K965&amp;""))="NO"),IF(ISNUMBER(Datos!K965),AND(OR(K$1005="",Datos!K965&gt;=K$1005),OR(K$1006="",Datos!K965&lt;=K$1006)),FALSE),TRUE))))</f>
        <v>0.0</v>
      </c>
      <c r="L965">
        <f>IF(Datos!L965="",0,IF(AND(L$1008&lt;&gt;"",Datos!L965=L$1008),0,IF(L$1004=0,0,1-CHOOSE(L$1004,IF(ISNUMBER(Datos!L965),AND(OR(L$1005="",Datos!L965&gt;=L$1005),OR(L$1006="",Datos!L965&lt;=L$1006)),FALSE),IF(ISNUMBER(Datos!L965),AND(Datos!L965=INT(Datos!L965),AND(OR(L$1005="",Datos!L965&gt;=L$1005),OR(L$1006="",Datos!L965&lt;=L$1006))),FALSE),OR(ISNUMBER(FIND(";"&amp;UPPER(TRIM(Datos!L965&amp;""))&amp;"=",L$1007)),ISNUMBER(FIND(";"&amp;UPPER(TRIM(Datos!L965&amp;""))&amp;";",L$1007))),OR(UPPER(TRIM(Datos!L965&amp;""))="SÍ",UPPER(TRIM(Datos!L965&amp;""))="SI",UPPER(TRIM(Datos!L965&amp;""))="NO"),IF(ISNUMBER(Datos!L965),AND(OR(L$1005="",Datos!L965&gt;=L$1005),OR(L$1006="",Datos!L965&lt;=L$1006)),FALSE),TRUE))))</f>
        <v>0.0</v>
      </c>
      <c r="M965">
        <f>IF(Datos!M965="",0,IF(AND(M$1008&lt;&gt;"",Datos!M965=M$1008),0,IF(M$1004=0,0,1-CHOOSE(M$1004,IF(ISNUMBER(Datos!M965),AND(OR(M$1005="",Datos!M965&gt;=M$1005),OR(M$1006="",Datos!M965&lt;=M$1006)),FALSE),IF(ISNUMBER(Datos!M965),AND(Datos!M965=INT(Datos!M965),AND(OR(M$1005="",Datos!M965&gt;=M$1005),OR(M$1006="",Datos!M965&lt;=M$1006))),FALSE),OR(ISNUMBER(FIND(";"&amp;UPPER(TRIM(Datos!M965&amp;""))&amp;"=",M$1007)),ISNUMBER(FIND(";"&amp;UPPER(TRIM(Datos!M965&amp;""))&amp;";",M$1007))),OR(UPPER(TRIM(Datos!M965&amp;""))="SÍ",UPPER(TRIM(Datos!M965&amp;""))="SI",UPPER(TRIM(Datos!M965&amp;""))="NO"),IF(ISNUMBER(Datos!M965),AND(OR(M$1005="",Datos!M965&gt;=M$1005),OR(M$1006="",Datos!M965&lt;=M$1006)),FALSE),TRUE))))</f>
        <v>0.0</v>
      </c>
      <c r="N965">
        <f>IF(Datos!N965="",0,IF(AND(N$1008&lt;&gt;"",Datos!N965=N$1008),0,IF(N$1004=0,0,1-CHOOSE(N$1004,IF(ISNUMBER(Datos!N965),AND(OR(N$1005="",Datos!N965&gt;=N$1005),OR(N$1006="",Datos!N965&lt;=N$1006)),FALSE),IF(ISNUMBER(Datos!N965),AND(Datos!N965=INT(Datos!N965),AND(OR(N$1005="",Datos!N965&gt;=N$1005),OR(N$1006="",Datos!N965&lt;=N$1006))),FALSE),OR(ISNUMBER(FIND(";"&amp;UPPER(TRIM(Datos!N965&amp;""))&amp;"=",N$1007)),ISNUMBER(FIND(";"&amp;UPPER(TRIM(Datos!N965&amp;""))&amp;";",N$1007))),OR(UPPER(TRIM(Datos!N965&amp;""))="SÍ",UPPER(TRIM(Datos!N965&amp;""))="SI",UPPER(TRIM(Datos!N965&amp;""))="NO"),IF(ISNUMBER(Datos!N965),AND(OR(N$1005="",Datos!N965&gt;=N$1005),OR(N$1006="",Datos!N965&lt;=N$1006)),FALSE),TRUE))))</f>
        <v>0.0</v>
      </c>
      <c r="O965">
        <f>IF(Datos!O965="",0,IF(AND(O$1008&lt;&gt;"",Datos!O965=O$1008),0,IF(O$1004=0,0,1-CHOOSE(O$1004,IF(ISNUMBER(Datos!O965),AND(OR(O$1005="",Datos!O965&gt;=O$1005),OR(O$1006="",Datos!O965&lt;=O$1006)),FALSE),IF(ISNUMBER(Datos!O965),AND(Datos!O965=INT(Datos!O965),AND(OR(O$1005="",Datos!O965&gt;=O$1005),OR(O$1006="",Datos!O965&lt;=O$1006))),FALSE),OR(ISNUMBER(FIND(";"&amp;UPPER(TRIM(Datos!O965&amp;""))&amp;"=",O$1007)),ISNUMBER(FIND(";"&amp;UPPER(TRIM(Datos!O965&amp;""))&amp;";",O$1007))),OR(UPPER(TRIM(Datos!O965&amp;""))="SÍ",UPPER(TRIM(Datos!O965&amp;""))="SI",UPPER(TRIM(Datos!O965&amp;""))="NO"),IF(ISNUMBER(Datos!O965),AND(OR(O$1005="",Datos!O965&gt;=O$1005),OR(O$1006="",Datos!O965&lt;=O$1006)),FALSE),TRUE))))</f>
        <v>0.0</v>
      </c>
      <c r="P965">
        <f>IF(Datos!P965="",0,IF(AND(P$1008&lt;&gt;"",Datos!P965=P$1008),0,IF(P$1004=0,0,1-CHOOSE(P$1004,IF(ISNUMBER(Datos!P965),AND(OR(P$1005="",Datos!P965&gt;=P$1005),OR(P$1006="",Datos!P965&lt;=P$1006)),FALSE),IF(ISNUMBER(Datos!P965),AND(Datos!P965=INT(Datos!P965),AND(OR(P$1005="",Datos!P965&gt;=P$1005),OR(P$1006="",Datos!P965&lt;=P$1006))),FALSE),OR(ISNUMBER(FIND(";"&amp;UPPER(TRIM(Datos!P965&amp;""))&amp;"=",P$1007)),ISNUMBER(FIND(";"&amp;UPPER(TRIM(Datos!P965&amp;""))&amp;";",P$1007))),OR(UPPER(TRIM(Datos!P965&amp;""))="SÍ",UPPER(TRIM(Datos!P965&amp;""))="SI",UPPER(TRIM(Datos!P965&amp;""))="NO"),IF(ISNUMBER(Datos!P965),AND(OR(P$1005="",Datos!P965&gt;=P$1005),OR(P$1006="",Datos!P965&lt;=P$1006)),FALSE),TRUE))))</f>
        <v>0.0</v>
      </c>
      <c r="Q965">
        <f>IF(Datos!Q965="",0,IF(AND(Q$1008&lt;&gt;"",Datos!Q965=Q$1008),0,IF(Q$1004=0,0,1-CHOOSE(Q$1004,IF(ISNUMBER(Datos!Q965),AND(OR(Q$1005="",Datos!Q965&gt;=Q$1005),OR(Q$1006="",Datos!Q965&lt;=Q$1006)),FALSE),IF(ISNUMBER(Datos!Q965),AND(Datos!Q965=INT(Datos!Q965),AND(OR(Q$1005="",Datos!Q965&gt;=Q$1005),OR(Q$1006="",Datos!Q965&lt;=Q$1006))),FALSE),OR(ISNUMBER(FIND(";"&amp;UPPER(TRIM(Datos!Q965&amp;""))&amp;"=",Q$1007)),ISNUMBER(FIND(";"&amp;UPPER(TRIM(Datos!Q965&amp;""))&amp;";",Q$1007))),OR(UPPER(TRIM(Datos!Q965&amp;""))="SÍ",UPPER(TRIM(Datos!Q965&amp;""))="SI",UPPER(TRIM(Datos!Q965&amp;""))="NO"),IF(ISNUMBER(Datos!Q965),AND(OR(Q$1005="",Datos!Q965&gt;=Q$1005),OR(Q$1006="",Datos!Q965&lt;=Q$1006)),FALSE),TRUE))))</f>
        <v>0.0</v>
      </c>
      <c r="R965">
        <f>IF(Datos!R965="",0,IF(AND(R$1008&lt;&gt;"",Datos!R965=R$1008),0,IF(R$1004=0,0,1-CHOOSE(R$1004,IF(ISNUMBER(Datos!R965),AND(OR(R$1005="",Datos!R965&gt;=R$1005),OR(R$1006="",Datos!R965&lt;=R$1006)),FALSE),IF(ISNUMBER(Datos!R965),AND(Datos!R965=INT(Datos!R965),AND(OR(R$1005="",Datos!R965&gt;=R$1005),OR(R$1006="",Datos!R965&lt;=R$1006))),FALSE),OR(ISNUMBER(FIND(";"&amp;UPPER(TRIM(Datos!R965&amp;""))&amp;"=",R$1007)),ISNUMBER(FIND(";"&amp;UPPER(TRIM(Datos!R965&amp;""))&amp;";",R$1007))),OR(UPPER(TRIM(Datos!R965&amp;""))="SÍ",UPPER(TRIM(Datos!R965&amp;""))="SI",UPPER(TRIM(Datos!R965&amp;""))="NO"),IF(ISNUMBER(Datos!R965),AND(OR(R$1005="",Datos!R965&gt;=R$1005),OR(R$1006="",Datos!R965&lt;=R$1006)),FALSE),TRUE))))</f>
        <v>0.0</v>
      </c>
      <c r="S965">
        <f>IF(Datos!S965="",0,IF(AND(S$1008&lt;&gt;"",Datos!S965=S$1008),0,IF(S$1004=0,0,1-CHOOSE(S$1004,IF(ISNUMBER(Datos!S965),AND(OR(S$1005="",Datos!S965&gt;=S$1005),OR(S$1006="",Datos!S965&lt;=S$1006)),FALSE),IF(ISNUMBER(Datos!S965),AND(Datos!S965=INT(Datos!S965),AND(OR(S$1005="",Datos!S965&gt;=S$1005),OR(S$1006="",Datos!S965&lt;=S$1006))),FALSE),OR(ISNUMBER(FIND(";"&amp;UPPER(TRIM(Datos!S965&amp;""))&amp;"=",S$1007)),ISNUMBER(FIND(";"&amp;UPPER(TRIM(Datos!S965&amp;""))&amp;";",S$1007))),OR(UPPER(TRIM(Datos!S965&amp;""))="SÍ",UPPER(TRIM(Datos!S965&amp;""))="SI",UPPER(TRIM(Datos!S965&amp;""))="NO"),IF(ISNUMBER(Datos!S965),AND(OR(S$1005="",Datos!S965&gt;=S$1005),OR(S$1006="",Datos!S965&lt;=S$1006)),FALSE),TRUE))))</f>
        <v>0.0</v>
      </c>
      <c r="T965">
        <f>IF(Datos!T965="",0,IF(AND(T$1008&lt;&gt;"",Datos!T965=T$1008),0,IF(T$1004=0,0,1-CHOOSE(T$1004,IF(ISNUMBER(Datos!T965),AND(OR(T$1005="",Datos!T965&gt;=T$1005),OR(T$1006="",Datos!T965&lt;=T$1006)),FALSE),IF(ISNUMBER(Datos!T965),AND(Datos!T965=INT(Datos!T965),AND(OR(T$1005="",Datos!T965&gt;=T$1005),OR(T$1006="",Datos!T965&lt;=T$1006))),FALSE),OR(ISNUMBER(FIND(";"&amp;UPPER(TRIM(Datos!T965&amp;""))&amp;"=",T$1007)),ISNUMBER(FIND(";"&amp;UPPER(TRIM(Datos!T965&amp;""))&amp;";",T$1007))),OR(UPPER(TRIM(Datos!T965&amp;""))="SÍ",UPPER(TRIM(Datos!T965&amp;""))="SI",UPPER(TRIM(Datos!T965&amp;""))="NO"),IF(ISNUMBER(Datos!T965),AND(OR(T$1005="",Datos!T965&gt;=T$1005),OR(T$1006="",Datos!T965&lt;=T$1006)),FALSE),TRUE))))</f>
        <v>0.0</v>
      </c>
      <c r="U965">
        <f>IF(Datos!U965="",0,IF(AND(U$1008&lt;&gt;"",Datos!U965=U$1008),0,IF(U$1004=0,0,1-CHOOSE(U$1004,IF(ISNUMBER(Datos!U965),AND(OR(U$1005="",Datos!U965&gt;=U$1005),OR(U$1006="",Datos!U965&lt;=U$1006)),FALSE),IF(ISNUMBER(Datos!U965),AND(Datos!U965=INT(Datos!U965),AND(OR(U$1005="",Datos!U965&gt;=U$1005),OR(U$1006="",Datos!U965&lt;=U$1006))),FALSE),OR(ISNUMBER(FIND(";"&amp;UPPER(TRIM(Datos!U965&amp;""))&amp;"=",U$1007)),ISNUMBER(FIND(";"&amp;UPPER(TRIM(Datos!U965&amp;""))&amp;";",U$1007))),OR(UPPER(TRIM(Datos!U965&amp;""))="SÍ",UPPER(TRIM(Datos!U965&amp;""))="SI",UPPER(TRIM(Datos!U965&amp;""))="NO"),IF(ISNUMBER(Datos!U965),AND(OR(U$1005="",Datos!U965&gt;=U$1005),OR(U$1006="",Datos!U965&lt;=U$1006)),FALSE),TRUE))))</f>
        <v>0.0</v>
      </c>
      <c r="V965">
        <f>IF(Datos!V965="",0,IF(AND(V$1008&lt;&gt;"",Datos!V965=V$1008),0,IF(V$1004=0,0,1-CHOOSE(V$1004,IF(ISNUMBER(Datos!V965),AND(OR(V$1005="",Datos!V965&gt;=V$1005),OR(V$1006="",Datos!V965&lt;=V$1006)),FALSE),IF(ISNUMBER(Datos!V965),AND(Datos!V965=INT(Datos!V965),AND(OR(V$1005="",Datos!V965&gt;=V$1005),OR(V$1006="",Datos!V965&lt;=V$1006))),FALSE),OR(ISNUMBER(FIND(";"&amp;UPPER(TRIM(Datos!V965&amp;""))&amp;"=",V$1007)),ISNUMBER(FIND(";"&amp;UPPER(TRIM(Datos!V965&amp;""))&amp;";",V$1007))),OR(UPPER(TRIM(Datos!V965&amp;""))="SÍ",UPPER(TRIM(Datos!V965&amp;""))="SI",UPPER(TRIM(Datos!V965&amp;""))="NO"),IF(ISNUMBER(Datos!V965),AND(OR(V$1005="",Datos!V965&gt;=V$1005),OR(V$1006="",Datos!V965&lt;=V$1006)),FALSE),TRUE))))</f>
        <v>0.0</v>
      </c>
      <c r="W965">
        <f>IF(Datos!W965="",0,IF(AND(W$1008&lt;&gt;"",Datos!W965=W$1008),0,IF(W$1004=0,0,1-CHOOSE(W$1004,IF(ISNUMBER(Datos!W965),AND(OR(W$1005="",Datos!W965&gt;=W$1005),OR(W$1006="",Datos!W965&lt;=W$1006)),FALSE),IF(ISNUMBER(Datos!W965),AND(Datos!W965=INT(Datos!W965),AND(OR(W$1005="",Datos!W965&gt;=W$1005),OR(W$1006="",Datos!W965&lt;=W$1006))),FALSE),OR(ISNUMBER(FIND(";"&amp;UPPER(TRIM(Datos!W965&amp;""))&amp;"=",W$1007)),ISNUMBER(FIND(";"&amp;UPPER(TRIM(Datos!W965&amp;""))&amp;";",W$1007))),OR(UPPER(TRIM(Datos!W965&amp;""))="SÍ",UPPER(TRIM(Datos!W965&amp;""))="SI",UPPER(TRIM(Datos!W965&amp;""))="NO"),IF(ISNUMBER(Datos!W965),AND(OR(W$1005="",Datos!W965&gt;=W$1005),OR(W$1006="",Datos!W965&lt;=W$1006)),FALSE),TRUE))))</f>
        <v>0.0</v>
      </c>
      <c r="X965">
        <f>IF(Datos!X965="",0,IF(AND(X$1008&lt;&gt;"",Datos!X965=X$1008),0,IF(X$1004=0,0,1-CHOOSE(X$1004,IF(ISNUMBER(Datos!X965),AND(OR(X$1005="",Datos!X965&gt;=X$1005),OR(X$1006="",Datos!X965&lt;=X$1006)),FALSE),IF(ISNUMBER(Datos!X965),AND(Datos!X965=INT(Datos!X965),AND(OR(X$1005="",Datos!X965&gt;=X$1005),OR(X$1006="",Datos!X965&lt;=X$1006))),FALSE),OR(ISNUMBER(FIND(";"&amp;UPPER(TRIM(Datos!X965&amp;""))&amp;"=",X$1007)),ISNUMBER(FIND(";"&amp;UPPER(TRIM(Datos!X965&amp;""))&amp;";",X$1007))),OR(UPPER(TRIM(Datos!X965&amp;""))="SÍ",UPPER(TRIM(Datos!X965&amp;""))="SI",UPPER(TRIM(Datos!X965&amp;""))="NO"),IF(ISNUMBER(Datos!X965),AND(OR(X$1005="",Datos!X965&gt;=X$1005),OR(X$1006="",Datos!X965&lt;=X$1006)),FALSE),TRUE))))</f>
        <v>0.0</v>
      </c>
      <c r="Y965">
        <f>IF(Datos!Y965="",0,IF(AND(Y$1008&lt;&gt;"",Datos!Y965=Y$1008),0,IF(Y$1004=0,0,1-CHOOSE(Y$1004,IF(ISNUMBER(Datos!Y965),AND(OR(Y$1005="",Datos!Y965&gt;=Y$1005),OR(Y$1006="",Datos!Y965&lt;=Y$1006)),FALSE),IF(ISNUMBER(Datos!Y965),AND(Datos!Y965=INT(Datos!Y965),AND(OR(Y$1005="",Datos!Y965&gt;=Y$1005),OR(Y$1006="",Datos!Y965&lt;=Y$1006))),FALSE),OR(ISNUMBER(FIND(";"&amp;UPPER(TRIM(Datos!Y965&amp;""))&amp;"=",Y$1007)),ISNUMBER(FIND(";"&amp;UPPER(TRIM(Datos!Y965&amp;""))&amp;";",Y$1007))),OR(UPPER(TRIM(Datos!Y965&amp;""))="SÍ",UPPER(TRIM(Datos!Y965&amp;""))="SI",UPPER(TRIM(Datos!Y965&amp;""))="NO"),IF(ISNUMBER(Datos!Y965),AND(OR(Y$1005="",Datos!Y965&gt;=Y$1005),OR(Y$1006="",Datos!Y965&lt;=Y$1006)),FALSE),TRUE))))</f>
        <v>0.0</v>
      </c>
      <c r="Z965">
        <f>IF(Datos!Z965="",0,IF(AND(Z$1008&lt;&gt;"",Datos!Z965=Z$1008),0,IF(Z$1004=0,0,1-CHOOSE(Z$1004,IF(ISNUMBER(Datos!Z965),AND(OR(Z$1005="",Datos!Z965&gt;=Z$1005),OR(Z$1006="",Datos!Z965&lt;=Z$1006)),FALSE),IF(ISNUMBER(Datos!Z965),AND(Datos!Z965=INT(Datos!Z965),AND(OR(Z$1005="",Datos!Z965&gt;=Z$1005),OR(Z$1006="",Datos!Z965&lt;=Z$1006))),FALSE),OR(ISNUMBER(FIND(";"&amp;UPPER(TRIM(Datos!Z965&amp;""))&amp;"=",Z$1007)),ISNUMBER(FIND(";"&amp;UPPER(TRIM(Datos!Z965&amp;""))&amp;";",Z$1007))),OR(UPPER(TRIM(Datos!Z965&amp;""))="SÍ",UPPER(TRIM(Datos!Z965&amp;""))="SI",UPPER(TRIM(Datos!Z965&amp;""))="NO"),IF(ISNUMBER(Datos!Z965),AND(OR(Z$1005="",Datos!Z965&gt;=Z$1005),OR(Z$1006="",Datos!Z965&lt;=Z$1006)),FALSE),TRUE))))</f>
        <v>0.0</v>
      </c>
      <c r="AA965">
        <f>IF(Datos!AA965="",0,IF(AND(AA$1008&lt;&gt;"",Datos!AA965=AA$1008),0,IF(AA$1004=0,0,1-CHOOSE(AA$1004,IF(ISNUMBER(Datos!AA965),AND(OR(AA$1005="",Datos!AA965&gt;=AA$1005),OR(AA$1006="",Datos!AA965&lt;=AA$1006)),FALSE),IF(ISNUMBER(Datos!AA965),AND(Datos!AA965=INT(Datos!AA965),AND(OR(AA$1005="",Datos!AA965&gt;=AA$1005),OR(AA$1006="",Datos!AA965&lt;=AA$1006))),FALSE),OR(ISNUMBER(FIND(";"&amp;UPPER(TRIM(Datos!AA965&amp;""))&amp;"=",AA$1007)),ISNUMBER(FIND(";"&amp;UPPER(TRIM(Datos!AA965&amp;""))&amp;";",AA$1007))),OR(UPPER(TRIM(Datos!AA965&amp;""))="SÍ",UPPER(TRIM(Datos!AA965&amp;""))="SI",UPPER(TRIM(Datos!AA965&amp;""))="NO"),IF(ISNUMBER(Datos!AA965),AND(OR(AA$1005="",Datos!AA965&gt;=AA$1005),OR(AA$1006="",Datos!AA965&lt;=AA$1006)),FALSE),TRUE))))</f>
        <v>0.0</v>
      </c>
      <c r="AB965">
        <f>IF(Datos!AB965="",0,IF(AND(AB$1008&lt;&gt;"",Datos!AB965=AB$1008),0,IF(AB$1004=0,0,1-CHOOSE(AB$1004,IF(ISNUMBER(Datos!AB965),AND(OR(AB$1005="",Datos!AB965&gt;=AB$1005),OR(AB$1006="",Datos!AB965&lt;=AB$1006)),FALSE),IF(ISNUMBER(Datos!AB965),AND(Datos!AB965=INT(Datos!AB965),AND(OR(AB$1005="",Datos!AB965&gt;=AB$1005),OR(AB$1006="",Datos!AB965&lt;=AB$1006))),FALSE),OR(ISNUMBER(FIND(";"&amp;UPPER(TRIM(Datos!AB965&amp;""))&amp;"=",AB$1007)),ISNUMBER(FIND(";"&amp;UPPER(TRIM(Datos!AB965&amp;""))&amp;";",AB$1007))),OR(UPPER(TRIM(Datos!AB965&amp;""))="SÍ",UPPER(TRIM(Datos!AB965&amp;""))="SI",UPPER(TRIM(Datos!AB965&amp;""))="NO"),IF(ISNUMBER(Datos!AB965),AND(OR(AB$1005="",Datos!AB965&gt;=AB$1005),OR(AB$1006="",Datos!AB965&lt;=AB$1006)),FALSE),TRUE))))</f>
        <v>0.0</v>
      </c>
      <c r="AC965">
        <f>IF(Datos!AC965="",0,IF(AND(AC$1008&lt;&gt;"",Datos!AC965=AC$1008),0,IF(AC$1004=0,0,1-CHOOSE(AC$1004,IF(ISNUMBER(Datos!AC965),AND(OR(AC$1005="",Datos!AC965&gt;=AC$1005),OR(AC$1006="",Datos!AC965&lt;=AC$1006)),FALSE),IF(ISNUMBER(Datos!AC965),AND(Datos!AC965=INT(Datos!AC965),AND(OR(AC$1005="",Datos!AC965&gt;=AC$1005),OR(AC$1006="",Datos!AC965&lt;=AC$1006))),FALSE),OR(ISNUMBER(FIND(";"&amp;UPPER(TRIM(Datos!AC965&amp;""))&amp;"=",AC$1007)),ISNUMBER(FIND(";"&amp;UPPER(TRIM(Datos!AC965&amp;""))&amp;";",AC$1007))),OR(UPPER(TRIM(Datos!AC965&amp;""))="SÍ",UPPER(TRIM(Datos!AC965&amp;""))="SI",UPPER(TRIM(Datos!AC965&amp;""))="NO"),IF(ISNUMBER(Datos!AC965),AND(OR(AC$1005="",Datos!AC965&gt;=AC$1005),OR(AC$1006="",Datos!AC965&lt;=AC$1006)),FALSE),TRUE))))</f>
        <v>0.0</v>
      </c>
      <c r="AD965">
        <f>IF(Datos!AD965="",0,IF(AND(AD$1008&lt;&gt;"",Datos!AD965=AD$1008),0,IF(AD$1004=0,0,1-CHOOSE(AD$1004,IF(ISNUMBER(Datos!AD965),AND(OR(AD$1005="",Datos!AD965&gt;=AD$1005),OR(AD$1006="",Datos!AD965&lt;=AD$1006)),FALSE),IF(ISNUMBER(Datos!AD965),AND(Datos!AD965=INT(Datos!AD965),AND(OR(AD$1005="",Datos!AD965&gt;=AD$1005),OR(AD$1006="",Datos!AD965&lt;=AD$1006))),FALSE),OR(ISNUMBER(FIND(";"&amp;UPPER(TRIM(Datos!AD965&amp;""))&amp;"=",AD$1007)),ISNUMBER(FIND(";"&amp;UPPER(TRIM(Datos!AD965&amp;""))&amp;";",AD$1007))),OR(UPPER(TRIM(Datos!AD965&amp;""))="SÍ",UPPER(TRIM(Datos!AD965&amp;""))="SI",UPPER(TRIM(Datos!AD965&amp;""))="NO"),IF(ISNUMBER(Datos!AD965),AND(OR(AD$1005="",Datos!AD965&gt;=AD$1005),OR(AD$1006="",Datos!AD965&lt;=AD$1006)),FALSE),TRUE))))</f>
        <v>0.0</v>
      </c>
      <c r="AE965">
        <f>IF(Datos!AE965="",0,IF(AND(AE$1008&lt;&gt;"",Datos!AE965=AE$1008),0,IF(AE$1004=0,0,1-CHOOSE(AE$1004,IF(ISNUMBER(Datos!AE965),AND(OR(AE$1005="",Datos!AE965&gt;=AE$1005),OR(AE$1006="",Datos!AE965&lt;=AE$1006)),FALSE),IF(ISNUMBER(Datos!AE965),AND(Datos!AE965=INT(Datos!AE965),AND(OR(AE$1005="",Datos!AE965&gt;=AE$1005),OR(AE$1006="",Datos!AE965&lt;=AE$1006))),FALSE),OR(ISNUMBER(FIND(";"&amp;UPPER(TRIM(Datos!AE965&amp;""))&amp;"=",AE$1007)),ISNUMBER(FIND(";"&amp;UPPER(TRIM(Datos!AE965&amp;""))&amp;";",AE$1007))),OR(UPPER(TRIM(Datos!AE965&amp;""))="SÍ",UPPER(TRIM(Datos!AE965&amp;""))="SI",UPPER(TRIM(Datos!AE965&amp;""))="NO"),IF(ISNUMBER(Datos!AE965),AND(OR(AE$1005="",Datos!AE965&gt;=AE$1005),OR(AE$1006="",Datos!AE965&lt;=AE$1006)),FALSE),TRUE))))</f>
        <v>0.0</v>
      </c>
    </row>
    <row r="966" spans="2:31">
      <c r="B966">
        <f>IF(Datos!B966="",0,IF(AND(B$1008&lt;&gt;"",Datos!B966=B$1008),0,IF(B$1004=0,0,1-CHOOSE(B$1004,IF(ISNUMBER(Datos!B966),AND(OR(B$1005="",Datos!B966&gt;=B$1005),OR(B$1006="",Datos!B966&lt;=B$1006)),FALSE),IF(ISNUMBER(Datos!B966),AND(Datos!B966=INT(Datos!B966),AND(OR(B$1005="",Datos!B966&gt;=B$1005),OR(B$1006="",Datos!B966&lt;=B$1006))),FALSE),OR(ISNUMBER(FIND(";"&amp;UPPER(TRIM(Datos!B966&amp;""))&amp;"=",B$1007)),ISNUMBER(FIND(";"&amp;UPPER(TRIM(Datos!B966&amp;""))&amp;";",B$1007))),OR(UPPER(TRIM(Datos!B966&amp;""))="SÍ",UPPER(TRIM(Datos!B966&amp;""))="SI",UPPER(TRIM(Datos!B966&amp;""))="NO"),IF(ISNUMBER(Datos!B966),AND(OR(B$1005="",Datos!B966&gt;=B$1005),OR(B$1006="",Datos!B966&lt;=B$1006)),FALSE),TRUE))))</f>
        <v>0.0</v>
      </c>
      <c r="C966">
        <f>IF(Datos!C966="",0,IF(AND(C$1008&lt;&gt;"",Datos!C966=C$1008),0,IF(C$1004=0,0,1-CHOOSE(C$1004,IF(ISNUMBER(Datos!C966),AND(OR(C$1005="",Datos!C966&gt;=C$1005),OR(C$1006="",Datos!C966&lt;=C$1006)),FALSE),IF(ISNUMBER(Datos!C966),AND(Datos!C966=INT(Datos!C966),AND(OR(C$1005="",Datos!C966&gt;=C$1005),OR(C$1006="",Datos!C966&lt;=C$1006))),FALSE),OR(ISNUMBER(FIND(";"&amp;UPPER(TRIM(Datos!C966&amp;""))&amp;"=",C$1007)),ISNUMBER(FIND(";"&amp;UPPER(TRIM(Datos!C966&amp;""))&amp;";",C$1007))),OR(UPPER(TRIM(Datos!C966&amp;""))="SÍ",UPPER(TRIM(Datos!C966&amp;""))="SI",UPPER(TRIM(Datos!C966&amp;""))="NO"),IF(ISNUMBER(Datos!C966),AND(OR(C$1005="",Datos!C966&gt;=C$1005),OR(C$1006="",Datos!C966&lt;=C$1006)),FALSE),TRUE))))</f>
        <v>0.0</v>
      </c>
      <c r="D966">
        <f>IF(Datos!D966="",0,IF(AND(D$1008&lt;&gt;"",Datos!D966=D$1008),0,IF(D$1004=0,0,1-CHOOSE(D$1004,IF(ISNUMBER(Datos!D966),AND(OR(D$1005="",Datos!D966&gt;=D$1005),OR(D$1006="",Datos!D966&lt;=D$1006)),FALSE),IF(ISNUMBER(Datos!D966),AND(Datos!D966=INT(Datos!D966),AND(OR(D$1005="",Datos!D966&gt;=D$1005),OR(D$1006="",Datos!D966&lt;=D$1006))),FALSE),OR(ISNUMBER(FIND(";"&amp;UPPER(TRIM(Datos!D966&amp;""))&amp;"=",D$1007)),ISNUMBER(FIND(";"&amp;UPPER(TRIM(Datos!D966&amp;""))&amp;";",D$1007))),OR(UPPER(TRIM(Datos!D966&amp;""))="SÍ",UPPER(TRIM(Datos!D966&amp;""))="SI",UPPER(TRIM(Datos!D966&amp;""))="NO"),IF(ISNUMBER(Datos!D966),AND(OR(D$1005="",Datos!D966&gt;=D$1005),OR(D$1006="",Datos!D966&lt;=D$1006)),FALSE),TRUE))))</f>
        <v>0.0</v>
      </c>
      <c r="E966">
        <f>IF(Datos!E966="",0,IF(AND(E$1008&lt;&gt;"",Datos!E966=E$1008),0,IF(E$1004=0,0,1-CHOOSE(E$1004,IF(ISNUMBER(Datos!E966),AND(OR(E$1005="",Datos!E966&gt;=E$1005),OR(E$1006="",Datos!E966&lt;=E$1006)),FALSE),IF(ISNUMBER(Datos!E966),AND(Datos!E966=INT(Datos!E966),AND(OR(E$1005="",Datos!E966&gt;=E$1005),OR(E$1006="",Datos!E966&lt;=E$1006))),FALSE),OR(ISNUMBER(FIND(";"&amp;UPPER(TRIM(Datos!E966&amp;""))&amp;"=",E$1007)),ISNUMBER(FIND(";"&amp;UPPER(TRIM(Datos!E966&amp;""))&amp;";",E$1007))),OR(UPPER(TRIM(Datos!E966&amp;""))="SÍ",UPPER(TRIM(Datos!E966&amp;""))="SI",UPPER(TRIM(Datos!E966&amp;""))="NO"),IF(ISNUMBER(Datos!E966),AND(OR(E$1005="",Datos!E966&gt;=E$1005),OR(E$1006="",Datos!E966&lt;=E$1006)),FALSE),TRUE))))</f>
        <v>0.0</v>
      </c>
      <c r="F966">
        <f>IF(Datos!F966="",0,IF(AND(F$1008&lt;&gt;"",Datos!F966=F$1008),0,IF(F$1004=0,0,1-CHOOSE(F$1004,IF(ISNUMBER(Datos!F966),AND(OR(F$1005="",Datos!F966&gt;=F$1005),OR(F$1006="",Datos!F966&lt;=F$1006)),FALSE),IF(ISNUMBER(Datos!F966),AND(Datos!F966=INT(Datos!F966),AND(OR(F$1005="",Datos!F966&gt;=F$1005),OR(F$1006="",Datos!F966&lt;=F$1006))),FALSE),OR(ISNUMBER(FIND(";"&amp;UPPER(TRIM(Datos!F966&amp;""))&amp;"=",F$1007)),ISNUMBER(FIND(";"&amp;UPPER(TRIM(Datos!F966&amp;""))&amp;";",F$1007))),OR(UPPER(TRIM(Datos!F966&amp;""))="SÍ",UPPER(TRIM(Datos!F966&amp;""))="SI",UPPER(TRIM(Datos!F966&amp;""))="NO"),IF(ISNUMBER(Datos!F966),AND(OR(F$1005="",Datos!F966&gt;=F$1005),OR(F$1006="",Datos!F966&lt;=F$1006)),FALSE),TRUE))))</f>
        <v>0.0</v>
      </c>
      <c r="G966">
        <f>IF(Datos!G966="",0,IF(AND(G$1008&lt;&gt;"",Datos!G966=G$1008),0,IF(G$1004=0,0,1-CHOOSE(G$1004,IF(ISNUMBER(Datos!G966),AND(OR(G$1005="",Datos!G966&gt;=G$1005),OR(G$1006="",Datos!G966&lt;=G$1006)),FALSE),IF(ISNUMBER(Datos!G966),AND(Datos!G966=INT(Datos!G966),AND(OR(G$1005="",Datos!G966&gt;=G$1005),OR(G$1006="",Datos!G966&lt;=G$1006))),FALSE),OR(ISNUMBER(FIND(";"&amp;UPPER(TRIM(Datos!G966&amp;""))&amp;"=",G$1007)),ISNUMBER(FIND(";"&amp;UPPER(TRIM(Datos!G966&amp;""))&amp;";",G$1007))),OR(UPPER(TRIM(Datos!G966&amp;""))="SÍ",UPPER(TRIM(Datos!G966&amp;""))="SI",UPPER(TRIM(Datos!G966&amp;""))="NO"),IF(ISNUMBER(Datos!G966),AND(OR(G$1005="",Datos!G966&gt;=G$1005),OR(G$1006="",Datos!G966&lt;=G$1006)),FALSE),TRUE))))</f>
        <v>0.0</v>
      </c>
      <c r="H966">
        <f>IF(Datos!H966="",0,IF(AND(H$1008&lt;&gt;"",Datos!H966=H$1008),0,IF(H$1004=0,0,1-CHOOSE(H$1004,IF(ISNUMBER(Datos!H966),AND(OR(H$1005="",Datos!H966&gt;=H$1005),OR(H$1006="",Datos!H966&lt;=H$1006)),FALSE),IF(ISNUMBER(Datos!H966),AND(Datos!H966=INT(Datos!H966),AND(OR(H$1005="",Datos!H966&gt;=H$1005),OR(H$1006="",Datos!H966&lt;=H$1006))),FALSE),OR(ISNUMBER(FIND(";"&amp;UPPER(TRIM(Datos!H966&amp;""))&amp;"=",H$1007)),ISNUMBER(FIND(";"&amp;UPPER(TRIM(Datos!H966&amp;""))&amp;";",H$1007))),OR(UPPER(TRIM(Datos!H966&amp;""))="SÍ",UPPER(TRIM(Datos!H966&amp;""))="SI",UPPER(TRIM(Datos!H966&amp;""))="NO"),IF(ISNUMBER(Datos!H966),AND(OR(H$1005="",Datos!H966&gt;=H$1005),OR(H$1006="",Datos!H966&lt;=H$1006)),FALSE),TRUE))))</f>
        <v>0.0</v>
      </c>
      <c r="I966">
        <f>IF(Datos!I966="",0,IF(AND(I$1008&lt;&gt;"",Datos!I966=I$1008),0,IF(I$1004=0,0,1-CHOOSE(I$1004,IF(ISNUMBER(Datos!I966),AND(OR(I$1005="",Datos!I966&gt;=I$1005),OR(I$1006="",Datos!I966&lt;=I$1006)),FALSE),IF(ISNUMBER(Datos!I966),AND(Datos!I966=INT(Datos!I966),AND(OR(I$1005="",Datos!I966&gt;=I$1005),OR(I$1006="",Datos!I966&lt;=I$1006))),FALSE),OR(ISNUMBER(FIND(";"&amp;UPPER(TRIM(Datos!I966&amp;""))&amp;"=",I$1007)),ISNUMBER(FIND(";"&amp;UPPER(TRIM(Datos!I966&amp;""))&amp;";",I$1007))),OR(UPPER(TRIM(Datos!I966&amp;""))="SÍ",UPPER(TRIM(Datos!I966&amp;""))="SI",UPPER(TRIM(Datos!I966&amp;""))="NO"),IF(ISNUMBER(Datos!I966),AND(OR(I$1005="",Datos!I966&gt;=I$1005),OR(I$1006="",Datos!I966&lt;=I$1006)),FALSE),TRUE))))</f>
        <v>0.0</v>
      </c>
      <c r="J966">
        <f>IF(Datos!J966="",0,IF(AND(J$1008&lt;&gt;"",Datos!J966=J$1008),0,IF(J$1004=0,0,1-CHOOSE(J$1004,IF(ISNUMBER(Datos!J966),AND(OR(J$1005="",Datos!J966&gt;=J$1005),OR(J$1006="",Datos!J966&lt;=J$1006)),FALSE),IF(ISNUMBER(Datos!J966),AND(Datos!J966=INT(Datos!J966),AND(OR(J$1005="",Datos!J966&gt;=J$1005),OR(J$1006="",Datos!J966&lt;=J$1006))),FALSE),OR(ISNUMBER(FIND(";"&amp;UPPER(TRIM(Datos!J966&amp;""))&amp;"=",J$1007)),ISNUMBER(FIND(";"&amp;UPPER(TRIM(Datos!J966&amp;""))&amp;";",J$1007))),OR(UPPER(TRIM(Datos!J966&amp;""))="SÍ",UPPER(TRIM(Datos!J966&amp;""))="SI",UPPER(TRIM(Datos!J966&amp;""))="NO"),IF(ISNUMBER(Datos!J966),AND(OR(J$1005="",Datos!J966&gt;=J$1005),OR(J$1006="",Datos!J966&lt;=J$1006)),FALSE),TRUE))))</f>
        <v>0.0</v>
      </c>
      <c r="K966">
        <f>IF(Datos!K966="",0,IF(AND(K$1008&lt;&gt;"",Datos!K966=K$1008),0,IF(K$1004=0,0,1-CHOOSE(K$1004,IF(ISNUMBER(Datos!K966),AND(OR(K$1005="",Datos!K966&gt;=K$1005),OR(K$1006="",Datos!K966&lt;=K$1006)),FALSE),IF(ISNUMBER(Datos!K966),AND(Datos!K966=INT(Datos!K966),AND(OR(K$1005="",Datos!K966&gt;=K$1005),OR(K$1006="",Datos!K966&lt;=K$1006))),FALSE),OR(ISNUMBER(FIND(";"&amp;UPPER(TRIM(Datos!K966&amp;""))&amp;"=",K$1007)),ISNUMBER(FIND(";"&amp;UPPER(TRIM(Datos!K966&amp;""))&amp;";",K$1007))),OR(UPPER(TRIM(Datos!K966&amp;""))="SÍ",UPPER(TRIM(Datos!K966&amp;""))="SI",UPPER(TRIM(Datos!K966&amp;""))="NO"),IF(ISNUMBER(Datos!K966),AND(OR(K$1005="",Datos!K966&gt;=K$1005),OR(K$1006="",Datos!K966&lt;=K$1006)),FALSE),TRUE))))</f>
        <v>0.0</v>
      </c>
      <c r="L966">
        <f>IF(Datos!L966="",0,IF(AND(L$1008&lt;&gt;"",Datos!L966=L$1008),0,IF(L$1004=0,0,1-CHOOSE(L$1004,IF(ISNUMBER(Datos!L966),AND(OR(L$1005="",Datos!L966&gt;=L$1005),OR(L$1006="",Datos!L966&lt;=L$1006)),FALSE),IF(ISNUMBER(Datos!L966),AND(Datos!L966=INT(Datos!L966),AND(OR(L$1005="",Datos!L966&gt;=L$1005),OR(L$1006="",Datos!L966&lt;=L$1006))),FALSE),OR(ISNUMBER(FIND(";"&amp;UPPER(TRIM(Datos!L966&amp;""))&amp;"=",L$1007)),ISNUMBER(FIND(";"&amp;UPPER(TRIM(Datos!L966&amp;""))&amp;";",L$1007))),OR(UPPER(TRIM(Datos!L966&amp;""))="SÍ",UPPER(TRIM(Datos!L966&amp;""))="SI",UPPER(TRIM(Datos!L966&amp;""))="NO"),IF(ISNUMBER(Datos!L966),AND(OR(L$1005="",Datos!L966&gt;=L$1005),OR(L$1006="",Datos!L966&lt;=L$1006)),FALSE),TRUE))))</f>
        <v>0.0</v>
      </c>
      <c r="M966">
        <f>IF(Datos!M966="",0,IF(AND(M$1008&lt;&gt;"",Datos!M966=M$1008),0,IF(M$1004=0,0,1-CHOOSE(M$1004,IF(ISNUMBER(Datos!M966),AND(OR(M$1005="",Datos!M966&gt;=M$1005),OR(M$1006="",Datos!M966&lt;=M$1006)),FALSE),IF(ISNUMBER(Datos!M966),AND(Datos!M966=INT(Datos!M966),AND(OR(M$1005="",Datos!M966&gt;=M$1005),OR(M$1006="",Datos!M966&lt;=M$1006))),FALSE),OR(ISNUMBER(FIND(";"&amp;UPPER(TRIM(Datos!M966&amp;""))&amp;"=",M$1007)),ISNUMBER(FIND(";"&amp;UPPER(TRIM(Datos!M966&amp;""))&amp;";",M$1007))),OR(UPPER(TRIM(Datos!M966&amp;""))="SÍ",UPPER(TRIM(Datos!M966&amp;""))="SI",UPPER(TRIM(Datos!M966&amp;""))="NO"),IF(ISNUMBER(Datos!M966),AND(OR(M$1005="",Datos!M966&gt;=M$1005),OR(M$1006="",Datos!M966&lt;=M$1006)),FALSE),TRUE))))</f>
        <v>0.0</v>
      </c>
      <c r="N966">
        <f>IF(Datos!N966="",0,IF(AND(N$1008&lt;&gt;"",Datos!N966=N$1008),0,IF(N$1004=0,0,1-CHOOSE(N$1004,IF(ISNUMBER(Datos!N966),AND(OR(N$1005="",Datos!N966&gt;=N$1005),OR(N$1006="",Datos!N966&lt;=N$1006)),FALSE),IF(ISNUMBER(Datos!N966),AND(Datos!N966=INT(Datos!N966),AND(OR(N$1005="",Datos!N966&gt;=N$1005),OR(N$1006="",Datos!N966&lt;=N$1006))),FALSE),OR(ISNUMBER(FIND(";"&amp;UPPER(TRIM(Datos!N966&amp;""))&amp;"=",N$1007)),ISNUMBER(FIND(";"&amp;UPPER(TRIM(Datos!N966&amp;""))&amp;";",N$1007))),OR(UPPER(TRIM(Datos!N966&amp;""))="SÍ",UPPER(TRIM(Datos!N966&amp;""))="SI",UPPER(TRIM(Datos!N966&amp;""))="NO"),IF(ISNUMBER(Datos!N966),AND(OR(N$1005="",Datos!N966&gt;=N$1005),OR(N$1006="",Datos!N966&lt;=N$1006)),FALSE),TRUE))))</f>
        <v>0.0</v>
      </c>
      <c r="O966">
        <f>IF(Datos!O966="",0,IF(AND(O$1008&lt;&gt;"",Datos!O966=O$1008),0,IF(O$1004=0,0,1-CHOOSE(O$1004,IF(ISNUMBER(Datos!O966),AND(OR(O$1005="",Datos!O966&gt;=O$1005),OR(O$1006="",Datos!O966&lt;=O$1006)),FALSE),IF(ISNUMBER(Datos!O966),AND(Datos!O966=INT(Datos!O966),AND(OR(O$1005="",Datos!O966&gt;=O$1005),OR(O$1006="",Datos!O966&lt;=O$1006))),FALSE),OR(ISNUMBER(FIND(";"&amp;UPPER(TRIM(Datos!O966&amp;""))&amp;"=",O$1007)),ISNUMBER(FIND(";"&amp;UPPER(TRIM(Datos!O966&amp;""))&amp;";",O$1007))),OR(UPPER(TRIM(Datos!O966&amp;""))="SÍ",UPPER(TRIM(Datos!O966&amp;""))="SI",UPPER(TRIM(Datos!O966&amp;""))="NO"),IF(ISNUMBER(Datos!O966),AND(OR(O$1005="",Datos!O966&gt;=O$1005),OR(O$1006="",Datos!O966&lt;=O$1006)),FALSE),TRUE))))</f>
        <v>0.0</v>
      </c>
      <c r="P966">
        <f>IF(Datos!P966="",0,IF(AND(P$1008&lt;&gt;"",Datos!P966=P$1008),0,IF(P$1004=0,0,1-CHOOSE(P$1004,IF(ISNUMBER(Datos!P966),AND(OR(P$1005="",Datos!P966&gt;=P$1005),OR(P$1006="",Datos!P966&lt;=P$1006)),FALSE),IF(ISNUMBER(Datos!P966),AND(Datos!P966=INT(Datos!P966),AND(OR(P$1005="",Datos!P966&gt;=P$1005),OR(P$1006="",Datos!P966&lt;=P$1006))),FALSE),OR(ISNUMBER(FIND(";"&amp;UPPER(TRIM(Datos!P966&amp;""))&amp;"=",P$1007)),ISNUMBER(FIND(";"&amp;UPPER(TRIM(Datos!P966&amp;""))&amp;";",P$1007))),OR(UPPER(TRIM(Datos!P966&amp;""))="SÍ",UPPER(TRIM(Datos!P966&amp;""))="SI",UPPER(TRIM(Datos!P966&amp;""))="NO"),IF(ISNUMBER(Datos!P966),AND(OR(P$1005="",Datos!P966&gt;=P$1005),OR(P$1006="",Datos!P966&lt;=P$1006)),FALSE),TRUE))))</f>
        <v>0.0</v>
      </c>
      <c r="Q966">
        <f>IF(Datos!Q966="",0,IF(AND(Q$1008&lt;&gt;"",Datos!Q966=Q$1008),0,IF(Q$1004=0,0,1-CHOOSE(Q$1004,IF(ISNUMBER(Datos!Q966),AND(OR(Q$1005="",Datos!Q966&gt;=Q$1005),OR(Q$1006="",Datos!Q966&lt;=Q$1006)),FALSE),IF(ISNUMBER(Datos!Q966),AND(Datos!Q966=INT(Datos!Q966),AND(OR(Q$1005="",Datos!Q966&gt;=Q$1005),OR(Q$1006="",Datos!Q966&lt;=Q$1006))),FALSE),OR(ISNUMBER(FIND(";"&amp;UPPER(TRIM(Datos!Q966&amp;""))&amp;"=",Q$1007)),ISNUMBER(FIND(";"&amp;UPPER(TRIM(Datos!Q966&amp;""))&amp;";",Q$1007))),OR(UPPER(TRIM(Datos!Q966&amp;""))="SÍ",UPPER(TRIM(Datos!Q966&amp;""))="SI",UPPER(TRIM(Datos!Q966&amp;""))="NO"),IF(ISNUMBER(Datos!Q966),AND(OR(Q$1005="",Datos!Q966&gt;=Q$1005),OR(Q$1006="",Datos!Q966&lt;=Q$1006)),FALSE),TRUE))))</f>
        <v>0.0</v>
      </c>
      <c r="R966">
        <f>IF(Datos!R966="",0,IF(AND(R$1008&lt;&gt;"",Datos!R966=R$1008),0,IF(R$1004=0,0,1-CHOOSE(R$1004,IF(ISNUMBER(Datos!R966),AND(OR(R$1005="",Datos!R966&gt;=R$1005),OR(R$1006="",Datos!R966&lt;=R$1006)),FALSE),IF(ISNUMBER(Datos!R966),AND(Datos!R966=INT(Datos!R966),AND(OR(R$1005="",Datos!R966&gt;=R$1005),OR(R$1006="",Datos!R966&lt;=R$1006))),FALSE),OR(ISNUMBER(FIND(";"&amp;UPPER(TRIM(Datos!R966&amp;""))&amp;"=",R$1007)),ISNUMBER(FIND(";"&amp;UPPER(TRIM(Datos!R966&amp;""))&amp;";",R$1007))),OR(UPPER(TRIM(Datos!R966&amp;""))="SÍ",UPPER(TRIM(Datos!R966&amp;""))="SI",UPPER(TRIM(Datos!R966&amp;""))="NO"),IF(ISNUMBER(Datos!R966),AND(OR(R$1005="",Datos!R966&gt;=R$1005),OR(R$1006="",Datos!R966&lt;=R$1006)),FALSE),TRUE))))</f>
        <v>0.0</v>
      </c>
      <c r="S966">
        <f>IF(Datos!S966="",0,IF(AND(S$1008&lt;&gt;"",Datos!S966=S$1008),0,IF(S$1004=0,0,1-CHOOSE(S$1004,IF(ISNUMBER(Datos!S966),AND(OR(S$1005="",Datos!S966&gt;=S$1005),OR(S$1006="",Datos!S966&lt;=S$1006)),FALSE),IF(ISNUMBER(Datos!S966),AND(Datos!S966=INT(Datos!S966),AND(OR(S$1005="",Datos!S966&gt;=S$1005),OR(S$1006="",Datos!S966&lt;=S$1006))),FALSE),OR(ISNUMBER(FIND(";"&amp;UPPER(TRIM(Datos!S966&amp;""))&amp;"=",S$1007)),ISNUMBER(FIND(";"&amp;UPPER(TRIM(Datos!S966&amp;""))&amp;";",S$1007))),OR(UPPER(TRIM(Datos!S966&amp;""))="SÍ",UPPER(TRIM(Datos!S966&amp;""))="SI",UPPER(TRIM(Datos!S966&amp;""))="NO"),IF(ISNUMBER(Datos!S966),AND(OR(S$1005="",Datos!S966&gt;=S$1005),OR(S$1006="",Datos!S966&lt;=S$1006)),FALSE),TRUE))))</f>
        <v>0.0</v>
      </c>
      <c r="T966">
        <f>IF(Datos!T966="",0,IF(AND(T$1008&lt;&gt;"",Datos!T966=T$1008),0,IF(T$1004=0,0,1-CHOOSE(T$1004,IF(ISNUMBER(Datos!T966),AND(OR(T$1005="",Datos!T966&gt;=T$1005),OR(T$1006="",Datos!T966&lt;=T$1006)),FALSE),IF(ISNUMBER(Datos!T966),AND(Datos!T966=INT(Datos!T966),AND(OR(T$1005="",Datos!T966&gt;=T$1005),OR(T$1006="",Datos!T966&lt;=T$1006))),FALSE),OR(ISNUMBER(FIND(";"&amp;UPPER(TRIM(Datos!T966&amp;""))&amp;"=",T$1007)),ISNUMBER(FIND(";"&amp;UPPER(TRIM(Datos!T966&amp;""))&amp;";",T$1007))),OR(UPPER(TRIM(Datos!T966&amp;""))="SÍ",UPPER(TRIM(Datos!T966&amp;""))="SI",UPPER(TRIM(Datos!T966&amp;""))="NO"),IF(ISNUMBER(Datos!T966),AND(OR(T$1005="",Datos!T966&gt;=T$1005),OR(T$1006="",Datos!T966&lt;=T$1006)),FALSE),TRUE))))</f>
        <v>0.0</v>
      </c>
      <c r="U966">
        <f>IF(Datos!U966="",0,IF(AND(U$1008&lt;&gt;"",Datos!U966=U$1008),0,IF(U$1004=0,0,1-CHOOSE(U$1004,IF(ISNUMBER(Datos!U966),AND(OR(U$1005="",Datos!U966&gt;=U$1005),OR(U$1006="",Datos!U966&lt;=U$1006)),FALSE),IF(ISNUMBER(Datos!U966),AND(Datos!U966=INT(Datos!U966),AND(OR(U$1005="",Datos!U966&gt;=U$1005),OR(U$1006="",Datos!U966&lt;=U$1006))),FALSE),OR(ISNUMBER(FIND(";"&amp;UPPER(TRIM(Datos!U966&amp;""))&amp;"=",U$1007)),ISNUMBER(FIND(";"&amp;UPPER(TRIM(Datos!U966&amp;""))&amp;";",U$1007))),OR(UPPER(TRIM(Datos!U966&amp;""))="SÍ",UPPER(TRIM(Datos!U966&amp;""))="SI",UPPER(TRIM(Datos!U966&amp;""))="NO"),IF(ISNUMBER(Datos!U966),AND(OR(U$1005="",Datos!U966&gt;=U$1005),OR(U$1006="",Datos!U966&lt;=U$1006)),FALSE),TRUE))))</f>
        <v>0.0</v>
      </c>
      <c r="V966">
        <f>IF(Datos!V966="",0,IF(AND(V$1008&lt;&gt;"",Datos!V966=V$1008),0,IF(V$1004=0,0,1-CHOOSE(V$1004,IF(ISNUMBER(Datos!V966),AND(OR(V$1005="",Datos!V966&gt;=V$1005),OR(V$1006="",Datos!V966&lt;=V$1006)),FALSE),IF(ISNUMBER(Datos!V966),AND(Datos!V966=INT(Datos!V966),AND(OR(V$1005="",Datos!V966&gt;=V$1005),OR(V$1006="",Datos!V966&lt;=V$1006))),FALSE),OR(ISNUMBER(FIND(";"&amp;UPPER(TRIM(Datos!V966&amp;""))&amp;"=",V$1007)),ISNUMBER(FIND(";"&amp;UPPER(TRIM(Datos!V966&amp;""))&amp;";",V$1007))),OR(UPPER(TRIM(Datos!V966&amp;""))="SÍ",UPPER(TRIM(Datos!V966&amp;""))="SI",UPPER(TRIM(Datos!V966&amp;""))="NO"),IF(ISNUMBER(Datos!V966),AND(OR(V$1005="",Datos!V966&gt;=V$1005),OR(V$1006="",Datos!V966&lt;=V$1006)),FALSE),TRUE))))</f>
        <v>0.0</v>
      </c>
      <c r="W966">
        <f>IF(Datos!W966="",0,IF(AND(W$1008&lt;&gt;"",Datos!W966=W$1008),0,IF(W$1004=0,0,1-CHOOSE(W$1004,IF(ISNUMBER(Datos!W966),AND(OR(W$1005="",Datos!W966&gt;=W$1005),OR(W$1006="",Datos!W966&lt;=W$1006)),FALSE),IF(ISNUMBER(Datos!W966),AND(Datos!W966=INT(Datos!W966),AND(OR(W$1005="",Datos!W966&gt;=W$1005),OR(W$1006="",Datos!W966&lt;=W$1006))),FALSE),OR(ISNUMBER(FIND(";"&amp;UPPER(TRIM(Datos!W966&amp;""))&amp;"=",W$1007)),ISNUMBER(FIND(";"&amp;UPPER(TRIM(Datos!W966&amp;""))&amp;";",W$1007))),OR(UPPER(TRIM(Datos!W966&amp;""))="SÍ",UPPER(TRIM(Datos!W966&amp;""))="SI",UPPER(TRIM(Datos!W966&amp;""))="NO"),IF(ISNUMBER(Datos!W966),AND(OR(W$1005="",Datos!W966&gt;=W$1005),OR(W$1006="",Datos!W966&lt;=W$1006)),FALSE),TRUE))))</f>
        <v>0.0</v>
      </c>
      <c r="X966">
        <f>IF(Datos!X966="",0,IF(AND(X$1008&lt;&gt;"",Datos!X966=X$1008),0,IF(X$1004=0,0,1-CHOOSE(X$1004,IF(ISNUMBER(Datos!X966),AND(OR(X$1005="",Datos!X966&gt;=X$1005),OR(X$1006="",Datos!X966&lt;=X$1006)),FALSE),IF(ISNUMBER(Datos!X966),AND(Datos!X966=INT(Datos!X966),AND(OR(X$1005="",Datos!X966&gt;=X$1005),OR(X$1006="",Datos!X966&lt;=X$1006))),FALSE),OR(ISNUMBER(FIND(";"&amp;UPPER(TRIM(Datos!X966&amp;""))&amp;"=",X$1007)),ISNUMBER(FIND(";"&amp;UPPER(TRIM(Datos!X966&amp;""))&amp;";",X$1007))),OR(UPPER(TRIM(Datos!X966&amp;""))="SÍ",UPPER(TRIM(Datos!X966&amp;""))="SI",UPPER(TRIM(Datos!X966&amp;""))="NO"),IF(ISNUMBER(Datos!X966),AND(OR(X$1005="",Datos!X966&gt;=X$1005),OR(X$1006="",Datos!X966&lt;=X$1006)),FALSE),TRUE))))</f>
        <v>0.0</v>
      </c>
      <c r="Y966">
        <f>IF(Datos!Y966="",0,IF(AND(Y$1008&lt;&gt;"",Datos!Y966=Y$1008),0,IF(Y$1004=0,0,1-CHOOSE(Y$1004,IF(ISNUMBER(Datos!Y966),AND(OR(Y$1005="",Datos!Y966&gt;=Y$1005),OR(Y$1006="",Datos!Y966&lt;=Y$1006)),FALSE),IF(ISNUMBER(Datos!Y966),AND(Datos!Y966=INT(Datos!Y966),AND(OR(Y$1005="",Datos!Y966&gt;=Y$1005),OR(Y$1006="",Datos!Y966&lt;=Y$1006))),FALSE),OR(ISNUMBER(FIND(";"&amp;UPPER(TRIM(Datos!Y966&amp;""))&amp;"=",Y$1007)),ISNUMBER(FIND(";"&amp;UPPER(TRIM(Datos!Y966&amp;""))&amp;";",Y$1007))),OR(UPPER(TRIM(Datos!Y966&amp;""))="SÍ",UPPER(TRIM(Datos!Y966&amp;""))="SI",UPPER(TRIM(Datos!Y966&amp;""))="NO"),IF(ISNUMBER(Datos!Y966),AND(OR(Y$1005="",Datos!Y966&gt;=Y$1005),OR(Y$1006="",Datos!Y966&lt;=Y$1006)),FALSE),TRUE))))</f>
        <v>0.0</v>
      </c>
      <c r="Z966">
        <f>IF(Datos!Z966="",0,IF(AND(Z$1008&lt;&gt;"",Datos!Z966=Z$1008),0,IF(Z$1004=0,0,1-CHOOSE(Z$1004,IF(ISNUMBER(Datos!Z966),AND(OR(Z$1005="",Datos!Z966&gt;=Z$1005),OR(Z$1006="",Datos!Z966&lt;=Z$1006)),FALSE),IF(ISNUMBER(Datos!Z966),AND(Datos!Z966=INT(Datos!Z966),AND(OR(Z$1005="",Datos!Z966&gt;=Z$1005),OR(Z$1006="",Datos!Z966&lt;=Z$1006))),FALSE),OR(ISNUMBER(FIND(";"&amp;UPPER(TRIM(Datos!Z966&amp;""))&amp;"=",Z$1007)),ISNUMBER(FIND(";"&amp;UPPER(TRIM(Datos!Z966&amp;""))&amp;";",Z$1007))),OR(UPPER(TRIM(Datos!Z966&amp;""))="SÍ",UPPER(TRIM(Datos!Z966&amp;""))="SI",UPPER(TRIM(Datos!Z966&amp;""))="NO"),IF(ISNUMBER(Datos!Z966),AND(OR(Z$1005="",Datos!Z966&gt;=Z$1005),OR(Z$1006="",Datos!Z966&lt;=Z$1006)),FALSE),TRUE))))</f>
        <v>0.0</v>
      </c>
      <c r="AA966">
        <f>IF(Datos!AA966="",0,IF(AND(AA$1008&lt;&gt;"",Datos!AA966=AA$1008),0,IF(AA$1004=0,0,1-CHOOSE(AA$1004,IF(ISNUMBER(Datos!AA966),AND(OR(AA$1005="",Datos!AA966&gt;=AA$1005),OR(AA$1006="",Datos!AA966&lt;=AA$1006)),FALSE),IF(ISNUMBER(Datos!AA966),AND(Datos!AA966=INT(Datos!AA966),AND(OR(AA$1005="",Datos!AA966&gt;=AA$1005),OR(AA$1006="",Datos!AA966&lt;=AA$1006))),FALSE),OR(ISNUMBER(FIND(";"&amp;UPPER(TRIM(Datos!AA966&amp;""))&amp;"=",AA$1007)),ISNUMBER(FIND(";"&amp;UPPER(TRIM(Datos!AA966&amp;""))&amp;";",AA$1007))),OR(UPPER(TRIM(Datos!AA966&amp;""))="SÍ",UPPER(TRIM(Datos!AA966&amp;""))="SI",UPPER(TRIM(Datos!AA966&amp;""))="NO"),IF(ISNUMBER(Datos!AA966),AND(OR(AA$1005="",Datos!AA966&gt;=AA$1005),OR(AA$1006="",Datos!AA966&lt;=AA$1006)),FALSE),TRUE))))</f>
        <v>0.0</v>
      </c>
      <c r="AB966">
        <f>IF(Datos!AB966="",0,IF(AND(AB$1008&lt;&gt;"",Datos!AB966=AB$1008),0,IF(AB$1004=0,0,1-CHOOSE(AB$1004,IF(ISNUMBER(Datos!AB966),AND(OR(AB$1005="",Datos!AB966&gt;=AB$1005),OR(AB$1006="",Datos!AB966&lt;=AB$1006)),FALSE),IF(ISNUMBER(Datos!AB966),AND(Datos!AB966=INT(Datos!AB966),AND(OR(AB$1005="",Datos!AB966&gt;=AB$1005),OR(AB$1006="",Datos!AB966&lt;=AB$1006))),FALSE),OR(ISNUMBER(FIND(";"&amp;UPPER(TRIM(Datos!AB966&amp;""))&amp;"=",AB$1007)),ISNUMBER(FIND(";"&amp;UPPER(TRIM(Datos!AB966&amp;""))&amp;";",AB$1007))),OR(UPPER(TRIM(Datos!AB966&amp;""))="SÍ",UPPER(TRIM(Datos!AB966&amp;""))="SI",UPPER(TRIM(Datos!AB966&amp;""))="NO"),IF(ISNUMBER(Datos!AB966),AND(OR(AB$1005="",Datos!AB966&gt;=AB$1005),OR(AB$1006="",Datos!AB966&lt;=AB$1006)),FALSE),TRUE))))</f>
        <v>0.0</v>
      </c>
      <c r="AC966">
        <f>IF(Datos!AC966="",0,IF(AND(AC$1008&lt;&gt;"",Datos!AC966=AC$1008),0,IF(AC$1004=0,0,1-CHOOSE(AC$1004,IF(ISNUMBER(Datos!AC966),AND(OR(AC$1005="",Datos!AC966&gt;=AC$1005),OR(AC$1006="",Datos!AC966&lt;=AC$1006)),FALSE),IF(ISNUMBER(Datos!AC966),AND(Datos!AC966=INT(Datos!AC966),AND(OR(AC$1005="",Datos!AC966&gt;=AC$1005),OR(AC$1006="",Datos!AC966&lt;=AC$1006))),FALSE),OR(ISNUMBER(FIND(";"&amp;UPPER(TRIM(Datos!AC966&amp;""))&amp;"=",AC$1007)),ISNUMBER(FIND(";"&amp;UPPER(TRIM(Datos!AC966&amp;""))&amp;";",AC$1007))),OR(UPPER(TRIM(Datos!AC966&amp;""))="SÍ",UPPER(TRIM(Datos!AC966&amp;""))="SI",UPPER(TRIM(Datos!AC966&amp;""))="NO"),IF(ISNUMBER(Datos!AC966),AND(OR(AC$1005="",Datos!AC966&gt;=AC$1005),OR(AC$1006="",Datos!AC966&lt;=AC$1006)),FALSE),TRUE))))</f>
        <v>0.0</v>
      </c>
      <c r="AD966">
        <f>IF(Datos!AD966="",0,IF(AND(AD$1008&lt;&gt;"",Datos!AD966=AD$1008),0,IF(AD$1004=0,0,1-CHOOSE(AD$1004,IF(ISNUMBER(Datos!AD966),AND(OR(AD$1005="",Datos!AD966&gt;=AD$1005),OR(AD$1006="",Datos!AD966&lt;=AD$1006)),FALSE),IF(ISNUMBER(Datos!AD966),AND(Datos!AD966=INT(Datos!AD966),AND(OR(AD$1005="",Datos!AD966&gt;=AD$1005),OR(AD$1006="",Datos!AD966&lt;=AD$1006))),FALSE),OR(ISNUMBER(FIND(";"&amp;UPPER(TRIM(Datos!AD966&amp;""))&amp;"=",AD$1007)),ISNUMBER(FIND(";"&amp;UPPER(TRIM(Datos!AD966&amp;""))&amp;";",AD$1007))),OR(UPPER(TRIM(Datos!AD966&amp;""))="SÍ",UPPER(TRIM(Datos!AD966&amp;""))="SI",UPPER(TRIM(Datos!AD966&amp;""))="NO"),IF(ISNUMBER(Datos!AD966),AND(OR(AD$1005="",Datos!AD966&gt;=AD$1005),OR(AD$1006="",Datos!AD966&lt;=AD$1006)),FALSE),TRUE))))</f>
        <v>0.0</v>
      </c>
      <c r="AE966">
        <f>IF(Datos!AE966="",0,IF(AND(AE$1008&lt;&gt;"",Datos!AE966=AE$1008),0,IF(AE$1004=0,0,1-CHOOSE(AE$1004,IF(ISNUMBER(Datos!AE966),AND(OR(AE$1005="",Datos!AE966&gt;=AE$1005),OR(AE$1006="",Datos!AE966&lt;=AE$1006)),FALSE),IF(ISNUMBER(Datos!AE966),AND(Datos!AE966=INT(Datos!AE966),AND(OR(AE$1005="",Datos!AE966&gt;=AE$1005),OR(AE$1006="",Datos!AE966&lt;=AE$1006))),FALSE),OR(ISNUMBER(FIND(";"&amp;UPPER(TRIM(Datos!AE966&amp;""))&amp;"=",AE$1007)),ISNUMBER(FIND(";"&amp;UPPER(TRIM(Datos!AE966&amp;""))&amp;";",AE$1007))),OR(UPPER(TRIM(Datos!AE966&amp;""))="SÍ",UPPER(TRIM(Datos!AE966&amp;""))="SI",UPPER(TRIM(Datos!AE966&amp;""))="NO"),IF(ISNUMBER(Datos!AE966),AND(OR(AE$1005="",Datos!AE966&gt;=AE$1005),OR(AE$1006="",Datos!AE966&lt;=AE$1006)),FALSE),TRUE))))</f>
        <v>0.0</v>
      </c>
    </row>
    <row r="967" spans="2:31">
      <c r="B967">
        <f>IF(Datos!B967="",0,IF(AND(B$1008&lt;&gt;"",Datos!B967=B$1008),0,IF(B$1004=0,0,1-CHOOSE(B$1004,IF(ISNUMBER(Datos!B967),AND(OR(B$1005="",Datos!B967&gt;=B$1005),OR(B$1006="",Datos!B967&lt;=B$1006)),FALSE),IF(ISNUMBER(Datos!B967),AND(Datos!B967=INT(Datos!B967),AND(OR(B$1005="",Datos!B967&gt;=B$1005),OR(B$1006="",Datos!B967&lt;=B$1006))),FALSE),OR(ISNUMBER(FIND(";"&amp;UPPER(TRIM(Datos!B967&amp;""))&amp;"=",B$1007)),ISNUMBER(FIND(";"&amp;UPPER(TRIM(Datos!B967&amp;""))&amp;";",B$1007))),OR(UPPER(TRIM(Datos!B967&amp;""))="SÍ",UPPER(TRIM(Datos!B967&amp;""))="SI",UPPER(TRIM(Datos!B967&amp;""))="NO"),IF(ISNUMBER(Datos!B967),AND(OR(B$1005="",Datos!B967&gt;=B$1005),OR(B$1006="",Datos!B967&lt;=B$1006)),FALSE),TRUE))))</f>
        <v>0.0</v>
      </c>
      <c r="C967">
        <f>IF(Datos!C967="",0,IF(AND(C$1008&lt;&gt;"",Datos!C967=C$1008),0,IF(C$1004=0,0,1-CHOOSE(C$1004,IF(ISNUMBER(Datos!C967),AND(OR(C$1005="",Datos!C967&gt;=C$1005),OR(C$1006="",Datos!C967&lt;=C$1006)),FALSE),IF(ISNUMBER(Datos!C967),AND(Datos!C967=INT(Datos!C967),AND(OR(C$1005="",Datos!C967&gt;=C$1005),OR(C$1006="",Datos!C967&lt;=C$1006))),FALSE),OR(ISNUMBER(FIND(";"&amp;UPPER(TRIM(Datos!C967&amp;""))&amp;"=",C$1007)),ISNUMBER(FIND(";"&amp;UPPER(TRIM(Datos!C967&amp;""))&amp;";",C$1007))),OR(UPPER(TRIM(Datos!C967&amp;""))="SÍ",UPPER(TRIM(Datos!C967&amp;""))="SI",UPPER(TRIM(Datos!C967&amp;""))="NO"),IF(ISNUMBER(Datos!C967),AND(OR(C$1005="",Datos!C967&gt;=C$1005),OR(C$1006="",Datos!C967&lt;=C$1006)),FALSE),TRUE))))</f>
        <v>0.0</v>
      </c>
      <c r="D967">
        <f>IF(Datos!D967="",0,IF(AND(D$1008&lt;&gt;"",Datos!D967=D$1008),0,IF(D$1004=0,0,1-CHOOSE(D$1004,IF(ISNUMBER(Datos!D967),AND(OR(D$1005="",Datos!D967&gt;=D$1005),OR(D$1006="",Datos!D967&lt;=D$1006)),FALSE),IF(ISNUMBER(Datos!D967),AND(Datos!D967=INT(Datos!D967),AND(OR(D$1005="",Datos!D967&gt;=D$1005),OR(D$1006="",Datos!D967&lt;=D$1006))),FALSE),OR(ISNUMBER(FIND(";"&amp;UPPER(TRIM(Datos!D967&amp;""))&amp;"=",D$1007)),ISNUMBER(FIND(";"&amp;UPPER(TRIM(Datos!D967&amp;""))&amp;";",D$1007))),OR(UPPER(TRIM(Datos!D967&amp;""))="SÍ",UPPER(TRIM(Datos!D967&amp;""))="SI",UPPER(TRIM(Datos!D967&amp;""))="NO"),IF(ISNUMBER(Datos!D967),AND(OR(D$1005="",Datos!D967&gt;=D$1005),OR(D$1006="",Datos!D967&lt;=D$1006)),FALSE),TRUE))))</f>
        <v>0.0</v>
      </c>
      <c r="E967">
        <f>IF(Datos!E967="",0,IF(AND(E$1008&lt;&gt;"",Datos!E967=E$1008),0,IF(E$1004=0,0,1-CHOOSE(E$1004,IF(ISNUMBER(Datos!E967),AND(OR(E$1005="",Datos!E967&gt;=E$1005),OR(E$1006="",Datos!E967&lt;=E$1006)),FALSE),IF(ISNUMBER(Datos!E967),AND(Datos!E967=INT(Datos!E967),AND(OR(E$1005="",Datos!E967&gt;=E$1005),OR(E$1006="",Datos!E967&lt;=E$1006))),FALSE),OR(ISNUMBER(FIND(";"&amp;UPPER(TRIM(Datos!E967&amp;""))&amp;"=",E$1007)),ISNUMBER(FIND(";"&amp;UPPER(TRIM(Datos!E967&amp;""))&amp;";",E$1007))),OR(UPPER(TRIM(Datos!E967&amp;""))="SÍ",UPPER(TRIM(Datos!E967&amp;""))="SI",UPPER(TRIM(Datos!E967&amp;""))="NO"),IF(ISNUMBER(Datos!E967),AND(OR(E$1005="",Datos!E967&gt;=E$1005),OR(E$1006="",Datos!E967&lt;=E$1006)),FALSE),TRUE))))</f>
        <v>0.0</v>
      </c>
      <c r="F967">
        <f>IF(Datos!F967="",0,IF(AND(F$1008&lt;&gt;"",Datos!F967=F$1008),0,IF(F$1004=0,0,1-CHOOSE(F$1004,IF(ISNUMBER(Datos!F967),AND(OR(F$1005="",Datos!F967&gt;=F$1005),OR(F$1006="",Datos!F967&lt;=F$1006)),FALSE),IF(ISNUMBER(Datos!F967),AND(Datos!F967=INT(Datos!F967),AND(OR(F$1005="",Datos!F967&gt;=F$1005),OR(F$1006="",Datos!F967&lt;=F$1006))),FALSE),OR(ISNUMBER(FIND(";"&amp;UPPER(TRIM(Datos!F967&amp;""))&amp;"=",F$1007)),ISNUMBER(FIND(";"&amp;UPPER(TRIM(Datos!F967&amp;""))&amp;";",F$1007))),OR(UPPER(TRIM(Datos!F967&amp;""))="SÍ",UPPER(TRIM(Datos!F967&amp;""))="SI",UPPER(TRIM(Datos!F967&amp;""))="NO"),IF(ISNUMBER(Datos!F967),AND(OR(F$1005="",Datos!F967&gt;=F$1005),OR(F$1006="",Datos!F967&lt;=F$1006)),FALSE),TRUE))))</f>
        <v>0.0</v>
      </c>
      <c r="G967">
        <f>IF(Datos!G967="",0,IF(AND(G$1008&lt;&gt;"",Datos!G967=G$1008),0,IF(G$1004=0,0,1-CHOOSE(G$1004,IF(ISNUMBER(Datos!G967),AND(OR(G$1005="",Datos!G967&gt;=G$1005),OR(G$1006="",Datos!G967&lt;=G$1006)),FALSE),IF(ISNUMBER(Datos!G967),AND(Datos!G967=INT(Datos!G967),AND(OR(G$1005="",Datos!G967&gt;=G$1005),OR(G$1006="",Datos!G967&lt;=G$1006))),FALSE),OR(ISNUMBER(FIND(";"&amp;UPPER(TRIM(Datos!G967&amp;""))&amp;"=",G$1007)),ISNUMBER(FIND(";"&amp;UPPER(TRIM(Datos!G967&amp;""))&amp;";",G$1007))),OR(UPPER(TRIM(Datos!G967&amp;""))="SÍ",UPPER(TRIM(Datos!G967&amp;""))="SI",UPPER(TRIM(Datos!G967&amp;""))="NO"),IF(ISNUMBER(Datos!G967),AND(OR(G$1005="",Datos!G967&gt;=G$1005),OR(G$1006="",Datos!G967&lt;=G$1006)),FALSE),TRUE))))</f>
        <v>0.0</v>
      </c>
      <c r="H967">
        <f>IF(Datos!H967="",0,IF(AND(H$1008&lt;&gt;"",Datos!H967=H$1008),0,IF(H$1004=0,0,1-CHOOSE(H$1004,IF(ISNUMBER(Datos!H967),AND(OR(H$1005="",Datos!H967&gt;=H$1005),OR(H$1006="",Datos!H967&lt;=H$1006)),FALSE),IF(ISNUMBER(Datos!H967),AND(Datos!H967=INT(Datos!H967),AND(OR(H$1005="",Datos!H967&gt;=H$1005),OR(H$1006="",Datos!H967&lt;=H$1006))),FALSE),OR(ISNUMBER(FIND(";"&amp;UPPER(TRIM(Datos!H967&amp;""))&amp;"=",H$1007)),ISNUMBER(FIND(";"&amp;UPPER(TRIM(Datos!H967&amp;""))&amp;";",H$1007))),OR(UPPER(TRIM(Datos!H967&amp;""))="SÍ",UPPER(TRIM(Datos!H967&amp;""))="SI",UPPER(TRIM(Datos!H967&amp;""))="NO"),IF(ISNUMBER(Datos!H967),AND(OR(H$1005="",Datos!H967&gt;=H$1005),OR(H$1006="",Datos!H967&lt;=H$1006)),FALSE),TRUE))))</f>
        <v>0.0</v>
      </c>
      <c r="I967">
        <f>IF(Datos!I967="",0,IF(AND(I$1008&lt;&gt;"",Datos!I967=I$1008),0,IF(I$1004=0,0,1-CHOOSE(I$1004,IF(ISNUMBER(Datos!I967),AND(OR(I$1005="",Datos!I967&gt;=I$1005),OR(I$1006="",Datos!I967&lt;=I$1006)),FALSE),IF(ISNUMBER(Datos!I967),AND(Datos!I967=INT(Datos!I967),AND(OR(I$1005="",Datos!I967&gt;=I$1005),OR(I$1006="",Datos!I967&lt;=I$1006))),FALSE),OR(ISNUMBER(FIND(";"&amp;UPPER(TRIM(Datos!I967&amp;""))&amp;"=",I$1007)),ISNUMBER(FIND(";"&amp;UPPER(TRIM(Datos!I967&amp;""))&amp;";",I$1007))),OR(UPPER(TRIM(Datos!I967&amp;""))="SÍ",UPPER(TRIM(Datos!I967&amp;""))="SI",UPPER(TRIM(Datos!I967&amp;""))="NO"),IF(ISNUMBER(Datos!I967),AND(OR(I$1005="",Datos!I967&gt;=I$1005),OR(I$1006="",Datos!I967&lt;=I$1006)),FALSE),TRUE))))</f>
        <v>0.0</v>
      </c>
      <c r="J967">
        <f>IF(Datos!J967="",0,IF(AND(J$1008&lt;&gt;"",Datos!J967=J$1008),0,IF(J$1004=0,0,1-CHOOSE(J$1004,IF(ISNUMBER(Datos!J967),AND(OR(J$1005="",Datos!J967&gt;=J$1005),OR(J$1006="",Datos!J967&lt;=J$1006)),FALSE),IF(ISNUMBER(Datos!J967),AND(Datos!J967=INT(Datos!J967),AND(OR(J$1005="",Datos!J967&gt;=J$1005),OR(J$1006="",Datos!J967&lt;=J$1006))),FALSE),OR(ISNUMBER(FIND(";"&amp;UPPER(TRIM(Datos!J967&amp;""))&amp;"=",J$1007)),ISNUMBER(FIND(";"&amp;UPPER(TRIM(Datos!J967&amp;""))&amp;";",J$1007))),OR(UPPER(TRIM(Datos!J967&amp;""))="SÍ",UPPER(TRIM(Datos!J967&amp;""))="SI",UPPER(TRIM(Datos!J967&amp;""))="NO"),IF(ISNUMBER(Datos!J967),AND(OR(J$1005="",Datos!J967&gt;=J$1005),OR(J$1006="",Datos!J967&lt;=J$1006)),FALSE),TRUE))))</f>
        <v>0.0</v>
      </c>
      <c r="K967">
        <f>IF(Datos!K967="",0,IF(AND(K$1008&lt;&gt;"",Datos!K967=K$1008),0,IF(K$1004=0,0,1-CHOOSE(K$1004,IF(ISNUMBER(Datos!K967),AND(OR(K$1005="",Datos!K967&gt;=K$1005),OR(K$1006="",Datos!K967&lt;=K$1006)),FALSE),IF(ISNUMBER(Datos!K967),AND(Datos!K967=INT(Datos!K967),AND(OR(K$1005="",Datos!K967&gt;=K$1005),OR(K$1006="",Datos!K967&lt;=K$1006))),FALSE),OR(ISNUMBER(FIND(";"&amp;UPPER(TRIM(Datos!K967&amp;""))&amp;"=",K$1007)),ISNUMBER(FIND(";"&amp;UPPER(TRIM(Datos!K967&amp;""))&amp;";",K$1007))),OR(UPPER(TRIM(Datos!K967&amp;""))="SÍ",UPPER(TRIM(Datos!K967&amp;""))="SI",UPPER(TRIM(Datos!K967&amp;""))="NO"),IF(ISNUMBER(Datos!K967),AND(OR(K$1005="",Datos!K967&gt;=K$1005),OR(K$1006="",Datos!K967&lt;=K$1006)),FALSE),TRUE))))</f>
        <v>0.0</v>
      </c>
      <c r="L967">
        <f>IF(Datos!L967="",0,IF(AND(L$1008&lt;&gt;"",Datos!L967=L$1008),0,IF(L$1004=0,0,1-CHOOSE(L$1004,IF(ISNUMBER(Datos!L967),AND(OR(L$1005="",Datos!L967&gt;=L$1005),OR(L$1006="",Datos!L967&lt;=L$1006)),FALSE),IF(ISNUMBER(Datos!L967),AND(Datos!L967=INT(Datos!L967),AND(OR(L$1005="",Datos!L967&gt;=L$1005),OR(L$1006="",Datos!L967&lt;=L$1006))),FALSE),OR(ISNUMBER(FIND(";"&amp;UPPER(TRIM(Datos!L967&amp;""))&amp;"=",L$1007)),ISNUMBER(FIND(";"&amp;UPPER(TRIM(Datos!L967&amp;""))&amp;";",L$1007))),OR(UPPER(TRIM(Datos!L967&amp;""))="SÍ",UPPER(TRIM(Datos!L967&amp;""))="SI",UPPER(TRIM(Datos!L967&amp;""))="NO"),IF(ISNUMBER(Datos!L967),AND(OR(L$1005="",Datos!L967&gt;=L$1005),OR(L$1006="",Datos!L967&lt;=L$1006)),FALSE),TRUE))))</f>
        <v>0.0</v>
      </c>
      <c r="M967">
        <f>IF(Datos!M967="",0,IF(AND(M$1008&lt;&gt;"",Datos!M967=M$1008),0,IF(M$1004=0,0,1-CHOOSE(M$1004,IF(ISNUMBER(Datos!M967),AND(OR(M$1005="",Datos!M967&gt;=M$1005),OR(M$1006="",Datos!M967&lt;=M$1006)),FALSE),IF(ISNUMBER(Datos!M967),AND(Datos!M967=INT(Datos!M967),AND(OR(M$1005="",Datos!M967&gt;=M$1005),OR(M$1006="",Datos!M967&lt;=M$1006))),FALSE),OR(ISNUMBER(FIND(";"&amp;UPPER(TRIM(Datos!M967&amp;""))&amp;"=",M$1007)),ISNUMBER(FIND(";"&amp;UPPER(TRIM(Datos!M967&amp;""))&amp;";",M$1007))),OR(UPPER(TRIM(Datos!M967&amp;""))="SÍ",UPPER(TRIM(Datos!M967&amp;""))="SI",UPPER(TRIM(Datos!M967&amp;""))="NO"),IF(ISNUMBER(Datos!M967),AND(OR(M$1005="",Datos!M967&gt;=M$1005),OR(M$1006="",Datos!M967&lt;=M$1006)),FALSE),TRUE))))</f>
        <v>0.0</v>
      </c>
      <c r="N967">
        <f>IF(Datos!N967="",0,IF(AND(N$1008&lt;&gt;"",Datos!N967=N$1008),0,IF(N$1004=0,0,1-CHOOSE(N$1004,IF(ISNUMBER(Datos!N967),AND(OR(N$1005="",Datos!N967&gt;=N$1005),OR(N$1006="",Datos!N967&lt;=N$1006)),FALSE),IF(ISNUMBER(Datos!N967),AND(Datos!N967=INT(Datos!N967),AND(OR(N$1005="",Datos!N967&gt;=N$1005),OR(N$1006="",Datos!N967&lt;=N$1006))),FALSE),OR(ISNUMBER(FIND(";"&amp;UPPER(TRIM(Datos!N967&amp;""))&amp;"=",N$1007)),ISNUMBER(FIND(";"&amp;UPPER(TRIM(Datos!N967&amp;""))&amp;";",N$1007))),OR(UPPER(TRIM(Datos!N967&amp;""))="SÍ",UPPER(TRIM(Datos!N967&amp;""))="SI",UPPER(TRIM(Datos!N967&amp;""))="NO"),IF(ISNUMBER(Datos!N967),AND(OR(N$1005="",Datos!N967&gt;=N$1005),OR(N$1006="",Datos!N967&lt;=N$1006)),FALSE),TRUE))))</f>
        <v>0.0</v>
      </c>
      <c r="O967">
        <f>IF(Datos!O967="",0,IF(AND(O$1008&lt;&gt;"",Datos!O967=O$1008),0,IF(O$1004=0,0,1-CHOOSE(O$1004,IF(ISNUMBER(Datos!O967),AND(OR(O$1005="",Datos!O967&gt;=O$1005),OR(O$1006="",Datos!O967&lt;=O$1006)),FALSE),IF(ISNUMBER(Datos!O967),AND(Datos!O967=INT(Datos!O967),AND(OR(O$1005="",Datos!O967&gt;=O$1005),OR(O$1006="",Datos!O967&lt;=O$1006))),FALSE),OR(ISNUMBER(FIND(";"&amp;UPPER(TRIM(Datos!O967&amp;""))&amp;"=",O$1007)),ISNUMBER(FIND(";"&amp;UPPER(TRIM(Datos!O967&amp;""))&amp;";",O$1007))),OR(UPPER(TRIM(Datos!O967&amp;""))="SÍ",UPPER(TRIM(Datos!O967&amp;""))="SI",UPPER(TRIM(Datos!O967&amp;""))="NO"),IF(ISNUMBER(Datos!O967),AND(OR(O$1005="",Datos!O967&gt;=O$1005),OR(O$1006="",Datos!O967&lt;=O$1006)),FALSE),TRUE))))</f>
        <v>0.0</v>
      </c>
      <c r="P967">
        <f>IF(Datos!P967="",0,IF(AND(P$1008&lt;&gt;"",Datos!P967=P$1008),0,IF(P$1004=0,0,1-CHOOSE(P$1004,IF(ISNUMBER(Datos!P967),AND(OR(P$1005="",Datos!P967&gt;=P$1005),OR(P$1006="",Datos!P967&lt;=P$1006)),FALSE),IF(ISNUMBER(Datos!P967),AND(Datos!P967=INT(Datos!P967),AND(OR(P$1005="",Datos!P967&gt;=P$1005),OR(P$1006="",Datos!P967&lt;=P$1006))),FALSE),OR(ISNUMBER(FIND(";"&amp;UPPER(TRIM(Datos!P967&amp;""))&amp;"=",P$1007)),ISNUMBER(FIND(";"&amp;UPPER(TRIM(Datos!P967&amp;""))&amp;";",P$1007))),OR(UPPER(TRIM(Datos!P967&amp;""))="SÍ",UPPER(TRIM(Datos!P967&amp;""))="SI",UPPER(TRIM(Datos!P967&amp;""))="NO"),IF(ISNUMBER(Datos!P967),AND(OR(P$1005="",Datos!P967&gt;=P$1005),OR(P$1006="",Datos!P967&lt;=P$1006)),FALSE),TRUE))))</f>
        <v>0.0</v>
      </c>
      <c r="Q967">
        <f>IF(Datos!Q967="",0,IF(AND(Q$1008&lt;&gt;"",Datos!Q967=Q$1008),0,IF(Q$1004=0,0,1-CHOOSE(Q$1004,IF(ISNUMBER(Datos!Q967),AND(OR(Q$1005="",Datos!Q967&gt;=Q$1005),OR(Q$1006="",Datos!Q967&lt;=Q$1006)),FALSE),IF(ISNUMBER(Datos!Q967),AND(Datos!Q967=INT(Datos!Q967),AND(OR(Q$1005="",Datos!Q967&gt;=Q$1005),OR(Q$1006="",Datos!Q967&lt;=Q$1006))),FALSE),OR(ISNUMBER(FIND(";"&amp;UPPER(TRIM(Datos!Q967&amp;""))&amp;"=",Q$1007)),ISNUMBER(FIND(";"&amp;UPPER(TRIM(Datos!Q967&amp;""))&amp;";",Q$1007))),OR(UPPER(TRIM(Datos!Q967&amp;""))="SÍ",UPPER(TRIM(Datos!Q967&amp;""))="SI",UPPER(TRIM(Datos!Q967&amp;""))="NO"),IF(ISNUMBER(Datos!Q967),AND(OR(Q$1005="",Datos!Q967&gt;=Q$1005),OR(Q$1006="",Datos!Q967&lt;=Q$1006)),FALSE),TRUE))))</f>
        <v>0.0</v>
      </c>
      <c r="R967">
        <f>IF(Datos!R967="",0,IF(AND(R$1008&lt;&gt;"",Datos!R967=R$1008),0,IF(R$1004=0,0,1-CHOOSE(R$1004,IF(ISNUMBER(Datos!R967),AND(OR(R$1005="",Datos!R967&gt;=R$1005),OR(R$1006="",Datos!R967&lt;=R$1006)),FALSE),IF(ISNUMBER(Datos!R967),AND(Datos!R967=INT(Datos!R967),AND(OR(R$1005="",Datos!R967&gt;=R$1005),OR(R$1006="",Datos!R967&lt;=R$1006))),FALSE),OR(ISNUMBER(FIND(";"&amp;UPPER(TRIM(Datos!R967&amp;""))&amp;"=",R$1007)),ISNUMBER(FIND(";"&amp;UPPER(TRIM(Datos!R967&amp;""))&amp;";",R$1007))),OR(UPPER(TRIM(Datos!R967&amp;""))="SÍ",UPPER(TRIM(Datos!R967&amp;""))="SI",UPPER(TRIM(Datos!R967&amp;""))="NO"),IF(ISNUMBER(Datos!R967),AND(OR(R$1005="",Datos!R967&gt;=R$1005),OR(R$1006="",Datos!R967&lt;=R$1006)),FALSE),TRUE))))</f>
        <v>0.0</v>
      </c>
      <c r="S967">
        <f>IF(Datos!S967="",0,IF(AND(S$1008&lt;&gt;"",Datos!S967=S$1008),0,IF(S$1004=0,0,1-CHOOSE(S$1004,IF(ISNUMBER(Datos!S967),AND(OR(S$1005="",Datos!S967&gt;=S$1005),OR(S$1006="",Datos!S967&lt;=S$1006)),FALSE),IF(ISNUMBER(Datos!S967),AND(Datos!S967=INT(Datos!S967),AND(OR(S$1005="",Datos!S967&gt;=S$1005),OR(S$1006="",Datos!S967&lt;=S$1006))),FALSE),OR(ISNUMBER(FIND(";"&amp;UPPER(TRIM(Datos!S967&amp;""))&amp;"=",S$1007)),ISNUMBER(FIND(";"&amp;UPPER(TRIM(Datos!S967&amp;""))&amp;";",S$1007))),OR(UPPER(TRIM(Datos!S967&amp;""))="SÍ",UPPER(TRIM(Datos!S967&amp;""))="SI",UPPER(TRIM(Datos!S967&amp;""))="NO"),IF(ISNUMBER(Datos!S967),AND(OR(S$1005="",Datos!S967&gt;=S$1005),OR(S$1006="",Datos!S967&lt;=S$1006)),FALSE),TRUE))))</f>
        <v>0.0</v>
      </c>
      <c r="T967">
        <f>IF(Datos!T967="",0,IF(AND(T$1008&lt;&gt;"",Datos!T967=T$1008),0,IF(T$1004=0,0,1-CHOOSE(T$1004,IF(ISNUMBER(Datos!T967),AND(OR(T$1005="",Datos!T967&gt;=T$1005),OR(T$1006="",Datos!T967&lt;=T$1006)),FALSE),IF(ISNUMBER(Datos!T967),AND(Datos!T967=INT(Datos!T967),AND(OR(T$1005="",Datos!T967&gt;=T$1005),OR(T$1006="",Datos!T967&lt;=T$1006))),FALSE),OR(ISNUMBER(FIND(";"&amp;UPPER(TRIM(Datos!T967&amp;""))&amp;"=",T$1007)),ISNUMBER(FIND(";"&amp;UPPER(TRIM(Datos!T967&amp;""))&amp;";",T$1007))),OR(UPPER(TRIM(Datos!T967&amp;""))="SÍ",UPPER(TRIM(Datos!T967&amp;""))="SI",UPPER(TRIM(Datos!T967&amp;""))="NO"),IF(ISNUMBER(Datos!T967),AND(OR(T$1005="",Datos!T967&gt;=T$1005),OR(T$1006="",Datos!T967&lt;=T$1006)),FALSE),TRUE))))</f>
        <v>0.0</v>
      </c>
      <c r="U967">
        <f>IF(Datos!U967="",0,IF(AND(U$1008&lt;&gt;"",Datos!U967=U$1008),0,IF(U$1004=0,0,1-CHOOSE(U$1004,IF(ISNUMBER(Datos!U967),AND(OR(U$1005="",Datos!U967&gt;=U$1005),OR(U$1006="",Datos!U967&lt;=U$1006)),FALSE),IF(ISNUMBER(Datos!U967),AND(Datos!U967=INT(Datos!U967),AND(OR(U$1005="",Datos!U967&gt;=U$1005),OR(U$1006="",Datos!U967&lt;=U$1006))),FALSE),OR(ISNUMBER(FIND(";"&amp;UPPER(TRIM(Datos!U967&amp;""))&amp;"=",U$1007)),ISNUMBER(FIND(";"&amp;UPPER(TRIM(Datos!U967&amp;""))&amp;";",U$1007))),OR(UPPER(TRIM(Datos!U967&amp;""))="SÍ",UPPER(TRIM(Datos!U967&amp;""))="SI",UPPER(TRIM(Datos!U967&amp;""))="NO"),IF(ISNUMBER(Datos!U967),AND(OR(U$1005="",Datos!U967&gt;=U$1005),OR(U$1006="",Datos!U967&lt;=U$1006)),FALSE),TRUE))))</f>
        <v>0.0</v>
      </c>
      <c r="V967">
        <f>IF(Datos!V967="",0,IF(AND(V$1008&lt;&gt;"",Datos!V967=V$1008),0,IF(V$1004=0,0,1-CHOOSE(V$1004,IF(ISNUMBER(Datos!V967),AND(OR(V$1005="",Datos!V967&gt;=V$1005),OR(V$1006="",Datos!V967&lt;=V$1006)),FALSE),IF(ISNUMBER(Datos!V967),AND(Datos!V967=INT(Datos!V967),AND(OR(V$1005="",Datos!V967&gt;=V$1005),OR(V$1006="",Datos!V967&lt;=V$1006))),FALSE),OR(ISNUMBER(FIND(";"&amp;UPPER(TRIM(Datos!V967&amp;""))&amp;"=",V$1007)),ISNUMBER(FIND(";"&amp;UPPER(TRIM(Datos!V967&amp;""))&amp;";",V$1007))),OR(UPPER(TRIM(Datos!V967&amp;""))="SÍ",UPPER(TRIM(Datos!V967&amp;""))="SI",UPPER(TRIM(Datos!V967&amp;""))="NO"),IF(ISNUMBER(Datos!V967),AND(OR(V$1005="",Datos!V967&gt;=V$1005),OR(V$1006="",Datos!V967&lt;=V$1006)),FALSE),TRUE))))</f>
        <v>0.0</v>
      </c>
      <c r="W967">
        <f>IF(Datos!W967="",0,IF(AND(W$1008&lt;&gt;"",Datos!W967=W$1008),0,IF(W$1004=0,0,1-CHOOSE(W$1004,IF(ISNUMBER(Datos!W967),AND(OR(W$1005="",Datos!W967&gt;=W$1005),OR(W$1006="",Datos!W967&lt;=W$1006)),FALSE),IF(ISNUMBER(Datos!W967),AND(Datos!W967=INT(Datos!W967),AND(OR(W$1005="",Datos!W967&gt;=W$1005),OR(W$1006="",Datos!W967&lt;=W$1006))),FALSE),OR(ISNUMBER(FIND(";"&amp;UPPER(TRIM(Datos!W967&amp;""))&amp;"=",W$1007)),ISNUMBER(FIND(";"&amp;UPPER(TRIM(Datos!W967&amp;""))&amp;";",W$1007))),OR(UPPER(TRIM(Datos!W967&amp;""))="SÍ",UPPER(TRIM(Datos!W967&amp;""))="SI",UPPER(TRIM(Datos!W967&amp;""))="NO"),IF(ISNUMBER(Datos!W967),AND(OR(W$1005="",Datos!W967&gt;=W$1005),OR(W$1006="",Datos!W967&lt;=W$1006)),FALSE),TRUE))))</f>
        <v>0.0</v>
      </c>
      <c r="X967">
        <f>IF(Datos!X967="",0,IF(AND(X$1008&lt;&gt;"",Datos!X967=X$1008),0,IF(X$1004=0,0,1-CHOOSE(X$1004,IF(ISNUMBER(Datos!X967),AND(OR(X$1005="",Datos!X967&gt;=X$1005),OR(X$1006="",Datos!X967&lt;=X$1006)),FALSE),IF(ISNUMBER(Datos!X967),AND(Datos!X967=INT(Datos!X967),AND(OR(X$1005="",Datos!X967&gt;=X$1005),OR(X$1006="",Datos!X967&lt;=X$1006))),FALSE),OR(ISNUMBER(FIND(";"&amp;UPPER(TRIM(Datos!X967&amp;""))&amp;"=",X$1007)),ISNUMBER(FIND(";"&amp;UPPER(TRIM(Datos!X967&amp;""))&amp;";",X$1007))),OR(UPPER(TRIM(Datos!X967&amp;""))="SÍ",UPPER(TRIM(Datos!X967&amp;""))="SI",UPPER(TRIM(Datos!X967&amp;""))="NO"),IF(ISNUMBER(Datos!X967),AND(OR(X$1005="",Datos!X967&gt;=X$1005),OR(X$1006="",Datos!X967&lt;=X$1006)),FALSE),TRUE))))</f>
        <v>0.0</v>
      </c>
      <c r="Y967">
        <f>IF(Datos!Y967="",0,IF(AND(Y$1008&lt;&gt;"",Datos!Y967=Y$1008),0,IF(Y$1004=0,0,1-CHOOSE(Y$1004,IF(ISNUMBER(Datos!Y967),AND(OR(Y$1005="",Datos!Y967&gt;=Y$1005),OR(Y$1006="",Datos!Y967&lt;=Y$1006)),FALSE),IF(ISNUMBER(Datos!Y967),AND(Datos!Y967=INT(Datos!Y967),AND(OR(Y$1005="",Datos!Y967&gt;=Y$1005),OR(Y$1006="",Datos!Y967&lt;=Y$1006))),FALSE),OR(ISNUMBER(FIND(";"&amp;UPPER(TRIM(Datos!Y967&amp;""))&amp;"=",Y$1007)),ISNUMBER(FIND(";"&amp;UPPER(TRIM(Datos!Y967&amp;""))&amp;";",Y$1007))),OR(UPPER(TRIM(Datos!Y967&amp;""))="SÍ",UPPER(TRIM(Datos!Y967&amp;""))="SI",UPPER(TRIM(Datos!Y967&amp;""))="NO"),IF(ISNUMBER(Datos!Y967),AND(OR(Y$1005="",Datos!Y967&gt;=Y$1005),OR(Y$1006="",Datos!Y967&lt;=Y$1006)),FALSE),TRUE))))</f>
        <v>0.0</v>
      </c>
      <c r="Z967">
        <f>IF(Datos!Z967="",0,IF(AND(Z$1008&lt;&gt;"",Datos!Z967=Z$1008),0,IF(Z$1004=0,0,1-CHOOSE(Z$1004,IF(ISNUMBER(Datos!Z967),AND(OR(Z$1005="",Datos!Z967&gt;=Z$1005),OR(Z$1006="",Datos!Z967&lt;=Z$1006)),FALSE),IF(ISNUMBER(Datos!Z967),AND(Datos!Z967=INT(Datos!Z967),AND(OR(Z$1005="",Datos!Z967&gt;=Z$1005),OR(Z$1006="",Datos!Z967&lt;=Z$1006))),FALSE),OR(ISNUMBER(FIND(";"&amp;UPPER(TRIM(Datos!Z967&amp;""))&amp;"=",Z$1007)),ISNUMBER(FIND(";"&amp;UPPER(TRIM(Datos!Z967&amp;""))&amp;";",Z$1007))),OR(UPPER(TRIM(Datos!Z967&amp;""))="SÍ",UPPER(TRIM(Datos!Z967&amp;""))="SI",UPPER(TRIM(Datos!Z967&amp;""))="NO"),IF(ISNUMBER(Datos!Z967),AND(OR(Z$1005="",Datos!Z967&gt;=Z$1005),OR(Z$1006="",Datos!Z967&lt;=Z$1006)),FALSE),TRUE))))</f>
        <v>0.0</v>
      </c>
      <c r="AA967">
        <f>IF(Datos!AA967="",0,IF(AND(AA$1008&lt;&gt;"",Datos!AA967=AA$1008),0,IF(AA$1004=0,0,1-CHOOSE(AA$1004,IF(ISNUMBER(Datos!AA967),AND(OR(AA$1005="",Datos!AA967&gt;=AA$1005),OR(AA$1006="",Datos!AA967&lt;=AA$1006)),FALSE),IF(ISNUMBER(Datos!AA967),AND(Datos!AA967=INT(Datos!AA967),AND(OR(AA$1005="",Datos!AA967&gt;=AA$1005),OR(AA$1006="",Datos!AA967&lt;=AA$1006))),FALSE),OR(ISNUMBER(FIND(";"&amp;UPPER(TRIM(Datos!AA967&amp;""))&amp;"=",AA$1007)),ISNUMBER(FIND(";"&amp;UPPER(TRIM(Datos!AA967&amp;""))&amp;";",AA$1007))),OR(UPPER(TRIM(Datos!AA967&amp;""))="SÍ",UPPER(TRIM(Datos!AA967&amp;""))="SI",UPPER(TRIM(Datos!AA967&amp;""))="NO"),IF(ISNUMBER(Datos!AA967),AND(OR(AA$1005="",Datos!AA967&gt;=AA$1005),OR(AA$1006="",Datos!AA967&lt;=AA$1006)),FALSE),TRUE))))</f>
        <v>0.0</v>
      </c>
      <c r="AB967">
        <f>IF(Datos!AB967="",0,IF(AND(AB$1008&lt;&gt;"",Datos!AB967=AB$1008),0,IF(AB$1004=0,0,1-CHOOSE(AB$1004,IF(ISNUMBER(Datos!AB967),AND(OR(AB$1005="",Datos!AB967&gt;=AB$1005),OR(AB$1006="",Datos!AB967&lt;=AB$1006)),FALSE),IF(ISNUMBER(Datos!AB967),AND(Datos!AB967=INT(Datos!AB967),AND(OR(AB$1005="",Datos!AB967&gt;=AB$1005),OR(AB$1006="",Datos!AB967&lt;=AB$1006))),FALSE),OR(ISNUMBER(FIND(";"&amp;UPPER(TRIM(Datos!AB967&amp;""))&amp;"=",AB$1007)),ISNUMBER(FIND(";"&amp;UPPER(TRIM(Datos!AB967&amp;""))&amp;";",AB$1007))),OR(UPPER(TRIM(Datos!AB967&amp;""))="SÍ",UPPER(TRIM(Datos!AB967&amp;""))="SI",UPPER(TRIM(Datos!AB967&amp;""))="NO"),IF(ISNUMBER(Datos!AB967),AND(OR(AB$1005="",Datos!AB967&gt;=AB$1005),OR(AB$1006="",Datos!AB967&lt;=AB$1006)),FALSE),TRUE))))</f>
        <v>0.0</v>
      </c>
      <c r="AC967">
        <f>IF(Datos!AC967="",0,IF(AND(AC$1008&lt;&gt;"",Datos!AC967=AC$1008),0,IF(AC$1004=0,0,1-CHOOSE(AC$1004,IF(ISNUMBER(Datos!AC967),AND(OR(AC$1005="",Datos!AC967&gt;=AC$1005),OR(AC$1006="",Datos!AC967&lt;=AC$1006)),FALSE),IF(ISNUMBER(Datos!AC967),AND(Datos!AC967=INT(Datos!AC967),AND(OR(AC$1005="",Datos!AC967&gt;=AC$1005),OR(AC$1006="",Datos!AC967&lt;=AC$1006))),FALSE),OR(ISNUMBER(FIND(";"&amp;UPPER(TRIM(Datos!AC967&amp;""))&amp;"=",AC$1007)),ISNUMBER(FIND(";"&amp;UPPER(TRIM(Datos!AC967&amp;""))&amp;";",AC$1007))),OR(UPPER(TRIM(Datos!AC967&amp;""))="SÍ",UPPER(TRIM(Datos!AC967&amp;""))="SI",UPPER(TRIM(Datos!AC967&amp;""))="NO"),IF(ISNUMBER(Datos!AC967),AND(OR(AC$1005="",Datos!AC967&gt;=AC$1005),OR(AC$1006="",Datos!AC967&lt;=AC$1006)),FALSE),TRUE))))</f>
        <v>0.0</v>
      </c>
      <c r="AD967">
        <f>IF(Datos!AD967="",0,IF(AND(AD$1008&lt;&gt;"",Datos!AD967=AD$1008),0,IF(AD$1004=0,0,1-CHOOSE(AD$1004,IF(ISNUMBER(Datos!AD967),AND(OR(AD$1005="",Datos!AD967&gt;=AD$1005),OR(AD$1006="",Datos!AD967&lt;=AD$1006)),FALSE),IF(ISNUMBER(Datos!AD967),AND(Datos!AD967=INT(Datos!AD967),AND(OR(AD$1005="",Datos!AD967&gt;=AD$1005),OR(AD$1006="",Datos!AD967&lt;=AD$1006))),FALSE),OR(ISNUMBER(FIND(";"&amp;UPPER(TRIM(Datos!AD967&amp;""))&amp;"=",AD$1007)),ISNUMBER(FIND(";"&amp;UPPER(TRIM(Datos!AD967&amp;""))&amp;";",AD$1007))),OR(UPPER(TRIM(Datos!AD967&amp;""))="SÍ",UPPER(TRIM(Datos!AD967&amp;""))="SI",UPPER(TRIM(Datos!AD967&amp;""))="NO"),IF(ISNUMBER(Datos!AD967),AND(OR(AD$1005="",Datos!AD967&gt;=AD$1005),OR(AD$1006="",Datos!AD967&lt;=AD$1006)),FALSE),TRUE))))</f>
        <v>0.0</v>
      </c>
      <c r="AE967">
        <f>IF(Datos!AE967="",0,IF(AND(AE$1008&lt;&gt;"",Datos!AE967=AE$1008),0,IF(AE$1004=0,0,1-CHOOSE(AE$1004,IF(ISNUMBER(Datos!AE967),AND(OR(AE$1005="",Datos!AE967&gt;=AE$1005),OR(AE$1006="",Datos!AE967&lt;=AE$1006)),FALSE),IF(ISNUMBER(Datos!AE967),AND(Datos!AE967=INT(Datos!AE967),AND(OR(AE$1005="",Datos!AE967&gt;=AE$1005),OR(AE$1006="",Datos!AE967&lt;=AE$1006))),FALSE),OR(ISNUMBER(FIND(";"&amp;UPPER(TRIM(Datos!AE967&amp;""))&amp;"=",AE$1007)),ISNUMBER(FIND(";"&amp;UPPER(TRIM(Datos!AE967&amp;""))&amp;";",AE$1007))),OR(UPPER(TRIM(Datos!AE967&amp;""))="SÍ",UPPER(TRIM(Datos!AE967&amp;""))="SI",UPPER(TRIM(Datos!AE967&amp;""))="NO"),IF(ISNUMBER(Datos!AE967),AND(OR(AE$1005="",Datos!AE967&gt;=AE$1005),OR(AE$1006="",Datos!AE967&lt;=AE$1006)),FALSE),TRUE))))</f>
        <v>0.0</v>
      </c>
    </row>
    <row r="968" spans="2:31">
      <c r="B968">
        <f>IF(Datos!B968="",0,IF(AND(B$1008&lt;&gt;"",Datos!B968=B$1008),0,IF(B$1004=0,0,1-CHOOSE(B$1004,IF(ISNUMBER(Datos!B968),AND(OR(B$1005="",Datos!B968&gt;=B$1005),OR(B$1006="",Datos!B968&lt;=B$1006)),FALSE),IF(ISNUMBER(Datos!B968),AND(Datos!B968=INT(Datos!B968),AND(OR(B$1005="",Datos!B968&gt;=B$1005),OR(B$1006="",Datos!B968&lt;=B$1006))),FALSE),OR(ISNUMBER(FIND(";"&amp;UPPER(TRIM(Datos!B968&amp;""))&amp;"=",B$1007)),ISNUMBER(FIND(";"&amp;UPPER(TRIM(Datos!B968&amp;""))&amp;";",B$1007))),OR(UPPER(TRIM(Datos!B968&amp;""))="SÍ",UPPER(TRIM(Datos!B968&amp;""))="SI",UPPER(TRIM(Datos!B968&amp;""))="NO"),IF(ISNUMBER(Datos!B968),AND(OR(B$1005="",Datos!B968&gt;=B$1005),OR(B$1006="",Datos!B968&lt;=B$1006)),FALSE),TRUE))))</f>
        <v>0.0</v>
      </c>
      <c r="C968">
        <f>IF(Datos!C968="",0,IF(AND(C$1008&lt;&gt;"",Datos!C968=C$1008),0,IF(C$1004=0,0,1-CHOOSE(C$1004,IF(ISNUMBER(Datos!C968),AND(OR(C$1005="",Datos!C968&gt;=C$1005),OR(C$1006="",Datos!C968&lt;=C$1006)),FALSE),IF(ISNUMBER(Datos!C968),AND(Datos!C968=INT(Datos!C968),AND(OR(C$1005="",Datos!C968&gt;=C$1005),OR(C$1006="",Datos!C968&lt;=C$1006))),FALSE),OR(ISNUMBER(FIND(";"&amp;UPPER(TRIM(Datos!C968&amp;""))&amp;"=",C$1007)),ISNUMBER(FIND(";"&amp;UPPER(TRIM(Datos!C968&amp;""))&amp;";",C$1007))),OR(UPPER(TRIM(Datos!C968&amp;""))="SÍ",UPPER(TRIM(Datos!C968&amp;""))="SI",UPPER(TRIM(Datos!C968&amp;""))="NO"),IF(ISNUMBER(Datos!C968),AND(OR(C$1005="",Datos!C968&gt;=C$1005),OR(C$1006="",Datos!C968&lt;=C$1006)),FALSE),TRUE))))</f>
        <v>0.0</v>
      </c>
      <c r="D968">
        <f>IF(Datos!D968="",0,IF(AND(D$1008&lt;&gt;"",Datos!D968=D$1008),0,IF(D$1004=0,0,1-CHOOSE(D$1004,IF(ISNUMBER(Datos!D968),AND(OR(D$1005="",Datos!D968&gt;=D$1005),OR(D$1006="",Datos!D968&lt;=D$1006)),FALSE),IF(ISNUMBER(Datos!D968),AND(Datos!D968=INT(Datos!D968),AND(OR(D$1005="",Datos!D968&gt;=D$1005),OR(D$1006="",Datos!D968&lt;=D$1006))),FALSE),OR(ISNUMBER(FIND(";"&amp;UPPER(TRIM(Datos!D968&amp;""))&amp;"=",D$1007)),ISNUMBER(FIND(";"&amp;UPPER(TRIM(Datos!D968&amp;""))&amp;";",D$1007))),OR(UPPER(TRIM(Datos!D968&amp;""))="SÍ",UPPER(TRIM(Datos!D968&amp;""))="SI",UPPER(TRIM(Datos!D968&amp;""))="NO"),IF(ISNUMBER(Datos!D968),AND(OR(D$1005="",Datos!D968&gt;=D$1005),OR(D$1006="",Datos!D968&lt;=D$1006)),FALSE),TRUE))))</f>
        <v>0.0</v>
      </c>
      <c r="E968">
        <f>IF(Datos!E968="",0,IF(AND(E$1008&lt;&gt;"",Datos!E968=E$1008),0,IF(E$1004=0,0,1-CHOOSE(E$1004,IF(ISNUMBER(Datos!E968),AND(OR(E$1005="",Datos!E968&gt;=E$1005),OR(E$1006="",Datos!E968&lt;=E$1006)),FALSE),IF(ISNUMBER(Datos!E968),AND(Datos!E968=INT(Datos!E968),AND(OR(E$1005="",Datos!E968&gt;=E$1005),OR(E$1006="",Datos!E968&lt;=E$1006))),FALSE),OR(ISNUMBER(FIND(";"&amp;UPPER(TRIM(Datos!E968&amp;""))&amp;"=",E$1007)),ISNUMBER(FIND(";"&amp;UPPER(TRIM(Datos!E968&amp;""))&amp;";",E$1007))),OR(UPPER(TRIM(Datos!E968&amp;""))="SÍ",UPPER(TRIM(Datos!E968&amp;""))="SI",UPPER(TRIM(Datos!E968&amp;""))="NO"),IF(ISNUMBER(Datos!E968),AND(OR(E$1005="",Datos!E968&gt;=E$1005),OR(E$1006="",Datos!E968&lt;=E$1006)),FALSE),TRUE))))</f>
        <v>0.0</v>
      </c>
      <c r="F968">
        <f>IF(Datos!F968="",0,IF(AND(F$1008&lt;&gt;"",Datos!F968=F$1008),0,IF(F$1004=0,0,1-CHOOSE(F$1004,IF(ISNUMBER(Datos!F968),AND(OR(F$1005="",Datos!F968&gt;=F$1005),OR(F$1006="",Datos!F968&lt;=F$1006)),FALSE),IF(ISNUMBER(Datos!F968),AND(Datos!F968=INT(Datos!F968),AND(OR(F$1005="",Datos!F968&gt;=F$1005),OR(F$1006="",Datos!F968&lt;=F$1006))),FALSE),OR(ISNUMBER(FIND(";"&amp;UPPER(TRIM(Datos!F968&amp;""))&amp;"=",F$1007)),ISNUMBER(FIND(";"&amp;UPPER(TRIM(Datos!F968&amp;""))&amp;";",F$1007))),OR(UPPER(TRIM(Datos!F968&amp;""))="SÍ",UPPER(TRIM(Datos!F968&amp;""))="SI",UPPER(TRIM(Datos!F968&amp;""))="NO"),IF(ISNUMBER(Datos!F968),AND(OR(F$1005="",Datos!F968&gt;=F$1005),OR(F$1006="",Datos!F968&lt;=F$1006)),FALSE),TRUE))))</f>
        <v>0.0</v>
      </c>
      <c r="G968">
        <f>IF(Datos!G968="",0,IF(AND(G$1008&lt;&gt;"",Datos!G968=G$1008),0,IF(G$1004=0,0,1-CHOOSE(G$1004,IF(ISNUMBER(Datos!G968),AND(OR(G$1005="",Datos!G968&gt;=G$1005),OR(G$1006="",Datos!G968&lt;=G$1006)),FALSE),IF(ISNUMBER(Datos!G968),AND(Datos!G968=INT(Datos!G968),AND(OR(G$1005="",Datos!G968&gt;=G$1005),OR(G$1006="",Datos!G968&lt;=G$1006))),FALSE),OR(ISNUMBER(FIND(";"&amp;UPPER(TRIM(Datos!G968&amp;""))&amp;"=",G$1007)),ISNUMBER(FIND(";"&amp;UPPER(TRIM(Datos!G968&amp;""))&amp;";",G$1007))),OR(UPPER(TRIM(Datos!G968&amp;""))="SÍ",UPPER(TRIM(Datos!G968&amp;""))="SI",UPPER(TRIM(Datos!G968&amp;""))="NO"),IF(ISNUMBER(Datos!G968),AND(OR(G$1005="",Datos!G968&gt;=G$1005),OR(G$1006="",Datos!G968&lt;=G$1006)),FALSE),TRUE))))</f>
        <v>0.0</v>
      </c>
      <c r="H968">
        <f>IF(Datos!H968="",0,IF(AND(H$1008&lt;&gt;"",Datos!H968=H$1008),0,IF(H$1004=0,0,1-CHOOSE(H$1004,IF(ISNUMBER(Datos!H968),AND(OR(H$1005="",Datos!H968&gt;=H$1005),OR(H$1006="",Datos!H968&lt;=H$1006)),FALSE),IF(ISNUMBER(Datos!H968),AND(Datos!H968=INT(Datos!H968),AND(OR(H$1005="",Datos!H968&gt;=H$1005),OR(H$1006="",Datos!H968&lt;=H$1006))),FALSE),OR(ISNUMBER(FIND(";"&amp;UPPER(TRIM(Datos!H968&amp;""))&amp;"=",H$1007)),ISNUMBER(FIND(";"&amp;UPPER(TRIM(Datos!H968&amp;""))&amp;";",H$1007))),OR(UPPER(TRIM(Datos!H968&amp;""))="SÍ",UPPER(TRIM(Datos!H968&amp;""))="SI",UPPER(TRIM(Datos!H968&amp;""))="NO"),IF(ISNUMBER(Datos!H968),AND(OR(H$1005="",Datos!H968&gt;=H$1005),OR(H$1006="",Datos!H968&lt;=H$1006)),FALSE),TRUE))))</f>
        <v>0.0</v>
      </c>
      <c r="I968">
        <f>IF(Datos!I968="",0,IF(AND(I$1008&lt;&gt;"",Datos!I968=I$1008),0,IF(I$1004=0,0,1-CHOOSE(I$1004,IF(ISNUMBER(Datos!I968),AND(OR(I$1005="",Datos!I968&gt;=I$1005),OR(I$1006="",Datos!I968&lt;=I$1006)),FALSE),IF(ISNUMBER(Datos!I968),AND(Datos!I968=INT(Datos!I968),AND(OR(I$1005="",Datos!I968&gt;=I$1005),OR(I$1006="",Datos!I968&lt;=I$1006))),FALSE),OR(ISNUMBER(FIND(";"&amp;UPPER(TRIM(Datos!I968&amp;""))&amp;"=",I$1007)),ISNUMBER(FIND(";"&amp;UPPER(TRIM(Datos!I968&amp;""))&amp;";",I$1007))),OR(UPPER(TRIM(Datos!I968&amp;""))="SÍ",UPPER(TRIM(Datos!I968&amp;""))="SI",UPPER(TRIM(Datos!I968&amp;""))="NO"),IF(ISNUMBER(Datos!I968),AND(OR(I$1005="",Datos!I968&gt;=I$1005),OR(I$1006="",Datos!I968&lt;=I$1006)),FALSE),TRUE))))</f>
        <v>0.0</v>
      </c>
      <c r="J968">
        <f>IF(Datos!J968="",0,IF(AND(J$1008&lt;&gt;"",Datos!J968=J$1008),0,IF(J$1004=0,0,1-CHOOSE(J$1004,IF(ISNUMBER(Datos!J968),AND(OR(J$1005="",Datos!J968&gt;=J$1005),OR(J$1006="",Datos!J968&lt;=J$1006)),FALSE),IF(ISNUMBER(Datos!J968),AND(Datos!J968=INT(Datos!J968),AND(OR(J$1005="",Datos!J968&gt;=J$1005),OR(J$1006="",Datos!J968&lt;=J$1006))),FALSE),OR(ISNUMBER(FIND(";"&amp;UPPER(TRIM(Datos!J968&amp;""))&amp;"=",J$1007)),ISNUMBER(FIND(";"&amp;UPPER(TRIM(Datos!J968&amp;""))&amp;";",J$1007))),OR(UPPER(TRIM(Datos!J968&amp;""))="SÍ",UPPER(TRIM(Datos!J968&amp;""))="SI",UPPER(TRIM(Datos!J968&amp;""))="NO"),IF(ISNUMBER(Datos!J968),AND(OR(J$1005="",Datos!J968&gt;=J$1005),OR(J$1006="",Datos!J968&lt;=J$1006)),FALSE),TRUE))))</f>
        <v>0.0</v>
      </c>
      <c r="K968">
        <f>IF(Datos!K968="",0,IF(AND(K$1008&lt;&gt;"",Datos!K968=K$1008),0,IF(K$1004=0,0,1-CHOOSE(K$1004,IF(ISNUMBER(Datos!K968),AND(OR(K$1005="",Datos!K968&gt;=K$1005),OR(K$1006="",Datos!K968&lt;=K$1006)),FALSE),IF(ISNUMBER(Datos!K968),AND(Datos!K968=INT(Datos!K968),AND(OR(K$1005="",Datos!K968&gt;=K$1005),OR(K$1006="",Datos!K968&lt;=K$1006))),FALSE),OR(ISNUMBER(FIND(";"&amp;UPPER(TRIM(Datos!K968&amp;""))&amp;"=",K$1007)),ISNUMBER(FIND(";"&amp;UPPER(TRIM(Datos!K968&amp;""))&amp;";",K$1007))),OR(UPPER(TRIM(Datos!K968&amp;""))="SÍ",UPPER(TRIM(Datos!K968&amp;""))="SI",UPPER(TRIM(Datos!K968&amp;""))="NO"),IF(ISNUMBER(Datos!K968),AND(OR(K$1005="",Datos!K968&gt;=K$1005),OR(K$1006="",Datos!K968&lt;=K$1006)),FALSE),TRUE))))</f>
        <v>0.0</v>
      </c>
      <c r="L968">
        <f>IF(Datos!L968="",0,IF(AND(L$1008&lt;&gt;"",Datos!L968=L$1008),0,IF(L$1004=0,0,1-CHOOSE(L$1004,IF(ISNUMBER(Datos!L968),AND(OR(L$1005="",Datos!L968&gt;=L$1005),OR(L$1006="",Datos!L968&lt;=L$1006)),FALSE),IF(ISNUMBER(Datos!L968),AND(Datos!L968=INT(Datos!L968),AND(OR(L$1005="",Datos!L968&gt;=L$1005),OR(L$1006="",Datos!L968&lt;=L$1006))),FALSE),OR(ISNUMBER(FIND(";"&amp;UPPER(TRIM(Datos!L968&amp;""))&amp;"=",L$1007)),ISNUMBER(FIND(";"&amp;UPPER(TRIM(Datos!L968&amp;""))&amp;";",L$1007))),OR(UPPER(TRIM(Datos!L968&amp;""))="SÍ",UPPER(TRIM(Datos!L968&amp;""))="SI",UPPER(TRIM(Datos!L968&amp;""))="NO"),IF(ISNUMBER(Datos!L968),AND(OR(L$1005="",Datos!L968&gt;=L$1005),OR(L$1006="",Datos!L968&lt;=L$1006)),FALSE),TRUE))))</f>
        <v>0.0</v>
      </c>
      <c r="M968">
        <f>IF(Datos!M968="",0,IF(AND(M$1008&lt;&gt;"",Datos!M968=M$1008),0,IF(M$1004=0,0,1-CHOOSE(M$1004,IF(ISNUMBER(Datos!M968),AND(OR(M$1005="",Datos!M968&gt;=M$1005),OR(M$1006="",Datos!M968&lt;=M$1006)),FALSE),IF(ISNUMBER(Datos!M968),AND(Datos!M968=INT(Datos!M968),AND(OR(M$1005="",Datos!M968&gt;=M$1005),OR(M$1006="",Datos!M968&lt;=M$1006))),FALSE),OR(ISNUMBER(FIND(";"&amp;UPPER(TRIM(Datos!M968&amp;""))&amp;"=",M$1007)),ISNUMBER(FIND(";"&amp;UPPER(TRIM(Datos!M968&amp;""))&amp;";",M$1007))),OR(UPPER(TRIM(Datos!M968&amp;""))="SÍ",UPPER(TRIM(Datos!M968&amp;""))="SI",UPPER(TRIM(Datos!M968&amp;""))="NO"),IF(ISNUMBER(Datos!M968),AND(OR(M$1005="",Datos!M968&gt;=M$1005),OR(M$1006="",Datos!M968&lt;=M$1006)),FALSE),TRUE))))</f>
        <v>0.0</v>
      </c>
      <c r="N968">
        <f>IF(Datos!N968="",0,IF(AND(N$1008&lt;&gt;"",Datos!N968=N$1008),0,IF(N$1004=0,0,1-CHOOSE(N$1004,IF(ISNUMBER(Datos!N968),AND(OR(N$1005="",Datos!N968&gt;=N$1005),OR(N$1006="",Datos!N968&lt;=N$1006)),FALSE),IF(ISNUMBER(Datos!N968),AND(Datos!N968=INT(Datos!N968),AND(OR(N$1005="",Datos!N968&gt;=N$1005),OR(N$1006="",Datos!N968&lt;=N$1006))),FALSE),OR(ISNUMBER(FIND(";"&amp;UPPER(TRIM(Datos!N968&amp;""))&amp;"=",N$1007)),ISNUMBER(FIND(";"&amp;UPPER(TRIM(Datos!N968&amp;""))&amp;";",N$1007))),OR(UPPER(TRIM(Datos!N968&amp;""))="SÍ",UPPER(TRIM(Datos!N968&amp;""))="SI",UPPER(TRIM(Datos!N968&amp;""))="NO"),IF(ISNUMBER(Datos!N968),AND(OR(N$1005="",Datos!N968&gt;=N$1005),OR(N$1006="",Datos!N968&lt;=N$1006)),FALSE),TRUE))))</f>
        <v>0.0</v>
      </c>
      <c r="O968">
        <f>IF(Datos!O968="",0,IF(AND(O$1008&lt;&gt;"",Datos!O968=O$1008),0,IF(O$1004=0,0,1-CHOOSE(O$1004,IF(ISNUMBER(Datos!O968),AND(OR(O$1005="",Datos!O968&gt;=O$1005),OR(O$1006="",Datos!O968&lt;=O$1006)),FALSE),IF(ISNUMBER(Datos!O968),AND(Datos!O968=INT(Datos!O968),AND(OR(O$1005="",Datos!O968&gt;=O$1005),OR(O$1006="",Datos!O968&lt;=O$1006))),FALSE),OR(ISNUMBER(FIND(";"&amp;UPPER(TRIM(Datos!O968&amp;""))&amp;"=",O$1007)),ISNUMBER(FIND(";"&amp;UPPER(TRIM(Datos!O968&amp;""))&amp;";",O$1007))),OR(UPPER(TRIM(Datos!O968&amp;""))="SÍ",UPPER(TRIM(Datos!O968&amp;""))="SI",UPPER(TRIM(Datos!O968&amp;""))="NO"),IF(ISNUMBER(Datos!O968),AND(OR(O$1005="",Datos!O968&gt;=O$1005),OR(O$1006="",Datos!O968&lt;=O$1006)),FALSE),TRUE))))</f>
        <v>0.0</v>
      </c>
      <c r="P968">
        <f>IF(Datos!P968="",0,IF(AND(P$1008&lt;&gt;"",Datos!P968=P$1008),0,IF(P$1004=0,0,1-CHOOSE(P$1004,IF(ISNUMBER(Datos!P968),AND(OR(P$1005="",Datos!P968&gt;=P$1005),OR(P$1006="",Datos!P968&lt;=P$1006)),FALSE),IF(ISNUMBER(Datos!P968),AND(Datos!P968=INT(Datos!P968),AND(OR(P$1005="",Datos!P968&gt;=P$1005),OR(P$1006="",Datos!P968&lt;=P$1006))),FALSE),OR(ISNUMBER(FIND(";"&amp;UPPER(TRIM(Datos!P968&amp;""))&amp;"=",P$1007)),ISNUMBER(FIND(";"&amp;UPPER(TRIM(Datos!P968&amp;""))&amp;";",P$1007))),OR(UPPER(TRIM(Datos!P968&amp;""))="SÍ",UPPER(TRIM(Datos!P968&amp;""))="SI",UPPER(TRIM(Datos!P968&amp;""))="NO"),IF(ISNUMBER(Datos!P968),AND(OR(P$1005="",Datos!P968&gt;=P$1005),OR(P$1006="",Datos!P968&lt;=P$1006)),FALSE),TRUE))))</f>
        <v>0.0</v>
      </c>
      <c r="Q968">
        <f>IF(Datos!Q968="",0,IF(AND(Q$1008&lt;&gt;"",Datos!Q968=Q$1008),0,IF(Q$1004=0,0,1-CHOOSE(Q$1004,IF(ISNUMBER(Datos!Q968),AND(OR(Q$1005="",Datos!Q968&gt;=Q$1005),OR(Q$1006="",Datos!Q968&lt;=Q$1006)),FALSE),IF(ISNUMBER(Datos!Q968),AND(Datos!Q968=INT(Datos!Q968),AND(OR(Q$1005="",Datos!Q968&gt;=Q$1005),OR(Q$1006="",Datos!Q968&lt;=Q$1006))),FALSE),OR(ISNUMBER(FIND(";"&amp;UPPER(TRIM(Datos!Q968&amp;""))&amp;"=",Q$1007)),ISNUMBER(FIND(";"&amp;UPPER(TRIM(Datos!Q968&amp;""))&amp;";",Q$1007))),OR(UPPER(TRIM(Datos!Q968&amp;""))="SÍ",UPPER(TRIM(Datos!Q968&amp;""))="SI",UPPER(TRIM(Datos!Q968&amp;""))="NO"),IF(ISNUMBER(Datos!Q968),AND(OR(Q$1005="",Datos!Q968&gt;=Q$1005),OR(Q$1006="",Datos!Q968&lt;=Q$1006)),FALSE),TRUE))))</f>
        <v>0.0</v>
      </c>
      <c r="R968">
        <f>IF(Datos!R968="",0,IF(AND(R$1008&lt;&gt;"",Datos!R968=R$1008),0,IF(R$1004=0,0,1-CHOOSE(R$1004,IF(ISNUMBER(Datos!R968),AND(OR(R$1005="",Datos!R968&gt;=R$1005),OR(R$1006="",Datos!R968&lt;=R$1006)),FALSE),IF(ISNUMBER(Datos!R968),AND(Datos!R968=INT(Datos!R968),AND(OR(R$1005="",Datos!R968&gt;=R$1005),OR(R$1006="",Datos!R968&lt;=R$1006))),FALSE),OR(ISNUMBER(FIND(";"&amp;UPPER(TRIM(Datos!R968&amp;""))&amp;"=",R$1007)),ISNUMBER(FIND(";"&amp;UPPER(TRIM(Datos!R968&amp;""))&amp;";",R$1007))),OR(UPPER(TRIM(Datos!R968&amp;""))="SÍ",UPPER(TRIM(Datos!R968&amp;""))="SI",UPPER(TRIM(Datos!R968&amp;""))="NO"),IF(ISNUMBER(Datos!R968),AND(OR(R$1005="",Datos!R968&gt;=R$1005),OR(R$1006="",Datos!R968&lt;=R$1006)),FALSE),TRUE))))</f>
        <v>0.0</v>
      </c>
      <c r="S968">
        <f>IF(Datos!S968="",0,IF(AND(S$1008&lt;&gt;"",Datos!S968=S$1008),0,IF(S$1004=0,0,1-CHOOSE(S$1004,IF(ISNUMBER(Datos!S968),AND(OR(S$1005="",Datos!S968&gt;=S$1005),OR(S$1006="",Datos!S968&lt;=S$1006)),FALSE),IF(ISNUMBER(Datos!S968),AND(Datos!S968=INT(Datos!S968),AND(OR(S$1005="",Datos!S968&gt;=S$1005),OR(S$1006="",Datos!S968&lt;=S$1006))),FALSE),OR(ISNUMBER(FIND(";"&amp;UPPER(TRIM(Datos!S968&amp;""))&amp;"=",S$1007)),ISNUMBER(FIND(";"&amp;UPPER(TRIM(Datos!S968&amp;""))&amp;";",S$1007))),OR(UPPER(TRIM(Datos!S968&amp;""))="SÍ",UPPER(TRIM(Datos!S968&amp;""))="SI",UPPER(TRIM(Datos!S968&amp;""))="NO"),IF(ISNUMBER(Datos!S968),AND(OR(S$1005="",Datos!S968&gt;=S$1005),OR(S$1006="",Datos!S968&lt;=S$1006)),FALSE),TRUE))))</f>
        <v>0.0</v>
      </c>
      <c r="T968">
        <f>IF(Datos!T968="",0,IF(AND(T$1008&lt;&gt;"",Datos!T968=T$1008),0,IF(T$1004=0,0,1-CHOOSE(T$1004,IF(ISNUMBER(Datos!T968),AND(OR(T$1005="",Datos!T968&gt;=T$1005),OR(T$1006="",Datos!T968&lt;=T$1006)),FALSE),IF(ISNUMBER(Datos!T968),AND(Datos!T968=INT(Datos!T968),AND(OR(T$1005="",Datos!T968&gt;=T$1005),OR(T$1006="",Datos!T968&lt;=T$1006))),FALSE),OR(ISNUMBER(FIND(";"&amp;UPPER(TRIM(Datos!T968&amp;""))&amp;"=",T$1007)),ISNUMBER(FIND(";"&amp;UPPER(TRIM(Datos!T968&amp;""))&amp;";",T$1007))),OR(UPPER(TRIM(Datos!T968&amp;""))="SÍ",UPPER(TRIM(Datos!T968&amp;""))="SI",UPPER(TRIM(Datos!T968&amp;""))="NO"),IF(ISNUMBER(Datos!T968),AND(OR(T$1005="",Datos!T968&gt;=T$1005),OR(T$1006="",Datos!T968&lt;=T$1006)),FALSE),TRUE))))</f>
        <v>0.0</v>
      </c>
      <c r="U968">
        <f>IF(Datos!U968="",0,IF(AND(U$1008&lt;&gt;"",Datos!U968=U$1008),0,IF(U$1004=0,0,1-CHOOSE(U$1004,IF(ISNUMBER(Datos!U968),AND(OR(U$1005="",Datos!U968&gt;=U$1005),OR(U$1006="",Datos!U968&lt;=U$1006)),FALSE),IF(ISNUMBER(Datos!U968),AND(Datos!U968=INT(Datos!U968),AND(OR(U$1005="",Datos!U968&gt;=U$1005),OR(U$1006="",Datos!U968&lt;=U$1006))),FALSE),OR(ISNUMBER(FIND(";"&amp;UPPER(TRIM(Datos!U968&amp;""))&amp;"=",U$1007)),ISNUMBER(FIND(";"&amp;UPPER(TRIM(Datos!U968&amp;""))&amp;";",U$1007))),OR(UPPER(TRIM(Datos!U968&amp;""))="SÍ",UPPER(TRIM(Datos!U968&amp;""))="SI",UPPER(TRIM(Datos!U968&amp;""))="NO"),IF(ISNUMBER(Datos!U968),AND(OR(U$1005="",Datos!U968&gt;=U$1005),OR(U$1006="",Datos!U968&lt;=U$1006)),FALSE),TRUE))))</f>
        <v>0.0</v>
      </c>
      <c r="V968">
        <f>IF(Datos!V968="",0,IF(AND(V$1008&lt;&gt;"",Datos!V968=V$1008),0,IF(V$1004=0,0,1-CHOOSE(V$1004,IF(ISNUMBER(Datos!V968),AND(OR(V$1005="",Datos!V968&gt;=V$1005),OR(V$1006="",Datos!V968&lt;=V$1006)),FALSE),IF(ISNUMBER(Datos!V968),AND(Datos!V968=INT(Datos!V968),AND(OR(V$1005="",Datos!V968&gt;=V$1005),OR(V$1006="",Datos!V968&lt;=V$1006))),FALSE),OR(ISNUMBER(FIND(";"&amp;UPPER(TRIM(Datos!V968&amp;""))&amp;"=",V$1007)),ISNUMBER(FIND(";"&amp;UPPER(TRIM(Datos!V968&amp;""))&amp;";",V$1007))),OR(UPPER(TRIM(Datos!V968&amp;""))="SÍ",UPPER(TRIM(Datos!V968&amp;""))="SI",UPPER(TRIM(Datos!V968&amp;""))="NO"),IF(ISNUMBER(Datos!V968),AND(OR(V$1005="",Datos!V968&gt;=V$1005),OR(V$1006="",Datos!V968&lt;=V$1006)),FALSE),TRUE))))</f>
        <v>0.0</v>
      </c>
      <c r="W968">
        <f>IF(Datos!W968="",0,IF(AND(W$1008&lt;&gt;"",Datos!W968=W$1008),0,IF(W$1004=0,0,1-CHOOSE(W$1004,IF(ISNUMBER(Datos!W968),AND(OR(W$1005="",Datos!W968&gt;=W$1005),OR(W$1006="",Datos!W968&lt;=W$1006)),FALSE),IF(ISNUMBER(Datos!W968),AND(Datos!W968=INT(Datos!W968),AND(OR(W$1005="",Datos!W968&gt;=W$1005),OR(W$1006="",Datos!W968&lt;=W$1006))),FALSE),OR(ISNUMBER(FIND(";"&amp;UPPER(TRIM(Datos!W968&amp;""))&amp;"=",W$1007)),ISNUMBER(FIND(";"&amp;UPPER(TRIM(Datos!W968&amp;""))&amp;";",W$1007))),OR(UPPER(TRIM(Datos!W968&amp;""))="SÍ",UPPER(TRIM(Datos!W968&amp;""))="SI",UPPER(TRIM(Datos!W968&amp;""))="NO"),IF(ISNUMBER(Datos!W968),AND(OR(W$1005="",Datos!W968&gt;=W$1005),OR(W$1006="",Datos!W968&lt;=W$1006)),FALSE),TRUE))))</f>
        <v>0.0</v>
      </c>
      <c r="X968">
        <f>IF(Datos!X968="",0,IF(AND(X$1008&lt;&gt;"",Datos!X968=X$1008),0,IF(X$1004=0,0,1-CHOOSE(X$1004,IF(ISNUMBER(Datos!X968),AND(OR(X$1005="",Datos!X968&gt;=X$1005),OR(X$1006="",Datos!X968&lt;=X$1006)),FALSE),IF(ISNUMBER(Datos!X968),AND(Datos!X968=INT(Datos!X968),AND(OR(X$1005="",Datos!X968&gt;=X$1005),OR(X$1006="",Datos!X968&lt;=X$1006))),FALSE),OR(ISNUMBER(FIND(";"&amp;UPPER(TRIM(Datos!X968&amp;""))&amp;"=",X$1007)),ISNUMBER(FIND(";"&amp;UPPER(TRIM(Datos!X968&amp;""))&amp;";",X$1007))),OR(UPPER(TRIM(Datos!X968&amp;""))="SÍ",UPPER(TRIM(Datos!X968&amp;""))="SI",UPPER(TRIM(Datos!X968&amp;""))="NO"),IF(ISNUMBER(Datos!X968),AND(OR(X$1005="",Datos!X968&gt;=X$1005),OR(X$1006="",Datos!X968&lt;=X$1006)),FALSE),TRUE))))</f>
        <v>0.0</v>
      </c>
      <c r="Y968">
        <f>IF(Datos!Y968="",0,IF(AND(Y$1008&lt;&gt;"",Datos!Y968=Y$1008),0,IF(Y$1004=0,0,1-CHOOSE(Y$1004,IF(ISNUMBER(Datos!Y968),AND(OR(Y$1005="",Datos!Y968&gt;=Y$1005),OR(Y$1006="",Datos!Y968&lt;=Y$1006)),FALSE),IF(ISNUMBER(Datos!Y968),AND(Datos!Y968=INT(Datos!Y968),AND(OR(Y$1005="",Datos!Y968&gt;=Y$1005),OR(Y$1006="",Datos!Y968&lt;=Y$1006))),FALSE),OR(ISNUMBER(FIND(";"&amp;UPPER(TRIM(Datos!Y968&amp;""))&amp;"=",Y$1007)),ISNUMBER(FIND(";"&amp;UPPER(TRIM(Datos!Y968&amp;""))&amp;";",Y$1007))),OR(UPPER(TRIM(Datos!Y968&amp;""))="SÍ",UPPER(TRIM(Datos!Y968&amp;""))="SI",UPPER(TRIM(Datos!Y968&amp;""))="NO"),IF(ISNUMBER(Datos!Y968),AND(OR(Y$1005="",Datos!Y968&gt;=Y$1005),OR(Y$1006="",Datos!Y968&lt;=Y$1006)),FALSE),TRUE))))</f>
        <v>0.0</v>
      </c>
      <c r="Z968">
        <f>IF(Datos!Z968="",0,IF(AND(Z$1008&lt;&gt;"",Datos!Z968=Z$1008),0,IF(Z$1004=0,0,1-CHOOSE(Z$1004,IF(ISNUMBER(Datos!Z968),AND(OR(Z$1005="",Datos!Z968&gt;=Z$1005),OR(Z$1006="",Datos!Z968&lt;=Z$1006)),FALSE),IF(ISNUMBER(Datos!Z968),AND(Datos!Z968=INT(Datos!Z968),AND(OR(Z$1005="",Datos!Z968&gt;=Z$1005),OR(Z$1006="",Datos!Z968&lt;=Z$1006))),FALSE),OR(ISNUMBER(FIND(";"&amp;UPPER(TRIM(Datos!Z968&amp;""))&amp;"=",Z$1007)),ISNUMBER(FIND(";"&amp;UPPER(TRIM(Datos!Z968&amp;""))&amp;";",Z$1007))),OR(UPPER(TRIM(Datos!Z968&amp;""))="SÍ",UPPER(TRIM(Datos!Z968&amp;""))="SI",UPPER(TRIM(Datos!Z968&amp;""))="NO"),IF(ISNUMBER(Datos!Z968),AND(OR(Z$1005="",Datos!Z968&gt;=Z$1005),OR(Z$1006="",Datos!Z968&lt;=Z$1006)),FALSE),TRUE))))</f>
        <v>0.0</v>
      </c>
      <c r="AA968">
        <f>IF(Datos!AA968="",0,IF(AND(AA$1008&lt;&gt;"",Datos!AA968=AA$1008),0,IF(AA$1004=0,0,1-CHOOSE(AA$1004,IF(ISNUMBER(Datos!AA968),AND(OR(AA$1005="",Datos!AA968&gt;=AA$1005),OR(AA$1006="",Datos!AA968&lt;=AA$1006)),FALSE),IF(ISNUMBER(Datos!AA968),AND(Datos!AA968=INT(Datos!AA968),AND(OR(AA$1005="",Datos!AA968&gt;=AA$1005),OR(AA$1006="",Datos!AA968&lt;=AA$1006))),FALSE),OR(ISNUMBER(FIND(";"&amp;UPPER(TRIM(Datos!AA968&amp;""))&amp;"=",AA$1007)),ISNUMBER(FIND(";"&amp;UPPER(TRIM(Datos!AA968&amp;""))&amp;";",AA$1007))),OR(UPPER(TRIM(Datos!AA968&amp;""))="SÍ",UPPER(TRIM(Datos!AA968&amp;""))="SI",UPPER(TRIM(Datos!AA968&amp;""))="NO"),IF(ISNUMBER(Datos!AA968),AND(OR(AA$1005="",Datos!AA968&gt;=AA$1005),OR(AA$1006="",Datos!AA968&lt;=AA$1006)),FALSE),TRUE))))</f>
        <v>0.0</v>
      </c>
      <c r="AB968">
        <f>IF(Datos!AB968="",0,IF(AND(AB$1008&lt;&gt;"",Datos!AB968=AB$1008),0,IF(AB$1004=0,0,1-CHOOSE(AB$1004,IF(ISNUMBER(Datos!AB968),AND(OR(AB$1005="",Datos!AB968&gt;=AB$1005),OR(AB$1006="",Datos!AB968&lt;=AB$1006)),FALSE),IF(ISNUMBER(Datos!AB968),AND(Datos!AB968=INT(Datos!AB968),AND(OR(AB$1005="",Datos!AB968&gt;=AB$1005),OR(AB$1006="",Datos!AB968&lt;=AB$1006))),FALSE),OR(ISNUMBER(FIND(";"&amp;UPPER(TRIM(Datos!AB968&amp;""))&amp;"=",AB$1007)),ISNUMBER(FIND(";"&amp;UPPER(TRIM(Datos!AB968&amp;""))&amp;";",AB$1007))),OR(UPPER(TRIM(Datos!AB968&amp;""))="SÍ",UPPER(TRIM(Datos!AB968&amp;""))="SI",UPPER(TRIM(Datos!AB968&amp;""))="NO"),IF(ISNUMBER(Datos!AB968),AND(OR(AB$1005="",Datos!AB968&gt;=AB$1005),OR(AB$1006="",Datos!AB968&lt;=AB$1006)),FALSE),TRUE))))</f>
        <v>0.0</v>
      </c>
      <c r="AC968">
        <f>IF(Datos!AC968="",0,IF(AND(AC$1008&lt;&gt;"",Datos!AC968=AC$1008),0,IF(AC$1004=0,0,1-CHOOSE(AC$1004,IF(ISNUMBER(Datos!AC968),AND(OR(AC$1005="",Datos!AC968&gt;=AC$1005),OR(AC$1006="",Datos!AC968&lt;=AC$1006)),FALSE),IF(ISNUMBER(Datos!AC968),AND(Datos!AC968=INT(Datos!AC968),AND(OR(AC$1005="",Datos!AC968&gt;=AC$1005),OR(AC$1006="",Datos!AC968&lt;=AC$1006))),FALSE),OR(ISNUMBER(FIND(";"&amp;UPPER(TRIM(Datos!AC968&amp;""))&amp;"=",AC$1007)),ISNUMBER(FIND(";"&amp;UPPER(TRIM(Datos!AC968&amp;""))&amp;";",AC$1007))),OR(UPPER(TRIM(Datos!AC968&amp;""))="SÍ",UPPER(TRIM(Datos!AC968&amp;""))="SI",UPPER(TRIM(Datos!AC968&amp;""))="NO"),IF(ISNUMBER(Datos!AC968),AND(OR(AC$1005="",Datos!AC968&gt;=AC$1005),OR(AC$1006="",Datos!AC968&lt;=AC$1006)),FALSE),TRUE))))</f>
        <v>0.0</v>
      </c>
      <c r="AD968">
        <f>IF(Datos!AD968="",0,IF(AND(AD$1008&lt;&gt;"",Datos!AD968=AD$1008),0,IF(AD$1004=0,0,1-CHOOSE(AD$1004,IF(ISNUMBER(Datos!AD968),AND(OR(AD$1005="",Datos!AD968&gt;=AD$1005),OR(AD$1006="",Datos!AD968&lt;=AD$1006)),FALSE),IF(ISNUMBER(Datos!AD968),AND(Datos!AD968=INT(Datos!AD968),AND(OR(AD$1005="",Datos!AD968&gt;=AD$1005),OR(AD$1006="",Datos!AD968&lt;=AD$1006))),FALSE),OR(ISNUMBER(FIND(";"&amp;UPPER(TRIM(Datos!AD968&amp;""))&amp;"=",AD$1007)),ISNUMBER(FIND(";"&amp;UPPER(TRIM(Datos!AD968&amp;""))&amp;";",AD$1007))),OR(UPPER(TRIM(Datos!AD968&amp;""))="SÍ",UPPER(TRIM(Datos!AD968&amp;""))="SI",UPPER(TRIM(Datos!AD968&amp;""))="NO"),IF(ISNUMBER(Datos!AD968),AND(OR(AD$1005="",Datos!AD968&gt;=AD$1005),OR(AD$1006="",Datos!AD968&lt;=AD$1006)),FALSE),TRUE))))</f>
        <v>0.0</v>
      </c>
      <c r="AE968">
        <f>IF(Datos!AE968="",0,IF(AND(AE$1008&lt;&gt;"",Datos!AE968=AE$1008),0,IF(AE$1004=0,0,1-CHOOSE(AE$1004,IF(ISNUMBER(Datos!AE968),AND(OR(AE$1005="",Datos!AE968&gt;=AE$1005),OR(AE$1006="",Datos!AE968&lt;=AE$1006)),FALSE),IF(ISNUMBER(Datos!AE968),AND(Datos!AE968=INT(Datos!AE968),AND(OR(AE$1005="",Datos!AE968&gt;=AE$1005),OR(AE$1006="",Datos!AE968&lt;=AE$1006))),FALSE),OR(ISNUMBER(FIND(";"&amp;UPPER(TRIM(Datos!AE968&amp;""))&amp;"=",AE$1007)),ISNUMBER(FIND(";"&amp;UPPER(TRIM(Datos!AE968&amp;""))&amp;";",AE$1007))),OR(UPPER(TRIM(Datos!AE968&amp;""))="SÍ",UPPER(TRIM(Datos!AE968&amp;""))="SI",UPPER(TRIM(Datos!AE968&amp;""))="NO"),IF(ISNUMBER(Datos!AE968),AND(OR(AE$1005="",Datos!AE968&gt;=AE$1005),OR(AE$1006="",Datos!AE968&lt;=AE$1006)),FALSE),TRUE))))</f>
        <v>0.0</v>
      </c>
    </row>
    <row r="969" spans="2:31">
      <c r="B969">
        <f>IF(Datos!B969="",0,IF(AND(B$1008&lt;&gt;"",Datos!B969=B$1008),0,IF(B$1004=0,0,1-CHOOSE(B$1004,IF(ISNUMBER(Datos!B969),AND(OR(B$1005="",Datos!B969&gt;=B$1005),OR(B$1006="",Datos!B969&lt;=B$1006)),FALSE),IF(ISNUMBER(Datos!B969),AND(Datos!B969=INT(Datos!B969),AND(OR(B$1005="",Datos!B969&gt;=B$1005),OR(B$1006="",Datos!B969&lt;=B$1006))),FALSE),OR(ISNUMBER(FIND(";"&amp;UPPER(TRIM(Datos!B969&amp;""))&amp;"=",B$1007)),ISNUMBER(FIND(";"&amp;UPPER(TRIM(Datos!B969&amp;""))&amp;";",B$1007))),OR(UPPER(TRIM(Datos!B969&amp;""))="SÍ",UPPER(TRIM(Datos!B969&amp;""))="SI",UPPER(TRIM(Datos!B969&amp;""))="NO"),IF(ISNUMBER(Datos!B969),AND(OR(B$1005="",Datos!B969&gt;=B$1005),OR(B$1006="",Datos!B969&lt;=B$1006)),FALSE),TRUE))))</f>
        <v>0.0</v>
      </c>
      <c r="C969">
        <f>IF(Datos!C969="",0,IF(AND(C$1008&lt;&gt;"",Datos!C969=C$1008),0,IF(C$1004=0,0,1-CHOOSE(C$1004,IF(ISNUMBER(Datos!C969),AND(OR(C$1005="",Datos!C969&gt;=C$1005),OR(C$1006="",Datos!C969&lt;=C$1006)),FALSE),IF(ISNUMBER(Datos!C969),AND(Datos!C969=INT(Datos!C969),AND(OR(C$1005="",Datos!C969&gt;=C$1005),OR(C$1006="",Datos!C969&lt;=C$1006))),FALSE),OR(ISNUMBER(FIND(";"&amp;UPPER(TRIM(Datos!C969&amp;""))&amp;"=",C$1007)),ISNUMBER(FIND(";"&amp;UPPER(TRIM(Datos!C969&amp;""))&amp;";",C$1007))),OR(UPPER(TRIM(Datos!C969&amp;""))="SÍ",UPPER(TRIM(Datos!C969&amp;""))="SI",UPPER(TRIM(Datos!C969&amp;""))="NO"),IF(ISNUMBER(Datos!C969),AND(OR(C$1005="",Datos!C969&gt;=C$1005),OR(C$1006="",Datos!C969&lt;=C$1006)),FALSE),TRUE))))</f>
        <v>0.0</v>
      </c>
      <c r="D969">
        <f>IF(Datos!D969="",0,IF(AND(D$1008&lt;&gt;"",Datos!D969=D$1008),0,IF(D$1004=0,0,1-CHOOSE(D$1004,IF(ISNUMBER(Datos!D969),AND(OR(D$1005="",Datos!D969&gt;=D$1005),OR(D$1006="",Datos!D969&lt;=D$1006)),FALSE),IF(ISNUMBER(Datos!D969),AND(Datos!D969=INT(Datos!D969),AND(OR(D$1005="",Datos!D969&gt;=D$1005),OR(D$1006="",Datos!D969&lt;=D$1006))),FALSE),OR(ISNUMBER(FIND(";"&amp;UPPER(TRIM(Datos!D969&amp;""))&amp;"=",D$1007)),ISNUMBER(FIND(";"&amp;UPPER(TRIM(Datos!D969&amp;""))&amp;";",D$1007))),OR(UPPER(TRIM(Datos!D969&amp;""))="SÍ",UPPER(TRIM(Datos!D969&amp;""))="SI",UPPER(TRIM(Datos!D969&amp;""))="NO"),IF(ISNUMBER(Datos!D969),AND(OR(D$1005="",Datos!D969&gt;=D$1005),OR(D$1006="",Datos!D969&lt;=D$1006)),FALSE),TRUE))))</f>
        <v>0.0</v>
      </c>
      <c r="E969">
        <f>IF(Datos!E969="",0,IF(AND(E$1008&lt;&gt;"",Datos!E969=E$1008),0,IF(E$1004=0,0,1-CHOOSE(E$1004,IF(ISNUMBER(Datos!E969),AND(OR(E$1005="",Datos!E969&gt;=E$1005),OR(E$1006="",Datos!E969&lt;=E$1006)),FALSE),IF(ISNUMBER(Datos!E969),AND(Datos!E969=INT(Datos!E969),AND(OR(E$1005="",Datos!E969&gt;=E$1005),OR(E$1006="",Datos!E969&lt;=E$1006))),FALSE),OR(ISNUMBER(FIND(";"&amp;UPPER(TRIM(Datos!E969&amp;""))&amp;"=",E$1007)),ISNUMBER(FIND(";"&amp;UPPER(TRIM(Datos!E969&amp;""))&amp;";",E$1007))),OR(UPPER(TRIM(Datos!E969&amp;""))="SÍ",UPPER(TRIM(Datos!E969&amp;""))="SI",UPPER(TRIM(Datos!E969&amp;""))="NO"),IF(ISNUMBER(Datos!E969),AND(OR(E$1005="",Datos!E969&gt;=E$1005),OR(E$1006="",Datos!E969&lt;=E$1006)),FALSE),TRUE))))</f>
        <v>0.0</v>
      </c>
      <c r="F969">
        <f>IF(Datos!F969="",0,IF(AND(F$1008&lt;&gt;"",Datos!F969=F$1008),0,IF(F$1004=0,0,1-CHOOSE(F$1004,IF(ISNUMBER(Datos!F969),AND(OR(F$1005="",Datos!F969&gt;=F$1005),OR(F$1006="",Datos!F969&lt;=F$1006)),FALSE),IF(ISNUMBER(Datos!F969),AND(Datos!F969=INT(Datos!F969),AND(OR(F$1005="",Datos!F969&gt;=F$1005),OR(F$1006="",Datos!F969&lt;=F$1006))),FALSE),OR(ISNUMBER(FIND(";"&amp;UPPER(TRIM(Datos!F969&amp;""))&amp;"=",F$1007)),ISNUMBER(FIND(";"&amp;UPPER(TRIM(Datos!F969&amp;""))&amp;";",F$1007))),OR(UPPER(TRIM(Datos!F969&amp;""))="SÍ",UPPER(TRIM(Datos!F969&amp;""))="SI",UPPER(TRIM(Datos!F969&amp;""))="NO"),IF(ISNUMBER(Datos!F969),AND(OR(F$1005="",Datos!F969&gt;=F$1005),OR(F$1006="",Datos!F969&lt;=F$1006)),FALSE),TRUE))))</f>
        <v>0.0</v>
      </c>
      <c r="G969">
        <f>IF(Datos!G969="",0,IF(AND(G$1008&lt;&gt;"",Datos!G969=G$1008),0,IF(G$1004=0,0,1-CHOOSE(G$1004,IF(ISNUMBER(Datos!G969),AND(OR(G$1005="",Datos!G969&gt;=G$1005),OR(G$1006="",Datos!G969&lt;=G$1006)),FALSE),IF(ISNUMBER(Datos!G969),AND(Datos!G969=INT(Datos!G969),AND(OR(G$1005="",Datos!G969&gt;=G$1005),OR(G$1006="",Datos!G969&lt;=G$1006))),FALSE),OR(ISNUMBER(FIND(";"&amp;UPPER(TRIM(Datos!G969&amp;""))&amp;"=",G$1007)),ISNUMBER(FIND(";"&amp;UPPER(TRIM(Datos!G969&amp;""))&amp;";",G$1007))),OR(UPPER(TRIM(Datos!G969&amp;""))="SÍ",UPPER(TRIM(Datos!G969&amp;""))="SI",UPPER(TRIM(Datos!G969&amp;""))="NO"),IF(ISNUMBER(Datos!G969),AND(OR(G$1005="",Datos!G969&gt;=G$1005),OR(G$1006="",Datos!G969&lt;=G$1006)),FALSE),TRUE))))</f>
        <v>0.0</v>
      </c>
      <c r="H969">
        <f>IF(Datos!H969="",0,IF(AND(H$1008&lt;&gt;"",Datos!H969=H$1008),0,IF(H$1004=0,0,1-CHOOSE(H$1004,IF(ISNUMBER(Datos!H969),AND(OR(H$1005="",Datos!H969&gt;=H$1005),OR(H$1006="",Datos!H969&lt;=H$1006)),FALSE),IF(ISNUMBER(Datos!H969),AND(Datos!H969=INT(Datos!H969),AND(OR(H$1005="",Datos!H969&gt;=H$1005),OR(H$1006="",Datos!H969&lt;=H$1006))),FALSE),OR(ISNUMBER(FIND(";"&amp;UPPER(TRIM(Datos!H969&amp;""))&amp;"=",H$1007)),ISNUMBER(FIND(";"&amp;UPPER(TRIM(Datos!H969&amp;""))&amp;";",H$1007))),OR(UPPER(TRIM(Datos!H969&amp;""))="SÍ",UPPER(TRIM(Datos!H969&amp;""))="SI",UPPER(TRIM(Datos!H969&amp;""))="NO"),IF(ISNUMBER(Datos!H969),AND(OR(H$1005="",Datos!H969&gt;=H$1005),OR(H$1006="",Datos!H969&lt;=H$1006)),FALSE),TRUE))))</f>
        <v>0.0</v>
      </c>
      <c r="I969">
        <f>IF(Datos!I969="",0,IF(AND(I$1008&lt;&gt;"",Datos!I969=I$1008),0,IF(I$1004=0,0,1-CHOOSE(I$1004,IF(ISNUMBER(Datos!I969),AND(OR(I$1005="",Datos!I969&gt;=I$1005),OR(I$1006="",Datos!I969&lt;=I$1006)),FALSE),IF(ISNUMBER(Datos!I969),AND(Datos!I969=INT(Datos!I969),AND(OR(I$1005="",Datos!I969&gt;=I$1005),OR(I$1006="",Datos!I969&lt;=I$1006))),FALSE),OR(ISNUMBER(FIND(";"&amp;UPPER(TRIM(Datos!I969&amp;""))&amp;"=",I$1007)),ISNUMBER(FIND(";"&amp;UPPER(TRIM(Datos!I969&amp;""))&amp;";",I$1007))),OR(UPPER(TRIM(Datos!I969&amp;""))="SÍ",UPPER(TRIM(Datos!I969&amp;""))="SI",UPPER(TRIM(Datos!I969&amp;""))="NO"),IF(ISNUMBER(Datos!I969),AND(OR(I$1005="",Datos!I969&gt;=I$1005),OR(I$1006="",Datos!I969&lt;=I$1006)),FALSE),TRUE))))</f>
        <v>0.0</v>
      </c>
      <c r="J969">
        <f>IF(Datos!J969="",0,IF(AND(J$1008&lt;&gt;"",Datos!J969=J$1008),0,IF(J$1004=0,0,1-CHOOSE(J$1004,IF(ISNUMBER(Datos!J969),AND(OR(J$1005="",Datos!J969&gt;=J$1005),OR(J$1006="",Datos!J969&lt;=J$1006)),FALSE),IF(ISNUMBER(Datos!J969),AND(Datos!J969=INT(Datos!J969),AND(OR(J$1005="",Datos!J969&gt;=J$1005),OR(J$1006="",Datos!J969&lt;=J$1006))),FALSE),OR(ISNUMBER(FIND(";"&amp;UPPER(TRIM(Datos!J969&amp;""))&amp;"=",J$1007)),ISNUMBER(FIND(";"&amp;UPPER(TRIM(Datos!J969&amp;""))&amp;";",J$1007))),OR(UPPER(TRIM(Datos!J969&amp;""))="SÍ",UPPER(TRIM(Datos!J969&amp;""))="SI",UPPER(TRIM(Datos!J969&amp;""))="NO"),IF(ISNUMBER(Datos!J969),AND(OR(J$1005="",Datos!J969&gt;=J$1005),OR(J$1006="",Datos!J969&lt;=J$1006)),FALSE),TRUE))))</f>
        <v>0.0</v>
      </c>
      <c r="K969">
        <f>IF(Datos!K969="",0,IF(AND(K$1008&lt;&gt;"",Datos!K969=K$1008),0,IF(K$1004=0,0,1-CHOOSE(K$1004,IF(ISNUMBER(Datos!K969),AND(OR(K$1005="",Datos!K969&gt;=K$1005),OR(K$1006="",Datos!K969&lt;=K$1006)),FALSE),IF(ISNUMBER(Datos!K969),AND(Datos!K969=INT(Datos!K969),AND(OR(K$1005="",Datos!K969&gt;=K$1005),OR(K$1006="",Datos!K969&lt;=K$1006))),FALSE),OR(ISNUMBER(FIND(";"&amp;UPPER(TRIM(Datos!K969&amp;""))&amp;"=",K$1007)),ISNUMBER(FIND(";"&amp;UPPER(TRIM(Datos!K969&amp;""))&amp;";",K$1007))),OR(UPPER(TRIM(Datos!K969&amp;""))="SÍ",UPPER(TRIM(Datos!K969&amp;""))="SI",UPPER(TRIM(Datos!K969&amp;""))="NO"),IF(ISNUMBER(Datos!K969),AND(OR(K$1005="",Datos!K969&gt;=K$1005),OR(K$1006="",Datos!K969&lt;=K$1006)),FALSE),TRUE))))</f>
        <v>0.0</v>
      </c>
      <c r="L969">
        <f>IF(Datos!L969="",0,IF(AND(L$1008&lt;&gt;"",Datos!L969=L$1008),0,IF(L$1004=0,0,1-CHOOSE(L$1004,IF(ISNUMBER(Datos!L969),AND(OR(L$1005="",Datos!L969&gt;=L$1005),OR(L$1006="",Datos!L969&lt;=L$1006)),FALSE),IF(ISNUMBER(Datos!L969),AND(Datos!L969=INT(Datos!L969),AND(OR(L$1005="",Datos!L969&gt;=L$1005),OR(L$1006="",Datos!L969&lt;=L$1006))),FALSE),OR(ISNUMBER(FIND(";"&amp;UPPER(TRIM(Datos!L969&amp;""))&amp;"=",L$1007)),ISNUMBER(FIND(";"&amp;UPPER(TRIM(Datos!L969&amp;""))&amp;";",L$1007))),OR(UPPER(TRIM(Datos!L969&amp;""))="SÍ",UPPER(TRIM(Datos!L969&amp;""))="SI",UPPER(TRIM(Datos!L969&amp;""))="NO"),IF(ISNUMBER(Datos!L969),AND(OR(L$1005="",Datos!L969&gt;=L$1005),OR(L$1006="",Datos!L969&lt;=L$1006)),FALSE),TRUE))))</f>
        <v>0.0</v>
      </c>
      <c r="M969">
        <f>IF(Datos!M969="",0,IF(AND(M$1008&lt;&gt;"",Datos!M969=M$1008),0,IF(M$1004=0,0,1-CHOOSE(M$1004,IF(ISNUMBER(Datos!M969),AND(OR(M$1005="",Datos!M969&gt;=M$1005),OR(M$1006="",Datos!M969&lt;=M$1006)),FALSE),IF(ISNUMBER(Datos!M969),AND(Datos!M969=INT(Datos!M969),AND(OR(M$1005="",Datos!M969&gt;=M$1005),OR(M$1006="",Datos!M969&lt;=M$1006))),FALSE),OR(ISNUMBER(FIND(";"&amp;UPPER(TRIM(Datos!M969&amp;""))&amp;"=",M$1007)),ISNUMBER(FIND(";"&amp;UPPER(TRIM(Datos!M969&amp;""))&amp;";",M$1007))),OR(UPPER(TRIM(Datos!M969&amp;""))="SÍ",UPPER(TRIM(Datos!M969&amp;""))="SI",UPPER(TRIM(Datos!M969&amp;""))="NO"),IF(ISNUMBER(Datos!M969),AND(OR(M$1005="",Datos!M969&gt;=M$1005),OR(M$1006="",Datos!M969&lt;=M$1006)),FALSE),TRUE))))</f>
        <v>0.0</v>
      </c>
      <c r="N969">
        <f>IF(Datos!N969="",0,IF(AND(N$1008&lt;&gt;"",Datos!N969=N$1008),0,IF(N$1004=0,0,1-CHOOSE(N$1004,IF(ISNUMBER(Datos!N969),AND(OR(N$1005="",Datos!N969&gt;=N$1005),OR(N$1006="",Datos!N969&lt;=N$1006)),FALSE),IF(ISNUMBER(Datos!N969),AND(Datos!N969=INT(Datos!N969),AND(OR(N$1005="",Datos!N969&gt;=N$1005),OR(N$1006="",Datos!N969&lt;=N$1006))),FALSE),OR(ISNUMBER(FIND(";"&amp;UPPER(TRIM(Datos!N969&amp;""))&amp;"=",N$1007)),ISNUMBER(FIND(";"&amp;UPPER(TRIM(Datos!N969&amp;""))&amp;";",N$1007))),OR(UPPER(TRIM(Datos!N969&amp;""))="SÍ",UPPER(TRIM(Datos!N969&amp;""))="SI",UPPER(TRIM(Datos!N969&amp;""))="NO"),IF(ISNUMBER(Datos!N969),AND(OR(N$1005="",Datos!N969&gt;=N$1005),OR(N$1006="",Datos!N969&lt;=N$1006)),FALSE),TRUE))))</f>
        <v>0.0</v>
      </c>
      <c r="O969">
        <f>IF(Datos!O969="",0,IF(AND(O$1008&lt;&gt;"",Datos!O969=O$1008),0,IF(O$1004=0,0,1-CHOOSE(O$1004,IF(ISNUMBER(Datos!O969),AND(OR(O$1005="",Datos!O969&gt;=O$1005),OR(O$1006="",Datos!O969&lt;=O$1006)),FALSE),IF(ISNUMBER(Datos!O969),AND(Datos!O969=INT(Datos!O969),AND(OR(O$1005="",Datos!O969&gt;=O$1005),OR(O$1006="",Datos!O969&lt;=O$1006))),FALSE),OR(ISNUMBER(FIND(";"&amp;UPPER(TRIM(Datos!O969&amp;""))&amp;"=",O$1007)),ISNUMBER(FIND(";"&amp;UPPER(TRIM(Datos!O969&amp;""))&amp;";",O$1007))),OR(UPPER(TRIM(Datos!O969&amp;""))="SÍ",UPPER(TRIM(Datos!O969&amp;""))="SI",UPPER(TRIM(Datos!O969&amp;""))="NO"),IF(ISNUMBER(Datos!O969),AND(OR(O$1005="",Datos!O969&gt;=O$1005),OR(O$1006="",Datos!O969&lt;=O$1006)),FALSE),TRUE))))</f>
        <v>0.0</v>
      </c>
      <c r="P969">
        <f>IF(Datos!P969="",0,IF(AND(P$1008&lt;&gt;"",Datos!P969=P$1008),0,IF(P$1004=0,0,1-CHOOSE(P$1004,IF(ISNUMBER(Datos!P969),AND(OR(P$1005="",Datos!P969&gt;=P$1005),OR(P$1006="",Datos!P969&lt;=P$1006)),FALSE),IF(ISNUMBER(Datos!P969),AND(Datos!P969=INT(Datos!P969),AND(OR(P$1005="",Datos!P969&gt;=P$1005),OR(P$1006="",Datos!P969&lt;=P$1006))),FALSE),OR(ISNUMBER(FIND(";"&amp;UPPER(TRIM(Datos!P969&amp;""))&amp;"=",P$1007)),ISNUMBER(FIND(";"&amp;UPPER(TRIM(Datos!P969&amp;""))&amp;";",P$1007))),OR(UPPER(TRIM(Datos!P969&amp;""))="SÍ",UPPER(TRIM(Datos!P969&amp;""))="SI",UPPER(TRIM(Datos!P969&amp;""))="NO"),IF(ISNUMBER(Datos!P969),AND(OR(P$1005="",Datos!P969&gt;=P$1005),OR(P$1006="",Datos!P969&lt;=P$1006)),FALSE),TRUE))))</f>
        <v>0.0</v>
      </c>
      <c r="Q969">
        <f>IF(Datos!Q969="",0,IF(AND(Q$1008&lt;&gt;"",Datos!Q969=Q$1008),0,IF(Q$1004=0,0,1-CHOOSE(Q$1004,IF(ISNUMBER(Datos!Q969),AND(OR(Q$1005="",Datos!Q969&gt;=Q$1005),OR(Q$1006="",Datos!Q969&lt;=Q$1006)),FALSE),IF(ISNUMBER(Datos!Q969),AND(Datos!Q969=INT(Datos!Q969),AND(OR(Q$1005="",Datos!Q969&gt;=Q$1005),OR(Q$1006="",Datos!Q969&lt;=Q$1006))),FALSE),OR(ISNUMBER(FIND(";"&amp;UPPER(TRIM(Datos!Q969&amp;""))&amp;"=",Q$1007)),ISNUMBER(FIND(";"&amp;UPPER(TRIM(Datos!Q969&amp;""))&amp;";",Q$1007))),OR(UPPER(TRIM(Datos!Q969&amp;""))="SÍ",UPPER(TRIM(Datos!Q969&amp;""))="SI",UPPER(TRIM(Datos!Q969&amp;""))="NO"),IF(ISNUMBER(Datos!Q969),AND(OR(Q$1005="",Datos!Q969&gt;=Q$1005),OR(Q$1006="",Datos!Q969&lt;=Q$1006)),FALSE),TRUE))))</f>
        <v>0.0</v>
      </c>
      <c r="R969">
        <f>IF(Datos!R969="",0,IF(AND(R$1008&lt;&gt;"",Datos!R969=R$1008),0,IF(R$1004=0,0,1-CHOOSE(R$1004,IF(ISNUMBER(Datos!R969),AND(OR(R$1005="",Datos!R969&gt;=R$1005),OR(R$1006="",Datos!R969&lt;=R$1006)),FALSE),IF(ISNUMBER(Datos!R969),AND(Datos!R969=INT(Datos!R969),AND(OR(R$1005="",Datos!R969&gt;=R$1005),OR(R$1006="",Datos!R969&lt;=R$1006))),FALSE),OR(ISNUMBER(FIND(";"&amp;UPPER(TRIM(Datos!R969&amp;""))&amp;"=",R$1007)),ISNUMBER(FIND(";"&amp;UPPER(TRIM(Datos!R969&amp;""))&amp;";",R$1007))),OR(UPPER(TRIM(Datos!R969&amp;""))="SÍ",UPPER(TRIM(Datos!R969&amp;""))="SI",UPPER(TRIM(Datos!R969&amp;""))="NO"),IF(ISNUMBER(Datos!R969),AND(OR(R$1005="",Datos!R969&gt;=R$1005),OR(R$1006="",Datos!R969&lt;=R$1006)),FALSE),TRUE))))</f>
        <v>0.0</v>
      </c>
      <c r="S969">
        <f>IF(Datos!S969="",0,IF(AND(S$1008&lt;&gt;"",Datos!S969=S$1008),0,IF(S$1004=0,0,1-CHOOSE(S$1004,IF(ISNUMBER(Datos!S969),AND(OR(S$1005="",Datos!S969&gt;=S$1005),OR(S$1006="",Datos!S969&lt;=S$1006)),FALSE),IF(ISNUMBER(Datos!S969),AND(Datos!S969=INT(Datos!S969),AND(OR(S$1005="",Datos!S969&gt;=S$1005),OR(S$1006="",Datos!S969&lt;=S$1006))),FALSE),OR(ISNUMBER(FIND(";"&amp;UPPER(TRIM(Datos!S969&amp;""))&amp;"=",S$1007)),ISNUMBER(FIND(";"&amp;UPPER(TRIM(Datos!S969&amp;""))&amp;";",S$1007))),OR(UPPER(TRIM(Datos!S969&amp;""))="SÍ",UPPER(TRIM(Datos!S969&amp;""))="SI",UPPER(TRIM(Datos!S969&amp;""))="NO"),IF(ISNUMBER(Datos!S969),AND(OR(S$1005="",Datos!S969&gt;=S$1005),OR(S$1006="",Datos!S969&lt;=S$1006)),FALSE),TRUE))))</f>
        <v>0.0</v>
      </c>
      <c r="T969">
        <f>IF(Datos!T969="",0,IF(AND(T$1008&lt;&gt;"",Datos!T969=T$1008),0,IF(T$1004=0,0,1-CHOOSE(T$1004,IF(ISNUMBER(Datos!T969),AND(OR(T$1005="",Datos!T969&gt;=T$1005),OR(T$1006="",Datos!T969&lt;=T$1006)),FALSE),IF(ISNUMBER(Datos!T969),AND(Datos!T969=INT(Datos!T969),AND(OR(T$1005="",Datos!T969&gt;=T$1005),OR(T$1006="",Datos!T969&lt;=T$1006))),FALSE),OR(ISNUMBER(FIND(";"&amp;UPPER(TRIM(Datos!T969&amp;""))&amp;"=",T$1007)),ISNUMBER(FIND(";"&amp;UPPER(TRIM(Datos!T969&amp;""))&amp;";",T$1007))),OR(UPPER(TRIM(Datos!T969&amp;""))="SÍ",UPPER(TRIM(Datos!T969&amp;""))="SI",UPPER(TRIM(Datos!T969&amp;""))="NO"),IF(ISNUMBER(Datos!T969),AND(OR(T$1005="",Datos!T969&gt;=T$1005),OR(T$1006="",Datos!T969&lt;=T$1006)),FALSE),TRUE))))</f>
        <v>0.0</v>
      </c>
      <c r="U969">
        <f>IF(Datos!U969="",0,IF(AND(U$1008&lt;&gt;"",Datos!U969=U$1008),0,IF(U$1004=0,0,1-CHOOSE(U$1004,IF(ISNUMBER(Datos!U969),AND(OR(U$1005="",Datos!U969&gt;=U$1005),OR(U$1006="",Datos!U969&lt;=U$1006)),FALSE),IF(ISNUMBER(Datos!U969),AND(Datos!U969=INT(Datos!U969),AND(OR(U$1005="",Datos!U969&gt;=U$1005),OR(U$1006="",Datos!U969&lt;=U$1006))),FALSE),OR(ISNUMBER(FIND(";"&amp;UPPER(TRIM(Datos!U969&amp;""))&amp;"=",U$1007)),ISNUMBER(FIND(";"&amp;UPPER(TRIM(Datos!U969&amp;""))&amp;";",U$1007))),OR(UPPER(TRIM(Datos!U969&amp;""))="SÍ",UPPER(TRIM(Datos!U969&amp;""))="SI",UPPER(TRIM(Datos!U969&amp;""))="NO"),IF(ISNUMBER(Datos!U969),AND(OR(U$1005="",Datos!U969&gt;=U$1005),OR(U$1006="",Datos!U969&lt;=U$1006)),FALSE),TRUE))))</f>
        <v>0.0</v>
      </c>
      <c r="V969">
        <f>IF(Datos!V969="",0,IF(AND(V$1008&lt;&gt;"",Datos!V969=V$1008),0,IF(V$1004=0,0,1-CHOOSE(V$1004,IF(ISNUMBER(Datos!V969),AND(OR(V$1005="",Datos!V969&gt;=V$1005),OR(V$1006="",Datos!V969&lt;=V$1006)),FALSE),IF(ISNUMBER(Datos!V969),AND(Datos!V969=INT(Datos!V969),AND(OR(V$1005="",Datos!V969&gt;=V$1005),OR(V$1006="",Datos!V969&lt;=V$1006))),FALSE),OR(ISNUMBER(FIND(";"&amp;UPPER(TRIM(Datos!V969&amp;""))&amp;"=",V$1007)),ISNUMBER(FIND(";"&amp;UPPER(TRIM(Datos!V969&amp;""))&amp;";",V$1007))),OR(UPPER(TRIM(Datos!V969&amp;""))="SÍ",UPPER(TRIM(Datos!V969&amp;""))="SI",UPPER(TRIM(Datos!V969&amp;""))="NO"),IF(ISNUMBER(Datos!V969),AND(OR(V$1005="",Datos!V969&gt;=V$1005),OR(V$1006="",Datos!V969&lt;=V$1006)),FALSE),TRUE))))</f>
        <v>0.0</v>
      </c>
      <c r="W969">
        <f>IF(Datos!W969="",0,IF(AND(W$1008&lt;&gt;"",Datos!W969=W$1008),0,IF(W$1004=0,0,1-CHOOSE(W$1004,IF(ISNUMBER(Datos!W969),AND(OR(W$1005="",Datos!W969&gt;=W$1005),OR(W$1006="",Datos!W969&lt;=W$1006)),FALSE),IF(ISNUMBER(Datos!W969),AND(Datos!W969=INT(Datos!W969),AND(OR(W$1005="",Datos!W969&gt;=W$1005),OR(W$1006="",Datos!W969&lt;=W$1006))),FALSE),OR(ISNUMBER(FIND(";"&amp;UPPER(TRIM(Datos!W969&amp;""))&amp;"=",W$1007)),ISNUMBER(FIND(";"&amp;UPPER(TRIM(Datos!W969&amp;""))&amp;";",W$1007))),OR(UPPER(TRIM(Datos!W969&amp;""))="SÍ",UPPER(TRIM(Datos!W969&amp;""))="SI",UPPER(TRIM(Datos!W969&amp;""))="NO"),IF(ISNUMBER(Datos!W969),AND(OR(W$1005="",Datos!W969&gt;=W$1005),OR(W$1006="",Datos!W969&lt;=W$1006)),FALSE),TRUE))))</f>
        <v>0.0</v>
      </c>
      <c r="X969">
        <f>IF(Datos!X969="",0,IF(AND(X$1008&lt;&gt;"",Datos!X969=X$1008),0,IF(X$1004=0,0,1-CHOOSE(X$1004,IF(ISNUMBER(Datos!X969),AND(OR(X$1005="",Datos!X969&gt;=X$1005),OR(X$1006="",Datos!X969&lt;=X$1006)),FALSE),IF(ISNUMBER(Datos!X969),AND(Datos!X969=INT(Datos!X969),AND(OR(X$1005="",Datos!X969&gt;=X$1005),OR(X$1006="",Datos!X969&lt;=X$1006))),FALSE),OR(ISNUMBER(FIND(";"&amp;UPPER(TRIM(Datos!X969&amp;""))&amp;"=",X$1007)),ISNUMBER(FIND(";"&amp;UPPER(TRIM(Datos!X969&amp;""))&amp;";",X$1007))),OR(UPPER(TRIM(Datos!X969&amp;""))="SÍ",UPPER(TRIM(Datos!X969&amp;""))="SI",UPPER(TRIM(Datos!X969&amp;""))="NO"),IF(ISNUMBER(Datos!X969),AND(OR(X$1005="",Datos!X969&gt;=X$1005),OR(X$1006="",Datos!X969&lt;=X$1006)),FALSE),TRUE))))</f>
        <v>0.0</v>
      </c>
      <c r="Y969">
        <f>IF(Datos!Y969="",0,IF(AND(Y$1008&lt;&gt;"",Datos!Y969=Y$1008),0,IF(Y$1004=0,0,1-CHOOSE(Y$1004,IF(ISNUMBER(Datos!Y969),AND(OR(Y$1005="",Datos!Y969&gt;=Y$1005),OR(Y$1006="",Datos!Y969&lt;=Y$1006)),FALSE),IF(ISNUMBER(Datos!Y969),AND(Datos!Y969=INT(Datos!Y969),AND(OR(Y$1005="",Datos!Y969&gt;=Y$1005),OR(Y$1006="",Datos!Y969&lt;=Y$1006))),FALSE),OR(ISNUMBER(FIND(";"&amp;UPPER(TRIM(Datos!Y969&amp;""))&amp;"=",Y$1007)),ISNUMBER(FIND(";"&amp;UPPER(TRIM(Datos!Y969&amp;""))&amp;";",Y$1007))),OR(UPPER(TRIM(Datos!Y969&amp;""))="SÍ",UPPER(TRIM(Datos!Y969&amp;""))="SI",UPPER(TRIM(Datos!Y969&amp;""))="NO"),IF(ISNUMBER(Datos!Y969),AND(OR(Y$1005="",Datos!Y969&gt;=Y$1005),OR(Y$1006="",Datos!Y969&lt;=Y$1006)),FALSE),TRUE))))</f>
        <v>0.0</v>
      </c>
      <c r="Z969">
        <f>IF(Datos!Z969="",0,IF(AND(Z$1008&lt;&gt;"",Datos!Z969=Z$1008),0,IF(Z$1004=0,0,1-CHOOSE(Z$1004,IF(ISNUMBER(Datos!Z969),AND(OR(Z$1005="",Datos!Z969&gt;=Z$1005),OR(Z$1006="",Datos!Z969&lt;=Z$1006)),FALSE),IF(ISNUMBER(Datos!Z969),AND(Datos!Z969=INT(Datos!Z969),AND(OR(Z$1005="",Datos!Z969&gt;=Z$1005),OR(Z$1006="",Datos!Z969&lt;=Z$1006))),FALSE),OR(ISNUMBER(FIND(";"&amp;UPPER(TRIM(Datos!Z969&amp;""))&amp;"=",Z$1007)),ISNUMBER(FIND(";"&amp;UPPER(TRIM(Datos!Z969&amp;""))&amp;";",Z$1007))),OR(UPPER(TRIM(Datos!Z969&amp;""))="SÍ",UPPER(TRIM(Datos!Z969&amp;""))="SI",UPPER(TRIM(Datos!Z969&amp;""))="NO"),IF(ISNUMBER(Datos!Z969),AND(OR(Z$1005="",Datos!Z969&gt;=Z$1005),OR(Z$1006="",Datos!Z969&lt;=Z$1006)),FALSE),TRUE))))</f>
        <v>0.0</v>
      </c>
      <c r="AA969">
        <f>IF(Datos!AA969="",0,IF(AND(AA$1008&lt;&gt;"",Datos!AA969=AA$1008),0,IF(AA$1004=0,0,1-CHOOSE(AA$1004,IF(ISNUMBER(Datos!AA969),AND(OR(AA$1005="",Datos!AA969&gt;=AA$1005),OR(AA$1006="",Datos!AA969&lt;=AA$1006)),FALSE),IF(ISNUMBER(Datos!AA969),AND(Datos!AA969=INT(Datos!AA969),AND(OR(AA$1005="",Datos!AA969&gt;=AA$1005),OR(AA$1006="",Datos!AA969&lt;=AA$1006))),FALSE),OR(ISNUMBER(FIND(";"&amp;UPPER(TRIM(Datos!AA969&amp;""))&amp;"=",AA$1007)),ISNUMBER(FIND(";"&amp;UPPER(TRIM(Datos!AA969&amp;""))&amp;";",AA$1007))),OR(UPPER(TRIM(Datos!AA969&amp;""))="SÍ",UPPER(TRIM(Datos!AA969&amp;""))="SI",UPPER(TRIM(Datos!AA969&amp;""))="NO"),IF(ISNUMBER(Datos!AA969),AND(OR(AA$1005="",Datos!AA969&gt;=AA$1005),OR(AA$1006="",Datos!AA969&lt;=AA$1006)),FALSE),TRUE))))</f>
        <v>0.0</v>
      </c>
      <c r="AB969">
        <f>IF(Datos!AB969="",0,IF(AND(AB$1008&lt;&gt;"",Datos!AB969=AB$1008),0,IF(AB$1004=0,0,1-CHOOSE(AB$1004,IF(ISNUMBER(Datos!AB969),AND(OR(AB$1005="",Datos!AB969&gt;=AB$1005),OR(AB$1006="",Datos!AB969&lt;=AB$1006)),FALSE),IF(ISNUMBER(Datos!AB969),AND(Datos!AB969=INT(Datos!AB969),AND(OR(AB$1005="",Datos!AB969&gt;=AB$1005),OR(AB$1006="",Datos!AB969&lt;=AB$1006))),FALSE),OR(ISNUMBER(FIND(";"&amp;UPPER(TRIM(Datos!AB969&amp;""))&amp;"=",AB$1007)),ISNUMBER(FIND(";"&amp;UPPER(TRIM(Datos!AB969&amp;""))&amp;";",AB$1007))),OR(UPPER(TRIM(Datos!AB969&amp;""))="SÍ",UPPER(TRIM(Datos!AB969&amp;""))="SI",UPPER(TRIM(Datos!AB969&amp;""))="NO"),IF(ISNUMBER(Datos!AB969),AND(OR(AB$1005="",Datos!AB969&gt;=AB$1005),OR(AB$1006="",Datos!AB969&lt;=AB$1006)),FALSE),TRUE))))</f>
        <v>0.0</v>
      </c>
      <c r="AC969">
        <f>IF(Datos!AC969="",0,IF(AND(AC$1008&lt;&gt;"",Datos!AC969=AC$1008),0,IF(AC$1004=0,0,1-CHOOSE(AC$1004,IF(ISNUMBER(Datos!AC969),AND(OR(AC$1005="",Datos!AC969&gt;=AC$1005),OR(AC$1006="",Datos!AC969&lt;=AC$1006)),FALSE),IF(ISNUMBER(Datos!AC969),AND(Datos!AC969=INT(Datos!AC969),AND(OR(AC$1005="",Datos!AC969&gt;=AC$1005),OR(AC$1006="",Datos!AC969&lt;=AC$1006))),FALSE),OR(ISNUMBER(FIND(";"&amp;UPPER(TRIM(Datos!AC969&amp;""))&amp;"=",AC$1007)),ISNUMBER(FIND(";"&amp;UPPER(TRIM(Datos!AC969&amp;""))&amp;";",AC$1007))),OR(UPPER(TRIM(Datos!AC969&amp;""))="SÍ",UPPER(TRIM(Datos!AC969&amp;""))="SI",UPPER(TRIM(Datos!AC969&amp;""))="NO"),IF(ISNUMBER(Datos!AC969),AND(OR(AC$1005="",Datos!AC969&gt;=AC$1005),OR(AC$1006="",Datos!AC969&lt;=AC$1006)),FALSE),TRUE))))</f>
        <v>0.0</v>
      </c>
      <c r="AD969">
        <f>IF(Datos!AD969="",0,IF(AND(AD$1008&lt;&gt;"",Datos!AD969=AD$1008),0,IF(AD$1004=0,0,1-CHOOSE(AD$1004,IF(ISNUMBER(Datos!AD969),AND(OR(AD$1005="",Datos!AD969&gt;=AD$1005),OR(AD$1006="",Datos!AD969&lt;=AD$1006)),FALSE),IF(ISNUMBER(Datos!AD969),AND(Datos!AD969=INT(Datos!AD969),AND(OR(AD$1005="",Datos!AD969&gt;=AD$1005),OR(AD$1006="",Datos!AD969&lt;=AD$1006))),FALSE),OR(ISNUMBER(FIND(";"&amp;UPPER(TRIM(Datos!AD969&amp;""))&amp;"=",AD$1007)),ISNUMBER(FIND(";"&amp;UPPER(TRIM(Datos!AD969&amp;""))&amp;";",AD$1007))),OR(UPPER(TRIM(Datos!AD969&amp;""))="SÍ",UPPER(TRIM(Datos!AD969&amp;""))="SI",UPPER(TRIM(Datos!AD969&amp;""))="NO"),IF(ISNUMBER(Datos!AD969),AND(OR(AD$1005="",Datos!AD969&gt;=AD$1005),OR(AD$1006="",Datos!AD969&lt;=AD$1006)),FALSE),TRUE))))</f>
        <v>0.0</v>
      </c>
      <c r="AE969">
        <f>IF(Datos!AE969="",0,IF(AND(AE$1008&lt;&gt;"",Datos!AE969=AE$1008),0,IF(AE$1004=0,0,1-CHOOSE(AE$1004,IF(ISNUMBER(Datos!AE969),AND(OR(AE$1005="",Datos!AE969&gt;=AE$1005),OR(AE$1006="",Datos!AE969&lt;=AE$1006)),FALSE),IF(ISNUMBER(Datos!AE969),AND(Datos!AE969=INT(Datos!AE969),AND(OR(AE$1005="",Datos!AE969&gt;=AE$1005),OR(AE$1006="",Datos!AE969&lt;=AE$1006))),FALSE),OR(ISNUMBER(FIND(";"&amp;UPPER(TRIM(Datos!AE969&amp;""))&amp;"=",AE$1007)),ISNUMBER(FIND(";"&amp;UPPER(TRIM(Datos!AE969&amp;""))&amp;";",AE$1007))),OR(UPPER(TRIM(Datos!AE969&amp;""))="SÍ",UPPER(TRIM(Datos!AE969&amp;""))="SI",UPPER(TRIM(Datos!AE969&amp;""))="NO"),IF(ISNUMBER(Datos!AE969),AND(OR(AE$1005="",Datos!AE969&gt;=AE$1005),OR(AE$1006="",Datos!AE969&lt;=AE$1006)),FALSE),TRUE))))</f>
        <v>0.0</v>
      </c>
    </row>
    <row r="970" spans="2:31">
      <c r="B970">
        <f>IF(Datos!B970="",0,IF(AND(B$1008&lt;&gt;"",Datos!B970=B$1008),0,IF(B$1004=0,0,1-CHOOSE(B$1004,IF(ISNUMBER(Datos!B970),AND(OR(B$1005="",Datos!B970&gt;=B$1005),OR(B$1006="",Datos!B970&lt;=B$1006)),FALSE),IF(ISNUMBER(Datos!B970),AND(Datos!B970=INT(Datos!B970),AND(OR(B$1005="",Datos!B970&gt;=B$1005),OR(B$1006="",Datos!B970&lt;=B$1006))),FALSE),OR(ISNUMBER(FIND(";"&amp;UPPER(TRIM(Datos!B970&amp;""))&amp;"=",B$1007)),ISNUMBER(FIND(";"&amp;UPPER(TRIM(Datos!B970&amp;""))&amp;";",B$1007))),OR(UPPER(TRIM(Datos!B970&amp;""))="SÍ",UPPER(TRIM(Datos!B970&amp;""))="SI",UPPER(TRIM(Datos!B970&amp;""))="NO"),IF(ISNUMBER(Datos!B970),AND(OR(B$1005="",Datos!B970&gt;=B$1005),OR(B$1006="",Datos!B970&lt;=B$1006)),FALSE),TRUE))))</f>
        <v>0.0</v>
      </c>
      <c r="C970">
        <f>IF(Datos!C970="",0,IF(AND(C$1008&lt;&gt;"",Datos!C970=C$1008),0,IF(C$1004=0,0,1-CHOOSE(C$1004,IF(ISNUMBER(Datos!C970),AND(OR(C$1005="",Datos!C970&gt;=C$1005),OR(C$1006="",Datos!C970&lt;=C$1006)),FALSE),IF(ISNUMBER(Datos!C970),AND(Datos!C970=INT(Datos!C970),AND(OR(C$1005="",Datos!C970&gt;=C$1005),OR(C$1006="",Datos!C970&lt;=C$1006))),FALSE),OR(ISNUMBER(FIND(";"&amp;UPPER(TRIM(Datos!C970&amp;""))&amp;"=",C$1007)),ISNUMBER(FIND(";"&amp;UPPER(TRIM(Datos!C970&amp;""))&amp;";",C$1007))),OR(UPPER(TRIM(Datos!C970&amp;""))="SÍ",UPPER(TRIM(Datos!C970&amp;""))="SI",UPPER(TRIM(Datos!C970&amp;""))="NO"),IF(ISNUMBER(Datos!C970),AND(OR(C$1005="",Datos!C970&gt;=C$1005),OR(C$1006="",Datos!C970&lt;=C$1006)),FALSE),TRUE))))</f>
        <v>0.0</v>
      </c>
      <c r="D970">
        <f>IF(Datos!D970="",0,IF(AND(D$1008&lt;&gt;"",Datos!D970=D$1008),0,IF(D$1004=0,0,1-CHOOSE(D$1004,IF(ISNUMBER(Datos!D970),AND(OR(D$1005="",Datos!D970&gt;=D$1005),OR(D$1006="",Datos!D970&lt;=D$1006)),FALSE),IF(ISNUMBER(Datos!D970),AND(Datos!D970=INT(Datos!D970),AND(OR(D$1005="",Datos!D970&gt;=D$1005),OR(D$1006="",Datos!D970&lt;=D$1006))),FALSE),OR(ISNUMBER(FIND(";"&amp;UPPER(TRIM(Datos!D970&amp;""))&amp;"=",D$1007)),ISNUMBER(FIND(";"&amp;UPPER(TRIM(Datos!D970&amp;""))&amp;";",D$1007))),OR(UPPER(TRIM(Datos!D970&amp;""))="SÍ",UPPER(TRIM(Datos!D970&amp;""))="SI",UPPER(TRIM(Datos!D970&amp;""))="NO"),IF(ISNUMBER(Datos!D970),AND(OR(D$1005="",Datos!D970&gt;=D$1005),OR(D$1006="",Datos!D970&lt;=D$1006)),FALSE),TRUE))))</f>
        <v>0.0</v>
      </c>
      <c r="E970">
        <f>IF(Datos!E970="",0,IF(AND(E$1008&lt;&gt;"",Datos!E970=E$1008),0,IF(E$1004=0,0,1-CHOOSE(E$1004,IF(ISNUMBER(Datos!E970),AND(OR(E$1005="",Datos!E970&gt;=E$1005),OR(E$1006="",Datos!E970&lt;=E$1006)),FALSE),IF(ISNUMBER(Datos!E970),AND(Datos!E970=INT(Datos!E970),AND(OR(E$1005="",Datos!E970&gt;=E$1005),OR(E$1006="",Datos!E970&lt;=E$1006))),FALSE),OR(ISNUMBER(FIND(";"&amp;UPPER(TRIM(Datos!E970&amp;""))&amp;"=",E$1007)),ISNUMBER(FIND(";"&amp;UPPER(TRIM(Datos!E970&amp;""))&amp;";",E$1007))),OR(UPPER(TRIM(Datos!E970&amp;""))="SÍ",UPPER(TRIM(Datos!E970&amp;""))="SI",UPPER(TRIM(Datos!E970&amp;""))="NO"),IF(ISNUMBER(Datos!E970),AND(OR(E$1005="",Datos!E970&gt;=E$1005),OR(E$1006="",Datos!E970&lt;=E$1006)),FALSE),TRUE))))</f>
        <v>0.0</v>
      </c>
      <c r="F970">
        <f>IF(Datos!F970="",0,IF(AND(F$1008&lt;&gt;"",Datos!F970=F$1008),0,IF(F$1004=0,0,1-CHOOSE(F$1004,IF(ISNUMBER(Datos!F970),AND(OR(F$1005="",Datos!F970&gt;=F$1005),OR(F$1006="",Datos!F970&lt;=F$1006)),FALSE),IF(ISNUMBER(Datos!F970),AND(Datos!F970=INT(Datos!F970),AND(OR(F$1005="",Datos!F970&gt;=F$1005),OR(F$1006="",Datos!F970&lt;=F$1006))),FALSE),OR(ISNUMBER(FIND(";"&amp;UPPER(TRIM(Datos!F970&amp;""))&amp;"=",F$1007)),ISNUMBER(FIND(";"&amp;UPPER(TRIM(Datos!F970&amp;""))&amp;";",F$1007))),OR(UPPER(TRIM(Datos!F970&amp;""))="SÍ",UPPER(TRIM(Datos!F970&amp;""))="SI",UPPER(TRIM(Datos!F970&amp;""))="NO"),IF(ISNUMBER(Datos!F970),AND(OR(F$1005="",Datos!F970&gt;=F$1005),OR(F$1006="",Datos!F970&lt;=F$1006)),FALSE),TRUE))))</f>
        <v>0.0</v>
      </c>
      <c r="G970">
        <f>IF(Datos!G970="",0,IF(AND(G$1008&lt;&gt;"",Datos!G970=G$1008),0,IF(G$1004=0,0,1-CHOOSE(G$1004,IF(ISNUMBER(Datos!G970),AND(OR(G$1005="",Datos!G970&gt;=G$1005),OR(G$1006="",Datos!G970&lt;=G$1006)),FALSE),IF(ISNUMBER(Datos!G970),AND(Datos!G970=INT(Datos!G970),AND(OR(G$1005="",Datos!G970&gt;=G$1005),OR(G$1006="",Datos!G970&lt;=G$1006))),FALSE),OR(ISNUMBER(FIND(";"&amp;UPPER(TRIM(Datos!G970&amp;""))&amp;"=",G$1007)),ISNUMBER(FIND(";"&amp;UPPER(TRIM(Datos!G970&amp;""))&amp;";",G$1007))),OR(UPPER(TRIM(Datos!G970&amp;""))="SÍ",UPPER(TRIM(Datos!G970&amp;""))="SI",UPPER(TRIM(Datos!G970&amp;""))="NO"),IF(ISNUMBER(Datos!G970),AND(OR(G$1005="",Datos!G970&gt;=G$1005),OR(G$1006="",Datos!G970&lt;=G$1006)),FALSE),TRUE))))</f>
        <v>0.0</v>
      </c>
      <c r="H970">
        <f>IF(Datos!H970="",0,IF(AND(H$1008&lt;&gt;"",Datos!H970=H$1008),0,IF(H$1004=0,0,1-CHOOSE(H$1004,IF(ISNUMBER(Datos!H970),AND(OR(H$1005="",Datos!H970&gt;=H$1005),OR(H$1006="",Datos!H970&lt;=H$1006)),FALSE),IF(ISNUMBER(Datos!H970),AND(Datos!H970=INT(Datos!H970),AND(OR(H$1005="",Datos!H970&gt;=H$1005),OR(H$1006="",Datos!H970&lt;=H$1006))),FALSE),OR(ISNUMBER(FIND(";"&amp;UPPER(TRIM(Datos!H970&amp;""))&amp;"=",H$1007)),ISNUMBER(FIND(";"&amp;UPPER(TRIM(Datos!H970&amp;""))&amp;";",H$1007))),OR(UPPER(TRIM(Datos!H970&amp;""))="SÍ",UPPER(TRIM(Datos!H970&amp;""))="SI",UPPER(TRIM(Datos!H970&amp;""))="NO"),IF(ISNUMBER(Datos!H970),AND(OR(H$1005="",Datos!H970&gt;=H$1005),OR(H$1006="",Datos!H970&lt;=H$1006)),FALSE),TRUE))))</f>
        <v>0.0</v>
      </c>
      <c r="I970">
        <f>IF(Datos!I970="",0,IF(AND(I$1008&lt;&gt;"",Datos!I970=I$1008),0,IF(I$1004=0,0,1-CHOOSE(I$1004,IF(ISNUMBER(Datos!I970),AND(OR(I$1005="",Datos!I970&gt;=I$1005),OR(I$1006="",Datos!I970&lt;=I$1006)),FALSE),IF(ISNUMBER(Datos!I970),AND(Datos!I970=INT(Datos!I970),AND(OR(I$1005="",Datos!I970&gt;=I$1005),OR(I$1006="",Datos!I970&lt;=I$1006))),FALSE),OR(ISNUMBER(FIND(";"&amp;UPPER(TRIM(Datos!I970&amp;""))&amp;"=",I$1007)),ISNUMBER(FIND(";"&amp;UPPER(TRIM(Datos!I970&amp;""))&amp;";",I$1007))),OR(UPPER(TRIM(Datos!I970&amp;""))="SÍ",UPPER(TRIM(Datos!I970&amp;""))="SI",UPPER(TRIM(Datos!I970&amp;""))="NO"),IF(ISNUMBER(Datos!I970),AND(OR(I$1005="",Datos!I970&gt;=I$1005),OR(I$1006="",Datos!I970&lt;=I$1006)),FALSE),TRUE))))</f>
        <v>0.0</v>
      </c>
      <c r="J970">
        <f>IF(Datos!J970="",0,IF(AND(J$1008&lt;&gt;"",Datos!J970=J$1008),0,IF(J$1004=0,0,1-CHOOSE(J$1004,IF(ISNUMBER(Datos!J970),AND(OR(J$1005="",Datos!J970&gt;=J$1005),OR(J$1006="",Datos!J970&lt;=J$1006)),FALSE),IF(ISNUMBER(Datos!J970),AND(Datos!J970=INT(Datos!J970),AND(OR(J$1005="",Datos!J970&gt;=J$1005),OR(J$1006="",Datos!J970&lt;=J$1006))),FALSE),OR(ISNUMBER(FIND(";"&amp;UPPER(TRIM(Datos!J970&amp;""))&amp;"=",J$1007)),ISNUMBER(FIND(";"&amp;UPPER(TRIM(Datos!J970&amp;""))&amp;";",J$1007))),OR(UPPER(TRIM(Datos!J970&amp;""))="SÍ",UPPER(TRIM(Datos!J970&amp;""))="SI",UPPER(TRIM(Datos!J970&amp;""))="NO"),IF(ISNUMBER(Datos!J970),AND(OR(J$1005="",Datos!J970&gt;=J$1005),OR(J$1006="",Datos!J970&lt;=J$1006)),FALSE),TRUE))))</f>
        <v>0.0</v>
      </c>
      <c r="K970">
        <f>IF(Datos!K970="",0,IF(AND(K$1008&lt;&gt;"",Datos!K970=K$1008),0,IF(K$1004=0,0,1-CHOOSE(K$1004,IF(ISNUMBER(Datos!K970),AND(OR(K$1005="",Datos!K970&gt;=K$1005),OR(K$1006="",Datos!K970&lt;=K$1006)),FALSE),IF(ISNUMBER(Datos!K970),AND(Datos!K970=INT(Datos!K970),AND(OR(K$1005="",Datos!K970&gt;=K$1005),OR(K$1006="",Datos!K970&lt;=K$1006))),FALSE),OR(ISNUMBER(FIND(";"&amp;UPPER(TRIM(Datos!K970&amp;""))&amp;"=",K$1007)),ISNUMBER(FIND(";"&amp;UPPER(TRIM(Datos!K970&amp;""))&amp;";",K$1007))),OR(UPPER(TRIM(Datos!K970&amp;""))="SÍ",UPPER(TRIM(Datos!K970&amp;""))="SI",UPPER(TRIM(Datos!K970&amp;""))="NO"),IF(ISNUMBER(Datos!K970),AND(OR(K$1005="",Datos!K970&gt;=K$1005),OR(K$1006="",Datos!K970&lt;=K$1006)),FALSE),TRUE))))</f>
        <v>0.0</v>
      </c>
      <c r="L970">
        <f>IF(Datos!L970="",0,IF(AND(L$1008&lt;&gt;"",Datos!L970=L$1008),0,IF(L$1004=0,0,1-CHOOSE(L$1004,IF(ISNUMBER(Datos!L970),AND(OR(L$1005="",Datos!L970&gt;=L$1005),OR(L$1006="",Datos!L970&lt;=L$1006)),FALSE),IF(ISNUMBER(Datos!L970),AND(Datos!L970=INT(Datos!L970),AND(OR(L$1005="",Datos!L970&gt;=L$1005),OR(L$1006="",Datos!L970&lt;=L$1006))),FALSE),OR(ISNUMBER(FIND(";"&amp;UPPER(TRIM(Datos!L970&amp;""))&amp;"=",L$1007)),ISNUMBER(FIND(";"&amp;UPPER(TRIM(Datos!L970&amp;""))&amp;";",L$1007))),OR(UPPER(TRIM(Datos!L970&amp;""))="SÍ",UPPER(TRIM(Datos!L970&amp;""))="SI",UPPER(TRIM(Datos!L970&amp;""))="NO"),IF(ISNUMBER(Datos!L970),AND(OR(L$1005="",Datos!L970&gt;=L$1005),OR(L$1006="",Datos!L970&lt;=L$1006)),FALSE),TRUE))))</f>
        <v>0.0</v>
      </c>
      <c r="M970">
        <f>IF(Datos!M970="",0,IF(AND(M$1008&lt;&gt;"",Datos!M970=M$1008),0,IF(M$1004=0,0,1-CHOOSE(M$1004,IF(ISNUMBER(Datos!M970),AND(OR(M$1005="",Datos!M970&gt;=M$1005),OR(M$1006="",Datos!M970&lt;=M$1006)),FALSE),IF(ISNUMBER(Datos!M970),AND(Datos!M970=INT(Datos!M970),AND(OR(M$1005="",Datos!M970&gt;=M$1005),OR(M$1006="",Datos!M970&lt;=M$1006))),FALSE),OR(ISNUMBER(FIND(";"&amp;UPPER(TRIM(Datos!M970&amp;""))&amp;"=",M$1007)),ISNUMBER(FIND(";"&amp;UPPER(TRIM(Datos!M970&amp;""))&amp;";",M$1007))),OR(UPPER(TRIM(Datos!M970&amp;""))="SÍ",UPPER(TRIM(Datos!M970&amp;""))="SI",UPPER(TRIM(Datos!M970&amp;""))="NO"),IF(ISNUMBER(Datos!M970),AND(OR(M$1005="",Datos!M970&gt;=M$1005),OR(M$1006="",Datos!M970&lt;=M$1006)),FALSE),TRUE))))</f>
        <v>0.0</v>
      </c>
      <c r="N970">
        <f>IF(Datos!N970="",0,IF(AND(N$1008&lt;&gt;"",Datos!N970=N$1008),0,IF(N$1004=0,0,1-CHOOSE(N$1004,IF(ISNUMBER(Datos!N970),AND(OR(N$1005="",Datos!N970&gt;=N$1005),OR(N$1006="",Datos!N970&lt;=N$1006)),FALSE),IF(ISNUMBER(Datos!N970),AND(Datos!N970=INT(Datos!N970),AND(OR(N$1005="",Datos!N970&gt;=N$1005),OR(N$1006="",Datos!N970&lt;=N$1006))),FALSE),OR(ISNUMBER(FIND(";"&amp;UPPER(TRIM(Datos!N970&amp;""))&amp;"=",N$1007)),ISNUMBER(FIND(";"&amp;UPPER(TRIM(Datos!N970&amp;""))&amp;";",N$1007))),OR(UPPER(TRIM(Datos!N970&amp;""))="SÍ",UPPER(TRIM(Datos!N970&amp;""))="SI",UPPER(TRIM(Datos!N970&amp;""))="NO"),IF(ISNUMBER(Datos!N970),AND(OR(N$1005="",Datos!N970&gt;=N$1005),OR(N$1006="",Datos!N970&lt;=N$1006)),FALSE),TRUE))))</f>
        <v>0.0</v>
      </c>
      <c r="O970">
        <f>IF(Datos!O970="",0,IF(AND(O$1008&lt;&gt;"",Datos!O970=O$1008),0,IF(O$1004=0,0,1-CHOOSE(O$1004,IF(ISNUMBER(Datos!O970),AND(OR(O$1005="",Datos!O970&gt;=O$1005),OR(O$1006="",Datos!O970&lt;=O$1006)),FALSE),IF(ISNUMBER(Datos!O970),AND(Datos!O970=INT(Datos!O970),AND(OR(O$1005="",Datos!O970&gt;=O$1005),OR(O$1006="",Datos!O970&lt;=O$1006))),FALSE),OR(ISNUMBER(FIND(";"&amp;UPPER(TRIM(Datos!O970&amp;""))&amp;"=",O$1007)),ISNUMBER(FIND(";"&amp;UPPER(TRIM(Datos!O970&amp;""))&amp;";",O$1007))),OR(UPPER(TRIM(Datos!O970&amp;""))="SÍ",UPPER(TRIM(Datos!O970&amp;""))="SI",UPPER(TRIM(Datos!O970&amp;""))="NO"),IF(ISNUMBER(Datos!O970),AND(OR(O$1005="",Datos!O970&gt;=O$1005),OR(O$1006="",Datos!O970&lt;=O$1006)),FALSE),TRUE))))</f>
        <v>0.0</v>
      </c>
      <c r="P970">
        <f>IF(Datos!P970="",0,IF(AND(P$1008&lt;&gt;"",Datos!P970=P$1008),0,IF(P$1004=0,0,1-CHOOSE(P$1004,IF(ISNUMBER(Datos!P970),AND(OR(P$1005="",Datos!P970&gt;=P$1005),OR(P$1006="",Datos!P970&lt;=P$1006)),FALSE),IF(ISNUMBER(Datos!P970),AND(Datos!P970=INT(Datos!P970),AND(OR(P$1005="",Datos!P970&gt;=P$1005),OR(P$1006="",Datos!P970&lt;=P$1006))),FALSE),OR(ISNUMBER(FIND(";"&amp;UPPER(TRIM(Datos!P970&amp;""))&amp;"=",P$1007)),ISNUMBER(FIND(";"&amp;UPPER(TRIM(Datos!P970&amp;""))&amp;";",P$1007))),OR(UPPER(TRIM(Datos!P970&amp;""))="SÍ",UPPER(TRIM(Datos!P970&amp;""))="SI",UPPER(TRIM(Datos!P970&amp;""))="NO"),IF(ISNUMBER(Datos!P970),AND(OR(P$1005="",Datos!P970&gt;=P$1005),OR(P$1006="",Datos!P970&lt;=P$1006)),FALSE),TRUE))))</f>
        <v>0.0</v>
      </c>
      <c r="Q970">
        <f>IF(Datos!Q970="",0,IF(AND(Q$1008&lt;&gt;"",Datos!Q970=Q$1008),0,IF(Q$1004=0,0,1-CHOOSE(Q$1004,IF(ISNUMBER(Datos!Q970),AND(OR(Q$1005="",Datos!Q970&gt;=Q$1005),OR(Q$1006="",Datos!Q970&lt;=Q$1006)),FALSE),IF(ISNUMBER(Datos!Q970),AND(Datos!Q970=INT(Datos!Q970),AND(OR(Q$1005="",Datos!Q970&gt;=Q$1005),OR(Q$1006="",Datos!Q970&lt;=Q$1006))),FALSE),OR(ISNUMBER(FIND(";"&amp;UPPER(TRIM(Datos!Q970&amp;""))&amp;"=",Q$1007)),ISNUMBER(FIND(";"&amp;UPPER(TRIM(Datos!Q970&amp;""))&amp;";",Q$1007))),OR(UPPER(TRIM(Datos!Q970&amp;""))="SÍ",UPPER(TRIM(Datos!Q970&amp;""))="SI",UPPER(TRIM(Datos!Q970&amp;""))="NO"),IF(ISNUMBER(Datos!Q970),AND(OR(Q$1005="",Datos!Q970&gt;=Q$1005),OR(Q$1006="",Datos!Q970&lt;=Q$1006)),FALSE),TRUE))))</f>
        <v>0.0</v>
      </c>
      <c r="R970">
        <f>IF(Datos!R970="",0,IF(AND(R$1008&lt;&gt;"",Datos!R970=R$1008),0,IF(R$1004=0,0,1-CHOOSE(R$1004,IF(ISNUMBER(Datos!R970),AND(OR(R$1005="",Datos!R970&gt;=R$1005),OR(R$1006="",Datos!R970&lt;=R$1006)),FALSE),IF(ISNUMBER(Datos!R970),AND(Datos!R970=INT(Datos!R970),AND(OR(R$1005="",Datos!R970&gt;=R$1005),OR(R$1006="",Datos!R970&lt;=R$1006))),FALSE),OR(ISNUMBER(FIND(";"&amp;UPPER(TRIM(Datos!R970&amp;""))&amp;"=",R$1007)),ISNUMBER(FIND(";"&amp;UPPER(TRIM(Datos!R970&amp;""))&amp;";",R$1007))),OR(UPPER(TRIM(Datos!R970&amp;""))="SÍ",UPPER(TRIM(Datos!R970&amp;""))="SI",UPPER(TRIM(Datos!R970&amp;""))="NO"),IF(ISNUMBER(Datos!R970),AND(OR(R$1005="",Datos!R970&gt;=R$1005),OR(R$1006="",Datos!R970&lt;=R$1006)),FALSE),TRUE))))</f>
        <v>0.0</v>
      </c>
      <c r="S970">
        <f>IF(Datos!S970="",0,IF(AND(S$1008&lt;&gt;"",Datos!S970=S$1008),0,IF(S$1004=0,0,1-CHOOSE(S$1004,IF(ISNUMBER(Datos!S970),AND(OR(S$1005="",Datos!S970&gt;=S$1005),OR(S$1006="",Datos!S970&lt;=S$1006)),FALSE),IF(ISNUMBER(Datos!S970),AND(Datos!S970=INT(Datos!S970),AND(OR(S$1005="",Datos!S970&gt;=S$1005),OR(S$1006="",Datos!S970&lt;=S$1006))),FALSE),OR(ISNUMBER(FIND(";"&amp;UPPER(TRIM(Datos!S970&amp;""))&amp;"=",S$1007)),ISNUMBER(FIND(";"&amp;UPPER(TRIM(Datos!S970&amp;""))&amp;";",S$1007))),OR(UPPER(TRIM(Datos!S970&amp;""))="SÍ",UPPER(TRIM(Datos!S970&amp;""))="SI",UPPER(TRIM(Datos!S970&amp;""))="NO"),IF(ISNUMBER(Datos!S970),AND(OR(S$1005="",Datos!S970&gt;=S$1005),OR(S$1006="",Datos!S970&lt;=S$1006)),FALSE),TRUE))))</f>
        <v>0.0</v>
      </c>
      <c r="T970">
        <f>IF(Datos!T970="",0,IF(AND(T$1008&lt;&gt;"",Datos!T970=T$1008),0,IF(T$1004=0,0,1-CHOOSE(T$1004,IF(ISNUMBER(Datos!T970),AND(OR(T$1005="",Datos!T970&gt;=T$1005),OR(T$1006="",Datos!T970&lt;=T$1006)),FALSE),IF(ISNUMBER(Datos!T970),AND(Datos!T970=INT(Datos!T970),AND(OR(T$1005="",Datos!T970&gt;=T$1005),OR(T$1006="",Datos!T970&lt;=T$1006))),FALSE),OR(ISNUMBER(FIND(";"&amp;UPPER(TRIM(Datos!T970&amp;""))&amp;"=",T$1007)),ISNUMBER(FIND(";"&amp;UPPER(TRIM(Datos!T970&amp;""))&amp;";",T$1007))),OR(UPPER(TRIM(Datos!T970&amp;""))="SÍ",UPPER(TRIM(Datos!T970&amp;""))="SI",UPPER(TRIM(Datos!T970&amp;""))="NO"),IF(ISNUMBER(Datos!T970),AND(OR(T$1005="",Datos!T970&gt;=T$1005),OR(T$1006="",Datos!T970&lt;=T$1006)),FALSE),TRUE))))</f>
        <v>0.0</v>
      </c>
      <c r="U970">
        <f>IF(Datos!U970="",0,IF(AND(U$1008&lt;&gt;"",Datos!U970=U$1008),0,IF(U$1004=0,0,1-CHOOSE(U$1004,IF(ISNUMBER(Datos!U970),AND(OR(U$1005="",Datos!U970&gt;=U$1005),OR(U$1006="",Datos!U970&lt;=U$1006)),FALSE),IF(ISNUMBER(Datos!U970),AND(Datos!U970=INT(Datos!U970),AND(OR(U$1005="",Datos!U970&gt;=U$1005),OR(U$1006="",Datos!U970&lt;=U$1006))),FALSE),OR(ISNUMBER(FIND(";"&amp;UPPER(TRIM(Datos!U970&amp;""))&amp;"=",U$1007)),ISNUMBER(FIND(";"&amp;UPPER(TRIM(Datos!U970&amp;""))&amp;";",U$1007))),OR(UPPER(TRIM(Datos!U970&amp;""))="SÍ",UPPER(TRIM(Datos!U970&amp;""))="SI",UPPER(TRIM(Datos!U970&amp;""))="NO"),IF(ISNUMBER(Datos!U970),AND(OR(U$1005="",Datos!U970&gt;=U$1005),OR(U$1006="",Datos!U970&lt;=U$1006)),FALSE),TRUE))))</f>
        <v>0.0</v>
      </c>
      <c r="V970">
        <f>IF(Datos!V970="",0,IF(AND(V$1008&lt;&gt;"",Datos!V970=V$1008),0,IF(V$1004=0,0,1-CHOOSE(V$1004,IF(ISNUMBER(Datos!V970),AND(OR(V$1005="",Datos!V970&gt;=V$1005),OR(V$1006="",Datos!V970&lt;=V$1006)),FALSE),IF(ISNUMBER(Datos!V970),AND(Datos!V970=INT(Datos!V970),AND(OR(V$1005="",Datos!V970&gt;=V$1005),OR(V$1006="",Datos!V970&lt;=V$1006))),FALSE),OR(ISNUMBER(FIND(";"&amp;UPPER(TRIM(Datos!V970&amp;""))&amp;"=",V$1007)),ISNUMBER(FIND(";"&amp;UPPER(TRIM(Datos!V970&amp;""))&amp;";",V$1007))),OR(UPPER(TRIM(Datos!V970&amp;""))="SÍ",UPPER(TRIM(Datos!V970&amp;""))="SI",UPPER(TRIM(Datos!V970&amp;""))="NO"),IF(ISNUMBER(Datos!V970),AND(OR(V$1005="",Datos!V970&gt;=V$1005),OR(V$1006="",Datos!V970&lt;=V$1006)),FALSE),TRUE))))</f>
        <v>0.0</v>
      </c>
      <c r="W970">
        <f>IF(Datos!W970="",0,IF(AND(W$1008&lt;&gt;"",Datos!W970=W$1008),0,IF(W$1004=0,0,1-CHOOSE(W$1004,IF(ISNUMBER(Datos!W970),AND(OR(W$1005="",Datos!W970&gt;=W$1005),OR(W$1006="",Datos!W970&lt;=W$1006)),FALSE),IF(ISNUMBER(Datos!W970),AND(Datos!W970=INT(Datos!W970),AND(OR(W$1005="",Datos!W970&gt;=W$1005),OR(W$1006="",Datos!W970&lt;=W$1006))),FALSE),OR(ISNUMBER(FIND(";"&amp;UPPER(TRIM(Datos!W970&amp;""))&amp;"=",W$1007)),ISNUMBER(FIND(";"&amp;UPPER(TRIM(Datos!W970&amp;""))&amp;";",W$1007))),OR(UPPER(TRIM(Datos!W970&amp;""))="SÍ",UPPER(TRIM(Datos!W970&amp;""))="SI",UPPER(TRIM(Datos!W970&amp;""))="NO"),IF(ISNUMBER(Datos!W970),AND(OR(W$1005="",Datos!W970&gt;=W$1005),OR(W$1006="",Datos!W970&lt;=W$1006)),FALSE),TRUE))))</f>
        <v>0.0</v>
      </c>
      <c r="X970">
        <f>IF(Datos!X970="",0,IF(AND(X$1008&lt;&gt;"",Datos!X970=X$1008),0,IF(X$1004=0,0,1-CHOOSE(X$1004,IF(ISNUMBER(Datos!X970),AND(OR(X$1005="",Datos!X970&gt;=X$1005),OR(X$1006="",Datos!X970&lt;=X$1006)),FALSE),IF(ISNUMBER(Datos!X970),AND(Datos!X970=INT(Datos!X970),AND(OR(X$1005="",Datos!X970&gt;=X$1005),OR(X$1006="",Datos!X970&lt;=X$1006))),FALSE),OR(ISNUMBER(FIND(";"&amp;UPPER(TRIM(Datos!X970&amp;""))&amp;"=",X$1007)),ISNUMBER(FIND(";"&amp;UPPER(TRIM(Datos!X970&amp;""))&amp;";",X$1007))),OR(UPPER(TRIM(Datos!X970&amp;""))="SÍ",UPPER(TRIM(Datos!X970&amp;""))="SI",UPPER(TRIM(Datos!X970&amp;""))="NO"),IF(ISNUMBER(Datos!X970),AND(OR(X$1005="",Datos!X970&gt;=X$1005),OR(X$1006="",Datos!X970&lt;=X$1006)),FALSE),TRUE))))</f>
        <v>0.0</v>
      </c>
      <c r="Y970">
        <f>IF(Datos!Y970="",0,IF(AND(Y$1008&lt;&gt;"",Datos!Y970=Y$1008),0,IF(Y$1004=0,0,1-CHOOSE(Y$1004,IF(ISNUMBER(Datos!Y970),AND(OR(Y$1005="",Datos!Y970&gt;=Y$1005),OR(Y$1006="",Datos!Y970&lt;=Y$1006)),FALSE),IF(ISNUMBER(Datos!Y970),AND(Datos!Y970=INT(Datos!Y970),AND(OR(Y$1005="",Datos!Y970&gt;=Y$1005),OR(Y$1006="",Datos!Y970&lt;=Y$1006))),FALSE),OR(ISNUMBER(FIND(";"&amp;UPPER(TRIM(Datos!Y970&amp;""))&amp;"=",Y$1007)),ISNUMBER(FIND(";"&amp;UPPER(TRIM(Datos!Y970&amp;""))&amp;";",Y$1007))),OR(UPPER(TRIM(Datos!Y970&amp;""))="SÍ",UPPER(TRIM(Datos!Y970&amp;""))="SI",UPPER(TRIM(Datos!Y970&amp;""))="NO"),IF(ISNUMBER(Datos!Y970),AND(OR(Y$1005="",Datos!Y970&gt;=Y$1005),OR(Y$1006="",Datos!Y970&lt;=Y$1006)),FALSE),TRUE))))</f>
        <v>0.0</v>
      </c>
      <c r="Z970">
        <f>IF(Datos!Z970="",0,IF(AND(Z$1008&lt;&gt;"",Datos!Z970=Z$1008),0,IF(Z$1004=0,0,1-CHOOSE(Z$1004,IF(ISNUMBER(Datos!Z970),AND(OR(Z$1005="",Datos!Z970&gt;=Z$1005),OR(Z$1006="",Datos!Z970&lt;=Z$1006)),FALSE),IF(ISNUMBER(Datos!Z970),AND(Datos!Z970=INT(Datos!Z970),AND(OR(Z$1005="",Datos!Z970&gt;=Z$1005),OR(Z$1006="",Datos!Z970&lt;=Z$1006))),FALSE),OR(ISNUMBER(FIND(";"&amp;UPPER(TRIM(Datos!Z970&amp;""))&amp;"=",Z$1007)),ISNUMBER(FIND(";"&amp;UPPER(TRIM(Datos!Z970&amp;""))&amp;";",Z$1007))),OR(UPPER(TRIM(Datos!Z970&amp;""))="SÍ",UPPER(TRIM(Datos!Z970&amp;""))="SI",UPPER(TRIM(Datos!Z970&amp;""))="NO"),IF(ISNUMBER(Datos!Z970),AND(OR(Z$1005="",Datos!Z970&gt;=Z$1005),OR(Z$1006="",Datos!Z970&lt;=Z$1006)),FALSE),TRUE))))</f>
        <v>0.0</v>
      </c>
      <c r="AA970">
        <f>IF(Datos!AA970="",0,IF(AND(AA$1008&lt;&gt;"",Datos!AA970=AA$1008),0,IF(AA$1004=0,0,1-CHOOSE(AA$1004,IF(ISNUMBER(Datos!AA970),AND(OR(AA$1005="",Datos!AA970&gt;=AA$1005),OR(AA$1006="",Datos!AA970&lt;=AA$1006)),FALSE),IF(ISNUMBER(Datos!AA970),AND(Datos!AA970=INT(Datos!AA970),AND(OR(AA$1005="",Datos!AA970&gt;=AA$1005),OR(AA$1006="",Datos!AA970&lt;=AA$1006))),FALSE),OR(ISNUMBER(FIND(";"&amp;UPPER(TRIM(Datos!AA970&amp;""))&amp;"=",AA$1007)),ISNUMBER(FIND(";"&amp;UPPER(TRIM(Datos!AA970&amp;""))&amp;";",AA$1007))),OR(UPPER(TRIM(Datos!AA970&amp;""))="SÍ",UPPER(TRIM(Datos!AA970&amp;""))="SI",UPPER(TRIM(Datos!AA970&amp;""))="NO"),IF(ISNUMBER(Datos!AA970),AND(OR(AA$1005="",Datos!AA970&gt;=AA$1005),OR(AA$1006="",Datos!AA970&lt;=AA$1006)),FALSE),TRUE))))</f>
        <v>0.0</v>
      </c>
      <c r="AB970">
        <f>IF(Datos!AB970="",0,IF(AND(AB$1008&lt;&gt;"",Datos!AB970=AB$1008),0,IF(AB$1004=0,0,1-CHOOSE(AB$1004,IF(ISNUMBER(Datos!AB970),AND(OR(AB$1005="",Datos!AB970&gt;=AB$1005),OR(AB$1006="",Datos!AB970&lt;=AB$1006)),FALSE),IF(ISNUMBER(Datos!AB970),AND(Datos!AB970=INT(Datos!AB970),AND(OR(AB$1005="",Datos!AB970&gt;=AB$1005),OR(AB$1006="",Datos!AB970&lt;=AB$1006))),FALSE),OR(ISNUMBER(FIND(";"&amp;UPPER(TRIM(Datos!AB970&amp;""))&amp;"=",AB$1007)),ISNUMBER(FIND(";"&amp;UPPER(TRIM(Datos!AB970&amp;""))&amp;";",AB$1007))),OR(UPPER(TRIM(Datos!AB970&amp;""))="SÍ",UPPER(TRIM(Datos!AB970&amp;""))="SI",UPPER(TRIM(Datos!AB970&amp;""))="NO"),IF(ISNUMBER(Datos!AB970),AND(OR(AB$1005="",Datos!AB970&gt;=AB$1005),OR(AB$1006="",Datos!AB970&lt;=AB$1006)),FALSE),TRUE))))</f>
        <v>0.0</v>
      </c>
      <c r="AC970">
        <f>IF(Datos!AC970="",0,IF(AND(AC$1008&lt;&gt;"",Datos!AC970=AC$1008),0,IF(AC$1004=0,0,1-CHOOSE(AC$1004,IF(ISNUMBER(Datos!AC970),AND(OR(AC$1005="",Datos!AC970&gt;=AC$1005),OR(AC$1006="",Datos!AC970&lt;=AC$1006)),FALSE),IF(ISNUMBER(Datos!AC970),AND(Datos!AC970=INT(Datos!AC970),AND(OR(AC$1005="",Datos!AC970&gt;=AC$1005),OR(AC$1006="",Datos!AC970&lt;=AC$1006))),FALSE),OR(ISNUMBER(FIND(";"&amp;UPPER(TRIM(Datos!AC970&amp;""))&amp;"=",AC$1007)),ISNUMBER(FIND(";"&amp;UPPER(TRIM(Datos!AC970&amp;""))&amp;";",AC$1007))),OR(UPPER(TRIM(Datos!AC970&amp;""))="SÍ",UPPER(TRIM(Datos!AC970&amp;""))="SI",UPPER(TRIM(Datos!AC970&amp;""))="NO"),IF(ISNUMBER(Datos!AC970),AND(OR(AC$1005="",Datos!AC970&gt;=AC$1005),OR(AC$1006="",Datos!AC970&lt;=AC$1006)),FALSE),TRUE))))</f>
        <v>0.0</v>
      </c>
      <c r="AD970">
        <f>IF(Datos!AD970="",0,IF(AND(AD$1008&lt;&gt;"",Datos!AD970=AD$1008),0,IF(AD$1004=0,0,1-CHOOSE(AD$1004,IF(ISNUMBER(Datos!AD970),AND(OR(AD$1005="",Datos!AD970&gt;=AD$1005),OR(AD$1006="",Datos!AD970&lt;=AD$1006)),FALSE),IF(ISNUMBER(Datos!AD970),AND(Datos!AD970=INT(Datos!AD970),AND(OR(AD$1005="",Datos!AD970&gt;=AD$1005),OR(AD$1006="",Datos!AD970&lt;=AD$1006))),FALSE),OR(ISNUMBER(FIND(";"&amp;UPPER(TRIM(Datos!AD970&amp;""))&amp;"=",AD$1007)),ISNUMBER(FIND(";"&amp;UPPER(TRIM(Datos!AD970&amp;""))&amp;";",AD$1007))),OR(UPPER(TRIM(Datos!AD970&amp;""))="SÍ",UPPER(TRIM(Datos!AD970&amp;""))="SI",UPPER(TRIM(Datos!AD970&amp;""))="NO"),IF(ISNUMBER(Datos!AD970),AND(OR(AD$1005="",Datos!AD970&gt;=AD$1005),OR(AD$1006="",Datos!AD970&lt;=AD$1006)),FALSE),TRUE))))</f>
        <v>0.0</v>
      </c>
      <c r="AE970">
        <f>IF(Datos!AE970="",0,IF(AND(AE$1008&lt;&gt;"",Datos!AE970=AE$1008),0,IF(AE$1004=0,0,1-CHOOSE(AE$1004,IF(ISNUMBER(Datos!AE970),AND(OR(AE$1005="",Datos!AE970&gt;=AE$1005),OR(AE$1006="",Datos!AE970&lt;=AE$1006)),FALSE),IF(ISNUMBER(Datos!AE970),AND(Datos!AE970=INT(Datos!AE970),AND(OR(AE$1005="",Datos!AE970&gt;=AE$1005),OR(AE$1006="",Datos!AE970&lt;=AE$1006))),FALSE),OR(ISNUMBER(FIND(";"&amp;UPPER(TRIM(Datos!AE970&amp;""))&amp;"=",AE$1007)),ISNUMBER(FIND(";"&amp;UPPER(TRIM(Datos!AE970&amp;""))&amp;";",AE$1007))),OR(UPPER(TRIM(Datos!AE970&amp;""))="SÍ",UPPER(TRIM(Datos!AE970&amp;""))="SI",UPPER(TRIM(Datos!AE970&amp;""))="NO"),IF(ISNUMBER(Datos!AE970),AND(OR(AE$1005="",Datos!AE970&gt;=AE$1005),OR(AE$1006="",Datos!AE970&lt;=AE$1006)),FALSE),TRUE))))</f>
        <v>0.0</v>
      </c>
    </row>
    <row r="971" spans="2:31">
      <c r="B971">
        <f>IF(Datos!B971="",0,IF(AND(B$1008&lt;&gt;"",Datos!B971=B$1008),0,IF(B$1004=0,0,1-CHOOSE(B$1004,IF(ISNUMBER(Datos!B971),AND(OR(B$1005="",Datos!B971&gt;=B$1005),OR(B$1006="",Datos!B971&lt;=B$1006)),FALSE),IF(ISNUMBER(Datos!B971),AND(Datos!B971=INT(Datos!B971),AND(OR(B$1005="",Datos!B971&gt;=B$1005),OR(B$1006="",Datos!B971&lt;=B$1006))),FALSE),OR(ISNUMBER(FIND(";"&amp;UPPER(TRIM(Datos!B971&amp;""))&amp;"=",B$1007)),ISNUMBER(FIND(";"&amp;UPPER(TRIM(Datos!B971&amp;""))&amp;";",B$1007))),OR(UPPER(TRIM(Datos!B971&amp;""))="SÍ",UPPER(TRIM(Datos!B971&amp;""))="SI",UPPER(TRIM(Datos!B971&amp;""))="NO"),IF(ISNUMBER(Datos!B971),AND(OR(B$1005="",Datos!B971&gt;=B$1005),OR(B$1006="",Datos!B971&lt;=B$1006)),FALSE),TRUE))))</f>
        <v>0.0</v>
      </c>
      <c r="C971">
        <f>IF(Datos!C971="",0,IF(AND(C$1008&lt;&gt;"",Datos!C971=C$1008),0,IF(C$1004=0,0,1-CHOOSE(C$1004,IF(ISNUMBER(Datos!C971),AND(OR(C$1005="",Datos!C971&gt;=C$1005),OR(C$1006="",Datos!C971&lt;=C$1006)),FALSE),IF(ISNUMBER(Datos!C971),AND(Datos!C971=INT(Datos!C971),AND(OR(C$1005="",Datos!C971&gt;=C$1005),OR(C$1006="",Datos!C971&lt;=C$1006))),FALSE),OR(ISNUMBER(FIND(";"&amp;UPPER(TRIM(Datos!C971&amp;""))&amp;"=",C$1007)),ISNUMBER(FIND(";"&amp;UPPER(TRIM(Datos!C971&amp;""))&amp;";",C$1007))),OR(UPPER(TRIM(Datos!C971&amp;""))="SÍ",UPPER(TRIM(Datos!C971&amp;""))="SI",UPPER(TRIM(Datos!C971&amp;""))="NO"),IF(ISNUMBER(Datos!C971),AND(OR(C$1005="",Datos!C971&gt;=C$1005),OR(C$1006="",Datos!C971&lt;=C$1006)),FALSE),TRUE))))</f>
        <v>0.0</v>
      </c>
      <c r="D971">
        <f>IF(Datos!D971="",0,IF(AND(D$1008&lt;&gt;"",Datos!D971=D$1008),0,IF(D$1004=0,0,1-CHOOSE(D$1004,IF(ISNUMBER(Datos!D971),AND(OR(D$1005="",Datos!D971&gt;=D$1005),OR(D$1006="",Datos!D971&lt;=D$1006)),FALSE),IF(ISNUMBER(Datos!D971),AND(Datos!D971=INT(Datos!D971),AND(OR(D$1005="",Datos!D971&gt;=D$1005),OR(D$1006="",Datos!D971&lt;=D$1006))),FALSE),OR(ISNUMBER(FIND(";"&amp;UPPER(TRIM(Datos!D971&amp;""))&amp;"=",D$1007)),ISNUMBER(FIND(";"&amp;UPPER(TRIM(Datos!D971&amp;""))&amp;";",D$1007))),OR(UPPER(TRIM(Datos!D971&amp;""))="SÍ",UPPER(TRIM(Datos!D971&amp;""))="SI",UPPER(TRIM(Datos!D971&amp;""))="NO"),IF(ISNUMBER(Datos!D971),AND(OR(D$1005="",Datos!D971&gt;=D$1005),OR(D$1006="",Datos!D971&lt;=D$1006)),FALSE),TRUE))))</f>
        <v>0.0</v>
      </c>
      <c r="E971">
        <f>IF(Datos!E971="",0,IF(AND(E$1008&lt;&gt;"",Datos!E971=E$1008),0,IF(E$1004=0,0,1-CHOOSE(E$1004,IF(ISNUMBER(Datos!E971),AND(OR(E$1005="",Datos!E971&gt;=E$1005),OR(E$1006="",Datos!E971&lt;=E$1006)),FALSE),IF(ISNUMBER(Datos!E971),AND(Datos!E971=INT(Datos!E971),AND(OR(E$1005="",Datos!E971&gt;=E$1005),OR(E$1006="",Datos!E971&lt;=E$1006))),FALSE),OR(ISNUMBER(FIND(";"&amp;UPPER(TRIM(Datos!E971&amp;""))&amp;"=",E$1007)),ISNUMBER(FIND(";"&amp;UPPER(TRIM(Datos!E971&amp;""))&amp;";",E$1007))),OR(UPPER(TRIM(Datos!E971&amp;""))="SÍ",UPPER(TRIM(Datos!E971&amp;""))="SI",UPPER(TRIM(Datos!E971&amp;""))="NO"),IF(ISNUMBER(Datos!E971),AND(OR(E$1005="",Datos!E971&gt;=E$1005),OR(E$1006="",Datos!E971&lt;=E$1006)),FALSE),TRUE))))</f>
        <v>0.0</v>
      </c>
      <c r="F971">
        <f>IF(Datos!F971="",0,IF(AND(F$1008&lt;&gt;"",Datos!F971=F$1008),0,IF(F$1004=0,0,1-CHOOSE(F$1004,IF(ISNUMBER(Datos!F971),AND(OR(F$1005="",Datos!F971&gt;=F$1005),OR(F$1006="",Datos!F971&lt;=F$1006)),FALSE),IF(ISNUMBER(Datos!F971),AND(Datos!F971=INT(Datos!F971),AND(OR(F$1005="",Datos!F971&gt;=F$1005),OR(F$1006="",Datos!F971&lt;=F$1006))),FALSE),OR(ISNUMBER(FIND(";"&amp;UPPER(TRIM(Datos!F971&amp;""))&amp;"=",F$1007)),ISNUMBER(FIND(";"&amp;UPPER(TRIM(Datos!F971&amp;""))&amp;";",F$1007))),OR(UPPER(TRIM(Datos!F971&amp;""))="SÍ",UPPER(TRIM(Datos!F971&amp;""))="SI",UPPER(TRIM(Datos!F971&amp;""))="NO"),IF(ISNUMBER(Datos!F971),AND(OR(F$1005="",Datos!F971&gt;=F$1005),OR(F$1006="",Datos!F971&lt;=F$1006)),FALSE),TRUE))))</f>
        <v>0.0</v>
      </c>
      <c r="G971">
        <f>IF(Datos!G971="",0,IF(AND(G$1008&lt;&gt;"",Datos!G971=G$1008),0,IF(G$1004=0,0,1-CHOOSE(G$1004,IF(ISNUMBER(Datos!G971),AND(OR(G$1005="",Datos!G971&gt;=G$1005),OR(G$1006="",Datos!G971&lt;=G$1006)),FALSE),IF(ISNUMBER(Datos!G971),AND(Datos!G971=INT(Datos!G971),AND(OR(G$1005="",Datos!G971&gt;=G$1005),OR(G$1006="",Datos!G971&lt;=G$1006))),FALSE),OR(ISNUMBER(FIND(";"&amp;UPPER(TRIM(Datos!G971&amp;""))&amp;"=",G$1007)),ISNUMBER(FIND(";"&amp;UPPER(TRIM(Datos!G971&amp;""))&amp;";",G$1007))),OR(UPPER(TRIM(Datos!G971&amp;""))="SÍ",UPPER(TRIM(Datos!G971&amp;""))="SI",UPPER(TRIM(Datos!G971&amp;""))="NO"),IF(ISNUMBER(Datos!G971),AND(OR(G$1005="",Datos!G971&gt;=G$1005),OR(G$1006="",Datos!G971&lt;=G$1006)),FALSE),TRUE))))</f>
        <v>0.0</v>
      </c>
      <c r="H971">
        <f>IF(Datos!H971="",0,IF(AND(H$1008&lt;&gt;"",Datos!H971=H$1008),0,IF(H$1004=0,0,1-CHOOSE(H$1004,IF(ISNUMBER(Datos!H971),AND(OR(H$1005="",Datos!H971&gt;=H$1005),OR(H$1006="",Datos!H971&lt;=H$1006)),FALSE),IF(ISNUMBER(Datos!H971),AND(Datos!H971=INT(Datos!H971),AND(OR(H$1005="",Datos!H971&gt;=H$1005),OR(H$1006="",Datos!H971&lt;=H$1006))),FALSE),OR(ISNUMBER(FIND(";"&amp;UPPER(TRIM(Datos!H971&amp;""))&amp;"=",H$1007)),ISNUMBER(FIND(";"&amp;UPPER(TRIM(Datos!H971&amp;""))&amp;";",H$1007))),OR(UPPER(TRIM(Datos!H971&amp;""))="SÍ",UPPER(TRIM(Datos!H971&amp;""))="SI",UPPER(TRIM(Datos!H971&amp;""))="NO"),IF(ISNUMBER(Datos!H971),AND(OR(H$1005="",Datos!H971&gt;=H$1005),OR(H$1006="",Datos!H971&lt;=H$1006)),FALSE),TRUE))))</f>
        <v>0.0</v>
      </c>
      <c r="I971">
        <f>IF(Datos!I971="",0,IF(AND(I$1008&lt;&gt;"",Datos!I971=I$1008),0,IF(I$1004=0,0,1-CHOOSE(I$1004,IF(ISNUMBER(Datos!I971),AND(OR(I$1005="",Datos!I971&gt;=I$1005),OR(I$1006="",Datos!I971&lt;=I$1006)),FALSE),IF(ISNUMBER(Datos!I971),AND(Datos!I971=INT(Datos!I971),AND(OR(I$1005="",Datos!I971&gt;=I$1005),OR(I$1006="",Datos!I971&lt;=I$1006))),FALSE),OR(ISNUMBER(FIND(";"&amp;UPPER(TRIM(Datos!I971&amp;""))&amp;"=",I$1007)),ISNUMBER(FIND(";"&amp;UPPER(TRIM(Datos!I971&amp;""))&amp;";",I$1007))),OR(UPPER(TRIM(Datos!I971&amp;""))="SÍ",UPPER(TRIM(Datos!I971&amp;""))="SI",UPPER(TRIM(Datos!I971&amp;""))="NO"),IF(ISNUMBER(Datos!I971),AND(OR(I$1005="",Datos!I971&gt;=I$1005),OR(I$1006="",Datos!I971&lt;=I$1006)),FALSE),TRUE))))</f>
        <v>0.0</v>
      </c>
      <c r="J971">
        <f>IF(Datos!J971="",0,IF(AND(J$1008&lt;&gt;"",Datos!J971=J$1008),0,IF(J$1004=0,0,1-CHOOSE(J$1004,IF(ISNUMBER(Datos!J971),AND(OR(J$1005="",Datos!J971&gt;=J$1005),OR(J$1006="",Datos!J971&lt;=J$1006)),FALSE),IF(ISNUMBER(Datos!J971),AND(Datos!J971=INT(Datos!J971),AND(OR(J$1005="",Datos!J971&gt;=J$1005),OR(J$1006="",Datos!J971&lt;=J$1006))),FALSE),OR(ISNUMBER(FIND(";"&amp;UPPER(TRIM(Datos!J971&amp;""))&amp;"=",J$1007)),ISNUMBER(FIND(";"&amp;UPPER(TRIM(Datos!J971&amp;""))&amp;";",J$1007))),OR(UPPER(TRIM(Datos!J971&amp;""))="SÍ",UPPER(TRIM(Datos!J971&amp;""))="SI",UPPER(TRIM(Datos!J971&amp;""))="NO"),IF(ISNUMBER(Datos!J971),AND(OR(J$1005="",Datos!J971&gt;=J$1005),OR(J$1006="",Datos!J971&lt;=J$1006)),FALSE),TRUE))))</f>
        <v>0.0</v>
      </c>
      <c r="K971">
        <f>IF(Datos!K971="",0,IF(AND(K$1008&lt;&gt;"",Datos!K971=K$1008),0,IF(K$1004=0,0,1-CHOOSE(K$1004,IF(ISNUMBER(Datos!K971),AND(OR(K$1005="",Datos!K971&gt;=K$1005),OR(K$1006="",Datos!K971&lt;=K$1006)),FALSE),IF(ISNUMBER(Datos!K971),AND(Datos!K971=INT(Datos!K971),AND(OR(K$1005="",Datos!K971&gt;=K$1005),OR(K$1006="",Datos!K971&lt;=K$1006))),FALSE),OR(ISNUMBER(FIND(";"&amp;UPPER(TRIM(Datos!K971&amp;""))&amp;"=",K$1007)),ISNUMBER(FIND(";"&amp;UPPER(TRIM(Datos!K971&amp;""))&amp;";",K$1007))),OR(UPPER(TRIM(Datos!K971&amp;""))="SÍ",UPPER(TRIM(Datos!K971&amp;""))="SI",UPPER(TRIM(Datos!K971&amp;""))="NO"),IF(ISNUMBER(Datos!K971),AND(OR(K$1005="",Datos!K971&gt;=K$1005),OR(K$1006="",Datos!K971&lt;=K$1006)),FALSE),TRUE))))</f>
        <v>0.0</v>
      </c>
      <c r="L971">
        <f>IF(Datos!L971="",0,IF(AND(L$1008&lt;&gt;"",Datos!L971=L$1008),0,IF(L$1004=0,0,1-CHOOSE(L$1004,IF(ISNUMBER(Datos!L971),AND(OR(L$1005="",Datos!L971&gt;=L$1005),OR(L$1006="",Datos!L971&lt;=L$1006)),FALSE),IF(ISNUMBER(Datos!L971),AND(Datos!L971=INT(Datos!L971),AND(OR(L$1005="",Datos!L971&gt;=L$1005),OR(L$1006="",Datos!L971&lt;=L$1006))),FALSE),OR(ISNUMBER(FIND(";"&amp;UPPER(TRIM(Datos!L971&amp;""))&amp;"=",L$1007)),ISNUMBER(FIND(";"&amp;UPPER(TRIM(Datos!L971&amp;""))&amp;";",L$1007))),OR(UPPER(TRIM(Datos!L971&amp;""))="SÍ",UPPER(TRIM(Datos!L971&amp;""))="SI",UPPER(TRIM(Datos!L971&amp;""))="NO"),IF(ISNUMBER(Datos!L971),AND(OR(L$1005="",Datos!L971&gt;=L$1005),OR(L$1006="",Datos!L971&lt;=L$1006)),FALSE),TRUE))))</f>
        <v>0.0</v>
      </c>
      <c r="M971">
        <f>IF(Datos!M971="",0,IF(AND(M$1008&lt;&gt;"",Datos!M971=M$1008),0,IF(M$1004=0,0,1-CHOOSE(M$1004,IF(ISNUMBER(Datos!M971),AND(OR(M$1005="",Datos!M971&gt;=M$1005),OR(M$1006="",Datos!M971&lt;=M$1006)),FALSE),IF(ISNUMBER(Datos!M971),AND(Datos!M971=INT(Datos!M971),AND(OR(M$1005="",Datos!M971&gt;=M$1005),OR(M$1006="",Datos!M971&lt;=M$1006))),FALSE),OR(ISNUMBER(FIND(";"&amp;UPPER(TRIM(Datos!M971&amp;""))&amp;"=",M$1007)),ISNUMBER(FIND(";"&amp;UPPER(TRIM(Datos!M971&amp;""))&amp;";",M$1007))),OR(UPPER(TRIM(Datos!M971&amp;""))="SÍ",UPPER(TRIM(Datos!M971&amp;""))="SI",UPPER(TRIM(Datos!M971&amp;""))="NO"),IF(ISNUMBER(Datos!M971),AND(OR(M$1005="",Datos!M971&gt;=M$1005),OR(M$1006="",Datos!M971&lt;=M$1006)),FALSE),TRUE))))</f>
        <v>0.0</v>
      </c>
      <c r="N971">
        <f>IF(Datos!N971="",0,IF(AND(N$1008&lt;&gt;"",Datos!N971=N$1008),0,IF(N$1004=0,0,1-CHOOSE(N$1004,IF(ISNUMBER(Datos!N971),AND(OR(N$1005="",Datos!N971&gt;=N$1005),OR(N$1006="",Datos!N971&lt;=N$1006)),FALSE),IF(ISNUMBER(Datos!N971),AND(Datos!N971=INT(Datos!N971),AND(OR(N$1005="",Datos!N971&gt;=N$1005),OR(N$1006="",Datos!N971&lt;=N$1006))),FALSE),OR(ISNUMBER(FIND(";"&amp;UPPER(TRIM(Datos!N971&amp;""))&amp;"=",N$1007)),ISNUMBER(FIND(";"&amp;UPPER(TRIM(Datos!N971&amp;""))&amp;";",N$1007))),OR(UPPER(TRIM(Datos!N971&amp;""))="SÍ",UPPER(TRIM(Datos!N971&amp;""))="SI",UPPER(TRIM(Datos!N971&amp;""))="NO"),IF(ISNUMBER(Datos!N971),AND(OR(N$1005="",Datos!N971&gt;=N$1005),OR(N$1006="",Datos!N971&lt;=N$1006)),FALSE),TRUE))))</f>
        <v>0.0</v>
      </c>
      <c r="O971">
        <f>IF(Datos!O971="",0,IF(AND(O$1008&lt;&gt;"",Datos!O971=O$1008),0,IF(O$1004=0,0,1-CHOOSE(O$1004,IF(ISNUMBER(Datos!O971),AND(OR(O$1005="",Datos!O971&gt;=O$1005),OR(O$1006="",Datos!O971&lt;=O$1006)),FALSE),IF(ISNUMBER(Datos!O971),AND(Datos!O971=INT(Datos!O971),AND(OR(O$1005="",Datos!O971&gt;=O$1005),OR(O$1006="",Datos!O971&lt;=O$1006))),FALSE),OR(ISNUMBER(FIND(";"&amp;UPPER(TRIM(Datos!O971&amp;""))&amp;"=",O$1007)),ISNUMBER(FIND(";"&amp;UPPER(TRIM(Datos!O971&amp;""))&amp;";",O$1007))),OR(UPPER(TRIM(Datos!O971&amp;""))="SÍ",UPPER(TRIM(Datos!O971&amp;""))="SI",UPPER(TRIM(Datos!O971&amp;""))="NO"),IF(ISNUMBER(Datos!O971),AND(OR(O$1005="",Datos!O971&gt;=O$1005),OR(O$1006="",Datos!O971&lt;=O$1006)),FALSE),TRUE))))</f>
        <v>0.0</v>
      </c>
      <c r="P971">
        <f>IF(Datos!P971="",0,IF(AND(P$1008&lt;&gt;"",Datos!P971=P$1008),0,IF(P$1004=0,0,1-CHOOSE(P$1004,IF(ISNUMBER(Datos!P971),AND(OR(P$1005="",Datos!P971&gt;=P$1005),OR(P$1006="",Datos!P971&lt;=P$1006)),FALSE),IF(ISNUMBER(Datos!P971),AND(Datos!P971=INT(Datos!P971),AND(OR(P$1005="",Datos!P971&gt;=P$1005),OR(P$1006="",Datos!P971&lt;=P$1006))),FALSE),OR(ISNUMBER(FIND(";"&amp;UPPER(TRIM(Datos!P971&amp;""))&amp;"=",P$1007)),ISNUMBER(FIND(";"&amp;UPPER(TRIM(Datos!P971&amp;""))&amp;";",P$1007))),OR(UPPER(TRIM(Datos!P971&amp;""))="SÍ",UPPER(TRIM(Datos!P971&amp;""))="SI",UPPER(TRIM(Datos!P971&amp;""))="NO"),IF(ISNUMBER(Datos!P971),AND(OR(P$1005="",Datos!P971&gt;=P$1005),OR(P$1006="",Datos!P971&lt;=P$1006)),FALSE),TRUE))))</f>
        <v>0.0</v>
      </c>
      <c r="Q971">
        <f>IF(Datos!Q971="",0,IF(AND(Q$1008&lt;&gt;"",Datos!Q971=Q$1008),0,IF(Q$1004=0,0,1-CHOOSE(Q$1004,IF(ISNUMBER(Datos!Q971),AND(OR(Q$1005="",Datos!Q971&gt;=Q$1005),OR(Q$1006="",Datos!Q971&lt;=Q$1006)),FALSE),IF(ISNUMBER(Datos!Q971),AND(Datos!Q971=INT(Datos!Q971),AND(OR(Q$1005="",Datos!Q971&gt;=Q$1005),OR(Q$1006="",Datos!Q971&lt;=Q$1006))),FALSE),OR(ISNUMBER(FIND(";"&amp;UPPER(TRIM(Datos!Q971&amp;""))&amp;"=",Q$1007)),ISNUMBER(FIND(";"&amp;UPPER(TRIM(Datos!Q971&amp;""))&amp;";",Q$1007))),OR(UPPER(TRIM(Datos!Q971&amp;""))="SÍ",UPPER(TRIM(Datos!Q971&amp;""))="SI",UPPER(TRIM(Datos!Q971&amp;""))="NO"),IF(ISNUMBER(Datos!Q971),AND(OR(Q$1005="",Datos!Q971&gt;=Q$1005),OR(Q$1006="",Datos!Q971&lt;=Q$1006)),FALSE),TRUE))))</f>
        <v>0.0</v>
      </c>
      <c r="R971">
        <f>IF(Datos!R971="",0,IF(AND(R$1008&lt;&gt;"",Datos!R971=R$1008),0,IF(R$1004=0,0,1-CHOOSE(R$1004,IF(ISNUMBER(Datos!R971),AND(OR(R$1005="",Datos!R971&gt;=R$1005),OR(R$1006="",Datos!R971&lt;=R$1006)),FALSE),IF(ISNUMBER(Datos!R971),AND(Datos!R971=INT(Datos!R971),AND(OR(R$1005="",Datos!R971&gt;=R$1005),OR(R$1006="",Datos!R971&lt;=R$1006))),FALSE),OR(ISNUMBER(FIND(";"&amp;UPPER(TRIM(Datos!R971&amp;""))&amp;"=",R$1007)),ISNUMBER(FIND(";"&amp;UPPER(TRIM(Datos!R971&amp;""))&amp;";",R$1007))),OR(UPPER(TRIM(Datos!R971&amp;""))="SÍ",UPPER(TRIM(Datos!R971&amp;""))="SI",UPPER(TRIM(Datos!R971&amp;""))="NO"),IF(ISNUMBER(Datos!R971),AND(OR(R$1005="",Datos!R971&gt;=R$1005),OR(R$1006="",Datos!R971&lt;=R$1006)),FALSE),TRUE))))</f>
        <v>0.0</v>
      </c>
      <c r="S971">
        <f>IF(Datos!S971="",0,IF(AND(S$1008&lt;&gt;"",Datos!S971=S$1008),0,IF(S$1004=0,0,1-CHOOSE(S$1004,IF(ISNUMBER(Datos!S971),AND(OR(S$1005="",Datos!S971&gt;=S$1005),OR(S$1006="",Datos!S971&lt;=S$1006)),FALSE),IF(ISNUMBER(Datos!S971),AND(Datos!S971=INT(Datos!S971),AND(OR(S$1005="",Datos!S971&gt;=S$1005),OR(S$1006="",Datos!S971&lt;=S$1006))),FALSE),OR(ISNUMBER(FIND(";"&amp;UPPER(TRIM(Datos!S971&amp;""))&amp;"=",S$1007)),ISNUMBER(FIND(";"&amp;UPPER(TRIM(Datos!S971&amp;""))&amp;";",S$1007))),OR(UPPER(TRIM(Datos!S971&amp;""))="SÍ",UPPER(TRIM(Datos!S971&amp;""))="SI",UPPER(TRIM(Datos!S971&amp;""))="NO"),IF(ISNUMBER(Datos!S971),AND(OR(S$1005="",Datos!S971&gt;=S$1005),OR(S$1006="",Datos!S971&lt;=S$1006)),FALSE),TRUE))))</f>
        <v>0.0</v>
      </c>
      <c r="T971">
        <f>IF(Datos!T971="",0,IF(AND(T$1008&lt;&gt;"",Datos!T971=T$1008),0,IF(T$1004=0,0,1-CHOOSE(T$1004,IF(ISNUMBER(Datos!T971),AND(OR(T$1005="",Datos!T971&gt;=T$1005),OR(T$1006="",Datos!T971&lt;=T$1006)),FALSE),IF(ISNUMBER(Datos!T971),AND(Datos!T971=INT(Datos!T971),AND(OR(T$1005="",Datos!T971&gt;=T$1005),OR(T$1006="",Datos!T971&lt;=T$1006))),FALSE),OR(ISNUMBER(FIND(";"&amp;UPPER(TRIM(Datos!T971&amp;""))&amp;"=",T$1007)),ISNUMBER(FIND(";"&amp;UPPER(TRIM(Datos!T971&amp;""))&amp;";",T$1007))),OR(UPPER(TRIM(Datos!T971&amp;""))="SÍ",UPPER(TRIM(Datos!T971&amp;""))="SI",UPPER(TRIM(Datos!T971&amp;""))="NO"),IF(ISNUMBER(Datos!T971),AND(OR(T$1005="",Datos!T971&gt;=T$1005),OR(T$1006="",Datos!T971&lt;=T$1006)),FALSE),TRUE))))</f>
        <v>0.0</v>
      </c>
      <c r="U971">
        <f>IF(Datos!U971="",0,IF(AND(U$1008&lt;&gt;"",Datos!U971=U$1008),0,IF(U$1004=0,0,1-CHOOSE(U$1004,IF(ISNUMBER(Datos!U971),AND(OR(U$1005="",Datos!U971&gt;=U$1005),OR(U$1006="",Datos!U971&lt;=U$1006)),FALSE),IF(ISNUMBER(Datos!U971),AND(Datos!U971=INT(Datos!U971),AND(OR(U$1005="",Datos!U971&gt;=U$1005),OR(U$1006="",Datos!U971&lt;=U$1006))),FALSE),OR(ISNUMBER(FIND(";"&amp;UPPER(TRIM(Datos!U971&amp;""))&amp;"=",U$1007)),ISNUMBER(FIND(";"&amp;UPPER(TRIM(Datos!U971&amp;""))&amp;";",U$1007))),OR(UPPER(TRIM(Datos!U971&amp;""))="SÍ",UPPER(TRIM(Datos!U971&amp;""))="SI",UPPER(TRIM(Datos!U971&amp;""))="NO"),IF(ISNUMBER(Datos!U971),AND(OR(U$1005="",Datos!U971&gt;=U$1005),OR(U$1006="",Datos!U971&lt;=U$1006)),FALSE),TRUE))))</f>
        <v>0.0</v>
      </c>
      <c r="V971">
        <f>IF(Datos!V971="",0,IF(AND(V$1008&lt;&gt;"",Datos!V971=V$1008),0,IF(V$1004=0,0,1-CHOOSE(V$1004,IF(ISNUMBER(Datos!V971),AND(OR(V$1005="",Datos!V971&gt;=V$1005),OR(V$1006="",Datos!V971&lt;=V$1006)),FALSE),IF(ISNUMBER(Datos!V971),AND(Datos!V971=INT(Datos!V971),AND(OR(V$1005="",Datos!V971&gt;=V$1005),OR(V$1006="",Datos!V971&lt;=V$1006))),FALSE),OR(ISNUMBER(FIND(";"&amp;UPPER(TRIM(Datos!V971&amp;""))&amp;"=",V$1007)),ISNUMBER(FIND(";"&amp;UPPER(TRIM(Datos!V971&amp;""))&amp;";",V$1007))),OR(UPPER(TRIM(Datos!V971&amp;""))="SÍ",UPPER(TRIM(Datos!V971&amp;""))="SI",UPPER(TRIM(Datos!V971&amp;""))="NO"),IF(ISNUMBER(Datos!V971),AND(OR(V$1005="",Datos!V971&gt;=V$1005),OR(V$1006="",Datos!V971&lt;=V$1006)),FALSE),TRUE))))</f>
        <v>0.0</v>
      </c>
      <c r="W971">
        <f>IF(Datos!W971="",0,IF(AND(W$1008&lt;&gt;"",Datos!W971=W$1008),0,IF(W$1004=0,0,1-CHOOSE(W$1004,IF(ISNUMBER(Datos!W971),AND(OR(W$1005="",Datos!W971&gt;=W$1005),OR(W$1006="",Datos!W971&lt;=W$1006)),FALSE),IF(ISNUMBER(Datos!W971),AND(Datos!W971=INT(Datos!W971),AND(OR(W$1005="",Datos!W971&gt;=W$1005),OR(W$1006="",Datos!W971&lt;=W$1006))),FALSE),OR(ISNUMBER(FIND(";"&amp;UPPER(TRIM(Datos!W971&amp;""))&amp;"=",W$1007)),ISNUMBER(FIND(";"&amp;UPPER(TRIM(Datos!W971&amp;""))&amp;";",W$1007))),OR(UPPER(TRIM(Datos!W971&amp;""))="SÍ",UPPER(TRIM(Datos!W971&amp;""))="SI",UPPER(TRIM(Datos!W971&amp;""))="NO"),IF(ISNUMBER(Datos!W971),AND(OR(W$1005="",Datos!W971&gt;=W$1005),OR(W$1006="",Datos!W971&lt;=W$1006)),FALSE),TRUE))))</f>
        <v>0.0</v>
      </c>
      <c r="X971">
        <f>IF(Datos!X971="",0,IF(AND(X$1008&lt;&gt;"",Datos!X971=X$1008),0,IF(X$1004=0,0,1-CHOOSE(X$1004,IF(ISNUMBER(Datos!X971),AND(OR(X$1005="",Datos!X971&gt;=X$1005),OR(X$1006="",Datos!X971&lt;=X$1006)),FALSE),IF(ISNUMBER(Datos!X971),AND(Datos!X971=INT(Datos!X971),AND(OR(X$1005="",Datos!X971&gt;=X$1005),OR(X$1006="",Datos!X971&lt;=X$1006))),FALSE),OR(ISNUMBER(FIND(";"&amp;UPPER(TRIM(Datos!X971&amp;""))&amp;"=",X$1007)),ISNUMBER(FIND(";"&amp;UPPER(TRIM(Datos!X971&amp;""))&amp;";",X$1007))),OR(UPPER(TRIM(Datos!X971&amp;""))="SÍ",UPPER(TRIM(Datos!X971&amp;""))="SI",UPPER(TRIM(Datos!X971&amp;""))="NO"),IF(ISNUMBER(Datos!X971),AND(OR(X$1005="",Datos!X971&gt;=X$1005),OR(X$1006="",Datos!X971&lt;=X$1006)),FALSE),TRUE))))</f>
        <v>0.0</v>
      </c>
      <c r="Y971">
        <f>IF(Datos!Y971="",0,IF(AND(Y$1008&lt;&gt;"",Datos!Y971=Y$1008),0,IF(Y$1004=0,0,1-CHOOSE(Y$1004,IF(ISNUMBER(Datos!Y971),AND(OR(Y$1005="",Datos!Y971&gt;=Y$1005),OR(Y$1006="",Datos!Y971&lt;=Y$1006)),FALSE),IF(ISNUMBER(Datos!Y971),AND(Datos!Y971=INT(Datos!Y971),AND(OR(Y$1005="",Datos!Y971&gt;=Y$1005),OR(Y$1006="",Datos!Y971&lt;=Y$1006))),FALSE),OR(ISNUMBER(FIND(";"&amp;UPPER(TRIM(Datos!Y971&amp;""))&amp;"=",Y$1007)),ISNUMBER(FIND(";"&amp;UPPER(TRIM(Datos!Y971&amp;""))&amp;";",Y$1007))),OR(UPPER(TRIM(Datos!Y971&amp;""))="SÍ",UPPER(TRIM(Datos!Y971&amp;""))="SI",UPPER(TRIM(Datos!Y971&amp;""))="NO"),IF(ISNUMBER(Datos!Y971),AND(OR(Y$1005="",Datos!Y971&gt;=Y$1005),OR(Y$1006="",Datos!Y971&lt;=Y$1006)),FALSE),TRUE))))</f>
        <v>0.0</v>
      </c>
      <c r="Z971">
        <f>IF(Datos!Z971="",0,IF(AND(Z$1008&lt;&gt;"",Datos!Z971=Z$1008),0,IF(Z$1004=0,0,1-CHOOSE(Z$1004,IF(ISNUMBER(Datos!Z971),AND(OR(Z$1005="",Datos!Z971&gt;=Z$1005),OR(Z$1006="",Datos!Z971&lt;=Z$1006)),FALSE),IF(ISNUMBER(Datos!Z971),AND(Datos!Z971=INT(Datos!Z971),AND(OR(Z$1005="",Datos!Z971&gt;=Z$1005),OR(Z$1006="",Datos!Z971&lt;=Z$1006))),FALSE),OR(ISNUMBER(FIND(";"&amp;UPPER(TRIM(Datos!Z971&amp;""))&amp;"=",Z$1007)),ISNUMBER(FIND(";"&amp;UPPER(TRIM(Datos!Z971&amp;""))&amp;";",Z$1007))),OR(UPPER(TRIM(Datos!Z971&amp;""))="SÍ",UPPER(TRIM(Datos!Z971&amp;""))="SI",UPPER(TRIM(Datos!Z971&amp;""))="NO"),IF(ISNUMBER(Datos!Z971),AND(OR(Z$1005="",Datos!Z971&gt;=Z$1005),OR(Z$1006="",Datos!Z971&lt;=Z$1006)),FALSE),TRUE))))</f>
        <v>0.0</v>
      </c>
      <c r="AA971">
        <f>IF(Datos!AA971="",0,IF(AND(AA$1008&lt;&gt;"",Datos!AA971=AA$1008),0,IF(AA$1004=0,0,1-CHOOSE(AA$1004,IF(ISNUMBER(Datos!AA971),AND(OR(AA$1005="",Datos!AA971&gt;=AA$1005),OR(AA$1006="",Datos!AA971&lt;=AA$1006)),FALSE),IF(ISNUMBER(Datos!AA971),AND(Datos!AA971=INT(Datos!AA971),AND(OR(AA$1005="",Datos!AA971&gt;=AA$1005),OR(AA$1006="",Datos!AA971&lt;=AA$1006))),FALSE),OR(ISNUMBER(FIND(";"&amp;UPPER(TRIM(Datos!AA971&amp;""))&amp;"=",AA$1007)),ISNUMBER(FIND(";"&amp;UPPER(TRIM(Datos!AA971&amp;""))&amp;";",AA$1007))),OR(UPPER(TRIM(Datos!AA971&amp;""))="SÍ",UPPER(TRIM(Datos!AA971&amp;""))="SI",UPPER(TRIM(Datos!AA971&amp;""))="NO"),IF(ISNUMBER(Datos!AA971),AND(OR(AA$1005="",Datos!AA971&gt;=AA$1005),OR(AA$1006="",Datos!AA971&lt;=AA$1006)),FALSE),TRUE))))</f>
        <v>0.0</v>
      </c>
      <c r="AB971">
        <f>IF(Datos!AB971="",0,IF(AND(AB$1008&lt;&gt;"",Datos!AB971=AB$1008),0,IF(AB$1004=0,0,1-CHOOSE(AB$1004,IF(ISNUMBER(Datos!AB971),AND(OR(AB$1005="",Datos!AB971&gt;=AB$1005),OR(AB$1006="",Datos!AB971&lt;=AB$1006)),FALSE),IF(ISNUMBER(Datos!AB971),AND(Datos!AB971=INT(Datos!AB971),AND(OR(AB$1005="",Datos!AB971&gt;=AB$1005),OR(AB$1006="",Datos!AB971&lt;=AB$1006))),FALSE),OR(ISNUMBER(FIND(";"&amp;UPPER(TRIM(Datos!AB971&amp;""))&amp;"=",AB$1007)),ISNUMBER(FIND(";"&amp;UPPER(TRIM(Datos!AB971&amp;""))&amp;";",AB$1007))),OR(UPPER(TRIM(Datos!AB971&amp;""))="SÍ",UPPER(TRIM(Datos!AB971&amp;""))="SI",UPPER(TRIM(Datos!AB971&amp;""))="NO"),IF(ISNUMBER(Datos!AB971),AND(OR(AB$1005="",Datos!AB971&gt;=AB$1005),OR(AB$1006="",Datos!AB971&lt;=AB$1006)),FALSE),TRUE))))</f>
        <v>0.0</v>
      </c>
      <c r="AC971">
        <f>IF(Datos!AC971="",0,IF(AND(AC$1008&lt;&gt;"",Datos!AC971=AC$1008),0,IF(AC$1004=0,0,1-CHOOSE(AC$1004,IF(ISNUMBER(Datos!AC971),AND(OR(AC$1005="",Datos!AC971&gt;=AC$1005),OR(AC$1006="",Datos!AC971&lt;=AC$1006)),FALSE),IF(ISNUMBER(Datos!AC971),AND(Datos!AC971=INT(Datos!AC971),AND(OR(AC$1005="",Datos!AC971&gt;=AC$1005),OR(AC$1006="",Datos!AC971&lt;=AC$1006))),FALSE),OR(ISNUMBER(FIND(";"&amp;UPPER(TRIM(Datos!AC971&amp;""))&amp;"=",AC$1007)),ISNUMBER(FIND(";"&amp;UPPER(TRIM(Datos!AC971&amp;""))&amp;";",AC$1007))),OR(UPPER(TRIM(Datos!AC971&amp;""))="SÍ",UPPER(TRIM(Datos!AC971&amp;""))="SI",UPPER(TRIM(Datos!AC971&amp;""))="NO"),IF(ISNUMBER(Datos!AC971),AND(OR(AC$1005="",Datos!AC971&gt;=AC$1005),OR(AC$1006="",Datos!AC971&lt;=AC$1006)),FALSE),TRUE))))</f>
        <v>0.0</v>
      </c>
      <c r="AD971">
        <f>IF(Datos!AD971="",0,IF(AND(AD$1008&lt;&gt;"",Datos!AD971=AD$1008),0,IF(AD$1004=0,0,1-CHOOSE(AD$1004,IF(ISNUMBER(Datos!AD971),AND(OR(AD$1005="",Datos!AD971&gt;=AD$1005),OR(AD$1006="",Datos!AD971&lt;=AD$1006)),FALSE),IF(ISNUMBER(Datos!AD971),AND(Datos!AD971=INT(Datos!AD971),AND(OR(AD$1005="",Datos!AD971&gt;=AD$1005),OR(AD$1006="",Datos!AD971&lt;=AD$1006))),FALSE),OR(ISNUMBER(FIND(";"&amp;UPPER(TRIM(Datos!AD971&amp;""))&amp;"=",AD$1007)),ISNUMBER(FIND(";"&amp;UPPER(TRIM(Datos!AD971&amp;""))&amp;";",AD$1007))),OR(UPPER(TRIM(Datos!AD971&amp;""))="SÍ",UPPER(TRIM(Datos!AD971&amp;""))="SI",UPPER(TRIM(Datos!AD971&amp;""))="NO"),IF(ISNUMBER(Datos!AD971),AND(OR(AD$1005="",Datos!AD971&gt;=AD$1005),OR(AD$1006="",Datos!AD971&lt;=AD$1006)),FALSE),TRUE))))</f>
        <v>0.0</v>
      </c>
      <c r="AE971">
        <f>IF(Datos!AE971="",0,IF(AND(AE$1008&lt;&gt;"",Datos!AE971=AE$1008),0,IF(AE$1004=0,0,1-CHOOSE(AE$1004,IF(ISNUMBER(Datos!AE971),AND(OR(AE$1005="",Datos!AE971&gt;=AE$1005),OR(AE$1006="",Datos!AE971&lt;=AE$1006)),FALSE),IF(ISNUMBER(Datos!AE971),AND(Datos!AE971=INT(Datos!AE971),AND(OR(AE$1005="",Datos!AE971&gt;=AE$1005),OR(AE$1006="",Datos!AE971&lt;=AE$1006))),FALSE),OR(ISNUMBER(FIND(";"&amp;UPPER(TRIM(Datos!AE971&amp;""))&amp;"=",AE$1007)),ISNUMBER(FIND(";"&amp;UPPER(TRIM(Datos!AE971&amp;""))&amp;";",AE$1007))),OR(UPPER(TRIM(Datos!AE971&amp;""))="SÍ",UPPER(TRIM(Datos!AE971&amp;""))="SI",UPPER(TRIM(Datos!AE971&amp;""))="NO"),IF(ISNUMBER(Datos!AE971),AND(OR(AE$1005="",Datos!AE971&gt;=AE$1005),OR(AE$1006="",Datos!AE971&lt;=AE$1006)),FALSE),TRUE))))</f>
        <v>0.0</v>
      </c>
    </row>
    <row r="972" spans="2:31">
      <c r="B972">
        <f>IF(Datos!B972="",0,IF(AND(B$1008&lt;&gt;"",Datos!B972=B$1008),0,IF(B$1004=0,0,1-CHOOSE(B$1004,IF(ISNUMBER(Datos!B972),AND(OR(B$1005="",Datos!B972&gt;=B$1005),OR(B$1006="",Datos!B972&lt;=B$1006)),FALSE),IF(ISNUMBER(Datos!B972),AND(Datos!B972=INT(Datos!B972),AND(OR(B$1005="",Datos!B972&gt;=B$1005),OR(B$1006="",Datos!B972&lt;=B$1006))),FALSE),OR(ISNUMBER(FIND(";"&amp;UPPER(TRIM(Datos!B972&amp;""))&amp;"=",B$1007)),ISNUMBER(FIND(";"&amp;UPPER(TRIM(Datos!B972&amp;""))&amp;";",B$1007))),OR(UPPER(TRIM(Datos!B972&amp;""))="SÍ",UPPER(TRIM(Datos!B972&amp;""))="SI",UPPER(TRIM(Datos!B972&amp;""))="NO"),IF(ISNUMBER(Datos!B972),AND(OR(B$1005="",Datos!B972&gt;=B$1005),OR(B$1006="",Datos!B972&lt;=B$1006)),FALSE),TRUE))))</f>
        <v>0.0</v>
      </c>
      <c r="C972">
        <f>IF(Datos!C972="",0,IF(AND(C$1008&lt;&gt;"",Datos!C972=C$1008),0,IF(C$1004=0,0,1-CHOOSE(C$1004,IF(ISNUMBER(Datos!C972),AND(OR(C$1005="",Datos!C972&gt;=C$1005),OR(C$1006="",Datos!C972&lt;=C$1006)),FALSE),IF(ISNUMBER(Datos!C972),AND(Datos!C972=INT(Datos!C972),AND(OR(C$1005="",Datos!C972&gt;=C$1005),OR(C$1006="",Datos!C972&lt;=C$1006))),FALSE),OR(ISNUMBER(FIND(";"&amp;UPPER(TRIM(Datos!C972&amp;""))&amp;"=",C$1007)),ISNUMBER(FIND(";"&amp;UPPER(TRIM(Datos!C972&amp;""))&amp;";",C$1007))),OR(UPPER(TRIM(Datos!C972&amp;""))="SÍ",UPPER(TRIM(Datos!C972&amp;""))="SI",UPPER(TRIM(Datos!C972&amp;""))="NO"),IF(ISNUMBER(Datos!C972),AND(OR(C$1005="",Datos!C972&gt;=C$1005),OR(C$1006="",Datos!C972&lt;=C$1006)),FALSE),TRUE))))</f>
        <v>0.0</v>
      </c>
      <c r="D972">
        <f>IF(Datos!D972="",0,IF(AND(D$1008&lt;&gt;"",Datos!D972=D$1008),0,IF(D$1004=0,0,1-CHOOSE(D$1004,IF(ISNUMBER(Datos!D972),AND(OR(D$1005="",Datos!D972&gt;=D$1005),OR(D$1006="",Datos!D972&lt;=D$1006)),FALSE),IF(ISNUMBER(Datos!D972),AND(Datos!D972=INT(Datos!D972),AND(OR(D$1005="",Datos!D972&gt;=D$1005),OR(D$1006="",Datos!D972&lt;=D$1006))),FALSE),OR(ISNUMBER(FIND(";"&amp;UPPER(TRIM(Datos!D972&amp;""))&amp;"=",D$1007)),ISNUMBER(FIND(";"&amp;UPPER(TRIM(Datos!D972&amp;""))&amp;";",D$1007))),OR(UPPER(TRIM(Datos!D972&amp;""))="SÍ",UPPER(TRIM(Datos!D972&amp;""))="SI",UPPER(TRIM(Datos!D972&amp;""))="NO"),IF(ISNUMBER(Datos!D972),AND(OR(D$1005="",Datos!D972&gt;=D$1005),OR(D$1006="",Datos!D972&lt;=D$1006)),FALSE),TRUE))))</f>
        <v>0.0</v>
      </c>
      <c r="E972">
        <f>IF(Datos!E972="",0,IF(AND(E$1008&lt;&gt;"",Datos!E972=E$1008),0,IF(E$1004=0,0,1-CHOOSE(E$1004,IF(ISNUMBER(Datos!E972),AND(OR(E$1005="",Datos!E972&gt;=E$1005),OR(E$1006="",Datos!E972&lt;=E$1006)),FALSE),IF(ISNUMBER(Datos!E972),AND(Datos!E972=INT(Datos!E972),AND(OR(E$1005="",Datos!E972&gt;=E$1005),OR(E$1006="",Datos!E972&lt;=E$1006))),FALSE),OR(ISNUMBER(FIND(";"&amp;UPPER(TRIM(Datos!E972&amp;""))&amp;"=",E$1007)),ISNUMBER(FIND(";"&amp;UPPER(TRIM(Datos!E972&amp;""))&amp;";",E$1007))),OR(UPPER(TRIM(Datos!E972&amp;""))="SÍ",UPPER(TRIM(Datos!E972&amp;""))="SI",UPPER(TRIM(Datos!E972&amp;""))="NO"),IF(ISNUMBER(Datos!E972),AND(OR(E$1005="",Datos!E972&gt;=E$1005),OR(E$1006="",Datos!E972&lt;=E$1006)),FALSE),TRUE))))</f>
        <v>0.0</v>
      </c>
      <c r="F972">
        <f>IF(Datos!F972="",0,IF(AND(F$1008&lt;&gt;"",Datos!F972=F$1008),0,IF(F$1004=0,0,1-CHOOSE(F$1004,IF(ISNUMBER(Datos!F972),AND(OR(F$1005="",Datos!F972&gt;=F$1005),OR(F$1006="",Datos!F972&lt;=F$1006)),FALSE),IF(ISNUMBER(Datos!F972),AND(Datos!F972=INT(Datos!F972),AND(OR(F$1005="",Datos!F972&gt;=F$1005),OR(F$1006="",Datos!F972&lt;=F$1006))),FALSE),OR(ISNUMBER(FIND(";"&amp;UPPER(TRIM(Datos!F972&amp;""))&amp;"=",F$1007)),ISNUMBER(FIND(";"&amp;UPPER(TRIM(Datos!F972&amp;""))&amp;";",F$1007))),OR(UPPER(TRIM(Datos!F972&amp;""))="SÍ",UPPER(TRIM(Datos!F972&amp;""))="SI",UPPER(TRIM(Datos!F972&amp;""))="NO"),IF(ISNUMBER(Datos!F972),AND(OR(F$1005="",Datos!F972&gt;=F$1005),OR(F$1006="",Datos!F972&lt;=F$1006)),FALSE),TRUE))))</f>
        <v>0.0</v>
      </c>
      <c r="G972">
        <f>IF(Datos!G972="",0,IF(AND(G$1008&lt;&gt;"",Datos!G972=G$1008),0,IF(G$1004=0,0,1-CHOOSE(G$1004,IF(ISNUMBER(Datos!G972),AND(OR(G$1005="",Datos!G972&gt;=G$1005),OR(G$1006="",Datos!G972&lt;=G$1006)),FALSE),IF(ISNUMBER(Datos!G972),AND(Datos!G972=INT(Datos!G972),AND(OR(G$1005="",Datos!G972&gt;=G$1005),OR(G$1006="",Datos!G972&lt;=G$1006))),FALSE),OR(ISNUMBER(FIND(";"&amp;UPPER(TRIM(Datos!G972&amp;""))&amp;"=",G$1007)),ISNUMBER(FIND(";"&amp;UPPER(TRIM(Datos!G972&amp;""))&amp;";",G$1007))),OR(UPPER(TRIM(Datos!G972&amp;""))="SÍ",UPPER(TRIM(Datos!G972&amp;""))="SI",UPPER(TRIM(Datos!G972&amp;""))="NO"),IF(ISNUMBER(Datos!G972),AND(OR(G$1005="",Datos!G972&gt;=G$1005),OR(G$1006="",Datos!G972&lt;=G$1006)),FALSE),TRUE))))</f>
        <v>0.0</v>
      </c>
      <c r="H972">
        <f>IF(Datos!H972="",0,IF(AND(H$1008&lt;&gt;"",Datos!H972=H$1008),0,IF(H$1004=0,0,1-CHOOSE(H$1004,IF(ISNUMBER(Datos!H972),AND(OR(H$1005="",Datos!H972&gt;=H$1005),OR(H$1006="",Datos!H972&lt;=H$1006)),FALSE),IF(ISNUMBER(Datos!H972),AND(Datos!H972=INT(Datos!H972),AND(OR(H$1005="",Datos!H972&gt;=H$1005),OR(H$1006="",Datos!H972&lt;=H$1006))),FALSE),OR(ISNUMBER(FIND(";"&amp;UPPER(TRIM(Datos!H972&amp;""))&amp;"=",H$1007)),ISNUMBER(FIND(";"&amp;UPPER(TRIM(Datos!H972&amp;""))&amp;";",H$1007))),OR(UPPER(TRIM(Datos!H972&amp;""))="SÍ",UPPER(TRIM(Datos!H972&amp;""))="SI",UPPER(TRIM(Datos!H972&amp;""))="NO"),IF(ISNUMBER(Datos!H972),AND(OR(H$1005="",Datos!H972&gt;=H$1005),OR(H$1006="",Datos!H972&lt;=H$1006)),FALSE),TRUE))))</f>
        <v>0.0</v>
      </c>
      <c r="I972">
        <f>IF(Datos!I972="",0,IF(AND(I$1008&lt;&gt;"",Datos!I972=I$1008),0,IF(I$1004=0,0,1-CHOOSE(I$1004,IF(ISNUMBER(Datos!I972),AND(OR(I$1005="",Datos!I972&gt;=I$1005),OR(I$1006="",Datos!I972&lt;=I$1006)),FALSE),IF(ISNUMBER(Datos!I972),AND(Datos!I972=INT(Datos!I972),AND(OR(I$1005="",Datos!I972&gt;=I$1005),OR(I$1006="",Datos!I972&lt;=I$1006))),FALSE),OR(ISNUMBER(FIND(";"&amp;UPPER(TRIM(Datos!I972&amp;""))&amp;"=",I$1007)),ISNUMBER(FIND(";"&amp;UPPER(TRIM(Datos!I972&amp;""))&amp;";",I$1007))),OR(UPPER(TRIM(Datos!I972&amp;""))="SÍ",UPPER(TRIM(Datos!I972&amp;""))="SI",UPPER(TRIM(Datos!I972&amp;""))="NO"),IF(ISNUMBER(Datos!I972),AND(OR(I$1005="",Datos!I972&gt;=I$1005),OR(I$1006="",Datos!I972&lt;=I$1006)),FALSE),TRUE))))</f>
        <v>0.0</v>
      </c>
      <c r="J972">
        <f>IF(Datos!J972="",0,IF(AND(J$1008&lt;&gt;"",Datos!J972=J$1008),0,IF(J$1004=0,0,1-CHOOSE(J$1004,IF(ISNUMBER(Datos!J972),AND(OR(J$1005="",Datos!J972&gt;=J$1005),OR(J$1006="",Datos!J972&lt;=J$1006)),FALSE),IF(ISNUMBER(Datos!J972),AND(Datos!J972=INT(Datos!J972),AND(OR(J$1005="",Datos!J972&gt;=J$1005),OR(J$1006="",Datos!J972&lt;=J$1006))),FALSE),OR(ISNUMBER(FIND(";"&amp;UPPER(TRIM(Datos!J972&amp;""))&amp;"=",J$1007)),ISNUMBER(FIND(";"&amp;UPPER(TRIM(Datos!J972&amp;""))&amp;";",J$1007))),OR(UPPER(TRIM(Datos!J972&amp;""))="SÍ",UPPER(TRIM(Datos!J972&amp;""))="SI",UPPER(TRIM(Datos!J972&amp;""))="NO"),IF(ISNUMBER(Datos!J972),AND(OR(J$1005="",Datos!J972&gt;=J$1005),OR(J$1006="",Datos!J972&lt;=J$1006)),FALSE),TRUE))))</f>
        <v>0.0</v>
      </c>
      <c r="K972">
        <f>IF(Datos!K972="",0,IF(AND(K$1008&lt;&gt;"",Datos!K972=K$1008),0,IF(K$1004=0,0,1-CHOOSE(K$1004,IF(ISNUMBER(Datos!K972),AND(OR(K$1005="",Datos!K972&gt;=K$1005),OR(K$1006="",Datos!K972&lt;=K$1006)),FALSE),IF(ISNUMBER(Datos!K972),AND(Datos!K972=INT(Datos!K972),AND(OR(K$1005="",Datos!K972&gt;=K$1005),OR(K$1006="",Datos!K972&lt;=K$1006))),FALSE),OR(ISNUMBER(FIND(";"&amp;UPPER(TRIM(Datos!K972&amp;""))&amp;"=",K$1007)),ISNUMBER(FIND(";"&amp;UPPER(TRIM(Datos!K972&amp;""))&amp;";",K$1007))),OR(UPPER(TRIM(Datos!K972&amp;""))="SÍ",UPPER(TRIM(Datos!K972&amp;""))="SI",UPPER(TRIM(Datos!K972&amp;""))="NO"),IF(ISNUMBER(Datos!K972),AND(OR(K$1005="",Datos!K972&gt;=K$1005),OR(K$1006="",Datos!K972&lt;=K$1006)),FALSE),TRUE))))</f>
        <v>0.0</v>
      </c>
      <c r="L972">
        <f>IF(Datos!L972="",0,IF(AND(L$1008&lt;&gt;"",Datos!L972=L$1008),0,IF(L$1004=0,0,1-CHOOSE(L$1004,IF(ISNUMBER(Datos!L972),AND(OR(L$1005="",Datos!L972&gt;=L$1005),OR(L$1006="",Datos!L972&lt;=L$1006)),FALSE),IF(ISNUMBER(Datos!L972),AND(Datos!L972=INT(Datos!L972),AND(OR(L$1005="",Datos!L972&gt;=L$1005),OR(L$1006="",Datos!L972&lt;=L$1006))),FALSE),OR(ISNUMBER(FIND(";"&amp;UPPER(TRIM(Datos!L972&amp;""))&amp;"=",L$1007)),ISNUMBER(FIND(";"&amp;UPPER(TRIM(Datos!L972&amp;""))&amp;";",L$1007))),OR(UPPER(TRIM(Datos!L972&amp;""))="SÍ",UPPER(TRIM(Datos!L972&amp;""))="SI",UPPER(TRIM(Datos!L972&amp;""))="NO"),IF(ISNUMBER(Datos!L972),AND(OR(L$1005="",Datos!L972&gt;=L$1005),OR(L$1006="",Datos!L972&lt;=L$1006)),FALSE),TRUE))))</f>
        <v>0.0</v>
      </c>
      <c r="M972">
        <f>IF(Datos!M972="",0,IF(AND(M$1008&lt;&gt;"",Datos!M972=M$1008),0,IF(M$1004=0,0,1-CHOOSE(M$1004,IF(ISNUMBER(Datos!M972),AND(OR(M$1005="",Datos!M972&gt;=M$1005),OR(M$1006="",Datos!M972&lt;=M$1006)),FALSE),IF(ISNUMBER(Datos!M972),AND(Datos!M972=INT(Datos!M972),AND(OR(M$1005="",Datos!M972&gt;=M$1005),OR(M$1006="",Datos!M972&lt;=M$1006))),FALSE),OR(ISNUMBER(FIND(";"&amp;UPPER(TRIM(Datos!M972&amp;""))&amp;"=",M$1007)),ISNUMBER(FIND(";"&amp;UPPER(TRIM(Datos!M972&amp;""))&amp;";",M$1007))),OR(UPPER(TRIM(Datos!M972&amp;""))="SÍ",UPPER(TRIM(Datos!M972&amp;""))="SI",UPPER(TRIM(Datos!M972&amp;""))="NO"),IF(ISNUMBER(Datos!M972),AND(OR(M$1005="",Datos!M972&gt;=M$1005),OR(M$1006="",Datos!M972&lt;=M$1006)),FALSE),TRUE))))</f>
        <v>0.0</v>
      </c>
      <c r="N972">
        <f>IF(Datos!N972="",0,IF(AND(N$1008&lt;&gt;"",Datos!N972=N$1008),0,IF(N$1004=0,0,1-CHOOSE(N$1004,IF(ISNUMBER(Datos!N972),AND(OR(N$1005="",Datos!N972&gt;=N$1005),OR(N$1006="",Datos!N972&lt;=N$1006)),FALSE),IF(ISNUMBER(Datos!N972),AND(Datos!N972=INT(Datos!N972),AND(OR(N$1005="",Datos!N972&gt;=N$1005),OR(N$1006="",Datos!N972&lt;=N$1006))),FALSE),OR(ISNUMBER(FIND(";"&amp;UPPER(TRIM(Datos!N972&amp;""))&amp;"=",N$1007)),ISNUMBER(FIND(";"&amp;UPPER(TRIM(Datos!N972&amp;""))&amp;";",N$1007))),OR(UPPER(TRIM(Datos!N972&amp;""))="SÍ",UPPER(TRIM(Datos!N972&amp;""))="SI",UPPER(TRIM(Datos!N972&amp;""))="NO"),IF(ISNUMBER(Datos!N972),AND(OR(N$1005="",Datos!N972&gt;=N$1005),OR(N$1006="",Datos!N972&lt;=N$1006)),FALSE),TRUE))))</f>
        <v>0.0</v>
      </c>
      <c r="O972">
        <f>IF(Datos!O972="",0,IF(AND(O$1008&lt;&gt;"",Datos!O972=O$1008),0,IF(O$1004=0,0,1-CHOOSE(O$1004,IF(ISNUMBER(Datos!O972),AND(OR(O$1005="",Datos!O972&gt;=O$1005),OR(O$1006="",Datos!O972&lt;=O$1006)),FALSE),IF(ISNUMBER(Datos!O972),AND(Datos!O972=INT(Datos!O972),AND(OR(O$1005="",Datos!O972&gt;=O$1005),OR(O$1006="",Datos!O972&lt;=O$1006))),FALSE),OR(ISNUMBER(FIND(";"&amp;UPPER(TRIM(Datos!O972&amp;""))&amp;"=",O$1007)),ISNUMBER(FIND(";"&amp;UPPER(TRIM(Datos!O972&amp;""))&amp;";",O$1007))),OR(UPPER(TRIM(Datos!O972&amp;""))="SÍ",UPPER(TRIM(Datos!O972&amp;""))="SI",UPPER(TRIM(Datos!O972&amp;""))="NO"),IF(ISNUMBER(Datos!O972),AND(OR(O$1005="",Datos!O972&gt;=O$1005),OR(O$1006="",Datos!O972&lt;=O$1006)),FALSE),TRUE))))</f>
        <v>0.0</v>
      </c>
      <c r="P972">
        <f>IF(Datos!P972="",0,IF(AND(P$1008&lt;&gt;"",Datos!P972=P$1008),0,IF(P$1004=0,0,1-CHOOSE(P$1004,IF(ISNUMBER(Datos!P972),AND(OR(P$1005="",Datos!P972&gt;=P$1005),OR(P$1006="",Datos!P972&lt;=P$1006)),FALSE),IF(ISNUMBER(Datos!P972),AND(Datos!P972=INT(Datos!P972),AND(OR(P$1005="",Datos!P972&gt;=P$1005),OR(P$1006="",Datos!P972&lt;=P$1006))),FALSE),OR(ISNUMBER(FIND(";"&amp;UPPER(TRIM(Datos!P972&amp;""))&amp;"=",P$1007)),ISNUMBER(FIND(";"&amp;UPPER(TRIM(Datos!P972&amp;""))&amp;";",P$1007))),OR(UPPER(TRIM(Datos!P972&amp;""))="SÍ",UPPER(TRIM(Datos!P972&amp;""))="SI",UPPER(TRIM(Datos!P972&amp;""))="NO"),IF(ISNUMBER(Datos!P972),AND(OR(P$1005="",Datos!P972&gt;=P$1005),OR(P$1006="",Datos!P972&lt;=P$1006)),FALSE),TRUE))))</f>
        <v>0.0</v>
      </c>
      <c r="Q972">
        <f>IF(Datos!Q972="",0,IF(AND(Q$1008&lt;&gt;"",Datos!Q972=Q$1008),0,IF(Q$1004=0,0,1-CHOOSE(Q$1004,IF(ISNUMBER(Datos!Q972),AND(OR(Q$1005="",Datos!Q972&gt;=Q$1005),OR(Q$1006="",Datos!Q972&lt;=Q$1006)),FALSE),IF(ISNUMBER(Datos!Q972),AND(Datos!Q972=INT(Datos!Q972),AND(OR(Q$1005="",Datos!Q972&gt;=Q$1005),OR(Q$1006="",Datos!Q972&lt;=Q$1006))),FALSE),OR(ISNUMBER(FIND(";"&amp;UPPER(TRIM(Datos!Q972&amp;""))&amp;"=",Q$1007)),ISNUMBER(FIND(";"&amp;UPPER(TRIM(Datos!Q972&amp;""))&amp;";",Q$1007))),OR(UPPER(TRIM(Datos!Q972&amp;""))="SÍ",UPPER(TRIM(Datos!Q972&amp;""))="SI",UPPER(TRIM(Datos!Q972&amp;""))="NO"),IF(ISNUMBER(Datos!Q972),AND(OR(Q$1005="",Datos!Q972&gt;=Q$1005),OR(Q$1006="",Datos!Q972&lt;=Q$1006)),FALSE),TRUE))))</f>
        <v>0.0</v>
      </c>
      <c r="R972">
        <f>IF(Datos!R972="",0,IF(AND(R$1008&lt;&gt;"",Datos!R972=R$1008),0,IF(R$1004=0,0,1-CHOOSE(R$1004,IF(ISNUMBER(Datos!R972),AND(OR(R$1005="",Datos!R972&gt;=R$1005),OR(R$1006="",Datos!R972&lt;=R$1006)),FALSE),IF(ISNUMBER(Datos!R972),AND(Datos!R972=INT(Datos!R972),AND(OR(R$1005="",Datos!R972&gt;=R$1005),OR(R$1006="",Datos!R972&lt;=R$1006))),FALSE),OR(ISNUMBER(FIND(";"&amp;UPPER(TRIM(Datos!R972&amp;""))&amp;"=",R$1007)),ISNUMBER(FIND(";"&amp;UPPER(TRIM(Datos!R972&amp;""))&amp;";",R$1007))),OR(UPPER(TRIM(Datos!R972&amp;""))="SÍ",UPPER(TRIM(Datos!R972&amp;""))="SI",UPPER(TRIM(Datos!R972&amp;""))="NO"),IF(ISNUMBER(Datos!R972),AND(OR(R$1005="",Datos!R972&gt;=R$1005),OR(R$1006="",Datos!R972&lt;=R$1006)),FALSE),TRUE))))</f>
        <v>0.0</v>
      </c>
      <c r="S972">
        <f>IF(Datos!S972="",0,IF(AND(S$1008&lt;&gt;"",Datos!S972=S$1008),0,IF(S$1004=0,0,1-CHOOSE(S$1004,IF(ISNUMBER(Datos!S972),AND(OR(S$1005="",Datos!S972&gt;=S$1005),OR(S$1006="",Datos!S972&lt;=S$1006)),FALSE),IF(ISNUMBER(Datos!S972),AND(Datos!S972=INT(Datos!S972),AND(OR(S$1005="",Datos!S972&gt;=S$1005),OR(S$1006="",Datos!S972&lt;=S$1006))),FALSE),OR(ISNUMBER(FIND(";"&amp;UPPER(TRIM(Datos!S972&amp;""))&amp;"=",S$1007)),ISNUMBER(FIND(";"&amp;UPPER(TRIM(Datos!S972&amp;""))&amp;";",S$1007))),OR(UPPER(TRIM(Datos!S972&amp;""))="SÍ",UPPER(TRIM(Datos!S972&amp;""))="SI",UPPER(TRIM(Datos!S972&amp;""))="NO"),IF(ISNUMBER(Datos!S972),AND(OR(S$1005="",Datos!S972&gt;=S$1005),OR(S$1006="",Datos!S972&lt;=S$1006)),FALSE),TRUE))))</f>
        <v>0.0</v>
      </c>
      <c r="T972">
        <f>IF(Datos!T972="",0,IF(AND(T$1008&lt;&gt;"",Datos!T972=T$1008),0,IF(T$1004=0,0,1-CHOOSE(T$1004,IF(ISNUMBER(Datos!T972),AND(OR(T$1005="",Datos!T972&gt;=T$1005),OR(T$1006="",Datos!T972&lt;=T$1006)),FALSE),IF(ISNUMBER(Datos!T972),AND(Datos!T972=INT(Datos!T972),AND(OR(T$1005="",Datos!T972&gt;=T$1005),OR(T$1006="",Datos!T972&lt;=T$1006))),FALSE),OR(ISNUMBER(FIND(";"&amp;UPPER(TRIM(Datos!T972&amp;""))&amp;"=",T$1007)),ISNUMBER(FIND(";"&amp;UPPER(TRIM(Datos!T972&amp;""))&amp;";",T$1007))),OR(UPPER(TRIM(Datos!T972&amp;""))="SÍ",UPPER(TRIM(Datos!T972&amp;""))="SI",UPPER(TRIM(Datos!T972&amp;""))="NO"),IF(ISNUMBER(Datos!T972),AND(OR(T$1005="",Datos!T972&gt;=T$1005),OR(T$1006="",Datos!T972&lt;=T$1006)),FALSE),TRUE))))</f>
        <v>0.0</v>
      </c>
      <c r="U972">
        <f>IF(Datos!U972="",0,IF(AND(U$1008&lt;&gt;"",Datos!U972=U$1008),0,IF(U$1004=0,0,1-CHOOSE(U$1004,IF(ISNUMBER(Datos!U972),AND(OR(U$1005="",Datos!U972&gt;=U$1005),OR(U$1006="",Datos!U972&lt;=U$1006)),FALSE),IF(ISNUMBER(Datos!U972),AND(Datos!U972=INT(Datos!U972),AND(OR(U$1005="",Datos!U972&gt;=U$1005),OR(U$1006="",Datos!U972&lt;=U$1006))),FALSE),OR(ISNUMBER(FIND(";"&amp;UPPER(TRIM(Datos!U972&amp;""))&amp;"=",U$1007)),ISNUMBER(FIND(";"&amp;UPPER(TRIM(Datos!U972&amp;""))&amp;";",U$1007))),OR(UPPER(TRIM(Datos!U972&amp;""))="SÍ",UPPER(TRIM(Datos!U972&amp;""))="SI",UPPER(TRIM(Datos!U972&amp;""))="NO"),IF(ISNUMBER(Datos!U972),AND(OR(U$1005="",Datos!U972&gt;=U$1005),OR(U$1006="",Datos!U972&lt;=U$1006)),FALSE),TRUE))))</f>
        <v>0.0</v>
      </c>
      <c r="V972">
        <f>IF(Datos!V972="",0,IF(AND(V$1008&lt;&gt;"",Datos!V972=V$1008),0,IF(V$1004=0,0,1-CHOOSE(V$1004,IF(ISNUMBER(Datos!V972),AND(OR(V$1005="",Datos!V972&gt;=V$1005),OR(V$1006="",Datos!V972&lt;=V$1006)),FALSE),IF(ISNUMBER(Datos!V972),AND(Datos!V972=INT(Datos!V972),AND(OR(V$1005="",Datos!V972&gt;=V$1005),OR(V$1006="",Datos!V972&lt;=V$1006))),FALSE),OR(ISNUMBER(FIND(";"&amp;UPPER(TRIM(Datos!V972&amp;""))&amp;"=",V$1007)),ISNUMBER(FIND(";"&amp;UPPER(TRIM(Datos!V972&amp;""))&amp;";",V$1007))),OR(UPPER(TRIM(Datos!V972&amp;""))="SÍ",UPPER(TRIM(Datos!V972&amp;""))="SI",UPPER(TRIM(Datos!V972&amp;""))="NO"),IF(ISNUMBER(Datos!V972),AND(OR(V$1005="",Datos!V972&gt;=V$1005),OR(V$1006="",Datos!V972&lt;=V$1006)),FALSE),TRUE))))</f>
        <v>0.0</v>
      </c>
      <c r="W972">
        <f>IF(Datos!W972="",0,IF(AND(W$1008&lt;&gt;"",Datos!W972=W$1008),0,IF(W$1004=0,0,1-CHOOSE(W$1004,IF(ISNUMBER(Datos!W972),AND(OR(W$1005="",Datos!W972&gt;=W$1005),OR(W$1006="",Datos!W972&lt;=W$1006)),FALSE),IF(ISNUMBER(Datos!W972),AND(Datos!W972=INT(Datos!W972),AND(OR(W$1005="",Datos!W972&gt;=W$1005),OR(W$1006="",Datos!W972&lt;=W$1006))),FALSE),OR(ISNUMBER(FIND(";"&amp;UPPER(TRIM(Datos!W972&amp;""))&amp;"=",W$1007)),ISNUMBER(FIND(";"&amp;UPPER(TRIM(Datos!W972&amp;""))&amp;";",W$1007))),OR(UPPER(TRIM(Datos!W972&amp;""))="SÍ",UPPER(TRIM(Datos!W972&amp;""))="SI",UPPER(TRIM(Datos!W972&amp;""))="NO"),IF(ISNUMBER(Datos!W972),AND(OR(W$1005="",Datos!W972&gt;=W$1005),OR(W$1006="",Datos!W972&lt;=W$1006)),FALSE),TRUE))))</f>
        <v>0.0</v>
      </c>
      <c r="X972">
        <f>IF(Datos!X972="",0,IF(AND(X$1008&lt;&gt;"",Datos!X972=X$1008),0,IF(X$1004=0,0,1-CHOOSE(X$1004,IF(ISNUMBER(Datos!X972),AND(OR(X$1005="",Datos!X972&gt;=X$1005),OR(X$1006="",Datos!X972&lt;=X$1006)),FALSE),IF(ISNUMBER(Datos!X972),AND(Datos!X972=INT(Datos!X972),AND(OR(X$1005="",Datos!X972&gt;=X$1005),OR(X$1006="",Datos!X972&lt;=X$1006))),FALSE),OR(ISNUMBER(FIND(";"&amp;UPPER(TRIM(Datos!X972&amp;""))&amp;"=",X$1007)),ISNUMBER(FIND(";"&amp;UPPER(TRIM(Datos!X972&amp;""))&amp;";",X$1007))),OR(UPPER(TRIM(Datos!X972&amp;""))="SÍ",UPPER(TRIM(Datos!X972&amp;""))="SI",UPPER(TRIM(Datos!X972&amp;""))="NO"),IF(ISNUMBER(Datos!X972),AND(OR(X$1005="",Datos!X972&gt;=X$1005),OR(X$1006="",Datos!X972&lt;=X$1006)),FALSE),TRUE))))</f>
        <v>0.0</v>
      </c>
      <c r="Y972">
        <f>IF(Datos!Y972="",0,IF(AND(Y$1008&lt;&gt;"",Datos!Y972=Y$1008),0,IF(Y$1004=0,0,1-CHOOSE(Y$1004,IF(ISNUMBER(Datos!Y972),AND(OR(Y$1005="",Datos!Y972&gt;=Y$1005),OR(Y$1006="",Datos!Y972&lt;=Y$1006)),FALSE),IF(ISNUMBER(Datos!Y972),AND(Datos!Y972=INT(Datos!Y972),AND(OR(Y$1005="",Datos!Y972&gt;=Y$1005),OR(Y$1006="",Datos!Y972&lt;=Y$1006))),FALSE),OR(ISNUMBER(FIND(";"&amp;UPPER(TRIM(Datos!Y972&amp;""))&amp;"=",Y$1007)),ISNUMBER(FIND(";"&amp;UPPER(TRIM(Datos!Y972&amp;""))&amp;";",Y$1007))),OR(UPPER(TRIM(Datos!Y972&amp;""))="SÍ",UPPER(TRIM(Datos!Y972&amp;""))="SI",UPPER(TRIM(Datos!Y972&amp;""))="NO"),IF(ISNUMBER(Datos!Y972),AND(OR(Y$1005="",Datos!Y972&gt;=Y$1005),OR(Y$1006="",Datos!Y972&lt;=Y$1006)),FALSE),TRUE))))</f>
        <v>0.0</v>
      </c>
      <c r="Z972">
        <f>IF(Datos!Z972="",0,IF(AND(Z$1008&lt;&gt;"",Datos!Z972=Z$1008),0,IF(Z$1004=0,0,1-CHOOSE(Z$1004,IF(ISNUMBER(Datos!Z972),AND(OR(Z$1005="",Datos!Z972&gt;=Z$1005),OR(Z$1006="",Datos!Z972&lt;=Z$1006)),FALSE),IF(ISNUMBER(Datos!Z972),AND(Datos!Z972=INT(Datos!Z972),AND(OR(Z$1005="",Datos!Z972&gt;=Z$1005),OR(Z$1006="",Datos!Z972&lt;=Z$1006))),FALSE),OR(ISNUMBER(FIND(";"&amp;UPPER(TRIM(Datos!Z972&amp;""))&amp;"=",Z$1007)),ISNUMBER(FIND(";"&amp;UPPER(TRIM(Datos!Z972&amp;""))&amp;";",Z$1007))),OR(UPPER(TRIM(Datos!Z972&amp;""))="SÍ",UPPER(TRIM(Datos!Z972&amp;""))="SI",UPPER(TRIM(Datos!Z972&amp;""))="NO"),IF(ISNUMBER(Datos!Z972),AND(OR(Z$1005="",Datos!Z972&gt;=Z$1005),OR(Z$1006="",Datos!Z972&lt;=Z$1006)),FALSE),TRUE))))</f>
        <v>0.0</v>
      </c>
      <c r="AA972">
        <f>IF(Datos!AA972="",0,IF(AND(AA$1008&lt;&gt;"",Datos!AA972=AA$1008),0,IF(AA$1004=0,0,1-CHOOSE(AA$1004,IF(ISNUMBER(Datos!AA972),AND(OR(AA$1005="",Datos!AA972&gt;=AA$1005),OR(AA$1006="",Datos!AA972&lt;=AA$1006)),FALSE),IF(ISNUMBER(Datos!AA972),AND(Datos!AA972=INT(Datos!AA972),AND(OR(AA$1005="",Datos!AA972&gt;=AA$1005),OR(AA$1006="",Datos!AA972&lt;=AA$1006))),FALSE),OR(ISNUMBER(FIND(";"&amp;UPPER(TRIM(Datos!AA972&amp;""))&amp;"=",AA$1007)),ISNUMBER(FIND(";"&amp;UPPER(TRIM(Datos!AA972&amp;""))&amp;";",AA$1007))),OR(UPPER(TRIM(Datos!AA972&amp;""))="SÍ",UPPER(TRIM(Datos!AA972&amp;""))="SI",UPPER(TRIM(Datos!AA972&amp;""))="NO"),IF(ISNUMBER(Datos!AA972),AND(OR(AA$1005="",Datos!AA972&gt;=AA$1005),OR(AA$1006="",Datos!AA972&lt;=AA$1006)),FALSE),TRUE))))</f>
        <v>0.0</v>
      </c>
      <c r="AB972">
        <f>IF(Datos!AB972="",0,IF(AND(AB$1008&lt;&gt;"",Datos!AB972=AB$1008),0,IF(AB$1004=0,0,1-CHOOSE(AB$1004,IF(ISNUMBER(Datos!AB972),AND(OR(AB$1005="",Datos!AB972&gt;=AB$1005),OR(AB$1006="",Datos!AB972&lt;=AB$1006)),FALSE),IF(ISNUMBER(Datos!AB972),AND(Datos!AB972=INT(Datos!AB972),AND(OR(AB$1005="",Datos!AB972&gt;=AB$1005),OR(AB$1006="",Datos!AB972&lt;=AB$1006))),FALSE),OR(ISNUMBER(FIND(";"&amp;UPPER(TRIM(Datos!AB972&amp;""))&amp;"=",AB$1007)),ISNUMBER(FIND(";"&amp;UPPER(TRIM(Datos!AB972&amp;""))&amp;";",AB$1007))),OR(UPPER(TRIM(Datos!AB972&amp;""))="SÍ",UPPER(TRIM(Datos!AB972&amp;""))="SI",UPPER(TRIM(Datos!AB972&amp;""))="NO"),IF(ISNUMBER(Datos!AB972),AND(OR(AB$1005="",Datos!AB972&gt;=AB$1005),OR(AB$1006="",Datos!AB972&lt;=AB$1006)),FALSE),TRUE))))</f>
        <v>0.0</v>
      </c>
      <c r="AC972">
        <f>IF(Datos!AC972="",0,IF(AND(AC$1008&lt;&gt;"",Datos!AC972=AC$1008),0,IF(AC$1004=0,0,1-CHOOSE(AC$1004,IF(ISNUMBER(Datos!AC972),AND(OR(AC$1005="",Datos!AC972&gt;=AC$1005),OR(AC$1006="",Datos!AC972&lt;=AC$1006)),FALSE),IF(ISNUMBER(Datos!AC972),AND(Datos!AC972=INT(Datos!AC972),AND(OR(AC$1005="",Datos!AC972&gt;=AC$1005),OR(AC$1006="",Datos!AC972&lt;=AC$1006))),FALSE),OR(ISNUMBER(FIND(";"&amp;UPPER(TRIM(Datos!AC972&amp;""))&amp;"=",AC$1007)),ISNUMBER(FIND(";"&amp;UPPER(TRIM(Datos!AC972&amp;""))&amp;";",AC$1007))),OR(UPPER(TRIM(Datos!AC972&amp;""))="SÍ",UPPER(TRIM(Datos!AC972&amp;""))="SI",UPPER(TRIM(Datos!AC972&amp;""))="NO"),IF(ISNUMBER(Datos!AC972),AND(OR(AC$1005="",Datos!AC972&gt;=AC$1005),OR(AC$1006="",Datos!AC972&lt;=AC$1006)),FALSE),TRUE))))</f>
        <v>0.0</v>
      </c>
      <c r="AD972">
        <f>IF(Datos!AD972="",0,IF(AND(AD$1008&lt;&gt;"",Datos!AD972=AD$1008),0,IF(AD$1004=0,0,1-CHOOSE(AD$1004,IF(ISNUMBER(Datos!AD972),AND(OR(AD$1005="",Datos!AD972&gt;=AD$1005),OR(AD$1006="",Datos!AD972&lt;=AD$1006)),FALSE),IF(ISNUMBER(Datos!AD972),AND(Datos!AD972=INT(Datos!AD972),AND(OR(AD$1005="",Datos!AD972&gt;=AD$1005),OR(AD$1006="",Datos!AD972&lt;=AD$1006))),FALSE),OR(ISNUMBER(FIND(";"&amp;UPPER(TRIM(Datos!AD972&amp;""))&amp;"=",AD$1007)),ISNUMBER(FIND(";"&amp;UPPER(TRIM(Datos!AD972&amp;""))&amp;";",AD$1007))),OR(UPPER(TRIM(Datos!AD972&amp;""))="SÍ",UPPER(TRIM(Datos!AD972&amp;""))="SI",UPPER(TRIM(Datos!AD972&amp;""))="NO"),IF(ISNUMBER(Datos!AD972),AND(OR(AD$1005="",Datos!AD972&gt;=AD$1005),OR(AD$1006="",Datos!AD972&lt;=AD$1006)),FALSE),TRUE))))</f>
        <v>0.0</v>
      </c>
      <c r="AE972">
        <f>IF(Datos!AE972="",0,IF(AND(AE$1008&lt;&gt;"",Datos!AE972=AE$1008),0,IF(AE$1004=0,0,1-CHOOSE(AE$1004,IF(ISNUMBER(Datos!AE972),AND(OR(AE$1005="",Datos!AE972&gt;=AE$1005),OR(AE$1006="",Datos!AE972&lt;=AE$1006)),FALSE),IF(ISNUMBER(Datos!AE972),AND(Datos!AE972=INT(Datos!AE972),AND(OR(AE$1005="",Datos!AE972&gt;=AE$1005),OR(AE$1006="",Datos!AE972&lt;=AE$1006))),FALSE),OR(ISNUMBER(FIND(";"&amp;UPPER(TRIM(Datos!AE972&amp;""))&amp;"=",AE$1007)),ISNUMBER(FIND(";"&amp;UPPER(TRIM(Datos!AE972&amp;""))&amp;";",AE$1007))),OR(UPPER(TRIM(Datos!AE972&amp;""))="SÍ",UPPER(TRIM(Datos!AE972&amp;""))="SI",UPPER(TRIM(Datos!AE972&amp;""))="NO"),IF(ISNUMBER(Datos!AE972),AND(OR(AE$1005="",Datos!AE972&gt;=AE$1005),OR(AE$1006="",Datos!AE972&lt;=AE$1006)),FALSE),TRUE))))</f>
        <v>0.0</v>
      </c>
    </row>
    <row r="973" spans="2:31">
      <c r="B973">
        <f>IF(Datos!B973="",0,IF(AND(B$1008&lt;&gt;"",Datos!B973=B$1008),0,IF(B$1004=0,0,1-CHOOSE(B$1004,IF(ISNUMBER(Datos!B973),AND(OR(B$1005="",Datos!B973&gt;=B$1005),OR(B$1006="",Datos!B973&lt;=B$1006)),FALSE),IF(ISNUMBER(Datos!B973),AND(Datos!B973=INT(Datos!B973),AND(OR(B$1005="",Datos!B973&gt;=B$1005),OR(B$1006="",Datos!B973&lt;=B$1006))),FALSE),OR(ISNUMBER(FIND(";"&amp;UPPER(TRIM(Datos!B973&amp;""))&amp;"=",B$1007)),ISNUMBER(FIND(";"&amp;UPPER(TRIM(Datos!B973&amp;""))&amp;";",B$1007))),OR(UPPER(TRIM(Datos!B973&amp;""))="SÍ",UPPER(TRIM(Datos!B973&amp;""))="SI",UPPER(TRIM(Datos!B973&amp;""))="NO"),IF(ISNUMBER(Datos!B973),AND(OR(B$1005="",Datos!B973&gt;=B$1005),OR(B$1006="",Datos!B973&lt;=B$1006)),FALSE),TRUE))))</f>
        <v>0.0</v>
      </c>
      <c r="C973">
        <f>IF(Datos!C973="",0,IF(AND(C$1008&lt;&gt;"",Datos!C973=C$1008),0,IF(C$1004=0,0,1-CHOOSE(C$1004,IF(ISNUMBER(Datos!C973),AND(OR(C$1005="",Datos!C973&gt;=C$1005),OR(C$1006="",Datos!C973&lt;=C$1006)),FALSE),IF(ISNUMBER(Datos!C973),AND(Datos!C973=INT(Datos!C973),AND(OR(C$1005="",Datos!C973&gt;=C$1005),OR(C$1006="",Datos!C973&lt;=C$1006))),FALSE),OR(ISNUMBER(FIND(";"&amp;UPPER(TRIM(Datos!C973&amp;""))&amp;"=",C$1007)),ISNUMBER(FIND(";"&amp;UPPER(TRIM(Datos!C973&amp;""))&amp;";",C$1007))),OR(UPPER(TRIM(Datos!C973&amp;""))="SÍ",UPPER(TRIM(Datos!C973&amp;""))="SI",UPPER(TRIM(Datos!C973&amp;""))="NO"),IF(ISNUMBER(Datos!C973),AND(OR(C$1005="",Datos!C973&gt;=C$1005),OR(C$1006="",Datos!C973&lt;=C$1006)),FALSE),TRUE))))</f>
        <v>0.0</v>
      </c>
      <c r="D973">
        <f>IF(Datos!D973="",0,IF(AND(D$1008&lt;&gt;"",Datos!D973=D$1008),0,IF(D$1004=0,0,1-CHOOSE(D$1004,IF(ISNUMBER(Datos!D973),AND(OR(D$1005="",Datos!D973&gt;=D$1005),OR(D$1006="",Datos!D973&lt;=D$1006)),FALSE),IF(ISNUMBER(Datos!D973),AND(Datos!D973=INT(Datos!D973),AND(OR(D$1005="",Datos!D973&gt;=D$1005),OR(D$1006="",Datos!D973&lt;=D$1006))),FALSE),OR(ISNUMBER(FIND(";"&amp;UPPER(TRIM(Datos!D973&amp;""))&amp;"=",D$1007)),ISNUMBER(FIND(";"&amp;UPPER(TRIM(Datos!D973&amp;""))&amp;";",D$1007))),OR(UPPER(TRIM(Datos!D973&amp;""))="SÍ",UPPER(TRIM(Datos!D973&amp;""))="SI",UPPER(TRIM(Datos!D973&amp;""))="NO"),IF(ISNUMBER(Datos!D973),AND(OR(D$1005="",Datos!D973&gt;=D$1005),OR(D$1006="",Datos!D973&lt;=D$1006)),FALSE),TRUE))))</f>
        <v>0.0</v>
      </c>
      <c r="E973">
        <f>IF(Datos!E973="",0,IF(AND(E$1008&lt;&gt;"",Datos!E973=E$1008),0,IF(E$1004=0,0,1-CHOOSE(E$1004,IF(ISNUMBER(Datos!E973),AND(OR(E$1005="",Datos!E973&gt;=E$1005),OR(E$1006="",Datos!E973&lt;=E$1006)),FALSE),IF(ISNUMBER(Datos!E973),AND(Datos!E973=INT(Datos!E973),AND(OR(E$1005="",Datos!E973&gt;=E$1005),OR(E$1006="",Datos!E973&lt;=E$1006))),FALSE),OR(ISNUMBER(FIND(";"&amp;UPPER(TRIM(Datos!E973&amp;""))&amp;"=",E$1007)),ISNUMBER(FIND(";"&amp;UPPER(TRIM(Datos!E973&amp;""))&amp;";",E$1007))),OR(UPPER(TRIM(Datos!E973&amp;""))="SÍ",UPPER(TRIM(Datos!E973&amp;""))="SI",UPPER(TRIM(Datos!E973&amp;""))="NO"),IF(ISNUMBER(Datos!E973),AND(OR(E$1005="",Datos!E973&gt;=E$1005),OR(E$1006="",Datos!E973&lt;=E$1006)),FALSE),TRUE))))</f>
        <v>0.0</v>
      </c>
      <c r="F973">
        <f>IF(Datos!F973="",0,IF(AND(F$1008&lt;&gt;"",Datos!F973=F$1008),0,IF(F$1004=0,0,1-CHOOSE(F$1004,IF(ISNUMBER(Datos!F973),AND(OR(F$1005="",Datos!F973&gt;=F$1005),OR(F$1006="",Datos!F973&lt;=F$1006)),FALSE),IF(ISNUMBER(Datos!F973),AND(Datos!F973=INT(Datos!F973),AND(OR(F$1005="",Datos!F973&gt;=F$1005),OR(F$1006="",Datos!F973&lt;=F$1006))),FALSE),OR(ISNUMBER(FIND(";"&amp;UPPER(TRIM(Datos!F973&amp;""))&amp;"=",F$1007)),ISNUMBER(FIND(";"&amp;UPPER(TRIM(Datos!F973&amp;""))&amp;";",F$1007))),OR(UPPER(TRIM(Datos!F973&amp;""))="SÍ",UPPER(TRIM(Datos!F973&amp;""))="SI",UPPER(TRIM(Datos!F973&amp;""))="NO"),IF(ISNUMBER(Datos!F973),AND(OR(F$1005="",Datos!F973&gt;=F$1005),OR(F$1006="",Datos!F973&lt;=F$1006)),FALSE),TRUE))))</f>
        <v>0.0</v>
      </c>
      <c r="G973">
        <f>IF(Datos!G973="",0,IF(AND(G$1008&lt;&gt;"",Datos!G973=G$1008),0,IF(G$1004=0,0,1-CHOOSE(G$1004,IF(ISNUMBER(Datos!G973),AND(OR(G$1005="",Datos!G973&gt;=G$1005),OR(G$1006="",Datos!G973&lt;=G$1006)),FALSE),IF(ISNUMBER(Datos!G973),AND(Datos!G973=INT(Datos!G973),AND(OR(G$1005="",Datos!G973&gt;=G$1005),OR(G$1006="",Datos!G973&lt;=G$1006))),FALSE),OR(ISNUMBER(FIND(";"&amp;UPPER(TRIM(Datos!G973&amp;""))&amp;"=",G$1007)),ISNUMBER(FIND(";"&amp;UPPER(TRIM(Datos!G973&amp;""))&amp;";",G$1007))),OR(UPPER(TRIM(Datos!G973&amp;""))="SÍ",UPPER(TRIM(Datos!G973&amp;""))="SI",UPPER(TRIM(Datos!G973&amp;""))="NO"),IF(ISNUMBER(Datos!G973),AND(OR(G$1005="",Datos!G973&gt;=G$1005),OR(G$1006="",Datos!G973&lt;=G$1006)),FALSE),TRUE))))</f>
        <v>0.0</v>
      </c>
      <c r="H973">
        <f>IF(Datos!H973="",0,IF(AND(H$1008&lt;&gt;"",Datos!H973=H$1008),0,IF(H$1004=0,0,1-CHOOSE(H$1004,IF(ISNUMBER(Datos!H973),AND(OR(H$1005="",Datos!H973&gt;=H$1005),OR(H$1006="",Datos!H973&lt;=H$1006)),FALSE),IF(ISNUMBER(Datos!H973),AND(Datos!H973=INT(Datos!H973),AND(OR(H$1005="",Datos!H973&gt;=H$1005),OR(H$1006="",Datos!H973&lt;=H$1006))),FALSE),OR(ISNUMBER(FIND(";"&amp;UPPER(TRIM(Datos!H973&amp;""))&amp;"=",H$1007)),ISNUMBER(FIND(";"&amp;UPPER(TRIM(Datos!H973&amp;""))&amp;";",H$1007))),OR(UPPER(TRIM(Datos!H973&amp;""))="SÍ",UPPER(TRIM(Datos!H973&amp;""))="SI",UPPER(TRIM(Datos!H973&amp;""))="NO"),IF(ISNUMBER(Datos!H973),AND(OR(H$1005="",Datos!H973&gt;=H$1005),OR(H$1006="",Datos!H973&lt;=H$1006)),FALSE),TRUE))))</f>
        <v>0.0</v>
      </c>
      <c r="I973">
        <f>IF(Datos!I973="",0,IF(AND(I$1008&lt;&gt;"",Datos!I973=I$1008),0,IF(I$1004=0,0,1-CHOOSE(I$1004,IF(ISNUMBER(Datos!I973),AND(OR(I$1005="",Datos!I973&gt;=I$1005),OR(I$1006="",Datos!I973&lt;=I$1006)),FALSE),IF(ISNUMBER(Datos!I973),AND(Datos!I973=INT(Datos!I973),AND(OR(I$1005="",Datos!I973&gt;=I$1005),OR(I$1006="",Datos!I973&lt;=I$1006))),FALSE),OR(ISNUMBER(FIND(";"&amp;UPPER(TRIM(Datos!I973&amp;""))&amp;"=",I$1007)),ISNUMBER(FIND(";"&amp;UPPER(TRIM(Datos!I973&amp;""))&amp;";",I$1007))),OR(UPPER(TRIM(Datos!I973&amp;""))="SÍ",UPPER(TRIM(Datos!I973&amp;""))="SI",UPPER(TRIM(Datos!I973&amp;""))="NO"),IF(ISNUMBER(Datos!I973),AND(OR(I$1005="",Datos!I973&gt;=I$1005),OR(I$1006="",Datos!I973&lt;=I$1006)),FALSE),TRUE))))</f>
        <v>0.0</v>
      </c>
      <c r="J973">
        <f>IF(Datos!J973="",0,IF(AND(J$1008&lt;&gt;"",Datos!J973=J$1008),0,IF(J$1004=0,0,1-CHOOSE(J$1004,IF(ISNUMBER(Datos!J973),AND(OR(J$1005="",Datos!J973&gt;=J$1005),OR(J$1006="",Datos!J973&lt;=J$1006)),FALSE),IF(ISNUMBER(Datos!J973),AND(Datos!J973=INT(Datos!J973),AND(OR(J$1005="",Datos!J973&gt;=J$1005),OR(J$1006="",Datos!J973&lt;=J$1006))),FALSE),OR(ISNUMBER(FIND(";"&amp;UPPER(TRIM(Datos!J973&amp;""))&amp;"=",J$1007)),ISNUMBER(FIND(";"&amp;UPPER(TRIM(Datos!J973&amp;""))&amp;";",J$1007))),OR(UPPER(TRIM(Datos!J973&amp;""))="SÍ",UPPER(TRIM(Datos!J973&amp;""))="SI",UPPER(TRIM(Datos!J973&amp;""))="NO"),IF(ISNUMBER(Datos!J973),AND(OR(J$1005="",Datos!J973&gt;=J$1005),OR(J$1006="",Datos!J973&lt;=J$1006)),FALSE),TRUE))))</f>
        <v>0.0</v>
      </c>
      <c r="K973">
        <f>IF(Datos!K973="",0,IF(AND(K$1008&lt;&gt;"",Datos!K973=K$1008),0,IF(K$1004=0,0,1-CHOOSE(K$1004,IF(ISNUMBER(Datos!K973),AND(OR(K$1005="",Datos!K973&gt;=K$1005),OR(K$1006="",Datos!K973&lt;=K$1006)),FALSE),IF(ISNUMBER(Datos!K973),AND(Datos!K973=INT(Datos!K973),AND(OR(K$1005="",Datos!K973&gt;=K$1005),OR(K$1006="",Datos!K973&lt;=K$1006))),FALSE),OR(ISNUMBER(FIND(";"&amp;UPPER(TRIM(Datos!K973&amp;""))&amp;"=",K$1007)),ISNUMBER(FIND(";"&amp;UPPER(TRIM(Datos!K973&amp;""))&amp;";",K$1007))),OR(UPPER(TRIM(Datos!K973&amp;""))="SÍ",UPPER(TRIM(Datos!K973&amp;""))="SI",UPPER(TRIM(Datos!K973&amp;""))="NO"),IF(ISNUMBER(Datos!K973),AND(OR(K$1005="",Datos!K973&gt;=K$1005),OR(K$1006="",Datos!K973&lt;=K$1006)),FALSE),TRUE))))</f>
        <v>0.0</v>
      </c>
      <c r="L973">
        <f>IF(Datos!L973="",0,IF(AND(L$1008&lt;&gt;"",Datos!L973=L$1008),0,IF(L$1004=0,0,1-CHOOSE(L$1004,IF(ISNUMBER(Datos!L973),AND(OR(L$1005="",Datos!L973&gt;=L$1005),OR(L$1006="",Datos!L973&lt;=L$1006)),FALSE),IF(ISNUMBER(Datos!L973),AND(Datos!L973=INT(Datos!L973),AND(OR(L$1005="",Datos!L973&gt;=L$1005),OR(L$1006="",Datos!L973&lt;=L$1006))),FALSE),OR(ISNUMBER(FIND(";"&amp;UPPER(TRIM(Datos!L973&amp;""))&amp;"=",L$1007)),ISNUMBER(FIND(";"&amp;UPPER(TRIM(Datos!L973&amp;""))&amp;";",L$1007))),OR(UPPER(TRIM(Datos!L973&amp;""))="SÍ",UPPER(TRIM(Datos!L973&amp;""))="SI",UPPER(TRIM(Datos!L973&amp;""))="NO"),IF(ISNUMBER(Datos!L973),AND(OR(L$1005="",Datos!L973&gt;=L$1005),OR(L$1006="",Datos!L973&lt;=L$1006)),FALSE),TRUE))))</f>
        <v>0.0</v>
      </c>
      <c r="M973">
        <f>IF(Datos!M973="",0,IF(AND(M$1008&lt;&gt;"",Datos!M973=M$1008),0,IF(M$1004=0,0,1-CHOOSE(M$1004,IF(ISNUMBER(Datos!M973),AND(OR(M$1005="",Datos!M973&gt;=M$1005),OR(M$1006="",Datos!M973&lt;=M$1006)),FALSE),IF(ISNUMBER(Datos!M973),AND(Datos!M973=INT(Datos!M973),AND(OR(M$1005="",Datos!M973&gt;=M$1005),OR(M$1006="",Datos!M973&lt;=M$1006))),FALSE),OR(ISNUMBER(FIND(";"&amp;UPPER(TRIM(Datos!M973&amp;""))&amp;"=",M$1007)),ISNUMBER(FIND(";"&amp;UPPER(TRIM(Datos!M973&amp;""))&amp;";",M$1007))),OR(UPPER(TRIM(Datos!M973&amp;""))="SÍ",UPPER(TRIM(Datos!M973&amp;""))="SI",UPPER(TRIM(Datos!M973&amp;""))="NO"),IF(ISNUMBER(Datos!M973),AND(OR(M$1005="",Datos!M973&gt;=M$1005),OR(M$1006="",Datos!M973&lt;=M$1006)),FALSE),TRUE))))</f>
        <v>0.0</v>
      </c>
      <c r="N973">
        <f>IF(Datos!N973="",0,IF(AND(N$1008&lt;&gt;"",Datos!N973=N$1008),0,IF(N$1004=0,0,1-CHOOSE(N$1004,IF(ISNUMBER(Datos!N973),AND(OR(N$1005="",Datos!N973&gt;=N$1005),OR(N$1006="",Datos!N973&lt;=N$1006)),FALSE),IF(ISNUMBER(Datos!N973),AND(Datos!N973=INT(Datos!N973),AND(OR(N$1005="",Datos!N973&gt;=N$1005),OR(N$1006="",Datos!N973&lt;=N$1006))),FALSE),OR(ISNUMBER(FIND(";"&amp;UPPER(TRIM(Datos!N973&amp;""))&amp;"=",N$1007)),ISNUMBER(FIND(";"&amp;UPPER(TRIM(Datos!N973&amp;""))&amp;";",N$1007))),OR(UPPER(TRIM(Datos!N973&amp;""))="SÍ",UPPER(TRIM(Datos!N973&amp;""))="SI",UPPER(TRIM(Datos!N973&amp;""))="NO"),IF(ISNUMBER(Datos!N973),AND(OR(N$1005="",Datos!N973&gt;=N$1005),OR(N$1006="",Datos!N973&lt;=N$1006)),FALSE),TRUE))))</f>
        <v>0.0</v>
      </c>
      <c r="O973">
        <f>IF(Datos!O973="",0,IF(AND(O$1008&lt;&gt;"",Datos!O973=O$1008),0,IF(O$1004=0,0,1-CHOOSE(O$1004,IF(ISNUMBER(Datos!O973),AND(OR(O$1005="",Datos!O973&gt;=O$1005),OR(O$1006="",Datos!O973&lt;=O$1006)),FALSE),IF(ISNUMBER(Datos!O973),AND(Datos!O973=INT(Datos!O973),AND(OR(O$1005="",Datos!O973&gt;=O$1005),OR(O$1006="",Datos!O973&lt;=O$1006))),FALSE),OR(ISNUMBER(FIND(";"&amp;UPPER(TRIM(Datos!O973&amp;""))&amp;"=",O$1007)),ISNUMBER(FIND(";"&amp;UPPER(TRIM(Datos!O973&amp;""))&amp;";",O$1007))),OR(UPPER(TRIM(Datos!O973&amp;""))="SÍ",UPPER(TRIM(Datos!O973&amp;""))="SI",UPPER(TRIM(Datos!O973&amp;""))="NO"),IF(ISNUMBER(Datos!O973),AND(OR(O$1005="",Datos!O973&gt;=O$1005),OR(O$1006="",Datos!O973&lt;=O$1006)),FALSE),TRUE))))</f>
        <v>0.0</v>
      </c>
      <c r="P973">
        <f>IF(Datos!P973="",0,IF(AND(P$1008&lt;&gt;"",Datos!P973=P$1008),0,IF(P$1004=0,0,1-CHOOSE(P$1004,IF(ISNUMBER(Datos!P973),AND(OR(P$1005="",Datos!P973&gt;=P$1005),OR(P$1006="",Datos!P973&lt;=P$1006)),FALSE),IF(ISNUMBER(Datos!P973),AND(Datos!P973=INT(Datos!P973),AND(OR(P$1005="",Datos!P973&gt;=P$1005),OR(P$1006="",Datos!P973&lt;=P$1006))),FALSE),OR(ISNUMBER(FIND(";"&amp;UPPER(TRIM(Datos!P973&amp;""))&amp;"=",P$1007)),ISNUMBER(FIND(";"&amp;UPPER(TRIM(Datos!P973&amp;""))&amp;";",P$1007))),OR(UPPER(TRIM(Datos!P973&amp;""))="SÍ",UPPER(TRIM(Datos!P973&amp;""))="SI",UPPER(TRIM(Datos!P973&amp;""))="NO"),IF(ISNUMBER(Datos!P973),AND(OR(P$1005="",Datos!P973&gt;=P$1005),OR(P$1006="",Datos!P973&lt;=P$1006)),FALSE),TRUE))))</f>
        <v>0.0</v>
      </c>
      <c r="Q973">
        <f>IF(Datos!Q973="",0,IF(AND(Q$1008&lt;&gt;"",Datos!Q973=Q$1008),0,IF(Q$1004=0,0,1-CHOOSE(Q$1004,IF(ISNUMBER(Datos!Q973),AND(OR(Q$1005="",Datos!Q973&gt;=Q$1005),OR(Q$1006="",Datos!Q973&lt;=Q$1006)),FALSE),IF(ISNUMBER(Datos!Q973),AND(Datos!Q973=INT(Datos!Q973),AND(OR(Q$1005="",Datos!Q973&gt;=Q$1005),OR(Q$1006="",Datos!Q973&lt;=Q$1006))),FALSE),OR(ISNUMBER(FIND(";"&amp;UPPER(TRIM(Datos!Q973&amp;""))&amp;"=",Q$1007)),ISNUMBER(FIND(";"&amp;UPPER(TRIM(Datos!Q973&amp;""))&amp;";",Q$1007))),OR(UPPER(TRIM(Datos!Q973&amp;""))="SÍ",UPPER(TRIM(Datos!Q973&amp;""))="SI",UPPER(TRIM(Datos!Q973&amp;""))="NO"),IF(ISNUMBER(Datos!Q973),AND(OR(Q$1005="",Datos!Q973&gt;=Q$1005),OR(Q$1006="",Datos!Q973&lt;=Q$1006)),FALSE),TRUE))))</f>
        <v>0.0</v>
      </c>
      <c r="R973">
        <f>IF(Datos!R973="",0,IF(AND(R$1008&lt;&gt;"",Datos!R973=R$1008),0,IF(R$1004=0,0,1-CHOOSE(R$1004,IF(ISNUMBER(Datos!R973),AND(OR(R$1005="",Datos!R973&gt;=R$1005),OR(R$1006="",Datos!R973&lt;=R$1006)),FALSE),IF(ISNUMBER(Datos!R973),AND(Datos!R973=INT(Datos!R973),AND(OR(R$1005="",Datos!R973&gt;=R$1005),OR(R$1006="",Datos!R973&lt;=R$1006))),FALSE),OR(ISNUMBER(FIND(";"&amp;UPPER(TRIM(Datos!R973&amp;""))&amp;"=",R$1007)),ISNUMBER(FIND(";"&amp;UPPER(TRIM(Datos!R973&amp;""))&amp;";",R$1007))),OR(UPPER(TRIM(Datos!R973&amp;""))="SÍ",UPPER(TRIM(Datos!R973&amp;""))="SI",UPPER(TRIM(Datos!R973&amp;""))="NO"),IF(ISNUMBER(Datos!R973),AND(OR(R$1005="",Datos!R973&gt;=R$1005),OR(R$1006="",Datos!R973&lt;=R$1006)),FALSE),TRUE))))</f>
        <v>0.0</v>
      </c>
      <c r="S973">
        <f>IF(Datos!S973="",0,IF(AND(S$1008&lt;&gt;"",Datos!S973=S$1008),0,IF(S$1004=0,0,1-CHOOSE(S$1004,IF(ISNUMBER(Datos!S973),AND(OR(S$1005="",Datos!S973&gt;=S$1005),OR(S$1006="",Datos!S973&lt;=S$1006)),FALSE),IF(ISNUMBER(Datos!S973),AND(Datos!S973=INT(Datos!S973),AND(OR(S$1005="",Datos!S973&gt;=S$1005),OR(S$1006="",Datos!S973&lt;=S$1006))),FALSE),OR(ISNUMBER(FIND(";"&amp;UPPER(TRIM(Datos!S973&amp;""))&amp;"=",S$1007)),ISNUMBER(FIND(";"&amp;UPPER(TRIM(Datos!S973&amp;""))&amp;";",S$1007))),OR(UPPER(TRIM(Datos!S973&amp;""))="SÍ",UPPER(TRIM(Datos!S973&amp;""))="SI",UPPER(TRIM(Datos!S973&amp;""))="NO"),IF(ISNUMBER(Datos!S973),AND(OR(S$1005="",Datos!S973&gt;=S$1005),OR(S$1006="",Datos!S973&lt;=S$1006)),FALSE),TRUE))))</f>
        <v>0.0</v>
      </c>
      <c r="T973">
        <f>IF(Datos!T973="",0,IF(AND(T$1008&lt;&gt;"",Datos!T973=T$1008),0,IF(T$1004=0,0,1-CHOOSE(T$1004,IF(ISNUMBER(Datos!T973),AND(OR(T$1005="",Datos!T973&gt;=T$1005),OR(T$1006="",Datos!T973&lt;=T$1006)),FALSE),IF(ISNUMBER(Datos!T973),AND(Datos!T973=INT(Datos!T973),AND(OR(T$1005="",Datos!T973&gt;=T$1005),OR(T$1006="",Datos!T973&lt;=T$1006))),FALSE),OR(ISNUMBER(FIND(";"&amp;UPPER(TRIM(Datos!T973&amp;""))&amp;"=",T$1007)),ISNUMBER(FIND(";"&amp;UPPER(TRIM(Datos!T973&amp;""))&amp;";",T$1007))),OR(UPPER(TRIM(Datos!T973&amp;""))="SÍ",UPPER(TRIM(Datos!T973&amp;""))="SI",UPPER(TRIM(Datos!T973&amp;""))="NO"),IF(ISNUMBER(Datos!T973),AND(OR(T$1005="",Datos!T973&gt;=T$1005),OR(T$1006="",Datos!T973&lt;=T$1006)),FALSE),TRUE))))</f>
        <v>0.0</v>
      </c>
      <c r="U973">
        <f>IF(Datos!U973="",0,IF(AND(U$1008&lt;&gt;"",Datos!U973=U$1008),0,IF(U$1004=0,0,1-CHOOSE(U$1004,IF(ISNUMBER(Datos!U973),AND(OR(U$1005="",Datos!U973&gt;=U$1005),OR(U$1006="",Datos!U973&lt;=U$1006)),FALSE),IF(ISNUMBER(Datos!U973),AND(Datos!U973=INT(Datos!U973),AND(OR(U$1005="",Datos!U973&gt;=U$1005),OR(U$1006="",Datos!U973&lt;=U$1006))),FALSE),OR(ISNUMBER(FIND(";"&amp;UPPER(TRIM(Datos!U973&amp;""))&amp;"=",U$1007)),ISNUMBER(FIND(";"&amp;UPPER(TRIM(Datos!U973&amp;""))&amp;";",U$1007))),OR(UPPER(TRIM(Datos!U973&amp;""))="SÍ",UPPER(TRIM(Datos!U973&amp;""))="SI",UPPER(TRIM(Datos!U973&amp;""))="NO"),IF(ISNUMBER(Datos!U973),AND(OR(U$1005="",Datos!U973&gt;=U$1005),OR(U$1006="",Datos!U973&lt;=U$1006)),FALSE),TRUE))))</f>
        <v>0.0</v>
      </c>
      <c r="V973">
        <f>IF(Datos!V973="",0,IF(AND(V$1008&lt;&gt;"",Datos!V973=V$1008),0,IF(V$1004=0,0,1-CHOOSE(V$1004,IF(ISNUMBER(Datos!V973),AND(OR(V$1005="",Datos!V973&gt;=V$1005),OR(V$1006="",Datos!V973&lt;=V$1006)),FALSE),IF(ISNUMBER(Datos!V973),AND(Datos!V973=INT(Datos!V973),AND(OR(V$1005="",Datos!V973&gt;=V$1005),OR(V$1006="",Datos!V973&lt;=V$1006))),FALSE),OR(ISNUMBER(FIND(";"&amp;UPPER(TRIM(Datos!V973&amp;""))&amp;"=",V$1007)),ISNUMBER(FIND(";"&amp;UPPER(TRIM(Datos!V973&amp;""))&amp;";",V$1007))),OR(UPPER(TRIM(Datos!V973&amp;""))="SÍ",UPPER(TRIM(Datos!V973&amp;""))="SI",UPPER(TRIM(Datos!V973&amp;""))="NO"),IF(ISNUMBER(Datos!V973),AND(OR(V$1005="",Datos!V973&gt;=V$1005),OR(V$1006="",Datos!V973&lt;=V$1006)),FALSE),TRUE))))</f>
        <v>0.0</v>
      </c>
      <c r="W973">
        <f>IF(Datos!W973="",0,IF(AND(W$1008&lt;&gt;"",Datos!W973=W$1008),0,IF(W$1004=0,0,1-CHOOSE(W$1004,IF(ISNUMBER(Datos!W973),AND(OR(W$1005="",Datos!W973&gt;=W$1005),OR(W$1006="",Datos!W973&lt;=W$1006)),FALSE),IF(ISNUMBER(Datos!W973),AND(Datos!W973=INT(Datos!W973),AND(OR(W$1005="",Datos!W973&gt;=W$1005),OR(W$1006="",Datos!W973&lt;=W$1006))),FALSE),OR(ISNUMBER(FIND(";"&amp;UPPER(TRIM(Datos!W973&amp;""))&amp;"=",W$1007)),ISNUMBER(FIND(";"&amp;UPPER(TRIM(Datos!W973&amp;""))&amp;";",W$1007))),OR(UPPER(TRIM(Datos!W973&amp;""))="SÍ",UPPER(TRIM(Datos!W973&amp;""))="SI",UPPER(TRIM(Datos!W973&amp;""))="NO"),IF(ISNUMBER(Datos!W973),AND(OR(W$1005="",Datos!W973&gt;=W$1005),OR(W$1006="",Datos!W973&lt;=W$1006)),FALSE),TRUE))))</f>
        <v>0.0</v>
      </c>
      <c r="X973">
        <f>IF(Datos!X973="",0,IF(AND(X$1008&lt;&gt;"",Datos!X973=X$1008),0,IF(X$1004=0,0,1-CHOOSE(X$1004,IF(ISNUMBER(Datos!X973),AND(OR(X$1005="",Datos!X973&gt;=X$1005),OR(X$1006="",Datos!X973&lt;=X$1006)),FALSE),IF(ISNUMBER(Datos!X973),AND(Datos!X973=INT(Datos!X973),AND(OR(X$1005="",Datos!X973&gt;=X$1005),OR(X$1006="",Datos!X973&lt;=X$1006))),FALSE),OR(ISNUMBER(FIND(";"&amp;UPPER(TRIM(Datos!X973&amp;""))&amp;"=",X$1007)),ISNUMBER(FIND(";"&amp;UPPER(TRIM(Datos!X973&amp;""))&amp;";",X$1007))),OR(UPPER(TRIM(Datos!X973&amp;""))="SÍ",UPPER(TRIM(Datos!X973&amp;""))="SI",UPPER(TRIM(Datos!X973&amp;""))="NO"),IF(ISNUMBER(Datos!X973),AND(OR(X$1005="",Datos!X973&gt;=X$1005),OR(X$1006="",Datos!X973&lt;=X$1006)),FALSE),TRUE))))</f>
        <v>0.0</v>
      </c>
      <c r="Y973">
        <f>IF(Datos!Y973="",0,IF(AND(Y$1008&lt;&gt;"",Datos!Y973=Y$1008),0,IF(Y$1004=0,0,1-CHOOSE(Y$1004,IF(ISNUMBER(Datos!Y973),AND(OR(Y$1005="",Datos!Y973&gt;=Y$1005),OR(Y$1006="",Datos!Y973&lt;=Y$1006)),FALSE),IF(ISNUMBER(Datos!Y973),AND(Datos!Y973=INT(Datos!Y973),AND(OR(Y$1005="",Datos!Y973&gt;=Y$1005),OR(Y$1006="",Datos!Y973&lt;=Y$1006))),FALSE),OR(ISNUMBER(FIND(";"&amp;UPPER(TRIM(Datos!Y973&amp;""))&amp;"=",Y$1007)),ISNUMBER(FIND(";"&amp;UPPER(TRIM(Datos!Y973&amp;""))&amp;";",Y$1007))),OR(UPPER(TRIM(Datos!Y973&amp;""))="SÍ",UPPER(TRIM(Datos!Y973&amp;""))="SI",UPPER(TRIM(Datos!Y973&amp;""))="NO"),IF(ISNUMBER(Datos!Y973),AND(OR(Y$1005="",Datos!Y973&gt;=Y$1005),OR(Y$1006="",Datos!Y973&lt;=Y$1006)),FALSE),TRUE))))</f>
        <v>0.0</v>
      </c>
      <c r="Z973">
        <f>IF(Datos!Z973="",0,IF(AND(Z$1008&lt;&gt;"",Datos!Z973=Z$1008),0,IF(Z$1004=0,0,1-CHOOSE(Z$1004,IF(ISNUMBER(Datos!Z973),AND(OR(Z$1005="",Datos!Z973&gt;=Z$1005),OR(Z$1006="",Datos!Z973&lt;=Z$1006)),FALSE),IF(ISNUMBER(Datos!Z973),AND(Datos!Z973=INT(Datos!Z973),AND(OR(Z$1005="",Datos!Z973&gt;=Z$1005),OR(Z$1006="",Datos!Z973&lt;=Z$1006))),FALSE),OR(ISNUMBER(FIND(";"&amp;UPPER(TRIM(Datos!Z973&amp;""))&amp;"=",Z$1007)),ISNUMBER(FIND(";"&amp;UPPER(TRIM(Datos!Z973&amp;""))&amp;";",Z$1007))),OR(UPPER(TRIM(Datos!Z973&amp;""))="SÍ",UPPER(TRIM(Datos!Z973&amp;""))="SI",UPPER(TRIM(Datos!Z973&amp;""))="NO"),IF(ISNUMBER(Datos!Z973),AND(OR(Z$1005="",Datos!Z973&gt;=Z$1005),OR(Z$1006="",Datos!Z973&lt;=Z$1006)),FALSE),TRUE))))</f>
        <v>0.0</v>
      </c>
      <c r="AA973">
        <f>IF(Datos!AA973="",0,IF(AND(AA$1008&lt;&gt;"",Datos!AA973=AA$1008),0,IF(AA$1004=0,0,1-CHOOSE(AA$1004,IF(ISNUMBER(Datos!AA973),AND(OR(AA$1005="",Datos!AA973&gt;=AA$1005),OR(AA$1006="",Datos!AA973&lt;=AA$1006)),FALSE),IF(ISNUMBER(Datos!AA973),AND(Datos!AA973=INT(Datos!AA973),AND(OR(AA$1005="",Datos!AA973&gt;=AA$1005),OR(AA$1006="",Datos!AA973&lt;=AA$1006))),FALSE),OR(ISNUMBER(FIND(";"&amp;UPPER(TRIM(Datos!AA973&amp;""))&amp;"=",AA$1007)),ISNUMBER(FIND(";"&amp;UPPER(TRIM(Datos!AA973&amp;""))&amp;";",AA$1007))),OR(UPPER(TRIM(Datos!AA973&amp;""))="SÍ",UPPER(TRIM(Datos!AA973&amp;""))="SI",UPPER(TRIM(Datos!AA973&amp;""))="NO"),IF(ISNUMBER(Datos!AA973),AND(OR(AA$1005="",Datos!AA973&gt;=AA$1005),OR(AA$1006="",Datos!AA973&lt;=AA$1006)),FALSE),TRUE))))</f>
        <v>0.0</v>
      </c>
      <c r="AB973">
        <f>IF(Datos!AB973="",0,IF(AND(AB$1008&lt;&gt;"",Datos!AB973=AB$1008),0,IF(AB$1004=0,0,1-CHOOSE(AB$1004,IF(ISNUMBER(Datos!AB973),AND(OR(AB$1005="",Datos!AB973&gt;=AB$1005),OR(AB$1006="",Datos!AB973&lt;=AB$1006)),FALSE),IF(ISNUMBER(Datos!AB973),AND(Datos!AB973=INT(Datos!AB973),AND(OR(AB$1005="",Datos!AB973&gt;=AB$1005),OR(AB$1006="",Datos!AB973&lt;=AB$1006))),FALSE),OR(ISNUMBER(FIND(";"&amp;UPPER(TRIM(Datos!AB973&amp;""))&amp;"=",AB$1007)),ISNUMBER(FIND(";"&amp;UPPER(TRIM(Datos!AB973&amp;""))&amp;";",AB$1007))),OR(UPPER(TRIM(Datos!AB973&amp;""))="SÍ",UPPER(TRIM(Datos!AB973&amp;""))="SI",UPPER(TRIM(Datos!AB973&amp;""))="NO"),IF(ISNUMBER(Datos!AB973),AND(OR(AB$1005="",Datos!AB973&gt;=AB$1005),OR(AB$1006="",Datos!AB973&lt;=AB$1006)),FALSE),TRUE))))</f>
        <v>0.0</v>
      </c>
      <c r="AC973">
        <f>IF(Datos!AC973="",0,IF(AND(AC$1008&lt;&gt;"",Datos!AC973=AC$1008),0,IF(AC$1004=0,0,1-CHOOSE(AC$1004,IF(ISNUMBER(Datos!AC973),AND(OR(AC$1005="",Datos!AC973&gt;=AC$1005),OR(AC$1006="",Datos!AC973&lt;=AC$1006)),FALSE),IF(ISNUMBER(Datos!AC973),AND(Datos!AC973=INT(Datos!AC973),AND(OR(AC$1005="",Datos!AC973&gt;=AC$1005),OR(AC$1006="",Datos!AC973&lt;=AC$1006))),FALSE),OR(ISNUMBER(FIND(";"&amp;UPPER(TRIM(Datos!AC973&amp;""))&amp;"=",AC$1007)),ISNUMBER(FIND(";"&amp;UPPER(TRIM(Datos!AC973&amp;""))&amp;";",AC$1007))),OR(UPPER(TRIM(Datos!AC973&amp;""))="SÍ",UPPER(TRIM(Datos!AC973&amp;""))="SI",UPPER(TRIM(Datos!AC973&amp;""))="NO"),IF(ISNUMBER(Datos!AC973),AND(OR(AC$1005="",Datos!AC973&gt;=AC$1005),OR(AC$1006="",Datos!AC973&lt;=AC$1006)),FALSE),TRUE))))</f>
        <v>0.0</v>
      </c>
      <c r="AD973">
        <f>IF(Datos!AD973="",0,IF(AND(AD$1008&lt;&gt;"",Datos!AD973=AD$1008),0,IF(AD$1004=0,0,1-CHOOSE(AD$1004,IF(ISNUMBER(Datos!AD973),AND(OR(AD$1005="",Datos!AD973&gt;=AD$1005),OR(AD$1006="",Datos!AD973&lt;=AD$1006)),FALSE),IF(ISNUMBER(Datos!AD973),AND(Datos!AD973=INT(Datos!AD973),AND(OR(AD$1005="",Datos!AD973&gt;=AD$1005),OR(AD$1006="",Datos!AD973&lt;=AD$1006))),FALSE),OR(ISNUMBER(FIND(";"&amp;UPPER(TRIM(Datos!AD973&amp;""))&amp;"=",AD$1007)),ISNUMBER(FIND(";"&amp;UPPER(TRIM(Datos!AD973&amp;""))&amp;";",AD$1007))),OR(UPPER(TRIM(Datos!AD973&amp;""))="SÍ",UPPER(TRIM(Datos!AD973&amp;""))="SI",UPPER(TRIM(Datos!AD973&amp;""))="NO"),IF(ISNUMBER(Datos!AD973),AND(OR(AD$1005="",Datos!AD973&gt;=AD$1005),OR(AD$1006="",Datos!AD973&lt;=AD$1006)),FALSE),TRUE))))</f>
        <v>0.0</v>
      </c>
      <c r="AE973">
        <f>IF(Datos!AE973="",0,IF(AND(AE$1008&lt;&gt;"",Datos!AE973=AE$1008),0,IF(AE$1004=0,0,1-CHOOSE(AE$1004,IF(ISNUMBER(Datos!AE973),AND(OR(AE$1005="",Datos!AE973&gt;=AE$1005),OR(AE$1006="",Datos!AE973&lt;=AE$1006)),FALSE),IF(ISNUMBER(Datos!AE973),AND(Datos!AE973=INT(Datos!AE973),AND(OR(AE$1005="",Datos!AE973&gt;=AE$1005),OR(AE$1006="",Datos!AE973&lt;=AE$1006))),FALSE),OR(ISNUMBER(FIND(";"&amp;UPPER(TRIM(Datos!AE973&amp;""))&amp;"=",AE$1007)),ISNUMBER(FIND(";"&amp;UPPER(TRIM(Datos!AE973&amp;""))&amp;";",AE$1007))),OR(UPPER(TRIM(Datos!AE973&amp;""))="SÍ",UPPER(TRIM(Datos!AE973&amp;""))="SI",UPPER(TRIM(Datos!AE973&amp;""))="NO"),IF(ISNUMBER(Datos!AE973),AND(OR(AE$1005="",Datos!AE973&gt;=AE$1005),OR(AE$1006="",Datos!AE973&lt;=AE$1006)),FALSE),TRUE))))</f>
        <v>0.0</v>
      </c>
    </row>
    <row r="974" spans="2:31">
      <c r="B974">
        <f>IF(Datos!B974="",0,IF(AND(B$1008&lt;&gt;"",Datos!B974=B$1008),0,IF(B$1004=0,0,1-CHOOSE(B$1004,IF(ISNUMBER(Datos!B974),AND(OR(B$1005="",Datos!B974&gt;=B$1005),OR(B$1006="",Datos!B974&lt;=B$1006)),FALSE),IF(ISNUMBER(Datos!B974),AND(Datos!B974=INT(Datos!B974),AND(OR(B$1005="",Datos!B974&gt;=B$1005),OR(B$1006="",Datos!B974&lt;=B$1006))),FALSE),OR(ISNUMBER(FIND(";"&amp;UPPER(TRIM(Datos!B974&amp;""))&amp;"=",B$1007)),ISNUMBER(FIND(";"&amp;UPPER(TRIM(Datos!B974&amp;""))&amp;";",B$1007))),OR(UPPER(TRIM(Datos!B974&amp;""))="SÍ",UPPER(TRIM(Datos!B974&amp;""))="SI",UPPER(TRIM(Datos!B974&amp;""))="NO"),IF(ISNUMBER(Datos!B974),AND(OR(B$1005="",Datos!B974&gt;=B$1005),OR(B$1006="",Datos!B974&lt;=B$1006)),FALSE),TRUE))))</f>
        <v>0.0</v>
      </c>
      <c r="C974">
        <f>IF(Datos!C974="",0,IF(AND(C$1008&lt;&gt;"",Datos!C974=C$1008),0,IF(C$1004=0,0,1-CHOOSE(C$1004,IF(ISNUMBER(Datos!C974),AND(OR(C$1005="",Datos!C974&gt;=C$1005),OR(C$1006="",Datos!C974&lt;=C$1006)),FALSE),IF(ISNUMBER(Datos!C974),AND(Datos!C974=INT(Datos!C974),AND(OR(C$1005="",Datos!C974&gt;=C$1005),OR(C$1006="",Datos!C974&lt;=C$1006))),FALSE),OR(ISNUMBER(FIND(";"&amp;UPPER(TRIM(Datos!C974&amp;""))&amp;"=",C$1007)),ISNUMBER(FIND(";"&amp;UPPER(TRIM(Datos!C974&amp;""))&amp;";",C$1007))),OR(UPPER(TRIM(Datos!C974&amp;""))="SÍ",UPPER(TRIM(Datos!C974&amp;""))="SI",UPPER(TRIM(Datos!C974&amp;""))="NO"),IF(ISNUMBER(Datos!C974),AND(OR(C$1005="",Datos!C974&gt;=C$1005),OR(C$1006="",Datos!C974&lt;=C$1006)),FALSE),TRUE))))</f>
        <v>0.0</v>
      </c>
      <c r="D974">
        <f>IF(Datos!D974="",0,IF(AND(D$1008&lt;&gt;"",Datos!D974=D$1008),0,IF(D$1004=0,0,1-CHOOSE(D$1004,IF(ISNUMBER(Datos!D974),AND(OR(D$1005="",Datos!D974&gt;=D$1005),OR(D$1006="",Datos!D974&lt;=D$1006)),FALSE),IF(ISNUMBER(Datos!D974),AND(Datos!D974=INT(Datos!D974),AND(OR(D$1005="",Datos!D974&gt;=D$1005),OR(D$1006="",Datos!D974&lt;=D$1006))),FALSE),OR(ISNUMBER(FIND(";"&amp;UPPER(TRIM(Datos!D974&amp;""))&amp;"=",D$1007)),ISNUMBER(FIND(";"&amp;UPPER(TRIM(Datos!D974&amp;""))&amp;";",D$1007))),OR(UPPER(TRIM(Datos!D974&amp;""))="SÍ",UPPER(TRIM(Datos!D974&amp;""))="SI",UPPER(TRIM(Datos!D974&amp;""))="NO"),IF(ISNUMBER(Datos!D974),AND(OR(D$1005="",Datos!D974&gt;=D$1005),OR(D$1006="",Datos!D974&lt;=D$1006)),FALSE),TRUE))))</f>
        <v>0.0</v>
      </c>
      <c r="E974">
        <f>IF(Datos!E974="",0,IF(AND(E$1008&lt;&gt;"",Datos!E974=E$1008),0,IF(E$1004=0,0,1-CHOOSE(E$1004,IF(ISNUMBER(Datos!E974),AND(OR(E$1005="",Datos!E974&gt;=E$1005),OR(E$1006="",Datos!E974&lt;=E$1006)),FALSE),IF(ISNUMBER(Datos!E974),AND(Datos!E974=INT(Datos!E974),AND(OR(E$1005="",Datos!E974&gt;=E$1005),OR(E$1006="",Datos!E974&lt;=E$1006))),FALSE),OR(ISNUMBER(FIND(";"&amp;UPPER(TRIM(Datos!E974&amp;""))&amp;"=",E$1007)),ISNUMBER(FIND(";"&amp;UPPER(TRIM(Datos!E974&amp;""))&amp;";",E$1007))),OR(UPPER(TRIM(Datos!E974&amp;""))="SÍ",UPPER(TRIM(Datos!E974&amp;""))="SI",UPPER(TRIM(Datos!E974&amp;""))="NO"),IF(ISNUMBER(Datos!E974),AND(OR(E$1005="",Datos!E974&gt;=E$1005),OR(E$1006="",Datos!E974&lt;=E$1006)),FALSE),TRUE))))</f>
        <v>0.0</v>
      </c>
      <c r="F974">
        <f>IF(Datos!F974="",0,IF(AND(F$1008&lt;&gt;"",Datos!F974=F$1008),0,IF(F$1004=0,0,1-CHOOSE(F$1004,IF(ISNUMBER(Datos!F974),AND(OR(F$1005="",Datos!F974&gt;=F$1005),OR(F$1006="",Datos!F974&lt;=F$1006)),FALSE),IF(ISNUMBER(Datos!F974),AND(Datos!F974=INT(Datos!F974),AND(OR(F$1005="",Datos!F974&gt;=F$1005),OR(F$1006="",Datos!F974&lt;=F$1006))),FALSE),OR(ISNUMBER(FIND(";"&amp;UPPER(TRIM(Datos!F974&amp;""))&amp;"=",F$1007)),ISNUMBER(FIND(";"&amp;UPPER(TRIM(Datos!F974&amp;""))&amp;";",F$1007))),OR(UPPER(TRIM(Datos!F974&amp;""))="SÍ",UPPER(TRIM(Datos!F974&amp;""))="SI",UPPER(TRIM(Datos!F974&amp;""))="NO"),IF(ISNUMBER(Datos!F974),AND(OR(F$1005="",Datos!F974&gt;=F$1005),OR(F$1006="",Datos!F974&lt;=F$1006)),FALSE),TRUE))))</f>
        <v>0.0</v>
      </c>
      <c r="G974">
        <f>IF(Datos!G974="",0,IF(AND(G$1008&lt;&gt;"",Datos!G974=G$1008),0,IF(G$1004=0,0,1-CHOOSE(G$1004,IF(ISNUMBER(Datos!G974),AND(OR(G$1005="",Datos!G974&gt;=G$1005),OR(G$1006="",Datos!G974&lt;=G$1006)),FALSE),IF(ISNUMBER(Datos!G974),AND(Datos!G974=INT(Datos!G974),AND(OR(G$1005="",Datos!G974&gt;=G$1005),OR(G$1006="",Datos!G974&lt;=G$1006))),FALSE),OR(ISNUMBER(FIND(";"&amp;UPPER(TRIM(Datos!G974&amp;""))&amp;"=",G$1007)),ISNUMBER(FIND(";"&amp;UPPER(TRIM(Datos!G974&amp;""))&amp;";",G$1007))),OR(UPPER(TRIM(Datos!G974&amp;""))="SÍ",UPPER(TRIM(Datos!G974&amp;""))="SI",UPPER(TRIM(Datos!G974&amp;""))="NO"),IF(ISNUMBER(Datos!G974),AND(OR(G$1005="",Datos!G974&gt;=G$1005),OR(G$1006="",Datos!G974&lt;=G$1006)),FALSE),TRUE))))</f>
        <v>0.0</v>
      </c>
      <c r="H974">
        <f>IF(Datos!H974="",0,IF(AND(H$1008&lt;&gt;"",Datos!H974=H$1008),0,IF(H$1004=0,0,1-CHOOSE(H$1004,IF(ISNUMBER(Datos!H974),AND(OR(H$1005="",Datos!H974&gt;=H$1005),OR(H$1006="",Datos!H974&lt;=H$1006)),FALSE),IF(ISNUMBER(Datos!H974),AND(Datos!H974=INT(Datos!H974),AND(OR(H$1005="",Datos!H974&gt;=H$1005),OR(H$1006="",Datos!H974&lt;=H$1006))),FALSE),OR(ISNUMBER(FIND(";"&amp;UPPER(TRIM(Datos!H974&amp;""))&amp;"=",H$1007)),ISNUMBER(FIND(";"&amp;UPPER(TRIM(Datos!H974&amp;""))&amp;";",H$1007))),OR(UPPER(TRIM(Datos!H974&amp;""))="SÍ",UPPER(TRIM(Datos!H974&amp;""))="SI",UPPER(TRIM(Datos!H974&amp;""))="NO"),IF(ISNUMBER(Datos!H974),AND(OR(H$1005="",Datos!H974&gt;=H$1005),OR(H$1006="",Datos!H974&lt;=H$1006)),FALSE),TRUE))))</f>
        <v>0.0</v>
      </c>
      <c r="I974">
        <f>IF(Datos!I974="",0,IF(AND(I$1008&lt;&gt;"",Datos!I974=I$1008),0,IF(I$1004=0,0,1-CHOOSE(I$1004,IF(ISNUMBER(Datos!I974),AND(OR(I$1005="",Datos!I974&gt;=I$1005),OR(I$1006="",Datos!I974&lt;=I$1006)),FALSE),IF(ISNUMBER(Datos!I974),AND(Datos!I974=INT(Datos!I974),AND(OR(I$1005="",Datos!I974&gt;=I$1005),OR(I$1006="",Datos!I974&lt;=I$1006))),FALSE),OR(ISNUMBER(FIND(";"&amp;UPPER(TRIM(Datos!I974&amp;""))&amp;"=",I$1007)),ISNUMBER(FIND(";"&amp;UPPER(TRIM(Datos!I974&amp;""))&amp;";",I$1007))),OR(UPPER(TRIM(Datos!I974&amp;""))="SÍ",UPPER(TRIM(Datos!I974&amp;""))="SI",UPPER(TRIM(Datos!I974&amp;""))="NO"),IF(ISNUMBER(Datos!I974),AND(OR(I$1005="",Datos!I974&gt;=I$1005),OR(I$1006="",Datos!I974&lt;=I$1006)),FALSE),TRUE))))</f>
        <v>0.0</v>
      </c>
      <c r="J974">
        <f>IF(Datos!J974="",0,IF(AND(J$1008&lt;&gt;"",Datos!J974=J$1008),0,IF(J$1004=0,0,1-CHOOSE(J$1004,IF(ISNUMBER(Datos!J974),AND(OR(J$1005="",Datos!J974&gt;=J$1005),OR(J$1006="",Datos!J974&lt;=J$1006)),FALSE),IF(ISNUMBER(Datos!J974),AND(Datos!J974=INT(Datos!J974),AND(OR(J$1005="",Datos!J974&gt;=J$1005),OR(J$1006="",Datos!J974&lt;=J$1006))),FALSE),OR(ISNUMBER(FIND(";"&amp;UPPER(TRIM(Datos!J974&amp;""))&amp;"=",J$1007)),ISNUMBER(FIND(";"&amp;UPPER(TRIM(Datos!J974&amp;""))&amp;";",J$1007))),OR(UPPER(TRIM(Datos!J974&amp;""))="SÍ",UPPER(TRIM(Datos!J974&amp;""))="SI",UPPER(TRIM(Datos!J974&amp;""))="NO"),IF(ISNUMBER(Datos!J974),AND(OR(J$1005="",Datos!J974&gt;=J$1005),OR(J$1006="",Datos!J974&lt;=J$1006)),FALSE),TRUE))))</f>
        <v>0.0</v>
      </c>
      <c r="K974">
        <f>IF(Datos!K974="",0,IF(AND(K$1008&lt;&gt;"",Datos!K974=K$1008),0,IF(K$1004=0,0,1-CHOOSE(K$1004,IF(ISNUMBER(Datos!K974),AND(OR(K$1005="",Datos!K974&gt;=K$1005),OR(K$1006="",Datos!K974&lt;=K$1006)),FALSE),IF(ISNUMBER(Datos!K974),AND(Datos!K974=INT(Datos!K974),AND(OR(K$1005="",Datos!K974&gt;=K$1005),OR(K$1006="",Datos!K974&lt;=K$1006))),FALSE),OR(ISNUMBER(FIND(";"&amp;UPPER(TRIM(Datos!K974&amp;""))&amp;"=",K$1007)),ISNUMBER(FIND(";"&amp;UPPER(TRIM(Datos!K974&amp;""))&amp;";",K$1007))),OR(UPPER(TRIM(Datos!K974&amp;""))="SÍ",UPPER(TRIM(Datos!K974&amp;""))="SI",UPPER(TRIM(Datos!K974&amp;""))="NO"),IF(ISNUMBER(Datos!K974),AND(OR(K$1005="",Datos!K974&gt;=K$1005),OR(K$1006="",Datos!K974&lt;=K$1006)),FALSE),TRUE))))</f>
        <v>0.0</v>
      </c>
      <c r="L974">
        <f>IF(Datos!L974="",0,IF(AND(L$1008&lt;&gt;"",Datos!L974=L$1008),0,IF(L$1004=0,0,1-CHOOSE(L$1004,IF(ISNUMBER(Datos!L974),AND(OR(L$1005="",Datos!L974&gt;=L$1005),OR(L$1006="",Datos!L974&lt;=L$1006)),FALSE),IF(ISNUMBER(Datos!L974),AND(Datos!L974=INT(Datos!L974),AND(OR(L$1005="",Datos!L974&gt;=L$1005),OR(L$1006="",Datos!L974&lt;=L$1006))),FALSE),OR(ISNUMBER(FIND(";"&amp;UPPER(TRIM(Datos!L974&amp;""))&amp;"=",L$1007)),ISNUMBER(FIND(";"&amp;UPPER(TRIM(Datos!L974&amp;""))&amp;";",L$1007))),OR(UPPER(TRIM(Datos!L974&amp;""))="SÍ",UPPER(TRIM(Datos!L974&amp;""))="SI",UPPER(TRIM(Datos!L974&amp;""))="NO"),IF(ISNUMBER(Datos!L974),AND(OR(L$1005="",Datos!L974&gt;=L$1005),OR(L$1006="",Datos!L974&lt;=L$1006)),FALSE),TRUE))))</f>
        <v>0.0</v>
      </c>
      <c r="M974">
        <f>IF(Datos!M974="",0,IF(AND(M$1008&lt;&gt;"",Datos!M974=M$1008),0,IF(M$1004=0,0,1-CHOOSE(M$1004,IF(ISNUMBER(Datos!M974),AND(OR(M$1005="",Datos!M974&gt;=M$1005),OR(M$1006="",Datos!M974&lt;=M$1006)),FALSE),IF(ISNUMBER(Datos!M974),AND(Datos!M974=INT(Datos!M974),AND(OR(M$1005="",Datos!M974&gt;=M$1005),OR(M$1006="",Datos!M974&lt;=M$1006))),FALSE),OR(ISNUMBER(FIND(";"&amp;UPPER(TRIM(Datos!M974&amp;""))&amp;"=",M$1007)),ISNUMBER(FIND(";"&amp;UPPER(TRIM(Datos!M974&amp;""))&amp;";",M$1007))),OR(UPPER(TRIM(Datos!M974&amp;""))="SÍ",UPPER(TRIM(Datos!M974&amp;""))="SI",UPPER(TRIM(Datos!M974&amp;""))="NO"),IF(ISNUMBER(Datos!M974),AND(OR(M$1005="",Datos!M974&gt;=M$1005),OR(M$1006="",Datos!M974&lt;=M$1006)),FALSE),TRUE))))</f>
        <v>0.0</v>
      </c>
      <c r="N974">
        <f>IF(Datos!N974="",0,IF(AND(N$1008&lt;&gt;"",Datos!N974=N$1008),0,IF(N$1004=0,0,1-CHOOSE(N$1004,IF(ISNUMBER(Datos!N974),AND(OR(N$1005="",Datos!N974&gt;=N$1005),OR(N$1006="",Datos!N974&lt;=N$1006)),FALSE),IF(ISNUMBER(Datos!N974),AND(Datos!N974=INT(Datos!N974),AND(OR(N$1005="",Datos!N974&gt;=N$1005),OR(N$1006="",Datos!N974&lt;=N$1006))),FALSE),OR(ISNUMBER(FIND(";"&amp;UPPER(TRIM(Datos!N974&amp;""))&amp;"=",N$1007)),ISNUMBER(FIND(";"&amp;UPPER(TRIM(Datos!N974&amp;""))&amp;";",N$1007))),OR(UPPER(TRIM(Datos!N974&amp;""))="SÍ",UPPER(TRIM(Datos!N974&amp;""))="SI",UPPER(TRIM(Datos!N974&amp;""))="NO"),IF(ISNUMBER(Datos!N974),AND(OR(N$1005="",Datos!N974&gt;=N$1005),OR(N$1006="",Datos!N974&lt;=N$1006)),FALSE),TRUE))))</f>
        <v>0.0</v>
      </c>
      <c r="O974">
        <f>IF(Datos!O974="",0,IF(AND(O$1008&lt;&gt;"",Datos!O974=O$1008),0,IF(O$1004=0,0,1-CHOOSE(O$1004,IF(ISNUMBER(Datos!O974),AND(OR(O$1005="",Datos!O974&gt;=O$1005),OR(O$1006="",Datos!O974&lt;=O$1006)),FALSE),IF(ISNUMBER(Datos!O974),AND(Datos!O974=INT(Datos!O974),AND(OR(O$1005="",Datos!O974&gt;=O$1005),OR(O$1006="",Datos!O974&lt;=O$1006))),FALSE),OR(ISNUMBER(FIND(";"&amp;UPPER(TRIM(Datos!O974&amp;""))&amp;"=",O$1007)),ISNUMBER(FIND(";"&amp;UPPER(TRIM(Datos!O974&amp;""))&amp;";",O$1007))),OR(UPPER(TRIM(Datos!O974&amp;""))="SÍ",UPPER(TRIM(Datos!O974&amp;""))="SI",UPPER(TRIM(Datos!O974&amp;""))="NO"),IF(ISNUMBER(Datos!O974),AND(OR(O$1005="",Datos!O974&gt;=O$1005),OR(O$1006="",Datos!O974&lt;=O$1006)),FALSE),TRUE))))</f>
        <v>0.0</v>
      </c>
      <c r="P974">
        <f>IF(Datos!P974="",0,IF(AND(P$1008&lt;&gt;"",Datos!P974=P$1008),0,IF(P$1004=0,0,1-CHOOSE(P$1004,IF(ISNUMBER(Datos!P974),AND(OR(P$1005="",Datos!P974&gt;=P$1005),OR(P$1006="",Datos!P974&lt;=P$1006)),FALSE),IF(ISNUMBER(Datos!P974),AND(Datos!P974=INT(Datos!P974),AND(OR(P$1005="",Datos!P974&gt;=P$1005),OR(P$1006="",Datos!P974&lt;=P$1006))),FALSE),OR(ISNUMBER(FIND(";"&amp;UPPER(TRIM(Datos!P974&amp;""))&amp;"=",P$1007)),ISNUMBER(FIND(";"&amp;UPPER(TRIM(Datos!P974&amp;""))&amp;";",P$1007))),OR(UPPER(TRIM(Datos!P974&amp;""))="SÍ",UPPER(TRIM(Datos!P974&amp;""))="SI",UPPER(TRIM(Datos!P974&amp;""))="NO"),IF(ISNUMBER(Datos!P974),AND(OR(P$1005="",Datos!P974&gt;=P$1005),OR(P$1006="",Datos!P974&lt;=P$1006)),FALSE),TRUE))))</f>
        <v>0.0</v>
      </c>
      <c r="Q974">
        <f>IF(Datos!Q974="",0,IF(AND(Q$1008&lt;&gt;"",Datos!Q974=Q$1008),0,IF(Q$1004=0,0,1-CHOOSE(Q$1004,IF(ISNUMBER(Datos!Q974),AND(OR(Q$1005="",Datos!Q974&gt;=Q$1005),OR(Q$1006="",Datos!Q974&lt;=Q$1006)),FALSE),IF(ISNUMBER(Datos!Q974),AND(Datos!Q974=INT(Datos!Q974),AND(OR(Q$1005="",Datos!Q974&gt;=Q$1005),OR(Q$1006="",Datos!Q974&lt;=Q$1006))),FALSE),OR(ISNUMBER(FIND(";"&amp;UPPER(TRIM(Datos!Q974&amp;""))&amp;"=",Q$1007)),ISNUMBER(FIND(";"&amp;UPPER(TRIM(Datos!Q974&amp;""))&amp;";",Q$1007))),OR(UPPER(TRIM(Datos!Q974&amp;""))="SÍ",UPPER(TRIM(Datos!Q974&amp;""))="SI",UPPER(TRIM(Datos!Q974&amp;""))="NO"),IF(ISNUMBER(Datos!Q974),AND(OR(Q$1005="",Datos!Q974&gt;=Q$1005),OR(Q$1006="",Datos!Q974&lt;=Q$1006)),FALSE),TRUE))))</f>
        <v>0.0</v>
      </c>
      <c r="R974">
        <f>IF(Datos!R974="",0,IF(AND(R$1008&lt;&gt;"",Datos!R974=R$1008),0,IF(R$1004=0,0,1-CHOOSE(R$1004,IF(ISNUMBER(Datos!R974),AND(OR(R$1005="",Datos!R974&gt;=R$1005),OR(R$1006="",Datos!R974&lt;=R$1006)),FALSE),IF(ISNUMBER(Datos!R974),AND(Datos!R974=INT(Datos!R974),AND(OR(R$1005="",Datos!R974&gt;=R$1005),OR(R$1006="",Datos!R974&lt;=R$1006))),FALSE),OR(ISNUMBER(FIND(";"&amp;UPPER(TRIM(Datos!R974&amp;""))&amp;"=",R$1007)),ISNUMBER(FIND(";"&amp;UPPER(TRIM(Datos!R974&amp;""))&amp;";",R$1007))),OR(UPPER(TRIM(Datos!R974&amp;""))="SÍ",UPPER(TRIM(Datos!R974&amp;""))="SI",UPPER(TRIM(Datos!R974&amp;""))="NO"),IF(ISNUMBER(Datos!R974),AND(OR(R$1005="",Datos!R974&gt;=R$1005),OR(R$1006="",Datos!R974&lt;=R$1006)),FALSE),TRUE))))</f>
        <v>0.0</v>
      </c>
      <c r="S974">
        <f>IF(Datos!S974="",0,IF(AND(S$1008&lt;&gt;"",Datos!S974=S$1008),0,IF(S$1004=0,0,1-CHOOSE(S$1004,IF(ISNUMBER(Datos!S974),AND(OR(S$1005="",Datos!S974&gt;=S$1005),OR(S$1006="",Datos!S974&lt;=S$1006)),FALSE),IF(ISNUMBER(Datos!S974),AND(Datos!S974=INT(Datos!S974),AND(OR(S$1005="",Datos!S974&gt;=S$1005),OR(S$1006="",Datos!S974&lt;=S$1006))),FALSE),OR(ISNUMBER(FIND(";"&amp;UPPER(TRIM(Datos!S974&amp;""))&amp;"=",S$1007)),ISNUMBER(FIND(";"&amp;UPPER(TRIM(Datos!S974&amp;""))&amp;";",S$1007))),OR(UPPER(TRIM(Datos!S974&amp;""))="SÍ",UPPER(TRIM(Datos!S974&amp;""))="SI",UPPER(TRIM(Datos!S974&amp;""))="NO"),IF(ISNUMBER(Datos!S974),AND(OR(S$1005="",Datos!S974&gt;=S$1005),OR(S$1006="",Datos!S974&lt;=S$1006)),FALSE),TRUE))))</f>
        <v>0.0</v>
      </c>
      <c r="T974">
        <f>IF(Datos!T974="",0,IF(AND(T$1008&lt;&gt;"",Datos!T974=T$1008),0,IF(T$1004=0,0,1-CHOOSE(T$1004,IF(ISNUMBER(Datos!T974),AND(OR(T$1005="",Datos!T974&gt;=T$1005),OR(T$1006="",Datos!T974&lt;=T$1006)),FALSE),IF(ISNUMBER(Datos!T974),AND(Datos!T974=INT(Datos!T974),AND(OR(T$1005="",Datos!T974&gt;=T$1005),OR(T$1006="",Datos!T974&lt;=T$1006))),FALSE),OR(ISNUMBER(FIND(";"&amp;UPPER(TRIM(Datos!T974&amp;""))&amp;"=",T$1007)),ISNUMBER(FIND(";"&amp;UPPER(TRIM(Datos!T974&amp;""))&amp;";",T$1007))),OR(UPPER(TRIM(Datos!T974&amp;""))="SÍ",UPPER(TRIM(Datos!T974&amp;""))="SI",UPPER(TRIM(Datos!T974&amp;""))="NO"),IF(ISNUMBER(Datos!T974),AND(OR(T$1005="",Datos!T974&gt;=T$1005),OR(T$1006="",Datos!T974&lt;=T$1006)),FALSE),TRUE))))</f>
        <v>0.0</v>
      </c>
      <c r="U974">
        <f>IF(Datos!U974="",0,IF(AND(U$1008&lt;&gt;"",Datos!U974=U$1008),0,IF(U$1004=0,0,1-CHOOSE(U$1004,IF(ISNUMBER(Datos!U974),AND(OR(U$1005="",Datos!U974&gt;=U$1005),OR(U$1006="",Datos!U974&lt;=U$1006)),FALSE),IF(ISNUMBER(Datos!U974),AND(Datos!U974=INT(Datos!U974),AND(OR(U$1005="",Datos!U974&gt;=U$1005),OR(U$1006="",Datos!U974&lt;=U$1006))),FALSE),OR(ISNUMBER(FIND(";"&amp;UPPER(TRIM(Datos!U974&amp;""))&amp;"=",U$1007)),ISNUMBER(FIND(";"&amp;UPPER(TRIM(Datos!U974&amp;""))&amp;";",U$1007))),OR(UPPER(TRIM(Datos!U974&amp;""))="SÍ",UPPER(TRIM(Datos!U974&amp;""))="SI",UPPER(TRIM(Datos!U974&amp;""))="NO"),IF(ISNUMBER(Datos!U974),AND(OR(U$1005="",Datos!U974&gt;=U$1005),OR(U$1006="",Datos!U974&lt;=U$1006)),FALSE),TRUE))))</f>
        <v>0.0</v>
      </c>
      <c r="V974">
        <f>IF(Datos!V974="",0,IF(AND(V$1008&lt;&gt;"",Datos!V974=V$1008),0,IF(V$1004=0,0,1-CHOOSE(V$1004,IF(ISNUMBER(Datos!V974),AND(OR(V$1005="",Datos!V974&gt;=V$1005),OR(V$1006="",Datos!V974&lt;=V$1006)),FALSE),IF(ISNUMBER(Datos!V974),AND(Datos!V974=INT(Datos!V974),AND(OR(V$1005="",Datos!V974&gt;=V$1005),OR(V$1006="",Datos!V974&lt;=V$1006))),FALSE),OR(ISNUMBER(FIND(";"&amp;UPPER(TRIM(Datos!V974&amp;""))&amp;"=",V$1007)),ISNUMBER(FIND(";"&amp;UPPER(TRIM(Datos!V974&amp;""))&amp;";",V$1007))),OR(UPPER(TRIM(Datos!V974&amp;""))="SÍ",UPPER(TRIM(Datos!V974&amp;""))="SI",UPPER(TRIM(Datos!V974&amp;""))="NO"),IF(ISNUMBER(Datos!V974),AND(OR(V$1005="",Datos!V974&gt;=V$1005),OR(V$1006="",Datos!V974&lt;=V$1006)),FALSE),TRUE))))</f>
        <v>0.0</v>
      </c>
      <c r="W974">
        <f>IF(Datos!W974="",0,IF(AND(W$1008&lt;&gt;"",Datos!W974=W$1008),0,IF(W$1004=0,0,1-CHOOSE(W$1004,IF(ISNUMBER(Datos!W974),AND(OR(W$1005="",Datos!W974&gt;=W$1005),OR(W$1006="",Datos!W974&lt;=W$1006)),FALSE),IF(ISNUMBER(Datos!W974),AND(Datos!W974=INT(Datos!W974),AND(OR(W$1005="",Datos!W974&gt;=W$1005),OR(W$1006="",Datos!W974&lt;=W$1006))),FALSE),OR(ISNUMBER(FIND(";"&amp;UPPER(TRIM(Datos!W974&amp;""))&amp;"=",W$1007)),ISNUMBER(FIND(";"&amp;UPPER(TRIM(Datos!W974&amp;""))&amp;";",W$1007))),OR(UPPER(TRIM(Datos!W974&amp;""))="SÍ",UPPER(TRIM(Datos!W974&amp;""))="SI",UPPER(TRIM(Datos!W974&amp;""))="NO"),IF(ISNUMBER(Datos!W974),AND(OR(W$1005="",Datos!W974&gt;=W$1005),OR(W$1006="",Datos!W974&lt;=W$1006)),FALSE),TRUE))))</f>
        <v>0.0</v>
      </c>
      <c r="X974">
        <f>IF(Datos!X974="",0,IF(AND(X$1008&lt;&gt;"",Datos!X974=X$1008),0,IF(X$1004=0,0,1-CHOOSE(X$1004,IF(ISNUMBER(Datos!X974),AND(OR(X$1005="",Datos!X974&gt;=X$1005),OR(X$1006="",Datos!X974&lt;=X$1006)),FALSE),IF(ISNUMBER(Datos!X974),AND(Datos!X974=INT(Datos!X974),AND(OR(X$1005="",Datos!X974&gt;=X$1005),OR(X$1006="",Datos!X974&lt;=X$1006))),FALSE),OR(ISNUMBER(FIND(";"&amp;UPPER(TRIM(Datos!X974&amp;""))&amp;"=",X$1007)),ISNUMBER(FIND(";"&amp;UPPER(TRIM(Datos!X974&amp;""))&amp;";",X$1007))),OR(UPPER(TRIM(Datos!X974&amp;""))="SÍ",UPPER(TRIM(Datos!X974&amp;""))="SI",UPPER(TRIM(Datos!X974&amp;""))="NO"),IF(ISNUMBER(Datos!X974),AND(OR(X$1005="",Datos!X974&gt;=X$1005),OR(X$1006="",Datos!X974&lt;=X$1006)),FALSE),TRUE))))</f>
        <v>0.0</v>
      </c>
      <c r="Y974">
        <f>IF(Datos!Y974="",0,IF(AND(Y$1008&lt;&gt;"",Datos!Y974=Y$1008),0,IF(Y$1004=0,0,1-CHOOSE(Y$1004,IF(ISNUMBER(Datos!Y974),AND(OR(Y$1005="",Datos!Y974&gt;=Y$1005),OR(Y$1006="",Datos!Y974&lt;=Y$1006)),FALSE),IF(ISNUMBER(Datos!Y974),AND(Datos!Y974=INT(Datos!Y974),AND(OR(Y$1005="",Datos!Y974&gt;=Y$1005),OR(Y$1006="",Datos!Y974&lt;=Y$1006))),FALSE),OR(ISNUMBER(FIND(";"&amp;UPPER(TRIM(Datos!Y974&amp;""))&amp;"=",Y$1007)),ISNUMBER(FIND(";"&amp;UPPER(TRIM(Datos!Y974&amp;""))&amp;";",Y$1007))),OR(UPPER(TRIM(Datos!Y974&amp;""))="SÍ",UPPER(TRIM(Datos!Y974&amp;""))="SI",UPPER(TRIM(Datos!Y974&amp;""))="NO"),IF(ISNUMBER(Datos!Y974),AND(OR(Y$1005="",Datos!Y974&gt;=Y$1005),OR(Y$1006="",Datos!Y974&lt;=Y$1006)),FALSE),TRUE))))</f>
        <v>0.0</v>
      </c>
      <c r="Z974">
        <f>IF(Datos!Z974="",0,IF(AND(Z$1008&lt;&gt;"",Datos!Z974=Z$1008),0,IF(Z$1004=0,0,1-CHOOSE(Z$1004,IF(ISNUMBER(Datos!Z974),AND(OR(Z$1005="",Datos!Z974&gt;=Z$1005),OR(Z$1006="",Datos!Z974&lt;=Z$1006)),FALSE),IF(ISNUMBER(Datos!Z974),AND(Datos!Z974=INT(Datos!Z974),AND(OR(Z$1005="",Datos!Z974&gt;=Z$1005),OR(Z$1006="",Datos!Z974&lt;=Z$1006))),FALSE),OR(ISNUMBER(FIND(";"&amp;UPPER(TRIM(Datos!Z974&amp;""))&amp;"=",Z$1007)),ISNUMBER(FIND(";"&amp;UPPER(TRIM(Datos!Z974&amp;""))&amp;";",Z$1007))),OR(UPPER(TRIM(Datos!Z974&amp;""))="SÍ",UPPER(TRIM(Datos!Z974&amp;""))="SI",UPPER(TRIM(Datos!Z974&amp;""))="NO"),IF(ISNUMBER(Datos!Z974),AND(OR(Z$1005="",Datos!Z974&gt;=Z$1005),OR(Z$1006="",Datos!Z974&lt;=Z$1006)),FALSE),TRUE))))</f>
        <v>0.0</v>
      </c>
      <c r="AA974">
        <f>IF(Datos!AA974="",0,IF(AND(AA$1008&lt;&gt;"",Datos!AA974=AA$1008),0,IF(AA$1004=0,0,1-CHOOSE(AA$1004,IF(ISNUMBER(Datos!AA974),AND(OR(AA$1005="",Datos!AA974&gt;=AA$1005),OR(AA$1006="",Datos!AA974&lt;=AA$1006)),FALSE),IF(ISNUMBER(Datos!AA974),AND(Datos!AA974=INT(Datos!AA974),AND(OR(AA$1005="",Datos!AA974&gt;=AA$1005),OR(AA$1006="",Datos!AA974&lt;=AA$1006))),FALSE),OR(ISNUMBER(FIND(";"&amp;UPPER(TRIM(Datos!AA974&amp;""))&amp;"=",AA$1007)),ISNUMBER(FIND(";"&amp;UPPER(TRIM(Datos!AA974&amp;""))&amp;";",AA$1007))),OR(UPPER(TRIM(Datos!AA974&amp;""))="SÍ",UPPER(TRIM(Datos!AA974&amp;""))="SI",UPPER(TRIM(Datos!AA974&amp;""))="NO"),IF(ISNUMBER(Datos!AA974),AND(OR(AA$1005="",Datos!AA974&gt;=AA$1005),OR(AA$1006="",Datos!AA974&lt;=AA$1006)),FALSE),TRUE))))</f>
        <v>0.0</v>
      </c>
      <c r="AB974">
        <f>IF(Datos!AB974="",0,IF(AND(AB$1008&lt;&gt;"",Datos!AB974=AB$1008),0,IF(AB$1004=0,0,1-CHOOSE(AB$1004,IF(ISNUMBER(Datos!AB974),AND(OR(AB$1005="",Datos!AB974&gt;=AB$1005),OR(AB$1006="",Datos!AB974&lt;=AB$1006)),FALSE),IF(ISNUMBER(Datos!AB974),AND(Datos!AB974=INT(Datos!AB974),AND(OR(AB$1005="",Datos!AB974&gt;=AB$1005),OR(AB$1006="",Datos!AB974&lt;=AB$1006))),FALSE),OR(ISNUMBER(FIND(";"&amp;UPPER(TRIM(Datos!AB974&amp;""))&amp;"=",AB$1007)),ISNUMBER(FIND(";"&amp;UPPER(TRIM(Datos!AB974&amp;""))&amp;";",AB$1007))),OR(UPPER(TRIM(Datos!AB974&amp;""))="SÍ",UPPER(TRIM(Datos!AB974&amp;""))="SI",UPPER(TRIM(Datos!AB974&amp;""))="NO"),IF(ISNUMBER(Datos!AB974),AND(OR(AB$1005="",Datos!AB974&gt;=AB$1005),OR(AB$1006="",Datos!AB974&lt;=AB$1006)),FALSE),TRUE))))</f>
        <v>0.0</v>
      </c>
      <c r="AC974">
        <f>IF(Datos!AC974="",0,IF(AND(AC$1008&lt;&gt;"",Datos!AC974=AC$1008),0,IF(AC$1004=0,0,1-CHOOSE(AC$1004,IF(ISNUMBER(Datos!AC974),AND(OR(AC$1005="",Datos!AC974&gt;=AC$1005),OR(AC$1006="",Datos!AC974&lt;=AC$1006)),FALSE),IF(ISNUMBER(Datos!AC974),AND(Datos!AC974=INT(Datos!AC974),AND(OR(AC$1005="",Datos!AC974&gt;=AC$1005),OR(AC$1006="",Datos!AC974&lt;=AC$1006))),FALSE),OR(ISNUMBER(FIND(";"&amp;UPPER(TRIM(Datos!AC974&amp;""))&amp;"=",AC$1007)),ISNUMBER(FIND(";"&amp;UPPER(TRIM(Datos!AC974&amp;""))&amp;";",AC$1007))),OR(UPPER(TRIM(Datos!AC974&amp;""))="SÍ",UPPER(TRIM(Datos!AC974&amp;""))="SI",UPPER(TRIM(Datos!AC974&amp;""))="NO"),IF(ISNUMBER(Datos!AC974),AND(OR(AC$1005="",Datos!AC974&gt;=AC$1005),OR(AC$1006="",Datos!AC974&lt;=AC$1006)),FALSE),TRUE))))</f>
        <v>0.0</v>
      </c>
      <c r="AD974">
        <f>IF(Datos!AD974="",0,IF(AND(AD$1008&lt;&gt;"",Datos!AD974=AD$1008),0,IF(AD$1004=0,0,1-CHOOSE(AD$1004,IF(ISNUMBER(Datos!AD974),AND(OR(AD$1005="",Datos!AD974&gt;=AD$1005),OR(AD$1006="",Datos!AD974&lt;=AD$1006)),FALSE),IF(ISNUMBER(Datos!AD974),AND(Datos!AD974=INT(Datos!AD974),AND(OR(AD$1005="",Datos!AD974&gt;=AD$1005),OR(AD$1006="",Datos!AD974&lt;=AD$1006))),FALSE),OR(ISNUMBER(FIND(";"&amp;UPPER(TRIM(Datos!AD974&amp;""))&amp;"=",AD$1007)),ISNUMBER(FIND(";"&amp;UPPER(TRIM(Datos!AD974&amp;""))&amp;";",AD$1007))),OR(UPPER(TRIM(Datos!AD974&amp;""))="SÍ",UPPER(TRIM(Datos!AD974&amp;""))="SI",UPPER(TRIM(Datos!AD974&amp;""))="NO"),IF(ISNUMBER(Datos!AD974),AND(OR(AD$1005="",Datos!AD974&gt;=AD$1005),OR(AD$1006="",Datos!AD974&lt;=AD$1006)),FALSE),TRUE))))</f>
        <v>0.0</v>
      </c>
      <c r="AE974">
        <f>IF(Datos!AE974="",0,IF(AND(AE$1008&lt;&gt;"",Datos!AE974=AE$1008),0,IF(AE$1004=0,0,1-CHOOSE(AE$1004,IF(ISNUMBER(Datos!AE974),AND(OR(AE$1005="",Datos!AE974&gt;=AE$1005),OR(AE$1006="",Datos!AE974&lt;=AE$1006)),FALSE),IF(ISNUMBER(Datos!AE974),AND(Datos!AE974=INT(Datos!AE974),AND(OR(AE$1005="",Datos!AE974&gt;=AE$1005),OR(AE$1006="",Datos!AE974&lt;=AE$1006))),FALSE),OR(ISNUMBER(FIND(";"&amp;UPPER(TRIM(Datos!AE974&amp;""))&amp;"=",AE$1007)),ISNUMBER(FIND(";"&amp;UPPER(TRIM(Datos!AE974&amp;""))&amp;";",AE$1007))),OR(UPPER(TRIM(Datos!AE974&amp;""))="SÍ",UPPER(TRIM(Datos!AE974&amp;""))="SI",UPPER(TRIM(Datos!AE974&amp;""))="NO"),IF(ISNUMBER(Datos!AE974),AND(OR(AE$1005="",Datos!AE974&gt;=AE$1005),OR(AE$1006="",Datos!AE974&lt;=AE$1006)),FALSE),TRUE))))</f>
        <v>0.0</v>
      </c>
    </row>
    <row r="975" spans="2:31">
      <c r="B975">
        <f>IF(Datos!B975="",0,IF(AND(B$1008&lt;&gt;"",Datos!B975=B$1008),0,IF(B$1004=0,0,1-CHOOSE(B$1004,IF(ISNUMBER(Datos!B975),AND(OR(B$1005="",Datos!B975&gt;=B$1005),OR(B$1006="",Datos!B975&lt;=B$1006)),FALSE),IF(ISNUMBER(Datos!B975),AND(Datos!B975=INT(Datos!B975),AND(OR(B$1005="",Datos!B975&gt;=B$1005),OR(B$1006="",Datos!B975&lt;=B$1006))),FALSE),OR(ISNUMBER(FIND(";"&amp;UPPER(TRIM(Datos!B975&amp;""))&amp;"=",B$1007)),ISNUMBER(FIND(";"&amp;UPPER(TRIM(Datos!B975&amp;""))&amp;";",B$1007))),OR(UPPER(TRIM(Datos!B975&amp;""))="SÍ",UPPER(TRIM(Datos!B975&amp;""))="SI",UPPER(TRIM(Datos!B975&amp;""))="NO"),IF(ISNUMBER(Datos!B975),AND(OR(B$1005="",Datos!B975&gt;=B$1005),OR(B$1006="",Datos!B975&lt;=B$1006)),FALSE),TRUE))))</f>
        <v>0.0</v>
      </c>
      <c r="C975">
        <f>IF(Datos!C975="",0,IF(AND(C$1008&lt;&gt;"",Datos!C975=C$1008),0,IF(C$1004=0,0,1-CHOOSE(C$1004,IF(ISNUMBER(Datos!C975),AND(OR(C$1005="",Datos!C975&gt;=C$1005),OR(C$1006="",Datos!C975&lt;=C$1006)),FALSE),IF(ISNUMBER(Datos!C975),AND(Datos!C975=INT(Datos!C975),AND(OR(C$1005="",Datos!C975&gt;=C$1005),OR(C$1006="",Datos!C975&lt;=C$1006))),FALSE),OR(ISNUMBER(FIND(";"&amp;UPPER(TRIM(Datos!C975&amp;""))&amp;"=",C$1007)),ISNUMBER(FIND(";"&amp;UPPER(TRIM(Datos!C975&amp;""))&amp;";",C$1007))),OR(UPPER(TRIM(Datos!C975&amp;""))="SÍ",UPPER(TRIM(Datos!C975&amp;""))="SI",UPPER(TRIM(Datos!C975&amp;""))="NO"),IF(ISNUMBER(Datos!C975),AND(OR(C$1005="",Datos!C975&gt;=C$1005),OR(C$1006="",Datos!C975&lt;=C$1006)),FALSE),TRUE))))</f>
        <v>0.0</v>
      </c>
      <c r="D975">
        <f>IF(Datos!D975="",0,IF(AND(D$1008&lt;&gt;"",Datos!D975=D$1008),0,IF(D$1004=0,0,1-CHOOSE(D$1004,IF(ISNUMBER(Datos!D975),AND(OR(D$1005="",Datos!D975&gt;=D$1005),OR(D$1006="",Datos!D975&lt;=D$1006)),FALSE),IF(ISNUMBER(Datos!D975),AND(Datos!D975=INT(Datos!D975),AND(OR(D$1005="",Datos!D975&gt;=D$1005),OR(D$1006="",Datos!D975&lt;=D$1006))),FALSE),OR(ISNUMBER(FIND(";"&amp;UPPER(TRIM(Datos!D975&amp;""))&amp;"=",D$1007)),ISNUMBER(FIND(";"&amp;UPPER(TRIM(Datos!D975&amp;""))&amp;";",D$1007))),OR(UPPER(TRIM(Datos!D975&amp;""))="SÍ",UPPER(TRIM(Datos!D975&amp;""))="SI",UPPER(TRIM(Datos!D975&amp;""))="NO"),IF(ISNUMBER(Datos!D975),AND(OR(D$1005="",Datos!D975&gt;=D$1005),OR(D$1006="",Datos!D975&lt;=D$1006)),FALSE),TRUE))))</f>
        <v>0.0</v>
      </c>
      <c r="E975">
        <f>IF(Datos!E975="",0,IF(AND(E$1008&lt;&gt;"",Datos!E975=E$1008),0,IF(E$1004=0,0,1-CHOOSE(E$1004,IF(ISNUMBER(Datos!E975),AND(OR(E$1005="",Datos!E975&gt;=E$1005),OR(E$1006="",Datos!E975&lt;=E$1006)),FALSE),IF(ISNUMBER(Datos!E975),AND(Datos!E975=INT(Datos!E975),AND(OR(E$1005="",Datos!E975&gt;=E$1005),OR(E$1006="",Datos!E975&lt;=E$1006))),FALSE),OR(ISNUMBER(FIND(";"&amp;UPPER(TRIM(Datos!E975&amp;""))&amp;"=",E$1007)),ISNUMBER(FIND(";"&amp;UPPER(TRIM(Datos!E975&amp;""))&amp;";",E$1007))),OR(UPPER(TRIM(Datos!E975&amp;""))="SÍ",UPPER(TRIM(Datos!E975&amp;""))="SI",UPPER(TRIM(Datos!E975&amp;""))="NO"),IF(ISNUMBER(Datos!E975),AND(OR(E$1005="",Datos!E975&gt;=E$1005),OR(E$1006="",Datos!E975&lt;=E$1006)),FALSE),TRUE))))</f>
        <v>0.0</v>
      </c>
      <c r="F975">
        <f>IF(Datos!F975="",0,IF(AND(F$1008&lt;&gt;"",Datos!F975=F$1008),0,IF(F$1004=0,0,1-CHOOSE(F$1004,IF(ISNUMBER(Datos!F975),AND(OR(F$1005="",Datos!F975&gt;=F$1005),OR(F$1006="",Datos!F975&lt;=F$1006)),FALSE),IF(ISNUMBER(Datos!F975),AND(Datos!F975=INT(Datos!F975),AND(OR(F$1005="",Datos!F975&gt;=F$1005),OR(F$1006="",Datos!F975&lt;=F$1006))),FALSE),OR(ISNUMBER(FIND(";"&amp;UPPER(TRIM(Datos!F975&amp;""))&amp;"=",F$1007)),ISNUMBER(FIND(";"&amp;UPPER(TRIM(Datos!F975&amp;""))&amp;";",F$1007))),OR(UPPER(TRIM(Datos!F975&amp;""))="SÍ",UPPER(TRIM(Datos!F975&amp;""))="SI",UPPER(TRIM(Datos!F975&amp;""))="NO"),IF(ISNUMBER(Datos!F975),AND(OR(F$1005="",Datos!F975&gt;=F$1005),OR(F$1006="",Datos!F975&lt;=F$1006)),FALSE),TRUE))))</f>
        <v>0.0</v>
      </c>
      <c r="G975">
        <f>IF(Datos!G975="",0,IF(AND(G$1008&lt;&gt;"",Datos!G975=G$1008),0,IF(G$1004=0,0,1-CHOOSE(G$1004,IF(ISNUMBER(Datos!G975),AND(OR(G$1005="",Datos!G975&gt;=G$1005),OR(G$1006="",Datos!G975&lt;=G$1006)),FALSE),IF(ISNUMBER(Datos!G975),AND(Datos!G975=INT(Datos!G975),AND(OR(G$1005="",Datos!G975&gt;=G$1005),OR(G$1006="",Datos!G975&lt;=G$1006))),FALSE),OR(ISNUMBER(FIND(";"&amp;UPPER(TRIM(Datos!G975&amp;""))&amp;"=",G$1007)),ISNUMBER(FIND(";"&amp;UPPER(TRIM(Datos!G975&amp;""))&amp;";",G$1007))),OR(UPPER(TRIM(Datos!G975&amp;""))="SÍ",UPPER(TRIM(Datos!G975&amp;""))="SI",UPPER(TRIM(Datos!G975&amp;""))="NO"),IF(ISNUMBER(Datos!G975),AND(OR(G$1005="",Datos!G975&gt;=G$1005),OR(G$1006="",Datos!G975&lt;=G$1006)),FALSE),TRUE))))</f>
        <v>0.0</v>
      </c>
      <c r="H975">
        <f>IF(Datos!H975="",0,IF(AND(H$1008&lt;&gt;"",Datos!H975=H$1008),0,IF(H$1004=0,0,1-CHOOSE(H$1004,IF(ISNUMBER(Datos!H975),AND(OR(H$1005="",Datos!H975&gt;=H$1005),OR(H$1006="",Datos!H975&lt;=H$1006)),FALSE),IF(ISNUMBER(Datos!H975),AND(Datos!H975=INT(Datos!H975),AND(OR(H$1005="",Datos!H975&gt;=H$1005),OR(H$1006="",Datos!H975&lt;=H$1006))),FALSE),OR(ISNUMBER(FIND(";"&amp;UPPER(TRIM(Datos!H975&amp;""))&amp;"=",H$1007)),ISNUMBER(FIND(";"&amp;UPPER(TRIM(Datos!H975&amp;""))&amp;";",H$1007))),OR(UPPER(TRIM(Datos!H975&amp;""))="SÍ",UPPER(TRIM(Datos!H975&amp;""))="SI",UPPER(TRIM(Datos!H975&amp;""))="NO"),IF(ISNUMBER(Datos!H975),AND(OR(H$1005="",Datos!H975&gt;=H$1005),OR(H$1006="",Datos!H975&lt;=H$1006)),FALSE),TRUE))))</f>
        <v>0.0</v>
      </c>
      <c r="I975">
        <f>IF(Datos!I975="",0,IF(AND(I$1008&lt;&gt;"",Datos!I975=I$1008),0,IF(I$1004=0,0,1-CHOOSE(I$1004,IF(ISNUMBER(Datos!I975),AND(OR(I$1005="",Datos!I975&gt;=I$1005),OR(I$1006="",Datos!I975&lt;=I$1006)),FALSE),IF(ISNUMBER(Datos!I975),AND(Datos!I975=INT(Datos!I975),AND(OR(I$1005="",Datos!I975&gt;=I$1005),OR(I$1006="",Datos!I975&lt;=I$1006))),FALSE),OR(ISNUMBER(FIND(";"&amp;UPPER(TRIM(Datos!I975&amp;""))&amp;"=",I$1007)),ISNUMBER(FIND(";"&amp;UPPER(TRIM(Datos!I975&amp;""))&amp;";",I$1007))),OR(UPPER(TRIM(Datos!I975&amp;""))="SÍ",UPPER(TRIM(Datos!I975&amp;""))="SI",UPPER(TRIM(Datos!I975&amp;""))="NO"),IF(ISNUMBER(Datos!I975),AND(OR(I$1005="",Datos!I975&gt;=I$1005),OR(I$1006="",Datos!I975&lt;=I$1006)),FALSE),TRUE))))</f>
        <v>0.0</v>
      </c>
      <c r="J975">
        <f>IF(Datos!J975="",0,IF(AND(J$1008&lt;&gt;"",Datos!J975=J$1008),0,IF(J$1004=0,0,1-CHOOSE(J$1004,IF(ISNUMBER(Datos!J975),AND(OR(J$1005="",Datos!J975&gt;=J$1005),OR(J$1006="",Datos!J975&lt;=J$1006)),FALSE),IF(ISNUMBER(Datos!J975),AND(Datos!J975=INT(Datos!J975),AND(OR(J$1005="",Datos!J975&gt;=J$1005),OR(J$1006="",Datos!J975&lt;=J$1006))),FALSE),OR(ISNUMBER(FIND(";"&amp;UPPER(TRIM(Datos!J975&amp;""))&amp;"=",J$1007)),ISNUMBER(FIND(";"&amp;UPPER(TRIM(Datos!J975&amp;""))&amp;";",J$1007))),OR(UPPER(TRIM(Datos!J975&amp;""))="SÍ",UPPER(TRIM(Datos!J975&amp;""))="SI",UPPER(TRIM(Datos!J975&amp;""))="NO"),IF(ISNUMBER(Datos!J975),AND(OR(J$1005="",Datos!J975&gt;=J$1005),OR(J$1006="",Datos!J975&lt;=J$1006)),FALSE),TRUE))))</f>
        <v>0.0</v>
      </c>
      <c r="K975">
        <f>IF(Datos!K975="",0,IF(AND(K$1008&lt;&gt;"",Datos!K975=K$1008),0,IF(K$1004=0,0,1-CHOOSE(K$1004,IF(ISNUMBER(Datos!K975),AND(OR(K$1005="",Datos!K975&gt;=K$1005),OR(K$1006="",Datos!K975&lt;=K$1006)),FALSE),IF(ISNUMBER(Datos!K975),AND(Datos!K975=INT(Datos!K975),AND(OR(K$1005="",Datos!K975&gt;=K$1005),OR(K$1006="",Datos!K975&lt;=K$1006))),FALSE),OR(ISNUMBER(FIND(";"&amp;UPPER(TRIM(Datos!K975&amp;""))&amp;"=",K$1007)),ISNUMBER(FIND(";"&amp;UPPER(TRIM(Datos!K975&amp;""))&amp;";",K$1007))),OR(UPPER(TRIM(Datos!K975&amp;""))="SÍ",UPPER(TRIM(Datos!K975&amp;""))="SI",UPPER(TRIM(Datos!K975&amp;""))="NO"),IF(ISNUMBER(Datos!K975),AND(OR(K$1005="",Datos!K975&gt;=K$1005),OR(K$1006="",Datos!K975&lt;=K$1006)),FALSE),TRUE))))</f>
        <v>0.0</v>
      </c>
      <c r="L975">
        <f>IF(Datos!L975="",0,IF(AND(L$1008&lt;&gt;"",Datos!L975=L$1008),0,IF(L$1004=0,0,1-CHOOSE(L$1004,IF(ISNUMBER(Datos!L975),AND(OR(L$1005="",Datos!L975&gt;=L$1005),OR(L$1006="",Datos!L975&lt;=L$1006)),FALSE),IF(ISNUMBER(Datos!L975),AND(Datos!L975=INT(Datos!L975),AND(OR(L$1005="",Datos!L975&gt;=L$1005),OR(L$1006="",Datos!L975&lt;=L$1006))),FALSE),OR(ISNUMBER(FIND(";"&amp;UPPER(TRIM(Datos!L975&amp;""))&amp;"=",L$1007)),ISNUMBER(FIND(";"&amp;UPPER(TRIM(Datos!L975&amp;""))&amp;";",L$1007))),OR(UPPER(TRIM(Datos!L975&amp;""))="SÍ",UPPER(TRIM(Datos!L975&amp;""))="SI",UPPER(TRIM(Datos!L975&amp;""))="NO"),IF(ISNUMBER(Datos!L975),AND(OR(L$1005="",Datos!L975&gt;=L$1005),OR(L$1006="",Datos!L975&lt;=L$1006)),FALSE),TRUE))))</f>
        <v>0.0</v>
      </c>
      <c r="M975">
        <f>IF(Datos!M975="",0,IF(AND(M$1008&lt;&gt;"",Datos!M975=M$1008),0,IF(M$1004=0,0,1-CHOOSE(M$1004,IF(ISNUMBER(Datos!M975),AND(OR(M$1005="",Datos!M975&gt;=M$1005),OR(M$1006="",Datos!M975&lt;=M$1006)),FALSE),IF(ISNUMBER(Datos!M975),AND(Datos!M975=INT(Datos!M975),AND(OR(M$1005="",Datos!M975&gt;=M$1005),OR(M$1006="",Datos!M975&lt;=M$1006))),FALSE),OR(ISNUMBER(FIND(";"&amp;UPPER(TRIM(Datos!M975&amp;""))&amp;"=",M$1007)),ISNUMBER(FIND(";"&amp;UPPER(TRIM(Datos!M975&amp;""))&amp;";",M$1007))),OR(UPPER(TRIM(Datos!M975&amp;""))="SÍ",UPPER(TRIM(Datos!M975&amp;""))="SI",UPPER(TRIM(Datos!M975&amp;""))="NO"),IF(ISNUMBER(Datos!M975),AND(OR(M$1005="",Datos!M975&gt;=M$1005),OR(M$1006="",Datos!M975&lt;=M$1006)),FALSE),TRUE))))</f>
        <v>0.0</v>
      </c>
      <c r="N975">
        <f>IF(Datos!N975="",0,IF(AND(N$1008&lt;&gt;"",Datos!N975=N$1008),0,IF(N$1004=0,0,1-CHOOSE(N$1004,IF(ISNUMBER(Datos!N975),AND(OR(N$1005="",Datos!N975&gt;=N$1005),OR(N$1006="",Datos!N975&lt;=N$1006)),FALSE),IF(ISNUMBER(Datos!N975),AND(Datos!N975=INT(Datos!N975),AND(OR(N$1005="",Datos!N975&gt;=N$1005),OR(N$1006="",Datos!N975&lt;=N$1006))),FALSE),OR(ISNUMBER(FIND(";"&amp;UPPER(TRIM(Datos!N975&amp;""))&amp;"=",N$1007)),ISNUMBER(FIND(";"&amp;UPPER(TRIM(Datos!N975&amp;""))&amp;";",N$1007))),OR(UPPER(TRIM(Datos!N975&amp;""))="SÍ",UPPER(TRIM(Datos!N975&amp;""))="SI",UPPER(TRIM(Datos!N975&amp;""))="NO"),IF(ISNUMBER(Datos!N975),AND(OR(N$1005="",Datos!N975&gt;=N$1005),OR(N$1006="",Datos!N975&lt;=N$1006)),FALSE),TRUE))))</f>
        <v>0.0</v>
      </c>
      <c r="O975">
        <f>IF(Datos!O975="",0,IF(AND(O$1008&lt;&gt;"",Datos!O975=O$1008),0,IF(O$1004=0,0,1-CHOOSE(O$1004,IF(ISNUMBER(Datos!O975),AND(OR(O$1005="",Datos!O975&gt;=O$1005),OR(O$1006="",Datos!O975&lt;=O$1006)),FALSE),IF(ISNUMBER(Datos!O975),AND(Datos!O975=INT(Datos!O975),AND(OR(O$1005="",Datos!O975&gt;=O$1005),OR(O$1006="",Datos!O975&lt;=O$1006))),FALSE),OR(ISNUMBER(FIND(";"&amp;UPPER(TRIM(Datos!O975&amp;""))&amp;"=",O$1007)),ISNUMBER(FIND(";"&amp;UPPER(TRIM(Datos!O975&amp;""))&amp;";",O$1007))),OR(UPPER(TRIM(Datos!O975&amp;""))="SÍ",UPPER(TRIM(Datos!O975&amp;""))="SI",UPPER(TRIM(Datos!O975&amp;""))="NO"),IF(ISNUMBER(Datos!O975),AND(OR(O$1005="",Datos!O975&gt;=O$1005),OR(O$1006="",Datos!O975&lt;=O$1006)),FALSE),TRUE))))</f>
        <v>0.0</v>
      </c>
      <c r="P975">
        <f>IF(Datos!P975="",0,IF(AND(P$1008&lt;&gt;"",Datos!P975=P$1008),0,IF(P$1004=0,0,1-CHOOSE(P$1004,IF(ISNUMBER(Datos!P975),AND(OR(P$1005="",Datos!P975&gt;=P$1005),OR(P$1006="",Datos!P975&lt;=P$1006)),FALSE),IF(ISNUMBER(Datos!P975),AND(Datos!P975=INT(Datos!P975),AND(OR(P$1005="",Datos!P975&gt;=P$1005),OR(P$1006="",Datos!P975&lt;=P$1006))),FALSE),OR(ISNUMBER(FIND(";"&amp;UPPER(TRIM(Datos!P975&amp;""))&amp;"=",P$1007)),ISNUMBER(FIND(";"&amp;UPPER(TRIM(Datos!P975&amp;""))&amp;";",P$1007))),OR(UPPER(TRIM(Datos!P975&amp;""))="SÍ",UPPER(TRIM(Datos!P975&amp;""))="SI",UPPER(TRIM(Datos!P975&amp;""))="NO"),IF(ISNUMBER(Datos!P975),AND(OR(P$1005="",Datos!P975&gt;=P$1005),OR(P$1006="",Datos!P975&lt;=P$1006)),FALSE),TRUE))))</f>
        <v>0.0</v>
      </c>
      <c r="Q975">
        <f>IF(Datos!Q975="",0,IF(AND(Q$1008&lt;&gt;"",Datos!Q975=Q$1008),0,IF(Q$1004=0,0,1-CHOOSE(Q$1004,IF(ISNUMBER(Datos!Q975),AND(OR(Q$1005="",Datos!Q975&gt;=Q$1005),OR(Q$1006="",Datos!Q975&lt;=Q$1006)),FALSE),IF(ISNUMBER(Datos!Q975),AND(Datos!Q975=INT(Datos!Q975),AND(OR(Q$1005="",Datos!Q975&gt;=Q$1005),OR(Q$1006="",Datos!Q975&lt;=Q$1006))),FALSE),OR(ISNUMBER(FIND(";"&amp;UPPER(TRIM(Datos!Q975&amp;""))&amp;"=",Q$1007)),ISNUMBER(FIND(";"&amp;UPPER(TRIM(Datos!Q975&amp;""))&amp;";",Q$1007))),OR(UPPER(TRIM(Datos!Q975&amp;""))="SÍ",UPPER(TRIM(Datos!Q975&amp;""))="SI",UPPER(TRIM(Datos!Q975&amp;""))="NO"),IF(ISNUMBER(Datos!Q975),AND(OR(Q$1005="",Datos!Q975&gt;=Q$1005),OR(Q$1006="",Datos!Q975&lt;=Q$1006)),FALSE),TRUE))))</f>
        <v>0.0</v>
      </c>
      <c r="R975">
        <f>IF(Datos!R975="",0,IF(AND(R$1008&lt;&gt;"",Datos!R975=R$1008),0,IF(R$1004=0,0,1-CHOOSE(R$1004,IF(ISNUMBER(Datos!R975),AND(OR(R$1005="",Datos!R975&gt;=R$1005),OR(R$1006="",Datos!R975&lt;=R$1006)),FALSE),IF(ISNUMBER(Datos!R975),AND(Datos!R975=INT(Datos!R975),AND(OR(R$1005="",Datos!R975&gt;=R$1005),OR(R$1006="",Datos!R975&lt;=R$1006))),FALSE),OR(ISNUMBER(FIND(";"&amp;UPPER(TRIM(Datos!R975&amp;""))&amp;"=",R$1007)),ISNUMBER(FIND(";"&amp;UPPER(TRIM(Datos!R975&amp;""))&amp;";",R$1007))),OR(UPPER(TRIM(Datos!R975&amp;""))="SÍ",UPPER(TRIM(Datos!R975&amp;""))="SI",UPPER(TRIM(Datos!R975&amp;""))="NO"),IF(ISNUMBER(Datos!R975),AND(OR(R$1005="",Datos!R975&gt;=R$1005),OR(R$1006="",Datos!R975&lt;=R$1006)),FALSE),TRUE))))</f>
        <v>0.0</v>
      </c>
      <c r="S975">
        <f>IF(Datos!S975="",0,IF(AND(S$1008&lt;&gt;"",Datos!S975=S$1008),0,IF(S$1004=0,0,1-CHOOSE(S$1004,IF(ISNUMBER(Datos!S975),AND(OR(S$1005="",Datos!S975&gt;=S$1005),OR(S$1006="",Datos!S975&lt;=S$1006)),FALSE),IF(ISNUMBER(Datos!S975),AND(Datos!S975=INT(Datos!S975),AND(OR(S$1005="",Datos!S975&gt;=S$1005),OR(S$1006="",Datos!S975&lt;=S$1006))),FALSE),OR(ISNUMBER(FIND(";"&amp;UPPER(TRIM(Datos!S975&amp;""))&amp;"=",S$1007)),ISNUMBER(FIND(";"&amp;UPPER(TRIM(Datos!S975&amp;""))&amp;";",S$1007))),OR(UPPER(TRIM(Datos!S975&amp;""))="SÍ",UPPER(TRIM(Datos!S975&amp;""))="SI",UPPER(TRIM(Datos!S975&amp;""))="NO"),IF(ISNUMBER(Datos!S975),AND(OR(S$1005="",Datos!S975&gt;=S$1005),OR(S$1006="",Datos!S975&lt;=S$1006)),FALSE),TRUE))))</f>
        <v>0.0</v>
      </c>
      <c r="T975">
        <f>IF(Datos!T975="",0,IF(AND(T$1008&lt;&gt;"",Datos!T975=T$1008),0,IF(T$1004=0,0,1-CHOOSE(T$1004,IF(ISNUMBER(Datos!T975),AND(OR(T$1005="",Datos!T975&gt;=T$1005),OR(T$1006="",Datos!T975&lt;=T$1006)),FALSE),IF(ISNUMBER(Datos!T975),AND(Datos!T975=INT(Datos!T975),AND(OR(T$1005="",Datos!T975&gt;=T$1005),OR(T$1006="",Datos!T975&lt;=T$1006))),FALSE),OR(ISNUMBER(FIND(";"&amp;UPPER(TRIM(Datos!T975&amp;""))&amp;"=",T$1007)),ISNUMBER(FIND(";"&amp;UPPER(TRIM(Datos!T975&amp;""))&amp;";",T$1007))),OR(UPPER(TRIM(Datos!T975&amp;""))="SÍ",UPPER(TRIM(Datos!T975&amp;""))="SI",UPPER(TRIM(Datos!T975&amp;""))="NO"),IF(ISNUMBER(Datos!T975),AND(OR(T$1005="",Datos!T975&gt;=T$1005),OR(T$1006="",Datos!T975&lt;=T$1006)),FALSE),TRUE))))</f>
        <v>0.0</v>
      </c>
      <c r="U975">
        <f>IF(Datos!U975="",0,IF(AND(U$1008&lt;&gt;"",Datos!U975=U$1008),0,IF(U$1004=0,0,1-CHOOSE(U$1004,IF(ISNUMBER(Datos!U975),AND(OR(U$1005="",Datos!U975&gt;=U$1005),OR(U$1006="",Datos!U975&lt;=U$1006)),FALSE),IF(ISNUMBER(Datos!U975),AND(Datos!U975=INT(Datos!U975),AND(OR(U$1005="",Datos!U975&gt;=U$1005),OR(U$1006="",Datos!U975&lt;=U$1006))),FALSE),OR(ISNUMBER(FIND(";"&amp;UPPER(TRIM(Datos!U975&amp;""))&amp;"=",U$1007)),ISNUMBER(FIND(";"&amp;UPPER(TRIM(Datos!U975&amp;""))&amp;";",U$1007))),OR(UPPER(TRIM(Datos!U975&amp;""))="SÍ",UPPER(TRIM(Datos!U975&amp;""))="SI",UPPER(TRIM(Datos!U975&amp;""))="NO"),IF(ISNUMBER(Datos!U975),AND(OR(U$1005="",Datos!U975&gt;=U$1005),OR(U$1006="",Datos!U975&lt;=U$1006)),FALSE),TRUE))))</f>
        <v>0.0</v>
      </c>
      <c r="V975">
        <f>IF(Datos!V975="",0,IF(AND(V$1008&lt;&gt;"",Datos!V975=V$1008),0,IF(V$1004=0,0,1-CHOOSE(V$1004,IF(ISNUMBER(Datos!V975),AND(OR(V$1005="",Datos!V975&gt;=V$1005),OR(V$1006="",Datos!V975&lt;=V$1006)),FALSE),IF(ISNUMBER(Datos!V975),AND(Datos!V975=INT(Datos!V975),AND(OR(V$1005="",Datos!V975&gt;=V$1005),OR(V$1006="",Datos!V975&lt;=V$1006))),FALSE),OR(ISNUMBER(FIND(";"&amp;UPPER(TRIM(Datos!V975&amp;""))&amp;"=",V$1007)),ISNUMBER(FIND(";"&amp;UPPER(TRIM(Datos!V975&amp;""))&amp;";",V$1007))),OR(UPPER(TRIM(Datos!V975&amp;""))="SÍ",UPPER(TRIM(Datos!V975&amp;""))="SI",UPPER(TRIM(Datos!V975&amp;""))="NO"),IF(ISNUMBER(Datos!V975),AND(OR(V$1005="",Datos!V975&gt;=V$1005),OR(V$1006="",Datos!V975&lt;=V$1006)),FALSE),TRUE))))</f>
        <v>0.0</v>
      </c>
      <c r="W975">
        <f>IF(Datos!W975="",0,IF(AND(W$1008&lt;&gt;"",Datos!W975=W$1008),0,IF(W$1004=0,0,1-CHOOSE(W$1004,IF(ISNUMBER(Datos!W975),AND(OR(W$1005="",Datos!W975&gt;=W$1005),OR(W$1006="",Datos!W975&lt;=W$1006)),FALSE),IF(ISNUMBER(Datos!W975),AND(Datos!W975=INT(Datos!W975),AND(OR(W$1005="",Datos!W975&gt;=W$1005),OR(W$1006="",Datos!W975&lt;=W$1006))),FALSE),OR(ISNUMBER(FIND(";"&amp;UPPER(TRIM(Datos!W975&amp;""))&amp;"=",W$1007)),ISNUMBER(FIND(";"&amp;UPPER(TRIM(Datos!W975&amp;""))&amp;";",W$1007))),OR(UPPER(TRIM(Datos!W975&amp;""))="SÍ",UPPER(TRIM(Datos!W975&amp;""))="SI",UPPER(TRIM(Datos!W975&amp;""))="NO"),IF(ISNUMBER(Datos!W975),AND(OR(W$1005="",Datos!W975&gt;=W$1005),OR(W$1006="",Datos!W975&lt;=W$1006)),FALSE),TRUE))))</f>
        <v>0.0</v>
      </c>
      <c r="X975">
        <f>IF(Datos!X975="",0,IF(AND(X$1008&lt;&gt;"",Datos!X975=X$1008),0,IF(X$1004=0,0,1-CHOOSE(X$1004,IF(ISNUMBER(Datos!X975),AND(OR(X$1005="",Datos!X975&gt;=X$1005),OR(X$1006="",Datos!X975&lt;=X$1006)),FALSE),IF(ISNUMBER(Datos!X975),AND(Datos!X975=INT(Datos!X975),AND(OR(X$1005="",Datos!X975&gt;=X$1005),OR(X$1006="",Datos!X975&lt;=X$1006))),FALSE),OR(ISNUMBER(FIND(";"&amp;UPPER(TRIM(Datos!X975&amp;""))&amp;"=",X$1007)),ISNUMBER(FIND(";"&amp;UPPER(TRIM(Datos!X975&amp;""))&amp;";",X$1007))),OR(UPPER(TRIM(Datos!X975&amp;""))="SÍ",UPPER(TRIM(Datos!X975&amp;""))="SI",UPPER(TRIM(Datos!X975&amp;""))="NO"),IF(ISNUMBER(Datos!X975),AND(OR(X$1005="",Datos!X975&gt;=X$1005),OR(X$1006="",Datos!X975&lt;=X$1006)),FALSE),TRUE))))</f>
        <v>0.0</v>
      </c>
      <c r="Y975">
        <f>IF(Datos!Y975="",0,IF(AND(Y$1008&lt;&gt;"",Datos!Y975=Y$1008),0,IF(Y$1004=0,0,1-CHOOSE(Y$1004,IF(ISNUMBER(Datos!Y975),AND(OR(Y$1005="",Datos!Y975&gt;=Y$1005),OR(Y$1006="",Datos!Y975&lt;=Y$1006)),FALSE),IF(ISNUMBER(Datos!Y975),AND(Datos!Y975=INT(Datos!Y975),AND(OR(Y$1005="",Datos!Y975&gt;=Y$1005),OR(Y$1006="",Datos!Y975&lt;=Y$1006))),FALSE),OR(ISNUMBER(FIND(";"&amp;UPPER(TRIM(Datos!Y975&amp;""))&amp;"=",Y$1007)),ISNUMBER(FIND(";"&amp;UPPER(TRIM(Datos!Y975&amp;""))&amp;";",Y$1007))),OR(UPPER(TRIM(Datos!Y975&amp;""))="SÍ",UPPER(TRIM(Datos!Y975&amp;""))="SI",UPPER(TRIM(Datos!Y975&amp;""))="NO"),IF(ISNUMBER(Datos!Y975),AND(OR(Y$1005="",Datos!Y975&gt;=Y$1005),OR(Y$1006="",Datos!Y975&lt;=Y$1006)),FALSE),TRUE))))</f>
        <v>0.0</v>
      </c>
      <c r="Z975">
        <f>IF(Datos!Z975="",0,IF(AND(Z$1008&lt;&gt;"",Datos!Z975=Z$1008),0,IF(Z$1004=0,0,1-CHOOSE(Z$1004,IF(ISNUMBER(Datos!Z975),AND(OR(Z$1005="",Datos!Z975&gt;=Z$1005),OR(Z$1006="",Datos!Z975&lt;=Z$1006)),FALSE),IF(ISNUMBER(Datos!Z975),AND(Datos!Z975=INT(Datos!Z975),AND(OR(Z$1005="",Datos!Z975&gt;=Z$1005),OR(Z$1006="",Datos!Z975&lt;=Z$1006))),FALSE),OR(ISNUMBER(FIND(";"&amp;UPPER(TRIM(Datos!Z975&amp;""))&amp;"=",Z$1007)),ISNUMBER(FIND(";"&amp;UPPER(TRIM(Datos!Z975&amp;""))&amp;";",Z$1007))),OR(UPPER(TRIM(Datos!Z975&amp;""))="SÍ",UPPER(TRIM(Datos!Z975&amp;""))="SI",UPPER(TRIM(Datos!Z975&amp;""))="NO"),IF(ISNUMBER(Datos!Z975),AND(OR(Z$1005="",Datos!Z975&gt;=Z$1005),OR(Z$1006="",Datos!Z975&lt;=Z$1006)),FALSE),TRUE))))</f>
        <v>0.0</v>
      </c>
      <c r="AA975">
        <f>IF(Datos!AA975="",0,IF(AND(AA$1008&lt;&gt;"",Datos!AA975=AA$1008),0,IF(AA$1004=0,0,1-CHOOSE(AA$1004,IF(ISNUMBER(Datos!AA975),AND(OR(AA$1005="",Datos!AA975&gt;=AA$1005),OR(AA$1006="",Datos!AA975&lt;=AA$1006)),FALSE),IF(ISNUMBER(Datos!AA975),AND(Datos!AA975=INT(Datos!AA975),AND(OR(AA$1005="",Datos!AA975&gt;=AA$1005),OR(AA$1006="",Datos!AA975&lt;=AA$1006))),FALSE),OR(ISNUMBER(FIND(";"&amp;UPPER(TRIM(Datos!AA975&amp;""))&amp;"=",AA$1007)),ISNUMBER(FIND(";"&amp;UPPER(TRIM(Datos!AA975&amp;""))&amp;";",AA$1007))),OR(UPPER(TRIM(Datos!AA975&amp;""))="SÍ",UPPER(TRIM(Datos!AA975&amp;""))="SI",UPPER(TRIM(Datos!AA975&amp;""))="NO"),IF(ISNUMBER(Datos!AA975),AND(OR(AA$1005="",Datos!AA975&gt;=AA$1005),OR(AA$1006="",Datos!AA975&lt;=AA$1006)),FALSE),TRUE))))</f>
        <v>0.0</v>
      </c>
      <c r="AB975">
        <f>IF(Datos!AB975="",0,IF(AND(AB$1008&lt;&gt;"",Datos!AB975=AB$1008),0,IF(AB$1004=0,0,1-CHOOSE(AB$1004,IF(ISNUMBER(Datos!AB975),AND(OR(AB$1005="",Datos!AB975&gt;=AB$1005),OR(AB$1006="",Datos!AB975&lt;=AB$1006)),FALSE),IF(ISNUMBER(Datos!AB975),AND(Datos!AB975=INT(Datos!AB975),AND(OR(AB$1005="",Datos!AB975&gt;=AB$1005),OR(AB$1006="",Datos!AB975&lt;=AB$1006))),FALSE),OR(ISNUMBER(FIND(";"&amp;UPPER(TRIM(Datos!AB975&amp;""))&amp;"=",AB$1007)),ISNUMBER(FIND(";"&amp;UPPER(TRIM(Datos!AB975&amp;""))&amp;";",AB$1007))),OR(UPPER(TRIM(Datos!AB975&amp;""))="SÍ",UPPER(TRIM(Datos!AB975&amp;""))="SI",UPPER(TRIM(Datos!AB975&amp;""))="NO"),IF(ISNUMBER(Datos!AB975),AND(OR(AB$1005="",Datos!AB975&gt;=AB$1005),OR(AB$1006="",Datos!AB975&lt;=AB$1006)),FALSE),TRUE))))</f>
        <v>0.0</v>
      </c>
      <c r="AC975">
        <f>IF(Datos!AC975="",0,IF(AND(AC$1008&lt;&gt;"",Datos!AC975=AC$1008),0,IF(AC$1004=0,0,1-CHOOSE(AC$1004,IF(ISNUMBER(Datos!AC975),AND(OR(AC$1005="",Datos!AC975&gt;=AC$1005),OR(AC$1006="",Datos!AC975&lt;=AC$1006)),FALSE),IF(ISNUMBER(Datos!AC975),AND(Datos!AC975=INT(Datos!AC975),AND(OR(AC$1005="",Datos!AC975&gt;=AC$1005),OR(AC$1006="",Datos!AC975&lt;=AC$1006))),FALSE),OR(ISNUMBER(FIND(";"&amp;UPPER(TRIM(Datos!AC975&amp;""))&amp;"=",AC$1007)),ISNUMBER(FIND(";"&amp;UPPER(TRIM(Datos!AC975&amp;""))&amp;";",AC$1007))),OR(UPPER(TRIM(Datos!AC975&amp;""))="SÍ",UPPER(TRIM(Datos!AC975&amp;""))="SI",UPPER(TRIM(Datos!AC975&amp;""))="NO"),IF(ISNUMBER(Datos!AC975),AND(OR(AC$1005="",Datos!AC975&gt;=AC$1005),OR(AC$1006="",Datos!AC975&lt;=AC$1006)),FALSE),TRUE))))</f>
        <v>0.0</v>
      </c>
      <c r="AD975">
        <f>IF(Datos!AD975="",0,IF(AND(AD$1008&lt;&gt;"",Datos!AD975=AD$1008),0,IF(AD$1004=0,0,1-CHOOSE(AD$1004,IF(ISNUMBER(Datos!AD975),AND(OR(AD$1005="",Datos!AD975&gt;=AD$1005),OR(AD$1006="",Datos!AD975&lt;=AD$1006)),FALSE),IF(ISNUMBER(Datos!AD975),AND(Datos!AD975=INT(Datos!AD975),AND(OR(AD$1005="",Datos!AD975&gt;=AD$1005),OR(AD$1006="",Datos!AD975&lt;=AD$1006))),FALSE),OR(ISNUMBER(FIND(";"&amp;UPPER(TRIM(Datos!AD975&amp;""))&amp;"=",AD$1007)),ISNUMBER(FIND(";"&amp;UPPER(TRIM(Datos!AD975&amp;""))&amp;";",AD$1007))),OR(UPPER(TRIM(Datos!AD975&amp;""))="SÍ",UPPER(TRIM(Datos!AD975&amp;""))="SI",UPPER(TRIM(Datos!AD975&amp;""))="NO"),IF(ISNUMBER(Datos!AD975),AND(OR(AD$1005="",Datos!AD975&gt;=AD$1005),OR(AD$1006="",Datos!AD975&lt;=AD$1006)),FALSE),TRUE))))</f>
        <v>0.0</v>
      </c>
      <c r="AE975">
        <f>IF(Datos!AE975="",0,IF(AND(AE$1008&lt;&gt;"",Datos!AE975=AE$1008),0,IF(AE$1004=0,0,1-CHOOSE(AE$1004,IF(ISNUMBER(Datos!AE975),AND(OR(AE$1005="",Datos!AE975&gt;=AE$1005),OR(AE$1006="",Datos!AE975&lt;=AE$1006)),FALSE),IF(ISNUMBER(Datos!AE975),AND(Datos!AE975=INT(Datos!AE975),AND(OR(AE$1005="",Datos!AE975&gt;=AE$1005),OR(AE$1006="",Datos!AE975&lt;=AE$1006))),FALSE),OR(ISNUMBER(FIND(";"&amp;UPPER(TRIM(Datos!AE975&amp;""))&amp;"=",AE$1007)),ISNUMBER(FIND(";"&amp;UPPER(TRIM(Datos!AE975&amp;""))&amp;";",AE$1007))),OR(UPPER(TRIM(Datos!AE975&amp;""))="SÍ",UPPER(TRIM(Datos!AE975&amp;""))="SI",UPPER(TRIM(Datos!AE975&amp;""))="NO"),IF(ISNUMBER(Datos!AE975),AND(OR(AE$1005="",Datos!AE975&gt;=AE$1005),OR(AE$1006="",Datos!AE975&lt;=AE$1006)),FALSE),TRUE))))</f>
        <v>0.0</v>
      </c>
    </row>
    <row r="976" spans="2:31">
      <c r="B976">
        <f>IF(Datos!B976="",0,IF(AND(B$1008&lt;&gt;"",Datos!B976=B$1008),0,IF(B$1004=0,0,1-CHOOSE(B$1004,IF(ISNUMBER(Datos!B976),AND(OR(B$1005="",Datos!B976&gt;=B$1005),OR(B$1006="",Datos!B976&lt;=B$1006)),FALSE),IF(ISNUMBER(Datos!B976),AND(Datos!B976=INT(Datos!B976),AND(OR(B$1005="",Datos!B976&gt;=B$1005),OR(B$1006="",Datos!B976&lt;=B$1006))),FALSE),OR(ISNUMBER(FIND(";"&amp;UPPER(TRIM(Datos!B976&amp;""))&amp;"=",B$1007)),ISNUMBER(FIND(";"&amp;UPPER(TRIM(Datos!B976&amp;""))&amp;";",B$1007))),OR(UPPER(TRIM(Datos!B976&amp;""))="SÍ",UPPER(TRIM(Datos!B976&amp;""))="SI",UPPER(TRIM(Datos!B976&amp;""))="NO"),IF(ISNUMBER(Datos!B976),AND(OR(B$1005="",Datos!B976&gt;=B$1005),OR(B$1006="",Datos!B976&lt;=B$1006)),FALSE),TRUE))))</f>
        <v>0.0</v>
      </c>
      <c r="C976">
        <f>IF(Datos!C976="",0,IF(AND(C$1008&lt;&gt;"",Datos!C976=C$1008),0,IF(C$1004=0,0,1-CHOOSE(C$1004,IF(ISNUMBER(Datos!C976),AND(OR(C$1005="",Datos!C976&gt;=C$1005),OR(C$1006="",Datos!C976&lt;=C$1006)),FALSE),IF(ISNUMBER(Datos!C976),AND(Datos!C976=INT(Datos!C976),AND(OR(C$1005="",Datos!C976&gt;=C$1005),OR(C$1006="",Datos!C976&lt;=C$1006))),FALSE),OR(ISNUMBER(FIND(";"&amp;UPPER(TRIM(Datos!C976&amp;""))&amp;"=",C$1007)),ISNUMBER(FIND(";"&amp;UPPER(TRIM(Datos!C976&amp;""))&amp;";",C$1007))),OR(UPPER(TRIM(Datos!C976&amp;""))="SÍ",UPPER(TRIM(Datos!C976&amp;""))="SI",UPPER(TRIM(Datos!C976&amp;""))="NO"),IF(ISNUMBER(Datos!C976),AND(OR(C$1005="",Datos!C976&gt;=C$1005),OR(C$1006="",Datos!C976&lt;=C$1006)),FALSE),TRUE))))</f>
        <v>0.0</v>
      </c>
      <c r="D976">
        <f>IF(Datos!D976="",0,IF(AND(D$1008&lt;&gt;"",Datos!D976=D$1008),0,IF(D$1004=0,0,1-CHOOSE(D$1004,IF(ISNUMBER(Datos!D976),AND(OR(D$1005="",Datos!D976&gt;=D$1005),OR(D$1006="",Datos!D976&lt;=D$1006)),FALSE),IF(ISNUMBER(Datos!D976),AND(Datos!D976=INT(Datos!D976),AND(OR(D$1005="",Datos!D976&gt;=D$1005),OR(D$1006="",Datos!D976&lt;=D$1006))),FALSE),OR(ISNUMBER(FIND(";"&amp;UPPER(TRIM(Datos!D976&amp;""))&amp;"=",D$1007)),ISNUMBER(FIND(";"&amp;UPPER(TRIM(Datos!D976&amp;""))&amp;";",D$1007))),OR(UPPER(TRIM(Datos!D976&amp;""))="SÍ",UPPER(TRIM(Datos!D976&amp;""))="SI",UPPER(TRIM(Datos!D976&amp;""))="NO"),IF(ISNUMBER(Datos!D976),AND(OR(D$1005="",Datos!D976&gt;=D$1005),OR(D$1006="",Datos!D976&lt;=D$1006)),FALSE),TRUE))))</f>
        <v>0.0</v>
      </c>
      <c r="E976">
        <f>IF(Datos!E976="",0,IF(AND(E$1008&lt;&gt;"",Datos!E976=E$1008),0,IF(E$1004=0,0,1-CHOOSE(E$1004,IF(ISNUMBER(Datos!E976),AND(OR(E$1005="",Datos!E976&gt;=E$1005),OR(E$1006="",Datos!E976&lt;=E$1006)),FALSE),IF(ISNUMBER(Datos!E976),AND(Datos!E976=INT(Datos!E976),AND(OR(E$1005="",Datos!E976&gt;=E$1005),OR(E$1006="",Datos!E976&lt;=E$1006))),FALSE),OR(ISNUMBER(FIND(";"&amp;UPPER(TRIM(Datos!E976&amp;""))&amp;"=",E$1007)),ISNUMBER(FIND(";"&amp;UPPER(TRIM(Datos!E976&amp;""))&amp;";",E$1007))),OR(UPPER(TRIM(Datos!E976&amp;""))="SÍ",UPPER(TRIM(Datos!E976&amp;""))="SI",UPPER(TRIM(Datos!E976&amp;""))="NO"),IF(ISNUMBER(Datos!E976),AND(OR(E$1005="",Datos!E976&gt;=E$1005),OR(E$1006="",Datos!E976&lt;=E$1006)),FALSE),TRUE))))</f>
        <v>0.0</v>
      </c>
      <c r="F976">
        <f>IF(Datos!F976="",0,IF(AND(F$1008&lt;&gt;"",Datos!F976=F$1008),0,IF(F$1004=0,0,1-CHOOSE(F$1004,IF(ISNUMBER(Datos!F976),AND(OR(F$1005="",Datos!F976&gt;=F$1005),OR(F$1006="",Datos!F976&lt;=F$1006)),FALSE),IF(ISNUMBER(Datos!F976),AND(Datos!F976=INT(Datos!F976),AND(OR(F$1005="",Datos!F976&gt;=F$1005),OR(F$1006="",Datos!F976&lt;=F$1006))),FALSE),OR(ISNUMBER(FIND(";"&amp;UPPER(TRIM(Datos!F976&amp;""))&amp;"=",F$1007)),ISNUMBER(FIND(";"&amp;UPPER(TRIM(Datos!F976&amp;""))&amp;";",F$1007))),OR(UPPER(TRIM(Datos!F976&amp;""))="SÍ",UPPER(TRIM(Datos!F976&amp;""))="SI",UPPER(TRIM(Datos!F976&amp;""))="NO"),IF(ISNUMBER(Datos!F976),AND(OR(F$1005="",Datos!F976&gt;=F$1005),OR(F$1006="",Datos!F976&lt;=F$1006)),FALSE),TRUE))))</f>
        <v>0.0</v>
      </c>
      <c r="G976">
        <f>IF(Datos!G976="",0,IF(AND(G$1008&lt;&gt;"",Datos!G976=G$1008),0,IF(G$1004=0,0,1-CHOOSE(G$1004,IF(ISNUMBER(Datos!G976),AND(OR(G$1005="",Datos!G976&gt;=G$1005),OR(G$1006="",Datos!G976&lt;=G$1006)),FALSE),IF(ISNUMBER(Datos!G976),AND(Datos!G976=INT(Datos!G976),AND(OR(G$1005="",Datos!G976&gt;=G$1005),OR(G$1006="",Datos!G976&lt;=G$1006))),FALSE),OR(ISNUMBER(FIND(";"&amp;UPPER(TRIM(Datos!G976&amp;""))&amp;"=",G$1007)),ISNUMBER(FIND(";"&amp;UPPER(TRIM(Datos!G976&amp;""))&amp;";",G$1007))),OR(UPPER(TRIM(Datos!G976&amp;""))="SÍ",UPPER(TRIM(Datos!G976&amp;""))="SI",UPPER(TRIM(Datos!G976&amp;""))="NO"),IF(ISNUMBER(Datos!G976),AND(OR(G$1005="",Datos!G976&gt;=G$1005),OR(G$1006="",Datos!G976&lt;=G$1006)),FALSE),TRUE))))</f>
        <v>0.0</v>
      </c>
      <c r="H976">
        <f>IF(Datos!H976="",0,IF(AND(H$1008&lt;&gt;"",Datos!H976=H$1008),0,IF(H$1004=0,0,1-CHOOSE(H$1004,IF(ISNUMBER(Datos!H976),AND(OR(H$1005="",Datos!H976&gt;=H$1005),OR(H$1006="",Datos!H976&lt;=H$1006)),FALSE),IF(ISNUMBER(Datos!H976),AND(Datos!H976=INT(Datos!H976),AND(OR(H$1005="",Datos!H976&gt;=H$1005),OR(H$1006="",Datos!H976&lt;=H$1006))),FALSE),OR(ISNUMBER(FIND(";"&amp;UPPER(TRIM(Datos!H976&amp;""))&amp;"=",H$1007)),ISNUMBER(FIND(";"&amp;UPPER(TRIM(Datos!H976&amp;""))&amp;";",H$1007))),OR(UPPER(TRIM(Datos!H976&amp;""))="SÍ",UPPER(TRIM(Datos!H976&amp;""))="SI",UPPER(TRIM(Datos!H976&amp;""))="NO"),IF(ISNUMBER(Datos!H976),AND(OR(H$1005="",Datos!H976&gt;=H$1005),OR(H$1006="",Datos!H976&lt;=H$1006)),FALSE),TRUE))))</f>
        <v>0.0</v>
      </c>
      <c r="I976">
        <f>IF(Datos!I976="",0,IF(AND(I$1008&lt;&gt;"",Datos!I976=I$1008),0,IF(I$1004=0,0,1-CHOOSE(I$1004,IF(ISNUMBER(Datos!I976),AND(OR(I$1005="",Datos!I976&gt;=I$1005),OR(I$1006="",Datos!I976&lt;=I$1006)),FALSE),IF(ISNUMBER(Datos!I976),AND(Datos!I976=INT(Datos!I976),AND(OR(I$1005="",Datos!I976&gt;=I$1005),OR(I$1006="",Datos!I976&lt;=I$1006))),FALSE),OR(ISNUMBER(FIND(";"&amp;UPPER(TRIM(Datos!I976&amp;""))&amp;"=",I$1007)),ISNUMBER(FIND(";"&amp;UPPER(TRIM(Datos!I976&amp;""))&amp;";",I$1007))),OR(UPPER(TRIM(Datos!I976&amp;""))="SÍ",UPPER(TRIM(Datos!I976&amp;""))="SI",UPPER(TRIM(Datos!I976&amp;""))="NO"),IF(ISNUMBER(Datos!I976),AND(OR(I$1005="",Datos!I976&gt;=I$1005),OR(I$1006="",Datos!I976&lt;=I$1006)),FALSE),TRUE))))</f>
        <v>0.0</v>
      </c>
      <c r="J976">
        <f>IF(Datos!J976="",0,IF(AND(J$1008&lt;&gt;"",Datos!J976=J$1008),0,IF(J$1004=0,0,1-CHOOSE(J$1004,IF(ISNUMBER(Datos!J976),AND(OR(J$1005="",Datos!J976&gt;=J$1005),OR(J$1006="",Datos!J976&lt;=J$1006)),FALSE),IF(ISNUMBER(Datos!J976),AND(Datos!J976=INT(Datos!J976),AND(OR(J$1005="",Datos!J976&gt;=J$1005),OR(J$1006="",Datos!J976&lt;=J$1006))),FALSE),OR(ISNUMBER(FIND(";"&amp;UPPER(TRIM(Datos!J976&amp;""))&amp;"=",J$1007)),ISNUMBER(FIND(";"&amp;UPPER(TRIM(Datos!J976&amp;""))&amp;";",J$1007))),OR(UPPER(TRIM(Datos!J976&amp;""))="SÍ",UPPER(TRIM(Datos!J976&amp;""))="SI",UPPER(TRIM(Datos!J976&amp;""))="NO"),IF(ISNUMBER(Datos!J976),AND(OR(J$1005="",Datos!J976&gt;=J$1005),OR(J$1006="",Datos!J976&lt;=J$1006)),FALSE),TRUE))))</f>
        <v>0.0</v>
      </c>
      <c r="K976">
        <f>IF(Datos!K976="",0,IF(AND(K$1008&lt;&gt;"",Datos!K976=K$1008),0,IF(K$1004=0,0,1-CHOOSE(K$1004,IF(ISNUMBER(Datos!K976),AND(OR(K$1005="",Datos!K976&gt;=K$1005),OR(K$1006="",Datos!K976&lt;=K$1006)),FALSE),IF(ISNUMBER(Datos!K976),AND(Datos!K976=INT(Datos!K976),AND(OR(K$1005="",Datos!K976&gt;=K$1005),OR(K$1006="",Datos!K976&lt;=K$1006))),FALSE),OR(ISNUMBER(FIND(";"&amp;UPPER(TRIM(Datos!K976&amp;""))&amp;"=",K$1007)),ISNUMBER(FIND(";"&amp;UPPER(TRIM(Datos!K976&amp;""))&amp;";",K$1007))),OR(UPPER(TRIM(Datos!K976&amp;""))="SÍ",UPPER(TRIM(Datos!K976&amp;""))="SI",UPPER(TRIM(Datos!K976&amp;""))="NO"),IF(ISNUMBER(Datos!K976),AND(OR(K$1005="",Datos!K976&gt;=K$1005),OR(K$1006="",Datos!K976&lt;=K$1006)),FALSE),TRUE))))</f>
        <v>0.0</v>
      </c>
      <c r="L976">
        <f>IF(Datos!L976="",0,IF(AND(L$1008&lt;&gt;"",Datos!L976=L$1008),0,IF(L$1004=0,0,1-CHOOSE(L$1004,IF(ISNUMBER(Datos!L976),AND(OR(L$1005="",Datos!L976&gt;=L$1005),OR(L$1006="",Datos!L976&lt;=L$1006)),FALSE),IF(ISNUMBER(Datos!L976),AND(Datos!L976=INT(Datos!L976),AND(OR(L$1005="",Datos!L976&gt;=L$1005),OR(L$1006="",Datos!L976&lt;=L$1006))),FALSE),OR(ISNUMBER(FIND(";"&amp;UPPER(TRIM(Datos!L976&amp;""))&amp;"=",L$1007)),ISNUMBER(FIND(";"&amp;UPPER(TRIM(Datos!L976&amp;""))&amp;";",L$1007))),OR(UPPER(TRIM(Datos!L976&amp;""))="SÍ",UPPER(TRIM(Datos!L976&amp;""))="SI",UPPER(TRIM(Datos!L976&amp;""))="NO"),IF(ISNUMBER(Datos!L976),AND(OR(L$1005="",Datos!L976&gt;=L$1005),OR(L$1006="",Datos!L976&lt;=L$1006)),FALSE),TRUE))))</f>
        <v>0.0</v>
      </c>
      <c r="M976">
        <f>IF(Datos!M976="",0,IF(AND(M$1008&lt;&gt;"",Datos!M976=M$1008),0,IF(M$1004=0,0,1-CHOOSE(M$1004,IF(ISNUMBER(Datos!M976),AND(OR(M$1005="",Datos!M976&gt;=M$1005),OR(M$1006="",Datos!M976&lt;=M$1006)),FALSE),IF(ISNUMBER(Datos!M976),AND(Datos!M976=INT(Datos!M976),AND(OR(M$1005="",Datos!M976&gt;=M$1005),OR(M$1006="",Datos!M976&lt;=M$1006))),FALSE),OR(ISNUMBER(FIND(";"&amp;UPPER(TRIM(Datos!M976&amp;""))&amp;"=",M$1007)),ISNUMBER(FIND(";"&amp;UPPER(TRIM(Datos!M976&amp;""))&amp;";",M$1007))),OR(UPPER(TRIM(Datos!M976&amp;""))="SÍ",UPPER(TRIM(Datos!M976&amp;""))="SI",UPPER(TRIM(Datos!M976&amp;""))="NO"),IF(ISNUMBER(Datos!M976),AND(OR(M$1005="",Datos!M976&gt;=M$1005),OR(M$1006="",Datos!M976&lt;=M$1006)),FALSE),TRUE))))</f>
        <v>0.0</v>
      </c>
      <c r="N976">
        <f>IF(Datos!N976="",0,IF(AND(N$1008&lt;&gt;"",Datos!N976=N$1008),0,IF(N$1004=0,0,1-CHOOSE(N$1004,IF(ISNUMBER(Datos!N976),AND(OR(N$1005="",Datos!N976&gt;=N$1005),OR(N$1006="",Datos!N976&lt;=N$1006)),FALSE),IF(ISNUMBER(Datos!N976),AND(Datos!N976=INT(Datos!N976),AND(OR(N$1005="",Datos!N976&gt;=N$1005),OR(N$1006="",Datos!N976&lt;=N$1006))),FALSE),OR(ISNUMBER(FIND(";"&amp;UPPER(TRIM(Datos!N976&amp;""))&amp;"=",N$1007)),ISNUMBER(FIND(";"&amp;UPPER(TRIM(Datos!N976&amp;""))&amp;";",N$1007))),OR(UPPER(TRIM(Datos!N976&amp;""))="SÍ",UPPER(TRIM(Datos!N976&amp;""))="SI",UPPER(TRIM(Datos!N976&amp;""))="NO"),IF(ISNUMBER(Datos!N976),AND(OR(N$1005="",Datos!N976&gt;=N$1005),OR(N$1006="",Datos!N976&lt;=N$1006)),FALSE),TRUE))))</f>
        <v>0.0</v>
      </c>
      <c r="O976">
        <f>IF(Datos!O976="",0,IF(AND(O$1008&lt;&gt;"",Datos!O976=O$1008),0,IF(O$1004=0,0,1-CHOOSE(O$1004,IF(ISNUMBER(Datos!O976),AND(OR(O$1005="",Datos!O976&gt;=O$1005),OR(O$1006="",Datos!O976&lt;=O$1006)),FALSE),IF(ISNUMBER(Datos!O976),AND(Datos!O976=INT(Datos!O976),AND(OR(O$1005="",Datos!O976&gt;=O$1005),OR(O$1006="",Datos!O976&lt;=O$1006))),FALSE),OR(ISNUMBER(FIND(";"&amp;UPPER(TRIM(Datos!O976&amp;""))&amp;"=",O$1007)),ISNUMBER(FIND(";"&amp;UPPER(TRIM(Datos!O976&amp;""))&amp;";",O$1007))),OR(UPPER(TRIM(Datos!O976&amp;""))="SÍ",UPPER(TRIM(Datos!O976&amp;""))="SI",UPPER(TRIM(Datos!O976&amp;""))="NO"),IF(ISNUMBER(Datos!O976),AND(OR(O$1005="",Datos!O976&gt;=O$1005),OR(O$1006="",Datos!O976&lt;=O$1006)),FALSE),TRUE))))</f>
        <v>0.0</v>
      </c>
      <c r="P976">
        <f>IF(Datos!P976="",0,IF(AND(P$1008&lt;&gt;"",Datos!P976=P$1008),0,IF(P$1004=0,0,1-CHOOSE(P$1004,IF(ISNUMBER(Datos!P976),AND(OR(P$1005="",Datos!P976&gt;=P$1005),OR(P$1006="",Datos!P976&lt;=P$1006)),FALSE),IF(ISNUMBER(Datos!P976),AND(Datos!P976=INT(Datos!P976),AND(OR(P$1005="",Datos!P976&gt;=P$1005),OR(P$1006="",Datos!P976&lt;=P$1006))),FALSE),OR(ISNUMBER(FIND(";"&amp;UPPER(TRIM(Datos!P976&amp;""))&amp;"=",P$1007)),ISNUMBER(FIND(";"&amp;UPPER(TRIM(Datos!P976&amp;""))&amp;";",P$1007))),OR(UPPER(TRIM(Datos!P976&amp;""))="SÍ",UPPER(TRIM(Datos!P976&amp;""))="SI",UPPER(TRIM(Datos!P976&amp;""))="NO"),IF(ISNUMBER(Datos!P976),AND(OR(P$1005="",Datos!P976&gt;=P$1005),OR(P$1006="",Datos!P976&lt;=P$1006)),FALSE),TRUE))))</f>
        <v>0.0</v>
      </c>
      <c r="Q976">
        <f>IF(Datos!Q976="",0,IF(AND(Q$1008&lt;&gt;"",Datos!Q976=Q$1008),0,IF(Q$1004=0,0,1-CHOOSE(Q$1004,IF(ISNUMBER(Datos!Q976),AND(OR(Q$1005="",Datos!Q976&gt;=Q$1005),OR(Q$1006="",Datos!Q976&lt;=Q$1006)),FALSE),IF(ISNUMBER(Datos!Q976),AND(Datos!Q976=INT(Datos!Q976),AND(OR(Q$1005="",Datos!Q976&gt;=Q$1005),OR(Q$1006="",Datos!Q976&lt;=Q$1006))),FALSE),OR(ISNUMBER(FIND(";"&amp;UPPER(TRIM(Datos!Q976&amp;""))&amp;"=",Q$1007)),ISNUMBER(FIND(";"&amp;UPPER(TRIM(Datos!Q976&amp;""))&amp;";",Q$1007))),OR(UPPER(TRIM(Datos!Q976&amp;""))="SÍ",UPPER(TRIM(Datos!Q976&amp;""))="SI",UPPER(TRIM(Datos!Q976&amp;""))="NO"),IF(ISNUMBER(Datos!Q976),AND(OR(Q$1005="",Datos!Q976&gt;=Q$1005),OR(Q$1006="",Datos!Q976&lt;=Q$1006)),FALSE),TRUE))))</f>
        <v>0.0</v>
      </c>
      <c r="R976">
        <f>IF(Datos!R976="",0,IF(AND(R$1008&lt;&gt;"",Datos!R976=R$1008),0,IF(R$1004=0,0,1-CHOOSE(R$1004,IF(ISNUMBER(Datos!R976),AND(OR(R$1005="",Datos!R976&gt;=R$1005),OR(R$1006="",Datos!R976&lt;=R$1006)),FALSE),IF(ISNUMBER(Datos!R976),AND(Datos!R976=INT(Datos!R976),AND(OR(R$1005="",Datos!R976&gt;=R$1005),OR(R$1006="",Datos!R976&lt;=R$1006))),FALSE),OR(ISNUMBER(FIND(";"&amp;UPPER(TRIM(Datos!R976&amp;""))&amp;"=",R$1007)),ISNUMBER(FIND(";"&amp;UPPER(TRIM(Datos!R976&amp;""))&amp;";",R$1007))),OR(UPPER(TRIM(Datos!R976&amp;""))="SÍ",UPPER(TRIM(Datos!R976&amp;""))="SI",UPPER(TRIM(Datos!R976&amp;""))="NO"),IF(ISNUMBER(Datos!R976),AND(OR(R$1005="",Datos!R976&gt;=R$1005),OR(R$1006="",Datos!R976&lt;=R$1006)),FALSE),TRUE))))</f>
        <v>0.0</v>
      </c>
      <c r="S976">
        <f>IF(Datos!S976="",0,IF(AND(S$1008&lt;&gt;"",Datos!S976=S$1008),0,IF(S$1004=0,0,1-CHOOSE(S$1004,IF(ISNUMBER(Datos!S976),AND(OR(S$1005="",Datos!S976&gt;=S$1005),OR(S$1006="",Datos!S976&lt;=S$1006)),FALSE),IF(ISNUMBER(Datos!S976),AND(Datos!S976=INT(Datos!S976),AND(OR(S$1005="",Datos!S976&gt;=S$1005),OR(S$1006="",Datos!S976&lt;=S$1006))),FALSE),OR(ISNUMBER(FIND(";"&amp;UPPER(TRIM(Datos!S976&amp;""))&amp;"=",S$1007)),ISNUMBER(FIND(";"&amp;UPPER(TRIM(Datos!S976&amp;""))&amp;";",S$1007))),OR(UPPER(TRIM(Datos!S976&amp;""))="SÍ",UPPER(TRIM(Datos!S976&amp;""))="SI",UPPER(TRIM(Datos!S976&amp;""))="NO"),IF(ISNUMBER(Datos!S976),AND(OR(S$1005="",Datos!S976&gt;=S$1005),OR(S$1006="",Datos!S976&lt;=S$1006)),FALSE),TRUE))))</f>
        <v>0.0</v>
      </c>
      <c r="T976">
        <f>IF(Datos!T976="",0,IF(AND(T$1008&lt;&gt;"",Datos!T976=T$1008),0,IF(T$1004=0,0,1-CHOOSE(T$1004,IF(ISNUMBER(Datos!T976),AND(OR(T$1005="",Datos!T976&gt;=T$1005),OR(T$1006="",Datos!T976&lt;=T$1006)),FALSE),IF(ISNUMBER(Datos!T976),AND(Datos!T976=INT(Datos!T976),AND(OR(T$1005="",Datos!T976&gt;=T$1005),OR(T$1006="",Datos!T976&lt;=T$1006))),FALSE),OR(ISNUMBER(FIND(";"&amp;UPPER(TRIM(Datos!T976&amp;""))&amp;"=",T$1007)),ISNUMBER(FIND(";"&amp;UPPER(TRIM(Datos!T976&amp;""))&amp;";",T$1007))),OR(UPPER(TRIM(Datos!T976&amp;""))="SÍ",UPPER(TRIM(Datos!T976&amp;""))="SI",UPPER(TRIM(Datos!T976&amp;""))="NO"),IF(ISNUMBER(Datos!T976),AND(OR(T$1005="",Datos!T976&gt;=T$1005),OR(T$1006="",Datos!T976&lt;=T$1006)),FALSE),TRUE))))</f>
        <v>0.0</v>
      </c>
      <c r="U976">
        <f>IF(Datos!U976="",0,IF(AND(U$1008&lt;&gt;"",Datos!U976=U$1008),0,IF(U$1004=0,0,1-CHOOSE(U$1004,IF(ISNUMBER(Datos!U976),AND(OR(U$1005="",Datos!U976&gt;=U$1005),OR(U$1006="",Datos!U976&lt;=U$1006)),FALSE),IF(ISNUMBER(Datos!U976),AND(Datos!U976=INT(Datos!U976),AND(OR(U$1005="",Datos!U976&gt;=U$1005),OR(U$1006="",Datos!U976&lt;=U$1006))),FALSE),OR(ISNUMBER(FIND(";"&amp;UPPER(TRIM(Datos!U976&amp;""))&amp;"=",U$1007)),ISNUMBER(FIND(";"&amp;UPPER(TRIM(Datos!U976&amp;""))&amp;";",U$1007))),OR(UPPER(TRIM(Datos!U976&amp;""))="SÍ",UPPER(TRIM(Datos!U976&amp;""))="SI",UPPER(TRIM(Datos!U976&amp;""))="NO"),IF(ISNUMBER(Datos!U976),AND(OR(U$1005="",Datos!U976&gt;=U$1005),OR(U$1006="",Datos!U976&lt;=U$1006)),FALSE),TRUE))))</f>
        <v>0.0</v>
      </c>
      <c r="V976">
        <f>IF(Datos!V976="",0,IF(AND(V$1008&lt;&gt;"",Datos!V976=V$1008),0,IF(V$1004=0,0,1-CHOOSE(V$1004,IF(ISNUMBER(Datos!V976),AND(OR(V$1005="",Datos!V976&gt;=V$1005),OR(V$1006="",Datos!V976&lt;=V$1006)),FALSE),IF(ISNUMBER(Datos!V976),AND(Datos!V976=INT(Datos!V976),AND(OR(V$1005="",Datos!V976&gt;=V$1005),OR(V$1006="",Datos!V976&lt;=V$1006))),FALSE),OR(ISNUMBER(FIND(";"&amp;UPPER(TRIM(Datos!V976&amp;""))&amp;"=",V$1007)),ISNUMBER(FIND(";"&amp;UPPER(TRIM(Datos!V976&amp;""))&amp;";",V$1007))),OR(UPPER(TRIM(Datos!V976&amp;""))="SÍ",UPPER(TRIM(Datos!V976&amp;""))="SI",UPPER(TRIM(Datos!V976&amp;""))="NO"),IF(ISNUMBER(Datos!V976),AND(OR(V$1005="",Datos!V976&gt;=V$1005),OR(V$1006="",Datos!V976&lt;=V$1006)),FALSE),TRUE))))</f>
        <v>0.0</v>
      </c>
      <c r="W976">
        <f>IF(Datos!W976="",0,IF(AND(W$1008&lt;&gt;"",Datos!W976=W$1008),0,IF(W$1004=0,0,1-CHOOSE(W$1004,IF(ISNUMBER(Datos!W976),AND(OR(W$1005="",Datos!W976&gt;=W$1005),OR(W$1006="",Datos!W976&lt;=W$1006)),FALSE),IF(ISNUMBER(Datos!W976),AND(Datos!W976=INT(Datos!W976),AND(OR(W$1005="",Datos!W976&gt;=W$1005),OR(W$1006="",Datos!W976&lt;=W$1006))),FALSE),OR(ISNUMBER(FIND(";"&amp;UPPER(TRIM(Datos!W976&amp;""))&amp;"=",W$1007)),ISNUMBER(FIND(";"&amp;UPPER(TRIM(Datos!W976&amp;""))&amp;";",W$1007))),OR(UPPER(TRIM(Datos!W976&amp;""))="SÍ",UPPER(TRIM(Datos!W976&amp;""))="SI",UPPER(TRIM(Datos!W976&amp;""))="NO"),IF(ISNUMBER(Datos!W976),AND(OR(W$1005="",Datos!W976&gt;=W$1005),OR(W$1006="",Datos!W976&lt;=W$1006)),FALSE),TRUE))))</f>
        <v>0.0</v>
      </c>
      <c r="X976">
        <f>IF(Datos!X976="",0,IF(AND(X$1008&lt;&gt;"",Datos!X976=X$1008),0,IF(X$1004=0,0,1-CHOOSE(X$1004,IF(ISNUMBER(Datos!X976),AND(OR(X$1005="",Datos!X976&gt;=X$1005),OR(X$1006="",Datos!X976&lt;=X$1006)),FALSE),IF(ISNUMBER(Datos!X976),AND(Datos!X976=INT(Datos!X976),AND(OR(X$1005="",Datos!X976&gt;=X$1005),OR(X$1006="",Datos!X976&lt;=X$1006))),FALSE),OR(ISNUMBER(FIND(";"&amp;UPPER(TRIM(Datos!X976&amp;""))&amp;"=",X$1007)),ISNUMBER(FIND(";"&amp;UPPER(TRIM(Datos!X976&amp;""))&amp;";",X$1007))),OR(UPPER(TRIM(Datos!X976&amp;""))="SÍ",UPPER(TRIM(Datos!X976&amp;""))="SI",UPPER(TRIM(Datos!X976&amp;""))="NO"),IF(ISNUMBER(Datos!X976),AND(OR(X$1005="",Datos!X976&gt;=X$1005),OR(X$1006="",Datos!X976&lt;=X$1006)),FALSE),TRUE))))</f>
        <v>0.0</v>
      </c>
      <c r="Y976">
        <f>IF(Datos!Y976="",0,IF(AND(Y$1008&lt;&gt;"",Datos!Y976=Y$1008),0,IF(Y$1004=0,0,1-CHOOSE(Y$1004,IF(ISNUMBER(Datos!Y976),AND(OR(Y$1005="",Datos!Y976&gt;=Y$1005),OR(Y$1006="",Datos!Y976&lt;=Y$1006)),FALSE),IF(ISNUMBER(Datos!Y976),AND(Datos!Y976=INT(Datos!Y976),AND(OR(Y$1005="",Datos!Y976&gt;=Y$1005),OR(Y$1006="",Datos!Y976&lt;=Y$1006))),FALSE),OR(ISNUMBER(FIND(";"&amp;UPPER(TRIM(Datos!Y976&amp;""))&amp;"=",Y$1007)),ISNUMBER(FIND(";"&amp;UPPER(TRIM(Datos!Y976&amp;""))&amp;";",Y$1007))),OR(UPPER(TRIM(Datos!Y976&amp;""))="SÍ",UPPER(TRIM(Datos!Y976&amp;""))="SI",UPPER(TRIM(Datos!Y976&amp;""))="NO"),IF(ISNUMBER(Datos!Y976),AND(OR(Y$1005="",Datos!Y976&gt;=Y$1005),OR(Y$1006="",Datos!Y976&lt;=Y$1006)),FALSE),TRUE))))</f>
        <v>0.0</v>
      </c>
      <c r="Z976">
        <f>IF(Datos!Z976="",0,IF(AND(Z$1008&lt;&gt;"",Datos!Z976=Z$1008),0,IF(Z$1004=0,0,1-CHOOSE(Z$1004,IF(ISNUMBER(Datos!Z976),AND(OR(Z$1005="",Datos!Z976&gt;=Z$1005),OR(Z$1006="",Datos!Z976&lt;=Z$1006)),FALSE),IF(ISNUMBER(Datos!Z976),AND(Datos!Z976=INT(Datos!Z976),AND(OR(Z$1005="",Datos!Z976&gt;=Z$1005),OR(Z$1006="",Datos!Z976&lt;=Z$1006))),FALSE),OR(ISNUMBER(FIND(";"&amp;UPPER(TRIM(Datos!Z976&amp;""))&amp;"=",Z$1007)),ISNUMBER(FIND(";"&amp;UPPER(TRIM(Datos!Z976&amp;""))&amp;";",Z$1007))),OR(UPPER(TRIM(Datos!Z976&amp;""))="SÍ",UPPER(TRIM(Datos!Z976&amp;""))="SI",UPPER(TRIM(Datos!Z976&amp;""))="NO"),IF(ISNUMBER(Datos!Z976),AND(OR(Z$1005="",Datos!Z976&gt;=Z$1005),OR(Z$1006="",Datos!Z976&lt;=Z$1006)),FALSE),TRUE))))</f>
        <v>0.0</v>
      </c>
      <c r="AA976">
        <f>IF(Datos!AA976="",0,IF(AND(AA$1008&lt;&gt;"",Datos!AA976=AA$1008),0,IF(AA$1004=0,0,1-CHOOSE(AA$1004,IF(ISNUMBER(Datos!AA976),AND(OR(AA$1005="",Datos!AA976&gt;=AA$1005),OR(AA$1006="",Datos!AA976&lt;=AA$1006)),FALSE),IF(ISNUMBER(Datos!AA976),AND(Datos!AA976=INT(Datos!AA976),AND(OR(AA$1005="",Datos!AA976&gt;=AA$1005),OR(AA$1006="",Datos!AA976&lt;=AA$1006))),FALSE),OR(ISNUMBER(FIND(";"&amp;UPPER(TRIM(Datos!AA976&amp;""))&amp;"=",AA$1007)),ISNUMBER(FIND(";"&amp;UPPER(TRIM(Datos!AA976&amp;""))&amp;";",AA$1007))),OR(UPPER(TRIM(Datos!AA976&amp;""))="SÍ",UPPER(TRIM(Datos!AA976&amp;""))="SI",UPPER(TRIM(Datos!AA976&amp;""))="NO"),IF(ISNUMBER(Datos!AA976),AND(OR(AA$1005="",Datos!AA976&gt;=AA$1005),OR(AA$1006="",Datos!AA976&lt;=AA$1006)),FALSE),TRUE))))</f>
        <v>0.0</v>
      </c>
      <c r="AB976">
        <f>IF(Datos!AB976="",0,IF(AND(AB$1008&lt;&gt;"",Datos!AB976=AB$1008),0,IF(AB$1004=0,0,1-CHOOSE(AB$1004,IF(ISNUMBER(Datos!AB976),AND(OR(AB$1005="",Datos!AB976&gt;=AB$1005),OR(AB$1006="",Datos!AB976&lt;=AB$1006)),FALSE),IF(ISNUMBER(Datos!AB976),AND(Datos!AB976=INT(Datos!AB976),AND(OR(AB$1005="",Datos!AB976&gt;=AB$1005),OR(AB$1006="",Datos!AB976&lt;=AB$1006))),FALSE),OR(ISNUMBER(FIND(";"&amp;UPPER(TRIM(Datos!AB976&amp;""))&amp;"=",AB$1007)),ISNUMBER(FIND(";"&amp;UPPER(TRIM(Datos!AB976&amp;""))&amp;";",AB$1007))),OR(UPPER(TRIM(Datos!AB976&amp;""))="SÍ",UPPER(TRIM(Datos!AB976&amp;""))="SI",UPPER(TRIM(Datos!AB976&amp;""))="NO"),IF(ISNUMBER(Datos!AB976),AND(OR(AB$1005="",Datos!AB976&gt;=AB$1005),OR(AB$1006="",Datos!AB976&lt;=AB$1006)),FALSE),TRUE))))</f>
        <v>0.0</v>
      </c>
      <c r="AC976">
        <f>IF(Datos!AC976="",0,IF(AND(AC$1008&lt;&gt;"",Datos!AC976=AC$1008),0,IF(AC$1004=0,0,1-CHOOSE(AC$1004,IF(ISNUMBER(Datos!AC976),AND(OR(AC$1005="",Datos!AC976&gt;=AC$1005),OR(AC$1006="",Datos!AC976&lt;=AC$1006)),FALSE),IF(ISNUMBER(Datos!AC976),AND(Datos!AC976=INT(Datos!AC976),AND(OR(AC$1005="",Datos!AC976&gt;=AC$1005),OR(AC$1006="",Datos!AC976&lt;=AC$1006))),FALSE),OR(ISNUMBER(FIND(";"&amp;UPPER(TRIM(Datos!AC976&amp;""))&amp;"=",AC$1007)),ISNUMBER(FIND(";"&amp;UPPER(TRIM(Datos!AC976&amp;""))&amp;";",AC$1007))),OR(UPPER(TRIM(Datos!AC976&amp;""))="SÍ",UPPER(TRIM(Datos!AC976&amp;""))="SI",UPPER(TRIM(Datos!AC976&amp;""))="NO"),IF(ISNUMBER(Datos!AC976),AND(OR(AC$1005="",Datos!AC976&gt;=AC$1005),OR(AC$1006="",Datos!AC976&lt;=AC$1006)),FALSE),TRUE))))</f>
        <v>0.0</v>
      </c>
      <c r="AD976">
        <f>IF(Datos!AD976="",0,IF(AND(AD$1008&lt;&gt;"",Datos!AD976=AD$1008),0,IF(AD$1004=0,0,1-CHOOSE(AD$1004,IF(ISNUMBER(Datos!AD976),AND(OR(AD$1005="",Datos!AD976&gt;=AD$1005),OR(AD$1006="",Datos!AD976&lt;=AD$1006)),FALSE),IF(ISNUMBER(Datos!AD976),AND(Datos!AD976=INT(Datos!AD976),AND(OR(AD$1005="",Datos!AD976&gt;=AD$1005),OR(AD$1006="",Datos!AD976&lt;=AD$1006))),FALSE),OR(ISNUMBER(FIND(";"&amp;UPPER(TRIM(Datos!AD976&amp;""))&amp;"=",AD$1007)),ISNUMBER(FIND(";"&amp;UPPER(TRIM(Datos!AD976&amp;""))&amp;";",AD$1007))),OR(UPPER(TRIM(Datos!AD976&amp;""))="SÍ",UPPER(TRIM(Datos!AD976&amp;""))="SI",UPPER(TRIM(Datos!AD976&amp;""))="NO"),IF(ISNUMBER(Datos!AD976),AND(OR(AD$1005="",Datos!AD976&gt;=AD$1005),OR(AD$1006="",Datos!AD976&lt;=AD$1006)),FALSE),TRUE))))</f>
        <v>0.0</v>
      </c>
      <c r="AE976">
        <f>IF(Datos!AE976="",0,IF(AND(AE$1008&lt;&gt;"",Datos!AE976=AE$1008),0,IF(AE$1004=0,0,1-CHOOSE(AE$1004,IF(ISNUMBER(Datos!AE976),AND(OR(AE$1005="",Datos!AE976&gt;=AE$1005),OR(AE$1006="",Datos!AE976&lt;=AE$1006)),FALSE),IF(ISNUMBER(Datos!AE976),AND(Datos!AE976=INT(Datos!AE976),AND(OR(AE$1005="",Datos!AE976&gt;=AE$1005),OR(AE$1006="",Datos!AE976&lt;=AE$1006))),FALSE),OR(ISNUMBER(FIND(";"&amp;UPPER(TRIM(Datos!AE976&amp;""))&amp;"=",AE$1007)),ISNUMBER(FIND(";"&amp;UPPER(TRIM(Datos!AE976&amp;""))&amp;";",AE$1007))),OR(UPPER(TRIM(Datos!AE976&amp;""))="SÍ",UPPER(TRIM(Datos!AE976&amp;""))="SI",UPPER(TRIM(Datos!AE976&amp;""))="NO"),IF(ISNUMBER(Datos!AE976),AND(OR(AE$1005="",Datos!AE976&gt;=AE$1005),OR(AE$1006="",Datos!AE976&lt;=AE$1006)),FALSE),TRUE))))</f>
        <v>0.0</v>
      </c>
    </row>
    <row r="977" spans="2:31">
      <c r="B977">
        <f>IF(Datos!B977="",0,IF(AND(B$1008&lt;&gt;"",Datos!B977=B$1008),0,IF(B$1004=0,0,1-CHOOSE(B$1004,IF(ISNUMBER(Datos!B977),AND(OR(B$1005="",Datos!B977&gt;=B$1005),OR(B$1006="",Datos!B977&lt;=B$1006)),FALSE),IF(ISNUMBER(Datos!B977),AND(Datos!B977=INT(Datos!B977),AND(OR(B$1005="",Datos!B977&gt;=B$1005),OR(B$1006="",Datos!B977&lt;=B$1006))),FALSE),OR(ISNUMBER(FIND(";"&amp;UPPER(TRIM(Datos!B977&amp;""))&amp;"=",B$1007)),ISNUMBER(FIND(";"&amp;UPPER(TRIM(Datos!B977&amp;""))&amp;";",B$1007))),OR(UPPER(TRIM(Datos!B977&amp;""))="SÍ",UPPER(TRIM(Datos!B977&amp;""))="SI",UPPER(TRIM(Datos!B977&amp;""))="NO"),IF(ISNUMBER(Datos!B977),AND(OR(B$1005="",Datos!B977&gt;=B$1005),OR(B$1006="",Datos!B977&lt;=B$1006)),FALSE),TRUE))))</f>
        <v>0.0</v>
      </c>
      <c r="C977">
        <f>IF(Datos!C977="",0,IF(AND(C$1008&lt;&gt;"",Datos!C977=C$1008),0,IF(C$1004=0,0,1-CHOOSE(C$1004,IF(ISNUMBER(Datos!C977),AND(OR(C$1005="",Datos!C977&gt;=C$1005),OR(C$1006="",Datos!C977&lt;=C$1006)),FALSE),IF(ISNUMBER(Datos!C977),AND(Datos!C977=INT(Datos!C977),AND(OR(C$1005="",Datos!C977&gt;=C$1005),OR(C$1006="",Datos!C977&lt;=C$1006))),FALSE),OR(ISNUMBER(FIND(";"&amp;UPPER(TRIM(Datos!C977&amp;""))&amp;"=",C$1007)),ISNUMBER(FIND(";"&amp;UPPER(TRIM(Datos!C977&amp;""))&amp;";",C$1007))),OR(UPPER(TRIM(Datos!C977&amp;""))="SÍ",UPPER(TRIM(Datos!C977&amp;""))="SI",UPPER(TRIM(Datos!C977&amp;""))="NO"),IF(ISNUMBER(Datos!C977),AND(OR(C$1005="",Datos!C977&gt;=C$1005),OR(C$1006="",Datos!C977&lt;=C$1006)),FALSE),TRUE))))</f>
        <v>0.0</v>
      </c>
      <c r="D977">
        <f>IF(Datos!D977="",0,IF(AND(D$1008&lt;&gt;"",Datos!D977=D$1008),0,IF(D$1004=0,0,1-CHOOSE(D$1004,IF(ISNUMBER(Datos!D977),AND(OR(D$1005="",Datos!D977&gt;=D$1005),OR(D$1006="",Datos!D977&lt;=D$1006)),FALSE),IF(ISNUMBER(Datos!D977),AND(Datos!D977=INT(Datos!D977),AND(OR(D$1005="",Datos!D977&gt;=D$1005),OR(D$1006="",Datos!D977&lt;=D$1006))),FALSE),OR(ISNUMBER(FIND(";"&amp;UPPER(TRIM(Datos!D977&amp;""))&amp;"=",D$1007)),ISNUMBER(FIND(";"&amp;UPPER(TRIM(Datos!D977&amp;""))&amp;";",D$1007))),OR(UPPER(TRIM(Datos!D977&amp;""))="SÍ",UPPER(TRIM(Datos!D977&amp;""))="SI",UPPER(TRIM(Datos!D977&amp;""))="NO"),IF(ISNUMBER(Datos!D977),AND(OR(D$1005="",Datos!D977&gt;=D$1005),OR(D$1006="",Datos!D977&lt;=D$1006)),FALSE),TRUE))))</f>
        <v>0.0</v>
      </c>
      <c r="E977">
        <f>IF(Datos!E977="",0,IF(AND(E$1008&lt;&gt;"",Datos!E977=E$1008),0,IF(E$1004=0,0,1-CHOOSE(E$1004,IF(ISNUMBER(Datos!E977),AND(OR(E$1005="",Datos!E977&gt;=E$1005),OR(E$1006="",Datos!E977&lt;=E$1006)),FALSE),IF(ISNUMBER(Datos!E977),AND(Datos!E977=INT(Datos!E977),AND(OR(E$1005="",Datos!E977&gt;=E$1005),OR(E$1006="",Datos!E977&lt;=E$1006))),FALSE),OR(ISNUMBER(FIND(";"&amp;UPPER(TRIM(Datos!E977&amp;""))&amp;"=",E$1007)),ISNUMBER(FIND(";"&amp;UPPER(TRIM(Datos!E977&amp;""))&amp;";",E$1007))),OR(UPPER(TRIM(Datos!E977&amp;""))="SÍ",UPPER(TRIM(Datos!E977&amp;""))="SI",UPPER(TRIM(Datos!E977&amp;""))="NO"),IF(ISNUMBER(Datos!E977),AND(OR(E$1005="",Datos!E977&gt;=E$1005),OR(E$1006="",Datos!E977&lt;=E$1006)),FALSE),TRUE))))</f>
        <v>0.0</v>
      </c>
      <c r="F977">
        <f>IF(Datos!F977="",0,IF(AND(F$1008&lt;&gt;"",Datos!F977=F$1008),0,IF(F$1004=0,0,1-CHOOSE(F$1004,IF(ISNUMBER(Datos!F977),AND(OR(F$1005="",Datos!F977&gt;=F$1005),OR(F$1006="",Datos!F977&lt;=F$1006)),FALSE),IF(ISNUMBER(Datos!F977),AND(Datos!F977=INT(Datos!F977),AND(OR(F$1005="",Datos!F977&gt;=F$1005),OR(F$1006="",Datos!F977&lt;=F$1006))),FALSE),OR(ISNUMBER(FIND(";"&amp;UPPER(TRIM(Datos!F977&amp;""))&amp;"=",F$1007)),ISNUMBER(FIND(";"&amp;UPPER(TRIM(Datos!F977&amp;""))&amp;";",F$1007))),OR(UPPER(TRIM(Datos!F977&amp;""))="SÍ",UPPER(TRIM(Datos!F977&amp;""))="SI",UPPER(TRIM(Datos!F977&amp;""))="NO"),IF(ISNUMBER(Datos!F977),AND(OR(F$1005="",Datos!F977&gt;=F$1005),OR(F$1006="",Datos!F977&lt;=F$1006)),FALSE),TRUE))))</f>
        <v>0.0</v>
      </c>
      <c r="G977">
        <f>IF(Datos!G977="",0,IF(AND(G$1008&lt;&gt;"",Datos!G977=G$1008),0,IF(G$1004=0,0,1-CHOOSE(G$1004,IF(ISNUMBER(Datos!G977),AND(OR(G$1005="",Datos!G977&gt;=G$1005),OR(G$1006="",Datos!G977&lt;=G$1006)),FALSE),IF(ISNUMBER(Datos!G977),AND(Datos!G977=INT(Datos!G977),AND(OR(G$1005="",Datos!G977&gt;=G$1005),OR(G$1006="",Datos!G977&lt;=G$1006))),FALSE),OR(ISNUMBER(FIND(";"&amp;UPPER(TRIM(Datos!G977&amp;""))&amp;"=",G$1007)),ISNUMBER(FIND(";"&amp;UPPER(TRIM(Datos!G977&amp;""))&amp;";",G$1007))),OR(UPPER(TRIM(Datos!G977&amp;""))="SÍ",UPPER(TRIM(Datos!G977&amp;""))="SI",UPPER(TRIM(Datos!G977&amp;""))="NO"),IF(ISNUMBER(Datos!G977),AND(OR(G$1005="",Datos!G977&gt;=G$1005),OR(G$1006="",Datos!G977&lt;=G$1006)),FALSE),TRUE))))</f>
        <v>0.0</v>
      </c>
      <c r="H977">
        <f>IF(Datos!H977="",0,IF(AND(H$1008&lt;&gt;"",Datos!H977=H$1008),0,IF(H$1004=0,0,1-CHOOSE(H$1004,IF(ISNUMBER(Datos!H977),AND(OR(H$1005="",Datos!H977&gt;=H$1005),OR(H$1006="",Datos!H977&lt;=H$1006)),FALSE),IF(ISNUMBER(Datos!H977),AND(Datos!H977=INT(Datos!H977),AND(OR(H$1005="",Datos!H977&gt;=H$1005),OR(H$1006="",Datos!H977&lt;=H$1006))),FALSE),OR(ISNUMBER(FIND(";"&amp;UPPER(TRIM(Datos!H977&amp;""))&amp;"=",H$1007)),ISNUMBER(FIND(";"&amp;UPPER(TRIM(Datos!H977&amp;""))&amp;";",H$1007))),OR(UPPER(TRIM(Datos!H977&amp;""))="SÍ",UPPER(TRIM(Datos!H977&amp;""))="SI",UPPER(TRIM(Datos!H977&amp;""))="NO"),IF(ISNUMBER(Datos!H977),AND(OR(H$1005="",Datos!H977&gt;=H$1005),OR(H$1006="",Datos!H977&lt;=H$1006)),FALSE),TRUE))))</f>
        <v>0.0</v>
      </c>
      <c r="I977">
        <f>IF(Datos!I977="",0,IF(AND(I$1008&lt;&gt;"",Datos!I977=I$1008),0,IF(I$1004=0,0,1-CHOOSE(I$1004,IF(ISNUMBER(Datos!I977),AND(OR(I$1005="",Datos!I977&gt;=I$1005),OR(I$1006="",Datos!I977&lt;=I$1006)),FALSE),IF(ISNUMBER(Datos!I977),AND(Datos!I977=INT(Datos!I977),AND(OR(I$1005="",Datos!I977&gt;=I$1005),OR(I$1006="",Datos!I977&lt;=I$1006))),FALSE),OR(ISNUMBER(FIND(";"&amp;UPPER(TRIM(Datos!I977&amp;""))&amp;"=",I$1007)),ISNUMBER(FIND(";"&amp;UPPER(TRIM(Datos!I977&amp;""))&amp;";",I$1007))),OR(UPPER(TRIM(Datos!I977&amp;""))="SÍ",UPPER(TRIM(Datos!I977&amp;""))="SI",UPPER(TRIM(Datos!I977&amp;""))="NO"),IF(ISNUMBER(Datos!I977),AND(OR(I$1005="",Datos!I977&gt;=I$1005),OR(I$1006="",Datos!I977&lt;=I$1006)),FALSE),TRUE))))</f>
        <v>0.0</v>
      </c>
      <c r="J977">
        <f>IF(Datos!J977="",0,IF(AND(J$1008&lt;&gt;"",Datos!J977=J$1008),0,IF(J$1004=0,0,1-CHOOSE(J$1004,IF(ISNUMBER(Datos!J977),AND(OR(J$1005="",Datos!J977&gt;=J$1005),OR(J$1006="",Datos!J977&lt;=J$1006)),FALSE),IF(ISNUMBER(Datos!J977),AND(Datos!J977=INT(Datos!J977),AND(OR(J$1005="",Datos!J977&gt;=J$1005),OR(J$1006="",Datos!J977&lt;=J$1006))),FALSE),OR(ISNUMBER(FIND(";"&amp;UPPER(TRIM(Datos!J977&amp;""))&amp;"=",J$1007)),ISNUMBER(FIND(";"&amp;UPPER(TRIM(Datos!J977&amp;""))&amp;";",J$1007))),OR(UPPER(TRIM(Datos!J977&amp;""))="SÍ",UPPER(TRIM(Datos!J977&amp;""))="SI",UPPER(TRIM(Datos!J977&amp;""))="NO"),IF(ISNUMBER(Datos!J977),AND(OR(J$1005="",Datos!J977&gt;=J$1005),OR(J$1006="",Datos!J977&lt;=J$1006)),FALSE),TRUE))))</f>
        <v>0.0</v>
      </c>
      <c r="K977">
        <f>IF(Datos!K977="",0,IF(AND(K$1008&lt;&gt;"",Datos!K977=K$1008),0,IF(K$1004=0,0,1-CHOOSE(K$1004,IF(ISNUMBER(Datos!K977),AND(OR(K$1005="",Datos!K977&gt;=K$1005),OR(K$1006="",Datos!K977&lt;=K$1006)),FALSE),IF(ISNUMBER(Datos!K977),AND(Datos!K977=INT(Datos!K977),AND(OR(K$1005="",Datos!K977&gt;=K$1005),OR(K$1006="",Datos!K977&lt;=K$1006))),FALSE),OR(ISNUMBER(FIND(";"&amp;UPPER(TRIM(Datos!K977&amp;""))&amp;"=",K$1007)),ISNUMBER(FIND(";"&amp;UPPER(TRIM(Datos!K977&amp;""))&amp;";",K$1007))),OR(UPPER(TRIM(Datos!K977&amp;""))="SÍ",UPPER(TRIM(Datos!K977&amp;""))="SI",UPPER(TRIM(Datos!K977&amp;""))="NO"),IF(ISNUMBER(Datos!K977),AND(OR(K$1005="",Datos!K977&gt;=K$1005),OR(K$1006="",Datos!K977&lt;=K$1006)),FALSE),TRUE))))</f>
        <v>0.0</v>
      </c>
      <c r="L977">
        <f>IF(Datos!L977="",0,IF(AND(L$1008&lt;&gt;"",Datos!L977=L$1008),0,IF(L$1004=0,0,1-CHOOSE(L$1004,IF(ISNUMBER(Datos!L977),AND(OR(L$1005="",Datos!L977&gt;=L$1005),OR(L$1006="",Datos!L977&lt;=L$1006)),FALSE),IF(ISNUMBER(Datos!L977),AND(Datos!L977=INT(Datos!L977),AND(OR(L$1005="",Datos!L977&gt;=L$1005),OR(L$1006="",Datos!L977&lt;=L$1006))),FALSE),OR(ISNUMBER(FIND(";"&amp;UPPER(TRIM(Datos!L977&amp;""))&amp;"=",L$1007)),ISNUMBER(FIND(";"&amp;UPPER(TRIM(Datos!L977&amp;""))&amp;";",L$1007))),OR(UPPER(TRIM(Datos!L977&amp;""))="SÍ",UPPER(TRIM(Datos!L977&amp;""))="SI",UPPER(TRIM(Datos!L977&amp;""))="NO"),IF(ISNUMBER(Datos!L977),AND(OR(L$1005="",Datos!L977&gt;=L$1005),OR(L$1006="",Datos!L977&lt;=L$1006)),FALSE),TRUE))))</f>
        <v>0.0</v>
      </c>
      <c r="M977">
        <f>IF(Datos!M977="",0,IF(AND(M$1008&lt;&gt;"",Datos!M977=M$1008),0,IF(M$1004=0,0,1-CHOOSE(M$1004,IF(ISNUMBER(Datos!M977),AND(OR(M$1005="",Datos!M977&gt;=M$1005),OR(M$1006="",Datos!M977&lt;=M$1006)),FALSE),IF(ISNUMBER(Datos!M977),AND(Datos!M977=INT(Datos!M977),AND(OR(M$1005="",Datos!M977&gt;=M$1005),OR(M$1006="",Datos!M977&lt;=M$1006))),FALSE),OR(ISNUMBER(FIND(";"&amp;UPPER(TRIM(Datos!M977&amp;""))&amp;"=",M$1007)),ISNUMBER(FIND(";"&amp;UPPER(TRIM(Datos!M977&amp;""))&amp;";",M$1007))),OR(UPPER(TRIM(Datos!M977&amp;""))="SÍ",UPPER(TRIM(Datos!M977&amp;""))="SI",UPPER(TRIM(Datos!M977&amp;""))="NO"),IF(ISNUMBER(Datos!M977),AND(OR(M$1005="",Datos!M977&gt;=M$1005),OR(M$1006="",Datos!M977&lt;=M$1006)),FALSE),TRUE))))</f>
        <v>0.0</v>
      </c>
      <c r="N977">
        <f>IF(Datos!N977="",0,IF(AND(N$1008&lt;&gt;"",Datos!N977=N$1008),0,IF(N$1004=0,0,1-CHOOSE(N$1004,IF(ISNUMBER(Datos!N977),AND(OR(N$1005="",Datos!N977&gt;=N$1005),OR(N$1006="",Datos!N977&lt;=N$1006)),FALSE),IF(ISNUMBER(Datos!N977),AND(Datos!N977=INT(Datos!N977),AND(OR(N$1005="",Datos!N977&gt;=N$1005),OR(N$1006="",Datos!N977&lt;=N$1006))),FALSE),OR(ISNUMBER(FIND(";"&amp;UPPER(TRIM(Datos!N977&amp;""))&amp;"=",N$1007)),ISNUMBER(FIND(";"&amp;UPPER(TRIM(Datos!N977&amp;""))&amp;";",N$1007))),OR(UPPER(TRIM(Datos!N977&amp;""))="SÍ",UPPER(TRIM(Datos!N977&amp;""))="SI",UPPER(TRIM(Datos!N977&amp;""))="NO"),IF(ISNUMBER(Datos!N977),AND(OR(N$1005="",Datos!N977&gt;=N$1005),OR(N$1006="",Datos!N977&lt;=N$1006)),FALSE),TRUE))))</f>
        <v>0.0</v>
      </c>
      <c r="O977">
        <f>IF(Datos!O977="",0,IF(AND(O$1008&lt;&gt;"",Datos!O977=O$1008),0,IF(O$1004=0,0,1-CHOOSE(O$1004,IF(ISNUMBER(Datos!O977),AND(OR(O$1005="",Datos!O977&gt;=O$1005),OR(O$1006="",Datos!O977&lt;=O$1006)),FALSE),IF(ISNUMBER(Datos!O977),AND(Datos!O977=INT(Datos!O977),AND(OR(O$1005="",Datos!O977&gt;=O$1005),OR(O$1006="",Datos!O977&lt;=O$1006))),FALSE),OR(ISNUMBER(FIND(";"&amp;UPPER(TRIM(Datos!O977&amp;""))&amp;"=",O$1007)),ISNUMBER(FIND(";"&amp;UPPER(TRIM(Datos!O977&amp;""))&amp;";",O$1007))),OR(UPPER(TRIM(Datos!O977&amp;""))="SÍ",UPPER(TRIM(Datos!O977&amp;""))="SI",UPPER(TRIM(Datos!O977&amp;""))="NO"),IF(ISNUMBER(Datos!O977),AND(OR(O$1005="",Datos!O977&gt;=O$1005),OR(O$1006="",Datos!O977&lt;=O$1006)),FALSE),TRUE))))</f>
        <v>0.0</v>
      </c>
      <c r="P977">
        <f>IF(Datos!P977="",0,IF(AND(P$1008&lt;&gt;"",Datos!P977=P$1008),0,IF(P$1004=0,0,1-CHOOSE(P$1004,IF(ISNUMBER(Datos!P977),AND(OR(P$1005="",Datos!P977&gt;=P$1005),OR(P$1006="",Datos!P977&lt;=P$1006)),FALSE),IF(ISNUMBER(Datos!P977),AND(Datos!P977=INT(Datos!P977),AND(OR(P$1005="",Datos!P977&gt;=P$1005),OR(P$1006="",Datos!P977&lt;=P$1006))),FALSE),OR(ISNUMBER(FIND(";"&amp;UPPER(TRIM(Datos!P977&amp;""))&amp;"=",P$1007)),ISNUMBER(FIND(";"&amp;UPPER(TRIM(Datos!P977&amp;""))&amp;";",P$1007))),OR(UPPER(TRIM(Datos!P977&amp;""))="SÍ",UPPER(TRIM(Datos!P977&amp;""))="SI",UPPER(TRIM(Datos!P977&amp;""))="NO"),IF(ISNUMBER(Datos!P977),AND(OR(P$1005="",Datos!P977&gt;=P$1005),OR(P$1006="",Datos!P977&lt;=P$1006)),FALSE),TRUE))))</f>
        <v>0.0</v>
      </c>
      <c r="Q977">
        <f>IF(Datos!Q977="",0,IF(AND(Q$1008&lt;&gt;"",Datos!Q977=Q$1008),0,IF(Q$1004=0,0,1-CHOOSE(Q$1004,IF(ISNUMBER(Datos!Q977),AND(OR(Q$1005="",Datos!Q977&gt;=Q$1005),OR(Q$1006="",Datos!Q977&lt;=Q$1006)),FALSE),IF(ISNUMBER(Datos!Q977),AND(Datos!Q977=INT(Datos!Q977),AND(OR(Q$1005="",Datos!Q977&gt;=Q$1005),OR(Q$1006="",Datos!Q977&lt;=Q$1006))),FALSE),OR(ISNUMBER(FIND(";"&amp;UPPER(TRIM(Datos!Q977&amp;""))&amp;"=",Q$1007)),ISNUMBER(FIND(";"&amp;UPPER(TRIM(Datos!Q977&amp;""))&amp;";",Q$1007))),OR(UPPER(TRIM(Datos!Q977&amp;""))="SÍ",UPPER(TRIM(Datos!Q977&amp;""))="SI",UPPER(TRIM(Datos!Q977&amp;""))="NO"),IF(ISNUMBER(Datos!Q977),AND(OR(Q$1005="",Datos!Q977&gt;=Q$1005),OR(Q$1006="",Datos!Q977&lt;=Q$1006)),FALSE),TRUE))))</f>
        <v>0.0</v>
      </c>
      <c r="R977">
        <f>IF(Datos!R977="",0,IF(AND(R$1008&lt;&gt;"",Datos!R977=R$1008),0,IF(R$1004=0,0,1-CHOOSE(R$1004,IF(ISNUMBER(Datos!R977),AND(OR(R$1005="",Datos!R977&gt;=R$1005),OR(R$1006="",Datos!R977&lt;=R$1006)),FALSE),IF(ISNUMBER(Datos!R977),AND(Datos!R977=INT(Datos!R977),AND(OR(R$1005="",Datos!R977&gt;=R$1005),OR(R$1006="",Datos!R977&lt;=R$1006))),FALSE),OR(ISNUMBER(FIND(";"&amp;UPPER(TRIM(Datos!R977&amp;""))&amp;"=",R$1007)),ISNUMBER(FIND(";"&amp;UPPER(TRIM(Datos!R977&amp;""))&amp;";",R$1007))),OR(UPPER(TRIM(Datos!R977&amp;""))="SÍ",UPPER(TRIM(Datos!R977&amp;""))="SI",UPPER(TRIM(Datos!R977&amp;""))="NO"),IF(ISNUMBER(Datos!R977),AND(OR(R$1005="",Datos!R977&gt;=R$1005),OR(R$1006="",Datos!R977&lt;=R$1006)),FALSE),TRUE))))</f>
        <v>0.0</v>
      </c>
      <c r="S977">
        <f>IF(Datos!S977="",0,IF(AND(S$1008&lt;&gt;"",Datos!S977=S$1008),0,IF(S$1004=0,0,1-CHOOSE(S$1004,IF(ISNUMBER(Datos!S977),AND(OR(S$1005="",Datos!S977&gt;=S$1005),OR(S$1006="",Datos!S977&lt;=S$1006)),FALSE),IF(ISNUMBER(Datos!S977),AND(Datos!S977=INT(Datos!S977),AND(OR(S$1005="",Datos!S977&gt;=S$1005),OR(S$1006="",Datos!S977&lt;=S$1006))),FALSE),OR(ISNUMBER(FIND(";"&amp;UPPER(TRIM(Datos!S977&amp;""))&amp;"=",S$1007)),ISNUMBER(FIND(";"&amp;UPPER(TRIM(Datos!S977&amp;""))&amp;";",S$1007))),OR(UPPER(TRIM(Datos!S977&amp;""))="SÍ",UPPER(TRIM(Datos!S977&amp;""))="SI",UPPER(TRIM(Datos!S977&amp;""))="NO"),IF(ISNUMBER(Datos!S977),AND(OR(S$1005="",Datos!S977&gt;=S$1005),OR(S$1006="",Datos!S977&lt;=S$1006)),FALSE),TRUE))))</f>
        <v>0.0</v>
      </c>
      <c r="T977">
        <f>IF(Datos!T977="",0,IF(AND(T$1008&lt;&gt;"",Datos!T977=T$1008),0,IF(T$1004=0,0,1-CHOOSE(T$1004,IF(ISNUMBER(Datos!T977),AND(OR(T$1005="",Datos!T977&gt;=T$1005),OR(T$1006="",Datos!T977&lt;=T$1006)),FALSE),IF(ISNUMBER(Datos!T977),AND(Datos!T977=INT(Datos!T977),AND(OR(T$1005="",Datos!T977&gt;=T$1005),OR(T$1006="",Datos!T977&lt;=T$1006))),FALSE),OR(ISNUMBER(FIND(";"&amp;UPPER(TRIM(Datos!T977&amp;""))&amp;"=",T$1007)),ISNUMBER(FIND(";"&amp;UPPER(TRIM(Datos!T977&amp;""))&amp;";",T$1007))),OR(UPPER(TRIM(Datos!T977&amp;""))="SÍ",UPPER(TRIM(Datos!T977&amp;""))="SI",UPPER(TRIM(Datos!T977&amp;""))="NO"),IF(ISNUMBER(Datos!T977),AND(OR(T$1005="",Datos!T977&gt;=T$1005),OR(T$1006="",Datos!T977&lt;=T$1006)),FALSE),TRUE))))</f>
        <v>0.0</v>
      </c>
      <c r="U977">
        <f>IF(Datos!U977="",0,IF(AND(U$1008&lt;&gt;"",Datos!U977=U$1008),0,IF(U$1004=0,0,1-CHOOSE(U$1004,IF(ISNUMBER(Datos!U977),AND(OR(U$1005="",Datos!U977&gt;=U$1005),OR(U$1006="",Datos!U977&lt;=U$1006)),FALSE),IF(ISNUMBER(Datos!U977),AND(Datos!U977=INT(Datos!U977),AND(OR(U$1005="",Datos!U977&gt;=U$1005),OR(U$1006="",Datos!U977&lt;=U$1006))),FALSE),OR(ISNUMBER(FIND(";"&amp;UPPER(TRIM(Datos!U977&amp;""))&amp;"=",U$1007)),ISNUMBER(FIND(";"&amp;UPPER(TRIM(Datos!U977&amp;""))&amp;";",U$1007))),OR(UPPER(TRIM(Datos!U977&amp;""))="SÍ",UPPER(TRIM(Datos!U977&amp;""))="SI",UPPER(TRIM(Datos!U977&amp;""))="NO"),IF(ISNUMBER(Datos!U977),AND(OR(U$1005="",Datos!U977&gt;=U$1005),OR(U$1006="",Datos!U977&lt;=U$1006)),FALSE),TRUE))))</f>
        <v>0.0</v>
      </c>
      <c r="V977">
        <f>IF(Datos!V977="",0,IF(AND(V$1008&lt;&gt;"",Datos!V977=V$1008),0,IF(V$1004=0,0,1-CHOOSE(V$1004,IF(ISNUMBER(Datos!V977),AND(OR(V$1005="",Datos!V977&gt;=V$1005),OR(V$1006="",Datos!V977&lt;=V$1006)),FALSE),IF(ISNUMBER(Datos!V977),AND(Datos!V977=INT(Datos!V977),AND(OR(V$1005="",Datos!V977&gt;=V$1005),OR(V$1006="",Datos!V977&lt;=V$1006))),FALSE),OR(ISNUMBER(FIND(";"&amp;UPPER(TRIM(Datos!V977&amp;""))&amp;"=",V$1007)),ISNUMBER(FIND(";"&amp;UPPER(TRIM(Datos!V977&amp;""))&amp;";",V$1007))),OR(UPPER(TRIM(Datos!V977&amp;""))="SÍ",UPPER(TRIM(Datos!V977&amp;""))="SI",UPPER(TRIM(Datos!V977&amp;""))="NO"),IF(ISNUMBER(Datos!V977),AND(OR(V$1005="",Datos!V977&gt;=V$1005),OR(V$1006="",Datos!V977&lt;=V$1006)),FALSE),TRUE))))</f>
        <v>0.0</v>
      </c>
      <c r="W977">
        <f>IF(Datos!W977="",0,IF(AND(W$1008&lt;&gt;"",Datos!W977=W$1008),0,IF(W$1004=0,0,1-CHOOSE(W$1004,IF(ISNUMBER(Datos!W977),AND(OR(W$1005="",Datos!W977&gt;=W$1005),OR(W$1006="",Datos!W977&lt;=W$1006)),FALSE),IF(ISNUMBER(Datos!W977),AND(Datos!W977=INT(Datos!W977),AND(OR(W$1005="",Datos!W977&gt;=W$1005),OR(W$1006="",Datos!W977&lt;=W$1006))),FALSE),OR(ISNUMBER(FIND(";"&amp;UPPER(TRIM(Datos!W977&amp;""))&amp;"=",W$1007)),ISNUMBER(FIND(";"&amp;UPPER(TRIM(Datos!W977&amp;""))&amp;";",W$1007))),OR(UPPER(TRIM(Datos!W977&amp;""))="SÍ",UPPER(TRIM(Datos!W977&amp;""))="SI",UPPER(TRIM(Datos!W977&amp;""))="NO"),IF(ISNUMBER(Datos!W977),AND(OR(W$1005="",Datos!W977&gt;=W$1005),OR(W$1006="",Datos!W977&lt;=W$1006)),FALSE),TRUE))))</f>
        <v>0.0</v>
      </c>
      <c r="X977">
        <f>IF(Datos!X977="",0,IF(AND(X$1008&lt;&gt;"",Datos!X977=X$1008),0,IF(X$1004=0,0,1-CHOOSE(X$1004,IF(ISNUMBER(Datos!X977),AND(OR(X$1005="",Datos!X977&gt;=X$1005),OR(X$1006="",Datos!X977&lt;=X$1006)),FALSE),IF(ISNUMBER(Datos!X977),AND(Datos!X977=INT(Datos!X977),AND(OR(X$1005="",Datos!X977&gt;=X$1005),OR(X$1006="",Datos!X977&lt;=X$1006))),FALSE),OR(ISNUMBER(FIND(";"&amp;UPPER(TRIM(Datos!X977&amp;""))&amp;"=",X$1007)),ISNUMBER(FIND(";"&amp;UPPER(TRIM(Datos!X977&amp;""))&amp;";",X$1007))),OR(UPPER(TRIM(Datos!X977&amp;""))="SÍ",UPPER(TRIM(Datos!X977&amp;""))="SI",UPPER(TRIM(Datos!X977&amp;""))="NO"),IF(ISNUMBER(Datos!X977),AND(OR(X$1005="",Datos!X977&gt;=X$1005),OR(X$1006="",Datos!X977&lt;=X$1006)),FALSE),TRUE))))</f>
        <v>0.0</v>
      </c>
      <c r="Y977">
        <f>IF(Datos!Y977="",0,IF(AND(Y$1008&lt;&gt;"",Datos!Y977=Y$1008),0,IF(Y$1004=0,0,1-CHOOSE(Y$1004,IF(ISNUMBER(Datos!Y977),AND(OR(Y$1005="",Datos!Y977&gt;=Y$1005),OR(Y$1006="",Datos!Y977&lt;=Y$1006)),FALSE),IF(ISNUMBER(Datos!Y977),AND(Datos!Y977=INT(Datos!Y977),AND(OR(Y$1005="",Datos!Y977&gt;=Y$1005),OR(Y$1006="",Datos!Y977&lt;=Y$1006))),FALSE),OR(ISNUMBER(FIND(";"&amp;UPPER(TRIM(Datos!Y977&amp;""))&amp;"=",Y$1007)),ISNUMBER(FIND(";"&amp;UPPER(TRIM(Datos!Y977&amp;""))&amp;";",Y$1007))),OR(UPPER(TRIM(Datos!Y977&amp;""))="SÍ",UPPER(TRIM(Datos!Y977&amp;""))="SI",UPPER(TRIM(Datos!Y977&amp;""))="NO"),IF(ISNUMBER(Datos!Y977),AND(OR(Y$1005="",Datos!Y977&gt;=Y$1005),OR(Y$1006="",Datos!Y977&lt;=Y$1006)),FALSE),TRUE))))</f>
        <v>0.0</v>
      </c>
      <c r="Z977">
        <f>IF(Datos!Z977="",0,IF(AND(Z$1008&lt;&gt;"",Datos!Z977=Z$1008),0,IF(Z$1004=0,0,1-CHOOSE(Z$1004,IF(ISNUMBER(Datos!Z977),AND(OR(Z$1005="",Datos!Z977&gt;=Z$1005),OR(Z$1006="",Datos!Z977&lt;=Z$1006)),FALSE),IF(ISNUMBER(Datos!Z977),AND(Datos!Z977=INT(Datos!Z977),AND(OR(Z$1005="",Datos!Z977&gt;=Z$1005),OR(Z$1006="",Datos!Z977&lt;=Z$1006))),FALSE),OR(ISNUMBER(FIND(";"&amp;UPPER(TRIM(Datos!Z977&amp;""))&amp;"=",Z$1007)),ISNUMBER(FIND(";"&amp;UPPER(TRIM(Datos!Z977&amp;""))&amp;";",Z$1007))),OR(UPPER(TRIM(Datos!Z977&amp;""))="SÍ",UPPER(TRIM(Datos!Z977&amp;""))="SI",UPPER(TRIM(Datos!Z977&amp;""))="NO"),IF(ISNUMBER(Datos!Z977),AND(OR(Z$1005="",Datos!Z977&gt;=Z$1005),OR(Z$1006="",Datos!Z977&lt;=Z$1006)),FALSE),TRUE))))</f>
        <v>0.0</v>
      </c>
      <c r="AA977">
        <f>IF(Datos!AA977="",0,IF(AND(AA$1008&lt;&gt;"",Datos!AA977=AA$1008),0,IF(AA$1004=0,0,1-CHOOSE(AA$1004,IF(ISNUMBER(Datos!AA977),AND(OR(AA$1005="",Datos!AA977&gt;=AA$1005),OR(AA$1006="",Datos!AA977&lt;=AA$1006)),FALSE),IF(ISNUMBER(Datos!AA977),AND(Datos!AA977=INT(Datos!AA977),AND(OR(AA$1005="",Datos!AA977&gt;=AA$1005),OR(AA$1006="",Datos!AA977&lt;=AA$1006))),FALSE),OR(ISNUMBER(FIND(";"&amp;UPPER(TRIM(Datos!AA977&amp;""))&amp;"=",AA$1007)),ISNUMBER(FIND(";"&amp;UPPER(TRIM(Datos!AA977&amp;""))&amp;";",AA$1007))),OR(UPPER(TRIM(Datos!AA977&amp;""))="SÍ",UPPER(TRIM(Datos!AA977&amp;""))="SI",UPPER(TRIM(Datos!AA977&amp;""))="NO"),IF(ISNUMBER(Datos!AA977),AND(OR(AA$1005="",Datos!AA977&gt;=AA$1005),OR(AA$1006="",Datos!AA977&lt;=AA$1006)),FALSE),TRUE))))</f>
        <v>0.0</v>
      </c>
      <c r="AB977">
        <f>IF(Datos!AB977="",0,IF(AND(AB$1008&lt;&gt;"",Datos!AB977=AB$1008),0,IF(AB$1004=0,0,1-CHOOSE(AB$1004,IF(ISNUMBER(Datos!AB977),AND(OR(AB$1005="",Datos!AB977&gt;=AB$1005),OR(AB$1006="",Datos!AB977&lt;=AB$1006)),FALSE),IF(ISNUMBER(Datos!AB977),AND(Datos!AB977=INT(Datos!AB977),AND(OR(AB$1005="",Datos!AB977&gt;=AB$1005),OR(AB$1006="",Datos!AB977&lt;=AB$1006))),FALSE),OR(ISNUMBER(FIND(";"&amp;UPPER(TRIM(Datos!AB977&amp;""))&amp;"=",AB$1007)),ISNUMBER(FIND(";"&amp;UPPER(TRIM(Datos!AB977&amp;""))&amp;";",AB$1007))),OR(UPPER(TRIM(Datos!AB977&amp;""))="SÍ",UPPER(TRIM(Datos!AB977&amp;""))="SI",UPPER(TRIM(Datos!AB977&amp;""))="NO"),IF(ISNUMBER(Datos!AB977),AND(OR(AB$1005="",Datos!AB977&gt;=AB$1005),OR(AB$1006="",Datos!AB977&lt;=AB$1006)),FALSE),TRUE))))</f>
        <v>0.0</v>
      </c>
      <c r="AC977">
        <f>IF(Datos!AC977="",0,IF(AND(AC$1008&lt;&gt;"",Datos!AC977=AC$1008),0,IF(AC$1004=0,0,1-CHOOSE(AC$1004,IF(ISNUMBER(Datos!AC977),AND(OR(AC$1005="",Datos!AC977&gt;=AC$1005),OR(AC$1006="",Datos!AC977&lt;=AC$1006)),FALSE),IF(ISNUMBER(Datos!AC977),AND(Datos!AC977=INT(Datos!AC977),AND(OR(AC$1005="",Datos!AC977&gt;=AC$1005),OR(AC$1006="",Datos!AC977&lt;=AC$1006))),FALSE),OR(ISNUMBER(FIND(";"&amp;UPPER(TRIM(Datos!AC977&amp;""))&amp;"=",AC$1007)),ISNUMBER(FIND(";"&amp;UPPER(TRIM(Datos!AC977&amp;""))&amp;";",AC$1007))),OR(UPPER(TRIM(Datos!AC977&amp;""))="SÍ",UPPER(TRIM(Datos!AC977&amp;""))="SI",UPPER(TRIM(Datos!AC977&amp;""))="NO"),IF(ISNUMBER(Datos!AC977),AND(OR(AC$1005="",Datos!AC977&gt;=AC$1005),OR(AC$1006="",Datos!AC977&lt;=AC$1006)),FALSE),TRUE))))</f>
        <v>0.0</v>
      </c>
      <c r="AD977">
        <f>IF(Datos!AD977="",0,IF(AND(AD$1008&lt;&gt;"",Datos!AD977=AD$1008),0,IF(AD$1004=0,0,1-CHOOSE(AD$1004,IF(ISNUMBER(Datos!AD977),AND(OR(AD$1005="",Datos!AD977&gt;=AD$1005),OR(AD$1006="",Datos!AD977&lt;=AD$1006)),FALSE),IF(ISNUMBER(Datos!AD977),AND(Datos!AD977=INT(Datos!AD977),AND(OR(AD$1005="",Datos!AD977&gt;=AD$1005),OR(AD$1006="",Datos!AD977&lt;=AD$1006))),FALSE),OR(ISNUMBER(FIND(";"&amp;UPPER(TRIM(Datos!AD977&amp;""))&amp;"=",AD$1007)),ISNUMBER(FIND(";"&amp;UPPER(TRIM(Datos!AD977&amp;""))&amp;";",AD$1007))),OR(UPPER(TRIM(Datos!AD977&amp;""))="SÍ",UPPER(TRIM(Datos!AD977&amp;""))="SI",UPPER(TRIM(Datos!AD977&amp;""))="NO"),IF(ISNUMBER(Datos!AD977),AND(OR(AD$1005="",Datos!AD977&gt;=AD$1005),OR(AD$1006="",Datos!AD977&lt;=AD$1006)),FALSE),TRUE))))</f>
        <v>0.0</v>
      </c>
      <c r="AE977">
        <f>IF(Datos!AE977="",0,IF(AND(AE$1008&lt;&gt;"",Datos!AE977=AE$1008),0,IF(AE$1004=0,0,1-CHOOSE(AE$1004,IF(ISNUMBER(Datos!AE977),AND(OR(AE$1005="",Datos!AE977&gt;=AE$1005),OR(AE$1006="",Datos!AE977&lt;=AE$1006)),FALSE),IF(ISNUMBER(Datos!AE977),AND(Datos!AE977=INT(Datos!AE977),AND(OR(AE$1005="",Datos!AE977&gt;=AE$1005),OR(AE$1006="",Datos!AE977&lt;=AE$1006))),FALSE),OR(ISNUMBER(FIND(";"&amp;UPPER(TRIM(Datos!AE977&amp;""))&amp;"=",AE$1007)),ISNUMBER(FIND(";"&amp;UPPER(TRIM(Datos!AE977&amp;""))&amp;";",AE$1007))),OR(UPPER(TRIM(Datos!AE977&amp;""))="SÍ",UPPER(TRIM(Datos!AE977&amp;""))="SI",UPPER(TRIM(Datos!AE977&amp;""))="NO"),IF(ISNUMBER(Datos!AE977),AND(OR(AE$1005="",Datos!AE977&gt;=AE$1005),OR(AE$1006="",Datos!AE977&lt;=AE$1006)),FALSE),TRUE))))</f>
        <v>0.0</v>
      </c>
    </row>
    <row r="978" spans="2:31">
      <c r="B978">
        <f>IF(Datos!B978="",0,IF(AND(B$1008&lt;&gt;"",Datos!B978=B$1008),0,IF(B$1004=0,0,1-CHOOSE(B$1004,IF(ISNUMBER(Datos!B978),AND(OR(B$1005="",Datos!B978&gt;=B$1005),OR(B$1006="",Datos!B978&lt;=B$1006)),FALSE),IF(ISNUMBER(Datos!B978),AND(Datos!B978=INT(Datos!B978),AND(OR(B$1005="",Datos!B978&gt;=B$1005),OR(B$1006="",Datos!B978&lt;=B$1006))),FALSE),OR(ISNUMBER(FIND(";"&amp;UPPER(TRIM(Datos!B978&amp;""))&amp;"=",B$1007)),ISNUMBER(FIND(";"&amp;UPPER(TRIM(Datos!B978&amp;""))&amp;";",B$1007))),OR(UPPER(TRIM(Datos!B978&amp;""))="SÍ",UPPER(TRIM(Datos!B978&amp;""))="SI",UPPER(TRIM(Datos!B978&amp;""))="NO"),IF(ISNUMBER(Datos!B978),AND(OR(B$1005="",Datos!B978&gt;=B$1005),OR(B$1006="",Datos!B978&lt;=B$1006)),FALSE),TRUE))))</f>
        <v>0.0</v>
      </c>
      <c r="C978">
        <f>IF(Datos!C978="",0,IF(AND(C$1008&lt;&gt;"",Datos!C978=C$1008),0,IF(C$1004=0,0,1-CHOOSE(C$1004,IF(ISNUMBER(Datos!C978),AND(OR(C$1005="",Datos!C978&gt;=C$1005),OR(C$1006="",Datos!C978&lt;=C$1006)),FALSE),IF(ISNUMBER(Datos!C978),AND(Datos!C978=INT(Datos!C978),AND(OR(C$1005="",Datos!C978&gt;=C$1005),OR(C$1006="",Datos!C978&lt;=C$1006))),FALSE),OR(ISNUMBER(FIND(";"&amp;UPPER(TRIM(Datos!C978&amp;""))&amp;"=",C$1007)),ISNUMBER(FIND(";"&amp;UPPER(TRIM(Datos!C978&amp;""))&amp;";",C$1007))),OR(UPPER(TRIM(Datos!C978&amp;""))="SÍ",UPPER(TRIM(Datos!C978&amp;""))="SI",UPPER(TRIM(Datos!C978&amp;""))="NO"),IF(ISNUMBER(Datos!C978),AND(OR(C$1005="",Datos!C978&gt;=C$1005),OR(C$1006="",Datos!C978&lt;=C$1006)),FALSE),TRUE))))</f>
        <v>0.0</v>
      </c>
      <c r="D978">
        <f>IF(Datos!D978="",0,IF(AND(D$1008&lt;&gt;"",Datos!D978=D$1008),0,IF(D$1004=0,0,1-CHOOSE(D$1004,IF(ISNUMBER(Datos!D978),AND(OR(D$1005="",Datos!D978&gt;=D$1005),OR(D$1006="",Datos!D978&lt;=D$1006)),FALSE),IF(ISNUMBER(Datos!D978),AND(Datos!D978=INT(Datos!D978),AND(OR(D$1005="",Datos!D978&gt;=D$1005),OR(D$1006="",Datos!D978&lt;=D$1006))),FALSE),OR(ISNUMBER(FIND(";"&amp;UPPER(TRIM(Datos!D978&amp;""))&amp;"=",D$1007)),ISNUMBER(FIND(";"&amp;UPPER(TRIM(Datos!D978&amp;""))&amp;";",D$1007))),OR(UPPER(TRIM(Datos!D978&amp;""))="SÍ",UPPER(TRIM(Datos!D978&amp;""))="SI",UPPER(TRIM(Datos!D978&amp;""))="NO"),IF(ISNUMBER(Datos!D978),AND(OR(D$1005="",Datos!D978&gt;=D$1005),OR(D$1006="",Datos!D978&lt;=D$1006)),FALSE),TRUE))))</f>
        <v>0.0</v>
      </c>
      <c r="E978">
        <f>IF(Datos!E978="",0,IF(AND(E$1008&lt;&gt;"",Datos!E978=E$1008),0,IF(E$1004=0,0,1-CHOOSE(E$1004,IF(ISNUMBER(Datos!E978),AND(OR(E$1005="",Datos!E978&gt;=E$1005),OR(E$1006="",Datos!E978&lt;=E$1006)),FALSE),IF(ISNUMBER(Datos!E978),AND(Datos!E978=INT(Datos!E978),AND(OR(E$1005="",Datos!E978&gt;=E$1005),OR(E$1006="",Datos!E978&lt;=E$1006))),FALSE),OR(ISNUMBER(FIND(";"&amp;UPPER(TRIM(Datos!E978&amp;""))&amp;"=",E$1007)),ISNUMBER(FIND(";"&amp;UPPER(TRIM(Datos!E978&amp;""))&amp;";",E$1007))),OR(UPPER(TRIM(Datos!E978&amp;""))="SÍ",UPPER(TRIM(Datos!E978&amp;""))="SI",UPPER(TRIM(Datos!E978&amp;""))="NO"),IF(ISNUMBER(Datos!E978),AND(OR(E$1005="",Datos!E978&gt;=E$1005),OR(E$1006="",Datos!E978&lt;=E$1006)),FALSE),TRUE))))</f>
        <v>0.0</v>
      </c>
      <c r="F978">
        <f>IF(Datos!F978="",0,IF(AND(F$1008&lt;&gt;"",Datos!F978=F$1008),0,IF(F$1004=0,0,1-CHOOSE(F$1004,IF(ISNUMBER(Datos!F978),AND(OR(F$1005="",Datos!F978&gt;=F$1005),OR(F$1006="",Datos!F978&lt;=F$1006)),FALSE),IF(ISNUMBER(Datos!F978),AND(Datos!F978=INT(Datos!F978),AND(OR(F$1005="",Datos!F978&gt;=F$1005),OR(F$1006="",Datos!F978&lt;=F$1006))),FALSE),OR(ISNUMBER(FIND(";"&amp;UPPER(TRIM(Datos!F978&amp;""))&amp;"=",F$1007)),ISNUMBER(FIND(";"&amp;UPPER(TRIM(Datos!F978&amp;""))&amp;";",F$1007))),OR(UPPER(TRIM(Datos!F978&amp;""))="SÍ",UPPER(TRIM(Datos!F978&amp;""))="SI",UPPER(TRIM(Datos!F978&amp;""))="NO"),IF(ISNUMBER(Datos!F978),AND(OR(F$1005="",Datos!F978&gt;=F$1005),OR(F$1006="",Datos!F978&lt;=F$1006)),FALSE),TRUE))))</f>
        <v>0.0</v>
      </c>
      <c r="G978">
        <f>IF(Datos!G978="",0,IF(AND(G$1008&lt;&gt;"",Datos!G978=G$1008),0,IF(G$1004=0,0,1-CHOOSE(G$1004,IF(ISNUMBER(Datos!G978),AND(OR(G$1005="",Datos!G978&gt;=G$1005),OR(G$1006="",Datos!G978&lt;=G$1006)),FALSE),IF(ISNUMBER(Datos!G978),AND(Datos!G978=INT(Datos!G978),AND(OR(G$1005="",Datos!G978&gt;=G$1005),OR(G$1006="",Datos!G978&lt;=G$1006))),FALSE),OR(ISNUMBER(FIND(";"&amp;UPPER(TRIM(Datos!G978&amp;""))&amp;"=",G$1007)),ISNUMBER(FIND(";"&amp;UPPER(TRIM(Datos!G978&amp;""))&amp;";",G$1007))),OR(UPPER(TRIM(Datos!G978&amp;""))="SÍ",UPPER(TRIM(Datos!G978&amp;""))="SI",UPPER(TRIM(Datos!G978&amp;""))="NO"),IF(ISNUMBER(Datos!G978),AND(OR(G$1005="",Datos!G978&gt;=G$1005),OR(G$1006="",Datos!G978&lt;=G$1006)),FALSE),TRUE))))</f>
        <v>0.0</v>
      </c>
      <c r="H978">
        <f>IF(Datos!H978="",0,IF(AND(H$1008&lt;&gt;"",Datos!H978=H$1008),0,IF(H$1004=0,0,1-CHOOSE(H$1004,IF(ISNUMBER(Datos!H978),AND(OR(H$1005="",Datos!H978&gt;=H$1005),OR(H$1006="",Datos!H978&lt;=H$1006)),FALSE),IF(ISNUMBER(Datos!H978),AND(Datos!H978=INT(Datos!H978),AND(OR(H$1005="",Datos!H978&gt;=H$1005),OR(H$1006="",Datos!H978&lt;=H$1006))),FALSE),OR(ISNUMBER(FIND(";"&amp;UPPER(TRIM(Datos!H978&amp;""))&amp;"=",H$1007)),ISNUMBER(FIND(";"&amp;UPPER(TRIM(Datos!H978&amp;""))&amp;";",H$1007))),OR(UPPER(TRIM(Datos!H978&amp;""))="SÍ",UPPER(TRIM(Datos!H978&amp;""))="SI",UPPER(TRIM(Datos!H978&amp;""))="NO"),IF(ISNUMBER(Datos!H978),AND(OR(H$1005="",Datos!H978&gt;=H$1005),OR(H$1006="",Datos!H978&lt;=H$1006)),FALSE),TRUE))))</f>
        <v>0.0</v>
      </c>
      <c r="I978">
        <f>IF(Datos!I978="",0,IF(AND(I$1008&lt;&gt;"",Datos!I978=I$1008),0,IF(I$1004=0,0,1-CHOOSE(I$1004,IF(ISNUMBER(Datos!I978),AND(OR(I$1005="",Datos!I978&gt;=I$1005),OR(I$1006="",Datos!I978&lt;=I$1006)),FALSE),IF(ISNUMBER(Datos!I978),AND(Datos!I978=INT(Datos!I978),AND(OR(I$1005="",Datos!I978&gt;=I$1005),OR(I$1006="",Datos!I978&lt;=I$1006))),FALSE),OR(ISNUMBER(FIND(";"&amp;UPPER(TRIM(Datos!I978&amp;""))&amp;"=",I$1007)),ISNUMBER(FIND(";"&amp;UPPER(TRIM(Datos!I978&amp;""))&amp;";",I$1007))),OR(UPPER(TRIM(Datos!I978&amp;""))="SÍ",UPPER(TRIM(Datos!I978&amp;""))="SI",UPPER(TRIM(Datos!I978&amp;""))="NO"),IF(ISNUMBER(Datos!I978),AND(OR(I$1005="",Datos!I978&gt;=I$1005),OR(I$1006="",Datos!I978&lt;=I$1006)),FALSE),TRUE))))</f>
        <v>0.0</v>
      </c>
      <c r="J978">
        <f>IF(Datos!J978="",0,IF(AND(J$1008&lt;&gt;"",Datos!J978=J$1008),0,IF(J$1004=0,0,1-CHOOSE(J$1004,IF(ISNUMBER(Datos!J978),AND(OR(J$1005="",Datos!J978&gt;=J$1005),OR(J$1006="",Datos!J978&lt;=J$1006)),FALSE),IF(ISNUMBER(Datos!J978),AND(Datos!J978=INT(Datos!J978),AND(OR(J$1005="",Datos!J978&gt;=J$1005),OR(J$1006="",Datos!J978&lt;=J$1006))),FALSE),OR(ISNUMBER(FIND(";"&amp;UPPER(TRIM(Datos!J978&amp;""))&amp;"=",J$1007)),ISNUMBER(FIND(";"&amp;UPPER(TRIM(Datos!J978&amp;""))&amp;";",J$1007))),OR(UPPER(TRIM(Datos!J978&amp;""))="SÍ",UPPER(TRIM(Datos!J978&amp;""))="SI",UPPER(TRIM(Datos!J978&amp;""))="NO"),IF(ISNUMBER(Datos!J978),AND(OR(J$1005="",Datos!J978&gt;=J$1005),OR(J$1006="",Datos!J978&lt;=J$1006)),FALSE),TRUE))))</f>
        <v>0.0</v>
      </c>
      <c r="K978">
        <f>IF(Datos!K978="",0,IF(AND(K$1008&lt;&gt;"",Datos!K978=K$1008),0,IF(K$1004=0,0,1-CHOOSE(K$1004,IF(ISNUMBER(Datos!K978),AND(OR(K$1005="",Datos!K978&gt;=K$1005),OR(K$1006="",Datos!K978&lt;=K$1006)),FALSE),IF(ISNUMBER(Datos!K978),AND(Datos!K978=INT(Datos!K978),AND(OR(K$1005="",Datos!K978&gt;=K$1005),OR(K$1006="",Datos!K978&lt;=K$1006))),FALSE),OR(ISNUMBER(FIND(";"&amp;UPPER(TRIM(Datos!K978&amp;""))&amp;"=",K$1007)),ISNUMBER(FIND(";"&amp;UPPER(TRIM(Datos!K978&amp;""))&amp;";",K$1007))),OR(UPPER(TRIM(Datos!K978&amp;""))="SÍ",UPPER(TRIM(Datos!K978&amp;""))="SI",UPPER(TRIM(Datos!K978&amp;""))="NO"),IF(ISNUMBER(Datos!K978),AND(OR(K$1005="",Datos!K978&gt;=K$1005),OR(K$1006="",Datos!K978&lt;=K$1006)),FALSE),TRUE))))</f>
        <v>0.0</v>
      </c>
      <c r="L978">
        <f>IF(Datos!L978="",0,IF(AND(L$1008&lt;&gt;"",Datos!L978=L$1008),0,IF(L$1004=0,0,1-CHOOSE(L$1004,IF(ISNUMBER(Datos!L978),AND(OR(L$1005="",Datos!L978&gt;=L$1005),OR(L$1006="",Datos!L978&lt;=L$1006)),FALSE),IF(ISNUMBER(Datos!L978),AND(Datos!L978=INT(Datos!L978),AND(OR(L$1005="",Datos!L978&gt;=L$1005),OR(L$1006="",Datos!L978&lt;=L$1006))),FALSE),OR(ISNUMBER(FIND(";"&amp;UPPER(TRIM(Datos!L978&amp;""))&amp;"=",L$1007)),ISNUMBER(FIND(";"&amp;UPPER(TRIM(Datos!L978&amp;""))&amp;";",L$1007))),OR(UPPER(TRIM(Datos!L978&amp;""))="SÍ",UPPER(TRIM(Datos!L978&amp;""))="SI",UPPER(TRIM(Datos!L978&amp;""))="NO"),IF(ISNUMBER(Datos!L978),AND(OR(L$1005="",Datos!L978&gt;=L$1005),OR(L$1006="",Datos!L978&lt;=L$1006)),FALSE),TRUE))))</f>
        <v>0.0</v>
      </c>
      <c r="M978">
        <f>IF(Datos!M978="",0,IF(AND(M$1008&lt;&gt;"",Datos!M978=M$1008),0,IF(M$1004=0,0,1-CHOOSE(M$1004,IF(ISNUMBER(Datos!M978),AND(OR(M$1005="",Datos!M978&gt;=M$1005),OR(M$1006="",Datos!M978&lt;=M$1006)),FALSE),IF(ISNUMBER(Datos!M978),AND(Datos!M978=INT(Datos!M978),AND(OR(M$1005="",Datos!M978&gt;=M$1005),OR(M$1006="",Datos!M978&lt;=M$1006))),FALSE),OR(ISNUMBER(FIND(";"&amp;UPPER(TRIM(Datos!M978&amp;""))&amp;"=",M$1007)),ISNUMBER(FIND(";"&amp;UPPER(TRIM(Datos!M978&amp;""))&amp;";",M$1007))),OR(UPPER(TRIM(Datos!M978&amp;""))="SÍ",UPPER(TRIM(Datos!M978&amp;""))="SI",UPPER(TRIM(Datos!M978&amp;""))="NO"),IF(ISNUMBER(Datos!M978),AND(OR(M$1005="",Datos!M978&gt;=M$1005),OR(M$1006="",Datos!M978&lt;=M$1006)),FALSE),TRUE))))</f>
        <v>0.0</v>
      </c>
      <c r="N978">
        <f>IF(Datos!N978="",0,IF(AND(N$1008&lt;&gt;"",Datos!N978=N$1008),0,IF(N$1004=0,0,1-CHOOSE(N$1004,IF(ISNUMBER(Datos!N978),AND(OR(N$1005="",Datos!N978&gt;=N$1005),OR(N$1006="",Datos!N978&lt;=N$1006)),FALSE),IF(ISNUMBER(Datos!N978),AND(Datos!N978=INT(Datos!N978),AND(OR(N$1005="",Datos!N978&gt;=N$1005),OR(N$1006="",Datos!N978&lt;=N$1006))),FALSE),OR(ISNUMBER(FIND(";"&amp;UPPER(TRIM(Datos!N978&amp;""))&amp;"=",N$1007)),ISNUMBER(FIND(";"&amp;UPPER(TRIM(Datos!N978&amp;""))&amp;";",N$1007))),OR(UPPER(TRIM(Datos!N978&amp;""))="SÍ",UPPER(TRIM(Datos!N978&amp;""))="SI",UPPER(TRIM(Datos!N978&amp;""))="NO"),IF(ISNUMBER(Datos!N978),AND(OR(N$1005="",Datos!N978&gt;=N$1005),OR(N$1006="",Datos!N978&lt;=N$1006)),FALSE),TRUE))))</f>
        <v>0.0</v>
      </c>
      <c r="O978">
        <f>IF(Datos!O978="",0,IF(AND(O$1008&lt;&gt;"",Datos!O978=O$1008),0,IF(O$1004=0,0,1-CHOOSE(O$1004,IF(ISNUMBER(Datos!O978),AND(OR(O$1005="",Datos!O978&gt;=O$1005),OR(O$1006="",Datos!O978&lt;=O$1006)),FALSE),IF(ISNUMBER(Datos!O978),AND(Datos!O978=INT(Datos!O978),AND(OR(O$1005="",Datos!O978&gt;=O$1005),OR(O$1006="",Datos!O978&lt;=O$1006))),FALSE),OR(ISNUMBER(FIND(";"&amp;UPPER(TRIM(Datos!O978&amp;""))&amp;"=",O$1007)),ISNUMBER(FIND(";"&amp;UPPER(TRIM(Datos!O978&amp;""))&amp;";",O$1007))),OR(UPPER(TRIM(Datos!O978&amp;""))="SÍ",UPPER(TRIM(Datos!O978&amp;""))="SI",UPPER(TRIM(Datos!O978&amp;""))="NO"),IF(ISNUMBER(Datos!O978),AND(OR(O$1005="",Datos!O978&gt;=O$1005),OR(O$1006="",Datos!O978&lt;=O$1006)),FALSE),TRUE))))</f>
        <v>0.0</v>
      </c>
      <c r="P978">
        <f>IF(Datos!P978="",0,IF(AND(P$1008&lt;&gt;"",Datos!P978=P$1008),0,IF(P$1004=0,0,1-CHOOSE(P$1004,IF(ISNUMBER(Datos!P978),AND(OR(P$1005="",Datos!P978&gt;=P$1005),OR(P$1006="",Datos!P978&lt;=P$1006)),FALSE),IF(ISNUMBER(Datos!P978),AND(Datos!P978=INT(Datos!P978),AND(OR(P$1005="",Datos!P978&gt;=P$1005),OR(P$1006="",Datos!P978&lt;=P$1006))),FALSE),OR(ISNUMBER(FIND(";"&amp;UPPER(TRIM(Datos!P978&amp;""))&amp;"=",P$1007)),ISNUMBER(FIND(";"&amp;UPPER(TRIM(Datos!P978&amp;""))&amp;";",P$1007))),OR(UPPER(TRIM(Datos!P978&amp;""))="SÍ",UPPER(TRIM(Datos!P978&amp;""))="SI",UPPER(TRIM(Datos!P978&amp;""))="NO"),IF(ISNUMBER(Datos!P978),AND(OR(P$1005="",Datos!P978&gt;=P$1005),OR(P$1006="",Datos!P978&lt;=P$1006)),FALSE),TRUE))))</f>
        <v>0.0</v>
      </c>
      <c r="Q978">
        <f>IF(Datos!Q978="",0,IF(AND(Q$1008&lt;&gt;"",Datos!Q978=Q$1008),0,IF(Q$1004=0,0,1-CHOOSE(Q$1004,IF(ISNUMBER(Datos!Q978),AND(OR(Q$1005="",Datos!Q978&gt;=Q$1005),OR(Q$1006="",Datos!Q978&lt;=Q$1006)),FALSE),IF(ISNUMBER(Datos!Q978),AND(Datos!Q978=INT(Datos!Q978),AND(OR(Q$1005="",Datos!Q978&gt;=Q$1005),OR(Q$1006="",Datos!Q978&lt;=Q$1006))),FALSE),OR(ISNUMBER(FIND(";"&amp;UPPER(TRIM(Datos!Q978&amp;""))&amp;"=",Q$1007)),ISNUMBER(FIND(";"&amp;UPPER(TRIM(Datos!Q978&amp;""))&amp;";",Q$1007))),OR(UPPER(TRIM(Datos!Q978&amp;""))="SÍ",UPPER(TRIM(Datos!Q978&amp;""))="SI",UPPER(TRIM(Datos!Q978&amp;""))="NO"),IF(ISNUMBER(Datos!Q978),AND(OR(Q$1005="",Datos!Q978&gt;=Q$1005),OR(Q$1006="",Datos!Q978&lt;=Q$1006)),FALSE),TRUE))))</f>
        <v>0.0</v>
      </c>
      <c r="R978">
        <f>IF(Datos!R978="",0,IF(AND(R$1008&lt;&gt;"",Datos!R978=R$1008),0,IF(R$1004=0,0,1-CHOOSE(R$1004,IF(ISNUMBER(Datos!R978),AND(OR(R$1005="",Datos!R978&gt;=R$1005),OR(R$1006="",Datos!R978&lt;=R$1006)),FALSE),IF(ISNUMBER(Datos!R978),AND(Datos!R978=INT(Datos!R978),AND(OR(R$1005="",Datos!R978&gt;=R$1005),OR(R$1006="",Datos!R978&lt;=R$1006))),FALSE),OR(ISNUMBER(FIND(";"&amp;UPPER(TRIM(Datos!R978&amp;""))&amp;"=",R$1007)),ISNUMBER(FIND(";"&amp;UPPER(TRIM(Datos!R978&amp;""))&amp;";",R$1007))),OR(UPPER(TRIM(Datos!R978&amp;""))="SÍ",UPPER(TRIM(Datos!R978&amp;""))="SI",UPPER(TRIM(Datos!R978&amp;""))="NO"),IF(ISNUMBER(Datos!R978),AND(OR(R$1005="",Datos!R978&gt;=R$1005),OR(R$1006="",Datos!R978&lt;=R$1006)),FALSE),TRUE))))</f>
        <v>0.0</v>
      </c>
      <c r="S978">
        <f>IF(Datos!S978="",0,IF(AND(S$1008&lt;&gt;"",Datos!S978=S$1008),0,IF(S$1004=0,0,1-CHOOSE(S$1004,IF(ISNUMBER(Datos!S978),AND(OR(S$1005="",Datos!S978&gt;=S$1005),OR(S$1006="",Datos!S978&lt;=S$1006)),FALSE),IF(ISNUMBER(Datos!S978),AND(Datos!S978=INT(Datos!S978),AND(OR(S$1005="",Datos!S978&gt;=S$1005),OR(S$1006="",Datos!S978&lt;=S$1006))),FALSE),OR(ISNUMBER(FIND(";"&amp;UPPER(TRIM(Datos!S978&amp;""))&amp;"=",S$1007)),ISNUMBER(FIND(";"&amp;UPPER(TRIM(Datos!S978&amp;""))&amp;";",S$1007))),OR(UPPER(TRIM(Datos!S978&amp;""))="SÍ",UPPER(TRIM(Datos!S978&amp;""))="SI",UPPER(TRIM(Datos!S978&amp;""))="NO"),IF(ISNUMBER(Datos!S978),AND(OR(S$1005="",Datos!S978&gt;=S$1005),OR(S$1006="",Datos!S978&lt;=S$1006)),FALSE),TRUE))))</f>
        <v>0.0</v>
      </c>
      <c r="T978">
        <f>IF(Datos!T978="",0,IF(AND(T$1008&lt;&gt;"",Datos!T978=T$1008),0,IF(T$1004=0,0,1-CHOOSE(T$1004,IF(ISNUMBER(Datos!T978),AND(OR(T$1005="",Datos!T978&gt;=T$1005),OR(T$1006="",Datos!T978&lt;=T$1006)),FALSE),IF(ISNUMBER(Datos!T978),AND(Datos!T978=INT(Datos!T978),AND(OR(T$1005="",Datos!T978&gt;=T$1005),OR(T$1006="",Datos!T978&lt;=T$1006))),FALSE),OR(ISNUMBER(FIND(";"&amp;UPPER(TRIM(Datos!T978&amp;""))&amp;"=",T$1007)),ISNUMBER(FIND(";"&amp;UPPER(TRIM(Datos!T978&amp;""))&amp;";",T$1007))),OR(UPPER(TRIM(Datos!T978&amp;""))="SÍ",UPPER(TRIM(Datos!T978&amp;""))="SI",UPPER(TRIM(Datos!T978&amp;""))="NO"),IF(ISNUMBER(Datos!T978),AND(OR(T$1005="",Datos!T978&gt;=T$1005),OR(T$1006="",Datos!T978&lt;=T$1006)),FALSE),TRUE))))</f>
        <v>0.0</v>
      </c>
      <c r="U978">
        <f>IF(Datos!U978="",0,IF(AND(U$1008&lt;&gt;"",Datos!U978=U$1008),0,IF(U$1004=0,0,1-CHOOSE(U$1004,IF(ISNUMBER(Datos!U978),AND(OR(U$1005="",Datos!U978&gt;=U$1005),OR(U$1006="",Datos!U978&lt;=U$1006)),FALSE),IF(ISNUMBER(Datos!U978),AND(Datos!U978=INT(Datos!U978),AND(OR(U$1005="",Datos!U978&gt;=U$1005),OR(U$1006="",Datos!U978&lt;=U$1006))),FALSE),OR(ISNUMBER(FIND(";"&amp;UPPER(TRIM(Datos!U978&amp;""))&amp;"=",U$1007)),ISNUMBER(FIND(";"&amp;UPPER(TRIM(Datos!U978&amp;""))&amp;";",U$1007))),OR(UPPER(TRIM(Datos!U978&amp;""))="SÍ",UPPER(TRIM(Datos!U978&amp;""))="SI",UPPER(TRIM(Datos!U978&amp;""))="NO"),IF(ISNUMBER(Datos!U978),AND(OR(U$1005="",Datos!U978&gt;=U$1005),OR(U$1006="",Datos!U978&lt;=U$1006)),FALSE),TRUE))))</f>
        <v>0.0</v>
      </c>
      <c r="V978">
        <f>IF(Datos!V978="",0,IF(AND(V$1008&lt;&gt;"",Datos!V978=V$1008),0,IF(V$1004=0,0,1-CHOOSE(V$1004,IF(ISNUMBER(Datos!V978),AND(OR(V$1005="",Datos!V978&gt;=V$1005),OR(V$1006="",Datos!V978&lt;=V$1006)),FALSE),IF(ISNUMBER(Datos!V978),AND(Datos!V978=INT(Datos!V978),AND(OR(V$1005="",Datos!V978&gt;=V$1005),OR(V$1006="",Datos!V978&lt;=V$1006))),FALSE),OR(ISNUMBER(FIND(";"&amp;UPPER(TRIM(Datos!V978&amp;""))&amp;"=",V$1007)),ISNUMBER(FIND(";"&amp;UPPER(TRIM(Datos!V978&amp;""))&amp;";",V$1007))),OR(UPPER(TRIM(Datos!V978&amp;""))="SÍ",UPPER(TRIM(Datos!V978&amp;""))="SI",UPPER(TRIM(Datos!V978&amp;""))="NO"),IF(ISNUMBER(Datos!V978),AND(OR(V$1005="",Datos!V978&gt;=V$1005),OR(V$1006="",Datos!V978&lt;=V$1006)),FALSE),TRUE))))</f>
        <v>0.0</v>
      </c>
      <c r="W978">
        <f>IF(Datos!W978="",0,IF(AND(W$1008&lt;&gt;"",Datos!W978=W$1008),0,IF(W$1004=0,0,1-CHOOSE(W$1004,IF(ISNUMBER(Datos!W978),AND(OR(W$1005="",Datos!W978&gt;=W$1005),OR(W$1006="",Datos!W978&lt;=W$1006)),FALSE),IF(ISNUMBER(Datos!W978),AND(Datos!W978=INT(Datos!W978),AND(OR(W$1005="",Datos!W978&gt;=W$1005),OR(W$1006="",Datos!W978&lt;=W$1006))),FALSE),OR(ISNUMBER(FIND(";"&amp;UPPER(TRIM(Datos!W978&amp;""))&amp;"=",W$1007)),ISNUMBER(FIND(";"&amp;UPPER(TRIM(Datos!W978&amp;""))&amp;";",W$1007))),OR(UPPER(TRIM(Datos!W978&amp;""))="SÍ",UPPER(TRIM(Datos!W978&amp;""))="SI",UPPER(TRIM(Datos!W978&amp;""))="NO"),IF(ISNUMBER(Datos!W978),AND(OR(W$1005="",Datos!W978&gt;=W$1005),OR(W$1006="",Datos!W978&lt;=W$1006)),FALSE),TRUE))))</f>
        <v>0.0</v>
      </c>
      <c r="X978">
        <f>IF(Datos!X978="",0,IF(AND(X$1008&lt;&gt;"",Datos!X978=X$1008),0,IF(X$1004=0,0,1-CHOOSE(X$1004,IF(ISNUMBER(Datos!X978),AND(OR(X$1005="",Datos!X978&gt;=X$1005),OR(X$1006="",Datos!X978&lt;=X$1006)),FALSE),IF(ISNUMBER(Datos!X978),AND(Datos!X978=INT(Datos!X978),AND(OR(X$1005="",Datos!X978&gt;=X$1005),OR(X$1006="",Datos!X978&lt;=X$1006))),FALSE),OR(ISNUMBER(FIND(";"&amp;UPPER(TRIM(Datos!X978&amp;""))&amp;"=",X$1007)),ISNUMBER(FIND(";"&amp;UPPER(TRIM(Datos!X978&amp;""))&amp;";",X$1007))),OR(UPPER(TRIM(Datos!X978&amp;""))="SÍ",UPPER(TRIM(Datos!X978&amp;""))="SI",UPPER(TRIM(Datos!X978&amp;""))="NO"),IF(ISNUMBER(Datos!X978),AND(OR(X$1005="",Datos!X978&gt;=X$1005),OR(X$1006="",Datos!X978&lt;=X$1006)),FALSE),TRUE))))</f>
        <v>0.0</v>
      </c>
      <c r="Y978">
        <f>IF(Datos!Y978="",0,IF(AND(Y$1008&lt;&gt;"",Datos!Y978=Y$1008),0,IF(Y$1004=0,0,1-CHOOSE(Y$1004,IF(ISNUMBER(Datos!Y978),AND(OR(Y$1005="",Datos!Y978&gt;=Y$1005),OR(Y$1006="",Datos!Y978&lt;=Y$1006)),FALSE),IF(ISNUMBER(Datos!Y978),AND(Datos!Y978=INT(Datos!Y978),AND(OR(Y$1005="",Datos!Y978&gt;=Y$1005),OR(Y$1006="",Datos!Y978&lt;=Y$1006))),FALSE),OR(ISNUMBER(FIND(";"&amp;UPPER(TRIM(Datos!Y978&amp;""))&amp;"=",Y$1007)),ISNUMBER(FIND(";"&amp;UPPER(TRIM(Datos!Y978&amp;""))&amp;";",Y$1007))),OR(UPPER(TRIM(Datos!Y978&amp;""))="SÍ",UPPER(TRIM(Datos!Y978&amp;""))="SI",UPPER(TRIM(Datos!Y978&amp;""))="NO"),IF(ISNUMBER(Datos!Y978),AND(OR(Y$1005="",Datos!Y978&gt;=Y$1005),OR(Y$1006="",Datos!Y978&lt;=Y$1006)),FALSE),TRUE))))</f>
        <v>0.0</v>
      </c>
      <c r="Z978">
        <f>IF(Datos!Z978="",0,IF(AND(Z$1008&lt;&gt;"",Datos!Z978=Z$1008),0,IF(Z$1004=0,0,1-CHOOSE(Z$1004,IF(ISNUMBER(Datos!Z978),AND(OR(Z$1005="",Datos!Z978&gt;=Z$1005),OR(Z$1006="",Datos!Z978&lt;=Z$1006)),FALSE),IF(ISNUMBER(Datos!Z978),AND(Datos!Z978=INT(Datos!Z978),AND(OR(Z$1005="",Datos!Z978&gt;=Z$1005),OR(Z$1006="",Datos!Z978&lt;=Z$1006))),FALSE),OR(ISNUMBER(FIND(";"&amp;UPPER(TRIM(Datos!Z978&amp;""))&amp;"=",Z$1007)),ISNUMBER(FIND(";"&amp;UPPER(TRIM(Datos!Z978&amp;""))&amp;";",Z$1007))),OR(UPPER(TRIM(Datos!Z978&amp;""))="SÍ",UPPER(TRIM(Datos!Z978&amp;""))="SI",UPPER(TRIM(Datos!Z978&amp;""))="NO"),IF(ISNUMBER(Datos!Z978),AND(OR(Z$1005="",Datos!Z978&gt;=Z$1005),OR(Z$1006="",Datos!Z978&lt;=Z$1006)),FALSE),TRUE))))</f>
        <v>0.0</v>
      </c>
      <c r="AA978">
        <f>IF(Datos!AA978="",0,IF(AND(AA$1008&lt;&gt;"",Datos!AA978=AA$1008),0,IF(AA$1004=0,0,1-CHOOSE(AA$1004,IF(ISNUMBER(Datos!AA978),AND(OR(AA$1005="",Datos!AA978&gt;=AA$1005),OR(AA$1006="",Datos!AA978&lt;=AA$1006)),FALSE),IF(ISNUMBER(Datos!AA978),AND(Datos!AA978=INT(Datos!AA978),AND(OR(AA$1005="",Datos!AA978&gt;=AA$1005),OR(AA$1006="",Datos!AA978&lt;=AA$1006))),FALSE),OR(ISNUMBER(FIND(";"&amp;UPPER(TRIM(Datos!AA978&amp;""))&amp;"=",AA$1007)),ISNUMBER(FIND(";"&amp;UPPER(TRIM(Datos!AA978&amp;""))&amp;";",AA$1007))),OR(UPPER(TRIM(Datos!AA978&amp;""))="SÍ",UPPER(TRIM(Datos!AA978&amp;""))="SI",UPPER(TRIM(Datos!AA978&amp;""))="NO"),IF(ISNUMBER(Datos!AA978),AND(OR(AA$1005="",Datos!AA978&gt;=AA$1005),OR(AA$1006="",Datos!AA978&lt;=AA$1006)),FALSE),TRUE))))</f>
        <v>0.0</v>
      </c>
      <c r="AB978">
        <f>IF(Datos!AB978="",0,IF(AND(AB$1008&lt;&gt;"",Datos!AB978=AB$1008),0,IF(AB$1004=0,0,1-CHOOSE(AB$1004,IF(ISNUMBER(Datos!AB978),AND(OR(AB$1005="",Datos!AB978&gt;=AB$1005),OR(AB$1006="",Datos!AB978&lt;=AB$1006)),FALSE),IF(ISNUMBER(Datos!AB978),AND(Datos!AB978=INT(Datos!AB978),AND(OR(AB$1005="",Datos!AB978&gt;=AB$1005),OR(AB$1006="",Datos!AB978&lt;=AB$1006))),FALSE),OR(ISNUMBER(FIND(";"&amp;UPPER(TRIM(Datos!AB978&amp;""))&amp;"=",AB$1007)),ISNUMBER(FIND(";"&amp;UPPER(TRIM(Datos!AB978&amp;""))&amp;";",AB$1007))),OR(UPPER(TRIM(Datos!AB978&amp;""))="SÍ",UPPER(TRIM(Datos!AB978&amp;""))="SI",UPPER(TRIM(Datos!AB978&amp;""))="NO"),IF(ISNUMBER(Datos!AB978),AND(OR(AB$1005="",Datos!AB978&gt;=AB$1005),OR(AB$1006="",Datos!AB978&lt;=AB$1006)),FALSE),TRUE))))</f>
        <v>0.0</v>
      </c>
      <c r="AC978">
        <f>IF(Datos!AC978="",0,IF(AND(AC$1008&lt;&gt;"",Datos!AC978=AC$1008),0,IF(AC$1004=0,0,1-CHOOSE(AC$1004,IF(ISNUMBER(Datos!AC978),AND(OR(AC$1005="",Datos!AC978&gt;=AC$1005),OR(AC$1006="",Datos!AC978&lt;=AC$1006)),FALSE),IF(ISNUMBER(Datos!AC978),AND(Datos!AC978=INT(Datos!AC978),AND(OR(AC$1005="",Datos!AC978&gt;=AC$1005),OR(AC$1006="",Datos!AC978&lt;=AC$1006))),FALSE),OR(ISNUMBER(FIND(";"&amp;UPPER(TRIM(Datos!AC978&amp;""))&amp;"=",AC$1007)),ISNUMBER(FIND(";"&amp;UPPER(TRIM(Datos!AC978&amp;""))&amp;";",AC$1007))),OR(UPPER(TRIM(Datos!AC978&amp;""))="SÍ",UPPER(TRIM(Datos!AC978&amp;""))="SI",UPPER(TRIM(Datos!AC978&amp;""))="NO"),IF(ISNUMBER(Datos!AC978),AND(OR(AC$1005="",Datos!AC978&gt;=AC$1005),OR(AC$1006="",Datos!AC978&lt;=AC$1006)),FALSE),TRUE))))</f>
        <v>0.0</v>
      </c>
      <c r="AD978">
        <f>IF(Datos!AD978="",0,IF(AND(AD$1008&lt;&gt;"",Datos!AD978=AD$1008),0,IF(AD$1004=0,0,1-CHOOSE(AD$1004,IF(ISNUMBER(Datos!AD978),AND(OR(AD$1005="",Datos!AD978&gt;=AD$1005),OR(AD$1006="",Datos!AD978&lt;=AD$1006)),FALSE),IF(ISNUMBER(Datos!AD978),AND(Datos!AD978=INT(Datos!AD978),AND(OR(AD$1005="",Datos!AD978&gt;=AD$1005),OR(AD$1006="",Datos!AD978&lt;=AD$1006))),FALSE),OR(ISNUMBER(FIND(";"&amp;UPPER(TRIM(Datos!AD978&amp;""))&amp;"=",AD$1007)),ISNUMBER(FIND(";"&amp;UPPER(TRIM(Datos!AD978&amp;""))&amp;";",AD$1007))),OR(UPPER(TRIM(Datos!AD978&amp;""))="SÍ",UPPER(TRIM(Datos!AD978&amp;""))="SI",UPPER(TRIM(Datos!AD978&amp;""))="NO"),IF(ISNUMBER(Datos!AD978),AND(OR(AD$1005="",Datos!AD978&gt;=AD$1005),OR(AD$1006="",Datos!AD978&lt;=AD$1006)),FALSE),TRUE))))</f>
        <v>0.0</v>
      </c>
      <c r="AE978">
        <f>IF(Datos!AE978="",0,IF(AND(AE$1008&lt;&gt;"",Datos!AE978=AE$1008),0,IF(AE$1004=0,0,1-CHOOSE(AE$1004,IF(ISNUMBER(Datos!AE978),AND(OR(AE$1005="",Datos!AE978&gt;=AE$1005),OR(AE$1006="",Datos!AE978&lt;=AE$1006)),FALSE),IF(ISNUMBER(Datos!AE978),AND(Datos!AE978=INT(Datos!AE978),AND(OR(AE$1005="",Datos!AE978&gt;=AE$1005),OR(AE$1006="",Datos!AE978&lt;=AE$1006))),FALSE),OR(ISNUMBER(FIND(";"&amp;UPPER(TRIM(Datos!AE978&amp;""))&amp;"=",AE$1007)),ISNUMBER(FIND(";"&amp;UPPER(TRIM(Datos!AE978&amp;""))&amp;";",AE$1007))),OR(UPPER(TRIM(Datos!AE978&amp;""))="SÍ",UPPER(TRIM(Datos!AE978&amp;""))="SI",UPPER(TRIM(Datos!AE978&amp;""))="NO"),IF(ISNUMBER(Datos!AE978),AND(OR(AE$1005="",Datos!AE978&gt;=AE$1005),OR(AE$1006="",Datos!AE978&lt;=AE$1006)),FALSE),TRUE))))</f>
        <v>0.0</v>
      </c>
    </row>
    <row r="979" spans="2:31">
      <c r="B979">
        <f>IF(Datos!B979="",0,IF(AND(B$1008&lt;&gt;"",Datos!B979=B$1008),0,IF(B$1004=0,0,1-CHOOSE(B$1004,IF(ISNUMBER(Datos!B979),AND(OR(B$1005="",Datos!B979&gt;=B$1005),OR(B$1006="",Datos!B979&lt;=B$1006)),FALSE),IF(ISNUMBER(Datos!B979),AND(Datos!B979=INT(Datos!B979),AND(OR(B$1005="",Datos!B979&gt;=B$1005),OR(B$1006="",Datos!B979&lt;=B$1006))),FALSE),OR(ISNUMBER(FIND(";"&amp;UPPER(TRIM(Datos!B979&amp;""))&amp;"=",B$1007)),ISNUMBER(FIND(";"&amp;UPPER(TRIM(Datos!B979&amp;""))&amp;";",B$1007))),OR(UPPER(TRIM(Datos!B979&amp;""))="SÍ",UPPER(TRIM(Datos!B979&amp;""))="SI",UPPER(TRIM(Datos!B979&amp;""))="NO"),IF(ISNUMBER(Datos!B979),AND(OR(B$1005="",Datos!B979&gt;=B$1005),OR(B$1006="",Datos!B979&lt;=B$1006)),FALSE),TRUE))))</f>
        <v>0.0</v>
      </c>
      <c r="C979">
        <f>IF(Datos!C979="",0,IF(AND(C$1008&lt;&gt;"",Datos!C979=C$1008),0,IF(C$1004=0,0,1-CHOOSE(C$1004,IF(ISNUMBER(Datos!C979),AND(OR(C$1005="",Datos!C979&gt;=C$1005),OR(C$1006="",Datos!C979&lt;=C$1006)),FALSE),IF(ISNUMBER(Datos!C979),AND(Datos!C979=INT(Datos!C979),AND(OR(C$1005="",Datos!C979&gt;=C$1005),OR(C$1006="",Datos!C979&lt;=C$1006))),FALSE),OR(ISNUMBER(FIND(";"&amp;UPPER(TRIM(Datos!C979&amp;""))&amp;"=",C$1007)),ISNUMBER(FIND(";"&amp;UPPER(TRIM(Datos!C979&amp;""))&amp;";",C$1007))),OR(UPPER(TRIM(Datos!C979&amp;""))="SÍ",UPPER(TRIM(Datos!C979&amp;""))="SI",UPPER(TRIM(Datos!C979&amp;""))="NO"),IF(ISNUMBER(Datos!C979),AND(OR(C$1005="",Datos!C979&gt;=C$1005),OR(C$1006="",Datos!C979&lt;=C$1006)),FALSE),TRUE))))</f>
        <v>0.0</v>
      </c>
      <c r="D979">
        <f>IF(Datos!D979="",0,IF(AND(D$1008&lt;&gt;"",Datos!D979=D$1008),0,IF(D$1004=0,0,1-CHOOSE(D$1004,IF(ISNUMBER(Datos!D979),AND(OR(D$1005="",Datos!D979&gt;=D$1005),OR(D$1006="",Datos!D979&lt;=D$1006)),FALSE),IF(ISNUMBER(Datos!D979),AND(Datos!D979=INT(Datos!D979),AND(OR(D$1005="",Datos!D979&gt;=D$1005),OR(D$1006="",Datos!D979&lt;=D$1006))),FALSE),OR(ISNUMBER(FIND(";"&amp;UPPER(TRIM(Datos!D979&amp;""))&amp;"=",D$1007)),ISNUMBER(FIND(";"&amp;UPPER(TRIM(Datos!D979&amp;""))&amp;";",D$1007))),OR(UPPER(TRIM(Datos!D979&amp;""))="SÍ",UPPER(TRIM(Datos!D979&amp;""))="SI",UPPER(TRIM(Datos!D979&amp;""))="NO"),IF(ISNUMBER(Datos!D979),AND(OR(D$1005="",Datos!D979&gt;=D$1005),OR(D$1006="",Datos!D979&lt;=D$1006)),FALSE),TRUE))))</f>
        <v>0.0</v>
      </c>
      <c r="E979">
        <f>IF(Datos!E979="",0,IF(AND(E$1008&lt;&gt;"",Datos!E979=E$1008),0,IF(E$1004=0,0,1-CHOOSE(E$1004,IF(ISNUMBER(Datos!E979),AND(OR(E$1005="",Datos!E979&gt;=E$1005),OR(E$1006="",Datos!E979&lt;=E$1006)),FALSE),IF(ISNUMBER(Datos!E979),AND(Datos!E979=INT(Datos!E979),AND(OR(E$1005="",Datos!E979&gt;=E$1005),OR(E$1006="",Datos!E979&lt;=E$1006))),FALSE),OR(ISNUMBER(FIND(";"&amp;UPPER(TRIM(Datos!E979&amp;""))&amp;"=",E$1007)),ISNUMBER(FIND(";"&amp;UPPER(TRIM(Datos!E979&amp;""))&amp;";",E$1007))),OR(UPPER(TRIM(Datos!E979&amp;""))="SÍ",UPPER(TRIM(Datos!E979&amp;""))="SI",UPPER(TRIM(Datos!E979&amp;""))="NO"),IF(ISNUMBER(Datos!E979),AND(OR(E$1005="",Datos!E979&gt;=E$1005),OR(E$1006="",Datos!E979&lt;=E$1006)),FALSE),TRUE))))</f>
        <v>0.0</v>
      </c>
      <c r="F979">
        <f>IF(Datos!F979="",0,IF(AND(F$1008&lt;&gt;"",Datos!F979=F$1008),0,IF(F$1004=0,0,1-CHOOSE(F$1004,IF(ISNUMBER(Datos!F979),AND(OR(F$1005="",Datos!F979&gt;=F$1005),OR(F$1006="",Datos!F979&lt;=F$1006)),FALSE),IF(ISNUMBER(Datos!F979),AND(Datos!F979=INT(Datos!F979),AND(OR(F$1005="",Datos!F979&gt;=F$1005),OR(F$1006="",Datos!F979&lt;=F$1006))),FALSE),OR(ISNUMBER(FIND(";"&amp;UPPER(TRIM(Datos!F979&amp;""))&amp;"=",F$1007)),ISNUMBER(FIND(";"&amp;UPPER(TRIM(Datos!F979&amp;""))&amp;";",F$1007))),OR(UPPER(TRIM(Datos!F979&amp;""))="SÍ",UPPER(TRIM(Datos!F979&amp;""))="SI",UPPER(TRIM(Datos!F979&amp;""))="NO"),IF(ISNUMBER(Datos!F979),AND(OR(F$1005="",Datos!F979&gt;=F$1005),OR(F$1006="",Datos!F979&lt;=F$1006)),FALSE),TRUE))))</f>
        <v>0.0</v>
      </c>
      <c r="G979">
        <f>IF(Datos!G979="",0,IF(AND(G$1008&lt;&gt;"",Datos!G979=G$1008),0,IF(G$1004=0,0,1-CHOOSE(G$1004,IF(ISNUMBER(Datos!G979),AND(OR(G$1005="",Datos!G979&gt;=G$1005),OR(G$1006="",Datos!G979&lt;=G$1006)),FALSE),IF(ISNUMBER(Datos!G979),AND(Datos!G979=INT(Datos!G979),AND(OR(G$1005="",Datos!G979&gt;=G$1005),OR(G$1006="",Datos!G979&lt;=G$1006))),FALSE),OR(ISNUMBER(FIND(";"&amp;UPPER(TRIM(Datos!G979&amp;""))&amp;"=",G$1007)),ISNUMBER(FIND(";"&amp;UPPER(TRIM(Datos!G979&amp;""))&amp;";",G$1007))),OR(UPPER(TRIM(Datos!G979&amp;""))="SÍ",UPPER(TRIM(Datos!G979&amp;""))="SI",UPPER(TRIM(Datos!G979&amp;""))="NO"),IF(ISNUMBER(Datos!G979),AND(OR(G$1005="",Datos!G979&gt;=G$1005),OR(G$1006="",Datos!G979&lt;=G$1006)),FALSE),TRUE))))</f>
        <v>0.0</v>
      </c>
      <c r="H979">
        <f>IF(Datos!H979="",0,IF(AND(H$1008&lt;&gt;"",Datos!H979=H$1008),0,IF(H$1004=0,0,1-CHOOSE(H$1004,IF(ISNUMBER(Datos!H979),AND(OR(H$1005="",Datos!H979&gt;=H$1005),OR(H$1006="",Datos!H979&lt;=H$1006)),FALSE),IF(ISNUMBER(Datos!H979),AND(Datos!H979=INT(Datos!H979),AND(OR(H$1005="",Datos!H979&gt;=H$1005),OR(H$1006="",Datos!H979&lt;=H$1006))),FALSE),OR(ISNUMBER(FIND(";"&amp;UPPER(TRIM(Datos!H979&amp;""))&amp;"=",H$1007)),ISNUMBER(FIND(";"&amp;UPPER(TRIM(Datos!H979&amp;""))&amp;";",H$1007))),OR(UPPER(TRIM(Datos!H979&amp;""))="SÍ",UPPER(TRIM(Datos!H979&amp;""))="SI",UPPER(TRIM(Datos!H979&amp;""))="NO"),IF(ISNUMBER(Datos!H979),AND(OR(H$1005="",Datos!H979&gt;=H$1005),OR(H$1006="",Datos!H979&lt;=H$1006)),FALSE),TRUE))))</f>
        <v>0.0</v>
      </c>
      <c r="I979">
        <f>IF(Datos!I979="",0,IF(AND(I$1008&lt;&gt;"",Datos!I979=I$1008),0,IF(I$1004=0,0,1-CHOOSE(I$1004,IF(ISNUMBER(Datos!I979),AND(OR(I$1005="",Datos!I979&gt;=I$1005),OR(I$1006="",Datos!I979&lt;=I$1006)),FALSE),IF(ISNUMBER(Datos!I979),AND(Datos!I979=INT(Datos!I979),AND(OR(I$1005="",Datos!I979&gt;=I$1005),OR(I$1006="",Datos!I979&lt;=I$1006))),FALSE),OR(ISNUMBER(FIND(";"&amp;UPPER(TRIM(Datos!I979&amp;""))&amp;"=",I$1007)),ISNUMBER(FIND(";"&amp;UPPER(TRIM(Datos!I979&amp;""))&amp;";",I$1007))),OR(UPPER(TRIM(Datos!I979&amp;""))="SÍ",UPPER(TRIM(Datos!I979&amp;""))="SI",UPPER(TRIM(Datos!I979&amp;""))="NO"),IF(ISNUMBER(Datos!I979),AND(OR(I$1005="",Datos!I979&gt;=I$1005),OR(I$1006="",Datos!I979&lt;=I$1006)),FALSE),TRUE))))</f>
        <v>0.0</v>
      </c>
      <c r="J979">
        <f>IF(Datos!J979="",0,IF(AND(J$1008&lt;&gt;"",Datos!J979=J$1008),0,IF(J$1004=0,0,1-CHOOSE(J$1004,IF(ISNUMBER(Datos!J979),AND(OR(J$1005="",Datos!J979&gt;=J$1005),OR(J$1006="",Datos!J979&lt;=J$1006)),FALSE),IF(ISNUMBER(Datos!J979),AND(Datos!J979=INT(Datos!J979),AND(OR(J$1005="",Datos!J979&gt;=J$1005),OR(J$1006="",Datos!J979&lt;=J$1006))),FALSE),OR(ISNUMBER(FIND(";"&amp;UPPER(TRIM(Datos!J979&amp;""))&amp;"=",J$1007)),ISNUMBER(FIND(";"&amp;UPPER(TRIM(Datos!J979&amp;""))&amp;";",J$1007))),OR(UPPER(TRIM(Datos!J979&amp;""))="SÍ",UPPER(TRIM(Datos!J979&amp;""))="SI",UPPER(TRIM(Datos!J979&amp;""))="NO"),IF(ISNUMBER(Datos!J979),AND(OR(J$1005="",Datos!J979&gt;=J$1005),OR(J$1006="",Datos!J979&lt;=J$1006)),FALSE),TRUE))))</f>
        <v>0.0</v>
      </c>
      <c r="K979">
        <f>IF(Datos!K979="",0,IF(AND(K$1008&lt;&gt;"",Datos!K979=K$1008),0,IF(K$1004=0,0,1-CHOOSE(K$1004,IF(ISNUMBER(Datos!K979),AND(OR(K$1005="",Datos!K979&gt;=K$1005),OR(K$1006="",Datos!K979&lt;=K$1006)),FALSE),IF(ISNUMBER(Datos!K979),AND(Datos!K979=INT(Datos!K979),AND(OR(K$1005="",Datos!K979&gt;=K$1005),OR(K$1006="",Datos!K979&lt;=K$1006))),FALSE),OR(ISNUMBER(FIND(";"&amp;UPPER(TRIM(Datos!K979&amp;""))&amp;"=",K$1007)),ISNUMBER(FIND(";"&amp;UPPER(TRIM(Datos!K979&amp;""))&amp;";",K$1007))),OR(UPPER(TRIM(Datos!K979&amp;""))="SÍ",UPPER(TRIM(Datos!K979&amp;""))="SI",UPPER(TRIM(Datos!K979&amp;""))="NO"),IF(ISNUMBER(Datos!K979),AND(OR(K$1005="",Datos!K979&gt;=K$1005),OR(K$1006="",Datos!K979&lt;=K$1006)),FALSE),TRUE))))</f>
        <v>0.0</v>
      </c>
      <c r="L979">
        <f>IF(Datos!L979="",0,IF(AND(L$1008&lt;&gt;"",Datos!L979=L$1008),0,IF(L$1004=0,0,1-CHOOSE(L$1004,IF(ISNUMBER(Datos!L979),AND(OR(L$1005="",Datos!L979&gt;=L$1005),OR(L$1006="",Datos!L979&lt;=L$1006)),FALSE),IF(ISNUMBER(Datos!L979),AND(Datos!L979=INT(Datos!L979),AND(OR(L$1005="",Datos!L979&gt;=L$1005),OR(L$1006="",Datos!L979&lt;=L$1006))),FALSE),OR(ISNUMBER(FIND(";"&amp;UPPER(TRIM(Datos!L979&amp;""))&amp;"=",L$1007)),ISNUMBER(FIND(";"&amp;UPPER(TRIM(Datos!L979&amp;""))&amp;";",L$1007))),OR(UPPER(TRIM(Datos!L979&amp;""))="SÍ",UPPER(TRIM(Datos!L979&amp;""))="SI",UPPER(TRIM(Datos!L979&amp;""))="NO"),IF(ISNUMBER(Datos!L979),AND(OR(L$1005="",Datos!L979&gt;=L$1005),OR(L$1006="",Datos!L979&lt;=L$1006)),FALSE),TRUE))))</f>
        <v>0.0</v>
      </c>
      <c r="M979">
        <f>IF(Datos!M979="",0,IF(AND(M$1008&lt;&gt;"",Datos!M979=M$1008),0,IF(M$1004=0,0,1-CHOOSE(M$1004,IF(ISNUMBER(Datos!M979),AND(OR(M$1005="",Datos!M979&gt;=M$1005),OR(M$1006="",Datos!M979&lt;=M$1006)),FALSE),IF(ISNUMBER(Datos!M979),AND(Datos!M979=INT(Datos!M979),AND(OR(M$1005="",Datos!M979&gt;=M$1005),OR(M$1006="",Datos!M979&lt;=M$1006))),FALSE),OR(ISNUMBER(FIND(";"&amp;UPPER(TRIM(Datos!M979&amp;""))&amp;"=",M$1007)),ISNUMBER(FIND(";"&amp;UPPER(TRIM(Datos!M979&amp;""))&amp;";",M$1007))),OR(UPPER(TRIM(Datos!M979&amp;""))="SÍ",UPPER(TRIM(Datos!M979&amp;""))="SI",UPPER(TRIM(Datos!M979&amp;""))="NO"),IF(ISNUMBER(Datos!M979),AND(OR(M$1005="",Datos!M979&gt;=M$1005),OR(M$1006="",Datos!M979&lt;=M$1006)),FALSE),TRUE))))</f>
        <v>0.0</v>
      </c>
      <c r="N979">
        <f>IF(Datos!N979="",0,IF(AND(N$1008&lt;&gt;"",Datos!N979=N$1008),0,IF(N$1004=0,0,1-CHOOSE(N$1004,IF(ISNUMBER(Datos!N979),AND(OR(N$1005="",Datos!N979&gt;=N$1005),OR(N$1006="",Datos!N979&lt;=N$1006)),FALSE),IF(ISNUMBER(Datos!N979),AND(Datos!N979=INT(Datos!N979),AND(OR(N$1005="",Datos!N979&gt;=N$1005),OR(N$1006="",Datos!N979&lt;=N$1006))),FALSE),OR(ISNUMBER(FIND(";"&amp;UPPER(TRIM(Datos!N979&amp;""))&amp;"=",N$1007)),ISNUMBER(FIND(";"&amp;UPPER(TRIM(Datos!N979&amp;""))&amp;";",N$1007))),OR(UPPER(TRIM(Datos!N979&amp;""))="SÍ",UPPER(TRIM(Datos!N979&amp;""))="SI",UPPER(TRIM(Datos!N979&amp;""))="NO"),IF(ISNUMBER(Datos!N979),AND(OR(N$1005="",Datos!N979&gt;=N$1005),OR(N$1006="",Datos!N979&lt;=N$1006)),FALSE),TRUE))))</f>
        <v>0.0</v>
      </c>
      <c r="O979">
        <f>IF(Datos!O979="",0,IF(AND(O$1008&lt;&gt;"",Datos!O979=O$1008),0,IF(O$1004=0,0,1-CHOOSE(O$1004,IF(ISNUMBER(Datos!O979),AND(OR(O$1005="",Datos!O979&gt;=O$1005),OR(O$1006="",Datos!O979&lt;=O$1006)),FALSE),IF(ISNUMBER(Datos!O979),AND(Datos!O979=INT(Datos!O979),AND(OR(O$1005="",Datos!O979&gt;=O$1005),OR(O$1006="",Datos!O979&lt;=O$1006))),FALSE),OR(ISNUMBER(FIND(";"&amp;UPPER(TRIM(Datos!O979&amp;""))&amp;"=",O$1007)),ISNUMBER(FIND(";"&amp;UPPER(TRIM(Datos!O979&amp;""))&amp;";",O$1007))),OR(UPPER(TRIM(Datos!O979&amp;""))="SÍ",UPPER(TRIM(Datos!O979&amp;""))="SI",UPPER(TRIM(Datos!O979&amp;""))="NO"),IF(ISNUMBER(Datos!O979),AND(OR(O$1005="",Datos!O979&gt;=O$1005),OR(O$1006="",Datos!O979&lt;=O$1006)),FALSE),TRUE))))</f>
        <v>0.0</v>
      </c>
      <c r="P979">
        <f>IF(Datos!P979="",0,IF(AND(P$1008&lt;&gt;"",Datos!P979=P$1008),0,IF(P$1004=0,0,1-CHOOSE(P$1004,IF(ISNUMBER(Datos!P979),AND(OR(P$1005="",Datos!P979&gt;=P$1005),OR(P$1006="",Datos!P979&lt;=P$1006)),FALSE),IF(ISNUMBER(Datos!P979),AND(Datos!P979=INT(Datos!P979),AND(OR(P$1005="",Datos!P979&gt;=P$1005),OR(P$1006="",Datos!P979&lt;=P$1006))),FALSE),OR(ISNUMBER(FIND(";"&amp;UPPER(TRIM(Datos!P979&amp;""))&amp;"=",P$1007)),ISNUMBER(FIND(";"&amp;UPPER(TRIM(Datos!P979&amp;""))&amp;";",P$1007))),OR(UPPER(TRIM(Datos!P979&amp;""))="SÍ",UPPER(TRIM(Datos!P979&amp;""))="SI",UPPER(TRIM(Datos!P979&amp;""))="NO"),IF(ISNUMBER(Datos!P979),AND(OR(P$1005="",Datos!P979&gt;=P$1005),OR(P$1006="",Datos!P979&lt;=P$1006)),FALSE),TRUE))))</f>
        <v>0.0</v>
      </c>
      <c r="Q979">
        <f>IF(Datos!Q979="",0,IF(AND(Q$1008&lt;&gt;"",Datos!Q979=Q$1008),0,IF(Q$1004=0,0,1-CHOOSE(Q$1004,IF(ISNUMBER(Datos!Q979),AND(OR(Q$1005="",Datos!Q979&gt;=Q$1005),OR(Q$1006="",Datos!Q979&lt;=Q$1006)),FALSE),IF(ISNUMBER(Datos!Q979),AND(Datos!Q979=INT(Datos!Q979),AND(OR(Q$1005="",Datos!Q979&gt;=Q$1005),OR(Q$1006="",Datos!Q979&lt;=Q$1006))),FALSE),OR(ISNUMBER(FIND(";"&amp;UPPER(TRIM(Datos!Q979&amp;""))&amp;"=",Q$1007)),ISNUMBER(FIND(";"&amp;UPPER(TRIM(Datos!Q979&amp;""))&amp;";",Q$1007))),OR(UPPER(TRIM(Datos!Q979&amp;""))="SÍ",UPPER(TRIM(Datos!Q979&amp;""))="SI",UPPER(TRIM(Datos!Q979&amp;""))="NO"),IF(ISNUMBER(Datos!Q979),AND(OR(Q$1005="",Datos!Q979&gt;=Q$1005),OR(Q$1006="",Datos!Q979&lt;=Q$1006)),FALSE),TRUE))))</f>
        <v>0.0</v>
      </c>
      <c r="R979">
        <f>IF(Datos!R979="",0,IF(AND(R$1008&lt;&gt;"",Datos!R979=R$1008),0,IF(R$1004=0,0,1-CHOOSE(R$1004,IF(ISNUMBER(Datos!R979),AND(OR(R$1005="",Datos!R979&gt;=R$1005),OR(R$1006="",Datos!R979&lt;=R$1006)),FALSE),IF(ISNUMBER(Datos!R979),AND(Datos!R979=INT(Datos!R979),AND(OR(R$1005="",Datos!R979&gt;=R$1005),OR(R$1006="",Datos!R979&lt;=R$1006))),FALSE),OR(ISNUMBER(FIND(";"&amp;UPPER(TRIM(Datos!R979&amp;""))&amp;"=",R$1007)),ISNUMBER(FIND(";"&amp;UPPER(TRIM(Datos!R979&amp;""))&amp;";",R$1007))),OR(UPPER(TRIM(Datos!R979&amp;""))="SÍ",UPPER(TRIM(Datos!R979&amp;""))="SI",UPPER(TRIM(Datos!R979&amp;""))="NO"),IF(ISNUMBER(Datos!R979),AND(OR(R$1005="",Datos!R979&gt;=R$1005),OR(R$1006="",Datos!R979&lt;=R$1006)),FALSE),TRUE))))</f>
        <v>0.0</v>
      </c>
      <c r="S979">
        <f>IF(Datos!S979="",0,IF(AND(S$1008&lt;&gt;"",Datos!S979=S$1008),0,IF(S$1004=0,0,1-CHOOSE(S$1004,IF(ISNUMBER(Datos!S979),AND(OR(S$1005="",Datos!S979&gt;=S$1005),OR(S$1006="",Datos!S979&lt;=S$1006)),FALSE),IF(ISNUMBER(Datos!S979),AND(Datos!S979=INT(Datos!S979),AND(OR(S$1005="",Datos!S979&gt;=S$1005),OR(S$1006="",Datos!S979&lt;=S$1006))),FALSE),OR(ISNUMBER(FIND(";"&amp;UPPER(TRIM(Datos!S979&amp;""))&amp;"=",S$1007)),ISNUMBER(FIND(";"&amp;UPPER(TRIM(Datos!S979&amp;""))&amp;";",S$1007))),OR(UPPER(TRIM(Datos!S979&amp;""))="SÍ",UPPER(TRIM(Datos!S979&amp;""))="SI",UPPER(TRIM(Datos!S979&amp;""))="NO"),IF(ISNUMBER(Datos!S979),AND(OR(S$1005="",Datos!S979&gt;=S$1005),OR(S$1006="",Datos!S979&lt;=S$1006)),FALSE),TRUE))))</f>
        <v>0.0</v>
      </c>
      <c r="T979">
        <f>IF(Datos!T979="",0,IF(AND(T$1008&lt;&gt;"",Datos!T979=T$1008),0,IF(T$1004=0,0,1-CHOOSE(T$1004,IF(ISNUMBER(Datos!T979),AND(OR(T$1005="",Datos!T979&gt;=T$1005),OR(T$1006="",Datos!T979&lt;=T$1006)),FALSE),IF(ISNUMBER(Datos!T979),AND(Datos!T979=INT(Datos!T979),AND(OR(T$1005="",Datos!T979&gt;=T$1005),OR(T$1006="",Datos!T979&lt;=T$1006))),FALSE),OR(ISNUMBER(FIND(";"&amp;UPPER(TRIM(Datos!T979&amp;""))&amp;"=",T$1007)),ISNUMBER(FIND(";"&amp;UPPER(TRIM(Datos!T979&amp;""))&amp;";",T$1007))),OR(UPPER(TRIM(Datos!T979&amp;""))="SÍ",UPPER(TRIM(Datos!T979&amp;""))="SI",UPPER(TRIM(Datos!T979&amp;""))="NO"),IF(ISNUMBER(Datos!T979),AND(OR(T$1005="",Datos!T979&gt;=T$1005),OR(T$1006="",Datos!T979&lt;=T$1006)),FALSE),TRUE))))</f>
        <v>0.0</v>
      </c>
      <c r="U979">
        <f>IF(Datos!U979="",0,IF(AND(U$1008&lt;&gt;"",Datos!U979=U$1008),0,IF(U$1004=0,0,1-CHOOSE(U$1004,IF(ISNUMBER(Datos!U979),AND(OR(U$1005="",Datos!U979&gt;=U$1005),OR(U$1006="",Datos!U979&lt;=U$1006)),FALSE),IF(ISNUMBER(Datos!U979),AND(Datos!U979=INT(Datos!U979),AND(OR(U$1005="",Datos!U979&gt;=U$1005),OR(U$1006="",Datos!U979&lt;=U$1006))),FALSE),OR(ISNUMBER(FIND(";"&amp;UPPER(TRIM(Datos!U979&amp;""))&amp;"=",U$1007)),ISNUMBER(FIND(";"&amp;UPPER(TRIM(Datos!U979&amp;""))&amp;";",U$1007))),OR(UPPER(TRIM(Datos!U979&amp;""))="SÍ",UPPER(TRIM(Datos!U979&amp;""))="SI",UPPER(TRIM(Datos!U979&amp;""))="NO"),IF(ISNUMBER(Datos!U979),AND(OR(U$1005="",Datos!U979&gt;=U$1005),OR(U$1006="",Datos!U979&lt;=U$1006)),FALSE),TRUE))))</f>
        <v>0.0</v>
      </c>
      <c r="V979">
        <f>IF(Datos!V979="",0,IF(AND(V$1008&lt;&gt;"",Datos!V979=V$1008),0,IF(V$1004=0,0,1-CHOOSE(V$1004,IF(ISNUMBER(Datos!V979),AND(OR(V$1005="",Datos!V979&gt;=V$1005),OR(V$1006="",Datos!V979&lt;=V$1006)),FALSE),IF(ISNUMBER(Datos!V979),AND(Datos!V979=INT(Datos!V979),AND(OR(V$1005="",Datos!V979&gt;=V$1005),OR(V$1006="",Datos!V979&lt;=V$1006))),FALSE),OR(ISNUMBER(FIND(";"&amp;UPPER(TRIM(Datos!V979&amp;""))&amp;"=",V$1007)),ISNUMBER(FIND(";"&amp;UPPER(TRIM(Datos!V979&amp;""))&amp;";",V$1007))),OR(UPPER(TRIM(Datos!V979&amp;""))="SÍ",UPPER(TRIM(Datos!V979&amp;""))="SI",UPPER(TRIM(Datos!V979&amp;""))="NO"),IF(ISNUMBER(Datos!V979),AND(OR(V$1005="",Datos!V979&gt;=V$1005),OR(V$1006="",Datos!V979&lt;=V$1006)),FALSE),TRUE))))</f>
        <v>0.0</v>
      </c>
      <c r="W979">
        <f>IF(Datos!W979="",0,IF(AND(W$1008&lt;&gt;"",Datos!W979=W$1008),0,IF(W$1004=0,0,1-CHOOSE(W$1004,IF(ISNUMBER(Datos!W979),AND(OR(W$1005="",Datos!W979&gt;=W$1005),OR(W$1006="",Datos!W979&lt;=W$1006)),FALSE),IF(ISNUMBER(Datos!W979),AND(Datos!W979=INT(Datos!W979),AND(OR(W$1005="",Datos!W979&gt;=W$1005),OR(W$1006="",Datos!W979&lt;=W$1006))),FALSE),OR(ISNUMBER(FIND(";"&amp;UPPER(TRIM(Datos!W979&amp;""))&amp;"=",W$1007)),ISNUMBER(FIND(";"&amp;UPPER(TRIM(Datos!W979&amp;""))&amp;";",W$1007))),OR(UPPER(TRIM(Datos!W979&amp;""))="SÍ",UPPER(TRIM(Datos!W979&amp;""))="SI",UPPER(TRIM(Datos!W979&amp;""))="NO"),IF(ISNUMBER(Datos!W979),AND(OR(W$1005="",Datos!W979&gt;=W$1005),OR(W$1006="",Datos!W979&lt;=W$1006)),FALSE),TRUE))))</f>
        <v>0.0</v>
      </c>
      <c r="X979">
        <f>IF(Datos!X979="",0,IF(AND(X$1008&lt;&gt;"",Datos!X979=X$1008),0,IF(X$1004=0,0,1-CHOOSE(X$1004,IF(ISNUMBER(Datos!X979),AND(OR(X$1005="",Datos!X979&gt;=X$1005),OR(X$1006="",Datos!X979&lt;=X$1006)),FALSE),IF(ISNUMBER(Datos!X979),AND(Datos!X979=INT(Datos!X979),AND(OR(X$1005="",Datos!X979&gt;=X$1005),OR(X$1006="",Datos!X979&lt;=X$1006))),FALSE),OR(ISNUMBER(FIND(";"&amp;UPPER(TRIM(Datos!X979&amp;""))&amp;"=",X$1007)),ISNUMBER(FIND(";"&amp;UPPER(TRIM(Datos!X979&amp;""))&amp;";",X$1007))),OR(UPPER(TRIM(Datos!X979&amp;""))="SÍ",UPPER(TRIM(Datos!X979&amp;""))="SI",UPPER(TRIM(Datos!X979&amp;""))="NO"),IF(ISNUMBER(Datos!X979),AND(OR(X$1005="",Datos!X979&gt;=X$1005),OR(X$1006="",Datos!X979&lt;=X$1006)),FALSE),TRUE))))</f>
        <v>0.0</v>
      </c>
      <c r="Y979">
        <f>IF(Datos!Y979="",0,IF(AND(Y$1008&lt;&gt;"",Datos!Y979=Y$1008),0,IF(Y$1004=0,0,1-CHOOSE(Y$1004,IF(ISNUMBER(Datos!Y979),AND(OR(Y$1005="",Datos!Y979&gt;=Y$1005),OR(Y$1006="",Datos!Y979&lt;=Y$1006)),FALSE),IF(ISNUMBER(Datos!Y979),AND(Datos!Y979=INT(Datos!Y979),AND(OR(Y$1005="",Datos!Y979&gt;=Y$1005),OR(Y$1006="",Datos!Y979&lt;=Y$1006))),FALSE),OR(ISNUMBER(FIND(";"&amp;UPPER(TRIM(Datos!Y979&amp;""))&amp;"=",Y$1007)),ISNUMBER(FIND(";"&amp;UPPER(TRIM(Datos!Y979&amp;""))&amp;";",Y$1007))),OR(UPPER(TRIM(Datos!Y979&amp;""))="SÍ",UPPER(TRIM(Datos!Y979&amp;""))="SI",UPPER(TRIM(Datos!Y979&amp;""))="NO"),IF(ISNUMBER(Datos!Y979),AND(OR(Y$1005="",Datos!Y979&gt;=Y$1005),OR(Y$1006="",Datos!Y979&lt;=Y$1006)),FALSE),TRUE))))</f>
        <v>0.0</v>
      </c>
      <c r="Z979">
        <f>IF(Datos!Z979="",0,IF(AND(Z$1008&lt;&gt;"",Datos!Z979=Z$1008),0,IF(Z$1004=0,0,1-CHOOSE(Z$1004,IF(ISNUMBER(Datos!Z979),AND(OR(Z$1005="",Datos!Z979&gt;=Z$1005),OR(Z$1006="",Datos!Z979&lt;=Z$1006)),FALSE),IF(ISNUMBER(Datos!Z979),AND(Datos!Z979=INT(Datos!Z979),AND(OR(Z$1005="",Datos!Z979&gt;=Z$1005),OR(Z$1006="",Datos!Z979&lt;=Z$1006))),FALSE),OR(ISNUMBER(FIND(";"&amp;UPPER(TRIM(Datos!Z979&amp;""))&amp;"=",Z$1007)),ISNUMBER(FIND(";"&amp;UPPER(TRIM(Datos!Z979&amp;""))&amp;";",Z$1007))),OR(UPPER(TRIM(Datos!Z979&amp;""))="SÍ",UPPER(TRIM(Datos!Z979&amp;""))="SI",UPPER(TRIM(Datos!Z979&amp;""))="NO"),IF(ISNUMBER(Datos!Z979),AND(OR(Z$1005="",Datos!Z979&gt;=Z$1005),OR(Z$1006="",Datos!Z979&lt;=Z$1006)),FALSE),TRUE))))</f>
        <v>0.0</v>
      </c>
      <c r="AA979">
        <f>IF(Datos!AA979="",0,IF(AND(AA$1008&lt;&gt;"",Datos!AA979=AA$1008),0,IF(AA$1004=0,0,1-CHOOSE(AA$1004,IF(ISNUMBER(Datos!AA979),AND(OR(AA$1005="",Datos!AA979&gt;=AA$1005),OR(AA$1006="",Datos!AA979&lt;=AA$1006)),FALSE),IF(ISNUMBER(Datos!AA979),AND(Datos!AA979=INT(Datos!AA979),AND(OR(AA$1005="",Datos!AA979&gt;=AA$1005),OR(AA$1006="",Datos!AA979&lt;=AA$1006))),FALSE),OR(ISNUMBER(FIND(";"&amp;UPPER(TRIM(Datos!AA979&amp;""))&amp;"=",AA$1007)),ISNUMBER(FIND(";"&amp;UPPER(TRIM(Datos!AA979&amp;""))&amp;";",AA$1007))),OR(UPPER(TRIM(Datos!AA979&amp;""))="SÍ",UPPER(TRIM(Datos!AA979&amp;""))="SI",UPPER(TRIM(Datos!AA979&amp;""))="NO"),IF(ISNUMBER(Datos!AA979),AND(OR(AA$1005="",Datos!AA979&gt;=AA$1005),OR(AA$1006="",Datos!AA979&lt;=AA$1006)),FALSE),TRUE))))</f>
        <v>0.0</v>
      </c>
      <c r="AB979">
        <f>IF(Datos!AB979="",0,IF(AND(AB$1008&lt;&gt;"",Datos!AB979=AB$1008),0,IF(AB$1004=0,0,1-CHOOSE(AB$1004,IF(ISNUMBER(Datos!AB979),AND(OR(AB$1005="",Datos!AB979&gt;=AB$1005),OR(AB$1006="",Datos!AB979&lt;=AB$1006)),FALSE),IF(ISNUMBER(Datos!AB979),AND(Datos!AB979=INT(Datos!AB979),AND(OR(AB$1005="",Datos!AB979&gt;=AB$1005),OR(AB$1006="",Datos!AB979&lt;=AB$1006))),FALSE),OR(ISNUMBER(FIND(";"&amp;UPPER(TRIM(Datos!AB979&amp;""))&amp;"=",AB$1007)),ISNUMBER(FIND(";"&amp;UPPER(TRIM(Datos!AB979&amp;""))&amp;";",AB$1007))),OR(UPPER(TRIM(Datos!AB979&amp;""))="SÍ",UPPER(TRIM(Datos!AB979&amp;""))="SI",UPPER(TRIM(Datos!AB979&amp;""))="NO"),IF(ISNUMBER(Datos!AB979),AND(OR(AB$1005="",Datos!AB979&gt;=AB$1005),OR(AB$1006="",Datos!AB979&lt;=AB$1006)),FALSE),TRUE))))</f>
        <v>0.0</v>
      </c>
      <c r="AC979">
        <f>IF(Datos!AC979="",0,IF(AND(AC$1008&lt;&gt;"",Datos!AC979=AC$1008),0,IF(AC$1004=0,0,1-CHOOSE(AC$1004,IF(ISNUMBER(Datos!AC979),AND(OR(AC$1005="",Datos!AC979&gt;=AC$1005),OR(AC$1006="",Datos!AC979&lt;=AC$1006)),FALSE),IF(ISNUMBER(Datos!AC979),AND(Datos!AC979=INT(Datos!AC979),AND(OR(AC$1005="",Datos!AC979&gt;=AC$1005),OR(AC$1006="",Datos!AC979&lt;=AC$1006))),FALSE),OR(ISNUMBER(FIND(";"&amp;UPPER(TRIM(Datos!AC979&amp;""))&amp;"=",AC$1007)),ISNUMBER(FIND(";"&amp;UPPER(TRIM(Datos!AC979&amp;""))&amp;";",AC$1007))),OR(UPPER(TRIM(Datos!AC979&amp;""))="SÍ",UPPER(TRIM(Datos!AC979&amp;""))="SI",UPPER(TRIM(Datos!AC979&amp;""))="NO"),IF(ISNUMBER(Datos!AC979),AND(OR(AC$1005="",Datos!AC979&gt;=AC$1005),OR(AC$1006="",Datos!AC979&lt;=AC$1006)),FALSE),TRUE))))</f>
        <v>0.0</v>
      </c>
      <c r="AD979">
        <f>IF(Datos!AD979="",0,IF(AND(AD$1008&lt;&gt;"",Datos!AD979=AD$1008),0,IF(AD$1004=0,0,1-CHOOSE(AD$1004,IF(ISNUMBER(Datos!AD979),AND(OR(AD$1005="",Datos!AD979&gt;=AD$1005),OR(AD$1006="",Datos!AD979&lt;=AD$1006)),FALSE),IF(ISNUMBER(Datos!AD979),AND(Datos!AD979=INT(Datos!AD979),AND(OR(AD$1005="",Datos!AD979&gt;=AD$1005),OR(AD$1006="",Datos!AD979&lt;=AD$1006))),FALSE),OR(ISNUMBER(FIND(";"&amp;UPPER(TRIM(Datos!AD979&amp;""))&amp;"=",AD$1007)),ISNUMBER(FIND(";"&amp;UPPER(TRIM(Datos!AD979&amp;""))&amp;";",AD$1007))),OR(UPPER(TRIM(Datos!AD979&amp;""))="SÍ",UPPER(TRIM(Datos!AD979&amp;""))="SI",UPPER(TRIM(Datos!AD979&amp;""))="NO"),IF(ISNUMBER(Datos!AD979),AND(OR(AD$1005="",Datos!AD979&gt;=AD$1005),OR(AD$1006="",Datos!AD979&lt;=AD$1006)),FALSE),TRUE))))</f>
        <v>0.0</v>
      </c>
      <c r="AE979">
        <f>IF(Datos!AE979="",0,IF(AND(AE$1008&lt;&gt;"",Datos!AE979=AE$1008),0,IF(AE$1004=0,0,1-CHOOSE(AE$1004,IF(ISNUMBER(Datos!AE979),AND(OR(AE$1005="",Datos!AE979&gt;=AE$1005),OR(AE$1006="",Datos!AE979&lt;=AE$1006)),FALSE),IF(ISNUMBER(Datos!AE979),AND(Datos!AE979=INT(Datos!AE979),AND(OR(AE$1005="",Datos!AE979&gt;=AE$1005),OR(AE$1006="",Datos!AE979&lt;=AE$1006))),FALSE),OR(ISNUMBER(FIND(";"&amp;UPPER(TRIM(Datos!AE979&amp;""))&amp;"=",AE$1007)),ISNUMBER(FIND(";"&amp;UPPER(TRIM(Datos!AE979&amp;""))&amp;";",AE$1007))),OR(UPPER(TRIM(Datos!AE979&amp;""))="SÍ",UPPER(TRIM(Datos!AE979&amp;""))="SI",UPPER(TRIM(Datos!AE979&amp;""))="NO"),IF(ISNUMBER(Datos!AE979),AND(OR(AE$1005="",Datos!AE979&gt;=AE$1005),OR(AE$1006="",Datos!AE979&lt;=AE$1006)),FALSE),TRUE))))</f>
        <v>0.0</v>
      </c>
    </row>
    <row r="980" spans="2:31">
      <c r="B980">
        <f>IF(Datos!B980="",0,IF(AND(B$1008&lt;&gt;"",Datos!B980=B$1008),0,IF(B$1004=0,0,1-CHOOSE(B$1004,IF(ISNUMBER(Datos!B980),AND(OR(B$1005="",Datos!B980&gt;=B$1005),OR(B$1006="",Datos!B980&lt;=B$1006)),FALSE),IF(ISNUMBER(Datos!B980),AND(Datos!B980=INT(Datos!B980),AND(OR(B$1005="",Datos!B980&gt;=B$1005),OR(B$1006="",Datos!B980&lt;=B$1006))),FALSE),OR(ISNUMBER(FIND(";"&amp;UPPER(TRIM(Datos!B980&amp;""))&amp;"=",B$1007)),ISNUMBER(FIND(";"&amp;UPPER(TRIM(Datos!B980&amp;""))&amp;";",B$1007))),OR(UPPER(TRIM(Datos!B980&amp;""))="SÍ",UPPER(TRIM(Datos!B980&amp;""))="SI",UPPER(TRIM(Datos!B980&amp;""))="NO"),IF(ISNUMBER(Datos!B980),AND(OR(B$1005="",Datos!B980&gt;=B$1005),OR(B$1006="",Datos!B980&lt;=B$1006)),FALSE),TRUE))))</f>
        <v>0.0</v>
      </c>
      <c r="C980">
        <f>IF(Datos!C980="",0,IF(AND(C$1008&lt;&gt;"",Datos!C980=C$1008),0,IF(C$1004=0,0,1-CHOOSE(C$1004,IF(ISNUMBER(Datos!C980),AND(OR(C$1005="",Datos!C980&gt;=C$1005),OR(C$1006="",Datos!C980&lt;=C$1006)),FALSE),IF(ISNUMBER(Datos!C980),AND(Datos!C980=INT(Datos!C980),AND(OR(C$1005="",Datos!C980&gt;=C$1005),OR(C$1006="",Datos!C980&lt;=C$1006))),FALSE),OR(ISNUMBER(FIND(";"&amp;UPPER(TRIM(Datos!C980&amp;""))&amp;"=",C$1007)),ISNUMBER(FIND(";"&amp;UPPER(TRIM(Datos!C980&amp;""))&amp;";",C$1007))),OR(UPPER(TRIM(Datos!C980&amp;""))="SÍ",UPPER(TRIM(Datos!C980&amp;""))="SI",UPPER(TRIM(Datos!C980&amp;""))="NO"),IF(ISNUMBER(Datos!C980),AND(OR(C$1005="",Datos!C980&gt;=C$1005),OR(C$1006="",Datos!C980&lt;=C$1006)),FALSE),TRUE))))</f>
        <v>0.0</v>
      </c>
      <c r="D980">
        <f>IF(Datos!D980="",0,IF(AND(D$1008&lt;&gt;"",Datos!D980=D$1008),0,IF(D$1004=0,0,1-CHOOSE(D$1004,IF(ISNUMBER(Datos!D980),AND(OR(D$1005="",Datos!D980&gt;=D$1005),OR(D$1006="",Datos!D980&lt;=D$1006)),FALSE),IF(ISNUMBER(Datos!D980),AND(Datos!D980=INT(Datos!D980),AND(OR(D$1005="",Datos!D980&gt;=D$1005),OR(D$1006="",Datos!D980&lt;=D$1006))),FALSE),OR(ISNUMBER(FIND(";"&amp;UPPER(TRIM(Datos!D980&amp;""))&amp;"=",D$1007)),ISNUMBER(FIND(";"&amp;UPPER(TRIM(Datos!D980&amp;""))&amp;";",D$1007))),OR(UPPER(TRIM(Datos!D980&amp;""))="SÍ",UPPER(TRIM(Datos!D980&amp;""))="SI",UPPER(TRIM(Datos!D980&amp;""))="NO"),IF(ISNUMBER(Datos!D980),AND(OR(D$1005="",Datos!D980&gt;=D$1005),OR(D$1006="",Datos!D980&lt;=D$1006)),FALSE),TRUE))))</f>
        <v>0.0</v>
      </c>
      <c r="E980">
        <f>IF(Datos!E980="",0,IF(AND(E$1008&lt;&gt;"",Datos!E980=E$1008),0,IF(E$1004=0,0,1-CHOOSE(E$1004,IF(ISNUMBER(Datos!E980),AND(OR(E$1005="",Datos!E980&gt;=E$1005),OR(E$1006="",Datos!E980&lt;=E$1006)),FALSE),IF(ISNUMBER(Datos!E980),AND(Datos!E980=INT(Datos!E980),AND(OR(E$1005="",Datos!E980&gt;=E$1005),OR(E$1006="",Datos!E980&lt;=E$1006))),FALSE),OR(ISNUMBER(FIND(";"&amp;UPPER(TRIM(Datos!E980&amp;""))&amp;"=",E$1007)),ISNUMBER(FIND(";"&amp;UPPER(TRIM(Datos!E980&amp;""))&amp;";",E$1007))),OR(UPPER(TRIM(Datos!E980&amp;""))="SÍ",UPPER(TRIM(Datos!E980&amp;""))="SI",UPPER(TRIM(Datos!E980&amp;""))="NO"),IF(ISNUMBER(Datos!E980),AND(OR(E$1005="",Datos!E980&gt;=E$1005),OR(E$1006="",Datos!E980&lt;=E$1006)),FALSE),TRUE))))</f>
        <v>0.0</v>
      </c>
      <c r="F980">
        <f>IF(Datos!F980="",0,IF(AND(F$1008&lt;&gt;"",Datos!F980=F$1008),0,IF(F$1004=0,0,1-CHOOSE(F$1004,IF(ISNUMBER(Datos!F980),AND(OR(F$1005="",Datos!F980&gt;=F$1005),OR(F$1006="",Datos!F980&lt;=F$1006)),FALSE),IF(ISNUMBER(Datos!F980),AND(Datos!F980=INT(Datos!F980),AND(OR(F$1005="",Datos!F980&gt;=F$1005),OR(F$1006="",Datos!F980&lt;=F$1006))),FALSE),OR(ISNUMBER(FIND(";"&amp;UPPER(TRIM(Datos!F980&amp;""))&amp;"=",F$1007)),ISNUMBER(FIND(";"&amp;UPPER(TRIM(Datos!F980&amp;""))&amp;";",F$1007))),OR(UPPER(TRIM(Datos!F980&amp;""))="SÍ",UPPER(TRIM(Datos!F980&amp;""))="SI",UPPER(TRIM(Datos!F980&amp;""))="NO"),IF(ISNUMBER(Datos!F980),AND(OR(F$1005="",Datos!F980&gt;=F$1005),OR(F$1006="",Datos!F980&lt;=F$1006)),FALSE),TRUE))))</f>
        <v>0.0</v>
      </c>
      <c r="G980">
        <f>IF(Datos!G980="",0,IF(AND(G$1008&lt;&gt;"",Datos!G980=G$1008),0,IF(G$1004=0,0,1-CHOOSE(G$1004,IF(ISNUMBER(Datos!G980),AND(OR(G$1005="",Datos!G980&gt;=G$1005),OR(G$1006="",Datos!G980&lt;=G$1006)),FALSE),IF(ISNUMBER(Datos!G980),AND(Datos!G980=INT(Datos!G980),AND(OR(G$1005="",Datos!G980&gt;=G$1005),OR(G$1006="",Datos!G980&lt;=G$1006))),FALSE),OR(ISNUMBER(FIND(";"&amp;UPPER(TRIM(Datos!G980&amp;""))&amp;"=",G$1007)),ISNUMBER(FIND(";"&amp;UPPER(TRIM(Datos!G980&amp;""))&amp;";",G$1007))),OR(UPPER(TRIM(Datos!G980&amp;""))="SÍ",UPPER(TRIM(Datos!G980&amp;""))="SI",UPPER(TRIM(Datos!G980&amp;""))="NO"),IF(ISNUMBER(Datos!G980),AND(OR(G$1005="",Datos!G980&gt;=G$1005),OR(G$1006="",Datos!G980&lt;=G$1006)),FALSE),TRUE))))</f>
        <v>0.0</v>
      </c>
      <c r="H980">
        <f>IF(Datos!H980="",0,IF(AND(H$1008&lt;&gt;"",Datos!H980=H$1008),0,IF(H$1004=0,0,1-CHOOSE(H$1004,IF(ISNUMBER(Datos!H980),AND(OR(H$1005="",Datos!H980&gt;=H$1005),OR(H$1006="",Datos!H980&lt;=H$1006)),FALSE),IF(ISNUMBER(Datos!H980),AND(Datos!H980=INT(Datos!H980),AND(OR(H$1005="",Datos!H980&gt;=H$1005),OR(H$1006="",Datos!H980&lt;=H$1006))),FALSE),OR(ISNUMBER(FIND(";"&amp;UPPER(TRIM(Datos!H980&amp;""))&amp;"=",H$1007)),ISNUMBER(FIND(";"&amp;UPPER(TRIM(Datos!H980&amp;""))&amp;";",H$1007))),OR(UPPER(TRIM(Datos!H980&amp;""))="SÍ",UPPER(TRIM(Datos!H980&amp;""))="SI",UPPER(TRIM(Datos!H980&amp;""))="NO"),IF(ISNUMBER(Datos!H980),AND(OR(H$1005="",Datos!H980&gt;=H$1005),OR(H$1006="",Datos!H980&lt;=H$1006)),FALSE),TRUE))))</f>
        <v>0.0</v>
      </c>
      <c r="I980">
        <f>IF(Datos!I980="",0,IF(AND(I$1008&lt;&gt;"",Datos!I980=I$1008),0,IF(I$1004=0,0,1-CHOOSE(I$1004,IF(ISNUMBER(Datos!I980),AND(OR(I$1005="",Datos!I980&gt;=I$1005),OR(I$1006="",Datos!I980&lt;=I$1006)),FALSE),IF(ISNUMBER(Datos!I980),AND(Datos!I980=INT(Datos!I980),AND(OR(I$1005="",Datos!I980&gt;=I$1005),OR(I$1006="",Datos!I980&lt;=I$1006))),FALSE),OR(ISNUMBER(FIND(";"&amp;UPPER(TRIM(Datos!I980&amp;""))&amp;"=",I$1007)),ISNUMBER(FIND(";"&amp;UPPER(TRIM(Datos!I980&amp;""))&amp;";",I$1007))),OR(UPPER(TRIM(Datos!I980&amp;""))="SÍ",UPPER(TRIM(Datos!I980&amp;""))="SI",UPPER(TRIM(Datos!I980&amp;""))="NO"),IF(ISNUMBER(Datos!I980),AND(OR(I$1005="",Datos!I980&gt;=I$1005),OR(I$1006="",Datos!I980&lt;=I$1006)),FALSE),TRUE))))</f>
        <v>0.0</v>
      </c>
      <c r="J980">
        <f>IF(Datos!J980="",0,IF(AND(J$1008&lt;&gt;"",Datos!J980=J$1008),0,IF(J$1004=0,0,1-CHOOSE(J$1004,IF(ISNUMBER(Datos!J980),AND(OR(J$1005="",Datos!J980&gt;=J$1005),OR(J$1006="",Datos!J980&lt;=J$1006)),FALSE),IF(ISNUMBER(Datos!J980),AND(Datos!J980=INT(Datos!J980),AND(OR(J$1005="",Datos!J980&gt;=J$1005),OR(J$1006="",Datos!J980&lt;=J$1006))),FALSE),OR(ISNUMBER(FIND(";"&amp;UPPER(TRIM(Datos!J980&amp;""))&amp;"=",J$1007)),ISNUMBER(FIND(";"&amp;UPPER(TRIM(Datos!J980&amp;""))&amp;";",J$1007))),OR(UPPER(TRIM(Datos!J980&amp;""))="SÍ",UPPER(TRIM(Datos!J980&amp;""))="SI",UPPER(TRIM(Datos!J980&amp;""))="NO"),IF(ISNUMBER(Datos!J980),AND(OR(J$1005="",Datos!J980&gt;=J$1005),OR(J$1006="",Datos!J980&lt;=J$1006)),FALSE),TRUE))))</f>
        <v>0.0</v>
      </c>
      <c r="K980">
        <f>IF(Datos!K980="",0,IF(AND(K$1008&lt;&gt;"",Datos!K980=K$1008),0,IF(K$1004=0,0,1-CHOOSE(K$1004,IF(ISNUMBER(Datos!K980),AND(OR(K$1005="",Datos!K980&gt;=K$1005),OR(K$1006="",Datos!K980&lt;=K$1006)),FALSE),IF(ISNUMBER(Datos!K980),AND(Datos!K980=INT(Datos!K980),AND(OR(K$1005="",Datos!K980&gt;=K$1005),OR(K$1006="",Datos!K980&lt;=K$1006))),FALSE),OR(ISNUMBER(FIND(";"&amp;UPPER(TRIM(Datos!K980&amp;""))&amp;"=",K$1007)),ISNUMBER(FIND(";"&amp;UPPER(TRIM(Datos!K980&amp;""))&amp;";",K$1007))),OR(UPPER(TRIM(Datos!K980&amp;""))="SÍ",UPPER(TRIM(Datos!K980&amp;""))="SI",UPPER(TRIM(Datos!K980&amp;""))="NO"),IF(ISNUMBER(Datos!K980),AND(OR(K$1005="",Datos!K980&gt;=K$1005),OR(K$1006="",Datos!K980&lt;=K$1006)),FALSE),TRUE))))</f>
        <v>0.0</v>
      </c>
      <c r="L980">
        <f>IF(Datos!L980="",0,IF(AND(L$1008&lt;&gt;"",Datos!L980=L$1008),0,IF(L$1004=0,0,1-CHOOSE(L$1004,IF(ISNUMBER(Datos!L980),AND(OR(L$1005="",Datos!L980&gt;=L$1005),OR(L$1006="",Datos!L980&lt;=L$1006)),FALSE),IF(ISNUMBER(Datos!L980),AND(Datos!L980=INT(Datos!L980),AND(OR(L$1005="",Datos!L980&gt;=L$1005),OR(L$1006="",Datos!L980&lt;=L$1006))),FALSE),OR(ISNUMBER(FIND(";"&amp;UPPER(TRIM(Datos!L980&amp;""))&amp;"=",L$1007)),ISNUMBER(FIND(";"&amp;UPPER(TRIM(Datos!L980&amp;""))&amp;";",L$1007))),OR(UPPER(TRIM(Datos!L980&amp;""))="SÍ",UPPER(TRIM(Datos!L980&amp;""))="SI",UPPER(TRIM(Datos!L980&amp;""))="NO"),IF(ISNUMBER(Datos!L980),AND(OR(L$1005="",Datos!L980&gt;=L$1005),OR(L$1006="",Datos!L980&lt;=L$1006)),FALSE),TRUE))))</f>
        <v>0.0</v>
      </c>
      <c r="M980">
        <f>IF(Datos!M980="",0,IF(AND(M$1008&lt;&gt;"",Datos!M980=M$1008),0,IF(M$1004=0,0,1-CHOOSE(M$1004,IF(ISNUMBER(Datos!M980),AND(OR(M$1005="",Datos!M980&gt;=M$1005),OR(M$1006="",Datos!M980&lt;=M$1006)),FALSE),IF(ISNUMBER(Datos!M980),AND(Datos!M980=INT(Datos!M980),AND(OR(M$1005="",Datos!M980&gt;=M$1005),OR(M$1006="",Datos!M980&lt;=M$1006))),FALSE),OR(ISNUMBER(FIND(";"&amp;UPPER(TRIM(Datos!M980&amp;""))&amp;"=",M$1007)),ISNUMBER(FIND(";"&amp;UPPER(TRIM(Datos!M980&amp;""))&amp;";",M$1007))),OR(UPPER(TRIM(Datos!M980&amp;""))="SÍ",UPPER(TRIM(Datos!M980&amp;""))="SI",UPPER(TRIM(Datos!M980&amp;""))="NO"),IF(ISNUMBER(Datos!M980),AND(OR(M$1005="",Datos!M980&gt;=M$1005),OR(M$1006="",Datos!M980&lt;=M$1006)),FALSE),TRUE))))</f>
        <v>0.0</v>
      </c>
      <c r="N980">
        <f>IF(Datos!N980="",0,IF(AND(N$1008&lt;&gt;"",Datos!N980=N$1008),0,IF(N$1004=0,0,1-CHOOSE(N$1004,IF(ISNUMBER(Datos!N980),AND(OR(N$1005="",Datos!N980&gt;=N$1005),OR(N$1006="",Datos!N980&lt;=N$1006)),FALSE),IF(ISNUMBER(Datos!N980),AND(Datos!N980=INT(Datos!N980),AND(OR(N$1005="",Datos!N980&gt;=N$1005),OR(N$1006="",Datos!N980&lt;=N$1006))),FALSE),OR(ISNUMBER(FIND(";"&amp;UPPER(TRIM(Datos!N980&amp;""))&amp;"=",N$1007)),ISNUMBER(FIND(";"&amp;UPPER(TRIM(Datos!N980&amp;""))&amp;";",N$1007))),OR(UPPER(TRIM(Datos!N980&amp;""))="SÍ",UPPER(TRIM(Datos!N980&amp;""))="SI",UPPER(TRIM(Datos!N980&amp;""))="NO"),IF(ISNUMBER(Datos!N980),AND(OR(N$1005="",Datos!N980&gt;=N$1005),OR(N$1006="",Datos!N980&lt;=N$1006)),FALSE),TRUE))))</f>
        <v>0.0</v>
      </c>
      <c r="O980">
        <f>IF(Datos!O980="",0,IF(AND(O$1008&lt;&gt;"",Datos!O980=O$1008),0,IF(O$1004=0,0,1-CHOOSE(O$1004,IF(ISNUMBER(Datos!O980),AND(OR(O$1005="",Datos!O980&gt;=O$1005),OR(O$1006="",Datos!O980&lt;=O$1006)),FALSE),IF(ISNUMBER(Datos!O980),AND(Datos!O980=INT(Datos!O980),AND(OR(O$1005="",Datos!O980&gt;=O$1005),OR(O$1006="",Datos!O980&lt;=O$1006))),FALSE),OR(ISNUMBER(FIND(";"&amp;UPPER(TRIM(Datos!O980&amp;""))&amp;"=",O$1007)),ISNUMBER(FIND(";"&amp;UPPER(TRIM(Datos!O980&amp;""))&amp;";",O$1007))),OR(UPPER(TRIM(Datos!O980&amp;""))="SÍ",UPPER(TRIM(Datos!O980&amp;""))="SI",UPPER(TRIM(Datos!O980&amp;""))="NO"),IF(ISNUMBER(Datos!O980),AND(OR(O$1005="",Datos!O980&gt;=O$1005),OR(O$1006="",Datos!O980&lt;=O$1006)),FALSE),TRUE))))</f>
        <v>0.0</v>
      </c>
      <c r="P980">
        <f>IF(Datos!P980="",0,IF(AND(P$1008&lt;&gt;"",Datos!P980=P$1008),0,IF(P$1004=0,0,1-CHOOSE(P$1004,IF(ISNUMBER(Datos!P980),AND(OR(P$1005="",Datos!P980&gt;=P$1005),OR(P$1006="",Datos!P980&lt;=P$1006)),FALSE),IF(ISNUMBER(Datos!P980),AND(Datos!P980=INT(Datos!P980),AND(OR(P$1005="",Datos!P980&gt;=P$1005),OR(P$1006="",Datos!P980&lt;=P$1006))),FALSE),OR(ISNUMBER(FIND(";"&amp;UPPER(TRIM(Datos!P980&amp;""))&amp;"=",P$1007)),ISNUMBER(FIND(";"&amp;UPPER(TRIM(Datos!P980&amp;""))&amp;";",P$1007))),OR(UPPER(TRIM(Datos!P980&amp;""))="SÍ",UPPER(TRIM(Datos!P980&amp;""))="SI",UPPER(TRIM(Datos!P980&amp;""))="NO"),IF(ISNUMBER(Datos!P980),AND(OR(P$1005="",Datos!P980&gt;=P$1005),OR(P$1006="",Datos!P980&lt;=P$1006)),FALSE),TRUE))))</f>
        <v>0.0</v>
      </c>
      <c r="Q980">
        <f>IF(Datos!Q980="",0,IF(AND(Q$1008&lt;&gt;"",Datos!Q980=Q$1008),0,IF(Q$1004=0,0,1-CHOOSE(Q$1004,IF(ISNUMBER(Datos!Q980),AND(OR(Q$1005="",Datos!Q980&gt;=Q$1005),OR(Q$1006="",Datos!Q980&lt;=Q$1006)),FALSE),IF(ISNUMBER(Datos!Q980),AND(Datos!Q980=INT(Datos!Q980),AND(OR(Q$1005="",Datos!Q980&gt;=Q$1005),OR(Q$1006="",Datos!Q980&lt;=Q$1006))),FALSE),OR(ISNUMBER(FIND(";"&amp;UPPER(TRIM(Datos!Q980&amp;""))&amp;"=",Q$1007)),ISNUMBER(FIND(";"&amp;UPPER(TRIM(Datos!Q980&amp;""))&amp;";",Q$1007))),OR(UPPER(TRIM(Datos!Q980&amp;""))="SÍ",UPPER(TRIM(Datos!Q980&amp;""))="SI",UPPER(TRIM(Datos!Q980&amp;""))="NO"),IF(ISNUMBER(Datos!Q980),AND(OR(Q$1005="",Datos!Q980&gt;=Q$1005),OR(Q$1006="",Datos!Q980&lt;=Q$1006)),FALSE),TRUE))))</f>
        <v>0.0</v>
      </c>
      <c r="R980">
        <f>IF(Datos!R980="",0,IF(AND(R$1008&lt;&gt;"",Datos!R980=R$1008),0,IF(R$1004=0,0,1-CHOOSE(R$1004,IF(ISNUMBER(Datos!R980),AND(OR(R$1005="",Datos!R980&gt;=R$1005),OR(R$1006="",Datos!R980&lt;=R$1006)),FALSE),IF(ISNUMBER(Datos!R980),AND(Datos!R980=INT(Datos!R980),AND(OR(R$1005="",Datos!R980&gt;=R$1005),OR(R$1006="",Datos!R980&lt;=R$1006))),FALSE),OR(ISNUMBER(FIND(";"&amp;UPPER(TRIM(Datos!R980&amp;""))&amp;"=",R$1007)),ISNUMBER(FIND(";"&amp;UPPER(TRIM(Datos!R980&amp;""))&amp;";",R$1007))),OR(UPPER(TRIM(Datos!R980&amp;""))="SÍ",UPPER(TRIM(Datos!R980&amp;""))="SI",UPPER(TRIM(Datos!R980&amp;""))="NO"),IF(ISNUMBER(Datos!R980),AND(OR(R$1005="",Datos!R980&gt;=R$1005),OR(R$1006="",Datos!R980&lt;=R$1006)),FALSE),TRUE))))</f>
        <v>0.0</v>
      </c>
      <c r="S980">
        <f>IF(Datos!S980="",0,IF(AND(S$1008&lt;&gt;"",Datos!S980=S$1008),0,IF(S$1004=0,0,1-CHOOSE(S$1004,IF(ISNUMBER(Datos!S980),AND(OR(S$1005="",Datos!S980&gt;=S$1005),OR(S$1006="",Datos!S980&lt;=S$1006)),FALSE),IF(ISNUMBER(Datos!S980),AND(Datos!S980=INT(Datos!S980),AND(OR(S$1005="",Datos!S980&gt;=S$1005),OR(S$1006="",Datos!S980&lt;=S$1006))),FALSE),OR(ISNUMBER(FIND(";"&amp;UPPER(TRIM(Datos!S980&amp;""))&amp;"=",S$1007)),ISNUMBER(FIND(";"&amp;UPPER(TRIM(Datos!S980&amp;""))&amp;";",S$1007))),OR(UPPER(TRIM(Datos!S980&amp;""))="SÍ",UPPER(TRIM(Datos!S980&amp;""))="SI",UPPER(TRIM(Datos!S980&amp;""))="NO"),IF(ISNUMBER(Datos!S980),AND(OR(S$1005="",Datos!S980&gt;=S$1005),OR(S$1006="",Datos!S980&lt;=S$1006)),FALSE),TRUE))))</f>
        <v>0.0</v>
      </c>
      <c r="T980">
        <f>IF(Datos!T980="",0,IF(AND(T$1008&lt;&gt;"",Datos!T980=T$1008),0,IF(T$1004=0,0,1-CHOOSE(T$1004,IF(ISNUMBER(Datos!T980),AND(OR(T$1005="",Datos!T980&gt;=T$1005),OR(T$1006="",Datos!T980&lt;=T$1006)),FALSE),IF(ISNUMBER(Datos!T980),AND(Datos!T980=INT(Datos!T980),AND(OR(T$1005="",Datos!T980&gt;=T$1005),OR(T$1006="",Datos!T980&lt;=T$1006))),FALSE),OR(ISNUMBER(FIND(";"&amp;UPPER(TRIM(Datos!T980&amp;""))&amp;"=",T$1007)),ISNUMBER(FIND(";"&amp;UPPER(TRIM(Datos!T980&amp;""))&amp;";",T$1007))),OR(UPPER(TRIM(Datos!T980&amp;""))="SÍ",UPPER(TRIM(Datos!T980&amp;""))="SI",UPPER(TRIM(Datos!T980&amp;""))="NO"),IF(ISNUMBER(Datos!T980),AND(OR(T$1005="",Datos!T980&gt;=T$1005),OR(T$1006="",Datos!T980&lt;=T$1006)),FALSE),TRUE))))</f>
        <v>0.0</v>
      </c>
      <c r="U980">
        <f>IF(Datos!U980="",0,IF(AND(U$1008&lt;&gt;"",Datos!U980=U$1008),0,IF(U$1004=0,0,1-CHOOSE(U$1004,IF(ISNUMBER(Datos!U980),AND(OR(U$1005="",Datos!U980&gt;=U$1005),OR(U$1006="",Datos!U980&lt;=U$1006)),FALSE),IF(ISNUMBER(Datos!U980),AND(Datos!U980=INT(Datos!U980),AND(OR(U$1005="",Datos!U980&gt;=U$1005),OR(U$1006="",Datos!U980&lt;=U$1006))),FALSE),OR(ISNUMBER(FIND(";"&amp;UPPER(TRIM(Datos!U980&amp;""))&amp;"=",U$1007)),ISNUMBER(FIND(";"&amp;UPPER(TRIM(Datos!U980&amp;""))&amp;";",U$1007))),OR(UPPER(TRIM(Datos!U980&amp;""))="SÍ",UPPER(TRIM(Datos!U980&amp;""))="SI",UPPER(TRIM(Datos!U980&amp;""))="NO"),IF(ISNUMBER(Datos!U980),AND(OR(U$1005="",Datos!U980&gt;=U$1005),OR(U$1006="",Datos!U980&lt;=U$1006)),FALSE),TRUE))))</f>
        <v>0.0</v>
      </c>
      <c r="V980">
        <f>IF(Datos!V980="",0,IF(AND(V$1008&lt;&gt;"",Datos!V980=V$1008),0,IF(V$1004=0,0,1-CHOOSE(V$1004,IF(ISNUMBER(Datos!V980),AND(OR(V$1005="",Datos!V980&gt;=V$1005),OR(V$1006="",Datos!V980&lt;=V$1006)),FALSE),IF(ISNUMBER(Datos!V980),AND(Datos!V980=INT(Datos!V980),AND(OR(V$1005="",Datos!V980&gt;=V$1005),OR(V$1006="",Datos!V980&lt;=V$1006))),FALSE),OR(ISNUMBER(FIND(";"&amp;UPPER(TRIM(Datos!V980&amp;""))&amp;"=",V$1007)),ISNUMBER(FIND(";"&amp;UPPER(TRIM(Datos!V980&amp;""))&amp;";",V$1007))),OR(UPPER(TRIM(Datos!V980&amp;""))="SÍ",UPPER(TRIM(Datos!V980&amp;""))="SI",UPPER(TRIM(Datos!V980&amp;""))="NO"),IF(ISNUMBER(Datos!V980),AND(OR(V$1005="",Datos!V980&gt;=V$1005),OR(V$1006="",Datos!V980&lt;=V$1006)),FALSE),TRUE))))</f>
        <v>0.0</v>
      </c>
      <c r="W980">
        <f>IF(Datos!W980="",0,IF(AND(W$1008&lt;&gt;"",Datos!W980=W$1008),0,IF(W$1004=0,0,1-CHOOSE(W$1004,IF(ISNUMBER(Datos!W980),AND(OR(W$1005="",Datos!W980&gt;=W$1005),OR(W$1006="",Datos!W980&lt;=W$1006)),FALSE),IF(ISNUMBER(Datos!W980),AND(Datos!W980=INT(Datos!W980),AND(OR(W$1005="",Datos!W980&gt;=W$1005),OR(W$1006="",Datos!W980&lt;=W$1006))),FALSE),OR(ISNUMBER(FIND(";"&amp;UPPER(TRIM(Datos!W980&amp;""))&amp;"=",W$1007)),ISNUMBER(FIND(";"&amp;UPPER(TRIM(Datos!W980&amp;""))&amp;";",W$1007))),OR(UPPER(TRIM(Datos!W980&amp;""))="SÍ",UPPER(TRIM(Datos!W980&amp;""))="SI",UPPER(TRIM(Datos!W980&amp;""))="NO"),IF(ISNUMBER(Datos!W980),AND(OR(W$1005="",Datos!W980&gt;=W$1005),OR(W$1006="",Datos!W980&lt;=W$1006)),FALSE),TRUE))))</f>
        <v>0.0</v>
      </c>
      <c r="X980">
        <f>IF(Datos!X980="",0,IF(AND(X$1008&lt;&gt;"",Datos!X980=X$1008),0,IF(X$1004=0,0,1-CHOOSE(X$1004,IF(ISNUMBER(Datos!X980),AND(OR(X$1005="",Datos!X980&gt;=X$1005),OR(X$1006="",Datos!X980&lt;=X$1006)),FALSE),IF(ISNUMBER(Datos!X980),AND(Datos!X980=INT(Datos!X980),AND(OR(X$1005="",Datos!X980&gt;=X$1005),OR(X$1006="",Datos!X980&lt;=X$1006))),FALSE),OR(ISNUMBER(FIND(";"&amp;UPPER(TRIM(Datos!X980&amp;""))&amp;"=",X$1007)),ISNUMBER(FIND(";"&amp;UPPER(TRIM(Datos!X980&amp;""))&amp;";",X$1007))),OR(UPPER(TRIM(Datos!X980&amp;""))="SÍ",UPPER(TRIM(Datos!X980&amp;""))="SI",UPPER(TRIM(Datos!X980&amp;""))="NO"),IF(ISNUMBER(Datos!X980),AND(OR(X$1005="",Datos!X980&gt;=X$1005),OR(X$1006="",Datos!X980&lt;=X$1006)),FALSE),TRUE))))</f>
        <v>0.0</v>
      </c>
      <c r="Y980">
        <f>IF(Datos!Y980="",0,IF(AND(Y$1008&lt;&gt;"",Datos!Y980=Y$1008),0,IF(Y$1004=0,0,1-CHOOSE(Y$1004,IF(ISNUMBER(Datos!Y980),AND(OR(Y$1005="",Datos!Y980&gt;=Y$1005),OR(Y$1006="",Datos!Y980&lt;=Y$1006)),FALSE),IF(ISNUMBER(Datos!Y980),AND(Datos!Y980=INT(Datos!Y980),AND(OR(Y$1005="",Datos!Y980&gt;=Y$1005),OR(Y$1006="",Datos!Y980&lt;=Y$1006))),FALSE),OR(ISNUMBER(FIND(";"&amp;UPPER(TRIM(Datos!Y980&amp;""))&amp;"=",Y$1007)),ISNUMBER(FIND(";"&amp;UPPER(TRIM(Datos!Y980&amp;""))&amp;";",Y$1007))),OR(UPPER(TRIM(Datos!Y980&amp;""))="SÍ",UPPER(TRIM(Datos!Y980&amp;""))="SI",UPPER(TRIM(Datos!Y980&amp;""))="NO"),IF(ISNUMBER(Datos!Y980),AND(OR(Y$1005="",Datos!Y980&gt;=Y$1005),OR(Y$1006="",Datos!Y980&lt;=Y$1006)),FALSE),TRUE))))</f>
        <v>0.0</v>
      </c>
      <c r="Z980">
        <f>IF(Datos!Z980="",0,IF(AND(Z$1008&lt;&gt;"",Datos!Z980=Z$1008),0,IF(Z$1004=0,0,1-CHOOSE(Z$1004,IF(ISNUMBER(Datos!Z980),AND(OR(Z$1005="",Datos!Z980&gt;=Z$1005),OR(Z$1006="",Datos!Z980&lt;=Z$1006)),FALSE),IF(ISNUMBER(Datos!Z980),AND(Datos!Z980=INT(Datos!Z980),AND(OR(Z$1005="",Datos!Z980&gt;=Z$1005),OR(Z$1006="",Datos!Z980&lt;=Z$1006))),FALSE),OR(ISNUMBER(FIND(";"&amp;UPPER(TRIM(Datos!Z980&amp;""))&amp;"=",Z$1007)),ISNUMBER(FIND(";"&amp;UPPER(TRIM(Datos!Z980&amp;""))&amp;";",Z$1007))),OR(UPPER(TRIM(Datos!Z980&amp;""))="SÍ",UPPER(TRIM(Datos!Z980&amp;""))="SI",UPPER(TRIM(Datos!Z980&amp;""))="NO"),IF(ISNUMBER(Datos!Z980),AND(OR(Z$1005="",Datos!Z980&gt;=Z$1005),OR(Z$1006="",Datos!Z980&lt;=Z$1006)),FALSE),TRUE))))</f>
        <v>0.0</v>
      </c>
      <c r="AA980">
        <f>IF(Datos!AA980="",0,IF(AND(AA$1008&lt;&gt;"",Datos!AA980=AA$1008),0,IF(AA$1004=0,0,1-CHOOSE(AA$1004,IF(ISNUMBER(Datos!AA980),AND(OR(AA$1005="",Datos!AA980&gt;=AA$1005),OR(AA$1006="",Datos!AA980&lt;=AA$1006)),FALSE),IF(ISNUMBER(Datos!AA980),AND(Datos!AA980=INT(Datos!AA980),AND(OR(AA$1005="",Datos!AA980&gt;=AA$1005),OR(AA$1006="",Datos!AA980&lt;=AA$1006))),FALSE),OR(ISNUMBER(FIND(";"&amp;UPPER(TRIM(Datos!AA980&amp;""))&amp;"=",AA$1007)),ISNUMBER(FIND(";"&amp;UPPER(TRIM(Datos!AA980&amp;""))&amp;";",AA$1007))),OR(UPPER(TRIM(Datos!AA980&amp;""))="SÍ",UPPER(TRIM(Datos!AA980&amp;""))="SI",UPPER(TRIM(Datos!AA980&amp;""))="NO"),IF(ISNUMBER(Datos!AA980),AND(OR(AA$1005="",Datos!AA980&gt;=AA$1005),OR(AA$1006="",Datos!AA980&lt;=AA$1006)),FALSE),TRUE))))</f>
        <v>0.0</v>
      </c>
      <c r="AB980">
        <f>IF(Datos!AB980="",0,IF(AND(AB$1008&lt;&gt;"",Datos!AB980=AB$1008),0,IF(AB$1004=0,0,1-CHOOSE(AB$1004,IF(ISNUMBER(Datos!AB980),AND(OR(AB$1005="",Datos!AB980&gt;=AB$1005),OR(AB$1006="",Datos!AB980&lt;=AB$1006)),FALSE),IF(ISNUMBER(Datos!AB980),AND(Datos!AB980=INT(Datos!AB980),AND(OR(AB$1005="",Datos!AB980&gt;=AB$1005),OR(AB$1006="",Datos!AB980&lt;=AB$1006))),FALSE),OR(ISNUMBER(FIND(";"&amp;UPPER(TRIM(Datos!AB980&amp;""))&amp;"=",AB$1007)),ISNUMBER(FIND(";"&amp;UPPER(TRIM(Datos!AB980&amp;""))&amp;";",AB$1007))),OR(UPPER(TRIM(Datos!AB980&amp;""))="SÍ",UPPER(TRIM(Datos!AB980&amp;""))="SI",UPPER(TRIM(Datos!AB980&amp;""))="NO"),IF(ISNUMBER(Datos!AB980),AND(OR(AB$1005="",Datos!AB980&gt;=AB$1005),OR(AB$1006="",Datos!AB980&lt;=AB$1006)),FALSE),TRUE))))</f>
        <v>0.0</v>
      </c>
      <c r="AC980">
        <f>IF(Datos!AC980="",0,IF(AND(AC$1008&lt;&gt;"",Datos!AC980=AC$1008),0,IF(AC$1004=0,0,1-CHOOSE(AC$1004,IF(ISNUMBER(Datos!AC980),AND(OR(AC$1005="",Datos!AC980&gt;=AC$1005),OR(AC$1006="",Datos!AC980&lt;=AC$1006)),FALSE),IF(ISNUMBER(Datos!AC980),AND(Datos!AC980=INT(Datos!AC980),AND(OR(AC$1005="",Datos!AC980&gt;=AC$1005),OR(AC$1006="",Datos!AC980&lt;=AC$1006))),FALSE),OR(ISNUMBER(FIND(";"&amp;UPPER(TRIM(Datos!AC980&amp;""))&amp;"=",AC$1007)),ISNUMBER(FIND(";"&amp;UPPER(TRIM(Datos!AC980&amp;""))&amp;";",AC$1007))),OR(UPPER(TRIM(Datos!AC980&amp;""))="SÍ",UPPER(TRIM(Datos!AC980&amp;""))="SI",UPPER(TRIM(Datos!AC980&amp;""))="NO"),IF(ISNUMBER(Datos!AC980),AND(OR(AC$1005="",Datos!AC980&gt;=AC$1005),OR(AC$1006="",Datos!AC980&lt;=AC$1006)),FALSE),TRUE))))</f>
        <v>0.0</v>
      </c>
      <c r="AD980">
        <f>IF(Datos!AD980="",0,IF(AND(AD$1008&lt;&gt;"",Datos!AD980=AD$1008),0,IF(AD$1004=0,0,1-CHOOSE(AD$1004,IF(ISNUMBER(Datos!AD980),AND(OR(AD$1005="",Datos!AD980&gt;=AD$1005),OR(AD$1006="",Datos!AD980&lt;=AD$1006)),FALSE),IF(ISNUMBER(Datos!AD980),AND(Datos!AD980=INT(Datos!AD980),AND(OR(AD$1005="",Datos!AD980&gt;=AD$1005),OR(AD$1006="",Datos!AD980&lt;=AD$1006))),FALSE),OR(ISNUMBER(FIND(";"&amp;UPPER(TRIM(Datos!AD980&amp;""))&amp;"=",AD$1007)),ISNUMBER(FIND(";"&amp;UPPER(TRIM(Datos!AD980&amp;""))&amp;";",AD$1007))),OR(UPPER(TRIM(Datos!AD980&amp;""))="SÍ",UPPER(TRIM(Datos!AD980&amp;""))="SI",UPPER(TRIM(Datos!AD980&amp;""))="NO"),IF(ISNUMBER(Datos!AD980),AND(OR(AD$1005="",Datos!AD980&gt;=AD$1005),OR(AD$1006="",Datos!AD980&lt;=AD$1006)),FALSE),TRUE))))</f>
        <v>0.0</v>
      </c>
      <c r="AE980">
        <f>IF(Datos!AE980="",0,IF(AND(AE$1008&lt;&gt;"",Datos!AE980=AE$1008),0,IF(AE$1004=0,0,1-CHOOSE(AE$1004,IF(ISNUMBER(Datos!AE980),AND(OR(AE$1005="",Datos!AE980&gt;=AE$1005),OR(AE$1006="",Datos!AE980&lt;=AE$1006)),FALSE),IF(ISNUMBER(Datos!AE980),AND(Datos!AE980=INT(Datos!AE980),AND(OR(AE$1005="",Datos!AE980&gt;=AE$1005),OR(AE$1006="",Datos!AE980&lt;=AE$1006))),FALSE),OR(ISNUMBER(FIND(";"&amp;UPPER(TRIM(Datos!AE980&amp;""))&amp;"=",AE$1007)),ISNUMBER(FIND(";"&amp;UPPER(TRIM(Datos!AE980&amp;""))&amp;";",AE$1007))),OR(UPPER(TRIM(Datos!AE980&amp;""))="SÍ",UPPER(TRIM(Datos!AE980&amp;""))="SI",UPPER(TRIM(Datos!AE980&amp;""))="NO"),IF(ISNUMBER(Datos!AE980),AND(OR(AE$1005="",Datos!AE980&gt;=AE$1005),OR(AE$1006="",Datos!AE980&lt;=AE$1006)),FALSE),TRUE))))</f>
        <v>0.0</v>
      </c>
    </row>
    <row r="981" spans="2:31">
      <c r="B981">
        <f>IF(Datos!B981="",0,IF(AND(B$1008&lt;&gt;"",Datos!B981=B$1008),0,IF(B$1004=0,0,1-CHOOSE(B$1004,IF(ISNUMBER(Datos!B981),AND(OR(B$1005="",Datos!B981&gt;=B$1005),OR(B$1006="",Datos!B981&lt;=B$1006)),FALSE),IF(ISNUMBER(Datos!B981),AND(Datos!B981=INT(Datos!B981),AND(OR(B$1005="",Datos!B981&gt;=B$1005),OR(B$1006="",Datos!B981&lt;=B$1006))),FALSE),OR(ISNUMBER(FIND(";"&amp;UPPER(TRIM(Datos!B981&amp;""))&amp;"=",B$1007)),ISNUMBER(FIND(";"&amp;UPPER(TRIM(Datos!B981&amp;""))&amp;";",B$1007))),OR(UPPER(TRIM(Datos!B981&amp;""))="SÍ",UPPER(TRIM(Datos!B981&amp;""))="SI",UPPER(TRIM(Datos!B981&amp;""))="NO"),IF(ISNUMBER(Datos!B981),AND(OR(B$1005="",Datos!B981&gt;=B$1005),OR(B$1006="",Datos!B981&lt;=B$1006)),FALSE),TRUE))))</f>
        <v>0.0</v>
      </c>
      <c r="C981">
        <f>IF(Datos!C981="",0,IF(AND(C$1008&lt;&gt;"",Datos!C981=C$1008),0,IF(C$1004=0,0,1-CHOOSE(C$1004,IF(ISNUMBER(Datos!C981),AND(OR(C$1005="",Datos!C981&gt;=C$1005),OR(C$1006="",Datos!C981&lt;=C$1006)),FALSE),IF(ISNUMBER(Datos!C981),AND(Datos!C981=INT(Datos!C981),AND(OR(C$1005="",Datos!C981&gt;=C$1005),OR(C$1006="",Datos!C981&lt;=C$1006))),FALSE),OR(ISNUMBER(FIND(";"&amp;UPPER(TRIM(Datos!C981&amp;""))&amp;"=",C$1007)),ISNUMBER(FIND(";"&amp;UPPER(TRIM(Datos!C981&amp;""))&amp;";",C$1007))),OR(UPPER(TRIM(Datos!C981&amp;""))="SÍ",UPPER(TRIM(Datos!C981&amp;""))="SI",UPPER(TRIM(Datos!C981&amp;""))="NO"),IF(ISNUMBER(Datos!C981),AND(OR(C$1005="",Datos!C981&gt;=C$1005),OR(C$1006="",Datos!C981&lt;=C$1006)),FALSE),TRUE))))</f>
        <v>0.0</v>
      </c>
      <c r="D981">
        <f>IF(Datos!D981="",0,IF(AND(D$1008&lt;&gt;"",Datos!D981=D$1008),0,IF(D$1004=0,0,1-CHOOSE(D$1004,IF(ISNUMBER(Datos!D981),AND(OR(D$1005="",Datos!D981&gt;=D$1005),OR(D$1006="",Datos!D981&lt;=D$1006)),FALSE),IF(ISNUMBER(Datos!D981),AND(Datos!D981=INT(Datos!D981),AND(OR(D$1005="",Datos!D981&gt;=D$1005),OR(D$1006="",Datos!D981&lt;=D$1006))),FALSE),OR(ISNUMBER(FIND(";"&amp;UPPER(TRIM(Datos!D981&amp;""))&amp;"=",D$1007)),ISNUMBER(FIND(";"&amp;UPPER(TRIM(Datos!D981&amp;""))&amp;";",D$1007))),OR(UPPER(TRIM(Datos!D981&amp;""))="SÍ",UPPER(TRIM(Datos!D981&amp;""))="SI",UPPER(TRIM(Datos!D981&amp;""))="NO"),IF(ISNUMBER(Datos!D981),AND(OR(D$1005="",Datos!D981&gt;=D$1005),OR(D$1006="",Datos!D981&lt;=D$1006)),FALSE),TRUE))))</f>
        <v>0.0</v>
      </c>
      <c r="E981">
        <f>IF(Datos!E981="",0,IF(AND(E$1008&lt;&gt;"",Datos!E981=E$1008),0,IF(E$1004=0,0,1-CHOOSE(E$1004,IF(ISNUMBER(Datos!E981),AND(OR(E$1005="",Datos!E981&gt;=E$1005),OR(E$1006="",Datos!E981&lt;=E$1006)),FALSE),IF(ISNUMBER(Datos!E981),AND(Datos!E981=INT(Datos!E981),AND(OR(E$1005="",Datos!E981&gt;=E$1005),OR(E$1006="",Datos!E981&lt;=E$1006))),FALSE),OR(ISNUMBER(FIND(";"&amp;UPPER(TRIM(Datos!E981&amp;""))&amp;"=",E$1007)),ISNUMBER(FIND(";"&amp;UPPER(TRIM(Datos!E981&amp;""))&amp;";",E$1007))),OR(UPPER(TRIM(Datos!E981&amp;""))="SÍ",UPPER(TRIM(Datos!E981&amp;""))="SI",UPPER(TRIM(Datos!E981&amp;""))="NO"),IF(ISNUMBER(Datos!E981),AND(OR(E$1005="",Datos!E981&gt;=E$1005),OR(E$1006="",Datos!E981&lt;=E$1006)),FALSE),TRUE))))</f>
        <v>0.0</v>
      </c>
      <c r="F981">
        <f>IF(Datos!F981="",0,IF(AND(F$1008&lt;&gt;"",Datos!F981=F$1008),0,IF(F$1004=0,0,1-CHOOSE(F$1004,IF(ISNUMBER(Datos!F981),AND(OR(F$1005="",Datos!F981&gt;=F$1005),OR(F$1006="",Datos!F981&lt;=F$1006)),FALSE),IF(ISNUMBER(Datos!F981),AND(Datos!F981=INT(Datos!F981),AND(OR(F$1005="",Datos!F981&gt;=F$1005),OR(F$1006="",Datos!F981&lt;=F$1006))),FALSE),OR(ISNUMBER(FIND(";"&amp;UPPER(TRIM(Datos!F981&amp;""))&amp;"=",F$1007)),ISNUMBER(FIND(";"&amp;UPPER(TRIM(Datos!F981&amp;""))&amp;";",F$1007))),OR(UPPER(TRIM(Datos!F981&amp;""))="SÍ",UPPER(TRIM(Datos!F981&amp;""))="SI",UPPER(TRIM(Datos!F981&amp;""))="NO"),IF(ISNUMBER(Datos!F981),AND(OR(F$1005="",Datos!F981&gt;=F$1005),OR(F$1006="",Datos!F981&lt;=F$1006)),FALSE),TRUE))))</f>
        <v>0.0</v>
      </c>
      <c r="G981">
        <f>IF(Datos!G981="",0,IF(AND(G$1008&lt;&gt;"",Datos!G981=G$1008),0,IF(G$1004=0,0,1-CHOOSE(G$1004,IF(ISNUMBER(Datos!G981),AND(OR(G$1005="",Datos!G981&gt;=G$1005),OR(G$1006="",Datos!G981&lt;=G$1006)),FALSE),IF(ISNUMBER(Datos!G981),AND(Datos!G981=INT(Datos!G981),AND(OR(G$1005="",Datos!G981&gt;=G$1005),OR(G$1006="",Datos!G981&lt;=G$1006))),FALSE),OR(ISNUMBER(FIND(";"&amp;UPPER(TRIM(Datos!G981&amp;""))&amp;"=",G$1007)),ISNUMBER(FIND(";"&amp;UPPER(TRIM(Datos!G981&amp;""))&amp;";",G$1007))),OR(UPPER(TRIM(Datos!G981&amp;""))="SÍ",UPPER(TRIM(Datos!G981&amp;""))="SI",UPPER(TRIM(Datos!G981&amp;""))="NO"),IF(ISNUMBER(Datos!G981),AND(OR(G$1005="",Datos!G981&gt;=G$1005),OR(G$1006="",Datos!G981&lt;=G$1006)),FALSE),TRUE))))</f>
        <v>0.0</v>
      </c>
      <c r="H981">
        <f>IF(Datos!H981="",0,IF(AND(H$1008&lt;&gt;"",Datos!H981=H$1008),0,IF(H$1004=0,0,1-CHOOSE(H$1004,IF(ISNUMBER(Datos!H981),AND(OR(H$1005="",Datos!H981&gt;=H$1005),OR(H$1006="",Datos!H981&lt;=H$1006)),FALSE),IF(ISNUMBER(Datos!H981),AND(Datos!H981=INT(Datos!H981),AND(OR(H$1005="",Datos!H981&gt;=H$1005),OR(H$1006="",Datos!H981&lt;=H$1006))),FALSE),OR(ISNUMBER(FIND(";"&amp;UPPER(TRIM(Datos!H981&amp;""))&amp;"=",H$1007)),ISNUMBER(FIND(";"&amp;UPPER(TRIM(Datos!H981&amp;""))&amp;";",H$1007))),OR(UPPER(TRIM(Datos!H981&amp;""))="SÍ",UPPER(TRIM(Datos!H981&amp;""))="SI",UPPER(TRIM(Datos!H981&amp;""))="NO"),IF(ISNUMBER(Datos!H981),AND(OR(H$1005="",Datos!H981&gt;=H$1005),OR(H$1006="",Datos!H981&lt;=H$1006)),FALSE),TRUE))))</f>
        <v>0.0</v>
      </c>
      <c r="I981">
        <f>IF(Datos!I981="",0,IF(AND(I$1008&lt;&gt;"",Datos!I981=I$1008),0,IF(I$1004=0,0,1-CHOOSE(I$1004,IF(ISNUMBER(Datos!I981),AND(OR(I$1005="",Datos!I981&gt;=I$1005),OR(I$1006="",Datos!I981&lt;=I$1006)),FALSE),IF(ISNUMBER(Datos!I981),AND(Datos!I981=INT(Datos!I981),AND(OR(I$1005="",Datos!I981&gt;=I$1005),OR(I$1006="",Datos!I981&lt;=I$1006))),FALSE),OR(ISNUMBER(FIND(";"&amp;UPPER(TRIM(Datos!I981&amp;""))&amp;"=",I$1007)),ISNUMBER(FIND(";"&amp;UPPER(TRIM(Datos!I981&amp;""))&amp;";",I$1007))),OR(UPPER(TRIM(Datos!I981&amp;""))="SÍ",UPPER(TRIM(Datos!I981&amp;""))="SI",UPPER(TRIM(Datos!I981&amp;""))="NO"),IF(ISNUMBER(Datos!I981),AND(OR(I$1005="",Datos!I981&gt;=I$1005),OR(I$1006="",Datos!I981&lt;=I$1006)),FALSE),TRUE))))</f>
        <v>0.0</v>
      </c>
      <c r="J981">
        <f>IF(Datos!J981="",0,IF(AND(J$1008&lt;&gt;"",Datos!J981=J$1008),0,IF(J$1004=0,0,1-CHOOSE(J$1004,IF(ISNUMBER(Datos!J981),AND(OR(J$1005="",Datos!J981&gt;=J$1005),OR(J$1006="",Datos!J981&lt;=J$1006)),FALSE),IF(ISNUMBER(Datos!J981),AND(Datos!J981=INT(Datos!J981),AND(OR(J$1005="",Datos!J981&gt;=J$1005),OR(J$1006="",Datos!J981&lt;=J$1006))),FALSE),OR(ISNUMBER(FIND(";"&amp;UPPER(TRIM(Datos!J981&amp;""))&amp;"=",J$1007)),ISNUMBER(FIND(";"&amp;UPPER(TRIM(Datos!J981&amp;""))&amp;";",J$1007))),OR(UPPER(TRIM(Datos!J981&amp;""))="SÍ",UPPER(TRIM(Datos!J981&amp;""))="SI",UPPER(TRIM(Datos!J981&amp;""))="NO"),IF(ISNUMBER(Datos!J981),AND(OR(J$1005="",Datos!J981&gt;=J$1005),OR(J$1006="",Datos!J981&lt;=J$1006)),FALSE),TRUE))))</f>
        <v>0.0</v>
      </c>
      <c r="K981">
        <f>IF(Datos!K981="",0,IF(AND(K$1008&lt;&gt;"",Datos!K981=K$1008),0,IF(K$1004=0,0,1-CHOOSE(K$1004,IF(ISNUMBER(Datos!K981),AND(OR(K$1005="",Datos!K981&gt;=K$1005),OR(K$1006="",Datos!K981&lt;=K$1006)),FALSE),IF(ISNUMBER(Datos!K981),AND(Datos!K981=INT(Datos!K981),AND(OR(K$1005="",Datos!K981&gt;=K$1005),OR(K$1006="",Datos!K981&lt;=K$1006))),FALSE),OR(ISNUMBER(FIND(";"&amp;UPPER(TRIM(Datos!K981&amp;""))&amp;"=",K$1007)),ISNUMBER(FIND(";"&amp;UPPER(TRIM(Datos!K981&amp;""))&amp;";",K$1007))),OR(UPPER(TRIM(Datos!K981&amp;""))="SÍ",UPPER(TRIM(Datos!K981&amp;""))="SI",UPPER(TRIM(Datos!K981&amp;""))="NO"),IF(ISNUMBER(Datos!K981),AND(OR(K$1005="",Datos!K981&gt;=K$1005),OR(K$1006="",Datos!K981&lt;=K$1006)),FALSE),TRUE))))</f>
        <v>0.0</v>
      </c>
      <c r="L981">
        <f>IF(Datos!L981="",0,IF(AND(L$1008&lt;&gt;"",Datos!L981=L$1008),0,IF(L$1004=0,0,1-CHOOSE(L$1004,IF(ISNUMBER(Datos!L981),AND(OR(L$1005="",Datos!L981&gt;=L$1005),OR(L$1006="",Datos!L981&lt;=L$1006)),FALSE),IF(ISNUMBER(Datos!L981),AND(Datos!L981=INT(Datos!L981),AND(OR(L$1005="",Datos!L981&gt;=L$1005),OR(L$1006="",Datos!L981&lt;=L$1006))),FALSE),OR(ISNUMBER(FIND(";"&amp;UPPER(TRIM(Datos!L981&amp;""))&amp;"=",L$1007)),ISNUMBER(FIND(";"&amp;UPPER(TRIM(Datos!L981&amp;""))&amp;";",L$1007))),OR(UPPER(TRIM(Datos!L981&amp;""))="SÍ",UPPER(TRIM(Datos!L981&amp;""))="SI",UPPER(TRIM(Datos!L981&amp;""))="NO"),IF(ISNUMBER(Datos!L981),AND(OR(L$1005="",Datos!L981&gt;=L$1005),OR(L$1006="",Datos!L981&lt;=L$1006)),FALSE),TRUE))))</f>
        <v>0.0</v>
      </c>
      <c r="M981">
        <f>IF(Datos!M981="",0,IF(AND(M$1008&lt;&gt;"",Datos!M981=M$1008),0,IF(M$1004=0,0,1-CHOOSE(M$1004,IF(ISNUMBER(Datos!M981),AND(OR(M$1005="",Datos!M981&gt;=M$1005),OR(M$1006="",Datos!M981&lt;=M$1006)),FALSE),IF(ISNUMBER(Datos!M981),AND(Datos!M981=INT(Datos!M981),AND(OR(M$1005="",Datos!M981&gt;=M$1005),OR(M$1006="",Datos!M981&lt;=M$1006))),FALSE),OR(ISNUMBER(FIND(";"&amp;UPPER(TRIM(Datos!M981&amp;""))&amp;"=",M$1007)),ISNUMBER(FIND(";"&amp;UPPER(TRIM(Datos!M981&amp;""))&amp;";",M$1007))),OR(UPPER(TRIM(Datos!M981&amp;""))="SÍ",UPPER(TRIM(Datos!M981&amp;""))="SI",UPPER(TRIM(Datos!M981&amp;""))="NO"),IF(ISNUMBER(Datos!M981),AND(OR(M$1005="",Datos!M981&gt;=M$1005),OR(M$1006="",Datos!M981&lt;=M$1006)),FALSE),TRUE))))</f>
        <v>0.0</v>
      </c>
      <c r="N981">
        <f>IF(Datos!N981="",0,IF(AND(N$1008&lt;&gt;"",Datos!N981=N$1008),0,IF(N$1004=0,0,1-CHOOSE(N$1004,IF(ISNUMBER(Datos!N981),AND(OR(N$1005="",Datos!N981&gt;=N$1005),OR(N$1006="",Datos!N981&lt;=N$1006)),FALSE),IF(ISNUMBER(Datos!N981),AND(Datos!N981=INT(Datos!N981),AND(OR(N$1005="",Datos!N981&gt;=N$1005),OR(N$1006="",Datos!N981&lt;=N$1006))),FALSE),OR(ISNUMBER(FIND(";"&amp;UPPER(TRIM(Datos!N981&amp;""))&amp;"=",N$1007)),ISNUMBER(FIND(";"&amp;UPPER(TRIM(Datos!N981&amp;""))&amp;";",N$1007))),OR(UPPER(TRIM(Datos!N981&amp;""))="SÍ",UPPER(TRIM(Datos!N981&amp;""))="SI",UPPER(TRIM(Datos!N981&amp;""))="NO"),IF(ISNUMBER(Datos!N981),AND(OR(N$1005="",Datos!N981&gt;=N$1005),OR(N$1006="",Datos!N981&lt;=N$1006)),FALSE),TRUE))))</f>
        <v>0.0</v>
      </c>
      <c r="O981">
        <f>IF(Datos!O981="",0,IF(AND(O$1008&lt;&gt;"",Datos!O981=O$1008),0,IF(O$1004=0,0,1-CHOOSE(O$1004,IF(ISNUMBER(Datos!O981),AND(OR(O$1005="",Datos!O981&gt;=O$1005),OR(O$1006="",Datos!O981&lt;=O$1006)),FALSE),IF(ISNUMBER(Datos!O981),AND(Datos!O981=INT(Datos!O981),AND(OR(O$1005="",Datos!O981&gt;=O$1005),OR(O$1006="",Datos!O981&lt;=O$1006))),FALSE),OR(ISNUMBER(FIND(";"&amp;UPPER(TRIM(Datos!O981&amp;""))&amp;"=",O$1007)),ISNUMBER(FIND(";"&amp;UPPER(TRIM(Datos!O981&amp;""))&amp;";",O$1007))),OR(UPPER(TRIM(Datos!O981&amp;""))="SÍ",UPPER(TRIM(Datos!O981&amp;""))="SI",UPPER(TRIM(Datos!O981&amp;""))="NO"),IF(ISNUMBER(Datos!O981),AND(OR(O$1005="",Datos!O981&gt;=O$1005),OR(O$1006="",Datos!O981&lt;=O$1006)),FALSE),TRUE))))</f>
        <v>0.0</v>
      </c>
      <c r="P981">
        <f>IF(Datos!P981="",0,IF(AND(P$1008&lt;&gt;"",Datos!P981=P$1008),0,IF(P$1004=0,0,1-CHOOSE(P$1004,IF(ISNUMBER(Datos!P981),AND(OR(P$1005="",Datos!P981&gt;=P$1005),OR(P$1006="",Datos!P981&lt;=P$1006)),FALSE),IF(ISNUMBER(Datos!P981),AND(Datos!P981=INT(Datos!P981),AND(OR(P$1005="",Datos!P981&gt;=P$1005),OR(P$1006="",Datos!P981&lt;=P$1006))),FALSE),OR(ISNUMBER(FIND(";"&amp;UPPER(TRIM(Datos!P981&amp;""))&amp;"=",P$1007)),ISNUMBER(FIND(";"&amp;UPPER(TRIM(Datos!P981&amp;""))&amp;";",P$1007))),OR(UPPER(TRIM(Datos!P981&amp;""))="SÍ",UPPER(TRIM(Datos!P981&amp;""))="SI",UPPER(TRIM(Datos!P981&amp;""))="NO"),IF(ISNUMBER(Datos!P981),AND(OR(P$1005="",Datos!P981&gt;=P$1005),OR(P$1006="",Datos!P981&lt;=P$1006)),FALSE),TRUE))))</f>
        <v>0.0</v>
      </c>
      <c r="Q981">
        <f>IF(Datos!Q981="",0,IF(AND(Q$1008&lt;&gt;"",Datos!Q981=Q$1008),0,IF(Q$1004=0,0,1-CHOOSE(Q$1004,IF(ISNUMBER(Datos!Q981),AND(OR(Q$1005="",Datos!Q981&gt;=Q$1005),OR(Q$1006="",Datos!Q981&lt;=Q$1006)),FALSE),IF(ISNUMBER(Datos!Q981),AND(Datos!Q981=INT(Datos!Q981),AND(OR(Q$1005="",Datos!Q981&gt;=Q$1005),OR(Q$1006="",Datos!Q981&lt;=Q$1006))),FALSE),OR(ISNUMBER(FIND(";"&amp;UPPER(TRIM(Datos!Q981&amp;""))&amp;"=",Q$1007)),ISNUMBER(FIND(";"&amp;UPPER(TRIM(Datos!Q981&amp;""))&amp;";",Q$1007))),OR(UPPER(TRIM(Datos!Q981&amp;""))="SÍ",UPPER(TRIM(Datos!Q981&amp;""))="SI",UPPER(TRIM(Datos!Q981&amp;""))="NO"),IF(ISNUMBER(Datos!Q981),AND(OR(Q$1005="",Datos!Q981&gt;=Q$1005),OR(Q$1006="",Datos!Q981&lt;=Q$1006)),FALSE),TRUE))))</f>
        <v>0.0</v>
      </c>
      <c r="R981">
        <f>IF(Datos!R981="",0,IF(AND(R$1008&lt;&gt;"",Datos!R981=R$1008),0,IF(R$1004=0,0,1-CHOOSE(R$1004,IF(ISNUMBER(Datos!R981),AND(OR(R$1005="",Datos!R981&gt;=R$1005),OR(R$1006="",Datos!R981&lt;=R$1006)),FALSE),IF(ISNUMBER(Datos!R981),AND(Datos!R981=INT(Datos!R981),AND(OR(R$1005="",Datos!R981&gt;=R$1005),OR(R$1006="",Datos!R981&lt;=R$1006))),FALSE),OR(ISNUMBER(FIND(";"&amp;UPPER(TRIM(Datos!R981&amp;""))&amp;"=",R$1007)),ISNUMBER(FIND(";"&amp;UPPER(TRIM(Datos!R981&amp;""))&amp;";",R$1007))),OR(UPPER(TRIM(Datos!R981&amp;""))="SÍ",UPPER(TRIM(Datos!R981&amp;""))="SI",UPPER(TRIM(Datos!R981&amp;""))="NO"),IF(ISNUMBER(Datos!R981),AND(OR(R$1005="",Datos!R981&gt;=R$1005),OR(R$1006="",Datos!R981&lt;=R$1006)),FALSE),TRUE))))</f>
        <v>0.0</v>
      </c>
      <c r="S981">
        <f>IF(Datos!S981="",0,IF(AND(S$1008&lt;&gt;"",Datos!S981=S$1008),0,IF(S$1004=0,0,1-CHOOSE(S$1004,IF(ISNUMBER(Datos!S981),AND(OR(S$1005="",Datos!S981&gt;=S$1005),OR(S$1006="",Datos!S981&lt;=S$1006)),FALSE),IF(ISNUMBER(Datos!S981),AND(Datos!S981=INT(Datos!S981),AND(OR(S$1005="",Datos!S981&gt;=S$1005),OR(S$1006="",Datos!S981&lt;=S$1006))),FALSE),OR(ISNUMBER(FIND(";"&amp;UPPER(TRIM(Datos!S981&amp;""))&amp;"=",S$1007)),ISNUMBER(FIND(";"&amp;UPPER(TRIM(Datos!S981&amp;""))&amp;";",S$1007))),OR(UPPER(TRIM(Datos!S981&amp;""))="SÍ",UPPER(TRIM(Datos!S981&amp;""))="SI",UPPER(TRIM(Datos!S981&amp;""))="NO"),IF(ISNUMBER(Datos!S981),AND(OR(S$1005="",Datos!S981&gt;=S$1005),OR(S$1006="",Datos!S981&lt;=S$1006)),FALSE),TRUE))))</f>
        <v>0.0</v>
      </c>
      <c r="T981">
        <f>IF(Datos!T981="",0,IF(AND(T$1008&lt;&gt;"",Datos!T981=T$1008),0,IF(T$1004=0,0,1-CHOOSE(T$1004,IF(ISNUMBER(Datos!T981),AND(OR(T$1005="",Datos!T981&gt;=T$1005),OR(T$1006="",Datos!T981&lt;=T$1006)),FALSE),IF(ISNUMBER(Datos!T981),AND(Datos!T981=INT(Datos!T981),AND(OR(T$1005="",Datos!T981&gt;=T$1005),OR(T$1006="",Datos!T981&lt;=T$1006))),FALSE),OR(ISNUMBER(FIND(";"&amp;UPPER(TRIM(Datos!T981&amp;""))&amp;"=",T$1007)),ISNUMBER(FIND(";"&amp;UPPER(TRIM(Datos!T981&amp;""))&amp;";",T$1007))),OR(UPPER(TRIM(Datos!T981&amp;""))="SÍ",UPPER(TRIM(Datos!T981&amp;""))="SI",UPPER(TRIM(Datos!T981&amp;""))="NO"),IF(ISNUMBER(Datos!T981),AND(OR(T$1005="",Datos!T981&gt;=T$1005),OR(T$1006="",Datos!T981&lt;=T$1006)),FALSE),TRUE))))</f>
        <v>0.0</v>
      </c>
      <c r="U981">
        <f>IF(Datos!U981="",0,IF(AND(U$1008&lt;&gt;"",Datos!U981=U$1008),0,IF(U$1004=0,0,1-CHOOSE(U$1004,IF(ISNUMBER(Datos!U981),AND(OR(U$1005="",Datos!U981&gt;=U$1005),OR(U$1006="",Datos!U981&lt;=U$1006)),FALSE),IF(ISNUMBER(Datos!U981),AND(Datos!U981=INT(Datos!U981),AND(OR(U$1005="",Datos!U981&gt;=U$1005),OR(U$1006="",Datos!U981&lt;=U$1006))),FALSE),OR(ISNUMBER(FIND(";"&amp;UPPER(TRIM(Datos!U981&amp;""))&amp;"=",U$1007)),ISNUMBER(FIND(";"&amp;UPPER(TRIM(Datos!U981&amp;""))&amp;";",U$1007))),OR(UPPER(TRIM(Datos!U981&amp;""))="SÍ",UPPER(TRIM(Datos!U981&amp;""))="SI",UPPER(TRIM(Datos!U981&amp;""))="NO"),IF(ISNUMBER(Datos!U981),AND(OR(U$1005="",Datos!U981&gt;=U$1005),OR(U$1006="",Datos!U981&lt;=U$1006)),FALSE),TRUE))))</f>
        <v>0.0</v>
      </c>
      <c r="V981">
        <f>IF(Datos!V981="",0,IF(AND(V$1008&lt;&gt;"",Datos!V981=V$1008),0,IF(V$1004=0,0,1-CHOOSE(V$1004,IF(ISNUMBER(Datos!V981),AND(OR(V$1005="",Datos!V981&gt;=V$1005),OR(V$1006="",Datos!V981&lt;=V$1006)),FALSE),IF(ISNUMBER(Datos!V981),AND(Datos!V981=INT(Datos!V981),AND(OR(V$1005="",Datos!V981&gt;=V$1005),OR(V$1006="",Datos!V981&lt;=V$1006))),FALSE),OR(ISNUMBER(FIND(";"&amp;UPPER(TRIM(Datos!V981&amp;""))&amp;"=",V$1007)),ISNUMBER(FIND(";"&amp;UPPER(TRIM(Datos!V981&amp;""))&amp;";",V$1007))),OR(UPPER(TRIM(Datos!V981&amp;""))="SÍ",UPPER(TRIM(Datos!V981&amp;""))="SI",UPPER(TRIM(Datos!V981&amp;""))="NO"),IF(ISNUMBER(Datos!V981),AND(OR(V$1005="",Datos!V981&gt;=V$1005),OR(V$1006="",Datos!V981&lt;=V$1006)),FALSE),TRUE))))</f>
        <v>0.0</v>
      </c>
      <c r="W981">
        <f>IF(Datos!W981="",0,IF(AND(W$1008&lt;&gt;"",Datos!W981=W$1008),0,IF(W$1004=0,0,1-CHOOSE(W$1004,IF(ISNUMBER(Datos!W981),AND(OR(W$1005="",Datos!W981&gt;=W$1005),OR(W$1006="",Datos!W981&lt;=W$1006)),FALSE),IF(ISNUMBER(Datos!W981),AND(Datos!W981=INT(Datos!W981),AND(OR(W$1005="",Datos!W981&gt;=W$1005),OR(W$1006="",Datos!W981&lt;=W$1006))),FALSE),OR(ISNUMBER(FIND(";"&amp;UPPER(TRIM(Datos!W981&amp;""))&amp;"=",W$1007)),ISNUMBER(FIND(";"&amp;UPPER(TRIM(Datos!W981&amp;""))&amp;";",W$1007))),OR(UPPER(TRIM(Datos!W981&amp;""))="SÍ",UPPER(TRIM(Datos!W981&amp;""))="SI",UPPER(TRIM(Datos!W981&amp;""))="NO"),IF(ISNUMBER(Datos!W981),AND(OR(W$1005="",Datos!W981&gt;=W$1005),OR(W$1006="",Datos!W981&lt;=W$1006)),FALSE),TRUE))))</f>
        <v>0.0</v>
      </c>
      <c r="X981">
        <f>IF(Datos!X981="",0,IF(AND(X$1008&lt;&gt;"",Datos!X981=X$1008),0,IF(X$1004=0,0,1-CHOOSE(X$1004,IF(ISNUMBER(Datos!X981),AND(OR(X$1005="",Datos!X981&gt;=X$1005),OR(X$1006="",Datos!X981&lt;=X$1006)),FALSE),IF(ISNUMBER(Datos!X981),AND(Datos!X981=INT(Datos!X981),AND(OR(X$1005="",Datos!X981&gt;=X$1005),OR(X$1006="",Datos!X981&lt;=X$1006))),FALSE),OR(ISNUMBER(FIND(";"&amp;UPPER(TRIM(Datos!X981&amp;""))&amp;"=",X$1007)),ISNUMBER(FIND(";"&amp;UPPER(TRIM(Datos!X981&amp;""))&amp;";",X$1007))),OR(UPPER(TRIM(Datos!X981&amp;""))="SÍ",UPPER(TRIM(Datos!X981&amp;""))="SI",UPPER(TRIM(Datos!X981&amp;""))="NO"),IF(ISNUMBER(Datos!X981),AND(OR(X$1005="",Datos!X981&gt;=X$1005),OR(X$1006="",Datos!X981&lt;=X$1006)),FALSE),TRUE))))</f>
        <v>0.0</v>
      </c>
      <c r="Y981">
        <f>IF(Datos!Y981="",0,IF(AND(Y$1008&lt;&gt;"",Datos!Y981=Y$1008),0,IF(Y$1004=0,0,1-CHOOSE(Y$1004,IF(ISNUMBER(Datos!Y981),AND(OR(Y$1005="",Datos!Y981&gt;=Y$1005),OR(Y$1006="",Datos!Y981&lt;=Y$1006)),FALSE),IF(ISNUMBER(Datos!Y981),AND(Datos!Y981=INT(Datos!Y981),AND(OR(Y$1005="",Datos!Y981&gt;=Y$1005),OR(Y$1006="",Datos!Y981&lt;=Y$1006))),FALSE),OR(ISNUMBER(FIND(";"&amp;UPPER(TRIM(Datos!Y981&amp;""))&amp;"=",Y$1007)),ISNUMBER(FIND(";"&amp;UPPER(TRIM(Datos!Y981&amp;""))&amp;";",Y$1007))),OR(UPPER(TRIM(Datos!Y981&amp;""))="SÍ",UPPER(TRIM(Datos!Y981&amp;""))="SI",UPPER(TRIM(Datos!Y981&amp;""))="NO"),IF(ISNUMBER(Datos!Y981),AND(OR(Y$1005="",Datos!Y981&gt;=Y$1005),OR(Y$1006="",Datos!Y981&lt;=Y$1006)),FALSE),TRUE))))</f>
        <v>0.0</v>
      </c>
      <c r="Z981">
        <f>IF(Datos!Z981="",0,IF(AND(Z$1008&lt;&gt;"",Datos!Z981=Z$1008),0,IF(Z$1004=0,0,1-CHOOSE(Z$1004,IF(ISNUMBER(Datos!Z981),AND(OR(Z$1005="",Datos!Z981&gt;=Z$1005),OR(Z$1006="",Datos!Z981&lt;=Z$1006)),FALSE),IF(ISNUMBER(Datos!Z981),AND(Datos!Z981=INT(Datos!Z981),AND(OR(Z$1005="",Datos!Z981&gt;=Z$1005),OR(Z$1006="",Datos!Z981&lt;=Z$1006))),FALSE),OR(ISNUMBER(FIND(";"&amp;UPPER(TRIM(Datos!Z981&amp;""))&amp;"=",Z$1007)),ISNUMBER(FIND(";"&amp;UPPER(TRIM(Datos!Z981&amp;""))&amp;";",Z$1007))),OR(UPPER(TRIM(Datos!Z981&amp;""))="SÍ",UPPER(TRIM(Datos!Z981&amp;""))="SI",UPPER(TRIM(Datos!Z981&amp;""))="NO"),IF(ISNUMBER(Datos!Z981),AND(OR(Z$1005="",Datos!Z981&gt;=Z$1005),OR(Z$1006="",Datos!Z981&lt;=Z$1006)),FALSE),TRUE))))</f>
        <v>0.0</v>
      </c>
      <c r="AA981">
        <f>IF(Datos!AA981="",0,IF(AND(AA$1008&lt;&gt;"",Datos!AA981=AA$1008),0,IF(AA$1004=0,0,1-CHOOSE(AA$1004,IF(ISNUMBER(Datos!AA981),AND(OR(AA$1005="",Datos!AA981&gt;=AA$1005),OR(AA$1006="",Datos!AA981&lt;=AA$1006)),FALSE),IF(ISNUMBER(Datos!AA981),AND(Datos!AA981=INT(Datos!AA981),AND(OR(AA$1005="",Datos!AA981&gt;=AA$1005),OR(AA$1006="",Datos!AA981&lt;=AA$1006))),FALSE),OR(ISNUMBER(FIND(";"&amp;UPPER(TRIM(Datos!AA981&amp;""))&amp;"=",AA$1007)),ISNUMBER(FIND(";"&amp;UPPER(TRIM(Datos!AA981&amp;""))&amp;";",AA$1007))),OR(UPPER(TRIM(Datos!AA981&amp;""))="SÍ",UPPER(TRIM(Datos!AA981&amp;""))="SI",UPPER(TRIM(Datos!AA981&amp;""))="NO"),IF(ISNUMBER(Datos!AA981),AND(OR(AA$1005="",Datos!AA981&gt;=AA$1005),OR(AA$1006="",Datos!AA981&lt;=AA$1006)),FALSE),TRUE))))</f>
        <v>0.0</v>
      </c>
      <c r="AB981">
        <f>IF(Datos!AB981="",0,IF(AND(AB$1008&lt;&gt;"",Datos!AB981=AB$1008),0,IF(AB$1004=0,0,1-CHOOSE(AB$1004,IF(ISNUMBER(Datos!AB981),AND(OR(AB$1005="",Datos!AB981&gt;=AB$1005),OR(AB$1006="",Datos!AB981&lt;=AB$1006)),FALSE),IF(ISNUMBER(Datos!AB981),AND(Datos!AB981=INT(Datos!AB981),AND(OR(AB$1005="",Datos!AB981&gt;=AB$1005),OR(AB$1006="",Datos!AB981&lt;=AB$1006))),FALSE),OR(ISNUMBER(FIND(";"&amp;UPPER(TRIM(Datos!AB981&amp;""))&amp;"=",AB$1007)),ISNUMBER(FIND(";"&amp;UPPER(TRIM(Datos!AB981&amp;""))&amp;";",AB$1007))),OR(UPPER(TRIM(Datos!AB981&amp;""))="SÍ",UPPER(TRIM(Datos!AB981&amp;""))="SI",UPPER(TRIM(Datos!AB981&amp;""))="NO"),IF(ISNUMBER(Datos!AB981),AND(OR(AB$1005="",Datos!AB981&gt;=AB$1005),OR(AB$1006="",Datos!AB981&lt;=AB$1006)),FALSE),TRUE))))</f>
        <v>0.0</v>
      </c>
      <c r="AC981">
        <f>IF(Datos!AC981="",0,IF(AND(AC$1008&lt;&gt;"",Datos!AC981=AC$1008),0,IF(AC$1004=0,0,1-CHOOSE(AC$1004,IF(ISNUMBER(Datos!AC981),AND(OR(AC$1005="",Datos!AC981&gt;=AC$1005),OR(AC$1006="",Datos!AC981&lt;=AC$1006)),FALSE),IF(ISNUMBER(Datos!AC981),AND(Datos!AC981=INT(Datos!AC981),AND(OR(AC$1005="",Datos!AC981&gt;=AC$1005),OR(AC$1006="",Datos!AC981&lt;=AC$1006))),FALSE),OR(ISNUMBER(FIND(";"&amp;UPPER(TRIM(Datos!AC981&amp;""))&amp;"=",AC$1007)),ISNUMBER(FIND(";"&amp;UPPER(TRIM(Datos!AC981&amp;""))&amp;";",AC$1007))),OR(UPPER(TRIM(Datos!AC981&amp;""))="SÍ",UPPER(TRIM(Datos!AC981&amp;""))="SI",UPPER(TRIM(Datos!AC981&amp;""))="NO"),IF(ISNUMBER(Datos!AC981),AND(OR(AC$1005="",Datos!AC981&gt;=AC$1005),OR(AC$1006="",Datos!AC981&lt;=AC$1006)),FALSE),TRUE))))</f>
        <v>0.0</v>
      </c>
      <c r="AD981">
        <f>IF(Datos!AD981="",0,IF(AND(AD$1008&lt;&gt;"",Datos!AD981=AD$1008),0,IF(AD$1004=0,0,1-CHOOSE(AD$1004,IF(ISNUMBER(Datos!AD981),AND(OR(AD$1005="",Datos!AD981&gt;=AD$1005),OR(AD$1006="",Datos!AD981&lt;=AD$1006)),FALSE),IF(ISNUMBER(Datos!AD981),AND(Datos!AD981=INT(Datos!AD981),AND(OR(AD$1005="",Datos!AD981&gt;=AD$1005),OR(AD$1006="",Datos!AD981&lt;=AD$1006))),FALSE),OR(ISNUMBER(FIND(";"&amp;UPPER(TRIM(Datos!AD981&amp;""))&amp;"=",AD$1007)),ISNUMBER(FIND(";"&amp;UPPER(TRIM(Datos!AD981&amp;""))&amp;";",AD$1007))),OR(UPPER(TRIM(Datos!AD981&amp;""))="SÍ",UPPER(TRIM(Datos!AD981&amp;""))="SI",UPPER(TRIM(Datos!AD981&amp;""))="NO"),IF(ISNUMBER(Datos!AD981),AND(OR(AD$1005="",Datos!AD981&gt;=AD$1005),OR(AD$1006="",Datos!AD981&lt;=AD$1006)),FALSE),TRUE))))</f>
        <v>0.0</v>
      </c>
      <c r="AE981">
        <f>IF(Datos!AE981="",0,IF(AND(AE$1008&lt;&gt;"",Datos!AE981=AE$1008),0,IF(AE$1004=0,0,1-CHOOSE(AE$1004,IF(ISNUMBER(Datos!AE981),AND(OR(AE$1005="",Datos!AE981&gt;=AE$1005),OR(AE$1006="",Datos!AE981&lt;=AE$1006)),FALSE),IF(ISNUMBER(Datos!AE981),AND(Datos!AE981=INT(Datos!AE981),AND(OR(AE$1005="",Datos!AE981&gt;=AE$1005),OR(AE$1006="",Datos!AE981&lt;=AE$1006))),FALSE),OR(ISNUMBER(FIND(";"&amp;UPPER(TRIM(Datos!AE981&amp;""))&amp;"=",AE$1007)),ISNUMBER(FIND(";"&amp;UPPER(TRIM(Datos!AE981&amp;""))&amp;";",AE$1007))),OR(UPPER(TRIM(Datos!AE981&amp;""))="SÍ",UPPER(TRIM(Datos!AE981&amp;""))="SI",UPPER(TRIM(Datos!AE981&amp;""))="NO"),IF(ISNUMBER(Datos!AE981),AND(OR(AE$1005="",Datos!AE981&gt;=AE$1005),OR(AE$1006="",Datos!AE981&lt;=AE$1006)),FALSE),TRUE))))</f>
        <v>0.0</v>
      </c>
    </row>
    <row r="982" spans="2:31">
      <c r="B982">
        <f>IF(Datos!B982="",0,IF(AND(B$1008&lt;&gt;"",Datos!B982=B$1008),0,IF(B$1004=0,0,1-CHOOSE(B$1004,IF(ISNUMBER(Datos!B982),AND(OR(B$1005="",Datos!B982&gt;=B$1005),OR(B$1006="",Datos!B982&lt;=B$1006)),FALSE),IF(ISNUMBER(Datos!B982),AND(Datos!B982=INT(Datos!B982),AND(OR(B$1005="",Datos!B982&gt;=B$1005),OR(B$1006="",Datos!B982&lt;=B$1006))),FALSE),OR(ISNUMBER(FIND(";"&amp;UPPER(TRIM(Datos!B982&amp;""))&amp;"=",B$1007)),ISNUMBER(FIND(";"&amp;UPPER(TRIM(Datos!B982&amp;""))&amp;";",B$1007))),OR(UPPER(TRIM(Datos!B982&amp;""))="SÍ",UPPER(TRIM(Datos!B982&amp;""))="SI",UPPER(TRIM(Datos!B982&amp;""))="NO"),IF(ISNUMBER(Datos!B982),AND(OR(B$1005="",Datos!B982&gt;=B$1005),OR(B$1006="",Datos!B982&lt;=B$1006)),FALSE),TRUE))))</f>
        <v>0.0</v>
      </c>
      <c r="C982">
        <f>IF(Datos!C982="",0,IF(AND(C$1008&lt;&gt;"",Datos!C982=C$1008),0,IF(C$1004=0,0,1-CHOOSE(C$1004,IF(ISNUMBER(Datos!C982),AND(OR(C$1005="",Datos!C982&gt;=C$1005),OR(C$1006="",Datos!C982&lt;=C$1006)),FALSE),IF(ISNUMBER(Datos!C982),AND(Datos!C982=INT(Datos!C982),AND(OR(C$1005="",Datos!C982&gt;=C$1005),OR(C$1006="",Datos!C982&lt;=C$1006))),FALSE),OR(ISNUMBER(FIND(";"&amp;UPPER(TRIM(Datos!C982&amp;""))&amp;"=",C$1007)),ISNUMBER(FIND(";"&amp;UPPER(TRIM(Datos!C982&amp;""))&amp;";",C$1007))),OR(UPPER(TRIM(Datos!C982&amp;""))="SÍ",UPPER(TRIM(Datos!C982&amp;""))="SI",UPPER(TRIM(Datos!C982&amp;""))="NO"),IF(ISNUMBER(Datos!C982),AND(OR(C$1005="",Datos!C982&gt;=C$1005),OR(C$1006="",Datos!C982&lt;=C$1006)),FALSE),TRUE))))</f>
        <v>0.0</v>
      </c>
      <c r="D982">
        <f>IF(Datos!D982="",0,IF(AND(D$1008&lt;&gt;"",Datos!D982=D$1008),0,IF(D$1004=0,0,1-CHOOSE(D$1004,IF(ISNUMBER(Datos!D982),AND(OR(D$1005="",Datos!D982&gt;=D$1005),OR(D$1006="",Datos!D982&lt;=D$1006)),FALSE),IF(ISNUMBER(Datos!D982),AND(Datos!D982=INT(Datos!D982),AND(OR(D$1005="",Datos!D982&gt;=D$1005),OR(D$1006="",Datos!D982&lt;=D$1006))),FALSE),OR(ISNUMBER(FIND(";"&amp;UPPER(TRIM(Datos!D982&amp;""))&amp;"=",D$1007)),ISNUMBER(FIND(";"&amp;UPPER(TRIM(Datos!D982&amp;""))&amp;";",D$1007))),OR(UPPER(TRIM(Datos!D982&amp;""))="SÍ",UPPER(TRIM(Datos!D982&amp;""))="SI",UPPER(TRIM(Datos!D982&amp;""))="NO"),IF(ISNUMBER(Datos!D982),AND(OR(D$1005="",Datos!D982&gt;=D$1005),OR(D$1006="",Datos!D982&lt;=D$1006)),FALSE),TRUE))))</f>
        <v>0.0</v>
      </c>
      <c r="E982">
        <f>IF(Datos!E982="",0,IF(AND(E$1008&lt;&gt;"",Datos!E982=E$1008),0,IF(E$1004=0,0,1-CHOOSE(E$1004,IF(ISNUMBER(Datos!E982),AND(OR(E$1005="",Datos!E982&gt;=E$1005),OR(E$1006="",Datos!E982&lt;=E$1006)),FALSE),IF(ISNUMBER(Datos!E982),AND(Datos!E982=INT(Datos!E982),AND(OR(E$1005="",Datos!E982&gt;=E$1005),OR(E$1006="",Datos!E982&lt;=E$1006))),FALSE),OR(ISNUMBER(FIND(";"&amp;UPPER(TRIM(Datos!E982&amp;""))&amp;"=",E$1007)),ISNUMBER(FIND(";"&amp;UPPER(TRIM(Datos!E982&amp;""))&amp;";",E$1007))),OR(UPPER(TRIM(Datos!E982&amp;""))="SÍ",UPPER(TRIM(Datos!E982&amp;""))="SI",UPPER(TRIM(Datos!E982&amp;""))="NO"),IF(ISNUMBER(Datos!E982),AND(OR(E$1005="",Datos!E982&gt;=E$1005),OR(E$1006="",Datos!E982&lt;=E$1006)),FALSE),TRUE))))</f>
        <v>0.0</v>
      </c>
      <c r="F982">
        <f>IF(Datos!F982="",0,IF(AND(F$1008&lt;&gt;"",Datos!F982=F$1008),0,IF(F$1004=0,0,1-CHOOSE(F$1004,IF(ISNUMBER(Datos!F982),AND(OR(F$1005="",Datos!F982&gt;=F$1005),OR(F$1006="",Datos!F982&lt;=F$1006)),FALSE),IF(ISNUMBER(Datos!F982),AND(Datos!F982=INT(Datos!F982),AND(OR(F$1005="",Datos!F982&gt;=F$1005),OR(F$1006="",Datos!F982&lt;=F$1006))),FALSE),OR(ISNUMBER(FIND(";"&amp;UPPER(TRIM(Datos!F982&amp;""))&amp;"=",F$1007)),ISNUMBER(FIND(";"&amp;UPPER(TRIM(Datos!F982&amp;""))&amp;";",F$1007))),OR(UPPER(TRIM(Datos!F982&amp;""))="SÍ",UPPER(TRIM(Datos!F982&amp;""))="SI",UPPER(TRIM(Datos!F982&amp;""))="NO"),IF(ISNUMBER(Datos!F982),AND(OR(F$1005="",Datos!F982&gt;=F$1005),OR(F$1006="",Datos!F982&lt;=F$1006)),FALSE),TRUE))))</f>
        <v>0.0</v>
      </c>
      <c r="G982">
        <f>IF(Datos!G982="",0,IF(AND(G$1008&lt;&gt;"",Datos!G982=G$1008),0,IF(G$1004=0,0,1-CHOOSE(G$1004,IF(ISNUMBER(Datos!G982),AND(OR(G$1005="",Datos!G982&gt;=G$1005),OR(G$1006="",Datos!G982&lt;=G$1006)),FALSE),IF(ISNUMBER(Datos!G982),AND(Datos!G982=INT(Datos!G982),AND(OR(G$1005="",Datos!G982&gt;=G$1005),OR(G$1006="",Datos!G982&lt;=G$1006))),FALSE),OR(ISNUMBER(FIND(";"&amp;UPPER(TRIM(Datos!G982&amp;""))&amp;"=",G$1007)),ISNUMBER(FIND(";"&amp;UPPER(TRIM(Datos!G982&amp;""))&amp;";",G$1007))),OR(UPPER(TRIM(Datos!G982&amp;""))="SÍ",UPPER(TRIM(Datos!G982&amp;""))="SI",UPPER(TRIM(Datos!G982&amp;""))="NO"),IF(ISNUMBER(Datos!G982),AND(OR(G$1005="",Datos!G982&gt;=G$1005),OR(G$1006="",Datos!G982&lt;=G$1006)),FALSE),TRUE))))</f>
        <v>0.0</v>
      </c>
      <c r="H982">
        <f>IF(Datos!H982="",0,IF(AND(H$1008&lt;&gt;"",Datos!H982=H$1008),0,IF(H$1004=0,0,1-CHOOSE(H$1004,IF(ISNUMBER(Datos!H982),AND(OR(H$1005="",Datos!H982&gt;=H$1005),OR(H$1006="",Datos!H982&lt;=H$1006)),FALSE),IF(ISNUMBER(Datos!H982),AND(Datos!H982=INT(Datos!H982),AND(OR(H$1005="",Datos!H982&gt;=H$1005),OR(H$1006="",Datos!H982&lt;=H$1006))),FALSE),OR(ISNUMBER(FIND(";"&amp;UPPER(TRIM(Datos!H982&amp;""))&amp;"=",H$1007)),ISNUMBER(FIND(";"&amp;UPPER(TRIM(Datos!H982&amp;""))&amp;";",H$1007))),OR(UPPER(TRIM(Datos!H982&amp;""))="SÍ",UPPER(TRIM(Datos!H982&amp;""))="SI",UPPER(TRIM(Datos!H982&amp;""))="NO"),IF(ISNUMBER(Datos!H982),AND(OR(H$1005="",Datos!H982&gt;=H$1005),OR(H$1006="",Datos!H982&lt;=H$1006)),FALSE),TRUE))))</f>
        <v>0.0</v>
      </c>
      <c r="I982">
        <f>IF(Datos!I982="",0,IF(AND(I$1008&lt;&gt;"",Datos!I982=I$1008),0,IF(I$1004=0,0,1-CHOOSE(I$1004,IF(ISNUMBER(Datos!I982),AND(OR(I$1005="",Datos!I982&gt;=I$1005),OR(I$1006="",Datos!I982&lt;=I$1006)),FALSE),IF(ISNUMBER(Datos!I982),AND(Datos!I982=INT(Datos!I982),AND(OR(I$1005="",Datos!I982&gt;=I$1005),OR(I$1006="",Datos!I982&lt;=I$1006))),FALSE),OR(ISNUMBER(FIND(";"&amp;UPPER(TRIM(Datos!I982&amp;""))&amp;"=",I$1007)),ISNUMBER(FIND(";"&amp;UPPER(TRIM(Datos!I982&amp;""))&amp;";",I$1007))),OR(UPPER(TRIM(Datos!I982&amp;""))="SÍ",UPPER(TRIM(Datos!I982&amp;""))="SI",UPPER(TRIM(Datos!I982&amp;""))="NO"),IF(ISNUMBER(Datos!I982),AND(OR(I$1005="",Datos!I982&gt;=I$1005),OR(I$1006="",Datos!I982&lt;=I$1006)),FALSE),TRUE))))</f>
        <v>0.0</v>
      </c>
      <c r="J982">
        <f>IF(Datos!J982="",0,IF(AND(J$1008&lt;&gt;"",Datos!J982=J$1008),0,IF(J$1004=0,0,1-CHOOSE(J$1004,IF(ISNUMBER(Datos!J982),AND(OR(J$1005="",Datos!J982&gt;=J$1005),OR(J$1006="",Datos!J982&lt;=J$1006)),FALSE),IF(ISNUMBER(Datos!J982),AND(Datos!J982=INT(Datos!J982),AND(OR(J$1005="",Datos!J982&gt;=J$1005),OR(J$1006="",Datos!J982&lt;=J$1006))),FALSE),OR(ISNUMBER(FIND(";"&amp;UPPER(TRIM(Datos!J982&amp;""))&amp;"=",J$1007)),ISNUMBER(FIND(";"&amp;UPPER(TRIM(Datos!J982&amp;""))&amp;";",J$1007))),OR(UPPER(TRIM(Datos!J982&amp;""))="SÍ",UPPER(TRIM(Datos!J982&amp;""))="SI",UPPER(TRIM(Datos!J982&amp;""))="NO"),IF(ISNUMBER(Datos!J982),AND(OR(J$1005="",Datos!J982&gt;=J$1005),OR(J$1006="",Datos!J982&lt;=J$1006)),FALSE),TRUE))))</f>
        <v>0.0</v>
      </c>
      <c r="K982">
        <f>IF(Datos!K982="",0,IF(AND(K$1008&lt;&gt;"",Datos!K982=K$1008),0,IF(K$1004=0,0,1-CHOOSE(K$1004,IF(ISNUMBER(Datos!K982),AND(OR(K$1005="",Datos!K982&gt;=K$1005),OR(K$1006="",Datos!K982&lt;=K$1006)),FALSE),IF(ISNUMBER(Datos!K982),AND(Datos!K982=INT(Datos!K982),AND(OR(K$1005="",Datos!K982&gt;=K$1005),OR(K$1006="",Datos!K982&lt;=K$1006))),FALSE),OR(ISNUMBER(FIND(";"&amp;UPPER(TRIM(Datos!K982&amp;""))&amp;"=",K$1007)),ISNUMBER(FIND(";"&amp;UPPER(TRIM(Datos!K982&amp;""))&amp;";",K$1007))),OR(UPPER(TRIM(Datos!K982&amp;""))="SÍ",UPPER(TRIM(Datos!K982&amp;""))="SI",UPPER(TRIM(Datos!K982&amp;""))="NO"),IF(ISNUMBER(Datos!K982),AND(OR(K$1005="",Datos!K982&gt;=K$1005),OR(K$1006="",Datos!K982&lt;=K$1006)),FALSE),TRUE))))</f>
        <v>0.0</v>
      </c>
      <c r="L982">
        <f>IF(Datos!L982="",0,IF(AND(L$1008&lt;&gt;"",Datos!L982=L$1008),0,IF(L$1004=0,0,1-CHOOSE(L$1004,IF(ISNUMBER(Datos!L982),AND(OR(L$1005="",Datos!L982&gt;=L$1005),OR(L$1006="",Datos!L982&lt;=L$1006)),FALSE),IF(ISNUMBER(Datos!L982),AND(Datos!L982=INT(Datos!L982),AND(OR(L$1005="",Datos!L982&gt;=L$1005),OR(L$1006="",Datos!L982&lt;=L$1006))),FALSE),OR(ISNUMBER(FIND(";"&amp;UPPER(TRIM(Datos!L982&amp;""))&amp;"=",L$1007)),ISNUMBER(FIND(";"&amp;UPPER(TRIM(Datos!L982&amp;""))&amp;";",L$1007))),OR(UPPER(TRIM(Datos!L982&amp;""))="SÍ",UPPER(TRIM(Datos!L982&amp;""))="SI",UPPER(TRIM(Datos!L982&amp;""))="NO"),IF(ISNUMBER(Datos!L982),AND(OR(L$1005="",Datos!L982&gt;=L$1005),OR(L$1006="",Datos!L982&lt;=L$1006)),FALSE),TRUE))))</f>
        <v>0.0</v>
      </c>
      <c r="M982">
        <f>IF(Datos!M982="",0,IF(AND(M$1008&lt;&gt;"",Datos!M982=M$1008),0,IF(M$1004=0,0,1-CHOOSE(M$1004,IF(ISNUMBER(Datos!M982),AND(OR(M$1005="",Datos!M982&gt;=M$1005),OR(M$1006="",Datos!M982&lt;=M$1006)),FALSE),IF(ISNUMBER(Datos!M982),AND(Datos!M982=INT(Datos!M982),AND(OR(M$1005="",Datos!M982&gt;=M$1005),OR(M$1006="",Datos!M982&lt;=M$1006))),FALSE),OR(ISNUMBER(FIND(";"&amp;UPPER(TRIM(Datos!M982&amp;""))&amp;"=",M$1007)),ISNUMBER(FIND(";"&amp;UPPER(TRIM(Datos!M982&amp;""))&amp;";",M$1007))),OR(UPPER(TRIM(Datos!M982&amp;""))="SÍ",UPPER(TRIM(Datos!M982&amp;""))="SI",UPPER(TRIM(Datos!M982&amp;""))="NO"),IF(ISNUMBER(Datos!M982),AND(OR(M$1005="",Datos!M982&gt;=M$1005),OR(M$1006="",Datos!M982&lt;=M$1006)),FALSE),TRUE))))</f>
        <v>0.0</v>
      </c>
      <c r="N982">
        <f>IF(Datos!N982="",0,IF(AND(N$1008&lt;&gt;"",Datos!N982=N$1008),0,IF(N$1004=0,0,1-CHOOSE(N$1004,IF(ISNUMBER(Datos!N982),AND(OR(N$1005="",Datos!N982&gt;=N$1005),OR(N$1006="",Datos!N982&lt;=N$1006)),FALSE),IF(ISNUMBER(Datos!N982),AND(Datos!N982=INT(Datos!N982),AND(OR(N$1005="",Datos!N982&gt;=N$1005),OR(N$1006="",Datos!N982&lt;=N$1006))),FALSE),OR(ISNUMBER(FIND(";"&amp;UPPER(TRIM(Datos!N982&amp;""))&amp;"=",N$1007)),ISNUMBER(FIND(";"&amp;UPPER(TRIM(Datos!N982&amp;""))&amp;";",N$1007))),OR(UPPER(TRIM(Datos!N982&amp;""))="SÍ",UPPER(TRIM(Datos!N982&amp;""))="SI",UPPER(TRIM(Datos!N982&amp;""))="NO"),IF(ISNUMBER(Datos!N982),AND(OR(N$1005="",Datos!N982&gt;=N$1005),OR(N$1006="",Datos!N982&lt;=N$1006)),FALSE),TRUE))))</f>
        <v>0.0</v>
      </c>
      <c r="O982">
        <f>IF(Datos!O982="",0,IF(AND(O$1008&lt;&gt;"",Datos!O982=O$1008),0,IF(O$1004=0,0,1-CHOOSE(O$1004,IF(ISNUMBER(Datos!O982),AND(OR(O$1005="",Datos!O982&gt;=O$1005),OR(O$1006="",Datos!O982&lt;=O$1006)),FALSE),IF(ISNUMBER(Datos!O982),AND(Datos!O982=INT(Datos!O982),AND(OR(O$1005="",Datos!O982&gt;=O$1005),OR(O$1006="",Datos!O982&lt;=O$1006))),FALSE),OR(ISNUMBER(FIND(";"&amp;UPPER(TRIM(Datos!O982&amp;""))&amp;"=",O$1007)),ISNUMBER(FIND(";"&amp;UPPER(TRIM(Datos!O982&amp;""))&amp;";",O$1007))),OR(UPPER(TRIM(Datos!O982&amp;""))="SÍ",UPPER(TRIM(Datos!O982&amp;""))="SI",UPPER(TRIM(Datos!O982&amp;""))="NO"),IF(ISNUMBER(Datos!O982),AND(OR(O$1005="",Datos!O982&gt;=O$1005),OR(O$1006="",Datos!O982&lt;=O$1006)),FALSE),TRUE))))</f>
        <v>0.0</v>
      </c>
      <c r="P982">
        <f>IF(Datos!P982="",0,IF(AND(P$1008&lt;&gt;"",Datos!P982=P$1008),0,IF(P$1004=0,0,1-CHOOSE(P$1004,IF(ISNUMBER(Datos!P982),AND(OR(P$1005="",Datos!P982&gt;=P$1005),OR(P$1006="",Datos!P982&lt;=P$1006)),FALSE),IF(ISNUMBER(Datos!P982),AND(Datos!P982=INT(Datos!P982),AND(OR(P$1005="",Datos!P982&gt;=P$1005),OR(P$1006="",Datos!P982&lt;=P$1006))),FALSE),OR(ISNUMBER(FIND(";"&amp;UPPER(TRIM(Datos!P982&amp;""))&amp;"=",P$1007)),ISNUMBER(FIND(";"&amp;UPPER(TRIM(Datos!P982&amp;""))&amp;";",P$1007))),OR(UPPER(TRIM(Datos!P982&amp;""))="SÍ",UPPER(TRIM(Datos!P982&amp;""))="SI",UPPER(TRIM(Datos!P982&amp;""))="NO"),IF(ISNUMBER(Datos!P982),AND(OR(P$1005="",Datos!P982&gt;=P$1005),OR(P$1006="",Datos!P982&lt;=P$1006)),FALSE),TRUE))))</f>
        <v>0.0</v>
      </c>
      <c r="Q982">
        <f>IF(Datos!Q982="",0,IF(AND(Q$1008&lt;&gt;"",Datos!Q982=Q$1008),0,IF(Q$1004=0,0,1-CHOOSE(Q$1004,IF(ISNUMBER(Datos!Q982),AND(OR(Q$1005="",Datos!Q982&gt;=Q$1005),OR(Q$1006="",Datos!Q982&lt;=Q$1006)),FALSE),IF(ISNUMBER(Datos!Q982),AND(Datos!Q982=INT(Datos!Q982),AND(OR(Q$1005="",Datos!Q982&gt;=Q$1005),OR(Q$1006="",Datos!Q982&lt;=Q$1006))),FALSE),OR(ISNUMBER(FIND(";"&amp;UPPER(TRIM(Datos!Q982&amp;""))&amp;"=",Q$1007)),ISNUMBER(FIND(";"&amp;UPPER(TRIM(Datos!Q982&amp;""))&amp;";",Q$1007))),OR(UPPER(TRIM(Datos!Q982&amp;""))="SÍ",UPPER(TRIM(Datos!Q982&amp;""))="SI",UPPER(TRIM(Datos!Q982&amp;""))="NO"),IF(ISNUMBER(Datos!Q982),AND(OR(Q$1005="",Datos!Q982&gt;=Q$1005),OR(Q$1006="",Datos!Q982&lt;=Q$1006)),FALSE),TRUE))))</f>
        <v>0.0</v>
      </c>
      <c r="R982">
        <f>IF(Datos!R982="",0,IF(AND(R$1008&lt;&gt;"",Datos!R982=R$1008),0,IF(R$1004=0,0,1-CHOOSE(R$1004,IF(ISNUMBER(Datos!R982),AND(OR(R$1005="",Datos!R982&gt;=R$1005),OR(R$1006="",Datos!R982&lt;=R$1006)),FALSE),IF(ISNUMBER(Datos!R982),AND(Datos!R982=INT(Datos!R982),AND(OR(R$1005="",Datos!R982&gt;=R$1005),OR(R$1006="",Datos!R982&lt;=R$1006))),FALSE),OR(ISNUMBER(FIND(";"&amp;UPPER(TRIM(Datos!R982&amp;""))&amp;"=",R$1007)),ISNUMBER(FIND(";"&amp;UPPER(TRIM(Datos!R982&amp;""))&amp;";",R$1007))),OR(UPPER(TRIM(Datos!R982&amp;""))="SÍ",UPPER(TRIM(Datos!R982&amp;""))="SI",UPPER(TRIM(Datos!R982&amp;""))="NO"),IF(ISNUMBER(Datos!R982),AND(OR(R$1005="",Datos!R982&gt;=R$1005),OR(R$1006="",Datos!R982&lt;=R$1006)),FALSE),TRUE))))</f>
        <v>0.0</v>
      </c>
      <c r="S982">
        <f>IF(Datos!S982="",0,IF(AND(S$1008&lt;&gt;"",Datos!S982=S$1008),0,IF(S$1004=0,0,1-CHOOSE(S$1004,IF(ISNUMBER(Datos!S982),AND(OR(S$1005="",Datos!S982&gt;=S$1005),OR(S$1006="",Datos!S982&lt;=S$1006)),FALSE),IF(ISNUMBER(Datos!S982),AND(Datos!S982=INT(Datos!S982),AND(OR(S$1005="",Datos!S982&gt;=S$1005),OR(S$1006="",Datos!S982&lt;=S$1006))),FALSE),OR(ISNUMBER(FIND(";"&amp;UPPER(TRIM(Datos!S982&amp;""))&amp;"=",S$1007)),ISNUMBER(FIND(";"&amp;UPPER(TRIM(Datos!S982&amp;""))&amp;";",S$1007))),OR(UPPER(TRIM(Datos!S982&amp;""))="SÍ",UPPER(TRIM(Datos!S982&amp;""))="SI",UPPER(TRIM(Datos!S982&amp;""))="NO"),IF(ISNUMBER(Datos!S982),AND(OR(S$1005="",Datos!S982&gt;=S$1005),OR(S$1006="",Datos!S982&lt;=S$1006)),FALSE),TRUE))))</f>
        <v>0.0</v>
      </c>
      <c r="T982">
        <f>IF(Datos!T982="",0,IF(AND(T$1008&lt;&gt;"",Datos!T982=T$1008),0,IF(T$1004=0,0,1-CHOOSE(T$1004,IF(ISNUMBER(Datos!T982),AND(OR(T$1005="",Datos!T982&gt;=T$1005),OR(T$1006="",Datos!T982&lt;=T$1006)),FALSE),IF(ISNUMBER(Datos!T982),AND(Datos!T982=INT(Datos!T982),AND(OR(T$1005="",Datos!T982&gt;=T$1005),OR(T$1006="",Datos!T982&lt;=T$1006))),FALSE),OR(ISNUMBER(FIND(";"&amp;UPPER(TRIM(Datos!T982&amp;""))&amp;"=",T$1007)),ISNUMBER(FIND(";"&amp;UPPER(TRIM(Datos!T982&amp;""))&amp;";",T$1007))),OR(UPPER(TRIM(Datos!T982&amp;""))="SÍ",UPPER(TRIM(Datos!T982&amp;""))="SI",UPPER(TRIM(Datos!T982&amp;""))="NO"),IF(ISNUMBER(Datos!T982),AND(OR(T$1005="",Datos!T982&gt;=T$1005),OR(T$1006="",Datos!T982&lt;=T$1006)),FALSE),TRUE))))</f>
        <v>0.0</v>
      </c>
      <c r="U982">
        <f>IF(Datos!U982="",0,IF(AND(U$1008&lt;&gt;"",Datos!U982=U$1008),0,IF(U$1004=0,0,1-CHOOSE(U$1004,IF(ISNUMBER(Datos!U982),AND(OR(U$1005="",Datos!U982&gt;=U$1005),OR(U$1006="",Datos!U982&lt;=U$1006)),FALSE),IF(ISNUMBER(Datos!U982),AND(Datos!U982=INT(Datos!U982),AND(OR(U$1005="",Datos!U982&gt;=U$1005),OR(U$1006="",Datos!U982&lt;=U$1006))),FALSE),OR(ISNUMBER(FIND(";"&amp;UPPER(TRIM(Datos!U982&amp;""))&amp;"=",U$1007)),ISNUMBER(FIND(";"&amp;UPPER(TRIM(Datos!U982&amp;""))&amp;";",U$1007))),OR(UPPER(TRIM(Datos!U982&amp;""))="SÍ",UPPER(TRIM(Datos!U982&amp;""))="SI",UPPER(TRIM(Datos!U982&amp;""))="NO"),IF(ISNUMBER(Datos!U982),AND(OR(U$1005="",Datos!U982&gt;=U$1005),OR(U$1006="",Datos!U982&lt;=U$1006)),FALSE),TRUE))))</f>
        <v>0.0</v>
      </c>
      <c r="V982">
        <f>IF(Datos!V982="",0,IF(AND(V$1008&lt;&gt;"",Datos!V982=V$1008),0,IF(V$1004=0,0,1-CHOOSE(V$1004,IF(ISNUMBER(Datos!V982),AND(OR(V$1005="",Datos!V982&gt;=V$1005),OR(V$1006="",Datos!V982&lt;=V$1006)),FALSE),IF(ISNUMBER(Datos!V982),AND(Datos!V982=INT(Datos!V982),AND(OR(V$1005="",Datos!V982&gt;=V$1005),OR(V$1006="",Datos!V982&lt;=V$1006))),FALSE),OR(ISNUMBER(FIND(";"&amp;UPPER(TRIM(Datos!V982&amp;""))&amp;"=",V$1007)),ISNUMBER(FIND(";"&amp;UPPER(TRIM(Datos!V982&amp;""))&amp;";",V$1007))),OR(UPPER(TRIM(Datos!V982&amp;""))="SÍ",UPPER(TRIM(Datos!V982&amp;""))="SI",UPPER(TRIM(Datos!V982&amp;""))="NO"),IF(ISNUMBER(Datos!V982),AND(OR(V$1005="",Datos!V982&gt;=V$1005),OR(V$1006="",Datos!V982&lt;=V$1006)),FALSE),TRUE))))</f>
        <v>0.0</v>
      </c>
      <c r="W982">
        <f>IF(Datos!W982="",0,IF(AND(W$1008&lt;&gt;"",Datos!W982=W$1008),0,IF(W$1004=0,0,1-CHOOSE(W$1004,IF(ISNUMBER(Datos!W982),AND(OR(W$1005="",Datos!W982&gt;=W$1005),OR(W$1006="",Datos!W982&lt;=W$1006)),FALSE),IF(ISNUMBER(Datos!W982),AND(Datos!W982=INT(Datos!W982),AND(OR(W$1005="",Datos!W982&gt;=W$1005),OR(W$1006="",Datos!W982&lt;=W$1006))),FALSE),OR(ISNUMBER(FIND(";"&amp;UPPER(TRIM(Datos!W982&amp;""))&amp;"=",W$1007)),ISNUMBER(FIND(";"&amp;UPPER(TRIM(Datos!W982&amp;""))&amp;";",W$1007))),OR(UPPER(TRIM(Datos!W982&amp;""))="SÍ",UPPER(TRIM(Datos!W982&amp;""))="SI",UPPER(TRIM(Datos!W982&amp;""))="NO"),IF(ISNUMBER(Datos!W982),AND(OR(W$1005="",Datos!W982&gt;=W$1005),OR(W$1006="",Datos!W982&lt;=W$1006)),FALSE),TRUE))))</f>
        <v>0.0</v>
      </c>
      <c r="X982">
        <f>IF(Datos!X982="",0,IF(AND(X$1008&lt;&gt;"",Datos!X982=X$1008),0,IF(X$1004=0,0,1-CHOOSE(X$1004,IF(ISNUMBER(Datos!X982),AND(OR(X$1005="",Datos!X982&gt;=X$1005),OR(X$1006="",Datos!X982&lt;=X$1006)),FALSE),IF(ISNUMBER(Datos!X982),AND(Datos!X982=INT(Datos!X982),AND(OR(X$1005="",Datos!X982&gt;=X$1005),OR(X$1006="",Datos!X982&lt;=X$1006))),FALSE),OR(ISNUMBER(FIND(";"&amp;UPPER(TRIM(Datos!X982&amp;""))&amp;"=",X$1007)),ISNUMBER(FIND(";"&amp;UPPER(TRIM(Datos!X982&amp;""))&amp;";",X$1007))),OR(UPPER(TRIM(Datos!X982&amp;""))="SÍ",UPPER(TRIM(Datos!X982&amp;""))="SI",UPPER(TRIM(Datos!X982&amp;""))="NO"),IF(ISNUMBER(Datos!X982),AND(OR(X$1005="",Datos!X982&gt;=X$1005),OR(X$1006="",Datos!X982&lt;=X$1006)),FALSE),TRUE))))</f>
        <v>0.0</v>
      </c>
      <c r="Y982">
        <f>IF(Datos!Y982="",0,IF(AND(Y$1008&lt;&gt;"",Datos!Y982=Y$1008),0,IF(Y$1004=0,0,1-CHOOSE(Y$1004,IF(ISNUMBER(Datos!Y982),AND(OR(Y$1005="",Datos!Y982&gt;=Y$1005),OR(Y$1006="",Datos!Y982&lt;=Y$1006)),FALSE),IF(ISNUMBER(Datos!Y982),AND(Datos!Y982=INT(Datos!Y982),AND(OR(Y$1005="",Datos!Y982&gt;=Y$1005),OR(Y$1006="",Datos!Y982&lt;=Y$1006))),FALSE),OR(ISNUMBER(FIND(";"&amp;UPPER(TRIM(Datos!Y982&amp;""))&amp;"=",Y$1007)),ISNUMBER(FIND(";"&amp;UPPER(TRIM(Datos!Y982&amp;""))&amp;";",Y$1007))),OR(UPPER(TRIM(Datos!Y982&amp;""))="SÍ",UPPER(TRIM(Datos!Y982&amp;""))="SI",UPPER(TRIM(Datos!Y982&amp;""))="NO"),IF(ISNUMBER(Datos!Y982),AND(OR(Y$1005="",Datos!Y982&gt;=Y$1005),OR(Y$1006="",Datos!Y982&lt;=Y$1006)),FALSE),TRUE))))</f>
        <v>0.0</v>
      </c>
      <c r="Z982">
        <f>IF(Datos!Z982="",0,IF(AND(Z$1008&lt;&gt;"",Datos!Z982=Z$1008),0,IF(Z$1004=0,0,1-CHOOSE(Z$1004,IF(ISNUMBER(Datos!Z982),AND(OR(Z$1005="",Datos!Z982&gt;=Z$1005),OR(Z$1006="",Datos!Z982&lt;=Z$1006)),FALSE),IF(ISNUMBER(Datos!Z982),AND(Datos!Z982=INT(Datos!Z982),AND(OR(Z$1005="",Datos!Z982&gt;=Z$1005),OR(Z$1006="",Datos!Z982&lt;=Z$1006))),FALSE),OR(ISNUMBER(FIND(";"&amp;UPPER(TRIM(Datos!Z982&amp;""))&amp;"=",Z$1007)),ISNUMBER(FIND(";"&amp;UPPER(TRIM(Datos!Z982&amp;""))&amp;";",Z$1007))),OR(UPPER(TRIM(Datos!Z982&amp;""))="SÍ",UPPER(TRIM(Datos!Z982&amp;""))="SI",UPPER(TRIM(Datos!Z982&amp;""))="NO"),IF(ISNUMBER(Datos!Z982),AND(OR(Z$1005="",Datos!Z982&gt;=Z$1005),OR(Z$1006="",Datos!Z982&lt;=Z$1006)),FALSE),TRUE))))</f>
        <v>0.0</v>
      </c>
      <c r="AA982">
        <f>IF(Datos!AA982="",0,IF(AND(AA$1008&lt;&gt;"",Datos!AA982=AA$1008),0,IF(AA$1004=0,0,1-CHOOSE(AA$1004,IF(ISNUMBER(Datos!AA982),AND(OR(AA$1005="",Datos!AA982&gt;=AA$1005),OR(AA$1006="",Datos!AA982&lt;=AA$1006)),FALSE),IF(ISNUMBER(Datos!AA982),AND(Datos!AA982=INT(Datos!AA982),AND(OR(AA$1005="",Datos!AA982&gt;=AA$1005),OR(AA$1006="",Datos!AA982&lt;=AA$1006))),FALSE),OR(ISNUMBER(FIND(";"&amp;UPPER(TRIM(Datos!AA982&amp;""))&amp;"=",AA$1007)),ISNUMBER(FIND(";"&amp;UPPER(TRIM(Datos!AA982&amp;""))&amp;";",AA$1007))),OR(UPPER(TRIM(Datos!AA982&amp;""))="SÍ",UPPER(TRIM(Datos!AA982&amp;""))="SI",UPPER(TRIM(Datos!AA982&amp;""))="NO"),IF(ISNUMBER(Datos!AA982),AND(OR(AA$1005="",Datos!AA982&gt;=AA$1005),OR(AA$1006="",Datos!AA982&lt;=AA$1006)),FALSE),TRUE))))</f>
        <v>0.0</v>
      </c>
      <c r="AB982">
        <f>IF(Datos!AB982="",0,IF(AND(AB$1008&lt;&gt;"",Datos!AB982=AB$1008),0,IF(AB$1004=0,0,1-CHOOSE(AB$1004,IF(ISNUMBER(Datos!AB982),AND(OR(AB$1005="",Datos!AB982&gt;=AB$1005),OR(AB$1006="",Datos!AB982&lt;=AB$1006)),FALSE),IF(ISNUMBER(Datos!AB982),AND(Datos!AB982=INT(Datos!AB982),AND(OR(AB$1005="",Datos!AB982&gt;=AB$1005),OR(AB$1006="",Datos!AB982&lt;=AB$1006))),FALSE),OR(ISNUMBER(FIND(";"&amp;UPPER(TRIM(Datos!AB982&amp;""))&amp;"=",AB$1007)),ISNUMBER(FIND(";"&amp;UPPER(TRIM(Datos!AB982&amp;""))&amp;";",AB$1007))),OR(UPPER(TRIM(Datos!AB982&amp;""))="SÍ",UPPER(TRIM(Datos!AB982&amp;""))="SI",UPPER(TRIM(Datos!AB982&amp;""))="NO"),IF(ISNUMBER(Datos!AB982),AND(OR(AB$1005="",Datos!AB982&gt;=AB$1005),OR(AB$1006="",Datos!AB982&lt;=AB$1006)),FALSE),TRUE))))</f>
        <v>0.0</v>
      </c>
      <c r="AC982">
        <f>IF(Datos!AC982="",0,IF(AND(AC$1008&lt;&gt;"",Datos!AC982=AC$1008),0,IF(AC$1004=0,0,1-CHOOSE(AC$1004,IF(ISNUMBER(Datos!AC982),AND(OR(AC$1005="",Datos!AC982&gt;=AC$1005),OR(AC$1006="",Datos!AC982&lt;=AC$1006)),FALSE),IF(ISNUMBER(Datos!AC982),AND(Datos!AC982=INT(Datos!AC982),AND(OR(AC$1005="",Datos!AC982&gt;=AC$1005),OR(AC$1006="",Datos!AC982&lt;=AC$1006))),FALSE),OR(ISNUMBER(FIND(";"&amp;UPPER(TRIM(Datos!AC982&amp;""))&amp;"=",AC$1007)),ISNUMBER(FIND(";"&amp;UPPER(TRIM(Datos!AC982&amp;""))&amp;";",AC$1007))),OR(UPPER(TRIM(Datos!AC982&amp;""))="SÍ",UPPER(TRIM(Datos!AC982&amp;""))="SI",UPPER(TRIM(Datos!AC982&amp;""))="NO"),IF(ISNUMBER(Datos!AC982),AND(OR(AC$1005="",Datos!AC982&gt;=AC$1005),OR(AC$1006="",Datos!AC982&lt;=AC$1006)),FALSE),TRUE))))</f>
        <v>0.0</v>
      </c>
      <c r="AD982">
        <f>IF(Datos!AD982="",0,IF(AND(AD$1008&lt;&gt;"",Datos!AD982=AD$1008),0,IF(AD$1004=0,0,1-CHOOSE(AD$1004,IF(ISNUMBER(Datos!AD982),AND(OR(AD$1005="",Datos!AD982&gt;=AD$1005),OR(AD$1006="",Datos!AD982&lt;=AD$1006)),FALSE),IF(ISNUMBER(Datos!AD982),AND(Datos!AD982=INT(Datos!AD982),AND(OR(AD$1005="",Datos!AD982&gt;=AD$1005),OR(AD$1006="",Datos!AD982&lt;=AD$1006))),FALSE),OR(ISNUMBER(FIND(";"&amp;UPPER(TRIM(Datos!AD982&amp;""))&amp;"=",AD$1007)),ISNUMBER(FIND(";"&amp;UPPER(TRIM(Datos!AD982&amp;""))&amp;";",AD$1007))),OR(UPPER(TRIM(Datos!AD982&amp;""))="SÍ",UPPER(TRIM(Datos!AD982&amp;""))="SI",UPPER(TRIM(Datos!AD982&amp;""))="NO"),IF(ISNUMBER(Datos!AD982),AND(OR(AD$1005="",Datos!AD982&gt;=AD$1005),OR(AD$1006="",Datos!AD982&lt;=AD$1006)),FALSE),TRUE))))</f>
        <v>0.0</v>
      </c>
      <c r="AE982">
        <f>IF(Datos!AE982="",0,IF(AND(AE$1008&lt;&gt;"",Datos!AE982=AE$1008),0,IF(AE$1004=0,0,1-CHOOSE(AE$1004,IF(ISNUMBER(Datos!AE982),AND(OR(AE$1005="",Datos!AE982&gt;=AE$1005),OR(AE$1006="",Datos!AE982&lt;=AE$1006)),FALSE),IF(ISNUMBER(Datos!AE982),AND(Datos!AE982=INT(Datos!AE982),AND(OR(AE$1005="",Datos!AE982&gt;=AE$1005),OR(AE$1006="",Datos!AE982&lt;=AE$1006))),FALSE),OR(ISNUMBER(FIND(";"&amp;UPPER(TRIM(Datos!AE982&amp;""))&amp;"=",AE$1007)),ISNUMBER(FIND(";"&amp;UPPER(TRIM(Datos!AE982&amp;""))&amp;";",AE$1007))),OR(UPPER(TRIM(Datos!AE982&amp;""))="SÍ",UPPER(TRIM(Datos!AE982&amp;""))="SI",UPPER(TRIM(Datos!AE982&amp;""))="NO"),IF(ISNUMBER(Datos!AE982),AND(OR(AE$1005="",Datos!AE982&gt;=AE$1005),OR(AE$1006="",Datos!AE982&lt;=AE$1006)),FALSE),TRUE))))</f>
        <v>0.0</v>
      </c>
    </row>
    <row r="983" spans="2:31">
      <c r="B983">
        <f>IF(Datos!B983="",0,IF(AND(B$1008&lt;&gt;"",Datos!B983=B$1008),0,IF(B$1004=0,0,1-CHOOSE(B$1004,IF(ISNUMBER(Datos!B983),AND(OR(B$1005="",Datos!B983&gt;=B$1005),OR(B$1006="",Datos!B983&lt;=B$1006)),FALSE),IF(ISNUMBER(Datos!B983),AND(Datos!B983=INT(Datos!B983),AND(OR(B$1005="",Datos!B983&gt;=B$1005),OR(B$1006="",Datos!B983&lt;=B$1006))),FALSE),OR(ISNUMBER(FIND(";"&amp;UPPER(TRIM(Datos!B983&amp;""))&amp;"=",B$1007)),ISNUMBER(FIND(";"&amp;UPPER(TRIM(Datos!B983&amp;""))&amp;";",B$1007))),OR(UPPER(TRIM(Datos!B983&amp;""))="SÍ",UPPER(TRIM(Datos!B983&amp;""))="SI",UPPER(TRIM(Datos!B983&amp;""))="NO"),IF(ISNUMBER(Datos!B983),AND(OR(B$1005="",Datos!B983&gt;=B$1005),OR(B$1006="",Datos!B983&lt;=B$1006)),FALSE),TRUE))))</f>
        <v>0.0</v>
      </c>
      <c r="C983">
        <f>IF(Datos!C983="",0,IF(AND(C$1008&lt;&gt;"",Datos!C983=C$1008),0,IF(C$1004=0,0,1-CHOOSE(C$1004,IF(ISNUMBER(Datos!C983),AND(OR(C$1005="",Datos!C983&gt;=C$1005),OR(C$1006="",Datos!C983&lt;=C$1006)),FALSE),IF(ISNUMBER(Datos!C983),AND(Datos!C983=INT(Datos!C983),AND(OR(C$1005="",Datos!C983&gt;=C$1005),OR(C$1006="",Datos!C983&lt;=C$1006))),FALSE),OR(ISNUMBER(FIND(";"&amp;UPPER(TRIM(Datos!C983&amp;""))&amp;"=",C$1007)),ISNUMBER(FIND(";"&amp;UPPER(TRIM(Datos!C983&amp;""))&amp;";",C$1007))),OR(UPPER(TRIM(Datos!C983&amp;""))="SÍ",UPPER(TRIM(Datos!C983&amp;""))="SI",UPPER(TRIM(Datos!C983&amp;""))="NO"),IF(ISNUMBER(Datos!C983),AND(OR(C$1005="",Datos!C983&gt;=C$1005),OR(C$1006="",Datos!C983&lt;=C$1006)),FALSE),TRUE))))</f>
        <v>0.0</v>
      </c>
      <c r="D983">
        <f>IF(Datos!D983="",0,IF(AND(D$1008&lt;&gt;"",Datos!D983=D$1008),0,IF(D$1004=0,0,1-CHOOSE(D$1004,IF(ISNUMBER(Datos!D983),AND(OR(D$1005="",Datos!D983&gt;=D$1005),OR(D$1006="",Datos!D983&lt;=D$1006)),FALSE),IF(ISNUMBER(Datos!D983),AND(Datos!D983=INT(Datos!D983),AND(OR(D$1005="",Datos!D983&gt;=D$1005),OR(D$1006="",Datos!D983&lt;=D$1006))),FALSE),OR(ISNUMBER(FIND(";"&amp;UPPER(TRIM(Datos!D983&amp;""))&amp;"=",D$1007)),ISNUMBER(FIND(";"&amp;UPPER(TRIM(Datos!D983&amp;""))&amp;";",D$1007))),OR(UPPER(TRIM(Datos!D983&amp;""))="SÍ",UPPER(TRIM(Datos!D983&amp;""))="SI",UPPER(TRIM(Datos!D983&amp;""))="NO"),IF(ISNUMBER(Datos!D983),AND(OR(D$1005="",Datos!D983&gt;=D$1005),OR(D$1006="",Datos!D983&lt;=D$1006)),FALSE),TRUE))))</f>
        <v>0.0</v>
      </c>
      <c r="E983">
        <f>IF(Datos!E983="",0,IF(AND(E$1008&lt;&gt;"",Datos!E983=E$1008),0,IF(E$1004=0,0,1-CHOOSE(E$1004,IF(ISNUMBER(Datos!E983),AND(OR(E$1005="",Datos!E983&gt;=E$1005),OR(E$1006="",Datos!E983&lt;=E$1006)),FALSE),IF(ISNUMBER(Datos!E983),AND(Datos!E983=INT(Datos!E983),AND(OR(E$1005="",Datos!E983&gt;=E$1005),OR(E$1006="",Datos!E983&lt;=E$1006))),FALSE),OR(ISNUMBER(FIND(";"&amp;UPPER(TRIM(Datos!E983&amp;""))&amp;"=",E$1007)),ISNUMBER(FIND(";"&amp;UPPER(TRIM(Datos!E983&amp;""))&amp;";",E$1007))),OR(UPPER(TRIM(Datos!E983&amp;""))="SÍ",UPPER(TRIM(Datos!E983&amp;""))="SI",UPPER(TRIM(Datos!E983&amp;""))="NO"),IF(ISNUMBER(Datos!E983),AND(OR(E$1005="",Datos!E983&gt;=E$1005),OR(E$1006="",Datos!E983&lt;=E$1006)),FALSE),TRUE))))</f>
        <v>0.0</v>
      </c>
      <c r="F983">
        <f>IF(Datos!F983="",0,IF(AND(F$1008&lt;&gt;"",Datos!F983=F$1008),0,IF(F$1004=0,0,1-CHOOSE(F$1004,IF(ISNUMBER(Datos!F983),AND(OR(F$1005="",Datos!F983&gt;=F$1005),OR(F$1006="",Datos!F983&lt;=F$1006)),FALSE),IF(ISNUMBER(Datos!F983),AND(Datos!F983=INT(Datos!F983),AND(OR(F$1005="",Datos!F983&gt;=F$1005),OR(F$1006="",Datos!F983&lt;=F$1006))),FALSE),OR(ISNUMBER(FIND(";"&amp;UPPER(TRIM(Datos!F983&amp;""))&amp;"=",F$1007)),ISNUMBER(FIND(";"&amp;UPPER(TRIM(Datos!F983&amp;""))&amp;";",F$1007))),OR(UPPER(TRIM(Datos!F983&amp;""))="SÍ",UPPER(TRIM(Datos!F983&amp;""))="SI",UPPER(TRIM(Datos!F983&amp;""))="NO"),IF(ISNUMBER(Datos!F983),AND(OR(F$1005="",Datos!F983&gt;=F$1005),OR(F$1006="",Datos!F983&lt;=F$1006)),FALSE),TRUE))))</f>
        <v>0.0</v>
      </c>
      <c r="G983">
        <f>IF(Datos!G983="",0,IF(AND(G$1008&lt;&gt;"",Datos!G983=G$1008),0,IF(G$1004=0,0,1-CHOOSE(G$1004,IF(ISNUMBER(Datos!G983),AND(OR(G$1005="",Datos!G983&gt;=G$1005),OR(G$1006="",Datos!G983&lt;=G$1006)),FALSE),IF(ISNUMBER(Datos!G983),AND(Datos!G983=INT(Datos!G983),AND(OR(G$1005="",Datos!G983&gt;=G$1005),OR(G$1006="",Datos!G983&lt;=G$1006))),FALSE),OR(ISNUMBER(FIND(";"&amp;UPPER(TRIM(Datos!G983&amp;""))&amp;"=",G$1007)),ISNUMBER(FIND(";"&amp;UPPER(TRIM(Datos!G983&amp;""))&amp;";",G$1007))),OR(UPPER(TRIM(Datos!G983&amp;""))="SÍ",UPPER(TRIM(Datos!G983&amp;""))="SI",UPPER(TRIM(Datos!G983&amp;""))="NO"),IF(ISNUMBER(Datos!G983),AND(OR(G$1005="",Datos!G983&gt;=G$1005),OR(G$1006="",Datos!G983&lt;=G$1006)),FALSE),TRUE))))</f>
        <v>0.0</v>
      </c>
      <c r="H983">
        <f>IF(Datos!H983="",0,IF(AND(H$1008&lt;&gt;"",Datos!H983=H$1008),0,IF(H$1004=0,0,1-CHOOSE(H$1004,IF(ISNUMBER(Datos!H983),AND(OR(H$1005="",Datos!H983&gt;=H$1005),OR(H$1006="",Datos!H983&lt;=H$1006)),FALSE),IF(ISNUMBER(Datos!H983),AND(Datos!H983=INT(Datos!H983),AND(OR(H$1005="",Datos!H983&gt;=H$1005),OR(H$1006="",Datos!H983&lt;=H$1006))),FALSE),OR(ISNUMBER(FIND(";"&amp;UPPER(TRIM(Datos!H983&amp;""))&amp;"=",H$1007)),ISNUMBER(FIND(";"&amp;UPPER(TRIM(Datos!H983&amp;""))&amp;";",H$1007))),OR(UPPER(TRIM(Datos!H983&amp;""))="SÍ",UPPER(TRIM(Datos!H983&amp;""))="SI",UPPER(TRIM(Datos!H983&amp;""))="NO"),IF(ISNUMBER(Datos!H983),AND(OR(H$1005="",Datos!H983&gt;=H$1005),OR(H$1006="",Datos!H983&lt;=H$1006)),FALSE),TRUE))))</f>
        <v>0.0</v>
      </c>
      <c r="I983">
        <f>IF(Datos!I983="",0,IF(AND(I$1008&lt;&gt;"",Datos!I983=I$1008),0,IF(I$1004=0,0,1-CHOOSE(I$1004,IF(ISNUMBER(Datos!I983),AND(OR(I$1005="",Datos!I983&gt;=I$1005),OR(I$1006="",Datos!I983&lt;=I$1006)),FALSE),IF(ISNUMBER(Datos!I983),AND(Datos!I983=INT(Datos!I983),AND(OR(I$1005="",Datos!I983&gt;=I$1005),OR(I$1006="",Datos!I983&lt;=I$1006))),FALSE),OR(ISNUMBER(FIND(";"&amp;UPPER(TRIM(Datos!I983&amp;""))&amp;"=",I$1007)),ISNUMBER(FIND(";"&amp;UPPER(TRIM(Datos!I983&amp;""))&amp;";",I$1007))),OR(UPPER(TRIM(Datos!I983&amp;""))="SÍ",UPPER(TRIM(Datos!I983&amp;""))="SI",UPPER(TRIM(Datos!I983&amp;""))="NO"),IF(ISNUMBER(Datos!I983),AND(OR(I$1005="",Datos!I983&gt;=I$1005),OR(I$1006="",Datos!I983&lt;=I$1006)),FALSE),TRUE))))</f>
        <v>0.0</v>
      </c>
      <c r="J983">
        <f>IF(Datos!J983="",0,IF(AND(J$1008&lt;&gt;"",Datos!J983=J$1008),0,IF(J$1004=0,0,1-CHOOSE(J$1004,IF(ISNUMBER(Datos!J983),AND(OR(J$1005="",Datos!J983&gt;=J$1005),OR(J$1006="",Datos!J983&lt;=J$1006)),FALSE),IF(ISNUMBER(Datos!J983),AND(Datos!J983=INT(Datos!J983),AND(OR(J$1005="",Datos!J983&gt;=J$1005),OR(J$1006="",Datos!J983&lt;=J$1006))),FALSE),OR(ISNUMBER(FIND(";"&amp;UPPER(TRIM(Datos!J983&amp;""))&amp;"=",J$1007)),ISNUMBER(FIND(";"&amp;UPPER(TRIM(Datos!J983&amp;""))&amp;";",J$1007))),OR(UPPER(TRIM(Datos!J983&amp;""))="SÍ",UPPER(TRIM(Datos!J983&amp;""))="SI",UPPER(TRIM(Datos!J983&amp;""))="NO"),IF(ISNUMBER(Datos!J983),AND(OR(J$1005="",Datos!J983&gt;=J$1005),OR(J$1006="",Datos!J983&lt;=J$1006)),FALSE),TRUE))))</f>
        <v>0.0</v>
      </c>
      <c r="K983">
        <f>IF(Datos!K983="",0,IF(AND(K$1008&lt;&gt;"",Datos!K983=K$1008),0,IF(K$1004=0,0,1-CHOOSE(K$1004,IF(ISNUMBER(Datos!K983),AND(OR(K$1005="",Datos!K983&gt;=K$1005),OR(K$1006="",Datos!K983&lt;=K$1006)),FALSE),IF(ISNUMBER(Datos!K983),AND(Datos!K983=INT(Datos!K983),AND(OR(K$1005="",Datos!K983&gt;=K$1005),OR(K$1006="",Datos!K983&lt;=K$1006))),FALSE),OR(ISNUMBER(FIND(";"&amp;UPPER(TRIM(Datos!K983&amp;""))&amp;"=",K$1007)),ISNUMBER(FIND(";"&amp;UPPER(TRIM(Datos!K983&amp;""))&amp;";",K$1007))),OR(UPPER(TRIM(Datos!K983&amp;""))="SÍ",UPPER(TRIM(Datos!K983&amp;""))="SI",UPPER(TRIM(Datos!K983&amp;""))="NO"),IF(ISNUMBER(Datos!K983),AND(OR(K$1005="",Datos!K983&gt;=K$1005),OR(K$1006="",Datos!K983&lt;=K$1006)),FALSE),TRUE))))</f>
        <v>0.0</v>
      </c>
      <c r="L983">
        <f>IF(Datos!L983="",0,IF(AND(L$1008&lt;&gt;"",Datos!L983=L$1008),0,IF(L$1004=0,0,1-CHOOSE(L$1004,IF(ISNUMBER(Datos!L983),AND(OR(L$1005="",Datos!L983&gt;=L$1005),OR(L$1006="",Datos!L983&lt;=L$1006)),FALSE),IF(ISNUMBER(Datos!L983),AND(Datos!L983=INT(Datos!L983),AND(OR(L$1005="",Datos!L983&gt;=L$1005),OR(L$1006="",Datos!L983&lt;=L$1006))),FALSE),OR(ISNUMBER(FIND(";"&amp;UPPER(TRIM(Datos!L983&amp;""))&amp;"=",L$1007)),ISNUMBER(FIND(";"&amp;UPPER(TRIM(Datos!L983&amp;""))&amp;";",L$1007))),OR(UPPER(TRIM(Datos!L983&amp;""))="SÍ",UPPER(TRIM(Datos!L983&amp;""))="SI",UPPER(TRIM(Datos!L983&amp;""))="NO"),IF(ISNUMBER(Datos!L983),AND(OR(L$1005="",Datos!L983&gt;=L$1005),OR(L$1006="",Datos!L983&lt;=L$1006)),FALSE),TRUE))))</f>
        <v>0.0</v>
      </c>
      <c r="M983">
        <f>IF(Datos!M983="",0,IF(AND(M$1008&lt;&gt;"",Datos!M983=M$1008),0,IF(M$1004=0,0,1-CHOOSE(M$1004,IF(ISNUMBER(Datos!M983),AND(OR(M$1005="",Datos!M983&gt;=M$1005),OR(M$1006="",Datos!M983&lt;=M$1006)),FALSE),IF(ISNUMBER(Datos!M983),AND(Datos!M983=INT(Datos!M983),AND(OR(M$1005="",Datos!M983&gt;=M$1005),OR(M$1006="",Datos!M983&lt;=M$1006))),FALSE),OR(ISNUMBER(FIND(";"&amp;UPPER(TRIM(Datos!M983&amp;""))&amp;"=",M$1007)),ISNUMBER(FIND(";"&amp;UPPER(TRIM(Datos!M983&amp;""))&amp;";",M$1007))),OR(UPPER(TRIM(Datos!M983&amp;""))="SÍ",UPPER(TRIM(Datos!M983&amp;""))="SI",UPPER(TRIM(Datos!M983&amp;""))="NO"),IF(ISNUMBER(Datos!M983),AND(OR(M$1005="",Datos!M983&gt;=M$1005),OR(M$1006="",Datos!M983&lt;=M$1006)),FALSE),TRUE))))</f>
        <v>0.0</v>
      </c>
      <c r="N983">
        <f>IF(Datos!N983="",0,IF(AND(N$1008&lt;&gt;"",Datos!N983=N$1008),0,IF(N$1004=0,0,1-CHOOSE(N$1004,IF(ISNUMBER(Datos!N983),AND(OR(N$1005="",Datos!N983&gt;=N$1005),OR(N$1006="",Datos!N983&lt;=N$1006)),FALSE),IF(ISNUMBER(Datos!N983),AND(Datos!N983=INT(Datos!N983),AND(OR(N$1005="",Datos!N983&gt;=N$1005),OR(N$1006="",Datos!N983&lt;=N$1006))),FALSE),OR(ISNUMBER(FIND(";"&amp;UPPER(TRIM(Datos!N983&amp;""))&amp;"=",N$1007)),ISNUMBER(FIND(";"&amp;UPPER(TRIM(Datos!N983&amp;""))&amp;";",N$1007))),OR(UPPER(TRIM(Datos!N983&amp;""))="SÍ",UPPER(TRIM(Datos!N983&amp;""))="SI",UPPER(TRIM(Datos!N983&amp;""))="NO"),IF(ISNUMBER(Datos!N983),AND(OR(N$1005="",Datos!N983&gt;=N$1005),OR(N$1006="",Datos!N983&lt;=N$1006)),FALSE),TRUE))))</f>
        <v>0.0</v>
      </c>
      <c r="O983">
        <f>IF(Datos!O983="",0,IF(AND(O$1008&lt;&gt;"",Datos!O983=O$1008),0,IF(O$1004=0,0,1-CHOOSE(O$1004,IF(ISNUMBER(Datos!O983),AND(OR(O$1005="",Datos!O983&gt;=O$1005),OR(O$1006="",Datos!O983&lt;=O$1006)),FALSE),IF(ISNUMBER(Datos!O983),AND(Datos!O983=INT(Datos!O983),AND(OR(O$1005="",Datos!O983&gt;=O$1005),OR(O$1006="",Datos!O983&lt;=O$1006))),FALSE),OR(ISNUMBER(FIND(";"&amp;UPPER(TRIM(Datos!O983&amp;""))&amp;"=",O$1007)),ISNUMBER(FIND(";"&amp;UPPER(TRIM(Datos!O983&amp;""))&amp;";",O$1007))),OR(UPPER(TRIM(Datos!O983&amp;""))="SÍ",UPPER(TRIM(Datos!O983&amp;""))="SI",UPPER(TRIM(Datos!O983&amp;""))="NO"),IF(ISNUMBER(Datos!O983),AND(OR(O$1005="",Datos!O983&gt;=O$1005),OR(O$1006="",Datos!O983&lt;=O$1006)),FALSE),TRUE))))</f>
        <v>0.0</v>
      </c>
      <c r="P983">
        <f>IF(Datos!P983="",0,IF(AND(P$1008&lt;&gt;"",Datos!P983=P$1008),0,IF(P$1004=0,0,1-CHOOSE(P$1004,IF(ISNUMBER(Datos!P983),AND(OR(P$1005="",Datos!P983&gt;=P$1005),OR(P$1006="",Datos!P983&lt;=P$1006)),FALSE),IF(ISNUMBER(Datos!P983),AND(Datos!P983=INT(Datos!P983),AND(OR(P$1005="",Datos!P983&gt;=P$1005),OR(P$1006="",Datos!P983&lt;=P$1006))),FALSE),OR(ISNUMBER(FIND(";"&amp;UPPER(TRIM(Datos!P983&amp;""))&amp;"=",P$1007)),ISNUMBER(FIND(";"&amp;UPPER(TRIM(Datos!P983&amp;""))&amp;";",P$1007))),OR(UPPER(TRIM(Datos!P983&amp;""))="SÍ",UPPER(TRIM(Datos!P983&amp;""))="SI",UPPER(TRIM(Datos!P983&amp;""))="NO"),IF(ISNUMBER(Datos!P983),AND(OR(P$1005="",Datos!P983&gt;=P$1005),OR(P$1006="",Datos!P983&lt;=P$1006)),FALSE),TRUE))))</f>
        <v>0.0</v>
      </c>
      <c r="Q983">
        <f>IF(Datos!Q983="",0,IF(AND(Q$1008&lt;&gt;"",Datos!Q983=Q$1008),0,IF(Q$1004=0,0,1-CHOOSE(Q$1004,IF(ISNUMBER(Datos!Q983),AND(OR(Q$1005="",Datos!Q983&gt;=Q$1005),OR(Q$1006="",Datos!Q983&lt;=Q$1006)),FALSE),IF(ISNUMBER(Datos!Q983),AND(Datos!Q983=INT(Datos!Q983),AND(OR(Q$1005="",Datos!Q983&gt;=Q$1005),OR(Q$1006="",Datos!Q983&lt;=Q$1006))),FALSE),OR(ISNUMBER(FIND(";"&amp;UPPER(TRIM(Datos!Q983&amp;""))&amp;"=",Q$1007)),ISNUMBER(FIND(";"&amp;UPPER(TRIM(Datos!Q983&amp;""))&amp;";",Q$1007))),OR(UPPER(TRIM(Datos!Q983&amp;""))="SÍ",UPPER(TRIM(Datos!Q983&amp;""))="SI",UPPER(TRIM(Datos!Q983&amp;""))="NO"),IF(ISNUMBER(Datos!Q983),AND(OR(Q$1005="",Datos!Q983&gt;=Q$1005),OR(Q$1006="",Datos!Q983&lt;=Q$1006)),FALSE),TRUE))))</f>
        <v>0.0</v>
      </c>
      <c r="R983">
        <f>IF(Datos!R983="",0,IF(AND(R$1008&lt;&gt;"",Datos!R983=R$1008),0,IF(R$1004=0,0,1-CHOOSE(R$1004,IF(ISNUMBER(Datos!R983),AND(OR(R$1005="",Datos!R983&gt;=R$1005),OR(R$1006="",Datos!R983&lt;=R$1006)),FALSE),IF(ISNUMBER(Datos!R983),AND(Datos!R983=INT(Datos!R983),AND(OR(R$1005="",Datos!R983&gt;=R$1005),OR(R$1006="",Datos!R983&lt;=R$1006))),FALSE),OR(ISNUMBER(FIND(";"&amp;UPPER(TRIM(Datos!R983&amp;""))&amp;"=",R$1007)),ISNUMBER(FIND(";"&amp;UPPER(TRIM(Datos!R983&amp;""))&amp;";",R$1007))),OR(UPPER(TRIM(Datos!R983&amp;""))="SÍ",UPPER(TRIM(Datos!R983&amp;""))="SI",UPPER(TRIM(Datos!R983&amp;""))="NO"),IF(ISNUMBER(Datos!R983),AND(OR(R$1005="",Datos!R983&gt;=R$1005),OR(R$1006="",Datos!R983&lt;=R$1006)),FALSE),TRUE))))</f>
        <v>0.0</v>
      </c>
      <c r="S983">
        <f>IF(Datos!S983="",0,IF(AND(S$1008&lt;&gt;"",Datos!S983=S$1008),0,IF(S$1004=0,0,1-CHOOSE(S$1004,IF(ISNUMBER(Datos!S983),AND(OR(S$1005="",Datos!S983&gt;=S$1005),OR(S$1006="",Datos!S983&lt;=S$1006)),FALSE),IF(ISNUMBER(Datos!S983),AND(Datos!S983=INT(Datos!S983),AND(OR(S$1005="",Datos!S983&gt;=S$1005),OR(S$1006="",Datos!S983&lt;=S$1006))),FALSE),OR(ISNUMBER(FIND(";"&amp;UPPER(TRIM(Datos!S983&amp;""))&amp;"=",S$1007)),ISNUMBER(FIND(";"&amp;UPPER(TRIM(Datos!S983&amp;""))&amp;";",S$1007))),OR(UPPER(TRIM(Datos!S983&amp;""))="SÍ",UPPER(TRIM(Datos!S983&amp;""))="SI",UPPER(TRIM(Datos!S983&amp;""))="NO"),IF(ISNUMBER(Datos!S983),AND(OR(S$1005="",Datos!S983&gt;=S$1005),OR(S$1006="",Datos!S983&lt;=S$1006)),FALSE),TRUE))))</f>
        <v>0.0</v>
      </c>
      <c r="T983">
        <f>IF(Datos!T983="",0,IF(AND(T$1008&lt;&gt;"",Datos!T983=T$1008),0,IF(T$1004=0,0,1-CHOOSE(T$1004,IF(ISNUMBER(Datos!T983),AND(OR(T$1005="",Datos!T983&gt;=T$1005),OR(T$1006="",Datos!T983&lt;=T$1006)),FALSE),IF(ISNUMBER(Datos!T983),AND(Datos!T983=INT(Datos!T983),AND(OR(T$1005="",Datos!T983&gt;=T$1005),OR(T$1006="",Datos!T983&lt;=T$1006))),FALSE),OR(ISNUMBER(FIND(";"&amp;UPPER(TRIM(Datos!T983&amp;""))&amp;"=",T$1007)),ISNUMBER(FIND(";"&amp;UPPER(TRIM(Datos!T983&amp;""))&amp;";",T$1007))),OR(UPPER(TRIM(Datos!T983&amp;""))="SÍ",UPPER(TRIM(Datos!T983&amp;""))="SI",UPPER(TRIM(Datos!T983&amp;""))="NO"),IF(ISNUMBER(Datos!T983),AND(OR(T$1005="",Datos!T983&gt;=T$1005),OR(T$1006="",Datos!T983&lt;=T$1006)),FALSE),TRUE))))</f>
        <v>0.0</v>
      </c>
      <c r="U983">
        <f>IF(Datos!U983="",0,IF(AND(U$1008&lt;&gt;"",Datos!U983=U$1008),0,IF(U$1004=0,0,1-CHOOSE(U$1004,IF(ISNUMBER(Datos!U983),AND(OR(U$1005="",Datos!U983&gt;=U$1005),OR(U$1006="",Datos!U983&lt;=U$1006)),FALSE),IF(ISNUMBER(Datos!U983),AND(Datos!U983=INT(Datos!U983),AND(OR(U$1005="",Datos!U983&gt;=U$1005),OR(U$1006="",Datos!U983&lt;=U$1006))),FALSE),OR(ISNUMBER(FIND(";"&amp;UPPER(TRIM(Datos!U983&amp;""))&amp;"=",U$1007)),ISNUMBER(FIND(";"&amp;UPPER(TRIM(Datos!U983&amp;""))&amp;";",U$1007))),OR(UPPER(TRIM(Datos!U983&amp;""))="SÍ",UPPER(TRIM(Datos!U983&amp;""))="SI",UPPER(TRIM(Datos!U983&amp;""))="NO"),IF(ISNUMBER(Datos!U983),AND(OR(U$1005="",Datos!U983&gt;=U$1005),OR(U$1006="",Datos!U983&lt;=U$1006)),FALSE),TRUE))))</f>
        <v>0.0</v>
      </c>
      <c r="V983">
        <f>IF(Datos!V983="",0,IF(AND(V$1008&lt;&gt;"",Datos!V983=V$1008),0,IF(V$1004=0,0,1-CHOOSE(V$1004,IF(ISNUMBER(Datos!V983),AND(OR(V$1005="",Datos!V983&gt;=V$1005),OR(V$1006="",Datos!V983&lt;=V$1006)),FALSE),IF(ISNUMBER(Datos!V983),AND(Datos!V983=INT(Datos!V983),AND(OR(V$1005="",Datos!V983&gt;=V$1005),OR(V$1006="",Datos!V983&lt;=V$1006))),FALSE),OR(ISNUMBER(FIND(";"&amp;UPPER(TRIM(Datos!V983&amp;""))&amp;"=",V$1007)),ISNUMBER(FIND(";"&amp;UPPER(TRIM(Datos!V983&amp;""))&amp;";",V$1007))),OR(UPPER(TRIM(Datos!V983&amp;""))="SÍ",UPPER(TRIM(Datos!V983&amp;""))="SI",UPPER(TRIM(Datos!V983&amp;""))="NO"),IF(ISNUMBER(Datos!V983),AND(OR(V$1005="",Datos!V983&gt;=V$1005),OR(V$1006="",Datos!V983&lt;=V$1006)),FALSE),TRUE))))</f>
        <v>0.0</v>
      </c>
      <c r="W983">
        <f>IF(Datos!W983="",0,IF(AND(W$1008&lt;&gt;"",Datos!W983=W$1008),0,IF(W$1004=0,0,1-CHOOSE(W$1004,IF(ISNUMBER(Datos!W983),AND(OR(W$1005="",Datos!W983&gt;=W$1005),OR(W$1006="",Datos!W983&lt;=W$1006)),FALSE),IF(ISNUMBER(Datos!W983),AND(Datos!W983=INT(Datos!W983),AND(OR(W$1005="",Datos!W983&gt;=W$1005),OR(W$1006="",Datos!W983&lt;=W$1006))),FALSE),OR(ISNUMBER(FIND(";"&amp;UPPER(TRIM(Datos!W983&amp;""))&amp;"=",W$1007)),ISNUMBER(FIND(";"&amp;UPPER(TRIM(Datos!W983&amp;""))&amp;";",W$1007))),OR(UPPER(TRIM(Datos!W983&amp;""))="SÍ",UPPER(TRIM(Datos!W983&amp;""))="SI",UPPER(TRIM(Datos!W983&amp;""))="NO"),IF(ISNUMBER(Datos!W983),AND(OR(W$1005="",Datos!W983&gt;=W$1005),OR(W$1006="",Datos!W983&lt;=W$1006)),FALSE),TRUE))))</f>
        <v>0.0</v>
      </c>
      <c r="X983">
        <f>IF(Datos!X983="",0,IF(AND(X$1008&lt;&gt;"",Datos!X983=X$1008),0,IF(X$1004=0,0,1-CHOOSE(X$1004,IF(ISNUMBER(Datos!X983),AND(OR(X$1005="",Datos!X983&gt;=X$1005),OR(X$1006="",Datos!X983&lt;=X$1006)),FALSE),IF(ISNUMBER(Datos!X983),AND(Datos!X983=INT(Datos!X983),AND(OR(X$1005="",Datos!X983&gt;=X$1005),OR(X$1006="",Datos!X983&lt;=X$1006))),FALSE),OR(ISNUMBER(FIND(";"&amp;UPPER(TRIM(Datos!X983&amp;""))&amp;"=",X$1007)),ISNUMBER(FIND(";"&amp;UPPER(TRIM(Datos!X983&amp;""))&amp;";",X$1007))),OR(UPPER(TRIM(Datos!X983&amp;""))="SÍ",UPPER(TRIM(Datos!X983&amp;""))="SI",UPPER(TRIM(Datos!X983&amp;""))="NO"),IF(ISNUMBER(Datos!X983),AND(OR(X$1005="",Datos!X983&gt;=X$1005),OR(X$1006="",Datos!X983&lt;=X$1006)),FALSE),TRUE))))</f>
        <v>0.0</v>
      </c>
      <c r="Y983">
        <f>IF(Datos!Y983="",0,IF(AND(Y$1008&lt;&gt;"",Datos!Y983=Y$1008),0,IF(Y$1004=0,0,1-CHOOSE(Y$1004,IF(ISNUMBER(Datos!Y983),AND(OR(Y$1005="",Datos!Y983&gt;=Y$1005),OR(Y$1006="",Datos!Y983&lt;=Y$1006)),FALSE),IF(ISNUMBER(Datos!Y983),AND(Datos!Y983=INT(Datos!Y983),AND(OR(Y$1005="",Datos!Y983&gt;=Y$1005),OR(Y$1006="",Datos!Y983&lt;=Y$1006))),FALSE),OR(ISNUMBER(FIND(";"&amp;UPPER(TRIM(Datos!Y983&amp;""))&amp;"=",Y$1007)),ISNUMBER(FIND(";"&amp;UPPER(TRIM(Datos!Y983&amp;""))&amp;";",Y$1007))),OR(UPPER(TRIM(Datos!Y983&amp;""))="SÍ",UPPER(TRIM(Datos!Y983&amp;""))="SI",UPPER(TRIM(Datos!Y983&amp;""))="NO"),IF(ISNUMBER(Datos!Y983),AND(OR(Y$1005="",Datos!Y983&gt;=Y$1005),OR(Y$1006="",Datos!Y983&lt;=Y$1006)),FALSE),TRUE))))</f>
        <v>0.0</v>
      </c>
      <c r="Z983">
        <f>IF(Datos!Z983="",0,IF(AND(Z$1008&lt;&gt;"",Datos!Z983=Z$1008),0,IF(Z$1004=0,0,1-CHOOSE(Z$1004,IF(ISNUMBER(Datos!Z983),AND(OR(Z$1005="",Datos!Z983&gt;=Z$1005),OR(Z$1006="",Datos!Z983&lt;=Z$1006)),FALSE),IF(ISNUMBER(Datos!Z983),AND(Datos!Z983=INT(Datos!Z983),AND(OR(Z$1005="",Datos!Z983&gt;=Z$1005),OR(Z$1006="",Datos!Z983&lt;=Z$1006))),FALSE),OR(ISNUMBER(FIND(";"&amp;UPPER(TRIM(Datos!Z983&amp;""))&amp;"=",Z$1007)),ISNUMBER(FIND(";"&amp;UPPER(TRIM(Datos!Z983&amp;""))&amp;";",Z$1007))),OR(UPPER(TRIM(Datos!Z983&amp;""))="SÍ",UPPER(TRIM(Datos!Z983&amp;""))="SI",UPPER(TRIM(Datos!Z983&amp;""))="NO"),IF(ISNUMBER(Datos!Z983),AND(OR(Z$1005="",Datos!Z983&gt;=Z$1005),OR(Z$1006="",Datos!Z983&lt;=Z$1006)),FALSE),TRUE))))</f>
        <v>0.0</v>
      </c>
      <c r="AA983">
        <f>IF(Datos!AA983="",0,IF(AND(AA$1008&lt;&gt;"",Datos!AA983=AA$1008),0,IF(AA$1004=0,0,1-CHOOSE(AA$1004,IF(ISNUMBER(Datos!AA983),AND(OR(AA$1005="",Datos!AA983&gt;=AA$1005),OR(AA$1006="",Datos!AA983&lt;=AA$1006)),FALSE),IF(ISNUMBER(Datos!AA983),AND(Datos!AA983=INT(Datos!AA983),AND(OR(AA$1005="",Datos!AA983&gt;=AA$1005),OR(AA$1006="",Datos!AA983&lt;=AA$1006))),FALSE),OR(ISNUMBER(FIND(";"&amp;UPPER(TRIM(Datos!AA983&amp;""))&amp;"=",AA$1007)),ISNUMBER(FIND(";"&amp;UPPER(TRIM(Datos!AA983&amp;""))&amp;";",AA$1007))),OR(UPPER(TRIM(Datos!AA983&amp;""))="SÍ",UPPER(TRIM(Datos!AA983&amp;""))="SI",UPPER(TRIM(Datos!AA983&amp;""))="NO"),IF(ISNUMBER(Datos!AA983),AND(OR(AA$1005="",Datos!AA983&gt;=AA$1005),OR(AA$1006="",Datos!AA983&lt;=AA$1006)),FALSE),TRUE))))</f>
        <v>0.0</v>
      </c>
      <c r="AB983">
        <f>IF(Datos!AB983="",0,IF(AND(AB$1008&lt;&gt;"",Datos!AB983=AB$1008),0,IF(AB$1004=0,0,1-CHOOSE(AB$1004,IF(ISNUMBER(Datos!AB983),AND(OR(AB$1005="",Datos!AB983&gt;=AB$1005),OR(AB$1006="",Datos!AB983&lt;=AB$1006)),FALSE),IF(ISNUMBER(Datos!AB983),AND(Datos!AB983=INT(Datos!AB983),AND(OR(AB$1005="",Datos!AB983&gt;=AB$1005),OR(AB$1006="",Datos!AB983&lt;=AB$1006))),FALSE),OR(ISNUMBER(FIND(";"&amp;UPPER(TRIM(Datos!AB983&amp;""))&amp;"=",AB$1007)),ISNUMBER(FIND(";"&amp;UPPER(TRIM(Datos!AB983&amp;""))&amp;";",AB$1007))),OR(UPPER(TRIM(Datos!AB983&amp;""))="SÍ",UPPER(TRIM(Datos!AB983&amp;""))="SI",UPPER(TRIM(Datos!AB983&amp;""))="NO"),IF(ISNUMBER(Datos!AB983),AND(OR(AB$1005="",Datos!AB983&gt;=AB$1005),OR(AB$1006="",Datos!AB983&lt;=AB$1006)),FALSE),TRUE))))</f>
        <v>0.0</v>
      </c>
      <c r="AC983">
        <f>IF(Datos!AC983="",0,IF(AND(AC$1008&lt;&gt;"",Datos!AC983=AC$1008),0,IF(AC$1004=0,0,1-CHOOSE(AC$1004,IF(ISNUMBER(Datos!AC983),AND(OR(AC$1005="",Datos!AC983&gt;=AC$1005),OR(AC$1006="",Datos!AC983&lt;=AC$1006)),FALSE),IF(ISNUMBER(Datos!AC983),AND(Datos!AC983=INT(Datos!AC983),AND(OR(AC$1005="",Datos!AC983&gt;=AC$1005),OR(AC$1006="",Datos!AC983&lt;=AC$1006))),FALSE),OR(ISNUMBER(FIND(";"&amp;UPPER(TRIM(Datos!AC983&amp;""))&amp;"=",AC$1007)),ISNUMBER(FIND(";"&amp;UPPER(TRIM(Datos!AC983&amp;""))&amp;";",AC$1007))),OR(UPPER(TRIM(Datos!AC983&amp;""))="SÍ",UPPER(TRIM(Datos!AC983&amp;""))="SI",UPPER(TRIM(Datos!AC983&amp;""))="NO"),IF(ISNUMBER(Datos!AC983),AND(OR(AC$1005="",Datos!AC983&gt;=AC$1005),OR(AC$1006="",Datos!AC983&lt;=AC$1006)),FALSE),TRUE))))</f>
        <v>0.0</v>
      </c>
      <c r="AD983">
        <f>IF(Datos!AD983="",0,IF(AND(AD$1008&lt;&gt;"",Datos!AD983=AD$1008),0,IF(AD$1004=0,0,1-CHOOSE(AD$1004,IF(ISNUMBER(Datos!AD983),AND(OR(AD$1005="",Datos!AD983&gt;=AD$1005),OR(AD$1006="",Datos!AD983&lt;=AD$1006)),FALSE),IF(ISNUMBER(Datos!AD983),AND(Datos!AD983=INT(Datos!AD983),AND(OR(AD$1005="",Datos!AD983&gt;=AD$1005),OR(AD$1006="",Datos!AD983&lt;=AD$1006))),FALSE),OR(ISNUMBER(FIND(";"&amp;UPPER(TRIM(Datos!AD983&amp;""))&amp;"=",AD$1007)),ISNUMBER(FIND(";"&amp;UPPER(TRIM(Datos!AD983&amp;""))&amp;";",AD$1007))),OR(UPPER(TRIM(Datos!AD983&amp;""))="SÍ",UPPER(TRIM(Datos!AD983&amp;""))="SI",UPPER(TRIM(Datos!AD983&amp;""))="NO"),IF(ISNUMBER(Datos!AD983),AND(OR(AD$1005="",Datos!AD983&gt;=AD$1005),OR(AD$1006="",Datos!AD983&lt;=AD$1006)),FALSE),TRUE))))</f>
        <v>0.0</v>
      </c>
      <c r="AE983">
        <f>IF(Datos!AE983="",0,IF(AND(AE$1008&lt;&gt;"",Datos!AE983=AE$1008),0,IF(AE$1004=0,0,1-CHOOSE(AE$1004,IF(ISNUMBER(Datos!AE983),AND(OR(AE$1005="",Datos!AE983&gt;=AE$1005),OR(AE$1006="",Datos!AE983&lt;=AE$1006)),FALSE),IF(ISNUMBER(Datos!AE983),AND(Datos!AE983=INT(Datos!AE983),AND(OR(AE$1005="",Datos!AE983&gt;=AE$1005),OR(AE$1006="",Datos!AE983&lt;=AE$1006))),FALSE),OR(ISNUMBER(FIND(";"&amp;UPPER(TRIM(Datos!AE983&amp;""))&amp;"=",AE$1007)),ISNUMBER(FIND(";"&amp;UPPER(TRIM(Datos!AE983&amp;""))&amp;";",AE$1007))),OR(UPPER(TRIM(Datos!AE983&amp;""))="SÍ",UPPER(TRIM(Datos!AE983&amp;""))="SI",UPPER(TRIM(Datos!AE983&amp;""))="NO"),IF(ISNUMBER(Datos!AE983),AND(OR(AE$1005="",Datos!AE983&gt;=AE$1005),OR(AE$1006="",Datos!AE983&lt;=AE$1006)),FALSE),TRUE))))</f>
        <v>0.0</v>
      </c>
    </row>
    <row r="984" spans="2:31">
      <c r="B984">
        <f>IF(Datos!B984="",0,IF(AND(B$1008&lt;&gt;"",Datos!B984=B$1008),0,IF(B$1004=0,0,1-CHOOSE(B$1004,IF(ISNUMBER(Datos!B984),AND(OR(B$1005="",Datos!B984&gt;=B$1005),OR(B$1006="",Datos!B984&lt;=B$1006)),FALSE),IF(ISNUMBER(Datos!B984),AND(Datos!B984=INT(Datos!B984),AND(OR(B$1005="",Datos!B984&gt;=B$1005),OR(B$1006="",Datos!B984&lt;=B$1006))),FALSE),OR(ISNUMBER(FIND(";"&amp;UPPER(TRIM(Datos!B984&amp;""))&amp;"=",B$1007)),ISNUMBER(FIND(";"&amp;UPPER(TRIM(Datos!B984&amp;""))&amp;";",B$1007))),OR(UPPER(TRIM(Datos!B984&amp;""))="SÍ",UPPER(TRIM(Datos!B984&amp;""))="SI",UPPER(TRIM(Datos!B984&amp;""))="NO"),IF(ISNUMBER(Datos!B984),AND(OR(B$1005="",Datos!B984&gt;=B$1005),OR(B$1006="",Datos!B984&lt;=B$1006)),FALSE),TRUE))))</f>
        <v>0.0</v>
      </c>
      <c r="C984">
        <f>IF(Datos!C984="",0,IF(AND(C$1008&lt;&gt;"",Datos!C984=C$1008),0,IF(C$1004=0,0,1-CHOOSE(C$1004,IF(ISNUMBER(Datos!C984),AND(OR(C$1005="",Datos!C984&gt;=C$1005),OR(C$1006="",Datos!C984&lt;=C$1006)),FALSE),IF(ISNUMBER(Datos!C984),AND(Datos!C984=INT(Datos!C984),AND(OR(C$1005="",Datos!C984&gt;=C$1005),OR(C$1006="",Datos!C984&lt;=C$1006))),FALSE),OR(ISNUMBER(FIND(";"&amp;UPPER(TRIM(Datos!C984&amp;""))&amp;"=",C$1007)),ISNUMBER(FIND(";"&amp;UPPER(TRIM(Datos!C984&amp;""))&amp;";",C$1007))),OR(UPPER(TRIM(Datos!C984&amp;""))="SÍ",UPPER(TRIM(Datos!C984&amp;""))="SI",UPPER(TRIM(Datos!C984&amp;""))="NO"),IF(ISNUMBER(Datos!C984),AND(OR(C$1005="",Datos!C984&gt;=C$1005),OR(C$1006="",Datos!C984&lt;=C$1006)),FALSE),TRUE))))</f>
        <v>0.0</v>
      </c>
      <c r="D984">
        <f>IF(Datos!D984="",0,IF(AND(D$1008&lt;&gt;"",Datos!D984=D$1008),0,IF(D$1004=0,0,1-CHOOSE(D$1004,IF(ISNUMBER(Datos!D984),AND(OR(D$1005="",Datos!D984&gt;=D$1005),OR(D$1006="",Datos!D984&lt;=D$1006)),FALSE),IF(ISNUMBER(Datos!D984),AND(Datos!D984=INT(Datos!D984),AND(OR(D$1005="",Datos!D984&gt;=D$1005),OR(D$1006="",Datos!D984&lt;=D$1006))),FALSE),OR(ISNUMBER(FIND(";"&amp;UPPER(TRIM(Datos!D984&amp;""))&amp;"=",D$1007)),ISNUMBER(FIND(";"&amp;UPPER(TRIM(Datos!D984&amp;""))&amp;";",D$1007))),OR(UPPER(TRIM(Datos!D984&amp;""))="SÍ",UPPER(TRIM(Datos!D984&amp;""))="SI",UPPER(TRIM(Datos!D984&amp;""))="NO"),IF(ISNUMBER(Datos!D984),AND(OR(D$1005="",Datos!D984&gt;=D$1005),OR(D$1006="",Datos!D984&lt;=D$1006)),FALSE),TRUE))))</f>
        <v>0.0</v>
      </c>
      <c r="E984">
        <f>IF(Datos!E984="",0,IF(AND(E$1008&lt;&gt;"",Datos!E984=E$1008),0,IF(E$1004=0,0,1-CHOOSE(E$1004,IF(ISNUMBER(Datos!E984),AND(OR(E$1005="",Datos!E984&gt;=E$1005),OR(E$1006="",Datos!E984&lt;=E$1006)),FALSE),IF(ISNUMBER(Datos!E984),AND(Datos!E984=INT(Datos!E984),AND(OR(E$1005="",Datos!E984&gt;=E$1005),OR(E$1006="",Datos!E984&lt;=E$1006))),FALSE),OR(ISNUMBER(FIND(";"&amp;UPPER(TRIM(Datos!E984&amp;""))&amp;"=",E$1007)),ISNUMBER(FIND(";"&amp;UPPER(TRIM(Datos!E984&amp;""))&amp;";",E$1007))),OR(UPPER(TRIM(Datos!E984&amp;""))="SÍ",UPPER(TRIM(Datos!E984&amp;""))="SI",UPPER(TRIM(Datos!E984&amp;""))="NO"),IF(ISNUMBER(Datos!E984),AND(OR(E$1005="",Datos!E984&gt;=E$1005),OR(E$1006="",Datos!E984&lt;=E$1006)),FALSE),TRUE))))</f>
        <v>0.0</v>
      </c>
      <c r="F984">
        <f>IF(Datos!F984="",0,IF(AND(F$1008&lt;&gt;"",Datos!F984=F$1008),0,IF(F$1004=0,0,1-CHOOSE(F$1004,IF(ISNUMBER(Datos!F984),AND(OR(F$1005="",Datos!F984&gt;=F$1005),OR(F$1006="",Datos!F984&lt;=F$1006)),FALSE),IF(ISNUMBER(Datos!F984),AND(Datos!F984=INT(Datos!F984),AND(OR(F$1005="",Datos!F984&gt;=F$1005),OR(F$1006="",Datos!F984&lt;=F$1006))),FALSE),OR(ISNUMBER(FIND(";"&amp;UPPER(TRIM(Datos!F984&amp;""))&amp;"=",F$1007)),ISNUMBER(FIND(";"&amp;UPPER(TRIM(Datos!F984&amp;""))&amp;";",F$1007))),OR(UPPER(TRIM(Datos!F984&amp;""))="SÍ",UPPER(TRIM(Datos!F984&amp;""))="SI",UPPER(TRIM(Datos!F984&amp;""))="NO"),IF(ISNUMBER(Datos!F984),AND(OR(F$1005="",Datos!F984&gt;=F$1005),OR(F$1006="",Datos!F984&lt;=F$1006)),FALSE),TRUE))))</f>
        <v>0.0</v>
      </c>
      <c r="G984">
        <f>IF(Datos!G984="",0,IF(AND(G$1008&lt;&gt;"",Datos!G984=G$1008),0,IF(G$1004=0,0,1-CHOOSE(G$1004,IF(ISNUMBER(Datos!G984),AND(OR(G$1005="",Datos!G984&gt;=G$1005),OR(G$1006="",Datos!G984&lt;=G$1006)),FALSE),IF(ISNUMBER(Datos!G984),AND(Datos!G984=INT(Datos!G984),AND(OR(G$1005="",Datos!G984&gt;=G$1005),OR(G$1006="",Datos!G984&lt;=G$1006))),FALSE),OR(ISNUMBER(FIND(";"&amp;UPPER(TRIM(Datos!G984&amp;""))&amp;"=",G$1007)),ISNUMBER(FIND(";"&amp;UPPER(TRIM(Datos!G984&amp;""))&amp;";",G$1007))),OR(UPPER(TRIM(Datos!G984&amp;""))="SÍ",UPPER(TRIM(Datos!G984&amp;""))="SI",UPPER(TRIM(Datos!G984&amp;""))="NO"),IF(ISNUMBER(Datos!G984),AND(OR(G$1005="",Datos!G984&gt;=G$1005),OR(G$1006="",Datos!G984&lt;=G$1006)),FALSE),TRUE))))</f>
        <v>0.0</v>
      </c>
      <c r="H984">
        <f>IF(Datos!H984="",0,IF(AND(H$1008&lt;&gt;"",Datos!H984=H$1008),0,IF(H$1004=0,0,1-CHOOSE(H$1004,IF(ISNUMBER(Datos!H984),AND(OR(H$1005="",Datos!H984&gt;=H$1005),OR(H$1006="",Datos!H984&lt;=H$1006)),FALSE),IF(ISNUMBER(Datos!H984),AND(Datos!H984=INT(Datos!H984),AND(OR(H$1005="",Datos!H984&gt;=H$1005),OR(H$1006="",Datos!H984&lt;=H$1006))),FALSE),OR(ISNUMBER(FIND(";"&amp;UPPER(TRIM(Datos!H984&amp;""))&amp;"=",H$1007)),ISNUMBER(FIND(";"&amp;UPPER(TRIM(Datos!H984&amp;""))&amp;";",H$1007))),OR(UPPER(TRIM(Datos!H984&amp;""))="SÍ",UPPER(TRIM(Datos!H984&amp;""))="SI",UPPER(TRIM(Datos!H984&amp;""))="NO"),IF(ISNUMBER(Datos!H984),AND(OR(H$1005="",Datos!H984&gt;=H$1005),OR(H$1006="",Datos!H984&lt;=H$1006)),FALSE),TRUE))))</f>
        <v>0.0</v>
      </c>
      <c r="I984">
        <f>IF(Datos!I984="",0,IF(AND(I$1008&lt;&gt;"",Datos!I984=I$1008),0,IF(I$1004=0,0,1-CHOOSE(I$1004,IF(ISNUMBER(Datos!I984),AND(OR(I$1005="",Datos!I984&gt;=I$1005),OR(I$1006="",Datos!I984&lt;=I$1006)),FALSE),IF(ISNUMBER(Datos!I984),AND(Datos!I984=INT(Datos!I984),AND(OR(I$1005="",Datos!I984&gt;=I$1005),OR(I$1006="",Datos!I984&lt;=I$1006))),FALSE),OR(ISNUMBER(FIND(";"&amp;UPPER(TRIM(Datos!I984&amp;""))&amp;"=",I$1007)),ISNUMBER(FIND(";"&amp;UPPER(TRIM(Datos!I984&amp;""))&amp;";",I$1007))),OR(UPPER(TRIM(Datos!I984&amp;""))="SÍ",UPPER(TRIM(Datos!I984&amp;""))="SI",UPPER(TRIM(Datos!I984&amp;""))="NO"),IF(ISNUMBER(Datos!I984),AND(OR(I$1005="",Datos!I984&gt;=I$1005),OR(I$1006="",Datos!I984&lt;=I$1006)),FALSE),TRUE))))</f>
        <v>0.0</v>
      </c>
      <c r="J984">
        <f>IF(Datos!J984="",0,IF(AND(J$1008&lt;&gt;"",Datos!J984=J$1008),0,IF(J$1004=0,0,1-CHOOSE(J$1004,IF(ISNUMBER(Datos!J984),AND(OR(J$1005="",Datos!J984&gt;=J$1005),OR(J$1006="",Datos!J984&lt;=J$1006)),FALSE),IF(ISNUMBER(Datos!J984),AND(Datos!J984=INT(Datos!J984),AND(OR(J$1005="",Datos!J984&gt;=J$1005),OR(J$1006="",Datos!J984&lt;=J$1006))),FALSE),OR(ISNUMBER(FIND(";"&amp;UPPER(TRIM(Datos!J984&amp;""))&amp;"=",J$1007)),ISNUMBER(FIND(";"&amp;UPPER(TRIM(Datos!J984&amp;""))&amp;";",J$1007))),OR(UPPER(TRIM(Datos!J984&amp;""))="SÍ",UPPER(TRIM(Datos!J984&amp;""))="SI",UPPER(TRIM(Datos!J984&amp;""))="NO"),IF(ISNUMBER(Datos!J984),AND(OR(J$1005="",Datos!J984&gt;=J$1005),OR(J$1006="",Datos!J984&lt;=J$1006)),FALSE),TRUE))))</f>
        <v>0.0</v>
      </c>
      <c r="K984">
        <f>IF(Datos!K984="",0,IF(AND(K$1008&lt;&gt;"",Datos!K984=K$1008),0,IF(K$1004=0,0,1-CHOOSE(K$1004,IF(ISNUMBER(Datos!K984),AND(OR(K$1005="",Datos!K984&gt;=K$1005),OR(K$1006="",Datos!K984&lt;=K$1006)),FALSE),IF(ISNUMBER(Datos!K984),AND(Datos!K984=INT(Datos!K984),AND(OR(K$1005="",Datos!K984&gt;=K$1005),OR(K$1006="",Datos!K984&lt;=K$1006))),FALSE),OR(ISNUMBER(FIND(";"&amp;UPPER(TRIM(Datos!K984&amp;""))&amp;"=",K$1007)),ISNUMBER(FIND(";"&amp;UPPER(TRIM(Datos!K984&amp;""))&amp;";",K$1007))),OR(UPPER(TRIM(Datos!K984&amp;""))="SÍ",UPPER(TRIM(Datos!K984&amp;""))="SI",UPPER(TRIM(Datos!K984&amp;""))="NO"),IF(ISNUMBER(Datos!K984),AND(OR(K$1005="",Datos!K984&gt;=K$1005),OR(K$1006="",Datos!K984&lt;=K$1006)),FALSE),TRUE))))</f>
        <v>0.0</v>
      </c>
      <c r="L984">
        <f>IF(Datos!L984="",0,IF(AND(L$1008&lt;&gt;"",Datos!L984=L$1008),0,IF(L$1004=0,0,1-CHOOSE(L$1004,IF(ISNUMBER(Datos!L984),AND(OR(L$1005="",Datos!L984&gt;=L$1005),OR(L$1006="",Datos!L984&lt;=L$1006)),FALSE),IF(ISNUMBER(Datos!L984),AND(Datos!L984=INT(Datos!L984),AND(OR(L$1005="",Datos!L984&gt;=L$1005),OR(L$1006="",Datos!L984&lt;=L$1006))),FALSE),OR(ISNUMBER(FIND(";"&amp;UPPER(TRIM(Datos!L984&amp;""))&amp;"=",L$1007)),ISNUMBER(FIND(";"&amp;UPPER(TRIM(Datos!L984&amp;""))&amp;";",L$1007))),OR(UPPER(TRIM(Datos!L984&amp;""))="SÍ",UPPER(TRIM(Datos!L984&amp;""))="SI",UPPER(TRIM(Datos!L984&amp;""))="NO"),IF(ISNUMBER(Datos!L984),AND(OR(L$1005="",Datos!L984&gt;=L$1005),OR(L$1006="",Datos!L984&lt;=L$1006)),FALSE),TRUE))))</f>
        <v>0.0</v>
      </c>
      <c r="M984">
        <f>IF(Datos!M984="",0,IF(AND(M$1008&lt;&gt;"",Datos!M984=M$1008),0,IF(M$1004=0,0,1-CHOOSE(M$1004,IF(ISNUMBER(Datos!M984),AND(OR(M$1005="",Datos!M984&gt;=M$1005),OR(M$1006="",Datos!M984&lt;=M$1006)),FALSE),IF(ISNUMBER(Datos!M984),AND(Datos!M984=INT(Datos!M984),AND(OR(M$1005="",Datos!M984&gt;=M$1005),OR(M$1006="",Datos!M984&lt;=M$1006))),FALSE),OR(ISNUMBER(FIND(";"&amp;UPPER(TRIM(Datos!M984&amp;""))&amp;"=",M$1007)),ISNUMBER(FIND(";"&amp;UPPER(TRIM(Datos!M984&amp;""))&amp;";",M$1007))),OR(UPPER(TRIM(Datos!M984&amp;""))="SÍ",UPPER(TRIM(Datos!M984&amp;""))="SI",UPPER(TRIM(Datos!M984&amp;""))="NO"),IF(ISNUMBER(Datos!M984),AND(OR(M$1005="",Datos!M984&gt;=M$1005),OR(M$1006="",Datos!M984&lt;=M$1006)),FALSE),TRUE))))</f>
        <v>0.0</v>
      </c>
      <c r="N984">
        <f>IF(Datos!N984="",0,IF(AND(N$1008&lt;&gt;"",Datos!N984=N$1008),0,IF(N$1004=0,0,1-CHOOSE(N$1004,IF(ISNUMBER(Datos!N984),AND(OR(N$1005="",Datos!N984&gt;=N$1005),OR(N$1006="",Datos!N984&lt;=N$1006)),FALSE),IF(ISNUMBER(Datos!N984),AND(Datos!N984=INT(Datos!N984),AND(OR(N$1005="",Datos!N984&gt;=N$1005),OR(N$1006="",Datos!N984&lt;=N$1006))),FALSE),OR(ISNUMBER(FIND(";"&amp;UPPER(TRIM(Datos!N984&amp;""))&amp;"=",N$1007)),ISNUMBER(FIND(";"&amp;UPPER(TRIM(Datos!N984&amp;""))&amp;";",N$1007))),OR(UPPER(TRIM(Datos!N984&amp;""))="SÍ",UPPER(TRIM(Datos!N984&amp;""))="SI",UPPER(TRIM(Datos!N984&amp;""))="NO"),IF(ISNUMBER(Datos!N984),AND(OR(N$1005="",Datos!N984&gt;=N$1005),OR(N$1006="",Datos!N984&lt;=N$1006)),FALSE),TRUE))))</f>
        <v>0.0</v>
      </c>
      <c r="O984">
        <f>IF(Datos!O984="",0,IF(AND(O$1008&lt;&gt;"",Datos!O984=O$1008),0,IF(O$1004=0,0,1-CHOOSE(O$1004,IF(ISNUMBER(Datos!O984),AND(OR(O$1005="",Datos!O984&gt;=O$1005),OR(O$1006="",Datos!O984&lt;=O$1006)),FALSE),IF(ISNUMBER(Datos!O984),AND(Datos!O984=INT(Datos!O984),AND(OR(O$1005="",Datos!O984&gt;=O$1005),OR(O$1006="",Datos!O984&lt;=O$1006))),FALSE),OR(ISNUMBER(FIND(";"&amp;UPPER(TRIM(Datos!O984&amp;""))&amp;"=",O$1007)),ISNUMBER(FIND(";"&amp;UPPER(TRIM(Datos!O984&amp;""))&amp;";",O$1007))),OR(UPPER(TRIM(Datos!O984&amp;""))="SÍ",UPPER(TRIM(Datos!O984&amp;""))="SI",UPPER(TRIM(Datos!O984&amp;""))="NO"),IF(ISNUMBER(Datos!O984),AND(OR(O$1005="",Datos!O984&gt;=O$1005),OR(O$1006="",Datos!O984&lt;=O$1006)),FALSE),TRUE))))</f>
        <v>0.0</v>
      </c>
      <c r="P984">
        <f>IF(Datos!P984="",0,IF(AND(P$1008&lt;&gt;"",Datos!P984=P$1008),0,IF(P$1004=0,0,1-CHOOSE(P$1004,IF(ISNUMBER(Datos!P984),AND(OR(P$1005="",Datos!P984&gt;=P$1005),OR(P$1006="",Datos!P984&lt;=P$1006)),FALSE),IF(ISNUMBER(Datos!P984),AND(Datos!P984=INT(Datos!P984),AND(OR(P$1005="",Datos!P984&gt;=P$1005),OR(P$1006="",Datos!P984&lt;=P$1006))),FALSE),OR(ISNUMBER(FIND(";"&amp;UPPER(TRIM(Datos!P984&amp;""))&amp;"=",P$1007)),ISNUMBER(FIND(";"&amp;UPPER(TRIM(Datos!P984&amp;""))&amp;";",P$1007))),OR(UPPER(TRIM(Datos!P984&amp;""))="SÍ",UPPER(TRIM(Datos!P984&amp;""))="SI",UPPER(TRIM(Datos!P984&amp;""))="NO"),IF(ISNUMBER(Datos!P984),AND(OR(P$1005="",Datos!P984&gt;=P$1005),OR(P$1006="",Datos!P984&lt;=P$1006)),FALSE),TRUE))))</f>
        <v>0.0</v>
      </c>
      <c r="Q984">
        <f>IF(Datos!Q984="",0,IF(AND(Q$1008&lt;&gt;"",Datos!Q984=Q$1008),0,IF(Q$1004=0,0,1-CHOOSE(Q$1004,IF(ISNUMBER(Datos!Q984),AND(OR(Q$1005="",Datos!Q984&gt;=Q$1005),OR(Q$1006="",Datos!Q984&lt;=Q$1006)),FALSE),IF(ISNUMBER(Datos!Q984),AND(Datos!Q984=INT(Datos!Q984),AND(OR(Q$1005="",Datos!Q984&gt;=Q$1005),OR(Q$1006="",Datos!Q984&lt;=Q$1006))),FALSE),OR(ISNUMBER(FIND(";"&amp;UPPER(TRIM(Datos!Q984&amp;""))&amp;"=",Q$1007)),ISNUMBER(FIND(";"&amp;UPPER(TRIM(Datos!Q984&amp;""))&amp;";",Q$1007))),OR(UPPER(TRIM(Datos!Q984&amp;""))="SÍ",UPPER(TRIM(Datos!Q984&amp;""))="SI",UPPER(TRIM(Datos!Q984&amp;""))="NO"),IF(ISNUMBER(Datos!Q984),AND(OR(Q$1005="",Datos!Q984&gt;=Q$1005),OR(Q$1006="",Datos!Q984&lt;=Q$1006)),FALSE),TRUE))))</f>
        <v>0.0</v>
      </c>
      <c r="R984">
        <f>IF(Datos!R984="",0,IF(AND(R$1008&lt;&gt;"",Datos!R984=R$1008),0,IF(R$1004=0,0,1-CHOOSE(R$1004,IF(ISNUMBER(Datos!R984),AND(OR(R$1005="",Datos!R984&gt;=R$1005),OR(R$1006="",Datos!R984&lt;=R$1006)),FALSE),IF(ISNUMBER(Datos!R984),AND(Datos!R984=INT(Datos!R984),AND(OR(R$1005="",Datos!R984&gt;=R$1005),OR(R$1006="",Datos!R984&lt;=R$1006))),FALSE),OR(ISNUMBER(FIND(";"&amp;UPPER(TRIM(Datos!R984&amp;""))&amp;"=",R$1007)),ISNUMBER(FIND(";"&amp;UPPER(TRIM(Datos!R984&amp;""))&amp;";",R$1007))),OR(UPPER(TRIM(Datos!R984&amp;""))="SÍ",UPPER(TRIM(Datos!R984&amp;""))="SI",UPPER(TRIM(Datos!R984&amp;""))="NO"),IF(ISNUMBER(Datos!R984),AND(OR(R$1005="",Datos!R984&gt;=R$1005),OR(R$1006="",Datos!R984&lt;=R$1006)),FALSE),TRUE))))</f>
        <v>0.0</v>
      </c>
      <c r="S984">
        <f>IF(Datos!S984="",0,IF(AND(S$1008&lt;&gt;"",Datos!S984=S$1008),0,IF(S$1004=0,0,1-CHOOSE(S$1004,IF(ISNUMBER(Datos!S984),AND(OR(S$1005="",Datos!S984&gt;=S$1005),OR(S$1006="",Datos!S984&lt;=S$1006)),FALSE),IF(ISNUMBER(Datos!S984),AND(Datos!S984=INT(Datos!S984),AND(OR(S$1005="",Datos!S984&gt;=S$1005),OR(S$1006="",Datos!S984&lt;=S$1006))),FALSE),OR(ISNUMBER(FIND(";"&amp;UPPER(TRIM(Datos!S984&amp;""))&amp;"=",S$1007)),ISNUMBER(FIND(";"&amp;UPPER(TRIM(Datos!S984&amp;""))&amp;";",S$1007))),OR(UPPER(TRIM(Datos!S984&amp;""))="SÍ",UPPER(TRIM(Datos!S984&amp;""))="SI",UPPER(TRIM(Datos!S984&amp;""))="NO"),IF(ISNUMBER(Datos!S984),AND(OR(S$1005="",Datos!S984&gt;=S$1005),OR(S$1006="",Datos!S984&lt;=S$1006)),FALSE),TRUE))))</f>
        <v>0.0</v>
      </c>
      <c r="T984">
        <f>IF(Datos!T984="",0,IF(AND(T$1008&lt;&gt;"",Datos!T984=T$1008),0,IF(T$1004=0,0,1-CHOOSE(T$1004,IF(ISNUMBER(Datos!T984),AND(OR(T$1005="",Datos!T984&gt;=T$1005),OR(T$1006="",Datos!T984&lt;=T$1006)),FALSE),IF(ISNUMBER(Datos!T984),AND(Datos!T984=INT(Datos!T984),AND(OR(T$1005="",Datos!T984&gt;=T$1005),OR(T$1006="",Datos!T984&lt;=T$1006))),FALSE),OR(ISNUMBER(FIND(";"&amp;UPPER(TRIM(Datos!T984&amp;""))&amp;"=",T$1007)),ISNUMBER(FIND(";"&amp;UPPER(TRIM(Datos!T984&amp;""))&amp;";",T$1007))),OR(UPPER(TRIM(Datos!T984&amp;""))="SÍ",UPPER(TRIM(Datos!T984&amp;""))="SI",UPPER(TRIM(Datos!T984&amp;""))="NO"),IF(ISNUMBER(Datos!T984),AND(OR(T$1005="",Datos!T984&gt;=T$1005),OR(T$1006="",Datos!T984&lt;=T$1006)),FALSE),TRUE))))</f>
        <v>0.0</v>
      </c>
      <c r="U984">
        <f>IF(Datos!U984="",0,IF(AND(U$1008&lt;&gt;"",Datos!U984=U$1008),0,IF(U$1004=0,0,1-CHOOSE(U$1004,IF(ISNUMBER(Datos!U984),AND(OR(U$1005="",Datos!U984&gt;=U$1005),OR(U$1006="",Datos!U984&lt;=U$1006)),FALSE),IF(ISNUMBER(Datos!U984),AND(Datos!U984=INT(Datos!U984),AND(OR(U$1005="",Datos!U984&gt;=U$1005),OR(U$1006="",Datos!U984&lt;=U$1006))),FALSE),OR(ISNUMBER(FIND(";"&amp;UPPER(TRIM(Datos!U984&amp;""))&amp;"=",U$1007)),ISNUMBER(FIND(";"&amp;UPPER(TRIM(Datos!U984&amp;""))&amp;";",U$1007))),OR(UPPER(TRIM(Datos!U984&amp;""))="SÍ",UPPER(TRIM(Datos!U984&amp;""))="SI",UPPER(TRIM(Datos!U984&amp;""))="NO"),IF(ISNUMBER(Datos!U984),AND(OR(U$1005="",Datos!U984&gt;=U$1005),OR(U$1006="",Datos!U984&lt;=U$1006)),FALSE),TRUE))))</f>
        <v>0.0</v>
      </c>
      <c r="V984">
        <f>IF(Datos!V984="",0,IF(AND(V$1008&lt;&gt;"",Datos!V984=V$1008),0,IF(V$1004=0,0,1-CHOOSE(V$1004,IF(ISNUMBER(Datos!V984),AND(OR(V$1005="",Datos!V984&gt;=V$1005),OR(V$1006="",Datos!V984&lt;=V$1006)),FALSE),IF(ISNUMBER(Datos!V984),AND(Datos!V984=INT(Datos!V984),AND(OR(V$1005="",Datos!V984&gt;=V$1005),OR(V$1006="",Datos!V984&lt;=V$1006))),FALSE),OR(ISNUMBER(FIND(";"&amp;UPPER(TRIM(Datos!V984&amp;""))&amp;"=",V$1007)),ISNUMBER(FIND(";"&amp;UPPER(TRIM(Datos!V984&amp;""))&amp;";",V$1007))),OR(UPPER(TRIM(Datos!V984&amp;""))="SÍ",UPPER(TRIM(Datos!V984&amp;""))="SI",UPPER(TRIM(Datos!V984&amp;""))="NO"),IF(ISNUMBER(Datos!V984),AND(OR(V$1005="",Datos!V984&gt;=V$1005),OR(V$1006="",Datos!V984&lt;=V$1006)),FALSE),TRUE))))</f>
        <v>0.0</v>
      </c>
      <c r="W984">
        <f>IF(Datos!W984="",0,IF(AND(W$1008&lt;&gt;"",Datos!W984=W$1008),0,IF(W$1004=0,0,1-CHOOSE(W$1004,IF(ISNUMBER(Datos!W984),AND(OR(W$1005="",Datos!W984&gt;=W$1005),OR(W$1006="",Datos!W984&lt;=W$1006)),FALSE),IF(ISNUMBER(Datos!W984),AND(Datos!W984=INT(Datos!W984),AND(OR(W$1005="",Datos!W984&gt;=W$1005),OR(W$1006="",Datos!W984&lt;=W$1006))),FALSE),OR(ISNUMBER(FIND(";"&amp;UPPER(TRIM(Datos!W984&amp;""))&amp;"=",W$1007)),ISNUMBER(FIND(";"&amp;UPPER(TRIM(Datos!W984&amp;""))&amp;";",W$1007))),OR(UPPER(TRIM(Datos!W984&amp;""))="SÍ",UPPER(TRIM(Datos!W984&amp;""))="SI",UPPER(TRIM(Datos!W984&amp;""))="NO"),IF(ISNUMBER(Datos!W984),AND(OR(W$1005="",Datos!W984&gt;=W$1005),OR(W$1006="",Datos!W984&lt;=W$1006)),FALSE),TRUE))))</f>
        <v>0.0</v>
      </c>
      <c r="X984">
        <f>IF(Datos!X984="",0,IF(AND(X$1008&lt;&gt;"",Datos!X984=X$1008),0,IF(X$1004=0,0,1-CHOOSE(X$1004,IF(ISNUMBER(Datos!X984),AND(OR(X$1005="",Datos!X984&gt;=X$1005),OR(X$1006="",Datos!X984&lt;=X$1006)),FALSE),IF(ISNUMBER(Datos!X984),AND(Datos!X984=INT(Datos!X984),AND(OR(X$1005="",Datos!X984&gt;=X$1005),OR(X$1006="",Datos!X984&lt;=X$1006))),FALSE),OR(ISNUMBER(FIND(";"&amp;UPPER(TRIM(Datos!X984&amp;""))&amp;"=",X$1007)),ISNUMBER(FIND(";"&amp;UPPER(TRIM(Datos!X984&amp;""))&amp;";",X$1007))),OR(UPPER(TRIM(Datos!X984&amp;""))="SÍ",UPPER(TRIM(Datos!X984&amp;""))="SI",UPPER(TRIM(Datos!X984&amp;""))="NO"),IF(ISNUMBER(Datos!X984),AND(OR(X$1005="",Datos!X984&gt;=X$1005),OR(X$1006="",Datos!X984&lt;=X$1006)),FALSE),TRUE))))</f>
        <v>0.0</v>
      </c>
      <c r="Y984">
        <f>IF(Datos!Y984="",0,IF(AND(Y$1008&lt;&gt;"",Datos!Y984=Y$1008),0,IF(Y$1004=0,0,1-CHOOSE(Y$1004,IF(ISNUMBER(Datos!Y984),AND(OR(Y$1005="",Datos!Y984&gt;=Y$1005),OR(Y$1006="",Datos!Y984&lt;=Y$1006)),FALSE),IF(ISNUMBER(Datos!Y984),AND(Datos!Y984=INT(Datos!Y984),AND(OR(Y$1005="",Datos!Y984&gt;=Y$1005),OR(Y$1006="",Datos!Y984&lt;=Y$1006))),FALSE),OR(ISNUMBER(FIND(";"&amp;UPPER(TRIM(Datos!Y984&amp;""))&amp;"=",Y$1007)),ISNUMBER(FIND(";"&amp;UPPER(TRIM(Datos!Y984&amp;""))&amp;";",Y$1007))),OR(UPPER(TRIM(Datos!Y984&amp;""))="SÍ",UPPER(TRIM(Datos!Y984&amp;""))="SI",UPPER(TRIM(Datos!Y984&amp;""))="NO"),IF(ISNUMBER(Datos!Y984),AND(OR(Y$1005="",Datos!Y984&gt;=Y$1005),OR(Y$1006="",Datos!Y984&lt;=Y$1006)),FALSE),TRUE))))</f>
        <v>0.0</v>
      </c>
      <c r="Z984">
        <f>IF(Datos!Z984="",0,IF(AND(Z$1008&lt;&gt;"",Datos!Z984=Z$1008),0,IF(Z$1004=0,0,1-CHOOSE(Z$1004,IF(ISNUMBER(Datos!Z984),AND(OR(Z$1005="",Datos!Z984&gt;=Z$1005),OR(Z$1006="",Datos!Z984&lt;=Z$1006)),FALSE),IF(ISNUMBER(Datos!Z984),AND(Datos!Z984=INT(Datos!Z984),AND(OR(Z$1005="",Datos!Z984&gt;=Z$1005),OR(Z$1006="",Datos!Z984&lt;=Z$1006))),FALSE),OR(ISNUMBER(FIND(";"&amp;UPPER(TRIM(Datos!Z984&amp;""))&amp;"=",Z$1007)),ISNUMBER(FIND(";"&amp;UPPER(TRIM(Datos!Z984&amp;""))&amp;";",Z$1007))),OR(UPPER(TRIM(Datos!Z984&amp;""))="SÍ",UPPER(TRIM(Datos!Z984&amp;""))="SI",UPPER(TRIM(Datos!Z984&amp;""))="NO"),IF(ISNUMBER(Datos!Z984),AND(OR(Z$1005="",Datos!Z984&gt;=Z$1005),OR(Z$1006="",Datos!Z984&lt;=Z$1006)),FALSE),TRUE))))</f>
        <v>0.0</v>
      </c>
      <c r="AA984">
        <f>IF(Datos!AA984="",0,IF(AND(AA$1008&lt;&gt;"",Datos!AA984=AA$1008),0,IF(AA$1004=0,0,1-CHOOSE(AA$1004,IF(ISNUMBER(Datos!AA984),AND(OR(AA$1005="",Datos!AA984&gt;=AA$1005),OR(AA$1006="",Datos!AA984&lt;=AA$1006)),FALSE),IF(ISNUMBER(Datos!AA984),AND(Datos!AA984=INT(Datos!AA984),AND(OR(AA$1005="",Datos!AA984&gt;=AA$1005),OR(AA$1006="",Datos!AA984&lt;=AA$1006))),FALSE),OR(ISNUMBER(FIND(";"&amp;UPPER(TRIM(Datos!AA984&amp;""))&amp;"=",AA$1007)),ISNUMBER(FIND(";"&amp;UPPER(TRIM(Datos!AA984&amp;""))&amp;";",AA$1007))),OR(UPPER(TRIM(Datos!AA984&amp;""))="SÍ",UPPER(TRIM(Datos!AA984&amp;""))="SI",UPPER(TRIM(Datos!AA984&amp;""))="NO"),IF(ISNUMBER(Datos!AA984),AND(OR(AA$1005="",Datos!AA984&gt;=AA$1005),OR(AA$1006="",Datos!AA984&lt;=AA$1006)),FALSE),TRUE))))</f>
        <v>0.0</v>
      </c>
      <c r="AB984">
        <f>IF(Datos!AB984="",0,IF(AND(AB$1008&lt;&gt;"",Datos!AB984=AB$1008),0,IF(AB$1004=0,0,1-CHOOSE(AB$1004,IF(ISNUMBER(Datos!AB984),AND(OR(AB$1005="",Datos!AB984&gt;=AB$1005),OR(AB$1006="",Datos!AB984&lt;=AB$1006)),FALSE),IF(ISNUMBER(Datos!AB984),AND(Datos!AB984=INT(Datos!AB984),AND(OR(AB$1005="",Datos!AB984&gt;=AB$1005),OR(AB$1006="",Datos!AB984&lt;=AB$1006))),FALSE),OR(ISNUMBER(FIND(";"&amp;UPPER(TRIM(Datos!AB984&amp;""))&amp;"=",AB$1007)),ISNUMBER(FIND(";"&amp;UPPER(TRIM(Datos!AB984&amp;""))&amp;";",AB$1007))),OR(UPPER(TRIM(Datos!AB984&amp;""))="SÍ",UPPER(TRIM(Datos!AB984&amp;""))="SI",UPPER(TRIM(Datos!AB984&amp;""))="NO"),IF(ISNUMBER(Datos!AB984),AND(OR(AB$1005="",Datos!AB984&gt;=AB$1005),OR(AB$1006="",Datos!AB984&lt;=AB$1006)),FALSE),TRUE))))</f>
        <v>0.0</v>
      </c>
      <c r="AC984">
        <f>IF(Datos!AC984="",0,IF(AND(AC$1008&lt;&gt;"",Datos!AC984=AC$1008),0,IF(AC$1004=0,0,1-CHOOSE(AC$1004,IF(ISNUMBER(Datos!AC984),AND(OR(AC$1005="",Datos!AC984&gt;=AC$1005),OR(AC$1006="",Datos!AC984&lt;=AC$1006)),FALSE),IF(ISNUMBER(Datos!AC984),AND(Datos!AC984=INT(Datos!AC984),AND(OR(AC$1005="",Datos!AC984&gt;=AC$1005),OR(AC$1006="",Datos!AC984&lt;=AC$1006))),FALSE),OR(ISNUMBER(FIND(";"&amp;UPPER(TRIM(Datos!AC984&amp;""))&amp;"=",AC$1007)),ISNUMBER(FIND(";"&amp;UPPER(TRIM(Datos!AC984&amp;""))&amp;";",AC$1007))),OR(UPPER(TRIM(Datos!AC984&amp;""))="SÍ",UPPER(TRIM(Datos!AC984&amp;""))="SI",UPPER(TRIM(Datos!AC984&amp;""))="NO"),IF(ISNUMBER(Datos!AC984),AND(OR(AC$1005="",Datos!AC984&gt;=AC$1005),OR(AC$1006="",Datos!AC984&lt;=AC$1006)),FALSE),TRUE))))</f>
        <v>0.0</v>
      </c>
      <c r="AD984">
        <f>IF(Datos!AD984="",0,IF(AND(AD$1008&lt;&gt;"",Datos!AD984=AD$1008),0,IF(AD$1004=0,0,1-CHOOSE(AD$1004,IF(ISNUMBER(Datos!AD984),AND(OR(AD$1005="",Datos!AD984&gt;=AD$1005),OR(AD$1006="",Datos!AD984&lt;=AD$1006)),FALSE),IF(ISNUMBER(Datos!AD984),AND(Datos!AD984=INT(Datos!AD984),AND(OR(AD$1005="",Datos!AD984&gt;=AD$1005),OR(AD$1006="",Datos!AD984&lt;=AD$1006))),FALSE),OR(ISNUMBER(FIND(";"&amp;UPPER(TRIM(Datos!AD984&amp;""))&amp;"=",AD$1007)),ISNUMBER(FIND(";"&amp;UPPER(TRIM(Datos!AD984&amp;""))&amp;";",AD$1007))),OR(UPPER(TRIM(Datos!AD984&amp;""))="SÍ",UPPER(TRIM(Datos!AD984&amp;""))="SI",UPPER(TRIM(Datos!AD984&amp;""))="NO"),IF(ISNUMBER(Datos!AD984),AND(OR(AD$1005="",Datos!AD984&gt;=AD$1005),OR(AD$1006="",Datos!AD984&lt;=AD$1006)),FALSE),TRUE))))</f>
        <v>0.0</v>
      </c>
      <c r="AE984">
        <f>IF(Datos!AE984="",0,IF(AND(AE$1008&lt;&gt;"",Datos!AE984=AE$1008),0,IF(AE$1004=0,0,1-CHOOSE(AE$1004,IF(ISNUMBER(Datos!AE984),AND(OR(AE$1005="",Datos!AE984&gt;=AE$1005),OR(AE$1006="",Datos!AE984&lt;=AE$1006)),FALSE),IF(ISNUMBER(Datos!AE984),AND(Datos!AE984=INT(Datos!AE984),AND(OR(AE$1005="",Datos!AE984&gt;=AE$1005),OR(AE$1006="",Datos!AE984&lt;=AE$1006))),FALSE),OR(ISNUMBER(FIND(";"&amp;UPPER(TRIM(Datos!AE984&amp;""))&amp;"=",AE$1007)),ISNUMBER(FIND(";"&amp;UPPER(TRIM(Datos!AE984&amp;""))&amp;";",AE$1007))),OR(UPPER(TRIM(Datos!AE984&amp;""))="SÍ",UPPER(TRIM(Datos!AE984&amp;""))="SI",UPPER(TRIM(Datos!AE984&amp;""))="NO"),IF(ISNUMBER(Datos!AE984),AND(OR(AE$1005="",Datos!AE984&gt;=AE$1005),OR(AE$1006="",Datos!AE984&lt;=AE$1006)),FALSE),TRUE))))</f>
        <v>0.0</v>
      </c>
    </row>
    <row r="985" spans="2:31">
      <c r="B985">
        <f>IF(Datos!B985="",0,IF(AND(B$1008&lt;&gt;"",Datos!B985=B$1008),0,IF(B$1004=0,0,1-CHOOSE(B$1004,IF(ISNUMBER(Datos!B985),AND(OR(B$1005="",Datos!B985&gt;=B$1005),OR(B$1006="",Datos!B985&lt;=B$1006)),FALSE),IF(ISNUMBER(Datos!B985),AND(Datos!B985=INT(Datos!B985),AND(OR(B$1005="",Datos!B985&gt;=B$1005),OR(B$1006="",Datos!B985&lt;=B$1006))),FALSE),OR(ISNUMBER(FIND(";"&amp;UPPER(TRIM(Datos!B985&amp;""))&amp;"=",B$1007)),ISNUMBER(FIND(";"&amp;UPPER(TRIM(Datos!B985&amp;""))&amp;";",B$1007))),OR(UPPER(TRIM(Datos!B985&amp;""))="SÍ",UPPER(TRIM(Datos!B985&amp;""))="SI",UPPER(TRIM(Datos!B985&amp;""))="NO"),IF(ISNUMBER(Datos!B985),AND(OR(B$1005="",Datos!B985&gt;=B$1005),OR(B$1006="",Datos!B985&lt;=B$1006)),FALSE),TRUE))))</f>
        <v>0.0</v>
      </c>
      <c r="C985">
        <f>IF(Datos!C985="",0,IF(AND(C$1008&lt;&gt;"",Datos!C985=C$1008),0,IF(C$1004=0,0,1-CHOOSE(C$1004,IF(ISNUMBER(Datos!C985),AND(OR(C$1005="",Datos!C985&gt;=C$1005),OR(C$1006="",Datos!C985&lt;=C$1006)),FALSE),IF(ISNUMBER(Datos!C985),AND(Datos!C985=INT(Datos!C985),AND(OR(C$1005="",Datos!C985&gt;=C$1005),OR(C$1006="",Datos!C985&lt;=C$1006))),FALSE),OR(ISNUMBER(FIND(";"&amp;UPPER(TRIM(Datos!C985&amp;""))&amp;"=",C$1007)),ISNUMBER(FIND(";"&amp;UPPER(TRIM(Datos!C985&amp;""))&amp;";",C$1007))),OR(UPPER(TRIM(Datos!C985&amp;""))="SÍ",UPPER(TRIM(Datos!C985&amp;""))="SI",UPPER(TRIM(Datos!C985&amp;""))="NO"),IF(ISNUMBER(Datos!C985),AND(OR(C$1005="",Datos!C985&gt;=C$1005),OR(C$1006="",Datos!C985&lt;=C$1006)),FALSE),TRUE))))</f>
        <v>0.0</v>
      </c>
      <c r="D985">
        <f>IF(Datos!D985="",0,IF(AND(D$1008&lt;&gt;"",Datos!D985=D$1008),0,IF(D$1004=0,0,1-CHOOSE(D$1004,IF(ISNUMBER(Datos!D985),AND(OR(D$1005="",Datos!D985&gt;=D$1005),OR(D$1006="",Datos!D985&lt;=D$1006)),FALSE),IF(ISNUMBER(Datos!D985),AND(Datos!D985=INT(Datos!D985),AND(OR(D$1005="",Datos!D985&gt;=D$1005),OR(D$1006="",Datos!D985&lt;=D$1006))),FALSE),OR(ISNUMBER(FIND(";"&amp;UPPER(TRIM(Datos!D985&amp;""))&amp;"=",D$1007)),ISNUMBER(FIND(";"&amp;UPPER(TRIM(Datos!D985&amp;""))&amp;";",D$1007))),OR(UPPER(TRIM(Datos!D985&amp;""))="SÍ",UPPER(TRIM(Datos!D985&amp;""))="SI",UPPER(TRIM(Datos!D985&amp;""))="NO"),IF(ISNUMBER(Datos!D985),AND(OR(D$1005="",Datos!D985&gt;=D$1005),OR(D$1006="",Datos!D985&lt;=D$1006)),FALSE),TRUE))))</f>
        <v>0.0</v>
      </c>
      <c r="E985">
        <f>IF(Datos!E985="",0,IF(AND(E$1008&lt;&gt;"",Datos!E985=E$1008),0,IF(E$1004=0,0,1-CHOOSE(E$1004,IF(ISNUMBER(Datos!E985),AND(OR(E$1005="",Datos!E985&gt;=E$1005),OR(E$1006="",Datos!E985&lt;=E$1006)),FALSE),IF(ISNUMBER(Datos!E985),AND(Datos!E985=INT(Datos!E985),AND(OR(E$1005="",Datos!E985&gt;=E$1005),OR(E$1006="",Datos!E985&lt;=E$1006))),FALSE),OR(ISNUMBER(FIND(";"&amp;UPPER(TRIM(Datos!E985&amp;""))&amp;"=",E$1007)),ISNUMBER(FIND(";"&amp;UPPER(TRIM(Datos!E985&amp;""))&amp;";",E$1007))),OR(UPPER(TRIM(Datos!E985&amp;""))="SÍ",UPPER(TRIM(Datos!E985&amp;""))="SI",UPPER(TRIM(Datos!E985&amp;""))="NO"),IF(ISNUMBER(Datos!E985),AND(OR(E$1005="",Datos!E985&gt;=E$1005),OR(E$1006="",Datos!E985&lt;=E$1006)),FALSE),TRUE))))</f>
        <v>0.0</v>
      </c>
      <c r="F985">
        <f>IF(Datos!F985="",0,IF(AND(F$1008&lt;&gt;"",Datos!F985=F$1008),0,IF(F$1004=0,0,1-CHOOSE(F$1004,IF(ISNUMBER(Datos!F985),AND(OR(F$1005="",Datos!F985&gt;=F$1005),OR(F$1006="",Datos!F985&lt;=F$1006)),FALSE),IF(ISNUMBER(Datos!F985),AND(Datos!F985=INT(Datos!F985),AND(OR(F$1005="",Datos!F985&gt;=F$1005),OR(F$1006="",Datos!F985&lt;=F$1006))),FALSE),OR(ISNUMBER(FIND(";"&amp;UPPER(TRIM(Datos!F985&amp;""))&amp;"=",F$1007)),ISNUMBER(FIND(";"&amp;UPPER(TRIM(Datos!F985&amp;""))&amp;";",F$1007))),OR(UPPER(TRIM(Datos!F985&amp;""))="SÍ",UPPER(TRIM(Datos!F985&amp;""))="SI",UPPER(TRIM(Datos!F985&amp;""))="NO"),IF(ISNUMBER(Datos!F985),AND(OR(F$1005="",Datos!F985&gt;=F$1005),OR(F$1006="",Datos!F985&lt;=F$1006)),FALSE),TRUE))))</f>
        <v>0.0</v>
      </c>
      <c r="G985">
        <f>IF(Datos!G985="",0,IF(AND(G$1008&lt;&gt;"",Datos!G985=G$1008),0,IF(G$1004=0,0,1-CHOOSE(G$1004,IF(ISNUMBER(Datos!G985),AND(OR(G$1005="",Datos!G985&gt;=G$1005),OR(G$1006="",Datos!G985&lt;=G$1006)),FALSE),IF(ISNUMBER(Datos!G985),AND(Datos!G985=INT(Datos!G985),AND(OR(G$1005="",Datos!G985&gt;=G$1005),OR(G$1006="",Datos!G985&lt;=G$1006))),FALSE),OR(ISNUMBER(FIND(";"&amp;UPPER(TRIM(Datos!G985&amp;""))&amp;"=",G$1007)),ISNUMBER(FIND(";"&amp;UPPER(TRIM(Datos!G985&amp;""))&amp;";",G$1007))),OR(UPPER(TRIM(Datos!G985&amp;""))="SÍ",UPPER(TRIM(Datos!G985&amp;""))="SI",UPPER(TRIM(Datos!G985&amp;""))="NO"),IF(ISNUMBER(Datos!G985),AND(OR(G$1005="",Datos!G985&gt;=G$1005),OR(G$1006="",Datos!G985&lt;=G$1006)),FALSE),TRUE))))</f>
        <v>0.0</v>
      </c>
      <c r="H985">
        <f>IF(Datos!H985="",0,IF(AND(H$1008&lt;&gt;"",Datos!H985=H$1008),0,IF(H$1004=0,0,1-CHOOSE(H$1004,IF(ISNUMBER(Datos!H985),AND(OR(H$1005="",Datos!H985&gt;=H$1005),OR(H$1006="",Datos!H985&lt;=H$1006)),FALSE),IF(ISNUMBER(Datos!H985),AND(Datos!H985=INT(Datos!H985),AND(OR(H$1005="",Datos!H985&gt;=H$1005),OR(H$1006="",Datos!H985&lt;=H$1006))),FALSE),OR(ISNUMBER(FIND(";"&amp;UPPER(TRIM(Datos!H985&amp;""))&amp;"=",H$1007)),ISNUMBER(FIND(";"&amp;UPPER(TRIM(Datos!H985&amp;""))&amp;";",H$1007))),OR(UPPER(TRIM(Datos!H985&amp;""))="SÍ",UPPER(TRIM(Datos!H985&amp;""))="SI",UPPER(TRIM(Datos!H985&amp;""))="NO"),IF(ISNUMBER(Datos!H985),AND(OR(H$1005="",Datos!H985&gt;=H$1005),OR(H$1006="",Datos!H985&lt;=H$1006)),FALSE),TRUE))))</f>
        <v>0.0</v>
      </c>
      <c r="I985">
        <f>IF(Datos!I985="",0,IF(AND(I$1008&lt;&gt;"",Datos!I985=I$1008),0,IF(I$1004=0,0,1-CHOOSE(I$1004,IF(ISNUMBER(Datos!I985),AND(OR(I$1005="",Datos!I985&gt;=I$1005),OR(I$1006="",Datos!I985&lt;=I$1006)),FALSE),IF(ISNUMBER(Datos!I985),AND(Datos!I985=INT(Datos!I985),AND(OR(I$1005="",Datos!I985&gt;=I$1005),OR(I$1006="",Datos!I985&lt;=I$1006))),FALSE),OR(ISNUMBER(FIND(";"&amp;UPPER(TRIM(Datos!I985&amp;""))&amp;"=",I$1007)),ISNUMBER(FIND(";"&amp;UPPER(TRIM(Datos!I985&amp;""))&amp;";",I$1007))),OR(UPPER(TRIM(Datos!I985&amp;""))="SÍ",UPPER(TRIM(Datos!I985&amp;""))="SI",UPPER(TRIM(Datos!I985&amp;""))="NO"),IF(ISNUMBER(Datos!I985),AND(OR(I$1005="",Datos!I985&gt;=I$1005),OR(I$1006="",Datos!I985&lt;=I$1006)),FALSE),TRUE))))</f>
        <v>0.0</v>
      </c>
      <c r="J985">
        <f>IF(Datos!J985="",0,IF(AND(J$1008&lt;&gt;"",Datos!J985=J$1008),0,IF(J$1004=0,0,1-CHOOSE(J$1004,IF(ISNUMBER(Datos!J985),AND(OR(J$1005="",Datos!J985&gt;=J$1005),OR(J$1006="",Datos!J985&lt;=J$1006)),FALSE),IF(ISNUMBER(Datos!J985),AND(Datos!J985=INT(Datos!J985),AND(OR(J$1005="",Datos!J985&gt;=J$1005),OR(J$1006="",Datos!J985&lt;=J$1006))),FALSE),OR(ISNUMBER(FIND(";"&amp;UPPER(TRIM(Datos!J985&amp;""))&amp;"=",J$1007)),ISNUMBER(FIND(";"&amp;UPPER(TRIM(Datos!J985&amp;""))&amp;";",J$1007))),OR(UPPER(TRIM(Datos!J985&amp;""))="SÍ",UPPER(TRIM(Datos!J985&amp;""))="SI",UPPER(TRIM(Datos!J985&amp;""))="NO"),IF(ISNUMBER(Datos!J985),AND(OR(J$1005="",Datos!J985&gt;=J$1005),OR(J$1006="",Datos!J985&lt;=J$1006)),FALSE),TRUE))))</f>
        <v>0.0</v>
      </c>
      <c r="K985">
        <f>IF(Datos!K985="",0,IF(AND(K$1008&lt;&gt;"",Datos!K985=K$1008),0,IF(K$1004=0,0,1-CHOOSE(K$1004,IF(ISNUMBER(Datos!K985),AND(OR(K$1005="",Datos!K985&gt;=K$1005),OR(K$1006="",Datos!K985&lt;=K$1006)),FALSE),IF(ISNUMBER(Datos!K985),AND(Datos!K985=INT(Datos!K985),AND(OR(K$1005="",Datos!K985&gt;=K$1005),OR(K$1006="",Datos!K985&lt;=K$1006))),FALSE),OR(ISNUMBER(FIND(";"&amp;UPPER(TRIM(Datos!K985&amp;""))&amp;"=",K$1007)),ISNUMBER(FIND(";"&amp;UPPER(TRIM(Datos!K985&amp;""))&amp;";",K$1007))),OR(UPPER(TRIM(Datos!K985&amp;""))="SÍ",UPPER(TRIM(Datos!K985&amp;""))="SI",UPPER(TRIM(Datos!K985&amp;""))="NO"),IF(ISNUMBER(Datos!K985),AND(OR(K$1005="",Datos!K985&gt;=K$1005),OR(K$1006="",Datos!K985&lt;=K$1006)),FALSE),TRUE))))</f>
        <v>0.0</v>
      </c>
      <c r="L985">
        <f>IF(Datos!L985="",0,IF(AND(L$1008&lt;&gt;"",Datos!L985=L$1008),0,IF(L$1004=0,0,1-CHOOSE(L$1004,IF(ISNUMBER(Datos!L985),AND(OR(L$1005="",Datos!L985&gt;=L$1005),OR(L$1006="",Datos!L985&lt;=L$1006)),FALSE),IF(ISNUMBER(Datos!L985),AND(Datos!L985=INT(Datos!L985),AND(OR(L$1005="",Datos!L985&gt;=L$1005),OR(L$1006="",Datos!L985&lt;=L$1006))),FALSE),OR(ISNUMBER(FIND(";"&amp;UPPER(TRIM(Datos!L985&amp;""))&amp;"=",L$1007)),ISNUMBER(FIND(";"&amp;UPPER(TRIM(Datos!L985&amp;""))&amp;";",L$1007))),OR(UPPER(TRIM(Datos!L985&amp;""))="SÍ",UPPER(TRIM(Datos!L985&amp;""))="SI",UPPER(TRIM(Datos!L985&amp;""))="NO"),IF(ISNUMBER(Datos!L985),AND(OR(L$1005="",Datos!L985&gt;=L$1005),OR(L$1006="",Datos!L985&lt;=L$1006)),FALSE),TRUE))))</f>
        <v>0.0</v>
      </c>
      <c r="M985">
        <f>IF(Datos!M985="",0,IF(AND(M$1008&lt;&gt;"",Datos!M985=M$1008),0,IF(M$1004=0,0,1-CHOOSE(M$1004,IF(ISNUMBER(Datos!M985),AND(OR(M$1005="",Datos!M985&gt;=M$1005),OR(M$1006="",Datos!M985&lt;=M$1006)),FALSE),IF(ISNUMBER(Datos!M985),AND(Datos!M985=INT(Datos!M985),AND(OR(M$1005="",Datos!M985&gt;=M$1005),OR(M$1006="",Datos!M985&lt;=M$1006))),FALSE),OR(ISNUMBER(FIND(";"&amp;UPPER(TRIM(Datos!M985&amp;""))&amp;"=",M$1007)),ISNUMBER(FIND(";"&amp;UPPER(TRIM(Datos!M985&amp;""))&amp;";",M$1007))),OR(UPPER(TRIM(Datos!M985&amp;""))="SÍ",UPPER(TRIM(Datos!M985&amp;""))="SI",UPPER(TRIM(Datos!M985&amp;""))="NO"),IF(ISNUMBER(Datos!M985),AND(OR(M$1005="",Datos!M985&gt;=M$1005),OR(M$1006="",Datos!M985&lt;=M$1006)),FALSE),TRUE))))</f>
        <v>0.0</v>
      </c>
      <c r="N985">
        <f>IF(Datos!N985="",0,IF(AND(N$1008&lt;&gt;"",Datos!N985=N$1008),0,IF(N$1004=0,0,1-CHOOSE(N$1004,IF(ISNUMBER(Datos!N985),AND(OR(N$1005="",Datos!N985&gt;=N$1005),OR(N$1006="",Datos!N985&lt;=N$1006)),FALSE),IF(ISNUMBER(Datos!N985),AND(Datos!N985=INT(Datos!N985),AND(OR(N$1005="",Datos!N985&gt;=N$1005),OR(N$1006="",Datos!N985&lt;=N$1006))),FALSE),OR(ISNUMBER(FIND(";"&amp;UPPER(TRIM(Datos!N985&amp;""))&amp;"=",N$1007)),ISNUMBER(FIND(";"&amp;UPPER(TRIM(Datos!N985&amp;""))&amp;";",N$1007))),OR(UPPER(TRIM(Datos!N985&amp;""))="SÍ",UPPER(TRIM(Datos!N985&amp;""))="SI",UPPER(TRIM(Datos!N985&amp;""))="NO"),IF(ISNUMBER(Datos!N985),AND(OR(N$1005="",Datos!N985&gt;=N$1005),OR(N$1006="",Datos!N985&lt;=N$1006)),FALSE),TRUE))))</f>
        <v>0.0</v>
      </c>
      <c r="O985">
        <f>IF(Datos!O985="",0,IF(AND(O$1008&lt;&gt;"",Datos!O985=O$1008),0,IF(O$1004=0,0,1-CHOOSE(O$1004,IF(ISNUMBER(Datos!O985),AND(OR(O$1005="",Datos!O985&gt;=O$1005),OR(O$1006="",Datos!O985&lt;=O$1006)),FALSE),IF(ISNUMBER(Datos!O985),AND(Datos!O985=INT(Datos!O985),AND(OR(O$1005="",Datos!O985&gt;=O$1005),OR(O$1006="",Datos!O985&lt;=O$1006))),FALSE),OR(ISNUMBER(FIND(";"&amp;UPPER(TRIM(Datos!O985&amp;""))&amp;"=",O$1007)),ISNUMBER(FIND(";"&amp;UPPER(TRIM(Datos!O985&amp;""))&amp;";",O$1007))),OR(UPPER(TRIM(Datos!O985&amp;""))="SÍ",UPPER(TRIM(Datos!O985&amp;""))="SI",UPPER(TRIM(Datos!O985&amp;""))="NO"),IF(ISNUMBER(Datos!O985),AND(OR(O$1005="",Datos!O985&gt;=O$1005),OR(O$1006="",Datos!O985&lt;=O$1006)),FALSE),TRUE))))</f>
        <v>0.0</v>
      </c>
      <c r="P985">
        <f>IF(Datos!P985="",0,IF(AND(P$1008&lt;&gt;"",Datos!P985=P$1008),0,IF(P$1004=0,0,1-CHOOSE(P$1004,IF(ISNUMBER(Datos!P985),AND(OR(P$1005="",Datos!P985&gt;=P$1005),OR(P$1006="",Datos!P985&lt;=P$1006)),FALSE),IF(ISNUMBER(Datos!P985),AND(Datos!P985=INT(Datos!P985),AND(OR(P$1005="",Datos!P985&gt;=P$1005),OR(P$1006="",Datos!P985&lt;=P$1006))),FALSE),OR(ISNUMBER(FIND(";"&amp;UPPER(TRIM(Datos!P985&amp;""))&amp;"=",P$1007)),ISNUMBER(FIND(";"&amp;UPPER(TRIM(Datos!P985&amp;""))&amp;";",P$1007))),OR(UPPER(TRIM(Datos!P985&amp;""))="SÍ",UPPER(TRIM(Datos!P985&amp;""))="SI",UPPER(TRIM(Datos!P985&amp;""))="NO"),IF(ISNUMBER(Datos!P985),AND(OR(P$1005="",Datos!P985&gt;=P$1005),OR(P$1006="",Datos!P985&lt;=P$1006)),FALSE),TRUE))))</f>
        <v>0.0</v>
      </c>
      <c r="Q985">
        <f>IF(Datos!Q985="",0,IF(AND(Q$1008&lt;&gt;"",Datos!Q985=Q$1008),0,IF(Q$1004=0,0,1-CHOOSE(Q$1004,IF(ISNUMBER(Datos!Q985),AND(OR(Q$1005="",Datos!Q985&gt;=Q$1005),OR(Q$1006="",Datos!Q985&lt;=Q$1006)),FALSE),IF(ISNUMBER(Datos!Q985),AND(Datos!Q985=INT(Datos!Q985),AND(OR(Q$1005="",Datos!Q985&gt;=Q$1005),OR(Q$1006="",Datos!Q985&lt;=Q$1006))),FALSE),OR(ISNUMBER(FIND(";"&amp;UPPER(TRIM(Datos!Q985&amp;""))&amp;"=",Q$1007)),ISNUMBER(FIND(";"&amp;UPPER(TRIM(Datos!Q985&amp;""))&amp;";",Q$1007))),OR(UPPER(TRIM(Datos!Q985&amp;""))="SÍ",UPPER(TRIM(Datos!Q985&amp;""))="SI",UPPER(TRIM(Datos!Q985&amp;""))="NO"),IF(ISNUMBER(Datos!Q985),AND(OR(Q$1005="",Datos!Q985&gt;=Q$1005),OR(Q$1006="",Datos!Q985&lt;=Q$1006)),FALSE),TRUE))))</f>
        <v>0.0</v>
      </c>
      <c r="R985">
        <f>IF(Datos!R985="",0,IF(AND(R$1008&lt;&gt;"",Datos!R985=R$1008),0,IF(R$1004=0,0,1-CHOOSE(R$1004,IF(ISNUMBER(Datos!R985),AND(OR(R$1005="",Datos!R985&gt;=R$1005),OR(R$1006="",Datos!R985&lt;=R$1006)),FALSE),IF(ISNUMBER(Datos!R985),AND(Datos!R985=INT(Datos!R985),AND(OR(R$1005="",Datos!R985&gt;=R$1005),OR(R$1006="",Datos!R985&lt;=R$1006))),FALSE),OR(ISNUMBER(FIND(";"&amp;UPPER(TRIM(Datos!R985&amp;""))&amp;"=",R$1007)),ISNUMBER(FIND(";"&amp;UPPER(TRIM(Datos!R985&amp;""))&amp;";",R$1007))),OR(UPPER(TRIM(Datos!R985&amp;""))="SÍ",UPPER(TRIM(Datos!R985&amp;""))="SI",UPPER(TRIM(Datos!R985&amp;""))="NO"),IF(ISNUMBER(Datos!R985),AND(OR(R$1005="",Datos!R985&gt;=R$1005),OR(R$1006="",Datos!R985&lt;=R$1006)),FALSE),TRUE))))</f>
        <v>0.0</v>
      </c>
      <c r="S985">
        <f>IF(Datos!S985="",0,IF(AND(S$1008&lt;&gt;"",Datos!S985=S$1008),0,IF(S$1004=0,0,1-CHOOSE(S$1004,IF(ISNUMBER(Datos!S985),AND(OR(S$1005="",Datos!S985&gt;=S$1005),OR(S$1006="",Datos!S985&lt;=S$1006)),FALSE),IF(ISNUMBER(Datos!S985),AND(Datos!S985=INT(Datos!S985),AND(OR(S$1005="",Datos!S985&gt;=S$1005),OR(S$1006="",Datos!S985&lt;=S$1006))),FALSE),OR(ISNUMBER(FIND(";"&amp;UPPER(TRIM(Datos!S985&amp;""))&amp;"=",S$1007)),ISNUMBER(FIND(";"&amp;UPPER(TRIM(Datos!S985&amp;""))&amp;";",S$1007))),OR(UPPER(TRIM(Datos!S985&amp;""))="SÍ",UPPER(TRIM(Datos!S985&amp;""))="SI",UPPER(TRIM(Datos!S985&amp;""))="NO"),IF(ISNUMBER(Datos!S985),AND(OR(S$1005="",Datos!S985&gt;=S$1005),OR(S$1006="",Datos!S985&lt;=S$1006)),FALSE),TRUE))))</f>
        <v>0.0</v>
      </c>
      <c r="T985">
        <f>IF(Datos!T985="",0,IF(AND(T$1008&lt;&gt;"",Datos!T985=T$1008),0,IF(T$1004=0,0,1-CHOOSE(T$1004,IF(ISNUMBER(Datos!T985),AND(OR(T$1005="",Datos!T985&gt;=T$1005),OR(T$1006="",Datos!T985&lt;=T$1006)),FALSE),IF(ISNUMBER(Datos!T985),AND(Datos!T985=INT(Datos!T985),AND(OR(T$1005="",Datos!T985&gt;=T$1005),OR(T$1006="",Datos!T985&lt;=T$1006))),FALSE),OR(ISNUMBER(FIND(";"&amp;UPPER(TRIM(Datos!T985&amp;""))&amp;"=",T$1007)),ISNUMBER(FIND(";"&amp;UPPER(TRIM(Datos!T985&amp;""))&amp;";",T$1007))),OR(UPPER(TRIM(Datos!T985&amp;""))="SÍ",UPPER(TRIM(Datos!T985&amp;""))="SI",UPPER(TRIM(Datos!T985&amp;""))="NO"),IF(ISNUMBER(Datos!T985),AND(OR(T$1005="",Datos!T985&gt;=T$1005),OR(T$1006="",Datos!T985&lt;=T$1006)),FALSE),TRUE))))</f>
        <v>0.0</v>
      </c>
      <c r="U985">
        <f>IF(Datos!U985="",0,IF(AND(U$1008&lt;&gt;"",Datos!U985=U$1008),0,IF(U$1004=0,0,1-CHOOSE(U$1004,IF(ISNUMBER(Datos!U985),AND(OR(U$1005="",Datos!U985&gt;=U$1005),OR(U$1006="",Datos!U985&lt;=U$1006)),FALSE),IF(ISNUMBER(Datos!U985),AND(Datos!U985=INT(Datos!U985),AND(OR(U$1005="",Datos!U985&gt;=U$1005),OR(U$1006="",Datos!U985&lt;=U$1006))),FALSE),OR(ISNUMBER(FIND(";"&amp;UPPER(TRIM(Datos!U985&amp;""))&amp;"=",U$1007)),ISNUMBER(FIND(";"&amp;UPPER(TRIM(Datos!U985&amp;""))&amp;";",U$1007))),OR(UPPER(TRIM(Datos!U985&amp;""))="SÍ",UPPER(TRIM(Datos!U985&amp;""))="SI",UPPER(TRIM(Datos!U985&amp;""))="NO"),IF(ISNUMBER(Datos!U985),AND(OR(U$1005="",Datos!U985&gt;=U$1005),OR(U$1006="",Datos!U985&lt;=U$1006)),FALSE),TRUE))))</f>
        <v>0.0</v>
      </c>
      <c r="V985">
        <f>IF(Datos!V985="",0,IF(AND(V$1008&lt;&gt;"",Datos!V985=V$1008),0,IF(V$1004=0,0,1-CHOOSE(V$1004,IF(ISNUMBER(Datos!V985),AND(OR(V$1005="",Datos!V985&gt;=V$1005),OR(V$1006="",Datos!V985&lt;=V$1006)),FALSE),IF(ISNUMBER(Datos!V985),AND(Datos!V985=INT(Datos!V985),AND(OR(V$1005="",Datos!V985&gt;=V$1005),OR(V$1006="",Datos!V985&lt;=V$1006))),FALSE),OR(ISNUMBER(FIND(";"&amp;UPPER(TRIM(Datos!V985&amp;""))&amp;"=",V$1007)),ISNUMBER(FIND(";"&amp;UPPER(TRIM(Datos!V985&amp;""))&amp;";",V$1007))),OR(UPPER(TRIM(Datos!V985&amp;""))="SÍ",UPPER(TRIM(Datos!V985&amp;""))="SI",UPPER(TRIM(Datos!V985&amp;""))="NO"),IF(ISNUMBER(Datos!V985),AND(OR(V$1005="",Datos!V985&gt;=V$1005),OR(V$1006="",Datos!V985&lt;=V$1006)),FALSE),TRUE))))</f>
        <v>0.0</v>
      </c>
      <c r="W985">
        <f>IF(Datos!W985="",0,IF(AND(W$1008&lt;&gt;"",Datos!W985=W$1008),0,IF(W$1004=0,0,1-CHOOSE(W$1004,IF(ISNUMBER(Datos!W985),AND(OR(W$1005="",Datos!W985&gt;=W$1005),OR(W$1006="",Datos!W985&lt;=W$1006)),FALSE),IF(ISNUMBER(Datos!W985),AND(Datos!W985=INT(Datos!W985),AND(OR(W$1005="",Datos!W985&gt;=W$1005),OR(W$1006="",Datos!W985&lt;=W$1006))),FALSE),OR(ISNUMBER(FIND(";"&amp;UPPER(TRIM(Datos!W985&amp;""))&amp;"=",W$1007)),ISNUMBER(FIND(";"&amp;UPPER(TRIM(Datos!W985&amp;""))&amp;";",W$1007))),OR(UPPER(TRIM(Datos!W985&amp;""))="SÍ",UPPER(TRIM(Datos!W985&amp;""))="SI",UPPER(TRIM(Datos!W985&amp;""))="NO"),IF(ISNUMBER(Datos!W985),AND(OR(W$1005="",Datos!W985&gt;=W$1005),OR(W$1006="",Datos!W985&lt;=W$1006)),FALSE),TRUE))))</f>
        <v>0.0</v>
      </c>
      <c r="X985">
        <f>IF(Datos!X985="",0,IF(AND(X$1008&lt;&gt;"",Datos!X985=X$1008),0,IF(X$1004=0,0,1-CHOOSE(X$1004,IF(ISNUMBER(Datos!X985),AND(OR(X$1005="",Datos!X985&gt;=X$1005),OR(X$1006="",Datos!X985&lt;=X$1006)),FALSE),IF(ISNUMBER(Datos!X985),AND(Datos!X985=INT(Datos!X985),AND(OR(X$1005="",Datos!X985&gt;=X$1005),OR(X$1006="",Datos!X985&lt;=X$1006))),FALSE),OR(ISNUMBER(FIND(";"&amp;UPPER(TRIM(Datos!X985&amp;""))&amp;"=",X$1007)),ISNUMBER(FIND(";"&amp;UPPER(TRIM(Datos!X985&amp;""))&amp;";",X$1007))),OR(UPPER(TRIM(Datos!X985&amp;""))="SÍ",UPPER(TRIM(Datos!X985&amp;""))="SI",UPPER(TRIM(Datos!X985&amp;""))="NO"),IF(ISNUMBER(Datos!X985),AND(OR(X$1005="",Datos!X985&gt;=X$1005),OR(X$1006="",Datos!X985&lt;=X$1006)),FALSE),TRUE))))</f>
        <v>0.0</v>
      </c>
      <c r="Y985">
        <f>IF(Datos!Y985="",0,IF(AND(Y$1008&lt;&gt;"",Datos!Y985=Y$1008),0,IF(Y$1004=0,0,1-CHOOSE(Y$1004,IF(ISNUMBER(Datos!Y985),AND(OR(Y$1005="",Datos!Y985&gt;=Y$1005),OR(Y$1006="",Datos!Y985&lt;=Y$1006)),FALSE),IF(ISNUMBER(Datos!Y985),AND(Datos!Y985=INT(Datos!Y985),AND(OR(Y$1005="",Datos!Y985&gt;=Y$1005),OR(Y$1006="",Datos!Y985&lt;=Y$1006))),FALSE),OR(ISNUMBER(FIND(";"&amp;UPPER(TRIM(Datos!Y985&amp;""))&amp;"=",Y$1007)),ISNUMBER(FIND(";"&amp;UPPER(TRIM(Datos!Y985&amp;""))&amp;";",Y$1007))),OR(UPPER(TRIM(Datos!Y985&amp;""))="SÍ",UPPER(TRIM(Datos!Y985&amp;""))="SI",UPPER(TRIM(Datos!Y985&amp;""))="NO"),IF(ISNUMBER(Datos!Y985),AND(OR(Y$1005="",Datos!Y985&gt;=Y$1005),OR(Y$1006="",Datos!Y985&lt;=Y$1006)),FALSE),TRUE))))</f>
        <v>0.0</v>
      </c>
      <c r="Z985">
        <f>IF(Datos!Z985="",0,IF(AND(Z$1008&lt;&gt;"",Datos!Z985=Z$1008),0,IF(Z$1004=0,0,1-CHOOSE(Z$1004,IF(ISNUMBER(Datos!Z985),AND(OR(Z$1005="",Datos!Z985&gt;=Z$1005),OR(Z$1006="",Datos!Z985&lt;=Z$1006)),FALSE),IF(ISNUMBER(Datos!Z985),AND(Datos!Z985=INT(Datos!Z985),AND(OR(Z$1005="",Datos!Z985&gt;=Z$1005),OR(Z$1006="",Datos!Z985&lt;=Z$1006))),FALSE),OR(ISNUMBER(FIND(";"&amp;UPPER(TRIM(Datos!Z985&amp;""))&amp;"=",Z$1007)),ISNUMBER(FIND(";"&amp;UPPER(TRIM(Datos!Z985&amp;""))&amp;";",Z$1007))),OR(UPPER(TRIM(Datos!Z985&amp;""))="SÍ",UPPER(TRIM(Datos!Z985&amp;""))="SI",UPPER(TRIM(Datos!Z985&amp;""))="NO"),IF(ISNUMBER(Datos!Z985),AND(OR(Z$1005="",Datos!Z985&gt;=Z$1005),OR(Z$1006="",Datos!Z985&lt;=Z$1006)),FALSE),TRUE))))</f>
        <v>0.0</v>
      </c>
      <c r="AA985">
        <f>IF(Datos!AA985="",0,IF(AND(AA$1008&lt;&gt;"",Datos!AA985=AA$1008),0,IF(AA$1004=0,0,1-CHOOSE(AA$1004,IF(ISNUMBER(Datos!AA985),AND(OR(AA$1005="",Datos!AA985&gt;=AA$1005),OR(AA$1006="",Datos!AA985&lt;=AA$1006)),FALSE),IF(ISNUMBER(Datos!AA985),AND(Datos!AA985=INT(Datos!AA985),AND(OR(AA$1005="",Datos!AA985&gt;=AA$1005),OR(AA$1006="",Datos!AA985&lt;=AA$1006))),FALSE),OR(ISNUMBER(FIND(";"&amp;UPPER(TRIM(Datos!AA985&amp;""))&amp;"=",AA$1007)),ISNUMBER(FIND(";"&amp;UPPER(TRIM(Datos!AA985&amp;""))&amp;";",AA$1007))),OR(UPPER(TRIM(Datos!AA985&amp;""))="SÍ",UPPER(TRIM(Datos!AA985&amp;""))="SI",UPPER(TRIM(Datos!AA985&amp;""))="NO"),IF(ISNUMBER(Datos!AA985),AND(OR(AA$1005="",Datos!AA985&gt;=AA$1005),OR(AA$1006="",Datos!AA985&lt;=AA$1006)),FALSE),TRUE))))</f>
        <v>0.0</v>
      </c>
      <c r="AB985">
        <f>IF(Datos!AB985="",0,IF(AND(AB$1008&lt;&gt;"",Datos!AB985=AB$1008),0,IF(AB$1004=0,0,1-CHOOSE(AB$1004,IF(ISNUMBER(Datos!AB985),AND(OR(AB$1005="",Datos!AB985&gt;=AB$1005),OR(AB$1006="",Datos!AB985&lt;=AB$1006)),FALSE),IF(ISNUMBER(Datos!AB985),AND(Datos!AB985=INT(Datos!AB985),AND(OR(AB$1005="",Datos!AB985&gt;=AB$1005),OR(AB$1006="",Datos!AB985&lt;=AB$1006))),FALSE),OR(ISNUMBER(FIND(";"&amp;UPPER(TRIM(Datos!AB985&amp;""))&amp;"=",AB$1007)),ISNUMBER(FIND(";"&amp;UPPER(TRIM(Datos!AB985&amp;""))&amp;";",AB$1007))),OR(UPPER(TRIM(Datos!AB985&amp;""))="SÍ",UPPER(TRIM(Datos!AB985&amp;""))="SI",UPPER(TRIM(Datos!AB985&amp;""))="NO"),IF(ISNUMBER(Datos!AB985),AND(OR(AB$1005="",Datos!AB985&gt;=AB$1005),OR(AB$1006="",Datos!AB985&lt;=AB$1006)),FALSE),TRUE))))</f>
        <v>0.0</v>
      </c>
      <c r="AC985">
        <f>IF(Datos!AC985="",0,IF(AND(AC$1008&lt;&gt;"",Datos!AC985=AC$1008),0,IF(AC$1004=0,0,1-CHOOSE(AC$1004,IF(ISNUMBER(Datos!AC985),AND(OR(AC$1005="",Datos!AC985&gt;=AC$1005),OR(AC$1006="",Datos!AC985&lt;=AC$1006)),FALSE),IF(ISNUMBER(Datos!AC985),AND(Datos!AC985=INT(Datos!AC985),AND(OR(AC$1005="",Datos!AC985&gt;=AC$1005),OR(AC$1006="",Datos!AC985&lt;=AC$1006))),FALSE),OR(ISNUMBER(FIND(";"&amp;UPPER(TRIM(Datos!AC985&amp;""))&amp;"=",AC$1007)),ISNUMBER(FIND(";"&amp;UPPER(TRIM(Datos!AC985&amp;""))&amp;";",AC$1007))),OR(UPPER(TRIM(Datos!AC985&amp;""))="SÍ",UPPER(TRIM(Datos!AC985&amp;""))="SI",UPPER(TRIM(Datos!AC985&amp;""))="NO"),IF(ISNUMBER(Datos!AC985),AND(OR(AC$1005="",Datos!AC985&gt;=AC$1005),OR(AC$1006="",Datos!AC985&lt;=AC$1006)),FALSE),TRUE))))</f>
        <v>0.0</v>
      </c>
      <c r="AD985">
        <f>IF(Datos!AD985="",0,IF(AND(AD$1008&lt;&gt;"",Datos!AD985=AD$1008),0,IF(AD$1004=0,0,1-CHOOSE(AD$1004,IF(ISNUMBER(Datos!AD985),AND(OR(AD$1005="",Datos!AD985&gt;=AD$1005),OR(AD$1006="",Datos!AD985&lt;=AD$1006)),FALSE),IF(ISNUMBER(Datos!AD985),AND(Datos!AD985=INT(Datos!AD985),AND(OR(AD$1005="",Datos!AD985&gt;=AD$1005),OR(AD$1006="",Datos!AD985&lt;=AD$1006))),FALSE),OR(ISNUMBER(FIND(";"&amp;UPPER(TRIM(Datos!AD985&amp;""))&amp;"=",AD$1007)),ISNUMBER(FIND(";"&amp;UPPER(TRIM(Datos!AD985&amp;""))&amp;";",AD$1007))),OR(UPPER(TRIM(Datos!AD985&amp;""))="SÍ",UPPER(TRIM(Datos!AD985&amp;""))="SI",UPPER(TRIM(Datos!AD985&amp;""))="NO"),IF(ISNUMBER(Datos!AD985),AND(OR(AD$1005="",Datos!AD985&gt;=AD$1005),OR(AD$1006="",Datos!AD985&lt;=AD$1006)),FALSE),TRUE))))</f>
        <v>0.0</v>
      </c>
      <c r="AE985">
        <f>IF(Datos!AE985="",0,IF(AND(AE$1008&lt;&gt;"",Datos!AE985=AE$1008),0,IF(AE$1004=0,0,1-CHOOSE(AE$1004,IF(ISNUMBER(Datos!AE985),AND(OR(AE$1005="",Datos!AE985&gt;=AE$1005),OR(AE$1006="",Datos!AE985&lt;=AE$1006)),FALSE),IF(ISNUMBER(Datos!AE985),AND(Datos!AE985=INT(Datos!AE985),AND(OR(AE$1005="",Datos!AE985&gt;=AE$1005),OR(AE$1006="",Datos!AE985&lt;=AE$1006))),FALSE),OR(ISNUMBER(FIND(";"&amp;UPPER(TRIM(Datos!AE985&amp;""))&amp;"=",AE$1007)),ISNUMBER(FIND(";"&amp;UPPER(TRIM(Datos!AE985&amp;""))&amp;";",AE$1007))),OR(UPPER(TRIM(Datos!AE985&amp;""))="SÍ",UPPER(TRIM(Datos!AE985&amp;""))="SI",UPPER(TRIM(Datos!AE985&amp;""))="NO"),IF(ISNUMBER(Datos!AE985),AND(OR(AE$1005="",Datos!AE985&gt;=AE$1005),OR(AE$1006="",Datos!AE985&lt;=AE$1006)),FALSE),TRUE))))</f>
        <v>0.0</v>
      </c>
    </row>
    <row r="986" spans="2:31">
      <c r="B986">
        <f>IF(Datos!B986="",0,IF(AND(B$1008&lt;&gt;"",Datos!B986=B$1008),0,IF(B$1004=0,0,1-CHOOSE(B$1004,IF(ISNUMBER(Datos!B986),AND(OR(B$1005="",Datos!B986&gt;=B$1005),OR(B$1006="",Datos!B986&lt;=B$1006)),FALSE),IF(ISNUMBER(Datos!B986),AND(Datos!B986=INT(Datos!B986),AND(OR(B$1005="",Datos!B986&gt;=B$1005),OR(B$1006="",Datos!B986&lt;=B$1006))),FALSE),OR(ISNUMBER(FIND(";"&amp;UPPER(TRIM(Datos!B986&amp;""))&amp;"=",B$1007)),ISNUMBER(FIND(";"&amp;UPPER(TRIM(Datos!B986&amp;""))&amp;";",B$1007))),OR(UPPER(TRIM(Datos!B986&amp;""))="SÍ",UPPER(TRIM(Datos!B986&amp;""))="SI",UPPER(TRIM(Datos!B986&amp;""))="NO"),IF(ISNUMBER(Datos!B986),AND(OR(B$1005="",Datos!B986&gt;=B$1005),OR(B$1006="",Datos!B986&lt;=B$1006)),FALSE),TRUE))))</f>
        <v>0.0</v>
      </c>
      <c r="C986">
        <f>IF(Datos!C986="",0,IF(AND(C$1008&lt;&gt;"",Datos!C986=C$1008),0,IF(C$1004=0,0,1-CHOOSE(C$1004,IF(ISNUMBER(Datos!C986),AND(OR(C$1005="",Datos!C986&gt;=C$1005),OR(C$1006="",Datos!C986&lt;=C$1006)),FALSE),IF(ISNUMBER(Datos!C986),AND(Datos!C986=INT(Datos!C986),AND(OR(C$1005="",Datos!C986&gt;=C$1005),OR(C$1006="",Datos!C986&lt;=C$1006))),FALSE),OR(ISNUMBER(FIND(";"&amp;UPPER(TRIM(Datos!C986&amp;""))&amp;"=",C$1007)),ISNUMBER(FIND(";"&amp;UPPER(TRIM(Datos!C986&amp;""))&amp;";",C$1007))),OR(UPPER(TRIM(Datos!C986&amp;""))="SÍ",UPPER(TRIM(Datos!C986&amp;""))="SI",UPPER(TRIM(Datos!C986&amp;""))="NO"),IF(ISNUMBER(Datos!C986),AND(OR(C$1005="",Datos!C986&gt;=C$1005),OR(C$1006="",Datos!C986&lt;=C$1006)),FALSE),TRUE))))</f>
        <v>0.0</v>
      </c>
      <c r="D986">
        <f>IF(Datos!D986="",0,IF(AND(D$1008&lt;&gt;"",Datos!D986=D$1008),0,IF(D$1004=0,0,1-CHOOSE(D$1004,IF(ISNUMBER(Datos!D986),AND(OR(D$1005="",Datos!D986&gt;=D$1005),OR(D$1006="",Datos!D986&lt;=D$1006)),FALSE),IF(ISNUMBER(Datos!D986),AND(Datos!D986=INT(Datos!D986),AND(OR(D$1005="",Datos!D986&gt;=D$1005),OR(D$1006="",Datos!D986&lt;=D$1006))),FALSE),OR(ISNUMBER(FIND(";"&amp;UPPER(TRIM(Datos!D986&amp;""))&amp;"=",D$1007)),ISNUMBER(FIND(";"&amp;UPPER(TRIM(Datos!D986&amp;""))&amp;";",D$1007))),OR(UPPER(TRIM(Datos!D986&amp;""))="SÍ",UPPER(TRIM(Datos!D986&amp;""))="SI",UPPER(TRIM(Datos!D986&amp;""))="NO"),IF(ISNUMBER(Datos!D986),AND(OR(D$1005="",Datos!D986&gt;=D$1005),OR(D$1006="",Datos!D986&lt;=D$1006)),FALSE),TRUE))))</f>
        <v>0.0</v>
      </c>
      <c r="E986">
        <f>IF(Datos!E986="",0,IF(AND(E$1008&lt;&gt;"",Datos!E986=E$1008),0,IF(E$1004=0,0,1-CHOOSE(E$1004,IF(ISNUMBER(Datos!E986),AND(OR(E$1005="",Datos!E986&gt;=E$1005),OR(E$1006="",Datos!E986&lt;=E$1006)),FALSE),IF(ISNUMBER(Datos!E986),AND(Datos!E986=INT(Datos!E986),AND(OR(E$1005="",Datos!E986&gt;=E$1005),OR(E$1006="",Datos!E986&lt;=E$1006))),FALSE),OR(ISNUMBER(FIND(";"&amp;UPPER(TRIM(Datos!E986&amp;""))&amp;"=",E$1007)),ISNUMBER(FIND(";"&amp;UPPER(TRIM(Datos!E986&amp;""))&amp;";",E$1007))),OR(UPPER(TRIM(Datos!E986&amp;""))="SÍ",UPPER(TRIM(Datos!E986&amp;""))="SI",UPPER(TRIM(Datos!E986&amp;""))="NO"),IF(ISNUMBER(Datos!E986),AND(OR(E$1005="",Datos!E986&gt;=E$1005),OR(E$1006="",Datos!E986&lt;=E$1006)),FALSE),TRUE))))</f>
        <v>0.0</v>
      </c>
      <c r="F986">
        <f>IF(Datos!F986="",0,IF(AND(F$1008&lt;&gt;"",Datos!F986=F$1008),0,IF(F$1004=0,0,1-CHOOSE(F$1004,IF(ISNUMBER(Datos!F986),AND(OR(F$1005="",Datos!F986&gt;=F$1005),OR(F$1006="",Datos!F986&lt;=F$1006)),FALSE),IF(ISNUMBER(Datos!F986),AND(Datos!F986=INT(Datos!F986),AND(OR(F$1005="",Datos!F986&gt;=F$1005),OR(F$1006="",Datos!F986&lt;=F$1006))),FALSE),OR(ISNUMBER(FIND(";"&amp;UPPER(TRIM(Datos!F986&amp;""))&amp;"=",F$1007)),ISNUMBER(FIND(";"&amp;UPPER(TRIM(Datos!F986&amp;""))&amp;";",F$1007))),OR(UPPER(TRIM(Datos!F986&amp;""))="SÍ",UPPER(TRIM(Datos!F986&amp;""))="SI",UPPER(TRIM(Datos!F986&amp;""))="NO"),IF(ISNUMBER(Datos!F986),AND(OR(F$1005="",Datos!F986&gt;=F$1005),OR(F$1006="",Datos!F986&lt;=F$1006)),FALSE),TRUE))))</f>
        <v>0.0</v>
      </c>
      <c r="G986">
        <f>IF(Datos!G986="",0,IF(AND(G$1008&lt;&gt;"",Datos!G986=G$1008),0,IF(G$1004=0,0,1-CHOOSE(G$1004,IF(ISNUMBER(Datos!G986),AND(OR(G$1005="",Datos!G986&gt;=G$1005),OR(G$1006="",Datos!G986&lt;=G$1006)),FALSE),IF(ISNUMBER(Datos!G986),AND(Datos!G986=INT(Datos!G986),AND(OR(G$1005="",Datos!G986&gt;=G$1005),OR(G$1006="",Datos!G986&lt;=G$1006))),FALSE),OR(ISNUMBER(FIND(";"&amp;UPPER(TRIM(Datos!G986&amp;""))&amp;"=",G$1007)),ISNUMBER(FIND(";"&amp;UPPER(TRIM(Datos!G986&amp;""))&amp;";",G$1007))),OR(UPPER(TRIM(Datos!G986&amp;""))="SÍ",UPPER(TRIM(Datos!G986&amp;""))="SI",UPPER(TRIM(Datos!G986&amp;""))="NO"),IF(ISNUMBER(Datos!G986),AND(OR(G$1005="",Datos!G986&gt;=G$1005),OR(G$1006="",Datos!G986&lt;=G$1006)),FALSE),TRUE))))</f>
        <v>0.0</v>
      </c>
      <c r="H986">
        <f>IF(Datos!H986="",0,IF(AND(H$1008&lt;&gt;"",Datos!H986=H$1008),0,IF(H$1004=0,0,1-CHOOSE(H$1004,IF(ISNUMBER(Datos!H986),AND(OR(H$1005="",Datos!H986&gt;=H$1005),OR(H$1006="",Datos!H986&lt;=H$1006)),FALSE),IF(ISNUMBER(Datos!H986),AND(Datos!H986=INT(Datos!H986),AND(OR(H$1005="",Datos!H986&gt;=H$1005),OR(H$1006="",Datos!H986&lt;=H$1006))),FALSE),OR(ISNUMBER(FIND(";"&amp;UPPER(TRIM(Datos!H986&amp;""))&amp;"=",H$1007)),ISNUMBER(FIND(";"&amp;UPPER(TRIM(Datos!H986&amp;""))&amp;";",H$1007))),OR(UPPER(TRIM(Datos!H986&amp;""))="SÍ",UPPER(TRIM(Datos!H986&amp;""))="SI",UPPER(TRIM(Datos!H986&amp;""))="NO"),IF(ISNUMBER(Datos!H986),AND(OR(H$1005="",Datos!H986&gt;=H$1005),OR(H$1006="",Datos!H986&lt;=H$1006)),FALSE),TRUE))))</f>
        <v>0.0</v>
      </c>
      <c r="I986">
        <f>IF(Datos!I986="",0,IF(AND(I$1008&lt;&gt;"",Datos!I986=I$1008),0,IF(I$1004=0,0,1-CHOOSE(I$1004,IF(ISNUMBER(Datos!I986),AND(OR(I$1005="",Datos!I986&gt;=I$1005),OR(I$1006="",Datos!I986&lt;=I$1006)),FALSE),IF(ISNUMBER(Datos!I986),AND(Datos!I986=INT(Datos!I986),AND(OR(I$1005="",Datos!I986&gt;=I$1005),OR(I$1006="",Datos!I986&lt;=I$1006))),FALSE),OR(ISNUMBER(FIND(";"&amp;UPPER(TRIM(Datos!I986&amp;""))&amp;"=",I$1007)),ISNUMBER(FIND(";"&amp;UPPER(TRIM(Datos!I986&amp;""))&amp;";",I$1007))),OR(UPPER(TRIM(Datos!I986&amp;""))="SÍ",UPPER(TRIM(Datos!I986&amp;""))="SI",UPPER(TRIM(Datos!I986&amp;""))="NO"),IF(ISNUMBER(Datos!I986),AND(OR(I$1005="",Datos!I986&gt;=I$1005),OR(I$1006="",Datos!I986&lt;=I$1006)),FALSE),TRUE))))</f>
        <v>0.0</v>
      </c>
      <c r="J986">
        <f>IF(Datos!J986="",0,IF(AND(J$1008&lt;&gt;"",Datos!J986=J$1008),0,IF(J$1004=0,0,1-CHOOSE(J$1004,IF(ISNUMBER(Datos!J986),AND(OR(J$1005="",Datos!J986&gt;=J$1005),OR(J$1006="",Datos!J986&lt;=J$1006)),FALSE),IF(ISNUMBER(Datos!J986),AND(Datos!J986=INT(Datos!J986),AND(OR(J$1005="",Datos!J986&gt;=J$1005),OR(J$1006="",Datos!J986&lt;=J$1006))),FALSE),OR(ISNUMBER(FIND(";"&amp;UPPER(TRIM(Datos!J986&amp;""))&amp;"=",J$1007)),ISNUMBER(FIND(";"&amp;UPPER(TRIM(Datos!J986&amp;""))&amp;";",J$1007))),OR(UPPER(TRIM(Datos!J986&amp;""))="SÍ",UPPER(TRIM(Datos!J986&amp;""))="SI",UPPER(TRIM(Datos!J986&amp;""))="NO"),IF(ISNUMBER(Datos!J986),AND(OR(J$1005="",Datos!J986&gt;=J$1005),OR(J$1006="",Datos!J986&lt;=J$1006)),FALSE),TRUE))))</f>
        <v>0.0</v>
      </c>
      <c r="K986">
        <f>IF(Datos!K986="",0,IF(AND(K$1008&lt;&gt;"",Datos!K986=K$1008),0,IF(K$1004=0,0,1-CHOOSE(K$1004,IF(ISNUMBER(Datos!K986),AND(OR(K$1005="",Datos!K986&gt;=K$1005),OR(K$1006="",Datos!K986&lt;=K$1006)),FALSE),IF(ISNUMBER(Datos!K986),AND(Datos!K986=INT(Datos!K986),AND(OR(K$1005="",Datos!K986&gt;=K$1005),OR(K$1006="",Datos!K986&lt;=K$1006))),FALSE),OR(ISNUMBER(FIND(";"&amp;UPPER(TRIM(Datos!K986&amp;""))&amp;"=",K$1007)),ISNUMBER(FIND(";"&amp;UPPER(TRIM(Datos!K986&amp;""))&amp;";",K$1007))),OR(UPPER(TRIM(Datos!K986&amp;""))="SÍ",UPPER(TRIM(Datos!K986&amp;""))="SI",UPPER(TRIM(Datos!K986&amp;""))="NO"),IF(ISNUMBER(Datos!K986),AND(OR(K$1005="",Datos!K986&gt;=K$1005),OR(K$1006="",Datos!K986&lt;=K$1006)),FALSE),TRUE))))</f>
        <v>0.0</v>
      </c>
      <c r="L986">
        <f>IF(Datos!L986="",0,IF(AND(L$1008&lt;&gt;"",Datos!L986=L$1008),0,IF(L$1004=0,0,1-CHOOSE(L$1004,IF(ISNUMBER(Datos!L986),AND(OR(L$1005="",Datos!L986&gt;=L$1005),OR(L$1006="",Datos!L986&lt;=L$1006)),FALSE),IF(ISNUMBER(Datos!L986),AND(Datos!L986=INT(Datos!L986),AND(OR(L$1005="",Datos!L986&gt;=L$1005),OR(L$1006="",Datos!L986&lt;=L$1006))),FALSE),OR(ISNUMBER(FIND(";"&amp;UPPER(TRIM(Datos!L986&amp;""))&amp;"=",L$1007)),ISNUMBER(FIND(";"&amp;UPPER(TRIM(Datos!L986&amp;""))&amp;";",L$1007))),OR(UPPER(TRIM(Datos!L986&amp;""))="SÍ",UPPER(TRIM(Datos!L986&amp;""))="SI",UPPER(TRIM(Datos!L986&amp;""))="NO"),IF(ISNUMBER(Datos!L986),AND(OR(L$1005="",Datos!L986&gt;=L$1005),OR(L$1006="",Datos!L986&lt;=L$1006)),FALSE),TRUE))))</f>
        <v>0.0</v>
      </c>
      <c r="M986">
        <f>IF(Datos!M986="",0,IF(AND(M$1008&lt;&gt;"",Datos!M986=M$1008),0,IF(M$1004=0,0,1-CHOOSE(M$1004,IF(ISNUMBER(Datos!M986),AND(OR(M$1005="",Datos!M986&gt;=M$1005),OR(M$1006="",Datos!M986&lt;=M$1006)),FALSE),IF(ISNUMBER(Datos!M986),AND(Datos!M986=INT(Datos!M986),AND(OR(M$1005="",Datos!M986&gt;=M$1005),OR(M$1006="",Datos!M986&lt;=M$1006))),FALSE),OR(ISNUMBER(FIND(";"&amp;UPPER(TRIM(Datos!M986&amp;""))&amp;"=",M$1007)),ISNUMBER(FIND(";"&amp;UPPER(TRIM(Datos!M986&amp;""))&amp;";",M$1007))),OR(UPPER(TRIM(Datos!M986&amp;""))="SÍ",UPPER(TRIM(Datos!M986&amp;""))="SI",UPPER(TRIM(Datos!M986&amp;""))="NO"),IF(ISNUMBER(Datos!M986),AND(OR(M$1005="",Datos!M986&gt;=M$1005),OR(M$1006="",Datos!M986&lt;=M$1006)),FALSE),TRUE))))</f>
        <v>0.0</v>
      </c>
      <c r="N986">
        <f>IF(Datos!N986="",0,IF(AND(N$1008&lt;&gt;"",Datos!N986=N$1008),0,IF(N$1004=0,0,1-CHOOSE(N$1004,IF(ISNUMBER(Datos!N986),AND(OR(N$1005="",Datos!N986&gt;=N$1005),OR(N$1006="",Datos!N986&lt;=N$1006)),FALSE),IF(ISNUMBER(Datos!N986),AND(Datos!N986=INT(Datos!N986),AND(OR(N$1005="",Datos!N986&gt;=N$1005),OR(N$1006="",Datos!N986&lt;=N$1006))),FALSE),OR(ISNUMBER(FIND(";"&amp;UPPER(TRIM(Datos!N986&amp;""))&amp;"=",N$1007)),ISNUMBER(FIND(";"&amp;UPPER(TRIM(Datos!N986&amp;""))&amp;";",N$1007))),OR(UPPER(TRIM(Datos!N986&amp;""))="SÍ",UPPER(TRIM(Datos!N986&amp;""))="SI",UPPER(TRIM(Datos!N986&amp;""))="NO"),IF(ISNUMBER(Datos!N986),AND(OR(N$1005="",Datos!N986&gt;=N$1005),OR(N$1006="",Datos!N986&lt;=N$1006)),FALSE),TRUE))))</f>
        <v>0.0</v>
      </c>
      <c r="O986">
        <f>IF(Datos!O986="",0,IF(AND(O$1008&lt;&gt;"",Datos!O986=O$1008),0,IF(O$1004=0,0,1-CHOOSE(O$1004,IF(ISNUMBER(Datos!O986),AND(OR(O$1005="",Datos!O986&gt;=O$1005),OR(O$1006="",Datos!O986&lt;=O$1006)),FALSE),IF(ISNUMBER(Datos!O986),AND(Datos!O986=INT(Datos!O986),AND(OR(O$1005="",Datos!O986&gt;=O$1005),OR(O$1006="",Datos!O986&lt;=O$1006))),FALSE),OR(ISNUMBER(FIND(";"&amp;UPPER(TRIM(Datos!O986&amp;""))&amp;"=",O$1007)),ISNUMBER(FIND(";"&amp;UPPER(TRIM(Datos!O986&amp;""))&amp;";",O$1007))),OR(UPPER(TRIM(Datos!O986&amp;""))="SÍ",UPPER(TRIM(Datos!O986&amp;""))="SI",UPPER(TRIM(Datos!O986&amp;""))="NO"),IF(ISNUMBER(Datos!O986),AND(OR(O$1005="",Datos!O986&gt;=O$1005),OR(O$1006="",Datos!O986&lt;=O$1006)),FALSE),TRUE))))</f>
        <v>0.0</v>
      </c>
      <c r="P986">
        <f>IF(Datos!P986="",0,IF(AND(P$1008&lt;&gt;"",Datos!P986=P$1008),0,IF(P$1004=0,0,1-CHOOSE(P$1004,IF(ISNUMBER(Datos!P986),AND(OR(P$1005="",Datos!P986&gt;=P$1005),OR(P$1006="",Datos!P986&lt;=P$1006)),FALSE),IF(ISNUMBER(Datos!P986),AND(Datos!P986=INT(Datos!P986),AND(OR(P$1005="",Datos!P986&gt;=P$1005),OR(P$1006="",Datos!P986&lt;=P$1006))),FALSE),OR(ISNUMBER(FIND(";"&amp;UPPER(TRIM(Datos!P986&amp;""))&amp;"=",P$1007)),ISNUMBER(FIND(";"&amp;UPPER(TRIM(Datos!P986&amp;""))&amp;";",P$1007))),OR(UPPER(TRIM(Datos!P986&amp;""))="SÍ",UPPER(TRIM(Datos!P986&amp;""))="SI",UPPER(TRIM(Datos!P986&amp;""))="NO"),IF(ISNUMBER(Datos!P986),AND(OR(P$1005="",Datos!P986&gt;=P$1005),OR(P$1006="",Datos!P986&lt;=P$1006)),FALSE),TRUE))))</f>
        <v>0.0</v>
      </c>
      <c r="Q986">
        <f>IF(Datos!Q986="",0,IF(AND(Q$1008&lt;&gt;"",Datos!Q986=Q$1008),0,IF(Q$1004=0,0,1-CHOOSE(Q$1004,IF(ISNUMBER(Datos!Q986),AND(OR(Q$1005="",Datos!Q986&gt;=Q$1005),OR(Q$1006="",Datos!Q986&lt;=Q$1006)),FALSE),IF(ISNUMBER(Datos!Q986),AND(Datos!Q986=INT(Datos!Q986),AND(OR(Q$1005="",Datos!Q986&gt;=Q$1005),OR(Q$1006="",Datos!Q986&lt;=Q$1006))),FALSE),OR(ISNUMBER(FIND(";"&amp;UPPER(TRIM(Datos!Q986&amp;""))&amp;"=",Q$1007)),ISNUMBER(FIND(";"&amp;UPPER(TRIM(Datos!Q986&amp;""))&amp;";",Q$1007))),OR(UPPER(TRIM(Datos!Q986&amp;""))="SÍ",UPPER(TRIM(Datos!Q986&amp;""))="SI",UPPER(TRIM(Datos!Q986&amp;""))="NO"),IF(ISNUMBER(Datos!Q986),AND(OR(Q$1005="",Datos!Q986&gt;=Q$1005),OR(Q$1006="",Datos!Q986&lt;=Q$1006)),FALSE),TRUE))))</f>
        <v>0.0</v>
      </c>
      <c r="R986">
        <f>IF(Datos!R986="",0,IF(AND(R$1008&lt;&gt;"",Datos!R986=R$1008),0,IF(R$1004=0,0,1-CHOOSE(R$1004,IF(ISNUMBER(Datos!R986),AND(OR(R$1005="",Datos!R986&gt;=R$1005),OR(R$1006="",Datos!R986&lt;=R$1006)),FALSE),IF(ISNUMBER(Datos!R986),AND(Datos!R986=INT(Datos!R986),AND(OR(R$1005="",Datos!R986&gt;=R$1005),OR(R$1006="",Datos!R986&lt;=R$1006))),FALSE),OR(ISNUMBER(FIND(";"&amp;UPPER(TRIM(Datos!R986&amp;""))&amp;"=",R$1007)),ISNUMBER(FIND(";"&amp;UPPER(TRIM(Datos!R986&amp;""))&amp;";",R$1007))),OR(UPPER(TRIM(Datos!R986&amp;""))="SÍ",UPPER(TRIM(Datos!R986&amp;""))="SI",UPPER(TRIM(Datos!R986&amp;""))="NO"),IF(ISNUMBER(Datos!R986),AND(OR(R$1005="",Datos!R986&gt;=R$1005),OR(R$1006="",Datos!R986&lt;=R$1006)),FALSE),TRUE))))</f>
        <v>0.0</v>
      </c>
      <c r="S986">
        <f>IF(Datos!S986="",0,IF(AND(S$1008&lt;&gt;"",Datos!S986=S$1008),0,IF(S$1004=0,0,1-CHOOSE(S$1004,IF(ISNUMBER(Datos!S986),AND(OR(S$1005="",Datos!S986&gt;=S$1005),OR(S$1006="",Datos!S986&lt;=S$1006)),FALSE),IF(ISNUMBER(Datos!S986),AND(Datos!S986=INT(Datos!S986),AND(OR(S$1005="",Datos!S986&gt;=S$1005),OR(S$1006="",Datos!S986&lt;=S$1006))),FALSE),OR(ISNUMBER(FIND(";"&amp;UPPER(TRIM(Datos!S986&amp;""))&amp;"=",S$1007)),ISNUMBER(FIND(";"&amp;UPPER(TRIM(Datos!S986&amp;""))&amp;";",S$1007))),OR(UPPER(TRIM(Datos!S986&amp;""))="SÍ",UPPER(TRIM(Datos!S986&amp;""))="SI",UPPER(TRIM(Datos!S986&amp;""))="NO"),IF(ISNUMBER(Datos!S986),AND(OR(S$1005="",Datos!S986&gt;=S$1005),OR(S$1006="",Datos!S986&lt;=S$1006)),FALSE),TRUE))))</f>
        <v>0.0</v>
      </c>
      <c r="T986">
        <f>IF(Datos!T986="",0,IF(AND(T$1008&lt;&gt;"",Datos!T986=T$1008),0,IF(T$1004=0,0,1-CHOOSE(T$1004,IF(ISNUMBER(Datos!T986),AND(OR(T$1005="",Datos!T986&gt;=T$1005),OR(T$1006="",Datos!T986&lt;=T$1006)),FALSE),IF(ISNUMBER(Datos!T986),AND(Datos!T986=INT(Datos!T986),AND(OR(T$1005="",Datos!T986&gt;=T$1005),OR(T$1006="",Datos!T986&lt;=T$1006))),FALSE),OR(ISNUMBER(FIND(";"&amp;UPPER(TRIM(Datos!T986&amp;""))&amp;"=",T$1007)),ISNUMBER(FIND(";"&amp;UPPER(TRIM(Datos!T986&amp;""))&amp;";",T$1007))),OR(UPPER(TRIM(Datos!T986&amp;""))="SÍ",UPPER(TRIM(Datos!T986&amp;""))="SI",UPPER(TRIM(Datos!T986&amp;""))="NO"),IF(ISNUMBER(Datos!T986),AND(OR(T$1005="",Datos!T986&gt;=T$1005),OR(T$1006="",Datos!T986&lt;=T$1006)),FALSE),TRUE))))</f>
        <v>0.0</v>
      </c>
      <c r="U986">
        <f>IF(Datos!U986="",0,IF(AND(U$1008&lt;&gt;"",Datos!U986=U$1008),0,IF(U$1004=0,0,1-CHOOSE(U$1004,IF(ISNUMBER(Datos!U986),AND(OR(U$1005="",Datos!U986&gt;=U$1005),OR(U$1006="",Datos!U986&lt;=U$1006)),FALSE),IF(ISNUMBER(Datos!U986),AND(Datos!U986=INT(Datos!U986),AND(OR(U$1005="",Datos!U986&gt;=U$1005),OR(U$1006="",Datos!U986&lt;=U$1006))),FALSE),OR(ISNUMBER(FIND(";"&amp;UPPER(TRIM(Datos!U986&amp;""))&amp;"=",U$1007)),ISNUMBER(FIND(";"&amp;UPPER(TRIM(Datos!U986&amp;""))&amp;";",U$1007))),OR(UPPER(TRIM(Datos!U986&amp;""))="SÍ",UPPER(TRIM(Datos!U986&amp;""))="SI",UPPER(TRIM(Datos!U986&amp;""))="NO"),IF(ISNUMBER(Datos!U986),AND(OR(U$1005="",Datos!U986&gt;=U$1005),OR(U$1006="",Datos!U986&lt;=U$1006)),FALSE),TRUE))))</f>
        <v>0.0</v>
      </c>
      <c r="V986">
        <f>IF(Datos!V986="",0,IF(AND(V$1008&lt;&gt;"",Datos!V986=V$1008),0,IF(V$1004=0,0,1-CHOOSE(V$1004,IF(ISNUMBER(Datos!V986),AND(OR(V$1005="",Datos!V986&gt;=V$1005),OR(V$1006="",Datos!V986&lt;=V$1006)),FALSE),IF(ISNUMBER(Datos!V986),AND(Datos!V986=INT(Datos!V986),AND(OR(V$1005="",Datos!V986&gt;=V$1005),OR(V$1006="",Datos!V986&lt;=V$1006))),FALSE),OR(ISNUMBER(FIND(";"&amp;UPPER(TRIM(Datos!V986&amp;""))&amp;"=",V$1007)),ISNUMBER(FIND(";"&amp;UPPER(TRIM(Datos!V986&amp;""))&amp;";",V$1007))),OR(UPPER(TRIM(Datos!V986&amp;""))="SÍ",UPPER(TRIM(Datos!V986&amp;""))="SI",UPPER(TRIM(Datos!V986&amp;""))="NO"),IF(ISNUMBER(Datos!V986),AND(OR(V$1005="",Datos!V986&gt;=V$1005),OR(V$1006="",Datos!V986&lt;=V$1006)),FALSE),TRUE))))</f>
        <v>0.0</v>
      </c>
      <c r="W986">
        <f>IF(Datos!W986="",0,IF(AND(W$1008&lt;&gt;"",Datos!W986=W$1008),0,IF(W$1004=0,0,1-CHOOSE(W$1004,IF(ISNUMBER(Datos!W986),AND(OR(W$1005="",Datos!W986&gt;=W$1005),OR(W$1006="",Datos!W986&lt;=W$1006)),FALSE),IF(ISNUMBER(Datos!W986),AND(Datos!W986=INT(Datos!W986),AND(OR(W$1005="",Datos!W986&gt;=W$1005),OR(W$1006="",Datos!W986&lt;=W$1006))),FALSE),OR(ISNUMBER(FIND(";"&amp;UPPER(TRIM(Datos!W986&amp;""))&amp;"=",W$1007)),ISNUMBER(FIND(";"&amp;UPPER(TRIM(Datos!W986&amp;""))&amp;";",W$1007))),OR(UPPER(TRIM(Datos!W986&amp;""))="SÍ",UPPER(TRIM(Datos!W986&amp;""))="SI",UPPER(TRIM(Datos!W986&amp;""))="NO"),IF(ISNUMBER(Datos!W986),AND(OR(W$1005="",Datos!W986&gt;=W$1005),OR(W$1006="",Datos!W986&lt;=W$1006)),FALSE),TRUE))))</f>
        <v>0.0</v>
      </c>
      <c r="X986">
        <f>IF(Datos!X986="",0,IF(AND(X$1008&lt;&gt;"",Datos!X986=X$1008),0,IF(X$1004=0,0,1-CHOOSE(X$1004,IF(ISNUMBER(Datos!X986),AND(OR(X$1005="",Datos!X986&gt;=X$1005),OR(X$1006="",Datos!X986&lt;=X$1006)),FALSE),IF(ISNUMBER(Datos!X986),AND(Datos!X986=INT(Datos!X986),AND(OR(X$1005="",Datos!X986&gt;=X$1005),OR(X$1006="",Datos!X986&lt;=X$1006))),FALSE),OR(ISNUMBER(FIND(";"&amp;UPPER(TRIM(Datos!X986&amp;""))&amp;"=",X$1007)),ISNUMBER(FIND(";"&amp;UPPER(TRIM(Datos!X986&amp;""))&amp;";",X$1007))),OR(UPPER(TRIM(Datos!X986&amp;""))="SÍ",UPPER(TRIM(Datos!X986&amp;""))="SI",UPPER(TRIM(Datos!X986&amp;""))="NO"),IF(ISNUMBER(Datos!X986),AND(OR(X$1005="",Datos!X986&gt;=X$1005),OR(X$1006="",Datos!X986&lt;=X$1006)),FALSE),TRUE))))</f>
        <v>0.0</v>
      </c>
      <c r="Y986">
        <f>IF(Datos!Y986="",0,IF(AND(Y$1008&lt;&gt;"",Datos!Y986=Y$1008),0,IF(Y$1004=0,0,1-CHOOSE(Y$1004,IF(ISNUMBER(Datos!Y986),AND(OR(Y$1005="",Datos!Y986&gt;=Y$1005),OR(Y$1006="",Datos!Y986&lt;=Y$1006)),FALSE),IF(ISNUMBER(Datos!Y986),AND(Datos!Y986=INT(Datos!Y986),AND(OR(Y$1005="",Datos!Y986&gt;=Y$1005),OR(Y$1006="",Datos!Y986&lt;=Y$1006))),FALSE),OR(ISNUMBER(FIND(";"&amp;UPPER(TRIM(Datos!Y986&amp;""))&amp;"=",Y$1007)),ISNUMBER(FIND(";"&amp;UPPER(TRIM(Datos!Y986&amp;""))&amp;";",Y$1007))),OR(UPPER(TRIM(Datos!Y986&amp;""))="SÍ",UPPER(TRIM(Datos!Y986&amp;""))="SI",UPPER(TRIM(Datos!Y986&amp;""))="NO"),IF(ISNUMBER(Datos!Y986),AND(OR(Y$1005="",Datos!Y986&gt;=Y$1005),OR(Y$1006="",Datos!Y986&lt;=Y$1006)),FALSE),TRUE))))</f>
        <v>0.0</v>
      </c>
      <c r="Z986">
        <f>IF(Datos!Z986="",0,IF(AND(Z$1008&lt;&gt;"",Datos!Z986=Z$1008),0,IF(Z$1004=0,0,1-CHOOSE(Z$1004,IF(ISNUMBER(Datos!Z986),AND(OR(Z$1005="",Datos!Z986&gt;=Z$1005),OR(Z$1006="",Datos!Z986&lt;=Z$1006)),FALSE),IF(ISNUMBER(Datos!Z986),AND(Datos!Z986=INT(Datos!Z986),AND(OR(Z$1005="",Datos!Z986&gt;=Z$1005),OR(Z$1006="",Datos!Z986&lt;=Z$1006))),FALSE),OR(ISNUMBER(FIND(";"&amp;UPPER(TRIM(Datos!Z986&amp;""))&amp;"=",Z$1007)),ISNUMBER(FIND(";"&amp;UPPER(TRIM(Datos!Z986&amp;""))&amp;";",Z$1007))),OR(UPPER(TRIM(Datos!Z986&amp;""))="SÍ",UPPER(TRIM(Datos!Z986&amp;""))="SI",UPPER(TRIM(Datos!Z986&amp;""))="NO"),IF(ISNUMBER(Datos!Z986),AND(OR(Z$1005="",Datos!Z986&gt;=Z$1005),OR(Z$1006="",Datos!Z986&lt;=Z$1006)),FALSE),TRUE))))</f>
        <v>0.0</v>
      </c>
      <c r="AA986">
        <f>IF(Datos!AA986="",0,IF(AND(AA$1008&lt;&gt;"",Datos!AA986=AA$1008),0,IF(AA$1004=0,0,1-CHOOSE(AA$1004,IF(ISNUMBER(Datos!AA986),AND(OR(AA$1005="",Datos!AA986&gt;=AA$1005),OR(AA$1006="",Datos!AA986&lt;=AA$1006)),FALSE),IF(ISNUMBER(Datos!AA986),AND(Datos!AA986=INT(Datos!AA986),AND(OR(AA$1005="",Datos!AA986&gt;=AA$1005),OR(AA$1006="",Datos!AA986&lt;=AA$1006))),FALSE),OR(ISNUMBER(FIND(";"&amp;UPPER(TRIM(Datos!AA986&amp;""))&amp;"=",AA$1007)),ISNUMBER(FIND(";"&amp;UPPER(TRIM(Datos!AA986&amp;""))&amp;";",AA$1007))),OR(UPPER(TRIM(Datos!AA986&amp;""))="SÍ",UPPER(TRIM(Datos!AA986&amp;""))="SI",UPPER(TRIM(Datos!AA986&amp;""))="NO"),IF(ISNUMBER(Datos!AA986),AND(OR(AA$1005="",Datos!AA986&gt;=AA$1005),OR(AA$1006="",Datos!AA986&lt;=AA$1006)),FALSE),TRUE))))</f>
        <v>0.0</v>
      </c>
      <c r="AB986">
        <f>IF(Datos!AB986="",0,IF(AND(AB$1008&lt;&gt;"",Datos!AB986=AB$1008),0,IF(AB$1004=0,0,1-CHOOSE(AB$1004,IF(ISNUMBER(Datos!AB986),AND(OR(AB$1005="",Datos!AB986&gt;=AB$1005),OR(AB$1006="",Datos!AB986&lt;=AB$1006)),FALSE),IF(ISNUMBER(Datos!AB986),AND(Datos!AB986=INT(Datos!AB986),AND(OR(AB$1005="",Datos!AB986&gt;=AB$1005),OR(AB$1006="",Datos!AB986&lt;=AB$1006))),FALSE),OR(ISNUMBER(FIND(";"&amp;UPPER(TRIM(Datos!AB986&amp;""))&amp;"=",AB$1007)),ISNUMBER(FIND(";"&amp;UPPER(TRIM(Datos!AB986&amp;""))&amp;";",AB$1007))),OR(UPPER(TRIM(Datos!AB986&amp;""))="SÍ",UPPER(TRIM(Datos!AB986&amp;""))="SI",UPPER(TRIM(Datos!AB986&amp;""))="NO"),IF(ISNUMBER(Datos!AB986),AND(OR(AB$1005="",Datos!AB986&gt;=AB$1005),OR(AB$1006="",Datos!AB986&lt;=AB$1006)),FALSE),TRUE))))</f>
        <v>0.0</v>
      </c>
      <c r="AC986">
        <f>IF(Datos!AC986="",0,IF(AND(AC$1008&lt;&gt;"",Datos!AC986=AC$1008),0,IF(AC$1004=0,0,1-CHOOSE(AC$1004,IF(ISNUMBER(Datos!AC986),AND(OR(AC$1005="",Datos!AC986&gt;=AC$1005),OR(AC$1006="",Datos!AC986&lt;=AC$1006)),FALSE),IF(ISNUMBER(Datos!AC986),AND(Datos!AC986=INT(Datos!AC986),AND(OR(AC$1005="",Datos!AC986&gt;=AC$1005),OR(AC$1006="",Datos!AC986&lt;=AC$1006))),FALSE),OR(ISNUMBER(FIND(";"&amp;UPPER(TRIM(Datos!AC986&amp;""))&amp;"=",AC$1007)),ISNUMBER(FIND(";"&amp;UPPER(TRIM(Datos!AC986&amp;""))&amp;";",AC$1007))),OR(UPPER(TRIM(Datos!AC986&amp;""))="SÍ",UPPER(TRIM(Datos!AC986&amp;""))="SI",UPPER(TRIM(Datos!AC986&amp;""))="NO"),IF(ISNUMBER(Datos!AC986),AND(OR(AC$1005="",Datos!AC986&gt;=AC$1005),OR(AC$1006="",Datos!AC986&lt;=AC$1006)),FALSE),TRUE))))</f>
        <v>0.0</v>
      </c>
      <c r="AD986">
        <f>IF(Datos!AD986="",0,IF(AND(AD$1008&lt;&gt;"",Datos!AD986=AD$1008),0,IF(AD$1004=0,0,1-CHOOSE(AD$1004,IF(ISNUMBER(Datos!AD986),AND(OR(AD$1005="",Datos!AD986&gt;=AD$1005),OR(AD$1006="",Datos!AD986&lt;=AD$1006)),FALSE),IF(ISNUMBER(Datos!AD986),AND(Datos!AD986=INT(Datos!AD986),AND(OR(AD$1005="",Datos!AD986&gt;=AD$1005),OR(AD$1006="",Datos!AD986&lt;=AD$1006))),FALSE),OR(ISNUMBER(FIND(";"&amp;UPPER(TRIM(Datos!AD986&amp;""))&amp;"=",AD$1007)),ISNUMBER(FIND(";"&amp;UPPER(TRIM(Datos!AD986&amp;""))&amp;";",AD$1007))),OR(UPPER(TRIM(Datos!AD986&amp;""))="SÍ",UPPER(TRIM(Datos!AD986&amp;""))="SI",UPPER(TRIM(Datos!AD986&amp;""))="NO"),IF(ISNUMBER(Datos!AD986),AND(OR(AD$1005="",Datos!AD986&gt;=AD$1005),OR(AD$1006="",Datos!AD986&lt;=AD$1006)),FALSE),TRUE))))</f>
        <v>0.0</v>
      </c>
      <c r="AE986">
        <f>IF(Datos!AE986="",0,IF(AND(AE$1008&lt;&gt;"",Datos!AE986=AE$1008),0,IF(AE$1004=0,0,1-CHOOSE(AE$1004,IF(ISNUMBER(Datos!AE986),AND(OR(AE$1005="",Datos!AE986&gt;=AE$1005),OR(AE$1006="",Datos!AE986&lt;=AE$1006)),FALSE),IF(ISNUMBER(Datos!AE986),AND(Datos!AE986=INT(Datos!AE986),AND(OR(AE$1005="",Datos!AE986&gt;=AE$1005),OR(AE$1006="",Datos!AE986&lt;=AE$1006))),FALSE),OR(ISNUMBER(FIND(";"&amp;UPPER(TRIM(Datos!AE986&amp;""))&amp;"=",AE$1007)),ISNUMBER(FIND(";"&amp;UPPER(TRIM(Datos!AE986&amp;""))&amp;";",AE$1007))),OR(UPPER(TRIM(Datos!AE986&amp;""))="SÍ",UPPER(TRIM(Datos!AE986&amp;""))="SI",UPPER(TRIM(Datos!AE986&amp;""))="NO"),IF(ISNUMBER(Datos!AE986),AND(OR(AE$1005="",Datos!AE986&gt;=AE$1005),OR(AE$1006="",Datos!AE986&lt;=AE$1006)),FALSE),TRUE))))</f>
        <v>0.0</v>
      </c>
    </row>
    <row r="987" spans="2:31">
      <c r="B987">
        <f>IF(Datos!B987="",0,IF(AND(B$1008&lt;&gt;"",Datos!B987=B$1008),0,IF(B$1004=0,0,1-CHOOSE(B$1004,IF(ISNUMBER(Datos!B987),AND(OR(B$1005="",Datos!B987&gt;=B$1005),OR(B$1006="",Datos!B987&lt;=B$1006)),FALSE),IF(ISNUMBER(Datos!B987),AND(Datos!B987=INT(Datos!B987),AND(OR(B$1005="",Datos!B987&gt;=B$1005),OR(B$1006="",Datos!B987&lt;=B$1006))),FALSE),OR(ISNUMBER(FIND(";"&amp;UPPER(TRIM(Datos!B987&amp;""))&amp;"=",B$1007)),ISNUMBER(FIND(";"&amp;UPPER(TRIM(Datos!B987&amp;""))&amp;";",B$1007))),OR(UPPER(TRIM(Datos!B987&amp;""))="SÍ",UPPER(TRIM(Datos!B987&amp;""))="SI",UPPER(TRIM(Datos!B987&amp;""))="NO"),IF(ISNUMBER(Datos!B987),AND(OR(B$1005="",Datos!B987&gt;=B$1005),OR(B$1006="",Datos!B987&lt;=B$1006)),FALSE),TRUE))))</f>
        <v>0.0</v>
      </c>
      <c r="C987">
        <f>IF(Datos!C987="",0,IF(AND(C$1008&lt;&gt;"",Datos!C987=C$1008),0,IF(C$1004=0,0,1-CHOOSE(C$1004,IF(ISNUMBER(Datos!C987),AND(OR(C$1005="",Datos!C987&gt;=C$1005),OR(C$1006="",Datos!C987&lt;=C$1006)),FALSE),IF(ISNUMBER(Datos!C987),AND(Datos!C987=INT(Datos!C987),AND(OR(C$1005="",Datos!C987&gt;=C$1005),OR(C$1006="",Datos!C987&lt;=C$1006))),FALSE),OR(ISNUMBER(FIND(";"&amp;UPPER(TRIM(Datos!C987&amp;""))&amp;"=",C$1007)),ISNUMBER(FIND(";"&amp;UPPER(TRIM(Datos!C987&amp;""))&amp;";",C$1007))),OR(UPPER(TRIM(Datos!C987&amp;""))="SÍ",UPPER(TRIM(Datos!C987&amp;""))="SI",UPPER(TRIM(Datos!C987&amp;""))="NO"),IF(ISNUMBER(Datos!C987),AND(OR(C$1005="",Datos!C987&gt;=C$1005),OR(C$1006="",Datos!C987&lt;=C$1006)),FALSE),TRUE))))</f>
        <v>0.0</v>
      </c>
      <c r="D987">
        <f>IF(Datos!D987="",0,IF(AND(D$1008&lt;&gt;"",Datos!D987=D$1008),0,IF(D$1004=0,0,1-CHOOSE(D$1004,IF(ISNUMBER(Datos!D987),AND(OR(D$1005="",Datos!D987&gt;=D$1005),OR(D$1006="",Datos!D987&lt;=D$1006)),FALSE),IF(ISNUMBER(Datos!D987),AND(Datos!D987=INT(Datos!D987),AND(OR(D$1005="",Datos!D987&gt;=D$1005),OR(D$1006="",Datos!D987&lt;=D$1006))),FALSE),OR(ISNUMBER(FIND(";"&amp;UPPER(TRIM(Datos!D987&amp;""))&amp;"=",D$1007)),ISNUMBER(FIND(";"&amp;UPPER(TRIM(Datos!D987&amp;""))&amp;";",D$1007))),OR(UPPER(TRIM(Datos!D987&amp;""))="SÍ",UPPER(TRIM(Datos!D987&amp;""))="SI",UPPER(TRIM(Datos!D987&amp;""))="NO"),IF(ISNUMBER(Datos!D987),AND(OR(D$1005="",Datos!D987&gt;=D$1005),OR(D$1006="",Datos!D987&lt;=D$1006)),FALSE),TRUE))))</f>
        <v>0.0</v>
      </c>
      <c r="E987">
        <f>IF(Datos!E987="",0,IF(AND(E$1008&lt;&gt;"",Datos!E987=E$1008),0,IF(E$1004=0,0,1-CHOOSE(E$1004,IF(ISNUMBER(Datos!E987),AND(OR(E$1005="",Datos!E987&gt;=E$1005),OR(E$1006="",Datos!E987&lt;=E$1006)),FALSE),IF(ISNUMBER(Datos!E987),AND(Datos!E987=INT(Datos!E987),AND(OR(E$1005="",Datos!E987&gt;=E$1005),OR(E$1006="",Datos!E987&lt;=E$1006))),FALSE),OR(ISNUMBER(FIND(";"&amp;UPPER(TRIM(Datos!E987&amp;""))&amp;"=",E$1007)),ISNUMBER(FIND(";"&amp;UPPER(TRIM(Datos!E987&amp;""))&amp;";",E$1007))),OR(UPPER(TRIM(Datos!E987&amp;""))="SÍ",UPPER(TRIM(Datos!E987&amp;""))="SI",UPPER(TRIM(Datos!E987&amp;""))="NO"),IF(ISNUMBER(Datos!E987),AND(OR(E$1005="",Datos!E987&gt;=E$1005),OR(E$1006="",Datos!E987&lt;=E$1006)),FALSE),TRUE))))</f>
        <v>0.0</v>
      </c>
      <c r="F987">
        <f>IF(Datos!F987="",0,IF(AND(F$1008&lt;&gt;"",Datos!F987=F$1008),0,IF(F$1004=0,0,1-CHOOSE(F$1004,IF(ISNUMBER(Datos!F987),AND(OR(F$1005="",Datos!F987&gt;=F$1005),OR(F$1006="",Datos!F987&lt;=F$1006)),FALSE),IF(ISNUMBER(Datos!F987),AND(Datos!F987=INT(Datos!F987),AND(OR(F$1005="",Datos!F987&gt;=F$1005),OR(F$1006="",Datos!F987&lt;=F$1006))),FALSE),OR(ISNUMBER(FIND(";"&amp;UPPER(TRIM(Datos!F987&amp;""))&amp;"=",F$1007)),ISNUMBER(FIND(";"&amp;UPPER(TRIM(Datos!F987&amp;""))&amp;";",F$1007))),OR(UPPER(TRIM(Datos!F987&amp;""))="SÍ",UPPER(TRIM(Datos!F987&amp;""))="SI",UPPER(TRIM(Datos!F987&amp;""))="NO"),IF(ISNUMBER(Datos!F987),AND(OR(F$1005="",Datos!F987&gt;=F$1005),OR(F$1006="",Datos!F987&lt;=F$1006)),FALSE),TRUE))))</f>
        <v>0.0</v>
      </c>
      <c r="G987">
        <f>IF(Datos!G987="",0,IF(AND(G$1008&lt;&gt;"",Datos!G987=G$1008),0,IF(G$1004=0,0,1-CHOOSE(G$1004,IF(ISNUMBER(Datos!G987),AND(OR(G$1005="",Datos!G987&gt;=G$1005),OR(G$1006="",Datos!G987&lt;=G$1006)),FALSE),IF(ISNUMBER(Datos!G987),AND(Datos!G987=INT(Datos!G987),AND(OR(G$1005="",Datos!G987&gt;=G$1005),OR(G$1006="",Datos!G987&lt;=G$1006))),FALSE),OR(ISNUMBER(FIND(";"&amp;UPPER(TRIM(Datos!G987&amp;""))&amp;"=",G$1007)),ISNUMBER(FIND(";"&amp;UPPER(TRIM(Datos!G987&amp;""))&amp;";",G$1007))),OR(UPPER(TRIM(Datos!G987&amp;""))="SÍ",UPPER(TRIM(Datos!G987&amp;""))="SI",UPPER(TRIM(Datos!G987&amp;""))="NO"),IF(ISNUMBER(Datos!G987),AND(OR(G$1005="",Datos!G987&gt;=G$1005),OR(G$1006="",Datos!G987&lt;=G$1006)),FALSE),TRUE))))</f>
        <v>0.0</v>
      </c>
      <c r="H987">
        <f>IF(Datos!H987="",0,IF(AND(H$1008&lt;&gt;"",Datos!H987=H$1008),0,IF(H$1004=0,0,1-CHOOSE(H$1004,IF(ISNUMBER(Datos!H987),AND(OR(H$1005="",Datos!H987&gt;=H$1005),OR(H$1006="",Datos!H987&lt;=H$1006)),FALSE),IF(ISNUMBER(Datos!H987),AND(Datos!H987=INT(Datos!H987),AND(OR(H$1005="",Datos!H987&gt;=H$1005),OR(H$1006="",Datos!H987&lt;=H$1006))),FALSE),OR(ISNUMBER(FIND(";"&amp;UPPER(TRIM(Datos!H987&amp;""))&amp;"=",H$1007)),ISNUMBER(FIND(";"&amp;UPPER(TRIM(Datos!H987&amp;""))&amp;";",H$1007))),OR(UPPER(TRIM(Datos!H987&amp;""))="SÍ",UPPER(TRIM(Datos!H987&amp;""))="SI",UPPER(TRIM(Datos!H987&amp;""))="NO"),IF(ISNUMBER(Datos!H987),AND(OR(H$1005="",Datos!H987&gt;=H$1005),OR(H$1006="",Datos!H987&lt;=H$1006)),FALSE),TRUE))))</f>
        <v>0.0</v>
      </c>
      <c r="I987">
        <f>IF(Datos!I987="",0,IF(AND(I$1008&lt;&gt;"",Datos!I987=I$1008),0,IF(I$1004=0,0,1-CHOOSE(I$1004,IF(ISNUMBER(Datos!I987),AND(OR(I$1005="",Datos!I987&gt;=I$1005),OR(I$1006="",Datos!I987&lt;=I$1006)),FALSE),IF(ISNUMBER(Datos!I987),AND(Datos!I987=INT(Datos!I987),AND(OR(I$1005="",Datos!I987&gt;=I$1005),OR(I$1006="",Datos!I987&lt;=I$1006))),FALSE),OR(ISNUMBER(FIND(";"&amp;UPPER(TRIM(Datos!I987&amp;""))&amp;"=",I$1007)),ISNUMBER(FIND(";"&amp;UPPER(TRIM(Datos!I987&amp;""))&amp;";",I$1007))),OR(UPPER(TRIM(Datos!I987&amp;""))="SÍ",UPPER(TRIM(Datos!I987&amp;""))="SI",UPPER(TRIM(Datos!I987&amp;""))="NO"),IF(ISNUMBER(Datos!I987),AND(OR(I$1005="",Datos!I987&gt;=I$1005),OR(I$1006="",Datos!I987&lt;=I$1006)),FALSE),TRUE))))</f>
        <v>0.0</v>
      </c>
      <c r="J987">
        <f>IF(Datos!J987="",0,IF(AND(J$1008&lt;&gt;"",Datos!J987=J$1008),0,IF(J$1004=0,0,1-CHOOSE(J$1004,IF(ISNUMBER(Datos!J987),AND(OR(J$1005="",Datos!J987&gt;=J$1005),OR(J$1006="",Datos!J987&lt;=J$1006)),FALSE),IF(ISNUMBER(Datos!J987),AND(Datos!J987=INT(Datos!J987),AND(OR(J$1005="",Datos!J987&gt;=J$1005),OR(J$1006="",Datos!J987&lt;=J$1006))),FALSE),OR(ISNUMBER(FIND(";"&amp;UPPER(TRIM(Datos!J987&amp;""))&amp;"=",J$1007)),ISNUMBER(FIND(";"&amp;UPPER(TRIM(Datos!J987&amp;""))&amp;";",J$1007))),OR(UPPER(TRIM(Datos!J987&amp;""))="SÍ",UPPER(TRIM(Datos!J987&amp;""))="SI",UPPER(TRIM(Datos!J987&amp;""))="NO"),IF(ISNUMBER(Datos!J987),AND(OR(J$1005="",Datos!J987&gt;=J$1005),OR(J$1006="",Datos!J987&lt;=J$1006)),FALSE),TRUE))))</f>
        <v>0.0</v>
      </c>
      <c r="K987">
        <f>IF(Datos!K987="",0,IF(AND(K$1008&lt;&gt;"",Datos!K987=K$1008),0,IF(K$1004=0,0,1-CHOOSE(K$1004,IF(ISNUMBER(Datos!K987),AND(OR(K$1005="",Datos!K987&gt;=K$1005),OR(K$1006="",Datos!K987&lt;=K$1006)),FALSE),IF(ISNUMBER(Datos!K987),AND(Datos!K987=INT(Datos!K987),AND(OR(K$1005="",Datos!K987&gt;=K$1005),OR(K$1006="",Datos!K987&lt;=K$1006))),FALSE),OR(ISNUMBER(FIND(";"&amp;UPPER(TRIM(Datos!K987&amp;""))&amp;"=",K$1007)),ISNUMBER(FIND(";"&amp;UPPER(TRIM(Datos!K987&amp;""))&amp;";",K$1007))),OR(UPPER(TRIM(Datos!K987&amp;""))="SÍ",UPPER(TRIM(Datos!K987&amp;""))="SI",UPPER(TRIM(Datos!K987&amp;""))="NO"),IF(ISNUMBER(Datos!K987),AND(OR(K$1005="",Datos!K987&gt;=K$1005),OR(K$1006="",Datos!K987&lt;=K$1006)),FALSE),TRUE))))</f>
        <v>0.0</v>
      </c>
      <c r="L987">
        <f>IF(Datos!L987="",0,IF(AND(L$1008&lt;&gt;"",Datos!L987=L$1008),0,IF(L$1004=0,0,1-CHOOSE(L$1004,IF(ISNUMBER(Datos!L987),AND(OR(L$1005="",Datos!L987&gt;=L$1005),OR(L$1006="",Datos!L987&lt;=L$1006)),FALSE),IF(ISNUMBER(Datos!L987),AND(Datos!L987=INT(Datos!L987),AND(OR(L$1005="",Datos!L987&gt;=L$1005),OR(L$1006="",Datos!L987&lt;=L$1006))),FALSE),OR(ISNUMBER(FIND(";"&amp;UPPER(TRIM(Datos!L987&amp;""))&amp;"=",L$1007)),ISNUMBER(FIND(";"&amp;UPPER(TRIM(Datos!L987&amp;""))&amp;";",L$1007))),OR(UPPER(TRIM(Datos!L987&amp;""))="SÍ",UPPER(TRIM(Datos!L987&amp;""))="SI",UPPER(TRIM(Datos!L987&amp;""))="NO"),IF(ISNUMBER(Datos!L987),AND(OR(L$1005="",Datos!L987&gt;=L$1005),OR(L$1006="",Datos!L987&lt;=L$1006)),FALSE),TRUE))))</f>
        <v>0.0</v>
      </c>
      <c r="M987">
        <f>IF(Datos!M987="",0,IF(AND(M$1008&lt;&gt;"",Datos!M987=M$1008),0,IF(M$1004=0,0,1-CHOOSE(M$1004,IF(ISNUMBER(Datos!M987),AND(OR(M$1005="",Datos!M987&gt;=M$1005),OR(M$1006="",Datos!M987&lt;=M$1006)),FALSE),IF(ISNUMBER(Datos!M987),AND(Datos!M987=INT(Datos!M987),AND(OR(M$1005="",Datos!M987&gt;=M$1005),OR(M$1006="",Datos!M987&lt;=M$1006))),FALSE),OR(ISNUMBER(FIND(";"&amp;UPPER(TRIM(Datos!M987&amp;""))&amp;"=",M$1007)),ISNUMBER(FIND(";"&amp;UPPER(TRIM(Datos!M987&amp;""))&amp;";",M$1007))),OR(UPPER(TRIM(Datos!M987&amp;""))="SÍ",UPPER(TRIM(Datos!M987&amp;""))="SI",UPPER(TRIM(Datos!M987&amp;""))="NO"),IF(ISNUMBER(Datos!M987),AND(OR(M$1005="",Datos!M987&gt;=M$1005),OR(M$1006="",Datos!M987&lt;=M$1006)),FALSE),TRUE))))</f>
        <v>0.0</v>
      </c>
      <c r="N987">
        <f>IF(Datos!N987="",0,IF(AND(N$1008&lt;&gt;"",Datos!N987=N$1008),0,IF(N$1004=0,0,1-CHOOSE(N$1004,IF(ISNUMBER(Datos!N987),AND(OR(N$1005="",Datos!N987&gt;=N$1005),OR(N$1006="",Datos!N987&lt;=N$1006)),FALSE),IF(ISNUMBER(Datos!N987),AND(Datos!N987=INT(Datos!N987),AND(OR(N$1005="",Datos!N987&gt;=N$1005),OR(N$1006="",Datos!N987&lt;=N$1006))),FALSE),OR(ISNUMBER(FIND(";"&amp;UPPER(TRIM(Datos!N987&amp;""))&amp;"=",N$1007)),ISNUMBER(FIND(";"&amp;UPPER(TRIM(Datos!N987&amp;""))&amp;";",N$1007))),OR(UPPER(TRIM(Datos!N987&amp;""))="SÍ",UPPER(TRIM(Datos!N987&amp;""))="SI",UPPER(TRIM(Datos!N987&amp;""))="NO"),IF(ISNUMBER(Datos!N987),AND(OR(N$1005="",Datos!N987&gt;=N$1005),OR(N$1006="",Datos!N987&lt;=N$1006)),FALSE),TRUE))))</f>
        <v>0.0</v>
      </c>
      <c r="O987">
        <f>IF(Datos!O987="",0,IF(AND(O$1008&lt;&gt;"",Datos!O987=O$1008),0,IF(O$1004=0,0,1-CHOOSE(O$1004,IF(ISNUMBER(Datos!O987),AND(OR(O$1005="",Datos!O987&gt;=O$1005),OR(O$1006="",Datos!O987&lt;=O$1006)),FALSE),IF(ISNUMBER(Datos!O987),AND(Datos!O987=INT(Datos!O987),AND(OR(O$1005="",Datos!O987&gt;=O$1005),OR(O$1006="",Datos!O987&lt;=O$1006))),FALSE),OR(ISNUMBER(FIND(";"&amp;UPPER(TRIM(Datos!O987&amp;""))&amp;"=",O$1007)),ISNUMBER(FIND(";"&amp;UPPER(TRIM(Datos!O987&amp;""))&amp;";",O$1007))),OR(UPPER(TRIM(Datos!O987&amp;""))="SÍ",UPPER(TRIM(Datos!O987&amp;""))="SI",UPPER(TRIM(Datos!O987&amp;""))="NO"),IF(ISNUMBER(Datos!O987),AND(OR(O$1005="",Datos!O987&gt;=O$1005),OR(O$1006="",Datos!O987&lt;=O$1006)),FALSE),TRUE))))</f>
        <v>0.0</v>
      </c>
      <c r="P987">
        <f>IF(Datos!P987="",0,IF(AND(P$1008&lt;&gt;"",Datos!P987=P$1008),0,IF(P$1004=0,0,1-CHOOSE(P$1004,IF(ISNUMBER(Datos!P987),AND(OR(P$1005="",Datos!P987&gt;=P$1005),OR(P$1006="",Datos!P987&lt;=P$1006)),FALSE),IF(ISNUMBER(Datos!P987),AND(Datos!P987=INT(Datos!P987),AND(OR(P$1005="",Datos!P987&gt;=P$1005),OR(P$1006="",Datos!P987&lt;=P$1006))),FALSE),OR(ISNUMBER(FIND(";"&amp;UPPER(TRIM(Datos!P987&amp;""))&amp;"=",P$1007)),ISNUMBER(FIND(";"&amp;UPPER(TRIM(Datos!P987&amp;""))&amp;";",P$1007))),OR(UPPER(TRIM(Datos!P987&amp;""))="SÍ",UPPER(TRIM(Datos!P987&amp;""))="SI",UPPER(TRIM(Datos!P987&amp;""))="NO"),IF(ISNUMBER(Datos!P987),AND(OR(P$1005="",Datos!P987&gt;=P$1005),OR(P$1006="",Datos!P987&lt;=P$1006)),FALSE),TRUE))))</f>
        <v>0.0</v>
      </c>
      <c r="Q987">
        <f>IF(Datos!Q987="",0,IF(AND(Q$1008&lt;&gt;"",Datos!Q987=Q$1008),0,IF(Q$1004=0,0,1-CHOOSE(Q$1004,IF(ISNUMBER(Datos!Q987),AND(OR(Q$1005="",Datos!Q987&gt;=Q$1005),OR(Q$1006="",Datos!Q987&lt;=Q$1006)),FALSE),IF(ISNUMBER(Datos!Q987),AND(Datos!Q987=INT(Datos!Q987),AND(OR(Q$1005="",Datos!Q987&gt;=Q$1005),OR(Q$1006="",Datos!Q987&lt;=Q$1006))),FALSE),OR(ISNUMBER(FIND(";"&amp;UPPER(TRIM(Datos!Q987&amp;""))&amp;"=",Q$1007)),ISNUMBER(FIND(";"&amp;UPPER(TRIM(Datos!Q987&amp;""))&amp;";",Q$1007))),OR(UPPER(TRIM(Datos!Q987&amp;""))="SÍ",UPPER(TRIM(Datos!Q987&amp;""))="SI",UPPER(TRIM(Datos!Q987&amp;""))="NO"),IF(ISNUMBER(Datos!Q987),AND(OR(Q$1005="",Datos!Q987&gt;=Q$1005),OR(Q$1006="",Datos!Q987&lt;=Q$1006)),FALSE),TRUE))))</f>
        <v>0.0</v>
      </c>
      <c r="R987">
        <f>IF(Datos!R987="",0,IF(AND(R$1008&lt;&gt;"",Datos!R987=R$1008),0,IF(R$1004=0,0,1-CHOOSE(R$1004,IF(ISNUMBER(Datos!R987),AND(OR(R$1005="",Datos!R987&gt;=R$1005),OR(R$1006="",Datos!R987&lt;=R$1006)),FALSE),IF(ISNUMBER(Datos!R987),AND(Datos!R987=INT(Datos!R987),AND(OR(R$1005="",Datos!R987&gt;=R$1005),OR(R$1006="",Datos!R987&lt;=R$1006))),FALSE),OR(ISNUMBER(FIND(";"&amp;UPPER(TRIM(Datos!R987&amp;""))&amp;"=",R$1007)),ISNUMBER(FIND(";"&amp;UPPER(TRIM(Datos!R987&amp;""))&amp;";",R$1007))),OR(UPPER(TRIM(Datos!R987&amp;""))="SÍ",UPPER(TRIM(Datos!R987&amp;""))="SI",UPPER(TRIM(Datos!R987&amp;""))="NO"),IF(ISNUMBER(Datos!R987),AND(OR(R$1005="",Datos!R987&gt;=R$1005),OR(R$1006="",Datos!R987&lt;=R$1006)),FALSE),TRUE))))</f>
        <v>0.0</v>
      </c>
      <c r="S987">
        <f>IF(Datos!S987="",0,IF(AND(S$1008&lt;&gt;"",Datos!S987=S$1008),0,IF(S$1004=0,0,1-CHOOSE(S$1004,IF(ISNUMBER(Datos!S987),AND(OR(S$1005="",Datos!S987&gt;=S$1005),OR(S$1006="",Datos!S987&lt;=S$1006)),FALSE),IF(ISNUMBER(Datos!S987),AND(Datos!S987=INT(Datos!S987),AND(OR(S$1005="",Datos!S987&gt;=S$1005),OR(S$1006="",Datos!S987&lt;=S$1006))),FALSE),OR(ISNUMBER(FIND(";"&amp;UPPER(TRIM(Datos!S987&amp;""))&amp;"=",S$1007)),ISNUMBER(FIND(";"&amp;UPPER(TRIM(Datos!S987&amp;""))&amp;";",S$1007))),OR(UPPER(TRIM(Datos!S987&amp;""))="SÍ",UPPER(TRIM(Datos!S987&amp;""))="SI",UPPER(TRIM(Datos!S987&amp;""))="NO"),IF(ISNUMBER(Datos!S987),AND(OR(S$1005="",Datos!S987&gt;=S$1005),OR(S$1006="",Datos!S987&lt;=S$1006)),FALSE),TRUE))))</f>
        <v>0.0</v>
      </c>
      <c r="T987">
        <f>IF(Datos!T987="",0,IF(AND(T$1008&lt;&gt;"",Datos!T987=T$1008),0,IF(T$1004=0,0,1-CHOOSE(T$1004,IF(ISNUMBER(Datos!T987),AND(OR(T$1005="",Datos!T987&gt;=T$1005),OR(T$1006="",Datos!T987&lt;=T$1006)),FALSE),IF(ISNUMBER(Datos!T987),AND(Datos!T987=INT(Datos!T987),AND(OR(T$1005="",Datos!T987&gt;=T$1005),OR(T$1006="",Datos!T987&lt;=T$1006))),FALSE),OR(ISNUMBER(FIND(";"&amp;UPPER(TRIM(Datos!T987&amp;""))&amp;"=",T$1007)),ISNUMBER(FIND(";"&amp;UPPER(TRIM(Datos!T987&amp;""))&amp;";",T$1007))),OR(UPPER(TRIM(Datos!T987&amp;""))="SÍ",UPPER(TRIM(Datos!T987&amp;""))="SI",UPPER(TRIM(Datos!T987&amp;""))="NO"),IF(ISNUMBER(Datos!T987),AND(OR(T$1005="",Datos!T987&gt;=T$1005),OR(T$1006="",Datos!T987&lt;=T$1006)),FALSE),TRUE))))</f>
        <v>0.0</v>
      </c>
      <c r="U987">
        <f>IF(Datos!U987="",0,IF(AND(U$1008&lt;&gt;"",Datos!U987=U$1008),0,IF(U$1004=0,0,1-CHOOSE(U$1004,IF(ISNUMBER(Datos!U987),AND(OR(U$1005="",Datos!U987&gt;=U$1005),OR(U$1006="",Datos!U987&lt;=U$1006)),FALSE),IF(ISNUMBER(Datos!U987),AND(Datos!U987=INT(Datos!U987),AND(OR(U$1005="",Datos!U987&gt;=U$1005),OR(U$1006="",Datos!U987&lt;=U$1006))),FALSE),OR(ISNUMBER(FIND(";"&amp;UPPER(TRIM(Datos!U987&amp;""))&amp;"=",U$1007)),ISNUMBER(FIND(";"&amp;UPPER(TRIM(Datos!U987&amp;""))&amp;";",U$1007))),OR(UPPER(TRIM(Datos!U987&amp;""))="SÍ",UPPER(TRIM(Datos!U987&amp;""))="SI",UPPER(TRIM(Datos!U987&amp;""))="NO"),IF(ISNUMBER(Datos!U987),AND(OR(U$1005="",Datos!U987&gt;=U$1005),OR(U$1006="",Datos!U987&lt;=U$1006)),FALSE),TRUE))))</f>
        <v>0.0</v>
      </c>
      <c r="V987">
        <f>IF(Datos!V987="",0,IF(AND(V$1008&lt;&gt;"",Datos!V987=V$1008),0,IF(V$1004=0,0,1-CHOOSE(V$1004,IF(ISNUMBER(Datos!V987),AND(OR(V$1005="",Datos!V987&gt;=V$1005),OR(V$1006="",Datos!V987&lt;=V$1006)),FALSE),IF(ISNUMBER(Datos!V987),AND(Datos!V987=INT(Datos!V987),AND(OR(V$1005="",Datos!V987&gt;=V$1005),OR(V$1006="",Datos!V987&lt;=V$1006))),FALSE),OR(ISNUMBER(FIND(";"&amp;UPPER(TRIM(Datos!V987&amp;""))&amp;"=",V$1007)),ISNUMBER(FIND(";"&amp;UPPER(TRIM(Datos!V987&amp;""))&amp;";",V$1007))),OR(UPPER(TRIM(Datos!V987&amp;""))="SÍ",UPPER(TRIM(Datos!V987&amp;""))="SI",UPPER(TRIM(Datos!V987&amp;""))="NO"),IF(ISNUMBER(Datos!V987),AND(OR(V$1005="",Datos!V987&gt;=V$1005),OR(V$1006="",Datos!V987&lt;=V$1006)),FALSE),TRUE))))</f>
        <v>0.0</v>
      </c>
      <c r="W987">
        <f>IF(Datos!W987="",0,IF(AND(W$1008&lt;&gt;"",Datos!W987=W$1008),0,IF(W$1004=0,0,1-CHOOSE(W$1004,IF(ISNUMBER(Datos!W987),AND(OR(W$1005="",Datos!W987&gt;=W$1005),OR(W$1006="",Datos!W987&lt;=W$1006)),FALSE),IF(ISNUMBER(Datos!W987),AND(Datos!W987=INT(Datos!W987),AND(OR(W$1005="",Datos!W987&gt;=W$1005),OR(W$1006="",Datos!W987&lt;=W$1006))),FALSE),OR(ISNUMBER(FIND(";"&amp;UPPER(TRIM(Datos!W987&amp;""))&amp;"=",W$1007)),ISNUMBER(FIND(";"&amp;UPPER(TRIM(Datos!W987&amp;""))&amp;";",W$1007))),OR(UPPER(TRIM(Datos!W987&amp;""))="SÍ",UPPER(TRIM(Datos!W987&amp;""))="SI",UPPER(TRIM(Datos!W987&amp;""))="NO"),IF(ISNUMBER(Datos!W987),AND(OR(W$1005="",Datos!W987&gt;=W$1005),OR(W$1006="",Datos!W987&lt;=W$1006)),FALSE),TRUE))))</f>
        <v>0.0</v>
      </c>
      <c r="X987">
        <f>IF(Datos!X987="",0,IF(AND(X$1008&lt;&gt;"",Datos!X987=X$1008),0,IF(X$1004=0,0,1-CHOOSE(X$1004,IF(ISNUMBER(Datos!X987),AND(OR(X$1005="",Datos!X987&gt;=X$1005),OR(X$1006="",Datos!X987&lt;=X$1006)),FALSE),IF(ISNUMBER(Datos!X987),AND(Datos!X987=INT(Datos!X987),AND(OR(X$1005="",Datos!X987&gt;=X$1005),OR(X$1006="",Datos!X987&lt;=X$1006))),FALSE),OR(ISNUMBER(FIND(";"&amp;UPPER(TRIM(Datos!X987&amp;""))&amp;"=",X$1007)),ISNUMBER(FIND(";"&amp;UPPER(TRIM(Datos!X987&amp;""))&amp;";",X$1007))),OR(UPPER(TRIM(Datos!X987&amp;""))="SÍ",UPPER(TRIM(Datos!X987&amp;""))="SI",UPPER(TRIM(Datos!X987&amp;""))="NO"),IF(ISNUMBER(Datos!X987),AND(OR(X$1005="",Datos!X987&gt;=X$1005),OR(X$1006="",Datos!X987&lt;=X$1006)),FALSE),TRUE))))</f>
        <v>0.0</v>
      </c>
      <c r="Y987">
        <f>IF(Datos!Y987="",0,IF(AND(Y$1008&lt;&gt;"",Datos!Y987=Y$1008),0,IF(Y$1004=0,0,1-CHOOSE(Y$1004,IF(ISNUMBER(Datos!Y987),AND(OR(Y$1005="",Datos!Y987&gt;=Y$1005),OR(Y$1006="",Datos!Y987&lt;=Y$1006)),FALSE),IF(ISNUMBER(Datos!Y987),AND(Datos!Y987=INT(Datos!Y987),AND(OR(Y$1005="",Datos!Y987&gt;=Y$1005),OR(Y$1006="",Datos!Y987&lt;=Y$1006))),FALSE),OR(ISNUMBER(FIND(";"&amp;UPPER(TRIM(Datos!Y987&amp;""))&amp;"=",Y$1007)),ISNUMBER(FIND(";"&amp;UPPER(TRIM(Datos!Y987&amp;""))&amp;";",Y$1007))),OR(UPPER(TRIM(Datos!Y987&amp;""))="SÍ",UPPER(TRIM(Datos!Y987&amp;""))="SI",UPPER(TRIM(Datos!Y987&amp;""))="NO"),IF(ISNUMBER(Datos!Y987),AND(OR(Y$1005="",Datos!Y987&gt;=Y$1005),OR(Y$1006="",Datos!Y987&lt;=Y$1006)),FALSE),TRUE))))</f>
        <v>0.0</v>
      </c>
      <c r="Z987">
        <f>IF(Datos!Z987="",0,IF(AND(Z$1008&lt;&gt;"",Datos!Z987=Z$1008),0,IF(Z$1004=0,0,1-CHOOSE(Z$1004,IF(ISNUMBER(Datos!Z987),AND(OR(Z$1005="",Datos!Z987&gt;=Z$1005),OR(Z$1006="",Datos!Z987&lt;=Z$1006)),FALSE),IF(ISNUMBER(Datos!Z987),AND(Datos!Z987=INT(Datos!Z987),AND(OR(Z$1005="",Datos!Z987&gt;=Z$1005),OR(Z$1006="",Datos!Z987&lt;=Z$1006))),FALSE),OR(ISNUMBER(FIND(";"&amp;UPPER(TRIM(Datos!Z987&amp;""))&amp;"=",Z$1007)),ISNUMBER(FIND(";"&amp;UPPER(TRIM(Datos!Z987&amp;""))&amp;";",Z$1007))),OR(UPPER(TRIM(Datos!Z987&amp;""))="SÍ",UPPER(TRIM(Datos!Z987&amp;""))="SI",UPPER(TRIM(Datos!Z987&amp;""))="NO"),IF(ISNUMBER(Datos!Z987),AND(OR(Z$1005="",Datos!Z987&gt;=Z$1005),OR(Z$1006="",Datos!Z987&lt;=Z$1006)),FALSE),TRUE))))</f>
        <v>0.0</v>
      </c>
      <c r="AA987">
        <f>IF(Datos!AA987="",0,IF(AND(AA$1008&lt;&gt;"",Datos!AA987=AA$1008),0,IF(AA$1004=0,0,1-CHOOSE(AA$1004,IF(ISNUMBER(Datos!AA987),AND(OR(AA$1005="",Datos!AA987&gt;=AA$1005),OR(AA$1006="",Datos!AA987&lt;=AA$1006)),FALSE),IF(ISNUMBER(Datos!AA987),AND(Datos!AA987=INT(Datos!AA987),AND(OR(AA$1005="",Datos!AA987&gt;=AA$1005),OR(AA$1006="",Datos!AA987&lt;=AA$1006))),FALSE),OR(ISNUMBER(FIND(";"&amp;UPPER(TRIM(Datos!AA987&amp;""))&amp;"=",AA$1007)),ISNUMBER(FIND(";"&amp;UPPER(TRIM(Datos!AA987&amp;""))&amp;";",AA$1007))),OR(UPPER(TRIM(Datos!AA987&amp;""))="SÍ",UPPER(TRIM(Datos!AA987&amp;""))="SI",UPPER(TRIM(Datos!AA987&amp;""))="NO"),IF(ISNUMBER(Datos!AA987),AND(OR(AA$1005="",Datos!AA987&gt;=AA$1005),OR(AA$1006="",Datos!AA987&lt;=AA$1006)),FALSE),TRUE))))</f>
        <v>0.0</v>
      </c>
      <c r="AB987">
        <f>IF(Datos!AB987="",0,IF(AND(AB$1008&lt;&gt;"",Datos!AB987=AB$1008),0,IF(AB$1004=0,0,1-CHOOSE(AB$1004,IF(ISNUMBER(Datos!AB987),AND(OR(AB$1005="",Datos!AB987&gt;=AB$1005),OR(AB$1006="",Datos!AB987&lt;=AB$1006)),FALSE),IF(ISNUMBER(Datos!AB987),AND(Datos!AB987=INT(Datos!AB987),AND(OR(AB$1005="",Datos!AB987&gt;=AB$1005),OR(AB$1006="",Datos!AB987&lt;=AB$1006))),FALSE),OR(ISNUMBER(FIND(";"&amp;UPPER(TRIM(Datos!AB987&amp;""))&amp;"=",AB$1007)),ISNUMBER(FIND(";"&amp;UPPER(TRIM(Datos!AB987&amp;""))&amp;";",AB$1007))),OR(UPPER(TRIM(Datos!AB987&amp;""))="SÍ",UPPER(TRIM(Datos!AB987&amp;""))="SI",UPPER(TRIM(Datos!AB987&amp;""))="NO"),IF(ISNUMBER(Datos!AB987),AND(OR(AB$1005="",Datos!AB987&gt;=AB$1005),OR(AB$1006="",Datos!AB987&lt;=AB$1006)),FALSE),TRUE))))</f>
        <v>0.0</v>
      </c>
      <c r="AC987">
        <f>IF(Datos!AC987="",0,IF(AND(AC$1008&lt;&gt;"",Datos!AC987=AC$1008),0,IF(AC$1004=0,0,1-CHOOSE(AC$1004,IF(ISNUMBER(Datos!AC987),AND(OR(AC$1005="",Datos!AC987&gt;=AC$1005),OR(AC$1006="",Datos!AC987&lt;=AC$1006)),FALSE),IF(ISNUMBER(Datos!AC987),AND(Datos!AC987=INT(Datos!AC987),AND(OR(AC$1005="",Datos!AC987&gt;=AC$1005),OR(AC$1006="",Datos!AC987&lt;=AC$1006))),FALSE),OR(ISNUMBER(FIND(";"&amp;UPPER(TRIM(Datos!AC987&amp;""))&amp;"=",AC$1007)),ISNUMBER(FIND(";"&amp;UPPER(TRIM(Datos!AC987&amp;""))&amp;";",AC$1007))),OR(UPPER(TRIM(Datos!AC987&amp;""))="SÍ",UPPER(TRIM(Datos!AC987&amp;""))="SI",UPPER(TRIM(Datos!AC987&amp;""))="NO"),IF(ISNUMBER(Datos!AC987),AND(OR(AC$1005="",Datos!AC987&gt;=AC$1005),OR(AC$1006="",Datos!AC987&lt;=AC$1006)),FALSE),TRUE))))</f>
        <v>0.0</v>
      </c>
      <c r="AD987">
        <f>IF(Datos!AD987="",0,IF(AND(AD$1008&lt;&gt;"",Datos!AD987=AD$1008),0,IF(AD$1004=0,0,1-CHOOSE(AD$1004,IF(ISNUMBER(Datos!AD987),AND(OR(AD$1005="",Datos!AD987&gt;=AD$1005),OR(AD$1006="",Datos!AD987&lt;=AD$1006)),FALSE),IF(ISNUMBER(Datos!AD987),AND(Datos!AD987=INT(Datos!AD987),AND(OR(AD$1005="",Datos!AD987&gt;=AD$1005),OR(AD$1006="",Datos!AD987&lt;=AD$1006))),FALSE),OR(ISNUMBER(FIND(";"&amp;UPPER(TRIM(Datos!AD987&amp;""))&amp;"=",AD$1007)),ISNUMBER(FIND(";"&amp;UPPER(TRIM(Datos!AD987&amp;""))&amp;";",AD$1007))),OR(UPPER(TRIM(Datos!AD987&amp;""))="SÍ",UPPER(TRIM(Datos!AD987&amp;""))="SI",UPPER(TRIM(Datos!AD987&amp;""))="NO"),IF(ISNUMBER(Datos!AD987),AND(OR(AD$1005="",Datos!AD987&gt;=AD$1005),OR(AD$1006="",Datos!AD987&lt;=AD$1006)),FALSE),TRUE))))</f>
        <v>0.0</v>
      </c>
      <c r="AE987">
        <f>IF(Datos!AE987="",0,IF(AND(AE$1008&lt;&gt;"",Datos!AE987=AE$1008),0,IF(AE$1004=0,0,1-CHOOSE(AE$1004,IF(ISNUMBER(Datos!AE987),AND(OR(AE$1005="",Datos!AE987&gt;=AE$1005),OR(AE$1006="",Datos!AE987&lt;=AE$1006)),FALSE),IF(ISNUMBER(Datos!AE987),AND(Datos!AE987=INT(Datos!AE987),AND(OR(AE$1005="",Datos!AE987&gt;=AE$1005),OR(AE$1006="",Datos!AE987&lt;=AE$1006))),FALSE),OR(ISNUMBER(FIND(";"&amp;UPPER(TRIM(Datos!AE987&amp;""))&amp;"=",AE$1007)),ISNUMBER(FIND(";"&amp;UPPER(TRIM(Datos!AE987&amp;""))&amp;";",AE$1007))),OR(UPPER(TRIM(Datos!AE987&amp;""))="SÍ",UPPER(TRIM(Datos!AE987&amp;""))="SI",UPPER(TRIM(Datos!AE987&amp;""))="NO"),IF(ISNUMBER(Datos!AE987),AND(OR(AE$1005="",Datos!AE987&gt;=AE$1005),OR(AE$1006="",Datos!AE987&lt;=AE$1006)),FALSE),TRUE))))</f>
        <v>0.0</v>
      </c>
    </row>
    <row r="988" spans="2:31">
      <c r="B988">
        <f>IF(Datos!B988="",0,IF(AND(B$1008&lt;&gt;"",Datos!B988=B$1008),0,IF(B$1004=0,0,1-CHOOSE(B$1004,IF(ISNUMBER(Datos!B988),AND(OR(B$1005="",Datos!B988&gt;=B$1005),OR(B$1006="",Datos!B988&lt;=B$1006)),FALSE),IF(ISNUMBER(Datos!B988),AND(Datos!B988=INT(Datos!B988),AND(OR(B$1005="",Datos!B988&gt;=B$1005),OR(B$1006="",Datos!B988&lt;=B$1006))),FALSE),OR(ISNUMBER(FIND(";"&amp;UPPER(TRIM(Datos!B988&amp;""))&amp;"=",B$1007)),ISNUMBER(FIND(";"&amp;UPPER(TRIM(Datos!B988&amp;""))&amp;";",B$1007))),OR(UPPER(TRIM(Datos!B988&amp;""))="SÍ",UPPER(TRIM(Datos!B988&amp;""))="SI",UPPER(TRIM(Datos!B988&amp;""))="NO"),IF(ISNUMBER(Datos!B988),AND(OR(B$1005="",Datos!B988&gt;=B$1005),OR(B$1006="",Datos!B988&lt;=B$1006)),FALSE),TRUE))))</f>
        <v>0.0</v>
      </c>
      <c r="C988">
        <f>IF(Datos!C988="",0,IF(AND(C$1008&lt;&gt;"",Datos!C988=C$1008),0,IF(C$1004=0,0,1-CHOOSE(C$1004,IF(ISNUMBER(Datos!C988),AND(OR(C$1005="",Datos!C988&gt;=C$1005),OR(C$1006="",Datos!C988&lt;=C$1006)),FALSE),IF(ISNUMBER(Datos!C988),AND(Datos!C988=INT(Datos!C988),AND(OR(C$1005="",Datos!C988&gt;=C$1005),OR(C$1006="",Datos!C988&lt;=C$1006))),FALSE),OR(ISNUMBER(FIND(";"&amp;UPPER(TRIM(Datos!C988&amp;""))&amp;"=",C$1007)),ISNUMBER(FIND(";"&amp;UPPER(TRIM(Datos!C988&amp;""))&amp;";",C$1007))),OR(UPPER(TRIM(Datos!C988&amp;""))="SÍ",UPPER(TRIM(Datos!C988&amp;""))="SI",UPPER(TRIM(Datos!C988&amp;""))="NO"),IF(ISNUMBER(Datos!C988),AND(OR(C$1005="",Datos!C988&gt;=C$1005),OR(C$1006="",Datos!C988&lt;=C$1006)),FALSE),TRUE))))</f>
        <v>0.0</v>
      </c>
      <c r="D988">
        <f>IF(Datos!D988="",0,IF(AND(D$1008&lt;&gt;"",Datos!D988=D$1008),0,IF(D$1004=0,0,1-CHOOSE(D$1004,IF(ISNUMBER(Datos!D988),AND(OR(D$1005="",Datos!D988&gt;=D$1005),OR(D$1006="",Datos!D988&lt;=D$1006)),FALSE),IF(ISNUMBER(Datos!D988),AND(Datos!D988=INT(Datos!D988),AND(OR(D$1005="",Datos!D988&gt;=D$1005),OR(D$1006="",Datos!D988&lt;=D$1006))),FALSE),OR(ISNUMBER(FIND(";"&amp;UPPER(TRIM(Datos!D988&amp;""))&amp;"=",D$1007)),ISNUMBER(FIND(";"&amp;UPPER(TRIM(Datos!D988&amp;""))&amp;";",D$1007))),OR(UPPER(TRIM(Datos!D988&amp;""))="SÍ",UPPER(TRIM(Datos!D988&amp;""))="SI",UPPER(TRIM(Datos!D988&amp;""))="NO"),IF(ISNUMBER(Datos!D988),AND(OR(D$1005="",Datos!D988&gt;=D$1005),OR(D$1006="",Datos!D988&lt;=D$1006)),FALSE),TRUE))))</f>
        <v>0.0</v>
      </c>
      <c r="E988">
        <f>IF(Datos!E988="",0,IF(AND(E$1008&lt;&gt;"",Datos!E988=E$1008),0,IF(E$1004=0,0,1-CHOOSE(E$1004,IF(ISNUMBER(Datos!E988),AND(OR(E$1005="",Datos!E988&gt;=E$1005),OR(E$1006="",Datos!E988&lt;=E$1006)),FALSE),IF(ISNUMBER(Datos!E988),AND(Datos!E988=INT(Datos!E988),AND(OR(E$1005="",Datos!E988&gt;=E$1005),OR(E$1006="",Datos!E988&lt;=E$1006))),FALSE),OR(ISNUMBER(FIND(";"&amp;UPPER(TRIM(Datos!E988&amp;""))&amp;"=",E$1007)),ISNUMBER(FIND(";"&amp;UPPER(TRIM(Datos!E988&amp;""))&amp;";",E$1007))),OR(UPPER(TRIM(Datos!E988&amp;""))="SÍ",UPPER(TRIM(Datos!E988&amp;""))="SI",UPPER(TRIM(Datos!E988&amp;""))="NO"),IF(ISNUMBER(Datos!E988),AND(OR(E$1005="",Datos!E988&gt;=E$1005),OR(E$1006="",Datos!E988&lt;=E$1006)),FALSE),TRUE))))</f>
        <v>0.0</v>
      </c>
      <c r="F988">
        <f>IF(Datos!F988="",0,IF(AND(F$1008&lt;&gt;"",Datos!F988=F$1008),0,IF(F$1004=0,0,1-CHOOSE(F$1004,IF(ISNUMBER(Datos!F988),AND(OR(F$1005="",Datos!F988&gt;=F$1005),OR(F$1006="",Datos!F988&lt;=F$1006)),FALSE),IF(ISNUMBER(Datos!F988),AND(Datos!F988=INT(Datos!F988),AND(OR(F$1005="",Datos!F988&gt;=F$1005),OR(F$1006="",Datos!F988&lt;=F$1006))),FALSE),OR(ISNUMBER(FIND(";"&amp;UPPER(TRIM(Datos!F988&amp;""))&amp;"=",F$1007)),ISNUMBER(FIND(";"&amp;UPPER(TRIM(Datos!F988&amp;""))&amp;";",F$1007))),OR(UPPER(TRIM(Datos!F988&amp;""))="SÍ",UPPER(TRIM(Datos!F988&amp;""))="SI",UPPER(TRIM(Datos!F988&amp;""))="NO"),IF(ISNUMBER(Datos!F988),AND(OR(F$1005="",Datos!F988&gt;=F$1005),OR(F$1006="",Datos!F988&lt;=F$1006)),FALSE),TRUE))))</f>
        <v>0.0</v>
      </c>
      <c r="G988">
        <f>IF(Datos!G988="",0,IF(AND(G$1008&lt;&gt;"",Datos!G988=G$1008),0,IF(G$1004=0,0,1-CHOOSE(G$1004,IF(ISNUMBER(Datos!G988),AND(OR(G$1005="",Datos!G988&gt;=G$1005),OR(G$1006="",Datos!G988&lt;=G$1006)),FALSE),IF(ISNUMBER(Datos!G988),AND(Datos!G988=INT(Datos!G988),AND(OR(G$1005="",Datos!G988&gt;=G$1005),OR(G$1006="",Datos!G988&lt;=G$1006))),FALSE),OR(ISNUMBER(FIND(";"&amp;UPPER(TRIM(Datos!G988&amp;""))&amp;"=",G$1007)),ISNUMBER(FIND(";"&amp;UPPER(TRIM(Datos!G988&amp;""))&amp;";",G$1007))),OR(UPPER(TRIM(Datos!G988&amp;""))="SÍ",UPPER(TRIM(Datos!G988&amp;""))="SI",UPPER(TRIM(Datos!G988&amp;""))="NO"),IF(ISNUMBER(Datos!G988),AND(OR(G$1005="",Datos!G988&gt;=G$1005),OR(G$1006="",Datos!G988&lt;=G$1006)),FALSE),TRUE))))</f>
        <v>0.0</v>
      </c>
      <c r="H988">
        <f>IF(Datos!H988="",0,IF(AND(H$1008&lt;&gt;"",Datos!H988=H$1008),0,IF(H$1004=0,0,1-CHOOSE(H$1004,IF(ISNUMBER(Datos!H988),AND(OR(H$1005="",Datos!H988&gt;=H$1005),OR(H$1006="",Datos!H988&lt;=H$1006)),FALSE),IF(ISNUMBER(Datos!H988),AND(Datos!H988=INT(Datos!H988),AND(OR(H$1005="",Datos!H988&gt;=H$1005),OR(H$1006="",Datos!H988&lt;=H$1006))),FALSE),OR(ISNUMBER(FIND(";"&amp;UPPER(TRIM(Datos!H988&amp;""))&amp;"=",H$1007)),ISNUMBER(FIND(";"&amp;UPPER(TRIM(Datos!H988&amp;""))&amp;";",H$1007))),OR(UPPER(TRIM(Datos!H988&amp;""))="SÍ",UPPER(TRIM(Datos!H988&amp;""))="SI",UPPER(TRIM(Datos!H988&amp;""))="NO"),IF(ISNUMBER(Datos!H988),AND(OR(H$1005="",Datos!H988&gt;=H$1005),OR(H$1006="",Datos!H988&lt;=H$1006)),FALSE),TRUE))))</f>
        <v>0.0</v>
      </c>
      <c r="I988">
        <f>IF(Datos!I988="",0,IF(AND(I$1008&lt;&gt;"",Datos!I988=I$1008),0,IF(I$1004=0,0,1-CHOOSE(I$1004,IF(ISNUMBER(Datos!I988),AND(OR(I$1005="",Datos!I988&gt;=I$1005),OR(I$1006="",Datos!I988&lt;=I$1006)),FALSE),IF(ISNUMBER(Datos!I988),AND(Datos!I988=INT(Datos!I988),AND(OR(I$1005="",Datos!I988&gt;=I$1005),OR(I$1006="",Datos!I988&lt;=I$1006))),FALSE),OR(ISNUMBER(FIND(";"&amp;UPPER(TRIM(Datos!I988&amp;""))&amp;"=",I$1007)),ISNUMBER(FIND(";"&amp;UPPER(TRIM(Datos!I988&amp;""))&amp;";",I$1007))),OR(UPPER(TRIM(Datos!I988&amp;""))="SÍ",UPPER(TRIM(Datos!I988&amp;""))="SI",UPPER(TRIM(Datos!I988&amp;""))="NO"),IF(ISNUMBER(Datos!I988),AND(OR(I$1005="",Datos!I988&gt;=I$1005),OR(I$1006="",Datos!I988&lt;=I$1006)),FALSE),TRUE))))</f>
        <v>0.0</v>
      </c>
      <c r="J988">
        <f>IF(Datos!J988="",0,IF(AND(J$1008&lt;&gt;"",Datos!J988=J$1008),0,IF(J$1004=0,0,1-CHOOSE(J$1004,IF(ISNUMBER(Datos!J988),AND(OR(J$1005="",Datos!J988&gt;=J$1005),OR(J$1006="",Datos!J988&lt;=J$1006)),FALSE),IF(ISNUMBER(Datos!J988),AND(Datos!J988=INT(Datos!J988),AND(OR(J$1005="",Datos!J988&gt;=J$1005),OR(J$1006="",Datos!J988&lt;=J$1006))),FALSE),OR(ISNUMBER(FIND(";"&amp;UPPER(TRIM(Datos!J988&amp;""))&amp;"=",J$1007)),ISNUMBER(FIND(";"&amp;UPPER(TRIM(Datos!J988&amp;""))&amp;";",J$1007))),OR(UPPER(TRIM(Datos!J988&amp;""))="SÍ",UPPER(TRIM(Datos!J988&amp;""))="SI",UPPER(TRIM(Datos!J988&amp;""))="NO"),IF(ISNUMBER(Datos!J988),AND(OR(J$1005="",Datos!J988&gt;=J$1005),OR(J$1006="",Datos!J988&lt;=J$1006)),FALSE),TRUE))))</f>
        <v>0.0</v>
      </c>
      <c r="K988">
        <f>IF(Datos!K988="",0,IF(AND(K$1008&lt;&gt;"",Datos!K988=K$1008),0,IF(K$1004=0,0,1-CHOOSE(K$1004,IF(ISNUMBER(Datos!K988),AND(OR(K$1005="",Datos!K988&gt;=K$1005),OR(K$1006="",Datos!K988&lt;=K$1006)),FALSE),IF(ISNUMBER(Datos!K988),AND(Datos!K988=INT(Datos!K988),AND(OR(K$1005="",Datos!K988&gt;=K$1005),OR(K$1006="",Datos!K988&lt;=K$1006))),FALSE),OR(ISNUMBER(FIND(";"&amp;UPPER(TRIM(Datos!K988&amp;""))&amp;"=",K$1007)),ISNUMBER(FIND(";"&amp;UPPER(TRIM(Datos!K988&amp;""))&amp;";",K$1007))),OR(UPPER(TRIM(Datos!K988&amp;""))="SÍ",UPPER(TRIM(Datos!K988&amp;""))="SI",UPPER(TRIM(Datos!K988&amp;""))="NO"),IF(ISNUMBER(Datos!K988),AND(OR(K$1005="",Datos!K988&gt;=K$1005),OR(K$1006="",Datos!K988&lt;=K$1006)),FALSE),TRUE))))</f>
        <v>0.0</v>
      </c>
      <c r="L988">
        <f>IF(Datos!L988="",0,IF(AND(L$1008&lt;&gt;"",Datos!L988=L$1008),0,IF(L$1004=0,0,1-CHOOSE(L$1004,IF(ISNUMBER(Datos!L988),AND(OR(L$1005="",Datos!L988&gt;=L$1005),OR(L$1006="",Datos!L988&lt;=L$1006)),FALSE),IF(ISNUMBER(Datos!L988),AND(Datos!L988=INT(Datos!L988),AND(OR(L$1005="",Datos!L988&gt;=L$1005),OR(L$1006="",Datos!L988&lt;=L$1006))),FALSE),OR(ISNUMBER(FIND(";"&amp;UPPER(TRIM(Datos!L988&amp;""))&amp;"=",L$1007)),ISNUMBER(FIND(";"&amp;UPPER(TRIM(Datos!L988&amp;""))&amp;";",L$1007))),OR(UPPER(TRIM(Datos!L988&amp;""))="SÍ",UPPER(TRIM(Datos!L988&amp;""))="SI",UPPER(TRIM(Datos!L988&amp;""))="NO"),IF(ISNUMBER(Datos!L988),AND(OR(L$1005="",Datos!L988&gt;=L$1005),OR(L$1006="",Datos!L988&lt;=L$1006)),FALSE),TRUE))))</f>
        <v>0.0</v>
      </c>
      <c r="M988">
        <f>IF(Datos!M988="",0,IF(AND(M$1008&lt;&gt;"",Datos!M988=M$1008),0,IF(M$1004=0,0,1-CHOOSE(M$1004,IF(ISNUMBER(Datos!M988),AND(OR(M$1005="",Datos!M988&gt;=M$1005),OR(M$1006="",Datos!M988&lt;=M$1006)),FALSE),IF(ISNUMBER(Datos!M988),AND(Datos!M988=INT(Datos!M988),AND(OR(M$1005="",Datos!M988&gt;=M$1005),OR(M$1006="",Datos!M988&lt;=M$1006))),FALSE),OR(ISNUMBER(FIND(";"&amp;UPPER(TRIM(Datos!M988&amp;""))&amp;"=",M$1007)),ISNUMBER(FIND(";"&amp;UPPER(TRIM(Datos!M988&amp;""))&amp;";",M$1007))),OR(UPPER(TRIM(Datos!M988&amp;""))="SÍ",UPPER(TRIM(Datos!M988&amp;""))="SI",UPPER(TRIM(Datos!M988&amp;""))="NO"),IF(ISNUMBER(Datos!M988),AND(OR(M$1005="",Datos!M988&gt;=M$1005),OR(M$1006="",Datos!M988&lt;=M$1006)),FALSE),TRUE))))</f>
        <v>0.0</v>
      </c>
      <c r="N988">
        <f>IF(Datos!N988="",0,IF(AND(N$1008&lt;&gt;"",Datos!N988=N$1008),0,IF(N$1004=0,0,1-CHOOSE(N$1004,IF(ISNUMBER(Datos!N988),AND(OR(N$1005="",Datos!N988&gt;=N$1005),OR(N$1006="",Datos!N988&lt;=N$1006)),FALSE),IF(ISNUMBER(Datos!N988),AND(Datos!N988=INT(Datos!N988),AND(OR(N$1005="",Datos!N988&gt;=N$1005),OR(N$1006="",Datos!N988&lt;=N$1006))),FALSE),OR(ISNUMBER(FIND(";"&amp;UPPER(TRIM(Datos!N988&amp;""))&amp;"=",N$1007)),ISNUMBER(FIND(";"&amp;UPPER(TRIM(Datos!N988&amp;""))&amp;";",N$1007))),OR(UPPER(TRIM(Datos!N988&amp;""))="SÍ",UPPER(TRIM(Datos!N988&amp;""))="SI",UPPER(TRIM(Datos!N988&amp;""))="NO"),IF(ISNUMBER(Datos!N988),AND(OR(N$1005="",Datos!N988&gt;=N$1005),OR(N$1006="",Datos!N988&lt;=N$1006)),FALSE),TRUE))))</f>
        <v>0.0</v>
      </c>
      <c r="O988">
        <f>IF(Datos!O988="",0,IF(AND(O$1008&lt;&gt;"",Datos!O988=O$1008),0,IF(O$1004=0,0,1-CHOOSE(O$1004,IF(ISNUMBER(Datos!O988),AND(OR(O$1005="",Datos!O988&gt;=O$1005),OR(O$1006="",Datos!O988&lt;=O$1006)),FALSE),IF(ISNUMBER(Datos!O988),AND(Datos!O988=INT(Datos!O988),AND(OR(O$1005="",Datos!O988&gt;=O$1005),OR(O$1006="",Datos!O988&lt;=O$1006))),FALSE),OR(ISNUMBER(FIND(";"&amp;UPPER(TRIM(Datos!O988&amp;""))&amp;"=",O$1007)),ISNUMBER(FIND(";"&amp;UPPER(TRIM(Datos!O988&amp;""))&amp;";",O$1007))),OR(UPPER(TRIM(Datos!O988&amp;""))="SÍ",UPPER(TRIM(Datos!O988&amp;""))="SI",UPPER(TRIM(Datos!O988&amp;""))="NO"),IF(ISNUMBER(Datos!O988),AND(OR(O$1005="",Datos!O988&gt;=O$1005),OR(O$1006="",Datos!O988&lt;=O$1006)),FALSE),TRUE))))</f>
        <v>0.0</v>
      </c>
      <c r="P988">
        <f>IF(Datos!P988="",0,IF(AND(P$1008&lt;&gt;"",Datos!P988=P$1008),0,IF(P$1004=0,0,1-CHOOSE(P$1004,IF(ISNUMBER(Datos!P988),AND(OR(P$1005="",Datos!P988&gt;=P$1005),OR(P$1006="",Datos!P988&lt;=P$1006)),FALSE),IF(ISNUMBER(Datos!P988),AND(Datos!P988=INT(Datos!P988),AND(OR(P$1005="",Datos!P988&gt;=P$1005),OR(P$1006="",Datos!P988&lt;=P$1006))),FALSE),OR(ISNUMBER(FIND(";"&amp;UPPER(TRIM(Datos!P988&amp;""))&amp;"=",P$1007)),ISNUMBER(FIND(";"&amp;UPPER(TRIM(Datos!P988&amp;""))&amp;";",P$1007))),OR(UPPER(TRIM(Datos!P988&amp;""))="SÍ",UPPER(TRIM(Datos!P988&amp;""))="SI",UPPER(TRIM(Datos!P988&amp;""))="NO"),IF(ISNUMBER(Datos!P988),AND(OR(P$1005="",Datos!P988&gt;=P$1005),OR(P$1006="",Datos!P988&lt;=P$1006)),FALSE),TRUE))))</f>
        <v>0.0</v>
      </c>
      <c r="Q988">
        <f>IF(Datos!Q988="",0,IF(AND(Q$1008&lt;&gt;"",Datos!Q988=Q$1008),0,IF(Q$1004=0,0,1-CHOOSE(Q$1004,IF(ISNUMBER(Datos!Q988),AND(OR(Q$1005="",Datos!Q988&gt;=Q$1005),OR(Q$1006="",Datos!Q988&lt;=Q$1006)),FALSE),IF(ISNUMBER(Datos!Q988),AND(Datos!Q988=INT(Datos!Q988),AND(OR(Q$1005="",Datos!Q988&gt;=Q$1005),OR(Q$1006="",Datos!Q988&lt;=Q$1006))),FALSE),OR(ISNUMBER(FIND(";"&amp;UPPER(TRIM(Datos!Q988&amp;""))&amp;"=",Q$1007)),ISNUMBER(FIND(";"&amp;UPPER(TRIM(Datos!Q988&amp;""))&amp;";",Q$1007))),OR(UPPER(TRIM(Datos!Q988&amp;""))="SÍ",UPPER(TRIM(Datos!Q988&amp;""))="SI",UPPER(TRIM(Datos!Q988&amp;""))="NO"),IF(ISNUMBER(Datos!Q988),AND(OR(Q$1005="",Datos!Q988&gt;=Q$1005),OR(Q$1006="",Datos!Q988&lt;=Q$1006)),FALSE),TRUE))))</f>
        <v>0.0</v>
      </c>
      <c r="R988">
        <f>IF(Datos!R988="",0,IF(AND(R$1008&lt;&gt;"",Datos!R988=R$1008),0,IF(R$1004=0,0,1-CHOOSE(R$1004,IF(ISNUMBER(Datos!R988),AND(OR(R$1005="",Datos!R988&gt;=R$1005),OR(R$1006="",Datos!R988&lt;=R$1006)),FALSE),IF(ISNUMBER(Datos!R988),AND(Datos!R988=INT(Datos!R988),AND(OR(R$1005="",Datos!R988&gt;=R$1005),OR(R$1006="",Datos!R988&lt;=R$1006))),FALSE),OR(ISNUMBER(FIND(";"&amp;UPPER(TRIM(Datos!R988&amp;""))&amp;"=",R$1007)),ISNUMBER(FIND(";"&amp;UPPER(TRIM(Datos!R988&amp;""))&amp;";",R$1007))),OR(UPPER(TRIM(Datos!R988&amp;""))="SÍ",UPPER(TRIM(Datos!R988&amp;""))="SI",UPPER(TRIM(Datos!R988&amp;""))="NO"),IF(ISNUMBER(Datos!R988),AND(OR(R$1005="",Datos!R988&gt;=R$1005),OR(R$1006="",Datos!R988&lt;=R$1006)),FALSE),TRUE))))</f>
        <v>0.0</v>
      </c>
      <c r="S988">
        <f>IF(Datos!S988="",0,IF(AND(S$1008&lt;&gt;"",Datos!S988=S$1008),0,IF(S$1004=0,0,1-CHOOSE(S$1004,IF(ISNUMBER(Datos!S988),AND(OR(S$1005="",Datos!S988&gt;=S$1005),OR(S$1006="",Datos!S988&lt;=S$1006)),FALSE),IF(ISNUMBER(Datos!S988),AND(Datos!S988=INT(Datos!S988),AND(OR(S$1005="",Datos!S988&gt;=S$1005),OR(S$1006="",Datos!S988&lt;=S$1006))),FALSE),OR(ISNUMBER(FIND(";"&amp;UPPER(TRIM(Datos!S988&amp;""))&amp;"=",S$1007)),ISNUMBER(FIND(";"&amp;UPPER(TRIM(Datos!S988&amp;""))&amp;";",S$1007))),OR(UPPER(TRIM(Datos!S988&amp;""))="SÍ",UPPER(TRIM(Datos!S988&amp;""))="SI",UPPER(TRIM(Datos!S988&amp;""))="NO"),IF(ISNUMBER(Datos!S988),AND(OR(S$1005="",Datos!S988&gt;=S$1005),OR(S$1006="",Datos!S988&lt;=S$1006)),FALSE),TRUE))))</f>
        <v>0.0</v>
      </c>
      <c r="T988">
        <f>IF(Datos!T988="",0,IF(AND(T$1008&lt;&gt;"",Datos!T988=T$1008),0,IF(T$1004=0,0,1-CHOOSE(T$1004,IF(ISNUMBER(Datos!T988),AND(OR(T$1005="",Datos!T988&gt;=T$1005),OR(T$1006="",Datos!T988&lt;=T$1006)),FALSE),IF(ISNUMBER(Datos!T988),AND(Datos!T988=INT(Datos!T988),AND(OR(T$1005="",Datos!T988&gt;=T$1005),OR(T$1006="",Datos!T988&lt;=T$1006))),FALSE),OR(ISNUMBER(FIND(";"&amp;UPPER(TRIM(Datos!T988&amp;""))&amp;"=",T$1007)),ISNUMBER(FIND(";"&amp;UPPER(TRIM(Datos!T988&amp;""))&amp;";",T$1007))),OR(UPPER(TRIM(Datos!T988&amp;""))="SÍ",UPPER(TRIM(Datos!T988&amp;""))="SI",UPPER(TRIM(Datos!T988&amp;""))="NO"),IF(ISNUMBER(Datos!T988),AND(OR(T$1005="",Datos!T988&gt;=T$1005),OR(T$1006="",Datos!T988&lt;=T$1006)),FALSE),TRUE))))</f>
        <v>0.0</v>
      </c>
      <c r="U988">
        <f>IF(Datos!U988="",0,IF(AND(U$1008&lt;&gt;"",Datos!U988=U$1008),0,IF(U$1004=0,0,1-CHOOSE(U$1004,IF(ISNUMBER(Datos!U988),AND(OR(U$1005="",Datos!U988&gt;=U$1005),OR(U$1006="",Datos!U988&lt;=U$1006)),FALSE),IF(ISNUMBER(Datos!U988),AND(Datos!U988=INT(Datos!U988),AND(OR(U$1005="",Datos!U988&gt;=U$1005),OR(U$1006="",Datos!U988&lt;=U$1006))),FALSE),OR(ISNUMBER(FIND(";"&amp;UPPER(TRIM(Datos!U988&amp;""))&amp;"=",U$1007)),ISNUMBER(FIND(";"&amp;UPPER(TRIM(Datos!U988&amp;""))&amp;";",U$1007))),OR(UPPER(TRIM(Datos!U988&amp;""))="SÍ",UPPER(TRIM(Datos!U988&amp;""))="SI",UPPER(TRIM(Datos!U988&amp;""))="NO"),IF(ISNUMBER(Datos!U988),AND(OR(U$1005="",Datos!U988&gt;=U$1005),OR(U$1006="",Datos!U988&lt;=U$1006)),FALSE),TRUE))))</f>
        <v>0.0</v>
      </c>
      <c r="V988">
        <f>IF(Datos!V988="",0,IF(AND(V$1008&lt;&gt;"",Datos!V988=V$1008),0,IF(V$1004=0,0,1-CHOOSE(V$1004,IF(ISNUMBER(Datos!V988),AND(OR(V$1005="",Datos!V988&gt;=V$1005),OR(V$1006="",Datos!V988&lt;=V$1006)),FALSE),IF(ISNUMBER(Datos!V988),AND(Datos!V988=INT(Datos!V988),AND(OR(V$1005="",Datos!V988&gt;=V$1005),OR(V$1006="",Datos!V988&lt;=V$1006))),FALSE),OR(ISNUMBER(FIND(";"&amp;UPPER(TRIM(Datos!V988&amp;""))&amp;"=",V$1007)),ISNUMBER(FIND(";"&amp;UPPER(TRIM(Datos!V988&amp;""))&amp;";",V$1007))),OR(UPPER(TRIM(Datos!V988&amp;""))="SÍ",UPPER(TRIM(Datos!V988&amp;""))="SI",UPPER(TRIM(Datos!V988&amp;""))="NO"),IF(ISNUMBER(Datos!V988),AND(OR(V$1005="",Datos!V988&gt;=V$1005),OR(V$1006="",Datos!V988&lt;=V$1006)),FALSE),TRUE))))</f>
        <v>0.0</v>
      </c>
      <c r="W988">
        <f>IF(Datos!W988="",0,IF(AND(W$1008&lt;&gt;"",Datos!W988=W$1008),0,IF(W$1004=0,0,1-CHOOSE(W$1004,IF(ISNUMBER(Datos!W988),AND(OR(W$1005="",Datos!W988&gt;=W$1005),OR(W$1006="",Datos!W988&lt;=W$1006)),FALSE),IF(ISNUMBER(Datos!W988),AND(Datos!W988=INT(Datos!W988),AND(OR(W$1005="",Datos!W988&gt;=W$1005),OR(W$1006="",Datos!W988&lt;=W$1006))),FALSE),OR(ISNUMBER(FIND(";"&amp;UPPER(TRIM(Datos!W988&amp;""))&amp;"=",W$1007)),ISNUMBER(FIND(";"&amp;UPPER(TRIM(Datos!W988&amp;""))&amp;";",W$1007))),OR(UPPER(TRIM(Datos!W988&amp;""))="SÍ",UPPER(TRIM(Datos!W988&amp;""))="SI",UPPER(TRIM(Datos!W988&amp;""))="NO"),IF(ISNUMBER(Datos!W988),AND(OR(W$1005="",Datos!W988&gt;=W$1005),OR(W$1006="",Datos!W988&lt;=W$1006)),FALSE),TRUE))))</f>
        <v>0.0</v>
      </c>
      <c r="X988">
        <f>IF(Datos!X988="",0,IF(AND(X$1008&lt;&gt;"",Datos!X988=X$1008),0,IF(X$1004=0,0,1-CHOOSE(X$1004,IF(ISNUMBER(Datos!X988),AND(OR(X$1005="",Datos!X988&gt;=X$1005),OR(X$1006="",Datos!X988&lt;=X$1006)),FALSE),IF(ISNUMBER(Datos!X988),AND(Datos!X988=INT(Datos!X988),AND(OR(X$1005="",Datos!X988&gt;=X$1005),OR(X$1006="",Datos!X988&lt;=X$1006))),FALSE),OR(ISNUMBER(FIND(";"&amp;UPPER(TRIM(Datos!X988&amp;""))&amp;"=",X$1007)),ISNUMBER(FIND(";"&amp;UPPER(TRIM(Datos!X988&amp;""))&amp;";",X$1007))),OR(UPPER(TRIM(Datos!X988&amp;""))="SÍ",UPPER(TRIM(Datos!X988&amp;""))="SI",UPPER(TRIM(Datos!X988&amp;""))="NO"),IF(ISNUMBER(Datos!X988),AND(OR(X$1005="",Datos!X988&gt;=X$1005),OR(X$1006="",Datos!X988&lt;=X$1006)),FALSE),TRUE))))</f>
        <v>0.0</v>
      </c>
      <c r="Y988">
        <f>IF(Datos!Y988="",0,IF(AND(Y$1008&lt;&gt;"",Datos!Y988=Y$1008),0,IF(Y$1004=0,0,1-CHOOSE(Y$1004,IF(ISNUMBER(Datos!Y988),AND(OR(Y$1005="",Datos!Y988&gt;=Y$1005),OR(Y$1006="",Datos!Y988&lt;=Y$1006)),FALSE),IF(ISNUMBER(Datos!Y988),AND(Datos!Y988=INT(Datos!Y988),AND(OR(Y$1005="",Datos!Y988&gt;=Y$1005),OR(Y$1006="",Datos!Y988&lt;=Y$1006))),FALSE),OR(ISNUMBER(FIND(";"&amp;UPPER(TRIM(Datos!Y988&amp;""))&amp;"=",Y$1007)),ISNUMBER(FIND(";"&amp;UPPER(TRIM(Datos!Y988&amp;""))&amp;";",Y$1007))),OR(UPPER(TRIM(Datos!Y988&amp;""))="SÍ",UPPER(TRIM(Datos!Y988&amp;""))="SI",UPPER(TRIM(Datos!Y988&amp;""))="NO"),IF(ISNUMBER(Datos!Y988),AND(OR(Y$1005="",Datos!Y988&gt;=Y$1005),OR(Y$1006="",Datos!Y988&lt;=Y$1006)),FALSE),TRUE))))</f>
        <v>0.0</v>
      </c>
      <c r="Z988">
        <f>IF(Datos!Z988="",0,IF(AND(Z$1008&lt;&gt;"",Datos!Z988=Z$1008),0,IF(Z$1004=0,0,1-CHOOSE(Z$1004,IF(ISNUMBER(Datos!Z988),AND(OR(Z$1005="",Datos!Z988&gt;=Z$1005),OR(Z$1006="",Datos!Z988&lt;=Z$1006)),FALSE),IF(ISNUMBER(Datos!Z988),AND(Datos!Z988=INT(Datos!Z988),AND(OR(Z$1005="",Datos!Z988&gt;=Z$1005),OR(Z$1006="",Datos!Z988&lt;=Z$1006))),FALSE),OR(ISNUMBER(FIND(";"&amp;UPPER(TRIM(Datos!Z988&amp;""))&amp;"=",Z$1007)),ISNUMBER(FIND(";"&amp;UPPER(TRIM(Datos!Z988&amp;""))&amp;";",Z$1007))),OR(UPPER(TRIM(Datos!Z988&amp;""))="SÍ",UPPER(TRIM(Datos!Z988&amp;""))="SI",UPPER(TRIM(Datos!Z988&amp;""))="NO"),IF(ISNUMBER(Datos!Z988),AND(OR(Z$1005="",Datos!Z988&gt;=Z$1005),OR(Z$1006="",Datos!Z988&lt;=Z$1006)),FALSE),TRUE))))</f>
        <v>0.0</v>
      </c>
      <c r="AA988">
        <f>IF(Datos!AA988="",0,IF(AND(AA$1008&lt;&gt;"",Datos!AA988=AA$1008),0,IF(AA$1004=0,0,1-CHOOSE(AA$1004,IF(ISNUMBER(Datos!AA988),AND(OR(AA$1005="",Datos!AA988&gt;=AA$1005),OR(AA$1006="",Datos!AA988&lt;=AA$1006)),FALSE),IF(ISNUMBER(Datos!AA988),AND(Datos!AA988=INT(Datos!AA988),AND(OR(AA$1005="",Datos!AA988&gt;=AA$1005),OR(AA$1006="",Datos!AA988&lt;=AA$1006))),FALSE),OR(ISNUMBER(FIND(";"&amp;UPPER(TRIM(Datos!AA988&amp;""))&amp;"=",AA$1007)),ISNUMBER(FIND(";"&amp;UPPER(TRIM(Datos!AA988&amp;""))&amp;";",AA$1007))),OR(UPPER(TRIM(Datos!AA988&amp;""))="SÍ",UPPER(TRIM(Datos!AA988&amp;""))="SI",UPPER(TRIM(Datos!AA988&amp;""))="NO"),IF(ISNUMBER(Datos!AA988),AND(OR(AA$1005="",Datos!AA988&gt;=AA$1005),OR(AA$1006="",Datos!AA988&lt;=AA$1006)),FALSE),TRUE))))</f>
        <v>0.0</v>
      </c>
      <c r="AB988">
        <f>IF(Datos!AB988="",0,IF(AND(AB$1008&lt;&gt;"",Datos!AB988=AB$1008),0,IF(AB$1004=0,0,1-CHOOSE(AB$1004,IF(ISNUMBER(Datos!AB988),AND(OR(AB$1005="",Datos!AB988&gt;=AB$1005),OR(AB$1006="",Datos!AB988&lt;=AB$1006)),FALSE),IF(ISNUMBER(Datos!AB988),AND(Datos!AB988=INT(Datos!AB988),AND(OR(AB$1005="",Datos!AB988&gt;=AB$1005),OR(AB$1006="",Datos!AB988&lt;=AB$1006))),FALSE),OR(ISNUMBER(FIND(";"&amp;UPPER(TRIM(Datos!AB988&amp;""))&amp;"=",AB$1007)),ISNUMBER(FIND(";"&amp;UPPER(TRIM(Datos!AB988&amp;""))&amp;";",AB$1007))),OR(UPPER(TRIM(Datos!AB988&amp;""))="SÍ",UPPER(TRIM(Datos!AB988&amp;""))="SI",UPPER(TRIM(Datos!AB988&amp;""))="NO"),IF(ISNUMBER(Datos!AB988),AND(OR(AB$1005="",Datos!AB988&gt;=AB$1005),OR(AB$1006="",Datos!AB988&lt;=AB$1006)),FALSE),TRUE))))</f>
        <v>0.0</v>
      </c>
      <c r="AC988">
        <f>IF(Datos!AC988="",0,IF(AND(AC$1008&lt;&gt;"",Datos!AC988=AC$1008),0,IF(AC$1004=0,0,1-CHOOSE(AC$1004,IF(ISNUMBER(Datos!AC988),AND(OR(AC$1005="",Datos!AC988&gt;=AC$1005),OR(AC$1006="",Datos!AC988&lt;=AC$1006)),FALSE),IF(ISNUMBER(Datos!AC988),AND(Datos!AC988=INT(Datos!AC988),AND(OR(AC$1005="",Datos!AC988&gt;=AC$1005),OR(AC$1006="",Datos!AC988&lt;=AC$1006))),FALSE),OR(ISNUMBER(FIND(";"&amp;UPPER(TRIM(Datos!AC988&amp;""))&amp;"=",AC$1007)),ISNUMBER(FIND(";"&amp;UPPER(TRIM(Datos!AC988&amp;""))&amp;";",AC$1007))),OR(UPPER(TRIM(Datos!AC988&amp;""))="SÍ",UPPER(TRIM(Datos!AC988&amp;""))="SI",UPPER(TRIM(Datos!AC988&amp;""))="NO"),IF(ISNUMBER(Datos!AC988),AND(OR(AC$1005="",Datos!AC988&gt;=AC$1005),OR(AC$1006="",Datos!AC988&lt;=AC$1006)),FALSE),TRUE))))</f>
        <v>0.0</v>
      </c>
      <c r="AD988">
        <f>IF(Datos!AD988="",0,IF(AND(AD$1008&lt;&gt;"",Datos!AD988=AD$1008),0,IF(AD$1004=0,0,1-CHOOSE(AD$1004,IF(ISNUMBER(Datos!AD988),AND(OR(AD$1005="",Datos!AD988&gt;=AD$1005),OR(AD$1006="",Datos!AD988&lt;=AD$1006)),FALSE),IF(ISNUMBER(Datos!AD988),AND(Datos!AD988=INT(Datos!AD988),AND(OR(AD$1005="",Datos!AD988&gt;=AD$1005),OR(AD$1006="",Datos!AD988&lt;=AD$1006))),FALSE),OR(ISNUMBER(FIND(";"&amp;UPPER(TRIM(Datos!AD988&amp;""))&amp;"=",AD$1007)),ISNUMBER(FIND(";"&amp;UPPER(TRIM(Datos!AD988&amp;""))&amp;";",AD$1007))),OR(UPPER(TRIM(Datos!AD988&amp;""))="SÍ",UPPER(TRIM(Datos!AD988&amp;""))="SI",UPPER(TRIM(Datos!AD988&amp;""))="NO"),IF(ISNUMBER(Datos!AD988),AND(OR(AD$1005="",Datos!AD988&gt;=AD$1005),OR(AD$1006="",Datos!AD988&lt;=AD$1006)),FALSE),TRUE))))</f>
        <v>0.0</v>
      </c>
      <c r="AE988">
        <f>IF(Datos!AE988="",0,IF(AND(AE$1008&lt;&gt;"",Datos!AE988=AE$1008),0,IF(AE$1004=0,0,1-CHOOSE(AE$1004,IF(ISNUMBER(Datos!AE988),AND(OR(AE$1005="",Datos!AE988&gt;=AE$1005),OR(AE$1006="",Datos!AE988&lt;=AE$1006)),FALSE),IF(ISNUMBER(Datos!AE988),AND(Datos!AE988=INT(Datos!AE988),AND(OR(AE$1005="",Datos!AE988&gt;=AE$1005),OR(AE$1006="",Datos!AE988&lt;=AE$1006))),FALSE),OR(ISNUMBER(FIND(";"&amp;UPPER(TRIM(Datos!AE988&amp;""))&amp;"=",AE$1007)),ISNUMBER(FIND(";"&amp;UPPER(TRIM(Datos!AE988&amp;""))&amp;";",AE$1007))),OR(UPPER(TRIM(Datos!AE988&amp;""))="SÍ",UPPER(TRIM(Datos!AE988&amp;""))="SI",UPPER(TRIM(Datos!AE988&amp;""))="NO"),IF(ISNUMBER(Datos!AE988),AND(OR(AE$1005="",Datos!AE988&gt;=AE$1005),OR(AE$1006="",Datos!AE988&lt;=AE$1006)),FALSE),TRUE))))</f>
        <v>0.0</v>
      </c>
    </row>
    <row r="989" spans="2:31">
      <c r="B989">
        <f>IF(Datos!B989="",0,IF(AND(B$1008&lt;&gt;"",Datos!B989=B$1008),0,IF(B$1004=0,0,1-CHOOSE(B$1004,IF(ISNUMBER(Datos!B989),AND(OR(B$1005="",Datos!B989&gt;=B$1005),OR(B$1006="",Datos!B989&lt;=B$1006)),FALSE),IF(ISNUMBER(Datos!B989),AND(Datos!B989=INT(Datos!B989),AND(OR(B$1005="",Datos!B989&gt;=B$1005),OR(B$1006="",Datos!B989&lt;=B$1006))),FALSE),OR(ISNUMBER(FIND(";"&amp;UPPER(TRIM(Datos!B989&amp;""))&amp;"=",B$1007)),ISNUMBER(FIND(";"&amp;UPPER(TRIM(Datos!B989&amp;""))&amp;";",B$1007))),OR(UPPER(TRIM(Datos!B989&amp;""))="SÍ",UPPER(TRIM(Datos!B989&amp;""))="SI",UPPER(TRIM(Datos!B989&amp;""))="NO"),IF(ISNUMBER(Datos!B989),AND(OR(B$1005="",Datos!B989&gt;=B$1005),OR(B$1006="",Datos!B989&lt;=B$1006)),FALSE),TRUE))))</f>
        <v>0.0</v>
      </c>
      <c r="C989">
        <f>IF(Datos!C989="",0,IF(AND(C$1008&lt;&gt;"",Datos!C989=C$1008),0,IF(C$1004=0,0,1-CHOOSE(C$1004,IF(ISNUMBER(Datos!C989),AND(OR(C$1005="",Datos!C989&gt;=C$1005),OR(C$1006="",Datos!C989&lt;=C$1006)),FALSE),IF(ISNUMBER(Datos!C989),AND(Datos!C989=INT(Datos!C989),AND(OR(C$1005="",Datos!C989&gt;=C$1005),OR(C$1006="",Datos!C989&lt;=C$1006))),FALSE),OR(ISNUMBER(FIND(";"&amp;UPPER(TRIM(Datos!C989&amp;""))&amp;"=",C$1007)),ISNUMBER(FIND(";"&amp;UPPER(TRIM(Datos!C989&amp;""))&amp;";",C$1007))),OR(UPPER(TRIM(Datos!C989&amp;""))="SÍ",UPPER(TRIM(Datos!C989&amp;""))="SI",UPPER(TRIM(Datos!C989&amp;""))="NO"),IF(ISNUMBER(Datos!C989),AND(OR(C$1005="",Datos!C989&gt;=C$1005),OR(C$1006="",Datos!C989&lt;=C$1006)),FALSE),TRUE))))</f>
        <v>0.0</v>
      </c>
      <c r="D989">
        <f>IF(Datos!D989="",0,IF(AND(D$1008&lt;&gt;"",Datos!D989=D$1008),0,IF(D$1004=0,0,1-CHOOSE(D$1004,IF(ISNUMBER(Datos!D989),AND(OR(D$1005="",Datos!D989&gt;=D$1005),OR(D$1006="",Datos!D989&lt;=D$1006)),FALSE),IF(ISNUMBER(Datos!D989),AND(Datos!D989=INT(Datos!D989),AND(OR(D$1005="",Datos!D989&gt;=D$1005),OR(D$1006="",Datos!D989&lt;=D$1006))),FALSE),OR(ISNUMBER(FIND(";"&amp;UPPER(TRIM(Datos!D989&amp;""))&amp;"=",D$1007)),ISNUMBER(FIND(";"&amp;UPPER(TRIM(Datos!D989&amp;""))&amp;";",D$1007))),OR(UPPER(TRIM(Datos!D989&amp;""))="SÍ",UPPER(TRIM(Datos!D989&amp;""))="SI",UPPER(TRIM(Datos!D989&amp;""))="NO"),IF(ISNUMBER(Datos!D989),AND(OR(D$1005="",Datos!D989&gt;=D$1005),OR(D$1006="",Datos!D989&lt;=D$1006)),FALSE),TRUE))))</f>
        <v>0.0</v>
      </c>
      <c r="E989">
        <f>IF(Datos!E989="",0,IF(AND(E$1008&lt;&gt;"",Datos!E989=E$1008),0,IF(E$1004=0,0,1-CHOOSE(E$1004,IF(ISNUMBER(Datos!E989),AND(OR(E$1005="",Datos!E989&gt;=E$1005),OR(E$1006="",Datos!E989&lt;=E$1006)),FALSE),IF(ISNUMBER(Datos!E989),AND(Datos!E989=INT(Datos!E989),AND(OR(E$1005="",Datos!E989&gt;=E$1005),OR(E$1006="",Datos!E989&lt;=E$1006))),FALSE),OR(ISNUMBER(FIND(";"&amp;UPPER(TRIM(Datos!E989&amp;""))&amp;"=",E$1007)),ISNUMBER(FIND(";"&amp;UPPER(TRIM(Datos!E989&amp;""))&amp;";",E$1007))),OR(UPPER(TRIM(Datos!E989&amp;""))="SÍ",UPPER(TRIM(Datos!E989&amp;""))="SI",UPPER(TRIM(Datos!E989&amp;""))="NO"),IF(ISNUMBER(Datos!E989),AND(OR(E$1005="",Datos!E989&gt;=E$1005),OR(E$1006="",Datos!E989&lt;=E$1006)),FALSE),TRUE))))</f>
        <v>0.0</v>
      </c>
      <c r="F989">
        <f>IF(Datos!F989="",0,IF(AND(F$1008&lt;&gt;"",Datos!F989=F$1008),0,IF(F$1004=0,0,1-CHOOSE(F$1004,IF(ISNUMBER(Datos!F989),AND(OR(F$1005="",Datos!F989&gt;=F$1005),OR(F$1006="",Datos!F989&lt;=F$1006)),FALSE),IF(ISNUMBER(Datos!F989),AND(Datos!F989=INT(Datos!F989),AND(OR(F$1005="",Datos!F989&gt;=F$1005),OR(F$1006="",Datos!F989&lt;=F$1006))),FALSE),OR(ISNUMBER(FIND(";"&amp;UPPER(TRIM(Datos!F989&amp;""))&amp;"=",F$1007)),ISNUMBER(FIND(";"&amp;UPPER(TRIM(Datos!F989&amp;""))&amp;";",F$1007))),OR(UPPER(TRIM(Datos!F989&amp;""))="SÍ",UPPER(TRIM(Datos!F989&amp;""))="SI",UPPER(TRIM(Datos!F989&amp;""))="NO"),IF(ISNUMBER(Datos!F989),AND(OR(F$1005="",Datos!F989&gt;=F$1005),OR(F$1006="",Datos!F989&lt;=F$1006)),FALSE),TRUE))))</f>
        <v>0.0</v>
      </c>
      <c r="G989">
        <f>IF(Datos!G989="",0,IF(AND(G$1008&lt;&gt;"",Datos!G989=G$1008),0,IF(G$1004=0,0,1-CHOOSE(G$1004,IF(ISNUMBER(Datos!G989),AND(OR(G$1005="",Datos!G989&gt;=G$1005),OR(G$1006="",Datos!G989&lt;=G$1006)),FALSE),IF(ISNUMBER(Datos!G989),AND(Datos!G989=INT(Datos!G989),AND(OR(G$1005="",Datos!G989&gt;=G$1005),OR(G$1006="",Datos!G989&lt;=G$1006))),FALSE),OR(ISNUMBER(FIND(";"&amp;UPPER(TRIM(Datos!G989&amp;""))&amp;"=",G$1007)),ISNUMBER(FIND(";"&amp;UPPER(TRIM(Datos!G989&amp;""))&amp;";",G$1007))),OR(UPPER(TRIM(Datos!G989&amp;""))="SÍ",UPPER(TRIM(Datos!G989&amp;""))="SI",UPPER(TRIM(Datos!G989&amp;""))="NO"),IF(ISNUMBER(Datos!G989),AND(OR(G$1005="",Datos!G989&gt;=G$1005),OR(G$1006="",Datos!G989&lt;=G$1006)),FALSE),TRUE))))</f>
        <v>0.0</v>
      </c>
      <c r="H989">
        <f>IF(Datos!H989="",0,IF(AND(H$1008&lt;&gt;"",Datos!H989=H$1008),0,IF(H$1004=0,0,1-CHOOSE(H$1004,IF(ISNUMBER(Datos!H989),AND(OR(H$1005="",Datos!H989&gt;=H$1005),OR(H$1006="",Datos!H989&lt;=H$1006)),FALSE),IF(ISNUMBER(Datos!H989),AND(Datos!H989=INT(Datos!H989),AND(OR(H$1005="",Datos!H989&gt;=H$1005),OR(H$1006="",Datos!H989&lt;=H$1006))),FALSE),OR(ISNUMBER(FIND(";"&amp;UPPER(TRIM(Datos!H989&amp;""))&amp;"=",H$1007)),ISNUMBER(FIND(";"&amp;UPPER(TRIM(Datos!H989&amp;""))&amp;";",H$1007))),OR(UPPER(TRIM(Datos!H989&amp;""))="SÍ",UPPER(TRIM(Datos!H989&amp;""))="SI",UPPER(TRIM(Datos!H989&amp;""))="NO"),IF(ISNUMBER(Datos!H989),AND(OR(H$1005="",Datos!H989&gt;=H$1005),OR(H$1006="",Datos!H989&lt;=H$1006)),FALSE),TRUE))))</f>
        <v>0.0</v>
      </c>
      <c r="I989">
        <f>IF(Datos!I989="",0,IF(AND(I$1008&lt;&gt;"",Datos!I989=I$1008),0,IF(I$1004=0,0,1-CHOOSE(I$1004,IF(ISNUMBER(Datos!I989),AND(OR(I$1005="",Datos!I989&gt;=I$1005),OR(I$1006="",Datos!I989&lt;=I$1006)),FALSE),IF(ISNUMBER(Datos!I989),AND(Datos!I989=INT(Datos!I989),AND(OR(I$1005="",Datos!I989&gt;=I$1005),OR(I$1006="",Datos!I989&lt;=I$1006))),FALSE),OR(ISNUMBER(FIND(";"&amp;UPPER(TRIM(Datos!I989&amp;""))&amp;"=",I$1007)),ISNUMBER(FIND(";"&amp;UPPER(TRIM(Datos!I989&amp;""))&amp;";",I$1007))),OR(UPPER(TRIM(Datos!I989&amp;""))="SÍ",UPPER(TRIM(Datos!I989&amp;""))="SI",UPPER(TRIM(Datos!I989&amp;""))="NO"),IF(ISNUMBER(Datos!I989),AND(OR(I$1005="",Datos!I989&gt;=I$1005),OR(I$1006="",Datos!I989&lt;=I$1006)),FALSE),TRUE))))</f>
        <v>0.0</v>
      </c>
      <c r="J989">
        <f>IF(Datos!J989="",0,IF(AND(J$1008&lt;&gt;"",Datos!J989=J$1008),0,IF(J$1004=0,0,1-CHOOSE(J$1004,IF(ISNUMBER(Datos!J989),AND(OR(J$1005="",Datos!J989&gt;=J$1005),OR(J$1006="",Datos!J989&lt;=J$1006)),FALSE),IF(ISNUMBER(Datos!J989),AND(Datos!J989=INT(Datos!J989),AND(OR(J$1005="",Datos!J989&gt;=J$1005),OR(J$1006="",Datos!J989&lt;=J$1006))),FALSE),OR(ISNUMBER(FIND(";"&amp;UPPER(TRIM(Datos!J989&amp;""))&amp;"=",J$1007)),ISNUMBER(FIND(";"&amp;UPPER(TRIM(Datos!J989&amp;""))&amp;";",J$1007))),OR(UPPER(TRIM(Datos!J989&amp;""))="SÍ",UPPER(TRIM(Datos!J989&amp;""))="SI",UPPER(TRIM(Datos!J989&amp;""))="NO"),IF(ISNUMBER(Datos!J989),AND(OR(J$1005="",Datos!J989&gt;=J$1005),OR(J$1006="",Datos!J989&lt;=J$1006)),FALSE),TRUE))))</f>
        <v>0.0</v>
      </c>
      <c r="K989">
        <f>IF(Datos!K989="",0,IF(AND(K$1008&lt;&gt;"",Datos!K989=K$1008),0,IF(K$1004=0,0,1-CHOOSE(K$1004,IF(ISNUMBER(Datos!K989),AND(OR(K$1005="",Datos!K989&gt;=K$1005),OR(K$1006="",Datos!K989&lt;=K$1006)),FALSE),IF(ISNUMBER(Datos!K989),AND(Datos!K989=INT(Datos!K989),AND(OR(K$1005="",Datos!K989&gt;=K$1005),OR(K$1006="",Datos!K989&lt;=K$1006))),FALSE),OR(ISNUMBER(FIND(";"&amp;UPPER(TRIM(Datos!K989&amp;""))&amp;"=",K$1007)),ISNUMBER(FIND(";"&amp;UPPER(TRIM(Datos!K989&amp;""))&amp;";",K$1007))),OR(UPPER(TRIM(Datos!K989&amp;""))="SÍ",UPPER(TRIM(Datos!K989&amp;""))="SI",UPPER(TRIM(Datos!K989&amp;""))="NO"),IF(ISNUMBER(Datos!K989),AND(OR(K$1005="",Datos!K989&gt;=K$1005),OR(K$1006="",Datos!K989&lt;=K$1006)),FALSE),TRUE))))</f>
        <v>0.0</v>
      </c>
      <c r="L989">
        <f>IF(Datos!L989="",0,IF(AND(L$1008&lt;&gt;"",Datos!L989=L$1008),0,IF(L$1004=0,0,1-CHOOSE(L$1004,IF(ISNUMBER(Datos!L989),AND(OR(L$1005="",Datos!L989&gt;=L$1005),OR(L$1006="",Datos!L989&lt;=L$1006)),FALSE),IF(ISNUMBER(Datos!L989),AND(Datos!L989=INT(Datos!L989),AND(OR(L$1005="",Datos!L989&gt;=L$1005),OR(L$1006="",Datos!L989&lt;=L$1006))),FALSE),OR(ISNUMBER(FIND(";"&amp;UPPER(TRIM(Datos!L989&amp;""))&amp;"=",L$1007)),ISNUMBER(FIND(";"&amp;UPPER(TRIM(Datos!L989&amp;""))&amp;";",L$1007))),OR(UPPER(TRIM(Datos!L989&amp;""))="SÍ",UPPER(TRIM(Datos!L989&amp;""))="SI",UPPER(TRIM(Datos!L989&amp;""))="NO"),IF(ISNUMBER(Datos!L989),AND(OR(L$1005="",Datos!L989&gt;=L$1005),OR(L$1006="",Datos!L989&lt;=L$1006)),FALSE),TRUE))))</f>
        <v>0.0</v>
      </c>
      <c r="M989">
        <f>IF(Datos!M989="",0,IF(AND(M$1008&lt;&gt;"",Datos!M989=M$1008),0,IF(M$1004=0,0,1-CHOOSE(M$1004,IF(ISNUMBER(Datos!M989),AND(OR(M$1005="",Datos!M989&gt;=M$1005),OR(M$1006="",Datos!M989&lt;=M$1006)),FALSE),IF(ISNUMBER(Datos!M989),AND(Datos!M989=INT(Datos!M989),AND(OR(M$1005="",Datos!M989&gt;=M$1005),OR(M$1006="",Datos!M989&lt;=M$1006))),FALSE),OR(ISNUMBER(FIND(";"&amp;UPPER(TRIM(Datos!M989&amp;""))&amp;"=",M$1007)),ISNUMBER(FIND(";"&amp;UPPER(TRIM(Datos!M989&amp;""))&amp;";",M$1007))),OR(UPPER(TRIM(Datos!M989&amp;""))="SÍ",UPPER(TRIM(Datos!M989&amp;""))="SI",UPPER(TRIM(Datos!M989&amp;""))="NO"),IF(ISNUMBER(Datos!M989),AND(OR(M$1005="",Datos!M989&gt;=M$1005),OR(M$1006="",Datos!M989&lt;=M$1006)),FALSE),TRUE))))</f>
        <v>0.0</v>
      </c>
      <c r="N989">
        <f>IF(Datos!N989="",0,IF(AND(N$1008&lt;&gt;"",Datos!N989=N$1008),0,IF(N$1004=0,0,1-CHOOSE(N$1004,IF(ISNUMBER(Datos!N989),AND(OR(N$1005="",Datos!N989&gt;=N$1005),OR(N$1006="",Datos!N989&lt;=N$1006)),FALSE),IF(ISNUMBER(Datos!N989),AND(Datos!N989=INT(Datos!N989),AND(OR(N$1005="",Datos!N989&gt;=N$1005),OR(N$1006="",Datos!N989&lt;=N$1006))),FALSE),OR(ISNUMBER(FIND(";"&amp;UPPER(TRIM(Datos!N989&amp;""))&amp;"=",N$1007)),ISNUMBER(FIND(";"&amp;UPPER(TRIM(Datos!N989&amp;""))&amp;";",N$1007))),OR(UPPER(TRIM(Datos!N989&amp;""))="SÍ",UPPER(TRIM(Datos!N989&amp;""))="SI",UPPER(TRIM(Datos!N989&amp;""))="NO"),IF(ISNUMBER(Datos!N989),AND(OR(N$1005="",Datos!N989&gt;=N$1005),OR(N$1006="",Datos!N989&lt;=N$1006)),FALSE),TRUE))))</f>
        <v>0.0</v>
      </c>
      <c r="O989">
        <f>IF(Datos!O989="",0,IF(AND(O$1008&lt;&gt;"",Datos!O989=O$1008),0,IF(O$1004=0,0,1-CHOOSE(O$1004,IF(ISNUMBER(Datos!O989),AND(OR(O$1005="",Datos!O989&gt;=O$1005),OR(O$1006="",Datos!O989&lt;=O$1006)),FALSE),IF(ISNUMBER(Datos!O989),AND(Datos!O989=INT(Datos!O989),AND(OR(O$1005="",Datos!O989&gt;=O$1005),OR(O$1006="",Datos!O989&lt;=O$1006))),FALSE),OR(ISNUMBER(FIND(";"&amp;UPPER(TRIM(Datos!O989&amp;""))&amp;"=",O$1007)),ISNUMBER(FIND(";"&amp;UPPER(TRIM(Datos!O989&amp;""))&amp;";",O$1007))),OR(UPPER(TRIM(Datos!O989&amp;""))="SÍ",UPPER(TRIM(Datos!O989&amp;""))="SI",UPPER(TRIM(Datos!O989&amp;""))="NO"),IF(ISNUMBER(Datos!O989),AND(OR(O$1005="",Datos!O989&gt;=O$1005),OR(O$1006="",Datos!O989&lt;=O$1006)),FALSE),TRUE))))</f>
        <v>0.0</v>
      </c>
      <c r="P989">
        <f>IF(Datos!P989="",0,IF(AND(P$1008&lt;&gt;"",Datos!P989=P$1008),0,IF(P$1004=0,0,1-CHOOSE(P$1004,IF(ISNUMBER(Datos!P989),AND(OR(P$1005="",Datos!P989&gt;=P$1005),OR(P$1006="",Datos!P989&lt;=P$1006)),FALSE),IF(ISNUMBER(Datos!P989),AND(Datos!P989=INT(Datos!P989),AND(OR(P$1005="",Datos!P989&gt;=P$1005),OR(P$1006="",Datos!P989&lt;=P$1006))),FALSE),OR(ISNUMBER(FIND(";"&amp;UPPER(TRIM(Datos!P989&amp;""))&amp;"=",P$1007)),ISNUMBER(FIND(";"&amp;UPPER(TRIM(Datos!P989&amp;""))&amp;";",P$1007))),OR(UPPER(TRIM(Datos!P989&amp;""))="SÍ",UPPER(TRIM(Datos!P989&amp;""))="SI",UPPER(TRIM(Datos!P989&amp;""))="NO"),IF(ISNUMBER(Datos!P989),AND(OR(P$1005="",Datos!P989&gt;=P$1005),OR(P$1006="",Datos!P989&lt;=P$1006)),FALSE),TRUE))))</f>
        <v>0.0</v>
      </c>
      <c r="Q989">
        <f>IF(Datos!Q989="",0,IF(AND(Q$1008&lt;&gt;"",Datos!Q989=Q$1008),0,IF(Q$1004=0,0,1-CHOOSE(Q$1004,IF(ISNUMBER(Datos!Q989),AND(OR(Q$1005="",Datos!Q989&gt;=Q$1005),OR(Q$1006="",Datos!Q989&lt;=Q$1006)),FALSE),IF(ISNUMBER(Datos!Q989),AND(Datos!Q989=INT(Datos!Q989),AND(OR(Q$1005="",Datos!Q989&gt;=Q$1005),OR(Q$1006="",Datos!Q989&lt;=Q$1006))),FALSE),OR(ISNUMBER(FIND(";"&amp;UPPER(TRIM(Datos!Q989&amp;""))&amp;"=",Q$1007)),ISNUMBER(FIND(";"&amp;UPPER(TRIM(Datos!Q989&amp;""))&amp;";",Q$1007))),OR(UPPER(TRIM(Datos!Q989&amp;""))="SÍ",UPPER(TRIM(Datos!Q989&amp;""))="SI",UPPER(TRIM(Datos!Q989&amp;""))="NO"),IF(ISNUMBER(Datos!Q989),AND(OR(Q$1005="",Datos!Q989&gt;=Q$1005),OR(Q$1006="",Datos!Q989&lt;=Q$1006)),FALSE),TRUE))))</f>
        <v>0.0</v>
      </c>
      <c r="R989">
        <f>IF(Datos!R989="",0,IF(AND(R$1008&lt;&gt;"",Datos!R989=R$1008),0,IF(R$1004=0,0,1-CHOOSE(R$1004,IF(ISNUMBER(Datos!R989),AND(OR(R$1005="",Datos!R989&gt;=R$1005),OR(R$1006="",Datos!R989&lt;=R$1006)),FALSE),IF(ISNUMBER(Datos!R989),AND(Datos!R989=INT(Datos!R989),AND(OR(R$1005="",Datos!R989&gt;=R$1005),OR(R$1006="",Datos!R989&lt;=R$1006))),FALSE),OR(ISNUMBER(FIND(";"&amp;UPPER(TRIM(Datos!R989&amp;""))&amp;"=",R$1007)),ISNUMBER(FIND(";"&amp;UPPER(TRIM(Datos!R989&amp;""))&amp;";",R$1007))),OR(UPPER(TRIM(Datos!R989&amp;""))="SÍ",UPPER(TRIM(Datos!R989&amp;""))="SI",UPPER(TRIM(Datos!R989&amp;""))="NO"),IF(ISNUMBER(Datos!R989),AND(OR(R$1005="",Datos!R989&gt;=R$1005),OR(R$1006="",Datos!R989&lt;=R$1006)),FALSE),TRUE))))</f>
        <v>0.0</v>
      </c>
      <c r="S989">
        <f>IF(Datos!S989="",0,IF(AND(S$1008&lt;&gt;"",Datos!S989=S$1008),0,IF(S$1004=0,0,1-CHOOSE(S$1004,IF(ISNUMBER(Datos!S989),AND(OR(S$1005="",Datos!S989&gt;=S$1005),OR(S$1006="",Datos!S989&lt;=S$1006)),FALSE),IF(ISNUMBER(Datos!S989),AND(Datos!S989=INT(Datos!S989),AND(OR(S$1005="",Datos!S989&gt;=S$1005),OR(S$1006="",Datos!S989&lt;=S$1006))),FALSE),OR(ISNUMBER(FIND(";"&amp;UPPER(TRIM(Datos!S989&amp;""))&amp;"=",S$1007)),ISNUMBER(FIND(";"&amp;UPPER(TRIM(Datos!S989&amp;""))&amp;";",S$1007))),OR(UPPER(TRIM(Datos!S989&amp;""))="SÍ",UPPER(TRIM(Datos!S989&amp;""))="SI",UPPER(TRIM(Datos!S989&amp;""))="NO"),IF(ISNUMBER(Datos!S989),AND(OR(S$1005="",Datos!S989&gt;=S$1005),OR(S$1006="",Datos!S989&lt;=S$1006)),FALSE),TRUE))))</f>
        <v>0.0</v>
      </c>
      <c r="T989">
        <f>IF(Datos!T989="",0,IF(AND(T$1008&lt;&gt;"",Datos!T989=T$1008),0,IF(T$1004=0,0,1-CHOOSE(T$1004,IF(ISNUMBER(Datos!T989),AND(OR(T$1005="",Datos!T989&gt;=T$1005),OR(T$1006="",Datos!T989&lt;=T$1006)),FALSE),IF(ISNUMBER(Datos!T989),AND(Datos!T989=INT(Datos!T989),AND(OR(T$1005="",Datos!T989&gt;=T$1005),OR(T$1006="",Datos!T989&lt;=T$1006))),FALSE),OR(ISNUMBER(FIND(";"&amp;UPPER(TRIM(Datos!T989&amp;""))&amp;"=",T$1007)),ISNUMBER(FIND(";"&amp;UPPER(TRIM(Datos!T989&amp;""))&amp;";",T$1007))),OR(UPPER(TRIM(Datos!T989&amp;""))="SÍ",UPPER(TRIM(Datos!T989&amp;""))="SI",UPPER(TRIM(Datos!T989&amp;""))="NO"),IF(ISNUMBER(Datos!T989),AND(OR(T$1005="",Datos!T989&gt;=T$1005),OR(T$1006="",Datos!T989&lt;=T$1006)),FALSE),TRUE))))</f>
        <v>0.0</v>
      </c>
      <c r="U989">
        <f>IF(Datos!U989="",0,IF(AND(U$1008&lt;&gt;"",Datos!U989=U$1008),0,IF(U$1004=0,0,1-CHOOSE(U$1004,IF(ISNUMBER(Datos!U989),AND(OR(U$1005="",Datos!U989&gt;=U$1005),OR(U$1006="",Datos!U989&lt;=U$1006)),FALSE),IF(ISNUMBER(Datos!U989),AND(Datos!U989=INT(Datos!U989),AND(OR(U$1005="",Datos!U989&gt;=U$1005),OR(U$1006="",Datos!U989&lt;=U$1006))),FALSE),OR(ISNUMBER(FIND(";"&amp;UPPER(TRIM(Datos!U989&amp;""))&amp;"=",U$1007)),ISNUMBER(FIND(";"&amp;UPPER(TRIM(Datos!U989&amp;""))&amp;";",U$1007))),OR(UPPER(TRIM(Datos!U989&amp;""))="SÍ",UPPER(TRIM(Datos!U989&amp;""))="SI",UPPER(TRIM(Datos!U989&amp;""))="NO"),IF(ISNUMBER(Datos!U989),AND(OR(U$1005="",Datos!U989&gt;=U$1005),OR(U$1006="",Datos!U989&lt;=U$1006)),FALSE),TRUE))))</f>
        <v>0.0</v>
      </c>
      <c r="V989">
        <f>IF(Datos!V989="",0,IF(AND(V$1008&lt;&gt;"",Datos!V989=V$1008),0,IF(V$1004=0,0,1-CHOOSE(V$1004,IF(ISNUMBER(Datos!V989),AND(OR(V$1005="",Datos!V989&gt;=V$1005),OR(V$1006="",Datos!V989&lt;=V$1006)),FALSE),IF(ISNUMBER(Datos!V989),AND(Datos!V989=INT(Datos!V989),AND(OR(V$1005="",Datos!V989&gt;=V$1005),OR(V$1006="",Datos!V989&lt;=V$1006))),FALSE),OR(ISNUMBER(FIND(";"&amp;UPPER(TRIM(Datos!V989&amp;""))&amp;"=",V$1007)),ISNUMBER(FIND(";"&amp;UPPER(TRIM(Datos!V989&amp;""))&amp;";",V$1007))),OR(UPPER(TRIM(Datos!V989&amp;""))="SÍ",UPPER(TRIM(Datos!V989&amp;""))="SI",UPPER(TRIM(Datos!V989&amp;""))="NO"),IF(ISNUMBER(Datos!V989),AND(OR(V$1005="",Datos!V989&gt;=V$1005),OR(V$1006="",Datos!V989&lt;=V$1006)),FALSE),TRUE))))</f>
        <v>0.0</v>
      </c>
      <c r="W989">
        <f>IF(Datos!W989="",0,IF(AND(W$1008&lt;&gt;"",Datos!W989=W$1008),0,IF(W$1004=0,0,1-CHOOSE(W$1004,IF(ISNUMBER(Datos!W989),AND(OR(W$1005="",Datos!W989&gt;=W$1005),OR(W$1006="",Datos!W989&lt;=W$1006)),FALSE),IF(ISNUMBER(Datos!W989),AND(Datos!W989=INT(Datos!W989),AND(OR(W$1005="",Datos!W989&gt;=W$1005),OR(W$1006="",Datos!W989&lt;=W$1006))),FALSE),OR(ISNUMBER(FIND(";"&amp;UPPER(TRIM(Datos!W989&amp;""))&amp;"=",W$1007)),ISNUMBER(FIND(";"&amp;UPPER(TRIM(Datos!W989&amp;""))&amp;";",W$1007))),OR(UPPER(TRIM(Datos!W989&amp;""))="SÍ",UPPER(TRIM(Datos!W989&amp;""))="SI",UPPER(TRIM(Datos!W989&amp;""))="NO"),IF(ISNUMBER(Datos!W989),AND(OR(W$1005="",Datos!W989&gt;=W$1005),OR(W$1006="",Datos!W989&lt;=W$1006)),FALSE),TRUE))))</f>
        <v>0.0</v>
      </c>
      <c r="X989">
        <f>IF(Datos!X989="",0,IF(AND(X$1008&lt;&gt;"",Datos!X989=X$1008),0,IF(X$1004=0,0,1-CHOOSE(X$1004,IF(ISNUMBER(Datos!X989),AND(OR(X$1005="",Datos!X989&gt;=X$1005),OR(X$1006="",Datos!X989&lt;=X$1006)),FALSE),IF(ISNUMBER(Datos!X989),AND(Datos!X989=INT(Datos!X989),AND(OR(X$1005="",Datos!X989&gt;=X$1005),OR(X$1006="",Datos!X989&lt;=X$1006))),FALSE),OR(ISNUMBER(FIND(";"&amp;UPPER(TRIM(Datos!X989&amp;""))&amp;"=",X$1007)),ISNUMBER(FIND(";"&amp;UPPER(TRIM(Datos!X989&amp;""))&amp;";",X$1007))),OR(UPPER(TRIM(Datos!X989&amp;""))="SÍ",UPPER(TRIM(Datos!X989&amp;""))="SI",UPPER(TRIM(Datos!X989&amp;""))="NO"),IF(ISNUMBER(Datos!X989),AND(OR(X$1005="",Datos!X989&gt;=X$1005),OR(X$1006="",Datos!X989&lt;=X$1006)),FALSE),TRUE))))</f>
        <v>0.0</v>
      </c>
      <c r="Y989">
        <f>IF(Datos!Y989="",0,IF(AND(Y$1008&lt;&gt;"",Datos!Y989=Y$1008),0,IF(Y$1004=0,0,1-CHOOSE(Y$1004,IF(ISNUMBER(Datos!Y989),AND(OR(Y$1005="",Datos!Y989&gt;=Y$1005),OR(Y$1006="",Datos!Y989&lt;=Y$1006)),FALSE),IF(ISNUMBER(Datos!Y989),AND(Datos!Y989=INT(Datos!Y989),AND(OR(Y$1005="",Datos!Y989&gt;=Y$1005),OR(Y$1006="",Datos!Y989&lt;=Y$1006))),FALSE),OR(ISNUMBER(FIND(";"&amp;UPPER(TRIM(Datos!Y989&amp;""))&amp;"=",Y$1007)),ISNUMBER(FIND(";"&amp;UPPER(TRIM(Datos!Y989&amp;""))&amp;";",Y$1007))),OR(UPPER(TRIM(Datos!Y989&amp;""))="SÍ",UPPER(TRIM(Datos!Y989&amp;""))="SI",UPPER(TRIM(Datos!Y989&amp;""))="NO"),IF(ISNUMBER(Datos!Y989),AND(OR(Y$1005="",Datos!Y989&gt;=Y$1005),OR(Y$1006="",Datos!Y989&lt;=Y$1006)),FALSE),TRUE))))</f>
        <v>0.0</v>
      </c>
      <c r="Z989">
        <f>IF(Datos!Z989="",0,IF(AND(Z$1008&lt;&gt;"",Datos!Z989=Z$1008),0,IF(Z$1004=0,0,1-CHOOSE(Z$1004,IF(ISNUMBER(Datos!Z989),AND(OR(Z$1005="",Datos!Z989&gt;=Z$1005),OR(Z$1006="",Datos!Z989&lt;=Z$1006)),FALSE),IF(ISNUMBER(Datos!Z989),AND(Datos!Z989=INT(Datos!Z989),AND(OR(Z$1005="",Datos!Z989&gt;=Z$1005),OR(Z$1006="",Datos!Z989&lt;=Z$1006))),FALSE),OR(ISNUMBER(FIND(";"&amp;UPPER(TRIM(Datos!Z989&amp;""))&amp;"=",Z$1007)),ISNUMBER(FIND(";"&amp;UPPER(TRIM(Datos!Z989&amp;""))&amp;";",Z$1007))),OR(UPPER(TRIM(Datos!Z989&amp;""))="SÍ",UPPER(TRIM(Datos!Z989&amp;""))="SI",UPPER(TRIM(Datos!Z989&amp;""))="NO"),IF(ISNUMBER(Datos!Z989),AND(OR(Z$1005="",Datos!Z989&gt;=Z$1005),OR(Z$1006="",Datos!Z989&lt;=Z$1006)),FALSE),TRUE))))</f>
        <v>0.0</v>
      </c>
      <c r="AA989">
        <f>IF(Datos!AA989="",0,IF(AND(AA$1008&lt;&gt;"",Datos!AA989=AA$1008),0,IF(AA$1004=0,0,1-CHOOSE(AA$1004,IF(ISNUMBER(Datos!AA989),AND(OR(AA$1005="",Datos!AA989&gt;=AA$1005),OR(AA$1006="",Datos!AA989&lt;=AA$1006)),FALSE),IF(ISNUMBER(Datos!AA989),AND(Datos!AA989=INT(Datos!AA989),AND(OR(AA$1005="",Datos!AA989&gt;=AA$1005),OR(AA$1006="",Datos!AA989&lt;=AA$1006))),FALSE),OR(ISNUMBER(FIND(";"&amp;UPPER(TRIM(Datos!AA989&amp;""))&amp;"=",AA$1007)),ISNUMBER(FIND(";"&amp;UPPER(TRIM(Datos!AA989&amp;""))&amp;";",AA$1007))),OR(UPPER(TRIM(Datos!AA989&amp;""))="SÍ",UPPER(TRIM(Datos!AA989&amp;""))="SI",UPPER(TRIM(Datos!AA989&amp;""))="NO"),IF(ISNUMBER(Datos!AA989),AND(OR(AA$1005="",Datos!AA989&gt;=AA$1005),OR(AA$1006="",Datos!AA989&lt;=AA$1006)),FALSE),TRUE))))</f>
        <v>0.0</v>
      </c>
      <c r="AB989">
        <f>IF(Datos!AB989="",0,IF(AND(AB$1008&lt;&gt;"",Datos!AB989=AB$1008),0,IF(AB$1004=0,0,1-CHOOSE(AB$1004,IF(ISNUMBER(Datos!AB989),AND(OR(AB$1005="",Datos!AB989&gt;=AB$1005),OR(AB$1006="",Datos!AB989&lt;=AB$1006)),FALSE),IF(ISNUMBER(Datos!AB989),AND(Datos!AB989=INT(Datos!AB989),AND(OR(AB$1005="",Datos!AB989&gt;=AB$1005),OR(AB$1006="",Datos!AB989&lt;=AB$1006))),FALSE),OR(ISNUMBER(FIND(";"&amp;UPPER(TRIM(Datos!AB989&amp;""))&amp;"=",AB$1007)),ISNUMBER(FIND(";"&amp;UPPER(TRIM(Datos!AB989&amp;""))&amp;";",AB$1007))),OR(UPPER(TRIM(Datos!AB989&amp;""))="SÍ",UPPER(TRIM(Datos!AB989&amp;""))="SI",UPPER(TRIM(Datos!AB989&amp;""))="NO"),IF(ISNUMBER(Datos!AB989),AND(OR(AB$1005="",Datos!AB989&gt;=AB$1005),OR(AB$1006="",Datos!AB989&lt;=AB$1006)),FALSE),TRUE))))</f>
        <v>0.0</v>
      </c>
      <c r="AC989">
        <f>IF(Datos!AC989="",0,IF(AND(AC$1008&lt;&gt;"",Datos!AC989=AC$1008),0,IF(AC$1004=0,0,1-CHOOSE(AC$1004,IF(ISNUMBER(Datos!AC989),AND(OR(AC$1005="",Datos!AC989&gt;=AC$1005),OR(AC$1006="",Datos!AC989&lt;=AC$1006)),FALSE),IF(ISNUMBER(Datos!AC989),AND(Datos!AC989=INT(Datos!AC989),AND(OR(AC$1005="",Datos!AC989&gt;=AC$1005),OR(AC$1006="",Datos!AC989&lt;=AC$1006))),FALSE),OR(ISNUMBER(FIND(";"&amp;UPPER(TRIM(Datos!AC989&amp;""))&amp;"=",AC$1007)),ISNUMBER(FIND(";"&amp;UPPER(TRIM(Datos!AC989&amp;""))&amp;";",AC$1007))),OR(UPPER(TRIM(Datos!AC989&amp;""))="SÍ",UPPER(TRIM(Datos!AC989&amp;""))="SI",UPPER(TRIM(Datos!AC989&amp;""))="NO"),IF(ISNUMBER(Datos!AC989),AND(OR(AC$1005="",Datos!AC989&gt;=AC$1005),OR(AC$1006="",Datos!AC989&lt;=AC$1006)),FALSE),TRUE))))</f>
        <v>0.0</v>
      </c>
      <c r="AD989">
        <f>IF(Datos!AD989="",0,IF(AND(AD$1008&lt;&gt;"",Datos!AD989=AD$1008),0,IF(AD$1004=0,0,1-CHOOSE(AD$1004,IF(ISNUMBER(Datos!AD989),AND(OR(AD$1005="",Datos!AD989&gt;=AD$1005),OR(AD$1006="",Datos!AD989&lt;=AD$1006)),FALSE),IF(ISNUMBER(Datos!AD989),AND(Datos!AD989=INT(Datos!AD989),AND(OR(AD$1005="",Datos!AD989&gt;=AD$1005),OR(AD$1006="",Datos!AD989&lt;=AD$1006))),FALSE),OR(ISNUMBER(FIND(";"&amp;UPPER(TRIM(Datos!AD989&amp;""))&amp;"=",AD$1007)),ISNUMBER(FIND(";"&amp;UPPER(TRIM(Datos!AD989&amp;""))&amp;";",AD$1007))),OR(UPPER(TRIM(Datos!AD989&amp;""))="SÍ",UPPER(TRIM(Datos!AD989&amp;""))="SI",UPPER(TRIM(Datos!AD989&amp;""))="NO"),IF(ISNUMBER(Datos!AD989),AND(OR(AD$1005="",Datos!AD989&gt;=AD$1005),OR(AD$1006="",Datos!AD989&lt;=AD$1006)),FALSE),TRUE))))</f>
        <v>0.0</v>
      </c>
      <c r="AE989">
        <f>IF(Datos!AE989="",0,IF(AND(AE$1008&lt;&gt;"",Datos!AE989=AE$1008),0,IF(AE$1004=0,0,1-CHOOSE(AE$1004,IF(ISNUMBER(Datos!AE989),AND(OR(AE$1005="",Datos!AE989&gt;=AE$1005),OR(AE$1006="",Datos!AE989&lt;=AE$1006)),FALSE),IF(ISNUMBER(Datos!AE989),AND(Datos!AE989=INT(Datos!AE989),AND(OR(AE$1005="",Datos!AE989&gt;=AE$1005),OR(AE$1006="",Datos!AE989&lt;=AE$1006))),FALSE),OR(ISNUMBER(FIND(";"&amp;UPPER(TRIM(Datos!AE989&amp;""))&amp;"=",AE$1007)),ISNUMBER(FIND(";"&amp;UPPER(TRIM(Datos!AE989&amp;""))&amp;";",AE$1007))),OR(UPPER(TRIM(Datos!AE989&amp;""))="SÍ",UPPER(TRIM(Datos!AE989&amp;""))="SI",UPPER(TRIM(Datos!AE989&amp;""))="NO"),IF(ISNUMBER(Datos!AE989),AND(OR(AE$1005="",Datos!AE989&gt;=AE$1005),OR(AE$1006="",Datos!AE989&lt;=AE$1006)),FALSE),TRUE))))</f>
        <v>0.0</v>
      </c>
    </row>
    <row r="990" spans="2:31">
      <c r="B990">
        <f>IF(Datos!B990="",0,IF(AND(B$1008&lt;&gt;"",Datos!B990=B$1008),0,IF(B$1004=0,0,1-CHOOSE(B$1004,IF(ISNUMBER(Datos!B990),AND(OR(B$1005="",Datos!B990&gt;=B$1005),OR(B$1006="",Datos!B990&lt;=B$1006)),FALSE),IF(ISNUMBER(Datos!B990),AND(Datos!B990=INT(Datos!B990),AND(OR(B$1005="",Datos!B990&gt;=B$1005),OR(B$1006="",Datos!B990&lt;=B$1006))),FALSE),OR(ISNUMBER(FIND(";"&amp;UPPER(TRIM(Datos!B990&amp;""))&amp;"=",B$1007)),ISNUMBER(FIND(";"&amp;UPPER(TRIM(Datos!B990&amp;""))&amp;";",B$1007))),OR(UPPER(TRIM(Datos!B990&amp;""))="SÍ",UPPER(TRIM(Datos!B990&amp;""))="SI",UPPER(TRIM(Datos!B990&amp;""))="NO"),IF(ISNUMBER(Datos!B990),AND(OR(B$1005="",Datos!B990&gt;=B$1005),OR(B$1006="",Datos!B990&lt;=B$1006)),FALSE),TRUE))))</f>
        <v>0.0</v>
      </c>
      <c r="C990">
        <f>IF(Datos!C990="",0,IF(AND(C$1008&lt;&gt;"",Datos!C990=C$1008),0,IF(C$1004=0,0,1-CHOOSE(C$1004,IF(ISNUMBER(Datos!C990),AND(OR(C$1005="",Datos!C990&gt;=C$1005),OR(C$1006="",Datos!C990&lt;=C$1006)),FALSE),IF(ISNUMBER(Datos!C990),AND(Datos!C990=INT(Datos!C990),AND(OR(C$1005="",Datos!C990&gt;=C$1005),OR(C$1006="",Datos!C990&lt;=C$1006))),FALSE),OR(ISNUMBER(FIND(";"&amp;UPPER(TRIM(Datos!C990&amp;""))&amp;"=",C$1007)),ISNUMBER(FIND(";"&amp;UPPER(TRIM(Datos!C990&amp;""))&amp;";",C$1007))),OR(UPPER(TRIM(Datos!C990&amp;""))="SÍ",UPPER(TRIM(Datos!C990&amp;""))="SI",UPPER(TRIM(Datos!C990&amp;""))="NO"),IF(ISNUMBER(Datos!C990),AND(OR(C$1005="",Datos!C990&gt;=C$1005),OR(C$1006="",Datos!C990&lt;=C$1006)),FALSE),TRUE))))</f>
        <v>0.0</v>
      </c>
      <c r="D990">
        <f>IF(Datos!D990="",0,IF(AND(D$1008&lt;&gt;"",Datos!D990=D$1008),0,IF(D$1004=0,0,1-CHOOSE(D$1004,IF(ISNUMBER(Datos!D990),AND(OR(D$1005="",Datos!D990&gt;=D$1005),OR(D$1006="",Datos!D990&lt;=D$1006)),FALSE),IF(ISNUMBER(Datos!D990),AND(Datos!D990=INT(Datos!D990),AND(OR(D$1005="",Datos!D990&gt;=D$1005),OR(D$1006="",Datos!D990&lt;=D$1006))),FALSE),OR(ISNUMBER(FIND(";"&amp;UPPER(TRIM(Datos!D990&amp;""))&amp;"=",D$1007)),ISNUMBER(FIND(";"&amp;UPPER(TRIM(Datos!D990&amp;""))&amp;";",D$1007))),OR(UPPER(TRIM(Datos!D990&amp;""))="SÍ",UPPER(TRIM(Datos!D990&amp;""))="SI",UPPER(TRIM(Datos!D990&amp;""))="NO"),IF(ISNUMBER(Datos!D990),AND(OR(D$1005="",Datos!D990&gt;=D$1005),OR(D$1006="",Datos!D990&lt;=D$1006)),FALSE),TRUE))))</f>
        <v>0.0</v>
      </c>
      <c r="E990">
        <f>IF(Datos!E990="",0,IF(AND(E$1008&lt;&gt;"",Datos!E990=E$1008),0,IF(E$1004=0,0,1-CHOOSE(E$1004,IF(ISNUMBER(Datos!E990),AND(OR(E$1005="",Datos!E990&gt;=E$1005),OR(E$1006="",Datos!E990&lt;=E$1006)),FALSE),IF(ISNUMBER(Datos!E990),AND(Datos!E990=INT(Datos!E990),AND(OR(E$1005="",Datos!E990&gt;=E$1005),OR(E$1006="",Datos!E990&lt;=E$1006))),FALSE),OR(ISNUMBER(FIND(";"&amp;UPPER(TRIM(Datos!E990&amp;""))&amp;"=",E$1007)),ISNUMBER(FIND(";"&amp;UPPER(TRIM(Datos!E990&amp;""))&amp;";",E$1007))),OR(UPPER(TRIM(Datos!E990&amp;""))="SÍ",UPPER(TRIM(Datos!E990&amp;""))="SI",UPPER(TRIM(Datos!E990&amp;""))="NO"),IF(ISNUMBER(Datos!E990),AND(OR(E$1005="",Datos!E990&gt;=E$1005),OR(E$1006="",Datos!E990&lt;=E$1006)),FALSE),TRUE))))</f>
        <v>0.0</v>
      </c>
      <c r="F990">
        <f>IF(Datos!F990="",0,IF(AND(F$1008&lt;&gt;"",Datos!F990=F$1008),0,IF(F$1004=0,0,1-CHOOSE(F$1004,IF(ISNUMBER(Datos!F990),AND(OR(F$1005="",Datos!F990&gt;=F$1005),OR(F$1006="",Datos!F990&lt;=F$1006)),FALSE),IF(ISNUMBER(Datos!F990),AND(Datos!F990=INT(Datos!F990),AND(OR(F$1005="",Datos!F990&gt;=F$1005),OR(F$1006="",Datos!F990&lt;=F$1006))),FALSE),OR(ISNUMBER(FIND(";"&amp;UPPER(TRIM(Datos!F990&amp;""))&amp;"=",F$1007)),ISNUMBER(FIND(";"&amp;UPPER(TRIM(Datos!F990&amp;""))&amp;";",F$1007))),OR(UPPER(TRIM(Datos!F990&amp;""))="SÍ",UPPER(TRIM(Datos!F990&amp;""))="SI",UPPER(TRIM(Datos!F990&amp;""))="NO"),IF(ISNUMBER(Datos!F990),AND(OR(F$1005="",Datos!F990&gt;=F$1005),OR(F$1006="",Datos!F990&lt;=F$1006)),FALSE),TRUE))))</f>
        <v>0.0</v>
      </c>
      <c r="G990">
        <f>IF(Datos!G990="",0,IF(AND(G$1008&lt;&gt;"",Datos!G990=G$1008),0,IF(G$1004=0,0,1-CHOOSE(G$1004,IF(ISNUMBER(Datos!G990),AND(OR(G$1005="",Datos!G990&gt;=G$1005),OR(G$1006="",Datos!G990&lt;=G$1006)),FALSE),IF(ISNUMBER(Datos!G990),AND(Datos!G990=INT(Datos!G990),AND(OR(G$1005="",Datos!G990&gt;=G$1005),OR(G$1006="",Datos!G990&lt;=G$1006))),FALSE),OR(ISNUMBER(FIND(";"&amp;UPPER(TRIM(Datos!G990&amp;""))&amp;"=",G$1007)),ISNUMBER(FIND(";"&amp;UPPER(TRIM(Datos!G990&amp;""))&amp;";",G$1007))),OR(UPPER(TRIM(Datos!G990&amp;""))="SÍ",UPPER(TRIM(Datos!G990&amp;""))="SI",UPPER(TRIM(Datos!G990&amp;""))="NO"),IF(ISNUMBER(Datos!G990),AND(OR(G$1005="",Datos!G990&gt;=G$1005),OR(G$1006="",Datos!G990&lt;=G$1006)),FALSE),TRUE))))</f>
        <v>0.0</v>
      </c>
      <c r="H990">
        <f>IF(Datos!H990="",0,IF(AND(H$1008&lt;&gt;"",Datos!H990=H$1008),0,IF(H$1004=0,0,1-CHOOSE(H$1004,IF(ISNUMBER(Datos!H990),AND(OR(H$1005="",Datos!H990&gt;=H$1005),OR(H$1006="",Datos!H990&lt;=H$1006)),FALSE),IF(ISNUMBER(Datos!H990),AND(Datos!H990=INT(Datos!H990),AND(OR(H$1005="",Datos!H990&gt;=H$1005),OR(H$1006="",Datos!H990&lt;=H$1006))),FALSE),OR(ISNUMBER(FIND(";"&amp;UPPER(TRIM(Datos!H990&amp;""))&amp;"=",H$1007)),ISNUMBER(FIND(";"&amp;UPPER(TRIM(Datos!H990&amp;""))&amp;";",H$1007))),OR(UPPER(TRIM(Datos!H990&amp;""))="SÍ",UPPER(TRIM(Datos!H990&amp;""))="SI",UPPER(TRIM(Datos!H990&amp;""))="NO"),IF(ISNUMBER(Datos!H990),AND(OR(H$1005="",Datos!H990&gt;=H$1005),OR(H$1006="",Datos!H990&lt;=H$1006)),FALSE),TRUE))))</f>
        <v>0.0</v>
      </c>
      <c r="I990">
        <f>IF(Datos!I990="",0,IF(AND(I$1008&lt;&gt;"",Datos!I990=I$1008),0,IF(I$1004=0,0,1-CHOOSE(I$1004,IF(ISNUMBER(Datos!I990),AND(OR(I$1005="",Datos!I990&gt;=I$1005),OR(I$1006="",Datos!I990&lt;=I$1006)),FALSE),IF(ISNUMBER(Datos!I990),AND(Datos!I990=INT(Datos!I990),AND(OR(I$1005="",Datos!I990&gt;=I$1005),OR(I$1006="",Datos!I990&lt;=I$1006))),FALSE),OR(ISNUMBER(FIND(";"&amp;UPPER(TRIM(Datos!I990&amp;""))&amp;"=",I$1007)),ISNUMBER(FIND(";"&amp;UPPER(TRIM(Datos!I990&amp;""))&amp;";",I$1007))),OR(UPPER(TRIM(Datos!I990&amp;""))="SÍ",UPPER(TRIM(Datos!I990&amp;""))="SI",UPPER(TRIM(Datos!I990&amp;""))="NO"),IF(ISNUMBER(Datos!I990),AND(OR(I$1005="",Datos!I990&gt;=I$1005),OR(I$1006="",Datos!I990&lt;=I$1006)),FALSE),TRUE))))</f>
        <v>0.0</v>
      </c>
      <c r="J990">
        <f>IF(Datos!J990="",0,IF(AND(J$1008&lt;&gt;"",Datos!J990=J$1008),0,IF(J$1004=0,0,1-CHOOSE(J$1004,IF(ISNUMBER(Datos!J990),AND(OR(J$1005="",Datos!J990&gt;=J$1005),OR(J$1006="",Datos!J990&lt;=J$1006)),FALSE),IF(ISNUMBER(Datos!J990),AND(Datos!J990=INT(Datos!J990),AND(OR(J$1005="",Datos!J990&gt;=J$1005),OR(J$1006="",Datos!J990&lt;=J$1006))),FALSE),OR(ISNUMBER(FIND(";"&amp;UPPER(TRIM(Datos!J990&amp;""))&amp;"=",J$1007)),ISNUMBER(FIND(";"&amp;UPPER(TRIM(Datos!J990&amp;""))&amp;";",J$1007))),OR(UPPER(TRIM(Datos!J990&amp;""))="SÍ",UPPER(TRIM(Datos!J990&amp;""))="SI",UPPER(TRIM(Datos!J990&amp;""))="NO"),IF(ISNUMBER(Datos!J990),AND(OR(J$1005="",Datos!J990&gt;=J$1005),OR(J$1006="",Datos!J990&lt;=J$1006)),FALSE),TRUE))))</f>
        <v>0.0</v>
      </c>
      <c r="K990">
        <f>IF(Datos!K990="",0,IF(AND(K$1008&lt;&gt;"",Datos!K990=K$1008),0,IF(K$1004=0,0,1-CHOOSE(K$1004,IF(ISNUMBER(Datos!K990),AND(OR(K$1005="",Datos!K990&gt;=K$1005),OR(K$1006="",Datos!K990&lt;=K$1006)),FALSE),IF(ISNUMBER(Datos!K990),AND(Datos!K990=INT(Datos!K990),AND(OR(K$1005="",Datos!K990&gt;=K$1005),OR(K$1006="",Datos!K990&lt;=K$1006))),FALSE),OR(ISNUMBER(FIND(";"&amp;UPPER(TRIM(Datos!K990&amp;""))&amp;"=",K$1007)),ISNUMBER(FIND(";"&amp;UPPER(TRIM(Datos!K990&amp;""))&amp;";",K$1007))),OR(UPPER(TRIM(Datos!K990&amp;""))="SÍ",UPPER(TRIM(Datos!K990&amp;""))="SI",UPPER(TRIM(Datos!K990&amp;""))="NO"),IF(ISNUMBER(Datos!K990),AND(OR(K$1005="",Datos!K990&gt;=K$1005),OR(K$1006="",Datos!K990&lt;=K$1006)),FALSE),TRUE))))</f>
        <v>0.0</v>
      </c>
      <c r="L990">
        <f>IF(Datos!L990="",0,IF(AND(L$1008&lt;&gt;"",Datos!L990=L$1008),0,IF(L$1004=0,0,1-CHOOSE(L$1004,IF(ISNUMBER(Datos!L990),AND(OR(L$1005="",Datos!L990&gt;=L$1005),OR(L$1006="",Datos!L990&lt;=L$1006)),FALSE),IF(ISNUMBER(Datos!L990),AND(Datos!L990=INT(Datos!L990),AND(OR(L$1005="",Datos!L990&gt;=L$1005),OR(L$1006="",Datos!L990&lt;=L$1006))),FALSE),OR(ISNUMBER(FIND(";"&amp;UPPER(TRIM(Datos!L990&amp;""))&amp;"=",L$1007)),ISNUMBER(FIND(";"&amp;UPPER(TRIM(Datos!L990&amp;""))&amp;";",L$1007))),OR(UPPER(TRIM(Datos!L990&amp;""))="SÍ",UPPER(TRIM(Datos!L990&amp;""))="SI",UPPER(TRIM(Datos!L990&amp;""))="NO"),IF(ISNUMBER(Datos!L990),AND(OR(L$1005="",Datos!L990&gt;=L$1005),OR(L$1006="",Datos!L990&lt;=L$1006)),FALSE),TRUE))))</f>
        <v>0.0</v>
      </c>
      <c r="M990">
        <f>IF(Datos!M990="",0,IF(AND(M$1008&lt;&gt;"",Datos!M990=M$1008),0,IF(M$1004=0,0,1-CHOOSE(M$1004,IF(ISNUMBER(Datos!M990),AND(OR(M$1005="",Datos!M990&gt;=M$1005),OR(M$1006="",Datos!M990&lt;=M$1006)),FALSE),IF(ISNUMBER(Datos!M990),AND(Datos!M990=INT(Datos!M990),AND(OR(M$1005="",Datos!M990&gt;=M$1005),OR(M$1006="",Datos!M990&lt;=M$1006))),FALSE),OR(ISNUMBER(FIND(";"&amp;UPPER(TRIM(Datos!M990&amp;""))&amp;"=",M$1007)),ISNUMBER(FIND(";"&amp;UPPER(TRIM(Datos!M990&amp;""))&amp;";",M$1007))),OR(UPPER(TRIM(Datos!M990&amp;""))="SÍ",UPPER(TRIM(Datos!M990&amp;""))="SI",UPPER(TRIM(Datos!M990&amp;""))="NO"),IF(ISNUMBER(Datos!M990),AND(OR(M$1005="",Datos!M990&gt;=M$1005),OR(M$1006="",Datos!M990&lt;=M$1006)),FALSE),TRUE))))</f>
        <v>0.0</v>
      </c>
      <c r="N990">
        <f>IF(Datos!N990="",0,IF(AND(N$1008&lt;&gt;"",Datos!N990=N$1008),0,IF(N$1004=0,0,1-CHOOSE(N$1004,IF(ISNUMBER(Datos!N990),AND(OR(N$1005="",Datos!N990&gt;=N$1005),OR(N$1006="",Datos!N990&lt;=N$1006)),FALSE),IF(ISNUMBER(Datos!N990),AND(Datos!N990=INT(Datos!N990),AND(OR(N$1005="",Datos!N990&gt;=N$1005),OR(N$1006="",Datos!N990&lt;=N$1006))),FALSE),OR(ISNUMBER(FIND(";"&amp;UPPER(TRIM(Datos!N990&amp;""))&amp;"=",N$1007)),ISNUMBER(FIND(";"&amp;UPPER(TRIM(Datos!N990&amp;""))&amp;";",N$1007))),OR(UPPER(TRIM(Datos!N990&amp;""))="SÍ",UPPER(TRIM(Datos!N990&amp;""))="SI",UPPER(TRIM(Datos!N990&amp;""))="NO"),IF(ISNUMBER(Datos!N990),AND(OR(N$1005="",Datos!N990&gt;=N$1005),OR(N$1006="",Datos!N990&lt;=N$1006)),FALSE),TRUE))))</f>
        <v>0.0</v>
      </c>
      <c r="O990">
        <f>IF(Datos!O990="",0,IF(AND(O$1008&lt;&gt;"",Datos!O990=O$1008),0,IF(O$1004=0,0,1-CHOOSE(O$1004,IF(ISNUMBER(Datos!O990),AND(OR(O$1005="",Datos!O990&gt;=O$1005),OR(O$1006="",Datos!O990&lt;=O$1006)),FALSE),IF(ISNUMBER(Datos!O990),AND(Datos!O990=INT(Datos!O990),AND(OR(O$1005="",Datos!O990&gt;=O$1005),OR(O$1006="",Datos!O990&lt;=O$1006))),FALSE),OR(ISNUMBER(FIND(";"&amp;UPPER(TRIM(Datos!O990&amp;""))&amp;"=",O$1007)),ISNUMBER(FIND(";"&amp;UPPER(TRIM(Datos!O990&amp;""))&amp;";",O$1007))),OR(UPPER(TRIM(Datos!O990&amp;""))="SÍ",UPPER(TRIM(Datos!O990&amp;""))="SI",UPPER(TRIM(Datos!O990&amp;""))="NO"),IF(ISNUMBER(Datos!O990),AND(OR(O$1005="",Datos!O990&gt;=O$1005),OR(O$1006="",Datos!O990&lt;=O$1006)),FALSE),TRUE))))</f>
        <v>0.0</v>
      </c>
      <c r="P990">
        <f>IF(Datos!P990="",0,IF(AND(P$1008&lt;&gt;"",Datos!P990=P$1008),0,IF(P$1004=0,0,1-CHOOSE(P$1004,IF(ISNUMBER(Datos!P990),AND(OR(P$1005="",Datos!P990&gt;=P$1005),OR(P$1006="",Datos!P990&lt;=P$1006)),FALSE),IF(ISNUMBER(Datos!P990),AND(Datos!P990=INT(Datos!P990),AND(OR(P$1005="",Datos!P990&gt;=P$1005),OR(P$1006="",Datos!P990&lt;=P$1006))),FALSE),OR(ISNUMBER(FIND(";"&amp;UPPER(TRIM(Datos!P990&amp;""))&amp;"=",P$1007)),ISNUMBER(FIND(";"&amp;UPPER(TRIM(Datos!P990&amp;""))&amp;";",P$1007))),OR(UPPER(TRIM(Datos!P990&amp;""))="SÍ",UPPER(TRIM(Datos!P990&amp;""))="SI",UPPER(TRIM(Datos!P990&amp;""))="NO"),IF(ISNUMBER(Datos!P990),AND(OR(P$1005="",Datos!P990&gt;=P$1005),OR(P$1006="",Datos!P990&lt;=P$1006)),FALSE),TRUE))))</f>
        <v>0.0</v>
      </c>
      <c r="Q990">
        <f>IF(Datos!Q990="",0,IF(AND(Q$1008&lt;&gt;"",Datos!Q990=Q$1008),0,IF(Q$1004=0,0,1-CHOOSE(Q$1004,IF(ISNUMBER(Datos!Q990),AND(OR(Q$1005="",Datos!Q990&gt;=Q$1005),OR(Q$1006="",Datos!Q990&lt;=Q$1006)),FALSE),IF(ISNUMBER(Datos!Q990),AND(Datos!Q990=INT(Datos!Q990),AND(OR(Q$1005="",Datos!Q990&gt;=Q$1005),OR(Q$1006="",Datos!Q990&lt;=Q$1006))),FALSE),OR(ISNUMBER(FIND(";"&amp;UPPER(TRIM(Datos!Q990&amp;""))&amp;"=",Q$1007)),ISNUMBER(FIND(";"&amp;UPPER(TRIM(Datos!Q990&amp;""))&amp;";",Q$1007))),OR(UPPER(TRIM(Datos!Q990&amp;""))="SÍ",UPPER(TRIM(Datos!Q990&amp;""))="SI",UPPER(TRIM(Datos!Q990&amp;""))="NO"),IF(ISNUMBER(Datos!Q990),AND(OR(Q$1005="",Datos!Q990&gt;=Q$1005),OR(Q$1006="",Datos!Q990&lt;=Q$1006)),FALSE),TRUE))))</f>
        <v>0.0</v>
      </c>
      <c r="R990">
        <f>IF(Datos!R990="",0,IF(AND(R$1008&lt;&gt;"",Datos!R990=R$1008),0,IF(R$1004=0,0,1-CHOOSE(R$1004,IF(ISNUMBER(Datos!R990),AND(OR(R$1005="",Datos!R990&gt;=R$1005),OR(R$1006="",Datos!R990&lt;=R$1006)),FALSE),IF(ISNUMBER(Datos!R990),AND(Datos!R990=INT(Datos!R990),AND(OR(R$1005="",Datos!R990&gt;=R$1005),OR(R$1006="",Datos!R990&lt;=R$1006))),FALSE),OR(ISNUMBER(FIND(";"&amp;UPPER(TRIM(Datos!R990&amp;""))&amp;"=",R$1007)),ISNUMBER(FIND(";"&amp;UPPER(TRIM(Datos!R990&amp;""))&amp;";",R$1007))),OR(UPPER(TRIM(Datos!R990&amp;""))="SÍ",UPPER(TRIM(Datos!R990&amp;""))="SI",UPPER(TRIM(Datos!R990&amp;""))="NO"),IF(ISNUMBER(Datos!R990),AND(OR(R$1005="",Datos!R990&gt;=R$1005),OR(R$1006="",Datos!R990&lt;=R$1006)),FALSE),TRUE))))</f>
        <v>0.0</v>
      </c>
      <c r="S990">
        <f>IF(Datos!S990="",0,IF(AND(S$1008&lt;&gt;"",Datos!S990=S$1008),0,IF(S$1004=0,0,1-CHOOSE(S$1004,IF(ISNUMBER(Datos!S990),AND(OR(S$1005="",Datos!S990&gt;=S$1005),OR(S$1006="",Datos!S990&lt;=S$1006)),FALSE),IF(ISNUMBER(Datos!S990),AND(Datos!S990=INT(Datos!S990),AND(OR(S$1005="",Datos!S990&gt;=S$1005),OR(S$1006="",Datos!S990&lt;=S$1006))),FALSE),OR(ISNUMBER(FIND(";"&amp;UPPER(TRIM(Datos!S990&amp;""))&amp;"=",S$1007)),ISNUMBER(FIND(";"&amp;UPPER(TRIM(Datos!S990&amp;""))&amp;";",S$1007))),OR(UPPER(TRIM(Datos!S990&amp;""))="SÍ",UPPER(TRIM(Datos!S990&amp;""))="SI",UPPER(TRIM(Datos!S990&amp;""))="NO"),IF(ISNUMBER(Datos!S990),AND(OR(S$1005="",Datos!S990&gt;=S$1005),OR(S$1006="",Datos!S990&lt;=S$1006)),FALSE),TRUE))))</f>
        <v>0.0</v>
      </c>
      <c r="T990">
        <f>IF(Datos!T990="",0,IF(AND(T$1008&lt;&gt;"",Datos!T990=T$1008),0,IF(T$1004=0,0,1-CHOOSE(T$1004,IF(ISNUMBER(Datos!T990),AND(OR(T$1005="",Datos!T990&gt;=T$1005),OR(T$1006="",Datos!T990&lt;=T$1006)),FALSE),IF(ISNUMBER(Datos!T990),AND(Datos!T990=INT(Datos!T990),AND(OR(T$1005="",Datos!T990&gt;=T$1005),OR(T$1006="",Datos!T990&lt;=T$1006))),FALSE),OR(ISNUMBER(FIND(";"&amp;UPPER(TRIM(Datos!T990&amp;""))&amp;"=",T$1007)),ISNUMBER(FIND(";"&amp;UPPER(TRIM(Datos!T990&amp;""))&amp;";",T$1007))),OR(UPPER(TRIM(Datos!T990&amp;""))="SÍ",UPPER(TRIM(Datos!T990&amp;""))="SI",UPPER(TRIM(Datos!T990&amp;""))="NO"),IF(ISNUMBER(Datos!T990),AND(OR(T$1005="",Datos!T990&gt;=T$1005),OR(T$1006="",Datos!T990&lt;=T$1006)),FALSE),TRUE))))</f>
        <v>0.0</v>
      </c>
      <c r="U990">
        <f>IF(Datos!U990="",0,IF(AND(U$1008&lt;&gt;"",Datos!U990=U$1008),0,IF(U$1004=0,0,1-CHOOSE(U$1004,IF(ISNUMBER(Datos!U990),AND(OR(U$1005="",Datos!U990&gt;=U$1005),OR(U$1006="",Datos!U990&lt;=U$1006)),FALSE),IF(ISNUMBER(Datos!U990),AND(Datos!U990=INT(Datos!U990),AND(OR(U$1005="",Datos!U990&gt;=U$1005),OR(U$1006="",Datos!U990&lt;=U$1006))),FALSE),OR(ISNUMBER(FIND(";"&amp;UPPER(TRIM(Datos!U990&amp;""))&amp;"=",U$1007)),ISNUMBER(FIND(";"&amp;UPPER(TRIM(Datos!U990&amp;""))&amp;";",U$1007))),OR(UPPER(TRIM(Datos!U990&amp;""))="SÍ",UPPER(TRIM(Datos!U990&amp;""))="SI",UPPER(TRIM(Datos!U990&amp;""))="NO"),IF(ISNUMBER(Datos!U990),AND(OR(U$1005="",Datos!U990&gt;=U$1005),OR(U$1006="",Datos!U990&lt;=U$1006)),FALSE),TRUE))))</f>
        <v>0.0</v>
      </c>
      <c r="V990">
        <f>IF(Datos!V990="",0,IF(AND(V$1008&lt;&gt;"",Datos!V990=V$1008),0,IF(V$1004=0,0,1-CHOOSE(V$1004,IF(ISNUMBER(Datos!V990),AND(OR(V$1005="",Datos!V990&gt;=V$1005),OR(V$1006="",Datos!V990&lt;=V$1006)),FALSE),IF(ISNUMBER(Datos!V990),AND(Datos!V990=INT(Datos!V990),AND(OR(V$1005="",Datos!V990&gt;=V$1005),OR(V$1006="",Datos!V990&lt;=V$1006))),FALSE),OR(ISNUMBER(FIND(";"&amp;UPPER(TRIM(Datos!V990&amp;""))&amp;"=",V$1007)),ISNUMBER(FIND(";"&amp;UPPER(TRIM(Datos!V990&amp;""))&amp;";",V$1007))),OR(UPPER(TRIM(Datos!V990&amp;""))="SÍ",UPPER(TRIM(Datos!V990&amp;""))="SI",UPPER(TRIM(Datos!V990&amp;""))="NO"),IF(ISNUMBER(Datos!V990),AND(OR(V$1005="",Datos!V990&gt;=V$1005),OR(V$1006="",Datos!V990&lt;=V$1006)),FALSE),TRUE))))</f>
        <v>0.0</v>
      </c>
      <c r="W990">
        <f>IF(Datos!W990="",0,IF(AND(W$1008&lt;&gt;"",Datos!W990=W$1008),0,IF(W$1004=0,0,1-CHOOSE(W$1004,IF(ISNUMBER(Datos!W990),AND(OR(W$1005="",Datos!W990&gt;=W$1005),OR(W$1006="",Datos!W990&lt;=W$1006)),FALSE),IF(ISNUMBER(Datos!W990),AND(Datos!W990=INT(Datos!W990),AND(OR(W$1005="",Datos!W990&gt;=W$1005),OR(W$1006="",Datos!W990&lt;=W$1006))),FALSE),OR(ISNUMBER(FIND(";"&amp;UPPER(TRIM(Datos!W990&amp;""))&amp;"=",W$1007)),ISNUMBER(FIND(";"&amp;UPPER(TRIM(Datos!W990&amp;""))&amp;";",W$1007))),OR(UPPER(TRIM(Datos!W990&amp;""))="SÍ",UPPER(TRIM(Datos!W990&amp;""))="SI",UPPER(TRIM(Datos!W990&amp;""))="NO"),IF(ISNUMBER(Datos!W990),AND(OR(W$1005="",Datos!W990&gt;=W$1005),OR(W$1006="",Datos!W990&lt;=W$1006)),FALSE),TRUE))))</f>
        <v>0.0</v>
      </c>
      <c r="X990">
        <f>IF(Datos!X990="",0,IF(AND(X$1008&lt;&gt;"",Datos!X990=X$1008),0,IF(X$1004=0,0,1-CHOOSE(X$1004,IF(ISNUMBER(Datos!X990),AND(OR(X$1005="",Datos!X990&gt;=X$1005),OR(X$1006="",Datos!X990&lt;=X$1006)),FALSE),IF(ISNUMBER(Datos!X990),AND(Datos!X990=INT(Datos!X990),AND(OR(X$1005="",Datos!X990&gt;=X$1005),OR(X$1006="",Datos!X990&lt;=X$1006))),FALSE),OR(ISNUMBER(FIND(";"&amp;UPPER(TRIM(Datos!X990&amp;""))&amp;"=",X$1007)),ISNUMBER(FIND(";"&amp;UPPER(TRIM(Datos!X990&amp;""))&amp;";",X$1007))),OR(UPPER(TRIM(Datos!X990&amp;""))="SÍ",UPPER(TRIM(Datos!X990&amp;""))="SI",UPPER(TRIM(Datos!X990&amp;""))="NO"),IF(ISNUMBER(Datos!X990),AND(OR(X$1005="",Datos!X990&gt;=X$1005),OR(X$1006="",Datos!X990&lt;=X$1006)),FALSE),TRUE))))</f>
        <v>0.0</v>
      </c>
      <c r="Y990">
        <f>IF(Datos!Y990="",0,IF(AND(Y$1008&lt;&gt;"",Datos!Y990=Y$1008),0,IF(Y$1004=0,0,1-CHOOSE(Y$1004,IF(ISNUMBER(Datos!Y990),AND(OR(Y$1005="",Datos!Y990&gt;=Y$1005),OR(Y$1006="",Datos!Y990&lt;=Y$1006)),FALSE),IF(ISNUMBER(Datos!Y990),AND(Datos!Y990=INT(Datos!Y990),AND(OR(Y$1005="",Datos!Y990&gt;=Y$1005),OR(Y$1006="",Datos!Y990&lt;=Y$1006))),FALSE),OR(ISNUMBER(FIND(";"&amp;UPPER(TRIM(Datos!Y990&amp;""))&amp;"=",Y$1007)),ISNUMBER(FIND(";"&amp;UPPER(TRIM(Datos!Y990&amp;""))&amp;";",Y$1007))),OR(UPPER(TRIM(Datos!Y990&amp;""))="SÍ",UPPER(TRIM(Datos!Y990&amp;""))="SI",UPPER(TRIM(Datos!Y990&amp;""))="NO"),IF(ISNUMBER(Datos!Y990),AND(OR(Y$1005="",Datos!Y990&gt;=Y$1005),OR(Y$1006="",Datos!Y990&lt;=Y$1006)),FALSE),TRUE))))</f>
        <v>0.0</v>
      </c>
      <c r="Z990">
        <f>IF(Datos!Z990="",0,IF(AND(Z$1008&lt;&gt;"",Datos!Z990=Z$1008),0,IF(Z$1004=0,0,1-CHOOSE(Z$1004,IF(ISNUMBER(Datos!Z990),AND(OR(Z$1005="",Datos!Z990&gt;=Z$1005),OR(Z$1006="",Datos!Z990&lt;=Z$1006)),FALSE),IF(ISNUMBER(Datos!Z990),AND(Datos!Z990=INT(Datos!Z990),AND(OR(Z$1005="",Datos!Z990&gt;=Z$1005),OR(Z$1006="",Datos!Z990&lt;=Z$1006))),FALSE),OR(ISNUMBER(FIND(";"&amp;UPPER(TRIM(Datos!Z990&amp;""))&amp;"=",Z$1007)),ISNUMBER(FIND(";"&amp;UPPER(TRIM(Datos!Z990&amp;""))&amp;";",Z$1007))),OR(UPPER(TRIM(Datos!Z990&amp;""))="SÍ",UPPER(TRIM(Datos!Z990&amp;""))="SI",UPPER(TRIM(Datos!Z990&amp;""))="NO"),IF(ISNUMBER(Datos!Z990),AND(OR(Z$1005="",Datos!Z990&gt;=Z$1005),OR(Z$1006="",Datos!Z990&lt;=Z$1006)),FALSE),TRUE))))</f>
        <v>0.0</v>
      </c>
      <c r="AA990">
        <f>IF(Datos!AA990="",0,IF(AND(AA$1008&lt;&gt;"",Datos!AA990=AA$1008),0,IF(AA$1004=0,0,1-CHOOSE(AA$1004,IF(ISNUMBER(Datos!AA990),AND(OR(AA$1005="",Datos!AA990&gt;=AA$1005),OR(AA$1006="",Datos!AA990&lt;=AA$1006)),FALSE),IF(ISNUMBER(Datos!AA990),AND(Datos!AA990=INT(Datos!AA990),AND(OR(AA$1005="",Datos!AA990&gt;=AA$1005),OR(AA$1006="",Datos!AA990&lt;=AA$1006))),FALSE),OR(ISNUMBER(FIND(";"&amp;UPPER(TRIM(Datos!AA990&amp;""))&amp;"=",AA$1007)),ISNUMBER(FIND(";"&amp;UPPER(TRIM(Datos!AA990&amp;""))&amp;";",AA$1007))),OR(UPPER(TRIM(Datos!AA990&amp;""))="SÍ",UPPER(TRIM(Datos!AA990&amp;""))="SI",UPPER(TRIM(Datos!AA990&amp;""))="NO"),IF(ISNUMBER(Datos!AA990),AND(OR(AA$1005="",Datos!AA990&gt;=AA$1005),OR(AA$1006="",Datos!AA990&lt;=AA$1006)),FALSE),TRUE))))</f>
        <v>0.0</v>
      </c>
      <c r="AB990">
        <f>IF(Datos!AB990="",0,IF(AND(AB$1008&lt;&gt;"",Datos!AB990=AB$1008),0,IF(AB$1004=0,0,1-CHOOSE(AB$1004,IF(ISNUMBER(Datos!AB990),AND(OR(AB$1005="",Datos!AB990&gt;=AB$1005),OR(AB$1006="",Datos!AB990&lt;=AB$1006)),FALSE),IF(ISNUMBER(Datos!AB990),AND(Datos!AB990=INT(Datos!AB990),AND(OR(AB$1005="",Datos!AB990&gt;=AB$1005),OR(AB$1006="",Datos!AB990&lt;=AB$1006))),FALSE),OR(ISNUMBER(FIND(";"&amp;UPPER(TRIM(Datos!AB990&amp;""))&amp;"=",AB$1007)),ISNUMBER(FIND(";"&amp;UPPER(TRIM(Datos!AB990&amp;""))&amp;";",AB$1007))),OR(UPPER(TRIM(Datos!AB990&amp;""))="SÍ",UPPER(TRIM(Datos!AB990&amp;""))="SI",UPPER(TRIM(Datos!AB990&amp;""))="NO"),IF(ISNUMBER(Datos!AB990),AND(OR(AB$1005="",Datos!AB990&gt;=AB$1005),OR(AB$1006="",Datos!AB990&lt;=AB$1006)),FALSE),TRUE))))</f>
        <v>0.0</v>
      </c>
      <c r="AC990">
        <f>IF(Datos!AC990="",0,IF(AND(AC$1008&lt;&gt;"",Datos!AC990=AC$1008),0,IF(AC$1004=0,0,1-CHOOSE(AC$1004,IF(ISNUMBER(Datos!AC990),AND(OR(AC$1005="",Datos!AC990&gt;=AC$1005),OR(AC$1006="",Datos!AC990&lt;=AC$1006)),FALSE),IF(ISNUMBER(Datos!AC990),AND(Datos!AC990=INT(Datos!AC990),AND(OR(AC$1005="",Datos!AC990&gt;=AC$1005),OR(AC$1006="",Datos!AC990&lt;=AC$1006))),FALSE),OR(ISNUMBER(FIND(";"&amp;UPPER(TRIM(Datos!AC990&amp;""))&amp;"=",AC$1007)),ISNUMBER(FIND(";"&amp;UPPER(TRIM(Datos!AC990&amp;""))&amp;";",AC$1007))),OR(UPPER(TRIM(Datos!AC990&amp;""))="SÍ",UPPER(TRIM(Datos!AC990&amp;""))="SI",UPPER(TRIM(Datos!AC990&amp;""))="NO"),IF(ISNUMBER(Datos!AC990),AND(OR(AC$1005="",Datos!AC990&gt;=AC$1005),OR(AC$1006="",Datos!AC990&lt;=AC$1006)),FALSE),TRUE))))</f>
        <v>0.0</v>
      </c>
      <c r="AD990">
        <f>IF(Datos!AD990="",0,IF(AND(AD$1008&lt;&gt;"",Datos!AD990=AD$1008),0,IF(AD$1004=0,0,1-CHOOSE(AD$1004,IF(ISNUMBER(Datos!AD990),AND(OR(AD$1005="",Datos!AD990&gt;=AD$1005),OR(AD$1006="",Datos!AD990&lt;=AD$1006)),FALSE),IF(ISNUMBER(Datos!AD990),AND(Datos!AD990=INT(Datos!AD990),AND(OR(AD$1005="",Datos!AD990&gt;=AD$1005),OR(AD$1006="",Datos!AD990&lt;=AD$1006))),FALSE),OR(ISNUMBER(FIND(";"&amp;UPPER(TRIM(Datos!AD990&amp;""))&amp;"=",AD$1007)),ISNUMBER(FIND(";"&amp;UPPER(TRIM(Datos!AD990&amp;""))&amp;";",AD$1007))),OR(UPPER(TRIM(Datos!AD990&amp;""))="SÍ",UPPER(TRIM(Datos!AD990&amp;""))="SI",UPPER(TRIM(Datos!AD990&amp;""))="NO"),IF(ISNUMBER(Datos!AD990),AND(OR(AD$1005="",Datos!AD990&gt;=AD$1005),OR(AD$1006="",Datos!AD990&lt;=AD$1006)),FALSE),TRUE))))</f>
        <v>0.0</v>
      </c>
      <c r="AE990">
        <f>IF(Datos!AE990="",0,IF(AND(AE$1008&lt;&gt;"",Datos!AE990=AE$1008),0,IF(AE$1004=0,0,1-CHOOSE(AE$1004,IF(ISNUMBER(Datos!AE990),AND(OR(AE$1005="",Datos!AE990&gt;=AE$1005),OR(AE$1006="",Datos!AE990&lt;=AE$1006)),FALSE),IF(ISNUMBER(Datos!AE990),AND(Datos!AE990=INT(Datos!AE990),AND(OR(AE$1005="",Datos!AE990&gt;=AE$1005),OR(AE$1006="",Datos!AE990&lt;=AE$1006))),FALSE),OR(ISNUMBER(FIND(";"&amp;UPPER(TRIM(Datos!AE990&amp;""))&amp;"=",AE$1007)),ISNUMBER(FIND(";"&amp;UPPER(TRIM(Datos!AE990&amp;""))&amp;";",AE$1007))),OR(UPPER(TRIM(Datos!AE990&amp;""))="SÍ",UPPER(TRIM(Datos!AE990&amp;""))="SI",UPPER(TRIM(Datos!AE990&amp;""))="NO"),IF(ISNUMBER(Datos!AE990),AND(OR(AE$1005="",Datos!AE990&gt;=AE$1005),OR(AE$1006="",Datos!AE990&lt;=AE$1006)),FALSE),TRUE))))</f>
        <v>0.0</v>
      </c>
    </row>
    <row r="991" spans="2:31">
      <c r="B991">
        <f>IF(Datos!B991="",0,IF(AND(B$1008&lt;&gt;"",Datos!B991=B$1008),0,IF(B$1004=0,0,1-CHOOSE(B$1004,IF(ISNUMBER(Datos!B991),AND(OR(B$1005="",Datos!B991&gt;=B$1005),OR(B$1006="",Datos!B991&lt;=B$1006)),FALSE),IF(ISNUMBER(Datos!B991),AND(Datos!B991=INT(Datos!B991),AND(OR(B$1005="",Datos!B991&gt;=B$1005),OR(B$1006="",Datos!B991&lt;=B$1006))),FALSE),OR(ISNUMBER(FIND(";"&amp;UPPER(TRIM(Datos!B991&amp;""))&amp;"=",B$1007)),ISNUMBER(FIND(";"&amp;UPPER(TRIM(Datos!B991&amp;""))&amp;";",B$1007))),OR(UPPER(TRIM(Datos!B991&amp;""))="SÍ",UPPER(TRIM(Datos!B991&amp;""))="SI",UPPER(TRIM(Datos!B991&amp;""))="NO"),IF(ISNUMBER(Datos!B991),AND(OR(B$1005="",Datos!B991&gt;=B$1005),OR(B$1006="",Datos!B991&lt;=B$1006)),FALSE),TRUE))))</f>
        <v>0.0</v>
      </c>
      <c r="C991">
        <f>IF(Datos!C991="",0,IF(AND(C$1008&lt;&gt;"",Datos!C991=C$1008),0,IF(C$1004=0,0,1-CHOOSE(C$1004,IF(ISNUMBER(Datos!C991),AND(OR(C$1005="",Datos!C991&gt;=C$1005),OR(C$1006="",Datos!C991&lt;=C$1006)),FALSE),IF(ISNUMBER(Datos!C991),AND(Datos!C991=INT(Datos!C991),AND(OR(C$1005="",Datos!C991&gt;=C$1005),OR(C$1006="",Datos!C991&lt;=C$1006))),FALSE),OR(ISNUMBER(FIND(";"&amp;UPPER(TRIM(Datos!C991&amp;""))&amp;"=",C$1007)),ISNUMBER(FIND(";"&amp;UPPER(TRIM(Datos!C991&amp;""))&amp;";",C$1007))),OR(UPPER(TRIM(Datos!C991&amp;""))="SÍ",UPPER(TRIM(Datos!C991&amp;""))="SI",UPPER(TRIM(Datos!C991&amp;""))="NO"),IF(ISNUMBER(Datos!C991),AND(OR(C$1005="",Datos!C991&gt;=C$1005),OR(C$1006="",Datos!C991&lt;=C$1006)),FALSE),TRUE))))</f>
        <v>0.0</v>
      </c>
      <c r="D991">
        <f>IF(Datos!D991="",0,IF(AND(D$1008&lt;&gt;"",Datos!D991=D$1008),0,IF(D$1004=0,0,1-CHOOSE(D$1004,IF(ISNUMBER(Datos!D991),AND(OR(D$1005="",Datos!D991&gt;=D$1005),OR(D$1006="",Datos!D991&lt;=D$1006)),FALSE),IF(ISNUMBER(Datos!D991),AND(Datos!D991=INT(Datos!D991),AND(OR(D$1005="",Datos!D991&gt;=D$1005),OR(D$1006="",Datos!D991&lt;=D$1006))),FALSE),OR(ISNUMBER(FIND(";"&amp;UPPER(TRIM(Datos!D991&amp;""))&amp;"=",D$1007)),ISNUMBER(FIND(";"&amp;UPPER(TRIM(Datos!D991&amp;""))&amp;";",D$1007))),OR(UPPER(TRIM(Datos!D991&amp;""))="SÍ",UPPER(TRIM(Datos!D991&amp;""))="SI",UPPER(TRIM(Datos!D991&amp;""))="NO"),IF(ISNUMBER(Datos!D991),AND(OR(D$1005="",Datos!D991&gt;=D$1005),OR(D$1006="",Datos!D991&lt;=D$1006)),FALSE),TRUE))))</f>
        <v>0.0</v>
      </c>
      <c r="E991">
        <f>IF(Datos!E991="",0,IF(AND(E$1008&lt;&gt;"",Datos!E991=E$1008),0,IF(E$1004=0,0,1-CHOOSE(E$1004,IF(ISNUMBER(Datos!E991),AND(OR(E$1005="",Datos!E991&gt;=E$1005),OR(E$1006="",Datos!E991&lt;=E$1006)),FALSE),IF(ISNUMBER(Datos!E991),AND(Datos!E991=INT(Datos!E991),AND(OR(E$1005="",Datos!E991&gt;=E$1005),OR(E$1006="",Datos!E991&lt;=E$1006))),FALSE),OR(ISNUMBER(FIND(";"&amp;UPPER(TRIM(Datos!E991&amp;""))&amp;"=",E$1007)),ISNUMBER(FIND(";"&amp;UPPER(TRIM(Datos!E991&amp;""))&amp;";",E$1007))),OR(UPPER(TRIM(Datos!E991&amp;""))="SÍ",UPPER(TRIM(Datos!E991&amp;""))="SI",UPPER(TRIM(Datos!E991&amp;""))="NO"),IF(ISNUMBER(Datos!E991),AND(OR(E$1005="",Datos!E991&gt;=E$1005),OR(E$1006="",Datos!E991&lt;=E$1006)),FALSE),TRUE))))</f>
        <v>0.0</v>
      </c>
      <c r="F991">
        <f>IF(Datos!F991="",0,IF(AND(F$1008&lt;&gt;"",Datos!F991=F$1008),0,IF(F$1004=0,0,1-CHOOSE(F$1004,IF(ISNUMBER(Datos!F991),AND(OR(F$1005="",Datos!F991&gt;=F$1005),OR(F$1006="",Datos!F991&lt;=F$1006)),FALSE),IF(ISNUMBER(Datos!F991),AND(Datos!F991=INT(Datos!F991),AND(OR(F$1005="",Datos!F991&gt;=F$1005),OR(F$1006="",Datos!F991&lt;=F$1006))),FALSE),OR(ISNUMBER(FIND(";"&amp;UPPER(TRIM(Datos!F991&amp;""))&amp;"=",F$1007)),ISNUMBER(FIND(";"&amp;UPPER(TRIM(Datos!F991&amp;""))&amp;";",F$1007))),OR(UPPER(TRIM(Datos!F991&amp;""))="SÍ",UPPER(TRIM(Datos!F991&amp;""))="SI",UPPER(TRIM(Datos!F991&amp;""))="NO"),IF(ISNUMBER(Datos!F991),AND(OR(F$1005="",Datos!F991&gt;=F$1005),OR(F$1006="",Datos!F991&lt;=F$1006)),FALSE),TRUE))))</f>
        <v>0.0</v>
      </c>
      <c r="G991">
        <f>IF(Datos!G991="",0,IF(AND(G$1008&lt;&gt;"",Datos!G991=G$1008),0,IF(G$1004=0,0,1-CHOOSE(G$1004,IF(ISNUMBER(Datos!G991),AND(OR(G$1005="",Datos!G991&gt;=G$1005),OR(G$1006="",Datos!G991&lt;=G$1006)),FALSE),IF(ISNUMBER(Datos!G991),AND(Datos!G991=INT(Datos!G991),AND(OR(G$1005="",Datos!G991&gt;=G$1005),OR(G$1006="",Datos!G991&lt;=G$1006))),FALSE),OR(ISNUMBER(FIND(";"&amp;UPPER(TRIM(Datos!G991&amp;""))&amp;"=",G$1007)),ISNUMBER(FIND(";"&amp;UPPER(TRIM(Datos!G991&amp;""))&amp;";",G$1007))),OR(UPPER(TRIM(Datos!G991&amp;""))="SÍ",UPPER(TRIM(Datos!G991&amp;""))="SI",UPPER(TRIM(Datos!G991&amp;""))="NO"),IF(ISNUMBER(Datos!G991),AND(OR(G$1005="",Datos!G991&gt;=G$1005),OR(G$1006="",Datos!G991&lt;=G$1006)),FALSE),TRUE))))</f>
        <v>0.0</v>
      </c>
      <c r="H991">
        <f>IF(Datos!H991="",0,IF(AND(H$1008&lt;&gt;"",Datos!H991=H$1008),0,IF(H$1004=0,0,1-CHOOSE(H$1004,IF(ISNUMBER(Datos!H991),AND(OR(H$1005="",Datos!H991&gt;=H$1005),OR(H$1006="",Datos!H991&lt;=H$1006)),FALSE),IF(ISNUMBER(Datos!H991),AND(Datos!H991=INT(Datos!H991),AND(OR(H$1005="",Datos!H991&gt;=H$1005),OR(H$1006="",Datos!H991&lt;=H$1006))),FALSE),OR(ISNUMBER(FIND(";"&amp;UPPER(TRIM(Datos!H991&amp;""))&amp;"=",H$1007)),ISNUMBER(FIND(";"&amp;UPPER(TRIM(Datos!H991&amp;""))&amp;";",H$1007))),OR(UPPER(TRIM(Datos!H991&amp;""))="SÍ",UPPER(TRIM(Datos!H991&amp;""))="SI",UPPER(TRIM(Datos!H991&amp;""))="NO"),IF(ISNUMBER(Datos!H991),AND(OR(H$1005="",Datos!H991&gt;=H$1005),OR(H$1006="",Datos!H991&lt;=H$1006)),FALSE),TRUE))))</f>
        <v>0.0</v>
      </c>
      <c r="I991">
        <f>IF(Datos!I991="",0,IF(AND(I$1008&lt;&gt;"",Datos!I991=I$1008),0,IF(I$1004=0,0,1-CHOOSE(I$1004,IF(ISNUMBER(Datos!I991),AND(OR(I$1005="",Datos!I991&gt;=I$1005),OR(I$1006="",Datos!I991&lt;=I$1006)),FALSE),IF(ISNUMBER(Datos!I991),AND(Datos!I991=INT(Datos!I991),AND(OR(I$1005="",Datos!I991&gt;=I$1005),OR(I$1006="",Datos!I991&lt;=I$1006))),FALSE),OR(ISNUMBER(FIND(";"&amp;UPPER(TRIM(Datos!I991&amp;""))&amp;"=",I$1007)),ISNUMBER(FIND(";"&amp;UPPER(TRIM(Datos!I991&amp;""))&amp;";",I$1007))),OR(UPPER(TRIM(Datos!I991&amp;""))="SÍ",UPPER(TRIM(Datos!I991&amp;""))="SI",UPPER(TRIM(Datos!I991&amp;""))="NO"),IF(ISNUMBER(Datos!I991),AND(OR(I$1005="",Datos!I991&gt;=I$1005),OR(I$1006="",Datos!I991&lt;=I$1006)),FALSE),TRUE))))</f>
        <v>0.0</v>
      </c>
      <c r="J991">
        <f>IF(Datos!J991="",0,IF(AND(J$1008&lt;&gt;"",Datos!J991=J$1008),0,IF(J$1004=0,0,1-CHOOSE(J$1004,IF(ISNUMBER(Datos!J991),AND(OR(J$1005="",Datos!J991&gt;=J$1005),OR(J$1006="",Datos!J991&lt;=J$1006)),FALSE),IF(ISNUMBER(Datos!J991),AND(Datos!J991=INT(Datos!J991),AND(OR(J$1005="",Datos!J991&gt;=J$1005),OR(J$1006="",Datos!J991&lt;=J$1006))),FALSE),OR(ISNUMBER(FIND(";"&amp;UPPER(TRIM(Datos!J991&amp;""))&amp;"=",J$1007)),ISNUMBER(FIND(";"&amp;UPPER(TRIM(Datos!J991&amp;""))&amp;";",J$1007))),OR(UPPER(TRIM(Datos!J991&amp;""))="SÍ",UPPER(TRIM(Datos!J991&amp;""))="SI",UPPER(TRIM(Datos!J991&amp;""))="NO"),IF(ISNUMBER(Datos!J991),AND(OR(J$1005="",Datos!J991&gt;=J$1005),OR(J$1006="",Datos!J991&lt;=J$1006)),FALSE),TRUE))))</f>
        <v>0.0</v>
      </c>
      <c r="K991">
        <f>IF(Datos!K991="",0,IF(AND(K$1008&lt;&gt;"",Datos!K991=K$1008),0,IF(K$1004=0,0,1-CHOOSE(K$1004,IF(ISNUMBER(Datos!K991),AND(OR(K$1005="",Datos!K991&gt;=K$1005),OR(K$1006="",Datos!K991&lt;=K$1006)),FALSE),IF(ISNUMBER(Datos!K991),AND(Datos!K991=INT(Datos!K991),AND(OR(K$1005="",Datos!K991&gt;=K$1005),OR(K$1006="",Datos!K991&lt;=K$1006))),FALSE),OR(ISNUMBER(FIND(";"&amp;UPPER(TRIM(Datos!K991&amp;""))&amp;"=",K$1007)),ISNUMBER(FIND(";"&amp;UPPER(TRIM(Datos!K991&amp;""))&amp;";",K$1007))),OR(UPPER(TRIM(Datos!K991&amp;""))="SÍ",UPPER(TRIM(Datos!K991&amp;""))="SI",UPPER(TRIM(Datos!K991&amp;""))="NO"),IF(ISNUMBER(Datos!K991),AND(OR(K$1005="",Datos!K991&gt;=K$1005),OR(K$1006="",Datos!K991&lt;=K$1006)),FALSE),TRUE))))</f>
        <v>0.0</v>
      </c>
      <c r="L991">
        <f>IF(Datos!L991="",0,IF(AND(L$1008&lt;&gt;"",Datos!L991=L$1008),0,IF(L$1004=0,0,1-CHOOSE(L$1004,IF(ISNUMBER(Datos!L991),AND(OR(L$1005="",Datos!L991&gt;=L$1005),OR(L$1006="",Datos!L991&lt;=L$1006)),FALSE),IF(ISNUMBER(Datos!L991),AND(Datos!L991=INT(Datos!L991),AND(OR(L$1005="",Datos!L991&gt;=L$1005),OR(L$1006="",Datos!L991&lt;=L$1006))),FALSE),OR(ISNUMBER(FIND(";"&amp;UPPER(TRIM(Datos!L991&amp;""))&amp;"=",L$1007)),ISNUMBER(FIND(";"&amp;UPPER(TRIM(Datos!L991&amp;""))&amp;";",L$1007))),OR(UPPER(TRIM(Datos!L991&amp;""))="SÍ",UPPER(TRIM(Datos!L991&amp;""))="SI",UPPER(TRIM(Datos!L991&amp;""))="NO"),IF(ISNUMBER(Datos!L991),AND(OR(L$1005="",Datos!L991&gt;=L$1005),OR(L$1006="",Datos!L991&lt;=L$1006)),FALSE),TRUE))))</f>
        <v>0.0</v>
      </c>
      <c r="M991">
        <f>IF(Datos!M991="",0,IF(AND(M$1008&lt;&gt;"",Datos!M991=M$1008),0,IF(M$1004=0,0,1-CHOOSE(M$1004,IF(ISNUMBER(Datos!M991),AND(OR(M$1005="",Datos!M991&gt;=M$1005),OR(M$1006="",Datos!M991&lt;=M$1006)),FALSE),IF(ISNUMBER(Datos!M991),AND(Datos!M991=INT(Datos!M991),AND(OR(M$1005="",Datos!M991&gt;=M$1005),OR(M$1006="",Datos!M991&lt;=M$1006))),FALSE),OR(ISNUMBER(FIND(";"&amp;UPPER(TRIM(Datos!M991&amp;""))&amp;"=",M$1007)),ISNUMBER(FIND(";"&amp;UPPER(TRIM(Datos!M991&amp;""))&amp;";",M$1007))),OR(UPPER(TRIM(Datos!M991&amp;""))="SÍ",UPPER(TRIM(Datos!M991&amp;""))="SI",UPPER(TRIM(Datos!M991&amp;""))="NO"),IF(ISNUMBER(Datos!M991),AND(OR(M$1005="",Datos!M991&gt;=M$1005),OR(M$1006="",Datos!M991&lt;=M$1006)),FALSE),TRUE))))</f>
        <v>0.0</v>
      </c>
      <c r="N991">
        <f>IF(Datos!N991="",0,IF(AND(N$1008&lt;&gt;"",Datos!N991=N$1008),0,IF(N$1004=0,0,1-CHOOSE(N$1004,IF(ISNUMBER(Datos!N991),AND(OR(N$1005="",Datos!N991&gt;=N$1005),OR(N$1006="",Datos!N991&lt;=N$1006)),FALSE),IF(ISNUMBER(Datos!N991),AND(Datos!N991=INT(Datos!N991),AND(OR(N$1005="",Datos!N991&gt;=N$1005),OR(N$1006="",Datos!N991&lt;=N$1006))),FALSE),OR(ISNUMBER(FIND(";"&amp;UPPER(TRIM(Datos!N991&amp;""))&amp;"=",N$1007)),ISNUMBER(FIND(";"&amp;UPPER(TRIM(Datos!N991&amp;""))&amp;";",N$1007))),OR(UPPER(TRIM(Datos!N991&amp;""))="SÍ",UPPER(TRIM(Datos!N991&amp;""))="SI",UPPER(TRIM(Datos!N991&amp;""))="NO"),IF(ISNUMBER(Datos!N991),AND(OR(N$1005="",Datos!N991&gt;=N$1005),OR(N$1006="",Datos!N991&lt;=N$1006)),FALSE),TRUE))))</f>
        <v>0.0</v>
      </c>
      <c r="O991">
        <f>IF(Datos!O991="",0,IF(AND(O$1008&lt;&gt;"",Datos!O991=O$1008),0,IF(O$1004=0,0,1-CHOOSE(O$1004,IF(ISNUMBER(Datos!O991),AND(OR(O$1005="",Datos!O991&gt;=O$1005),OR(O$1006="",Datos!O991&lt;=O$1006)),FALSE),IF(ISNUMBER(Datos!O991),AND(Datos!O991=INT(Datos!O991),AND(OR(O$1005="",Datos!O991&gt;=O$1005),OR(O$1006="",Datos!O991&lt;=O$1006))),FALSE),OR(ISNUMBER(FIND(";"&amp;UPPER(TRIM(Datos!O991&amp;""))&amp;"=",O$1007)),ISNUMBER(FIND(";"&amp;UPPER(TRIM(Datos!O991&amp;""))&amp;";",O$1007))),OR(UPPER(TRIM(Datos!O991&amp;""))="SÍ",UPPER(TRIM(Datos!O991&amp;""))="SI",UPPER(TRIM(Datos!O991&amp;""))="NO"),IF(ISNUMBER(Datos!O991),AND(OR(O$1005="",Datos!O991&gt;=O$1005),OR(O$1006="",Datos!O991&lt;=O$1006)),FALSE),TRUE))))</f>
        <v>0.0</v>
      </c>
      <c r="P991">
        <f>IF(Datos!P991="",0,IF(AND(P$1008&lt;&gt;"",Datos!P991=P$1008),0,IF(P$1004=0,0,1-CHOOSE(P$1004,IF(ISNUMBER(Datos!P991),AND(OR(P$1005="",Datos!P991&gt;=P$1005),OR(P$1006="",Datos!P991&lt;=P$1006)),FALSE),IF(ISNUMBER(Datos!P991),AND(Datos!P991=INT(Datos!P991),AND(OR(P$1005="",Datos!P991&gt;=P$1005),OR(P$1006="",Datos!P991&lt;=P$1006))),FALSE),OR(ISNUMBER(FIND(";"&amp;UPPER(TRIM(Datos!P991&amp;""))&amp;"=",P$1007)),ISNUMBER(FIND(";"&amp;UPPER(TRIM(Datos!P991&amp;""))&amp;";",P$1007))),OR(UPPER(TRIM(Datos!P991&amp;""))="SÍ",UPPER(TRIM(Datos!P991&amp;""))="SI",UPPER(TRIM(Datos!P991&amp;""))="NO"),IF(ISNUMBER(Datos!P991),AND(OR(P$1005="",Datos!P991&gt;=P$1005),OR(P$1006="",Datos!P991&lt;=P$1006)),FALSE),TRUE))))</f>
        <v>0.0</v>
      </c>
      <c r="Q991">
        <f>IF(Datos!Q991="",0,IF(AND(Q$1008&lt;&gt;"",Datos!Q991=Q$1008),0,IF(Q$1004=0,0,1-CHOOSE(Q$1004,IF(ISNUMBER(Datos!Q991),AND(OR(Q$1005="",Datos!Q991&gt;=Q$1005),OR(Q$1006="",Datos!Q991&lt;=Q$1006)),FALSE),IF(ISNUMBER(Datos!Q991),AND(Datos!Q991=INT(Datos!Q991),AND(OR(Q$1005="",Datos!Q991&gt;=Q$1005),OR(Q$1006="",Datos!Q991&lt;=Q$1006))),FALSE),OR(ISNUMBER(FIND(";"&amp;UPPER(TRIM(Datos!Q991&amp;""))&amp;"=",Q$1007)),ISNUMBER(FIND(";"&amp;UPPER(TRIM(Datos!Q991&amp;""))&amp;";",Q$1007))),OR(UPPER(TRIM(Datos!Q991&amp;""))="SÍ",UPPER(TRIM(Datos!Q991&amp;""))="SI",UPPER(TRIM(Datos!Q991&amp;""))="NO"),IF(ISNUMBER(Datos!Q991),AND(OR(Q$1005="",Datos!Q991&gt;=Q$1005),OR(Q$1006="",Datos!Q991&lt;=Q$1006)),FALSE),TRUE))))</f>
        <v>0.0</v>
      </c>
      <c r="R991">
        <f>IF(Datos!R991="",0,IF(AND(R$1008&lt;&gt;"",Datos!R991=R$1008),0,IF(R$1004=0,0,1-CHOOSE(R$1004,IF(ISNUMBER(Datos!R991),AND(OR(R$1005="",Datos!R991&gt;=R$1005),OR(R$1006="",Datos!R991&lt;=R$1006)),FALSE),IF(ISNUMBER(Datos!R991),AND(Datos!R991=INT(Datos!R991),AND(OR(R$1005="",Datos!R991&gt;=R$1005),OR(R$1006="",Datos!R991&lt;=R$1006))),FALSE),OR(ISNUMBER(FIND(";"&amp;UPPER(TRIM(Datos!R991&amp;""))&amp;"=",R$1007)),ISNUMBER(FIND(";"&amp;UPPER(TRIM(Datos!R991&amp;""))&amp;";",R$1007))),OR(UPPER(TRIM(Datos!R991&amp;""))="SÍ",UPPER(TRIM(Datos!R991&amp;""))="SI",UPPER(TRIM(Datos!R991&amp;""))="NO"),IF(ISNUMBER(Datos!R991),AND(OR(R$1005="",Datos!R991&gt;=R$1005),OR(R$1006="",Datos!R991&lt;=R$1006)),FALSE),TRUE))))</f>
        <v>0.0</v>
      </c>
      <c r="S991">
        <f>IF(Datos!S991="",0,IF(AND(S$1008&lt;&gt;"",Datos!S991=S$1008),0,IF(S$1004=0,0,1-CHOOSE(S$1004,IF(ISNUMBER(Datos!S991),AND(OR(S$1005="",Datos!S991&gt;=S$1005),OR(S$1006="",Datos!S991&lt;=S$1006)),FALSE),IF(ISNUMBER(Datos!S991),AND(Datos!S991=INT(Datos!S991),AND(OR(S$1005="",Datos!S991&gt;=S$1005),OR(S$1006="",Datos!S991&lt;=S$1006))),FALSE),OR(ISNUMBER(FIND(";"&amp;UPPER(TRIM(Datos!S991&amp;""))&amp;"=",S$1007)),ISNUMBER(FIND(";"&amp;UPPER(TRIM(Datos!S991&amp;""))&amp;";",S$1007))),OR(UPPER(TRIM(Datos!S991&amp;""))="SÍ",UPPER(TRIM(Datos!S991&amp;""))="SI",UPPER(TRIM(Datos!S991&amp;""))="NO"),IF(ISNUMBER(Datos!S991),AND(OR(S$1005="",Datos!S991&gt;=S$1005),OR(S$1006="",Datos!S991&lt;=S$1006)),FALSE),TRUE))))</f>
        <v>0.0</v>
      </c>
      <c r="T991">
        <f>IF(Datos!T991="",0,IF(AND(T$1008&lt;&gt;"",Datos!T991=T$1008),0,IF(T$1004=0,0,1-CHOOSE(T$1004,IF(ISNUMBER(Datos!T991),AND(OR(T$1005="",Datos!T991&gt;=T$1005),OR(T$1006="",Datos!T991&lt;=T$1006)),FALSE),IF(ISNUMBER(Datos!T991),AND(Datos!T991=INT(Datos!T991),AND(OR(T$1005="",Datos!T991&gt;=T$1005),OR(T$1006="",Datos!T991&lt;=T$1006))),FALSE),OR(ISNUMBER(FIND(";"&amp;UPPER(TRIM(Datos!T991&amp;""))&amp;"=",T$1007)),ISNUMBER(FIND(";"&amp;UPPER(TRIM(Datos!T991&amp;""))&amp;";",T$1007))),OR(UPPER(TRIM(Datos!T991&amp;""))="SÍ",UPPER(TRIM(Datos!T991&amp;""))="SI",UPPER(TRIM(Datos!T991&amp;""))="NO"),IF(ISNUMBER(Datos!T991),AND(OR(T$1005="",Datos!T991&gt;=T$1005),OR(T$1006="",Datos!T991&lt;=T$1006)),FALSE),TRUE))))</f>
        <v>0.0</v>
      </c>
      <c r="U991">
        <f>IF(Datos!U991="",0,IF(AND(U$1008&lt;&gt;"",Datos!U991=U$1008),0,IF(U$1004=0,0,1-CHOOSE(U$1004,IF(ISNUMBER(Datos!U991),AND(OR(U$1005="",Datos!U991&gt;=U$1005),OR(U$1006="",Datos!U991&lt;=U$1006)),FALSE),IF(ISNUMBER(Datos!U991),AND(Datos!U991=INT(Datos!U991),AND(OR(U$1005="",Datos!U991&gt;=U$1005),OR(U$1006="",Datos!U991&lt;=U$1006))),FALSE),OR(ISNUMBER(FIND(";"&amp;UPPER(TRIM(Datos!U991&amp;""))&amp;"=",U$1007)),ISNUMBER(FIND(";"&amp;UPPER(TRIM(Datos!U991&amp;""))&amp;";",U$1007))),OR(UPPER(TRIM(Datos!U991&amp;""))="SÍ",UPPER(TRIM(Datos!U991&amp;""))="SI",UPPER(TRIM(Datos!U991&amp;""))="NO"),IF(ISNUMBER(Datos!U991),AND(OR(U$1005="",Datos!U991&gt;=U$1005),OR(U$1006="",Datos!U991&lt;=U$1006)),FALSE),TRUE))))</f>
        <v>0.0</v>
      </c>
      <c r="V991">
        <f>IF(Datos!V991="",0,IF(AND(V$1008&lt;&gt;"",Datos!V991=V$1008),0,IF(V$1004=0,0,1-CHOOSE(V$1004,IF(ISNUMBER(Datos!V991),AND(OR(V$1005="",Datos!V991&gt;=V$1005),OR(V$1006="",Datos!V991&lt;=V$1006)),FALSE),IF(ISNUMBER(Datos!V991),AND(Datos!V991=INT(Datos!V991),AND(OR(V$1005="",Datos!V991&gt;=V$1005),OR(V$1006="",Datos!V991&lt;=V$1006))),FALSE),OR(ISNUMBER(FIND(";"&amp;UPPER(TRIM(Datos!V991&amp;""))&amp;"=",V$1007)),ISNUMBER(FIND(";"&amp;UPPER(TRIM(Datos!V991&amp;""))&amp;";",V$1007))),OR(UPPER(TRIM(Datos!V991&amp;""))="SÍ",UPPER(TRIM(Datos!V991&amp;""))="SI",UPPER(TRIM(Datos!V991&amp;""))="NO"),IF(ISNUMBER(Datos!V991),AND(OR(V$1005="",Datos!V991&gt;=V$1005),OR(V$1006="",Datos!V991&lt;=V$1006)),FALSE),TRUE))))</f>
        <v>0.0</v>
      </c>
      <c r="W991">
        <f>IF(Datos!W991="",0,IF(AND(W$1008&lt;&gt;"",Datos!W991=W$1008),0,IF(W$1004=0,0,1-CHOOSE(W$1004,IF(ISNUMBER(Datos!W991),AND(OR(W$1005="",Datos!W991&gt;=W$1005),OR(W$1006="",Datos!W991&lt;=W$1006)),FALSE),IF(ISNUMBER(Datos!W991),AND(Datos!W991=INT(Datos!W991),AND(OR(W$1005="",Datos!W991&gt;=W$1005),OR(W$1006="",Datos!W991&lt;=W$1006))),FALSE),OR(ISNUMBER(FIND(";"&amp;UPPER(TRIM(Datos!W991&amp;""))&amp;"=",W$1007)),ISNUMBER(FIND(";"&amp;UPPER(TRIM(Datos!W991&amp;""))&amp;";",W$1007))),OR(UPPER(TRIM(Datos!W991&amp;""))="SÍ",UPPER(TRIM(Datos!W991&amp;""))="SI",UPPER(TRIM(Datos!W991&amp;""))="NO"),IF(ISNUMBER(Datos!W991),AND(OR(W$1005="",Datos!W991&gt;=W$1005),OR(W$1006="",Datos!W991&lt;=W$1006)),FALSE),TRUE))))</f>
        <v>0.0</v>
      </c>
      <c r="X991">
        <f>IF(Datos!X991="",0,IF(AND(X$1008&lt;&gt;"",Datos!X991=X$1008),0,IF(X$1004=0,0,1-CHOOSE(X$1004,IF(ISNUMBER(Datos!X991),AND(OR(X$1005="",Datos!X991&gt;=X$1005),OR(X$1006="",Datos!X991&lt;=X$1006)),FALSE),IF(ISNUMBER(Datos!X991),AND(Datos!X991=INT(Datos!X991),AND(OR(X$1005="",Datos!X991&gt;=X$1005),OR(X$1006="",Datos!X991&lt;=X$1006))),FALSE),OR(ISNUMBER(FIND(";"&amp;UPPER(TRIM(Datos!X991&amp;""))&amp;"=",X$1007)),ISNUMBER(FIND(";"&amp;UPPER(TRIM(Datos!X991&amp;""))&amp;";",X$1007))),OR(UPPER(TRIM(Datos!X991&amp;""))="SÍ",UPPER(TRIM(Datos!X991&amp;""))="SI",UPPER(TRIM(Datos!X991&amp;""))="NO"),IF(ISNUMBER(Datos!X991),AND(OR(X$1005="",Datos!X991&gt;=X$1005),OR(X$1006="",Datos!X991&lt;=X$1006)),FALSE),TRUE))))</f>
        <v>0.0</v>
      </c>
      <c r="Y991">
        <f>IF(Datos!Y991="",0,IF(AND(Y$1008&lt;&gt;"",Datos!Y991=Y$1008),0,IF(Y$1004=0,0,1-CHOOSE(Y$1004,IF(ISNUMBER(Datos!Y991),AND(OR(Y$1005="",Datos!Y991&gt;=Y$1005),OR(Y$1006="",Datos!Y991&lt;=Y$1006)),FALSE),IF(ISNUMBER(Datos!Y991),AND(Datos!Y991=INT(Datos!Y991),AND(OR(Y$1005="",Datos!Y991&gt;=Y$1005),OR(Y$1006="",Datos!Y991&lt;=Y$1006))),FALSE),OR(ISNUMBER(FIND(";"&amp;UPPER(TRIM(Datos!Y991&amp;""))&amp;"=",Y$1007)),ISNUMBER(FIND(";"&amp;UPPER(TRIM(Datos!Y991&amp;""))&amp;";",Y$1007))),OR(UPPER(TRIM(Datos!Y991&amp;""))="SÍ",UPPER(TRIM(Datos!Y991&amp;""))="SI",UPPER(TRIM(Datos!Y991&amp;""))="NO"),IF(ISNUMBER(Datos!Y991),AND(OR(Y$1005="",Datos!Y991&gt;=Y$1005),OR(Y$1006="",Datos!Y991&lt;=Y$1006)),FALSE),TRUE))))</f>
        <v>0.0</v>
      </c>
      <c r="Z991">
        <f>IF(Datos!Z991="",0,IF(AND(Z$1008&lt;&gt;"",Datos!Z991=Z$1008),0,IF(Z$1004=0,0,1-CHOOSE(Z$1004,IF(ISNUMBER(Datos!Z991),AND(OR(Z$1005="",Datos!Z991&gt;=Z$1005),OR(Z$1006="",Datos!Z991&lt;=Z$1006)),FALSE),IF(ISNUMBER(Datos!Z991),AND(Datos!Z991=INT(Datos!Z991),AND(OR(Z$1005="",Datos!Z991&gt;=Z$1005),OR(Z$1006="",Datos!Z991&lt;=Z$1006))),FALSE),OR(ISNUMBER(FIND(";"&amp;UPPER(TRIM(Datos!Z991&amp;""))&amp;"=",Z$1007)),ISNUMBER(FIND(";"&amp;UPPER(TRIM(Datos!Z991&amp;""))&amp;";",Z$1007))),OR(UPPER(TRIM(Datos!Z991&amp;""))="SÍ",UPPER(TRIM(Datos!Z991&amp;""))="SI",UPPER(TRIM(Datos!Z991&amp;""))="NO"),IF(ISNUMBER(Datos!Z991),AND(OR(Z$1005="",Datos!Z991&gt;=Z$1005),OR(Z$1006="",Datos!Z991&lt;=Z$1006)),FALSE),TRUE))))</f>
        <v>0.0</v>
      </c>
      <c r="AA991">
        <f>IF(Datos!AA991="",0,IF(AND(AA$1008&lt;&gt;"",Datos!AA991=AA$1008),0,IF(AA$1004=0,0,1-CHOOSE(AA$1004,IF(ISNUMBER(Datos!AA991),AND(OR(AA$1005="",Datos!AA991&gt;=AA$1005),OR(AA$1006="",Datos!AA991&lt;=AA$1006)),FALSE),IF(ISNUMBER(Datos!AA991),AND(Datos!AA991=INT(Datos!AA991),AND(OR(AA$1005="",Datos!AA991&gt;=AA$1005),OR(AA$1006="",Datos!AA991&lt;=AA$1006))),FALSE),OR(ISNUMBER(FIND(";"&amp;UPPER(TRIM(Datos!AA991&amp;""))&amp;"=",AA$1007)),ISNUMBER(FIND(";"&amp;UPPER(TRIM(Datos!AA991&amp;""))&amp;";",AA$1007))),OR(UPPER(TRIM(Datos!AA991&amp;""))="SÍ",UPPER(TRIM(Datos!AA991&amp;""))="SI",UPPER(TRIM(Datos!AA991&amp;""))="NO"),IF(ISNUMBER(Datos!AA991),AND(OR(AA$1005="",Datos!AA991&gt;=AA$1005),OR(AA$1006="",Datos!AA991&lt;=AA$1006)),FALSE),TRUE))))</f>
        <v>0.0</v>
      </c>
      <c r="AB991">
        <f>IF(Datos!AB991="",0,IF(AND(AB$1008&lt;&gt;"",Datos!AB991=AB$1008),0,IF(AB$1004=0,0,1-CHOOSE(AB$1004,IF(ISNUMBER(Datos!AB991),AND(OR(AB$1005="",Datos!AB991&gt;=AB$1005),OR(AB$1006="",Datos!AB991&lt;=AB$1006)),FALSE),IF(ISNUMBER(Datos!AB991),AND(Datos!AB991=INT(Datos!AB991),AND(OR(AB$1005="",Datos!AB991&gt;=AB$1005),OR(AB$1006="",Datos!AB991&lt;=AB$1006))),FALSE),OR(ISNUMBER(FIND(";"&amp;UPPER(TRIM(Datos!AB991&amp;""))&amp;"=",AB$1007)),ISNUMBER(FIND(";"&amp;UPPER(TRIM(Datos!AB991&amp;""))&amp;";",AB$1007))),OR(UPPER(TRIM(Datos!AB991&amp;""))="SÍ",UPPER(TRIM(Datos!AB991&amp;""))="SI",UPPER(TRIM(Datos!AB991&amp;""))="NO"),IF(ISNUMBER(Datos!AB991),AND(OR(AB$1005="",Datos!AB991&gt;=AB$1005),OR(AB$1006="",Datos!AB991&lt;=AB$1006)),FALSE),TRUE))))</f>
        <v>0.0</v>
      </c>
      <c r="AC991">
        <f>IF(Datos!AC991="",0,IF(AND(AC$1008&lt;&gt;"",Datos!AC991=AC$1008),0,IF(AC$1004=0,0,1-CHOOSE(AC$1004,IF(ISNUMBER(Datos!AC991),AND(OR(AC$1005="",Datos!AC991&gt;=AC$1005),OR(AC$1006="",Datos!AC991&lt;=AC$1006)),FALSE),IF(ISNUMBER(Datos!AC991),AND(Datos!AC991=INT(Datos!AC991),AND(OR(AC$1005="",Datos!AC991&gt;=AC$1005),OR(AC$1006="",Datos!AC991&lt;=AC$1006))),FALSE),OR(ISNUMBER(FIND(";"&amp;UPPER(TRIM(Datos!AC991&amp;""))&amp;"=",AC$1007)),ISNUMBER(FIND(";"&amp;UPPER(TRIM(Datos!AC991&amp;""))&amp;";",AC$1007))),OR(UPPER(TRIM(Datos!AC991&amp;""))="SÍ",UPPER(TRIM(Datos!AC991&amp;""))="SI",UPPER(TRIM(Datos!AC991&amp;""))="NO"),IF(ISNUMBER(Datos!AC991),AND(OR(AC$1005="",Datos!AC991&gt;=AC$1005),OR(AC$1006="",Datos!AC991&lt;=AC$1006)),FALSE),TRUE))))</f>
        <v>0.0</v>
      </c>
      <c r="AD991">
        <f>IF(Datos!AD991="",0,IF(AND(AD$1008&lt;&gt;"",Datos!AD991=AD$1008),0,IF(AD$1004=0,0,1-CHOOSE(AD$1004,IF(ISNUMBER(Datos!AD991),AND(OR(AD$1005="",Datos!AD991&gt;=AD$1005),OR(AD$1006="",Datos!AD991&lt;=AD$1006)),FALSE),IF(ISNUMBER(Datos!AD991),AND(Datos!AD991=INT(Datos!AD991),AND(OR(AD$1005="",Datos!AD991&gt;=AD$1005),OR(AD$1006="",Datos!AD991&lt;=AD$1006))),FALSE),OR(ISNUMBER(FIND(";"&amp;UPPER(TRIM(Datos!AD991&amp;""))&amp;"=",AD$1007)),ISNUMBER(FIND(";"&amp;UPPER(TRIM(Datos!AD991&amp;""))&amp;";",AD$1007))),OR(UPPER(TRIM(Datos!AD991&amp;""))="SÍ",UPPER(TRIM(Datos!AD991&amp;""))="SI",UPPER(TRIM(Datos!AD991&amp;""))="NO"),IF(ISNUMBER(Datos!AD991),AND(OR(AD$1005="",Datos!AD991&gt;=AD$1005),OR(AD$1006="",Datos!AD991&lt;=AD$1006)),FALSE),TRUE))))</f>
        <v>0.0</v>
      </c>
      <c r="AE991">
        <f>IF(Datos!AE991="",0,IF(AND(AE$1008&lt;&gt;"",Datos!AE991=AE$1008),0,IF(AE$1004=0,0,1-CHOOSE(AE$1004,IF(ISNUMBER(Datos!AE991),AND(OR(AE$1005="",Datos!AE991&gt;=AE$1005),OR(AE$1006="",Datos!AE991&lt;=AE$1006)),FALSE),IF(ISNUMBER(Datos!AE991),AND(Datos!AE991=INT(Datos!AE991),AND(OR(AE$1005="",Datos!AE991&gt;=AE$1005),OR(AE$1006="",Datos!AE991&lt;=AE$1006))),FALSE),OR(ISNUMBER(FIND(";"&amp;UPPER(TRIM(Datos!AE991&amp;""))&amp;"=",AE$1007)),ISNUMBER(FIND(";"&amp;UPPER(TRIM(Datos!AE991&amp;""))&amp;";",AE$1007))),OR(UPPER(TRIM(Datos!AE991&amp;""))="SÍ",UPPER(TRIM(Datos!AE991&amp;""))="SI",UPPER(TRIM(Datos!AE991&amp;""))="NO"),IF(ISNUMBER(Datos!AE991),AND(OR(AE$1005="",Datos!AE991&gt;=AE$1005),OR(AE$1006="",Datos!AE991&lt;=AE$1006)),FALSE),TRUE))))</f>
        <v>0.0</v>
      </c>
    </row>
    <row r="992" spans="2:31">
      <c r="B992">
        <f>IF(Datos!B992="",0,IF(AND(B$1008&lt;&gt;"",Datos!B992=B$1008),0,IF(B$1004=0,0,1-CHOOSE(B$1004,IF(ISNUMBER(Datos!B992),AND(OR(B$1005="",Datos!B992&gt;=B$1005),OR(B$1006="",Datos!B992&lt;=B$1006)),FALSE),IF(ISNUMBER(Datos!B992),AND(Datos!B992=INT(Datos!B992),AND(OR(B$1005="",Datos!B992&gt;=B$1005),OR(B$1006="",Datos!B992&lt;=B$1006))),FALSE),OR(ISNUMBER(FIND(";"&amp;UPPER(TRIM(Datos!B992&amp;""))&amp;"=",B$1007)),ISNUMBER(FIND(";"&amp;UPPER(TRIM(Datos!B992&amp;""))&amp;";",B$1007))),OR(UPPER(TRIM(Datos!B992&amp;""))="SÍ",UPPER(TRIM(Datos!B992&amp;""))="SI",UPPER(TRIM(Datos!B992&amp;""))="NO"),IF(ISNUMBER(Datos!B992),AND(OR(B$1005="",Datos!B992&gt;=B$1005),OR(B$1006="",Datos!B992&lt;=B$1006)),FALSE),TRUE))))</f>
        <v>0.0</v>
      </c>
      <c r="C992">
        <f>IF(Datos!C992="",0,IF(AND(C$1008&lt;&gt;"",Datos!C992=C$1008),0,IF(C$1004=0,0,1-CHOOSE(C$1004,IF(ISNUMBER(Datos!C992),AND(OR(C$1005="",Datos!C992&gt;=C$1005),OR(C$1006="",Datos!C992&lt;=C$1006)),FALSE),IF(ISNUMBER(Datos!C992),AND(Datos!C992=INT(Datos!C992),AND(OR(C$1005="",Datos!C992&gt;=C$1005),OR(C$1006="",Datos!C992&lt;=C$1006))),FALSE),OR(ISNUMBER(FIND(";"&amp;UPPER(TRIM(Datos!C992&amp;""))&amp;"=",C$1007)),ISNUMBER(FIND(";"&amp;UPPER(TRIM(Datos!C992&amp;""))&amp;";",C$1007))),OR(UPPER(TRIM(Datos!C992&amp;""))="SÍ",UPPER(TRIM(Datos!C992&amp;""))="SI",UPPER(TRIM(Datos!C992&amp;""))="NO"),IF(ISNUMBER(Datos!C992),AND(OR(C$1005="",Datos!C992&gt;=C$1005),OR(C$1006="",Datos!C992&lt;=C$1006)),FALSE),TRUE))))</f>
        <v>0.0</v>
      </c>
      <c r="D992">
        <f>IF(Datos!D992="",0,IF(AND(D$1008&lt;&gt;"",Datos!D992=D$1008),0,IF(D$1004=0,0,1-CHOOSE(D$1004,IF(ISNUMBER(Datos!D992),AND(OR(D$1005="",Datos!D992&gt;=D$1005),OR(D$1006="",Datos!D992&lt;=D$1006)),FALSE),IF(ISNUMBER(Datos!D992),AND(Datos!D992=INT(Datos!D992),AND(OR(D$1005="",Datos!D992&gt;=D$1005),OR(D$1006="",Datos!D992&lt;=D$1006))),FALSE),OR(ISNUMBER(FIND(";"&amp;UPPER(TRIM(Datos!D992&amp;""))&amp;"=",D$1007)),ISNUMBER(FIND(";"&amp;UPPER(TRIM(Datos!D992&amp;""))&amp;";",D$1007))),OR(UPPER(TRIM(Datos!D992&amp;""))="SÍ",UPPER(TRIM(Datos!D992&amp;""))="SI",UPPER(TRIM(Datos!D992&amp;""))="NO"),IF(ISNUMBER(Datos!D992),AND(OR(D$1005="",Datos!D992&gt;=D$1005),OR(D$1006="",Datos!D992&lt;=D$1006)),FALSE),TRUE))))</f>
        <v>0.0</v>
      </c>
      <c r="E992">
        <f>IF(Datos!E992="",0,IF(AND(E$1008&lt;&gt;"",Datos!E992=E$1008),0,IF(E$1004=0,0,1-CHOOSE(E$1004,IF(ISNUMBER(Datos!E992),AND(OR(E$1005="",Datos!E992&gt;=E$1005),OR(E$1006="",Datos!E992&lt;=E$1006)),FALSE),IF(ISNUMBER(Datos!E992),AND(Datos!E992=INT(Datos!E992),AND(OR(E$1005="",Datos!E992&gt;=E$1005),OR(E$1006="",Datos!E992&lt;=E$1006))),FALSE),OR(ISNUMBER(FIND(";"&amp;UPPER(TRIM(Datos!E992&amp;""))&amp;"=",E$1007)),ISNUMBER(FIND(";"&amp;UPPER(TRIM(Datos!E992&amp;""))&amp;";",E$1007))),OR(UPPER(TRIM(Datos!E992&amp;""))="SÍ",UPPER(TRIM(Datos!E992&amp;""))="SI",UPPER(TRIM(Datos!E992&amp;""))="NO"),IF(ISNUMBER(Datos!E992),AND(OR(E$1005="",Datos!E992&gt;=E$1005),OR(E$1006="",Datos!E992&lt;=E$1006)),FALSE),TRUE))))</f>
        <v>0.0</v>
      </c>
      <c r="F992">
        <f>IF(Datos!F992="",0,IF(AND(F$1008&lt;&gt;"",Datos!F992=F$1008),0,IF(F$1004=0,0,1-CHOOSE(F$1004,IF(ISNUMBER(Datos!F992),AND(OR(F$1005="",Datos!F992&gt;=F$1005),OR(F$1006="",Datos!F992&lt;=F$1006)),FALSE),IF(ISNUMBER(Datos!F992),AND(Datos!F992=INT(Datos!F992),AND(OR(F$1005="",Datos!F992&gt;=F$1005),OR(F$1006="",Datos!F992&lt;=F$1006))),FALSE),OR(ISNUMBER(FIND(";"&amp;UPPER(TRIM(Datos!F992&amp;""))&amp;"=",F$1007)),ISNUMBER(FIND(";"&amp;UPPER(TRIM(Datos!F992&amp;""))&amp;";",F$1007))),OR(UPPER(TRIM(Datos!F992&amp;""))="SÍ",UPPER(TRIM(Datos!F992&amp;""))="SI",UPPER(TRIM(Datos!F992&amp;""))="NO"),IF(ISNUMBER(Datos!F992),AND(OR(F$1005="",Datos!F992&gt;=F$1005),OR(F$1006="",Datos!F992&lt;=F$1006)),FALSE),TRUE))))</f>
        <v>0.0</v>
      </c>
      <c r="G992">
        <f>IF(Datos!G992="",0,IF(AND(G$1008&lt;&gt;"",Datos!G992=G$1008),0,IF(G$1004=0,0,1-CHOOSE(G$1004,IF(ISNUMBER(Datos!G992),AND(OR(G$1005="",Datos!G992&gt;=G$1005),OR(G$1006="",Datos!G992&lt;=G$1006)),FALSE),IF(ISNUMBER(Datos!G992),AND(Datos!G992=INT(Datos!G992),AND(OR(G$1005="",Datos!G992&gt;=G$1005),OR(G$1006="",Datos!G992&lt;=G$1006))),FALSE),OR(ISNUMBER(FIND(";"&amp;UPPER(TRIM(Datos!G992&amp;""))&amp;"=",G$1007)),ISNUMBER(FIND(";"&amp;UPPER(TRIM(Datos!G992&amp;""))&amp;";",G$1007))),OR(UPPER(TRIM(Datos!G992&amp;""))="SÍ",UPPER(TRIM(Datos!G992&amp;""))="SI",UPPER(TRIM(Datos!G992&amp;""))="NO"),IF(ISNUMBER(Datos!G992),AND(OR(G$1005="",Datos!G992&gt;=G$1005),OR(G$1006="",Datos!G992&lt;=G$1006)),FALSE),TRUE))))</f>
        <v>0.0</v>
      </c>
      <c r="H992">
        <f>IF(Datos!H992="",0,IF(AND(H$1008&lt;&gt;"",Datos!H992=H$1008),0,IF(H$1004=0,0,1-CHOOSE(H$1004,IF(ISNUMBER(Datos!H992),AND(OR(H$1005="",Datos!H992&gt;=H$1005),OR(H$1006="",Datos!H992&lt;=H$1006)),FALSE),IF(ISNUMBER(Datos!H992),AND(Datos!H992=INT(Datos!H992),AND(OR(H$1005="",Datos!H992&gt;=H$1005),OR(H$1006="",Datos!H992&lt;=H$1006))),FALSE),OR(ISNUMBER(FIND(";"&amp;UPPER(TRIM(Datos!H992&amp;""))&amp;"=",H$1007)),ISNUMBER(FIND(";"&amp;UPPER(TRIM(Datos!H992&amp;""))&amp;";",H$1007))),OR(UPPER(TRIM(Datos!H992&amp;""))="SÍ",UPPER(TRIM(Datos!H992&amp;""))="SI",UPPER(TRIM(Datos!H992&amp;""))="NO"),IF(ISNUMBER(Datos!H992),AND(OR(H$1005="",Datos!H992&gt;=H$1005),OR(H$1006="",Datos!H992&lt;=H$1006)),FALSE),TRUE))))</f>
        <v>0.0</v>
      </c>
      <c r="I992">
        <f>IF(Datos!I992="",0,IF(AND(I$1008&lt;&gt;"",Datos!I992=I$1008),0,IF(I$1004=0,0,1-CHOOSE(I$1004,IF(ISNUMBER(Datos!I992),AND(OR(I$1005="",Datos!I992&gt;=I$1005),OR(I$1006="",Datos!I992&lt;=I$1006)),FALSE),IF(ISNUMBER(Datos!I992),AND(Datos!I992=INT(Datos!I992),AND(OR(I$1005="",Datos!I992&gt;=I$1005),OR(I$1006="",Datos!I992&lt;=I$1006))),FALSE),OR(ISNUMBER(FIND(";"&amp;UPPER(TRIM(Datos!I992&amp;""))&amp;"=",I$1007)),ISNUMBER(FIND(";"&amp;UPPER(TRIM(Datos!I992&amp;""))&amp;";",I$1007))),OR(UPPER(TRIM(Datos!I992&amp;""))="SÍ",UPPER(TRIM(Datos!I992&amp;""))="SI",UPPER(TRIM(Datos!I992&amp;""))="NO"),IF(ISNUMBER(Datos!I992),AND(OR(I$1005="",Datos!I992&gt;=I$1005),OR(I$1006="",Datos!I992&lt;=I$1006)),FALSE),TRUE))))</f>
        <v>0.0</v>
      </c>
      <c r="J992">
        <f>IF(Datos!J992="",0,IF(AND(J$1008&lt;&gt;"",Datos!J992=J$1008),0,IF(J$1004=0,0,1-CHOOSE(J$1004,IF(ISNUMBER(Datos!J992),AND(OR(J$1005="",Datos!J992&gt;=J$1005),OR(J$1006="",Datos!J992&lt;=J$1006)),FALSE),IF(ISNUMBER(Datos!J992),AND(Datos!J992=INT(Datos!J992),AND(OR(J$1005="",Datos!J992&gt;=J$1005),OR(J$1006="",Datos!J992&lt;=J$1006))),FALSE),OR(ISNUMBER(FIND(";"&amp;UPPER(TRIM(Datos!J992&amp;""))&amp;"=",J$1007)),ISNUMBER(FIND(";"&amp;UPPER(TRIM(Datos!J992&amp;""))&amp;";",J$1007))),OR(UPPER(TRIM(Datos!J992&amp;""))="SÍ",UPPER(TRIM(Datos!J992&amp;""))="SI",UPPER(TRIM(Datos!J992&amp;""))="NO"),IF(ISNUMBER(Datos!J992),AND(OR(J$1005="",Datos!J992&gt;=J$1005),OR(J$1006="",Datos!J992&lt;=J$1006)),FALSE),TRUE))))</f>
        <v>0.0</v>
      </c>
      <c r="K992">
        <f>IF(Datos!K992="",0,IF(AND(K$1008&lt;&gt;"",Datos!K992=K$1008),0,IF(K$1004=0,0,1-CHOOSE(K$1004,IF(ISNUMBER(Datos!K992),AND(OR(K$1005="",Datos!K992&gt;=K$1005),OR(K$1006="",Datos!K992&lt;=K$1006)),FALSE),IF(ISNUMBER(Datos!K992),AND(Datos!K992=INT(Datos!K992),AND(OR(K$1005="",Datos!K992&gt;=K$1005),OR(K$1006="",Datos!K992&lt;=K$1006))),FALSE),OR(ISNUMBER(FIND(";"&amp;UPPER(TRIM(Datos!K992&amp;""))&amp;"=",K$1007)),ISNUMBER(FIND(";"&amp;UPPER(TRIM(Datos!K992&amp;""))&amp;";",K$1007))),OR(UPPER(TRIM(Datos!K992&amp;""))="SÍ",UPPER(TRIM(Datos!K992&amp;""))="SI",UPPER(TRIM(Datos!K992&amp;""))="NO"),IF(ISNUMBER(Datos!K992),AND(OR(K$1005="",Datos!K992&gt;=K$1005),OR(K$1006="",Datos!K992&lt;=K$1006)),FALSE),TRUE))))</f>
        <v>0.0</v>
      </c>
      <c r="L992">
        <f>IF(Datos!L992="",0,IF(AND(L$1008&lt;&gt;"",Datos!L992=L$1008),0,IF(L$1004=0,0,1-CHOOSE(L$1004,IF(ISNUMBER(Datos!L992),AND(OR(L$1005="",Datos!L992&gt;=L$1005),OR(L$1006="",Datos!L992&lt;=L$1006)),FALSE),IF(ISNUMBER(Datos!L992),AND(Datos!L992=INT(Datos!L992),AND(OR(L$1005="",Datos!L992&gt;=L$1005),OR(L$1006="",Datos!L992&lt;=L$1006))),FALSE),OR(ISNUMBER(FIND(";"&amp;UPPER(TRIM(Datos!L992&amp;""))&amp;"=",L$1007)),ISNUMBER(FIND(";"&amp;UPPER(TRIM(Datos!L992&amp;""))&amp;";",L$1007))),OR(UPPER(TRIM(Datos!L992&amp;""))="SÍ",UPPER(TRIM(Datos!L992&amp;""))="SI",UPPER(TRIM(Datos!L992&amp;""))="NO"),IF(ISNUMBER(Datos!L992),AND(OR(L$1005="",Datos!L992&gt;=L$1005),OR(L$1006="",Datos!L992&lt;=L$1006)),FALSE),TRUE))))</f>
        <v>0.0</v>
      </c>
      <c r="M992">
        <f>IF(Datos!M992="",0,IF(AND(M$1008&lt;&gt;"",Datos!M992=M$1008),0,IF(M$1004=0,0,1-CHOOSE(M$1004,IF(ISNUMBER(Datos!M992),AND(OR(M$1005="",Datos!M992&gt;=M$1005),OR(M$1006="",Datos!M992&lt;=M$1006)),FALSE),IF(ISNUMBER(Datos!M992),AND(Datos!M992=INT(Datos!M992),AND(OR(M$1005="",Datos!M992&gt;=M$1005),OR(M$1006="",Datos!M992&lt;=M$1006))),FALSE),OR(ISNUMBER(FIND(";"&amp;UPPER(TRIM(Datos!M992&amp;""))&amp;"=",M$1007)),ISNUMBER(FIND(";"&amp;UPPER(TRIM(Datos!M992&amp;""))&amp;";",M$1007))),OR(UPPER(TRIM(Datos!M992&amp;""))="SÍ",UPPER(TRIM(Datos!M992&amp;""))="SI",UPPER(TRIM(Datos!M992&amp;""))="NO"),IF(ISNUMBER(Datos!M992),AND(OR(M$1005="",Datos!M992&gt;=M$1005),OR(M$1006="",Datos!M992&lt;=M$1006)),FALSE),TRUE))))</f>
        <v>0.0</v>
      </c>
      <c r="N992">
        <f>IF(Datos!N992="",0,IF(AND(N$1008&lt;&gt;"",Datos!N992=N$1008),0,IF(N$1004=0,0,1-CHOOSE(N$1004,IF(ISNUMBER(Datos!N992),AND(OR(N$1005="",Datos!N992&gt;=N$1005),OR(N$1006="",Datos!N992&lt;=N$1006)),FALSE),IF(ISNUMBER(Datos!N992),AND(Datos!N992=INT(Datos!N992),AND(OR(N$1005="",Datos!N992&gt;=N$1005),OR(N$1006="",Datos!N992&lt;=N$1006))),FALSE),OR(ISNUMBER(FIND(";"&amp;UPPER(TRIM(Datos!N992&amp;""))&amp;"=",N$1007)),ISNUMBER(FIND(";"&amp;UPPER(TRIM(Datos!N992&amp;""))&amp;";",N$1007))),OR(UPPER(TRIM(Datos!N992&amp;""))="SÍ",UPPER(TRIM(Datos!N992&amp;""))="SI",UPPER(TRIM(Datos!N992&amp;""))="NO"),IF(ISNUMBER(Datos!N992),AND(OR(N$1005="",Datos!N992&gt;=N$1005),OR(N$1006="",Datos!N992&lt;=N$1006)),FALSE),TRUE))))</f>
        <v>0.0</v>
      </c>
      <c r="O992">
        <f>IF(Datos!O992="",0,IF(AND(O$1008&lt;&gt;"",Datos!O992=O$1008),0,IF(O$1004=0,0,1-CHOOSE(O$1004,IF(ISNUMBER(Datos!O992),AND(OR(O$1005="",Datos!O992&gt;=O$1005),OR(O$1006="",Datos!O992&lt;=O$1006)),FALSE),IF(ISNUMBER(Datos!O992),AND(Datos!O992=INT(Datos!O992),AND(OR(O$1005="",Datos!O992&gt;=O$1005),OR(O$1006="",Datos!O992&lt;=O$1006))),FALSE),OR(ISNUMBER(FIND(";"&amp;UPPER(TRIM(Datos!O992&amp;""))&amp;"=",O$1007)),ISNUMBER(FIND(";"&amp;UPPER(TRIM(Datos!O992&amp;""))&amp;";",O$1007))),OR(UPPER(TRIM(Datos!O992&amp;""))="SÍ",UPPER(TRIM(Datos!O992&amp;""))="SI",UPPER(TRIM(Datos!O992&amp;""))="NO"),IF(ISNUMBER(Datos!O992),AND(OR(O$1005="",Datos!O992&gt;=O$1005),OR(O$1006="",Datos!O992&lt;=O$1006)),FALSE),TRUE))))</f>
        <v>0.0</v>
      </c>
      <c r="P992">
        <f>IF(Datos!P992="",0,IF(AND(P$1008&lt;&gt;"",Datos!P992=P$1008),0,IF(P$1004=0,0,1-CHOOSE(P$1004,IF(ISNUMBER(Datos!P992),AND(OR(P$1005="",Datos!P992&gt;=P$1005),OR(P$1006="",Datos!P992&lt;=P$1006)),FALSE),IF(ISNUMBER(Datos!P992),AND(Datos!P992=INT(Datos!P992),AND(OR(P$1005="",Datos!P992&gt;=P$1005),OR(P$1006="",Datos!P992&lt;=P$1006))),FALSE),OR(ISNUMBER(FIND(";"&amp;UPPER(TRIM(Datos!P992&amp;""))&amp;"=",P$1007)),ISNUMBER(FIND(";"&amp;UPPER(TRIM(Datos!P992&amp;""))&amp;";",P$1007))),OR(UPPER(TRIM(Datos!P992&amp;""))="SÍ",UPPER(TRIM(Datos!P992&amp;""))="SI",UPPER(TRIM(Datos!P992&amp;""))="NO"),IF(ISNUMBER(Datos!P992),AND(OR(P$1005="",Datos!P992&gt;=P$1005),OR(P$1006="",Datos!P992&lt;=P$1006)),FALSE),TRUE))))</f>
        <v>0.0</v>
      </c>
      <c r="Q992">
        <f>IF(Datos!Q992="",0,IF(AND(Q$1008&lt;&gt;"",Datos!Q992=Q$1008),0,IF(Q$1004=0,0,1-CHOOSE(Q$1004,IF(ISNUMBER(Datos!Q992),AND(OR(Q$1005="",Datos!Q992&gt;=Q$1005),OR(Q$1006="",Datos!Q992&lt;=Q$1006)),FALSE),IF(ISNUMBER(Datos!Q992),AND(Datos!Q992=INT(Datos!Q992),AND(OR(Q$1005="",Datos!Q992&gt;=Q$1005),OR(Q$1006="",Datos!Q992&lt;=Q$1006))),FALSE),OR(ISNUMBER(FIND(";"&amp;UPPER(TRIM(Datos!Q992&amp;""))&amp;"=",Q$1007)),ISNUMBER(FIND(";"&amp;UPPER(TRIM(Datos!Q992&amp;""))&amp;";",Q$1007))),OR(UPPER(TRIM(Datos!Q992&amp;""))="SÍ",UPPER(TRIM(Datos!Q992&amp;""))="SI",UPPER(TRIM(Datos!Q992&amp;""))="NO"),IF(ISNUMBER(Datos!Q992),AND(OR(Q$1005="",Datos!Q992&gt;=Q$1005),OR(Q$1006="",Datos!Q992&lt;=Q$1006)),FALSE),TRUE))))</f>
        <v>0.0</v>
      </c>
      <c r="R992">
        <f>IF(Datos!R992="",0,IF(AND(R$1008&lt;&gt;"",Datos!R992=R$1008),0,IF(R$1004=0,0,1-CHOOSE(R$1004,IF(ISNUMBER(Datos!R992),AND(OR(R$1005="",Datos!R992&gt;=R$1005),OR(R$1006="",Datos!R992&lt;=R$1006)),FALSE),IF(ISNUMBER(Datos!R992),AND(Datos!R992=INT(Datos!R992),AND(OR(R$1005="",Datos!R992&gt;=R$1005),OR(R$1006="",Datos!R992&lt;=R$1006))),FALSE),OR(ISNUMBER(FIND(";"&amp;UPPER(TRIM(Datos!R992&amp;""))&amp;"=",R$1007)),ISNUMBER(FIND(";"&amp;UPPER(TRIM(Datos!R992&amp;""))&amp;";",R$1007))),OR(UPPER(TRIM(Datos!R992&amp;""))="SÍ",UPPER(TRIM(Datos!R992&amp;""))="SI",UPPER(TRIM(Datos!R992&amp;""))="NO"),IF(ISNUMBER(Datos!R992),AND(OR(R$1005="",Datos!R992&gt;=R$1005),OR(R$1006="",Datos!R992&lt;=R$1006)),FALSE),TRUE))))</f>
        <v>0.0</v>
      </c>
      <c r="S992">
        <f>IF(Datos!S992="",0,IF(AND(S$1008&lt;&gt;"",Datos!S992=S$1008),0,IF(S$1004=0,0,1-CHOOSE(S$1004,IF(ISNUMBER(Datos!S992),AND(OR(S$1005="",Datos!S992&gt;=S$1005),OR(S$1006="",Datos!S992&lt;=S$1006)),FALSE),IF(ISNUMBER(Datos!S992),AND(Datos!S992=INT(Datos!S992),AND(OR(S$1005="",Datos!S992&gt;=S$1005),OR(S$1006="",Datos!S992&lt;=S$1006))),FALSE),OR(ISNUMBER(FIND(";"&amp;UPPER(TRIM(Datos!S992&amp;""))&amp;"=",S$1007)),ISNUMBER(FIND(";"&amp;UPPER(TRIM(Datos!S992&amp;""))&amp;";",S$1007))),OR(UPPER(TRIM(Datos!S992&amp;""))="SÍ",UPPER(TRIM(Datos!S992&amp;""))="SI",UPPER(TRIM(Datos!S992&amp;""))="NO"),IF(ISNUMBER(Datos!S992),AND(OR(S$1005="",Datos!S992&gt;=S$1005),OR(S$1006="",Datos!S992&lt;=S$1006)),FALSE),TRUE))))</f>
        <v>0.0</v>
      </c>
      <c r="T992">
        <f>IF(Datos!T992="",0,IF(AND(T$1008&lt;&gt;"",Datos!T992=T$1008),0,IF(T$1004=0,0,1-CHOOSE(T$1004,IF(ISNUMBER(Datos!T992),AND(OR(T$1005="",Datos!T992&gt;=T$1005),OR(T$1006="",Datos!T992&lt;=T$1006)),FALSE),IF(ISNUMBER(Datos!T992),AND(Datos!T992=INT(Datos!T992),AND(OR(T$1005="",Datos!T992&gt;=T$1005),OR(T$1006="",Datos!T992&lt;=T$1006))),FALSE),OR(ISNUMBER(FIND(";"&amp;UPPER(TRIM(Datos!T992&amp;""))&amp;"=",T$1007)),ISNUMBER(FIND(";"&amp;UPPER(TRIM(Datos!T992&amp;""))&amp;";",T$1007))),OR(UPPER(TRIM(Datos!T992&amp;""))="SÍ",UPPER(TRIM(Datos!T992&amp;""))="SI",UPPER(TRIM(Datos!T992&amp;""))="NO"),IF(ISNUMBER(Datos!T992),AND(OR(T$1005="",Datos!T992&gt;=T$1005),OR(T$1006="",Datos!T992&lt;=T$1006)),FALSE),TRUE))))</f>
        <v>0.0</v>
      </c>
      <c r="U992">
        <f>IF(Datos!U992="",0,IF(AND(U$1008&lt;&gt;"",Datos!U992=U$1008),0,IF(U$1004=0,0,1-CHOOSE(U$1004,IF(ISNUMBER(Datos!U992),AND(OR(U$1005="",Datos!U992&gt;=U$1005),OR(U$1006="",Datos!U992&lt;=U$1006)),FALSE),IF(ISNUMBER(Datos!U992),AND(Datos!U992=INT(Datos!U992),AND(OR(U$1005="",Datos!U992&gt;=U$1005),OR(U$1006="",Datos!U992&lt;=U$1006))),FALSE),OR(ISNUMBER(FIND(";"&amp;UPPER(TRIM(Datos!U992&amp;""))&amp;"=",U$1007)),ISNUMBER(FIND(";"&amp;UPPER(TRIM(Datos!U992&amp;""))&amp;";",U$1007))),OR(UPPER(TRIM(Datos!U992&amp;""))="SÍ",UPPER(TRIM(Datos!U992&amp;""))="SI",UPPER(TRIM(Datos!U992&amp;""))="NO"),IF(ISNUMBER(Datos!U992),AND(OR(U$1005="",Datos!U992&gt;=U$1005),OR(U$1006="",Datos!U992&lt;=U$1006)),FALSE),TRUE))))</f>
        <v>0.0</v>
      </c>
      <c r="V992">
        <f>IF(Datos!V992="",0,IF(AND(V$1008&lt;&gt;"",Datos!V992=V$1008),0,IF(V$1004=0,0,1-CHOOSE(V$1004,IF(ISNUMBER(Datos!V992),AND(OR(V$1005="",Datos!V992&gt;=V$1005),OR(V$1006="",Datos!V992&lt;=V$1006)),FALSE),IF(ISNUMBER(Datos!V992),AND(Datos!V992=INT(Datos!V992),AND(OR(V$1005="",Datos!V992&gt;=V$1005),OR(V$1006="",Datos!V992&lt;=V$1006))),FALSE),OR(ISNUMBER(FIND(";"&amp;UPPER(TRIM(Datos!V992&amp;""))&amp;"=",V$1007)),ISNUMBER(FIND(";"&amp;UPPER(TRIM(Datos!V992&amp;""))&amp;";",V$1007))),OR(UPPER(TRIM(Datos!V992&amp;""))="SÍ",UPPER(TRIM(Datos!V992&amp;""))="SI",UPPER(TRIM(Datos!V992&amp;""))="NO"),IF(ISNUMBER(Datos!V992),AND(OR(V$1005="",Datos!V992&gt;=V$1005),OR(V$1006="",Datos!V992&lt;=V$1006)),FALSE),TRUE))))</f>
        <v>0.0</v>
      </c>
      <c r="W992">
        <f>IF(Datos!W992="",0,IF(AND(W$1008&lt;&gt;"",Datos!W992=W$1008),0,IF(W$1004=0,0,1-CHOOSE(W$1004,IF(ISNUMBER(Datos!W992),AND(OR(W$1005="",Datos!W992&gt;=W$1005),OR(W$1006="",Datos!W992&lt;=W$1006)),FALSE),IF(ISNUMBER(Datos!W992),AND(Datos!W992=INT(Datos!W992),AND(OR(W$1005="",Datos!W992&gt;=W$1005),OR(W$1006="",Datos!W992&lt;=W$1006))),FALSE),OR(ISNUMBER(FIND(";"&amp;UPPER(TRIM(Datos!W992&amp;""))&amp;"=",W$1007)),ISNUMBER(FIND(";"&amp;UPPER(TRIM(Datos!W992&amp;""))&amp;";",W$1007))),OR(UPPER(TRIM(Datos!W992&amp;""))="SÍ",UPPER(TRIM(Datos!W992&amp;""))="SI",UPPER(TRIM(Datos!W992&amp;""))="NO"),IF(ISNUMBER(Datos!W992),AND(OR(W$1005="",Datos!W992&gt;=W$1005),OR(W$1006="",Datos!W992&lt;=W$1006)),FALSE),TRUE))))</f>
        <v>0.0</v>
      </c>
      <c r="X992">
        <f>IF(Datos!X992="",0,IF(AND(X$1008&lt;&gt;"",Datos!X992=X$1008),0,IF(X$1004=0,0,1-CHOOSE(X$1004,IF(ISNUMBER(Datos!X992),AND(OR(X$1005="",Datos!X992&gt;=X$1005),OR(X$1006="",Datos!X992&lt;=X$1006)),FALSE),IF(ISNUMBER(Datos!X992),AND(Datos!X992=INT(Datos!X992),AND(OR(X$1005="",Datos!X992&gt;=X$1005),OR(X$1006="",Datos!X992&lt;=X$1006))),FALSE),OR(ISNUMBER(FIND(";"&amp;UPPER(TRIM(Datos!X992&amp;""))&amp;"=",X$1007)),ISNUMBER(FIND(";"&amp;UPPER(TRIM(Datos!X992&amp;""))&amp;";",X$1007))),OR(UPPER(TRIM(Datos!X992&amp;""))="SÍ",UPPER(TRIM(Datos!X992&amp;""))="SI",UPPER(TRIM(Datos!X992&amp;""))="NO"),IF(ISNUMBER(Datos!X992),AND(OR(X$1005="",Datos!X992&gt;=X$1005),OR(X$1006="",Datos!X992&lt;=X$1006)),FALSE),TRUE))))</f>
        <v>0.0</v>
      </c>
      <c r="Y992">
        <f>IF(Datos!Y992="",0,IF(AND(Y$1008&lt;&gt;"",Datos!Y992=Y$1008),0,IF(Y$1004=0,0,1-CHOOSE(Y$1004,IF(ISNUMBER(Datos!Y992),AND(OR(Y$1005="",Datos!Y992&gt;=Y$1005),OR(Y$1006="",Datos!Y992&lt;=Y$1006)),FALSE),IF(ISNUMBER(Datos!Y992),AND(Datos!Y992=INT(Datos!Y992),AND(OR(Y$1005="",Datos!Y992&gt;=Y$1005),OR(Y$1006="",Datos!Y992&lt;=Y$1006))),FALSE),OR(ISNUMBER(FIND(";"&amp;UPPER(TRIM(Datos!Y992&amp;""))&amp;"=",Y$1007)),ISNUMBER(FIND(";"&amp;UPPER(TRIM(Datos!Y992&amp;""))&amp;";",Y$1007))),OR(UPPER(TRIM(Datos!Y992&amp;""))="SÍ",UPPER(TRIM(Datos!Y992&amp;""))="SI",UPPER(TRIM(Datos!Y992&amp;""))="NO"),IF(ISNUMBER(Datos!Y992),AND(OR(Y$1005="",Datos!Y992&gt;=Y$1005),OR(Y$1006="",Datos!Y992&lt;=Y$1006)),FALSE),TRUE))))</f>
        <v>0.0</v>
      </c>
      <c r="Z992">
        <f>IF(Datos!Z992="",0,IF(AND(Z$1008&lt;&gt;"",Datos!Z992=Z$1008),0,IF(Z$1004=0,0,1-CHOOSE(Z$1004,IF(ISNUMBER(Datos!Z992),AND(OR(Z$1005="",Datos!Z992&gt;=Z$1005),OR(Z$1006="",Datos!Z992&lt;=Z$1006)),FALSE),IF(ISNUMBER(Datos!Z992),AND(Datos!Z992=INT(Datos!Z992),AND(OR(Z$1005="",Datos!Z992&gt;=Z$1005),OR(Z$1006="",Datos!Z992&lt;=Z$1006))),FALSE),OR(ISNUMBER(FIND(";"&amp;UPPER(TRIM(Datos!Z992&amp;""))&amp;"=",Z$1007)),ISNUMBER(FIND(";"&amp;UPPER(TRIM(Datos!Z992&amp;""))&amp;";",Z$1007))),OR(UPPER(TRIM(Datos!Z992&amp;""))="SÍ",UPPER(TRIM(Datos!Z992&amp;""))="SI",UPPER(TRIM(Datos!Z992&amp;""))="NO"),IF(ISNUMBER(Datos!Z992),AND(OR(Z$1005="",Datos!Z992&gt;=Z$1005),OR(Z$1006="",Datos!Z992&lt;=Z$1006)),FALSE),TRUE))))</f>
        <v>0.0</v>
      </c>
      <c r="AA992">
        <f>IF(Datos!AA992="",0,IF(AND(AA$1008&lt;&gt;"",Datos!AA992=AA$1008),0,IF(AA$1004=0,0,1-CHOOSE(AA$1004,IF(ISNUMBER(Datos!AA992),AND(OR(AA$1005="",Datos!AA992&gt;=AA$1005),OR(AA$1006="",Datos!AA992&lt;=AA$1006)),FALSE),IF(ISNUMBER(Datos!AA992),AND(Datos!AA992=INT(Datos!AA992),AND(OR(AA$1005="",Datos!AA992&gt;=AA$1005),OR(AA$1006="",Datos!AA992&lt;=AA$1006))),FALSE),OR(ISNUMBER(FIND(";"&amp;UPPER(TRIM(Datos!AA992&amp;""))&amp;"=",AA$1007)),ISNUMBER(FIND(";"&amp;UPPER(TRIM(Datos!AA992&amp;""))&amp;";",AA$1007))),OR(UPPER(TRIM(Datos!AA992&amp;""))="SÍ",UPPER(TRIM(Datos!AA992&amp;""))="SI",UPPER(TRIM(Datos!AA992&amp;""))="NO"),IF(ISNUMBER(Datos!AA992),AND(OR(AA$1005="",Datos!AA992&gt;=AA$1005),OR(AA$1006="",Datos!AA992&lt;=AA$1006)),FALSE),TRUE))))</f>
        <v>0.0</v>
      </c>
      <c r="AB992">
        <f>IF(Datos!AB992="",0,IF(AND(AB$1008&lt;&gt;"",Datos!AB992=AB$1008),0,IF(AB$1004=0,0,1-CHOOSE(AB$1004,IF(ISNUMBER(Datos!AB992),AND(OR(AB$1005="",Datos!AB992&gt;=AB$1005),OR(AB$1006="",Datos!AB992&lt;=AB$1006)),FALSE),IF(ISNUMBER(Datos!AB992),AND(Datos!AB992=INT(Datos!AB992),AND(OR(AB$1005="",Datos!AB992&gt;=AB$1005),OR(AB$1006="",Datos!AB992&lt;=AB$1006))),FALSE),OR(ISNUMBER(FIND(";"&amp;UPPER(TRIM(Datos!AB992&amp;""))&amp;"=",AB$1007)),ISNUMBER(FIND(";"&amp;UPPER(TRIM(Datos!AB992&amp;""))&amp;";",AB$1007))),OR(UPPER(TRIM(Datos!AB992&amp;""))="SÍ",UPPER(TRIM(Datos!AB992&amp;""))="SI",UPPER(TRIM(Datos!AB992&amp;""))="NO"),IF(ISNUMBER(Datos!AB992),AND(OR(AB$1005="",Datos!AB992&gt;=AB$1005),OR(AB$1006="",Datos!AB992&lt;=AB$1006)),FALSE),TRUE))))</f>
        <v>0.0</v>
      </c>
      <c r="AC992">
        <f>IF(Datos!AC992="",0,IF(AND(AC$1008&lt;&gt;"",Datos!AC992=AC$1008),0,IF(AC$1004=0,0,1-CHOOSE(AC$1004,IF(ISNUMBER(Datos!AC992),AND(OR(AC$1005="",Datos!AC992&gt;=AC$1005),OR(AC$1006="",Datos!AC992&lt;=AC$1006)),FALSE),IF(ISNUMBER(Datos!AC992),AND(Datos!AC992=INT(Datos!AC992),AND(OR(AC$1005="",Datos!AC992&gt;=AC$1005),OR(AC$1006="",Datos!AC992&lt;=AC$1006))),FALSE),OR(ISNUMBER(FIND(";"&amp;UPPER(TRIM(Datos!AC992&amp;""))&amp;"=",AC$1007)),ISNUMBER(FIND(";"&amp;UPPER(TRIM(Datos!AC992&amp;""))&amp;";",AC$1007))),OR(UPPER(TRIM(Datos!AC992&amp;""))="SÍ",UPPER(TRIM(Datos!AC992&amp;""))="SI",UPPER(TRIM(Datos!AC992&amp;""))="NO"),IF(ISNUMBER(Datos!AC992),AND(OR(AC$1005="",Datos!AC992&gt;=AC$1005),OR(AC$1006="",Datos!AC992&lt;=AC$1006)),FALSE),TRUE))))</f>
        <v>0.0</v>
      </c>
      <c r="AD992">
        <f>IF(Datos!AD992="",0,IF(AND(AD$1008&lt;&gt;"",Datos!AD992=AD$1008),0,IF(AD$1004=0,0,1-CHOOSE(AD$1004,IF(ISNUMBER(Datos!AD992),AND(OR(AD$1005="",Datos!AD992&gt;=AD$1005),OR(AD$1006="",Datos!AD992&lt;=AD$1006)),FALSE),IF(ISNUMBER(Datos!AD992),AND(Datos!AD992=INT(Datos!AD992),AND(OR(AD$1005="",Datos!AD992&gt;=AD$1005),OR(AD$1006="",Datos!AD992&lt;=AD$1006))),FALSE),OR(ISNUMBER(FIND(";"&amp;UPPER(TRIM(Datos!AD992&amp;""))&amp;"=",AD$1007)),ISNUMBER(FIND(";"&amp;UPPER(TRIM(Datos!AD992&amp;""))&amp;";",AD$1007))),OR(UPPER(TRIM(Datos!AD992&amp;""))="SÍ",UPPER(TRIM(Datos!AD992&amp;""))="SI",UPPER(TRIM(Datos!AD992&amp;""))="NO"),IF(ISNUMBER(Datos!AD992),AND(OR(AD$1005="",Datos!AD992&gt;=AD$1005),OR(AD$1006="",Datos!AD992&lt;=AD$1006)),FALSE),TRUE))))</f>
        <v>0.0</v>
      </c>
      <c r="AE992">
        <f>IF(Datos!AE992="",0,IF(AND(AE$1008&lt;&gt;"",Datos!AE992=AE$1008),0,IF(AE$1004=0,0,1-CHOOSE(AE$1004,IF(ISNUMBER(Datos!AE992),AND(OR(AE$1005="",Datos!AE992&gt;=AE$1005),OR(AE$1006="",Datos!AE992&lt;=AE$1006)),FALSE),IF(ISNUMBER(Datos!AE992),AND(Datos!AE992=INT(Datos!AE992),AND(OR(AE$1005="",Datos!AE992&gt;=AE$1005),OR(AE$1006="",Datos!AE992&lt;=AE$1006))),FALSE),OR(ISNUMBER(FIND(";"&amp;UPPER(TRIM(Datos!AE992&amp;""))&amp;"=",AE$1007)),ISNUMBER(FIND(";"&amp;UPPER(TRIM(Datos!AE992&amp;""))&amp;";",AE$1007))),OR(UPPER(TRIM(Datos!AE992&amp;""))="SÍ",UPPER(TRIM(Datos!AE992&amp;""))="SI",UPPER(TRIM(Datos!AE992&amp;""))="NO"),IF(ISNUMBER(Datos!AE992),AND(OR(AE$1005="",Datos!AE992&gt;=AE$1005),OR(AE$1006="",Datos!AE992&lt;=AE$1006)),FALSE),TRUE))))</f>
        <v>0.0</v>
      </c>
    </row>
    <row r="993" spans="2:31">
      <c r="B993">
        <f>IF(Datos!B993="",0,IF(AND(B$1008&lt;&gt;"",Datos!B993=B$1008),0,IF(B$1004=0,0,1-CHOOSE(B$1004,IF(ISNUMBER(Datos!B993),AND(OR(B$1005="",Datos!B993&gt;=B$1005),OR(B$1006="",Datos!B993&lt;=B$1006)),FALSE),IF(ISNUMBER(Datos!B993),AND(Datos!B993=INT(Datos!B993),AND(OR(B$1005="",Datos!B993&gt;=B$1005),OR(B$1006="",Datos!B993&lt;=B$1006))),FALSE),OR(ISNUMBER(FIND(";"&amp;UPPER(TRIM(Datos!B993&amp;""))&amp;"=",B$1007)),ISNUMBER(FIND(";"&amp;UPPER(TRIM(Datos!B993&amp;""))&amp;";",B$1007))),OR(UPPER(TRIM(Datos!B993&amp;""))="SÍ",UPPER(TRIM(Datos!B993&amp;""))="SI",UPPER(TRIM(Datos!B993&amp;""))="NO"),IF(ISNUMBER(Datos!B993),AND(OR(B$1005="",Datos!B993&gt;=B$1005),OR(B$1006="",Datos!B993&lt;=B$1006)),FALSE),TRUE))))</f>
        <v>0.0</v>
      </c>
      <c r="C993">
        <f>IF(Datos!C993="",0,IF(AND(C$1008&lt;&gt;"",Datos!C993=C$1008),0,IF(C$1004=0,0,1-CHOOSE(C$1004,IF(ISNUMBER(Datos!C993),AND(OR(C$1005="",Datos!C993&gt;=C$1005),OR(C$1006="",Datos!C993&lt;=C$1006)),FALSE),IF(ISNUMBER(Datos!C993),AND(Datos!C993=INT(Datos!C993),AND(OR(C$1005="",Datos!C993&gt;=C$1005),OR(C$1006="",Datos!C993&lt;=C$1006))),FALSE),OR(ISNUMBER(FIND(";"&amp;UPPER(TRIM(Datos!C993&amp;""))&amp;"=",C$1007)),ISNUMBER(FIND(";"&amp;UPPER(TRIM(Datos!C993&amp;""))&amp;";",C$1007))),OR(UPPER(TRIM(Datos!C993&amp;""))="SÍ",UPPER(TRIM(Datos!C993&amp;""))="SI",UPPER(TRIM(Datos!C993&amp;""))="NO"),IF(ISNUMBER(Datos!C993),AND(OR(C$1005="",Datos!C993&gt;=C$1005),OR(C$1006="",Datos!C993&lt;=C$1006)),FALSE),TRUE))))</f>
        <v>0.0</v>
      </c>
      <c r="D993">
        <f>IF(Datos!D993="",0,IF(AND(D$1008&lt;&gt;"",Datos!D993=D$1008),0,IF(D$1004=0,0,1-CHOOSE(D$1004,IF(ISNUMBER(Datos!D993),AND(OR(D$1005="",Datos!D993&gt;=D$1005),OR(D$1006="",Datos!D993&lt;=D$1006)),FALSE),IF(ISNUMBER(Datos!D993),AND(Datos!D993=INT(Datos!D993),AND(OR(D$1005="",Datos!D993&gt;=D$1005),OR(D$1006="",Datos!D993&lt;=D$1006))),FALSE),OR(ISNUMBER(FIND(";"&amp;UPPER(TRIM(Datos!D993&amp;""))&amp;"=",D$1007)),ISNUMBER(FIND(";"&amp;UPPER(TRIM(Datos!D993&amp;""))&amp;";",D$1007))),OR(UPPER(TRIM(Datos!D993&amp;""))="SÍ",UPPER(TRIM(Datos!D993&amp;""))="SI",UPPER(TRIM(Datos!D993&amp;""))="NO"),IF(ISNUMBER(Datos!D993),AND(OR(D$1005="",Datos!D993&gt;=D$1005),OR(D$1006="",Datos!D993&lt;=D$1006)),FALSE),TRUE))))</f>
        <v>0.0</v>
      </c>
      <c r="E993">
        <f>IF(Datos!E993="",0,IF(AND(E$1008&lt;&gt;"",Datos!E993=E$1008),0,IF(E$1004=0,0,1-CHOOSE(E$1004,IF(ISNUMBER(Datos!E993),AND(OR(E$1005="",Datos!E993&gt;=E$1005),OR(E$1006="",Datos!E993&lt;=E$1006)),FALSE),IF(ISNUMBER(Datos!E993),AND(Datos!E993=INT(Datos!E993),AND(OR(E$1005="",Datos!E993&gt;=E$1005),OR(E$1006="",Datos!E993&lt;=E$1006))),FALSE),OR(ISNUMBER(FIND(";"&amp;UPPER(TRIM(Datos!E993&amp;""))&amp;"=",E$1007)),ISNUMBER(FIND(";"&amp;UPPER(TRIM(Datos!E993&amp;""))&amp;";",E$1007))),OR(UPPER(TRIM(Datos!E993&amp;""))="SÍ",UPPER(TRIM(Datos!E993&amp;""))="SI",UPPER(TRIM(Datos!E993&amp;""))="NO"),IF(ISNUMBER(Datos!E993),AND(OR(E$1005="",Datos!E993&gt;=E$1005),OR(E$1006="",Datos!E993&lt;=E$1006)),FALSE),TRUE))))</f>
        <v>0.0</v>
      </c>
      <c r="F993">
        <f>IF(Datos!F993="",0,IF(AND(F$1008&lt;&gt;"",Datos!F993=F$1008),0,IF(F$1004=0,0,1-CHOOSE(F$1004,IF(ISNUMBER(Datos!F993),AND(OR(F$1005="",Datos!F993&gt;=F$1005),OR(F$1006="",Datos!F993&lt;=F$1006)),FALSE),IF(ISNUMBER(Datos!F993),AND(Datos!F993=INT(Datos!F993),AND(OR(F$1005="",Datos!F993&gt;=F$1005),OR(F$1006="",Datos!F993&lt;=F$1006))),FALSE),OR(ISNUMBER(FIND(";"&amp;UPPER(TRIM(Datos!F993&amp;""))&amp;"=",F$1007)),ISNUMBER(FIND(";"&amp;UPPER(TRIM(Datos!F993&amp;""))&amp;";",F$1007))),OR(UPPER(TRIM(Datos!F993&amp;""))="SÍ",UPPER(TRIM(Datos!F993&amp;""))="SI",UPPER(TRIM(Datos!F993&amp;""))="NO"),IF(ISNUMBER(Datos!F993),AND(OR(F$1005="",Datos!F993&gt;=F$1005),OR(F$1006="",Datos!F993&lt;=F$1006)),FALSE),TRUE))))</f>
        <v>0.0</v>
      </c>
      <c r="G993">
        <f>IF(Datos!G993="",0,IF(AND(G$1008&lt;&gt;"",Datos!G993=G$1008),0,IF(G$1004=0,0,1-CHOOSE(G$1004,IF(ISNUMBER(Datos!G993),AND(OR(G$1005="",Datos!G993&gt;=G$1005),OR(G$1006="",Datos!G993&lt;=G$1006)),FALSE),IF(ISNUMBER(Datos!G993),AND(Datos!G993=INT(Datos!G993),AND(OR(G$1005="",Datos!G993&gt;=G$1005),OR(G$1006="",Datos!G993&lt;=G$1006))),FALSE),OR(ISNUMBER(FIND(";"&amp;UPPER(TRIM(Datos!G993&amp;""))&amp;"=",G$1007)),ISNUMBER(FIND(";"&amp;UPPER(TRIM(Datos!G993&amp;""))&amp;";",G$1007))),OR(UPPER(TRIM(Datos!G993&amp;""))="SÍ",UPPER(TRIM(Datos!G993&amp;""))="SI",UPPER(TRIM(Datos!G993&amp;""))="NO"),IF(ISNUMBER(Datos!G993),AND(OR(G$1005="",Datos!G993&gt;=G$1005),OR(G$1006="",Datos!G993&lt;=G$1006)),FALSE),TRUE))))</f>
        <v>0.0</v>
      </c>
      <c r="H993">
        <f>IF(Datos!H993="",0,IF(AND(H$1008&lt;&gt;"",Datos!H993=H$1008),0,IF(H$1004=0,0,1-CHOOSE(H$1004,IF(ISNUMBER(Datos!H993),AND(OR(H$1005="",Datos!H993&gt;=H$1005),OR(H$1006="",Datos!H993&lt;=H$1006)),FALSE),IF(ISNUMBER(Datos!H993),AND(Datos!H993=INT(Datos!H993),AND(OR(H$1005="",Datos!H993&gt;=H$1005),OR(H$1006="",Datos!H993&lt;=H$1006))),FALSE),OR(ISNUMBER(FIND(";"&amp;UPPER(TRIM(Datos!H993&amp;""))&amp;"=",H$1007)),ISNUMBER(FIND(";"&amp;UPPER(TRIM(Datos!H993&amp;""))&amp;";",H$1007))),OR(UPPER(TRIM(Datos!H993&amp;""))="SÍ",UPPER(TRIM(Datos!H993&amp;""))="SI",UPPER(TRIM(Datos!H993&amp;""))="NO"),IF(ISNUMBER(Datos!H993),AND(OR(H$1005="",Datos!H993&gt;=H$1005),OR(H$1006="",Datos!H993&lt;=H$1006)),FALSE),TRUE))))</f>
        <v>0.0</v>
      </c>
      <c r="I993">
        <f>IF(Datos!I993="",0,IF(AND(I$1008&lt;&gt;"",Datos!I993=I$1008),0,IF(I$1004=0,0,1-CHOOSE(I$1004,IF(ISNUMBER(Datos!I993),AND(OR(I$1005="",Datos!I993&gt;=I$1005),OR(I$1006="",Datos!I993&lt;=I$1006)),FALSE),IF(ISNUMBER(Datos!I993),AND(Datos!I993=INT(Datos!I993),AND(OR(I$1005="",Datos!I993&gt;=I$1005),OR(I$1006="",Datos!I993&lt;=I$1006))),FALSE),OR(ISNUMBER(FIND(";"&amp;UPPER(TRIM(Datos!I993&amp;""))&amp;"=",I$1007)),ISNUMBER(FIND(";"&amp;UPPER(TRIM(Datos!I993&amp;""))&amp;";",I$1007))),OR(UPPER(TRIM(Datos!I993&amp;""))="SÍ",UPPER(TRIM(Datos!I993&amp;""))="SI",UPPER(TRIM(Datos!I993&amp;""))="NO"),IF(ISNUMBER(Datos!I993),AND(OR(I$1005="",Datos!I993&gt;=I$1005),OR(I$1006="",Datos!I993&lt;=I$1006)),FALSE),TRUE))))</f>
        <v>0.0</v>
      </c>
      <c r="J993">
        <f>IF(Datos!J993="",0,IF(AND(J$1008&lt;&gt;"",Datos!J993=J$1008),0,IF(J$1004=0,0,1-CHOOSE(J$1004,IF(ISNUMBER(Datos!J993),AND(OR(J$1005="",Datos!J993&gt;=J$1005),OR(J$1006="",Datos!J993&lt;=J$1006)),FALSE),IF(ISNUMBER(Datos!J993),AND(Datos!J993=INT(Datos!J993),AND(OR(J$1005="",Datos!J993&gt;=J$1005),OR(J$1006="",Datos!J993&lt;=J$1006))),FALSE),OR(ISNUMBER(FIND(";"&amp;UPPER(TRIM(Datos!J993&amp;""))&amp;"=",J$1007)),ISNUMBER(FIND(";"&amp;UPPER(TRIM(Datos!J993&amp;""))&amp;";",J$1007))),OR(UPPER(TRIM(Datos!J993&amp;""))="SÍ",UPPER(TRIM(Datos!J993&amp;""))="SI",UPPER(TRIM(Datos!J993&amp;""))="NO"),IF(ISNUMBER(Datos!J993),AND(OR(J$1005="",Datos!J993&gt;=J$1005),OR(J$1006="",Datos!J993&lt;=J$1006)),FALSE),TRUE))))</f>
        <v>0.0</v>
      </c>
      <c r="K993">
        <f>IF(Datos!K993="",0,IF(AND(K$1008&lt;&gt;"",Datos!K993=K$1008),0,IF(K$1004=0,0,1-CHOOSE(K$1004,IF(ISNUMBER(Datos!K993),AND(OR(K$1005="",Datos!K993&gt;=K$1005),OR(K$1006="",Datos!K993&lt;=K$1006)),FALSE),IF(ISNUMBER(Datos!K993),AND(Datos!K993=INT(Datos!K993),AND(OR(K$1005="",Datos!K993&gt;=K$1005),OR(K$1006="",Datos!K993&lt;=K$1006))),FALSE),OR(ISNUMBER(FIND(";"&amp;UPPER(TRIM(Datos!K993&amp;""))&amp;"=",K$1007)),ISNUMBER(FIND(";"&amp;UPPER(TRIM(Datos!K993&amp;""))&amp;";",K$1007))),OR(UPPER(TRIM(Datos!K993&amp;""))="SÍ",UPPER(TRIM(Datos!K993&amp;""))="SI",UPPER(TRIM(Datos!K993&amp;""))="NO"),IF(ISNUMBER(Datos!K993),AND(OR(K$1005="",Datos!K993&gt;=K$1005),OR(K$1006="",Datos!K993&lt;=K$1006)),FALSE),TRUE))))</f>
        <v>0.0</v>
      </c>
      <c r="L993">
        <f>IF(Datos!L993="",0,IF(AND(L$1008&lt;&gt;"",Datos!L993=L$1008),0,IF(L$1004=0,0,1-CHOOSE(L$1004,IF(ISNUMBER(Datos!L993),AND(OR(L$1005="",Datos!L993&gt;=L$1005),OR(L$1006="",Datos!L993&lt;=L$1006)),FALSE),IF(ISNUMBER(Datos!L993),AND(Datos!L993=INT(Datos!L993),AND(OR(L$1005="",Datos!L993&gt;=L$1005),OR(L$1006="",Datos!L993&lt;=L$1006))),FALSE),OR(ISNUMBER(FIND(";"&amp;UPPER(TRIM(Datos!L993&amp;""))&amp;"=",L$1007)),ISNUMBER(FIND(";"&amp;UPPER(TRIM(Datos!L993&amp;""))&amp;";",L$1007))),OR(UPPER(TRIM(Datos!L993&amp;""))="SÍ",UPPER(TRIM(Datos!L993&amp;""))="SI",UPPER(TRIM(Datos!L993&amp;""))="NO"),IF(ISNUMBER(Datos!L993),AND(OR(L$1005="",Datos!L993&gt;=L$1005),OR(L$1006="",Datos!L993&lt;=L$1006)),FALSE),TRUE))))</f>
        <v>0.0</v>
      </c>
      <c r="M993">
        <f>IF(Datos!M993="",0,IF(AND(M$1008&lt;&gt;"",Datos!M993=M$1008),0,IF(M$1004=0,0,1-CHOOSE(M$1004,IF(ISNUMBER(Datos!M993),AND(OR(M$1005="",Datos!M993&gt;=M$1005),OR(M$1006="",Datos!M993&lt;=M$1006)),FALSE),IF(ISNUMBER(Datos!M993),AND(Datos!M993=INT(Datos!M993),AND(OR(M$1005="",Datos!M993&gt;=M$1005),OR(M$1006="",Datos!M993&lt;=M$1006))),FALSE),OR(ISNUMBER(FIND(";"&amp;UPPER(TRIM(Datos!M993&amp;""))&amp;"=",M$1007)),ISNUMBER(FIND(";"&amp;UPPER(TRIM(Datos!M993&amp;""))&amp;";",M$1007))),OR(UPPER(TRIM(Datos!M993&amp;""))="SÍ",UPPER(TRIM(Datos!M993&amp;""))="SI",UPPER(TRIM(Datos!M993&amp;""))="NO"),IF(ISNUMBER(Datos!M993),AND(OR(M$1005="",Datos!M993&gt;=M$1005),OR(M$1006="",Datos!M993&lt;=M$1006)),FALSE),TRUE))))</f>
        <v>0.0</v>
      </c>
      <c r="N993">
        <f>IF(Datos!N993="",0,IF(AND(N$1008&lt;&gt;"",Datos!N993=N$1008),0,IF(N$1004=0,0,1-CHOOSE(N$1004,IF(ISNUMBER(Datos!N993),AND(OR(N$1005="",Datos!N993&gt;=N$1005),OR(N$1006="",Datos!N993&lt;=N$1006)),FALSE),IF(ISNUMBER(Datos!N993),AND(Datos!N993=INT(Datos!N993),AND(OR(N$1005="",Datos!N993&gt;=N$1005),OR(N$1006="",Datos!N993&lt;=N$1006))),FALSE),OR(ISNUMBER(FIND(";"&amp;UPPER(TRIM(Datos!N993&amp;""))&amp;"=",N$1007)),ISNUMBER(FIND(";"&amp;UPPER(TRIM(Datos!N993&amp;""))&amp;";",N$1007))),OR(UPPER(TRIM(Datos!N993&amp;""))="SÍ",UPPER(TRIM(Datos!N993&amp;""))="SI",UPPER(TRIM(Datos!N993&amp;""))="NO"),IF(ISNUMBER(Datos!N993),AND(OR(N$1005="",Datos!N993&gt;=N$1005),OR(N$1006="",Datos!N993&lt;=N$1006)),FALSE),TRUE))))</f>
        <v>0.0</v>
      </c>
      <c r="O993">
        <f>IF(Datos!O993="",0,IF(AND(O$1008&lt;&gt;"",Datos!O993=O$1008),0,IF(O$1004=0,0,1-CHOOSE(O$1004,IF(ISNUMBER(Datos!O993),AND(OR(O$1005="",Datos!O993&gt;=O$1005),OR(O$1006="",Datos!O993&lt;=O$1006)),FALSE),IF(ISNUMBER(Datos!O993),AND(Datos!O993=INT(Datos!O993),AND(OR(O$1005="",Datos!O993&gt;=O$1005),OR(O$1006="",Datos!O993&lt;=O$1006))),FALSE),OR(ISNUMBER(FIND(";"&amp;UPPER(TRIM(Datos!O993&amp;""))&amp;"=",O$1007)),ISNUMBER(FIND(";"&amp;UPPER(TRIM(Datos!O993&amp;""))&amp;";",O$1007))),OR(UPPER(TRIM(Datos!O993&amp;""))="SÍ",UPPER(TRIM(Datos!O993&amp;""))="SI",UPPER(TRIM(Datos!O993&amp;""))="NO"),IF(ISNUMBER(Datos!O993),AND(OR(O$1005="",Datos!O993&gt;=O$1005),OR(O$1006="",Datos!O993&lt;=O$1006)),FALSE),TRUE))))</f>
        <v>0.0</v>
      </c>
      <c r="P993">
        <f>IF(Datos!P993="",0,IF(AND(P$1008&lt;&gt;"",Datos!P993=P$1008),0,IF(P$1004=0,0,1-CHOOSE(P$1004,IF(ISNUMBER(Datos!P993),AND(OR(P$1005="",Datos!P993&gt;=P$1005),OR(P$1006="",Datos!P993&lt;=P$1006)),FALSE),IF(ISNUMBER(Datos!P993),AND(Datos!P993=INT(Datos!P993),AND(OR(P$1005="",Datos!P993&gt;=P$1005),OR(P$1006="",Datos!P993&lt;=P$1006))),FALSE),OR(ISNUMBER(FIND(";"&amp;UPPER(TRIM(Datos!P993&amp;""))&amp;"=",P$1007)),ISNUMBER(FIND(";"&amp;UPPER(TRIM(Datos!P993&amp;""))&amp;";",P$1007))),OR(UPPER(TRIM(Datos!P993&amp;""))="SÍ",UPPER(TRIM(Datos!P993&amp;""))="SI",UPPER(TRIM(Datos!P993&amp;""))="NO"),IF(ISNUMBER(Datos!P993),AND(OR(P$1005="",Datos!P993&gt;=P$1005),OR(P$1006="",Datos!P993&lt;=P$1006)),FALSE),TRUE))))</f>
        <v>0.0</v>
      </c>
      <c r="Q993">
        <f>IF(Datos!Q993="",0,IF(AND(Q$1008&lt;&gt;"",Datos!Q993=Q$1008),0,IF(Q$1004=0,0,1-CHOOSE(Q$1004,IF(ISNUMBER(Datos!Q993),AND(OR(Q$1005="",Datos!Q993&gt;=Q$1005),OR(Q$1006="",Datos!Q993&lt;=Q$1006)),FALSE),IF(ISNUMBER(Datos!Q993),AND(Datos!Q993=INT(Datos!Q993),AND(OR(Q$1005="",Datos!Q993&gt;=Q$1005),OR(Q$1006="",Datos!Q993&lt;=Q$1006))),FALSE),OR(ISNUMBER(FIND(";"&amp;UPPER(TRIM(Datos!Q993&amp;""))&amp;"=",Q$1007)),ISNUMBER(FIND(";"&amp;UPPER(TRIM(Datos!Q993&amp;""))&amp;";",Q$1007))),OR(UPPER(TRIM(Datos!Q993&amp;""))="SÍ",UPPER(TRIM(Datos!Q993&amp;""))="SI",UPPER(TRIM(Datos!Q993&amp;""))="NO"),IF(ISNUMBER(Datos!Q993),AND(OR(Q$1005="",Datos!Q993&gt;=Q$1005),OR(Q$1006="",Datos!Q993&lt;=Q$1006)),FALSE),TRUE))))</f>
        <v>0.0</v>
      </c>
      <c r="R993">
        <f>IF(Datos!R993="",0,IF(AND(R$1008&lt;&gt;"",Datos!R993=R$1008),0,IF(R$1004=0,0,1-CHOOSE(R$1004,IF(ISNUMBER(Datos!R993),AND(OR(R$1005="",Datos!R993&gt;=R$1005),OR(R$1006="",Datos!R993&lt;=R$1006)),FALSE),IF(ISNUMBER(Datos!R993),AND(Datos!R993=INT(Datos!R993),AND(OR(R$1005="",Datos!R993&gt;=R$1005),OR(R$1006="",Datos!R993&lt;=R$1006))),FALSE),OR(ISNUMBER(FIND(";"&amp;UPPER(TRIM(Datos!R993&amp;""))&amp;"=",R$1007)),ISNUMBER(FIND(";"&amp;UPPER(TRIM(Datos!R993&amp;""))&amp;";",R$1007))),OR(UPPER(TRIM(Datos!R993&amp;""))="SÍ",UPPER(TRIM(Datos!R993&amp;""))="SI",UPPER(TRIM(Datos!R993&amp;""))="NO"),IF(ISNUMBER(Datos!R993),AND(OR(R$1005="",Datos!R993&gt;=R$1005),OR(R$1006="",Datos!R993&lt;=R$1006)),FALSE),TRUE))))</f>
        <v>0.0</v>
      </c>
      <c r="S993">
        <f>IF(Datos!S993="",0,IF(AND(S$1008&lt;&gt;"",Datos!S993=S$1008),0,IF(S$1004=0,0,1-CHOOSE(S$1004,IF(ISNUMBER(Datos!S993),AND(OR(S$1005="",Datos!S993&gt;=S$1005),OR(S$1006="",Datos!S993&lt;=S$1006)),FALSE),IF(ISNUMBER(Datos!S993),AND(Datos!S993=INT(Datos!S993),AND(OR(S$1005="",Datos!S993&gt;=S$1005),OR(S$1006="",Datos!S993&lt;=S$1006))),FALSE),OR(ISNUMBER(FIND(";"&amp;UPPER(TRIM(Datos!S993&amp;""))&amp;"=",S$1007)),ISNUMBER(FIND(";"&amp;UPPER(TRIM(Datos!S993&amp;""))&amp;";",S$1007))),OR(UPPER(TRIM(Datos!S993&amp;""))="SÍ",UPPER(TRIM(Datos!S993&amp;""))="SI",UPPER(TRIM(Datos!S993&amp;""))="NO"),IF(ISNUMBER(Datos!S993),AND(OR(S$1005="",Datos!S993&gt;=S$1005),OR(S$1006="",Datos!S993&lt;=S$1006)),FALSE),TRUE))))</f>
        <v>0.0</v>
      </c>
      <c r="T993">
        <f>IF(Datos!T993="",0,IF(AND(T$1008&lt;&gt;"",Datos!T993=T$1008),0,IF(T$1004=0,0,1-CHOOSE(T$1004,IF(ISNUMBER(Datos!T993),AND(OR(T$1005="",Datos!T993&gt;=T$1005),OR(T$1006="",Datos!T993&lt;=T$1006)),FALSE),IF(ISNUMBER(Datos!T993),AND(Datos!T993=INT(Datos!T993),AND(OR(T$1005="",Datos!T993&gt;=T$1005),OR(T$1006="",Datos!T993&lt;=T$1006))),FALSE),OR(ISNUMBER(FIND(";"&amp;UPPER(TRIM(Datos!T993&amp;""))&amp;"=",T$1007)),ISNUMBER(FIND(";"&amp;UPPER(TRIM(Datos!T993&amp;""))&amp;";",T$1007))),OR(UPPER(TRIM(Datos!T993&amp;""))="SÍ",UPPER(TRIM(Datos!T993&amp;""))="SI",UPPER(TRIM(Datos!T993&amp;""))="NO"),IF(ISNUMBER(Datos!T993),AND(OR(T$1005="",Datos!T993&gt;=T$1005),OR(T$1006="",Datos!T993&lt;=T$1006)),FALSE),TRUE))))</f>
        <v>0.0</v>
      </c>
      <c r="U993">
        <f>IF(Datos!U993="",0,IF(AND(U$1008&lt;&gt;"",Datos!U993=U$1008),0,IF(U$1004=0,0,1-CHOOSE(U$1004,IF(ISNUMBER(Datos!U993),AND(OR(U$1005="",Datos!U993&gt;=U$1005),OR(U$1006="",Datos!U993&lt;=U$1006)),FALSE),IF(ISNUMBER(Datos!U993),AND(Datos!U993=INT(Datos!U993),AND(OR(U$1005="",Datos!U993&gt;=U$1005),OR(U$1006="",Datos!U993&lt;=U$1006))),FALSE),OR(ISNUMBER(FIND(";"&amp;UPPER(TRIM(Datos!U993&amp;""))&amp;"=",U$1007)),ISNUMBER(FIND(";"&amp;UPPER(TRIM(Datos!U993&amp;""))&amp;";",U$1007))),OR(UPPER(TRIM(Datos!U993&amp;""))="SÍ",UPPER(TRIM(Datos!U993&amp;""))="SI",UPPER(TRIM(Datos!U993&amp;""))="NO"),IF(ISNUMBER(Datos!U993),AND(OR(U$1005="",Datos!U993&gt;=U$1005),OR(U$1006="",Datos!U993&lt;=U$1006)),FALSE),TRUE))))</f>
        <v>0.0</v>
      </c>
      <c r="V993">
        <f>IF(Datos!V993="",0,IF(AND(V$1008&lt;&gt;"",Datos!V993=V$1008),0,IF(V$1004=0,0,1-CHOOSE(V$1004,IF(ISNUMBER(Datos!V993),AND(OR(V$1005="",Datos!V993&gt;=V$1005),OR(V$1006="",Datos!V993&lt;=V$1006)),FALSE),IF(ISNUMBER(Datos!V993),AND(Datos!V993=INT(Datos!V993),AND(OR(V$1005="",Datos!V993&gt;=V$1005),OR(V$1006="",Datos!V993&lt;=V$1006))),FALSE),OR(ISNUMBER(FIND(";"&amp;UPPER(TRIM(Datos!V993&amp;""))&amp;"=",V$1007)),ISNUMBER(FIND(";"&amp;UPPER(TRIM(Datos!V993&amp;""))&amp;";",V$1007))),OR(UPPER(TRIM(Datos!V993&amp;""))="SÍ",UPPER(TRIM(Datos!V993&amp;""))="SI",UPPER(TRIM(Datos!V993&amp;""))="NO"),IF(ISNUMBER(Datos!V993),AND(OR(V$1005="",Datos!V993&gt;=V$1005),OR(V$1006="",Datos!V993&lt;=V$1006)),FALSE),TRUE))))</f>
        <v>0.0</v>
      </c>
      <c r="W993">
        <f>IF(Datos!W993="",0,IF(AND(W$1008&lt;&gt;"",Datos!W993=W$1008),0,IF(W$1004=0,0,1-CHOOSE(W$1004,IF(ISNUMBER(Datos!W993),AND(OR(W$1005="",Datos!W993&gt;=W$1005),OR(W$1006="",Datos!W993&lt;=W$1006)),FALSE),IF(ISNUMBER(Datos!W993),AND(Datos!W993=INT(Datos!W993),AND(OR(W$1005="",Datos!W993&gt;=W$1005),OR(W$1006="",Datos!W993&lt;=W$1006))),FALSE),OR(ISNUMBER(FIND(";"&amp;UPPER(TRIM(Datos!W993&amp;""))&amp;"=",W$1007)),ISNUMBER(FIND(";"&amp;UPPER(TRIM(Datos!W993&amp;""))&amp;";",W$1007))),OR(UPPER(TRIM(Datos!W993&amp;""))="SÍ",UPPER(TRIM(Datos!W993&amp;""))="SI",UPPER(TRIM(Datos!W993&amp;""))="NO"),IF(ISNUMBER(Datos!W993),AND(OR(W$1005="",Datos!W993&gt;=W$1005),OR(W$1006="",Datos!W993&lt;=W$1006)),FALSE),TRUE))))</f>
        <v>0.0</v>
      </c>
      <c r="X993">
        <f>IF(Datos!X993="",0,IF(AND(X$1008&lt;&gt;"",Datos!X993=X$1008),0,IF(X$1004=0,0,1-CHOOSE(X$1004,IF(ISNUMBER(Datos!X993),AND(OR(X$1005="",Datos!X993&gt;=X$1005),OR(X$1006="",Datos!X993&lt;=X$1006)),FALSE),IF(ISNUMBER(Datos!X993),AND(Datos!X993=INT(Datos!X993),AND(OR(X$1005="",Datos!X993&gt;=X$1005),OR(X$1006="",Datos!X993&lt;=X$1006))),FALSE),OR(ISNUMBER(FIND(";"&amp;UPPER(TRIM(Datos!X993&amp;""))&amp;"=",X$1007)),ISNUMBER(FIND(";"&amp;UPPER(TRIM(Datos!X993&amp;""))&amp;";",X$1007))),OR(UPPER(TRIM(Datos!X993&amp;""))="SÍ",UPPER(TRIM(Datos!X993&amp;""))="SI",UPPER(TRIM(Datos!X993&amp;""))="NO"),IF(ISNUMBER(Datos!X993),AND(OR(X$1005="",Datos!X993&gt;=X$1005),OR(X$1006="",Datos!X993&lt;=X$1006)),FALSE),TRUE))))</f>
        <v>0.0</v>
      </c>
      <c r="Y993">
        <f>IF(Datos!Y993="",0,IF(AND(Y$1008&lt;&gt;"",Datos!Y993=Y$1008),0,IF(Y$1004=0,0,1-CHOOSE(Y$1004,IF(ISNUMBER(Datos!Y993),AND(OR(Y$1005="",Datos!Y993&gt;=Y$1005),OR(Y$1006="",Datos!Y993&lt;=Y$1006)),FALSE),IF(ISNUMBER(Datos!Y993),AND(Datos!Y993=INT(Datos!Y993),AND(OR(Y$1005="",Datos!Y993&gt;=Y$1005),OR(Y$1006="",Datos!Y993&lt;=Y$1006))),FALSE),OR(ISNUMBER(FIND(";"&amp;UPPER(TRIM(Datos!Y993&amp;""))&amp;"=",Y$1007)),ISNUMBER(FIND(";"&amp;UPPER(TRIM(Datos!Y993&amp;""))&amp;";",Y$1007))),OR(UPPER(TRIM(Datos!Y993&amp;""))="SÍ",UPPER(TRIM(Datos!Y993&amp;""))="SI",UPPER(TRIM(Datos!Y993&amp;""))="NO"),IF(ISNUMBER(Datos!Y993),AND(OR(Y$1005="",Datos!Y993&gt;=Y$1005),OR(Y$1006="",Datos!Y993&lt;=Y$1006)),FALSE),TRUE))))</f>
        <v>0.0</v>
      </c>
      <c r="Z993">
        <f>IF(Datos!Z993="",0,IF(AND(Z$1008&lt;&gt;"",Datos!Z993=Z$1008),0,IF(Z$1004=0,0,1-CHOOSE(Z$1004,IF(ISNUMBER(Datos!Z993),AND(OR(Z$1005="",Datos!Z993&gt;=Z$1005),OR(Z$1006="",Datos!Z993&lt;=Z$1006)),FALSE),IF(ISNUMBER(Datos!Z993),AND(Datos!Z993=INT(Datos!Z993),AND(OR(Z$1005="",Datos!Z993&gt;=Z$1005),OR(Z$1006="",Datos!Z993&lt;=Z$1006))),FALSE),OR(ISNUMBER(FIND(";"&amp;UPPER(TRIM(Datos!Z993&amp;""))&amp;"=",Z$1007)),ISNUMBER(FIND(";"&amp;UPPER(TRIM(Datos!Z993&amp;""))&amp;";",Z$1007))),OR(UPPER(TRIM(Datos!Z993&amp;""))="SÍ",UPPER(TRIM(Datos!Z993&amp;""))="SI",UPPER(TRIM(Datos!Z993&amp;""))="NO"),IF(ISNUMBER(Datos!Z993),AND(OR(Z$1005="",Datos!Z993&gt;=Z$1005),OR(Z$1006="",Datos!Z993&lt;=Z$1006)),FALSE),TRUE))))</f>
        <v>0.0</v>
      </c>
      <c r="AA993">
        <f>IF(Datos!AA993="",0,IF(AND(AA$1008&lt;&gt;"",Datos!AA993=AA$1008),0,IF(AA$1004=0,0,1-CHOOSE(AA$1004,IF(ISNUMBER(Datos!AA993),AND(OR(AA$1005="",Datos!AA993&gt;=AA$1005),OR(AA$1006="",Datos!AA993&lt;=AA$1006)),FALSE),IF(ISNUMBER(Datos!AA993),AND(Datos!AA993=INT(Datos!AA993),AND(OR(AA$1005="",Datos!AA993&gt;=AA$1005),OR(AA$1006="",Datos!AA993&lt;=AA$1006))),FALSE),OR(ISNUMBER(FIND(";"&amp;UPPER(TRIM(Datos!AA993&amp;""))&amp;"=",AA$1007)),ISNUMBER(FIND(";"&amp;UPPER(TRIM(Datos!AA993&amp;""))&amp;";",AA$1007))),OR(UPPER(TRIM(Datos!AA993&amp;""))="SÍ",UPPER(TRIM(Datos!AA993&amp;""))="SI",UPPER(TRIM(Datos!AA993&amp;""))="NO"),IF(ISNUMBER(Datos!AA993),AND(OR(AA$1005="",Datos!AA993&gt;=AA$1005),OR(AA$1006="",Datos!AA993&lt;=AA$1006)),FALSE),TRUE))))</f>
        <v>0.0</v>
      </c>
      <c r="AB993">
        <f>IF(Datos!AB993="",0,IF(AND(AB$1008&lt;&gt;"",Datos!AB993=AB$1008),0,IF(AB$1004=0,0,1-CHOOSE(AB$1004,IF(ISNUMBER(Datos!AB993),AND(OR(AB$1005="",Datos!AB993&gt;=AB$1005),OR(AB$1006="",Datos!AB993&lt;=AB$1006)),FALSE),IF(ISNUMBER(Datos!AB993),AND(Datos!AB993=INT(Datos!AB993),AND(OR(AB$1005="",Datos!AB993&gt;=AB$1005),OR(AB$1006="",Datos!AB993&lt;=AB$1006))),FALSE),OR(ISNUMBER(FIND(";"&amp;UPPER(TRIM(Datos!AB993&amp;""))&amp;"=",AB$1007)),ISNUMBER(FIND(";"&amp;UPPER(TRIM(Datos!AB993&amp;""))&amp;";",AB$1007))),OR(UPPER(TRIM(Datos!AB993&amp;""))="SÍ",UPPER(TRIM(Datos!AB993&amp;""))="SI",UPPER(TRIM(Datos!AB993&amp;""))="NO"),IF(ISNUMBER(Datos!AB993),AND(OR(AB$1005="",Datos!AB993&gt;=AB$1005),OR(AB$1006="",Datos!AB993&lt;=AB$1006)),FALSE),TRUE))))</f>
        <v>0.0</v>
      </c>
      <c r="AC993">
        <f>IF(Datos!AC993="",0,IF(AND(AC$1008&lt;&gt;"",Datos!AC993=AC$1008),0,IF(AC$1004=0,0,1-CHOOSE(AC$1004,IF(ISNUMBER(Datos!AC993),AND(OR(AC$1005="",Datos!AC993&gt;=AC$1005),OR(AC$1006="",Datos!AC993&lt;=AC$1006)),FALSE),IF(ISNUMBER(Datos!AC993),AND(Datos!AC993=INT(Datos!AC993),AND(OR(AC$1005="",Datos!AC993&gt;=AC$1005),OR(AC$1006="",Datos!AC993&lt;=AC$1006))),FALSE),OR(ISNUMBER(FIND(";"&amp;UPPER(TRIM(Datos!AC993&amp;""))&amp;"=",AC$1007)),ISNUMBER(FIND(";"&amp;UPPER(TRIM(Datos!AC993&amp;""))&amp;";",AC$1007))),OR(UPPER(TRIM(Datos!AC993&amp;""))="SÍ",UPPER(TRIM(Datos!AC993&amp;""))="SI",UPPER(TRIM(Datos!AC993&amp;""))="NO"),IF(ISNUMBER(Datos!AC993),AND(OR(AC$1005="",Datos!AC993&gt;=AC$1005),OR(AC$1006="",Datos!AC993&lt;=AC$1006)),FALSE),TRUE))))</f>
        <v>0.0</v>
      </c>
      <c r="AD993">
        <f>IF(Datos!AD993="",0,IF(AND(AD$1008&lt;&gt;"",Datos!AD993=AD$1008),0,IF(AD$1004=0,0,1-CHOOSE(AD$1004,IF(ISNUMBER(Datos!AD993),AND(OR(AD$1005="",Datos!AD993&gt;=AD$1005),OR(AD$1006="",Datos!AD993&lt;=AD$1006)),FALSE),IF(ISNUMBER(Datos!AD993),AND(Datos!AD993=INT(Datos!AD993),AND(OR(AD$1005="",Datos!AD993&gt;=AD$1005),OR(AD$1006="",Datos!AD993&lt;=AD$1006))),FALSE),OR(ISNUMBER(FIND(";"&amp;UPPER(TRIM(Datos!AD993&amp;""))&amp;"=",AD$1007)),ISNUMBER(FIND(";"&amp;UPPER(TRIM(Datos!AD993&amp;""))&amp;";",AD$1007))),OR(UPPER(TRIM(Datos!AD993&amp;""))="SÍ",UPPER(TRIM(Datos!AD993&amp;""))="SI",UPPER(TRIM(Datos!AD993&amp;""))="NO"),IF(ISNUMBER(Datos!AD993),AND(OR(AD$1005="",Datos!AD993&gt;=AD$1005),OR(AD$1006="",Datos!AD993&lt;=AD$1006)),FALSE),TRUE))))</f>
        <v>0.0</v>
      </c>
      <c r="AE993">
        <f>IF(Datos!AE993="",0,IF(AND(AE$1008&lt;&gt;"",Datos!AE993=AE$1008),0,IF(AE$1004=0,0,1-CHOOSE(AE$1004,IF(ISNUMBER(Datos!AE993),AND(OR(AE$1005="",Datos!AE993&gt;=AE$1005),OR(AE$1006="",Datos!AE993&lt;=AE$1006)),FALSE),IF(ISNUMBER(Datos!AE993),AND(Datos!AE993=INT(Datos!AE993),AND(OR(AE$1005="",Datos!AE993&gt;=AE$1005),OR(AE$1006="",Datos!AE993&lt;=AE$1006))),FALSE),OR(ISNUMBER(FIND(";"&amp;UPPER(TRIM(Datos!AE993&amp;""))&amp;"=",AE$1007)),ISNUMBER(FIND(";"&amp;UPPER(TRIM(Datos!AE993&amp;""))&amp;";",AE$1007))),OR(UPPER(TRIM(Datos!AE993&amp;""))="SÍ",UPPER(TRIM(Datos!AE993&amp;""))="SI",UPPER(TRIM(Datos!AE993&amp;""))="NO"),IF(ISNUMBER(Datos!AE993),AND(OR(AE$1005="",Datos!AE993&gt;=AE$1005),OR(AE$1006="",Datos!AE993&lt;=AE$1006)),FALSE),TRUE))))</f>
        <v>0.0</v>
      </c>
    </row>
    <row r="994" spans="2:31">
      <c r="B994">
        <f>IF(Datos!B994="",0,IF(AND(B$1008&lt;&gt;"",Datos!B994=B$1008),0,IF(B$1004=0,0,1-CHOOSE(B$1004,IF(ISNUMBER(Datos!B994),AND(OR(B$1005="",Datos!B994&gt;=B$1005),OR(B$1006="",Datos!B994&lt;=B$1006)),FALSE),IF(ISNUMBER(Datos!B994),AND(Datos!B994=INT(Datos!B994),AND(OR(B$1005="",Datos!B994&gt;=B$1005),OR(B$1006="",Datos!B994&lt;=B$1006))),FALSE),OR(ISNUMBER(FIND(";"&amp;UPPER(TRIM(Datos!B994&amp;""))&amp;"=",B$1007)),ISNUMBER(FIND(";"&amp;UPPER(TRIM(Datos!B994&amp;""))&amp;";",B$1007))),OR(UPPER(TRIM(Datos!B994&amp;""))="SÍ",UPPER(TRIM(Datos!B994&amp;""))="SI",UPPER(TRIM(Datos!B994&amp;""))="NO"),IF(ISNUMBER(Datos!B994),AND(OR(B$1005="",Datos!B994&gt;=B$1005),OR(B$1006="",Datos!B994&lt;=B$1006)),FALSE),TRUE))))</f>
        <v>0.0</v>
      </c>
      <c r="C994">
        <f>IF(Datos!C994="",0,IF(AND(C$1008&lt;&gt;"",Datos!C994=C$1008),0,IF(C$1004=0,0,1-CHOOSE(C$1004,IF(ISNUMBER(Datos!C994),AND(OR(C$1005="",Datos!C994&gt;=C$1005),OR(C$1006="",Datos!C994&lt;=C$1006)),FALSE),IF(ISNUMBER(Datos!C994),AND(Datos!C994=INT(Datos!C994),AND(OR(C$1005="",Datos!C994&gt;=C$1005),OR(C$1006="",Datos!C994&lt;=C$1006))),FALSE),OR(ISNUMBER(FIND(";"&amp;UPPER(TRIM(Datos!C994&amp;""))&amp;"=",C$1007)),ISNUMBER(FIND(";"&amp;UPPER(TRIM(Datos!C994&amp;""))&amp;";",C$1007))),OR(UPPER(TRIM(Datos!C994&amp;""))="SÍ",UPPER(TRIM(Datos!C994&amp;""))="SI",UPPER(TRIM(Datos!C994&amp;""))="NO"),IF(ISNUMBER(Datos!C994),AND(OR(C$1005="",Datos!C994&gt;=C$1005),OR(C$1006="",Datos!C994&lt;=C$1006)),FALSE),TRUE))))</f>
        <v>0.0</v>
      </c>
      <c r="D994">
        <f>IF(Datos!D994="",0,IF(AND(D$1008&lt;&gt;"",Datos!D994=D$1008),0,IF(D$1004=0,0,1-CHOOSE(D$1004,IF(ISNUMBER(Datos!D994),AND(OR(D$1005="",Datos!D994&gt;=D$1005),OR(D$1006="",Datos!D994&lt;=D$1006)),FALSE),IF(ISNUMBER(Datos!D994),AND(Datos!D994=INT(Datos!D994),AND(OR(D$1005="",Datos!D994&gt;=D$1005),OR(D$1006="",Datos!D994&lt;=D$1006))),FALSE),OR(ISNUMBER(FIND(";"&amp;UPPER(TRIM(Datos!D994&amp;""))&amp;"=",D$1007)),ISNUMBER(FIND(";"&amp;UPPER(TRIM(Datos!D994&amp;""))&amp;";",D$1007))),OR(UPPER(TRIM(Datos!D994&amp;""))="SÍ",UPPER(TRIM(Datos!D994&amp;""))="SI",UPPER(TRIM(Datos!D994&amp;""))="NO"),IF(ISNUMBER(Datos!D994),AND(OR(D$1005="",Datos!D994&gt;=D$1005),OR(D$1006="",Datos!D994&lt;=D$1006)),FALSE),TRUE))))</f>
        <v>0.0</v>
      </c>
      <c r="E994">
        <f>IF(Datos!E994="",0,IF(AND(E$1008&lt;&gt;"",Datos!E994=E$1008),0,IF(E$1004=0,0,1-CHOOSE(E$1004,IF(ISNUMBER(Datos!E994),AND(OR(E$1005="",Datos!E994&gt;=E$1005),OR(E$1006="",Datos!E994&lt;=E$1006)),FALSE),IF(ISNUMBER(Datos!E994),AND(Datos!E994=INT(Datos!E994),AND(OR(E$1005="",Datos!E994&gt;=E$1005),OR(E$1006="",Datos!E994&lt;=E$1006))),FALSE),OR(ISNUMBER(FIND(";"&amp;UPPER(TRIM(Datos!E994&amp;""))&amp;"=",E$1007)),ISNUMBER(FIND(";"&amp;UPPER(TRIM(Datos!E994&amp;""))&amp;";",E$1007))),OR(UPPER(TRIM(Datos!E994&amp;""))="SÍ",UPPER(TRIM(Datos!E994&amp;""))="SI",UPPER(TRIM(Datos!E994&amp;""))="NO"),IF(ISNUMBER(Datos!E994),AND(OR(E$1005="",Datos!E994&gt;=E$1005),OR(E$1006="",Datos!E994&lt;=E$1006)),FALSE),TRUE))))</f>
        <v>0.0</v>
      </c>
      <c r="F994">
        <f>IF(Datos!F994="",0,IF(AND(F$1008&lt;&gt;"",Datos!F994=F$1008),0,IF(F$1004=0,0,1-CHOOSE(F$1004,IF(ISNUMBER(Datos!F994),AND(OR(F$1005="",Datos!F994&gt;=F$1005),OR(F$1006="",Datos!F994&lt;=F$1006)),FALSE),IF(ISNUMBER(Datos!F994),AND(Datos!F994=INT(Datos!F994),AND(OR(F$1005="",Datos!F994&gt;=F$1005),OR(F$1006="",Datos!F994&lt;=F$1006))),FALSE),OR(ISNUMBER(FIND(";"&amp;UPPER(TRIM(Datos!F994&amp;""))&amp;"=",F$1007)),ISNUMBER(FIND(";"&amp;UPPER(TRIM(Datos!F994&amp;""))&amp;";",F$1007))),OR(UPPER(TRIM(Datos!F994&amp;""))="SÍ",UPPER(TRIM(Datos!F994&amp;""))="SI",UPPER(TRIM(Datos!F994&amp;""))="NO"),IF(ISNUMBER(Datos!F994),AND(OR(F$1005="",Datos!F994&gt;=F$1005),OR(F$1006="",Datos!F994&lt;=F$1006)),FALSE),TRUE))))</f>
        <v>0.0</v>
      </c>
      <c r="G994">
        <f>IF(Datos!G994="",0,IF(AND(G$1008&lt;&gt;"",Datos!G994=G$1008),0,IF(G$1004=0,0,1-CHOOSE(G$1004,IF(ISNUMBER(Datos!G994),AND(OR(G$1005="",Datos!G994&gt;=G$1005),OR(G$1006="",Datos!G994&lt;=G$1006)),FALSE),IF(ISNUMBER(Datos!G994),AND(Datos!G994=INT(Datos!G994),AND(OR(G$1005="",Datos!G994&gt;=G$1005),OR(G$1006="",Datos!G994&lt;=G$1006))),FALSE),OR(ISNUMBER(FIND(";"&amp;UPPER(TRIM(Datos!G994&amp;""))&amp;"=",G$1007)),ISNUMBER(FIND(";"&amp;UPPER(TRIM(Datos!G994&amp;""))&amp;";",G$1007))),OR(UPPER(TRIM(Datos!G994&amp;""))="SÍ",UPPER(TRIM(Datos!G994&amp;""))="SI",UPPER(TRIM(Datos!G994&amp;""))="NO"),IF(ISNUMBER(Datos!G994),AND(OR(G$1005="",Datos!G994&gt;=G$1005),OR(G$1006="",Datos!G994&lt;=G$1006)),FALSE),TRUE))))</f>
        <v>0.0</v>
      </c>
      <c r="H994">
        <f>IF(Datos!H994="",0,IF(AND(H$1008&lt;&gt;"",Datos!H994=H$1008),0,IF(H$1004=0,0,1-CHOOSE(H$1004,IF(ISNUMBER(Datos!H994),AND(OR(H$1005="",Datos!H994&gt;=H$1005),OR(H$1006="",Datos!H994&lt;=H$1006)),FALSE),IF(ISNUMBER(Datos!H994),AND(Datos!H994=INT(Datos!H994),AND(OR(H$1005="",Datos!H994&gt;=H$1005),OR(H$1006="",Datos!H994&lt;=H$1006))),FALSE),OR(ISNUMBER(FIND(";"&amp;UPPER(TRIM(Datos!H994&amp;""))&amp;"=",H$1007)),ISNUMBER(FIND(";"&amp;UPPER(TRIM(Datos!H994&amp;""))&amp;";",H$1007))),OR(UPPER(TRIM(Datos!H994&amp;""))="SÍ",UPPER(TRIM(Datos!H994&amp;""))="SI",UPPER(TRIM(Datos!H994&amp;""))="NO"),IF(ISNUMBER(Datos!H994),AND(OR(H$1005="",Datos!H994&gt;=H$1005),OR(H$1006="",Datos!H994&lt;=H$1006)),FALSE),TRUE))))</f>
        <v>0.0</v>
      </c>
      <c r="I994">
        <f>IF(Datos!I994="",0,IF(AND(I$1008&lt;&gt;"",Datos!I994=I$1008),0,IF(I$1004=0,0,1-CHOOSE(I$1004,IF(ISNUMBER(Datos!I994),AND(OR(I$1005="",Datos!I994&gt;=I$1005),OR(I$1006="",Datos!I994&lt;=I$1006)),FALSE),IF(ISNUMBER(Datos!I994),AND(Datos!I994=INT(Datos!I994),AND(OR(I$1005="",Datos!I994&gt;=I$1005),OR(I$1006="",Datos!I994&lt;=I$1006))),FALSE),OR(ISNUMBER(FIND(";"&amp;UPPER(TRIM(Datos!I994&amp;""))&amp;"=",I$1007)),ISNUMBER(FIND(";"&amp;UPPER(TRIM(Datos!I994&amp;""))&amp;";",I$1007))),OR(UPPER(TRIM(Datos!I994&amp;""))="SÍ",UPPER(TRIM(Datos!I994&amp;""))="SI",UPPER(TRIM(Datos!I994&amp;""))="NO"),IF(ISNUMBER(Datos!I994),AND(OR(I$1005="",Datos!I994&gt;=I$1005),OR(I$1006="",Datos!I994&lt;=I$1006)),FALSE),TRUE))))</f>
        <v>0.0</v>
      </c>
      <c r="J994">
        <f>IF(Datos!J994="",0,IF(AND(J$1008&lt;&gt;"",Datos!J994=J$1008),0,IF(J$1004=0,0,1-CHOOSE(J$1004,IF(ISNUMBER(Datos!J994),AND(OR(J$1005="",Datos!J994&gt;=J$1005),OR(J$1006="",Datos!J994&lt;=J$1006)),FALSE),IF(ISNUMBER(Datos!J994),AND(Datos!J994=INT(Datos!J994),AND(OR(J$1005="",Datos!J994&gt;=J$1005),OR(J$1006="",Datos!J994&lt;=J$1006))),FALSE),OR(ISNUMBER(FIND(";"&amp;UPPER(TRIM(Datos!J994&amp;""))&amp;"=",J$1007)),ISNUMBER(FIND(";"&amp;UPPER(TRIM(Datos!J994&amp;""))&amp;";",J$1007))),OR(UPPER(TRIM(Datos!J994&amp;""))="SÍ",UPPER(TRIM(Datos!J994&amp;""))="SI",UPPER(TRIM(Datos!J994&amp;""))="NO"),IF(ISNUMBER(Datos!J994),AND(OR(J$1005="",Datos!J994&gt;=J$1005),OR(J$1006="",Datos!J994&lt;=J$1006)),FALSE),TRUE))))</f>
        <v>0.0</v>
      </c>
      <c r="K994">
        <f>IF(Datos!K994="",0,IF(AND(K$1008&lt;&gt;"",Datos!K994=K$1008),0,IF(K$1004=0,0,1-CHOOSE(K$1004,IF(ISNUMBER(Datos!K994),AND(OR(K$1005="",Datos!K994&gt;=K$1005),OR(K$1006="",Datos!K994&lt;=K$1006)),FALSE),IF(ISNUMBER(Datos!K994),AND(Datos!K994=INT(Datos!K994),AND(OR(K$1005="",Datos!K994&gt;=K$1005),OR(K$1006="",Datos!K994&lt;=K$1006))),FALSE),OR(ISNUMBER(FIND(";"&amp;UPPER(TRIM(Datos!K994&amp;""))&amp;"=",K$1007)),ISNUMBER(FIND(";"&amp;UPPER(TRIM(Datos!K994&amp;""))&amp;";",K$1007))),OR(UPPER(TRIM(Datos!K994&amp;""))="SÍ",UPPER(TRIM(Datos!K994&amp;""))="SI",UPPER(TRIM(Datos!K994&amp;""))="NO"),IF(ISNUMBER(Datos!K994),AND(OR(K$1005="",Datos!K994&gt;=K$1005),OR(K$1006="",Datos!K994&lt;=K$1006)),FALSE),TRUE))))</f>
        <v>0.0</v>
      </c>
      <c r="L994">
        <f>IF(Datos!L994="",0,IF(AND(L$1008&lt;&gt;"",Datos!L994=L$1008),0,IF(L$1004=0,0,1-CHOOSE(L$1004,IF(ISNUMBER(Datos!L994),AND(OR(L$1005="",Datos!L994&gt;=L$1005),OR(L$1006="",Datos!L994&lt;=L$1006)),FALSE),IF(ISNUMBER(Datos!L994),AND(Datos!L994=INT(Datos!L994),AND(OR(L$1005="",Datos!L994&gt;=L$1005),OR(L$1006="",Datos!L994&lt;=L$1006))),FALSE),OR(ISNUMBER(FIND(";"&amp;UPPER(TRIM(Datos!L994&amp;""))&amp;"=",L$1007)),ISNUMBER(FIND(";"&amp;UPPER(TRIM(Datos!L994&amp;""))&amp;";",L$1007))),OR(UPPER(TRIM(Datos!L994&amp;""))="SÍ",UPPER(TRIM(Datos!L994&amp;""))="SI",UPPER(TRIM(Datos!L994&amp;""))="NO"),IF(ISNUMBER(Datos!L994),AND(OR(L$1005="",Datos!L994&gt;=L$1005),OR(L$1006="",Datos!L994&lt;=L$1006)),FALSE),TRUE))))</f>
        <v>0.0</v>
      </c>
      <c r="M994">
        <f>IF(Datos!M994="",0,IF(AND(M$1008&lt;&gt;"",Datos!M994=M$1008),0,IF(M$1004=0,0,1-CHOOSE(M$1004,IF(ISNUMBER(Datos!M994),AND(OR(M$1005="",Datos!M994&gt;=M$1005),OR(M$1006="",Datos!M994&lt;=M$1006)),FALSE),IF(ISNUMBER(Datos!M994),AND(Datos!M994=INT(Datos!M994),AND(OR(M$1005="",Datos!M994&gt;=M$1005),OR(M$1006="",Datos!M994&lt;=M$1006))),FALSE),OR(ISNUMBER(FIND(";"&amp;UPPER(TRIM(Datos!M994&amp;""))&amp;"=",M$1007)),ISNUMBER(FIND(";"&amp;UPPER(TRIM(Datos!M994&amp;""))&amp;";",M$1007))),OR(UPPER(TRIM(Datos!M994&amp;""))="SÍ",UPPER(TRIM(Datos!M994&amp;""))="SI",UPPER(TRIM(Datos!M994&amp;""))="NO"),IF(ISNUMBER(Datos!M994),AND(OR(M$1005="",Datos!M994&gt;=M$1005),OR(M$1006="",Datos!M994&lt;=M$1006)),FALSE),TRUE))))</f>
        <v>0.0</v>
      </c>
      <c r="N994">
        <f>IF(Datos!N994="",0,IF(AND(N$1008&lt;&gt;"",Datos!N994=N$1008),0,IF(N$1004=0,0,1-CHOOSE(N$1004,IF(ISNUMBER(Datos!N994),AND(OR(N$1005="",Datos!N994&gt;=N$1005),OR(N$1006="",Datos!N994&lt;=N$1006)),FALSE),IF(ISNUMBER(Datos!N994),AND(Datos!N994=INT(Datos!N994),AND(OR(N$1005="",Datos!N994&gt;=N$1005),OR(N$1006="",Datos!N994&lt;=N$1006))),FALSE),OR(ISNUMBER(FIND(";"&amp;UPPER(TRIM(Datos!N994&amp;""))&amp;"=",N$1007)),ISNUMBER(FIND(";"&amp;UPPER(TRIM(Datos!N994&amp;""))&amp;";",N$1007))),OR(UPPER(TRIM(Datos!N994&amp;""))="SÍ",UPPER(TRIM(Datos!N994&amp;""))="SI",UPPER(TRIM(Datos!N994&amp;""))="NO"),IF(ISNUMBER(Datos!N994),AND(OR(N$1005="",Datos!N994&gt;=N$1005),OR(N$1006="",Datos!N994&lt;=N$1006)),FALSE),TRUE))))</f>
        <v>0.0</v>
      </c>
      <c r="O994">
        <f>IF(Datos!O994="",0,IF(AND(O$1008&lt;&gt;"",Datos!O994=O$1008),0,IF(O$1004=0,0,1-CHOOSE(O$1004,IF(ISNUMBER(Datos!O994),AND(OR(O$1005="",Datos!O994&gt;=O$1005),OR(O$1006="",Datos!O994&lt;=O$1006)),FALSE),IF(ISNUMBER(Datos!O994),AND(Datos!O994=INT(Datos!O994),AND(OR(O$1005="",Datos!O994&gt;=O$1005),OR(O$1006="",Datos!O994&lt;=O$1006))),FALSE),OR(ISNUMBER(FIND(";"&amp;UPPER(TRIM(Datos!O994&amp;""))&amp;"=",O$1007)),ISNUMBER(FIND(";"&amp;UPPER(TRIM(Datos!O994&amp;""))&amp;";",O$1007))),OR(UPPER(TRIM(Datos!O994&amp;""))="SÍ",UPPER(TRIM(Datos!O994&amp;""))="SI",UPPER(TRIM(Datos!O994&amp;""))="NO"),IF(ISNUMBER(Datos!O994),AND(OR(O$1005="",Datos!O994&gt;=O$1005),OR(O$1006="",Datos!O994&lt;=O$1006)),FALSE),TRUE))))</f>
        <v>0.0</v>
      </c>
      <c r="P994">
        <f>IF(Datos!P994="",0,IF(AND(P$1008&lt;&gt;"",Datos!P994=P$1008),0,IF(P$1004=0,0,1-CHOOSE(P$1004,IF(ISNUMBER(Datos!P994),AND(OR(P$1005="",Datos!P994&gt;=P$1005),OR(P$1006="",Datos!P994&lt;=P$1006)),FALSE),IF(ISNUMBER(Datos!P994),AND(Datos!P994=INT(Datos!P994),AND(OR(P$1005="",Datos!P994&gt;=P$1005),OR(P$1006="",Datos!P994&lt;=P$1006))),FALSE),OR(ISNUMBER(FIND(";"&amp;UPPER(TRIM(Datos!P994&amp;""))&amp;"=",P$1007)),ISNUMBER(FIND(";"&amp;UPPER(TRIM(Datos!P994&amp;""))&amp;";",P$1007))),OR(UPPER(TRIM(Datos!P994&amp;""))="SÍ",UPPER(TRIM(Datos!P994&amp;""))="SI",UPPER(TRIM(Datos!P994&amp;""))="NO"),IF(ISNUMBER(Datos!P994),AND(OR(P$1005="",Datos!P994&gt;=P$1005),OR(P$1006="",Datos!P994&lt;=P$1006)),FALSE),TRUE))))</f>
        <v>0.0</v>
      </c>
      <c r="Q994">
        <f>IF(Datos!Q994="",0,IF(AND(Q$1008&lt;&gt;"",Datos!Q994=Q$1008),0,IF(Q$1004=0,0,1-CHOOSE(Q$1004,IF(ISNUMBER(Datos!Q994),AND(OR(Q$1005="",Datos!Q994&gt;=Q$1005),OR(Q$1006="",Datos!Q994&lt;=Q$1006)),FALSE),IF(ISNUMBER(Datos!Q994),AND(Datos!Q994=INT(Datos!Q994),AND(OR(Q$1005="",Datos!Q994&gt;=Q$1005),OR(Q$1006="",Datos!Q994&lt;=Q$1006))),FALSE),OR(ISNUMBER(FIND(";"&amp;UPPER(TRIM(Datos!Q994&amp;""))&amp;"=",Q$1007)),ISNUMBER(FIND(";"&amp;UPPER(TRIM(Datos!Q994&amp;""))&amp;";",Q$1007))),OR(UPPER(TRIM(Datos!Q994&amp;""))="SÍ",UPPER(TRIM(Datos!Q994&amp;""))="SI",UPPER(TRIM(Datos!Q994&amp;""))="NO"),IF(ISNUMBER(Datos!Q994),AND(OR(Q$1005="",Datos!Q994&gt;=Q$1005),OR(Q$1006="",Datos!Q994&lt;=Q$1006)),FALSE),TRUE))))</f>
        <v>0.0</v>
      </c>
      <c r="R994">
        <f>IF(Datos!R994="",0,IF(AND(R$1008&lt;&gt;"",Datos!R994=R$1008),0,IF(R$1004=0,0,1-CHOOSE(R$1004,IF(ISNUMBER(Datos!R994),AND(OR(R$1005="",Datos!R994&gt;=R$1005),OR(R$1006="",Datos!R994&lt;=R$1006)),FALSE),IF(ISNUMBER(Datos!R994),AND(Datos!R994=INT(Datos!R994),AND(OR(R$1005="",Datos!R994&gt;=R$1005),OR(R$1006="",Datos!R994&lt;=R$1006))),FALSE),OR(ISNUMBER(FIND(";"&amp;UPPER(TRIM(Datos!R994&amp;""))&amp;"=",R$1007)),ISNUMBER(FIND(";"&amp;UPPER(TRIM(Datos!R994&amp;""))&amp;";",R$1007))),OR(UPPER(TRIM(Datos!R994&amp;""))="SÍ",UPPER(TRIM(Datos!R994&amp;""))="SI",UPPER(TRIM(Datos!R994&amp;""))="NO"),IF(ISNUMBER(Datos!R994),AND(OR(R$1005="",Datos!R994&gt;=R$1005),OR(R$1006="",Datos!R994&lt;=R$1006)),FALSE),TRUE))))</f>
        <v>0.0</v>
      </c>
      <c r="S994">
        <f>IF(Datos!S994="",0,IF(AND(S$1008&lt;&gt;"",Datos!S994=S$1008),0,IF(S$1004=0,0,1-CHOOSE(S$1004,IF(ISNUMBER(Datos!S994),AND(OR(S$1005="",Datos!S994&gt;=S$1005),OR(S$1006="",Datos!S994&lt;=S$1006)),FALSE),IF(ISNUMBER(Datos!S994),AND(Datos!S994=INT(Datos!S994),AND(OR(S$1005="",Datos!S994&gt;=S$1005),OR(S$1006="",Datos!S994&lt;=S$1006))),FALSE),OR(ISNUMBER(FIND(";"&amp;UPPER(TRIM(Datos!S994&amp;""))&amp;"=",S$1007)),ISNUMBER(FIND(";"&amp;UPPER(TRIM(Datos!S994&amp;""))&amp;";",S$1007))),OR(UPPER(TRIM(Datos!S994&amp;""))="SÍ",UPPER(TRIM(Datos!S994&amp;""))="SI",UPPER(TRIM(Datos!S994&amp;""))="NO"),IF(ISNUMBER(Datos!S994),AND(OR(S$1005="",Datos!S994&gt;=S$1005),OR(S$1006="",Datos!S994&lt;=S$1006)),FALSE),TRUE))))</f>
        <v>0.0</v>
      </c>
      <c r="T994">
        <f>IF(Datos!T994="",0,IF(AND(T$1008&lt;&gt;"",Datos!T994=T$1008),0,IF(T$1004=0,0,1-CHOOSE(T$1004,IF(ISNUMBER(Datos!T994),AND(OR(T$1005="",Datos!T994&gt;=T$1005),OR(T$1006="",Datos!T994&lt;=T$1006)),FALSE),IF(ISNUMBER(Datos!T994),AND(Datos!T994=INT(Datos!T994),AND(OR(T$1005="",Datos!T994&gt;=T$1005),OR(T$1006="",Datos!T994&lt;=T$1006))),FALSE),OR(ISNUMBER(FIND(";"&amp;UPPER(TRIM(Datos!T994&amp;""))&amp;"=",T$1007)),ISNUMBER(FIND(";"&amp;UPPER(TRIM(Datos!T994&amp;""))&amp;";",T$1007))),OR(UPPER(TRIM(Datos!T994&amp;""))="SÍ",UPPER(TRIM(Datos!T994&amp;""))="SI",UPPER(TRIM(Datos!T994&amp;""))="NO"),IF(ISNUMBER(Datos!T994),AND(OR(T$1005="",Datos!T994&gt;=T$1005),OR(T$1006="",Datos!T994&lt;=T$1006)),FALSE),TRUE))))</f>
        <v>0.0</v>
      </c>
      <c r="U994">
        <f>IF(Datos!U994="",0,IF(AND(U$1008&lt;&gt;"",Datos!U994=U$1008),0,IF(U$1004=0,0,1-CHOOSE(U$1004,IF(ISNUMBER(Datos!U994),AND(OR(U$1005="",Datos!U994&gt;=U$1005),OR(U$1006="",Datos!U994&lt;=U$1006)),FALSE),IF(ISNUMBER(Datos!U994),AND(Datos!U994=INT(Datos!U994),AND(OR(U$1005="",Datos!U994&gt;=U$1005),OR(U$1006="",Datos!U994&lt;=U$1006))),FALSE),OR(ISNUMBER(FIND(";"&amp;UPPER(TRIM(Datos!U994&amp;""))&amp;"=",U$1007)),ISNUMBER(FIND(";"&amp;UPPER(TRIM(Datos!U994&amp;""))&amp;";",U$1007))),OR(UPPER(TRIM(Datos!U994&amp;""))="SÍ",UPPER(TRIM(Datos!U994&amp;""))="SI",UPPER(TRIM(Datos!U994&amp;""))="NO"),IF(ISNUMBER(Datos!U994),AND(OR(U$1005="",Datos!U994&gt;=U$1005),OR(U$1006="",Datos!U994&lt;=U$1006)),FALSE),TRUE))))</f>
        <v>0.0</v>
      </c>
      <c r="V994">
        <f>IF(Datos!V994="",0,IF(AND(V$1008&lt;&gt;"",Datos!V994=V$1008),0,IF(V$1004=0,0,1-CHOOSE(V$1004,IF(ISNUMBER(Datos!V994),AND(OR(V$1005="",Datos!V994&gt;=V$1005),OR(V$1006="",Datos!V994&lt;=V$1006)),FALSE),IF(ISNUMBER(Datos!V994),AND(Datos!V994=INT(Datos!V994),AND(OR(V$1005="",Datos!V994&gt;=V$1005),OR(V$1006="",Datos!V994&lt;=V$1006))),FALSE),OR(ISNUMBER(FIND(";"&amp;UPPER(TRIM(Datos!V994&amp;""))&amp;"=",V$1007)),ISNUMBER(FIND(";"&amp;UPPER(TRIM(Datos!V994&amp;""))&amp;";",V$1007))),OR(UPPER(TRIM(Datos!V994&amp;""))="SÍ",UPPER(TRIM(Datos!V994&amp;""))="SI",UPPER(TRIM(Datos!V994&amp;""))="NO"),IF(ISNUMBER(Datos!V994),AND(OR(V$1005="",Datos!V994&gt;=V$1005),OR(V$1006="",Datos!V994&lt;=V$1006)),FALSE),TRUE))))</f>
        <v>0.0</v>
      </c>
      <c r="W994">
        <f>IF(Datos!W994="",0,IF(AND(W$1008&lt;&gt;"",Datos!W994=W$1008),0,IF(W$1004=0,0,1-CHOOSE(W$1004,IF(ISNUMBER(Datos!W994),AND(OR(W$1005="",Datos!W994&gt;=W$1005),OR(W$1006="",Datos!W994&lt;=W$1006)),FALSE),IF(ISNUMBER(Datos!W994),AND(Datos!W994=INT(Datos!W994),AND(OR(W$1005="",Datos!W994&gt;=W$1005),OR(W$1006="",Datos!W994&lt;=W$1006))),FALSE),OR(ISNUMBER(FIND(";"&amp;UPPER(TRIM(Datos!W994&amp;""))&amp;"=",W$1007)),ISNUMBER(FIND(";"&amp;UPPER(TRIM(Datos!W994&amp;""))&amp;";",W$1007))),OR(UPPER(TRIM(Datos!W994&amp;""))="SÍ",UPPER(TRIM(Datos!W994&amp;""))="SI",UPPER(TRIM(Datos!W994&amp;""))="NO"),IF(ISNUMBER(Datos!W994),AND(OR(W$1005="",Datos!W994&gt;=W$1005),OR(W$1006="",Datos!W994&lt;=W$1006)),FALSE),TRUE))))</f>
        <v>0.0</v>
      </c>
      <c r="X994">
        <f>IF(Datos!X994="",0,IF(AND(X$1008&lt;&gt;"",Datos!X994=X$1008),0,IF(X$1004=0,0,1-CHOOSE(X$1004,IF(ISNUMBER(Datos!X994),AND(OR(X$1005="",Datos!X994&gt;=X$1005),OR(X$1006="",Datos!X994&lt;=X$1006)),FALSE),IF(ISNUMBER(Datos!X994),AND(Datos!X994=INT(Datos!X994),AND(OR(X$1005="",Datos!X994&gt;=X$1005),OR(X$1006="",Datos!X994&lt;=X$1006))),FALSE),OR(ISNUMBER(FIND(";"&amp;UPPER(TRIM(Datos!X994&amp;""))&amp;"=",X$1007)),ISNUMBER(FIND(";"&amp;UPPER(TRIM(Datos!X994&amp;""))&amp;";",X$1007))),OR(UPPER(TRIM(Datos!X994&amp;""))="SÍ",UPPER(TRIM(Datos!X994&amp;""))="SI",UPPER(TRIM(Datos!X994&amp;""))="NO"),IF(ISNUMBER(Datos!X994),AND(OR(X$1005="",Datos!X994&gt;=X$1005),OR(X$1006="",Datos!X994&lt;=X$1006)),FALSE),TRUE))))</f>
        <v>0.0</v>
      </c>
      <c r="Y994">
        <f>IF(Datos!Y994="",0,IF(AND(Y$1008&lt;&gt;"",Datos!Y994=Y$1008),0,IF(Y$1004=0,0,1-CHOOSE(Y$1004,IF(ISNUMBER(Datos!Y994),AND(OR(Y$1005="",Datos!Y994&gt;=Y$1005),OR(Y$1006="",Datos!Y994&lt;=Y$1006)),FALSE),IF(ISNUMBER(Datos!Y994),AND(Datos!Y994=INT(Datos!Y994),AND(OR(Y$1005="",Datos!Y994&gt;=Y$1005),OR(Y$1006="",Datos!Y994&lt;=Y$1006))),FALSE),OR(ISNUMBER(FIND(";"&amp;UPPER(TRIM(Datos!Y994&amp;""))&amp;"=",Y$1007)),ISNUMBER(FIND(";"&amp;UPPER(TRIM(Datos!Y994&amp;""))&amp;";",Y$1007))),OR(UPPER(TRIM(Datos!Y994&amp;""))="SÍ",UPPER(TRIM(Datos!Y994&amp;""))="SI",UPPER(TRIM(Datos!Y994&amp;""))="NO"),IF(ISNUMBER(Datos!Y994),AND(OR(Y$1005="",Datos!Y994&gt;=Y$1005),OR(Y$1006="",Datos!Y994&lt;=Y$1006)),FALSE),TRUE))))</f>
        <v>0.0</v>
      </c>
      <c r="Z994">
        <f>IF(Datos!Z994="",0,IF(AND(Z$1008&lt;&gt;"",Datos!Z994=Z$1008),0,IF(Z$1004=0,0,1-CHOOSE(Z$1004,IF(ISNUMBER(Datos!Z994),AND(OR(Z$1005="",Datos!Z994&gt;=Z$1005),OR(Z$1006="",Datos!Z994&lt;=Z$1006)),FALSE),IF(ISNUMBER(Datos!Z994),AND(Datos!Z994=INT(Datos!Z994),AND(OR(Z$1005="",Datos!Z994&gt;=Z$1005),OR(Z$1006="",Datos!Z994&lt;=Z$1006))),FALSE),OR(ISNUMBER(FIND(";"&amp;UPPER(TRIM(Datos!Z994&amp;""))&amp;"=",Z$1007)),ISNUMBER(FIND(";"&amp;UPPER(TRIM(Datos!Z994&amp;""))&amp;";",Z$1007))),OR(UPPER(TRIM(Datos!Z994&amp;""))="SÍ",UPPER(TRIM(Datos!Z994&amp;""))="SI",UPPER(TRIM(Datos!Z994&amp;""))="NO"),IF(ISNUMBER(Datos!Z994),AND(OR(Z$1005="",Datos!Z994&gt;=Z$1005),OR(Z$1006="",Datos!Z994&lt;=Z$1006)),FALSE),TRUE))))</f>
        <v>0.0</v>
      </c>
      <c r="AA994">
        <f>IF(Datos!AA994="",0,IF(AND(AA$1008&lt;&gt;"",Datos!AA994=AA$1008),0,IF(AA$1004=0,0,1-CHOOSE(AA$1004,IF(ISNUMBER(Datos!AA994),AND(OR(AA$1005="",Datos!AA994&gt;=AA$1005),OR(AA$1006="",Datos!AA994&lt;=AA$1006)),FALSE),IF(ISNUMBER(Datos!AA994),AND(Datos!AA994=INT(Datos!AA994),AND(OR(AA$1005="",Datos!AA994&gt;=AA$1005),OR(AA$1006="",Datos!AA994&lt;=AA$1006))),FALSE),OR(ISNUMBER(FIND(";"&amp;UPPER(TRIM(Datos!AA994&amp;""))&amp;"=",AA$1007)),ISNUMBER(FIND(";"&amp;UPPER(TRIM(Datos!AA994&amp;""))&amp;";",AA$1007))),OR(UPPER(TRIM(Datos!AA994&amp;""))="SÍ",UPPER(TRIM(Datos!AA994&amp;""))="SI",UPPER(TRIM(Datos!AA994&amp;""))="NO"),IF(ISNUMBER(Datos!AA994),AND(OR(AA$1005="",Datos!AA994&gt;=AA$1005),OR(AA$1006="",Datos!AA994&lt;=AA$1006)),FALSE),TRUE))))</f>
        <v>0.0</v>
      </c>
      <c r="AB994">
        <f>IF(Datos!AB994="",0,IF(AND(AB$1008&lt;&gt;"",Datos!AB994=AB$1008),0,IF(AB$1004=0,0,1-CHOOSE(AB$1004,IF(ISNUMBER(Datos!AB994),AND(OR(AB$1005="",Datos!AB994&gt;=AB$1005),OR(AB$1006="",Datos!AB994&lt;=AB$1006)),FALSE),IF(ISNUMBER(Datos!AB994),AND(Datos!AB994=INT(Datos!AB994),AND(OR(AB$1005="",Datos!AB994&gt;=AB$1005),OR(AB$1006="",Datos!AB994&lt;=AB$1006))),FALSE),OR(ISNUMBER(FIND(";"&amp;UPPER(TRIM(Datos!AB994&amp;""))&amp;"=",AB$1007)),ISNUMBER(FIND(";"&amp;UPPER(TRIM(Datos!AB994&amp;""))&amp;";",AB$1007))),OR(UPPER(TRIM(Datos!AB994&amp;""))="SÍ",UPPER(TRIM(Datos!AB994&amp;""))="SI",UPPER(TRIM(Datos!AB994&amp;""))="NO"),IF(ISNUMBER(Datos!AB994),AND(OR(AB$1005="",Datos!AB994&gt;=AB$1005),OR(AB$1006="",Datos!AB994&lt;=AB$1006)),FALSE),TRUE))))</f>
        <v>0.0</v>
      </c>
      <c r="AC994">
        <f>IF(Datos!AC994="",0,IF(AND(AC$1008&lt;&gt;"",Datos!AC994=AC$1008),0,IF(AC$1004=0,0,1-CHOOSE(AC$1004,IF(ISNUMBER(Datos!AC994),AND(OR(AC$1005="",Datos!AC994&gt;=AC$1005),OR(AC$1006="",Datos!AC994&lt;=AC$1006)),FALSE),IF(ISNUMBER(Datos!AC994),AND(Datos!AC994=INT(Datos!AC994),AND(OR(AC$1005="",Datos!AC994&gt;=AC$1005),OR(AC$1006="",Datos!AC994&lt;=AC$1006))),FALSE),OR(ISNUMBER(FIND(";"&amp;UPPER(TRIM(Datos!AC994&amp;""))&amp;"=",AC$1007)),ISNUMBER(FIND(";"&amp;UPPER(TRIM(Datos!AC994&amp;""))&amp;";",AC$1007))),OR(UPPER(TRIM(Datos!AC994&amp;""))="SÍ",UPPER(TRIM(Datos!AC994&amp;""))="SI",UPPER(TRIM(Datos!AC994&amp;""))="NO"),IF(ISNUMBER(Datos!AC994),AND(OR(AC$1005="",Datos!AC994&gt;=AC$1005),OR(AC$1006="",Datos!AC994&lt;=AC$1006)),FALSE),TRUE))))</f>
        <v>0.0</v>
      </c>
      <c r="AD994">
        <f>IF(Datos!AD994="",0,IF(AND(AD$1008&lt;&gt;"",Datos!AD994=AD$1008),0,IF(AD$1004=0,0,1-CHOOSE(AD$1004,IF(ISNUMBER(Datos!AD994),AND(OR(AD$1005="",Datos!AD994&gt;=AD$1005),OR(AD$1006="",Datos!AD994&lt;=AD$1006)),FALSE),IF(ISNUMBER(Datos!AD994),AND(Datos!AD994=INT(Datos!AD994),AND(OR(AD$1005="",Datos!AD994&gt;=AD$1005),OR(AD$1006="",Datos!AD994&lt;=AD$1006))),FALSE),OR(ISNUMBER(FIND(";"&amp;UPPER(TRIM(Datos!AD994&amp;""))&amp;"=",AD$1007)),ISNUMBER(FIND(";"&amp;UPPER(TRIM(Datos!AD994&amp;""))&amp;";",AD$1007))),OR(UPPER(TRIM(Datos!AD994&amp;""))="SÍ",UPPER(TRIM(Datos!AD994&amp;""))="SI",UPPER(TRIM(Datos!AD994&amp;""))="NO"),IF(ISNUMBER(Datos!AD994),AND(OR(AD$1005="",Datos!AD994&gt;=AD$1005),OR(AD$1006="",Datos!AD994&lt;=AD$1006)),FALSE),TRUE))))</f>
        <v>0.0</v>
      </c>
      <c r="AE994">
        <f>IF(Datos!AE994="",0,IF(AND(AE$1008&lt;&gt;"",Datos!AE994=AE$1008),0,IF(AE$1004=0,0,1-CHOOSE(AE$1004,IF(ISNUMBER(Datos!AE994),AND(OR(AE$1005="",Datos!AE994&gt;=AE$1005),OR(AE$1006="",Datos!AE994&lt;=AE$1006)),FALSE),IF(ISNUMBER(Datos!AE994),AND(Datos!AE994=INT(Datos!AE994),AND(OR(AE$1005="",Datos!AE994&gt;=AE$1005),OR(AE$1006="",Datos!AE994&lt;=AE$1006))),FALSE),OR(ISNUMBER(FIND(";"&amp;UPPER(TRIM(Datos!AE994&amp;""))&amp;"=",AE$1007)),ISNUMBER(FIND(";"&amp;UPPER(TRIM(Datos!AE994&amp;""))&amp;";",AE$1007))),OR(UPPER(TRIM(Datos!AE994&amp;""))="SÍ",UPPER(TRIM(Datos!AE994&amp;""))="SI",UPPER(TRIM(Datos!AE994&amp;""))="NO"),IF(ISNUMBER(Datos!AE994),AND(OR(AE$1005="",Datos!AE994&gt;=AE$1005),OR(AE$1006="",Datos!AE994&lt;=AE$1006)),FALSE),TRUE))))</f>
        <v>0.0</v>
      </c>
    </row>
    <row r="995" spans="2:31">
      <c r="B995">
        <f>IF(Datos!B995="",0,IF(AND(B$1008&lt;&gt;"",Datos!B995=B$1008),0,IF(B$1004=0,0,1-CHOOSE(B$1004,IF(ISNUMBER(Datos!B995),AND(OR(B$1005="",Datos!B995&gt;=B$1005),OR(B$1006="",Datos!B995&lt;=B$1006)),FALSE),IF(ISNUMBER(Datos!B995),AND(Datos!B995=INT(Datos!B995),AND(OR(B$1005="",Datos!B995&gt;=B$1005),OR(B$1006="",Datos!B995&lt;=B$1006))),FALSE),OR(ISNUMBER(FIND(";"&amp;UPPER(TRIM(Datos!B995&amp;""))&amp;"=",B$1007)),ISNUMBER(FIND(";"&amp;UPPER(TRIM(Datos!B995&amp;""))&amp;";",B$1007))),OR(UPPER(TRIM(Datos!B995&amp;""))="SÍ",UPPER(TRIM(Datos!B995&amp;""))="SI",UPPER(TRIM(Datos!B995&amp;""))="NO"),IF(ISNUMBER(Datos!B995),AND(OR(B$1005="",Datos!B995&gt;=B$1005),OR(B$1006="",Datos!B995&lt;=B$1006)),FALSE),TRUE))))</f>
        <v>0.0</v>
      </c>
      <c r="C995">
        <f>IF(Datos!C995="",0,IF(AND(C$1008&lt;&gt;"",Datos!C995=C$1008),0,IF(C$1004=0,0,1-CHOOSE(C$1004,IF(ISNUMBER(Datos!C995),AND(OR(C$1005="",Datos!C995&gt;=C$1005),OR(C$1006="",Datos!C995&lt;=C$1006)),FALSE),IF(ISNUMBER(Datos!C995),AND(Datos!C995=INT(Datos!C995),AND(OR(C$1005="",Datos!C995&gt;=C$1005),OR(C$1006="",Datos!C995&lt;=C$1006))),FALSE),OR(ISNUMBER(FIND(";"&amp;UPPER(TRIM(Datos!C995&amp;""))&amp;"=",C$1007)),ISNUMBER(FIND(";"&amp;UPPER(TRIM(Datos!C995&amp;""))&amp;";",C$1007))),OR(UPPER(TRIM(Datos!C995&amp;""))="SÍ",UPPER(TRIM(Datos!C995&amp;""))="SI",UPPER(TRIM(Datos!C995&amp;""))="NO"),IF(ISNUMBER(Datos!C995),AND(OR(C$1005="",Datos!C995&gt;=C$1005),OR(C$1006="",Datos!C995&lt;=C$1006)),FALSE),TRUE))))</f>
        <v>0.0</v>
      </c>
      <c r="D995">
        <f>IF(Datos!D995="",0,IF(AND(D$1008&lt;&gt;"",Datos!D995=D$1008),0,IF(D$1004=0,0,1-CHOOSE(D$1004,IF(ISNUMBER(Datos!D995),AND(OR(D$1005="",Datos!D995&gt;=D$1005),OR(D$1006="",Datos!D995&lt;=D$1006)),FALSE),IF(ISNUMBER(Datos!D995),AND(Datos!D995=INT(Datos!D995),AND(OR(D$1005="",Datos!D995&gt;=D$1005),OR(D$1006="",Datos!D995&lt;=D$1006))),FALSE),OR(ISNUMBER(FIND(";"&amp;UPPER(TRIM(Datos!D995&amp;""))&amp;"=",D$1007)),ISNUMBER(FIND(";"&amp;UPPER(TRIM(Datos!D995&amp;""))&amp;";",D$1007))),OR(UPPER(TRIM(Datos!D995&amp;""))="SÍ",UPPER(TRIM(Datos!D995&amp;""))="SI",UPPER(TRIM(Datos!D995&amp;""))="NO"),IF(ISNUMBER(Datos!D995),AND(OR(D$1005="",Datos!D995&gt;=D$1005),OR(D$1006="",Datos!D995&lt;=D$1006)),FALSE),TRUE))))</f>
        <v>0.0</v>
      </c>
      <c r="E995">
        <f>IF(Datos!E995="",0,IF(AND(E$1008&lt;&gt;"",Datos!E995=E$1008),0,IF(E$1004=0,0,1-CHOOSE(E$1004,IF(ISNUMBER(Datos!E995),AND(OR(E$1005="",Datos!E995&gt;=E$1005),OR(E$1006="",Datos!E995&lt;=E$1006)),FALSE),IF(ISNUMBER(Datos!E995),AND(Datos!E995=INT(Datos!E995),AND(OR(E$1005="",Datos!E995&gt;=E$1005),OR(E$1006="",Datos!E995&lt;=E$1006))),FALSE),OR(ISNUMBER(FIND(";"&amp;UPPER(TRIM(Datos!E995&amp;""))&amp;"=",E$1007)),ISNUMBER(FIND(";"&amp;UPPER(TRIM(Datos!E995&amp;""))&amp;";",E$1007))),OR(UPPER(TRIM(Datos!E995&amp;""))="SÍ",UPPER(TRIM(Datos!E995&amp;""))="SI",UPPER(TRIM(Datos!E995&amp;""))="NO"),IF(ISNUMBER(Datos!E995),AND(OR(E$1005="",Datos!E995&gt;=E$1005),OR(E$1006="",Datos!E995&lt;=E$1006)),FALSE),TRUE))))</f>
        <v>0.0</v>
      </c>
      <c r="F995">
        <f>IF(Datos!F995="",0,IF(AND(F$1008&lt;&gt;"",Datos!F995=F$1008),0,IF(F$1004=0,0,1-CHOOSE(F$1004,IF(ISNUMBER(Datos!F995),AND(OR(F$1005="",Datos!F995&gt;=F$1005),OR(F$1006="",Datos!F995&lt;=F$1006)),FALSE),IF(ISNUMBER(Datos!F995),AND(Datos!F995=INT(Datos!F995),AND(OR(F$1005="",Datos!F995&gt;=F$1005),OR(F$1006="",Datos!F995&lt;=F$1006))),FALSE),OR(ISNUMBER(FIND(";"&amp;UPPER(TRIM(Datos!F995&amp;""))&amp;"=",F$1007)),ISNUMBER(FIND(";"&amp;UPPER(TRIM(Datos!F995&amp;""))&amp;";",F$1007))),OR(UPPER(TRIM(Datos!F995&amp;""))="SÍ",UPPER(TRIM(Datos!F995&amp;""))="SI",UPPER(TRIM(Datos!F995&amp;""))="NO"),IF(ISNUMBER(Datos!F995),AND(OR(F$1005="",Datos!F995&gt;=F$1005),OR(F$1006="",Datos!F995&lt;=F$1006)),FALSE),TRUE))))</f>
        <v>0.0</v>
      </c>
      <c r="G995">
        <f>IF(Datos!G995="",0,IF(AND(G$1008&lt;&gt;"",Datos!G995=G$1008),0,IF(G$1004=0,0,1-CHOOSE(G$1004,IF(ISNUMBER(Datos!G995),AND(OR(G$1005="",Datos!G995&gt;=G$1005),OR(G$1006="",Datos!G995&lt;=G$1006)),FALSE),IF(ISNUMBER(Datos!G995),AND(Datos!G995=INT(Datos!G995),AND(OR(G$1005="",Datos!G995&gt;=G$1005),OR(G$1006="",Datos!G995&lt;=G$1006))),FALSE),OR(ISNUMBER(FIND(";"&amp;UPPER(TRIM(Datos!G995&amp;""))&amp;"=",G$1007)),ISNUMBER(FIND(";"&amp;UPPER(TRIM(Datos!G995&amp;""))&amp;";",G$1007))),OR(UPPER(TRIM(Datos!G995&amp;""))="SÍ",UPPER(TRIM(Datos!G995&amp;""))="SI",UPPER(TRIM(Datos!G995&amp;""))="NO"),IF(ISNUMBER(Datos!G995),AND(OR(G$1005="",Datos!G995&gt;=G$1005),OR(G$1006="",Datos!G995&lt;=G$1006)),FALSE),TRUE))))</f>
        <v>0.0</v>
      </c>
      <c r="H995">
        <f>IF(Datos!H995="",0,IF(AND(H$1008&lt;&gt;"",Datos!H995=H$1008),0,IF(H$1004=0,0,1-CHOOSE(H$1004,IF(ISNUMBER(Datos!H995),AND(OR(H$1005="",Datos!H995&gt;=H$1005),OR(H$1006="",Datos!H995&lt;=H$1006)),FALSE),IF(ISNUMBER(Datos!H995),AND(Datos!H995=INT(Datos!H995),AND(OR(H$1005="",Datos!H995&gt;=H$1005),OR(H$1006="",Datos!H995&lt;=H$1006))),FALSE),OR(ISNUMBER(FIND(";"&amp;UPPER(TRIM(Datos!H995&amp;""))&amp;"=",H$1007)),ISNUMBER(FIND(";"&amp;UPPER(TRIM(Datos!H995&amp;""))&amp;";",H$1007))),OR(UPPER(TRIM(Datos!H995&amp;""))="SÍ",UPPER(TRIM(Datos!H995&amp;""))="SI",UPPER(TRIM(Datos!H995&amp;""))="NO"),IF(ISNUMBER(Datos!H995),AND(OR(H$1005="",Datos!H995&gt;=H$1005),OR(H$1006="",Datos!H995&lt;=H$1006)),FALSE),TRUE))))</f>
        <v>0.0</v>
      </c>
      <c r="I995">
        <f>IF(Datos!I995="",0,IF(AND(I$1008&lt;&gt;"",Datos!I995=I$1008),0,IF(I$1004=0,0,1-CHOOSE(I$1004,IF(ISNUMBER(Datos!I995),AND(OR(I$1005="",Datos!I995&gt;=I$1005),OR(I$1006="",Datos!I995&lt;=I$1006)),FALSE),IF(ISNUMBER(Datos!I995),AND(Datos!I995=INT(Datos!I995),AND(OR(I$1005="",Datos!I995&gt;=I$1005),OR(I$1006="",Datos!I995&lt;=I$1006))),FALSE),OR(ISNUMBER(FIND(";"&amp;UPPER(TRIM(Datos!I995&amp;""))&amp;"=",I$1007)),ISNUMBER(FIND(";"&amp;UPPER(TRIM(Datos!I995&amp;""))&amp;";",I$1007))),OR(UPPER(TRIM(Datos!I995&amp;""))="SÍ",UPPER(TRIM(Datos!I995&amp;""))="SI",UPPER(TRIM(Datos!I995&amp;""))="NO"),IF(ISNUMBER(Datos!I995),AND(OR(I$1005="",Datos!I995&gt;=I$1005),OR(I$1006="",Datos!I995&lt;=I$1006)),FALSE),TRUE))))</f>
        <v>0.0</v>
      </c>
      <c r="J995">
        <f>IF(Datos!J995="",0,IF(AND(J$1008&lt;&gt;"",Datos!J995=J$1008),0,IF(J$1004=0,0,1-CHOOSE(J$1004,IF(ISNUMBER(Datos!J995),AND(OR(J$1005="",Datos!J995&gt;=J$1005),OR(J$1006="",Datos!J995&lt;=J$1006)),FALSE),IF(ISNUMBER(Datos!J995),AND(Datos!J995=INT(Datos!J995),AND(OR(J$1005="",Datos!J995&gt;=J$1005),OR(J$1006="",Datos!J995&lt;=J$1006))),FALSE),OR(ISNUMBER(FIND(";"&amp;UPPER(TRIM(Datos!J995&amp;""))&amp;"=",J$1007)),ISNUMBER(FIND(";"&amp;UPPER(TRIM(Datos!J995&amp;""))&amp;";",J$1007))),OR(UPPER(TRIM(Datos!J995&amp;""))="SÍ",UPPER(TRIM(Datos!J995&amp;""))="SI",UPPER(TRIM(Datos!J995&amp;""))="NO"),IF(ISNUMBER(Datos!J995),AND(OR(J$1005="",Datos!J995&gt;=J$1005),OR(J$1006="",Datos!J995&lt;=J$1006)),FALSE),TRUE))))</f>
        <v>0.0</v>
      </c>
      <c r="K995">
        <f>IF(Datos!K995="",0,IF(AND(K$1008&lt;&gt;"",Datos!K995=K$1008),0,IF(K$1004=0,0,1-CHOOSE(K$1004,IF(ISNUMBER(Datos!K995),AND(OR(K$1005="",Datos!K995&gt;=K$1005),OR(K$1006="",Datos!K995&lt;=K$1006)),FALSE),IF(ISNUMBER(Datos!K995),AND(Datos!K995=INT(Datos!K995),AND(OR(K$1005="",Datos!K995&gt;=K$1005),OR(K$1006="",Datos!K995&lt;=K$1006))),FALSE),OR(ISNUMBER(FIND(";"&amp;UPPER(TRIM(Datos!K995&amp;""))&amp;"=",K$1007)),ISNUMBER(FIND(";"&amp;UPPER(TRIM(Datos!K995&amp;""))&amp;";",K$1007))),OR(UPPER(TRIM(Datos!K995&amp;""))="SÍ",UPPER(TRIM(Datos!K995&amp;""))="SI",UPPER(TRIM(Datos!K995&amp;""))="NO"),IF(ISNUMBER(Datos!K995),AND(OR(K$1005="",Datos!K995&gt;=K$1005),OR(K$1006="",Datos!K995&lt;=K$1006)),FALSE),TRUE))))</f>
        <v>0.0</v>
      </c>
      <c r="L995">
        <f>IF(Datos!L995="",0,IF(AND(L$1008&lt;&gt;"",Datos!L995=L$1008),0,IF(L$1004=0,0,1-CHOOSE(L$1004,IF(ISNUMBER(Datos!L995),AND(OR(L$1005="",Datos!L995&gt;=L$1005),OR(L$1006="",Datos!L995&lt;=L$1006)),FALSE),IF(ISNUMBER(Datos!L995),AND(Datos!L995=INT(Datos!L995),AND(OR(L$1005="",Datos!L995&gt;=L$1005),OR(L$1006="",Datos!L995&lt;=L$1006))),FALSE),OR(ISNUMBER(FIND(";"&amp;UPPER(TRIM(Datos!L995&amp;""))&amp;"=",L$1007)),ISNUMBER(FIND(";"&amp;UPPER(TRIM(Datos!L995&amp;""))&amp;";",L$1007))),OR(UPPER(TRIM(Datos!L995&amp;""))="SÍ",UPPER(TRIM(Datos!L995&amp;""))="SI",UPPER(TRIM(Datos!L995&amp;""))="NO"),IF(ISNUMBER(Datos!L995),AND(OR(L$1005="",Datos!L995&gt;=L$1005),OR(L$1006="",Datos!L995&lt;=L$1006)),FALSE),TRUE))))</f>
        <v>0.0</v>
      </c>
      <c r="M995">
        <f>IF(Datos!M995="",0,IF(AND(M$1008&lt;&gt;"",Datos!M995=M$1008),0,IF(M$1004=0,0,1-CHOOSE(M$1004,IF(ISNUMBER(Datos!M995),AND(OR(M$1005="",Datos!M995&gt;=M$1005),OR(M$1006="",Datos!M995&lt;=M$1006)),FALSE),IF(ISNUMBER(Datos!M995),AND(Datos!M995=INT(Datos!M995),AND(OR(M$1005="",Datos!M995&gt;=M$1005),OR(M$1006="",Datos!M995&lt;=M$1006))),FALSE),OR(ISNUMBER(FIND(";"&amp;UPPER(TRIM(Datos!M995&amp;""))&amp;"=",M$1007)),ISNUMBER(FIND(";"&amp;UPPER(TRIM(Datos!M995&amp;""))&amp;";",M$1007))),OR(UPPER(TRIM(Datos!M995&amp;""))="SÍ",UPPER(TRIM(Datos!M995&amp;""))="SI",UPPER(TRIM(Datos!M995&amp;""))="NO"),IF(ISNUMBER(Datos!M995),AND(OR(M$1005="",Datos!M995&gt;=M$1005),OR(M$1006="",Datos!M995&lt;=M$1006)),FALSE),TRUE))))</f>
        <v>0.0</v>
      </c>
      <c r="N995">
        <f>IF(Datos!N995="",0,IF(AND(N$1008&lt;&gt;"",Datos!N995=N$1008),0,IF(N$1004=0,0,1-CHOOSE(N$1004,IF(ISNUMBER(Datos!N995),AND(OR(N$1005="",Datos!N995&gt;=N$1005),OR(N$1006="",Datos!N995&lt;=N$1006)),FALSE),IF(ISNUMBER(Datos!N995),AND(Datos!N995=INT(Datos!N995),AND(OR(N$1005="",Datos!N995&gt;=N$1005),OR(N$1006="",Datos!N995&lt;=N$1006))),FALSE),OR(ISNUMBER(FIND(";"&amp;UPPER(TRIM(Datos!N995&amp;""))&amp;"=",N$1007)),ISNUMBER(FIND(";"&amp;UPPER(TRIM(Datos!N995&amp;""))&amp;";",N$1007))),OR(UPPER(TRIM(Datos!N995&amp;""))="SÍ",UPPER(TRIM(Datos!N995&amp;""))="SI",UPPER(TRIM(Datos!N995&amp;""))="NO"),IF(ISNUMBER(Datos!N995),AND(OR(N$1005="",Datos!N995&gt;=N$1005),OR(N$1006="",Datos!N995&lt;=N$1006)),FALSE),TRUE))))</f>
        <v>0.0</v>
      </c>
      <c r="O995">
        <f>IF(Datos!O995="",0,IF(AND(O$1008&lt;&gt;"",Datos!O995=O$1008),0,IF(O$1004=0,0,1-CHOOSE(O$1004,IF(ISNUMBER(Datos!O995),AND(OR(O$1005="",Datos!O995&gt;=O$1005),OR(O$1006="",Datos!O995&lt;=O$1006)),FALSE),IF(ISNUMBER(Datos!O995),AND(Datos!O995=INT(Datos!O995),AND(OR(O$1005="",Datos!O995&gt;=O$1005),OR(O$1006="",Datos!O995&lt;=O$1006))),FALSE),OR(ISNUMBER(FIND(";"&amp;UPPER(TRIM(Datos!O995&amp;""))&amp;"=",O$1007)),ISNUMBER(FIND(";"&amp;UPPER(TRIM(Datos!O995&amp;""))&amp;";",O$1007))),OR(UPPER(TRIM(Datos!O995&amp;""))="SÍ",UPPER(TRIM(Datos!O995&amp;""))="SI",UPPER(TRIM(Datos!O995&amp;""))="NO"),IF(ISNUMBER(Datos!O995),AND(OR(O$1005="",Datos!O995&gt;=O$1005),OR(O$1006="",Datos!O995&lt;=O$1006)),FALSE),TRUE))))</f>
        <v>0.0</v>
      </c>
      <c r="P995">
        <f>IF(Datos!P995="",0,IF(AND(P$1008&lt;&gt;"",Datos!P995=P$1008),0,IF(P$1004=0,0,1-CHOOSE(P$1004,IF(ISNUMBER(Datos!P995),AND(OR(P$1005="",Datos!P995&gt;=P$1005),OR(P$1006="",Datos!P995&lt;=P$1006)),FALSE),IF(ISNUMBER(Datos!P995),AND(Datos!P995=INT(Datos!P995),AND(OR(P$1005="",Datos!P995&gt;=P$1005),OR(P$1006="",Datos!P995&lt;=P$1006))),FALSE),OR(ISNUMBER(FIND(";"&amp;UPPER(TRIM(Datos!P995&amp;""))&amp;"=",P$1007)),ISNUMBER(FIND(";"&amp;UPPER(TRIM(Datos!P995&amp;""))&amp;";",P$1007))),OR(UPPER(TRIM(Datos!P995&amp;""))="SÍ",UPPER(TRIM(Datos!P995&amp;""))="SI",UPPER(TRIM(Datos!P995&amp;""))="NO"),IF(ISNUMBER(Datos!P995),AND(OR(P$1005="",Datos!P995&gt;=P$1005),OR(P$1006="",Datos!P995&lt;=P$1006)),FALSE),TRUE))))</f>
        <v>0.0</v>
      </c>
      <c r="Q995">
        <f>IF(Datos!Q995="",0,IF(AND(Q$1008&lt;&gt;"",Datos!Q995=Q$1008),0,IF(Q$1004=0,0,1-CHOOSE(Q$1004,IF(ISNUMBER(Datos!Q995),AND(OR(Q$1005="",Datos!Q995&gt;=Q$1005),OR(Q$1006="",Datos!Q995&lt;=Q$1006)),FALSE),IF(ISNUMBER(Datos!Q995),AND(Datos!Q995=INT(Datos!Q995),AND(OR(Q$1005="",Datos!Q995&gt;=Q$1005),OR(Q$1006="",Datos!Q995&lt;=Q$1006))),FALSE),OR(ISNUMBER(FIND(";"&amp;UPPER(TRIM(Datos!Q995&amp;""))&amp;"=",Q$1007)),ISNUMBER(FIND(";"&amp;UPPER(TRIM(Datos!Q995&amp;""))&amp;";",Q$1007))),OR(UPPER(TRIM(Datos!Q995&amp;""))="SÍ",UPPER(TRIM(Datos!Q995&amp;""))="SI",UPPER(TRIM(Datos!Q995&amp;""))="NO"),IF(ISNUMBER(Datos!Q995),AND(OR(Q$1005="",Datos!Q995&gt;=Q$1005),OR(Q$1006="",Datos!Q995&lt;=Q$1006)),FALSE),TRUE))))</f>
        <v>0.0</v>
      </c>
      <c r="R995">
        <f>IF(Datos!R995="",0,IF(AND(R$1008&lt;&gt;"",Datos!R995=R$1008),0,IF(R$1004=0,0,1-CHOOSE(R$1004,IF(ISNUMBER(Datos!R995),AND(OR(R$1005="",Datos!R995&gt;=R$1005),OR(R$1006="",Datos!R995&lt;=R$1006)),FALSE),IF(ISNUMBER(Datos!R995),AND(Datos!R995=INT(Datos!R995),AND(OR(R$1005="",Datos!R995&gt;=R$1005),OR(R$1006="",Datos!R995&lt;=R$1006))),FALSE),OR(ISNUMBER(FIND(";"&amp;UPPER(TRIM(Datos!R995&amp;""))&amp;"=",R$1007)),ISNUMBER(FIND(";"&amp;UPPER(TRIM(Datos!R995&amp;""))&amp;";",R$1007))),OR(UPPER(TRIM(Datos!R995&amp;""))="SÍ",UPPER(TRIM(Datos!R995&amp;""))="SI",UPPER(TRIM(Datos!R995&amp;""))="NO"),IF(ISNUMBER(Datos!R995),AND(OR(R$1005="",Datos!R995&gt;=R$1005),OR(R$1006="",Datos!R995&lt;=R$1006)),FALSE),TRUE))))</f>
        <v>0.0</v>
      </c>
      <c r="S995">
        <f>IF(Datos!S995="",0,IF(AND(S$1008&lt;&gt;"",Datos!S995=S$1008),0,IF(S$1004=0,0,1-CHOOSE(S$1004,IF(ISNUMBER(Datos!S995),AND(OR(S$1005="",Datos!S995&gt;=S$1005),OR(S$1006="",Datos!S995&lt;=S$1006)),FALSE),IF(ISNUMBER(Datos!S995),AND(Datos!S995=INT(Datos!S995),AND(OR(S$1005="",Datos!S995&gt;=S$1005),OR(S$1006="",Datos!S995&lt;=S$1006))),FALSE),OR(ISNUMBER(FIND(";"&amp;UPPER(TRIM(Datos!S995&amp;""))&amp;"=",S$1007)),ISNUMBER(FIND(";"&amp;UPPER(TRIM(Datos!S995&amp;""))&amp;";",S$1007))),OR(UPPER(TRIM(Datos!S995&amp;""))="SÍ",UPPER(TRIM(Datos!S995&amp;""))="SI",UPPER(TRIM(Datos!S995&amp;""))="NO"),IF(ISNUMBER(Datos!S995),AND(OR(S$1005="",Datos!S995&gt;=S$1005),OR(S$1006="",Datos!S995&lt;=S$1006)),FALSE),TRUE))))</f>
        <v>0.0</v>
      </c>
      <c r="T995">
        <f>IF(Datos!T995="",0,IF(AND(T$1008&lt;&gt;"",Datos!T995=T$1008),0,IF(T$1004=0,0,1-CHOOSE(T$1004,IF(ISNUMBER(Datos!T995),AND(OR(T$1005="",Datos!T995&gt;=T$1005),OR(T$1006="",Datos!T995&lt;=T$1006)),FALSE),IF(ISNUMBER(Datos!T995),AND(Datos!T995=INT(Datos!T995),AND(OR(T$1005="",Datos!T995&gt;=T$1005),OR(T$1006="",Datos!T995&lt;=T$1006))),FALSE),OR(ISNUMBER(FIND(";"&amp;UPPER(TRIM(Datos!T995&amp;""))&amp;"=",T$1007)),ISNUMBER(FIND(";"&amp;UPPER(TRIM(Datos!T995&amp;""))&amp;";",T$1007))),OR(UPPER(TRIM(Datos!T995&amp;""))="SÍ",UPPER(TRIM(Datos!T995&amp;""))="SI",UPPER(TRIM(Datos!T995&amp;""))="NO"),IF(ISNUMBER(Datos!T995),AND(OR(T$1005="",Datos!T995&gt;=T$1005),OR(T$1006="",Datos!T995&lt;=T$1006)),FALSE),TRUE))))</f>
        <v>0.0</v>
      </c>
      <c r="U995">
        <f>IF(Datos!U995="",0,IF(AND(U$1008&lt;&gt;"",Datos!U995=U$1008),0,IF(U$1004=0,0,1-CHOOSE(U$1004,IF(ISNUMBER(Datos!U995),AND(OR(U$1005="",Datos!U995&gt;=U$1005),OR(U$1006="",Datos!U995&lt;=U$1006)),FALSE),IF(ISNUMBER(Datos!U995),AND(Datos!U995=INT(Datos!U995),AND(OR(U$1005="",Datos!U995&gt;=U$1005),OR(U$1006="",Datos!U995&lt;=U$1006))),FALSE),OR(ISNUMBER(FIND(";"&amp;UPPER(TRIM(Datos!U995&amp;""))&amp;"=",U$1007)),ISNUMBER(FIND(";"&amp;UPPER(TRIM(Datos!U995&amp;""))&amp;";",U$1007))),OR(UPPER(TRIM(Datos!U995&amp;""))="SÍ",UPPER(TRIM(Datos!U995&amp;""))="SI",UPPER(TRIM(Datos!U995&amp;""))="NO"),IF(ISNUMBER(Datos!U995),AND(OR(U$1005="",Datos!U995&gt;=U$1005),OR(U$1006="",Datos!U995&lt;=U$1006)),FALSE),TRUE))))</f>
        <v>0.0</v>
      </c>
      <c r="V995">
        <f>IF(Datos!V995="",0,IF(AND(V$1008&lt;&gt;"",Datos!V995=V$1008),0,IF(V$1004=0,0,1-CHOOSE(V$1004,IF(ISNUMBER(Datos!V995),AND(OR(V$1005="",Datos!V995&gt;=V$1005),OR(V$1006="",Datos!V995&lt;=V$1006)),FALSE),IF(ISNUMBER(Datos!V995),AND(Datos!V995=INT(Datos!V995),AND(OR(V$1005="",Datos!V995&gt;=V$1005),OR(V$1006="",Datos!V995&lt;=V$1006))),FALSE),OR(ISNUMBER(FIND(";"&amp;UPPER(TRIM(Datos!V995&amp;""))&amp;"=",V$1007)),ISNUMBER(FIND(";"&amp;UPPER(TRIM(Datos!V995&amp;""))&amp;";",V$1007))),OR(UPPER(TRIM(Datos!V995&amp;""))="SÍ",UPPER(TRIM(Datos!V995&amp;""))="SI",UPPER(TRIM(Datos!V995&amp;""))="NO"),IF(ISNUMBER(Datos!V995),AND(OR(V$1005="",Datos!V995&gt;=V$1005),OR(V$1006="",Datos!V995&lt;=V$1006)),FALSE),TRUE))))</f>
        <v>0.0</v>
      </c>
      <c r="W995">
        <f>IF(Datos!W995="",0,IF(AND(W$1008&lt;&gt;"",Datos!W995=W$1008),0,IF(W$1004=0,0,1-CHOOSE(W$1004,IF(ISNUMBER(Datos!W995),AND(OR(W$1005="",Datos!W995&gt;=W$1005),OR(W$1006="",Datos!W995&lt;=W$1006)),FALSE),IF(ISNUMBER(Datos!W995),AND(Datos!W995=INT(Datos!W995),AND(OR(W$1005="",Datos!W995&gt;=W$1005),OR(W$1006="",Datos!W995&lt;=W$1006))),FALSE),OR(ISNUMBER(FIND(";"&amp;UPPER(TRIM(Datos!W995&amp;""))&amp;"=",W$1007)),ISNUMBER(FIND(";"&amp;UPPER(TRIM(Datos!W995&amp;""))&amp;";",W$1007))),OR(UPPER(TRIM(Datos!W995&amp;""))="SÍ",UPPER(TRIM(Datos!W995&amp;""))="SI",UPPER(TRIM(Datos!W995&amp;""))="NO"),IF(ISNUMBER(Datos!W995),AND(OR(W$1005="",Datos!W995&gt;=W$1005),OR(W$1006="",Datos!W995&lt;=W$1006)),FALSE),TRUE))))</f>
        <v>0.0</v>
      </c>
      <c r="X995">
        <f>IF(Datos!X995="",0,IF(AND(X$1008&lt;&gt;"",Datos!X995=X$1008),0,IF(X$1004=0,0,1-CHOOSE(X$1004,IF(ISNUMBER(Datos!X995),AND(OR(X$1005="",Datos!X995&gt;=X$1005),OR(X$1006="",Datos!X995&lt;=X$1006)),FALSE),IF(ISNUMBER(Datos!X995),AND(Datos!X995=INT(Datos!X995),AND(OR(X$1005="",Datos!X995&gt;=X$1005),OR(X$1006="",Datos!X995&lt;=X$1006))),FALSE),OR(ISNUMBER(FIND(";"&amp;UPPER(TRIM(Datos!X995&amp;""))&amp;"=",X$1007)),ISNUMBER(FIND(";"&amp;UPPER(TRIM(Datos!X995&amp;""))&amp;";",X$1007))),OR(UPPER(TRIM(Datos!X995&amp;""))="SÍ",UPPER(TRIM(Datos!X995&amp;""))="SI",UPPER(TRIM(Datos!X995&amp;""))="NO"),IF(ISNUMBER(Datos!X995),AND(OR(X$1005="",Datos!X995&gt;=X$1005),OR(X$1006="",Datos!X995&lt;=X$1006)),FALSE),TRUE))))</f>
        <v>0.0</v>
      </c>
      <c r="Y995">
        <f>IF(Datos!Y995="",0,IF(AND(Y$1008&lt;&gt;"",Datos!Y995=Y$1008),0,IF(Y$1004=0,0,1-CHOOSE(Y$1004,IF(ISNUMBER(Datos!Y995),AND(OR(Y$1005="",Datos!Y995&gt;=Y$1005),OR(Y$1006="",Datos!Y995&lt;=Y$1006)),FALSE),IF(ISNUMBER(Datos!Y995),AND(Datos!Y995=INT(Datos!Y995),AND(OR(Y$1005="",Datos!Y995&gt;=Y$1005),OR(Y$1006="",Datos!Y995&lt;=Y$1006))),FALSE),OR(ISNUMBER(FIND(";"&amp;UPPER(TRIM(Datos!Y995&amp;""))&amp;"=",Y$1007)),ISNUMBER(FIND(";"&amp;UPPER(TRIM(Datos!Y995&amp;""))&amp;";",Y$1007))),OR(UPPER(TRIM(Datos!Y995&amp;""))="SÍ",UPPER(TRIM(Datos!Y995&amp;""))="SI",UPPER(TRIM(Datos!Y995&amp;""))="NO"),IF(ISNUMBER(Datos!Y995),AND(OR(Y$1005="",Datos!Y995&gt;=Y$1005),OR(Y$1006="",Datos!Y995&lt;=Y$1006)),FALSE),TRUE))))</f>
        <v>0.0</v>
      </c>
      <c r="Z995">
        <f>IF(Datos!Z995="",0,IF(AND(Z$1008&lt;&gt;"",Datos!Z995=Z$1008),0,IF(Z$1004=0,0,1-CHOOSE(Z$1004,IF(ISNUMBER(Datos!Z995),AND(OR(Z$1005="",Datos!Z995&gt;=Z$1005),OR(Z$1006="",Datos!Z995&lt;=Z$1006)),FALSE),IF(ISNUMBER(Datos!Z995),AND(Datos!Z995=INT(Datos!Z995),AND(OR(Z$1005="",Datos!Z995&gt;=Z$1005),OR(Z$1006="",Datos!Z995&lt;=Z$1006))),FALSE),OR(ISNUMBER(FIND(";"&amp;UPPER(TRIM(Datos!Z995&amp;""))&amp;"=",Z$1007)),ISNUMBER(FIND(";"&amp;UPPER(TRIM(Datos!Z995&amp;""))&amp;";",Z$1007))),OR(UPPER(TRIM(Datos!Z995&amp;""))="SÍ",UPPER(TRIM(Datos!Z995&amp;""))="SI",UPPER(TRIM(Datos!Z995&amp;""))="NO"),IF(ISNUMBER(Datos!Z995),AND(OR(Z$1005="",Datos!Z995&gt;=Z$1005),OR(Z$1006="",Datos!Z995&lt;=Z$1006)),FALSE),TRUE))))</f>
        <v>0.0</v>
      </c>
      <c r="AA995">
        <f>IF(Datos!AA995="",0,IF(AND(AA$1008&lt;&gt;"",Datos!AA995=AA$1008),0,IF(AA$1004=0,0,1-CHOOSE(AA$1004,IF(ISNUMBER(Datos!AA995),AND(OR(AA$1005="",Datos!AA995&gt;=AA$1005),OR(AA$1006="",Datos!AA995&lt;=AA$1006)),FALSE),IF(ISNUMBER(Datos!AA995),AND(Datos!AA995=INT(Datos!AA995),AND(OR(AA$1005="",Datos!AA995&gt;=AA$1005),OR(AA$1006="",Datos!AA995&lt;=AA$1006))),FALSE),OR(ISNUMBER(FIND(";"&amp;UPPER(TRIM(Datos!AA995&amp;""))&amp;"=",AA$1007)),ISNUMBER(FIND(";"&amp;UPPER(TRIM(Datos!AA995&amp;""))&amp;";",AA$1007))),OR(UPPER(TRIM(Datos!AA995&amp;""))="SÍ",UPPER(TRIM(Datos!AA995&amp;""))="SI",UPPER(TRIM(Datos!AA995&amp;""))="NO"),IF(ISNUMBER(Datos!AA995),AND(OR(AA$1005="",Datos!AA995&gt;=AA$1005),OR(AA$1006="",Datos!AA995&lt;=AA$1006)),FALSE),TRUE))))</f>
        <v>0.0</v>
      </c>
      <c r="AB995">
        <f>IF(Datos!AB995="",0,IF(AND(AB$1008&lt;&gt;"",Datos!AB995=AB$1008),0,IF(AB$1004=0,0,1-CHOOSE(AB$1004,IF(ISNUMBER(Datos!AB995),AND(OR(AB$1005="",Datos!AB995&gt;=AB$1005),OR(AB$1006="",Datos!AB995&lt;=AB$1006)),FALSE),IF(ISNUMBER(Datos!AB995),AND(Datos!AB995=INT(Datos!AB995),AND(OR(AB$1005="",Datos!AB995&gt;=AB$1005),OR(AB$1006="",Datos!AB995&lt;=AB$1006))),FALSE),OR(ISNUMBER(FIND(";"&amp;UPPER(TRIM(Datos!AB995&amp;""))&amp;"=",AB$1007)),ISNUMBER(FIND(";"&amp;UPPER(TRIM(Datos!AB995&amp;""))&amp;";",AB$1007))),OR(UPPER(TRIM(Datos!AB995&amp;""))="SÍ",UPPER(TRIM(Datos!AB995&amp;""))="SI",UPPER(TRIM(Datos!AB995&amp;""))="NO"),IF(ISNUMBER(Datos!AB995),AND(OR(AB$1005="",Datos!AB995&gt;=AB$1005),OR(AB$1006="",Datos!AB995&lt;=AB$1006)),FALSE),TRUE))))</f>
        <v>0.0</v>
      </c>
      <c r="AC995">
        <f>IF(Datos!AC995="",0,IF(AND(AC$1008&lt;&gt;"",Datos!AC995=AC$1008),0,IF(AC$1004=0,0,1-CHOOSE(AC$1004,IF(ISNUMBER(Datos!AC995),AND(OR(AC$1005="",Datos!AC995&gt;=AC$1005),OR(AC$1006="",Datos!AC995&lt;=AC$1006)),FALSE),IF(ISNUMBER(Datos!AC995),AND(Datos!AC995=INT(Datos!AC995),AND(OR(AC$1005="",Datos!AC995&gt;=AC$1005),OR(AC$1006="",Datos!AC995&lt;=AC$1006))),FALSE),OR(ISNUMBER(FIND(";"&amp;UPPER(TRIM(Datos!AC995&amp;""))&amp;"=",AC$1007)),ISNUMBER(FIND(";"&amp;UPPER(TRIM(Datos!AC995&amp;""))&amp;";",AC$1007))),OR(UPPER(TRIM(Datos!AC995&amp;""))="SÍ",UPPER(TRIM(Datos!AC995&amp;""))="SI",UPPER(TRIM(Datos!AC995&amp;""))="NO"),IF(ISNUMBER(Datos!AC995),AND(OR(AC$1005="",Datos!AC995&gt;=AC$1005),OR(AC$1006="",Datos!AC995&lt;=AC$1006)),FALSE),TRUE))))</f>
        <v>0.0</v>
      </c>
      <c r="AD995">
        <f>IF(Datos!AD995="",0,IF(AND(AD$1008&lt;&gt;"",Datos!AD995=AD$1008),0,IF(AD$1004=0,0,1-CHOOSE(AD$1004,IF(ISNUMBER(Datos!AD995),AND(OR(AD$1005="",Datos!AD995&gt;=AD$1005),OR(AD$1006="",Datos!AD995&lt;=AD$1006)),FALSE),IF(ISNUMBER(Datos!AD995),AND(Datos!AD995=INT(Datos!AD995),AND(OR(AD$1005="",Datos!AD995&gt;=AD$1005),OR(AD$1006="",Datos!AD995&lt;=AD$1006))),FALSE),OR(ISNUMBER(FIND(";"&amp;UPPER(TRIM(Datos!AD995&amp;""))&amp;"=",AD$1007)),ISNUMBER(FIND(";"&amp;UPPER(TRIM(Datos!AD995&amp;""))&amp;";",AD$1007))),OR(UPPER(TRIM(Datos!AD995&amp;""))="SÍ",UPPER(TRIM(Datos!AD995&amp;""))="SI",UPPER(TRIM(Datos!AD995&amp;""))="NO"),IF(ISNUMBER(Datos!AD995),AND(OR(AD$1005="",Datos!AD995&gt;=AD$1005),OR(AD$1006="",Datos!AD995&lt;=AD$1006)),FALSE),TRUE))))</f>
        <v>0.0</v>
      </c>
      <c r="AE995">
        <f>IF(Datos!AE995="",0,IF(AND(AE$1008&lt;&gt;"",Datos!AE995=AE$1008),0,IF(AE$1004=0,0,1-CHOOSE(AE$1004,IF(ISNUMBER(Datos!AE995),AND(OR(AE$1005="",Datos!AE995&gt;=AE$1005),OR(AE$1006="",Datos!AE995&lt;=AE$1006)),FALSE),IF(ISNUMBER(Datos!AE995),AND(Datos!AE995=INT(Datos!AE995),AND(OR(AE$1005="",Datos!AE995&gt;=AE$1005),OR(AE$1006="",Datos!AE995&lt;=AE$1006))),FALSE),OR(ISNUMBER(FIND(";"&amp;UPPER(TRIM(Datos!AE995&amp;""))&amp;"=",AE$1007)),ISNUMBER(FIND(";"&amp;UPPER(TRIM(Datos!AE995&amp;""))&amp;";",AE$1007))),OR(UPPER(TRIM(Datos!AE995&amp;""))="SÍ",UPPER(TRIM(Datos!AE995&amp;""))="SI",UPPER(TRIM(Datos!AE995&amp;""))="NO"),IF(ISNUMBER(Datos!AE995),AND(OR(AE$1005="",Datos!AE995&gt;=AE$1005),OR(AE$1006="",Datos!AE995&lt;=AE$1006)),FALSE),TRUE))))</f>
        <v>0.0</v>
      </c>
    </row>
    <row r="996" spans="2:31">
      <c r="B996">
        <f>IF(Datos!B996="",0,IF(AND(B$1008&lt;&gt;"",Datos!B996=B$1008),0,IF(B$1004=0,0,1-CHOOSE(B$1004,IF(ISNUMBER(Datos!B996),AND(OR(B$1005="",Datos!B996&gt;=B$1005),OR(B$1006="",Datos!B996&lt;=B$1006)),FALSE),IF(ISNUMBER(Datos!B996),AND(Datos!B996=INT(Datos!B996),AND(OR(B$1005="",Datos!B996&gt;=B$1005),OR(B$1006="",Datos!B996&lt;=B$1006))),FALSE),OR(ISNUMBER(FIND(";"&amp;UPPER(TRIM(Datos!B996&amp;""))&amp;"=",B$1007)),ISNUMBER(FIND(";"&amp;UPPER(TRIM(Datos!B996&amp;""))&amp;";",B$1007))),OR(UPPER(TRIM(Datos!B996&amp;""))="SÍ",UPPER(TRIM(Datos!B996&amp;""))="SI",UPPER(TRIM(Datos!B996&amp;""))="NO"),IF(ISNUMBER(Datos!B996),AND(OR(B$1005="",Datos!B996&gt;=B$1005),OR(B$1006="",Datos!B996&lt;=B$1006)),FALSE),TRUE))))</f>
        <v>0.0</v>
      </c>
      <c r="C996">
        <f>IF(Datos!C996="",0,IF(AND(C$1008&lt;&gt;"",Datos!C996=C$1008),0,IF(C$1004=0,0,1-CHOOSE(C$1004,IF(ISNUMBER(Datos!C996),AND(OR(C$1005="",Datos!C996&gt;=C$1005),OR(C$1006="",Datos!C996&lt;=C$1006)),FALSE),IF(ISNUMBER(Datos!C996),AND(Datos!C996=INT(Datos!C996),AND(OR(C$1005="",Datos!C996&gt;=C$1005),OR(C$1006="",Datos!C996&lt;=C$1006))),FALSE),OR(ISNUMBER(FIND(";"&amp;UPPER(TRIM(Datos!C996&amp;""))&amp;"=",C$1007)),ISNUMBER(FIND(";"&amp;UPPER(TRIM(Datos!C996&amp;""))&amp;";",C$1007))),OR(UPPER(TRIM(Datos!C996&amp;""))="SÍ",UPPER(TRIM(Datos!C996&amp;""))="SI",UPPER(TRIM(Datos!C996&amp;""))="NO"),IF(ISNUMBER(Datos!C996),AND(OR(C$1005="",Datos!C996&gt;=C$1005),OR(C$1006="",Datos!C996&lt;=C$1006)),FALSE),TRUE))))</f>
        <v>0.0</v>
      </c>
      <c r="D996">
        <f>IF(Datos!D996="",0,IF(AND(D$1008&lt;&gt;"",Datos!D996=D$1008),0,IF(D$1004=0,0,1-CHOOSE(D$1004,IF(ISNUMBER(Datos!D996),AND(OR(D$1005="",Datos!D996&gt;=D$1005),OR(D$1006="",Datos!D996&lt;=D$1006)),FALSE),IF(ISNUMBER(Datos!D996),AND(Datos!D996=INT(Datos!D996),AND(OR(D$1005="",Datos!D996&gt;=D$1005),OR(D$1006="",Datos!D996&lt;=D$1006))),FALSE),OR(ISNUMBER(FIND(";"&amp;UPPER(TRIM(Datos!D996&amp;""))&amp;"=",D$1007)),ISNUMBER(FIND(";"&amp;UPPER(TRIM(Datos!D996&amp;""))&amp;";",D$1007))),OR(UPPER(TRIM(Datos!D996&amp;""))="SÍ",UPPER(TRIM(Datos!D996&amp;""))="SI",UPPER(TRIM(Datos!D996&amp;""))="NO"),IF(ISNUMBER(Datos!D996),AND(OR(D$1005="",Datos!D996&gt;=D$1005),OR(D$1006="",Datos!D996&lt;=D$1006)),FALSE),TRUE))))</f>
        <v>0.0</v>
      </c>
      <c r="E996">
        <f>IF(Datos!E996="",0,IF(AND(E$1008&lt;&gt;"",Datos!E996=E$1008),0,IF(E$1004=0,0,1-CHOOSE(E$1004,IF(ISNUMBER(Datos!E996),AND(OR(E$1005="",Datos!E996&gt;=E$1005),OR(E$1006="",Datos!E996&lt;=E$1006)),FALSE),IF(ISNUMBER(Datos!E996),AND(Datos!E996=INT(Datos!E996),AND(OR(E$1005="",Datos!E996&gt;=E$1005),OR(E$1006="",Datos!E996&lt;=E$1006))),FALSE),OR(ISNUMBER(FIND(";"&amp;UPPER(TRIM(Datos!E996&amp;""))&amp;"=",E$1007)),ISNUMBER(FIND(";"&amp;UPPER(TRIM(Datos!E996&amp;""))&amp;";",E$1007))),OR(UPPER(TRIM(Datos!E996&amp;""))="SÍ",UPPER(TRIM(Datos!E996&amp;""))="SI",UPPER(TRIM(Datos!E996&amp;""))="NO"),IF(ISNUMBER(Datos!E996),AND(OR(E$1005="",Datos!E996&gt;=E$1005),OR(E$1006="",Datos!E996&lt;=E$1006)),FALSE),TRUE))))</f>
        <v>0.0</v>
      </c>
      <c r="F996">
        <f>IF(Datos!F996="",0,IF(AND(F$1008&lt;&gt;"",Datos!F996=F$1008),0,IF(F$1004=0,0,1-CHOOSE(F$1004,IF(ISNUMBER(Datos!F996),AND(OR(F$1005="",Datos!F996&gt;=F$1005),OR(F$1006="",Datos!F996&lt;=F$1006)),FALSE),IF(ISNUMBER(Datos!F996),AND(Datos!F996=INT(Datos!F996),AND(OR(F$1005="",Datos!F996&gt;=F$1005),OR(F$1006="",Datos!F996&lt;=F$1006))),FALSE),OR(ISNUMBER(FIND(";"&amp;UPPER(TRIM(Datos!F996&amp;""))&amp;"=",F$1007)),ISNUMBER(FIND(";"&amp;UPPER(TRIM(Datos!F996&amp;""))&amp;";",F$1007))),OR(UPPER(TRIM(Datos!F996&amp;""))="SÍ",UPPER(TRIM(Datos!F996&amp;""))="SI",UPPER(TRIM(Datos!F996&amp;""))="NO"),IF(ISNUMBER(Datos!F996),AND(OR(F$1005="",Datos!F996&gt;=F$1005),OR(F$1006="",Datos!F996&lt;=F$1006)),FALSE),TRUE))))</f>
        <v>0.0</v>
      </c>
      <c r="G996">
        <f>IF(Datos!G996="",0,IF(AND(G$1008&lt;&gt;"",Datos!G996=G$1008),0,IF(G$1004=0,0,1-CHOOSE(G$1004,IF(ISNUMBER(Datos!G996),AND(OR(G$1005="",Datos!G996&gt;=G$1005),OR(G$1006="",Datos!G996&lt;=G$1006)),FALSE),IF(ISNUMBER(Datos!G996),AND(Datos!G996=INT(Datos!G996),AND(OR(G$1005="",Datos!G996&gt;=G$1005),OR(G$1006="",Datos!G996&lt;=G$1006))),FALSE),OR(ISNUMBER(FIND(";"&amp;UPPER(TRIM(Datos!G996&amp;""))&amp;"=",G$1007)),ISNUMBER(FIND(";"&amp;UPPER(TRIM(Datos!G996&amp;""))&amp;";",G$1007))),OR(UPPER(TRIM(Datos!G996&amp;""))="SÍ",UPPER(TRIM(Datos!G996&amp;""))="SI",UPPER(TRIM(Datos!G996&amp;""))="NO"),IF(ISNUMBER(Datos!G996),AND(OR(G$1005="",Datos!G996&gt;=G$1005),OR(G$1006="",Datos!G996&lt;=G$1006)),FALSE),TRUE))))</f>
        <v>0.0</v>
      </c>
      <c r="H996">
        <f>IF(Datos!H996="",0,IF(AND(H$1008&lt;&gt;"",Datos!H996=H$1008),0,IF(H$1004=0,0,1-CHOOSE(H$1004,IF(ISNUMBER(Datos!H996),AND(OR(H$1005="",Datos!H996&gt;=H$1005),OR(H$1006="",Datos!H996&lt;=H$1006)),FALSE),IF(ISNUMBER(Datos!H996),AND(Datos!H996=INT(Datos!H996),AND(OR(H$1005="",Datos!H996&gt;=H$1005),OR(H$1006="",Datos!H996&lt;=H$1006))),FALSE),OR(ISNUMBER(FIND(";"&amp;UPPER(TRIM(Datos!H996&amp;""))&amp;"=",H$1007)),ISNUMBER(FIND(";"&amp;UPPER(TRIM(Datos!H996&amp;""))&amp;";",H$1007))),OR(UPPER(TRIM(Datos!H996&amp;""))="SÍ",UPPER(TRIM(Datos!H996&amp;""))="SI",UPPER(TRIM(Datos!H996&amp;""))="NO"),IF(ISNUMBER(Datos!H996),AND(OR(H$1005="",Datos!H996&gt;=H$1005),OR(H$1006="",Datos!H996&lt;=H$1006)),FALSE),TRUE))))</f>
        <v>0.0</v>
      </c>
      <c r="I996">
        <f>IF(Datos!I996="",0,IF(AND(I$1008&lt;&gt;"",Datos!I996=I$1008),0,IF(I$1004=0,0,1-CHOOSE(I$1004,IF(ISNUMBER(Datos!I996),AND(OR(I$1005="",Datos!I996&gt;=I$1005),OR(I$1006="",Datos!I996&lt;=I$1006)),FALSE),IF(ISNUMBER(Datos!I996),AND(Datos!I996=INT(Datos!I996),AND(OR(I$1005="",Datos!I996&gt;=I$1005),OR(I$1006="",Datos!I996&lt;=I$1006))),FALSE),OR(ISNUMBER(FIND(";"&amp;UPPER(TRIM(Datos!I996&amp;""))&amp;"=",I$1007)),ISNUMBER(FIND(";"&amp;UPPER(TRIM(Datos!I996&amp;""))&amp;";",I$1007))),OR(UPPER(TRIM(Datos!I996&amp;""))="SÍ",UPPER(TRIM(Datos!I996&amp;""))="SI",UPPER(TRIM(Datos!I996&amp;""))="NO"),IF(ISNUMBER(Datos!I996),AND(OR(I$1005="",Datos!I996&gt;=I$1005),OR(I$1006="",Datos!I996&lt;=I$1006)),FALSE),TRUE))))</f>
        <v>0.0</v>
      </c>
      <c r="J996">
        <f>IF(Datos!J996="",0,IF(AND(J$1008&lt;&gt;"",Datos!J996=J$1008),0,IF(J$1004=0,0,1-CHOOSE(J$1004,IF(ISNUMBER(Datos!J996),AND(OR(J$1005="",Datos!J996&gt;=J$1005),OR(J$1006="",Datos!J996&lt;=J$1006)),FALSE),IF(ISNUMBER(Datos!J996),AND(Datos!J996=INT(Datos!J996),AND(OR(J$1005="",Datos!J996&gt;=J$1005),OR(J$1006="",Datos!J996&lt;=J$1006))),FALSE),OR(ISNUMBER(FIND(";"&amp;UPPER(TRIM(Datos!J996&amp;""))&amp;"=",J$1007)),ISNUMBER(FIND(";"&amp;UPPER(TRIM(Datos!J996&amp;""))&amp;";",J$1007))),OR(UPPER(TRIM(Datos!J996&amp;""))="SÍ",UPPER(TRIM(Datos!J996&amp;""))="SI",UPPER(TRIM(Datos!J996&amp;""))="NO"),IF(ISNUMBER(Datos!J996),AND(OR(J$1005="",Datos!J996&gt;=J$1005),OR(J$1006="",Datos!J996&lt;=J$1006)),FALSE),TRUE))))</f>
        <v>0.0</v>
      </c>
      <c r="K996">
        <f>IF(Datos!K996="",0,IF(AND(K$1008&lt;&gt;"",Datos!K996=K$1008),0,IF(K$1004=0,0,1-CHOOSE(K$1004,IF(ISNUMBER(Datos!K996),AND(OR(K$1005="",Datos!K996&gt;=K$1005),OR(K$1006="",Datos!K996&lt;=K$1006)),FALSE),IF(ISNUMBER(Datos!K996),AND(Datos!K996=INT(Datos!K996),AND(OR(K$1005="",Datos!K996&gt;=K$1005),OR(K$1006="",Datos!K996&lt;=K$1006))),FALSE),OR(ISNUMBER(FIND(";"&amp;UPPER(TRIM(Datos!K996&amp;""))&amp;"=",K$1007)),ISNUMBER(FIND(";"&amp;UPPER(TRIM(Datos!K996&amp;""))&amp;";",K$1007))),OR(UPPER(TRIM(Datos!K996&amp;""))="SÍ",UPPER(TRIM(Datos!K996&amp;""))="SI",UPPER(TRIM(Datos!K996&amp;""))="NO"),IF(ISNUMBER(Datos!K996),AND(OR(K$1005="",Datos!K996&gt;=K$1005),OR(K$1006="",Datos!K996&lt;=K$1006)),FALSE),TRUE))))</f>
        <v>0.0</v>
      </c>
      <c r="L996">
        <f>IF(Datos!L996="",0,IF(AND(L$1008&lt;&gt;"",Datos!L996=L$1008),0,IF(L$1004=0,0,1-CHOOSE(L$1004,IF(ISNUMBER(Datos!L996),AND(OR(L$1005="",Datos!L996&gt;=L$1005),OR(L$1006="",Datos!L996&lt;=L$1006)),FALSE),IF(ISNUMBER(Datos!L996),AND(Datos!L996=INT(Datos!L996),AND(OR(L$1005="",Datos!L996&gt;=L$1005),OR(L$1006="",Datos!L996&lt;=L$1006))),FALSE),OR(ISNUMBER(FIND(";"&amp;UPPER(TRIM(Datos!L996&amp;""))&amp;"=",L$1007)),ISNUMBER(FIND(";"&amp;UPPER(TRIM(Datos!L996&amp;""))&amp;";",L$1007))),OR(UPPER(TRIM(Datos!L996&amp;""))="SÍ",UPPER(TRIM(Datos!L996&amp;""))="SI",UPPER(TRIM(Datos!L996&amp;""))="NO"),IF(ISNUMBER(Datos!L996),AND(OR(L$1005="",Datos!L996&gt;=L$1005),OR(L$1006="",Datos!L996&lt;=L$1006)),FALSE),TRUE))))</f>
        <v>0.0</v>
      </c>
      <c r="M996">
        <f>IF(Datos!M996="",0,IF(AND(M$1008&lt;&gt;"",Datos!M996=M$1008),0,IF(M$1004=0,0,1-CHOOSE(M$1004,IF(ISNUMBER(Datos!M996),AND(OR(M$1005="",Datos!M996&gt;=M$1005),OR(M$1006="",Datos!M996&lt;=M$1006)),FALSE),IF(ISNUMBER(Datos!M996),AND(Datos!M996=INT(Datos!M996),AND(OR(M$1005="",Datos!M996&gt;=M$1005),OR(M$1006="",Datos!M996&lt;=M$1006))),FALSE),OR(ISNUMBER(FIND(";"&amp;UPPER(TRIM(Datos!M996&amp;""))&amp;"=",M$1007)),ISNUMBER(FIND(";"&amp;UPPER(TRIM(Datos!M996&amp;""))&amp;";",M$1007))),OR(UPPER(TRIM(Datos!M996&amp;""))="SÍ",UPPER(TRIM(Datos!M996&amp;""))="SI",UPPER(TRIM(Datos!M996&amp;""))="NO"),IF(ISNUMBER(Datos!M996),AND(OR(M$1005="",Datos!M996&gt;=M$1005),OR(M$1006="",Datos!M996&lt;=M$1006)),FALSE),TRUE))))</f>
        <v>0.0</v>
      </c>
      <c r="N996">
        <f>IF(Datos!N996="",0,IF(AND(N$1008&lt;&gt;"",Datos!N996=N$1008),0,IF(N$1004=0,0,1-CHOOSE(N$1004,IF(ISNUMBER(Datos!N996),AND(OR(N$1005="",Datos!N996&gt;=N$1005),OR(N$1006="",Datos!N996&lt;=N$1006)),FALSE),IF(ISNUMBER(Datos!N996),AND(Datos!N996=INT(Datos!N996),AND(OR(N$1005="",Datos!N996&gt;=N$1005),OR(N$1006="",Datos!N996&lt;=N$1006))),FALSE),OR(ISNUMBER(FIND(";"&amp;UPPER(TRIM(Datos!N996&amp;""))&amp;"=",N$1007)),ISNUMBER(FIND(";"&amp;UPPER(TRIM(Datos!N996&amp;""))&amp;";",N$1007))),OR(UPPER(TRIM(Datos!N996&amp;""))="SÍ",UPPER(TRIM(Datos!N996&amp;""))="SI",UPPER(TRIM(Datos!N996&amp;""))="NO"),IF(ISNUMBER(Datos!N996),AND(OR(N$1005="",Datos!N996&gt;=N$1005),OR(N$1006="",Datos!N996&lt;=N$1006)),FALSE),TRUE))))</f>
        <v>0.0</v>
      </c>
      <c r="O996">
        <f>IF(Datos!O996="",0,IF(AND(O$1008&lt;&gt;"",Datos!O996=O$1008),0,IF(O$1004=0,0,1-CHOOSE(O$1004,IF(ISNUMBER(Datos!O996),AND(OR(O$1005="",Datos!O996&gt;=O$1005),OR(O$1006="",Datos!O996&lt;=O$1006)),FALSE),IF(ISNUMBER(Datos!O996),AND(Datos!O996=INT(Datos!O996),AND(OR(O$1005="",Datos!O996&gt;=O$1005),OR(O$1006="",Datos!O996&lt;=O$1006))),FALSE),OR(ISNUMBER(FIND(";"&amp;UPPER(TRIM(Datos!O996&amp;""))&amp;"=",O$1007)),ISNUMBER(FIND(";"&amp;UPPER(TRIM(Datos!O996&amp;""))&amp;";",O$1007))),OR(UPPER(TRIM(Datos!O996&amp;""))="SÍ",UPPER(TRIM(Datos!O996&amp;""))="SI",UPPER(TRIM(Datos!O996&amp;""))="NO"),IF(ISNUMBER(Datos!O996),AND(OR(O$1005="",Datos!O996&gt;=O$1005),OR(O$1006="",Datos!O996&lt;=O$1006)),FALSE),TRUE))))</f>
        <v>0.0</v>
      </c>
      <c r="P996">
        <f>IF(Datos!P996="",0,IF(AND(P$1008&lt;&gt;"",Datos!P996=P$1008),0,IF(P$1004=0,0,1-CHOOSE(P$1004,IF(ISNUMBER(Datos!P996),AND(OR(P$1005="",Datos!P996&gt;=P$1005),OR(P$1006="",Datos!P996&lt;=P$1006)),FALSE),IF(ISNUMBER(Datos!P996),AND(Datos!P996=INT(Datos!P996),AND(OR(P$1005="",Datos!P996&gt;=P$1005),OR(P$1006="",Datos!P996&lt;=P$1006))),FALSE),OR(ISNUMBER(FIND(";"&amp;UPPER(TRIM(Datos!P996&amp;""))&amp;"=",P$1007)),ISNUMBER(FIND(";"&amp;UPPER(TRIM(Datos!P996&amp;""))&amp;";",P$1007))),OR(UPPER(TRIM(Datos!P996&amp;""))="SÍ",UPPER(TRIM(Datos!P996&amp;""))="SI",UPPER(TRIM(Datos!P996&amp;""))="NO"),IF(ISNUMBER(Datos!P996),AND(OR(P$1005="",Datos!P996&gt;=P$1005),OR(P$1006="",Datos!P996&lt;=P$1006)),FALSE),TRUE))))</f>
        <v>0.0</v>
      </c>
      <c r="Q996">
        <f>IF(Datos!Q996="",0,IF(AND(Q$1008&lt;&gt;"",Datos!Q996=Q$1008),0,IF(Q$1004=0,0,1-CHOOSE(Q$1004,IF(ISNUMBER(Datos!Q996),AND(OR(Q$1005="",Datos!Q996&gt;=Q$1005),OR(Q$1006="",Datos!Q996&lt;=Q$1006)),FALSE),IF(ISNUMBER(Datos!Q996),AND(Datos!Q996=INT(Datos!Q996),AND(OR(Q$1005="",Datos!Q996&gt;=Q$1005),OR(Q$1006="",Datos!Q996&lt;=Q$1006))),FALSE),OR(ISNUMBER(FIND(";"&amp;UPPER(TRIM(Datos!Q996&amp;""))&amp;"=",Q$1007)),ISNUMBER(FIND(";"&amp;UPPER(TRIM(Datos!Q996&amp;""))&amp;";",Q$1007))),OR(UPPER(TRIM(Datos!Q996&amp;""))="SÍ",UPPER(TRIM(Datos!Q996&amp;""))="SI",UPPER(TRIM(Datos!Q996&amp;""))="NO"),IF(ISNUMBER(Datos!Q996),AND(OR(Q$1005="",Datos!Q996&gt;=Q$1005),OR(Q$1006="",Datos!Q996&lt;=Q$1006)),FALSE),TRUE))))</f>
        <v>0.0</v>
      </c>
      <c r="R996">
        <f>IF(Datos!R996="",0,IF(AND(R$1008&lt;&gt;"",Datos!R996=R$1008),0,IF(R$1004=0,0,1-CHOOSE(R$1004,IF(ISNUMBER(Datos!R996),AND(OR(R$1005="",Datos!R996&gt;=R$1005),OR(R$1006="",Datos!R996&lt;=R$1006)),FALSE),IF(ISNUMBER(Datos!R996),AND(Datos!R996=INT(Datos!R996),AND(OR(R$1005="",Datos!R996&gt;=R$1005),OR(R$1006="",Datos!R996&lt;=R$1006))),FALSE),OR(ISNUMBER(FIND(";"&amp;UPPER(TRIM(Datos!R996&amp;""))&amp;"=",R$1007)),ISNUMBER(FIND(";"&amp;UPPER(TRIM(Datos!R996&amp;""))&amp;";",R$1007))),OR(UPPER(TRIM(Datos!R996&amp;""))="SÍ",UPPER(TRIM(Datos!R996&amp;""))="SI",UPPER(TRIM(Datos!R996&amp;""))="NO"),IF(ISNUMBER(Datos!R996),AND(OR(R$1005="",Datos!R996&gt;=R$1005),OR(R$1006="",Datos!R996&lt;=R$1006)),FALSE),TRUE))))</f>
        <v>0.0</v>
      </c>
      <c r="S996">
        <f>IF(Datos!S996="",0,IF(AND(S$1008&lt;&gt;"",Datos!S996=S$1008),0,IF(S$1004=0,0,1-CHOOSE(S$1004,IF(ISNUMBER(Datos!S996),AND(OR(S$1005="",Datos!S996&gt;=S$1005),OR(S$1006="",Datos!S996&lt;=S$1006)),FALSE),IF(ISNUMBER(Datos!S996),AND(Datos!S996=INT(Datos!S996),AND(OR(S$1005="",Datos!S996&gt;=S$1005),OR(S$1006="",Datos!S996&lt;=S$1006))),FALSE),OR(ISNUMBER(FIND(";"&amp;UPPER(TRIM(Datos!S996&amp;""))&amp;"=",S$1007)),ISNUMBER(FIND(";"&amp;UPPER(TRIM(Datos!S996&amp;""))&amp;";",S$1007))),OR(UPPER(TRIM(Datos!S996&amp;""))="SÍ",UPPER(TRIM(Datos!S996&amp;""))="SI",UPPER(TRIM(Datos!S996&amp;""))="NO"),IF(ISNUMBER(Datos!S996),AND(OR(S$1005="",Datos!S996&gt;=S$1005),OR(S$1006="",Datos!S996&lt;=S$1006)),FALSE),TRUE))))</f>
        <v>0.0</v>
      </c>
      <c r="T996">
        <f>IF(Datos!T996="",0,IF(AND(T$1008&lt;&gt;"",Datos!T996=T$1008),0,IF(T$1004=0,0,1-CHOOSE(T$1004,IF(ISNUMBER(Datos!T996),AND(OR(T$1005="",Datos!T996&gt;=T$1005),OR(T$1006="",Datos!T996&lt;=T$1006)),FALSE),IF(ISNUMBER(Datos!T996),AND(Datos!T996=INT(Datos!T996),AND(OR(T$1005="",Datos!T996&gt;=T$1005),OR(T$1006="",Datos!T996&lt;=T$1006))),FALSE),OR(ISNUMBER(FIND(";"&amp;UPPER(TRIM(Datos!T996&amp;""))&amp;"=",T$1007)),ISNUMBER(FIND(";"&amp;UPPER(TRIM(Datos!T996&amp;""))&amp;";",T$1007))),OR(UPPER(TRIM(Datos!T996&amp;""))="SÍ",UPPER(TRIM(Datos!T996&amp;""))="SI",UPPER(TRIM(Datos!T996&amp;""))="NO"),IF(ISNUMBER(Datos!T996),AND(OR(T$1005="",Datos!T996&gt;=T$1005),OR(T$1006="",Datos!T996&lt;=T$1006)),FALSE),TRUE))))</f>
        <v>0.0</v>
      </c>
      <c r="U996">
        <f>IF(Datos!U996="",0,IF(AND(U$1008&lt;&gt;"",Datos!U996=U$1008),0,IF(U$1004=0,0,1-CHOOSE(U$1004,IF(ISNUMBER(Datos!U996),AND(OR(U$1005="",Datos!U996&gt;=U$1005),OR(U$1006="",Datos!U996&lt;=U$1006)),FALSE),IF(ISNUMBER(Datos!U996),AND(Datos!U996=INT(Datos!U996),AND(OR(U$1005="",Datos!U996&gt;=U$1005),OR(U$1006="",Datos!U996&lt;=U$1006))),FALSE),OR(ISNUMBER(FIND(";"&amp;UPPER(TRIM(Datos!U996&amp;""))&amp;"=",U$1007)),ISNUMBER(FIND(";"&amp;UPPER(TRIM(Datos!U996&amp;""))&amp;";",U$1007))),OR(UPPER(TRIM(Datos!U996&amp;""))="SÍ",UPPER(TRIM(Datos!U996&amp;""))="SI",UPPER(TRIM(Datos!U996&amp;""))="NO"),IF(ISNUMBER(Datos!U996),AND(OR(U$1005="",Datos!U996&gt;=U$1005),OR(U$1006="",Datos!U996&lt;=U$1006)),FALSE),TRUE))))</f>
        <v>0.0</v>
      </c>
      <c r="V996">
        <f>IF(Datos!V996="",0,IF(AND(V$1008&lt;&gt;"",Datos!V996=V$1008),0,IF(V$1004=0,0,1-CHOOSE(V$1004,IF(ISNUMBER(Datos!V996),AND(OR(V$1005="",Datos!V996&gt;=V$1005),OR(V$1006="",Datos!V996&lt;=V$1006)),FALSE),IF(ISNUMBER(Datos!V996),AND(Datos!V996=INT(Datos!V996),AND(OR(V$1005="",Datos!V996&gt;=V$1005),OR(V$1006="",Datos!V996&lt;=V$1006))),FALSE),OR(ISNUMBER(FIND(";"&amp;UPPER(TRIM(Datos!V996&amp;""))&amp;"=",V$1007)),ISNUMBER(FIND(";"&amp;UPPER(TRIM(Datos!V996&amp;""))&amp;";",V$1007))),OR(UPPER(TRIM(Datos!V996&amp;""))="SÍ",UPPER(TRIM(Datos!V996&amp;""))="SI",UPPER(TRIM(Datos!V996&amp;""))="NO"),IF(ISNUMBER(Datos!V996),AND(OR(V$1005="",Datos!V996&gt;=V$1005),OR(V$1006="",Datos!V996&lt;=V$1006)),FALSE),TRUE))))</f>
        <v>0.0</v>
      </c>
      <c r="W996">
        <f>IF(Datos!W996="",0,IF(AND(W$1008&lt;&gt;"",Datos!W996=W$1008),0,IF(W$1004=0,0,1-CHOOSE(W$1004,IF(ISNUMBER(Datos!W996),AND(OR(W$1005="",Datos!W996&gt;=W$1005),OR(W$1006="",Datos!W996&lt;=W$1006)),FALSE),IF(ISNUMBER(Datos!W996),AND(Datos!W996=INT(Datos!W996),AND(OR(W$1005="",Datos!W996&gt;=W$1005),OR(W$1006="",Datos!W996&lt;=W$1006))),FALSE),OR(ISNUMBER(FIND(";"&amp;UPPER(TRIM(Datos!W996&amp;""))&amp;"=",W$1007)),ISNUMBER(FIND(";"&amp;UPPER(TRIM(Datos!W996&amp;""))&amp;";",W$1007))),OR(UPPER(TRIM(Datos!W996&amp;""))="SÍ",UPPER(TRIM(Datos!W996&amp;""))="SI",UPPER(TRIM(Datos!W996&amp;""))="NO"),IF(ISNUMBER(Datos!W996),AND(OR(W$1005="",Datos!W996&gt;=W$1005),OR(W$1006="",Datos!W996&lt;=W$1006)),FALSE),TRUE))))</f>
        <v>0.0</v>
      </c>
      <c r="X996">
        <f>IF(Datos!X996="",0,IF(AND(X$1008&lt;&gt;"",Datos!X996=X$1008),0,IF(X$1004=0,0,1-CHOOSE(X$1004,IF(ISNUMBER(Datos!X996),AND(OR(X$1005="",Datos!X996&gt;=X$1005),OR(X$1006="",Datos!X996&lt;=X$1006)),FALSE),IF(ISNUMBER(Datos!X996),AND(Datos!X996=INT(Datos!X996),AND(OR(X$1005="",Datos!X996&gt;=X$1005),OR(X$1006="",Datos!X996&lt;=X$1006))),FALSE),OR(ISNUMBER(FIND(";"&amp;UPPER(TRIM(Datos!X996&amp;""))&amp;"=",X$1007)),ISNUMBER(FIND(";"&amp;UPPER(TRIM(Datos!X996&amp;""))&amp;";",X$1007))),OR(UPPER(TRIM(Datos!X996&amp;""))="SÍ",UPPER(TRIM(Datos!X996&amp;""))="SI",UPPER(TRIM(Datos!X996&amp;""))="NO"),IF(ISNUMBER(Datos!X996),AND(OR(X$1005="",Datos!X996&gt;=X$1005),OR(X$1006="",Datos!X996&lt;=X$1006)),FALSE),TRUE))))</f>
        <v>0.0</v>
      </c>
      <c r="Y996">
        <f>IF(Datos!Y996="",0,IF(AND(Y$1008&lt;&gt;"",Datos!Y996=Y$1008),0,IF(Y$1004=0,0,1-CHOOSE(Y$1004,IF(ISNUMBER(Datos!Y996),AND(OR(Y$1005="",Datos!Y996&gt;=Y$1005),OR(Y$1006="",Datos!Y996&lt;=Y$1006)),FALSE),IF(ISNUMBER(Datos!Y996),AND(Datos!Y996=INT(Datos!Y996),AND(OR(Y$1005="",Datos!Y996&gt;=Y$1005),OR(Y$1006="",Datos!Y996&lt;=Y$1006))),FALSE),OR(ISNUMBER(FIND(";"&amp;UPPER(TRIM(Datos!Y996&amp;""))&amp;"=",Y$1007)),ISNUMBER(FIND(";"&amp;UPPER(TRIM(Datos!Y996&amp;""))&amp;";",Y$1007))),OR(UPPER(TRIM(Datos!Y996&amp;""))="SÍ",UPPER(TRIM(Datos!Y996&amp;""))="SI",UPPER(TRIM(Datos!Y996&amp;""))="NO"),IF(ISNUMBER(Datos!Y996),AND(OR(Y$1005="",Datos!Y996&gt;=Y$1005),OR(Y$1006="",Datos!Y996&lt;=Y$1006)),FALSE),TRUE))))</f>
        <v>0.0</v>
      </c>
      <c r="Z996">
        <f>IF(Datos!Z996="",0,IF(AND(Z$1008&lt;&gt;"",Datos!Z996=Z$1008),0,IF(Z$1004=0,0,1-CHOOSE(Z$1004,IF(ISNUMBER(Datos!Z996),AND(OR(Z$1005="",Datos!Z996&gt;=Z$1005),OR(Z$1006="",Datos!Z996&lt;=Z$1006)),FALSE),IF(ISNUMBER(Datos!Z996),AND(Datos!Z996=INT(Datos!Z996),AND(OR(Z$1005="",Datos!Z996&gt;=Z$1005),OR(Z$1006="",Datos!Z996&lt;=Z$1006))),FALSE),OR(ISNUMBER(FIND(";"&amp;UPPER(TRIM(Datos!Z996&amp;""))&amp;"=",Z$1007)),ISNUMBER(FIND(";"&amp;UPPER(TRIM(Datos!Z996&amp;""))&amp;";",Z$1007))),OR(UPPER(TRIM(Datos!Z996&amp;""))="SÍ",UPPER(TRIM(Datos!Z996&amp;""))="SI",UPPER(TRIM(Datos!Z996&amp;""))="NO"),IF(ISNUMBER(Datos!Z996),AND(OR(Z$1005="",Datos!Z996&gt;=Z$1005),OR(Z$1006="",Datos!Z996&lt;=Z$1006)),FALSE),TRUE))))</f>
        <v>0.0</v>
      </c>
      <c r="AA996">
        <f>IF(Datos!AA996="",0,IF(AND(AA$1008&lt;&gt;"",Datos!AA996=AA$1008),0,IF(AA$1004=0,0,1-CHOOSE(AA$1004,IF(ISNUMBER(Datos!AA996),AND(OR(AA$1005="",Datos!AA996&gt;=AA$1005),OR(AA$1006="",Datos!AA996&lt;=AA$1006)),FALSE),IF(ISNUMBER(Datos!AA996),AND(Datos!AA996=INT(Datos!AA996),AND(OR(AA$1005="",Datos!AA996&gt;=AA$1005),OR(AA$1006="",Datos!AA996&lt;=AA$1006))),FALSE),OR(ISNUMBER(FIND(";"&amp;UPPER(TRIM(Datos!AA996&amp;""))&amp;"=",AA$1007)),ISNUMBER(FIND(";"&amp;UPPER(TRIM(Datos!AA996&amp;""))&amp;";",AA$1007))),OR(UPPER(TRIM(Datos!AA996&amp;""))="SÍ",UPPER(TRIM(Datos!AA996&amp;""))="SI",UPPER(TRIM(Datos!AA996&amp;""))="NO"),IF(ISNUMBER(Datos!AA996),AND(OR(AA$1005="",Datos!AA996&gt;=AA$1005),OR(AA$1006="",Datos!AA996&lt;=AA$1006)),FALSE),TRUE))))</f>
        <v>0.0</v>
      </c>
      <c r="AB996">
        <f>IF(Datos!AB996="",0,IF(AND(AB$1008&lt;&gt;"",Datos!AB996=AB$1008),0,IF(AB$1004=0,0,1-CHOOSE(AB$1004,IF(ISNUMBER(Datos!AB996),AND(OR(AB$1005="",Datos!AB996&gt;=AB$1005),OR(AB$1006="",Datos!AB996&lt;=AB$1006)),FALSE),IF(ISNUMBER(Datos!AB996),AND(Datos!AB996=INT(Datos!AB996),AND(OR(AB$1005="",Datos!AB996&gt;=AB$1005),OR(AB$1006="",Datos!AB996&lt;=AB$1006))),FALSE),OR(ISNUMBER(FIND(";"&amp;UPPER(TRIM(Datos!AB996&amp;""))&amp;"=",AB$1007)),ISNUMBER(FIND(";"&amp;UPPER(TRIM(Datos!AB996&amp;""))&amp;";",AB$1007))),OR(UPPER(TRIM(Datos!AB996&amp;""))="SÍ",UPPER(TRIM(Datos!AB996&amp;""))="SI",UPPER(TRIM(Datos!AB996&amp;""))="NO"),IF(ISNUMBER(Datos!AB996),AND(OR(AB$1005="",Datos!AB996&gt;=AB$1005),OR(AB$1006="",Datos!AB996&lt;=AB$1006)),FALSE),TRUE))))</f>
        <v>0.0</v>
      </c>
      <c r="AC996">
        <f>IF(Datos!AC996="",0,IF(AND(AC$1008&lt;&gt;"",Datos!AC996=AC$1008),0,IF(AC$1004=0,0,1-CHOOSE(AC$1004,IF(ISNUMBER(Datos!AC996),AND(OR(AC$1005="",Datos!AC996&gt;=AC$1005),OR(AC$1006="",Datos!AC996&lt;=AC$1006)),FALSE),IF(ISNUMBER(Datos!AC996),AND(Datos!AC996=INT(Datos!AC996),AND(OR(AC$1005="",Datos!AC996&gt;=AC$1005),OR(AC$1006="",Datos!AC996&lt;=AC$1006))),FALSE),OR(ISNUMBER(FIND(";"&amp;UPPER(TRIM(Datos!AC996&amp;""))&amp;"=",AC$1007)),ISNUMBER(FIND(";"&amp;UPPER(TRIM(Datos!AC996&amp;""))&amp;";",AC$1007))),OR(UPPER(TRIM(Datos!AC996&amp;""))="SÍ",UPPER(TRIM(Datos!AC996&amp;""))="SI",UPPER(TRIM(Datos!AC996&amp;""))="NO"),IF(ISNUMBER(Datos!AC996),AND(OR(AC$1005="",Datos!AC996&gt;=AC$1005),OR(AC$1006="",Datos!AC996&lt;=AC$1006)),FALSE),TRUE))))</f>
        <v>0.0</v>
      </c>
      <c r="AD996">
        <f>IF(Datos!AD996="",0,IF(AND(AD$1008&lt;&gt;"",Datos!AD996=AD$1008),0,IF(AD$1004=0,0,1-CHOOSE(AD$1004,IF(ISNUMBER(Datos!AD996),AND(OR(AD$1005="",Datos!AD996&gt;=AD$1005),OR(AD$1006="",Datos!AD996&lt;=AD$1006)),FALSE),IF(ISNUMBER(Datos!AD996),AND(Datos!AD996=INT(Datos!AD996),AND(OR(AD$1005="",Datos!AD996&gt;=AD$1005),OR(AD$1006="",Datos!AD996&lt;=AD$1006))),FALSE),OR(ISNUMBER(FIND(";"&amp;UPPER(TRIM(Datos!AD996&amp;""))&amp;"=",AD$1007)),ISNUMBER(FIND(";"&amp;UPPER(TRIM(Datos!AD996&amp;""))&amp;";",AD$1007))),OR(UPPER(TRIM(Datos!AD996&amp;""))="SÍ",UPPER(TRIM(Datos!AD996&amp;""))="SI",UPPER(TRIM(Datos!AD996&amp;""))="NO"),IF(ISNUMBER(Datos!AD996),AND(OR(AD$1005="",Datos!AD996&gt;=AD$1005),OR(AD$1006="",Datos!AD996&lt;=AD$1006)),FALSE),TRUE))))</f>
        <v>0.0</v>
      </c>
      <c r="AE996">
        <f>IF(Datos!AE996="",0,IF(AND(AE$1008&lt;&gt;"",Datos!AE996=AE$1008),0,IF(AE$1004=0,0,1-CHOOSE(AE$1004,IF(ISNUMBER(Datos!AE996),AND(OR(AE$1005="",Datos!AE996&gt;=AE$1005),OR(AE$1006="",Datos!AE996&lt;=AE$1006)),FALSE),IF(ISNUMBER(Datos!AE996),AND(Datos!AE996=INT(Datos!AE996),AND(OR(AE$1005="",Datos!AE996&gt;=AE$1005),OR(AE$1006="",Datos!AE996&lt;=AE$1006))),FALSE),OR(ISNUMBER(FIND(";"&amp;UPPER(TRIM(Datos!AE996&amp;""))&amp;"=",AE$1007)),ISNUMBER(FIND(";"&amp;UPPER(TRIM(Datos!AE996&amp;""))&amp;";",AE$1007))),OR(UPPER(TRIM(Datos!AE996&amp;""))="SÍ",UPPER(TRIM(Datos!AE996&amp;""))="SI",UPPER(TRIM(Datos!AE996&amp;""))="NO"),IF(ISNUMBER(Datos!AE996),AND(OR(AE$1005="",Datos!AE996&gt;=AE$1005),OR(AE$1006="",Datos!AE996&lt;=AE$1006)),FALSE),TRUE))))</f>
        <v>0.0</v>
      </c>
    </row>
    <row r="997" spans="2:31">
      <c r="B997">
        <f>IF(Datos!B997="",0,IF(AND(B$1008&lt;&gt;"",Datos!B997=B$1008),0,IF(B$1004=0,0,1-CHOOSE(B$1004,IF(ISNUMBER(Datos!B997),AND(OR(B$1005="",Datos!B997&gt;=B$1005),OR(B$1006="",Datos!B997&lt;=B$1006)),FALSE),IF(ISNUMBER(Datos!B997),AND(Datos!B997=INT(Datos!B997),AND(OR(B$1005="",Datos!B997&gt;=B$1005),OR(B$1006="",Datos!B997&lt;=B$1006))),FALSE),OR(ISNUMBER(FIND(";"&amp;UPPER(TRIM(Datos!B997&amp;""))&amp;"=",B$1007)),ISNUMBER(FIND(";"&amp;UPPER(TRIM(Datos!B997&amp;""))&amp;";",B$1007))),OR(UPPER(TRIM(Datos!B997&amp;""))="SÍ",UPPER(TRIM(Datos!B997&amp;""))="SI",UPPER(TRIM(Datos!B997&amp;""))="NO"),IF(ISNUMBER(Datos!B997),AND(OR(B$1005="",Datos!B997&gt;=B$1005),OR(B$1006="",Datos!B997&lt;=B$1006)),FALSE),TRUE))))</f>
        <v>0.0</v>
      </c>
      <c r="C997">
        <f>IF(Datos!C997="",0,IF(AND(C$1008&lt;&gt;"",Datos!C997=C$1008),0,IF(C$1004=0,0,1-CHOOSE(C$1004,IF(ISNUMBER(Datos!C997),AND(OR(C$1005="",Datos!C997&gt;=C$1005),OR(C$1006="",Datos!C997&lt;=C$1006)),FALSE),IF(ISNUMBER(Datos!C997),AND(Datos!C997=INT(Datos!C997),AND(OR(C$1005="",Datos!C997&gt;=C$1005),OR(C$1006="",Datos!C997&lt;=C$1006))),FALSE),OR(ISNUMBER(FIND(";"&amp;UPPER(TRIM(Datos!C997&amp;""))&amp;"=",C$1007)),ISNUMBER(FIND(";"&amp;UPPER(TRIM(Datos!C997&amp;""))&amp;";",C$1007))),OR(UPPER(TRIM(Datos!C997&amp;""))="SÍ",UPPER(TRIM(Datos!C997&amp;""))="SI",UPPER(TRIM(Datos!C997&amp;""))="NO"),IF(ISNUMBER(Datos!C997),AND(OR(C$1005="",Datos!C997&gt;=C$1005),OR(C$1006="",Datos!C997&lt;=C$1006)),FALSE),TRUE))))</f>
        <v>0.0</v>
      </c>
      <c r="D997">
        <f>IF(Datos!D997="",0,IF(AND(D$1008&lt;&gt;"",Datos!D997=D$1008),0,IF(D$1004=0,0,1-CHOOSE(D$1004,IF(ISNUMBER(Datos!D997),AND(OR(D$1005="",Datos!D997&gt;=D$1005),OR(D$1006="",Datos!D997&lt;=D$1006)),FALSE),IF(ISNUMBER(Datos!D997),AND(Datos!D997=INT(Datos!D997),AND(OR(D$1005="",Datos!D997&gt;=D$1005),OR(D$1006="",Datos!D997&lt;=D$1006))),FALSE),OR(ISNUMBER(FIND(";"&amp;UPPER(TRIM(Datos!D997&amp;""))&amp;"=",D$1007)),ISNUMBER(FIND(";"&amp;UPPER(TRIM(Datos!D997&amp;""))&amp;";",D$1007))),OR(UPPER(TRIM(Datos!D997&amp;""))="SÍ",UPPER(TRIM(Datos!D997&amp;""))="SI",UPPER(TRIM(Datos!D997&amp;""))="NO"),IF(ISNUMBER(Datos!D997),AND(OR(D$1005="",Datos!D997&gt;=D$1005),OR(D$1006="",Datos!D997&lt;=D$1006)),FALSE),TRUE))))</f>
        <v>0.0</v>
      </c>
      <c r="E997">
        <f>IF(Datos!E997="",0,IF(AND(E$1008&lt;&gt;"",Datos!E997=E$1008),0,IF(E$1004=0,0,1-CHOOSE(E$1004,IF(ISNUMBER(Datos!E997),AND(OR(E$1005="",Datos!E997&gt;=E$1005),OR(E$1006="",Datos!E997&lt;=E$1006)),FALSE),IF(ISNUMBER(Datos!E997),AND(Datos!E997=INT(Datos!E997),AND(OR(E$1005="",Datos!E997&gt;=E$1005),OR(E$1006="",Datos!E997&lt;=E$1006))),FALSE),OR(ISNUMBER(FIND(";"&amp;UPPER(TRIM(Datos!E997&amp;""))&amp;"=",E$1007)),ISNUMBER(FIND(";"&amp;UPPER(TRIM(Datos!E997&amp;""))&amp;";",E$1007))),OR(UPPER(TRIM(Datos!E997&amp;""))="SÍ",UPPER(TRIM(Datos!E997&amp;""))="SI",UPPER(TRIM(Datos!E997&amp;""))="NO"),IF(ISNUMBER(Datos!E997),AND(OR(E$1005="",Datos!E997&gt;=E$1005),OR(E$1006="",Datos!E997&lt;=E$1006)),FALSE),TRUE))))</f>
        <v>0.0</v>
      </c>
      <c r="F997">
        <f>IF(Datos!F997="",0,IF(AND(F$1008&lt;&gt;"",Datos!F997=F$1008),0,IF(F$1004=0,0,1-CHOOSE(F$1004,IF(ISNUMBER(Datos!F997),AND(OR(F$1005="",Datos!F997&gt;=F$1005),OR(F$1006="",Datos!F997&lt;=F$1006)),FALSE),IF(ISNUMBER(Datos!F997),AND(Datos!F997=INT(Datos!F997),AND(OR(F$1005="",Datos!F997&gt;=F$1005),OR(F$1006="",Datos!F997&lt;=F$1006))),FALSE),OR(ISNUMBER(FIND(";"&amp;UPPER(TRIM(Datos!F997&amp;""))&amp;"=",F$1007)),ISNUMBER(FIND(";"&amp;UPPER(TRIM(Datos!F997&amp;""))&amp;";",F$1007))),OR(UPPER(TRIM(Datos!F997&amp;""))="SÍ",UPPER(TRIM(Datos!F997&amp;""))="SI",UPPER(TRIM(Datos!F997&amp;""))="NO"),IF(ISNUMBER(Datos!F997),AND(OR(F$1005="",Datos!F997&gt;=F$1005),OR(F$1006="",Datos!F997&lt;=F$1006)),FALSE),TRUE))))</f>
        <v>0.0</v>
      </c>
      <c r="G997">
        <f>IF(Datos!G997="",0,IF(AND(G$1008&lt;&gt;"",Datos!G997=G$1008),0,IF(G$1004=0,0,1-CHOOSE(G$1004,IF(ISNUMBER(Datos!G997),AND(OR(G$1005="",Datos!G997&gt;=G$1005),OR(G$1006="",Datos!G997&lt;=G$1006)),FALSE),IF(ISNUMBER(Datos!G997),AND(Datos!G997=INT(Datos!G997),AND(OR(G$1005="",Datos!G997&gt;=G$1005),OR(G$1006="",Datos!G997&lt;=G$1006))),FALSE),OR(ISNUMBER(FIND(";"&amp;UPPER(TRIM(Datos!G997&amp;""))&amp;"=",G$1007)),ISNUMBER(FIND(";"&amp;UPPER(TRIM(Datos!G997&amp;""))&amp;";",G$1007))),OR(UPPER(TRIM(Datos!G997&amp;""))="SÍ",UPPER(TRIM(Datos!G997&amp;""))="SI",UPPER(TRIM(Datos!G997&amp;""))="NO"),IF(ISNUMBER(Datos!G997),AND(OR(G$1005="",Datos!G997&gt;=G$1005),OR(G$1006="",Datos!G997&lt;=G$1006)),FALSE),TRUE))))</f>
        <v>0.0</v>
      </c>
      <c r="H997">
        <f>IF(Datos!H997="",0,IF(AND(H$1008&lt;&gt;"",Datos!H997=H$1008),0,IF(H$1004=0,0,1-CHOOSE(H$1004,IF(ISNUMBER(Datos!H997),AND(OR(H$1005="",Datos!H997&gt;=H$1005),OR(H$1006="",Datos!H997&lt;=H$1006)),FALSE),IF(ISNUMBER(Datos!H997),AND(Datos!H997=INT(Datos!H997),AND(OR(H$1005="",Datos!H997&gt;=H$1005),OR(H$1006="",Datos!H997&lt;=H$1006))),FALSE),OR(ISNUMBER(FIND(";"&amp;UPPER(TRIM(Datos!H997&amp;""))&amp;"=",H$1007)),ISNUMBER(FIND(";"&amp;UPPER(TRIM(Datos!H997&amp;""))&amp;";",H$1007))),OR(UPPER(TRIM(Datos!H997&amp;""))="SÍ",UPPER(TRIM(Datos!H997&amp;""))="SI",UPPER(TRIM(Datos!H997&amp;""))="NO"),IF(ISNUMBER(Datos!H997),AND(OR(H$1005="",Datos!H997&gt;=H$1005),OR(H$1006="",Datos!H997&lt;=H$1006)),FALSE),TRUE))))</f>
        <v>0.0</v>
      </c>
      <c r="I997">
        <f>IF(Datos!I997="",0,IF(AND(I$1008&lt;&gt;"",Datos!I997=I$1008),0,IF(I$1004=0,0,1-CHOOSE(I$1004,IF(ISNUMBER(Datos!I997),AND(OR(I$1005="",Datos!I997&gt;=I$1005),OR(I$1006="",Datos!I997&lt;=I$1006)),FALSE),IF(ISNUMBER(Datos!I997),AND(Datos!I997=INT(Datos!I997),AND(OR(I$1005="",Datos!I997&gt;=I$1005),OR(I$1006="",Datos!I997&lt;=I$1006))),FALSE),OR(ISNUMBER(FIND(";"&amp;UPPER(TRIM(Datos!I997&amp;""))&amp;"=",I$1007)),ISNUMBER(FIND(";"&amp;UPPER(TRIM(Datos!I997&amp;""))&amp;";",I$1007))),OR(UPPER(TRIM(Datos!I997&amp;""))="SÍ",UPPER(TRIM(Datos!I997&amp;""))="SI",UPPER(TRIM(Datos!I997&amp;""))="NO"),IF(ISNUMBER(Datos!I997),AND(OR(I$1005="",Datos!I997&gt;=I$1005),OR(I$1006="",Datos!I997&lt;=I$1006)),FALSE),TRUE))))</f>
        <v>0.0</v>
      </c>
      <c r="J997">
        <f>IF(Datos!J997="",0,IF(AND(J$1008&lt;&gt;"",Datos!J997=J$1008),0,IF(J$1004=0,0,1-CHOOSE(J$1004,IF(ISNUMBER(Datos!J997),AND(OR(J$1005="",Datos!J997&gt;=J$1005),OR(J$1006="",Datos!J997&lt;=J$1006)),FALSE),IF(ISNUMBER(Datos!J997),AND(Datos!J997=INT(Datos!J997),AND(OR(J$1005="",Datos!J997&gt;=J$1005),OR(J$1006="",Datos!J997&lt;=J$1006))),FALSE),OR(ISNUMBER(FIND(";"&amp;UPPER(TRIM(Datos!J997&amp;""))&amp;"=",J$1007)),ISNUMBER(FIND(";"&amp;UPPER(TRIM(Datos!J997&amp;""))&amp;";",J$1007))),OR(UPPER(TRIM(Datos!J997&amp;""))="SÍ",UPPER(TRIM(Datos!J997&amp;""))="SI",UPPER(TRIM(Datos!J997&amp;""))="NO"),IF(ISNUMBER(Datos!J997),AND(OR(J$1005="",Datos!J997&gt;=J$1005),OR(J$1006="",Datos!J997&lt;=J$1006)),FALSE),TRUE))))</f>
        <v>0.0</v>
      </c>
      <c r="K997">
        <f>IF(Datos!K997="",0,IF(AND(K$1008&lt;&gt;"",Datos!K997=K$1008),0,IF(K$1004=0,0,1-CHOOSE(K$1004,IF(ISNUMBER(Datos!K997),AND(OR(K$1005="",Datos!K997&gt;=K$1005),OR(K$1006="",Datos!K997&lt;=K$1006)),FALSE),IF(ISNUMBER(Datos!K997),AND(Datos!K997=INT(Datos!K997),AND(OR(K$1005="",Datos!K997&gt;=K$1005),OR(K$1006="",Datos!K997&lt;=K$1006))),FALSE),OR(ISNUMBER(FIND(";"&amp;UPPER(TRIM(Datos!K997&amp;""))&amp;"=",K$1007)),ISNUMBER(FIND(";"&amp;UPPER(TRIM(Datos!K997&amp;""))&amp;";",K$1007))),OR(UPPER(TRIM(Datos!K997&amp;""))="SÍ",UPPER(TRIM(Datos!K997&amp;""))="SI",UPPER(TRIM(Datos!K997&amp;""))="NO"),IF(ISNUMBER(Datos!K997),AND(OR(K$1005="",Datos!K997&gt;=K$1005),OR(K$1006="",Datos!K997&lt;=K$1006)),FALSE),TRUE))))</f>
        <v>0.0</v>
      </c>
      <c r="L997">
        <f>IF(Datos!L997="",0,IF(AND(L$1008&lt;&gt;"",Datos!L997=L$1008),0,IF(L$1004=0,0,1-CHOOSE(L$1004,IF(ISNUMBER(Datos!L997),AND(OR(L$1005="",Datos!L997&gt;=L$1005),OR(L$1006="",Datos!L997&lt;=L$1006)),FALSE),IF(ISNUMBER(Datos!L997),AND(Datos!L997=INT(Datos!L997),AND(OR(L$1005="",Datos!L997&gt;=L$1005),OR(L$1006="",Datos!L997&lt;=L$1006))),FALSE),OR(ISNUMBER(FIND(";"&amp;UPPER(TRIM(Datos!L997&amp;""))&amp;"=",L$1007)),ISNUMBER(FIND(";"&amp;UPPER(TRIM(Datos!L997&amp;""))&amp;";",L$1007))),OR(UPPER(TRIM(Datos!L997&amp;""))="SÍ",UPPER(TRIM(Datos!L997&amp;""))="SI",UPPER(TRIM(Datos!L997&amp;""))="NO"),IF(ISNUMBER(Datos!L997),AND(OR(L$1005="",Datos!L997&gt;=L$1005),OR(L$1006="",Datos!L997&lt;=L$1006)),FALSE),TRUE))))</f>
        <v>0.0</v>
      </c>
      <c r="M997">
        <f>IF(Datos!M997="",0,IF(AND(M$1008&lt;&gt;"",Datos!M997=M$1008),0,IF(M$1004=0,0,1-CHOOSE(M$1004,IF(ISNUMBER(Datos!M997),AND(OR(M$1005="",Datos!M997&gt;=M$1005),OR(M$1006="",Datos!M997&lt;=M$1006)),FALSE),IF(ISNUMBER(Datos!M997),AND(Datos!M997=INT(Datos!M997),AND(OR(M$1005="",Datos!M997&gt;=M$1005),OR(M$1006="",Datos!M997&lt;=M$1006))),FALSE),OR(ISNUMBER(FIND(";"&amp;UPPER(TRIM(Datos!M997&amp;""))&amp;"=",M$1007)),ISNUMBER(FIND(";"&amp;UPPER(TRIM(Datos!M997&amp;""))&amp;";",M$1007))),OR(UPPER(TRIM(Datos!M997&amp;""))="SÍ",UPPER(TRIM(Datos!M997&amp;""))="SI",UPPER(TRIM(Datos!M997&amp;""))="NO"),IF(ISNUMBER(Datos!M997),AND(OR(M$1005="",Datos!M997&gt;=M$1005),OR(M$1006="",Datos!M997&lt;=M$1006)),FALSE),TRUE))))</f>
        <v>0.0</v>
      </c>
      <c r="N997">
        <f>IF(Datos!N997="",0,IF(AND(N$1008&lt;&gt;"",Datos!N997=N$1008),0,IF(N$1004=0,0,1-CHOOSE(N$1004,IF(ISNUMBER(Datos!N997),AND(OR(N$1005="",Datos!N997&gt;=N$1005),OR(N$1006="",Datos!N997&lt;=N$1006)),FALSE),IF(ISNUMBER(Datos!N997),AND(Datos!N997=INT(Datos!N997),AND(OR(N$1005="",Datos!N997&gt;=N$1005),OR(N$1006="",Datos!N997&lt;=N$1006))),FALSE),OR(ISNUMBER(FIND(";"&amp;UPPER(TRIM(Datos!N997&amp;""))&amp;"=",N$1007)),ISNUMBER(FIND(";"&amp;UPPER(TRIM(Datos!N997&amp;""))&amp;";",N$1007))),OR(UPPER(TRIM(Datos!N997&amp;""))="SÍ",UPPER(TRIM(Datos!N997&amp;""))="SI",UPPER(TRIM(Datos!N997&amp;""))="NO"),IF(ISNUMBER(Datos!N997),AND(OR(N$1005="",Datos!N997&gt;=N$1005),OR(N$1006="",Datos!N997&lt;=N$1006)),FALSE),TRUE))))</f>
        <v>0.0</v>
      </c>
      <c r="O997">
        <f>IF(Datos!O997="",0,IF(AND(O$1008&lt;&gt;"",Datos!O997=O$1008),0,IF(O$1004=0,0,1-CHOOSE(O$1004,IF(ISNUMBER(Datos!O997),AND(OR(O$1005="",Datos!O997&gt;=O$1005),OR(O$1006="",Datos!O997&lt;=O$1006)),FALSE),IF(ISNUMBER(Datos!O997),AND(Datos!O997=INT(Datos!O997),AND(OR(O$1005="",Datos!O997&gt;=O$1005),OR(O$1006="",Datos!O997&lt;=O$1006))),FALSE),OR(ISNUMBER(FIND(";"&amp;UPPER(TRIM(Datos!O997&amp;""))&amp;"=",O$1007)),ISNUMBER(FIND(";"&amp;UPPER(TRIM(Datos!O997&amp;""))&amp;";",O$1007))),OR(UPPER(TRIM(Datos!O997&amp;""))="SÍ",UPPER(TRIM(Datos!O997&amp;""))="SI",UPPER(TRIM(Datos!O997&amp;""))="NO"),IF(ISNUMBER(Datos!O997),AND(OR(O$1005="",Datos!O997&gt;=O$1005),OR(O$1006="",Datos!O997&lt;=O$1006)),FALSE),TRUE))))</f>
        <v>0.0</v>
      </c>
      <c r="P997">
        <f>IF(Datos!P997="",0,IF(AND(P$1008&lt;&gt;"",Datos!P997=P$1008),0,IF(P$1004=0,0,1-CHOOSE(P$1004,IF(ISNUMBER(Datos!P997),AND(OR(P$1005="",Datos!P997&gt;=P$1005),OR(P$1006="",Datos!P997&lt;=P$1006)),FALSE),IF(ISNUMBER(Datos!P997),AND(Datos!P997=INT(Datos!P997),AND(OR(P$1005="",Datos!P997&gt;=P$1005),OR(P$1006="",Datos!P997&lt;=P$1006))),FALSE),OR(ISNUMBER(FIND(";"&amp;UPPER(TRIM(Datos!P997&amp;""))&amp;"=",P$1007)),ISNUMBER(FIND(";"&amp;UPPER(TRIM(Datos!P997&amp;""))&amp;";",P$1007))),OR(UPPER(TRIM(Datos!P997&amp;""))="SÍ",UPPER(TRIM(Datos!P997&amp;""))="SI",UPPER(TRIM(Datos!P997&amp;""))="NO"),IF(ISNUMBER(Datos!P997),AND(OR(P$1005="",Datos!P997&gt;=P$1005),OR(P$1006="",Datos!P997&lt;=P$1006)),FALSE),TRUE))))</f>
        <v>0.0</v>
      </c>
      <c r="Q997">
        <f>IF(Datos!Q997="",0,IF(AND(Q$1008&lt;&gt;"",Datos!Q997=Q$1008),0,IF(Q$1004=0,0,1-CHOOSE(Q$1004,IF(ISNUMBER(Datos!Q997),AND(OR(Q$1005="",Datos!Q997&gt;=Q$1005),OR(Q$1006="",Datos!Q997&lt;=Q$1006)),FALSE),IF(ISNUMBER(Datos!Q997),AND(Datos!Q997=INT(Datos!Q997),AND(OR(Q$1005="",Datos!Q997&gt;=Q$1005),OR(Q$1006="",Datos!Q997&lt;=Q$1006))),FALSE),OR(ISNUMBER(FIND(";"&amp;UPPER(TRIM(Datos!Q997&amp;""))&amp;"=",Q$1007)),ISNUMBER(FIND(";"&amp;UPPER(TRIM(Datos!Q997&amp;""))&amp;";",Q$1007))),OR(UPPER(TRIM(Datos!Q997&amp;""))="SÍ",UPPER(TRIM(Datos!Q997&amp;""))="SI",UPPER(TRIM(Datos!Q997&amp;""))="NO"),IF(ISNUMBER(Datos!Q997),AND(OR(Q$1005="",Datos!Q997&gt;=Q$1005),OR(Q$1006="",Datos!Q997&lt;=Q$1006)),FALSE),TRUE))))</f>
        <v>0.0</v>
      </c>
      <c r="R997">
        <f>IF(Datos!R997="",0,IF(AND(R$1008&lt;&gt;"",Datos!R997=R$1008),0,IF(R$1004=0,0,1-CHOOSE(R$1004,IF(ISNUMBER(Datos!R997),AND(OR(R$1005="",Datos!R997&gt;=R$1005),OR(R$1006="",Datos!R997&lt;=R$1006)),FALSE),IF(ISNUMBER(Datos!R997),AND(Datos!R997=INT(Datos!R997),AND(OR(R$1005="",Datos!R997&gt;=R$1005),OR(R$1006="",Datos!R997&lt;=R$1006))),FALSE),OR(ISNUMBER(FIND(";"&amp;UPPER(TRIM(Datos!R997&amp;""))&amp;"=",R$1007)),ISNUMBER(FIND(";"&amp;UPPER(TRIM(Datos!R997&amp;""))&amp;";",R$1007))),OR(UPPER(TRIM(Datos!R997&amp;""))="SÍ",UPPER(TRIM(Datos!R997&amp;""))="SI",UPPER(TRIM(Datos!R997&amp;""))="NO"),IF(ISNUMBER(Datos!R997),AND(OR(R$1005="",Datos!R997&gt;=R$1005),OR(R$1006="",Datos!R997&lt;=R$1006)),FALSE),TRUE))))</f>
        <v>0.0</v>
      </c>
      <c r="S997">
        <f>IF(Datos!S997="",0,IF(AND(S$1008&lt;&gt;"",Datos!S997=S$1008),0,IF(S$1004=0,0,1-CHOOSE(S$1004,IF(ISNUMBER(Datos!S997),AND(OR(S$1005="",Datos!S997&gt;=S$1005),OR(S$1006="",Datos!S997&lt;=S$1006)),FALSE),IF(ISNUMBER(Datos!S997),AND(Datos!S997=INT(Datos!S997),AND(OR(S$1005="",Datos!S997&gt;=S$1005),OR(S$1006="",Datos!S997&lt;=S$1006))),FALSE),OR(ISNUMBER(FIND(";"&amp;UPPER(TRIM(Datos!S997&amp;""))&amp;"=",S$1007)),ISNUMBER(FIND(";"&amp;UPPER(TRIM(Datos!S997&amp;""))&amp;";",S$1007))),OR(UPPER(TRIM(Datos!S997&amp;""))="SÍ",UPPER(TRIM(Datos!S997&amp;""))="SI",UPPER(TRIM(Datos!S997&amp;""))="NO"),IF(ISNUMBER(Datos!S997),AND(OR(S$1005="",Datos!S997&gt;=S$1005),OR(S$1006="",Datos!S997&lt;=S$1006)),FALSE),TRUE))))</f>
        <v>0.0</v>
      </c>
      <c r="T997">
        <f>IF(Datos!T997="",0,IF(AND(T$1008&lt;&gt;"",Datos!T997=T$1008),0,IF(T$1004=0,0,1-CHOOSE(T$1004,IF(ISNUMBER(Datos!T997),AND(OR(T$1005="",Datos!T997&gt;=T$1005),OR(T$1006="",Datos!T997&lt;=T$1006)),FALSE),IF(ISNUMBER(Datos!T997),AND(Datos!T997=INT(Datos!T997),AND(OR(T$1005="",Datos!T997&gt;=T$1005),OR(T$1006="",Datos!T997&lt;=T$1006))),FALSE),OR(ISNUMBER(FIND(";"&amp;UPPER(TRIM(Datos!T997&amp;""))&amp;"=",T$1007)),ISNUMBER(FIND(";"&amp;UPPER(TRIM(Datos!T997&amp;""))&amp;";",T$1007))),OR(UPPER(TRIM(Datos!T997&amp;""))="SÍ",UPPER(TRIM(Datos!T997&amp;""))="SI",UPPER(TRIM(Datos!T997&amp;""))="NO"),IF(ISNUMBER(Datos!T997),AND(OR(T$1005="",Datos!T997&gt;=T$1005),OR(T$1006="",Datos!T997&lt;=T$1006)),FALSE),TRUE))))</f>
        <v>0.0</v>
      </c>
      <c r="U997">
        <f>IF(Datos!U997="",0,IF(AND(U$1008&lt;&gt;"",Datos!U997=U$1008),0,IF(U$1004=0,0,1-CHOOSE(U$1004,IF(ISNUMBER(Datos!U997),AND(OR(U$1005="",Datos!U997&gt;=U$1005),OR(U$1006="",Datos!U997&lt;=U$1006)),FALSE),IF(ISNUMBER(Datos!U997),AND(Datos!U997=INT(Datos!U997),AND(OR(U$1005="",Datos!U997&gt;=U$1005),OR(U$1006="",Datos!U997&lt;=U$1006))),FALSE),OR(ISNUMBER(FIND(";"&amp;UPPER(TRIM(Datos!U997&amp;""))&amp;"=",U$1007)),ISNUMBER(FIND(";"&amp;UPPER(TRIM(Datos!U997&amp;""))&amp;";",U$1007))),OR(UPPER(TRIM(Datos!U997&amp;""))="SÍ",UPPER(TRIM(Datos!U997&amp;""))="SI",UPPER(TRIM(Datos!U997&amp;""))="NO"),IF(ISNUMBER(Datos!U997),AND(OR(U$1005="",Datos!U997&gt;=U$1005),OR(U$1006="",Datos!U997&lt;=U$1006)),FALSE),TRUE))))</f>
        <v>0.0</v>
      </c>
      <c r="V997">
        <f>IF(Datos!V997="",0,IF(AND(V$1008&lt;&gt;"",Datos!V997=V$1008),0,IF(V$1004=0,0,1-CHOOSE(V$1004,IF(ISNUMBER(Datos!V997),AND(OR(V$1005="",Datos!V997&gt;=V$1005),OR(V$1006="",Datos!V997&lt;=V$1006)),FALSE),IF(ISNUMBER(Datos!V997),AND(Datos!V997=INT(Datos!V997),AND(OR(V$1005="",Datos!V997&gt;=V$1005),OR(V$1006="",Datos!V997&lt;=V$1006))),FALSE),OR(ISNUMBER(FIND(";"&amp;UPPER(TRIM(Datos!V997&amp;""))&amp;"=",V$1007)),ISNUMBER(FIND(";"&amp;UPPER(TRIM(Datos!V997&amp;""))&amp;";",V$1007))),OR(UPPER(TRIM(Datos!V997&amp;""))="SÍ",UPPER(TRIM(Datos!V997&amp;""))="SI",UPPER(TRIM(Datos!V997&amp;""))="NO"),IF(ISNUMBER(Datos!V997),AND(OR(V$1005="",Datos!V997&gt;=V$1005),OR(V$1006="",Datos!V997&lt;=V$1006)),FALSE),TRUE))))</f>
        <v>0.0</v>
      </c>
      <c r="W997">
        <f>IF(Datos!W997="",0,IF(AND(W$1008&lt;&gt;"",Datos!W997=W$1008),0,IF(W$1004=0,0,1-CHOOSE(W$1004,IF(ISNUMBER(Datos!W997),AND(OR(W$1005="",Datos!W997&gt;=W$1005),OR(W$1006="",Datos!W997&lt;=W$1006)),FALSE),IF(ISNUMBER(Datos!W997),AND(Datos!W997=INT(Datos!W997),AND(OR(W$1005="",Datos!W997&gt;=W$1005),OR(W$1006="",Datos!W997&lt;=W$1006))),FALSE),OR(ISNUMBER(FIND(";"&amp;UPPER(TRIM(Datos!W997&amp;""))&amp;"=",W$1007)),ISNUMBER(FIND(";"&amp;UPPER(TRIM(Datos!W997&amp;""))&amp;";",W$1007))),OR(UPPER(TRIM(Datos!W997&amp;""))="SÍ",UPPER(TRIM(Datos!W997&amp;""))="SI",UPPER(TRIM(Datos!W997&amp;""))="NO"),IF(ISNUMBER(Datos!W997),AND(OR(W$1005="",Datos!W997&gt;=W$1005),OR(W$1006="",Datos!W997&lt;=W$1006)),FALSE),TRUE))))</f>
        <v>0.0</v>
      </c>
      <c r="X997">
        <f>IF(Datos!X997="",0,IF(AND(X$1008&lt;&gt;"",Datos!X997=X$1008),0,IF(X$1004=0,0,1-CHOOSE(X$1004,IF(ISNUMBER(Datos!X997),AND(OR(X$1005="",Datos!X997&gt;=X$1005),OR(X$1006="",Datos!X997&lt;=X$1006)),FALSE),IF(ISNUMBER(Datos!X997),AND(Datos!X997=INT(Datos!X997),AND(OR(X$1005="",Datos!X997&gt;=X$1005),OR(X$1006="",Datos!X997&lt;=X$1006))),FALSE),OR(ISNUMBER(FIND(";"&amp;UPPER(TRIM(Datos!X997&amp;""))&amp;"=",X$1007)),ISNUMBER(FIND(";"&amp;UPPER(TRIM(Datos!X997&amp;""))&amp;";",X$1007))),OR(UPPER(TRIM(Datos!X997&amp;""))="SÍ",UPPER(TRIM(Datos!X997&amp;""))="SI",UPPER(TRIM(Datos!X997&amp;""))="NO"),IF(ISNUMBER(Datos!X997),AND(OR(X$1005="",Datos!X997&gt;=X$1005),OR(X$1006="",Datos!X997&lt;=X$1006)),FALSE),TRUE))))</f>
        <v>0.0</v>
      </c>
      <c r="Y997">
        <f>IF(Datos!Y997="",0,IF(AND(Y$1008&lt;&gt;"",Datos!Y997=Y$1008),0,IF(Y$1004=0,0,1-CHOOSE(Y$1004,IF(ISNUMBER(Datos!Y997),AND(OR(Y$1005="",Datos!Y997&gt;=Y$1005),OR(Y$1006="",Datos!Y997&lt;=Y$1006)),FALSE),IF(ISNUMBER(Datos!Y997),AND(Datos!Y997=INT(Datos!Y997),AND(OR(Y$1005="",Datos!Y997&gt;=Y$1005),OR(Y$1006="",Datos!Y997&lt;=Y$1006))),FALSE),OR(ISNUMBER(FIND(";"&amp;UPPER(TRIM(Datos!Y997&amp;""))&amp;"=",Y$1007)),ISNUMBER(FIND(";"&amp;UPPER(TRIM(Datos!Y997&amp;""))&amp;";",Y$1007))),OR(UPPER(TRIM(Datos!Y997&amp;""))="SÍ",UPPER(TRIM(Datos!Y997&amp;""))="SI",UPPER(TRIM(Datos!Y997&amp;""))="NO"),IF(ISNUMBER(Datos!Y997),AND(OR(Y$1005="",Datos!Y997&gt;=Y$1005),OR(Y$1006="",Datos!Y997&lt;=Y$1006)),FALSE),TRUE))))</f>
        <v>0.0</v>
      </c>
      <c r="Z997">
        <f>IF(Datos!Z997="",0,IF(AND(Z$1008&lt;&gt;"",Datos!Z997=Z$1008),0,IF(Z$1004=0,0,1-CHOOSE(Z$1004,IF(ISNUMBER(Datos!Z997),AND(OR(Z$1005="",Datos!Z997&gt;=Z$1005),OR(Z$1006="",Datos!Z997&lt;=Z$1006)),FALSE),IF(ISNUMBER(Datos!Z997),AND(Datos!Z997=INT(Datos!Z997),AND(OR(Z$1005="",Datos!Z997&gt;=Z$1005),OR(Z$1006="",Datos!Z997&lt;=Z$1006))),FALSE),OR(ISNUMBER(FIND(";"&amp;UPPER(TRIM(Datos!Z997&amp;""))&amp;"=",Z$1007)),ISNUMBER(FIND(";"&amp;UPPER(TRIM(Datos!Z997&amp;""))&amp;";",Z$1007))),OR(UPPER(TRIM(Datos!Z997&amp;""))="SÍ",UPPER(TRIM(Datos!Z997&amp;""))="SI",UPPER(TRIM(Datos!Z997&amp;""))="NO"),IF(ISNUMBER(Datos!Z997),AND(OR(Z$1005="",Datos!Z997&gt;=Z$1005),OR(Z$1006="",Datos!Z997&lt;=Z$1006)),FALSE),TRUE))))</f>
        <v>0.0</v>
      </c>
      <c r="AA997">
        <f>IF(Datos!AA997="",0,IF(AND(AA$1008&lt;&gt;"",Datos!AA997=AA$1008),0,IF(AA$1004=0,0,1-CHOOSE(AA$1004,IF(ISNUMBER(Datos!AA997),AND(OR(AA$1005="",Datos!AA997&gt;=AA$1005),OR(AA$1006="",Datos!AA997&lt;=AA$1006)),FALSE),IF(ISNUMBER(Datos!AA997),AND(Datos!AA997=INT(Datos!AA997),AND(OR(AA$1005="",Datos!AA997&gt;=AA$1005),OR(AA$1006="",Datos!AA997&lt;=AA$1006))),FALSE),OR(ISNUMBER(FIND(";"&amp;UPPER(TRIM(Datos!AA997&amp;""))&amp;"=",AA$1007)),ISNUMBER(FIND(";"&amp;UPPER(TRIM(Datos!AA997&amp;""))&amp;";",AA$1007))),OR(UPPER(TRIM(Datos!AA997&amp;""))="SÍ",UPPER(TRIM(Datos!AA997&amp;""))="SI",UPPER(TRIM(Datos!AA997&amp;""))="NO"),IF(ISNUMBER(Datos!AA997),AND(OR(AA$1005="",Datos!AA997&gt;=AA$1005),OR(AA$1006="",Datos!AA997&lt;=AA$1006)),FALSE),TRUE))))</f>
        <v>0.0</v>
      </c>
      <c r="AB997">
        <f>IF(Datos!AB997="",0,IF(AND(AB$1008&lt;&gt;"",Datos!AB997=AB$1008),0,IF(AB$1004=0,0,1-CHOOSE(AB$1004,IF(ISNUMBER(Datos!AB997),AND(OR(AB$1005="",Datos!AB997&gt;=AB$1005),OR(AB$1006="",Datos!AB997&lt;=AB$1006)),FALSE),IF(ISNUMBER(Datos!AB997),AND(Datos!AB997=INT(Datos!AB997),AND(OR(AB$1005="",Datos!AB997&gt;=AB$1005),OR(AB$1006="",Datos!AB997&lt;=AB$1006))),FALSE),OR(ISNUMBER(FIND(";"&amp;UPPER(TRIM(Datos!AB997&amp;""))&amp;"=",AB$1007)),ISNUMBER(FIND(";"&amp;UPPER(TRIM(Datos!AB997&amp;""))&amp;";",AB$1007))),OR(UPPER(TRIM(Datos!AB997&amp;""))="SÍ",UPPER(TRIM(Datos!AB997&amp;""))="SI",UPPER(TRIM(Datos!AB997&amp;""))="NO"),IF(ISNUMBER(Datos!AB997),AND(OR(AB$1005="",Datos!AB997&gt;=AB$1005),OR(AB$1006="",Datos!AB997&lt;=AB$1006)),FALSE),TRUE))))</f>
        <v>0.0</v>
      </c>
      <c r="AC997">
        <f>IF(Datos!AC997="",0,IF(AND(AC$1008&lt;&gt;"",Datos!AC997=AC$1008),0,IF(AC$1004=0,0,1-CHOOSE(AC$1004,IF(ISNUMBER(Datos!AC997),AND(OR(AC$1005="",Datos!AC997&gt;=AC$1005),OR(AC$1006="",Datos!AC997&lt;=AC$1006)),FALSE),IF(ISNUMBER(Datos!AC997),AND(Datos!AC997=INT(Datos!AC997),AND(OR(AC$1005="",Datos!AC997&gt;=AC$1005),OR(AC$1006="",Datos!AC997&lt;=AC$1006))),FALSE),OR(ISNUMBER(FIND(";"&amp;UPPER(TRIM(Datos!AC997&amp;""))&amp;"=",AC$1007)),ISNUMBER(FIND(";"&amp;UPPER(TRIM(Datos!AC997&amp;""))&amp;";",AC$1007))),OR(UPPER(TRIM(Datos!AC997&amp;""))="SÍ",UPPER(TRIM(Datos!AC997&amp;""))="SI",UPPER(TRIM(Datos!AC997&amp;""))="NO"),IF(ISNUMBER(Datos!AC997),AND(OR(AC$1005="",Datos!AC997&gt;=AC$1005),OR(AC$1006="",Datos!AC997&lt;=AC$1006)),FALSE),TRUE))))</f>
        <v>0.0</v>
      </c>
      <c r="AD997">
        <f>IF(Datos!AD997="",0,IF(AND(AD$1008&lt;&gt;"",Datos!AD997=AD$1008),0,IF(AD$1004=0,0,1-CHOOSE(AD$1004,IF(ISNUMBER(Datos!AD997),AND(OR(AD$1005="",Datos!AD997&gt;=AD$1005),OR(AD$1006="",Datos!AD997&lt;=AD$1006)),FALSE),IF(ISNUMBER(Datos!AD997),AND(Datos!AD997=INT(Datos!AD997),AND(OR(AD$1005="",Datos!AD997&gt;=AD$1005),OR(AD$1006="",Datos!AD997&lt;=AD$1006))),FALSE),OR(ISNUMBER(FIND(";"&amp;UPPER(TRIM(Datos!AD997&amp;""))&amp;"=",AD$1007)),ISNUMBER(FIND(";"&amp;UPPER(TRIM(Datos!AD997&amp;""))&amp;";",AD$1007))),OR(UPPER(TRIM(Datos!AD997&amp;""))="SÍ",UPPER(TRIM(Datos!AD997&amp;""))="SI",UPPER(TRIM(Datos!AD997&amp;""))="NO"),IF(ISNUMBER(Datos!AD997),AND(OR(AD$1005="",Datos!AD997&gt;=AD$1005),OR(AD$1006="",Datos!AD997&lt;=AD$1006)),FALSE),TRUE))))</f>
        <v>0.0</v>
      </c>
      <c r="AE997">
        <f>IF(Datos!AE997="",0,IF(AND(AE$1008&lt;&gt;"",Datos!AE997=AE$1008),0,IF(AE$1004=0,0,1-CHOOSE(AE$1004,IF(ISNUMBER(Datos!AE997),AND(OR(AE$1005="",Datos!AE997&gt;=AE$1005),OR(AE$1006="",Datos!AE997&lt;=AE$1006)),FALSE),IF(ISNUMBER(Datos!AE997),AND(Datos!AE997=INT(Datos!AE997),AND(OR(AE$1005="",Datos!AE997&gt;=AE$1005),OR(AE$1006="",Datos!AE997&lt;=AE$1006))),FALSE),OR(ISNUMBER(FIND(";"&amp;UPPER(TRIM(Datos!AE997&amp;""))&amp;"=",AE$1007)),ISNUMBER(FIND(";"&amp;UPPER(TRIM(Datos!AE997&amp;""))&amp;";",AE$1007))),OR(UPPER(TRIM(Datos!AE997&amp;""))="SÍ",UPPER(TRIM(Datos!AE997&amp;""))="SI",UPPER(TRIM(Datos!AE997&amp;""))="NO"),IF(ISNUMBER(Datos!AE997),AND(OR(AE$1005="",Datos!AE997&gt;=AE$1005),OR(AE$1006="",Datos!AE997&lt;=AE$1006)),FALSE),TRUE))))</f>
        <v>0.0</v>
      </c>
    </row>
    <row r="998" spans="2:31">
      <c r="B998">
        <f>IF(Datos!B998="",0,IF(AND(B$1008&lt;&gt;"",Datos!B998=B$1008),0,IF(B$1004=0,0,1-CHOOSE(B$1004,IF(ISNUMBER(Datos!B998),AND(OR(B$1005="",Datos!B998&gt;=B$1005),OR(B$1006="",Datos!B998&lt;=B$1006)),FALSE),IF(ISNUMBER(Datos!B998),AND(Datos!B998=INT(Datos!B998),AND(OR(B$1005="",Datos!B998&gt;=B$1005),OR(B$1006="",Datos!B998&lt;=B$1006))),FALSE),OR(ISNUMBER(FIND(";"&amp;UPPER(TRIM(Datos!B998&amp;""))&amp;"=",B$1007)),ISNUMBER(FIND(";"&amp;UPPER(TRIM(Datos!B998&amp;""))&amp;";",B$1007))),OR(UPPER(TRIM(Datos!B998&amp;""))="SÍ",UPPER(TRIM(Datos!B998&amp;""))="SI",UPPER(TRIM(Datos!B998&amp;""))="NO"),IF(ISNUMBER(Datos!B998),AND(OR(B$1005="",Datos!B998&gt;=B$1005),OR(B$1006="",Datos!B998&lt;=B$1006)),FALSE),TRUE))))</f>
        <v>0.0</v>
      </c>
      <c r="C998">
        <f>IF(Datos!C998="",0,IF(AND(C$1008&lt;&gt;"",Datos!C998=C$1008),0,IF(C$1004=0,0,1-CHOOSE(C$1004,IF(ISNUMBER(Datos!C998),AND(OR(C$1005="",Datos!C998&gt;=C$1005),OR(C$1006="",Datos!C998&lt;=C$1006)),FALSE),IF(ISNUMBER(Datos!C998),AND(Datos!C998=INT(Datos!C998),AND(OR(C$1005="",Datos!C998&gt;=C$1005),OR(C$1006="",Datos!C998&lt;=C$1006))),FALSE),OR(ISNUMBER(FIND(";"&amp;UPPER(TRIM(Datos!C998&amp;""))&amp;"=",C$1007)),ISNUMBER(FIND(";"&amp;UPPER(TRIM(Datos!C998&amp;""))&amp;";",C$1007))),OR(UPPER(TRIM(Datos!C998&amp;""))="SÍ",UPPER(TRIM(Datos!C998&amp;""))="SI",UPPER(TRIM(Datos!C998&amp;""))="NO"),IF(ISNUMBER(Datos!C998),AND(OR(C$1005="",Datos!C998&gt;=C$1005),OR(C$1006="",Datos!C998&lt;=C$1006)),FALSE),TRUE))))</f>
        <v>0.0</v>
      </c>
      <c r="D998">
        <f>IF(Datos!D998="",0,IF(AND(D$1008&lt;&gt;"",Datos!D998=D$1008),0,IF(D$1004=0,0,1-CHOOSE(D$1004,IF(ISNUMBER(Datos!D998),AND(OR(D$1005="",Datos!D998&gt;=D$1005),OR(D$1006="",Datos!D998&lt;=D$1006)),FALSE),IF(ISNUMBER(Datos!D998),AND(Datos!D998=INT(Datos!D998),AND(OR(D$1005="",Datos!D998&gt;=D$1005),OR(D$1006="",Datos!D998&lt;=D$1006))),FALSE),OR(ISNUMBER(FIND(";"&amp;UPPER(TRIM(Datos!D998&amp;""))&amp;"=",D$1007)),ISNUMBER(FIND(";"&amp;UPPER(TRIM(Datos!D998&amp;""))&amp;";",D$1007))),OR(UPPER(TRIM(Datos!D998&amp;""))="SÍ",UPPER(TRIM(Datos!D998&amp;""))="SI",UPPER(TRIM(Datos!D998&amp;""))="NO"),IF(ISNUMBER(Datos!D998),AND(OR(D$1005="",Datos!D998&gt;=D$1005),OR(D$1006="",Datos!D998&lt;=D$1006)),FALSE),TRUE))))</f>
        <v>0.0</v>
      </c>
      <c r="E998">
        <f>IF(Datos!E998="",0,IF(AND(E$1008&lt;&gt;"",Datos!E998=E$1008),0,IF(E$1004=0,0,1-CHOOSE(E$1004,IF(ISNUMBER(Datos!E998),AND(OR(E$1005="",Datos!E998&gt;=E$1005),OR(E$1006="",Datos!E998&lt;=E$1006)),FALSE),IF(ISNUMBER(Datos!E998),AND(Datos!E998=INT(Datos!E998),AND(OR(E$1005="",Datos!E998&gt;=E$1005),OR(E$1006="",Datos!E998&lt;=E$1006))),FALSE),OR(ISNUMBER(FIND(";"&amp;UPPER(TRIM(Datos!E998&amp;""))&amp;"=",E$1007)),ISNUMBER(FIND(";"&amp;UPPER(TRIM(Datos!E998&amp;""))&amp;";",E$1007))),OR(UPPER(TRIM(Datos!E998&amp;""))="SÍ",UPPER(TRIM(Datos!E998&amp;""))="SI",UPPER(TRIM(Datos!E998&amp;""))="NO"),IF(ISNUMBER(Datos!E998),AND(OR(E$1005="",Datos!E998&gt;=E$1005),OR(E$1006="",Datos!E998&lt;=E$1006)),FALSE),TRUE))))</f>
        <v>0.0</v>
      </c>
      <c r="F998">
        <f>IF(Datos!F998="",0,IF(AND(F$1008&lt;&gt;"",Datos!F998=F$1008),0,IF(F$1004=0,0,1-CHOOSE(F$1004,IF(ISNUMBER(Datos!F998),AND(OR(F$1005="",Datos!F998&gt;=F$1005),OR(F$1006="",Datos!F998&lt;=F$1006)),FALSE),IF(ISNUMBER(Datos!F998),AND(Datos!F998=INT(Datos!F998),AND(OR(F$1005="",Datos!F998&gt;=F$1005),OR(F$1006="",Datos!F998&lt;=F$1006))),FALSE),OR(ISNUMBER(FIND(";"&amp;UPPER(TRIM(Datos!F998&amp;""))&amp;"=",F$1007)),ISNUMBER(FIND(";"&amp;UPPER(TRIM(Datos!F998&amp;""))&amp;";",F$1007))),OR(UPPER(TRIM(Datos!F998&amp;""))="SÍ",UPPER(TRIM(Datos!F998&amp;""))="SI",UPPER(TRIM(Datos!F998&amp;""))="NO"),IF(ISNUMBER(Datos!F998),AND(OR(F$1005="",Datos!F998&gt;=F$1005),OR(F$1006="",Datos!F998&lt;=F$1006)),FALSE),TRUE))))</f>
        <v>0.0</v>
      </c>
      <c r="G998">
        <f>IF(Datos!G998="",0,IF(AND(G$1008&lt;&gt;"",Datos!G998=G$1008),0,IF(G$1004=0,0,1-CHOOSE(G$1004,IF(ISNUMBER(Datos!G998),AND(OR(G$1005="",Datos!G998&gt;=G$1005),OR(G$1006="",Datos!G998&lt;=G$1006)),FALSE),IF(ISNUMBER(Datos!G998),AND(Datos!G998=INT(Datos!G998),AND(OR(G$1005="",Datos!G998&gt;=G$1005),OR(G$1006="",Datos!G998&lt;=G$1006))),FALSE),OR(ISNUMBER(FIND(";"&amp;UPPER(TRIM(Datos!G998&amp;""))&amp;"=",G$1007)),ISNUMBER(FIND(";"&amp;UPPER(TRIM(Datos!G998&amp;""))&amp;";",G$1007))),OR(UPPER(TRIM(Datos!G998&amp;""))="SÍ",UPPER(TRIM(Datos!G998&amp;""))="SI",UPPER(TRIM(Datos!G998&amp;""))="NO"),IF(ISNUMBER(Datos!G998),AND(OR(G$1005="",Datos!G998&gt;=G$1005),OR(G$1006="",Datos!G998&lt;=G$1006)),FALSE),TRUE))))</f>
        <v>0.0</v>
      </c>
      <c r="H998">
        <f>IF(Datos!H998="",0,IF(AND(H$1008&lt;&gt;"",Datos!H998=H$1008),0,IF(H$1004=0,0,1-CHOOSE(H$1004,IF(ISNUMBER(Datos!H998),AND(OR(H$1005="",Datos!H998&gt;=H$1005),OR(H$1006="",Datos!H998&lt;=H$1006)),FALSE),IF(ISNUMBER(Datos!H998),AND(Datos!H998=INT(Datos!H998),AND(OR(H$1005="",Datos!H998&gt;=H$1005),OR(H$1006="",Datos!H998&lt;=H$1006))),FALSE),OR(ISNUMBER(FIND(";"&amp;UPPER(TRIM(Datos!H998&amp;""))&amp;"=",H$1007)),ISNUMBER(FIND(";"&amp;UPPER(TRIM(Datos!H998&amp;""))&amp;";",H$1007))),OR(UPPER(TRIM(Datos!H998&amp;""))="SÍ",UPPER(TRIM(Datos!H998&amp;""))="SI",UPPER(TRIM(Datos!H998&amp;""))="NO"),IF(ISNUMBER(Datos!H998),AND(OR(H$1005="",Datos!H998&gt;=H$1005),OR(H$1006="",Datos!H998&lt;=H$1006)),FALSE),TRUE))))</f>
        <v>0.0</v>
      </c>
      <c r="I998">
        <f>IF(Datos!I998="",0,IF(AND(I$1008&lt;&gt;"",Datos!I998=I$1008),0,IF(I$1004=0,0,1-CHOOSE(I$1004,IF(ISNUMBER(Datos!I998),AND(OR(I$1005="",Datos!I998&gt;=I$1005),OR(I$1006="",Datos!I998&lt;=I$1006)),FALSE),IF(ISNUMBER(Datos!I998),AND(Datos!I998=INT(Datos!I998),AND(OR(I$1005="",Datos!I998&gt;=I$1005),OR(I$1006="",Datos!I998&lt;=I$1006))),FALSE),OR(ISNUMBER(FIND(";"&amp;UPPER(TRIM(Datos!I998&amp;""))&amp;"=",I$1007)),ISNUMBER(FIND(";"&amp;UPPER(TRIM(Datos!I998&amp;""))&amp;";",I$1007))),OR(UPPER(TRIM(Datos!I998&amp;""))="SÍ",UPPER(TRIM(Datos!I998&amp;""))="SI",UPPER(TRIM(Datos!I998&amp;""))="NO"),IF(ISNUMBER(Datos!I998),AND(OR(I$1005="",Datos!I998&gt;=I$1005),OR(I$1006="",Datos!I998&lt;=I$1006)),FALSE),TRUE))))</f>
        <v>0.0</v>
      </c>
      <c r="J998">
        <f>IF(Datos!J998="",0,IF(AND(J$1008&lt;&gt;"",Datos!J998=J$1008),0,IF(J$1004=0,0,1-CHOOSE(J$1004,IF(ISNUMBER(Datos!J998),AND(OR(J$1005="",Datos!J998&gt;=J$1005),OR(J$1006="",Datos!J998&lt;=J$1006)),FALSE),IF(ISNUMBER(Datos!J998),AND(Datos!J998=INT(Datos!J998),AND(OR(J$1005="",Datos!J998&gt;=J$1005),OR(J$1006="",Datos!J998&lt;=J$1006))),FALSE),OR(ISNUMBER(FIND(";"&amp;UPPER(TRIM(Datos!J998&amp;""))&amp;"=",J$1007)),ISNUMBER(FIND(";"&amp;UPPER(TRIM(Datos!J998&amp;""))&amp;";",J$1007))),OR(UPPER(TRIM(Datos!J998&amp;""))="SÍ",UPPER(TRIM(Datos!J998&amp;""))="SI",UPPER(TRIM(Datos!J998&amp;""))="NO"),IF(ISNUMBER(Datos!J998),AND(OR(J$1005="",Datos!J998&gt;=J$1005),OR(J$1006="",Datos!J998&lt;=J$1006)),FALSE),TRUE))))</f>
        <v>0.0</v>
      </c>
      <c r="K998">
        <f>IF(Datos!K998="",0,IF(AND(K$1008&lt;&gt;"",Datos!K998=K$1008),0,IF(K$1004=0,0,1-CHOOSE(K$1004,IF(ISNUMBER(Datos!K998),AND(OR(K$1005="",Datos!K998&gt;=K$1005),OR(K$1006="",Datos!K998&lt;=K$1006)),FALSE),IF(ISNUMBER(Datos!K998),AND(Datos!K998=INT(Datos!K998),AND(OR(K$1005="",Datos!K998&gt;=K$1005),OR(K$1006="",Datos!K998&lt;=K$1006))),FALSE),OR(ISNUMBER(FIND(";"&amp;UPPER(TRIM(Datos!K998&amp;""))&amp;"=",K$1007)),ISNUMBER(FIND(";"&amp;UPPER(TRIM(Datos!K998&amp;""))&amp;";",K$1007))),OR(UPPER(TRIM(Datos!K998&amp;""))="SÍ",UPPER(TRIM(Datos!K998&amp;""))="SI",UPPER(TRIM(Datos!K998&amp;""))="NO"),IF(ISNUMBER(Datos!K998),AND(OR(K$1005="",Datos!K998&gt;=K$1005),OR(K$1006="",Datos!K998&lt;=K$1006)),FALSE),TRUE))))</f>
        <v>0.0</v>
      </c>
      <c r="L998">
        <f>IF(Datos!L998="",0,IF(AND(L$1008&lt;&gt;"",Datos!L998=L$1008),0,IF(L$1004=0,0,1-CHOOSE(L$1004,IF(ISNUMBER(Datos!L998),AND(OR(L$1005="",Datos!L998&gt;=L$1005),OR(L$1006="",Datos!L998&lt;=L$1006)),FALSE),IF(ISNUMBER(Datos!L998),AND(Datos!L998=INT(Datos!L998),AND(OR(L$1005="",Datos!L998&gt;=L$1005),OR(L$1006="",Datos!L998&lt;=L$1006))),FALSE),OR(ISNUMBER(FIND(";"&amp;UPPER(TRIM(Datos!L998&amp;""))&amp;"=",L$1007)),ISNUMBER(FIND(";"&amp;UPPER(TRIM(Datos!L998&amp;""))&amp;";",L$1007))),OR(UPPER(TRIM(Datos!L998&amp;""))="SÍ",UPPER(TRIM(Datos!L998&amp;""))="SI",UPPER(TRIM(Datos!L998&amp;""))="NO"),IF(ISNUMBER(Datos!L998),AND(OR(L$1005="",Datos!L998&gt;=L$1005),OR(L$1006="",Datos!L998&lt;=L$1006)),FALSE),TRUE))))</f>
        <v>0.0</v>
      </c>
      <c r="M998">
        <f>IF(Datos!M998="",0,IF(AND(M$1008&lt;&gt;"",Datos!M998=M$1008),0,IF(M$1004=0,0,1-CHOOSE(M$1004,IF(ISNUMBER(Datos!M998),AND(OR(M$1005="",Datos!M998&gt;=M$1005),OR(M$1006="",Datos!M998&lt;=M$1006)),FALSE),IF(ISNUMBER(Datos!M998),AND(Datos!M998=INT(Datos!M998),AND(OR(M$1005="",Datos!M998&gt;=M$1005),OR(M$1006="",Datos!M998&lt;=M$1006))),FALSE),OR(ISNUMBER(FIND(";"&amp;UPPER(TRIM(Datos!M998&amp;""))&amp;"=",M$1007)),ISNUMBER(FIND(";"&amp;UPPER(TRIM(Datos!M998&amp;""))&amp;";",M$1007))),OR(UPPER(TRIM(Datos!M998&amp;""))="SÍ",UPPER(TRIM(Datos!M998&amp;""))="SI",UPPER(TRIM(Datos!M998&amp;""))="NO"),IF(ISNUMBER(Datos!M998),AND(OR(M$1005="",Datos!M998&gt;=M$1005),OR(M$1006="",Datos!M998&lt;=M$1006)),FALSE),TRUE))))</f>
        <v>0.0</v>
      </c>
      <c r="N998">
        <f>IF(Datos!N998="",0,IF(AND(N$1008&lt;&gt;"",Datos!N998=N$1008),0,IF(N$1004=0,0,1-CHOOSE(N$1004,IF(ISNUMBER(Datos!N998),AND(OR(N$1005="",Datos!N998&gt;=N$1005),OR(N$1006="",Datos!N998&lt;=N$1006)),FALSE),IF(ISNUMBER(Datos!N998),AND(Datos!N998=INT(Datos!N998),AND(OR(N$1005="",Datos!N998&gt;=N$1005),OR(N$1006="",Datos!N998&lt;=N$1006))),FALSE),OR(ISNUMBER(FIND(";"&amp;UPPER(TRIM(Datos!N998&amp;""))&amp;"=",N$1007)),ISNUMBER(FIND(";"&amp;UPPER(TRIM(Datos!N998&amp;""))&amp;";",N$1007))),OR(UPPER(TRIM(Datos!N998&amp;""))="SÍ",UPPER(TRIM(Datos!N998&amp;""))="SI",UPPER(TRIM(Datos!N998&amp;""))="NO"),IF(ISNUMBER(Datos!N998),AND(OR(N$1005="",Datos!N998&gt;=N$1005),OR(N$1006="",Datos!N998&lt;=N$1006)),FALSE),TRUE))))</f>
        <v>0.0</v>
      </c>
      <c r="O998">
        <f>IF(Datos!O998="",0,IF(AND(O$1008&lt;&gt;"",Datos!O998=O$1008),0,IF(O$1004=0,0,1-CHOOSE(O$1004,IF(ISNUMBER(Datos!O998),AND(OR(O$1005="",Datos!O998&gt;=O$1005),OR(O$1006="",Datos!O998&lt;=O$1006)),FALSE),IF(ISNUMBER(Datos!O998),AND(Datos!O998=INT(Datos!O998),AND(OR(O$1005="",Datos!O998&gt;=O$1005),OR(O$1006="",Datos!O998&lt;=O$1006))),FALSE),OR(ISNUMBER(FIND(";"&amp;UPPER(TRIM(Datos!O998&amp;""))&amp;"=",O$1007)),ISNUMBER(FIND(";"&amp;UPPER(TRIM(Datos!O998&amp;""))&amp;";",O$1007))),OR(UPPER(TRIM(Datos!O998&amp;""))="SÍ",UPPER(TRIM(Datos!O998&amp;""))="SI",UPPER(TRIM(Datos!O998&amp;""))="NO"),IF(ISNUMBER(Datos!O998),AND(OR(O$1005="",Datos!O998&gt;=O$1005),OR(O$1006="",Datos!O998&lt;=O$1006)),FALSE),TRUE))))</f>
        <v>0.0</v>
      </c>
      <c r="P998">
        <f>IF(Datos!P998="",0,IF(AND(P$1008&lt;&gt;"",Datos!P998=P$1008),0,IF(P$1004=0,0,1-CHOOSE(P$1004,IF(ISNUMBER(Datos!P998),AND(OR(P$1005="",Datos!P998&gt;=P$1005),OR(P$1006="",Datos!P998&lt;=P$1006)),FALSE),IF(ISNUMBER(Datos!P998),AND(Datos!P998=INT(Datos!P998),AND(OR(P$1005="",Datos!P998&gt;=P$1005),OR(P$1006="",Datos!P998&lt;=P$1006))),FALSE),OR(ISNUMBER(FIND(";"&amp;UPPER(TRIM(Datos!P998&amp;""))&amp;"=",P$1007)),ISNUMBER(FIND(";"&amp;UPPER(TRIM(Datos!P998&amp;""))&amp;";",P$1007))),OR(UPPER(TRIM(Datos!P998&amp;""))="SÍ",UPPER(TRIM(Datos!P998&amp;""))="SI",UPPER(TRIM(Datos!P998&amp;""))="NO"),IF(ISNUMBER(Datos!P998),AND(OR(P$1005="",Datos!P998&gt;=P$1005),OR(P$1006="",Datos!P998&lt;=P$1006)),FALSE),TRUE))))</f>
        <v>0.0</v>
      </c>
      <c r="Q998">
        <f>IF(Datos!Q998="",0,IF(AND(Q$1008&lt;&gt;"",Datos!Q998=Q$1008),0,IF(Q$1004=0,0,1-CHOOSE(Q$1004,IF(ISNUMBER(Datos!Q998),AND(OR(Q$1005="",Datos!Q998&gt;=Q$1005),OR(Q$1006="",Datos!Q998&lt;=Q$1006)),FALSE),IF(ISNUMBER(Datos!Q998),AND(Datos!Q998=INT(Datos!Q998),AND(OR(Q$1005="",Datos!Q998&gt;=Q$1005),OR(Q$1006="",Datos!Q998&lt;=Q$1006))),FALSE),OR(ISNUMBER(FIND(";"&amp;UPPER(TRIM(Datos!Q998&amp;""))&amp;"=",Q$1007)),ISNUMBER(FIND(";"&amp;UPPER(TRIM(Datos!Q998&amp;""))&amp;";",Q$1007))),OR(UPPER(TRIM(Datos!Q998&amp;""))="SÍ",UPPER(TRIM(Datos!Q998&amp;""))="SI",UPPER(TRIM(Datos!Q998&amp;""))="NO"),IF(ISNUMBER(Datos!Q998),AND(OR(Q$1005="",Datos!Q998&gt;=Q$1005),OR(Q$1006="",Datos!Q998&lt;=Q$1006)),FALSE),TRUE))))</f>
        <v>0.0</v>
      </c>
      <c r="R998">
        <f>IF(Datos!R998="",0,IF(AND(R$1008&lt;&gt;"",Datos!R998=R$1008),0,IF(R$1004=0,0,1-CHOOSE(R$1004,IF(ISNUMBER(Datos!R998),AND(OR(R$1005="",Datos!R998&gt;=R$1005),OR(R$1006="",Datos!R998&lt;=R$1006)),FALSE),IF(ISNUMBER(Datos!R998),AND(Datos!R998=INT(Datos!R998),AND(OR(R$1005="",Datos!R998&gt;=R$1005),OR(R$1006="",Datos!R998&lt;=R$1006))),FALSE),OR(ISNUMBER(FIND(";"&amp;UPPER(TRIM(Datos!R998&amp;""))&amp;"=",R$1007)),ISNUMBER(FIND(";"&amp;UPPER(TRIM(Datos!R998&amp;""))&amp;";",R$1007))),OR(UPPER(TRIM(Datos!R998&amp;""))="SÍ",UPPER(TRIM(Datos!R998&amp;""))="SI",UPPER(TRIM(Datos!R998&amp;""))="NO"),IF(ISNUMBER(Datos!R998),AND(OR(R$1005="",Datos!R998&gt;=R$1005),OR(R$1006="",Datos!R998&lt;=R$1006)),FALSE),TRUE))))</f>
        <v>0.0</v>
      </c>
      <c r="S998">
        <f>IF(Datos!S998="",0,IF(AND(S$1008&lt;&gt;"",Datos!S998=S$1008),0,IF(S$1004=0,0,1-CHOOSE(S$1004,IF(ISNUMBER(Datos!S998),AND(OR(S$1005="",Datos!S998&gt;=S$1005),OR(S$1006="",Datos!S998&lt;=S$1006)),FALSE),IF(ISNUMBER(Datos!S998),AND(Datos!S998=INT(Datos!S998),AND(OR(S$1005="",Datos!S998&gt;=S$1005),OR(S$1006="",Datos!S998&lt;=S$1006))),FALSE),OR(ISNUMBER(FIND(";"&amp;UPPER(TRIM(Datos!S998&amp;""))&amp;"=",S$1007)),ISNUMBER(FIND(";"&amp;UPPER(TRIM(Datos!S998&amp;""))&amp;";",S$1007))),OR(UPPER(TRIM(Datos!S998&amp;""))="SÍ",UPPER(TRIM(Datos!S998&amp;""))="SI",UPPER(TRIM(Datos!S998&amp;""))="NO"),IF(ISNUMBER(Datos!S998),AND(OR(S$1005="",Datos!S998&gt;=S$1005),OR(S$1006="",Datos!S998&lt;=S$1006)),FALSE),TRUE))))</f>
        <v>0.0</v>
      </c>
      <c r="T998">
        <f>IF(Datos!T998="",0,IF(AND(T$1008&lt;&gt;"",Datos!T998=T$1008),0,IF(T$1004=0,0,1-CHOOSE(T$1004,IF(ISNUMBER(Datos!T998),AND(OR(T$1005="",Datos!T998&gt;=T$1005),OR(T$1006="",Datos!T998&lt;=T$1006)),FALSE),IF(ISNUMBER(Datos!T998),AND(Datos!T998=INT(Datos!T998),AND(OR(T$1005="",Datos!T998&gt;=T$1005),OR(T$1006="",Datos!T998&lt;=T$1006))),FALSE),OR(ISNUMBER(FIND(";"&amp;UPPER(TRIM(Datos!T998&amp;""))&amp;"=",T$1007)),ISNUMBER(FIND(";"&amp;UPPER(TRIM(Datos!T998&amp;""))&amp;";",T$1007))),OR(UPPER(TRIM(Datos!T998&amp;""))="SÍ",UPPER(TRIM(Datos!T998&amp;""))="SI",UPPER(TRIM(Datos!T998&amp;""))="NO"),IF(ISNUMBER(Datos!T998),AND(OR(T$1005="",Datos!T998&gt;=T$1005),OR(T$1006="",Datos!T998&lt;=T$1006)),FALSE),TRUE))))</f>
        <v>0.0</v>
      </c>
      <c r="U998">
        <f>IF(Datos!U998="",0,IF(AND(U$1008&lt;&gt;"",Datos!U998=U$1008),0,IF(U$1004=0,0,1-CHOOSE(U$1004,IF(ISNUMBER(Datos!U998),AND(OR(U$1005="",Datos!U998&gt;=U$1005),OR(U$1006="",Datos!U998&lt;=U$1006)),FALSE),IF(ISNUMBER(Datos!U998),AND(Datos!U998=INT(Datos!U998),AND(OR(U$1005="",Datos!U998&gt;=U$1005),OR(U$1006="",Datos!U998&lt;=U$1006))),FALSE),OR(ISNUMBER(FIND(";"&amp;UPPER(TRIM(Datos!U998&amp;""))&amp;"=",U$1007)),ISNUMBER(FIND(";"&amp;UPPER(TRIM(Datos!U998&amp;""))&amp;";",U$1007))),OR(UPPER(TRIM(Datos!U998&amp;""))="SÍ",UPPER(TRIM(Datos!U998&amp;""))="SI",UPPER(TRIM(Datos!U998&amp;""))="NO"),IF(ISNUMBER(Datos!U998),AND(OR(U$1005="",Datos!U998&gt;=U$1005),OR(U$1006="",Datos!U998&lt;=U$1006)),FALSE),TRUE))))</f>
        <v>0.0</v>
      </c>
      <c r="V998">
        <f>IF(Datos!V998="",0,IF(AND(V$1008&lt;&gt;"",Datos!V998=V$1008),0,IF(V$1004=0,0,1-CHOOSE(V$1004,IF(ISNUMBER(Datos!V998),AND(OR(V$1005="",Datos!V998&gt;=V$1005),OR(V$1006="",Datos!V998&lt;=V$1006)),FALSE),IF(ISNUMBER(Datos!V998),AND(Datos!V998=INT(Datos!V998),AND(OR(V$1005="",Datos!V998&gt;=V$1005),OR(V$1006="",Datos!V998&lt;=V$1006))),FALSE),OR(ISNUMBER(FIND(";"&amp;UPPER(TRIM(Datos!V998&amp;""))&amp;"=",V$1007)),ISNUMBER(FIND(";"&amp;UPPER(TRIM(Datos!V998&amp;""))&amp;";",V$1007))),OR(UPPER(TRIM(Datos!V998&amp;""))="SÍ",UPPER(TRIM(Datos!V998&amp;""))="SI",UPPER(TRIM(Datos!V998&amp;""))="NO"),IF(ISNUMBER(Datos!V998),AND(OR(V$1005="",Datos!V998&gt;=V$1005),OR(V$1006="",Datos!V998&lt;=V$1006)),FALSE),TRUE))))</f>
        <v>0.0</v>
      </c>
      <c r="W998">
        <f>IF(Datos!W998="",0,IF(AND(W$1008&lt;&gt;"",Datos!W998=W$1008),0,IF(W$1004=0,0,1-CHOOSE(W$1004,IF(ISNUMBER(Datos!W998),AND(OR(W$1005="",Datos!W998&gt;=W$1005),OR(W$1006="",Datos!W998&lt;=W$1006)),FALSE),IF(ISNUMBER(Datos!W998),AND(Datos!W998=INT(Datos!W998),AND(OR(W$1005="",Datos!W998&gt;=W$1005),OR(W$1006="",Datos!W998&lt;=W$1006))),FALSE),OR(ISNUMBER(FIND(";"&amp;UPPER(TRIM(Datos!W998&amp;""))&amp;"=",W$1007)),ISNUMBER(FIND(";"&amp;UPPER(TRIM(Datos!W998&amp;""))&amp;";",W$1007))),OR(UPPER(TRIM(Datos!W998&amp;""))="SÍ",UPPER(TRIM(Datos!W998&amp;""))="SI",UPPER(TRIM(Datos!W998&amp;""))="NO"),IF(ISNUMBER(Datos!W998),AND(OR(W$1005="",Datos!W998&gt;=W$1005),OR(W$1006="",Datos!W998&lt;=W$1006)),FALSE),TRUE))))</f>
        <v>0.0</v>
      </c>
      <c r="X998">
        <f>IF(Datos!X998="",0,IF(AND(X$1008&lt;&gt;"",Datos!X998=X$1008),0,IF(X$1004=0,0,1-CHOOSE(X$1004,IF(ISNUMBER(Datos!X998),AND(OR(X$1005="",Datos!X998&gt;=X$1005),OR(X$1006="",Datos!X998&lt;=X$1006)),FALSE),IF(ISNUMBER(Datos!X998),AND(Datos!X998=INT(Datos!X998),AND(OR(X$1005="",Datos!X998&gt;=X$1005),OR(X$1006="",Datos!X998&lt;=X$1006))),FALSE),OR(ISNUMBER(FIND(";"&amp;UPPER(TRIM(Datos!X998&amp;""))&amp;"=",X$1007)),ISNUMBER(FIND(";"&amp;UPPER(TRIM(Datos!X998&amp;""))&amp;";",X$1007))),OR(UPPER(TRIM(Datos!X998&amp;""))="SÍ",UPPER(TRIM(Datos!X998&amp;""))="SI",UPPER(TRIM(Datos!X998&amp;""))="NO"),IF(ISNUMBER(Datos!X998),AND(OR(X$1005="",Datos!X998&gt;=X$1005),OR(X$1006="",Datos!X998&lt;=X$1006)),FALSE),TRUE))))</f>
        <v>0.0</v>
      </c>
      <c r="Y998">
        <f>IF(Datos!Y998="",0,IF(AND(Y$1008&lt;&gt;"",Datos!Y998=Y$1008),0,IF(Y$1004=0,0,1-CHOOSE(Y$1004,IF(ISNUMBER(Datos!Y998),AND(OR(Y$1005="",Datos!Y998&gt;=Y$1005),OR(Y$1006="",Datos!Y998&lt;=Y$1006)),FALSE),IF(ISNUMBER(Datos!Y998),AND(Datos!Y998=INT(Datos!Y998),AND(OR(Y$1005="",Datos!Y998&gt;=Y$1005),OR(Y$1006="",Datos!Y998&lt;=Y$1006))),FALSE),OR(ISNUMBER(FIND(";"&amp;UPPER(TRIM(Datos!Y998&amp;""))&amp;"=",Y$1007)),ISNUMBER(FIND(";"&amp;UPPER(TRIM(Datos!Y998&amp;""))&amp;";",Y$1007))),OR(UPPER(TRIM(Datos!Y998&amp;""))="SÍ",UPPER(TRIM(Datos!Y998&amp;""))="SI",UPPER(TRIM(Datos!Y998&amp;""))="NO"),IF(ISNUMBER(Datos!Y998),AND(OR(Y$1005="",Datos!Y998&gt;=Y$1005),OR(Y$1006="",Datos!Y998&lt;=Y$1006)),FALSE),TRUE))))</f>
        <v>0.0</v>
      </c>
      <c r="Z998">
        <f>IF(Datos!Z998="",0,IF(AND(Z$1008&lt;&gt;"",Datos!Z998=Z$1008),0,IF(Z$1004=0,0,1-CHOOSE(Z$1004,IF(ISNUMBER(Datos!Z998),AND(OR(Z$1005="",Datos!Z998&gt;=Z$1005),OR(Z$1006="",Datos!Z998&lt;=Z$1006)),FALSE),IF(ISNUMBER(Datos!Z998),AND(Datos!Z998=INT(Datos!Z998),AND(OR(Z$1005="",Datos!Z998&gt;=Z$1005),OR(Z$1006="",Datos!Z998&lt;=Z$1006))),FALSE),OR(ISNUMBER(FIND(";"&amp;UPPER(TRIM(Datos!Z998&amp;""))&amp;"=",Z$1007)),ISNUMBER(FIND(";"&amp;UPPER(TRIM(Datos!Z998&amp;""))&amp;";",Z$1007))),OR(UPPER(TRIM(Datos!Z998&amp;""))="SÍ",UPPER(TRIM(Datos!Z998&amp;""))="SI",UPPER(TRIM(Datos!Z998&amp;""))="NO"),IF(ISNUMBER(Datos!Z998),AND(OR(Z$1005="",Datos!Z998&gt;=Z$1005),OR(Z$1006="",Datos!Z998&lt;=Z$1006)),FALSE),TRUE))))</f>
        <v>0.0</v>
      </c>
      <c r="AA998">
        <f>IF(Datos!AA998="",0,IF(AND(AA$1008&lt;&gt;"",Datos!AA998=AA$1008),0,IF(AA$1004=0,0,1-CHOOSE(AA$1004,IF(ISNUMBER(Datos!AA998),AND(OR(AA$1005="",Datos!AA998&gt;=AA$1005),OR(AA$1006="",Datos!AA998&lt;=AA$1006)),FALSE),IF(ISNUMBER(Datos!AA998),AND(Datos!AA998=INT(Datos!AA998),AND(OR(AA$1005="",Datos!AA998&gt;=AA$1005),OR(AA$1006="",Datos!AA998&lt;=AA$1006))),FALSE),OR(ISNUMBER(FIND(";"&amp;UPPER(TRIM(Datos!AA998&amp;""))&amp;"=",AA$1007)),ISNUMBER(FIND(";"&amp;UPPER(TRIM(Datos!AA998&amp;""))&amp;";",AA$1007))),OR(UPPER(TRIM(Datos!AA998&amp;""))="SÍ",UPPER(TRIM(Datos!AA998&amp;""))="SI",UPPER(TRIM(Datos!AA998&amp;""))="NO"),IF(ISNUMBER(Datos!AA998),AND(OR(AA$1005="",Datos!AA998&gt;=AA$1005),OR(AA$1006="",Datos!AA998&lt;=AA$1006)),FALSE),TRUE))))</f>
        <v>0.0</v>
      </c>
      <c r="AB998">
        <f>IF(Datos!AB998="",0,IF(AND(AB$1008&lt;&gt;"",Datos!AB998=AB$1008),0,IF(AB$1004=0,0,1-CHOOSE(AB$1004,IF(ISNUMBER(Datos!AB998),AND(OR(AB$1005="",Datos!AB998&gt;=AB$1005),OR(AB$1006="",Datos!AB998&lt;=AB$1006)),FALSE),IF(ISNUMBER(Datos!AB998),AND(Datos!AB998=INT(Datos!AB998),AND(OR(AB$1005="",Datos!AB998&gt;=AB$1005),OR(AB$1006="",Datos!AB998&lt;=AB$1006))),FALSE),OR(ISNUMBER(FIND(";"&amp;UPPER(TRIM(Datos!AB998&amp;""))&amp;"=",AB$1007)),ISNUMBER(FIND(";"&amp;UPPER(TRIM(Datos!AB998&amp;""))&amp;";",AB$1007))),OR(UPPER(TRIM(Datos!AB998&amp;""))="SÍ",UPPER(TRIM(Datos!AB998&amp;""))="SI",UPPER(TRIM(Datos!AB998&amp;""))="NO"),IF(ISNUMBER(Datos!AB998),AND(OR(AB$1005="",Datos!AB998&gt;=AB$1005),OR(AB$1006="",Datos!AB998&lt;=AB$1006)),FALSE),TRUE))))</f>
        <v>0.0</v>
      </c>
      <c r="AC998">
        <f>IF(Datos!AC998="",0,IF(AND(AC$1008&lt;&gt;"",Datos!AC998=AC$1008),0,IF(AC$1004=0,0,1-CHOOSE(AC$1004,IF(ISNUMBER(Datos!AC998),AND(OR(AC$1005="",Datos!AC998&gt;=AC$1005),OR(AC$1006="",Datos!AC998&lt;=AC$1006)),FALSE),IF(ISNUMBER(Datos!AC998),AND(Datos!AC998=INT(Datos!AC998),AND(OR(AC$1005="",Datos!AC998&gt;=AC$1005),OR(AC$1006="",Datos!AC998&lt;=AC$1006))),FALSE),OR(ISNUMBER(FIND(";"&amp;UPPER(TRIM(Datos!AC998&amp;""))&amp;"=",AC$1007)),ISNUMBER(FIND(";"&amp;UPPER(TRIM(Datos!AC998&amp;""))&amp;";",AC$1007))),OR(UPPER(TRIM(Datos!AC998&amp;""))="SÍ",UPPER(TRIM(Datos!AC998&amp;""))="SI",UPPER(TRIM(Datos!AC998&amp;""))="NO"),IF(ISNUMBER(Datos!AC998),AND(OR(AC$1005="",Datos!AC998&gt;=AC$1005),OR(AC$1006="",Datos!AC998&lt;=AC$1006)),FALSE),TRUE))))</f>
        <v>0.0</v>
      </c>
      <c r="AD998">
        <f>IF(Datos!AD998="",0,IF(AND(AD$1008&lt;&gt;"",Datos!AD998=AD$1008),0,IF(AD$1004=0,0,1-CHOOSE(AD$1004,IF(ISNUMBER(Datos!AD998),AND(OR(AD$1005="",Datos!AD998&gt;=AD$1005),OR(AD$1006="",Datos!AD998&lt;=AD$1006)),FALSE),IF(ISNUMBER(Datos!AD998),AND(Datos!AD998=INT(Datos!AD998),AND(OR(AD$1005="",Datos!AD998&gt;=AD$1005),OR(AD$1006="",Datos!AD998&lt;=AD$1006))),FALSE),OR(ISNUMBER(FIND(";"&amp;UPPER(TRIM(Datos!AD998&amp;""))&amp;"=",AD$1007)),ISNUMBER(FIND(";"&amp;UPPER(TRIM(Datos!AD998&amp;""))&amp;";",AD$1007))),OR(UPPER(TRIM(Datos!AD998&amp;""))="SÍ",UPPER(TRIM(Datos!AD998&amp;""))="SI",UPPER(TRIM(Datos!AD998&amp;""))="NO"),IF(ISNUMBER(Datos!AD998),AND(OR(AD$1005="",Datos!AD998&gt;=AD$1005),OR(AD$1006="",Datos!AD998&lt;=AD$1006)),FALSE),TRUE))))</f>
        <v>0.0</v>
      </c>
      <c r="AE998">
        <f>IF(Datos!AE998="",0,IF(AND(AE$1008&lt;&gt;"",Datos!AE998=AE$1008),0,IF(AE$1004=0,0,1-CHOOSE(AE$1004,IF(ISNUMBER(Datos!AE998),AND(OR(AE$1005="",Datos!AE998&gt;=AE$1005),OR(AE$1006="",Datos!AE998&lt;=AE$1006)),FALSE),IF(ISNUMBER(Datos!AE998),AND(Datos!AE998=INT(Datos!AE998),AND(OR(AE$1005="",Datos!AE998&gt;=AE$1005),OR(AE$1006="",Datos!AE998&lt;=AE$1006))),FALSE),OR(ISNUMBER(FIND(";"&amp;UPPER(TRIM(Datos!AE998&amp;""))&amp;"=",AE$1007)),ISNUMBER(FIND(";"&amp;UPPER(TRIM(Datos!AE998&amp;""))&amp;";",AE$1007))),OR(UPPER(TRIM(Datos!AE998&amp;""))="SÍ",UPPER(TRIM(Datos!AE998&amp;""))="SI",UPPER(TRIM(Datos!AE998&amp;""))="NO"),IF(ISNUMBER(Datos!AE998),AND(OR(AE$1005="",Datos!AE998&gt;=AE$1005),OR(AE$1006="",Datos!AE998&lt;=AE$1006)),FALSE),TRUE))))</f>
        <v>0.0</v>
      </c>
    </row>
    <row r="999" spans="2:31">
      <c r="B999">
        <f>IF(Datos!B999="",0,IF(AND(B$1008&lt;&gt;"",Datos!B999=B$1008),0,IF(B$1004=0,0,1-CHOOSE(B$1004,IF(ISNUMBER(Datos!B999),AND(OR(B$1005="",Datos!B999&gt;=B$1005),OR(B$1006="",Datos!B999&lt;=B$1006)),FALSE),IF(ISNUMBER(Datos!B999),AND(Datos!B999=INT(Datos!B999),AND(OR(B$1005="",Datos!B999&gt;=B$1005),OR(B$1006="",Datos!B999&lt;=B$1006))),FALSE),OR(ISNUMBER(FIND(";"&amp;UPPER(TRIM(Datos!B999&amp;""))&amp;"=",B$1007)),ISNUMBER(FIND(";"&amp;UPPER(TRIM(Datos!B999&amp;""))&amp;";",B$1007))),OR(UPPER(TRIM(Datos!B999&amp;""))="SÍ",UPPER(TRIM(Datos!B999&amp;""))="SI",UPPER(TRIM(Datos!B999&amp;""))="NO"),IF(ISNUMBER(Datos!B999),AND(OR(B$1005="",Datos!B999&gt;=B$1005),OR(B$1006="",Datos!B999&lt;=B$1006)),FALSE),TRUE))))</f>
        <v>0.0</v>
      </c>
      <c r="C999">
        <f>IF(Datos!C999="",0,IF(AND(C$1008&lt;&gt;"",Datos!C999=C$1008),0,IF(C$1004=0,0,1-CHOOSE(C$1004,IF(ISNUMBER(Datos!C999),AND(OR(C$1005="",Datos!C999&gt;=C$1005),OR(C$1006="",Datos!C999&lt;=C$1006)),FALSE),IF(ISNUMBER(Datos!C999),AND(Datos!C999=INT(Datos!C999),AND(OR(C$1005="",Datos!C999&gt;=C$1005),OR(C$1006="",Datos!C999&lt;=C$1006))),FALSE),OR(ISNUMBER(FIND(";"&amp;UPPER(TRIM(Datos!C999&amp;""))&amp;"=",C$1007)),ISNUMBER(FIND(";"&amp;UPPER(TRIM(Datos!C999&amp;""))&amp;";",C$1007))),OR(UPPER(TRIM(Datos!C999&amp;""))="SÍ",UPPER(TRIM(Datos!C999&amp;""))="SI",UPPER(TRIM(Datos!C999&amp;""))="NO"),IF(ISNUMBER(Datos!C999),AND(OR(C$1005="",Datos!C999&gt;=C$1005),OR(C$1006="",Datos!C999&lt;=C$1006)),FALSE),TRUE))))</f>
        <v>0.0</v>
      </c>
      <c r="D999">
        <f>IF(Datos!D999="",0,IF(AND(D$1008&lt;&gt;"",Datos!D999=D$1008),0,IF(D$1004=0,0,1-CHOOSE(D$1004,IF(ISNUMBER(Datos!D999),AND(OR(D$1005="",Datos!D999&gt;=D$1005),OR(D$1006="",Datos!D999&lt;=D$1006)),FALSE),IF(ISNUMBER(Datos!D999),AND(Datos!D999=INT(Datos!D999),AND(OR(D$1005="",Datos!D999&gt;=D$1005),OR(D$1006="",Datos!D999&lt;=D$1006))),FALSE),OR(ISNUMBER(FIND(";"&amp;UPPER(TRIM(Datos!D999&amp;""))&amp;"=",D$1007)),ISNUMBER(FIND(";"&amp;UPPER(TRIM(Datos!D999&amp;""))&amp;";",D$1007))),OR(UPPER(TRIM(Datos!D999&amp;""))="SÍ",UPPER(TRIM(Datos!D999&amp;""))="SI",UPPER(TRIM(Datos!D999&amp;""))="NO"),IF(ISNUMBER(Datos!D999),AND(OR(D$1005="",Datos!D999&gt;=D$1005),OR(D$1006="",Datos!D999&lt;=D$1006)),FALSE),TRUE))))</f>
        <v>0.0</v>
      </c>
      <c r="E999">
        <f>IF(Datos!E999="",0,IF(AND(E$1008&lt;&gt;"",Datos!E999=E$1008),0,IF(E$1004=0,0,1-CHOOSE(E$1004,IF(ISNUMBER(Datos!E999),AND(OR(E$1005="",Datos!E999&gt;=E$1005),OR(E$1006="",Datos!E999&lt;=E$1006)),FALSE),IF(ISNUMBER(Datos!E999),AND(Datos!E999=INT(Datos!E999),AND(OR(E$1005="",Datos!E999&gt;=E$1005),OR(E$1006="",Datos!E999&lt;=E$1006))),FALSE),OR(ISNUMBER(FIND(";"&amp;UPPER(TRIM(Datos!E999&amp;""))&amp;"=",E$1007)),ISNUMBER(FIND(";"&amp;UPPER(TRIM(Datos!E999&amp;""))&amp;";",E$1007))),OR(UPPER(TRIM(Datos!E999&amp;""))="SÍ",UPPER(TRIM(Datos!E999&amp;""))="SI",UPPER(TRIM(Datos!E999&amp;""))="NO"),IF(ISNUMBER(Datos!E999),AND(OR(E$1005="",Datos!E999&gt;=E$1005),OR(E$1006="",Datos!E999&lt;=E$1006)),FALSE),TRUE))))</f>
        <v>0.0</v>
      </c>
      <c r="F999">
        <f>IF(Datos!F999="",0,IF(AND(F$1008&lt;&gt;"",Datos!F999=F$1008),0,IF(F$1004=0,0,1-CHOOSE(F$1004,IF(ISNUMBER(Datos!F999),AND(OR(F$1005="",Datos!F999&gt;=F$1005),OR(F$1006="",Datos!F999&lt;=F$1006)),FALSE),IF(ISNUMBER(Datos!F999),AND(Datos!F999=INT(Datos!F999),AND(OR(F$1005="",Datos!F999&gt;=F$1005),OR(F$1006="",Datos!F999&lt;=F$1006))),FALSE),OR(ISNUMBER(FIND(";"&amp;UPPER(TRIM(Datos!F999&amp;""))&amp;"=",F$1007)),ISNUMBER(FIND(";"&amp;UPPER(TRIM(Datos!F999&amp;""))&amp;";",F$1007))),OR(UPPER(TRIM(Datos!F999&amp;""))="SÍ",UPPER(TRIM(Datos!F999&amp;""))="SI",UPPER(TRIM(Datos!F999&amp;""))="NO"),IF(ISNUMBER(Datos!F999),AND(OR(F$1005="",Datos!F999&gt;=F$1005),OR(F$1006="",Datos!F999&lt;=F$1006)),FALSE),TRUE))))</f>
        <v>0.0</v>
      </c>
      <c r="G999">
        <f>IF(Datos!G999="",0,IF(AND(G$1008&lt;&gt;"",Datos!G999=G$1008),0,IF(G$1004=0,0,1-CHOOSE(G$1004,IF(ISNUMBER(Datos!G999),AND(OR(G$1005="",Datos!G999&gt;=G$1005),OR(G$1006="",Datos!G999&lt;=G$1006)),FALSE),IF(ISNUMBER(Datos!G999),AND(Datos!G999=INT(Datos!G999),AND(OR(G$1005="",Datos!G999&gt;=G$1005),OR(G$1006="",Datos!G999&lt;=G$1006))),FALSE),OR(ISNUMBER(FIND(";"&amp;UPPER(TRIM(Datos!G999&amp;""))&amp;"=",G$1007)),ISNUMBER(FIND(";"&amp;UPPER(TRIM(Datos!G999&amp;""))&amp;";",G$1007))),OR(UPPER(TRIM(Datos!G999&amp;""))="SÍ",UPPER(TRIM(Datos!G999&amp;""))="SI",UPPER(TRIM(Datos!G999&amp;""))="NO"),IF(ISNUMBER(Datos!G999),AND(OR(G$1005="",Datos!G999&gt;=G$1005),OR(G$1006="",Datos!G999&lt;=G$1006)),FALSE),TRUE))))</f>
        <v>0.0</v>
      </c>
      <c r="H999">
        <f>IF(Datos!H999="",0,IF(AND(H$1008&lt;&gt;"",Datos!H999=H$1008),0,IF(H$1004=0,0,1-CHOOSE(H$1004,IF(ISNUMBER(Datos!H999),AND(OR(H$1005="",Datos!H999&gt;=H$1005),OR(H$1006="",Datos!H999&lt;=H$1006)),FALSE),IF(ISNUMBER(Datos!H999),AND(Datos!H999=INT(Datos!H999),AND(OR(H$1005="",Datos!H999&gt;=H$1005),OR(H$1006="",Datos!H999&lt;=H$1006))),FALSE),OR(ISNUMBER(FIND(";"&amp;UPPER(TRIM(Datos!H999&amp;""))&amp;"=",H$1007)),ISNUMBER(FIND(";"&amp;UPPER(TRIM(Datos!H999&amp;""))&amp;";",H$1007))),OR(UPPER(TRIM(Datos!H999&amp;""))="SÍ",UPPER(TRIM(Datos!H999&amp;""))="SI",UPPER(TRIM(Datos!H999&amp;""))="NO"),IF(ISNUMBER(Datos!H999),AND(OR(H$1005="",Datos!H999&gt;=H$1005),OR(H$1006="",Datos!H999&lt;=H$1006)),FALSE),TRUE))))</f>
        <v>0.0</v>
      </c>
      <c r="I999">
        <f>IF(Datos!I999="",0,IF(AND(I$1008&lt;&gt;"",Datos!I999=I$1008),0,IF(I$1004=0,0,1-CHOOSE(I$1004,IF(ISNUMBER(Datos!I999),AND(OR(I$1005="",Datos!I999&gt;=I$1005),OR(I$1006="",Datos!I999&lt;=I$1006)),FALSE),IF(ISNUMBER(Datos!I999),AND(Datos!I999=INT(Datos!I999),AND(OR(I$1005="",Datos!I999&gt;=I$1005),OR(I$1006="",Datos!I999&lt;=I$1006))),FALSE),OR(ISNUMBER(FIND(";"&amp;UPPER(TRIM(Datos!I999&amp;""))&amp;"=",I$1007)),ISNUMBER(FIND(";"&amp;UPPER(TRIM(Datos!I999&amp;""))&amp;";",I$1007))),OR(UPPER(TRIM(Datos!I999&amp;""))="SÍ",UPPER(TRIM(Datos!I999&amp;""))="SI",UPPER(TRIM(Datos!I999&amp;""))="NO"),IF(ISNUMBER(Datos!I999),AND(OR(I$1005="",Datos!I999&gt;=I$1005),OR(I$1006="",Datos!I999&lt;=I$1006)),FALSE),TRUE))))</f>
        <v>0.0</v>
      </c>
      <c r="J999">
        <f>IF(Datos!J999="",0,IF(AND(J$1008&lt;&gt;"",Datos!J999=J$1008),0,IF(J$1004=0,0,1-CHOOSE(J$1004,IF(ISNUMBER(Datos!J999),AND(OR(J$1005="",Datos!J999&gt;=J$1005),OR(J$1006="",Datos!J999&lt;=J$1006)),FALSE),IF(ISNUMBER(Datos!J999),AND(Datos!J999=INT(Datos!J999),AND(OR(J$1005="",Datos!J999&gt;=J$1005),OR(J$1006="",Datos!J999&lt;=J$1006))),FALSE),OR(ISNUMBER(FIND(";"&amp;UPPER(TRIM(Datos!J999&amp;""))&amp;"=",J$1007)),ISNUMBER(FIND(";"&amp;UPPER(TRIM(Datos!J999&amp;""))&amp;";",J$1007))),OR(UPPER(TRIM(Datos!J999&amp;""))="SÍ",UPPER(TRIM(Datos!J999&amp;""))="SI",UPPER(TRIM(Datos!J999&amp;""))="NO"),IF(ISNUMBER(Datos!J999),AND(OR(J$1005="",Datos!J999&gt;=J$1005),OR(J$1006="",Datos!J999&lt;=J$1006)),FALSE),TRUE))))</f>
        <v>0.0</v>
      </c>
      <c r="K999">
        <f>IF(Datos!K999="",0,IF(AND(K$1008&lt;&gt;"",Datos!K999=K$1008),0,IF(K$1004=0,0,1-CHOOSE(K$1004,IF(ISNUMBER(Datos!K999),AND(OR(K$1005="",Datos!K999&gt;=K$1005),OR(K$1006="",Datos!K999&lt;=K$1006)),FALSE),IF(ISNUMBER(Datos!K999),AND(Datos!K999=INT(Datos!K999),AND(OR(K$1005="",Datos!K999&gt;=K$1005),OR(K$1006="",Datos!K999&lt;=K$1006))),FALSE),OR(ISNUMBER(FIND(";"&amp;UPPER(TRIM(Datos!K999&amp;""))&amp;"=",K$1007)),ISNUMBER(FIND(";"&amp;UPPER(TRIM(Datos!K999&amp;""))&amp;";",K$1007))),OR(UPPER(TRIM(Datos!K999&amp;""))="SÍ",UPPER(TRIM(Datos!K999&amp;""))="SI",UPPER(TRIM(Datos!K999&amp;""))="NO"),IF(ISNUMBER(Datos!K999),AND(OR(K$1005="",Datos!K999&gt;=K$1005),OR(K$1006="",Datos!K999&lt;=K$1006)),FALSE),TRUE))))</f>
        <v>0.0</v>
      </c>
      <c r="L999">
        <f>IF(Datos!L999="",0,IF(AND(L$1008&lt;&gt;"",Datos!L999=L$1008),0,IF(L$1004=0,0,1-CHOOSE(L$1004,IF(ISNUMBER(Datos!L999),AND(OR(L$1005="",Datos!L999&gt;=L$1005),OR(L$1006="",Datos!L999&lt;=L$1006)),FALSE),IF(ISNUMBER(Datos!L999),AND(Datos!L999=INT(Datos!L999),AND(OR(L$1005="",Datos!L999&gt;=L$1005),OR(L$1006="",Datos!L999&lt;=L$1006))),FALSE),OR(ISNUMBER(FIND(";"&amp;UPPER(TRIM(Datos!L999&amp;""))&amp;"=",L$1007)),ISNUMBER(FIND(";"&amp;UPPER(TRIM(Datos!L999&amp;""))&amp;";",L$1007))),OR(UPPER(TRIM(Datos!L999&amp;""))="SÍ",UPPER(TRIM(Datos!L999&amp;""))="SI",UPPER(TRIM(Datos!L999&amp;""))="NO"),IF(ISNUMBER(Datos!L999),AND(OR(L$1005="",Datos!L999&gt;=L$1005),OR(L$1006="",Datos!L999&lt;=L$1006)),FALSE),TRUE))))</f>
        <v>0.0</v>
      </c>
      <c r="M999">
        <f>IF(Datos!M999="",0,IF(AND(M$1008&lt;&gt;"",Datos!M999=M$1008),0,IF(M$1004=0,0,1-CHOOSE(M$1004,IF(ISNUMBER(Datos!M999),AND(OR(M$1005="",Datos!M999&gt;=M$1005),OR(M$1006="",Datos!M999&lt;=M$1006)),FALSE),IF(ISNUMBER(Datos!M999),AND(Datos!M999=INT(Datos!M999),AND(OR(M$1005="",Datos!M999&gt;=M$1005),OR(M$1006="",Datos!M999&lt;=M$1006))),FALSE),OR(ISNUMBER(FIND(";"&amp;UPPER(TRIM(Datos!M999&amp;""))&amp;"=",M$1007)),ISNUMBER(FIND(";"&amp;UPPER(TRIM(Datos!M999&amp;""))&amp;";",M$1007))),OR(UPPER(TRIM(Datos!M999&amp;""))="SÍ",UPPER(TRIM(Datos!M999&amp;""))="SI",UPPER(TRIM(Datos!M999&amp;""))="NO"),IF(ISNUMBER(Datos!M999),AND(OR(M$1005="",Datos!M999&gt;=M$1005),OR(M$1006="",Datos!M999&lt;=M$1006)),FALSE),TRUE))))</f>
        <v>0.0</v>
      </c>
      <c r="N999">
        <f>IF(Datos!N999="",0,IF(AND(N$1008&lt;&gt;"",Datos!N999=N$1008),0,IF(N$1004=0,0,1-CHOOSE(N$1004,IF(ISNUMBER(Datos!N999),AND(OR(N$1005="",Datos!N999&gt;=N$1005),OR(N$1006="",Datos!N999&lt;=N$1006)),FALSE),IF(ISNUMBER(Datos!N999),AND(Datos!N999=INT(Datos!N999),AND(OR(N$1005="",Datos!N999&gt;=N$1005),OR(N$1006="",Datos!N999&lt;=N$1006))),FALSE),OR(ISNUMBER(FIND(";"&amp;UPPER(TRIM(Datos!N999&amp;""))&amp;"=",N$1007)),ISNUMBER(FIND(";"&amp;UPPER(TRIM(Datos!N999&amp;""))&amp;";",N$1007))),OR(UPPER(TRIM(Datos!N999&amp;""))="SÍ",UPPER(TRIM(Datos!N999&amp;""))="SI",UPPER(TRIM(Datos!N999&amp;""))="NO"),IF(ISNUMBER(Datos!N999),AND(OR(N$1005="",Datos!N999&gt;=N$1005),OR(N$1006="",Datos!N999&lt;=N$1006)),FALSE),TRUE))))</f>
        <v>0.0</v>
      </c>
      <c r="O999">
        <f>IF(Datos!O999="",0,IF(AND(O$1008&lt;&gt;"",Datos!O999=O$1008),0,IF(O$1004=0,0,1-CHOOSE(O$1004,IF(ISNUMBER(Datos!O999),AND(OR(O$1005="",Datos!O999&gt;=O$1005),OR(O$1006="",Datos!O999&lt;=O$1006)),FALSE),IF(ISNUMBER(Datos!O999),AND(Datos!O999=INT(Datos!O999),AND(OR(O$1005="",Datos!O999&gt;=O$1005),OR(O$1006="",Datos!O999&lt;=O$1006))),FALSE),OR(ISNUMBER(FIND(";"&amp;UPPER(TRIM(Datos!O999&amp;""))&amp;"=",O$1007)),ISNUMBER(FIND(";"&amp;UPPER(TRIM(Datos!O999&amp;""))&amp;";",O$1007))),OR(UPPER(TRIM(Datos!O999&amp;""))="SÍ",UPPER(TRIM(Datos!O999&amp;""))="SI",UPPER(TRIM(Datos!O999&amp;""))="NO"),IF(ISNUMBER(Datos!O999),AND(OR(O$1005="",Datos!O999&gt;=O$1005),OR(O$1006="",Datos!O999&lt;=O$1006)),FALSE),TRUE))))</f>
        <v>0.0</v>
      </c>
      <c r="P999">
        <f>IF(Datos!P999="",0,IF(AND(P$1008&lt;&gt;"",Datos!P999=P$1008),0,IF(P$1004=0,0,1-CHOOSE(P$1004,IF(ISNUMBER(Datos!P999),AND(OR(P$1005="",Datos!P999&gt;=P$1005),OR(P$1006="",Datos!P999&lt;=P$1006)),FALSE),IF(ISNUMBER(Datos!P999),AND(Datos!P999=INT(Datos!P999),AND(OR(P$1005="",Datos!P999&gt;=P$1005),OR(P$1006="",Datos!P999&lt;=P$1006))),FALSE),OR(ISNUMBER(FIND(";"&amp;UPPER(TRIM(Datos!P999&amp;""))&amp;"=",P$1007)),ISNUMBER(FIND(";"&amp;UPPER(TRIM(Datos!P999&amp;""))&amp;";",P$1007))),OR(UPPER(TRIM(Datos!P999&amp;""))="SÍ",UPPER(TRIM(Datos!P999&amp;""))="SI",UPPER(TRIM(Datos!P999&amp;""))="NO"),IF(ISNUMBER(Datos!P999),AND(OR(P$1005="",Datos!P999&gt;=P$1005),OR(P$1006="",Datos!P999&lt;=P$1006)),FALSE),TRUE))))</f>
        <v>0.0</v>
      </c>
      <c r="Q999">
        <f>IF(Datos!Q999="",0,IF(AND(Q$1008&lt;&gt;"",Datos!Q999=Q$1008),0,IF(Q$1004=0,0,1-CHOOSE(Q$1004,IF(ISNUMBER(Datos!Q999),AND(OR(Q$1005="",Datos!Q999&gt;=Q$1005),OR(Q$1006="",Datos!Q999&lt;=Q$1006)),FALSE),IF(ISNUMBER(Datos!Q999),AND(Datos!Q999=INT(Datos!Q999),AND(OR(Q$1005="",Datos!Q999&gt;=Q$1005),OR(Q$1006="",Datos!Q999&lt;=Q$1006))),FALSE),OR(ISNUMBER(FIND(";"&amp;UPPER(TRIM(Datos!Q999&amp;""))&amp;"=",Q$1007)),ISNUMBER(FIND(";"&amp;UPPER(TRIM(Datos!Q999&amp;""))&amp;";",Q$1007))),OR(UPPER(TRIM(Datos!Q999&amp;""))="SÍ",UPPER(TRIM(Datos!Q999&amp;""))="SI",UPPER(TRIM(Datos!Q999&amp;""))="NO"),IF(ISNUMBER(Datos!Q999),AND(OR(Q$1005="",Datos!Q999&gt;=Q$1005),OR(Q$1006="",Datos!Q999&lt;=Q$1006)),FALSE),TRUE))))</f>
        <v>0.0</v>
      </c>
      <c r="R999">
        <f>IF(Datos!R999="",0,IF(AND(R$1008&lt;&gt;"",Datos!R999=R$1008),0,IF(R$1004=0,0,1-CHOOSE(R$1004,IF(ISNUMBER(Datos!R999),AND(OR(R$1005="",Datos!R999&gt;=R$1005),OR(R$1006="",Datos!R999&lt;=R$1006)),FALSE),IF(ISNUMBER(Datos!R999),AND(Datos!R999=INT(Datos!R999),AND(OR(R$1005="",Datos!R999&gt;=R$1005),OR(R$1006="",Datos!R999&lt;=R$1006))),FALSE),OR(ISNUMBER(FIND(";"&amp;UPPER(TRIM(Datos!R999&amp;""))&amp;"=",R$1007)),ISNUMBER(FIND(";"&amp;UPPER(TRIM(Datos!R999&amp;""))&amp;";",R$1007))),OR(UPPER(TRIM(Datos!R999&amp;""))="SÍ",UPPER(TRIM(Datos!R999&amp;""))="SI",UPPER(TRIM(Datos!R999&amp;""))="NO"),IF(ISNUMBER(Datos!R999),AND(OR(R$1005="",Datos!R999&gt;=R$1005),OR(R$1006="",Datos!R999&lt;=R$1006)),FALSE),TRUE))))</f>
        <v>0.0</v>
      </c>
      <c r="S999">
        <f>IF(Datos!S999="",0,IF(AND(S$1008&lt;&gt;"",Datos!S999=S$1008),0,IF(S$1004=0,0,1-CHOOSE(S$1004,IF(ISNUMBER(Datos!S999),AND(OR(S$1005="",Datos!S999&gt;=S$1005),OR(S$1006="",Datos!S999&lt;=S$1006)),FALSE),IF(ISNUMBER(Datos!S999),AND(Datos!S999=INT(Datos!S999),AND(OR(S$1005="",Datos!S999&gt;=S$1005),OR(S$1006="",Datos!S999&lt;=S$1006))),FALSE),OR(ISNUMBER(FIND(";"&amp;UPPER(TRIM(Datos!S999&amp;""))&amp;"=",S$1007)),ISNUMBER(FIND(";"&amp;UPPER(TRIM(Datos!S999&amp;""))&amp;";",S$1007))),OR(UPPER(TRIM(Datos!S999&amp;""))="SÍ",UPPER(TRIM(Datos!S999&amp;""))="SI",UPPER(TRIM(Datos!S999&amp;""))="NO"),IF(ISNUMBER(Datos!S999),AND(OR(S$1005="",Datos!S999&gt;=S$1005),OR(S$1006="",Datos!S999&lt;=S$1006)),FALSE),TRUE))))</f>
        <v>0.0</v>
      </c>
      <c r="T999">
        <f>IF(Datos!T999="",0,IF(AND(T$1008&lt;&gt;"",Datos!T999=T$1008),0,IF(T$1004=0,0,1-CHOOSE(T$1004,IF(ISNUMBER(Datos!T999),AND(OR(T$1005="",Datos!T999&gt;=T$1005),OR(T$1006="",Datos!T999&lt;=T$1006)),FALSE),IF(ISNUMBER(Datos!T999),AND(Datos!T999=INT(Datos!T999),AND(OR(T$1005="",Datos!T999&gt;=T$1005),OR(T$1006="",Datos!T999&lt;=T$1006))),FALSE),OR(ISNUMBER(FIND(";"&amp;UPPER(TRIM(Datos!T999&amp;""))&amp;"=",T$1007)),ISNUMBER(FIND(";"&amp;UPPER(TRIM(Datos!T999&amp;""))&amp;";",T$1007))),OR(UPPER(TRIM(Datos!T999&amp;""))="SÍ",UPPER(TRIM(Datos!T999&amp;""))="SI",UPPER(TRIM(Datos!T999&amp;""))="NO"),IF(ISNUMBER(Datos!T999),AND(OR(T$1005="",Datos!T999&gt;=T$1005),OR(T$1006="",Datos!T999&lt;=T$1006)),FALSE),TRUE))))</f>
        <v>0.0</v>
      </c>
      <c r="U999">
        <f>IF(Datos!U999="",0,IF(AND(U$1008&lt;&gt;"",Datos!U999=U$1008),0,IF(U$1004=0,0,1-CHOOSE(U$1004,IF(ISNUMBER(Datos!U999),AND(OR(U$1005="",Datos!U999&gt;=U$1005),OR(U$1006="",Datos!U999&lt;=U$1006)),FALSE),IF(ISNUMBER(Datos!U999),AND(Datos!U999=INT(Datos!U999),AND(OR(U$1005="",Datos!U999&gt;=U$1005),OR(U$1006="",Datos!U999&lt;=U$1006))),FALSE),OR(ISNUMBER(FIND(";"&amp;UPPER(TRIM(Datos!U999&amp;""))&amp;"=",U$1007)),ISNUMBER(FIND(";"&amp;UPPER(TRIM(Datos!U999&amp;""))&amp;";",U$1007))),OR(UPPER(TRIM(Datos!U999&amp;""))="SÍ",UPPER(TRIM(Datos!U999&amp;""))="SI",UPPER(TRIM(Datos!U999&amp;""))="NO"),IF(ISNUMBER(Datos!U999),AND(OR(U$1005="",Datos!U999&gt;=U$1005),OR(U$1006="",Datos!U999&lt;=U$1006)),FALSE),TRUE))))</f>
        <v>0.0</v>
      </c>
      <c r="V999">
        <f>IF(Datos!V999="",0,IF(AND(V$1008&lt;&gt;"",Datos!V999=V$1008),0,IF(V$1004=0,0,1-CHOOSE(V$1004,IF(ISNUMBER(Datos!V999),AND(OR(V$1005="",Datos!V999&gt;=V$1005),OR(V$1006="",Datos!V999&lt;=V$1006)),FALSE),IF(ISNUMBER(Datos!V999),AND(Datos!V999=INT(Datos!V999),AND(OR(V$1005="",Datos!V999&gt;=V$1005),OR(V$1006="",Datos!V999&lt;=V$1006))),FALSE),OR(ISNUMBER(FIND(";"&amp;UPPER(TRIM(Datos!V999&amp;""))&amp;"=",V$1007)),ISNUMBER(FIND(";"&amp;UPPER(TRIM(Datos!V999&amp;""))&amp;";",V$1007))),OR(UPPER(TRIM(Datos!V999&amp;""))="SÍ",UPPER(TRIM(Datos!V999&amp;""))="SI",UPPER(TRIM(Datos!V999&amp;""))="NO"),IF(ISNUMBER(Datos!V999),AND(OR(V$1005="",Datos!V999&gt;=V$1005),OR(V$1006="",Datos!V999&lt;=V$1006)),FALSE),TRUE))))</f>
        <v>0.0</v>
      </c>
      <c r="W999">
        <f>IF(Datos!W999="",0,IF(AND(W$1008&lt;&gt;"",Datos!W999=W$1008),0,IF(W$1004=0,0,1-CHOOSE(W$1004,IF(ISNUMBER(Datos!W999),AND(OR(W$1005="",Datos!W999&gt;=W$1005),OR(W$1006="",Datos!W999&lt;=W$1006)),FALSE),IF(ISNUMBER(Datos!W999),AND(Datos!W999=INT(Datos!W999),AND(OR(W$1005="",Datos!W999&gt;=W$1005),OR(W$1006="",Datos!W999&lt;=W$1006))),FALSE),OR(ISNUMBER(FIND(";"&amp;UPPER(TRIM(Datos!W999&amp;""))&amp;"=",W$1007)),ISNUMBER(FIND(";"&amp;UPPER(TRIM(Datos!W999&amp;""))&amp;";",W$1007))),OR(UPPER(TRIM(Datos!W999&amp;""))="SÍ",UPPER(TRIM(Datos!W999&amp;""))="SI",UPPER(TRIM(Datos!W999&amp;""))="NO"),IF(ISNUMBER(Datos!W999),AND(OR(W$1005="",Datos!W999&gt;=W$1005),OR(W$1006="",Datos!W999&lt;=W$1006)),FALSE),TRUE))))</f>
        <v>0.0</v>
      </c>
      <c r="X999">
        <f>IF(Datos!X999="",0,IF(AND(X$1008&lt;&gt;"",Datos!X999=X$1008),0,IF(X$1004=0,0,1-CHOOSE(X$1004,IF(ISNUMBER(Datos!X999),AND(OR(X$1005="",Datos!X999&gt;=X$1005),OR(X$1006="",Datos!X999&lt;=X$1006)),FALSE),IF(ISNUMBER(Datos!X999),AND(Datos!X999=INT(Datos!X999),AND(OR(X$1005="",Datos!X999&gt;=X$1005),OR(X$1006="",Datos!X999&lt;=X$1006))),FALSE),OR(ISNUMBER(FIND(";"&amp;UPPER(TRIM(Datos!X999&amp;""))&amp;"=",X$1007)),ISNUMBER(FIND(";"&amp;UPPER(TRIM(Datos!X999&amp;""))&amp;";",X$1007))),OR(UPPER(TRIM(Datos!X999&amp;""))="SÍ",UPPER(TRIM(Datos!X999&amp;""))="SI",UPPER(TRIM(Datos!X999&amp;""))="NO"),IF(ISNUMBER(Datos!X999),AND(OR(X$1005="",Datos!X999&gt;=X$1005),OR(X$1006="",Datos!X999&lt;=X$1006)),FALSE),TRUE))))</f>
        <v>0.0</v>
      </c>
      <c r="Y999">
        <f>IF(Datos!Y999="",0,IF(AND(Y$1008&lt;&gt;"",Datos!Y999=Y$1008),0,IF(Y$1004=0,0,1-CHOOSE(Y$1004,IF(ISNUMBER(Datos!Y999),AND(OR(Y$1005="",Datos!Y999&gt;=Y$1005),OR(Y$1006="",Datos!Y999&lt;=Y$1006)),FALSE),IF(ISNUMBER(Datos!Y999),AND(Datos!Y999=INT(Datos!Y999),AND(OR(Y$1005="",Datos!Y999&gt;=Y$1005),OR(Y$1006="",Datos!Y999&lt;=Y$1006))),FALSE),OR(ISNUMBER(FIND(";"&amp;UPPER(TRIM(Datos!Y999&amp;""))&amp;"=",Y$1007)),ISNUMBER(FIND(";"&amp;UPPER(TRIM(Datos!Y999&amp;""))&amp;";",Y$1007))),OR(UPPER(TRIM(Datos!Y999&amp;""))="SÍ",UPPER(TRIM(Datos!Y999&amp;""))="SI",UPPER(TRIM(Datos!Y999&amp;""))="NO"),IF(ISNUMBER(Datos!Y999),AND(OR(Y$1005="",Datos!Y999&gt;=Y$1005),OR(Y$1006="",Datos!Y999&lt;=Y$1006)),FALSE),TRUE))))</f>
        <v>0.0</v>
      </c>
      <c r="Z999">
        <f>IF(Datos!Z999="",0,IF(AND(Z$1008&lt;&gt;"",Datos!Z999=Z$1008),0,IF(Z$1004=0,0,1-CHOOSE(Z$1004,IF(ISNUMBER(Datos!Z999),AND(OR(Z$1005="",Datos!Z999&gt;=Z$1005),OR(Z$1006="",Datos!Z999&lt;=Z$1006)),FALSE),IF(ISNUMBER(Datos!Z999),AND(Datos!Z999=INT(Datos!Z999),AND(OR(Z$1005="",Datos!Z999&gt;=Z$1005),OR(Z$1006="",Datos!Z999&lt;=Z$1006))),FALSE),OR(ISNUMBER(FIND(";"&amp;UPPER(TRIM(Datos!Z999&amp;""))&amp;"=",Z$1007)),ISNUMBER(FIND(";"&amp;UPPER(TRIM(Datos!Z999&amp;""))&amp;";",Z$1007))),OR(UPPER(TRIM(Datos!Z999&amp;""))="SÍ",UPPER(TRIM(Datos!Z999&amp;""))="SI",UPPER(TRIM(Datos!Z999&amp;""))="NO"),IF(ISNUMBER(Datos!Z999),AND(OR(Z$1005="",Datos!Z999&gt;=Z$1005),OR(Z$1006="",Datos!Z999&lt;=Z$1006)),FALSE),TRUE))))</f>
        <v>0.0</v>
      </c>
      <c r="AA999">
        <f>IF(Datos!AA999="",0,IF(AND(AA$1008&lt;&gt;"",Datos!AA999=AA$1008),0,IF(AA$1004=0,0,1-CHOOSE(AA$1004,IF(ISNUMBER(Datos!AA999),AND(OR(AA$1005="",Datos!AA999&gt;=AA$1005),OR(AA$1006="",Datos!AA999&lt;=AA$1006)),FALSE),IF(ISNUMBER(Datos!AA999),AND(Datos!AA999=INT(Datos!AA999),AND(OR(AA$1005="",Datos!AA999&gt;=AA$1005),OR(AA$1006="",Datos!AA999&lt;=AA$1006))),FALSE),OR(ISNUMBER(FIND(";"&amp;UPPER(TRIM(Datos!AA999&amp;""))&amp;"=",AA$1007)),ISNUMBER(FIND(";"&amp;UPPER(TRIM(Datos!AA999&amp;""))&amp;";",AA$1007))),OR(UPPER(TRIM(Datos!AA999&amp;""))="SÍ",UPPER(TRIM(Datos!AA999&amp;""))="SI",UPPER(TRIM(Datos!AA999&amp;""))="NO"),IF(ISNUMBER(Datos!AA999),AND(OR(AA$1005="",Datos!AA999&gt;=AA$1005),OR(AA$1006="",Datos!AA999&lt;=AA$1006)),FALSE),TRUE))))</f>
        <v>0.0</v>
      </c>
      <c r="AB999">
        <f>IF(Datos!AB999="",0,IF(AND(AB$1008&lt;&gt;"",Datos!AB999=AB$1008),0,IF(AB$1004=0,0,1-CHOOSE(AB$1004,IF(ISNUMBER(Datos!AB999),AND(OR(AB$1005="",Datos!AB999&gt;=AB$1005),OR(AB$1006="",Datos!AB999&lt;=AB$1006)),FALSE),IF(ISNUMBER(Datos!AB999),AND(Datos!AB999=INT(Datos!AB999),AND(OR(AB$1005="",Datos!AB999&gt;=AB$1005),OR(AB$1006="",Datos!AB999&lt;=AB$1006))),FALSE),OR(ISNUMBER(FIND(";"&amp;UPPER(TRIM(Datos!AB999&amp;""))&amp;"=",AB$1007)),ISNUMBER(FIND(";"&amp;UPPER(TRIM(Datos!AB999&amp;""))&amp;";",AB$1007))),OR(UPPER(TRIM(Datos!AB999&amp;""))="SÍ",UPPER(TRIM(Datos!AB999&amp;""))="SI",UPPER(TRIM(Datos!AB999&amp;""))="NO"),IF(ISNUMBER(Datos!AB999),AND(OR(AB$1005="",Datos!AB999&gt;=AB$1005),OR(AB$1006="",Datos!AB999&lt;=AB$1006)),FALSE),TRUE))))</f>
        <v>0.0</v>
      </c>
      <c r="AC999">
        <f>IF(Datos!AC999="",0,IF(AND(AC$1008&lt;&gt;"",Datos!AC999=AC$1008),0,IF(AC$1004=0,0,1-CHOOSE(AC$1004,IF(ISNUMBER(Datos!AC999),AND(OR(AC$1005="",Datos!AC999&gt;=AC$1005),OR(AC$1006="",Datos!AC999&lt;=AC$1006)),FALSE),IF(ISNUMBER(Datos!AC999),AND(Datos!AC999=INT(Datos!AC999),AND(OR(AC$1005="",Datos!AC999&gt;=AC$1005),OR(AC$1006="",Datos!AC999&lt;=AC$1006))),FALSE),OR(ISNUMBER(FIND(";"&amp;UPPER(TRIM(Datos!AC999&amp;""))&amp;"=",AC$1007)),ISNUMBER(FIND(";"&amp;UPPER(TRIM(Datos!AC999&amp;""))&amp;";",AC$1007))),OR(UPPER(TRIM(Datos!AC999&amp;""))="SÍ",UPPER(TRIM(Datos!AC999&amp;""))="SI",UPPER(TRIM(Datos!AC999&amp;""))="NO"),IF(ISNUMBER(Datos!AC999),AND(OR(AC$1005="",Datos!AC999&gt;=AC$1005),OR(AC$1006="",Datos!AC999&lt;=AC$1006)),FALSE),TRUE))))</f>
        <v>0.0</v>
      </c>
      <c r="AD999">
        <f>IF(Datos!AD999="",0,IF(AND(AD$1008&lt;&gt;"",Datos!AD999=AD$1008),0,IF(AD$1004=0,0,1-CHOOSE(AD$1004,IF(ISNUMBER(Datos!AD999),AND(OR(AD$1005="",Datos!AD999&gt;=AD$1005),OR(AD$1006="",Datos!AD999&lt;=AD$1006)),FALSE),IF(ISNUMBER(Datos!AD999),AND(Datos!AD999=INT(Datos!AD999),AND(OR(AD$1005="",Datos!AD999&gt;=AD$1005),OR(AD$1006="",Datos!AD999&lt;=AD$1006))),FALSE),OR(ISNUMBER(FIND(";"&amp;UPPER(TRIM(Datos!AD999&amp;""))&amp;"=",AD$1007)),ISNUMBER(FIND(";"&amp;UPPER(TRIM(Datos!AD999&amp;""))&amp;";",AD$1007))),OR(UPPER(TRIM(Datos!AD999&amp;""))="SÍ",UPPER(TRIM(Datos!AD999&amp;""))="SI",UPPER(TRIM(Datos!AD999&amp;""))="NO"),IF(ISNUMBER(Datos!AD999),AND(OR(AD$1005="",Datos!AD999&gt;=AD$1005),OR(AD$1006="",Datos!AD999&lt;=AD$1006)),FALSE),TRUE))))</f>
        <v>0.0</v>
      </c>
      <c r="AE999">
        <f>IF(Datos!AE999="",0,IF(AND(AE$1008&lt;&gt;"",Datos!AE999=AE$1008),0,IF(AE$1004=0,0,1-CHOOSE(AE$1004,IF(ISNUMBER(Datos!AE999),AND(OR(AE$1005="",Datos!AE999&gt;=AE$1005),OR(AE$1006="",Datos!AE999&lt;=AE$1006)),FALSE),IF(ISNUMBER(Datos!AE999),AND(Datos!AE999=INT(Datos!AE999),AND(OR(AE$1005="",Datos!AE999&gt;=AE$1005),OR(AE$1006="",Datos!AE999&lt;=AE$1006))),FALSE),OR(ISNUMBER(FIND(";"&amp;UPPER(TRIM(Datos!AE999&amp;""))&amp;"=",AE$1007)),ISNUMBER(FIND(";"&amp;UPPER(TRIM(Datos!AE999&amp;""))&amp;";",AE$1007))),OR(UPPER(TRIM(Datos!AE999&amp;""))="SÍ",UPPER(TRIM(Datos!AE999&amp;""))="SI",UPPER(TRIM(Datos!AE999&amp;""))="NO"),IF(ISNUMBER(Datos!AE999),AND(OR(AE$1005="",Datos!AE999&gt;=AE$1005),OR(AE$1006="",Datos!AE999&lt;=AE$1006)),FALSE),TRUE))))</f>
        <v>0.0</v>
      </c>
    </row>
    <row r="1000" spans="2:31">
      <c r="B1000">
        <f>IF(Datos!B1000="",0,IF(AND(B$1008&lt;&gt;"",Datos!B1000=B$1008),0,IF(B$1004=0,0,1-CHOOSE(B$1004,IF(ISNUMBER(Datos!B1000),AND(OR(B$1005="",Datos!B1000&gt;=B$1005),OR(B$1006="",Datos!B1000&lt;=B$1006)),FALSE),IF(ISNUMBER(Datos!B1000),AND(Datos!B1000=INT(Datos!B1000),AND(OR(B$1005="",Datos!B1000&gt;=B$1005),OR(B$1006="",Datos!B1000&lt;=B$1006))),FALSE),OR(ISNUMBER(FIND(";"&amp;UPPER(TRIM(Datos!B1000&amp;""))&amp;"=",B$1007)),ISNUMBER(FIND(";"&amp;UPPER(TRIM(Datos!B1000&amp;""))&amp;";",B$1007))),OR(UPPER(TRIM(Datos!B1000&amp;""))="SÍ",UPPER(TRIM(Datos!B1000&amp;""))="SI",UPPER(TRIM(Datos!B1000&amp;""))="NO"),IF(ISNUMBER(Datos!B1000),AND(OR(B$1005="",Datos!B1000&gt;=B$1005),OR(B$1006="",Datos!B1000&lt;=B$1006)),FALSE),TRUE))))</f>
        <v>0.0</v>
      </c>
      <c r="C1000">
        <f>IF(Datos!C1000="",0,IF(AND(C$1008&lt;&gt;"",Datos!C1000=C$1008),0,IF(C$1004=0,0,1-CHOOSE(C$1004,IF(ISNUMBER(Datos!C1000),AND(OR(C$1005="",Datos!C1000&gt;=C$1005),OR(C$1006="",Datos!C1000&lt;=C$1006)),FALSE),IF(ISNUMBER(Datos!C1000),AND(Datos!C1000=INT(Datos!C1000),AND(OR(C$1005="",Datos!C1000&gt;=C$1005),OR(C$1006="",Datos!C1000&lt;=C$1006))),FALSE),OR(ISNUMBER(FIND(";"&amp;UPPER(TRIM(Datos!C1000&amp;""))&amp;"=",C$1007)),ISNUMBER(FIND(";"&amp;UPPER(TRIM(Datos!C1000&amp;""))&amp;";",C$1007))),OR(UPPER(TRIM(Datos!C1000&amp;""))="SÍ",UPPER(TRIM(Datos!C1000&amp;""))="SI",UPPER(TRIM(Datos!C1000&amp;""))="NO"),IF(ISNUMBER(Datos!C1000),AND(OR(C$1005="",Datos!C1000&gt;=C$1005),OR(C$1006="",Datos!C1000&lt;=C$1006)),FALSE),TRUE))))</f>
        <v>0.0</v>
      </c>
      <c r="D1000">
        <f>IF(Datos!D1000="",0,IF(AND(D$1008&lt;&gt;"",Datos!D1000=D$1008),0,IF(D$1004=0,0,1-CHOOSE(D$1004,IF(ISNUMBER(Datos!D1000),AND(OR(D$1005="",Datos!D1000&gt;=D$1005),OR(D$1006="",Datos!D1000&lt;=D$1006)),FALSE),IF(ISNUMBER(Datos!D1000),AND(Datos!D1000=INT(Datos!D1000),AND(OR(D$1005="",Datos!D1000&gt;=D$1005),OR(D$1006="",Datos!D1000&lt;=D$1006))),FALSE),OR(ISNUMBER(FIND(";"&amp;UPPER(TRIM(Datos!D1000&amp;""))&amp;"=",D$1007)),ISNUMBER(FIND(";"&amp;UPPER(TRIM(Datos!D1000&amp;""))&amp;";",D$1007))),OR(UPPER(TRIM(Datos!D1000&amp;""))="SÍ",UPPER(TRIM(Datos!D1000&amp;""))="SI",UPPER(TRIM(Datos!D1000&amp;""))="NO"),IF(ISNUMBER(Datos!D1000),AND(OR(D$1005="",Datos!D1000&gt;=D$1005),OR(D$1006="",Datos!D1000&lt;=D$1006)),FALSE),TRUE))))</f>
        <v>0.0</v>
      </c>
      <c r="E1000">
        <f>IF(Datos!E1000="",0,IF(AND(E$1008&lt;&gt;"",Datos!E1000=E$1008),0,IF(E$1004=0,0,1-CHOOSE(E$1004,IF(ISNUMBER(Datos!E1000),AND(OR(E$1005="",Datos!E1000&gt;=E$1005),OR(E$1006="",Datos!E1000&lt;=E$1006)),FALSE),IF(ISNUMBER(Datos!E1000),AND(Datos!E1000=INT(Datos!E1000),AND(OR(E$1005="",Datos!E1000&gt;=E$1005),OR(E$1006="",Datos!E1000&lt;=E$1006))),FALSE),OR(ISNUMBER(FIND(";"&amp;UPPER(TRIM(Datos!E1000&amp;""))&amp;"=",E$1007)),ISNUMBER(FIND(";"&amp;UPPER(TRIM(Datos!E1000&amp;""))&amp;";",E$1007))),OR(UPPER(TRIM(Datos!E1000&amp;""))="SÍ",UPPER(TRIM(Datos!E1000&amp;""))="SI",UPPER(TRIM(Datos!E1000&amp;""))="NO"),IF(ISNUMBER(Datos!E1000),AND(OR(E$1005="",Datos!E1000&gt;=E$1005),OR(E$1006="",Datos!E1000&lt;=E$1006)),FALSE),TRUE))))</f>
        <v>0.0</v>
      </c>
      <c r="F1000">
        <f>IF(Datos!F1000="",0,IF(AND(F$1008&lt;&gt;"",Datos!F1000=F$1008),0,IF(F$1004=0,0,1-CHOOSE(F$1004,IF(ISNUMBER(Datos!F1000),AND(OR(F$1005="",Datos!F1000&gt;=F$1005),OR(F$1006="",Datos!F1000&lt;=F$1006)),FALSE),IF(ISNUMBER(Datos!F1000),AND(Datos!F1000=INT(Datos!F1000),AND(OR(F$1005="",Datos!F1000&gt;=F$1005),OR(F$1006="",Datos!F1000&lt;=F$1006))),FALSE),OR(ISNUMBER(FIND(";"&amp;UPPER(TRIM(Datos!F1000&amp;""))&amp;"=",F$1007)),ISNUMBER(FIND(";"&amp;UPPER(TRIM(Datos!F1000&amp;""))&amp;";",F$1007))),OR(UPPER(TRIM(Datos!F1000&amp;""))="SÍ",UPPER(TRIM(Datos!F1000&amp;""))="SI",UPPER(TRIM(Datos!F1000&amp;""))="NO"),IF(ISNUMBER(Datos!F1000),AND(OR(F$1005="",Datos!F1000&gt;=F$1005),OR(F$1006="",Datos!F1000&lt;=F$1006)),FALSE),TRUE))))</f>
        <v>0.0</v>
      </c>
      <c r="G1000">
        <f>IF(Datos!G1000="",0,IF(AND(G$1008&lt;&gt;"",Datos!G1000=G$1008),0,IF(G$1004=0,0,1-CHOOSE(G$1004,IF(ISNUMBER(Datos!G1000),AND(OR(G$1005="",Datos!G1000&gt;=G$1005),OR(G$1006="",Datos!G1000&lt;=G$1006)),FALSE),IF(ISNUMBER(Datos!G1000),AND(Datos!G1000=INT(Datos!G1000),AND(OR(G$1005="",Datos!G1000&gt;=G$1005),OR(G$1006="",Datos!G1000&lt;=G$1006))),FALSE),OR(ISNUMBER(FIND(";"&amp;UPPER(TRIM(Datos!G1000&amp;""))&amp;"=",G$1007)),ISNUMBER(FIND(";"&amp;UPPER(TRIM(Datos!G1000&amp;""))&amp;";",G$1007))),OR(UPPER(TRIM(Datos!G1000&amp;""))="SÍ",UPPER(TRIM(Datos!G1000&amp;""))="SI",UPPER(TRIM(Datos!G1000&amp;""))="NO"),IF(ISNUMBER(Datos!G1000),AND(OR(G$1005="",Datos!G1000&gt;=G$1005),OR(G$1006="",Datos!G1000&lt;=G$1006)),FALSE),TRUE))))</f>
        <v>0.0</v>
      </c>
      <c r="H1000">
        <f>IF(Datos!H1000="",0,IF(AND(H$1008&lt;&gt;"",Datos!H1000=H$1008),0,IF(H$1004=0,0,1-CHOOSE(H$1004,IF(ISNUMBER(Datos!H1000),AND(OR(H$1005="",Datos!H1000&gt;=H$1005),OR(H$1006="",Datos!H1000&lt;=H$1006)),FALSE),IF(ISNUMBER(Datos!H1000),AND(Datos!H1000=INT(Datos!H1000),AND(OR(H$1005="",Datos!H1000&gt;=H$1005),OR(H$1006="",Datos!H1000&lt;=H$1006))),FALSE),OR(ISNUMBER(FIND(";"&amp;UPPER(TRIM(Datos!H1000&amp;""))&amp;"=",H$1007)),ISNUMBER(FIND(";"&amp;UPPER(TRIM(Datos!H1000&amp;""))&amp;";",H$1007))),OR(UPPER(TRIM(Datos!H1000&amp;""))="SÍ",UPPER(TRIM(Datos!H1000&amp;""))="SI",UPPER(TRIM(Datos!H1000&amp;""))="NO"),IF(ISNUMBER(Datos!H1000),AND(OR(H$1005="",Datos!H1000&gt;=H$1005),OR(H$1006="",Datos!H1000&lt;=H$1006)),FALSE),TRUE))))</f>
        <v>0.0</v>
      </c>
      <c r="I1000">
        <f>IF(Datos!I1000="",0,IF(AND(I$1008&lt;&gt;"",Datos!I1000=I$1008),0,IF(I$1004=0,0,1-CHOOSE(I$1004,IF(ISNUMBER(Datos!I1000),AND(OR(I$1005="",Datos!I1000&gt;=I$1005),OR(I$1006="",Datos!I1000&lt;=I$1006)),FALSE),IF(ISNUMBER(Datos!I1000),AND(Datos!I1000=INT(Datos!I1000),AND(OR(I$1005="",Datos!I1000&gt;=I$1005),OR(I$1006="",Datos!I1000&lt;=I$1006))),FALSE),OR(ISNUMBER(FIND(";"&amp;UPPER(TRIM(Datos!I1000&amp;""))&amp;"=",I$1007)),ISNUMBER(FIND(";"&amp;UPPER(TRIM(Datos!I1000&amp;""))&amp;";",I$1007))),OR(UPPER(TRIM(Datos!I1000&amp;""))="SÍ",UPPER(TRIM(Datos!I1000&amp;""))="SI",UPPER(TRIM(Datos!I1000&amp;""))="NO"),IF(ISNUMBER(Datos!I1000),AND(OR(I$1005="",Datos!I1000&gt;=I$1005),OR(I$1006="",Datos!I1000&lt;=I$1006)),FALSE),TRUE))))</f>
        <v>0.0</v>
      </c>
      <c r="J1000">
        <f>IF(Datos!J1000="",0,IF(AND(J$1008&lt;&gt;"",Datos!J1000=J$1008),0,IF(J$1004=0,0,1-CHOOSE(J$1004,IF(ISNUMBER(Datos!J1000),AND(OR(J$1005="",Datos!J1000&gt;=J$1005),OR(J$1006="",Datos!J1000&lt;=J$1006)),FALSE),IF(ISNUMBER(Datos!J1000),AND(Datos!J1000=INT(Datos!J1000),AND(OR(J$1005="",Datos!J1000&gt;=J$1005),OR(J$1006="",Datos!J1000&lt;=J$1006))),FALSE),OR(ISNUMBER(FIND(";"&amp;UPPER(TRIM(Datos!J1000&amp;""))&amp;"=",J$1007)),ISNUMBER(FIND(";"&amp;UPPER(TRIM(Datos!J1000&amp;""))&amp;";",J$1007))),OR(UPPER(TRIM(Datos!J1000&amp;""))="SÍ",UPPER(TRIM(Datos!J1000&amp;""))="SI",UPPER(TRIM(Datos!J1000&amp;""))="NO"),IF(ISNUMBER(Datos!J1000),AND(OR(J$1005="",Datos!J1000&gt;=J$1005),OR(J$1006="",Datos!J1000&lt;=J$1006)),FALSE),TRUE))))</f>
        <v>0.0</v>
      </c>
      <c r="K1000">
        <f>IF(Datos!K1000="",0,IF(AND(K$1008&lt;&gt;"",Datos!K1000=K$1008),0,IF(K$1004=0,0,1-CHOOSE(K$1004,IF(ISNUMBER(Datos!K1000),AND(OR(K$1005="",Datos!K1000&gt;=K$1005),OR(K$1006="",Datos!K1000&lt;=K$1006)),FALSE),IF(ISNUMBER(Datos!K1000),AND(Datos!K1000=INT(Datos!K1000),AND(OR(K$1005="",Datos!K1000&gt;=K$1005),OR(K$1006="",Datos!K1000&lt;=K$1006))),FALSE),OR(ISNUMBER(FIND(";"&amp;UPPER(TRIM(Datos!K1000&amp;""))&amp;"=",K$1007)),ISNUMBER(FIND(";"&amp;UPPER(TRIM(Datos!K1000&amp;""))&amp;";",K$1007))),OR(UPPER(TRIM(Datos!K1000&amp;""))="SÍ",UPPER(TRIM(Datos!K1000&amp;""))="SI",UPPER(TRIM(Datos!K1000&amp;""))="NO"),IF(ISNUMBER(Datos!K1000),AND(OR(K$1005="",Datos!K1000&gt;=K$1005),OR(K$1006="",Datos!K1000&lt;=K$1006)),FALSE),TRUE))))</f>
        <v>0.0</v>
      </c>
      <c r="L1000">
        <f>IF(Datos!L1000="",0,IF(AND(L$1008&lt;&gt;"",Datos!L1000=L$1008),0,IF(L$1004=0,0,1-CHOOSE(L$1004,IF(ISNUMBER(Datos!L1000),AND(OR(L$1005="",Datos!L1000&gt;=L$1005),OR(L$1006="",Datos!L1000&lt;=L$1006)),FALSE),IF(ISNUMBER(Datos!L1000),AND(Datos!L1000=INT(Datos!L1000),AND(OR(L$1005="",Datos!L1000&gt;=L$1005),OR(L$1006="",Datos!L1000&lt;=L$1006))),FALSE),OR(ISNUMBER(FIND(";"&amp;UPPER(TRIM(Datos!L1000&amp;""))&amp;"=",L$1007)),ISNUMBER(FIND(";"&amp;UPPER(TRIM(Datos!L1000&amp;""))&amp;";",L$1007))),OR(UPPER(TRIM(Datos!L1000&amp;""))="SÍ",UPPER(TRIM(Datos!L1000&amp;""))="SI",UPPER(TRIM(Datos!L1000&amp;""))="NO"),IF(ISNUMBER(Datos!L1000),AND(OR(L$1005="",Datos!L1000&gt;=L$1005),OR(L$1006="",Datos!L1000&lt;=L$1006)),FALSE),TRUE))))</f>
        <v>0.0</v>
      </c>
      <c r="M1000">
        <f>IF(Datos!M1000="",0,IF(AND(M$1008&lt;&gt;"",Datos!M1000=M$1008),0,IF(M$1004=0,0,1-CHOOSE(M$1004,IF(ISNUMBER(Datos!M1000),AND(OR(M$1005="",Datos!M1000&gt;=M$1005),OR(M$1006="",Datos!M1000&lt;=M$1006)),FALSE),IF(ISNUMBER(Datos!M1000),AND(Datos!M1000=INT(Datos!M1000),AND(OR(M$1005="",Datos!M1000&gt;=M$1005),OR(M$1006="",Datos!M1000&lt;=M$1006))),FALSE),OR(ISNUMBER(FIND(";"&amp;UPPER(TRIM(Datos!M1000&amp;""))&amp;"=",M$1007)),ISNUMBER(FIND(";"&amp;UPPER(TRIM(Datos!M1000&amp;""))&amp;";",M$1007))),OR(UPPER(TRIM(Datos!M1000&amp;""))="SÍ",UPPER(TRIM(Datos!M1000&amp;""))="SI",UPPER(TRIM(Datos!M1000&amp;""))="NO"),IF(ISNUMBER(Datos!M1000),AND(OR(M$1005="",Datos!M1000&gt;=M$1005),OR(M$1006="",Datos!M1000&lt;=M$1006)),FALSE),TRUE))))</f>
        <v>0.0</v>
      </c>
      <c r="N1000">
        <f>IF(Datos!N1000="",0,IF(AND(N$1008&lt;&gt;"",Datos!N1000=N$1008),0,IF(N$1004=0,0,1-CHOOSE(N$1004,IF(ISNUMBER(Datos!N1000),AND(OR(N$1005="",Datos!N1000&gt;=N$1005),OR(N$1006="",Datos!N1000&lt;=N$1006)),FALSE),IF(ISNUMBER(Datos!N1000),AND(Datos!N1000=INT(Datos!N1000),AND(OR(N$1005="",Datos!N1000&gt;=N$1005),OR(N$1006="",Datos!N1000&lt;=N$1006))),FALSE),OR(ISNUMBER(FIND(";"&amp;UPPER(TRIM(Datos!N1000&amp;""))&amp;"=",N$1007)),ISNUMBER(FIND(";"&amp;UPPER(TRIM(Datos!N1000&amp;""))&amp;";",N$1007))),OR(UPPER(TRIM(Datos!N1000&amp;""))="SÍ",UPPER(TRIM(Datos!N1000&amp;""))="SI",UPPER(TRIM(Datos!N1000&amp;""))="NO"),IF(ISNUMBER(Datos!N1000),AND(OR(N$1005="",Datos!N1000&gt;=N$1005),OR(N$1006="",Datos!N1000&lt;=N$1006)),FALSE),TRUE))))</f>
        <v>0.0</v>
      </c>
      <c r="O1000">
        <f>IF(Datos!O1000="",0,IF(AND(O$1008&lt;&gt;"",Datos!O1000=O$1008),0,IF(O$1004=0,0,1-CHOOSE(O$1004,IF(ISNUMBER(Datos!O1000),AND(OR(O$1005="",Datos!O1000&gt;=O$1005),OR(O$1006="",Datos!O1000&lt;=O$1006)),FALSE),IF(ISNUMBER(Datos!O1000),AND(Datos!O1000=INT(Datos!O1000),AND(OR(O$1005="",Datos!O1000&gt;=O$1005),OR(O$1006="",Datos!O1000&lt;=O$1006))),FALSE),OR(ISNUMBER(FIND(";"&amp;UPPER(TRIM(Datos!O1000&amp;""))&amp;"=",O$1007)),ISNUMBER(FIND(";"&amp;UPPER(TRIM(Datos!O1000&amp;""))&amp;";",O$1007))),OR(UPPER(TRIM(Datos!O1000&amp;""))="SÍ",UPPER(TRIM(Datos!O1000&amp;""))="SI",UPPER(TRIM(Datos!O1000&amp;""))="NO"),IF(ISNUMBER(Datos!O1000),AND(OR(O$1005="",Datos!O1000&gt;=O$1005),OR(O$1006="",Datos!O1000&lt;=O$1006)),FALSE),TRUE))))</f>
        <v>0.0</v>
      </c>
      <c r="P1000">
        <f>IF(Datos!P1000="",0,IF(AND(P$1008&lt;&gt;"",Datos!P1000=P$1008),0,IF(P$1004=0,0,1-CHOOSE(P$1004,IF(ISNUMBER(Datos!P1000),AND(OR(P$1005="",Datos!P1000&gt;=P$1005),OR(P$1006="",Datos!P1000&lt;=P$1006)),FALSE),IF(ISNUMBER(Datos!P1000),AND(Datos!P1000=INT(Datos!P1000),AND(OR(P$1005="",Datos!P1000&gt;=P$1005),OR(P$1006="",Datos!P1000&lt;=P$1006))),FALSE),OR(ISNUMBER(FIND(";"&amp;UPPER(TRIM(Datos!P1000&amp;""))&amp;"=",P$1007)),ISNUMBER(FIND(";"&amp;UPPER(TRIM(Datos!P1000&amp;""))&amp;";",P$1007))),OR(UPPER(TRIM(Datos!P1000&amp;""))="SÍ",UPPER(TRIM(Datos!P1000&amp;""))="SI",UPPER(TRIM(Datos!P1000&amp;""))="NO"),IF(ISNUMBER(Datos!P1000),AND(OR(P$1005="",Datos!P1000&gt;=P$1005),OR(P$1006="",Datos!P1000&lt;=P$1006)),FALSE),TRUE))))</f>
        <v>0.0</v>
      </c>
      <c r="Q1000">
        <f>IF(Datos!Q1000="",0,IF(AND(Q$1008&lt;&gt;"",Datos!Q1000=Q$1008),0,IF(Q$1004=0,0,1-CHOOSE(Q$1004,IF(ISNUMBER(Datos!Q1000),AND(OR(Q$1005="",Datos!Q1000&gt;=Q$1005),OR(Q$1006="",Datos!Q1000&lt;=Q$1006)),FALSE),IF(ISNUMBER(Datos!Q1000),AND(Datos!Q1000=INT(Datos!Q1000),AND(OR(Q$1005="",Datos!Q1000&gt;=Q$1005),OR(Q$1006="",Datos!Q1000&lt;=Q$1006))),FALSE),OR(ISNUMBER(FIND(";"&amp;UPPER(TRIM(Datos!Q1000&amp;""))&amp;"=",Q$1007)),ISNUMBER(FIND(";"&amp;UPPER(TRIM(Datos!Q1000&amp;""))&amp;";",Q$1007))),OR(UPPER(TRIM(Datos!Q1000&amp;""))="SÍ",UPPER(TRIM(Datos!Q1000&amp;""))="SI",UPPER(TRIM(Datos!Q1000&amp;""))="NO"),IF(ISNUMBER(Datos!Q1000),AND(OR(Q$1005="",Datos!Q1000&gt;=Q$1005),OR(Q$1006="",Datos!Q1000&lt;=Q$1006)),FALSE),TRUE))))</f>
        <v>0.0</v>
      </c>
      <c r="R1000">
        <f>IF(Datos!R1000="",0,IF(AND(R$1008&lt;&gt;"",Datos!R1000=R$1008),0,IF(R$1004=0,0,1-CHOOSE(R$1004,IF(ISNUMBER(Datos!R1000),AND(OR(R$1005="",Datos!R1000&gt;=R$1005),OR(R$1006="",Datos!R1000&lt;=R$1006)),FALSE),IF(ISNUMBER(Datos!R1000),AND(Datos!R1000=INT(Datos!R1000),AND(OR(R$1005="",Datos!R1000&gt;=R$1005),OR(R$1006="",Datos!R1000&lt;=R$1006))),FALSE),OR(ISNUMBER(FIND(";"&amp;UPPER(TRIM(Datos!R1000&amp;""))&amp;"=",R$1007)),ISNUMBER(FIND(";"&amp;UPPER(TRIM(Datos!R1000&amp;""))&amp;";",R$1007))),OR(UPPER(TRIM(Datos!R1000&amp;""))="SÍ",UPPER(TRIM(Datos!R1000&amp;""))="SI",UPPER(TRIM(Datos!R1000&amp;""))="NO"),IF(ISNUMBER(Datos!R1000),AND(OR(R$1005="",Datos!R1000&gt;=R$1005),OR(R$1006="",Datos!R1000&lt;=R$1006)),FALSE),TRUE))))</f>
        <v>0.0</v>
      </c>
      <c r="S1000">
        <f>IF(Datos!S1000="",0,IF(AND(S$1008&lt;&gt;"",Datos!S1000=S$1008),0,IF(S$1004=0,0,1-CHOOSE(S$1004,IF(ISNUMBER(Datos!S1000),AND(OR(S$1005="",Datos!S1000&gt;=S$1005),OR(S$1006="",Datos!S1000&lt;=S$1006)),FALSE),IF(ISNUMBER(Datos!S1000),AND(Datos!S1000=INT(Datos!S1000),AND(OR(S$1005="",Datos!S1000&gt;=S$1005),OR(S$1006="",Datos!S1000&lt;=S$1006))),FALSE),OR(ISNUMBER(FIND(";"&amp;UPPER(TRIM(Datos!S1000&amp;""))&amp;"=",S$1007)),ISNUMBER(FIND(";"&amp;UPPER(TRIM(Datos!S1000&amp;""))&amp;";",S$1007))),OR(UPPER(TRIM(Datos!S1000&amp;""))="SÍ",UPPER(TRIM(Datos!S1000&amp;""))="SI",UPPER(TRIM(Datos!S1000&amp;""))="NO"),IF(ISNUMBER(Datos!S1000),AND(OR(S$1005="",Datos!S1000&gt;=S$1005),OR(S$1006="",Datos!S1000&lt;=S$1006)),FALSE),TRUE))))</f>
        <v>0.0</v>
      </c>
      <c r="T1000">
        <f>IF(Datos!T1000="",0,IF(AND(T$1008&lt;&gt;"",Datos!T1000=T$1008),0,IF(T$1004=0,0,1-CHOOSE(T$1004,IF(ISNUMBER(Datos!T1000),AND(OR(T$1005="",Datos!T1000&gt;=T$1005),OR(T$1006="",Datos!T1000&lt;=T$1006)),FALSE),IF(ISNUMBER(Datos!T1000),AND(Datos!T1000=INT(Datos!T1000),AND(OR(T$1005="",Datos!T1000&gt;=T$1005),OR(T$1006="",Datos!T1000&lt;=T$1006))),FALSE),OR(ISNUMBER(FIND(";"&amp;UPPER(TRIM(Datos!T1000&amp;""))&amp;"=",T$1007)),ISNUMBER(FIND(";"&amp;UPPER(TRIM(Datos!T1000&amp;""))&amp;";",T$1007))),OR(UPPER(TRIM(Datos!T1000&amp;""))="SÍ",UPPER(TRIM(Datos!T1000&amp;""))="SI",UPPER(TRIM(Datos!T1000&amp;""))="NO"),IF(ISNUMBER(Datos!T1000),AND(OR(T$1005="",Datos!T1000&gt;=T$1005),OR(T$1006="",Datos!T1000&lt;=T$1006)),FALSE),TRUE))))</f>
        <v>0.0</v>
      </c>
      <c r="U1000">
        <f>IF(Datos!U1000="",0,IF(AND(U$1008&lt;&gt;"",Datos!U1000=U$1008),0,IF(U$1004=0,0,1-CHOOSE(U$1004,IF(ISNUMBER(Datos!U1000),AND(OR(U$1005="",Datos!U1000&gt;=U$1005),OR(U$1006="",Datos!U1000&lt;=U$1006)),FALSE),IF(ISNUMBER(Datos!U1000),AND(Datos!U1000=INT(Datos!U1000),AND(OR(U$1005="",Datos!U1000&gt;=U$1005),OR(U$1006="",Datos!U1000&lt;=U$1006))),FALSE),OR(ISNUMBER(FIND(";"&amp;UPPER(TRIM(Datos!U1000&amp;""))&amp;"=",U$1007)),ISNUMBER(FIND(";"&amp;UPPER(TRIM(Datos!U1000&amp;""))&amp;";",U$1007))),OR(UPPER(TRIM(Datos!U1000&amp;""))="SÍ",UPPER(TRIM(Datos!U1000&amp;""))="SI",UPPER(TRIM(Datos!U1000&amp;""))="NO"),IF(ISNUMBER(Datos!U1000),AND(OR(U$1005="",Datos!U1000&gt;=U$1005),OR(U$1006="",Datos!U1000&lt;=U$1006)),FALSE),TRUE))))</f>
        <v>0.0</v>
      </c>
      <c r="V1000">
        <f>IF(Datos!V1000="",0,IF(AND(V$1008&lt;&gt;"",Datos!V1000=V$1008),0,IF(V$1004=0,0,1-CHOOSE(V$1004,IF(ISNUMBER(Datos!V1000),AND(OR(V$1005="",Datos!V1000&gt;=V$1005),OR(V$1006="",Datos!V1000&lt;=V$1006)),FALSE),IF(ISNUMBER(Datos!V1000),AND(Datos!V1000=INT(Datos!V1000),AND(OR(V$1005="",Datos!V1000&gt;=V$1005),OR(V$1006="",Datos!V1000&lt;=V$1006))),FALSE),OR(ISNUMBER(FIND(";"&amp;UPPER(TRIM(Datos!V1000&amp;""))&amp;"=",V$1007)),ISNUMBER(FIND(";"&amp;UPPER(TRIM(Datos!V1000&amp;""))&amp;";",V$1007))),OR(UPPER(TRIM(Datos!V1000&amp;""))="SÍ",UPPER(TRIM(Datos!V1000&amp;""))="SI",UPPER(TRIM(Datos!V1000&amp;""))="NO"),IF(ISNUMBER(Datos!V1000),AND(OR(V$1005="",Datos!V1000&gt;=V$1005),OR(V$1006="",Datos!V1000&lt;=V$1006)),FALSE),TRUE))))</f>
        <v>0.0</v>
      </c>
      <c r="W1000">
        <f>IF(Datos!W1000="",0,IF(AND(W$1008&lt;&gt;"",Datos!W1000=W$1008),0,IF(W$1004=0,0,1-CHOOSE(W$1004,IF(ISNUMBER(Datos!W1000),AND(OR(W$1005="",Datos!W1000&gt;=W$1005),OR(W$1006="",Datos!W1000&lt;=W$1006)),FALSE),IF(ISNUMBER(Datos!W1000),AND(Datos!W1000=INT(Datos!W1000),AND(OR(W$1005="",Datos!W1000&gt;=W$1005),OR(W$1006="",Datos!W1000&lt;=W$1006))),FALSE),OR(ISNUMBER(FIND(";"&amp;UPPER(TRIM(Datos!W1000&amp;""))&amp;"=",W$1007)),ISNUMBER(FIND(";"&amp;UPPER(TRIM(Datos!W1000&amp;""))&amp;";",W$1007))),OR(UPPER(TRIM(Datos!W1000&amp;""))="SÍ",UPPER(TRIM(Datos!W1000&amp;""))="SI",UPPER(TRIM(Datos!W1000&amp;""))="NO"),IF(ISNUMBER(Datos!W1000),AND(OR(W$1005="",Datos!W1000&gt;=W$1005),OR(W$1006="",Datos!W1000&lt;=W$1006)),FALSE),TRUE))))</f>
        <v>0.0</v>
      </c>
      <c r="X1000">
        <f>IF(Datos!X1000="",0,IF(AND(X$1008&lt;&gt;"",Datos!X1000=X$1008),0,IF(X$1004=0,0,1-CHOOSE(X$1004,IF(ISNUMBER(Datos!X1000),AND(OR(X$1005="",Datos!X1000&gt;=X$1005),OR(X$1006="",Datos!X1000&lt;=X$1006)),FALSE),IF(ISNUMBER(Datos!X1000),AND(Datos!X1000=INT(Datos!X1000),AND(OR(X$1005="",Datos!X1000&gt;=X$1005),OR(X$1006="",Datos!X1000&lt;=X$1006))),FALSE),OR(ISNUMBER(FIND(";"&amp;UPPER(TRIM(Datos!X1000&amp;""))&amp;"=",X$1007)),ISNUMBER(FIND(";"&amp;UPPER(TRIM(Datos!X1000&amp;""))&amp;";",X$1007))),OR(UPPER(TRIM(Datos!X1000&amp;""))="SÍ",UPPER(TRIM(Datos!X1000&amp;""))="SI",UPPER(TRIM(Datos!X1000&amp;""))="NO"),IF(ISNUMBER(Datos!X1000),AND(OR(X$1005="",Datos!X1000&gt;=X$1005),OR(X$1006="",Datos!X1000&lt;=X$1006)),FALSE),TRUE))))</f>
        <v>0.0</v>
      </c>
      <c r="Y1000">
        <f>IF(Datos!Y1000="",0,IF(AND(Y$1008&lt;&gt;"",Datos!Y1000=Y$1008),0,IF(Y$1004=0,0,1-CHOOSE(Y$1004,IF(ISNUMBER(Datos!Y1000),AND(OR(Y$1005="",Datos!Y1000&gt;=Y$1005),OR(Y$1006="",Datos!Y1000&lt;=Y$1006)),FALSE),IF(ISNUMBER(Datos!Y1000),AND(Datos!Y1000=INT(Datos!Y1000),AND(OR(Y$1005="",Datos!Y1000&gt;=Y$1005),OR(Y$1006="",Datos!Y1000&lt;=Y$1006))),FALSE),OR(ISNUMBER(FIND(";"&amp;UPPER(TRIM(Datos!Y1000&amp;""))&amp;"=",Y$1007)),ISNUMBER(FIND(";"&amp;UPPER(TRIM(Datos!Y1000&amp;""))&amp;";",Y$1007))),OR(UPPER(TRIM(Datos!Y1000&amp;""))="SÍ",UPPER(TRIM(Datos!Y1000&amp;""))="SI",UPPER(TRIM(Datos!Y1000&amp;""))="NO"),IF(ISNUMBER(Datos!Y1000),AND(OR(Y$1005="",Datos!Y1000&gt;=Y$1005),OR(Y$1006="",Datos!Y1000&lt;=Y$1006)),FALSE),TRUE))))</f>
        <v>0.0</v>
      </c>
      <c r="Z1000">
        <f>IF(Datos!Z1000="",0,IF(AND(Z$1008&lt;&gt;"",Datos!Z1000=Z$1008),0,IF(Z$1004=0,0,1-CHOOSE(Z$1004,IF(ISNUMBER(Datos!Z1000),AND(OR(Z$1005="",Datos!Z1000&gt;=Z$1005),OR(Z$1006="",Datos!Z1000&lt;=Z$1006)),FALSE),IF(ISNUMBER(Datos!Z1000),AND(Datos!Z1000=INT(Datos!Z1000),AND(OR(Z$1005="",Datos!Z1000&gt;=Z$1005),OR(Z$1006="",Datos!Z1000&lt;=Z$1006))),FALSE),OR(ISNUMBER(FIND(";"&amp;UPPER(TRIM(Datos!Z1000&amp;""))&amp;"=",Z$1007)),ISNUMBER(FIND(";"&amp;UPPER(TRIM(Datos!Z1000&amp;""))&amp;";",Z$1007))),OR(UPPER(TRIM(Datos!Z1000&amp;""))="SÍ",UPPER(TRIM(Datos!Z1000&amp;""))="SI",UPPER(TRIM(Datos!Z1000&amp;""))="NO"),IF(ISNUMBER(Datos!Z1000),AND(OR(Z$1005="",Datos!Z1000&gt;=Z$1005),OR(Z$1006="",Datos!Z1000&lt;=Z$1006)),FALSE),TRUE))))</f>
        <v>0.0</v>
      </c>
      <c r="AA1000">
        <f>IF(Datos!AA1000="",0,IF(AND(AA$1008&lt;&gt;"",Datos!AA1000=AA$1008),0,IF(AA$1004=0,0,1-CHOOSE(AA$1004,IF(ISNUMBER(Datos!AA1000),AND(OR(AA$1005="",Datos!AA1000&gt;=AA$1005),OR(AA$1006="",Datos!AA1000&lt;=AA$1006)),FALSE),IF(ISNUMBER(Datos!AA1000),AND(Datos!AA1000=INT(Datos!AA1000),AND(OR(AA$1005="",Datos!AA1000&gt;=AA$1005),OR(AA$1006="",Datos!AA1000&lt;=AA$1006))),FALSE),OR(ISNUMBER(FIND(";"&amp;UPPER(TRIM(Datos!AA1000&amp;""))&amp;"=",AA$1007)),ISNUMBER(FIND(";"&amp;UPPER(TRIM(Datos!AA1000&amp;""))&amp;";",AA$1007))),OR(UPPER(TRIM(Datos!AA1000&amp;""))="SÍ",UPPER(TRIM(Datos!AA1000&amp;""))="SI",UPPER(TRIM(Datos!AA1000&amp;""))="NO"),IF(ISNUMBER(Datos!AA1000),AND(OR(AA$1005="",Datos!AA1000&gt;=AA$1005),OR(AA$1006="",Datos!AA1000&lt;=AA$1006)),FALSE),TRUE))))</f>
        <v>0.0</v>
      </c>
      <c r="AB1000">
        <f>IF(Datos!AB1000="",0,IF(AND(AB$1008&lt;&gt;"",Datos!AB1000=AB$1008),0,IF(AB$1004=0,0,1-CHOOSE(AB$1004,IF(ISNUMBER(Datos!AB1000),AND(OR(AB$1005="",Datos!AB1000&gt;=AB$1005),OR(AB$1006="",Datos!AB1000&lt;=AB$1006)),FALSE),IF(ISNUMBER(Datos!AB1000),AND(Datos!AB1000=INT(Datos!AB1000),AND(OR(AB$1005="",Datos!AB1000&gt;=AB$1005),OR(AB$1006="",Datos!AB1000&lt;=AB$1006))),FALSE),OR(ISNUMBER(FIND(";"&amp;UPPER(TRIM(Datos!AB1000&amp;""))&amp;"=",AB$1007)),ISNUMBER(FIND(";"&amp;UPPER(TRIM(Datos!AB1000&amp;""))&amp;";",AB$1007))),OR(UPPER(TRIM(Datos!AB1000&amp;""))="SÍ",UPPER(TRIM(Datos!AB1000&amp;""))="SI",UPPER(TRIM(Datos!AB1000&amp;""))="NO"),IF(ISNUMBER(Datos!AB1000),AND(OR(AB$1005="",Datos!AB1000&gt;=AB$1005),OR(AB$1006="",Datos!AB1000&lt;=AB$1006)),FALSE),TRUE))))</f>
        <v>0.0</v>
      </c>
      <c r="AC1000">
        <f>IF(Datos!AC1000="",0,IF(AND(AC$1008&lt;&gt;"",Datos!AC1000=AC$1008),0,IF(AC$1004=0,0,1-CHOOSE(AC$1004,IF(ISNUMBER(Datos!AC1000),AND(OR(AC$1005="",Datos!AC1000&gt;=AC$1005),OR(AC$1006="",Datos!AC1000&lt;=AC$1006)),FALSE),IF(ISNUMBER(Datos!AC1000),AND(Datos!AC1000=INT(Datos!AC1000),AND(OR(AC$1005="",Datos!AC1000&gt;=AC$1005),OR(AC$1006="",Datos!AC1000&lt;=AC$1006))),FALSE),OR(ISNUMBER(FIND(";"&amp;UPPER(TRIM(Datos!AC1000&amp;""))&amp;"=",AC$1007)),ISNUMBER(FIND(";"&amp;UPPER(TRIM(Datos!AC1000&amp;""))&amp;";",AC$1007))),OR(UPPER(TRIM(Datos!AC1000&amp;""))="SÍ",UPPER(TRIM(Datos!AC1000&amp;""))="SI",UPPER(TRIM(Datos!AC1000&amp;""))="NO"),IF(ISNUMBER(Datos!AC1000),AND(OR(AC$1005="",Datos!AC1000&gt;=AC$1005),OR(AC$1006="",Datos!AC1000&lt;=AC$1006)),FALSE),TRUE))))</f>
        <v>0.0</v>
      </c>
      <c r="AD1000">
        <f>IF(Datos!AD1000="",0,IF(AND(AD$1008&lt;&gt;"",Datos!AD1000=AD$1008),0,IF(AD$1004=0,0,1-CHOOSE(AD$1004,IF(ISNUMBER(Datos!AD1000),AND(OR(AD$1005="",Datos!AD1000&gt;=AD$1005),OR(AD$1006="",Datos!AD1000&lt;=AD$1006)),FALSE),IF(ISNUMBER(Datos!AD1000),AND(Datos!AD1000=INT(Datos!AD1000),AND(OR(AD$1005="",Datos!AD1000&gt;=AD$1005),OR(AD$1006="",Datos!AD1000&lt;=AD$1006))),FALSE),OR(ISNUMBER(FIND(";"&amp;UPPER(TRIM(Datos!AD1000&amp;""))&amp;"=",AD$1007)),ISNUMBER(FIND(";"&amp;UPPER(TRIM(Datos!AD1000&amp;""))&amp;";",AD$1007))),OR(UPPER(TRIM(Datos!AD1000&amp;""))="SÍ",UPPER(TRIM(Datos!AD1000&amp;""))="SI",UPPER(TRIM(Datos!AD1000&amp;""))="NO"),IF(ISNUMBER(Datos!AD1000),AND(OR(AD$1005="",Datos!AD1000&gt;=AD$1005),OR(AD$1006="",Datos!AD1000&lt;=AD$1006)),FALSE),TRUE))))</f>
        <v>0.0</v>
      </c>
      <c r="AE1000">
        <f>IF(Datos!AE1000="",0,IF(AND(AE$1008&lt;&gt;"",Datos!AE1000=AE$1008),0,IF(AE$1004=0,0,1-CHOOSE(AE$1004,IF(ISNUMBER(Datos!AE1000),AND(OR(AE$1005="",Datos!AE1000&gt;=AE$1005),OR(AE$1006="",Datos!AE1000&lt;=AE$1006)),FALSE),IF(ISNUMBER(Datos!AE1000),AND(Datos!AE1000=INT(Datos!AE1000),AND(OR(AE$1005="",Datos!AE1000&gt;=AE$1005),OR(AE$1006="",Datos!AE1000&lt;=AE$1006))),FALSE),OR(ISNUMBER(FIND(";"&amp;UPPER(TRIM(Datos!AE1000&amp;""))&amp;"=",AE$1007)),ISNUMBER(FIND(";"&amp;UPPER(TRIM(Datos!AE1000&amp;""))&amp;";",AE$1007))),OR(UPPER(TRIM(Datos!AE1000&amp;""))="SÍ",UPPER(TRIM(Datos!AE1000&amp;""))="SI",UPPER(TRIM(Datos!AE1000&amp;""))="NO"),IF(ISNUMBER(Datos!AE1000),AND(OR(AE$1005="",Datos!AE1000&gt;=AE$1005),OR(AE$1006="",Datos!AE1000&lt;=AE$1006)),FALSE),TRUE))))</f>
        <v>0.0</v>
      </c>
    </row>
    <row r="1001" spans="2:31">
      <c r="B1001">
        <f>IF(Datos!B1001="",0,IF(AND(B$1008&lt;&gt;"",Datos!B1001=B$1008),0,IF(B$1004=0,0,1-CHOOSE(B$1004,IF(ISNUMBER(Datos!B1001),AND(OR(B$1005="",Datos!B1001&gt;=B$1005),OR(B$1006="",Datos!B1001&lt;=B$1006)),FALSE),IF(ISNUMBER(Datos!B1001),AND(Datos!B1001=INT(Datos!B1001),AND(OR(B$1005="",Datos!B1001&gt;=B$1005),OR(B$1006="",Datos!B1001&lt;=B$1006))),FALSE),OR(ISNUMBER(FIND(";"&amp;UPPER(TRIM(Datos!B1001&amp;""))&amp;"=",B$1007)),ISNUMBER(FIND(";"&amp;UPPER(TRIM(Datos!B1001&amp;""))&amp;";",B$1007))),OR(UPPER(TRIM(Datos!B1001&amp;""))="SÍ",UPPER(TRIM(Datos!B1001&amp;""))="SI",UPPER(TRIM(Datos!B1001&amp;""))="NO"),IF(ISNUMBER(Datos!B1001),AND(OR(B$1005="",Datos!B1001&gt;=B$1005),OR(B$1006="",Datos!B1001&lt;=B$1006)),FALSE),TRUE))))</f>
        <v>0.0</v>
      </c>
      <c r="C1001">
        <f>IF(Datos!C1001="",0,IF(AND(C$1008&lt;&gt;"",Datos!C1001=C$1008),0,IF(C$1004=0,0,1-CHOOSE(C$1004,IF(ISNUMBER(Datos!C1001),AND(OR(C$1005="",Datos!C1001&gt;=C$1005),OR(C$1006="",Datos!C1001&lt;=C$1006)),FALSE),IF(ISNUMBER(Datos!C1001),AND(Datos!C1001=INT(Datos!C1001),AND(OR(C$1005="",Datos!C1001&gt;=C$1005),OR(C$1006="",Datos!C1001&lt;=C$1006))),FALSE),OR(ISNUMBER(FIND(";"&amp;UPPER(TRIM(Datos!C1001&amp;""))&amp;"=",C$1007)),ISNUMBER(FIND(";"&amp;UPPER(TRIM(Datos!C1001&amp;""))&amp;";",C$1007))),OR(UPPER(TRIM(Datos!C1001&amp;""))="SÍ",UPPER(TRIM(Datos!C1001&amp;""))="SI",UPPER(TRIM(Datos!C1001&amp;""))="NO"),IF(ISNUMBER(Datos!C1001),AND(OR(C$1005="",Datos!C1001&gt;=C$1005),OR(C$1006="",Datos!C1001&lt;=C$1006)),FALSE),TRUE))))</f>
        <v>0.0</v>
      </c>
      <c r="D1001">
        <f>IF(Datos!D1001="",0,IF(AND(D$1008&lt;&gt;"",Datos!D1001=D$1008),0,IF(D$1004=0,0,1-CHOOSE(D$1004,IF(ISNUMBER(Datos!D1001),AND(OR(D$1005="",Datos!D1001&gt;=D$1005),OR(D$1006="",Datos!D1001&lt;=D$1006)),FALSE),IF(ISNUMBER(Datos!D1001),AND(Datos!D1001=INT(Datos!D1001),AND(OR(D$1005="",Datos!D1001&gt;=D$1005),OR(D$1006="",Datos!D1001&lt;=D$1006))),FALSE),OR(ISNUMBER(FIND(";"&amp;UPPER(TRIM(Datos!D1001&amp;""))&amp;"=",D$1007)),ISNUMBER(FIND(";"&amp;UPPER(TRIM(Datos!D1001&amp;""))&amp;";",D$1007))),OR(UPPER(TRIM(Datos!D1001&amp;""))="SÍ",UPPER(TRIM(Datos!D1001&amp;""))="SI",UPPER(TRIM(Datos!D1001&amp;""))="NO"),IF(ISNUMBER(Datos!D1001),AND(OR(D$1005="",Datos!D1001&gt;=D$1005),OR(D$1006="",Datos!D1001&lt;=D$1006)),FALSE),TRUE))))</f>
        <v>0.0</v>
      </c>
      <c r="E1001">
        <f>IF(Datos!E1001="",0,IF(AND(E$1008&lt;&gt;"",Datos!E1001=E$1008),0,IF(E$1004=0,0,1-CHOOSE(E$1004,IF(ISNUMBER(Datos!E1001),AND(OR(E$1005="",Datos!E1001&gt;=E$1005),OR(E$1006="",Datos!E1001&lt;=E$1006)),FALSE),IF(ISNUMBER(Datos!E1001),AND(Datos!E1001=INT(Datos!E1001),AND(OR(E$1005="",Datos!E1001&gt;=E$1005),OR(E$1006="",Datos!E1001&lt;=E$1006))),FALSE),OR(ISNUMBER(FIND(";"&amp;UPPER(TRIM(Datos!E1001&amp;""))&amp;"=",E$1007)),ISNUMBER(FIND(";"&amp;UPPER(TRIM(Datos!E1001&amp;""))&amp;";",E$1007))),OR(UPPER(TRIM(Datos!E1001&amp;""))="SÍ",UPPER(TRIM(Datos!E1001&amp;""))="SI",UPPER(TRIM(Datos!E1001&amp;""))="NO"),IF(ISNUMBER(Datos!E1001),AND(OR(E$1005="",Datos!E1001&gt;=E$1005),OR(E$1006="",Datos!E1001&lt;=E$1006)),FALSE),TRUE))))</f>
        <v>0.0</v>
      </c>
      <c r="F1001">
        <f>IF(Datos!F1001="",0,IF(AND(F$1008&lt;&gt;"",Datos!F1001=F$1008),0,IF(F$1004=0,0,1-CHOOSE(F$1004,IF(ISNUMBER(Datos!F1001),AND(OR(F$1005="",Datos!F1001&gt;=F$1005),OR(F$1006="",Datos!F1001&lt;=F$1006)),FALSE),IF(ISNUMBER(Datos!F1001),AND(Datos!F1001=INT(Datos!F1001),AND(OR(F$1005="",Datos!F1001&gt;=F$1005),OR(F$1006="",Datos!F1001&lt;=F$1006))),FALSE),OR(ISNUMBER(FIND(";"&amp;UPPER(TRIM(Datos!F1001&amp;""))&amp;"=",F$1007)),ISNUMBER(FIND(";"&amp;UPPER(TRIM(Datos!F1001&amp;""))&amp;";",F$1007))),OR(UPPER(TRIM(Datos!F1001&amp;""))="SÍ",UPPER(TRIM(Datos!F1001&amp;""))="SI",UPPER(TRIM(Datos!F1001&amp;""))="NO"),IF(ISNUMBER(Datos!F1001),AND(OR(F$1005="",Datos!F1001&gt;=F$1005),OR(F$1006="",Datos!F1001&lt;=F$1006)),FALSE),TRUE))))</f>
        <v>0.0</v>
      </c>
      <c r="G1001">
        <f>IF(Datos!G1001="",0,IF(AND(G$1008&lt;&gt;"",Datos!G1001=G$1008),0,IF(G$1004=0,0,1-CHOOSE(G$1004,IF(ISNUMBER(Datos!G1001),AND(OR(G$1005="",Datos!G1001&gt;=G$1005),OR(G$1006="",Datos!G1001&lt;=G$1006)),FALSE),IF(ISNUMBER(Datos!G1001),AND(Datos!G1001=INT(Datos!G1001),AND(OR(G$1005="",Datos!G1001&gt;=G$1005),OR(G$1006="",Datos!G1001&lt;=G$1006))),FALSE),OR(ISNUMBER(FIND(";"&amp;UPPER(TRIM(Datos!G1001&amp;""))&amp;"=",G$1007)),ISNUMBER(FIND(";"&amp;UPPER(TRIM(Datos!G1001&amp;""))&amp;";",G$1007))),OR(UPPER(TRIM(Datos!G1001&amp;""))="SÍ",UPPER(TRIM(Datos!G1001&amp;""))="SI",UPPER(TRIM(Datos!G1001&amp;""))="NO"),IF(ISNUMBER(Datos!G1001),AND(OR(G$1005="",Datos!G1001&gt;=G$1005),OR(G$1006="",Datos!G1001&lt;=G$1006)),FALSE),TRUE))))</f>
        <v>0.0</v>
      </c>
      <c r="H1001">
        <f>IF(Datos!H1001="",0,IF(AND(H$1008&lt;&gt;"",Datos!H1001=H$1008),0,IF(H$1004=0,0,1-CHOOSE(H$1004,IF(ISNUMBER(Datos!H1001),AND(OR(H$1005="",Datos!H1001&gt;=H$1005),OR(H$1006="",Datos!H1001&lt;=H$1006)),FALSE),IF(ISNUMBER(Datos!H1001),AND(Datos!H1001=INT(Datos!H1001),AND(OR(H$1005="",Datos!H1001&gt;=H$1005),OR(H$1006="",Datos!H1001&lt;=H$1006))),FALSE),OR(ISNUMBER(FIND(";"&amp;UPPER(TRIM(Datos!H1001&amp;""))&amp;"=",H$1007)),ISNUMBER(FIND(";"&amp;UPPER(TRIM(Datos!H1001&amp;""))&amp;";",H$1007))),OR(UPPER(TRIM(Datos!H1001&amp;""))="SÍ",UPPER(TRIM(Datos!H1001&amp;""))="SI",UPPER(TRIM(Datos!H1001&amp;""))="NO"),IF(ISNUMBER(Datos!H1001),AND(OR(H$1005="",Datos!H1001&gt;=H$1005),OR(H$1006="",Datos!H1001&lt;=H$1006)),FALSE),TRUE))))</f>
        <v>0.0</v>
      </c>
      <c r="I1001">
        <f>IF(Datos!I1001="",0,IF(AND(I$1008&lt;&gt;"",Datos!I1001=I$1008),0,IF(I$1004=0,0,1-CHOOSE(I$1004,IF(ISNUMBER(Datos!I1001),AND(OR(I$1005="",Datos!I1001&gt;=I$1005),OR(I$1006="",Datos!I1001&lt;=I$1006)),FALSE),IF(ISNUMBER(Datos!I1001),AND(Datos!I1001=INT(Datos!I1001),AND(OR(I$1005="",Datos!I1001&gt;=I$1005),OR(I$1006="",Datos!I1001&lt;=I$1006))),FALSE),OR(ISNUMBER(FIND(";"&amp;UPPER(TRIM(Datos!I1001&amp;""))&amp;"=",I$1007)),ISNUMBER(FIND(";"&amp;UPPER(TRIM(Datos!I1001&amp;""))&amp;";",I$1007))),OR(UPPER(TRIM(Datos!I1001&amp;""))="SÍ",UPPER(TRIM(Datos!I1001&amp;""))="SI",UPPER(TRIM(Datos!I1001&amp;""))="NO"),IF(ISNUMBER(Datos!I1001),AND(OR(I$1005="",Datos!I1001&gt;=I$1005),OR(I$1006="",Datos!I1001&lt;=I$1006)),FALSE),TRUE))))</f>
        <v>0.0</v>
      </c>
      <c r="J1001">
        <f>IF(Datos!J1001="",0,IF(AND(J$1008&lt;&gt;"",Datos!J1001=J$1008),0,IF(J$1004=0,0,1-CHOOSE(J$1004,IF(ISNUMBER(Datos!J1001),AND(OR(J$1005="",Datos!J1001&gt;=J$1005),OR(J$1006="",Datos!J1001&lt;=J$1006)),FALSE),IF(ISNUMBER(Datos!J1001),AND(Datos!J1001=INT(Datos!J1001),AND(OR(J$1005="",Datos!J1001&gt;=J$1005),OR(J$1006="",Datos!J1001&lt;=J$1006))),FALSE),OR(ISNUMBER(FIND(";"&amp;UPPER(TRIM(Datos!J1001&amp;""))&amp;"=",J$1007)),ISNUMBER(FIND(";"&amp;UPPER(TRIM(Datos!J1001&amp;""))&amp;";",J$1007))),OR(UPPER(TRIM(Datos!J1001&amp;""))="SÍ",UPPER(TRIM(Datos!J1001&amp;""))="SI",UPPER(TRIM(Datos!J1001&amp;""))="NO"),IF(ISNUMBER(Datos!J1001),AND(OR(J$1005="",Datos!J1001&gt;=J$1005),OR(J$1006="",Datos!J1001&lt;=J$1006)),FALSE),TRUE))))</f>
        <v>0.0</v>
      </c>
      <c r="K1001">
        <f>IF(Datos!K1001="",0,IF(AND(K$1008&lt;&gt;"",Datos!K1001=K$1008),0,IF(K$1004=0,0,1-CHOOSE(K$1004,IF(ISNUMBER(Datos!K1001),AND(OR(K$1005="",Datos!K1001&gt;=K$1005),OR(K$1006="",Datos!K1001&lt;=K$1006)),FALSE),IF(ISNUMBER(Datos!K1001),AND(Datos!K1001=INT(Datos!K1001),AND(OR(K$1005="",Datos!K1001&gt;=K$1005),OR(K$1006="",Datos!K1001&lt;=K$1006))),FALSE),OR(ISNUMBER(FIND(";"&amp;UPPER(TRIM(Datos!K1001&amp;""))&amp;"=",K$1007)),ISNUMBER(FIND(";"&amp;UPPER(TRIM(Datos!K1001&amp;""))&amp;";",K$1007))),OR(UPPER(TRIM(Datos!K1001&amp;""))="SÍ",UPPER(TRIM(Datos!K1001&amp;""))="SI",UPPER(TRIM(Datos!K1001&amp;""))="NO"),IF(ISNUMBER(Datos!K1001),AND(OR(K$1005="",Datos!K1001&gt;=K$1005),OR(K$1006="",Datos!K1001&lt;=K$1006)),FALSE),TRUE))))</f>
        <v>0.0</v>
      </c>
      <c r="L1001">
        <f>IF(Datos!L1001="",0,IF(AND(L$1008&lt;&gt;"",Datos!L1001=L$1008),0,IF(L$1004=0,0,1-CHOOSE(L$1004,IF(ISNUMBER(Datos!L1001),AND(OR(L$1005="",Datos!L1001&gt;=L$1005),OR(L$1006="",Datos!L1001&lt;=L$1006)),FALSE),IF(ISNUMBER(Datos!L1001),AND(Datos!L1001=INT(Datos!L1001),AND(OR(L$1005="",Datos!L1001&gt;=L$1005),OR(L$1006="",Datos!L1001&lt;=L$1006))),FALSE),OR(ISNUMBER(FIND(";"&amp;UPPER(TRIM(Datos!L1001&amp;""))&amp;"=",L$1007)),ISNUMBER(FIND(";"&amp;UPPER(TRIM(Datos!L1001&amp;""))&amp;";",L$1007))),OR(UPPER(TRIM(Datos!L1001&amp;""))="SÍ",UPPER(TRIM(Datos!L1001&amp;""))="SI",UPPER(TRIM(Datos!L1001&amp;""))="NO"),IF(ISNUMBER(Datos!L1001),AND(OR(L$1005="",Datos!L1001&gt;=L$1005),OR(L$1006="",Datos!L1001&lt;=L$1006)),FALSE),TRUE))))</f>
        <v>0.0</v>
      </c>
      <c r="M1001">
        <f>IF(Datos!M1001="",0,IF(AND(M$1008&lt;&gt;"",Datos!M1001=M$1008),0,IF(M$1004=0,0,1-CHOOSE(M$1004,IF(ISNUMBER(Datos!M1001),AND(OR(M$1005="",Datos!M1001&gt;=M$1005),OR(M$1006="",Datos!M1001&lt;=M$1006)),FALSE),IF(ISNUMBER(Datos!M1001),AND(Datos!M1001=INT(Datos!M1001),AND(OR(M$1005="",Datos!M1001&gt;=M$1005),OR(M$1006="",Datos!M1001&lt;=M$1006))),FALSE),OR(ISNUMBER(FIND(";"&amp;UPPER(TRIM(Datos!M1001&amp;""))&amp;"=",M$1007)),ISNUMBER(FIND(";"&amp;UPPER(TRIM(Datos!M1001&amp;""))&amp;";",M$1007))),OR(UPPER(TRIM(Datos!M1001&amp;""))="SÍ",UPPER(TRIM(Datos!M1001&amp;""))="SI",UPPER(TRIM(Datos!M1001&amp;""))="NO"),IF(ISNUMBER(Datos!M1001),AND(OR(M$1005="",Datos!M1001&gt;=M$1005),OR(M$1006="",Datos!M1001&lt;=M$1006)),FALSE),TRUE))))</f>
        <v>0.0</v>
      </c>
      <c r="N1001">
        <f>IF(Datos!N1001="",0,IF(AND(N$1008&lt;&gt;"",Datos!N1001=N$1008),0,IF(N$1004=0,0,1-CHOOSE(N$1004,IF(ISNUMBER(Datos!N1001),AND(OR(N$1005="",Datos!N1001&gt;=N$1005),OR(N$1006="",Datos!N1001&lt;=N$1006)),FALSE),IF(ISNUMBER(Datos!N1001),AND(Datos!N1001=INT(Datos!N1001),AND(OR(N$1005="",Datos!N1001&gt;=N$1005),OR(N$1006="",Datos!N1001&lt;=N$1006))),FALSE),OR(ISNUMBER(FIND(";"&amp;UPPER(TRIM(Datos!N1001&amp;""))&amp;"=",N$1007)),ISNUMBER(FIND(";"&amp;UPPER(TRIM(Datos!N1001&amp;""))&amp;";",N$1007))),OR(UPPER(TRIM(Datos!N1001&amp;""))="SÍ",UPPER(TRIM(Datos!N1001&amp;""))="SI",UPPER(TRIM(Datos!N1001&amp;""))="NO"),IF(ISNUMBER(Datos!N1001),AND(OR(N$1005="",Datos!N1001&gt;=N$1005),OR(N$1006="",Datos!N1001&lt;=N$1006)),FALSE),TRUE))))</f>
        <v>0.0</v>
      </c>
      <c r="O1001">
        <f>IF(Datos!O1001="",0,IF(AND(O$1008&lt;&gt;"",Datos!O1001=O$1008),0,IF(O$1004=0,0,1-CHOOSE(O$1004,IF(ISNUMBER(Datos!O1001),AND(OR(O$1005="",Datos!O1001&gt;=O$1005),OR(O$1006="",Datos!O1001&lt;=O$1006)),FALSE),IF(ISNUMBER(Datos!O1001),AND(Datos!O1001=INT(Datos!O1001),AND(OR(O$1005="",Datos!O1001&gt;=O$1005),OR(O$1006="",Datos!O1001&lt;=O$1006))),FALSE),OR(ISNUMBER(FIND(";"&amp;UPPER(TRIM(Datos!O1001&amp;""))&amp;"=",O$1007)),ISNUMBER(FIND(";"&amp;UPPER(TRIM(Datos!O1001&amp;""))&amp;";",O$1007))),OR(UPPER(TRIM(Datos!O1001&amp;""))="SÍ",UPPER(TRIM(Datos!O1001&amp;""))="SI",UPPER(TRIM(Datos!O1001&amp;""))="NO"),IF(ISNUMBER(Datos!O1001),AND(OR(O$1005="",Datos!O1001&gt;=O$1005),OR(O$1006="",Datos!O1001&lt;=O$1006)),FALSE),TRUE))))</f>
        <v>0.0</v>
      </c>
      <c r="P1001">
        <f>IF(Datos!P1001="",0,IF(AND(P$1008&lt;&gt;"",Datos!P1001=P$1008),0,IF(P$1004=0,0,1-CHOOSE(P$1004,IF(ISNUMBER(Datos!P1001),AND(OR(P$1005="",Datos!P1001&gt;=P$1005),OR(P$1006="",Datos!P1001&lt;=P$1006)),FALSE),IF(ISNUMBER(Datos!P1001),AND(Datos!P1001=INT(Datos!P1001),AND(OR(P$1005="",Datos!P1001&gt;=P$1005),OR(P$1006="",Datos!P1001&lt;=P$1006))),FALSE),OR(ISNUMBER(FIND(";"&amp;UPPER(TRIM(Datos!P1001&amp;""))&amp;"=",P$1007)),ISNUMBER(FIND(";"&amp;UPPER(TRIM(Datos!P1001&amp;""))&amp;";",P$1007))),OR(UPPER(TRIM(Datos!P1001&amp;""))="SÍ",UPPER(TRIM(Datos!P1001&amp;""))="SI",UPPER(TRIM(Datos!P1001&amp;""))="NO"),IF(ISNUMBER(Datos!P1001),AND(OR(P$1005="",Datos!P1001&gt;=P$1005),OR(P$1006="",Datos!P1001&lt;=P$1006)),FALSE),TRUE))))</f>
        <v>0.0</v>
      </c>
      <c r="Q1001">
        <f>IF(Datos!Q1001="",0,IF(AND(Q$1008&lt;&gt;"",Datos!Q1001=Q$1008),0,IF(Q$1004=0,0,1-CHOOSE(Q$1004,IF(ISNUMBER(Datos!Q1001),AND(OR(Q$1005="",Datos!Q1001&gt;=Q$1005),OR(Q$1006="",Datos!Q1001&lt;=Q$1006)),FALSE),IF(ISNUMBER(Datos!Q1001),AND(Datos!Q1001=INT(Datos!Q1001),AND(OR(Q$1005="",Datos!Q1001&gt;=Q$1005),OR(Q$1006="",Datos!Q1001&lt;=Q$1006))),FALSE),OR(ISNUMBER(FIND(";"&amp;UPPER(TRIM(Datos!Q1001&amp;""))&amp;"=",Q$1007)),ISNUMBER(FIND(";"&amp;UPPER(TRIM(Datos!Q1001&amp;""))&amp;";",Q$1007))),OR(UPPER(TRIM(Datos!Q1001&amp;""))="SÍ",UPPER(TRIM(Datos!Q1001&amp;""))="SI",UPPER(TRIM(Datos!Q1001&amp;""))="NO"),IF(ISNUMBER(Datos!Q1001),AND(OR(Q$1005="",Datos!Q1001&gt;=Q$1005),OR(Q$1006="",Datos!Q1001&lt;=Q$1006)),FALSE),TRUE))))</f>
        <v>0.0</v>
      </c>
      <c r="R1001">
        <f>IF(Datos!R1001="",0,IF(AND(R$1008&lt;&gt;"",Datos!R1001=R$1008),0,IF(R$1004=0,0,1-CHOOSE(R$1004,IF(ISNUMBER(Datos!R1001),AND(OR(R$1005="",Datos!R1001&gt;=R$1005),OR(R$1006="",Datos!R1001&lt;=R$1006)),FALSE),IF(ISNUMBER(Datos!R1001),AND(Datos!R1001=INT(Datos!R1001),AND(OR(R$1005="",Datos!R1001&gt;=R$1005),OR(R$1006="",Datos!R1001&lt;=R$1006))),FALSE),OR(ISNUMBER(FIND(";"&amp;UPPER(TRIM(Datos!R1001&amp;""))&amp;"=",R$1007)),ISNUMBER(FIND(";"&amp;UPPER(TRIM(Datos!R1001&amp;""))&amp;";",R$1007))),OR(UPPER(TRIM(Datos!R1001&amp;""))="SÍ",UPPER(TRIM(Datos!R1001&amp;""))="SI",UPPER(TRIM(Datos!R1001&amp;""))="NO"),IF(ISNUMBER(Datos!R1001),AND(OR(R$1005="",Datos!R1001&gt;=R$1005),OR(R$1006="",Datos!R1001&lt;=R$1006)),FALSE),TRUE))))</f>
        <v>0.0</v>
      </c>
      <c r="S1001">
        <f>IF(Datos!S1001="",0,IF(AND(S$1008&lt;&gt;"",Datos!S1001=S$1008),0,IF(S$1004=0,0,1-CHOOSE(S$1004,IF(ISNUMBER(Datos!S1001),AND(OR(S$1005="",Datos!S1001&gt;=S$1005),OR(S$1006="",Datos!S1001&lt;=S$1006)),FALSE),IF(ISNUMBER(Datos!S1001),AND(Datos!S1001=INT(Datos!S1001),AND(OR(S$1005="",Datos!S1001&gt;=S$1005),OR(S$1006="",Datos!S1001&lt;=S$1006))),FALSE),OR(ISNUMBER(FIND(";"&amp;UPPER(TRIM(Datos!S1001&amp;""))&amp;"=",S$1007)),ISNUMBER(FIND(";"&amp;UPPER(TRIM(Datos!S1001&amp;""))&amp;";",S$1007))),OR(UPPER(TRIM(Datos!S1001&amp;""))="SÍ",UPPER(TRIM(Datos!S1001&amp;""))="SI",UPPER(TRIM(Datos!S1001&amp;""))="NO"),IF(ISNUMBER(Datos!S1001),AND(OR(S$1005="",Datos!S1001&gt;=S$1005),OR(S$1006="",Datos!S1001&lt;=S$1006)),FALSE),TRUE))))</f>
        <v>0.0</v>
      </c>
      <c r="T1001">
        <f>IF(Datos!T1001="",0,IF(AND(T$1008&lt;&gt;"",Datos!T1001=T$1008),0,IF(T$1004=0,0,1-CHOOSE(T$1004,IF(ISNUMBER(Datos!T1001),AND(OR(T$1005="",Datos!T1001&gt;=T$1005),OR(T$1006="",Datos!T1001&lt;=T$1006)),FALSE),IF(ISNUMBER(Datos!T1001),AND(Datos!T1001=INT(Datos!T1001),AND(OR(T$1005="",Datos!T1001&gt;=T$1005),OR(T$1006="",Datos!T1001&lt;=T$1006))),FALSE),OR(ISNUMBER(FIND(";"&amp;UPPER(TRIM(Datos!T1001&amp;""))&amp;"=",T$1007)),ISNUMBER(FIND(";"&amp;UPPER(TRIM(Datos!T1001&amp;""))&amp;";",T$1007))),OR(UPPER(TRIM(Datos!T1001&amp;""))="SÍ",UPPER(TRIM(Datos!T1001&amp;""))="SI",UPPER(TRIM(Datos!T1001&amp;""))="NO"),IF(ISNUMBER(Datos!T1001),AND(OR(T$1005="",Datos!T1001&gt;=T$1005),OR(T$1006="",Datos!T1001&lt;=T$1006)),FALSE),TRUE))))</f>
        <v>0.0</v>
      </c>
      <c r="U1001">
        <f>IF(Datos!U1001="",0,IF(AND(U$1008&lt;&gt;"",Datos!U1001=U$1008),0,IF(U$1004=0,0,1-CHOOSE(U$1004,IF(ISNUMBER(Datos!U1001),AND(OR(U$1005="",Datos!U1001&gt;=U$1005),OR(U$1006="",Datos!U1001&lt;=U$1006)),FALSE),IF(ISNUMBER(Datos!U1001),AND(Datos!U1001=INT(Datos!U1001),AND(OR(U$1005="",Datos!U1001&gt;=U$1005),OR(U$1006="",Datos!U1001&lt;=U$1006))),FALSE),OR(ISNUMBER(FIND(";"&amp;UPPER(TRIM(Datos!U1001&amp;""))&amp;"=",U$1007)),ISNUMBER(FIND(";"&amp;UPPER(TRIM(Datos!U1001&amp;""))&amp;";",U$1007))),OR(UPPER(TRIM(Datos!U1001&amp;""))="SÍ",UPPER(TRIM(Datos!U1001&amp;""))="SI",UPPER(TRIM(Datos!U1001&amp;""))="NO"),IF(ISNUMBER(Datos!U1001),AND(OR(U$1005="",Datos!U1001&gt;=U$1005),OR(U$1006="",Datos!U1001&lt;=U$1006)),FALSE),TRUE))))</f>
        <v>0.0</v>
      </c>
      <c r="V1001">
        <f>IF(Datos!V1001="",0,IF(AND(V$1008&lt;&gt;"",Datos!V1001=V$1008),0,IF(V$1004=0,0,1-CHOOSE(V$1004,IF(ISNUMBER(Datos!V1001),AND(OR(V$1005="",Datos!V1001&gt;=V$1005),OR(V$1006="",Datos!V1001&lt;=V$1006)),FALSE),IF(ISNUMBER(Datos!V1001),AND(Datos!V1001=INT(Datos!V1001),AND(OR(V$1005="",Datos!V1001&gt;=V$1005),OR(V$1006="",Datos!V1001&lt;=V$1006))),FALSE),OR(ISNUMBER(FIND(";"&amp;UPPER(TRIM(Datos!V1001&amp;""))&amp;"=",V$1007)),ISNUMBER(FIND(";"&amp;UPPER(TRIM(Datos!V1001&amp;""))&amp;";",V$1007))),OR(UPPER(TRIM(Datos!V1001&amp;""))="SÍ",UPPER(TRIM(Datos!V1001&amp;""))="SI",UPPER(TRIM(Datos!V1001&amp;""))="NO"),IF(ISNUMBER(Datos!V1001),AND(OR(V$1005="",Datos!V1001&gt;=V$1005),OR(V$1006="",Datos!V1001&lt;=V$1006)),FALSE),TRUE))))</f>
        <v>0.0</v>
      </c>
      <c r="W1001">
        <f>IF(Datos!W1001="",0,IF(AND(W$1008&lt;&gt;"",Datos!W1001=W$1008),0,IF(W$1004=0,0,1-CHOOSE(W$1004,IF(ISNUMBER(Datos!W1001),AND(OR(W$1005="",Datos!W1001&gt;=W$1005),OR(W$1006="",Datos!W1001&lt;=W$1006)),FALSE),IF(ISNUMBER(Datos!W1001),AND(Datos!W1001=INT(Datos!W1001),AND(OR(W$1005="",Datos!W1001&gt;=W$1005),OR(W$1006="",Datos!W1001&lt;=W$1006))),FALSE),OR(ISNUMBER(FIND(";"&amp;UPPER(TRIM(Datos!W1001&amp;""))&amp;"=",W$1007)),ISNUMBER(FIND(";"&amp;UPPER(TRIM(Datos!W1001&amp;""))&amp;";",W$1007))),OR(UPPER(TRIM(Datos!W1001&amp;""))="SÍ",UPPER(TRIM(Datos!W1001&amp;""))="SI",UPPER(TRIM(Datos!W1001&amp;""))="NO"),IF(ISNUMBER(Datos!W1001),AND(OR(W$1005="",Datos!W1001&gt;=W$1005),OR(W$1006="",Datos!W1001&lt;=W$1006)),FALSE),TRUE))))</f>
        <v>0.0</v>
      </c>
      <c r="X1001">
        <f>IF(Datos!X1001="",0,IF(AND(X$1008&lt;&gt;"",Datos!X1001=X$1008),0,IF(X$1004=0,0,1-CHOOSE(X$1004,IF(ISNUMBER(Datos!X1001),AND(OR(X$1005="",Datos!X1001&gt;=X$1005),OR(X$1006="",Datos!X1001&lt;=X$1006)),FALSE),IF(ISNUMBER(Datos!X1001),AND(Datos!X1001=INT(Datos!X1001),AND(OR(X$1005="",Datos!X1001&gt;=X$1005),OR(X$1006="",Datos!X1001&lt;=X$1006))),FALSE),OR(ISNUMBER(FIND(";"&amp;UPPER(TRIM(Datos!X1001&amp;""))&amp;"=",X$1007)),ISNUMBER(FIND(";"&amp;UPPER(TRIM(Datos!X1001&amp;""))&amp;";",X$1007))),OR(UPPER(TRIM(Datos!X1001&amp;""))="SÍ",UPPER(TRIM(Datos!X1001&amp;""))="SI",UPPER(TRIM(Datos!X1001&amp;""))="NO"),IF(ISNUMBER(Datos!X1001),AND(OR(X$1005="",Datos!X1001&gt;=X$1005),OR(X$1006="",Datos!X1001&lt;=X$1006)),FALSE),TRUE))))</f>
        <v>0.0</v>
      </c>
      <c r="Y1001">
        <f>IF(Datos!Y1001="",0,IF(AND(Y$1008&lt;&gt;"",Datos!Y1001=Y$1008),0,IF(Y$1004=0,0,1-CHOOSE(Y$1004,IF(ISNUMBER(Datos!Y1001),AND(OR(Y$1005="",Datos!Y1001&gt;=Y$1005),OR(Y$1006="",Datos!Y1001&lt;=Y$1006)),FALSE),IF(ISNUMBER(Datos!Y1001),AND(Datos!Y1001=INT(Datos!Y1001),AND(OR(Y$1005="",Datos!Y1001&gt;=Y$1005),OR(Y$1006="",Datos!Y1001&lt;=Y$1006))),FALSE),OR(ISNUMBER(FIND(";"&amp;UPPER(TRIM(Datos!Y1001&amp;""))&amp;"=",Y$1007)),ISNUMBER(FIND(";"&amp;UPPER(TRIM(Datos!Y1001&amp;""))&amp;";",Y$1007))),OR(UPPER(TRIM(Datos!Y1001&amp;""))="SÍ",UPPER(TRIM(Datos!Y1001&amp;""))="SI",UPPER(TRIM(Datos!Y1001&amp;""))="NO"),IF(ISNUMBER(Datos!Y1001),AND(OR(Y$1005="",Datos!Y1001&gt;=Y$1005),OR(Y$1006="",Datos!Y1001&lt;=Y$1006)),FALSE),TRUE))))</f>
        <v>0.0</v>
      </c>
      <c r="Z1001">
        <f>IF(Datos!Z1001="",0,IF(AND(Z$1008&lt;&gt;"",Datos!Z1001=Z$1008),0,IF(Z$1004=0,0,1-CHOOSE(Z$1004,IF(ISNUMBER(Datos!Z1001),AND(OR(Z$1005="",Datos!Z1001&gt;=Z$1005),OR(Z$1006="",Datos!Z1001&lt;=Z$1006)),FALSE),IF(ISNUMBER(Datos!Z1001),AND(Datos!Z1001=INT(Datos!Z1001),AND(OR(Z$1005="",Datos!Z1001&gt;=Z$1005),OR(Z$1006="",Datos!Z1001&lt;=Z$1006))),FALSE),OR(ISNUMBER(FIND(";"&amp;UPPER(TRIM(Datos!Z1001&amp;""))&amp;"=",Z$1007)),ISNUMBER(FIND(";"&amp;UPPER(TRIM(Datos!Z1001&amp;""))&amp;";",Z$1007))),OR(UPPER(TRIM(Datos!Z1001&amp;""))="SÍ",UPPER(TRIM(Datos!Z1001&amp;""))="SI",UPPER(TRIM(Datos!Z1001&amp;""))="NO"),IF(ISNUMBER(Datos!Z1001),AND(OR(Z$1005="",Datos!Z1001&gt;=Z$1005),OR(Z$1006="",Datos!Z1001&lt;=Z$1006)),FALSE),TRUE))))</f>
        <v>0.0</v>
      </c>
      <c r="AA1001">
        <f>IF(Datos!AA1001="",0,IF(AND(AA$1008&lt;&gt;"",Datos!AA1001=AA$1008),0,IF(AA$1004=0,0,1-CHOOSE(AA$1004,IF(ISNUMBER(Datos!AA1001),AND(OR(AA$1005="",Datos!AA1001&gt;=AA$1005),OR(AA$1006="",Datos!AA1001&lt;=AA$1006)),FALSE),IF(ISNUMBER(Datos!AA1001),AND(Datos!AA1001=INT(Datos!AA1001),AND(OR(AA$1005="",Datos!AA1001&gt;=AA$1005),OR(AA$1006="",Datos!AA1001&lt;=AA$1006))),FALSE),OR(ISNUMBER(FIND(";"&amp;UPPER(TRIM(Datos!AA1001&amp;""))&amp;"=",AA$1007)),ISNUMBER(FIND(";"&amp;UPPER(TRIM(Datos!AA1001&amp;""))&amp;";",AA$1007))),OR(UPPER(TRIM(Datos!AA1001&amp;""))="SÍ",UPPER(TRIM(Datos!AA1001&amp;""))="SI",UPPER(TRIM(Datos!AA1001&amp;""))="NO"),IF(ISNUMBER(Datos!AA1001),AND(OR(AA$1005="",Datos!AA1001&gt;=AA$1005),OR(AA$1006="",Datos!AA1001&lt;=AA$1006)),FALSE),TRUE))))</f>
        <v>0.0</v>
      </c>
      <c r="AB1001">
        <f>IF(Datos!AB1001="",0,IF(AND(AB$1008&lt;&gt;"",Datos!AB1001=AB$1008),0,IF(AB$1004=0,0,1-CHOOSE(AB$1004,IF(ISNUMBER(Datos!AB1001),AND(OR(AB$1005="",Datos!AB1001&gt;=AB$1005),OR(AB$1006="",Datos!AB1001&lt;=AB$1006)),FALSE),IF(ISNUMBER(Datos!AB1001),AND(Datos!AB1001=INT(Datos!AB1001),AND(OR(AB$1005="",Datos!AB1001&gt;=AB$1005),OR(AB$1006="",Datos!AB1001&lt;=AB$1006))),FALSE),OR(ISNUMBER(FIND(";"&amp;UPPER(TRIM(Datos!AB1001&amp;""))&amp;"=",AB$1007)),ISNUMBER(FIND(";"&amp;UPPER(TRIM(Datos!AB1001&amp;""))&amp;";",AB$1007))),OR(UPPER(TRIM(Datos!AB1001&amp;""))="SÍ",UPPER(TRIM(Datos!AB1001&amp;""))="SI",UPPER(TRIM(Datos!AB1001&amp;""))="NO"),IF(ISNUMBER(Datos!AB1001),AND(OR(AB$1005="",Datos!AB1001&gt;=AB$1005),OR(AB$1006="",Datos!AB1001&lt;=AB$1006)),FALSE),TRUE))))</f>
        <v>0.0</v>
      </c>
      <c r="AC1001">
        <f>IF(Datos!AC1001="",0,IF(AND(AC$1008&lt;&gt;"",Datos!AC1001=AC$1008),0,IF(AC$1004=0,0,1-CHOOSE(AC$1004,IF(ISNUMBER(Datos!AC1001),AND(OR(AC$1005="",Datos!AC1001&gt;=AC$1005),OR(AC$1006="",Datos!AC1001&lt;=AC$1006)),FALSE),IF(ISNUMBER(Datos!AC1001),AND(Datos!AC1001=INT(Datos!AC1001),AND(OR(AC$1005="",Datos!AC1001&gt;=AC$1005),OR(AC$1006="",Datos!AC1001&lt;=AC$1006))),FALSE),OR(ISNUMBER(FIND(";"&amp;UPPER(TRIM(Datos!AC1001&amp;""))&amp;"=",AC$1007)),ISNUMBER(FIND(";"&amp;UPPER(TRIM(Datos!AC1001&amp;""))&amp;";",AC$1007))),OR(UPPER(TRIM(Datos!AC1001&amp;""))="SÍ",UPPER(TRIM(Datos!AC1001&amp;""))="SI",UPPER(TRIM(Datos!AC1001&amp;""))="NO"),IF(ISNUMBER(Datos!AC1001),AND(OR(AC$1005="",Datos!AC1001&gt;=AC$1005),OR(AC$1006="",Datos!AC1001&lt;=AC$1006)),FALSE),TRUE))))</f>
        <v>0.0</v>
      </c>
      <c r="AD1001">
        <f>IF(Datos!AD1001="",0,IF(AND(AD$1008&lt;&gt;"",Datos!AD1001=AD$1008),0,IF(AD$1004=0,0,1-CHOOSE(AD$1004,IF(ISNUMBER(Datos!AD1001),AND(OR(AD$1005="",Datos!AD1001&gt;=AD$1005),OR(AD$1006="",Datos!AD1001&lt;=AD$1006)),FALSE),IF(ISNUMBER(Datos!AD1001),AND(Datos!AD1001=INT(Datos!AD1001),AND(OR(AD$1005="",Datos!AD1001&gt;=AD$1005),OR(AD$1006="",Datos!AD1001&lt;=AD$1006))),FALSE),OR(ISNUMBER(FIND(";"&amp;UPPER(TRIM(Datos!AD1001&amp;""))&amp;"=",AD$1007)),ISNUMBER(FIND(";"&amp;UPPER(TRIM(Datos!AD1001&amp;""))&amp;";",AD$1007))),OR(UPPER(TRIM(Datos!AD1001&amp;""))="SÍ",UPPER(TRIM(Datos!AD1001&amp;""))="SI",UPPER(TRIM(Datos!AD1001&amp;""))="NO"),IF(ISNUMBER(Datos!AD1001),AND(OR(AD$1005="",Datos!AD1001&gt;=AD$1005),OR(AD$1006="",Datos!AD1001&lt;=AD$1006)),FALSE),TRUE))))</f>
        <v>0.0</v>
      </c>
      <c r="AE1001">
        <f>IF(Datos!AE1001="",0,IF(AND(AE$1008&lt;&gt;"",Datos!AE1001=AE$1008),0,IF(AE$1004=0,0,1-CHOOSE(AE$1004,IF(ISNUMBER(Datos!AE1001),AND(OR(AE$1005="",Datos!AE1001&gt;=AE$1005),OR(AE$1006="",Datos!AE1001&lt;=AE$1006)),FALSE),IF(ISNUMBER(Datos!AE1001),AND(Datos!AE1001=INT(Datos!AE1001),AND(OR(AE$1005="",Datos!AE1001&gt;=AE$1005),OR(AE$1006="",Datos!AE1001&lt;=AE$1006))),FALSE),OR(ISNUMBER(FIND(";"&amp;UPPER(TRIM(Datos!AE1001&amp;""))&amp;"=",AE$1007)),ISNUMBER(FIND(";"&amp;UPPER(TRIM(Datos!AE1001&amp;""))&amp;";",AE$1007))),OR(UPPER(TRIM(Datos!AE1001&amp;""))="SÍ",UPPER(TRIM(Datos!AE1001&amp;""))="SI",UPPER(TRIM(Datos!AE1001&amp;""))="NO"),IF(ISNUMBER(Datos!AE1001),AND(OR(AE$1005="",Datos!AE1001&gt;=AE$1005),OR(AE$1006="",Datos!AE1001&lt;=AE$1006)),FALSE),TRUE))))</f>
        <v>0.0</v>
      </c>
    </row>
    <row r="1002" spans="2:31">
      <c r="B1002">
        <f>IF(Datos!B1002="",0,IF(AND(B$1008&lt;&gt;"",Datos!B1002=B$1008),0,IF(B$1004=0,0,1-CHOOSE(B$1004,IF(ISNUMBER(Datos!B1002),AND(OR(B$1005="",Datos!B1002&gt;=B$1005),OR(B$1006="",Datos!B1002&lt;=B$1006)),FALSE),IF(ISNUMBER(Datos!B1002),AND(Datos!B1002=INT(Datos!B1002),AND(OR(B$1005="",Datos!B1002&gt;=B$1005),OR(B$1006="",Datos!B1002&lt;=B$1006))),FALSE),OR(ISNUMBER(FIND(";"&amp;UPPER(TRIM(Datos!B1002&amp;""))&amp;"=",B$1007)),ISNUMBER(FIND(";"&amp;UPPER(TRIM(Datos!B1002&amp;""))&amp;";",B$1007))),OR(UPPER(TRIM(Datos!B1002&amp;""))="SÍ",UPPER(TRIM(Datos!B1002&amp;""))="SI",UPPER(TRIM(Datos!B1002&amp;""))="NO"),IF(ISNUMBER(Datos!B1002),AND(OR(B$1005="",Datos!B1002&gt;=B$1005),OR(B$1006="",Datos!B1002&lt;=B$1006)),FALSE),TRUE))))</f>
        <v>0.0</v>
      </c>
      <c r="C1002">
        <f>IF(Datos!C1002="",0,IF(AND(C$1008&lt;&gt;"",Datos!C1002=C$1008),0,IF(C$1004=0,0,1-CHOOSE(C$1004,IF(ISNUMBER(Datos!C1002),AND(OR(C$1005="",Datos!C1002&gt;=C$1005),OR(C$1006="",Datos!C1002&lt;=C$1006)),FALSE),IF(ISNUMBER(Datos!C1002),AND(Datos!C1002=INT(Datos!C1002),AND(OR(C$1005="",Datos!C1002&gt;=C$1005),OR(C$1006="",Datos!C1002&lt;=C$1006))),FALSE),OR(ISNUMBER(FIND(";"&amp;UPPER(TRIM(Datos!C1002&amp;""))&amp;"=",C$1007)),ISNUMBER(FIND(";"&amp;UPPER(TRIM(Datos!C1002&amp;""))&amp;";",C$1007))),OR(UPPER(TRIM(Datos!C1002&amp;""))="SÍ",UPPER(TRIM(Datos!C1002&amp;""))="SI",UPPER(TRIM(Datos!C1002&amp;""))="NO"),IF(ISNUMBER(Datos!C1002),AND(OR(C$1005="",Datos!C1002&gt;=C$1005),OR(C$1006="",Datos!C1002&lt;=C$1006)),FALSE),TRUE))))</f>
        <v>0.0</v>
      </c>
      <c r="D1002">
        <f>IF(Datos!D1002="",0,IF(AND(D$1008&lt;&gt;"",Datos!D1002=D$1008),0,IF(D$1004=0,0,1-CHOOSE(D$1004,IF(ISNUMBER(Datos!D1002),AND(OR(D$1005="",Datos!D1002&gt;=D$1005),OR(D$1006="",Datos!D1002&lt;=D$1006)),FALSE),IF(ISNUMBER(Datos!D1002),AND(Datos!D1002=INT(Datos!D1002),AND(OR(D$1005="",Datos!D1002&gt;=D$1005),OR(D$1006="",Datos!D1002&lt;=D$1006))),FALSE),OR(ISNUMBER(FIND(";"&amp;UPPER(TRIM(Datos!D1002&amp;""))&amp;"=",D$1007)),ISNUMBER(FIND(";"&amp;UPPER(TRIM(Datos!D1002&amp;""))&amp;";",D$1007))),OR(UPPER(TRIM(Datos!D1002&amp;""))="SÍ",UPPER(TRIM(Datos!D1002&amp;""))="SI",UPPER(TRIM(Datos!D1002&amp;""))="NO"),IF(ISNUMBER(Datos!D1002),AND(OR(D$1005="",Datos!D1002&gt;=D$1005),OR(D$1006="",Datos!D1002&lt;=D$1006)),FALSE),TRUE))))</f>
        <v>0.0</v>
      </c>
      <c r="E1002">
        <f>IF(Datos!E1002="",0,IF(AND(E$1008&lt;&gt;"",Datos!E1002=E$1008),0,IF(E$1004=0,0,1-CHOOSE(E$1004,IF(ISNUMBER(Datos!E1002),AND(OR(E$1005="",Datos!E1002&gt;=E$1005),OR(E$1006="",Datos!E1002&lt;=E$1006)),FALSE),IF(ISNUMBER(Datos!E1002),AND(Datos!E1002=INT(Datos!E1002),AND(OR(E$1005="",Datos!E1002&gt;=E$1005),OR(E$1006="",Datos!E1002&lt;=E$1006))),FALSE),OR(ISNUMBER(FIND(";"&amp;UPPER(TRIM(Datos!E1002&amp;""))&amp;"=",E$1007)),ISNUMBER(FIND(";"&amp;UPPER(TRIM(Datos!E1002&amp;""))&amp;";",E$1007))),OR(UPPER(TRIM(Datos!E1002&amp;""))="SÍ",UPPER(TRIM(Datos!E1002&amp;""))="SI",UPPER(TRIM(Datos!E1002&amp;""))="NO"),IF(ISNUMBER(Datos!E1002),AND(OR(E$1005="",Datos!E1002&gt;=E$1005),OR(E$1006="",Datos!E1002&lt;=E$1006)),FALSE),TRUE))))</f>
        <v>0.0</v>
      </c>
      <c r="F1002">
        <f>IF(Datos!F1002="",0,IF(AND(F$1008&lt;&gt;"",Datos!F1002=F$1008),0,IF(F$1004=0,0,1-CHOOSE(F$1004,IF(ISNUMBER(Datos!F1002),AND(OR(F$1005="",Datos!F1002&gt;=F$1005),OR(F$1006="",Datos!F1002&lt;=F$1006)),FALSE),IF(ISNUMBER(Datos!F1002),AND(Datos!F1002=INT(Datos!F1002),AND(OR(F$1005="",Datos!F1002&gt;=F$1005),OR(F$1006="",Datos!F1002&lt;=F$1006))),FALSE),OR(ISNUMBER(FIND(";"&amp;UPPER(TRIM(Datos!F1002&amp;""))&amp;"=",F$1007)),ISNUMBER(FIND(";"&amp;UPPER(TRIM(Datos!F1002&amp;""))&amp;";",F$1007))),OR(UPPER(TRIM(Datos!F1002&amp;""))="SÍ",UPPER(TRIM(Datos!F1002&amp;""))="SI",UPPER(TRIM(Datos!F1002&amp;""))="NO"),IF(ISNUMBER(Datos!F1002),AND(OR(F$1005="",Datos!F1002&gt;=F$1005),OR(F$1006="",Datos!F1002&lt;=F$1006)),FALSE),TRUE))))</f>
        <v>0.0</v>
      </c>
      <c r="G1002">
        <f>IF(Datos!G1002="",0,IF(AND(G$1008&lt;&gt;"",Datos!G1002=G$1008),0,IF(G$1004=0,0,1-CHOOSE(G$1004,IF(ISNUMBER(Datos!G1002),AND(OR(G$1005="",Datos!G1002&gt;=G$1005),OR(G$1006="",Datos!G1002&lt;=G$1006)),FALSE),IF(ISNUMBER(Datos!G1002),AND(Datos!G1002=INT(Datos!G1002),AND(OR(G$1005="",Datos!G1002&gt;=G$1005),OR(G$1006="",Datos!G1002&lt;=G$1006))),FALSE),OR(ISNUMBER(FIND(";"&amp;UPPER(TRIM(Datos!G1002&amp;""))&amp;"=",G$1007)),ISNUMBER(FIND(";"&amp;UPPER(TRIM(Datos!G1002&amp;""))&amp;";",G$1007))),OR(UPPER(TRIM(Datos!G1002&amp;""))="SÍ",UPPER(TRIM(Datos!G1002&amp;""))="SI",UPPER(TRIM(Datos!G1002&amp;""))="NO"),IF(ISNUMBER(Datos!G1002),AND(OR(G$1005="",Datos!G1002&gt;=G$1005),OR(G$1006="",Datos!G1002&lt;=G$1006)),FALSE),TRUE))))</f>
        <v>0.0</v>
      </c>
      <c r="H1002">
        <f>IF(Datos!H1002="",0,IF(AND(H$1008&lt;&gt;"",Datos!H1002=H$1008),0,IF(H$1004=0,0,1-CHOOSE(H$1004,IF(ISNUMBER(Datos!H1002),AND(OR(H$1005="",Datos!H1002&gt;=H$1005),OR(H$1006="",Datos!H1002&lt;=H$1006)),FALSE),IF(ISNUMBER(Datos!H1002),AND(Datos!H1002=INT(Datos!H1002),AND(OR(H$1005="",Datos!H1002&gt;=H$1005),OR(H$1006="",Datos!H1002&lt;=H$1006))),FALSE),OR(ISNUMBER(FIND(";"&amp;UPPER(TRIM(Datos!H1002&amp;""))&amp;"=",H$1007)),ISNUMBER(FIND(";"&amp;UPPER(TRIM(Datos!H1002&amp;""))&amp;";",H$1007))),OR(UPPER(TRIM(Datos!H1002&amp;""))="SÍ",UPPER(TRIM(Datos!H1002&amp;""))="SI",UPPER(TRIM(Datos!H1002&amp;""))="NO"),IF(ISNUMBER(Datos!H1002),AND(OR(H$1005="",Datos!H1002&gt;=H$1005),OR(H$1006="",Datos!H1002&lt;=H$1006)),FALSE),TRUE))))</f>
        <v>0.0</v>
      </c>
      <c r="I1002">
        <f>IF(Datos!I1002="",0,IF(AND(I$1008&lt;&gt;"",Datos!I1002=I$1008),0,IF(I$1004=0,0,1-CHOOSE(I$1004,IF(ISNUMBER(Datos!I1002),AND(OR(I$1005="",Datos!I1002&gt;=I$1005),OR(I$1006="",Datos!I1002&lt;=I$1006)),FALSE),IF(ISNUMBER(Datos!I1002),AND(Datos!I1002=INT(Datos!I1002),AND(OR(I$1005="",Datos!I1002&gt;=I$1005),OR(I$1006="",Datos!I1002&lt;=I$1006))),FALSE),OR(ISNUMBER(FIND(";"&amp;UPPER(TRIM(Datos!I1002&amp;""))&amp;"=",I$1007)),ISNUMBER(FIND(";"&amp;UPPER(TRIM(Datos!I1002&amp;""))&amp;";",I$1007))),OR(UPPER(TRIM(Datos!I1002&amp;""))="SÍ",UPPER(TRIM(Datos!I1002&amp;""))="SI",UPPER(TRIM(Datos!I1002&amp;""))="NO"),IF(ISNUMBER(Datos!I1002),AND(OR(I$1005="",Datos!I1002&gt;=I$1005),OR(I$1006="",Datos!I1002&lt;=I$1006)),FALSE),TRUE))))</f>
        <v>0.0</v>
      </c>
      <c r="J1002">
        <f>IF(Datos!J1002="",0,IF(AND(J$1008&lt;&gt;"",Datos!J1002=J$1008),0,IF(J$1004=0,0,1-CHOOSE(J$1004,IF(ISNUMBER(Datos!J1002),AND(OR(J$1005="",Datos!J1002&gt;=J$1005),OR(J$1006="",Datos!J1002&lt;=J$1006)),FALSE),IF(ISNUMBER(Datos!J1002),AND(Datos!J1002=INT(Datos!J1002),AND(OR(J$1005="",Datos!J1002&gt;=J$1005),OR(J$1006="",Datos!J1002&lt;=J$1006))),FALSE),OR(ISNUMBER(FIND(";"&amp;UPPER(TRIM(Datos!J1002&amp;""))&amp;"=",J$1007)),ISNUMBER(FIND(";"&amp;UPPER(TRIM(Datos!J1002&amp;""))&amp;";",J$1007))),OR(UPPER(TRIM(Datos!J1002&amp;""))="SÍ",UPPER(TRIM(Datos!J1002&amp;""))="SI",UPPER(TRIM(Datos!J1002&amp;""))="NO"),IF(ISNUMBER(Datos!J1002),AND(OR(J$1005="",Datos!J1002&gt;=J$1005),OR(J$1006="",Datos!J1002&lt;=J$1006)),FALSE),TRUE))))</f>
        <v>0.0</v>
      </c>
      <c r="K1002">
        <f>IF(Datos!K1002="",0,IF(AND(K$1008&lt;&gt;"",Datos!K1002=K$1008),0,IF(K$1004=0,0,1-CHOOSE(K$1004,IF(ISNUMBER(Datos!K1002),AND(OR(K$1005="",Datos!K1002&gt;=K$1005),OR(K$1006="",Datos!K1002&lt;=K$1006)),FALSE),IF(ISNUMBER(Datos!K1002),AND(Datos!K1002=INT(Datos!K1002),AND(OR(K$1005="",Datos!K1002&gt;=K$1005),OR(K$1006="",Datos!K1002&lt;=K$1006))),FALSE),OR(ISNUMBER(FIND(";"&amp;UPPER(TRIM(Datos!K1002&amp;""))&amp;"=",K$1007)),ISNUMBER(FIND(";"&amp;UPPER(TRIM(Datos!K1002&amp;""))&amp;";",K$1007))),OR(UPPER(TRIM(Datos!K1002&amp;""))="SÍ",UPPER(TRIM(Datos!K1002&amp;""))="SI",UPPER(TRIM(Datos!K1002&amp;""))="NO"),IF(ISNUMBER(Datos!K1002),AND(OR(K$1005="",Datos!K1002&gt;=K$1005),OR(K$1006="",Datos!K1002&lt;=K$1006)),FALSE),TRUE))))</f>
        <v>0.0</v>
      </c>
      <c r="L1002">
        <f>IF(Datos!L1002="",0,IF(AND(L$1008&lt;&gt;"",Datos!L1002=L$1008),0,IF(L$1004=0,0,1-CHOOSE(L$1004,IF(ISNUMBER(Datos!L1002),AND(OR(L$1005="",Datos!L1002&gt;=L$1005),OR(L$1006="",Datos!L1002&lt;=L$1006)),FALSE),IF(ISNUMBER(Datos!L1002),AND(Datos!L1002=INT(Datos!L1002),AND(OR(L$1005="",Datos!L1002&gt;=L$1005),OR(L$1006="",Datos!L1002&lt;=L$1006))),FALSE),OR(ISNUMBER(FIND(";"&amp;UPPER(TRIM(Datos!L1002&amp;""))&amp;"=",L$1007)),ISNUMBER(FIND(";"&amp;UPPER(TRIM(Datos!L1002&amp;""))&amp;";",L$1007))),OR(UPPER(TRIM(Datos!L1002&amp;""))="SÍ",UPPER(TRIM(Datos!L1002&amp;""))="SI",UPPER(TRIM(Datos!L1002&amp;""))="NO"),IF(ISNUMBER(Datos!L1002),AND(OR(L$1005="",Datos!L1002&gt;=L$1005),OR(L$1006="",Datos!L1002&lt;=L$1006)),FALSE),TRUE))))</f>
        <v>0.0</v>
      </c>
      <c r="M1002">
        <f>IF(Datos!M1002="",0,IF(AND(M$1008&lt;&gt;"",Datos!M1002=M$1008),0,IF(M$1004=0,0,1-CHOOSE(M$1004,IF(ISNUMBER(Datos!M1002),AND(OR(M$1005="",Datos!M1002&gt;=M$1005),OR(M$1006="",Datos!M1002&lt;=M$1006)),FALSE),IF(ISNUMBER(Datos!M1002),AND(Datos!M1002=INT(Datos!M1002),AND(OR(M$1005="",Datos!M1002&gt;=M$1005),OR(M$1006="",Datos!M1002&lt;=M$1006))),FALSE),OR(ISNUMBER(FIND(";"&amp;UPPER(TRIM(Datos!M1002&amp;""))&amp;"=",M$1007)),ISNUMBER(FIND(";"&amp;UPPER(TRIM(Datos!M1002&amp;""))&amp;";",M$1007))),OR(UPPER(TRIM(Datos!M1002&amp;""))="SÍ",UPPER(TRIM(Datos!M1002&amp;""))="SI",UPPER(TRIM(Datos!M1002&amp;""))="NO"),IF(ISNUMBER(Datos!M1002),AND(OR(M$1005="",Datos!M1002&gt;=M$1005),OR(M$1006="",Datos!M1002&lt;=M$1006)),FALSE),TRUE))))</f>
        <v>0.0</v>
      </c>
      <c r="N1002">
        <f>IF(Datos!N1002="",0,IF(AND(N$1008&lt;&gt;"",Datos!N1002=N$1008),0,IF(N$1004=0,0,1-CHOOSE(N$1004,IF(ISNUMBER(Datos!N1002),AND(OR(N$1005="",Datos!N1002&gt;=N$1005),OR(N$1006="",Datos!N1002&lt;=N$1006)),FALSE),IF(ISNUMBER(Datos!N1002),AND(Datos!N1002=INT(Datos!N1002),AND(OR(N$1005="",Datos!N1002&gt;=N$1005),OR(N$1006="",Datos!N1002&lt;=N$1006))),FALSE),OR(ISNUMBER(FIND(";"&amp;UPPER(TRIM(Datos!N1002&amp;""))&amp;"=",N$1007)),ISNUMBER(FIND(";"&amp;UPPER(TRIM(Datos!N1002&amp;""))&amp;";",N$1007))),OR(UPPER(TRIM(Datos!N1002&amp;""))="SÍ",UPPER(TRIM(Datos!N1002&amp;""))="SI",UPPER(TRIM(Datos!N1002&amp;""))="NO"),IF(ISNUMBER(Datos!N1002),AND(OR(N$1005="",Datos!N1002&gt;=N$1005),OR(N$1006="",Datos!N1002&lt;=N$1006)),FALSE),TRUE))))</f>
        <v>0.0</v>
      </c>
      <c r="O1002">
        <f>IF(Datos!O1002="",0,IF(AND(O$1008&lt;&gt;"",Datos!O1002=O$1008),0,IF(O$1004=0,0,1-CHOOSE(O$1004,IF(ISNUMBER(Datos!O1002),AND(OR(O$1005="",Datos!O1002&gt;=O$1005),OR(O$1006="",Datos!O1002&lt;=O$1006)),FALSE),IF(ISNUMBER(Datos!O1002),AND(Datos!O1002=INT(Datos!O1002),AND(OR(O$1005="",Datos!O1002&gt;=O$1005),OR(O$1006="",Datos!O1002&lt;=O$1006))),FALSE),OR(ISNUMBER(FIND(";"&amp;UPPER(TRIM(Datos!O1002&amp;""))&amp;"=",O$1007)),ISNUMBER(FIND(";"&amp;UPPER(TRIM(Datos!O1002&amp;""))&amp;";",O$1007))),OR(UPPER(TRIM(Datos!O1002&amp;""))="SÍ",UPPER(TRIM(Datos!O1002&amp;""))="SI",UPPER(TRIM(Datos!O1002&amp;""))="NO"),IF(ISNUMBER(Datos!O1002),AND(OR(O$1005="",Datos!O1002&gt;=O$1005),OR(O$1006="",Datos!O1002&lt;=O$1006)),FALSE),TRUE))))</f>
        <v>0.0</v>
      </c>
      <c r="P1002">
        <f>IF(Datos!P1002="",0,IF(AND(P$1008&lt;&gt;"",Datos!P1002=P$1008),0,IF(P$1004=0,0,1-CHOOSE(P$1004,IF(ISNUMBER(Datos!P1002),AND(OR(P$1005="",Datos!P1002&gt;=P$1005),OR(P$1006="",Datos!P1002&lt;=P$1006)),FALSE),IF(ISNUMBER(Datos!P1002),AND(Datos!P1002=INT(Datos!P1002),AND(OR(P$1005="",Datos!P1002&gt;=P$1005),OR(P$1006="",Datos!P1002&lt;=P$1006))),FALSE),OR(ISNUMBER(FIND(";"&amp;UPPER(TRIM(Datos!P1002&amp;""))&amp;"=",P$1007)),ISNUMBER(FIND(";"&amp;UPPER(TRIM(Datos!P1002&amp;""))&amp;";",P$1007))),OR(UPPER(TRIM(Datos!P1002&amp;""))="SÍ",UPPER(TRIM(Datos!P1002&amp;""))="SI",UPPER(TRIM(Datos!P1002&amp;""))="NO"),IF(ISNUMBER(Datos!P1002),AND(OR(P$1005="",Datos!P1002&gt;=P$1005),OR(P$1006="",Datos!P1002&lt;=P$1006)),FALSE),TRUE))))</f>
        <v>0.0</v>
      </c>
      <c r="Q1002">
        <f>IF(Datos!Q1002="",0,IF(AND(Q$1008&lt;&gt;"",Datos!Q1002=Q$1008),0,IF(Q$1004=0,0,1-CHOOSE(Q$1004,IF(ISNUMBER(Datos!Q1002),AND(OR(Q$1005="",Datos!Q1002&gt;=Q$1005),OR(Q$1006="",Datos!Q1002&lt;=Q$1006)),FALSE),IF(ISNUMBER(Datos!Q1002),AND(Datos!Q1002=INT(Datos!Q1002),AND(OR(Q$1005="",Datos!Q1002&gt;=Q$1005),OR(Q$1006="",Datos!Q1002&lt;=Q$1006))),FALSE),OR(ISNUMBER(FIND(";"&amp;UPPER(TRIM(Datos!Q1002&amp;""))&amp;"=",Q$1007)),ISNUMBER(FIND(";"&amp;UPPER(TRIM(Datos!Q1002&amp;""))&amp;";",Q$1007))),OR(UPPER(TRIM(Datos!Q1002&amp;""))="SÍ",UPPER(TRIM(Datos!Q1002&amp;""))="SI",UPPER(TRIM(Datos!Q1002&amp;""))="NO"),IF(ISNUMBER(Datos!Q1002),AND(OR(Q$1005="",Datos!Q1002&gt;=Q$1005),OR(Q$1006="",Datos!Q1002&lt;=Q$1006)),FALSE),TRUE))))</f>
        <v>0.0</v>
      </c>
      <c r="R1002">
        <f>IF(Datos!R1002="",0,IF(AND(R$1008&lt;&gt;"",Datos!R1002=R$1008),0,IF(R$1004=0,0,1-CHOOSE(R$1004,IF(ISNUMBER(Datos!R1002),AND(OR(R$1005="",Datos!R1002&gt;=R$1005),OR(R$1006="",Datos!R1002&lt;=R$1006)),FALSE),IF(ISNUMBER(Datos!R1002),AND(Datos!R1002=INT(Datos!R1002),AND(OR(R$1005="",Datos!R1002&gt;=R$1005),OR(R$1006="",Datos!R1002&lt;=R$1006))),FALSE),OR(ISNUMBER(FIND(";"&amp;UPPER(TRIM(Datos!R1002&amp;""))&amp;"=",R$1007)),ISNUMBER(FIND(";"&amp;UPPER(TRIM(Datos!R1002&amp;""))&amp;";",R$1007))),OR(UPPER(TRIM(Datos!R1002&amp;""))="SÍ",UPPER(TRIM(Datos!R1002&amp;""))="SI",UPPER(TRIM(Datos!R1002&amp;""))="NO"),IF(ISNUMBER(Datos!R1002),AND(OR(R$1005="",Datos!R1002&gt;=R$1005),OR(R$1006="",Datos!R1002&lt;=R$1006)),FALSE),TRUE))))</f>
        <v>0.0</v>
      </c>
      <c r="S1002">
        <f>IF(Datos!S1002="",0,IF(AND(S$1008&lt;&gt;"",Datos!S1002=S$1008),0,IF(S$1004=0,0,1-CHOOSE(S$1004,IF(ISNUMBER(Datos!S1002),AND(OR(S$1005="",Datos!S1002&gt;=S$1005),OR(S$1006="",Datos!S1002&lt;=S$1006)),FALSE),IF(ISNUMBER(Datos!S1002),AND(Datos!S1002=INT(Datos!S1002),AND(OR(S$1005="",Datos!S1002&gt;=S$1005),OR(S$1006="",Datos!S1002&lt;=S$1006))),FALSE),OR(ISNUMBER(FIND(";"&amp;UPPER(TRIM(Datos!S1002&amp;""))&amp;"=",S$1007)),ISNUMBER(FIND(";"&amp;UPPER(TRIM(Datos!S1002&amp;""))&amp;";",S$1007))),OR(UPPER(TRIM(Datos!S1002&amp;""))="SÍ",UPPER(TRIM(Datos!S1002&amp;""))="SI",UPPER(TRIM(Datos!S1002&amp;""))="NO"),IF(ISNUMBER(Datos!S1002),AND(OR(S$1005="",Datos!S1002&gt;=S$1005),OR(S$1006="",Datos!S1002&lt;=S$1006)),FALSE),TRUE))))</f>
        <v>0.0</v>
      </c>
      <c r="T1002">
        <f>IF(Datos!T1002="",0,IF(AND(T$1008&lt;&gt;"",Datos!T1002=T$1008),0,IF(T$1004=0,0,1-CHOOSE(T$1004,IF(ISNUMBER(Datos!T1002),AND(OR(T$1005="",Datos!T1002&gt;=T$1005),OR(T$1006="",Datos!T1002&lt;=T$1006)),FALSE),IF(ISNUMBER(Datos!T1002),AND(Datos!T1002=INT(Datos!T1002),AND(OR(T$1005="",Datos!T1002&gt;=T$1005),OR(T$1006="",Datos!T1002&lt;=T$1006))),FALSE),OR(ISNUMBER(FIND(";"&amp;UPPER(TRIM(Datos!T1002&amp;""))&amp;"=",T$1007)),ISNUMBER(FIND(";"&amp;UPPER(TRIM(Datos!T1002&amp;""))&amp;";",T$1007))),OR(UPPER(TRIM(Datos!T1002&amp;""))="SÍ",UPPER(TRIM(Datos!T1002&amp;""))="SI",UPPER(TRIM(Datos!T1002&amp;""))="NO"),IF(ISNUMBER(Datos!T1002),AND(OR(T$1005="",Datos!T1002&gt;=T$1005),OR(T$1006="",Datos!T1002&lt;=T$1006)),FALSE),TRUE))))</f>
        <v>0.0</v>
      </c>
      <c r="U1002">
        <f>IF(Datos!U1002="",0,IF(AND(U$1008&lt;&gt;"",Datos!U1002=U$1008),0,IF(U$1004=0,0,1-CHOOSE(U$1004,IF(ISNUMBER(Datos!U1002),AND(OR(U$1005="",Datos!U1002&gt;=U$1005),OR(U$1006="",Datos!U1002&lt;=U$1006)),FALSE),IF(ISNUMBER(Datos!U1002),AND(Datos!U1002=INT(Datos!U1002),AND(OR(U$1005="",Datos!U1002&gt;=U$1005),OR(U$1006="",Datos!U1002&lt;=U$1006))),FALSE),OR(ISNUMBER(FIND(";"&amp;UPPER(TRIM(Datos!U1002&amp;""))&amp;"=",U$1007)),ISNUMBER(FIND(";"&amp;UPPER(TRIM(Datos!U1002&amp;""))&amp;";",U$1007))),OR(UPPER(TRIM(Datos!U1002&amp;""))="SÍ",UPPER(TRIM(Datos!U1002&amp;""))="SI",UPPER(TRIM(Datos!U1002&amp;""))="NO"),IF(ISNUMBER(Datos!U1002),AND(OR(U$1005="",Datos!U1002&gt;=U$1005),OR(U$1006="",Datos!U1002&lt;=U$1006)),FALSE),TRUE))))</f>
        <v>0.0</v>
      </c>
      <c r="V1002">
        <f>IF(Datos!V1002="",0,IF(AND(V$1008&lt;&gt;"",Datos!V1002=V$1008),0,IF(V$1004=0,0,1-CHOOSE(V$1004,IF(ISNUMBER(Datos!V1002),AND(OR(V$1005="",Datos!V1002&gt;=V$1005),OR(V$1006="",Datos!V1002&lt;=V$1006)),FALSE),IF(ISNUMBER(Datos!V1002),AND(Datos!V1002=INT(Datos!V1002),AND(OR(V$1005="",Datos!V1002&gt;=V$1005),OR(V$1006="",Datos!V1002&lt;=V$1006))),FALSE),OR(ISNUMBER(FIND(";"&amp;UPPER(TRIM(Datos!V1002&amp;""))&amp;"=",V$1007)),ISNUMBER(FIND(";"&amp;UPPER(TRIM(Datos!V1002&amp;""))&amp;";",V$1007))),OR(UPPER(TRIM(Datos!V1002&amp;""))="SÍ",UPPER(TRIM(Datos!V1002&amp;""))="SI",UPPER(TRIM(Datos!V1002&amp;""))="NO"),IF(ISNUMBER(Datos!V1002),AND(OR(V$1005="",Datos!V1002&gt;=V$1005),OR(V$1006="",Datos!V1002&lt;=V$1006)),FALSE),TRUE))))</f>
        <v>0.0</v>
      </c>
      <c r="W1002">
        <f>IF(Datos!W1002="",0,IF(AND(W$1008&lt;&gt;"",Datos!W1002=W$1008),0,IF(W$1004=0,0,1-CHOOSE(W$1004,IF(ISNUMBER(Datos!W1002),AND(OR(W$1005="",Datos!W1002&gt;=W$1005),OR(W$1006="",Datos!W1002&lt;=W$1006)),FALSE),IF(ISNUMBER(Datos!W1002),AND(Datos!W1002=INT(Datos!W1002),AND(OR(W$1005="",Datos!W1002&gt;=W$1005),OR(W$1006="",Datos!W1002&lt;=W$1006))),FALSE),OR(ISNUMBER(FIND(";"&amp;UPPER(TRIM(Datos!W1002&amp;""))&amp;"=",W$1007)),ISNUMBER(FIND(";"&amp;UPPER(TRIM(Datos!W1002&amp;""))&amp;";",W$1007))),OR(UPPER(TRIM(Datos!W1002&amp;""))="SÍ",UPPER(TRIM(Datos!W1002&amp;""))="SI",UPPER(TRIM(Datos!W1002&amp;""))="NO"),IF(ISNUMBER(Datos!W1002),AND(OR(W$1005="",Datos!W1002&gt;=W$1005),OR(W$1006="",Datos!W1002&lt;=W$1006)),FALSE),TRUE))))</f>
        <v>0.0</v>
      </c>
      <c r="X1002">
        <f>IF(Datos!X1002="",0,IF(AND(X$1008&lt;&gt;"",Datos!X1002=X$1008),0,IF(X$1004=0,0,1-CHOOSE(X$1004,IF(ISNUMBER(Datos!X1002),AND(OR(X$1005="",Datos!X1002&gt;=X$1005),OR(X$1006="",Datos!X1002&lt;=X$1006)),FALSE),IF(ISNUMBER(Datos!X1002),AND(Datos!X1002=INT(Datos!X1002),AND(OR(X$1005="",Datos!X1002&gt;=X$1005),OR(X$1006="",Datos!X1002&lt;=X$1006))),FALSE),OR(ISNUMBER(FIND(";"&amp;UPPER(TRIM(Datos!X1002&amp;""))&amp;"=",X$1007)),ISNUMBER(FIND(";"&amp;UPPER(TRIM(Datos!X1002&amp;""))&amp;";",X$1007))),OR(UPPER(TRIM(Datos!X1002&amp;""))="SÍ",UPPER(TRIM(Datos!X1002&amp;""))="SI",UPPER(TRIM(Datos!X1002&amp;""))="NO"),IF(ISNUMBER(Datos!X1002),AND(OR(X$1005="",Datos!X1002&gt;=X$1005),OR(X$1006="",Datos!X1002&lt;=X$1006)),FALSE),TRUE))))</f>
        <v>0.0</v>
      </c>
      <c r="Y1002">
        <f>IF(Datos!Y1002="",0,IF(AND(Y$1008&lt;&gt;"",Datos!Y1002=Y$1008),0,IF(Y$1004=0,0,1-CHOOSE(Y$1004,IF(ISNUMBER(Datos!Y1002),AND(OR(Y$1005="",Datos!Y1002&gt;=Y$1005),OR(Y$1006="",Datos!Y1002&lt;=Y$1006)),FALSE),IF(ISNUMBER(Datos!Y1002),AND(Datos!Y1002=INT(Datos!Y1002),AND(OR(Y$1005="",Datos!Y1002&gt;=Y$1005),OR(Y$1006="",Datos!Y1002&lt;=Y$1006))),FALSE),OR(ISNUMBER(FIND(";"&amp;UPPER(TRIM(Datos!Y1002&amp;""))&amp;"=",Y$1007)),ISNUMBER(FIND(";"&amp;UPPER(TRIM(Datos!Y1002&amp;""))&amp;";",Y$1007))),OR(UPPER(TRIM(Datos!Y1002&amp;""))="SÍ",UPPER(TRIM(Datos!Y1002&amp;""))="SI",UPPER(TRIM(Datos!Y1002&amp;""))="NO"),IF(ISNUMBER(Datos!Y1002),AND(OR(Y$1005="",Datos!Y1002&gt;=Y$1005),OR(Y$1006="",Datos!Y1002&lt;=Y$1006)),FALSE),TRUE))))</f>
        <v>0.0</v>
      </c>
      <c r="Z1002">
        <f>IF(Datos!Z1002="",0,IF(AND(Z$1008&lt;&gt;"",Datos!Z1002=Z$1008),0,IF(Z$1004=0,0,1-CHOOSE(Z$1004,IF(ISNUMBER(Datos!Z1002),AND(OR(Z$1005="",Datos!Z1002&gt;=Z$1005),OR(Z$1006="",Datos!Z1002&lt;=Z$1006)),FALSE),IF(ISNUMBER(Datos!Z1002),AND(Datos!Z1002=INT(Datos!Z1002),AND(OR(Z$1005="",Datos!Z1002&gt;=Z$1005),OR(Z$1006="",Datos!Z1002&lt;=Z$1006))),FALSE),OR(ISNUMBER(FIND(";"&amp;UPPER(TRIM(Datos!Z1002&amp;""))&amp;"=",Z$1007)),ISNUMBER(FIND(";"&amp;UPPER(TRIM(Datos!Z1002&amp;""))&amp;";",Z$1007))),OR(UPPER(TRIM(Datos!Z1002&amp;""))="SÍ",UPPER(TRIM(Datos!Z1002&amp;""))="SI",UPPER(TRIM(Datos!Z1002&amp;""))="NO"),IF(ISNUMBER(Datos!Z1002),AND(OR(Z$1005="",Datos!Z1002&gt;=Z$1005),OR(Z$1006="",Datos!Z1002&lt;=Z$1006)),FALSE),TRUE))))</f>
        <v>0.0</v>
      </c>
      <c r="AA1002">
        <f>IF(Datos!AA1002="",0,IF(AND(AA$1008&lt;&gt;"",Datos!AA1002=AA$1008),0,IF(AA$1004=0,0,1-CHOOSE(AA$1004,IF(ISNUMBER(Datos!AA1002),AND(OR(AA$1005="",Datos!AA1002&gt;=AA$1005),OR(AA$1006="",Datos!AA1002&lt;=AA$1006)),FALSE),IF(ISNUMBER(Datos!AA1002),AND(Datos!AA1002=INT(Datos!AA1002),AND(OR(AA$1005="",Datos!AA1002&gt;=AA$1005),OR(AA$1006="",Datos!AA1002&lt;=AA$1006))),FALSE),OR(ISNUMBER(FIND(";"&amp;UPPER(TRIM(Datos!AA1002&amp;""))&amp;"=",AA$1007)),ISNUMBER(FIND(";"&amp;UPPER(TRIM(Datos!AA1002&amp;""))&amp;";",AA$1007))),OR(UPPER(TRIM(Datos!AA1002&amp;""))="SÍ",UPPER(TRIM(Datos!AA1002&amp;""))="SI",UPPER(TRIM(Datos!AA1002&amp;""))="NO"),IF(ISNUMBER(Datos!AA1002),AND(OR(AA$1005="",Datos!AA1002&gt;=AA$1005),OR(AA$1006="",Datos!AA1002&lt;=AA$1006)),FALSE),TRUE))))</f>
        <v>0.0</v>
      </c>
      <c r="AB1002">
        <f>IF(Datos!AB1002="",0,IF(AND(AB$1008&lt;&gt;"",Datos!AB1002=AB$1008),0,IF(AB$1004=0,0,1-CHOOSE(AB$1004,IF(ISNUMBER(Datos!AB1002),AND(OR(AB$1005="",Datos!AB1002&gt;=AB$1005),OR(AB$1006="",Datos!AB1002&lt;=AB$1006)),FALSE),IF(ISNUMBER(Datos!AB1002),AND(Datos!AB1002=INT(Datos!AB1002),AND(OR(AB$1005="",Datos!AB1002&gt;=AB$1005),OR(AB$1006="",Datos!AB1002&lt;=AB$1006))),FALSE),OR(ISNUMBER(FIND(";"&amp;UPPER(TRIM(Datos!AB1002&amp;""))&amp;"=",AB$1007)),ISNUMBER(FIND(";"&amp;UPPER(TRIM(Datos!AB1002&amp;""))&amp;";",AB$1007))),OR(UPPER(TRIM(Datos!AB1002&amp;""))="SÍ",UPPER(TRIM(Datos!AB1002&amp;""))="SI",UPPER(TRIM(Datos!AB1002&amp;""))="NO"),IF(ISNUMBER(Datos!AB1002),AND(OR(AB$1005="",Datos!AB1002&gt;=AB$1005),OR(AB$1006="",Datos!AB1002&lt;=AB$1006)),FALSE),TRUE))))</f>
        <v>0.0</v>
      </c>
      <c r="AC1002">
        <f>IF(Datos!AC1002="",0,IF(AND(AC$1008&lt;&gt;"",Datos!AC1002=AC$1008),0,IF(AC$1004=0,0,1-CHOOSE(AC$1004,IF(ISNUMBER(Datos!AC1002),AND(OR(AC$1005="",Datos!AC1002&gt;=AC$1005),OR(AC$1006="",Datos!AC1002&lt;=AC$1006)),FALSE),IF(ISNUMBER(Datos!AC1002),AND(Datos!AC1002=INT(Datos!AC1002),AND(OR(AC$1005="",Datos!AC1002&gt;=AC$1005),OR(AC$1006="",Datos!AC1002&lt;=AC$1006))),FALSE),OR(ISNUMBER(FIND(";"&amp;UPPER(TRIM(Datos!AC1002&amp;""))&amp;"=",AC$1007)),ISNUMBER(FIND(";"&amp;UPPER(TRIM(Datos!AC1002&amp;""))&amp;";",AC$1007))),OR(UPPER(TRIM(Datos!AC1002&amp;""))="SÍ",UPPER(TRIM(Datos!AC1002&amp;""))="SI",UPPER(TRIM(Datos!AC1002&amp;""))="NO"),IF(ISNUMBER(Datos!AC1002),AND(OR(AC$1005="",Datos!AC1002&gt;=AC$1005),OR(AC$1006="",Datos!AC1002&lt;=AC$1006)),FALSE),TRUE))))</f>
        <v>0.0</v>
      </c>
      <c r="AD1002">
        <f>IF(Datos!AD1002="",0,IF(AND(AD$1008&lt;&gt;"",Datos!AD1002=AD$1008),0,IF(AD$1004=0,0,1-CHOOSE(AD$1004,IF(ISNUMBER(Datos!AD1002),AND(OR(AD$1005="",Datos!AD1002&gt;=AD$1005),OR(AD$1006="",Datos!AD1002&lt;=AD$1006)),FALSE),IF(ISNUMBER(Datos!AD1002),AND(Datos!AD1002=INT(Datos!AD1002),AND(OR(AD$1005="",Datos!AD1002&gt;=AD$1005),OR(AD$1006="",Datos!AD1002&lt;=AD$1006))),FALSE),OR(ISNUMBER(FIND(";"&amp;UPPER(TRIM(Datos!AD1002&amp;""))&amp;"=",AD$1007)),ISNUMBER(FIND(";"&amp;UPPER(TRIM(Datos!AD1002&amp;""))&amp;";",AD$1007))),OR(UPPER(TRIM(Datos!AD1002&amp;""))="SÍ",UPPER(TRIM(Datos!AD1002&amp;""))="SI",UPPER(TRIM(Datos!AD1002&amp;""))="NO"),IF(ISNUMBER(Datos!AD1002),AND(OR(AD$1005="",Datos!AD1002&gt;=AD$1005),OR(AD$1006="",Datos!AD1002&lt;=AD$1006)),FALSE),TRUE))))</f>
        <v>0.0</v>
      </c>
      <c r="AE1002">
        <f>IF(Datos!AE1002="",0,IF(AND(AE$1008&lt;&gt;"",Datos!AE1002=AE$1008),0,IF(AE$1004=0,0,1-CHOOSE(AE$1004,IF(ISNUMBER(Datos!AE1002),AND(OR(AE$1005="",Datos!AE1002&gt;=AE$1005),OR(AE$1006="",Datos!AE1002&lt;=AE$1006)),FALSE),IF(ISNUMBER(Datos!AE1002),AND(Datos!AE1002=INT(Datos!AE1002),AND(OR(AE$1005="",Datos!AE1002&gt;=AE$1005),OR(AE$1006="",Datos!AE1002&lt;=AE$1006))),FALSE),OR(ISNUMBER(FIND(";"&amp;UPPER(TRIM(Datos!AE1002&amp;""))&amp;"=",AE$1007)),ISNUMBER(FIND(";"&amp;UPPER(TRIM(Datos!AE1002&amp;""))&amp;";",AE$1007))),OR(UPPER(TRIM(Datos!AE1002&amp;""))="SÍ",UPPER(TRIM(Datos!AE1002&amp;""))="SI",UPPER(TRIM(Datos!AE1002&amp;""))="NO"),IF(ISNUMBER(Datos!AE1002),AND(OR(AE$1005="",Datos!AE1002&gt;=AE$1005),OR(AE$1006="",Datos!AE1002&lt;=AE$1006)),FALSE),TRUE))))</f>
        <v>0.0</v>
      </c>
    </row>
    <row r="1004" spans="2:31">
      <c r="B1004">
        <f>IF(Diccionario!$C$6="",0,IFERROR(MATCH(Diccionario!$C$6,{"Número","Número entero","Categoría (código)","Sí/No","Fecha","Texto"},0),0))</f>
        <v>2.0</v>
      </c>
      <c r="C1004">
        <f>IF(Diccionario!$C$7="",0,IFERROR(MATCH(Diccionario!$C$7,{"Número","Número entero","Categoría (código)","Sí/No","Fecha","Texto"},0),0))</f>
        <v>3.0</v>
      </c>
      <c r="D1004">
        <f>IF(Diccionario!$C$8="",0,IFERROR(MATCH(Diccionario!$C$8,{"Número","Número entero","Categoría (código)","Sí/No","Fecha","Texto"},0),0))</f>
        <v>3.0</v>
      </c>
      <c r="E1004">
        <f>IF(Diccionario!$C$9="",0,IFERROR(MATCH(Diccionario!$C$9,{"Número","Número entero","Categoría (código)","Sí/No","Fecha","Texto"},0),0))</f>
        <v>1.0</v>
      </c>
      <c r="F1004">
        <f>IF(Diccionario!$C$10="",0,IFERROR(MATCH(Diccionario!$C$10,{"Número","Número entero","Categoría (código)","Sí/No","Fecha","Texto"},0),0))</f>
        <v>5.0</v>
      </c>
      <c r="G1004">
        <f>IF(Diccionario!$C$11="",0,IFERROR(MATCH(Diccionario!$C$11,{"Número","Número entero","Categoría (código)","Sí/No","Fecha","Texto"},0),0))</f>
        <v>4.0</v>
      </c>
      <c r="H1004">
        <f>IF(Diccionario!$C$12="",0,IFERROR(MATCH(Diccionario!$C$12,{"Número","Número entero","Categoría (código)","Sí/No","Fecha","Texto"},0),0))</f>
        <v>6.0</v>
      </c>
      <c r="I1004">
        <f>IF(Diccionario!$C$13="",0,IFERROR(MATCH(Diccionario!$C$13,{"Número","Número entero","Categoría (código)","Sí/No","Fecha","Texto"},0),0))</f>
        <v>0.0</v>
      </c>
      <c r="J1004">
        <f>IF(Diccionario!$C$14="",0,IFERROR(MATCH(Diccionario!$C$14,{"Número","Número entero","Categoría (código)","Sí/No","Fecha","Texto"},0),0))</f>
        <v>0.0</v>
      </c>
      <c r="K1004">
        <f>IF(Diccionario!$C$15="",0,IFERROR(MATCH(Diccionario!$C$15,{"Número","Número entero","Categoría (código)","Sí/No","Fecha","Texto"},0),0))</f>
        <v>0.0</v>
      </c>
      <c r="L1004">
        <f>IF(Diccionario!$C$16="",0,IFERROR(MATCH(Diccionario!$C$16,{"Número","Número entero","Categoría (código)","Sí/No","Fecha","Texto"},0),0))</f>
        <v>0.0</v>
      </c>
      <c r="M1004">
        <f>IF(Diccionario!$C$17="",0,IFERROR(MATCH(Diccionario!$C$17,{"Número","Número entero","Categoría (código)","Sí/No","Fecha","Texto"},0),0))</f>
        <v>0.0</v>
      </c>
      <c r="N1004">
        <f>IF(Diccionario!$C$18="",0,IFERROR(MATCH(Diccionario!$C$18,{"Número","Número entero","Categoría (código)","Sí/No","Fecha","Texto"},0),0))</f>
        <v>0.0</v>
      </c>
      <c r="O1004">
        <f>IF(Diccionario!$C$19="",0,IFERROR(MATCH(Diccionario!$C$19,{"Número","Número entero","Categoría (código)","Sí/No","Fecha","Texto"},0),0))</f>
        <v>0.0</v>
      </c>
      <c r="P1004">
        <f>IF(Diccionario!$C$20="",0,IFERROR(MATCH(Diccionario!$C$20,{"Número","Número entero","Categoría (código)","Sí/No","Fecha","Texto"},0),0))</f>
        <v>0.0</v>
      </c>
      <c r="Q1004">
        <f>IF(Diccionario!$C$21="",0,IFERROR(MATCH(Diccionario!$C$21,{"Número","Número entero","Categoría (código)","Sí/No","Fecha","Texto"},0),0))</f>
        <v>0.0</v>
      </c>
      <c r="R1004">
        <f>IF(Diccionario!$C$22="",0,IFERROR(MATCH(Diccionario!$C$22,{"Número","Número entero","Categoría (código)","Sí/No","Fecha","Texto"},0),0))</f>
        <v>0.0</v>
      </c>
      <c r="S1004">
        <f>IF(Diccionario!$C$23="",0,IFERROR(MATCH(Diccionario!$C$23,{"Número","Número entero","Categoría (código)","Sí/No","Fecha","Texto"},0),0))</f>
        <v>0.0</v>
      </c>
      <c r="T1004">
        <f>IF(Diccionario!$C$24="",0,IFERROR(MATCH(Diccionario!$C$24,{"Número","Número entero","Categoría (código)","Sí/No","Fecha","Texto"},0),0))</f>
        <v>0.0</v>
      </c>
      <c r="U1004">
        <f>IF(Diccionario!$C$25="",0,IFERROR(MATCH(Diccionario!$C$25,{"Número","Número entero","Categoría (código)","Sí/No","Fecha","Texto"},0),0))</f>
        <v>0.0</v>
      </c>
      <c r="V1004">
        <f>IF(Diccionario!$C$26="",0,IFERROR(MATCH(Diccionario!$C$26,{"Número","Número entero","Categoría (código)","Sí/No","Fecha","Texto"},0),0))</f>
        <v>0.0</v>
      </c>
      <c r="W1004">
        <f>IF(Diccionario!$C$27="",0,IFERROR(MATCH(Diccionario!$C$27,{"Número","Número entero","Categoría (código)","Sí/No","Fecha","Texto"},0),0))</f>
        <v>0.0</v>
      </c>
      <c r="X1004">
        <f>IF(Diccionario!$C$28="",0,IFERROR(MATCH(Diccionario!$C$28,{"Número","Número entero","Categoría (código)","Sí/No","Fecha","Texto"},0),0))</f>
        <v>0.0</v>
      </c>
      <c r="Y1004">
        <f>IF(Diccionario!$C$29="",0,IFERROR(MATCH(Diccionario!$C$29,{"Número","Número entero","Categoría (código)","Sí/No","Fecha","Texto"},0),0))</f>
        <v>0.0</v>
      </c>
      <c r="Z1004">
        <f>IF(Diccionario!$C$30="",0,IFERROR(MATCH(Diccionario!$C$30,{"Número","Número entero","Categoría (código)","Sí/No","Fecha","Texto"},0),0))</f>
        <v>0.0</v>
      </c>
      <c r="AA1004">
        <f>IF(Diccionario!$C$31="",0,IFERROR(MATCH(Diccionario!$C$31,{"Número","Número entero","Categoría (código)","Sí/No","Fecha","Texto"},0),0))</f>
        <v>0.0</v>
      </c>
      <c r="AB1004">
        <f>IF(Diccionario!$C$32="",0,IFERROR(MATCH(Diccionario!$C$32,{"Número","Número entero","Categoría (código)","Sí/No","Fecha","Texto"},0),0))</f>
        <v>0.0</v>
      </c>
      <c r="AC1004">
        <f>IF(Diccionario!$C$33="",0,IFERROR(MATCH(Diccionario!$C$33,{"Número","Número entero","Categoría (código)","Sí/No","Fecha","Texto"},0),0))</f>
        <v>0.0</v>
      </c>
      <c r="AD1004">
        <f>IF(Diccionario!$C$34="",0,IFERROR(MATCH(Diccionario!$C$34,{"Número","Número entero","Categoría (código)","Sí/No","Fecha","Texto"},0),0))</f>
        <v>0.0</v>
      </c>
      <c r="AE1004">
        <f>IF(Diccionario!$C$35="",0,IFERROR(MATCH(Diccionario!$C$35,{"Número","Número entero","Categoría (código)","Sí/No","Fecha","Texto"},0),0))</f>
        <v>0.0</v>
      </c>
    </row>
    <row r="1005" spans="2:31">
      <c r="B1005">
        <f>IF(Diccionario!$D$6="","",Diccionario!$D$6)</f>
        <v>15.0</v>
      </c>
      <c r="C1005">
        <f>IF(Diccionario!$D$7="","",Diccionario!$D$7)</f>
        <v/>
      </c>
      <c r="D1005">
        <f>IF(Diccionario!$D$8="","",Diccionario!$D$8)</f>
        <v/>
      </c>
      <c r="E1005">
        <f>IF(Diccionario!$D$9="","",Diccionario!$D$9)</f>
        <v>0.0</v>
      </c>
      <c r="F1005">
        <f>IF(Diccionario!$D$10="","",Diccionario!$D$10)</f>
        <v>46023.0</v>
      </c>
      <c r="G1005">
        <f>IF(Diccionario!$D$11="","",Diccionario!$D$11)</f>
        <v/>
      </c>
      <c r="H1005">
        <f>IF(Diccionario!$D$12="","",Diccionario!$D$12)</f>
        <v/>
      </c>
      <c r="I1005">
        <f>IF(Diccionario!$D$13="","",Diccionario!$D$13)</f>
        <v/>
      </c>
      <c r="J1005">
        <f>IF(Diccionario!$D$14="","",Diccionario!$D$14)</f>
        <v/>
      </c>
      <c r="K1005">
        <f>IF(Diccionario!$D$15="","",Diccionario!$D$15)</f>
        <v/>
      </c>
      <c r="L1005">
        <f>IF(Diccionario!$D$16="","",Diccionario!$D$16)</f>
        <v/>
      </c>
      <c r="M1005">
        <f>IF(Diccionario!$D$17="","",Diccionario!$D$17)</f>
        <v/>
      </c>
      <c r="N1005">
        <f>IF(Diccionario!$D$18="","",Diccionario!$D$18)</f>
        <v/>
      </c>
      <c r="O1005">
        <f>IF(Diccionario!$D$19="","",Diccionario!$D$19)</f>
        <v/>
      </c>
      <c r="P1005">
        <f>IF(Diccionario!$D$20="","",Diccionario!$D$20)</f>
        <v/>
      </c>
      <c r="Q1005">
        <f>IF(Diccionario!$D$21="","",Diccionario!$D$21)</f>
        <v/>
      </c>
      <c r="R1005">
        <f>IF(Diccionario!$D$22="","",Diccionario!$D$22)</f>
        <v/>
      </c>
      <c r="S1005">
        <f>IF(Diccionario!$D$23="","",Diccionario!$D$23)</f>
        <v/>
      </c>
      <c r="T1005">
        <f>IF(Diccionario!$D$24="","",Diccionario!$D$24)</f>
        <v/>
      </c>
      <c r="U1005">
        <f>IF(Diccionario!$D$25="","",Diccionario!$D$25)</f>
        <v/>
      </c>
      <c r="V1005">
        <f>IF(Diccionario!$D$26="","",Diccionario!$D$26)</f>
        <v/>
      </c>
      <c r="W1005">
        <f>IF(Diccionario!$D$27="","",Diccionario!$D$27)</f>
        <v/>
      </c>
      <c r="X1005">
        <f>IF(Diccionario!$D$28="","",Diccionario!$D$28)</f>
        <v/>
      </c>
      <c r="Y1005">
        <f>IF(Diccionario!$D$29="","",Diccionario!$D$29)</f>
        <v/>
      </c>
      <c r="Z1005">
        <f>IF(Diccionario!$D$30="","",Diccionario!$D$30)</f>
        <v/>
      </c>
      <c r="AA1005">
        <f>IF(Diccionario!$D$31="","",Diccionario!$D$31)</f>
        <v/>
      </c>
      <c r="AB1005">
        <f>IF(Diccionario!$D$32="","",Diccionario!$D$32)</f>
        <v/>
      </c>
      <c r="AC1005">
        <f>IF(Diccionario!$D$33="","",Diccionario!$D$33)</f>
        <v/>
      </c>
      <c r="AD1005">
        <f>IF(Diccionario!$D$34="","",Diccionario!$D$34)</f>
        <v/>
      </c>
      <c r="AE1005">
        <f>IF(Diccionario!$D$35="","",Diccionario!$D$35)</f>
        <v/>
      </c>
    </row>
    <row r="1006" spans="2:31">
      <c r="B1006">
        <f>IF(Diccionario!$E$6="","",Diccionario!$E$6)</f>
        <v>99.0</v>
      </c>
      <c r="C1006">
        <f>IF(Diccionario!$E$7="","",Diccionario!$E$7)</f>
        <v/>
      </c>
      <c r="D1006">
        <f>IF(Diccionario!$E$8="","",Diccionario!$E$8)</f>
        <v/>
      </c>
      <c r="E1006">
        <f>IF(Diccionario!$E$9="","",Diccionario!$E$9)</f>
        <v/>
      </c>
      <c r="F1006">
        <f>IF(Diccionario!$E$10="","",Diccionario!$E$10)</f>
        <v>46387.0</v>
      </c>
      <c r="G1006">
        <f>IF(Diccionario!$E$11="","",Diccionario!$E$11)</f>
        <v/>
      </c>
      <c r="H1006">
        <f>IF(Diccionario!$E$12="","",Diccionario!$E$12)</f>
        <v/>
      </c>
      <c r="I1006">
        <f>IF(Diccionario!$E$13="","",Diccionario!$E$13)</f>
        <v/>
      </c>
      <c r="J1006">
        <f>IF(Diccionario!$E$14="","",Diccionario!$E$14)</f>
        <v/>
      </c>
      <c r="K1006">
        <f>IF(Diccionario!$E$15="","",Diccionario!$E$15)</f>
        <v/>
      </c>
      <c r="L1006">
        <f>IF(Diccionario!$E$16="","",Diccionario!$E$16)</f>
        <v/>
      </c>
      <c r="M1006">
        <f>IF(Diccionario!$E$17="","",Diccionario!$E$17)</f>
        <v/>
      </c>
      <c r="N1006">
        <f>IF(Diccionario!$E$18="","",Diccionario!$E$18)</f>
        <v/>
      </c>
      <c r="O1006">
        <f>IF(Diccionario!$E$19="","",Diccionario!$E$19)</f>
        <v/>
      </c>
      <c r="P1006">
        <f>IF(Diccionario!$E$20="","",Diccionario!$E$20)</f>
        <v/>
      </c>
      <c r="Q1006">
        <f>IF(Diccionario!$E$21="","",Diccionario!$E$21)</f>
        <v/>
      </c>
      <c r="R1006">
        <f>IF(Diccionario!$E$22="","",Diccionario!$E$22)</f>
        <v/>
      </c>
      <c r="S1006">
        <f>IF(Diccionario!$E$23="","",Diccionario!$E$23)</f>
        <v/>
      </c>
      <c r="T1006">
        <f>IF(Diccionario!$E$24="","",Diccionario!$E$24)</f>
        <v/>
      </c>
      <c r="U1006">
        <f>IF(Diccionario!$E$25="","",Diccionario!$E$25)</f>
        <v/>
      </c>
      <c r="V1006">
        <f>IF(Diccionario!$E$26="","",Diccionario!$E$26)</f>
        <v/>
      </c>
      <c r="W1006">
        <f>IF(Diccionario!$E$27="","",Diccionario!$E$27)</f>
        <v/>
      </c>
      <c r="X1006">
        <f>IF(Diccionario!$E$28="","",Diccionario!$E$28)</f>
        <v/>
      </c>
      <c r="Y1006">
        <f>IF(Diccionario!$E$29="","",Diccionario!$E$29)</f>
        <v/>
      </c>
      <c r="Z1006">
        <f>IF(Diccionario!$E$30="","",Diccionario!$E$30)</f>
        <v/>
      </c>
      <c r="AA1006">
        <f>IF(Diccionario!$E$31="","",Diccionario!$E$31)</f>
        <v/>
      </c>
      <c r="AB1006">
        <f>IF(Diccionario!$E$32="","",Diccionario!$E$32)</f>
        <v/>
      </c>
      <c r="AC1006">
        <f>IF(Diccionario!$E$33="","",Diccionario!$E$33)</f>
        <v/>
      </c>
      <c r="AD1006">
        <f>IF(Diccionario!$E$34="","",Diccionario!$E$34)</f>
        <v/>
      </c>
      <c r="AE1006">
        <f>IF(Diccionario!$E$35="","",Diccionario!$E$35)</f>
        <v/>
      </c>
    </row>
    <row r="1007" spans="2:31">
      <c r="B1007" t="str">
        <f>";"&amp;UPPER(SUBSTITUTE(SUBSTITUTE(SUBSTITUTE(SUBSTITUTE(TRIM(Diccionario!$F$6),"; ",";")," ;",";"),"= ","=")," =","="))&amp;";"</f>
        <v>;;</v>
      </c>
      <c r="C1007" t="str">
        <f>";"&amp;UPPER(SUBSTITUTE(SUBSTITUTE(SUBSTITUTE(SUBSTITUTE(TRIM(Diccionario!$F$7),"; ",";")," ;",";"),"= ","=")," =","="))&amp;";"</f>
        <v>;1=VARÓN;2=MUJER;3=OTRO;</v>
      </c>
      <c r="D1007" t="str">
        <f>";"&amp;UPPER(SUBSTITUTE(SUBSTITUTE(SUBSTITUTE(SUBSTITUTE(TRIM(Diccionario!$F$8),"; ",";")," ;",";"),"= ","=")," =","="))&amp;";"</f>
        <v>;1=PRIMARIO;2=SECUNDARIO;3=TERCIARIO;4=UNIVERSITARIO;</v>
      </c>
      <c r="E1007" t="str">
        <f>";"&amp;UPPER(SUBSTITUTE(SUBSTITUTE(SUBSTITUTE(SUBSTITUTE(TRIM(Diccionario!$F$9),"; ",";")," ;",";"),"= ","=")," =","="))&amp;";"</f>
        <v>;;</v>
      </c>
      <c r="F1007" t="str">
        <f>";"&amp;UPPER(SUBSTITUTE(SUBSTITUTE(SUBSTITUTE(SUBSTITUTE(TRIM(Diccionario!$F$10),"; ",";")," ;",";"),"= ","=")," =","="))&amp;";"</f>
        <v>;;</v>
      </c>
      <c r="G1007" t="str">
        <f>";"&amp;UPPER(SUBSTITUTE(SUBSTITUTE(SUBSTITUTE(SUBSTITUTE(TRIM(Diccionario!$F$11),"; ",";")," ;",";"),"= ","=")," =","="))&amp;";"</f>
        <v>;;</v>
      </c>
      <c r="H1007" t="str">
        <f>";"&amp;UPPER(SUBSTITUTE(SUBSTITUTE(SUBSTITUTE(SUBSTITUTE(TRIM(Diccionario!$F$12),"; ",";")," ;",";"),"= ","=")," =","="))&amp;";"</f>
        <v>;;</v>
      </c>
      <c r="I1007" t="str">
        <f>";"&amp;UPPER(SUBSTITUTE(SUBSTITUTE(SUBSTITUTE(SUBSTITUTE(TRIM(Diccionario!$F$13),"; ",";")," ;",";"),"= ","=")," =","="))&amp;";"</f>
        <v>;;</v>
      </c>
      <c r="J1007" t="str">
        <f>";"&amp;UPPER(SUBSTITUTE(SUBSTITUTE(SUBSTITUTE(SUBSTITUTE(TRIM(Diccionario!$F$14),"; ",";")," ;",";"),"= ","=")," =","="))&amp;";"</f>
        <v>;;</v>
      </c>
      <c r="K1007" t="str">
        <f>";"&amp;UPPER(SUBSTITUTE(SUBSTITUTE(SUBSTITUTE(SUBSTITUTE(TRIM(Diccionario!$F$15),"; ",";")," ;",";"),"= ","=")," =","="))&amp;";"</f>
        <v>;;</v>
      </c>
      <c r="L1007" t="str">
        <f>";"&amp;UPPER(SUBSTITUTE(SUBSTITUTE(SUBSTITUTE(SUBSTITUTE(TRIM(Diccionario!$F$16),"; ",";")," ;",";"),"= ","=")," =","="))&amp;";"</f>
        <v>;;</v>
      </c>
      <c r="M1007" t="str">
        <f>";"&amp;UPPER(SUBSTITUTE(SUBSTITUTE(SUBSTITUTE(SUBSTITUTE(TRIM(Diccionario!$F$17),"; ",";")," ;",";"),"= ","=")," =","="))&amp;";"</f>
        <v>;;</v>
      </c>
      <c r="N1007" t="str">
        <f>";"&amp;UPPER(SUBSTITUTE(SUBSTITUTE(SUBSTITUTE(SUBSTITUTE(TRIM(Diccionario!$F$18),"; ",";")," ;",";"),"= ","=")," =","="))&amp;";"</f>
        <v>;;</v>
      </c>
      <c r="O1007" t="str">
        <f>";"&amp;UPPER(SUBSTITUTE(SUBSTITUTE(SUBSTITUTE(SUBSTITUTE(TRIM(Diccionario!$F$19),"; ",";")," ;",";"),"= ","=")," =","="))&amp;";"</f>
        <v>;;</v>
      </c>
      <c r="P1007" t="str">
        <f>";"&amp;UPPER(SUBSTITUTE(SUBSTITUTE(SUBSTITUTE(SUBSTITUTE(TRIM(Diccionario!$F$20),"; ",";")," ;",";"),"= ","=")," =","="))&amp;";"</f>
        <v>;;</v>
      </c>
      <c r="Q1007" t="str">
        <f>";"&amp;UPPER(SUBSTITUTE(SUBSTITUTE(SUBSTITUTE(SUBSTITUTE(TRIM(Diccionario!$F$21),"; ",";")," ;",";"),"= ","=")," =","="))&amp;";"</f>
        <v>;;</v>
      </c>
      <c r="R1007" t="str">
        <f>";"&amp;UPPER(SUBSTITUTE(SUBSTITUTE(SUBSTITUTE(SUBSTITUTE(TRIM(Diccionario!$F$22),"; ",";")," ;",";"),"= ","=")," =","="))&amp;";"</f>
        <v>;;</v>
      </c>
      <c r="S1007" t="str">
        <f>";"&amp;UPPER(SUBSTITUTE(SUBSTITUTE(SUBSTITUTE(SUBSTITUTE(TRIM(Diccionario!$F$23),"; ",";")," ;",";"),"= ","=")," =","="))&amp;";"</f>
        <v>;;</v>
      </c>
      <c r="T1007" t="str">
        <f>";"&amp;UPPER(SUBSTITUTE(SUBSTITUTE(SUBSTITUTE(SUBSTITUTE(TRIM(Diccionario!$F$24),"; ",";")," ;",";"),"= ","=")," =","="))&amp;";"</f>
        <v>;;</v>
      </c>
      <c r="U1007" t="str">
        <f>";"&amp;UPPER(SUBSTITUTE(SUBSTITUTE(SUBSTITUTE(SUBSTITUTE(TRIM(Diccionario!$F$25),"; ",";")," ;",";"),"= ","=")," =","="))&amp;";"</f>
        <v>;;</v>
      </c>
      <c r="V1007" t="str">
        <f>";"&amp;UPPER(SUBSTITUTE(SUBSTITUTE(SUBSTITUTE(SUBSTITUTE(TRIM(Diccionario!$F$26),"; ",";")," ;",";"),"= ","=")," =","="))&amp;";"</f>
        <v>;;</v>
      </c>
      <c r="W1007" t="str">
        <f>";"&amp;UPPER(SUBSTITUTE(SUBSTITUTE(SUBSTITUTE(SUBSTITUTE(TRIM(Diccionario!$F$27),"; ",";")," ;",";"),"= ","=")," =","="))&amp;";"</f>
        <v>;;</v>
      </c>
      <c r="X1007" t="str">
        <f>";"&amp;UPPER(SUBSTITUTE(SUBSTITUTE(SUBSTITUTE(SUBSTITUTE(TRIM(Diccionario!$F$28),"; ",";")," ;",";"),"= ","=")," =","="))&amp;";"</f>
        <v>;;</v>
      </c>
      <c r="Y1007" t="str">
        <f>";"&amp;UPPER(SUBSTITUTE(SUBSTITUTE(SUBSTITUTE(SUBSTITUTE(TRIM(Diccionario!$F$29),"; ",";")," ;",";"),"= ","=")," =","="))&amp;";"</f>
        <v>;;</v>
      </c>
      <c r="Z1007" t="str">
        <f>";"&amp;UPPER(SUBSTITUTE(SUBSTITUTE(SUBSTITUTE(SUBSTITUTE(TRIM(Diccionario!$F$30),"; ",";")," ;",";"),"= ","=")," =","="))&amp;";"</f>
        <v>;;</v>
      </c>
      <c r="AA1007" t="str">
        <f>";"&amp;UPPER(SUBSTITUTE(SUBSTITUTE(SUBSTITUTE(SUBSTITUTE(TRIM(Diccionario!$F$31),"; ",";")," ;",";"),"= ","=")," =","="))&amp;";"</f>
        <v>;;</v>
      </c>
      <c r="AB1007" t="str">
        <f>";"&amp;UPPER(SUBSTITUTE(SUBSTITUTE(SUBSTITUTE(SUBSTITUTE(TRIM(Diccionario!$F$32),"; ",";")," ;",";"),"= ","=")," =","="))&amp;";"</f>
        <v>;;</v>
      </c>
      <c r="AC1007" t="str">
        <f>";"&amp;UPPER(SUBSTITUTE(SUBSTITUTE(SUBSTITUTE(SUBSTITUTE(TRIM(Diccionario!$F$33),"; ",";")," ;",";"),"= ","=")," =","="))&amp;";"</f>
        <v>;;</v>
      </c>
      <c r="AD1007" t="str">
        <f>";"&amp;UPPER(SUBSTITUTE(SUBSTITUTE(SUBSTITUTE(SUBSTITUTE(TRIM(Diccionario!$F$34),"; ",";")," ;",";"),"= ","=")," =","="))&amp;";"</f>
        <v>;;</v>
      </c>
      <c r="AE1007" t="str">
        <f>";"&amp;UPPER(SUBSTITUTE(SUBSTITUTE(SUBSTITUTE(SUBSTITUTE(TRIM(Diccionario!$F$35),"; ",";")," ;",";"),"= ","=")," =","="))&amp;";"</f>
        <v>;;</v>
      </c>
    </row>
    <row r="1008" spans="2:31">
      <c r="B1008">
        <f>IF(Diccionario!$G$6="","",Diccionario!$G$6)</f>
        <v>999.0</v>
      </c>
      <c r="C1008">
        <f>IF(Diccionario!$G$7="","",Diccionario!$G$7)</f>
        <v/>
      </c>
      <c r="D1008">
        <f>IF(Diccionario!$G$8="","",Diccionario!$G$8)</f>
        <v>9.0</v>
      </c>
      <c r="E1008">
        <f>IF(Diccionario!$G$9="","",Diccionario!$G$9)</f>
        <v/>
      </c>
      <c r="F1008">
        <f>IF(Diccionario!$G$10="","",Diccionario!$G$10)</f>
        <v/>
      </c>
      <c r="G1008">
        <f>IF(Diccionario!$G$11="","",Diccionario!$G$11)</f>
        <v/>
      </c>
      <c r="H1008">
        <f>IF(Diccionario!$G$12="","",Diccionario!$G$12)</f>
        <v/>
      </c>
      <c r="I1008">
        <f>IF(Diccionario!$G$13="","",Diccionario!$G$13)</f>
        <v/>
      </c>
      <c r="J1008">
        <f>IF(Diccionario!$G$14="","",Diccionario!$G$14)</f>
        <v/>
      </c>
      <c r="K1008">
        <f>IF(Diccionario!$G$15="","",Diccionario!$G$15)</f>
        <v/>
      </c>
      <c r="L1008">
        <f>IF(Diccionario!$G$16="","",Diccionario!$G$16)</f>
        <v/>
      </c>
      <c r="M1008">
        <f>IF(Diccionario!$G$17="","",Diccionario!$G$17)</f>
        <v/>
      </c>
      <c r="N1008">
        <f>IF(Diccionario!$G$18="","",Diccionario!$G$18)</f>
        <v/>
      </c>
      <c r="O1008">
        <f>IF(Diccionario!$G$19="","",Diccionario!$G$19)</f>
        <v/>
      </c>
      <c r="P1008">
        <f>IF(Diccionario!$G$20="","",Diccionario!$G$20)</f>
        <v/>
      </c>
      <c r="Q1008">
        <f>IF(Diccionario!$G$21="","",Diccionario!$G$21)</f>
        <v/>
      </c>
      <c r="R1008">
        <f>IF(Diccionario!$G$22="","",Diccionario!$G$22)</f>
        <v/>
      </c>
      <c r="S1008">
        <f>IF(Diccionario!$G$23="","",Diccionario!$G$23)</f>
        <v/>
      </c>
      <c r="T1008">
        <f>IF(Diccionario!$G$24="","",Diccionario!$G$24)</f>
        <v/>
      </c>
      <c r="U1008">
        <f>IF(Diccionario!$G$25="","",Diccionario!$G$25)</f>
        <v/>
      </c>
      <c r="V1008">
        <f>IF(Diccionario!$G$26="","",Diccionario!$G$26)</f>
        <v/>
      </c>
      <c r="W1008">
        <f>IF(Diccionario!$G$27="","",Diccionario!$G$27)</f>
        <v/>
      </c>
      <c r="X1008">
        <f>IF(Diccionario!$G$28="","",Diccionario!$G$28)</f>
        <v/>
      </c>
      <c r="Y1008">
        <f>IF(Diccionario!$G$29="","",Diccionario!$G$29)</f>
        <v/>
      </c>
      <c r="Z1008">
        <f>IF(Diccionario!$G$30="","",Diccionario!$G$30)</f>
        <v/>
      </c>
      <c r="AA1008">
        <f>IF(Diccionario!$G$31="","",Diccionario!$G$31)</f>
        <v/>
      </c>
      <c r="AB1008">
        <f>IF(Diccionario!$G$32="","",Diccionario!$G$32)</f>
        <v/>
      </c>
      <c r="AC1008">
        <f>IF(Diccionario!$G$33="","",Diccionario!$G$33)</f>
        <v/>
      </c>
      <c r="AD1008">
        <f>IF(Diccionario!$G$34="","",Diccionario!$G$34)</f>
        <v/>
      </c>
      <c r="AE1008">
        <f>IF(Diccionario!$G$35="","",Diccionario!$G$35)</f>
        <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1:G41"/>
  <sheetViews>
    <sheetView showGridLines="0" workbookViewId="0"/>
  </sheetViews>
  <sheetFormatPr defaultRowHeight="15"/>
  <cols>
    <col min="1" max="1" width="3.7109375" customWidth="1"/>
    <col min="2" max="2" width="18.7109375" customWidth="1"/>
    <col min="3" max="3" width="20.7109375" customWidth="1"/>
    <col min="4" max="7" width="14.7109375" customWidth="1"/>
  </cols>
  <sheetData>
    <row r="1" spans="2:7">
      <c r="B1" s="1" t="s">
        <v>60</v>
      </c>
    </row>
    <row r="2" spans="2:7">
      <c r="B2" s="2" t="s">
        <v>61</v>
      </c>
    </row>
    <row r="4" spans="2:7">
      <c r="B4" s="4" t="s">
        <v>62</v>
      </c>
    </row>
    <row r="5" spans="2:7">
      <c r="B5" s="5" t="s">
        <v>63</v>
      </c>
      <c r="D5" s="12">
        <f>SUMPRODUCT(--(dic_nombre&lt;&gt;""))</f>
        <v>7.0</v>
      </c>
      <c r="E5" s="10">
        <f>IF(SUMPRODUCT(--(dic_revision&lt;&gt;""))&gt;0,"Revisá el diccionario: hay "&amp;SUMPRODUCT(--(dic_revision&lt;&gt;""))&amp;" problema(s).","")</f>
        <v/>
      </c>
    </row>
    <row r="6" spans="2:7">
      <c r="B6" s="5" t="s">
        <v>64</v>
      </c>
      <c r="D6" s="12">
        <f>SUM(dat_con_datos)</f>
        <v>20.0</v>
      </c>
    </row>
    <row r="7" spans="2:7">
      <c r="B7" s="5" t="s">
        <v>65</v>
      </c>
      <c r="D7" s="12">
        <f>SUM(E12:E41)</f>
        <v>3.0</v>
      </c>
      <c r="E7" s="13" t="str">
        <f>IF(ctl_invalidos+ctl_faltantes+ctl_repetidos=0,"Sin problemas.","Hay "&amp;(ctl_invalidos+ctl_faltantes+ctl_repetidos)&amp;" problema(s) para revisar.")</f>
        <v>Hay 3 problema(s) para revisar.</v>
      </c>
    </row>
    <row r="8" spans="2:7">
      <c r="B8" s="5" t="s">
        <v>66</v>
      </c>
      <c r="D8" s="12">
        <f>SUM(F12:F41)</f>
        <v>0.0</v>
      </c>
    </row>
    <row r="9" spans="2:7">
      <c r="B9" s="5" t="s">
        <v>67</v>
      </c>
      <c r="D9" s="12">
        <f>SUMPRODUCT((dat_casos&lt;&gt;"")*(COUNTIF(dat_casos,dat_casos)&gt;1))</f>
        <v>0.0</v>
      </c>
    </row>
    <row r="11" spans="2:7">
      <c r="B11" s="8" t="s">
        <v>68</v>
      </c>
      <c r="C11" s="8" t="s">
        <v>19</v>
      </c>
      <c r="D11" s="8" t="s">
        <v>69</v>
      </c>
      <c r="E11" s="8" t="s">
        <v>70</v>
      </c>
      <c r="F11" s="8" t="s">
        <v>66</v>
      </c>
      <c r="G11" s="8" t="s">
        <v>71</v>
      </c>
    </row>
    <row r="12" spans="2:7">
      <c r="B12" s="5" t="str">
        <f>IF(Diccionario!$A$6="","",Diccionario!$A$6)</f>
        <v>edad</v>
      </c>
      <c r="C12" s="5" t="str">
        <f>IF(B12="","",Diccionario!$C$6)</f>
        <v>Número entero</v>
      </c>
      <c r="D12" s="12">
        <f>IF(B12="","",SUMPRODUCT(--(dat_v1&lt;&gt;"")))</f>
        <v>20.0</v>
      </c>
      <c r="E12" s="12">
        <f>IF(B12="","",SUM(chk_v1))</f>
        <v>1.0</v>
      </c>
      <c r="F12" s="12">
        <f>IF(B12="","",IF(Diccionario!$H$6="Sí",SUMPRODUCT((dat_v1="")*dat_con_datos),0))</f>
        <v>0.0</v>
      </c>
      <c r="G12" s="12">
        <f>IF(OR(B12="",N(E12)=0),"",MATCH(1,chk_v1,0)+2)</f>
        <v>5.0</v>
      </c>
    </row>
    <row r="13" spans="2:7">
      <c r="B13" s="5" t="str">
        <f>IF(Diccionario!$A$7="","",Diccionario!$A$7)</f>
        <v>sexo</v>
      </c>
      <c r="C13" s="5" t="str">
        <f>IF(B13="","",Diccionario!$C$7)</f>
        <v>Categoría (código)</v>
      </c>
      <c r="D13" s="12">
        <f>IF(B13="","",SUMPRODUCT(--(dat_v2&lt;&gt;"")))</f>
        <v>20.0</v>
      </c>
      <c r="E13" s="12">
        <f>IF(B13="","",SUM(chk_v2))</f>
        <v>1.0</v>
      </c>
      <c r="F13" s="12">
        <f>IF(B13="","",IF(Diccionario!$H$7="Sí",SUMPRODUCT((dat_v2="")*dat_con_datos),0))</f>
        <v>0.0</v>
      </c>
      <c r="G13" s="12">
        <f>IF(OR(B13="",N(E13)=0),"",MATCH(1,chk_v2,0)+2)</f>
        <v>8.0</v>
      </c>
    </row>
    <row r="14" spans="2:7">
      <c r="B14" s="5" t="str">
        <f>IF(Diccionario!$A$8="","",Diccionario!$A$8)</f>
        <v>nivel</v>
      </c>
      <c r="C14" s="5" t="str">
        <f>IF(B14="","",Diccionario!$C$8)</f>
        <v>Categoría (código)</v>
      </c>
      <c r="D14" s="12">
        <f>IF(B14="","",SUMPRODUCT(--(dat_v3&lt;&gt;"")))</f>
        <v>20.0</v>
      </c>
      <c r="E14" s="12">
        <f>IF(B14="","",SUM(chk_v3))</f>
        <v>0.0</v>
      </c>
      <c r="F14" s="12">
        <f>IF(B14="","",IF(Diccionario!$H$8="Sí",SUMPRODUCT((dat_v3="")*dat_con_datos),0))</f>
        <v>0.0</v>
      </c>
      <c r="G14" s="12">
        <f>IF(OR(B14="",N(E14)=0),"",MATCH(1,chk_v3,0)+2)</f>
        <v/>
      </c>
    </row>
    <row r="15" spans="2:7">
      <c r="B15" s="5" t="str">
        <f>IF(Diccionario!$A$9="","",Diccionario!$A$9)</f>
        <v>ingreso</v>
      </c>
      <c r="C15" s="5" t="str">
        <f>IF(B15="","",Diccionario!$C$9)</f>
        <v>Número</v>
      </c>
      <c r="D15" s="12">
        <f>IF(B15="","",SUMPRODUCT(--(dat_v4&lt;&gt;"")))</f>
        <v>19.0</v>
      </c>
      <c r="E15" s="12">
        <f>IF(B15="","",SUM(chk_v4))</f>
        <v>0.0</v>
      </c>
      <c r="F15" s="12">
        <f>IF(B15="","",IF(Diccionario!$H$9="Sí",SUMPRODUCT((dat_v4="")*dat_con_datos),0))</f>
        <v>0.0</v>
      </c>
      <c r="G15" s="12">
        <f>IF(OR(B15="",N(E15)=0),"",MATCH(1,chk_v4,0)+2)</f>
        <v/>
      </c>
    </row>
    <row r="16" spans="2:7">
      <c r="B16" s="5" t="str">
        <f>IF(Diccionario!$A$10="","",Diccionario!$A$10)</f>
        <v>fecha</v>
      </c>
      <c r="C16" s="5" t="str">
        <f>IF(B16="","",Diccionario!$C$10)</f>
        <v>Fecha</v>
      </c>
      <c r="D16" s="12">
        <f>IF(B16="","",SUMPRODUCT(--(dat_v5&lt;&gt;"")))</f>
        <v>20.0</v>
      </c>
      <c r="E16" s="12">
        <f>IF(B16="","",SUM(chk_v5))</f>
        <v>1.0</v>
      </c>
      <c r="F16" s="12">
        <f>IF(B16="","",IF(Diccionario!$H$10="Sí",SUMPRODUCT((dat_v5="")*dat_con_datos),0))</f>
        <v>0.0</v>
      </c>
      <c r="G16" s="12">
        <f>IF(OR(B16="",N(E16)=0),"",MATCH(1,chk_v5,0)+2)</f>
        <v>11.0</v>
      </c>
    </row>
    <row r="17" spans="2:7">
      <c r="B17" s="5" t="str">
        <f>IF(Diccionario!$A$11="","",Diccionario!$A$11)</f>
        <v>fuma</v>
      </c>
      <c r="C17" s="5" t="str">
        <f>IF(B17="","",Diccionario!$C$11)</f>
        <v>Sí/No</v>
      </c>
      <c r="D17" s="12">
        <f>IF(B17="","",SUMPRODUCT(--(dat_v6&lt;&gt;"")))</f>
        <v>19.0</v>
      </c>
      <c r="E17" s="12">
        <f>IF(B17="","",SUM(chk_v6))</f>
        <v>0.0</v>
      </c>
      <c r="F17" s="12">
        <f>IF(B17="","",IF(Diccionario!$H$11="Sí",SUMPRODUCT((dat_v6="")*dat_con_datos),0))</f>
        <v>0.0</v>
      </c>
      <c r="G17" s="12">
        <f>IF(OR(B17="",N(E17)=0),"",MATCH(1,chk_v6,0)+2)</f>
        <v/>
      </c>
    </row>
    <row r="18" spans="2:7">
      <c r="B18" s="5" t="str">
        <f>IF(Diccionario!$A$12="","",Diccionario!$A$12)</f>
        <v>comentario</v>
      </c>
      <c r="C18" s="5" t="str">
        <f>IF(B18="","",Diccionario!$C$12)</f>
        <v>Texto</v>
      </c>
      <c r="D18" s="12">
        <f>IF(B18="","",SUMPRODUCT(--(dat_v7&lt;&gt;"")))</f>
        <v>2.0</v>
      </c>
      <c r="E18" s="12">
        <f>IF(B18="","",SUM(chk_v7))</f>
        <v>0.0</v>
      </c>
      <c r="F18" s="12">
        <f>IF(B18="","",IF(Diccionario!$H$12="Sí",SUMPRODUCT((dat_v7="")*dat_con_datos),0))</f>
        <v>0.0</v>
      </c>
      <c r="G18" s="12">
        <f>IF(OR(B18="",N(E18)=0),"",MATCH(1,chk_v7,0)+2)</f>
        <v/>
      </c>
    </row>
    <row r="19" spans="2:7">
      <c r="B19" s="5">
        <f>IF(Diccionario!$A$13="","",Diccionario!$A$13)</f>
        <v/>
      </c>
      <c r="C19" s="5">
        <f>IF(B19="","",Diccionario!$C$13)</f>
        <v/>
      </c>
      <c r="D19" s="12">
        <f>IF(B19="","",SUMPRODUCT(--(dat_v8&lt;&gt;"")))</f>
        <v/>
      </c>
      <c r="E19" s="12">
        <f>IF(B19="","",SUM(chk_v8))</f>
        <v/>
      </c>
      <c r="F19" s="12">
        <f>IF(B19="","",IF(Diccionario!$H$13="Sí",SUMPRODUCT((dat_v8="")*dat_con_datos),0))</f>
        <v/>
      </c>
      <c r="G19" s="12">
        <f>IF(OR(B19="",N(E19)=0),"",MATCH(1,chk_v8,0)+2)</f>
        <v/>
      </c>
    </row>
    <row r="20" spans="2:7">
      <c r="B20" s="5">
        <f>IF(Diccionario!$A$14="","",Diccionario!$A$14)</f>
        <v/>
      </c>
      <c r="C20" s="5">
        <f>IF(B20="","",Diccionario!$C$14)</f>
        <v/>
      </c>
      <c r="D20" s="12">
        <f>IF(B20="","",SUMPRODUCT(--(dat_v9&lt;&gt;"")))</f>
        <v/>
      </c>
      <c r="E20" s="12">
        <f>IF(B20="","",SUM(chk_v9))</f>
        <v/>
      </c>
      <c r="F20" s="12">
        <f>IF(B20="","",IF(Diccionario!$H$14="Sí",SUMPRODUCT((dat_v9="")*dat_con_datos),0))</f>
        <v/>
      </c>
      <c r="G20" s="12">
        <f>IF(OR(B20="",N(E20)=0),"",MATCH(1,chk_v9,0)+2)</f>
        <v/>
      </c>
    </row>
    <row r="21" spans="2:7">
      <c r="B21" s="5">
        <f>IF(Diccionario!$A$15="","",Diccionario!$A$15)</f>
        <v/>
      </c>
      <c r="C21" s="5">
        <f>IF(B21="","",Diccionario!$C$15)</f>
        <v/>
      </c>
      <c r="D21" s="12">
        <f>IF(B21="","",SUMPRODUCT(--(dat_v10&lt;&gt;"")))</f>
        <v/>
      </c>
      <c r="E21" s="12">
        <f>IF(B21="","",SUM(chk_v10))</f>
        <v/>
      </c>
      <c r="F21" s="12">
        <f>IF(B21="","",IF(Diccionario!$H$15="Sí",SUMPRODUCT((dat_v10="")*dat_con_datos),0))</f>
        <v/>
      </c>
      <c r="G21" s="12">
        <f>IF(OR(B21="",N(E21)=0),"",MATCH(1,chk_v10,0)+2)</f>
        <v/>
      </c>
    </row>
    <row r="22" spans="2:7">
      <c r="B22" s="5">
        <f>IF(Diccionario!$A$16="","",Diccionario!$A$16)</f>
        <v/>
      </c>
      <c r="C22" s="5">
        <f>IF(B22="","",Diccionario!$C$16)</f>
        <v/>
      </c>
      <c r="D22" s="12">
        <f>IF(B22="","",SUMPRODUCT(--(dat_v11&lt;&gt;"")))</f>
        <v/>
      </c>
      <c r="E22" s="12">
        <f>IF(B22="","",SUM(chk_v11))</f>
        <v/>
      </c>
      <c r="F22" s="12">
        <f>IF(B22="","",IF(Diccionario!$H$16="Sí",SUMPRODUCT((dat_v11="")*dat_con_datos),0))</f>
        <v/>
      </c>
      <c r="G22" s="12">
        <f>IF(OR(B22="",N(E22)=0),"",MATCH(1,chk_v11,0)+2)</f>
        <v/>
      </c>
    </row>
    <row r="23" spans="2:7">
      <c r="B23" s="5">
        <f>IF(Diccionario!$A$17="","",Diccionario!$A$17)</f>
        <v/>
      </c>
      <c r="C23" s="5">
        <f>IF(B23="","",Diccionario!$C$17)</f>
        <v/>
      </c>
      <c r="D23" s="12">
        <f>IF(B23="","",SUMPRODUCT(--(dat_v12&lt;&gt;"")))</f>
        <v/>
      </c>
      <c r="E23" s="12">
        <f>IF(B23="","",SUM(chk_v12))</f>
        <v/>
      </c>
      <c r="F23" s="12">
        <f>IF(B23="","",IF(Diccionario!$H$17="Sí",SUMPRODUCT((dat_v12="")*dat_con_datos),0))</f>
        <v/>
      </c>
      <c r="G23" s="12">
        <f>IF(OR(B23="",N(E23)=0),"",MATCH(1,chk_v12,0)+2)</f>
        <v/>
      </c>
    </row>
    <row r="24" spans="2:7">
      <c r="B24" s="5">
        <f>IF(Diccionario!$A$18="","",Diccionario!$A$18)</f>
        <v/>
      </c>
      <c r="C24" s="5">
        <f>IF(B24="","",Diccionario!$C$18)</f>
        <v/>
      </c>
      <c r="D24" s="12">
        <f>IF(B24="","",SUMPRODUCT(--(dat_v13&lt;&gt;"")))</f>
        <v/>
      </c>
      <c r="E24" s="12">
        <f>IF(B24="","",SUM(chk_v13))</f>
        <v/>
      </c>
      <c r="F24" s="12">
        <f>IF(B24="","",IF(Diccionario!$H$18="Sí",SUMPRODUCT((dat_v13="")*dat_con_datos),0))</f>
        <v/>
      </c>
      <c r="G24" s="12">
        <f>IF(OR(B24="",N(E24)=0),"",MATCH(1,chk_v13,0)+2)</f>
        <v/>
      </c>
    </row>
    <row r="25" spans="2:7">
      <c r="B25" s="5">
        <f>IF(Diccionario!$A$19="","",Diccionario!$A$19)</f>
        <v/>
      </c>
      <c r="C25" s="5">
        <f>IF(B25="","",Diccionario!$C$19)</f>
        <v/>
      </c>
      <c r="D25" s="12">
        <f>IF(B25="","",SUMPRODUCT(--(dat_v14&lt;&gt;"")))</f>
        <v/>
      </c>
      <c r="E25" s="12">
        <f>IF(B25="","",SUM(chk_v14))</f>
        <v/>
      </c>
      <c r="F25" s="12">
        <f>IF(B25="","",IF(Diccionario!$H$19="Sí",SUMPRODUCT((dat_v14="")*dat_con_datos),0))</f>
        <v/>
      </c>
      <c r="G25" s="12">
        <f>IF(OR(B25="",N(E25)=0),"",MATCH(1,chk_v14,0)+2)</f>
        <v/>
      </c>
    </row>
    <row r="26" spans="2:7">
      <c r="B26" s="5">
        <f>IF(Diccionario!$A$20="","",Diccionario!$A$20)</f>
        <v/>
      </c>
      <c r="C26" s="5">
        <f>IF(B26="","",Diccionario!$C$20)</f>
        <v/>
      </c>
      <c r="D26" s="12">
        <f>IF(B26="","",SUMPRODUCT(--(dat_v15&lt;&gt;"")))</f>
        <v/>
      </c>
      <c r="E26" s="12">
        <f>IF(B26="","",SUM(chk_v15))</f>
        <v/>
      </c>
      <c r="F26" s="12">
        <f>IF(B26="","",IF(Diccionario!$H$20="Sí",SUMPRODUCT((dat_v15="")*dat_con_datos),0))</f>
        <v/>
      </c>
      <c r="G26" s="12">
        <f>IF(OR(B26="",N(E26)=0),"",MATCH(1,chk_v15,0)+2)</f>
        <v/>
      </c>
    </row>
    <row r="27" spans="2:7">
      <c r="B27" s="5">
        <f>IF(Diccionario!$A$21="","",Diccionario!$A$21)</f>
        <v/>
      </c>
      <c r="C27" s="5">
        <f>IF(B27="","",Diccionario!$C$21)</f>
        <v/>
      </c>
      <c r="D27" s="12">
        <f>IF(B27="","",SUMPRODUCT(--(dat_v16&lt;&gt;"")))</f>
        <v/>
      </c>
      <c r="E27" s="12">
        <f>IF(B27="","",SUM(chk_v16))</f>
        <v/>
      </c>
      <c r="F27" s="12">
        <f>IF(B27="","",IF(Diccionario!$H$21="Sí",SUMPRODUCT((dat_v16="")*dat_con_datos),0))</f>
        <v/>
      </c>
      <c r="G27" s="12">
        <f>IF(OR(B27="",N(E27)=0),"",MATCH(1,chk_v16,0)+2)</f>
        <v/>
      </c>
    </row>
    <row r="28" spans="2:7">
      <c r="B28" s="5">
        <f>IF(Diccionario!$A$22="","",Diccionario!$A$22)</f>
        <v/>
      </c>
      <c r="C28" s="5">
        <f>IF(B28="","",Diccionario!$C$22)</f>
        <v/>
      </c>
      <c r="D28" s="12">
        <f>IF(B28="","",SUMPRODUCT(--(dat_v17&lt;&gt;"")))</f>
        <v/>
      </c>
      <c r="E28" s="12">
        <f>IF(B28="","",SUM(chk_v17))</f>
        <v/>
      </c>
      <c r="F28" s="12">
        <f>IF(B28="","",IF(Diccionario!$H$22="Sí",SUMPRODUCT((dat_v17="")*dat_con_datos),0))</f>
        <v/>
      </c>
      <c r="G28" s="12">
        <f>IF(OR(B28="",N(E28)=0),"",MATCH(1,chk_v17,0)+2)</f>
        <v/>
      </c>
    </row>
    <row r="29" spans="2:7">
      <c r="B29" s="5">
        <f>IF(Diccionario!$A$23="","",Diccionario!$A$23)</f>
        <v/>
      </c>
      <c r="C29" s="5">
        <f>IF(B29="","",Diccionario!$C$23)</f>
        <v/>
      </c>
      <c r="D29" s="12">
        <f>IF(B29="","",SUMPRODUCT(--(dat_v18&lt;&gt;"")))</f>
        <v/>
      </c>
      <c r="E29" s="12">
        <f>IF(B29="","",SUM(chk_v18))</f>
        <v/>
      </c>
      <c r="F29" s="12">
        <f>IF(B29="","",IF(Diccionario!$H$23="Sí",SUMPRODUCT((dat_v18="")*dat_con_datos),0))</f>
        <v/>
      </c>
      <c r="G29" s="12">
        <f>IF(OR(B29="",N(E29)=0),"",MATCH(1,chk_v18,0)+2)</f>
        <v/>
      </c>
    </row>
    <row r="30" spans="2:7">
      <c r="B30" s="5">
        <f>IF(Diccionario!$A$24="","",Diccionario!$A$24)</f>
        <v/>
      </c>
      <c r="C30" s="5">
        <f>IF(B30="","",Diccionario!$C$24)</f>
        <v/>
      </c>
      <c r="D30" s="12">
        <f>IF(B30="","",SUMPRODUCT(--(dat_v19&lt;&gt;"")))</f>
        <v/>
      </c>
      <c r="E30" s="12">
        <f>IF(B30="","",SUM(chk_v19))</f>
        <v/>
      </c>
      <c r="F30" s="12">
        <f>IF(B30="","",IF(Diccionario!$H$24="Sí",SUMPRODUCT((dat_v19="")*dat_con_datos),0))</f>
        <v/>
      </c>
      <c r="G30" s="12">
        <f>IF(OR(B30="",N(E30)=0),"",MATCH(1,chk_v19,0)+2)</f>
        <v/>
      </c>
    </row>
    <row r="31" spans="2:7">
      <c r="B31" s="5">
        <f>IF(Diccionario!$A$25="","",Diccionario!$A$25)</f>
        <v/>
      </c>
      <c r="C31" s="5">
        <f>IF(B31="","",Diccionario!$C$25)</f>
        <v/>
      </c>
      <c r="D31" s="12">
        <f>IF(B31="","",SUMPRODUCT(--(dat_v20&lt;&gt;"")))</f>
        <v/>
      </c>
      <c r="E31" s="12">
        <f>IF(B31="","",SUM(chk_v20))</f>
        <v/>
      </c>
      <c r="F31" s="12">
        <f>IF(B31="","",IF(Diccionario!$H$25="Sí",SUMPRODUCT((dat_v20="")*dat_con_datos),0))</f>
        <v/>
      </c>
      <c r="G31" s="12">
        <f>IF(OR(B31="",N(E31)=0),"",MATCH(1,chk_v20,0)+2)</f>
        <v/>
      </c>
    </row>
    <row r="32" spans="2:7">
      <c r="B32" s="5">
        <f>IF(Diccionario!$A$26="","",Diccionario!$A$26)</f>
        <v/>
      </c>
      <c r="C32" s="5">
        <f>IF(B32="","",Diccionario!$C$26)</f>
        <v/>
      </c>
      <c r="D32" s="12">
        <f>IF(B32="","",SUMPRODUCT(--(dat_v21&lt;&gt;"")))</f>
        <v/>
      </c>
      <c r="E32" s="12">
        <f>IF(B32="","",SUM(chk_v21))</f>
        <v/>
      </c>
      <c r="F32" s="12">
        <f>IF(B32="","",IF(Diccionario!$H$26="Sí",SUMPRODUCT((dat_v21="")*dat_con_datos),0))</f>
        <v/>
      </c>
      <c r="G32" s="12">
        <f>IF(OR(B32="",N(E32)=0),"",MATCH(1,chk_v21,0)+2)</f>
        <v/>
      </c>
    </row>
    <row r="33" spans="2:7">
      <c r="B33" s="5">
        <f>IF(Diccionario!$A$27="","",Diccionario!$A$27)</f>
        <v/>
      </c>
      <c r="C33" s="5">
        <f>IF(B33="","",Diccionario!$C$27)</f>
        <v/>
      </c>
      <c r="D33" s="12">
        <f>IF(B33="","",SUMPRODUCT(--(dat_v22&lt;&gt;"")))</f>
        <v/>
      </c>
      <c r="E33" s="12">
        <f>IF(B33="","",SUM(chk_v22))</f>
        <v/>
      </c>
      <c r="F33" s="12">
        <f>IF(B33="","",IF(Diccionario!$H$27="Sí",SUMPRODUCT((dat_v22="")*dat_con_datos),0))</f>
        <v/>
      </c>
      <c r="G33" s="12">
        <f>IF(OR(B33="",N(E33)=0),"",MATCH(1,chk_v22,0)+2)</f>
        <v/>
      </c>
    </row>
    <row r="34" spans="2:7">
      <c r="B34" s="5">
        <f>IF(Diccionario!$A$28="","",Diccionario!$A$28)</f>
        <v/>
      </c>
      <c r="C34" s="5">
        <f>IF(B34="","",Diccionario!$C$28)</f>
        <v/>
      </c>
      <c r="D34" s="12">
        <f>IF(B34="","",SUMPRODUCT(--(dat_v23&lt;&gt;"")))</f>
        <v/>
      </c>
      <c r="E34" s="12">
        <f>IF(B34="","",SUM(chk_v23))</f>
        <v/>
      </c>
      <c r="F34" s="12">
        <f>IF(B34="","",IF(Diccionario!$H$28="Sí",SUMPRODUCT((dat_v23="")*dat_con_datos),0))</f>
        <v/>
      </c>
      <c r="G34" s="12">
        <f>IF(OR(B34="",N(E34)=0),"",MATCH(1,chk_v23,0)+2)</f>
        <v/>
      </c>
    </row>
    <row r="35" spans="2:7">
      <c r="B35" s="5">
        <f>IF(Diccionario!$A$29="","",Diccionario!$A$29)</f>
        <v/>
      </c>
      <c r="C35" s="5">
        <f>IF(B35="","",Diccionario!$C$29)</f>
        <v/>
      </c>
      <c r="D35" s="12">
        <f>IF(B35="","",SUMPRODUCT(--(dat_v24&lt;&gt;"")))</f>
        <v/>
      </c>
      <c r="E35" s="12">
        <f>IF(B35="","",SUM(chk_v24))</f>
        <v/>
      </c>
      <c r="F35" s="12">
        <f>IF(B35="","",IF(Diccionario!$H$29="Sí",SUMPRODUCT((dat_v24="")*dat_con_datos),0))</f>
        <v/>
      </c>
      <c r="G35" s="12">
        <f>IF(OR(B35="",N(E35)=0),"",MATCH(1,chk_v24,0)+2)</f>
        <v/>
      </c>
    </row>
    <row r="36" spans="2:7">
      <c r="B36" s="5">
        <f>IF(Diccionario!$A$30="","",Diccionario!$A$30)</f>
        <v/>
      </c>
      <c r="C36" s="5">
        <f>IF(B36="","",Diccionario!$C$30)</f>
        <v/>
      </c>
      <c r="D36" s="12">
        <f>IF(B36="","",SUMPRODUCT(--(dat_v25&lt;&gt;"")))</f>
        <v/>
      </c>
      <c r="E36" s="12">
        <f>IF(B36="","",SUM(chk_v25))</f>
        <v/>
      </c>
      <c r="F36" s="12">
        <f>IF(B36="","",IF(Diccionario!$H$30="Sí",SUMPRODUCT((dat_v25="")*dat_con_datos),0))</f>
        <v/>
      </c>
      <c r="G36" s="12">
        <f>IF(OR(B36="",N(E36)=0),"",MATCH(1,chk_v25,0)+2)</f>
        <v/>
      </c>
    </row>
    <row r="37" spans="2:7">
      <c r="B37" s="5">
        <f>IF(Diccionario!$A$31="","",Diccionario!$A$31)</f>
        <v/>
      </c>
      <c r="C37" s="5">
        <f>IF(B37="","",Diccionario!$C$31)</f>
        <v/>
      </c>
      <c r="D37" s="12">
        <f>IF(B37="","",SUMPRODUCT(--(dat_v26&lt;&gt;"")))</f>
        <v/>
      </c>
      <c r="E37" s="12">
        <f>IF(B37="","",SUM(chk_v26))</f>
        <v/>
      </c>
      <c r="F37" s="12">
        <f>IF(B37="","",IF(Diccionario!$H$31="Sí",SUMPRODUCT((dat_v26="")*dat_con_datos),0))</f>
        <v/>
      </c>
      <c r="G37" s="12">
        <f>IF(OR(B37="",N(E37)=0),"",MATCH(1,chk_v26,0)+2)</f>
        <v/>
      </c>
    </row>
    <row r="38" spans="2:7">
      <c r="B38" s="5">
        <f>IF(Diccionario!$A$32="","",Diccionario!$A$32)</f>
        <v/>
      </c>
      <c r="C38" s="5">
        <f>IF(B38="","",Diccionario!$C$32)</f>
        <v/>
      </c>
      <c r="D38" s="12">
        <f>IF(B38="","",SUMPRODUCT(--(dat_v27&lt;&gt;"")))</f>
        <v/>
      </c>
      <c r="E38" s="12">
        <f>IF(B38="","",SUM(chk_v27))</f>
        <v/>
      </c>
      <c r="F38" s="12">
        <f>IF(B38="","",IF(Diccionario!$H$32="Sí",SUMPRODUCT((dat_v27="")*dat_con_datos),0))</f>
        <v/>
      </c>
      <c r="G38" s="12">
        <f>IF(OR(B38="",N(E38)=0),"",MATCH(1,chk_v27,0)+2)</f>
        <v/>
      </c>
    </row>
    <row r="39" spans="2:7">
      <c r="B39" s="5">
        <f>IF(Diccionario!$A$33="","",Diccionario!$A$33)</f>
        <v/>
      </c>
      <c r="C39" s="5">
        <f>IF(B39="","",Diccionario!$C$33)</f>
        <v/>
      </c>
      <c r="D39" s="12">
        <f>IF(B39="","",SUMPRODUCT(--(dat_v28&lt;&gt;"")))</f>
        <v/>
      </c>
      <c r="E39" s="12">
        <f>IF(B39="","",SUM(chk_v28))</f>
        <v/>
      </c>
      <c r="F39" s="12">
        <f>IF(B39="","",IF(Diccionario!$H$33="Sí",SUMPRODUCT((dat_v28="")*dat_con_datos),0))</f>
        <v/>
      </c>
      <c r="G39" s="12">
        <f>IF(OR(B39="",N(E39)=0),"",MATCH(1,chk_v28,0)+2)</f>
        <v/>
      </c>
    </row>
    <row r="40" spans="2:7">
      <c r="B40" s="5">
        <f>IF(Diccionario!$A$34="","",Diccionario!$A$34)</f>
        <v/>
      </c>
      <c r="C40" s="5">
        <f>IF(B40="","",Diccionario!$C$34)</f>
        <v/>
      </c>
      <c r="D40" s="12">
        <f>IF(B40="","",SUMPRODUCT(--(dat_v29&lt;&gt;"")))</f>
        <v/>
      </c>
      <c r="E40" s="12">
        <f>IF(B40="","",SUM(chk_v29))</f>
        <v/>
      </c>
      <c r="F40" s="12">
        <f>IF(B40="","",IF(Diccionario!$H$34="Sí",SUMPRODUCT((dat_v29="")*dat_con_datos),0))</f>
        <v/>
      </c>
      <c r="G40" s="12">
        <f>IF(OR(B40="",N(E40)=0),"",MATCH(1,chk_v29,0)+2)</f>
        <v/>
      </c>
    </row>
    <row r="41" spans="2:7">
      <c r="B41" s="5">
        <f>IF(Diccionario!$A$35="","",Diccionario!$A$35)</f>
        <v/>
      </c>
      <c r="C41" s="5">
        <f>IF(B41="","",Diccionario!$C$35)</f>
        <v/>
      </c>
      <c r="D41" s="12">
        <f>IF(B41="","",SUMPRODUCT(--(dat_v30&lt;&gt;"")))</f>
        <v/>
      </c>
      <c r="E41" s="12">
        <f>IF(B41="","",SUM(chk_v30))</f>
        <v/>
      </c>
      <c r="F41" s="12">
        <f>IF(B41="","",IF(Diccionario!$H$35="Sí",SUMPRODUCT((dat_v30="")*dat_con_datos),0))</f>
        <v/>
      </c>
      <c r="G41" s="12">
        <f>IF(OR(B41="",N(E41)=0),"",MATCH(1,chk_v30,0)+2)</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288</vt:i4>
      </vt:variant>
    </vt:vector>
  </HeadingPairs>
  <TitlesOfParts>
    <vt:vector size="293" baseType="lpstr">
      <vt:lpstr>Léame</vt:lpstr>
      <vt:lpstr>Diccionario</vt:lpstr>
      <vt:lpstr>Datos</vt:lpstr>
      <vt:lpstr>Chequeo</vt:lpstr>
      <vt:lpstr>Control</vt:lpstr>
      <vt:lpstr>chk_v10</vt:lpstr>
      <vt:lpstr>chk_v11</vt:lpstr>
      <vt:lpstr>chk_v12</vt:lpstr>
      <vt:lpstr>chk_v13</vt:lpstr>
      <vt:lpstr>chk_v14</vt:lpstr>
      <vt:lpstr>chk_v15</vt:lpstr>
      <vt:lpstr>chk_v16</vt:lpstr>
      <vt:lpstr>chk_v17</vt:lpstr>
      <vt:lpstr>chk_v18</vt:lpstr>
      <vt:lpstr>chk_v19</vt:lpstr>
      <vt:lpstr>chk_v1</vt:lpstr>
      <vt:lpstr>chk_v20</vt:lpstr>
      <vt:lpstr>chk_v21</vt:lpstr>
      <vt:lpstr>chk_v22</vt:lpstr>
      <vt:lpstr>chk_v23</vt:lpstr>
      <vt:lpstr>chk_v24</vt:lpstr>
      <vt:lpstr>chk_v25</vt:lpstr>
      <vt:lpstr>chk_v26</vt:lpstr>
      <vt:lpstr>chk_v27</vt:lpstr>
      <vt:lpstr>chk_v28</vt:lpstr>
      <vt:lpstr>chk_v29</vt:lpstr>
      <vt:lpstr>chk_v2</vt:lpstr>
      <vt:lpstr>chk_v30</vt:lpstr>
      <vt:lpstr>chk_v3</vt:lpstr>
      <vt:lpstr>chk_v4</vt:lpstr>
      <vt:lpstr>chk_v5</vt:lpstr>
      <vt:lpstr>chk_v6</vt:lpstr>
      <vt:lpstr>chk_v7</vt:lpstr>
      <vt:lpstr>chk_v8</vt:lpstr>
      <vt:lpstr>chk_v9</vt:lpstr>
      <vt:lpstr>ctl_cargados_10</vt:lpstr>
      <vt:lpstr>ctl_cargados_11</vt:lpstr>
      <vt:lpstr>ctl_cargados_12</vt:lpstr>
      <vt:lpstr>ctl_cargados_13</vt:lpstr>
      <vt:lpstr>ctl_cargados_14</vt:lpstr>
      <vt:lpstr>ctl_cargados_15</vt:lpstr>
      <vt:lpstr>ctl_cargados_16</vt:lpstr>
      <vt:lpstr>ctl_cargados_17</vt:lpstr>
      <vt:lpstr>ctl_cargados_18</vt:lpstr>
      <vt:lpstr>ctl_cargados_19</vt:lpstr>
      <vt:lpstr>ctl_cargados_1</vt:lpstr>
      <vt:lpstr>ctl_cargados_20</vt:lpstr>
      <vt:lpstr>ctl_cargados_21</vt:lpstr>
      <vt:lpstr>ctl_cargados_22</vt:lpstr>
      <vt:lpstr>ctl_cargados_23</vt:lpstr>
      <vt:lpstr>ctl_cargados_24</vt:lpstr>
      <vt:lpstr>ctl_cargados_25</vt:lpstr>
      <vt:lpstr>ctl_cargados_26</vt:lpstr>
      <vt:lpstr>ctl_cargados_27</vt:lpstr>
      <vt:lpstr>ctl_cargados_28</vt:lpstr>
      <vt:lpstr>ctl_cargados_29</vt:lpstr>
      <vt:lpstr>ctl_cargados_2</vt:lpstr>
      <vt:lpstr>ctl_cargados_30</vt:lpstr>
      <vt:lpstr>ctl_cargados_3</vt:lpstr>
      <vt:lpstr>ctl_cargados_4</vt:lpstr>
      <vt:lpstr>ctl_cargados_5</vt:lpstr>
      <vt:lpstr>ctl_cargados_6</vt:lpstr>
      <vt:lpstr>ctl_cargados_7</vt:lpstr>
      <vt:lpstr>ctl_cargados_8</vt:lpstr>
      <vt:lpstr>ctl_cargados_9</vt:lpstr>
      <vt:lpstr>ctl_estado</vt:lpstr>
      <vt:lpstr>ctl_faltantes</vt:lpstr>
      <vt:lpstr>ctl_faltantes_10</vt:lpstr>
      <vt:lpstr>ctl_faltantes_11</vt:lpstr>
      <vt:lpstr>ctl_faltantes_12</vt:lpstr>
      <vt:lpstr>ctl_faltantes_13</vt:lpstr>
      <vt:lpstr>ctl_faltantes_14</vt:lpstr>
      <vt:lpstr>ctl_faltantes_15</vt:lpstr>
      <vt:lpstr>ctl_faltantes_16</vt:lpstr>
      <vt:lpstr>ctl_faltantes_17</vt:lpstr>
      <vt:lpstr>ctl_faltantes_18</vt:lpstr>
      <vt:lpstr>ctl_faltantes_19</vt:lpstr>
      <vt:lpstr>ctl_faltantes_1</vt:lpstr>
      <vt:lpstr>ctl_faltantes_20</vt:lpstr>
      <vt:lpstr>ctl_faltantes_21</vt:lpstr>
      <vt:lpstr>ctl_faltantes_22</vt:lpstr>
      <vt:lpstr>ctl_faltantes_23</vt:lpstr>
      <vt:lpstr>ctl_faltantes_24</vt:lpstr>
      <vt:lpstr>ctl_faltantes_25</vt:lpstr>
      <vt:lpstr>ctl_faltantes_26</vt:lpstr>
      <vt:lpstr>ctl_faltantes_27</vt:lpstr>
      <vt:lpstr>ctl_faltantes_28</vt:lpstr>
      <vt:lpstr>ctl_faltantes_29</vt:lpstr>
      <vt:lpstr>ctl_faltantes_2</vt:lpstr>
      <vt:lpstr>ctl_faltantes_30</vt:lpstr>
      <vt:lpstr>ctl_faltantes_3</vt:lpstr>
      <vt:lpstr>ctl_faltantes_4</vt:lpstr>
      <vt:lpstr>ctl_faltantes_5</vt:lpstr>
      <vt:lpstr>ctl_faltantes_6</vt:lpstr>
      <vt:lpstr>ctl_faltantes_7</vt:lpstr>
      <vt:lpstr>ctl_faltantes_8</vt:lpstr>
      <vt:lpstr>ctl_faltantes_9</vt:lpstr>
      <vt:lpstr>ctl_filas</vt:lpstr>
      <vt:lpstr>ctl_invalidos</vt:lpstr>
      <vt:lpstr>ctl_invalidos_10</vt:lpstr>
      <vt:lpstr>ctl_invalidos_11</vt:lpstr>
      <vt:lpstr>ctl_invalidos_12</vt:lpstr>
      <vt:lpstr>ctl_invalidos_13</vt:lpstr>
      <vt:lpstr>ctl_invalidos_14</vt:lpstr>
      <vt:lpstr>ctl_invalidos_15</vt:lpstr>
      <vt:lpstr>ctl_invalidos_16</vt:lpstr>
      <vt:lpstr>ctl_invalidos_17</vt:lpstr>
      <vt:lpstr>ctl_invalidos_18</vt:lpstr>
      <vt:lpstr>ctl_invalidos_19</vt:lpstr>
      <vt:lpstr>ctl_invalidos_1</vt:lpstr>
      <vt:lpstr>ctl_invalidos_20</vt:lpstr>
      <vt:lpstr>ctl_invalidos_21</vt:lpstr>
      <vt:lpstr>ctl_invalidos_22</vt:lpstr>
      <vt:lpstr>ctl_invalidos_23</vt:lpstr>
      <vt:lpstr>ctl_invalidos_24</vt:lpstr>
      <vt:lpstr>ctl_invalidos_25</vt:lpstr>
      <vt:lpstr>ctl_invalidos_26</vt:lpstr>
      <vt:lpstr>ctl_invalidos_27</vt:lpstr>
      <vt:lpstr>ctl_invalidos_28</vt:lpstr>
      <vt:lpstr>ctl_invalidos_29</vt:lpstr>
      <vt:lpstr>ctl_invalidos_2</vt:lpstr>
      <vt:lpstr>ctl_invalidos_30</vt:lpstr>
      <vt:lpstr>ctl_invalidos_3</vt:lpstr>
      <vt:lpstr>ctl_invalidos_4</vt:lpstr>
      <vt:lpstr>ctl_invalidos_5</vt:lpstr>
      <vt:lpstr>ctl_invalidos_6</vt:lpstr>
      <vt:lpstr>ctl_invalidos_7</vt:lpstr>
      <vt:lpstr>ctl_invalidos_8</vt:lpstr>
      <vt:lpstr>ctl_invalidos_9</vt:lpstr>
      <vt:lpstr>ctl_nombre_10</vt:lpstr>
      <vt:lpstr>ctl_nombre_11</vt:lpstr>
      <vt:lpstr>ctl_nombre_12</vt:lpstr>
      <vt:lpstr>ctl_nombre_13</vt:lpstr>
      <vt:lpstr>ctl_nombre_14</vt:lpstr>
      <vt:lpstr>ctl_nombre_15</vt:lpstr>
      <vt:lpstr>ctl_nombre_16</vt:lpstr>
      <vt:lpstr>ctl_nombre_17</vt:lpstr>
      <vt:lpstr>ctl_nombre_18</vt:lpstr>
      <vt:lpstr>ctl_nombre_19</vt:lpstr>
      <vt:lpstr>ctl_nombre_1</vt:lpstr>
      <vt:lpstr>ctl_nombre_20</vt:lpstr>
      <vt:lpstr>ctl_nombre_21</vt:lpstr>
      <vt:lpstr>ctl_nombre_22</vt:lpstr>
      <vt:lpstr>ctl_nombre_23</vt:lpstr>
      <vt:lpstr>ctl_nombre_24</vt:lpstr>
      <vt:lpstr>ctl_nombre_25</vt:lpstr>
      <vt:lpstr>ctl_nombre_26</vt:lpstr>
      <vt:lpstr>ctl_nombre_27</vt:lpstr>
      <vt:lpstr>ctl_nombre_28</vt:lpstr>
      <vt:lpstr>ctl_nombre_29</vt:lpstr>
      <vt:lpstr>ctl_nombre_2</vt:lpstr>
      <vt:lpstr>ctl_nombre_30</vt:lpstr>
      <vt:lpstr>ctl_nombre_3</vt:lpstr>
      <vt:lpstr>ctl_nombre_4</vt:lpstr>
      <vt:lpstr>ctl_nombre_5</vt:lpstr>
      <vt:lpstr>ctl_nombre_6</vt:lpstr>
      <vt:lpstr>ctl_nombre_7</vt:lpstr>
      <vt:lpstr>ctl_nombre_8</vt:lpstr>
      <vt:lpstr>ctl_nombre_9</vt:lpstr>
      <vt:lpstr>ctl_primera_10</vt:lpstr>
      <vt:lpstr>ctl_primera_11</vt:lpstr>
      <vt:lpstr>ctl_primera_12</vt:lpstr>
      <vt:lpstr>ctl_primera_13</vt:lpstr>
      <vt:lpstr>ctl_primera_14</vt:lpstr>
      <vt:lpstr>ctl_primera_15</vt:lpstr>
      <vt:lpstr>ctl_primera_16</vt:lpstr>
      <vt:lpstr>ctl_primera_17</vt:lpstr>
      <vt:lpstr>ctl_primera_18</vt:lpstr>
      <vt:lpstr>ctl_primera_19</vt:lpstr>
      <vt:lpstr>ctl_primera_1</vt:lpstr>
      <vt:lpstr>ctl_primera_20</vt:lpstr>
      <vt:lpstr>ctl_primera_21</vt:lpstr>
      <vt:lpstr>ctl_primera_22</vt:lpstr>
      <vt:lpstr>ctl_primera_23</vt:lpstr>
      <vt:lpstr>ctl_primera_24</vt:lpstr>
      <vt:lpstr>ctl_primera_25</vt:lpstr>
      <vt:lpstr>ctl_primera_26</vt:lpstr>
      <vt:lpstr>ctl_primera_27</vt:lpstr>
      <vt:lpstr>ctl_primera_28</vt:lpstr>
      <vt:lpstr>ctl_primera_29</vt:lpstr>
      <vt:lpstr>ctl_primera_2</vt:lpstr>
      <vt:lpstr>ctl_primera_30</vt:lpstr>
      <vt:lpstr>ctl_primera_3</vt:lpstr>
      <vt:lpstr>ctl_primera_4</vt:lpstr>
      <vt:lpstr>ctl_primera_5</vt:lpstr>
      <vt:lpstr>ctl_primera_6</vt:lpstr>
      <vt:lpstr>ctl_primera_7</vt:lpstr>
      <vt:lpstr>ctl_primera_8</vt:lpstr>
      <vt:lpstr>ctl_primera_9</vt:lpstr>
      <vt:lpstr>ctl_repetidos</vt:lpstr>
      <vt:lpstr>ctl_tipo_10</vt:lpstr>
      <vt:lpstr>ctl_tipo_11</vt:lpstr>
      <vt:lpstr>ctl_tipo_12</vt:lpstr>
      <vt:lpstr>ctl_tipo_13</vt:lpstr>
      <vt:lpstr>ctl_tipo_14</vt:lpstr>
      <vt:lpstr>ctl_tipo_15</vt:lpstr>
      <vt:lpstr>ctl_tipo_16</vt:lpstr>
      <vt:lpstr>ctl_tipo_17</vt:lpstr>
      <vt:lpstr>ctl_tipo_18</vt:lpstr>
      <vt:lpstr>ctl_tipo_19</vt:lpstr>
      <vt:lpstr>ctl_tipo_1</vt:lpstr>
      <vt:lpstr>ctl_tipo_20</vt:lpstr>
      <vt:lpstr>ctl_tipo_21</vt:lpstr>
      <vt:lpstr>ctl_tipo_22</vt:lpstr>
      <vt:lpstr>ctl_tipo_23</vt:lpstr>
      <vt:lpstr>ctl_tipo_24</vt:lpstr>
      <vt:lpstr>ctl_tipo_25</vt:lpstr>
      <vt:lpstr>ctl_tipo_26</vt:lpstr>
      <vt:lpstr>ctl_tipo_27</vt:lpstr>
      <vt:lpstr>ctl_tipo_28</vt:lpstr>
      <vt:lpstr>ctl_tipo_29</vt:lpstr>
      <vt:lpstr>ctl_tipo_2</vt:lpstr>
      <vt:lpstr>ctl_tipo_30</vt:lpstr>
      <vt:lpstr>ctl_tipo_3</vt:lpstr>
      <vt:lpstr>ctl_tipo_4</vt:lpstr>
      <vt:lpstr>ctl_tipo_5</vt:lpstr>
      <vt:lpstr>ctl_tipo_6</vt:lpstr>
      <vt:lpstr>ctl_tipo_7</vt:lpstr>
      <vt:lpstr>ctl_tipo_8</vt:lpstr>
      <vt:lpstr>ctl_tipo_9</vt:lpstr>
      <vt:lpstr>ctl_variables</vt:lpstr>
      <vt:lpstr>dat_casos</vt:lpstr>
      <vt:lpstr>dat_con_datos</vt:lpstr>
      <vt:lpstr>dat_grilla</vt:lpstr>
      <vt:lpstr>dat_v10</vt:lpstr>
      <vt:lpstr>dat_v11</vt:lpstr>
      <vt:lpstr>dat_v12</vt:lpstr>
      <vt:lpstr>dat_v13</vt:lpstr>
      <vt:lpstr>dat_v14</vt:lpstr>
      <vt:lpstr>dat_v15</vt:lpstr>
      <vt:lpstr>dat_v16</vt:lpstr>
      <vt:lpstr>dat_v17</vt:lpstr>
      <vt:lpstr>dat_v18</vt:lpstr>
      <vt:lpstr>dat_v19</vt:lpstr>
      <vt:lpstr>dat_v1</vt:lpstr>
      <vt:lpstr>dat_v20</vt:lpstr>
      <vt:lpstr>dat_v21</vt:lpstr>
      <vt:lpstr>dat_v22</vt:lpstr>
      <vt:lpstr>dat_v23</vt:lpstr>
      <vt:lpstr>dat_v24</vt:lpstr>
      <vt:lpstr>dat_v25</vt:lpstr>
      <vt:lpstr>dat_v26</vt:lpstr>
      <vt:lpstr>dat_v27</vt:lpstr>
      <vt:lpstr>dat_v28</vt:lpstr>
      <vt:lpstr>dat_v29</vt:lpstr>
      <vt:lpstr>dat_v2</vt:lpstr>
      <vt:lpstr>dat_v30</vt:lpstr>
      <vt:lpstr>dat_v3</vt:lpstr>
      <vt:lpstr>dat_v4</vt:lpstr>
      <vt:lpstr>dat_v5</vt:lpstr>
      <vt:lpstr>dat_v6</vt:lpstr>
      <vt:lpstr>dat_v7</vt:lpstr>
      <vt:lpstr>dat_v8</vt:lpstr>
      <vt:lpstr>dat_v9</vt:lpstr>
      <vt:lpstr>dic_codigos</vt:lpstr>
      <vt:lpstr>dic_etiqueta</vt:lpstr>
      <vt:lpstr>dic_faltante</vt:lpstr>
      <vt:lpstr>dic_max</vt:lpstr>
      <vt:lpstr>dic_min</vt:lpstr>
      <vt:lpstr>dic_nombre</vt:lpstr>
      <vt:lpstr>dic_obligatoria</vt:lpstr>
      <vt:lpstr>dic_revision</vt:lpstr>
      <vt:lpstr>dic_revision_10</vt:lpstr>
      <vt:lpstr>dic_revision_11</vt:lpstr>
      <vt:lpstr>dic_revision_12</vt:lpstr>
      <vt:lpstr>dic_revision_13</vt:lpstr>
      <vt:lpstr>dic_revision_14</vt:lpstr>
      <vt:lpstr>dic_revision_15</vt:lpstr>
      <vt:lpstr>dic_revision_16</vt:lpstr>
      <vt:lpstr>dic_revision_17</vt:lpstr>
      <vt:lpstr>dic_revision_18</vt:lpstr>
      <vt:lpstr>dic_revision_19</vt:lpstr>
      <vt:lpstr>dic_revision_1</vt:lpstr>
      <vt:lpstr>dic_revision_20</vt:lpstr>
      <vt:lpstr>dic_revision_21</vt:lpstr>
      <vt:lpstr>dic_revision_22</vt:lpstr>
      <vt:lpstr>dic_revision_23</vt:lpstr>
      <vt:lpstr>dic_revision_24</vt:lpstr>
      <vt:lpstr>dic_revision_25</vt:lpstr>
      <vt:lpstr>dic_revision_26</vt:lpstr>
      <vt:lpstr>dic_revision_27</vt:lpstr>
      <vt:lpstr>dic_revision_28</vt:lpstr>
      <vt:lpstr>dic_revision_29</vt:lpstr>
      <vt:lpstr>dic_revision_2</vt:lpstr>
      <vt:lpstr>dic_revision_30</vt:lpstr>
      <vt:lpstr>dic_revision_3</vt:lpstr>
      <vt:lpstr>dic_revision_4</vt:lpstr>
      <vt:lpstr>dic_revision_5</vt:lpstr>
      <vt:lpstr>dic_revision_6</vt:lpstr>
      <vt:lpstr>dic_revision_7</vt:lpstr>
      <vt:lpstr>dic_revision_8</vt:lpstr>
      <vt:lpstr>dic_revision_9</vt:lpstr>
      <vt:lpstr>dic_tipo</vt:lpstr>
    </vt:vector>
  </TitlesOfParts>
  <Company>Mu3Sigma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Planilla de carga con diccionario y controles</dc:title>
  <dc:subject>Plantilla de estadistica.ar</dc:subject>
  <dc:creator>estadistica.ar</dc:creator>
  <dc:description>Plantilla de estadistica.ar · CC BY-NC-SA 4.0</dc:description>
  <cp:lastModifiedBy>estadistica.ar</cp:lastModifiedBy>
  <dcterms:created xsi:type="dcterms:W3CDTF">2026-09-22T00:00:00Z</dcterms:created>
  <dcterms:modified xsi:type="dcterms:W3CDTF">2026-09-22T00:00:00Z</dcterms:modified>
</cp:coreProperties>
</file>